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XZK9921\Documents\My Documents\04 BEETS\Template\"/>
    </mc:Choice>
  </mc:AlternateContent>
  <xr:revisionPtr revIDLastSave="0" documentId="8_{89BE25CF-2554-4FB3-996F-84FBC7DBB5A5}" xr6:coauthVersionLast="47" xr6:coauthVersionMax="47" xr10:uidLastSave="{00000000-0000-0000-0000-000000000000}"/>
  <workbookProtection workbookAlgorithmName="SHA-512" workbookHashValue="ubbrbaaZKcG9wKz5pIRYGD8YpFA0pKMX86/dILjnwoSJgZgtLgMqQvRIY6FWmTFLbwfs7OiVWtImI3WBW2TsaQ==" workbookSaltValue="OuTAr1kqWU7FfobYMLzk1A==" workbookSpinCount="100000" lockStructure="1"/>
  <bookViews>
    <workbookView xWindow="-108" yWindow="-108" windowWidth="23256" windowHeight="13896" tabRatio="744" xr2:uid="{00000000-000D-0000-FFFF-FFFF00000000}"/>
  </bookViews>
  <sheets>
    <sheet name="Instructions - Start Here" sheetId="52" r:id="rId1"/>
    <sheet name="Input" sheetId="37" r:id="rId2"/>
    <sheet name="Error Check before Upload" sheetId="51" r:id="rId3"/>
    <sheet name="October 2026 Measure List" sheetId="54" r:id="rId4"/>
    <sheet name="Measure List" sheetId="48" state="hidden" r:id="rId5"/>
    <sheet name="BEETS Upload" sheetId="50" r:id="rId6"/>
    <sheet name="Change Log" sheetId="53" state="hidden" r:id="rId7"/>
    <sheet name="Change Log Legacy" sheetId="49" state="hidden" r:id="rId8"/>
    <sheet name="UIR - notes" sheetId="46" state="hidden" r:id="rId9"/>
    <sheet name="UIR from Alan" sheetId="45" state="hidden" r:id="rId10"/>
    <sheet name="UIR" sheetId="44" state="hidden" r:id="rId11"/>
    <sheet name="Dropdowns" sheetId="47" state="hidden" r:id="rId12"/>
  </sheets>
  <definedNames>
    <definedName name="_xlnm._FilterDatabase" localSheetId="1" hidden="1">Input!$A$6:$AA$1007</definedName>
    <definedName name="_xlnm._FilterDatabase" localSheetId="4" hidden="1">'Measure List'!$A$1:$AT$5692</definedName>
    <definedName name="_xlnm._FilterDatabase" localSheetId="3" hidden="1">'October 2026 Measure List'!$A$1:$AT$2209</definedName>
    <definedName name="Baseline_Chars">#REF!</definedName>
    <definedName name="BES">#REF!</definedName>
    <definedName name="Category">#REF!</definedName>
    <definedName name="ControlType">#REF!</definedName>
    <definedName name="Cooling_Zone">#REF!</definedName>
    <definedName name="Cost_Effective">#REF!</definedName>
    <definedName name="Dlvry_Mech">#REF!</definedName>
    <definedName name="Eff_Case_Svngs_Chars">#REF!</definedName>
    <definedName name="EfficientLtg">#REF!</definedName>
    <definedName name="EfficientLtgSub">#REF!</definedName>
    <definedName name="End_Use">#REF!</definedName>
    <definedName name="ExistingLtg">#REF!</definedName>
    <definedName name="Federal">#REF!</definedName>
    <definedName name="Funding">#REF!</definedName>
    <definedName name="Heating_Zone">#REF!</definedName>
    <definedName name="Inst_Eff_Lvl_Rtng">#REF!</definedName>
    <definedName name="Inst_Loc">#REF!</definedName>
    <definedName name="Key_Chars">#REF!</definedName>
    <definedName name="Measures_Types">#REF!</definedName>
    <definedName name="Option2">#REF!</definedName>
    <definedName name="Primary_Building_Type">#REF!</definedName>
    <definedName name="Prm_Bldg_Typ">#REF!</definedName>
    <definedName name="Program">#REF!</definedName>
    <definedName name="Progress_Payment">#REF!</definedName>
    <definedName name="Project_Type">#REF!</definedName>
    <definedName name="PTCS">#REF!</definedName>
    <definedName name="Reportable">#REF!</definedName>
    <definedName name="Resource_Opp_Type">#REF!</definedName>
    <definedName name="RTF_UES_Meas_Sts">#REF!</definedName>
    <definedName name="Secondary_Building_Type">#REF!</definedName>
    <definedName name="Sector">#REF!</definedName>
    <definedName name="Sectors">#REF!</definedName>
    <definedName name="Space_Use_Type">#REF!</definedName>
    <definedName name="State">#REF!</definedName>
    <definedName name="TAP">#REF!</definedName>
    <definedName name="Tech_Review">#REF!</definedName>
    <definedName name="UIR_Unique_No">#REF!</definedName>
    <definedName name="Unit_Typ_Svngs_Pymnt">#REF!</definedName>
    <definedName name="Unit_Types">#REF!</definedName>
    <definedName name="Utility_Name">#REF!</definedName>
    <definedName name="Vintag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00" i="50" l="1"/>
  <c r="D999" i="50"/>
  <c r="D998" i="50"/>
  <c r="D997" i="50"/>
  <c r="D996" i="50"/>
  <c r="D995" i="50"/>
  <c r="D994" i="50"/>
  <c r="D993" i="50"/>
  <c r="D992" i="50"/>
  <c r="D991" i="50"/>
  <c r="D990" i="50"/>
  <c r="D989" i="50"/>
  <c r="D988" i="50"/>
  <c r="D987" i="50"/>
  <c r="D986" i="50"/>
  <c r="D985" i="50"/>
  <c r="D984" i="50"/>
  <c r="D983" i="50"/>
  <c r="D982" i="50"/>
  <c r="D981" i="50"/>
  <c r="D980" i="50"/>
  <c r="D979" i="50"/>
  <c r="D978" i="50"/>
  <c r="D977" i="50"/>
  <c r="D976" i="50"/>
  <c r="D975" i="50"/>
  <c r="D974" i="50"/>
  <c r="D973" i="50"/>
  <c r="D972" i="50"/>
  <c r="D971" i="50"/>
  <c r="D970" i="50"/>
  <c r="D969" i="50"/>
  <c r="D968" i="50"/>
  <c r="D967" i="50"/>
  <c r="D966" i="50"/>
  <c r="D965" i="50"/>
  <c r="D964" i="50"/>
  <c r="D963" i="50"/>
  <c r="D962" i="50"/>
  <c r="D961" i="50"/>
  <c r="D960" i="50"/>
  <c r="D959" i="50"/>
  <c r="D958" i="50"/>
  <c r="D957" i="50"/>
  <c r="D956" i="50"/>
  <c r="D955" i="50"/>
  <c r="D954" i="50"/>
  <c r="D953" i="50"/>
  <c r="D952" i="50"/>
  <c r="D951" i="50"/>
  <c r="D950" i="50"/>
  <c r="D949" i="50"/>
  <c r="D948" i="50"/>
  <c r="D947" i="50"/>
  <c r="D946" i="50"/>
  <c r="D945" i="50"/>
  <c r="D944" i="50"/>
  <c r="D943" i="50"/>
  <c r="D942" i="50"/>
  <c r="D941" i="50"/>
  <c r="D940" i="50"/>
  <c r="D939" i="50"/>
  <c r="D938" i="50"/>
  <c r="D937" i="50"/>
  <c r="D936" i="50"/>
  <c r="D935" i="50"/>
  <c r="D934" i="50"/>
  <c r="D933" i="50"/>
  <c r="D932" i="50"/>
  <c r="D931" i="50"/>
  <c r="D930" i="50"/>
  <c r="D929" i="50"/>
  <c r="D928" i="50"/>
  <c r="D927" i="50"/>
  <c r="D926" i="50"/>
  <c r="D925" i="50"/>
  <c r="D924" i="50"/>
  <c r="D923" i="50"/>
  <c r="D922" i="50"/>
  <c r="D921" i="50"/>
  <c r="D920" i="50"/>
  <c r="D919" i="50"/>
  <c r="D918" i="50"/>
  <c r="D917" i="50"/>
  <c r="D916" i="50"/>
  <c r="D915" i="50"/>
  <c r="D914" i="50"/>
  <c r="D913" i="50"/>
  <c r="D912" i="50"/>
  <c r="D911" i="50"/>
  <c r="D910" i="50"/>
  <c r="D909" i="50"/>
  <c r="D908" i="50"/>
  <c r="D907" i="50"/>
  <c r="D906" i="50"/>
  <c r="D905" i="50"/>
  <c r="D904" i="50"/>
  <c r="D903" i="50"/>
  <c r="D902" i="50"/>
  <c r="D901" i="50"/>
  <c r="D900" i="50"/>
  <c r="D899" i="50"/>
  <c r="D898" i="50"/>
  <c r="D897" i="50"/>
  <c r="D896" i="50"/>
  <c r="D895" i="50"/>
  <c r="D894" i="50"/>
  <c r="D893" i="50"/>
  <c r="D892" i="50"/>
  <c r="D891" i="50"/>
  <c r="D890" i="50"/>
  <c r="D889" i="50"/>
  <c r="D888" i="50"/>
  <c r="D887" i="50"/>
  <c r="D886" i="50"/>
  <c r="D885" i="50"/>
  <c r="D884" i="50"/>
  <c r="D883" i="50"/>
  <c r="D882" i="50"/>
  <c r="D881" i="50"/>
  <c r="D880" i="50"/>
  <c r="D879" i="50"/>
  <c r="D878" i="50"/>
  <c r="D877" i="50"/>
  <c r="D876" i="50"/>
  <c r="D875" i="50"/>
  <c r="D874" i="50"/>
  <c r="D873" i="50"/>
  <c r="D872" i="50"/>
  <c r="D871" i="50"/>
  <c r="D870" i="50"/>
  <c r="D869" i="50"/>
  <c r="D868" i="50"/>
  <c r="D867" i="50"/>
  <c r="D866" i="50"/>
  <c r="D865" i="50"/>
  <c r="D864" i="50"/>
  <c r="D863" i="50"/>
  <c r="D862" i="50"/>
  <c r="D861" i="50"/>
  <c r="D860" i="50"/>
  <c r="D859" i="50"/>
  <c r="D858" i="50"/>
  <c r="D857" i="50"/>
  <c r="D856" i="50"/>
  <c r="D855" i="50"/>
  <c r="D854" i="50"/>
  <c r="D853" i="50"/>
  <c r="D852" i="50"/>
  <c r="D851" i="50"/>
  <c r="D850" i="50"/>
  <c r="D849" i="50"/>
  <c r="D848" i="50"/>
  <c r="D847" i="50"/>
  <c r="D846" i="50"/>
  <c r="D845" i="50"/>
  <c r="D844" i="50"/>
  <c r="D843" i="50"/>
  <c r="D842" i="50"/>
  <c r="D841" i="50"/>
  <c r="D840" i="50"/>
  <c r="D839" i="50"/>
  <c r="D838" i="50"/>
  <c r="D837" i="50"/>
  <c r="D836" i="50"/>
  <c r="D835" i="50"/>
  <c r="D834" i="50"/>
  <c r="D833" i="50"/>
  <c r="D832" i="50"/>
  <c r="D831" i="50"/>
  <c r="D830" i="50"/>
  <c r="D829" i="50"/>
  <c r="D828" i="50"/>
  <c r="D827" i="50"/>
  <c r="D826" i="50"/>
  <c r="D825" i="50"/>
  <c r="D824" i="50"/>
  <c r="D823" i="50"/>
  <c r="D822" i="50"/>
  <c r="D821" i="50"/>
  <c r="D820" i="50"/>
  <c r="D819" i="50"/>
  <c r="D818" i="50"/>
  <c r="D817" i="50"/>
  <c r="D816" i="50"/>
  <c r="D815" i="50"/>
  <c r="D814" i="50"/>
  <c r="D813" i="50"/>
  <c r="D812" i="50"/>
  <c r="D811" i="50"/>
  <c r="D810" i="50"/>
  <c r="D809" i="50"/>
  <c r="D808" i="50"/>
  <c r="D807" i="50"/>
  <c r="D806" i="50"/>
  <c r="D805" i="50"/>
  <c r="D804" i="50"/>
  <c r="D803" i="50"/>
  <c r="D802" i="50"/>
  <c r="D801" i="50"/>
  <c r="D800" i="50"/>
  <c r="D799" i="50"/>
  <c r="D798" i="50"/>
  <c r="D797" i="50"/>
  <c r="D796" i="50"/>
  <c r="D795" i="50"/>
  <c r="D794" i="50"/>
  <c r="D793" i="50"/>
  <c r="D792" i="50"/>
  <c r="D791" i="50"/>
  <c r="D790" i="50"/>
  <c r="D789" i="50"/>
  <c r="D788" i="50"/>
  <c r="D787" i="50"/>
  <c r="D786" i="50"/>
  <c r="D785" i="50"/>
  <c r="D784" i="50"/>
  <c r="D783" i="50"/>
  <c r="D782" i="50"/>
  <c r="D781" i="50"/>
  <c r="D780" i="50"/>
  <c r="D779" i="50"/>
  <c r="D778" i="50"/>
  <c r="D777" i="50"/>
  <c r="D776" i="50"/>
  <c r="D775" i="50"/>
  <c r="D774" i="50"/>
  <c r="D773" i="50"/>
  <c r="D772" i="50"/>
  <c r="D771" i="50"/>
  <c r="D770" i="50"/>
  <c r="D769" i="50"/>
  <c r="D768" i="50"/>
  <c r="D767" i="50"/>
  <c r="D766" i="50"/>
  <c r="D765" i="50"/>
  <c r="D764" i="50"/>
  <c r="D763" i="50"/>
  <c r="D762" i="50"/>
  <c r="D761" i="50"/>
  <c r="D760" i="50"/>
  <c r="D759" i="50"/>
  <c r="D758" i="50"/>
  <c r="D757" i="50"/>
  <c r="D756" i="50"/>
  <c r="D755" i="50"/>
  <c r="D754" i="50"/>
  <c r="D753" i="50"/>
  <c r="D752" i="50"/>
  <c r="D751" i="50"/>
  <c r="D750" i="50"/>
  <c r="D749" i="50"/>
  <c r="D748" i="50"/>
  <c r="D747" i="50"/>
  <c r="D746" i="50"/>
  <c r="D745" i="50"/>
  <c r="D744" i="50"/>
  <c r="D743" i="50"/>
  <c r="D742" i="50"/>
  <c r="D741" i="50"/>
  <c r="D740" i="50"/>
  <c r="D739" i="50"/>
  <c r="D738" i="50"/>
  <c r="D737" i="50"/>
  <c r="D736" i="50"/>
  <c r="D735" i="50"/>
  <c r="D734" i="50"/>
  <c r="D733" i="50"/>
  <c r="D732" i="50"/>
  <c r="D731" i="50"/>
  <c r="D730" i="50"/>
  <c r="D729" i="50"/>
  <c r="D728" i="50"/>
  <c r="D727" i="50"/>
  <c r="D726" i="50"/>
  <c r="D725" i="50"/>
  <c r="D724" i="50"/>
  <c r="D723" i="50"/>
  <c r="D722" i="50"/>
  <c r="D721" i="50"/>
  <c r="D720" i="50"/>
  <c r="D719" i="50"/>
  <c r="D718" i="50"/>
  <c r="D717" i="50"/>
  <c r="D716" i="50"/>
  <c r="D715" i="50"/>
  <c r="D714" i="50"/>
  <c r="D713" i="50"/>
  <c r="D712" i="50"/>
  <c r="D711" i="50"/>
  <c r="D710" i="50"/>
  <c r="D709" i="50"/>
  <c r="D708" i="50"/>
  <c r="D707" i="50"/>
  <c r="D706" i="50"/>
  <c r="D705" i="50"/>
  <c r="D704" i="50"/>
  <c r="D703" i="50"/>
  <c r="D702" i="50"/>
  <c r="D701" i="50"/>
  <c r="D700" i="50"/>
  <c r="D699" i="50"/>
  <c r="D698" i="50"/>
  <c r="D697" i="50"/>
  <c r="D696" i="50"/>
  <c r="D695" i="50"/>
  <c r="D694" i="50"/>
  <c r="D693" i="50"/>
  <c r="D692" i="50"/>
  <c r="D691" i="50"/>
  <c r="D690" i="50"/>
  <c r="D689" i="50"/>
  <c r="D688" i="50"/>
  <c r="D687" i="50"/>
  <c r="D686" i="50"/>
  <c r="D685" i="50"/>
  <c r="D684" i="50"/>
  <c r="D683" i="50"/>
  <c r="D682" i="50"/>
  <c r="D681" i="50"/>
  <c r="D680" i="50"/>
  <c r="D679" i="50"/>
  <c r="D678" i="50"/>
  <c r="D677" i="50"/>
  <c r="D676" i="50"/>
  <c r="D675" i="50"/>
  <c r="D674" i="50"/>
  <c r="D673" i="50"/>
  <c r="D672" i="50"/>
  <c r="D671" i="50"/>
  <c r="D670" i="50"/>
  <c r="D669" i="50"/>
  <c r="D668" i="50"/>
  <c r="D667" i="50"/>
  <c r="D666" i="50"/>
  <c r="D665" i="50"/>
  <c r="D664" i="50"/>
  <c r="D663" i="50"/>
  <c r="D662" i="50"/>
  <c r="D661" i="50"/>
  <c r="D660" i="50"/>
  <c r="D659" i="50"/>
  <c r="D658" i="50"/>
  <c r="D657" i="50"/>
  <c r="D656" i="50"/>
  <c r="D655" i="50"/>
  <c r="D654" i="50"/>
  <c r="D653" i="50"/>
  <c r="D652" i="50"/>
  <c r="D651" i="50"/>
  <c r="D650" i="50"/>
  <c r="D649" i="50"/>
  <c r="D648" i="50"/>
  <c r="D647" i="50"/>
  <c r="D646" i="50"/>
  <c r="D645" i="50"/>
  <c r="D644" i="50"/>
  <c r="D643" i="50"/>
  <c r="D642" i="50"/>
  <c r="D641" i="50"/>
  <c r="D640" i="50"/>
  <c r="D639" i="50"/>
  <c r="D638" i="50"/>
  <c r="D637" i="50"/>
  <c r="D636" i="50"/>
  <c r="D635" i="50"/>
  <c r="D634" i="50"/>
  <c r="D633" i="50"/>
  <c r="D632" i="50"/>
  <c r="D631" i="50"/>
  <c r="D630" i="50"/>
  <c r="D629" i="50"/>
  <c r="D628" i="50"/>
  <c r="D627" i="50"/>
  <c r="D626" i="50"/>
  <c r="D625" i="50"/>
  <c r="D624" i="50"/>
  <c r="D623" i="50"/>
  <c r="D622" i="50"/>
  <c r="D621" i="50"/>
  <c r="D620" i="50"/>
  <c r="D619" i="50"/>
  <c r="D618" i="50"/>
  <c r="D617" i="50"/>
  <c r="D616" i="50"/>
  <c r="D615" i="50"/>
  <c r="D614" i="50"/>
  <c r="D613" i="50"/>
  <c r="D612" i="50"/>
  <c r="D611" i="50"/>
  <c r="D610" i="50"/>
  <c r="D609" i="50"/>
  <c r="D608" i="50"/>
  <c r="D607" i="50"/>
  <c r="D606" i="50"/>
  <c r="D605" i="50"/>
  <c r="D604" i="50"/>
  <c r="D603" i="50"/>
  <c r="D602" i="50"/>
  <c r="D601" i="50"/>
  <c r="D600" i="50"/>
  <c r="D599" i="50"/>
  <c r="D598" i="50"/>
  <c r="D597" i="50"/>
  <c r="D596" i="50"/>
  <c r="D595" i="50"/>
  <c r="D594" i="50"/>
  <c r="D593" i="50"/>
  <c r="D592" i="50"/>
  <c r="D591" i="50"/>
  <c r="D590" i="50"/>
  <c r="D589" i="50"/>
  <c r="D588" i="50"/>
  <c r="D587" i="50"/>
  <c r="D586" i="50"/>
  <c r="D585" i="50"/>
  <c r="D584" i="50"/>
  <c r="D583" i="50"/>
  <c r="D582" i="50"/>
  <c r="D581" i="50"/>
  <c r="D580" i="50"/>
  <c r="D579" i="50"/>
  <c r="D578" i="50"/>
  <c r="D577" i="50"/>
  <c r="D576" i="50"/>
  <c r="D575" i="50"/>
  <c r="D574" i="50"/>
  <c r="D573" i="50"/>
  <c r="D572" i="50"/>
  <c r="D571" i="50"/>
  <c r="D570" i="50"/>
  <c r="D569" i="50"/>
  <c r="D568" i="50"/>
  <c r="D567" i="50"/>
  <c r="D566" i="50"/>
  <c r="D565" i="50"/>
  <c r="D564" i="50"/>
  <c r="D563" i="50"/>
  <c r="D562" i="50"/>
  <c r="D561" i="50"/>
  <c r="D560" i="50"/>
  <c r="D559" i="50"/>
  <c r="D558" i="50"/>
  <c r="D557" i="50"/>
  <c r="D556" i="50"/>
  <c r="D555" i="50"/>
  <c r="D554" i="50"/>
  <c r="D553" i="50"/>
  <c r="D552" i="50"/>
  <c r="D551" i="50"/>
  <c r="D550" i="50"/>
  <c r="D549" i="50"/>
  <c r="D548" i="50"/>
  <c r="D547" i="50"/>
  <c r="D546" i="50"/>
  <c r="D545" i="50"/>
  <c r="D544" i="50"/>
  <c r="D543" i="50"/>
  <c r="D542" i="50"/>
  <c r="D541" i="50"/>
  <c r="D540" i="50"/>
  <c r="D539" i="50"/>
  <c r="D538" i="50"/>
  <c r="D537" i="50"/>
  <c r="D536" i="50"/>
  <c r="D535" i="50"/>
  <c r="D534" i="50"/>
  <c r="D533" i="50"/>
  <c r="D532" i="50"/>
  <c r="D531" i="50"/>
  <c r="D530" i="50"/>
  <c r="D529" i="50"/>
  <c r="D528" i="50"/>
  <c r="D527" i="50"/>
  <c r="D526" i="50"/>
  <c r="D525" i="50"/>
  <c r="D524" i="50"/>
  <c r="D523" i="50"/>
  <c r="D522" i="50"/>
  <c r="D521" i="50"/>
  <c r="D520" i="50"/>
  <c r="D519" i="50"/>
  <c r="D518" i="50"/>
  <c r="D517" i="50"/>
  <c r="D516" i="50"/>
  <c r="D515" i="50"/>
  <c r="D514" i="50"/>
  <c r="D513" i="50"/>
  <c r="D512" i="50"/>
  <c r="D511" i="50"/>
  <c r="D510" i="50"/>
  <c r="D509" i="50"/>
  <c r="D508" i="50"/>
  <c r="D507" i="50"/>
  <c r="D506" i="50"/>
  <c r="D505" i="50"/>
  <c r="D504" i="50"/>
  <c r="D503" i="50"/>
  <c r="D502" i="50"/>
  <c r="D501" i="50"/>
  <c r="D500" i="50"/>
  <c r="D499" i="50"/>
  <c r="D498" i="50"/>
  <c r="D497" i="50"/>
  <c r="D496" i="50"/>
  <c r="D495" i="50"/>
  <c r="D494" i="50"/>
  <c r="D493" i="50"/>
  <c r="D492" i="50"/>
  <c r="D491" i="50"/>
  <c r="D490" i="50"/>
  <c r="D489" i="50"/>
  <c r="D488" i="50"/>
  <c r="D487" i="50"/>
  <c r="D486" i="50"/>
  <c r="D485" i="50"/>
  <c r="D484" i="50"/>
  <c r="D483" i="50"/>
  <c r="D482" i="50"/>
  <c r="D481" i="50"/>
  <c r="D480" i="50"/>
  <c r="D479" i="50"/>
  <c r="D478" i="50"/>
  <c r="D477" i="50"/>
  <c r="D476" i="50"/>
  <c r="D475" i="50"/>
  <c r="D474" i="50"/>
  <c r="D473" i="50"/>
  <c r="D472" i="50"/>
  <c r="D471" i="50"/>
  <c r="D470" i="50"/>
  <c r="D469" i="50"/>
  <c r="D468" i="50"/>
  <c r="D467" i="50"/>
  <c r="D466" i="50"/>
  <c r="D465" i="50"/>
  <c r="D464" i="50"/>
  <c r="D463" i="50"/>
  <c r="D462" i="50"/>
  <c r="D461" i="50"/>
  <c r="D460" i="50"/>
  <c r="D459" i="50"/>
  <c r="D458" i="50"/>
  <c r="D457" i="50"/>
  <c r="D456" i="50"/>
  <c r="D455" i="50"/>
  <c r="D454" i="50"/>
  <c r="D453" i="50"/>
  <c r="D452" i="50"/>
  <c r="D451" i="50"/>
  <c r="D450" i="50"/>
  <c r="D449" i="50"/>
  <c r="D448" i="50"/>
  <c r="D447" i="50"/>
  <c r="D446" i="50"/>
  <c r="D445" i="50"/>
  <c r="D444" i="50"/>
  <c r="D443" i="50"/>
  <c r="D442" i="50"/>
  <c r="D441" i="50"/>
  <c r="D440" i="50"/>
  <c r="D439" i="50"/>
  <c r="D438" i="50"/>
  <c r="D437" i="50"/>
  <c r="D436" i="50"/>
  <c r="D435" i="50"/>
  <c r="D434" i="50"/>
  <c r="D433" i="50"/>
  <c r="D432" i="50"/>
  <c r="D431" i="50"/>
  <c r="D430" i="50"/>
  <c r="D429" i="50"/>
  <c r="D428" i="50"/>
  <c r="D427" i="50"/>
  <c r="D426" i="50"/>
  <c r="D425" i="50"/>
  <c r="D424" i="50"/>
  <c r="D423" i="50"/>
  <c r="D422" i="50"/>
  <c r="D421" i="50"/>
  <c r="D420" i="50"/>
  <c r="D419" i="50"/>
  <c r="D418" i="50"/>
  <c r="D417" i="50"/>
  <c r="D416" i="50"/>
  <c r="D415" i="50"/>
  <c r="D414" i="50"/>
  <c r="D413" i="50"/>
  <c r="D412" i="50"/>
  <c r="D411" i="50"/>
  <c r="D410" i="50"/>
  <c r="D409" i="50"/>
  <c r="D408" i="50"/>
  <c r="D407" i="50"/>
  <c r="D406" i="50"/>
  <c r="D405" i="50"/>
  <c r="D404" i="50"/>
  <c r="D403" i="50"/>
  <c r="D402" i="50"/>
  <c r="D401" i="50"/>
  <c r="D400" i="50"/>
  <c r="D399" i="50"/>
  <c r="D398" i="50"/>
  <c r="D397" i="50"/>
  <c r="D396" i="50"/>
  <c r="D395" i="50"/>
  <c r="D394" i="50"/>
  <c r="D393" i="50"/>
  <c r="D392" i="50"/>
  <c r="D391" i="50"/>
  <c r="D390" i="50"/>
  <c r="D389" i="50"/>
  <c r="D388" i="50"/>
  <c r="D387" i="50"/>
  <c r="D386" i="50"/>
  <c r="D385" i="50"/>
  <c r="D384" i="50"/>
  <c r="D383" i="50"/>
  <c r="D382" i="50"/>
  <c r="D381" i="50"/>
  <c r="D380" i="50"/>
  <c r="D379" i="50"/>
  <c r="D378" i="50"/>
  <c r="D377" i="50"/>
  <c r="D376" i="50"/>
  <c r="D375" i="50"/>
  <c r="D374" i="50"/>
  <c r="D373" i="50"/>
  <c r="D372" i="50"/>
  <c r="D371" i="50"/>
  <c r="D370" i="50"/>
  <c r="D369" i="50"/>
  <c r="D368" i="50"/>
  <c r="D367" i="50"/>
  <c r="D366" i="50"/>
  <c r="D365" i="50"/>
  <c r="D364" i="50"/>
  <c r="D363" i="50"/>
  <c r="D362" i="50"/>
  <c r="D361" i="50"/>
  <c r="D360" i="50"/>
  <c r="D359" i="50"/>
  <c r="D358" i="50"/>
  <c r="D357" i="50"/>
  <c r="D356" i="50"/>
  <c r="D355" i="50"/>
  <c r="D354" i="50"/>
  <c r="D353" i="50"/>
  <c r="D352" i="50"/>
  <c r="D351" i="50"/>
  <c r="D350" i="50"/>
  <c r="D349" i="50"/>
  <c r="D348" i="50"/>
  <c r="D347" i="50"/>
  <c r="D346" i="50"/>
  <c r="D345" i="50"/>
  <c r="D344" i="50"/>
  <c r="D343" i="50"/>
  <c r="D342" i="50"/>
  <c r="D341" i="50"/>
  <c r="D340" i="50"/>
  <c r="D339" i="50"/>
  <c r="D338" i="50"/>
  <c r="D337" i="50"/>
  <c r="D336" i="50"/>
  <c r="D335" i="50"/>
  <c r="D334" i="50"/>
  <c r="D333" i="50"/>
  <c r="D332" i="50"/>
  <c r="D331" i="50"/>
  <c r="D330" i="50"/>
  <c r="D329" i="50"/>
  <c r="D328" i="50"/>
  <c r="D327" i="50"/>
  <c r="D326" i="50"/>
  <c r="D325" i="50"/>
  <c r="D324" i="50"/>
  <c r="D323" i="50"/>
  <c r="D322" i="50"/>
  <c r="D321" i="50"/>
  <c r="D320" i="50"/>
  <c r="D319" i="50"/>
  <c r="D318" i="50"/>
  <c r="D317" i="50"/>
  <c r="D316" i="50"/>
  <c r="D315" i="50"/>
  <c r="D314" i="50"/>
  <c r="D313" i="50"/>
  <c r="D312" i="50"/>
  <c r="D311" i="50"/>
  <c r="D310" i="50"/>
  <c r="D309" i="50"/>
  <c r="D308" i="50"/>
  <c r="D307" i="50"/>
  <c r="D306" i="50"/>
  <c r="D305" i="50"/>
  <c r="D304" i="50"/>
  <c r="D303" i="50"/>
  <c r="D302" i="50"/>
  <c r="D301" i="50"/>
  <c r="D300" i="50"/>
  <c r="D299" i="50"/>
  <c r="D298" i="50"/>
  <c r="D297" i="50"/>
  <c r="D296" i="50"/>
  <c r="D295" i="50"/>
  <c r="D294" i="50"/>
  <c r="D293" i="50"/>
  <c r="D292" i="50"/>
  <c r="D291" i="50"/>
  <c r="D290" i="50"/>
  <c r="D289" i="50"/>
  <c r="D288" i="50"/>
  <c r="D287" i="50"/>
  <c r="D286" i="50"/>
  <c r="D285" i="50"/>
  <c r="D284" i="50"/>
  <c r="D283" i="50"/>
  <c r="D282" i="50"/>
  <c r="D281" i="50"/>
  <c r="D280" i="50"/>
  <c r="D279" i="50"/>
  <c r="D278" i="50"/>
  <c r="D277" i="50"/>
  <c r="D276" i="50"/>
  <c r="D275" i="50"/>
  <c r="D274" i="50"/>
  <c r="D273" i="50"/>
  <c r="D272" i="50"/>
  <c r="D271" i="50"/>
  <c r="D270" i="50"/>
  <c r="D269" i="50"/>
  <c r="D268" i="50"/>
  <c r="D267" i="50"/>
  <c r="D266" i="50"/>
  <c r="D265" i="50"/>
  <c r="D264" i="50"/>
  <c r="D263" i="50"/>
  <c r="D262" i="50"/>
  <c r="D261" i="50"/>
  <c r="D260" i="50"/>
  <c r="D259" i="50"/>
  <c r="D258" i="50"/>
  <c r="D257" i="50"/>
  <c r="D256" i="50"/>
  <c r="D255" i="50"/>
  <c r="D254" i="50"/>
  <c r="D253" i="50"/>
  <c r="D252" i="50"/>
  <c r="D251" i="50"/>
  <c r="D250" i="50"/>
  <c r="D249" i="50"/>
  <c r="D248" i="50"/>
  <c r="D247" i="50"/>
  <c r="D246" i="50"/>
  <c r="D245" i="50"/>
  <c r="D244" i="50"/>
  <c r="D243" i="50"/>
  <c r="D242" i="50"/>
  <c r="D241" i="50"/>
  <c r="D240" i="50"/>
  <c r="D239" i="50"/>
  <c r="D238" i="50"/>
  <c r="D237" i="50"/>
  <c r="D236" i="50"/>
  <c r="D235" i="50"/>
  <c r="D234" i="50"/>
  <c r="D233" i="50"/>
  <c r="D232" i="50"/>
  <c r="D231" i="50"/>
  <c r="D230" i="50"/>
  <c r="D229" i="50"/>
  <c r="D228" i="50"/>
  <c r="D227" i="50"/>
  <c r="D226" i="50"/>
  <c r="D225" i="50"/>
  <c r="D224" i="50"/>
  <c r="D223" i="50"/>
  <c r="D222" i="50"/>
  <c r="D221" i="50"/>
  <c r="D220" i="50"/>
  <c r="D219" i="50"/>
  <c r="D218" i="50"/>
  <c r="D217" i="50"/>
  <c r="D216" i="50"/>
  <c r="D215" i="50"/>
  <c r="D214" i="50"/>
  <c r="D213" i="50"/>
  <c r="D212" i="50"/>
  <c r="D211" i="50"/>
  <c r="D210" i="50"/>
  <c r="D209" i="50"/>
  <c r="D208" i="50"/>
  <c r="D207" i="50"/>
  <c r="D206" i="50"/>
  <c r="D205" i="50"/>
  <c r="D204" i="50"/>
  <c r="D203" i="50"/>
  <c r="D202" i="50"/>
  <c r="D201" i="50"/>
  <c r="D200" i="50"/>
  <c r="D199" i="50"/>
  <c r="D198" i="50"/>
  <c r="D197" i="50"/>
  <c r="D196" i="50"/>
  <c r="D195" i="50"/>
  <c r="D194" i="50"/>
  <c r="D193" i="50"/>
  <c r="D192" i="50"/>
  <c r="D191" i="50"/>
  <c r="D190" i="50"/>
  <c r="D189" i="50"/>
  <c r="D188" i="50"/>
  <c r="D187" i="50"/>
  <c r="D186" i="50"/>
  <c r="D185" i="50"/>
  <c r="D184" i="50"/>
  <c r="D183" i="50"/>
  <c r="D182" i="50"/>
  <c r="D181" i="50"/>
  <c r="D180" i="50"/>
  <c r="D179" i="50"/>
  <c r="D178" i="50"/>
  <c r="D177" i="50"/>
  <c r="D176" i="50"/>
  <c r="D175" i="50"/>
  <c r="D174" i="50"/>
  <c r="D173" i="50"/>
  <c r="D172" i="50"/>
  <c r="D171" i="50"/>
  <c r="D170" i="50"/>
  <c r="D169" i="50"/>
  <c r="D168" i="50"/>
  <c r="D167" i="50"/>
  <c r="D166" i="50"/>
  <c r="D165" i="50"/>
  <c r="D164" i="50"/>
  <c r="D163" i="50"/>
  <c r="D162" i="50"/>
  <c r="D161" i="50"/>
  <c r="D160" i="50"/>
  <c r="D159" i="50"/>
  <c r="D158" i="50"/>
  <c r="D157" i="50"/>
  <c r="D156" i="50"/>
  <c r="D155" i="50"/>
  <c r="D154" i="50"/>
  <c r="D153" i="50"/>
  <c r="D152" i="50"/>
  <c r="D151" i="50"/>
  <c r="D150" i="50"/>
  <c r="D149" i="50"/>
  <c r="D148" i="50"/>
  <c r="D147" i="50"/>
  <c r="D146" i="50"/>
  <c r="D145" i="50"/>
  <c r="D144" i="50"/>
  <c r="D143" i="50"/>
  <c r="D142" i="50"/>
  <c r="D141" i="50"/>
  <c r="D140" i="50"/>
  <c r="D139" i="50"/>
  <c r="D138" i="50"/>
  <c r="D137" i="50"/>
  <c r="D136" i="50"/>
  <c r="D135" i="50"/>
  <c r="D134" i="50"/>
  <c r="D133" i="50"/>
  <c r="D132" i="50"/>
  <c r="D131" i="50"/>
  <c r="D130" i="50"/>
  <c r="D129" i="50"/>
  <c r="D128" i="50"/>
  <c r="D127" i="50"/>
  <c r="D126" i="50"/>
  <c r="D125" i="50"/>
  <c r="D124" i="50"/>
  <c r="D123" i="50"/>
  <c r="D122" i="50"/>
  <c r="D121" i="50"/>
  <c r="D120" i="50"/>
  <c r="D119" i="50"/>
  <c r="D118" i="50"/>
  <c r="D117" i="50"/>
  <c r="D116" i="50"/>
  <c r="D115" i="50"/>
  <c r="D114" i="50"/>
  <c r="D113" i="50"/>
  <c r="D112" i="50"/>
  <c r="D111" i="50"/>
  <c r="D110" i="50"/>
  <c r="D109" i="50"/>
  <c r="D108" i="50"/>
  <c r="D107" i="50"/>
  <c r="D106" i="50"/>
  <c r="D105" i="50"/>
  <c r="D104" i="50"/>
  <c r="D103" i="50"/>
  <c r="D102" i="50"/>
  <c r="D101" i="50"/>
  <c r="D100" i="50"/>
  <c r="D99" i="50"/>
  <c r="D98" i="50"/>
  <c r="D97" i="50"/>
  <c r="D96" i="50"/>
  <c r="D95" i="50"/>
  <c r="D94" i="50"/>
  <c r="D93" i="50"/>
  <c r="D92" i="50"/>
  <c r="D91" i="50"/>
  <c r="D90" i="50"/>
  <c r="D89" i="50"/>
  <c r="D88" i="50"/>
  <c r="D87" i="50"/>
  <c r="D86" i="50"/>
  <c r="D85" i="50"/>
  <c r="D84" i="50"/>
  <c r="D83" i="50"/>
  <c r="D82" i="50"/>
  <c r="D81" i="50"/>
  <c r="D80" i="50"/>
  <c r="D79" i="50"/>
  <c r="D78" i="50"/>
  <c r="D77" i="50"/>
  <c r="D76" i="50"/>
  <c r="D75" i="50"/>
  <c r="D74" i="50"/>
  <c r="D73" i="50"/>
  <c r="D72" i="50"/>
  <c r="D71" i="50"/>
  <c r="D70" i="50"/>
  <c r="D69" i="50"/>
  <c r="D68" i="50"/>
  <c r="D67" i="50"/>
  <c r="D66" i="50"/>
  <c r="D65" i="50"/>
  <c r="D64" i="50"/>
  <c r="D63" i="50"/>
  <c r="D62" i="50"/>
  <c r="D61" i="50"/>
  <c r="D60" i="50"/>
  <c r="D59" i="50"/>
  <c r="D58" i="50"/>
  <c r="D57" i="50"/>
  <c r="D56" i="50"/>
  <c r="D55" i="50"/>
  <c r="D54" i="50"/>
  <c r="D53" i="50"/>
  <c r="D52" i="50"/>
  <c r="D51" i="50"/>
  <c r="D50" i="50"/>
  <c r="D49" i="50"/>
  <c r="D48" i="50"/>
  <c r="D47" i="50"/>
  <c r="D46" i="50"/>
  <c r="D45" i="50"/>
  <c r="D44" i="50"/>
  <c r="D43" i="50"/>
  <c r="D42" i="50"/>
  <c r="D41" i="50"/>
  <c r="D40" i="50"/>
  <c r="D39" i="50"/>
  <c r="D38" i="50"/>
  <c r="D37" i="50"/>
  <c r="D36" i="50"/>
  <c r="D35" i="50"/>
  <c r="D34" i="50"/>
  <c r="D33" i="50"/>
  <c r="D32" i="50"/>
  <c r="D31" i="50"/>
  <c r="D30" i="50"/>
  <c r="D29" i="50"/>
  <c r="D28" i="50"/>
  <c r="D27" i="50"/>
  <c r="D26" i="50"/>
  <c r="D25" i="50"/>
  <c r="D24" i="50"/>
  <c r="D23" i="50"/>
  <c r="D22" i="50"/>
  <c r="D21" i="50"/>
  <c r="D20" i="50"/>
  <c r="D19" i="50"/>
  <c r="D18" i="50"/>
  <c r="D17" i="50"/>
  <c r="D16" i="50"/>
  <c r="D15" i="50"/>
  <c r="D14" i="50"/>
  <c r="D13" i="50"/>
  <c r="D12" i="50"/>
  <c r="D11" i="50"/>
  <c r="D10" i="50"/>
  <c r="D9" i="50"/>
  <c r="D8" i="50"/>
  <c r="D7" i="50"/>
  <c r="D6" i="50"/>
  <c r="D5" i="50"/>
  <c r="D4" i="50"/>
  <c r="D3" i="50"/>
  <c r="D2" i="50"/>
  <c r="AW1007" i="51"/>
  <c r="AW1006" i="51"/>
  <c r="AW1005" i="51"/>
  <c r="AW1004" i="51"/>
  <c r="AW1003" i="51"/>
  <c r="AW1002" i="51"/>
  <c r="AW1001" i="51"/>
  <c r="AW1000" i="51"/>
  <c r="AW999" i="51"/>
  <c r="AW998" i="51"/>
  <c r="AW997" i="51"/>
  <c r="AW996" i="51"/>
  <c r="AW995" i="51"/>
  <c r="AW994" i="51"/>
  <c r="AW993" i="51"/>
  <c r="AW992" i="51"/>
  <c r="AW991" i="51"/>
  <c r="AW990" i="51"/>
  <c r="AW989" i="51"/>
  <c r="AW988" i="51"/>
  <c r="AW987" i="51"/>
  <c r="AW986" i="51"/>
  <c r="AW985" i="51"/>
  <c r="AW984" i="51"/>
  <c r="AW983" i="51"/>
  <c r="AW982" i="51"/>
  <c r="AW981" i="51"/>
  <c r="AW980" i="51"/>
  <c r="AW979" i="51"/>
  <c r="AW978" i="51"/>
  <c r="AW977" i="51"/>
  <c r="AW976" i="51"/>
  <c r="AW975" i="51"/>
  <c r="AW974" i="51"/>
  <c r="AW973" i="51"/>
  <c r="AW972" i="51"/>
  <c r="AW971" i="51"/>
  <c r="AW970" i="51"/>
  <c r="AW969" i="51"/>
  <c r="AW968" i="51"/>
  <c r="AW967" i="51"/>
  <c r="AW966" i="51"/>
  <c r="AW965" i="51"/>
  <c r="AW964" i="51"/>
  <c r="AW963" i="51"/>
  <c r="AW962" i="51"/>
  <c r="AW961" i="51"/>
  <c r="AW960" i="51"/>
  <c r="AW959" i="51"/>
  <c r="AW958" i="51"/>
  <c r="AW957" i="51"/>
  <c r="AW956" i="51"/>
  <c r="AW955" i="51"/>
  <c r="AW954" i="51"/>
  <c r="AW953" i="51"/>
  <c r="AW952" i="51"/>
  <c r="AW951" i="51"/>
  <c r="AW950" i="51"/>
  <c r="AW949" i="51"/>
  <c r="AW948" i="51"/>
  <c r="AW947" i="51"/>
  <c r="AW946" i="51"/>
  <c r="AW945" i="51"/>
  <c r="AW944" i="51"/>
  <c r="AW943" i="51"/>
  <c r="AW942" i="51"/>
  <c r="AW941" i="51"/>
  <c r="AW940" i="51"/>
  <c r="AW939" i="51"/>
  <c r="AW938" i="51"/>
  <c r="AW937" i="51"/>
  <c r="AW936" i="51"/>
  <c r="AW935" i="51"/>
  <c r="AW934" i="51"/>
  <c r="AW933" i="51"/>
  <c r="AW932" i="51"/>
  <c r="AW931" i="51"/>
  <c r="AW930" i="51"/>
  <c r="AW929" i="51"/>
  <c r="AW928" i="51"/>
  <c r="AW927" i="51"/>
  <c r="AW926" i="51"/>
  <c r="AW925" i="51"/>
  <c r="AW924" i="51"/>
  <c r="AW923" i="51"/>
  <c r="AW922" i="51"/>
  <c r="AW921" i="51"/>
  <c r="AW920" i="51"/>
  <c r="AW919" i="51"/>
  <c r="AW918" i="51"/>
  <c r="AW917" i="51"/>
  <c r="AW916" i="51"/>
  <c r="AW915" i="51"/>
  <c r="AW914" i="51"/>
  <c r="AW913" i="51"/>
  <c r="AW912" i="51"/>
  <c r="AW911" i="51"/>
  <c r="AW910" i="51"/>
  <c r="AW909" i="51"/>
  <c r="AW908" i="51"/>
  <c r="AW907" i="51"/>
  <c r="AW906" i="51"/>
  <c r="AW905" i="51"/>
  <c r="AW904" i="51"/>
  <c r="AW903" i="51"/>
  <c r="AW902" i="51"/>
  <c r="AW901" i="51"/>
  <c r="AW900" i="51"/>
  <c r="AW899" i="51"/>
  <c r="AW898" i="51"/>
  <c r="AW897" i="51"/>
  <c r="AW896" i="51"/>
  <c r="AW895" i="51"/>
  <c r="AW894" i="51"/>
  <c r="AW893" i="51"/>
  <c r="AW892" i="51"/>
  <c r="AW891" i="51"/>
  <c r="AW890" i="51"/>
  <c r="AW889" i="51"/>
  <c r="AW888" i="51"/>
  <c r="AW887" i="51"/>
  <c r="AW886" i="51"/>
  <c r="AW885" i="51"/>
  <c r="AW884" i="51"/>
  <c r="AW883" i="51"/>
  <c r="AW882" i="51"/>
  <c r="AW881" i="51"/>
  <c r="AW880" i="51"/>
  <c r="AW879" i="51"/>
  <c r="AW878" i="51"/>
  <c r="AW877" i="51"/>
  <c r="AW876" i="51"/>
  <c r="AW875" i="51"/>
  <c r="AW874" i="51"/>
  <c r="AW873" i="51"/>
  <c r="AW872" i="51"/>
  <c r="AW871" i="51"/>
  <c r="AW870" i="51"/>
  <c r="AW869" i="51"/>
  <c r="AW868" i="51"/>
  <c r="AW867" i="51"/>
  <c r="AW866" i="51"/>
  <c r="AW865" i="51"/>
  <c r="AW864" i="51"/>
  <c r="AW863" i="51"/>
  <c r="AW862" i="51"/>
  <c r="AW861" i="51"/>
  <c r="AW860" i="51"/>
  <c r="AW859" i="51"/>
  <c r="AW858" i="51"/>
  <c r="AW857" i="51"/>
  <c r="AW856" i="51"/>
  <c r="AW855" i="51"/>
  <c r="AW854" i="51"/>
  <c r="AW853" i="51"/>
  <c r="AW852" i="51"/>
  <c r="AW851" i="51"/>
  <c r="AW850" i="51"/>
  <c r="AW849" i="51"/>
  <c r="AW848" i="51"/>
  <c r="AW847" i="51"/>
  <c r="AW846" i="51"/>
  <c r="AW845" i="51"/>
  <c r="AW844" i="51"/>
  <c r="AW843" i="51"/>
  <c r="AW842" i="51"/>
  <c r="AW841" i="51"/>
  <c r="AW840" i="51"/>
  <c r="AW839" i="51"/>
  <c r="AW838" i="51"/>
  <c r="AW837" i="51"/>
  <c r="AW836" i="51"/>
  <c r="AW835" i="51"/>
  <c r="AW834" i="51"/>
  <c r="AW833" i="51"/>
  <c r="AW832" i="51"/>
  <c r="AW831" i="51"/>
  <c r="AW830" i="51"/>
  <c r="AW829" i="51"/>
  <c r="AW828" i="51"/>
  <c r="AW827" i="51"/>
  <c r="AW826" i="51"/>
  <c r="AW825" i="51"/>
  <c r="AW824" i="51"/>
  <c r="AW823" i="51"/>
  <c r="AW822" i="51"/>
  <c r="AW821" i="51"/>
  <c r="AW820" i="51"/>
  <c r="AW819" i="51"/>
  <c r="AW818" i="51"/>
  <c r="AW817" i="51"/>
  <c r="AW816" i="51"/>
  <c r="AW815" i="51"/>
  <c r="AW814" i="51"/>
  <c r="AW813" i="51"/>
  <c r="AW812" i="51"/>
  <c r="AW811" i="51"/>
  <c r="AW810" i="51"/>
  <c r="AW809" i="51"/>
  <c r="AW808" i="51"/>
  <c r="AW807" i="51"/>
  <c r="AW806" i="51"/>
  <c r="AW805" i="51"/>
  <c r="AW804" i="51"/>
  <c r="AW803" i="51"/>
  <c r="AW802" i="51"/>
  <c r="AW801" i="51"/>
  <c r="AW800" i="51"/>
  <c r="AW799" i="51"/>
  <c r="AW798" i="51"/>
  <c r="AW797" i="51"/>
  <c r="AW796" i="51"/>
  <c r="AW795" i="51"/>
  <c r="AW794" i="51"/>
  <c r="AW793" i="51"/>
  <c r="AW792" i="51"/>
  <c r="AW791" i="51"/>
  <c r="AW790" i="51"/>
  <c r="AW789" i="51"/>
  <c r="AW788" i="51"/>
  <c r="AW787" i="51"/>
  <c r="AW786" i="51"/>
  <c r="AW785" i="51"/>
  <c r="AW784" i="51"/>
  <c r="AW783" i="51"/>
  <c r="AW782" i="51"/>
  <c r="AW781" i="51"/>
  <c r="AW780" i="51"/>
  <c r="AW779" i="51"/>
  <c r="AW778" i="51"/>
  <c r="AW777" i="51"/>
  <c r="AW776" i="51"/>
  <c r="AW775" i="51"/>
  <c r="AW774" i="51"/>
  <c r="AW773" i="51"/>
  <c r="AW772" i="51"/>
  <c r="AW771" i="51"/>
  <c r="AW770" i="51"/>
  <c r="AW769" i="51"/>
  <c r="AW768" i="51"/>
  <c r="AW767" i="51"/>
  <c r="AW766" i="51"/>
  <c r="AW765" i="51"/>
  <c r="AW764" i="51"/>
  <c r="AW763" i="51"/>
  <c r="AW762" i="51"/>
  <c r="AW761" i="51"/>
  <c r="AW760" i="51"/>
  <c r="AW759" i="51"/>
  <c r="AW758" i="51"/>
  <c r="AW757" i="51"/>
  <c r="AW756" i="51"/>
  <c r="AW755" i="51"/>
  <c r="AW754" i="51"/>
  <c r="AW753" i="51"/>
  <c r="AW752" i="51"/>
  <c r="AW751" i="51"/>
  <c r="AW750" i="51"/>
  <c r="AW749" i="51"/>
  <c r="AW748" i="51"/>
  <c r="AW747" i="51"/>
  <c r="AW746" i="51"/>
  <c r="AW745" i="51"/>
  <c r="AW744" i="51"/>
  <c r="AW743" i="51"/>
  <c r="AW742" i="51"/>
  <c r="AW741" i="51"/>
  <c r="AW740" i="51"/>
  <c r="AW739" i="51"/>
  <c r="AW738" i="51"/>
  <c r="AW737" i="51"/>
  <c r="AW736" i="51"/>
  <c r="AW735" i="51"/>
  <c r="AW734" i="51"/>
  <c r="AW733" i="51"/>
  <c r="AW732" i="51"/>
  <c r="AW731" i="51"/>
  <c r="AW730" i="51"/>
  <c r="AW729" i="51"/>
  <c r="AW728" i="51"/>
  <c r="AW727" i="51"/>
  <c r="AW726" i="51"/>
  <c r="AW725" i="51"/>
  <c r="AW724" i="51"/>
  <c r="AW723" i="51"/>
  <c r="AW722" i="51"/>
  <c r="AW721" i="51"/>
  <c r="AW720" i="51"/>
  <c r="AW719" i="51"/>
  <c r="AW718" i="51"/>
  <c r="AW717" i="51"/>
  <c r="AW716" i="51"/>
  <c r="AW715" i="51"/>
  <c r="AW714" i="51"/>
  <c r="AW713" i="51"/>
  <c r="AW712" i="51"/>
  <c r="AW711" i="51"/>
  <c r="AW710" i="51"/>
  <c r="AW709" i="51"/>
  <c r="AW708" i="51"/>
  <c r="AW707" i="51"/>
  <c r="AW706" i="51"/>
  <c r="AW705" i="51"/>
  <c r="AW704" i="51"/>
  <c r="AW703" i="51"/>
  <c r="AW702" i="51"/>
  <c r="AW701" i="51"/>
  <c r="AW700" i="51"/>
  <c r="AW699" i="51"/>
  <c r="AW698" i="51"/>
  <c r="AW697" i="51"/>
  <c r="AW696" i="51"/>
  <c r="AW695" i="51"/>
  <c r="AW694" i="51"/>
  <c r="AW693" i="51"/>
  <c r="AW692" i="51"/>
  <c r="AW691" i="51"/>
  <c r="AW690" i="51"/>
  <c r="AW689" i="51"/>
  <c r="AW688" i="51"/>
  <c r="AW687" i="51"/>
  <c r="AW686" i="51"/>
  <c r="AW685" i="51"/>
  <c r="AW684" i="51"/>
  <c r="AW683" i="51"/>
  <c r="AW682" i="51"/>
  <c r="AW681" i="51"/>
  <c r="AW680" i="51"/>
  <c r="AW679" i="51"/>
  <c r="AW678" i="51"/>
  <c r="AW677" i="51"/>
  <c r="AW676" i="51"/>
  <c r="AW675" i="51"/>
  <c r="AW674" i="51"/>
  <c r="AW673" i="51"/>
  <c r="AW672" i="51"/>
  <c r="AW671" i="51"/>
  <c r="AW670" i="51"/>
  <c r="AW669" i="51"/>
  <c r="AW668" i="51"/>
  <c r="AW667" i="51"/>
  <c r="AW666" i="51"/>
  <c r="AW665" i="51"/>
  <c r="AW664" i="51"/>
  <c r="AW663" i="51"/>
  <c r="AW662" i="51"/>
  <c r="AW661" i="51"/>
  <c r="AW660" i="51"/>
  <c r="AW659" i="51"/>
  <c r="AW658" i="51"/>
  <c r="AW657" i="51"/>
  <c r="AW656" i="51"/>
  <c r="AW655" i="51"/>
  <c r="AW654" i="51"/>
  <c r="AW653" i="51"/>
  <c r="AW652" i="51"/>
  <c r="AW651" i="51"/>
  <c r="AW650" i="51"/>
  <c r="AW649" i="51"/>
  <c r="AW648" i="51"/>
  <c r="AW647" i="51"/>
  <c r="AW646" i="51"/>
  <c r="AW645" i="51"/>
  <c r="AW644" i="51"/>
  <c r="AW643" i="51"/>
  <c r="AW642" i="51"/>
  <c r="AW641" i="51"/>
  <c r="AW640" i="51"/>
  <c r="AW639" i="51"/>
  <c r="AW638" i="51"/>
  <c r="AW637" i="51"/>
  <c r="AW636" i="51"/>
  <c r="AW635" i="51"/>
  <c r="AW634" i="51"/>
  <c r="AW633" i="51"/>
  <c r="AW632" i="51"/>
  <c r="AW631" i="51"/>
  <c r="AW630" i="51"/>
  <c r="AW629" i="51"/>
  <c r="AW628" i="51"/>
  <c r="AW627" i="51"/>
  <c r="AW626" i="51"/>
  <c r="AW625" i="51"/>
  <c r="AW624" i="51"/>
  <c r="AW623" i="51"/>
  <c r="AW622" i="51"/>
  <c r="AW621" i="51"/>
  <c r="AW620" i="51"/>
  <c r="AW619" i="51"/>
  <c r="AW618" i="51"/>
  <c r="AW617" i="51"/>
  <c r="AW616" i="51"/>
  <c r="AW615" i="51"/>
  <c r="AW614" i="51"/>
  <c r="AW613" i="51"/>
  <c r="AW612" i="51"/>
  <c r="AW611" i="51"/>
  <c r="AW610" i="51"/>
  <c r="AW609" i="51"/>
  <c r="AW608" i="51"/>
  <c r="AW607" i="51"/>
  <c r="AW606" i="51"/>
  <c r="AW605" i="51"/>
  <c r="AW604" i="51"/>
  <c r="AW603" i="51"/>
  <c r="AW602" i="51"/>
  <c r="AW601" i="51"/>
  <c r="AW600" i="51"/>
  <c r="AW599" i="51"/>
  <c r="AW598" i="51"/>
  <c r="AW597" i="51"/>
  <c r="AW596" i="51"/>
  <c r="AW595" i="51"/>
  <c r="AW594" i="51"/>
  <c r="AW593" i="51"/>
  <c r="AW592" i="51"/>
  <c r="AW591" i="51"/>
  <c r="AW590" i="51"/>
  <c r="AW589" i="51"/>
  <c r="AW588" i="51"/>
  <c r="AW587" i="51"/>
  <c r="AW586" i="51"/>
  <c r="AW585" i="51"/>
  <c r="AW584" i="51"/>
  <c r="AW583" i="51"/>
  <c r="AW582" i="51"/>
  <c r="AW581" i="51"/>
  <c r="AW580" i="51"/>
  <c r="AW579" i="51"/>
  <c r="AW578" i="51"/>
  <c r="AW577" i="51"/>
  <c r="AW576" i="51"/>
  <c r="AW575" i="51"/>
  <c r="AW574" i="51"/>
  <c r="AW573" i="51"/>
  <c r="AW572" i="51"/>
  <c r="AW571" i="51"/>
  <c r="AW570" i="51"/>
  <c r="AW569" i="51"/>
  <c r="AW568" i="51"/>
  <c r="AW567" i="51"/>
  <c r="AW566" i="51"/>
  <c r="AW565" i="51"/>
  <c r="AW564" i="51"/>
  <c r="AW563" i="51"/>
  <c r="AW562" i="51"/>
  <c r="AW561" i="51"/>
  <c r="AW560" i="51"/>
  <c r="AW559" i="51"/>
  <c r="AW558" i="51"/>
  <c r="AW557" i="51"/>
  <c r="AW556" i="51"/>
  <c r="AW555" i="51"/>
  <c r="AW554" i="51"/>
  <c r="AW553" i="51"/>
  <c r="AW552" i="51"/>
  <c r="AW551" i="51"/>
  <c r="AW550" i="51"/>
  <c r="AW549" i="51"/>
  <c r="AW548" i="51"/>
  <c r="AW547" i="51"/>
  <c r="AW546" i="51"/>
  <c r="AW545" i="51"/>
  <c r="AW544" i="51"/>
  <c r="AW543" i="51"/>
  <c r="AW542" i="51"/>
  <c r="AW541" i="51"/>
  <c r="AW540" i="51"/>
  <c r="AW539" i="51"/>
  <c r="AW538" i="51"/>
  <c r="AW537" i="51"/>
  <c r="AW536" i="51"/>
  <c r="AW535" i="51"/>
  <c r="AW534" i="51"/>
  <c r="AW533" i="51"/>
  <c r="AW532" i="51"/>
  <c r="AW531" i="51"/>
  <c r="AW530" i="51"/>
  <c r="AW529" i="51"/>
  <c r="AW528" i="51"/>
  <c r="AW527" i="51"/>
  <c r="AW526" i="51"/>
  <c r="AW525" i="51"/>
  <c r="AW524" i="51"/>
  <c r="AW523" i="51"/>
  <c r="AW522" i="51"/>
  <c r="AW521" i="51"/>
  <c r="AW520" i="51"/>
  <c r="AW519" i="51"/>
  <c r="AW518" i="51"/>
  <c r="AW517" i="51"/>
  <c r="AW516" i="51"/>
  <c r="AW515" i="51"/>
  <c r="AW514" i="51"/>
  <c r="AW513" i="51"/>
  <c r="AW512" i="51"/>
  <c r="AW511" i="51"/>
  <c r="AW510" i="51"/>
  <c r="AW509" i="51"/>
  <c r="AW508" i="51"/>
  <c r="AW507" i="51"/>
  <c r="AW506" i="51"/>
  <c r="AW505" i="51"/>
  <c r="AW504" i="51"/>
  <c r="AW503" i="51"/>
  <c r="AW502" i="51"/>
  <c r="AW501" i="51"/>
  <c r="AW500" i="51"/>
  <c r="AW499" i="51"/>
  <c r="AW498" i="51"/>
  <c r="AW497" i="51"/>
  <c r="AW496" i="51"/>
  <c r="AW495" i="51"/>
  <c r="AW494" i="51"/>
  <c r="AW493" i="51"/>
  <c r="AW492" i="51"/>
  <c r="AW491" i="51"/>
  <c r="AW490" i="51"/>
  <c r="AW489" i="51"/>
  <c r="AW488" i="51"/>
  <c r="AW487" i="51"/>
  <c r="AW486" i="51"/>
  <c r="AW485" i="51"/>
  <c r="AW484" i="51"/>
  <c r="AW483" i="51"/>
  <c r="AW482" i="51"/>
  <c r="AW481" i="51"/>
  <c r="AW480" i="51"/>
  <c r="AW479" i="51"/>
  <c r="AW478" i="51"/>
  <c r="AW477" i="51"/>
  <c r="AW476" i="51"/>
  <c r="AW475" i="51"/>
  <c r="AW474" i="51"/>
  <c r="AW473" i="51"/>
  <c r="AW472" i="51"/>
  <c r="AW471" i="51"/>
  <c r="AW470" i="51"/>
  <c r="AW469" i="51"/>
  <c r="AW468" i="51"/>
  <c r="AW467" i="51"/>
  <c r="AW466" i="51"/>
  <c r="AW465" i="51"/>
  <c r="AW464" i="51"/>
  <c r="AW463" i="51"/>
  <c r="AW462" i="51"/>
  <c r="AW461" i="51"/>
  <c r="AW460" i="51"/>
  <c r="AW459" i="51"/>
  <c r="AW458" i="51"/>
  <c r="AW457" i="51"/>
  <c r="AW456" i="51"/>
  <c r="AW455" i="51"/>
  <c r="AW454" i="51"/>
  <c r="AW453" i="51"/>
  <c r="AW452" i="51"/>
  <c r="AW451" i="51"/>
  <c r="AW450" i="51"/>
  <c r="AW449" i="51"/>
  <c r="AW448" i="51"/>
  <c r="AW447" i="51"/>
  <c r="AW446" i="51"/>
  <c r="AW445" i="51"/>
  <c r="AW444" i="51"/>
  <c r="AW443" i="51"/>
  <c r="AW442" i="51"/>
  <c r="AW441" i="51"/>
  <c r="AW440" i="51"/>
  <c r="AW439" i="51"/>
  <c r="AW438" i="51"/>
  <c r="AW437" i="51"/>
  <c r="AW436" i="51"/>
  <c r="AW435" i="51"/>
  <c r="AW434" i="51"/>
  <c r="AW433" i="51"/>
  <c r="AW432" i="51"/>
  <c r="AW431" i="51"/>
  <c r="AW430" i="51"/>
  <c r="AW429" i="51"/>
  <c r="AW428" i="51"/>
  <c r="AW427" i="51"/>
  <c r="AW426" i="51"/>
  <c r="AW425" i="51"/>
  <c r="AW424" i="51"/>
  <c r="AW423" i="51"/>
  <c r="AW422" i="51"/>
  <c r="AW421" i="51"/>
  <c r="AW420" i="51"/>
  <c r="AW419" i="51"/>
  <c r="AW418" i="51"/>
  <c r="AW417" i="51"/>
  <c r="AW416" i="51"/>
  <c r="AW415" i="51"/>
  <c r="AW414" i="51"/>
  <c r="AW413" i="51"/>
  <c r="AW412" i="51"/>
  <c r="AW411" i="51"/>
  <c r="AW410" i="51"/>
  <c r="AW409" i="51"/>
  <c r="AW408" i="51"/>
  <c r="AW407" i="51"/>
  <c r="AW406" i="51"/>
  <c r="AW405" i="51"/>
  <c r="AW404" i="51"/>
  <c r="AW403" i="51"/>
  <c r="AW402" i="51"/>
  <c r="AW401" i="51"/>
  <c r="AW400" i="51"/>
  <c r="AW399" i="51"/>
  <c r="AW398" i="51"/>
  <c r="AW397" i="51"/>
  <c r="AW396" i="51"/>
  <c r="AW395" i="51"/>
  <c r="AW394" i="51"/>
  <c r="AW393" i="51"/>
  <c r="AW392" i="51"/>
  <c r="AW391" i="51"/>
  <c r="AW390" i="51"/>
  <c r="AW389" i="51"/>
  <c r="AW388" i="51"/>
  <c r="AW387" i="51"/>
  <c r="AW386" i="51"/>
  <c r="AW385" i="51"/>
  <c r="AW384" i="51"/>
  <c r="AW383" i="51"/>
  <c r="AW382" i="51"/>
  <c r="AW381" i="51"/>
  <c r="AW380" i="51"/>
  <c r="AW379" i="51"/>
  <c r="AW378" i="51"/>
  <c r="AW377" i="51"/>
  <c r="AW376" i="51"/>
  <c r="AW375" i="51"/>
  <c r="AW374" i="51"/>
  <c r="AW373" i="51"/>
  <c r="AW372" i="51"/>
  <c r="AW371" i="51"/>
  <c r="AW370" i="51"/>
  <c r="AW369" i="51"/>
  <c r="AW368" i="51"/>
  <c r="AW367" i="51"/>
  <c r="AW366" i="51"/>
  <c r="AW365" i="51"/>
  <c r="AW364" i="51"/>
  <c r="AW363" i="51"/>
  <c r="AW362" i="51"/>
  <c r="AW361" i="51"/>
  <c r="AW360" i="51"/>
  <c r="AW359" i="51"/>
  <c r="AW358" i="51"/>
  <c r="AW357" i="51"/>
  <c r="AW356" i="51"/>
  <c r="AW355" i="51"/>
  <c r="AW354" i="51"/>
  <c r="AW353" i="51"/>
  <c r="AW352" i="51"/>
  <c r="AW351" i="51"/>
  <c r="AW350" i="51"/>
  <c r="AW349" i="51"/>
  <c r="AW348" i="51"/>
  <c r="AW347" i="51"/>
  <c r="AW346" i="51"/>
  <c r="AW345" i="51"/>
  <c r="AW344" i="51"/>
  <c r="AW343" i="51"/>
  <c r="AW342" i="51"/>
  <c r="AW341" i="51"/>
  <c r="AW340" i="51"/>
  <c r="AW339" i="51"/>
  <c r="AW338" i="51"/>
  <c r="AW337" i="51"/>
  <c r="AW336" i="51"/>
  <c r="AW335" i="51"/>
  <c r="AW334" i="51"/>
  <c r="AW333" i="51"/>
  <c r="AW332" i="51"/>
  <c r="AW331" i="51"/>
  <c r="AW330" i="51"/>
  <c r="AW329" i="51"/>
  <c r="AW328" i="51"/>
  <c r="AW327" i="51"/>
  <c r="AW326" i="51"/>
  <c r="AW325" i="51"/>
  <c r="AW324" i="51"/>
  <c r="AW323" i="51"/>
  <c r="AW322" i="51"/>
  <c r="AW321" i="51"/>
  <c r="AW320" i="51"/>
  <c r="AW319" i="51"/>
  <c r="AW318" i="51"/>
  <c r="AW317" i="51"/>
  <c r="AW316" i="51"/>
  <c r="AW315" i="51"/>
  <c r="AW314" i="51"/>
  <c r="AW313" i="51"/>
  <c r="AW312" i="51"/>
  <c r="AW311" i="51"/>
  <c r="AW310" i="51"/>
  <c r="AW309" i="51"/>
  <c r="AW308" i="51"/>
  <c r="AW307" i="51"/>
  <c r="AW306" i="51"/>
  <c r="AW305" i="51"/>
  <c r="AW304" i="51"/>
  <c r="AW303" i="51"/>
  <c r="AW302" i="51"/>
  <c r="AW301" i="51"/>
  <c r="AW300" i="51"/>
  <c r="AW299" i="51"/>
  <c r="AW298" i="51"/>
  <c r="AW297" i="51"/>
  <c r="AW296" i="51"/>
  <c r="AW295" i="51"/>
  <c r="AW294" i="51"/>
  <c r="AW293" i="51"/>
  <c r="AW292" i="51"/>
  <c r="AW291" i="51"/>
  <c r="AW290" i="51"/>
  <c r="AW289" i="51"/>
  <c r="AW288" i="51"/>
  <c r="AW287" i="51"/>
  <c r="AW286" i="51"/>
  <c r="AW285" i="51"/>
  <c r="AW284" i="51"/>
  <c r="AW283" i="51"/>
  <c r="AW282" i="51"/>
  <c r="AW281" i="51"/>
  <c r="AW280" i="51"/>
  <c r="AW279" i="51"/>
  <c r="AW278" i="51"/>
  <c r="AW277" i="51"/>
  <c r="AW276" i="51"/>
  <c r="AW275" i="51"/>
  <c r="AW274" i="51"/>
  <c r="AW273" i="51"/>
  <c r="AW272" i="51"/>
  <c r="AW271" i="51"/>
  <c r="AW270" i="51"/>
  <c r="AW269" i="51"/>
  <c r="AW268" i="51"/>
  <c r="AW267" i="51"/>
  <c r="AW266" i="51"/>
  <c r="AW265" i="51"/>
  <c r="AW264" i="51"/>
  <c r="AW263" i="51"/>
  <c r="AW262" i="51"/>
  <c r="AW261" i="51"/>
  <c r="AW260" i="51"/>
  <c r="AW259" i="51"/>
  <c r="AW258" i="51"/>
  <c r="AW257" i="51"/>
  <c r="AW256" i="51"/>
  <c r="AW255" i="51"/>
  <c r="AW254" i="51"/>
  <c r="AW253" i="51"/>
  <c r="AW252" i="51"/>
  <c r="AW251" i="51"/>
  <c r="AW250" i="51"/>
  <c r="AW249" i="51"/>
  <c r="AW248" i="51"/>
  <c r="AW247" i="51"/>
  <c r="AW246" i="51"/>
  <c r="AW245" i="51"/>
  <c r="AW244" i="51"/>
  <c r="AW243" i="51"/>
  <c r="AW242" i="51"/>
  <c r="AW241" i="51"/>
  <c r="AW240" i="51"/>
  <c r="AW239" i="51"/>
  <c r="AW238" i="51"/>
  <c r="AW237" i="51"/>
  <c r="AW236" i="51"/>
  <c r="AW235" i="51"/>
  <c r="AW234" i="51"/>
  <c r="AW233" i="51"/>
  <c r="AW232" i="51"/>
  <c r="AW231" i="51"/>
  <c r="AW230" i="51"/>
  <c r="AW229" i="51"/>
  <c r="AW228" i="51"/>
  <c r="AW227" i="51"/>
  <c r="AW226" i="51"/>
  <c r="AW225" i="51"/>
  <c r="AW224" i="51"/>
  <c r="AW223" i="51"/>
  <c r="AW222" i="51"/>
  <c r="AW221" i="51"/>
  <c r="AW220" i="51"/>
  <c r="AW219" i="51"/>
  <c r="AW218" i="51"/>
  <c r="AW217" i="51"/>
  <c r="AW216" i="51"/>
  <c r="AW215" i="51"/>
  <c r="AW214" i="51"/>
  <c r="AW213" i="51"/>
  <c r="AW212" i="51"/>
  <c r="AW211" i="51"/>
  <c r="AW210" i="51"/>
  <c r="AW209" i="51"/>
  <c r="AW208" i="51"/>
  <c r="AW207" i="51"/>
  <c r="AW206" i="51"/>
  <c r="AW205" i="51"/>
  <c r="AW204" i="51"/>
  <c r="AW203" i="51"/>
  <c r="AW202" i="51"/>
  <c r="AW201" i="51"/>
  <c r="AW200" i="51"/>
  <c r="AW199" i="51"/>
  <c r="AW198" i="51"/>
  <c r="AW197" i="51"/>
  <c r="AW196" i="51"/>
  <c r="AW195" i="51"/>
  <c r="AW194" i="51"/>
  <c r="AW193" i="51"/>
  <c r="AW192" i="51"/>
  <c r="AW191" i="51"/>
  <c r="AW190" i="51"/>
  <c r="AW189" i="51"/>
  <c r="AW188" i="51"/>
  <c r="AW187" i="51"/>
  <c r="AW186" i="51"/>
  <c r="AW185" i="51"/>
  <c r="AW184" i="51"/>
  <c r="AW183" i="51"/>
  <c r="AW182" i="51"/>
  <c r="AW181" i="51"/>
  <c r="AW180" i="51"/>
  <c r="AW179" i="51"/>
  <c r="AW178" i="51"/>
  <c r="AW177" i="51"/>
  <c r="AW176" i="51"/>
  <c r="AW175" i="51"/>
  <c r="AW174" i="51"/>
  <c r="AW173" i="51"/>
  <c r="AW172" i="51"/>
  <c r="AW171" i="51"/>
  <c r="AW170" i="51"/>
  <c r="AW169" i="51"/>
  <c r="AW168" i="51"/>
  <c r="AW167" i="51"/>
  <c r="AW166" i="51"/>
  <c r="AW165" i="51"/>
  <c r="AW164" i="51"/>
  <c r="AW163" i="51"/>
  <c r="AW162" i="51"/>
  <c r="AW161" i="51"/>
  <c r="AW160" i="51"/>
  <c r="AW159" i="51"/>
  <c r="AW158" i="51"/>
  <c r="AW157" i="51"/>
  <c r="AW156" i="51"/>
  <c r="AW155" i="51"/>
  <c r="AW154" i="51"/>
  <c r="AW153" i="51"/>
  <c r="AW152" i="51"/>
  <c r="AW151" i="51"/>
  <c r="AW150" i="51"/>
  <c r="AW149" i="51"/>
  <c r="AW148" i="51"/>
  <c r="AW147" i="51"/>
  <c r="AW146" i="51"/>
  <c r="AW145" i="51"/>
  <c r="AW144" i="51"/>
  <c r="AW143" i="51"/>
  <c r="AW142" i="51"/>
  <c r="AW141" i="51"/>
  <c r="AW140" i="51"/>
  <c r="AW139" i="51"/>
  <c r="AW138" i="51"/>
  <c r="AW137" i="51"/>
  <c r="AW136" i="51"/>
  <c r="AW135" i="51"/>
  <c r="AW134" i="51"/>
  <c r="AW133" i="51"/>
  <c r="AW132" i="51"/>
  <c r="AW131" i="51"/>
  <c r="AW130" i="51"/>
  <c r="AW129" i="51"/>
  <c r="AW128" i="51"/>
  <c r="AW127" i="51"/>
  <c r="AW126" i="51"/>
  <c r="AW125" i="51"/>
  <c r="AW124" i="51"/>
  <c r="AW123" i="51"/>
  <c r="AW122" i="51"/>
  <c r="AW121" i="51"/>
  <c r="AW120" i="51"/>
  <c r="AW119" i="51"/>
  <c r="AW118" i="51"/>
  <c r="AW117" i="51"/>
  <c r="AW116" i="51"/>
  <c r="AW115" i="51"/>
  <c r="AW114" i="51"/>
  <c r="AW113" i="51"/>
  <c r="AW112" i="51"/>
  <c r="AW111" i="51"/>
  <c r="AW110" i="51"/>
  <c r="AW109" i="51"/>
  <c r="AW108" i="51"/>
  <c r="AW107" i="51"/>
  <c r="AW106" i="51"/>
  <c r="AW105" i="51"/>
  <c r="AW104" i="51"/>
  <c r="AW103" i="51"/>
  <c r="AW102" i="51"/>
  <c r="AW101" i="51"/>
  <c r="AW100" i="51"/>
  <c r="AW99" i="51"/>
  <c r="AW98" i="51"/>
  <c r="AW97" i="51"/>
  <c r="AW96" i="51"/>
  <c r="AW95" i="51"/>
  <c r="AW94" i="51"/>
  <c r="AW93" i="51"/>
  <c r="AW92" i="51"/>
  <c r="AW91" i="51"/>
  <c r="AW90" i="51"/>
  <c r="AW89" i="51"/>
  <c r="AW88" i="51"/>
  <c r="AW87" i="51"/>
  <c r="AW86" i="51"/>
  <c r="AW85" i="51"/>
  <c r="AW84" i="51"/>
  <c r="AW83" i="51"/>
  <c r="AW82" i="51"/>
  <c r="AW81" i="51"/>
  <c r="AW80" i="51"/>
  <c r="AW79" i="51"/>
  <c r="AW78" i="51"/>
  <c r="AW77" i="51"/>
  <c r="AW76" i="51"/>
  <c r="AW75" i="51"/>
  <c r="AW74" i="51"/>
  <c r="AW73" i="51"/>
  <c r="AW72" i="51"/>
  <c r="AW71" i="51"/>
  <c r="AW70" i="51"/>
  <c r="AW69" i="51"/>
  <c r="AW68" i="51"/>
  <c r="AW67" i="51"/>
  <c r="AW66" i="51"/>
  <c r="AW65" i="51"/>
  <c r="AW64" i="51"/>
  <c r="AW63" i="51"/>
  <c r="AW62" i="51"/>
  <c r="AW61" i="51"/>
  <c r="AW60" i="51"/>
  <c r="AW59" i="51"/>
  <c r="AW58" i="51"/>
  <c r="AW57" i="51"/>
  <c r="AW56" i="51"/>
  <c r="AW55" i="51"/>
  <c r="AW54" i="51"/>
  <c r="AW53" i="51"/>
  <c r="AW52" i="51"/>
  <c r="AW51" i="51"/>
  <c r="AW50" i="51"/>
  <c r="AW49" i="51"/>
  <c r="AW48" i="51"/>
  <c r="AW47" i="51"/>
  <c r="AW46" i="51"/>
  <c r="AW45" i="51"/>
  <c r="AW44" i="51"/>
  <c r="AW43" i="51"/>
  <c r="AW42" i="51"/>
  <c r="AW41" i="51"/>
  <c r="AW40" i="51"/>
  <c r="AW39" i="51"/>
  <c r="AW38" i="51"/>
  <c r="AW37" i="51"/>
  <c r="AW36" i="51"/>
  <c r="AW35" i="51"/>
  <c r="AW34" i="51"/>
  <c r="AW33" i="51"/>
  <c r="AW32" i="51"/>
  <c r="AW31" i="51"/>
  <c r="AW30" i="51"/>
  <c r="AW29" i="51"/>
  <c r="AW28" i="51"/>
  <c r="AW27" i="51"/>
  <c r="AW26" i="51"/>
  <c r="AW25" i="51"/>
  <c r="AW24" i="51"/>
  <c r="AW23" i="51"/>
  <c r="AW22" i="51"/>
  <c r="AW21" i="51"/>
  <c r="AW20" i="51"/>
  <c r="AW19" i="51"/>
  <c r="AW18" i="51"/>
  <c r="AW17" i="51"/>
  <c r="AW16" i="51"/>
  <c r="AW15" i="51"/>
  <c r="AW14" i="51"/>
  <c r="AW13" i="51"/>
  <c r="AW12" i="51"/>
  <c r="AW11" i="51"/>
  <c r="AW10" i="51"/>
  <c r="AW9" i="51"/>
  <c r="A8" i="37" l="1"/>
  <c r="J1007" i="51"/>
  <c r="J1006" i="51"/>
  <c r="J1005" i="51"/>
  <c r="J1004" i="51"/>
  <c r="J1003" i="51"/>
  <c r="J1002" i="51"/>
  <c r="J1001" i="51"/>
  <c r="J1000" i="51"/>
  <c r="J999" i="51"/>
  <c r="J998" i="51"/>
  <c r="J997" i="51"/>
  <c r="J996" i="51"/>
  <c r="J995" i="51"/>
  <c r="J994" i="51"/>
  <c r="J993" i="51"/>
  <c r="J992" i="51"/>
  <c r="J991" i="51"/>
  <c r="J990" i="51"/>
  <c r="J989" i="51"/>
  <c r="J988" i="51"/>
  <c r="J987" i="51"/>
  <c r="J986" i="51"/>
  <c r="J985" i="51"/>
  <c r="J984" i="51"/>
  <c r="J983" i="51"/>
  <c r="J982" i="51"/>
  <c r="J981" i="51"/>
  <c r="J980" i="51"/>
  <c r="J979" i="51"/>
  <c r="J978" i="51"/>
  <c r="J977" i="51"/>
  <c r="J976" i="51"/>
  <c r="J975" i="51"/>
  <c r="J974" i="51"/>
  <c r="J973" i="51"/>
  <c r="J972" i="51"/>
  <c r="J971" i="51"/>
  <c r="J970" i="51"/>
  <c r="J969" i="51"/>
  <c r="J968" i="51"/>
  <c r="J967" i="51"/>
  <c r="J966" i="51"/>
  <c r="J965" i="51"/>
  <c r="J964" i="51"/>
  <c r="J963" i="51"/>
  <c r="J962" i="51"/>
  <c r="J961" i="51"/>
  <c r="J960" i="51"/>
  <c r="J959" i="51"/>
  <c r="J958" i="51"/>
  <c r="J957" i="51"/>
  <c r="J956" i="51"/>
  <c r="J955" i="51"/>
  <c r="J954" i="51"/>
  <c r="J953" i="51"/>
  <c r="J952" i="51"/>
  <c r="J951" i="51"/>
  <c r="J950" i="51"/>
  <c r="J949" i="51"/>
  <c r="J948" i="51"/>
  <c r="J947" i="51"/>
  <c r="J946" i="51"/>
  <c r="J945" i="51"/>
  <c r="J944" i="51"/>
  <c r="J943" i="51"/>
  <c r="J942" i="51"/>
  <c r="J941" i="51"/>
  <c r="J940" i="51"/>
  <c r="J939" i="51"/>
  <c r="J938" i="51"/>
  <c r="J937" i="51"/>
  <c r="J936" i="51"/>
  <c r="J935" i="51"/>
  <c r="J934" i="51"/>
  <c r="J933" i="51"/>
  <c r="J932" i="51"/>
  <c r="J931" i="51"/>
  <c r="J930" i="51"/>
  <c r="J929" i="51"/>
  <c r="J928" i="51"/>
  <c r="J927" i="51"/>
  <c r="J926" i="51"/>
  <c r="J925" i="51"/>
  <c r="J924" i="51"/>
  <c r="J923" i="51"/>
  <c r="J922" i="51"/>
  <c r="J921" i="51"/>
  <c r="J920" i="51"/>
  <c r="J919" i="51"/>
  <c r="J918" i="51"/>
  <c r="J917" i="51"/>
  <c r="J916" i="51"/>
  <c r="J915" i="51"/>
  <c r="J914" i="51"/>
  <c r="J913" i="51"/>
  <c r="J912" i="51"/>
  <c r="J911" i="51"/>
  <c r="J910" i="51"/>
  <c r="J909" i="51"/>
  <c r="J908" i="51"/>
  <c r="J907" i="51"/>
  <c r="J906" i="51"/>
  <c r="J905" i="51"/>
  <c r="J904" i="51"/>
  <c r="J903" i="51"/>
  <c r="J902" i="51"/>
  <c r="J901" i="51"/>
  <c r="J900" i="51"/>
  <c r="J899" i="51"/>
  <c r="J898" i="51"/>
  <c r="J897" i="51"/>
  <c r="J896" i="51"/>
  <c r="J895" i="51"/>
  <c r="J894" i="51"/>
  <c r="J893" i="51"/>
  <c r="J892" i="51"/>
  <c r="J891" i="51"/>
  <c r="J890" i="51"/>
  <c r="J889" i="51"/>
  <c r="J888" i="51"/>
  <c r="J887" i="51"/>
  <c r="J886" i="51"/>
  <c r="J885" i="51"/>
  <c r="J884" i="51"/>
  <c r="J883" i="51"/>
  <c r="J882" i="51"/>
  <c r="J881" i="51"/>
  <c r="J880" i="51"/>
  <c r="J879" i="51"/>
  <c r="J878" i="51"/>
  <c r="J877" i="51"/>
  <c r="J876" i="51"/>
  <c r="J875" i="51"/>
  <c r="J874" i="51"/>
  <c r="J873" i="51"/>
  <c r="J872" i="51"/>
  <c r="J871" i="51"/>
  <c r="J870" i="51"/>
  <c r="J869" i="51"/>
  <c r="J868" i="51"/>
  <c r="J867" i="51"/>
  <c r="J866" i="51"/>
  <c r="J865" i="51"/>
  <c r="J864" i="51"/>
  <c r="J863" i="51"/>
  <c r="J862" i="51"/>
  <c r="J861" i="51"/>
  <c r="J860" i="51"/>
  <c r="J859" i="51"/>
  <c r="J858" i="51"/>
  <c r="J857" i="51"/>
  <c r="J856" i="51"/>
  <c r="J855" i="51"/>
  <c r="J854" i="51"/>
  <c r="J853" i="51"/>
  <c r="J852" i="51"/>
  <c r="J851" i="51"/>
  <c r="J850" i="51"/>
  <c r="J849" i="51"/>
  <c r="J848" i="51"/>
  <c r="J847" i="51"/>
  <c r="J846" i="51"/>
  <c r="J845" i="51"/>
  <c r="J844" i="51"/>
  <c r="J843" i="51"/>
  <c r="J842" i="51"/>
  <c r="J841" i="51"/>
  <c r="J840" i="51"/>
  <c r="J839" i="51"/>
  <c r="J838" i="51"/>
  <c r="J837" i="51"/>
  <c r="J836" i="51"/>
  <c r="J835" i="51"/>
  <c r="J834" i="51"/>
  <c r="J833" i="51"/>
  <c r="J832" i="51"/>
  <c r="J831" i="51"/>
  <c r="J830" i="51"/>
  <c r="J829" i="51"/>
  <c r="J828" i="51"/>
  <c r="J827" i="51"/>
  <c r="J826" i="51"/>
  <c r="J825" i="51"/>
  <c r="J824" i="51"/>
  <c r="J823" i="51"/>
  <c r="J822" i="51"/>
  <c r="J821" i="51"/>
  <c r="J820" i="51"/>
  <c r="J819" i="51"/>
  <c r="J818" i="51"/>
  <c r="J817" i="51"/>
  <c r="J816" i="51"/>
  <c r="J815" i="51"/>
  <c r="J814" i="51"/>
  <c r="J813" i="51"/>
  <c r="J812" i="51"/>
  <c r="J811" i="51"/>
  <c r="J810" i="51"/>
  <c r="J809" i="51"/>
  <c r="J808" i="51"/>
  <c r="J807" i="51"/>
  <c r="J806" i="51"/>
  <c r="J805" i="51"/>
  <c r="J804" i="51"/>
  <c r="J803" i="51"/>
  <c r="J802" i="51"/>
  <c r="J801" i="51"/>
  <c r="J800" i="51"/>
  <c r="J799" i="51"/>
  <c r="J798" i="51"/>
  <c r="J797" i="51"/>
  <c r="J796" i="51"/>
  <c r="J795" i="51"/>
  <c r="J794" i="51"/>
  <c r="J793" i="51"/>
  <c r="J792" i="51"/>
  <c r="J791" i="51"/>
  <c r="J790" i="51"/>
  <c r="J789" i="51"/>
  <c r="J788" i="51"/>
  <c r="J787" i="51"/>
  <c r="J786" i="51"/>
  <c r="J785" i="51"/>
  <c r="J784" i="51"/>
  <c r="J783" i="51"/>
  <c r="J782" i="51"/>
  <c r="J781" i="51"/>
  <c r="J780" i="51"/>
  <c r="J779" i="51"/>
  <c r="J778" i="51"/>
  <c r="J777" i="51"/>
  <c r="J776" i="51"/>
  <c r="J775" i="51"/>
  <c r="J774" i="51"/>
  <c r="J773" i="51"/>
  <c r="J772" i="51"/>
  <c r="J771" i="51"/>
  <c r="J770" i="51"/>
  <c r="J769" i="51"/>
  <c r="J768" i="51"/>
  <c r="J767" i="51"/>
  <c r="J766" i="51"/>
  <c r="J765" i="51"/>
  <c r="J764" i="51"/>
  <c r="J763" i="51"/>
  <c r="J762" i="51"/>
  <c r="J761" i="51"/>
  <c r="J760" i="51"/>
  <c r="J759" i="51"/>
  <c r="J758" i="51"/>
  <c r="J757" i="51"/>
  <c r="J756" i="51"/>
  <c r="J755" i="51"/>
  <c r="J754" i="51"/>
  <c r="J753" i="51"/>
  <c r="J752" i="51"/>
  <c r="J751" i="51"/>
  <c r="J750" i="51"/>
  <c r="J749" i="51"/>
  <c r="J748" i="51"/>
  <c r="J747" i="51"/>
  <c r="J746" i="51"/>
  <c r="J745" i="51"/>
  <c r="J744" i="51"/>
  <c r="J743" i="51"/>
  <c r="J742" i="51"/>
  <c r="J741" i="51"/>
  <c r="J740" i="51"/>
  <c r="J739" i="51"/>
  <c r="J738" i="51"/>
  <c r="J737" i="51"/>
  <c r="J736" i="51"/>
  <c r="J735" i="51"/>
  <c r="J734" i="51"/>
  <c r="J733" i="51"/>
  <c r="J732" i="51"/>
  <c r="J731" i="51"/>
  <c r="J730" i="51"/>
  <c r="J729" i="51"/>
  <c r="J728" i="51"/>
  <c r="J727" i="51"/>
  <c r="J726" i="51"/>
  <c r="J725" i="51"/>
  <c r="J724" i="51"/>
  <c r="J723" i="51"/>
  <c r="J722" i="51"/>
  <c r="J721" i="51"/>
  <c r="J720" i="51"/>
  <c r="J719" i="51"/>
  <c r="J718" i="51"/>
  <c r="J717" i="51"/>
  <c r="J716" i="51"/>
  <c r="J715" i="51"/>
  <c r="J714" i="51"/>
  <c r="J713" i="51"/>
  <c r="J712" i="51"/>
  <c r="J711" i="51"/>
  <c r="J710" i="51"/>
  <c r="J709" i="51"/>
  <c r="J708" i="51"/>
  <c r="J707" i="51"/>
  <c r="J706" i="51"/>
  <c r="J705" i="51"/>
  <c r="J704" i="51"/>
  <c r="J703" i="51"/>
  <c r="J702" i="51"/>
  <c r="J701" i="51"/>
  <c r="J700" i="51"/>
  <c r="J699" i="51"/>
  <c r="J698" i="51"/>
  <c r="J697" i="51"/>
  <c r="J696" i="51"/>
  <c r="J695" i="51"/>
  <c r="J694" i="51"/>
  <c r="J693" i="51"/>
  <c r="J692" i="51"/>
  <c r="J691" i="51"/>
  <c r="J690" i="51"/>
  <c r="J689" i="51"/>
  <c r="J688" i="51"/>
  <c r="J687" i="51"/>
  <c r="J686" i="51"/>
  <c r="J685" i="51"/>
  <c r="J684" i="51"/>
  <c r="J683" i="51"/>
  <c r="J682" i="51"/>
  <c r="J681" i="51"/>
  <c r="J680" i="51"/>
  <c r="J679" i="51"/>
  <c r="J678" i="51"/>
  <c r="J677" i="51"/>
  <c r="J676" i="51"/>
  <c r="J675" i="51"/>
  <c r="J674" i="51"/>
  <c r="J673" i="51"/>
  <c r="J672" i="51"/>
  <c r="J671" i="51"/>
  <c r="J670" i="51"/>
  <c r="J669" i="51"/>
  <c r="J668" i="51"/>
  <c r="J667" i="51"/>
  <c r="J666" i="51"/>
  <c r="J665" i="51"/>
  <c r="J664" i="51"/>
  <c r="J663" i="51"/>
  <c r="J662" i="51"/>
  <c r="J661" i="51"/>
  <c r="J660" i="51"/>
  <c r="J659" i="51"/>
  <c r="J658" i="51"/>
  <c r="J657" i="51"/>
  <c r="J656" i="51"/>
  <c r="J655" i="51"/>
  <c r="J654" i="51"/>
  <c r="J653" i="51"/>
  <c r="J652" i="51"/>
  <c r="J651" i="51"/>
  <c r="J650" i="51"/>
  <c r="J649" i="51"/>
  <c r="J648" i="51"/>
  <c r="J647" i="51"/>
  <c r="J646" i="51"/>
  <c r="J645" i="51"/>
  <c r="J644" i="51"/>
  <c r="J643" i="51"/>
  <c r="J642" i="51"/>
  <c r="J641" i="51"/>
  <c r="J640" i="51"/>
  <c r="J639" i="51"/>
  <c r="J638" i="51"/>
  <c r="J637" i="51"/>
  <c r="J636" i="51"/>
  <c r="J635" i="51"/>
  <c r="J634" i="51"/>
  <c r="J633" i="51"/>
  <c r="J632" i="51"/>
  <c r="J631" i="51"/>
  <c r="J630" i="51"/>
  <c r="J629" i="51"/>
  <c r="J628" i="51"/>
  <c r="J627" i="51"/>
  <c r="J626" i="51"/>
  <c r="J625" i="51"/>
  <c r="J624" i="51"/>
  <c r="J623" i="51"/>
  <c r="J622" i="51"/>
  <c r="J621" i="51"/>
  <c r="J620" i="51"/>
  <c r="J619" i="51"/>
  <c r="J618" i="51"/>
  <c r="J617" i="51"/>
  <c r="J616" i="51"/>
  <c r="J615" i="51"/>
  <c r="J614" i="51"/>
  <c r="J613" i="51"/>
  <c r="J612" i="51"/>
  <c r="J611" i="51"/>
  <c r="J610" i="51"/>
  <c r="J609" i="51"/>
  <c r="J608" i="51"/>
  <c r="J607" i="51"/>
  <c r="J606" i="51"/>
  <c r="J605" i="51"/>
  <c r="J604" i="51"/>
  <c r="J603" i="51"/>
  <c r="J602" i="51"/>
  <c r="J601" i="51"/>
  <c r="J600" i="51"/>
  <c r="J599" i="51"/>
  <c r="J598" i="51"/>
  <c r="J597" i="51"/>
  <c r="J596" i="51"/>
  <c r="J595" i="51"/>
  <c r="J594" i="51"/>
  <c r="J593" i="51"/>
  <c r="J592" i="51"/>
  <c r="J591" i="51"/>
  <c r="J590" i="51"/>
  <c r="J589" i="51"/>
  <c r="J588" i="51"/>
  <c r="J587" i="51"/>
  <c r="J586" i="51"/>
  <c r="J585" i="51"/>
  <c r="J584" i="51"/>
  <c r="J583" i="51"/>
  <c r="J582" i="51"/>
  <c r="J581" i="51"/>
  <c r="J580" i="51"/>
  <c r="J579" i="51"/>
  <c r="J578" i="51"/>
  <c r="J577" i="51"/>
  <c r="J576" i="51"/>
  <c r="J575" i="51"/>
  <c r="J574" i="51"/>
  <c r="J573" i="51"/>
  <c r="J572" i="51"/>
  <c r="J571" i="51"/>
  <c r="J570" i="51"/>
  <c r="J569" i="51"/>
  <c r="J568" i="51"/>
  <c r="J567" i="51"/>
  <c r="J566" i="51"/>
  <c r="J565" i="51"/>
  <c r="J564" i="51"/>
  <c r="J563" i="51"/>
  <c r="J562" i="51"/>
  <c r="J561" i="51"/>
  <c r="J560" i="51"/>
  <c r="J559" i="51"/>
  <c r="J558" i="51"/>
  <c r="J557" i="51"/>
  <c r="J556" i="51"/>
  <c r="J555" i="51"/>
  <c r="J554" i="51"/>
  <c r="J553" i="51"/>
  <c r="J552" i="51"/>
  <c r="J551" i="51"/>
  <c r="J550" i="51"/>
  <c r="J549" i="51"/>
  <c r="J548" i="51"/>
  <c r="J547" i="51"/>
  <c r="J546" i="51"/>
  <c r="J545" i="51"/>
  <c r="J544" i="51"/>
  <c r="J543" i="51"/>
  <c r="J542" i="51"/>
  <c r="J541" i="51"/>
  <c r="J540" i="51"/>
  <c r="J539" i="51"/>
  <c r="J538" i="51"/>
  <c r="J537" i="51"/>
  <c r="J536" i="51"/>
  <c r="J535" i="51"/>
  <c r="J534" i="51"/>
  <c r="J533" i="51"/>
  <c r="J532" i="51"/>
  <c r="J531" i="51"/>
  <c r="J530" i="51"/>
  <c r="J529" i="51"/>
  <c r="J528" i="51"/>
  <c r="J527" i="51"/>
  <c r="J526" i="51"/>
  <c r="J525" i="51"/>
  <c r="J524" i="51"/>
  <c r="J523" i="51"/>
  <c r="J522" i="51"/>
  <c r="J521" i="51"/>
  <c r="J520" i="51"/>
  <c r="J519" i="51"/>
  <c r="J518" i="51"/>
  <c r="J517" i="51"/>
  <c r="J516" i="51"/>
  <c r="J515" i="51"/>
  <c r="J514" i="51"/>
  <c r="J513" i="51"/>
  <c r="J512" i="51"/>
  <c r="J511" i="51"/>
  <c r="J510" i="51"/>
  <c r="J509" i="51"/>
  <c r="J508" i="51"/>
  <c r="J507" i="51"/>
  <c r="J506" i="51"/>
  <c r="J505" i="51"/>
  <c r="J504" i="51"/>
  <c r="J503" i="51"/>
  <c r="J502" i="51"/>
  <c r="J501" i="51"/>
  <c r="J500" i="51"/>
  <c r="J499" i="51"/>
  <c r="J498" i="51"/>
  <c r="J497" i="51"/>
  <c r="J496" i="51"/>
  <c r="J495" i="51"/>
  <c r="J494" i="51"/>
  <c r="J493" i="51"/>
  <c r="J492" i="51"/>
  <c r="J491" i="51"/>
  <c r="J490" i="51"/>
  <c r="J489" i="51"/>
  <c r="J488" i="51"/>
  <c r="J487" i="51"/>
  <c r="J486" i="51"/>
  <c r="J485" i="51"/>
  <c r="J484" i="51"/>
  <c r="J483" i="51"/>
  <c r="J482" i="51"/>
  <c r="J481" i="51"/>
  <c r="J480" i="51"/>
  <c r="J479" i="51"/>
  <c r="J478" i="51"/>
  <c r="J477" i="51"/>
  <c r="J476" i="51"/>
  <c r="J475" i="51"/>
  <c r="J474" i="51"/>
  <c r="J473" i="51"/>
  <c r="J472" i="51"/>
  <c r="J471" i="51"/>
  <c r="J470" i="51"/>
  <c r="J469" i="51"/>
  <c r="J468" i="51"/>
  <c r="J467" i="51"/>
  <c r="J466" i="51"/>
  <c r="J465" i="51"/>
  <c r="J464" i="51"/>
  <c r="J463" i="51"/>
  <c r="J462" i="51"/>
  <c r="J461" i="51"/>
  <c r="J460" i="51"/>
  <c r="J459" i="51"/>
  <c r="J458" i="51"/>
  <c r="J457" i="51"/>
  <c r="J456" i="51"/>
  <c r="J455" i="51"/>
  <c r="J454" i="51"/>
  <c r="J453" i="51"/>
  <c r="J452" i="51"/>
  <c r="J451" i="51"/>
  <c r="J450" i="51"/>
  <c r="J449" i="51"/>
  <c r="J448" i="51"/>
  <c r="J447" i="51"/>
  <c r="J446" i="51"/>
  <c r="J445" i="51"/>
  <c r="J444" i="51"/>
  <c r="J443" i="51"/>
  <c r="J442" i="51"/>
  <c r="J441" i="51"/>
  <c r="J440" i="51"/>
  <c r="J439" i="51"/>
  <c r="J438" i="51"/>
  <c r="J437" i="51"/>
  <c r="J436" i="51"/>
  <c r="J435" i="51"/>
  <c r="J434" i="51"/>
  <c r="J433" i="51"/>
  <c r="J432" i="51"/>
  <c r="J431" i="51"/>
  <c r="J430" i="51"/>
  <c r="J429" i="51"/>
  <c r="J428" i="51"/>
  <c r="J427" i="51"/>
  <c r="J426" i="51"/>
  <c r="J425" i="51"/>
  <c r="J424" i="51"/>
  <c r="J423" i="51"/>
  <c r="J422" i="51"/>
  <c r="J421" i="51"/>
  <c r="J420" i="51"/>
  <c r="J419" i="51"/>
  <c r="J418" i="51"/>
  <c r="J417" i="51"/>
  <c r="J416" i="51"/>
  <c r="J415" i="51"/>
  <c r="J414" i="51"/>
  <c r="J413" i="51"/>
  <c r="J412" i="51"/>
  <c r="J411" i="51"/>
  <c r="J410" i="51"/>
  <c r="J409" i="51"/>
  <c r="J408" i="51"/>
  <c r="J407" i="51"/>
  <c r="J406" i="51"/>
  <c r="J405" i="51"/>
  <c r="J404" i="51"/>
  <c r="J403" i="51"/>
  <c r="J402" i="51"/>
  <c r="J401" i="51"/>
  <c r="J400" i="51"/>
  <c r="J399" i="51"/>
  <c r="J398" i="51"/>
  <c r="J397" i="51"/>
  <c r="J396" i="51"/>
  <c r="J395" i="51"/>
  <c r="J394" i="51"/>
  <c r="J393" i="51"/>
  <c r="J392" i="51"/>
  <c r="J391" i="51"/>
  <c r="J390" i="51"/>
  <c r="J389" i="51"/>
  <c r="J388" i="51"/>
  <c r="J387" i="51"/>
  <c r="J386" i="51"/>
  <c r="J385" i="51"/>
  <c r="J384" i="51"/>
  <c r="J383" i="51"/>
  <c r="J382" i="51"/>
  <c r="J381" i="51"/>
  <c r="J380" i="51"/>
  <c r="J379" i="51"/>
  <c r="J378" i="51"/>
  <c r="J377" i="51"/>
  <c r="J376" i="51"/>
  <c r="J375" i="51"/>
  <c r="J374" i="51"/>
  <c r="J373" i="51"/>
  <c r="J372" i="51"/>
  <c r="J371" i="51"/>
  <c r="J370" i="51"/>
  <c r="J369" i="51"/>
  <c r="J368" i="51"/>
  <c r="J367" i="51"/>
  <c r="J366" i="51"/>
  <c r="J365" i="51"/>
  <c r="J364" i="51"/>
  <c r="J363" i="51"/>
  <c r="J362" i="51"/>
  <c r="J361" i="51"/>
  <c r="J360" i="51"/>
  <c r="J359" i="51"/>
  <c r="J358" i="51"/>
  <c r="J357" i="51"/>
  <c r="J356" i="51"/>
  <c r="J355" i="51"/>
  <c r="J354" i="51"/>
  <c r="J353" i="51"/>
  <c r="J352" i="51"/>
  <c r="J351" i="51"/>
  <c r="J350" i="51"/>
  <c r="J349" i="51"/>
  <c r="J348" i="51"/>
  <c r="J347" i="51"/>
  <c r="J346" i="51"/>
  <c r="J345" i="51"/>
  <c r="J344" i="51"/>
  <c r="J343" i="51"/>
  <c r="J342" i="51"/>
  <c r="J341" i="51"/>
  <c r="J340" i="51"/>
  <c r="J339" i="51"/>
  <c r="J338" i="51"/>
  <c r="J337" i="51"/>
  <c r="J336" i="51"/>
  <c r="J335" i="51"/>
  <c r="J334" i="51"/>
  <c r="J333" i="51"/>
  <c r="J332" i="51"/>
  <c r="J331" i="51"/>
  <c r="J330" i="51"/>
  <c r="J329" i="51"/>
  <c r="J328" i="51"/>
  <c r="J327" i="51"/>
  <c r="J326" i="51"/>
  <c r="J325" i="51"/>
  <c r="J324" i="51"/>
  <c r="J323" i="51"/>
  <c r="J322" i="51"/>
  <c r="J321" i="51"/>
  <c r="J320" i="51"/>
  <c r="J319" i="51"/>
  <c r="J318" i="51"/>
  <c r="J317" i="51"/>
  <c r="J316" i="51"/>
  <c r="J315" i="51"/>
  <c r="J314" i="51"/>
  <c r="J313" i="51"/>
  <c r="J312" i="51"/>
  <c r="J311" i="51"/>
  <c r="J310" i="51"/>
  <c r="J309" i="51"/>
  <c r="J308" i="51"/>
  <c r="J307" i="51"/>
  <c r="J306" i="51"/>
  <c r="J305" i="51"/>
  <c r="J304" i="51"/>
  <c r="J303" i="51"/>
  <c r="J302" i="51"/>
  <c r="J301" i="51"/>
  <c r="J300" i="51"/>
  <c r="J299" i="51"/>
  <c r="J298" i="51"/>
  <c r="J297" i="51"/>
  <c r="J296" i="51"/>
  <c r="J295" i="51"/>
  <c r="J294" i="51"/>
  <c r="J293" i="51"/>
  <c r="J292" i="51"/>
  <c r="J291" i="51"/>
  <c r="J290" i="51"/>
  <c r="J289" i="51"/>
  <c r="J288" i="51"/>
  <c r="J287" i="51"/>
  <c r="J286" i="51"/>
  <c r="J285" i="51"/>
  <c r="J284" i="51"/>
  <c r="J283" i="51"/>
  <c r="J282" i="51"/>
  <c r="J281" i="51"/>
  <c r="J280" i="51"/>
  <c r="J279" i="51"/>
  <c r="J278" i="51"/>
  <c r="J277" i="51"/>
  <c r="J276" i="51"/>
  <c r="J275" i="51"/>
  <c r="J274" i="51"/>
  <c r="J273" i="51"/>
  <c r="J272" i="51"/>
  <c r="J271" i="51"/>
  <c r="J270" i="51"/>
  <c r="J269" i="51"/>
  <c r="J268" i="51"/>
  <c r="J267" i="51"/>
  <c r="J266" i="51"/>
  <c r="J265" i="51"/>
  <c r="J264" i="51"/>
  <c r="J263" i="51"/>
  <c r="J262" i="51"/>
  <c r="J261" i="51"/>
  <c r="J260" i="51"/>
  <c r="J259" i="51"/>
  <c r="J258" i="51"/>
  <c r="J257" i="51"/>
  <c r="J256" i="51"/>
  <c r="J255" i="51"/>
  <c r="J254" i="51"/>
  <c r="J253" i="51"/>
  <c r="J252" i="51"/>
  <c r="J251" i="51"/>
  <c r="J250" i="51"/>
  <c r="J249" i="51"/>
  <c r="J248" i="51"/>
  <c r="J247" i="51"/>
  <c r="J246" i="51"/>
  <c r="J245" i="51"/>
  <c r="J244" i="51"/>
  <c r="J243" i="51"/>
  <c r="J242" i="51"/>
  <c r="J241" i="51"/>
  <c r="J240" i="51"/>
  <c r="J239" i="51"/>
  <c r="J238" i="51"/>
  <c r="J237" i="51"/>
  <c r="J236" i="51"/>
  <c r="J235" i="51"/>
  <c r="J234" i="51"/>
  <c r="J233" i="51"/>
  <c r="J232" i="51"/>
  <c r="J231" i="51"/>
  <c r="J230" i="51"/>
  <c r="J229" i="51"/>
  <c r="J228" i="51"/>
  <c r="J227" i="51"/>
  <c r="J226" i="51"/>
  <c r="J225" i="51"/>
  <c r="J224" i="51"/>
  <c r="J223" i="51"/>
  <c r="J222" i="51"/>
  <c r="J221" i="51"/>
  <c r="J220" i="51"/>
  <c r="J219" i="51"/>
  <c r="J218" i="51"/>
  <c r="J217" i="51"/>
  <c r="J216" i="51"/>
  <c r="J215" i="51"/>
  <c r="J214" i="51"/>
  <c r="J213" i="51"/>
  <c r="J212" i="51"/>
  <c r="J211" i="51"/>
  <c r="J210" i="51"/>
  <c r="J209" i="51"/>
  <c r="J208" i="51"/>
  <c r="J207" i="51"/>
  <c r="J206" i="51"/>
  <c r="J205" i="51"/>
  <c r="J204" i="51"/>
  <c r="J203" i="51"/>
  <c r="J202" i="51"/>
  <c r="J201" i="51"/>
  <c r="J200" i="51"/>
  <c r="J199" i="51"/>
  <c r="J198" i="51"/>
  <c r="J197" i="51"/>
  <c r="J196" i="51"/>
  <c r="J195" i="51"/>
  <c r="J194" i="51"/>
  <c r="J193" i="51"/>
  <c r="J192" i="51"/>
  <c r="J191" i="51"/>
  <c r="J190" i="51"/>
  <c r="J189" i="51"/>
  <c r="J188" i="51"/>
  <c r="J187" i="51"/>
  <c r="J186" i="51"/>
  <c r="J185" i="51"/>
  <c r="J184" i="51"/>
  <c r="J183" i="51"/>
  <c r="J182" i="51"/>
  <c r="J181" i="51"/>
  <c r="J180" i="51"/>
  <c r="J179" i="51"/>
  <c r="J178" i="51"/>
  <c r="J177" i="51"/>
  <c r="J176" i="51"/>
  <c r="J175" i="51"/>
  <c r="J174" i="51"/>
  <c r="J173" i="51"/>
  <c r="J172" i="51"/>
  <c r="J171" i="51"/>
  <c r="J170" i="51"/>
  <c r="J169" i="51"/>
  <c r="J168" i="51"/>
  <c r="J167" i="51"/>
  <c r="J166" i="51"/>
  <c r="J165" i="51"/>
  <c r="J164" i="51"/>
  <c r="J163" i="51"/>
  <c r="J162" i="51"/>
  <c r="J161" i="51"/>
  <c r="J160" i="51"/>
  <c r="J159" i="51"/>
  <c r="J158" i="51"/>
  <c r="J157" i="51"/>
  <c r="J156" i="51"/>
  <c r="J155" i="51"/>
  <c r="J154" i="51"/>
  <c r="J153" i="51"/>
  <c r="J152" i="51"/>
  <c r="J151" i="51"/>
  <c r="J150" i="51"/>
  <c r="J149" i="51"/>
  <c r="J148" i="51"/>
  <c r="J147" i="51"/>
  <c r="J146" i="51"/>
  <c r="J145" i="51"/>
  <c r="J144" i="51"/>
  <c r="J143" i="51"/>
  <c r="J142" i="51"/>
  <c r="J141" i="51"/>
  <c r="J140" i="51"/>
  <c r="J139" i="51"/>
  <c r="J138" i="51"/>
  <c r="J137" i="51"/>
  <c r="J136" i="51"/>
  <c r="J135" i="51"/>
  <c r="J134" i="51"/>
  <c r="J133" i="51"/>
  <c r="J132" i="51"/>
  <c r="J131" i="51"/>
  <c r="J130" i="51"/>
  <c r="J129" i="51"/>
  <c r="J128" i="51"/>
  <c r="J127" i="51"/>
  <c r="J126" i="51"/>
  <c r="J125" i="51"/>
  <c r="J124" i="51"/>
  <c r="J123" i="51"/>
  <c r="J122" i="51"/>
  <c r="J121" i="51"/>
  <c r="J120" i="51"/>
  <c r="J119" i="51"/>
  <c r="J118" i="51"/>
  <c r="J117" i="51"/>
  <c r="J116" i="51"/>
  <c r="J115" i="51"/>
  <c r="J114" i="51"/>
  <c r="J113" i="51"/>
  <c r="J112" i="51"/>
  <c r="J111" i="51"/>
  <c r="J110" i="51"/>
  <c r="J109" i="51"/>
  <c r="J108" i="51"/>
  <c r="J107" i="51"/>
  <c r="J106" i="51"/>
  <c r="J105" i="51"/>
  <c r="J104" i="51"/>
  <c r="J103" i="51"/>
  <c r="J102" i="51"/>
  <c r="J101" i="51"/>
  <c r="J100" i="51"/>
  <c r="J99" i="51"/>
  <c r="J98" i="51"/>
  <c r="J97" i="51"/>
  <c r="J96" i="51"/>
  <c r="J95" i="51"/>
  <c r="J94" i="51"/>
  <c r="J93" i="51"/>
  <c r="J92" i="51"/>
  <c r="J91" i="51"/>
  <c r="J90" i="51"/>
  <c r="J89" i="51"/>
  <c r="J88" i="51"/>
  <c r="J87" i="51"/>
  <c r="J86" i="51"/>
  <c r="J85" i="51"/>
  <c r="J84" i="51"/>
  <c r="J83" i="51"/>
  <c r="J82" i="51"/>
  <c r="J81" i="51"/>
  <c r="J80" i="51"/>
  <c r="J79" i="51"/>
  <c r="J78" i="51"/>
  <c r="J77" i="51"/>
  <c r="J76" i="51"/>
  <c r="J75" i="51"/>
  <c r="J74" i="51"/>
  <c r="J73" i="51"/>
  <c r="J72" i="51"/>
  <c r="J71" i="51"/>
  <c r="J70" i="51"/>
  <c r="J69" i="51"/>
  <c r="J68" i="51"/>
  <c r="J67" i="51"/>
  <c r="J66" i="51"/>
  <c r="J65" i="51"/>
  <c r="J64" i="51"/>
  <c r="J63" i="51"/>
  <c r="J62" i="51"/>
  <c r="J61" i="51"/>
  <c r="J60" i="51"/>
  <c r="J59" i="51"/>
  <c r="J58" i="51"/>
  <c r="J57" i="51"/>
  <c r="J56" i="51"/>
  <c r="J55" i="51"/>
  <c r="J54" i="51"/>
  <c r="J53" i="51"/>
  <c r="J52" i="51"/>
  <c r="J51" i="51"/>
  <c r="J50" i="51"/>
  <c r="J49" i="51"/>
  <c r="J48" i="51"/>
  <c r="J47" i="51"/>
  <c r="J46" i="51"/>
  <c r="J45" i="51"/>
  <c r="J44" i="51"/>
  <c r="J43" i="51"/>
  <c r="J42" i="51"/>
  <c r="J41" i="51"/>
  <c r="J40" i="51"/>
  <c r="J39" i="51"/>
  <c r="J38" i="51"/>
  <c r="J37" i="51"/>
  <c r="J36" i="51"/>
  <c r="J35" i="51"/>
  <c r="J34" i="51"/>
  <c r="J33" i="51"/>
  <c r="J32" i="51"/>
  <c r="J31" i="51"/>
  <c r="J30" i="51"/>
  <c r="J29" i="51"/>
  <c r="J28" i="51"/>
  <c r="J27" i="51"/>
  <c r="J26" i="51"/>
  <c r="J25" i="51"/>
  <c r="J24" i="51"/>
  <c r="J23" i="51"/>
  <c r="J22" i="51"/>
  <c r="J21" i="51"/>
  <c r="J20" i="51"/>
  <c r="J19" i="51"/>
  <c r="J18" i="51"/>
  <c r="J17" i="51"/>
  <c r="J16" i="51"/>
  <c r="J15" i="51"/>
  <c r="J14" i="51"/>
  <c r="J13" i="51"/>
  <c r="J12" i="51"/>
  <c r="J11" i="51"/>
  <c r="J10" i="51"/>
  <c r="J9" i="51"/>
  <c r="Q21" i="44"/>
  <c r="Q12" i="44"/>
  <c r="K9" i="51"/>
  <c r="J2" i="50"/>
  <c r="I1000" i="50" l="1"/>
  <c r="I999" i="50"/>
  <c r="I998" i="50"/>
  <c r="I997" i="50"/>
  <c r="I996" i="50"/>
  <c r="I995" i="50"/>
  <c r="I994" i="50"/>
  <c r="I993" i="50"/>
  <c r="I992" i="50"/>
  <c r="I991" i="50"/>
  <c r="I990" i="50"/>
  <c r="I989" i="50"/>
  <c r="I988" i="50"/>
  <c r="I987" i="50"/>
  <c r="I986" i="50"/>
  <c r="I985" i="50"/>
  <c r="I984" i="50"/>
  <c r="I983" i="50"/>
  <c r="I982" i="50"/>
  <c r="I981" i="50"/>
  <c r="I980" i="50"/>
  <c r="I979" i="50"/>
  <c r="I978" i="50"/>
  <c r="I977" i="50"/>
  <c r="I976" i="50"/>
  <c r="I975" i="50"/>
  <c r="I974" i="50"/>
  <c r="I973" i="50"/>
  <c r="I972" i="50"/>
  <c r="I971" i="50"/>
  <c r="I970" i="50"/>
  <c r="I969" i="50"/>
  <c r="I968" i="50"/>
  <c r="I967" i="50"/>
  <c r="I966" i="50"/>
  <c r="I965" i="50"/>
  <c r="I964" i="50"/>
  <c r="I963" i="50"/>
  <c r="I962" i="50"/>
  <c r="I961" i="50"/>
  <c r="I960" i="50"/>
  <c r="I959" i="50"/>
  <c r="I958" i="50"/>
  <c r="I957" i="50"/>
  <c r="I956" i="50"/>
  <c r="I955" i="50"/>
  <c r="I954" i="50"/>
  <c r="I953" i="50"/>
  <c r="I952" i="50"/>
  <c r="I951" i="50"/>
  <c r="I950" i="50"/>
  <c r="I949" i="50"/>
  <c r="I948" i="50"/>
  <c r="I947" i="50"/>
  <c r="I946" i="50"/>
  <c r="I945" i="50"/>
  <c r="I944" i="50"/>
  <c r="I943" i="50"/>
  <c r="I942" i="50"/>
  <c r="I941" i="50"/>
  <c r="I940" i="50"/>
  <c r="I939" i="50"/>
  <c r="I938" i="50"/>
  <c r="I937" i="50"/>
  <c r="I936" i="50"/>
  <c r="I935" i="50"/>
  <c r="I934" i="50"/>
  <c r="I933" i="50"/>
  <c r="I932" i="50"/>
  <c r="I931" i="50"/>
  <c r="I930" i="50"/>
  <c r="I929" i="50"/>
  <c r="I928" i="50"/>
  <c r="I927" i="50"/>
  <c r="I926" i="50"/>
  <c r="I925" i="50"/>
  <c r="I924" i="50"/>
  <c r="I923" i="50"/>
  <c r="I922" i="50"/>
  <c r="I921" i="50"/>
  <c r="I920" i="50"/>
  <c r="I919" i="50"/>
  <c r="I918" i="50"/>
  <c r="I917" i="50"/>
  <c r="I916" i="50"/>
  <c r="I915" i="50"/>
  <c r="I914" i="50"/>
  <c r="I913" i="50"/>
  <c r="I912" i="50"/>
  <c r="I911" i="50"/>
  <c r="I910" i="50"/>
  <c r="I909" i="50"/>
  <c r="I908" i="50"/>
  <c r="I907" i="50"/>
  <c r="I906" i="50"/>
  <c r="I905" i="50"/>
  <c r="I904" i="50"/>
  <c r="I903" i="50"/>
  <c r="I902" i="50"/>
  <c r="I901" i="50"/>
  <c r="I900" i="50"/>
  <c r="I899" i="50"/>
  <c r="I898" i="50"/>
  <c r="I897" i="50"/>
  <c r="I896" i="50"/>
  <c r="I895" i="50"/>
  <c r="I894" i="50"/>
  <c r="I893" i="50"/>
  <c r="I892" i="50"/>
  <c r="I891" i="50"/>
  <c r="I890" i="50"/>
  <c r="I889" i="50"/>
  <c r="I888" i="50"/>
  <c r="I887" i="50"/>
  <c r="I886" i="50"/>
  <c r="I885" i="50"/>
  <c r="I884" i="50"/>
  <c r="I883" i="50"/>
  <c r="I882" i="50"/>
  <c r="I881" i="50"/>
  <c r="I880" i="50"/>
  <c r="I879" i="50"/>
  <c r="I878" i="50"/>
  <c r="I877" i="50"/>
  <c r="I876" i="50"/>
  <c r="I875" i="50"/>
  <c r="I874" i="50"/>
  <c r="I873" i="50"/>
  <c r="I872" i="50"/>
  <c r="I871" i="50"/>
  <c r="I870" i="50"/>
  <c r="I869" i="50"/>
  <c r="I868" i="50"/>
  <c r="I867" i="50"/>
  <c r="I866" i="50"/>
  <c r="I865" i="50"/>
  <c r="I864" i="50"/>
  <c r="I863" i="50"/>
  <c r="I862" i="50"/>
  <c r="I861" i="50"/>
  <c r="I860" i="50"/>
  <c r="I859" i="50"/>
  <c r="I858" i="50"/>
  <c r="I857" i="50"/>
  <c r="I856" i="50"/>
  <c r="I855" i="50"/>
  <c r="I854" i="50"/>
  <c r="I853" i="50"/>
  <c r="I852" i="50"/>
  <c r="I851" i="50"/>
  <c r="I850" i="50"/>
  <c r="I849" i="50"/>
  <c r="I848" i="50"/>
  <c r="I847" i="50"/>
  <c r="I846" i="50"/>
  <c r="I845" i="50"/>
  <c r="I844" i="50"/>
  <c r="I843" i="50"/>
  <c r="I842" i="50"/>
  <c r="I841" i="50"/>
  <c r="I840" i="50"/>
  <c r="I839" i="50"/>
  <c r="I838" i="50"/>
  <c r="I837" i="50"/>
  <c r="I836" i="50"/>
  <c r="I835" i="50"/>
  <c r="I834" i="50"/>
  <c r="I833" i="50"/>
  <c r="I832" i="50"/>
  <c r="I831" i="50"/>
  <c r="I830" i="50"/>
  <c r="I829" i="50"/>
  <c r="I828" i="50"/>
  <c r="I827" i="50"/>
  <c r="I826" i="50"/>
  <c r="I825" i="50"/>
  <c r="I824" i="50"/>
  <c r="I823" i="50"/>
  <c r="I822" i="50"/>
  <c r="I821" i="50"/>
  <c r="I820" i="50"/>
  <c r="I819" i="50"/>
  <c r="I818" i="50"/>
  <c r="I817" i="50"/>
  <c r="I816" i="50"/>
  <c r="I815" i="50"/>
  <c r="I814" i="50"/>
  <c r="I813" i="50"/>
  <c r="I812" i="50"/>
  <c r="I811" i="50"/>
  <c r="I810" i="50"/>
  <c r="I809" i="50"/>
  <c r="I808" i="50"/>
  <c r="I807" i="50"/>
  <c r="I806" i="50"/>
  <c r="I805" i="50"/>
  <c r="I804" i="50"/>
  <c r="I803" i="50"/>
  <c r="I802" i="50"/>
  <c r="I801" i="50"/>
  <c r="I800" i="50"/>
  <c r="I799" i="50"/>
  <c r="I798" i="50"/>
  <c r="I797" i="50"/>
  <c r="I796" i="50"/>
  <c r="I795" i="50"/>
  <c r="I794" i="50"/>
  <c r="I793" i="50"/>
  <c r="I792" i="50"/>
  <c r="I791" i="50"/>
  <c r="I790" i="50"/>
  <c r="I789" i="50"/>
  <c r="I788" i="50"/>
  <c r="I787" i="50"/>
  <c r="I786" i="50"/>
  <c r="I785" i="50"/>
  <c r="I784" i="50"/>
  <c r="I783" i="50"/>
  <c r="I782" i="50"/>
  <c r="I781" i="50"/>
  <c r="I780" i="50"/>
  <c r="I779" i="50"/>
  <c r="I778" i="50"/>
  <c r="I777" i="50"/>
  <c r="I776" i="50"/>
  <c r="I775" i="50"/>
  <c r="I774" i="50"/>
  <c r="I773" i="50"/>
  <c r="I772" i="50"/>
  <c r="I771" i="50"/>
  <c r="I770" i="50"/>
  <c r="I769" i="50"/>
  <c r="I768" i="50"/>
  <c r="I767" i="50"/>
  <c r="I766" i="50"/>
  <c r="I765" i="50"/>
  <c r="I764" i="50"/>
  <c r="I763" i="50"/>
  <c r="I762" i="50"/>
  <c r="I761" i="50"/>
  <c r="I760" i="50"/>
  <c r="I759" i="50"/>
  <c r="I758" i="50"/>
  <c r="I757" i="50"/>
  <c r="I756" i="50"/>
  <c r="I755" i="50"/>
  <c r="I754" i="50"/>
  <c r="I753" i="50"/>
  <c r="I752" i="50"/>
  <c r="I751" i="50"/>
  <c r="I750" i="50"/>
  <c r="I749" i="50"/>
  <c r="I748" i="50"/>
  <c r="I747" i="50"/>
  <c r="I746" i="50"/>
  <c r="I745" i="50"/>
  <c r="I744" i="50"/>
  <c r="I743" i="50"/>
  <c r="I742" i="50"/>
  <c r="I741" i="50"/>
  <c r="I740" i="50"/>
  <c r="I739" i="50"/>
  <c r="I738" i="50"/>
  <c r="I737" i="50"/>
  <c r="I736" i="50"/>
  <c r="I735" i="50"/>
  <c r="I734" i="50"/>
  <c r="I733" i="50"/>
  <c r="I732" i="50"/>
  <c r="I731" i="50"/>
  <c r="I730" i="50"/>
  <c r="I729" i="50"/>
  <c r="I728" i="50"/>
  <c r="I727" i="50"/>
  <c r="I726" i="50"/>
  <c r="I725" i="50"/>
  <c r="I724" i="50"/>
  <c r="I723" i="50"/>
  <c r="I722" i="50"/>
  <c r="I721" i="50"/>
  <c r="I720" i="50"/>
  <c r="I719" i="50"/>
  <c r="I718" i="50"/>
  <c r="I717" i="50"/>
  <c r="I716" i="50"/>
  <c r="I715" i="50"/>
  <c r="I714" i="50"/>
  <c r="I713" i="50"/>
  <c r="I712" i="50"/>
  <c r="I711" i="50"/>
  <c r="I710" i="50"/>
  <c r="I709" i="50"/>
  <c r="I708" i="50"/>
  <c r="I707" i="50"/>
  <c r="I706" i="50"/>
  <c r="I705" i="50"/>
  <c r="I704" i="50"/>
  <c r="I703" i="50"/>
  <c r="I702" i="50"/>
  <c r="I701" i="50"/>
  <c r="I700" i="50"/>
  <c r="I699" i="50"/>
  <c r="I698" i="50"/>
  <c r="I697" i="50"/>
  <c r="I696" i="50"/>
  <c r="I695" i="50"/>
  <c r="I694" i="50"/>
  <c r="I693" i="50"/>
  <c r="I692" i="50"/>
  <c r="I691" i="50"/>
  <c r="I690" i="50"/>
  <c r="I689" i="50"/>
  <c r="I688" i="50"/>
  <c r="I687" i="50"/>
  <c r="I686" i="50"/>
  <c r="I685" i="50"/>
  <c r="I684" i="50"/>
  <c r="I683" i="50"/>
  <c r="I682" i="50"/>
  <c r="I681" i="50"/>
  <c r="I680" i="50"/>
  <c r="I679" i="50"/>
  <c r="I678" i="50"/>
  <c r="I677" i="50"/>
  <c r="I676" i="50"/>
  <c r="I675" i="50"/>
  <c r="I674" i="50"/>
  <c r="I673" i="50"/>
  <c r="I672" i="50"/>
  <c r="I671" i="50"/>
  <c r="I670" i="50"/>
  <c r="I669" i="50"/>
  <c r="I668" i="50"/>
  <c r="I667" i="50"/>
  <c r="I666" i="50"/>
  <c r="I665" i="50"/>
  <c r="I664" i="50"/>
  <c r="I663" i="50"/>
  <c r="I662" i="50"/>
  <c r="I661" i="50"/>
  <c r="I660" i="50"/>
  <c r="I659" i="50"/>
  <c r="I658" i="50"/>
  <c r="I657" i="50"/>
  <c r="I656" i="50"/>
  <c r="I655" i="50"/>
  <c r="I654" i="50"/>
  <c r="I653" i="50"/>
  <c r="I652" i="50"/>
  <c r="I651" i="50"/>
  <c r="I650" i="50"/>
  <c r="I649" i="50"/>
  <c r="I648" i="50"/>
  <c r="I647" i="50"/>
  <c r="I646" i="50"/>
  <c r="I645" i="50"/>
  <c r="I644" i="50"/>
  <c r="I643" i="50"/>
  <c r="I642" i="50"/>
  <c r="I641" i="50"/>
  <c r="I640" i="50"/>
  <c r="I639" i="50"/>
  <c r="I638" i="50"/>
  <c r="I637" i="50"/>
  <c r="I636" i="50"/>
  <c r="I635" i="50"/>
  <c r="I634" i="50"/>
  <c r="I633" i="50"/>
  <c r="I632" i="50"/>
  <c r="I631" i="50"/>
  <c r="I630" i="50"/>
  <c r="I629" i="50"/>
  <c r="I628" i="50"/>
  <c r="I627" i="50"/>
  <c r="I626" i="50"/>
  <c r="I625" i="50"/>
  <c r="I624" i="50"/>
  <c r="I623" i="50"/>
  <c r="I622" i="50"/>
  <c r="I621" i="50"/>
  <c r="I620" i="50"/>
  <c r="I619" i="50"/>
  <c r="I618" i="50"/>
  <c r="I617" i="50"/>
  <c r="I616" i="50"/>
  <c r="I615" i="50"/>
  <c r="I614" i="50"/>
  <c r="I613" i="50"/>
  <c r="I612" i="50"/>
  <c r="I611" i="50"/>
  <c r="I610" i="50"/>
  <c r="I609" i="50"/>
  <c r="I608" i="50"/>
  <c r="I607" i="50"/>
  <c r="I606" i="50"/>
  <c r="I605" i="50"/>
  <c r="I604" i="50"/>
  <c r="I603" i="50"/>
  <c r="I602" i="50"/>
  <c r="I601" i="50"/>
  <c r="I600" i="50"/>
  <c r="I599" i="50"/>
  <c r="I598" i="50"/>
  <c r="I597" i="50"/>
  <c r="I596" i="50"/>
  <c r="I595" i="50"/>
  <c r="I594" i="50"/>
  <c r="I593" i="50"/>
  <c r="I592" i="50"/>
  <c r="I591" i="50"/>
  <c r="I590" i="50"/>
  <c r="I589" i="50"/>
  <c r="I588" i="50"/>
  <c r="I587" i="50"/>
  <c r="I586" i="50"/>
  <c r="I585" i="50"/>
  <c r="I584" i="50"/>
  <c r="I583" i="50"/>
  <c r="I582" i="50"/>
  <c r="I581" i="50"/>
  <c r="I580" i="50"/>
  <c r="I579" i="50"/>
  <c r="I578" i="50"/>
  <c r="I577" i="50"/>
  <c r="I576" i="50"/>
  <c r="I575" i="50"/>
  <c r="I574" i="50"/>
  <c r="I573" i="50"/>
  <c r="I572" i="50"/>
  <c r="I571" i="50"/>
  <c r="I570" i="50"/>
  <c r="I569" i="50"/>
  <c r="I568" i="50"/>
  <c r="I567" i="50"/>
  <c r="I566" i="50"/>
  <c r="I565" i="50"/>
  <c r="I564" i="50"/>
  <c r="I563" i="50"/>
  <c r="I562" i="50"/>
  <c r="I561" i="50"/>
  <c r="I560" i="50"/>
  <c r="I559" i="50"/>
  <c r="I558" i="50"/>
  <c r="I557" i="50"/>
  <c r="I556" i="50"/>
  <c r="I555" i="50"/>
  <c r="I554" i="50"/>
  <c r="I553" i="50"/>
  <c r="I552" i="50"/>
  <c r="I551" i="50"/>
  <c r="I550" i="50"/>
  <c r="I549" i="50"/>
  <c r="I548" i="50"/>
  <c r="I547" i="50"/>
  <c r="I546" i="50"/>
  <c r="I545" i="50"/>
  <c r="I544" i="50"/>
  <c r="I543" i="50"/>
  <c r="I542" i="50"/>
  <c r="I541" i="50"/>
  <c r="I540" i="50"/>
  <c r="I539" i="50"/>
  <c r="I538" i="50"/>
  <c r="I537" i="50"/>
  <c r="I536" i="50"/>
  <c r="I535" i="50"/>
  <c r="I534" i="50"/>
  <c r="I533" i="50"/>
  <c r="I532" i="50"/>
  <c r="I531" i="50"/>
  <c r="I530" i="50"/>
  <c r="I529" i="50"/>
  <c r="I528" i="50"/>
  <c r="I527" i="50"/>
  <c r="I526" i="50"/>
  <c r="I525" i="50"/>
  <c r="I524" i="50"/>
  <c r="I523" i="50"/>
  <c r="I522" i="50"/>
  <c r="I521" i="50"/>
  <c r="I520" i="50"/>
  <c r="I519" i="50"/>
  <c r="I518" i="50"/>
  <c r="I517" i="50"/>
  <c r="I516" i="50"/>
  <c r="I515" i="50"/>
  <c r="I514" i="50"/>
  <c r="I513" i="50"/>
  <c r="I512" i="50"/>
  <c r="I511" i="50"/>
  <c r="I510" i="50"/>
  <c r="I509" i="50"/>
  <c r="I508" i="50"/>
  <c r="I507" i="50"/>
  <c r="I506" i="50"/>
  <c r="I505" i="50"/>
  <c r="I504" i="50"/>
  <c r="I503" i="50"/>
  <c r="I502" i="50"/>
  <c r="I501" i="50"/>
  <c r="I500" i="50"/>
  <c r="I499" i="50"/>
  <c r="I498" i="50"/>
  <c r="I497" i="50"/>
  <c r="I496" i="50"/>
  <c r="I495" i="50"/>
  <c r="I494" i="50"/>
  <c r="I493" i="50"/>
  <c r="I492" i="50"/>
  <c r="I491" i="50"/>
  <c r="I490" i="50"/>
  <c r="I489" i="50"/>
  <c r="I488" i="50"/>
  <c r="I487" i="50"/>
  <c r="I486" i="50"/>
  <c r="I485" i="50"/>
  <c r="I484" i="50"/>
  <c r="I483" i="50"/>
  <c r="I482" i="50"/>
  <c r="I481" i="50"/>
  <c r="I480" i="50"/>
  <c r="I479" i="50"/>
  <c r="I478" i="50"/>
  <c r="I477" i="50"/>
  <c r="I476" i="50"/>
  <c r="I475" i="50"/>
  <c r="I474" i="50"/>
  <c r="I473" i="50"/>
  <c r="I472" i="50"/>
  <c r="I471" i="50"/>
  <c r="I470" i="50"/>
  <c r="I469" i="50"/>
  <c r="I468" i="50"/>
  <c r="I467" i="50"/>
  <c r="I466" i="50"/>
  <c r="I465" i="50"/>
  <c r="I464" i="50"/>
  <c r="I463" i="50"/>
  <c r="I462" i="50"/>
  <c r="I461" i="50"/>
  <c r="I460" i="50"/>
  <c r="I459" i="50"/>
  <c r="I458" i="50"/>
  <c r="I457" i="50"/>
  <c r="I456" i="50"/>
  <c r="I455" i="50"/>
  <c r="I454" i="50"/>
  <c r="I453" i="50"/>
  <c r="I452" i="50"/>
  <c r="I451" i="50"/>
  <c r="I450" i="50"/>
  <c r="I449" i="50"/>
  <c r="I448" i="50"/>
  <c r="I447" i="50"/>
  <c r="I446" i="50"/>
  <c r="I445" i="50"/>
  <c r="I444" i="50"/>
  <c r="I443" i="50"/>
  <c r="I442" i="50"/>
  <c r="I441" i="50"/>
  <c r="I440" i="50"/>
  <c r="I439" i="50"/>
  <c r="I438" i="50"/>
  <c r="I437" i="50"/>
  <c r="I436" i="50"/>
  <c r="I435" i="50"/>
  <c r="I434" i="50"/>
  <c r="I433" i="50"/>
  <c r="I432" i="50"/>
  <c r="I431" i="50"/>
  <c r="I430" i="50"/>
  <c r="I429" i="50"/>
  <c r="I428" i="50"/>
  <c r="I427" i="50"/>
  <c r="I426" i="50"/>
  <c r="I425" i="50"/>
  <c r="I424" i="50"/>
  <c r="I423" i="50"/>
  <c r="I422" i="50"/>
  <c r="I421" i="50"/>
  <c r="I420" i="50"/>
  <c r="I419" i="50"/>
  <c r="I418" i="50"/>
  <c r="I417" i="50"/>
  <c r="I416" i="50"/>
  <c r="I415" i="50"/>
  <c r="I414" i="50"/>
  <c r="I413" i="50"/>
  <c r="I412" i="50"/>
  <c r="I411" i="50"/>
  <c r="I410" i="50"/>
  <c r="I409" i="50"/>
  <c r="I408" i="50"/>
  <c r="I407" i="50"/>
  <c r="I406" i="50"/>
  <c r="I405" i="50"/>
  <c r="I404" i="50"/>
  <c r="I403" i="50"/>
  <c r="I402" i="50"/>
  <c r="I401" i="50"/>
  <c r="I400" i="50"/>
  <c r="I399" i="50"/>
  <c r="I398" i="50"/>
  <c r="I397" i="50"/>
  <c r="I396" i="50"/>
  <c r="I395" i="50"/>
  <c r="I394" i="50"/>
  <c r="I393" i="50"/>
  <c r="I392" i="50"/>
  <c r="I391" i="50"/>
  <c r="I390" i="50"/>
  <c r="I389" i="50"/>
  <c r="I388" i="50"/>
  <c r="I387" i="50"/>
  <c r="I386" i="50"/>
  <c r="I385" i="50"/>
  <c r="I384" i="50"/>
  <c r="I383" i="50"/>
  <c r="I382" i="50"/>
  <c r="I381" i="50"/>
  <c r="I380" i="50"/>
  <c r="I379" i="50"/>
  <c r="I378" i="50"/>
  <c r="I377" i="50"/>
  <c r="I376" i="50"/>
  <c r="I375" i="50"/>
  <c r="I374" i="50"/>
  <c r="I373" i="50"/>
  <c r="I372" i="50"/>
  <c r="I371" i="50"/>
  <c r="I370" i="50"/>
  <c r="I369" i="50"/>
  <c r="I368" i="50"/>
  <c r="I367" i="50"/>
  <c r="I366" i="50"/>
  <c r="I365" i="50"/>
  <c r="I364" i="50"/>
  <c r="I363" i="50"/>
  <c r="I362" i="50"/>
  <c r="I361" i="50"/>
  <c r="I360" i="50"/>
  <c r="I359" i="50"/>
  <c r="I358" i="50"/>
  <c r="I357" i="50"/>
  <c r="I356" i="50"/>
  <c r="I355" i="50"/>
  <c r="I354" i="50"/>
  <c r="I353" i="50"/>
  <c r="I352" i="50"/>
  <c r="I351" i="50"/>
  <c r="I350" i="50"/>
  <c r="I349" i="50"/>
  <c r="I348" i="50"/>
  <c r="I347" i="50"/>
  <c r="I346" i="50"/>
  <c r="I345" i="50"/>
  <c r="I344" i="50"/>
  <c r="I343" i="50"/>
  <c r="I342" i="50"/>
  <c r="I341" i="50"/>
  <c r="I340" i="50"/>
  <c r="I339" i="50"/>
  <c r="I338" i="50"/>
  <c r="I337" i="50"/>
  <c r="I336" i="50"/>
  <c r="I335" i="50"/>
  <c r="I334" i="50"/>
  <c r="I333" i="50"/>
  <c r="I332" i="50"/>
  <c r="I331" i="50"/>
  <c r="I330" i="50"/>
  <c r="I329" i="50"/>
  <c r="I328" i="50"/>
  <c r="I327" i="50"/>
  <c r="I326" i="50"/>
  <c r="I325" i="50"/>
  <c r="I324" i="50"/>
  <c r="I323" i="50"/>
  <c r="I322" i="50"/>
  <c r="I321" i="50"/>
  <c r="I320" i="50"/>
  <c r="I319" i="50"/>
  <c r="I318" i="50"/>
  <c r="I317" i="50"/>
  <c r="I316" i="50"/>
  <c r="I315" i="50"/>
  <c r="I314" i="50"/>
  <c r="I313" i="50"/>
  <c r="I312" i="50"/>
  <c r="I311" i="50"/>
  <c r="I310" i="50"/>
  <c r="I309" i="50"/>
  <c r="I308" i="50"/>
  <c r="I307" i="50"/>
  <c r="I306" i="50"/>
  <c r="I305" i="50"/>
  <c r="I304" i="50"/>
  <c r="I303" i="50"/>
  <c r="I302" i="50"/>
  <c r="I301" i="50"/>
  <c r="I300" i="50"/>
  <c r="I299" i="50"/>
  <c r="I298" i="50"/>
  <c r="I297" i="50"/>
  <c r="I296" i="50"/>
  <c r="I295" i="50"/>
  <c r="I294" i="50"/>
  <c r="I293" i="50"/>
  <c r="I292" i="50"/>
  <c r="I291" i="50"/>
  <c r="I290" i="50"/>
  <c r="I289" i="50"/>
  <c r="I288" i="50"/>
  <c r="I287" i="50"/>
  <c r="I286" i="50"/>
  <c r="I285" i="50"/>
  <c r="I284" i="50"/>
  <c r="I283" i="50"/>
  <c r="I282" i="50"/>
  <c r="I281" i="50"/>
  <c r="I280" i="50"/>
  <c r="I279" i="50"/>
  <c r="I278" i="50"/>
  <c r="I277" i="50"/>
  <c r="I276" i="50"/>
  <c r="I275" i="50"/>
  <c r="I274" i="50"/>
  <c r="I273" i="50"/>
  <c r="I272" i="50"/>
  <c r="I271" i="50"/>
  <c r="I270" i="50"/>
  <c r="I269" i="50"/>
  <c r="I268" i="50"/>
  <c r="I267" i="50"/>
  <c r="I266" i="50"/>
  <c r="I265" i="50"/>
  <c r="I264" i="50"/>
  <c r="I263" i="50"/>
  <c r="I262" i="50"/>
  <c r="I261" i="50"/>
  <c r="I260" i="50"/>
  <c r="I259" i="50"/>
  <c r="I258" i="50"/>
  <c r="I257" i="50"/>
  <c r="I256" i="50"/>
  <c r="I255" i="50"/>
  <c r="I254" i="50"/>
  <c r="I253" i="50"/>
  <c r="I252" i="50"/>
  <c r="I251" i="50"/>
  <c r="I250" i="50"/>
  <c r="I249" i="50"/>
  <c r="I248" i="50"/>
  <c r="I247" i="50"/>
  <c r="I246" i="50"/>
  <c r="I245" i="50"/>
  <c r="I244" i="50"/>
  <c r="I243" i="50"/>
  <c r="I242" i="50"/>
  <c r="I241" i="50"/>
  <c r="I240" i="50"/>
  <c r="I239" i="50"/>
  <c r="I238" i="50"/>
  <c r="I237" i="50"/>
  <c r="I236" i="50"/>
  <c r="I235" i="50"/>
  <c r="I234" i="50"/>
  <c r="I233" i="50"/>
  <c r="I232" i="50"/>
  <c r="I231" i="50"/>
  <c r="I230" i="50"/>
  <c r="I229" i="50"/>
  <c r="I228" i="50"/>
  <c r="I227" i="50"/>
  <c r="I226" i="50"/>
  <c r="I225" i="50"/>
  <c r="I224" i="50"/>
  <c r="I223" i="50"/>
  <c r="I222" i="50"/>
  <c r="I221" i="50"/>
  <c r="I220" i="50"/>
  <c r="I219" i="50"/>
  <c r="I218" i="50"/>
  <c r="I217" i="50"/>
  <c r="I216" i="50"/>
  <c r="I215" i="50"/>
  <c r="I214" i="50"/>
  <c r="I213" i="50"/>
  <c r="I212" i="50"/>
  <c r="I211" i="50"/>
  <c r="I210" i="50"/>
  <c r="I209" i="50"/>
  <c r="I208" i="50"/>
  <c r="I207" i="50"/>
  <c r="I206" i="50"/>
  <c r="I205" i="50"/>
  <c r="I204" i="50"/>
  <c r="I203" i="50"/>
  <c r="I202" i="50"/>
  <c r="I201" i="50"/>
  <c r="I200" i="50"/>
  <c r="I199" i="50"/>
  <c r="I198" i="50"/>
  <c r="I197" i="50"/>
  <c r="I196" i="50"/>
  <c r="I195" i="50"/>
  <c r="I194" i="50"/>
  <c r="I193" i="50"/>
  <c r="I192" i="50"/>
  <c r="I191" i="50"/>
  <c r="I190" i="50"/>
  <c r="I189" i="50"/>
  <c r="I188" i="50"/>
  <c r="I187" i="50"/>
  <c r="I186" i="50"/>
  <c r="I185" i="50"/>
  <c r="I184" i="50"/>
  <c r="I183" i="50"/>
  <c r="I182" i="50"/>
  <c r="I181" i="50"/>
  <c r="I180" i="50"/>
  <c r="I179" i="50"/>
  <c r="I178" i="50"/>
  <c r="I177" i="50"/>
  <c r="I176" i="50"/>
  <c r="I175" i="50"/>
  <c r="I174" i="50"/>
  <c r="I173" i="50"/>
  <c r="I172" i="50"/>
  <c r="I171" i="50"/>
  <c r="I170" i="50"/>
  <c r="I169" i="50"/>
  <c r="I168" i="50"/>
  <c r="I167" i="50"/>
  <c r="I166" i="50"/>
  <c r="I165" i="50"/>
  <c r="I164" i="50"/>
  <c r="I163" i="50"/>
  <c r="I162" i="50"/>
  <c r="I161" i="50"/>
  <c r="I160" i="50"/>
  <c r="I159" i="50"/>
  <c r="I158" i="50"/>
  <c r="I157" i="50"/>
  <c r="I156" i="50"/>
  <c r="I155" i="50"/>
  <c r="I154" i="50"/>
  <c r="I153" i="50"/>
  <c r="I152" i="50"/>
  <c r="I151" i="50"/>
  <c r="I150" i="50"/>
  <c r="I149" i="50"/>
  <c r="I148" i="50"/>
  <c r="I147" i="50"/>
  <c r="I146" i="50"/>
  <c r="I145" i="50"/>
  <c r="I144" i="50"/>
  <c r="I143" i="50"/>
  <c r="I142" i="50"/>
  <c r="I141" i="50"/>
  <c r="I140" i="50"/>
  <c r="I139" i="50"/>
  <c r="I138" i="50"/>
  <c r="I137" i="50"/>
  <c r="I136" i="50"/>
  <c r="I135" i="50"/>
  <c r="I134" i="50"/>
  <c r="I133" i="50"/>
  <c r="I132" i="50"/>
  <c r="I131" i="50"/>
  <c r="I130" i="50"/>
  <c r="I129" i="50"/>
  <c r="I128" i="50"/>
  <c r="I127" i="50"/>
  <c r="I126" i="50"/>
  <c r="I125" i="50"/>
  <c r="I124" i="50"/>
  <c r="I123" i="50"/>
  <c r="I122" i="50"/>
  <c r="I121" i="50"/>
  <c r="I120" i="50"/>
  <c r="I119" i="50"/>
  <c r="I118" i="50"/>
  <c r="I117" i="50"/>
  <c r="I116" i="50"/>
  <c r="I115" i="50"/>
  <c r="I114" i="50"/>
  <c r="I113" i="50"/>
  <c r="I112" i="50"/>
  <c r="I111" i="50"/>
  <c r="I110" i="50"/>
  <c r="I109" i="50"/>
  <c r="I108" i="50"/>
  <c r="I107" i="50"/>
  <c r="I106" i="50"/>
  <c r="I105" i="50"/>
  <c r="I104" i="50"/>
  <c r="I103" i="50"/>
  <c r="I102" i="50"/>
  <c r="I101" i="50"/>
  <c r="I100" i="50"/>
  <c r="I99" i="50"/>
  <c r="I98" i="50"/>
  <c r="I97" i="50"/>
  <c r="I96" i="50"/>
  <c r="I95" i="50"/>
  <c r="I94" i="50"/>
  <c r="I93" i="50"/>
  <c r="I92" i="50"/>
  <c r="I91" i="50"/>
  <c r="I90" i="50"/>
  <c r="I89" i="50"/>
  <c r="I88" i="50"/>
  <c r="I87" i="50"/>
  <c r="I86" i="50"/>
  <c r="I85" i="50"/>
  <c r="I84" i="50"/>
  <c r="I83" i="50"/>
  <c r="I82" i="50"/>
  <c r="I81" i="50"/>
  <c r="I80" i="50"/>
  <c r="I79" i="50"/>
  <c r="I78" i="50"/>
  <c r="I77" i="50"/>
  <c r="I76" i="50"/>
  <c r="I75" i="50"/>
  <c r="I74" i="50"/>
  <c r="I73" i="50"/>
  <c r="I72" i="50"/>
  <c r="I71" i="50"/>
  <c r="I70" i="50"/>
  <c r="I69" i="50"/>
  <c r="I68" i="50"/>
  <c r="I67" i="50"/>
  <c r="I66" i="50"/>
  <c r="I65" i="50"/>
  <c r="I64" i="50"/>
  <c r="I63" i="50"/>
  <c r="I62" i="50"/>
  <c r="I61" i="50"/>
  <c r="I60" i="50"/>
  <c r="I59" i="50"/>
  <c r="I58" i="50"/>
  <c r="I57" i="50"/>
  <c r="I56" i="50"/>
  <c r="I55" i="50"/>
  <c r="I54" i="50"/>
  <c r="I53" i="50"/>
  <c r="I52" i="50"/>
  <c r="I51" i="50"/>
  <c r="I50" i="50"/>
  <c r="I49" i="50"/>
  <c r="I48" i="50"/>
  <c r="I47" i="50"/>
  <c r="I46" i="50"/>
  <c r="I45" i="50"/>
  <c r="I44" i="50"/>
  <c r="I43" i="50"/>
  <c r="I42" i="50"/>
  <c r="I41" i="50"/>
  <c r="I40" i="50"/>
  <c r="I39" i="50"/>
  <c r="I38" i="50"/>
  <c r="I37" i="50"/>
  <c r="I36" i="50"/>
  <c r="I35" i="50"/>
  <c r="I34" i="50"/>
  <c r="I33" i="50"/>
  <c r="I32" i="50"/>
  <c r="I31" i="50"/>
  <c r="I30" i="50"/>
  <c r="I29" i="50"/>
  <c r="I28" i="50"/>
  <c r="I27" i="50"/>
  <c r="I26" i="50"/>
  <c r="I25" i="50"/>
  <c r="I24" i="50"/>
  <c r="I23" i="50"/>
  <c r="I22" i="50"/>
  <c r="I21" i="50"/>
  <c r="I20" i="50"/>
  <c r="I19" i="50"/>
  <c r="I18" i="50"/>
  <c r="I17" i="50"/>
  <c r="I16" i="50"/>
  <c r="I15" i="50"/>
  <c r="I14" i="50"/>
  <c r="I13" i="50"/>
  <c r="I12" i="50"/>
  <c r="I11" i="50"/>
  <c r="I10" i="50"/>
  <c r="I9" i="50"/>
  <c r="I8" i="50"/>
  <c r="I7" i="50"/>
  <c r="I6" i="50"/>
  <c r="I5" i="50"/>
  <c r="I4" i="50"/>
  <c r="I3" i="50"/>
  <c r="I2" i="50"/>
  <c r="U1000" i="50" l="1"/>
  <c r="U999" i="50"/>
  <c r="U998" i="50"/>
  <c r="U997" i="50"/>
  <c r="U996" i="50"/>
  <c r="U995" i="50"/>
  <c r="U994" i="50"/>
  <c r="U993" i="50"/>
  <c r="U992" i="50"/>
  <c r="U991" i="50"/>
  <c r="U990" i="50"/>
  <c r="U989" i="50"/>
  <c r="U988" i="50"/>
  <c r="U987" i="50"/>
  <c r="U986" i="50"/>
  <c r="U985" i="50"/>
  <c r="U984" i="50"/>
  <c r="U983" i="50"/>
  <c r="U982" i="50"/>
  <c r="U981" i="50"/>
  <c r="U980" i="50"/>
  <c r="U979" i="50"/>
  <c r="U978" i="50"/>
  <c r="U977" i="50"/>
  <c r="U976" i="50"/>
  <c r="U975" i="50"/>
  <c r="U974" i="50"/>
  <c r="U973" i="50"/>
  <c r="U972" i="50"/>
  <c r="U971" i="50"/>
  <c r="U970" i="50"/>
  <c r="U969" i="50"/>
  <c r="U968" i="50"/>
  <c r="U967" i="50"/>
  <c r="U966" i="50"/>
  <c r="U965" i="50"/>
  <c r="U964" i="50"/>
  <c r="U963" i="50"/>
  <c r="U962" i="50"/>
  <c r="U961" i="50"/>
  <c r="U960" i="50"/>
  <c r="U959" i="50"/>
  <c r="U958" i="50"/>
  <c r="U957" i="50"/>
  <c r="U956" i="50"/>
  <c r="U955" i="50"/>
  <c r="U954" i="50"/>
  <c r="U953" i="50"/>
  <c r="U952" i="50"/>
  <c r="U951" i="50"/>
  <c r="U950" i="50"/>
  <c r="U949" i="50"/>
  <c r="U948" i="50"/>
  <c r="U947" i="50"/>
  <c r="U946" i="50"/>
  <c r="U945" i="50"/>
  <c r="U944" i="50"/>
  <c r="U943" i="50"/>
  <c r="U942" i="50"/>
  <c r="U941" i="50"/>
  <c r="U940" i="50"/>
  <c r="U939" i="50"/>
  <c r="U938" i="50"/>
  <c r="U937" i="50"/>
  <c r="U936" i="50"/>
  <c r="U935" i="50"/>
  <c r="U934" i="50"/>
  <c r="U933" i="50"/>
  <c r="U932" i="50"/>
  <c r="U931" i="50"/>
  <c r="U930" i="50"/>
  <c r="U929" i="50"/>
  <c r="U928" i="50"/>
  <c r="U927" i="50"/>
  <c r="U926" i="50"/>
  <c r="U925" i="50"/>
  <c r="U924" i="50"/>
  <c r="U923" i="50"/>
  <c r="U922" i="50"/>
  <c r="U921" i="50"/>
  <c r="U920" i="50"/>
  <c r="U919" i="50"/>
  <c r="U918" i="50"/>
  <c r="U917" i="50"/>
  <c r="U916" i="50"/>
  <c r="U915" i="50"/>
  <c r="U914" i="50"/>
  <c r="U913" i="50"/>
  <c r="U912" i="50"/>
  <c r="U911" i="50"/>
  <c r="U910" i="50"/>
  <c r="U909" i="50"/>
  <c r="U908" i="50"/>
  <c r="U907" i="50"/>
  <c r="U906" i="50"/>
  <c r="U905" i="50"/>
  <c r="U904" i="50"/>
  <c r="U903" i="50"/>
  <c r="U902" i="50"/>
  <c r="U901" i="50"/>
  <c r="U900" i="50"/>
  <c r="U899" i="50"/>
  <c r="U898" i="50"/>
  <c r="U897" i="50"/>
  <c r="U896" i="50"/>
  <c r="U895" i="50"/>
  <c r="U894" i="50"/>
  <c r="U893" i="50"/>
  <c r="U892" i="50"/>
  <c r="U891" i="50"/>
  <c r="U890" i="50"/>
  <c r="U889" i="50"/>
  <c r="U888" i="50"/>
  <c r="U887" i="50"/>
  <c r="U886" i="50"/>
  <c r="U885" i="50"/>
  <c r="U884" i="50"/>
  <c r="U883" i="50"/>
  <c r="U882" i="50"/>
  <c r="U881" i="50"/>
  <c r="U880" i="50"/>
  <c r="U879" i="50"/>
  <c r="U878" i="50"/>
  <c r="U877" i="50"/>
  <c r="U876" i="50"/>
  <c r="U875" i="50"/>
  <c r="U874" i="50"/>
  <c r="U873" i="50"/>
  <c r="U872" i="50"/>
  <c r="U871" i="50"/>
  <c r="U870" i="50"/>
  <c r="U869" i="50"/>
  <c r="U868" i="50"/>
  <c r="U867" i="50"/>
  <c r="U866" i="50"/>
  <c r="U865" i="50"/>
  <c r="U864" i="50"/>
  <c r="U863" i="50"/>
  <c r="U862" i="50"/>
  <c r="U861" i="50"/>
  <c r="U860" i="50"/>
  <c r="U859" i="50"/>
  <c r="U858" i="50"/>
  <c r="U857" i="50"/>
  <c r="U856" i="50"/>
  <c r="U855" i="50"/>
  <c r="U854" i="50"/>
  <c r="U853" i="50"/>
  <c r="U852" i="50"/>
  <c r="U851" i="50"/>
  <c r="U850" i="50"/>
  <c r="U849" i="50"/>
  <c r="U848" i="50"/>
  <c r="U847" i="50"/>
  <c r="U846" i="50"/>
  <c r="U845" i="50"/>
  <c r="U844" i="50"/>
  <c r="U843" i="50"/>
  <c r="U842" i="50"/>
  <c r="U841" i="50"/>
  <c r="U840" i="50"/>
  <c r="U839" i="50"/>
  <c r="U838" i="50"/>
  <c r="U837" i="50"/>
  <c r="U836" i="50"/>
  <c r="U835" i="50"/>
  <c r="U834" i="50"/>
  <c r="U833" i="50"/>
  <c r="U832" i="50"/>
  <c r="U831" i="50"/>
  <c r="U830" i="50"/>
  <c r="U829" i="50"/>
  <c r="U828" i="50"/>
  <c r="U827" i="50"/>
  <c r="U826" i="50"/>
  <c r="U825" i="50"/>
  <c r="U824" i="50"/>
  <c r="U823" i="50"/>
  <c r="U822" i="50"/>
  <c r="U821" i="50"/>
  <c r="U820" i="50"/>
  <c r="U819" i="50"/>
  <c r="U818" i="50"/>
  <c r="U817" i="50"/>
  <c r="U816" i="50"/>
  <c r="U815" i="50"/>
  <c r="U814" i="50"/>
  <c r="U813" i="50"/>
  <c r="U812" i="50"/>
  <c r="U811" i="50"/>
  <c r="U810" i="50"/>
  <c r="U809" i="50"/>
  <c r="U808" i="50"/>
  <c r="U807" i="50"/>
  <c r="U806" i="50"/>
  <c r="U805" i="50"/>
  <c r="U804" i="50"/>
  <c r="U803" i="50"/>
  <c r="U802" i="50"/>
  <c r="U801" i="50"/>
  <c r="U800" i="50"/>
  <c r="U799" i="50"/>
  <c r="U798" i="50"/>
  <c r="U797" i="50"/>
  <c r="U796" i="50"/>
  <c r="U795" i="50"/>
  <c r="U794" i="50"/>
  <c r="U793" i="50"/>
  <c r="U792" i="50"/>
  <c r="U791" i="50"/>
  <c r="U790" i="50"/>
  <c r="U789" i="50"/>
  <c r="U788" i="50"/>
  <c r="U787" i="50"/>
  <c r="U786" i="50"/>
  <c r="U785" i="50"/>
  <c r="U784" i="50"/>
  <c r="U783" i="50"/>
  <c r="U782" i="50"/>
  <c r="U781" i="50"/>
  <c r="U780" i="50"/>
  <c r="U779" i="50"/>
  <c r="U778" i="50"/>
  <c r="U777" i="50"/>
  <c r="U776" i="50"/>
  <c r="U775" i="50"/>
  <c r="U774" i="50"/>
  <c r="U773" i="50"/>
  <c r="U772" i="50"/>
  <c r="U771" i="50"/>
  <c r="U770" i="50"/>
  <c r="U769" i="50"/>
  <c r="U768" i="50"/>
  <c r="U767" i="50"/>
  <c r="U766" i="50"/>
  <c r="U765" i="50"/>
  <c r="U764" i="50"/>
  <c r="U763" i="50"/>
  <c r="U762" i="50"/>
  <c r="U761" i="50"/>
  <c r="U760" i="50"/>
  <c r="U759" i="50"/>
  <c r="U758" i="50"/>
  <c r="U757" i="50"/>
  <c r="U756" i="50"/>
  <c r="U755" i="50"/>
  <c r="U754" i="50"/>
  <c r="U753" i="50"/>
  <c r="U752" i="50"/>
  <c r="U751" i="50"/>
  <c r="U750" i="50"/>
  <c r="U749" i="50"/>
  <c r="U748" i="50"/>
  <c r="U747" i="50"/>
  <c r="U746" i="50"/>
  <c r="U745" i="50"/>
  <c r="U744" i="50"/>
  <c r="U743" i="50"/>
  <c r="U742" i="50"/>
  <c r="U741" i="50"/>
  <c r="U740" i="50"/>
  <c r="U739" i="50"/>
  <c r="U738" i="50"/>
  <c r="U737" i="50"/>
  <c r="U736" i="50"/>
  <c r="U735" i="50"/>
  <c r="U734" i="50"/>
  <c r="U733" i="50"/>
  <c r="U732" i="50"/>
  <c r="U731" i="50"/>
  <c r="U730" i="50"/>
  <c r="U729" i="50"/>
  <c r="U728" i="50"/>
  <c r="U727" i="50"/>
  <c r="U726" i="50"/>
  <c r="U725" i="50"/>
  <c r="U724" i="50"/>
  <c r="U723" i="50"/>
  <c r="U722" i="50"/>
  <c r="U721" i="50"/>
  <c r="U720" i="50"/>
  <c r="U719" i="50"/>
  <c r="U718" i="50"/>
  <c r="U717" i="50"/>
  <c r="U716" i="50"/>
  <c r="U715" i="50"/>
  <c r="U714" i="50"/>
  <c r="U713" i="50"/>
  <c r="U712" i="50"/>
  <c r="U711" i="50"/>
  <c r="U710" i="50"/>
  <c r="U709" i="50"/>
  <c r="U708" i="50"/>
  <c r="U707" i="50"/>
  <c r="U706" i="50"/>
  <c r="U705" i="50"/>
  <c r="U704" i="50"/>
  <c r="U703" i="50"/>
  <c r="U702" i="50"/>
  <c r="U701" i="50"/>
  <c r="U700" i="50"/>
  <c r="U699" i="50"/>
  <c r="U698" i="50"/>
  <c r="U697" i="50"/>
  <c r="U696" i="50"/>
  <c r="U695" i="50"/>
  <c r="U694" i="50"/>
  <c r="U693" i="50"/>
  <c r="U692" i="50"/>
  <c r="U691" i="50"/>
  <c r="U690" i="50"/>
  <c r="U689" i="50"/>
  <c r="U688" i="50"/>
  <c r="U687" i="50"/>
  <c r="U686" i="50"/>
  <c r="U685" i="50"/>
  <c r="U684" i="50"/>
  <c r="U683" i="50"/>
  <c r="U682" i="50"/>
  <c r="U681" i="50"/>
  <c r="U680" i="50"/>
  <c r="U679" i="50"/>
  <c r="U678" i="50"/>
  <c r="U677" i="50"/>
  <c r="U676" i="50"/>
  <c r="U675" i="50"/>
  <c r="U674" i="50"/>
  <c r="U673" i="50"/>
  <c r="U672" i="50"/>
  <c r="U671" i="50"/>
  <c r="U670" i="50"/>
  <c r="U669" i="50"/>
  <c r="U668" i="50"/>
  <c r="U667" i="50"/>
  <c r="U666" i="50"/>
  <c r="U665" i="50"/>
  <c r="U664" i="50"/>
  <c r="U663" i="50"/>
  <c r="U662" i="50"/>
  <c r="U661" i="50"/>
  <c r="U660" i="50"/>
  <c r="U659" i="50"/>
  <c r="U658" i="50"/>
  <c r="U657" i="50"/>
  <c r="U656" i="50"/>
  <c r="U655" i="50"/>
  <c r="U654" i="50"/>
  <c r="U653" i="50"/>
  <c r="U652" i="50"/>
  <c r="U651" i="50"/>
  <c r="U650" i="50"/>
  <c r="U649" i="50"/>
  <c r="U648" i="50"/>
  <c r="U647" i="50"/>
  <c r="U646" i="50"/>
  <c r="U645" i="50"/>
  <c r="U644" i="50"/>
  <c r="U643" i="50"/>
  <c r="U642" i="50"/>
  <c r="U641" i="50"/>
  <c r="U640" i="50"/>
  <c r="U639" i="50"/>
  <c r="U638" i="50"/>
  <c r="U637" i="50"/>
  <c r="U636" i="50"/>
  <c r="U635" i="50"/>
  <c r="U634" i="50"/>
  <c r="U633" i="50"/>
  <c r="U632" i="50"/>
  <c r="U631" i="50"/>
  <c r="U630" i="50"/>
  <c r="U629" i="50"/>
  <c r="U628" i="50"/>
  <c r="U627" i="50"/>
  <c r="U626" i="50"/>
  <c r="U625" i="50"/>
  <c r="U624" i="50"/>
  <c r="U623" i="50"/>
  <c r="U622" i="50"/>
  <c r="U621" i="50"/>
  <c r="U620" i="50"/>
  <c r="U619" i="50"/>
  <c r="U618" i="50"/>
  <c r="U617" i="50"/>
  <c r="U616" i="50"/>
  <c r="U615" i="50"/>
  <c r="U614" i="50"/>
  <c r="U613" i="50"/>
  <c r="U612" i="50"/>
  <c r="U611" i="50"/>
  <c r="U610" i="50"/>
  <c r="U609" i="50"/>
  <c r="U608" i="50"/>
  <c r="U607" i="50"/>
  <c r="U606" i="50"/>
  <c r="U605" i="50"/>
  <c r="U604" i="50"/>
  <c r="U603" i="50"/>
  <c r="U602" i="50"/>
  <c r="U601" i="50"/>
  <c r="U600" i="50"/>
  <c r="U599" i="50"/>
  <c r="U598" i="50"/>
  <c r="U597" i="50"/>
  <c r="U596" i="50"/>
  <c r="U595" i="50"/>
  <c r="U594" i="50"/>
  <c r="U593" i="50"/>
  <c r="U592" i="50"/>
  <c r="U591" i="50"/>
  <c r="U590" i="50"/>
  <c r="U589" i="50"/>
  <c r="U588" i="50"/>
  <c r="U587" i="50"/>
  <c r="U586" i="50"/>
  <c r="U585" i="50"/>
  <c r="U584" i="50"/>
  <c r="U583" i="50"/>
  <c r="U582" i="50"/>
  <c r="U581" i="50"/>
  <c r="U580" i="50"/>
  <c r="U579" i="50"/>
  <c r="U578" i="50"/>
  <c r="U577" i="50"/>
  <c r="U576" i="50"/>
  <c r="U575" i="50"/>
  <c r="U574" i="50"/>
  <c r="U573" i="50"/>
  <c r="U572" i="50"/>
  <c r="U571" i="50"/>
  <c r="U570" i="50"/>
  <c r="U569" i="50"/>
  <c r="U568" i="50"/>
  <c r="U567" i="50"/>
  <c r="U566" i="50"/>
  <c r="U565" i="50"/>
  <c r="U564" i="50"/>
  <c r="U563" i="50"/>
  <c r="U562" i="50"/>
  <c r="U561" i="50"/>
  <c r="U560" i="50"/>
  <c r="U559" i="50"/>
  <c r="U558" i="50"/>
  <c r="U557" i="50"/>
  <c r="U556" i="50"/>
  <c r="U555" i="50"/>
  <c r="U554" i="50"/>
  <c r="U553" i="50"/>
  <c r="U552" i="50"/>
  <c r="U551" i="50"/>
  <c r="U550" i="50"/>
  <c r="U549" i="50"/>
  <c r="U548" i="50"/>
  <c r="U547" i="50"/>
  <c r="U546" i="50"/>
  <c r="U545" i="50"/>
  <c r="U544" i="50"/>
  <c r="U543" i="50"/>
  <c r="U542" i="50"/>
  <c r="U541" i="50"/>
  <c r="U540" i="50"/>
  <c r="U539" i="50"/>
  <c r="U538" i="50"/>
  <c r="U537" i="50"/>
  <c r="U536" i="50"/>
  <c r="U535" i="50"/>
  <c r="U534" i="50"/>
  <c r="U533" i="50"/>
  <c r="U532" i="50"/>
  <c r="U531" i="50"/>
  <c r="U530" i="50"/>
  <c r="U529" i="50"/>
  <c r="U528" i="50"/>
  <c r="U527" i="50"/>
  <c r="U526" i="50"/>
  <c r="U525" i="50"/>
  <c r="U524" i="50"/>
  <c r="U523" i="50"/>
  <c r="U522" i="50"/>
  <c r="U521" i="50"/>
  <c r="U520" i="50"/>
  <c r="U519" i="50"/>
  <c r="U518" i="50"/>
  <c r="U517" i="50"/>
  <c r="U516" i="50"/>
  <c r="U515" i="50"/>
  <c r="U514" i="50"/>
  <c r="U513" i="50"/>
  <c r="U512" i="50"/>
  <c r="U511" i="50"/>
  <c r="U510" i="50"/>
  <c r="U509" i="50"/>
  <c r="U508" i="50"/>
  <c r="U507" i="50"/>
  <c r="U506" i="50"/>
  <c r="U505" i="50"/>
  <c r="U504" i="50"/>
  <c r="U503" i="50"/>
  <c r="U502" i="50"/>
  <c r="U501" i="50"/>
  <c r="U500" i="50"/>
  <c r="U499" i="50"/>
  <c r="U498" i="50"/>
  <c r="U497" i="50"/>
  <c r="U496" i="50"/>
  <c r="U495" i="50"/>
  <c r="U494" i="50"/>
  <c r="U493" i="50"/>
  <c r="U492" i="50"/>
  <c r="U491" i="50"/>
  <c r="U490" i="50"/>
  <c r="U489" i="50"/>
  <c r="U488" i="50"/>
  <c r="U487" i="50"/>
  <c r="U486" i="50"/>
  <c r="U485" i="50"/>
  <c r="U484" i="50"/>
  <c r="U483" i="50"/>
  <c r="U482" i="50"/>
  <c r="U481" i="50"/>
  <c r="U480" i="50"/>
  <c r="U479" i="50"/>
  <c r="U478" i="50"/>
  <c r="U477" i="50"/>
  <c r="U476" i="50"/>
  <c r="U475" i="50"/>
  <c r="U474" i="50"/>
  <c r="U473" i="50"/>
  <c r="U472" i="50"/>
  <c r="U471" i="50"/>
  <c r="U470" i="50"/>
  <c r="U469" i="50"/>
  <c r="U468" i="50"/>
  <c r="U467" i="50"/>
  <c r="U466" i="50"/>
  <c r="U465" i="50"/>
  <c r="U464" i="50"/>
  <c r="U463" i="50"/>
  <c r="U462" i="50"/>
  <c r="U461" i="50"/>
  <c r="U460" i="50"/>
  <c r="U459" i="50"/>
  <c r="U458" i="50"/>
  <c r="U457" i="50"/>
  <c r="U456" i="50"/>
  <c r="U455" i="50"/>
  <c r="U454" i="50"/>
  <c r="U453" i="50"/>
  <c r="U452" i="50"/>
  <c r="U451" i="50"/>
  <c r="U450" i="50"/>
  <c r="U449" i="50"/>
  <c r="U448" i="50"/>
  <c r="U447" i="50"/>
  <c r="U446" i="50"/>
  <c r="U445" i="50"/>
  <c r="U444" i="50"/>
  <c r="U443" i="50"/>
  <c r="U442" i="50"/>
  <c r="U441" i="50"/>
  <c r="U440" i="50"/>
  <c r="U439" i="50"/>
  <c r="U438" i="50"/>
  <c r="U437" i="50"/>
  <c r="U436" i="50"/>
  <c r="U435" i="50"/>
  <c r="U434" i="50"/>
  <c r="U433" i="50"/>
  <c r="U432" i="50"/>
  <c r="U431" i="50"/>
  <c r="U430" i="50"/>
  <c r="U429" i="50"/>
  <c r="U428" i="50"/>
  <c r="U427" i="50"/>
  <c r="U426" i="50"/>
  <c r="U425" i="50"/>
  <c r="U424" i="50"/>
  <c r="U423" i="50"/>
  <c r="U422" i="50"/>
  <c r="U421" i="50"/>
  <c r="U420" i="50"/>
  <c r="U419" i="50"/>
  <c r="U418" i="50"/>
  <c r="U417" i="50"/>
  <c r="U416" i="50"/>
  <c r="U415" i="50"/>
  <c r="U414" i="50"/>
  <c r="U413" i="50"/>
  <c r="U412" i="50"/>
  <c r="U411" i="50"/>
  <c r="U410" i="50"/>
  <c r="U409" i="50"/>
  <c r="U408" i="50"/>
  <c r="U407" i="50"/>
  <c r="U406" i="50"/>
  <c r="U405" i="50"/>
  <c r="U404" i="50"/>
  <c r="U403" i="50"/>
  <c r="U402" i="50"/>
  <c r="U401" i="50"/>
  <c r="U400" i="50"/>
  <c r="U399" i="50"/>
  <c r="U398" i="50"/>
  <c r="U397" i="50"/>
  <c r="U396" i="50"/>
  <c r="U395" i="50"/>
  <c r="U394" i="50"/>
  <c r="U393" i="50"/>
  <c r="U392" i="50"/>
  <c r="U391" i="50"/>
  <c r="U390" i="50"/>
  <c r="U389" i="50"/>
  <c r="U388" i="50"/>
  <c r="U387" i="50"/>
  <c r="U386" i="50"/>
  <c r="U385" i="50"/>
  <c r="U384" i="50"/>
  <c r="U383" i="50"/>
  <c r="U382" i="50"/>
  <c r="U381" i="50"/>
  <c r="U380" i="50"/>
  <c r="U379" i="50"/>
  <c r="U378" i="50"/>
  <c r="U377" i="50"/>
  <c r="U376" i="50"/>
  <c r="U375" i="50"/>
  <c r="U374" i="50"/>
  <c r="U373" i="50"/>
  <c r="U372" i="50"/>
  <c r="U371" i="50"/>
  <c r="U370" i="50"/>
  <c r="U369" i="50"/>
  <c r="U368" i="50"/>
  <c r="U367" i="50"/>
  <c r="U366" i="50"/>
  <c r="U365" i="50"/>
  <c r="U364" i="50"/>
  <c r="U363" i="50"/>
  <c r="U362" i="50"/>
  <c r="U361" i="50"/>
  <c r="U360" i="50"/>
  <c r="U359" i="50"/>
  <c r="U358" i="50"/>
  <c r="U357" i="50"/>
  <c r="U356" i="50"/>
  <c r="U355" i="50"/>
  <c r="U354" i="50"/>
  <c r="U353" i="50"/>
  <c r="U352" i="50"/>
  <c r="U351" i="50"/>
  <c r="U350" i="50"/>
  <c r="U349" i="50"/>
  <c r="U348" i="50"/>
  <c r="U347" i="50"/>
  <c r="U346" i="50"/>
  <c r="U345" i="50"/>
  <c r="U344" i="50"/>
  <c r="U343" i="50"/>
  <c r="U342" i="50"/>
  <c r="U341" i="50"/>
  <c r="U340" i="50"/>
  <c r="U339" i="50"/>
  <c r="U338" i="50"/>
  <c r="U337" i="50"/>
  <c r="U336" i="50"/>
  <c r="U335" i="50"/>
  <c r="U334" i="50"/>
  <c r="U333" i="50"/>
  <c r="U332" i="50"/>
  <c r="U331" i="50"/>
  <c r="U330" i="50"/>
  <c r="U329" i="50"/>
  <c r="U328" i="50"/>
  <c r="U327" i="50"/>
  <c r="U326" i="50"/>
  <c r="U325" i="50"/>
  <c r="U324" i="50"/>
  <c r="U323" i="50"/>
  <c r="U322" i="50"/>
  <c r="U321" i="50"/>
  <c r="U320" i="50"/>
  <c r="U319" i="50"/>
  <c r="U318" i="50"/>
  <c r="U317" i="50"/>
  <c r="U316" i="50"/>
  <c r="U315" i="50"/>
  <c r="U314" i="50"/>
  <c r="U313" i="50"/>
  <c r="U312" i="50"/>
  <c r="U311" i="50"/>
  <c r="U310" i="50"/>
  <c r="U309" i="50"/>
  <c r="U308" i="50"/>
  <c r="U307" i="50"/>
  <c r="U306" i="50"/>
  <c r="U305" i="50"/>
  <c r="U304" i="50"/>
  <c r="U303" i="50"/>
  <c r="U302" i="50"/>
  <c r="U301" i="50"/>
  <c r="U300" i="50"/>
  <c r="U299" i="50"/>
  <c r="U298" i="50"/>
  <c r="U297" i="50"/>
  <c r="U296" i="50"/>
  <c r="U295" i="50"/>
  <c r="U294" i="50"/>
  <c r="U293" i="50"/>
  <c r="U292" i="50"/>
  <c r="U291" i="50"/>
  <c r="U290" i="50"/>
  <c r="U289" i="50"/>
  <c r="U288" i="50"/>
  <c r="U287" i="50"/>
  <c r="U286" i="50"/>
  <c r="U285" i="50"/>
  <c r="U284" i="50"/>
  <c r="U283" i="50"/>
  <c r="U282" i="50"/>
  <c r="U281" i="50"/>
  <c r="U280" i="50"/>
  <c r="U279" i="50"/>
  <c r="U278" i="50"/>
  <c r="U277" i="50"/>
  <c r="U276" i="50"/>
  <c r="U275" i="50"/>
  <c r="U274" i="50"/>
  <c r="U273" i="50"/>
  <c r="U272" i="50"/>
  <c r="U271" i="50"/>
  <c r="U270" i="50"/>
  <c r="U269" i="50"/>
  <c r="U268" i="50"/>
  <c r="U267" i="50"/>
  <c r="U266" i="50"/>
  <c r="U265" i="50"/>
  <c r="U264" i="50"/>
  <c r="U263" i="50"/>
  <c r="U262" i="50"/>
  <c r="U261" i="50"/>
  <c r="U260" i="50"/>
  <c r="U259" i="50"/>
  <c r="U258" i="50"/>
  <c r="U257" i="50"/>
  <c r="U256" i="50"/>
  <c r="U255" i="50"/>
  <c r="U254" i="50"/>
  <c r="U253" i="50"/>
  <c r="U252" i="50"/>
  <c r="U251" i="50"/>
  <c r="U250" i="50"/>
  <c r="U249" i="50"/>
  <c r="U248" i="50"/>
  <c r="U247" i="50"/>
  <c r="U246" i="50"/>
  <c r="U245" i="50"/>
  <c r="U244" i="50"/>
  <c r="U243" i="50"/>
  <c r="U242" i="50"/>
  <c r="U241" i="50"/>
  <c r="U240" i="50"/>
  <c r="U239" i="50"/>
  <c r="U238" i="50"/>
  <c r="U237" i="50"/>
  <c r="U236" i="50"/>
  <c r="U235" i="50"/>
  <c r="U234" i="50"/>
  <c r="U233" i="50"/>
  <c r="U232" i="50"/>
  <c r="U231" i="50"/>
  <c r="U230" i="50"/>
  <c r="U229" i="50"/>
  <c r="U228" i="50"/>
  <c r="U227" i="50"/>
  <c r="U226" i="50"/>
  <c r="U225" i="50"/>
  <c r="U224" i="50"/>
  <c r="U223" i="50"/>
  <c r="U222" i="50"/>
  <c r="U221" i="50"/>
  <c r="U220" i="50"/>
  <c r="U219" i="50"/>
  <c r="U218" i="50"/>
  <c r="U217" i="50"/>
  <c r="U216" i="50"/>
  <c r="U215" i="50"/>
  <c r="U214" i="50"/>
  <c r="U213" i="50"/>
  <c r="U212" i="50"/>
  <c r="U211" i="50"/>
  <c r="U210" i="50"/>
  <c r="U209" i="50"/>
  <c r="U208" i="50"/>
  <c r="U207" i="50"/>
  <c r="U206" i="50"/>
  <c r="U205" i="50"/>
  <c r="U204" i="50"/>
  <c r="U203" i="50"/>
  <c r="U202" i="50"/>
  <c r="U201" i="50"/>
  <c r="U200" i="50"/>
  <c r="U199" i="50"/>
  <c r="U198" i="50"/>
  <c r="U197" i="50"/>
  <c r="U196" i="50"/>
  <c r="U195" i="50"/>
  <c r="U194" i="50"/>
  <c r="U193" i="50"/>
  <c r="U192" i="50"/>
  <c r="U191" i="50"/>
  <c r="U190" i="50"/>
  <c r="U189" i="50"/>
  <c r="U188" i="50"/>
  <c r="U187" i="50"/>
  <c r="U186" i="50"/>
  <c r="U185" i="50"/>
  <c r="U184" i="50"/>
  <c r="U183" i="50"/>
  <c r="U182" i="50"/>
  <c r="U181" i="50"/>
  <c r="U180" i="50"/>
  <c r="U179" i="50"/>
  <c r="U178" i="50"/>
  <c r="U177" i="50"/>
  <c r="U176" i="50"/>
  <c r="U175" i="50"/>
  <c r="U174" i="50"/>
  <c r="U173" i="50"/>
  <c r="U172" i="50"/>
  <c r="U171" i="50"/>
  <c r="U170" i="50"/>
  <c r="U169" i="50"/>
  <c r="U168" i="50"/>
  <c r="U167" i="50"/>
  <c r="U166" i="50"/>
  <c r="U165" i="50"/>
  <c r="U164" i="50"/>
  <c r="U163" i="50"/>
  <c r="U162" i="50"/>
  <c r="U161" i="50"/>
  <c r="U160" i="50"/>
  <c r="U159" i="50"/>
  <c r="U158" i="50"/>
  <c r="U157" i="50"/>
  <c r="U156" i="50"/>
  <c r="U155" i="50"/>
  <c r="U154" i="50"/>
  <c r="U153" i="50"/>
  <c r="U152" i="50"/>
  <c r="U151" i="50"/>
  <c r="U150" i="50"/>
  <c r="U149" i="50"/>
  <c r="U148" i="50"/>
  <c r="U147" i="50"/>
  <c r="U146" i="50"/>
  <c r="U145" i="50"/>
  <c r="U144" i="50"/>
  <c r="U143" i="50"/>
  <c r="U142" i="50"/>
  <c r="U141" i="50"/>
  <c r="U140" i="50"/>
  <c r="U139" i="50"/>
  <c r="U138" i="50"/>
  <c r="U137" i="50"/>
  <c r="U136" i="50"/>
  <c r="U135" i="50"/>
  <c r="U134" i="50"/>
  <c r="U133" i="50"/>
  <c r="U132" i="50"/>
  <c r="U131" i="50"/>
  <c r="U130" i="50"/>
  <c r="U129" i="50"/>
  <c r="U128" i="50"/>
  <c r="U127" i="50"/>
  <c r="U126" i="50"/>
  <c r="U125" i="50"/>
  <c r="U124" i="50"/>
  <c r="U123" i="50"/>
  <c r="U122" i="50"/>
  <c r="U121" i="50"/>
  <c r="U120" i="50"/>
  <c r="U119" i="50"/>
  <c r="U118" i="50"/>
  <c r="U117" i="50"/>
  <c r="U116" i="50"/>
  <c r="U115" i="50"/>
  <c r="U114" i="50"/>
  <c r="U113" i="50"/>
  <c r="U112" i="50"/>
  <c r="U111" i="50"/>
  <c r="U110" i="50"/>
  <c r="U109" i="50"/>
  <c r="U108" i="50"/>
  <c r="U107" i="50"/>
  <c r="U106" i="50"/>
  <c r="U105" i="50"/>
  <c r="U104" i="50"/>
  <c r="U103" i="50"/>
  <c r="U102" i="50"/>
  <c r="U101" i="50"/>
  <c r="U100" i="50"/>
  <c r="U99" i="50"/>
  <c r="U98" i="50"/>
  <c r="U97" i="50"/>
  <c r="U96" i="50"/>
  <c r="U95" i="50"/>
  <c r="U94" i="50"/>
  <c r="U93" i="50"/>
  <c r="U92" i="50"/>
  <c r="U91" i="50"/>
  <c r="U90" i="50"/>
  <c r="U89" i="50"/>
  <c r="U88" i="50"/>
  <c r="U87" i="50"/>
  <c r="U86" i="50"/>
  <c r="U85" i="50"/>
  <c r="U84" i="50"/>
  <c r="U83" i="50"/>
  <c r="U82" i="50"/>
  <c r="U81" i="50"/>
  <c r="U80" i="50"/>
  <c r="U79" i="50"/>
  <c r="U78" i="50"/>
  <c r="U77" i="50"/>
  <c r="U76" i="50"/>
  <c r="U75" i="50"/>
  <c r="U74" i="50"/>
  <c r="U73" i="50"/>
  <c r="U72" i="50"/>
  <c r="U71" i="50"/>
  <c r="U70" i="50"/>
  <c r="U69" i="50"/>
  <c r="U68" i="50"/>
  <c r="U67" i="50"/>
  <c r="U66" i="50"/>
  <c r="U65" i="50"/>
  <c r="U64" i="50"/>
  <c r="U63" i="50"/>
  <c r="U62" i="50"/>
  <c r="U61" i="50"/>
  <c r="U60" i="50"/>
  <c r="U59" i="50"/>
  <c r="U58" i="50"/>
  <c r="U57" i="50"/>
  <c r="U56" i="50"/>
  <c r="U55" i="50"/>
  <c r="U54" i="50"/>
  <c r="U53" i="50"/>
  <c r="U52" i="50"/>
  <c r="U51" i="50"/>
  <c r="U50" i="50"/>
  <c r="U49" i="50"/>
  <c r="U48" i="50"/>
  <c r="U47" i="50"/>
  <c r="U46" i="50"/>
  <c r="U45" i="50"/>
  <c r="U44" i="50"/>
  <c r="U43" i="50"/>
  <c r="U42" i="50"/>
  <c r="U41" i="50"/>
  <c r="U40" i="50"/>
  <c r="U39" i="50"/>
  <c r="U38" i="50"/>
  <c r="U37" i="50"/>
  <c r="U36" i="50"/>
  <c r="U35" i="50"/>
  <c r="U34" i="50"/>
  <c r="U33" i="50"/>
  <c r="U32" i="50"/>
  <c r="U31" i="50"/>
  <c r="U30" i="50"/>
  <c r="U29" i="50"/>
  <c r="U28" i="50"/>
  <c r="U27" i="50"/>
  <c r="U26" i="50"/>
  <c r="U25" i="50"/>
  <c r="U24" i="50"/>
  <c r="U23" i="50"/>
  <c r="U22" i="50"/>
  <c r="U21" i="50"/>
  <c r="U20" i="50"/>
  <c r="U19" i="50"/>
  <c r="U18" i="50"/>
  <c r="U17" i="50"/>
  <c r="U16" i="50"/>
  <c r="U15" i="50"/>
  <c r="U14" i="50"/>
  <c r="U13" i="50"/>
  <c r="U12" i="50"/>
  <c r="U11" i="50"/>
  <c r="U10" i="50"/>
  <c r="U9" i="50"/>
  <c r="U8" i="50"/>
  <c r="U7" i="50"/>
  <c r="U6" i="50"/>
  <c r="U5" i="50"/>
  <c r="U4" i="50"/>
  <c r="U3" i="50"/>
  <c r="V1000" i="50"/>
  <c r="V999" i="50"/>
  <c r="V998" i="50"/>
  <c r="V997" i="50"/>
  <c r="V996" i="50"/>
  <c r="V995" i="50"/>
  <c r="V994" i="50"/>
  <c r="V993" i="50"/>
  <c r="V992" i="50"/>
  <c r="V991" i="50"/>
  <c r="V990" i="50"/>
  <c r="V989" i="50"/>
  <c r="V988" i="50"/>
  <c r="V987" i="50"/>
  <c r="V986" i="50"/>
  <c r="V985" i="50"/>
  <c r="V984" i="50"/>
  <c r="V983" i="50"/>
  <c r="V982" i="50"/>
  <c r="V981" i="50"/>
  <c r="V980" i="50"/>
  <c r="V979" i="50"/>
  <c r="V978" i="50"/>
  <c r="V977" i="50"/>
  <c r="V976" i="50"/>
  <c r="V975" i="50"/>
  <c r="V974" i="50"/>
  <c r="V973" i="50"/>
  <c r="V972" i="50"/>
  <c r="V971" i="50"/>
  <c r="V970" i="50"/>
  <c r="V969" i="50"/>
  <c r="V968" i="50"/>
  <c r="V967" i="50"/>
  <c r="V966" i="50"/>
  <c r="V965" i="50"/>
  <c r="V964" i="50"/>
  <c r="V963" i="50"/>
  <c r="V962" i="50"/>
  <c r="V961" i="50"/>
  <c r="V960" i="50"/>
  <c r="V959" i="50"/>
  <c r="V958" i="50"/>
  <c r="V957" i="50"/>
  <c r="V956" i="50"/>
  <c r="V955" i="50"/>
  <c r="V954" i="50"/>
  <c r="V953" i="50"/>
  <c r="V952" i="50"/>
  <c r="V951" i="50"/>
  <c r="V950" i="50"/>
  <c r="V949" i="50"/>
  <c r="V948" i="50"/>
  <c r="V947" i="50"/>
  <c r="V946" i="50"/>
  <c r="V945" i="50"/>
  <c r="V944" i="50"/>
  <c r="V943" i="50"/>
  <c r="V942" i="50"/>
  <c r="V941" i="50"/>
  <c r="V940" i="50"/>
  <c r="V939" i="50"/>
  <c r="V938" i="50"/>
  <c r="V937" i="50"/>
  <c r="V936" i="50"/>
  <c r="V935" i="50"/>
  <c r="V934" i="50"/>
  <c r="V933" i="50"/>
  <c r="V932" i="50"/>
  <c r="V931" i="50"/>
  <c r="V930" i="50"/>
  <c r="V929" i="50"/>
  <c r="V928" i="50"/>
  <c r="V927" i="50"/>
  <c r="V926" i="50"/>
  <c r="V925" i="50"/>
  <c r="V924" i="50"/>
  <c r="V923" i="50"/>
  <c r="V922" i="50"/>
  <c r="V921" i="50"/>
  <c r="V920" i="50"/>
  <c r="V919" i="50"/>
  <c r="V918" i="50"/>
  <c r="V917" i="50"/>
  <c r="V916" i="50"/>
  <c r="V915" i="50"/>
  <c r="V914" i="50"/>
  <c r="V913" i="50"/>
  <c r="V912" i="50"/>
  <c r="V911" i="50"/>
  <c r="V910" i="50"/>
  <c r="V909" i="50"/>
  <c r="V908" i="50"/>
  <c r="V907" i="50"/>
  <c r="V906" i="50"/>
  <c r="V905" i="50"/>
  <c r="V904" i="50"/>
  <c r="V903" i="50"/>
  <c r="V902" i="50"/>
  <c r="V901" i="50"/>
  <c r="V900" i="50"/>
  <c r="V899" i="50"/>
  <c r="V898" i="50"/>
  <c r="V897" i="50"/>
  <c r="V896" i="50"/>
  <c r="V895" i="50"/>
  <c r="V894" i="50"/>
  <c r="V893" i="50"/>
  <c r="V892" i="50"/>
  <c r="V891" i="50"/>
  <c r="V890" i="50"/>
  <c r="V889" i="50"/>
  <c r="V888" i="50"/>
  <c r="V887" i="50"/>
  <c r="V886" i="50"/>
  <c r="V885" i="50"/>
  <c r="V884" i="50"/>
  <c r="V883" i="50"/>
  <c r="V882" i="50"/>
  <c r="V881" i="50"/>
  <c r="V880" i="50"/>
  <c r="V879" i="50"/>
  <c r="V878" i="50"/>
  <c r="V877" i="50"/>
  <c r="V876" i="50"/>
  <c r="V875" i="50"/>
  <c r="V874" i="50"/>
  <c r="V873" i="50"/>
  <c r="V872" i="50"/>
  <c r="V871" i="50"/>
  <c r="V870" i="50"/>
  <c r="V869" i="50"/>
  <c r="V868" i="50"/>
  <c r="V867" i="50"/>
  <c r="V866" i="50"/>
  <c r="V865" i="50"/>
  <c r="V864" i="50"/>
  <c r="V863" i="50"/>
  <c r="V862" i="50"/>
  <c r="V861" i="50"/>
  <c r="V860" i="50"/>
  <c r="V859" i="50"/>
  <c r="V858" i="50"/>
  <c r="V857" i="50"/>
  <c r="V856" i="50"/>
  <c r="V855" i="50"/>
  <c r="V854" i="50"/>
  <c r="V853" i="50"/>
  <c r="V852" i="50"/>
  <c r="V851" i="50"/>
  <c r="V850" i="50"/>
  <c r="V849" i="50"/>
  <c r="V848" i="50"/>
  <c r="V847" i="50"/>
  <c r="V846" i="50"/>
  <c r="V845" i="50"/>
  <c r="V844" i="50"/>
  <c r="V843" i="50"/>
  <c r="V842" i="50"/>
  <c r="V841" i="50"/>
  <c r="V840" i="50"/>
  <c r="V839" i="50"/>
  <c r="V838" i="50"/>
  <c r="V837" i="50"/>
  <c r="V836" i="50"/>
  <c r="V835" i="50"/>
  <c r="V834" i="50"/>
  <c r="V833" i="50"/>
  <c r="V832" i="50"/>
  <c r="V831" i="50"/>
  <c r="V830" i="50"/>
  <c r="V829" i="50"/>
  <c r="V828" i="50"/>
  <c r="V827" i="50"/>
  <c r="V826" i="50"/>
  <c r="V825" i="50"/>
  <c r="V824" i="50"/>
  <c r="V823" i="50"/>
  <c r="V822" i="50"/>
  <c r="V821" i="50"/>
  <c r="V820" i="50"/>
  <c r="V819" i="50"/>
  <c r="V818" i="50"/>
  <c r="V817" i="50"/>
  <c r="V816" i="50"/>
  <c r="V815" i="50"/>
  <c r="V814" i="50"/>
  <c r="V813" i="50"/>
  <c r="V812" i="50"/>
  <c r="V811" i="50"/>
  <c r="V810" i="50"/>
  <c r="V809" i="50"/>
  <c r="V808" i="50"/>
  <c r="V807" i="50"/>
  <c r="V806" i="50"/>
  <c r="V805" i="50"/>
  <c r="V804" i="50"/>
  <c r="V803" i="50"/>
  <c r="V802" i="50"/>
  <c r="V801" i="50"/>
  <c r="V800" i="50"/>
  <c r="V799" i="50"/>
  <c r="V798" i="50"/>
  <c r="V797" i="50"/>
  <c r="V796" i="50"/>
  <c r="V795" i="50"/>
  <c r="V794" i="50"/>
  <c r="V793" i="50"/>
  <c r="V792" i="50"/>
  <c r="V791" i="50"/>
  <c r="V790" i="50"/>
  <c r="V789" i="50"/>
  <c r="V788" i="50"/>
  <c r="V787" i="50"/>
  <c r="V786" i="50"/>
  <c r="V785" i="50"/>
  <c r="V784" i="50"/>
  <c r="V783" i="50"/>
  <c r="V782" i="50"/>
  <c r="V781" i="50"/>
  <c r="V780" i="50"/>
  <c r="V779" i="50"/>
  <c r="V778" i="50"/>
  <c r="V777" i="50"/>
  <c r="V776" i="50"/>
  <c r="V775" i="50"/>
  <c r="V774" i="50"/>
  <c r="V773" i="50"/>
  <c r="V772" i="50"/>
  <c r="V771" i="50"/>
  <c r="V770" i="50"/>
  <c r="V769" i="50"/>
  <c r="V768" i="50"/>
  <c r="V767" i="50"/>
  <c r="V766" i="50"/>
  <c r="V765" i="50"/>
  <c r="V764" i="50"/>
  <c r="V763" i="50"/>
  <c r="V762" i="50"/>
  <c r="V761" i="50"/>
  <c r="V760" i="50"/>
  <c r="V759" i="50"/>
  <c r="V758" i="50"/>
  <c r="V757" i="50"/>
  <c r="V756" i="50"/>
  <c r="V755" i="50"/>
  <c r="V754" i="50"/>
  <c r="V753" i="50"/>
  <c r="V752" i="50"/>
  <c r="V751" i="50"/>
  <c r="V750" i="50"/>
  <c r="V749" i="50"/>
  <c r="V748" i="50"/>
  <c r="V747" i="50"/>
  <c r="V746" i="50"/>
  <c r="V745" i="50"/>
  <c r="V744" i="50"/>
  <c r="V743" i="50"/>
  <c r="V742" i="50"/>
  <c r="V741" i="50"/>
  <c r="V740" i="50"/>
  <c r="V739" i="50"/>
  <c r="V738" i="50"/>
  <c r="V737" i="50"/>
  <c r="V736" i="50"/>
  <c r="V735" i="50"/>
  <c r="V734" i="50"/>
  <c r="V733" i="50"/>
  <c r="V732" i="50"/>
  <c r="V731" i="50"/>
  <c r="V730" i="50"/>
  <c r="V729" i="50"/>
  <c r="V728" i="50"/>
  <c r="V727" i="50"/>
  <c r="V726" i="50"/>
  <c r="V725" i="50"/>
  <c r="V724" i="50"/>
  <c r="V723" i="50"/>
  <c r="V722" i="50"/>
  <c r="V721" i="50"/>
  <c r="V720" i="50"/>
  <c r="V719" i="50"/>
  <c r="V718" i="50"/>
  <c r="V717" i="50"/>
  <c r="V716" i="50"/>
  <c r="V715" i="50"/>
  <c r="V714" i="50"/>
  <c r="V713" i="50"/>
  <c r="V712" i="50"/>
  <c r="V711" i="50"/>
  <c r="V710" i="50"/>
  <c r="V709" i="50"/>
  <c r="V708" i="50"/>
  <c r="V707" i="50"/>
  <c r="V706" i="50"/>
  <c r="V705" i="50"/>
  <c r="V704" i="50"/>
  <c r="V703" i="50"/>
  <c r="V702" i="50"/>
  <c r="V701" i="50"/>
  <c r="V700" i="50"/>
  <c r="V699" i="50"/>
  <c r="V698" i="50"/>
  <c r="V697" i="50"/>
  <c r="V696" i="50"/>
  <c r="V695" i="50"/>
  <c r="V694" i="50"/>
  <c r="V693" i="50"/>
  <c r="V692" i="50"/>
  <c r="V691" i="50"/>
  <c r="V690" i="50"/>
  <c r="V689" i="50"/>
  <c r="V688" i="50"/>
  <c r="V687" i="50"/>
  <c r="V686" i="50"/>
  <c r="V685" i="50"/>
  <c r="V684" i="50"/>
  <c r="V683" i="50"/>
  <c r="V682" i="50"/>
  <c r="V681" i="50"/>
  <c r="V680" i="50"/>
  <c r="V679" i="50"/>
  <c r="V678" i="50"/>
  <c r="V677" i="50"/>
  <c r="V676" i="50"/>
  <c r="V675" i="50"/>
  <c r="V674" i="50"/>
  <c r="V673" i="50"/>
  <c r="V672" i="50"/>
  <c r="V671" i="50"/>
  <c r="V670" i="50"/>
  <c r="V669" i="50"/>
  <c r="V668" i="50"/>
  <c r="V667" i="50"/>
  <c r="V666" i="50"/>
  <c r="V665" i="50"/>
  <c r="V664" i="50"/>
  <c r="V663" i="50"/>
  <c r="V662" i="50"/>
  <c r="V661" i="50"/>
  <c r="V660" i="50"/>
  <c r="V659" i="50"/>
  <c r="V658" i="50"/>
  <c r="V657" i="50"/>
  <c r="V656" i="50"/>
  <c r="V655" i="50"/>
  <c r="V654" i="50"/>
  <c r="V653" i="50"/>
  <c r="V652" i="50"/>
  <c r="V651" i="50"/>
  <c r="V650" i="50"/>
  <c r="V649" i="50"/>
  <c r="V648" i="50"/>
  <c r="V647" i="50"/>
  <c r="V646" i="50"/>
  <c r="V645" i="50"/>
  <c r="V644" i="50"/>
  <c r="V643" i="50"/>
  <c r="V642" i="50"/>
  <c r="V641" i="50"/>
  <c r="V640" i="50"/>
  <c r="V639" i="50"/>
  <c r="V638" i="50"/>
  <c r="V637" i="50"/>
  <c r="V636" i="50"/>
  <c r="V635" i="50"/>
  <c r="V634" i="50"/>
  <c r="V633" i="50"/>
  <c r="V632" i="50"/>
  <c r="V631" i="50"/>
  <c r="V630" i="50"/>
  <c r="V629" i="50"/>
  <c r="V628" i="50"/>
  <c r="V627" i="50"/>
  <c r="V626" i="50"/>
  <c r="V625" i="50"/>
  <c r="V624" i="50"/>
  <c r="V623" i="50"/>
  <c r="V622" i="50"/>
  <c r="V621" i="50"/>
  <c r="V620" i="50"/>
  <c r="V619" i="50"/>
  <c r="V618" i="50"/>
  <c r="V617" i="50"/>
  <c r="V616" i="50"/>
  <c r="V615" i="50"/>
  <c r="V614" i="50"/>
  <c r="V613" i="50"/>
  <c r="V612" i="50"/>
  <c r="V611" i="50"/>
  <c r="V610" i="50"/>
  <c r="V609" i="50"/>
  <c r="V608" i="50"/>
  <c r="V607" i="50"/>
  <c r="V606" i="50"/>
  <c r="V605" i="50"/>
  <c r="V604" i="50"/>
  <c r="V603" i="50"/>
  <c r="V602" i="50"/>
  <c r="V601" i="50"/>
  <c r="V600" i="50"/>
  <c r="V599" i="50"/>
  <c r="V598" i="50"/>
  <c r="V597" i="50"/>
  <c r="V596" i="50"/>
  <c r="V595" i="50"/>
  <c r="V594" i="50"/>
  <c r="V593" i="50"/>
  <c r="V592" i="50"/>
  <c r="V591" i="50"/>
  <c r="V590" i="50"/>
  <c r="V589" i="50"/>
  <c r="V588" i="50"/>
  <c r="V587" i="50"/>
  <c r="V586" i="50"/>
  <c r="V585" i="50"/>
  <c r="V584" i="50"/>
  <c r="V583" i="50"/>
  <c r="V582" i="50"/>
  <c r="V581" i="50"/>
  <c r="V580" i="50"/>
  <c r="V579" i="50"/>
  <c r="V578" i="50"/>
  <c r="V577" i="50"/>
  <c r="V576" i="50"/>
  <c r="V575" i="50"/>
  <c r="V574" i="50"/>
  <c r="V573" i="50"/>
  <c r="V572" i="50"/>
  <c r="V571" i="50"/>
  <c r="V570" i="50"/>
  <c r="V569" i="50"/>
  <c r="V568" i="50"/>
  <c r="V567" i="50"/>
  <c r="V566" i="50"/>
  <c r="V565" i="50"/>
  <c r="V564" i="50"/>
  <c r="V563" i="50"/>
  <c r="V562" i="50"/>
  <c r="V561" i="50"/>
  <c r="V560" i="50"/>
  <c r="V559" i="50"/>
  <c r="V558" i="50"/>
  <c r="V557" i="50"/>
  <c r="V556" i="50"/>
  <c r="V555" i="50"/>
  <c r="V554" i="50"/>
  <c r="V553" i="50"/>
  <c r="V552" i="50"/>
  <c r="V551" i="50"/>
  <c r="V550" i="50"/>
  <c r="V549" i="50"/>
  <c r="V548" i="50"/>
  <c r="V547" i="50"/>
  <c r="V546" i="50"/>
  <c r="V545" i="50"/>
  <c r="V544" i="50"/>
  <c r="V543" i="50"/>
  <c r="V542" i="50"/>
  <c r="V541" i="50"/>
  <c r="V540" i="50"/>
  <c r="V539" i="50"/>
  <c r="V538" i="50"/>
  <c r="V537" i="50"/>
  <c r="V536" i="50"/>
  <c r="V535" i="50"/>
  <c r="V534" i="50"/>
  <c r="V533" i="50"/>
  <c r="V532" i="50"/>
  <c r="V531" i="50"/>
  <c r="V530" i="50"/>
  <c r="V529" i="50"/>
  <c r="V528" i="50"/>
  <c r="V527" i="50"/>
  <c r="V526" i="50"/>
  <c r="V525" i="50"/>
  <c r="V524" i="50"/>
  <c r="V523" i="50"/>
  <c r="V522" i="50"/>
  <c r="V521" i="50"/>
  <c r="V520" i="50"/>
  <c r="V519" i="50"/>
  <c r="V518" i="50"/>
  <c r="V517" i="50"/>
  <c r="V516" i="50"/>
  <c r="V515" i="50"/>
  <c r="V514" i="50"/>
  <c r="V513" i="50"/>
  <c r="V512" i="50"/>
  <c r="V511" i="50"/>
  <c r="V510" i="50"/>
  <c r="V509" i="50"/>
  <c r="V508" i="50"/>
  <c r="V507" i="50"/>
  <c r="V506" i="50"/>
  <c r="V505" i="50"/>
  <c r="V504" i="50"/>
  <c r="V503" i="50"/>
  <c r="V502" i="50"/>
  <c r="V501" i="50"/>
  <c r="V500" i="50"/>
  <c r="V499" i="50"/>
  <c r="V498" i="50"/>
  <c r="V497" i="50"/>
  <c r="V496" i="50"/>
  <c r="V495" i="50"/>
  <c r="V494" i="50"/>
  <c r="V493" i="50"/>
  <c r="V492" i="50"/>
  <c r="V491" i="50"/>
  <c r="V490" i="50"/>
  <c r="V489" i="50"/>
  <c r="V488" i="50"/>
  <c r="V487" i="50"/>
  <c r="V486" i="50"/>
  <c r="V485" i="50"/>
  <c r="V484" i="50"/>
  <c r="V483" i="50"/>
  <c r="V482" i="50"/>
  <c r="V481" i="50"/>
  <c r="V480" i="50"/>
  <c r="V479" i="50"/>
  <c r="V478" i="50"/>
  <c r="V477" i="50"/>
  <c r="V476" i="50"/>
  <c r="V475" i="50"/>
  <c r="V474" i="50"/>
  <c r="V473" i="50"/>
  <c r="V472" i="50"/>
  <c r="V471" i="50"/>
  <c r="V470" i="50"/>
  <c r="V469" i="50"/>
  <c r="V468" i="50"/>
  <c r="V467" i="50"/>
  <c r="V466" i="50"/>
  <c r="V465" i="50"/>
  <c r="V464" i="50"/>
  <c r="V463" i="50"/>
  <c r="V462" i="50"/>
  <c r="V461" i="50"/>
  <c r="V460" i="50"/>
  <c r="V459" i="50"/>
  <c r="V458" i="50"/>
  <c r="V457" i="50"/>
  <c r="V456" i="50"/>
  <c r="V455" i="50"/>
  <c r="V454" i="50"/>
  <c r="V453" i="50"/>
  <c r="V452" i="50"/>
  <c r="V451" i="50"/>
  <c r="V450" i="50"/>
  <c r="V449" i="50"/>
  <c r="V448" i="50"/>
  <c r="V447" i="50"/>
  <c r="V446" i="50"/>
  <c r="V445" i="50"/>
  <c r="V444" i="50"/>
  <c r="V443" i="50"/>
  <c r="V442" i="50"/>
  <c r="V441" i="50"/>
  <c r="V440" i="50"/>
  <c r="V439" i="50"/>
  <c r="V438" i="50"/>
  <c r="V437" i="50"/>
  <c r="V436" i="50"/>
  <c r="V435" i="50"/>
  <c r="V434" i="50"/>
  <c r="V433" i="50"/>
  <c r="V432" i="50"/>
  <c r="V431" i="50"/>
  <c r="V430" i="50"/>
  <c r="V429" i="50"/>
  <c r="V428" i="50"/>
  <c r="V427" i="50"/>
  <c r="V426" i="50"/>
  <c r="V425" i="50"/>
  <c r="V424" i="50"/>
  <c r="V423" i="50"/>
  <c r="V422" i="50"/>
  <c r="V421" i="50"/>
  <c r="V420" i="50"/>
  <c r="V419" i="50"/>
  <c r="V418" i="50"/>
  <c r="V417" i="50"/>
  <c r="V416" i="50"/>
  <c r="V415" i="50"/>
  <c r="V414" i="50"/>
  <c r="V413" i="50"/>
  <c r="V412" i="50"/>
  <c r="V411" i="50"/>
  <c r="V410" i="50"/>
  <c r="V409" i="50"/>
  <c r="V408" i="50"/>
  <c r="V407" i="50"/>
  <c r="V406" i="50"/>
  <c r="V405" i="50"/>
  <c r="V404" i="50"/>
  <c r="V403" i="50"/>
  <c r="V402" i="50"/>
  <c r="V401" i="50"/>
  <c r="V400" i="50"/>
  <c r="V399" i="50"/>
  <c r="V398" i="50"/>
  <c r="V397" i="50"/>
  <c r="V396" i="50"/>
  <c r="V395" i="50"/>
  <c r="V394" i="50"/>
  <c r="V393" i="50"/>
  <c r="V392" i="50"/>
  <c r="V391" i="50"/>
  <c r="V390" i="50"/>
  <c r="V389" i="50"/>
  <c r="V388" i="50"/>
  <c r="V387" i="50"/>
  <c r="V386" i="50"/>
  <c r="V385" i="50"/>
  <c r="V384" i="50"/>
  <c r="V383" i="50"/>
  <c r="V382" i="50"/>
  <c r="V381" i="50"/>
  <c r="V380" i="50"/>
  <c r="V379" i="50"/>
  <c r="V378" i="50"/>
  <c r="V377" i="50"/>
  <c r="V376" i="50"/>
  <c r="V375" i="50"/>
  <c r="V374" i="50"/>
  <c r="V373" i="50"/>
  <c r="V372" i="50"/>
  <c r="V371" i="50"/>
  <c r="V370" i="50"/>
  <c r="V369" i="50"/>
  <c r="V368" i="50"/>
  <c r="V367" i="50"/>
  <c r="V366" i="50"/>
  <c r="V365" i="50"/>
  <c r="V364" i="50"/>
  <c r="V363" i="50"/>
  <c r="V362" i="50"/>
  <c r="V361" i="50"/>
  <c r="V360" i="50"/>
  <c r="V359" i="50"/>
  <c r="V358" i="50"/>
  <c r="V357" i="50"/>
  <c r="V356" i="50"/>
  <c r="V355" i="50"/>
  <c r="V354" i="50"/>
  <c r="V353" i="50"/>
  <c r="V352" i="50"/>
  <c r="V351" i="50"/>
  <c r="V350" i="50"/>
  <c r="V349" i="50"/>
  <c r="V348" i="50"/>
  <c r="V347" i="50"/>
  <c r="V346" i="50"/>
  <c r="V345" i="50"/>
  <c r="V344" i="50"/>
  <c r="V343" i="50"/>
  <c r="V342" i="50"/>
  <c r="V341" i="50"/>
  <c r="V340" i="50"/>
  <c r="V339" i="50"/>
  <c r="V338" i="50"/>
  <c r="V337" i="50"/>
  <c r="V336" i="50"/>
  <c r="V335" i="50"/>
  <c r="V334" i="50"/>
  <c r="V333" i="50"/>
  <c r="V332" i="50"/>
  <c r="V331" i="50"/>
  <c r="V330" i="50"/>
  <c r="V329" i="50"/>
  <c r="V328" i="50"/>
  <c r="V327" i="50"/>
  <c r="V326" i="50"/>
  <c r="V325" i="50"/>
  <c r="V324" i="50"/>
  <c r="V323" i="50"/>
  <c r="V322" i="50"/>
  <c r="V321" i="50"/>
  <c r="V320" i="50"/>
  <c r="V319" i="50"/>
  <c r="V318" i="50"/>
  <c r="V317" i="50"/>
  <c r="V316" i="50"/>
  <c r="V315" i="50"/>
  <c r="V314" i="50"/>
  <c r="V313" i="50"/>
  <c r="V312" i="50"/>
  <c r="V311" i="50"/>
  <c r="V310" i="50"/>
  <c r="V309" i="50"/>
  <c r="V308" i="50"/>
  <c r="V307" i="50"/>
  <c r="V306" i="50"/>
  <c r="V305" i="50"/>
  <c r="V304" i="50"/>
  <c r="V303" i="50"/>
  <c r="V302" i="50"/>
  <c r="V301" i="50"/>
  <c r="V300" i="50"/>
  <c r="V299" i="50"/>
  <c r="V298" i="50"/>
  <c r="V297" i="50"/>
  <c r="V296" i="50"/>
  <c r="V295" i="50"/>
  <c r="V294" i="50"/>
  <c r="V293" i="50"/>
  <c r="V292" i="50"/>
  <c r="V291" i="50"/>
  <c r="V290" i="50"/>
  <c r="V289" i="50"/>
  <c r="V288" i="50"/>
  <c r="V287" i="50"/>
  <c r="V286" i="50"/>
  <c r="V285" i="50"/>
  <c r="V284" i="50"/>
  <c r="V283" i="50"/>
  <c r="V282" i="50"/>
  <c r="V281" i="50"/>
  <c r="V280" i="50"/>
  <c r="V279" i="50"/>
  <c r="V278" i="50"/>
  <c r="V277" i="50"/>
  <c r="V276" i="50"/>
  <c r="V275" i="50"/>
  <c r="V274" i="50"/>
  <c r="V273" i="50"/>
  <c r="V272" i="50"/>
  <c r="V271" i="50"/>
  <c r="V270" i="50"/>
  <c r="V269" i="50"/>
  <c r="V268" i="50"/>
  <c r="V267" i="50"/>
  <c r="V266" i="50"/>
  <c r="V265" i="50"/>
  <c r="V264" i="50"/>
  <c r="V263" i="50"/>
  <c r="V262" i="50"/>
  <c r="V261" i="50"/>
  <c r="V260" i="50"/>
  <c r="V259" i="50"/>
  <c r="V258" i="50"/>
  <c r="V257" i="50"/>
  <c r="V256" i="50"/>
  <c r="V255" i="50"/>
  <c r="V254" i="50"/>
  <c r="V253" i="50"/>
  <c r="V252" i="50"/>
  <c r="V251" i="50"/>
  <c r="V250" i="50"/>
  <c r="V249" i="50"/>
  <c r="V248" i="50"/>
  <c r="V247" i="50"/>
  <c r="V246" i="50"/>
  <c r="V245" i="50"/>
  <c r="V244" i="50"/>
  <c r="V243" i="50"/>
  <c r="V242" i="50"/>
  <c r="V241" i="50"/>
  <c r="V240" i="50"/>
  <c r="V239" i="50"/>
  <c r="V238" i="50"/>
  <c r="V237" i="50"/>
  <c r="V236" i="50"/>
  <c r="V235" i="50"/>
  <c r="V234" i="50"/>
  <c r="V233" i="50"/>
  <c r="V232" i="50"/>
  <c r="V231" i="50"/>
  <c r="V230" i="50"/>
  <c r="V229" i="50"/>
  <c r="V228" i="50"/>
  <c r="V227" i="50"/>
  <c r="V226" i="50"/>
  <c r="V225" i="50"/>
  <c r="V224" i="50"/>
  <c r="V223" i="50"/>
  <c r="V222" i="50"/>
  <c r="V221" i="50"/>
  <c r="V220" i="50"/>
  <c r="V219" i="50"/>
  <c r="V218" i="50"/>
  <c r="V217" i="50"/>
  <c r="V216" i="50"/>
  <c r="V215" i="50"/>
  <c r="V214" i="50"/>
  <c r="V213" i="50"/>
  <c r="V212" i="50"/>
  <c r="V211" i="50"/>
  <c r="V210" i="50"/>
  <c r="V209" i="50"/>
  <c r="V208" i="50"/>
  <c r="V207" i="50"/>
  <c r="V206" i="50"/>
  <c r="V205" i="50"/>
  <c r="V204" i="50"/>
  <c r="V203" i="50"/>
  <c r="V202" i="50"/>
  <c r="V201" i="50"/>
  <c r="V200" i="50"/>
  <c r="V199" i="50"/>
  <c r="V198" i="50"/>
  <c r="V197" i="50"/>
  <c r="V196" i="50"/>
  <c r="V195" i="50"/>
  <c r="V194" i="50"/>
  <c r="V193" i="50"/>
  <c r="V192" i="50"/>
  <c r="V191" i="50"/>
  <c r="V190" i="50"/>
  <c r="V189" i="50"/>
  <c r="V188" i="50"/>
  <c r="V187" i="50"/>
  <c r="V186" i="50"/>
  <c r="V185" i="50"/>
  <c r="V184" i="50"/>
  <c r="V183" i="50"/>
  <c r="V182" i="50"/>
  <c r="V181" i="50"/>
  <c r="V180" i="50"/>
  <c r="V179" i="50"/>
  <c r="V178" i="50"/>
  <c r="V177" i="50"/>
  <c r="V176" i="50"/>
  <c r="V175" i="50"/>
  <c r="V174" i="50"/>
  <c r="V173" i="50"/>
  <c r="V172" i="50"/>
  <c r="V171" i="50"/>
  <c r="V170" i="50"/>
  <c r="V169" i="50"/>
  <c r="V168" i="50"/>
  <c r="V167" i="50"/>
  <c r="V166" i="50"/>
  <c r="V165" i="50"/>
  <c r="V164" i="50"/>
  <c r="V163" i="50"/>
  <c r="V162" i="50"/>
  <c r="V161" i="50"/>
  <c r="V160" i="50"/>
  <c r="V159" i="50"/>
  <c r="V158" i="50"/>
  <c r="V157" i="50"/>
  <c r="V156" i="50"/>
  <c r="V155" i="50"/>
  <c r="V154" i="50"/>
  <c r="V153" i="50"/>
  <c r="V152" i="50"/>
  <c r="V151" i="50"/>
  <c r="V150" i="50"/>
  <c r="V149" i="50"/>
  <c r="V148" i="50"/>
  <c r="V147" i="50"/>
  <c r="V146" i="50"/>
  <c r="V145" i="50"/>
  <c r="V144" i="50"/>
  <c r="V143" i="50"/>
  <c r="V142" i="50"/>
  <c r="V141" i="50"/>
  <c r="V140" i="50"/>
  <c r="V139" i="50"/>
  <c r="V138" i="50"/>
  <c r="V137" i="50"/>
  <c r="V136" i="50"/>
  <c r="V135" i="50"/>
  <c r="V134" i="50"/>
  <c r="V133" i="50"/>
  <c r="V132" i="50"/>
  <c r="V131" i="50"/>
  <c r="V130" i="50"/>
  <c r="V129" i="50"/>
  <c r="V128" i="50"/>
  <c r="V127" i="50"/>
  <c r="V126" i="50"/>
  <c r="V125" i="50"/>
  <c r="V124" i="50"/>
  <c r="V123" i="50"/>
  <c r="V122" i="50"/>
  <c r="V121" i="50"/>
  <c r="V120" i="50"/>
  <c r="V119" i="50"/>
  <c r="V118" i="50"/>
  <c r="V117" i="50"/>
  <c r="V116" i="50"/>
  <c r="V115" i="50"/>
  <c r="V114" i="50"/>
  <c r="V113" i="50"/>
  <c r="V112" i="50"/>
  <c r="V111" i="50"/>
  <c r="V110" i="50"/>
  <c r="V109" i="50"/>
  <c r="V108" i="50"/>
  <c r="V107" i="50"/>
  <c r="V106" i="50"/>
  <c r="V105" i="50"/>
  <c r="V104" i="50"/>
  <c r="V103" i="50"/>
  <c r="V102" i="50"/>
  <c r="V101" i="50"/>
  <c r="V100" i="50"/>
  <c r="V99" i="50"/>
  <c r="V98" i="50"/>
  <c r="V97" i="50"/>
  <c r="V96" i="50"/>
  <c r="V95" i="50"/>
  <c r="V94" i="50"/>
  <c r="V93" i="50"/>
  <c r="V92" i="50"/>
  <c r="V91" i="50"/>
  <c r="V90" i="50"/>
  <c r="V89" i="50"/>
  <c r="V88" i="50"/>
  <c r="V87" i="50"/>
  <c r="V86" i="50"/>
  <c r="V85" i="50"/>
  <c r="V84" i="50"/>
  <c r="V83" i="50"/>
  <c r="V82" i="50"/>
  <c r="V81" i="50"/>
  <c r="V80" i="50"/>
  <c r="V79" i="50"/>
  <c r="V78" i="50"/>
  <c r="V77" i="50"/>
  <c r="V76" i="50"/>
  <c r="V75" i="50"/>
  <c r="V74" i="50"/>
  <c r="V73" i="50"/>
  <c r="V72" i="50"/>
  <c r="V71" i="50"/>
  <c r="V70" i="50"/>
  <c r="V69" i="50"/>
  <c r="V68" i="50"/>
  <c r="V67" i="50"/>
  <c r="V66" i="50"/>
  <c r="V65" i="50"/>
  <c r="V64" i="50"/>
  <c r="V63" i="50"/>
  <c r="V62" i="50"/>
  <c r="V61" i="50"/>
  <c r="V60" i="50"/>
  <c r="V59" i="50"/>
  <c r="V58" i="50"/>
  <c r="V57" i="50"/>
  <c r="V56" i="50"/>
  <c r="V55" i="50"/>
  <c r="V54" i="50"/>
  <c r="V53" i="50"/>
  <c r="V52" i="50"/>
  <c r="V51" i="50"/>
  <c r="V50" i="50"/>
  <c r="V49" i="50"/>
  <c r="V48" i="50"/>
  <c r="V47" i="50"/>
  <c r="V46" i="50"/>
  <c r="V45" i="50"/>
  <c r="V44" i="50"/>
  <c r="V43" i="50"/>
  <c r="V42" i="50"/>
  <c r="V41" i="50"/>
  <c r="V40" i="50"/>
  <c r="V39" i="50"/>
  <c r="V38" i="50"/>
  <c r="V37" i="50"/>
  <c r="V36" i="50"/>
  <c r="V35" i="50"/>
  <c r="V34" i="50"/>
  <c r="V33" i="50"/>
  <c r="V32" i="50"/>
  <c r="V31" i="50"/>
  <c r="V30" i="50"/>
  <c r="V29" i="50"/>
  <c r="V28" i="50"/>
  <c r="V27" i="50"/>
  <c r="V26" i="50"/>
  <c r="V25" i="50"/>
  <c r="V24" i="50"/>
  <c r="V23" i="50"/>
  <c r="V22" i="50"/>
  <c r="V21" i="50"/>
  <c r="V20" i="50"/>
  <c r="V19" i="50"/>
  <c r="V18" i="50"/>
  <c r="V17" i="50"/>
  <c r="V16" i="50"/>
  <c r="V15" i="50"/>
  <c r="V14" i="50"/>
  <c r="V13" i="50"/>
  <c r="V12" i="50"/>
  <c r="V11" i="50"/>
  <c r="V10" i="50"/>
  <c r="V9" i="50"/>
  <c r="V8" i="50"/>
  <c r="V7" i="50"/>
  <c r="V6" i="50"/>
  <c r="V5" i="50"/>
  <c r="V4" i="50"/>
  <c r="V3" i="50"/>
  <c r="V2" i="50"/>
  <c r="U2" i="50"/>
  <c r="T4" i="50"/>
  <c r="T3" i="50"/>
  <c r="T2" i="50"/>
  <c r="R3" i="50"/>
  <c r="Q3" i="50"/>
  <c r="R2" i="50"/>
  <c r="Q2" i="50"/>
  <c r="M3" i="50"/>
  <c r="L3" i="50"/>
  <c r="M2" i="50"/>
  <c r="L2" i="50"/>
  <c r="K3" i="50"/>
  <c r="K2" i="50"/>
  <c r="H3" i="50"/>
  <c r="H2" i="50"/>
  <c r="G1000" i="50"/>
  <c r="G999" i="50"/>
  <c r="G998" i="50"/>
  <c r="G997" i="50"/>
  <c r="G996" i="50"/>
  <c r="G995" i="50"/>
  <c r="G994" i="50"/>
  <c r="G993" i="50"/>
  <c r="G992" i="50"/>
  <c r="G991" i="50"/>
  <c r="G990" i="50"/>
  <c r="G989" i="50"/>
  <c r="G988" i="50"/>
  <c r="G987" i="50"/>
  <c r="G986" i="50"/>
  <c r="G985" i="50"/>
  <c r="G984" i="50"/>
  <c r="G983" i="50"/>
  <c r="G982" i="50"/>
  <c r="G981" i="50"/>
  <c r="G980" i="50"/>
  <c r="G979" i="50"/>
  <c r="G978" i="50"/>
  <c r="G977" i="50"/>
  <c r="G976" i="50"/>
  <c r="G975" i="50"/>
  <c r="G974" i="50"/>
  <c r="G973" i="50"/>
  <c r="G972" i="50"/>
  <c r="G971" i="50"/>
  <c r="G970" i="50"/>
  <c r="G969" i="50"/>
  <c r="G968" i="50"/>
  <c r="G967" i="50"/>
  <c r="G966" i="50"/>
  <c r="G965" i="50"/>
  <c r="G964" i="50"/>
  <c r="G963" i="50"/>
  <c r="G962" i="50"/>
  <c r="G961" i="50"/>
  <c r="G960" i="50"/>
  <c r="G959" i="50"/>
  <c r="G958" i="50"/>
  <c r="G957" i="50"/>
  <c r="G956" i="50"/>
  <c r="G955" i="50"/>
  <c r="G954" i="50"/>
  <c r="G953" i="50"/>
  <c r="G952" i="50"/>
  <c r="G951" i="50"/>
  <c r="G950" i="50"/>
  <c r="G949" i="50"/>
  <c r="G948" i="50"/>
  <c r="G947" i="50"/>
  <c r="G946" i="50"/>
  <c r="G945" i="50"/>
  <c r="G944" i="50"/>
  <c r="G943" i="50"/>
  <c r="G942" i="50"/>
  <c r="G941" i="50"/>
  <c r="G940" i="50"/>
  <c r="G939" i="50"/>
  <c r="G938" i="50"/>
  <c r="G937" i="50"/>
  <c r="G936" i="50"/>
  <c r="G935" i="50"/>
  <c r="G934" i="50"/>
  <c r="G933" i="50"/>
  <c r="G932" i="50"/>
  <c r="G931" i="50"/>
  <c r="G930" i="50"/>
  <c r="G929" i="50"/>
  <c r="G928" i="50"/>
  <c r="G927" i="50"/>
  <c r="G926" i="50"/>
  <c r="G925" i="50"/>
  <c r="G924" i="50"/>
  <c r="G923" i="50"/>
  <c r="G922" i="50"/>
  <c r="G921" i="50"/>
  <c r="G920" i="50"/>
  <c r="G919" i="50"/>
  <c r="G918" i="50"/>
  <c r="G917" i="50"/>
  <c r="G916" i="50"/>
  <c r="G915" i="50"/>
  <c r="G914" i="50"/>
  <c r="G913" i="50"/>
  <c r="G912" i="50"/>
  <c r="G911" i="50"/>
  <c r="G910" i="50"/>
  <c r="G909" i="50"/>
  <c r="G908" i="50"/>
  <c r="G907" i="50"/>
  <c r="G906" i="50"/>
  <c r="G905" i="50"/>
  <c r="G904" i="50"/>
  <c r="G903" i="50"/>
  <c r="G902" i="50"/>
  <c r="G901" i="50"/>
  <c r="G900" i="50"/>
  <c r="G899" i="50"/>
  <c r="G898" i="50"/>
  <c r="G897" i="50"/>
  <c r="G896" i="50"/>
  <c r="G895" i="50"/>
  <c r="G894" i="50"/>
  <c r="G893" i="50"/>
  <c r="G892" i="50"/>
  <c r="G891" i="50"/>
  <c r="G890" i="50"/>
  <c r="G889" i="50"/>
  <c r="G888" i="50"/>
  <c r="G887" i="50"/>
  <c r="G886" i="50"/>
  <c r="G885" i="50"/>
  <c r="G884" i="50"/>
  <c r="G883" i="50"/>
  <c r="G882" i="50"/>
  <c r="G881" i="50"/>
  <c r="G880" i="50"/>
  <c r="G879" i="50"/>
  <c r="G878" i="50"/>
  <c r="G877" i="50"/>
  <c r="G876" i="50"/>
  <c r="G875" i="50"/>
  <c r="G874" i="50"/>
  <c r="G873" i="50"/>
  <c r="G872" i="50"/>
  <c r="G871" i="50"/>
  <c r="G870" i="50"/>
  <c r="G869" i="50"/>
  <c r="G868" i="50"/>
  <c r="G867" i="50"/>
  <c r="G866" i="50"/>
  <c r="G865" i="50"/>
  <c r="G864" i="50"/>
  <c r="G863" i="50"/>
  <c r="G862" i="50"/>
  <c r="G861" i="50"/>
  <c r="G860" i="50"/>
  <c r="G859" i="50"/>
  <c r="G858" i="50"/>
  <c r="G857" i="50"/>
  <c r="G856" i="50"/>
  <c r="G855" i="50"/>
  <c r="G854" i="50"/>
  <c r="G853" i="50"/>
  <c r="G852" i="50"/>
  <c r="G851" i="50"/>
  <c r="G850" i="50"/>
  <c r="G849" i="50"/>
  <c r="G848" i="50"/>
  <c r="G847" i="50"/>
  <c r="G846" i="50"/>
  <c r="G845" i="50"/>
  <c r="G844" i="50"/>
  <c r="G843" i="50"/>
  <c r="G842" i="50"/>
  <c r="G841" i="50"/>
  <c r="G840" i="50"/>
  <c r="G839" i="50"/>
  <c r="G838" i="50"/>
  <c r="G837" i="50"/>
  <c r="G836" i="50"/>
  <c r="G835" i="50"/>
  <c r="G834" i="50"/>
  <c r="G833" i="50"/>
  <c r="G832" i="50"/>
  <c r="G831" i="50"/>
  <c r="G830" i="50"/>
  <c r="G829" i="50"/>
  <c r="G828" i="50"/>
  <c r="G827" i="50"/>
  <c r="G826" i="50"/>
  <c r="G825" i="50"/>
  <c r="G824" i="50"/>
  <c r="G823" i="50"/>
  <c r="G822" i="50"/>
  <c r="G821" i="50"/>
  <c r="G820" i="50"/>
  <c r="G819" i="50"/>
  <c r="G818" i="50"/>
  <c r="G817" i="50"/>
  <c r="G816" i="50"/>
  <c r="G815" i="50"/>
  <c r="G814" i="50"/>
  <c r="G813" i="50"/>
  <c r="G812" i="50"/>
  <c r="G811" i="50"/>
  <c r="G810" i="50"/>
  <c r="G809" i="50"/>
  <c r="G808" i="50"/>
  <c r="G807" i="50"/>
  <c r="G806" i="50"/>
  <c r="G805" i="50"/>
  <c r="G804" i="50"/>
  <c r="G803" i="50"/>
  <c r="G802" i="50"/>
  <c r="G801" i="50"/>
  <c r="G800" i="50"/>
  <c r="G799" i="50"/>
  <c r="G798" i="50"/>
  <c r="G797" i="50"/>
  <c r="G796" i="50"/>
  <c r="G795" i="50"/>
  <c r="G794" i="50"/>
  <c r="G793" i="50"/>
  <c r="G792" i="50"/>
  <c r="G791" i="50"/>
  <c r="G790" i="50"/>
  <c r="G789" i="50"/>
  <c r="G788" i="50"/>
  <c r="G787" i="50"/>
  <c r="G786" i="50"/>
  <c r="G785" i="50"/>
  <c r="G784" i="50"/>
  <c r="G783" i="50"/>
  <c r="G782" i="50"/>
  <c r="G781" i="50"/>
  <c r="G780" i="50"/>
  <c r="G779" i="50"/>
  <c r="G778" i="50"/>
  <c r="G777" i="50"/>
  <c r="G776" i="50"/>
  <c r="G775" i="50"/>
  <c r="G774" i="50"/>
  <c r="G773" i="50"/>
  <c r="G772" i="50"/>
  <c r="G771" i="50"/>
  <c r="G770" i="50"/>
  <c r="G769" i="50"/>
  <c r="G768" i="50"/>
  <c r="G767" i="50"/>
  <c r="G766" i="50"/>
  <c r="G765" i="50"/>
  <c r="G764" i="50"/>
  <c r="G763" i="50"/>
  <c r="G762" i="50"/>
  <c r="G761" i="50"/>
  <c r="G760" i="50"/>
  <c r="G759" i="50"/>
  <c r="G758" i="50"/>
  <c r="G757" i="50"/>
  <c r="G756" i="50"/>
  <c r="G755" i="50"/>
  <c r="G754" i="50"/>
  <c r="G753" i="50"/>
  <c r="G752" i="50"/>
  <c r="G751" i="50"/>
  <c r="G750" i="50"/>
  <c r="G749" i="50"/>
  <c r="G748" i="50"/>
  <c r="G747" i="50"/>
  <c r="G746" i="50"/>
  <c r="G745" i="50"/>
  <c r="G744" i="50"/>
  <c r="G743" i="50"/>
  <c r="G742" i="50"/>
  <c r="G741" i="50"/>
  <c r="G740" i="50"/>
  <c r="G739" i="50"/>
  <c r="G738" i="50"/>
  <c r="G737" i="50"/>
  <c r="G736" i="50"/>
  <c r="G735" i="50"/>
  <c r="G734" i="50"/>
  <c r="G733" i="50"/>
  <c r="G732" i="50"/>
  <c r="G731" i="50"/>
  <c r="G730" i="50"/>
  <c r="G729" i="50"/>
  <c r="G728" i="50"/>
  <c r="G727" i="50"/>
  <c r="G726" i="50"/>
  <c r="G725" i="50"/>
  <c r="G724" i="50"/>
  <c r="G723" i="50"/>
  <c r="G722" i="50"/>
  <c r="G721" i="50"/>
  <c r="G720" i="50"/>
  <c r="G719" i="50"/>
  <c r="G718" i="50"/>
  <c r="G717" i="50"/>
  <c r="G716" i="50"/>
  <c r="G715" i="50"/>
  <c r="G714" i="50"/>
  <c r="G713" i="50"/>
  <c r="G712" i="50"/>
  <c r="G711" i="50"/>
  <c r="G710" i="50"/>
  <c r="G709" i="50"/>
  <c r="G708" i="50"/>
  <c r="G707" i="50"/>
  <c r="G706" i="50"/>
  <c r="G705" i="50"/>
  <c r="G704" i="50"/>
  <c r="G703" i="50"/>
  <c r="G702" i="50"/>
  <c r="G701" i="50"/>
  <c r="G700" i="50"/>
  <c r="G699" i="50"/>
  <c r="G698" i="50"/>
  <c r="G697" i="50"/>
  <c r="G696" i="50"/>
  <c r="G695" i="50"/>
  <c r="G694" i="50"/>
  <c r="G693" i="50"/>
  <c r="G692" i="50"/>
  <c r="G691" i="50"/>
  <c r="G690" i="50"/>
  <c r="G689" i="50"/>
  <c r="G688" i="50"/>
  <c r="G687" i="50"/>
  <c r="G686" i="50"/>
  <c r="G685" i="50"/>
  <c r="G684" i="50"/>
  <c r="G683" i="50"/>
  <c r="G682" i="50"/>
  <c r="G681" i="50"/>
  <c r="G680" i="50"/>
  <c r="G679" i="50"/>
  <c r="G678" i="50"/>
  <c r="G677" i="50"/>
  <c r="G676" i="50"/>
  <c r="G675" i="50"/>
  <c r="G674" i="50"/>
  <c r="G673" i="50"/>
  <c r="G672" i="50"/>
  <c r="G671" i="50"/>
  <c r="G670" i="50"/>
  <c r="G669" i="50"/>
  <c r="G668" i="50"/>
  <c r="G667" i="50"/>
  <c r="G666" i="50"/>
  <c r="G665" i="50"/>
  <c r="G664" i="50"/>
  <c r="G663" i="50"/>
  <c r="G662" i="50"/>
  <c r="G661" i="50"/>
  <c r="G660" i="50"/>
  <c r="G659" i="50"/>
  <c r="G658" i="50"/>
  <c r="G657" i="50"/>
  <c r="G656" i="50"/>
  <c r="G655" i="50"/>
  <c r="G654" i="50"/>
  <c r="G653" i="50"/>
  <c r="G652" i="50"/>
  <c r="G651" i="50"/>
  <c r="G650" i="50"/>
  <c r="G649" i="50"/>
  <c r="G648" i="50"/>
  <c r="G647" i="50"/>
  <c r="G646" i="50"/>
  <c r="G645" i="50"/>
  <c r="G644" i="50"/>
  <c r="G643" i="50"/>
  <c r="G642" i="50"/>
  <c r="G641" i="50"/>
  <c r="G640" i="50"/>
  <c r="G639" i="50"/>
  <c r="G638" i="50"/>
  <c r="G637" i="50"/>
  <c r="G636" i="50"/>
  <c r="G635" i="50"/>
  <c r="G634" i="50"/>
  <c r="G633" i="50"/>
  <c r="G632" i="50"/>
  <c r="G631" i="50"/>
  <c r="G630" i="50"/>
  <c r="G629" i="50"/>
  <c r="G628" i="50"/>
  <c r="G627" i="50"/>
  <c r="G626" i="50"/>
  <c r="G625" i="50"/>
  <c r="G624" i="50"/>
  <c r="G623" i="50"/>
  <c r="G622" i="50"/>
  <c r="G621" i="50"/>
  <c r="G620" i="50"/>
  <c r="G619" i="50"/>
  <c r="G618" i="50"/>
  <c r="G617" i="50"/>
  <c r="G616" i="50"/>
  <c r="G615" i="50"/>
  <c r="G614" i="50"/>
  <c r="G613" i="50"/>
  <c r="G612" i="50"/>
  <c r="G611" i="50"/>
  <c r="G610" i="50"/>
  <c r="G609" i="50"/>
  <c r="G608" i="50"/>
  <c r="G607" i="50"/>
  <c r="G606" i="50"/>
  <c r="G605" i="50"/>
  <c r="G604" i="50"/>
  <c r="G603" i="50"/>
  <c r="G602" i="50"/>
  <c r="G601" i="50"/>
  <c r="G600" i="50"/>
  <c r="G599" i="50"/>
  <c r="G598" i="50"/>
  <c r="G597" i="50"/>
  <c r="G596" i="50"/>
  <c r="G595" i="50"/>
  <c r="G594" i="50"/>
  <c r="G593" i="50"/>
  <c r="G592" i="50"/>
  <c r="G591" i="50"/>
  <c r="G590" i="50"/>
  <c r="G589" i="50"/>
  <c r="G588" i="50"/>
  <c r="G587" i="50"/>
  <c r="G586" i="50"/>
  <c r="G585" i="50"/>
  <c r="G584" i="50"/>
  <c r="G583" i="50"/>
  <c r="G582" i="50"/>
  <c r="G581" i="50"/>
  <c r="G580" i="50"/>
  <c r="G579" i="50"/>
  <c r="G578" i="50"/>
  <c r="G577" i="50"/>
  <c r="G576" i="50"/>
  <c r="G575" i="50"/>
  <c r="G574" i="50"/>
  <c r="G573" i="50"/>
  <c r="G572" i="50"/>
  <c r="G571" i="50"/>
  <c r="G570" i="50"/>
  <c r="G569" i="50"/>
  <c r="G568" i="50"/>
  <c r="G567" i="50"/>
  <c r="G566" i="50"/>
  <c r="G565" i="50"/>
  <c r="G564" i="50"/>
  <c r="G563" i="50"/>
  <c r="G562" i="50"/>
  <c r="G561" i="50"/>
  <c r="G560" i="50"/>
  <c r="G559" i="50"/>
  <c r="G558" i="50"/>
  <c r="G557" i="50"/>
  <c r="G556" i="50"/>
  <c r="G555" i="50"/>
  <c r="G554" i="50"/>
  <c r="G553" i="50"/>
  <c r="G552" i="50"/>
  <c r="G551" i="50"/>
  <c r="G550" i="50"/>
  <c r="G549" i="50"/>
  <c r="G548" i="50"/>
  <c r="G547" i="50"/>
  <c r="G546" i="50"/>
  <c r="G545" i="50"/>
  <c r="G544" i="50"/>
  <c r="G543" i="50"/>
  <c r="G542" i="50"/>
  <c r="G541" i="50"/>
  <c r="G540" i="50"/>
  <c r="G539" i="50"/>
  <c r="G538" i="50"/>
  <c r="G537" i="50"/>
  <c r="G536" i="50"/>
  <c r="G535" i="50"/>
  <c r="G534" i="50"/>
  <c r="G533" i="50"/>
  <c r="G532" i="50"/>
  <c r="G531" i="50"/>
  <c r="G530" i="50"/>
  <c r="G529" i="50"/>
  <c r="G528" i="50"/>
  <c r="G527" i="50"/>
  <c r="G526" i="50"/>
  <c r="G525" i="50"/>
  <c r="G524" i="50"/>
  <c r="G523" i="50"/>
  <c r="G522" i="50"/>
  <c r="G521" i="50"/>
  <c r="G520" i="50"/>
  <c r="G519" i="50"/>
  <c r="G518" i="50"/>
  <c r="G517" i="50"/>
  <c r="G516" i="50"/>
  <c r="G515" i="50"/>
  <c r="G514" i="50"/>
  <c r="G513" i="50"/>
  <c r="G512" i="50"/>
  <c r="G511" i="50"/>
  <c r="G510" i="50"/>
  <c r="G509" i="50"/>
  <c r="G508" i="50"/>
  <c r="G507" i="50"/>
  <c r="G506" i="50"/>
  <c r="G505" i="50"/>
  <c r="G504" i="50"/>
  <c r="G503" i="50"/>
  <c r="G502" i="50"/>
  <c r="G501" i="50"/>
  <c r="G500" i="50"/>
  <c r="G499" i="50"/>
  <c r="G498" i="50"/>
  <c r="G497" i="50"/>
  <c r="G496" i="50"/>
  <c r="G495" i="50"/>
  <c r="G494" i="50"/>
  <c r="G493" i="50"/>
  <c r="G492" i="50"/>
  <c r="G491" i="50"/>
  <c r="G490" i="50"/>
  <c r="G489" i="50"/>
  <c r="G488" i="50"/>
  <c r="G487" i="50"/>
  <c r="G486" i="50"/>
  <c r="G485" i="50"/>
  <c r="G484" i="50"/>
  <c r="G483" i="50"/>
  <c r="G482" i="50"/>
  <c r="G481" i="50"/>
  <c r="G480" i="50"/>
  <c r="G479" i="50"/>
  <c r="G478" i="50"/>
  <c r="G477" i="50"/>
  <c r="G476" i="50"/>
  <c r="G475" i="50"/>
  <c r="G474" i="50"/>
  <c r="G473" i="50"/>
  <c r="G472" i="50"/>
  <c r="G471" i="50"/>
  <c r="G470" i="50"/>
  <c r="G469" i="50"/>
  <c r="G468" i="50"/>
  <c r="G467" i="50"/>
  <c r="G466" i="50"/>
  <c r="G465" i="50"/>
  <c r="G464" i="50"/>
  <c r="G463" i="50"/>
  <c r="G462" i="50"/>
  <c r="G461" i="50"/>
  <c r="G460" i="50"/>
  <c r="G459" i="50"/>
  <c r="G458" i="50"/>
  <c r="G457" i="50"/>
  <c r="G456" i="50"/>
  <c r="G455" i="50"/>
  <c r="G454" i="50"/>
  <c r="G453" i="50"/>
  <c r="G452" i="50"/>
  <c r="G451" i="50"/>
  <c r="G450" i="50"/>
  <c r="G449" i="50"/>
  <c r="G448" i="50"/>
  <c r="G447" i="50"/>
  <c r="G446" i="50"/>
  <c r="G445" i="50"/>
  <c r="G444" i="50"/>
  <c r="G443" i="50"/>
  <c r="G442" i="50"/>
  <c r="G441" i="50"/>
  <c r="G440" i="50"/>
  <c r="G439" i="50"/>
  <c r="G438" i="50"/>
  <c r="G437" i="50"/>
  <c r="G436" i="50"/>
  <c r="G435" i="50"/>
  <c r="G434" i="50"/>
  <c r="G433" i="50"/>
  <c r="G432" i="50"/>
  <c r="G431" i="50"/>
  <c r="G430" i="50"/>
  <c r="G429" i="50"/>
  <c r="G428" i="50"/>
  <c r="G427" i="50"/>
  <c r="G426" i="50"/>
  <c r="G425" i="50"/>
  <c r="G424" i="50"/>
  <c r="G423" i="50"/>
  <c r="G422" i="50"/>
  <c r="G421" i="50"/>
  <c r="G420" i="50"/>
  <c r="G419" i="50"/>
  <c r="G418" i="50"/>
  <c r="G417" i="50"/>
  <c r="G416" i="50"/>
  <c r="G415" i="50"/>
  <c r="G414" i="50"/>
  <c r="G413" i="50"/>
  <c r="G412" i="50"/>
  <c r="G411" i="50"/>
  <c r="G410" i="50"/>
  <c r="G409" i="50"/>
  <c r="G408" i="50"/>
  <c r="G407" i="50"/>
  <c r="G406" i="50"/>
  <c r="G405" i="50"/>
  <c r="G404" i="50"/>
  <c r="G403" i="50"/>
  <c r="G402" i="50"/>
  <c r="G401" i="50"/>
  <c r="G400" i="50"/>
  <c r="G399" i="50"/>
  <c r="G398" i="50"/>
  <c r="G397" i="50"/>
  <c r="G396" i="50"/>
  <c r="G395" i="50"/>
  <c r="G394" i="50"/>
  <c r="G393" i="50"/>
  <c r="G392" i="50"/>
  <c r="G391" i="50"/>
  <c r="G390" i="50"/>
  <c r="G389" i="50"/>
  <c r="G388" i="50"/>
  <c r="G387" i="50"/>
  <c r="G386" i="50"/>
  <c r="G385" i="50"/>
  <c r="G384" i="50"/>
  <c r="G383" i="50"/>
  <c r="G382" i="50"/>
  <c r="G381" i="50"/>
  <c r="G380" i="50"/>
  <c r="G379" i="50"/>
  <c r="G378" i="50"/>
  <c r="G377" i="50"/>
  <c r="G376" i="50"/>
  <c r="G375" i="50"/>
  <c r="G374" i="50"/>
  <c r="G373" i="50"/>
  <c r="G372" i="50"/>
  <c r="G371" i="50"/>
  <c r="G370" i="50"/>
  <c r="G369" i="50"/>
  <c r="G368" i="50"/>
  <c r="G367" i="50"/>
  <c r="G366" i="50"/>
  <c r="G365" i="50"/>
  <c r="G364" i="50"/>
  <c r="G363" i="50"/>
  <c r="G362" i="50"/>
  <c r="G361" i="50"/>
  <c r="G360" i="50"/>
  <c r="G359" i="50"/>
  <c r="G358" i="50"/>
  <c r="G357" i="50"/>
  <c r="G356" i="50"/>
  <c r="G355" i="50"/>
  <c r="G354" i="50"/>
  <c r="G353" i="50"/>
  <c r="G352" i="50"/>
  <c r="G351" i="50"/>
  <c r="G350" i="50"/>
  <c r="G349" i="50"/>
  <c r="G348" i="50"/>
  <c r="G347" i="50"/>
  <c r="G346" i="50"/>
  <c r="G345" i="50"/>
  <c r="G344" i="50"/>
  <c r="G343" i="50"/>
  <c r="G342" i="50"/>
  <c r="G341" i="50"/>
  <c r="G340" i="50"/>
  <c r="G339" i="50"/>
  <c r="G338" i="50"/>
  <c r="G337" i="50"/>
  <c r="G336" i="50"/>
  <c r="G335" i="50"/>
  <c r="G334" i="50"/>
  <c r="G333" i="50"/>
  <c r="G332" i="50"/>
  <c r="G331" i="50"/>
  <c r="G330" i="50"/>
  <c r="G329" i="50"/>
  <c r="G328" i="50"/>
  <c r="G327" i="50"/>
  <c r="G326" i="50"/>
  <c r="G325" i="50"/>
  <c r="G324" i="50"/>
  <c r="G323" i="50"/>
  <c r="G322" i="50"/>
  <c r="G321" i="50"/>
  <c r="G320" i="50"/>
  <c r="G319" i="50"/>
  <c r="G318" i="50"/>
  <c r="G317" i="50"/>
  <c r="G316" i="50"/>
  <c r="G315" i="50"/>
  <c r="G314" i="50"/>
  <c r="G313" i="50"/>
  <c r="G312" i="50"/>
  <c r="G311" i="50"/>
  <c r="G310" i="50"/>
  <c r="G309" i="50"/>
  <c r="G308" i="50"/>
  <c r="G307" i="50"/>
  <c r="G306" i="50"/>
  <c r="G305" i="50"/>
  <c r="G304" i="50"/>
  <c r="G303" i="50"/>
  <c r="G302" i="50"/>
  <c r="G301" i="50"/>
  <c r="G300" i="50"/>
  <c r="G299" i="50"/>
  <c r="G298" i="50"/>
  <c r="G297" i="50"/>
  <c r="G296" i="50"/>
  <c r="G295" i="50"/>
  <c r="G294" i="50"/>
  <c r="G293" i="50"/>
  <c r="G292" i="50"/>
  <c r="G291" i="50"/>
  <c r="G290" i="50"/>
  <c r="G289" i="50"/>
  <c r="G288" i="50"/>
  <c r="G287" i="50"/>
  <c r="G286" i="50"/>
  <c r="G285" i="50"/>
  <c r="G284" i="50"/>
  <c r="G283" i="50"/>
  <c r="G282" i="50"/>
  <c r="G281" i="50"/>
  <c r="G280" i="50"/>
  <c r="G279" i="50"/>
  <c r="G278" i="50"/>
  <c r="G277" i="50"/>
  <c r="G276" i="50"/>
  <c r="G275" i="50"/>
  <c r="G274" i="50"/>
  <c r="G273" i="50"/>
  <c r="G272" i="50"/>
  <c r="G271" i="50"/>
  <c r="G270" i="50"/>
  <c r="G269" i="50"/>
  <c r="G268" i="50"/>
  <c r="G267" i="50"/>
  <c r="G266" i="50"/>
  <c r="G265" i="50"/>
  <c r="G264" i="50"/>
  <c r="G263" i="50"/>
  <c r="G262" i="50"/>
  <c r="G261" i="50"/>
  <c r="G260" i="50"/>
  <c r="G259" i="50"/>
  <c r="G258" i="50"/>
  <c r="G257" i="50"/>
  <c r="G256" i="50"/>
  <c r="G255" i="50"/>
  <c r="G254" i="50"/>
  <c r="G253" i="50"/>
  <c r="G252" i="50"/>
  <c r="G251" i="50"/>
  <c r="G250" i="50"/>
  <c r="G249" i="50"/>
  <c r="G248" i="50"/>
  <c r="G247" i="50"/>
  <c r="G246" i="50"/>
  <c r="G245" i="50"/>
  <c r="G244" i="50"/>
  <c r="G243" i="50"/>
  <c r="G242" i="50"/>
  <c r="G241" i="50"/>
  <c r="G240" i="50"/>
  <c r="G239" i="50"/>
  <c r="G238" i="50"/>
  <c r="G237" i="50"/>
  <c r="G236" i="50"/>
  <c r="G235" i="50"/>
  <c r="G234" i="50"/>
  <c r="G233" i="50"/>
  <c r="G232" i="50"/>
  <c r="G231" i="50"/>
  <c r="G230" i="50"/>
  <c r="G229" i="50"/>
  <c r="G228" i="50"/>
  <c r="G227" i="50"/>
  <c r="G226" i="50"/>
  <c r="G225" i="50"/>
  <c r="G224" i="50"/>
  <c r="G223" i="50"/>
  <c r="G222" i="50"/>
  <c r="G221" i="50"/>
  <c r="G220" i="50"/>
  <c r="G219" i="50"/>
  <c r="G218" i="50"/>
  <c r="G217" i="50"/>
  <c r="G216" i="50"/>
  <c r="G215" i="50"/>
  <c r="G214" i="50"/>
  <c r="G213" i="50"/>
  <c r="G212" i="50"/>
  <c r="G211" i="50"/>
  <c r="G210" i="50"/>
  <c r="G209" i="50"/>
  <c r="G208" i="50"/>
  <c r="G207" i="50"/>
  <c r="G206" i="50"/>
  <c r="G205" i="50"/>
  <c r="G204" i="50"/>
  <c r="G203" i="50"/>
  <c r="G202" i="50"/>
  <c r="G201" i="50"/>
  <c r="G200" i="50"/>
  <c r="G199" i="50"/>
  <c r="G198" i="50"/>
  <c r="G197" i="50"/>
  <c r="G196" i="50"/>
  <c r="G195" i="50"/>
  <c r="G194" i="50"/>
  <c r="G193" i="50"/>
  <c r="G192" i="50"/>
  <c r="G191" i="50"/>
  <c r="G190" i="50"/>
  <c r="G189" i="50"/>
  <c r="G188" i="50"/>
  <c r="G187" i="50"/>
  <c r="G186" i="50"/>
  <c r="G185" i="50"/>
  <c r="G184" i="50"/>
  <c r="G183" i="50"/>
  <c r="G182" i="50"/>
  <c r="G181" i="50"/>
  <c r="G180" i="50"/>
  <c r="G179" i="50"/>
  <c r="G178" i="50"/>
  <c r="G177" i="50"/>
  <c r="G176" i="50"/>
  <c r="G175" i="50"/>
  <c r="G174" i="50"/>
  <c r="G173" i="50"/>
  <c r="G172" i="50"/>
  <c r="G171" i="50"/>
  <c r="G170" i="50"/>
  <c r="G169" i="50"/>
  <c r="G168" i="50"/>
  <c r="G167" i="50"/>
  <c r="G166" i="50"/>
  <c r="G165" i="50"/>
  <c r="G164" i="50"/>
  <c r="G163" i="50"/>
  <c r="G162" i="50"/>
  <c r="G161" i="50"/>
  <c r="G160" i="50"/>
  <c r="G159" i="50"/>
  <c r="G158" i="50"/>
  <c r="G157" i="50"/>
  <c r="G156" i="50"/>
  <c r="G155" i="50"/>
  <c r="G154" i="50"/>
  <c r="G153" i="50"/>
  <c r="G152" i="50"/>
  <c r="G151" i="50"/>
  <c r="G150" i="50"/>
  <c r="G149" i="50"/>
  <c r="G148" i="50"/>
  <c r="G147" i="50"/>
  <c r="G146" i="50"/>
  <c r="G145" i="50"/>
  <c r="G144" i="50"/>
  <c r="G143" i="50"/>
  <c r="G142" i="50"/>
  <c r="G141" i="50"/>
  <c r="G140" i="50"/>
  <c r="G139" i="50"/>
  <c r="G138" i="50"/>
  <c r="G137" i="50"/>
  <c r="G136" i="50"/>
  <c r="G135" i="50"/>
  <c r="G134" i="50"/>
  <c r="G133" i="50"/>
  <c r="G132" i="50"/>
  <c r="G131" i="50"/>
  <c r="G130" i="50"/>
  <c r="G129" i="50"/>
  <c r="G128" i="50"/>
  <c r="G127" i="50"/>
  <c r="G126" i="50"/>
  <c r="G125" i="50"/>
  <c r="G124" i="50"/>
  <c r="G123" i="50"/>
  <c r="G122" i="50"/>
  <c r="G121" i="50"/>
  <c r="G120" i="50"/>
  <c r="G119" i="50"/>
  <c r="G118" i="50"/>
  <c r="G117" i="50"/>
  <c r="G116" i="50"/>
  <c r="G115" i="50"/>
  <c r="G114" i="50"/>
  <c r="G113" i="50"/>
  <c r="G112" i="50"/>
  <c r="G111" i="50"/>
  <c r="G110" i="50"/>
  <c r="G109" i="50"/>
  <c r="G108" i="50"/>
  <c r="G107" i="50"/>
  <c r="G106" i="50"/>
  <c r="G105" i="50"/>
  <c r="G104" i="50"/>
  <c r="G103" i="50"/>
  <c r="G102" i="50"/>
  <c r="G101" i="50"/>
  <c r="G100" i="50"/>
  <c r="G99" i="50"/>
  <c r="G98" i="50"/>
  <c r="G97" i="50"/>
  <c r="G96" i="50"/>
  <c r="G95" i="50"/>
  <c r="G94" i="50"/>
  <c r="G93" i="50"/>
  <c r="G92" i="50"/>
  <c r="G91" i="50"/>
  <c r="G90" i="50"/>
  <c r="G89" i="50"/>
  <c r="G88" i="50"/>
  <c r="G87" i="50"/>
  <c r="G86" i="50"/>
  <c r="G85" i="50"/>
  <c r="G84" i="50"/>
  <c r="G83" i="50"/>
  <c r="G82" i="50"/>
  <c r="G81" i="50"/>
  <c r="G80" i="50"/>
  <c r="G79" i="50"/>
  <c r="G78" i="50"/>
  <c r="G77" i="50"/>
  <c r="G76" i="50"/>
  <c r="G75" i="50"/>
  <c r="G74" i="50"/>
  <c r="G73" i="50"/>
  <c r="G72" i="50"/>
  <c r="G71" i="50"/>
  <c r="G70" i="50"/>
  <c r="G69" i="50"/>
  <c r="G68" i="50"/>
  <c r="G67" i="50"/>
  <c r="G66" i="50"/>
  <c r="G65" i="50"/>
  <c r="G64" i="50"/>
  <c r="G63" i="50"/>
  <c r="G62" i="50"/>
  <c r="G61" i="50"/>
  <c r="G60" i="50"/>
  <c r="G59" i="50"/>
  <c r="G58" i="50"/>
  <c r="G57" i="50"/>
  <c r="G56" i="50"/>
  <c r="G55" i="50"/>
  <c r="G54" i="50"/>
  <c r="G53" i="50"/>
  <c r="G52" i="50"/>
  <c r="G51" i="50"/>
  <c r="G50" i="50"/>
  <c r="G49" i="50"/>
  <c r="G48" i="50"/>
  <c r="G47" i="50"/>
  <c r="G46" i="50"/>
  <c r="G45" i="50"/>
  <c r="G44" i="50"/>
  <c r="G43" i="50"/>
  <c r="G42" i="50"/>
  <c r="G41" i="50"/>
  <c r="G40" i="50"/>
  <c r="G39" i="50"/>
  <c r="G38" i="50"/>
  <c r="G37" i="50"/>
  <c r="G36" i="50"/>
  <c r="G35" i="50"/>
  <c r="G34" i="50"/>
  <c r="G33" i="50"/>
  <c r="G32" i="50"/>
  <c r="G31" i="50"/>
  <c r="G30" i="50"/>
  <c r="G29" i="50"/>
  <c r="G28" i="50"/>
  <c r="G27" i="50"/>
  <c r="G26" i="50"/>
  <c r="G25" i="50"/>
  <c r="G24" i="50"/>
  <c r="G23" i="50"/>
  <c r="G22" i="50"/>
  <c r="G21" i="50"/>
  <c r="G20" i="50"/>
  <c r="G19" i="50"/>
  <c r="G18" i="50"/>
  <c r="G17" i="50"/>
  <c r="G16" i="50"/>
  <c r="G15" i="50"/>
  <c r="G14" i="50"/>
  <c r="G13" i="50"/>
  <c r="G12" i="50"/>
  <c r="G11" i="50"/>
  <c r="G10" i="50"/>
  <c r="G9" i="50"/>
  <c r="G8" i="50"/>
  <c r="G7" i="50"/>
  <c r="G6" i="50"/>
  <c r="G5" i="50"/>
  <c r="G4" i="50"/>
  <c r="G3" i="50"/>
  <c r="G2" i="50"/>
  <c r="Z3" i="50" l="1"/>
  <c r="Y3" i="50"/>
  <c r="X3" i="50"/>
  <c r="W3" i="50"/>
  <c r="S3" i="50"/>
  <c r="P3" i="50"/>
  <c r="O3" i="50"/>
  <c r="N3" i="50"/>
  <c r="J3" i="50"/>
  <c r="F3" i="50"/>
  <c r="E3" i="50"/>
  <c r="C3" i="50"/>
  <c r="N2" i="50"/>
  <c r="J4" i="50" l="1"/>
  <c r="J5" i="50"/>
  <c r="J6" i="50"/>
  <c r="J7" i="50"/>
  <c r="J8" i="50"/>
  <c r="J9" i="50"/>
  <c r="J10" i="50"/>
  <c r="J11" i="50"/>
  <c r="J12" i="50"/>
  <c r="J13" i="50"/>
  <c r="J14" i="50"/>
  <c r="J15" i="50"/>
  <c r="J16" i="50"/>
  <c r="J17" i="50"/>
  <c r="J18" i="50"/>
  <c r="J19" i="50"/>
  <c r="J20" i="50"/>
  <c r="J21" i="50"/>
  <c r="J22" i="50"/>
  <c r="J23" i="50"/>
  <c r="J24" i="50"/>
  <c r="J25" i="50"/>
  <c r="J26" i="50"/>
  <c r="J27" i="50"/>
  <c r="J28" i="50"/>
  <c r="J29" i="50"/>
  <c r="J30" i="50"/>
  <c r="J31" i="50"/>
  <c r="J32" i="50"/>
  <c r="J33" i="50"/>
  <c r="J34" i="50"/>
  <c r="J35" i="50"/>
  <c r="J36" i="50"/>
  <c r="J37" i="50"/>
  <c r="J38" i="50"/>
  <c r="J39" i="50"/>
  <c r="J40" i="50"/>
  <c r="J41" i="50"/>
  <c r="J42" i="50"/>
  <c r="J43" i="50"/>
  <c r="J44" i="50"/>
  <c r="J45" i="50"/>
  <c r="J46" i="50"/>
  <c r="J47" i="50"/>
  <c r="J48" i="50"/>
  <c r="J49" i="50"/>
  <c r="J50" i="50"/>
  <c r="J51" i="50"/>
  <c r="J52" i="50"/>
  <c r="J53" i="50"/>
  <c r="J54" i="50"/>
  <c r="J55" i="50"/>
  <c r="J56" i="50"/>
  <c r="J57" i="50"/>
  <c r="J58" i="50"/>
  <c r="J59" i="50"/>
  <c r="J60" i="50"/>
  <c r="J61" i="50"/>
  <c r="J62" i="50"/>
  <c r="J63" i="50"/>
  <c r="J64" i="50"/>
  <c r="J65" i="50"/>
  <c r="J66" i="50"/>
  <c r="J67" i="50"/>
  <c r="J68" i="50"/>
  <c r="J69" i="50"/>
  <c r="J70" i="50"/>
  <c r="J71" i="50"/>
  <c r="J72" i="50"/>
  <c r="J73" i="50"/>
  <c r="J74" i="50"/>
  <c r="J75" i="50"/>
  <c r="J76" i="50"/>
  <c r="J77" i="50"/>
  <c r="J78" i="50"/>
  <c r="J79" i="50"/>
  <c r="J80" i="50"/>
  <c r="J81" i="50"/>
  <c r="J82" i="50"/>
  <c r="J83" i="50"/>
  <c r="J84" i="50"/>
  <c r="J85" i="50"/>
  <c r="J86" i="50"/>
  <c r="J87" i="50"/>
  <c r="J88" i="50"/>
  <c r="J89" i="50"/>
  <c r="J90" i="50"/>
  <c r="J91" i="50"/>
  <c r="J92" i="50"/>
  <c r="J93" i="50"/>
  <c r="J94" i="50"/>
  <c r="J95" i="50"/>
  <c r="J96" i="50"/>
  <c r="J97" i="50"/>
  <c r="J98" i="50"/>
  <c r="J99" i="50"/>
  <c r="J100" i="50"/>
  <c r="J101" i="50"/>
  <c r="J102" i="50"/>
  <c r="J103" i="50"/>
  <c r="J104" i="50"/>
  <c r="J105" i="50"/>
  <c r="J106" i="50"/>
  <c r="J107" i="50"/>
  <c r="J108" i="50"/>
  <c r="J109" i="50"/>
  <c r="J110" i="50"/>
  <c r="J111" i="50"/>
  <c r="J112" i="50"/>
  <c r="J113" i="50"/>
  <c r="J114" i="50"/>
  <c r="J115" i="50"/>
  <c r="J116" i="50"/>
  <c r="J117" i="50"/>
  <c r="J118" i="50"/>
  <c r="J119" i="50"/>
  <c r="J120" i="50"/>
  <c r="J121" i="50"/>
  <c r="J122" i="50"/>
  <c r="J123" i="50"/>
  <c r="J124" i="50"/>
  <c r="J125" i="50"/>
  <c r="J126" i="50"/>
  <c r="J127" i="50"/>
  <c r="J128" i="50"/>
  <c r="J129" i="50"/>
  <c r="J130" i="50"/>
  <c r="J131" i="50"/>
  <c r="J132" i="50"/>
  <c r="J133" i="50"/>
  <c r="J134" i="50"/>
  <c r="J135" i="50"/>
  <c r="J136" i="50"/>
  <c r="J137" i="50"/>
  <c r="J138" i="50"/>
  <c r="J139" i="50"/>
  <c r="J140" i="50"/>
  <c r="J141" i="50"/>
  <c r="J142" i="50"/>
  <c r="J143" i="50"/>
  <c r="J144" i="50"/>
  <c r="J145" i="50"/>
  <c r="J146" i="50"/>
  <c r="J147" i="50"/>
  <c r="J148" i="50"/>
  <c r="J149" i="50"/>
  <c r="J150" i="50"/>
  <c r="J151" i="50"/>
  <c r="J152" i="50"/>
  <c r="J153" i="50"/>
  <c r="J154" i="50"/>
  <c r="J155" i="50"/>
  <c r="J156" i="50"/>
  <c r="J157" i="50"/>
  <c r="J158" i="50"/>
  <c r="J159" i="50"/>
  <c r="J160" i="50"/>
  <c r="J161" i="50"/>
  <c r="J162" i="50"/>
  <c r="J163" i="50"/>
  <c r="J164" i="50"/>
  <c r="J165" i="50"/>
  <c r="J166" i="50"/>
  <c r="J167" i="50"/>
  <c r="J168" i="50"/>
  <c r="J169" i="50"/>
  <c r="J170" i="50"/>
  <c r="J171" i="50"/>
  <c r="J172" i="50"/>
  <c r="J173" i="50"/>
  <c r="J174" i="50"/>
  <c r="J175" i="50"/>
  <c r="J176" i="50"/>
  <c r="J177" i="50"/>
  <c r="J178" i="50"/>
  <c r="J179" i="50"/>
  <c r="J180" i="50"/>
  <c r="J181" i="50"/>
  <c r="J182" i="50"/>
  <c r="J183" i="50"/>
  <c r="J184" i="50"/>
  <c r="J185" i="50"/>
  <c r="J186" i="50"/>
  <c r="J187" i="50"/>
  <c r="J188" i="50"/>
  <c r="J189" i="50"/>
  <c r="J190" i="50"/>
  <c r="J191" i="50"/>
  <c r="J192" i="50"/>
  <c r="J193" i="50"/>
  <c r="J194" i="50"/>
  <c r="J195" i="50"/>
  <c r="J196" i="50"/>
  <c r="J197" i="50"/>
  <c r="J198" i="50"/>
  <c r="J199" i="50"/>
  <c r="J200" i="50"/>
  <c r="J201" i="50"/>
  <c r="J202" i="50"/>
  <c r="J203" i="50"/>
  <c r="J204" i="50"/>
  <c r="J205" i="50"/>
  <c r="J206" i="50"/>
  <c r="J207" i="50"/>
  <c r="J208" i="50"/>
  <c r="J209" i="50"/>
  <c r="J210" i="50"/>
  <c r="J211" i="50"/>
  <c r="J212" i="50"/>
  <c r="J213" i="50"/>
  <c r="J214" i="50"/>
  <c r="J215" i="50"/>
  <c r="J216" i="50"/>
  <c r="J217" i="50"/>
  <c r="J218" i="50"/>
  <c r="J219" i="50"/>
  <c r="J220" i="50"/>
  <c r="J221" i="50"/>
  <c r="J222" i="50"/>
  <c r="J223" i="50"/>
  <c r="J224" i="50"/>
  <c r="J225" i="50"/>
  <c r="J226" i="50"/>
  <c r="J227" i="50"/>
  <c r="J228" i="50"/>
  <c r="J229" i="50"/>
  <c r="J230" i="50"/>
  <c r="J231" i="50"/>
  <c r="J232" i="50"/>
  <c r="J233" i="50"/>
  <c r="J234" i="50"/>
  <c r="J235" i="50"/>
  <c r="J236" i="50"/>
  <c r="J237" i="50"/>
  <c r="J238" i="50"/>
  <c r="J239" i="50"/>
  <c r="J240" i="50"/>
  <c r="J241" i="50"/>
  <c r="J242" i="50"/>
  <c r="J243" i="50"/>
  <c r="J244" i="50"/>
  <c r="J245" i="50"/>
  <c r="J246" i="50"/>
  <c r="J247" i="50"/>
  <c r="J248" i="50"/>
  <c r="J249" i="50"/>
  <c r="J250" i="50"/>
  <c r="J251" i="50"/>
  <c r="J252" i="50"/>
  <c r="J253" i="50"/>
  <c r="J254" i="50"/>
  <c r="J255" i="50"/>
  <c r="J256" i="50"/>
  <c r="J257" i="50"/>
  <c r="J258" i="50"/>
  <c r="J259" i="50"/>
  <c r="J260" i="50"/>
  <c r="J261" i="50"/>
  <c r="J262" i="50"/>
  <c r="J263" i="50"/>
  <c r="J264" i="50"/>
  <c r="J265" i="50"/>
  <c r="J266" i="50"/>
  <c r="J267" i="50"/>
  <c r="J268" i="50"/>
  <c r="J269" i="50"/>
  <c r="J270" i="50"/>
  <c r="J271" i="50"/>
  <c r="J272" i="50"/>
  <c r="J273" i="50"/>
  <c r="J274" i="50"/>
  <c r="J275" i="50"/>
  <c r="J276" i="50"/>
  <c r="J277" i="50"/>
  <c r="J278" i="50"/>
  <c r="J279" i="50"/>
  <c r="J280" i="50"/>
  <c r="J281" i="50"/>
  <c r="J282" i="50"/>
  <c r="J283" i="50"/>
  <c r="J284" i="50"/>
  <c r="J285" i="50"/>
  <c r="J286" i="50"/>
  <c r="J287" i="50"/>
  <c r="J288" i="50"/>
  <c r="J289" i="50"/>
  <c r="J290" i="50"/>
  <c r="J291" i="50"/>
  <c r="J292" i="50"/>
  <c r="J293" i="50"/>
  <c r="J294" i="50"/>
  <c r="J295" i="50"/>
  <c r="J296" i="50"/>
  <c r="J297" i="50"/>
  <c r="J298" i="50"/>
  <c r="J299" i="50"/>
  <c r="J300" i="50"/>
  <c r="J301" i="50"/>
  <c r="J302" i="50"/>
  <c r="J303" i="50"/>
  <c r="J304" i="50"/>
  <c r="J305" i="50"/>
  <c r="J306" i="50"/>
  <c r="J307" i="50"/>
  <c r="J308" i="50"/>
  <c r="J309" i="50"/>
  <c r="J310" i="50"/>
  <c r="J311" i="50"/>
  <c r="J312" i="50"/>
  <c r="J313" i="50"/>
  <c r="J314" i="50"/>
  <c r="J315" i="50"/>
  <c r="J316" i="50"/>
  <c r="J317" i="50"/>
  <c r="J318" i="50"/>
  <c r="J319" i="50"/>
  <c r="J320" i="50"/>
  <c r="J321" i="50"/>
  <c r="J322" i="50"/>
  <c r="J323" i="50"/>
  <c r="J324" i="50"/>
  <c r="J325" i="50"/>
  <c r="J326" i="50"/>
  <c r="J327" i="50"/>
  <c r="J328" i="50"/>
  <c r="J329" i="50"/>
  <c r="J330" i="50"/>
  <c r="J331" i="50"/>
  <c r="J332" i="50"/>
  <c r="J333" i="50"/>
  <c r="J334" i="50"/>
  <c r="J335" i="50"/>
  <c r="J336" i="50"/>
  <c r="J337" i="50"/>
  <c r="J338" i="50"/>
  <c r="J339" i="50"/>
  <c r="J340" i="50"/>
  <c r="J341" i="50"/>
  <c r="J342" i="50"/>
  <c r="J343" i="50"/>
  <c r="J344" i="50"/>
  <c r="J345" i="50"/>
  <c r="J346" i="50"/>
  <c r="J347" i="50"/>
  <c r="J348" i="50"/>
  <c r="J349" i="50"/>
  <c r="J350" i="50"/>
  <c r="J351" i="50"/>
  <c r="J352" i="50"/>
  <c r="J353" i="50"/>
  <c r="J354" i="50"/>
  <c r="J355" i="50"/>
  <c r="J356" i="50"/>
  <c r="J357" i="50"/>
  <c r="J358" i="50"/>
  <c r="J359" i="50"/>
  <c r="J360" i="50"/>
  <c r="J361" i="50"/>
  <c r="J362" i="50"/>
  <c r="J363" i="50"/>
  <c r="J364" i="50"/>
  <c r="J365" i="50"/>
  <c r="J366" i="50"/>
  <c r="J367" i="50"/>
  <c r="J368" i="50"/>
  <c r="J369" i="50"/>
  <c r="J370" i="50"/>
  <c r="J371" i="50"/>
  <c r="J372" i="50"/>
  <c r="J373" i="50"/>
  <c r="J374" i="50"/>
  <c r="J375" i="50"/>
  <c r="J376" i="50"/>
  <c r="J377" i="50"/>
  <c r="J378" i="50"/>
  <c r="J379" i="50"/>
  <c r="J380" i="50"/>
  <c r="J381" i="50"/>
  <c r="J382" i="50"/>
  <c r="J383" i="50"/>
  <c r="J384" i="50"/>
  <c r="J385" i="50"/>
  <c r="J386" i="50"/>
  <c r="J387" i="50"/>
  <c r="J388" i="50"/>
  <c r="J389" i="50"/>
  <c r="J390" i="50"/>
  <c r="J391" i="50"/>
  <c r="J392" i="50"/>
  <c r="J393" i="50"/>
  <c r="J394" i="50"/>
  <c r="J395" i="50"/>
  <c r="J396" i="50"/>
  <c r="J397" i="50"/>
  <c r="J398" i="50"/>
  <c r="J399" i="50"/>
  <c r="J400" i="50"/>
  <c r="J401" i="50"/>
  <c r="J402" i="50"/>
  <c r="J403" i="50"/>
  <c r="J404" i="50"/>
  <c r="J405" i="50"/>
  <c r="J406" i="50"/>
  <c r="J407" i="50"/>
  <c r="J408" i="50"/>
  <c r="J409" i="50"/>
  <c r="J410" i="50"/>
  <c r="J411" i="50"/>
  <c r="J412" i="50"/>
  <c r="J413" i="50"/>
  <c r="J414" i="50"/>
  <c r="J415" i="50"/>
  <c r="J416" i="50"/>
  <c r="J417" i="50"/>
  <c r="J418" i="50"/>
  <c r="J419" i="50"/>
  <c r="J420" i="50"/>
  <c r="J421" i="50"/>
  <c r="J422" i="50"/>
  <c r="J423" i="50"/>
  <c r="J424" i="50"/>
  <c r="J425" i="50"/>
  <c r="J426" i="50"/>
  <c r="J427" i="50"/>
  <c r="J428" i="50"/>
  <c r="J429" i="50"/>
  <c r="J430" i="50"/>
  <c r="J431" i="50"/>
  <c r="J432" i="50"/>
  <c r="J433" i="50"/>
  <c r="J434" i="50"/>
  <c r="J435" i="50"/>
  <c r="J436" i="50"/>
  <c r="J437" i="50"/>
  <c r="J438" i="50"/>
  <c r="J439" i="50"/>
  <c r="J440" i="50"/>
  <c r="J441" i="50"/>
  <c r="J442" i="50"/>
  <c r="J443" i="50"/>
  <c r="J444" i="50"/>
  <c r="J445" i="50"/>
  <c r="J446" i="50"/>
  <c r="J447" i="50"/>
  <c r="J448" i="50"/>
  <c r="J449" i="50"/>
  <c r="J450" i="50"/>
  <c r="J451" i="50"/>
  <c r="J452" i="50"/>
  <c r="J453" i="50"/>
  <c r="J454" i="50"/>
  <c r="J455" i="50"/>
  <c r="J456" i="50"/>
  <c r="J457" i="50"/>
  <c r="J458" i="50"/>
  <c r="J459" i="50"/>
  <c r="J460" i="50"/>
  <c r="J461" i="50"/>
  <c r="J462" i="50"/>
  <c r="J463" i="50"/>
  <c r="J464" i="50"/>
  <c r="J465" i="50"/>
  <c r="J466" i="50"/>
  <c r="J467" i="50"/>
  <c r="J468" i="50"/>
  <c r="J469" i="50"/>
  <c r="J470" i="50"/>
  <c r="J471" i="50"/>
  <c r="J472" i="50"/>
  <c r="J473" i="50"/>
  <c r="J474" i="50"/>
  <c r="J475" i="50"/>
  <c r="J476" i="50"/>
  <c r="J477" i="50"/>
  <c r="J478" i="50"/>
  <c r="J479" i="50"/>
  <c r="J480" i="50"/>
  <c r="J481" i="50"/>
  <c r="J482" i="50"/>
  <c r="J483" i="50"/>
  <c r="J484" i="50"/>
  <c r="J485" i="50"/>
  <c r="J486" i="50"/>
  <c r="J487" i="50"/>
  <c r="J488" i="50"/>
  <c r="J489" i="50"/>
  <c r="J490" i="50"/>
  <c r="J491" i="50"/>
  <c r="J492" i="50"/>
  <c r="J493" i="50"/>
  <c r="J494" i="50"/>
  <c r="J495" i="50"/>
  <c r="J496" i="50"/>
  <c r="J497" i="50"/>
  <c r="J498" i="50"/>
  <c r="J499" i="50"/>
  <c r="J500" i="50"/>
  <c r="J501" i="50"/>
  <c r="J502" i="50"/>
  <c r="J503" i="50"/>
  <c r="J504" i="50"/>
  <c r="J505" i="50"/>
  <c r="J506" i="50"/>
  <c r="J507" i="50"/>
  <c r="J508" i="50"/>
  <c r="J509" i="50"/>
  <c r="J510" i="50"/>
  <c r="J511" i="50"/>
  <c r="J512" i="50"/>
  <c r="J513" i="50"/>
  <c r="J514" i="50"/>
  <c r="J515" i="50"/>
  <c r="J516" i="50"/>
  <c r="J517" i="50"/>
  <c r="J518" i="50"/>
  <c r="J519" i="50"/>
  <c r="J520" i="50"/>
  <c r="J521" i="50"/>
  <c r="J522" i="50"/>
  <c r="J523" i="50"/>
  <c r="J524" i="50"/>
  <c r="J525" i="50"/>
  <c r="J526" i="50"/>
  <c r="J527" i="50"/>
  <c r="J528" i="50"/>
  <c r="J529" i="50"/>
  <c r="J530" i="50"/>
  <c r="J531" i="50"/>
  <c r="J532" i="50"/>
  <c r="J533" i="50"/>
  <c r="J534" i="50"/>
  <c r="J535" i="50"/>
  <c r="J536" i="50"/>
  <c r="J537" i="50"/>
  <c r="J538" i="50"/>
  <c r="J539" i="50"/>
  <c r="J540" i="50"/>
  <c r="J541" i="50"/>
  <c r="J542" i="50"/>
  <c r="J543" i="50"/>
  <c r="J544" i="50"/>
  <c r="J545" i="50"/>
  <c r="J546" i="50"/>
  <c r="J547" i="50"/>
  <c r="J548" i="50"/>
  <c r="J549" i="50"/>
  <c r="J550" i="50"/>
  <c r="J551" i="50"/>
  <c r="J552" i="50"/>
  <c r="J553" i="50"/>
  <c r="J554" i="50"/>
  <c r="J555" i="50"/>
  <c r="J556" i="50"/>
  <c r="J557" i="50"/>
  <c r="J558" i="50"/>
  <c r="J559" i="50"/>
  <c r="J560" i="50"/>
  <c r="J561" i="50"/>
  <c r="J562" i="50"/>
  <c r="J563" i="50"/>
  <c r="J564" i="50"/>
  <c r="J565" i="50"/>
  <c r="J566" i="50"/>
  <c r="J567" i="50"/>
  <c r="J568" i="50"/>
  <c r="J569" i="50"/>
  <c r="J570" i="50"/>
  <c r="J571" i="50"/>
  <c r="J572" i="50"/>
  <c r="J573" i="50"/>
  <c r="J574" i="50"/>
  <c r="J575" i="50"/>
  <c r="J576" i="50"/>
  <c r="J577" i="50"/>
  <c r="J578" i="50"/>
  <c r="J579" i="50"/>
  <c r="J580" i="50"/>
  <c r="J581" i="50"/>
  <c r="J582" i="50"/>
  <c r="J583" i="50"/>
  <c r="J584" i="50"/>
  <c r="J585" i="50"/>
  <c r="J586" i="50"/>
  <c r="J587" i="50"/>
  <c r="J588" i="50"/>
  <c r="J589" i="50"/>
  <c r="J590" i="50"/>
  <c r="J591" i="50"/>
  <c r="J592" i="50"/>
  <c r="J593" i="50"/>
  <c r="J594" i="50"/>
  <c r="J595" i="50"/>
  <c r="J596" i="50"/>
  <c r="J597" i="50"/>
  <c r="J598" i="50"/>
  <c r="J599" i="50"/>
  <c r="J600" i="50"/>
  <c r="J601" i="50"/>
  <c r="J602" i="50"/>
  <c r="J603" i="50"/>
  <c r="J604" i="50"/>
  <c r="J605" i="50"/>
  <c r="J606" i="50"/>
  <c r="J607" i="50"/>
  <c r="J608" i="50"/>
  <c r="J609" i="50"/>
  <c r="J610" i="50"/>
  <c r="J611" i="50"/>
  <c r="J612" i="50"/>
  <c r="J613" i="50"/>
  <c r="J614" i="50"/>
  <c r="J615" i="50"/>
  <c r="J616" i="50"/>
  <c r="J617" i="50"/>
  <c r="J618" i="50"/>
  <c r="J619" i="50"/>
  <c r="J620" i="50"/>
  <c r="J621" i="50"/>
  <c r="J622" i="50"/>
  <c r="J623" i="50"/>
  <c r="J624" i="50"/>
  <c r="J625" i="50"/>
  <c r="J626" i="50"/>
  <c r="J627" i="50"/>
  <c r="J628" i="50"/>
  <c r="J629" i="50"/>
  <c r="J630" i="50"/>
  <c r="J631" i="50"/>
  <c r="J632" i="50"/>
  <c r="J633" i="50"/>
  <c r="J634" i="50"/>
  <c r="J635" i="50"/>
  <c r="J636" i="50"/>
  <c r="J637" i="50"/>
  <c r="J638" i="50"/>
  <c r="J639" i="50"/>
  <c r="J640" i="50"/>
  <c r="J641" i="50"/>
  <c r="J642" i="50"/>
  <c r="J643" i="50"/>
  <c r="J644" i="50"/>
  <c r="J645" i="50"/>
  <c r="J646" i="50"/>
  <c r="J647" i="50"/>
  <c r="J648" i="50"/>
  <c r="J649" i="50"/>
  <c r="J650" i="50"/>
  <c r="J651" i="50"/>
  <c r="J652" i="50"/>
  <c r="J653" i="50"/>
  <c r="J654" i="50"/>
  <c r="J655" i="50"/>
  <c r="J656" i="50"/>
  <c r="J657" i="50"/>
  <c r="J658" i="50"/>
  <c r="J659" i="50"/>
  <c r="J660" i="50"/>
  <c r="J661" i="50"/>
  <c r="J662" i="50"/>
  <c r="J663" i="50"/>
  <c r="J664" i="50"/>
  <c r="J665" i="50"/>
  <c r="J666" i="50"/>
  <c r="J667" i="50"/>
  <c r="J668" i="50"/>
  <c r="J669" i="50"/>
  <c r="J670" i="50"/>
  <c r="J671" i="50"/>
  <c r="J672" i="50"/>
  <c r="J673" i="50"/>
  <c r="J674" i="50"/>
  <c r="J675" i="50"/>
  <c r="J676" i="50"/>
  <c r="J677" i="50"/>
  <c r="J678" i="50"/>
  <c r="J679" i="50"/>
  <c r="J680" i="50"/>
  <c r="J681" i="50"/>
  <c r="J682" i="50"/>
  <c r="J683" i="50"/>
  <c r="J684" i="50"/>
  <c r="J685" i="50"/>
  <c r="J686" i="50"/>
  <c r="J687" i="50"/>
  <c r="J688" i="50"/>
  <c r="J689" i="50"/>
  <c r="J690" i="50"/>
  <c r="J691" i="50"/>
  <c r="J692" i="50"/>
  <c r="J693" i="50"/>
  <c r="J694" i="50"/>
  <c r="J695" i="50"/>
  <c r="J696" i="50"/>
  <c r="J697" i="50"/>
  <c r="J698" i="50"/>
  <c r="J699" i="50"/>
  <c r="J700" i="50"/>
  <c r="J701" i="50"/>
  <c r="J702" i="50"/>
  <c r="J703" i="50"/>
  <c r="J704" i="50"/>
  <c r="J705" i="50"/>
  <c r="J706" i="50"/>
  <c r="J707" i="50"/>
  <c r="J708" i="50"/>
  <c r="J709" i="50"/>
  <c r="J710" i="50"/>
  <c r="J711" i="50"/>
  <c r="J712" i="50"/>
  <c r="J713" i="50"/>
  <c r="J714" i="50"/>
  <c r="J715" i="50"/>
  <c r="J716" i="50"/>
  <c r="J717" i="50"/>
  <c r="J718" i="50"/>
  <c r="J719" i="50"/>
  <c r="J720" i="50"/>
  <c r="J721" i="50"/>
  <c r="J722" i="50"/>
  <c r="J723" i="50"/>
  <c r="J724" i="50"/>
  <c r="J725" i="50"/>
  <c r="J726" i="50"/>
  <c r="J727" i="50"/>
  <c r="J728" i="50"/>
  <c r="J729" i="50"/>
  <c r="J730" i="50"/>
  <c r="J731" i="50"/>
  <c r="J732" i="50"/>
  <c r="J733" i="50"/>
  <c r="J734" i="50"/>
  <c r="J735" i="50"/>
  <c r="J736" i="50"/>
  <c r="J737" i="50"/>
  <c r="J738" i="50"/>
  <c r="J739" i="50"/>
  <c r="J740" i="50"/>
  <c r="J741" i="50"/>
  <c r="J742" i="50"/>
  <c r="J743" i="50"/>
  <c r="J744" i="50"/>
  <c r="J745" i="50"/>
  <c r="J746" i="50"/>
  <c r="J747" i="50"/>
  <c r="J748" i="50"/>
  <c r="J749" i="50"/>
  <c r="J750" i="50"/>
  <c r="J751" i="50"/>
  <c r="J752" i="50"/>
  <c r="J753" i="50"/>
  <c r="J754" i="50"/>
  <c r="J755" i="50"/>
  <c r="J756" i="50"/>
  <c r="J757" i="50"/>
  <c r="J758" i="50"/>
  <c r="J759" i="50"/>
  <c r="J760" i="50"/>
  <c r="J761" i="50"/>
  <c r="J762" i="50"/>
  <c r="J763" i="50"/>
  <c r="J764" i="50"/>
  <c r="J765" i="50"/>
  <c r="J766" i="50"/>
  <c r="J767" i="50"/>
  <c r="J768" i="50"/>
  <c r="J769" i="50"/>
  <c r="J770" i="50"/>
  <c r="J771" i="50"/>
  <c r="J772" i="50"/>
  <c r="J773" i="50"/>
  <c r="J774" i="50"/>
  <c r="J775" i="50"/>
  <c r="J776" i="50"/>
  <c r="J777" i="50"/>
  <c r="J778" i="50"/>
  <c r="J779" i="50"/>
  <c r="J780" i="50"/>
  <c r="J781" i="50"/>
  <c r="J782" i="50"/>
  <c r="J783" i="50"/>
  <c r="J784" i="50"/>
  <c r="J785" i="50"/>
  <c r="J786" i="50"/>
  <c r="J787" i="50"/>
  <c r="J788" i="50"/>
  <c r="J789" i="50"/>
  <c r="J790" i="50"/>
  <c r="J791" i="50"/>
  <c r="J792" i="50"/>
  <c r="J793" i="50"/>
  <c r="J794" i="50"/>
  <c r="J795" i="50"/>
  <c r="J796" i="50"/>
  <c r="J797" i="50"/>
  <c r="J798" i="50"/>
  <c r="J799" i="50"/>
  <c r="J800" i="50"/>
  <c r="J801" i="50"/>
  <c r="J802" i="50"/>
  <c r="J803" i="50"/>
  <c r="J804" i="50"/>
  <c r="J805" i="50"/>
  <c r="J806" i="50"/>
  <c r="J807" i="50"/>
  <c r="J808" i="50"/>
  <c r="J809" i="50"/>
  <c r="J810" i="50"/>
  <c r="J811" i="50"/>
  <c r="J812" i="50"/>
  <c r="J813" i="50"/>
  <c r="J814" i="50"/>
  <c r="J815" i="50"/>
  <c r="J816" i="50"/>
  <c r="J817" i="50"/>
  <c r="J818" i="50"/>
  <c r="J819" i="50"/>
  <c r="J820" i="50"/>
  <c r="J821" i="50"/>
  <c r="J822" i="50"/>
  <c r="J823" i="50"/>
  <c r="J824" i="50"/>
  <c r="J825" i="50"/>
  <c r="J826" i="50"/>
  <c r="J827" i="50"/>
  <c r="J828" i="50"/>
  <c r="J829" i="50"/>
  <c r="J830" i="50"/>
  <c r="J831" i="50"/>
  <c r="J832" i="50"/>
  <c r="J833" i="50"/>
  <c r="J834" i="50"/>
  <c r="J835" i="50"/>
  <c r="J836" i="50"/>
  <c r="J837" i="50"/>
  <c r="J838" i="50"/>
  <c r="J839" i="50"/>
  <c r="J840" i="50"/>
  <c r="J841" i="50"/>
  <c r="J842" i="50"/>
  <c r="J843" i="50"/>
  <c r="J844" i="50"/>
  <c r="J845" i="50"/>
  <c r="J846" i="50"/>
  <c r="J847" i="50"/>
  <c r="J848" i="50"/>
  <c r="J849" i="50"/>
  <c r="J850" i="50"/>
  <c r="J851" i="50"/>
  <c r="J852" i="50"/>
  <c r="J853" i="50"/>
  <c r="J854" i="50"/>
  <c r="J855" i="50"/>
  <c r="J856" i="50"/>
  <c r="J857" i="50"/>
  <c r="J858" i="50"/>
  <c r="J859" i="50"/>
  <c r="J860" i="50"/>
  <c r="J861" i="50"/>
  <c r="J862" i="50"/>
  <c r="J863" i="50"/>
  <c r="J864" i="50"/>
  <c r="J865" i="50"/>
  <c r="J866" i="50"/>
  <c r="J867" i="50"/>
  <c r="J868" i="50"/>
  <c r="J869" i="50"/>
  <c r="J870" i="50"/>
  <c r="J871" i="50"/>
  <c r="J872" i="50"/>
  <c r="J873" i="50"/>
  <c r="J874" i="50"/>
  <c r="J875" i="50"/>
  <c r="J876" i="50"/>
  <c r="J877" i="50"/>
  <c r="J878" i="50"/>
  <c r="J879" i="50"/>
  <c r="J880" i="50"/>
  <c r="J881" i="50"/>
  <c r="J882" i="50"/>
  <c r="J883" i="50"/>
  <c r="J884" i="50"/>
  <c r="J885" i="50"/>
  <c r="J886" i="50"/>
  <c r="J887" i="50"/>
  <c r="J888" i="50"/>
  <c r="J889" i="50"/>
  <c r="J890" i="50"/>
  <c r="J891" i="50"/>
  <c r="J892" i="50"/>
  <c r="J893" i="50"/>
  <c r="J894" i="50"/>
  <c r="J895" i="50"/>
  <c r="J896" i="50"/>
  <c r="J897" i="50"/>
  <c r="J898" i="50"/>
  <c r="J899" i="50"/>
  <c r="J900" i="50"/>
  <c r="J901" i="50"/>
  <c r="J902" i="50"/>
  <c r="J903" i="50"/>
  <c r="J904" i="50"/>
  <c r="J905" i="50"/>
  <c r="J906" i="50"/>
  <c r="J907" i="50"/>
  <c r="J908" i="50"/>
  <c r="J909" i="50"/>
  <c r="J910" i="50"/>
  <c r="J911" i="50"/>
  <c r="J912" i="50"/>
  <c r="J913" i="50"/>
  <c r="J914" i="50"/>
  <c r="J915" i="50"/>
  <c r="J916" i="50"/>
  <c r="J917" i="50"/>
  <c r="J918" i="50"/>
  <c r="J919" i="50"/>
  <c r="J920" i="50"/>
  <c r="J921" i="50"/>
  <c r="J922" i="50"/>
  <c r="J923" i="50"/>
  <c r="J924" i="50"/>
  <c r="J925" i="50"/>
  <c r="J926" i="50"/>
  <c r="J927" i="50"/>
  <c r="J928" i="50"/>
  <c r="J929" i="50"/>
  <c r="J930" i="50"/>
  <c r="J931" i="50"/>
  <c r="J932" i="50"/>
  <c r="J933" i="50"/>
  <c r="J934" i="50"/>
  <c r="J935" i="50"/>
  <c r="J936" i="50"/>
  <c r="J937" i="50"/>
  <c r="J938" i="50"/>
  <c r="J939" i="50"/>
  <c r="J940" i="50"/>
  <c r="J941" i="50"/>
  <c r="J942" i="50"/>
  <c r="J943" i="50"/>
  <c r="J944" i="50"/>
  <c r="J945" i="50"/>
  <c r="J946" i="50"/>
  <c r="J947" i="50"/>
  <c r="J948" i="50"/>
  <c r="J949" i="50"/>
  <c r="J950" i="50"/>
  <c r="J951" i="50"/>
  <c r="J952" i="50"/>
  <c r="J953" i="50"/>
  <c r="J954" i="50"/>
  <c r="J955" i="50"/>
  <c r="J956" i="50"/>
  <c r="J957" i="50"/>
  <c r="J958" i="50"/>
  <c r="J959" i="50"/>
  <c r="J960" i="50"/>
  <c r="J961" i="50"/>
  <c r="J962" i="50"/>
  <c r="J963" i="50"/>
  <c r="J964" i="50"/>
  <c r="J965" i="50"/>
  <c r="J966" i="50"/>
  <c r="J967" i="50"/>
  <c r="J968" i="50"/>
  <c r="J969" i="50"/>
  <c r="J970" i="50"/>
  <c r="J971" i="50"/>
  <c r="J972" i="50"/>
  <c r="J973" i="50"/>
  <c r="J974" i="50"/>
  <c r="J975" i="50"/>
  <c r="J976" i="50"/>
  <c r="J977" i="50"/>
  <c r="J978" i="50"/>
  <c r="J979" i="50"/>
  <c r="J980" i="50"/>
  <c r="J981" i="50"/>
  <c r="J982" i="50"/>
  <c r="J983" i="50"/>
  <c r="J984" i="50"/>
  <c r="J985" i="50"/>
  <c r="J986" i="50"/>
  <c r="J987" i="50"/>
  <c r="J988" i="50"/>
  <c r="J989" i="50"/>
  <c r="J990" i="50"/>
  <c r="J991" i="50"/>
  <c r="J992" i="50"/>
  <c r="J993" i="50"/>
  <c r="J994" i="50"/>
  <c r="J995" i="50"/>
  <c r="J996" i="50"/>
  <c r="J997" i="50"/>
  <c r="J998" i="50"/>
  <c r="J999" i="50"/>
  <c r="J1000" i="50"/>
  <c r="AA2" i="50" l="1"/>
  <c r="T5" i="50" l="1"/>
  <c r="T6" i="50"/>
  <c r="T7" i="50"/>
  <c r="T8" i="50"/>
  <c r="O4" i="50" l="1"/>
  <c r="O5" i="50"/>
  <c r="O6" i="50"/>
  <c r="O7" i="50"/>
  <c r="O8" i="50"/>
  <c r="O9" i="50"/>
  <c r="O10" i="50"/>
  <c r="O11" i="50"/>
  <c r="O12" i="50"/>
  <c r="O13" i="50"/>
  <c r="O14" i="50"/>
  <c r="O15" i="50"/>
  <c r="O16" i="50"/>
  <c r="O17" i="50"/>
  <c r="O18" i="50"/>
  <c r="O19" i="50"/>
  <c r="O20" i="50"/>
  <c r="O21" i="50"/>
  <c r="O22" i="50"/>
  <c r="O23" i="50"/>
  <c r="O24" i="50"/>
  <c r="O25" i="50"/>
  <c r="O26" i="50"/>
  <c r="O27" i="50"/>
  <c r="O28" i="50"/>
  <c r="O29" i="50"/>
  <c r="O30" i="50"/>
  <c r="O31" i="50"/>
  <c r="O32" i="50"/>
  <c r="O33" i="50"/>
  <c r="O34" i="50"/>
  <c r="O35" i="50"/>
  <c r="O36" i="50"/>
  <c r="O37" i="50"/>
  <c r="O38" i="50"/>
  <c r="O39" i="50"/>
  <c r="O40" i="50"/>
  <c r="O41" i="50"/>
  <c r="O42" i="50"/>
  <c r="O43" i="50"/>
  <c r="O44" i="50"/>
  <c r="O45" i="50"/>
  <c r="O46" i="50"/>
  <c r="O47" i="50"/>
  <c r="O48" i="50"/>
  <c r="O49" i="50"/>
  <c r="O50" i="50"/>
  <c r="O51" i="50"/>
  <c r="O52" i="50"/>
  <c r="O53" i="50"/>
  <c r="O54" i="50"/>
  <c r="O55" i="50"/>
  <c r="O56" i="50"/>
  <c r="O57" i="50"/>
  <c r="O58" i="50"/>
  <c r="O59" i="50"/>
  <c r="O60" i="50"/>
  <c r="O61" i="50"/>
  <c r="O62" i="50"/>
  <c r="O63" i="50"/>
  <c r="O64" i="50"/>
  <c r="O65" i="50"/>
  <c r="O66" i="50"/>
  <c r="O67" i="50"/>
  <c r="O68" i="50"/>
  <c r="O69" i="50"/>
  <c r="O70" i="50"/>
  <c r="O71" i="50"/>
  <c r="O72" i="50"/>
  <c r="O73" i="50"/>
  <c r="O74" i="50"/>
  <c r="O75" i="50"/>
  <c r="O76" i="50"/>
  <c r="O77" i="50"/>
  <c r="O78" i="50"/>
  <c r="O79" i="50"/>
  <c r="O80" i="50"/>
  <c r="O81" i="50"/>
  <c r="O82" i="50"/>
  <c r="O83" i="50"/>
  <c r="O84" i="50"/>
  <c r="O85" i="50"/>
  <c r="O86" i="50"/>
  <c r="O87" i="50"/>
  <c r="O88" i="50"/>
  <c r="O89" i="50"/>
  <c r="O90" i="50"/>
  <c r="O91" i="50"/>
  <c r="O92" i="50"/>
  <c r="O93" i="50"/>
  <c r="O94" i="50"/>
  <c r="O95" i="50"/>
  <c r="O96" i="50"/>
  <c r="O97" i="50"/>
  <c r="O98" i="50"/>
  <c r="O99" i="50"/>
  <c r="O100" i="50"/>
  <c r="O101" i="50"/>
  <c r="O102" i="50"/>
  <c r="O103" i="50"/>
  <c r="O104" i="50"/>
  <c r="O105" i="50"/>
  <c r="O106" i="50"/>
  <c r="O107" i="50"/>
  <c r="O108" i="50"/>
  <c r="O109" i="50"/>
  <c r="O110" i="50"/>
  <c r="O111" i="50"/>
  <c r="O112" i="50"/>
  <c r="O113" i="50"/>
  <c r="O114" i="50"/>
  <c r="O115" i="50"/>
  <c r="O116" i="50"/>
  <c r="O117" i="50"/>
  <c r="O118" i="50"/>
  <c r="O119" i="50"/>
  <c r="O120" i="50"/>
  <c r="O121" i="50"/>
  <c r="O122" i="50"/>
  <c r="O123" i="50"/>
  <c r="O124" i="50"/>
  <c r="O125" i="50"/>
  <c r="O126" i="50"/>
  <c r="O127" i="50"/>
  <c r="O128" i="50"/>
  <c r="O129" i="50"/>
  <c r="O130" i="50"/>
  <c r="O131" i="50"/>
  <c r="O132" i="50"/>
  <c r="O133" i="50"/>
  <c r="O134" i="50"/>
  <c r="O135" i="50"/>
  <c r="O136" i="50"/>
  <c r="O137" i="50"/>
  <c r="O138" i="50"/>
  <c r="O139" i="50"/>
  <c r="O140" i="50"/>
  <c r="O141" i="50"/>
  <c r="O142" i="50"/>
  <c r="O143" i="50"/>
  <c r="O144" i="50"/>
  <c r="O145" i="50"/>
  <c r="O146" i="50"/>
  <c r="O147" i="50"/>
  <c r="O148" i="50"/>
  <c r="O149" i="50"/>
  <c r="O150" i="50"/>
  <c r="O151" i="50"/>
  <c r="O152" i="50"/>
  <c r="O153" i="50"/>
  <c r="O154" i="50"/>
  <c r="O155" i="50"/>
  <c r="O156" i="50"/>
  <c r="O157" i="50"/>
  <c r="O158" i="50"/>
  <c r="O159" i="50"/>
  <c r="O160" i="50"/>
  <c r="O161" i="50"/>
  <c r="O162" i="50"/>
  <c r="O163" i="50"/>
  <c r="O164" i="50"/>
  <c r="O165" i="50"/>
  <c r="O166" i="50"/>
  <c r="O167" i="50"/>
  <c r="O168" i="50"/>
  <c r="O169" i="50"/>
  <c r="O170" i="50"/>
  <c r="O171" i="50"/>
  <c r="O172" i="50"/>
  <c r="O173" i="50"/>
  <c r="O174" i="50"/>
  <c r="O175" i="50"/>
  <c r="O176" i="50"/>
  <c r="O177" i="50"/>
  <c r="O178" i="50"/>
  <c r="O179" i="50"/>
  <c r="O180" i="50"/>
  <c r="O181" i="50"/>
  <c r="O182" i="50"/>
  <c r="O183" i="50"/>
  <c r="O184" i="50"/>
  <c r="O185" i="50"/>
  <c r="O186" i="50"/>
  <c r="O187" i="50"/>
  <c r="O188" i="50"/>
  <c r="O189" i="50"/>
  <c r="O190" i="50"/>
  <c r="O191" i="50"/>
  <c r="O192" i="50"/>
  <c r="O193" i="50"/>
  <c r="O194" i="50"/>
  <c r="O195" i="50"/>
  <c r="O196" i="50"/>
  <c r="O197" i="50"/>
  <c r="O198" i="50"/>
  <c r="O199" i="50"/>
  <c r="O200" i="50"/>
  <c r="O201" i="50"/>
  <c r="O202" i="50"/>
  <c r="O203" i="50"/>
  <c r="O204" i="50"/>
  <c r="O205" i="50"/>
  <c r="O206" i="50"/>
  <c r="O207" i="50"/>
  <c r="O208" i="50"/>
  <c r="O209" i="50"/>
  <c r="O210" i="50"/>
  <c r="O211" i="50"/>
  <c r="O212" i="50"/>
  <c r="O213" i="50"/>
  <c r="O214" i="50"/>
  <c r="O215" i="50"/>
  <c r="O216" i="50"/>
  <c r="O217" i="50"/>
  <c r="O218" i="50"/>
  <c r="O219" i="50"/>
  <c r="O220" i="50"/>
  <c r="O221" i="50"/>
  <c r="O222" i="50"/>
  <c r="O223" i="50"/>
  <c r="O224" i="50"/>
  <c r="O225" i="50"/>
  <c r="O226" i="50"/>
  <c r="O227" i="50"/>
  <c r="O228" i="50"/>
  <c r="O229" i="50"/>
  <c r="O230" i="50"/>
  <c r="O231" i="50"/>
  <c r="O232" i="50"/>
  <c r="O233" i="50"/>
  <c r="O234" i="50"/>
  <c r="O235" i="50"/>
  <c r="O236" i="50"/>
  <c r="O237" i="50"/>
  <c r="O238" i="50"/>
  <c r="O239" i="50"/>
  <c r="O240" i="50"/>
  <c r="O241" i="50"/>
  <c r="O242" i="50"/>
  <c r="O243" i="50"/>
  <c r="O244" i="50"/>
  <c r="O245" i="50"/>
  <c r="O246" i="50"/>
  <c r="O247" i="50"/>
  <c r="O248" i="50"/>
  <c r="O249" i="50"/>
  <c r="O250" i="50"/>
  <c r="O251" i="50"/>
  <c r="O252" i="50"/>
  <c r="O253" i="50"/>
  <c r="O254" i="50"/>
  <c r="O255" i="50"/>
  <c r="O256" i="50"/>
  <c r="O257" i="50"/>
  <c r="O258" i="50"/>
  <c r="O259" i="50"/>
  <c r="O260" i="50"/>
  <c r="O261" i="50"/>
  <c r="O262" i="50"/>
  <c r="O263" i="50"/>
  <c r="O264" i="50"/>
  <c r="O265" i="50"/>
  <c r="O266" i="50"/>
  <c r="O267" i="50"/>
  <c r="O268" i="50"/>
  <c r="O269" i="50"/>
  <c r="O270" i="50"/>
  <c r="O271" i="50"/>
  <c r="O272" i="50"/>
  <c r="O273" i="50"/>
  <c r="O274" i="50"/>
  <c r="O275" i="50"/>
  <c r="O276" i="50"/>
  <c r="O277" i="50"/>
  <c r="O278" i="50"/>
  <c r="O279" i="50"/>
  <c r="O280" i="50"/>
  <c r="O281" i="50"/>
  <c r="O282" i="50"/>
  <c r="O283" i="50"/>
  <c r="O284" i="50"/>
  <c r="O285" i="50"/>
  <c r="O286" i="50"/>
  <c r="O287" i="50"/>
  <c r="O288" i="50"/>
  <c r="O289" i="50"/>
  <c r="O290" i="50"/>
  <c r="O291" i="50"/>
  <c r="O292" i="50"/>
  <c r="O293" i="50"/>
  <c r="O294" i="50"/>
  <c r="O295" i="50"/>
  <c r="O296" i="50"/>
  <c r="O297" i="50"/>
  <c r="O298" i="50"/>
  <c r="O299" i="50"/>
  <c r="O300" i="50"/>
  <c r="O301" i="50"/>
  <c r="O302" i="50"/>
  <c r="O303" i="50"/>
  <c r="O304" i="50"/>
  <c r="O305" i="50"/>
  <c r="O306" i="50"/>
  <c r="O307" i="50"/>
  <c r="O308" i="50"/>
  <c r="O309" i="50"/>
  <c r="O310" i="50"/>
  <c r="O311" i="50"/>
  <c r="O312" i="50"/>
  <c r="O313" i="50"/>
  <c r="O314" i="50"/>
  <c r="O315" i="50"/>
  <c r="O316" i="50"/>
  <c r="O317" i="50"/>
  <c r="O318" i="50"/>
  <c r="O319" i="50"/>
  <c r="O320" i="50"/>
  <c r="O321" i="50"/>
  <c r="O322" i="50"/>
  <c r="O323" i="50"/>
  <c r="O324" i="50"/>
  <c r="O325" i="50"/>
  <c r="O326" i="50"/>
  <c r="O327" i="50"/>
  <c r="O328" i="50"/>
  <c r="O329" i="50"/>
  <c r="O330" i="50"/>
  <c r="O331" i="50"/>
  <c r="O332" i="50"/>
  <c r="O333" i="50"/>
  <c r="O334" i="50"/>
  <c r="O335" i="50"/>
  <c r="O336" i="50"/>
  <c r="O337" i="50"/>
  <c r="O338" i="50"/>
  <c r="O339" i="50"/>
  <c r="O340" i="50"/>
  <c r="O341" i="50"/>
  <c r="O342" i="50"/>
  <c r="O343" i="50"/>
  <c r="O344" i="50"/>
  <c r="O345" i="50"/>
  <c r="O346" i="50"/>
  <c r="O347" i="50"/>
  <c r="O348" i="50"/>
  <c r="O349" i="50"/>
  <c r="O350" i="50"/>
  <c r="O351" i="50"/>
  <c r="O352" i="50"/>
  <c r="O353" i="50"/>
  <c r="O354" i="50"/>
  <c r="O355" i="50"/>
  <c r="O356" i="50"/>
  <c r="O357" i="50"/>
  <c r="O358" i="50"/>
  <c r="O359" i="50"/>
  <c r="O360" i="50"/>
  <c r="O361" i="50"/>
  <c r="O362" i="50"/>
  <c r="O363" i="50"/>
  <c r="O364" i="50"/>
  <c r="O365" i="50"/>
  <c r="O366" i="50"/>
  <c r="O367" i="50"/>
  <c r="O368" i="50"/>
  <c r="O369" i="50"/>
  <c r="O370" i="50"/>
  <c r="O371" i="50"/>
  <c r="O372" i="50"/>
  <c r="O373" i="50"/>
  <c r="O374" i="50"/>
  <c r="O375" i="50"/>
  <c r="O376" i="50"/>
  <c r="O377" i="50"/>
  <c r="O378" i="50"/>
  <c r="O379" i="50"/>
  <c r="O380" i="50"/>
  <c r="O381" i="50"/>
  <c r="O382" i="50"/>
  <c r="O383" i="50"/>
  <c r="O384" i="50"/>
  <c r="O385" i="50"/>
  <c r="O386" i="50"/>
  <c r="O387" i="50"/>
  <c r="O388" i="50"/>
  <c r="O389" i="50"/>
  <c r="O390" i="50"/>
  <c r="O391" i="50"/>
  <c r="O392" i="50"/>
  <c r="O393" i="50"/>
  <c r="O394" i="50"/>
  <c r="O395" i="50"/>
  <c r="O396" i="50"/>
  <c r="O397" i="50"/>
  <c r="O398" i="50"/>
  <c r="O399" i="50"/>
  <c r="O400" i="50"/>
  <c r="O401" i="50"/>
  <c r="O402" i="50"/>
  <c r="O403" i="50"/>
  <c r="O404" i="50"/>
  <c r="O405" i="50"/>
  <c r="O406" i="50"/>
  <c r="O407" i="50"/>
  <c r="O408" i="50"/>
  <c r="O409" i="50"/>
  <c r="O410" i="50"/>
  <c r="O411" i="50"/>
  <c r="O412" i="50"/>
  <c r="O413" i="50"/>
  <c r="O414" i="50"/>
  <c r="O415" i="50"/>
  <c r="O416" i="50"/>
  <c r="O417" i="50"/>
  <c r="O418" i="50"/>
  <c r="O419" i="50"/>
  <c r="O420" i="50"/>
  <c r="O421" i="50"/>
  <c r="O422" i="50"/>
  <c r="O423" i="50"/>
  <c r="O424" i="50"/>
  <c r="O425" i="50"/>
  <c r="O426" i="50"/>
  <c r="O427" i="50"/>
  <c r="O428" i="50"/>
  <c r="O429" i="50"/>
  <c r="O430" i="50"/>
  <c r="O431" i="50"/>
  <c r="O432" i="50"/>
  <c r="O433" i="50"/>
  <c r="O434" i="50"/>
  <c r="O435" i="50"/>
  <c r="O436" i="50"/>
  <c r="O437" i="50"/>
  <c r="O438" i="50"/>
  <c r="O439" i="50"/>
  <c r="O440" i="50"/>
  <c r="O441" i="50"/>
  <c r="O442" i="50"/>
  <c r="O443" i="50"/>
  <c r="O444" i="50"/>
  <c r="O445" i="50"/>
  <c r="O446" i="50"/>
  <c r="O447" i="50"/>
  <c r="O448" i="50"/>
  <c r="O449" i="50"/>
  <c r="O450" i="50"/>
  <c r="O451" i="50"/>
  <c r="O452" i="50"/>
  <c r="O453" i="50"/>
  <c r="O454" i="50"/>
  <c r="O455" i="50"/>
  <c r="O456" i="50"/>
  <c r="O457" i="50"/>
  <c r="O458" i="50"/>
  <c r="O459" i="50"/>
  <c r="O460" i="50"/>
  <c r="O461" i="50"/>
  <c r="O462" i="50"/>
  <c r="O463" i="50"/>
  <c r="O464" i="50"/>
  <c r="O465" i="50"/>
  <c r="O466" i="50"/>
  <c r="O467" i="50"/>
  <c r="O468" i="50"/>
  <c r="O469" i="50"/>
  <c r="O470" i="50"/>
  <c r="O471" i="50"/>
  <c r="O472" i="50"/>
  <c r="O473" i="50"/>
  <c r="O474" i="50"/>
  <c r="O475" i="50"/>
  <c r="O476" i="50"/>
  <c r="O477" i="50"/>
  <c r="O478" i="50"/>
  <c r="O479" i="50"/>
  <c r="O480" i="50"/>
  <c r="O481" i="50"/>
  <c r="O482" i="50"/>
  <c r="O483" i="50"/>
  <c r="O484" i="50"/>
  <c r="O485" i="50"/>
  <c r="O486" i="50"/>
  <c r="O487" i="50"/>
  <c r="O488" i="50"/>
  <c r="O489" i="50"/>
  <c r="O490" i="50"/>
  <c r="O491" i="50"/>
  <c r="O492" i="50"/>
  <c r="O493" i="50"/>
  <c r="O494" i="50"/>
  <c r="O495" i="50"/>
  <c r="O496" i="50"/>
  <c r="O497" i="50"/>
  <c r="O498" i="50"/>
  <c r="O499" i="50"/>
  <c r="O500" i="50"/>
  <c r="O501" i="50"/>
  <c r="O502" i="50"/>
  <c r="O503" i="50"/>
  <c r="O504" i="50"/>
  <c r="O505" i="50"/>
  <c r="O506" i="50"/>
  <c r="O507" i="50"/>
  <c r="O508" i="50"/>
  <c r="O509" i="50"/>
  <c r="O510" i="50"/>
  <c r="O511" i="50"/>
  <c r="O512" i="50"/>
  <c r="O513" i="50"/>
  <c r="O514" i="50"/>
  <c r="O515" i="50"/>
  <c r="O516" i="50"/>
  <c r="O517" i="50"/>
  <c r="O518" i="50"/>
  <c r="O519" i="50"/>
  <c r="O520" i="50"/>
  <c r="O521" i="50"/>
  <c r="O522" i="50"/>
  <c r="O523" i="50"/>
  <c r="O524" i="50"/>
  <c r="O525" i="50"/>
  <c r="O526" i="50"/>
  <c r="O527" i="50"/>
  <c r="O528" i="50"/>
  <c r="O529" i="50"/>
  <c r="O530" i="50"/>
  <c r="O531" i="50"/>
  <c r="O532" i="50"/>
  <c r="O533" i="50"/>
  <c r="O534" i="50"/>
  <c r="O535" i="50"/>
  <c r="O536" i="50"/>
  <c r="O537" i="50"/>
  <c r="O538" i="50"/>
  <c r="O539" i="50"/>
  <c r="O540" i="50"/>
  <c r="O541" i="50"/>
  <c r="O542" i="50"/>
  <c r="O543" i="50"/>
  <c r="O544" i="50"/>
  <c r="O545" i="50"/>
  <c r="O546" i="50"/>
  <c r="O547" i="50"/>
  <c r="O548" i="50"/>
  <c r="O549" i="50"/>
  <c r="O550" i="50"/>
  <c r="O551" i="50"/>
  <c r="O552" i="50"/>
  <c r="O553" i="50"/>
  <c r="O554" i="50"/>
  <c r="O555" i="50"/>
  <c r="O556" i="50"/>
  <c r="O557" i="50"/>
  <c r="O558" i="50"/>
  <c r="O559" i="50"/>
  <c r="O560" i="50"/>
  <c r="O561" i="50"/>
  <c r="O562" i="50"/>
  <c r="O563" i="50"/>
  <c r="O564" i="50"/>
  <c r="O565" i="50"/>
  <c r="O566" i="50"/>
  <c r="O567" i="50"/>
  <c r="O568" i="50"/>
  <c r="O569" i="50"/>
  <c r="O570" i="50"/>
  <c r="O571" i="50"/>
  <c r="O572" i="50"/>
  <c r="O573" i="50"/>
  <c r="O574" i="50"/>
  <c r="O575" i="50"/>
  <c r="O576" i="50"/>
  <c r="O577" i="50"/>
  <c r="O578" i="50"/>
  <c r="O579" i="50"/>
  <c r="O580" i="50"/>
  <c r="O581" i="50"/>
  <c r="O582" i="50"/>
  <c r="O583" i="50"/>
  <c r="O584" i="50"/>
  <c r="O585" i="50"/>
  <c r="O586" i="50"/>
  <c r="O587" i="50"/>
  <c r="O588" i="50"/>
  <c r="O589" i="50"/>
  <c r="O590" i="50"/>
  <c r="O591" i="50"/>
  <c r="O592" i="50"/>
  <c r="O593" i="50"/>
  <c r="O594" i="50"/>
  <c r="O595" i="50"/>
  <c r="O596" i="50"/>
  <c r="O597" i="50"/>
  <c r="O598" i="50"/>
  <c r="O599" i="50"/>
  <c r="O600" i="50"/>
  <c r="O601" i="50"/>
  <c r="O602" i="50"/>
  <c r="O603" i="50"/>
  <c r="O604" i="50"/>
  <c r="O605" i="50"/>
  <c r="O606" i="50"/>
  <c r="O607" i="50"/>
  <c r="O608" i="50"/>
  <c r="O609" i="50"/>
  <c r="O610" i="50"/>
  <c r="O611" i="50"/>
  <c r="O612" i="50"/>
  <c r="O613" i="50"/>
  <c r="O614" i="50"/>
  <c r="O615" i="50"/>
  <c r="O616" i="50"/>
  <c r="O617" i="50"/>
  <c r="O618" i="50"/>
  <c r="O619" i="50"/>
  <c r="O620" i="50"/>
  <c r="O621" i="50"/>
  <c r="O622" i="50"/>
  <c r="O623" i="50"/>
  <c r="O624" i="50"/>
  <c r="O625" i="50"/>
  <c r="O626" i="50"/>
  <c r="O627" i="50"/>
  <c r="O628" i="50"/>
  <c r="O629" i="50"/>
  <c r="O630" i="50"/>
  <c r="O631" i="50"/>
  <c r="O632" i="50"/>
  <c r="O633" i="50"/>
  <c r="O634" i="50"/>
  <c r="O635" i="50"/>
  <c r="O636" i="50"/>
  <c r="O637" i="50"/>
  <c r="O638" i="50"/>
  <c r="O639" i="50"/>
  <c r="O640" i="50"/>
  <c r="O641" i="50"/>
  <c r="O642" i="50"/>
  <c r="O643" i="50"/>
  <c r="O644" i="50"/>
  <c r="O645" i="50"/>
  <c r="O646" i="50"/>
  <c r="O647" i="50"/>
  <c r="O648" i="50"/>
  <c r="O649" i="50"/>
  <c r="O650" i="50"/>
  <c r="O651" i="50"/>
  <c r="O652" i="50"/>
  <c r="O653" i="50"/>
  <c r="O654" i="50"/>
  <c r="O655" i="50"/>
  <c r="O656" i="50"/>
  <c r="O657" i="50"/>
  <c r="O658" i="50"/>
  <c r="O659" i="50"/>
  <c r="O660" i="50"/>
  <c r="O661" i="50"/>
  <c r="O662" i="50"/>
  <c r="O663" i="50"/>
  <c r="O664" i="50"/>
  <c r="O665" i="50"/>
  <c r="O666" i="50"/>
  <c r="O667" i="50"/>
  <c r="O668" i="50"/>
  <c r="O669" i="50"/>
  <c r="O670" i="50"/>
  <c r="O671" i="50"/>
  <c r="O672" i="50"/>
  <c r="O673" i="50"/>
  <c r="O674" i="50"/>
  <c r="O675" i="50"/>
  <c r="O676" i="50"/>
  <c r="O677" i="50"/>
  <c r="O678" i="50"/>
  <c r="O679" i="50"/>
  <c r="O680" i="50"/>
  <c r="O681" i="50"/>
  <c r="O682" i="50"/>
  <c r="O683" i="50"/>
  <c r="O684" i="50"/>
  <c r="O685" i="50"/>
  <c r="O686" i="50"/>
  <c r="O687" i="50"/>
  <c r="O688" i="50"/>
  <c r="O689" i="50"/>
  <c r="O690" i="50"/>
  <c r="O691" i="50"/>
  <c r="O692" i="50"/>
  <c r="O693" i="50"/>
  <c r="O694" i="50"/>
  <c r="O695" i="50"/>
  <c r="O696" i="50"/>
  <c r="O697" i="50"/>
  <c r="O698" i="50"/>
  <c r="O699" i="50"/>
  <c r="O700" i="50"/>
  <c r="O701" i="50"/>
  <c r="O702" i="50"/>
  <c r="O703" i="50"/>
  <c r="O704" i="50"/>
  <c r="O705" i="50"/>
  <c r="O706" i="50"/>
  <c r="O707" i="50"/>
  <c r="O708" i="50"/>
  <c r="O709" i="50"/>
  <c r="O710" i="50"/>
  <c r="O711" i="50"/>
  <c r="O712" i="50"/>
  <c r="O713" i="50"/>
  <c r="O714" i="50"/>
  <c r="O715" i="50"/>
  <c r="O716" i="50"/>
  <c r="O717" i="50"/>
  <c r="O718" i="50"/>
  <c r="O719" i="50"/>
  <c r="O720" i="50"/>
  <c r="O721" i="50"/>
  <c r="O722" i="50"/>
  <c r="O723" i="50"/>
  <c r="O724" i="50"/>
  <c r="O725" i="50"/>
  <c r="O726" i="50"/>
  <c r="O727" i="50"/>
  <c r="O728" i="50"/>
  <c r="O729" i="50"/>
  <c r="O730" i="50"/>
  <c r="O731" i="50"/>
  <c r="O732" i="50"/>
  <c r="O733" i="50"/>
  <c r="O734" i="50"/>
  <c r="O735" i="50"/>
  <c r="O736" i="50"/>
  <c r="O737" i="50"/>
  <c r="O738" i="50"/>
  <c r="O739" i="50"/>
  <c r="O740" i="50"/>
  <c r="O741" i="50"/>
  <c r="O742" i="50"/>
  <c r="O743" i="50"/>
  <c r="O744" i="50"/>
  <c r="O745" i="50"/>
  <c r="O746" i="50"/>
  <c r="O747" i="50"/>
  <c r="O748" i="50"/>
  <c r="O749" i="50"/>
  <c r="O750" i="50"/>
  <c r="O751" i="50"/>
  <c r="O752" i="50"/>
  <c r="O753" i="50"/>
  <c r="O754" i="50"/>
  <c r="O755" i="50"/>
  <c r="O756" i="50"/>
  <c r="O757" i="50"/>
  <c r="O758" i="50"/>
  <c r="O759" i="50"/>
  <c r="O760" i="50"/>
  <c r="O761" i="50"/>
  <c r="O762" i="50"/>
  <c r="O763" i="50"/>
  <c r="O764" i="50"/>
  <c r="O765" i="50"/>
  <c r="O766" i="50"/>
  <c r="O767" i="50"/>
  <c r="O768" i="50"/>
  <c r="O769" i="50"/>
  <c r="O770" i="50"/>
  <c r="O771" i="50"/>
  <c r="O772" i="50"/>
  <c r="O773" i="50"/>
  <c r="O774" i="50"/>
  <c r="O775" i="50"/>
  <c r="O776" i="50"/>
  <c r="O777" i="50"/>
  <c r="O778" i="50"/>
  <c r="O779" i="50"/>
  <c r="O780" i="50"/>
  <c r="O781" i="50"/>
  <c r="O782" i="50"/>
  <c r="O783" i="50"/>
  <c r="O784" i="50"/>
  <c r="O785" i="50"/>
  <c r="O786" i="50"/>
  <c r="O787" i="50"/>
  <c r="O788" i="50"/>
  <c r="O789" i="50"/>
  <c r="O790" i="50"/>
  <c r="O791" i="50"/>
  <c r="O792" i="50"/>
  <c r="O793" i="50"/>
  <c r="O794" i="50"/>
  <c r="O795" i="50"/>
  <c r="O796" i="50"/>
  <c r="O797" i="50"/>
  <c r="O798" i="50"/>
  <c r="O799" i="50"/>
  <c r="O800" i="50"/>
  <c r="O801" i="50"/>
  <c r="O802" i="50"/>
  <c r="O803" i="50"/>
  <c r="O804" i="50"/>
  <c r="O805" i="50"/>
  <c r="O806" i="50"/>
  <c r="O807" i="50"/>
  <c r="O808" i="50"/>
  <c r="O809" i="50"/>
  <c r="O810" i="50"/>
  <c r="O811" i="50"/>
  <c r="O812" i="50"/>
  <c r="O813" i="50"/>
  <c r="O814" i="50"/>
  <c r="O815" i="50"/>
  <c r="O816" i="50"/>
  <c r="O817" i="50"/>
  <c r="O818" i="50"/>
  <c r="O819" i="50"/>
  <c r="O820" i="50"/>
  <c r="O821" i="50"/>
  <c r="O822" i="50"/>
  <c r="O823" i="50"/>
  <c r="O824" i="50"/>
  <c r="O825" i="50"/>
  <c r="O826" i="50"/>
  <c r="O827" i="50"/>
  <c r="O828" i="50"/>
  <c r="O829" i="50"/>
  <c r="O830" i="50"/>
  <c r="O831" i="50"/>
  <c r="O832" i="50"/>
  <c r="O833" i="50"/>
  <c r="O834" i="50"/>
  <c r="O835" i="50"/>
  <c r="O836" i="50"/>
  <c r="O837" i="50"/>
  <c r="O838" i="50"/>
  <c r="O839" i="50"/>
  <c r="O840" i="50"/>
  <c r="O841" i="50"/>
  <c r="O842" i="50"/>
  <c r="O843" i="50"/>
  <c r="O844" i="50"/>
  <c r="O845" i="50"/>
  <c r="O846" i="50"/>
  <c r="O847" i="50"/>
  <c r="O848" i="50"/>
  <c r="O849" i="50"/>
  <c r="O850" i="50"/>
  <c r="O851" i="50"/>
  <c r="O852" i="50"/>
  <c r="O853" i="50"/>
  <c r="O854" i="50"/>
  <c r="O855" i="50"/>
  <c r="O856" i="50"/>
  <c r="O857" i="50"/>
  <c r="O858" i="50"/>
  <c r="O859" i="50"/>
  <c r="O860" i="50"/>
  <c r="O861" i="50"/>
  <c r="O862" i="50"/>
  <c r="O863" i="50"/>
  <c r="O864" i="50"/>
  <c r="O865" i="50"/>
  <c r="O866" i="50"/>
  <c r="O867" i="50"/>
  <c r="O868" i="50"/>
  <c r="O869" i="50"/>
  <c r="O870" i="50"/>
  <c r="O871" i="50"/>
  <c r="O872" i="50"/>
  <c r="O873" i="50"/>
  <c r="O874" i="50"/>
  <c r="O875" i="50"/>
  <c r="O876" i="50"/>
  <c r="O877" i="50"/>
  <c r="O878" i="50"/>
  <c r="O879" i="50"/>
  <c r="O880" i="50"/>
  <c r="O881" i="50"/>
  <c r="O882" i="50"/>
  <c r="O883" i="50"/>
  <c r="O884" i="50"/>
  <c r="O885" i="50"/>
  <c r="O886" i="50"/>
  <c r="O887" i="50"/>
  <c r="O888" i="50"/>
  <c r="O889" i="50"/>
  <c r="O890" i="50"/>
  <c r="O891" i="50"/>
  <c r="O892" i="50"/>
  <c r="O893" i="50"/>
  <c r="O894" i="50"/>
  <c r="O895" i="50"/>
  <c r="O896" i="50"/>
  <c r="O897" i="50"/>
  <c r="O898" i="50"/>
  <c r="O899" i="50"/>
  <c r="O900" i="50"/>
  <c r="O901" i="50"/>
  <c r="O902" i="50"/>
  <c r="O903" i="50"/>
  <c r="O904" i="50"/>
  <c r="O905" i="50"/>
  <c r="O906" i="50"/>
  <c r="O907" i="50"/>
  <c r="O908" i="50"/>
  <c r="O909" i="50"/>
  <c r="O910" i="50"/>
  <c r="O911" i="50"/>
  <c r="O912" i="50"/>
  <c r="O913" i="50"/>
  <c r="O914" i="50"/>
  <c r="O915" i="50"/>
  <c r="O916" i="50"/>
  <c r="O917" i="50"/>
  <c r="O918" i="50"/>
  <c r="O919" i="50"/>
  <c r="O920" i="50"/>
  <c r="O921" i="50"/>
  <c r="O922" i="50"/>
  <c r="O923" i="50"/>
  <c r="O924" i="50"/>
  <c r="O925" i="50"/>
  <c r="O926" i="50"/>
  <c r="O927" i="50"/>
  <c r="O928" i="50"/>
  <c r="O929" i="50"/>
  <c r="O930" i="50"/>
  <c r="O931" i="50"/>
  <c r="O932" i="50"/>
  <c r="O933" i="50"/>
  <c r="O934" i="50"/>
  <c r="O935" i="50"/>
  <c r="O936" i="50"/>
  <c r="O937" i="50"/>
  <c r="O938" i="50"/>
  <c r="O939" i="50"/>
  <c r="O940" i="50"/>
  <c r="O941" i="50"/>
  <c r="O942" i="50"/>
  <c r="O943" i="50"/>
  <c r="O944" i="50"/>
  <c r="O945" i="50"/>
  <c r="O946" i="50"/>
  <c r="O947" i="50"/>
  <c r="O948" i="50"/>
  <c r="O949" i="50"/>
  <c r="O950" i="50"/>
  <c r="O951" i="50"/>
  <c r="O952" i="50"/>
  <c r="O953" i="50"/>
  <c r="O954" i="50"/>
  <c r="O955" i="50"/>
  <c r="O956" i="50"/>
  <c r="O957" i="50"/>
  <c r="O958" i="50"/>
  <c r="O959" i="50"/>
  <c r="O960" i="50"/>
  <c r="O961" i="50"/>
  <c r="O962" i="50"/>
  <c r="O963" i="50"/>
  <c r="O964" i="50"/>
  <c r="O965" i="50"/>
  <c r="O966" i="50"/>
  <c r="O967" i="50"/>
  <c r="O968" i="50"/>
  <c r="O969" i="50"/>
  <c r="O970" i="50"/>
  <c r="O971" i="50"/>
  <c r="O972" i="50"/>
  <c r="O973" i="50"/>
  <c r="O974" i="50"/>
  <c r="O975" i="50"/>
  <c r="O976" i="50"/>
  <c r="O977" i="50"/>
  <c r="O978" i="50"/>
  <c r="O979" i="50"/>
  <c r="O980" i="50"/>
  <c r="O981" i="50"/>
  <c r="O982" i="50"/>
  <c r="O983" i="50"/>
  <c r="O984" i="50"/>
  <c r="O985" i="50"/>
  <c r="O986" i="50"/>
  <c r="O987" i="50"/>
  <c r="O988" i="50"/>
  <c r="O989" i="50"/>
  <c r="O990" i="50"/>
  <c r="O991" i="50"/>
  <c r="O992" i="50"/>
  <c r="O993" i="50"/>
  <c r="O994" i="50"/>
  <c r="O995" i="50"/>
  <c r="O996" i="50"/>
  <c r="O997" i="50"/>
  <c r="O998" i="50"/>
  <c r="O999" i="50"/>
  <c r="O1000" i="50"/>
  <c r="O2" i="50"/>
  <c r="AY10" i="51" l="1"/>
  <c r="AY11" i="51"/>
  <c r="AY12" i="51"/>
  <c r="AY13" i="51"/>
  <c r="AY14" i="51"/>
  <c r="AY15" i="51"/>
  <c r="AY16" i="51"/>
  <c r="AY17" i="51"/>
  <c r="AY18" i="51"/>
  <c r="AY19" i="51"/>
  <c r="AY20" i="51"/>
  <c r="AY21" i="51"/>
  <c r="AY22" i="51"/>
  <c r="AY23" i="51"/>
  <c r="AY24" i="51"/>
  <c r="AY25" i="51"/>
  <c r="AY26" i="51"/>
  <c r="AY27" i="51"/>
  <c r="AY28" i="51"/>
  <c r="AY29" i="51"/>
  <c r="AY30" i="51"/>
  <c r="AY31" i="51"/>
  <c r="AY32" i="51"/>
  <c r="AY33" i="51"/>
  <c r="AY34" i="51"/>
  <c r="AY35" i="51"/>
  <c r="AY36" i="51"/>
  <c r="AY37" i="51"/>
  <c r="AY38" i="51"/>
  <c r="AY39" i="51"/>
  <c r="AY40" i="51"/>
  <c r="AY41" i="51"/>
  <c r="AY42" i="51"/>
  <c r="AY43" i="51"/>
  <c r="AY44" i="51"/>
  <c r="AY45" i="51"/>
  <c r="AY46" i="51"/>
  <c r="AY47" i="51"/>
  <c r="AY48" i="51"/>
  <c r="AY49" i="51"/>
  <c r="AY50" i="51"/>
  <c r="AY51" i="51"/>
  <c r="AY52" i="51"/>
  <c r="AY53" i="51"/>
  <c r="AY54" i="51"/>
  <c r="AY55" i="51"/>
  <c r="AY56" i="51"/>
  <c r="AY57" i="51"/>
  <c r="AY58" i="51"/>
  <c r="AY59" i="51"/>
  <c r="AY60" i="51"/>
  <c r="AY61" i="51"/>
  <c r="AY62" i="51"/>
  <c r="AY63" i="51"/>
  <c r="AY64" i="51"/>
  <c r="AY65" i="51"/>
  <c r="AY66" i="51"/>
  <c r="AY67" i="51"/>
  <c r="AY68" i="51"/>
  <c r="AY69" i="51"/>
  <c r="AY70" i="51"/>
  <c r="AY71" i="51"/>
  <c r="AY72" i="51"/>
  <c r="AY73" i="51"/>
  <c r="AY74" i="51"/>
  <c r="AY75" i="51"/>
  <c r="AY76" i="51"/>
  <c r="AY77" i="51"/>
  <c r="AY78" i="51"/>
  <c r="AY79" i="51"/>
  <c r="AY80" i="51"/>
  <c r="AY81" i="51"/>
  <c r="AY82" i="51"/>
  <c r="AY83" i="51"/>
  <c r="AY84" i="51"/>
  <c r="AY85" i="51"/>
  <c r="AY86" i="51"/>
  <c r="AY87" i="51"/>
  <c r="AY88" i="51"/>
  <c r="AY89" i="51"/>
  <c r="AY90" i="51"/>
  <c r="AY91" i="51"/>
  <c r="AY92" i="51"/>
  <c r="AY93" i="51"/>
  <c r="AY94" i="51"/>
  <c r="AY95" i="51"/>
  <c r="AY96" i="51"/>
  <c r="AY97" i="51"/>
  <c r="AY98" i="51"/>
  <c r="AY99" i="51"/>
  <c r="AY100" i="51"/>
  <c r="AY101" i="51"/>
  <c r="AY102" i="51"/>
  <c r="AY103" i="51"/>
  <c r="AY104" i="51"/>
  <c r="AY105" i="51"/>
  <c r="AY106" i="51"/>
  <c r="AY107" i="51"/>
  <c r="AY108" i="51"/>
  <c r="AY109" i="51"/>
  <c r="AY110" i="51"/>
  <c r="AY111" i="51"/>
  <c r="AY112" i="51"/>
  <c r="AY113" i="51"/>
  <c r="AY114" i="51"/>
  <c r="AY115" i="51"/>
  <c r="AY116" i="51"/>
  <c r="AY117" i="51"/>
  <c r="AY118" i="51"/>
  <c r="AY119" i="51"/>
  <c r="AY120" i="51"/>
  <c r="AY121" i="51"/>
  <c r="AY122" i="51"/>
  <c r="AY123" i="51"/>
  <c r="AY124" i="51"/>
  <c r="AY125" i="51"/>
  <c r="AY126" i="51"/>
  <c r="AY127" i="51"/>
  <c r="AY128" i="51"/>
  <c r="AY129" i="51"/>
  <c r="AY130" i="51"/>
  <c r="AY131" i="51"/>
  <c r="AY132" i="51"/>
  <c r="AY133" i="51"/>
  <c r="AY134" i="51"/>
  <c r="AY135" i="51"/>
  <c r="AY136" i="51"/>
  <c r="AY137" i="51"/>
  <c r="AY138" i="51"/>
  <c r="AY139" i="51"/>
  <c r="AY140" i="51"/>
  <c r="AY141" i="51"/>
  <c r="AY142" i="51"/>
  <c r="AY143" i="51"/>
  <c r="AY144" i="51"/>
  <c r="AY145" i="51"/>
  <c r="AY146" i="51"/>
  <c r="AY147" i="51"/>
  <c r="AY148" i="51"/>
  <c r="AY149" i="51"/>
  <c r="AY150" i="51"/>
  <c r="AY151" i="51"/>
  <c r="AY152" i="51"/>
  <c r="AY153" i="51"/>
  <c r="AY154" i="51"/>
  <c r="AY155" i="51"/>
  <c r="AY156" i="51"/>
  <c r="AY157" i="51"/>
  <c r="AY158" i="51"/>
  <c r="AY159" i="51"/>
  <c r="AY160" i="51"/>
  <c r="AY161" i="51"/>
  <c r="AY162" i="51"/>
  <c r="AY163" i="51"/>
  <c r="AY164" i="51"/>
  <c r="AY165" i="51"/>
  <c r="AY166" i="51"/>
  <c r="AY167" i="51"/>
  <c r="AY168" i="51"/>
  <c r="AY169" i="51"/>
  <c r="AY170" i="51"/>
  <c r="AY171" i="51"/>
  <c r="AY172" i="51"/>
  <c r="AY173" i="51"/>
  <c r="AY174" i="51"/>
  <c r="AY175" i="51"/>
  <c r="AY176" i="51"/>
  <c r="AY177" i="51"/>
  <c r="AY178" i="51"/>
  <c r="AY179" i="51"/>
  <c r="AY180" i="51"/>
  <c r="AY181" i="51"/>
  <c r="AY182" i="51"/>
  <c r="AY183" i="51"/>
  <c r="AY184" i="51"/>
  <c r="AY185" i="51"/>
  <c r="AY186" i="51"/>
  <c r="AY187" i="51"/>
  <c r="AY188" i="51"/>
  <c r="AY189" i="51"/>
  <c r="AY190" i="51"/>
  <c r="AY191" i="51"/>
  <c r="AY192" i="51"/>
  <c r="AY193" i="51"/>
  <c r="AY194" i="51"/>
  <c r="AY195" i="51"/>
  <c r="AY196" i="51"/>
  <c r="AY197" i="51"/>
  <c r="AY198" i="51"/>
  <c r="AY199" i="51"/>
  <c r="AY200" i="51"/>
  <c r="AY201" i="51"/>
  <c r="AY202" i="51"/>
  <c r="AY203" i="51"/>
  <c r="AY204" i="51"/>
  <c r="AY205" i="51"/>
  <c r="AY206" i="51"/>
  <c r="AY207" i="51"/>
  <c r="AY208" i="51"/>
  <c r="AY209" i="51"/>
  <c r="AY210" i="51"/>
  <c r="AY211" i="51"/>
  <c r="AY212" i="51"/>
  <c r="AY213" i="51"/>
  <c r="AY214" i="51"/>
  <c r="AY215" i="51"/>
  <c r="AY216" i="51"/>
  <c r="AY217" i="51"/>
  <c r="AY218" i="51"/>
  <c r="AY219" i="51"/>
  <c r="AY220" i="51"/>
  <c r="AY221" i="51"/>
  <c r="AY222" i="51"/>
  <c r="AY223" i="51"/>
  <c r="AY224" i="51"/>
  <c r="AY225" i="51"/>
  <c r="AY226" i="51"/>
  <c r="AY227" i="51"/>
  <c r="AY228" i="51"/>
  <c r="AY229" i="51"/>
  <c r="AY230" i="51"/>
  <c r="AY231" i="51"/>
  <c r="AY232" i="51"/>
  <c r="AY233" i="51"/>
  <c r="AY234" i="51"/>
  <c r="AY235" i="51"/>
  <c r="AY236" i="51"/>
  <c r="AY237" i="51"/>
  <c r="AY238" i="51"/>
  <c r="AY239" i="51"/>
  <c r="AY240" i="51"/>
  <c r="AY241" i="51"/>
  <c r="AY242" i="51"/>
  <c r="AY243" i="51"/>
  <c r="AY244" i="51"/>
  <c r="AY245" i="51"/>
  <c r="AY246" i="51"/>
  <c r="AY247" i="51"/>
  <c r="AY248" i="51"/>
  <c r="AY249" i="51"/>
  <c r="AY250" i="51"/>
  <c r="AY251" i="51"/>
  <c r="AY252" i="51"/>
  <c r="AY253" i="51"/>
  <c r="AY254" i="51"/>
  <c r="AY255" i="51"/>
  <c r="AY256" i="51"/>
  <c r="AY257" i="51"/>
  <c r="AY258" i="51"/>
  <c r="AY259" i="51"/>
  <c r="AY260" i="51"/>
  <c r="AY261" i="51"/>
  <c r="AY262" i="51"/>
  <c r="AY263" i="51"/>
  <c r="AY264" i="51"/>
  <c r="AY265" i="51"/>
  <c r="AY266" i="51"/>
  <c r="AY267" i="51"/>
  <c r="AY268" i="51"/>
  <c r="AY269" i="51"/>
  <c r="AY270" i="51"/>
  <c r="AY271" i="51"/>
  <c r="AY272" i="51"/>
  <c r="AY273" i="51"/>
  <c r="AY274" i="51"/>
  <c r="AY275" i="51"/>
  <c r="AY276" i="51"/>
  <c r="AY277" i="51"/>
  <c r="AY278" i="51"/>
  <c r="AY279" i="51"/>
  <c r="AY280" i="51"/>
  <c r="AY281" i="51"/>
  <c r="AY282" i="51"/>
  <c r="AY283" i="51"/>
  <c r="AY284" i="51"/>
  <c r="AY285" i="51"/>
  <c r="AY286" i="51"/>
  <c r="AY287" i="51"/>
  <c r="AY288" i="51"/>
  <c r="AY289" i="51"/>
  <c r="AY290" i="51"/>
  <c r="AY291" i="51"/>
  <c r="AY292" i="51"/>
  <c r="AY293" i="51"/>
  <c r="AY294" i="51"/>
  <c r="AY295" i="51"/>
  <c r="AY296" i="51"/>
  <c r="AY297" i="51"/>
  <c r="AY298" i="51"/>
  <c r="AY299" i="51"/>
  <c r="AY300" i="51"/>
  <c r="AY301" i="51"/>
  <c r="AY302" i="51"/>
  <c r="AY303" i="51"/>
  <c r="AY304" i="51"/>
  <c r="AY305" i="51"/>
  <c r="AY306" i="51"/>
  <c r="AY307" i="51"/>
  <c r="AY308" i="51"/>
  <c r="AY309" i="51"/>
  <c r="AY310" i="51"/>
  <c r="AY311" i="51"/>
  <c r="AY312" i="51"/>
  <c r="AY313" i="51"/>
  <c r="AY314" i="51"/>
  <c r="AY315" i="51"/>
  <c r="AY316" i="51"/>
  <c r="AY317" i="51"/>
  <c r="AY318" i="51"/>
  <c r="AY319" i="51"/>
  <c r="AY320" i="51"/>
  <c r="AY321" i="51"/>
  <c r="AY322" i="51"/>
  <c r="AY323" i="51"/>
  <c r="AY324" i="51"/>
  <c r="AY325" i="51"/>
  <c r="AY326" i="51"/>
  <c r="AY327" i="51"/>
  <c r="AY328" i="51"/>
  <c r="AY329" i="51"/>
  <c r="AY330" i="51"/>
  <c r="AY331" i="51"/>
  <c r="AY332" i="51"/>
  <c r="AY333" i="51"/>
  <c r="AY334" i="51"/>
  <c r="AY335" i="51"/>
  <c r="AY336" i="51"/>
  <c r="AY337" i="51"/>
  <c r="AY338" i="51"/>
  <c r="AY339" i="51"/>
  <c r="AY340" i="51"/>
  <c r="AY341" i="51"/>
  <c r="AY342" i="51"/>
  <c r="AY343" i="51"/>
  <c r="AY344" i="51"/>
  <c r="AY345" i="51"/>
  <c r="AY346" i="51"/>
  <c r="AY347" i="51"/>
  <c r="AY348" i="51"/>
  <c r="AY349" i="51"/>
  <c r="AY350" i="51"/>
  <c r="AY351" i="51"/>
  <c r="AY352" i="51"/>
  <c r="AY353" i="51"/>
  <c r="AY354" i="51"/>
  <c r="AY355" i="51"/>
  <c r="AY356" i="51"/>
  <c r="AY357" i="51"/>
  <c r="AY358" i="51"/>
  <c r="AY359" i="51"/>
  <c r="AY360" i="51"/>
  <c r="AY361" i="51"/>
  <c r="AY362" i="51"/>
  <c r="AY363" i="51"/>
  <c r="AY364" i="51"/>
  <c r="AY365" i="51"/>
  <c r="AY366" i="51"/>
  <c r="AY367" i="51"/>
  <c r="AY368" i="51"/>
  <c r="AY369" i="51"/>
  <c r="AY370" i="51"/>
  <c r="AY371" i="51"/>
  <c r="AY372" i="51"/>
  <c r="AY373" i="51"/>
  <c r="AY374" i="51"/>
  <c r="AY375" i="51"/>
  <c r="AY376" i="51"/>
  <c r="AY377" i="51"/>
  <c r="AY378" i="51"/>
  <c r="AY379" i="51"/>
  <c r="AY380" i="51"/>
  <c r="AY381" i="51"/>
  <c r="AY382" i="51"/>
  <c r="AY383" i="51"/>
  <c r="AY384" i="51"/>
  <c r="AY385" i="51"/>
  <c r="AY386" i="51"/>
  <c r="AY387" i="51"/>
  <c r="AY388" i="51"/>
  <c r="AY389" i="51"/>
  <c r="AY390" i="51"/>
  <c r="AY391" i="51"/>
  <c r="AY392" i="51"/>
  <c r="AY393" i="51"/>
  <c r="AY394" i="51"/>
  <c r="AY395" i="51"/>
  <c r="AY396" i="51"/>
  <c r="AY397" i="51"/>
  <c r="AY398" i="51"/>
  <c r="AY399" i="51"/>
  <c r="AY400" i="51"/>
  <c r="AY401" i="51"/>
  <c r="AY402" i="51"/>
  <c r="AY403" i="51"/>
  <c r="AY404" i="51"/>
  <c r="AY405" i="51"/>
  <c r="AY406" i="51"/>
  <c r="AY407" i="51"/>
  <c r="AY408" i="51"/>
  <c r="AY409" i="51"/>
  <c r="AY410" i="51"/>
  <c r="AY411" i="51"/>
  <c r="AY412" i="51"/>
  <c r="AY413" i="51"/>
  <c r="AY414" i="51"/>
  <c r="AY415" i="51"/>
  <c r="AY416" i="51"/>
  <c r="AY417" i="51"/>
  <c r="AY418" i="51"/>
  <c r="AY419" i="51"/>
  <c r="AY420" i="51"/>
  <c r="AY421" i="51"/>
  <c r="AY422" i="51"/>
  <c r="AY423" i="51"/>
  <c r="AY424" i="51"/>
  <c r="AY425" i="51"/>
  <c r="AY426" i="51"/>
  <c r="AY427" i="51"/>
  <c r="AY428" i="51"/>
  <c r="AY429" i="51"/>
  <c r="AY430" i="51"/>
  <c r="AY431" i="51"/>
  <c r="AY432" i="51"/>
  <c r="AY433" i="51"/>
  <c r="AY434" i="51"/>
  <c r="AY435" i="51"/>
  <c r="AY436" i="51"/>
  <c r="AY437" i="51"/>
  <c r="AY438" i="51"/>
  <c r="AY439" i="51"/>
  <c r="AY440" i="51"/>
  <c r="AY441" i="51"/>
  <c r="AY442" i="51"/>
  <c r="AY443" i="51"/>
  <c r="AY444" i="51"/>
  <c r="AY445" i="51"/>
  <c r="AY446" i="51"/>
  <c r="AY447" i="51"/>
  <c r="AY448" i="51"/>
  <c r="AY449" i="51"/>
  <c r="AY450" i="51"/>
  <c r="AY451" i="51"/>
  <c r="AY452" i="51"/>
  <c r="AY453" i="51"/>
  <c r="AY454" i="51"/>
  <c r="AY455" i="51"/>
  <c r="AY456" i="51"/>
  <c r="AY457" i="51"/>
  <c r="AY458" i="51"/>
  <c r="AY459" i="51"/>
  <c r="AY460" i="51"/>
  <c r="AY461" i="51"/>
  <c r="AY462" i="51"/>
  <c r="AY463" i="51"/>
  <c r="AY464" i="51"/>
  <c r="AY465" i="51"/>
  <c r="AY466" i="51"/>
  <c r="AY467" i="51"/>
  <c r="AY468" i="51"/>
  <c r="AY469" i="51"/>
  <c r="AY470" i="51"/>
  <c r="AY471" i="51"/>
  <c r="AY472" i="51"/>
  <c r="AY473" i="51"/>
  <c r="AY474" i="51"/>
  <c r="AY475" i="51"/>
  <c r="AY476" i="51"/>
  <c r="AY477" i="51"/>
  <c r="AY478" i="51"/>
  <c r="AY479" i="51"/>
  <c r="AY480" i="51"/>
  <c r="AY481" i="51"/>
  <c r="AY482" i="51"/>
  <c r="AY483" i="51"/>
  <c r="AY484" i="51"/>
  <c r="AY485" i="51"/>
  <c r="AY486" i="51"/>
  <c r="AY487" i="51"/>
  <c r="AY488" i="51"/>
  <c r="AY489" i="51"/>
  <c r="AY490" i="51"/>
  <c r="AY491" i="51"/>
  <c r="AY492" i="51"/>
  <c r="AY493" i="51"/>
  <c r="AY494" i="51"/>
  <c r="AY495" i="51"/>
  <c r="AY496" i="51"/>
  <c r="AY497" i="51"/>
  <c r="AY498" i="51"/>
  <c r="AY499" i="51"/>
  <c r="AY500" i="51"/>
  <c r="AY501" i="51"/>
  <c r="AY502" i="51"/>
  <c r="AY503" i="51"/>
  <c r="AY504" i="51"/>
  <c r="AY505" i="51"/>
  <c r="AY506" i="51"/>
  <c r="AY507" i="51"/>
  <c r="AY508" i="51"/>
  <c r="AY509" i="51"/>
  <c r="AY510" i="51"/>
  <c r="AY511" i="51"/>
  <c r="AY512" i="51"/>
  <c r="AY513" i="51"/>
  <c r="AY514" i="51"/>
  <c r="AY515" i="51"/>
  <c r="AY516" i="51"/>
  <c r="AY517" i="51"/>
  <c r="AY518" i="51"/>
  <c r="AY519" i="51"/>
  <c r="AY520" i="51"/>
  <c r="AY521" i="51"/>
  <c r="AY522" i="51"/>
  <c r="AY523" i="51"/>
  <c r="AY524" i="51"/>
  <c r="AY525" i="51"/>
  <c r="AY526" i="51"/>
  <c r="AY527" i="51"/>
  <c r="AY528" i="51"/>
  <c r="AY529" i="51"/>
  <c r="AY530" i="51"/>
  <c r="AY531" i="51"/>
  <c r="AY532" i="51"/>
  <c r="AY533" i="51"/>
  <c r="AY534" i="51"/>
  <c r="AY535" i="51"/>
  <c r="AY536" i="51"/>
  <c r="AY537" i="51"/>
  <c r="AY538" i="51"/>
  <c r="AY539" i="51"/>
  <c r="AY540" i="51"/>
  <c r="AY541" i="51"/>
  <c r="AY542" i="51"/>
  <c r="AY543" i="51"/>
  <c r="AY544" i="51"/>
  <c r="AY545" i="51"/>
  <c r="AY546" i="51"/>
  <c r="AY547" i="51"/>
  <c r="AY548" i="51"/>
  <c r="AY549" i="51"/>
  <c r="AY550" i="51"/>
  <c r="AY551" i="51"/>
  <c r="AY552" i="51"/>
  <c r="AY553" i="51"/>
  <c r="AY554" i="51"/>
  <c r="AY555" i="51"/>
  <c r="AY556" i="51"/>
  <c r="AY557" i="51"/>
  <c r="AY558" i="51"/>
  <c r="AY559" i="51"/>
  <c r="AY560" i="51"/>
  <c r="AY561" i="51"/>
  <c r="AY562" i="51"/>
  <c r="AY563" i="51"/>
  <c r="AY564" i="51"/>
  <c r="AY565" i="51"/>
  <c r="AY566" i="51"/>
  <c r="AY567" i="51"/>
  <c r="AY568" i="51"/>
  <c r="AY569" i="51"/>
  <c r="AY570" i="51"/>
  <c r="AY571" i="51"/>
  <c r="AY572" i="51"/>
  <c r="AY573" i="51"/>
  <c r="AY574" i="51"/>
  <c r="AY575" i="51"/>
  <c r="AY576" i="51"/>
  <c r="AY577" i="51"/>
  <c r="AY578" i="51"/>
  <c r="AY579" i="51"/>
  <c r="AY580" i="51"/>
  <c r="AY581" i="51"/>
  <c r="AY582" i="51"/>
  <c r="AY583" i="51"/>
  <c r="AY584" i="51"/>
  <c r="AY585" i="51"/>
  <c r="AY586" i="51"/>
  <c r="AY587" i="51"/>
  <c r="AY588" i="51"/>
  <c r="AY589" i="51"/>
  <c r="AY590" i="51"/>
  <c r="AY591" i="51"/>
  <c r="AY592" i="51"/>
  <c r="AY593" i="51"/>
  <c r="AY594" i="51"/>
  <c r="AY595" i="51"/>
  <c r="AY596" i="51"/>
  <c r="AY597" i="51"/>
  <c r="AY598" i="51"/>
  <c r="AY599" i="51"/>
  <c r="AY600" i="51"/>
  <c r="AY601" i="51"/>
  <c r="AY602" i="51"/>
  <c r="AY603" i="51"/>
  <c r="AY604" i="51"/>
  <c r="AY605" i="51"/>
  <c r="AY606" i="51"/>
  <c r="AY607" i="51"/>
  <c r="AY608" i="51"/>
  <c r="AY609" i="51"/>
  <c r="AY610" i="51"/>
  <c r="AY611" i="51"/>
  <c r="AY612" i="51"/>
  <c r="AY613" i="51"/>
  <c r="AY614" i="51"/>
  <c r="AY615" i="51"/>
  <c r="AY616" i="51"/>
  <c r="AY617" i="51"/>
  <c r="AY618" i="51"/>
  <c r="AY619" i="51"/>
  <c r="AY620" i="51"/>
  <c r="AY621" i="51"/>
  <c r="AY622" i="51"/>
  <c r="AY623" i="51"/>
  <c r="AY624" i="51"/>
  <c r="AY625" i="51"/>
  <c r="AY626" i="51"/>
  <c r="AY627" i="51"/>
  <c r="AY628" i="51"/>
  <c r="AY629" i="51"/>
  <c r="AY630" i="51"/>
  <c r="AY631" i="51"/>
  <c r="AY632" i="51"/>
  <c r="AY633" i="51"/>
  <c r="AY634" i="51"/>
  <c r="AY635" i="51"/>
  <c r="AY636" i="51"/>
  <c r="AY637" i="51"/>
  <c r="AY638" i="51"/>
  <c r="AY639" i="51"/>
  <c r="AY640" i="51"/>
  <c r="AY641" i="51"/>
  <c r="AY642" i="51"/>
  <c r="AY643" i="51"/>
  <c r="AY644" i="51"/>
  <c r="AY645" i="51"/>
  <c r="AY646" i="51"/>
  <c r="AY647" i="51"/>
  <c r="AY648" i="51"/>
  <c r="AY649" i="51"/>
  <c r="AY650" i="51"/>
  <c r="AY651" i="51"/>
  <c r="AY652" i="51"/>
  <c r="AY653" i="51"/>
  <c r="AY654" i="51"/>
  <c r="AY655" i="51"/>
  <c r="AY656" i="51"/>
  <c r="AY657" i="51"/>
  <c r="AY658" i="51"/>
  <c r="AY659" i="51"/>
  <c r="AY660" i="51"/>
  <c r="AY661" i="51"/>
  <c r="AY662" i="51"/>
  <c r="AY663" i="51"/>
  <c r="AY664" i="51"/>
  <c r="AY665" i="51"/>
  <c r="AY666" i="51"/>
  <c r="AY667" i="51"/>
  <c r="AY668" i="51"/>
  <c r="AY669" i="51"/>
  <c r="AY670" i="51"/>
  <c r="AY671" i="51"/>
  <c r="AY672" i="51"/>
  <c r="AY673" i="51"/>
  <c r="AY674" i="51"/>
  <c r="AY675" i="51"/>
  <c r="AY676" i="51"/>
  <c r="AY677" i="51"/>
  <c r="AY678" i="51"/>
  <c r="AY679" i="51"/>
  <c r="AY680" i="51"/>
  <c r="AY681" i="51"/>
  <c r="AY682" i="51"/>
  <c r="AY683" i="51"/>
  <c r="AY684" i="51"/>
  <c r="AY685" i="51"/>
  <c r="AY686" i="51"/>
  <c r="AY687" i="51"/>
  <c r="AY688" i="51"/>
  <c r="AY689" i="51"/>
  <c r="AY690" i="51"/>
  <c r="AY691" i="51"/>
  <c r="AY692" i="51"/>
  <c r="AY693" i="51"/>
  <c r="AY694" i="51"/>
  <c r="AY695" i="51"/>
  <c r="AY696" i="51"/>
  <c r="AY697" i="51"/>
  <c r="AY698" i="51"/>
  <c r="AY699" i="51"/>
  <c r="AY700" i="51"/>
  <c r="AY701" i="51"/>
  <c r="AY702" i="51"/>
  <c r="AY703" i="51"/>
  <c r="AY704" i="51"/>
  <c r="AY705" i="51"/>
  <c r="AY706" i="51"/>
  <c r="AY707" i="51"/>
  <c r="AY708" i="51"/>
  <c r="AY709" i="51"/>
  <c r="AY710" i="51"/>
  <c r="AY711" i="51"/>
  <c r="AY712" i="51"/>
  <c r="AY713" i="51"/>
  <c r="AY714" i="51"/>
  <c r="AY715" i="51"/>
  <c r="AY716" i="51"/>
  <c r="AY717" i="51"/>
  <c r="AY718" i="51"/>
  <c r="AY719" i="51"/>
  <c r="AY720" i="51"/>
  <c r="AY721" i="51"/>
  <c r="AY722" i="51"/>
  <c r="AY723" i="51"/>
  <c r="AY724" i="51"/>
  <c r="AY725" i="51"/>
  <c r="AY726" i="51"/>
  <c r="AY727" i="51"/>
  <c r="AY728" i="51"/>
  <c r="AY729" i="51"/>
  <c r="AY730" i="51"/>
  <c r="AY731" i="51"/>
  <c r="AY732" i="51"/>
  <c r="AY733" i="51"/>
  <c r="AY734" i="51"/>
  <c r="AY735" i="51"/>
  <c r="AY736" i="51"/>
  <c r="AY737" i="51"/>
  <c r="AY738" i="51"/>
  <c r="AY739" i="51"/>
  <c r="AY740" i="51"/>
  <c r="AY741" i="51"/>
  <c r="AY742" i="51"/>
  <c r="AY743" i="51"/>
  <c r="AY744" i="51"/>
  <c r="AY745" i="51"/>
  <c r="AY746" i="51"/>
  <c r="AY747" i="51"/>
  <c r="AY748" i="51"/>
  <c r="AY749" i="51"/>
  <c r="AY750" i="51"/>
  <c r="AY751" i="51"/>
  <c r="AY752" i="51"/>
  <c r="AY753" i="51"/>
  <c r="AY754" i="51"/>
  <c r="AY755" i="51"/>
  <c r="AY756" i="51"/>
  <c r="AY757" i="51"/>
  <c r="AY758" i="51"/>
  <c r="AY759" i="51"/>
  <c r="AY760" i="51"/>
  <c r="AY761" i="51"/>
  <c r="AY762" i="51"/>
  <c r="AY763" i="51"/>
  <c r="AY764" i="51"/>
  <c r="AY765" i="51"/>
  <c r="AY766" i="51"/>
  <c r="AY767" i="51"/>
  <c r="AY768" i="51"/>
  <c r="AY769" i="51"/>
  <c r="AY770" i="51"/>
  <c r="AY771" i="51"/>
  <c r="AY772" i="51"/>
  <c r="AY773" i="51"/>
  <c r="AY774" i="51"/>
  <c r="AY775" i="51"/>
  <c r="AY776" i="51"/>
  <c r="AY777" i="51"/>
  <c r="AY778" i="51"/>
  <c r="AY779" i="51"/>
  <c r="AY780" i="51"/>
  <c r="AY781" i="51"/>
  <c r="AY782" i="51"/>
  <c r="AY783" i="51"/>
  <c r="AY784" i="51"/>
  <c r="AY785" i="51"/>
  <c r="AY786" i="51"/>
  <c r="AY787" i="51"/>
  <c r="AY788" i="51"/>
  <c r="AY789" i="51"/>
  <c r="AY790" i="51"/>
  <c r="AY791" i="51"/>
  <c r="AY792" i="51"/>
  <c r="AY793" i="51"/>
  <c r="AY794" i="51"/>
  <c r="AY795" i="51"/>
  <c r="AY796" i="51"/>
  <c r="AY797" i="51"/>
  <c r="AY798" i="51"/>
  <c r="AY799" i="51"/>
  <c r="AY800" i="51"/>
  <c r="AY801" i="51"/>
  <c r="AY802" i="51"/>
  <c r="AY803" i="51"/>
  <c r="AY804" i="51"/>
  <c r="AY805" i="51"/>
  <c r="AY806" i="51"/>
  <c r="AY807" i="51"/>
  <c r="AY808" i="51"/>
  <c r="AY809" i="51"/>
  <c r="AY810" i="51"/>
  <c r="AY811" i="51"/>
  <c r="AY812" i="51"/>
  <c r="AY813" i="51"/>
  <c r="AY814" i="51"/>
  <c r="AY815" i="51"/>
  <c r="AY816" i="51"/>
  <c r="AY817" i="51"/>
  <c r="AY818" i="51"/>
  <c r="AY819" i="51"/>
  <c r="AY820" i="51"/>
  <c r="AY821" i="51"/>
  <c r="AY822" i="51"/>
  <c r="AY823" i="51"/>
  <c r="AY824" i="51"/>
  <c r="AY825" i="51"/>
  <c r="AY826" i="51"/>
  <c r="AY827" i="51"/>
  <c r="AY828" i="51"/>
  <c r="AY829" i="51"/>
  <c r="AY830" i="51"/>
  <c r="AY831" i="51"/>
  <c r="AY832" i="51"/>
  <c r="AY833" i="51"/>
  <c r="AY834" i="51"/>
  <c r="AY835" i="51"/>
  <c r="AY836" i="51"/>
  <c r="AY837" i="51"/>
  <c r="AY838" i="51"/>
  <c r="AY839" i="51"/>
  <c r="AY840" i="51"/>
  <c r="AY841" i="51"/>
  <c r="AY842" i="51"/>
  <c r="AY843" i="51"/>
  <c r="AY844" i="51"/>
  <c r="AY845" i="51"/>
  <c r="AY846" i="51"/>
  <c r="AY847" i="51"/>
  <c r="AY848" i="51"/>
  <c r="AY849" i="51"/>
  <c r="AY850" i="51"/>
  <c r="AY851" i="51"/>
  <c r="AY852" i="51"/>
  <c r="AY853" i="51"/>
  <c r="AY854" i="51"/>
  <c r="AY855" i="51"/>
  <c r="AY856" i="51"/>
  <c r="AY857" i="51"/>
  <c r="AY858" i="51"/>
  <c r="AY859" i="51"/>
  <c r="AY860" i="51"/>
  <c r="AY861" i="51"/>
  <c r="AY862" i="51"/>
  <c r="AY863" i="51"/>
  <c r="AY864" i="51"/>
  <c r="AY865" i="51"/>
  <c r="AY866" i="51"/>
  <c r="AY867" i="51"/>
  <c r="AY868" i="51"/>
  <c r="AY869" i="51"/>
  <c r="AY870" i="51"/>
  <c r="AY871" i="51"/>
  <c r="AY872" i="51"/>
  <c r="AY873" i="51"/>
  <c r="AY874" i="51"/>
  <c r="AY875" i="51"/>
  <c r="AY876" i="51"/>
  <c r="AY877" i="51"/>
  <c r="AY878" i="51"/>
  <c r="AY879" i="51"/>
  <c r="AY880" i="51"/>
  <c r="AY881" i="51"/>
  <c r="AY882" i="51"/>
  <c r="AY883" i="51"/>
  <c r="AY884" i="51"/>
  <c r="AY885" i="51"/>
  <c r="AY886" i="51"/>
  <c r="AY887" i="51"/>
  <c r="AY888" i="51"/>
  <c r="AY889" i="51"/>
  <c r="AY890" i="51"/>
  <c r="AY891" i="51"/>
  <c r="AY892" i="51"/>
  <c r="AY893" i="51"/>
  <c r="AY894" i="51"/>
  <c r="AY895" i="51"/>
  <c r="AY896" i="51"/>
  <c r="AY897" i="51"/>
  <c r="AY898" i="51"/>
  <c r="AY899" i="51"/>
  <c r="AY900" i="51"/>
  <c r="AY901" i="51"/>
  <c r="AY902" i="51"/>
  <c r="AY903" i="51"/>
  <c r="AY904" i="51"/>
  <c r="AY905" i="51"/>
  <c r="AY906" i="51"/>
  <c r="AY907" i="51"/>
  <c r="AY908" i="51"/>
  <c r="AY909" i="51"/>
  <c r="AY910" i="51"/>
  <c r="AY911" i="51"/>
  <c r="AY912" i="51"/>
  <c r="AY913" i="51"/>
  <c r="AY914" i="51"/>
  <c r="AY915" i="51"/>
  <c r="AY916" i="51"/>
  <c r="AY917" i="51"/>
  <c r="AY918" i="51"/>
  <c r="AY919" i="51"/>
  <c r="AY920" i="51"/>
  <c r="AY921" i="51"/>
  <c r="AY922" i="51"/>
  <c r="AY923" i="51"/>
  <c r="AY924" i="51"/>
  <c r="AY925" i="51"/>
  <c r="AY926" i="51"/>
  <c r="AY927" i="51"/>
  <c r="AY928" i="51"/>
  <c r="AY929" i="51"/>
  <c r="AY930" i="51"/>
  <c r="AY931" i="51"/>
  <c r="AY932" i="51"/>
  <c r="AY933" i="51"/>
  <c r="AY934" i="51"/>
  <c r="AY935" i="51"/>
  <c r="AY936" i="51"/>
  <c r="AY937" i="51"/>
  <c r="AY938" i="51"/>
  <c r="AY939" i="51"/>
  <c r="AY940" i="51"/>
  <c r="AY941" i="51"/>
  <c r="AY942" i="51"/>
  <c r="AY943" i="51"/>
  <c r="AY944" i="51"/>
  <c r="AY945" i="51"/>
  <c r="AY946" i="51"/>
  <c r="AY947" i="51"/>
  <c r="AY948" i="51"/>
  <c r="AY949" i="51"/>
  <c r="AY950" i="51"/>
  <c r="AY951" i="51"/>
  <c r="AY952" i="51"/>
  <c r="AY953" i="51"/>
  <c r="AY954" i="51"/>
  <c r="AY955" i="51"/>
  <c r="AY956" i="51"/>
  <c r="AY957" i="51"/>
  <c r="AY958" i="51"/>
  <c r="AY959" i="51"/>
  <c r="AY960" i="51"/>
  <c r="AY961" i="51"/>
  <c r="AY962" i="51"/>
  <c r="AY963" i="51"/>
  <c r="AY964" i="51"/>
  <c r="AY965" i="51"/>
  <c r="AY966" i="51"/>
  <c r="AY967" i="51"/>
  <c r="AY968" i="51"/>
  <c r="AY969" i="51"/>
  <c r="AY970" i="51"/>
  <c r="AY971" i="51"/>
  <c r="AY972" i="51"/>
  <c r="AY973" i="51"/>
  <c r="AY974" i="51"/>
  <c r="AY975" i="51"/>
  <c r="AY976" i="51"/>
  <c r="AY977" i="51"/>
  <c r="AY978" i="51"/>
  <c r="AY979" i="51"/>
  <c r="AY980" i="51"/>
  <c r="AY981" i="51"/>
  <c r="AY982" i="51"/>
  <c r="AY983" i="51"/>
  <c r="AY984" i="51"/>
  <c r="AY985" i="51"/>
  <c r="AY986" i="51"/>
  <c r="AY987" i="51"/>
  <c r="AY988" i="51"/>
  <c r="AY989" i="51"/>
  <c r="AY990" i="51"/>
  <c r="AY991" i="51"/>
  <c r="AY992" i="51"/>
  <c r="AY993" i="51"/>
  <c r="AY994" i="51"/>
  <c r="AY995" i="51"/>
  <c r="AY996" i="51"/>
  <c r="AY997" i="51"/>
  <c r="AY998" i="51"/>
  <c r="AY999" i="51"/>
  <c r="AY1000" i="51"/>
  <c r="AY1001" i="51"/>
  <c r="AY1002" i="51"/>
  <c r="AY1003" i="51"/>
  <c r="AY1004" i="51"/>
  <c r="AY1005" i="51"/>
  <c r="AY1006" i="51"/>
  <c r="AY1007" i="51"/>
  <c r="AY9" i="51"/>
  <c r="AJ4" i="51" l="1"/>
  <c r="H3" i="51" s="1"/>
  <c r="H4" i="51" l="1"/>
  <c r="I3" i="47"/>
  <c r="AS10" i="51" l="1"/>
  <c r="AT10" i="51"/>
  <c r="AU10" i="51"/>
  <c r="AS11" i="51"/>
  <c r="AT11" i="51"/>
  <c r="AU11" i="51"/>
  <c r="AS12" i="51"/>
  <c r="AT12" i="51"/>
  <c r="AU12" i="51"/>
  <c r="AS13" i="51"/>
  <c r="AT13" i="51"/>
  <c r="AU13" i="51"/>
  <c r="AS14" i="51"/>
  <c r="AT14" i="51"/>
  <c r="AU14" i="51"/>
  <c r="AS15" i="51"/>
  <c r="AT15" i="51"/>
  <c r="AU15" i="51"/>
  <c r="AS16" i="51"/>
  <c r="AT16" i="51"/>
  <c r="AU16" i="51"/>
  <c r="AS17" i="51"/>
  <c r="AT17" i="51"/>
  <c r="AU17" i="51"/>
  <c r="AS18" i="51"/>
  <c r="AT18" i="51"/>
  <c r="AU18" i="51"/>
  <c r="AS19" i="51"/>
  <c r="AT19" i="51"/>
  <c r="AU19" i="51"/>
  <c r="AS20" i="51"/>
  <c r="AT20" i="51"/>
  <c r="AU20" i="51"/>
  <c r="AS21" i="51"/>
  <c r="AT21" i="51"/>
  <c r="AU21" i="51"/>
  <c r="AS22" i="51"/>
  <c r="AT22" i="51"/>
  <c r="AU22" i="51"/>
  <c r="AS23" i="51"/>
  <c r="AT23" i="51"/>
  <c r="AU23" i="51"/>
  <c r="AS24" i="51"/>
  <c r="AT24" i="51"/>
  <c r="AU24" i="51"/>
  <c r="AS25" i="51"/>
  <c r="AT25" i="51"/>
  <c r="AU25" i="51"/>
  <c r="AS26" i="51"/>
  <c r="AT26" i="51"/>
  <c r="AU26" i="51"/>
  <c r="AS27" i="51"/>
  <c r="AT27" i="51"/>
  <c r="AU27" i="51"/>
  <c r="AS28" i="51"/>
  <c r="AT28" i="51"/>
  <c r="AU28" i="51"/>
  <c r="AS29" i="51"/>
  <c r="AT29" i="51"/>
  <c r="AU29" i="51"/>
  <c r="AS30" i="51"/>
  <c r="AT30" i="51"/>
  <c r="AU30" i="51"/>
  <c r="AS31" i="51"/>
  <c r="AT31" i="51"/>
  <c r="AU31" i="51"/>
  <c r="AS32" i="51"/>
  <c r="AT32" i="51"/>
  <c r="AU32" i="51"/>
  <c r="AS33" i="51"/>
  <c r="AT33" i="51"/>
  <c r="AU33" i="51"/>
  <c r="AS34" i="51"/>
  <c r="AT34" i="51"/>
  <c r="AU34" i="51"/>
  <c r="AS35" i="51"/>
  <c r="AT35" i="51"/>
  <c r="AU35" i="51"/>
  <c r="AS36" i="51"/>
  <c r="AT36" i="51"/>
  <c r="AU36" i="51"/>
  <c r="AS37" i="51"/>
  <c r="AT37" i="51"/>
  <c r="AU37" i="51"/>
  <c r="AS38" i="51"/>
  <c r="AT38" i="51"/>
  <c r="AU38" i="51"/>
  <c r="AS39" i="51"/>
  <c r="AT39" i="51"/>
  <c r="AU39" i="51"/>
  <c r="AS40" i="51"/>
  <c r="AT40" i="51"/>
  <c r="AU40" i="51"/>
  <c r="AS41" i="51"/>
  <c r="AT41" i="51"/>
  <c r="AU41" i="51"/>
  <c r="AS42" i="51"/>
  <c r="AT42" i="51"/>
  <c r="AU42" i="51"/>
  <c r="AS43" i="51"/>
  <c r="AT43" i="51"/>
  <c r="AU43" i="51"/>
  <c r="AS44" i="51"/>
  <c r="AT44" i="51"/>
  <c r="AU44" i="51"/>
  <c r="AS45" i="51"/>
  <c r="AT45" i="51"/>
  <c r="AU45" i="51"/>
  <c r="AS46" i="51"/>
  <c r="AT46" i="51"/>
  <c r="AU46" i="51"/>
  <c r="AS47" i="51"/>
  <c r="AT47" i="51"/>
  <c r="AU47" i="51"/>
  <c r="AS48" i="51"/>
  <c r="AT48" i="51"/>
  <c r="AU48" i="51"/>
  <c r="AS49" i="51"/>
  <c r="AT49" i="51"/>
  <c r="AU49" i="51"/>
  <c r="AS50" i="51"/>
  <c r="AT50" i="51"/>
  <c r="AU50" i="51"/>
  <c r="AS51" i="51"/>
  <c r="AT51" i="51"/>
  <c r="AU51" i="51"/>
  <c r="AS52" i="51"/>
  <c r="AT52" i="51"/>
  <c r="AU52" i="51"/>
  <c r="AS53" i="51"/>
  <c r="AT53" i="51"/>
  <c r="AU53" i="51"/>
  <c r="AS54" i="51"/>
  <c r="AT54" i="51"/>
  <c r="AU54" i="51"/>
  <c r="AS55" i="51"/>
  <c r="AT55" i="51"/>
  <c r="AU55" i="51"/>
  <c r="AS56" i="51"/>
  <c r="AT56" i="51"/>
  <c r="AU56" i="51"/>
  <c r="AS57" i="51"/>
  <c r="AT57" i="51"/>
  <c r="AU57" i="51"/>
  <c r="AS58" i="51"/>
  <c r="AT58" i="51"/>
  <c r="AU58" i="51"/>
  <c r="AS59" i="51"/>
  <c r="AT59" i="51"/>
  <c r="AU59" i="51"/>
  <c r="AS60" i="51"/>
  <c r="AT60" i="51"/>
  <c r="AU60" i="51"/>
  <c r="AS61" i="51"/>
  <c r="AT61" i="51"/>
  <c r="AU61" i="51"/>
  <c r="AS62" i="51"/>
  <c r="AT62" i="51"/>
  <c r="AU62" i="51"/>
  <c r="AS63" i="51"/>
  <c r="AT63" i="51"/>
  <c r="AU63" i="51"/>
  <c r="AS64" i="51"/>
  <c r="AT64" i="51"/>
  <c r="AU64" i="51"/>
  <c r="AS65" i="51"/>
  <c r="AT65" i="51"/>
  <c r="AU65" i="51"/>
  <c r="AS66" i="51"/>
  <c r="AT66" i="51"/>
  <c r="AU66" i="51"/>
  <c r="AS67" i="51"/>
  <c r="AT67" i="51"/>
  <c r="AU67" i="51"/>
  <c r="AS68" i="51"/>
  <c r="AT68" i="51"/>
  <c r="AU68" i="51"/>
  <c r="AS69" i="51"/>
  <c r="AT69" i="51"/>
  <c r="AU69" i="51"/>
  <c r="AS70" i="51"/>
  <c r="AT70" i="51"/>
  <c r="AU70" i="51"/>
  <c r="AS71" i="51"/>
  <c r="AT71" i="51"/>
  <c r="AU71" i="51"/>
  <c r="AS72" i="51"/>
  <c r="AT72" i="51"/>
  <c r="AU72" i="51"/>
  <c r="AS73" i="51"/>
  <c r="AT73" i="51"/>
  <c r="AU73" i="51"/>
  <c r="AS74" i="51"/>
  <c r="AT74" i="51"/>
  <c r="AU74" i="51"/>
  <c r="AS75" i="51"/>
  <c r="AT75" i="51"/>
  <c r="AU75" i="51"/>
  <c r="AS76" i="51"/>
  <c r="AT76" i="51"/>
  <c r="AU76" i="51"/>
  <c r="AS77" i="51"/>
  <c r="AT77" i="51"/>
  <c r="AU77" i="51"/>
  <c r="AS78" i="51"/>
  <c r="AT78" i="51"/>
  <c r="AU78" i="51"/>
  <c r="AS79" i="51"/>
  <c r="AT79" i="51"/>
  <c r="AU79" i="51"/>
  <c r="AS80" i="51"/>
  <c r="AT80" i="51"/>
  <c r="AU80" i="51"/>
  <c r="AS81" i="51"/>
  <c r="AT81" i="51"/>
  <c r="AU81" i="51"/>
  <c r="AS82" i="51"/>
  <c r="AT82" i="51"/>
  <c r="AU82" i="51"/>
  <c r="AS83" i="51"/>
  <c r="AT83" i="51"/>
  <c r="AU83" i="51"/>
  <c r="AS84" i="51"/>
  <c r="AT84" i="51"/>
  <c r="AU84" i="51"/>
  <c r="AS85" i="51"/>
  <c r="AT85" i="51"/>
  <c r="AU85" i="51"/>
  <c r="AS86" i="51"/>
  <c r="AT86" i="51"/>
  <c r="AU86" i="51"/>
  <c r="AS87" i="51"/>
  <c r="AT87" i="51"/>
  <c r="AU87" i="51"/>
  <c r="AS88" i="51"/>
  <c r="AT88" i="51"/>
  <c r="AU88" i="51"/>
  <c r="AS89" i="51"/>
  <c r="AT89" i="51"/>
  <c r="AU89" i="51"/>
  <c r="AS90" i="51"/>
  <c r="AT90" i="51"/>
  <c r="AU90" i="51"/>
  <c r="AS91" i="51"/>
  <c r="AT91" i="51"/>
  <c r="AU91" i="51"/>
  <c r="AS92" i="51"/>
  <c r="AT92" i="51"/>
  <c r="AU92" i="51"/>
  <c r="AS93" i="51"/>
  <c r="AT93" i="51"/>
  <c r="AU93" i="51"/>
  <c r="AS94" i="51"/>
  <c r="AT94" i="51"/>
  <c r="AU94" i="51"/>
  <c r="AS95" i="51"/>
  <c r="AT95" i="51"/>
  <c r="AU95" i="51"/>
  <c r="AS96" i="51"/>
  <c r="AT96" i="51"/>
  <c r="AU96" i="51"/>
  <c r="AS97" i="51"/>
  <c r="AT97" i="51"/>
  <c r="AU97" i="51"/>
  <c r="AS98" i="51"/>
  <c r="AT98" i="51"/>
  <c r="AU98" i="51"/>
  <c r="AS99" i="51"/>
  <c r="AT99" i="51"/>
  <c r="AU99" i="51"/>
  <c r="AS100" i="51"/>
  <c r="AT100" i="51"/>
  <c r="AU100" i="51"/>
  <c r="AS101" i="51"/>
  <c r="AT101" i="51"/>
  <c r="AU101" i="51"/>
  <c r="AS102" i="51"/>
  <c r="AT102" i="51"/>
  <c r="AU102" i="51"/>
  <c r="AS103" i="51"/>
  <c r="AT103" i="51"/>
  <c r="AU103" i="51"/>
  <c r="AS104" i="51"/>
  <c r="AT104" i="51"/>
  <c r="AU104" i="51"/>
  <c r="AS105" i="51"/>
  <c r="AT105" i="51"/>
  <c r="AU105" i="51"/>
  <c r="AS106" i="51"/>
  <c r="AT106" i="51"/>
  <c r="AU106" i="51"/>
  <c r="AS107" i="51"/>
  <c r="AT107" i="51"/>
  <c r="AU107" i="51"/>
  <c r="AS108" i="51"/>
  <c r="AT108" i="51"/>
  <c r="AU108" i="51"/>
  <c r="AS109" i="51"/>
  <c r="AT109" i="51"/>
  <c r="AU109" i="51"/>
  <c r="AS110" i="51"/>
  <c r="AT110" i="51"/>
  <c r="AU110" i="51"/>
  <c r="AS111" i="51"/>
  <c r="AT111" i="51"/>
  <c r="AU111" i="51"/>
  <c r="AS112" i="51"/>
  <c r="AT112" i="51"/>
  <c r="AU112" i="51"/>
  <c r="AS113" i="51"/>
  <c r="AT113" i="51"/>
  <c r="AU113" i="51"/>
  <c r="AS114" i="51"/>
  <c r="AT114" i="51"/>
  <c r="AU114" i="51"/>
  <c r="AS115" i="51"/>
  <c r="AT115" i="51"/>
  <c r="AU115" i="51"/>
  <c r="AS116" i="51"/>
  <c r="AT116" i="51"/>
  <c r="AU116" i="51"/>
  <c r="AS117" i="51"/>
  <c r="AT117" i="51"/>
  <c r="AU117" i="51"/>
  <c r="AS118" i="51"/>
  <c r="AT118" i="51"/>
  <c r="AU118" i="51"/>
  <c r="AS119" i="51"/>
  <c r="AT119" i="51"/>
  <c r="AU119" i="51"/>
  <c r="AS120" i="51"/>
  <c r="AT120" i="51"/>
  <c r="AU120" i="51"/>
  <c r="AS121" i="51"/>
  <c r="AT121" i="51"/>
  <c r="AU121" i="51"/>
  <c r="AS122" i="51"/>
  <c r="AT122" i="51"/>
  <c r="AU122" i="51"/>
  <c r="AS123" i="51"/>
  <c r="AT123" i="51"/>
  <c r="AU123" i="51"/>
  <c r="AS124" i="51"/>
  <c r="AT124" i="51"/>
  <c r="AU124" i="51"/>
  <c r="AS125" i="51"/>
  <c r="AT125" i="51"/>
  <c r="AU125" i="51"/>
  <c r="AS126" i="51"/>
  <c r="AT126" i="51"/>
  <c r="AU126" i="51"/>
  <c r="AS127" i="51"/>
  <c r="AT127" i="51"/>
  <c r="AU127" i="51"/>
  <c r="AS128" i="51"/>
  <c r="AT128" i="51"/>
  <c r="AU128" i="51"/>
  <c r="AS129" i="51"/>
  <c r="AT129" i="51"/>
  <c r="AU129" i="51"/>
  <c r="AS130" i="51"/>
  <c r="AT130" i="51"/>
  <c r="AU130" i="51"/>
  <c r="AS131" i="51"/>
  <c r="AT131" i="51"/>
  <c r="AU131" i="51"/>
  <c r="AS132" i="51"/>
  <c r="AT132" i="51"/>
  <c r="AU132" i="51"/>
  <c r="AS133" i="51"/>
  <c r="AT133" i="51"/>
  <c r="AU133" i="51"/>
  <c r="AS134" i="51"/>
  <c r="AT134" i="51"/>
  <c r="AU134" i="51"/>
  <c r="AS135" i="51"/>
  <c r="AT135" i="51"/>
  <c r="AU135" i="51"/>
  <c r="AS136" i="51"/>
  <c r="AT136" i="51"/>
  <c r="AU136" i="51"/>
  <c r="AS137" i="51"/>
  <c r="AT137" i="51"/>
  <c r="AU137" i="51"/>
  <c r="AS138" i="51"/>
  <c r="AT138" i="51"/>
  <c r="AU138" i="51"/>
  <c r="AS139" i="51"/>
  <c r="AT139" i="51"/>
  <c r="AU139" i="51"/>
  <c r="AS140" i="51"/>
  <c r="AT140" i="51"/>
  <c r="AU140" i="51"/>
  <c r="AS141" i="51"/>
  <c r="AT141" i="51"/>
  <c r="AU141" i="51"/>
  <c r="AS142" i="51"/>
  <c r="AT142" i="51"/>
  <c r="AU142" i="51"/>
  <c r="AS143" i="51"/>
  <c r="AT143" i="51"/>
  <c r="AU143" i="51"/>
  <c r="AS144" i="51"/>
  <c r="AT144" i="51"/>
  <c r="AU144" i="51"/>
  <c r="AS145" i="51"/>
  <c r="AT145" i="51"/>
  <c r="AU145" i="51"/>
  <c r="AS146" i="51"/>
  <c r="AT146" i="51"/>
  <c r="AU146" i="51"/>
  <c r="AS147" i="51"/>
  <c r="AT147" i="51"/>
  <c r="AU147" i="51"/>
  <c r="AS148" i="51"/>
  <c r="AT148" i="51"/>
  <c r="AU148" i="51"/>
  <c r="AS149" i="51"/>
  <c r="AT149" i="51"/>
  <c r="AU149" i="51"/>
  <c r="AS150" i="51"/>
  <c r="AT150" i="51"/>
  <c r="AU150" i="51"/>
  <c r="AS151" i="51"/>
  <c r="AT151" i="51"/>
  <c r="AU151" i="51"/>
  <c r="AS152" i="51"/>
  <c r="AT152" i="51"/>
  <c r="AU152" i="51"/>
  <c r="AS153" i="51"/>
  <c r="AT153" i="51"/>
  <c r="AU153" i="51"/>
  <c r="AS154" i="51"/>
  <c r="AT154" i="51"/>
  <c r="AU154" i="51"/>
  <c r="AS155" i="51"/>
  <c r="AT155" i="51"/>
  <c r="AU155" i="51"/>
  <c r="AS156" i="51"/>
  <c r="AT156" i="51"/>
  <c r="AU156" i="51"/>
  <c r="AS157" i="51"/>
  <c r="AT157" i="51"/>
  <c r="AU157" i="51"/>
  <c r="AS158" i="51"/>
  <c r="AT158" i="51"/>
  <c r="AU158" i="51"/>
  <c r="AS159" i="51"/>
  <c r="AT159" i="51"/>
  <c r="AU159" i="51"/>
  <c r="AS160" i="51"/>
  <c r="AT160" i="51"/>
  <c r="AU160" i="51"/>
  <c r="AS161" i="51"/>
  <c r="AT161" i="51"/>
  <c r="AU161" i="51"/>
  <c r="AS162" i="51"/>
  <c r="AT162" i="51"/>
  <c r="AU162" i="51"/>
  <c r="AS163" i="51"/>
  <c r="AT163" i="51"/>
  <c r="AU163" i="51"/>
  <c r="AS164" i="51"/>
  <c r="AT164" i="51"/>
  <c r="AU164" i="51"/>
  <c r="AS165" i="51"/>
  <c r="AT165" i="51"/>
  <c r="AU165" i="51"/>
  <c r="AS166" i="51"/>
  <c r="AT166" i="51"/>
  <c r="AU166" i="51"/>
  <c r="AS167" i="51"/>
  <c r="AT167" i="51"/>
  <c r="AU167" i="51"/>
  <c r="AS168" i="51"/>
  <c r="AT168" i="51"/>
  <c r="AU168" i="51"/>
  <c r="AS169" i="51"/>
  <c r="AT169" i="51"/>
  <c r="AU169" i="51"/>
  <c r="AS170" i="51"/>
  <c r="AT170" i="51"/>
  <c r="AU170" i="51"/>
  <c r="AS171" i="51"/>
  <c r="AT171" i="51"/>
  <c r="AU171" i="51"/>
  <c r="AS172" i="51"/>
  <c r="AT172" i="51"/>
  <c r="AU172" i="51"/>
  <c r="AS173" i="51"/>
  <c r="AT173" i="51"/>
  <c r="AU173" i="51"/>
  <c r="AS174" i="51"/>
  <c r="AT174" i="51"/>
  <c r="AU174" i="51"/>
  <c r="AS175" i="51"/>
  <c r="AT175" i="51"/>
  <c r="AU175" i="51"/>
  <c r="AS176" i="51"/>
  <c r="AT176" i="51"/>
  <c r="AU176" i="51"/>
  <c r="AS177" i="51"/>
  <c r="AT177" i="51"/>
  <c r="AU177" i="51"/>
  <c r="AS178" i="51"/>
  <c r="AT178" i="51"/>
  <c r="AU178" i="51"/>
  <c r="AS179" i="51"/>
  <c r="AT179" i="51"/>
  <c r="AU179" i="51"/>
  <c r="AS180" i="51"/>
  <c r="AT180" i="51"/>
  <c r="AU180" i="51"/>
  <c r="AS181" i="51"/>
  <c r="AT181" i="51"/>
  <c r="AU181" i="51"/>
  <c r="AS182" i="51"/>
  <c r="AT182" i="51"/>
  <c r="AU182" i="51"/>
  <c r="AS183" i="51"/>
  <c r="AT183" i="51"/>
  <c r="AU183" i="51"/>
  <c r="AS184" i="51"/>
  <c r="AT184" i="51"/>
  <c r="AU184" i="51"/>
  <c r="AS185" i="51"/>
  <c r="AT185" i="51"/>
  <c r="AU185" i="51"/>
  <c r="AS186" i="51"/>
  <c r="AT186" i="51"/>
  <c r="AU186" i="51"/>
  <c r="AS187" i="51"/>
  <c r="AT187" i="51"/>
  <c r="AU187" i="51"/>
  <c r="AS188" i="51"/>
  <c r="AT188" i="51"/>
  <c r="AU188" i="51"/>
  <c r="AS189" i="51"/>
  <c r="AT189" i="51"/>
  <c r="AU189" i="51"/>
  <c r="AS190" i="51"/>
  <c r="AT190" i="51"/>
  <c r="AU190" i="51"/>
  <c r="AS191" i="51"/>
  <c r="AT191" i="51"/>
  <c r="AU191" i="51"/>
  <c r="AS192" i="51"/>
  <c r="AT192" i="51"/>
  <c r="AU192" i="51"/>
  <c r="AS193" i="51"/>
  <c r="AT193" i="51"/>
  <c r="AU193" i="51"/>
  <c r="AS194" i="51"/>
  <c r="AT194" i="51"/>
  <c r="AU194" i="51"/>
  <c r="AS195" i="51"/>
  <c r="AT195" i="51"/>
  <c r="AU195" i="51"/>
  <c r="AS196" i="51"/>
  <c r="AT196" i="51"/>
  <c r="AU196" i="51"/>
  <c r="AS197" i="51"/>
  <c r="AT197" i="51"/>
  <c r="AU197" i="51"/>
  <c r="AS198" i="51"/>
  <c r="AT198" i="51"/>
  <c r="AU198" i="51"/>
  <c r="AS199" i="51"/>
  <c r="AT199" i="51"/>
  <c r="AU199" i="51"/>
  <c r="AS200" i="51"/>
  <c r="AT200" i="51"/>
  <c r="AU200" i="51"/>
  <c r="AS201" i="51"/>
  <c r="AT201" i="51"/>
  <c r="AU201" i="51"/>
  <c r="AS202" i="51"/>
  <c r="AT202" i="51"/>
  <c r="AU202" i="51"/>
  <c r="AS203" i="51"/>
  <c r="AT203" i="51"/>
  <c r="AU203" i="51"/>
  <c r="AS204" i="51"/>
  <c r="AT204" i="51"/>
  <c r="AU204" i="51"/>
  <c r="AS205" i="51"/>
  <c r="AT205" i="51"/>
  <c r="AU205" i="51"/>
  <c r="AS206" i="51"/>
  <c r="AT206" i="51"/>
  <c r="AU206" i="51"/>
  <c r="AS207" i="51"/>
  <c r="AT207" i="51"/>
  <c r="AU207" i="51"/>
  <c r="AS208" i="51"/>
  <c r="AT208" i="51"/>
  <c r="AU208" i="51"/>
  <c r="AS209" i="51"/>
  <c r="AT209" i="51"/>
  <c r="AU209" i="51"/>
  <c r="AS210" i="51"/>
  <c r="AT210" i="51"/>
  <c r="AU210" i="51"/>
  <c r="AS211" i="51"/>
  <c r="AT211" i="51"/>
  <c r="AU211" i="51"/>
  <c r="AS212" i="51"/>
  <c r="AT212" i="51"/>
  <c r="AU212" i="51"/>
  <c r="AS213" i="51"/>
  <c r="AT213" i="51"/>
  <c r="AU213" i="51"/>
  <c r="AS214" i="51"/>
  <c r="AT214" i="51"/>
  <c r="AU214" i="51"/>
  <c r="AS215" i="51"/>
  <c r="AT215" i="51"/>
  <c r="AU215" i="51"/>
  <c r="AS216" i="51"/>
  <c r="AT216" i="51"/>
  <c r="AU216" i="51"/>
  <c r="AS217" i="51"/>
  <c r="AT217" i="51"/>
  <c r="AU217" i="51"/>
  <c r="AS218" i="51"/>
  <c r="AT218" i="51"/>
  <c r="AU218" i="51"/>
  <c r="AS219" i="51"/>
  <c r="AT219" i="51"/>
  <c r="AU219" i="51"/>
  <c r="AS220" i="51"/>
  <c r="AT220" i="51"/>
  <c r="AU220" i="51"/>
  <c r="AS221" i="51"/>
  <c r="AT221" i="51"/>
  <c r="AU221" i="51"/>
  <c r="AS222" i="51"/>
  <c r="AT222" i="51"/>
  <c r="AU222" i="51"/>
  <c r="AS223" i="51"/>
  <c r="AT223" i="51"/>
  <c r="AU223" i="51"/>
  <c r="AS224" i="51"/>
  <c r="AT224" i="51"/>
  <c r="AU224" i="51"/>
  <c r="AS225" i="51"/>
  <c r="AT225" i="51"/>
  <c r="AU225" i="51"/>
  <c r="AS226" i="51"/>
  <c r="AT226" i="51"/>
  <c r="AU226" i="51"/>
  <c r="AS227" i="51"/>
  <c r="AT227" i="51"/>
  <c r="AU227" i="51"/>
  <c r="AS228" i="51"/>
  <c r="AT228" i="51"/>
  <c r="AU228" i="51"/>
  <c r="AS229" i="51"/>
  <c r="AT229" i="51"/>
  <c r="AU229" i="51"/>
  <c r="AS230" i="51"/>
  <c r="AT230" i="51"/>
  <c r="AU230" i="51"/>
  <c r="AS231" i="51"/>
  <c r="AT231" i="51"/>
  <c r="AU231" i="51"/>
  <c r="AS232" i="51"/>
  <c r="AT232" i="51"/>
  <c r="AU232" i="51"/>
  <c r="AS233" i="51"/>
  <c r="AT233" i="51"/>
  <c r="AU233" i="51"/>
  <c r="AS234" i="51"/>
  <c r="AT234" i="51"/>
  <c r="AU234" i="51"/>
  <c r="AS235" i="51"/>
  <c r="AT235" i="51"/>
  <c r="AU235" i="51"/>
  <c r="AS236" i="51"/>
  <c r="AT236" i="51"/>
  <c r="AU236" i="51"/>
  <c r="AS237" i="51"/>
  <c r="AT237" i="51"/>
  <c r="AU237" i="51"/>
  <c r="AS238" i="51"/>
  <c r="AT238" i="51"/>
  <c r="AU238" i="51"/>
  <c r="AS239" i="51"/>
  <c r="AT239" i="51"/>
  <c r="AU239" i="51"/>
  <c r="AS240" i="51"/>
  <c r="AT240" i="51"/>
  <c r="AU240" i="51"/>
  <c r="AS241" i="51"/>
  <c r="AT241" i="51"/>
  <c r="AU241" i="51"/>
  <c r="AS242" i="51"/>
  <c r="AT242" i="51"/>
  <c r="AU242" i="51"/>
  <c r="AS243" i="51"/>
  <c r="AT243" i="51"/>
  <c r="AU243" i="51"/>
  <c r="AS244" i="51"/>
  <c r="AT244" i="51"/>
  <c r="AU244" i="51"/>
  <c r="AS245" i="51"/>
  <c r="AT245" i="51"/>
  <c r="AU245" i="51"/>
  <c r="AS246" i="51"/>
  <c r="AT246" i="51"/>
  <c r="AU246" i="51"/>
  <c r="AS247" i="51"/>
  <c r="AT247" i="51"/>
  <c r="AU247" i="51"/>
  <c r="AS248" i="51"/>
  <c r="AT248" i="51"/>
  <c r="AU248" i="51"/>
  <c r="AS249" i="51"/>
  <c r="AT249" i="51"/>
  <c r="AU249" i="51"/>
  <c r="AS250" i="51"/>
  <c r="AT250" i="51"/>
  <c r="AU250" i="51"/>
  <c r="AS251" i="51"/>
  <c r="AT251" i="51"/>
  <c r="AU251" i="51"/>
  <c r="AS252" i="51"/>
  <c r="AT252" i="51"/>
  <c r="AU252" i="51"/>
  <c r="AS253" i="51"/>
  <c r="AT253" i="51"/>
  <c r="AU253" i="51"/>
  <c r="AS254" i="51"/>
  <c r="AT254" i="51"/>
  <c r="AU254" i="51"/>
  <c r="AS255" i="51"/>
  <c r="AT255" i="51"/>
  <c r="AU255" i="51"/>
  <c r="AS256" i="51"/>
  <c r="AT256" i="51"/>
  <c r="AU256" i="51"/>
  <c r="AS257" i="51"/>
  <c r="AT257" i="51"/>
  <c r="AU257" i="51"/>
  <c r="AS258" i="51"/>
  <c r="AT258" i="51"/>
  <c r="AU258" i="51"/>
  <c r="AS259" i="51"/>
  <c r="AT259" i="51"/>
  <c r="AU259" i="51"/>
  <c r="AS260" i="51"/>
  <c r="AT260" i="51"/>
  <c r="AU260" i="51"/>
  <c r="AS261" i="51"/>
  <c r="AT261" i="51"/>
  <c r="AU261" i="51"/>
  <c r="AS262" i="51"/>
  <c r="AT262" i="51"/>
  <c r="AU262" i="51"/>
  <c r="AS263" i="51"/>
  <c r="AT263" i="51"/>
  <c r="AU263" i="51"/>
  <c r="AS264" i="51"/>
  <c r="AT264" i="51"/>
  <c r="AU264" i="51"/>
  <c r="AS265" i="51"/>
  <c r="AT265" i="51"/>
  <c r="AU265" i="51"/>
  <c r="AS266" i="51"/>
  <c r="AT266" i="51"/>
  <c r="AU266" i="51"/>
  <c r="AS267" i="51"/>
  <c r="AT267" i="51"/>
  <c r="AU267" i="51"/>
  <c r="AS268" i="51"/>
  <c r="AT268" i="51"/>
  <c r="AU268" i="51"/>
  <c r="AS269" i="51"/>
  <c r="AT269" i="51"/>
  <c r="AU269" i="51"/>
  <c r="AS270" i="51"/>
  <c r="AT270" i="51"/>
  <c r="AU270" i="51"/>
  <c r="AS271" i="51"/>
  <c r="AT271" i="51"/>
  <c r="AU271" i="51"/>
  <c r="AS272" i="51"/>
  <c r="AT272" i="51"/>
  <c r="AU272" i="51"/>
  <c r="AS273" i="51"/>
  <c r="AT273" i="51"/>
  <c r="AU273" i="51"/>
  <c r="AS274" i="51"/>
  <c r="AT274" i="51"/>
  <c r="AU274" i="51"/>
  <c r="AS275" i="51"/>
  <c r="AT275" i="51"/>
  <c r="AU275" i="51"/>
  <c r="AS276" i="51"/>
  <c r="AT276" i="51"/>
  <c r="AU276" i="51"/>
  <c r="AS277" i="51"/>
  <c r="AT277" i="51"/>
  <c r="AU277" i="51"/>
  <c r="AS278" i="51"/>
  <c r="AT278" i="51"/>
  <c r="AU278" i="51"/>
  <c r="AS279" i="51"/>
  <c r="AT279" i="51"/>
  <c r="AU279" i="51"/>
  <c r="AS280" i="51"/>
  <c r="AT280" i="51"/>
  <c r="AU280" i="51"/>
  <c r="AS281" i="51"/>
  <c r="AT281" i="51"/>
  <c r="AU281" i="51"/>
  <c r="AS282" i="51"/>
  <c r="AT282" i="51"/>
  <c r="AU282" i="51"/>
  <c r="AS283" i="51"/>
  <c r="AT283" i="51"/>
  <c r="AU283" i="51"/>
  <c r="AS284" i="51"/>
  <c r="AT284" i="51"/>
  <c r="AU284" i="51"/>
  <c r="AS285" i="51"/>
  <c r="AT285" i="51"/>
  <c r="AU285" i="51"/>
  <c r="AS286" i="51"/>
  <c r="AT286" i="51"/>
  <c r="AU286" i="51"/>
  <c r="AS287" i="51"/>
  <c r="AT287" i="51"/>
  <c r="AU287" i="51"/>
  <c r="AS288" i="51"/>
  <c r="AT288" i="51"/>
  <c r="AU288" i="51"/>
  <c r="AS289" i="51"/>
  <c r="AT289" i="51"/>
  <c r="AU289" i="51"/>
  <c r="AS290" i="51"/>
  <c r="AT290" i="51"/>
  <c r="AU290" i="51"/>
  <c r="AS291" i="51"/>
  <c r="AT291" i="51"/>
  <c r="AU291" i="51"/>
  <c r="AS292" i="51"/>
  <c r="AT292" i="51"/>
  <c r="AU292" i="51"/>
  <c r="AS293" i="51"/>
  <c r="AT293" i="51"/>
  <c r="AU293" i="51"/>
  <c r="AS294" i="51"/>
  <c r="AT294" i="51"/>
  <c r="AU294" i="51"/>
  <c r="AS295" i="51"/>
  <c r="AT295" i="51"/>
  <c r="AU295" i="51"/>
  <c r="AS296" i="51"/>
  <c r="AT296" i="51"/>
  <c r="AU296" i="51"/>
  <c r="AS297" i="51"/>
  <c r="AT297" i="51"/>
  <c r="AU297" i="51"/>
  <c r="AS298" i="51"/>
  <c r="AT298" i="51"/>
  <c r="AU298" i="51"/>
  <c r="AS299" i="51"/>
  <c r="AT299" i="51"/>
  <c r="AU299" i="51"/>
  <c r="AS300" i="51"/>
  <c r="AT300" i="51"/>
  <c r="AU300" i="51"/>
  <c r="AS301" i="51"/>
  <c r="AT301" i="51"/>
  <c r="AU301" i="51"/>
  <c r="AS302" i="51"/>
  <c r="AT302" i="51"/>
  <c r="AU302" i="51"/>
  <c r="AS303" i="51"/>
  <c r="AT303" i="51"/>
  <c r="AU303" i="51"/>
  <c r="AS304" i="51"/>
  <c r="AT304" i="51"/>
  <c r="AU304" i="51"/>
  <c r="AS305" i="51"/>
  <c r="AT305" i="51"/>
  <c r="AU305" i="51"/>
  <c r="AS306" i="51"/>
  <c r="AT306" i="51"/>
  <c r="AU306" i="51"/>
  <c r="AS307" i="51"/>
  <c r="AT307" i="51"/>
  <c r="AU307" i="51"/>
  <c r="AS308" i="51"/>
  <c r="AT308" i="51"/>
  <c r="AU308" i="51"/>
  <c r="AS309" i="51"/>
  <c r="AT309" i="51"/>
  <c r="AU309" i="51"/>
  <c r="AS310" i="51"/>
  <c r="AT310" i="51"/>
  <c r="AU310" i="51"/>
  <c r="AS311" i="51"/>
  <c r="AT311" i="51"/>
  <c r="AU311" i="51"/>
  <c r="AS312" i="51"/>
  <c r="AT312" i="51"/>
  <c r="AU312" i="51"/>
  <c r="AS313" i="51"/>
  <c r="AT313" i="51"/>
  <c r="AU313" i="51"/>
  <c r="AS314" i="51"/>
  <c r="AT314" i="51"/>
  <c r="AU314" i="51"/>
  <c r="AS315" i="51"/>
  <c r="AT315" i="51"/>
  <c r="AU315" i="51"/>
  <c r="AS316" i="51"/>
  <c r="AT316" i="51"/>
  <c r="AU316" i="51"/>
  <c r="AS317" i="51"/>
  <c r="AT317" i="51"/>
  <c r="AU317" i="51"/>
  <c r="AS318" i="51"/>
  <c r="AT318" i="51"/>
  <c r="AU318" i="51"/>
  <c r="AS319" i="51"/>
  <c r="AT319" i="51"/>
  <c r="AU319" i="51"/>
  <c r="AS320" i="51"/>
  <c r="AT320" i="51"/>
  <c r="AU320" i="51"/>
  <c r="AS321" i="51"/>
  <c r="AT321" i="51"/>
  <c r="AU321" i="51"/>
  <c r="AS322" i="51"/>
  <c r="AT322" i="51"/>
  <c r="AU322" i="51"/>
  <c r="AS323" i="51"/>
  <c r="AT323" i="51"/>
  <c r="AU323" i="51"/>
  <c r="AS324" i="51"/>
  <c r="AT324" i="51"/>
  <c r="AU324" i="51"/>
  <c r="AS325" i="51"/>
  <c r="AT325" i="51"/>
  <c r="AU325" i="51"/>
  <c r="AS326" i="51"/>
  <c r="AT326" i="51"/>
  <c r="AU326" i="51"/>
  <c r="AS327" i="51"/>
  <c r="AT327" i="51"/>
  <c r="AU327" i="51"/>
  <c r="AS328" i="51"/>
  <c r="AT328" i="51"/>
  <c r="AU328" i="51"/>
  <c r="AS329" i="51"/>
  <c r="AT329" i="51"/>
  <c r="AU329" i="51"/>
  <c r="AS330" i="51"/>
  <c r="AT330" i="51"/>
  <c r="AU330" i="51"/>
  <c r="AS331" i="51"/>
  <c r="AT331" i="51"/>
  <c r="AU331" i="51"/>
  <c r="AS332" i="51"/>
  <c r="AT332" i="51"/>
  <c r="AU332" i="51"/>
  <c r="AS333" i="51"/>
  <c r="AT333" i="51"/>
  <c r="AU333" i="51"/>
  <c r="AS334" i="51"/>
  <c r="AT334" i="51"/>
  <c r="AU334" i="51"/>
  <c r="AS335" i="51"/>
  <c r="AT335" i="51"/>
  <c r="AU335" i="51"/>
  <c r="AS336" i="51"/>
  <c r="AT336" i="51"/>
  <c r="AU336" i="51"/>
  <c r="AS337" i="51"/>
  <c r="AT337" i="51"/>
  <c r="AU337" i="51"/>
  <c r="AS338" i="51"/>
  <c r="AT338" i="51"/>
  <c r="AU338" i="51"/>
  <c r="AS339" i="51"/>
  <c r="AT339" i="51"/>
  <c r="AU339" i="51"/>
  <c r="AS340" i="51"/>
  <c r="AT340" i="51"/>
  <c r="AU340" i="51"/>
  <c r="AS341" i="51"/>
  <c r="AT341" i="51"/>
  <c r="AU341" i="51"/>
  <c r="AS342" i="51"/>
  <c r="AT342" i="51"/>
  <c r="AU342" i="51"/>
  <c r="AS343" i="51"/>
  <c r="AT343" i="51"/>
  <c r="AU343" i="51"/>
  <c r="AS344" i="51"/>
  <c r="AT344" i="51"/>
  <c r="AU344" i="51"/>
  <c r="AS345" i="51"/>
  <c r="AT345" i="51"/>
  <c r="AU345" i="51"/>
  <c r="AS346" i="51"/>
  <c r="AT346" i="51"/>
  <c r="AU346" i="51"/>
  <c r="AS347" i="51"/>
  <c r="AT347" i="51"/>
  <c r="AU347" i="51"/>
  <c r="AS348" i="51"/>
  <c r="AT348" i="51"/>
  <c r="AU348" i="51"/>
  <c r="AS349" i="51"/>
  <c r="AT349" i="51"/>
  <c r="AU349" i="51"/>
  <c r="AS350" i="51"/>
  <c r="AT350" i="51"/>
  <c r="AU350" i="51"/>
  <c r="AS351" i="51"/>
  <c r="AT351" i="51"/>
  <c r="AU351" i="51"/>
  <c r="AS352" i="51"/>
  <c r="AT352" i="51"/>
  <c r="AU352" i="51"/>
  <c r="AS353" i="51"/>
  <c r="AT353" i="51"/>
  <c r="AU353" i="51"/>
  <c r="AS354" i="51"/>
  <c r="AT354" i="51"/>
  <c r="AU354" i="51"/>
  <c r="AS355" i="51"/>
  <c r="AT355" i="51"/>
  <c r="AU355" i="51"/>
  <c r="AS356" i="51"/>
  <c r="AT356" i="51"/>
  <c r="AU356" i="51"/>
  <c r="AS357" i="51"/>
  <c r="AT357" i="51"/>
  <c r="AU357" i="51"/>
  <c r="AS358" i="51"/>
  <c r="AT358" i="51"/>
  <c r="AU358" i="51"/>
  <c r="AS359" i="51"/>
  <c r="AT359" i="51"/>
  <c r="AU359" i="51"/>
  <c r="AS360" i="51"/>
  <c r="AT360" i="51"/>
  <c r="AU360" i="51"/>
  <c r="AS361" i="51"/>
  <c r="AT361" i="51"/>
  <c r="AU361" i="51"/>
  <c r="AS362" i="51"/>
  <c r="AT362" i="51"/>
  <c r="AU362" i="51"/>
  <c r="AS363" i="51"/>
  <c r="AT363" i="51"/>
  <c r="AU363" i="51"/>
  <c r="AS364" i="51"/>
  <c r="AT364" i="51"/>
  <c r="AU364" i="51"/>
  <c r="AS365" i="51"/>
  <c r="AT365" i="51"/>
  <c r="AU365" i="51"/>
  <c r="AS366" i="51"/>
  <c r="AT366" i="51"/>
  <c r="AU366" i="51"/>
  <c r="AS367" i="51"/>
  <c r="AT367" i="51"/>
  <c r="AU367" i="51"/>
  <c r="AS368" i="51"/>
  <c r="AT368" i="51"/>
  <c r="AU368" i="51"/>
  <c r="AS369" i="51"/>
  <c r="AT369" i="51"/>
  <c r="AU369" i="51"/>
  <c r="AS370" i="51"/>
  <c r="AT370" i="51"/>
  <c r="AU370" i="51"/>
  <c r="AS371" i="51"/>
  <c r="AT371" i="51"/>
  <c r="AU371" i="51"/>
  <c r="AS372" i="51"/>
  <c r="AT372" i="51"/>
  <c r="AU372" i="51"/>
  <c r="AS373" i="51"/>
  <c r="AT373" i="51"/>
  <c r="AU373" i="51"/>
  <c r="AS374" i="51"/>
  <c r="AT374" i="51"/>
  <c r="AU374" i="51"/>
  <c r="AS375" i="51"/>
  <c r="AT375" i="51"/>
  <c r="AU375" i="51"/>
  <c r="AS376" i="51"/>
  <c r="AT376" i="51"/>
  <c r="AU376" i="51"/>
  <c r="AS377" i="51"/>
  <c r="AT377" i="51"/>
  <c r="AU377" i="51"/>
  <c r="AS378" i="51"/>
  <c r="AT378" i="51"/>
  <c r="AU378" i="51"/>
  <c r="AS379" i="51"/>
  <c r="AT379" i="51"/>
  <c r="AU379" i="51"/>
  <c r="AS380" i="51"/>
  <c r="AT380" i="51"/>
  <c r="AU380" i="51"/>
  <c r="AS381" i="51"/>
  <c r="AT381" i="51"/>
  <c r="AU381" i="51"/>
  <c r="AS382" i="51"/>
  <c r="AT382" i="51"/>
  <c r="AU382" i="51"/>
  <c r="AS383" i="51"/>
  <c r="AT383" i="51"/>
  <c r="AU383" i="51"/>
  <c r="AS384" i="51"/>
  <c r="AT384" i="51"/>
  <c r="AU384" i="51"/>
  <c r="AS385" i="51"/>
  <c r="AT385" i="51"/>
  <c r="AU385" i="51"/>
  <c r="AS386" i="51"/>
  <c r="AT386" i="51"/>
  <c r="AU386" i="51"/>
  <c r="AS387" i="51"/>
  <c r="AT387" i="51"/>
  <c r="AU387" i="51"/>
  <c r="AS388" i="51"/>
  <c r="AT388" i="51"/>
  <c r="AU388" i="51"/>
  <c r="AS389" i="51"/>
  <c r="AT389" i="51"/>
  <c r="AU389" i="51"/>
  <c r="AS390" i="51"/>
  <c r="AT390" i="51"/>
  <c r="AU390" i="51"/>
  <c r="AS391" i="51"/>
  <c r="AT391" i="51"/>
  <c r="AU391" i="51"/>
  <c r="AS392" i="51"/>
  <c r="AT392" i="51"/>
  <c r="AU392" i="51"/>
  <c r="AS393" i="51"/>
  <c r="AT393" i="51"/>
  <c r="AU393" i="51"/>
  <c r="AS394" i="51"/>
  <c r="AT394" i="51"/>
  <c r="AU394" i="51"/>
  <c r="AS395" i="51"/>
  <c r="AT395" i="51"/>
  <c r="AU395" i="51"/>
  <c r="AS396" i="51"/>
  <c r="AT396" i="51"/>
  <c r="AU396" i="51"/>
  <c r="AS397" i="51"/>
  <c r="AT397" i="51"/>
  <c r="AU397" i="51"/>
  <c r="AS398" i="51"/>
  <c r="AT398" i="51"/>
  <c r="AU398" i="51"/>
  <c r="AS399" i="51"/>
  <c r="AT399" i="51"/>
  <c r="AU399" i="51"/>
  <c r="AS400" i="51"/>
  <c r="AT400" i="51"/>
  <c r="AU400" i="51"/>
  <c r="AS401" i="51"/>
  <c r="AT401" i="51"/>
  <c r="AU401" i="51"/>
  <c r="AS402" i="51"/>
  <c r="AT402" i="51"/>
  <c r="AU402" i="51"/>
  <c r="AS403" i="51"/>
  <c r="AT403" i="51"/>
  <c r="AU403" i="51"/>
  <c r="AS404" i="51"/>
  <c r="AT404" i="51"/>
  <c r="AU404" i="51"/>
  <c r="AS405" i="51"/>
  <c r="AT405" i="51"/>
  <c r="AU405" i="51"/>
  <c r="AS406" i="51"/>
  <c r="AT406" i="51"/>
  <c r="AU406" i="51"/>
  <c r="AS407" i="51"/>
  <c r="AT407" i="51"/>
  <c r="AU407" i="51"/>
  <c r="AS408" i="51"/>
  <c r="AT408" i="51"/>
  <c r="AU408" i="51"/>
  <c r="AS409" i="51"/>
  <c r="AT409" i="51"/>
  <c r="AU409" i="51"/>
  <c r="AS410" i="51"/>
  <c r="AT410" i="51"/>
  <c r="AU410" i="51"/>
  <c r="AS411" i="51"/>
  <c r="AT411" i="51"/>
  <c r="AU411" i="51"/>
  <c r="AS412" i="51"/>
  <c r="AT412" i="51"/>
  <c r="AU412" i="51"/>
  <c r="AS413" i="51"/>
  <c r="AT413" i="51"/>
  <c r="AU413" i="51"/>
  <c r="AS414" i="51"/>
  <c r="AT414" i="51"/>
  <c r="AU414" i="51"/>
  <c r="AS415" i="51"/>
  <c r="AT415" i="51"/>
  <c r="AU415" i="51"/>
  <c r="AS416" i="51"/>
  <c r="AT416" i="51"/>
  <c r="AU416" i="51"/>
  <c r="AS417" i="51"/>
  <c r="AT417" i="51"/>
  <c r="AU417" i="51"/>
  <c r="AS418" i="51"/>
  <c r="AT418" i="51"/>
  <c r="AU418" i="51"/>
  <c r="AS419" i="51"/>
  <c r="AT419" i="51"/>
  <c r="AU419" i="51"/>
  <c r="AS420" i="51"/>
  <c r="AT420" i="51"/>
  <c r="AU420" i="51"/>
  <c r="AS421" i="51"/>
  <c r="AT421" i="51"/>
  <c r="AU421" i="51"/>
  <c r="AS422" i="51"/>
  <c r="AT422" i="51"/>
  <c r="AU422" i="51"/>
  <c r="AS423" i="51"/>
  <c r="AT423" i="51"/>
  <c r="AU423" i="51"/>
  <c r="AS424" i="51"/>
  <c r="AT424" i="51"/>
  <c r="AU424" i="51"/>
  <c r="AS425" i="51"/>
  <c r="AT425" i="51"/>
  <c r="AU425" i="51"/>
  <c r="AS426" i="51"/>
  <c r="AT426" i="51"/>
  <c r="AU426" i="51"/>
  <c r="AS427" i="51"/>
  <c r="AT427" i="51"/>
  <c r="AU427" i="51"/>
  <c r="AS428" i="51"/>
  <c r="AT428" i="51"/>
  <c r="AU428" i="51"/>
  <c r="AS429" i="51"/>
  <c r="AT429" i="51"/>
  <c r="AU429" i="51"/>
  <c r="AS430" i="51"/>
  <c r="AT430" i="51"/>
  <c r="AU430" i="51"/>
  <c r="AS431" i="51"/>
  <c r="AT431" i="51"/>
  <c r="AU431" i="51"/>
  <c r="AS432" i="51"/>
  <c r="AT432" i="51"/>
  <c r="AU432" i="51"/>
  <c r="AS433" i="51"/>
  <c r="AT433" i="51"/>
  <c r="AU433" i="51"/>
  <c r="AS434" i="51"/>
  <c r="AT434" i="51"/>
  <c r="AU434" i="51"/>
  <c r="AS435" i="51"/>
  <c r="AT435" i="51"/>
  <c r="AU435" i="51"/>
  <c r="AS436" i="51"/>
  <c r="AT436" i="51"/>
  <c r="AU436" i="51"/>
  <c r="AS437" i="51"/>
  <c r="AT437" i="51"/>
  <c r="AU437" i="51"/>
  <c r="AS438" i="51"/>
  <c r="AT438" i="51"/>
  <c r="AU438" i="51"/>
  <c r="AS439" i="51"/>
  <c r="AT439" i="51"/>
  <c r="AU439" i="51"/>
  <c r="AS440" i="51"/>
  <c r="AT440" i="51"/>
  <c r="AU440" i="51"/>
  <c r="AS441" i="51"/>
  <c r="AT441" i="51"/>
  <c r="AU441" i="51"/>
  <c r="AS442" i="51"/>
  <c r="AT442" i="51"/>
  <c r="AU442" i="51"/>
  <c r="AS443" i="51"/>
  <c r="AT443" i="51"/>
  <c r="AU443" i="51"/>
  <c r="AS444" i="51"/>
  <c r="AT444" i="51"/>
  <c r="AU444" i="51"/>
  <c r="AS445" i="51"/>
  <c r="AT445" i="51"/>
  <c r="AU445" i="51"/>
  <c r="AS446" i="51"/>
  <c r="AT446" i="51"/>
  <c r="AU446" i="51"/>
  <c r="AS447" i="51"/>
  <c r="AT447" i="51"/>
  <c r="AU447" i="51"/>
  <c r="AS448" i="51"/>
  <c r="AT448" i="51"/>
  <c r="AU448" i="51"/>
  <c r="AS449" i="51"/>
  <c r="AT449" i="51"/>
  <c r="AU449" i="51"/>
  <c r="AS450" i="51"/>
  <c r="AT450" i="51"/>
  <c r="AU450" i="51"/>
  <c r="AS451" i="51"/>
  <c r="AT451" i="51"/>
  <c r="AU451" i="51"/>
  <c r="AS452" i="51"/>
  <c r="AT452" i="51"/>
  <c r="AU452" i="51"/>
  <c r="AS453" i="51"/>
  <c r="AT453" i="51"/>
  <c r="AU453" i="51"/>
  <c r="AS454" i="51"/>
  <c r="AT454" i="51"/>
  <c r="AU454" i="51"/>
  <c r="AS455" i="51"/>
  <c r="AT455" i="51"/>
  <c r="AU455" i="51"/>
  <c r="AS456" i="51"/>
  <c r="AT456" i="51"/>
  <c r="AU456" i="51"/>
  <c r="AS457" i="51"/>
  <c r="AT457" i="51"/>
  <c r="AU457" i="51"/>
  <c r="AS458" i="51"/>
  <c r="AT458" i="51"/>
  <c r="AU458" i="51"/>
  <c r="AS459" i="51"/>
  <c r="AT459" i="51"/>
  <c r="AU459" i="51"/>
  <c r="AS460" i="51"/>
  <c r="AT460" i="51"/>
  <c r="AU460" i="51"/>
  <c r="AS461" i="51"/>
  <c r="AT461" i="51"/>
  <c r="AU461" i="51"/>
  <c r="AS462" i="51"/>
  <c r="AT462" i="51"/>
  <c r="AU462" i="51"/>
  <c r="AS463" i="51"/>
  <c r="AT463" i="51"/>
  <c r="AU463" i="51"/>
  <c r="AS464" i="51"/>
  <c r="AT464" i="51"/>
  <c r="AU464" i="51"/>
  <c r="AS465" i="51"/>
  <c r="AT465" i="51"/>
  <c r="AU465" i="51"/>
  <c r="AS466" i="51"/>
  <c r="AT466" i="51"/>
  <c r="AU466" i="51"/>
  <c r="AS467" i="51"/>
  <c r="AT467" i="51"/>
  <c r="AU467" i="51"/>
  <c r="AS468" i="51"/>
  <c r="AT468" i="51"/>
  <c r="AU468" i="51"/>
  <c r="AS469" i="51"/>
  <c r="AT469" i="51"/>
  <c r="AU469" i="51"/>
  <c r="AS470" i="51"/>
  <c r="AT470" i="51"/>
  <c r="AU470" i="51"/>
  <c r="AS471" i="51"/>
  <c r="AT471" i="51"/>
  <c r="AU471" i="51"/>
  <c r="AS472" i="51"/>
  <c r="AT472" i="51"/>
  <c r="AU472" i="51"/>
  <c r="AS473" i="51"/>
  <c r="AT473" i="51"/>
  <c r="AU473" i="51"/>
  <c r="AS474" i="51"/>
  <c r="AT474" i="51"/>
  <c r="AU474" i="51"/>
  <c r="AS475" i="51"/>
  <c r="AT475" i="51"/>
  <c r="AU475" i="51"/>
  <c r="AS476" i="51"/>
  <c r="AT476" i="51"/>
  <c r="AU476" i="51"/>
  <c r="AS477" i="51"/>
  <c r="AT477" i="51"/>
  <c r="AU477" i="51"/>
  <c r="AS478" i="51"/>
  <c r="AT478" i="51"/>
  <c r="AU478" i="51"/>
  <c r="AS479" i="51"/>
  <c r="AT479" i="51"/>
  <c r="AU479" i="51"/>
  <c r="AS480" i="51"/>
  <c r="AT480" i="51"/>
  <c r="AU480" i="51"/>
  <c r="AS481" i="51"/>
  <c r="AT481" i="51"/>
  <c r="AU481" i="51"/>
  <c r="AS482" i="51"/>
  <c r="AT482" i="51"/>
  <c r="AU482" i="51"/>
  <c r="AS483" i="51"/>
  <c r="AT483" i="51"/>
  <c r="AU483" i="51"/>
  <c r="AS484" i="51"/>
  <c r="AT484" i="51"/>
  <c r="AU484" i="51"/>
  <c r="AS485" i="51"/>
  <c r="AT485" i="51"/>
  <c r="AU485" i="51"/>
  <c r="AS486" i="51"/>
  <c r="AT486" i="51"/>
  <c r="AU486" i="51"/>
  <c r="AS487" i="51"/>
  <c r="AT487" i="51"/>
  <c r="AU487" i="51"/>
  <c r="AS488" i="51"/>
  <c r="AT488" i="51"/>
  <c r="AU488" i="51"/>
  <c r="AS489" i="51"/>
  <c r="AT489" i="51"/>
  <c r="AU489" i="51"/>
  <c r="AS490" i="51"/>
  <c r="AT490" i="51"/>
  <c r="AU490" i="51"/>
  <c r="AS491" i="51"/>
  <c r="AT491" i="51"/>
  <c r="AU491" i="51"/>
  <c r="AS492" i="51"/>
  <c r="AT492" i="51"/>
  <c r="AU492" i="51"/>
  <c r="AS493" i="51"/>
  <c r="AT493" i="51"/>
  <c r="AU493" i="51"/>
  <c r="AS494" i="51"/>
  <c r="AT494" i="51"/>
  <c r="AU494" i="51"/>
  <c r="AS495" i="51"/>
  <c r="AT495" i="51"/>
  <c r="AU495" i="51"/>
  <c r="AS496" i="51"/>
  <c r="AT496" i="51"/>
  <c r="AU496" i="51"/>
  <c r="AS497" i="51"/>
  <c r="AT497" i="51"/>
  <c r="AU497" i="51"/>
  <c r="AS498" i="51"/>
  <c r="AT498" i="51"/>
  <c r="AU498" i="51"/>
  <c r="AS499" i="51"/>
  <c r="AT499" i="51"/>
  <c r="AU499" i="51"/>
  <c r="AS500" i="51"/>
  <c r="AT500" i="51"/>
  <c r="AU500" i="51"/>
  <c r="AS501" i="51"/>
  <c r="AT501" i="51"/>
  <c r="AU501" i="51"/>
  <c r="AS502" i="51"/>
  <c r="AT502" i="51"/>
  <c r="AU502" i="51"/>
  <c r="AS503" i="51"/>
  <c r="AT503" i="51"/>
  <c r="AU503" i="51"/>
  <c r="AS504" i="51"/>
  <c r="AT504" i="51"/>
  <c r="AU504" i="51"/>
  <c r="AS505" i="51"/>
  <c r="AT505" i="51"/>
  <c r="AU505" i="51"/>
  <c r="AS506" i="51"/>
  <c r="AT506" i="51"/>
  <c r="AU506" i="51"/>
  <c r="AS507" i="51"/>
  <c r="AT507" i="51"/>
  <c r="AU507" i="51"/>
  <c r="AS508" i="51"/>
  <c r="AT508" i="51"/>
  <c r="AU508" i="51"/>
  <c r="AS509" i="51"/>
  <c r="AT509" i="51"/>
  <c r="AU509" i="51"/>
  <c r="AS510" i="51"/>
  <c r="AT510" i="51"/>
  <c r="AU510" i="51"/>
  <c r="AS511" i="51"/>
  <c r="AT511" i="51"/>
  <c r="AU511" i="51"/>
  <c r="AS512" i="51"/>
  <c r="AT512" i="51"/>
  <c r="AU512" i="51"/>
  <c r="AS513" i="51"/>
  <c r="AT513" i="51"/>
  <c r="AU513" i="51"/>
  <c r="AS514" i="51"/>
  <c r="AT514" i="51"/>
  <c r="AU514" i="51"/>
  <c r="AS515" i="51"/>
  <c r="AT515" i="51"/>
  <c r="AU515" i="51"/>
  <c r="AS516" i="51"/>
  <c r="AT516" i="51"/>
  <c r="AU516" i="51"/>
  <c r="AS517" i="51"/>
  <c r="AT517" i="51"/>
  <c r="AU517" i="51"/>
  <c r="AS518" i="51"/>
  <c r="AT518" i="51"/>
  <c r="AU518" i="51"/>
  <c r="AS519" i="51"/>
  <c r="AT519" i="51"/>
  <c r="AU519" i="51"/>
  <c r="AS520" i="51"/>
  <c r="AT520" i="51"/>
  <c r="AU520" i="51"/>
  <c r="AS521" i="51"/>
  <c r="AT521" i="51"/>
  <c r="AU521" i="51"/>
  <c r="AS522" i="51"/>
  <c r="AT522" i="51"/>
  <c r="AU522" i="51"/>
  <c r="AS523" i="51"/>
  <c r="AT523" i="51"/>
  <c r="AU523" i="51"/>
  <c r="AS524" i="51"/>
  <c r="AT524" i="51"/>
  <c r="AU524" i="51"/>
  <c r="AS525" i="51"/>
  <c r="AT525" i="51"/>
  <c r="AU525" i="51"/>
  <c r="AS526" i="51"/>
  <c r="AT526" i="51"/>
  <c r="AU526" i="51"/>
  <c r="AS527" i="51"/>
  <c r="AT527" i="51"/>
  <c r="AU527" i="51"/>
  <c r="AS528" i="51"/>
  <c r="AT528" i="51"/>
  <c r="AU528" i="51"/>
  <c r="AS529" i="51"/>
  <c r="AT529" i="51"/>
  <c r="AU529" i="51"/>
  <c r="AS530" i="51"/>
  <c r="AT530" i="51"/>
  <c r="AU530" i="51"/>
  <c r="AS531" i="51"/>
  <c r="AT531" i="51"/>
  <c r="AU531" i="51"/>
  <c r="AS532" i="51"/>
  <c r="AT532" i="51"/>
  <c r="AU532" i="51"/>
  <c r="AS533" i="51"/>
  <c r="AT533" i="51"/>
  <c r="AU533" i="51"/>
  <c r="AS534" i="51"/>
  <c r="AT534" i="51"/>
  <c r="AU534" i="51"/>
  <c r="AS535" i="51"/>
  <c r="AT535" i="51"/>
  <c r="AU535" i="51"/>
  <c r="AS536" i="51"/>
  <c r="AT536" i="51"/>
  <c r="AU536" i="51"/>
  <c r="AS537" i="51"/>
  <c r="AT537" i="51"/>
  <c r="AU537" i="51"/>
  <c r="AS538" i="51"/>
  <c r="AT538" i="51"/>
  <c r="AU538" i="51"/>
  <c r="AS539" i="51"/>
  <c r="AT539" i="51"/>
  <c r="AU539" i="51"/>
  <c r="AS540" i="51"/>
  <c r="AT540" i="51"/>
  <c r="AU540" i="51"/>
  <c r="AS541" i="51"/>
  <c r="AT541" i="51"/>
  <c r="AU541" i="51"/>
  <c r="AS542" i="51"/>
  <c r="AT542" i="51"/>
  <c r="AU542" i="51"/>
  <c r="AS543" i="51"/>
  <c r="AT543" i="51"/>
  <c r="AU543" i="51"/>
  <c r="AS544" i="51"/>
  <c r="AT544" i="51"/>
  <c r="AU544" i="51"/>
  <c r="AS545" i="51"/>
  <c r="AT545" i="51"/>
  <c r="AU545" i="51"/>
  <c r="AS546" i="51"/>
  <c r="AT546" i="51"/>
  <c r="AU546" i="51"/>
  <c r="AS547" i="51"/>
  <c r="AT547" i="51"/>
  <c r="AU547" i="51"/>
  <c r="AS548" i="51"/>
  <c r="AT548" i="51"/>
  <c r="AU548" i="51"/>
  <c r="AS549" i="51"/>
  <c r="AT549" i="51"/>
  <c r="AU549" i="51"/>
  <c r="AS550" i="51"/>
  <c r="AT550" i="51"/>
  <c r="AU550" i="51"/>
  <c r="AS551" i="51"/>
  <c r="AT551" i="51"/>
  <c r="AU551" i="51"/>
  <c r="AS552" i="51"/>
  <c r="AT552" i="51"/>
  <c r="AU552" i="51"/>
  <c r="AS553" i="51"/>
  <c r="AT553" i="51"/>
  <c r="AU553" i="51"/>
  <c r="AS554" i="51"/>
  <c r="AT554" i="51"/>
  <c r="AU554" i="51"/>
  <c r="AS555" i="51"/>
  <c r="AT555" i="51"/>
  <c r="AU555" i="51"/>
  <c r="AS556" i="51"/>
  <c r="AT556" i="51"/>
  <c r="AU556" i="51"/>
  <c r="AS557" i="51"/>
  <c r="AT557" i="51"/>
  <c r="AU557" i="51"/>
  <c r="AS558" i="51"/>
  <c r="AT558" i="51"/>
  <c r="AU558" i="51"/>
  <c r="AS559" i="51"/>
  <c r="AT559" i="51"/>
  <c r="AU559" i="51"/>
  <c r="AS560" i="51"/>
  <c r="AT560" i="51"/>
  <c r="AU560" i="51"/>
  <c r="AS561" i="51"/>
  <c r="AT561" i="51"/>
  <c r="AU561" i="51"/>
  <c r="AS562" i="51"/>
  <c r="AT562" i="51"/>
  <c r="AU562" i="51"/>
  <c r="AS563" i="51"/>
  <c r="AT563" i="51"/>
  <c r="AU563" i="51"/>
  <c r="AS564" i="51"/>
  <c r="AT564" i="51"/>
  <c r="AU564" i="51"/>
  <c r="AS565" i="51"/>
  <c r="AT565" i="51"/>
  <c r="AU565" i="51"/>
  <c r="AS566" i="51"/>
  <c r="AT566" i="51"/>
  <c r="AU566" i="51"/>
  <c r="AS567" i="51"/>
  <c r="AT567" i="51"/>
  <c r="AU567" i="51"/>
  <c r="AS568" i="51"/>
  <c r="AT568" i="51"/>
  <c r="AU568" i="51"/>
  <c r="AS569" i="51"/>
  <c r="AT569" i="51"/>
  <c r="AU569" i="51"/>
  <c r="AS570" i="51"/>
  <c r="AT570" i="51"/>
  <c r="AU570" i="51"/>
  <c r="AS571" i="51"/>
  <c r="AT571" i="51"/>
  <c r="AU571" i="51"/>
  <c r="AS572" i="51"/>
  <c r="AT572" i="51"/>
  <c r="AU572" i="51"/>
  <c r="AS573" i="51"/>
  <c r="AT573" i="51"/>
  <c r="AU573" i="51"/>
  <c r="AS574" i="51"/>
  <c r="AT574" i="51"/>
  <c r="AU574" i="51"/>
  <c r="AS575" i="51"/>
  <c r="AT575" i="51"/>
  <c r="AU575" i="51"/>
  <c r="AS576" i="51"/>
  <c r="AT576" i="51"/>
  <c r="AU576" i="51"/>
  <c r="AS577" i="51"/>
  <c r="AT577" i="51"/>
  <c r="AU577" i="51"/>
  <c r="AS578" i="51"/>
  <c r="AT578" i="51"/>
  <c r="AU578" i="51"/>
  <c r="AS579" i="51"/>
  <c r="AT579" i="51"/>
  <c r="AU579" i="51"/>
  <c r="AS580" i="51"/>
  <c r="AT580" i="51"/>
  <c r="AU580" i="51"/>
  <c r="AS581" i="51"/>
  <c r="AT581" i="51"/>
  <c r="AU581" i="51"/>
  <c r="AS582" i="51"/>
  <c r="AT582" i="51"/>
  <c r="AU582" i="51"/>
  <c r="AS583" i="51"/>
  <c r="AT583" i="51"/>
  <c r="AU583" i="51"/>
  <c r="AS584" i="51"/>
  <c r="AT584" i="51"/>
  <c r="AU584" i="51"/>
  <c r="AS585" i="51"/>
  <c r="AT585" i="51"/>
  <c r="AU585" i="51"/>
  <c r="AS586" i="51"/>
  <c r="AT586" i="51"/>
  <c r="AU586" i="51"/>
  <c r="AS587" i="51"/>
  <c r="AT587" i="51"/>
  <c r="AU587" i="51"/>
  <c r="AS588" i="51"/>
  <c r="AT588" i="51"/>
  <c r="AU588" i="51"/>
  <c r="AS589" i="51"/>
  <c r="AT589" i="51"/>
  <c r="AU589" i="51"/>
  <c r="AS590" i="51"/>
  <c r="AT590" i="51"/>
  <c r="AU590" i="51"/>
  <c r="AS591" i="51"/>
  <c r="AT591" i="51"/>
  <c r="AU591" i="51"/>
  <c r="AS592" i="51"/>
  <c r="AT592" i="51"/>
  <c r="AU592" i="51"/>
  <c r="AS593" i="51"/>
  <c r="AT593" i="51"/>
  <c r="AU593" i="51"/>
  <c r="AS594" i="51"/>
  <c r="AT594" i="51"/>
  <c r="AU594" i="51"/>
  <c r="AS595" i="51"/>
  <c r="AT595" i="51"/>
  <c r="AU595" i="51"/>
  <c r="AS596" i="51"/>
  <c r="AT596" i="51"/>
  <c r="AU596" i="51"/>
  <c r="AS597" i="51"/>
  <c r="AT597" i="51"/>
  <c r="AU597" i="51"/>
  <c r="AS598" i="51"/>
  <c r="AT598" i="51"/>
  <c r="AU598" i="51"/>
  <c r="AS599" i="51"/>
  <c r="AT599" i="51"/>
  <c r="AU599" i="51"/>
  <c r="AS600" i="51"/>
  <c r="AT600" i="51"/>
  <c r="AU600" i="51"/>
  <c r="AS601" i="51"/>
  <c r="AT601" i="51"/>
  <c r="AU601" i="51"/>
  <c r="AS602" i="51"/>
  <c r="AT602" i="51"/>
  <c r="AU602" i="51"/>
  <c r="AS603" i="51"/>
  <c r="AT603" i="51"/>
  <c r="AU603" i="51"/>
  <c r="AS604" i="51"/>
  <c r="AT604" i="51"/>
  <c r="AU604" i="51"/>
  <c r="AS605" i="51"/>
  <c r="AT605" i="51"/>
  <c r="AU605" i="51"/>
  <c r="AS606" i="51"/>
  <c r="AT606" i="51"/>
  <c r="AU606" i="51"/>
  <c r="AS607" i="51"/>
  <c r="AT607" i="51"/>
  <c r="AU607" i="51"/>
  <c r="AS608" i="51"/>
  <c r="AT608" i="51"/>
  <c r="AU608" i="51"/>
  <c r="AS609" i="51"/>
  <c r="AT609" i="51"/>
  <c r="AU609" i="51"/>
  <c r="AS610" i="51"/>
  <c r="AT610" i="51"/>
  <c r="AU610" i="51"/>
  <c r="AS611" i="51"/>
  <c r="AT611" i="51"/>
  <c r="AU611" i="51"/>
  <c r="AS612" i="51"/>
  <c r="AT612" i="51"/>
  <c r="AU612" i="51"/>
  <c r="AS613" i="51"/>
  <c r="AT613" i="51"/>
  <c r="AU613" i="51"/>
  <c r="AS614" i="51"/>
  <c r="AT614" i="51"/>
  <c r="AU614" i="51"/>
  <c r="AS615" i="51"/>
  <c r="AT615" i="51"/>
  <c r="AU615" i="51"/>
  <c r="AS616" i="51"/>
  <c r="AT616" i="51"/>
  <c r="AU616" i="51"/>
  <c r="AS617" i="51"/>
  <c r="AT617" i="51"/>
  <c r="AU617" i="51"/>
  <c r="AS618" i="51"/>
  <c r="AT618" i="51"/>
  <c r="AU618" i="51"/>
  <c r="AS619" i="51"/>
  <c r="AT619" i="51"/>
  <c r="AU619" i="51"/>
  <c r="AS620" i="51"/>
  <c r="AT620" i="51"/>
  <c r="AU620" i="51"/>
  <c r="AS621" i="51"/>
  <c r="AT621" i="51"/>
  <c r="AU621" i="51"/>
  <c r="AS622" i="51"/>
  <c r="AT622" i="51"/>
  <c r="AU622" i="51"/>
  <c r="AS623" i="51"/>
  <c r="AT623" i="51"/>
  <c r="AU623" i="51"/>
  <c r="AS624" i="51"/>
  <c r="AT624" i="51"/>
  <c r="AU624" i="51"/>
  <c r="AS625" i="51"/>
  <c r="AT625" i="51"/>
  <c r="AU625" i="51"/>
  <c r="AS626" i="51"/>
  <c r="AT626" i="51"/>
  <c r="AU626" i="51"/>
  <c r="AS627" i="51"/>
  <c r="AT627" i="51"/>
  <c r="AU627" i="51"/>
  <c r="AS628" i="51"/>
  <c r="AT628" i="51"/>
  <c r="AU628" i="51"/>
  <c r="AS629" i="51"/>
  <c r="AT629" i="51"/>
  <c r="AU629" i="51"/>
  <c r="AS630" i="51"/>
  <c r="AT630" i="51"/>
  <c r="AU630" i="51"/>
  <c r="AS631" i="51"/>
  <c r="AT631" i="51"/>
  <c r="AU631" i="51"/>
  <c r="AS632" i="51"/>
  <c r="AT632" i="51"/>
  <c r="AU632" i="51"/>
  <c r="AS633" i="51"/>
  <c r="AT633" i="51"/>
  <c r="AU633" i="51"/>
  <c r="AS634" i="51"/>
  <c r="AT634" i="51"/>
  <c r="AU634" i="51"/>
  <c r="AS635" i="51"/>
  <c r="AT635" i="51"/>
  <c r="AU635" i="51"/>
  <c r="AS636" i="51"/>
  <c r="AT636" i="51"/>
  <c r="AU636" i="51"/>
  <c r="AS637" i="51"/>
  <c r="AT637" i="51"/>
  <c r="AU637" i="51"/>
  <c r="AS638" i="51"/>
  <c r="AT638" i="51"/>
  <c r="AU638" i="51"/>
  <c r="AS639" i="51"/>
  <c r="AT639" i="51"/>
  <c r="AU639" i="51"/>
  <c r="AS640" i="51"/>
  <c r="AT640" i="51"/>
  <c r="AU640" i="51"/>
  <c r="AS641" i="51"/>
  <c r="AT641" i="51"/>
  <c r="AU641" i="51"/>
  <c r="AS642" i="51"/>
  <c r="AT642" i="51"/>
  <c r="AU642" i="51"/>
  <c r="AS643" i="51"/>
  <c r="AT643" i="51"/>
  <c r="AU643" i="51"/>
  <c r="AS644" i="51"/>
  <c r="AT644" i="51"/>
  <c r="AU644" i="51"/>
  <c r="AS645" i="51"/>
  <c r="AT645" i="51"/>
  <c r="AU645" i="51"/>
  <c r="AS646" i="51"/>
  <c r="AT646" i="51"/>
  <c r="AU646" i="51"/>
  <c r="AS647" i="51"/>
  <c r="AT647" i="51"/>
  <c r="AU647" i="51"/>
  <c r="AS648" i="51"/>
  <c r="AT648" i="51"/>
  <c r="AU648" i="51"/>
  <c r="AS649" i="51"/>
  <c r="AT649" i="51"/>
  <c r="AU649" i="51"/>
  <c r="AS650" i="51"/>
  <c r="AT650" i="51"/>
  <c r="AU650" i="51"/>
  <c r="AS651" i="51"/>
  <c r="AT651" i="51"/>
  <c r="AU651" i="51"/>
  <c r="AS652" i="51"/>
  <c r="AT652" i="51"/>
  <c r="AU652" i="51"/>
  <c r="AS653" i="51"/>
  <c r="AT653" i="51"/>
  <c r="AU653" i="51"/>
  <c r="AS654" i="51"/>
  <c r="AT654" i="51"/>
  <c r="AU654" i="51"/>
  <c r="AS655" i="51"/>
  <c r="AT655" i="51"/>
  <c r="AU655" i="51"/>
  <c r="AS656" i="51"/>
  <c r="AT656" i="51"/>
  <c r="AU656" i="51"/>
  <c r="AS657" i="51"/>
  <c r="AT657" i="51"/>
  <c r="AU657" i="51"/>
  <c r="AS658" i="51"/>
  <c r="AT658" i="51"/>
  <c r="AU658" i="51"/>
  <c r="AS659" i="51"/>
  <c r="AT659" i="51"/>
  <c r="AU659" i="51"/>
  <c r="AS660" i="51"/>
  <c r="AT660" i="51"/>
  <c r="AU660" i="51"/>
  <c r="AS661" i="51"/>
  <c r="AT661" i="51"/>
  <c r="AU661" i="51"/>
  <c r="AS662" i="51"/>
  <c r="AT662" i="51"/>
  <c r="AU662" i="51"/>
  <c r="AS663" i="51"/>
  <c r="AT663" i="51"/>
  <c r="AU663" i="51"/>
  <c r="AS664" i="51"/>
  <c r="AT664" i="51"/>
  <c r="AU664" i="51"/>
  <c r="AS665" i="51"/>
  <c r="AT665" i="51"/>
  <c r="AU665" i="51"/>
  <c r="AS666" i="51"/>
  <c r="AT666" i="51"/>
  <c r="AU666" i="51"/>
  <c r="AS667" i="51"/>
  <c r="AT667" i="51"/>
  <c r="AU667" i="51"/>
  <c r="AS668" i="51"/>
  <c r="AT668" i="51"/>
  <c r="AU668" i="51"/>
  <c r="AS669" i="51"/>
  <c r="AT669" i="51"/>
  <c r="AU669" i="51"/>
  <c r="AS670" i="51"/>
  <c r="AT670" i="51"/>
  <c r="AU670" i="51"/>
  <c r="AS671" i="51"/>
  <c r="AT671" i="51"/>
  <c r="AU671" i="51"/>
  <c r="AS672" i="51"/>
  <c r="AT672" i="51"/>
  <c r="AU672" i="51"/>
  <c r="AS673" i="51"/>
  <c r="AT673" i="51"/>
  <c r="AU673" i="51"/>
  <c r="AS674" i="51"/>
  <c r="AT674" i="51"/>
  <c r="AU674" i="51"/>
  <c r="AS675" i="51"/>
  <c r="AT675" i="51"/>
  <c r="AU675" i="51"/>
  <c r="AS676" i="51"/>
  <c r="AT676" i="51"/>
  <c r="AU676" i="51"/>
  <c r="AS677" i="51"/>
  <c r="AT677" i="51"/>
  <c r="AU677" i="51"/>
  <c r="AS678" i="51"/>
  <c r="AT678" i="51"/>
  <c r="AU678" i="51"/>
  <c r="AS679" i="51"/>
  <c r="AT679" i="51"/>
  <c r="AU679" i="51"/>
  <c r="AS680" i="51"/>
  <c r="AT680" i="51"/>
  <c r="AU680" i="51"/>
  <c r="AS681" i="51"/>
  <c r="AT681" i="51"/>
  <c r="AU681" i="51"/>
  <c r="AS682" i="51"/>
  <c r="AT682" i="51"/>
  <c r="AU682" i="51"/>
  <c r="AS683" i="51"/>
  <c r="AT683" i="51"/>
  <c r="AU683" i="51"/>
  <c r="AS684" i="51"/>
  <c r="AT684" i="51"/>
  <c r="AU684" i="51"/>
  <c r="AS685" i="51"/>
  <c r="AT685" i="51"/>
  <c r="AU685" i="51"/>
  <c r="AS686" i="51"/>
  <c r="AT686" i="51"/>
  <c r="AU686" i="51"/>
  <c r="AS687" i="51"/>
  <c r="AT687" i="51"/>
  <c r="AU687" i="51"/>
  <c r="AS688" i="51"/>
  <c r="AT688" i="51"/>
  <c r="AU688" i="51"/>
  <c r="AS689" i="51"/>
  <c r="AT689" i="51"/>
  <c r="AU689" i="51"/>
  <c r="AS690" i="51"/>
  <c r="AT690" i="51"/>
  <c r="AU690" i="51"/>
  <c r="AS691" i="51"/>
  <c r="AT691" i="51"/>
  <c r="AU691" i="51"/>
  <c r="AS692" i="51"/>
  <c r="AT692" i="51"/>
  <c r="AU692" i="51"/>
  <c r="AS693" i="51"/>
  <c r="AT693" i="51"/>
  <c r="AU693" i="51"/>
  <c r="AS694" i="51"/>
  <c r="AT694" i="51"/>
  <c r="AU694" i="51"/>
  <c r="AS695" i="51"/>
  <c r="AT695" i="51"/>
  <c r="AU695" i="51"/>
  <c r="AS696" i="51"/>
  <c r="AT696" i="51"/>
  <c r="AU696" i="51"/>
  <c r="AS697" i="51"/>
  <c r="AT697" i="51"/>
  <c r="AU697" i="51"/>
  <c r="AS698" i="51"/>
  <c r="AT698" i="51"/>
  <c r="AU698" i="51"/>
  <c r="AS699" i="51"/>
  <c r="AT699" i="51"/>
  <c r="AU699" i="51"/>
  <c r="AS700" i="51"/>
  <c r="AT700" i="51"/>
  <c r="AU700" i="51"/>
  <c r="AS701" i="51"/>
  <c r="AT701" i="51"/>
  <c r="AU701" i="51"/>
  <c r="AS702" i="51"/>
  <c r="AT702" i="51"/>
  <c r="AU702" i="51"/>
  <c r="AS703" i="51"/>
  <c r="AT703" i="51"/>
  <c r="AU703" i="51"/>
  <c r="AS704" i="51"/>
  <c r="AT704" i="51"/>
  <c r="AU704" i="51"/>
  <c r="AS705" i="51"/>
  <c r="AT705" i="51"/>
  <c r="AU705" i="51"/>
  <c r="AS706" i="51"/>
  <c r="AT706" i="51"/>
  <c r="AU706" i="51"/>
  <c r="AS707" i="51"/>
  <c r="AT707" i="51"/>
  <c r="AU707" i="51"/>
  <c r="AS708" i="51"/>
  <c r="AT708" i="51"/>
  <c r="AU708" i="51"/>
  <c r="AS709" i="51"/>
  <c r="AT709" i="51"/>
  <c r="AU709" i="51"/>
  <c r="AS710" i="51"/>
  <c r="AT710" i="51"/>
  <c r="AU710" i="51"/>
  <c r="AS711" i="51"/>
  <c r="AT711" i="51"/>
  <c r="AU711" i="51"/>
  <c r="AS712" i="51"/>
  <c r="AT712" i="51"/>
  <c r="AU712" i="51"/>
  <c r="AS713" i="51"/>
  <c r="AT713" i="51"/>
  <c r="AU713" i="51"/>
  <c r="AS714" i="51"/>
  <c r="AT714" i="51"/>
  <c r="AU714" i="51"/>
  <c r="AS715" i="51"/>
  <c r="AT715" i="51"/>
  <c r="AU715" i="51"/>
  <c r="AS716" i="51"/>
  <c r="AT716" i="51"/>
  <c r="AU716" i="51"/>
  <c r="AS717" i="51"/>
  <c r="AT717" i="51"/>
  <c r="AU717" i="51"/>
  <c r="AS718" i="51"/>
  <c r="AT718" i="51"/>
  <c r="AU718" i="51"/>
  <c r="AS719" i="51"/>
  <c r="AT719" i="51"/>
  <c r="AU719" i="51"/>
  <c r="AS720" i="51"/>
  <c r="AT720" i="51"/>
  <c r="AU720" i="51"/>
  <c r="AS721" i="51"/>
  <c r="AT721" i="51"/>
  <c r="AU721" i="51"/>
  <c r="AS722" i="51"/>
  <c r="AT722" i="51"/>
  <c r="AU722" i="51"/>
  <c r="AS723" i="51"/>
  <c r="AT723" i="51"/>
  <c r="AU723" i="51"/>
  <c r="AS724" i="51"/>
  <c r="AT724" i="51"/>
  <c r="AU724" i="51"/>
  <c r="AS725" i="51"/>
  <c r="AT725" i="51"/>
  <c r="AU725" i="51"/>
  <c r="AS726" i="51"/>
  <c r="AT726" i="51"/>
  <c r="AU726" i="51"/>
  <c r="AS727" i="51"/>
  <c r="AT727" i="51"/>
  <c r="AU727" i="51"/>
  <c r="AS728" i="51"/>
  <c r="AT728" i="51"/>
  <c r="AU728" i="51"/>
  <c r="AS729" i="51"/>
  <c r="AT729" i="51"/>
  <c r="AU729" i="51"/>
  <c r="AS730" i="51"/>
  <c r="AT730" i="51"/>
  <c r="AU730" i="51"/>
  <c r="AS731" i="51"/>
  <c r="AT731" i="51"/>
  <c r="AU731" i="51"/>
  <c r="AS732" i="51"/>
  <c r="AT732" i="51"/>
  <c r="AU732" i="51"/>
  <c r="AS733" i="51"/>
  <c r="AT733" i="51"/>
  <c r="AU733" i="51"/>
  <c r="AS734" i="51"/>
  <c r="AT734" i="51"/>
  <c r="AU734" i="51"/>
  <c r="AS735" i="51"/>
  <c r="AT735" i="51"/>
  <c r="AU735" i="51"/>
  <c r="AS736" i="51"/>
  <c r="AT736" i="51"/>
  <c r="AU736" i="51"/>
  <c r="AS737" i="51"/>
  <c r="AT737" i="51"/>
  <c r="AU737" i="51"/>
  <c r="AS738" i="51"/>
  <c r="AT738" i="51"/>
  <c r="AU738" i="51"/>
  <c r="AS739" i="51"/>
  <c r="AT739" i="51"/>
  <c r="AU739" i="51"/>
  <c r="AS740" i="51"/>
  <c r="AT740" i="51"/>
  <c r="AU740" i="51"/>
  <c r="AS741" i="51"/>
  <c r="AT741" i="51"/>
  <c r="AU741" i="51"/>
  <c r="AS742" i="51"/>
  <c r="AT742" i="51"/>
  <c r="AU742" i="51"/>
  <c r="AS743" i="51"/>
  <c r="AT743" i="51"/>
  <c r="AU743" i="51"/>
  <c r="AS744" i="51"/>
  <c r="AT744" i="51"/>
  <c r="AU744" i="51"/>
  <c r="AS745" i="51"/>
  <c r="AT745" i="51"/>
  <c r="AU745" i="51"/>
  <c r="AS746" i="51"/>
  <c r="AT746" i="51"/>
  <c r="AU746" i="51"/>
  <c r="AS747" i="51"/>
  <c r="AT747" i="51"/>
  <c r="AU747" i="51"/>
  <c r="AS748" i="51"/>
  <c r="AT748" i="51"/>
  <c r="AU748" i="51"/>
  <c r="AS749" i="51"/>
  <c r="AT749" i="51"/>
  <c r="AU749" i="51"/>
  <c r="AS750" i="51"/>
  <c r="AT750" i="51"/>
  <c r="AU750" i="51"/>
  <c r="AS751" i="51"/>
  <c r="AT751" i="51"/>
  <c r="AU751" i="51"/>
  <c r="AS752" i="51"/>
  <c r="AT752" i="51"/>
  <c r="AU752" i="51"/>
  <c r="AS753" i="51"/>
  <c r="AT753" i="51"/>
  <c r="AU753" i="51"/>
  <c r="AS754" i="51"/>
  <c r="AT754" i="51"/>
  <c r="AU754" i="51"/>
  <c r="AS755" i="51"/>
  <c r="AT755" i="51"/>
  <c r="AU755" i="51"/>
  <c r="AS756" i="51"/>
  <c r="AT756" i="51"/>
  <c r="AU756" i="51"/>
  <c r="AS757" i="51"/>
  <c r="AT757" i="51"/>
  <c r="AU757" i="51"/>
  <c r="AS758" i="51"/>
  <c r="AT758" i="51"/>
  <c r="AU758" i="51"/>
  <c r="AS759" i="51"/>
  <c r="AT759" i="51"/>
  <c r="AU759" i="51"/>
  <c r="AS760" i="51"/>
  <c r="AT760" i="51"/>
  <c r="AU760" i="51"/>
  <c r="AS761" i="51"/>
  <c r="AT761" i="51"/>
  <c r="AU761" i="51"/>
  <c r="AS762" i="51"/>
  <c r="AT762" i="51"/>
  <c r="AU762" i="51"/>
  <c r="AS763" i="51"/>
  <c r="AT763" i="51"/>
  <c r="AU763" i="51"/>
  <c r="AS764" i="51"/>
  <c r="AT764" i="51"/>
  <c r="AU764" i="51"/>
  <c r="AS765" i="51"/>
  <c r="AT765" i="51"/>
  <c r="AU765" i="51"/>
  <c r="AS766" i="51"/>
  <c r="AT766" i="51"/>
  <c r="AU766" i="51"/>
  <c r="AS767" i="51"/>
  <c r="AT767" i="51"/>
  <c r="AU767" i="51"/>
  <c r="AS768" i="51"/>
  <c r="AT768" i="51"/>
  <c r="AU768" i="51"/>
  <c r="AS769" i="51"/>
  <c r="AT769" i="51"/>
  <c r="AU769" i="51"/>
  <c r="AS770" i="51"/>
  <c r="AT770" i="51"/>
  <c r="AU770" i="51"/>
  <c r="AS771" i="51"/>
  <c r="AT771" i="51"/>
  <c r="AU771" i="51"/>
  <c r="AS772" i="51"/>
  <c r="AT772" i="51"/>
  <c r="AU772" i="51"/>
  <c r="AS773" i="51"/>
  <c r="AT773" i="51"/>
  <c r="AU773" i="51"/>
  <c r="AS774" i="51"/>
  <c r="AT774" i="51"/>
  <c r="AU774" i="51"/>
  <c r="AS775" i="51"/>
  <c r="AT775" i="51"/>
  <c r="AU775" i="51"/>
  <c r="AS776" i="51"/>
  <c r="AT776" i="51"/>
  <c r="AU776" i="51"/>
  <c r="AS777" i="51"/>
  <c r="AT777" i="51"/>
  <c r="AU777" i="51"/>
  <c r="AS778" i="51"/>
  <c r="AT778" i="51"/>
  <c r="AU778" i="51"/>
  <c r="AS779" i="51"/>
  <c r="AT779" i="51"/>
  <c r="AU779" i="51"/>
  <c r="AS780" i="51"/>
  <c r="AT780" i="51"/>
  <c r="AU780" i="51"/>
  <c r="AS781" i="51"/>
  <c r="AT781" i="51"/>
  <c r="AU781" i="51"/>
  <c r="AS782" i="51"/>
  <c r="AT782" i="51"/>
  <c r="AU782" i="51"/>
  <c r="AS783" i="51"/>
  <c r="AT783" i="51"/>
  <c r="AU783" i="51"/>
  <c r="AS784" i="51"/>
  <c r="AT784" i="51"/>
  <c r="AU784" i="51"/>
  <c r="AS785" i="51"/>
  <c r="AT785" i="51"/>
  <c r="AU785" i="51"/>
  <c r="AS786" i="51"/>
  <c r="AT786" i="51"/>
  <c r="AU786" i="51"/>
  <c r="AS787" i="51"/>
  <c r="AT787" i="51"/>
  <c r="AU787" i="51"/>
  <c r="AS788" i="51"/>
  <c r="AT788" i="51"/>
  <c r="AU788" i="51"/>
  <c r="AS789" i="51"/>
  <c r="AT789" i="51"/>
  <c r="AU789" i="51"/>
  <c r="AS790" i="51"/>
  <c r="AT790" i="51"/>
  <c r="AU790" i="51"/>
  <c r="AS791" i="51"/>
  <c r="AT791" i="51"/>
  <c r="AU791" i="51"/>
  <c r="AS792" i="51"/>
  <c r="AT792" i="51"/>
  <c r="AU792" i="51"/>
  <c r="AS793" i="51"/>
  <c r="AT793" i="51"/>
  <c r="AU793" i="51"/>
  <c r="AS794" i="51"/>
  <c r="AT794" i="51"/>
  <c r="AU794" i="51"/>
  <c r="AS795" i="51"/>
  <c r="AT795" i="51"/>
  <c r="AU795" i="51"/>
  <c r="AS796" i="51"/>
  <c r="AT796" i="51"/>
  <c r="AU796" i="51"/>
  <c r="AS797" i="51"/>
  <c r="AT797" i="51"/>
  <c r="AU797" i="51"/>
  <c r="AS798" i="51"/>
  <c r="AT798" i="51"/>
  <c r="AU798" i="51"/>
  <c r="AS799" i="51"/>
  <c r="AT799" i="51"/>
  <c r="AU799" i="51"/>
  <c r="AS800" i="51"/>
  <c r="AT800" i="51"/>
  <c r="AU800" i="51"/>
  <c r="AS801" i="51"/>
  <c r="AT801" i="51"/>
  <c r="AU801" i="51"/>
  <c r="AS802" i="51"/>
  <c r="AT802" i="51"/>
  <c r="AU802" i="51"/>
  <c r="AS803" i="51"/>
  <c r="AT803" i="51"/>
  <c r="AU803" i="51"/>
  <c r="AS804" i="51"/>
  <c r="AT804" i="51"/>
  <c r="AU804" i="51"/>
  <c r="AS805" i="51"/>
  <c r="AT805" i="51"/>
  <c r="AU805" i="51"/>
  <c r="AS806" i="51"/>
  <c r="AT806" i="51"/>
  <c r="AU806" i="51"/>
  <c r="AS807" i="51"/>
  <c r="AT807" i="51"/>
  <c r="AU807" i="51"/>
  <c r="AS808" i="51"/>
  <c r="AT808" i="51"/>
  <c r="AU808" i="51"/>
  <c r="AS809" i="51"/>
  <c r="AT809" i="51"/>
  <c r="AU809" i="51"/>
  <c r="AS810" i="51"/>
  <c r="AT810" i="51"/>
  <c r="AU810" i="51"/>
  <c r="AS811" i="51"/>
  <c r="AT811" i="51"/>
  <c r="AU811" i="51"/>
  <c r="AS812" i="51"/>
  <c r="AT812" i="51"/>
  <c r="AU812" i="51"/>
  <c r="AS813" i="51"/>
  <c r="AT813" i="51"/>
  <c r="AU813" i="51"/>
  <c r="AS814" i="51"/>
  <c r="AT814" i="51"/>
  <c r="AU814" i="51"/>
  <c r="AS815" i="51"/>
  <c r="AT815" i="51"/>
  <c r="AU815" i="51"/>
  <c r="AS816" i="51"/>
  <c r="AT816" i="51"/>
  <c r="AU816" i="51"/>
  <c r="AS817" i="51"/>
  <c r="AT817" i="51"/>
  <c r="AU817" i="51"/>
  <c r="AS818" i="51"/>
  <c r="AT818" i="51"/>
  <c r="AU818" i="51"/>
  <c r="AS819" i="51"/>
  <c r="AT819" i="51"/>
  <c r="AU819" i="51"/>
  <c r="AS820" i="51"/>
  <c r="AT820" i="51"/>
  <c r="AU820" i="51"/>
  <c r="AS821" i="51"/>
  <c r="AT821" i="51"/>
  <c r="AU821" i="51"/>
  <c r="AS822" i="51"/>
  <c r="AT822" i="51"/>
  <c r="AU822" i="51"/>
  <c r="AS823" i="51"/>
  <c r="AT823" i="51"/>
  <c r="AU823" i="51"/>
  <c r="AS824" i="51"/>
  <c r="AT824" i="51"/>
  <c r="AU824" i="51"/>
  <c r="AS825" i="51"/>
  <c r="AT825" i="51"/>
  <c r="AU825" i="51"/>
  <c r="AS826" i="51"/>
  <c r="AT826" i="51"/>
  <c r="AU826" i="51"/>
  <c r="AS827" i="51"/>
  <c r="AT827" i="51"/>
  <c r="AU827" i="51"/>
  <c r="AS828" i="51"/>
  <c r="AT828" i="51"/>
  <c r="AU828" i="51"/>
  <c r="AS829" i="51"/>
  <c r="AT829" i="51"/>
  <c r="AU829" i="51"/>
  <c r="AS830" i="51"/>
  <c r="AT830" i="51"/>
  <c r="AU830" i="51"/>
  <c r="AS831" i="51"/>
  <c r="AT831" i="51"/>
  <c r="AU831" i="51"/>
  <c r="AS832" i="51"/>
  <c r="AT832" i="51"/>
  <c r="AU832" i="51"/>
  <c r="AS833" i="51"/>
  <c r="AT833" i="51"/>
  <c r="AU833" i="51"/>
  <c r="AS834" i="51"/>
  <c r="AT834" i="51"/>
  <c r="AU834" i="51"/>
  <c r="AS835" i="51"/>
  <c r="AT835" i="51"/>
  <c r="AU835" i="51"/>
  <c r="AS836" i="51"/>
  <c r="AT836" i="51"/>
  <c r="AU836" i="51"/>
  <c r="AS837" i="51"/>
  <c r="AT837" i="51"/>
  <c r="AU837" i="51"/>
  <c r="AS838" i="51"/>
  <c r="AT838" i="51"/>
  <c r="AU838" i="51"/>
  <c r="AS839" i="51"/>
  <c r="AT839" i="51"/>
  <c r="AU839" i="51"/>
  <c r="AS840" i="51"/>
  <c r="AT840" i="51"/>
  <c r="AU840" i="51"/>
  <c r="AS841" i="51"/>
  <c r="AT841" i="51"/>
  <c r="AU841" i="51"/>
  <c r="AS842" i="51"/>
  <c r="AT842" i="51"/>
  <c r="AU842" i="51"/>
  <c r="AS843" i="51"/>
  <c r="AT843" i="51"/>
  <c r="AU843" i="51"/>
  <c r="AS844" i="51"/>
  <c r="AT844" i="51"/>
  <c r="AU844" i="51"/>
  <c r="AS845" i="51"/>
  <c r="AT845" i="51"/>
  <c r="AU845" i="51"/>
  <c r="AS846" i="51"/>
  <c r="AT846" i="51"/>
  <c r="AU846" i="51"/>
  <c r="AS847" i="51"/>
  <c r="AT847" i="51"/>
  <c r="AU847" i="51"/>
  <c r="AS848" i="51"/>
  <c r="AT848" i="51"/>
  <c r="AU848" i="51"/>
  <c r="AS849" i="51"/>
  <c r="AT849" i="51"/>
  <c r="AU849" i="51"/>
  <c r="AS850" i="51"/>
  <c r="AT850" i="51"/>
  <c r="AU850" i="51"/>
  <c r="AS851" i="51"/>
  <c r="AT851" i="51"/>
  <c r="AU851" i="51"/>
  <c r="AS852" i="51"/>
  <c r="AT852" i="51"/>
  <c r="AU852" i="51"/>
  <c r="AS853" i="51"/>
  <c r="AT853" i="51"/>
  <c r="AU853" i="51"/>
  <c r="AS854" i="51"/>
  <c r="AT854" i="51"/>
  <c r="AU854" i="51"/>
  <c r="AS855" i="51"/>
  <c r="AT855" i="51"/>
  <c r="AU855" i="51"/>
  <c r="AS856" i="51"/>
  <c r="AT856" i="51"/>
  <c r="AU856" i="51"/>
  <c r="AS857" i="51"/>
  <c r="AT857" i="51"/>
  <c r="AU857" i="51"/>
  <c r="AS858" i="51"/>
  <c r="AT858" i="51"/>
  <c r="AU858" i="51"/>
  <c r="AS859" i="51"/>
  <c r="AT859" i="51"/>
  <c r="AU859" i="51"/>
  <c r="AS860" i="51"/>
  <c r="AT860" i="51"/>
  <c r="AU860" i="51"/>
  <c r="AS861" i="51"/>
  <c r="AT861" i="51"/>
  <c r="AU861" i="51"/>
  <c r="AS862" i="51"/>
  <c r="AT862" i="51"/>
  <c r="AU862" i="51"/>
  <c r="AS863" i="51"/>
  <c r="AT863" i="51"/>
  <c r="AU863" i="51"/>
  <c r="AS864" i="51"/>
  <c r="AT864" i="51"/>
  <c r="AU864" i="51"/>
  <c r="AS865" i="51"/>
  <c r="AT865" i="51"/>
  <c r="AU865" i="51"/>
  <c r="AS866" i="51"/>
  <c r="AT866" i="51"/>
  <c r="AU866" i="51"/>
  <c r="AS867" i="51"/>
  <c r="AT867" i="51"/>
  <c r="AU867" i="51"/>
  <c r="AS868" i="51"/>
  <c r="AT868" i="51"/>
  <c r="AU868" i="51"/>
  <c r="AS869" i="51"/>
  <c r="AT869" i="51"/>
  <c r="AU869" i="51"/>
  <c r="AS870" i="51"/>
  <c r="AT870" i="51"/>
  <c r="AU870" i="51"/>
  <c r="AS871" i="51"/>
  <c r="AT871" i="51"/>
  <c r="AU871" i="51"/>
  <c r="AS872" i="51"/>
  <c r="AT872" i="51"/>
  <c r="AU872" i="51"/>
  <c r="AS873" i="51"/>
  <c r="AT873" i="51"/>
  <c r="AU873" i="51"/>
  <c r="AS874" i="51"/>
  <c r="AT874" i="51"/>
  <c r="AU874" i="51"/>
  <c r="AS875" i="51"/>
  <c r="AT875" i="51"/>
  <c r="AU875" i="51"/>
  <c r="AS876" i="51"/>
  <c r="AT876" i="51"/>
  <c r="AU876" i="51"/>
  <c r="AS877" i="51"/>
  <c r="AT877" i="51"/>
  <c r="AU877" i="51"/>
  <c r="AS878" i="51"/>
  <c r="AT878" i="51"/>
  <c r="AU878" i="51"/>
  <c r="AS879" i="51"/>
  <c r="AT879" i="51"/>
  <c r="AU879" i="51"/>
  <c r="AS880" i="51"/>
  <c r="AT880" i="51"/>
  <c r="AU880" i="51"/>
  <c r="AS881" i="51"/>
  <c r="AT881" i="51"/>
  <c r="AU881" i="51"/>
  <c r="AS882" i="51"/>
  <c r="AT882" i="51"/>
  <c r="AU882" i="51"/>
  <c r="AS883" i="51"/>
  <c r="AT883" i="51"/>
  <c r="AU883" i="51"/>
  <c r="AS884" i="51"/>
  <c r="AT884" i="51"/>
  <c r="AU884" i="51"/>
  <c r="AS885" i="51"/>
  <c r="AT885" i="51"/>
  <c r="AU885" i="51"/>
  <c r="AS886" i="51"/>
  <c r="AT886" i="51"/>
  <c r="AU886" i="51"/>
  <c r="AS887" i="51"/>
  <c r="AT887" i="51"/>
  <c r="AU887" i="51"/>
  <c r="AS888" i="51"/>
  <c r="AT888" i="51"/>
  <c r="AU888" i="51"/>
  <c r="AS889" i="51"/>
  <c r="AT889" i="51"/>
  <c r="AU889" i="51"/>
  <c r="AS890" i="51"/>
  <c r="AT890" i="51"/>
  <c r="AU890" i="51"/>
  <c r="AS891" i="51"/>
  <c r="AT891" i="51"/>
  <c r="AU891" i="51"/>
  <c r="AS892" i="51"/>
  <c r="AT892" i="51"/>
  <c r="AU892" i="51"/>
  <c r="AS893" i="51"/>
  <c r="AT893" i="51"/>
  <c r="AU893" i="51"/>
  <c r="AS894" i="51"/>
  <c r="AT894" i="51"/>
  <c r="AU894" i="51"/>
  <c r="AS895" i="51"/>
  <c r="AT895" i="51"/>
  <c r="AU895" i="51"/>
  <c r="AS896" i="51"/>
  <c r="AT896" i="51"/>
  <c r="AU896" i="51"/>
  <c r="AS897" i="51"/>
  <c r="AT897" i="51"/>
  <c r="AU897" i="51"/>
  <c r="AS898" i="51"/>
  <c r="AT898" i="51"/>
  <c r="AU898" i="51"/>
  <c r="AS899" i="51"/>
  <c r="AT899" i="51"/>
  <c r="AU899" i="51"/>
  <c r="AS900" i="51"/>
  <c r="AT900" i="51"/>
  <c r="AU900" i="51"/>
  <c r="AS901" i="51"/>
  <c r="AT901" i="51"/>
  <c r="AU901" i="51"/>
  <c r="AS902" i="51"/>
  <c r="AT902" i="51"/>
  <c r="AU902" i="51"/>
  <c r="AS903" i="51"/>
  <c r="AT903" i="51"/>
  <c r="AU903" i="51"/>
  <c r="AS904" i="51"/>
  <c r="AT904" i="51"/>
  <c r="AU904" i="51"/>
  <c r="AS905" i="51"/>
  <c r="AT905" i="51"/>
  <c r="AU905" i="51"/>
  <c r="AS906" i="51"/>
  <c r="AT906" i="51"/>
  <c r="AU906" i="51"/>
  <c r="AS907" i="51"/>
  <c r="AT907" i="51"/>
  <c r="AU907" i="51"/>
  <c r="AS908" i="51"/>
  <c r="AT908" i="51"/>
  <c r="AU908" i="51"/>
  <c r="AS909" i="51"/>
  <c r="AT909" i="51"/>
  <c r="AU909" i="51"/>
  <c r="AS910" i="51"/>
  <c r="AT910" i="51"/>
  <c r="AU910" i="51"/>
  <c r="AS911" i="51"/>
  <c r="AT911" i="51"/>
  <c r="AU911" i="51"/>
  <c r="AS912" i="51"/>
  <c r="AT912" i="51"/>
  <c r="AU912" i="51"/>
  <c r="AS913" i="51"/>
  <c r="AT913" i="51"/>
  <c r="AU913" i="51"/>
  <c r="AS914" i="51"/>
  <c r="AT914" i="51"/>
  <c r="AU914" i="51"/>
  <c r="AS915" i="51"/>
  <c r="AT915" i="51"/>
  <c r="AU915" i="51"/>
  <c r="AS916" i="51"/>
  <c r="AT916" i="51"/>
  <c r="AU916" i="51"/>
  <c r="AS917" i="51"/>
  <c r="AT917" i="51"/>
  <c r="AU917" i="51"/>
  <c r="AS918" i="51"/>
  <c r="AT918" i="51"/>
  <c r="AU918" i="51"/>
  <c r="AS919" i="51"/>
  <c r="AT919" i="51"/>
  <c r="AU919" i="51"/>
  <c r="AS920" i="51"/>
  <c r="AT920" i="51"/>
  <c r="AU920" i="51"/>
  <c r="AS921" i="51"/>
  <c r="AT921" i="51"/>
  <c r="AU921" i="51"/>
  <c r="AS922" i="51"/>
  <c r="AT922" i="51"/>
  <c r="AU922" i="51"/>
  <c r="AS923" i="51"/>
  <c r="AT923" i="51"/>
  <c r="AU923" i="51"/>
  <c r="AS924" i="51"/>
  <c r="AT924" i="51"/>
  <c r="AU924" i="51"/>
  <c r="AS925" i="51"/>
  <c r="AT925" i="51"/>
  <c r="AU925" i="51"/>
  <c r="AS926" i="51"/>
  <c r="AT926" i="51"/>
  <c r="AU926" i="51"/>
  <c r="AS927" i="51"/>
  <c r="AT927" i="51"/>
  <c r="AU927" i="51"/>
  <c r="AS928" i="51"/>
  <c r="AT928" i="51"/>
  <c r="AU928" i="51"/>
  <c r="AS929" i="51"/>
  <c r="AT929" i="51"/>
  <c r="AU929" i="51"/>
  <c r="AS930" i="51"/>
  <c r="AT930" i="51"/>
  <c r="AU930" i="51"/>
  <c r="AS931" i="51"/>
  <c r="AT931" i="51"/>
  <c r="AU931" i="51"/>
  <c r="AS932" i="51"/>
  <c r="AT932" i="51"/>
  <c r="AU932" i="51"/>
  <c r="AS933" i="51"/>
  <c r="AT933" i="51"/>
  <c r="AU933" i="51"/>
  <c r="AS934" i="51"/>
  <c r="AT934" i="51"/>
  <c r="AU934" i="51"/>
  <c r="AS935" i="51"/>
  <c r="AT935" i="51"/>
  <c r="AU935" i="51"/>
  <c r="AS936" i="51"/>
  <c r="AT936" i="51"/>
  <c r="AU936" i="51"/>
  <c r="AS937" i="51"/>
  <c r="AT937" i="51"/>
  <c r="AU937" i="51"/>
  <c r="AS938" i="51"/>
  <c r="AT938" i="51"/>
  <c r="AU938" i="51"/>
  <c r="AS939" i="51"/>
  <c r="AT939" i="51"/>
  <c r="AU939" i="51"/>
  <c r="AS940" i="51"/>
  <c r="AT940" i="51"/>
  <c r="AU940" i="51"/>
  <c r="AS941" i="51"/>
  <c r="AT941" i="51"/>
  <c r="AU941" i="51"/>
  <c r="AS942" i="51"/>
  <c r="AT942" i="51"/>
  <c r="AU942" i="51"/>
  <c r="AS943" i="51"/>
  <c r="AT943" i="51"/>
  <c r="AU943" i="51"/>
  <c r="AS944" i="51"/>
  <c r="AT944" i="51"/>
  <c r="AU944" i="51"/>
  <c r="AS945" i="51"/>
  <c r="AT945" i="51"/>
  <c r="AU945" i="51"/>
  <c r="AS946" i="51"/>
  <c r="AT946" i="51"/>
  <c r="AU946" i="51"/>
  <c r="AS947" i="51"/>
  <c r="AT947" i="51"/>
  <c r="AU947" i="51"/>
  <c r="AS948" i="51"/>
  <c r="AT948" i="51"/>
  <c r="AU948" i="51"/>
  <c r="AS949" i="51"/>
  <c r="AT949" i="51"/>
  <c r="AU949" i="51"/>
  <c r="AS950" i="51"/>
  <c r="AT950" i="51"/>
  <c r="AU950" i="51"/>
  <c r="AS951" i="51"/>
  <c r="AT951" i="51"/>
  <c r="AU951" i="51"/>
  <c r="AS952" i="51"/>
  <c r="AT952" i="51"/>
  <c r="AU952" i="51"/>
  <c r="AS953" i="51"/>
  <c r="AT953" i="51"/>
  <c r="AU953" i="51"/>
  <c r="AS954" i="51"/>
  <c r="AT954" i="51"/>
  <c r="AU954" i="51"/>
  <c r="AS955" i="51"/>
  <c r="AT955" i="51"/>
  <c r="AU955" i="51"/>
  <c r="AS956" i="51"/>
  <c r="AT956" i="51"/>
  <c r="AU956" i="51"/>
  <c r="AS957" i="51"/>
  <c r="AT957" i="51"/>
  <c r="AU957" i="51"/>
  <c r="AS958" i="51"/>
  <c r="AT958" i="51"/>
  <c r="AU958" i="51"/>
  <c r="AS959" i="51"/>
  <c r="AT959" i="51"/>
  <c r="AU959" i="51"/>
  <c r="AS960" i="51"/>
  <c r="AT960" i="51"/>
  <c r="AU960" i="51"/>
  <c r="AS961" i="51"/>
  <c r="AT961" i="51"/>
  <c r="AU961" i="51"/>
  <c r="AS962" i="51"/>
  <c r="AT962" i="51"/>
  <c r="AU962" i="51"/>
  <c r="AS963" i="51"/>
  <c r="AT963" i="51"/>
  <c r="AU963" i="51"/>
  <c r="AS964" i="51"/>
  <c r="AT964" i="51"/>
  <c r="AU964" i="51"/>
  <c r="AS965" i="51"/>
  <c r="AT965" i="51"/>
  <c r="AU965" i="51"/>
  <c r="AS966" i="51"/>
  <c r="AT966" i="51"/>
  <c r="AU966" i="51"/>
  <c r="AS967" i="51"/>
  <c r="AT967" i="51"/>
  <c r="AU967" i="51"/>
  <c r="AS968" i="51"/>
  <c r="AT968" i="51"/>
  <c r="AU968" i="51"/>
  <c r="AS969" i="51"/>
  <c r="AT969" i="51"/>
  <c r="AU969" i="51"/>
  <c r="AS970" i="51"/>
  <c r="AT970" i="51"/>
  <c r="AU970" i="51"/>
  <c r="AS971" i="51"/>
  <c r="AT971" i="51"/>
  <c r="AU971" i="51"/>
  <c r="AS972" i="51"/>
  <c r="AT972" i="51"/>
  <c r="AU972" i="51"/>
  <c r="AS973" i="51"/>
  <c r="AT973" i="51"/>
  <c r="AU973" i="51"/>
  <c r="AS974" i="51"/>
  <c r="AT974" i="51"/>
  <c r="AU974" i="51"/>
  <c r="AS975" i="51"/>
  <c r="AT975" i="51"/>
  <c r="AU975" i="51"/>
  <c r="AS976" i="51"/>
  <c r="AT976" i="51"/>
  <c r="AU976" i="51"/>
  <c r="AS977" i="51"/>
  <c r="AT977" i="51"/>
  <c r="AU977" i="51"/>
  <c r="AS978" i="51"/>
  <c r="AT978" i="51"/>
  <c r="AU978" i="51"/>
  <c r="AS979" i="51"/>
  <c r="AT979" i="51"/>
  <c r="AU979" i="51"/>
  <c r="AS980" i="51"/>
  <c r="AT980" i="51"/>
  <c r="AU980" i="51"/>
  <c r="AS981" i="51"/>
  <c r="AT981" i="51"/>
  <c r="AU981" i="51"/>
  <c r="AS982" i="51"/>
  <c r="AT982" i="51"/>
  <c r="AU982" i="51"/>
  <c r="AS983" i="51"/>
  <c r="AT983" i="51"/>
  <c r="AU983" i="51"/>
  <c r="AS984" i="51"/>
  <c r="AT984" i="51"/>
  <c r="AU984" i="51"/>
  <c r="AS985" i="51"/>
  <c r="AT985" i="51"/>
  <c r="AU985" i="51"/>
  <c r="AS986" i="51"/>
  <c r="AT986" i="51"/>
  <c r="AU986" i="51"/>
  <c r="AS987" i="51"/>
  <c r="AT987" i="51"/>
  <c r="AU987" i="51"/>
  <c r="AS988" i="51"/>
  <c r="AT988" i="51"/>
  <c r="AU988" i="51"/>
  <c r="AS989" i="51"/>
  <c r="AT989" i="51"/>
  <c r="AU989" i="51"/>
  <c r="AS990" i="51"/>
  <c r="AT990" i="51"/>
  <c r="AU990" i="51"/>
  <c r="AS991" i="51"/>
  <c r="AT991" i="51"/>
  <c r="AU991" i="51"/>
  <c r="AS992" i="51"/>
  <c r="AT992" i="51"/>
  <c r="AU992" i="51"/>
  <c r="AS993" i="51"/>
  <c r="AT993" i="51"/>
  <c r="AU993" i="51"/>
  <c r="AS994" i="51"/>
  <c r="AT994" i="51"/>
  <c r="AU994" i="51"/>
  <c r="AS995" i="51"/>
  <c r="AT995" i="51"/>
  <c r="AU995" i="51"/>
  <c r="AS996" i="51"/>
  <c r="AT996" i="51"/>
  <c r="AU996" i="51"/>
  <c r="AS997" i="51"/>
  <c r="AT997" i="51"/>
  <c r="AU997" i="51"/>
  <c r="AS998" i="51"/>
  <c r="AT998" i="51"/>
  <c r="AU998" i="51"/>
  <c r="AS999" i="51"/>
  <c r="AT999" i="51"/>
  <c r="AU999" i="51"/>
  <c r="AS1000" i="51"/>
  <c r="AT1000" i="51"/>
  <c r="AU1000" i="51"/>
  <c r="AS1001" i="51"/>
  <c r="AT1001" i="51"/>
  <c r="AU1001" i="51"/>
  <c r="AS1002" i="51"/>
  <c r="AT1002" i="51"/>
  <c r="AU1002" i="51"/>
  <c r="AS1003" i="51"/>
  <c r="AT1003" i="51"/>
  <c r="AU1003" i="51"/>
  <c r="AS1004" i="51"/>
  <c r="AT1004" i="51"/>
  <c r="AU1004" i="51"/>
  <c r="AS1005" i="51"/>
  <c r="AT1005" i="51"/>
  <c r="AU1005" i="51"/>
  <c r="AS1006" i="51"/>
  <c r="AT1006" i="51"/>
  <c r="AU1006" i="51"/>
  <c r="AS1007" i="51"/>
  <c r="AT1007" i="51"/>
  <c r="AU1007" i="51"/>
  <c r="AS9" i="51"/>
  <c r="AT9" i="51"/>
  <c r="AU9" i="51"/>
  <c r="AR10" i="51"/>
  <c r="AR11" i="51"/>
  <c r="AR12" i="51"/>
  <c r="AR13" i="51"/>
  <c r="AR14" i="51"/>
  <c r="AR15" i="51"/>
  <c r="AR16" i="51"/>
  <c r="AR17" i="51"/>
  <c r="AR18" i="51"/>
  <c r="AR19" i="51"/>
  <c r="AR20" i="51"/>
  <c r="AR21" i="51"/>
  <c r="AR22" i="51"/>
  <c r="AR23" i="51"/>
  <c r="AR24" i="51"/>
  <c r="AR25" i="51"/>
  <c r="AR26" i="51"/>
  <c r="AR27" i="51"/>
  <c r="AR28" i="51"/>
  <c r="AR29" i="51"/>
  <c r="AR30" i="51"/>
  <c r="AR31" i="51"/>
  <c r="AR32" i="51"/>
  <c r="AR33" i="51"/>
  <c r="AR34" i="51"/>
  <c r="AR35" i="51"/>
  <c r="AR36" i="51"/>
  <c r="AR37" i="51"/>
  <c r="AR38" i="51"/>
  <c r="AR39" i="51"/>
  <c r="AR40" i="51"/>
  <c r="AR41" i="51"/>
  <c r="AR42" i="51"/>
  <c r="AR43" i="51"/>
  <c r="AR44" i="51"/>
  <c r="AR45" i="51"/>
  <c r="AR46" i="51"/>
  <c r="AR47" i="51"/>
  <c r="AR48" i="51"/>
  <c r="AR49" i="51"/>
  <c r="AR50" i="51"/>
  <c r="AR51" i="51"/>
  <c r="AR52" i="51"/>
  <c r="AR53" i="51"/>
  <c r="AR54" i="51"/>
  <c r="AR55" i="51"/>
  <c r="AR56" i="51"/>
  <c r="AR57" i="51"/>
  <c r="AR58" i="51"/>
  <c r="AR59" i="51"/>
  <c r="AR60" i="51"/>
  <c r="AR61" i="51"/>
  <c r="AR62" i="51"/>
  <c r="AR63" i="51"/>
  <c r="AR64" i="51"/>
  <c r="AR65" i="51"/>
  <c r="AR66" i="51"/>
  <c r="AR67" i="51"/>
  <c r="AR68" i="51"/>
  <c r="AR69" i="51"/>
  <c r="AR70" i="51"/>
  <c r="AR71" i="51"/>
  <c r="AR72" i="51"/>
  <c r="AR73" i="51"/>
  <c r="AR74" i="51"/>
  <c r="AR75" i="51"/>
  <c r="AR76" i="51"/>
  <c r="AR77" i="51"/>
  <c r="AR78" i="51"/>
  <c r="AR79" i="51"/>
  <c r="AR80" i="51"/>
  <c r="AR81" i="51"/>
  <c r="AR82" i="51"/>
  <c r="AR83" i="51"/>
  <c r="AR84" i="51"/>
  <c r="AR85" i="51"/>
  <c r="AR86" i="51"/>
  <c r="AR87" i="51"/>
  <c r="AR88" i="51"/>
  <c r="AR89" i="51"/>
  <c r="AR90" i="51"/>
  <c r="AR91" i="51"/>
  <c r="AR92" i="51"/>
  <c r="AR93" i="51"/>
  <c r="AR94" i="51"/>
  <c r="AR95" i="51"/>
  <c r="AR96" i="51"/>
  <c r="AR97" i="51"/>
  <c r="AR98" i="51"/>
  <c r="AR99" i="51"/>
  <c r="AR100" i="51"/>
  <c r="AR101" i="51"/>
  <c r="AR102" i="51"/>
  <c r="AR103" i="51"/>
  <c r="AR104" i="51"/>
  <c r="AR105" i="51"/>
  <c r="AR106" i="51"/>
  <c r="AR107" i="51"/>
  <c r="AR108" i="51"/>
  <c r="AR109" i="51"/>
  <c r="AR110" i="51"/>
  <c r="AR111" i="51"/>
  <c r="AR112" i="51"/>
  <c r="AR113" i="51"/>
  <c r="AR114" i="51"/>
  <c r="AR115" i="51"/>
  <c r="AR116" i="51"/>
  <c r="AR117" i="51"/>
  <c r="AR118" i="51"/>
  <c r="AR119" i="51"/>
  <c r="AR120" i="51"/>
  <c r="AR121" i="51"/>
  <c r="AR122" i="51"/>
  <c r="AR123" i="51"/>
  <c r="AR124" i="51"/>
  <c r="AR125" i="51"/>
  <c r="AR126" i="51"/>
  <c r="AR127" i="51"/>
  <c r="AR128" i="51"/>
  <c r="AR129" i="51"/>
  <c r="AR130" i="51"/>
  <c r="AR131" i="51"/>
  <c r="AR132" i="51"/>
  <c r="AR133" i="51"/>
  <c r="AR134" i="51"/>
  <c r="AR135" i="51"/>
  <c r="AR136" i="51"/>
  <c r="AR137" i="51"/>
  <c r="AR138" i="51"/>
  <c r="AR139" i="51"/>
  <c r="AR140" i="51"/>
  <c r="AR141" i="51"/>
  <c r="AR142" i="51"/>
  <c r="AR143" i="51"/>
  <c r="AR144" i="51"/>
  <c r="AR145" i="51"/>
  <c r="AR146" i="51"/>
  <c r="AR147" i="51"/>
  <c r="AR148" i="51"/>
  <c r="AR149" i="51"/>
  <c r="AR150" i="51"/>
  <c r="AR151" i="51"/>
  <c r="AR152" i="51"/>
  <c r="AR153" i="51"/>
  <c r="AR154" i="51"/>
  <c r="AR155" i="51"/>
  <c r="AR156" i="51"/>
  <c r="AR157" i="51"/>
  <c r="AR158" i="51"/>
  <c r="AR159" i="51"/>
  <c r="AR160" i="51"/>
  <c r="AR161" i="51"/>
  <c r="AR162" i="51"/>
  <c r="AR163" i="51"/>
  <c r="AR164" i="51"/>
  <c r="AR165" i="51"/>
  <c r="AR166" i="51"/>
  <c r="AR167" i="51"/>
  <c r="AR168" i="51"/>
  <c r="AR169" i="51"/>
  <c r="AR170" i="51"/>
  <c r="AR171" i="51"/>
  <c r="AR172" i="51"/>
  <c r="AR173" i="51"/>
  <c r="AR174" i="51"/>
  <c r="AR175" i="51"/>
  <c r="AR176" i="51"/>
  <c r="AR177" i="51"/>
  <c r="AR178" i="51"/>
  <c r="AR179" i="51"/>
  <c r="AR180" i="51"/>
  <c r="AR181" i="51"/>
  <c r="AR182" i="51"/>
  <c r="AR183" i="51"/>
  <c r="AR184" i="51"/>
  <c r="AR185" i="51"/>
  <c r="AR186" i="51"/>
  <c r="AR187" i="51"/>
  <c r="AR188" i="51"/>
  <c r="AR189" i="51"/>
  <c r="AR190" i="51"/>
  <c r="AR191" i="51"/>
  <c r="AR192" i="51"/>
  <c r="AR193" i="51"/>
  <c r="AR194" i="51"/>
  <c r="AR195" i="51"/>
  <c r="AR196" i="51"/>
  <c r="AR197" i="51"/>
  <c r="AR198" i="51"/>
  <c r="AR199" i="51"/>
  <c r="AR200" i="51"/>
  <c r="AR201" i="51"/>
  <c r="AR202" i="51"/>
  <c r="AR203" i="51"/>
  <c r="AR204" i="51"/>
  <c r="AR205" i="51"/>
  <c r="AR206" i="51"/>
  <c r="AR207" i="51"/>
  <c r="AR208" i="51"/>
  <c r="AR209" i="51"/>
  <c r="AR210" i="51"/>
  <c r="AR211" i="51"/>
  <c r="AR212" i="51"/>
  <c r="AR213" i="51"/>
  <c r="AR214" i="51"/>
  <c r="AR215" i="51"/>
  <c r="AR216" i="51"/>
  <c r="AR217" i="51"/>
  <c r="AR218" i="51"/>
  <c r="AR219" i="51"/>
  <c r="AR220" i="51"/>
  <c r="AR221" i="51"/>
  <c r="AR222" i="51"/>
  <c r="AR223" i="51"/>
  <c r="AR224" i="51"/>
  <c r="AR225" i="51"/>
  <c r="AR226" i="51"/>
  <c r="AR227" i="51"/>
  <c r="AR228" i="51"/>
  <c r="AR229" i="51"/>
  <c r="AR230" i="51"/>
  <c r="AR231" i="51"/>
  <c r="AR232" i="51"/>
  <c r="AR233" i="51"/>
  <c r="AR234" i="51"/>
  <c r="AR235" i="51"/>
  <c r="AR236" i="51"/>
  <c r="AR237" i="51"/>
  <c r="AR238" i="51"/>
  <c r="AR239" i="51"/>
  <c r="AR240" i="51"/>
  <c r="AR241" i="51"/>
  <c r="AR242" i="51"/>
  <c r="AR243" i="51"/>
  <c r="AR244" i="51"/>
  <c r="AR245" i="51"/>
  <c r="AR246" i="51"/>
  <c r="AR247" i="51"/>
  <c r="AR248" i="51"/>
  <c r="AR249" i="51"/>
  <c r="AR250" i="51"/>
  <c r="AR251" i="51"/>
  <c r="AR252" i="51"/>
  <c r="AR253" i="51"/>
  <c r="AR254" i="51"/>
  <c r="AR255" i="51"/>
  <c r="AR256" i="51"/>
  <c r="AR257" i="51"/>
  <c r="AR258" i="51"/>
  <c r="AR259" i="51"/>
  <c r="AR260" i="51"/>
  <c r="AR261" i="51"/>
  <c r="AR262" i="51"/>
  <c r="AR263" i="51"/>
  <c r="AR264" i="51"/>
  <c r="AR265" i="51"/>
  <c r="AR266" i="51"/>
  <c r="AR267" i="51"/>
  <c r="AR268" i="51"/>
  <c r="AR269" i="51"/>
  <c r="AR270" i="51"/>
  <c r="AR271" i="51"/>
  <c r="AR272" i="51"/>
  <c r="AR273" i="51"/>
  <c r="AR274" i="51"/>
  <c r="AR275" i="51"/>
  <c r="AR276" i="51"/>
  <c r="AR277" i="51"/>
  <c r="AR278" i="51"/>
  <c r="AR279" i="51"/>
  <c r="AR280" i="51"/>
  <c r="AR281" i="51"/>
  <c r="AR282" i="51"/>
  <c r="AR283" i="51"/>
  <c r="AR284" i="51"/>
  <c r="AR285" i="51"/>
  <c r="AR286" i="51"/>
  <c r="AR287" i="51"/>
  <c r="AR288" i="51"/>
  <c r="AR289" i="51"/>
  <c r="AR290" i="51"/>
  <c r="AR291" i="51"/>
  <c r="AR292" i="51"/>
  <c r="AR293" i="51"/>
  <c r="AR294" i="51"/>
  <c r="AR295" i="51"/>
  <c r="AR296" i="51"/>
  <c r="AR297" i="51"/>
  <c r="AR298" i="51"/>
  <c r="AR299" i="51"/>
  <c r="AR300" i="51"/>
  <c r="AR301" i="51"/>
  <c r="AR302" i="51"/>
  <c r="AR303" i="51"/>
  <c r="AR304" i="51"/>
  <c r="AR305" i="51"/>
  <c r="AR306" i="51"/>
  <c r="AR307" i="51"/>
  <c r="AR308" i="51"/>
  <c r="AR309" i="51"/>
  <c r="AR310" i="51"/>
  <c r="AR311" i="51"/>
  <c r="AR312" i="51"/>
  <c r="AR313" i="51"/>
  <c r="AR314" i="51"/>
  <c r="AR315" i="51"/>
  <c r="AR316" i="51"/>
  <c r="AR317" i="51"/>
  <c r="AR318" i="51"/>
  <c r="AR319" i="51"/>
  <c r="AR320" i="51"/>
  <c r="AR321" i="51"/>
  <c r="AR322" i="51"/>
  <c r="AR323" i="51"/>
  <c r="AR324" i="51"/>
  <c r="AR325" i="51"/>
  <c r="AR326" i="51"/>
  <c r="AR327" i="51"/>
  <c r="AR328" i="51"/>
  <c r="AR329" i="51"/>
  <c r="AR330" i="51"/>
  <c r="AR331" i="51"/>
  <c r="AR332" i="51"/>
  <c r="AR333" i="51"/>
  <c r="AR334" i="51"/>
  <c r="AR335" i="51"/>
  <c r="AR336" i="51"/>
  <c r="AR337" i="51"/>
  <c r="AR338" i="51"/>
  <c r="AR339" i="51"/>
  <c r="AR340" i="51"/>
  <c r="AR341" i="51"/>
  <c r="AR342" i="51"/>
  <c r="AR343" i="51"/>
  <c r="AR344" i="51"/>
  <c r="AR345" i="51"/>
  <c r="AR346" i="51"/>
  <c r="AR347" i="51"/>
  <c r="AR348" i="51"/>
  <c r="AR349" i="51"/>
  <c r="AR350" i="51"/>
  <c r="AR351" i="51"/>
  <c r="AR352" i="51"/>
  <c r="AR353" i="51"/>
  <c r="AR354" i="51"/>
  <c r="AR355" i="51"/>
  <c r="AR356" i="51"/>
  <c r="AR357" i="51"/>
  <c r="AR358" i="51"/>
  <c r="AR359" i="51"/>
  <c r="AR360" i="51"/>
  <c r="AR361" i="51"/>
  <c r="AR362" i="51"/>
  <c r="AR363" i="51"/>
  <c r="AR364" i="51"/>
  <c r="AR365" i="51"/>
  <c r="AR366" i="51"/>
  <c r="AR367" i="51"/>
  <c r="AR368" i="51"/>
  <c r="AR369" i="51"/>
  <c r="AR370" i="51"/>
  <c r="AR371" i="51"/>
  <c r="AR372" i="51"/>
  <c r="AR373" i="51"/>
  <c r="AR374" i="51"/>
  <c r="AR375" i="51"/>
  <c r="AR376" i="51"/>
  <c r="AR377" i="51"/>
  <c r="AR378" i="51"/>
  <c r="AR379" i="51"/>
  <c r="AR380" i="51"/>
  <c r="AR381" i="51"/>
  <c r="AR382" i="51"/>
  <c r="AR383" i="51"/>
  <c r="AR384" i="51"/>
  <c r="AR385" i="51"/>
  <c r="AR386" i="51"/>
  <c r="AR387" i="51"/>
  <c r="AR388" i="51"/>
  <c r="AR389" i="51"/>
  <c r="AR390" i="51"/>
  <c r="AR391" i="51"/>
  <c r="AR392" i="51"/>
  <c r="AR393" i="51"/>
  <c r="AR394" i="51"/>
  <c r="AR395" i="51"/>
  <c r="AR396" i="51"/>
  <c r="AR397" i="51"/>
  <c r="AR398" i="51"/>
  <c r="AR399" i="51"/>
  <c r="AR400" i="51"/>
  <c r="AR401" i="51"/>
  <c r="AR402" i="51"/>
  <c r="AR403" i="51"/>
  <c r="AR404" i="51"/>
  <c r="AR405" i="51"/>
  <c r="AR406" i="51"/>
  <c r="AR407" i="51"/>
  <c r="AR408" i="51"/>
  <c r="AR409" i="51"/>
  <c r="AR410" i="51"/>
  <c r="AR411" i="51"/>
  <c r="AR412" i="51"/>
  <c r="AR413" i="51"/>
  <c r="AR414" i="51"/>
  <c r="AR415" i="51"/>
  <c r="AR416" i="51"/>
  <c r="AR417" i="51"/>
  <c r="AR418" i="51"/>
  <c r="AR419" i="51"/>
  <c r="AR420" i="51"/>
  <c r="AR421" i="51"/>
  <c r="AR422" i="51"/>
  <c r="AR423" i="51"/>
  <c r="AR424" i="51"/>
  <c r="AR425" i="51"/>
  <c r="AR426" i="51"/>
  <c r="AR427" i="51"/>
  <c r="AR428" i="51"/>
  <c r="AR429" i="51"/>
  <c r="AR430" i="51"/>
  <c r="AR431" i="51"/>
  <c r="AR432" i="51"/>
  <c r="AR433" i="51"/>
  <c r="AR434" i="51"/>
  <c r="AR435" i="51"/>
  <c r="AR436" i="51"/>
  <c r="AR437" i="51"/>
  <c r="AR438" i="51"/>
  <c r="AR439" i="51"/>
  <c r="AR440" i="51"/>
  <c r="AR441" i="51"/>
  <c r="AR442" i="51"/>
  <c r="AR443" i="51"/>
  <c r="AR444" i="51"/>
  <c r="AR445" i="51"/>
  <c r="AR446" i="51"/>
  <c r="AR447" i="51"/>
  <c r="AR448" i="51"/>
  <c r="AR449" i="51"/>
  <c r="AR450" i="51"/>
  <c r="AR451" i="51"/>
  <c r="AR452" i="51"/>
  <c r="AR453" i="51"/>
  <c r="AR454" i="51"/>
  <c r="AR455" i="51"/>
  <c r="AR456" i="51"/>
  <c r="AR457" i="51"/>
  <c r="AR458" i="51"/>
  <c r="AR459" i="51"/>
  <c r="AR460" i="51"/>
  <c r="AR461" i="51"/>
  <c r="AR462" i="51"/>
  <c r="AR463" i="51"/>
  <c r="AR464" i="51"/>
  <c r="AR465" i="51"/>
  <c r="AR466" i="51"/>
  <c r="AR467" i="51"/>
  <c r="AR468" i="51"/>
  <c r="AR469" i="51"/>
  <c r="AR470" i="51"/>
  <c r="AR471" i="51"/>
  <c r="AR472" i="51"/>
  <c r="AR473" i="51"/>
  <c r="AR474" i="51"/>
  <c r="AR475" i="51"/>
  <c r="AR476" i="51"/>
  <c r="AR477" i="51"/>
  <c r="AR478" i="51"/>
  <c r="AR479" i="51"/>
  <c r="AR480" i="51"/>
  <c r="AR481" i="51"/>
  <c r="AR482" i="51"/>
  <c r="AR483" i="51"/>
  <c r="AR484" i="51"/>
  <c r="AR485" i="51"/>
  <c r="AR486" i="51"/>
  <c r="AR487" i="51"/>
  <c r="AR488" i="51"/>
  <c r="AR489" i="51"/>
  <c r="AR490" i="51"/>
  <c r="AR491" i="51"/>
  <c r="AR492" i="51"/>
  <c r="AR493" i="51"/>
  <c r="AR494" i="51"/>
  <c r="AR495" i="51"/>
  <c r="AR496" i="51"/>
  <c r="AR497" i="51"/>
  <c r="AR498" i="51"/>
  <c r="AR499" i="51"/>
  <c r="AR500" i="51"/>
  <c r="AR501" i="51"/>
  <c r="AR502" i="51"/>
  <c r="AR503" i="51"/>
  <c r="AR504" i="51"/>
  <c r="AR505" i="51"/>
  <c r="AR506" i="51"/>
  <c r="AR507" i="51"/>
  <c r="AR508" i="51"/>
  <c r="AR509" i="51"/>
  <c r="AR510" i="51"/>
  <c r="AR511" i="51"/>
  <c r="AR512" i="51"/>
  <c r="AR513" i="51"/>
  <c r="AR514" i="51"/>
  <c r="AR515" i="51"/>
  <c r="AR516" i="51"/>
  <c r="AR517" i="51"/>
  <c r="AR518" i="51"/>
  <c r="AR519" i="51"/>
  <c r="AR520" i="51"/>
  <c r="AR521" i="51"/>
  <c r="AR522" i="51"/>
  <c r="AR523" i="51"/>
  <c r="AR524" i="51"/>
  <c r="AR525" i="51"/>
  <c r="AR526" i="51"/>
  <c r="AR527" i="51"/>
  <c r="AR528" i="51"/>
  <c r="AR529" i="51"/>
  <c r="AR530" i="51"/>
  <c r="AR531" i="51"/>
  <c r="AR532" i="51"/>
  <c r="AR533" i="51"/>
  <c r="AR534" i="51"/>
  <c r="AR535" i="51"/>
  <c r="AR536" i="51"/>
  <c r="AR537" i="51"/>
  <c r="AR538" i="51"/>
  <c r="AR539" i="51"/>
  <c r="AR540" i="51"/>
  <c r="AR541" i="51"/>
  <c r="AR542" i="51"/>
  <c r="AR543" i="51"/>
  <c r="AR544" i="51"/>
  <c r="AR545" i="51"/>
  <c r="AR546" i="51"/>
  <c r="AR547" i="51"/>
  <c r="AR548" i="51"/>
  <c r="AR549" i="51"/>
  <c r="AR550" i="51"/>
  <c r="AR551" i="51"/>
  <c r="AR552" i="51"/>
  <c r="AR553" i="51"/>
  <c r="AR554" i="51"/>
  <c r="AR555" i="51"/>
  <c r="AR556" i="51"/>
  <c r="AR557" i="51"/>
  <c r="AR558" i="51"/>
  <c r="AR559" i="51"/>
  <c r="AR560" i="51"/>
  <c r="AR561" i="51"/>
  <c r="AR562" i="51"/>
  <c r="AR563" i="51"/>
  <c r="AR564" i="51"/>
  <c r="AR565" i="51"/>
  <c r="AR566" i="51"/>
  <c r="AR567" i="51"/>
  <c r="AR568" i="51"/>
  <c r="AR569" i="51"/>
  <c r="AR570" i="51"/>
  <c r="AR571" i="51"/>
  <c r="AR572" i="51"/>
  <c r="AR573" i="51"/>
  <c r="AR574" i="51"/>
  <c r="AR575" i="51"/>
  <c r="AR576" i="51"/>
  <c r="AR577" i="51"/>
  <c r="AR578" i="51"/>
  <c r="AR579" i="51"/>
  <c r="AR580" i="51"/>
  <c r="AR581" i="51"/>
  <c r="AR582" i="51"/>
  <c r="AR583" i="51"/>
  <c r="AR584" i="51"/>
  <c r="AR585" i="51"/>
  <c r="AR586" i="51"/>
  <c r="AR587" i="51"/>
  <c r="AR588" i="51"/>
  <c r="AR589" i="51"/>
  <c r="AR590" i="51"/>
  <c r="AR591" i="51"/>
  <c r="AR592" i="51"/>
  <c r="AR593" i="51"/>
  <c r="AR594" i="51"/>
  <c r="AR595" i="51"/>
  <c r="AR596" i="51"/>
  <c r="AR597" i="51"/>
  <c r="AR598" i="51"/>
  <c r="AR599" i="51"/>
  <c r="AR600" i="51"/>
  <c r="AR601" i="51"/>
  <c r="AR602" i="51"/>
  <c r="AR603" i="51"/>
  <c r="AR604" i="51"/>
  <c r="AR605" i="51"/>
  <c r="AR606" i="51"/>
  <c r="AR607" i="51"/>
  <c r="AR608" i="51"/>
  <c r="AR609" i="51"/>
  <c r="AR610" i="51"/>
  <c r="AR611" i="51"/>
  <c r="AR612" i="51"/>
  <c r="AR613" i="51"/>
  <c r="AR614" i="51"/>
  <c r="AR615" i="51"/>
  <c r="AR616" i="51"/>
  <c r="AR617" i="51"/>
  <c r="AR618" i="51"/>
  <c r="AR619" i="51"/>
  <c r="AR620" i="51"/>
  <c r="AR621" i="51"/>
  <c r="AR622" i="51"/>
  <c r="AR623" i="51"/>
  <c r="AR624" i="51"/>
  <c r="AR625" i="51"/>
  <c r="AR626" i="51"/>
  <c r="AR627" i="51"/>
  <c r="AR628" i="51"/>
  <c r="AR629" i="51"/>
  <c r="AR630" i="51"/>
  <c r="AR631" i="51"/>
  <c r="AR632" i="51"/>
  <c r="AR633" i="51"/>
  <c r="AR634" i="51"/>
  <c r="AR635" i="51"/>
  <c r="AR636" i="51"/>
  <c r="AR637" i="51"/>
  <c r="AR638" i="51"/>
  <c r="AR639" i="51"/>
  <c r="AR640" i="51"/>
  <c r="AR641" i="51"/>
  <c r="AR642" i="51"/>
  <c r="AR643" i="51"/>
  <c r="AR644" i="51"/>
  <c r="AR645" i="51"/>
  <c r="AR646" i="51"/>
  <c r="AR647" i="51"/>
  <c r="AR648" i="51"/>
  <c r="AR649" i="51"/>
  <c r="AR650" i="51"/>
  <c r="AR651" i="51"/>
  <c r="AR652" i="51"/>
  <c r="AR653" i="51"/>
  <c r="AR654" i="51"/>
  <c r="AR655" i="51"/>
  <c r="AR656" i="51"/>
  <c r="AR657" i="51"/>
  <c r="AR658" i="51"/>
  <c r="AR659" i="51"/>
  <c r="AR660" i="51"/>
  <c r="AR661" i="51"/>
  <c r="AR662" i="51"/>
  <c r="AR663" i="51"/>
  <c r="AR664" i="51"/>
  <c r="AR665" i="51"/>
  <c r="AR666" i="51"/>
  <c r="AR667" i="51"/>
  <c r="AR668" i="51"/>
  <c r="AR669" i="51"/>
  <c r="AR670" i="51"/>
  <c r="AR671" i="51"/>
  <c r="AR672" i="51"/>
  <c r="AR673" i="51"/>
  <c r="AR674" i="51"/>
  <c r="AR675" i="51"/>
  <c r="AR676" i="51"/>
  <c r="AR677" i="51"/>
  <c r="AR678" i="51"/>
  <c r="AR679" i="51"/>
  <c r="AR680" i="51"/>
  <c r="AR681" i="51"/>
  <c r="AR682" i="51"/>
  <c r="AR683" i="51"/>
  <c r="AR684" i="51"/>
  <c r="AR685" i="51"/>
  <c r="AR686" i="51"/>
  <c r="AR687" i="51"/>
  <c r="AR688" i="51"/>
  <c r="AR689" i="51"/>
  <c r="AR690" i="51"/>
  <c r="AR691" i="51"/>
  <c r="AR692" i="51"/>
  <c r="AR693" i="51"/>
  <c r="AR694" i="51"/>
  <c r="AR695" i="51"/>
  <c r="AR696" i="51"/>
  <c r="AR697" i="51"/>
  <c r="AR698" i="51"/>
  <c r="AR699" i="51"/>
  <c r="AR700" i="51"/>
  <c r="AR701" i="51"/>
  <c r="AR702" i="51"/>
  <c r="AR703" i="51"/>
  <c r="AR704" i="51"/>
  <c r="AR705" i="51"/>
  <c r="AR706" i="51"/>
  <c r="AR707" i="51"/>
  <c r="AR708" i="51"/>
  <c r="AR709" i="51"/>
  <c r="AR710" i="51"/>
  <c r="AR711" i="51"/>
  <c r="AR712" i="51"/>
  <c r="AR713" i="51"/>
  <c r="AR714" i="51"/>
  <c r="AR715" i="51"/>
  <c r="AR716" i="51"/>
  <c r="AR717" i="51"/>
  <c r="AR718" i="51"/>
  <c r="AR719" i="51"/>
  <c r="AR720" i="51"/>
  <c r="AR721" i="51"/>
  <c r="AR722" i="51"/>
  <c r="AR723" i="51"/>
  <c r="AR724" i="51"/>
  <c r="AR725" i="51"/>
  <c r="AR726" i="51"/>
  <c r="AR727" i="51"/>
  <c r="AR728" i="51"/>
  <c r="AR729" i="51"/>
  <c r="AR730" i="51"/>
  <c r="AR731" i="51"/>
  <c r="AR732" i="51"/>
  <c r="AR733" i="51"/>
  <c r="AR734" i="51"/>
  <c r="AR735" i="51"/>
  <c r="AR736" i="51"/>
  <c r="AR737" i="51"/>
  <c r="AR738" i="51"/>
  <c r="AR739" i="51"/>
  <c r="AR740" i="51"/>
  <c r="AR741" i="51"/>
  <c r="AR742" i="51"/>
  <c r="AR743" i="51"/>
  <c r="AR744" i="51"/>
  <c r="AR745" i="51"/>
  <c r="AR746" i="51"/>
  <c r="AR747" i="51"/>
  <c r="AR748" i="51"/>
  <c r="AR749" i="51"/>
  <c r="AR750" i="51"/>
  <c r="AR751" i="51"/>
  <c r="AR752" i="51"/>
  <c r="AR753" i="51"/>
  <c r="AR754" i="51"/>
  <c r="AR755" i="51"/>
  <c r="AR756" i="51"/>
  <c r="AR757" i="51"/>
  <c r="AR758" i="51"/>
  <c r="AR759" i="51"/>
  <c r="AR760" i="51"/>
  <c r="AR761" i="51"/>
  <c r="AR762" i="51"/>
  <c r="AR763" i="51"/>
  <c r="AR764" i="51"/>
  <c r="AR765" i="51"/>
  <c r="AR766" i="51"/>
  <c r="AR767" i="51"/>
  <c r="AR768" i="51"/>
  <c r="AR769" i="51"/>
  <c r="AR770" i="51"/>
  <c r="AR771" i="51"/>
  <c r="AR772" i="51"/>
  <c r="AR773" i="51"/>
  <c r="AR774" i="51"/>
  <c r="AR775" i="51"/>
  <c r="AR776" i="51"/>
  <c r="AR777" i="51"/>
  <c r="AR778" i="51"/>
  <c r="AR779" i="51"/>
  <c r="AR780" i="51"/>
  <c r="AR781" i="51"/>
  <c r="AR782" i="51"/>
  <c r="AR783" i="51"/>
  <c r="AR784" i="51"/>
  <c r="AR785" i="51"/>
  <c r="AR786" i="51"/>
  <c r="AR787" i="51"/>
  <c r="AR788" i="51"/>
  <c r="AR789" i="51"/>
  <c r="AR790" i="51"/>
  <c r="AR791" i="51"/>
  <c r="AR792" i="51"/>
  <c r="AR793" i="51"/>
  <c r="AR794" i="51"/>
  <c r="AR795" i="51"/>
  <c r="AR796" i="51"/>
  <c r="AR797" i="51"/>
  <c r="AR798" i="51"/>
  <c r="AR799" i="51"/>
  <c r="AR800" i="51"/>
  <c r="AR801" i="51"/>
  <c r="AR802" i="51"/>
  <c r="AR803" i="51"/>
  <c r="AR804" i="51"/>
  <c r="AR805" i="51"/>
  <c r="AR806" i="51"/>
  <c r="AR807" i="51"/>
  <c r="AR808" i="51"/>
  <c r="AR809" i="51"/>
  <c r="AR810" i="51"/>
  <c r="AR811" i="51"/>
  <c r="AR812" i="51"/>
  <c r="AR813" i="51"/>
  <c r="AR814" i="51"/>
  <c r="AR815" i="51"/>
  <c r="AR816" i="51"/>
  <c r="AR817" i="51"/>
  <c r="AR818" i="51"/>
  <c r="AR819" i="51"/>
  <c r="AR820" i="51"/>
  <c r="AR821" i="51"/>
  <c r="AR822" i="51"/>
  <c r="AR823" i="51"/>
  <c r="AR824" i="51"/>
  <c r="AR825" i="51"/>
  <c r="AR826" i="51"/>
  <c r="AR827" i="51"/>
  <c r="AR828" i="51"/>
  <c r="AR829" i="51"/>
  <c r="AR830" i="51"/>
  <c r="AR831" i="51"/>
  <c r="AR832" i="51"/>
  <c r="AR833" i="51"/>
  <c r="AR834" i="51"/>
  <c r="AR835" i="51"/>
  <c r="AR836" i="51"/>
  <c r="AR837" i="51"/>
  <c r="AR838" i="51"/>
  <c r="AR839" i="51"/>
  <c r="AR840" i="51"/>
  <c r="AR841" i="51"/>
  <c r="AR842" i="51"/>
  <c r="AR843" i="51"/>
  <c r="AR844" i="51"/>
  <c r="AR845" i="51"/>
  <c r="AR846" i="51"/>
  <c r="AR847" i="51"/>
  <c r="AR848" i="51"/>
  <c r="AR849" i="51"/>
  <c r="AR850" i="51"/>
  <c r="AR851" i="51"/>
  <c r="AR852" i="51"/>
  <c r="AR853" i="51"/>
  <c r="AR854" i="51"/>
  <c r="AR855" i="51"/>
  <c r="AR856" i="51"/>
  <c r="AR857" i="51"/>
  <c r="AR858" i="51"/>
  <c r="AR859" i="51"/>
  <c r="AR860" i="51"/>
  <c r="AR861" i="51"/>
  <c r="AR862" i="51"/>
  <c r="AR863" i="51"/>
  <c r="AR864" i="51"/>
  <c r="AR865" i="51"/>
  <c r="AR866" i="51"/>
  <c r="AR867" i="51"/>
  <c r="AR868" i="51"/>
  <c r="AR869" i="51"/>
  <c r="AR870" i="51"/>
  <c r="AR871" i="51"/>
  <c r="AR872" i="51"/>
  <c r="AR873" i="51"/>
  <c r="AR874" i="51"/>
  <c r="AR875" i="51"/>
  <c r="AR876" i="51"/>
  <c r="AR877" i="51"/>
  <c r="AR878" i="51"/>
  <c r="AR879" i="51"/>
  <c r="AR880" i="51"/>
  <c r="AR881" i="51"/>
  <c r="AR882" i="51"/>
  <c r="AR883" i="51"/>
  <c r="AR884" i="51"/>
  <c r="AR885" i="51"/>
  <c r="AR886" i="51"/>
  <c r="AR887" i="51"/>
  <c r="AR888" i="51"/>
  <c r="AR889" i="51"/>
  <c r="AR890" i="51"/>
  <c r="AR891" i="51"/>
  <c r="AR892" i="51"/>
  <c r="AR893" i="51"/>
  <c r="AR894" i="51"/>
  <c r="AR895" i="51"/>
  <c r="AR896" i="51"/>
  <c r="AR897" i="51"/>
  <c r="AR898" i="51"/>
  <c r="AR899" i="51"/>
  <c r="AR900" i="51"/>
  <c r="AR901" i="51"/>
  <c r="AR902" i="51"/>
  <c r="AR903" i="51"/>
  <c r="AR904" i="51"/>
  <c r="AR905" i="51"/>
  <c r="AR906" i="51"/>
  <c r="AR907" i="51"/>
  <c r="AR908" i="51"/>
  <c r="AR909" i="51"/>
  <c r="AR910" i="51"/>
  <c r="AR911" i="51"/>
  <c r="AR912" i="51"/>
  <c r="AR913" i="51"/>
  <c r="AR914" i="51"/>
  <c r="AR915" i="51"/>
  <c r="AR916" i="51"/>
  <c r="AR917" i="51"/>
  <c r="AR918" i="51"/>
  <c r="AR919" i="51"/>
  <c r="AR920" i="51"/>
  <c r="AR921" i="51"/>
  <c r="AR922" i="51"/>
  <c r="AR923" i="51"/>
  <c r="AR924" i="51"/>
  <c r="AR925" i="51"/>
  <c r="AR926" i="51"/>
  <c r="AR927" i="51"/>
  <c r="AR928" i="51"/>
  <c r="AR929" i="51"/>
  <c r="AR930" i="51"/>
  <c r="AR931" i="51"/>
  <c r="AR932" i="51"/>
  <c r="AR933" i="51"/>
  <c r="AR934" i="51"/>
  <c r="AR935" i="51"/>
  <c r="AR936" i="51"/>
  <c r="AR937" i="51"/>
  <c r="AR938" i="51"/>
  <c r="AR939" i="51"/>
  <c r="AR940" i="51"/>
  <c r="AR941" i="51"/>
  <c r="AR942" i="51"/>
  <c r="AR943" i="51"/>
  <c r="AR944" i="51"/>
  <c r="AR945" i="51"/>
  <c r="AR946" i="51"/>
  <c r="AR947" i="51"/>
  <c r="AR948" i="51"/>
  <c r="AR949" i="51"/>
  <c r="AR950" i="51"/>
  <c r="AR951" i="51"/>
  <c r="AR952" i="51"/>
  <c r="AR953" i="51"/>
  <c r="AR954" i="51"/>
  <c r="AR955" i="51"/>
  <c r="AR956" i="51"/>
  <c r="AR957" i="51"/>
  <c r="AR958" i="51"/>
  <c r="AR959" i="51"/>
  <c r="AR960" i="51"/>
  <c r="AR961" i="51"/>
  <c r="AR962" i="51"/>
  <c r="AR963" i="51"/>
  <c r="AR964" i="51"/>
  <c r="AR965" i="51"/>
  <c r="AR966" i="51"/>
  <c r="AR967" i="51"/>
  <c r="AR968" i="51"/>
  <c r="AR969" i="51"/>
  <c r="AR970" i="51"/>
  <c r="AR971" i="51"/>
  <c r="AR972" i="51"/>
  <c r="AR973" i="51"/>
  <c r="AR974" i="51"/>
  <c r="AR975" i="51"/>
  <c r="AR976" i="51"/>
  <c r="AR977" i="51"/>
  <c r="AR978" i="51"/>
  <c r="AR979" i="51"/>
  <c r="AR980" i="51"/>
  <c r="AR981" i="51"/>
  <c r="AR982" i="51"/>
  <c r="AR983" i="51"/>
  <c r="AR984" i="51"/>
  <c r="AR985" i="51"/>
  <c r="AR986" i="51"/>
  <c r="AR987" i="51"/>
  <c r="AR988" i="51"/>
  <c r="AR989" i="51"/>
  <c r="AR990" i="51"/>
  <c r="AR991" i="51"/>
  <c r="AR992" i="51"/>
  <c r="AR993" i="51"/>
  <c r="AR994" i="51"/>
  <c r="AR995" i="51"/>
  <c r="AR996" i="51"/>
  <c r="AR997" i="51"/>
  <c r="AR998" i="51"/>
  <c r="AR999" i="51"/>
  <c r="AR1000" i="51"/>
  <c r="AR1001" i="51"/>
  <c r="AR1002" i="51"/>
  <c r="AR1003" i="51"/>
  <c r="AR1004" i="51"/>
  <c r="AR1005" i="51"/>
  <c r="AR1006" i="51"/>
  <c r="AR1007" i="51"/>
  <c r="AR9" i="51"/>
  <c r="AN10" i="51"/>
  <c r="AN11" i="51"/>
  <c r="AN12" i="51"/>
  <c r="AN13" i="51"/>
  <c r="AN14" i="51"/>
  <c r="AN15" i="51"/>
  <c r="AN16" i="51"/>
  <c r="AN17" i="51"/>
  <c r="AN18" i="51"/>
  <c r="AN19" i="51"/>
  <c r="AN20" i="51"/>
  <c r="AN21" i="51"/>
  <c r="AN22" i="51"/>
  <c r="AN23" i="51"/>
  <c r="AN24" i="51"/>
  <c r="AN25" i="51"/>
  <c r="AN26" i="51"/>
  <c r="AN27" i="51"/>
  <c r="AN28" i="51"/>
  <c r="AN29" i="51"/>
  <c r="AN30" i="51"/>
  <c r="AN31" i="51"/>
  <c r="AN32" i="51"/>
  <c r="AN33" i="51"/>
  <c r="AN34" i="51"/>
  <c r="AN35" i="51"/>
  <c r="AN36" i="51"/>
  <c r="AN37" i="51"/>
  <c r="AN38" i="51"/>
  <c r="AN39" i="51"/>
  <c r="AN40" i="51"/>
  <c r="AN41" i="51"/>
  <c r="AN42" i="51"/>
  <c r="AN43" i="51"/>
  <c r="AN44" i="51"/>
  <c r="AN45" i="51"/>
  <c r="AN46" i="51"/>
  <c r="AN47" i="51"/>
  <c r="AN48" i="51"/>
  <c r="AN49" i="51"/>
  <c r="AN50" i="51"/>
  <c r="AN51" i="51"/>
  <c r="AN52" i="51"/>
  <c r="AN53" i="51"/>
  <c r="AN54" i="51"/>
  <c r="AN55" i="51"/>
  <c r="AN56" i="51"/>
  <c r="AN57" i="51"/>
  <c r="AN58" i="51"/>
  <c r="AN59" i="51"/>
  <c r="AN60" i="51"/>
  <c r="AN61" i="51"/>
  <c r="AN62" i="51"/>
  <c r="AN63" i="51"/>
  <c r="AN64" i="51"/>
  <c r="AN65" i="51"/>
  <c r="AN66" i="51"/>
  <c r="AN67" i="51"/>
  <c r="AN68" i="51"/>
  <c r="AN69" i="51"/>
  <c r="AN70" i="51"/>
  <c r="AN71" i="51"/>
  <c r="AN72" i="51"/>
  <c r="AN73" i="51"/>
  <c r="AN74" i="51"/>
  <c r="AN75" i="51"/>
  <c r="AN76" i="51"/>
  <c r="AN77" i="51"/>
  <c r="AN78" i="51"/>
  <c r="AN79" i="51"/>
  <c r="AN80" i="51"/>
  <c r="AN81" i="51"/>
  <c r="AN82" i="51"/>
  <c r="AN83" i="51"/>
  <c r="AN84" i="51"/>
  <c r="AN85" i="51"/>
  <c r="AN86" i="51"/>
  <c r="AN87" i="51"/>
  <c r="AN88" i="51"/>
  <c r="AN89" i="51"/>
  <c r="AN90" i="51"/>
  <c r="AN91" i="51"/>
  <c r="AN92" i="51"/>
  <c r="AN93" i="51"/>
  <c r="AN94" i="51"/>
  <c r="AN95" i="51"/>
  <c r="AN96" i="51"/>
  <c r="AN97" i="51"/>
  <c r="AN98" i="51"/>
  <c r="AN99" i="51"/>
  <c r="AN100" i="51"/>
  <c r="AN101" i="51"/>
  <c r="AN102" i="51"/>
  <c r="AN103" i="51"/>
  <c r="AN104" i="51"/>
  <c r="AN105" i="51"/>
  <c r="AN106" i="51"/>
  <c r="AN107" i="51"/>
  <c r="AN108" i="51"/>
  <c r="AN109" i="51"/>
  <c r="AN110" i="51"/>
  <c r="AN111" i="51"/>
  <c r="AN112" i="51"/>
  <c r="AN113" i="51"/>
  <c r="AN114" i="51"/>
  <c r="AN115" i="51"/>
  <c r="AN116" i="51"/>
  <c r="AN117" i="51"/>
  <c r="AN118" i="51"/>
  <c r="AN119" i="51"/>
  <c r="AN120" i="51"/>
  <c r="AN121" i="51"/>
  <c r="AN122" i="51"/>
  <c r="AN123" i="51"/>
  <c r="AN124" i="51"/>
  <c r="AN125" i="51"/>
  <c r="AN126" i="51"/>
  <c r="AN127" i="51"/>
  <c r="AN128" i="51"/>
  <c r="AN129" i="51"/>
  <c r="AN130" i="51"/>
  <c r="AN131" i="51"/>
  <c r="AN132" i="51"/>
  <c r="AN133" i="51"/>
  <c r="AN134" i="51"/>
  <c r="AN135" i="51"/>
  <c r="AN136" i="51"/>
  <c r="AN137" i="51"/>
  <c r="AN138" i="51"/>
  <c r="AN139" i="51"/>
  <c r="AN140" i="51"/>
  <c r="AN141" i="51"/>
  <c r="AN142" i="51"/>
  <c r="AN143" i="51"/>
  <c r="AN144" i="51"/>
  <c r="AN145" i="51"/>
  <c r="AN146" i="51"/>
  <c r="AN147" i="51"/>
  <c r="AN148" i="51"/>
  <c r="AN149" i="51"/>
  <c r="AN150" i="51"/>
  <c r="AN151" i="51"/>
  <c r="AN152" i="51"/>
  <c r="AN153" i="51"/>
  <c r="AN154" i="51"/>
  <c r="AN155" i="51"/>
  <c r="AN156" i="51"/>
  <c r="AN157" i="51"/>
  <c r="AN158" i="51"/>
  <c r="AN159" i="51"/>
  <c r="AN160" i="51"/>
  <c r="AN161" i="51"/>
  <c r="AN162" i="51"/>
  <c r="AN163" i="51"/>
  <c r="AN164" i="51"/>
  <c r="AN165" i="51"/>
  <c r="AN166" i="51"/>
  <c r="AN167" i="51"/>
  <c r="AN168" i="51"/>
  <c r="AN169" i="51"/>
  <c r="AN170" i="51"/>
  <c r="AN171" i="51"/>
  <c r="AN172" i="51"/>
  <c r="AN173" i="51"/>
  <c r="AN174" i="51"/>
  <c r="AN175" i="51"/>
  <c r="AN176" i="51"/>
  <c r="AN177" i="51"/>
  <c r="AN178" i="51"/>
  <c r="AN179" i="51"/>
  <c r="AN180" i="51"/>
  <c r="AN181" i="51"/>
  <c r="AN182" i="51"/>
  <c r="AN183" i="51"/>
  <c r="AN184" i="51"/>
  <c r="AN185" i="51"/>
  <c r="AN186" i="51"/>
  <c r="AN187" i="51"/>
  <c r="AN188" i="51"/>
  <c r="AN189" i="51"/>
  <c r="AN190" i="51"/>
  <c r="AN191" i="51"/>
  <c r="AN192" i="51"/>
  <c r="AN193" i="51"/>
  <c r="AN194" i="51"/>
  <c r="AN195" i="51"/>
  <c r="AN196" i="51"/>
  <c r="AN197" i="51"/>
  <c r="AN198" i="51"/>
  <c r="AN199" i="51"/>
  <c r="AN200" i="51"/>
  <c r="AN201" i="51"/>
  <c r="AN202" i="51"/>
  <c r="AN203" i="51"/>
  <c r="AN204" i="51"/>
  <c r="AN205" i="51"/>
  <c r="AN206" i="51"/>
  <c r="AN207" i="51"/>
  <c r="AN208" i="51"/>
  <c r="AN209" i="51"/>
  <c r="AN210" i="51"/>
  <c r="AN211" i="51"/>
  <c r="AN212" i="51"/>
  <c r="AN213" i="51"/>
  <c r="AN214" i="51"/>
  <c r="AN215" i="51"/>
  <c r="AN216" i="51"/>
  <c r="AN217" i="51"/>
  <c r="AN218" i="51"/>
  <c r="AN219" i="51"/>
  <c r="AN220" i="51"/>
  <c r="AN221" i="51"/>
  <c r="AN222" i="51"/>
  <c r="AN223" i="51"/>
  <c r="AN224" i="51"/>
  <c r="AN225" i="51"/>
  <c r="AN226" i="51"/>
  <c r="AN227" i="51"/>
  <c r="AN228" i="51"/>
  <c r="AN229" i="51"/>
  <c r="AN230" i="51"/>
  <c r="AN231" i="51"/>
  <c r="AN232" i="51"/>
  <c r="AN233" i="51"/>
  <c r="AN234" i="51"/>
  <c r="AN235" i="51"/>
  <c r="AN236" i="51"/>
  <c r="AN237" i="51"/>
  <c r="AN238" i="51"/>
  <c r="AN239" i="51"/>
  <c r="AN240" i="51"/>
  <c r="AN241" i="51"/>
  <c r="AN242" i="51"/>
  <c r="AN243" i="51"/>
  <c r="AN244" i="51"/>
  <c r="AN245" i="51"/>
  <c r="AN246" i="51"/>
  <c r="AN247" i="51"/>
  <c r="AN248" i="51"/>
  <c r="AN249" i="51"/>
  <c r="AN250" i="51"/>
  <c r="AN251" i="51"/>
  <c r="AN252" i="51"/>
  <c r="AN253" i="51"/>
  <c r="AN254" i="51"/>
  <c r="AN255" i="51"/>
  <c r="AN256" i="51"/>
  <c r="AN257" i="51"/>
  <c r="AN258" i="51"/>
  <c r="AN259" i="51"/>
  <c r="AN260" i="51"/>
  <c r="AN261" i="51"/>
  <c r="AN262" i="51"/>
  <c r="AN263" i="51"/>
  <c r="AN264" i="51"/>
  <c r="AN265" i="51"/>
  <c r="AN266" i="51"/>
  <c r="AN267" i="51"/>
  <c r="AN268" i="51"/>
  <c r="AN269" i="51"/>
  <c r="AN270" i="51"/>
  <c r="AN271" i="51"/>
  <c r="AN272" i="51"/>
  <c r="AN273" i="51"/>
  <c r="AN274" i="51"/>
  <c r="AN275" i="51"/>
  <c r="AN276" i="51"/>
  <c r="AN277" i="51"/>
  <c r="AN278" i="51"/>
  <c r="AN279" i="51"/>
  <c r="AN280" i="51"/>
  <c r="AN281" i="51"/>
  <c r="AN282" i="51"/>
  <c r="AN283" i="51"/>
  <c r="AN284" i="51"/>
  <c r="AN285" i="51"/>
  <c r="AN286" i="51"/>
  <c r="AN287" i="51"/>
  <c r="AN288" i="51"/>
  <c r="AN289" i="51"/>
  <c r="AN290" i="51"/>
  <c r="AN291" i="51"/>
  <c r="AN292" i="51"/>
  <c r="AN293" i="51"/>
  <c r="AN294" i="51"/>
  <c r="AN295" i="51"/>
  <c r="AN296" i="51"/>
  <c r="AN297" i="51"/>
  <c r="AN298" i="51"/>
  <c r="AN299" i="51"/>
  <c r="AN300" i="51"/>
  <c r="AN301" i="51"/>
  <c r="AN302" i="51"/>
  <c r="AN303" i="51"/>
  <c r="AN304" i="51"/>
  <c r="AN305" i="51"/>
  <c r="AN306" i="51"/>
  <c r="AN307" i="51"/>
  <c r="AN308" i="51"/>
  <c r="AN309" i="51"/>
  <c r="AN310" i="51"/>
  <c r="AN311" i="51"/>
  <c r="AN312" i="51"/>
  <c r="AN313" i="51"/>
  <c r="AN314" i="51"/>
  <c r="AN315" i="51"/>
  <c r="AN316" i="51"/>
  <c r="AN317" i="51"/>
  <c r="AN318" i="51"/>
  <c r="AN319" i="51"/>
  <c r="AN320" i="51"/>
  <c r="AN321" i="51"/>
  <c r="AN322" i="51"/>
  <c r="AN323" i="51"/>
  <c r="AN324" i="51"/>
  <c r="AN325" i="51"/>
  <c r="AN326" i="51"/>
  <c r="AN327" i="51"/>
  <c r="AN328" i="51"/>
  <c r="AN329" i="51"/>
  <c r="AN330" i="51"/>
  <c r="AN331" i="51"/>
  <c r="AN332" i="51"/>
  <c r="AN333" i="51"/>
  <c r="AN334" i="51"/>
  <c r="AN335" i="51"/>
  <c r="AN336" i="51"/>
  <c r="AN337" i="51"/>
  <c r="AN338" i="51"/>
  <c r="AN339" i="51"/>
  <c r="AN340" i="51"/>
  <c r="AN341" i="51"/>
  <c r="AN342" i="51"/>
  <c r="AN343" i="51"/>
  <c r="AN344" i="51"/>
  <c r="AN345" i="51"/>
  <c r="AN346" i="51"/>
  <c r="AN347" i="51"/>
  <c r="AN348" i="51"/>
  <c r="AN349" i="51"/>
  <c r="AN350" i="51"/>
  <c r="AN351" i="51"/>
  <c r="AN352" i="51"/>
  <c r="AN353" i="51"/>
  <c r="AN354" i="51"/>
  <c r="AN355" i="51"/>
  <c r="AN356" i="51"/>
  <c r="AN357" i="51"/>
  <c r="AN358" i="51"/>
  <c r="AN359" i="51"/>
  <c r="AN360" i="51"/>
  <c r="AN361" i="51"/>
  <c r="AN362" i="51"/>
  <c r="AN363" i="51"/>
  <c r="AN364" i="51"/>
  <c r="AN365" i="51"/>
  <c r="AN366" i="51"/>
  <c r="AN367" i="51"/>
  <c r="AN368" i="51"/>
  <c r="AN369" i="51"/>
  <c r="AN370" i="51"/>
  <c r="AN371" i="51"/>
  <c r="AN372" i="51"/>
  <c r="AN373" i="51"/>
  <c r="AN374" i="51"/>
  <c r="AN375" i="51"/>
  <c r="AN376" i="51"/>
  <c r="AN377" i="51"/>
  <c r="AN378" i="51"/>
  <c r="AN379" i="51"/>
  <c r="AN380" i="51"/>
  <c r="AN381" i="51"/>
  <c r="AN382" i="51"/>
  <c r="AN383" i="51"/>
  <c r="AN384" i="51"/>
  <c r="AN385" i="51"/>
  <c r="AN386" i="51"/>
  <c r="AN387" i="51"/>
  <c r="AN388" i="51"/>
  <c r="AN389" i="51"/>
  <c r="AN390" i="51"/>
  <c r="AN391" i="51"/>
  <c r="AN392" i="51"/>
  <c r="AN393" i="51"/>
  <c r="AN394" i="51"/>
  <c r="AN395" i="51"/>
  <c r="AN396" i="51"/>
  <c r="AN397" i="51"/>
  <c r="AN398" i="51"/>
  <c r="AN399" i="51"/>
  <c r="AN400" i="51"/>
  <c r="AN401" i="51"/>
  <c r="AN402" i="51"/>
  <c r="AN403" i="51"/>
  <c r="AN404" i="51"/>
  <c r="AN405" i="51"/>
  <c r="AN406" i="51"/>
  <c r="AN407" i="51"/>
  <c r="AN408" i="51"/>
  <c r="AN409" i="51"/>
  <c r="AN410" i="51"/>
  <c r="AN411" i="51"/>
  <c r="AN412" i="51"/>
  <c r="AN413" i="51"/>
  <c r="AN414" i="51"/>
  <c r="AN415" i="51"/>
  <c r="AN416" i="51"/>
  <c r="AN417" i="51"/>
  <c r="AN418" i="51"/>
  <c r="AN419" i="51"/>
  <c r="AN420" i="51"/>
  <c r="AN421" i="51"/>
  <c r="AN422" i="51"/>
  <c r="AN423" i="51"/>
  <c r="AN424" i="51"/>
  <c r="AN425" i="51"/>
  <c r="AN426" i="51"/>
  <c r="AN427" i="51"/>
  <c r="AN428" i="51"/>
  <c r="AN429" i="51"/>
  <c r="AN430" i="51"/>
  <c r="AN431" i="51"/>
  <c r="AN432" i="51"/>
  <c r="AN433" i="51"/>
  <c r="AN434" i="51"/>
  <c r="AN435" i="51"/>
  <c r="AN436" i="51"/>
  <c r="AN437" i="51"/>
  <c r="AN438" i="51"/>
  <c r="AN439" i="51"/>
  <c r="AN440" i="51"/>
  <c r="AN441" i="51"/>
  <c r="AN442" i="51"/>
  <c r="AN443" i="51"/>
  <c r="AN444" i="51"/>
  <c r="AN445" i="51"/>
  <c r="AN446" i="51"/>
  <c r="AN447" i="51"/>
  <c r="AN448" i="51"/>
  <c r="AN449" i="51"/>
  <c r="AN450" i="51"/>
  <c r="AN451" i="51"/>
  <c r="AN452" i="51"/>
  <c r="AN453" i="51"/>
  <c r="AN454" i="51"/>
  <c r="AN455" i="51"/>
  <c r="AN456" i="51"/>
  <c r="AN457" i="51"/>
  <c r="AN458" i="51"/>
  <c r="AN459" i="51"/>
  <c r="AN460" i="51"/>
  <c r="AN461" i="51"/>
  <c r="AN462" i="51"/>
  <c r="AN463" i="51"/>
  <c r="AN464" i="51"/>
  <c r="AN465" i="51"/>
  <c r="AN466" i="51"/>
  <c r="AN467" i="51"/>
  <c r="AN468" i="51"/>
  <c r="AN469" i="51"/>
  <c r="AN470" i="51"/>
  <c r="AN471" i="51"/>
  <c r="AN472" i="51"/>
  <c r="AN473" i="51"/>
  <c r="AN474" i="51"/>
  <c r="AN475" i="51"/>
  <c r="AN476" i="51"/>
  <c r="AN477" i="51"/>
  <c r="AN478" i="51"/>
  <c r="AN479" i="51"/>
  <c r="AN480" i="51"/>
  <c r="AN481" i="51"/>
  <c r="AN482" i="51"/>
  <c r="AN483" i="51"/>
  <c r="AN484" i="51"/>
  <c r="AN485" i="51"/>
  <c r="AN486" i="51"/>
  <c r="AN487" i="51"/>
  <c r="AN488" i="51"/>
  <c r="AN489" i="51"/>
  <c r="AN490" i="51"/>
  <c r="AN491" i="51"/>
  <c r="AN492" i="51"/>
  <c r="AN493" i="51"/>
  <c r="AN494" i="51"/>
  <c r="AN495" i="51"/>
  <c r="AN496" i="51"/>
  <c r="AN497" i="51"/>
  <c r="AN498" i="51"/>
  <c r="AN499" i="51"/>
  <c r="AN500" i="51"/>
  <c r="AN501" i="51"/>
  <c r="AN502" i="51"/>
  <c r="AN503" i="51"/>
  <c r="AN504" i="51"/>
  <c r="AN505" i="51"/>
  <c r="AN506" i="51"/>
  <c r="AN507" i="51"/>
  <c r="AN508" i="51"/>
  <c r="AN509" i="51"/>
  <c r="AN510" i="51"/>
  <c r="AN511" i="51"/>
  <c r="AN512" i="51"/>
  <c r="AN513" i="51"/>
  <c r="AN514" i="51"/>
  <c r="AN515" i="51"/>
  <c r="AN516" i="51"/>
  <c r="AN517" i="51"/>
  <c r="AN518" i="51"/>
  <c r="AN519" i="51"/>
  <c r="AN520" i="51"/>
  <c r="AN521" i="51"/>
  <c r="AN522" i="51"/>
  <c r="AN523" i="51"/>
  <c r="AN524" i="51"/>
  <c r="AN525" i="51"/>
  <c r="AN526" i="51"/>
  <c r="AN527" i="51"/>
  <c r="AN528" i="51"/>
  <c r="AN529" i="51"/>
  <c r="AN530" i="51"/>
  <c r="AN531" i="51"/>
  <c r="AN532" i="51"/>
  <c r="AN533" i="51"/>
  <c r="AN534" i="51"/>
  <c r="AN535" i="51"/>
  <c r="AN536" i="51"/>
  <c r="AN537" i="51"/>
  <c r="AN538" i="51"/>
  <c r="AN539" i="51"/>
  <c r="AN540" i="51"/>
  <c r="AN541" i="51"/>
  <c r="AN542" i="51"/>
  <c r="AN543" i="51"/>
  <c r="AN544" i="51"/>
  <c r="AN545" i="51"/>
  <c r="AN546" i="51"/>
  <c r="AN547" i="51"/>
  <c r="AN548" i="51"/>
  <c r="AN549" i="51"/>
  <c r="AN550" i="51"/>
  <c r="AN551" i="51"/>
  <c r="AN552" i="51"/>
  <c r="AN553" i="51"/>
  <c r="AN554" i="51"/>
  <c r="AN555" i="51"/>
  <c r="AN556" i="51"/>
  <c r="AN557" i="51"/>
  <c r="AN558" i="51"/>
  <c r="AN559" i="51"/>
  <c r="AN560" i="51"/>
  <c r="AN561" i="51"/>
  <c r="AN562" i="51"/>
  <c r="AN563" i="51"/>
  <c r="AN564" i="51"/>
  <c r="AN565" i="51"/>
  <c r="AN566" i="51"/>
  <c r="AN567" i="51"/>
  <c r="AN568" i="51"/>
  <c r="AN569" i="51"/>
  <c r="AN570" i="51"/>
  <c r="AN571" i="51"/>
  <c r="AN572" i="51"/>
  <c r="AN573" i="51"/>
  <c r="AN574" i="51"/>
  <c r="AN575" i="51"/>
  <c r="AN576" i="51"/>
  <c r="AN577" i="51"/>
  <c r="AN578" i="51"/>
  <c r="AN579" i="51"/>
  <c r="AN580" i="51"/>
  <c r="AN581" i="51"/>
  <c r="AN582" i="51"/>
  <c r="AN583" i="51"/>
  <c r="AN584" i="51"/>
  <c r="AN585" i="51"/>
  <c r="AN586" i="51"/>
  <c r="AN587" i="51"/>
  <c r="AN588" i="51"/>
  <c r="AN589" i="51"/>
  <c r="AN590" i="51"/>
  <c r="AN591" i="51"/>
  <c r="AN592" i="51"/>
  <c r="AN593" i="51"/>
  <c r="AN594" i="51"/>
  <c r="AN595" i="51"/>
  <c r="AN596" i="51"/>
  <c r="AN597" i="51"/>
  <c r="AN598" i="51"/>
  <c r="AN599" i="51"/>
  <c r="AN600" i="51"/>
  <c r="AN601" i="51"/>
  <c r="AN602" i="51"/>
  <c r="AN603" i="51"/>
  <c r="AN604" i="51"/>
  <c r="AN605" i="51"/>
  <c r="AN606" i="51"/>
  <c r="AN607" i="51"/>
  <c r="AN608" i="51"/>
  <c r="AN609" i="51"/>
  <c r="AN610" i="51"/>
  <c r="AN611" i="51"/>
  <c r="AN612" i="51"/>
  <c r="AN613" i="51"/>
  <c r="AN614" i="51"/>
  <c r="AN615" i="51"/>
  <c r="AN616" i="51"/>
  <c r="AN617" i="51"/>
  <c r="AN618" i="51"/>
  <c r="AN619" i="51"/>
  <c r="AN620" i="51"/>
  <c r="AN621" i="51"/>
  <c r="AN622" i="51"/>
  <c r="AN623" i="51"/>
  <c r="AN624" i="51"/>
  <c r="AN625" i="51"/>
  <c r="AN626" i="51"/>
  <c r="AN627" i="51"/>
  <c r="AN628" i="51"/>
  <c r="AN629" i="51"/>
  <c r="AN630" i="51"/>
  <c r="AN631" i="51"/>
  <c r="AN632" i="51"/>
  <c r="AN633" i="51"/>
  <c r="AN634" i="51"/>
  <c r="AN635" i="51"/>
  <c r="AN636" i="51"/>
  <c r="AN637" i="51"/>
  <c r="AN638" i="51"/>
  <c r="AN639" i="51"/>
  <c r="AN640" i="51"/>
  <c r="AN641" i="51"/>
  <c r="AN642" i="51"/>
  <c r="AN643" i="51"/>
  <c r="AN644" i="51"/>
  <c r="AN645" i="51"/>
  <c r="AN646" i="51"/>
  <c r="AN647" i="51"/>
  <c r="AN648" i="51"/>
  <c r="AN649" i="51"/>
  <c r="AN650" i="51"/>
  <c r="AN651" i="51"/>
  <c r="AN652" i="51"/>
  <c r="AN653" i="51"/>
  <c r="AN654" i="51"/>
  <c r="AN655" i="51"/>
  <c r="AN656" i="51"/>
  <c r="AN657" i="51"/>
  <c r="AN658" i="51"/>
  <c r="AN659" i="51"/>
  <c r="AN660" i="51"/>
  <c r="AN661" i="51"/>
  <c r="AN662" i="51"/>
  <c r="AN663" i="51"/>
  <c r="AN664" i="51"/>
  <c r="AN665" i="51"/>
  <c r="AN666" i="51"/>
  <c r="AN667" i="51"/>
  <c r="AN668" i="51"/>
  <c r="AN669" i="51"/>
  <c r="AN670" i="51"/>
  <c r="AN671" i="51"/>
  <c r="AN672" i="51"/>
  <c r="AN673" i="51"/>
  <c r="AN674" i="51"/>
  <c r="AN675" i="51"/>
  <c r="AN676" i="51"/>
  <c r="AN677" i="51"/>
  <c r="AN678" i="51"/>
  <c r="AN679" i="51"/>
  <c r="AN680" i="51"/>
  <c r="AN681" i="51"/>
  <c r="AN682" i="51"/>
  <c r="AN683" i="51"/>
  <c r="AN684" i="51"/>
  <c r="AN685" i="51"/>
  <c r="AN686" i="51"/>
  <c r="AN687" i="51"/>
  <c r="AN688" i="51"/>
  <c r="AN689" i="51"/>
  <c r="AN690" i="51"/>
  <c r="AN691" i="51"/>
  <c r="AN692" i="51"/>
  <c r="AN693" i="51"/>
  <c r="AN694" i="51"/>
  <c r="AN695" i="51"/>
  <c r="AN696" i="51"/>
  <c r="AN697" i="51"/>
  <c r="AN698" i="51"/>
  <c r="AN699" i="51"/>
  <c r="AN700" i="51"/>
  <c r="AN701" i="51"/>
  <c r="AN702" i="51"/>
  <c r="AN703" i="51"/>
  <c r="AN704" i="51"/>
  <c r="AN705" i="51"/>
  <c r="AN706" i="51"/>
  <c r="AN707" i="51"/>
  <c r="AN708" i="51"/>
  <c r="AN709" i="51"/>
  <c r="AN710" i="51"/>
  <c r="AN711" i="51"/>
  <c r="AN712" i="51"/>
  <c r="AN713" i="51"/>
  <c r="AN714" i="51"/>
  <c r="AN715" i="51"/>
  <c r="AN716" i="51"/>
  <c r="AN717" i="51"/>
  <c r="AN718" i="51"/>
  <c r="AN719" i="51"/>
  <c r="AN720" i="51"/>
  <c r="AN721" i="51"/>
  <c r="AN722" i="51"/>
  <c r="AN723" i="51"/>
  <c r="AN724" i="51"/>
  <c r="AN725" i="51"/>
  <c r="AN726" i="51"/>
  <c r="AN727" i="51"/>
  <c r="AN728" i="51"/>
  <c r="AN729" i="51"/>
  <c r="AN730" i="51"/>
  <c r="AN731" i="51"/>
  <c r="AN732" i="51"/>
  <c r="AN733" i="51"/>
  <c r="AN734" i="51"/>
  <c r="AN735" i="51"/>
  <c r="AN736" i="51"/>
  <c r="AN737" i="51"/>
  <c r="AN738" i="51"/>
  <c r="AN739" i="51"/>
  <c r="AN740" i="51"/>
  <c r="AN741" i="51"/>
  <c r="AN742" i="51"/>
  <c r="AN743" i="51"/>
  <c r="AN744" i="51"/>
  <c r="AN745" i="51"/>
  <c r="AN746" i="51"/>
  <c r="AN747" i="51"/>
  <c r="AN748" i="51"/>
  <c r="AN749" i="51"/>
  <c r="AN750" i="51"/>
  <c r="AN751" i="51"/>
  <c r="AN752" i="51"/>
  <c r="AN753" i="51"/>
  <c r="AN754" i="51"/>
  <c r="AN755" i="51"/>
  <c r="AN756" i="51"/>
  <c r="AN757" i="51"/>
  <c r="AN758" i="51"/>
  <c r="AN759" i="51"/>
  <c r="AN760" i="51"/>
  <c r="AN761" i="51"/>
  <c r="AN762" i="51"/>
  <c r="AN763" i="51"/>
  <c r="AN764" i="51"/>
  <c r="AN765" i="51"/>
  <c r="AN766" i="51"/>
  <c r="AN767" i="51"/>
  <c r="AN768" i="51"/>
  <c r="AN769" i="51"/>
  <c r="AN770" i="51"/>
  <c r="AN771" i="51"/>
  <c r="AN772" i="51"/>
  <c r="AN773" i="51"/>
  <c r="AN774" i="51"/>
  <c r="AN775" i="51"/>
  <c r="AN776" i="51"/>
  <c r="AN777" i="51"/>
  <c r="AN778" i="51"/>
  <c r="AN779" i="51"/>
  <c r="AN780" i="51"/>
  <c r="AN781" i="51"/>
  <c r="AN782" i="51"/>
  <c r="AN783" i="51"/>
  <c r="AN784" i="51"/>
  <c r="AN785" i="51"/>
  <c r="AN786" i="51"/>
  <c r="AN787" i="51"/>
  <c r="AN788" i="51"/>
  <c r="AN789" i="51"/>
  <c r="AN790" i="51"/>
  <c r="AN791" i="51"/>
  <c r="AN792" i="51"/>
  <c r="AN793" i="51"/>
  <c r="AN794" i="51"/>
  <c r="AN795" i="51"/>
  <c r="AN796" i="51"/>
  <c r="AN797" i="51"/>
  <c r="AN798" i="51"/>
  <c r="AN799" i="51"/>
  <c r="AN800" i="51"/>
  <c r="AN801" i="51"/>
  <c r="AN802" i="51"/>
  <c r="AN803" i="51"/>
  <c r="AN804" i="51"/>
  <c r="AN805" i="51"/>
  <c r="AN806" i="51"/>
  <c r="AN807" i="51"/>
  <c r="AN808" i="51"/>
  <c r="AN809" i="51"/>
  <c r="AN810" i="51"/>
  <c r="AN811" i="51"/>
  <c r="AN812" i="51"/>
  <c r="AN813" i="51"/>
  <c r="AN814" i="51"/>
  <c r="AN815" i="51"/>
  <c r="AN816" i="51"/>
  <c r="AN817" i="51"/>
  <c r="AN818" i="51"/>
  <c r="AN819" i="51"/>
  <c r="AN820" i="51"/>
  <c r="AN821" i="51"/>
  <c r="AN822" i="51"/>
  <c r="AN823" i="51"/>
  <c r="AN824" i="51"/>
  <c r="AN825" i="51"/>
  <c r="AN826" i="51"/>
  <c r="AN827" i="51"/>
  <c r="AN828" i="51"/>
  <c r="AN829" i="51"/>
  <c r="AN830" i="51"/>
  <c r="AN831" i="51"/>
  <c r="AN832" i="51"/>
  <c r="AN833" i="51"/>
  <c r="AN834" i="51"/>
  <c r="AN835" i="51"/>
  <c r="AN836" i="51"/>
  <c r="AN837" i="51"/>
  <c r="AN838" i="51"/>
  <c r="AN839" i="51"/>
  <c r="AN840" i="51"/>
  <c r="AN841" i="51"/>
  <c r="AN842" i="51"/>
  <c r="AN843" i="51"/>
  <c r="AN844" i="51"/>
  <c r="AN845" i="51"/>
  <c r="AN846" i="51"/>
  <c r="AN847" i="51"/>
  <c r="AN848" i="51"/>
  <c r="AN849" i="51"/>
  <c r="AN850" i="51"/>
  <c r="AN851" i="51"/>
  <c r="AN852" i="51"/>
  <c r="AN853" i="51"/>
  <c r="AN854" i="51"/>
  <c r="AN855" i="51"/>
  <c r="AN856" i="51"/>
  <c r="AN857" i="51"/>
  <c r="AN858" i="51"/>
  <c r="AN859" i="51"/>
  <c r="AN860" i="51"/>
  <c r="AN861" i="51"/>
  <c r="AN862" i="51"/>
  <c r="AN863" i="51"/>
  <c r="AN864" i="51"/>
  <c r="AN865" i="51"/>
  <c r="AN866" i="51"/>
  <c r="AN867" i="51"/>
  <c r="AN868" i="51"/>
  <c r="AN869" i="51"/>
  <c r="AN870" i="51"/>
  <c r="AN871" i="51"/>
  <c r="AN872" i="51"/>
  <c r="AN873" i="51"/>
  <c r="AN874" i="51"/>
  <c r="AN875" i="51"/>
  <c r="AN876" i="51"/>
  <c r="AN877" i="51"/>
  <c r="AN878" i="51"/>
  <c r="AN879" i="51"/>
  <c r="AN880" i="51"/>
  <c r="AN881" i="51"/>
  <c r="AN882" i="51"/>
  <c r="AN883" i="51"/>
  <c r="AN884" i="51"/>
  <c r="AN885" i="51"/>
  <c r="AN886" i="51"/>
  <c r="AN887" i="51"/>
  <c r="AN888" i="51"/>
  <c r="AN889" i="51"/>
  <c r="AN890" i="51"/>
  <c r="AN891" i="51"/>
  <c r="AN892" i="51"/>
  <c r="AN893" i="51"/>
  <c r="AN894" i="51"/>
  <c r="AN895" i="51"/>
  <c r="AN896" i="51"/>
  <c r="AN897" i="51"/>
  <c r="AN898" i="51"/>
  <c r="AN899" i="51"/>
  <c r="AN900" i="51"/>
  <c r="AN901" i="51"/>
  <c r="AN902" i="51"/>
  <c r="AN903" i="51"/>
  <c r="AN904" i="51"/>
  <c r="AN905" i="51"/>
  <c r="AN906" i="51"/>
  <c r="AN907" i="51"/>
  <c r="AN908" i="51"/>
  <c r="AN909" i="51"/>
  <c r="AN910" i="51"/>
  <c r="AN911" i="51"/>
  <c r="AN912" i="51"/>
  <c r="AN913" i="51"/>
  <c r="AN914" i="51"/>
  <c r="AN915" i="51"/>
  <c r="AN916" i="51"/>
  <c r="AN917" i="51"/>
  <c r="AN918" i="51"/>
  <c r="AN919" i="51"/>
  <c r="AN920" i="51"/>
  <c r="AN921" i="51"/>
  <c r="AN922" i="51"/>
  <c r="AN923" i="51"/>
  <c r="AN924" i="51"/>
  <c r="AN925" i="51"/>
  <c r="AN926" i="51"/>
  <c r="AN927" i="51"/>
  <c r="AN928" i="51"/>
  <c r="AN929" i="51"/>
  <c r="AN930" i="51"/>
  <c r="AN931" i="51"/>
  <c r="AN932" i="51"/>
  <c r="AN933" i="51"/>
  <c r="AN934" i="51"/>
  <c r="AN935" i="51"/>
  <c r="AN936" i="51"/>
  <c r="AN937" i="51"/>
  <c r="AN938" i="51"/>
  <c r="AN939" i="51"/>
  <c r="AN940" i="51"/>
  <c r="AN941" i="51"/>
  <c r="AN942" i="51"/>
  <c r="AN943" i="51"/>
  <c r="AN944" i="51"/>
  <c r="AN945" i="51"/>
  <c r="AN946" i="51"/>
  <c r="AN947" i="51"/>
  <c r="AN948" i="51"/>
  <c r="AN949" i="51"/>
  <c r="AN950" i="51"/>
  <c r="AN951" i="51"/>
  <c r="AN952" i="51"/>
  <c r="AN953" i="51"/>
  <c r="AN954" i="51"/>
  <c r="AN955" i="51"/>
  <c r="AN956" i="51"/>
  <c r="AN957" i="51"/>
  <c r="AN958" i="51"/>
  <c r="AN959" i="51"/>
  <c r="AN960" i="51"/>
  <c r="AN961" i="51"/>
  <c r="AN962" i="51"/>
  <c r="AN963" i="51"/>
  <c r="AN964" i="51"/>
  <c r="AN965" i="51"/>
  <c r="AN966" i="51"/>
  <c r="AN967" i="51"/>
  <c r="AN968" i="51"/>
  <c r="AN969" i="51"/>
  <c r="AN970" i="51"/>
  <c r="AN971" i="51"/>
  <c r="AN972" i="51"/>
  <c r="AN973" i="51"/>
  <c r="AN974" i="51"/>
  <c r="AN975" i="51"/>
  <c r="AN976" i="51"/>
  <c r="AN977" i="51"/>
  <c r="AN978" i="51"/>
  <c r="AN979" i="51"/>
  <c r="AN980" i="51"/>
  <c r="AN981" i="51"/>
  <c r="AN982" i="51"/>
  <c r="AN983" i="51"/>
  <c r="AN984" i="51"/>
  <c r="AN985" i="51"/>
  <c r="AN986" i="51"/>
  <c r="AN987" i="51"/>
  <c r="AN988" i="51"/>
  <c r="AN989" i="51"/>
  <c r="AN990" i="51"/>
  <c r="AN991" i="51"/>
  <c r="AN992" i="51"/>
  <c r="AN993" i="51"/>
  <c r="AN994" i="51"/>
  <c r="AN995" i="51"/>
  <c r="AN996" i="51"/>
  <c r="AN997" i="51"/>
  <c r="AN998" i="51"/>
  <c r="AN999" i="51"/>
  <c r="AN1000" i="51"/>
  <c r="AN1001" i="51"/>
  <c r="AN1002" i="51"/>
  <c r="AN1003" i="51"/>
  <c r="AN1004" i="51"/>
  <c r="AN1005" i="51"/>
  <c r="AN1006" i="51"/>
  <c r="AN1007" i="51"/>
  <c r="AN9" i="51"/>
  <c r="AO10" i="51"/>
  <c r="AO11" i="51"/>
  <c r="AO12" i="51"/>
  <c r="AO13" i="51"/>
  <c r="AO14" i="51"/>
  <c r="AO15" i="51"/>
  <c r="AO16" i="51"/>
  <c r="AO17" i="51"/>
  <c r="AO18" i="51"/>
  <c r="AO19" i="51"/>
  <c r="AO20" i="51"/>
  <c r="AO21" i="51"/>
  <c r="AO22" i="51"/>
  <c r="AO23" i="51"/>
  <c r="AO24" i="51"/>
  <c r="AO25" i="51"/>
  <c r="AO26" i="51"/>
  <c r="AO27" i="51"/>
  <c r="AO28" i="51"/>
  <c r="AO29" i="51"/>
  <c r="AO30" i="51"/>
  <c r="AO31" i="51"/>
  <c r="AO32" i="51"/>
  <c r="AO33" i="51"/>
  <c r="AO34" i="51"/>
  <c r="AO35" i="51"/>
  <c r="AO36" i="51"/>
  <c r="AO37" i="51"/>
  <c r="AO38" i="51"/>
  <c r="AO39" i="51"/>
  <c r="AO40" i="51"/>
  <c r="AO41" i="51"/>
  <c r="AO42" i="51"/>
  <c r="AO43" i="51"/>
  <c r="AO44" i="51"/>
  <c r="AO45" i="51"/>
  <c r="AO46" i="51"/>
  <c r="AO47" i="51"/>
  <c r="AO48" i="51"/>
  <c r="AO49" i="51"/>
  <c r="AO50" i="51"/>
  <c r="AO51" i="51"/>
  <c r="AO52" i="51"/>
  <c r="AO53" i="51"/>
  <c r="AO54" i="51"/>
  <c r="AO55" i="51"/>
  <c r="AO56" i="51"/>
  <c r="AO57" i="51"/>
  <c r="AO58" i="51"/>
  <c r="AO59" i="51"/>
  <c r="AO60" i="51"/>
  <c r="AO61" i="51"/>
  <c r="AO62" i="51"/>
  <c r="AO63" i="51"/>
  <c r="AO64" i="51"/>
  <c r="AO65" i="51"/>
  <c r="AO66" i="51"/>
  <c r="AO67" i="51"/>
  <c r="AO68" i="51"/>
  <c r="AO69" i="51"/>
  <c r="AO70" i="51"/>
  <c r="AO71" i="51"/>
  <c r="AO72" i="51"/>
  <c r="AO73" i="51"/>
  <c r="AO74" i="51"/>
  <c r="AO75" i="51"/>
  <c r="AO76" i="51"/>
  <c r="AO77" i="51"/>
  <c r="AO78" i="51"/>
  <c r="AO79" i="51"/>
  <c r="AO80" i="51"/>
  <c r="AO81" i="51"/>
  <c r="AO82" i="51"/>
  <c r="AO83" i="51"/>
  <c r="AO84" i="51"/>
  <c r="AO85" i="51"/>
  <c r="AO86" i="51"/>
  <c r="AO87" i="51"/>
  <c r="AO88" i="51"/>
  <c r="AO89" i="51"/>
  <c r="AO90" i="51"/>
  <c r="AO91" i="51"/>
  <c r="AO92" i="51"/>
  <c r="AO93" i="51"/>
  <c r="AO94" i="51"/>
  <c r="AO95" i="51"/>
  <c r="AO96" i="51"/>
  <c r="AO97" i="51"/>
  <c r="AO98" i="51"/>
  <c r="AO99" i="51"/>
  <c r="AO100" i="51"/>
  <c r="AO101" i="51"/>
  <c r="AO102" i="51"/>
  <c r="AO103" i="51"/>
  <c r="AO104" i="51"/>
  <c r="AO105" i="51"/>
  <c r="AO106" i="51"/>
  <c r="AO107" i="51"/>
  <c r="AO108" i="51"/>
  <c r="AO109" i="51"/>
  <c r="AO110" i="51"/>
  <c r="AO111" i="51"/>
  <c r="AO112" i="51"/>
  <c r="AO113" i="51"/>
  <c r="AO114" i="51"/>
  <c r="AO115" i="51"/>
  <c r="AO116" i="51"/>
  <c r="AO117" i="51"/>
  <c r="AO118" i="51"/>
  <c r="AO119" i="51"/>
  <c r="AO120" i="51"/>
  <c r="AO121" i="51"/>
  <c r="AO122" i="51"/>
  <c r="AO123" i="51"/>
  <c r="AO124" i="51"/>
  <c r="AO125" i="51"/>
  <c r="AO126" i="51"/>
  <c r="AO127" i="51"/>
  <c r="AO128" i="51"/>
  <c r="AO129" i="51"/>
  <c r="AO130" i="51"/>
  <c r="AO131" i="51"/>
  <c r="AO132" i="51"/>
  <c r="AO133" i="51"/>
  <c r="AO134" i="51"/>
  <c r="AO135" i="51"/>
  <c r="AO136" i="51"/>
  <c r="AO137" i="51"/>
  <c r="AO138" i="51"/>
  <c r="AO139" i="51"/>
  <c r="AO140" i="51"/>
  <c r="AO141" i="51"/>
  <c r="AO142" i="51"/>
  <c r="AO143" i="51"/>
  <c r="AO144" i="51"/>
  <c r="AO145" i="51"/>
  <c r="AO146" i="51"/>
  <c r="AO147" i="51"/>
  <c r="AO148" i="51"/>
  <c r="AO149" i="51"/>
  <c r="AO150" i="51"/>
  <c r="AO151" i="51"/>
  <c r="AO152" i="51"/>
  <c r="AO153" i="51"/>
  <c r="AO154" i="51"/>
  <c r="AO155" i="51"/>
  <c r="AO156" i="51"/>
  <c r="AO157" i="51"/>
  <c r="AO158" i="51"/>
  <c r="AO159" i="51"/>
  <c r="AO160" i="51"/>
  <c r="AO161" i="51"/>
  <c r="AO162" i="51"/>
  <c r="AO163" i="51"/>
  <c r="AO164" i="51"/>
  <c r="AO165" i="51"/>
  <c r="AO166" i="51"/>
  <c r="AO167" i="51"/>
  <c r="AO168" i="51"/>
  <c r="AO169" i="51"/>
  <c r="AO170" i="51"/>
  <c r="AO171" i="51"/>
  <c r="AO172" i="51"/>
  <c r="AO173" i="51"/>
  <c r="AO174" i="51"/>
  <c r="AO175" i="51"/>
  <c r="AO176" i="51"/>
  <c r="AO177" i="51"/>
  <c r="AO178" i="51"/>
  <c r="AO179" i="51"/>
  <c r="AO180" i="51"/>
  <c r="AO181" i="51"/>
  <c r="AO182" i="51"/>
  <c r="AO183" i="51"/>
  <c r="AO184" i="51"/>
  <c r="AO185" i="51"/>
  <c r="AO186" i="51"/>
  <c r="AO187" i="51"/>
  <c r="AO188" i="51"/>
  <c r="AO189" i="51"/>
  <c r="AO190" i="51"/>
  <c r="AO191" i="51"/>
  <c r="AO192" i="51"/>
  <c r="AO193" i="51"/>
  <c r="AO194" i="51"/>
  <c r="AO195" i="51"/>
  <c r="AO196" i="51"/>
  <c r="AO197" i="51"/>
  <c r="AO198" i="51"/>
  <c r="AO199" i="51"/>
  <c r="AO200" i="51"/>
  <c r="AO201" i="51"/>
  <c r="AO202" i="51"/>
  <c r="AO203" i="51"/>
  <c r="AO204" i="51"/>
  <c r="AO205" i="51"/>
  <c r="AO206" i="51"/>
  <c r="AO207" i="51"/>
  <c r="AO208" i="51"/>
  <c r="AO209" i="51"/>
  <c r="AO210" i="51"/>
  <c r="AO211" i="51"/>
  <c r="AO212" i="51"/>
  <c r="AO213" i="51"/>
  <c r="AO214" i="51"/>
  <c r="AO215" i="51"/>
  <c r="AO216" i="51"/>
  <c r="AO217" i="51"/>
  <c r="AO218" i="51"/>
  <c r="AO219" i="51"/>
  <c r="AO220" i="51"/>
  <c r="AO221" i="51"/>
  <c r="AO222" i="51"/>
  <c r="AO223" i="51"/>
  <c r="AO224" i="51"/>
  <c r="AO225" i="51"/>
  <c r="AO226" i="51"/>
  <c r="AO227" i="51"/>
  <c r="AO228" i="51"/>
  <c r="AO229" i="51"/>
  <c r="AO230" i="51"/>
  <c r="AO231" i="51"/>
  <c r="AO232" i="51"/>
  <c r="AO233" i="51"/>
  <c r="AO234" i="51"/>
  <c r="AO235" i="51"/>
  <c r="AO236" i="51"/>
  <c r="AO237" i="51"/>
  <c r="AO238" i="51"/>
  <c r="AO239" i="51"/>
  <c r="AO240" i="51"/>
  <c r="AO241" i="51"/>
  <c r="AO242" i="51"/>
  <c r="AO243" i="51"/>
  <c r="AO244" i="51"/>
  <c r="AO245" i="51"/>
  <c r="AO246" i="51"/>
  <c r="AO247" i="51"/>
  <c r="AO248" i="51"/>
  <c r="AO249" i="51"/>
  <c r="AO250" i="51"/>
  <c r="AO251" i="51"/>
  <c r="AO252" i="51"/>
  <c r="AO253" i="51"/>
  <c r="AO254" i="51"/>
  <c r="AO255" i="51"/>
  <c r="AO256" i="51"/>
  <c r="AO257" i="51"/>
  <c r="AO258" i="51"/>
  <c r="AO259" i="51"/>
  <c r="AO260" i="51"/>
  <c r="AO261" i="51"/>
  <c r="AO262" i="51"/>
  <c r="AO263" i="51"/>
  <c r="AO264" i="51"/>
  <c r="AO265" i="51"/>
  <c r="AO266" i="51"/>
  <c r="AO267" i="51"/>
  <c r="AO268" i="51"/>
  <c r="AO269" i="51"/>
  <c r="AO270" i="51"/>
  <c r="AO271" i="51"/>
  <c r="AO272" i="51"/>
  <c r="AO273" i="51"/>
  <c r="AO274" i="51"/>
  <c r="AO275" i="51"/>
  <c r="AO276" i="51"/>
  <c r="AO277" i="51"/>
  <c r="AO278" i="51"/>
  <c r="AO279" i="51"/>
  <c r="AO280" i="51"/>
  <c r="AO281" i="51"/>
  <c r="AO282" i="51"/>
  <c r="AO283" i="51"/>
  <c r="AO284" i="51"/>
  <c r="AO285" i="51"/>
  <c r="AO286" i="51"/>
  <c r="AO287" i="51"/>
  <c r="AO288" i="51"/>
  <c r="AO289" i="51"/>
  <c r="AO290" i="51"/>
  <c r="AO291" i="51"/>
  <c r="AO292" i="51"/>
  <c r="AO293" i="51"/>
  <c r="AO294" i="51"/>
  <c r="AO295" i="51"/>
  <c r="AO296" i="51"/>
  <c r="AO297" i="51"/>
  <c r="AO298" i="51"/>
  <c r="AO299" i="51"/>
  <c r="AO300" i="51"/>
  <c r="AO301" i="51"/>
  <c r="AO302" i="51"/>
  <c r="AO303" i="51"/>
  <c r="AO304" i="51"/>
  <c r="AO305" i="51"/>
  <c r="AO306" i="51"/>
  <c r="AO307" i="51"/>
  <c r="AO308" i="51"/>
  <c r="AO309" i="51"/>
  <c r="AO310" i="51"/>
  <c r="AO311" i="51"/>
  <c r="AO312" i="51"/>
  <c r="AO313" i="51"/>
  <c r="AO314" i="51"/>
  <c r="AO315" i="51"/>
  <c r="AO316" i="51"/>
  <c r="AO317" i="51"/>
  <c r="AO318" i="51"/>
  <c r="AO319" i="51"/>
  <c r="AO320" i="51"/>
  <c r="AO321" i="51"/>
  <c r="AO322" i="51"/>
  <c r="AO323" i="51"/>
  <c r="AO324" i="51"/>
  <c r="AO325" i="51"/>
  <c r="AO326" i="51"/>
  <c r="AO327" i="51"/>
  <c r="AO328" i="51"/>
  <c r="AO329" i="51"/>
  <c r="AO330" i="51"/>
  <c r="AO331" i="51"/>
  <c r="AO332" i="51"/>
  <c r="AO333" i="51"/>
  <c r="AO334" i="51"/>
  <c r="AO335" i="51"/>
  <c r="AO336" i="51"/>
  <c r="AO337" i="51"/>
  <c r="AO338" i="51"/>
  <c r="AO339" i="51"/>
  <c r="AO340" i="51"/>
  <c r="AO341" i="51"/>
  <c r="AO342" i="51"/>
  <c r="AO343" i="51"/>
  <c r="AO344" i="51"/>
  <c r="AO345" i="51"/>
  <c r="AO346" i="51"/>
  <c r="AO347" i="51"/>
  <c r="AO348" i="51"/>
  <c r="AO349" i="51"/>
  <c r="AO350" i="51"/>
  <c r="AO351" i="51"/>
  <c r="AO352" i="51"/>
  <c r="AO353" i="51"/>
  <c r="AO354" i="51"/>
  <c r="AO355" i="51"/>
  <c r="AO356" i="51"/>
  <c r="AO357" i="51"/>
  <c r="AO358" i="51"/>
  <c r="AO359" i="51"/>
  <c r="AO360" i="51"/>
  <c r="AO361" i="51"/>
  <c r="AO362" i="51"/>
  <c r="AO363" i="51"/>
  <c r="AO364" i="51"/>
  <c r="AO365" i="51"/>
  <c r="AO366" i="51"/>
  <c r="AO367" i="51"/>
  <c r="AO368" i="51"/>
  <c r="AO369" i="51"/>
  <c r="AO370" i="51"/>
  <c r="AO371" i="51"/>
  <c r="AO372" i="51"/>
  <c r="AO373" i="51"/>
  <c r="AO374" i="51"/>
  <c r="AO375" i="51"/>
  <c r="AO376" i="51"/>
  <c r="AO377" i="51"/>
  <c r="AO378" i="51"/>
  <c r="AO379" i="51"/>
  <c r="AO380" i="51"/>
  <c r="AO381" i="51"/>
  <c r="AO382" i="51"/>
  <c r="AO383" i="51"/>
  <c r="AO384" i="51"/>
  <c r="AO385" i="51"/>
  <c r="AO386" i="51"/>
  <c r="AO387" i="51"/>
  <c r="AO388" i="51"/>
  <c r="AO389" i="51"/>
  <c r="AO390" i="51"/>
  <c r="AO391" i="51"/>
  <c r="AO392" i="51"/>
  <c r="AO393" i="51"/>
  <c r="AO394" i="51"/>
  <c r="AO395" i="51"/>
  <c r="AO396" i="51"/>
  <c r="AO397" i="51"/>
  <c r="AO398" i="51"/>
  <c r="AO399" i="51"/>
  <c r="AO400" i="51"/>
  <c r="AO401" i="51"/>
  <c r="AO402" i="51"/>
  <c r="AO403" i="51"/>
  <c r="AO404" i="51"/>
  <c r="AO405" i="51"/>
  <c r="AO406" i="51"/>
  <c r="AO407" i="51"/>
  <c r="AO408" i="51"/>
  <c r="AO409" i="51"/>
  <c r="AO410" i="51"/>
  <c r="AO411" i="51"/>
  <c r="AO412" i="51"/>
  <c r="AO413" i="51"/>
  <c r="AO414" i="51"/>
  <c r="AO415" i="51"/>
  <c r="AO416" i="51"/>
  <c r="AO417" i="51"/>
  <c r="AO418" i="51"/>
  <c r="AO419" i="51"/>
  <c r="AO420" i="51"/>
  <c r="AO421" i="51"/>
  <c r="AO422" i="51"/>
  <c r="AO423" i="51"/>
  <c r="AO424" i="51"/>
  <c r="AO425" i="51"/>
  <c r="AO426" i="51"/>
  <c r="AO427" i="51"/>
  <c r="AO428" i="51"/>
  <c r="AO429" i="51"/>
  <c r="AO430" i="51"/>
  <c r="AO431" i="51"/>
  <c r="AO432" i="51"/>
  <c r="AO433" i="51"/>
  <c r="AO434" i="51"/>
  <c r="AO435" i="51"/>
  <c r="AO436" i="51"/>
  <c r="AO437" i="51"/>
  <c r="AO438" i="51"/>
  <c r="AO439" i="51"/>
  <c r="AO440" i="51"/>
  <c r="AO441" i="51"/>
  <c r="AO442" i="51"/>
  <c r="AO443" i="51"/>
  <c r="AO444" i="51"/>
  <c r="AO445" i="51"/>
  <c r="AO446" i="51"/>
  <c r="AO447" i="51"/>
  <c r="AO448" i="51"/>
  <c r="AO449" i="51"/>
  <c r="AO450" i="51"/>
  <c r="AO451" i="51"/>
  <c r="AO452" i="51"/>
  <c r="AO453" i="51"/>
  <c r="AO454" i="51"/>
  <c r="AO455" i="51"/>
  <c r="AO456" i="51"/>
  <c r="AO457" i="51"/>
  <c r="AO458" i="51"/>
  <c r="AO459" i="51"/>
  <c r="AO460" i="51"/>
  <c r="AO461" i="51"/>
  <c r="AO462" i="51"/>
  <c r="AO463" i="51"/>
  <c r="AO464" i="51"/>
  <c r="AO465" i="51"/>
  <c r="AO466" i="51"/>
  <c r="AO467" i="51"/>
  <c r="AO468" i="51"/>
  <c r="AO469" i="51"/>
  <c r="AO470" i="51"/>
  <c r="AO471" i="51"/>
  <c r="AO472" i="51"/>
  <c r="AO473" i="51"/>
  <c r="AO474" i="51"/>
  <c r="AO475" i="51"/>
  <c r="AO476" i="51"/>
  <c r="AO477" i="51"/>
  <c r="AO478" i="51"/>
  <c r="AO479" i="51"/>
  <c r="AO480" i="51"/>
  <c r="AO481" i="51"/>
  <c r="AO482" i="51"/>
  <c r="AO483" i="51"/>
  <c r="AO484" i="51"/>
  <c r="AO485" i="51"/>
  <c r="AO486" i="51"/>
  <c r="AO487" i="51"/>
  <c r="AO488" i="51"/>
  <c r="AO489" i="51"/>
  <c r="AO490" i="51"/>
  <c r="AO491" i="51"/>
  <c r="AO492" i="51"/>
  <c r="AO493" i="51"/>
  <c r="AO494" i="51"/>
  <c r="AO495" i="51"/>
  <c r="AO496" i="51"/>
  <c r="AO497" i="51"/>
  <c r="AO498" i="51"/>
  <c r="AO499" i="51"/>
  <c r="AO500" i="51"/>
  <c r="AO501" i="51"/>
  <c r="AO502" i="51"/>
  <c r="AO503" i="51"/>
  <c r="AO504" i="51"/>
  <c r="AO505" i="51"/>
  <c r="AO506" i="51"/>
  <c r="AO507" i="51"/>
  <c r="AO508" i="51"/>
  <c r="AO509" i="51"/>
  <c r="AO510" i="51"/>
  <c r="AO511" i="51"/>
  <c r="AO512" i="51"/>
  <c r="AO513" i="51"/>
  <c r="AO514" i="51"/>
  <c r="AO515" i="51"/>
  <c r="AO516" i="51"/>
  <c r="AO517" i="51"/>
  <c r="AO518" i="51"/>
  <c r="AO519" i="51"/>
  <c r="AO520" i="51"/>
  <c r="AO521" i="51"/>
  <c r="AO522" i="51"/>
  <c r="AO523" i="51"/>
  <c r="AO524" i="51"/>
  <c r="AO525" i="51"/>
  <c r="AO526" i="51"/>
  <c r="AO527" i="51"/>
  <c r="AO528" i="51"/>
  <c r="AO529" i="51"/>
  <c r="AO530" i="51"/>
  <c r="AO531" i="51"/>
  <c r="AO532" i="51"/>
  <c r="AO533" i="51"/>
  <c r="AO534" i="51"/>
  <c r="AO535" i="51"/>
  <c r="AO536" i="51"/>
  <c r="AO537" i="51"/>
  <c r="AO538" i="51"/>
  <c r="AO539" i="51"/>
  <c r="AO540" i="51"/>
  <c r="AO541" i="51"/>
  <c r="AO542" i="51"/>
  <c r="AO543" i="51"/>
  <c r="AO544" i="51"/>
  <c r="AO545" i="51"/>
  <c r="AO546" i="51"/>
  <c r="AO547" i="51"/>
  <c r="AO548" i="51"/>
  <c r="AO549" i="51"/>
  <c r="AO550" i="51"/>
  <c r="AO551" i="51"/>
  <c r="AO552" i="51"/>
  <c r="AO553" i="51"/>
  <c r="AO554" i="51"/>
  <c r="AO555" i="51"/>
  <c r="AO556" i="51"/>
  <c r="AO557" i="51"/>
  <c r="AO558" i="51"/>
  <c r="AO559" i="51"/>
  <c r="AO560" i="51"/>
  <c r="AO561" i="51"/>
  <c r="AO562" i="51"/>
  <c r="AO563" i="51"/>
  <c r="AO564" i="51"/>
  <c r="AO565" i="51"/>
  <c r="AO566" i="51"/>
  <c r="AO567" i="51"/>
  <c r="AO568" i="51"/>
  <c r="AO569" i="51"/>
  <c r="AO570" i="51"/>
  <c r="AO571" i="51"/>
  <c r="AO572" i="51"/>
  <c r="AO573" i="51"/>
  <c r="AO574" i="51"/>
  <c r="AO575" i="51"/>
  <c r="AO576" i="51"/>
  <c r="AO577" i="51"/>
  <c r="AO578" i="51"/>
  <c r="AO579" i="51"/>
  <c r="AO580" i="51"/>
  <c r="AO581" i="51"/>
  <c r="AO582" i="51"/>
  <c r="AO583" i="51"/>
  <c r="AO584" i="51"/>
  <c r="AO585" i="51"/>
  <c r="AO586" i="51"/>
  <c r="AO587" i="51"/>
  <c r="AO588" i="51"/>
  <c r="AO589" i="51"/>
  <c r="AO590" i="51"/>
  <c r="AO591" i="51"/>
  <c r="AO592" i="51"/>
  <c r="AO593" i="51"/>
  <c r="AO594" i="51"/>
  <c r="AO595" i="51"/>
  <c r="AO596" i="51"/>
  <c r="AO597" i="51"/>
  <c r="AO598" i="51"/>
  <c r="AO599" i="51"/>
  <c r="AO600" i="51"/>
  <c r="AO601" i="51"/>
  <c r="AO602" i="51"/>
  <c r="AO603" i="51"/>
  <c r="AO604" i="51"/>
  <c r="AO605" i="51"/>
  <c r="AO606" i="51"/>
  <c r="AO607" i="51"/>
  <c r="AO608" i="51"/>
  <c r="AO609" i="51"/>
  <c r="AO610" i="51"/>
  <c r="AO611" i="51"/>
  <c r="AO612" i="51"/>
  <c r="AO613" i="51"/>
  <c r="AO614" i="51"/>
  <c r="AO615" i="51"/>
  <c r="AO616" i="51"/>
  <c r="AO617" i="51"/>
  <c r="AO618" i="51"/>
  <c r="AO619" i="51"/>
  <c r="AO620" i="51"/>
  <c r="AO621" i="51"/>
  <c r="AO622" i="51"/>
  <c r="AO623" i="51"/>
  <c r="AO624" i="51"/>
  <c r="AO625" i="51"/>
  <c r="AO626" i="51"/>
  <c r="AO627" i="51"/>
  <c r="AO628" i="51"/>
  <c r="AO629" i="51"/>
  <c r="AO630" i="51"/>
  <c r="AO631" i="51"/>
  <c r="AO632" i="51"/>
  <c r="AO633" i="51"/>
  <c r="AO634" i="51"/>
  <c r="AO635" i="51"/>
  <c r="AO636" i="51"/>
  <c r="AO637" i="51"/>
  <c r="AO638" i="51"/>
  <c r="AO639" i="51"/>
  <c r="AO640" i="51"/>
  <c r="AO641" i="51"/>
  <c r="AO642" i="51"/>
  <c r="AO643" i="51"/>
  <c r="AO644" i="51"/>
  <c r="AO645" i="51"/>
  <c r="AO646" i="51"/>
  <c r="AO647" i="51"/>
  <c r="AO648" i="51"/>
  <c r="AO649" i="51"/>
  <c r="AO650" i="51"/>
  <c r="AO651" i="51"/>
  <c r="AO652" i="51"/>
  <c r="AO653" i="51"/>
  <c r="AO654" i="51"/>
  <c r="AO655" i="51"/>
  <c r="AO656" i="51"/>
  <c r="AO657" i="51"/>
  <c r="AO658" i="51"/>
  <c r="AO659" i="51"/>
  <c r="AO660" i="51"/>
  <c r="AO661" i="51"/>
  <c r="AO662" i="51"/>
  <c r="AO663" i="51"/>
  <c r="AO664" i="51"/>
  <c r="AO665" i="51"/>
  <c r="AO666" i="51"/>
  <c r="AO667" i="51"/>
  <c r="AO668" i="51"/>
  <c r="AO669" i="51"/>
  <c r="AO670" i="51"/>
  <c r="AO671" i="51"/>
  <c r="AO672" i="51"/>
  <c r="AO673" i="51"/>
  <c r="AO674" i="51"/>
  <c r="AO675" i="51"/>
  <c r="AO676" i="51"/>
  <c r="AO677" i="51"/>
  <c r="AO678" i="51"/>
  <c r="AO679" i="51"/>
  <c r="AO680" i="51"/>
  <c r="AO681" i="51"/>
  <c r="AO682" i="51"/>
  <c r="AO683" i="51"/>
  <c r="AO684" i="51"/>
  <c r="AO685" i="51"/>
  <c r="AO686" i="51"/>
  <c r="AO687" i="51"/>
  <c r="AO688" i="51"/>
  <c r="AO689" i="51"/>
  <c r="AO690" i="51"/>
  <c r="AO691" i="51"/>
  <c r="AO692" i="51"/>
  <c r="AO693" i="51"/>
  <c r="AO694" i="51"/>
  <c r="AO695" i="51"/>
  <c r="AO696" i="51"/>
  <c r="AO697" i="51"/>
  <c r="AO698" i="51"/>
  <c r="AO699" i="51"/>
  <c r="AO700" i="51"/>
  <c r="AO701" i="51"/>
  <c r="AO702" i="51"/>
  <c r="AO703" i="51"/>
  <c r="AO704" i="51"/>
  <c r="AO705" i="51"/>
  <c r="AO706" i="51"/>
  <c r="AO707" i="51"/>
  <c r="AO708" i="51"/>
  <c r="AO709" i="51"/>
  <c r="AO710" i="51"/>
  <c r="AO711" i="51"/>
  <c r="AO712" i="51"/>
  <c r="AO713" i="51"/>
  <c r="AO714" i="51"/>
  <c r="AO715" i="51"/>
  <c r="AO716" i="51"/>
  <c r="AO717" i="51"/>
  <c r="AO718" i="51"/>
  <c r="AO719" i="51"/>
  <c r="AO720" i="51"/>
  <c r="AO721" i="51"/>
  <c r="AO722" i="51"/>
  <c r="AO723" i="51"/>
  <c r="AO724" i="51"/>
  <c r="AO725" i="51"/>
  <c r="AO726" i="51"/>
  <c r="AO727" i="51"/>
  <c r="AO728" i="51"/>
  <c r="AO729" i="51"/>
  <c r="AO730" i="51"/>
  <c r="AO731" i="51"/>
  <c r="AO732" i="51"/>
  <c r="AO733" i="51"/>
  <c r="AO734" i="51"/>
  <c r="AO735" i="51"/>
  <c r="AO736" i="51"/>
  <c r="AO737" i="51"/>
  <c r="AO738" i="51"/>
  <c r="AO739" i="51"/>
  <c r="AO740" i="51"/>
  <c r="AO741" i="51"/>
  <c r="AO742" i="51"/>
  <c r="AO743" i="51"/>
  <c r="AO744" i="51"/>
  <c r="AO745" i="51"/>
  <c r="AO746" i="51"/>
  <c r="AO747" i="51"/>
  <c r="AO748" i="51"/>
  <c r="AO749" i="51"/>
  <c r="AO750" i="51"/>
  <c r="AO751" i="51"/>
  <c r="AO752" i="51"/>
  <c r="AO753" i="51"/>
  <c r="AO754" i="51"/>
  <c r="AO755" i="51"/>
  <c r="AO756" i="51"/>
  <c r="AO757" i="51"/>
  <c r="AO758" i="51"/>
  <c r="AO759" i="51"/>
  <c r="AO760" i="51"/>
  <c r="AO761" i="51"/>
  <c r="AO762" i="51"/>
  <c r="AO763" i="51"/>
  <c r="AO764" i="51"/>
  <c r="AO765" i="51"/>
  <c r="AO766" i="51"/>
  <c r="AO767" i="51"/>
  <c r="AO768" i="51"/>
  <c r="AO769" i="51"/>
  <c r="AO770" i="51"/>
  <c r="AO771" i="51"/>
  <c r="AO772" i="51"/>
  <c r="AO773" i="51"/>
  <c r="AO774" i="51"/>
  <c r="AO775" i="51"/>
  <c r="AO776" i="51"/>
  <c r="AO777" i="51"/>
  <c r="AO778" i="51"/>
  <c r="AO779" i="51"/>
  <c r="AO780" i="51"/>
  <c r="AO781" i="51"/>
  <c r="AO782" i="51"/>
  <c r="AO783" i="51"/>
  <c r="AO784" i="51"/>
  <c r="AO785" i="51"/>
  <c r="AO786" i="51"/>
  <c r="AO787" i="51"/>
  <c r="AO788" i="51"/>
  <c r="AO789" i="51"/>
  <c r="AO790" i="51"/>
  <c r="AO791" i="51"/>
  <c r="AO792" i="51"/>
  <c r="AO793" i="51"/>
  <c r="AO794" i="51"/>
  <c r="AO795" i="51"/>
  <c r="AO796" i="51"/>
  <c r="AO797" i="51"/>
  <c r="AO798" i="51"/>
  <c r="AO799" i="51"/>
  <c r="AO800" i="51"/>
  <c r="AO801" i="51"/>
  <c r="AO802" i="51"/>
  <c r="AO803" i="51"/>
  <c r="AO804" i="51"/>
  <c r="AO805" i="51"/>
  <c r="AO806" i="51"/>
  <c r="AO807" i="51"/>
  <c r="AO808" i="51"/>
  <c r="AO809" i="51"/>
  <c r="AO810" i="51"/>
  <c r="AO811" i="51"/>
  <c r="AO812" i="51"/>
  <c r="AO813" i="51"/>
  <c r="AO814" i="51"/>
  <c r="AO815" i="51"/>
  <c r="AO816" i="51"/>
  <c r="AO817" i="51"/>
  <c r="AO818" i="51"/>
  <c r="AO819" i="51"/>
  <c r="AO820" i="51"/>
  <c r="AO821" i="51"/>
  <c r="AO822" i="51"/>
  <c r="AO823" i="51"/>
  <c r="AO824" i="51"/>
  <c r="AO825" i="51"/>
  <c r="AO826" i="51"/>
  <c r="AO827" i="51"/>
  <c r="AO828" i="51"/>
  <c r="AO829" i="51"/>
  <c r="AO830" i="51"/>
  <c r="AO831" i="51"/>
  <c r="AO832" i="51"/>
  <c r="AO833" i="51"/>
  <c r="AO834" i="51"/>
  <c r="AO835" i="51"/>
  <c r="AO836" i="51"/>
  <c r="AO837" i="51"/>
  <c r="AO838" i="51"/>
  <c r="AO839" i="51"/>
  <c r="AO840" i="51"/>
  <c r="AO841" i="51"/>
  <c r="AO842" i="51"/>
  <c r="AO843" i="51"/>
  <c r="AO844" i="51"/>
  <c r="AO845" i="51"/>
  <c r="AO846" i="51"/>
  <c r="AO847" i="51"/>
  <c r="AO848" i="51"/>
  <c r="AO849" i="51"/>
  <c r="AO850" i="51"/>
  <c r="AO851" i="51"/>
  <c r="AO852" i="51"/>
  <c r="AO853" i="51"/>
  <c r="AO854" i="51"/>
  <c r="AO855" i="51"/>
  <c r="AO856" i="51"/>
  <c r="AO857" i="51"/>
  <c r="AO858" i="51"/>
  <c r="AO859" i="51"/>
  <c r="AO860" i="51"/>
  <c r="AO861" i="51"/>
  <c r="AO862" i="51"/>
  <c r="AO863" i="51"/>
  <c r="AO864" i="51"/>
  <c r="AO865" i="51"/>
  <c r="AO866" i="51"/>
  <c r="AO867" i="51"/>
  <c r="AO868" i="51"/>
  <c r="AO869" i="51"/>
  <c r="AO870" i="51"/>
  <c r="AO871" i="51"/>
  <c r="AO872" i="51"/>
  <c r="AO873" i="51"/>
  <c r="AO874" i="51"/>
  <c r="AO875" i="51"/>
  <c r="AO876" i="51"/>
  <c r="AO877" i="51"/>
  <c r="AO878" i="51"/>
  <c r="AO879" i="51"/>
  <c r="AO880" i="51"/>
  <c r="AO881" i="51"/>
  <c r="AO882" i="51"/>
  <c r="AO883" i="51"/>
  <c r="AO884" i="51"/>
  <c r="AO885" i="51"/>
  <c r="AO886" i="51"/>
  <c r="AO887" i="51"/>
  <c r="AO888" i="51"/>
  <c r="AO889" i="51"/>
  <c r="AO890" i="51"/>
  <c r="AO891" i="51"/>
  <c r="AO892" i="51"/>
  <c r="AO893" i="51"/>
  <c r="AO894" i="51"/>
  <c r="AO895" i="51"/>
  <c r="AO896" i="51"/>
  <c r="AO897" i="51"/>
  <c r="AO898" i="51"/>
  <c r="AO899" i="51"/>
  <c r="AO900" i="51"/>
  <c r="AO901" i="51"/>
  <c r="AO902" i="51"/>
  <c r="AO903" i="51"/>
  <c r="AO904" i="51"/>
  <c r="AO905" i="51"/>
  <c r="AO906" i="51"/>
  <c r="AO907" i="51"/>
  <c r="AO908" i="51"/>
  <c r="AO909" i="51"/>
  <c r="AO910" i="51"/>
  <c r="AO911" i="51"/>
  <c r="AO912" i="51"/>
  <c r="AO913" i="51"/>
  <c r="AO914" i="51"/>
  <c r="AO915" i="51"/>
  <c r="AO916" i="51"/>
  <c r="AO917" i="51"/>
  <c r="AO918" i="51"/>
  <c r="AO919" i="51"/>
  <c r="AO920" i="51"/>
  <c r="AO921" i="51"/>
  <c r="AO922" i="51"/>
  <c r="AO923" i="51"/>
  <c r="AO924" i="51"/>
  <c r="AO925" i="51"/>
  <c r="AO926" i="51"/>
  <c r="AO927" i="51"/>
  <c r="AO928" i="51"/>
  <c r="AO929" i="51"/>
  <c r="AO930" i="51"/>
  <c r="AO931" i="51"/>
  <c r="AO932" i="51"/>
  <c r="AO933" i="51"/>
  <c r="AO934" i="51"/>
  <c r="AO935" i="51"/>
  <c r="AO936" i="51"/>
  <c r="AO937" i="51"/>
  <c r="AO938" i="51"/>
  <c r="AO939" i="51"/>
  <c r="AO940" i="51"/>
  <c r="AO941" i="51"/>
  <c r="AO942" i="51"/>
  <c r="AO943" i="51"/>
  <c r="AO944" i="51"/>
  <c r="AO945" i="51"/>
  <c r="AO946" i="51"/>
  <c r="AO947" i="51"/>
  <c r="AO948" i="51"/>
  <c r="AO949" i="51"/>
  <c r="AO950" i="51"/>
  <c r="AO951" i="51"/>
  <c r="AO952" i="51"/>
  <c r="AO953" i="51"/>
  <c r="AO954" i="51"/>
  <c r="AO955" i="51"/>
  <c r="AO956" i="51"/>
  <c r="AO957" i="51"/>
  <c r="AO958" i="51"/>
  <c r="AO959" i="51"/>
  <c r="AO960" i="51"/>
  <c r="AO961" i="51"/>
  <c r="AO962" i="51"/>
  <c r="AO963" i="51"/>
  <c r="AO964" i="51"/>
  <c r="AO965" i="51"/>
  <c r="AO966" i="51"/>
  <c r="AO967" i="51"/>
  <c r="AO968" i="51"/>
  <c r="AO969" i="51"/>
  <c r="AO970" i="51"/>
  <c r="AO971" i="51"/>
  <c r="AO972" i="51"/>
  <c r="AO973" i="51"/>
  <c r="AO974" i="51"/>
  <c r="AO975" i="51"/>
  <c r="AO976" i="51"/>
  <c r="AO977" i="51"/>
  <c r="AO978" i="51"/>
  <c r="AO979" i="51"/>
  <c r="AO980" i="51"/>
  <c r="AO981" i="51"/>
  <c r="AO982" i="51"/>
  <c r="AO983" i="51"/>
  <c r="AO984" i="51"/>
  <c r="AO985" i="51"/>
  <c r="AO986" i="51"/>
  <c r="AO987" i="51"/>
  <c r="AO988" i="51"/>
  <c r="AO989" i="51"/>
  <c r="AO990" i="51"/>
  <c r="AO991" i="51"/>
  <c r="AO992" i="51"/>
  <c r="AO993" i="51"/>
  <c r="AO994" i="51"/>
  <c r="AO995" i="51"/>
  <c r="AO996" i="51"/>
  <c r="AO997" i="51"/>
  <c r="AO998" i="51"/>
  <c r="AO999" i="51"/>
  <c r="AO1000" i="51"/>
  <c r="AO1001" i="51"/>
  <c r="AO1002" i="51"/>
  <c r="AO1003" i="51"/>
  <c r="AO1004" i="51"/>
  <c r="AO1005" i="51"/>
  <c r="AO1006" i="51"/>
  <c r="AO1007" i="51"/>
  <c r="AO9" i="51"/>
  <c r="AQ10" i="51"/>
  <c r="AQ11" i="51"/>
  <c r="AQ12" i="51"/>
  <c r="AQ13" i="51"/>
  <c r="AQ14" i="51"/>
  <c r="AQ15" i="51"/>
  <c r="AQ16" i="51"/>
  <c r="AQ17" i="51"/>
  <c r="AQ18" i="51"/>
  <c r="AQ19" i="51"/>
  <c r="AQ20" i="51"/>
  <c r="AQ21" i="51"/>
  <c r="AQ22" i="51"/>
  <c r="AQ23" i="51"/>
  <c r="AQ24" i="51"/>
  <c r="AQ25" i="51"/>
  <c r="AQ26" i="51"/>
  <c r="AQ27" i="51"/>
  <c r="AQ28" i="51"/>
  <c r="AQ29" i="51"/>
  <c r="AQ30" i="51"/>
  <c r="AQ31" i="51"/>
  <c r="AQ32" i="51"/>
  <c r="AQ33" i="51"/>
  <c r="AQ34" i="51"/>
  <c r="AQ35" i="51"/>
  <c r="AQ36" i="51"/>
  <c r="AQ37" i="51"/>
  <c r="AQ38" i="51"/>
  <c r="AQ39" i="51"/>
  <c r="AQ40" i="51"/>
  <c r="AQ41" i="51"/>
  <c r="AQ42" i="51"/>
  <c r="AQ43" i="51"/>
  <c r="AQ44" i="51"/>
  <c r="AQ45" i="51"/>
  <c r="AQ46" i="51"/>
  <c r="AQ47" i="51"/>
  <c r="AQ48" i="51"/>
  <c r="AQ49" i="51"/>
  <c r="AQ50" i="51"/>
  <c r="AQ51" i="51"/>
  <c r="AQ52" i="51"/>
  <c r="AQ53" i="51"/>
  <c r="AQ54" i="51"/>
  <c r="AQ55" i="51"/>
  <c r="AQ56" i="51"/>
  <c r="AQ57" i="51"/>
  <c r="AQ58" i="51"/>
  <c r="AQ59" i="51"/>
  <c r="AQ60" i="51"/>
  <c r="AQ61" i="51"/>
  <c r="AQ62" i="51"/>
  <c r="AQ63" i="51"/>
  <c r="AQ64" i="51"/>
  <c r="AQ65" i="51"/>
  <c r="AQ66" i="51"/>
  <c r="AQ67" i="51"/>
  <c r="AQ68" i="51"/>
  <c r="AQ69" i="51"/>
  <c r="AQ70" i="51"/>
  <c r="AQ71" i="51"/>
  <c r="AQ72" i="51"/>
  <c r="AQ73" i="51"/>
  <c r="AQ74" i="51"/>
  <c r="AQ75" i="51"/>
  <c r="AQ76" i="51"/>
  <c r="AQ77" i="51"/>
  <c r="AQ78" i="51"/>
  <c r="AQ79" i="51"/>
  <c r="AQ80" i="51"/>
  <c r="AQ81" i="51"/>
  <c r="AQ82" i="51"/>
  <c r="AQ83" i="51"/>
  <c r="AQ84" i="51"/>
  <c r="AQ85" i="51"/>
  <c r="AQ86" i="51"/>
  <c r="AQ87" i="51"/>
  <c r="AQ88" i="51"/>
  <c r="AQ89" i="51"/>
  <c r="AQ90" i="51"/>
  <c r="AQ91" i="51"/>
  <c r="AQ92" i="51"/>
  <c r="AQ93" i="51"/>
  <c r="AQ94" i="51"/>
  <c r="AQ95" i="51"/>
  <c r="AQ96" i="51"/>
  <c r="AQ97" i="51"/>
  <c r="AQ98" i="51"/>
  <c r="AQ99" i="51"/>
  <c r="AQ100" i="51"/>
  <c r="AQ101" i="51"/>
  <c r="AQ102" i="51"/>
  <c r="AQ103" i="51"/>
  <c r="AQ104" i="51"/>
  <c r="AQ105" i="51"/>
  <c r="AQ106" i="51"/>
  <c r="AQ107" i="51"/>
  <c r="AQ108" i="51"/>
  <c r="AQ109" i="51"/>
  <c r="AQ110" i="51"/>
  <c r="AQ111" i="51"/>
  <c r="AQ112" i="51"/>
  <c r="AQ113" i="51"/>
  <c r="AQ114" i="51"/>
  <c r="AQ115" i="51"/>
  <c r="AQ116" i="51"/>
  <c r="AQ117" i="51"/>
  <c r="AQ118" i="51"/>
  <c r="AQ119" i="51"/>
  <c r="AQ120" i="51"/>
  <c r="AQ121" i="51"/>
  <c r="AQ122" i="51"/>
  <c r="AQ123" i="51"/>
  <c r="AQ124" i="51"/>
  <c r="AQ125" i="51"/>
  <c r="AQ126" i="51"/>
  <c r="AQ127" i="51"/>
  <c r="AQ128" i="51"/>
  <c r="AQ129" i="51"/>
  <c r="AQ130" i="51"/>
  <c r="AQ131" i="51"/>
  <c r="AQ132" i="51"/>
  <c r="AQ133" i="51"/>
  <c r="AQ134" i="51"/>
  <c r="AQ135" i="51"/>
  <c r="AQ136" i="51"/>
  <c r="AQ137" i="51"/>
  <c r="AQ138" i="51"/>
  <c r="AQ139" i="51"/>
  <c r="AQ140" i="51"/>
  <c r="AQ141" i="51"/>
  <c r="AQ142" i="51"/>
  <c r="AQ143" i="51"/>
  <c r="AQ144" i="51"/>
  <c r="AQ145" i="51"/>
  <c r="AQ146" i="51"/>
  <c r="AQ147" i="51"/>
  <c r="AQ148" i="51"/>
  <c r="AQ149" i="51"/>
  <c r="AQ150" i="51"/>
  <c r="AQ151" i="51"/>
  <c r="AQ152" i="51"/>
  <c r="AQ153" i="51"/>
  <c r="AQ154" i="51"/>
  <c r="AQ155" i="51"/>
  <c r="AQ156" i="51"/>
  <c r="AQ157" i="51"/>
  <c r="AQ158" i="51"/>
  <c r="AQ159" i="51"/>
  <c r="AQ160" i="51"/>
  <c r="AQ161" i="51"/>
  <c r="AQ162" i="51"/>
  <c r="AQ163" i="51"/>
  <c r="AQ164" i="51"/>
  <c r="AQ165" i="51"/>
  <c r="AQ166" i="51"/>
  <c r="AQ167" i="51"/>
  <c r="AQ168" i="51"/>
  <c r="AQ169" i="51"/>
  <c r="AQ170" i="51"/>
  <c r="AQ171" i="51"/>
  <c r="AQ172" i="51"/>
  <c r="AQ173" i="51"/>
  <c r="AQ174" i="51"/>
  <c r="AQ175" i="51"/>
  <c r="AQ176" i="51"/>
  <c r="AQ177" i="51"/>
  <c r="AQ178" i="51"/>
  <c r="AQ179" i="51"/>
  <c r="AQ180" i="51"/>
  <c r="AQ181" i="51"/>
  <c r="AQ182" i="51"/>
  <c r="AQ183" i="51"/>
  <c r="AQ184" i="51"/>
  <c r="AQ185" i="51"/>
  <c r="AQ186" i="51"/>
  <c r="AQ187" i="51"/>
  <c r="AQ188" i="51"/>
  <c r="AQ189" i="51"/>
  <c r="AQ190" i="51"/>
  <c r="AQ191" i="51"/>
  <c r="AQ192" i="51"/>
  <c r="AQ193" i="51"/>
  <c r="AQ194" i="51"/>
  <c r="AQ195" i="51"/>
  <c r="AQ196" i="51"/>
  <c r="AQ197" i="51"/>
  <c r="AQ198" i="51"/>
  <c r="AQ199" i="51"/>
  <c r="AQ200" i="51"/>
  <c r="AQ201" i="51"/>
  <c r="AQ202" i="51"/>
  <c r="AQ203" i="51"/>
  <c r="AQ204" i="51"/>
  <c r="AQ205" i="51"/>
  <c r="AQ206" i="51"/>
  <c r="AQ207" i="51"/>
  <c r="AQ208" i="51"/>
  <c r="AQ209" i="51"/>
  <c r="AQ210" i="51"/>
  <c r="AQ211" i="51"/>
  <c r="AQ212" i="51"/>
  <c r="AQ213" i="51"/>
  <c r="AQ214" i="51"/>
  <c r="AQ215" i="51"/>
  <c r="AQ216" i="51"/>
  <c r="AQ217" i="51"/>
  <c r="AQ218" i="51"/>
  <c r="AQ219" i="51"/>
  <c r="AQ220" i="51"/>
  <c r="AQ221" i="51"/>
  <c r="AQ222" i="51"/>
  <c r="AQ223" i="51"/>
  <c r="AQ224" i="51"/>
  <c r="AQ225" i="51"/>
  <c r="AQ226" i="51"/>
  <c r="AQ227" i="51"/>
  <c r="AQ228" i="51"/>
  <c r="AQ229" i="51"/>
  <c r="AQ230" i="51"/>
  <c r="AQ231" i="51"/>
  <c r="AQ232" i="51"/>
  <c r="AQ233" i="51"/>
  <c r="AQ234" i="51"/>
  <c r="AQ235" i="51"/>
  <c r="AQ236" i="51"/>
  <c r="AQ237" i="51"/>
  <c r="AQ238" i="51"/>
  <c r="AQ239" i="51"/>
  <c r="AQ240" i="51"/>
  <c r="AQ241" i="51"/>
  <c r="AQ242" i="51"/>
  <c r="AQ243" i="51"/>
  <c r="AQ244" i="51"/>
  <c r="AQ245" i="51"/>
  <c r="AQ246" i="51"/>
  <c r="AQ247" i="51"/>
  <c r="AQ248" i="51"/>
  <c r="AQ249" i="51"/>
  <c r="AQ250" i="51"/>
  <c r="AQ251" i="51"/>
  <c r="AQ252" i="51"/>
  <c r="AQ253" i="51"/>
  <c r="AQ254" i="51"/>
  <c r="AQ255" i="51"/>
  <c r="AQ256" i="51"/>
  <c r="AQ257" i="51"/>
  <c r="AQ258" i="51"/>
  <c r="AQ259" i="51"/>
  <c r="AQ260" i="51"/>
  <c r="AQ261" i="51"/>
  <c r="AQ262" i="51"/>
  <c r="AQ263" i="51"/>
  <c r="AQ264" i="51"/>
  <c r="AQ265" i="51"/>
  <c r="AQ266" i="51"/>
  <c r="AQ267" i="51"/>
  <c r="AQ268" i="51"/>
  <c r="AQ269" i="51"/>
  <c r="AQ270" i="51"/>
  <c r="AQ271" i="51"/>
  <c r="AQ272" i="51"/>
  <c r="AQ273" i="51"/>
  <c r="AQ274" i="51"/>
  <c r="AQ275" i="51"/>
  <c r="AQ276" i="51"/>
  <c r="AQ277" i="51"/>
  <c r="AQ278" i="51"/>
  <c r="AQ279" i="51"/>
  <c r="AQ280" i="51"/>
  <c r="AQ281" i="51"/>
  <c r="AQ282" i="51"/>
  <c r="AQ283" i="51"/>
  <c r="AQ284" i="51"/>
  <c r="AQ285" i="51"/>
  <c r="AQ286" i="51"/>
  <c r="AQ287" i="51"/>
  <c r="AQ288" i="51"/>
  <c r="AQ289" i="51"/>
  <c r="AQ290" i="51"/>
  <c r="AQ291" i="51"/>
  <c r="AQ292" i="51"/>
  <c r="AQ293" i="51"/>
  <c r="AQ294" i="51"/>
  <c r="AQ295" i="51"/>
  <c r="AQ296" i="51"/>
  <c r="AQ297" i="51"/>
  <c r="AQ298" i="51"/>
  <c r="AQ299" i="51"/>
  <c r="AQ300" i="51"/>
  <c r="AQ301" i="51"/>
  <c r="AQ302" i="51"/>
  <c r="AQ303" i="51"/>
  <c r="AQ304" i="51"/>
  <c r="AQ305" i="51"/>
  <c r="AQ306" i="51"/>
  <c r="AQ307" i="51"/>
  <c r="AQ308" i="51"/>
  <c r="AQ309" i="51"/>
  <c r="AQ310" i="51"/>
  <c r="AQ311" i="51"/>
  <c r="AQ312" i="51"/>
  <c r="AQ313" i="51"/>
  <c r="AQ314" i="51"/>
  <c r="AQ315" i="51"/>
  <c r="AQ316" i="51"/>
  <c r="AQ317" i="51"/>
  <c r="AQ318" i="51"/>
  <c r="AQ319" i="51"/>
  <c r="AQ320" i="51"/>
  <c r="AQ321" i="51"/>
  <c r="AQ322" i="51"/>
  <c r="AQ323" i="51"/>
  <c r="AQ324" i="51"/>
  <c r="AQ325" i="51"/>
  <c r="AQ326" i="51"/>
  <c r="AQ327" i="51"/>
  <c r="AQ328" i="51"/>
  <c r="AQ329" i="51"/>
  <c r="AQ330" i="51"/>
  <c r="AQ331" i="51"/>
  <c r="AQ332" i="51"/>
  <c r="AQ333" i="51"/>
  <c r="AQ334" i="51"/>
  <c r="AQ335" i="51"/>
  <c r="AQ336" i="51"/>
  <c r="AQ337" i="51"/>
  <c r="AQ338" i="51"/>
  <c r="AQ339" i="51"/>
  <c r="AQ340" i="51"/>
  <c r="AQ341" i="51"/>
  <c r="AQ342" i="51"/>
  <c r="AQ343" i="51"/>
  <c r="AQ344" i="51"/>
  <c r="AQ345" i="51"/>
  <c r="AQ346" i="51"/>
  <c r="AQ347" i="51"/>
  <c r="AQ348" i="51"/>
  <c r="AQ349" i="51"/>
  <c r="AQ350" i="51"/>
  <c r="AQ351" i="51"/>
  <c r="AQ352" i="51"/>
  <c r="AQ353" i="51"/>
  <c r="AQ354" i="51"/>
  <c r="AQ355" i="51"/>
  <c r="AQ356" i="51"/>
  <c r="AQ357" i="51"/>
  <c r="AQ358" i="51"/>
  <c r="AQ359" i="51"/>
  <c r="AQ360" i="51"/>
  <c r="AQ361" i="51"/>
  <c r="AQ362" i="51"/>
  <c r="AQ363" i="51"/>
  <c r="AQ364" i="51"/>
  <c r="AQ365" i="51"/>
  <c r="AQ366" i="51"/>
  <c r="AQ367" i="51"/>
  <c r="AQ368" i="51"/>
  <c r="AQ369" i="51"/>
  <c r="AQ370" i="51"/>
  <c r="AQ371" i="51"/>
  <c r="AQ372" i="51"/>
  <c r="AQ373" i="51"/>
  <c r="AQ374" i="51"/>
  <c r="AQ375" i="51"/>
  <c r="AQ376" i="51"/>
  <c r="AQ377" i="51"/>
  <c r="AQ378" i="51"/>
  <c r="AQ379" i="51"/>
  <c r="AQ380" i="51"/>
  <c r="AQ381" i="51"/>
  <c r="AQ382" i="51"/>
  <c r="AQ383" i="51"/>
  <c r="AQ384" i="51"/>
  <c r="AQ385" i="51"/>
  <c r="AQ386" i="51"/>
  <c r="AQ387" i="51"/>
  <c r="AQ388" i="51"/>
  <c r="AQ389" i="51"/>
  <c r="AQ390" i="51"/>
  <c r="AQ391" i="51"/>
  <c r="AQ392" i="51"/>
  <c r="AQ393" i="51"/>
  <c r="AQ394" i="51"/>
  <c r="AQ395" i="51"/>
  <c r="AQ396" i="51"/>
  <c r="AQ397" i="51"/>
  <c r="AQ398" i="51"/>
  <c r="AQ399" i="51"/>
  <c r="AQ400" i="51"/>
  <c r="AQ401" i="51"/>
  <c r="AQ402" i="51"/>
  <c r="AQ403" i="51"/>
  <c r="AQ404" i="51"/>
  <c r="AQ405" i="51"/>
  <c r="AQ406" i="51"/>
  <c r="AQ407" i="51"/>
  <c r="AQ408" i="51"/>
  <c r="AQ409" i="51"/>
  <c r="AQ410" i="51"/>
  <c r="AQ411" i="51"/>
  <c r="AQ412" i="51"/>
  <c r="AQ413" i="51"/>
  <c r="AQ414" i="51"/>
  <c r="AQ415" i="51"/>
  <c r="AQ416" i="51"/>
  <c r="AQ417" i="51"/>
  <c r="AQ418" i="51"/>
  <c r="AQ419" i="51"/>
  <c r="AQ420" i="51"/>
  <c r="AQ421" i="51"/>
  <c r="AQ422" i="51"/>
  <c r="AQ423" i="51"/>
  <c r="AQ424" i="51"/>
  <c r="AQ425" i="51"/>
  <c r="AQ426" i="51"/>
  <c r="AQ427" i="51"/>
  <c r="AQ428" i="51"/>
  <c r="AQ429" i="51"/>
  <c r="AQ430" i="51"/>
  <c r="AQ431" i="51"/>
  <c r="AQ432" i="51"/>
  <c r="AQ433" i="51"/>
  <c r="AQ434" i="51"/>
  <c r="AQ435" i="51"/>
  <c r="AQ436" i="51"/>
  <c r="AQ437" i="51"/>
  <c r="AQ438" i="51"/>
  <c r="AQ439" i="51"/>
  <c r="AQ440" i="51"/>
  <c r="AQ441" i="51"/>
  <c r="AQ442" i="51"/>
  <c r="AQ443" i="51"/>
  <c r="AQ444" i="51"/>
  <c r="AQ445" i="51"/>
  <c r="AQ446" i="51"/>
  <c r="AQ447" i="51"/>
  <c r="AQ448" i="51"/>
  <c r="AQ449" i="51"/>
  <c r="AQ450" i="51"/>
  <c r="AQ451" i="51"/>
  <c r="AQ452" i="51"/>
  <c r="AQ453" i="51"/>
  <c r="AQ454" i="51"/>
  <c r="AQ455" i="51"/>
  <c r="AQ456" i="51"/>
  <c r="AQ457" i="51"/>
  <c r="AQ458" i="51"/>
  <c r="AQ459" i="51"/>
  <c r="AQ460" i="51"/>
  <c r="AQ461" i="51"/>
  <c r="AQ462" i="51"/>
  <c r="AQ463" i="51"/>
  <c r="AQ464" i="51"/>
  <c r="AQ465" i="51"/>
  <c r="AQ466" i="51"/>
  <c r="AQ467" i="51"/>
  <c r="AQ468" i="51"/>
  <c r="AQ469" i="51"/>
  <c r="AQ470" i="51"/>
  <c r="AQ471" i="51"/>
  <c r="AQ472" i="51"/>
  <c r="AQ473" i="51"/>
  <c r="AQ474" i="51"/>
  <c r="AQ475" i="51"/>
  <c r="AQ476" i="51"/>
  <c r="AQ477" i="51"/>
  <c r="AQ478" i="51"/>
  <c r="AQ479" i="51"/>
  <c r="AQ480" i="51"/>
  <c r="AQ481" i="51"/>
  <c r="AQ482" i="51"/>
  <c r="AQ483" i="51"/>
  <c r="AQ484" i="51"/>
  <c r="AQ485" i="51"/>
  <c r="AQ486" i="51"/>
  <c r="AQ487" i="51"/>
  <c r="AQ488" i="51"/>
  <c r="AQ489" i="51"/>
  <c r="AQ490" i="51"/>
  <c r="AQ491" i="51"/>
  <c r="AQ492" i="51"/>
  <c r="AQ493" i="51"/>
  <c r="AQ494" i="51"/>
  <c r="AQ495" i="51"/>
  <c r="AQ496" i="51"/>
  <c r="AQ497" i="51"/>
  <c r="AQ498" i="51"/>
  <c r="AQ499" i="51"/>
  <c r="AQ500" i="51"/>
  <c r="AQ501" i="51"/>
  <c r="AQ502" i="51"/>
  <c r="AQ503" i="51"/>
  <c r="AQ504" i="51"/>
  <c r="AQ505" i="51"/>
  <c r="AQ506" i="51"/>
  <c r="AQ507" i="51"/>
  <c r="AQ508" i="51"/>
  <c r="AQ509" i="51"/>
  <c r="AQ510" i="51"/>
  <c r="AQ511" i="51"/>
  <c r="AQ512" i="51"/>
  <c r="AQ513" i="51"/>
  <c r="AQ514" i="51"/>
  <c r="AQ515" i="51"/>
  <c r="AQ516" i="51"/>
  <c r="AQ517" i="51"/>
  <c r="AQ518" i="51"/>
  <c r="AQ519" i="51"/>
  <c r="AQ520" i="51"/>
  <c r="AQ521" i="51"/>
  <c r="AQ522" i="51"/>
  <c r="AQ523" i="51"/>
  <c r="AQ524" i="51"/>
  <c r="AQ525" i="51"/>
  <c r="AQ526" i="51"/>
  <c r="AQ527" i="51"/>
  <c r="AQ528" i="51"/>
  <c r="AQ529" i="51"/>
  <c r="AQ530" i="51"/>
  <c r="AQ531" i="51"/>
  <c r="AQ532" i="51"/>
  <c r="AQ533" i="51"/>
  <c r="AQ534" i="51"/>
  <c r="AQ535" i="51"/>
  <c r="AQ536" i="51"/>
  <c r="AQ537" i="51"/>
  <c r="AQ538" i="51"/>
  <c r="AQ539" i="51"/>
  <c r="AQ540" i="51"/>
  <c r="AQ541" i="51"/>
  <c r="AQ542" i="51"/>
  <c r="AQ543" i="51"/>
  <c r="AQ544" i="51"/>
  <c r="AQ545" i="51"/>
  <c r="AQ546" i="51"/>
  <c r="AQ547" i="51"/>
  <c r="AQ548" i="51"/>
  <c r="AQ549" i="51"/>
  <c r="AQ550" i="51"/>
  <c r="AQ551" i="51"/>
  <c r="AQ552" i="51"/>
  <c r="AQ553" i="51"/>
  <c r="AQ554" i="51"/>
  <c r="AQ555" i="51"/>
  <c r="AQ556" i="51"/>
  <c r="AQ557" i="51"/>
  <c r="AQ558" i="51"/>
  <c r="AQ559" i="51"/>
  <c r="AQ560" i="51"/>
  <c r="AQ561" i="51"/>
  <c r="AQ562" i="51"/>
  <c r="AQ563" i="51"/>
  <c r="AQ564" i="51"/>
  <c r="AQ565" i="51"/>
  <c r="AQ566" i="51"/>
  <c r="AQ567" i="51"/>
  <c r="AQ568" i="51"/>
  <c r="AQ569" i="51"/>
  <c r="AQ570" i="51"/>
  <c r="AQ571" i="51"/>
  <c r="AQ572" i="51"/>
  <c r="AQ573" i="51"/>
  <c r="AQ574" i="51"/>
  <c r="AQ575" i="51"/>
  <c r="AQ576" i="51"/>
  <c r="AQ577" i="51"/>
  <c r="AQ578" i="51"/>
  <c r="AQ579" i="51"/>
  <c r="AQ580" i="51"/>
  <c r="AQ581" i="51"/>
  <c r="AQ582" i="51"/>
  <c r="AQ583" i="51"/>
  <c r="AQ584" i="51"/>
  <c r="AQ585" i="51"/>
  <c r="AQ586" i="51"/>
  <c r="AQ587" i="51"/>
  <c r="AQ588" i="51"/>
  <c r="AQ589" i="51"/>
  <c r="AQ590" i="51"/>
  <c r="AQ591" i="51"/>
  <c r="AQ592" i="51"/>
  <c r="AQ593" i="51"/>
  <c r="AQ594" i="51"/>
  <c r="AQ595" i="51"/>
  <c r="AQ596" i="51"/>
  <c r="AQ597" i="51"/>
  <c r="AQ598" i="51"/>
  <c r="AQ599" i="51"/>
  <c r="AQ600" i="51"/>
  <c r="AQ601" i="51"/>
  <c r="AQ602" i="51"/>
  <c r="AQ603" i="51"/>
  <c r="AQ604" i="51"/>
  <c r="AQ605" i="51"/>
  <c r="AQ606" i="51"/>
  <c r="AQ607" i="51"/>
  <c r="AQ608" i="51"/>
  <c r="AQ609" i="51"/>
  <c r="AQ610" i="51"/>
  <c r="AQ611" i="51"/>
  <c r="AQ612" i="51"/>
  <c r="AQ613" i="51"/>
  <c r="AQ614" i="51"/>
  <c r="AQ615" i="51"/>
  <c r="AQ616" i="51"/>
  <c r="AQ617" i="51"/>
  <c r="AQ618" i="51"/>
  <c r="AQ619" i="51"/>
  <c r="AQ620" i="51"/>
  <c r="AQ621" i="51"/>
  <c r="AQ622" i="51"/>
  <c r="AQ623" i="51"/>
  <c r="AQ624" i="51"/>
  <c r="AQ625" i="51"/>
  <c r="AQ626" i="51"/>
  <c r="AQ627" i="51"/>
  <c r="AQ628" i="51"/>
  <c r="AQ629" i="51"/>
  <c r="AQ630" i="51"/>
  <c r="AQ631" i="51"/>
  <c r="AQ632" i="51"/>
  <c r="AQ633" i="51"/>
  <c r="AQ634" i="51"/>
  <c r="AQ635" i="51"/>
  <c r="AQ636" i="51"/>
  <c r="AQ637" i="51"/>
  <c r="AQ638" i="51"/>
  <c r="AQ639" i="51"/>
  <c r="AQ640" i="51"/>
  <c r="AQ641" i="51"/>
  <c r="AQ642" i="51"/>
  <c r="AQ643" i="51"/>
  <c r="AQ644" i="51"/>
  <c r="AQ645" i="51"/>
  <c r="AQ646" i="51"/>
  <c r="AQ647" i="51"/>
  <c r="AQ648" i="51"/>
  <c r="AQ649" i="51"/>
  <c r="AQ650" i="51"/>
  <c r="AQ651" i="51"/>
  <c r="AQ652" i="51"/>
  <c r="AQ653" i="51"/>
  <c r="AQ654" i="51"/>
  <c r="AQ655" i="51"/>
  <c r="AQ656" i="51"/>
  <c r="AQ657" i="51"/>
  <c r="AQ658" i="51"/>
  <c r="AQ659" i="51"/>
  <c r="AQ660" i="51"/>
  <c r="AQ661" i="51"/>
  <c r="AQ662" i="51"/>
  <c r="AQ663" i="51"/>
  <c r="AQ664" i="51"/>
  <c r="AQ665" i="51"/>
  <c r="AQ666" i="51"/>
  <c r="AQ667" i="51"/>
  <c r="AQ668" i="51"/>
  <c r="AQ669" i="51"/>
  <c r="AQ670" i="51"/>
  <c r="AQ671" i="51"/>
  <c r="AQ672" i="51"/>
  <c r="AQ673" i="51"/>
  <c r="AQ674" i="51"/>
  <c r="AQ675" i="51"/>
  <c r="AQ676" i="51"/>
  <c r="AQ677" i="51"/>
  <c r="AQ678" i="51"/>
  <c r="AQ679" i="51"/>
  <c r="AQ680" i="51"/>
  <c r="AQ681" i="51"/>
  <c r="AQ682" i="51"/>
  <c r="AQ683" i="51"/>
  <c r="AQ684" i="51"/>
  <c r="AQ685" i="51"/>
  <c r="AQ686" i="51"/>
  <c r="AQ687" i="51"/>
  <c r="AQ688" i="51"/>
  <c r="AQ689" i="51"/>
  <c r="AQ690" i="51"/>
  <c r="AQ691" i="51"/>
  <c r="AQ692" i="51"/>
  <c r="AQ693" i="51"/>
  <c r="AQ694" i="51"/>
  <c r="AQ695" i="51"/>
  <c r="AQ696" i="51"/>
  <c r="AQ697" i="51"/>
  <c r="AQ698" i="51"/>
  <c r="AQ699" i="51"/>
  <c r="AQ700" i="51"/>
  <c r="AQ701" i="51"/>
  <c r="AQ702" i="51"/>
  <c r="AQ703" i="51"/>
  <c r="AQ704" i="51"/>
  <c r="AQ705" i="51"/>
  <c r="AQ706" i="51"/>
  <c r="AQ707" i="51"/>
  <c r="AQ708" i="51"/>
  <c r="AQ709" i="51"/>
  <c r="AQ710" i="51"/>
  <c r="AQ711" i="51"/>
  <c r="AQ712" i="51"/>
  <c r="AQ713" i="51"/>
  <c r="AQ714" i="51"/>
  <c r="AQ715" i="51"/>
  <c r="AQ716" i="51"/>
  <c r="AQ717" i="51"/>
  <c r="AQ718" i="51"/>
  <c r="AQ719" i="51"/>
  <c r="AQ720" i="51"/>
  <c r="AQ721" i="51"/>
  <c r="AQ722" i="51"/>
  <c r="AQ723" i="51"/>
  <c r="AQ724" i="51"/>
  <c r="AQ725" i="51"/>
  <c r="AQ726" i="51"/>
  <c r="AQ727" i="51"/>
  <c r="AQ728" i="51"/>
  <c r="AQ729" i="51"/>
  <c r="AQ730" i="51"/>
  <c r="AQ731" i="51"/>
  <c r="AQ732" i="51"/>
  <c r="AQ733" i="51"/>
  <c r="AQ734" i="51"/>
  <c r="AQ735" i="51"/>
  <c r="AQ736" i="51"/>
  <c r="AQ737" i="51"/>
  <c r="AQ738" i="51"/>
  <c r="AQ739" i="51"/>
  <c r="AQ740" i="51"/>
  <c r="AQ741" i="51"/>
  <c r="AQ742" i="51"/>
  <c r="AQ743" i="51"/>
  <c r="AQ744" i="51"/>
  <c r="AQ745" i="51"/>
  <c r="AQ746" i="51"/>
  <c r="AQ747" i="51"/>
  <c r="AQ748" i="51"/>
  <c r="AQ749" i="51"/>
  <c r="AQ750" i="51"/>
  <c r="AQ751" i="51"/>
  <c r="AQ752" i="51"/>
  <c r="AQ753" i="51"/>
  <c r="AQ754" i="51"/>
  <c r="AQ755" i="51"/>
  <c r="AQ756" i="51"/>
  <c r="AQ757" i="51"/>
  <c r="AQ758" i="51"/>
  <c r="AQ759" i="51"/>
  <c r="AQ760" i="51"/>
  <c r="AQ761" i="51"/>
  <c r="AQ762" i="51"/>
  <c r="AQ763" i="51"/>
  <c r="AQ764" i="51"/>
  <c r="AQ765" i="51"/>
  <c r="AQ766" i="51"/>
  <c r="AQ767" i="51"/>
  <c r="AQ768" i="51"/>
  <c r="AQ769" i="51"/>
  <c r="AQ770" i="51"/>
  <c r="AQ771" i="51"/>
  <c r="AQ772" i="51"/>
  <c r="AQ773" i="51"/>
  <c r="AQ774" i="51"/>
  <c r="AQ775" i="51"/>
  <c r="AQ776" i="51"/>
  <c r="AQ777" i="51"/>
  <c r="AQ778" i="51"/>
  <c r="AQ779" i="51"/>
  <c r="AQ780" i="51"/>
  <c r="AQ781" i="51"/>
  <c r="AQ782" i="51"/>
  <c r="AQ783" i="51"/>
  <c r="AQ784" i="51"/>
  <c r="AQ785" i="51"/>
  <c r="AQ786" i="51"/>
  <c r="AQ787" i="51"/>
  <c r="AQ788" i="51"/>
  <c r="AQ789" i="51"/>
  <c r="AQ790" i="51"/>
  <c r="AQ791" i="51"/>
  <c r="AQ792" i="51"/>
  <c r="AQ793" i="51"/>
  <c r="AQ794" i="51"/>
  <c r="AQ795" i="51"/>
  <c r="AQ796" i="51"/>
  <c r="AQ797" i="51"/>
  <c r="AQ798" i="51"/>
  <c r="AQ799" i="51"/>
  <c r="AQ800" i="51"/>
  <c r="AQ801" i="51"/>
  <c r="AQ802" i="51"/>
  <c r="AQ803" i="51"/>
  <c r="AQ804" i="51"/>
  <c r="AQ805" i="51"/>
  <c r="AQ806" i="51"/>
  <c r="AQ807" i="51"/>
  <c r="AQ808" i="51"/>
  <c r="AQ809" i="51"/>
  <c r="AQ810" i="51"/>
  <c r="AQ811" i="51"/>
  <c r="AQ812" i="51"/>
  <c r="AQ813" i="51"/>
  <c r="AQ814" i="51"/>
  <c r="AQ815" i="51"/>
  <c r="AQ816" i="51"/>
  <c r="AQ817" i="51"/>
  <c r="AQ818" i="51"/>
  <c r="AQ819" i="51"/>
  <c r="AQ820" i="51"/>
  <c r="AQ821" i="51"/>
  <c r="AQ822" i="51"/>
  <c r="AQ823" i="51"/>
  <c r="AQ824" i="51"/>
  <c r="AQ825" i="51"/>
  <c r="AQ826" i="51"/>
  <c r="AQ827" i="51"/>
  <c r="AQ828" i="51"/>
  <c r="AQ829" i="51"/>
  <c r="AQ830" i="51"/>
  <c r="AQ831" i="51"/>
  <c r="AQ832" i="51"/>
  <c r="AQ833" i="51"/>
  <c r="AQ834" i="51"/>
  <c r="AQ835" i="51"/>
  <c r="AQ836" i="51"/>
  <c r="AQ837" i="51"/>
  <c r="AQ838" i="51"/>
  <c r="AQ839" i="51"/>
  <c r="AQ840" i="51"/>
  <c r="AQ841" i="51"/>
  <c r="AQ842" i="51"/>
  <c r="AQ843" i="51"/>
  <c r="AQ844" i="51"/>
  <c r="AQ845" i="51"/>
  <c r="AQ846" i="51"/>
  <c r="AQ847" i="51"/>
  <c r="AQ848" i="51"/>
  <c r="AQ849" i="51"/>
  <c r="AQ850" i="51"/>
  <c r="AQ851" i="51"/>
  <c r="AQ852" i="51"/>
  <c r="AQ853" i="51"/>
  <c r="AQ854" i="51"/>
  <c r="AQ855" i="51"/>
  <c r="AQ856" i="51"/>
  <c r="AQ857" i="51"/>
  <c r="AQ858" i="51"/>
  <c r="AQ859" i="51"/>
  <c r="AQ860" i="51"/>
  <c r="AQ861" i="51"/>
  <c r="AQ862" i="51"/>
  <c r="AQ863" i="51"/>
  <c r="AQ864" i="51"/>
  <c r="AQ865" i="51"/>
  <c r="AQ866" i="51"/>
  <c r="AQ867" i="51"/>
  <c r="AQ868" i="51"/>
  <c r="AQ869" i="51"/>
  <c r="AQ870" i="51"/>
  <c r="AQ871" i="51"/>
  <c r="AQ872" i="51"/>
  <c r="AQ873" i="51"/>
  <c r="AQ874" i="51"/>
  <c r="AQ875" i="51"/>
  <c r="AQ876" i="51"/>
  <c r="AQ877" i="51"/>
  <c r="AQ878" i="51"/>
  <c r="AQ879" i="51"/>
  <c r="AQ880" i="51"/>
  <c r="AQ881" i="51"/>
  <c r="AQ882" i="51"/>
  <c r="AQ883" i="51"/>
  <c r="AQ884" i="51"/>
  <c r="AQ885" i="51"/>
  <c r="AQ886" i="51"/>
  <c r="AQ887" i="51"/>
  <c r="AQ888" i="51"/>
  <c r="AQ889" i="51"/>
  <c r="AQ890" i="51"/>
  <c r="AQ891" i="51"/>
  <c r="AQ892" i="51"/>
  <c r="AQ893" i="51"/>
  <c r="AQ894" i="51"/>
  <c r="AQ895" i="51"/>
  <c r="AQ896" i="51"/>
  <c r="AQ897" i="51"/>
  <c r="AQ898" i="51"/>
  <c r="AQ899" i="51"/>
  <c r="AQ900" i="51"/>
  <c r="AQ901" i="51"/>
  <c r="AQ902" i="51"/>
  <c r="AQ903" i="51"/>
  <c r="AQ904" i="51"/>
  <c r="AQ905" i="51"/>
  <c r="AQ906" i="51"/>
  <c r="AQ907" i="51"/>
  <c r="AQ908" i="51"/>
  <c r="AQ909" i="51"/>
  <c r="AQ910" i="51"/>
  <c r="AQ911" i="51"/>
  <c r="AQ912" i="51"/>
  <c r="AQ913" i="51"/>
  <c r="AQ914" i="51"/>
  <c r="AQ915" i="51"/>
  <c r="AQ916" i="51"/>
  <c r="AQ917" i="51"/>
  <c r="AQ918" i="51"/>
  <c r="AQ919" i="51"/>
  <c r="AQ920" i="51"/>
  <c r="AQ921" i="51"/>
  <c r="AQ922" i="51"/>
  <c r="AQ923" i="51"/>
  <c r="AQ924" i="51"/>
  <c r="AQ925" i="51"/>
  <c r="AQ926" i="51"/>
  <c r="AQ927" i="51"/>
  <c r="AQ928" i="51"/>
  <c r="AQ929" i="51"/>
  <c r="AQ930" i="51"/>
  <c r="AQ931" i="51"/>
  <c r="AQ932" i="51"/>
  <c r="AQ933" i="51"/>
  <c r="AQ934" i="51"/>
  <c r="AQ935" i="51"/>
  <c r="AQ936" i="51"/>
  <c r="AQ937" i="51"/>
  <c r="AQ938" i="51"/>
  <c r="AQ939" i="51"/>
  <c r="AQ940" i="51"/>
  <c r="AQ941" i="51"/>
  <c r="AQ942" i="51"/>
  <c r="AQ943" i="51"/>
  <c r="AQ944" i="51"/>
  <c r="AQ945" i="51"/>
  <c r="AQ946" i="51"/>
  <c r="AQ947" i="51"/>
  <c r="AQ948" i="51"/>
  <c r="AQ949" i="51"/>
  <c r="AQ950" i="51"/>
  <c r="AQ951" i="51"/>
  <c r="AQ952" i="51"/>
  <c r="AQ953" i="51"/>
  <c r="AQ954" i="51"/>
  <c r="AQ955" i="51"/>
  <c r="AQ956" i="51"/>
  <c r="AQ957" i="51"/>
  <c r="AQ958" i="51"/>
  <c r="AQ959" i="51"/>
  <c r="AQ960" i="51"/>
  <c r="AQ961" i="51"/>
  <c r="AQ962" i="51"/>
  <c r="AQ963" i="51"/>
  <c r="AQ964" i="51"/>
  <c r="AQ965" i="51"/>
  <c r="AQ966" i="51"/>
  <c r="AQ967" i="51"/>
  <c r="AQ968" i="51"/>
  <c r="AQ969" i="51"/>
  <c r="AQ970" i="51"/>
  <c r="AQ971" i="51"/>
  <c r="AQ972" i="51"/>
  <c r="AQ973" i="51"/>
  <c r="AQ974" i="51"/>
  <c r="AQ975" i="51"/>
  <c r="AQ976" i="51"/>
  <c r="AQ977" i="51"/>
  <c r="AQ978" i="51"/>
  <c r="AQ979" i="51"/>
  <c r="AQ980" i="51"/>
  <c r="AQ981" i="51"/>
  <c r="AQ982" i="51"/>
  <c r="AQ983" i="51"/>
  <c r="AQ984" i="51"/>
  <c r="AQ985" i="51"/>
  <c r="AQ986" i="51"/>
  <c r="AQ987" i="51"/>
  <c r="AQ988" i="51"/>
  <c r="AQ989" i="51"/>
  <c r="AQ990" i="51"/>
  <c r="AQ991" i="51"/>
  <c r="AQ992" i="51"/>
  <c r="AQ993" i="51"/>
  <c r="AQ994" i="51"/>
  <c r="AQ995" i="51"/>
  <c r="AQ996" i="51"/>
  <c r="AQ997" i="51"/>
  <c r="AQ998" i="51"/>
  <c r="AQ999" i="51"/>
  <c r="AQ1000" i="51"/>
  <c r="AQ1001" i="51"/>
  <c r="AQ1002" i="51"/>
  <c r="AQ1003" i="51"/>
  <c r="AQ1004" i="51"/>
  <c r="AQ1005" i="51"/>
  <c r="AQ1006" i="51"/>
  <c r="AQ1007" i="51"/>
  <c r="AQ9" i="51"/>
  <c r="AP10" i="51"/>
  <c r="AP11" i="51"/>
  <c r="AP12" i="51"/>
  <c r="AP13" i="51"/>
  <c r="AP14" i="51"/>
  <c r="AP15" i="51"/>
  <c r="AP16" i="51"/>
  <c r="AP17" i="51"/>
  <c r="AP18" i="51"/>
  <c r="AP19" i="51"/>
  <c r="AP20" i="51"/>
  <c r="AP21" i="51"/>
  <c r="AP22" i="51"/>
  <c r="AP23" i="51"/>
  <c r="AP24" i="51"/>
  <c r="AP25" i="51"/>
  <c r="AP26" i="51"/>
  <c r="AP27" i="51"/>
  <c r="AP28" i="51"/>
  <c r="AP29" i="51"/>
  <c r="AP30" i="51"/>
  <c r="AP31" i="51"/>
  <c r="AP32" i="51"/>
  <c r="AP33" i="51"/>
  <c r="AP34" i="51"/>
  <c r="AP35" i="51"/>
  <c r="AP36" i="51"/>
  <c r="AP37" i="51"/>
  <c r="AP38" i="51"/>
  <c r="AP39" i="51"/>
  <c r="AP40" i="51"/>
  <c r="AP41" i="51"/>
  <c r="AP42" i="51"/>
  <c r="AP43" i="51"/>
  <c r="AP44" i="51"/>
  <c r="AP45" i="51"/>
  <c r="AP46" i="51"/>
  <c r="AP47" i="51"/>
  <c r="AP48" i="51"/>
  <c r="AP49" i="51"/>
  <c r="AP50" i="51"/>
  <c r="AP51" i="51"/>
  <c r="AP52" i="51"/>
  <c r="AP53" i="51"/>
  <c r="AP54" i="51"/>
  <c r="AP55" i="51"/>
  <c r="AP56" i="51"/>
  <c r="AP57" i="51"/>
  <c r="AP58" i="51"/>
  <c r="AP59" i="51"/>
  <c r="AP60" i="51"/>
  <c r="AP61" i="51"/>
  <c r="AP62" i="51"/>
  <c r="AP63" i="51"/>
  <c r="AP64" i="51"/>
  <c r="AP65" i="51"/>
  <c r="AP66" i="51"/>
  <c r="AP67" i="51"/>
  <c r="AP68" i="51"/>
  <c r="AP69" i="51"/>
  <c r="AP70" i="51"/>
  <c r="AP71" i="51"/>
  <c r="AP72" i="51"/>
  <c r="AP73" i="51"/>
  <c r="AP74" i="51"/>
  <c r="AP75" i="51"/>
  <c r="AP76" i="51"/>
  <c r="AP77" i="51"/>
  <c r="AP78" i="51"/>
  <c r="AP79" i="51"/>
  <c r="AP80" i="51"/>
  <c r="AP81" i="51"/>
  <c r="AP82" i="51"/>
  <c r="AP83" i="51"/>
  <c r="AP84" i="51"/>
  <c r="AP85" i="51"/>
  <c r="AP86" i="51"/>
  <c r="AP87" i="51"/>
  <c r="AP88" i="51"/>
  <c r="AP89" i="51"/>
  <c r="AP90" i="51"/>
  <c r="AP91" i="51"/>
  <c r="AP92" i="51"/>
  <c r="AP93" i="51"/>
  <c r="AP94" i="51"/>
  <c r="AP95" i="51"/>
  <c r="AP96" i="51"/>
  <c r="AP97" i="51"/>
  <c r="AP98" i="51"/>
  <c r="AP99" i="51"/>
  <c r="AP100" i="51"/>
  <c r="AP101" i="51"/>
  <c r="AP102" i="51"/>
  <c r="AP103" i="51"/>
  <c r="AP104" i="51"/>
  <c r="AP105" i="51"/>
  <c r="AP106" i="51"/>
  <c r="AP107" i="51"/>
  <c r="AP108" i="51"/>
  <c r="AP109" i="51"/>
  <c r="AP110" i="51"/>
  <c r="AP111" i="51"/>
  <c r="AP112" i="51"/>
  <c r="AP113" i="51"/>
  <c r="AP114" i="51"/>
  <c r="AP115" i="51"/>
  <c r="AP116" i="51"/>
  <c r="AP117" i="51"/>
  <c r="AP118" i="51"/>
  <c r="AP119" i="51"/>
  <c r="AP120" i="51"/>
  <c r="AP121" i="51"/>
  <c r="AP122" i="51"/>
  <c r="AP123" i="51"/>
  <c r="AP124" i="51"/>
  <c r="AP125" i="51"/>
  <c r="AP126" i="51"/>
  <c r="AP127" i="51"/>
  <c r="AP128" i="51"/>
  <c r="AP129" i="51"/>
  <c r="AP130" i="51"/>
  <c r="AP131" i="51"/>
  <c r="AP132" i="51"/>
  <c r="AP133" i="51"/>
  <c r="AP134" i="51"/>
  <c r="AP135" i="51"/>
  <c r="AP136" i="51"/>
  <c r="AP137" i="51"/>
  <c r="AP138" i="51"/>
  <c r="AP139" i="51"/>
  <c r="AP140" i="51"/>
  <c r="AP141" i="51"/>
  <c r="AP142" i="51"/>
  <c r="AP143" i="51"/>
  <c r="AP144" i="51"/>
  <c r="AP145" i="51"/>
  <c r="AP146" i="51"/>
  <c r="AP147" i="51"/>
  <c r="AP148" i="51"/>
  <c r="AP149" i="51"/>
  <c r="AP150" i="51"/>
  <c r="AP151" i="51"/>
  <c r="AP152" i="51"/>
  <c r="AP153" i="51"/>
  <c r="AP154" i="51"/>
  <c r="AP155" i="51"/>
  <c r="AP156" i="51"/>
  <c r="AP157" i="51"/>
  <c r="AP158" i="51"/>
  <c r="AP159" i="51"/>
  <c r="AP160" i="51"/>
  <c r="AP161" i="51"/>
  <c r="AP162" i="51"/>
  <c r="AP163" i="51"/>
  <c r="AP164" i="51"/>
  <c r="AP165" i="51"/>
  <c r="AP166" i="51"/>
  <c r="AP167" i="51"/>
  <c r="AP168" i="51"/>
  <c r="AP169" i="51"/>
  <c r="AP170" i="51"/>
  <c r="AP171" i="51"/>
  <c r="AP172" i="51"/>
  <c r="AP173" i="51"/>
  <c r="AP174" i="51"/>
  <c r="AP175" i="51"/>
  <c r="AP176" i="51"/>
  <c r="AP177" i="51"/>
  <c r="AP178" i="51"/>
  <c r="AP179" i="51"/>
  <c r="AP180" i="51"/>
  <c r="AP181" i="51"/>
  <c r="AP182" i="51"/>
  <c r="AP183" i="51"/>
  <c r="AP184" i="51"/>
  <c r="AP185" i="51"/>
  <c r="AP186" i="51"/>
  <c r="AP187" i="51"/>
  <c r="AP188" i="51"/>
  <c r="AP189" i="51"/>
  <c r="AP190" i="51"/>
  <c r="AP191" i="51"/>
  <c r="AP192" i="51"/>
  <c r="AP193" i="51"/>
  <c r="AP194" i="51"/>
  <c r="AP195" i="51"/>
  <c r="AP196" i="51"/>
  <c r="AP197" i="51"/>
  <c r="AP198" i="51"/>
  <c r="AP199" i="51"/>
  <c r="AP200" i="51"/>
  <c r="AP201" i="51"/>
  <c r="AP202" i="51"/>
  <c r="AP203" i="51"/>
  <c r="AP204" i="51"/>
  <c r="AP205" i="51"/>
  <c r="AP206" i="51"/>
  <c r="AP207" i="51"/>
  <c r="AP208" i="51"/>
  <c r="AP209" i="51"/>
  <c r="AP210" i="51"/>
  <c r="AP211" i="51"/>
  <c r="AP212" i="51"/>
  <c r="AP213" i="51"/>
  <c r="AP214" i="51"/>
  <c r="AP215" i="51"/>
  <c r="AP216" i="51"/>
  <c r="AP217" i="51"/>
  <c r="AP218" i="51"/>
  <c r="AP219" i="51"/>
  <c r="AP220" i="51"/>
  <c r="AP221" i="51"/>
  <c r="AP222" i="51"/>
  <c r="AP223" i="51"/>
  <c r="AP224" i="51"/>
  <c r="AP225" i="51"/>
  <c r="AP226" i="51"/>
  <c r="AP227" i="51"/>
  <c r="AP228" i="51"/>
  <c r="AP229" i="51"/>
  <c r="AP230" i="51"/>
  <c r="AP231" i="51"/>
  <c r="AP232" i="51"/>
  <c r="AP233" i="51"/>
  <c r="AP234" i="51"/>
  <c r="AP235" i="51"/>
  <c r="AP236" i="51"/>
  <c r="AP237" i="51"/>
  <c r="AP238" i="51"/>
  <c r="AP239" i="51"/>
  <c r="AP240" i="51"/>
  <c r="AP241" i="51"/>
  <c r="AP242" i="51"/>
  <c r="AP243" i="51"/>
  <c r="AP244" i="51"/>
  <c r="AP245" i="51"/>
  <c r="AP246" i="51"/>
  <c r="AP247" i="51"/>
  <c r="AP248" i="51"/>
  <c r="AP249" i="51"/>
  <c r="AP250" i="51"/>
  <c r="AP251" i="51"/>
  <c r="AP252" i="51"/>
  <c r="AP253" i="51"/>
  <c r="AP254" i="51"/>
  <c r="AP255" i="51"/>
  <c r="AP256" i="51"/>
  <c r="AP257" i="51"/>
  <c r="AP258" i="51"/>
  <c r="AP259" i="51"/>
  <c r="AP260" i="51"/>
  <c r="AP261" i="51"/>
  <c r="AP262" i="51"/>
  <c r="AP263" i="51"/>
  <c r="AP264" i="51"/>
  <c r="AP265" i="51"/>
  <c r="AP266" i="51"/>
  <c r="AP267" i="51"/>
  <c r="AP268" i="51"/>
  <c r="AP269" i="51"/>
  <c r="AP270" i="51"/>
  <c r="AP271" i="51"/>
  <c r="AP272" i="51"/>
  <c r="AP273" i="51"/>
  <c r="AP274" i="51"/>
  <c r="AP275" i="51"/>
  <c r="AP276" i="51"/>
  <c r="AP277" i="51"/>
  <c r="AP278" i="51"/>
  <c r="AP279" i="51"/>
  <c r="AP280" i="51"/>
  <c r="AP281" i="51"/>
  <c r="AP282" i="51"/>
  <c r="AP283" i="51"/>
  <c r="AP284" i="51"/>
  <c r="AP285" i="51"/>
  <c r="AP286" i="51"/>
  <c r="AP287" i="51"/>
  <c r="AP288" i="51"/>
  <c r="AP289" i="51"/>
  <c r="AP290" i="51"/>
  <c r="AP291" i="51"/>
  <c r="AP292" i="51"/>
  <c r="AP293" i="51"/>
  <c r="AP294" i="51"/>
  <c r="AP295" i="51"/>
  <c r="AP296" i="51"/>
  <c r="AP297" i="51"/>
  <c r="AP298" i="51"/>
  <c r="AP299" i="51"/>
  <c r="AP300" i="51"/>
  <c r="AP301" i="51"/>
  <c r="AP302" i="51"/>
  <c r="AP303" i="51"/>
  <c r="AP304" i="51"/>
  <c r="AP305" i="51"/>
  <c r="AP306" i="51"/>
  <c r="AP307" i="51"/>
  <c r="AP308" i="51"/>
  <c r="AP309" i="51"/>
  <c r="AP310" i="51"/>
  <c r="AP311" i="51"/>
  <c r="AP312" i="51"/>
  <c r="AP313" i="51"/>
  <c r="AP314" i="51"/>
  <c r="AP315" i="51"/>
  <c r="AP316" i="51"/>
  <c r="AP317" i="51"/>
  <c r="AP318" i="51"/>
  <c r="AP319" i="51"/>
  <c r="AP320" i="51"/>
  <c r="AP321" i="51"/>
  <c r="AP322" i="51"/>
  <c r="AP323" i="51"/>
  <c r="AP324" i="51"/>
  <c r="AP325" i="51"/>
  <c r="AP326" i="51"/>
  <c r="AP327" i="51"/>
  <c r="AP328" i="51"/>
  <c r="AP329" i="51"/>
  <c r="AP330" i="51"/>
  <c r="AP331" i="51"/>
  <c r="AP332" i="51"/>
  <c r="AP333" i="51"/>
  <c r="AP334" i="51"/>
  <c r="AP335" i="51"/>
  <c r="AP336" i="51"/>
  <c r="AP337" i="51"/>
  <c r="AP338" i="51"/>
  <c r="AP339" i="51"/>
  <c r="AP340" i="51"/>
  <c r="AP341" i="51"/>
  <c r="AP342" i="51"/>
  <c r="AP343" i="51"/>
  <c r="AP344" i="51"/>
  <c r="AP345" i="51"/>
  <c r="AP346" i="51"/>
  <c r="AP347" i="51"/>
  <c r="AP348" i="51"/>
  <c r="AP349" i="51"/>
  <c r="AP350" i="51"/>
  <c r="AP351" i="51"/>
  <c r="AP352" i="51"/>
  <c r="AP353" i="51"/>
  <c r="AP354" i="51"/>
  <c r="AP355" i="51"/>
  <c r="AP356" i="51"/>
  <c r="AP357" i="51"/>
  <c r="AP358" i="51"/>
  <c r="AP359" i="51"/>
  <c r="AP360" i="51"/>
  <c r="AP361" i="51"/>
  <c r="AP362" i="51"/>
  <c r="AP363" i="51"/>
  <c r="AP364" i="51"/>
  <c r="AP365" i="51"/>
  <c r="AP366" i="51"/>
  <c r="AP367" i="51"/>
  <c r="AP368" i="51"/>
  <c r="AP369" i="51"/>
  <c r="AP370" i="51"/>
  <c r="AP371" i="51"/>
  <c r="AP372" i="51"/>
  <c r="AP373" i="51"/>
  <c r="AP374" i="51"/>
  <c r="AP375" i="51"/>
  <c r="AP376" i="51"/>
  <c r="AP377" i="51"/>
  <c r="AP378" i="51"/>
  <c r="AP379" i="51"/>
  <c r="AP380" i="51"/>
  <c r="AP381" i="51"/>
  <c r="AP382" i="51"/>
  <c r="AP383" i="51"/>
  <c r="AP384" i="51"/>
  <c r="AP385" i="51"/>
  <c r="AP386" i="51"/>
  <c r="AP387" i="51"/>
  <c r="AP388" i="51"/>
  <c r="AP389" i="51"/>
  <c r="AP390" i="51"/>
  <c r="AP391" i="51"/>
  <c r="AP392" i="51"/>
  <c r="AP393" i="51"/>
  <c r="AP394" i="51"/>
  <c r="AP395" i="51"/>
  <c r="AP396" i="51"/>
  <c r="AP397" i="51"/>
  <c r="AP398" i="51"/>
  <c r="AP399" i="51"/>
  <c r="AP400" i="51"/>
  <c r="AP401" i="51"/>
  <c r="AP402" i="51"/>
  <c r="AP403" i="51"/>
  <c r="AP404" i="51"/>
  <c r="AP405" i="51"/>
  <c r="AP406" i="51"/>
  <c r="AP407" i="51"/>
  <c r="AP408" i="51"/>
  <c r="AP409" i="51"/>
  <c r="AP410" i="51"/>
  <c r="AP411" i="51"/>
  <c r="AP412" i="51"/>
  <c r="AP413" i="51"/>
  <c r="AP414" i="51"/>
  <c r="AP415" i="51"/>
  <c r="AP416" i="51"/>
  <c r="AP417" i="51"/>
  <c r="AP418" i="51"/>
  <c r="AP419" i="51"/>
  <c r="AP420" i="51"/>
  <c r="AP421" i="51"/>
  <c r="AP422" i="51"/>
  <c r="AP423" i="51"/>
  <c r="AP424" i="51"/>
  <c r="AP425" i="51"/>
  <c r="AP426" i="51"/>
  <c r="AP427" i="51"/>
  <c r="AP428" i="51"/>
  <c r="AP429" i="51"/>
  <c r="AP430" i="51"/>
  <c r="AP431" i="51"/>
  <c r="AP432" i="51"/>
  <c r="AP433" i="51"/>
  <c r="AP434" i="51"/>
  <c r="AP435" i="51"/>
  <c r="AP436" i="51"/>
  <c r="AP437" i="51"/>
  <c r="AP438" i="51"/>
  <c r="AP439" i="51"/>
  <c r="AP440" i="51"/>
  <c r="AP441" i="51"/>
  <c r="AP442" i="51"/>
  <c r="AP443" i="51"/>
  <c r="AP444" i="51"/>
  <c r="AP445" i="51"/>
  <c r="AP446" i="51"/>
  <c r="AP447" i="51"/>
  <c r="AP448" i="51"/>
  <c r="AP449" i="51"/>
  <c r="AP450" i="51"/>
  <c r="AP451" i="51"/>
  <c r="AP452" i="51"/>
  <c r="AP453" i="51"/>
  <c r="AP454" i="51"/>
  <c r="AP455" i="51"/>
  <c r="AP456" i="51"/>
  <c r="AP457" i="51"/>
  <c r="AP458" i="51"/>
  <c r="AP459" i="51"/>
  <c r="AP460" i="51"/>
  <c r="AP461" i="51"/>
  <c r="AP462" i="51"/>
  <c r="AP463" i="51"/>
  <c r="AP464" i="51"/>
  <c r="AP465" i="51"/>
  <c r="AP466" i="51"/>
  <c r="AP467" i="51"/>
  <c r="AP468" i="51"/>
  <c r="AP469" i="51"/>
  <c r="AP470" i="51"/>
  <c r="AP471" i="51"/>
  <c r="AP472" i="51"/>
  <c r="AP473" i="51"/>
  <c r="AP474" i="51"/>
  <c r="AP475" i="51"/>
  <c r="AP476" i="51"/>
  <c r="AP477" i="51"/>
  <c r="AP478" i="51"/>
  <c r="AP479" i="51"/>
  <c r="AP480" i="51"/>
  <c r="AP481" i="51"/>
  <c r="AP482" i="51"/>
  <c r="AP483" i="51"/>
  <c r="AP484" i="51"/>
  <c r="AP485" i="51"/>
  <c r="AP486" i="51"/>
  <c r="AP487" i="51"/>
  <c r="AP488" i="51"/>
  <c r="AP489" i="51"/>
  <c r="AP490" i="51"/>
  <c r="AP491" i="51"/>
  <c r="AP492" i="51"/>
  <c r="AP493" i="51"/>
  <c r="AP494" i="51"/>
  <c r="AP495" i="51"/>
  <c r="AP496" i="51"/>
  <c r="AP497" i="51"/>
  <c r="AP498" i="51"/>
  <c r="AP499" i="51"/>
  <c r="AP500" i="51"/>
  <c r="AP501" i="51"/>
  <c r="AP502" i="51"/>
  <c r="AP503" i="51"/>
  <c r="AP504" i="51"/>
  <c r="AP505" i="51"/>
  <c r="AP506" i="51"/>
  <c r="AP507" i="51"/>
  <c r="AP508" i="51"/>
  <c r="AP509" i="51"/>
  <c r="AP510" i="51"/>
  <c r="AP511" i="51"/>
  <c r="AP512" i="51"/>
  <c r="AP513" i="51"/>
  <c r="AP514" i="51"/>
  <c r="AP515" i="51"/>
  <c r="AP516" i="51"/>
  <c r="AP517" i="51"/>
  <c r="AP518" i="51"/>
  <c r="AP519" i="51"/>
  <c r="AP520" i="51"/>
  <c r="AP521" i="51"/>
  <c r="AP522" i="51"/>
  <c r="AP523" i="51"/>
  <c r="AP524" i="51"/>
  <c r="AP525" i="51"/>
  <c r="AP526" i="51"/>
  <c r="AP527" i="51"/>
  <c r="AP528" i="51"/>
  <c r="AP529" i="51"/>
  <c r="AP530" i="51"/>
  <c r="AP531" i="51"/>
  <c r="AP532" i="51"/>
  <c r="AP533" i="51"/>
  <c r="AP534" i="51"/>
  <c r="AP535" i="51"/>
  <c r="AP536" i="51"/>
  <c r="AP537" i="51"/>
  <c r="AP538" i="51"/>
  <c r="AP539" i="51"/>
  <c r="AP540" i="51"/>
  <c r="AP541" i="51"/>
  <c r="AP542" i="51"/>
  <c r="AP543" i="51"/>
  <c r="AP544" i="51"/>
  <c r="AP545" i="51"/>
  <c r="AP546" i="51"/>
  <c r="AP547" i="51"/>
  <c r="AP548" i="51"/>
  <c r="AP549" i="51"/>
  <c r="AP550" i="51"/>
  <c r="AP551" i="51"/>
  <c r="AP552" i="51"/>
  <c r="AP553" i="51"/>
  <c r="AP554" i="51"/>
  <c r="AP555" i="51"/>
  <c r="AP556" i="51"/>
  <c r="AP557" i="51"/>
  <c r="AP558" i="51"/>
  <c r="AP559" i="51"/>
  <c r="AP560" i="51"/>
  <c r="AP561" i="51"/>
  <c r="AP562" i="51"/>
  <c r="AP563" i="51"/>
  <c r="AP564" i="51"/>
  <c r="AP565" i="51"/>
  <c r="AP566" i="51"/>
  <c r="AP567" i="51"/>
  <c r="AP568" i="51"/>
  <c r="AP569" i="51"/>
  <c r="AP570" i="51"/>
  <c r="AP571" i="51"/>
  <c r="AP572" i="51"/>
  <c r="AP573" i="51"/>
  <c r="AP574" i="51"/>
  <c r="AP575" i="51"/>
  <c r="AP576" i="51"/>
  <c r="AP577" i="51"/>
  <c r="AP578" i="51"/>
  <c r="AP579" i="51"/>
  <c r="AP580" i="51"/>
  <c r="AP581" i="51"/>
  <c r="AP582" i="51"/>
  <c r="AP583" i="51"/>
  <c r="AP584" i="51"/>
  <c r="AP585" i="51"/>
  <c r="AP586" i="51"/>
  <c r="AP587" i="51"/>
  <c r="AP588" i="51"/>
  <c r="AP589" i="51"/>
  <c r="AP590" i="51"/>
  <c r="AP591" i="51"/>
  <c r="AP592" i="51"/>
  <c r="AP593" i="51"/>
  <c r="AP594" i="51"/>
  <c r="AP595" i="51"/>
  <c r="AP596" i="51"/>
  <c r="AP597" i="51"/>
  <c r="AP598" i="51"/>
  <c r="AP599" i="51"/>
  <c r="AP600" i="51"/>
  <c r="AP601" i="51"/>
  <c r="AP602" i="51"/>
  <c r="AP603" i="51"/>
  <c r="AP604" i="51"/>
  <c r="AP605" i="51"/>
  <c r="AP606" i="51"/>
  <c r="AP607" i="51"/>
  <c r="AP608" i="51"/>
  <c r="AP609" i="51"/>
  <c r="AP610" i="51"/>
  <c r="AP611" i="51"/>
  <c r="AP612" i="51"/>
  <c r="AP613" i="51"/>
  <c r="AP614" i="51"/>
  <c r="AP615" i="51"/>
  <c r="AP616" i="51"/>
  <c r="AP617" i="51"/>
  <c r="AP618" i="51"/>
  <c r="AP619" i="51"/>
  <c r="AP620" i="51"/>
  <c r="AP621" i="51"/>
  <c r="AP622" i="51"/>
  <c r="AP623" i="51"/>
  <c r="AP624" i="51"/>
  <c r="AP625" i="51"/>
  <c r="AP626" i="51"/>
  <c r="AP627" i="51"/>
  <c r="AP628" i="51"/>
  <c r="AP629" i="51"/>
  <c r="AP630" i="51"/>
  <c r="AP631" i="51"/>
  <c r="AP632" i="51"/>
  <c r="AP633" i="51"/>
  <c r="AP634" i="51"/>
  <c r="AP635" i="51"/>
  <c r="AP636" i="51"/>
  <c r="AP637" i="51"/>
  <c r="AP638" i="51"/>
  <c r="AP639" i="51"/>
  <c r="AP640" i="51"/>
  <c r="AP641" i="51"/>
  <c r="AP642" i="51"/>
  <c r="AP643" i="51"/>
  <c r="AP644" i="51"/>
  <c r="AP645" i="51"/>
  <c r="AP646" i="51"/>
  <c r="AP647" i="51"/>
  <c r="AP648" i="51"/>
  <c r="AP649" i="51"/>
  <c r="AP650" i="51"/>
  <c r="AP651" i="51"/>
  <c r="AP652" i="51"/>
  <c r="AP653" i="51"/>
  <c r="AP654" i="51"/>
  <c r="AP655" i="51"/>
  <c r="AP656" i="51"/>
  <c r="AP657" i="51"/>
  <c r="AP658" i="51"/>
  <c r="AP659" i="51"/>
  <c r="AP660" i="51"/>
  <c r="AP661" i="51"/>
  <c r="AP662" i="51"/>
  <c r="AP663" i="51"/>
  <c r="AP664" i="51"/>
  <c r="AP665" i="51"/>
  <c r="AP666" i="51"/>
  <c r="AP667" i="51"/>
  <c r="AP668" i="51"/>
  <c r="AP669" i="51"/>
  <c r="AP670" i="51"/>
  <c r="AP671" i="51"/>
  <c r="AP672" i="51"/>
  <c r="AP673" i="51"/>
  <c r="AP674" i="51"/>
  <c r="AP675" i="51"/>
  <c r="AP676" i="51"/>
  <c r="AP677" i="51"/>
  <c r="AP678" i="51"/>
  <c r="AP679" i="51"/>
  <c r="AP680" i="51"/>
  <c r="AP681" i="51"/>
  <c r="AP682" i="51"/>
  <c r="AP683" i="51"/>
  <c r="AP684" i="51"/>
  <c r="AP685" i="51"/>
  <c r="AP686" i="51"/>
  <c r="AP687" i="51"/>
  <c r="AP688" i="51"/>
  <c r="AP689" i="51"/>
  <c r="AP690" i="51"/>
  <c r="AP691" i="51"/>
  <c r="AP692" i="51"/>
  <c r="AP693" i="51"/>
  <c r="AP694" i="51"/>
  <c r="AP695" i="51"/>
  <c r="AP696" i="51"/>
  <c r="AP697" i="51"/>
  <c r="AP698" i="51"/>
  <c r="AP699" i="51"/>
  <c r="AP700" i="51"/>
  <c r="AP701" i="51"/>
  <c r="AP702" i="51"/>
  <c r="AP703" i="51"/>
  <c r="AP704" i="51"/>
  <c r="AP705" i="51"/>
  <c r="AP706" i="51"/>
  <c r="AP707" i="51"/>
  <c r="AP708" i="51"/>
  <c r="AP709" i="51"/>
  <c r="AP710" i="51"/>
  <c r="AP711" i="51"/>
  <c r="AP712" i="51"/>
  <c r="AP713" i="51"/>
  <c r="AP714" i="51"/>
  <c r="AP715" i="51"/>
  <c r="AP716" i="51"/>
  <c r="AP717" i="51"/>
  <c r="AP718" i="51"/>
  <c r="AP719" i="51"/>
  <c r="AP720" i="51"/>
  <c r="AP721" i="51"/>
  <c r="AP722" i="51"/>
  <c r="AP723" i="51"/>
  <c r="AP724" i="51"/>
  <c r="AP725" i="51"/>
  <c r="AP726" i="51"/>
  <c r="AP727" i="51"/>
  <c r="AP728" i="51"/>
  <c r="AP729" i="51"/>
  <c r="AP730" i="51"/>
  <c r="AP731" i="51"/>
  <c r="AP732" i="51"/>
  <c r="AP733" i="51"/>
  <c r="AP734" i="51"/>
  <c r="AP735" i="51"/>
  <c r="AP736" i="51"/>
  <c r="AP737" i="51"/>
  <c r="AP738" i="51"/>
  <c r="AP739" i="51"/>
  <c r="AP740" i="51"/>
  <c r="AP741" i="51"/>
  <c r="AP742" i="51"/>
  <c r="AP743" i="51"/>
  <c r="AP744" i="51"/>
  <c r="AP745" i="51"/>
  <c r="AP746" i="51"/>
  <c r="AP747" i="51"/>
  <c r="AP748" i="51"/>
  <c r="AP749" i="51"/>
  <c r="AP750" i="51"/>
  <c r="AP751" i="51"/>
  <c r="AP752" i="51"/>
  <c r="AP753" i="51"/>
  <c r="AP754" i="51"/>
  <c r="AP755" i="51"/>
  <c r="AP756" i="51"/>
  <c r="AP757" i="51"/>
  <c r="AP758" i="51"/>
  <c r="AP759" i="51"/>
  <c r="AP760" i="51"/>
  <c r="AP761" i="51"/>
  <c r="AP762" i="51"/>
  <c r="AP763" i="51"/>
  <c r="AP764" i="51"/>
  <c r="AP765" i="51"/>
  <c r="AP766" i="51"/>
  <c r="AP767" i="51"/>
  <c r="AP768" i="51"/>
  <c r="AP769" i="51"/>
  <c r="AP770" i="51"/>
  <c r="AP771" i="51"/>
  <c r="AP772" i="51"/>
  <c r="AP773" i="51"/>
  <c r="AP774" i="51"/>
  <c r="AP775" i="51"/>
  <c r="AP776" i="51"/>
  <c r="AP777" i="51"/>
  <c r="AP778" i="51"/>
  <c r="AP779" i="51"/>
  <c r="AP780" i="51"/>
  <c r="AP781" i="51"/>
  <c r="AP782" i="51"/>
  <c r="AP783" i="51"/>
  <c r="AP784" i="51"/>
  <c r="AP785" i="51"/>
  <c r="AP786" i="51"/>
  <c r="AP787" i="51"/>
  <c r="AP788" i="51"/>
  <c r="AP789" i="51"/>
  <c r="AP790" i="51"/>
  <c r="AP791" i="51"/>
  <c r="AP792" i="51"/>
  <c r="AP793" i="51"/>
  <c r="AP794" i="51"/>
  <c r="AP795" i="51"/>
  <c r="AP796" i="51"/>
  <c r="AP797" i="51"/>
  <c r="AP798" i="51"/>
  <c r="AP799" i="51"/>
  <c r="AP800" i="51"/>
  <c r="AP801" i="51"/>
  <c r="AP802" i="51"/>
  <c r="AP803" i="51"/>
  <c r="AP804" i="51"/>
  <c r="AP805" i="51"/>
  <c r="AP806" i="51"/>
  <c r="AP807" i="51"/>
  <c r="AP808" i="51"/>
  <c r="AP809" i="51"/>
  <c r="AP810" i="51"/>
  <c r="AP811" i="51"/>
  <c r="AP812" i="51"/>
  <c r="AP813" i="51"/>
  <c r="AP814" i="51"/>
  <c r="AP815" i="51"/>
  <c r="AP816" i="51"/>
  <c r="AP817" i="51"/>
  <c r="AP818" i="51"/>
  <c r="AP819" i="51"/>
  <c r="AP820" i="51"/>
  <c r="AP821" i="51"/>
  <c r="AP822" i="51"/>
  <c r="AP823" i="51"/>
  <c r="AP824" i="51"/>
  <c r="AP825" i="51"/>
  <c r="AP826" i="51"/>
  <c r="AP827" i="51"/>
  <c r="AP828" i="51"/>
  <c r="AP829" i="51"/>
  <c r="AP830" i="51"/>
  <c r="AP831" i="51"/>
  <c r="AP832" i="51"/>
  <c r="AP833" i="51"/>
  <c r="AP834" i="51"/>
  <c r="AP835" i="51"/>
  <c r="AP836" i="51"/>
  <c r="AP837" i="51"/>
  <c r="AP838" i="51"/>
  <c r="AP839" i="51"/>
  <c r="AP840" i="51"/>
  <c r="AP841" i="51"/>
  <c r="AP842" i="51"/>
  <c r="AP843" i="51"/>
  <c r="AP844" i="51"/>
  <c r="AP845" i="51"/>
  <c r="AP846" i="51"/>
  <c r="AP847" i="51"/>
  <c r="AP848" i="51"/>
  <c r="AP849" i="51"/>
  <c r="AP850" i="51"/>
  <c r="AP851" i="51"/>
  <c r="AP852" i="51"/>
  <c r="AP853" i="51"/>
  <c r="AP854" i="51"/>
  <c r="AP855" i="51"/>
  <c r="AP856" i="51"/>
  <c r="AP857" i="51"/>
  <c r="AP858" i="51"/>
  <c r="AP859" i="51"/>
  <c r="AP860" i="51"/>
  <c r="AP861" i="51"/>
  <c r="AP862" i="51"/>
  <c r="AP863" i="51"/>
  <c r="AP864" i="51"/>
  <c r="AP865" i="51"/>
  <c r="AP866" i="51"/>
  <c r="AP867" i="51"/>
  <c r="AP868" i="51"/>
  <c r="AP869" i="51"/>
  <c r="AP870" i="51"/>
  <c r="AP871" i="51"/>
  <c r="AP872" i="51"/>
  <c r="AP873" i="51"/>
  <c r="AP874" i="51"/>
  <c r="AP875" i="51"/>
  <c r="AP876" i="51"/>
  <c r="AP877" i="51"/>
  <c r="AP878" i="51"/>
  <c r="AP879" i="51"/>
  <c r="AP880" i="51"/>
  <c r="AP881" i="51"/>
  <c r="AP882" i="51"/>
  <c r="AP883" i="51"/>
  <c r="AP884" i="51"/>
  <c r="AP885" i="51"/>
  <c r="AP886" i="51"/>
  <c r="AP887" i="51"/>
  <c r="AP888" i="51"/>
  <c r="AP889" i="51"/>
  <c r="AP890" i="51"/>
  <c r="AP891" i="51"/>
  <c r="AP892" i="51"/>
  <c r="AP893" i="51"/>
  <c r="AP894" i="51"/>
  <c r="AP895" i="51"/>
  <c r="AP896" i="51"/>
  <c r="AP897" i="51"/>
  <c r="AP898" i="51"/>
  <c r="AP899" i="51"/>
  <c r="AP900" i="51"/>
  <c r="AP901" i="51"/>
  <c r="AP902" i="51"/>
  <c r="AP903" i="51"/>
  <c r="AP904" i="51"/>
  <c r="AP905" i="51"/>
  <c r="AP906" i="51"/>
  <c r="AP907" i="51"/>
  <c r="AP908" i="51"/>
  <c r="AP909" i="51"/>
  <c r="AP910" i="51"/>
  <c r="AP911" i="51"/>
  <c r="AP912" i="51"/>
  <c r="AP913" i="51"/>
  <c r="AP914" i="51"/>
  <c r="AP915" i="51"/>
  <c r="AP916" i="51"/>
  <c r="AP917" i="51"/>
  <c r="AP918" i="51"/>
  <c r="AP919" i="51"/>
  <c r="AP920" i="51"/>
  <c r="AP921" i="51"/>
  <c r="AP922" i="51"/>
  <c r="AP923" i="51"/>
  <c r="AP924" i="51"/>
  <c r="AP925" i="51"/>
  <c r="AP926" i="51"/>
  <c r="AP927" i="51"/>
  <c r="AP928" i="51"/>
  <c r="AP929" i="51"/>
  <c r="AP930" i="51"/>
  <c r="AP931" i="51"/>
  <c r="AP932" i="51"/>
  <c r="AP933" i="51"/>
  <c r="AP934" i="51"/>
  <c r="AP935" i="51"/>
  <c r="AP936" i="51"/>
  <c r="AP937" i="51"/>
  <c r="AP938" i="51"/>
  <c r="AP939" i="51"/>
  <c r="AP940" i="51"/>
  <c r="AP941" i="51"/>
  <c r="AP942" i="51"/>
  <c r="AP943" i="51"/>
  <c r="AP944" i="51"/>
  <c r="AP945" i="51"/>
  <c r="AP946" i="51"/>
  <c r="AP947" i="51"/>
  <c r="AP948" i="51"/>
  <c r="AP949" i="51"/>
  <c r="AP950" i="51"/>
  <c r="AP951" i="51"/>
  <c r="AP952" i="51"/>
  <c r="AP953" i="51"/>
  <c r="AP954" i="51"/>
  <c r="AP955" i="51"/>
  <c r="AP956" i="51"/>
  <c r="AP957" i="51"/>
  <c r="AP958" i="51"/>
  <c r="AP959" i="51"/>
  <c r="AP960" i="51"/>
  <c r="AP961" i="51"/>
  <c r="AP962" i="51"/>
  <c r="AP963" i="51"/>
  <c r="AP964" i="51"/>
  <c r="AP965" i="51"/>
  <c r="AP966" i="51"/>
  <c r="AP967" i="51"/>
  <c r="AP968" i="51"/>
  <c r="AP969" i="51"/>
  <c r="AP970" i="51"/>
  <c r="AP971" i="51"/>
  <c r="AP972" i="51"/>
  <c r="AP973" i="51"/>
  <c r="AP974" i="51"/>
  <c r="AP975" i="51"/>
  <c r="AP976" i="51"/>
  <c r="AP977" i="51"/>
  <c r="AP978" i="51"/>
  <c r="AP979" i="51"/>
  <c r="AP980" i="51"/>
  <c r="AP981" i="51"/>
  <c r="AP982" i="51"/>
  <c r="AP983" i="51"/>
  <c r="AP984" i="51"/>
  <c r="AP985" i="51"/>
  <c r="AP986" i="51"/>
  <c r="AP987" i="51"/>
  <c r="AP988" i="51"/>
  <c r="AP989" i="51"/>
  <c r="AP990" i="51"/>
  <c r="AP991" i="51"/>
  <c r="AP992" i="51"/>
  <c r="AP993" i="51"/>
  <c r="AP994" i="51"/>
  <c r="AP995" i="51"/>
  <c r="AP996" i="51"/>
  <c r="AP997" i="51"/>
  <c r="AP998" i="51"/>
  <c r="AP999" i="51"/>
  <c r="AP1000" i="51"/>
  <c r="AP1001" i="51"/>
  <c r="AP1002" i="51"/>
  <c r="AP1003" i="51"/>
  <c r="AP1004" i="51"/>
  <c r="AP1005" i="51"/>
  <c r="AP1006" i="51"/>
  <c r="AP1007" i="51"/>
  <c r="AP9" i="51"/>
  <c r="C4" i="50" l="1"/>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4" i="50"/>
  <c r="C65" i="50"/>
  <c r="C66" i="50"/>
  <c r="C67" i="50"/>
  <c r="C68" i="50"/>
  <c r="C69" i="50"/>
  <c r="C70" i="50"/>
  <c r="C71" i="50"/>
  <c r="C72" i="50"/>
  <c r="C73" i="50"/>
  <c r="C74" i="50"/>
  <c r="C75" i="50"/>
  <c r="C76" i="50"/>
  <c r="C77" i="50"/>
  <c r="C78" i="50"/>
  <c r="C79" i="50"/>
  <c r="C80" i="50"/>
  <c r="C81" i="50"/>
  <c r="C82" i="50"/>
  <c r="C83" i="50"/>
  <c r="C84" i="50"/>
  <c r="C85" i="50"/>
  <c r="C86" i="50"/>
  <c r="C87" i="50"/>
  <c r="C88" i="50"/>
  <c r="C89" i="50"/>
  <c r="C90" i="50"/>
  <c r="C91" i="50"/>
  <c r="C92" i="50"/>
  <c r="C93" i="50"/>
  <c r="C94" i="50"/>
  <c r="C95" i="50"/>
  <c r="C96" i="50"/>
  <c r="C97" i="50"/>
  <c r="C98" i="50"/>
  <c r="C99" i="50"/>
  <c r="C100" i="50"/>
  <c r="C101" i="50"/>
  <c r="C102" i="50"/>
  <c r="C103" i="50"/>
  <c r="C104" i="50"/>
  <c r="C105" i="50"/>
  <c r="C106" i="50"/>
  <c r="C107" i="50"/>
  <c r="C108" i="50"/>
  <c r="C109" i="50"/>
  <c r="C110" i="50"/>
  <c r="C111" i="50"/>
  <c r="C112" i="50"/>
  <c r="C113" i="50"/>
  <c r="C114" i="50"/>
  <c r="C115" i="50"/>
  <c r="C116" i="50"/>
  <c r="C117" i="50"/>
  <c r="C118" i="50"/>
  <c r="C119" i="50"/>
  <c r="C120" i="50"/>
  <c r="C121" i="50"/>
  <c r="C122" i="50"/>
  <c r="C123" i="50"/>
  <c r="C124" i="50"/>
  <c r="C125" i="50"/>
  <c r="C126" i="50"/>
  <c r="C127" i="50"/>
  <c r="C128" i="50"/>
  <c r="C129" i="50"/>
  <c r="C130" i="50"/>
  <c r="C131" i="50"/>
  <c r="C132" i="50"/>
  <c r="C133" i="50"/>
  <c r="C134" i="50"/>
  <c r="C135" i="50"/>
  <c r="C136" i="50"/>
  <c r="C137" i="50"/>
  <c r="C138" i="50"/>
  <c r="C139" i="50"/>
  <c r="C140" i="50"/>
  <c r="C141" i="50"/>
  <c r="C142" i="50"/>
  <c r="C143" i="50"/>
  <c r="C144" i="50"/>
  <c r="C145" i="50"/>
  <c r="C146" i="50"/>
  <c r="C147" i="50"/>
  <c r="C148" i="50"/>
  <c r="C149" i="50"/>
  <c r="C150" i="50"/>
  <c r="C151" i="50"/>
  <c r="C152" i="50"/>
  <c r="C153" i="50"/>
  <c r="C154" i="50"/>
  <c r="C155" i="50"/>
  <c r="C156" i="50"/>
  <c r="C157" i="50"/>
  <c r="C158" i="50"/>
  <c r="C159" i="50"/>
  <c r="C160" i="50"/>
  <c r="C161" i="50"/>
  <c r="C162" i="50"/>
  <c r="C163" i="50"/>
  <c r="C164" i="50"/>
  <c r="C165" i="50"/>
  <c r="C166" i="50"/>
  <c r="C167" i="50"/>
  <c r="C168" i="50"/>
  <c r="C169" i="50"/>
  <c r="C170" i="50"/>
  <c r="C171" i="50"/>
  <c r="C172" i="50"/>
  <c r="C173" i="50"/>
  <c r="C174" i="50"/>
  <c r="C175" i="50"/>
  <c r="C176" i="50"/>
  <c r="C177" i="50"/>
  <c r="C178" i="50"/>
  <c r="C179" i="50"/>
  <c r="C180" i="50"/>
  <c r="C181" i="50"/>
  <c r="C182" i="50"/>
  <c r="C183" i="50"/>
  <c r="C184" i="50"/>
  <c r="C185" i="50"/>
  <c r="C186" i="50"/>
  <c r="C187" i="50"/>
  <c r="C188" i="50"/>
  <c r="C189" i="50"/>
  <c r="C190" i="50"/>
  <c r="C191" i="50"/>
  <c r="C192" i="50"/>
  <c r="C193" i="50"/>
  <c r="C194" i="50"/>
  <c r="C195" i="50"/>
  <c r="C196" i="50"/>
  <c r="C197" i="50"/>
  <c r="C198" i="50"/>
  <c r="C199" i="50"/>
  <c r="C200" i="50"/>
  <c r="C201" i="50"/>
  <c r="C202" i="50"/>
  <c r="C203" i="50"/>
  <c r="C204" i="50"/>
  <c r="C205" i="50"/>
  <c r="C206" i="50"/>
  <c r="C207" i="50"/>
  <c r="C208" i="50"/>
  <c r="C209" i="50"/>
  <c r="C210" i="50"/>
  <c r="C211" i="50"/>
  <c r="C212" i="50"/>
  <c r="C213" i="50"/>
  <c r="C214" i="50"/>
  <c r="C215" i="50"/>
  <c r="C216" i="50"/>
  <c r="C217" i="50"/>
  <c r="C218" i="50"/>
  <c r="C219" i="50"/>
  <c r="C220" i="50"/>
  <c r="C221" i="50"/>
  <c r="C222" i="50"/>
  <c r="C223" i="50"/>
  <c r="C224" i="50"/>
  <c r="C225" i="50"/>
  <c r="C226" i="50"/>
  <c r="C227" i="50"/>
  <c r="C228" i="50"/>
  <c r="C229" i="50"/>
  <c r="C230" i="50"/>
  <c r="C231" i="50"/>
  <c r="C232" i="50"/>
  <c r="C233" i="50"/>
  <c r="C234" i="50"/>
  <c r="C235" i="50"/>
  <c r="C236" i="50"/>
  <c r="C237" i="50"/>
  <c r="C238" i="50"/>
  <c r="C239" i="50"/>
  <c r="C240" i="50"/>
  <c r="C241" i="50"/>
  <c r="C242" i="50"/>
  <c r="C243" i="50"/>
  <c r="C244" i="50"/>
  <c r="C245" i="50"/>
  <c r="C246" i="50"/>
  <c r="C247" i="50"/>
  <c r="C248" i="50"/>
  <c r="C249" i="50"/>
  <c r="C250" i="50"/>
  <c r="C251" i="50"/>
  <c r="C252" i="50"/>
  <c r="C253" i="50"/>
  <c r="C254" i="50"/>
  <c r="C255" i="50"/>
  <c r="C256" i="50"/>
  <c r="C257" i="50"/>
  <c r="C258" i="50"/>
  <c r="C259" i="50"/>
  <c r="C260" i="50"/>
  <c r="C261" i="50"/>
  <c r="C262" i="50"/>
  <c r="C263" i="50"/>
  <c r="C264" i="50"/>
  <c r="C265" i="50"/>
  <c r="C266" i="50"/>
  <c r="C267" i="50"/>
  <c r="C268" i="50"/>
  <c r="C269" i="50"/>
  <c r="C270" i="50"/>
  <c r="C271" i="50"/>
  <c r="C272" i="50"/>
  <c r="C273" i="50"/>
  <c r="C274" i="50"/>
  <c r="C275" i="50"/>
  <c r="C276" i="50"/>
  <c r="C277" i="50"/>
  <c r="C278" i="50"/>
  <c r="C279" i="50"/>
  <c r="C280" i="50"/>
  <c r="C281" i="50"/>
  <c r="C282" i="50"/>
  <c r="C283" i="50"/>
  <c r="C284" i="50"/>
  <c r="C285" i="50"/>
  <c r="C286" i="50"/>
  <c r="C287" i="50"/>
  <c r="C288" i="50"/>
  <c r="C289" i="50"/>
  <c r="C290" i="50"/>
  <c r="C291" i="50"/>
  <c r="C292" i="50"/>
  <c r="C293" i="50"/>
  <c r="C294" i="50"/>
  <c r="C295" i="50"/>
  <c r="C296" i="50"/>
  <c r="C297" i="50"/>
  <c r="C298" i="50"/>
  <c r="C299" i="50"/>
  <c r="C300" i="50"/>
  <c r="C301" i="50"/>
  <c r="C302" i="50"/>
  <c r="C303" i="50"/>
  <c r="C304" i="50"/>
  <c r="C305" i="50"/>
  <c r="C306" i="50"/>
  <c r="C307" i="50"/>
  <c r="C308" i="50"/>
  <c r="C309" i="50"/>
  <c r="C310" i="50"/>
  <c r="C311" i="50"/>
  <c r="C312" i="50"/>
  <c r="C313" i="50"/>
  <c r="C314" i="50"/>
  <c r="C315" i="50"/>
  <c r="C316" i="50"/>
  <c r="C317" i="50"/>
  <c r="C318" i="50"/>
  <c r="C319" i="50"/>
  <c r="C320" i="50"/>
  <c r="C321" i="50"/>
  <c r="C322" i="50"/>
  <c r="C323" i="50"/>
  <c r="C324" i="50"/>
  <c r="C325" i="50"/>
  <c r="C326" i="50"/>
  <c r="C327" i="50"/>
  <c r="C328" i="50"/>
  <c r="C329" i="50"/>
  <c r="C330" i="50"/>
  <c r="C331" i="50"/>
  <c r="C332" i="50"/>
  <c r="C333" i="50"/>
  <c r="C334" i="50"/>
  <c r="C335" i="50"/>
  <c r="C336" i="50"/>
  <c r="C337" i="50"/>
  <c r="C338" i="50"/>
  <c r="C339" i="50"/>
  <c r="C340" i="50"/>
  <c r="C341" i="50"/>
  <c r="C342" i="50"/>
  <c r="C343" i="50"/>
  <c r="C344" i="50"/>
  <c r="C345" i="50"/>
  <c r="C346" i="50"/>
  <c r="C347" i="50"/>
  <c r="C348" i="50"/>
  <c r="C349" i="50"/>
  <c r="C350" i="50"/>
  <c r="C351" i="50"/>
  <c r="C352" i="50"/>
  <c r="C353" i="50"/>
  <c r="C354" i="50"/>
  <c r="C355" i="50"/>
  <c r="C356" i="50"/>
  <c r="C357" i="50"/>
  <c r="C358" i="50"/>
  <c r="C359" i="50"/>
  <c r="C360" i="50"/>
  <c r="C361" i="50"/>
  <c r="C362" i="50"/>
  <c r="C363" i="50"/>
  <c r="C364" i="50"/>
  <c r="C365" i="50"/>
  <c r="C366" i="50"/>
  <c r="C367" i="50"/>
  <c r="C368" i="50"/>
  <c r="C369" i="50"/>
  <c r="C370" i="50"/>
  <c r="C371" i="50"/>
  <c r="C372" i="50"/>
  <c r="C373" i="50"/>
  <c r="C374" i="50"/>
  <c r="C375" i="50"/>
  <c r="C376" i="50"/>
  <c r="C377" i="50"/>
  <c r="C378" i="50"/>
  <c r="C379" i="50"/>
  <c r="C380" i="50"/>
  <c r="C381" i="50"/>
  <c r="C382" i="50"/>
  <c r="C383" i="50"/>
  <c r="C384" i="50"/>
  <c r="C385" i="50"/>
  <c r="C386" i="50"/>
  <c r="C387" i="50"/>
  <c r="C388" i="50"/>
  <c r="C389" i="50"/>
  <c r="C390" i="50"/>
  <c r="C391" i="50"/>
  <c r="C392" i="50"/>
  <c r="C393" i="50"/>
  <c r="C394" i="50"/>
  <c r="C395" i="50"/>
  <c r="C396" i="50"/>
  <c r="C397" i="50"/>
  <c r="C398" i="50"/>
  <c r="C399" i="50"/>
  <c r="C400" i="50"/>
  <c r="C401" i="50"/>
  <c r="C402" i="50"/>
  <c r="C403" i="50"/>
  <c r="C404" i="50"/>
  <c r="C405" i="50"/>
  <c r="C406" i="50"/>
  <c r="C407" i="50"/>
  <c r="C408" i="50"/>
  <c r="C409" i="50"/>
  <c r="C410" i="50"/>
  <c r="C411" i="50"/>
  <c r="C412" i="50"/>
  <c r="C413" i="50"/>
  <c r="C414" i="50"/>
  <c r="C415" i="50"/>
  <c r="C416" i="50"/>
  <c r="C417" i="50"/>
  <c r="C418" i="50"/>
  <c r="C419" i="50"/>
  <c r="C420" i="50"/>
  <c r="C421" i="50"/>
  <c r="C422" i="50"/>
  <c r="C423" i="50"/>
  <c r="C424" i="50"/>
  <c r="C425" i="50"/>
  <c r="C426" i="50"/>
  <c r="C427" i="50"/>
  <c r="C428" i="50"/>
  <c r="C429" i="50"/>
  <c r="C430" i="50"/>
  <c r="C431" i="50"/>
  <c r="C432" i="50"/>
  <c r="C433" i="50"/>
  <c r="C434" i="50"/>
  <c r="C435" i="50"/>
  <c r="C436" i="50"/>
  <c r="C437" i="50"/>
  <c r="C438" i="50"/>
  <c r="C439" i="50"/>
  <c r="C440" i="50"/>
  <c r="C441" i="50"/>
  <c r="C442" i="50"/>
  <c r="C443" i="50"/>
  <c r="C444" i="50"/>
  <c r="C445" i="50"/>
  <c r="C446" i="50"/>
  <c r="C447" i="50"/>
  <c r="C448" i="50"/>
  <c r="C449" i="50"/>
  <c r="C450" i="50"/>
  <c r="C451" i="50"/>
  <c r="C452" i="50"/>
  <c r="C453" i="50"/>
  <c r="C454" i="50"/>
  <c r="C455" i="50"/>
  <c r="C456" i="50"/>
  <c r="C457" i="50"/>
  <c r="C458" i="50"/>
  <c r="C459" i="50"/>
  <c r="C460" i="50"/>
  <c r="C461" i="50"/>
  <c r="C462" i="50"/>
  <c r="C463" i="50"/>
  <c r="C464" i="50"/>
  <c r="C465" i="50"/>
  <c r="C466" i="50"/>
  <c r="C467" i="50"/>
  <c r="C468" i="50"/>
  <c r="C469" i="50"/>
  <c r="C470" i="50"/>
  <c r="C471" i="50"/>
  <c r="C472" i="50"/>
  <c r="C473" i="50"/>
  <c r="C474" i="50"/>
  <c r="C475" i="50"/>
  <c r="C476" i="50"/>
  <c r="C477" i="50"/>
  <c r="C478" i="50"/>
  <c r="C479" i="50"/>
  <c r="C480" i="50"/>
  <c r="C481" i="50"/>
  <c r="C482" i="50"/>
  <c r="C483" i="50"/>
  <c r="C484" i="50"/>
  <c r="C485" i="50"/>
  <c r="C486" i="50"/>
  <c r="C487" i="50"/>
  <c r="C488" i="50"/>
  <c r="C489" i="50"/>
  <c r="C490" i="50"/>
  <c r="C491" i="50"/>
  <c r="C492" i="50"/>
  <c r="C493" i="50"/>
  <c r="C494" i="50"/>
  <c r="C495" i="50"/>
  <c r="C496" i="50"/>
  <c r="C497" i="50"/>
  <c r="C498" i="50"/>
  <c r="C499" i="50"/>
  <c r="C500" i="50"/>
  <c r="C501" i="50"/>
  <c r="C502" i="50"/>
  <c r="C503" i="50"/>
  <c r="C504" i="50"/>
  <c r="C505" i="50"/>
  <c r="C506" i="50"/>
  <c r="C507" i="50"/>
  <c r="C508" i="50"/>
  <c r="C509" i="50"/>
  <c r="C510" i="50"/>
  <c r="C511" i="50"/>
  <c r="C512" i="50"/>
  <c r="C513" i="50"/>
  <c r="C514" i="50"/>
  <c r="C515" i="50"/>
  <c r="C516" i="50"/>
  <c r="C517" i="50"/>
  <c r="C518" i="50"/>
  <c r="C519" i="50"/>
  <c r="C520" i="50"/>
  <c r="C521" i="50"/>
  <c r="C522" i="50"/>
  <c r="C523" i="50"/>
  <c r="C524" i="50"/>
  <c r="C525" i="50"/>
  <c r="C526" i="50"/>
  <c r="C527" i="50"/>
  <c r="C528" i="50"/>
  <c r="C529" i="50"/>
  <c r="C530" i="50"/>
  <c r="C531" i="50"/>
  <c r="C532" i="50"/>
  <c r="C533" i="50"/>
  <c r="C534" i="50"/>
  <c r="C535" i="50"/>
  <c r="C536" i="50"/>
  <c r="C537" i="50"/>
  <c r="C538" i="50"/>
  <c r="C539" i="50"/>
  <c r="C540" i="50"/>
  <c r="C541" i="50"/>
  <c r="C542" i="50"/>
  <c r="C543" i="50"/>
  <c r="C544" i="50"/>
  <c r="C545" i="50"/>
  <c r="C546" i="50"/>
  <c r="C547" i="50"/>
  <c r="C548" i="50"/>
  <c r="C549" i="50"/>
  <c r="C550" i="50"/>
  <c r="C551" i="50"/>
  <c r="C552" i="50"/>
  <c r="C553" i="50"/>
  <c r="C554" i="50"/>
  <c r="C555" i="50"/>
  <c r="C556" i="50"/>
  <c r="C557" i="50"/>
  <c r="C558" i="50"/>
  <c r="C559" i="50"/>
  <c r="C560" i="50"/>
  <c r="C561" i="50"/>
  <c r="C562" i="50"/>
  <c r="C563" i="50"/>
  <c r="C564" i="50"/>
  <c r="C565" i="50"/>
  <c r="C566" i="50"/>
  <c r="C567" i="50"/>
  <c r="C568" i="50"/>
  <c r="C569" i="50"/>
  <c r="C570" i="50"/>
  <c r="C571" i="50"/>
  <c r="C572" i="50"/>
  <c r="C573" i="50"/>
  <c r="C574" i="50"/>
  <c r="C575" i="50"/>
  <c r="C576" i="50"/>
  <c r="C577" i="50"/>
  <c r="C578" i="50"/>
  <c r="C579" i="50"/>
  <c r="C580" i="50"/>
  <c r="C581" i="50"/>
  <c r="C582" i="50"/>
  <c r="C583" i="50"/>
  <c r="C584" i="50"/>
  <c r="C585" i="50"/>
  <c r="C586" i="50"/>
  <c r="C587" i="50"/>
  <c r="C588" i="50"/>
  <c r="C589" i="50"/>
  <c r="C590" i="50"/>
  <c r="C591" i="50"/>
  <c r="C592" i="50"/>
  <c r="C593" i="50"/>
  <c r="C594" i="50"/>
  <c r="C595" i="50"/>
  <c r="C596" i="50"/>
  <c r="C597" i="50"/>
  <c r="C598" i="50"/>
  <c r="C599" i="50"/>
  <c r="C600" i="50"/>
  <c r="C601" i="50"/>
  <c r="C602" i="50"/>
  <c r="C603" i="50"/>
  <c r="C604" i="50"/>
  <c r="C605" i="50"/>
  <c r="C606" i="50"/>
  <c r="C607" i="50"/>
  <c r="C608" i="50"/>
  <c r="C609" i="50"/>
  <c r="C610" i="50"/>
  <c r="C611" i="50"/>
  <c r="C612" i="50"/>
  <c r="C613" i="50"/>
  <c r="C614" i="50"/>
  <c r="C615" i="50"/>
  <c r="C616" i="50"/>
  <c r="C617" i="50"/>
  <c r="C618" i="50"/>
  <c r="C619" i="50"/>
  <c r="C620" i="50"/>
  <c r="C621" i="50"/>
  <c r="C622" i="50"/>
  <c r="C623" i="50"/>
  <c r="C624" i="50"/>
  <c r="C625" i="50"/>
  <c r="C626" i="50"/>
  <c r="C627" i="50"/>
  <c r="C628" i="50"/>
  <c r="C629" i="50"/>
  <c r="C630" i="50"/>
  <c r="C631" i="50"/>
  <c r="C632" i="50"/>
  <c r="C633" i="50"/>
  <c r="C634" i="50"/>
  <c r="C635" i="50"/>
  <c r="C636" i="50"/>
  <c r="C637" i="50"/>
  <c r="C638" i="50"/>
  <c r="C639" i="50"/>
  <c r="C640" i="50"/>
  <c r="C641" i="50"/>
  <c r="C642" i="50"/>
  <c r="C643" i="50"/>
  <c r="C644" i="50"/>
  <c r="C645" i="50"/>
  <c r="C646" i="50"/>
  <c r="C647" i="50"/>
  <c r="C648" i="50"/>
  <c r="C649" i="50"/>
  <c r="C650" i="50"/>
  <c r="C651" i="50"/>
  <c r="C652" i="50"/>
  <c r="C653" i="50"/>
  <c r="C654" i="50"/>
  <c r="C655" i="50"/>
  <c r="C656" i="50"/>
  <c r="C657" i="50"/>
  <c r="C658" i="50"/>
  <c r="C659" i="50"/>
  <c r="C660" i="50"/>
  <c r="C661" i="50"/>
  <c r="C662" i="50"/>
  <c r="C663" i="50"/>
  <c r="C664" i="50"/>
  <c r="C665" i="50"/>
  <c r="C666" i="50"/>
  <c r="C667" i="50"/>
  <c r="C668" i="50"/>
  <c r="C669" i="50"/>
  <c r="C670" i="50"/>
  <c r="C671" i="50"/>
  <c r="C672" i="50"/>
  <c r="C673" i="50"/>
  <c r="C674" i="50"/>
  <c r="C675" i="50"/>
  <c r="C676" i="50"/>
  <c r="C677" i="50"/>
  <c r="C678" i="50"/>
  <c r="C679" i="50"/>
  <c r="C680" i="50"/>
  <c r="C681" i="50"/>
  <c r="C682" i="50"/>
  <c r="C683" i="50"/>
  <c r="C684" i="50"/>
  <c r="C685" i="50"/>
  <c r="C686" i="50"/>
  <c r="C687" i="50"/>
  <c r="C688" i="50"/>
  <c r="C689" i="50"/>
  <c r="C690" i="50"/>
  <c r="C691" i="50"/>
  <c r="C692" i="50"/>
  <c r="C693" i="50"/>
  <c r="C694" i="50"/>
  <c r="C695" i="50"/>
  <c r="C696" i="50"/>
  <c r="C697" i="50"/>
  <c r="C698" i="50"/>
  <c r="C699" i="50"/>
  <c r="C700" i="50"/>
  <c r="C701" i="50"/>
  <c r="C702" i="50"/>
  <c r="C703" i="50"/>
  <c r="C704" i="50"/>
  <c r="C705" i="50"/>
  <c r="C706" i="50"/>
  <c r="C707" i="50"/>
  <c r="C708" i="50"/>
  <c r="C709" i="50"/>
  <c r="C710" i="50"/>
  <c r="C711" i="50"/>
  <c r="C712" i="50"/>
  <c r="C713" i="50"/>
  <c r="C714" i="50"/>
  <c r="C715" i="50"/>
  <c r="C716" i="50"/>
  <c r="C717" i="50"/>
  <c r="C718" i="50"/>
  <c r="C719" i="50"/>
  <c r="C720" i="50"/>
  <c r="C721" i="50"/>
  <c r="C722" i="50"/>
  <c r="C723" i="50"/>
  <c r="C724" i="50"/>
  <c r="C725" i="50"/>
  <c r="C726" i="50"/>
  <c r="C727" i="50"/>
  <c r="C728" i="50"/>
  <c r="C729" i="50"/>
  <c r="C730" i="50"/>
  <c r="C731" i="50"/>
  <c r="C732" i="50"/>
  <c r="C733" i="50"/>
  <c r="C734" i="50"/>
  <c r="C735" i="50"/>
  <c r="C736" i="50"/>
  <c r="C737" i="50"/>
  <c r="C738" i="50"/>
  <c r="C739" i="50"/>
  <c r="C740" i="50"/>
  <c r="C741" i="50"/>
  <c r="C742" i="50"/>
  <c r="C743" i="50"/>
  <c r="C744" i="50"/>
  <c r="C745" i="50"/>
  <c r="C746" i="50"/>
  <c r="C747" i="50"/>
  <c r="C748" i="50"/>
  <c r="C749" i="50"/>
  <c r="C750" i="50"/>
  <c r="C751" i="50"/>
  <c r="C752" i="50"/>
  <c r="C753" i="50"/>
  <c r="C754" i="50"/>
  <c r="C755" i="50"/>
  <c r="C756" i="50"/>
  <c r="C757" i="50"/>
  <c r="C758" i="50"/>
  <c r="C759" i="50"/>
  <c r="C760" i="50"/>
  <c r="C761" i="50"/>
  <c r="C762" i="50"/>
  <c r="C763" i="50"/>
  <c r="C764" i="50"/>
  <c r="C765" i="50"/>
  <c r="C766" i="50"/>
  <c r="C767" i="50"/>
  <c r="C768" i="50"/>
  <c r="C769" i="50"/>
  <c r="C770" i="50"/>
  <c r="C771" i="50"/>
  <c r="C772" i="50"/>
  <c r="C773" i="50"/>
  <c r="C774" i="50"/>
  <c r="C775" i="50"/>
  <c r="C776" i="50"/>
  <c r="C777" i="50"/>
  <c r="C778" i="50"/>
  <c r="C779" i="50"/>
  <c r="C780" i="50"/>
  <c r="C781" i="50"/>
  <c r="C782" i="50"/>
  <c r="C783" i="50"/>
  <c r="C784" i="50"/>
  <c r="C785" i="50"/>
  <c r="C786" i="50"/>
  <c r="C787" i="50"/>
  <c r="C788" i="50"/>
  <c r="C789" i="50"/>
  <c r="C790" i="50"/>
  <c r="C791" i="50"/>
  <c r="C792" i="50"/>
  <c r="C793" i="50"/>
  <c r="C794" i="50"/>
  <c r="C795" i="50"/>
  <c r="C796" i="50"/>
  <c r="C797" i="50"/>
  <c r="C798" i="50"/>
  <c r="C799" i="50"/>
  <c r="C800" i="50"/>
  <c r="C801" i="50"/>
  <c r="C802" i="50"/>
  <c r="C803" i="50"/>
  <c r="C804" i="50"/>
  <c r="C805" i="50"/>
  <c r="C806" i="50"/>
  <c r="C807" i="50"/>
  <c r="C808" i="50"/>
  <c r="C809" i="50"/>
  <c r="C810" i="50"/>
  <c r="C811" i="50"/>
  <c r="C812" i="50"/>
  <c r="C813" i="50"/>
  <c r="C814" i="50"/>
  <c r="C815" i="50"/>
  <c r="C816" i="50"/>
  <c r="C817" i="50"/>
  <c r="C818" i="50"/>
  <c r="C819" i="50"/>
  <c r="C820" i="50"/>
  <c r="C821" i="50"/>
  <c r="C822" i="50"/>
  <c r="C823" i="50"/>
  <c r="C824" i="50"/>
  <c r="C825" i="50"/>
  <c r="C826" i="50"/>
  <c r="C827" i="50"/>
  <c r="C828" i="50"/>
  <c r="C829" i="50"/>
  <c r="C830" i="50"/>
  <c r="C831" i="50"/>
  <c r="C832" i="50"/>
  <c r="C833" i="50"/>
  <c r="C834" i="50"/>
  <c r="C835" i="50"/>
  <c r="C836" i="50"/>
  <c r="C837" i="50"/>
  <c r="C838" i="50"/>
  <c r="C839" i="50"/>
  <c r="C840" i="50"/>
  <c r="C841" i="50"/>
  <c r="C842" i="50"/>
  <c r="C843" i="50"/>
  <c r="C844" i="50"/>
  <c r="C845" i="50"/>
  <c r="C846" i="50"/>
  <c r="C847" i="50"/>
  <c r="C848" i="50"/>
  <c r="C849" i="50"/>
  <c r="C850" i="50"/>
  <c r="C851" i="50"/>
  <c r="C852" i="50"/>
  <c r="C853" i="50"/>
  <c r="C854" i="50"/>
  <c r="C855" i="50"/>
  <c r="C856" i="50"/>
  <c r="C857" i="50"/>
  <c r="C858" i="50"/>
  <c r="C859" i="50"/>
  <c r="C860" i="50"/>
  <c r="C861" i="50"/>
  <c r="C862" i="50"/>
  <c r="C863" i="50"/>
  <c r="C864" i="50"/>
  <c r="C865" i="50"/>
  <c r="C866" i="50"/>
  <c r="C867" i="50"/>
  <c r="C868" i="50"/>
  <c r="C869" i="50"/>
  <c r="C870" i="50"/>
  <c r="C871" i="50"/>
  <c r="C872" i="50"/>
  <c r="C873" i="50"/>
  <c r="C874" i="50"/>
  <c r="C875" i="50"/>
  <c r="C876" i="50"/>
  <c r="C877" i="50"/>
  <c r="C878" i="50"/>
  <c r="C879" i="50"/>
  <c r="C880" i="50"/>
  <c r="C881" i="50"/>
  <c r="C882" i="50"/>
  <c r="C883" i="50"/>
  <c r="C884" i="50"/>
  <c r="C885" i="50"/>
  <c r="C886" i="50"/>
  <c r="C887" i="50"/>
  <c r="C888" i="50"/>
  <c r="C889" i="50"/>
  <c r="C890" i="50"/>
  <c r="C891" i="50"/>
  <c r="C892" i="50"/>
  <c r="C893" i="50"/>
  <c r="C894" i="50"/>
  <c r="C895" i="50"/>
  <c r="C896" i="50"/>
  <c r="C897" i="50"/>
  <c r="C898" i="50"/>
  <c r="C899" i="50"/>
  <c r="C900" i="50"/>
  <c r="C901" i="50"/>
  <c r="C902" i="50"/>
  <c r="C903" i="50"/>
  <c r="C904" i="50"/>
  <c r="C905" i="50"/>
  <c r="C906" i="50"/>
  <c r="C907" i="50"/>
  <c r="C908" i="50"/>
  <c r="C909" i="50"/>
  <c r="C910" i="50"/>
  <c r="C911" i="50"/>
  <c r="C912" i="50"/>
  <c r="C913" i="50"/>
  <c r="C914" i="50"/>
  <c r="C915" i="50"/>
  <c r="C916" i="50"/>
  <c r="C917" i="50"/>
  <c r="C918" i="50"/>
  <c r="C919" i="50"/>
  <c r="C920" i="50"/>
  <c r="C921" i="50"/>
  <c r="C922" i="50"/>
  <c r="C923" i="50"/>
  <c r="C924" i="50"/>
  <c r="C925" i="50"/>
  <c r="C926" i="50"/>
  <c r="C927" i="50"/>
  <c r="C928" i="50"/>
  <c r="C929" i="50"/>
  <c r="C930" i="50"/>
  <c r="C931" i="50"/>
  <c r="C932" i="50"/>
  <c r="C933" i="50"/>
  <c r="C934" i="50"/>
  <c r="C935" i="50"/>
  <c r="C936" i="50"/>
  <c r="C937" i="50"/>
  <c r="C938" i="50"/>
  <c r="C939" i="50"/>
  <c r="C940" i="50"/>
  <c r="C941" i="50"/>
  <c r="C942" i="50"/>
  <c r="C943" i="50"/>
  <c r="C944" i="50"/>
  <c r="C945" i="50"/>
  <c r="C946" i="50"/>
  <c r="C947" i="50"/>
  <c r="C948" i="50"/>
  <c r="C949" i="50"/>
  <c r="C950" i="50"/>
  <c r="C951" i="50"/>
  <c r="C952" i="50"/>
  <c r="C953" i="50"/>
  <c r="C954" i="50"/>
  <c r="C955" i="50"/>
  <c r="C956" i="50"/>
  <c r="C957" i="50"/>
  <c r="C958" i="50"/>
  <c r="C959" i="50"/>
  <c r="C960" i="50"/>
  <c r="C961" i="50"/>
  <c r="C962" i="50"/>
  <c r="C963" i="50"/>
  <c r="C964" i="50"/>
  <c r="C965" i="50"/>
  <c r="C966" i="50"/>
  <c r="C967" i="50"/>
  <c r="C968" i="50"/>
  <c r="C969" i="50"/>
  <c r="C970" i="50"/>
  <c r="C971" i="50"/>
  <c r="C972" i="50"/>
  <c r="C973" i="50"/>
  <c r="C974" i="50"/>
  <c r="C975" i="50"/>
  <c r="C976" i="50"/>
  <c r="C977" i="50"/>
  <c r="C978" i="50"/>
  <c r="C979" i="50"/>
  <c r="C980" i="50"/>
  <c r="C981" i="50"/>
  <c r="C982" i="50"/>
  <c r="C983" i="50"/>
  <c r="C984" i="50"/>
  <c r="C985" i="50"/>
  <c r="C986" i="50"/>
  <c r="C987" i="50"/>
  <c r="C988" i="50"/>
  <c r="C989" i="50"/>
  <c r="C990" i="50"/>
  <c r="C991" i="50"/>
  <c r="C992" i="50"/>
  <c r="C993" i="50"/>
  <c r="C994" i="50"/>
  <c r="C995" i="50"/>
  <c r="C996" i="50"/>
  <c r="C997" i="50"/>
  <c r="C998" i="50"/>
  <c r="C999" i="50"/>
  <c r="C1000" i="50"/>
  <c r="C2" i="50"/>
  <c r="E4" i="50"/>
  <c r="E5" i="50"/>
  <c r="E6" i="50"/>
  <c r="E7" i="50"/>
  <c r="E8" i="50"/>
  <c r="E9" i="50"/>
  <c r="E10" i="50"/>
  <c r="E11" i="50"/>
  <c r="E12" i="50"/>
  <c r="E13" i="50"/>
  <c r="E14" i="50"/>
  <c r="E15" i="50"/>
  <c r="E16" i="50"/>
  <c r="E17" i="50"/>
  <c r="E18" i="50"/>
  <c r="E19" i="50"/>
  <c r="E20" i="50"/>
  <c r="E21" i="50"/>
  <c r="E22" i="50"/>
  <c r="E23" i="50"/>
  <c r="E24" i="50"/>
  <c r="E25" i="50"/>
  <c r="E26" i="50"/>
  <c r="E27" i="50"/>
  <c r="E28" i="50"/>
  <c r="E29" i="50"/>
  <c r="E30" i="50"/>
  <c r="E31" i="50"/>
  <c r="E32" i="50"/>
  <c r="E33" i="50"/>
  <c r="E34" i="50"/>
  <c r="E35" i="50"/>
  <c r="E36" i="50"/>
  <c r="E37" i="50"/>
  <c r="E38" i="50"/>
  <c r="E39" i="50"/>
  <c r="E40" i="50"/>
  <c r="E41" i="50"/>
  <c r="E42" i="50"/>
  <c r="E43" i="50"/>
  <c r="E44" i="50"/>
  <c r="E45" i="50"/>
  <c r="E46" i="50"/>
  <c r="E47" i="50"/>
  <c r="E48" i="50"/>
  <c r="E49" i="50"/>
  <c r="E50" i="50"/>
  <c r="E51" i="50"/>
  <c r="E52" i="50"/>
  <c r="E53" i="50"/>
  <c r="E54" i="50"/>
  <c r="E55" i="50"/>
  <c r="E56" i="50"/>
  <c r="E57" i="50"/>
  <c r="E58" i="50"/>
  <c r="E59" i="50"/>
  <c r="E60" i="50"/>
  <c r="E61" i="50"/>
  <c r="E62" i="50"/>
  <c r="E63" i="50"/>
  <c r="E64" i="50"/>
  <c r="E65" i="50"/>
  <c r="E66" i="50"/>
  <c r="E67" i="50"/>
  <c r="E68" i="50"/>
  <c r="E69" i="50"/>
  <c r="E70" i="50"/>
  <c r="E71" i="50"/>
  <c r="E72" i="50"/>
  <c r="E73" i="50"/>
  <c r="E74" i="50"/>
  <c r="E75" i="50"/>
  <c r="E76" i="50"/>
  <c r="E77" i="50"/>
  <c r="E78" i="50"/>
  <c r="E79" i="50"/>
  <c r="E80" i="50"/>
  <c r="E81" i="50"/>
  <c r="E82" i="50"/>
  <c r="E83" i="50"/>
  <c r="E84" i="50"/>
  <c r="E85" i="50"/>
  <c r="E86" i="50"/>
  <c r="E87" i="50"/>
  <c r="E88" i="50"/>
  <c r="E89" i="50"/>
  <c r="E90" i="50"/>
  <c r="E91" i="50"/>
  <c r="E92" i="50"/>
  <c r="E93" i="50"/>
  <c r="E94" i="50"/>
  <c r="E95" i="50"/>
  <c r="E96" i="50"/>
  <c r="E97" i="50"/>
  <c r="E98" i="50"/>
  <c r="E99" i="50"/>
  <c r="E100" i="50"/>
  <c r="E101" i="50"/>
  <c r="E102" i="50"/>
  <c r="E103" i="50"/>
  <c r="E104" i="50"/>
  <c r="E105" i="50"/>
  <c r="E106" i="50"/>
  <c r="E107" i="50"/>
  <c r="E108" i="50"/>
  <c r="E109" i="50"/>
  <c r="E110" i="50"/>
  <c r="E111" i="50"/>
  <c r="E112" i="50"/>
  <c r="E113" i="50"/>
  <c r="E114" i="50"/>
  <c r="E115" i="50"/>
  <c r="E116" i="50"/>
  <c r="E117" i="50"/>
  <c r="E118" i="50"/>
  <c r="E119" i="50"/>
  <c r="E120" i="50"/>
  <c r="E121" i="50"/>
  <c r="E122" i="50"/>
  <c r="E123" i="50"/>
  <c r="E124" i="50"/>
  <c r="E125" i="50"/>
  <c r="E126" i="50"/>
  <c r="E127" i="50"/>
  <c r="E128" i="50"/>
  <c r="E129" i="50"/>
  <c r="E130" i="50"/>
  <c r="E131" i="50"/>
  <c r="E132" i="50"/>
  <c r="E133" i="50"/>
  <c r="E134" i="50"/>
  <c r="E135" i="50"/>
  <c r="E136" i="50"/>
  <c r="E137" i="50"/>
  <c r="E138" i="50"/>
  <c r="E139" i="50"/>
  <c r="E140" i="50"/>
  <c r="E141" i="50"/>
  <c r="E142" i="50"/>
  <c r="E143" i="50"/>
  <c r="E144" i="50"/>
  <c r="E145" i="50"/>
  <c r="E146" i="50"/>
  <c r="E147" i="50"/>
  <c r="E148" i="50"/>
  <c r="E149" i="50"/>
  <c r="E150" i="50"/>
  <c r="E151" i="50"/>
  <c r="E152" i="50"/>
  <c r="E153" i="50"/>
  <c r="E154" i="50"/>
  <c r="E155" i="50"/>
  <c r="E156" i="50"/>
  <c r="E157" i="50"/>
  <c r="E158" i="50"/>
  <c r="E159" i="50"/>
  <c r="E160" i="50"/>
  <c r="E161" i="50"/>
  <c r="E162" i="50"/>
  <c r="E163" i="50"/>
  <c r="E164" i="50"/>
  <c r="E165" i="50"/>
  <c r="E166" i="50"/>
  <c r="E167" i="50"/>
  <c r="E168" i="50"/>
  <c r="E169" i="50"/>
  <c r="E170" i="50"/>
  <c r="E171" i="50"/>
  <c r="E172" i="50"/>
  <c r="E173" i="50"/>
  <c r="E174" i="50"/>
  <c r="E175" i="50"/>
  <c r="E176" i="50"/>
  <c r="E177" i="50"/>
  <c r="E178" i="50"/>
  <c r="E179" i="50"/>
  <c r="E180" i="50"/>
  <c r="E181" i="50"/>
  <c r="E182" i="50"/>
  <c r="E183" i="50"/>
  <c r="E184" i="50"/>
  <c r="E185" i="50"/>
  <c r="E186" i="50"/>
  <c r="E187" i="50"/>
  <c r="E188" i="50"/>
  <c r="E189" i="50"/>
  <c r="E190" i="50"/>
  <c r="E191" i="50"/>
  <c r="E192" i="50"/>
  <c r="E193" i="50"/>
  <c r="E194" i="50"/>
  <c r="E195" i="50"/>
  <c r="E196" i="50"/>
  <c r="E197" i="50"/>
  <c r="E198" i="50"/>
  <c r="E199" i="50"/>
  <c r="E200" i="50"/>
  <c r="E201" i="50"/>
  <c r="E202" i="50"/>
  <c r="E203" i="50"/>
  <c r="E204" i="50"/>
  <c r="E205" i="50"/>
  <c r="E206" i="50"/>
  <c r="E207" i="50"/>
  <c r="E208" i="50"/>
  <c r="E209" i="50"/>
  <c r="E210" i="50"/>
  <c r="E211" i="50"/>
  <c r="E212" i="50"/>
  <c r="E213" i="50"/>
  <c r="E214" i="50"/>
  <c r="E215" i="50"/>
  <c r="E216" i="50"/>
  <c r="E217" i="50"/>
  <c r="E218" i="50"/>
  <c r="E219" i="50"/>
  <c r="E220" i="50"/>
  <c r="E221" i="50"/>
  <c r="E222" i="50"/>
  <c r="E223" i="50"/>
  <c r="E224" i="50"/>
  <c r="E225" i="50"/>
  <c r="E226" i="50"/>
  <c r="E227" i="50"/>
  <c r="E228" i="50"/>
  <c r="E229" i="50"/>
  <c r="E230" i="50"/>
  <c r="E231" i="50"/>
  <c r="E232" i="50"/>
  <c r="E233" i="50"/>
  <c r="E234" i="50"/>
  <c r="E235" i="50"/>
  <c r="E236" i="50"/>
  <c r="E237" i="50"/>
  <c r="E238" i="50"/>
  <c r="E239" i="50"/>
  <c r="E240" i="50"/>
  <c r="E241" i="50"/>
  <c r="E242" i="50"/>
  <c r="E243" i="50"/>
  <c r="E244" i="50"/>
  <c r="E245" i="50"/>
  <c r="E246" i="50"/>
  <c r="E247" i="50"/>
  <c r="E248" i="50"/>
  <c r="E249" i="50"/>
  <c r="E250" i="50"/>
  <c r="E251" i="50"/>
  <c r="E252" i="50"/>
  <c r="E253" i="50"/>
  <c r="E254" i="50"/>
  <c r="E255" i="50"/>
  <c r="E256" i="50"/>
  <c r="E257" i="50"/>
  <c r="E258" i="50"/>
  <c r="E259" i="50"/>
  <c r="E260" i="50"/>
  <c r="E261" i="50"/>
  <c r="E262" i="50"/>
  <c r="E263" i="50"/>
  <c r="E264" i="50"/>
  <c r="E265" i="50"/>
  <c r="E266" i="50"/>
  <c r="E267" i="50"/>
  <c r="E268" i="50"/>
  <c r="E269" i="50"/>
  <c r="E270" i="50"/>
  <c r="E271" i="50"/>
  <c r="E272" i="50"/>
  <c r="E273" i="50"/>
  <c r="E274" i="50"/>
  <c r="E275" i="50"/>
  <c r="E276" i="50"/>
  <c r="E277" i="50"/>
  <c r="E278" i="50"/>
  <c r="E279" i="50"/>
  <c r="E280" i="50"/>
  <c r="E281" i="50"/>
  <c r="E282" i="50"/>
  <c r="E283" i="50"/>
  <c r="E284" i="50"/>
  <c r="E285" i="50"/>
  <c r="E286" i="50"/>
  <c r="E287" i="50"/>
  <c r="E288" i="50"/>
  <c r="E289" i="50"/>
  <c r="E290" i="50"/>
  <c r="E291" i="50"/>
  <c r="E292" i="50"/>
  <c r="E293" i="50"/>
  <c r="E294" i="50"/>
  <c r="E295" i="50"/>
  <c r="E296" i="50"/>
  <c r="E297" i="50"/>
  <c r="E298" i="50"/>
  <c r="E299" i="50"/>
  <c r="E300" i="50"/>
  <c r="E301" i="50"/>
  <c r="E302" i="50"/>
  <c r="E303" i="50"/>
  <c r="E304" i="50"/>
  <c r="E305" i="50"/>
  <c r="E306" i="50"/>
  <c r="E307" i="50"/>
  <c r="E308" i="50"/>
  <c r="E309" i="50"/>
  <c r="E310" i="50"/>
  <c r="E311" i="50"/>
  <c r="E312" i="50"/>
  <c r="E313" i="50"/>
  <c r="E314" i="50"/>
  <c r="E315" i="50"/>
  <c r="E316" i="50"/>
  <c r="E317" i="50"/>
  <c r="E318" i="50"/>
  <c r="E319" i="50"/>
  <c r="E320" i="50"/>
  <c r="E321" i="50"/>
  <c r="E322" i="50"/>
  <c r="E323" i="50"/>
  <c r="E324" i="50"/>
  <c r="E325" i="50"/>
  <c r="E326" i="50"/>
  <c r="E327" i="50"/>
  <c r="E328" i="50"/>
  <c r="E329" i="50"/>
  <c r="E330" i="50"/>
  <c r="E331" i="50"/>
  <c r="E332" i="50"/>
  <c r="E333" i="50"/>
  <c r="E334" i="50"/>
  <c r="E335" i="50"/>
  <c r="E336" i="50"/>
  <c r="E337" i="50"/>
  <c r="E338" i="50"/>
  <c r="E339" i="50"/>
  <c r="E340" i="50"/>
  <c r="E341" i="50"/>
  <c r="E342" i="50"/>
  <c r="E343" i="50"/>
  <c r="E344" i="50"/>
  <c r="E345" i="50"/>
  <c r="E346" i="50"/>
  <c r="E347" i="50"/>
  <c r="E348" i="50"/>
  <c r="E349" i="50"/>
  <c r="E350" i="50"/>
  <c r="E351" i="50"/>
  <c r="E352" i="50"/>
  <c r="E353" i="50"/>
  <c r="E354" i="50"/>
  <c r="E355" i="50"/>
  <c r="E356" i="50"/>
  <c r="E357" i="50"/>
  <c r="E358" i="50"/>
  <c r="E359" i="50"/>
  <c r="E360" i="50"/>
  <c r="E361" i="50"/>
  <c r="E362" i="50"/>
  <c r="E363" i="50"/>
  <c r="E364" i="50"/>
  <c r="E365" i="50"/>
  <c r="E366" i="50"/>
  <c r="E367" i="50"/>
  <c r="E368" i="50"/>
  <c r="E369" i="50"/>
  <c r="E370" i="50"/>
  <c r="E371" i="50"/>
  <c r="E372" i="50"/>
  <c r="E373" i="50"/>
  <c r="E374" i="50"/>
  <c r="E375" i="50"/>
  <c r="E376" i="50"/>
  <c r="E377" i="50"/>
  <c r="E378" i="50"/>
  <c r="E379" i="50"/>
  <c r="E380" i="50"/>
  <c r="E381" i="50"/>
  <c r="E382" i="50"/>
  <c r="E383" i="50"/>
  <c r="E384" i="50"/>
  <c r="E385" i="50"/>
  <c r="E386" i="50"/>
  <c r="E387" i="50"/>
  <c r="E388" i="50"/>
  <c r="E389" i="50"/>
  <c r="E390" i="50"/>
  <c r="E391" i="50"/>
  <c r="E392" i="50"/>
  <c r="E393" i="50"/>
  <c r="E394" i="50"/>
  <c r="E395" i="50"/>
  <c r="E396" i="50"/>
  <c r="E397" i="50"/>
  <c r="E398" i="50"/>
  <c r="E399" i="50"/>
  <c r="E400" i="50"/>
  <c r="E401" i="50"/>
  <c r="E402" i="50"/>
  <c r="E403" i="50"/>
  <c r="E404" i="50"/>
  <c r="E405" i="50"/>
  <c r="E406" i="50"/>
  <c r="E407" i="50"/>
  <c r="E408" i="50"/>
  <c r="E409" i="50"/>
  <c r="E410" i="50"/>
  <c r="E411" i="50"/>
  <c r="E412" i="50"/>
  <c r="E413" i="50"/>
  <c r="E414" i="50"/>
  <c r="E415" i="50"/>
  <c r="E416" i="50"/>
  <c r="E417" i="50"/>
  <c r="E418" i="50"/>
  <c r="E419" i="50"/>
  <c r="E420" i="50"/>
  <c r="E421" i="50"/>
  <c r="E422" i="50"/>
  <c r="E423" i="50"/>
  <c r="E424" i="50"/>
  <c r="E425" i="50"/>
  <c r="E426" i="50"/>
  <c r="E427" i="50"/>
  <c r="E428" i="50"/>
  <c r="E429" i="50"/>
  <c r="E430" i="50"/>
  <c r="E431" i="50"/>
  <c r="E432" i="50"/>
  <c r="E433" i="50"/>
  <c r="E434" i="50"/>
  <c r="E435" i="50"/>
  <c r="E436" i="50"/>
  <c r="E437" i="50"/>
  <c r="E438" i="50"/>
  <c r="E439" i="50"/>
  <c r="E440" i="50"/>
  <c r="E441" i="50"/>
  <c r="E442" i="50"/>
  <c r="E443" i="50"/>
  <c r="E444" i="50"/>
  <c r="E445" i="50"/>
  <c r="E446" i="50"/>
  <c r="E447" i="50"/>
  <c r="E448" i="50"/>
  <c r="E449" i="50"/>
  <c r="E450" i="50"/>
  <c r="E451" i="50"/>
  <c r="E452" i="50"/>
  <c r="E453" i="50"/>
  <c r="E454" i="50"/>
  <c r="E455" i="50"/>
  <c r="E456" i="50"/>
  <c r="E457" i="50"/>
  <c r="E458" i="50"/>
  <c r="E459" i="50"/>
  <c r="E460" i="50"/>
  <c r="E461" i="50"/>
  <c r="E462" i="50"/>
  <c r="E463" i="50"/>
  <c r="E464" i="50"/>
  <c r="E465" i="50"/>
  <c r="E466" i="50"/>
  <c r="E467" i="50"/>
  <c r="E468" i="50"/>
  <c r="E469" i="50"/>
  <c r="E470" i="50"/>
  <c r="E471" i="50"/>
  <c r="E472" i="50"/>
  <c r="E473" i="50"/>
  <c r="E474" i="50"/>
  <c r="E475" i="50"/>
  <c r="E476" i="50"/>
  <c r="E477" i="50"/>
  <c r="E478" i="50"/>
  <c r="E479" i="50"/>
  <c r="E480" i="50"/>
  <c r="E481" i="50"/>
  <c r="E482" i="50"/>
  <c r="E483" i="50"/>
  <c r="E484" i="50"/>
  <c r="E485" i="50"/>
  <c r="E486" i="50"/>
  <c r="E487" i="50"/>
  <c r="E488" i="50"/>
  <c r="E489" i="50"/>
  <c r="E490" i="50"/>
  <c r="E491" i="50"/>
  <c r="E492" i="50"/>
  <c r="E493" i="50"/>
  <c r="E494" i="50"/>
  <c r="E495" i="50"/>
  <c r="E496" i="50"/>
  <c r="E497" i="50"/>
  <c r="E498" i="50"/>
  <c r="E499" i="50"/>
  <c r="E500" i="50"/>
  <c r="E501" i="50"/>
  <c r="E502" i="50"/>
  <c r="E503" i="50"/>
  <c r="E504" i="50"/>
  <c r="E505" i="50"/>
  <c r="E506" i="50"/>
  <c r="E507" i="50"/>
  <c r="E508" i="50"/>
  <c r="E509" i="50"/>
  <c r="E510" i="50"/>
  <c r="E511" i="50"/>
  <c r="E512" i="50"/>
  <c r="E513" i="50"/>
  <c r="E514" i="50"/>
  <c r="E515" i="50"/>
  <c r="E516" i="50"/>
  <c r="E517" i="50"/>
  <c r="E518" i="50"/>
  <c r="E519" i="50"/>
  <c r="E520" i="50"/>
  <c r="E521" i="50"/>
  <c r="E522" i="50"/>
  <c r="E523" i="50"/>
  <c r="E524" i="50"/>
  <c r="E525" i="50"/>
  <c r="E526" i="50"/>
  <c r="E527" i="50"/>
  <c r="E528" i="50"/>
  <c r="E529" i="50"/>
  <c r="E530" i="50"/>
  <c r="E531" i="50"/>
  <c r="E532" i="50"/>
  <c r="E533" i="50"/>
  <c r="E534" i="50"/>
  <c r="E535" i="50"/>
  <c r="E536" i="50"/>
  <c r="E537" i="50"/>
  <c r="E538" i="50"/>
  <c r="E539" i="50"/>
  <c r="E540" i="50"/>
  <c r="E541" i="50"/>
  <c r="E542" i="50"/>
  <c r="E543" i="50"/>
  <c r="E544" i="50"/>
  <c r="E545" i="50"/>
  <c r="E546" i="50"/>
  <c r="E547" i="50"/>
  <c r="E548" i="50"/>
  <c r="E549" i="50"/>
  <c r="E550" i="50"/>
  <c r="E551" i="50"/>
  <c r="E552" i="50"/>
  <c r="E553" i="50"/>
  <c r="E554" i="50"/>
  <c r="E555" i="50"/>
  <c r="E556" i="50"/>
  <c r="E557" i="50"/>
  <c r="E558" i="50"/>
  <c r="E559" i="50"/>
  <c r="E560" i="50"/>
  <c r="E561" i="50"/>
  <c r="E562" i="50"/>
  <c r="E563" i="50"/>
  <c r="E564" i="50"/>
  <c r="E565" i="50"/>
  <c r="E566" i="50"/>
  <c r="E567" i="50"/>
  <c r="E568" i="50"/>
  <c r="E569" i="50"/>
  <c r="E570" i="50"/>
  <c r="E571" i="50"/>
  <c r="E572" i="50"/>
  <c r="E573" i="50"/>
  <c r="E574" i="50"/>
  <c r="E575" i="50"/>
  <c r="E576" i="50"/>
  <c r="E577" i="50"/>
  <c r="E578" i="50"/>
  <c r="E579" i="50"/>
  <c r="E580" i="50"/>
  <c r="E581" i="50"/>
  <c r="E582" i="50"/>
  <c r="E583" i="50"/>
  <c r="E584" i="50"/>
  <c r="E585" i="50"/>
  <c r="E586" i="50"/>
  <c r="E587" i="50"/>
  <c r="E588" i="50"/>
  <c r="E589" i="50"/>
  <c r="E590" i="50"/>
  <c r="E591" i="50"/>
  <c r="E592" i="50"/>
  <c r="E593" i="50"/>
  <c r="E594" i="50"/>
  <c r="E595" i="50"/>
  <c r="E596" i="50"/>
  <c r="E597" i="50"/>
  <c r="E598" i="50"/>
  <c r="E599" i="50"/>
  <c r="E600" i="50"/>
  <c r="E601" i="50"/>
  <c r="E602" i="50"/>
  <c r="E603" i="50"/>
  <c r="E604" i="50"/>
  <c r="E605" i="50"/>
  <c r="E606" i="50"/>
  <c r="E607" i="50"/>
  <c r="E608" i="50"/>
  <c r="E609" i="50"/>
  <c r="E610" i="50"/>
  <c r="E611" i="50"/>
  <c r="E612" i="50"/>
  <c r="E613" i="50"/>
  <c r="E614" i="50"/>
  <c r="E615" i="50"/>
  <c r="E616" i="50"/>
  <c r="E617" i="50"/>
  <c r="E618" i="50"/>
  <c r="E619" i="50"/>
  <c r="E620" i="50"/>
  <c r="E621" i="50"/>
  <c r="E622" i="50"/>
  <c r="E623" i="50"/>
  <c r="E624" i="50"/>
  <c r="E625" i="50"/>
  <c r="E626" i="50"/>
  <c r="E627" i="50"/>
  <c r="E628" i="50"/>
  <c r="E629" i="50"/>
  <c r="E630" i="50"/>
  <c r="E631" i="50"/>
  <c r="E632" i="50"/>
  <c r="E633" i="50"/>
  <c r="E634" i="50"/>
  <c r="E635" i="50"/>
  <c r="E636" i="50"/>
  <c r="E637" i="50"/>
  <c r="E638" i="50"/>
  <c r="E639" i="50"/>
  <c r="E640" i="50"/>
  <c r="E641" i="50"/>
  <c r="E642" i="50"/>
  <c r="E643" i="50"/>
  <c r="E644" i="50"/>
  <c r="E645" i="50"/>
  <c r="E646" i="50"/>
  <c r="E647" i="50"/>
  <c r="E648" i="50"/>
  <c r="E649" i="50"/>
  <c r="E650" i="50"/>
  <c r="E651" i="50"/>
  <c r="E652" i="50"/>
  <c r="E653" i="50"/>
  <c r="E654" i="50"/>
  <c r="E655" i="50"/>
  <c r="E656" i="50"/>
  <c r="E657" i="50"/>
  <c r="E658" i="50"/>
  <c r="E659" i="50"/>
  <c r="E660" i="50"/>
  <c r="E661" i="50"/>
  <c r="E662" i="50"/>
  <c r="E663" i="50"/>
  <c r="E664" i="50"/>
  <c r="E665" i="50"/>
  <c r="E666" i="50"/>
  <c r="E667" i="50"/>
  <c r="E668" i="50"/>
  <c r="E669" i="50"/>
  <c r="E670" i="50"/>
  <c r="E671" i="50"/>
  <c r="E672" i="50"/>
  <c r="E673" i="50"/>
  <c r="E674" i="50"/>
  <c r="E675" i="50"/>
  <c r="E676" i="50"/>
  <c r="E677" i="50"/>
  <c r="E678" i="50"/>
  <c r="E679" i="50"/>
  <c r="E680" i="50"/>
  <c r="E681" i="50"/>
  <c r="E682" i="50"/>
  <c r="E683" i="50"/>
  <c r="E684" i="50"/>
  <c r="E685" i="50"/>
  <c r="E686" i="50"/>
  <c r="E687" i="50"/>
  <c r="E688" i="50"/>
  <c r="E689" i="50"/>
  <c r="E690" i="50"/>
  <c r="E691" i="50"/>
  <c r="E692" i="50"/>
  <c r="E693" i="50"/>
  <c r="E694" i="50"/>
  <c r="E695" i="50"/>
  <c r="E696" i="50"/>
  <c r="E697" i="50"/>
  <c r="E698" i="50"/>
  <c r="E699" i="50"/>
  <c r="E700" i="50"/>
  <c r="E701" i="50"/>
  <c r="E702" i="50"/>
  <c r="E703" i="50"/>
  <c r="E704" i="50"/>
  <c r="E705" i="50"/>
  <c r="E706" i="50"/>
  <c r="E707" i="50"/>
  <c r="E708" i="50"/>
  <c r="E709" i="50"/>
  <c r="E710" i="50"/>
  <c r="E711" i="50"/>
  <c r="E712" i="50"/>
  <c r="E713" i="50"/>
  <c r="E714" i="50"/>
  <c r="E715" i="50"/>
  <c r="E716" i="50"/>
  <c r="E717" i="50"/>
  <c r="E718" i="50"/>
  <c r="E719" i="50"/>
  <c r="E720" i="50"/>
  <c r="E721" i="50"/>
  <c r="E722" i="50"/>
  <c r="E723" i="50"/>
  <c r="E724" i="50"/>
  <c r="E725" i="50"/>
  <c r="E726" i="50"/>
  <c r="E727" i="50"/>
  <c r="E728" i="50"/>
  <c r="E729" i="50"/>
  <c r="E730" i="50"/>
  <c r="E731" i="50"/>
  <c r="E732" i="50"/>
  <c r="E733" i="50"/>
  <c r="E734" i="50"/>
  <c r="E735" i="50"/>
  <c r="E736" i="50"/>
  <c r="E737" i="50"/>
  <c r="E738" i="50"/>
  <c r="E739" i="50"/>
  <c r="E740" i="50"/>
  <c r="E741" i="50"/>
  <c r="E742" i="50"/>
  <c r="E743" i="50"/>
  <c r="E744" i="50"/>
  <c r="E745" i="50"/>
  <c r="E746" i="50"/>
  <c r="E747" i="50"/>
  <c r="E748" i="50"/>
  <c r="E749" i="50"/>
  <c r="E750" i="50"/>
  <c r="E751" i="50"/>
  <c r="E752" i="50"/>
  <c r="E753" i="50"/>
  <c r="E754" i="50"/>
  <c r="E755" i="50"/>
  <c r="E756" i="50"/>
  <c r="E757" i="50"/>
  <c r="E758" i="50"/>
  <c r="E759" i="50"/>
  <c r="E760" i="50"/>
  <c r="E761" i="50"/>
  <c r="E762" i="50"/>
  <c r="E763" i="50"/>
  <c r="E764" i="50"/>
  <c r="E765" i="50"/>
  <c r="E766" i="50"/>
  <c r="E767" i="50"/>
  <c r="E768" i="50"/>
  <c r="E769" i="50"/>
  <c r="E770" i="50"/>
  <c r="E771" i="50"/>
  <c r="E772" i="50"/>
  <c r="E773" i="50"/>
  <c r="E774" i="50"/>
  <c r="E775" i="50"/>
  <c r="E776" i="50"/>
  <c r="E777" i="50"/>
  <c r="E778" i="50"/>
  <c r="E779" i="50"/>
  <c r="E780" i="50"/>
  <c r="E781" i="50"/>
  <c r="E782" i="50"/>
  <c r="E783" i="50"/>
  <c r="E784" i="50"/>
  <c r="E785" i="50"/>
  <c r="E786" i="50"/>
  <c r="E787" i="50"/>
  <c r="E788" i="50"/>
  <c r="E789" i="50"/>
  <c r="E790" i="50"/>
  <c r="E791" i="50"/>
  <c r="E792" i="50"/>
  <c r="E793" i="50"/>
  <c r="E794" i="50"/>
  <c r="E795" i="50"/>
  <c r="E796" i="50"/>
  <c r="E797" i="50"/>
  <c r="E798" i="50"/>
  <c r="E799" i="50"/>
  <c r="E800" i="50"/>
  <c r="E801" i="50"/>
  <c r="E802" i="50"/>
  <c r="E803" i="50"/>
  <c r="E804" i="50"/>
  <c r="E805" i="50"/>
  <c r="E806" i="50"/>
  <c r="E807" i="50"/>
  <c r="E808" i="50"/>
  <c r="E809" i="50"/>
  <c r="E810" i="50"/>
  <c r="E811" i="50"/>
  <c r="E812" i="50"/>
  <c r="E813" i="50"/>
  <c r="E814" i="50"/>
  <c r="E815" i="50"/>
  <c r="E816" i="50"/>
  <c r="E817" i="50"/>
  <c r="E818" i="50"/>
  <c r="E819" i="50"/>
  <c r="E820" i="50"/>
  <c r="E821" i="50"/>
  <c r="E822" i="50"/>
  <c r="E823" i="50"/>
  <c r="E824" i="50"/>
  <c r="E825" i="50"/>
  <c r="E826" i="50"/>
  <c r="E827" i="50"/>
  <c r="E828" i="50"/>
  <c r="E829" i="50"/>
  <c r="E830" i="50"/>
  <c r="E831" i="50"/>
  <c r="E832" i="50"/>
  <c r="E833" i="50"/>
  <c r="E834" i="50"/>
  <c r="E835" i="50"/>
  <c r="E836" i="50"/>
  <c r="E837" i="50"/>
  <c r="E838" i="50"/>
  <c r="E839" i="50"/>
  <c r="E840" i="50"/>
  <c r="E841" i="50"/>
  <c r="E842" i="50"/>
  <c r="E843" i="50"/>
  <c r="E844" i="50"/>
  <c r="E845" i="50"/>
  <c r="E846" i="50"/>
  <c r="E847" i="50"/>
  <c r="E848" i="50"/>
  <c r="E849" i="50"/>
  <c r="E850" i="50"/>
  <c r="E851" i="50"/>
  <c r="E852" i="50"/>
  <c r="E853" i="50"/>
  <c r="E854" i="50"/>
  <c r="E855" i="50"/>
  <c r="E856" i="50"/>
  <c r="E857" i="50"/>
  <c r="E858" i="50"/>
  <c r="E859" i="50"/>
  <c r="E860" i="50"/>
  <c r="E861" i="50"/>
  <c r="E862" i="50"/>
  <c r="E863" i="50"/>
  <c r="E864" i="50"/>
  <c r="E865" i="50"/>
  <c r="E866" i="50"/>
  <c r="E867" i="50"/>
  <c r="E868" i="50"/>
  <c r="E869" i="50"/>
  <c r="E870" i="50"/>
  <c r="E871" i="50"/>
  <c r="E872" i="50"/>
  <c r="E873" i="50"/>
  <c r="E874" i="50"/>
  <c r="E875" i="50"/>
  <c r="E876" i="50"/>
  <c r="E877" i="50"/>
  <c r="E878" i="50"/>
  <c r="E879" i="50"/>
  <c r="E880" i="50"/>
  <c r="E881" i="50"/>
  <c r="E882" i="50"/>
  <c r="E883" i="50"/>
  <c r="E884" i="50"/>
  <c r="E885" i="50"/>
  <c r="E886" i="50"/>
  <c r="E887" i="50"/>
  <c r="E888" i="50"/>
  <c r="E889" i="50"/>
  <c r="E890" i="50"/>
  <c r="E891" i="50"/>
  <c r="E892" i="50"/>
  <c r="E893" i="50"/>
  <c r="E894" i="50"/>
  <c r="E895" i="50"/>
  <c r="E896" i="50"/>
  <c r="E897" i="50"/>
  <c r="E898" i="50"/>
  <c r="E899" i="50"/>
  <c r="E900" i="50"/>
  <c r="E901" i="50"/>
  <c r="E902" i="50"/>
  <c r="E903" i="50"/>
  <c r="E904" i="50"/>
  <c r="E905" i="50"/>
  <c r="E906" i="50"/>
  <c r="E907" i="50"/>
  <c r="E908" i="50"/>
  <c r="E909" i="50"/>
  <c r="E910" i="50"/>
  <c r="E911" i="50"/>
  <c r="E912" i="50"/>
  <c r="E913" i="50"/>
  <c r="E914" i="50"/>
  <c r="E915" i="50"/>
  <c r="E916" i="50"/>
  <c r="E917" i="50"/>
  <c r="E918" i="50"/>
  <c r="E919" i="50"/>
  <c r="E920" i="50"/>
  <c r="E921" i="50"/>
  <c r="E922" i="50"/>
  <c r="E923" i="50"/>
  <c r="E924" i="50"/>
  <c r="E925" i="50"/>
  <c r="E926" i="50"/>
  <c r="E927" i="50"/>
  <c r="E928" i="50"/>
  <c r="E929" i="50"/>
  <c r="E930" i="50"/>
  <c r="E931" i="50"/>
  <c r="E932" i="50"/>
  <c r="E933" i="50"/>
  <c r="E934" i="50"/>
  <c r="E935" i="50"/>
  <c r="E936" i="50"/>
  <c r="E937" i="50"/>
  <c r="E938" i="50"/>
  <c r="E939" i="50"/>
  <c r="E940" i="50"/>
  <c r="E941" i="50"/>
  <c r="E942" i="50"/>
  <c r="E943" i="50"/>
  <c r="E944" i="50"/>
  <c r="E945" i="50"/>
  <c r="E946" i="50"/>
  <c r="E947" i="50"/>
  <c r="E948" i="50"/>
  <c r="E949" i="50"/>
  <c r="E950" i="50"/>
  <c r="E951" i="50"/>
  <c r="E952" i="50"/>
  <c r="E953" i="50"/>
  <c r="E954" i="50"/>
  <c r="E955" i="50"/>
  <c r="E956" i="50"/>
  <c r="E957" i="50"/>
  <c r="E958" i="50"/>
  <c r="E959" i="50"/>
  <c r="E960" i="50"/>
  <c r="E961" i="50"/>
  <c r="E962" i="50"/>
  <c r="E963" i="50"/>
  <c r="E964" i="50"/>
  <c r="E965" i="50"/>
  <c r="E966" i="50"/>
  <c r="E967" i="50"/>
  <c r="E968" i="50"/>
  <c r="E969" i="50"/>
  <c r="E970" i="50"/>
  <c r="E971" i="50"/>
  <c r="E972" i="50"/>
  <c r="E973" i="50"/>
  <c r="E974" i="50"/>
  <c r="E975" i="50"/>
  <c r="E976" i="50"/>
  <c r="E977" i="50"/>
  <c r="E978" i="50"/>
  <c r="E979" i="50"/>
  <c r="E980" i="50"/>
  <c r="E981" i="50"/>
  <c r="E982" i="50"/>
  <c r="E983" i="50"/>
  <c r="E984" i="50"/>
  <c r="E985" i="50"/>
  <c r="E986" i="50"/>
  <c r="E987" i="50"/>
  <c r="E988" i="50"/>
  <c r="E989" i="50"/>
  <c r="E990" i="50"/>
  <c r="E991" i="50"/>
  <c r="E992" i="50"/>
  <c r="E993" i="50"/>
  <c r="E994" i="50"/>
  <c r="E995" i="50"/>
  <c r="E996" i="50"/>
  <c r="E997" i="50"/>
  <c r="E998" i="50"/>
  <c r="E999" i="50"/>
  <c r="E1000" i="50"/>
  <c r="E2" i="50"/>
  <c r="F4" i="50" l="1"/>
  <c r="F5" i="50"/>
  <c r="F6" i="50"/>
  <c r="F7" i="50"/>
  <c r="F8" i="50"/>
  <c r="F9" i="50"/>
  <c r="F10" i="50"/>
  <c r="F11" i="50"/>
  <c r="F12" i="50"/>
  <c r="F13" i="50"/>
  <c r="F14" i="50"/>
  <c r="F15" i="50"/>
  <c r="F16" i="50"/>
  <c r="F17" i="50"/>
  <c r="F18" i="50"/>
  <c r="F19" i="50"/>
  <c r="F20" i="50"/>
  <c r="F21" i="50"/>
  <c r="F22" i="50"/>
  <c r="F23" i="50"/>
  <c r="F24" i="50"/>
  <c r="F25" i="50"/>
  <c r="F26" i="50"/>
  <c r="F27" i="50"/>
  <c r="F28" i="50"/>
  <c r="F29" i="50"/>
  <c r="F30" i="50"/>
  <c r="F31" i="50"/>
  <c r="F32" i="50"/>
  <c r="F33" i="50"/>
  <c r="F34" i="50"/>
  <c r="F35" i="50"/>
  <c r="F36" i="50"/>
  <c r="F37" i="50"/>
  <c r="F38" i="50"/>
  <c r="F39" i="50"/>
  <c r="F40" i="50"/>
  <c r="F41" i="50"/>
  <c r="F42" i="50"/>
  <c r="F43" i="50"/>
  <c r="F44" i="50"/>
  <c r="F45" i="50"/>
  <c r="F46" i="50"/>
  <c r="F47" i="50"/>
  <c r="F48" i="50"/>
  <c r="F49" i="50"/>
  <c r="F50" i="50"/>
  <c r="F51" i="50"/>
  <c r="F52" i="50"/>
  <c r="F53" i="50"/>
  <c r="F54" i="50"/>
  <c r="F55" i="50"/>
  <c r="F56" i="50"/>
  <c r="F57" i="50"/>
  <c r="F58" i="50"/>
  <c r="F59" i="50"/>
  <c r="F60" i="50"/>
  <c r="F61" i="50"/>
  <c r="F62" i="50"/>
  <c r="F63" i="50"/>
  <c r="F64" i="50"/>
  <c r="F65" i="50"/>
  <c r="F66" i="50"/>
  <c r="F67" i="50"/>
  <c r="F68" i="50"/>
  <c r="F69" i="50"/>
  <c r="F70" i="50"/>
  <c r="F71" i="50"/>
  <c r="F72" i="50"/>
  <c r="F73" i="50"/>
  <c r="F74" i="50"/>
  <c r="F75" i="50"/>
  <c r="F76" i="50"/>
  <c r="F77" i="50"/>
  <c r="F78" i="50"/>
  <c r="F79" i="50"/>
  <c r="F80" i="50"/>
  <c r="F81" i="50"/>
  <c r="F82" i="50"/>
  <c r="F83" i="50"/>
  <c r="F84" i="50"/>
  <c r="F85" i="50"/>
  <c r="F86" i="50"/>
  <c r="F87" i="50"/>
  <c r="F88" i="50"/>
  <c r="F89" i="50"/>
  <c r="F90" i="50"/>
  <c r="F91" i="50"/>
  <c r="F92" i="50"/>
  <c r="F93" i="50"/>
  <c r="F94" i="50"/>
  <c r="F95" i="50"/>
  <c r="F96" i="50"/>
  <c r="F97" i="50"/>
  <c r="F98" i="50"/>
  <c r="F99" i="50"/>
  <c r="F100" i="50"/>
  <c r="F101" i="50"/>
  <c r="F102" i="50"/>
  <c r="F103" i="50"/>
  <c r="F104" i="50"/>
  <c r="F105" i="50"/>
  <c r="F106" i="50"/>
  <c r="F107" i="50"/>
  <c r="F108" i="50"/>
  <c r="F109" i="50"/>
  <c r="F110" i="50"/>
  <c r="F111" i="50"/>
  <c r="F112" i="50"/>
  <c r="F113" i="50"/>
  <c r="F114" i="50"/>
  <c r="F115" i="50"/>
  <c r="F116" i="50"/>
  <c r="F117" i="50"/>
  <c r="F118" i="50"/>
  <c r="F119" i="50"/>
  <c r="F120" i="50"/>
  <c r="F121" i="50"/>
  <c r="F122" i="50"/>
  <c r="F123" i="50"/>
  <c r="F124" i="50"/>
  <c r="F125" i="50"/>
  <c r="F126" i="50"/>
  <c r="F127" i="50"/>
  <c r="F128" i="50"/>
  <c r="F129" i="50"/>
  <c r="F130" i="50"/>
  <c r="F131" i="50"/>
  <c r="F132" i="50"/>
  <c r="F133" i="50"/>
  <c r="F134" i="50"/>
  <c r="F135" i="50"/>
  <c r="F136" i="50"/>
  <c r="F137" i="50"/>
  <c r="F138" i="50"/>
  <c r="F139" i="50"/>
  <c r="F140" i="50"/>
  <c r="F141" i="50"/>
  <c r="F142" i="50"/>
  <c r="F143" i="50"/>
  <c r="F144" i="50"/>
  <c r="F145" i="50"/>
  <c r="F146" i="50"/>
  <c r="F147" i="50"/>
  <c r="F148" i="50"/>
  <c r="F149" i="50"/>
  <c r="F150" i="50"/>
  <c r="F151" i="50"/>
  <c r="F152" i="50"/>
  <c r="F153" i="50"/>
  <c r="F154" i="50"/>
  <c r="F155" i="50"/>
  <c r="F156" i="50"/>
  <c r="F157" i="50"/>
  <c r="F158" i="50"/>
  <c r="F159" i="50"/>
  <c r="F160" i="50"/>
  <c r="F161" i="50"/>
  <c r="F162" i="50"/>
  <c r="F163" i="50"/>
  <c r="F164" i="50"/>
  <c r="F165" i="50"/>
  <c r="F166" i="50"/>
  <c r="F167" i="50"/>
  <c r="F168" i="50"/>
  <c r="F169" i="50"/>
  <c r="F170" i="50"/>
  <c r="F171" i="50"/>
  <c r="F172" i="50"/>
  <c r="F173" i="50"/>
  <c r="F174" i="50"/>
  <c r="F175" i="50"/>
  <c r="F176" i="50"/>
  <c r="F177" i="50"/>
  <c r="F178" i="50"/>
  <c r="F179" i="50"/>
  <c r="F180" i="50"/>
  <c r="F181" i="50"/>
  <c r="F182" i="50"/>
  <c r="F183" i="50"/>
  <c r="F184" i="50"/>
  <c r="F185" i="50"/>
  <c r="F186" i="50"/>
  <c r="F187" i="50"/>
  <c r="F188" i="50"/>
  <c r="F189" i="50"/>
  <c r="F190" i="50"/>
  <c r="F191" i="50"/>
  <c r="F192" i="50"/>
  <c r="F193" i="50"/>
  <c r="F194" i="50"/>
  <c r="F195" i="50"/>
  <c r="F196" i="50"/>
  <c r="F197" i="50"/>
  <c r="F198" i="50"/>
  <c r="F199" i="50"/>
  <c r="F200" i="50"/>
  <c r="F201" i="50"/>
  <c r="F202" i="50"/>
  <c r="F203" i="50"/>
  <c r="F204" i="50"/>
  <c r="F205" i="50"/>
  <c r="F206" i="50"/>
  <c r="F207" i="50"/>
  <c r="F208" i="50"/>
  <c r="F209" i="50"/>
  <c r="F210" i="50"/>
  <c r="F211" i="50"/>
  <c r="F212" i="50"/>
  <c r="F213" i="50"/>
  <c r="F214" i="50"/>
  <c r="F215" i="50"/>
  <c r="F216" i="50"/>
  <c r="F217" i="50"/>
  <c r="F218" i="50"/>
  <c r="F219" i="50"/>
  <c r="F220" i="50"/>
  <c r="F221" i="50"/>
  <c r="F222" i="50"/>
  <c r="F223" i="50"/>
  <c r="F224" i="50"/>
  <c r="F225" i="50"/>
  <c r="F226" i="50"/>
  <c r="F227" i="50"/>
  <c r="F228" i="50"/>
  <c r="F229" i="50"/>
  <c r="F230" i="50"/>
  <c r="F231" i="50"/>
  <c r="F232" i="50"/>
  <c r="F233" i="50"/>
  <c r="F234" i="50"/>
  <c r="F235" i="50"/>
  <c r="F236" i="50"/>
  <c r="F237" i="50"/>
  <c r="F238" i="50"/>
  <c r="F239" i="50"/>
  <c r="F240" i="50"/>
  <c r="F241" i="50"/>
  <c r="F242" i="50"/>
  <c r="F243" i="50"/>
  <c r="F244" i="50"/>
  <c r="F245" i="50"/>
  <c r="F246" i="50"/>
  <c r="F247" i="50"/>
  <c r="F248" i="50"/>
  <c r="F249" i="50"/>
  <c r="F250" i="50"/>
  <c r="F251" i="50"/>
  <c r="F252" i="50"/>
  <c r="F253" i="50"/>
  <c r="F254" i="50"/>
  <c r="F255" i="50"/>
  <c r="F256" i="50"/>
  <c r="F257" i="50"/>
  <c r="F258" i="50"/>
  <c r="F259" i="50"/>
  <c r="F260" i="50"/>
  <c r="F261" i="50"/>
  <c r="F262" i="50"/>
  <c r="F263" i="50"/>
  <c r="F264" i="50"/>
  <c r="F265" i="50"/>
  <c r="F266" i="50"/>
  <c r="F267" i="50"/>
  <c r="F268" i="50"/>
  <c r="F269" i="50"/>
  <c r="F270" i="50"/>
  <c r="F271" i="50"/>
  <c r="F272" i="50"/>
  <c r="F273" i="50"/>
  <c r="F274" i="50"/>
  <c r="F275" i="50"/>
  <c r="F276" i="50"/>
  <c r="F277" i="50"/>
  <c r="F278" i="50"/>
  <c r="F279" i="50"/>
  <c r="F280" i="50"/>
  <c r="F281" i="50"/>
  <c r="F282" i="50"/>
  <c r="F283" i="50"/>
  <c r="F284" i="50"/>
  <c r="F285" i="50"/>
  <c r="F286" i="50"/>
  <c r="F287" i="50"/>
  <c r="F288" i="50"/>
  <c r="F289" i="50"/>
  <c r="F290" i="50"/>
  <c r="F291" i="50"/>
  <c r="F292" i="50"/>
  <c r="F293" i="50"/>
  <c r="F294" i="50"/>
  <c r="F295" i="50"/>
  <c r="F296" i="50"/>
  <c r="F297" i="50"/>
  <c r="F298" i="50"/>
  <c r="F299" i="50"/>
  <c r="F300" i="50"/>
  <c r="F301" i="50"/>
  <c r="F302" i="50"/>
  <c r="F303" i="50"/>
  <c r="F304" i="50"/>
  <c r="F305" i="50"/>
  <c r="F306" i="50"/>
  <c r="F307" i="50"/>
  <c r="F308" i="50"/>
  <c r="F309" i="50"/>
  <c r="F310" i="50"/>
  <c r="F311" i="50"/>
  <c r="F312" i="50"/>
  <c r="F313" i="50"/>
  <c r="F314" i="50"/>
  <c r="F315" i="50"/>
  <c r="F316" i="50"/>
  <c r="F317" i="50"/>
  <c r="F318" i="50"/>
  <c r="F319" i="50"/>
  <c r="F320" i="50"/>
  <c r="F321" i="50"/>
  <c r="F322" i="50"/>
  <c r="F323" i="50"/>
  <c r="F324" i="50"/>
  <c r="F325" i="50"/>
  <c r="F326" i="50"/>
  <c r="F327" i="50"/>
  <c r="F328" i="50"/>
  <c r="F329" i="50"/>
  <c r="F330" i="50"/>
  <c r="F331" i="50"/>
  <c r="F332" i="50"/>
  <c r="F333" i="50"/>
  <c r="F334" i="50"/>
  <c r="F335" i="50"/>
  <c r="F336" i="50"/>
  <c r="F337" i="50"/>
  <c r="F338" i="50"/>
  <c r="F339" i="50"/>
  <c r="F340" i="50"/>
  <c r="F341" i="50"/>
  <c r="F342" i="50"/>
  <c r="F343" i="50"/>
  <c r="F344" i="50"/>
  <c r="F345" i="50"/>
  <c r="F346" i="50"/>
  <c r="F347" i="50"/>
  <c r="F348" i="50"/>
  <c r="F349" i="50"/>
  <c r="F350" i="50"/>
  <c r="F351" i="50"/>
  <c r="F352" i="50"/>
  <c r="F353" i="50"/>
  <c r="F354" i="50"/>
  <c r="F355" i="50"/>
  <c r="F356" i="50"/>
  <c r="F357" i="50"/>
  <c r="F358" i="50"/>
  <c r="F359" i="50"/>
  <c r="F360" i="50"/>
  <c r="F361" i="50"/>
  <c r="F362" i="50"/>
  <c r="F363" i="50"/>
  <c r="F364" i="50"/>
  <c r="F365" i="50"/>
  <c r="F366" i="50"/>
  <c r="F367" i="50"/>
  <c r="F368" i="50"/>
  <c r="F369" i="50"/>
  <c r="F370" i="50"/>
  <c r="F371" i="50"/>
  <c r="F372" i="50"/>
  <c r="F373" i="50"/>
  <c r="F374" i="50"/>
  <c r="F375" i="50"/>
  <c r="F376" i="50"/>
  <c r="F377" i="50"/>
  <c r="F378" i="50"/>
  <c r="F379" i="50"/>
  <c r="F380" i="50"/>
  <c r="F381" i="50"/>
  <c r="F382" i="50"/>
  <c r="F383" i="50"/>
  <c r="F384" i="50"/>
  <c r="F385" i="50"/>
  <c r="F386" i="50"/>
  <c r="F387" i="50"/>
  <c r="F388" i="50"/>
  <c r="F389" i="50"/>
  <c r="F390" i="50"/>
  <c r="F391" i="50"/>
  <c r="F392" i="50"/>
  <c r="F393" i="50"/>
  <c r="F394" i="50"/>
  <c r="F395" i="50"/>
  <c r="F396" i="50"/>
  <c r="F397" i="50"/>
  <c r="F398" i="50"/>
  <c r="F399" i="50"/>
  <c r="F400" i="50"/>
  <c r="F401" i="50"/>
  <c r="F402" i="50"/>
  <c r="F403" i="50"/>
  <c r="F404" i="50"/>
  <c r="F405" i="50"/>
  <c r="F406" i="50"/>
  <c r="F407" i="50"/>
  <c r="F408" i="50"/>
  <c r="F409" i="50"/>
  <c r="F410" i="50"/>
  <c r="F411" i="50"/>
  <c r="F412" i="50"/>
  <c r="F413" i="50"/>
  <c r="F414" i="50"/>
  <c r="F415" i="50"/>
  <c r="F416" i="50"/>
  <c r="F417" i="50"/>
  <c r="F418" i="50"/>
  <c r="F419" i="50"/>
  <c r="F420" i="50"/>
  <c r="F421" i="50"/>
  <c r="F422" i="50"/>
  <c r="F423" i="50"/>
  <c r="F424" i="50"/>
  <c r="F425" i="50"/>
  <c r="F426" i="50"/>
  <c r="F427" i="50"/>
  <c r="F428" i="50"/>
  <c r="F429" i="50"/>
  <c r="F430" i="50"/>
  <c r="F431" i="50"/>
  <c r="F432" i="50"/>
  <c r="F433" i="50"/>
  <c r="F434" i="50"/>
  <c r="F435" i="50"/>
  <c r="F436" i="50"/>
  <c r="F437" i="50"/>
  <c r="F438" i="50"/>
  <c r="F439" i="50"/>
  <c r="F440" i="50"/>
  <c r="F441" i="50"/>
  <c r="F442" i="50"/>
  <c r="F443" i="50"/>
  <c r="F444" i="50"/>
  <c r="F445" i="50"/>
  <c r="F446" i="50"/>
  <c r="F447" i="50"/>
  <c r="F448" i="50"/>
  <c r="F449" i="50"/>
  <c r="F450" i="50"/>
  <c r="F451" i="50"/>
  <c r="F452" i="50"/>
  <c r="F453" i="50"/>
  <c r="F454" i="50"/>
  <c r="F455" i="50"/>
  <c r="F456" i="50"/>
  <c r="F457" i="50"/>
  <c r="F458" i="50"/>
  <c r="F459" i="50"/>
  <c r="F460" i="50"/>
  <c r="F461" i="50"/>
  <c r="F462" i="50"/>
  <c r="F463" i="50"/>
  <c r="F464" i="50"/>
  <c r="F465" i="50"/>
  <c r="F466" i="50"/>
  <c r="F467" i="50"/>
  <c r="F468" i="50"/>
  <c r="F469" i="50"/>
  <c r="F470" i="50"/>
  <c r="F471" i="50"/>
  <c r="F472" i="50"/>
  <c r="F473" i="50"/>
  <c r="F474" i="50"/>
  <c r="F475" i="50"/>
  <c r="F476" i="50"/>
  <c r="F477" i="50"/>
  <c r="F478" i="50"/>
  <c r="F479" i="50"/>
  <c r="F480" i="50"/>
  <c r="F481" i="50"/>
  <c r="F482" i="50"/>
  <c r="F483" i="50"/>
  <c r="F484" i="50"/>
  <c r="F485" i="50"/>
  <c r="F486" i="50"/>
  <c r="F487" i="50"/>
  <c r="F488" i="50"/>
  <c r="F489" i="50"/>
  <c r="F490" i="50"/>
  <c r="F491" i="50"/>
  <c r="F492" i="50"/>
  <c r="F493" i="50"/>
  <c r="F494" i="50"/>
  <c r="F495" i="50"/>
  <c r="F496" i="50"/>
  <c r="F497" i="50"/>
  <c r="F498" i="50"/>
  <c r="F499" i="50"/>
  <c r="F500" i="50"/>
  <c r="F501" i="50"/>
  <c r="F502" i="50"/>
  <c r="F503" i="50"/>
  <c r="F504" i="50"/>
  <c r="F505" i="50"/>
  <c r="F506" i="50"/>
  <c r="F507" i="50"/>
  <c r="F508" i="50"/>
  <c r="F509" i="50"/>
  <c r="F510" i="50"/>
  <c r="F511" i="50"/>
  <c r="F512" i="50"/>
  <c r="F513" i="50"/>
  <c r="F514" i="50"/>
  <c r="F515" i="50"/>
  <c r="F516" i="50"/>
  <c r="F517" i="50"/>
  <c r="F518" i="50"/>
  <c r="F519" i="50"/>
  <c r="F520" i="50"/>
  <c r="F521" i="50"/>
  <c r="F522" i="50"/>
  <c r="F523" i="50"/>
  <c r="F524" i="50"/>
  <c r="F525" i="50"/>
  <c r="F526" i="50"/>
  <c r="F527" i="50"/>
  <c r="F528" i="50"/>
  <c r="F529" i="50"/>
  <c r="F530" i="50"/>
  <c r="F531" i="50"/>
  <c r="F532" i="50"/>
  <c r="F533" i="50"/>
  <c r="F534" i="50"/>
  <c r="F535" i="50"/>
  <c r="F536" i="50"/>
  <c r="F537" i="50"/>
  <c r="F538" i="50"/>
  <c r="F539" i="50"/>
  <c r="F540" i="50"/>
  <c r="F541" i="50"/>
  <c r="F542" i="50"/>
  <c r="F543" i="50"/>
  <c r="F544" i="50"/>
  <c r="F545" i="50"/>
  <c r="F546" i="50"/>
  <c r="F547" i="50"/>
  <c r="F548" i="50"/>
  <c r="F549" i="50"/>
  <c r="F550" i="50"/>
  <c r="F551" i="50"/>
  <c r="F552" i="50"/>
  <c r="F553" i="50"/>
  <c r="F554" i="50"/>
  <c r="F555" i="50"/>
  <c r="F556" i="50"/>
  <c r="F557" i="50"/>
  <c r="F558" i="50"/>
  <c r="F559" i="50"/>
  <c r="F560" i="50"/>
  <c r="F561" i="50"/>
  <c r="F562" i="50"/>
  <c r="F563" i="50"/>
  <c r="F564" i="50"/>
  <c r="F565" i="50"/>
  <c r="F566" i="50"/>
  <c r="F567" i="50"/>
  <c r="F568" i="50"/>
  <c r="F569" i="50"/>
  <c r="F570" i="50"/>
  <c r="F571" i="50"/>
  <c r="F572" i="50"/>
  <c r="F573" i="50"/>
  <c r="F574" i="50"/>
  <c r="F575" i="50"/>
  <c r="F576" i="50"/>
  <c r="F577" i="50"/>
  <c r="F578" i="50"/>
  <c r="F579" i="50"/>
  <c r="F580" i="50"/>
  <c r="F581" i="50"/>
  <c r="F582" i="50"/>
  <c r="F583" i="50"/>
  <c r="F584" i="50"/>
  <c r="F585" i="50"/>
  <c r="F586" i="50"/>
  <c r="F587" i="50"/>
  <c r="F588" i="50"/>
  <c r="F589" i="50"/>
  <c r="F590" i="50"/>
  <c r="F591" i="50"/>
  <c r="F592" i="50"/>
  <c r="F593" i="50"/>
  <c r="F594" i="50"/>
  <c r="F595" i="50"/>
  <c r="F596" i="50"/>
  <c r="F597" i="50"/>
  <c r="F598" i="50"/>
  <c r="F599" i="50"/>
  <c r="F600" i="50"/>
  <c r="F601" i="50"/>
  <c r="F602" i="50"/>
  <c r="F603" i="50"/>
  <c r="F604" i="50"/>
  <c r="F605" i="50"/>
  <c r="F606" i="50"/>
  <c r="F607" i="50"/>
  <c r="F608" i="50"/>
  <c r="F609" i="50"/>
  <c r="F610" i="50"/>
  <c r="F611" i="50"/>
  <c r="F612" i="50"/>
  <c r="F613" i="50"/>
  <c r="F614" i="50"/>
  <c r="F615" i="50"/>
  <c r="F616" i="50"/>
  <c r="F617" i="50"/>
  <c r="F618" i="50"/>
  <c r="F619" i="50"/>
  <c r="F620" i="50"/>
  <c r="F621" i="50"/>
  <c r="F622" i="50"/>
  <c r="F623" i="50"/>
  <c r="F624" i="50"/>
  <c r="F625" i="50"/>
  <c r="F626" i="50"/>
  <c r="F627" i="50"/>
  <c r="F628" i="50"/>
  <c r="F629" i="50"/>
  <c r="F630" i="50"/>
  <c r="F631" i="50"/>
  <c r="F632" i="50"/>
  <c r="F633" i="50"/>
  <c r="F634" i="50"/>
  <c r="F635" i="50"/>
  <c r="F636" i="50"/>
  <c r="F637" i="50"/>
  <c r="F638" i="50"/>
  <c r="F639" i="50"/>
  <c r="F640" i="50"/>
  <c r="F641" i="50"/>
  <c r="F642" i="50"/>
  <c r="F643" i="50"/>
  <c r="F644" i="50"/>
  <c r="F645" i="50"/>
  <c r="F646" i="50"/>
  <c r="F647" i="50"/>
  <c r="F648" i="50"/>
  <c r="F649" i="50"/>
  <c r="F650" i="50"/>
  <c r="F651" i="50"/>
  <c r="F652" i="50"/>
  <c r="F653" i="50"/>
  <c r="F654" i="50"/>
  <c r="F655" i="50"/>
  <c r="F656" i="50"/>
  <c r="F657" i="50"/>
  <c r="F658" i="50"/>
  <c r="F659" i="50"/>
  <c r="F660" i="50"/>
  <c r="F661" i="50"/>
  <c r="F662" i="50"/>
  <c r="F663" i="50"/>
  <c r="F664" i="50"/>
  <c r="F665" i="50"/>
  <c r="F666" i="50"/>
  <c r="F667" i="50"/>
  <c r="F668" i="50"/>
  <c r="F669" i="50"/>
  <c r="F670" i="50"/>
  <c r="F671" i="50"/>
  <c r="F672" i="50"/>
  <c r="F673" i="50"/>
  <c r="F674" i="50"/>
  <c r="F675" i="50"/>
  <c r="F676" i="50"/>
  <c r="F677" i="50"/>
  <c r="F678" i="50"/>
  <c r="F679" i="50"/>
  <c r="F680" i="50"/>
  <c r="F681" i="50"/>
  <c r="F682" i="50"/>
  <c r="F683" i="50"/>
  <c r="F684" i="50"/>
  <c r="F685" i="50"/>
  <c r="F686" i="50"/>
  <c r="F687" i="50"/>
  <c r="F688" i="50"/>
  <c r="F689" i="50"/>
  <c r="F690" i="50"/>
  <c r="F691" i="50"/>
  <c r="F692" i="50"/>
  <c r="F693" i="50"/>
  <c r="F694" i="50"/>
  <c r="F695" i="50"/>
  <c r="F696" i="50"/>
  <c r="F697" i="50"/>
  <c r="F698" i="50"/>
  <c r="F699" i="50"/>
  <c r="F700" i="50"/>
  <c r="F701" i="50"/>
  <c r="F702" i="50"/>
  <c r="F703" i="50"/>
  <c r="F704" i="50"/>
  <c r="F705" i="50"/>
  <c r="F706" i="50"/>
  <c r="F707" i="50"/>
  <c r="F708" i="50"/>
  <c r="F709" i="50"/>
  <c r="F710" i="50"/>
  <c r="F711" i="50"/>
  <c r="F712" i="50"/>
  <c r="F713" i="50"/>
  <c r="F714" i="50"/>
  <c r="F715" i="50"/>
  <c r="F716" i="50"/>
  <c r="F717" i="50"/>
  <c r="F718" i="50"/>
  <c r="F719" i="50"/>
  <c r="F720" i="50"/>
  <c r="F721" i="50"/>
  <c r="F722" i="50"/>
  <c r="F723" i="50"/>
  <c r="F724" i="50"/>
  <c r="F725" i="50"/>
  <c r="F726" i="50"/>
  <c r="F727" i="50"/>
  <c r="F728" i="50"/>
  <c r="F729" i="50"/>
  <c r="F730" i="50"/>
  <c r="F731" i="50"/>
  <c r="F732" i="50"/>
  <c r="F733" i="50"/>
  <c r="F734" i="50"/>
  <c r="F735" i="50"/>
  <c r="F736" i="50"/>
  <c r="F737" i="50"/>
  <c r="F738" i="50"/>
  <c r="F739" i="50"/>
  <c r="F740" i="50"/>
  <c r="F741" i="50"/>
  <c r="F742" i="50"/>
  <c r="F743" i="50"/>
  <c r="F744" i="50"/>
  <c r="F745" i="50"/>
  <c r="F746" i="50"/>
  <c r="F747" i="50"/>
  <c r="F748" i="50"/>
  <c r="F749" i="50"/>
  <c r="F750" i="50"/>
  <c r="F751" i="50"/>
  <c r="F752" i="50"/>
  <c r="F753" i="50"/>
  <c r="F754" i="50"/>
  <c r="F755" i="50"/>
  <c r="F756" i="50"/>
  <c r="F757" i="50"/>
  <c r="F758" i="50"/>
  <c r="F759" i="50"/>
  <c r="F760" i="50"/>
  <c r="F761" i="50"/>
  <c r="F762" i="50"/>
  <c r="F763" i="50"/>
  <c r="F764" i="50"/>
  <c r="F765" i="50"/>
  <c r="F766" i="50"/>
  <c r="F767" i="50"/>
  <c r="F768" i="50"/>
  <c r="F769" i="50"/>
  <c r="F770" i="50"/>
  <c r="F771" i="50"/>
  <c r="F772" i="50"/>
  <c r="F773" i="50"/>
  <c r="F774" i="50"/>
  <c r="F775" i="50"/>
  <c r="F776" i="50"/>
  <c r="F777" i="50"/>
  <c r="F778" i="50"/>
  <c r="F779" i="50"/>
  <c r="F780" i="50"/>
  <c r="F781" i="50"/>
  <c r="F782" i="50"/>
  <c r="F783" i="50"/>
  <c r="F784" i="50"/>
  <c r="F785" i="50"/>
  <c r="F786" i="50"/>
  <c r="F787" i="50"/>
  <c r="F788" i="50"/>
  <c r="F789" i="50"/>
  <c r="F790" i="50"/>
  <c r="F791" i="50"/>
  <c r="F792" i="50"/>
  <c r="F793" i="50"/>
  <c r="F794" i="50"/>
  <c r="F795" i="50"/>
  <c r="F796" i="50"/>
  <c r="F797" i="50"/>
  <c r="F798" i="50"/>
  <c r="F799" i="50"/>
  <c r="F800" i="50"/>
  <c r="F801" i="50"/>
  <c r="F802" i="50"/>
  <c r="F803" i="50"/>
  <c r="F804" i="50"/>
  <c r="F805" i="50"/>
  <c r="F806" i="50"/>
  <c r="F807" i="50"/>
  <c r="F808" i="50"/>
  <c r="F809" i="50"/>
  <c r="F810" i="50"/>
  <c r="F811" i="50"/>
  <c r="F812" i="50"/>
  <c r="F813" i="50"/>
  <c r="F814" i="50"/>
  <c r="F815" i="50"/>
  <c r="F816" i="50"/>
  <c r="F817" i="50"/>
  <c r="F818" i="50"/>
  <c r="F819" i="50"/>
  <c r="F820" i="50"/>
  <c r="F821" i="50"/>
  <c r="F822" i="50"/>
  <c r="F823" i="50"/>
  <c r="F824" i="50"/>
  <c r="F825" i="50"/>
  <c r="F826" i="50"/>
  <c r="F827" i="50"/>
  <c r="F828" i="50"/>
  <c r="F829" i="50"/>
  <c r="F830" i="50"/>
  <c r="F831" i="50"/>
  <c r="F832" i="50"/>
  <c r="F833" i="50"/>
  <c r="F834" i="50"/>
  <c r="F835" i="50"/>
  <c r="F836" i="50"/>
  <c r="F837" i="50"/>
  <c r="F838" i="50"/>
  <c r="F839" i="50"/>
  <c r="F840" i="50"/>
  <c r="F841" i="50"/>
  <c r="F842" i="50"/>
  <c r="F843" i="50"/>
  <c r="F844" i="50"/>
  <c r="F845" i="50"/>
  <c r="F846" i="50"/>
  <c r="F847" i="50"/>
  <c r="F848" i="50"/>
  <c r="F849" i="50"/>
  <c r="F850" i="50"/>
  <c r="F851" i="50"/>
  <c r="F852" i="50"/>
  <c r="F853" i="50"/>
  <c r="F854" i="50"/>
  <c r="F855" i="50"/>
  <c r="F856" i="50"/>
  <c r="F857" i="50"/>
  <c r="F858" i="50"/>
  <c r="F859" i="50"/>
  <c r="F860" i="50"/>
  <c r="F861" i="50"/>
  <c r="F862" i="50"/>
  <c r="F863" i="50"/>
  <c r="F864" i="50"/>
  <c r="F865" i="50"/>
  <c r="F866" i="50"/>
  <c r="F867" i="50"/>
  <c r="F868" i="50"/>
  <c r="F869" i="50"/>
  <c r="F870" i="50"/>
  <c r="F871" i="50"/>
  <c r="F872" i="50"/>
  <c r="F873" i="50"/>
  <c r="F874" i="50"/>
  <c r="F875" i="50"/>
  <c r="F876" i="50"/>
  <c r="F877" i="50"/>
  <c r="F878" i="50"/>
  <c r="F879" i="50"/>
  <c r="F880" i="50"/>
  <c r="F881" i="50"/>
  <c r="F882" i="50"/>
  <c r="F883" i="50"/>
  <c r="F884" i="50"/>
  <c r="F885" i="50"/>
  <c r="F886" i="50"/>
  <c r="F887" i="50"/>
  <c r="F888" i="50"/>
  <c r="F889" i="50"/>
  <c r="F890" i="50"/>
  <c r="F891" i="50"/>
  <c r="F892" i="50"/>
  <c r="F893" i="50"/>
  <c r="F894" i="50"/>
  <c r="F895" i="50"/>
  <c r="F896" i="50"/>
  <c r="F897" i="50"/>
  <c r="F898" i="50"/>
  <c r="F899" i="50"/>
  <c r="F900" i="50"/>
  <c r="F901" i="50"/>
  <c r="F902" i="50"/>
  <c r="F903" i="50"/>
  <c r="F904" i="50"/>
  <c r="F905" i="50"/>
  <c r="F906" i="50"/>
  <c r="F907" i="50"/>
  <c r="F908" i="50"/>
  <c r="F909" i="50"/>
  <c r="F910" i="50"/>
  <c r="F911" i="50"/>
  <c r="F912" i="50"/>
  <c r="F913" i="50"/>
  <c r="F914" i="50"/>
  <c r="F915" i="50"/>
  <c r="F916" i="50"/>
  <c r="F917" i="50"/>
  <c r="F918" i="50"/>
  <c r="F919" i="50"/>
  <c r="F920" i="50"/>
  <c r="F921" i="50"/>
  <c r="F922" i="50"/>
  <c r="F923" i="50"/>
  <c r="F924" i="50"/>
  <c r="F925" i="50"/>
  <c r="F926" i="50"/>
  <c r="F927" i="50"/>
  <c r="F928" i="50"/>
  <c r="F929" i="50"/>
  <c r="F930" i="50"/>
  <c r="F931" i="50"/>
  <c r="F932" i="50"/>
  <c r="F933" i="50"/>
  <c r="F934" i="50"/>
  <c r="F935" i="50"/>
  <c r="F936" i="50"/>
  <c r="F937" i="50"/>
  <c r="F938" i="50"/>
  <c r="F939" i="50"/>
  <c r="F940" i="50"/>
  <c r="F941" i="50"/>
  <c r="F942" i="50"/>
  <c r="F943" i="50"/>
  <c r="F944" i="50"/>
  <c r="F945" i="50"/>
  <c r="F946" i="50"/>
  <c r="F947" i="50"/>
  <c r="F948" i="50"/>
  <c r="F949" i="50"/>
  <c r="F950" i="50"/>
  <c r="F951" i="50"/>
  <c r="F952" i="50"/>
  <c r="F953" i="50"/>
  <c r="F954" i="50"/>
  <c r="F955" i="50"/>
  <c r="F956" i="50"/>
  <c r="F957" i="50"/>
  <c r="F958" i="50"/>
  <c r="F959" i="50"/>
  <c r="F960" i="50"/>
  <c r="F961" i="50"/>
  <c r="F962" i="50"/>
  <c r="F963" i="50"/>
  <c r="F964" i="50"/>
  <c r="F965" i="50"/>
  <c r="F966" i="50"/>
  <c r="F967" i="50"/>
  <c r="F968" i="50"/>
  <c r="F969" i="50"/>
  <c r="F970" i="50"/>
  <c r="F971" i="50"/>
  <c r="F972" i="50"/>
  <c r="F973" i="50"/>
  <c r="F974" i="50"/>
  <c r="F975" i="50"/>
  <c r="F976" i="50"/>
  <c r="F977" i="50"/>
  <c r="F978" i="50"/>
  <c r="F979" i="50"/>
  <c r="F980" i="50"/>
  <c r="F981" i="50"/>
  <c r="F982" i="50"/>
  <c r="F983" i="50"/>
  <c r="F984" i="50"/>
  <c r="F985" i="50"/>
  <c r="F986" i="50"/>
  <c r="F987" i="50"/>
  <c r="F988" i="50"/>
  <c r="F989" i="50"/>
  <c r="F990" i="50"/>
  <c r="F991" i="50"/>
  <c r="F992" i="50"/>
  <c r="F993" i="50"/>
  <c r="F994" i="50"/>
  <c r="F995" i="50"/>
  <c r="F996" i="50"/>
  <c r="F997" i="50"/>
  <c r="F998" i="50"/>
  <c r="F999" i="50"/>
  <c r="F1000" i="50"/>
  <c r="F2" i="50"/>
  <c r="H4" i="50"/>
  <c r="H5" i="50"/>
  <c r="H6" i="50"/>
  <c r="H7" i="50"/>
  <c r="H8" i="50"/>
  <c r="H9" i="50"/>
  <c r="H10" i="50"/>
  <c r="H11" i="50"/>
  <c r="H12" i="50"/>
  <c r="H13" i="50"/>
  <c r="H14" i="50"/>
  <c r="H15" i="50"/>
  <c r="H16" i="50"/>
  <c r="H17" i="50"/>
  <c r="H18" i="50"/>
  <c r="H19" i="50"/>
  <c r="H20" i="50"/>
  <c r="H21" i="50"/>
  <c r="H22" i="50"/>
  <c r="H23" i="50"/>
  <c r="H24" i="50"/>
  <c r="H25" i="50"/>
  <c r="H26" i="50"/>
  <c r="H27" i="50"/>
  <c r="H28" i="50"/>
  <c r="H29" i="50"/>
  <c r="H30" i="50"/>
  <c r="H31" i="50"/>
  <c r="H32" i="50"/>
  <c r="H33" i="50"/>
  <c r="H34" i="50"/>
  <c r="H35" i="50"/>
  <c r="H36" i="50"/>
  <c r="H37" i="50"/>
  <c r="H38" i="50"/>
  <c r="H39" i="50"/>
  <c r="H40" i="50"/>
  <c r="H41" i="50"/>
  <c r="H42" i="50"/>
  <c r="H43" i="50"/>
  <c r="H44" i="50"/>
  <c r="H45" i="50"/>
  <c r="H46" i="50"/>
  <c r="H47" i="50"/>
  <c r="H48" i="50"/>
  <c r="H49" i="50"/>
  <c r="H50" i="50"/>
  <c r="H51" i="50"/>
  <c r="H52" i="50"/>
  <c r="H53" i="50"/>
  <c r="H54" i="50"/>
  <c r="H55" i="50"/>
  <c r="H56" i="50"/>
  <c r="H57" i="50"/>
  <c r="H58" i="50"/>
  <c r="H59" i="50"/>
  <c r="H60" i="50"/>
  <c r="H61" i="50"/>
  <c r="H62" i="50"/>
  <c r="H63" i="50"/>
  <c r="H64" i="50"/>
  <c r="H65" i="50"/>
  <c r="H66" i="50"/>
  <c r="H67" i="50"/>
  <c r="H68" i="50"/>
  <c r="H69" i="50"/>
  <c r="H70" i="50"/>
  <c r="H71" i="50"/>
  <c r="H72" i="50"/>
  <c r="H73" i="50"/>
  <c r="H74" i="50"/>
  <c r="H75" i="50"/>
  <c r="H76" i="50"/>
  <c r="H77" i="50"/>
  <c r="H78" i="50"/>
  <c r="H79" i="50"/>
  <c r="H80" i="50"/>
  <c r="H81" i="50"/>
  <c r="H82" i="50"/>
  <c r="H83" i="50"/>
  <c r="H84" i="50"/>
  <c r="H85" i="50"/>
  <c r="H86" i="50"/>
  <c r="H87" i="50"/>
  <c r="H88" i="50"/>
  <c r="H89" i="50"/>
  <c r="H90" i="50"/>
  <c r="H91" i="50"/>
  <c r="H92" i="50"/>
  <c r="H93" i="50"/>
  <c r="H94" i="50"/>
  <c r="H95" i="50"/>
  <c r="H96" i="50"/>
  <c r="H97" i="50"/>
  <c r="H98" i="50"/>
  <c r="H99" i="50"/>
  <c r="H100" i="50"/>
  <c r="H101" i="50"/>
  <c r="H102" i="50"/>
  <c r="H103" i="50"/>
  <c r="H104" i="50"/>
  <c r="H105" i="50"/>
  <c r="H106" i="50"/>
  <c r="H107" i="50"/>
  <c r="H108" i="50"/>
  <c r="H109" i="50"/>
  <c r="H110" i="50"/>
  <c r="H111" i="50"/>
  <c r="H112" i="50"/>
  <c r="H113" i="50"/>
  <c r="H114" i="50"/>
  <c r="H115" i="50"/>
  <c r="H116" i="50"/>
  <c r="H117" i="50"/>
  <c r="H118" i="50"/>
  <c r="H119" i="50"/>
  <c r="H120" i="50"/>
  <c r="H121" i="50"/>
  <c r="H122" i="50"/>
  <c r="H123" i="50"/>
  <c r="H124" i="50"/>
  <c r="H125" i="50"/>
  <c r="H126" i="50"/>
  <c r="H127" i="50"/>
  <c r="H128" i="50"/>
  <c r="H129" i="50"/>
  <c r="H130" i="50"/>
  <c r="H131" i="50"/>
  <c r="H132" i="50"/>
  <c r="H133" i="50"/>
  <c r="H134" i="50"/>
  <c r="H135" i="50"/>
  <c r="H136" i="50"/>
  <c r="H137" i="50"/>
  <c r="H138" i="50"/>
  <c r="H139" i="50"/>
  <c r="H140" i="50"/>
  <c r="H141" i="50"/>
  <c r="H142" i="50"/>
  <c r="H143" i="50"/>
  <c r="H144" i="50"/>
  <c r="H145" i="50"/>
  <c r="H146" i="50"/>
  <c r="H147" i="50"/>
  <c r="H148" i="50"/>
  <c r="H149" i="50"/>
  <c r="H150" i="50"/>
  <c r="H151" i="50"/>
  <c r="H152" i="50"/>
  <c r="H153" i="50"/>
  <c r="H154" i="50"/>
  <c r="H155" i="50"/>
  <c r="H156" i="50"/>
  <c r="H157" i="50"/>
  <c r="H158" i="50"/>
  <c r="H159" i="50"/>
  <c r="H160" i="50"/>
  <c r="H161" i="50"/>
  <c r="H162" i="50"/>
  <c r="H163" i="50"/>
  <c r="H164" i="50"/>
  <c r="H165" i="50"/>
  <c r="H166" i="50"/>
  <c r="H167" i="50"/>
  <c r="H168" i="50"/>
  <c r="H169" i="50"/>
  <c r="H170" i="50"/>
  <c r="H171" i="50"/>
  <c r="H172" i="50"/>
  <c r="H173" i="50"/>
  <c r="H174" i="50"/>
  <c r="H175" i="50"/>
  <c r="H176" i="50"/>
  <c r="H177" i="50"/>
  <c r="H178" i="50"/>
  <c r="H179" i="50"/>
  <c r="H180" i="50"/>
  <c r="H181" i="50"/>
  <c r="H182" i="50"/>
  <c r="H183" i="50"/>
  <c r="H184" i="50"/>
  <c r="H185" i="50"/>
  <c r="H186" i="50"/>
  <c r="H187" i="50"/>
  <c r="H188" i="50"/>
  <c r="H189" i="50"/>
  <c r="H190" i="50"/>
  <c r="H191" i="50"/>
  <c r="H192" i="50"/>
  <c r="H193" i="50"/>
  <c r="H194" i="50"/>
  <c r="H195" i="50"/>
  <c r="H196" i="50"/>
  <c r="H197" i="50"/>
  <c r="H198" i="50"/>
  <c r="H199" i="50"/>
  <c r="H200" i="50"/>
  <c r="H201" i="50"/>
  <c r="H202" i="50"/>
  <c r="H203" i="50"/>
  <c r="H204" i="50"/>
  <c r="H205" i="50"/>
  <c r="H206" i="50"/>
  <c r="H207" i="50"/>
  <c r="H208" i="50"/>
  <c r="H209" i="50"/>
  <c r="H210" i="50"/>
  <c r="H211" i="50"/>
  <c r="H212" i="50"/>
  <c r="H213" i="50"/>
  <c r="H214" i="50"/>
  <c r="H215" i="50"/>
  <c r="H216" i="50"/>
  <c r="H217" i="50"/>
  <c r="H218" i="50"/>
  <c r="H219" i="50"/>
  <c r="H220" i="50"/>
  <c r="H221" i="50"/>
  <c r="H222" i="50"/>
  <c r="H223" i="50"/>
  <c r="H224" i="50"/>
  <c r="H225" i="50"/>
  <c r="H226" i="50"/>
  <c r="H227" i="50"/>
  <c r="H228" i="50"/>
  <c r="H229" i="50"/>
  <c r="H230" i="50"/>
  <c r="H231" i="50"/>
  <c r="H232" i="50"/>
  <c r="H233" i="50"/>
  <c r="H234" i="50"/>
  <c r="H235" i="50"/>
  <c r="H236" i="50"/>
  <c r="H237" i="50"/>
  <c r="H238" i="50"/>
  <c r="H239" i="50"/>
  <c r="H240" i="50"/>
  <c r="H241" i="50"/>
  <c r="H242" i="50"/>
  <c r="H243" i="50"/>
  <c r="H244" i="50"/>
  <c r="H245" i="50"/>
  <c r="H246" i="50"/>
  <c r="H247" i="50"/>
  <c r="H248" i="50"/>
  <c r="H249" i="50"/>
  <c r="H250" i="50"/>
  <c r="H251" i="50"/>
  <c r="H252" i="50"/>
  <c r="H253" i="50"/>
  <c r="H254" i="50"/>
  <c r="H255" i="50"/>
  <c r="H256" i="50"/>
  <c r="H257" i="50"/>
  <c r="H258" i="50"/>
  <c r="H259" i="50"/>
  <c r="H260" i="50"/>
  <c r="H261" i="50"/>
  <c r="H262" i="50"/>
  <c r="H263" i="50"/>
  <c r="H264" i="50"/>
  <c r="H265" i="50"/>
  <c r="H266" i="50"/>
  <c r="H267" i="50"/>
  <c r="H268" i="50"/>
  <c r="H269" i="50"/>
  <c r="H270" i="50"/>
  <c r="H271" i="50"/>
  <c r="H272" i="50"/>
  <c r="H273" i="50"/>
  <c r="H274" i="50"/>
  <c r="H275" i="50"/>
  <c r="H276" i="50"/>
  <c r="H277" i="50"/>
  <c r="H278" i="50"/>
  <c r="H279" i="50"/>
  <c r="H280" i="50"/>
  <c r="H281" i="50"/>
  <c r="H282" i="50"/>
  <c r="H283" i="50"/>
  <c r="H284" i="50"/>
  <c r="H285" i="50"/>
  <c r="H286" i="50"/>
  <c r="H287" i="50"/>
  <c r="H288" i="50"/>
  <c r="H289" i="50"/>
  <c r="H290" i="50"/>
  <c r="H291" i="50"/>
  <c r="H292" i="50"/>
  <c r="H293" i="50"/>
  <c r="H294" i="50"/>
  <c r="H295" i="50"/>
  <c r="H296" i="50"/>
  <c r="H297" i="50"/>
  <c r="H298" i="50"/>
  <c r="H299" i="50"/>
  <c r="H300" i="50"/>
  <c r="H301" i="50"/>
  <c r="H302" i="50"/>
  <c r="H303" i="50"/>
  <c r="H304" i="50"/>
  <c r="H305" i="50"/>
  <c r="H306" i="50"/>
  <c r="H307" i="50"/>
  <c r="H308" i="50"/>
  <c r="H309" i="50"/>
  <c r="H310" i="50"/>
  <c r="H311" i="50"/>
  <c r="H312" i="50"/>
  <c r="H313" i="50"/>
  <c r="H314" i="50"/>
  <c r="H315" i="50"/>
  <c r="H316" i="50"/>
  <c r="H317" i="50"/>
  <c r="H318" i="50"/>
  <c r="H319" i="50"/>
  <c r="H320" i="50"/>
  <c r="H321" i="50"/>
  <c r="H322" i="50"/>
  <c r="H323" i="50"/>
  <c r="H324" i="50"/>
  <c r="H325" i="50"/>
  <c r="H326" i="50"/>
  <c r="H327" i="50"/>
  <c r="H328" i="50"/>
  <c r="H329" i="50"/>
  <c r="H330" i="50"/>
  <c r="H331" i="50"/>
  <c r="H332" i="50"/>
  <c r="H333" i="50"/>
  <c r="H334" i="50"/>
  <c r="H335" i="50"/>
  <c r="H336" i="50"/>
  <c r="H337" i="50"/>
  <c r="H338" i="50"/>
  <c r="H339" i="50"/>
  <c r="H340" i="50"/>
  <c r="H341" i="50"/>
  <c r="H342" i="50"/>
  <c r="H343" i="50"/>
  <c r="H344" i="50"/>
  <c r="H345" i="50"/>
  <c r="H346" i="50"/>
  <c r="H347" i="50"/>
  <c r="H348" i="50"/>
  <c r="H349" i="50"/>
  <c r="H350" i="50"/>
  <c r="H351" i="50"/>
  <c r="H352" i="50"/>
  <c r="H353" i="50"/>
  <c r="H354" i="50"/>
  <c r="H355" i="50"/>
  <c r="H356" i="50"/>
  <c r="H357" i="50"/>
  <c r="H358" i="50"/>
  <c r="H359" i="50"/>
  <c r="H360" i="50"/>
  <c r="H361" i="50"/>
  <c r="H362" i="50"/>
  <c r="H363" i="50"/>
  <c r="H364" i="50"/>
  <c r="H365" i="50"/>
  <c r="H366" i="50"/>
  <c r="H367" i="50"/>
  <c r="H368" i="50"/>
  <c r="H369" i="50"/>
  <c r="H370" i="50"/>
  <c r="H371" i="50"/>
  <c r="H372" i="50"/>
  <c r="H373" i="50"/>
  <c r="H374" i="50"/>
  <c r="H375" i="50"/>
  <c r="H376" i="50"/>
  <c r="H377" i="50"/>
  <c r="H378" i="50"/>
  <c r="H379" i="50"/>
  <c r="H380" i="50"/>
  <c r="H381" i="50"/>
  <c r="H382" i="50"/>
  <c r="H383" i="50"/>
  <c r="H384" i="50"/>
  <c r="H385" i="50"/>
  <c r="H386" i="50"/>
  <c r="H387" i="50"/>
  <c r="H388" i="50"/>
  <c r="H389" i="50"/>
  <c r="H390" i="50"/>
  <c r="H391" i="50"/>
  <c r="H392" i="50"/>
  <c r="H393" i="50"/>
  <c r="H394" i="50"/>
  <c r="H395" i="50"/>
  <c r="H396" i="50"/>
  <c r="H397" i="50"/>
  <c r="H398" i="50"/>
  <c r="H399" i="50"/>
  <c r="H400" i="50"/>
  <c r="H401" i="50"/>
  <c r="H402" i="50"/>
  <c r="H403" i="50"/>
  <c r="H404" i="50"/>
  <c r="H405" i="50"/>
  <c r="H406" i="50"/>
  <c r="H407" i="50"/>
  <c r="H408" i="50"/>
  <c r="H409" i="50"/>
  <c r="H410" i="50"/>
  <c r="H411" i="50"/>
  <c r="H412" i="50"/>
  <c r="H413" i="50"/>
  <c r="H414" i="50"/>
  <c r="H415" i="50"/>
  <c r="H416" i="50"/>
  <c r="H417" i="50"/>
  <c r="H418" i="50"/>
  <c r="H419" i="50"/>
  <c r="H420" i="50"/>
  <c r="H421" i="50"/>
  <c r="H422" i="50"/>
  <c r="H423" i="50"/>
  <c r="H424" i="50"/>
  <c r="H425" i="50"/>
  <c r="H426" i="50"/>
  <c r="H427" i="50"/>
  <c r="H428" i="50"/>
  <c r="H429" i="50"/>
  <c r="H430" i="50"/>
  <c r="H431" i="50"/>
  <c r="H432" i="50"/>
  <c r="H433" i="50"/>
  <c r="H434" i="50"/>
  <c r="H435" i="50"/>
  <c r="H436" i="50"/>
  <c r="H437" i="50"/>
  <c r="H438" i="50"/>
  <c r="H439" i="50"/>
  <c r="H440" i="50"/>
  <c r="H441" i="50"/>
  <c r="H442" i="50"/>
  <c r="H443" i="50"/>
  <c r="H444" i="50"/>
  <c r="H445" i="50"/>
  <c r="H446" i="50"/>
  <c r="H447" i="50"/>
  <c r="H448" i="50"/>
  <c r="H449" i="50"/>
  <c r="H450" i="50"/>
  <c r="H451" i="50"/>
  <c r="H452" i="50"/>
  <c r="H453" i="50"/>
  <c r="H454" i="50"/>
  <c r="H455" i="50"/>
  <c r="H456" i="50"/>
  <c r="H457" i="50"/>
  <c r="H458" i="50"/>
  <c r="H459" i="50"/>
  <c r="H460" i="50"/>
  <c r="H461" i="50"/>
  <c r="H462" i="50"/>
  <c r="H463" i="50"/>
  <c r="H464" i="50"/>
  <c r="H465" i="50"/>
  <c r="H466" i="50"/>
  <c r="H467" i="50"/>
  <c r="H468" i="50"/>
  <c r="H469" i="50"/>
  <c r="H470" i="50"/>
  <c r="H471" i="50"/>
  <c r="H472" i="50"/>
  <c r="H473" i="50"/>
  <c r="H474" i="50"/>
  <c r="H475" i="50"/>
  <c r="H476" i="50"/>
  <c r="H477" i="50"/>
  <c r="H478" i="50"/>
  <c r="H479" i="50"/>
  <c r="H480" i="50"/>
  <c r="H481" i="50"/>
  <c r="H482" i="50"/>
  <c r="H483" i="50"/>
  <c r="H484" i="50"/>
  <c r="H485" i="50"/>
  <c r="H486" i="50"/>
  <c r="H487" i="50"/>
  <c r="H488" i="50"/>
  <c r="H489" i="50"/>
  <c r="H490" i="50"/>
  <c r="H491" i="50"/>
  <c r="H492" i="50"/>
  <c r="H493" i="50"/>
  <c r="H494" i="50"/>
  <c r="H495" i="50"/>
  <c r="H496" i="50"/>
  <c r="H497" i="50"/>
  <c r="H498" i="50"/>
  <c r="H499" i="50"/>
  <c r="H500" i="50"/>
  <c r="H501" i="50"/>
  <c r="H502" i="50"/>
  <c r="H503" i="50"/>
  <c r="H504" i="50"/>
  <c r="H505" i="50"/>
  <c r="H506" i="50"/>
  <c r="H507" i="50"/>
  <c r="H508" i="50"/>
  <c r="H509" i="50"/>
  <c r="H510" i="50"/>
  <c r="H511" i="50"/>
  <c r="H512" i="50"/>
  <c r="H513" i="50"/>
  <c r="H514" i="50"/>
  <c r="H515" i="50"/>
  <c r="H516" i="50"/>
  <c r="H517" i="50"/>
  <c r="H518" i="50"/>
  <c r="H519" i="50"/>
  <c r="H520" i="50"/>
  <c r="H521" i="50"/>
  <c r="H522" i="50"/>
  <c r="H523" i="50"/>
  <c r="H524" i="50"/>
  <c r="H525" i="50"/>
  <c r="H526" i="50"/>
  <c r="H527" i="50"/>
  <c r="H528" i="50"/>
  <c r="H529" i="50"/>
  <c r="H530" i="50"/>
  <c r="H531" i="50"/>
  <c r="H532" i="50"/>
  <c r="H533" i="50"/>
  <c r="H534" i="50"/>
  <c r="H535" i="50"/>
  <c r="H536" i="50"/>
  <c r="H537" i="50"/>
  <c r="H538" i="50"/>
  <c r="H539" i="50"/>
  <c r="H540" i="50"/>
  <c r="H541" i="50"/>
  <c r="H542" i="50"/>
  <c r="H543" i="50"/>
  <c r="H544" i="50"/>
  <c r="H545" i="50"/>
  <c r="H546" i="50"/>
  <c r="H547" i="50"/>
  <c r="H548" i="50"/>
  <c r="H549" i="50"/>
  <c r="H550" i="50"/>
  <c r="H551" i="50"/>
  <c r="H552" i="50"/>
  <c r="H553" i="50"/>
  <c r="H554" i="50"/>
  <c r="H555" i="50"/>
  <c r="H556" i="50"/>
  <c r="H557" i="50"/>
  <c r="H558" i="50"/>
  <c r="H559" i="50"/>
  <c r="H560" i="50"/>
  <c r="H561" i="50"/>
  <c r="H562" i="50"/>
  <c r="H563" i="50"/>
  <c r="H564" i="50"/>
  <c r="H565" i="50"/>
  <c r="H566" i="50"/>
  <c r="H567" i="50"/>
  <c r="H568" i="50"/>
  <c r="H569" i="50"/>
  <c r="H570" i="50"/>
  <c r="H571" i="50"/>
  <c r="H572" i="50"/>
  <c r="H573" i="50"/>
  <c r="H574" i="50"/>
  <c r="H575" i="50"/>
  <c r="H576" i="50"/>
  <c r="H577" i="50"/>
  <c r="H578" i="50"/>
  <c r="H579" i="50"/>
  <c r="H580" i="50"/>
  <c r="H581" i="50"/>
  <c r="H582" i="50"/>
  <c r="H583" i="50"/>
  <c r="H584" i="50"/>
  <c r="H585" i="50"/>
  <c r="H586" i="50"/>
  <c r="H587" i="50"/>
  <c r="H588" i="50"/>
  <c r="H589" i="50"/>
  <c r="H590" i="50"/>
  <c r="H591" i="50"/>
  <c r="H592" i="50"/>
  <c r="H593" i="50"/>
  <c r="H594" i="50"/>
  <c r="H595" i="50"/>
  <c r="H596" i="50"/>
  <c r="H597" i="50"/>
  <c r="H598" i="50"/>
  <c r="H599" i="50"/>
  <c r="H600" i="50"/>
  <c r="H601" i="50"/>
  <c r="H602" i="50"/>
  <c r="H603" i="50"/>
  <c r="H604" i="50"/>
  <c r="H605" i="50"/>
  <c r="H606" i="50"/>
  <c r="H607" i="50"/>
  <c r="H608" i="50"/>
  <c r="H609" i="50"/>
  <c r="H610" i="50"/>
  <c r="H611" i="50"/>
  <c r="H612" i="50"/>
  <c r="H613" i="50"/>
  <c r="H614" i="50"/>
  <c r="H615" i="50"/>
  <c r="H616" i="50"/>
  <c r="H617" i="50"/>
  <c r="H618" i="50"/>
  <c r="H619" i="50"/>
  <c r="H620" i="50"/>
  <c r="H621" i="50"/>
  <c r="H622" i="50"/>
  <c r="H623" i="50"/>
  <c r="H624" i="50"/>
  <c r="H625" i="50"/>
  <c r="H626" i="50"/>
  <c r="H627" i="50"/>
  <c r="H628" i="50"/>
  <c r="H629" i="50"/>
  <c r="H630" i="50"/>
  <c r="H631" i="50"/>
  <c r="H632" i="50"/>
  <c r="H633" i="50"/>
  <c r="H634" i="50"/>
  <c r="H635" i="50"/>
  <c r="H636" i="50"/>
  <c r="H637" i="50"/>
  <c r="H638" i="50"/>
  <c r="H639" i="50"/>
  <c r="H640" i="50"/>
  <c r="H641" i="50"/>
  <c r="H642" i="50"/>
  <c r="H643" i="50"/>
  <c r="H644" i="50"/>
  <c r="H645" i="50"/>
  <c r="H646" i="50"/>
  <c r="H647" i="50"/>
  <c r="H648" i="50"/>
  <c r="H649" i="50"/>
  <c r="H650" i="50"/>
  <c r="H651" i="50"/>
  <c r="H652" i="50"/>
  <c r="H653" i="50"/>
  <c r="H654" i="50"/>
  <c r="H655" i="50"/>
  <c r="H656" i="50"/>
  <c r="H657" i="50"/>
  <c r="H658" i="50"/>
  <c r="H659" i="50"/>
  <c r="H660" i="50"/>
  <c r="H661" i="50"/>
  <c r="H662" i="50"/>
  <c r="H663" i="50"/>
  <c r="H664" i="50"/>
  <c r="H665" i="50"/>
  <c r="H666" i="50"/>
  <c r="H667" i="50"/>
  <c r="H668" i="50"/>
  <c r="H669" i="50"/>
  <c r="H670" i="50"/>
  <c r="H671" i="50"/>
  <c r="H672" i="50"/>
  <c r="H673" i="50"/>
  <c r="H674" i="50"/>
  <c r="H675" i="50"/>
  <c r="H676" i="50"/>
  <c r="H677" i="50"/>
  <c r="H678" i="50"/>
  <c r="H679" i="50"/>
  <c r="H680" i="50"/>
  <c r="H681" i="50"/>
  <c r="H682" i="50"/>
  <c r="H683" i="50"/>
  <c r="H684" i="50"/>
  <c r="H685" i="50"/>
  <c r="H686" i="50"/>
  <c r="H687" i="50"/>
  <c r="H688" i="50"/>
  <c r="H689" i="50"/>
  <c r="H690" i="50"/>
  <c r="H691" i="50"/>
  <c r="H692" i="50"/>
  <c r="H693" i="50"/>
  <c r="H694" i="50"/>
  <c r="H695" i="50"/>
  <c r="H696" i="50"/>
  <c r="H697" i="50"/>
  <c r="H698" i="50"/>
  <c r="H699" i="50"/>
  <c r="H700" i="50"/>
  <c r="H701" i="50"/>
  <c r="H702" i="50"/>
  <c r="H703" i="50"/>
  <c r="H704" i="50"/>
  <c r="H705" i="50"/>
  <c r="H706" i="50"/>
  <c r="H707" i="50"/>
  <c r="H708" i="50"/>
  <c r="H709" i="50"/>
  <c r="H710" i="50"/>
  <c r="H711" i="50"/>
  <c r="H712" i="50"/>
  <c r="H713" i="50"/>
  <c r="H714" i="50"/>
  <c r="H715" i="50"/>
  <c r="H716" i="50"/>
  <c r="H717" i="50"/>
  <c r="H718" i="50"/>
  <c r="H719" i="50"/>
  <c r="H720" i="50"/>
  <c r="H721" i="50"/>
  <c r="H722" i="50"/>
  <c r="H723" i="50"/>
  <c r="H724" i="50"/>
  <c r="H725" i="50"/>
  <c r="H726" i="50"/>
  <c r="H727" i="50"/>
  <c r="H728" i="50"/>
  <c r="H729" i="50"/>
  <c r="H730" i="50"/>
  <c r="H731" i="50"/>
  <c r="H732" i="50"/>
  <c r="H733" i="50"/>
  <c r="H734" i="50"/>
  <c r="H735" i="50"/>
  <c r="H736" i="50"/>
  <c r="H737" i="50"/>
  <c r="H738" i="50"/>
  <c r="H739" i="50"/>
  <c r="H740" i="50"/>
  <c r="H741" i="50"/>
  <c r="H742" i="50"/>
  <c r="H743" i="50"/>
  <c r="H744" i="50"/>
  <c r="H745" i="50"/>
  <c r="H746" i="50"/>
  <c r="H747" i="50"/>
  <c r="H748" i="50"/>
  <c r="H749" i="50"/>
  <c r="H750" i="50"/>
  <c r="H751" i="50"/>
  <c r="H752" i="50"/>
  <c r="H753" i="50"/>
  <c r="H754" i="50"/>
  <c r="H755" i="50"/>
  <c r="H756" i="50"/>
  <c r="H757" i="50"/>
  <c r="H758" i="50"/>
  <c r="H759" i="50"/>
  <c r="H760" i="50"/>
  <c r="H761" i="50"/>
  <c r="H762" i="50"/>
  <c r="H763" i="50"/>
  <c r="H764" i="50"/>
  <c r="H765" i="50"/>
  <c r="H766" i="50"/>
  <c r="H767" i="50"/>
  <c r="H768" i="50"/>
  <c r="H769" i="50"/>
  <c r="H770" i="50"/>
  <c r="H771" i="50"/>
  <c r="H772" i="50"/>
  <c r="H773" i="50"/>
  <c r="H774" i="50"/>
  <c r="H775" i="50"/>
  <c r="H776" i="50"/>
  <c r="H777" i="50"/>
  <c r="H778" i="50"/>
  <c r="H779" i="50"/>
  <c r="H780" i="50"/>
  <c r="H781" i="50"/>
  <c r="H782" i="50"/>
  <c r="H783" i="50"/>
  <c r="H784" i="50"/>
  <c r="H785" i="50"/>
  <c r="H786" i="50"/>
  <c r="H787" i="50"/>
  <c r="H788" i="50"/>
  <c r="H789" i="50"/>
  <c r="H790" i="50"/>
  <c r="H791" i="50"/>
  <c r="H792" i="50"/>
  <c r="H793" i="50"/>
  <c r="H794" i="50"/>
  <c r="H795" i="50"/>
  <c r="H796" i="50"/>
  <c r="H797" i="50"/>
  <c r="H798" i="50"/>
  <c r="H799" i="50"/>
  <c r="H800" i="50"/>
  <c r="H801" i="50"/>
  <c r="H802" i="50"/>
  <c r="H803" i="50"/>
  <c r="H804" i="50"/>
  <c r="H805" i="50"/>
  <c r="H806" i="50"/>
  <c r="H807" i="50"/>
  <c r="H808" i="50"/>
  <c r="H809" i="50"/>
  <c r="H810" i="50"/>
  <c r="H811" i="50"/>
  <c r="H812" i="50"/>
  <c r="H813" i="50"/>
  <c r="H814" i="50"/>
  <c r="H815" i="50"/>
  <c r="H816" i="50"/>
  <c r="H817" i="50"/>
  <c r="H818" i="50"/>
  <c r="H819" i="50"/>
  <c r="H820" i="50"/>
  <c r="H821" i="50"/>
  <c r="H822" i="50"/>
  <c r="H823" i="50"/>
  <c r="H824" i="50"/>
  <c r="H825" i="50"/>
  <c r="H826" i="50"/>
  <c r="H827" i="50"/>
  <c r="H828" i="50"/>
  <c r="H829" i="50"/>
  <c r="H830" i="50"/>
  <c r="H831" i="50"/>
  <c r="H832" i="50"/>
  <c r="H833" i="50"/>
  <c r="H834" i="50"/>
  <c r="H835" i="50"/>
  <c r="H836" i="50"/>
  <c r="H837" i="50"/>
  <c r="H838" i="50"/>
  <c r="H839" i="50"/>
  <c r="H840" i="50"/>
  <c r="H841" i="50"/>
  <c r="H842" i="50"/>
  <c r="H843" i="50"/>
  <c r="H844" i="50"/>
  <c r="H845" i="50"/>
  <c r="H846" i="50"/>
  <c r="H847" i="50"/>
  <c r="H848" i="50"/>
  <c r="H849" i="50"/>
  <c r="H850" i="50"/>
  <c r="H851" i="50"/>
  <c r="H852" i="50"/>
  <c r="H853" i="50"/>
  <c r="H854" i="50"/>
  <c r="H855" i="50"/>
  <c r="H856" i="50"/>
  <c r="H857" i="50"/>
  <c r="H858" i="50"/>
  <c r="H859" i="50"/>
  <c r="H860" i="50"/>
  <c r="H861" i="50"/>
  <c r="H862" i="50"/>
  <c r="H863" i="50"/>
  <c r="H864" i="50"/>
  <c r="H865" i="50"/>
  <c r="H866" i="50"/>
  <c r="H867" i="50"/>
  <c r="H868" i="50"/>
  <c r="H869" i="50"/>
  <c r="H870" i="50"/>
  <c r="H871" i="50"/>
  <c r="H872" i="50"/>
  <c r="H873" i="50"/>
  <c r="H874" i="50"/>
  <c r="H875" i="50"/>
  <c r="H876" i="50"/>
  <c r="H877" i="50"/>
  <c r="H878" i="50"/>
  <c r="H879" i="50"/>
  <c r="H880" i="50"/>
  <c r="H881" i="50"/>
  <c r="H882" i="50"/>
  <c r="H883" i="50"/>
  <c r="H884" i="50"/>
  <c r="H885" i="50"/>
  <c r="H886" i="50"/>
  <c r="H887" i="50"/>
  <c r="H888" i="50"/>
  <c r="H889" i="50"/>
  <c r="H890" i="50"/>
  <c r="H891" i="50"/>
  <c r="H892" i="50"/>
  <c r="H893" i="50"/>
  <c r="H894" i="50"/>
  <c r="H895" i="50"/>
  <c r="H896" i="50"/>
  <c r="H897" i="50"/>
  <c r="H898" i="50"/>
  <c r="H899" i="50"/>
  <c r="H900" i="50"/>
  <c r="H901" i="50"/>
  <c r="H902" i="50"/>
  <c r="H903" i="50"/>
  <c r="H904" i="50"/>
  <c r="H905" i="50"/>
  <c r="H906" i="50"/>
  <c r="H907" i="50"/>
  <c r="H908" i="50"/>
  <c r="H909" i="50"/>
  <c r="H910" i="50"/>
  <c r="H911" i="50"/>
  <c r="H912" i="50"/>
  <c r="H913" i="50"/>
  <c r="H914" i="50"/>
  <c r="H915" i="50"/>
  <c r="H916" i="50"/>
  <c r="H917" i="50"/>
  <c r="H918" i="50"/>
  <c r="H919" i="50"/>
  <c r="H920" i="50"/>
  <c r="H921" i="50"/>
  <c r="H922" i="50"/>
  <c r="H923" i="50"/>
  <c r="H924" i="50"/>
  <c r="H925" i="50"/>
  <c r="H926" i="50"/>
  <c r="H927" i="50"/>
  <c r="H928" i="50"/>
  <c r="H929" i="50"/>
  <c r="H930" i="50"/>
  <c r="H931" i="50"/>
  <c r="H932" i="50"/>
  <c r="H933" i="50"/>
  <c r="H934" i="50"/>
  <c r="H935" i="50"/>
  <c r="H936" i="50"/>
  <c r="H937" i="50"/>
  <c r="H938" i="50"/>
  <c r="H939" i="50"/>
  <c r="H940" i="50"/>
  <c r="H941" i="50"/>
  <c r="H942" i="50"/>
  <c r="H943" i="50"/>
  <c r="H944" i="50"/>
  <c r="H945" i="50"/>
  <c r="H946" i="50"/>
  <c r="H947" i="50"/>
  <c r="H948" i="50"/>
  <c r="H949" i="50"/>
  <c r="H950" i="50"/>
  <c r="H951" i="50"/>
  <c r="H952" i="50"/>
  <c r="H953" i="50"/>
  <c r="H954" i="50"/>
  <c r="H955" i="50"/>
  <c r="H956" i="50"/>
  <c r="H957" i="50"/>
  <c r="H958" i="50"/>
  <c r="H959" i="50"/>
  <c r="H960" i="50"/>
  <c r="H961" i="50"/>
  <c r="H962" i="50"/>
  <c r="H963" i="50"/>
  <c r="H964" i="50"/>
  <c r="H965" i="50"/>
  <c r="H966" i="50"/>
  <c r="H967" i="50"/>
  <c r="H968" i="50"/>
  <c r="H969" i="50"/>
  <c r="H970" i="50"/>
  <c r="H971" i="50"/>
  <c r="H972" i="50"/>
  <c r="H973" i="50"/>
  <c r="H974" i="50"/>
  <c r="H975" i="50"/>
  <c r="H976" i="50"/>
  <c r="H977" i="50"/>
  <c r="H978" i="50"/>
  <c r="H979" i="50"/>
  <c r="H980" i="50"/>
  <c r="H981" i="50"/>
  <c r="H982" i="50"/>
  <c r="H983" i="50"/>
  <c r="H984" i="50"/>
  <c r="H985" i="50"/>
  <c r="H986" i="50"/>
  <c r="H987" i="50"/>
  <c r="H988" i="50"/>
  <c r="H989" i="50"/>
  <c r="H990" i="50"/>
  <c r="H991" i="50"/>
  <c r="H992" i="50"/>
  <c r="H993" i="50"/>
  <c r="H994" i="50"/>
  <c r="H995" i="50"/>
  <c r="H996" i="50"/>
  <c r="H997" i="50"/>
  <c r="H998" i="50"/>
  <c r="H999" i="50"/>
  <c r="H1000" i="50"/>
  <c r="K4" i="50"/>
  <c r="K5" i="50"/>
  <c r="K6" i="50"/>
  <c r="K7" i="50"/>
  <c r="K8" i="50"/>
  <c r="K9" i="50"/>
  <c r="K10" i="50"/>
  <c r="K11" i="50"/>
  <c r="K12" i="50"/>
  <c r="K13" i="50"/>
  <c r="K14" i="50"/>
  <c r="K15" i="50"/>
  <c r="K16" i="50"/>
  <c r="K17" i="50"/>
  <c r="K18" i="50"/>
  <c r="K19" i="50"/>
  <c r="K20" i="50"/>
  <c r="K21" i="50"/>
  <c r="K22" i="50"/>
  <c r="K23" i="50"/>
  <c r="K24" i="50"/>
  <c r="K25" i="50"/>
  <c r="K26" i="50"/>
  <c r="K27" i="50"/>
  <c r="K28" i="50"/>
  <c r="K29" i="50"/>
  <c r="K30" i="50"/>
  <c r="K31" i="50"/>
  <c r="K32" i="50"/>
  <c r="K33" i="50"/>
  <c r="K34" i="50"/>
  <c r="K35" i="50"/>
  <c r="K36" i="50"/>
  <c r="K37" i="50"/>
  <c r="K38" i="50"/>
  <c r="K39" i="50"/>
  <c r="K40" i="50"/>
  <c r="K41" i="50"/>
  <c r="K42" i="50"/>
  <c r="K43" i="50"/>
  <c r="K44" i="50"/>
  <c r="K45" i="50"/>
  <c r="K46" i="50"/>
  <c r="K47" i="50"/>
  <c r="K48" i="50"/>
  <c r="K49" i="50"/>
  <c r="K50" i="50"/>
  <c r="K51" i="50"/>
  <c r="K52" i="50"/>
  <c r="K53" i="50"/>
  <c r="K54" i="50"/>
  <c r="K55" i="50"/>
  <c r="K56" i="50"/>
  <c r="K57" i="50"/>
  <c r="K58" i="50"/>
  <c r="K59" i="50"/>
  <c r="K60" i="50"/>
  <c r="K61" i="50"/>
  <c r="K62" i="50"/>
  <c r="K63" i="50"/>
  <c r="K64" i="50"/>
  <c r="K65" i="50"/>
  <c r="K66" i="50"/>
  <c r="K67" i="50"/>
  <c r="K68" i="50"/>
  <c r="K69" i="50"/>
  <c r="K70" i="50"/>
  <c r="K71" i="50"/>
  <c r="K72" i="50"/>
  <c r="K73" i="50"/>
  <c r="K74" i="50"/>
  <c r="K75" i="50"/>
  <c r="K76" i="50"/>
  <c r="K77" i="50"/>
  <c r="K78" i="50"/>
  <c r="K79" i="50"/>
  <c r="K80" i="50"/>
  <c r="K81" i="50"/>
  <c r="K82" i="50"/>
  <c r="K83" i="50"/>
  <c r="K84" i="50"/>
  <c r="K85" i="50"/>
  <c r="K86" i="50"/>
  <c r="K87" i="50"/>
  <c r="K88" i="50"/>
  <c r="K89" i="50"/>
  <c r="K90" i="50"/>
  <c r="K91" i="50"/>
  <c r="K92" i="50"/>
  <c r="K93" i="50"/>
  <c r="K94" i="50"/>
  <c r="K95" i="50"/>
  <c r="K96" i="50"/>
  <c r="K97" i="50"/>
  <c r="K98" i="50"/>
  <c r="K99" i="50"/>
  <c r="K100" i="50"/>
  <c r="K101" i="50"/>
  <c r="K102" i="50"/>
  <c r="K103" i="50"/>
  <c r="K104" i="50"/>
  <c r="K105" i="50"/>
  <c r="K106" i="50"/>
  <c r="K107" i="50"/>
  <c r="K108" i="50"/>
  <c r="K109" i="50"/>
  <c r="K110" i="50"/>
  <c r="K111" i="50"/>
  <c r="K112" i="50"/>
  <c r="K113" i="50"/>
  <c r="K114" i="50"/>
  <c r="K115" i="50"/>
  <c r="K116" i="50"/>
  <c r="K117" i="50"/>
  <c r="K118" i="50"/>
  <c r="K119" i="50"/>
  <c r="K120" i="50"/>
  <c r="K121" i="50"/>
  <c r="K122" i="50"/>
  <c r="K123" i="50"/>
  <c r="K124" i="50"/>
  <c r="K125" i="50"/>
  <c r="K126" i="50"/>
  <c r="K127" i="50"/>
  <c r="K128" i="50"/>
  <c r="K129" i="50"/>
  <c r="K130" i="50"/>
  <c r="K131" i="50"/>
  <c r="K132" i="50"/>
  <c r="K133" i="50"/>
  <c r="K134" i="50"/>
  <c r="K135" i="50"/>
  <c r="K136" i="50"/>
  <c r="K137" i="50"/>
  <c r="K138" i="50"/>
  <c r="K139" i="50"/>
  <c r="K140" i="50"/>
  <c r="K141" i="50"/>
  <c r="K142" i="50"/>
  <c r="K143" i="50"/>
  <c r="K144" i="50"/>
  <c r="K145" i="50"/>
  <c r="K146" i="50"/>
  <c r="K147" i="50"/>
  <c r="K148" i="50"/>
  <c r="K149" i="50"/>
  <c r="K150" i="50"/>
  <c r="K151" i="50"/>
  <c r="K152" i="50"/>
  <c r="K153" i="50"/>
  <c r="K154" i="50"/>
  <c r="K155" i="50"/>
  <c r="K156" i="50"/>
  <c r="K157" i="50"/>
  <c r="K158" i="50"/>
  <c r="K159" i="50"/>
  <c r="K160" i="50"/>
  <c r="K161" i="50"/>
  <c r="K162" i="50"/>
  <c r="K163" i="50"/>
  <c r="K164" i="50"/>
  <c r="K165" i="50"/>
  <c r="K166" i="50"/>
  <c r="K167" i="50"/>
  <c r="K168" i="50"/>
  <c r="K169" i="50"/>
  <c r="K170" i="50"/>
  <c r="K171" i="50"/>
  <c r="K172" i="50"/>
  <c r="K173" i="50"/>
  <c r="K174" i="50"/>
  <c r="K175" i="50"/>
  <c r="K176" i="50"/>
  <c r="K177" i="50"/>
  <c r="K178" i="50"/>
  <c r="K179" i="50"/>
  <c r="K180" i="50"/>
  <c r="K181" i="50"/>
  <c r="K182" i="50"/>
  <c r="K183" i="50"/>
  <c r="K184" i="50"/>
  <c r="K185" i="50"/>
  <c r="K186" i="50"/>
  <c r="K187" i="50"/>
  <c r="K188" i="50"/>
  <c r="K189" i="50"/>
  <c r="K190" i="50"/>
  <c r="K191" i="50"/>
  <c r="K192" i="50"/>
  <c r="K193" i="50"/>
  <c r="K194" i="50"/>
  <c r="K195" i="50"/>
  <c r="K196" i="50"/>
  <c r="K197" i="50"/>
  <c r="K198" i="50"/>
  <c r="K199" i="50"/>
  <c r="K200" i="50"/>
  <c r="K201" i="50"/>
  <c r="K202" i="50"/>
  <c r="K203" i="50"/>
  <c r="K204" i="50"/>
  <c r="K205" i="50"/>
  <c r="K206" i="50"/>
  <c r="K207" i="50"/>
  <c r="K208" i="50"/>
  <c r="K209" i="50"/>
  <c r="K210" i="50"/>
  <c r="K211" i="50"/>
  <c r="K212" i="50"/>
  <c r="K213" i="50"/>
  <c r="K214" i="50"/>
  <c r="K215" i="50"/>
  <c r="K216" i="50"/>
  <c r="K217" i="50"/>
  <c r="K218" i="50"/>
  <c r="K219" i="50"/>
  <c r="K220" i="50"/>
  <c r="K221" i="50"/>
  <c r="K222" i="50"/>
  <c r="K223" i="50"/>
  <c r="K224" i="50"/>
  <c r="K225" i="50"/>
  <c r="K226" i="50"/>
  <c r="K227" i="50"/>
  <c r="K228" i="50"/>
  <c r="K229" i="50"/>
  <c r="K230" i="50"/>
  <c r="K231" i="50"/>
  <c r="K232" i="50"/>
  <c r="K233" i="50"/>
  <c r="K234" i="50"/>
  <c r="K235" i="50"/>
  <c r="K236" i="50"/>
  <c r="K237" i="50"/>
  <c r="K238" i="50"/>
  <c r="K239" i="50"/>
  <c r="K240" i="50"/>
  <c r="K241" i="50"/>
  <c r="K242" i="50"/>
  <c r="K243" i="50"/>
  <c r="K244" i="50"/>
  <c r="K245" i="50"/>
  <c r="K246" i="50"/>
  <c r="K247" i="50"/>
  <c r="K248" i="50"/>
  <c r="K249" i="50"/>
  <c r="K250" i="50"/>
  <c r="K251" i="50"/>
  <c r="K252" i="50"/>
  <c r="K253" i="50"/>
  <c r="K254" i="50"/>
  <c r="K255" i="50"/>
  <c r="K256" i="50"/>
  <c r="K257" i="50"/>
  <c r="K258" i="50"/>
  <c r="K259" i="50"/>
  <c r="K260" i="50"/>
  <c r="K261" i="50"/>
  <c r="K262" i="50"/>
  <c r="K263" i="50"/>
  <c r="K264" i="50"/>
  <c r="K265" i="50"/>
  <c r="K266" i="50"/>
  <c r="K267" i="50"/>
  <c r="K268" i="50"/>
  <c r="K269" i="50"/>
  <c r="K270" i="50"/>
  <c r="K271" i="50"/>
  <c r="K272" i="50"/>
  <c r="K273" i="50"/>
  <c r="K274" i="50"/>
  <c r="K275" i="50"/>
  <c r="K276" i="50"/>
  <c r="K277" i="50"/>
  <c r="K278" i="50"/>
  <c r="K279" i="50"/>
  <c r="K280" i="50"/>
  <c r="K281" i="50"/>
  <c r="K282" i="50"/>
  <c r="K283" i="50"/>
  <c r="K284" i="50"/>
  <c r="K285" i="50"/>
  <c r="K286" i="50"/>
  <c r="K287" i="50"/>
  <c r="K288" i="50"/>
  <c r="K289" i="50"/>
  <c r="K290" i="50"/>
  <c r="K291" i="50"/>
  <c r="K292" i="50"/>
  <c r="K293" i="50"/>
  <c r="K294" i="50"/>
  <c r="K295" i="50"/>
  <c r="K296" i="50"/>
  <c r="K297" i="50"/>
  <c r="K298" i="50"/>
  <c r="K299" i="50"/>
  <c r="K300" i="50"/>
  <c r="K301" i="50"/>
  <c r="K302" i="50"/>
  <c r="K303" i="50"/>
  <c r="K304" i="50"/>
  <c r="K305" i="50"/>
  <c r="K306" i="50"/>
  <c r="K307" i="50"/>
  <c r="K308" i="50"/>
  <c r="K309" i="50"/>
  <c r="K310" i="50"/>
  <c r="K311" i="50"/>
  <c r="K312" i="50"/>
  <c r="K313" i="50"/>
  <c r="K314" i="50"/>
  <c r="K315" i="50"/>
  <c r="K316" i="50"/>
  <c r="K317" i="50"/>
  <c r="K318" i="50"/>
  <c r="K319" i="50"/>
  <c r="K320" i="50"/>
  <c r="K321" i="50"/>
  <c r="K322" i="50"/>
  <c r="K323" i="50"/>
  <c r="K324" i="50"/>
  <c r="K325" i="50"/>
  <c r="K326" i="50"/>
  <c r="K327" i="50"/>
  <c r="K328" i="50"/>
  <c r="K329" i="50"/>
  <c r="K330" i="50"/>
  <c r="K331" i="50"/>
  <c r="K332" i="50"/>
  <c r="K333" i="50"/>
  <c r="K334" i="50"/>
  <c r="K335" i="50"/>
  <c r="K336" i="50"/>
  <c r="K337" i="50"/>
  <c r="K338" i="50"/>
  <c r="K339" i="50"/>
  <c r="K340" i="50"/>
  <c r="K341" i="50"/>
  <c r="K342" i="50"/>
  <c r="K343" i="50"/>
  <c r="K344" i="50"/>
  <c r="K345" i="50"/>
  <c r="K346" i="50"/>
  <c r="K347" i="50"/>
  <c r="K348" i="50"/>
  <c r="K349" i="50"/>
  <c r="K350" i="50"/>
  <c r="K351" i="50"/>
  <c r="K352" i="50"/>
  <c r="K353" i="50"/>
  <c r="K354" i="50"/>
  <c r="K355" i="50"/>
  <c r="K356" i="50"/>
  <c r="K357" i="50"/>
  <c r="K358" i="50"/>
  <c r="K359" i="50"/>
  <c r="K360" i="50"/>
  <c r="K361" i="50"/>
  <c r="K362" i="50"/>
  <c r="K363" i="50"/>
  <c r="K364" i="50"/>
  <c r="K365" i="50"/>
  <c r="K366" i="50"/>
  <c r="K367" i="50"/>
  <c r="K368" i="50"/>
  <c r="K369" i="50"/>
  <c r="K370" i="50"/>
  <c r="K371" i="50"/>
  <c r="K372" i="50"/>
  <c r="K373" i="50"/>
  <c r="K374" i="50"/>
  <c r="K375" i="50"/>
  <c r="K376" i="50"/>
  <c r="K377" i="50"/>
  <c r="K378" i="50"/>
  <c r="K379" i="50"/>
  <c r="K380" i="50"/>
  <c r="K381" i="50"/>
  <c r="K382" i="50"/>
  <c r="K383" i="50"/>
  <c r="K384" i="50"/>
  <c r="K385" i="50"/>
  <c r="K386" i="50"/>
  <c r="K387" i="50"/>
  <c r="K388" i="50"/>
  <c r="K389" i="50"/>
  <c r="K390" i="50"/>
  <c r="K391" i="50"/>
  <c r="K392" i="50"/>
  <c r="K393" i="50"/>
  <c r="K394" i="50"/>
  <c r="K395" i="50"/>
  <c r="K396" i="50"/>
  <c r="K397" i="50"/>
  <c r="K398" i="50"/>
  <c r="K399" i="50"/>
  <c r="K400" i="50"/>
  <c r="K401" i="50"/>
  <c r="K402" i="50"/>
  <c r="K403" i="50"/>
  <c r="K404" i="50"/>
  <c r="K405" i="50"/>
  <c r="K406" i="50"/>
  <c r="K407" i="50"/>
  <c r="K408" i="50"/>
  <c r="K409" i="50"/>
  <c r="K410" i="50"/>
  <c r="K411" i="50"/>
  <c r="K412" i="50"/>
  <c r="K413" i="50"/>
  <c r="K414" i="50"/>
  <c r="K415" i="50"/>
  <c r="K416" i="50"/>
  <c r="K417" i="50"/>
  <c r="K418" i="50"/>
  <c r="K419" i="50"/>
  <c r="K420" i="50"/>
  <c r="K421" i="50"/>
  <c r="K422" i="50"/>
  <c r="K423" i="50"/>
  <c r="K424" i="50"/>
  <c r="K425" i="50"/>
  <c r="K426" i="50"/>
  <c r="K427" i="50"/>
  <c r="K428" i="50"/>
  <c r="K429" i="50"/>
  <c r="K430" i="50"/>
  <c r="K431" i="50"/>
  <c r="K432" i="50"/>
  <c r="K433" i="50"/>
  <c r="K434" i="50"/>
  <c r="K435" i="50"/>
  <c r="K436" i="50"/>
  <c r="K437" i="50"/>
  <c r="K438" i="50"/>
  <c r="K439" i="50"/>
  <c r="K440" i="50"/>
  <c r="K441" i="50"/>
  <c r="K442" i="50"/>
  <c r="K443" i="50"/>
  <c r="K444" i="50"/>
  <c r="K445" i="50"/>
  <c r="K446" i="50"/>
  <c r="K447" i="50"/>
  <c r="K448" i="50"/>
  <c r="K449" i="50"/>
  <c r="K450" i="50"/>
  <c r="K451" i="50"/>
  <c r="K452" i="50"/>
  <c r="K453" i="50"/>
  <c r="K454" i="50"/>
  <c r="K455" i="50"/>
  <c r="K456" i="50"/>
  <c r="K457" i="50"/>
  <c r="K458" i="50"/>
  <c r="K459" i="50"/>
  <c r="K460" i="50"/>
  <c r="K461" i="50"/>
  <c r="K462" i="50"/>
  <c r="K463" i="50"/>
  <c r="K464" i="50"/>
  <c r="K465" i="50"/>
  <c r="K466" i="50"/>
  <c r="K467" i="50"/>
  <c r="K468" i="50"/>
  <c r="K469" i="50"/>
  <c r="K470" i="50"/>
  <c r="K471" i="50"/>
  <c r="K472" i="50"/>
  <c r="K473" i="50"/>
  <c r="K474" i="50"/>
  <c r="K475" i="50"/>
  <c r="K476" i="50"/>
  <c r="K477" i="50"/>
  <c r="K478" i="50"/>
  <c r="K479" i="50"/>
  <c r="K480" i="50"/>
  <c r="K481" i="50"/>
  <c r="K482" i="50"/>
  <c r="K483" i="50"/>
  <c r="K484" i="50"/>
  <c r="K485" i="50"/>
  <c r="K486" i="50"/>
  <c r="K487" i="50"/>
  <c r="K488" i="50"/>
  <c r="K489" i="50"/>
  <c r="K490" i="50"/>
  <c r="K491" i="50"/>
  <c r="K492" i="50"/>
  <c r="K493" i="50"/>
  <c r="K494" i="50"/>
  <c r="K495" i="50"/>
  <c r="K496" i="50"/>
  <c r="K497" i="50"/>
  <c r="K498" i="50"/>
  <c r="K499" i="50"/>
  <c r="K500" i="50"/>
  <c r="K501" i="50"/>
  <c r="K502" i="50"/>
  <c r="K503" i="50"/>
  <c r="K504" i="50"/>
  <c r="K505" i="50"/>
  <c r="K506" i="50"/>
  <c r="K507" i="50"/>
  <c r="K508" i="50"/>
  <c r="K509" i="50"/>
  <c r="K510" i="50"/>
  <c r="K511" i="50"/>
  <c r="K512" i="50"/>
  <c r="K513" i="50"/>
  <c r="K514" i="50"/>
  <c r="K515" i="50"/>
  <c r="K516" i="50"/>
  <c r="K517" i="50"/>
  <c r="K518" i="50"/>
  <c r="K519" i="50"/>
  <c r="K520" i="50"/>
  <c r="K521" i="50"/>
  <c r="K522" i="50"/>
  <c r="K523" i="50"/>
  <c r="K524" i="50"/>
  <c r="K525" i="50"/>
  <c r="K526" i="50"/>
  <c r="K527" i="50"/>
  <c r="K528" i="50"/>
  <c r="K529" i="50"/>
  <c r="K530" i="50"/>
  <c r="K531" i="50"/>
  <c r="K532" i="50"/>
  <c r="K533" i="50"/>
  <c r="K534" i="50"/>
  <c r="K535" i="50"/>
  <c r="K536" i="50"/>
  <c r="K537" i="50"/>
  <c r="K538" i="50"/>
  <c r="K539" i="50"/>
  <c r="K540" i="50"/>
  <c r="K541" i="50"/>
  <c r="K542" i="50"/>
  <c r="K543" i="50"/>
  <c r="K544" i="50"/>
  <c r="K545" i="50"/>
  <c r="K546" i="50"/>
  <c r="K547" i="50"/>
  <c r="K548" i="50"/>
  <c r="K549" i="50"/>
  <c r="K550" i="50"/>
  <c r="K551" i="50"/>
  <c r="K552" i="50"/>
  <c r="K553" i="50"/>
  <c r="K554" i="50"/>
  <c r="K555" i="50"/>
  <c r="K556" i="50"/>
  <c r="K557" i="50"/>
  <c r="K558" i="50"/>
  <c r="K559" i="50"/>
  <c r="K560" i="50"/>
  <c r="K561" i="50"/>
  <c r="K562" i="50"/>
  <c r="K563" i="50"/>
  <c r="K564" i="50"/>
  <c r="K565" i="50"/>
  <c r="K566" i="50"/>
  <c r="K567" i="50"/>
  <c r="K568" i="50"/>
  <c r="K569" i="50"/>
  <c r="K570" i="50"/>
  <c r="K571" i="50"/>
  <c r="K572" i="50"/>
  <c r="K573" i="50"/>
  <c r="K574" i="50"/>
  <c r="K575" i="50"/>
  <c r="K576" i="50"/>
  <c r="K577" i="50"/>
  <c r="K578" i="50"/>
  <c r="K579" i="50"/>
  <c r="K580" i="50"/>
  <c r="K581" i="50"/>
  <c r="K582" i="50"/>
  <c r="K583" i="50"/>
  <c r="K584" i="50"/>
  <c r="K585" i="50"/>
  <c r="K586" i="50"/>
  <c r="K587" i="50"/>
  <c r="K588" i="50"/>
  <c r="K589" i="50"/>
  <c r="K590" i="50"/>
  <c r="K591" i="50"/>
  <c r="K592" i="50"/>
  <c r="K593" i="50"/>
  <c r="K594" i="50"/>
  <c r="K595" i="50"/>
  <c r="K596" i="50"/>
  <c r="K597" i="50"/>
  <c r="K598" i="50"/>
  <c r="K599" i="50"/>
  <c r="K600" i="50"/>
  <c r="K601" i="50"/>
  <c r="K602" i="50"/>
  <c r="K603" i="50"/>
  <c r="K604" i="50"/>
  <c r="K605" i="50"/>
  <c r="K606" i="50"/>
  <c r="K607" i="50"/>
  <c r="K608" i="50"/>
  <c r="K609" i="50"/>
  <c r="K610" i="50"/>
  <c r="K611" i="50"/>
  <c r="K612" i="50"/>
  <c r="K613" i="50"/>
  <c r="K614" i="50"/>
  <c r="K615" i="50"/>
  <c r="K616" i="50"/>
  <c r="K617" i="50"/>
  <c r="K618" i="50"/>
  <c r="K619" i="50"/>
  <c r="K620" i="50"/>
  <c r="K621" i="50"/>
  <c r="K622" i="50"/>
  <c r="K623" i="50"/>
  <c r="K624" i="50"/>
  <c r="K625" i="50"/>
  <c r="K626" i="50"/>
  <c r="K627" i="50"/>
  <c r="K628" i="50"/>
  <c r="K629" i="50"/>
  <c r="K630" i="50"/>
  <c r="K631" i="50"/>
  <c r="K632" i="50"/>
  <c r="K633" i="50"/>
  <c r="K634" i="50"/>
  <c r="K635" i="50"/>
  <c r="K636" i="50"/>
  <c r="K637" i="50"/>
  <c r="K638" i="50"/>
  <c r="K639" i="50"/>
  <c r="K640" i="50"/>
  <c r="K641" i="50"/>
  <c r="K642" i="50"/>
  <c r="K643" i="50"/>
  <c r="K644" i="50"/>
  <c r="K645" i="50"/>
  <c r="K646" i="50"/>
  <c r="K647" i="50"/>
  <c r="K648" i="50"/>
  <c r="K649" i="50"/>
  <c r="K650" i="50"/>
  <c r="K651" i="50"/>
  <c r="K652" i="50"/>
  <c r="K653" i="50"/>
  <c r="K654" i="50"/>
  <c r="K655" i="50"/>
  <c r="K656" i="50"/>
  <c r="K657" i="50"/>
  <c r="K658" i="50"/>
  <c r="K659" i="50"/>
  <c r="K660" i="50"/>
  <c r="K661" i="50"/>
  <c r="K662" i="50"/>
  <c r="K663" i="50"/>
  <c r="K664" i="50"/>
  <c r="K665" i="50"/>
  <c r="K666" i="50"/>
  <c r="K667" i="50"/>
  <c r="K668" i="50"/>
  <c r="K669" i="50"/>
  <c r="K670" i="50"/>
  <c r="K671" i="50"/>
  <c r="K672" i="50"/>
  <c r="K673" i="50"/>
  <c r="K674" i="50"/>
  <c r="K675" i="50"/>
  <c r="K676" i="50"/>
  <c r="K677" i="50"/>
  <c r="K678" i="50"/>
  <c r="K679" i="50"/>
  <c r="K680" i="50"/>
  <c r="K681" i="50"/>
  <c r="K682" i="50"/>
  <c r="K683" i="50"/>
  <c r="K684" i="50"/>
  <c r="K685" i="50"/>
  <c r="K686" i="50"/>
  <c r="K687" i="50"/>
  <c r="K688" i="50"/>
  <c r="K689" i="50"/>
  <c r="K690" i="50"/>
  <c r="K691" i="50"/>
  <c r="K692" i="50"/>
  <c r="K693" i="50"/>
  <c r="K694" i="50"/>
  <c r="K695" i="50"/>
  <c r="K696" i="50"/>
  <c r="K697" i="50"/>
  <c r="K698" i="50"/>
  <c r="K699" i="50"/>
  <c r="K700" i="50"/>
  <c r="K701" i="50"/>
  <c r="K702" i="50"/>
  <c r="K703" i="50"/>
  <c r="K704" i="50"/>
  <c r="K705" i="50"/>
  <c r="K706" i="50"/>
  <c r="K707" i="50"/>
  <c r="K708" i="50"/>
  <c r="K709" i="50"/>
  <c r="K710" i="50"/>
  <c r="K711" i="50"/>
  <c r="K712" i="50"/>
  <c r="K713" i="50"/>
  <c r="K714" i="50"/>
  <c r="K715" i="50"/>
  <c r="K716" i="50"/>
  <c r="K717" i="50"/>
  <c r="K718" i="50"/>
  <c r="K719" i="50"/>
  <c r="K720" i="50"/>
  <c r="K721" i="50"/>
  <c r="K722" i="50"/>
  <c r="K723" i="50"/>
  <c r="K724" i="50"/>
  <c r="K725" i="50"/>
  <c r="K726" i="50"/>
  <c r="K727" i="50"/>
  <c r="K728" i="50"/>
  <c r="K729" i="50"/>
  <c r="K730" i="50"/>
  <c r="K731" i="50"/>
  <c r="K732" i="50"/>
  <c r="K733" i="50"/>
  <c r="K734" i="50"/>
  <c r="K735" i="50"/>
  <c r="K736" i="50"/>
  <c r="K737" i="50"/>
  <c r="K738" i="50"/>
  <c r="K739" i="50"/>
  <c r="K740" i="50"/>
  <c r="K741" i="50"/>
  <c r="K742" i="50"/>
  <c r="K743" i="50"/>
  <c r="K744" i="50"/>
  <c r="K745" i="50"/>
  <c r="K746" i="50"/>
  <c r="K747" i="50"/>
  <c r="K748" i="50"/>
  <c r="K749" i="50"/>
  <c r="K750" i="50"/>
  <c r="K751" i="50"/>
  <c r="K752" i="50"/>
  <c r="K753" i="50"/>
  <c r="K754" i="50"/>
  <c r="K755" i="50"/>
  <c r="K756" i="50"/>
  <c r="K757" i="50"/>
  <c r="K758" i="50"/>
  <c r="K759" i="50"/>
  <c r="K760" i="50"/>
  <c r="K761" i="50"/>
  <c r="K762" i="50"/>
  <c r="K763" i="50"/>
  <c r="K764" i="50"/>
  <c r="K765" i="50"/>
  <c r="K766" i="50"/>
  <c r="K767" i="50"/>
  <c r="K768" i="50"/>
  <c r="K769" i="50"/>
  <c r="K770" i="50"/>
  <c r="K771" i="50"/>
  <c r="K772" i="50"/>
  <c r="K773" i="50"/>
  <c r="K774" i="50"/>
  <c r="K775" i="50"/>
  <c r="K776" i="50"/>
  <c r="K777" i="50"/>
  <c r="K778" i="50"/>
  <c r="K779" i="50"/>
  <c r="K780" i="50"/>
  <c r="K781" i="50"/>
  <c r="K782" i="50"/>
  <c r="K783" i="50"/>
  <c r="K784" i="50"/>
  <c r="K785" i="50"/>
  <c r="K786" i="50"/>
  <c r="K787" i="50"/>
  <c r="K788" i="50"/>
  <c r="K789" i="50"/>
  <c r="K790" i="50"/>
  <c r="K791" i="50"/>
  <c r="K792" i="50"/>
  <c r="K793" i="50"/>
  <c r="K794" i="50"/>
  <c r="K795" i="50"/>
  <c r="K796" i="50"/>
  <c r="K797" i="50"/>
  <c r="K798" i="50"/>
  <c r="K799" i="50"/>
  <c r="K800" i="50"/>
  <c r="K801" i="50"/>
  <c r="K802" i="50"/>
  <c r="K803" i="50"/>
  <c r="K804" i="50"/>
  <c r="K805" i="50"/>
  <c r="K806" i="50"/>
  <c r="K807" i="50"/>
  <c r="K808" i="50"/>
  <c r="K809" i="50"/>
  <c r="K810" i="50"/>
  <c r="K811" i="50"/>
  <c r="K812" i="50"/>
  <c r="K813" i="50"/>
  <c r="K814" i="50"/>
  <c r="K815" i="50"/>
  <c r="K816" i="50"/>
  <c r="K817" i="50"/>
  <c r="K818" i="50"/>
  <c r="K819" i="50"/>
  <c r="K820" i="50"/>
  <c r="K821" i="50"/>
  <c r="K822" i="50"/>
  <c r="K823" i="50"/>
  <c r="K824" i="50"/>
  <c r="K825" i="50"/>
  <c r="K826" i="50"/>
  <c r="K827" i="50"/>
  <c r="K828" i="50"/>
  <c r="K829" i="50"/>
  <c r="K830" i="50"/>
  <c r="K831" i="50"/>
  <c r="K832" i="50"/>
  <c r="K833" i="50"/>
  <c r="K834" i="50"/>
  <c r="K835" i="50"/>
  <c r="K836" i="50"/>
  <c r="K837" i="50"/>
  <c r="K838" i="50"/>
  <c r="K839" i="50"/>
  <c r="K840" i="50"/>
  <c r="K841" i="50"/>
  <c r="K842" i="50"/>
  <c r="K843" i="50"/>
  <c r="K844" i="50"/>
  <c r="K845" i="50"/>
  <c r="K846" i="50"/>
  <c r="K847" i="50"/>
  <c r="K848" i="50"/>
  <c r="K849" i="50"/>
  <c r="K850" i="50"/>
  <c r="K851" i="50"/>
  <c r="K852" i="50"/>
  <c r="K853" i="50"/>
  <c r="K854" i="50"/>
  <c r="K855" i="50"/>
  <c r="K856" i="50"/>
  <c r="K857" i="50"/>
  <c r="K858" i="50"/>
  <c r="K859" i="50"/>
  <c r="K860" i="50"/>
  <c r="K861" i="50"/>
  <c r="K862" i="50"/>
  <c r="K863" i="50"/>
  <c r="K864" i="50"/>
  <c r="K865" i="50"/>
  <c r="K866" i="50"/>
  <c r="K867" i="50"/>
  <c r="K868" i="50"/>
  <c r="K869" i="50"/>
  <c r="K870" i="50"/>
  <c r="K871" i="50"/>
  <c r="K872" i="50"/>
  <c r="K873" i="50"/>
  <c r="K874" i="50"/>
  <c r="K875" i="50"/>
  <c r="K876" i="50"/>
  <c r="K877" i="50"/>
  <c r="K878" i="50"/>
  <c r="K879" i="50"/>
  <c r="K880" i="50"/>
  <c r="K881" i="50"/>
  <c r="K882" i="50"/>
  <c r="K883" i="50"/>
  <c r="K884" i="50"/>
  <c r="K885" i="50"/>
  <c r="K886" i="50"/>
  <c r="K887" i="50"/>
  <c r="K888" i="50"/>
  <c r="K889" i="50"/>
  <c r="K890" i="50"/>
  <c r="K891" i="50"/>
  <c r="K892" i="50"/>
  <c r="K893" i="50"/>
  <c r="K894" i="50"/>
  <c r="K895" i="50"/>
  <c r="K896" i="50"/>
  <c r="K897" i="50"/>
  <c r="K898" i="50"/>
  <c r="K899" i="50"/>
  <c r="K900" i="50"/>
  <c r="K901" i="50"/>
  <c r="K902" i="50"/>
  <c r="K903" i="50"/>
  <c r="K904" i="50"/>
  <c r="K905" i="50"/>
  <c r="K906" i="50"/>
  <c r="K907" i="50"/>
  <c r="K908" i="50"/>
  <c r="K909" i="50"/>
  <c r="K910" i="50"/>
  <c r="K911" i="50"/>
  <c r="K912" i="50"/>
  <c r="K913" i="50"/>
  <c r="K914" i="50"/>
  <c r="K915" i="50"/>
  <c r="K916" i="50"/>
  <c r="K917" i="50"/>
  <c r="K918" i="50"/>
  <c r="K919" i="50"/>
  <c r="K920" i="50"/>
  <c r="K921" i="50"/>
  <c r="K922" i="50"/>
  <c r="K923" i="50"/>
  <c r="K924" i="50"/>
  <c r="K925" i="50"/>
  <c r="K926" i="50"/>
  <c r="K927" i="50"/>
  <c r="K928" i="50"/>
  <c r="K929" i="50"/>
  <c r="K930" i="50"/>
  <c r="K931" i="50"/>
  <c r="K932" i="50"/>
  <c r="K933" i="50"/>
  <c r="K934" i="50"/>
  <c r="K935" i="50"/>
  <c r="K936" i="50"/>
  <c r="K937" i="50"/>
  <c r="K938" i="50"/>
  <c r="K939" i="50"/>
  <c r="K940" i="50"/>
  <c r="K941" i="50"/>
  <c r="K942" i="50"/>
  <c r="K943" i="50"/>
  <c r="K944" i="50"/>
  <c r="K945" i="50"/>
  <c r="K946" i="50"/>
  <c r="K947" i="50"/>
  <c r="K948" i="50"/>
  <c r="K949" i="50"/>
  <c r="K950" i="50"/>
  <c r="K951" i="50"/>
  <c r="K952" i="50"/>
  <c r="K953" i="50"/>
  <c r="K954" i="50"/>
  <c r="K955" i="50"/>
  <c r="K956" i="50"/>
  <c r="K957" i="50"/>
  <c r="K958" i="50"/>
  <c r="K959" i="50"/>
  <c r="K960" i="50"/>
  <c r="K961" i="50"/>
  <c r="K962" i="50"/>
  <c r="K963" i="50"/>
  <c r="K964" i="50"/>
  <c r="K965" i="50"/>
  <c r="K966" i="50"/>
  <c r="K967" i="50"/>
  <c r="K968" i="50"/>
  <c r="K969" i="50"/>
  <c r="K970" i="50"/>
  <c r="K971" i="50"/>
  <c r="K972" i="50"/>
  <c r="K973" i="50"/>
  <c r="K974" i="50"/>
  <c r="K975" i="50"/>
  <c r="K976" i="50"/>
  <c r="K977" i="50"/>
  <c r="K978" i="50"/>
  <c r="K979" i="50"/>
  <c r="K980" i="50"/>
  <c r="K981" i="50"/>
  <c r="K982" i="50"/>
  <c r="K983" i="50"/>
  <c r="K984" i="50"/>
  <c r="K985" i="50"/>
  <c r="K986" i="50"/>
  <c r="K987" i="50"/>
  <c r="K988" i="50"/>
  <c r="K989" i="50"/>
  <c r="K990" i="50"/>
  <c r="K991" i="50"/>
  <c r="K992" i="50"/>
  <c r="K993" i="50"/>
  <c r="K994" i="50"/>
  <c r="K995" i="50"/>
  <c r="K996" i="50"/>
  <c r="K997" i="50"/>
  <c r="K998" i="50"/>
  <c r="K999" i="50"/>
  <c r="K1000" i="50"/>
  <c r="L4" i="50"/>
  <c r="L5" i="50"/>
  <c r="L6" i="50"/>
  <c r="L7" i="50"/>
  <c r="L8" i="50"/>
  <c r="L9" i="50"/>
  <c r="L10" i="50"/>
  <c r="L11" i="50"/>
  <c r="L12" i="50"/>
  <c r="L13" i="50"/>
  <c r="L14" i="50"/>
  <c r="L15" i="50"/>
  <c r="L16" i="50"/>
  <c r="L17" i="50"/>
  <c r="L18" i="50"/>
  <c r="L19" i="50"/>
  <c r="L20" i="50"/>
  <c r="L21" i="50"/>
  <c r="L22" i="50"/>
  <c r="L23" i="50"/>
  <c r="L24" i="50"/>
  <c r="L25" i="50"/>
  <c r="L26" i="50"/>
  <c r="L27" i="50"/>
  <c r="L28" i="50"/>
  <c r="L29" i="50"/>
  <c r="L30" i="50"/>
  <c r="L31" i="50"/>
  <c r="L32" i="50"/>
  <c r="L33" i="50"/>
  <c r="L34" i="50"/>
  <c r="L35" i="50"/>
  <c r="L36" i="50"/>
  <c r="L37" i="50"/>
  <c r="L38" i="50"/>
  <c r="L39" i="50"/>
  <c r="L40" i="50"/>
  <c r="L41" i="50"/>
  <c r="L42" i="50"/>
  <c r="L43" i="50"/>
  <c r="L44" i="50"/>
  <c r="L45" i="50"/>
  <c r="L46" i="50"/>
  <c r="L47" i="50"/>
  <c r="L48" i="50"/>
  <c r="L49" i="50"/>
  <c r="L50" i="50"/>
  <c r="L51" i="50"/>
  <c r="L52" i="50"/>
  <c r="L53" i="50"/>
  <c r="L54" i="50"/>
  <c r="L55" i="50"/>
  <c r="L56" i="50"/>
  <c r="L57" i="50"/>
  <c r="L58" i="50"/>
  <c r="L59" i="50"/>
  <c r="L60" i="50"/>
  <c r="L61" i="50"/>
  <c r="L62" i="50"/>
  <c r="L63" i="50"/>
  <c r="L64" i="50"/>
  <c r="L65" i="50"/>
  <c r="L66" i="50"/>
  <c r="L67" i="50"/>
  <c r="L68" i="50"/>
  <c r="L69" i="50"/>
  <c r="L70" i="50"/>
  <c r="L71" i="50"/>
  <c r="L72" i="50"/>
  <c r="L73" i="50"/>
  <c r="L74" i="50"/>
  <c r="L75" i="50"/>
  <c r="L76" i="50"/>
  <c r="L77" i="50"/>
  <c r="L78" i="50"/>
  <c r="L79" i="50"/>
  <c r="L80" i="50"/>
  <c r="L81" i="50"/>
  <c r="L82" i="50"/>
  <c r="L83" i="50"/>
  <c r="L84" i="50"/>
  <c r="L85" i="50"/>
  <c r="L86" i="50"/>
  <c r="L87" i="50"/>
  <c r="L88" i="50"/>
  <c r="L89" i="50"/>
  <c r="L90" i="50"/>
  <c r="L91" i="50"/>
  <c r="L92" i="50"/>
  <c r="L93" i="50"/>
  <c r="L94" i="50"/>
  <c r="L95" i="50"/>
  <c r="L96" i="50"/>
  <c r="L97" i="50"/>
  <c r="L98" i="50"/>
  <c r="L99" i="50"/>
  <c r="L100" i="50"/>
  <c r="L101" i="50"/>
  <c r="L102" i="50"/>
  <c r="L103" i="50"/>
  <c r="L104" i="50"/>
  <c r="L105" i="50"/>
  <c r="L106" i="50"/>
  <c r="L107" i="50"/>
  <c r="L108" i="50"/>
  <c r="L109" i="50"/>
  <c r="L110" i="50"/>
  <c r="L111" i="50"/>
  <c r="L112" i="50"/>
  <c r="L113" i="50"/>
  <c r="L114" i="50"/>
  <c r="L115" i="50"/>
  <c r="L116" i="50"/>
  <c r="L117" i="50"/>
  <c r="L118" i="50"/>
  <c r="L119" i="50"/>
  <c r="L120" i="50"/>
  <c r="L121" i="50"/>
  <c r="L122" i="50"/>
  <c r="L123" i="50"/>
  <c r="L124" i="50"/>
  <c r="L125" i="50"/>
  <c r="L126" i="50"/>
  <c r="L127" i="50"/>
  <c r="L128" i="50"/>
  <c r="L129" i="50"/>
  <c r="L130" i="50"/>
  <c r="L131" i="50"/>
  <c r="L132" i="50"/>
  <c r="L133" i="50"/>
  <c r="L134" i="50"/>
  <c r="L135" i="50"/>
  <c r="L136" i="50"/>
  <c r="L137" i="50"/>
  <c r="L138" i="50"/>
  <c r="L139" i="50"/>
  <c r="L140" i="50"/>
  <c r="L141" i="50"/>
  <c r="L142" i="50"/>
  <c r="L143" i="50"/>
  <c r="L144" i="50"/>
  <c r="L145" i="50"/>
  <c r="L146" i="50"/>
  <c r="L147" i="50"/>
  <c r="L148" i="50"/>
  <c r="L149" i="50"/>
  <c r="L150" i="50"/>
  <c r="L151" i="50"/>
  <c r="L152" i="50"/>
  <c r="L153" i="50"/>
  <c r="L154" i="50"/>
  <c r="L155" i="50"/>
  <c r="L156" i="50"/>
  <c r="L157" i="50"/>
  <c r="L158" i="50"/>
  <c r="L159" i="50"/>
  <c r="L160" i="50"/>
  <c r="L161" i="50"/>
  <c r="L162" i="50"/>
  <c r="L163" i="50"/>
  <c r="L164" i="50"/>
  <c r="L165" i="50"/>
  <c r="L166" i="50"/>
  <c r="L167" i="50"/>
  <c r="L168" i="50"/>
  <c r="L169" i="50"/>
  <c r="L170" i="50"/>
  <c r="L171" i="50"/>
  <c r="L172" i="50"/>
  <c r="L173" i="50"/>
  <c r="L174" i="50"/>
  <c r="L175" i="50"/>
  <c r="L176" i="50"/>
  <c r="L177" i="50"/>
  <c r="L178" i="50"/>
  <c r="L179" i="50"/>
  <c r="L180" i="50"/>
  <c r="L181" i="50"/>
  <c r="L182" i="50"/>
  <c r="L183" i="50"/>
  <c r="L184" i="50"/>
  <c r="L185" i="50"/>
  <c r="L186" i="50"/>
  <c r="L187" i="50"/>
  <c r="L188" i="50"/>
  <c r="L189" i="50"/>
  <c r="L190" i="50"/>
  <c r="L191" i="50"/>
  <c r="L192" i="50"/>
  <c r="L193" i="50"/>
  <c r="L194" i="50"/>
  <c r="L195" i="50"/>
  <c r="L196" i="50"/>
  <c r="L197" i="50"/>
  <c r="L198" i="50"/>
  <c r="L199" i="50"/>
  <c r="L200" i="50"/>
  <c r="L201" i="50"/>
  <c r="L202" i="50"/>
  <c r="L203" i="50"/>
  <c r="L204" i="50"/>
  <c r="L205" i="50"/>
  <c r="L206" i="50"/>
  <c r="L207" i="50"/>
  <c r="L208" i="50"/>
  <c r="L209" i="50"/>
  <c r="L210" i="50"/>
  <c r="L211" i="50"/>
  <c r="L212" i="50"/>
  <c r="L213" i="50"/>
  <c r="L214" i="50"/>
  <c r="L215" i="50"/>
  <c r="L216" i="50"/>
  <c r="L217" i="50"/>
  <c r="L218" i="50"/>
  <c r="L219" i="50"/>
  <c r="L220" i="50"/>
  <c r="L221" i="50"/>
  <c r="L222" i="50"/>
  <c r="L223" i="50"/>
  <c r="L224" i="50"/>
  <c r="L225" i="50"/>
  <c r="L226" i="50"/>
  <c r="L227" i="50"/>
  <c r="L228" i="50"/>
  <c r="L229" i="50"/>
  <c r="L230" i="50"/>
  <c r="L231" i="50"/>
  <c r="L232" i="50"/>
  <c r="L233" i="50"/>
  <c r="L234" i="50"/>
  <c r="L235" i="50"/>
  <c r="L236" i="50"/>
  <c r="L237" i="50"/>
  <c r="L238" i="50"/>
  <c r="L239" i="50"/>
  <c r="L240" i="50"/>
  <c r="L241" i="50"/>
  <c r="L242" i="50"/>
  <c r="L243" i="50"/>
  <c r="L244" i="50"/>
  <c r="L245" i="50"/>
  <c r="L246" i="50"/>
  <c r="L247" i="50"/>
  <c r="L248" i="50"/>
  <c r="L249" i="50"/>
  <c r="L250" i="50"/>
  <c r="L251" i="50"/>
  <c r="L252" i="50"/>
  <c r="L253" i="50"/>
  <c r="L254" i="50"/>
  <c r="L255" i="50"/>
  <c r="L256" i="50"/>
  <c r="L257" i="50"/>
  <c r="L258" i="50"/>
  <c r="L259" i="50"/>
  <c r="L260" i="50"/>
  <c r="L261" i="50"/>
  <c r="L262" i="50"/>
  <c r="L263" i="50"/>
  <c r="L264" i="50"/>
  <c r="L265" i="50"/>
  <c r="L266" i="50"/>
  <c r="L267" i="50"/>
  <c r="L268" i="50"/>
  <c r="L269" i="50"/>
  <c r="L270" i="50"/>
  <c r="L271" i="50"/>
  <c r="L272" i="50"/>
  <c r="L273" i="50"/>
  <c r="L274" i="50"/>
  <c r="L275" i="50"/>
  <c r="L276" i="50"/>
  <c r="L277" i="50"/>
  <c r="L278" i="50"/>
  <c r="L279" i="50"/>
  <c r="L280" i="50"/>
  <c r="L281" i="50"/>
  <c r="L282" i="50"/>
  <c r="L283" i="50"/>
  <c r="L284" i="50"/>
  <c r="L285" i="50"/>
  <c r="L286" i="50"/>
  <c r="L287" i="50"/>
  <c r="L288" i="50"/>
  <c r="L289" i="50"/>
  <c r="L290" i="50"/>
  <c r="L291" i="50"/>
  <c r="L292" i="50"/>
  <c r="L293" i="50"/>
  <c r="L294" i="50"/>
  <c r="L295" i="50"/>
  <c r="L296" i="50"/>
  <c r="L297" i="50"/>
  <c r="L298" i="50"/>
  <c r="L299" i="50"/>
  <c r="L300" i="50"/>
  <c r="L301" i="50"/>
  <c r="L302" i="50"/>
  <c r="L303" i="50"/>
  <c r="L304" i="50"/>
  <c r="L305" i="50"/>
  <c r="L306" i="50"/>
  <c r="L307" i="50"/>
  <c r="L308" i="50"/>
  <c r="L309" i="50"/>
  <c r="L310" i="50"/>
  <c r="L311" i="50"/>
  <c r="L312" i="50"/>
  <c r="L313" i="50"/>
  <c r="L314" i="50"/>
  <c r="L315" i="50"/>
  <c r="L316" i="50"/>
  <c r="L317" i="50"/>
  <c r="L318" i="50"/>
  <c r="L319" i="50"/>
  <c r="L320" i="50"/>
  <c r="L321" i="50"/>
  <c r="L322" i="50"/>
  <c r="L323" i="50"/>
  <c r="L324" i="50"/>
  <c r="L325" i="50"/>
  <c r="L326" i="50"/>
  <c r="L327" i="50"/>
  <c r="L328" i="50"/>
  <c r="L329" i="50"/>
  <c r="L330" i="50"/>
  <c r="L331" i="50"/>
  <c r="L332" i="50"/>
  <c r="L333" i="50"/>
  <c r="L334" i="50"/>
  <c r="L335" i="50"/>
  <c r="L336" i="50"/>
  <c r="L337" i="50"/>
  <c r="L338" i="50"/>
  <c r="L339" i="50"/>
  <c r="L340" i="50"/>
  <c r="L341" i="50"/>
  <c r="L342" i="50"/>
  <c r="L343" i="50"/>
  <c r="L344" i="50"/>
  <c r="L345" i="50"/>
  <c r="L346" i="50"/>
  <c r="L347" i="50"/>
  <c r="L348" i="50"/>
  <c r="L349" i="50"/>
  <c r="L350" i="50"/>
  <c r="L351" i="50"/>
  <c r="L352" i="50"/>
  <c r="L353" i="50"/>
  <c r="L354" i="50"/>
  <c r="L355" i="50"/>
  <c r="L356" i="50"/>
  <c r="L357" i="50"/>
  <c r="L358" i="50"/>
  <c r="L359" i="50"/>
  <c r="L360" i="50"/>
  <c r="L361" i="50"/>
  <c r="L362" i="50"/>
  <c r="L363" i="50"/>
  <c r="L364" i="50"/>
  <c r="L365" i="50"/>
  <c r="L366" i="50"/>
  <c r="L367" i="50"/>
  <c r="L368" i="50"/>
  <c r="L369" i="50"/>
  <c r="L370" i="50"/>
  <c r="L371" i="50"/>
  <c r="L372" i="50"/>
  <c r="L373" i="50"/>
  <c r="L374" i="50"/>
  <c r="L375" i="50"/>
  <c r="L376" i="50"/>
  <c r="L377" i="50"/>
  <c r="L378" i="50"/>
  <c r="L379" i="50"/>
  <c r="L380" i="50"/>
  <c r="L381" i="50"/>
  <c r="L382" i="50"/>
  <c r="L383" i="50"/>
  <c r="L384" i="50"/>
  <c r="L385" i="50"/>
  <c r="L386" i="50"/>
  <c r="L387" i="50"/>
  <c r="L388" i="50"/>
  <c r="L389" i="50"/>
  <c r="L390" i="50"/>
  <c r="L391" i="50"/>
  <c r="L392" i="50"/>
  <c r="L393" i="50"/>
  <c r="L394" i="50"/>
  <c r="L395" i="50"/>
  <c r="L396" i="50"/>
  <c r="L397" i="50"/>
  <c r="L398" i="50"/>
  <c r="L399" i="50"/>
  <c r="L400" i="50"/>
  <c r="L401" i="50"/>
  <c r="L402" i="50"/>
  <c r="L403" i="50"/>
  <c r="L404" i="50"/>
  <c r="L405" i="50"/>
  <c r="L406" i="50"/>
  <c r="L407" i="50"/>
  <c r="L408" i="50"/>
  <c r="L409" i="50"/>
  <c r="L410" i="50"/>
  <c r="L411" i="50"/>
  <c r="L412" i="50"/>
  <c r="L413" i="50"/>
  <c r="L414" i="50"/>
  <c r="L415" i="50"/>
  <c r="L416" i="50"/>
  <c r="L417" i="50"/>
  <c r="L418" i="50"/>
  <c r="L419" i="50"/>
  <c r="L420" i="50"/>
  <c r="L421" i="50"/>
  <c r="L422" i="50"/>
  <c r="L423" i="50"/>
  <c r="L424" i="50"/>
  <c r="L425" i="50"/>
  <c r="L426" i="50"/>
  <c r="L427" i="50"/>
  <c r="L428" i="50"/>
  <c r="L429" i="50"/>
  <c r="L430" i="50"/>
  <c r="L431" i="50"/>
  <c r="L432" i="50"/>
  <c r="L433" i="50"/>
  <c r="L434" i="50"/>
  <c r="L435" i="50"/>
  <c r="L436" i="50"/>
  <c r="L437" i="50"/>
  <c r="L438" i="50"/>
  <c r="L439" i="50"/>
  <c r="L440" i="50"/>
  <c r="L441" i="50"/>
  <c r="L442" i="50"/>
  <c r="L443" i="50"/>
  <c r="L444" i="50"/>
  <c r="L445" i="50"/>
  <c r="L446" i="50"/>
  <c r="L447" i="50"/>
  <c r="L448" i="50"/>
  <c r="L449" i="50"/>
  <c r="L450" i="50"/>
  <c r="L451" i="50"/>
  <c r="L452" i="50"/>
  <c r="L453" i="50"/>
  <c r="L454" i="50"/>
  <c r="L455" i="50"/>
  <c r="L456" i="50"/>
  <c r="L457" i="50"/>
  <c r="L458" i="50"/>
  <c r="L459" i="50"/>
  <c r="L460" i="50"/>
  <c r="L461" i="50"/>
  <c r="L462" i="50"/>
  <c r="L463" i="50"/>
  <c r="L464" i="50"/>
  <c r="L465" i="50"/>
  <c r="L466" i="50"/>
  <c r="L467" i="50"/>
  <c r="L468" i="50"/>
  <c r="L469" i="50"/>
  <c r="L470" i="50"/>
  <c r="L471" i="50"/>
  <c r="L472" i="50"/>
  <c r="L473" i="50"/>
  <c r="L474" i="50"/>
  <c r="L475" i="50"/>
  <c r="L476" i="50"/>
  <c r="L477" i="50"/>
  <c r="L478" i="50"/>
  <c r="L479" i="50"/>
  <c r="L480" i="50"/>
  <c r="L481" i="50"/>
  <c r="L482" i="50"/>
  <c r="L483" i="50"/>
  <c r="L484" i="50"/>
  <c r="L485" i="50"/>
  <c r="L486" i="50"/>
  <c r="L487" i="50"/>
  <c r="L488" i="50"/>
  <c r="L489" i="50"/>
  <c r="L490" i="50"/>
  <c r="L491" i="50"/>
  <c r="L492" i="50"/>
  <c r="L493" i="50"/>
  <c r="L494" i="50"/>
  <c r="L495" i="50"/>
  <c r="L496" i="50"/>
  <c r="L497" i="50"/>
  <c r="L498" i="50"/>
  <c r="L499" i="50"/>
  <c r="L500" i="50"/>
  <c r="L501" i="50"/>
  <c r="L502" i="50"/>
  <c r="L503" i="50"/>
  <c r="L504" i="50"/>
  <c r="L505" i="50"/>
  <c r="L506" i="50"/>
  <c r="L507" i="50"/>
  <c r="L508" i="50"/>
  <c r="L509" i="50"/>
  <c r="L510" i="50"/>
  <c r="L511" i="50"/>
  <c r="L512" i="50"/>
  <c r="L513" i="50"/>
  <c r="L514" i="50"/>
  <c r="L515" i="50"/>
  <c r="L516" i="50"/>
  <c r="L517" i="50"/>
  <c r="L518" i="50"/>
  <c r="L519" i="50"/>
  <c r="L520" i="50"/>
  <c r="L521" i="50"/>
  <c r="L522" i="50"/>
  <c r="L523" i="50"/>
  <c r="L524" i="50"/>
  <c r="L525" i="50"/>
  <c r="L526" i="50"/>
  <c r="L527" i="50"/>
  <c r="L528" i="50"/>
  <c r="L529" i="50"/>
  <c r="L530" i="50"/>
  <c r="L531" i="50"/>
  <c r="L532" i="50"/>
  <c r="L533" i="50"/>
  <c r="L534" i="50"/>
  <c r="L535" i="50"/>
  <c r="L536" i="50"/>
  <c r="L537" i="50"/>
  <c r="L538" i="50"/>
  <c r="L539" i="50"/>
  <c r="L540" i="50"/>
  <c r="L541" i="50"/>
  <c r="L542" i="50"/>
  <c r="L543" i="50"/>
  <c r="L544" i="50"/>
  <c r="L545" i="50"/>
  <c r="L546" i="50"/>
  <c r="L547" i="50"/>
  <c r="L548" i="50"/>
  <c r="L549" i="50"/>
  <c r="L550" i="50"/>
  <c r="L551" i="50"/>
  <c r="L552" i="50"/>
  <c r="L553" i="50"/>
  <c r="L554" i="50"/>
  <c r="L555" i="50"/>
  <c r="L556" i="50"/>
  <c r="L557" i="50"/>
  <c r="L558" i="50"/>
  <c r="L559" i="50"/>
  <c r="L560" i="50"/>
  <c r="L561" i="50"/>
  <c r="L562" i="50"/>
  <c r="L563" i="50"/>
  <c r="L564" i="50"/>
  <c r="L565" i="50"/>
  <c r="L566" i="50"/>
  <c r="L567" i="50"/>
  <c r="L568" i="50"/>
  <c r="L569" i="50"/>
  <c r="L570" i="50"/>
  <c r="L571" i="50"/>
  <c r="L572" i="50"/>
  <c r="L573" i="50"/>
  <c r="L574" i="50"/>
  <c r="L575" i="50"/>
  <c r="L576" i="50"/>
  <c r="L577" i="50"/>
  <c r="L578" i="50"/>
  <c r="L579" i="50"/>
  <c r="L580" i="50"/>
  <c r="L581" i="50"/>
  <c r="L582" i="50"/>
  <c r="L583" i="50"/>
  <c r="L584" i="50"/>
  <c r="L585" i="50"/>
  <c r="L586" i="50"/>
  <c r="L587" i="50"/>
  <c r="L588" i="50"/>
  <c r="L589" i="50"/>
  <c r="L590" i="50"/>
  <c r="L591" i="50"/>
  <c r="L592" i="50"/>
  <c r="L593" i="50"/>
  <c r="L594" i="50"/>
  <c r="L595" i="50"/>
  <c r="L596" i="50"/>
  <c r="L597" i="50"/>
  <c r="L598" i="50"/>
  <c r="L599" i="50"/>
  <c r="L600" i="50"/>
  <c r="L601" i="50"/>
  <c r="L602" i="50"/>
  <c r="L603" i="50"/>
  <c r="L604" i="50"/>
  <c r="L605" i="50"/>
  <c r="L606" i="50"/>
  <c r="L607" i="50"/>
  <c r="L608" i="50"/>
  <c r="L609" i="50"/>
  <c r="L610" i="50"/>
  <c r="L611" i="50"/>
  <c r="L612" i="50"/>
  <c r="L613" i="50"/>
  <c r="L614" i="50"/>
  <c r="L615" i="50"/>
  <c r="L616" i="50"/>
  <c r="L617" i="50"/>
  <c r="L618" i="50"/>
  <c r="L619" i="50"/>
  <c r="L620" i="50"/>
  <c r="L621" i="50"/>
  <c r="L622" i="50"/>
  <c r="L623" i="50"/>
  <c r="L624" i="50"/>
  <c r="L625" i="50"/>
  <c r="L626" i="50"/>
  <c r="L627" i="50"/>
  <c r="L628" i="50"/>
  <c r="L629" i="50"/>
  <c r="L630" i="50"/>
  <c r="L631" i="50"/>
  <c r="L632" i="50"/>
  <c r="L633" i="50"/>
  <c r="L634" i="50"/>
  <c r="L635" i="50"/>
  <c r="L636" i="50"/>
  <c r="L637" i="50"/>
  <c r="L638" i="50"/>
  <c r="L639" i="50"/>
  <c r="L640" i="50"/>
  <c r="L641" i="50"/>
  <c r="L642" i="50"/>
  <c r="L643" i="50"/>
  <c r="L644" i="50"/>
  <c r="L645" i="50"/>
  <c r="L646" i="50"/>
  <c r="L647" i="50"/>
  <c r="L648" i="50"/>
  <c r="L649" i="50"/>
  <c r="L650" i="50"/>
  <c r="L651" i="50"/>
  <c r="L652" i="50"/>
  <c r="L653" i="50"/>
  <c r="L654" i="50"/>
  <c r="L655" i="50"/>
  <c r="L656" i="50"/>
  <c r="L657" i="50"/>
  <c r="L658" i="50"/>
  <c r="L659" i="50"/>
  <c r="L660" i="50"/>
  <c r="L661" i="50"/>
  <c r="L662" i="50"/>
  <c r="L663" i="50"/>
  <c r="L664" i="50"/>
  <c r="L665" i="50"/>
  <c r="L666" i="50"/>
  <c r="L667" i="50"/>
  <c r="L668" i="50"/>
  <c r="L669" i="50"/>
  <c r="L670" i="50"/>
  <c r="L671" i="50"/>
  <c r="L672" i="50"/>
  <c r="L673" i="50"/>
  <c r="L674" i="50"/>
  <c r="L675" i="50"/>
  <c r="L676" i="50"/>
  <c r="L677" i="50"/>
  <c r="L678" i="50"/>
  <c r="L679" i="50"/>
  <c r="L680" i="50"/>
  <c r="L681" i="50"/>
  <c r="L682" i="50"/>
  <c r="L683" i="50"/>
  <c r="L684" i="50"/>
  <c r="L685" i="50"/>
  <c r="L686" i="50"/>
  <c r="L687" i="50"/>
  <c r="L688" i="50"/>
  <c r="L689" i="50"/>
  <c r="L690" i="50"/>
  <c r="L691" i="50"/>
  <c r="L692" i="50"/>
  <c r="L693" i="50"/>
  <c r="L694" i="50"/>
  <c r="L695" i="50"/>
  <c r="L696" i="50"/>
  <c r="L697" i="50"/>
  <c r="L698" i="50"/>
  <c r="L699" i="50"/>
  <c r="L700" i="50"/>
  <c r="L701" i="50"/>
  <c r="L702" i="50"/>
  <c r="L703" i="50"/>
  <c r="L704" i="50"/>
  <c r="L705" i="50"/>
  <c r="L706" i="50"/>
  <c r="L707" i="50"/>
  <c r="L708" i="50"/>
  <c r="L709" i="50"/>
  <c r="L710" i="50"/>
  <c r="L711" i="50"/>
  <c r="L712" i="50"/>
  <c r="L713" i="50"/>
  <c r="L714" i="50"/>
  <c r="L715" i="50"/>
  <c r="L716" i="50"/>
  <c r="L717" i="50"/>
  <c r="L718" i="50"/>
  <c r="L719" i="50"/>
  <c r="L720" i="50"/>
  <c r="L721" i="50"/>
  <c r="L722" i="50"/>
  <c r="L723" i="50"/>
  <c r="L724" i="50"/>
  <c r="L725" i="50"/>
  <c r="L726" i="50"/>
  <c r="L727" i="50"/>
  <c r="L728" i="50"/>
  <c r="L729" i="50"/>
  <c r="L730" i="50"/>
  <c r="L731" i="50"/>
  <c r="L732" i="50"/>
  <c r="L733" i="50"/>
  <c r="L734" i="50"/>
  <c r="L735" i="50"/>
  <c r="L736" i="50"/>
  <c r="L737" i="50"/>
  <c r="L738" i="50"/>
  <c r="L739" i="50"/>
  <c r="L740" i="50"/>
  <c r="L741" i="50"/>
  <c r="L742" i="50"/>
  <c r="L743" i="50"/>
  <c r="L744" i="50"/>
  <c r="L745" i="50"/>
  <c r="L746" i="50"/>
  <c r="L747" i="50"/>
  <c r="L748" i="50"/>
  <c r="L749" i="50"/>
  <c r="L750" i="50"/>
  <c r="L751" i="50"/>
  <c r="L752" i="50"/>
  <c r="L753" i="50"/>
  <c r="L754" i="50"/>
  <c r="L755" i="50"/>
  <c r="L756" i="50"/>
  <c r="L757" i="50"/>
  <c r="L758" i="50"/>
  <c r="L759" i="50"/>
  <c r="L760" i="50"/>
  <c r="L761" i="50"/>
  <c r="L762" i="50"/>
  <c r="L763" i="50"/>
  <c r="L764" i="50"/>
  <c r="L765" i="50"/>
  <c r="L766" i="50"/>
  <c r="L767" i="50"/>
  <c r="L768" i="50"/>
  <c r="L769" i="50"/>
  <c r="L770" i="50"/>
  <c r="L771" i="50"/>
  <c r="L772" i="50"/>
  <c r="L773" i="50"/>
  <c r="L774" i="50"/>
  <c r="L775" i="50"/>
  <c r="L776" i="50"/>
  <c r="L777" i="50"/>
  <c r="L778" i="50"/>
  <c r="L779" i="50"/>
  <c r="L780" i="50"/>
  <c r="L781" i="50"/>
  <c r="L782" i="50"/>
  <c r="L783" i="50"/>
  <c r="L784" i="50"/>
  <c r="L785" i="50"/>
  <c r="L786" i="50"/>
  <c r="L787" i="50"/>
  <c r="L788" i="50"/>
  <c r="L789" i="50"/>
  <c r="L790" i="50"/>
  <c r="L791" i="50"/>
  <c r="L792" i="50"/>
  <c r="L793" i="50"/>
  <c r="L794" i="50"/>
  <c r="L795" i="50"/>
  <c r="L796" i="50"/>
  <c r="L797" i="50"/>
  <c r="L798" i="50"/>
  <c r="L799" i="50"/>
  <c r="L800" i="50"/>
  <c r="L801" i="50"/>
  <c r="L802" i="50"/>
  <c r="L803" i="50"/>
  <c r="L804" i="50"/>
  <c r="L805" i="50"/>
  <c r="L806" i="50"/>
  <c r="L807" i="50"/>
  <c r="L808" i="50"/>
  <c r="L809" i="50"/>
  <c r="L810" i="50"/>
  <c r="L811" i="50"/>
  <c r="L812" i="50"/>
  <c r="L813" i="50"/>
  <c r="L814" i="50"/>
  <c r="L815" i="50"/>
  <c r="L816" i="50"/>
  <c r="L817" i="50"/>
  <c r="L818" i="50"/>
  <c r="L819" i="50"/>
  <c r="L820" i="50"/>
  <c r="L821" i="50"/>
  <c r="L822" i="50"/>
  <c r="L823" i="50"/>
  <c r="L824" i="50"/>
  <c r="L825" i="50"/>
  <c r="L826" i="50"/>
  <c r="L827" i="50"/>
  <c r="L828" i="50"/>
  <c r="L829" i="50"/>
  <c r="L830" i="50"/>
  <c r="L831" i="50"/>
  <c r="L832" i="50"/>
  <c r="L833" i="50"/>
  <c r="L834" i="50"/>
  <c r="L835" i="50"/>
  <c r="L836" i="50"/>
  <c r="L837" i="50"/>
  <c r="L838" i="50"/>
  <c r="L839" i="50"/>
  <c r="L840" i="50"/>
  <c r="L841" i="50"/>
  <c r="L842" i="50"/>
  <c r="L843" i="50"/>
  <c r="L844" i="50"/>
  <c r="L845" i="50"/>
  <c r="L846" i="50"/>
  <c r="L847" i="50"/>
  <c r="L848" i="50"/>
  <c r="L849" i="50"/>
  <c r="L850" i="50"/>
  <c r="L851" i="50"/>
  <c r="L852" i="50"/>
  <c r="L853" i="50"/>
  <c r="L854" i="50"/>
  <c r="L855" i="50"/>
  <c r="L856" i="50"/>
  <c r="L857" i="50"/>
  <c r="L858" i="50"/>
  <c r="L859" i="50"/>
  <c r="L860" i="50"/>
  <c r="L861" i="50"/>
  <c r="L862" i="50"/>
  <c r="L863" i="50"/>
  <c r="L864" i="50"/>
  <c r="L865" i="50"/>
  <c r="L866" i="50"/>
  <c r="L867" i="50"/>
  <c r="L868" i="50"/>
  <c r="L869" i="50"/>
  <c r="L870" i="50"/>
  <c r="L871" i="50"/>
  <c r="L872" i="50"/>
  <c r="L873" i="50"/>
  <c r="L874" i="50"/>
  <c r="L875" i="50"/>
  <c r="L876" i="50"/>
  <c r="L877" i="50"/>
  <c r="L878" i="50"/>
  <c r="L879" i="50"/>
  <c r="L880" i="50"/>
  <c r="L881" i="50"/>
  <c r="L882" i="50"/>
  <c r="L883" i="50"/>
  <c r="L884" i="50"/>
  <c r="L885" i="50"/>
  <c r="L886" i="50"/>
  <c r="L887" i="50"/>
  <c r="L888" i="50"/>
  <c r="L889" i="50"/>
  <c r="L890" i="50"/>
  <c r="L891" i="50"/>
  <c r="L892" i="50"/>
  <c r="L893" i="50"/>
  <c r="L894" i="50"/>
  <c r="L895" i="50"/>
  <c r="L896" i="50"/>
  <c r="L897" i="50"/>
  <c r="L898" i="50"/>
  <c r="L899" i="50"/>
  <c r="L900" i="50"/>
  <c r="L901" i="50"/>
  <c r="L902" i="50"/>
  <c r="L903" i="50"/>
  <c r="L904" i="50"/>
  <c r="L905" i="50"/>
  <c r="L906" i="50"/>
  <c r="L907" i="50"/>
  <c r="L908" i="50"/>
  <c r="L909" i="50"/>
  <c r="L910" i="50"/>
  <c r="L911" i="50"/>
  <c r="L912" i="50"/>
  <c r="L913" i="50"/>
  <c r="L914" i="50"/>
  <c r="L915" i="50"/>
  <c r="L916" i="50"/>
  <c r="L917" i="50"/>
  <c r="L918" i="50"/>
  <c r="L919" i="50"/>
  <c r="L920" i="50"/>
  <c r="L921" i="50"/>
  <c r="L922" i="50"/>
  <c r="L923" i="50"/>
  <c r="L924" i="50"/>
  <c r="L925" i="50"/>
  <c r="L926" i="50"/>
  <c r="L927" i="50"/>
  <c r="L928" i="50"/>
  <c r="L929" i="50"/>
  <c r="L930" i="50"/>
  <c r="L931" i="50"/>
  <c r="L932" i="50"/>
  <c r="L933" i="50"/>
  <c r="L934" i="50"/>
  <c r="L935" i="50"/>
  <c r="L936" i="50"/>
  <c r="L937" i="50"/>
  <c r="L938" i="50"/>
  <c r="L939" i="50"/>
  <c r="L940" i="50"/>
  <c r="L941" i="50"/>
  <c r="L942" i="50"/>
  <c r="L943" i="50"/>
  <c r="L944" i="50"/>
  <c r="L945" i="50"/>
  <c r="L946" i="50"/>
  <c r="L947" i="50"/>
  <c r="L948" i="50"/>
  <c r="L949" i="50"/>
  <c r="L950" i="50"/>
  <c r="L951" i="50"/>
  <c r="L952" i="50"/>
  <c r="L953" i="50"/>
  <c r="L954" i="50"/>
  <c r="L955" i="50"/>
  <c r="L956" i="50"/>
  <c r="L957" i="50"/>
  <c r="L958" i="50"/>
  <c r="L959" i="50"/>
  <c r="L960" i="50"/>
  <c r="L961" i="50"/>
  <c r="L962" i="50"/>
  <c r="L963" i="50"/>
  <c r="L964" i="50"/>
  <c r="L965" i="50"/>
  <c r="L966" i="50"/>
  <c r="L967" i="50"/>
  <c r="L968" i="50"/>
  <c r="L969" i="50"/>
  <c r="L970" i="50"/>
  <c r="L971" i="50"/>
  <c r="L972" i="50"/>
  <c r="L973" i="50"/>
  <c r="L974" i="50"/>
  <c r="L975" i="50"/>
  <c r="L976" i="50"/>
  <c r="L977" i="50"/>
  <c r="L978" i="50"/>
  <c r="L979" i="50"/>
  <c r="L980" i="50"/>
  <c r="L981" i="50"/>
  <c r="L982" i="50"/>
  <c r="L983" i="50"/>
  <c r="L984" i="50"/>
  <c r="L985" i="50"/>
  <c r="L986" i="50"/>
  <c r="L987" i="50"/>
  <c r="L988" i="50"/>
  <c r="L989" i="50"/>
  <c r="L990" i="50"/>
  <c r="L991" i="50"/>
  <c r="L992" i="50"/>
  <c r="L993" i="50"/>
  <c r="L994" i="50"/>
  <c r="L995" i="50"/>
  <c r="L996" i="50"/>
  <c r="L997" i="50"/>
  <c r="L998" i="50"/>
  <c r="L999" i="50"/>
  <c r="L1000" i="50"/>
  <c r="M4" i="50"/>
  <c r="M5" i="50"/>
  <c r="M6" i="50"/>
  <c r="M7" i="50"/>
  <c r="M8" i="50"/>
  <c r="M9" i="50"/>
  <c r="M10" i="50"/>
  <c r="M11" i="50"/>
  <c r="M12" i="50"/>
  <c r="M13" i="50"/>
  <c r="M14" i="50"/>
  <c r="M15" i="50"/>
  <c r="M16" i="50"/>
  <c r="M17" i="50"/>
  <c r="M18" i="50"/>
  <c r="M19" i="50"/>
  <c r="M20" i="50"/>
  <c r="M21" i="50"/>
  <c r="M22" i="50"/>
  <c r="M23" i="50"/>
  <c r="M24" i="50"/>
  <c r="M25" i="50"/>
  <c r="M26" i="50"/>
  <c r="M27" i="50"/>
  <c r="M28" i="50"/>
  <c r="M29" i="50"/>
  <c r="M30" i="50"/>
  <c r="M31" i="50"/>
  <c r="M32" i="50"/>
  <c r="M33" i="50"/>
  <c r="M34" i="50"/>
  <c r="M35" i="50"/>
  <c r="M36" i="50"/>
  <c r="M37" i="50"/>
  <c r="M38" i="50"/>
  <c r="M39" i="50"/>
  <c r="M40" i="50"/>
  <c r="M41" i="50"/>
  <c r="M42" i="50"/>
  <c r="M43" i="50"/>
  <c r="M44" i="50"/>
  <c r="M45" i="50"/>
  <c r="M46" i="50"/>
  <c r="M47" i="50"/>
  <c r="M48" i="50"/>
  <c r="M49" i="50"/>
  <c r="M50" i="50"/>
  <c r="M51" i="50"/>
  <c r="M52" i="50"/>
  <c r="M53" i="50"/>
  <c r="M54" i="50"/>
  <c r="M55" i="50"/>
  <c r="M56" i="50"/>
  <c r="M57" i="50"/>
  <c r="M58" i="50"/>
  <c r="M59" i="50"/>
  <c r="M60" i="50"/>
  <c r="M61" i="50"/>
  <c r="M62" i="50"/>
  <c r="M63" i="50"/>
  <c r="M64" i="50"/>
  <c r="M65" i="50"/>
  <c r="M66" i="50"/>
  <c r="M67" i="50"/>
  <c r="M68" i="50"/>
  <c r="M69" i="50"/>
  <c r="M70" i="50"/>
  <c r="M71" i="50"/>
  <c r="M72" i="50"/>
  <c r="M73" i="50"/>
  <c r="M74" i="50"/>
  <c r="M75" i="50"/>
  <c r="M76" i="50"/>
  <c r="M77" i="50"/>
  <c r="M78" i="50"/>
  <c r="M79" i="50"/>
  <c r="M80" i="50"/>
  <c r="M81" i="50"/>
  <c r="M82" i="50"/>
  <c r="M83" i="50"/>
  <c r="M84" i="50"/>
  <c r="M85" i="50"/>
  <c r="M86" i="50"/>
  <c r="M87" i="50"/>
  <c r="M88" i="50"/>
  <c r="M89" i="50"/>
  <c r="M90" i="50"/>
  <c r="M91" i="50"/>
  <c r="M92" i="50"/>
  <c r="M93" i="50"/>
  <c r="M94" i="50"/>
  <c r="M95" i="50"/>
  <c r="M96" i="50"/>
  <c r="M97" i="50"/>
  <c r="M98" i="50"/>
  <c r="M99" i="50"/>
  <c r="M100" i="50"/>
  <c r="M101" i="50"/>
  <c r="M102" i="50"/>
  <c r="M103" i="50"/>
  <c r="M104" i="50"/>
  <c r="M105" i="50"/>
  <c r="M106" i="50"/>
  <c r="M107" i="50"/>
  <c r="M108" i="50"/>
  <c r="M109" i="50"/>
  <c r="M110" i="50"/>
  <c r="M111" i="50"/>
  <c r="M112" i="50"/>
  <c r="M113" i="50"/>
  <c r="M114" i="50"/>
  <c r="M115" i="50"/>
  <c r="M116" i="50"/>
  <c r="M117" i="50"/>
  <c r="M118" i="50"/>
  <c r="M119" i="50"/>
  <c r="M120" i="50"/>
  <c r="M121" i="50"/>
  <c r="M122" i="50"/>
  <c r="M123" i="50"/>
  <c r="M124" i="50"/>
  <c r="M125" i="50"/>
  <c r="M126" i="50"/>
  <c r="M127" i="50"/>
  <c r="M128" i="50"/>
  <c r="M129" i="50"/>
  <c r="M130" i="50"/>
  <c r="M131" i="50"/>
  <c r="M132" i="50"/>
  <c r="M133" i="50"/>
  <c r="M134" i="50"/>
  <c r="M135" i="50"/>
  <c r="M136" i="50"/>
  <c r="M137" i="50"/>
  <c r="M138" i="50"/>
  <c r="M139" i="50"/>
  <c r="M140" i="50"/>
  <c r="M141" i="50"/>
  <c r="M142" i="50"/>
  <c r="M143" i="50"/>
  <c r="M144" i="50"/>
  <c r="M145" i="50"/>
  <c r="M146" i="50"/>
  <c r="M147" i="50"/>
  <c r="M148" i="50"/>
  <c r="M149" i="50"/>
  <c r="M150" i="50"/>
  <c r="M151" i="50"/>
  <c r="M152" i="50"/>
  <c r="M153" i="50"/>
  <c r="M154" i="50"/>
  <c r="M155" i="50"/>
  <c r="M156" i="50"/>
  <c r="M157" i="50"/>
  <c r="M158" i="50"/>
  <c r="M159" i="50"/>
  <c r="M160" i="50"/>
  <c r="M161" i="50"/>
  <c r="M162" i="50"/>
  <c r="M163" i="50"/>
  <c r="M164" i="50"/>
  <c r="M165" i="50"/>
  <c r="M166" i="50"/>
  <c r="M167" i="50"/>
  <c r="M168" i="50"/>
  <c r="M169" i="50"/>
  <c r="M170" i="50"/>
  <c r="M171" i="50"/>
  <c r="M172" i="50"/>
  <c r="M173" i="50"/>
  <c r="M174" i="50"/>
  <c r="M175" i="50"/>
  <c r="M176" i="50"/>
  <c r="M177" i="50"/>
  <c r="M178" i="50"/>
  <c r="M179" i="50"/>
  <c r="M180" i="50"/>
  <c r="M181" i="50"/>
  <c r="M182" i="50"/>
  <c r="M183" i="50"/>
  <c r="M184" i="50"/>
  <c r="M185" i="50"/>
  <c r="M186" i="50"/>
  <c r="M187" i="50"/>
  <c r="M188" i="50"/>
  <c r="M189" i="50"/>
  <c r="M190" i="50"/>
  <c r="M191" i="50"/>
  <c r="M192" i="50"/>
  <c r="M193" i="50"/>
  <c r="M194" i="50"/>
  <c r="M195" i="50"/>
  <c r="M196" i="50"/>
  <c r="M197" i="50"/>
  <c r="M198" i="50"/>
  <c r="M199" i="50"/>
  <c r="M200" i="50"/>
  <c r="M201" i="50"/>
  <c r="M202" i="50"/>
  <c r="M203" i="50"/>
  <c r="M204" i="50"/>
  <c r="M205" i="50"/>
  <c r="M206" i="50"/>
  <c r="M207" i="50"/>
  <c r="M208" i="50"/>
  <c r="M209" i="50"/>
  <c r="M210" i="50"/>
  <c r="M211" i="50"/>
  <c r="M212" i="50"/>
  <c r="M213" i="50"/>
  <c r="M214" i="50"/>
  <c r="M215" i="50"/>
  <c r="M216" i="50"/>
  <c r="M217" i="50"/>
  <c r="M218" i="50"/>
  <c r="M219" i="50"/>
  <c r="M220" i="50"/>
  <c r="M221" i="50"/>
  <c r="M222" i="50"/>
  <c r="M223" i="50"/>
  <c r="M224" i="50"/>
  <c r="M225" i="50"/>
  <c r="M226" i="50"/>
  <c r="M227" i="50"/>
  <c r="M228" i="50"/>
  <c r="M229" i="50"/>
  <c r="M230" i="50"/>
  <c r="M231" i="50"/>
  <c r="M232" i="50"/>
  <c r="M233" i="50"/>
  <c r="M234" i="50"/>
  <c r="M235" i="50"/>
  <c r="M236" i="50"/>
  <c r="M237" i="50"/>
  <c r="M238" i="50"/>
  <c r="M239" i="50"/>
  <c r="M240" i="50"/>
  <c r="M241" i="50"/>
  <c r="M242" i="50"/>
  <c r="M243" i="50"/>
  <c r="M244" i="50"/>
  <c r="M245" i="50"/>
  <c r="M246" i="50"/>
  <c r="M247" i="50"/>
  <c r="M248" i="50"/>
  <c r="M249" i="50"/>
  <c r="M250" i="50"/>
  <c r="M251" i="50"/>
  <c r="M252" i="50"/>
  <c r="M253" i="50"/>
  <c r="M254" i="50"/>
  <c r="M255" i="50"/>
  <c r="M256" i="50"/>
  <c r="M257" i="50"/>
  <c r="M258" i="50"/>
  <c r="M259" i="50"/>
  <c r="M260" i="50"/>
  <c r="M261" i="50"/>
  <c r="M262" i="50"/>
  <c r="M263" i="50"/>
  <c r="M264" i="50"/>
  <c r="M265" i="50"/>
  <c r="M266" i="50"/>
  <c r="M267" i="50"/>
  <c r="M268" i="50"/>
  <c r="M269" i="50"/>
  <c r="M270" i="50"/>
  <c r="M271" i="50"/>
  <c r="M272" i="50"/>
  <c r="M273" i="50"/>
  <c r="M274" i="50"/>
  <c r="M275" i="50"/>
  <c r="M276" i="50"/>
  <c r="M277" i="50"/>
  <c r="M278" i="50"/>
  <c r="M279" i="50"/>
  <c r="M280" i="50"/>
  <c r="M281" i="50"/>
  <c r="M282" i="50"/>
  <c r="M283" i="50"/>
  <c r="M284" i="50"/>
  <c r="M285" i="50"/>
  <c r="M286" i="50"/>
  <c r="M287" i="50"/>
  <c r="M288" i="50"/>
  <c r="M289" i="50"/>
  <c r="M290" i="50"/>
  <c r="M291" i="50"/>
  <c r="M292" i="50"/>
  <c r="M293" i="50"/>
  <c r="M294" i="50"/>
  <c r="M295" i="50"/>
  <c r="M296" i="50"/>
  <c r="M297" i="50"/>
  <c r="M298" i="50"/>
  <c r="M299" i="50"/>
  <c r="M300" i="50"/>
  <c r="M301" i="50"/>
  <c r="M302" i="50"/>
  <c r="M303" i="50"/>
  <c r="M304" i="50"/>
  <c r="M305" i="50"/>
  <c r="M306" i="50"/>
  <c r="M307" i="50"/>
  <c r="M308" i="50"/>
  <c r="M309" i="50"/>
  <c r="M310" i="50"/>
  <c r="M311" i="50"/>
  <c r="M312" i="50"/>
  <c r="M313" i="50"/>
  <c r="M314" i="50"/>
  <c r="M315" i="50"/>
  <c r="M316" i="50"/>
  <c r="M317" i="50"/>
  <c r="M318" i="50"/>
  <c r="M319" i="50"/>
  <c r="M320" i="50"/>
  <c r="M321" i="50"/>
  <c r="M322" i="50"/>
  <c r="M323" i="50"/>
  <c r="M324" i="50"/>
  <c r="M325" i="50"/>
  <c r="M326" i="50"/>
  <c r="M327" i="50"/>
  <c r="M328" i="50"/>
  <c r="M329" i="50"/>
  <c r="M330" i="50"/>
  <c r="M331" i="50"/>
  <c r="M332" i="50"/>
  <c r="M333" i="50"/>
  <c r="M334" i="50"/>
  <c r="M335" i="50"/>
  <c r="M336" i="50"/>
  <c r="M337" i="50"/>
  <c r="M338" i="50"/>
  <c r="M339" i="50"/>
  <c r="M340" i="50"/>
  <c r="M341" i="50"/>
  <c r="M342" i="50"/>
  <c r="M343" i="50"/>
  <c r="M344" i="50"/>
  <c r="M345" i="50"/>
  <c r="M346" i="50"/>
  <c r="M347" i="50"/>
  <c r="M348" i="50"/>
  <c r="M349" i="50"/>
  <c r="M350" i="50"/>
  <c r="M351" i="50"/>
  <c r="M352" i="50"/>
  <c r="M353" i="50"/>
  <c r="M354" i="50"/>
  <c r="M355" i="50"/>
  <c r="M356" i="50"/>
  <c r="M357" i="50"/>
  <c r="M358" i="50"/>
  <c r="M359" i="50"/>
  <c r="M360" i="50"/>
  <c r="M361" i="50"/>
  <c r="M362" i="50"/>
  <c r="M363" i="50"/>
  <c r="M364" i="50"/>
  <c r="M365" i="50"/>
  <c r="M366" i="50"/>
  <c r="M367" i="50"/>
  <c r="M368" i="50"/>
  <c r="M369" i="50"/>
  <c r="M370" i="50"/>
  <c r="M371" i="50"/>
  <c r="M372" i="50"/>
  <c r="M373" i="50"/>
  <c r="M374" i="50"/>
  <c r="M375" i="50"/>
  <c r="M376" i="50"/>
  <c r="M377" i="50"/>
  <c r="M378" i="50"/>
  <c r="M379" i="50"/>
  <c r="M380" i="50"/>
  <c r="M381" i="50"/>
  <c r="M382" i="50"/>
  <c r="M383" i="50"/>
  <c r="M384" i="50"/>
  <c r="M385" i="50"/>
  <c r="M386" i="50"/>
  <c r="M387" i="50"/>
  <c r="M388" i="50"/>
  <c r="M389" i="50"/>
  <c r="M390" i="50"/>
  <c r="M391" i="50"/>
  <c r="M392" i="50"/>
  <c r="M393" i="50"/>
  <c r="M394" i="50"/>
  <c r="M395" i="50"/>
  <c r="M396" i="50"/>
  <c r="M397" i="50"/>
  <c r="M398" i="50"/>
  <c r="M399" i="50"/>
  <c r="M400" i="50"/>
  <c r="M401" i="50"/>
  <c r="M402" i="50"/>
  <c r="M403" i="50"/>
  <c r="M404" i="50"/>
  <c r="M405" i="50"/>
  <c r="M406" i="50"/>
  <c r="M407" i="50"/>
  <c r="M408" i="50"/>
  <c r="M409" i="50"/>
  <c r="M410" i="50"/>
  <c r="M411" i="50"/>
  <c r="M412" i="50"/>
  <c r="M413" i="50"/>
  <c r="M414" i="50"/>
  <c r="M415" i="50"/>
  <c r="M416" i="50"/>
  <c r="M417" i="50"/>
  <c r="M418" i="50"/>
  <c r="M419" i="50"/>
  <c r="M420" i="50"/>
  <c r="M421" i="50"/>
  <c r="M422" i="50"/>
  <c r="M423" i="50"/>
  <c r="M424" i="50"/>
  <c r="M425" i="50"/>
  <c r="M426" i="50"/>
  <c r="M427" i="50"/>
  <c r="M428" i="50"/>
  <c r="M429" i="50"/>
  <c r="M430" i="50"/>
  <c r="M431" i="50"/>
  <c r="M432" i="50"/>
  <c r="M433" i="50"/>
  <c r="M434" i="50"/>
  <c r="M435" i="50"/>
  <c r="M436" i="50"/>
  <c r="M437" i="50"/>
  <c r="M438" i="50"/>
  <c r="M439" i="50"/>
  <c r="M440" i="50"/>
  <c r="M441" i="50"/>
  <c r="M442" i="50"/>
  <c r="M443" i="50"/>
  <c r="M444" i="50"/>
  <c r="M445" i="50"/>
  <c r="M446" i="50"/>
  <c r="M447" i="50"/>
  <c r="M448" i="50"/>
  <c r="M449" i="50"/>
  <c r="M450" i="50"/>
  <c r="M451" i="50"/>
  <c r="M452" i="50"/>
  <c r="M453" i="50"/>
  <c r="M454" i="50"/>
  <c r="M455" i="50"/>
  <c r="M456" i="50"/>
  <c r="M457" i="50"/>
  <c r="M458" i="50"/>
  <c r="M459" i="50"/>
  <c r="M460" i="50"/>
  <c r="M461" i="50"/>
  <c r="M462" i="50"/>
  <c r="M463" i="50"/>
  <c r="M464" i="50"/>
  <c r="M465" i="50"/>
  <c r="M466" i="50"/>
  <c r="M467" i="50"/>
  <c r="M468" i="50"/>
  <c r="M469" i="50"/>
  <c r="M470" i="50"/>
  <c r="M471" i="50"/>
  <c r="M472" i="50"/>
  <c r="M473" i="50"/>
  <c r="M474" i="50"/>
  <c r="M475" i="50"/>
  <c r="M476" i="50"/>
  <c r="M477" i="50"/>
  <c r="M478" i="50"/>
  <c r="M479" i="50"/>
  <c r="M480" i="50"/>
  <c r="M481" i="50"/>
  <c r="M482" i="50"/>
  <c r="M483" i="50"/>
  <c r="M484" i="50"/>
  <c r="M485" i="50"/>
  <c r="M486" i="50"/>
  <c r="M487" i="50"/>
  <c r="M488" i="50"/>
  <c r="M489" i="50"/>
  <c r="M490" i="50"/>
  <c r="M491" i="50"/>
  <c r="M492" i="50"/>
  <c r="M493" i="50"/>
  <c r="M494" i="50"/>
  <c r="M495" i="50"/>
  <c r="M496" i="50"/>
  <c r="M497" i="50"/>
  <c r="M498" i="50"/>
  <c r="M499" i="50"/>
  <c r="M500" i="50"/>
  <c r="M501" i="50"/>
  <c r="M502" i="50"/>
  <c r="M503" i="50"/>
  <c r="M504" i="50"/>
  <c r="M505" i="50"/>
  <c r="M506" i="50"/>
  <c r="M507" i="50"/>
  <c r="M508" i="50"/>
  <c r="M509" i="50"/>
  <c r="M510" i="50"/>
  <c r="M511" i="50"/>
  <c r="M512" i="50"/>
  <c r="M513" i="50"/>
  <c r="M514" i="50"/>
  <c r="M515" i="50"/>
  <c r="M516" i="50"/>
  <c r="M517" i="50"/>
  <c r="M518" i="50"/>
  <c r="M519" i="50"/>
  <c r="M520" i="50"/>
  <c r="M521" i="50"/>
  <c r="M522" i="50"/>
  <c r="M523" i="50"/>
  <c r="M524" i="50"/>
  <c r="M525" i="50"/>
  <c r="M526" i="50"/>
  <c r="M527" i="50"/>
  <c r="M528" i="50"/>
  <c r="M529" i="50"/>
  <c r="M530" i="50"/>
  <c r="M531" i="50"/>
  <c r="M532" i="50"/>
  <c r="M533" i="50"/>
  <c r="M534" i="50"/>
  <c r="M535" i="50"/>
  <c r="M536" i="50"/>
  <c r="M537" i="50"/>
  <c r="M538" i="50"/>
  <c r="M539" i="50"/>
  <c r="M540" i="50"/>
  <c r="M541" i="50"/>
  <c r="M542" i="50"/>
  <c r="M543" i="50"/>
  <c r="M544" i="50"/>
  <c r="M545" i="50"/>
  <c r="M546" i="50"/>
  <c r="M547" i="50"/>
  <c r="M548" i="50"/>
  <c r="M549" i="50"/>
  <c r="M550" i="50"/>
  <c r="M551" i="50"/>
  <c r="M552" i="50"/>
  <c r="M553" i="50"/>
  <c r="M554" i="50"/>
  <c r="M555" i="50"/>
  <c r="M556" i="50"/>
  <c r="M557" i="50"/>
  <c r="M558" i="50"/>
  <c r="M559" i="50"/>
  <c r="M560" i="50"/>
  <c r="M561" i="50"/>
  <c r="M562" i="50"/>
  <c r="M563" i="50"/>
  <c r="M564" i="50"/>
  <c r="M565" i="50"/>
  <c r="M566" i="50"/>
  <c r="M567" i="50"/>
  <c r="M568" i="50"/>
  <c r="M569" i="50"/>
  <c r="M570" i="50"/>
  <c r="M571" i="50"/>
  <c r="M572" i="50"/>
  <c r="M573" i="50"/>
  <c r="M574" i="50"/>
  <c r="M575" i="50"/>
  <c r="M576" i="50"/>
  <c r="M577" i="50"/>
  <c r="M578" i="50"/>
  <c r="M579" i="50"/>
  <c r="M580" i="50"/>
  <c r="M581" i="50"/>
  <c r="M582" i="50"/>
  <c r="M583" i="50"/>
  <c r="M584" i="50"/>
  <c r="M585" i="50"/>
  <c r="M586" i="50"/>
  <c r="M587" i="50"/>
  <c r="M588" i="50"/>
  <c r="M589" i="50"/>
  <c r="M590" i="50"/>
  <c r="M591" i="50"/>
  <c r="M592" i="50"/>
  <c r="M593" i="50"/>
  <c r="M594" i="50"/>
  <c r="M595" i="50"/>
  <c r="M596" i="50"/>
  <c r="M597" i="50"/>
  <c r="M598" i="50"/>
  <c r="M599" i="50"/>
  <c r="M600" i="50"/>
  <c r="M601" i="50"/>
  <c r="M602" i="50"/>
  <c r="M603" i="50"/>
  <c r="M604" i="50"/>
  <c r="M605" i="50"/>
  <c r="M606" i="50"/>
  <c r="M607" i="50"/>
  <c r="M608" i="50"/>
  <c r="M609" i="50"/>
  <c r="M610" i="50"/>
  <c r="M611" i="50"/>
  <c r="M612" i="50"/>
  <c r="M613" i="50"/>
  <c r="M614" i="50"/>
  <c r="M615" i="50"/>
  <c r="M616" i="50"/>
  <c r="M617" i="50"/>
  <c r="M618" i="50"/>
  <c r="M619" i="50"/>
  <c r="M620" i="50"/>
  <c r="M621" i="50"/>
  <c r="M622" i="50"/>
  <c r="M623" i="50"/>
  <c r="M624" i="50"/>
  <c r="M625" i="50"/>
  <c r="M626" i="50"/>
  <c r="M627" i="50"/>
  <c r="M628" i="50"/>
  <c r="M629" i="50"/>
  <c r="M630" i="50"/>
  <c r="M631" i="50"/>
  <c r="M632" i="50"/>
  <c r="M633" i="50"/>
  <c r="M634" i="50"/>
  <c r="M635" i="50"/>
  <c r="M636" i="50"/>
  <c r="M637" i="50"/>
  <c r="M638" i="50"/>
  <c r="M639" i="50"/>
  <c r="M640" i="50"/>
  <c r="M641" i="50"/>
  <c r="M642" i="50"/>
  <c r="M643" i="50"/>
  <c r="M644" i="50"/>
  <c r="M645" i="50"/>
  <c r="M646" i="50"/>
  <c r="M647" i="50"/>
  <c r="M648" i="50"/>
  <c r="M649" i="50"/>
  <c r="M650" i="50"/>
  <c r="M651" i="50"/>
  <c r="M652" i="50"/>
  <c r="M653" i="50"/>
  <c r="M654" i="50"/>
  <c r="M655" i="50"/>
  <c r="M656" i="50"/>
  <c r="M657" i="50"/>
  <c r="M658" i="50"/>
  <c r="M659" i="50"/>
  <c r="M660" i="50"/>
  <c r="M661" i="50"/>
  <c r="M662" i="50"/>
  <c r="M663" i="50"/>
  <c r="M664" i="50"/>
  <c r="M665" i="50"/>
  <c r="M666" i="50"/>
  <c r="M667" i="50"/>
  <c r="M668" i="50"/>
  <c r="M669" i="50"/>
  <c r="M670" i="50"/>
  <c r="M671" i="50"/>
  <c r="M672" i="50"/>
  <c r="M673" i="50"/>
  <c r="M674" i="50"/>
  <c r="M675" i="50"/>
  <c r="M676" i="50"/>
  <c r="M677" i="50"/>
  <c r="M678" i="50"/>
  <c r="M679" i="50"/>
  <c r="M680" i="50"/>
  <c r="M681" i="50"/>
  <c r="M682" i="50"/>
  <c r="M683" i="50"/>
  <c r="M684" i="50"/>
  <c r="M685" i="50"/>
  <c r="M686" i="50"/>
  <c r="M687" i="50"/>
  <c r="M688" i="50"/>
  <c r="M689" i="50"/>
  <c r="M690" i="50"/>
  <c r="M691" i="50"/>
  <c r="M692" i="50"/>
  <c r="M693" i="50"/>
  <c r="M694" i="50"/>
  <c r="M695" i="50"/>
  <c r="M696" i="50"/>
  <c r="M697" i="50"/>
  <c r="M698" i="50"/>
  <c r="M699" i="50"/>
  <c r="M700" i="50"/>
  <c r="M701" i="50"/>
  <c r="M702" i="50"/>
  <c r="M703" i="50"/>
  <c r="M704" i="50"/>
  <c r="M705" i="50"/>
  <c r="M706" i="50"/>
  <c r="M707" i="50"/>
  <c r="M708" i="50"/>
  <c r="M709" i="50"/>
  <c r="M710" i="50"/>
  <c r="M711" i="50"/>
  <c r="M712" i="50"/>
  <c r="M713" i="50"/>
  <c r="M714" i="50"/>
  <c r="M715" i="50"/>
  <c r="M716" i="50"/>
  <c r="M717" i="50"/>
  <c r="M718" i="50"/>
  <c r="M719" i="50"/>
  <c r="M720" i="50"/>
  <c r="M721" i="50"/>
  <c r="M722" i="50"/>
  <c r="M723" i="50"/>
  <c r="M724" i="50"/>
  <c r="M725" i="50"/>
  <c r="M726" i="50"/>
  <c r="M727" i="50"/>
  <c r="M728" i="50"/>
  <c r="M729" i="50"/>
  <c r="M730" i="50"/>
  <c r="M731" i="50"/>
  <c r="M732" i="50"/>
  <c r="M733" i="50"/>
  <c r="M734" i="50"/>
  <c r="M735" i="50"/>
  <c r="M736" i="50"/>
  <c r="M737" i="50"/>
  <c r="M738" i="50"/>
  <c r="M739" i="50"/>
  <c r="M740" i="50"/>
  <c r="M741" i="50"/>
  <c r="M742" i="50"/>
  <c r="M743" i="50"/>
  <c r="M744" i="50"/>
  <c r="M745" i="50"/>
  <c r="M746" i="50"/>
  <c r="M747" i="50"/>
  <c r="M748" i="50"/>
  <c r="M749" i="50"/>
  <c r="M750" i="50"/>
  <c r="M751" i="50"/>
  <c r="M752" i="50"/>
  <c r="M753" i="50"/>
  <c r="M754" i="50"/>
  <c r="M755" i="50"/>
  <c r="M756" i="50"/>
  <c r="M757" i="50"/>
  <c r="M758" i="50"/>
  <c r="M759" i="50"/>
  <c r="M760" i="50"/>
  <c r="M761" i="50"/>
  <c r="M762" i="50"/>
  <c r="M763" i="50"/>
  <c r="M764" i="50"/>
  <c r="M765" i="50"/>
  <c r="M766" i="50"/>
  <c r="M767" i="50"/>
  <c r="M768" i="50"/>
  <c r="M769" i="50"/>
  <c r="M770" i="50"/>
  <c r="M771" i="50"/>
  <c r="M772" i="50"/>
  <c r="M773" i="50"/>
  <c r="M774" i="50"/>
  <c r="M775" i="50"/>
  <c r="M776" i="50"/>
  <c r="M777" i="50"/>
  <c r="M778" i="50"/>
  <c r="M779" i="50"/>
  <c r="M780" i="50"/>
  <c r="M781" i="50"/>
  <c r="M782" i="50"/>
  <c r="M783" i="50"/>
  <c r="M784" i="50"/>
  <c r="M785" i="50"/>
  <c r="M786" i="50"/>
  <c r="M787" i="50"/>
  <c r="M788" i="50"/>
  <c r="M789" i="50"/>
  <c r="M790" i="50"/>
  <c r="M791" i="50"/>
  <c r="M792" i="50"/>
  <c r="M793" i="50"/>
  <c r="M794" i="50"/>
  <c r="M795" i="50"/>
  <c r="M796" i="50"/>
  <c r="M797" i="50"/>
  <c r="M798" i="50"/>
  <c r="M799" i="50"/>
  <c r="M800" i="50"/>
  <c r="M801" i="50"/>
  <c r="M802" i="50"/>
  <c r="M803" i="50"/>
  <c r="M804" i="50"/>
  <c r="M805" i="50"/>
  <c r="M806" i="50"/>
  <c r="M807" i="50"/>
  <c r="M808" i="50"/>
  <c r="M809" i="50"/>
  <c r="M810" i="50"/>
  <c r="M811" i="50"/>
  <c r="M812" i="50"/>
  <c r="M813" i="50"/>
  <c r="M814" i="50"/>
  <c r="M815" i="50"/>
  <c r="M816" i="50"/>
  <c r="M817" i="50"/>
  <c r="M818" i="50"/>
  <c r="M819" i="50"/>
  <c r="M820" i="50"/>
  <c r="M821" i="50"/>
  <c r="M822" i="50"/>
  <c r="M823" i="50"/>
  <c r="M824" i="50"/>
  <c r="M825" i="50"/>
  <c r="M826" i="50"/>
  <c r="M827" i="50"/>
  <c r="M828" i="50"/>
  <c r="M829" i="50"/>
  <c r="M830" i="50"/>
  <c r="M831" i="50"/>
  <c r="M832" i="50"/>
  <c r="M833" i="50"/>
  <c r="M834" i="50"/>
  <c r="M835" i="50"/>
  <c r="M836" i="50"/>
  <c r="M837" i="50"/>
  <c r="M838" i="50"/>
  <c r="M839" i="50"/>
  <c r="M840" i="50"/>
  <c r="M841" i="50"/>
  <c r="M842" i="50"/>
  <c r="M843" i="50"/>
  <c r="M844" i="50"/>
  <c r="M845" i="50"/>
  <c r="M846" i="50"/>
  <c r="M847" i="50"/>
  <c r="M848" i="50"/>
  <c r="M849" i="50"/>
  <c r="M850" i="50"/>
  <c r="M851" i="50"/>
  <c r="M852" i="50"/>
  <c r="M853" i="50"/>
  <c r="M854" i="50"/>
  <c r="M855" i="50"/>
  <c r="M856" i="50"/>
  <c r="M857" i="50"/>
  <c r="M858" i="50"/>
  <c r="M859" i="50"/>
  <c r="M860" i="50"/>
  <c r="M861" i="50"/>
  <c r="M862" i="50"/>
  <c r="M863" i="50"/>
  <c r="M864" i="50"/>
  <c r="M865" i="50"/>
  <c r="M866" i="50"/>
  <c r="M867" i="50"/>
  <c r="M868" i="50"/>
  <c r="M869" i="50"/>
  <c r="M870" i="50"/>
  <c r="M871" i="50"/>
  <c r="M872" i="50"/>
  <c r="M873" i="50"/>
  <c r="M874" i="50"/>
  <c r="M875" i="50"/>
  <c r="M876" i="50"/>
  <c r="M877" i="50"/>
  <c r="M878" i="50"/>
  <c r="M879" i="50"/>
  <c r="M880" i="50"/>
  <c r="M881" i="50"/>
  <c r="M882" i="50"/>
  <c r="M883" i="50"/>
  <c r="M884" i="50"/>
  <c r="M885" i="50"/>
  <c r="M886" i="50"/>
  <c r="M887" i="50"/>
  <c r="M888" i="50"/>
  <c r="M889" i="50"/>
  <c r="M890" i="50"/>
  <c r="M891" i="50"/>
  <c r="M892" i="50"/>
  <c r="M893" i="50"/>
  <c r="M894" i="50"/>
  <c r="M895" i="50"/>
  <c r="M896" i="50"/>
  <c r="M897" i="50"/>
  <c r="M898" i="50"/>
  <c r="M899" i="50"/>
  <c r="M900" i="50"/>
  <c r="M901" i="50"/>
  <c r="M902" i="50"/>
  <c r="M903" i="50"/>
  <c r="M904" i="50"/>
  <c r="M905" i="50"/>
  <c r="M906" i="50"/>
  <c r="M907" i="50"/>
  <c r="M908" i="50"/>
  <c r="M909" i="50"/>
  <c r="M910" i="50"/>
  <c r="M911" i="50"/>
  <c r="M912" i="50"/>
  <c r="M913" i="50"/>
  <c r="M914" i="50"/>
  <c r="M915" i="50"/>
  <c r="M916" i="50"/>
  <c r="M917" i="50"/>
  <c r="M918" i="50"/>
  <c r="M919" i="50"/>
  <c r="M920" i="50"/>
  <c r="M921" i="50"/>
  <c r="M922" i="50"/>
  <c r="M923" i="50"/>
  <c r="M924" i="50"/>
  <c r="M925" i="50"/>
  <c r="M926" i="50"/>
  <c r="M927" i="50"/>
  <c r="M928" i="50"/>
  <c r="M929" i="50"/>
  <c r="M930" i="50"/>
  <c r="M931" i="50"/>
  <c r="M932" i="50"/>
  <c r="M933" i="50"/>
  <c r="M934" i="50"/>
  <c r="M935" i="50"/>
  <c r="M936" i="50"/>
  <c r="M937" i="50"/>
  <c r="M938" i="50"/>
  <c r="M939" i="50"/>
  <c r="M940" i="50"/>
  <c r="M941" i="50"/>
  <c r="M942" i="50"/>
  <c r="M943" i="50"/>
  <c r="M944" i="50"/>
  <c r="M945" i="50"/>
  <c r="M946" i="50"/>
  <c r="M947" i="50"/>
  <c r="M948" i="50"/>
  <c r="M949" i="50"/>
  <c r="M950" i="50"/>
  <c r="M951" i="50"/>
  <c r="M952" i="50"/>
  <c r="M953" i="50"/>
  <c r="M954" i="50"/>
  <c r="M955" i="50"/>
  <c r="M956" i="50"/>
  <c r="M957" i="50"/>
  <c r="M958" i="50"/>
  <c r="M959" i="50"/>
  <c r="M960" i="50"/>
  <c r="M961" i="50"/>
  <c r="M962" i="50"/>
  <c r="M963" i="50"/>
  <c r="M964" i="50"/>
  <c r="M965" i="50"/>
  <c r="M966" i="50"/>
  <c r="M967" i="50"/>
  <c r="M968" i="50"/>
  <c r="M969" i="50"/>
  <c r="M970" i="50"/>
  <c r="M971" i="50"/>
  <c r="M972" i="50"/>
  <c r="M973" i="50"/>
  <c r="M974" i="50"/>
  <c r="M975" i="50"/>
  <c r="M976" i="50"/>
  <c r="M977" i="50"/>
  <c r="M978" i="50"/>
  <c r="M979" i="50"/>
  <c r="M980" i="50"/>
  <c r="M981" i="50"/>
  <c r="M982" i="50"/>
  <c r="M983" i="50"/>
  <c r="M984" i="50"/>
  <c r="M985" i="50"/>
  <c r="M986" i="50"/>
  <c r="M987" i="50"/>
  <c r="M988" i="50"/>
  <c r="M989" i="50"/>
  <c r="M990" i="50"/>
  <c r="M991" i="50"/>
  <c r="M992" i="50"/>
  <c r="M993" i="50"/>
  <c r="M994" i="50"/>
  <c r="M995" i="50"/>
  <c r="M996" i="50"/>
  <c r="M997" i="50"/>
  <c r="M998" i="50"/>
  <c r="M999" i="50"/>
  <c r="M1000" i="50"/>
  <c r="N4" i="50"/>
  <c r="N5" i="50"/>
  <c r="N6" i="50"/>
  <c r="N7" i="50"/>
  <c r="N8" i="50"/>
  <c r="N9" i="50"/>
  <c r="N10" i="50"/>
  <c r="N11" i="50"/>
  <c r="N12" i="50"/>
  <c r="N13" i="50"/>
  <c r="N14" i="50"/>
  <c r="N15" i="50"/>
  <c r="N16" i="50"/>
  <c r="N17" i="50"/>
  <c r="N18" i="50"/>
  <c r="N19" i="50"/>
  <c r="N20" i="50"/>
  <c r="N21" i="50"/>
  <c r="N22" i="50"/>
  <c r="N23" i="50"/>
  <c r="N24" i="50"/>
  <c r="N25" i="50"/>
  <c r="N26" i="50"/>
  <c r="N27" i="50"/>
  <c r="N28" i="50"/>
  <c r="N29" i="50"/>
  <c r="N30" i="50"/>
  <c r="N31" i="50"/>
  <c r="N32" i="50"/>
  <c r="N33" i="50"/>
  <c r="N34" i="50"/>
  <c r="N35" i="50"/>
  <c r="N36" i="50"/>
  <c r="N37" i="50"/>
  <c r="N38" i="50"/>
  <c r="N39" i="50"/>
  <c r="N40" i="50"/>
  <c r="N41" i="50"/>
  <c r="N42" i="50"/>
  <c r="N43" i="50"/>
  <c r="N44" i="50"/>
  <c r="N45" i="50"/>
  <c r="N46" i="50"/>
  <c r="N47" i="50"/>
  <c r="N48" i="50"/>
  <c r="N49" i="50"/>
  <c r="N50" i="50"/>
  <c r="N51" i="50"/>
  <c r="N52" i="50"/>
  <c r="N53" i="50"/>
  <c r="N54" i="50"/>
  <c r="N55" i="50"/>
  <c r="N56" i="50"/>
  <c r="N57" i="50"/>
  <c r="N58" i="50"/>
  <c r="N59" i="50"/>
  <c r="N60" i="50"/>
  <c r="N61" i="50"/>
  <c r="N62" i="50"/>
  <c r="N63" i="50"/>
  <c r="N64" i="50"/>
  <c r="N65" i="50"/>
  <c r="N66" i="50"/>
  <c r="N67" i="50"/>
  <c r="N68" i="50"/>
  <c r="N69" i="50"/>
  <c r="N70" i="50"/>
  <c r="N71" i="50"/>
  <c r="N72" i="50"/>
  <c r="N73" i="50"/>
  <c r="N74" i="50"/>
  <c r="N75" i="50"/>
  <c r="N76" i="50"/>
  <c r="N77" i="50"/>
  <c r="N78" i="50"/>
  <c r="N79" i="50"/>
  <c r="N80" i="50"/>
  <c r="N81" i="50"/>
  <c r="N82" i="50"/>
  <c r="N83" i="50"/>
  <c r="N84" i="50"/>
  <c r="N85" i="50"/>
  <c r="N86" i="50"/>
  <c r="N87" i="50"/>
  <c r="N88" i="50"/>
  <c r="N89" i="50"/>
  <c r="N90" i="50"/>
  <c r="N91" i="50"/>
  <c r="N92" i="50"/>
  <c r="N93" i="50"/>
  <c r="N94" i="50"/>
  <c r="N95" i="50"/>
  <c r="N96" i="50"/>
  <c r="N97" i="50"/>
  <c r="N98" i="50"/>
  <c r="N99" i="50"/>
  <c r="N100" i="50"/>
  <c r="N101" i="50"/>
  <c r="N102" i="50"/>
  <c r="N103" i="50"/>
  <c r="N104" i="50"/>
  <c r="N105" i="50"/>
  <c r="N106" i="50"/>
  <c r="N107" i="50"/>
  <c r="N108" i="50"/>
  <c r="N109" i="50"/>
  <c r="N110" i="50"/>
  <c r="N111" i="50"/>
  <c r="N112" i="50"/>
  <c r="N113" i="50"/>
  <c r="N114" i="50"/>
  <c r="N115" i="50"/>
  <c r="N116" i="50"/>
  <c r="N117" i="50"/>
  <c r="N118" i="50"/>
  <c r="N119" i="50"/>
  <c r="N120" i="50"/>
  <c r="N121" i="50"/>
  <c r="N122" i="50"/>
  <c r="N123" i="50"/>
  <c r="N124" i="50"/>
  <c r="N125" i="50"/>
  <c r="N126" i="50"/>
  <c r="N127" i="50"/>
  <c r="N128" i="50"/>
  <c r="N129" i="50"/>
  <c r="N130" i="50"/>
  <c r="N131" i="50"/>
  <c r="N132" i="50"/>
  <c r="N133" i="50"/>
  <c r="N134" i="50"/>
  <c r="N135" i="50"/>
  <c r="N136" i="50"/>
  <c r="N137" i="50"/>
  <c r="N138" i="50"/>
  <c r="N139" i="50"/>
  <c r="N140" i="50"/>
  <c r="N141" i="50"/>
  <c r="N142" i="50"/>
  <c r="N143" i="50"/>
  <c r="N144" i="50"/>
  <c r="N145" i="50"/>
  <c r="N146" i="50"/>
  <c r="N147" i="50"/>
  <c r="N148" i="50"/>
  <c r="N149" i="50"/>
  <c r="N150" i="50"/>
  <c r="N151" i="50"/>
  <c r="N152" i="50"/>
  <c r="N153" i="50"/>
  <c r="N154" i="50"/>
  <c r="N155" i="50"/>
  <c r="N156" i="50"/>
  <c r="N157" i="50"/>
  <c r="N158" i="50"/>
  <c r="N159" i="50"/>
  <c r="N160" i="50"/>
  <c r="N161" i="50"/>
  <c r="N162" i="50"/>
  <c r="N163" i="50"/>
  <c r="N164" i="50"/>
  <c r="N165" i="50"/>
  <c r="N166" i="50"/>
  <c r="N167" i="50"/>
  <c r="N168" i="50"/>
  <c r="N169" i="50"/>
  <c r="N170" i="50"/>
  <c r="N171" i="50"/>
  <c r="N172" i="50"/>
  <c r="N173" i="50"/>
  <c r="N174" i="50"/>
  <c r="N175" i="50"/>
  <c r="N176" i="50"/>
  <c r="N177" i="50"/>
  <c r="N178" i="50"/>
  <c r="N179" i="50"/>
  <c r="N180" i="50"/>
  <c r="N181" i="50"/>
  <c r="N182" i="50"/>
  <c r="N183" i="50"/>
  <c r="N184" i="50"/>
  <c r="N185" i="50"/>
  <c r="N186" i="50"/>
  <c r="N187" i="50"/>
  <c r="N188" i="50"/>
  <c r="N189" i="50"/>
  <c r="N190" i="50"/>
  <c r="N191" i="50"/>
  <c r="N192" i="50"/>
  <c r="N193" i="50"/>
  <c r="N194" i="50"/>
  <c r="N195" i="50"/>
  <c r="N196" i="50"/>
  <c r="N197" i="50"/>
  <c r="N198" i="50"/>
  <c r="N199" i="50"/>
  <c r="N200" i="50"/>
  <c r="N201" i="50"/>
  <c r="N202" i="50"/>
  <c r="N203" i="50"/>
  <c r="N204" i="50"/>
  <c r="N205" i="50"/>
  <c r="N206" i="50"/>
  <c r="N207" i="50"/>
  <c r="N208" i="50"/>
  <c r="N209" i="50"/>
  <c r="N210" i="50"/>
  <c r="N211" i="50"/>
  <c r="N212" i="50"/>
  <c r="N213" i="50"/>
  <c r="N214" i="50"/>
  <c r="N215" i="50"/>
  <c r="N216" i="50"/>
  <c r="N217" i="50"/>
  <c r="N218" i="50"/>
  <c r="N219" i="50"/>
  <c r="N220" i="50"/>
  <c r="N221" i="50"/>
  <c r="N222" i="50"/>
  <c r="N223" i="50"/>
  <c r="N224" i="50"/>
  <c r="N225" i="50"/>
  <c r="N226" i="50"/>
  <c r="N227" i="50"/>
  <c r="N228" i="50"/>
  <c r="N229" i="50"/>
  <c r="N230" i="50"/>
  <c r="N231" i="50"/>
  <c r="N232" i="50"/>
  <c r="N233" i="50"/>
  <c r="N234" i="50"/>
  <c r="N235" i="50"/>
  <c r="N236" i="50"/>
  <c r="N237" i="50"/>
  <c r="N238" i="50"/>
  <c r="N239" i="50"/>
  <c r="N240" i="50"/>
  <c r="N241" i="50"/>
  <c r="N242" i="50"/>
  <c r="N243" i="50"/>
  <c r="N244" i="50"/>
  <c r="N245" i="50"/>
  <c r="N246" i="50"/>
  <c r="N247" i="50"/>
  <c r="N248" i="50"/>
  <c r="N249" i="50"/>
  <c r="N250" i="50"/>
  <c r="N251" i="50"/>
  <c r="N252" i="50"/>
  <c r="N253" i="50"/>
  <c r="N254" i="50"/>
  <c r="N255" i="50"/>
  <c r="N256" i="50"/>
  <c r="N257" i="50"/>
  <c r="N258" i="50"/>
  <c r="N259" i="50"/>
  <c r="N260" i="50"/>
  <c r="N261" i="50"/>
  <c r="N262" i="50"/>
  <c r="N263" i="50"/>
  <c r="N264" i="50"/>
  <c r="N265" i="50"/>
  <c r="N266" i="50"/>
  <c r="N267" i="50"/>
  <c r="N268" i="50"/>
  <c r="N269" i="50"/>
  <c r="N270" i="50"/>
  <c r="N271" i="50"/>
  <c r="N272" i="50"/>
  <c r="N273" i="50"/>
  <c r="N274" i="50"/>
  <c r="N275" i="50"/>
  <c r="N276" i="50"/>
  <c r="N277" i="50"/>
  <c r="N278" i="50"/>
  <c r="N279" i="50"/>
  <c r="N280" i="50"/>
  <c r="N281" i="50"/>
  <c r="N282" i="50"/>
  <c r="N283" i="50"/>
  <c r="N284" i="50"/>
  <c r="N285" i="50"/>
  <c r="N286" i="50"/>
  <c r="N287" i="50"/>
  <c r="N288" i="50"/>
  <c r="N289" i="50"/>
  <c r="N290" i="50"/>
  <c r="N291" i="50"/>
  <c r="N292" i="50"/>
  <c r="N293" i="50"/>
  <c r="N294" i="50"/>
  <c r="N295" i="50"/>
  <c r="N296" i="50"/>
  <c r="N297" i="50"/>
  <c r="N298" i="50"/>
  <c r="N299" i="50"/>
  <c r="N300" i="50"/>
  <c r="N301" i="50"/>
  <c r="N302" i="50"/>
  <c r="N303" i="50"/>
  <c r="N304" i="50"/>
  <c r="N305" i="50"/>
  <c r="N306" i="50"/>
  <c r="N307" i="50"/>
  <c r="N308" i="50"/>
  <c r="N309" i="50"/>
  <c r="N310" i="50"/>
  <c r="N311" i="50"/>
  <c r="N312" i="50"/>
  <c r="N313" i="50"/>
  <c r="N314" i="50"/>
  <c r="N315" i="50"/>
  <c r="N316" i="50"/>
  <c r="N317" i="50"/>
  <c r="N318" i="50"/>
  <c r="N319" i="50"/>
  <c r="N320" i="50"/>
  <c r="N321" i="50"/>
  <c r="N322" i="50"/>
  <c r="N323" i="50"/>
  <c r="N324" i="50"/>
  <c r="N325" i="50"/>
  <c r="N326" i="50"/>
  <c r="N327" i="50"/>
  <c r="N328" i="50"/>
  <c r="N329" i="50"/>
  <c r="N330" i="50"/>
  <c r="N331" i="50"/>
  <c r="N332" i="50"/>
  <c r="N333" i="50"/>
  <c r="N334" i="50"/>
  <c r="N335" i="50"/>
  <c r="N336" i="50"/>
  <c r="N337" i="50"/>
  <c r="N338" i="50"/>
  <c r="N339" i="50"/>
  <c r="N340" i="50"/>
  <c r="N341" i="50"/>
  <c r="N342" i="50"/>
  <c r="N343" i="50"/>
  <c r="N344" i="50"/>
  <c r="N345" i="50"/>
  <c r="N346" i="50"/>
  <c r="N347" i="50"/>
  <c r="N348" i="50"/>
  <c r="N349" i="50"/>
  <c r="N350" i="50"/>
  <c r="N351" i="50"/>
  <c r="N352" i="50"/>
  <c r="N353" i="50"/>
  <c r="N354" i="50"/>
  <c r="N355" i="50"/>
  <c r="N356" i="50"/>
  <c r="N357" i="50"/>
  <c r="N358" i="50"/>
  <c r="N359" i="50"/>
  <c r="N360" i="50"/>
  <c r="N361" i="50"/>
  <c r="N362" i="50"/>
  <c r="N363" i="50"/>
  <c r="N364" i="50"/>
  <c r="N365" i="50"/>
  <c r="N366" i="50"/>
  <c r="N367" i="50"/>
  <c r="N368" i="50"/>
  <c r="N369" i="50"/>
  <c r="N370" i="50"/>
  <c r="N371" i="50"/>
  <c r="N372" i="50"/>
  <c r="N373" i="50"/>
  <c r="N374" i="50"/>
  <c r="N375" i="50"/>
  <c r="N376" i="50"/>
  <c r="N377" i="50"/>
  <c r="N378" i="50"/>
  <c r="N379" i="50"/>
  <c r="N380" i="50"/>
  <c r="N381" i="50"/>
  <c r="N382" i="50"/>
  <c r="N383" i="50"/>
  <c r="N384" i="50"/>
  <c r="N385" i="50"/>
  <c r="N386" i="50"/>
  <c r="N387" i="50"/>
  <c r="N388" i="50"/>
  <c r="N389" i="50"/>
  <c r="N390" i="50"/>
  <c r="N391" i="50"/>
  <c r="N392" i="50"/>
  <c r="N393" i="50"/>
  <c r="N394" i="50"/>
  <c r="N395" i="50"/>
  <c r="N396" i="50"/>
  <c r="N397" i="50"/>
  <c r="N398" i="50"/>
  <c r="N399" i="50"/>
  <c r="N400" i="50"/>
  <c r="N401" i="50"/>
  <c r="N402" i="50"/>
  <c r="N403" i="50"/>
  <c r="N404" i="50"/>
  <c r="N405" i="50"/>
  <c r="N406" i="50"/>
  <c r="N407" i="50"/>
  <c r="N408" i="50"/>
  <c r="N409" i="50"/>
  <c r="N410" i="50"/>
  <c r="N411" i="50"/>
  <c r="N412" i="50"/>
  <c r="N413" i="50"/>
  <c r="N414" i="50"/>
  <c r="N415" i="50"/>
  <c r="N416" i="50"/>
  <c r="N417" i="50"/>
  <c r="N418" i="50"/>
  <c r="N419" i="50"/>
  <c r="N420" i="50"/>
  <c r="N421" i="50"/>
  <c r="N422" i="50"/>
  <c r="N423" i="50"/>
  <c r="N424" i="50"/>
  <c r="N425" i="50"/>
  <c r="N426" i="50"/>
  <c r="N427" i="50"/>
  <c r="N428" i="50"/>
  <c r="N429" i="50"/>
  <c r="N430" i="50"/>
  <c r="N431" i="50"/>
  <c r="N432" i="50"/>
  <c r="N433" i="50"/>
  <c r="N434" i="50"/>
  <c r="N435" i="50"/>
  <c r="N436" i="50"/>
  <c r="N437" i="50"/>
  <c r="N438" i="50"/>
  <c r="N439" i="50"/>
  <c r="N440" i="50"/>
  <c r="N441" i="50"/>
  <c r="N442" i="50"/>
  <c r="N443" i="50"/>
  <c r="N444" i="50"/>
  <c r="N445" i="50"/>
  <c r="N446" i="50"/>
  <c r="N447" i="50"/>
  <c r="N448" i="50"/>
  <c r="N449" i="50"/>
  <c r="N450" i="50"/>
  <c r="N451" i="50"/>
  <c r="N452" i="50"/>
  <c r="N453" i="50"/>
  <c r="N454" i="50"/>
  <c r="N455" i="50"/>
  <c r="N456" i="50"/>
  <c r="N457" i="50"/>
  <c r="N458" i="50"/>
  <c r="N459" i="50"/>
  <c r="N460" i="50"/>
  <c r="N461" i="50"/>
  <c r="N462" i="50"/>
  <c r="N463" i="50"/>
  <c r="N464" i="50"/>
  <c r="N465" i="50"/>
  <c r="N466" i="50"/>
  <c r="N467" i="50"/>
  <c r="N468" i="50"/>
  <c r="N469" i="50"/>
  <c r="N470" i="50"/>
  <c r="N471" i="50"/>
  <c r="N472" i="50"/>
  <c r="N473" i="50"/>
  <c r="N474" i="50"/>
  <c r="N475" i="50"/>
  <c r="N476" i="50"/>
  <c r="N477" i="50"/>
  <c r="N478" i="50"/>
  <c r="N479" i="50"/>
  <c r="N480" i="50"/>
  <c r="N481" i="50"/>
  <c r="N482" i="50"/>
  <c r="N483" i="50"/>
  <c r="N484" i="50"/>
  <c r="N485" i="50"/>
  <c r="N486" i="50"/>
  <c r="N487" i="50"/>
  <c r="N488" i="50"/>
  <c r="N489" i="50"/>
  <c r="N490" i="50"/>
  <c r="N491" i="50"/>
  <c r="N492" i="50"/>
  <c r="N493" i="50"/>
  <c r="N494" i="50"/>
  <c r="N495" i="50"/>
  <c r="N496" i="50"/>
  <c r="N497" i="50"/>
  <c r="N498" i="50"/>
  <c r="N499" i="50"/>
  <c r="N500" i="50"/>
  <c r="N501" i="50"/>
  <c r="N502" i="50"/>
  <c r="N503" i="50"/>
  <c r="N504" i="50"/>
  <c r="N505" i="50"/>
  <c r="N506" i="50"/>
  <c r="N507" i="50"/>
  <c r="N508" i="50"/>
  <c r="N509" i="50"/>
  <c r="N510" i="50"/>
  <c r="N511" i="50"/>
  <c r="N512" i="50"/>
  <c r="N513" i="50"/>
  <c r="N514" i="50"/>
  <c r="N515" i="50"/>
  <c r="N516" i="50"/>
  <c r="N517" i="50"/>
  <c r="N518" i="50"/>
  <c r="N519" i="50"/>
  <c r="N520" i="50"/>
  <c r="N521" i="50"/>
  <c r="N522" i="50"/>
  <c r="N523" i="50"/>
  <c r="N524" i="50"/>
  <c r="N525" i="50"/>
  <c r="N526" i="50"/>
  <c r="N527" i="50"/>
  <c r="N528" i="50"/>
  <c r="N529" i="50"/>
  <c r="N530" i="50"/>
  <c r="N531" i="50"/>
  <c r="N532" i="50"/>
  <c r="N533" i="50"/>
  <c r="N534" i="50"/>
  <c r="N535" i="50"/>
  <c r="N536" i="50"/>
  <c r="N537" i="50"/>
  <c r="N538" i="50"/>
  <c r="N539" i="50"/>
  <c r="N540" i="50"/>
  <c r="N541" i="50"/>
  <c r="N542" i="50"/>
  <c r="N543" i="50"/>
  <c r="N544" i="50"/>
  <c r="N545" i="50"/>
  <c r="N546" i="50"/>
  <c r="N547" i="50"/>
  <c r="N548" i="50"/>
  <c r="N549" i="50"/>
  <c r="N550" i="50"/>
  <c r="N551" i="50"/>
  <c r="N552" i="50"/>
  <c r="N553" i="50"/>
  <c r="N554" i="50"/>
  <c r="N555" i="50"/>
  <c r="N556" i="50"/>
  <c r="N557" i="50"/>
  <c r="N558" i="50"/>
  <c r="N559" i="50"/>
  <c r="N560" i="50"/>
  <c r="N561" i="50"/>
  <c r="N562" i="50"/>
  <c r="N563" i="50"/>
  <c r="N564" i="50"/>
  <c r="N565" i="50"/>
  <c r="N566" i="50"/>
  <c r="N567" i="50"/>
  <c r="N568" i="50"/>
  <c r="N569" i="50"/>
  <c r="N570" i="50"/>
  <c r="N571" i="50"/>
  <c r="N572" i="50"/>
  <c r="N573" i="50"/>
  <c r="N574" i="50"/>
  <c r="N575" i="50"/>
  <c r="N576" i="50"/>
  <c r="N577" i="50"/>
  <c r="N578" i="50"/>
  <c r="N579" i="50"/>
  <c r="N580" i="50"/>
  <c r="N581" i="50"/>
  <c r="N582" i="50"/>
  <c r="N583" i="50"/>
  <c r="N584" i="50"/>
  <c r="N585" i="50"/>
  <c r="N586" i="50"/>
  <c r="N587" i="50"/>
  <c r="N588" i="50"/>
  <c r="N589" i="50"/>
  <c r="N590" i="50"/>
  <c r="N591" i="50"/>
  <c r="N592" i="50"/>
  <c r="N593" i="50"/>
  <c r="N594" i="50"/>
  <c r="N595" i="50"/>
  <c r="N596" i="50"/>
  <c r="N597" i="50"/>
  <c r="N598" i="50"/>
  <c r="N599" i="50"/>
  <c r="N600" i="50"/>
  <c r="N601" i="50"/>
  <c r="N602" i="50"/>
  <c r="N603" i="50"/>
  <c r="N604" i="50"/>
  <c r="N605" i="50"/>
  <c r="N606" i="50"/>
  <c r="N607" i="50"/>
  <c r="N608" i="50"/>
  <c r="N609" i="50"/>
  <c r="N610" i="50"/>
  <c r="N611" i="50"/>
  <c r="N612" i="50"/>
  <c r="N613" i="50"/>
  <c r="N614" i="50"/>
  <c r="N615" i="50"/>
  <c r="N616" i="50"/>
  <c r="N617" i="50"/>
  <c r="N618" i="50"/>
  <c r="N619" i="50"/>
  <c r="N620" i="50"/>
  <c r="N621" i="50"/>
  <c r="N622" i="50"/>
  <c r="N623" i="50"/>
  <c r="N624" i="50"/>
  <c r="N625" i="50"/>
  <c r="N626" i="50"/>
  <c r="N627" i="50"/>
  <c r="N628" i="50"/>
  <c r="N629" i="50"/>
  <c r="N630" i="50"/>
  <c r="N631" i="50"/>
  <c r="N632" i="50"/>
  <c r="N633" i="50"/>
  <c r="N634" i="50"/>
  <c r="N635" i="50"/>
  <c r="N636" i="50"/>
  <c r="N637" i="50"/>
  <c r="N638" i="50"/>
  <c r="N639" i="50"/>
  <c r="N640" i="50"/>
  <c r="N641" i="50"/>
  <c r="N642" i="50"/>
  <c r="N643" i="50"/>
  <c r="N644" i="50"/>
  <c r="N645" i="50"/>
  <c r="N646" i="50"/>
  <c r="N647" i="50"/>
  <c r="N648" i="50"/>
  <c r="N649" i="50"/>
  <c r="N650" i="50"/>
  <c r="N651" i="50"/>
  <c r="N652" i="50"/>
  <c r="N653" i="50"/>
  <c r="N654" i="50"/>
  <c r="N655" i="50"/>
  <c r="N656" i="50"/>
  <c r="N657" i="50"/>
  <c r="N658" i="50"/>
  <c r="N659" i="50"/>
  <c r="N660" i="50"/>
  <c r="N661" i="50"/>
  <c r="N662" i="50"/>
  <c r="N663" i="50"/>
  <c r="N664" i="50"/>
  <c r="N665" i="50"/>
  <c r="N666" i="50"/>
  <c r="N667" i="50"/>
  <c r="N668" i="50"/>
  <c r="N669" i="50"/>
  <c r="N670" i="50"/>
  <c r="N671" i="50"/>
  <c r="N672" i="50"/>
  <c r="N673" i="50"/>
  <c r="N674" i="50"/>
  <c r="N675" i="50"/>
  <c r="N676" i="50"/>
  <c r="N677" i="50"/>
  <c r="N678" i="50"/>
  <c r="N679" i="50"/>
  <c r="N680" i="50"/>
  <c r="N681" i="50"/>
  <c r="N682" i="50"/>
  <c r="N683" i="50"/>
  <c r="N684" i="50"/>
  <c r="N685" i="50"/>
  <c r="N686" i="50"/>
  <c r="N687" i="50"/>
  <c r="N688" i="50"/>
  <c r="N689" i="50"/>
  <c r="N690" i="50"/>
  <c r="N691" i="50"/>
  <c r="N692" i="50"/>
  <c r="N693" i="50"/>
  <c r="N694" i="50"/>
  <c r="N695" i="50"/>
  <c r="N696" i="50"/>
  <c r="N697" i="50"/>
  <c r="N698" i="50"/>
  <c r="N699" i="50"/>
  <c r="N700" i="50"/>
  <c r="N701" i="50"/>
  <c r="N702" i="50"/>
  <c r="N703" i="50"/>
  <c r="N704" i="50"/>
  <c r="N705" i="50"/>
  <c r="N706" i="50"/>
  <c r="N707" i="50"/>
  <c r="N708" i="50"/>
  <c r="N709" i="50"/>
  <c r="N710" i="50"/>
  <c r="N711" i="50"/>
  <c r="N712" i="50"/>
  <c r="N713" i="50"/>
  <c r="N714" i="50"/>
  <c r="N715" i="50"/>
  <c r="N716" i="50"/>
  <c r="N717" i="50"/>
  <c r="N718" i="50"/>
  <c r="N719" i="50"/>
  <c r="N720" i="50"/>
  <c r="N721" i="50"/>
  <c r="N722" i="50"/>
  <c r="N723" i="50"/>
  <c r="N724" i="50"/>
  <c r="N725" i="50"/>
  <c r="N726" i="50"/>
  <c r="N727" i="50"/>
  <c r="N728" i="50"/>
  <c r="N729" i="50"/>
  <c r="N730" i="50"/>
  <c r="N731" i="50"/>
  <c r="N732" i="50"/>
  <c r="N733" i="50"/>
  <c r="N734" i="50"/>
  <c r="N735" i="50"/>
  <c r="N736" i="50"/>
  <c r="N737" i="50"/>
  <c r="N738" i="50"/>
  <c r="N739" i="50"/>
  <c r="N740" i="50"/>
  <c r="N741" i="50"/>
  <c r="N742" i="50"/>
  <c r="N743" i="50"/>
  <c r="N744" i="50"/>
  <c r="N745" i="50"/>
  <c r="N746" i="50"/>
  <c r="N747" i="50"/>
  <c r="N748" i="50"/>
  <c r="N749" i="50"/>
  <c r="N750" i="50"/>
  <c r="N751" i="50"/>
  <c r="N752" i="50"/>
  <c r="N753" i="50"/>
  <c r="N754" i="50"/>
  <c r="N755" i="50"/>
  <c r="N756" i="50"/>
  <c r="N757" i="50"/>
  <c r="N758" i="50"/>
  <c r="N759" i="50"/>
  <c r="N760" i="50"/>
  <c r="N761" i="50"/>
  <c r="N762" i="50"/>
  <c r="N763" i="50"/>
  <c r="N764" i="50"/>
  <c r="N765" i="50"/>
  <c r="N766" i="50"/>
  <c r="N767" i="50"/>
  <c r="N768" i="50"/>
  <c r="N769" i="50"/>
  <c r="N770" i="50"/>
  <c r="N771" i="50"/>
  <c r="N772" i="50"/>
  <c r="N773" i="50"/>
  <c r="N774" i="50"/>
  <c r="N775" i="50"/>
  <c r="N776" i="50"/>
  <c r="N777" i="50"/>
  <c r="N778" i="50"/>
  <c r="N779" i="50"/>
  <c r="N780" i="50"/>
  <c r="N781" i="50"/>
  <c r="N782" i="50"/>
  <c r="N783" i="50"/>
  <c r="N784" i="50"/>
  <c r="N785" i="50"/>
  <c r="N786" i="50"/>
  <c r="N787" i="50"/>
  <c r="N788" i="50"/>
  <c r="N789" i="50"/>
  <c r="N790" i="50"/>
  <c r="N791" i="50"/>
  <c r="N792" i="50"/>
  <c r="N793" i="50"/>
  <c r="N794" i="50"/>
  <c r="N795" i="50"/>
  <c r="N796" i="50"/>
  <c r="N797" i="50"/>
  <c r="N798" i="50"/>
  <c r="N799" i="50"/>
  <c r="N800" i="50"/>
  <c r="N801" i="50"/>
  <c r="N802" i="50"/>
  <c r="N803" i="50"/>
  <c r="N804" i="50"/>
  <c r="N805" i="50"/>
  <c r="N806" i="50"/>
  <c r="N807" i="50"/>
  <c r="N808" i="50"/>
  <c r="N809" i="50"/>
  <c r="N810" i="50"/>
  <c r="N811" i="50"/>
  <c r="N812" i="50"/>
  <c r="N813" i="50"/>
  <c r="N814" i="50"/>
  <c r="N815" i="50"/>
  <c r="N816" i="50"/>
  <c r="N817" i="50"/>
  <c r="N818" i="50"/>
  <c r="N819" i="50"/>
  <c r="N820" i="50"/>
  <c r="N821" i="50"/>
  <c r="N822" i="50"/>
  <c r="N823" i="50"/>
  <c r="N824" i="50"/>
  <c r="N825" i="50"/>
  <c r="N826" i="50"/>
  <c r="N827" i="50"/>
  <c r="N828" i="50"/>
  <c r="N829" i="50"/>
  <c r="N830" i="50"/>
  <c r="N831" i="50"/>
  <c r="N832" i="50"/>
  <c r="N833" i="50"/>
  <c r="N834" i="50"/>
  <c r="N835" i="50"/>
  <c r="N836" i="50"/>
  <c r="N837" i="50"/>
  <c r="N838" i="50"/>
  <c r="N839" i="50"/>
  <c r="N840" i="50"/>
  <c r="N841" i="50"/>
  <c r="N842" i="50"/>
  <c r="N843" i="50"/>
  <c r="N844" i="50"/>
  <c r="N845" i="50"/>
  <c r="N846" i="50"/>
  <c r="N847" i="50"/>
  <c r="N848" i="50"/>
  <c r="N849" i="50"/>
  <c r="N850" i="50"/>
  <c r="N851" i="50"/>
  <c r="N852" i="50"/>
  <c r="N853" i="50"/>
  <c r="N854" i="50"/>
  <c r="N855" i="50"/>
  <c r="N856" i="50"/>
  <c r="N857" i="50"/>
  <c r="N858" i="50"/>
  <c r="N859" i="50"/>
  <c r="N860" i="50"/>
  <c r="N861" i="50"/>
  <c r="N862" i="50"/>
  <c r="N863" i="50"/>
  <c r="N864" i="50"/>
  <c r="N865" i="50"/>
  <c r="N866" i="50"/>
  <c r="N867" i="50"/>
  <c r="N868" i="50"/>
  <c r="N869" i="50"/>
  <c r="N870" i="50"/>
  <c r="N871" i="50"/>
  <c r="N872" i="50"/>
  <c r="N873" i="50"/>
  <c r="N874" i="50"/>
  <c r="N875" i="50"/>
  <c r="N876" i="50"/>
  <c r="N877" i="50"/>
  <c r="N878" i="50"/>
  <c r="N879" i="50"/>
  <c r="N880" i="50"/>
  <c r="N881" i="50"/>
  <c r="N882" i="50"/>
  <c r="N883" i="50"/>
  <c r="N884" i="50"/>
  <c r="N885" i="50"/>
  <c r="N886" i="50"/>
  <c r="N887" i="50"/>
  <c r="N888" i="50"/>
  <c r="N889" i="50"/>
  <c r="N890" i="50"/>
  <c r="N891" i="50"/>
  <c r="N892" i="50"/>
  <c r="N893" i="50"/>
  <c r="N894" i="50"/>
  <c r="N895" i="50"/>
  <c r="N896" i="50"/>
  <c r="N897" i="50"/>
  <c r="N898" i="50"/>
  <c r="N899" i="50"/>
  <c r="N900" i="50"/>
  <c r="N901" i="50"/>
  <c r="N902" i="50"/>
  <c r="N903" i="50"/>
  <c r="N904" i="50"/>
  <c r="N905" i="50"/>
  <c r="N906" i="50"/>
  <c r="N907" i="50"/>
  <c r="N908" i="50"/>
  <c r="N909" i="50"/>
  <c r="N910" i="50"/>
  <c r="N911" i="50"/>
  <c r="N912" i="50"/>
  <c r="N913" i="50"/>
  <c r="N914" i="50"/>
  <c r="N915" i="50"/>
  <c r="N916" i="50"/>
  <c r="N917" i="50"/>
  <c r="N918" i="50"/>
  <c r="N919" i="50"/>
  <c r="N920" i="50"/>
  <c r="N921" i="50"/>
  <c r="N922" i="50"/>
  <c r="N923" i="50"/>
  <c r="N924" i="50"/>
  <c r="N925" i="50"/>
  <c r="N926" i="50"/>
  <c r="N927" i="50"/>
  <c r="N928" i="50"/>
  <c r="N929" i="50"/>
  <c r="N930" i="50"/>
  <c r="N931" i="50"/>
  <c r="N932" i="50"/>
  <c r="N933" i="50"/>
  <c r="N934" i="50"/>
  <c r="N935" i="50"/>
  <c r="N936" i="50"/>
  <c r="N937" i="50"/>
  <c r="N938" i="50"/>
  <c r="N939" i="50"/>
  <c r="N940" i="50"/>
  <c r="N941" i="50"/>
  <c r="N942" i="50"/>
  <c r="N943" i="50"/>
  <c r="N944" i="50"/>
  <c r="N945" i="50"/>
  <c r="N946" i="50"/>
  <c r="N947" i="50"/>
  <c r="N948" i="50"/>
  <c r="N949" i="50"/>
  <c r="N950" i="50"/>
  <c r="N951" i="50"/>
  <c r="N952" i="50"/>
  <c r="N953" i="50"/>
  <c r="N954" i="50"/>
  <c r="N955" i="50"/>
  <c r="N956" i="50"/>
  <c r="N957" i="50"/>
  <c r="N958" i="50"/>
  <c r="N959" i="50"/>
  <c r="N960" i="50"/>
  <c r="N961" i="50"/>
  <c r="N962" i="50"/>
  <c r="N963" i="50"/>
  <c r="N964" i="50"/>
  <c r="N965" i="50"/>
  <c r="N966" i="50"/>
  <c r="N967" i="50"/>
  <c r="N968" i="50"/>
  <c r="N969" i="50"/>
  <c r="N970" i="50"/>
  <c r="N971" i="50"/>
  <c r="N972" i="50"/>
  <c r="N973" i="50"/>
  <c r="N974" i="50"/>
  <c r="N975" i="50"/>
  <c r="N976" i="50"/>
  <c r="N977" i="50"/>
  <c r="N978" i="50"/>
  <c r="N979" i="50"/>
  <c r="N980" i="50"/>
  <c r="N981" i="50"/>
  <c r="N982" i="50"/>
  <c r="N983" i="50"/>
  <c r="N984" i="50"/>
  <c r="N985" i="50"/>
  <c r="N986" i="50"/>
  <c r="N987" i="50"/>
  <c r="N988" i="50"/>
  <c r="N989" i="50"/>
  <c r="N990" i="50"/>
  <c r="N991" i="50"/>
  <c r="N992" i="50"/>
  <c r="N993" i="50"/>
  <c r="N994" i="50"/>
  <c r="N995" i="50"/>
  <c r="N996" i="50"/>
  <c r="N997" i="50"/>
  <c r="N998" i="50"/>
  <c r="N999" i="50"/>
  <c r="N1000" i="50"/>
  <c r="P4" i="50"/>
  <c r="P5" i="50"/>
  <c r="P6" i="50"/>
  <c r="P7" i="50"/>
  <c r="P8" i="50"/>
  <c r="P9" i="50"/>
  <c r="P10" i="50"/>
  <c r="P11" i="50"/>
  <c r="P12" i="50"/>
  <c r="P13" i="50"/>
  <c r="P14" i="50"/>
  <c r="P15" i="50"/>
  <c r="P16" i="50"/>
  <c r="P17" i="50"/>
  <c r="P18" i="50"/>
  <c r="P19" i="50"/>
  <c r="P20" i="50"/>
  <c r="P21" i="50"/>
  <c r="P22" i="50"/>
  <c r="P23" i="50"/>
  <c r="P24" i="50"/>
  <c r="P25" i="50"/>
  <c r="P26" i="50"/>
  <c r="P27" i="50"/>
  <c r="P28" i="50"/>
  <c r="P29" i="50"/>
  <c r="P30" i="50"/>
  <c r="P31" i="50"/>
  <c r="P32" i="50"/>
  <c r="P33" i="50"/>
  <c r="P34" i="50"/>
  <c r="P35" i="50"/>
  <c r="P36" i="50"/>
  <c r="P37" i="50"/>
  <c r="P38" i="50"/>
  <c r="P39" i="50"/>
  <c r="P40" i="50"/>
  <c r="P41" i="50"/>
  <c r="P42" i="50"/>
  <c r="P43" i="50"/>
  <c r="P44" i="50"/>
  <c r="P45" i="50"/>
  <c r="P46" i="50"/>
  <c r="P47" i="50"/>
  <c r="P48" i="50"/>
  <c r="P49" i="50"/>
  <c r="P50" i="50"/>
  <c r="P51" i="50"/>
  <c r="P52" i="50"/>
  <c r="P53" i="50"/>
  <c r="P54" i="50"/>
  <c r="P55" i="50"/>
  <c r="P56" i="50"/>
  <c r="P57" i="50"/>
  <c r="P58" i="50"/>
  <c r="P59" i="50"/>
  <c r="P60" i="50"/>
  <c r="P61" i="50"/>
  <c r="P62" i="50"/>
  <c r="P63" i="50"/>
  <c r="P64" i="50"/>
  <c r="P65" i="50"/>
  <c r="P66" i="50"/>
  <c r="P67" i="50"/>
  <c r="P68" i="50"/>
  <c r="P69" i="50"/>
  <c r="P70" i="50"/>
  <c r="P71" i="50"/>
  <c r="P72" i="50"/>
  <c r="P73" i="50"/>
  <c r="P74" i="50"/>
  <c r="P75" i="50"/>
  <c r="P76" i="50"/>
  <c r="P77" i="50"/>
  <c r="P78" i="50"/>
  <c r="P79" i="50"/>
  <c r="P80" i="50"/>
  <c r="P81" i="50"/>
  <c r="P82" i="50"/>
  <c r="P83" i="50"/>
  <c r="P84" i="50"/>
  <c r="P85" i="50"/>
  <c r="P86" i="50"/>
  <c r="P87" i="50"/>
  <c r="P88" i="50"/>
  <c r="P89" i="50"/>
  <c r="P90" i="50"/>
  <c r="P91" i="50"/>
  <c r="P92" i="50"/>
  <c r="P93" i="50"/>
  <c r="P94" i="50"/>
  <c r="P95" i="50"/>
  <c r="P96" i="50"/>
  <c r="P97" i="50"/>
  <c r="P98" i="50"/>
  <c r="P99" i="50"/>
  <c r="P100" i="50"/>
  <c r="P101" i="50"/>
  <c r="P102" i="50"/>
  <c r="P103" i="50"/>
  <c r="P104" i="50"/>
  <c r="P105" i="50"/>
  <c r="P106" i="50"/>
  <c r="P107" i="50"/>
  <c r="P108" i="50"/>
  <c r="P109" i="50"/>
  <c r="P110" i="50"/>
  <c r="P111" i="50"/>
  <c r="P112" i="50"/>
  <c r="P113" i="50"/>
  <c r="P114" i="50"/>
  <c r="P115" i="50"/>
  <c r="P116" i="50"/>
  <c r="P117" i="50"/>
  <c r="P118" i="50"/>
  <c r="P119" i="50"/>
  <c r="P120" i="50"/>
  <c r="P121" i="50"/>
  <c r="P122" i="50"/>
  <c r="P123" i="50"/>
  <c r="P124" i="50"/>
  <c r="P125" i="50"/>
  <c r="P126" i="50"/>
  <c r="P127" i="50"/>
  <c r="P128" i="50"/>
  <c r="P129" i="50"/>
  <c r="P130" i="50"/>
  <c r="P131" i="50"/>
  <c r="P132" i="50"/>
  <c r="P133" i="50"/>
  <c r="P134" i="50"/>
  <c r="P135" i="50"/>
  <c r="P136" i="50"/>
  <c r="P137" i="50"/>
  <c r="P138" i="50"/>
  <c r="P139" i="50"/>
  <c r="P140" i="50"/>
  <c r="P141" i="50"/>
  <c r="P142" i="50"/>
  <c r="P143" i="50"/>
  <c r="P144" i="50"/>
  <c r="P145" i="50"/>
  <c r="P146" i="50"/>
  <c r="P147" i="50"/>
  <c r="P148" i="50"/>
  <c r="P149" i="50"/>
  <c r="P150" i="50"/>
  <c r="P151" i="50"/>
  <c r="P152" i="50"/>
  <c r="P153" i="50"/>
  <c r="P154" i="50"/>
  <c r="P155" i="50"/>
  <c r="P156" i="50"/>
  <c r="P157" i="50"/>
  <c r="P158" i="50"/>
  <c r="P159" i="50"/>
  <c r="P160" i="50"/>
  <c r="P161" i="50"/>
  <c r="P162" i="50"/>
  <c r="P163" i="50"/>
  <c r="P164" i="50"/>
  <c r="P165" i="50"/>
  <c r="P166" i="50"/>
  <c r="P167" i="50"/>
  <c r="P168" i="50"/>
  <c r="P169" i="50"/>
  <c r="P170" i="50"/>
  <c r="P171" i="50"/>
  <c r="P172" i="50"/>
  <c r="P173" i="50"/>
  <c r="P174" i="50"/>
  <c r="P175" i="50"/>
  <c r="P176" i="50"/>
  <c r="P177" i="50"/>
  <c r="P178" i="50"/>
  <c r="P179" i="50"/>
  <c r="P180" i="50"/>
  <c r="P181" i="50"/>
  <c r="P182" i="50"/>
  <c r="P183" i="50"/>
  <c r="P184" i="50"/>
  <c r="P185" i="50"/>
  <c r="P186" i="50"/>
  <c r="P187" i="50"/>
  <c r="P188" i="50"/>
  <c r="P189" i="50"/>
  <c r="P190" i="50"/>
  <c r="P191" i="50"/>
  <c r="P192" i="50"/>
  <c r="P193" i="50"/>
  <c r="P194" i="50"/>
  <c r="P195" i="50"/>
  <c r="P196" i="50"/>
  <c r="P197" i="50"/>
  <c r="P198" i="50"/>
  <c r="P199" i="50"/>
  <c r="P200" i="50"/>
  <c r="P201" i="50"/>
  <c r="P202" i="50"/>
  <c r="P203" i="50"/>
  <c r="P204" i="50"/>
  <c r="P205" i="50"/>
  <c r="P206" i="50"/>
  <c r="P207" i="50"/>
  <c r="P208" i="50"/>
  <c r="P209" i="50"/>
  <c r="P210" i="50"/>
  <c r="P211" i="50"/>
  <c r="P212" i="50"/>
  <c r="P213" i="50"/>
  <c r="P214" i="50"/>
  <c r="P215" i="50"/>
  <c r="P216" i="50"/>
  <c r="P217" i="50"/>
  <c r="P218" i="50"/>
  <c r="P219" i="50"/>
  <c r="P220" i="50"/>
  <c r="P221" i="50"/>
  <c r="P222" i="50"/>
  <c r="P223" i="50"/>
  <c r="P224" i="50"/>
  <c r="P225" i="50"/>
  <c r="P226" i="50"/>
  <c r="P227" i="50"/>
  <c r="P228" i="50"/>
  <c r="P229" i="50"/>
  <c r="P230" i="50"/>
  <c r="P231" i="50"/>
  <c r="P232" i="50"/>
  <c r="P233" i="50"/>
  <c r="P234" i="50"/>
  <c r="P235" i="50"/>
  <c r="P236" i="50"/>
  <c r="P237" i="50"/>
  <c r="P238" i="50"/>
  <c r="P239" i="50"/>
  <c r="P240" i="50"/>
  <c r="P241" i="50"/>
  <c r="P242" i="50"/>
  <c r="P243" i="50"/>
  <c r="P244" i="50"/>
  <c r="P245" i="50"/>
  <c r="P246" i="50"/>
  <c r="P247" i="50"/>
  <c r="P248" i="50"/>
  <c r="P249" i="50"/>
  <c r="P250" i="50"/>
  <c r="P251" i="50"/>
  <c r="P252" i="50"/>
  <c r="P253" i="50"/>
  <c r="P254" i="50"/>
  <c r="P255" i="50"/>
  <c r="P256" i="50"/>
  <c r="P257" i="50"/>
  <c r="P258" i="50"/>
  <c r="P259" i="50"/>
  <c r="P260" i="50"/>
  <c r="P261" i="50"/>
  <c r="P262" i="50"/>
  <c r="P263" i="50"/>
  <c r="P264" i="50"/>
  <c r="P265" i="50"/>
  <c r="P266" i="50"/>
  <c r="P267" i="50"/>
  <c r="P268" i="50"/>
  <c r="P269" i="50"/>
  <c r="P270" i="50"/>
  <c r="P271" i="50"/>
  <c r="P272" i="50"/>
  <c r="P273" i="50"/>
  <c r="P274" i="50"/>
  <c r="P275" i="50"/>
  <c r="P276" i="50"/>
  <c r="P277" i="50"/>
  <c r="P278" i="50"/>
  <c r="P279" i="50"/>
  <c r="P280" i="50"/>
  <c r="P281" i="50"/>
  <c r="P282" i="50"/>
  <c r="P283" i="50"/>
  <c r="P284" i="50"/>
  <c r="P285" i="50"/>
  <c r="P286" i="50"/>
  <c r="P287" i="50"/>
  <c r="P288" i="50"/>
  <c r="P289" i="50"/>
  <c r="P290" i="50"/>
  <c r="P291" i="50"/>
  <c r="P292" i="50"/>
  <c r="P293" i="50"/>
  <c r="P294" i="50"/>
  <c r="P295" i="50"/>
  <c r="P296" i="50"/>
  <c r="P297" i="50"/>
  <c r="P298" i="50"/>
  <c r="P299" i="50"/>
  <c r="P300" i="50"/>
  <c r="P301" i="50"/>
  <c r="P302" i="50"/>
  <c r="P303" i="50"/>
  <c r="P304" i="50"/>
  <c r="P305" i="50"/>
  <c r="P306" i="50"/>
  <c r="P307" i="50"/>
  <c r="P308" i="50"/>
  <c r="P309" i="50"/>
  <c r="P310" i="50"/>
  <c r="P311" i="50"/>
  <c r="P312" i="50"/>
  <c r="P313" i="50"/>
  <c r="P314" i="50"/>
  <c r="P315" i="50"/>
  <c r="P316" i="50"/>
  <c r="P317" i="50"/>
  <c r="P318" i="50"/>
  <c r="P319" i="50"/>
  <c r="P320" i="50"/>
  <c r="P321" i="50"/>
  <c r="P322" i="50"/>
  <c r="P323" i="50"/>
  <c r="P324" i="50"/>
  <c r="P325" i="50"/>
  <c r="P326" i="50"/>
  <c r="P327" i="50"/>
  <c r="P328" i="50"/>
  <c r="P329" i="50"/>
  <c r="P330" i="50"/>
  <c r="P331" i="50"/>
  <c r="P332" i="50"/>
  <c r="P333" i="50"/>
  <c r="P334" i="50"/>
  <c r="P335" i="50"/>
  <c r="P336" i="50"/>
  <c r="P337" i="50"/>
  <c r="P338" i="50"/>
  <c r="P339" i="50"/>
  <c r="P340" i="50"/>
  <c r="P341" i="50"/>
  <c r="P342" i="50"/>
  <c r="P343" i="50"/>
  <c r="P344" i="50"/>
  <c r="P345" i="50"/>
  <c r="P346" i="50"/>
  <c r="P347" i="50"/>
  <c r="P348" i="50"/>
  <c r="P349" i="50"/>
  <c r="P350" i="50"/>
  <c r="P351" i="50"/>
  <c r="P352" i="50"/>
  <c r="P353" i="50"/>
  <c r="P354" i="50"/>
  <c r="P355" i="50"/>
  <c r="P356" i="50"/>
  <c r="P357" i="50"/>
  <c r="P358" i="50"/>
  <c r="P359" i="50"/>
  <c r="P360" i="50"/>
  <c r="P361" i="50"/>
  <c r="P362" i="50"/>
  <c r="P363" i="50"/>
  <c r="P364" i="50"/>
  <c r="P365" i="50"/>
  <c r="P366" i="50"/>
  <c r="P367" i="50"/>
  <c r="P368" i="50"/>
  <c r="P369" i="50"/>
  <c r="P370" i="50"/>
  <c r="P371" i="50"/>
  <c r="P372" i="50"/>
  <c r="P373" i="50"/>
  <c r="P374" i="50"/>
  <c r="P375" i="50"/>
  <c r="P376" i="50"/>
  <c r="P377" i="50"/>
  <c r="P378" i="50"/>
  <c r="P379" i="50"/>
  <c r="P380" i="50"/>
  <c r="P381" i="50"/>
  <c r="P382" i="50"/>
  <c r="P383" i="50"/>
  <c r="P384" i="50"/>
  <c r="P385" i="50"/>
  <c r="P386" i="50"/>
  <c r="P387" i="50"/>
  <c r="P388" i="50"/>
  <c r="P389" i="50"/>
  <c r="P390" i="50"/>
  <c r="P391" i="50"/>
  <c r="P392" i="50"/>
  <c r="P393" i="50"/>
  <c r="P394" i="50"/>
  <c r="P395" i="50"/>
  <c r="P396" i="50"/>
  <c r="P397" i="50"/>
  <c r="P398" i="50"/>
  <c r="P399" i="50"/>
  <c r="P400" i="50"/>
  <c r="P401" i="50"/>
  <c r="P402" i="50"/>
  <c r="P403" i="50"/>
  <c r="P404" i="50"/>
  <c r="P405" i="50"/>
  <c r="P406" i="50"/>
  <c r="P407" i="50"/>
  <c r="P408" i="50"/>
  <c r="P409" i="50"/>
  <c r="P410" i="50"/>
  <c r="P411" i="50"/>
  <c r="P412" i="50"/>
  <c r="P413" i="50"/>
  <c r="P414" i="50"/>
  <c r="P415" i="50"/>
  <c r="P416" i="50"/>
  <c r="P417" i="50"/>
  <c r="P418" i="50"/>
  <c r="P419" i="50"/>
  <c r="P420" i="50"/>
  <c r="P421" i="50"/>
  <c r="P422" i="50"/>
  <c r="P423" i="50"/>
  <c r="P424" i="50"/>
  <c r="P425" i="50"/>
  <c r="P426" i="50"/>
  <c r="P427" i="50"/>
  <c r="P428" i="50"/>
  <c r="P429" i="50"/>
  <c r="P430" i="50"/>
  <c r="P431" i="50"/>
  <c r="P432" i="50"/>
  <c r="P433" i="50"/>
  <c r="P434" i="50"/>
  <c r="P435" i="50"/>
  <c r="P436" i="50"/>
  <c r="P437" i="50"/>
  <c r="P438" i="50"/>
  <c r="P439" i="50"/>
  <c r="P440" i="50"/>
  <c r="P441" i="50"/>
  <c r="P442" i="50"/>
  <c r="P443" i="50"/>
  <c r="P444" i="50"/>
  <c r="P445" i="50"/>
  <c r="P446" i="50"/>
  <c r="P447" i="50"/>
  <c r="P448" i="50"/>
  <c r="P449" i="50"/>
  <c r="P450" i="50"/>
  <c r="P451" i="50"/>
  <c r="P452" i="50"/>
  <c r="P453" i="50"/>
  <c r="P454" i="50"/>
  <c r="P455" i="50"/>
  <c r="P456" i="50"/>
  <c r="P457" i="50"/>
  <c r="P458" i="50"/>
  <c r="P459" i="50"/>
  <c r="P460" i="50"/>
  <c r="P461" i="50"/>
  <c r="P462" i="50"/>
  <c r="P463" i="50"/>
  <c r="P464" i="50"/>
  <c r="P465" i="50"/>
  <c r="P466" i="50"/>
  <c r="P467" i="50"/>
  <c r="P468" i="50"/>
  <c r="P469" i="50"/>
  <c r="P470" i="50"/>
  <c r="P471" i="50"/>
  <c r="P472" i="50"/>
  <c r="P473" i="50"/>
  <c r="P474" i="50"/>
  <c r="P475" i="50"/>
  <c r="P476" i="50"/>
  <c r="P477" i="50"/>
  <c r="P478" i="50"/>
  <c r="P479" i="50"/>
  <c r="P480" i="50"/>
  <c r="P481" i="50"/>
  <c r="P482" i="50"/>
  <c r="P483" i="50"/>
  <c r="P484" i="50"/>
  <c r="P485" i="50"/>
  <c r="P486" i="50"/>
  <c r="P487" i="50"/>
  <c r="P488" i="50"/>
  <c r="P489" i="50"/>
  <c r="P490" i="50"/>
  <c r="P491" i="50"/>
  <c r="P492" i="50"/>
  <c r="P493" i="50"/>
  <c r="P494" i="50"/>
  <c r="P495" i="50"/>
  <c r="P496" i="50"/>
  <c r="P497" i="50"/>
  <c r="P498" i="50"/>
  <c r="P499" i="50"/>
  <c r="P500" i="50"/>
  <c r="P501" i="50"/>
  <c r="P502" i="50"/>
  <c r="P503" i="50"/>
  <c r="P504" i="50"/>
  <c r="P505" i="50"/>
  <c r="P506" i="50"/>
  <c r="P507" i="50"/>
  <c r="P508" i="50"/>
  <c r="P509" i="50"/>
  <c r="P510" i="50"/>
  <c r="P511" i="50"/>
  <c r="P512" i="50"/>
  <c r="P513" i="50"/>
  <c r="P514" i="50"/>
  <c r="P515" i="50"/>
  <c r="P516" i="50"/>
  <c r="P517" i="50"/>
  <c r="P518" i="50"/>
  <c r="P519" i="50"/>
  <c r="P520" i="50"/>
  <c r="P521" i="50"/>
  <c r="P522" i="50"/>
  <c r="P523" i="50"/>
  <c r="P524" i="50"/>
  <c r="P525" i="50"/>
  <c r="P526" i="50"/>
  <c r="P527" i="50"/>
  <c r="P528" i="50"/>
  <c r="P529" i="50"/>
  <c r="P530" i="50"/>
  <c r="P531" i="50"/>
  <c r="P532" i="50"/>
  <c r="P533" i="50"/>
  <c r="P534" i="50"/>
  <c r="P535" i="50"/>
  <c r="P536" i="50"/>
  <c r="P537" i="50"/>
  <c r="P538" i="50"/>
  <c r="P539" i="50"/>
  <c r="P540" i="50"/>
  <c r="P541" i="50"/>
  <c r="P542" i="50"/>
  <c r="P543" i="50"/>
  <c r="P544" i="50"/>
  <c r="P545" i="50"/>
  <c r="P546" i="50"/>
  <c r="P547" i="50"/>
  <c r="P548" i="50"/>
  <c r="P549" i="50"/>
  <c r="P550" i="50"/>
  <c r="P551" i="50"/>
  <c r="P552" i="50"/>
  <c r="P553" i="50"/>
  <c r="P554" i="50"/>
  <c r="P555" i="50"/>
  <c r="P556" i="50"/>
  <c r="P557" i="50"/>
  <c r="P558" i="50"/>
  <c r="P559" i="50"/>
  <c r="P560" i="50"/>
  <c r="P561" i="50"/>
  <c r="P562" i="50"/>
  <c r="P563" i="50"/>
  <c r="P564" i="50"/>
  <c r="P565" i="50"/>
  <c r="P566" i="50"/>
  <c r="P567" i="50"/>
  <c r="P568" i="50"/>
  <c r="P569" i="50"/>
  <c r="P570" i="50"/>
  <c r="P571" i="50"/>
  <c r="P572" i="50"/>
  <c r="P573" i="50"/>
  <c r="P574" i="50"/>
  <c r="P575" i="50"/>
  <c r="P576" i="50"/>
  <c r="P577" i="50"/>
  <c r="P578" i="50"/>
  <c r="P579" i="50"/>
  <c r="P580" i="50"/>
  <c r="P581" i="50"/>
  <c r="P582" i="50"/>
  <c r="P583" i="50"/>
  <c r="P584" i="50"/>
  <c r="P585" i="50"/>
  <c r="P586" i="50"/>
  <c r="P587" i="50"/>
  <c r="P588" i="50"/>
  <c r="P589" i="50"/>
  <c r="P590" i="50"/>
  <c r="P591" i="50"/>
  <c r="P592" i="50"/>
  <c r="P593" i="50"/>
  <c r="P594" i="50"/>
  <c r="P595" i="50"/>
  <c r="P596" i="50"/>
  <c r="P597" i="50"/>
  <c r="P598" i="50"/>
  <c r="P599" i="50"/>
  <c r="P600" i="50"/>
  <c r="P601" i="50"/>
  <c r="P602" i="50"/>
  <c r="P603" i="50"/>
  <c r="P604" i="50"/>
  <c r="P605" i="50"/>
  <c r="P606" i="50"/>
  <c r="P607" i="50"/>
  <c r="P608" i="50"/>
  <c r="P609" i="50"/>
  <c r="P610" i="50"/>
  <c r="P611" i="50"/>
  <c r="P612" i="50"/>
  <c r="P613" i="50"/>
  <c r="P614" i="50"/>
  <c r="P615" i="50"/>
  <c r="P616" i="50"/>
  <c r="P617" i="50"/>
  <c r="P618" i="50"/>
  <c r="P619" i="50"/>
  <c r="P620" i="50"/>
  <c r="P621" i="50"/>
  <c r="P622" i="50"/>
  <c r="P623" i="50"/>
  <c r="P624" i="50"/>
  <c r="P625" i="50"/>
  <c r="P626" i="50"/>
  <c r="P627" i="50"/>
  <c r="P628" i="50"/>
  <c r="P629" i="50"/>
  <c r="P630" i="50"/>
  <c r="P631" i="50"/>
  <c r="P632" i="50"/>
  <c r="P633" i="50"/>
  <c r="P634" i="50"/>
  <c r="P635" i="50"/>
  <c r="P636" i="50"/>
  <c r="P637" i="50"/>
  <c r="P638" i="50"/>
  <c r="P639" i="50"/>
  <c r="P640" i="50"/>
  <c r="P641" i="50"/>
  <c r="P642" i="50"/>
  <c r="P643" i="50"/>
  <c r="P644" i="50"/>
  <c r="P645" i="50"/>
  <c r="P646" i="50"/>
  <c r="P647" i="50"/>
  <c r="P648" i="50"/>
  <c r="P649" i="50"/>
  <c r="P650" i="50"/>
  <c r="P651" i="50"/>
  <c r="P652" i="50"/>
  <c r="P653" i="50"/>
  <c r="P654" i="50"/>
  <c r="P655" i="50"/>
  <c r="P656" i="50"/>
  <c r="P657" i="50"/>
  <c r="P658" i="50"/>
  <c r="P659" i="50"/>
  <c r="P660" i="50"/>
  <c r="P661" i="50"/>
  <c r="P662" i="50"/>
  <c r="P663" i="50"/>
  <c r="P664" i="50"/>
  <c r="P665" i="50"/>
  <c r="P666" i="50"/>
  <c r="P667" i="50"/>
  <c r="P668" i="50"/>
  <c r="P669" i="50"/>
  <c r="P670" i="50"/>
  <c r="P671" i="50"/>
  <c r="P672" i="50"/>
  <c r="P673" i="50"/>
  <c r="P674" i="50"/>
  <c r="P675" i="50"/>
  <c r="P676" i="50"/>
  <c r="P677" i="50"/>
  <c r="P678" i="50"/>
  <c r="P679" i="50"/>
  <c r="P680" i="50"/>
  <c r="P681" i="50"/>
  <c r="P682" i="50"/>
  <c r="P683" i="50"/>
  <c r="P684" i="50"/>
  <c r="P685" i="50"/>
  <c r="P686" i="50"/>
  <c r="P687" i="50"/>
  <c r="P688" i="50"/>
  <c r="P689" i="50"/>
  <c r="P690" i="50"/>
  <c r="P691" i="50"/>
  <c r="P692" i="50"/>
  <c r="P693" i="50"/>
  <c r="P694" i="50"/>
  <c r="P695" i="50"/>
  <c r="P696" i="50"/>
  <c r="P697" i="50"/>
  <c r="P698" i="50"/>
  <c r="P699" i="50"/>
  <c r="P700" i="50"/>
  <c r="P701" i="50"/>
  <c r="P702" i="50"/>
  <c r="P703" i="50"/>
  <c r="P704" i="50"/>
  <c r="P705" i="50"/>
  <c r="P706" i="50"/>
  <c r="P707" i="50"/>
  <c r="P708" i="50"/>
  <c r="P709" i="50"/>
  <c r="P710" i="50"/>
  <c r="P711" i="50"/>
  <c r="P712" i="50"/>
  <c r="P713" i="50"/>
  <c r="P714" i="50"/>
  <c r="P715" i="50"/>
  <c r="P716" i="50"/>
  <c r="P717" i="50"/>
  <c r="P718" i="50"/>
  <c r="P719" i="50"/>
  <c r="P720" i="50"/>
  <c r="P721" i="50"/>
  <c r="P722" i="50"/>
  <c r="P723" i="50"/>
  <c r="P724" i="50"/>
  <c r="P725" i="50"/>
  <c r="P726" i="50"/>
  <c r="P727" i="50"/>
  <c r="P728" i="50"/>
  <c r="P729" i="50"/>
  <c r="P730" i="50"/>
  <c r="P731" i="50"/>
  <c r="P732" i="50"/>
  <c r="P733" i="50"/>
  <c r="P734" i="50"/>
  <c r="P735" i="50"/>
  <c r="P736" i="50"/>
  <c r="P737" i="50"/>
  <c r="P738" i="50"/>
  <c r="P739" i="50"/>
  <c r="P740" i="50"/>
  <c r="P741" i="50"/>
  <c r="P742" i="50"/>
  <c r="P743" i="50"/>
  <c r="P744" i="50"/>
  <c r="P745" i="50"/>
  <c r="P746" i="50"/>
  <c r="P747" i="50"/>
  <c r="P748" i="50"/>
  <c r="P749" i="50"/>
  <c r="P750" i="50"/>
  <c r="P751" i="50"/>
  <c r="P752" i="50"/>
  <c r="P753" i="50"/>
  <c r="P754" i="50"/>
  <c r="P755" i="50"/>
  <c r="P756" i="50"/>
  <c r="P757" i="50"/>
  <c r="P758" i="50"/>
  <c r="P759" i="50"/>
  <c r="P760" i="50"/>
  <c r="P761" i="50"/>
  <c r="P762" i="50"/>
  <c r="P763" i="50"/>
  <c r="P764" i="50"/>
  <c r="P765" i="50"/>
  <c r="P766" i="50"/>
  <c r="P767" i="50"/>
  <c r="P768" i="50"/>
  <c r="P769" i="50"/>
  <c r="P770" i="50"/>
  <c r="P771" i="50"/>
  <c r="P772" i="50"/>
  <c r="P773" i="50"/>
  <c r="P774" i="50"/>
  <c r="P775" i="50"/>
  <c r="P776" i="50"/>
  <c r="P777" i="50"/>
  <c r="P778" i="50"/>
  <c r="P779" i="50"/>
  <c r="P780" i="50"/>
  <c r="P781" i="50"/>
  <c r="P782" i="50"/>
  <c r="P783" i="50"/>
  <c r="P784" i="50"/>
  <c r="P785" i="50"/>
  <c r="P786" i="50"/>
  <c r="P787" i="50"/>
  <c r="P788" i="50"/>
  <c r="P789" i="50"/>
  <c r="P790" i="50"/>
  <c r="P791" i="50"/>
  <c r="P792" i="50"/>
  <c r="P793" i="50"/>
  <c r="P794" i="50"/>
  <c r="P795" i="50"/>
  <c r="P796" i="50"/>
  <c r="P797" i="50"/>
  <c r="P798" i="50"/>
  <c r="P799" i="50"/>
  <c r="P800" i="50"/>
  <c r="P801" i="50"/>
  <c r="P802" i="50"/>
  <c r="P803" i="50"/>
  <c r="P804" i="50"/>
  <c r="P805" i="50"/>
  <c r="P806" i="50"/>
  <c r="P807" i="50"/>
  <c r="P808" i="50"/>
  <c r="P809" i="50"/>
  <c r="P810" i="50"/>
  <c r="P811" i="50"/>
  <c r="P812" i="50"/>
  <c r="P813" i="50"/>
  <c r="P814" i="50"/>
  <c r="P815" i="50"/>
  <c r="P816" i="50"/>
  <c r="P817" i="50"/>
  <c r="P818" i="50"/>
  <c r="P819" i="50"/>
  <c r="P820" i="50"/>
  <c r="P821" i="50"/>
  <c r="P822" i="50"/>
  <c r="P823" i="50"/>
  <c r="P824" i="50"/>
  <c r="P825" i="50"/>
  <c r="P826" i="50"/>
  <c r="P827" i="50"/>
  <c r="P828" i="50"/>
  <c r="P829" i="50"/>
  <c r="P830" i="50"/>
  <c r="P831" i="50"/>
  <c r="P832" i="50"/>
  <c r="P833" i="50"/>
  <c r="P834" i="50"/>
  <c r="P835" i="50"/>
  <c r="P836" i="50"/>
  <c r="P837" i="50"/>
  <c r="P838" i="50"/>
  <c r="P839" i="50"/>
  <c r="P840" i="50"/>
  <c r="P841" i="50"/>
  <c r="P842" i="50"/>
  <c r="P843" i="50"/>
  <c r="P844" i="50"/>
  <c r="P845" i="50"/>
  <c r="P846" i="50"/>
  <c r="P847" i="50"/>
  <c r="P848" i="50"/>
  <c r="P849" i="50"/>
  <c r="P850" i="50"/>
  <c r="P851" i="50"/>
  <c r="P852" i="50"/>
  <c r="P853" i="50"/>
  <c r="P854" i="50"/>
  <c r="P855" i="50"/>
  <c r="P856" i="50"/>
  <c r="P857" i="50"/>
  <c r="P858" i="50"/>
  <c r="P859" i="50"/>
  <c r="P860" i="50"/>
  <c r="P861" i="50"/>
  <c r="P862" i="50"/>
  <c r="P863" i="50"/>
  <c r="P864" i="50"/>
  <c r="P865" i="50"/>
  <c r="P866" i="50"/>
  <c r="P867" i="50"/>
  <c r="P868" i="50"/>
  <c r="P869" i="50"/>
  <c r="P870" i="50"/>
  <c r="P871" i="50"/>
  <c r="P872" i="50"/>
  <c r="P873" i="50"/>
  <c r="P874" i="50"/>
  <c r="P875" i="50"/>
  <c r="P876" i="50"/>
  <c r="P877" i="50"/>
  <c r="P878" i="50"/>
  <c r="P879" i="50"/>
  <c r="P880" i="50"/>
  <c r="P881" i="50"/>
  <c r="P882" i="50"/>
  <c r="P883" i="50"/>
  <c r="P884" i="50"/>
  <c r="P885" i="50"/>
  <c r="P886" i="50"/>
  <c r="P887" i="50"/>
  <c r="P888" i="50"/>
  <c r="P889" i="50"/>
  <c r="P890" i="50"/>
  <c r="P891" i="50"/>
  <c r="P892" i="50"/>
  <c r="P893" i="50"/>
  <c r="P894" i="50"/>
  <c r="P895" i="50"/>
  <c r="P896" i="50"/>
  <c r="P897" i="50"/>
  <c r="P898" i="50"/>
  <c r="P899" i="50"/>
  <c r="P900" i="50"/>
  <c r="P901" i="50"/>
  <c r="P902" i="50"/>
  <c r="P903" i="50"/>
  <c r="P904" i="50"/>
  <c r="P905" i="50"/>
  <c r="P906" i="50"/>
  <c r="P907" i="50"/>
  <c r="P908" i="50"/>
  <c r="P909" i="50"/>
  <c r="P910" i="50"/>
  <c r="P911" i="50"/>
  <c r="P912" i="50"/>
  <c r="P913" i="50"/>
  <c r="P914" i="50"/>
  <c r="P915" i="50"/>
  <c r="P916" i="50"/>
  <c r="P917" i="50"/>
  <c r="P918" i="50"/>
  <c r="P919" i="50"/>
  <c r="P920" i="50"/>
  <c r="P921" i="50"/>
  <c r="P922" i="50"/>
  <c r="P923" i="50"/>
  <c r="P924" i="50"/>
  <c r="P925" i="50"/>
  <c r="P926" i="50"/>
  <c r="P927" i="50"/>
  <c r="P928" i="50"/>
  <c r="P929" i="50"/>
  <c r="P930" i="50"/>
  <c r="P931" i="50"/>
  <c r="P932" i="50"/>
  <c r="P933" i="50"/>
  <c r="P934" i="50"/>
  <c r="P935" i="50"/>
  <c r="P936" i="50"/>
  <c r="P937" i="50"/>
  <c r="P938" i="50"/>
  <c r="P939" i="50"/>
  <c r="P940" i="50"/>
  <c r="P941" i="50"/>
  <c r="P942" i="50"/>
  <c r="P943" i="50"/>
  <c r="P944" i="50"/>
  <c r="P945" i="50"/>
  <c r="P946" i="50"/>
  <c r="P947" i="50"/>
  <c r="P948" i="50"/>
  <c r="P949" i="50"/>
  <c r="P950" i="50"/>
  <c r="P951" i="50"/>
  <c r="P952" i="50"/>
  <c r="P953" i="50"/>
  <c r="P954" i="50"/>
  <c r="P955" i="50"/>
  <c r="P956" i="50"/>
  <c r="P957" i="50"/>
  <c r="P958" i="50"/>
  <c r="P959" i="50"/>
  <c r="P960" i="50"/>
  <c r="P961" i="50"/>
  <c r="P962" i="50"/>
  <c r="P963" i="50"/>
  <c r="P964" i="50"/>
  <c r="P965" i="50"/>
  <c r="P966" i="50"/>
  <c r="P967" i="50"/>
  <c r="P968" i="50"/>
  <c r="P969" i="50"/>
  <c r="P970" i="50"/>
  <c r="P971" i="50"/>
  <c r="P972" i="50"/>
  <c r="P973" i="50"/>
  <c r="P974" i="50"/>
  <c r="P975" i="50"/>
  <c r="P976" i="50"/>
  <c r="P977" i="50"/>
  <c r="P978" i="50"/>
  <c r="P979" i="50"/>
  <c r="P980" i="50"/>
  <c r="P981" i="50"/>
  <c r="P982" i="50"/>
  <c r="P983" i="50"/>
  <c r="P984" i="50"/>
  <c r="P985" i="50"/>
  <c r="P986" i="50"/>
  <c r="P987" i="50"/>
  <c r="P988" i="50"/>
  <c r="P989" i="50"/>
  <c r="P990" i="50"/>
  <c r="P991" i="50"/>
  <c r="P992" i="50"/>
  <c r="P993" i="50"/>
  <c r="P994" i="50"/>
  <c r="P995" i="50"/>
  <c r="P996" i="50"/>
  <c r="P997" i="50"/>
  <c r="P998" i="50"/>
  <c r="P999" i="50"/>
  <c r="P1000" i="50"/>
  <c r="P2" i="50"/>
  <c r="Q4" i="50"/>
  <c r="Q5" i="50"/>
  <c r="Q6" i="50"/>
  <c r="Q7" i="50"/>
  <c r="Q8" i="50"/>
  <c r="Q9" i="50"/>
  <c r="Q10" i="50"/>
  <c r="Q11" i="50"/>
  <c r="Q12" i="50"/>
  <c r="Q13" i="50"/>
  <c r="Q14" i="50"/>
  <c r="Q15" i="50"/>
  <c r="Q16" i="50"/>
  <c r="Q17" i="50"/>
  <c r="Q18" i="50"/>
  <c r="Q19" i="50"/>
  <c r="Q20" i="50"/>
  <c r="Q21" i="50"/>
  <c r="Q22" i="50"/>
  <c r="Q23" i="50"/>
  <c r="Q24" i="50"/>
  <c r="Q25" i="50"/>
  <c r="Q26" i="50"/>
  <c r="Q27" i="50"/>
  <c r="Q28" i="50"/>
  <c r="Q29" i="50"/>
  <c r="Q30" i="50"/>
  <c r="Q31" i="50"/>
  <c r="Q32" i="50"/>
  <c r="Q33" i="50"/>
  <c r="Q34" i="50"/>
  <c r="Q35" i="50"/>
  <c r="Q36" i="50"/>
  <c r="Q37" i="50"/>
  <c r="Q38" i="50"/>
  <c r="Q39" i="50"/>
  <c r="Q40" i="50"/>
  <c r="Q41" i="50"/>
  <c r="Q42" i="50"/>
  <c r="Q43" i="50"/>
  <c r="Q44" i="50"/>
  <c r="Q45" i="50"/>
  <c r="Q46" i="50"/>
  <c r="Q47" i="50"/>
  <c r="Q48" i="50"/>
  <c r="Q49" i="50"/>
  <c r="Q50" i="50"/>
  <c r="Q51" i="50"/>
  <c r="Q52" i="50"/>
  <c r="Q53" i="50"/>
  <c r="Q54" i="50"/>
  <c r="Q55" i="50"/>
  <c r="Q56" i="50"/>
  <c r="Q57" i="50"/>
  <c r="Q58" i="50"/>
  <c r="Q59" i="50"/>
  <c r="Q60" i="50"/>
  <c r="Q61" i="50"/>
  <c r="Q62" i="50"/>
  <c r="Q63" i="50"/>
  <c r="Q64" i="50"/>
  <c r="Q65" i="50"/>
  <c r="Q66" i="50"/>
  <c r="Q67" i="50"/>
  <c r="Q68" i="50"/>
  <c r="Q69" i="50"/>
  <c r="Q70" i="50"/>
  <c r="Q71" i="50"/>
  <c r="Q72" i="50"/>
  <c r="Q73" i="50"/>
  <c r="Q74" i="50"/>
  <c r="Q75" i="50"/>
  <c r="Q76" i="50"/>
  <c r="Q77" i="50"/>
  <c r="Q78" i="50"/>
  <c r="Q79" i="50"/>
  <c r="Q80" i="50"/>
  <c r="Q81" i="50"/>
  <c r="Q82" i="50"/>
  <c r="Q83" i="50"/>
  <c r="Q84" i="50"/>
  <c r="Q85" i="50"/>
  <c r="Q86" i="50"/>
  <c r="Q87" i="50"/>
  <c r="Q88" i="50"/>
  <c r="Q89" i="50"/>
  <c r="Q90" i="50"/>
  <c r="Q91" i="50"/>
  <c r="Q92" i="50"/>
  <c r="Q93" i="50"/>
  <c r="Q94" i="50"/>
  <c r="Q95" i="50"/>
  <c r="Q96" i="50"/>
  <c r="Q97" i="50"/>
  <c r="Q98" i="50"/>
  <c r="Q99" i="50"/>
  <c r="Q100" i="50"/>
  <c r="Q101" i="50"/>
  <c r="Q102" i="50"/>
  <c r="Q103" i="50"/>
  <c r="Q104" i="50"/>
  <c r="Q105" i="50"/>
  <c r="Q106" i="50"/>
  <c r="Q107" i="50"/>
  <c r="Q108" i="50"/>
  <c r="Q109" i="50"/>
  <c r="Q110" i="50"/>
  <c r="Q111" i="50"/>
  <c r="Q112" i="50"/>
  <c r="Q113" i="50"/>
  <c r="Q114" i="50"/>
  <c r="Q115" i="50"/>
  <c r="Q116" i="50"/>
  <c r="Q117" i="50"/>
  <c r="Q118" i="50"/>
  <c r="Q119" i="50"/>
  <c r="Q120" i="50"/>
  <c r="Q121" i="50"/>
  <c r="Q122" i="50"/>
  <c r="Q123" i="50"/>
  <c r="Q124" i="50"/>
  <c r="Q125" i="50"/>
  <c r="Q126" i="50"/>
  <c r="Q127" i="50"/>
  <c r="Q128" i="50"/>
  <c r="Q129" i="50"/>
  <c r="Q130" i="50"/>
  <c r="Q131" i="50"/>
  <c r="Q132" i="50"/>
  <c r="Q133" i="50"/>
  <c r="Q134" i="50"/>
  <c r="Q135" i="50"/>
  <c r="Q136" i="50"/>
  <c r="Q137" i="50"/>
  <c r="Q138" i="50"/>
  <c r="Q139" i="50"/>
  <c r="Q140" i="50"/>
  <c r="Q141" i="50"/>
  <c r="Q142" i="50"/>
  <c r="Q143" i="50"/>
  <c r="Q144" i="50"/>
  <c r="Q145" i="50"/>
  <c r="Q146" i="50"/>
  <c r="Q147" i="50"/>
  <c r="Q148" i="50"/>
  <c r="Q149" i="50"/>
  <c r="Q150" i="50"/>
  <c r="Q151" i="50"/>
  <c r="Q152" i="50"/>
  <c r="Q153" i="50"/>
  <c r="Q154" i="50"/>
  <c r="Q155" i="50"/>
  <c r="Q156" i="50"/>
  <c r="Q157" i="50"/>
  <c r="Q158" i="50"/>
  <c r="Q159" i="50"/>
  <c r="Q160" i="50"/>
  <c r="Q161" i="50"/>
  <c r="Q162" i="50"/>
  <c r="Q163" i="50"/>
  <c r="Q164" i="50"/>
  <c r="Q165" i="50"/>
  <c r="Q166" i="50"/>
  <c r="Q167" i="50"/>
  <c r="Q168" i="50"/>
  <c r="Q169" i="50"/>
  <c r="Q170" i="50"/>
  <c r="Q171" i="50"/>
  <c r="Q172" i="50"/>
  <c r="Q173" i="50"/>
  <c r="Q174" i="50"/>
  <c r="Q175" i="50"/>
  <c r="Q176" i="50"/>
  <c r="Q177" i="50"/>
  <c r="Q178" i="50"/>
  <c r="Q179" i="50"/>
  <c r="Q180" i="50"/>
  <c r="Q181" i="50"/>
  <c r="Q182" i="50"/>
  <c r="Q183" i="50"/>
  <c r="Q184" i="50"/>
  <c r="Q185" i="50"/>
  <c r="Q186" i="50"/>
  <c r="Q187" i="50"/>
  <c r="Q188" i="50"/>
  <c r="Q189" i="50"/>
  <c r="Q190" i="50"/>
  <c r="Q191" i="50"/>
  <c r="Q192" i="50"/>
  <c r="Q193" i="50"/>
  <c r="Q194" i="50"/>
  <c r="Q195" i="50"/>
  <c r="Q196" i="50"/>
  <c r="Q197" i="50"/>
  <c r="Q198" i="50"/>
  <c r="Q199" i="50"/>
  <c r="Q200" i="50"/>
  <c r="Q201" i="50"/>
  <c r="Q202" i="50"/>
  <c r="Q203" i="50"/>
  <c r="Q204" i="50"/>
  <c r="Q205" i="50"/>
  <c r="Q206" i="50"/>
  <c r="Q207" i="50"/>
  <c r="Q208" i="50"/>
  <c r="Q209" i="50"/>
  <c r="Q210" i="50"/>
  <c r="Q211" i="50"/>
  <c r="Q212" i="50"/>
  <c r="Q213" i="50"/>
  <c r="Q214" i="50"/>
  <c r="Q215" i="50"/>
  <c r="Q216" i="50"/>
  <c r="Q217" i="50"/>
  <c r="Q218" i="50"/>
  <c r="Q219" i="50"/>
  <c r="Q220" i="50"/>
  <c r="Q221" i="50"/>
  <c r="Q222" i="50"/>
  <c r="Q223" i="50"/>
  <c r="Q224" i="50"/>
  <c r="Q225" i="50"/>
  <c r="Q226" i="50"/>
  <c r="Q227" i="50"/>
  <c r="Q228" i="50"/>
  <c r="Q229" i="50"/>
  <c r="Q230" i="50"/>
  <c r="Q231" i="50"/>
  <c r="Q232" i="50"/>
  <c r="Q233" i="50"/>
  <c r="Q234" i="50"/>
  <c r="Q235" i="50"/>
  <c r="Q236" i="50"/>
  <c r="Q237" i="50"/>
  <c r="Q238" i="50"/>
  <c r="Q239" i="50"/>
  <c r="Q240" i="50"/>
  <c r="Q241" i="50"/>
  <c r="Q242" i="50"/>
  <c r="Q243" i="50"/>
  <c r="Q244" i="50"/>
  <c r="Q245" i="50"/>
  <c r="Q246" i="50"/>
  <c r="Q247" i="50"/>
  <c r="Q248" i="50"/>
  <c r="Q249" i="50"/>
  <c r="Q250" i="50"/>
  <c r="Q251" i="50"/>
  <c r="Q252" i="50"/>
  <c r="Q253" i="50"/>
  <c r="Q254" i="50"/>
  <c r="Q255" i="50"/>
  <c r="Q256" i="50"/>
  <c r="Q257" i="50"/>
  <c r="Q258" i="50"/>
  <c r="Q259" i="50"/>
  <c r="Q260" i="50"/>
  <c r="Q261" i="50"/>
  <c r="Q262" i="50"/>
  <c r="Q263" i="50"/>
  <c r="Q264" i="50"/>
  <c r="Q265" i="50"/>
  <c r="Q266" i="50"/>
  <c r="Q267" i="50"/>
  <c r="Q268" i="50"/>
  <c r="Q269" i="50"/>
  <c r="Q270" i="50"/>
  <c r="Q271" i="50"/>
  <c r="Q272" i="50"/>
  <c r="Q273" i="50"/>
  <c r="Q274" i="50"/>
  <c r="Q275" i="50"/>
  <c r="Q276" i="50"/>
  <c r="Q277" i="50"/>
  <c r="Q278" i="50"/>
  <c r="Q279" i="50"/>
  <c r="Q280" i="50"/>
  <c r="Q281" i="50"/>
  <c r="Q282" i="50"/>
  <c r="Q283" i="50"/>
  <c r="Q284" i="50"/>
  <c r="Q285" i="50"/>
  <c r="Q286" i="50"/>
  <c r="Q287" i="50"/>
  <c r="Q288" i="50"/>
  <c r="Q289" i="50"/>
  <c r="Q290" i="50"/>
  <c r="Q291" i="50"/>
  <c r="Q292" i="50"/>
  <c r="Q293" i="50"/>
  <c r="Q294" i="50"/>
  <c r="Q295" i="50"/>
  <c r="Q296" i="50"/>
  <c r="Q297" i="50"/>
  <c r="Q298" i="50"/>
  <c r="Q299" i="50"/>
  <c r="Q300" i="50"/>
  <c r="Q301" i="50"/>
  <c r="Q302" i="50"/>
  <c r="Q303" i="50"/>
  <c r="Q304" i="50"/>
  <c r="Q305" i="50"/>
  <c r="Q306" i="50"/>
  <c r="Q307" i="50"/>
  <c r="Q308" i="50"/>
  <c r="Q309" i="50"/>
  <c r="Q310" i="50"/>
  <c r="Q311" i="50"/>
  <c r="Q312" i="50"/>
  <c r="Q313" i="50"/>
  <c r="Q314" i="50"/>
  <c r="Q315" i="50"/>
  <c r="Q316" i="50"/>
  <c r="Q317" i="50"/>
  <c r="Q318" i="50"/>
  <c r="Q319" i="50"/>
  <c r="Q320" i="50"/>
  <c r="Q321" i="50"/>
  <c r="Q322" i="50"/>
  <c r="Q323" i="50"/>
  <c r="Q324" i="50"/>
  <c r="Q325" i="50"/>
  <c r="Q326" i="50"/>
  <c r="Q327" i="50"/>
  <c r="Q328" i="50"/>
  <c r="Q329" i="50"/>
  <c r="Q330" i="50"/>
  <c r="Q331" i="50"/>
  <c r="Q332" i="50"/>
  <c r="Q333" i="50"/>
  <c r="Q334" i="50"/>
  <c r="Q335" i="50"/>
  <c r="Q336" i="50"/>
  <c r="Q337" i="50"/>
  <c r="Q338" i="50"/>
  <c r="Q339" i="50"/>
  <c r="Q340" i="50"/>
  <c r="Q341" i="50"/>
  <c r="Q342" i="50"/>
  <c r="Q343" i="50"/>
  <c r="Q344" i="50"/>
  <c r="Q345" i="50"/>
  <c r="Q346" i="50"/>
  <c r="Q347" i="50"/>
  <c r="Q348" i="50"/>
  <c r="Q349" i="50"/>
  <c r="Q350" i="50"/>
  <c r="Q351" i="50"/>
  <c r="Q352" i="50"/>
  <c r="Q353" i="50"/>
  <c r="Q354" i="50"/>
  <c r="Q355" i="50"/>
  <c r="Q356" i="50"/>
  <c r="Q357" i="50"/>
  <c r="Q358" i="50"/>
  <c r="Q359" i="50"/>
  <c r="Q360" i="50"/>
  <c r="Q361" i="50"/>
  <c r="Q362" i="50"/>
  <c r="Q363" i="50"/>
  <c r="Q364" i="50"/>
  <c r="Q365" i="50"/>
  <c r="Q366" i="50"/>
  <c r="Q367" i="50"/>
  <c r="Q368" i="50"/>
  <c r="Q369" i="50"/>
  <c r="Q370" i="50"/>
  <c r="Q371" i="50"/>
  <c r="Q372" i="50"/>
  <c r="Q373" i="50"/>
  <c r="Q374" i="50"/>
  <c r="Q375" i="50"/>
  <c r="Q376" i="50"/>
  <c r="Q377" i="50"/>
  <c r="Q378" i="50"/>
  <c r="Q379" i="50"/>
  <c r="Q380" i="50"/>
  <c r="Q381" i="50"/>
  <c r="Q382" i="50"/>
  <c r="Q383" i="50"/>
  <c r="Q384" i="50"/>
  <c r="Q385" i="50"/>
  <c r="Q386" i="50"/>
  <c r="Q387" i="50"/>
  <c r="Q388" i="50"/>
  <c r="Q389" i="50"/>
  <c r="Q390" i="50"/>
  <c r="Q391" i="50"/>
  <c r="Q392" i="50"/>
  <c r="Q393" i="50"/>
  <c r="Q394" i="50"/>
  <c r="Q395" i="50"/>
  <c r="Q396" i="50"/>
  <c r="Q397" i="50"/>
  <c r="Q398" i="50"/>
  <c r="Q399" i="50"/>
  <c r="Q400" i="50"/>
  <c r="Q401" i="50"/>
  <c r="Q402" i="50"/>
  <c r="Q403" i="50"/>
  <c r="Q404" i="50"/>
  <c r="Q405" i="50"/>
  <c r="Q406" i="50"/>
  <c r="Q407" i="50"/>
  <c r="Q408" i="50"/>
  <c r="Q409" i="50"/>
  <c r="Q410" i="50"/>
  <c r="Q411" i="50"/>
  <c r="Q412" i="50"/>
  <c r="Q413" i="50"/>
  <c r="Q414" i="50"/>
  <c r="Q415" i="50"/>
  <c r="Q416" i="50"/>
  <c r="Q417" i="50"/>
  <c r="Q418" i="50"/>
  <c r="Q419" i="50"/>
  <c r="Q420" i="50"/>
  <c r="Q421" i="50"/>
  <c r="Q422" i="50"/>
  <c r="Q423" i="50"/>
  <c r="Q424" i="50"/>
  <c r="Q425" i="50"/>
  <c r="Q426" i="50"/>
  <c r="Q427" i="50"/>
  <c r="Q428" i="50"/>
  <c r="Q429" i="50"/>
  <c r="Q430" i="50"/>
  <c r="Q431" i="50"/>
  <c r="Q432" i="50"/>
  <c r="Q433" i="50"/>
  <c r="Q434" i="50"/>
  <c r="Q435" i="50"/>
  <c r="Q436" i="50"/>
  <c r="Q437" i="50"/>
  <c r="Q438" i="50"/>
  <c r="Q439" i="50"/>
  <c r="Q440" i="50"/>
  <c r="Q441" i="50"/>
  <c r="Q442" i="50"/>
  <c r="Q443" i="50"/>
  <c r="Q444" i="50"/>
  <c r="Q445" i="50"/>
  <c r="Q446" i="50"/>
  <c r="Q447" i="50"/>
  <c r="Q448" i="50"/>
  <c r="Q449" i="50"/>
  <c r="Q450" i="50"/>
  <c r="Q451" i="50"/>
  <c r="Q452" i="50"/>
  <c r="Q453" i="50"/>
  <c r="Q454" i="50"/>
  <c r="Q455" i="50"/>
  <c r="Q456" i="50"/>
  <c r="Q457" i="50"/>
  <c r="Q458" i="50"/>
  <c r="Q459" i="50"/>
  <c r="Q460" i="50"/>
  <c r="Q461" i="50"/>
  <c r="Q462" i="50"/>
  <c r="Q463" i="50"/>
  <c r="Q464" i="50"/>
  <c r="Q465" i="50"/>
  <c r="Q466" i="50"/>
  <c r="Q467" i="50"/>
  <c r="Q468" i="50"/>
  <c r="Q469" i="50"/>
  <c r="Q470" i="50"/>
  <c r="Q471" i="50"/>
  <c r="Q472" i="50"/>
  <c r="Q473" i="50"/>
  <c r="Q474" i="50"/>
  <c r="Q475" i="50"/>
  <c r="Q476" i="50"/>
  <c r="Q477" i="50"/>
  <c r="Q478" i="50"/>
  <c r="Q479" i="50"/>
  <c r="Q480" i="50"/>
  <c r="Q481" i="50"/>
  <c r="Q482" i="50"/>
  <c r="Q483" i="50"/>
  <c r="Q484" i="50"/>
  <c r="Q485" i="50"/>
  <c r="Q486" i="50"/>
  <c r="Q487" i="50"/>
  <c r="Q488" i="50"/>
  <c r="Q489" i="50"/>
  <c r="Q490" i="50"/>
  <c r="Q491" i="50"/>
  <c r="Q492" i="50"/>
  <c r="Q493" i="50"/>
  <c r="Q494" i="50"/>
  <c r="Q495" i="50"/>
  <c r="Q496" i="50"/>
  <c r="Q497" i="50"/>
  <c r="Q498" i="50"/>
  <c r="Q499" i="50"/>
  <c r="Q500" i="50"/>
  <c r="Q501" i="50"/>
  <c r="Q502" i="50"/>
  <c r="Q503" i="50"/>
  <c r="Q504" i="50"/>
  <c r="Q505" i="50"/>
  <c r="Q506" i="50"/>
  <c r="Q507" i="50"/>
  <c r="Q508" i="50"/>
  <c r="Q509" i="50"/>
  <c r="Q510" i="50"/>
  <c r="Q511" i="50"/>
  <c r="Q512" i="50"/>
  <c r="Q513" i="50"/>
  <c r="Q514" i="50"/>
  <c r="Q515" i="50"/>
  <c r="Q516" i="50"/>
  <c r="Q517" i="50"/>
  <c r="Q518" i="50"/>
  <c r="Q519" i="50"/>
  <c r="Q520" i="50"/>
  <c r="Q521" i="50"/>
  <c r="Q522" i="50"/>
  <c r="Q523" i="50"/>
  <c r="Q524" i="50"/>
  <c r="Q525" i="50"/>
  <c r="Q526" i="50"/>
  <c r="Q527" i="50"/>
  <c r="Q528" i="50"/>
  <c r="Q529" i="50"/>
  <c r="Q530" i="50"/>
  <c r="Q531" i="50"/>
  <c r="Q532" i="50"/>
  <c r="Q533" i="50"/>
  <c r="Q534" i="50"/>
  <c r="Q535" i="50"/>
  <c r="Q536" i="50"/>
  <c r="Q537" i="50"/>
  <c r="Q538" i="50"/>
  <c r="Q539" i="50"/>
  <c r="Q540" i="50"/>
  <c r="Q541" i="50"/>
  <c r="Q542" i="50"/>
  <c r="Q543" i="50"/>
  <c r="Q544" i="50"/>
  <c r="Q545" i="50"/>
  <c r="Q546" i="50"/>
  <c r="Q547" i="50"/>
  <c r="Q548" i="50"/>
  <c r="Q549" i="50"/>
  <c r="Q550" i="50"/>
  <c r="Q551" i="50"/>
  <c r="Q552" i="50"/>
  <c r="Q553" i="50"/>
  <c r="Q554" i="50"/>
  <c r="Q555" i="50"/>
  <c r="Q556" i="50"/>
  <c r="Q557" i="50"/>
  <c r="Q558" i="50"/>
  <c r="Q559" i="50"/>
  <c r="Q560" i="50"/>
  <c r="Q561" i="50"/>
  <c r="Q562" i="50"/>
  <c r="Q563" i="50"/>
  <c r="Q564" i="50"/>
  <c r="Q565" i="50"/>
  <c r="Q566" i="50"/>
  <c r="Q567" i="50"/>
  <c r="Q568" i="50"/>
  <c r="Q569" i="50"/>
  <c r="Q570" i="50"/>
  <c r="Q571" i="50"/>
  <c r="Q572" i="50"/>
  <c r="Q573" i="50"/>
  <c r="Q574" i="50"/>
  <c r="Q575" i="50"/>
  <c r="Q576" i="50"/>
  <c r="Q577" i="50"/>
  <c r="Q578" i="50"/>
  <c r="Q579" i="50"/>
  <c r="Q580" i="50"/>
  <c r="Q581" i="50"/>
  <c r="Q582" i="50"/>
  <c r="Q583" i="50"/>
  <c r="Q584" i="50"/>
  <c r="Q585" i="50"/>
  <c r="Q586" i="50"/>
  <c r="Q587" i="50"/>
  <c r="Q588" i="50"/>
  <c r="Q589" i="50"/>
  <c r="Q590" i="50"/>
  <c r="Q591" i="50"/>
  <c r="Q592" i="50"/>
  <c r="Q593" i="50"/>
  <c r="Q594" i="50"/>
  <c r="Q595" i="50"/>
  <c r="Q596" i="50"/>
  <c r="Q597" i="50"/>
  <c r="Q598" i="50"/>
  <c r="Q599" i="50"/>
  <c r="Q600" i="50"/>
  <c r="Q601" i="50"/>
  <c r="Q602" i="50"/>
  <c r="Q603" i="50"/>
  <c r="Q604" i="50"/>
  <c r="Q605" i="50"/>
  <c r="Q606" i="50"/>
  <c r="Q607" i="50"/>
  <c r="Q608" i="50"/>
  <c r="Q609" i="50"/>
  <c r="Q610" i="50"/>
  <c r="Q611" i="50"/>
  <c r="Q612" i="50"/>
  <c r="Q613" i="50"/>
  <c r="Q614" i="50"/>
  <c r="Q615" i="50"/>
  <c r="Q616" i="50"/>
  <c r="Q617" i="50"/>
  <c r="Q618" i="50"/>
  <c r="Q619" i="50"/>
  <c r="Q620" i="50"/>
  <c r="Q621" i="50"/>
  <c r="Q622" i="50"/>
  <c r="Q623" i="50"/>
  <c r="Q624" i="50"/>
  <c r="Q625" i="50"/>
  <c r="Q626" i="50"/>
  <c r="Q627" i="50"/>
  <c r="Q628" i="50"/>
  <c r="Q629" i="50"/>
  <c r="Q630" i="50"/>
  <c r="Q631" i="50"/>
  <c r="Q632" i="50"/>
  <c r="Q633" i="50"/>
  <c r="Q634" i="50"/>
  <c r="Q635" i="50"/>
  <c r="Q636" i="50"/>
  <c r="Q637" i="50"/>
  <c r="Q638" i="50"/>
  <c r="Q639" i="50"/>
  <c r="Q640" i="50"/>
  <c r="Q641" i="50"/>
  <c r="Q642" i="50"/>
  <c r="Q643" i="50"/>
  <c r="Q644" i="50"/>
  <c r="Q645" i="50"/>
  <c r="Q646" i="50"/>
  <c r="Q647" i="50"/>
  <c r="Q648" i="50"/>
  <c r="Q649" i="50"/>
  <c r="Q650" i="50"/>
  <c r="Q651" i="50"/>
  <c r="Q652" i="50"/>
  <c r="Q653" i="50"/>
  <c r="Q654" i="50"/>
  <c r="Q655" i="50"/>
  <c r="Q656" i="50"/>
  <c r="Q657" i="50"/>
  <c r="Q658" i="50"/>
  <c r="Q659" i="50"/>
  <c r="Q660" i="50"/>
  <c r="Q661" i="50"/>
  <c r="Q662" i="50"/>
  <c r="Q663" i="50"/>
  <c r="Q664" i="50"/>
  <c r="Q665" i="50"/>
  <c r="Q666" i="50"/>
  <c r="Q667" i="50"/>
  <c r="Q668" i="50"/>
  <c r="Q669" i="50"/>
  <c r="Q670" i="50"/>
  <c r="Q671" i="50"/>
  <c r="Q672" i="50"/>
  <c r="Q673" i="50"/>
  <c r="Q674" i="50"/>
  <c r="Q675" i="50"/>
  <c r="Q676" i="50"/>
  <c r="Q677" i="50"/>
  <c r="Q678" i="50"/>
  <c r="Q679" i="50"/>
  <c r="Q680" i="50"/>
  <c r="Q681" i="50"/>
  <c r="Q682" i="50"/>
  <c r="Q683" i="50"/>
  <c r="Q684" i="50"/>
  <c r="Q685" i="50"/>
  <c r="Q686" i="50"/>
  <c r="Q687" i="50"/>
  <c r="Q688" i="50"/>
  <c r="Q689" i="50"/>
  <c r="Q690" i="50"/>
  <c r="Q691" i="50"/>
  <c r="Q692" i="50"/>
  <c r="Q693" i="50"/>
  <c r="Q694" i="50"/>
  <c r="Q695" i="50"/>
  <c r="Q696" i="50"/>
  <c r="Q697" i="50"/>
  <c r="Q698" i="50"/>
  <c r="Q699" i="50"/>
  <c r="Q700" i="50"/>
  <c r="Q701" i="50"/>
  <c r="Q702" i="50"/>
  <c r="Q703" i="50"/>
  <c r="Q704" i="50"/>
  <c r="Q705" i="50"/>
  <c r="Q706" i="50"/>
  <c r="Q707" i="50"/>
  <c r="Q708" i="50"/>
  <c r="Q709" i="50"/>
  <c r="Q710" i="50"/>
  <c r="Q711" i="50"/>
  <c r="Q712" i="50"/>
  <c r="Q713" i="50"/>
  <c r="Q714" i="50"/>
  <c r="Q715" i="50"/>
  <c r="Q716" i="50"/>
  <c r="Q717" i="50"/>
  <c r="Q718" i="50"/>
  <c r="Q719" i="50"/>
  <c r="Q720" i="50"/>
  <c r="Q721" i="50"/>
  <c r="Q722" i="50"/>
  <c r="Q723" i="50"/>
  <c r="Q724" i="50"/>
  <c r="Q725" i="50"/>
  <c r="Q726" i="50"/>
  <c r="Q727" i="50"/>
  <c r="Q728" i="50"/>
  <c r="Q729" i="50"/>
  <c r="Q730" i="50"/>
  <c r="Q731" i="50"/>
  <c r="Q732" i="50"/>
  <c r="Q733" i="50"/>
  <c r="Q734" i="50"/>
  <c r="Q735" i="50"/>
  <c r="Q736" i="50"/>
  <c r="Q737" i="50"/>
  <c r="Q738" i="50"/>
  <c r="Q739" i="50"/>
  <c r="Q740" i="50"/>
  <c r="Q741" i="50"/>
  <c r="Q742" i="50"/>
  <c r="Q743" i="50"/>
  <c r="Q744" i="50"/>
  <c r="Q745" i="50"/>
  <c r="Q746" i="50"/>
  <c r="Q747" i="50"/>
  <c r="Q748" i="50"/>
  <c r="Q749" i="50"/>
  <c r="Q750" i="50"/>
  <c r="Q751" i="50"/>
  <c r="Q752" i="50"/>
  <c r="Q753" i="50"/>
  <c r="Q754" i="50"/>
  <c r="Q755" i="50"/>
  <c r="Q756" i="50"/>
  <c r="Q757" i="50"/>
  <c r="Q758" i="50"/>
  <c r="Q759" i="50"/>
  <c r="Q760" i="50"/>
  <c r="Q761" i="50"/>
  <c r="Q762" i="50"/>
  <c r="Q763" i="50"/>
  <c r="Q764" i="50"/>
  <c r="Q765" i="50"/>
  <c r="Q766" i="50"/>
  <c r="Q767" i="50"/>
  <c r="Q768" i="50"/>
  <c r="Q769" i="50"/>
  <c r="Q770" i="50"/>
  <c r="Q771" i="50"/>
  <c r="Q772" i="50"/>
  <c r="Q773" i="50"/>
  <c r="Q774" i="50"/>
  <c r="Q775" i="50"/>
  <c r="Q776" i="50"/>
  <c r="Q777" i="50"/>
  <c r="Q778" i="50"/>
  <c r="Q779" i="50"/>
  <c r="Q780" i="50"/>
  <c r="Q781" i="50"/>
  <c r="Q782" i="50"/>
  <c r="Q783" i="50"/>
  <c r="Q784" i="50"/>
  <c r="Q785" i="50"/>
  <c r="Q786" i="50"/>
  <c r="Q787" i="50"/>
  <c r="Q788" i="50"/>
  <c r="Q789" i="50"/>
  <c r="Q790" i="50"/>
  <c r="Q791" i="50"/>
  <c r="Q792" i="50"/>
  <c r="Q793" i="50"/>
  <c r="Q794" i="50"/>
  <c r="Q795" i="50"/>
  <c r="Q796" i="50"/>
  <c r="Q797" i="50"/>
  <c r="Q798" i="50"/>
  <c r="Q799" i="50"/>
  <c r="Q800" i="50"/>
  <c r="Q801" i="50"/>
  <c r="Q802" i="50"/>
  <c r="Q803" i="50"/>
  <c r="Q804" i="50"/>
  <c r="Q805" i="50"/>
  <c r="Q806" i="50"/>
  <c r="Q807" i="50"/>
  <c r="Q808" i="50"/>
  <c r="Q809" i="50"/>
  <c r="Q810" i="50"/>
  <c r="Q811" i="50"/>
  <c r="Q812" i="50"/>
  <c r="Q813" i="50"/>
  <c r="Q814" i="50"/>
  <c r="Q815" i="50"/>
  <c r="Q816" i="50"/>
  <c r="Q817" i="50"/>
  <c r="Q818" i="50"/>
  <c r="Q819" i="50"/>
  <c r="Q820" i="50"/>
  <c r="Q821" i="50"/>
  <c r="Q822" i="50"/>
  <c r="Q823" i="50"/>
  <c r="Q824" i="50"/>
  <c r="Q825" i="50"/>
  <c r="Q826" i="50"/>
  <c r="Q827" i="50"/>
  <c r="Q828" i="50"/>
  <c r="Q829" i="50"/>
  <c r="Q830" i="50"/>
  <c r="Q831" i="50"/>
  <c r="Q832" i="50"/>
  <c r="Q833" i="50"/>
  <c r="Q834" i="50"/>
  <c r="Q835" i="50"/>
  <c r="Q836" i="50"/>
  <c r="Q837" i="50"/>
  <c r="Q838" i="50"/>
  <c r="Q839" i="50"/>
  <c r="Q840" i="50"/>
  <c r="Q841" i="50"/>
  <c r="Q842" i="50"/>
  <c r="Q843" i="50"/>
  <c r="Q844" i="50"/>
  <c r="Q845" i="50"/>
  <c r="Q846" i="50"/>
  <c r="Q847" i="50"/>
  <c r="Q848" i="50"/>
  <c r="Q849" i="50"/>
  <c r="Q850" i="50"/>
  <c r="Q851" i="50"/>
  <c r="Q852" i="50"/>
  <c r="Q853" i="50"/>
  <c r="Q854" i="50"/>
  <c r="Q855" i="50"/>
  <c r="Q856" i="50"/>
  <c r="Q857" i="50"/>
  <c r="Q858" i="50"/>
  <c r="Q859" i="50"/>
  <c r="Q860" i="50"/>
  <c r="Q861" i="50"/>
  <c r="Q862" i="50"/>
  <c r="Q863" i="50"/>
  <c r="Q864" i="50"/>
  <c r="Q865" i="50"/>
  <c r="Q866" i="50"/>
  <c r="Q867" i="50"/>
  <c r="Q868" i="50"/>
  <c r="Q869" i="50"/>
  <c r="Q870" i="50"/>
  <c r="Q871" i="50"/>
  <c r="Q872" i="50"/>
  <c r="Q873" i="50"/>
  <c r="Q874" i="50"/>
  <c r="Q875" i="50"/>
  <c r="Q876" i="50"/>
  <c r="Q877" i="50"/>
  <c r="Q878" i="50"/>
  <c r="Q879" i="50"/>
  <c r="Q880" i="50"/>
  <c r="Q881" i="50"/>
  <c r="Q882" i="50"/>
  <c r="Q883" i="50"/>
  <c r="Q884" i="50"/>
  <c r="Q885" i="50"/>
  <c r="Q886" i="50"/>
  <c r="Q887" i="50"/>
  <c r="Q888" i="50"/>
  <c r="Q889" i="50"/>
  <c r="Q890" i="50"/>
  <c r="Q891" i="50"/>
  <c r="Q892" i="50"/>
  <c r="Q893" i="50"/>
  <c r="Q894" i="50"/>
  <c r="Q895" i="50"/>
  <c r="Q896" i="50"/>
  <c r="Q897" i="50"/>
  <c r="Q898" i="50"/>
  <c r="Q899" i="50"/>
  <c r="Q900" i="50"/>
  <c r="Q901" i="50"/>
  <c r="Q902" i="50"/>
  <c r="Q903" i="50"/>
  <c r="Q904" i="50"/>
  <c r="Q905" i="50"/>
  <c r="Q906" i="50"/>
  <c r="Q907" i="50"/>
  <c r="Q908" i="50"/>
  <c r="Q909" i="50"/>
  <c r="Q910" i="50"/>
  <c r="Q911" i="50"/>
  <c r="Q912" i="50"/>
  <c r="Q913" i="50"/>
  <c r="Q914" i="50"/>
  <c r="Q915" i="50"/>
  <c r="Q916" i="50"/>
  <c r="Q917" i="50"/>
  <c r="Q918" i="50"/>
  <c r="Q919" i="50"/>
  <c r="Q920" i="50"/>
  <c r="Q921" i="50"/>
  <c r="Q922" i="50"/>
  <c r="Q923" i="50"/>
  <c r="Q924" i="50"/>
  <c r="Q925" i="50"/>
  <c r="Q926" i="50"/>
  <c r="Q927" i="50"/>
  <c r="Q928" i="50"/>
  <c r="Q929" i="50"/>
  <c r="Q930" i="50"/>
  <c r="Q931" i="50"/>
  <c r="Q932" i="50"/>
  <c r="Q933" i="50"/>
  <c r="Q934" i="50"/>
  <c r="Q935" i="50"/>
  <c r="Q936" i="50"/>
  <c r="Q937" i="50"/>
  <c r="Q938" i="50"/>
  <c r="Q939" i="50"/>
  <c r="Q940" i="50"/>
  <c r="Q941" i="50"/>
  <c r="Q942" i="50"/>
  <c r="Q943" i="50"/>
  <c r="Q944" i="50"/>
  <c r="Q945" i="50"/>
  <c r="Q946" i="50"/>
  <c r="Q947" i="50"/>
  <c r="Q948" i="50"/>
  <c r="Q949" i="50"/>
  <c r="Q950" i="50"/>
  <c r="Q951" i="50"/>
  <c r="Q952" i="50"/>
  <c r="Q953" i="50"/>
  <c r="Q954" i="50"/>
  <c r="Q955" i="50"/>
  <c r="Q956" i="50"/>
  <c r="Q957" i="50"/>
  <c r="Q958" i="50"/>
  <c r="Q959" i="50"/>
  <c r="Q960" i="50"/>
  <c r="Q961" i="50"/>
  <c r="Q962" i="50"/>
  <c r="Q963" i="50"/>
  <c r="Q964" i="50"/>
  <c r="Q965" i="50"/>
  <c r="Q966" i="50"/>
  <c r="Q967" i="50"/>
  <c r="Q968" i="50"/>
  <c r="Q969" i="50"/>
  <c r="Q970" i="50"/>
  <c r="Q971" i="50"/>
  <c r="Q972" i="50"/>
  <c r="Q973" i="50"/>
  <c r="Q974" i="50"/>
  <c r="Q975" i="50"/>
  <c r="Q976" i="50"/>
  <c r="Q977" i="50"/>
  <c r="Q978" i="50"/>
  <c r="Q979" i="50"/>
  <c r="Q980" i="50"/>
  <c r="Q981" i="50"/>
  <c r="Q982" i="50"/>
  <c r="Q983" i="50"/>
  <c r="Q984" i="50"/>
  <c r="Q985" i="50"/>
  <c r="Q986" i="50"/>
  <c r="Q987" i="50"/>
  <c r="Q988" i="50"/>
  <c r="Q989" i="50"/>
  <c r="Q990" i="50"/>
  <c r="Q991" i="50"/>
  <c r="Q992" i="50"/>
  <c r="Q993" i="50"/>
  <c r="Q994" i="50"/>
  <c r="Q995" i="50"/>
  <c r="Q996" i="50"/>
  <c r="Q997" i="50"/>
  <c r="Q998" i="50"/>
  <c r="Q999" i="50"/>
  <c r="Q1000" i="50"/>
  <c r="R4" i="50"/>
  <c r="R5" i="50"/>
  <c r="R6" i="50"/>
  <c r="R7" i="50"/>
  <c r="R8" i="50"/>
  <c r="R9" i="50"/>
  <c r="R10" i="50"/>
  <c r="R11" i="50"/>
  <c r="R12" i="50"/>
  <c r="R13" i="50"/>
  <c r="R14" i="50"/>
  <c r="R15" i="50"/>
  <c r="R16" i="50"/>
  <c r="R17" i="50"/>
  <c r="R18" i="50"/>
  <c r="R19" i="50"/>
  <c r="R20" i="50"/>
  <c r="R21" i="50"/>
  <c r="R22" i="50"/>
  <c r="R23" i="50"/>
  <c r="R24" i="50"/>
  <c r="R25" i="50"/>
  <c r="R26" i="50"/>
  <c r="R27" i="50"/>
  <c r="R28" i="50"/>
  <c r="R29" i="50"/>
  <c r="R30" i="50"/>
  <c r="R31" i="50"/>
  <c r="R32" i="50"/>
  <c r="R33" i="50"/>
  <c r="R34" i="50"/>
  <c r="R35" i="50"/>
  <c r="R36" i="50"/>
  <c r="R37" i="50"/>
  <c r="R38" i="50"/>
  <c r="R39" i="50"/>
  <c r="R40" i="50"/>
  <c r="R41" i="50"/>
  <c r="R42" i="50"/>
  <c r="R43" i="50"/>
  <c r="R44" i="50"/>
  <c r="R45" i="50"/>
  <c r="R46" i="50"/>
  <c r="R47" i="50"/>
  <c r="R48" i="50"/>
  <c r="R49" i="50"/>
  <c r="R50" i="50"/>
  <c r="R51" i="50"/>
  <c r="R52" i="50"/>
  <c r="R53" i="50"/>
  <c r="R54" i="50"/>
  <c r="R55" i="50"/>
  <c r="R56" i="50"/>
  <c r="R57" i="50"/>
  <c r="R58" i="50"/>
  <c r="R59" i="50"/>
  <c r="R60" i="50"/>
  <c r="R61" i="50"/>
  <c r="R62" i="50"/>
  <c r="R63" i="50"/>
  <c r="R64" i="50"/>
  <c r="R65" i="50"/>
  <c r="R66" i="50"/>
  <c r="R67" i="50"/>
  <c r="R68" i="50"/>
  <c r="R69" i="50"/>
  <c r="R70" i="50"/>
  <c r="R71" i="50"/>
  <c r="R72" i="50"/>
  <c r="R73" i="50"/>
  <c r="R74" i="50"/>
  <c r="R75" i="50"/>
  <c r="R76" i="50"/>
  <c r="R77" i="50"/>
  <c r="R78" i="50"/>
  <c r="R79" i="50"/>
  <c r="R80" i="50"/>
  <c r="R81" i="50"/>
  <c r="R82" i="50"/>
  <c r="R83" i="50"/>
  <c r="R84" i="50"/>
  <c r="R85" i="50"/>
  <c r="R86" i="50"/>
  <c r="R87" i="50"/>
  <c r="R88" i="50"/>
  <c r="R89" i="50"/>
  <c r="R90" i="50"/>
  <c r="R91" i="50"/>
  <c r="R92" i="50"/>
  <c r="R93" i="50"/>
  <c r="R94" i="50"/>
  <c r="R95" i="50"/>
  <c r="R96" i="50"/>
  <c r="R97" i="50"/>
  <c r="R98" i="50"/>
  <c r="R99" i="50"/>
  <c r="R100" i="50"/>
  <c r="R101" i="50"/>
  <c r="R102" i="50"/>
  <c r="R103" i="50"/>
  <c r="R104" i="50"/>
  <c r="R105" i="50"/>
  <c r="R106" i="50"/>
  <c r="R107" i="50"/>
  <c r="R108" i="50"/>
  <c r="R109" i="50"/>
  <c r="R110" i="50"/>
  <c r="R111" i="50"/>
  <c r="R112" i="50"/>
  <c r="R113" i="50"/>
  <c r="R114" i="50"/>
  <c r="R115" i="50"/>
  <c r="R116" i="50"/>
  <c r="R117" i="50"/>
  <c r="R118" i="50"/>
  <c r="R119" i="50"/>
  <c r="R120" i="50"/>
  <c r="R121" i="50"/>
  <c r="R122" i="50"/>
  <c r="R123" i="50"/>
  <c r="R124" i="50"/>
  <c r="R125" i="50"/>
  <c r="R126" i="50"/>
  <c r="R127" i="50"/>
  <c r="R128" i="50"/>
  <c r="R129" i="50"/>
  <c r="R130" i="50"/>
  <c r="R131" i="50"/>
  <c r="R132" i="50"/>
  <c r="R133" i="50"/>
  <c r="R134" i="50"/>
  <c r="R135" i="50"/>
  <c r="R136" i="50"/>
  <c r="R137" i="50"/>
  <c r="R138" i="50"/>
  <c r="R139" i="50"/>
  <c r="R140" i="50"/>
  <c r="R141" i="50"/>
  <c r="R142" i="50"/>
  <c r="R143" i="50"/>
  <c r="R144" i="50"/>
  <c r="R145" i="50"/>
  <c r="R146" i="50"/>
  <c r="R147" i="50"/>
  <c r="R148" i="50"/>
  <c r="R149" i="50"/>
  <c r="R150" i="50"/>
  <c r="R151" i="50"/>
  <c r="R152" i="50"/>
  <c r="R153" i="50"/>
  <c r="R154" i="50"/>
  <c r="R155" i="50"/>
  <c r="R156" i="50"/>
  <c r="R157" i="50"/>
  <c r="R158" i="50"/>
  <c r="R159" i="50"/>
  <c r="R160" i="50"/>
  <c r="R161" i="50"/>
  <c r="R162" i="50"/>
  <c r="R163" i="50"/>
  <c r="R164" i="50"/>
  <c r="R165" i="50"/>
  <c r="R166" i="50"/>
  <c r="R167" i="50"/>
  <c r="R168" i="50"/>
  <c r="R169" i="50"/>
  <c r="R170" i="50"/>
  <c r="R171" i="50"/>
  <c r="R172" i="50"/>
  <c r="R173" i="50"/>
  <c r="R174" i="50"/>
  <c r="R175" i="50"/>
  <c r="R176" i="50"/>
  <c r="R177" i="50"/>
  <c r="R178" i="50"/>
  <c r="R179" i="50"/>
  <c r="R180" i="50"/>
  <c r="R181" i="50"/>
  <c r="R182" i="50"/>
  <c r="R183" i="50"/>
  <c r="R184" i="50"/>
  <c r="R185" i="50"/>
  <c r="R186" i="50"/>
  <c r="R187" i="50"/>
  <c r="R188" i="50"/>
  <c r="R189" i="50"/>
  <c r="R190" i="50"/>
  <c r="R191" i="50"/>
  <c r="R192" i="50"/>
  <c r="R193" i="50"/>
  <c r="R194" i="50"/>
  <c r="R195" i="50"/>
  <c r="R196" i="50"/>
  <c r="R197" i="50"/>
  <c r="R198" i="50"/>
  <c r="R199" i="50"/>
  <c r="R200" i="50"/>
  <c r="R201" i="50"/>
  <c r="R202" i="50"/>
  <c r="R203" i="50"/>
  <c r="R204" i="50"/>
  <c r="R205" i="50"/>
  <c r="R206" i="50"/>
  <c r="R207" i="50"/>
  <c r="R208" i="50"/>
  <c r="R209" i="50"/>
  <c r="R210" i="50"/>
  <c r="R211" i="50"/>
  <c r="R212" i="50"/>
  <c r="R213" i="50"/>
  <c r="R214" i="50"/>
  <c r="R215" i="50"/>
  <c r="R216" i="50"/>
  <c r="R217" i="50"/>
  <c r="R218" i="50"/>
  <c r="R219" i="50"/>
  <c r="R220" i="50"/>
  <c r="R221" i="50"/>
  <c r="R222" i="50"/>
  <c r="R223" i="50"/>
  <c r="R224" i="50"/>
  <c r="R225" i="50"/>
  <c r="R226" i="50"/>
  <c r="R227" i="50"/>
  <c r="R228" i="50"/>
  <c r="R229" i="50"/>
  <c r="R230" i="50"/>
  <c r="R231" i="50"/>
  <c r="R232" i="50"/>
  <c r="R233" i="50"/>
  <c r="R234" i="50"/>
  <c r="R235" i="50"/>
  <c r="R236" i="50"/>
  <c r="R237" i="50"/>
  <c r="R238" i="50"/>
  <c r="R239" i="50"/>
  <c r="R240" i="50"/>
  <c r="R241" i="50"/>
  <c r="R242" i="50"/>
  <c r="R243" i="50"/>
  <c r="R244" i="50"/>
  <c r="R245" i="50"/>
  <c r="R246" i="50"/>
  <c r="R247" i="50"/>
  <c r="R248" i="50"/>
  <c r="R249" i="50"/>
  <c r="R250" i="50"/>
  <c r="R251" i="50"/>
  <c r="R252" i="50"/>
  <c r="R253" i="50"/>
  <c r="R254" i="50"/>
  <c r="R255" i="50"/>
  <c r="R256" i="50"/>
  <c r="R257" i="50"/>
  <c r="R258" i="50"/>
  <c r="R259" i="50"/>
  <c r="R260" i="50"/>
  <c r="R261" i="50"/>
  <c r="R262" i="50"/>
  <c r="R263" i="50"/>
  <c r="R264" i="50"/>
  <c r="R265" i="50"/>
  <c r="R266" i="50"/>
  <c r="R267" i="50"/>
  <c r="R268" i="50"/>
  <c r="R269" i="50"/>
  <c r="R270" i="50"/>
  <c r="R271" i="50"/>
  <c r="R272" i="50"/>
  <c r="R273" i="50"/>
  <c r="R274" i="50"/>
  <c r="R275" i="50"/>
  <c r="R276" i="50"/>
  <c r="R277" i="50"/>
  <c r="R278" i="50"/>
  <c r="R279" i="50"/>
  <c r="R280" i="50"/>
  <c r="R281" i="50"/>
  <c r="R282" i="50"/>
  <c r="R283" i="50"/>
  <c r="R284" i="50"/>
  <c r="R285" i="50"/>
  <c r="R286" i="50"/>
  <c r="R287" i="50"/>
  <c r="R288" i="50"/>
  <c r="R289" i="50"/>
  <c r="R290" i="50"/>
  <c r="R291" i="50"/>
  <c r="R292" i="50"/>
  <c r="R293" i="50"/>
  <c r="R294" i="50"/>
  <c r="R295" i="50"/>
  <c r="R296" i="50"/>
  <c r="R297" i="50"/>
  <c r="R298" i="50"/>
  <c r="R299" i="50"/>
  <c r="R300" i="50"/>
  <c r="R301" i="50"/>
  <c r="R302" i="50"/>
  <c r="R303" i="50"/>
  <c r="R304" i="50"/>
  <c r="R305" i="50"/>
  <c r="R306" i="50"/>
  <c r="R307" i="50"/>
  <c r="R308" i="50"/>
  <c r="R309" i="50"/>
  <c r="R310" i="50"/>
  <c r="R311" i="50"/>
  <c r="R312" i="50"/>
  <c r="R313" i="50"/>
  <c r="R314" i="50"/>
  <c r="R315" i="50"/>
  <c r="R316" i="50"/>
  <c r="R317" i="50"/>
  <c r="R318" i="50"/>
  <c r="R319" i="50"/>
  <c r="R320" i="50"/>
  <c r="R321" i="50"/>
  <c r="R322" i="50"/>
  <c r="R323" i="50"/>
  <c r="R324" i="50"/>
  <c r="R325" i="50"/>
  <c r="R326" i="50"/>
  <c r="R327" i="50"/>
  <c r="R328" i="50"/>
  <c r="R329" i="50"/>
  <c r="R330" i="50"/>
  <c r="R331" i="50"/>
  <c r="R332" i="50"/>
  <c r="R333" i="50"/>
  <c r="R334" i="50"/>
  <c r="R335" i="50"/>
  <c r="R336" i="50"/>
  <c r="R337" i="50"/>
  <c r="R338" i="50"/>
  <c r="R339" i="50"/>
  <c r="R340" i="50"/>
  <c r="R341" i="50"/>
  <c r="R342" i="50"/>
  <c r="R343" i="50"/>
  <c r="R344" i="50"/>
  <c r="R345" i="50"/>
  <c r="R346" i="50"/>
  <c r="R347" i="50"/>
  <c r="R348" i="50"/>
  <c r="R349" i="50"/>
  <c r="R350" i="50"/>
  <c r="R351" i="50"/>
  <c r="R352" i="50"/>
  <c r="R353" i="50"/>
  <c r="R354" i="50"/>
  <c r="R355" i="50"/>
  <c r="R356" i="50"/>
  <c r="R357" i="50"/>
  <c r="R358" i="50"/>
  <c r="R359" i="50"/>
  <c r="R360" i="50"/>
  <c r="R361" i="50"/>
  <c r="R362" i="50"/>
  <c r="R363" i="50"/>
  <c r="R364" i="50"/>
  <c r="R365" i="50"/>
  <c r="R366" i="50"/>
  <c r="R367" i="50"/>
  <c r="R368" i="50"/>
  <c r="R369" i="50"/>
  <c r="R370" i="50"/>
  <c r="R371" i="50"/>
  <c r="R372" i="50"/>
  <c r="R373" i="50"/>
  <c r="R374" i="50"/>
  <c r="R375" i="50"/>
  <c r="R376" i="50"/>
  <c r="R377" i="50"/>
  <c r="R378" i="50"/>
  <c r="R379" i="50"/>
  <c r="R380" i="50"/>
  <c r="R381" i="50"/>
  <c r="R382" i="50"/>
  <c r="R383" i="50"/>
  <c r="R384" i="50"/>
  <c r="R385" i="50"/>
  <c r="R386" i="50"/>
  <c r="R387" i="50"/>
  <c r="R388" i="50"/>
  <c r="R389" i="50"/>
  <c r="R390" i="50"/>
  <c r="R391" i="50"/>
  <c r="R392" i="50"/>
  <c r="R393" i="50"/>
  <c r="R394" i="50"/>
  <c r="R395" i="50"/>
  <c r="R396" i="50"/>
  <c r="R397" i="50"/>
  <c r="R398" i="50"/>
  <c r="R399" i="50"/>
  <c r="R400" i="50"/>
  <c r="R401" i="50"/>
  <c r="R402" i="50"/>
  <c r="R403" i="50"/>
  <c r="R404" i="50"/>
  <c r="R405" i="50"/>
  <c r="R406" i="50"/>
  <c r="R407" i="50"/>
  <c r="R408" i="50"/>
  <c r="R409" i="50"/>
  <c r="R410" i="50"/>
  <c r="R411" i="50"/>
  <c r="R412" i="50"/>
  <c r="R413" i="50"/>
  <c r="R414" i="50"/>
  <c r="R415" i="50"/>
  <c r="R416" i="50"/>
  <c r="R417" i="50"/>
  <c r="R418" i="50"/>
  <c r="R419" i="50"/>
  <c r="R420" i="50"/>
  <c r="R421" i="50"/>
  <c r="R422" i="50"/>
  <c r="R423" i="50"/>
  <c r="R424" i="50"/>
  <c r="R425" i="50"/>
  <c r="R426" i="50"/>
  <c r="R427" i="50"/>
  <c r="R428" i="50"/>
  <c r="R429" i="50"/>
  <c r="R430" i="50"/>
  <c r="R431" i="50"/>
  <c r="R432" i="50"/>
  <c r="R433" i="50"/>
  <c r="R434" i="50"/>
  <c r="R435" i="50"/>
  <c r="R436" i="50"/>
  <c r="R437" i="50"/>
  <c r="R438" i="50"/>
  <c r="R439" i="50"/>
  <c r="R440" i="50"/>
  <c r="R441" i="50"/>
  <c r="R442" i="50"/>
  <c r="R443" i="50"/>
  <c r="R444" i="50"/>
  <c r="R445" i="50"/>
  <c r="R446" i="50"/>
  <c r="R447" i="50"/>
  <c r="R448" i="50"/>
  <c r="R449" i="50"/>
  <c r="R450" i="50"/>
  <c r="R451" i="50"/>
  <c r="R452" i="50"/>
  <c r="R453" i="50"/>
  <c r="R454" i="50"/>
  <c r="R455" i="50"/>
  <c r="R456" i="50"/>
  <c r="R457" i="50"/>
  <c r="R458" i="50"/>
  <c r="R459" i="50"/>
  <c r="R460" i="50"/>
  <c r="R461" i="50"/>
  <c r="R462" i="50"/>
  <c r="R463" i="50"/>
  <c r="R464" i="50"/>
  <c r="R465" i="50"/>
  <c r="R466" i="50"/>
  <c r="R467" i="50"/>
  <c r="R468" i="50"/>
  <c r="R469" i="50"/>
  <c r="R470" i="50"/>
  <c r="R471" i="50"/>
  <c r="R472" i="50"/>
  <c r="R473" i="50"/>
  <c r="R474" i="50"/>
  <c r="R475" i="50"/>
  <c r="R476" i="50"/>
  <c r="R477" i="50"/>
  <c r="R478" i="50"/>
  <c r="R479" i="50"/>
  <c r="R480" i="50"/>
  <c r="R481" i="50"/>
  <c r="R482" i="50"/>
  <c r="R483" i="50"/>
  <c r="R484" i="50"/>
  <c r="R485" i="50"/>
  <c r="R486" i="50"/>
  <c r="R487" i="50"/>
  <c r="R488" i="50"/>
  <c r="R489" i="50"/>
  <c r="R490" i="50"/>
  <c r="R491" i="50"/>
  <c r="R492" i="50"/>
  <c r="R493" i="50"/>
  <c r="R494" i="50"/>
  <c r="R495" i="50"/>
  <c r="R496" i="50"/>
  <c r="R497" i="50"/>
  <c r="R498" i="50"/>
  <c r="R499" i="50"/>
  <c r="R500" i="50"/>
  <c r="R501" i="50"/>
  <c r="R502" i="50"/>
  <c r="R503" i="50"/>
  <c r="R504" i="50"/>
  <c r="R505" i="50"/>
  <c r="R506" i="50"/>
  <c r="R507" i="50"/>
  <c r="R508" i="50"/>
  <c r="R509" i="50"/>
  <c r="R510" i="50"/>
  <c r="R511" i="50"/>
  <c r="R512" i="50"/>
  <c r="R513" i="50"/>
  <c r="R514" i="50"/>
  <c r="R515" i="50"/>
  <c r="R516" i="50"/>
  <c r="R517" i="50"/>
  <c r="R518" i="50"/>
  <c r="R519" i="50"/>
  <c r="R520" i="50"/>
  <c r="R521" i="50"/>
  <c r="R522" i="50"/>
  <c r="R523" i="50"/>
  <c r="R524" i="50"/>
  <c r="R525" i="50"/>
  <c r="R526" i="50"/>
  <c r="R527" i="50"/>
  <c r="R528" i="50"/>
  <c r="R529" i="50"/>
  <c r="R530" i="50"/>
  <c r="R531" i="50"/>
  <c r="R532" i="50"/>
  <c r="R533" i="50"/>
  <c r="R534" i="50"/>
  <c r="R535" i="50"/>
  <c r="R536" i="50"/>
  <c r="R537" i="50"/>
  <c r="R538" i="50"/>
  <c r="R539" i="50"/>
  <c r="R540" i="50"/>
  <c r="R541" i="50"/>
  <c r="R542" i="50"/>
  <c r="R543" i="50"/>
  <c r="R544" i="50"/>
  <c r="R545" i="50"/>
  <c r="R546" i="50"/>
  <c r="R547" i="50"/>
  <c r="R548" i="50"/>
  <c r="R549" i="50"/>
  <c r="R550" i="50"/>
  <c r="R551" i="50"/>
  <c r="R552" i="50"/>
  <c r="R553" i="50"/>
  <c r="R554" i="50"/>
  <c r="R555" i="50"/>
  <c r="R556" i="50"/>
  <c r="R557" i="50"/>
  <c r="R558" i="50"/>
  <c r="R559" i="50"/>
  <c r="R560" i="50"/>
  <c r="R561" i="50"/>
  <c r="R562" i="50"/>
  <c r="R563" i="50"/>
  <c r="R564" i="50"/>
  <c r="R565" i="50"/>
  <c r="R566" i="50"/>
  <c r="R567" i="50"/>
  <c r="R568" i="50"/>
  <c r="R569" i="50"/>
  <c r="R570" i="50"/>
  <c r="R571" i="50"/>
  <c r="R572" i="50"/>
  <c r="R573" i="50"/>
  <c r="R574" i="50"/>
  <c r="R575" i="50"/>
  <c r="R576" i="50"/>
  <c r="R577" i="50"/>
  <c r="R578" i="50"/>
  <c r="R579" i="50"/>
  <c r="R580" i="50"/>
  <c r="R581" i="50"/>
  <c r="R582" i="50"/>
  <c r="R583" i="50"/>
  <c r="R584" i="50"/>
  <c r="R585" i="50"/>
  <c r="R586" i="50"/>
  <c r="R587" i="50"/>
  <c r="R588" i="50"/>
  <c r="R589" i="50"/>
  <c r="R590" i="50"/>
  <c r="R591" i="50"/>
  <c r="R592" i="50"/>
  <c r="R593" i="50"/>
  <c r="R594" i="50"/>
  <c r="R595" i="50"/>
  <c r="R596" i="50"/>
  <c r="R597" i="50"/>
  <c r="R598" i="50"/>
  <c r="R599" i="50"/>
  <c r="R600" i="50"/>
  <c r="R601" i="50"/>
  <c r="R602" i="50"/>
  <c r="R603" i="50"/>
  <c r="R604" i="50"/>
  <c r="R605" i="50"/>
  <c r="R606" i="50"/>
  <c r="R607" i="50"/>
  <c r="R608" i="50"/>
  <c r="R609" i="50"/>
  <c r="R610" i="50"/>
  <c r="R611" i="50"/>
  <c r="R612" i="50"/>
  <c r="R613" i="50"/>
  <c r="R614" i="50"/>
  <c r="R615" i="50"/>
  <c r="R616" i="50"/>
  <c r="R617" i="50"/>
  <c r="R618" i="50"/>
  <c r="R619" i="50"/>
  <c r="R620" i="50"/>
  <c r="R621" i="50"/>
  <c r="R622" i="50"/>
  <c r="R623" i="50"/>
  <c r="R624" i="50"/>
  <c r="R625" i="50"/>
  <c r="R626" i="50"/>
  <c r="R627" i="50"/>
  <c r="R628" i="50"/>
  <c r="R629" i="50"/>
  <c r="R630" i="50"/>
  <c r="R631" i="50"/>
  <c r="R632" i="50"/>
  <c r="R633" i="50"/>
  <c r="R634" i="50"/>
  <c r="R635" i="50"/>
  <c r="R636" i="50"/>
  <c r="R637" i="50"/>
  <c r="R638" i="50"/>
  <c r="R639" i="50"/>
  <c r="R640" i="50"/>
  <c r="R641" i="50"/>
  <c r="R642" i="50"/>
  <c r="R643" i="50"/>
  <c r="R644" i="50"/>
  <c r="R645" i="50"/>
  <c r="R646" i="50"/>
  <c r="R647" i="50"/>
  <c r="R648" i="50"/>
  <c r="R649" i="50"/>
  <c r="R650" i="50"/>
  <c r="R651" i="50"/>
  <c r="R652" i="50"/>
  <c r="R653" i="50"/>
  <c r="R654" i="50"/>
  <c r="R655" i="50"/>
  <c r="R656" i="50"/>
  <c r="R657" i="50"/>
  <c r="R658" i="50"/>
  <c r="R659" i="50"/>
  <c r="R660" i="50"/>
  <c r="R661" i="50"/>
  <c r="R662" i="50"/>
  <c r="R663" i="50"/>
  <c r="R664" i="50"/>
  <c r="R665" i="50"/>
  <c r="R666" i="50"/>
  <c r="R667" i="50"/>
  <c r="R668" i="50"/>
  <c r="R669" i="50"/>
  <c r="R670" i="50"/>
  <c r="R671" i="50"/>
  <c r="R672" i="50"/>
  <c r="R673" i="50"/>
  <c r="R674" i="50"/>
  <c r="R675" i="50"/>
  <c r="R676" i="50"/>
  <c r="R677" i="50"/>
  <c r="R678" i="50"/>
  <c r="R679" i="50"/>
  <c r="R680" i="50"/>
  <c r="R681" i="50"/>
  <c r="R682" i="50"/>
  <c r="R683" i="50"/>
  <c r="R684" i="50"/>
  <c r="R685" i="50"/>
  <c r="R686" i="50"/>
  <c r="R687" i="50"/>
  <c r="R688" i="50"/>
  <c r="R689" i="50"/>
  <c r="R690" i="50"/>
  <c r="R691" i="50"/>
  <c r="R692" i="50"/>
  <c r="R693" i="50"/>
  <c r="R694" i="50"/>
  <c r="R695" i="50"/>
  <c r="R696" i="50"/>
  <c r="R697" i="50"/>
  <c r="R698" i="50"/>
  <c r="R699" i="50"/>
  <c r="R700" i="50"/>
  <c r="R701" i="50"/>
  <c r="R702" i="50"/>
  <c r="R703" i="50"/>
  <c r="R704" i="50"/>
  <c r="R705" i="50"/>
  <c r="R706" i="50"/>
  <c r="R707" i="50"/>
  <c r="R708" i="50"/>
  <c r="R709" i="50"/>
  <c r="R710" i="50"/>
  <c r="R711" i="50"/>
  <c r="R712" i="50"/>
  <c r="R713" i="50"/>
  <c r="R714" i="50"/>
  <c r="R715" i="50"/>
  <c r="R716" i="50"/>
  <c r="R717" i="50"/>
  <c r="R718" i="50"/>
  <c r="R719" i="50"/>
  <c r="R720" i="50"/>
  <c r="R721" i="50"/>
  <c r="R722" i="50"/>
  <c r="R723" i="50"/>
  <c r="R724" i="50"/>
  <c r="R725" i="50"/>
  <c r="R726" i="50"/>
  <c r="R727" i="50"/>
  <c r="R728" i="50"/>
  <c r="R729" i="50"/>
  <c r="R730" i="50"/>
  <c r="R731" i="50"/>
  <c r="R732" i="50"/>
  <c r="R733" i="50"/>
  <c r="R734" i="50"/>
  <c r="R735" i="50"/>
  <c r="R736" i="50"/>
  <c r="R737" i="50"/>
  <c r="R738" i="50"/>
  <c r="R739" i="50"/>
  <c r="R740" i="50"/>
  <c r="R741" i="50"/>
  <c r="R742" i="50"/>
  <c r="R743" i="50"/>
  <c r="R744" i="50"/>
  <c r="R745" i="50"/>
  <c r="R746" i="50"/>
  <c r="R747" i="50"/>
  <c r="R748" i="50"/>
  <c r="R749" i="50"/>
  <c r="R750" i="50"/>
  <c r="R751" i="50"/>
  <c r="R752" i="50"/>
  <c r="R753" i="50"/>
  <c r="R754" i="50"/>
  <c r="R755" i="50"/>
  <c r="R756" i="50"/>
  <c r="R757" i="50"/>
  <c r="R758" i="50"/>
  <c r="R759" i="50"/>
  <c r="R760" i="50"/>
  <c r="R761" i="50"/>
  <c r="R762" i="50"/>
  <c r="R763" i="50"/>
  <c r="R764" i="50"/>
  <c r="R765" i="50"/>
  <c r="R766" i="50"/>
  <c r="R767" i="50"/>
  <c r="R768" i="50"/>
  <c r="R769" i="50"/>
  <c r="R770" i="50"/>
  <c r="R771" i="50"/>
  <c r="R772" i="50"/>
  <c r="R773" i="50"/>
  <c r="R774" i="50"/>
  <c r="R775" i="50"/>
  <c r="R776" i="50"/>
  <c r="R777" i="50"/>
  <c r="R778" i="50"/>
  <c r="R779" i="50"/>
  <c r="R780" i="50"/>
  <c r="R781" i="50"/>
  <c r="R782" i="50"/>
  <c r="R783" i="50"/>
  <c r="R784" i="50"/>
  <c r="R785" i="50"/>
  <c r="R786" i="50"/>
  <c r="R787" i="50"/>
  <c r="R788" i="50"/>
  <c r="R789" i="50"/>
  <c r="R790" i="50"/>
  <c r="R791" i="50"/>
  <c r="R792" i="50"/>
  <c r="R793" i="50"/>
  <c r="R794" i="50"/>
  <c r="R795" i="50"/>
  <c r="R796" i="50"/>
  <c r="R797" i="50"/>
  <c r="R798" i="50"/>
  <c r="R799" i="50"/>
  <c r="R800" i="50"/>
  <c r="R801" i="50"/>
  <c r="R802" i="50"/>
  <c r="R803" i="50"/>
  <c r="R804" i="50"/>
  <c r="R805" i="50"/>
  <c r="R806" i="50"/>
  <c r="R807" i="50"/>
  <c r="R808" i="50"/>
  <c r="R809" i="50"/>
  <c r="R810" i="50"/>
  <c r="R811" i="50"/>
  <c r="R812" i="50"/>
  <c r="R813" i="50"/>
  <c r="R814" i="50"/>
  <c r="R815" i="50"/>
  <c r="R816" i="50"/>
  <c r="R817" i="50"/>
  <c r="R818" i="50"/>
  <c r="R819" i="50"/>
  <c r="R820" i="50"/>
  <c r="R821" i="50"/>
  <c r="R822" i="50"/>
  <c r="R823" i="50"/>
  <c r="R824" i="50"/>
  <c r="R825" i="50"/>
  <c r="R826" i="50"/>
  <c r="R827" i="50"/>
  <c r="R828" i="50"/>
  <c r="R829" i="50"/>
  <c r="R830" i="50"/>
  <c r="R831" i="50"/>
  <c r="R832" i="50"/>
  <c r="R833" i="50"/>
  <c r="R834" i="50"/>
  <c r="R835" i="50"/>
  <c r="R836" i="50"/>
  <c r="R837" i="50"/>
  <c r="R838" i="50"/>
  <c r="R839" i="50"/>
  <c r="R840" i="50"/>
  <c r="R841" i="50"/>
  <c r="R842" i="50"/>
  <c r="R843" i="50"/>
  <c r="R844" i="50"/>
  <c r="R845" i="50"/>
  <c r="R846" i="50"/>
  <c r="R847" i="50"/>
  <c r="R848" i="50"/>
  <c r="R849" i="50"/>
  <c r="R850" i="50"/>
  <c r="R851" i="50"/>
  <c r="R852" i="50"/>
  <c r="R853" i="50"/>
  <c r="R854" i="50"/>
  <c r="R855" i="50"/>
  <c r="R856" i="50"/>
  <c r="R857" i="50"/>
  <c r="R858" i="50"/>
  <c r="R859" i="50"/>
  <c r="R860" i="50"/>
  <c r="R861" i="50"/>
  <c r="R862" i="50"/>
  <c r="R863" i="50"/>
  <c r="R864" i="50"/>
  <c r="R865" i="50"/>
  <c r="R866" i="50"/>
  <c r="R867" i="50"/>
  <c r="R868" i="50"/>
  <c r="R869" i="50"/>
  <c r="R870" i="50"/>
  <c r="R871" i="50"/>
  <c r="R872" i="50"/>
  <c r="R873" i="50"/>
  <c r="R874" i="50"/>
  <c r="R875" i="50"/>
  <c r="R876" i="50"/>
  <c r="R877" i="50"/>
  <c r="R878" i="50"/>
  <c r="R879" i="50"/>
  <c r="R880" i="50"/>
  <c r="R881" i="50"/>
  <c r="R882" i="50"/>
  <c r="R883" i="50"/>
  <c r="R884" i="50"/>
  <c r="R885" i="50"/>
  <c r="R886" i="50"/>
  <c r="R887" i="50"/>
  <c r="R888" i="50"/>
  <c r="R889" i="50"/>
  <c r="R890" i="50"/>
  <c r="R891" i="50"/>
  <c r="R892" i="50"/>
  <c r="R893" i="50"/>
  <c r="R894" i="50"/>
  <c r="R895" i="50"/>
  <c r="R896" i="50"/>
  <c r="R897" i="50"/>
  <c r="R898" i="50"/>
  <c r="R899" i="50"/>
  <c r="R900" i="50"/>
  <c r="R901" i="50"/>
  <c r="R902" i="50"/>
  <c r="R903" i="50"/>
  <c r="R904" i="50"/>
  <c r="R905" i="50"/>
  <c r="R906" i="50"/>
  <c r="R907" i="50"/>
  <c r="R908" i="50"/>
  <c r="R909" i="50"/>
  <c r="R910" i="50"/>
  <c r="R911" i="50"/>
  <c r="R912" i="50"/>
  <c r="R913" i="50"/>
  <c r="R914" i="50"/>
  <c r="R915" i="50"/>
  <c r="R916" i="50"/>
  <c r="R917" i="50"/>
  <c r="R918" i="50"/>
  <c r="R919" i="50"/>
  <c r="R920" i="50"/>
  <c r="R921" i="50"/>
  <c r="R922" i="50"/>
  <c r="R923" i="50"/>
  <c r="R924" i="50"/>
  <c r="R925" i="50"/>
  <c r="R926" i="50"/>
  <c r="R927" i="50"/>
  <c r="R928" i="50"/>
  <c r="R929" i="50"/>
  <c r="R930" i="50"/>
  <c r="R931" i="50"/>
  <c r="R932" i="50"/>
  <c r="R933" i="50"/>
  <c r="R934" i="50"/>
  <c r="R935" i="50"/>
  <c r="R936" i="50"/>
  <c r="R937" i="50"/>
  <c r="R938" i="50"/>
  <c r="R939" i="50"/>
  <c r="R940" i="50"/>
  <c r="R941" i="50"/>
  <c r="R942" i="50"/>
  <c r="R943" i="50"/>
  <c r="R944" i="50"/>
  <c r="R945" i="50"/>
  <c r="R946" i="50"/>
  <c r="R947" i="50"/>
  <c r="R948" i="50"/>
  <c r="R949" i="50"/>
  <c r="R950" i="50"/>
  <c r="R951" i="50"/>
  <c r="R952" i="50"/>
  <c r="R953" i="50"/>
  <c r="R954" i="50"/>
  <c r="R955" i="50"/>
  <c r="R956" i="50"/>
  <c r="R957" i="50"/>
  <c r="R958" i="50"/>
  <c r="R959" i="50"/>
  <c r="R960" i="50"/>
  <c r="R961" i="50"/>
  <c r="R962" i="50"/>
  <c r="R963" i="50"/>
  <c r="R964" i="50"/>
  <c r="R965" i="50"/>
  <c r="R966" i="50"/>
  <c r="R967" i="50"/>
  <c r="R968" i="50"/>
  <c r="R969" i="50"/>
  <c r="R970" i="50"/>
  <c r="R971" i="50"/>
  <c r="R972" i="50"/>
  <c r="R973" i="50"/>
  <c r="R974" i="50"/>
  <c r="R975" i="50"/>
  <c r="R976" i="50"/>
  <c r="R977" i="50"/>
  <c r="R978" i="50"/>
  <c r="R979" i="50"/>
  <c r="R980" i="50"/>
  <c r="R981" i="50"/>
  <c r="R982" i="50"/>
  <c r="R983" i="50"/>
  <c r="R984" i="50"/>
  <c r="R985" i="50"/>
  <c r="R986" i="50"/>
  <c r="R987" i="50"/>
  <c r="R988" i="50"/>
  <c r="R989" i="50"/>
  <c r="R990" i="50"/>
  <c r="R991" i="50"/>
  <c r="R992" i="50"/>
  <c r="R993" i="50"/>
  <c r="R994" i="50"/>
  <c r="R995" i="50"/>
  <c r="R996" i="50"/>
  <c r="R997" i="50"/>
  <c r="R998" i="50"/>
  <c r="R999" i="50"/>
  <c r="R1000" i="50"/>
  <c r="S4" i="50"/>
  <c r="S5" i="50"/>
  <c r="S6" i="50"/>
  <c r="S7" i="50"/>
  <c r="S8" i="50"/>
  <c r="S9" i="50"/>
  <c r="S10" i="50"/>
  <c r="S11" i="50"/>
  <c r="S12" i="50"/>
  <c r="S13" i="50"/>
  <c r="S14" i="50"/>
  <c r="S15" i="50"/>
  <c r="S16" i="50"/>
  <c r="S17" i="50"/>
  <c r="S18" i="50"/>
  <c r="S19" i="50"/>
  <c r="S20" i="50"/>
  <c r="S21" i="50"/>
  <c r="S22" i="50"/>
  <c r="S23" i="50"/>
  <c r="S24" i="50"/>
  <c r="S25" i="50"/>
  <c r="S26" i="50"/>
  <c r="S27" i="50"/>
  <c r="S28" i="50"/>
  <c r="S29" i="50"/>
  <c r="S30" i="50"/>
  <c r="S31" i="50"/>
  <c r="S32" i="50"/>
  <c r="S33" i="50"/>
  <c r="S34" i="50"/>
  <c r="S35" i="50"/>
  <c r="S36" i="50"/>
  <c r="S37" i="50"/>
  <c r="S38" i="50"/>
  <c r="S39" i="50"/>
  <c r="S40" i="50"/>
  <c r="S41" i="50"/>
  <c r="S42" i="50"/>
  <c r="S43" i="50"/>
  <c r="S44" i="50"/>
  <c r="S45" i="50"/>
  <c r="S46" i="50"/>
  <c r="S47" i="50"/>
  <c r="S48" i="50"/>
  <c r="S49" i="50"/>
  <c r="S50" i="50"/>
  <c r="S51" i="50"/>
  <c r="S52" i="50"/>
  <c r="S53" i="50"/>
  <c r="S54" i="50"/>
  <c r="S55" i="50"/>
  <c r="S56" i="50"/>
  <c r="S57" i="50"/>
  <c r="S58" i="50"/>
  <c r="S59" i="50"/>
  <c r="S60" i="50"/>
  <c r="S61" i="50"/>
  <c r="S62" i="50"/>
  <c r="S63" i="50"/>
  <c r="S64" i="50"/>
  <c r="S65" i="50"/>
  <c r="S66" i="50"/>
  <c r="S67" i="50"/>
  <c r="S68" i="50"/>
  <c r="S69" i="50"/>
  <c r="S70" i="50"/>
  <c r="S71" i="50"/>
  <c r="S72" i="50"/>
  <c r="S73" i="50"/>
  <c r="S74" i="50"/>
  <c r="S75" i="50"/>
  <c r="S76" i="50"/>
  <c r="S77" i="50"/>
  <c r="S78" i="50"/>
  <c r="S79" i="50"/>
  <c r="S80" i="50"/>
  <c r="S81" i="50"/>
  <c r="S82" i="50"/>
  <c r="S83" i="50"/>
  <c r="S84" i="50"/>
  <c r="S85" i="50"/>
  <c r="S86" i="50"/>
  <c r="S87" i="50"/>
  <c r="S88" i="50"/>
  <c r="S89" i="50"/>
  <c r="S90" i="50"/>
  <c r="S91" i="50"/>
  <c r="S92" i="50"/>
  <c r="S93" i="50"/>
  <c r="S94" i="50"/>
  <c r="S95" i="50"/>
  <c r="S96" i="50"/>
  <c r="S97" i="50"/>
  <c r="S98" i="50"/>
  <c r="S99" i="50"/>
  <c r="S100" i="50"/>
  <c r="S101" i="50"/>
  <c r="S102" i="50"/>
  <c r="S103" i="50"/>
  <c r="S104" i="50"/>
  <c r="S105" i="50"/>
  <c r="S106" i="50"/>
  <c r="S107" i="50"/>
  <c r="S108" i="50"/>
  <c r="S109" i="50"/>
  <c r="S110" i="50"/>
  <c r="S111" i="50"/>
  <c r="S112" i="50"/>
  <c r="S113" i="50"/>
  <c r="S114" i="50"/>
  <c r="S115" i="50"/>
  <c r="S116" i="50"/>
  <c r="S117" i="50"/>
  <c r="S118" i="50"/>
  <c r="S119" i="50"/>
  <c r="S120" i="50"/>
  <c r="S121" i="50"/>
  <c r="S122" i="50"/>
  <c r="S123" i="50"/>
  <c r="S124" i="50"/>
  <c r="S125" i="50"/>
  <c r="S126" i="50"/>
  <c r="S127" i="50"/>
  <c r="S128" i="50"/>
  <c r="S129" i="50"/>
  <c r="S130" i="50"/>
  <c r="S131" i="50"/>
  <c r="S132" i="50"/>
  <c r="S133" i="50"/>
  <c r="S134" i="50"/>
  <c r="S135" i="50"/>
  <c r="S136" i="50"/>
  <c r="S137" i="50"/>
  <c r="S138" i="50"/>
  <c r="S139" i="50"/>
  <c r="S140" i="50"/>
  <c r="S141" i="50"/>
  <c r="S142" i="50"/>
  <c r="S143" i="50"/>
  <c r="S144" i="50"/>
  <c r="S145" i="50"/>
  <c r="S146" i="50"/>
  <c r="S147" i="50"/>
  <c r="S148" i="50"/>
  <c r="S149" i="50"/>
  <c r="S150" i="50"/>
  <c r="S151" i="50"/>
  <c r="S152" i="50"/>
  <c r="S153" i="50"/>
  <c r="S154" i="50"/>
  <c r="S155" i="50"/>
  <c r="S156" i="50"/>
  <c r="S157" i="50"/>
  <c r="S158" i="50"/>
  <c r="S159" i="50"/>
  <c r="S160" i="50"/>
  <c r="S161" i="50"/>
  <c r="S162" i="50"/>
  <c r="S163" i="50"/>
  <c r="S164" i="50"/>
  <c r="S165" i="50"/>
  <c r="S166" i="50"/>
  <c r="S167" i="50"/>
  <c r="S168" i="50"/>
  <c r="S169" i="50"/>
  <c r="S170" i="50"/>
  <c r="S171" i="50"/>
  <c r="S172" i="50"/>
  <c r="S173" i="50"/>
  <c r="S174" i="50"/>
  <c r="S175" i="50"/>
  <c r="S176" i="50"/>
  <c r="S177" i="50"/>
  <c r="S178" i="50"/>
  <c r="S179" i="50"/>
  <c r="S180" i="50"/>
  <c r="S181" i="50"/>
  <c r="S182" i="50"/>
  <c r="S183" i="50"/>
  <c r="S184" i="50"/>
  <c r="S185" i="50"/>
  <c r="S186" i="50"/>
  <c r="S187" i="50"/>
  <c r="S188" i="50"/>
  <c r="S189" i="50"/>
  <c r="S190" i="50"/>
  <c r="S191" i="50"/>
  <c r="S192" i="50"/>
  <c r="S193" i="50"/>
  <c r="S194" i="50"/>
  <c r="S195" i="50"/>
  <c r="S196" i="50"/>
  <c r="S197" i="50"/>
  <c r="S198" i="50"/>
  <c r="S199" i="50"/>
  <c r="S200" i="50"/>
  <c r="S201" i="50"/>
  <c r="S202" i="50"/>
  <c r="S203" i="50"/>
  <c r="S204" i="50"/>
  <c r="S205" i="50"/>
  <c r="S206" i="50"/>
  <c r="S207" i="50"/>
  <c r="S208" i="50"/>
  <c r="S209" i="50"/>
  <c r="S210" i="50"/>
  <c r="S211" i="50"/>
  <c r="S212" i="50"/>
  <c r="S213" i="50"/>
  <c r="S214" i="50"/>
  <c r="S215" i="50"/>
  <c r="S216" i="50"/>
  <c r="S217" i="50"/>
  <c r="S218" i="50"/>
  <c r="S219" i="50"/>
  <c r="S220" i="50"/>
  <c r="S221" i="50"/>
  <c r="S222" i="50"/>
  <c r="S223" i="50"/>
  <c r="S224" i="50"/>
  <c r="S225" i="50"/>
  <c r="S226" i="50"/>
  <c r="S227" i="50"/>
  <c r="S228" i="50"/>
  <c r="S229" i="50"/>
  <c r="S230" i="50"/>
  <c r="S231" i="50"/>
  <c r="S232" i="50"/>
  <c r="S233" i="50"/>
  <c r="S234" i="50"/>
  <c r="S235" i="50"/>
  <c r="S236" i="50"/>
  <c r="S237" i="50"/>
  <c r="S238" i="50"/>
  <c r="S239" i="50"/>
  <c r="S240" i="50"/>
  <c r="S241" i="50"/>
  <c r="S242" i="50"/>
  <c r="S243" i="50"/>
  <c r="S244" i="50"/>
  <c r="S245" i="50"/>
  <c r="S246" i="50"/>
  <c r="S247" i="50"/>
  <c r="S248" i="50"/>
  <c r="S249" i="50"/>
  <c r="S250" i="50"/>
  <c r="S251" i="50"/>
  <c r="S252" i="50"/>
  <c r="S253" i="50"/>
  <c r="S254" i="50"/>
  <c r="S255" i="50"/>
  <c r="S256" i="50"/>
  <c r="S257" i="50"/>
  <c r="S258" i="50"/>
  <c r="S259" i="50"/>
  <c r="S260" i="50"/>
  <c r="S261" i="50"/>
  <c r="S262" i="50"/>
  <c r="S263" i="50"/>
  <c r="S264" i="50"/>
  <c r="S265" i="50"/>
  <c r="S266" i="50"/>
  <c r="S267" i="50"/>
  <c r="S268" i="50"/>
  <c r="S269" i="50"/>
  <c r="S270" i="50"/>
  <c r="S271" i="50"/>
  <c r="S272" i="50"/>
  <c r="S273" i="50"/>
  <c r="S274" i="50"/>
  <c r="S275" i="50"/>
  <c r="S276" i="50"/>
  <c r="S277" i="50"/>
  <c r="S278" i="50"/>
  <c r="S279" i="50"/>
  <c r="S280" i="50"/>
  <c r="S281" i="50"/>
  <c r="S282" i="50"/>
  <c r="S283" i="50"/>
  <c r="S284" i="50"/>
  <c r="S285" i="50"/>
  <c r="S286" i="50"/>
  <c r="S287" i="50"/>
  <c r="S288" i="50"/>
  <c r="S289" i="50"/>
  <c r="S290" i="50"/>
  <c r="S291" i="50"/>
  <c r="S292" i="50"/>
  <c r="S293" i="50"/>
  <c r="S294" i="50"/>
  <c r="S295" i="50"/>
  <c r="S296" i="50"/>
  <c r="S297" i="50"/>
  <c r="S298" i="50"/>
  <c r="S299" i="50"/>
  <c r="S300" i="50"/>
  <c r="S301" i="50"/>
  <c r="S302" i="50"/>
  <c r="S303" i="50"/>
  <c r="S304" i="50"/>
  <c r="S305" i="50"/>
  <c r="S306" i="50"/>
  <c r="S307" i="50"/>
  <c r="S308" i="50"/>
  <c r="S309" i="50"/>
  <c r="S310" i="50"/>
  <c r="S311" i="50"/>
  <c r="S312" i="50"/>
  <c r="S313" i="50"/>
  <c r="S314" i="50"/>
  <c r="S315" i="50"/>
  <c r="S316" i="50"/>
  <c r="S317" i="50"/>
  <c r="S318" i="50"/>
  <c r="S319" i="50"/>
  <c r="S320" i="50"/>
  <c r="S321" i="50"/>
  <c r="S322" i="50"/>
  <c r="S323" i="50"/>
  <c r="S324" i="50"/>
  <c r="S325" i="50"/>
  <c r="S326" i="50"/>
  <c r="S327" i="50"/>
  <c r="S328" i="50"/>
  <c r="S329" i="50"/>
  <c r="S330" i="50"/>
  <c r="S331" i="50"/>
  <c r="S332" i="50"/>
  <c r="S333" i="50"/>
  <c r="S334" i="50"/>
  <c r="S335" i="50"/>
  <c r="S336" i="50"/>
  <c r="S337" i="50"/>
  <c r="S338" i="50"/>
  <c r="S339" i="50"/>
  <c r="S340" i="50"/>
  <c r="S341" i="50"/>
  <c r="S342" i="50"/>
  <c r="S343" i="50"/>
  <c r="S344" i="50"/>
  <c r="S345" i="50"/>
  <c r="S346" i="50"/>
  <c r="S347" i="50"/>
  <c r="S348" i="50"/>
  <c r="S349" i="50"/>
  <c r="S350" i="50"/>
  <c r="S351" i="50"/>
  <c r="S352" i="50"/>
  <c r="S353" i="50"/>
  <c r="S354" i="50"/>
  <c r="S355" i="50"/>
  <c r="S356" i="50"/>
  <c r="S357" i="50"/>
  <c r="S358" i="50"/>
  <c r="S359" i="50"/>
  <c r="S360" i="50"/>
  <c r="S361" i="50"/>
  <c r="S362" i="50"/>
  <c r="S363" i="50"/>
  <c r="S364" i="50"/>
  <c r="S365" i="50"/>
  <c r="S366" i="50"/>
  <c r="S367" i="50"/>
  <c r="S368" i="50"/>
  <c r="S369" i="50"/>
  <c r="S370" i="50"/>
  <c r="S371" i="50"/>
  <c r="S372" i="50"/>
  <c r="S373" i="50"/>
  <c r="S374" i="50"/>
  <c r="S375" i="50"/>
  <c r="S376" i="50"/>
  <c r="S377" i="50"/>
  <c r="S378" i="50"/>
  <c r="S379" i="50"/>
  <c r="S380" i="50"/>
  <c r="S381" i="50"/>
  <c r="S382" i="50"/>
  <c r="S383" i="50"/>
  <c r="S384" i="50"/>
  <c r="S385" i="50"/>
  <c r="S386" i="50"/>
  <c r="S387" i="50"/>
  <c r="S388" i="50"/>
  <c r="S389" i="50"/>
  <c r="S390" i="50"/>
  <c r="S391" i="50"/>
  <c r="S392" i="50"/>
  <c r="S393" i="50"/>
  <c r="S394" i="50"/>
  <c r="S395" i="50"/>
  <c r="S396" i="50"/>
  <c r="S397" i="50"/>
  <c r="S398" i="50"/>
  <c r="S399" i="50"/>
  <c r="S400" i="50"/>
  <c r="S401" i="50"/>
  <c r="S402" i="50"/>
  <c r="S403" i="50"/>
  <c r="S404" i="50"/>
  <c r="S405" i="50"/>
  <c r="S406" i="50"/>
  <c r="S407" i="50"/>
  <c r="S408" i="50"/>
  <c r="S409" i="50"/>
  <c r="S410" i="50"/>
  <c r="S411" i="50"/>
  <c r="S412" i="50"/>
  <c r="S413" i="50"/>
  <c r="S414" i="50"/>
  <c r="S415" i="50"/>
  <c r="S416" i="50"/>
  <c r="S417" i="50"/>
  <c r="S418" i="50"/>
  <c r="S419" i="50"/>
  <c r="S420" i="50"/>
  <c r="S421" i="50"/>
  <c r="S422" i="50"/>
  <c r="S423" i="50"/>
  <c r="S424" i="50"/>
  <c r="S425" i="50"/>
  <c r="S426" i="50"/>
  <c r="S427" i="50"/>
  <c r="S428" i="50"/>
  <c r="S429" i="50"/>
  <c r="S430" i="50"/>
  <c r="S431" i="50"/>
  <c r="S432" i="50"/>
  <c r="S433" i="50"/>
  <c r="S434" i="50"/>
  <c r="S435" i="50"/>
  <c r="S436" i="50"/>
  <c r="S437" i="50"/>
  <c r="S438" i="50"/>
  <c r="S439" i="50"/>
  <c r="S440" i="50"/>
  <c r="S441" i="50"/>
  <c r="S442" i="50"/>
  <c r="S443" i="50"/>
  <c r="S444" i="50"/>
  <c r="S445" i="50"/>
  <c r="S446" i="50"/>
  <c r="S447" i="50"/>
  <c r="S448" i="50"/>
  <c r="S449" i="50"/>
  <c r="S450" i="50"/>
  <c r="S451" i="50"/>
  <c r="S452" i="50"/>
  <c r="S453" i="50"/>
  <c r="S454" i="50"/>
  <c r="S455" i="50"/>
  <c r="S456" i="50"/>
  <c r="S457" i="50"/>
  <c r="S458" i="50"/>
  <c r="S459" i="50"/>
  <c r="S460" i="50"/>
  <c r="S461" i="50"/>
  <c r="S462" i="50"/>
  <c r="S463" i="50"/>
  <c r="S464" i="50"/>
  <c r="S465" i="50"/>
  <c r="S466" i="50"/>
  <c r="S467" i="50"/>
  <c r="S468" i="50"/>
  <c r="S469" i="50"/>
  <c r="S470" i="50"/>
  <c r="S471" i="50"/>
  <c r="S472" i="50"/>
  <c r="S473" i="50"/>
  <c r="S474" i="50"/>
  <c r="S475" i="50"/>
  <c r="S476" i="50"/>
  <c r="S477" i="50"/>
  <c r="S478" i="50"/>
  <c r="S479" i="50"/>
  <c r="S480" i="50"/>
  <c r="S481" i="50"/>
  <c r="S482" i="50"/>
  <c r="S483" i="50"/>
  <c r="S484" i="50"/>
  <c r="S485" i="50"/>
  <c r="S486" i="50"/>
  <c r="S487" i="50"/>
  <c r="S488" i="50"/>
  <c r="S489" i="50"/>
  <c r="S490" i="50"/>
  <c r="S491" i="50"/>
  <c r="S492" i="50"/>
  <c r="S493" i="50"/>
  <c r="S494" i="50"/>
  <c r="S495" i="50"/>
  <c r="S496" i="50"/>
  <c r="S497" i="50"/>
  <c r="S498" i="50"/>
  <c r="S499" i="50"/>
  <c r="S500" i="50"/>
  <c r="S501" i="50"/>
  <c r="S502" i="50"/>
  <c r="S503" i="50"/>
  <c r="S504" i="50"/>
  <c r="S505" i="50"/>
  <c r="S506" i="50"/>
  <c r="S507" i="50"/>
  <c r="S508" i="50"/>
  <c r="S509" i="50"/>
  <c r="S510" i="50"/>
  <c r="S511" i="50"/>
  <c r="S512" i="50"/>
  <c r="S513" i="50"/>
  <c r="S514" i="50"/>
  <c r="S515" i="50"/>
  <c r="S516" i="50"/>
  <c r="S517" i="50"/>
  <c r="S518" i="50"/>
  <c r="S519" i="50"/>
  <c r="S520" i="50"/>
  <c r="S521" i="50"/>
  <c r="S522" i="50"/>
  <c r="S523" i="50"/>
  <c r="S524" i="50"/>
  <c r="S525" i="50"/>
  <c r="S526" i="50"/>
  <c r="S527" i="50"/>
  <c r="S528" i="50"/>
  <c r="S529" i="50"/>
  <c r="S530" i="50"/>
  <c r="S531" i="50"/>
  <c r="S532" i="50"/>
  <c r="S533" i="50"/>
  <c r="S534" i="50"/>
  <c r="S535" i="50"/>
  <c r="S536" i="50"/>
  <c r="S537" i="50"/>
  <c r="S538" i="50"/>
  <c r="S539" i="50"/>
  <c r="S540" i="50"/>
  <c r="S541" i="50"/>
  <c r="S542" i="50"/>
  <c r="S543" i="50"/>
  <c r="S544" i="50"/>
  <c r="S545" i="50"/>
  <c r="S546" i="50"/>
  <c r="S547" i="50"/>
  <c r="S548" i="50"/>
  <c r="S549" i="50"/>
  <c r="S550" i="50"/>
  <c r="S551" i="50"/>
  <c r="S552" i="50"/>
  <c r="S553" i="50"/>
  <c r="S554" i="50"/>
  <c r="S555" i="50"/>
  <c r="S556" i="50"/>
  <c r="S557" i="50"/>
  <c r="S558" i="50"/>
  <c r="S559" i="50"/>
  <c r="S560" i="50"/>
  <c r="S561" i="50"/>
  <c r="S562" i="50"/>
  <c r="S563" i="50"/>
  <c r="S564" i="50"/>
  <c r="S565" i="50"/>
  <c r="S566" i="50"/>
  <c r="S567" i="50"/>
  <c r="S568" i="50"/>
  <c r="S569" i="50"/>
  <c r="S570" i="50"/>
  <c r="S571" i="50"/>
  <c r="S572" i="50"/>
  <c r="S573" i="50"/>
  <c r="S574" i="50"/>
  <c r="S575" i="50"/>
  <c r="S576" i="50"/>
  <c r="S577" i="50"/>
  <c r="S578" i="50"/>
  <c r="S579" i="50"/>
  <c r="S580" i="50"/>
  <c r="S581" i="50"/>
  <c r="S582" i="50"/>
  <c r="S583" i="50"/>
  <c r="S584" i="50"/>
  <c r="S585" i="50"/>
  <c r="S586" i="50"/>
  <c r="S587" i="50"/>
  <c r="S588" i="50"/>
  <c r="S589" i="50"/>
  <c r="S590" i="50"/>
  <c r="S591" i="50"/>
  <c r="S592" i="50"/>
  <c r="S593" i="50"/>
  <c r="S594" i="50"/>
  <c r="S595" i="50"/>
  <c r="S596" i="50"/>
  <c r="S597" i="50"/>
  <c r="S598" i="50"/>
  <c r="S599" i="50"/>
  <c r="S600" i="50"/>
  <c r="S601" i="50"/>
  <c r="S602" i="50"/>
  <c r="S603" i="50"/>
  <c r="S604" i="50"/>
  <c r="S605" i="50"/>
  <c r="S606" i="50"/>
  <c r="S607" i="50"/>
  <c r="S608" i="50"/>
  <c r="S609" i="50"/>
  <c r="S610" i="50"/>
  <c r="S611" i="50"/>
  <c r="S612" i="50"/>
  <c r="S613" i="50"/>
  <c r="S614" i="50"/>
  <c r="S615" i="50"/>
  <c r="S616" i="50"/>
  <c r="S617" i="50"/>
  <c r="S618" i="50"/>
  <c r="S619" i="50"/>
  <c r="S620" i="50"/>
  <c r="S621" i="50"/>
  <c r="S622" i="50"/>
  <c r="S623" i="50"/>
  <c r="S624" i="50"/>
  <c r="S625" i="50"/>
  <c r="S626" i="50"/>
  <c r="S627" i="50"/>
  <c r="S628" i="50"/>
  <c r="S629" i="50"/>
  <c r="S630" i="50"/>
  <c r="S631" i="50"/>
  <c r="S632" i="50"/>
  <c r="S633" i="50"/>
  <c r="S634" i="50"/>
  <c r="S635" i="50"/>
  <c r="S636" i="50"/>
  <c r="S637" i="50"/>
  <c r="S638" i="50"/>
  <c r="S639" i="50"/>
  <c r="S640" i="50"/>
  <c r="S641" i="50"/>
  <c r="S642" i="50"/>
  <c r="S643" i="50"/>
  <c r="S644" i="50"/>
  <c r="S645" i="50"/>
  <c r="S646" i="50"/>
  <c r="S647" i="50"/>
  <c r="S648" i="50"/>
  <c r="S649" i="50"/>
  <c r="S650" i="50"/>
  <c r="S651" i="50"/>
  <c r="S652" i="50"/>
  <c r="S653" i="50"/>
  <c r="S654" i="50"/>
  <c r="S655" i="50"/>
  <c r="S656" i="50"/>
  <c r="S657" i="50"/>
  <c r="S658" i="50"/>
  <c r="S659" i="50"/>
  <c r="S660" i="50"/>
  <c r="S661" i="50"/>
  <c r="S662" i="50"/>
  <c r="S663" i="50"/>
  <c r="S664" i="50"/>
  <c r="S665" i="50"/>
  <c r="S666" i="50"/>
  <c r="S667" i="50"/>
  <c r="S668" i="50"/>
  <c r="S669" i="50"/>
  <c r="S670" i="50"/>
  <c r="S671" i="50"/>
  <c r="S672" i="50"/>
  <c r="S673" i="50"/>
  <c r="S674" i="50"/>
  <c r="S675" i="50"/>
  <c r="S676" i="50"/>
  <c r="S677" i="50"/>
  <c r="S678" i="50"/>
  <c r="S679" i="50"/>
  <c r="S680" i="50"/>
  <c r="S681" i="50"/>
  <c r="S682" i="50"/>
  <c r="S683" i="50"/>
  <c r="S684" i="50"/>
  <c r="S685" i="50"/>
  <c r="S686" i="50"/>
  <c r="S687" i="50"/>
  <c r="S688" i="50"/>
  <c r="S689" i="50"/>
  <c r="S690" i="50"/>
  <c r="S691" i="50"/>
  <c r="S692" i="50"/>
  <c r="S693" i="50"/>
  <c r="S694" i="50"/>
  <c r="S695" i="50"/>
  <c r="S696" i="50"/>
  <c r="S697" i="50"/>
  <c r="S698" i="50"/>
  <c r="S699" i="50"/>
  <c r="S700" i="50"/>
  <c r="S701" i="50"/>
  <c r="S702" i="50"/>
  <c r="S703" i="50"/>
  <c r="S704" i="50"/>
  <c r="S705" i="50"/>
  <c r="S706" i="50"/>
  <c r="S707" i="50"/>
  <c r="S708" i="50"/>
  <c r="S709" i="50"/>
  <c r="S710" i="50"/>
  <c r="S711" i="50"/>
  <c r="S712" i="50"/>
  <c r="S713" i="50"/>
  <c r="S714" i="50"/>
  <c r="S715" i="50"/>
  <c r="S716" i="50"/>
  <c r="S717" i="50"/>
  <c r="S718" i="50"/>
  <c r="S719" i="50"/>
  <c r="S720" i="50"/>
  <c r="S721" i="50"/>
  <c r="S722" i="50"/>
  <c r="S723" i="50"/>
  <c r="S724" i="50"/>
  <c r="S725" i="50"/>
  <c r="S726" i="50"/>
  <c r="S727" i="50"/>
  <c r="S728" i="50"/>
  <c r="S729" i="50"/>
  <c r="S730" i="50"/>
  <c r="S731" i="50"/>
  <c r="S732" i="50"/>
  <c r="S733" i="50"/>
  <c r="S734" i="50"/>
  <c r="S735" i="50"/>
  <c r="S736" i="50"/>
  <c r="S737" i="50"/>
  <c r="S738" i="50"/>
  <c r="S739" i="50"/>
  <c r="S740" i="50"/>
  <c r="S741" i="50"/>
  <c r="S742" i="50"/>
  <c r="S743" i="50"/>
  <c r="S744" i="50"/>
  <c r="S745" i="50"/>
  <c r="S746" i="50"/>
  <c r="S747" i="50"/>
  <c r="S748" i="50"/>
  <c r="S749" i="50"/>
  <c r="S750" i="50"/>
  <c r="S751" i="50"/>
  <c r="S752" i="50"/>
  <c r="S753" i="50"/>
  <c r="S754" i="50"/>
  <c r="S755" i="50"/>
  <c r="S756" i="50"/>
  <c r="S757" i="50"/>
  <c r="S758" i="50"/>
  <c r="S759" i="50"/>
  <c r="S760" i="50"/>
  <c r="S761" i="50"/>
  <c r="S762" i="50"/>
  <c r="S763" i="50"/>
  <c r="S764" i="50"/>
  <c r="S765" i="50"/>
  <c r="S766" i="50"/>
  <c r="S767" i="50"/>
  <c r="S768" i="50"/>
  <c r="S769" i="50"/>
  <c r="S770" i="50"/>
  <c r="S771" i="50"/>
  <c r="S772" i="50"/>
  <c r="S773" i="50"/>
  <c r="S774" i="50"/>
  <c r="S775" i="50"/>
  <c r="S776" i="50"/>
  <c r="S777" i="50"/>
  <c r="S778" i="50"/>
  <c r="S779" i="50"/>
  <c r="S780" i="50"/>
  <c r="S781" i="50"/>
  <c r="S782" i="50"/>
  <c r="S783" i="50"/>
  <c r="S784" i="50"/>
  <c r="S785" i="50"/>
  <c r="S786" i="50"/>
  <c r="S787" i="50"/>
  <c r="S788" i="50"/>
  <c r="S789" i="50"/>
  <c r="S790" i="50"/>
  <c r="S791" i="50"/>
  <c r="S792" i="50"/>
  <c r="S793" i="50"/>
  <c r="S794" i="50"/>
  <c r="S795" i="50"/>
  <c r="S796" i="50"/>
  <c r="S797" i="50"/>
  <c r="S798" i="50"/>
  <c r="S799" i="50"/>
  <c r="S800" i="50"/>
  <c r="S801" i="50"/>
  <c r="S802" i="50"/>
  <c r="S803" i="50"/>
  <c r="S804" i="50"/>
  <c r="S805" i="50"/>
  <c r="S806" i="50"/>
  <c r="S807" i="50"/>
  <c r="S808" i="50"/>
  <c r="S809" i="50"/>
  <c r="S810" i="50"/>
  <c r="S811" i="50"/>
  <c r="S812" i="50"/>
  <c r="S813" i="50"/>
  <c r="S814" i="50"/>
  <c r="S815" i="50"/>
  <c r="S816" i="50"/>
  <c r="S817" i="50"/>
  <c r="S818" i="50"/>
  <c r="S819" i="50"/>
  <c r="S820" i="50"/>
  <c r="S821" i="50"/>
  <c r="S822" i="50"/>
  <c r="S823" i="50"/>
  <c r="S824" i="50"/>
  <c r="S825" i="50"/>
  <c r="S826" i="50"/>
  <c r="S827" i="50"/>
  <c r="S828" i="50"/>
  <c r="S829" i="50"/>
  <c r="S830" i="50"/>
  <c r="S831" i="50"/>
  <c r="S832" i="50"/>
  <c r="S833" i="50"/>
  <c r="S834" i="50"/>
  <c r="S835" i="50"/>
  <c r="S836" i="50"/>
  <c r="S837" i="50"/>
  <c r="S838" i="50"/>
  <c r="S839" i="50"/>
  <c r="S840" i="50"/>
  <c r="S841" i="50"/>
  <c r="S842" i="50"/>
  <c r="S843" i="50"/>
  <c r="S844" i="50"/>
  <c r="S845" i="50"/>
  <c r="S846" i="50"/>
  <c r="S847" i="50"/>
  <c r="S848" i="50"/>
  <c r="S849" i="50"/>
  <c r="S850" i="50"/>
  <c r="S851" i="50"/>
  <c r="S852" i="50"/>
  <c r="S853" i="50"/>
  <c r="S854" i="50"/>
  <c r="S855" i="50"/>
  <c r="S856" i="50"/>
  <c r="S857" i="50"/>
  <c r="S858" i="50"/>
  <c r="S859" i="50"/>
  <c r="S860" i="50"/>
  <c r="S861" i="50"/>
  <c r="S862" i="50"/>
  <c r="S863" i="50"/>
  <c r="S864" i="50"/>
  <c r="S865" i="50"/>
  <c r="S866" i="50"/>
  <c r="S867" i="50"/>
  <c r="S868" i="50"/>
  <c r="S869" i="50"/>
  <c r="S870" i="50"/>
  <c r="S871" i="50"/>
  <c r="S872" i="50"/>
  <c r="S873" i="50"/>
  <c r="S874" i="50"/>
  <c r="S875" i="50"/>
  <c r="S876" i="50"/>
  <c r="S877" i="50"/>
  <c r="S878" i="50"/>
  <c r="S879" i="50"/>
  <c r="S880" i="50"/>
  <c r="S881" i="50"/>
  <c r="S882" i="50"/>
  <c r="S883" i="50"/>
  <c r="S884" i="50"/>
  <c r="S885" i="50"/>
  <c r="S886" i="50"/>
  <c r="S887" i="50"/>
  <c r="S888" i="50"/>
  <c r="S889" i="50"/>
  <c r="S890" i="50"/>
  <c r="S891" i="50"/>
  <c r="S892" i="50"/>
  <c r="S893" i="50"/>
  <c r="S894" i="50"/>
  <c r="S895" i="50"/>
  <c r="S896" i="50"/>
  <c r="S897" i="50"/>
  <c r="S898" i="50"/>
  <c r="S899" i="50"/>
  <c r="S900" i="50"/>
  <c r="S901" i="50"/>
  <c r="S902" i="50"/>
  <c r="S903" i="50"/>
  <c r="S904" i="50"/>
  <c r="S905" i="50"/>
  <c r="S906" i="50"/>
  <c r="S907" i="50"/>
  <c r="S908" i="50"/>
  <c r="S909" i="50"/>
  <c r="S910" i="50"/>
  <c r="S911" i="50"/>
  <c r="S912" i="50"/>
  <c r="S913" i="50"/>
  <c r="S914" i="50"/>
  <c r="S915" i="50"/>
  <c r="S916" i="50"/>
  <c r="S917" i="50"/>
  <c r="S918" i="50"/>
  <c r="S919" i="50"/>
  <c r="S920" i="50"/>
  <c r="S921" i="50"/>
  <c r="S922" i="50"/>
  <c r="S923" i="50"/>
  <c r="S924" i="50"/>
  <c r="S925" i="50"/>
  <c r="S926" i="50"/>
  <c r="S927" i="50"/>
  <c r="S928" i="50"/>
  <c r="S929" i="50"/>
  <c r="S930" i="50"/>
  <c r="S931" i="50"/>
  <c r="S932" i="50"/>
  <c r="S933" i="50"/>
  <c r="S934" i="50"/>
  <c r="S935" i="50"/>
  <c r="S936" i="50"/>
  <c r="S937" i="50"/>
  <c r="S938" i="50"/>
  <c r="S939" i="50"/>
  <c r="S940" i="50"/>
  <c r="S941" i="50"/>
  <c r="S942" i="50"/>
  <c r="S943" i="50"/>
  <c r="S944" i="50"/>
  <c r="S945" i="50"/>
  <c r="S946" i="50"/>
  <c r="S947" i="50"/>
  <c r="S948" i="50"/>
  <c r="S949" i="50"/>
  <c r="S950" i="50"/>
  <c r="S951" i="50"/>
  <c r="S952" i="50"/>
  <c r="S953" i="50"/>
  <c r="S954" i="50"/>
  <c r="S955" i="50"/>
  <c r="S956" i="50"/>
  <c r="S957" i="50"/>
  <c r="S958" i="50"/>
  <c r="S959" i="50"/>
  <c r="S960" i="50"/>
  <c r="S961" i="50"/>
  <c r="S962" i="50"/>
  <c r="S963" i="50"/>
  <c r="S964" i="50"/>
  <c r="S965" i="50"/>
  <c r="S966" i="50"/>
  <c r="S967" i="50"/>
  <c r="S968" i="50"/>
  <c r="S969" i="50"/>
  <c r="S970" i="50"/>
  <c r="S971" i="50"/>
  <c r="S972" i="50"/>
  <c r="S973" i="50"/>
  <c r="S974" i="50"/>
  <c r="S975" i="50"/>
  <c r="S976" i="50"/>
  <c r="S977" i="50"/>
  <c r="S978" i="50"/>
  <c r="S979" i="50"/>
  <c r="S980" i="50"/>
  <c r="S981" i="50"/>
  <c r="S982" i="50"/>
  <c r="S983" i="50"/>
  <c r="S984" i="50"/>
  <c r="S985" i="50"/>
  <c r="S986" i="50"/>
  <c r="S987" i="50"/>
  <c r="S988" i="50"/>
  <c r="S989" i="50"/>
  <c r="S990" i="50"/>
  <c r="S991" i="50"/>
  <c r="S992" i="50"/>
  <c r="S993" i="50"/>
  <c r="S994" i="50"/>
  <c r="S995" i="50"/>
  <c r="S996" i="50"/>
  <c r="S997" i="50"/>
  <c r="S998" i="50"/>
  <c r="S999" i="50"/>
  <c r="S1000" i="50"/>
  <c r="S2" i="50"/>
  <c r="T9" i="50"/>
  <c r="T10" i="50"/>
  <c r="T11" i="50"/>
  <c r="T12" i="50"/>
  <c r="T13" i="50"/>
  <c r="T14" i="50"/>
  <c r="T15" i="50"/>
  <c r="T16" i="50"/>
  <c r="T17" i="50"/>
  <c r="T18" i="50"/>
  <c r="T19" i="50"/>
  <c r="T20" i="50"/>
  <c r="T21" i="50"/>
  <c r="T22" i="50"/>
  <c r="T23" i="50"/>
  <c r="T24" i="50"/>
  <c r="T25" i="50"/>
  <c r="T26" i="50"/>
  <c r="T27" i="50"/>
  <c r="T28" i="50"/>
  <c r="T29" i="50"/>
  <c r="T30" i="50"/>
  <c r="T31" i="50"/>
  <c r="T32" i="50"/>
  <c r="T33" i="50"/>
  <c r="T34" i="50"/>
  <c r="T35" i="50"/>
  <c r="T36" i="50"/>
  <c r="T37" i="50"/>
  <c r="T38" i="50"/>
  <c r="T39" i="50"/>
  <c r="T40" i="50"/>
  <c r="T41" i="50"/>
  <c r="T42" i="50"/>
  <c r="T43" i="50"/>
  <c r="T44" i="50"/>
  <c r="T45" i="50"/>
  <c r="T46" i="50"/>
  <c r="T47" i="50"/>
  <c r="T48" i="50"/>
  <c r="T49" i="50"/>
  <c r="T50" i="50"/>
  <c r="T51" i="50"/>
  <c r="T52" i="50"/>
  <c r="T53" i="50"/>
  <c r="T54" i="50"/>
  <c r="T55" i="50"/>
  <c r="T56" i="50"/>
  <c r="T57" i="50"/>
  <c r="T58" i="50"/>
  <c r="T59" i="50"/>
  <c r="T60" i="50"/>
  <c r="T61" i="50"/>
  <c r="T62" i="50"/>
  <c r="T63" i="50"/>
  <c r="T64" i="50"/>
  <c r="T65" i="50"/>
  <c r="T66" i="50"/>
  <c r="T67" i="50"/>
  <c r="T68" i="50"/>
  <c r="T69" i="50"/>
  <c r="T70" i="50"/>
  <c r="T71" i="50"/>
  <c r="T72" i="50"/>
  <c r="T73" i="50"/>
  <c r="T74" i="50"/>
  <c r="T75" i="50"/>
  <c r="T76" i="50"/>
  <c r="T77" i="50"/>
  <c r="T78" i="50"/>
  <c r="T79" i="50"/>
  <c r="T80" i="50"/>
  <c r="T81" i="50"/>
  <c r="T82" i="50"/>
  <c r="T83" i="50"/>
  <c r="T84" i="50"/>
  <c r="T85" i="50"/>
  <c r="T86" i="50"/>
  <c r="T87" i="50"/>
  <c r="T88" i="50"/>
  <c r="T89" i="50"/>
  <c r="T90" i="50"/>
  <c r="T91" i="50"/>
  <c r="T92" i="50"/>
  <c r="T93" i="50"/>
  <c r="T94" i="50"/>
  <c r="T95" i="50"/>
  <c r="T96" i="50"/>
  <c r="T97" i="50"/>
  <c r="T98" i="50"/>
  <c r="T99" i="50"/>
  <c r="T100" i="50"/>
  <c r="T101" i="50"/>
  <c r="T102" i="50"/>
  <c r="T103" i="50"/>
  <c r="T104" i="50"/>
  <c r="T105" i="50"/>
  <c r="T106" i="50"/>
  <c r="T107" i="50"/>
  <c r="T108" i="50"/>
  <c r="T109" i="50"/>
  <c r="T110" i="50"/>
  <c r="T111" i="50"/>
  <c r="T112" i="50"/>
  <c r="T113" i="50"/>
  <c r="T114" i="50"/>
  <c r="T115" i="50"/>
  <c r="T116" i="50"/>
  <c r="T117" i="50"/>
  <c r="T118" i="50"/>
  <c r="T119" i="50"/>
  <c r="T120" i="50"/>
  <c r="T121" i="50"/>
  <c r="T122" i="50"/>
  <c r="T123" i="50"/>
  <c r="T124" i="50"/>
  <c r="T125" i="50"/>
  <c r="T126" i="50"/>
  <c r="T127" i="50"/>
  <c r="T128" i="50"/>
  <c r="T129" i="50"/>
  <c r="T130" i="50"/>
  <c r="T131" i="50"/>
  <c r="T132" i="50"/>
  <c r="T133" i="50"/>
  <c r="T134" i="50"/>
  <c r="T135" i="50"/>
  <c r="T136" i="50"/>
  <c r="T137" i="50"/>
  <c r="T138" i="50"/>
  <c r="T139" i="50"/>
  <c r="T140" i="50"/>
  <c r="T141" i="50"/>
  <c r="T142" i="50"/>
  <c r="T143" i="50"/>
  <c r="T144" i="50"/>
  <c r="T145" i="50"/>
  <c r="T146" i="50"/>
  <c r="T147" i="50"/>
  <c r="T148" i="50"/>
  <c r="T149" i="50"/>
  <c r="T150" i="50"/>
  <c r="T151" i="50"/>
  <c r="T152" i="50"/>
  <c r="T153" i="50"/>
  <c r="T154" i="50"/>
  <c r="T155" i="50"/>
  <c r="T156" i="50"/>
  <c r="T157" i="50"/>
  <c r="T158" i="50"/>
  <c r="T159" i="50"/>
  <c r="T160" i="50"/>
  <c r="T161" i="50"/>
  <c r="T162" i="50"/>
  <c r="T163" i="50"/>
  <c r="T164" i="50"/>
  <c r="T165" i="50"/>
  <c r="T166" i="50"/>
  <c r="T167" i="50"/>
  <c r="T168" i="50"/>
  <c r="T169" i="50"/>
  <c r="T170" i="50"/>
  <c r="T171" i="50"/>
  <c r="T172" i="50"/>
  <c r="T173" i="50"/>
  <c r="T174" i="50"/>
  <c r="T175" i="50"/>
  <c r="T176" i="50"/>
  <c r="T177" i="50"/>
  <c r="T178" i="50"/>
  <c r="T179" i="50"/>
  <c r="T180" i="50"/>
  <c r="T181" i="50"/>
  <c r="T182" i="50"/>
  <c r="T183" i="50"/>
  <c r="T184" i="50"/>
  <c r="T185" i="50"/>
  <c r="T186" i="50"/>
  <c r="T187" i="50"/>
  <c r="T188" i="50"/>
  <c r="T189" i="50"/>
  <c r="T190" i="50"/>
  <c r="T191" i="50"/>
  <c r="T192" i="50"/>
  <c r="T193" i="50"/>
  <c r="T194" i="50"/>
  <c r="T195" i="50"/>
  <c r="T196" i="50"/>
  <c r="T197" i="50"/>
  <c r="T198" i="50"/>
  <c r="T199" i="50"/>
  <c r="T200" i="50"/>
  <c r="T201" i="50"/>
  <c r="T202" i="50"/>
  <c r="T203" i="50"/>
  <c r="T204" i="50"/>
  <c r="T205" i="50"/>
  <c r="T206" i="50"/>
  <c r="T207" i="50"/>
  <c r="T208" i="50"/>
  <c r="T209" i="50"/>
  <c r="T210" i="50"/>
  <c r="T211" i="50"/>
  <c r="T212" i="50"/>
  <c r="T213" i="50"/>
  <c r="T214" i="50"/>
  <c r="T215" i="50"/>
  <c r="T216" i="50"/>
  <c r="T217" i="50"/>
  <c r="T218" i="50"/>
  <c r="T219" i="50"/>
  <c r="T220" i="50"/>
  <c r="T221" i="50"/>
  <c r="T222" i="50"/>
  <c r="T223" i="50"/>
  <c r="T224" i="50"/>
  <c r="T225" i="50"/>
  <c r="T226" i="50"/>
  <c r="T227" i="50"/>
  <c r="T228" i="50"/>
  <c r="T229" i="50"/>
  <c r="T230" i="50"/>
  <c r="T231" i="50"/>
  <c r="T232" i="50"/>
  <c r="T233" i="50"/>
  <c r="T234" i="50"/>
  <c r="T235" i="50"/>
  <c r="T236" i="50"/>
  <c r="T237" i="50"/>
  <c r="T238" i="50"/>
  <c r="T239" i="50"/>
  <c r="T240" i="50"/>
  <c r="T241" i="50"/>
  <c r="T242" i="50"/>
  <c r="T243" i="50"/>
  <c r="T244" i="50"/>
  <c r="T245" i="50"/>
  <c r="T246" i="50"/>
  <c r="T247" i="50"/>
  <c r="T248" i="50"/>
  <c r="T249" i="50"/>
  <c r="T250" i="50"/>
  <c r="T251" i="50"/>
  <c r="T252" i="50"/>
  <c r="T253" i="50"/>
  <c r="T254" i="50"/>
  <c r="T255" i="50"/>
  <c r="T256" i="50"/>
  <c r="T257" i="50"/>
  <c r="T258" i="50"/>
  <c r="T259" i="50"/>
  <c r="T260" i="50"/>
  <c r="T261" i="50"/>
  <c r="T262" i="50"/>
  <c r="T263" i="50"/>
  <c r="T264" i="50"/>
  <c r="T265" i="50"/>
  <c r="T266" i="50"/>
  <c r="T267" i="50"/>
  <c r="T268" i="50"/>
  <c r="T269" i="50"/>
  <c r="T270" i="50"/>
  <c r="T271" i="50"/>
  <c r="T272" i="50"/>
  <c r="T273" i="50"/>
  <c r="T274" i="50"/>
  <c r="T275" i="50"/>
  <c r="T276" i="50"/>
  <c r="T277" i="50"/>
  <c r="T278" i="50"/>
  <c r="T279" i="50"/>
  <c r="T280" i="50"/>
  <c r="T281" i="50"/>
  <c r="T282" i="50"/>
  <c r="T283" i="50"/>
  <c r="T284" i="50"/>
  <c r="T285" i="50"/>
  <c r="T286" i="50"/>
  <c r="T287" i="50"/>
  <c r="T288" i="50"/>
  <c r="T289" i="50"/>
  <c r="T290" i="50"/>
  <c r="T291" i="50"/>
  <c r="T292" i="50"/>
  <c r="T293" i="50"/>
  <c r="T294" i="50"/>
  <c r="T295" i="50"/>
  <c r="T296" i="50"/>
  <c r="T297" i="50"/>
  <c r="T298" i="50"/>
  <c r="T299" i="50"/>
  <c r="T300" i="50"/>
  <c r="T301" i="50"/>
  <c r="T302" i="50"/>
  <c r="T303" i="50"/>
  <c r="T304" i="50"/>
  <c r="T305" i="50"/>
  <c r="T306" i="50"/>
  <c r="T307" i="50"/>
  <c r="T308" i="50"/>
  <c r="T309" i="50"/>
  <c r="T310" i="50"/>
  <c r="T311" i="50"/>
  <c r="T312" i="50"/>
  <c r="T313" i="50"/>
  <c r="T314" i="50"/>
  <c r="T315" i="50"/>
  <c r="T316" i="50"/>
  <c r="T317" i="50"/>
  <c r="T318" i="50"/>
  <c r="T319" i="50"/>
  <c r="T320" i="50"/>
  <c r="T321" i="50"/>
  <c r="T322" i="50"/>
  <c r="T323" i="50"/>
  <c r="T324" i="50"/>
  <c r="T325" i="50"/>
  <c r="T326" i="50"/>
  <c r="T327" i="50"/>
  <c r="T328" i="50"/>
  <c r="T329" i="50"/>
  <c r="T330" i="50"/>
  <c r="T331" i="50"/>
  <c r="T332" i="50"/>
  <c r="T333" i="50"/>
  <c r="T334" i="50"/>
  <c r="T335" i="50"/>
  <c r="T336" i="50"/>
  <c r="T337" i="50"/>
  <c r="T338" i="50"/>
  <c r="T339" i="50"/>
  <c r="T340" i="50"/>
  <c r="T341" i="50"/>
  <c r="T342" i="50"/>
  <c r="T343" i="50"/>
  <c r="T344" i="50"/>
  <c r="T345" i="50"/>
  <c r="T346" i="50"/>
  <c r="T347" i="50"/>
  <c r="T348" i="50"/>
  <c r="T349" i="50"/>
  <c r="T350" i="50"/>
  <c r="T351" i="50"/>
  <c r="T352" i="50"/>
  <c r="T353" i="50"/>
  <c r="T354" i="50"/>
  <c r="T355" i="50"/>
  <c r="T356" i="50"/>
  <c r="T357" i="50"/>
  <c r="T358" i="50"/>
  <c r="T359" i="50"/>
  <c r="T360" i="50"/>
  <c r="T361" i="50"/>
  <c r="T362" i="50"/>
  <c r="T363" i="50"/>
  <c r="T364" i="50"/>
  <c r="T365" i="50"/>
  <c r="T366" i="50"/>
  <c r="T367" i="50"/>
  <c r="T368" i="50"/>
  <c r="T369" i="50"/>
  <c r="T370" i="50"/>
  <c r="T371" i="50"/>
  <c r="T372" i="50"/>
  <c r="T373" i="50"/>
  <c r="T374" i="50"/>
  <c r="T375" i="50"/>
  <c r="T376" i="50"/>
  <c r="T377" i="50"/>
  <c r="T378" i="50"/>
  <c r="T379" i="50"/>
  <c r="T380" i="50"/>
  <c r="T381" i="50"/>
  <c r="T382" i="50"/>
  <c r="T383" i="50"/>
  <c r="T384" i="50"/>
  <c r="T385" i="50"/>
  <c r="T386" i="50"/>
  <c r="T387" i="50"/>
  <c r="T388" i="50"/>
  <c r="T389" i="50"/>
  <c r="T390" i="50"/>
  <c r="T391" i="50"/>
  <c r="T392" i="50"/>
  <c r="T393" i="50"/>
  <c r="T394" i="50"/>
  <c r="T395" i="50"/>
  <c r="T396" i="50"/>
  <c r="T397" i="50"/>
  <c r="T398" i="50"/>
  <c r="T399" i="50"/>
  <c r="T400" i="50"/>
  <c r="T401" i="50"/>
  <c r="T402" i="50"/>
  <c r="T403" i="50"/>
  <c r="T404" i="50"/>
  <c r="T405" i="50"/>
  <c r="T406" i="50"/>
  <c r="T407" i="50"/>
  <c r="T408" i="50"/>
  <c r="T409" i="50"/>
  <c r="T410" i="50"/>
  <c r="T411" i="50"/>
  <c r="T412" i="50"/>
  <c r="T413" i="50"/>
  <c r="T414" i="50"/>
  <c r="T415" i="50"/>
  <c r="T416" i="50"/>
  <c r="T417" i="50"/>
  <c r="T418" i="50"/>
  <c r="T419" i="50"/>
  <c r="T420" i="50"/>
  <c r="T421" i="50"/>
  <c r="T422" i="50"/>
  <c r="T423" i="50"/>
  <c r="T424" i="50"/>
  <c r="T425" i="50"/>
  <c r="T426" i="50"/>
  <c r="T427" i="50"/>
  <c r="T428" i="50"/>
  <c r="T429" i="50"/>
  <c r="T430" i="50"/>
  <c r="T431" i="50"/>
  <c r="T432" i="50"/>
  <c r="T433" i="50"/>
  <c r="T434" i="50"/>
  <c r="T435" i="50"/>
  <c r="T436" i="50"/>
  <c r="T437" i="50"/>
  <c r="T438" i="50"/>
  <c r="T439" i="50"/>
  <c r="T440" i="50"/>
  <c r="T441" i="50"/>
  <c r="T442" i="50"/>
  <c r="T443" i="50"/>
  <c r="T444" i="50"/>
  <c r="T445" i="50"/>
  <c r="T446" i="50"/>
  <c r="T447" i="50"/>
  <c r="T448" i="50"/>
  <c r="T449" i="50"/>
  <c r="T450" i="50"/>
  <c r="T451" i="50"/>
  <c r="T452" i="50"/>
  <c r="T453" i="50"/>
  <c r="T454" i="50"/>
  <c r="T455" i="50"/>
  <c r="T456" i="50"/>
  <c r="T457" i="50"/>
  <c r="T458" i="50"/>
  <c r="T459" i="50"/>
  <c r="T460" i="50"/>
  <c r="T461" i="50"/>
  <c r="T462" i="50"/>
  <c r="T463" i="50"/>
  <c r="T464" i="50"/>
  <c r="T465" i="50"/>
  <c r="T466" i="50"/>
  <c r="T467" i="50"/>
  <c r="T468" i="50"/>
  <c r="T469" i="50"/>
  <c r="T470" i="50"/>
  <c r="T471" i="50"/>
  <c r="T472" i="50"/>
  <c r="T473" i="50"/>
  <c r="T474" i="50"/>
  <c r="T475" i="50"/>
  <c r="T476" i="50"/>
  <c r="T477" i="50"/>
  <c r="T478" i="50"/>
  <c r="T479" i="50"/>
  <c r="T480" i="50"/>
  <c r="T481" i="50"/>
  <c r="T482" i="50"/>
  <c r="T483" i="50"/>
  <c r="T484" i="50"/>
  <c r="T485" i="50"/>
  <c r="T486" i="50"/>
  <c r="T487" i="50"/>
  <c r="T488" i="50"/>
  <c r="T489" i="50"/>
  <c r="T490" i="50"/>
  <c r="T491" i="50"/>
  <c r="T492" i="50"/>
  <c r="T493" i="50"/>
  <c r="T494" i="50"/>
  <c r="T495" i="50"/>
  <c r="T496" i="50"/>
  <c r="T497" i="50"/>
  <c r="T498" i="50"/>
  <c r="T499" i="50"/>
  <c r="T500" i="50"/>
  <c r="T501" i="50"/>
  <c r="T502" i="50"/>
  <c r="T503" i="50"/>
  <c r="T504" i="50"/>
  <c r="T505" i="50"/>
  <c r="T506" i="50"/>
  <c r="T507" i="50"/>
  <c r="T508" i="50"/>
  <c r="T509" i="50"/>
  <c r="T510" i="50"/>
  <c r="T511" i="50"/>
  <c r="T512" i="50"/>
  <c r="T513" i="50"/>
  <c r="T514" i="50"/>
  <c r="T515" i="50"/>
  <c r="T516" i="50"/>
  <c r="T517" i="50"/>
  <c r="T518" i="50"/>
  <c r="T519" i="50"/>
  <c r="T520" i="50"/>
  <c r="T521" i="50"/>
  <c r="T522" i="50"/>
  <c r="T523" i="50"/>
  <c r="T524" i="50"/>
  <c r="T525" i="50"/>
  <c r="T526" i="50"/>
  <c r="T527" i="50"/>
  <c r="T528" i="50"/>
  <c r="T529" i="50"/>
  <c r="T530" i="50"/>
  <c r="T531" i="50"/>
  <c r="T532" i="50"/>
  <c r="T533" i="50"/>
  <c r="T534" i="50"/>
  <c r="T535" i="50"/>
  <c r="T536" i="50"/>
  <c r="T537" i="50"/>
  <c r="T538" i="50"/>
  <c r="T539" i="50"/>
  <c r="T540" i="50"/>
  <c r="T541" i="50"/>
  <c r="T542" i="50"/>
  <c r="T543" i="50"/>
  <c r="T544" i="50"/>
  <c r="T545" i="50"/>
  <c r="T546" i="50"/>
  <c r="T547" i="50"/>
  <c r="T548" i="50"/>
  <c r="T549" i="50"/>
  <c r="T550" i="50"/>
  <c r="T551" i="50"/>
  <c r="T552" i="50"/>
  <c r="T553" i="50"/>
  <c r="T554" i="50"/>
  <c r="T555" i="50"/>
  <c r="T556" i="50"/>
  <c r="T557" i="50"/>
  <c r="T558" i="50"/>
  <c r="T559" i="50"/>
  <c r="T560" i="50"/>
  <c r="T561" i="50"/>
  <c r="T562" i="50"/>
  <c r="T563" i="50"/>
  <c r="T564" i="50"/>
  <c r="T565" i="50"/>
  <c r="T566" i="50"/>
  <c r="T567" i="50"/>
  <c r="T568" i="50"/>
  <c r="T569" i="50"/>
  <c r="T570" i="50"/>
  <c r="T571" i="50"/>
  <c r="T572" i="50"/>
  <c r="T573" i="50"/>
  <c r="T574" i="50"/>
  <c r="T575" i="50"/>
  <c r="T576" i="50"/>
  <c r="T577" i="50"/>
  <c r="T578" i="50"/>
  <c r="T579" i="50"/>
  <c r="T580" i="50"/>
  <c r="T581" i="50"/>
  <c r="T582" i="50"/>
  <c r="T583" i="50"/>
  <c r="T584" i="50"/>
  <c r="T585" i="50"/>
  <c r="T586" i="50"/>
  <c r="T587" i="50"/>
  <c r="T588" i="50"/>
  <c r="T589" i="50"/>
  <c r="T590" i="50"/>
  <c r="T591" i="50"/>
  <c r="T592" i="50"/>
  <c r="T593" i="50"/>
  <c r="T594" i="50"/>
  <c r="T595" i="50"/>
  <c r="T596" i="50"/>
  <c r="T597" i="50"/>
  <c r="T598" i="50"/>
  <c r="T599" i="50"/>
  <c r="T600" i="50"/>
  <c r="T601" i="50"/>
  <c r="T602" i="50"/>
  <c r="T603" i="50"/>
  <c r="T604" i="50"/>
  <c r="T605" i="50"/>
  <c r="T606" i="50"/>
  <c r="T607" i="50"/>
  <c r="T608" i="50"/>
  <c r="T609" i="50"/>
  <c r="T610" i="50"/>
  <c r="T611" i="50"/>
  <c r="T612" i="50"/>
  <c r="T613" i="50"/>
  <c r="T614" i="50"/>
  <c r="T615" i="50"/>
  <c r="T616" i="50"/>
  <c r="T617" i="50"/>
  <c r="T618" i="50"/>
  <c r="T619" i="50"/>
  <c r="T620" i="50"/>
  <c r="T621" i="50"/>
  <c r="T622" i="50"/>
  <c r="T623" i="50"/>
  <c r="T624" i="50"/>
  <c r="T625" i="50"/>
  <c r="T626" i="50"/>
  <c r="T627" i="50"/>
  <c r="T628" i="50"/>
  <c r="T629" i="50"/>
  <c r="T630" i="50"/>
  <c r="T631" i="50"/>
  <c r="T632" i="50"/>
  <c r="T633" i="50"/>
  <c r="T634" i="50"/>
  <c r="T635" i="50"/>
  <c r="T636" i="50"/>
  <c r="T637" i="50"/>
  <c r="T638" i="50"/>
  <c r="T639" i="50"/>
  <c r="T640" i="50"/>
  <c r="T641" i="50"/>
  <c r="T642" i="50"/>
  <c r="T643" i="50"/>
  <c r="T644" i="50"/>
  <c r="T645" i="50"/>
  <c r="T646" i="50"/>
  <c r="T647" i="50"/>
  <c r="T648" i="50"/>
  <c r="T649" i="50"/>
  <c r="T650" i="50"/>
  <c r="T651" i="50"/>
  <c r="T652" i="50"/>
  <c r="T653" i="50"/>
  <c r="T654" i="50"/>
  <c r="T655" i="50"/>
  <c r="T656" i="50"/>
  <c r="T657" i="50"/>
  <c r="T658" i="50"/>
  <c r="T659" i="50"/>
  <c r="T660" i="50"/>
  <c r="T661" i="50"/>
  <c r="T662" i="50"/>
  <c r="T663" i="50"/>
  <c r="T664" i="50"/>
  <c r="T665" i="50"/>
  <c r="T666" i="50"/>
  <c r="T667" i="50"/>
  <c r="T668" i="50"/>
  <c r="T669" i="50"/>
  <c r="T670" i="50"/>
  <c r="T671" i="50"/>
  <c r="T672" i="50"/>
  <c r="T673" i="50"/>
  <c r="T674" i="50"/>
  <c r="T675" i="50"/>
  <c r="T676" i="50"/>
  <c r="T677" i="50"/>
  <c r="T678" i="50"/>
  <c r="T679" i="50"/>
  <c r="T680" i="50"/>
  <c r="T681" i="50"/>
  <c r="T682" i="50"/>
  <c r="T683" i="50"/>
  <c r="T684" i="50"/>
  <c r="T685" i="50"/>
  <c r="T686" i="50"/>
  <c r="T687" i="50"/>
  <c r="T688" i="50"/>
  <c r="T689" i="50"/>
  <c r="T690" i="50"/>
  <c r="T691" i="50"/>
  <c r="T692" i="50"/>
  <c r="T693" i="50"/>
  <c r="T694" i="50"/>
  <c r="T695" i="50"/>
  <c r="T696" i="50"/>
  <c r="T697" i="50"/>
  <c r="T698" i="50"/>
  <c r="T699" i="50"/>
  <c r="T700" i="50"/>
  <c r="T701" i="50"/>
  <c r="T702" i="50"/>
  <c r="T703" i="50"/>
  <c r="T704" i="50"/>
  <c r="T705" i="50"/>
  <c r="T706" i="50"/>
  <c r="T707" i="50"/>
  <c r="T708" i="50"/>
  <c r="T709" i="50"/>
  <c r="T710" i="50"/>
  <c r="T711" i="50"/>
  <c r="T712" i="50"/>
  <c r="T713" i="50"/>
  <c r="T714" i="50"/>
  <c r="T715" i="50"/>
  <c r="T716" i="50"/>
  <c r="T717" i="50"/>
  <c r="T718" i="50"/>
  <c r="T719" i="50"/>
  <c r="T720" i="50"/>
  <c r="T721" i="50"/>
  <c r="T722" i="50"/>
  <c r="T723" i="50"/>
  <c r="T724" i="50"/>
  <c r="T725" i="50"/>
  <c r="T726" i="50"/>
  <c r="T727" i="50"/>
  <c r="T728" i="50"/>
  <c r="T729" i="50"/>
  <c r="T730" i="50"/>
  <c r="T731" i="50"/>
  <c r="T732" i="50"/>
  <c r="T733" i="50"/>
  <c r="T734" i="50"/>
  <c r="T735" i="50"/>
  <c r="T736" i="50"/>
  <c r="T737" i="50"/>
  <c r="T738" i="50"/>
  <c r="T739" i="50"/>
  <c r="T740" i="50"/>
  <c r="T741" i="50"/>
  <c r="T742" i="50"/>
  <c r="T743" i="50"/>
  <c r="T744" i="50"/>
  <c r="T745" i="50"/>
  <c r="T746" i="50"/>
  <c r="T747" i="50"/>
  <c r="T748" i="50"/>
  <c r="T749" i="50"/>
  <c r="T750" i="50"/>
  <c r="T751" i="50"/>
  <c r="T752" i="50"/>
  <c r="T753" i="50"/>
  <c r="T754" i="50"/>
  <c r="T755" i="50"/>
  <c r="T756" i="50"/>
  <c r="T757" i="50"/>
  <c r="T758" i="50"/>
  <c r="T759" i="50"/>
  <c r="T760" i="50"/>
  <c r="T761" i="50"/>
  <c r="T762" i="50"/>
  <c r="T763" i="50"/>
  <c r="T764" i="50"/>
  <c r="T765" i="50"/>
  <c r="T766" i="50"/>
  <c r="T767" i="50"/>
  <c r="T768" i="50"/>
  <c r="T769" i="50"/>
  <c r="T770" i="50"/>
  <c r="T771" i="50"/>
  <c r="T772" i="50"/>
  <c r="T773" i="50"/>
  <c r="T774" i="50"/>
  <c r="T775" i="50"/>
  <c r="T776" i="50"/>
  <c r="T777" i="50"/>
  <c r="T778" i="50"/>
  <c r="T779" i="50"/>
  <c r="T780" i="50"/>
  <c r="T781" i="50"/>
  <c r="T782" i="50"/>
  <c r="T783" i="50"/>
  <c r="T784" i="50"/>
  <c r="T785" i="50"/>
  <c r="T786" i="50"/>
  <c r="T787" i="50"/>
  <c r="T788" i="50"/>
  <c r="T789" i="50"/>
  <c r="T790" i="50"/>
  <c r="T791" i="50"/>
  <c r="T792" i="50"/>
  <c r="T793" i="50"/>
  <c r="T794" i="50"/>
  <c r="T795" i="50"/>
  <c r="T796" i="50"/>
  <c r="T797" i="50"/>
  <c r="T798" i="50"/>
  <c r="T799" i="50"/>
  <c r="T800" i="50"/>
  <c r="T801" i="50"/>
  <c r="T802" i="50"/>
  <c r="T803" i="50"/>
  <c r="T804" i="50"/>
  <c r="T805" i="50"/>
  <c r="T806" i="50"/>
  <c r="T807" i="50"/>
  <c r="T808" i="50"/>
  <c r="T809" i="50"/>
  <c r="T810" i="50"/>
  <c r="T811" i="50"/>
  <c r="T812" i="50"/>
  <c r="T813" i="50"/>
  <c r="T814" i="50"/>
  <c r="T815" i="50"/>
  <c r="T816" i="50"/>
  <c r="T817" i="50"/>
  <c r="T818" i="50"/>
  <c r="T819" i="50"/>
  <c r="T820" i="50"/>
  <c r="T821" i="50"/>
  <c r="T822" i="50"/>
  <c r="T823" i="50"/>
  <c r="T824" i="50"/>
  <c r="T825" i="50"/>
  <c r="T826" i="50"/>
  <c r="T827" i="50"/>
  <c r="T828" i="50"/>
  <c r="T829" i="50"/>
  <c r="T830" i="50"/>
  <c r="T831" i="50"/>
  <c r="T832" i="50"/>
  <c r="T833" i="50"/>
  <c r="T834" i="50"/>
  <c r="T835" i="50"/>
  <c r="T836" i="50"/>
  <c r="T837" i="50"/>
  <c r="T838" i="50"/>
  <c r="T839" i="50"/>
  <c r="T840" i="50"/>
  <c r="T841" i="50"/>
  <c r="T842" i="50"/>
  <c r="T843" i="50"/>
  <c r="T844" i="50"/>
  <c r="T845" i="50"/>
  <c r="T846" i="50"/>
  <c r="T847" i="50"/>
  <c r="T848" i="50"/>
  <c r="T849" i="50"/>
  <c r="T850" i="50"/>
  <c r="T851" i="50"/>
  <c r="T852" i="50"/>
  <c r="T853" i="50"/>
  <c r="T854" i="50"/>
  <c r="T855" i="50"/>
  <c r="T856" i="50"/>
  <c r="T857" i="50"/>
  <c r="T858" i="50"/>
  <c r="T859" i="50"/>
  <c r="T860" i="50"/>
  <c r="T861" i="50"/>
  <c r="T862" i="50"/>
  <c r="T863" i="50"/>
  <c r="T864" i="50"/>
  <c r="T865" i="50"/>
  <c r="T866" i="50"/>
  <c r="T867" i="50"/>
  <c r="T868" i="50"/>
  <c r="T869" i="50"/>
  <c r="T870" i="50"/>
  <c r="T871" i="50"/>
  <c r="T872" i="50"/>
  <c r="T873" i="50"/>
  <c r="T874" i="50"/>
  <c r="T875" i="50"/>
  <c r="T876" i="50"/>
  <c r="T877" i="50"/>
  <c r="T878" i="50"/>
  <c r="T879" i="50"/>
  <c r="T880" i="50"/>
  <c r="T881" i="50"/>
  <c r="T882" i="50"/>
  <c r="T883" i="50"/>
  <c r="T884" i="50"/>
  <c r="T885" i="50"/>
  <c r="T886" i="50"/>
  <c r="T887" i="50"/>
  <c r="T888" i="50"/>
  <c r="T889" i="50"/>
  <c r="T890" i="50"/>
  <c r="T891" i="50"/>
  <c r="T892" i="50"/>
  <c r="T893" i="50"/>
  <c r="T894" i="50"/>
  <c r="T895" i="50"/>
  <c r="T896" i="50"/>
  <c r="T897" i="50"/>
  <c r="T898" i="50"/>
  <c r="T899" i="50"/>
  <c r="T900" i="50"/>
  <c r="T901" i="50"/>
  <c r="T902" i="50"/>
  <c r="T903" i="50"/>
  <c r="T904" i="50"/>
  <c r="T905" i="50"/>
  <c r="T906" i="50"/>
  <c r="T907" i="50"/>
  <c r="T908" i="50"/>
  <c r="T909" i="50"/>
  <c r="T910" i="50"/>
  <c r="T911" i="50"/>
  <c r="T912" i="50"/>
  <c r="T913" i="50"/>
  <c r="T914" i="50"/>
  <c r="T915" i="50"/>
  <c r="T916" i="50"/>
  <c r="T917" i="50"/>
  <c r="T918" i="50"/>
  <c r="T919" i="50"/>
  <c r="T920" i="50"/>
  <c r="T921" i="50"/>
  <c r="T922" i="50"/>
  <c r="T923" i="50"/>
  <c r="T924" i="50"/>
  <c r="T925" i="50"/>
  <c r="T926" i="50"/>
  <c r="T927" i="50"/>
  <c r="T928" i="50"/>
  <c r="T929" i="50"/>
  <c r="T930" i="50"/>
  <c r="T931" i="50"/>
  <c r="T932" i="50"/>
  <c r="T933" i="50"/>
  <c r="T934" i="50"/>
  <c r="T935" i="50"/>
  <c r="T936" i="50"/>
  <c r="T937" i="50"/>
  <c r="T938" i="50"/>
  <c r="T939" i="50"/>
  <c r="T940" i="50"/>
  <c r="T941" i="50"/>
  <c r="T942" i="50"/>
  <c r="T943" i="50"/>
  <c r="T944" i="50"/>
  <c r="T945" i="50"/>
  <c r="T946" i="50"/>
  <c r="T947" i="50"/>
  <c r="T948" i="50"/>
  <c r="T949" i="50"/>
  <c r="T950" i="50"/>
  <c r="T951" i="50"/>
  <c r="T952" i="50"/>
  <c r="T953" i="50"/>
  <c r="T954" i="50"/>
  <c r="T955" i="50"/>
  <c r="T956" i="50"/>
  <c r="T957" i="50"/>
  <c r="T958" i="50"/>
  <c r="T959" i="50"/>
  <c r="T960" i="50"/>
  <c r="T961" i="50"/>
  <c r="T962" i="50"/>
  <c r="T963" i="50"/>
  <c r="T964" i="50"/>
  <c r="T965" i="50"/>
  <c r="T966" i="50"/>
  <c r="T967" i="50"/>
  <c r="T968" i="50"/>
  <c r="T969" i="50"/>
  <c r="T970" i="50"/>
  <c r="T971" i="50"/>
  <c r="T972" i="50"/>
  <c r="T973" i="50"/>
  <c r="T974" i="50"/>
  <c r="T975" i="50"/>
  <c r="T976" i="50"/>
  <c r="T977" i="50"/>
  <c r="T978" i="50"/>
  <c r="T979" i="50"/>
  <c r="T980" i="50"/>
  <c r="T981" i="50"/>
  <c r="T982" i="50"/>
  <c r="T983" i="50"/>
  <c r="T984" i="50"/>
  <c r="T985" i="50"/>
  <c r="T986" i="50"/>
  <c r="T987" i="50"/>
  <c r="T988" i="50"/>
  <c r="T989" i="50"/>
  <c r="T990" i="50"/>
  <c r="T991" i="50"/>
  <c r="T992" i="50"/>
  <c r="T993" i="50"/>
  <c r="T994" i="50"/>
  <c r="T995" i="50"/>
  <c r="T996" i="50"/>
  <c r="T997" i="50"/>
  <c r="T998" i="50"/>
  <c r="T999" i="50"/>
  <c r="T1000" i="50"/>
  <c r="W4" i="50"/>
  <c r="X4" i="50"/>
  <c r="Y4" i="50"/>
  <c r="Z4" i="50"/>
  <c r="W5" i="50"/>
  <c r="X5" i="50"/>
  <c r="Y5" i="50"/>
  <c r="Z5" i="50"/>
  <c r="W6" i="50"/>
  <c r="X6" i="50"/>
  <c r="Y6" i="50"/>
  <c r="Z6" i="50"/>
  <c r="W7" i="50"/>
  <c r="X7" i="50"/>
  <c r="Y7" i="50"/>
  <c r="Z7" i="50"/>
  <c r="W8" i="50"/>
  <c r="X8" i="50"/>
  <c r="Y8" i="50"/>
  <c r="Z8" i="50"/>
  <c r="W9" i="50"/>
  <c r="X9" i="50"/>
  <c r="Y9" i="50"/>
  <c r="Z9" i="50"/>
  <c r="W10" i="50"/>
  <c r="X10" i="50"/>
  <c r="Y10" i="50"/>
  <c r="Z10" i="50"/>
  <c r="W11" i="50"/>
  <c r="X11" i="50"/>
  <c r="Y11" i="50"/>
  <c r="Z11" i="50"/>
  <c r="W12" i="50"/>
  <c r="X12" i="50"/>
  <c r="Y12" i="50"/>
  <c r="Z12" i="50"/>
  <c r="W13" i="50"/>
  <c r="X13" i="50"/>
  <c r="Y13" i="50"/>
  <c r="Z13" i="50"/>
  <c r="W14" i="50"/>
  <c r="X14" i="50"/>
  <c r="Y14" i="50"/>
  <c r="Z14" i="50"/>
  <c r="W15" i="50"/>
  <c r="X15" i="50"/>
  <c r="Y15" i="50"/>
  <c r="Z15" i="50"/>
  <c r="W16" i="50"/>
  <c r="X16" i="50"/>
  <c r="Y16" i="50"/>
  <c r="Z16" i="50"/>
  <c r="W17" i="50"/>
  <c r="X17" i="50"/>
  <c r="Y17" i="50"/>
  <c r="Z17" i="50"/>
  <c r="W18" i="50"/>
  <c r="X18" i="50"/>
  <c r="Y18" i="50"/>
  <c r="Z18" i="50"/>
  <c r="W19" i="50"/>
  <c r="X19" i="50"/>
  <c r="Y19" i="50"/>
  <c r="Z19" i="50"/>
  <c r="W20" i="50"/>
  <c r="X20" i="50"/>
  <c r="Y20" i="50"/>
  <c r="Z20" i="50"/>
  <c r="W21" i="50"/>
  <c r="X21" i="50"/>
  <c r="Y21" i="50"/>
  <c r="Z21" i="50"/>
  <c r="W22" i="50"/>
  <c r="X22" i="50"/>
  <c r="Y22" i="50"/>
  <c r="Z22" i="50"/>
  <c r="W23" i="50"/>
  <c r="X23" i="50"/>
  <c r="Y23" i="50"/>
  <c r="Z23" i="50"/>
  <c r="W24" i="50"/>
  <c r="X24" i="50"/>
  <c r="Y24" i="50"/>
  <c r="Z24" i="50"/>
  <c r="W25" i="50"/>
  <c r="X25" i="50"/>
  <c r="Y25" i="50"/>
  <c r="Z25" i="50"/>
  <c r="W26" i="50"/>
  <c r="X26" i="50"/>
  <c r="Y26" i="50"/>
  <c r="Z26" i="50"/>
  <c r="W27" i="50"/>
  <c r="X27" i="50"/>
  <c r="Y27" i="50"/>
  <c r="Z27" i="50"/>
  <c r="W28" i="50"/>
  <c r="X28" i="50"/>
  <c r="Y28" i="50"/>
  <c r="Z28" i="50"/>
  <c r="W29" i="50"/>
  <c r="X29" i="50"/>
  <c r="Y29" i="50"/>
  <c r="Z29" i="50"/>
  <c r="W30" i="50"/>
  <c r="X30" i="50"/>
  <c r="Y30" i="50"/>
  <c r="Z30" i="50"/>
  <c r="W31" i="50"/>
  <c r="X31" i="50"/>
  <c r="Y31" i="50"/>
  <c r="Z31" i="50"/>
  <c r="W32" i="50"/>
  <c r="X32" i="50"/>
  <c r="Y32" i="50"/>
  <c r="Z32" i="50"/>
  <c r="W33" i="50"/>
  <c r="X33" i="50"/>
  <c r="Y33" i="50"/>
  <c r="Z33" i="50"/>
  <c r="W34" i="50"/>
  <c r="X34" i="50"/>
  <c r="Y34" i="50"/>
  <c r="Z34" i="50"/>
  <c r="W35" i="50"/>
  <c r="X35" i="50"/>
  <c r="Y35" i="50"/>
  <c r="Z35" i="50"/>
  <c r="W36" i="50"/>
  <c r="X36" i="50"/>
  <c r="Y36" i="50"/>
  <c r="Z36" i="50"/>
  <c r="W37" i="50"/>
  <c r="X37" i="50"/>
  <c r="Y37" i="50"/>
  <c r="Z37" i="50"/>
  <c r="W38" i="50"/>
  <c r="X38" i="50"/>
  <c r="Y38" i="50"/>
  <c r="Z38" i="50"/>
  <c r="W39" i="50"/>
  <c r="X39" i="50"/>
  <c r="Y39" i="50"/>
  <c r="Z39" i="50"/>
  <c r="W40" i="50"/>
  <c r="X40" i="50"/>
  <c r="Y40" i="50"/>
  <c r="Z40" i="50"/>
  <c r="W41" i="50"/>
  <c r="X41" i="50"/>
  <c r="Y41" i="50"/>
  <c r="Z41" i="50"/>
  <c r="W42" i="50"/>
  <c r="X42" i="50"/>
  <c r="Y42" i="50"/>
  <c r="Z42" i="50"/>
  <c r="W43" i="50"/>
  <c r="X43" i="50"/>
  <c r="Y43" i="50"/>
  <c r="Z43" i="50"/>
  <c r="W44" i="50"/>
  <c r="X44" i="50"/>
  <c r="Y44" i="50"/>
  <c r="Z44" i="50"/>
  <c r="W45" i="50"/>
  <c r="X45" i="50"/>
  <c r="Y45" i="50"/>
  <c r="Z45" i="50"/>
  <c r="W46" i="50"/>
  <c r="X46" i="50"/>
  <c r="Y46" i="50"/>
  <c r="Z46" i="50"/>
  <c r="W47" i="50"/>
  <c r="X47" i="50"/>
  <c r="Y47" i="50"/>
  <c r="Z47" i="50"/>
  <c r="W48" i="50"/>
  <c r="X48" i="50"/>
  <c r="Y48" i="50"/>
  <c r="Z48" i="50"/>
  <c r="W49" i="50"/>
  <c r="X49" i="50"/>
  <c r="Y49" i="50"/>
  <c r="Z49" i="50"/>
  <c r="W50" i="50"/>
  <c r="X50" i="50"/>
  <c r="Y50" i="50"/>
  <c r="Z50" i="50"/>
  <c r="W51" i="50"/>
  <c r="X51" i="50"/>
  <c r="Y51" i="50"/>
  <c r="Z51" i="50"/>
  <c r="W52" i="50"/>
  <c r="X52" i="50"/>
  <c r="Y52" i="50"/>
  <c r="Z52" i="50"/>
  <c r="W53" i="50"/>
  <c r="X53" i="50"/>
  <c r="Y53" i="50"/>
  <c r="Z53" i="50"/>
  <c r="W54" i="50"/>
  <c r="X54" i="50"/>
  <c r="Y54" i="50"/>
  <c r="Z54" i="50"/>
  <c r="W55" i="50"/>
  <c r="X55" i="50"/>
  <c r="Y55" i="50"/>
  <c r="Z55" i="50"/>
  <c r="W56" i="50"/>
  <c r="X56" i="50"/>
  <c r="Y56" i="50"/>
  <c r="Z56" i="50"/>
  <c r="W57" i="50"/>
  <c r="X57" i="50"/>
  <c r="Y57" i="50"/>
  <c r="Z57" i="50"/>
  <c r="W58" i="50"/>
  <c r="X58" i="50"/>
  <c r="Y58" i="50"/>
  <c r="Z58" i="50"/>
  <c r="W59" i="50"/>
  <c r="X59" i="50"/>
  <c r="Y59" i="50"/>
  <c r="Z59" i="50"/>
  <c r="W60" i="50"/>
  <c r="X60" i="50"/>
  <c r="Y60" i="50"/>
  <c r="Z60" i="50"/>
  <c r="W61" i="50"/>
  <c r="X61" i="50"/>
  <c r="Y61" i="50"/>
  <c r="Z61" i="50"/>
  <c r="W62" i="50"/>
  <c r="X62" i="50"/>
  <c r="Y62" i="50"/>
  <c r="Z62" i="50"/>
  <c r="W63" i="50"/>
  <c r="X63" i="50"/>
  <c r="Y63" i="50"/>
  <c r="Z63" i="50"/>
  <c r="W64" i="50"/>
  <c r="X64" i="50"/>
  <c r="Y64" i="50"/>
  <c r="Z64" i="50"/>
  <c r="W65" i="50"/>
  <c r="X65" i="50"/>
  <c r="Y65" i="50"/>
  <c r="Z65" i="50"/>
  <c r="W66" i="50"/>
  <c r="X66" i="50"/>
  <c r="Y66" i="50"/>
  <c r="Z66" i="50"/>
  <c r="W67" i="50"/>
  <c r="X67" i="50"/>
  <c r="Y67" i="50"/>
  <c r="Z67" i="50"/>
  <c r="W68" i="50"/>
  <c r="X68" i="50"/>
  <c r="Y68" i="50"/>
  <c r="Z68" i="50"/>
  <c r="W69" i="50"/>
  <c r="X69" i="50"/>
  <c r="Y69" i="50"/>
  <c r="Z69" i="50"/>
  <c r="W70" i="50"/>
  <c r="X70" i="50"/>
  <c r="Y70" i="50"/>
  <c r="Z70" i="50"/>
  <c r="W71" i="50"/>
  <c r="X71" i="50"/>
  <c r="Y71" i="50"/>
  <c r="Z71" i="50"/>
  <c r="W72" i="50"/>
  <c r="X72" i="50"/>
  <c r="Y72" i="50"/>
  <c r="Z72" i="50"/>
  <c r="W73" i="50"/>
  <c r="X73" i="50"/>
  <c r="Y73" i="50"/>
  <c r="Z73" i="50"/>
  <c r="W74" i="50"/>
  <c r="X74" i="50"/>
  <c r="Y74" i="50"/>
  <c r="Z74" i="50"/>
  <c r="W75" i="50"/>
  <c r="X75" i="50"/>
  <c r="Y75" i="50"/>
  <c r="Z75" i="50"/>
  <c r="W76" i="50"/>
  <c r="X76" i="50"/>
  <c r="Y76" i="50"/>
  <c r="Z76" i="50"/>
  <c r="W77" i="50"/>
  <c r="X77" i="50"/>
  <c r="Y77" i="50"/>
  <c r="Z77" i="50"/>
  <c r="W78" i="50"/>
  <c r="X78" i="50"/>
  <c r="Y78" i="50"/>
  <c r="Z78" i="50"/>
  <c r="W79" i="50"/>
  <c r="X79" i="50"/>
  <c r="Y79" i="50"/>
  <c r="Z79" i="50"/>
  <c r="W80" i="50"/>
  <c r="X80" i="50"/>
  <c r="Y80" i="50"/>
  <c r="Z80" i="50"/>
  <c r="W81" i="50"/>
  <c r="X81" i="50"/>
  <c r="Y81" i="50"/>
  <c r="Z81" i="50"/>
  <c r="W82" i="50"/>
  <c r="X82" i="50"/>
  <c r="Y82" i="50"/>
  <c r="Z82" i="50"/>
  <c r="W83" i="50"/>
  <c r="X83" i="50"/>
  <c r="Y83" i="50"/>
  <c r="Z83" i="50"/>
  <c r="W84" i="50"/>
  <c r="X84" i="50"/>
  <c r="Y84" i="50"/>
  <c r="Z84" i="50"/>
  <c r="W85" i="50"/>
  <c r="X85" i="50"/>
  <c r="Y85" i="50"/>
  <c r="Z85" i="50"/>
  <c r="W86" i="50"/>
  <c r="X86" i="50"/>
  <c r="Y86" i="50"/>
  <c r="Z86" i="50"/>
  <c r="W87" i="50"/>
  <c r="X87" i="50"/>
  <c r="Y87" i="50"/>
  <c r="Z87" i="50"/>
  <c r="W88" i="50"/>
  <c r="X88" i="50"/>
  <c r="Y88" i="50"/>
  <c r="Z88" i="50"/>
  <c r="W89" i="50"/>
  <c r="X89" i="50"/>
  <c r="Y89" i="50"/>
  <c r="Z89" i="50"/>
  <c r="W90" i="50"/>
  <c r="X90" i="50"/>
  <c r="Y90" i="50"/>
  <c r="Z90" i="50"/>
  <c r="W91" i="50"/>
  <c r="X91" i="50"/>
  <c r="Y91" i="50"/>
  <c r="Z91" i="50"/>
  <c r="W92" i="50"/>
  <c r="X92" i="50"/>
  <c r="Y92" i="50"/>
  <c r="Z92" i="50"/>
  <c r="W93" i="50"/>
  <c r="X93" i="50"/>
  <c r="Y93" i="50"/>
  <c r="Z93" i="50"/>
  <c r="W94" i="50"/>
  <c r="X94" i="50"/>
  <c r="Y94" i="50"/>
  <c r="Z94" i="50"/>
  <c r="W95" i="50"/>
  <c r="X95" i="50"/>
  <c r="Y95" i="50"/>
  <c r="Z95" i="50"/>
  <c r="W96" i="50"/>
  <c r="X96" i="50"/>
  <c r="Y96" i="50"/>
  <c r="Z96" i="50"/>
  <c r="W97" i="50"/>
  <c r="X97" i="50"/>
  <c r="Y97" i="50"/>
  <c r="Z97" i="50"/>
  <c r="W98" i="50"/>
  <c r="X98" i="50"/>
  <c r="Y98" i="50"/>
  <c r="Z98" i="50"/>
  <c r="W99" i="50"/>
  <c r="X99" i="50"/>
  <c r="Y99" i="50"/>
  <c r="Z99" i="50"/>
  <c r="W100" i="50"/>
  <c r="X100" i="50"/>
  <c r="Y100" i="50"/>
  <c r="Z100" i="50"/>
  <c r="W101" i="50"/>
  <c r="X101" i="50"/>
  <c r="Y101" i="50"/>
  <c r="Z101" i="50"/>
  <c r="W102" i="50"/>
  <c r="X102" i="50"/>
  <c r="Y102" i="50"/>
  <c r="Z102" i="50"/>
  <c r="W103" i="50"/>
  <c r="X103" i="50"/>
  <c r="Y103" i="50"/>
  <c r="Z103" i="50"/>
  <c r="W104" i="50"/>
  <c r="X104" i="50"/>
  <c r="Y104" i="50"/>
  <c r="Z104" i="50"/>
  <c r="W105" i="50"/>
  <c r="X105" i="50"/>
  <c r="Y105" i="50"/>
  <c r="Z105" i="50"/>
  <c r="W106" i="50"/>
  <c r="X106" i="50"/>
  <c r="Y106" i="50"/>
  <c r="Z106" i="50"/>
  <c r="W107" i="50"/>
  <c r="X107" i="50"/>
  <c r="Y107" i="50"/>
  <c r="Z107" i="50"/>
  <c r="W108" i="50"/>
  <c r="X108" i="50"/>
  <c r="Y108" i="50"/>
  <c r="Z108" i="50"/>
  <c r="W109" i="50"/>
  <c r="X109" i="50"/>
  <c r="Y109" i="50"/>
  <c r="Z109" i="50"/>
  <c r="W110" i="50"/>
  <c r="X110" i="50"/>
  <c r="Y110" i="50"/>
  <c r="Z110" i="50"/>
  <c r="W111" i="50"/>
  <c r="X111" i="50"/>
  <c r="Y111" i="50"/>
  <c r="Z111" i="50"/>
  <c r="W112" i="50"/>
  <c r="X112" i="50"/>
  <c r="Y112" i="50"/>
  <c r="Z112" i="50"/>
  <c r="W113" i="50"/>
  <c r="X113" i="50"/>
  <c r="Y113" i="50"/>
  <c r="Z113" i="50"/>
  <c r="W114" i="50"/>
  <c r="X114" i="50"/>
  <c r="Y114" i="50"/>
  <c r="Z114" i="50"/>
  <c r="W115" i="50"/>
  <c r="X115" i="50"/>
  <c r="Y115" i="50"/>
  <c r="Z115" i="50"/>
  <c r="W116" i="50"/>
  <c r="X116" i="50"/>
  <c r="Y116" i="50"/>
  <c r="Z116" i="50"/>
  <c r="W117" i="50"/>
  <c r="X117" i="50"/>
  <c r="Y117" i="50"/>
  <c r="Z117" i="50"/>
  <c r="W118" i="50"/>
  <c r="X118" i="50"/>
  <c r="Y118" i="50"/>
  <c r="Z118" i="50"/>
  <c r="W119" i="50"/>
  <c r="X119" i="50"/>
  <c r="Y119" i="50"/>
  <c r="Z119" i="50"/>
  <c r="W120" i="50"/>
  <c r="X120" i="50"/>
  <c r="Y120" i="50"/>
  <c r="Z120" i="50"/>
  <c r="W121" i="50"/>
  <c r="X121" i="50"/>
  <c r="Y121" i="50"/>
  <c r="Z121" i="50"/>
  <c r="W122" i="50"/>
  <c r="X122" i="50"/>
  <c r="Y122" i="50"/>
  <c r="Z122" i="50"/>
  <c r="W123" i="50"/>
  <c r="X123" i="50"/>
  <c r="Y123" i="50"/>
  <c r="Z123" i="50"/>
  <c r="W124" i="50"/>
  <c r="X124" i="50"/>
  <c r="Y124" i="50"/>
  <c r="Z124" i="50"/>
  <c r="W125" i="50"/>
  <c r="X125" i="50"/>
  <c r="Y125" i="50"/>
  <c r="Z125" i="50"/>
  <c r="W126" i="50"/>
  <c r="X126" i="50"/>
  <c r="Y126" i="50"/>
  <c r="Z126" i="50"/>
  <c r="W127" i="50"/>
  <c r="X127" i="50"/>
  <c r="Y127" i="50"/>
  <c r="Z127" i="50"/>
  <c r="W128" i="50"/>
  <c r="X128" i="50"/>
  <c r="Y128" i="50"/>
  <c r="Z128" i="50"/>
  <c r="W129" i="50"/>
  <c r="X129" i="50"/>
  <c r="Y129" i="50"/>
  <c r="Z129" i="50"/>
  <c r="W130" i="50"/>
  <c r="X130" i="50"/>
  <c r="Y130" i="50"/>
  <c r="Z130" i="50"/>
  <c r="W131" i="50"/>
  <c r="X131" i="50"/>
  <c r="Y131" i="50"/>
  <c r="Z131" i="50"/>
  <c r="W132" i="50"/>
  <c r="X132" i="50"/>
  <c r="Y132" i="50"/>
  <c r="Z132" i="50"/>
  <c r="W133" i="50"/>
  <c r="X133" i="50"/>
  <c r="Y133" i="50"/>
  <c r="Z133" i="50"/>
  <c r="W134" i="50"/>
  <c r="X134" i="50"/>
  <c r="Y134" i="50"/>
  <c r="Z134" i="50"/>
  <c r="W135" i="50"/>
  <c r="X135" i="50"/>
  <c r="Y135" i="50"/>
  <c r="Z135" i="50"/>
  <c r="W136" i="50"/>
  <c r="X136" i="50"/>
  <c r="Y136" i="50"/>
  <c r="Z136" i="50"/>
  <c r="W137" i="50"/>
  <c r="X137" i="50"/>
  <c r="Y137" i="50"/>
  <c r="Z137" i="50"/>
  <c r="W138" i="50"/>
  <c r="X138" i="50"/>
  <c r="Y138" i="50"/>
  <c r="Z138" i="50"/>
  <c r="W139" i="50"/>
  <c r="X139" i="50"/>
  <c r="Y139" i="50"/>
  <c r="Z139" i="50"/>
  <c r="W140" i="50"/>
  <c r="X140" i="50"/>
  <c r="Y140" i="50"/>
  <c r="Z140" i="50"/>
  <c r="W141" i="50"/>
  <c r="X141" i="50"/>
  <c r="Y141" i="50"/>
  <c r="Z141" i="50"/>
  <c r="W142" i="50"/>
  <c r="X142" i="50"/>
  <c r="Y142" i="50"/>
  <c r="Z142" i="50"/>
  <c r="W143" i="50"/>
  <c r="X143" i="50"/>
  <c r="Y143" i="50"/>
  <c r="Z143" i="50"/>
  <c r="W144" i="50"/>
  <c r="X144" i="50"/>
  <c r="Y144" i="50"/>
  <c r="Z144" i="50"/>
  <c r="W145" i="50"/>
  <c r="X145" i="50"/>
  <c r="Y145" i="50"/>
  <c r="Z145" i="50"/>
  <c r="W146" i="50"/>
  <c r="X146" i="50"/>
  <c r="Y146" i="50"/>
  <c r="Z146" i="50"/>
  <c r="W147" i="50"/>
  <c r="X147" i="50"/>
  <c r="Y147" i="50"/>
  <c r="Z147" i="50"/>
  <c r="W148" i="50"/>
  <c r="X148" i="50"/>
  <c r="Y148" i="50"/>
  <c r="Z148" i="50"/>
  <c r="W149" i="50"/>
  <c r="X149" i="50"/>
  <c r="Y149" i="50"/>
  <c r="Z149" i="50"/>
  <c r="W150" i="50"/>
  <c r="X150" i="50"/>
  <c r="Y150" i="50"/>
  <c r="Z150" i="50"/>
  <c r="W151" i="50"/>
  <c r="X151" i="50"/>
  <c r="Y151" i="50"/>
  <c r="Z151" i="50"/>
  <c r="W152" i="50"/>
  <c r="X152" i="50"/>
  <c r="Y152" i="50"/>
  <c r="Z152" i="50"/>
  <c r="W153" i="50"/>
  <c r="X153" i="50"/>
  <c r="Y153" i="50"/>
  <c r="Z153" i="50"/>
  <c r="W154" i="50"/>
  <c r="X154" i="50"/>
  <c r="Y154" i="50"/>
  <c r="Z154" i="50"/>
  <c r="W155" i="50"/>
  <c r="X155" i="50"/>
  <c r="Y155" i="50"/>
  <c r="Z155" i="50"/>
  <c r="W156" i="50"/>
  <c r="X156" i="50"/>
  <c r="Y156" i="50"/>
  <c r="Z156" i="50"/>
  <c r="W157" i="50"/>
  <c r="X157" i="50"/>
  <c r="Y157" i="50"/>
  <c r="Z157" i="50"/>
  <c r="W158" i="50"/>
  <c r="X158" i="50"/>
  <c r="Y158" i="50"/>
  <c r="Z158" i="50"/>
  <c r="W159" i="50"/>
  <c r="X159" i="50"/>
  <c r="Y159" i="50"/>
  <c r="Z159" i="50"/>
  <c r="W160" i="50"/>
  <c r="X160" i="50"/>
  <c r="Y160" i="50"/>
  <c r="Z160" i="50"/>
  <c r="W161" i="50"/>
  <c r="X161" i="50"/>
  <c r="Y161" i="50"/>
  <c r="Z161" i="50"/>
  <c r="W162" i="50"/>
  <c r="X162" i="50"/>
  <c r="Y162" i="50"/>
  <c r="Z162" i="50"/>
  <c r="W163" i="50"/>
  <c r="X163" i="50"/>
  <c r="Y163" i="50"/>
  <c r="Z163" i="50"/>
  <c r="W164" i="50"/>
  <c r="X164" i="50"/>
  <c r="Y164" i="50"/>
  <c r="Z164" i="50"/>
  <c r="W165" i="50"/>
  <c r="X165" i="50"/>
  <c r="Y165" i="50"/>
  <c r="Z165" i="50"/>
  <c r="W166" i="50"/>
  <c r="X166" i="50"/>
  <c r="Y166" i="50"/>
  <c r="Z166" i="50"/>
  <c r="W167" i="50"/>
  <c r="X167" i="50"/>
  <c r="Y167" i="50"/>
  <c r="Z167" i="50"/>
  <c r="W168" i="50"/>
  <c r="X168" i="50"/>
  <c r="Y168" i="50"/>
  <c r="Z168" i="50"/>
  <c r="W169" i="50"/>
  <c r="X169" i="50"/>
  <c r="Y169" i="50"/>
  <c r="Z169" i="50"/>
  <c r="W170" i="50"/>
  <c r="X170" i="50"/>
  <c r="Y170" i="50"/>
  <c r="Z170" i="50"/>
  <c r="W171" i="50"/>
  <c r="X171" i="50"/>
  <c r="Y171" i="50"/>
  <c r="Z171" i="50"/>
  <c r="W172" i="50"/>
  <c r="X172" i="50"/>
  <c r="Y172" i="50"/>
  <c r="Z172" i="50"/>
  <c r="W173" i="50"/>
  <c r="X173" i="50"/>
  <c r="Y173" i="50"/>
  <c r="Z173" i="50"/>
  <c r="W174" i="50"/>
  <c r="X174" i="50"/>
  <c r="Y174" i="50"/>
  <c r="Z174" i="50"/>
  <c r="W175" i="50"/>
  <c r="X175" i="50"/>
  <c r="Y175" i="50"/>
  <c r="Z175" i="50"/>
  <c r="W176" i="50"/>
  <c r="X176" i="50"/>
  <c r="Y176" i="50"/>
  <c r="Z176" i="50"/>
  <c r="W177" i="50"/>
  <c r="X177" i="50"/>
  <c r="Y177" i="50"/>
  <c r="Z177" i="50"/>
  <c r="W178" i="50"/>
  <c r="X178" i="50"/>
  <c r="Y178" i="50"/>
  <c r="Z178" i="50"/>
  <c r="W179" i="50"/>
  <c r="X179" i="50"/>
  <c r="Y179" i="50"/>
  <c r="Z179" i="50"/>
  <c r="W180" i="50"/>
  <c r="X180" i="50"/>
  <c r="Y180" i="50"/>
  <c r="Z180" i="50"/>
  <c r="W181" i="50"/>
  <c r="X181" i="50"/>
  <c r="Y181" i="50"/>
  <c r="Z181" i="50"/>
  <c r="W182" i="50"/>
  <c r="X182" i="50"/>
  <c r="Y182" i="50"/>
  <c r="Z182" i="50"/>
  <c r="W183" i="50"/>
  <c r="X183" i="50"/>
  <c r="Y183" i="50"/>
  <c r="Z183" i="50"/>
  <c r="W184" i="50"/>
  <c r="X184" i="50"/>
  <c r="Y184" i="50"/>
  <c r="Z184" i="50"/>
  <c r="W185" i="50"/>
  <c r="X185" i="50"/>
  <c r="Y185" i="50"/>
  <c r="Z185" i="50"/>
  <c r="W186" i="50"/>
  <c r="X186" i="50"/>
  <c r="Y186" i="50"/>
  <c r="Z186" i="50"/>
  <c r="W187" i="50"/>
  <c r="X187" i="50"/>
  <c r="Y187" i="50"/>
  <c r="Z187" i="50"/>
  <c r="W188" i="50"/>
  <c r="X188" i="50"/>
  <c r="Y188" i="50"/>
  <c r="Z188" i="50"/>
  <c r="W189" i="50"/>
  <c r="X189" i="50"/>
  <c r="Y189" i="50"/>
  <c r="Z189" i="50"/>
  <c r="W190" i="50"/>
  <c r="X190" i="50"/>
  <c r="Y190" i="50"/>
  <c r="Z190" i="50"/>
  <c r="W191" i="50"/>
  <c r="X191" i="50"/>
  <c r="Y191" i="50"/>
  <c r="Z191" i="50"/>
  <c r="W192" i="50"/>
  <c r="X192" i="50"/>
  <c r="Y192" i="50"/>
  <c r="Z192" i="50"/>
  <c r="W193" i="50"/>
  <c r="X193" i="50"/>
  <c r="Y193" i="50"/>
  <c r="Z193" i="50"/>
  <c r="W194" i="50"/>
  <c r="X194" i="50"/>
  <c r="Y194" i="50"/>
  <c r="Z194" i="50"/>
  <c r="W195" i="50"/>
  <c r="X195" i="50"/>
  <c r="Y195" i="50"/>
  <c r="Z195" i="50"/>
  <c r="W196" i="50"/>
  <c r="X196" i="50"/>
  <c r="Y196" i="50"/>
  <c r="Z196" i="50"/>
  <c r="W197" i="50"/>
  <c r="X197" i="50"/>
  <c r="Y197" i="50"/>
  <c r="Z197" i="50"/>
  <c r="W198" i="50"/>
  <c r="X198" i="50"/>
  <c r="Y198" i="50"/>
  <c r="Z198" i="50"/>
  <c r="W199" i="50"/>
  <c r="X199" i="50"/>
  <c r="Y199" i="50"/>
  <c r="Z199" i="50"/>
  <c r="W200" i="50"/>
  <c r="X200" i="50"/>
  <c r="Y200" i="50"/>
  <c r="Z200" i="50"/>
  <c r="W201" i="50"/>
  <c r="X201" i="50"/>
  <c r="Y201" i="50"/>
  <c r="Z201" i="50"/>
  <c r="W202" i="50"/>
  <c r="X202" i="50"/>
  <c r="Y202" i="50"/>
  <c r="Z202" i="50"/>
  <c r="W203" i="50"/>
  <c r="X203" i="50"/>
  <c r="Y203" i="50"/>
  <c r="Z203" i="50"/>
  <c r="W204" i="50"/>
  <c r="X204" i="50"/>
  <c r="Y204" i="50"/>
  <c r="Z204" i="50"/>
  <c r="W205" i="50"/>
  <c r="X205" i="50"/>
  <c r="Y205" i="50"/>
  <c r="Z205" i="50"/>
  <c r="W206" i="50"/>
  <c r="X206" i="50"/>
  <c r="Y206" i="50"/>
  <c r="Z206" i="50"/>
  <c r="W207" i="50"/>
  <c r="X207" i="50"/>
  <c r="Y207" i="50"/>
  <c r="Z207" i="50"/>
  <c r="W208" i="50"/>
  <c r="X208" i="50"/>
  <c r="Y208" i="50"/>
  <c r="Z208" i="50"/>
  <c r="W209" i="50"/>
  <c r="X209" i="50"/>
  <c r="Y209" i="50"/>
  <c r="Z209" i="50"/>
  <c r="W210" i="50"/>
  <c r="X210" i="50"/>
  <c r="Y210" i="50"/>
  <c r="Z210" i="50"/>
  <c r="W211" i="50"/>
  <c r="X211" i="50"/>
  <c r="Y211" i="50"/>
  <c r="Z211" i="50"/>
  <c r="W212" i="50"/>
  <c r="X212" i="50"/>
  <c r="Y212" i="50"/>
  <c r="Z212" i="50"/>
  <c r="W213" i="50"/>
  <c r="X213" i="50"/>
  <c r="Y213" i="50"/>
  <c r="Z213" i="50"/>
  <c r="W214" i="50"/>
  <c r="X214" i="50"/>
  <c r="Y214" i="50"/>
  <c r="Z214" i="50"/>
  <c r="W215" i="50"/>
  <c r="X215" i="50"/>
  <c r="Y215" i="50"/>
  <c r="Z215" i="50"/>
  <c r="W216" i="50"/>
  <c r="X216" i="50"/>
  <c r="Y216" i="50"/>
  <c r="Z216" i="50"/>
  <c r="W217" i="50"/>
  <c r="X217" i="50"/>
  <c r="Y217" i="50"/>
  <c r="Z217" i="50"/>
  <c r="W218" i="50"/>
  <c r="X218" i="50"/>
  <c r="Y218" i="50"/>
  <c r="Z218" i="50"/>
  <c r="W219" i="50"/>
  <c r="X219" i="50"/>
  <c r="Y219" i="50"/>
  <c r="Z219" i="50"/>
  <c r="W220" i="50"/>
  <c r="X220" i="50"/>
  <c r="Y220" i="50"/>
  <c r="Z220" i="50"/>
  <c r="W221" i="50"/>
  <c r="X221" i="50"/>
  <c r="Y221" i="50"/>
  <c r="Z221" i="50"/>
  <c r="W222" i="50"/>
  <c r="X222" i="50"/>
  <c r="Y222" i="50"/>
  <c r="Z222" i="50"/>
  <c r="W223" i="50"/>
  <c r="X223" i="50"/>
  <c r="Y223" i="50"/>
  <c r="Z223" i="50"/>
  <c r="W224" i="50"/>
  <c r="X224" i="50"/>
  <c r="Y224" i="50"/>
  <c r="Z224" i="50"/>
  <c r="W225" i="50"/>
  <c r="X225" i="50"/>
  <c r="Y225" i="50"/>
  <c r="Z225" i="50"/>
  <c r="W226" i="50"/>
  <c r="X226" i="50"/>
  <c r="Y226" i="50"/>
  <c r="Z226" i="50"/>
  <c r="W227" i="50"/>
  <c r="X227" i="50"/>
  <c r="Y227" i="50"/>
  <c r="Z227" i="50"/>
  <c r="W228" i="50"/>
  <c r="X228" i="50"/>
  <c r="Y228" i="50"/>
  <c r="Z228" i="50"/>
  <c r="W229" i="50"/>
  <c r="X229" i="50"/>
  <c r="Y229" i="50"/>
  <c r="Z229" i="50"/>
  <c r="W230" i="50"/>
  <c r="X230" i="50"/>
  <c r="Y230" i="50"/>
  <c r="Z230" i="50"/>
  <c r="W231" i="50"/>
  <c r="X231" i="50"/>
  <c r="Y231" i="50"/>
  <c r="Z231" i="50"/>
  <c r="W232" i="50"/>
  <c r="X232" i="50"/>
  <c r="Y232" i="50"/>
  <c r="Z232" i="50"/>
  <c r="W233" i="50"/>
  <c r="X233" i="50"/>
  <c r="Y233" i="50"/>
  <c r="Z233" i="50"/>
  <c r="W234" i="50"/>
  <c r="X234" i="50"/>
  <c r="Y234" i="50"/>
  <c r="Z234" i="50"/>
  <c r="W235" i="50"/>
  <c r="X235" i="50"/>
  <c r="Y235" i="50"/>
  <c r="Z235" i="50"/>
  <c r="W236" i="50"/>
  <c r="X236" i="50"/>
  <c r="Y236" i="50"/>
  <c r="Z236" i="50"/>
  <c r="W237" i="50"/>
  <c r="X237" i="50"/>
  <c r="Y237" i="50"/>
  <c r="Z237" i="50"/>
  <c r="W238" i="50"/>
  <c r="X238" i="50"/>
  <c r="Y238" i="50"/>
  <c r="Z238" i="50"/>
  <c r="W239" i="50"/>
  <c r="X239" i="50"/>
  <c r="Y239" i="50"/>
  <c r="Z239" i="50"/>
  <c r="W240" i="50"/>
  <c r="X240" i="50"/>
  <c r="Y240" i="50"/>
  <c r="Z240" i="50"/>
  <c r="W241" i="50"/>
  <c r="X241" i="50"/>
  <c r="Y241" i="50"/>
  <c r="Z241" i="50"/>
  <c r="W242" i="50"/>
  <c r="X242" i="50"/>
  <c r="Y242" i="50"/>
  <c r="Z242" i="50"/>
  <c r="W243" i="50"/>
  <c r="X243" i="50"/>
  <c r="Y243" i="50"/>
  <c r="Z243" i="50"/>
  <c r="W244" i="50"/>
  <c r="X244" i="50"/>
  <c r="Y244" i="50"/>
  <c r="Z244" i="50"/>
  <c r="W245" i="50"/>
  <c r="X245" i="50"/>
  <c r="Y245" i="50"/>
  <c r="Z245" i="50"/>
  <c r="W246" i="50"/>
  <c r="X246" i="50"/>
  <c r="Y246" i="50"/>
  <c r="Z246" i="50"/>
  <c r="W247" i="50"/>
  <c r="X247" i="50"/>
  <c r="Y247" i="50"/>
  <c r="Z247" i="50"/>
  <c r="W248" i="50"/>
  <c r="X248" i="50"/>
  <c r="Y248" i="50"/>
  <c r="Z248" i="50"/>
  <c r="W249" i="50"/>
  <c r="X249" i="50"/>
  <c r="Y249" i="50"/>
  <c r="Z249" i="50"/>
  <c r="W250" i="50"/>
  <c r="X250" i="50"/>
  <c r="Y250" i="50"/>
  <c r="Z250" i="50"/>
  <c r="W251" i="50"/>
  <c r="X251" i="50"/>
  <c r="Y251" i="50"/>
  <c r="Z251" i="50"/>
  <c r="W252" i="50"/>
  <c r="X252" i="50"/>
  <c r="Y252" i="50"/>
  <c r="Z252" i="50"/>
  <c r="W253" i="50"/>
  <c r="X253" i="50"/>
  <c r="Y253" i="50"/>
  <c r="Z253" i="50"/>
  <c r="W254" i="50"/>
  <c r="X254" i="50"/>
  <c r="Y254" i="50"/>
  <c r="Z254" i="50"/>
  <c r="W255" i="50"/>
  <c r="X255" i="50"/>
  <c r="Y255" i="50"/>
  <c r="Z255" i="50"/>
  <c r="W256" i="50"/>
  <c r="X256" i="50"/>
  <c r="Y256" i="50"/>
  <c r="Z256" i="50"/>
  <c r="W257" i="50"/>
  <c r="X257" i="50"/>
  <c r="Y257" i="50"/>
  <c r="Z257" i="50"/>
  <c r="W258" i="50"/>
  <c r="X258" i="50"/>
  <c r="Y258" i="50"/>
  <c r="Z258" i="50"/>
  <c r="W259" i="50"/>
  <c r="X259" i="50"/>
  <c r="Y259" i="50"/>
  <c r="Z259" i="50"/>
  <c r="W260" i="50"/>
  <c r="X260" i="50"/>
  <c r="Y260" i="50"/>
  <c r="Z260" i="50"/>
  <c r="W261" i="50"/>
  <c r="X261" i="50"/>
  <c r="Y261" i="50"/>
  <c r="Z261" i="50"/>
  <c r="W262" i="50"/>
  <c r="X262" i="50"/>
  <c r="Y262" i="50"/>
  <c r="Z262" i="50"/>
  <c r="W263" i="50"/>
  <c r="X263" i="50"/>
  <c r="Y263" i="50"/>
  <c r="Z263" i="50"/>
  <c r="W264" i="50"/>
  <c r="X264" i="50"/>
  <c r="Y264" i="50"/>
  <c r="Z264" i="50"/>
  <c r="W265" i="50"/>
  <c r="X265" i="50"/>
  <c r="Y265" i="50"/>
  <c r="Z265" i="50"/>
  <c r="W266" i="50"/>
  <c r="X266" i="50"/>
  <c r="Y266" i="50"/>
  <c r="Z266" i="50"/>
  <c r="W267" i="50"/>
  <c r="X267" i="50"/>
  <c r="Y267" i="50"/>
  <c r="Z267" i="50"/>
  <c r="W268" i="50"/>
  <c r="X268" i="50"/>
  <c r="Y268" i="50"/>
  <c r="Z268" i="50"/>
  <c r="W269" i="50"/>
  <c r="X269" i="50"/>
  <c r="Y269" i="50"/>
  <c r="Z269" i="50"/>
  <c r="W270" i="50"/>
  <c r="X270" i="50"/>
  <c r="Y270" i="50"/>
  <c r="Z270" i="50"/>
  <c r="W271" i="50"/>
  <c r="X271" i="50"/>
  <c r="Y271" i="50"/>
  <c r="Z271" i="50"/>
  <c r="W272" i="50"/>
  <c r="X272" i="50"/>
  <c r="Y272" i="50"/>
  <c r="Z272" i="50"/>
  <c r="W273" i="50"/>
  <c r="X273" i="50"/>
  <c r="Y273" i="50"/>
  <c r="Z273" i="50"/>
  <c r="W274" i="50"/>
  <c r="X274" i="50"/>
  <c r="Y274" i="50"/>
  <c r="Z274" i="50"/>
  <c r="W275" i="50"/>
  <c r="X275" i="50"/>
  <c r="Y275" i="50"/>
  <c r="Z275" i="50"/>
  <c r="W276" i="50"/>
  <c r="X276" i="50"/>
  <c r="Y276" i="50"/>
  <c r="Z276" i="50"/>
  <c r="W277" i="50"/>
  <c r="X277" i="50"/>
  <c r="Y277" i="50"/>
  <c r="Z277" i="50"/>
  <c r="W278" i="50"/>
  <c r="X278" i="50"/>
  <c r="Y278" i="50"/>
  <c r="Z278" i="50"/>
  <c r="W279" i="50"/>
  <c r="X279" i="50"/>
  <c r="Y279" i="50"/>
  <c r="Z279" i="50"/>
  <c r="W280" i="50"/>
  <c r="X280" i="50"/>
  <c r="Y280" i="50"/>
  <c r="Z280" i="50"/>
  <c r="W281" i="50"/>
  <c r="X281" i="50"/>
  <c r="Y281" i="50"/>
  <c r="Z281" i="50"/>
  <c r="W282" i="50"/>
  <c r="X282" i="50"/>
  <c r="Y282" i="50"/>
  <c r="Z282" i="50"/>
  <c r="W283" i="50"/>
  <c r="X283" i="50"/>
  <c r="Y283" i="50"/>
  <c r="Z283" i="50"/>
  <c r="W284" i="50"/>
  <c r="X284" i="50"/>
  <c r="Y284" i="50"/>
  <c r="Z284" i="50"/>
  <c r="W285" i="50"/>
  <c r="X285" i="50"/>
  <c r="Y285" i="50"/>
  <c r="Z285" i="50"/>
  <c r="W286" i="50"/>
  <c r="X286" i="50"/>
  <c r="Y286" i="50"/>
  <c r="Z286" i="50"/>
  <c r="W287" i="50"/>
  <c r="X287" i="50"/>
  <c r="Y287" i="50"/>
  <c r="Z287" i="50"/>
  <c r="W288" i="50"/>
  <c r="X288" i="50"/>
  <c r="Y288" i="50"/>
  <c r="Z288" i="50"/>
  <c r="W289" i="50"/>
  <c r="X289" i="50"/>
  <c r="Y289" i="50"/>
  <c r="Z289" i="50"/>
  <c r="W290" i="50"/>
  <c r="X290" i="50"/>
  <c r="Y290" i="50"/>
  <c r="Z290" i="50"/>
  <c r="W291" i="50"/>
  <c r="X291" i="50"/>
  <c r="Y291" i="50"/>
  <c r="Z291" i="50"/>
  <c r="W292" i="50"/>
  <c r="X292" i="50"/>
  <c r="Y292" i="50"/>
  <c r="Z292" i="50"/>
  <c r="W293" i="50"/>
  <c r="X293" i="50"/>
  <c r="Y293" i="50"/>
  <c r="Z293" i="50"/>
  <c r="W294" i="50"/>
  <c r="X294" i="50"/>
  <c r="Y294" i="50"/>
  <c r="Z294" i="50"/>
  <c r="W295" i="50"/>
  <c r="X295" i="50"/>
  <c r="Y295" i="50"/>
  <c r="Z295" i="50"/>
  <c r="W296" i="50"/>
  <c r="X296" i="50"/>
  <c r="Y296" i="50"/>
  <c r="Z296" i="50"/>
  <c r="W297" i="50"/>
  <c r="X297" i="50"/>
  <c r="Y297" i="50"/>
  <c r="Z297" i="50"/>
  <c r="W298" i="50"/>
  <c r="X298" i="50"/>
  <c r="Y298" i="50"/>
  <c r="Z298" i="50"/>
  <c r="W299" i="50"/>
  <c r="X299" i="50"/>
  <c r="Y299" i="50"/>
  <c r="Z299" i="50"/>
  <c r="W300" i="50"/>
  <c r="X300" i="50"/>
  <c r="Y300" i="50"/>
  <c r="Z300" i="50"/>
  <c r="W301" i="50"/>
  <c r="X301" i="50"/>
  <c r="Y301" i="50"/>
  <c r="Z301" i="50"/>
  <c r="W302" i="50"/>
  <c r="X302" i="50"/>
  <c r="Y302" i="50"/>
  <c r="Z302" i="50"/>
  <c r="W303" i="50"/>
  <c r="X303" i="50"/>
  <c r="Y303" i="50"/>
  <c r="Z303" i="50"/>
  <c r="W304" i="50"/>
  <c r="X304" i="50"/>
  <c r="Y304" i="50"/>
  <c r="Z304" i="50"/>
  <c r="W305" i="50"/>
  <c r="X305" i="50"/>
  <c r="Y305" i="50"/>
  <c r="Z305" i="50"/>
  <c r="W306" i="50"/>
  <c r="X306" i="50"/>
  <c r="Y306" i="50"/>
  <c r="Z306" i="50"/>
  <c r="W307" i="50"/>
  <c r="X307" i="50"/>
  <c r="Y307" i="50"/>
  <c r="Z307" i="50"/>
  <c r="W308" i="50"/>
  <c r="X308" i="50"/>
  <c r="Y308" i="50"/>
  <c r="Z308" i="50"/>
  <c r="W309" i="50"/>
  <c r="X309" i="50"/>
  <c r="Y309" i="50"/>
  <c r="Z309" i="50"/>
  <c r="W310" i="50"/>
  <c r="X310" i="50"/>
  <c r="Y310" i="50"/>
  <c r="Z310" i="50"/>
  <c r="W311" i="50"/>
  <c r="X311" i="50"/>
  <c r="Y311" i="50"/>
  <c r="Z311" i="50"/>
  <c r="W312" i="50"/>
  <c r="X312" i="50"/>
  <c r="Y312" i="50"/>
  <c r="Z312" i="50"/>
  <c r="W313" i="50"/>
  <c r="X313" i="50"/>
  <c r="Y313" i="50"/>
  <c r="Z313" i="50"/>
  <c r="W314" i="50"/>
  <c r="X314" i="50"/>
  <c r="Y314" i="50"/>
  <c r="Z314" i="50"/>
  <c r="W315" i="50"/>
  <c r="X315" i="50"/>
  <c r="Y315" i="50"/>
  <c r="Z315" i="50"/>
  <c r="W316" i="50"/>
  <c r="X316" i="50"/>
  <c r="Y316" i="50"/>
  <c r="Z316" i="50"/>
  <c r="W317" i="50"/>
  <c r="X317" i="50"/>
  <c r="Y317" i="50"/>
  <c r="Z317" i="50"/>
  <c r="W318" i="50"/>
  <c r="X318" i="50"/>
  <c r="Y318" i="50"/>
  <c r="Z318" i="50"/>
  <c r="W319" i="50"/>
  <c r="X319" i="50"/>
  <c r="Y319" i="50"/>
  <c r="Z319" i="50"/>
  <c r="W320" i="50"/>
  <c r="X320" i="50"/>
  <c r="Y320" i="50"/>
  <c r="Z320" i="50"/>
  <c r="W321" i="50"/>
  <c r="X321" i="50"/>
  <c r="Y321" i="50"/>
  <c r="Z321" i="50"/>
  <c r="W322" i="50"/>
  <c r="X322" i="50"/>
  <c r="Y322" i="50"/>
  <c r="Z322" i="50"/>
  <c r="W323" i="50"/>
  <c r="X323" i="50"/>
  <c r="Y323" i="50"/>
  <c r="Z323" i="50"/>
  <c r="W324" i="50"/>
  <c r="X324" i="50"/>
  <c r="Y324" i="50"/>
  <c r="Z324" i="50"/>
  <c r="W325" i="50"/>
  <c r="X325" i="50"/>
  <c r="Y325" i="50"/>
  <c r="Z325" i="50"/>
  <c r="W326" i="50"/>
  <c r="X326" i="50"/>
  <c r="Y326" i="50"/>
  <c r="Z326" i="50"/>
  <c r="W327" i="50"/>
  <c r="X327" i="50"/>
  <c r="Y327" i="50"/>
  <c r="Z327" i="50"/>
  <c r="W328" i="50"/>
  <c r="X328" i="50"/>
  <c r="Y328" i="50"/>
  <c r="Z328" i="50"/>
  <c r="W329" i="50"/>
  <c r="X329" i="50"/>
  <c r="Y329" i="50"/>
  <c r="Z329" i="50"/>
  <c r="W330" i="50"/>
  <c r="X330" i="50"/>
  <c r="Y330" i="50"/>
  <c r="Z330" i="50"/>
  <c r="W331" i="50"/>
  <c r="X331" i="50"/>
  <c r="Y331" i="50"/>
  <c r="Z331" i="50"/>
  <c r="W332" i="50"/>
  <c r="X332" i="50"/>
  <c r="Y332" i="50"/>
  <c r="Z332" i="50"/>
  <c r="W333" i="50"/>
  <c r="X333" i="50"/>
  <c r="Y333" i="50"/>
  <c r="Z333" i="50"/>
  <c r="W334" i="50"/>
  <c r="X334" i="50"/>
  <c r="Y334" i="50"/>
  <c r="Z334" i="50"/>
  <c r="W335" i="50"/>
  <c r="X335" i="50"/>
  <c r="Y335" i="50"/>
  <c r="Z335" i="50"/>
  <c r="W336" i="50"/>
  <c r="X336" i="50"/>
  <c r="Y336" i="50"/>
  <c r="Z336" i="50"/>
  <c r="W337" i="50"/>
  <c r="X337" i="50"/>
  <c r="Y337" i="50"/>
  <c r="Z337" i="50"/>
  <c r="W338" i="50"/>
  <c r="X338" i="50"/>
  <c r="Y338" i="50"/>
  <c r="Z338" i="50"/>
  <c r="W339" i="50"/>
  <c r="X339" i="50"/>
  <c r="Y339" i="50"/>
  <c r="Z339" i="50"/>
  <c r="W340" i="50"/>
  <c r="X340" i="50"/>
  <c r="Y340" i="50"/>
  <c r="Z340" i="50"/>
  <c r="W341" i="50"/>
  <c r="X341" i="50"/>
  <c r="Y341" i="50"/>
  <c r="Z341" i="50"/>
  <c r="W342" i="50"/>
  <c r="X342" i="50"/>
  <c r="Y342" i="50"/>
  <c r="Z342" i="50"/>
  <c r="W343" i="50"/>
  <c r="X343" i="50"/>
  <c r="Y343" i="50"/>
  <c r="Z343" i="50"/>
  <c r="W344" i="50"/>
  <c r="X344" i="50"/>
  <c r="Y344" i="50"/>
  <c r="Z344" i="50"/>
  <c r="W345" i="50"/>
  <c r="X345" i="50"/>
  <c r="Y345" i="50"/>
  <c r="Z345" i="50"/>
  <c r="W346" i="50"/>
  <c r="X346" i="50"/>
  <c r="Y346" i="50"/>
  <c r="Z346" i="50"/>
  <c r="W347" i="50"/>
  <c r="X347" i="50"/>
  <c r="Y347" i="50"/>
  <c r="Z347" i="50"/>
  <c r="W348" i="50"/>
  <c r="X348" i="50"/>
  <c r="Y348" i="50"/>
  <c r="Z348" i="50"/>
  <c r="W349" i="50"/>
  <c r="X349" i="50"/>
  <c r="Y349" i="50"/>
  <c r="Z349" i="50"/>
  <c r="W350" i="50"/>
  <c r="X350" i="50"/>
  <c r="Y350" i="50"/>
  <c r="Z350" i="50"/>
  <c r="W351" i="50"/>
  <c r="X351" i="50"/>
  <c r="Y351" i="50"/>
  <c r="Z351" i="50"/>
  <c r="W352" i="50"/>
  <c r="X352" i="50"/>
  <c r="Y352" i="50"/>
  <c r="Z352" i="50"/>
  <c r="W353" i="50"/>
  <c r="X353" i="50"/>
  <c r="Y353" i="50"/>
  <c r="Z353" i="50"/>
  <c r="W354" i="50"/>
  <c r="X354" i="50"/>
  <c r="Y354" i="50"/>
  <c r="Z354" i="50"/>
  <c r="W355" i="50"/>
  <c r="X355" i="50"/>
  <c r="Y355" i="50"/>
  <c r="Z355" i="50"/>
  <c r="W356" i="50"/>
  <c r="X356" i="50"/>
  <c r="Y356" i="50"/>
  <c r="Z356" i="50"/>
  <c r="W357" i="50"/>
  <c r="X357" i="50"/>
  <c r="Y357" i="50"/>
  <c r="Z357" i="50"/>
  <c r="W358" i="50"/>
  <c r="X358" i="50"/>
  <c r="Y358" i="50"/>
  <c r="Z358" i="50"/>
  <c r="W359" i="50"/>
  <c r="X359" i="50"/>
  <c r="Y359" i="50"/>
  <c r="Z359" i="50"/>
  <c r="W360" i="50"/>
  <c r="X360" i="50"/>
  <c r="Y360" i="50"/>
  <c r="Z360" i="50"/>
  <c r="W361" i="50"/>
  <c r="X361" i="50"/>
  <c r="Y361" i="50"/>
  <c r="Z361" i="50"/>
  <c r="W362" i="50"/>
  <c r="X362" i="50"/>
  <c r="Y362" i="50"/>
  <c r="Z362" i="50"/>
  <c r="W363" i="50"/>
  <c r="X363" i="50"/>
  <c r="Y363" i="50"/>
  <c r="Z363" i="50"/>
  <c r="W364" i="50"/>
  <c r="X364" i="50"/>
  <c r="Y364" i="50"/>
  <c r="Z364" i="50"/>
  <c r="W365" i="50"/>
  <c r="X365" i="50"/>
  <c r="Y365" i="50"/>
  <c r="Z365" i="50"/>
  <c r="W366" i="50"/>
  <c r="X366" i="50"/>
  <c r="Y366" i="50"/>
  <c r="Z366" i="50"/>
  <c r="W367" i="50"/>
  <c r="X367" i="50"/>
  <c r="Y367" i="50"/>
  <c r="Z367" i="50"/>
  <c r="W368" i="50"/>
  <c r="X368" i="50"/>
  <c r="Y368" i="50"/>
  <c r="Z368" i="50"/>
  <c r="W369" i="50"/>
  <c r="X369" i="50"/>
  <c r="Y369" i="50"/>
  <c r="Z369" i="50"/>
  <c r="W370" i="50"/>
  <c r="X370" i="50"/>
  <c r="Y370" i="50"/>
  <c r="Z370" i="50"/>
  <c r="W371" i="50"/>
  <c r="X371" i="50"/>
  <c r="Y371" i="50"/>
  <c r="Z371" i="50"/>
  <c r="W372" i="50"/>
  <c r="X372" i="50"/>
  <c r="Y372" i="50"/>
  <c r="Z372" i="50"/>
  <c r="W373" i="50"/>
  <c r="X373" i="50"/>
  <c r="Y373" i="50"/>
  <c r="Z373" i="50"/>
  <c r="W374" i="50"/>
  <c r="X374" i="50"/>
  <c r="Y374" i="50"/>
  <c r="Z374" i="50"/>
  <c r="W375" i="50"/>
  <c r="X375" i="50"/>
  <c r="Y375" i="50"/>
  <c r="Z375" i="50"/>
  <c r="W376" i="50"/>
  <c r="X376" i="50"/>
  <c r="Y376" i="50"/>
  <c r="Z376" i="50"/>
  <c r="W377" i="50"/>
  <c r="X377" i="50"/>
  <c r="Y377" i="50"/>
  <c r="Z377" i="50"/>
  <c r="W378" i="50"/>
  <c r="X378" i="50"/>
  <c r="Y378" i="50"/>
  <c r="Z378" i="50"/>
  <c r="W379" i="50"/>
  <c r="X379" i="50"/>
  <c r="Y379" i="50"/>
  <c r="Z379" i="50"/>
  <c r="W380" i="50"/>
  <c r="X380" i="50"/>
  <c r="Y380" i="50"/>
  <c r="Z380" i="50"/>
  <c r="W381" i="50"/>
  <c r="X381" i="50"/>
  <c r="Y381" i="50"/>
  <c r="Z381" i="50"/>
  <c r="W382" i="50"/>
  <c r="X382" i="50"/>
  <c r="Y382" i="50"/>
  <c r="Z382" i="50"/>
  <c r="W383" i="50"/>
  <c r="X383" i="50"/>
  <c r="Y383" i="50"/>
  <c r="Z383" i="50"/>
  <c r="W384" i="50"/>
  <c r="X384" i="50"/>
  <c r="Y384" i="50"/>
  <c r="Z384" i="50"/>
  <c r="W385" i="50"/>
  <c r="X385" i="50"/>
  <c r="Y385" i="50"/>
  <c r="Z385" i="50"/>
  <c r="W386" i="50"/>
  <c r="X386" i="50"/>
  <c r="Y386" i="50"/>
  <c r="Z386" i="50"/>
  <c r="W387" i="50"/>
  <c r="X387" i="50"/>
  <c r="Y387" i="50"/>
  <c r="Z387" i="50"/>
  <c r="W388" i="50"/>
  <c r="X388" i="50"/>
  <c r="Y388" i="50"/>
  <c r="Z388" i="50"/>
  <c r="W389" i="50"/>
  <c r="X389" i="50"/>
  <c r="Y389" i="50"/>
  <c r="Z389" i="50"/>
  <c r="W390" i="50"/>
  <c r="X390" i="50"/>
  <c r="Y390" i="50"/>
  <c r="Z390" i="50"/>
  <c r="W391" i="50"/>
  <c r="X391" i="50"/>
  <c r="Y391" i="50"/>
  <c r="Z391" i="50"/>
  <c r="W392" i="50"/>
  <c r="X392" i="50"/>
  <c r="Y392" i="50"/>
  <c r="Z392" i="50"/>
  <c r="W393" i="50"/>
  <c r="X393" i="50"/>
  <c r="Y393" i="50"/>
  <c r="Z393" i="50"/>
  <c r="W394" i="50"/>
  <c r="X394" i="50"/>
  <c r="Y394" i="50"/>
  <c r="Z394" i="50"/>
  <c r="W395" i="50"/>
  <c r="X395" i="50"/>
  <c r="Y395" i="50"/>
  <c r="Z395" i="50"/>
  <c r="W396" i="50"/>
  <c r="X396" i="50"/>
  <c r="Y396" i="50"/>
  <c r="Z396" i="50"/>
  <c r="W397" i="50"/>
  <c r="X397" i="50"/>
  <c r="Y397" i="50"/>
  <c r="Z397" i="50"/>
  <c r="W398" i="50"/>
  <c r="X398" i="50"/>
  <c r="Y398" i="50"/>
  <c r="Z398" i="50"/>
  <c r="W399" i="50"/>
  <c r="X399" i="50"/>
  <c r="Y399" i="50"/>
  <c r="Z399" i="50"/>
  <c r="W400" i="50"/>
  <c r="X400" i="50"/>
  <c r="Y400" i="50"/>
  <c r="Z400" i="50"/>
  <c r="W401" i="50"/>
  <c r="X401" i="50"/>
  <c r="Y401" i="50"/>
  <c r="Z401" i="50"/>
  <c r="W402" i="50"/>
  <c r="X402" i="50"/>
  <c r="Y402" i="50"/>
  <c r="Z402" i="50"/>
  <c r="W403" i="50"/>
  <c r="X403" i="50"/>
  <c r="Y403" i="50"/>
  <c r="Z403" i="50"/>
  <c r="W404" i="50"/>
  <c r="X404" i="50"/>
  <c r="Y404" i="50"/>
  <c r="Z404" i="50"/>
  <c r="W405" i="50"/>
  <c r="X405" i="50"/>
  <c r="Y405" i="50"/>
  <c r="Z405" i="50"/>
  <c r="W406" i="50"/>
  <c r="X406" i="50"/>
  <c r="Y406" i="50"/>
  <c r="Z406" i="50"/>
  <c r="W407" i="50"/>
  <c r="X407" i="50"/>
  <c r="Y407" i="50"/>
  <c r="Z407" i="50"/>
  <c r="W408" i="50"/>
  <c r="X408" i="50"/>
  <c r="Y408" i="50"/>
  <c r="Z408" i="50"/>
  <c r="W409" i="50"/>
  <c r="X409" i="50"/>
  <c r="Y409" i="50"/>
  <c r="Z409" i="50"/>
  <c r="W410" i="50"/>
  <c r="X410" i="50"/>
  <c r="Y410" i="50"/>
  <c r="Z410" i="50"/>
  <c r="W411" i="50"/>
  <c r="X411" i="50"/>
  <c r="Y411" i="50"/>
  <c r="Z411" i="50"/>
  <c r="W412" i="50"/>
  <c r="X412" i="50"/>
  <c r="Y412" i="50"/>
  <c r="Z412" i="50"/>
  <c r="W413" i="50"/>
  <c r="X413" i="50"/>
  <c r="Y413" i="50"/>
  <c r="Z413" i="50"/>
  <c r="W414" i="50"/>
  <c r="X414" i="50"/>
  <c r="Y414" i="50"/>
  <c r="Z414" i="50"/>
  <c r="W415" i="50"/>
  <c r="X415" i="50"/>
  <c r="Y415" i="50"/>
  <c r="Z415" i="50"/>
  <c r="W416" i="50"/>
  <c r="X416" i="50"/>
  <c r="Y416" i="50"/>
  <c r="Z416" i="50"/>
  <c r="W417" i="50"/>
  <c r="X417" i="50"/>
  <c r="Y417" i="50"/>
  <c r="Z417" i="50"/>
  <c r="W418" i="50"/>
  <c r="X418" i="50"/>
  <c r="Y418" i="50"/>
  <c r="Z418" i="50"/>
  <c r="W419" i="50"/>
  <c r="X419" i="50"/>
  <c r="Y419" i="50"/>
  <c r="Z419" i="50"/>
  <c r="W420" i="50"/>
  <c r="X420" i="50"/>
  <c r="Y420" i="50"/>
  <c r="Z420" i="50"/>
  <c r="W421" i="50"/>
  <c r="X421" i="50"/>
  <c r="Y421" i="50"/>
  <c r="Z421" i="50"/>
  <c r="W422" i="50"/>
  <c r="X422" i="50"/>
  <c r="Y422" i="50"/>
  <c r="Z422" i="50"/>
  <c r="W423" i="50"/>
  <c r="X423" i="50"/>
  <c r="Y423" i="50"/>
  <c r="Z423" i="50"/>
  <c r="W424" i="50"/>
  <c r="X424" i="50"/>
  <c r="Y424" i="50"/>
  <c r="Z424" i="50"/>
  <c r="W425" i="50"/>
  <c r="X425" i="50"/>
  <c r="Y425" i="50"/>
  <c r="Z425" i="50"/>
  <c r="W426" i="50"/>
  <c r="X426" i="50"/>
  <c r="Y426" i="50"/>
  <c r="Z426" i="50"/>
  <c r="W427" i="50"/>
  <c r="X427" i="50"/>
  <c r="Y427" i="50"/>
  <c r="Z427" i="50"/>
  <c r="W428" i="50"/>
  <c r="X428" i="50"/>
  <c r="Y428" i="50"/>
  <c r="Z428" i="50"/>
  <c r="W429" i="50"/>
  <c r="X429" i="50"/>
  <c r="Y429" i="50"/>
  <c r="Z429" i="50"/>
  <c r="W430" i="50"/>
  <c r="X430" i="50"/>
  <c r="Y430" i="50"/>
  <c r="Z430" i="50"/>
  <c r="W431" i="50"/>
  <c r="X431" i="50"/>
  <c r="Y431" i="50"/>
  <c r="Z431" i="50"/>
  <c r="W432" i="50"/>
  <c r="X432" i="50"/>
  <c r="Y432" i="50"/>
  <c r="Z432" i="50"/>
  <c r="W433" i="50"/>
  <c r="X433" i="50"/>
  <c r="Y433" i="50"/>
  <c r="Z433" i="50"/>
  <c r="W434" i="50"/>
  <c r="X434" i="50"/>
  <c r="Y434" i="50"/>
  <c r="Z434" i="50"/>
  <c r="W435" i="50"/>
  <c r="X435" i="50"/>
  <c r="Y435" i="50"/>
  <c r="Z435" i="50"/>
  <c r="W436" i="50"/>
  <c r="X436" i="50"/>
  <c r="Y436" i="50"/>
  <c r="Z436" i="50"/>
  <c r="W437" i="50"/>
  <c r="X437" i="50"/>
  <c r="Y437" i="50"/>
  <c r="Z437" i="50"/>
  <c r="W438" i="50"/>
  <c r="X438" i="50"/>
  <c r="Y438" i="50"/>
  <c r="Z438" i="50"/>
  <c r="W439" i="50"/>
  <c r="X439" i="50"/>
  <c r="Y439" i="50"/>
  <c r="Z439" i="50"/>
  <c r="W440" i="50"/>
  <c r="X440" i="50"/>
  <c r="Y440" i="50"/>
  <c r="Z440" i="50"/>
  <c r="W441" i="50"/>
  <c r="X441" i="50"/>
  <c r="Y441" i="50"/>
  <c r="Z441" i="50"/>
  <c r="W442" i="50"/>
  <c r="X442" i="50"/>
  <c r="Y442" i="50"/>
  <c r="Z442" i="50"/>
  <c r="W443" i="50"/>
  <c r="X443" i="50"/>
  <c r="Y443" i="50"/>
  <c r="Z443" i="50"/>
  <c r="W444" i="50"/>
  <c r="X444" i="50"/>
  <c r="Y444" i="50"/>
  <c r="Z444" i="50"/>
  <c r="W445" i="50"/>
  <c r="X445" i="50"/>
  <c r="Y445" i="50"/>
  <c r="Z445" i="50"/>
  <c r="W446" i="50"/>
  <c r="X446" i="50"/>
  <c r="Y446" i="50"/>
  <c r="Z446" i="50"/>
  <c r="W447" i="50"/>
  <c r="X447" i="50"/>
  <c r="Y447" i="50"/>
  <c r="Z447" i="50"/>
  <c r="W448" i="50"/>
  <c r="X448" i="50"/>
  <c r="Y448" i="50"/>
  <c r="Z448" i="50"/>
  <c r="W449" i="50"/>
  <c r="X449" i="50"/>
  <c r="Y449" i="50"/>
  <c r="Z449" i="50"/>
  <c r="W450" i="50"/>
  <c r="X450" i="50"/>
  <c r="Y450" i="50"/>
  <c r="Z450" i="50"/>
  <c r="W451" i="50"/>
  <c r="X451" i="50"/>
  <c r="Y451" i="50"/>
  <c r="Z451" i="50"/>
  <c r="W452" i="50"/>
  <c r="X452" i="50"/>
  <c r="Y452" i="50"/>
  <c r="Z452" i="50"/>
  <c r="W453" i="50"/>
  <c r="X453" i="50"/>
  <c r="Y453" i="50"/>
  <c r="Z453" i="50"/>
  <c r="W454" i="50"/>
  <c r="X454" i="50"/>
  <c r="Y454" i="50"/>
  <c r="Z454" i="50"/>
  <c r="W455" i="50"/>
  <c r="X455" i="50"/>
  <c r="Y455" i="50"/>
  <c r="Z455" i="50"/>
  <c r="W456" i="50"/>
  <c r="X456" i="50"/>
  <c r="Y456" i="50"/>
  <c r="Z456" i="50"/>
  <c r="W457" i="50"/>
  <c r="X457" i="50"/>
  <c r="Y457" i="50"/>
  <c r="Z457" i="50"/>
  <c r="W458" i="50"/>
  <c r="X458" i="50"/>
  <c r="Y458" i="50"/>
  <c r="Z458" i="50"/>
  <c r="W459" i="50"/>
  <c r="X459" i="50"/>
  <c r="Y459" i="50"/>
  <c r="Z459" i="50"/>
  <c r="W460" i="50"/>
  <c r="X460" i="50"/>
  <c r="Y460" i="50"/>
  <c r="Z460" i="50"/>
  <c r="W461" i="50"/>
  <c r="X461" i="50"/>
  <c r="Y461" i="50"/>
  <c r="Z461" i="50"/>
  <c r="W462" i="50"/>
  <c r="X462" i="50"/>
  <c r="Y462" i="50"/>
  <c r="Z462" i="50"/>
  <c r="W463" i="50"/>
  <c r="X463" i="50"/>
  <c r="Y463" i="50"/>
  <c r="Z463" i="50"/>
  <c r="W464" i="50"/>
  <c r="X464" i="50"/>
  <c r="Y464" i="50"/>
  <c r="Z464" i="50"/>
  <c r="W465" i="50"/>
  <c r="X465" i="50"/>
  <c r="Y465" i="50"/>
  <c r="Z465" i="50"/>
  <c r="W466" i="50"/>
  <c r="X466" i="50"/>
  <c r="Y466" i="50"/>
  <c r="Z466" i="50"/>
  <c r="W467" i="50"/>
  <c r="X467" i="50"/>
  <c r="Y467" i="50"/>
  <c r="Z467" i="50"/>
  <c r="W468" i="50"/>
  <c r="X468" i="50"/>
  <c r="Y468" i="50"/>
  <c r="Z468" i="50"/>
  <c r="W469" i="50"/>
  <c r="X469" i="50"/>
  <c r="Y469" i="50"/>
  <c r="Z469" i="50"/>
  <c r="W470" i="50"/>
  <c r="X470" i="50"/>
  <c r="Y470" i="50"/>
  <c r="Z470" i="50"/>
  <c r="W471" i="50"/>
  <c r="X471" i="50"/>
  <c r="Y471" i="50"/>
  <c r="Z471" i="50"/>
  <c r="W472" i="50"/>
  <c r="X472" i="50"/>
  <c r="Y472" i="50"/>
  <c r="Z472" i="50"/>
  <c r="W473" i="50"/>
  <c r="X473" i="50"/>
  <c r="Y473" i="50"/>
  <c r="Z473" i="50"/>
  <c r="W474" i="50"/>
  <c r="X474" i="50"/>
  <c r="Y474" i="50"/>
  <c r="Z474" i="50"/>
  <c r="W475" i="50"/>
  <c r="X475" i="50"/>
  <c r="Y475" i="50"/>
  <c r="Z475" i="50"/>
  <c r="W476" i="50"/>
  <c r="X476" i="50"/>
  <c r="Y476" i="50"/>
  <c r="Z476" i="50"/>
  <c r="W477" i="50"/>
  <c r="X477" i="50"/>
  <c r="Y477" i="50"/>
  <c r="Z477" i="50"/>
  <c r="W478" i="50"/>
  <c r="X478" i="50"/>
  <c r="Y478" i="50"/>
  <c r="Z478" i="50"/>
  <c r="W479" i="50"/>
  <c r="X479" i="50"/>
  <c r="Y479" i="50"/>
  <c r="Z479" i="50"/>
  <c r="W480" i="50"/>
  <c r="X480" i="50"/>
  <c r="Y480" i="50"/>
  <c r="Z480" i="50"/>
  <c r="W481" i="50"/>
  <c r="X481" i="50"/>
  <c r="Y481" i="50"/>
  <c r="Z481" i="50"/>
  <c r="W482" i="50"/>
  <c r="X482" i="50"/>
  <c r="Y482" i="50"/>
  <c r="Z482" i="50"/>
  <c r="W483" i="50"/>
  <c r="X483" i="50"/>
  <c r="Y483" i="50"/>
  <c r="Z483" i="50"/>
  <c r="W484" i="50"/>
  <c r="X484" i="50"/>
  <c r="Y484" i="50"/>
  <c r="Z484" i="50"/>
  <c r="W485" i="50"/>
  <c r="X485" i="50"/>
  <c r="Y485" i="50"/>
  <c r="Z485" i="50"/>
  <c r="W486" i="50"/>
  <c r="X486" i="50"/>
  <c r="Y486" i="50"/>
  <c r="Z486" i="50"/>
  <c r="W487" i="50"/>
  <c r="X487" i="50"/>
  <c r="Y487" i="50"/>
  <c r="Z487" i="50"/>
  <c r="W488" i="50"/>
  <c r="X488" i="50"/>
  <c r="Y488" i="50"/>
  <c r="Z488" i="50"/>
  <c r="W489" i="50"/>
  <c r="X489" i="50"/>
  <c r="Y489" i="50"/>
  <c r="Z489" i="50"/>
  <c r="W490" i="50"/>
  <c r="X490" i="50"/>
  <c r="Y490" i="50"/>
  <c r="Z490" i="50"/>
  <c r="W491" i="50"/>
  <c r="X491" i="50"/>
  <c r="Y491" i="50"/>
  <c r="Z491" i="50"/>
  <c r="W492" i="50"/>
  <c r="X492" i="50"/>
  <c r="Y492" i="50"/>
  <c r="Z492" i="50"/>
  <c r="W493" i="50"/>
  <c r="X493" i="50"/>
  <c r="Y493" i="50"/>
  <c r="Z493" i="50"/>
  <c r="W494" i="50"/>
  <c r="X494" i="50"/>
  <c r="Y494" i="50"/>
  <c r="Z494" i="50"/>
  <c r="W495" i="50"/>
  <c r="X495" i="50"/>
  <c r="Y495" i="50"/>
  <c r="Z495" i="50"/>
  <c r="W496" i="50"/>
  <c r="X496" i="50"/>
  <c r="Y496" i="50"/>
  <c r="Z496" i="50"/>
  <c r="W497" i="50"/>
  <c r="X497" i="50"/>
  <c r="Y497" i="50"/>
  <c r="Z497" i="50"/>
  <c r="W498" i="50"/>
  <c r="X498" i="50"/>
  <c r="Y498" i="50"/>
  <c r="Z498" i="50"/>
  <c r="W499" i="50"/>
  <c r="X499" i="50"/>
  <c r="Y499" i="50"/>
  <c r="Z499" i="50"/>
  <c r="W500" i="50"/>
  <c r="X500" i="50"/>
  <c r="Y500" i="50"/>
  <c r="Z500" i="50"/>
  <c r="W501" i="50"/>
  <c r="X501" i="50"/>
  <c r="Y501" i="50"/>
  <c r="Z501" i="50"/>
  <c r="W502" i="50"/>
  <c r="X502" i="50"/>
  <c r="Y502" i="50"/>
  <c r="Z502" i="50"/>
  <c r="W503" i="50"/>
  <c r="X503" i="50"/>
  <c r="Y503" i="50"/>
  <c r="Z503" i="50"/>
  <c r="W504" i="50"/>
  <c r="X504" i="50"/>
  <c r="Y504" i="50"/>
  <c r="Z504" i="50"/>
  <c r="W505" i="50"/>
  <c r="X505" i="50"/>
  <c r="Y505" i="50"/>
  <c r="Z505" i="50"/>
  <c r="W506" i="50"/>
  <c r="X506" i="50"/>
  <c r="Y506" i="50"/>
  <c r="Z506" i="50"/>
  <c r="W507" i="50"/>
  <c r="X507" i="50"/>
  <c r="Y507" i="50"/>
  <c r="Z507" i="50"/>
  <c r="W508" i="50"/>
  <c r="X508" i="50"/>
  <c r="Y508" i="50"/>
  <c r="Z508" i="50"/>
  <c r="W509" i="50"/>
  <c r="X509" i="50"/>
  <c r="Y509" i="50"/>
  <c r="Z509" i="50"/>
  <c r="W510" i="50"/>
  <c r="X510" i="50"/>
  <c r="Y510" i="50"/>
  <c r="Z510" i="50"/>
  <c r="W511" i="50"/>
  <c r="X511" i="50"/>
  <c r="Y511" i="50"/>
  <c r="Z511" i="50"/>
  <c r="W512" i="50"/>
  <c r="X512" i="50"/>
  <c r="Y512" i="50"/>
  <c r="Z512" i="50"/>
  <c r="W513" i="50"/>
  <c r="X513" i="50"/>
  <c r="Y513" i="50"/>
  <c r="Z513" i="50"/>
  <c r="W514" i="50"/>
  <c r="X514" i="50"/>
  <c r="Y514" i="50"/>
  <c r="Z514" i="50"/>
  <c r="W515" i="50"/>
  <c r="X515" i="50"/>
  <c r="Y515" i="50"/>
  <c r="Z515" i="50"/>
  <c r="W516" i="50"/>
  <c r="X516" i="50"/>
  <c r="Y516" i="50"/>
  <c r="Z516" i="50"/>
  <c r="W517" i="50"/>
  <c r="X517" i="50"/>
  <c r="Y517" i="50"/>
  <c r="Z517" i="50"/>
  <c r="W518" i="50"/>
  <c r="X518" i="50"/>
  <c r="Y518" i="50"/>
  <c r="Z518" i="50"/>
  <c r="W519" i="50"/>
  <c r="X519" i="50"/>
  <c r="Y519" i="50"/>
  <c r="Z519" i="50"/>
  <c r="W520" i="50"/>
  <c r="X520" i="50"/>
  <c r="Y520" i="50"/>
  <c r="Z520" i="50"/>
  <c r="W521" i="50"/>
  <c r="X521" i="50"/>
  <c r="Y521" i="50"/>
  <c r="Z521" i="50"/>
  <c r="W522" i="50"/>
  <c r="X522" i="50"/>
  <c r="Y522" i="50"/>
  <c r="Z522" i="50"/>
  <c r="W523" i="50"/>
  <c r="X523" i="50"/>
  <c r="Y523" i="50"/>
  <c r="Z523" i="50"/>
  <c r="W524" i="50"/>
  <c r="X524" i="50"/>
  <c r="Y524" i="50"/>
  <c r="Z524" i="50"/>
  <c r="W525" i="50"/>
  <c r="X525" i="50"/>
  <c r="Y525" i="50"/>
  <c r="Z525" i="50"/>
  <c r="W526" i="50"/>
  <c r="X526" i="50"/>
  <c r="Y526" i="50"/>
  <c r="Z526" i="50"/>
  <c r="W527" i="50"/>
  <c r="X527" i="50"/>
  <c r="Y527" i="50"/>
  <c r="Z527" i="50"/>
  <c r="W528" i="50"/>
  <c r="X528" i="50"/>
  <c r="Y528" i="50"/>
  <c r="Z528" i="50"/>
  <c r="W529" i="50"/>
  <c r="X529" i="50"/>
  <c r="Y529" i="50"/>
  <c r="Z529" i="50"/>
  <c r="W530" i="50"/>
  <c r="X530" i="50"/>
  <c r="Y530" i="50"/>
  <c r="Z530" i="50"/>
  <c r="W531" i="50"/>
  <c r="X531" i="50"/>
  <c r="Y531" i="50"/>
  <c r="Z531" i="50"/>
  <c r="W532" i="50"/>
  <c r="X532" i="50"/>
  <c r="Y532" i="50"/>
  <c r="Z532" i="50"/>
  <c r="W533" i="50"/>
  <c r="X533" i="50"/>
  <c r="Y533" i="50"/>
  <c r="Z533" i="50"/>
  <c r="W534" i="50"/>
  <c r="X534" i="50"/>
  <c r="Y534" i="50"/>
  <c r="Z534" i="50"/>
  <c r="W535" i="50"/>
  <c r="X535" i="50"/>
  <c r="Y535" i="50"/>
  <c r="Z535" i="50"/>
  <c r="W536" i="50"/>
  <c r="X536" i="50"/>
  <c r="Y536" i="50"/>
  <c r="Z536" i="50"/>
  <c r="W537" i="50"/>
  <c r="X537" i="50"/>
  <c r="Y537" i="50"/>
  <c r="Z537" i="50"/>
  <c r="W538" i="50"/>
  <c r="X538" i="50"/>
  <c r="Y538" i="50"/>
  <c r="Z538" i="50"/>
  <c r="W539" i="50"/>
  <c r="X539" i="50"/>
  <c r="Y539" i="50"/>
  <c r="Z539" i="50"/>
  <c r="W540" i="50"/>
  <c r="X540" i="50"/>
  <c r="Y540" i="50"/>
  <c r="Z540" i="50"/>
  <c r="W541" i="50"/>
  <c r="X541" i="50"/>
  <c r="Y541" i="50"/>
  <c r="Z541" i="50"/>
  <c r="W542" i="50"/>
  <c r="X542" i="50"/>
  <c r="Y542" i="50"/>
  <c r="Z542" i="50"/>
  <c r="W543" i="50"/>
  <c r="X543" i="50"/>
  <c r="Y543" i="50"/>
  <c r="Z543" i="50"/>
  <c r="W544" i="50"/>
  <c r="X544" i="50"/>
  <c r="Y544" i="50"/>
  <c r="Z544" i="50"/>
  <c r="W545" i="50"/>
  <c r="X545" i="50"/>
  <c r="Y545" i="50"/>
  <c r="Z545" i="50"/>
  <c r="W546" i="50"/>
  <c r="X546" i="50"/>
  <c r="Y546" i="50"/>
  <c r="Z546" i="50"/>
  <c r="W547" i="50"/>
  <c r="X547" i="50"/>
  <c r="Y547" i="50"/>
  <c r="Z547" i="50"/>
  <c r="W548" i="50"/>
  <c r="X548" i="50"/>
  <c r="Y548" i="50"/>
  <c r="Z548" i="50"/>
  <c r="W549" i="50"/>
  <c r="X549" i="50"/>
  <c r="Y549" i="50"/>
  <c r="Z549" i="50"/>
  <c r="W550" i="50"/>
  <c r="X550" i="50"/>
  <c r="Y550" i="50"/>
  <c r="Z550" i="50"/>
  <c r="W551" i="50"/>
  <c r="X551" i="50"/>
  <c r="Y551" i="50"/>
  <c r="Z551" i="50"/>
  <c r="W552" i="50"/>
  <c r="X552" i="50"/>
  <c r="Y552" i="50"/>
  <c r="Z552" i="50"/>
  <c r="W553" i="50"/>
  <c r="X553" i="50"/>
  <c r="Y553" i="50"/>
  <c r="Z553" i="50"/>
  <c r="W554" i="50"/>
  <c r="X554" i="50"/>
  <c r="Y554" i="50"/>
  <c r="Z554" i="50"/>
  <c r="W555" i="50"/>
  <c r="X555" i="50"/>
  <c r="Y555" i="50"/>
  <c r="Z555" i="50"/>
  <c r="W556" i="50"/>
  <c r="X556" i="50"/>
  <c r="Y556" i="50"/>
  <c r="Z556" i="50"/>
  <c r="W557" i="50"/>
  <c r="X557" i="50"/>
  <c r="Y557" i="50"/>
  <c r="Z557" i="50"/>
  <c r="W558" i="50"/>
  <c r="X558" i="50"/>
  <c r="Y558" i="50"/>
  <c r="Z558" i="50"/>
  <c r="W559" i="50"/>
  <c r="X559" i="50"/>
  <c r="Y559" i="50"/>
  <c r="Z559" i="50"/>
  <c r="W560" i="50"/>
  <c r="X560" i="50"/>
  <c r="Y560" i="50"/>
  <c r="Z560" i="50"/>
  <c r="W561" i="50"/>
  <c r="X561" i="50"/>
  <c r="Y561" i="50"/>
  <c r="Z561" i="50"/>
  <c r="W562" i="50"/>
  <c r="X562" i="50"/>
  <c r="Y562" i="50"/>
  <c r="Z562" i="50"/>
  <c r="W563" i="50"/>
  <c r="X563" i="50"/>
  <c r="Y563" i="50"/>
  <c r="Z563" i="50"/>
  <c r="W564" i="50"/>
  <c r="X564" i="50"/>
  <c r="Y564" i="50"/>
  <c r="Z564" i="50"/>
  <c r="W565" i="50"/>
  <c r="X565" i="50"/>
  <c r="Y565" i="50"/>
  <c r="Z565" i="50"/>
  <c r="W566" i="50"/>
  <c r="X566" i="50"/>
  <c r="Y566" i="50"/>
  <c r="Z566" i="50"/>
  <c r="W567" i="50"/>
  <c r="X567" i="50"/>
  <c r="Y567" i="50"/>
  <c r="Z567" i="50"/>
  <c r="W568" i="50"/>
  <c r="X568" i="50"/>
  <c r="Y568" i="50"/>
  <c r="Z568" i="50"/>
  <c r="W569" i="50"/>
  <c r="X569" i="50"/>
  <c r="Y569" i="50"/>
  <c r="Z569" i="50"/>
  <c r="W570" i="50"/>
  <c r="X570" i="50"/>
  <c r="Y570" i="50"/>
  <c r="Z570" i="50"/>
  <c r="W571" i="50"/>
  <c r="X571" i="50"/>
  <c r="Y571" i="50"/>
  <c r="Z571" i="50"/>
  <c r="W572" i="50"/>
  <c r="X572" i="50"/>
  <c r="Y572" i="50"/>
  <c r="Z572" i="50"/>
  <c r="W573" i="50"/>
  <c r="X573" i="50"/>
  <c r="Y573" i="50"/>
  <c r="Z573" i="50"/>
  <c r="W574" i="50"/>
  <c r="X574" i="50"/>
  <c r="Y574" i="50"/>
  <c r="Z574" i="50"/>
  <c r="W575" i="50"/>
  <c r="X575" i="50"/>
  <c r="Y575" i="50"/>
  <c r="Z575" i="50"/>
  <c r="W576" i="50"/>
  <c r="X576" i="50"/>
  <c r="Y576" i="50"/>
  <c r="Z576" i="50"/>
  <c r="W577" i="50"/>
  <c r="X577" i="50"/>
  <c r="Y577" i="50"/>
  <c r="Z577" i="50"/>
  <c r="W578" i="50"/>
  <c r="X578" i="50"/>
  <c r="Y578" i="50"/>
  <c r="Z578" i="50"/>
  <c r="W579" i="50"/>
  <c r="X579" i="50"/>
  <c r="Y579" i="50"/>
  <c r="Z579" i="50"/>
  <c r="W580" i="50"/>
  <c r="X580" i="50"/>
  <c r="Y580" i="50"/>
  <c r="Z580" i="50"/>
  <c r="W581" i="50"/>
  <c r="X581" i="50"/>
  <c r="Y581" i="50"/>
  <c r="Z581" i="50"/>
  <c r="W582" i="50"/>
  <c r="X582" i="50"/>
  <c r="Y582" i="50"/>
  <c r="Z582" i="50"/>
  <c r="W583" i="50"/>
  <c r="X583" i="50"/>
  <c r="Y583" i="50"/>
  <c r="Z583" i="50"/>
  <c r="W584" i="50"/>
  <c r="X584" i="50"/>
  <c r="Y584" i="50"/>
  <c r="Z584" i="50"/>
  <c r="W585" i="50"/>
  <c r="X585" i="50"/>
  <c r="Y585" i="50"/>
  <c r="Z585" i="50"/>
  <c r="W586" i="50"/>
  <c r="X586" i="50"/>
  <c r="Y586" i="50"/>
  <c r="Z586" i="50"/>
  <c r="W587" i="50"/>
  <c r="X587" i="50"/>
  <c r="Y587" i="50"/>
  <c r="Z587" i="50"/>
  <c r="W588" i="50"/>
  <c r="X588" i="50"/>
  <c r="Y588" i="50"/>
  <c r="Z588" i="50"/>
  <c r="W589" i="50"/>
  <c r="X589" i="50"/>
  <c r="Y589" i="50"/>
  <c r="Z589" i="50"/>
  <c r="W590" i="50"/>
  <c r="X590" i="50"/>
  <c r="Y590" i="50"/>
  <c r="Z590" i="50"/>
  <c r="W591" i="50"/>
  <c r="X591" i="50"/>
  <c r="Y591" i="50"/>
  <c r="Z591" i="50"/>
  <c r="W592" i="50"/>
  <c r="X592" i="50"/>
  <c r="Y592" i="50"/>
  <c r="Z592" i="50"/>
  <c r="W593" i="50"/>
  <c r="X593" i="50"/>
  <c r="Y593" i="50"/>
  <c r="Z593" i="50"/>
  <c r="W594" i="50"/>
  <c r="X594" i="50"/>
  <c r="Y594" i="50"/>
  <c r="Z594" i="50"/>
  <c r="W595" i="50"/>
  <c r="X595" i="50"/>
  <c r="Y595" i="50"/>
  <c r="Z595" i="50"/>
  <c r="W596" i="50"/>
  <c r="X596" i="50"/>
  <c r="Y596" i="50"/>
  <c r="Z596" i="50"/>
  <c r="W597" i="50"/>
  <c r="X597" i="50"/>
  <c r="Y597" i="50"/>
  <c r="Z597" i="50"/>
  <c r="W598" i="50"/>
  <c r="X598" i="50"/>
  <c r="Y598" i="50"/>
  <c r="Z598" i="50"/>
  <c r="W599" i="50"/>
  <c r="X599" i="50"/>
  <c r="Y599" i="50"/>
  <c r="Z599" i="50"/>
  <c r="W600" i="50"/>
  <c r="X600" i="50"/>
  <c r="Y600" i="50"/>
  <c r="Z600" i="50"/>
  <c r="W601" i="50"/>
  <c r="X601" i="50"/>
  <c r="Y601" i="50"/>
  <c r="Z601" i="50"/>
  <c r="W602" i="50"/>
  <c r="X602" i="50"/>
  <c r="Y602" i="50"/>
  <c r="Z602" i="50"/>
  <c r="W603" i="50"/>
  <c r="X603" i="50"/>
  <c r="Y603" i="50"/>
  <c r="Z603" i="50"/>
  <c r="W604" i="50"/>
  <c r="X604" i="50"/>
  <c r="Y604" i="50"/>
  <c r="Z604" i="50"/>
  <c r="W605" i="50"/>
  <c r="X605" i="50"/>
  <c r="Y605" i="50"/>
  <c r="Z605" i="50"/>
  <c r="W606" i="50"/>
  <c r="X606" i="50"/>
  <c r="Y606" i="50"/>
  <c r="Z606" i="50"/>
  <c r="W607" i="50"/>
  <c r="X607" i="50"/>
  <c r="Y607" i="50"/>
  <c r="Z607" i="50"/>
  <c r="W608" i="50"/>
  <c r="X608" i="50"/>
  <c r="Y608" i="50"/>
  <c r="Z608" i="50"/>
  <c r="W609" i="50"/>
  <c r="X609" i="50"/>
  <c r="Y609" i="50"/>
  <c r="Z609" i="50"/>
  <c r="W610" i="50"/>
  <c r="X610" i="50"/>
  <c r="Y610" i="50"/>
  <c r="Z610" i="50"/>
  <c r="W611" i="50"/>
  <c r="X611" i="50"/>
  <c r="Y611" i="50"/>
  <c r="Z611" i="50"/>
  <c r="W612" i="50"/>
  <c r="X612" i="50"/>
  <c r="Y612" i="50"/>
  <c r="Z612" i="50"/>
  <c r="W613" i="50"/>
  <c r="X613" i="50"/>
  <c r="Y613" i="50"/>
  <c r="Z613" i="50"/>
  <c r="W614" i="50"/>
  <c r="X614" i="50"/>
  <c r="Y614" i="50"/>
  <c r="Z614" i="50"/>
  <c r="W615" i="50"/>
  <c r="X615" i="50"/>
  <c r="Y615" i="50"/>
  <c r="Z615" i="50"/>
  <c r="W616" i="50"/>
  <c r="X616" i="50"/>
  <c r="Y616" i="50"/>
  <c r="Z616" i="50"/>
  <c r="W617" i="50"/>
  <c r="X617" i="50"/>
  <c r="Y617" i="50"/>
  <c r="Z617" i="50"/>
  <c r="W618" i="50"/>
  <c r="X618" i="50"/>
  <c r="Y618" i="50"/>
  <c r="Z618" i="50"/>
  <c r="W619" i="50"/>
  <c r="X619" i="50"/>
  <c r="Y619" i="50"/>
  <c r="Z619" i="50"/>
  <c r="W620" i="50"/>
  <c r="X620" i="50"/>
  <c r="Y620" i="50"/>
  <c r="Z620" i="50"/>
  <c r="W621" i="50"/>
  <c r="X621" i="50"/>
  <c r="Y621" i="50"/>
  <c r="Z621" i="50"/>
  <c r="W622" i="50"/>
  <c r="X622" i="50"/>
  <c r="Y622" i="50"/>
  <c r="Z622" i="50"/>
  <c r="W623" i="50"/>
  <c r="X623" i="50"/>
  <c r="Y623" i="50"/>
  <c r="Z623" i="50"/>
  <c r="W624" i="50"/>
  <c r="X624" i="50"/>
  <c r="Y624" i="50"/>
  <c r="Z624" i="50"/>
  <c r="W625" i="50"/>
  <c r="X625" i="50"/>
  <c r="Y625" i="50"/>
  <c r="Z625" i="50"/>
  <c r="W626" i="50"/>
  <c r="X626" i="50"/>
  <c r="Y626" i="50"/>
  <c r="Z626" i="50"/>
  <c r="W627" i="50"/>
  <c r="X627" i="50"/>
  <c r="Y627" i="50"/>
  <c r="Z627" i="50"/>
  <c r="W628" i="50"/>
  <c r="X628" i="50"/>
  <c r="Y628" i="50"/>
  <c r="Z628" i="50"/>
  <c r="W629" i="50"/>
  <c r="X629" i="50"/>
  <c r="Y629" i="50"/>
  <c r="Z629" i="50"/>
  <c r="W630" i="50"/>
  <c r="X630" i="50"/>
  <c r="Y630" i="50"/>
  <c r="Z630" i="50"/>
  <c r="W631" i="50"/>
  <c r="X631" i="50"/>
  <c r="Y631" i="50"/>
  <c r="Z631" i="50"/>
  <c r="W632" i="50"/>
  <c r="X632" i="50"/>
  <c r="Y632" i="50"/>
  <c r="Z632" i="50"/>
  <c r="W633" i="50"/>
  <c r="X633" i="50"/>
  <c r="Y633" i="50"/>
  <c r="Z633" i="50"/>
  <c r="W634" i="50"/>
  <c r="X634" i="50"/>
  <c r="Y634" i="50"/>
  <c r="Z634" i="50"/>
  <c r="W635" i="50"/>
  <c r="X635" i="50"/>
  <c r="Y635" i="50"/>
  <c r="Z635" i="50"/>
  <c r="W636" i="50"/>
  <c r="X636" i="50"/>
  <c r="Y636" i="50"/>
  <c r="Z636" i="50"/>
  <c r="W637" i="50"/>
  <c r="X637" i="50"/>
  <c r="Y637" i="50"/>
  <c r="Z637" i="50"/>
  <c r="W638" i="50"/>
  <c r="X638" i="50"/>
  <c r="Y638" i="50"/>
  <c r="Z638" i="50"/>
  <c r="W639" i="50"/>
  <c r="X639" i="50"/>
  <c r="Y639" i="50"/>
  <c r="Z639" i="50"/>
  <c r="W640" i="50"/>
  <c r="X640" i="50"/>
  <c r="Y640" i="50"/>
  <c r="Z640" i="50"/>
  <c r="W641" i="50"/>
  <c r="X641" i="50"/>
  <c r="Y641" i="50"/>
  <c r="Z641" i="50"/>
  <c r="W642" i="50"/>
  <c r="X642" i="50"/>
  <c r="Y642" i="50"/>
  <c r="Z642" i="50"/>
  <c r="W643" i="50"/>
  <c r="X643" i="50"/>
  <c r="Y643" i="50"/>
  <c r="Z643" i="50"/>
  <c r="W644" i="50"/>
  <c r="X644" i="50"/>
  <c r="Y644" i="50"/>
  <c r="Z644" i="50"/>
  <c r="W645" i="50"/>
  <c r="X645" i="50"/>
  <c r="Y645" i="50"/>
  <c r="Z645" i="50"/>
  <c r="W646" i="50"/>
  <c r="X646" i="50"/>
  <c r="Y646" i="50"/>
  <c r="Z646" i="50"/>
  <c r="W647" i="50"/>
  <c r="X647" i="50"/>
  <c r="Y647" i="50"/>
  <c r="Z647" i="50"/>
  <c r="W648" i="50"/>
  <c r="X648" i="50"/>
  <c r="Y648" i="50"/>
  <c r="Z648" i="50"/>
  <c r="W649" i="50"/>
  <c r="X649" i="50"/>
  <c r="Y649" i="50"/>
  <c r="Z649" i="50"/>
  <c r="W650" i="50"/>
  <c r="X650" i="50"/>
  <c r="Y650" i="50"/>
  <c r="Z650" i="50"/>
  <c r="W651" i="50"/>
  <c r="X651" i="50"/>
  <c r="Y651" i="50"/>
  <c r="Z651" i="50"/>
  <c r="W652" i="50"/>
  <c r="X652" i="50"/>
  <c r="Y652" i="50"/>
  <c r="Z652" i="50"/>
  <c r="W653" i="50"/>
  <c r="X653" i="50"/>
  <c r="Y653" i="50"/>
  <c r="Z653" i="50"/>
  <c r="W654" i="50"/>
  <c r="X654" i="50"/>
  <c r="Y654" i="50"/>
  <c r="Z654" i="50"/>
  <c r="W655" i="50"/>
  <c r="X655" i="50"/>
  <c r="Y655" i="50"/>
  <c r="Z655" i="50"/>
  <c r="W656" i="50"/>
  <c r="X656" i="50"/>
  <c r="Y656" i="50"/>
  <c r="Z656" i="50"/>
  <c r="W657" i="50"/>
  <c r="X657" i="50"/>
  <c r="Y657" i="50"/>
  <c r="Z657" i="50"/>
  <c r="W658" i="50"/>
  <c r="X658" i="50"/>
  <c r="Y658" i="50"/>
  <c r="Z658" i="50"/>
  <c r="W659" i="50"/>
  <c r="X659" i="50"/>
  <c r="Y659" i="50"/>
  <c r="Z659" i="50"/>
  <c r="W660" i="50"/>
  <c r="X660" i="50"/>
  <c r="Y660" i="50"/>
  <c r="Z660" i="50"/>
  <c r="W661" i="50"/>
  <c r="X661" i="50"/>
  <c r="Y661" i="50"/>
  <c r="Z661" i="50"/>
  <c r="W662" i="50"/>
  <c r="X662" i="50"/>
  <c r="Y662" i="50"/>
  <c r="Z662" i="50"/>
  <c r="W663" i="50"/>
  <c r="X663" i="50"/>
  <c r="Y663" i="50"/>
  <c r="Z663" i="50"/>
  <c r="W664" i="50"/>
  <c r="X664" i="50"/>
  <c r="Y664" i="50"/>
  <c r="Z664" i="50"/>
  <c r="W665" i="50"/>
  <c r="X665" i="50"/>
  <c r="Y665" i="50"/>
  <c r="Z665" i="50"/>
  <c r="W666" i="50"/>
  <c r="X666" i="50"/>
  <c r="Y666" i="50"/>
  <c r="Z666" i="50"/>
  <c r="W667" i="50"/>
  <c r="X667" i="50"/>
  <c r="Y667" i="50"/>
  <c r="Z667" i="50"/>
  <c r="W668" i="50"/>
  <c r="X668" i="50"/>
  <c r="Y668" i="50"/>
  <c r="Z668" i="50"/>
  <c r="W669" i="50"/>
  <c r="X669" i="50"/>
  <c r="Y669" i="50"/>
  <c r="Z669" i="50"/>
  <c r="W670" i="50"/>
  <c r="X670" i="50"/>
  <c r="Y670" i="50"/>
  <c r="Z670" i="50"/>
  <c r="W671" i="50"/>
  <c r="X671" i="50"/>
  <c r="Y671" i="50"/>
  <c r="Z671" i="50"/>
  <c r="W672" i="50"/>
  <c r="X672" i="50"/>
  <c r="Y672" i="50"/>
  <c r="Z672" i="50"/>
  <c r="W673" i="50"/>
  <c r="X673" i="50"/>
  <c r="Y673" i="50"/>
  <c r="Z673" i="50"/>
  <c r="W674" i="50"/>
  <c r="X674" i="50"/>
  <c r="Y674" i="50"/>
  <c r="Z674" i="50"/>
  <c r="W675" i="50"/>
  <c r="X675" i="50"/>
  <c r="Y675" i="50"/>
  <c r="Z675" i="50"/>
  <c r="W676" i="50"/>
  <c r="X676" i="50"/>
  <c r="Y676" i="50"/>
  <c r="Z676" i="50"/>
  <c r="W677" i="50"/>
  <c r="X677" i="50"/>
  <c r="Y677" i="50"/>
  <c r="Z677" i="50"/>
  <c r="W678" i="50"/>
  <c r="X678" i="50"/>
  <c r="Y678" i="50"/>
  <c r="Z678" i="50"/>
  <c r="W679" i="50"/>
  <c r="X679" i="50"/>
  <c r="Y679" i="50"/>
  <c r="Z679" i="50"/>
  <c r="W680" i="50"/>
  <c r="X680" i="50"/>
  <c r="Y680" i="50"/>
  <c r="Z680" i="50"/>
  <c r="W681" i="50"/>
  <c r="X681" i="50"/>
  <c r="Y681" i="50"/>
  <c r="Z681" i="50"/>
  <c r="W682" i="50"/>
  <c r="X682" i="50"/>
  <c r="Y682" i="50"/>
  <c r="Z682" i="50"/>
  <c r="W683" i="50"/>
  <c r="X683" i="50"/>
  <c r="Y683" i="50"/>
  <c r="Z683" i="50"/>
  <c r="W684" i="50"/>
  <c r="X684" i="50"/>
  <c r="Y684" i="50"/>
  <c r="Z684" i="50"/>
  <c r="W685" i="50"/>
  <c r="X685" i="50"/>
  <c r="Y685" i="50"/>
  <c r="Z685" i="50"/>
  <c r="W686" i="50"/>
  <c r="X686" i="50"/>
  <c r="Y686" i="50"/>
  <c r="Z686" i="50"/>
  <c r="W687" i="50"/>
  <c r="X687" i="50"/>
  <c r="Y687" i="50"/>
  <c r="Z687" i="50"/>
  <c r="W688" i="50"/>
  <c r="X688" i="50"/>
  <c r="Y688" i="50"/>
  <c r="Z688" i="50"/>
  <c r="W689" i="50"/>
  <c r="X689" i="50"/>
  <c r="Y689" i="50"/>
  <c r="Z689" i="50"/>
  <c r="W690" i="50"/>
  <c r="X690" i="50"/>
  <c r="Y690" i="50"/>
  <c r="Z690" i="50"/>
  <c r="W691" i="50"/>
  <c r="X691" i="50"/>
  <c r="Y691" i="50"/>
  <c r="Z691" i="50"/>
  <c r="W692" i="50"/>
  <c r="X692" i="50"/>
  <c r="Y692" i="50"/>
  <c r="Z692" i="50"/>
  <c r="W693" i="50"/>
  <c r="X693" i="50"/>
  <c r="Y693" i="50"/>
  <c r="Z693" i="50"/>
  <c r="W694" i="50"/>
  <c r="X694" i="50"/>
  <c r="Y694" i="50"/>
  <c r="Z694" i="50"/>
  <c r="W695" i="50"/>
  <c r="X695" i="50"/>
  <c r="Y695" i="50"/>
  <c r="Z695" i="50"/>
  <c r="W696" i="50"/>
  <c r="X696" i="50"/>
  <c r="Y696" i="50"/>
  <c r="Z696" i="50"/>
  <c r="W697" i="50"/>
  <c r="X697" i="50"/>
  <c r="Y697" i="50"/>
  <c r="Z697" i="50"/>
  <c r="W698" i="50"/>
  <c r="X698" i="50"/>
  <c r="Y698" i="50"/>
  <c r="Z698" i="50"/>
  <c r="W699" i="50"/>
  <c r="X699" i="50"/>
  <c r="Y699" i="50"/>
  <c r="Z699" i="50"/>
  <c r="W700" i="50"/>
  <c r="X700" i="50"/>
  <c r="Y700" i="50"/>
  <c r="Z700" i="50"/>
  <c r="W701" i="50"/>
  <c r="X701" i="50"/>
  <c r="Y701" i="50"/>
  <c r="Z701" i="50"/>
  <c r="W702" i="50"/>
  <c r="X702" i="50"/>
  <c r="Y702" i="50"/>
  <c r="Z702" i="50"/>
  <c r="W703" i="50"/>
  <c r="X703" i="50"/>
  <c r="Y703" i="50"/>
  <c r="Z703" i="50"/>
  <c r="W704" i="50"/>
  <c r="X704" i="50"/>
  <c r="Y704" i="50"/>
  <c r="Z704" i="50"/>
  <c r="W705" i="50"/>
  <c r="X705" i="50"/>
  <c r="Y705" i="50"/>
  <c r="Z705" i="50"/>
  <c r="W706" i="50"/>
  <c r="X706" i="50"/>
  <c r="Y706" i="50"/>
  <c r="Z706" i="50"/>
  <c r="W707" i="50"/>
  <c r="X707" i="50"/>
  <c r="Y707" i="50"/>
  <c r="Z707" i="50"/>
  <c r="W708" i="50"/>
  <c r="X708" i="50"/>
  <c r="Y708" i="50"/>
  <c r="Z708" i="50"/>
  <c r="W709" i="50"/>
  <c r="X709" i="50"/>
  <c r="Y709" i="50"/>
  <c r="Z709" i="50"/>
  <c r="W710" i="50"/>
  <c r="X710" i="50"/>
  <c r="Y710" i="50"/>
  <c r="Z710" i="50"/>
  <c r="W711" i="50"/>
  <c r="X711" i="50"/>
  <c r="Y711" i="50"/>
  <c r="Z711" i="50"/>
  <c r="W712" i="50"/>
  <c r="X712" i="50"/>
  <c r="Y712" i="50"/>
  <c r="Z712" i="50"/>
  <c r="W713" i="50"/>
  <c r="X713" i="50"/>
  <c r="Y713" i="50"/>
  <c r="Z713" i="50"/>
  <c r="W714" i="50"/>
  <c r="X714" i="50"/>
  <c r="Y714" i="50"/>
  <c r="Z714" i="50"/>
  <c r="W715" i="50"/>
  <c r="X715" i="50"/>
  <c r="Y715" i="50"/>
  <c r="Z715" i="50"/>
  <c r="W716" i="50"/>
  <c r="X716" i="50"/>
  <c r="Y716" i="50"/>
  <c r="Z716" i="50"/>
  <c r="W717" i="50"/>
  <c r="X717" i="50"/>
  <c r="Y717" i="50"/>
  <c r="Z717" i="50"/>
  <c r="W718" i="50"/>
  <c r="X718" i="50"/>
  <c r="Y718" i="50"/>
  <c r="Z718" i="50"/>
  <c r="W719" i="50"/>
  <c r="X719" i="50"/>
  <c r="Y719" i="50"/>
  <c r="Z719" i="50"/>
  <c r="W720" i="50"/>
  <c r="X720" i="50"/>
  <c r="Y720" i="50"/>
  <c r="Z720" i="50"/>
  <c r="W721" i="50"/>
  <c r="X721" i="50"/>
  <c r="Y721" i="50"/>
  <c r="Z721" i="50"/>
  <c r="W722" i="50"/>
  <c r="X722" i="50"/>
  <c r="Y722" i="50"/>
  <c r="Z722" i="50"/>
  <c r="W723" i="50"/>
  <c r="X723" i="50"/>
  <c r="Y723" i="50"/>
  <c r="Z723" i="50"/>
  <c r="W724" i="50"/>
  <c r="X724" i="50"/>
  <c r="Y724" i="50"/>
  <c r="Z724" i="50"/>
  <c r="W725" i="50"/>
  <c r="X725" i="50"/>
  <c r="Y725" i="50"/>
  <c r="Z725" i="50"/>
  <c r="W726" i="50"/>
  <c r="X726" i="50"/>
  <c r="Y726" i="50"/>
  <c r="Z726" i="50"/>
  <c r="W727" i="50"/>
  <c r="X727" i="50"/>
  <c r="Y727" i="50"/>
  <c r="Z727" i="50"/>
  <c r="W728" i="50"/>
  <c r="X728" i="50"/>
  <c r="Y728" i="50"/>
  <c r="Z728" i="50"/>
  <c r="W729" i="50"/>
  <c r="X729" i="50"/>
  <c r="Y729" i="50"/>
  <c r="Z729" i="50"/>
  <c r="W730" i="50"/>
  <c r="X730" i="50"/>
  <c r="Y730" i="50"/>
  <c r="Z730" i="50"/>
  <c r="W731" i="50"/>
  <c r="X731" i="50"/>
  <c r="Y731" i="50"/>
  <c r="Z731" i="50"/>
  <c r="W732" i="50"/>
  <c r="X732" i="50"/>
  <c r="Y732" i="50"/>
  <c r="Z732" i="50"/>
  <c r="W733" i="50"/>
  <c r="X733" i="50"/>
  <c r="Y733" i="50"/>
  <c r="Z733" i="50"/>
  <c r="W734" i="50"/>
  <c r="X734" i="50"/>
  <c r="Y734" i="50"/>
  <c r="Z734" i="50"/>
  <c r="W735" i="50"/>
  <c r="X735" i="50"/>
  <c r="Y735" i="50"/>
  <c r="Z735" i="50"/>
  <c r="W736" i="50"/>
  <c r="X736" i="50"/>
  <c r="Y736" i="50"/>
  <c r="Z736" i="50"/>
  <c r="W737" i="50"/>
  <c r="X737" i="50"/>
  <c r="Y737" i="50"/>
  <c r="Z737" i="50"/>
  <c r="W738" i="50"/>
  <c r="X738" i="50"/>
  <c r="Y738" i="50"/>
  <c r="Z738" i="50"/>
  <c r="W739" i="50"/>
  <c r="X739" i="50"/>
  <c r="Y739" i="50"/>
  <c r="Z739" i="50"/>
  <c r="W740" i="50"/>
  <c r="X740" i="50"/>
  <c r="Y740" i="50"/>
  <c r="Z740" i="50"/>
  <c r="W741" i="50"/>
  <c r="X741" i="50"/>
  <c r="Y741" i="50"/>
  <c r="Z741" i="50"/>
  <c r="W742" i="50"/>
  <c r="X742" i="50"/>
  <c r="Y742" i="50"/>
  <c r="Z742" i="50"/>
  <c r="W743" i="50"/>
  <c r="X743" i="50"/>
  <c r="Y743" i="50"/>
  <c r="Z743" i="50"/>
  <c r="W744" i="50"/>
  <c r="X744" i="50"/>
  <c r="Y744" i="50"/>
  <c r="Z744" i="50"/>
  <c r="W745" i="50"/>
  <c r="X745" i="50"/>
  <c r="Y745" i="50"/>
  <c r="Z745" i="50"/>
  <c r="W746" i="50"/>
  <c r="X746" i="50"/>
  <c r="Y746" i="50"/>
  <c r="Z746" i="50"/>
  <c r="W747" i="50"/>
  <c r="X747" i="50"/>
  <c r="Y747" i="50"/>
  <c r="Z747" i="50"/>
  <c r="W748" i="50"/>
  <c r="X748" i="50"/>
  <c r="Y748" i="50"/>
  <c r="Z748" i="50"/>
  <c r="W749" i="50"/>
  <c r="X749" i="50"/>
  <c r="Y749" i="50"/>
  <c r="Z749" i="50"/>
  <c r="W750" i="50"/>
  <c r="X750" i="50"/>
  <c r="Y750" i="50"/>
  <c r="Z750" i="50"/>
  <c r="W751" i="50"/>
  <c r="X751" i="50"/>
  <c r="Y751" i="50"/>
  <c r="Z751" i="50"/>
  <c r="W752" i="50"/>
  <c r="X752" i="50"/>
  <c r="Y752" i="50"/>
  <c r="Z752" i="50"/>
  <c r="W753" i="50"/>
  <c r="X753" i="50"/>
  <c r="Y753" i="50"/>
  <c r="Z753" i="50"/>
  <c r="W754" i="50"/>
  <c r="X754" i="50"/>
  <c r="Y754" i="50"/>
  <c r="Z754" i="50"/>
  <c r="W755" i="50"/>
  <c r="X755" i="50"/>
  <c r="Y755" i="50"/>
  <c r="Z755" i="50"/>
  <c r="W756" i="50"/>
  <c r="X756" i="50"/>
  <c r="Y756" i="50"/>
  <c r="Z756" i="50"/>
  <c r="W757" i="50"/>
  <c r="X757" i="50"/>
  <c r="Y757" i="50"/>
  <c r="Z757" i="50"/>
  <c r="W758" i="50"/>
  <c r="X758" i="50"/>
  <c r="Y758" i="50"/>
  <c r="Z758" i="50"/>
  <c r="W759" i="50"/>
  <c r="X759" i="50"/>
  <c r="Y759" i="50"/>
  <c r="Z759" i="50"/>
  <c r="W760" i="50"/>
  <c r="X760" i="50"/>
  <c r="Y760" i="50"/>
  <c r="Z760" i="50"/>
  <c r="W761" i="50"/>
  <c r="X761" i="50"/>
  <c r="Y761" i="50"/>
  <c r="Z761" i="50"/>
  <c r="W762" i="50"/>
  <c r="X762" i="50"/>
  <c r="Y762" i="50"/>
  <c r="Z762" i="50"/>
  <c r="W763" i="50"/>
  <c r="X763" i="50"/>
  <c r="Y763" i="50"/>
  <c r="Z763" i="50"/>
  <c r="W764" i="50"/>
  <c r="X764" i="50"/>
  <c r="Y764" i="50"/>
  <c r="Z764" i="50"/>
  <c r="W765" i="50"/>
  <c r="X765" i="50"/>
  <c r="Y765" i="50"/>
  <c r="Z765" i="50"/>
  <c r="W766" i="50"/>
  <c r="X766" i="50"/>
  <c r="Y766" i="50"/>
  <c r="Z766" i="50"/>
  <c r="W767" i="50"/>
  <c r="X767" i="50"/>
  <c r="Y767" i="50"/>
  <c r="Z767" i="50"/>
  <c r="W768" i="50"/>
  <c r="X768" i="50"/>
  <c r="Y768" i="50"/>
  <c r="Z768" i="50"/>
  <c r="W769" i="50"/>
  <c r="X769" i="50"/>
  <c r="Y769" i="50"/>
  <c r="Z769" i="50"/>
  <c r="W770" i="50"/>
  <c r="X770" i="50"/>
  <c r="Y770" i="50"/>
  <c r="Z770" i="50"/>
  <c r="W771" i="50"/>
  <c r="X771" i="50"/>
  <c r="Y771" i="50"/>
  <c r="Z771" i="50"/>
  <c r="W772" i="50"/>
  <c r="X772" i="50"/>
  <c r="Y772" i="50"/>
  <c r="Z772" i="50"/>
  <c r="W773" i="50"/>
  <c r="X773" i="50"/>
  <c r="Y773" i="50"/>
  <c r="Z773" i="50"/>
  <c r="W774" i="50"/>
  <c r="X774" i="50"/>
  <c r="Y774" i="50"/>
  <c r="Z774" i="50"/>
  <c r="W775" i="50"/>
  <c r="X775" i="50"/>
  <c r="Y775" i="50"/>
  <c r="Z775" i="50"/>
  <c r="W776" i="50"/>
  <c r="X776" i="50"/>
  <c r="Y776" i="50"/>
  <c r="Z776" i="50"/>
  <c r="W777" i="50"/>
  <c r="X777" i="50"/>
  <c r="Y777" i="50"/>
  <c r="Z777" i="50"/>
  <c r="W778" i="50"/>
  <c r="X778" i="50"/>
  <c r="Y778" i="50"/>
  <c r="Z778" i="50"/>
  <c r="W779" i="50"/>
  <c r="X779" i="50"/>
  <c r="Y779" i="50"/>
  <c r="Z779" i="50"/>
  <c r="W780" i="50"/>
  <c r="X780" i="50"/>
  <c r="Y780" i="50"/>
  <c r="Z780" i="50"/>
  <c r="W781" i="50"/>
  <c r="X781" i="50"/>
  <c r="Y781" i="50"/>
  <c r="Z781" i="50"/>
  <c r="W782" i="50"/>
  <c r="X782" i="50"/>
  <c r="Y782" i="50"/>
  <c r="Z782" i="50"/>
  <c r="W783" i="50"/>
  <c r="X783" i="50"/>
  <c r="Y783" i="50"/>
  <c r="Z783" i="50"/>
  <c r="W784" i="50"/>
  <c r="X784" i="50"/>
  <c r="Y784" i="50"/>
  <c r="Z784" i="50"/>
  <c r="W785" i="50"/>
  <c r="X785" i="50"/>
  <c r="Y785" i="50"/>
  <c r="Z785" i="50"/>
  <c r="W786" i="50"/>
  <c r="X786" i="50"/>
  <c r="Y786" i="50"/>
  <c r="Z786" i="50"/>
  <c r="W787" i="50"/>
  <c r="X787" i="50"/>
  <c r="Y787" i="50"/>
  <c r="Z787" i="50"/>
  <c r="W788" i="50"/>
  <c r="X788" i="50"/>
  <c r="Y788" i="50"/>
  <c r="Z788" i="50"/>
  <c r="W789" i="50"/>
  <c r="X789" i="50"/>
  <c r="Y789" i="50"/>
  <c r="Z789" i="50"/>
  <c r="W790" i="50"/>
  <c r="X790" i="50"/>
  <c r="Y790" i="50"/>
  <c r="Z790" i="50"/>
  <c r="W791" i="50"/>
  <c r="X791" i="50"/>
  <c r="Y791" i="50"/>
  <c r="Z791" i="50"/>
  <c r="W792" i="50"/>
  <c r="X792" i="50"/>
  <c r="Y792" i="50"/>
  <c r="Z792" i="50"/>
  <c r="W793" i="50"/>
  <c r="X793" i="50"/>
  <c r="Y793" i="50"/>
  <c r="Z793" i="50"/>
  <c r="W794" i="50"/>
  <c r="X794" i="50"/>
  <c r="Y794" i="50"/>
  <c r="Z794" i="50"/>
  <c r="W795" i="50"/>
  <c r="X795" i="50"/>
  <c r="Y795" i="50"/>
  <c r="Z795" i="50"/>
  <c r="W796" i="50"/>
  <c r="X796" i="50"/>
  <c r="Y796" i="50"/>
  <c r="Z796" i="50"/>
  <c r="W797" i="50"/>
  <c r="X797" i="50"/>
  <c r="Y797" i="50"/>
  <c r="Z797" i="50"/>
  <c r="W798" i="50"/>
  <c r="X798" i="50"/>
  <c r="Y798" i="50"/>
  <c r="Z798" i="50"/>
  <c r="W799" i="50"/>
  <c r="X799" i="50"/>
  <c r="Y799" i="50"/>
  <c r="Z799" i="50"/>
  <c r="W800" i="50"/>
  <c r="X800" i="50"/>
  <c r="Y800" i="50"/>
  <c r="Z800" i="50"/>
  <c r="W801" i="50"/>
  <c r="X801" i="50"/>
  <c r="Y801" i="50"/>
  <c r="Z801" i="50"/>
  <c r="W802" i="50"/>
  <c r="X802" i="50"/>
  <c r="Y802" i="50"/>
  <c r="Z802" i="50"/>
  <c r="W803" i="50"/>
  <c r="X803" i="50"/>
  <c r="Y803" i="50"/>
  <c r="Z803" i="50"/>
  <c r="W804" i="50"/>
  <c r="X804" i="50"/>
  <c r="Y804" i="50"/>
  <c r="Z804" i="50"/>
  <c r="W805" i="50"/>
  <c r="X805" i="50"/>
  <c r="Y805" i="50"/>
  <c r="Z805" i="50"/>
  <c r="W806" i="50"/>
  <c r="X806" i="50"/>
  <c r="Y806" i="50"/>
  <c r="Z806" i="50"/>
  <c r="W807" i="50"/>
  <c r="X807" i="50"/>
  <c r="Y807" i="50"/>
  <c r="Z807" i="50"/>
  <c r="W808" i="50"/>
  <c r="X808" i="50"/>
  <c r="Y808" i="50"/>
  <c r="Z808" i="50"/>
  <c r="W809" i="50"/>
  <c r="X809" i="50"/>
  <c r="Y809" i="50"/>
  <c r="Z809" i="50"/>
  <c r="W810" i="50"/>
  <c r="X810" i="50"/>
  <c r="Y810" i="50"/>
  <c r="Z810" i="50"/>
  <c r="W811" i="50"/>
  <c r="X811" i="50"/>
  <c r="Y811" i="50"/>
  <c r="Z811" i="50"/>
  <c r="W812" i="50"/>
  <c r="X812" i="50"/>
  <c r="Y812" i="50"/>
  <c r="Z812" i="50"/>
  <c r="W813" i="50"/>
  <c r="X813" i="50"/>
  <c r="Y813" i="50"/>
  <c r="Z813" i="50"/>
  <c r="W814" i="50"/>
  <c r="X814" i="50"/>
  <c r="Y814" i="50"/>
  <c r="Z814" i="50"/>
  <c r="W815" i="50"/>
  <c r="X815" i="50"/>
  <c r="Y815" i="50"/>
  <c r="Z815" i="50"/>
  <c r="W816" i="50"/>
  <c r="X816" i="50"/>
  <c r="Y816" i="50"/>
  <c r="Z816" i="50"/>
  <c r="W817" i="50"/>
  <c r="X817" i="50"/>
  <c r="Y817" i="50"/>
  <c r="Z817" i="50"/>
  <c r="W818" i="50"/>
  <c r="X818" i="50"/>
  <c r="Y818" i="50"/>
  <c r="Z818" i="50"/>
  <c r="W819" i="50"/>
  <c r="X819" i="50"/>
  <c r="Y819" i="50"/>
  <c r="Z819" i="50"/>
  <c r="W820" i="50"/>
  <c r="X820" i="50"/>
  <c r="Y820" i="50"/>
  <c r="Z820" i="50"/>
  <c r="W821" i="50"/>
  <c r="X821" i="50"/>
  <c r="Y821" i="50"/>
  <c r="Z821" i="50"/>
  <c r="W822" i="50"/>
  <c r="X822" i="50"/>
  <c r="Y822" i="50"/>
  <c r="Z822" i="50"/>
  <c r="W823" i="50"/>
  <c r="X823" i="50"/>
  <c r="Y823" i="50"/>
  <c r="Z823" i="50"/>
  <c r="W824" i="50"/>
  <c r="X824" i="50"/>
  <c r="Y824" i="50"/>
  <c r="Z824" i="50"/>
  <c r="W825" i="50"/>
  <c r="X825" i="50"/>
  <c r="Y825" i="50"/>
  <c r="Z825" i="50"/>
  <c r="W826" i="50"/>
  <c r="X826" i="50"/>
  <c r="Y826" i="50"/>
  <c r="Z826" i="50"/>
  <c r="W827" i="50"/>
  <c r="X827" i="50"/>
  <c r="Y827" i="50"/>
  <c r="Z827" i="50"/>
  <c r="W828" i="50"/>
  <c r="X828" i="50"/>
  <c r="Y828" i="50"/>
  <c r="Z828" i="50"/>
  <c r="W829" i="50"/>
  <c r="X829" i="50"/>
  <c r="Y829" i="50"/>
  <c r="Z829" i="50"/>
  <c r="W830" i="50"/>
  <c r="X830" i="50"/>
  <c r="Y830" i="50"/>
  <c r="Z830" i="50"/>
  <c r="W831" i="50"/>
  <c r="X831" i="50"/>
  <c r="Y831" i="50"/>
  <c r="Z831" i="50"/>
  <c r="W832" i="50"/>
  <c r="X832" i="50"/>
  <c r="Y832" i="50"/>
  <c r="Z832" i="50"/>
  <c r="W833" i="50"/>
  <c r="X833" i="50"/>
  <c r="Y833" i="50"/>
  <c r="Z833" i="50"/>
  <c r="W834" i="50"/>
  <c r="X834" i="50"/>
  <c r="Y834" i="50"/>
  <c r="Z834" i="50"/>
  <c r="W835" i="50"/>
  <c r="X835" i="50"/>
  <c r="Y835" i="50"/>
  <c r="Z835" i="50"/>
  <c r="W836" i="50"/>
  <c r="X836" i="50"/>
  <c r="Y836" i="50"/>
  <c r="Z836" i="50"/>
  <c r="W837" i="50"/>
  <c r="X837" i="50"/>
  <c r="Y837" i="50"/>
  <c r="Z837" i="50"/>
  <c r="W838" i="50"/>
  <c r="X838" i="50"/>
  <c r="Y838" i="50"/>
  <c r="Z838" i="50"/>
  <c r="W839" i="50"/>
  <c r="X839" i="50"/>
  <c r="Y839" i="50"/>
  <c r="Z839" i="50"/>
  <c r="W840" i="50"/>
  <c r="X840" i="50"/>
  <c r="Y840" i="50"/>
  <c r="Z840" i="50"/>
  <c r="W841" i="50"/>
  <c r="X841" i="50"/>
  <c r="Y841" i="50"/>
  <c r="Z841" i="50"/>
  <c r="W842" i="50"/>
  <c r="X842" i="50"/>
  <c r="Y842" i="50"/>
  <c r="Z842" i="50"/>
  <c r="W843" i="50"/>
  <c r="X843" i="50"/>
  <c r="Y843" i="50"/>
  <c r="Z843" i="50"/>
  <c r="W844" i="50"/>
  <c r="X844" i="50"/>
  <c r="Y844" i="50"/>
  <c r="Z844" i="50"/>
  <c r="W845" i="50"/>
  <c r="X845" i="50"/>
  <c r="Y845" i="50"/>
  <c r="Z845" i="50"/>
  <c r="W846" i="50"/>
  <c r="X846" i="50"/>
  <c r="Y846" i="50"/>
  <c r="Z846" i="50"/>
  <c r="W847" i="50"/>
  <c r="X847" i="50"/>
  <c r="Y847" i="50"/>
  <c r="Z847" i="50"/>
  <c r="W848" i="50"/>
  <c r="X848" i="50"/>
  <c r="Y848" i="50"/>
  <c r="Z848" i="50"/>
  <c r="W849" i="50"/>
  <c r="X849" i="50"/>
  <c r="Y849" i="50"/>
  <c r="Z849" i="50"/>
  <c r="W850" i="50"/>
  <c r="X850" i="50"/>
  <c r="Y850" i="50"/>
  <c r="Z850" i="50"/>
  <c r="W851" i="50"/>
  <c r="X851" i="50"/>
  <c r="Y851" i="50"/>
  <c r="Z851" i="50"/>
  <c r="W852" i="50"/>
  <c r="X852" i="50"/>
  <c r="Y852" i="50"/>
  <c r="Z852" i="50"/>
  <c r="W853" i="50"/>
  <c r="X853" i="50"/>
  <c r="Y853" i="50"/>
  <c r="Z853" i="50"/>
  <c r="W854" i="50"/>
  <c r="X854" i="50"/>
  <c r="Y854" i="50"/>
  <c r="Z854" i="50"/>
  <c r="W855" i="50"/>
  <c r="X855" i="50"/>
  <c r="Y855" i="50"/>
  <c r="Z855" i="50"/>
  <c r="W856" i="50"/>
  <c r="X856" i="50"/>
  <c r="Y856" i="50"/>
  <c r="Z856" i="50"/>
  <c r="W857" i="50"/>
  <c r="X857" i="50"/>
  <c r="Y857" i="50"/>
  <c r="Z857" i="50"/>
  <c r="W858" i="50"/>
  <c r="X858" i="50"/>
  <c r="Y858" i="50"/>
  <c r="Z858" i="50"/>
  <c r="W859" i="50"/>
  <c r="X859" i="50"/>
  <c r="Y859" i="50"/>
  <c r="Z859" i="50"/>
  <c r="W860" i="50"/>
  <c r="X860" i="50"/>
  <c r="Y860" i="50"/>
  <c r="Z860" i="50"/>
  <c r="W861" i="50"/>
  <c r="X861" i="50"/>
  <c r="Y861" i="50"/>
  <c r="Z861" i="50"/>
  <c r="W862" i="50"/>
  <c r="X862" i="50"/>
  <c r="Y862" i="50"/>
  <c r="Z862" i="50"/>
  <c r="W863" i="50"/>
  <c r="X863" i="50"/>
  <c r="Y863" i="50"/>
  <c r="Z863" i="50"/>
  <c r="W864" i="50"/>
  <c r="X864" i="50"/>
  <c r="Y864" i="50"/>
  <c r="Z864" i="50"/>
  <c r="W865" i="50"/>
  <c r="X865" i="50"/>
  <c r="Y865" i="50"/>
  <c r="Z865" i="50"/>
  <c r="W866" i="50"/>
  <c r="X866" i="50"/>
  <c r="Y866" i="50"/>
  <c r="Z866" i="50"/>
  <c r="W867" i="50"/>
  <c r="X867" i="50"/>
  <c r="Y867" i="50"/>
  <c r="Z867" i="50"/>
  <c r="W868" i="50"/>
  <c r="X868" i="50"/>
  <c r="Y868" i="50"/>
  <c r="Z868" i="50"/>
  <c r="W869" i="50"/>
  <c r="X869" i="50"/>
  <c r="Y869" i="50"/>
  <c r="Z869" i="50"/>
  <c r="W870" i="50"/>
  <c r="X870" i="50"/>
  <c r="Y870" i="50"/>
  <c r="Z870" i="50"/>
  <c r="W871" i="50"/>
  <c r="X871" i="50"/>
  <c r="Y871" i="50"/>
  <c r="Z871" i="50"/>
  <c r="W872" i="50"/>
  <c r="X872" i="50"/>
  <c r="Y872" i="50"/>
  <c r="Z872" i="50"/>
  <c r="W873" i="50"/>
  <c r="X873" i="50"/>
  <c r="Y873" i="50"/>
  <c r="Z873" i="50"/>
  <c r="W874" i="50"/>
  <c r="X874" i="50"/>
  <c r="Y874" i="50"/>
  <c r="Z874" i="50"/>
  <c r="W875" i="50"/>
  <c r="X875" i="50"/>
  <c r="Y875" i="50"/>
  <c r="Z875" i="50"/>
  <c r="W876" i="50"/>
  <c r="X876" i="50"/>
  <c r="Y876" i="50"/>
  <c r="Z876" i="50"/>
  <c r="W877" i="50"/>
  <c r="X877" i="50"/>
  <c r="Y877" i="50"/>
  <c r="Z877" i="50"/>
  <c r="W878" i="50"/>
  <c r="X878" i="50"/>
  <c r="Y878" i="50"/>
  <c r="Z878" i="50"/>
  <c r="W879" i="50"/>
  <c r="X879" i="50"/>
  <c r="Y879" i="50"/>
  <c r="Z879" i="50"/>
  <c r="W880" i="50"/>
  <c r="X880" i="50"/>
  <c r="Y880" i="50"/>
  <c r="Z880" i="50"/>
  <c r="W881" i="50"/>
  <c r="X881" i="50"/>
  <c r="Y881" i="50"/>
  <c r="Z881" i="50"/>
  <c r="W882" i="50"/>
  <c r="X882" i="50"/>
  <c r="Y882" i="50"/>
  <c r="Z882" i="50"/>
  <c r="W883" i="50"/>
  <c r="X883" i="50"/>
  <c r="Y883" i="50"/>
  <c r="Z883" i="50"/>
  <c r="W884" i="50"/>
  <c r="X884" i="50"/>
  <c r="Y884" i="50"/>
  <c r="Z884" i="50"/>
  <c r="W885" i="50"/>
  <c r="X885" i="50"/>
  <c r="Y885" i="50"/>
  <c r="Z885" i="50"/>
  <c r="W886" i="50"/>
  <c r="X886" i="50"/>
  <c r="Y886" i="50"/>
  <c r="Z886" i="50"/>
  <c r="W887" i="50"/>
  <c r="X887" i="50"/>
  <c r="Y887" i="50"/>
  <c r="Z887" i="50"/>
  <c r="W888" i="50"/>
  <c r="X888" i="50"/>
  <c r="Y888" i="50"/>
  <c r="Z888" i="50"/>
  <c r="W889" i="50"/>
  <c r="X889" i="50"/>
  <c r="Y889" i="50"/>
  <c r="Z889" i="50"/>
  <c r="W890" i="50"/>
  <c r="X890" i="50"/>
  <c r="Y890" i="50"/>
  <c r="Z890" i="50"/>
  <c r="W891" i="50"/>
  <c r="X891" i="50"/>
  <c r="Y891" i="50"/>
  <c r="Z891" i="50"/>
  <c r="W892" i="50"/>
  <c r="X892" i="50"/>
  <c r="Y892" i="50"/>
  <c r="Z892" i="50"/>
  <c r="W893" i="50"/>
  <c r="X893" i="50"/>
  <c r="Y893" i="50"/>
  <c r="Z893" i="50"/>
  <c r="W894" i="50"/>
  <c r="X894" i="50"/>
  <c r="Y894" i="50"/>
  <c r="Z894" i="50"/>
  <c r="W895" i="50"/>
  <c r="X895" i="50"/>
  <c r="Y895" i="50"/>
  <c r="Z895" i="50"/>
  <c r="W896" i="50"/>
  <c r="X896" i="50"/>
  <c r="Y896" i="50"/>
  <c r="Z896" i="50"/>
  <c r="W897" i="50"/>
  <c r="X897" i="50"/>
  <c r="Y897" i="50"/>
  <c r="Z897" i="50"/>
  <c r="W898" i="50"/>
  <c r="X898" i="50"/>
  <c r="Y898" i="50"/>
  <c r="Z898" i="50"/>
  <c r="W899" i="50"/>
  <c r="X899" i="50"/>
  <c r="Y899" i="50"/>
  <c r="Z899" i="50"/>
  <c r="W900" i="50"/>
  <c r="X900" i="50"/>
  <c r="Y900" i="50"/>
  <c r="Z900" i="50"/>
  <c r="W901" i="50"/>
  <c r="X901" i="50"/>
  <c r="Y901" i="50"/>
  <c r="Z901" i="50"/>
  <c r="W902" i="50"/>
  <c r="X902" i="50"/>
  <c r="Y902" i="50"/>
  <c r="Z902" i="50"/>
  <c r="W903" i="50"/>
  <c r="X903" i="50"/>
  <c r="Y903" i="50"/>
  <c r="Z903" i="50"/>
  <c r="W904" i="50"/>
  <c r="X904" i="50"/>
  <c r="Y904" i="50"/>
  <c r="Z904" i="50"/>
  <c r="W905" i="50"/>
  <c r="X905" i="50"/>
  <c r="Y905" i="50"/>
  <c r="Z905" i="50"/>
  <c r="W906" i="50"/>
  <c r="X906" i="50"/>
  <c r="Y906" i="50"/>
  <c r="Z906" i="50"/>
  <c r="W907" i="50"/>
  <c r="X907" i="50"/>
  <c r="Y907" i="50"/>
  <c r="Z907" i="50"/>
  <c r="W908" i="50"/>
  <c r="X908" i="50"/>
  <c r="Y908" i="50"/>
  <c r="Z908" i="50"/>
  <c r="W909" i="50"/>
  <c r="X909" i="50"/>
  <c r="Y909" i="50"/>
  <c r="Z909" i="50"/>
  <c r="W910" i="50"/>
  <c r="X910" i="50"/>
  <c r="Y910" i="50"/>
  <c r="Z910" i="50"/>
  <c r="W911" i="50"/>
  <c r="X911" i="50"/>
  <c r="Y911" i="50"/>
  <c r="Z911" i="50"/>
  <c r="W912" i="50"/>
  <c r="X912" i="50"/>
  <c r="Y912" i="50"/>
  <c r="Z912" i="50"/>
  <c r="W913" i="50"/>
  <c r="X913" i="50"/>
  <c r="Y913" i="50"/>
  <c r="Z913" i="50"/>
  <c r="W914" i="50"/>
  <c r="X914" i="50"/>
  <c r="Y914" i="50"/>
  <c r="Z914" i="50"/>
  <c r="W915" i="50"/>
  <c r="X915" i="50"/>
  <c r="Y915" i="50"/>
  <c r="Z915" i="50"/>
  <c r="W916" i="50"/>
  <c r="X916" i="50"/>
  <c r="Y916" i="50"/>
  <c r="Z916" i="50"/>
  <c r="W917" i="50"/>
  <c r="X917" i="50"/>
  <c r="Y917" i="50"/>
  <c r="Z917" i="50"/>
  <c r="W918" i="50"/>
  <c r="X918" i="50"/>
  <c r="Y918" i="50"/>
  <c r="Z918" i="50"/>
  <c r="W919" i="50"/>
  <c r="X919" i="50"/>
  <c r="Y919" i="50"/>
  <c r="Z919" i="50"/>
  <c r="W920" i="50"/>
  <c r="X920" i="50"/>
  <c r="Y920" i="50"/>
  <c r="Z920" i="50"/>
  <c r="W921" i="50"/>
  <c r="X921" i="50"/>
  <c r="Y921" i="50"/>
  <c r="Z921" i="50"/>
  <c r="W922" i="50"/>
  <c r="X922" i="50"/>
  <c r="Y922" i="50"/>
  <c r="Z922" i="50"/>
  <c r="W923" i="50"/>
  <c r="X923" i="50"/>
  <c r="Y923" i="50"/>
  <c r="Z923" i="50"/>
  <c r="W924" i="50"/>
  <c r="X924" i="50"/>
  <c r="Y924" i="50"/>
  <c r="Z924" i="50"/>
  <c r="W925" i="50"/>
  <c r="X925" i="50"/>
  <c r="Y925" i="50"/>
  <c r="Z925" i="50"/>
  <c r="W926" i="50"/>
  <c r="X926" i="50"/>
  <c r="Y926" i="50"/>
  <c r="Z926" i="50"/>
  <c r="W927" i="50"/>
  <c r="X927" i="50"/>
  <c r="Y927" i="50"/>
  <c r="Z927" i="50"/>
  <c r="W928" i="50"/>
  <c r="X928" i="50"/>
  <c r="Y928" i="50"/>
  <c r="Z928" i="50"/>
  <c r="W929" i="50"/>
  <c r="X929" i="50"/>
  <c r="Y929" i="50"/>
  <c r="Z929" i="50"/>
  <c r="W930" i="50"/>
  <c r="X930" i="50"/>
  <c r="Y930" i="50"/>
  <c r="Z930" i="50"/>
  <c r="W931" i="50"/>
  <c r="X931" i="50"/>
  <c r="Y931" i="50"/>
  <c r="Z931" i="50"/>
  <c r="W932" i="50"/>
  <c r="X932" i="50"/>
  <c r="Y932" i="50"/>
  <c r="Z932" i="50"/>
  <c r="W933" i="50"/>
  <c r="X933" i="50"/>
  <c r="Y933" i="50"/>
  <c r="Z933" i="50"/>
  <c r="W934" i="50"/>
  <c r="X934" i="50"/>
  <c r="Y934" i="50"/>
  <c r="Z934" i="50"/>
  <c r="W935" i="50"/>
  <c r="X935" i="50"/>
  <c r="Y935" i="50"/>
  <c r="Z935" i="50"/>
  <c r="W936" i="50"/>
  <c r="X936" i="50"/>
  <c r="Y936" i="50"/>
  <c r="Z936" i="50"/>
  <c r="W937" i="50"/>
  <c r="X937" i="50"/>
  <c r="Y937" i="50"/>
  <c r="Z937" i="50"/>
  <c r="W938" i="50"/>
  <c r="X938" i="50"/>
  <c r="Y938" i="50"/>
  <c r="Z938" i="50"/>
  <c r="W939" i="50"/>
  <c r="X939" i="50"/>
  <c r="Y939" i="50"/>
  <c r="Z939" i="50"/>
  <c r="W940" i="50"/>
  <c r="X940" i="50"/>
  <c r="Y940" i="50"/>
  <c r="Z940" i="50"/>
  <c r="W941" i="50"/>
  <c r="X941" i="50"/>
  <c r="Y941" i="50"/>
  <c r="Z941" i="50"/>
  <c r="W942" i="50"/>
  <c r="X942" i="50"/>
  <c r="Y942" i="50"/>
  <c r="Z942" i="50"/>
  <c r="W943" i="50"/>
  <c r="X943" i="50"/>
  <c r="Y943" i="50"/>
  <c r="Z943" i="50"/>
  <c r="W944" i="50"/>
  <c r="X944" i="50"/>
  <c r="Y944" i="50"/>
  <c r="Z944" i="50"/>
  <c r="W945" i="50"/>
  <c r="X945" i="50"/>
  <c r="Y945" i="50"/>
  <c r="Z945" i="50"/>
  <c r="W946" i="50"/>
  <c r="X946" i="50"/>
  <c r="Y946" i="50"/>
  <c r="Z946" i="50"/>
  <c r="W947" i="50"/>
  <c r="X947" i="50"/>
  <c r="Y947" i="50"/>
  <c r="Z947" i="50"/>
  <c r="W948" i="50"/>
  <c r="X948" i="50"/>
  <c r="Y948" i="50"/>
  <c r="Z948" i="50"/>
  <c r="W949" i="50"/>
  <c r="X949" i="50"/>
  <c r="Y949" i="50"/>
  <c r="Z949" i="50"/>
  <c r="W950" i="50"/>
  <c r="X950" i="50"/>
  <c r="Y950" i="50"/>
  <c r="Z950" i="50"/>
  <c r="W951" i="50"/>
  <c r="X951" i="50"/>
  <c r="Y951" i="50"/>
  <c r="Z951" i="50"/>
  <c r="W952" i="50"/>
  <c r="X952" i="50"/>
  <c r="Y952" i="50"/>
  <c r="Z952" i="50"/>
  <c r="W953" i="50"/>
  <c r="X953" i="50"/>
  <c r="Y953" i="50"/>
  <c r="Z953" i="50"/>
  <c r="W954" i="50"/>
  <c r="X954" i="50"/>
  <c r="Y954" i="50"/>
  <c r="Z954" i="50"/>
  <c r="W955" i="50"/>
  <c r="X955" i="50"/>
  <c r="Y955" i="50"/>
  <c r="Z955" i="50"/>
  <c r="W956" i="50"/>
  <c r="X956" i="50"/>
  <c r="Y956" i="50"/>
  <c r="Z956" i="50"/>
  <c r="W957" i="50"/>
  <c r="X957" i="50"/>
  <c r="Y957" i="50"/>
  <c r="Z957" i="50"/>
  <c r="W958" i="50"/>
  <c r="X958" i="50"/>
  <c r="Y958" i="50"/>
  <c r="Z958" i="50"/>
  <c r="W959" i="50"/>
  <c r="X959" i="50"/>
  <c r="Y959" i="50"/>
  <c r="Z959" i="50"/>
  <c r="W960" i="50"/>
  <c r="X960" i="50"/>
  <c r="Y960" i="50"/>
  <c r="Z960" i="50"/>
  <c r="W961" i="50"/>
  <c r="X961" i="50"/>
  <c r="Y961" i="50"/>
  <c r="Z961" i="50"/>
  <c r="W962" i="50"/>
  <c r="X962" i="50"/>
  <c r="Y962" i="50"/>
  <c r="Z962" i="50"/>
  <c r="W963" i="50"/>
  <c r="X963" i="50"/>
  <c r="Y963" i="50"/>
  <c r="Z963" i="50"/>
  <c r="W964" i="50"/>
  <c r="X964" i="50"/>
  <c r="Y964" i="50"/>
  <c r="Z964" i="50"/>
  <c r="W965" i="50"/>
  <c r="X965" i="50"/>
  <c r="Y965" i="50"/>
  <c r="Z965" i="50"/>
  <c r="W966" i="50"/>
  <c r="X966" i="50"/>
  <c r="Y966" i="50"/>
  <c r="Z966" i="50"/>
  <c r="W967" i="50"/>
  <c r="X967" i="50"/>
  <c r="Y967" i="50"/>
  <c r="Z967" i="50"/>
  <c r="W968" i="50"/>
  <c r="X968" i="50"/>
  <c r="Y968" i="50"/>
  <c r="Z968" i="50"/>
  <c r="W969" i="50"/>
  <c r="X969" i="50"/>
  <c r="Y969" i="50"/>
  <c r="Z969" i="50"/>
  <c r="W970" i="50"/>
  <c r="X970" i="50"/>
  <c r="Y970" i="50"/>
  <c r="Z970" i="50"/>
  <c r="W971" i="50"/>
  <c r="X971" i="50"/>
  <c r="Y971" i="50"/>
  <c r="Z971" i="50"/>
  <c r="W972" i="50"/>
  <c r="X972" i="50"/>
  <c r="Y972" i="50"/>
  <c r="Z972" i="50"/>
  <c r="W973" i="50"/>
  <c r="X973" i="50"/>
  <c r="Y973" i="50"/>
  <c r="Z973" i="50"/>
  <c r="W974" i="50"/>
  <c r="X974" i="50"/>
  <c r="Y974" i="50"/>
  <c r="Z974" i="50"/>
  <c r="W975" i="50"/>
  <c r="X975" i="50"/>
  <c r="Y975" i="50"/>
  <c r="Z975" i="50"/>
  <c r="W976" i="50"/>
  <c r="X976" i="50"/>
  <c r="Y976" i="50"/>
  <c r="Z976" i="50"/>
  <c r="W977" i="50"/>
  <c r="X977" i="50"/>
  <c r="Y977" i="50"/>
  <c r="Z977" i="50"/>
  <c r="W978" i="50"/>
  <c r="X978" i="50"/>
  <c r="Y978" i="50"/>
  <c r="Z978" i="50"/>
  <c r="W979" i="50"/>
  <c r="X979" i="50"/>
  <c r="Y979" i="50"/>
  <c r="Z979" i="50"/>
  <c r="W980" i="50"/>
  <c r="X980" i="50"/>
  <c r="Y980" i="50"/>
  <c r="Z980" i="50"/>
  <c r="W981" i="50"/>
  <c r="X981" i="50"/>
  <c r="Y981" i="50"/>
  <c r="Z981" i="50"/>
  <c r="W982" i="50"/>
  <c r="X982" i="50"/>
  <c r="Y982" i="50"/>
  <c r="Z982" i="50"/>
  <c r="W983" i="50"/>
  <c r="X983" i="50"/>
  <c r="Y983" i="50"/>
  <c r="Z983" i="50"/>
  <c r="W984" i="50"/>
  <c r="X984" i="50"/>
  <c r="Y984" i="50"/>
  <c r="Z984" i="50"/>
  <c r="W985" i="50"/>
  <c r="X985" i="50"/>
  <c r="Y985" i="50"/>
  <c r="Z985" i="50"/>
  <c r="W986" i="50"/>
  <c r="X986" i="50"/>
  <c r="Y986" i="50"/>
  <c r="Z986" i="50"/>
  <c r="W987" i="50"/>
  <c r="X987" i="50"/>
  <c r="Y987" i="50"/>
  <c r="Z987" i="50"/>
  <c r="W988" i="50"/>
  <c r="X988" i="50"/>
  <c r="Y988" i="50"/>
  <c r="Z988" i="50"/>
  <c r="W989" i="50"/>
  <c r="X989" i="50"/>
  <c r="Y989" i="50"/>
  <c r="Z989" i="50"/>
  <c r="W990" i="50"/>
  <c r="X990" i="50"/>
  <c r="Y990" i="50"/>
  <c r="Z990" i="50"/>
  <c r="W991" i="50"/>
  <c r="X991" i="50"/>
  <c r="Y991" i="50"/>
  <c r="Z991" i="50"/>
  <c r="W992" i="50"/>
  <c r="X992" i="50"/>
  <c r="Y992" i="50"/>
  <c r="Z992" i="50"/>
  <c r="W993" i="50"/>
  <c r="X993" i="50"/>
  <c r="Y993" i="50"/>
  <c r="Z993" i="50"/>
  <c r="W994" i="50"/>
  <c r="X994" i="50"/>
  <c r="Y994" i="50"/>
  <c r="Z994" i="50"/>
  <c r="W995" i="50"/>
  <c r="X995" i="50"/>
  <c r="Y995" i="50"/>
  <c r="Z995" i="50"/>
  <c r="W996" i="50"/>
  <c r="X996" i="50"/>
  <c r="Y996" i="50"/>
  <c r="Z996" i="50"/>
  <c r="W997" i="50"/>
  <c r="X997" i="50"/>
  <c r="Y997" i="50"/>
  <c r="Z997" i="50"/>
  <c r="W998" i="50"/>
  <c r="X998" i="50"/>
  <c r="Y998" i="50"/>
  <c r="Z998" i="50"/>
  <c r="W999" i="50"/>
  <c r="X999" i="50"/>
  <c r="Y999" i="50"/>
  <c r="Z999" i="50"/>
  <c r="W1000" i="50"/>
  <c r="X1000" i="50"/>
  <c r="Y1000" i="50"/>
  <c r="Z1000" i="50"/>
  <c r="X2" i="50"/>
  <c r="Y2" i="50"/>
  <c r="Z2" i="50"/>
  <c r="W2" i="50"/>
  <c r="AA1007" i="37" l="1"/>
  <c r="M4" i="51" l="1"/>
  <c r="M3" i="51"/>
  <c r="AI4" i="51"/>
  <c r="G4" i="51" s="1"/>
  <c r="AH4" i="51"/>
  <c r="F4" i="51" s="1"/>
  <c r="AL10" i="51"/>
  <c r="AL11" i="51"/>
  <c r="AL12" i="51"/>
  <c r="AL13" i="51"/>
  <c r="AL14" i="51"/>
  <c r="AL15" i="51"/>
  <c r="AL16" i="51"/>
  <c r="AL17" i="51"/>
  <c r="AL18" i="51"/>
  <c r="AL19" i="51"/>
  <c r="AL20" i="51"/>
  <c r="AL21" i="51"/>
  <c r="AL22" i="51"/>
  <c r="AL23" i="51"/>
  <c r="AL24" i="51"/>
  <c r="AL25" i="51"/>
  <c r="AL26" i="51"/>
  <c r="AL27" i="51"/>
  <c r="AL28" i="51"/>
  <c r="AL29" i="51"/>
  <c r="AL30" i="51"/>
  <c r="AL31" i="51"/>
  <c r="AL32" i="51"/>
  <c r="AL33" i="51"/>
  <c r="AL34" i="51"/>
  <c r="AL35" i="51"/>
  <c r="AL36" i="51"/>
  <c r="AL37" i="51"/>
  <c r="AL38" i="51"/>
  <c r="AL39" i="51"/>
  <c r="AL40" i="51"/>
  <c r="AL41" i="51"/>
  <c r="AL42" i="51"/>
  <c r="AL43" i="51"/>
  <c r="AL44" i="51"/>
  <c r="AL45" i="51"/>
  <c r="AL46" i="51"/>
  <c r="AL47" i="51"/>
  <c r="AL48" i="51"/>
  <c r="AL49" i="51"/>
  <c r="AL50" i="51"/>
  <c r="AL51" i="51"/>
  <c r="AL52" i="51"/>
  <c r="AL53" i="51"/>
  <c r="AL54" i="51"/>
  <c r="AL55" i="51"/>
  <c r="AL56" i="51"/>
  <c r="AL57" i="51"/>
  <c r="AL58" i="51"/>
  <c r="AL59" i="51"/>
  <c r="AL60" i="51"/>
  <c r="AL61" i="51"/>
  <c r="AL62" i="51"/>
  <c r="AL63" i="51"/>
  <c r="AL64" i="51"/>
  <c r="AL65" i="51"/>
  <c r="AL66" i="51"/>
  <c r="AL67" i="51"/>
  <c r="AL68" i="51"/>
  <c r="AL69" i="51"/>
  <c r="AL70" i="51"/>
  <c r="AL71" i="51"/>
  <c r="AL72" i="51"/>
  <c r="AL73" i="51"/>
  <c r="AL74" i="51"/>
  <c r="AL75" i="51"/>
  <c r="AL76" i="51"/>
  <c r="AL77" i="51"/>
  <c r="AL78" i="51"/>
  <c r="AL79" i="51"/>
  <c r="AL80" i="51"/>
  <c r="AL81" i="51"/>
  <c r="AL82" i="51"/>
  <c r="AL83" i="51"/>
  <c r="AL84" i="51"/>
  <c r="AL85" i="51"/>
  <c r="AL86" i="51"/>
  <c r="AL87" i="51"/>
  <c r="AL88" i="51"/>
  <c r="AL89" i="51"/>
  <c r="AL90" i="51"/>
  <c r="AL91" i="51"/>
  <c r="AL92" i="51"/>
  <c r="AL93" i="51"/>
  <c r="AL94" i="51"/>
  <c r="AL95" i="51"/>
  <c r="AL96" i="51"/>
  <c r="AL97" i="51"/>
  <c r="AL98" i="51"/>
  <c r="AL99" i="51"/>
  <c r="AL100" i="51"/>
  <c r="AL101" i="51"/>
  <c r="AL102" i="51"/>
  <c r="AL103" i="51"/>
  <c r="AL104" i="51"/>
  <c r="AL105" i="51"/>
  <c r="AL106" i="51"/>
  <c r="AL107" i="51"/>
  <c r="AL108" i="51"/>
  <c r="AL109" i="51"/>
  <c r="AL110" i="51"/>
  <c r="AL111" i="51"/>
  <c r="AL112" i="51"/>
  <c r="AL113" i="51"/>
  <c r="AL114" i="51"/>
  <c r="AL115" i="51"/>
  <c r="AL116" i="51"/>
  <c r="AL117" i="51"/>
  <c r="AL118" i="51"/>
  <c r="AL119" i="51"/>
  <c r="AL120" i="51"/>
  <c r="AL121" i="51"/>
  <c r="AL122" i="51"/>
  <c r="AL123" i="51"/>
  <c r="AL124" i="51"/>
  <c r="AL125" i="51"/>
  <c r="AL126" i="51"/>
  <c r="AL127" i="51"/>
  <c r="AL128" i="51"/>
  <c r="AL129" i="51"/>
  <c r="AL130" i="51"/>
  <c r="AL131" i="51"/>
  <c r="AL132" i="51"/>
  <c r="AL133" i="51"/>
  <c r="AL134" i="51"/>
  <c r="AL135" i="51"/>
  <c r="AL136" i="51"/>
  <c r="AL137" i="51"/>
  <c r="AL138" i="51"/>
  <c r="AL139" i="51"/>
  <c r="AL140" i="51"/>
  <c r="AL141" i="51"/>
  <c r="AL142" i="51"/>
  <c r="AL143" i="51"/>
  <c r="AL144" i="51"/>
  <c r="AL145" i="51"/>
  <c r="AL146" i="51"/>
  <c r="AL147" i="51"/>
  <c r="AL148" i="51"/>
  <c r="AL149" i="51"/>
  <c r="AL150" i="51"/>
  <c r="AL151" i="51"/>
  <c r="AL152" i="51"/>
  <c r="AL153" i="51"/>
  <c r="AL154" i="51"/>
  <c r="AL155" i="51"/>
  <c r="AL156" i="51"/>
  <c r="AL157" i="51"/>
  <c r="AL158" i="51"/>
  <c r="AL159" i="51"/>
  <c r="AL160" i="51"/>
  <c r="AL161" i="51"/>
  <c r="AL162" i="51"/>
  <c r="AL163" i="51"/>
  <c r="AL164" i="51"/>
  <c r="AL165" i="51"/>
  <c r="AL166" i="51"/>
  <c r="AL167" i="51"/>
  <c r="AL168" i="51"/>
  <c r="AL169" i="51"/>
  <c r="AL170" i="51"/>
  <c r="AL171" i="51"/>
  <c r="AL172" i="51"/>
  <c r="AL173" i="51"/>
  <c r="AL174" i="51"/>
  <c r="AL175" i="51"/>
  <c r="AL176" i="51"/>
  <c r="AL177" i="51"/>
  <c r="AL178" i="51"/>
  <c r="AL179" i="51"/>
  <c r="AL180" i="51"/>
  <c r="AL181" i="51"/>
  <c r="AL182" i="51"/>
  <c r="AL183" i="51"/>
  <c r="AL184" i="51"/>
  <c r="AL185" i="51"/>
  <c r="AL186" i="51"/>
  <c r="AL187" i="51"/>
  <c r="AL188" i="51"/>
  <c r="AL189" i="51"/>
  <c r="AL190" i="51"/>
  <c r="AL191" i="51"/>
  <c r="AL192" i="51"/>
  <c r="AL193" i="51"/>
  <c r="AL194" i="51"/>
  <c r="AL195" i="51"/>
  <c r="AL196" i="51"/>
  <c r="AL197" i="51"/>
  <c r="AL198" i="51"/>
  <c r="AL199" i="51"/>
  <c r="AL200" i="51"/>
  <c r="AL201" i="51"/>
  <c r="AL202" i="51"/>
  <c r="AL203" i="51"/>
  <c r="AL204" i="51"/>
  <c r="AL205" i="51"/>
  <c r="AL206" i="51"/>
  <c r="AL207" i="51"/>
  <c r="AL208" i="51"/>
  <c r="AL209" i="51"/>
  <c r="AL210" i="51"/>
  <c r="AL211" i="51"/>
  <c r="AL212" i="51"/>
  <c r="AL213" i="51"/>
  <c r="AL214" i="51"/>
  <c r="AL215" i="51"/>
  <c r="AL216" i="51"/>
  <c r="AL217" i="51"/>
  <c r="AL218" i="51"/>
  <c r="AL219" i="51"/>
  <c r="AL220" i="51"/>
  <c r="AL221" i="51"/>
  <c r="AL222" i="51"/>
  <c r="AL223" i="51"/>
  <c r="AL224" i="51"/>
  <c r="AL225" i="51"/>
  <c r="AL226" i="51"/>
  <c r="AL227" i="51"/>
  <c r="AL228" i="51"/>
  <c r="AL229" i="51"/>
  <c r="AL230" i="51"/>
  <c r="AL231" i="51"/>
  <c r="AL232" i="51"/>
  <c r="AL233" i="51"/>
  <c r="AL234" i="51"/>
  <c r="AL235" i="51"/>
  <c r="AL236" i="51"/>
  <c r="AL237" i="51"/>
  <c r="AL238" i="51"/>
  <c r="AL239" i="51"/>
  <c r="AL240" i="51"/>
  <c r="AL241" i="51"/>
  <c r="AL242" i="51"/>
  <c r="AL243" i="51"/>
  <c r="AL244" i="51"/>
  <c r="AL245" i="51"/>
  <c r="AL246" i="51"/>
  <c r="AL247" i="51"/>
  <c r="AL248" i="51"/>
  <c r="AL249" i="51"/>
  <c r="AL250" i="51"/>
  <c r="AL251" i="51"/>
  <c r="AL252" i="51"/>
  <c r="AL253" i="51"/>
  <c r="AL254" i="51"/>
  <c r="AL255" i="51"/>
  <c r="AL256" i="51"/>
  <c r="AL257" i="51"/>
  <c r="AL258" i="51"/>
  <c r="AL259" i="51"/>
  <c r="AL260" i="51"/>
  <c r="AL261" i="51"/>
  <c r="AL262" i="51"/>
  <c r="AL263" i="51"/>
  <c r="AL264" i="51"/>
  <c r="AL265" i="51"/>
  <c r="AL266" i="51"/>
  <c r="AL267" i="51"/>
  <c r="AL268" i="51"/>
  <c r="AL269" i="51"/>
  <c r="AL270" i="51"/>
  <c r="AL271" i="51"/>
  <c r="AL272" i="51"/>
  <c r="AL273" i="51"/>
  <c r="AL274" i="51"/>
  <c r="AL275" i="51"/>
  <c r="AL276" i="51"/>
  <c r="AL277" i="51"/>
  <c r="AL278" i="51"/>
  <c r="AL279" i="51"/>
  <c r="AL280" i="51"/>
  <c r="AL281" i="51"/>
  <c r="AL282" i="51"/>
  <c r="AL283" i="51"/>
  <c r="AL284" i="51"/>
  <c r="AL285" i="51"/>
  <c r="AL286" i="51"/>
  <c r="AL287" i="51"/>
  <c r="AL288" i="51"/>
  <c r="AL289" i="51"/>
  <c r="AL290" i="51"/>
  <c r="AL291" i="51"/>
  <c r="AL292" i="51"/>
  <c r="AL293" i="51"/>
  <c r="AL294" i="51"/>
  <c r="AL295" i="51"/>
  <c r="AL296" i="51"/>
  <c r="AL297" i="51"/>
  <c r="AL298" i="51"/>
  <c r="AL299" i="51"/>
  <c r="AL300" i="51"/>
  <c r="AL301" i="51"/>
  <c r="AL302" i="51"/>
  <c r="AL303" i="51"/>
  <c r="AL304" i="51"/>
  <c r="AL305" i="51"/>
  <c r="AL306" i="51"/>
  <c r="AL307" i="51"/>
  <c r="AL308" i="51"/>
  <c r="AL309" i="51"/>
  <c r="AL310" i="51"/>
  <c r="AL311" i="51"/>
  <c r="AL312" i="51"/>
  <c r="AL313" i="51"/>
  <c r="AL314" i="51"/>
  <c r="AL315" i="51"/>
  <c r="AL316" i="51"/>
  <c r="AL317" i="51"/>
  <c r="AL318" i="51"/>
  <c r="AL319" i="51"/>
  <c r="AL320" i="51"/>
  <c r="AL321" i="51"/>
  <c r="AL322" i="51"/>
  <c r="AL323" i="51"/>
  <c r="AL324" i="51"/>
  <c r="AL325" i="51"/>
  <c r="AL326" i="51"/>
  <c r="AL327" i="51"/>
  <c r="AL328" i="51"/>
  <c r="AL329" i="51"/>
  <c r="AL330" i="51"/>
  <c r="AL331" i="51"/>
  <c r="AL332" i="51"/>
  <c r="AL333" i="51"/>
  <c r="AL334" i="51"/>
  <c r="AL335" i="51"/>
  <c r="AL336" i="51"/>
  <c r="AL337" i="51"/>
  <c r="AL338" i="51"/>
  <c r="AL339" i="51"/>
  <c r="AL340" i="51"/>
  <c r="AL341" i="51"/>
  <c r="AL342" i="51"/>
  <c r="AL343" i="51"/>
  <c r="AL344" i="51"/>
  <c r="AL345" i="51"/>
  <c r="AL346" i="51"/>
  <c r="AL347" i="51"/>
  <c r="AL348" i="51"/>
  <c r="AL349" i="51"/>
  <c r="AL350" i="51"/>
  <c r="AL351" i="51"/>
  <c r="AL352" i="51"/>
  <c r="AL353" i="51"/>
  <c r="AL354" i="51"/>
  <c r="AL355" i="51"/>
  <c r="AL356" i="51"/>
  <c r="AL357" i="51"/>
  <c r="AL358" i="51"/>
  <c r="AL359" i="51"/>
  <c r="AL360" i="51"/>
  <c r="AL361" i="51"/>
  <c r="AL362" i="51"/>
  <c r="AL363" i="51"/>
  <c r="AL364" i="51"/>
  <c r="AL365" i="51"/>
  <c r="AL366" i="51"/>
  <c r="AL367" i="51"/>
  <c r="AL368" i="51"/>
  <c r="AL369" i="51"/>
  <c r="AL370" i="51"/>
  <c r="AL371" i="51"/>
  <c r="AL372" i="51"/>
  <c r="AL373" i="51"/>
  <c r="AL374" i="51"/>
  <c r="AL375" i="51"/>
  <c r="AL376" i="51"/>
  <c r="AL377" i="51"/>
  <c r="AL378" i="51"/>
  <c r="AL379" i="51"/>
  <c r="AL380" i="51"/>
  <c r="AL381" i="51"/>
  <c r="AL382" i="51"/>
  <c r="AL383" i="51"/>
  <c r="AL384" i="51"/>
  <c r="AL385" i="51"/>
  <c r="AL386" i="51"/>
  <c r="AL387" i="51"/>
  <c r="AL388" i="51"/>
  <c r="AL389" i="51"/>
  <c r="AL390" i="51"/>
  <c r="AL391" i="51"/>
  <c r="AL392" i="51"/>
  <c r="AL393" i="51"/>
  <c r="AL394" i="51"/>
  <c r="AL395" i="51"/>
  <c r="AL396" i="51"/>
  <c r="AL397" i="51"/>
  <c r="AL398" i="51"/>
  <c r="AL399" i="51"/>
  <c r="AL400" i="51"/>
  <c r="AL401" i="51"/>
  <c r="AL402" i="51"/>
  <c r="AL403" i="51"/>
  <c r="AL404" i="51"/>
  <c r="AL405" i="51"/>
  <c r="AL406" i="51"/>
  <c r="AL407" i="51"/>
  <c r="AL408" i="51"/>
  <c r="AL409" i="51"/>
  <c r="AL410" i="51"/>
  <c r="AL411" i="51"/>
  <c r="AL412" i="51"/>
  <c r="AL413" i="51"/>
  <c r="AL414" i="51"/>
  <c r="AL415" i="51"/>
  <c r="AL416" i="51"/>
  <c r="AL417" i="51"/>
  <c r="AL418" i="51"/>
  <c r="AL419" i="51"/>
  <c r="AL420" i="51"/>
  <c r="AL421" i="51"/>
  <c r="AL422" i="51"/>
  <c r="AL423" i="51"/>
  <c r="AL424" i="51"/>
  <c r="AL425" i="51"/>
  <c r="AL426" i="51"/>
  <c r="AL427" i="51"/>
  <c r="AL428" i="51"/>
  <c r="AL429" i="51"/>
  <c r="AL430" i="51"/>
  <c r="AL431" i="51"/>
  <c r="AL432" i="51"/>
  <c r="AL433" i="51"/>
  <c r="AL434" i="51"/>
  <c r="AL435" i="51"/>
  <c r="AL436" i="51"/>
  <c r="AL437" i="51"/>
  <c r="AL438" i="51"/>
  <c r="AL439" i="51"/>
  <c r="AL440" i="51"/>
  <c r="AL441" i="51"/>
  <c r="AL442" i="51"/>
  <c r="AL443" i="51"/>
  <c r="AL444" i="51"/>
  <c r="AL445" i="51"/>
  <c r="AL446" i="51"/>
  <c r="AL447" i="51"/>
  <c r="AL448" i="51"/>
  <c r="AL449" i="51"/>
  <c r="AL450" i="51"/>
  <c r="AL451" i="51"/>
  <c r="AL452" i="51"/>
  <c r="AL453" i="51"/>
  <c r="AL454" i="51"/>
  <c r="AL455" i="51"/>
  <c r="AL456" i="51"/>
  <c r="AL457" i="51"/>
  <c r="AL458" i="51"/>
  <c r="AL459" i="51"/>
  <c r="AL460" i="51"/>
  <c r="AL461" i="51"/>
  <c r="AL462" i="51"/>
  <c r="AL463" i="51"/>
  <c r="AL464" i="51"/>
  <c r="AL465" i="51"/>
  <c r="AL466" i="51"/>
  <c r="AL467" i="51"/>
  <c r="AL468" i="51"/>
  <c r="AL469" i="51"/>
  <c r="AL470" i="51"/>
  <c r="AL471" i="51"/>
  <c r="AL472" i="51"/>
  <c r="AL473" i="51"/>
  <c r="AL474" i="51"/>
  <c r="AL475" i="51"/>
  <c r="AL476" i="51"/>
  <c r="AL477" i="51"/>
  <c r="AL478" i="51"/>
  <c r="AL479" i="51"/>
  <c r="AL480" i="51"/>
  <c r="AL481" i="51"/>
  <c r="AL482" i="51"/>
  <c r="AL483" i="51"/>
  <c r="AL484" i="51"/>
  <c r="AL485" i="51"/>
  <c r="AL486" i="51"/>
  <c r="AL487" i="51"/>
  <c r="AL488" i="51"/>
  <c r="AL489" i="51"/>
  <c r="AL490" i="51"/>
  <c r="AL491" i="51"/>
  <c r="AL492" i="51"/>
  <c r="AL493" i="51"/>
  <c r="AL494" i="51"/>
  <c r="AL495" i="51"/>
  <c r="AL496" i="51"/>
  <c r="AL497" i="51"/>
  <c r="AL498" i="51"/>
  <c r="AL499" i="51"/>
  <c r="AL500" i="51"/>
  <c r="AL501" i="51"/>
  <c r="AL502" i="51"/>
  <c r="AL503" i="51"/>
  <c r="AL504" i="51"/>
  <c r="AL505" i="51"/>
  <c r="AL506" i="51"/>
  <c r="AL507" i="51"/>
  <c r="AL508" i="51"/>
  <c r="AL509" i="51"/>
  <c r="AL510" i="51"/>
  <c r="AL511" i="51"/>
  <c r="AL512" i="51"/>
  <c r="AL513" i="51"/>
  <c r="AL514" i="51"/>
  <c r="AL515" i="51"/>
  <c r="AL516" i="51"/>
  <c r="AL517" i="51"/>
  <c r="AL518" i="51"/>
  <c r="AL519" i="51"/>
  <c r="AL520" i="51"/>
  <c r="AL521" i="51"/>
  <c r="AL522" i="51"/>
  <c r="AL523" i="51"/>
  <c r="AL524" i="51"/>
  <c r="AL525" i="51"/>
  <c r="AL526" i="51"/>
  <c r="AL527" i="51"/>
  <c r="AL528" i="51"/>
  <c r="AL529" i="51"/>
  <c r="AL530" i="51"/>
  <c r="AL531" i="51"/>
  <c r="AL532" i="51"/>
  <c r="AL533" i="51"/>
  <c r="AL534" i="51"/>
  <c r="AL535" i="51"/>
  <c r="AL536" i="51"/>
  <c r="AL537" i="51"/>
  <c r="AL538" i="51"/>
  <c r="AL539" i="51"/>
  <c r="AL540" i="51"/>
  <c r="AL541" i="51"/>
  <c r="AL542" i="51"/>
  <c r="AL543" i="51"/>
  <c r="AL544" i="51"/>
  <c r="AL545" i="51"/>
  <c r="AL546" i="51"/>
  <c r="AL547" i="51"/>
  <c r="AL548" i="51"/>
  <c r="AL549" i="51"/>
  <c r="AL550" i="51"/>
  <c r="AL551" i="51"/>
  <c r="AL552" i="51"/>
  <c r="AL553" i="51"/>
  <c r="AL554" i="51"/>
  <c r="AL555" i="51"/>
  <c r="AL556" i="51"/>
  <c r="AL557" i="51"/>
  <c r="AL558" i="51"/>
  <c r="AL559" i="51"/>
  <c r="AL560" i="51"/>
  <c r="AL561" i="51"/>
  <c r="AL562" i="51"/>
  <c r="AL563" i="51"/>
  <c r="AL564" i="51"/>
  <c r="AL565" i="51"/>
  <c r="AL566" i="51"/>
  <c r="AL567" i="51"/>
  <c r="AL568" i="51"/>
  <c r="AL569" i="51"/>
  <c r="AL570" i="51"/>
  <c r="AL571" i="51"/>
  <c r="AL572" i="51"/>
  <c r="AL573" i="51"/>
  <c r="AL574" i="51"/>
  <c r="AL575" i="51"/>
  <c r="AL576" i="51"/>
  <c r="AL577" i="51"/>
  <c r="AL578" i="51"/>
  <c r="AL579" i="51"/>
  <c r="AL580" i="51"/>
  <c r="AL581" i="51"/>
  <c r="AL582" i="51"/>
  <c r="AL583" i="51"/>
  <c r="AL584" i="51"/>
  <c r="AL585" i="51"/>
  <c r="AL586" i="51"/>
  <c r="AL587" i="51"/>
  <c r="AL588" i="51"/>
  <c r="AL589" i="51"/>
  <c r="AL590" i="51"/>
  <c r="AL591" i="51"/>
  <c r="AL592" i="51"/>
  <c r="AL593" i="51"/>
  <c r="AL594" i="51"/>
  <c r="AL595" i="51"/>
  <c r="AL596" i="51"/>
  <c r="AL597" i="51"/>
  <c r="AL598" i="51"/>
  <c r="AL599" i="51"/>
  <c r="AL600" i="51"/>
  <c r="AL601" i="51"/>
  <c r="AL602" i="51"/>
  <c r="AL603" i="51"/>
  <c r="AL604" i="51"/>
  <c r="AL605" i="51"/>
  <c r="AL606" i="51"/>
  <c r="AL607" i="51"/>
  <c r="AL608" i="51"/>
  <c r="AL609" i="51"/>
  <c r="AL610" i="51"/>
  <c r="AL611" i="51"/>
  <c r="AL612" i="51"/>
  <c r="AL613" i="51"/>
  <c r="AL614" i="51"/>
  <c r="AL615" i="51"/>
  <c r="AL616" i="51"/>
  <c r="AL617" i="51"/>
  <c r="AL618" i="51"/>
  <c r="AL619" i="51"/>
  <c r="AL620" i="51"/>
  <c r="AL621" i="51"/>
  <c r="AL622" i="51"/>
  <c r="AL623" i="51"/>
  <c r="AL624" i="51"/>
  <c r="AL625" i="51"/>
  <c r="AL626" i="51"/>
  <c r="AL627" i="51"/>
  <c r="AL628" i="51"/>
  <c r="AL629" i="51"/>
  <c r="AL630" i="51"/>
  <c r="AL631" i="51"/>
  <c r="AL632" i="51"/>
  <c r="AL633" i="51"/>
  <c r="AL634" i="51"/>
  <c r="AL635" i="51"/>
  <c r="AL636" i="51"/>
  <c r="AL637" i="51"/>
  <c r="AL638" i="51"/>
  <c r="AL639" i="51"/>
  <c r="AL640" i="51"/>
  <c r="AL641" i="51"/>
  <c r="AL642" i="51"/>
  <c r="AL643" i="51"/>
  <c r="AL644" i="51"/>
  <c r="AL645" i="51"/>
  <c r="AL646" i="51"/>
  <c r="AL647" i="51"/>
  <c r="AL648" i="51"/>
  <c r="AL649" i="51"/>
  <c r="AL650" i="51"/>
  <c r="AL651" i="51"/>
  <c r="AL652" i="51"/>
  <c r="AL653" i="51"/>
  <c r="AL654" i="51"/>
  <c r="AL655" i="51"/>
  <c r="AL656" i="51"/>
  <c r="AL657" i="51"/>
  <c r="AL658" i="51"/>
  <c r="AL659" i="51"/>
  <c r="AL660" i="51"/>
  <c r="AL661" i="51"/>
  <c r="AL662" i="51"/>
  <c r="AL663" i="51"/>
  <c r="AL664" i="51"/>
  <c r="AL665" i="51"/>
  <c r="AL666" i="51"/>
  <c r="AL667" i="51"/>
  <c r="AL668" i="51"/>
  <c r="AL669" i="51"/>
  <c r="AL670" i="51"/>
  <c r="AL671" i="51"/>
  <c r="AL672" i="51"/>
  <c r="AL673" i="51"/>
  <c r="AL674" i="51"/>
  <c r="AL675" i="51"/>
  <c r="AL676" i="51"/>
  <c r="AL677" i="51"/>
  <c r="AL678" i="51"/>
  <c r="AL679" i="51"/>
  <c r="AL680" i="51"/>
  <c r="AL681" i="51"/>
  <c r="AL682" i="51"/>
  <c r="AL683" i="51"/>
  <c r="AL684" i="51"/>
  <c r="AL685" i="51"/>
  <c r="AL686" i="51"/>
  <c r="AL687" i="51"/>
  <c r="AL688" i="51"/>
  <c r="AL689" i="51"/>
  <c r="AL690" i="51"/>
  <c r="AL691" i="51"/>
  <c r="AL692" i="51"/>
  <c r="AL693" i="51"/>
  <c r="AL694" i="51"/>
  <c r="AL695" i="51"/>
  <c r="AL696" i="51"/>
  <c r="AL697" i="51"/>
  <c r="AL698" i="51"/>
  <c r="AL699" i="51"/>
  <c r="AL700" i="51"/>
  <c r="AL701" i="51"/>
  <c r="AL702" i="51"/>
  <c r="AL703" i="51"/>
  <c r="AL704" i="51"/>
  <c r="AL705" i="51"/>
  <c r="AL706" i="51"/>
  <c r="AL707" i="51"/>
  <c r="AL708" i="51"/>
  <c r="AL709" i="51"/>
  <c r="AL710" i="51"/>
  <c r="AL711" i="51"/>
  <c r="AL712" i="51"/>
  <c r="AL713" i="51"/>
  <c r="AL714" i="51"/>
  <c r="AL715" i="51"/>
  <c r="AL716" i="51"/>
  <c r="AL717" i="51"/>
  <c r="AL718" i="51"/>
  <c r="AL719" i="51"/>
  <c r="AL720" i="51"/>
  <c r="AL721" i="51"/>
  <c r="AL722" i="51"/>
  <c r="AL723" i="51"/>
  <c r="AL724" i="51"/>
  <c r="AL725" i="51"/>
  <c r="AL726" i="51"/>
  <c r="AL727" i="51"/>
  <c r="AL728" i="51"/>
  <c r="AL729" i="51"/>
  <c r="AL730" i="51"/>
  <c r="AL731" i="51"/>
  <c r="AL732" i="51"/>
  <c r="AL733" i="51"/>
  <c r="AL734" i="51"/>
  <c r="AL735" i="51"/>
  <c r="AL736" i="51"/>
  <c r="AL737" i="51"/>
  <c r="AL738" i="51"/>
  <c r="AL739" i="51"/>
  <c r="AL740" i="51"/>
  <c r="AL741" i="51"/>
  <c r="AL742" i="51"/>
  <c r="AL743" i="51"/>
  <c r="AL744" i="51"/>
  <c r="AL745" i="51"/>
  <c r="AL746" i="51"/>
  <c r="AL747" i="51"/>
  <c r="AL748" i="51"/>
  <c r="AL749" i="51"/>
  <c r="AL750" i="51"/>
  <c r="AL751" i="51"/>
  <c r="AL752" i="51"/>
  <c r="AL753" i="51"/>
  <c r="AL754" i="51"/>
  <c r="AL755" i="51"/>
  <c r="AL756" i="51"/>
  <c r="AL757" i="51"/>
  <c r="AL758" i="51"/>
  <c r="AL759" i="51"/>
  <c r="AL760" i="51"/>
  <c r="AL761" i="51"/>
  <c r="AL762" i="51"/>
  <c r="AL763" i="51"/>
  <c r="AL764" i="51"/>
  <c r="AL765" i="51"/>
  <c r="AL766" i="51"/>
  <c r="AL767" i="51"/>
  <c r="AL768" i="51"/>
  <c r="AL769" i="51"/>
  <c r="AL770" i="51"/>
  <c r="AL771" i="51"/>
  <c r="AL772" i="51"/>
  <c r="AL773" i="51"/>
  <c r="AL774" i="51"/>
  <c r="AL775" i="51"/>
  <c r="AL776" i="51"/>
  <c r="AL777" i="51"/>
  <c r="AL778" i="51"/>
  <c r="AL779" i="51"/>
  <c r="AL780" i="51"/>
  <c r="AL781" i="51"/>
  <c r="AL782" i="51"/>
  <c r="AL783" i="51"/>
  <c r="AL784" i="51"/>
  <c r="AL785" i="51"/>
  <c r="AL786" i="51"/>
  <c r="AL787" i="51"/>
  <c r="AL788" i="51"/>
  <c r="AL789" i="51"/>
  <c r="AL790" i="51"/>
  <c r="AL791" i="51"/>
  <c r="AL792" i="51"/>
  <c r="AL793" i="51"/>
  <c r="AL794" i="51"/>
  <c r="AL795" i="51"/>
  <c r="AL796" i="51"/>
  <c r="AL797" i="51"/>
  <c r="AL798" i="51"/>
  <c r="AL799" i="51"/>
  <c r="AL800" i="51"/>
  <c r="AL801" i="51"/>
  <c r="AL802" i="51"/>
  <c r="AL803" i="51"/>
  <c r="AL804" i="51"/>
  <c r="AL805" i="51"/>
  <c r="AL806" i="51"/>
  <c r="AL807" i="51"/>
  <c r="AL808" i="51"/>
  <c r="AL809" i="51"/>
  <c r="AL810" i="51"/>
  <c r="AL811" i="51"/>
  <c r="AL812" i="51"/>
  <c r="AL813" i="51"/>
  <c r="AL814" i="51"/>
  <c r="AL815" i="51"/>
  <c r="AL816" i="51"/>
  <c r="AL817" i="51"/>
  <c r="AL818" i="51"/>
  <c r="AL819" i="51"/>
  <c r="AL820" i="51"/>
  <c r="AL821" i="51"/>
  <c r="AL822" i="51"/>
  <c r="AL823" i="51"/>
  <c r="AL824" i="51"/>
  <c r="AL825" i="51"/>
  <c r="AL826" i="51"/>
  <c r="AL827" i="51"/>
  <c r="AL828" i="51"/>
  <c r="AL829" i="51"/>
  <c r="AL830" i="51"/>
  <c r="AL831" i="51"/>
  <c r="AL832" i="51"/>
  <c r="AL833" i="51"/>
  <c r="AL834" i="51"/>
  <c r="AL835" i="51"/>
  <c r="AL836" i="51"/>
  <c r="AL837" i="51"/>
  <c r="AL838" i="51"/>
  <c r="AL839" i="51"/>
  <c r="AL840" i="51"/>
  <c r="AL841" i="51"/>
  <c r="AL842" i="51"/>
  <c r="AL843" i="51"/>
  <c r="AL844" i="51"/>
  <c r="AL845" i="51"/>
  <c r="AL846" i="51"/>
  <c r="AL847" i="51"/>
  <c r="AL848" i="51"/>
  <c r="AL849" i="51"/>
  <c r="AL850" i="51"/>
  <c r="AL851" i="51"/>
  <c r="AL852" i="51"/>
  <c r="AL853" i="51"/>
  <c r="AL854" i="51"/>
  <c r="AL855" i="51"/>
  <c r="AL856" i="51"/>
  <c r="AL857" i="51"/>
  <c r="AL858" i="51"/>
  <c r="AL859" i="51"/>
  <c r="AL860" i="51"/>
  <c r="AL861" i="51"/>
  <c r="AL862" i="51"/>
  <c r="AL863" i="51"/>
  <c r="AL864" i="51"/>
  <c r="AL865" i="51"/>
  <c r="AL866" i="51"/>
  <c r="AL867" i="51"/>
  <c r="AL868" i="51"/>
  <c r="AL869" i="51"/>
  <c r="AL870" i="51"/>
  <c r="AL871" i="51"/>
  <c r="AL872" i="51"/>
  <c r="AL873" i="51"/>
  <c r="AL874" i="51"/>
  <c r="AL875" i="51"/>
  <c r="AL876" i="51"/>
  <c r="AL877" i="51"/>
  <c r="AL878" i="51"/>
  <c r="AL879" i="51"/>
  <c r="AL880" i="51"/>
  <c r="AL881" i="51"/>
  <c r="AL882" i="51"/>
  <c r="AL883" i="51"/>
  <c r="AL884" i="51"/>
  <c r="AL885" i="51"/>
  <c r="AL886" i="51"/>
  <c r="AL887" i="51"/>
  <c r="AL888" i="51"/>
  <c r="AL889" i="51"/>
  <c r="AL890" i="51"/>
  <c r="AL891" i="51"/>
  <c r="AL892" i="51"/>
  <c r="AL893" i="51"/>
  <c r="AL894" i="51"/>
  <c r="AL895" i="51"/>
  <c r="AL896" i="51"/>
  <c r="AL897" i="51"/>
  <c r="AL898" i="51"/>
  <c r="AL899" i="51"/>
  <c r="AL900" i="51"/>
  <c r="AL901" i="51"/>
  <c r="AL902" i="51"/>
  <c r="AL903" i="51"/>
  <c r="AL904" i="51"/>
  <c r="AL905" i="51"/>
  <c r="AL906" i="51"/>
  <c r="AL907" i="51"/>
  <c r="AL908" i="51"/>
  <c r="AL909" i="51"/>
  <c r="AL910" i="51"/>
  <c r="AL911" i="51"/>
  <c r="AL912" i="51"/>
  <c r="AL913" i="51"/>
  <c r="AL914" i="51"/>
  <c r="AL915" i="51"/>
  <c r="AL916" i="51"/>
  <c r="AL917" i="51"/>
  <c r="AL918" i="51"/>
  <c r="AL919" i="51"/>
  <c r="AL920" i="51"/>
  <c r="AL921" i="51"/>
  <c r="AL922" i="51"/>
  <c r="AL923" i="51"/>
  <c r="AL924" i="51"/>
  <c r="AL925" i="51"/>
  <c r="AL926" i="51"/>
  <c r="AL927" i="51"/>
  <c r="AL928" i="51"/>
  <c r="AL929" i="51"/>
  <c r="AL930" i="51"/>
  <c r="AL931" i="51"/>
  <c r="AL932" i="51"/>
  <c r="AL933" i="51"/>
  <c r="AL934" i="51"/>
  <c r="AL935" i="51"/>
  <c r="AL936" i="51"/>
  <c r="AL937" i="51"/>
  <c r="AL938" i="51"/>
  <c r="AL939" i="51"/>
  <c r="AL940" i="51"/>
  <c r="AL941" i="51"/>
  <c r="AL942" i="51"/>
  <c r="AL943" i="51"/>
  <c r="AL944" i="51"/>
  <c r="AL945" i="51"/>
  <c r="AL946" i="51"/>
  <c r="AL947" i="51"/>
  <c r="AL948" i="51"/>
  <c r="AL949" i="51"/>
  <c r="AL950" i="51"/>
  <c r="AL951" i="51"/>
  <c r="AL952" i="51"/>
  <c r="AL953" i="51"/>
  <c r="AL954" i="51"/>
  <c r="AL955" i="51"/>
  <c r="AL956" i="51"/>
  <c r="AL957" i="51"/>
  <c r="AL958" i="51"/>
  <c r="AL959" i="51"/>
  <c r="AL960" i="51"/>
  <c r="AL961" i="51"/>
  <c r="AL962" i="51"/>
  <c r="AL963" i="51"/>
  <c r="AL964" i="51"/>
  <c r="AL965" i="51"/>
  <c r="AL966" i="51"/>
  <c r="AL967" i="51"/>
  <c r="AL968" i="51"/>
  <c r="AL969" i="51"/>
  <c r="AL970" i="51"/>
  <c r="AL971" i="51"/>
  <c r="AL972" i="51"/>
  <c r="AL973" i="51"/>
  <c r="AL974" i="51"/>
  <c r="AL975" i="51"/>
  <c r="AL976" i="51"/>
  <c r="AL977" i="51"/>
  <c r="AL978" i="51"/>
  <c r="AL979" i="51"/>
  <c r="AL980" i="51"/>
  <c r="AL981" i="51"/>
  <c r="AL982" i="51"/>
  <c r="AL983" i="51"/>
  <c r="AL984" i="51"/>
  <c r="AL985" i="51"/>
  <c r="AL986" i="51"/>
  <c r="AL987" i="51"/>
  <c r="AL988" i="51"/>
  <c r="AL989" i="51"/>
  <c r="AL990" i="51"/>
  <c r="AL991" i="51"/>
  <c r="AL992" i="51"/>
  <c r="AL993" i="51"/>
  <c r="AL994" i="51"/>
  <c r="AL995" i="51"/>
  <c r="AL996" i="51"/>
  <c r="AL997" i="51"/>
  <c r="AL998" i="51"/>
  <c r="AL999" i="51"/>
  <c r="AL1000" i="51"/>
  <c r="AL1001" i="51"/>
  <c r="AL1002" i="51"/>
  <c r="AL1003" i="51"/>
  <c r="AL1004" i="51"/>
  <c r="AL1005" i="51"/>
  <c r="AL1006" i="51"/>
  <c r="AL1007" i="51"/>
  <c r="AL9" i="51"/>
  <c r="AC10" i="51"/>
  <c r="AC11" i="51"/>
  <c r="AC12" i="51"/>
  <c r="AC13" i="51"/>
  <c r="AC14" i="51"/>
  <c r="AC15" i="51"/>
  <c r="AC16" i="51"/>
  <c r="AC17" i="51"/>
  <c r="AC18" i="51"/>
  <c r="AC19" i="51"/>
  <c r="AC20" i="51"/>
  <c r="AC21" i="51"/>
  <c r="AC22" i="51"/>
  <c r="AC23" i="51"/>
  <c r="AC24" i="51"/>
  <c r="AC25" i="51"/>
  <c r="AC26" i="51"/>
  <c r="AC27" i="51"/>
  <c r="AC28" i="51"/>
  <c r="AC29" i="51"/>
  <c r="AC30" i="51"/>
  <c r="AC31" i="51"/>
  <c r="AC32" i="51"/>
  <c r="AC33" i="51"/>
  <c r="AC34" i="51"/>
  <c r="AC35" i="51"/>
  <c r="AC36" i="51"/>
  <c r="AC37" i="51"/>
  <c r="AC38" i="51"/>
  <c r="AC39" i="51"/>
  <c r="AC40" i="51"/>
  <c r="AC41" i="51"/>
  <c r="AC42" i="51"/>
  <c r="AC43" i="51"/>
  <c r="AC44" i="51"/>
  <c r="AC45" i="51"/>
  <c r="AC46" i="51"/>
  <c r="AC47" i="51"/>
  <c r="AC48" i="51"/>
  <c r="AC49" i="51"/>
  <c r="AC50" i="51"/>
  <c r="AC51" i="51"/>
  <c r="AC52" i="51"/>
  <c r="AC53" i="51"/>
  <c r="AC54" i="51"/>
  <c r="AC55" i="51"/>
  <c r="AC56" i="51"/>
  <c r="AC57" i="51"/>
  <c r="AC58" i="51"/>
  <c r="AC59" i="51"/>
  <c r="AC60" i="51"/>
  <c r="AC61" i="51"/>
  <c r="AC62" i="51"/>
  <c r="AC63" i="51"/>
  <c r="AC64" i="51"/>
  <c r="AC65" i="51"/>
  <c r="AC66" i="51"/>
  <c r="AC67" i="51"/>
  <c r="AC68" i="51"/>
  <c r="AC69" i="51"/>
  <c r="AC70" i="51"/>
  <c r="AC71" i="51"/>
  <c r="AC72" i="51"/>
  <c r="AC73" i="51"/>
  <c r="AC74" i="51"/>
  <c r="AC75" i="51"/>
  <c r="AC76" i="51"/>
  <c r="AC77" i="51"/>
  <c r="AC78" i="51"/>
  <c r="AC79" i="51"/>
  <c r="AC80" i="51"/>
  <c r="AC81" i="51"/>
  <c r="AC82" i="51"/>
  <c r="AC83" i="51"/>
  <c r="AC84" i="51"/>
  <c r="AC85" i="51"/>
  <c r="AC86" i="51"/>
  <c r="AC87" i="51"/>
  <c r="AC88" i="51"/>
  <c r="AC89" i="51"/>
  <c r="AC90" i="51"/>
  <c r="AC91" i="51"/>
  <c r="AC92" i="51"/>
  <c r="AC93" i="51"/>
  <c r="AC94" i="51"/>
  <c r="AC95" i="51"/>
  <c r="AC96" i="51"/>
  <c r="AC97" i="51"/>
  <c r="AC98" i="51"/>
  <c r="AC99" i="51"/>
  <c r="AC100" i="51"/>
  <c r="AC101" i="51"/>
  <c r="AC102" i="51"/>
  <c r="AC103" i="51"/>
  <c r="AC104" i="51"/>
  <c r="AC105" i="51"/>
  <c r="AC106" i="51"/>
  <c r="AC107" i="51"/>
  <c r="AC108" i="51"/>
  <c r="AC109" i="51"/>
  <c r="AC110" i="51"/>
  <c r="AC111" i="51"/>
  <c r="AC112" i="51"/>
  <c r="AC113" i="51"/>
  <c r="AC114" i="51"/>
  <c r="AC115" i="51"/>
  <c r="AC116" i="51"/>
  <c r="AC117" i="51"/>
  <c r="AC118" i="51"/>
  <c r="AC119" i="51"/>
  <c r="AC120" i="51"/>
  <c r="AC121" i="51"/>
  <c r="AC122" i="51"/>
  <c r="AC123" i="51"/>
  <c r="AC124" i="51"/>
  <c r="AC125" i="51"/>
  <c r="AC126" i="51"/>
  <c r="AC127" i="51"/>
  <c r="AC128" i="51"/>
  <c r="AC129" i="51"/>
  <c r="AC130" i="51"/>
  <c r="AC131" i="51"/>
  <c r="AC132" i="51"/>
  <c r="AC133" i="51"/>
  <c r="AC134" i="51"/>
  <c r="AC135" i="51"/>
  <c r="AC136" i="51"/>
  <c r="AC137" i="51"/>
  <c r="AC138" i="51"/>
  <c r="AC139" i="51"/>
  <c r="AC140" i="51"/>
  <c r="AC141" i="51"/>
  <c r="AC142" i="51"/>
  <c r="AC143" i="51"/>
  <c r="AC144" i="51"/>
  <c r="AC145" i="51"/>
  <c r="AC146" i="51"/>
  <c r="AC147" i="51"/>
  <c r="AC148" i="51"/>
  <c r="AC149" i="51"/>
  <c r="AC150" i="51"/>
  <c r="AC151" i="51"/>
  <c r="AC152" i="51"/>
  <c r="AC153" i="51"/>
  <c r="AC154" i="51"/>
  <c r="AC155" i="51"/>
  <c r="AC156" i="51"/>
  <c r="AC157" i="51"/>
  <c r="AC158" i="51"/>
  <c r="AC159" i="51"/>
  <c r="AC160" i="51"/>
  <c r="AC161" i="51"/>
  <c r="AC162" i="51"/>
  <c r="AC163" i="51"/>
  <c r="AC164" i="51"/>
  <c r="AC165" i="51"/>
  <c r="AC166" i="51"/>
  <c r="AC167" i="51"/>
  <c r="AC168" i="51"/>
  <c r="AC169" i="51"/>
  <c r="AC170" i="51"/>
  <c r="AC171" i="51"/>
  <c r="AC172" i="51"/>
  <c r="AC173" i="51"/>
  <c r="AC174" i="51"/>
  <c r="AC175" i="51"/>
  <c r="AC176" i="51"/>
  <c r="AC177" i="51"/>
  <c r="AC178" i="51"/>
  <c r="AC179" i="51"/>
  <c r="AC180" i="51"/>
  <c r="AC181" i="51"/>
  <c r="AC182" i="51"/>
  <c r="AC183" i="51"/>
  <c r="AC184" i="51"/>
  <c r="AC185" i="51"/>
  <c r="AC186" i="51"/>
  <c r="AC187" i="51"/>
  <c r="AC188" i="51"/>
  <c r="AC189" i="51"/>
  <c r="AC190" i="51"/>
  <c r="AC191" i="51"/>
  <c r="AC192" i="51"/>
  <c r="AC193" i="51"/>
  <c r="AC194" i="51"/>
  <c r="AC195" i="51"/>
  <c r="AC196" i="51"/>
  <c r="AC197" i="51"/>
  <c r="AC198" i="51"/>
  <c r="AC199" i="51"/>
  <c r="AC200" i="51"/>
  <c r="AC201" i="51"/>
  <c r="AC202" i="51"/>
  <c r="AC203" i="51"/>
  <c r="AC204" i="51"/>
  <c r="AC205" i="51"/>
  <c r="AC206" i="51"/>
  <c r="AC207" i="51"/>
  <c r="AC208" i="51"/>
  <c r="AC209" i="51"/>
  <c r="AC210" i="51"/>
  <c r="AC211" i="51"/>
  <c r="AC212" i="51"/>
  <c r="AC213" i="51"/>
  <c r="AC214" i="51"/>
  <c r="AC215" i="51"/>
  <c r="AC216" i="51"/>
  <c r="AC217" i="51"/>
  <c r="AC218" i="51"/>
  <c r="AC219" i="51"/>
  <c r="AC220" i="51"/>
  <c r="AC221" i="51"/>
  <c r="AC222" i="51"/>
  <c r="AC223" i="51"/>
  <c r="AC224" i="51"/>
  <c r="AC225" i="51"/>
  <c r="AC226" i="51"/>
  <c r="AC227" i="51"/>
  <c r="AC228" i="51"/>
  <c r="AC229" i="51"/>
  <c r="AC230" i="51"/>
  <c r="AC231" i="51"/>
  <c r="AC232" i="51"/>
  <c r="AC233" i="51"/>
  <c r="AC234" i="51"/>
  <c r="AC235" i="51"/>
  <c r="AC236" i="51"/>
  <c r="AC237" i="51"/>
  <c r="AC238" i="51"/>
  <c r="AC239" i="51"/>
  <c r="AC240" i="51"/>
  <c r="AC241" i="51"/>
  <c r="AC242" i="51"/>
  <c r="AC243" i="51"/>
  <c r="AC244" i="51"/>
  <c r="AC245" i="51"/>
  <c r="AC246" i="51"/>
  <c r="AC247" i="51"/>
  <c r="AC248" i="51"/>
  <c r="AC249" i="51"/>
  <c r="AC250" i="51"/>
  <c r="AC251" i="51"/>
  <c r="AC252" i="51"/>
  <c r="AC253" i="51"/>
  <c r="AC254" i="51"/>
  <c r="AC255" i="51"/>
  <c r="AC256" i="51"/>
  <c r="AC257" i="51"/>
  <c r="AC258" i="51"/>
  <c r="AC259" i="51"/>
  <c r="AC260" i="51"/>
  <c r="AC261" i="51"/>
  <c r="AC262" i="51"/>
  <c r="AC263" i="51"/>
  <c r="AC264" i="51"/>
  <c r="AC265" i="51"/>
  <c r="AC266" i="51"/>
  <c r="AC267" i="51"/>
  <c r="AC268" i="51"/>
  <c r="AC269" i="51"/>
  <c r="AC270" i="51"/>
  <c r="AC271" i="51"/>
  <c r="AC272" i="51"/>
  <c r="AC273" i="51"/>
  <c r="AC274" i="51"/>
  <c r="AC275" i="51"/>
  <c r="AC276" i="51"/>
  <c r="AC277" i="51"/>
  <c r="AC278" i="51"/>
  <c r="AC279" i="51"/>
  <c r="AC280" i="51"/>
  <c r="AC281" i="51"/>
  <c r="AC282" i="51"/>
  <c r="AC283" i="51"/>
  <c r="AC284" i="51"/>
  <c r="AC285" i="51"/>
  <c r="AC286" i="51"/>
  <c r="AC287" i="51"/>
  <c r="AC288" i="51"/>
  <c r="AC289" i="51"/>
  <c r="AC290" i="51"/>
  <c r="AC291" i="51"/>
  <c r="AC292" i="51"/>
  <c r="AC293" i="51"/>
  <c r="AC294" i="51"/>
  <c r="AC295" i="51"/>
  <c r="AC296" i="51"/>
  <c r="AC297" i="51"/>
  <c r="AC298" i="51"/>
  <c r="AC299" i="51"/>
  <c r="AC300" i="51"/>
  <c r="AC301" i="51"/>
  <c r="AC302" i="51"/>
  <c r="AC303" i="51"/>
  <c r="AC304" i="51"/>
  <c r="AC305" i="51"/>
  <c r="AC306" i="51"/>
  <c r="AC307" i="51"/>
  <c r="AC308" i="51"/>
  <c r="AC309" i="51"/>
  <c r="AC310" i="51"/>
  <c r="AC311" i="51"/>
  <c r="AC312" i="51"/>
  <c r="AC313" i="51"/>
  <c r="AC314" i="51"/>
  <c r="AC315" i="51"/>
  <c r="AC316" i="51"/>
  <c r="AC317" i="51"/>
  <c r="AC318" i="51"/>
  <c r="AC319" i="51"/>
  <c r="AC320" i="51"/>
  <c r="AC321" i="51"/>
  <c r="AC322" i="51"/>
  <c r="AC323" i="51"/>
  <c r="AC324" i="51"/>
  <c r="AC325" i="51"/>
  <c r="AC326" i="51"/>
  <c r="AC327" i="51"/>
  <c r="AC328" i="51"/>
  <c r="AC329" i="51"/>
  <c r="AC330" i="51"/>
  <c r="AC331" i="51"/>
  <c r="AC332" i="51"/>
  <c r="AC333" i="51"/>
  <c r="AC334" i="51"/>
  <c r="AC335" i="51"/>
  <c r="AC336" i="51"/>
  <c r="AC337" i="51"/>
  <c r="AC338" i="51"/>
  <c r="AC339" i="51"/>
  <c r="AC340" i="51"/>
  <c r="AC341" i="51"/>
  <c r="AC342" i="51"/>
  <c r="AC343" i="51"/>
  <c r="AC344" i="51"/>
  <c r="AC345" i="51"/>
  <c r="AC346" i="51"/>
  <c r="AC347" i="51"/>
  <c r="AC348" i="51"/>
  <c r="AC349" i="51"/>
  <c r="AC350" i="51"/>
  <c r="AC351" i="51"/>
  <c r="AC352" i="51"/>
  <c r="AC353" i="51"/>
  <c r="AC354" i="51"/>
  <c r="AC355" i="51"/>
  <c r="AC356" i="51"/>
  <c r="AC357" i="51"/>
  <c r="AC358" i="51"/>
  <c r="AC359" i="51"/>
  <c r="AC360" i="51"/>
  <c r="AC361" i="51"/>
  <c r="AC362" i="51"/>
  <c r="AC363" i="51"/>
  <c r="AC364" i="51"/>
  <c r="AC365" i="51"/>
  <c r="AC366" i="51"/>
  <c r="AC367" i="51"/>
  <c r="AC368" i="51"/>
  <c r="AC369" i="51"/>
  <c r="AC370" i="51"/>
  <c r="AC371" i="51"/>
  <c r="AC372" i="51"/>
  <c r="AC373" i="51"/>
  <c r="AC374" i="51"/>
  <c r="AC375" i="51"/>
  <c r="AC376" i="51"/>
  <c r="AC377" i="51"/>
  <c r="AC378" i="51"/>
  <c r="AC379" i="51"/>
  <c r="AC380" i="51"/>
  <c r="AC381" i="51"/>
  <c r="AC382" i="51"/>
  <c r="AC383" i="51"/>
  <c r="AC384" i="51"/>
  <c r="AC385" i="51"/>
  <c r="AC386" i="51"/>
  <c r="AC387" i="51"/>
  <c r="AC388" i="51"/>
  <c r="AC389" i="51"/>
  <c r="AC390" i="51"/>
  <c r="AC391" i="51"/>
  <c r="AC392" i="51"/>
  <c r="AC393" i="51"/>
  <c r="AC394" i="51"/>
  <c r="AC395" i="51"/>
  <c r="AC396" i="51"/>
  <c r="AC397" i="51"/>
  <c r="AC398" i="51"/>
  <c r="AC399" i="51"/>
  <c r="AC400" i="51"/>
  <c r="AC401" i="51"/>
  <c r="AC402" i="51"/>
  <c r="AC403" i="51"/>
  <c r="AC404" i="51"/>
  <c r="AC405" i="51"/>
  <c r="AC406" i="51"/>
  <c r="AC407" i="51"/>
  <c r="AC408" i="51"/>
  <c r="AC409" i="51"/>
  <c r="AC410" i="51"/>
  <c r="AC411" i="51"/>
  <c r="AC412" i="51"/>
  <c r="AC413" i="51"/>
  <c r="AC414" i="51"/>
  <c r="AC415" i="51"/>
  <c r="AC416" i="51"/>
  <c r="AC417" i="51"/>
  <c r="AC418" i="51"/>
  <c r="AC419" i="51"/>
  <c r="AC420" i="51"/>
  <c r="AC421" i="51"/>
  <c r="AC422" i="51"/>
  <c r="AC423" i="51"/>
  <c r="AC424" i="51"/>
  <c r="AC425" i="51"/>
  <c r="AC426" i="51"/>
  <c r="AC427" i="51"/>
  <c r="AC428" i="51"/>
  <c r="AC429" i="51"/>
  <c r="AC430" i="51"/>
  <c r="AC431" i="51"/>
  <c r="AC432" i="51"/>
  <c r="AC433" i="51"/>
  <c r="AC434" i="51"/>
  <c r="AC435" i="51"/>
  <c r="AC436" i="51"/>
  <c r="AC437" i="51"/>
  <c r="AC438" i="51"/>
  <c r="AC439" i="51"/>
  <c r="AC440" i="51"/>
  <c r="AC441" i="51"/>
  <c r="AC442" i="51"/>
  <c r="AC443" i="51"/>
  <c r="AC444" i="51"/>
  <c r="AC445" i="51"/>
  <c r="AC446" i="51"/>
  <c r="AC447" i="51"/>
  <c r="AC448" i="51"/>
  <c r="AC449" i="51"/>
  <c r="AC450" i="51"/>
  <c r="AC451" i="51"/>
  <c r="AC452" i="51"/>
  <c r="AC453" i="51"/>
  <c r="AC454" i="51"/>
  <c r="AC455" i="51"/>
  <c r="AC456" i="51"/>
  <c r="AC457" i="51"/>
  <c r="AC458" i="51"/>
  <c r="AC459" i="51"/>
  <c r="AC460" i="51"/>
  <c r="AC461" i="51"/>
  <c r="AC462" i="51"/>
  <c r="AC463" i="51"/>
  <c r="AC464" i="51"/>
  <c r="AC465" i="51"/>
  <c r="AC466" i="51"/>
  <c r="AC467" i="51"/>
  <c r="AC468" i="51"/>
  <c r="AC469" i="51"/>
  <c r="AC470" i="51"/>
  <c r="AC471" i="51"/>
  <c r="AC472" i="51"/>
  <c r="AC473" i="51"/>
  <c r="AC474" i="51"/>
  <c r="AC475" i="51"/>
  <c r="AC476" i="51"/>
  <c r="AC477" i="51"/>
  <c r="AC478" i="51"/>
  <c r="AC479" i="51"/>
  <c r="AC480" i="51"/>
  <c r="AC481" i="51"/>
  <c r="AC482" i="51"/>
  <c r="AC483" i="51"/>
  <c r="AC484" i="51"/>
  <c r="AC485" i="51"/>
  <c r="AC486" i="51"/>
  <c r="AC487" i="51"/>
  <c r="AC488" i="51"/>
  <c r="AC489" i="51"/>
  <c r="AC490" i="51"/>
  <c r="AC491" i="51"/>
  <c r="AC492" i="51"/>
  <c r="AC493" i="51"/>
  <c r="AC494" i="51"/>
  <c r="AC495" i="51"/>
  <c r="AC496" i="51"/>
  <c r="AC497" i="51"/>
  <c r="AC498" i="51"/>
  <c r="AC499" i="51"/>
  <c r="AC500" i="51"/>
  <c r="AC501" i="51"/>
  <c r="AC502" i="51"/>
  <c r="AC503" i="51"/>
  <c r="AC504" i="51"/>
  <c r="AC505" i="51"/>
  <c r="AC506" i="51"/>
  <c r="AC507" i="51"/>
  <c r="AC508" i="51"/>
  <c r="AC509" i="51"/>
  <c r="AC510" i="51"/>
  <c r="AC511" i="51"/>
  <c r="AC512" i="51"/>
  <c r="AC513" i="51"/>
  <c r="AC514" i="51"/>
  <c r="AC515" i="51"/>
  <c r="AC516" i="51"/>
  <c r="AC517" i="51"/>
  <c r="AC518" i="51"/>
  <c r="AC519" i="51"/>
  <c r="AC520" i="51"/>
  <c r="AC521" i="51"/>
  <c r="AC522" i="51"/>
  <c r="AC523" i="51"/>
  <c r="AC524" i="51"/>
  <c r="AC525" i="51"/>
  <c r="AC526" i="51"/>
  <c r="AC527" i="51"/>
  <c r="AC528" i="51"/>
  <c r="AC529" i="51"/>
  <c r="AC530" i="51"/>
  <c r="AC531" i="51"/>
  <c r="AC532" i="51"/>
  <c r="AC533" i="51"/>
  <c r="AC534" i="51"/>
  <c r="AC535" i="51"/>
  <c r="AC536" i="51"/>
  <c r="AC537" i="51"/>
  <c r="AC538" i="51"/>
  <c r="AC539" i="51"/>
  <c r="AC540" i="51"/>
  <c r="AC541" i="51"/>
  <c r="AC542" i="51"/>
  <c r="AC543" i="51"/>
  <c r="AC544" i="51"/>
  <c r="AC545" i="51"/>
  <c r="AC546" i="51"/>
  <c r="AC547" i="51"/>
  <c r="AC548" i="51"/>
  <c r="AC549" i="51"/>
  <c r="AC550" i="51"/>
  <c r="AC551" i="51"/>
  <c r="AC552" i="51"/>
  <c r="AC553" i="51"/>
  <c r="AC554" i="51"/>
  <c r="AC555" i="51"/>
  <c r="AC556" i="51"/>
  <c r="AC557" i="51"/>
  <c r="AC558" i="51"/>
  <c r="AC559" i="51"/>
  <c r="AC560" i="51"/>
  <c r="AC561" i="51"/>
  <c r="AC562" i="51"/>
  <c r="AC563" i="51"/>
  <c r="AC564" i="51"/>
  <c r="AC565" i="51"/>
  <c r="AC566" i="51"/>
  <c r="AC567" i="51"/>
  <c r="AC568" i="51"/>
  <c r="AC569" i="51"/>
  <c r="AC570" i="51"/>
  <c r="AC571" i="51"/>
  <c r="AC572" i="51"/>
  <c r="AC573" i="51"/>
  <c r="AC574" i="51"/>
  <c r="AC575" i="51"/>
  <c r="AC576" i="51"/>
  <c r="AC577" i="51"/>
  <c r="AC578" i="51"/>
  <c r="AC579" i="51"/>
  <c r="AC580" i="51"/>
  <c r="AC581" i="51"/>
  <c r="AC582" i="51"/>
  <c r="AC583" i="51"/>
  <c r="AC584" i="51"/>
  <c r="AC585" i="51"/>
  <c r="AC586" i="51"/>
  <c r="AC587" i="51"/>
  <c r="AC588" i="51"/>
  <c r="AC589" i="51"/>
  <c r="AC590" i="51"/>
  <c r="AC591" i="51"/>
  <c r="AC592" i="51"/>
  <c r="AC593" i="51"/>
  <c r="AC594" i="51"/>
  <c r="AC595" i="51"/>
  <c r="AC596" i="51"/>
  <c r="AC597" i="51"/>
  <c r="AC598" i="51"/>
  <c r="AC599" i="51"/>
  <c r="AC600" i="51"/>
  <c r="AC601" i="51"/>
  <c r="AC602" i="51"/>
  <c r="AC603" i="51"/>
  <c r="AC604" i="51"/>
  <c r="AC605" i="51"/>
  <c r="AC606" i="51"/>
  <c r="AC607" i="51"/>
  <c r="AC608" i="51"/>
  <c r="AC609" i="51"/>
  <c r="AC610" i="51"/>
  <c r="AC611" i="51"/>
  <c r="AC612" i="51"/>
  <c r="AC613" i="51"/>
  <c r="AC614" i="51"/>
  <c r="AC615" i="51"/>
  <c r="AC616" i="51"/>
  <c r="AC617" i="51"/>
  <c r="AC618" i="51"/>
  <c r="AC619" i="51"/>
  <c r="AC620" i="51"/>
  <c r="AC621" i="51"/>
  <c r="AC622" i="51"/>
  <c r="AC623" i="51"/>
  <c r="AC624" i="51"/>
  <c r="AC625" i="51"/>
  <c r="AC626" i="51"/>
  <c r="AC627" i="51"/>
  <c r="AC628" i="51"/>
  <c r="AC629" i="51"/>
  <c r="AC630" i="51"/>
  <c r="AC631" i="51"/>
  <c r="AC632" i="51"/>
  <c r="AC633" i="51"/>
  <c r="AC634" i="51"/>
  <c r="AC635" i="51"/>
  <c r="AC636" i="51"/>
  <c r="AC637" i="51"/>
  <c r="AC638" i="51"/>
  <c r="AC639" i="51"/>
  <c r="AC640" i="51"/>
  <c r="AC641" i="51"/>
  <c r="AC642" i="51"/>
  <c r="AC643" i="51"/>
  <c r="AC644" i="51"/>
  <c r="AC645" i="51"/>
  <c r="AC646" i="51"/>
  <c r="AC647" i="51"/>
  <c r="AC648" i="51"/>
  <c r="AC649" i="51"/>
  <c r="AC650" i="51"/>
  <c r="AC651" i="51"/>
  <c r="AC652" i="51"/>
  <c r="AC653" i="51"/>
  <c r="AC654" i="51"/>
  <c r="AC655" i="51"/>
  <c r="AC656" i="51"/>
  <c r="AC657" i="51"/>
  <c r="AC658" i="51"/>
  <c r="AC659" i="51"/>
  <c r="AC660" i="51"/>
  <c r="AC661" i="51"/>
  <c r="AC662" i="51"/>
  <c r="AC663" i="51"/>
  <c r="AC664" i="51"/>
  <c r="AC665" i="51"/>
  <c r="AC666" i="51"/>
  <c r="AC667" i="51"/>
  <c r="AC668" i="51"/>
  <c r="AC669" i="51"/>
  <c r="AC670" i="51"/>
  <c r="AC671" i="51"/>
  <c r="AC672" i="51"/>
  <c r="AC673" i="51"/>
  <c r="AC674" i="51"/>
  <c r="AC675" i="51"/>
  <c r="AC676" i="51"/>
  <c r="AC677" i="51"/>
  <c r="AC678" i="51"/>
  <c r="AC679" i="51"/>
  <c r="AC680" i="51"/>
  <c r="AC681" i="51"/>
  <c r="AC682" i="51"/>
  <c r="AC683" i="51"/>
  <c r="AC684" i="51"/>
  <c r="AC685" i="51"/>
  <c r="AC686" i="51"/>
  <c r="AC687" i="51"/>
  <c r="AC688" i="51"/>
  <c r="AC689" i="51"/>
  <c r="AC690" i="51"/>
  <c r="AC691" i="51"/>
  <c r="AC692" i="51"/>
  <c r="AC693" i="51"/>
  <c r="AC694" i="51"/>
  <c r="AC695" i="51"/>
  <c r="AC696" i="51"/>
  <c r="AC697" i="51"/>
  <c r="AC698" i="51"/>
  <c r="AC699" i="51"/>
  <c r="AC700" i="51"/>
  <c r="AC701" i="51"/>
  <c r="AC702" i="51"/>
  <c r="AC703" i="51"/>
  <c r="AC704" i="51"/>
  <c r="AC705" i="51"/>
  <c r="AC706" i="51"/>
  <c r="AC707" i="51"/>
  <c r="AC708" i="51"/>
  <c r="AC709" i="51"/>
  <c r="AC710" i="51"/>
  <c r="AC711" i="51"/>
  <c r="AC712" i="51"/>
  <c r="AC713" i="51"/>
  <c r="AC714" i="51"/>
  <c r="AC715" i="51"/>
  <c r="AC716" i="51"/>
  <c r="AC717" i="51"/>
  <c r="AC718" i="51"/>
  <c r="AC719" i="51"/>
  <c r="AC720" i="51"/>
  <c r="AC721" i="51"/>
  <c r="AC722" i="51"/>
  <c r="AC723" i="51"/>
  <c r="AC724" i="51"/>
  <c r="AC725" i="51"/>
  <c r="AC726" i="51"/>
  <c r="AC727" i="51"/>
  <c r="AC728" i="51"/>
  <c r="AC729" i="51"/>
  <c r="AC730" i="51"/>
  <c r="AC731" i="51"/>
  <c r="AC732" i="51"/>
  <c r="AC733" i="51"/>
  <c r="AC734" i="51"/>
  <c r="AC735" i="51"/>
  <c r="AC736" i="51"/>
  <c r="AC737" i="51"/>
  <c r="AC738" i="51"/>
  <c r="AC739" i="51"/>
  <c r="AC740" i="51"/>
  <c r="AC741" i="51"/>
  <c r="AC742" i="51"/>
  <c r="AC743" i="51"/>
  <c r="AC744" i="51"/>
  <c r="AC745" i="51"/>
  <c r="AC746" i="51"/>
  <c r="AC747" i="51"/>
  <c r="AC748" i="51"/>
  <c r="AC749" i="51"/>
  <c r="AC750" i="51"/>
  <c r="AC751" i="51"/>
  <c r="AC752" i="51"/>
  <c r="AC753" i="51"/>
  <c r="AC754" i="51"/>
  <c r="AC755" i="51"/>
  <c r="AC756" i="51"/>
  <c r="AC757" i="51"/>
  <c r="AC758" i="51"/>
  <c r="AC759" i="51"/>
  <c r="AC760" i="51"/>
  <c r="AC761" i="51"/>
  <c r="AC762" i="51"/>
  <c r="AC763" i="51"/>
  <c r="AC764" i="51"/>
  <c r="AC765" i="51"/>
  <c r="AC766" i="51"/>
  <c r="AC767" i="51"/>
  <c r="AC768" i="51"/>
  <c r="AC769" i="51"/>
  <c r="AC770" i="51"/>
  <c r="AC771" i="51"/>
  <c r="AC772" i="51"/>
  <c r="AC773" i="51"/>
  <c r="AC774" i="51"/>
  <c r="AC775" i="51"/>
  <c r="AC776" i="51"/>
  <c r="AC777" i="51"/>
  <c r="AC778" i="51"/>
  <c r="AC779" i="51"/>
  <c r="AC780" i="51"/>
  <c r="AC781" i="51"/>
  <c r="AC782" i="51"/>
  <c r="AC783" i="51"/>
  <c r="AC784" i="51"/>
  <c r="AC785" i="51"/>
  <c r="AC786" i="51"/>
  <c r="AC787" i="51"/>
  <c r="AC788" i="51"/>
  <c r="AC789" i="51"/>
  <c r="AC790" i="51"/>
  <c r="AC791" i="51"/>
  <c r="AC792" i="51"/>
  <c r="AC793" i="51"/>
  <c r="AC794" i="51"/>
  <c r="AC795" i="51"/>
  <c r="AC796" i="51"/>
  <c r="AC797" i="51"/>
  <c r="AC798" i="51"/>
  <c r="AC799" i="51"/>
  <c r="AC800" i="51"/>
  <c r="AC801" i="51"/>
  <c r="AC802" i="51"/>
  <c r="AC803" i="51"/>
  <c r="AC804" i="51"/>
  <c r="AC805" i="51"/>
  <c r="AC806" i="51"/>
  <c r="AC807" i="51"/>
  <c r="AC808" i="51"/>
  <c r="AC809" i="51"/>
  <c r="AC810" i="51"/>
  <c r="AC811" i="51"/>
  <c r="AC812" i="51"/>
  <c r="AC813" i="51"/>
  <c r="AC814" i="51"/>
  <c r="AC815" i="51"/>
  <c r="AC816" i="51"/>
  <c r="AC817" i="51"/>
  <c r="AC818" i="51"/>
  <c r="AC819" i="51"/>
  <c r="AC820" i="51"/>
  <c r="AC821" i="51"/>
  <c r="AC822" i="51"/>
  <c r="AC823" i="51"/>
  <c r="AC824" i="51"/>
  <c r="AC825" i="51"/>
  <c r="AC826" i="51"/>
  <c r="AC827" i="51"/>
  <c r="AC828" i="51"/>
  <c r="AC829" i="51"/>
  <c r="AC830" i="51"/>
  <c r="AC831" i="51"/>
  <c r="AC832" i="51"/>
  <c r="AC833" i="51"/>
  <c r="AC834" i="51"/>
  <c r="AC835" i="51"/>
  <c r="AC836" i="51"/>
  <c r="AC837" i="51"/>
  <c r="AC838" i="51"/>
  <c r="AC839" i="51"/>
  <c r="AC840" i="51"/>
  <c r="AC841" i="51"/>
  <c r="AC842" i="51"/>
  <c r="AC843" i="51"/>
  <c r="AC844" i="51"/>
  <c r="AC845" i="51"/>
  <c r="AC846" i="51"/>
  <c r="AC847" i="51"/>
  <c r="AC848" i="51"/>
  <c r="AC849" i="51"/>
  <c r="AC850" i="51"/>
  <c r="AC851" i="51"/>
  <c r="AC852" i="51"/>
  <c r="AC853" i="51"/>
  <c r="AC854" i="51"/>
  <c r="AC855" i="51"/>
  <c r="AC856" i="51"/>
  <c r="AC857" i="51"/>
  <c r="AC858" i="51"/>
  <c r="AC859" i="51"/>
  <c r="AC860" i="51"/>
  <c r="AC861" i="51"/>
  <c r="AC862" i="51"/>
  <c r="AC863" i="51"/>
  <c r="AC864" i="51"/>
  <c r="AC865" i="51"/>
  <c r="AC866" i="51"/>
  <c r="AC867" i="51"/>
  <c r="AC868" i="51"/>
  <c r="AC869" i="51"/>
  <c r="AC870" i="51"/>
  <c r="AC871" i="51"/>
  <c r="AC872" i="51"/>
  <c r="AC873" i="51"/>
  <c r="AC874" i="51"/>
  <c r="AC875" i="51"/>
  <c r="AC876" i="51"/>
  <c r="AC877" i="51"/>
  <c r="AC878" i="51"/>
  <c r="AC879" i="51"/>
  <c r="AC880" i="51"/>
  <c r="AC881" i="51"/>
  <c r="AC882" i="51"/>
  <c r="AC883" i="51"/>
  <c r="AC884" i="51"/>
  <c r="AC885" i="51"/>
  <c r="AC886" i="51"/>
  <c r="AC887" i="51"/>
  <c r="AC888" i="51"/>
  <c r="AC889" i="51"/>
  <c r="AC890" i="51"/>
  <c r="AC891" i="51"/>
  <c r="AC892" i="51"/>
  <c r="AC893" i="51"/>
  <c r="AC894" i="51"/>
  <c r="AC895" i="51"/>
  <c r="AC896" i="51"/>
  <c r="AC897" i="51"/>
  <c r="AC898" i="51"/>
  <c r="AC899" i="51"/>
  <c r="AC900" i="51"/>
  <c r="AC901" i="51"/>
  <c r="AC902" i="51"/>
  <c r="AC903" i="51"/>
  <c r="AC904" i="51"/>
  <c r="AC905" i="51"/>
  <c r="AC906" i="51"/>
  <c r="AC907" i="51"/>
  <c r="AC908" i="51"/>
  <c r="AC909" i="51"/>
  <c r="AC910" i="51"/>
  <c r="AC911" i="51"/>
  <c r="AC912" i="51"/>
  <c r="AC913" i="51"/>
  <c r="AC914" i="51"/>
  <c r="AC915" i="51"/>
  <c r="AC916" i="51"/>
  <c r="AC917" i="51"/>
  <c r="AC918" i="51"/>
  <c r="AC919" i="51"/>
  <c r="AC920" i="51"/>
  <c r="AC921" i="51"/>
  <c r="AC922" i="51"/>
  <c r="AC923" i="51"/>
  <c r="AC924" i="51"/>
  <c r="AC925" i="51"/>
  <c r="AC926" i="51"/>
  <c r="AC927" i="51"/>
  <c r="AC928" i="51"/>
  <c r="AC929" i="51"/>
  <c r="AC930" i="51"/>
  <c r="AC931" i="51"/>
  <c r="AC932" i="51"/>
  <c r="AC933" i="51"/>
  <c r="AC934" i="51"/>
  <c r="AC935" i="51"/>
  <c r="AC936" i="51"/>
  <c r="AC937" i="51"/>
  <c r="AC938" i="51"/>
  <c r="AC939" i="51"/>
  <c r="AC940" i="51"/>
  <c r="AC941" i="51"/>
  <c r="AC942" i="51"/>
  <c r="AC943" i="51"/>
  <c r="AC944" i="51"/>
  <c r="AC945" i="51"/>
  <c r="AC946" i="51"/>
  <c r="AC947" i="51"/>
  <c r="AC948" i="51"/>
  <c r="AC949" i="51"/>
  <c r="AC950" i="51"/>
  <c r="AC951" i="51"/>
  <c r="AC952" i="51"/>
  <c r="AC953" i="51"/>
  <c r="AC954" i="51"/>
  <c r="AC955" i="51"/>
  <c r="AC956" i="51"/>
  <c r="AC957" i="51"/>
  <c r="AC958" i="51"/>
  <c r="AC959" i="51"/>
  <c r="AC960" i="51"/>
  <c r="AC961" i="51"/>
  <c r="AC962" i="51"/>
  <c r="AC963" i="51"/>
  <c r="AC964" i="51"/>
  <c r="AC965" i="51"/>
  <c r="AC966" i="51"/>
  <c r="AC967" i="51"/>
  <c r="AC968" i="51"/>
  <c r="AC969" i="51"/>
  <c r="AC970" i="51"/>
  <c r="AC971" i="51"/>
  <c r="AC972" i="51"/>
  <c r="AC973" i="51"/>
  <c r="AC974" i="51"/>
  <c r="AC975" i="51"/>
  <c r="AC976" i="51"/>
  <c r="AC977" i="51"/>
  <c r="AC978" i="51"/>
  <c r="AC979" i="51"/>
  <c r="AC980" i="51"/>
  <c r="AC981" i="51"/>
  <c r="AC982" i="51"/>
  <c r="AC983" i="51"/>
  <c r="AC984" i="51"/>
  <c r="AC985" i="51"/>
  <c r="AC986" i="51"/>
  <c r="AC987" i="51"/>
  <c r="AC988" i="51"/>
  <c r="AC989" i="51"/>
  <c r="AC990" i="51"/>
  <c r="AC991" i="51"/>
  <c r="AC992" i="51"/>
  <c r="AC993" i="51"/>
  <c r="AC994" i="51"/>
  <c r="AC995" i="51"/>
  <c r="AC996" i="51"/>
  <c r="AC997" i="51"/>
  <c r="AC998" i="51"/>
  <c r="AC999" i="51"/>
  <c r="AC1000" i="51"/>
  <c r="AC1001" i="51"/>
  <c r="AC1002" i="51"/>
  <c r="AC1003" i="51"/>
  <c r="AC1004" i="51"/>
  <c r="AC1005" i="51"/>
  <c r="AC1006" i="51"/>
  <c r="AC1007" i="51"/>
  <c r="AC9" i="51"/>
  <c r="K10" i="51"/>
  <c r="K11" i="51"/>
  <c r="K12" i="51"/>
  <c r="K13" i="51"/>
  <c r="K14" i="51"/>
  <c r="K15" i="51"/>
  <c r="K16" i="51"/>
  <c r="K17" i="51"/>
  <c r="K18" i="51"/>
  <c r="K19" i="51"/>
  <c r="K20" i="51"/>
  <c r="K21" i="51"/>
  <c r="K22" i="51"/>
  <c r="K23" i="51"/>
  <c r="K24" i="51"/>
  <c r="K25" i="51"/>
  <c r="K26" i="51"/>
  <c r="K27" i="51"/>
  <c r="K28" i="51"/>
  <c r="K29" i="51"/>
  <c r="K30" i="51"/>
  <c r="K31" i="51"/>
  <c r="K32" i="51"/>
  <c r="K33" i="51"/>
  <c r="K34" i="51"/>
  <c r="K35" i="51"/>
  <c r="K36" i="51"/>
  <c r="K37" i="51"/>
  <c r="K38" i="51"/>
  <c r="K39" i="51"/>
  <c r="K40" i="51"/>
  <c r="K41" i="51"/>
  <c r="K42" i="51"/>
  <c r="K43" i="51"/>
  <c r="K44" i="51"/>
  <c r="K45" i="51"/>
  <c r="K46" i="51"/>
  <c r="K47" i="51"/>
  <c r="K48" i="51"/>
  <c r="K49" i="51"/>
  <c r="K50" i="51"/>
  <c r="K51" i="51"/>
  <c r="K52" i="51"/>
  <c r="K53" i="51"/>
  <c r="K54" i="51"/>
  <c r="K55" i="51"/>
  <c r="K56" i="51"/>
  <c r="K57" i="51"/>
  <c r="K58" i="51"/>
  <c r="K59" i="51"/>
  <c r="K60" i="51"/>
  <c r="K61" i="51"/>
  <c r="K62" i="51"/>
  <c r="K63" i="51"/>
  <c r="K64" i="51"/>
  <c r="K65" i="51"/>
  <c r="K66" i="51"/>
  <c r="K67" i="51"/>
  <c r="K68" i="51"/>
  <c r="K69" i="51"/>
  <c r="K70" i="51"/>
  <c r="K71" i="51"/>
  <c r="K72" i="51"/>
  <c r="K73" i="51"/>
  <c r="K74" i="51"/>
  <c r="K75" i="51"/>
  <c r="K76" i="51"/>
  <c r="K77" i="51"/>
  <c r="K78" i="51"/>
  <c r="K79" i="51"/>
  <c r="K80" i="51"/>
  <c r="K81" i="51"/>
  <c r="K82" i="51"/>
  <c r="K83" i="51"/>
  <c r="K84" i="51"/>
  <c r="K85" i="51"/>
  <c r="K86" i="51"/>
  <c r="K87" i="51"/>
  <c r="K88" i="51"/>
  <c r="K89" i="51"/>
  <c r="K90" i="51"/>
  <c r="K91" i="51"/>
  <c r="K92" i="51"/>
  <c r="K93" i="51"/>
  <c r="K94" i="51"/>
  <c r="K95" i="51"/>
  <c r="K96" i="51"/>
  <c r="K97" i="51"/>
  <c r="K98" i="51"/>
  <c r="K99" i="51"/>
  <c r="K100" i="51"/>
  <c r="K101" i="51"/>
  <c r="K102" i="51"/>
  <c r="K103" i="51"/>
  <c r="K104" i="51"/>
  <c r="K105" i="51"/>
  <c r="K106" i="51"/>
  <c r="K107" i="51"/>
  <c r="K108" i="51"/>
  <c r="K109" i="51"/>
  <c r="K110" i="51"/>
  <c r="K111" i="51"/>
  <c r="K112" i="51"/>
  <c r="K113" i="51"/>
  <c r="K114" i="51"/>
  <c r="K115" i="51"/>
  <c r="K116" i="51"/>
  <c r="K117" i="51"/>
  <c r="K118" i="51"/>
  <c r="K119" i="51"/>
  <c r="K120" i="51"/>
  <c r="K121" i="51"/>
  <c r="K122" i="51"/>
  <c r="K123" i="51"/>
  <c r="K124" i="51"/>
  <c r="K125" i="51"/>
  <c r="K126" i="51"/>
  <c r="K127" i="51"/>
  <c r="K128" i="51"/>
  <c r="K129" i="51"/>
  <c r="K130" i="51"/>
  <c r="K131" i="51"/>
  <c r="K132" i="51"/>
  <c r="K133" i="51"/>
  <c r="K134" i="51"/>
  <c r="K135" i="51"/>
  <c r="K136" i="51"/>
  <c r="K137" i="51"/>
  <c r="K138" i="51"/>
  <c r="K139" i="51"/>
  <c r="K140" i="51"/>
  <c r="K141" i="51"/>
  <c r="K142" i="51"/>
  <c r="K143" i="51"/>
  <c r="K144" i="51"/>
  <c r="K145" i="51"/>
  <c r="K146" i="51"/>
  <c r="K147" i="51"/>
  <c r="K148" i="51"/>
  <c r="K149" i="51"/>
  <c r="K150" i="51"/>
  <c r="K151" i="51"/>
  <c r="K152" i="51"/>
  <c r="K153" i="51"/>
  <c r="K154" i="51"/>
  <c r="K155" i="51"/>
  <c r="K156" i="51"/>
  <c r="K157" i="51"/>
  <c r="K158" i="51"/>
  <c r="K159" i="51"/>
  <c r="K160" i="51"/>
  <c r="K161" i="51"/>
  <c r="K162" i="51"/>
  <c r="K163" i="51"/>
  <c r="K164" i="51"/>
  <c r="K165" i="51"/>
  <c r="K166" i="51"/>
  <c r="K167" i="51"/>
  <c r="K168" i="51"/>
  <c r="K169" i="51"/>
  <c r="K170" i="51"/>
  <c r="K171" i="51"/>
  <c r="K172" i="51"/>
  <c r="K173" i="51"/>
  <c r="K174" i="51"/>
  <c r="K175" i="51"/>
  <c r="K176" i="51"/>
  <c r="K177" i="51"/>
  <c r="K178" i="51"/>
  <c r="K179" i="51"/>
  <c r="K180" i="51"/>
  <c r="K181" i="51"/>
  <c r="K182" i="51"/>
  <c r="K183" i="51"/>
  <c r="K184" i="51"/>
  <c r="K185" i="51"/>
  <c r="K186" i="51"/>
  <c r="K187" i="51"/>
  <c r="K188" i="51"/>
  <c r="K189" i="51"/>
  <c r="K190" i="51"/>
  <c r="K191" i="51"/>
  <c r="K192" i="51"/>
  <c r="K193" i="51"/>
  <c r="K194" i="51"/>
  <c r="K195" i="51"/>
  <c r="K196" i="51"/>
  <c r="K197" i="51"/>
  <c r="K198" i="51"/>
  <c r="K199" i="51"/>
  <c r="K200" i="51"/>
  <c r="K201" i="51"/>
  <c r="K202" i="51"/>
  <c r="K203" i="51"/>
  <c r="K204" i="51"/>
  <c r="K205" i="51"/>
  <c r="K206" i="51"/>
  <c r="K207" i="51"/>
  <c r="K208" i="51"/>
  <c r="K209" i="51"/>
  <c r="K210" i="51"/>
  <c r="K211" i="51"/>
  <c r="K212" i="51"/>
  <c r="K213" i="51"/>
  <c r="K214" i="51"/>
  <c r="K215" i="51"/>
  <c r="K216" i="51"/>
  <c r="K217" i="51"/>
  <c r="K218" i="51"/>
  <c r="K219" i="51"/>
  <c r="K220" i="51"/>
  <c r="K221" i="51"/>
  <c r="K222" i="51"/>
  <c r="K223" i="51"/>
  <c r="K224" i="51"/>
  <c r="K225" i="51"/>
  <c r="K226" i="51"/>
  <c r="K227" i="51"/>
  <c r="K228" i="51"/>
  <c r="K229" i="51"/>
  <c r="K230" i="51"/>
  <c r="K231" i="51"/>
  <c r="K232" i="51"/>
  <c r="K233" i="51"/>
  <c r="K234" i="51"/>
  <c r="K235" i="51"/>
  <c r="K236" i="51"/>
  <c r="K237" i="51"/>
  <c r="K238" i="51"/>
  <c r="K239" i="51"/>
  <c r="K240" i="51"/>
  <c r="K241" i="51"/>
  <c r="K242" i="51"/>
  <c r="K243" i="51"/>
  <c r="K244" i="51"/>
  <c r="K245" i="51"/>
  <c r="K246" i="51"/>
  <c r="K247" i="51"/>
  <c r="K248" i="51"/>
  <c r="K249" i="51"/>
  <c r="K250" i="51"/>
  <c r="K251" i="51"/>
  <c r="K252" i="51"/>
  <c r="K253" i="51"/>
  <c r="K254" i="51"/>
  <c r="K255" i="51"/>
  <c r="K256" i="51"/>
  <c r="K257" i="51"/>
  <c r="K258" i="51"/>
  <c r="K259" i="51"/>
  <c r="K260" i="51"/>
  <c r="K261" i="51"/>
  <c r="K262" i="51"/>
  <c r="K263" i="51"/>
  <c r="K264" i="51"/>
  <c r="K265" i="51"/>
  <c r="K266" i="51"/>
  <c r="K267" i="51"/>
  <c r="K268" i="51"/>
  <c r="K269" i="51"/>
  <c r="K270" i="51"/>
  <c r="K271" i="51"/>
  <c r="K272" i="51"/>
  <c r="K273" i="51"/>
  <c r="K274" i="51"/>
  <c r="K275" i="51"/>
  <c r="K276" i="51"/>
  <c r="K277" i="51"/>
  <c r="K278" i="51"/>
  <c r="K279" i="51"/>
  <c r="K280" i="51"/>
  <c r="K281" i="51"/>
  <c r="K282" i="51"/>
  <c r="K283" i="51"/>
  <c r="K284" i="51"/>
  <c r="K285" i="51"/>
  <c r="K286" i="51"/>
  <c r="K287" i="51"/>
  <c r="K288" i="51"/>
  <c r="K289" i="51"/>
  <c r="K290" i="51"/>
  <c r="K291" i="51"/>
  <c r="K292" i="51"/>
  <c r="K293" i="51"/>
  <c r="K294" i="51"/>
  <c r="K295" i="51"/>
  <c r="K296" i="51"/>
  <c r="K297" i="51"/>
  <c r="K298" i="51"/>
  <c r="K299" i="51"/>
  <c r="K300" i="51"/>
  <c r="K301" i="51"/>
  <c r="K302" i="51"/>
  <c r="K303" i="51"/>
  <c r="K304" i="51"/>
  <c r="K305" i="51"/>
  <c r="K306" i="51"/>
  <c r="K307" i="51"/>
  <c r="K308" i="51"/>
  <c r="K309" i="51"/>
  <c r="K310" i="51"/>
  <c r="K311" i="51"/>
  <c r="K312" i="51"/>
  <c r="K313" i="51"/>
  <c r="K314" i="51"/>
  <c r="K315" i="51"/>
  <c r="K316" i="51"/>
  <c r="K317" i="51"/>
  <c r="K318" i="51"/>
  <c r="K319" i="51"/>
  <c r="K320" i="51"/>
  <c r="K321" i="51"/>
  <c r="K322" i="51"/>
  <c r="K323" i="51"/>
  <c r="K324" i="51"/>
  <c r="K325" i="51"/>
  <c r="K326" i="51"/>
  <c r="K327" i="51"/>
  <c r="K328" i="51"/>
  <c r="K329" i="51"/>
  <c r="K330" i="51"/>
  <c r="K331" i="51"/>
  <c r="K332" i="51"/>
  <c r="K333" i="51"/>
  <c r="K334" i="51"/>
  <c r="K335" i="51"/>
  <c r="K336" i="51"/>
  <c r="K337" i="51"/>
  <c r="K338" i="51"/>
  <c r="K339" i="51"/>
  <c r="K340" i="51"/>
  <c r="K341" i="51"/>
  <c r="K342" i="51"/>
  <c r="K343" i="51"/>
  <c r="K344" i="51"/>
  <c r="K345" i="51"/>
  <c r="K346" i="51"/>
  <c r="K347" i="51"/>
  <c r="K348" i="51"/>
  <c r="K349" i="51"/>
  <c r="K350" i="51"/>
  <c r="K351" i="51"/>
  <c r="K352" i="51"/>
  <c r="K353" i="51"/>
  <c r="K354" i="51"/>
  <c r="K355" i="51"/>
  <c r="K356" i="51"/>
  <c r="K357" i="51"/>
  <c r="K358" i="51"/>
  <c r="K359" i="51"/>
  <c r="K360" i="51"/>
  <c r="K361" i="51"/>
  <c r="K362" i="51"/>
  <c r="K363" i="51"/>
  <c r="K364" i="51"/>
  <c r="K365" i="51"/>
  <c r="K366" i="51"/>
  <c r="K367" i="51"/>
  <c r="K368" i="51"/>
  <c r="K369" i="51"/>
  <c r="K370" i="51"/>
  <c r="K371" i="51"/>
  <c r="K372" i="51"/>
  <c r="K373" i="51"/>
  <c r="K374" i="51"/>
  <c r="K375" i="51"/>
  <c r="K376" i="51"/>
  <c r="K377" i="51"/>
  <c r="K378" i="51"/>
  <c r="K379" i="51"/>
  <c r="K380" i="51"/>
  <c r="K381" i="51"/>
  <c r="K382" i="51"/>
  <c r="K383" i="51"/>
  <c r="K384" i="51"/>
  <c r="K385" i="51"/>
  <c r="K386" i="51"/>
  <c r="K387" i="51"/>
  <c r="K388" i="51"/>
  <c r="K389" i="51"/>
  <c r="K390" i="51"/>
  <c r="K391" i="51"/>
  <c r="K392" i="51"/>
  <c r="K393" i="51"/>
  <c r="K394" i="51"/>
  <c r="K395" i="51"/>
  <c r="K396" i="51"/>
  <c r="K397" i="51"/>
  <c r="K398" i="51"/>
  <c r="K399" i="51"/>
  <c r="K400" i="51"/>
  <c r="K401" i="51"/>
  <c r="K402" i="51"/>
  <c r="K403" i="51"/>
  <c r="K404" i="51"/>
  <c r="K405" i="51"/>
  <c r="K406" i="51"/>
  <c r="K407" i="51"/>
  <c r="K408" i="51"/>
  <c r="K409" i="51"/>
  <c r="K410" i="51"/>
  <c r="K411" i="51"/>
  <c r="K412" i="51"/>
  <c r="K413" i="51"/>
  <c r="K414" i="51"/>
  <c r="K415" i="51"/>
  <c r="K416" i="51"/>
  <c r="K417" i="51"/>
  <c r="K418" i="51"/>
  <c r="K419" i="51"/>
  <c r="K420" i="51"/>
  <c r="K421" i="51"/>
  <c r="K422" i="51"/>
  <c r="K423" i="51"/>
  <c r="K424" i="51"/>
  <c r="K425" i="51"/>
  <c r="K426" i="51"/>
  <c r="K427" i="51"/>
  <c r="K428" i="51"/>
  <c r="K429" i="51"/>
  <c r="K430" i="51"/>
  <c r="K431" i="51"/>
  <c r="K432" i="51"/>
  <c r="K433" i="51"/>
  <c r="K434" i="51"/>
  <c r="K435" i="51"/>
  <c r="K436" i="51"/>
  <c r="K437" i="51"/>
  <c r="K438" i="51"/>
  <c r="K439" i="51"/>
  <c r="K440" i="51"/>
  <c r="K441" i="51"/>
  <c r="K442" i="51"/>
  <c r="K443" i="51"/>
  <c r="K444" i="51"/>
  <c r="K445" i="51"/>
  <c r="K446" i="51"/>
  <c r="K447" i="51"/>
  <c r="K448" i="51"/>
  <c r="K449" i="51"/>
  <c r="K450" i="51"/>
  <c r="K451" i="51"/>
  <c r="K452" i="51"/>
  <c r="K453" i="51"/>
  <c r="K454" i="51"/>
  <c r="K455" i="51"/>
  <c r="K456" i="51"/>
  <c r="K457" i="51"/>
  <c r="K458" i="51"/>
  <c r="K459" i="51"/>
  <c r="K460" i="51"/>
  <c r="K461" i="51"/>
  <c r="K462" i="51"/>
  <c r="K463" i="51"/>
  <c r="K464" i="51"/>
  <c r="K465" i="51"/>
  <c r="K466" i="51"/>
  <c r="K467" i="51"/>
  <c r="K468" i="51"/>
  <c r="K469" i="51"/>
  <c r="K470" i="51"/>
  <c r="K471" i="51"/>
  <c r="K472" i="51"/>
  <c r="K473" i="51"/>
  <c r="K474" i="51"/>
  <c r="K475" i="51"/>
  <c r="K476" i="51"/>
  <c r="K477" i="51"/>
  <c r="K478" i="51"/>
  <c r="K479" i="51"/>
  <c r="K480" i="51"/>
  <c r="K481" i="51"/>
  <c r="K482" i="51"/>
  <c r="K483" i="51"/>
  <c r="K484" i="51"/>
  <c r="K485" i="51"/>
  <c r="K486" i="51"/>
  <c r="K487" i="51"/>
  <c r="K488" i="51"/>
  <c r="K489" i="51"/>
  <c r="K490" i="51"/>
  <c r="K491" i="51"/>
  <c r="K492" i="51"/>
  <c r="K493" i="51"/>
  <c r="K494" i="51"/>
  <c r="K495" i="51"/>
  <c r="K496" i="51"/>
  <c r="K497" i="51"/>
  <c r="K498" i="51"/>
  <c r="K499" i="51"/>
  <c r="K500" i="51"/>
  <c r="K501" i="51"/>
  <c r="K502" i="51"/>
  <c r="K503" i="51"/>
  <c r="K504" i="51"/>
  <c r="K505" i="51"/>
  <c r="K506" i="51"/>
  <c r="K507" i="51"/>
  <c r="K508" i="51"/>
  <c r="K509" i="51"/>
  <c r="K510" i="51"/>
  <c r="K511" i="51"/>
  <c r="K512" i="51"/>
  <c r="K513" i="51"/>
  <c r="K514" i="51"/>
  <c r="K515" i="51"/>
  <c r="K516" i="51"/>
  <c r="K517" i="51"/>
  <c r="K518" i="51"/>
  <c r="K519" i="51"/>
  <c r="K520" i="51"/>
  <c r="K521" i="51"/>
  <c r="K522" i="51"/>
  <c r="K523" i="51"/>
  <c r="K524" i="51"/>
  <c r="K525" i="51"/>
  <c r="K526" i="51"/>
  <c r="K527" i="51"/>
  <c r="K528" i="51"/>
  <c r="K529" i="51"/>
  <c r="K530" i="51"/>
  <c r="K531" i="51"/>
  <c r="K532" i="51"/>
  <c r="K533" i="51"/>
  <c r="K534" i="51"/>
  <c r="K535" i="51"/>
  <c r="K536" i="51"/>
  <c r="K537" i="51"/>
  <c r="K538" i="51"/>
  <c r="K539" i="51"/>
  <c r="K540" i="51"/>
  <c r="K541" i="51"/>
  <c r="K542" i="51"/>
  <c r="K543" i="51"/>
  <c r="K544" i="51"/>
  <c r="K545" i="51"/>
  <c r="K546" i="51"/>
  <c r="K547" i="51"/>
  <c r="K548" i="51"/>
  <c r="K549" i="51"/>
  <c r="K550" i="51"/>
  <c r="K551" i="51"/>
  <c r="K552" i="51"/>
  <c r="K553" i="51"/>
  <c r="K554" i="51"/>
  <c r="K555" i="51"/>
  <c r="K556" i="51"/>
  <c r="K557" i="51"/>
  <c r="K558" i="51"/>
  <c r="K559" i="51"/>
  <c r="K560" i="51"/>
  <c r="K561" i="51"/>
  <c r="K562" i="51"/>
  <c r="K563" i="51"/>
  <c r="K564" i="51"/>
  <c r="K565" i="51"/>
  <c r="K566" i="51"/>
  <c r="K567" i="51"/>
  <c r="K568" i="51"/>
  <c r="K569" i="51"/>
  <c r="K570" i="51"/>
  <c r="K571" i="51"/>
  <c r="K572" i="51"/>
  <c r="K573" i="51"/>
  <c r="K574" i="51"/>
  <c r="K575" i="51"/>
  <c r="K576" i="51"/>
  <c r="K577" i="51"/>
  <c r="K578" i="51"/>
  <c r="K579" i="51"/>
  <c r="K580" i="51"/>
  <c r="K581" i="51"/>
  <c r="K582" i="51"/>
  <c r="K583" i="51"/>
  <c r="K584" i="51"/>
  <c r="K585" i="51"/>
  <c r="K586" i="51"/>
  <c r="K587" i="51"/>
  <c r="K588" i="51"/>
  <c r="K589" i="51"/>
  <c r="K590" i="51"/>
  <c r="K591" i="51"/>
  <c r="K592" i="51"/>
  <c r="K593" i="51"/>
  <c r="K594" i="51"/>
  <c r="K595" i="51"/>
  <c r="K596" i="51"/>
  <c r="K597" i="51"/>
  <c r="K598" i="51"/>
  <c r="K599" i="51"/>
  <c r="K600" i="51"/>
  <c r="K601" i="51"/>
  <c r="K602" i="51"/>
  <c r="K603" i="51"/>
  <c r="K604" i="51"/>
  <c r="K605" i="51"/>
  <c r="K606" i="51"/>
  <c r="K607" i="51"/>
  <c r="K608" i="51"/>
  <c r="K609" i="51"/>
  <c r="K610" i="51"/>
  <c r="K611" i="51"/>
  <c r="K612" i="51"/>
  <c r="K613" i="51"/>
  <c r="K614" i="51"/>
  <c r="K615" i="51"/>
  <c r="K616" i="51"/>
  <c r="K617" i="51"/>
  <c r="K618" i="51"/>
  <c r="K619" i="51"/>
  <c r="K620" i="51"/>
  <c r="K621" i="51"/>
  <c r="K622" i="51"/>
  <c r="K623" i="51"/>
  <c r="K624" i="51"/>
  <c r="K625" i="51"/>
  <c r="K626" i="51"/>
  <c r="K627" i="51"/>
  <c r="K628" i="51"/>
  <c r="K629" i="51"/>
  <c r="K630" i="51"/>
  <c r="K631" i="51"/>
  <c r="K632" i="51"/>
  <c r="K633" i="51"/>
  <c r="K634" i="51"/>
  <c r="K635" i="51"/>
  <c r="K636" i="51"/>
  <c r="K637" i="51"/>
  <c r="K638" i="51"/>
  <c r="K639" i="51"/>
  <c r="K640" i="51"/>
  <c r="K641" i="51"/>
  <c r="K642" i="51"/>
  <c r="K643" i="51"/>
  <c r="K644" i="51"/>
  <c r="K645" i="51"/>
  <c r="K646" i="51"/>
  <c r="K647" i="51"/>
  <c r="K648" i="51"/>
  <c r="K649" i="51"/>
  <c r="K650" i="51"/>
  <c r="K651" i="51"/>
  <c r="K652" i="51"/>
  <c r="K653" i="51"/>
  <c r="K654" i="51"/>
  <c r="K655" i="51"/>
  <c r="K656" i="51"/>
  <c r="K657" i="51"/>
  <c r="K658" i="51"/>
  <c r="K659" i="51"/>
  <c r="K660" i="51"/>
  <c r="K661" i="51"/>
  <c r="K662" i="51"/>
  <c r="K663" i="51"/>
  <c r="K664" i="51"/>
  <c r="K665" i="51"/>
  <c r="K666" i="51"/>
  <c r="K667" i="51"/>
  <c r="K668" i="51"/>
  <c r="K669" i="51"/>
  <c r="K670" i="51"/>
  <c r="K671" i="51"/>
  <c r="K672" i="51"/>
  <c r="K673" i="51"/>
  <c r="K674" i="51"/>
  <c r="K675" i="51"/>
  <c r="K676" i="51"/>
  <c r="K677" i="51"/>
  <c r="K678" i="51"/>
  <c r="K679" i="51"/>
  <c r="K680" i="51"/>
  <c r="K681" i="51"/>
  <c r="K682" i="51"/>
  <c r="K683" i="51"/>
  <c r="K684" i="51"/>
  <c r="K685" i="51"/>
  <c r="K686" i="51"/>
  <c r="K687" i="51"/>
  <c r="K688" i="51"/>
  <c r="K689" i="51"/>
  <c r="K690" i="51"/>
  <c r="K691" i="51"/>
  <c r="K692" i="51"/>
  <c r="K693" i="51"/>
  <c r="K694" i="51"/>
  <c r="K695" i="51"/>
  <c r="K696" i="51"/>
  <c r="K697" i="51"/>
  <c r="K698" i="51"/>
  <c r="K699" i="51"/>
  <c r="K700" i="51"/>
  <c r="K701" i="51"/>
  <c r="K702" i="51"/>
  <c r="K703" i="51"/>
  <c r="K704" i="51"/>
  <c r="K705" i="51"/>
  <c r="K706" i="51"/>
  <c r="K707" i="51"/>
  <c r="K708" i="51"/>
  <c r="K709" i="51"/>
  <c r="K710" i="51"/>
  <c r="K711" i="51"/>
  <c r="K712" i="51"/>
  <c r="K713" i="51"/>
  <c r="K714" i="51"/>
  <c r="K715" i="51"/>
  <c r="K716" i="51"/>
  <c r="K717" i="51"/>
  <c r="K718" i="51"/>
  <c r="K719" i="51"/>
  <c r="K720" i="51"/>
  <c r="K721" i="51"/>
  <c r="K722" i="51"/>
  <c r="K723" i="51"/>
  <c r="K724" i="51"/>
  <c r="K725" i="51"/>
  <c r="K726" i="51"/>
  <c r="K727" i="51"/>
  <c r="K728" i="51"/>
  <c r="K729" i="51"/>
  <c r="K730" i="51"/>
  <c r="K731" i="51"/>
  <c r="K732" i="51"/>
  <c r="K733" i="51"/>
  <c r="K734" i="51"/>
  <c r="K735" i="51"/>
  <c r="K736" i="51"/>
  <c r="K737" i="51"/>
  <c r="K738" i="51"/>
  <c r="K739" i="51"/>
  <c r="K740" i="51"/>
  <c r="K741" i="51"/>
  <c r="K742" i="51"/>
  <c r="K743" i="51"/>
  <c r="K744" i="51"/>
  <c r="K745" i="51"/>
  <c r="K746" i="51"/>
  <c r="K747" i="51"/>
  <c r="K748" i="51"/>
  <c r="K749" i="51"/>
  <c r="K750" i="51"/>
  <c r="K751" i="51"/>
  <c r="K752" i="51"/>
  <c r="K753" i="51"/>
  <c r="K754" i="51"/>
  <c r="K755" i="51"/>
  <c r="K756" i="51"/>
  <c r="K757" i="51"/>
  <c r="K758" i="51"/>
  <c r="K759" i="51"/>
  <c r="K760" i="51"/>
  <c r="K761" i="51"/>
  <c r="K762" i="51"/>
  <c r="K763" i="51"/>
  <c r="K764" i="51"/>
  <c r="K765" i="51"/>
  <c r="K766" i="51"/>
  <c r="K767" i="51"/>
  <c r="K768" i="51"/>
  <c r="K769" i="51"/>
  <c r="K770" i="51"/>
  <c r="K771" i="51"/>
  <c r="K772" i="51"/>
  <c r="K773" i="51"/>
  <c r="K774" i="51"/>
  <c r="K775" i="51"/>
  <c r="K776" i="51"/>
  <c r="K777" i="51"/>
  <c r="K778" i="51"/>
  <c r="K779" i="51"/>
  <c r="K780" i="51"/>
  <c r="K781" i="51"/>
  <c r="K782" i="51"/>
  <c r="K783" i="51"/>
  <c r="K784" i="51"/>
  <c r="K785" i="51"/>
  <c r="K786" i="51"/>
  <c r="K787" i="51"/>
  <c r="K788" i="51"/>
  <c r="K789" i="51"/>
  <c r="K790" i="51"/>
  <c r="K791" i="51"/>
  <c r="K792" i="51"/>
  <c r="K793" i="51"/>
  <c r="K794" i="51"/>
  <c r="K795" i="51"/>
  <c r="K796" i="51"/>
  <c r="K797" i="51"/>
  <c r="K798" i="51"/>
  <c r="K799" i="51"/>
  <c r="K800" i="51"/>
  <c r="K801" i="51"/>
  <c r="K802" i="51"/>
  <c r="K803" i="51"/>
  <c r="K804" i="51"/>
  <c r="K805" i="51"/>
  <c r="K806" i="51"/>
  <c r="K807" i="51"/>
  <c r="K808" i="51"/>
  <c r="K809" i="51"/>
  <c r="K810" i="51"/>
  <c r="K811" i="51"/>
  <c r="K812" i="51"/>
  <c r="K813" i="51"/>
  <c r="K814" i="51"/>
  <c r="K815" i="51"/>
  <c r="K816" i="51"/>
  <c r="K817" i="51"/>
  <c r="K818" i="51"/>
  <c r="K819" i="51"/>
  <c r="K820" i="51"/>
  <c r="K821" i="51"/>
  <c r="K822" i="51"/>
  <c r="K823" i="51"/>
  <c r="K824" i="51"/>
  <c r="K825" i="51"/>
  <c r="K826" i="51"/>
  <c r="K827" i="51"/>
  <c r="K828" i="51"/>
  <c r="K829" i="51"/>
  <c r="K830" i="51"/>
  <c r="K831" i="51"/>
  <c r="K832" i="51"/>
  <c r="K833" i="51"/>
  <c r="K834" i="51"/>
  <c r="K835" i="51"/>
  <c r="K836" i="51"/>
  <c r="K837" i="51"/>
  <c r="K838" i="51"/>
  <c r="K839" i="51"/>
  <c r="K840" i="51"/>
  <c r="K841" i="51"/>
  <c r="K842" i="51"/>
  <c r="K843" i="51"/>
  <c r="K844" i="51"/>
  <c r="K845" i="51"/>
  <c r="K846" i="51"/>
  <c r="K847" i="51"/>
  <c r="K848" i="51"/>
  <c r="K849" i="51"/>
  <c r="K850" i="51"/>
  <c r="K851" i="51"/>
  <c r="K852" i="51"/>
  <c r="K853" i="51"/>
  <c r="K854" i="51"/>
  <c r="K855" i="51"/>
  <c r="K856" i="51"/>
  <c r="K857" i="51"/>
  <c r="K858" i="51"/>
  <c r="K859" i="51"/>
  <c r="K860" i="51"/>
  <c r="K861" i="51"/>
  <c r="K862" i="51"/>
  <c r="K863" i="51"/>
  <c r="K864" i="51"/>
  <c r="K865" i="51"/>
  <c r="K866" i="51"/>
  <c r="K867" i="51"/>
  <c r="K868" i="51"/>
  <c r="K869" i="51"/>
  <c r="K870" i="51"/>
  <c r="K871" i="51"/>
  <c r="K872" i="51"/>
  <c r="K873" i="51"/>
  <c r="K874" i="51"/>
  <c r="K875" i="51"/>
  <c r="K876" i="51"/>
  <c r="K877" i="51"/>
  <c r="K878" i="51"/>
  <c r="K879" i="51"/>
  <c r="K880" i="51"/>
  <c r="K881" i="51"/>
  <c r="K882" i="51"/>
  <c r="K883" i="51"/>
  <c r="K884" i="51"/>
  <c r="K885" i="51"/>
  <c r="K886" i="51"/>
  <c r="K887" i="51"/>
  <c r="K888" i="51"/>
  <c r="K889" i="51"/>
  <c r="K890" i="51"/>
  <c r="K891" i="51"/>
  <c r="K892" i="51"/>
  <c r="K893" i="51"/>
  <c r="K894" i="51"/>
  <c r="K895" i="51"/>
  <c r="K896" i="51"/>
  <c r="K897" i="51"/>
  <c r="K898" i="51"/>
  <c r="K899" i="51"/>
  <c r="K900" i="51"/>
  <c r="K901" i="51"/>
  <c r="K902" i="51"/>
  <c r="K903" i="51"/>
  <c r="K904" i="51"/>
  <c r="K905" i="51"/>
  <c r="K906" i="51"/>
  <c r="K907" i="51"/>
  <c r="K908" i="51"/>
  <c r="K909" i="51"/>
  <c r="K910" i="51"/>
  <c r="K911" i="51"/>
  <c r="K912" i="51"/>
  <c r="K913" i="51"/>
  <c r="K914" i="51"/>
  <c r="K915" i="51"/>
  <c r="K916" i="51"/>
  <c r="K917" i="51"/>
  <c r="K918" i="51"/>
  <c r="K919" i="51"/>
  <c r="K920" i="51"/>
  <c r="K921" i="51"/>
  <c r="K922" i="51"/>
  <c r="K923" i="51"/>
  <c r="K924" i="51"/>
  <c r="K925" i="51"/>
  <c r="K926" i="51"/>
  <c r="K927" i="51"/>
  <c r="K928" i="51"/>
  <c r="K929" i="51"/>
  <c r="K930" i="51"/>
  <c r="K931" i="51"/>
  <c r="K932" i="51"/>
  <c r="K933" i="51"/>
  <c r="K934" i="51"/>
  <c r="K935" i="51"/>
  <c r="K936" i="51"/>
  <c r="K937" i="51"/>
  <c r="K938" i="51"/>
  <c r="K939" i="51"/>
  <c r="K940" i="51"/>
  <c r="K941" i="51"/>
  <c r="K942" i="51"/>
  <c r="K943" i="51"/>
  <c r="K944" i="51"/>
  <c r="K945" i="51"/>
  <c r="K946" i="51"/>
  <c r="K947" i="51"/>
  <c r="K948" i="51"/>
  <c r="K949" i="51"/>
  <c r="K950" i="51"/>
  <c r="K951" i="51"/>
  <c r="K952" i="51"/>
  <c r="K953" i="51"/>
  <c r="K954" i="51"/>
  <c r="K955" i="51"/>
  <c r="K956" i="51"/>
  <c r="K957" i="51"/>
  <c r="K958" i="51"/>
  <c r="K959" i="51"/>
  <c r="K960" i="51"/>
  <c r="K961" i="51"/>
  <c r="K962" i="51"/>
  <c r="K963" i="51"/>
  <c r="K964" i="51"/>
  <c r="K965" i="51"/>
  <c r="K966" i="51"/>
  <c r="K967" i="51"/>
  <c r="K968" i="51"/>
  <c r="K969" i="51"/>
  <c r="K970" i="51"/>
  <c r="K971" i="51"/>
  <c r="K972" i="51"/>
  <c r="K973" i="51"/>
  <c r="K974" i="51"/>
  <c r="K975" i="51"/>
  <c r="K976" i="51"/>
  <c r="K977" i="51"/>
  <c r="K978" i="51"/>
  <c r="K979" i="51"/>
  <c r="K980" i="51"/>
  <c r="K981" i="51"/>
  <c r="K982" i="51"/>
  <c r="K983" i="51"/>
  <c r="K984" i="51"/>
  <c r="K985" i="51"/>
  <c r="K986" i="51"/>
  <c r="K987" i="51"/>
  <c r="K988" i="51"/>
  <c r="K989" i="51"/>
  <c r="K990" i="51"/>
  <c r="K991" i="51"/>
  <c r="K992" i="51"/>
  <c r="K993" i="51"/>
  <c r="K994" i="51"/>
  <c r="K995" i="51"/>
  <c r="K996" i="51"/>
  <c r="K997" i="51"/>
  <c r="K998" i="51"/>
  <c r="K999" i="51"/>
  <c r="K1000" i="51"/>
  <c r="K1001" i="51"/>
  <c r="K1002" i="51"/>
  <c r="K1003" i="51"/>
  <c r="K1004" i="51"/>
  <c r="K1005" i="51"/>
  <c r="K1006" i="51"/>
  <c r="K1007" i="51"/>
  <c r="AA9" i="37"/>
  <c r="AA10" i="37"/>
  <c r="AA11" i="37"/>
  <c r="AA12" i="37"/>
  <c r="AA13" i="37"/>
  <c r="AA14" i="37"/>
  <c r="AA15" i="37"/>
  <c r="AA16" i="37"/>
  <c r="AA17" i="37"/>
  <c r="AA18" i="37"/>
  <c r="AA19" i="37"/>
  <c r="AA20" i="37"/>
  <c r="AA21" i="37"/>
  <c r="AA22" i="37"/>
  <c r="AA23" i="37"/>
  <c r="AA24" i="37"/>
  <c r="AA25" i="37"/>
  <c r="AA26" i="37"/>
  <c r="AA27" i="37"/>
  <c r="AA28" i="37"/>
  <c r="AA29" i="37"/>
  <c r="AA30" i="37"/>
  <c r="AA31" i="37"/>
  <c r="AA32" i="37"/>
  <c r="AA33" i="37"/>
  <c r="AA34" i="37"/>
  <c r="AA35" i="37"/>
  <c r="AA36" i="37"/>
  <c r="AA37" i="37"/>
  <c r="AA38" i="37"/>
  <c r="AA39" i="37"/>
  <c r="AA40" i="37"/>
  <c r="AA41" i="37"/>
  <c r="AA42" i="37"/>
  <c r="AA43" i="37"/>
  <c r="AA44" i="37"/>
  <c r="AA45" i="37"/>
  <c r="AA46" i="37"/>
  <c r="AA47" i="37"/>
  <c r="AA48" i="37"/>
  <c r="AA49" i="37"/>
  <c r="AA50" i="37"/>
  <c r="AA51" i="37"/>
  <c r="AA52" i="37"/>
  <c r="AA53" i="37"/>
  <c r="AA54" i="37"/>
  <c r="AA55" i="37"/>
  <c r="AA56" i="37"/>
  <c r="AA57" i="37"/>
  <c r="AA58" i="37"/>
  <c r="AA59" i="37"/>
  <c r="AA60" i="37"/>
  <c r="AA61" i="37"/>
  <c r="AA62" i="37"/>
  <c r="AA63" i="37"/>
  <c r="AA64" i="37"/>
  <c r="AA65" i="37"/>
  <c r="AA66" i="37"/>
  <c r="AA67" i="37"/>
  <c r="AA68" i="37"/>
  <c r="AA69" i="37"/>
  <c r="AA70" i="37"/>
  <c r="AA71" i="37"/>
  <c r="AA72" i="37"/>
  <c r="AA73" i="37"/>
  <c r="AA74" i="37"/>
  <c r="AA75" i="37"/>
  <c r="AA76" i="37"/>
  <c r="AA77" i="37"/>
  <c r="AA78" i="37"/>
  <c r="AA79" i="37"/>
  <c r="AA80" i="37"/>
  <c r="AA81" i="37"/>
  <c r="AA82" i="37"/>
  <c r="AA83" i="37"/>
  <c r="AA84" i="37"/>
  <c r="AA85" i="37"/>
  <c r="AA86" i="37"/>
  <c r="AA87" i="37"/>
  <c r="AA88" i="37"/>
  <c r="AA89" i="37"/>
  <c r="AA90" i="37"/>
  <c r="AA91" i="37"/>
  <c r="AA92" i="37"/>
  <c r="AA93" i="37"/>
  <c r="AA94" i="37"/>
  <c r="AA95" i="37"/>
  <c r="AA96" i="37"/>
  <c r="AA97" i="37"/>
  <c r="AA98" i="37"/>
  <c r="AA99" i="37"/>
  <c r="AA100" i="37"/>
  <c r="AA101" i="37"/>
  <c r="AA102" i="37"/>
  <c r="AA103" i="37"/>
  <c r="AA104" i="37"/>
  <c r="AA105" i="37"/>
  <c r="AA106" i="37"/>
  <c r="AA107" i="37"/>
  <c r="AA108" i="37"/>
  <c r="AA109" i="37"/>
  <c r="AA110" i="37"/>
  <c r="AA111" i="37"/>
  <c r="AA112" i="37"/>
  <c r="AA113" i="37"/>
  <c r="AA114" i="37"/>
  <c r="AA115" i="37"/>
  <c r="AA116" i="37"/>
  <c r="AA117" i="37"/>
  <c r="AA118" i="37"/>
  <c r="AA119" i="37"/>
  <c r="AA120" i="37"/>
  <c r="AA121" i="37"/>
  <c r="AA122" i="37"/>
  <c r="AA123" i="37"/>
  <c r="AA124" i="37"/>
  <c r="AA125" i="37"/>
  <c r="AA126" i="37"/>
  <c r="AA127" i="37"/>
  <c r="AA128" i="37"/>
  <c r="AA129" i="37"/>
  <c r="AA130" i="37"/>
  <c r="AA131" i="37"/>
  <c r="AA132" i="37"/>
  <c r="AA133" i="37"/>
  <c r="AA134" i="37"/>
  <c r="AA135" i="37"/>
  <c r="AA136" i="37"/>
  <c r="AA137" i="37"/>
  <c r="AA138" i="37"/>
  <c r="AA139" i="37"/>
  <c r="AA140" i="37"/>
  <c r="AA141" i="37"/>
  <c r="AA142" i="37"/>
  <c r="AA143" i="37"/>
  <c r="AA144" i="37"/>
  <c r="AA145" i="37"/>
  <c r="AA146" i="37"/>
  <c r="AA147" i="37"/>
  <c r="AA148" i="37"/>
  <c r="AA149" i="37"/>
  <c r="AA150" i="37"/>
  <c r="AA151" i="37"/>
  <c r="AA152" i="37"/>
  <c r="AA153" i="37"/>
  <c r="AA154" i="37"/>
  <c r="AA155" i="37"/>
  <c r="AA156" i="37"/>
  <c r="AA157" i="37"/>
  <c r="AA158" i="37"/>
  <c r="AA159" i="37"/>
  <c r="AA160" i="37"/>
  <c r="AA161" i="37"/>
  <c r="AA162" i="37"/>
  <c r="AA163" i="37"/>
  <c r="AA164" i="37"/>
  <c r="AA165" i="37"/>
  <c r="AA166" i="37"/>
  <c r="AA167" i="37"/>
  <c r="AA168" i="37"/>
  <c r="AA169" i="37"/>
  <c r="AA170" i="37"/>
  <c r="AA171" i="37"/>
  <c r="AA172" i="37"/>
  <c r="AA173" i="37"/>
  <c r="AA174" i="37"/>
  <c r="AA175" i="37"/>
  <c r="AA176" i="37"/>
  <c r="AA177" i="37"/>
  <c r="AA178" i="37"/>
  <c r="AA179" i="37"/>
  <c r="AA180" i="37"/>
  <c r="AA181" i="37"/>
  <c r="AA182" i="37"/>
  <c r="AA183" i="37"/>
  <c r="AA184" i="37"/>
  <c r="AA185" i="37"/>
  <c r="AA186" i="37"/>
  <c r="AA187" i="37"/>
  <c r="AA188" i="37"/>
  <c r="AA189" i="37"/>
  <c r="AA190" i="37"/>
  <c r="AA191" i="37"/>
  <c r="AA192" i="37"/>
  <c r="AA193" i="37"/>
  <c r="AA194" i="37"/>
  <c r="AA195" i="37"/>
  <c r="AA196" i="37"/>
  <c r="AA197" i="37"/>
  <c r="AA198" i="37"/>
  <c r="AA199" i="37"/>
  <c r="AA200" i="37"/>
  <c r="AA201" i="37"/>
  <c r="AA202" i="37"/>
  <c r="AA203" i="37"/>
  <c r="AA204" i="37"/>
  <c r="AA205" i="37"/>
  <c r="AA206" i="37"/>
  <c r="AA207" i="37"/>
  <c r="AA208" i="37"/>
  <c r="AA209" i="37"/>
  <c r="AA210" i="37"/>
  <c r="AA211" i="37"/>
  <c r="AA212" i="37"/>
  <c r="AA213" i="37"/>
  <c r="AA214" i="37"/>
  <c r="AA215" i="37"/>
  <c r="AA216" i="37"/>
  <c r="AA217" i="37"/>
  <c r="AA218" i="37"/>
  <c r="AA219" i="37"/>
  <c r="AA220" i="37"/>
  <c r="AA221" i="37"/>
  <c r="AA222" i="37"/>
  <c r="AA223" i="37"/>
  <c r="AA224" i="37"/>
  <c r="AA225" i="37"/>
  <c r="AA226" i="37"/>
  <c r="AA227" i="37"/>
  <c r="AA228" i="37"/>
  <c r="AA229" i="37"/>
  <c r="AA230" i="37"/>
  <c r="AA231" i="37"/>
  <c r="AA232" i="37"/>
  <c r="AA233" i="37"/>
  <c r="AA234" i="37"/>
  <c r="AA235" i="37"/>
  <c r="AA236" i="37"/>
  <c r="AA237" i="37"/>
  <c r="AA238" i="37"/>
  <c r="AA239" i="37"/>
  <c r="AA240" i="37"/>
  <c r="AA241" i="37"/>
  <c r="AA242" i="37"/>
  <c r="AA243" i="37"/>
  <c r="AA244" i="37"/>
  <c r="AA245" i="37"/>
  <c r="AA246" i="37"/>
  <c r="AA247" i="37"/>
  <c r="AA248" i="37"/>
  <c r="AA249" i="37"/>
  <c r="AA250" i="37"/>
  <c r="AA251" i="37"/>
  <c r="AA252" i="37"/>
  <c r="AA253" i="37"/>
  <c r="AA254" i="37"/>
  <c r="AA255" i="37"/>
  <c r="AA256" i="37"/>
  <c r="AA257" i="37"/>
  <c r="AA258" i="37"/>
  <c r="AA259" i="37"/>
  <c r="AA260" i="37"/>
  <c r="AA261" i="37"/>
  <c r="AA262" i="37"/>
  <c r="AA263" i="37"/>
  <c r="AA264" i="37"/>
  <c r="AA265" i="37"/>
  <c r="AA266" i="37"/>
  <c r="AA267" i="37"/>
  <c r="AA268" i="37"/>
  <c r="AA269" i="37"/>
  <c r="AA270" i="37"/>
  <c r="AA271" i="37"/>
  <c r="AA272" i="37"/>
  <c r="AA273" i="37"/>
  <c r="AA274" i="37"/>
  <c r="AA275" i="37"/>
  <c r="AA276" i="37"/>
  <c r="AA277" i="37"/>
  <c r="AA278" i="37"/>
  <c r="AA279" i="37"/>
  <c r="AA280" i="37"/>
  <c r="AA281" i="37"/>
  <c r="AA282" i="37"/>
  <c r="AA283" i="37"/>
  <c r="AA284" i="37"/>
  <c r="AA285" i="37"/>
  <c r="AA286" i="37"/>
  <c r="AA287" i="37"/>
  <c r="AA288" i="37"/>
  <c r="AA289" i="37"/>
  <c r="AA290" i="37"/>
  <c r="AA291" i="37"/>
  <c r="AA292" i="37"/>
  <c r="AA293" i="37"/>
  <c r="AA294" i="37"/>
  <c r="AA295" i="37"/>
  <c r="AA296" i="37"/>
  <c r="AA297" i="37"/>
  <c r="AA298" i="37"/>
  <c r="AA299" i="37"/>
  <c r="AA300" i="37"/>
  <c r="AA301" i="37"/>
  <c r="AA302" i="37"/>
  <c r="AA303" i="37"/>
  <c r="AA304" i="37"/>
  <c r="AA305" i="37"/>
  <c r="AA306" i="37"/>
  <c r="AA307" i="37"/>
  <c r="AA308" i="37"/>
  <c r="AA309" i="37"/>
  <c r="AA310" i="37"/>
  <c r="AA311" i="37"/>
  <c r="AA312" i="37"/>
  <c r="AA313" i="37"/>
  <c r="AA314" i="37"/>
  <c r="AA315" i="37"/>
  <c r="AA316" i="37"/>
  <c r="AA317" i="37"/>
  <c r="AA318" i="37"/>
  <c r="AA319" i="37"/>
  <c r="AA320" i="37"/>
  <c r="AA321" i="37"/>
  <c r="AA322" i="37"/>
  <c r="AA323" i="37"/>
  <c r="AA324" i="37"/>
  <c r="AA325" i="37"/>
  <c r="AA326" i="37"/>
  <c r="AA327" i="37"/>
  <c r="AA328" i="37"/>
  <c r="AA329" i="37"/>
  <c r="AA330" i="37"/>
  <c r="AA331" i="37"/>
  <c r="AA332" i="37"/>
  <c r="AA333" i="37"/>
  <c r="AA334" i="37"/>
  <c r="AA335" i="37"/>
  <c r="AA336" i="37"/>
  <c r="AA337" i="37"/>
  <c r="AA338" i="37"/>
  <c r="AA339" i="37"/>
  <c r="AA340" i="37"/>
  <c r="AA341" i="37"/>
  <c r="AA342" i="37"/>
  <c r="AA343" i="37"/>
  <c r="AA344" i="37"/>
  <c r="AA345" i="37"/>
  <c r="AA346" i="37"/>
  <c r="AA347" i="37"/>
  <c r="AA348" i="37"/>
  <c r="AA349" i="37"/>
  <c r="AA350" i="37"/>
  <c r="AA351" i="37"/>
  <c r="AA352" i="37"/>
  <c r="AA353" i="37"/>
  <c r="AA354" i="37"/>
  <c r="AA355" i="37"/>
  <c r="AA356" i="37"/>
  <c r="AA357" i="37"/>
  <c r="AA358" i="37"/>
  <c r="AA359" i="37"/>
  <c r="AA360" i="37"/>
  <c r="AA361" i="37"/>
  <c r="AA362" i="37"/>
  <c r="AA363" i="37"/>
  <c r="AA364" i="37"/>
  <c r="AA365" i="37"/>
  <c r="AA366" i="37"/>
  <c r="AA367" i="37"/>
  <c r="AA368" i="37"/>
  <c r="AA369" i="37"/>
  <c r="AA370" i="37"/>
  <c r="AA371" i="37"/>
  <c r="AA372" i="37"/>
  <c r="AA373" i="37"/>
  <c r="AA374" i="37"/>
  <c r="AA375" i="37"/>
  <c r="AA376" i="37"/>
  <c r="AA377" i="37"/>
  <c r="AA378" i="37"/>
  <c r="AA379" i="37"/>
  <c r="AA380" i="37"/>
  <c r="AA381" i="37"/>
  <c r="AA382" i="37"/>
  <c r="AA383" i="37"/>
  <c r="AA384" i="37"/>
  <c r="AA385" i="37"/>
  <c r="AA386" i="37"/>
  <c r="AA387" i="37"/>
  <c r="AA388" i="37"/>
  <c r="AA389" i="37"/>
  <c r="AA390" i="37"/>
  <c r="AA391" i="37"/>
  <c r="AA392" i="37"/>
  <c r="AA393" i="37"/>
  <c r="AA394" i="37"/>
  <c r="AA395" i="37"/>
  <c r="AA396" i="37"/>
  <c r="AA397" i="37"/>
  <c r="AA398" i="37"/>
  <c r="AA399" i="37"/>
  <c r="AA400" i="37"/>
  <c r="AA401" i="37"/>
  <c r="AA402" i="37"/>
  <c r="AA403" i="37"/>
  <c r="AA404" i="37"/>
  <c r="AA405" i="37"/>
  <c r="AA406" i="37"/>
  <c r="AA407" i="37"/>
  <c r="AA408" i="37"/>
  <c r="AA409" i="37"/>
  <c r="AA410" i="37"/>
  <c r="AA411" i="37"/>
  <c r="AA412" i="37"/>
  <c r="AA413" i="37"/>
  <c r="AA414" i="37"/>
  <c r="AA415" i="37"/>
  <c r="AA416" i="37"/>
  <c r="AA417" i="37"/>
  <c r="AA418" i="37"/>
  <c r="AA419" i="37"/>
  <c r="AA420" i="37"/>
  <c r="AA421" i="37"/>
  <c r="AA422" i="37"/>
  <c r="AA423" i="37"/>
  <c r="AA424" i="37"/>
  <c r="AA425" i="37"/>
  <c r="AA426" i="37"/>
  <c r="AA427" i="37"/>
  <c r="AA428" i="37"/>
  <c r="AA429" i="37"/>
  <c r="AA430" i="37"/>
  <c r="AA431" i="37"/>
  <c r="AA432" i="37"/>
  <c r="AA433" i="37"/>
  <c r="AA434" i="37"/>
  <c r="AA435" i="37"/>
  <c r="AA436" i="37"/>
  <c r="AA437" i="37"/>
  <c r="AA438" i="37"/>
  <c r="AA439" i="37"/>
  <c r="AA440" i="37"/>
  <c r="AA441" i="37"/>
  <c r="AA442" i="37"/>
  <c r="AA443" i="37"/>
  <c r="AA444" i="37"/>
  <c r="AA445" i="37"/>
  <c r="AA446" i="37"/>
  <c r="AA447" i="37"/>
  <c r="AA448" i="37"/>
  <c r="AA449" i="37"/>
  <c r="AA450" i="37"/>
  <c r="AA451" i="37"/>
  <c r="AA452" i="37"/>
  <c r="AA453" i="37"/>
  <c r="AA454" i="37"/>
  <c r="AA455" i="37"/>
  <c r="AA456" i="37"/>
  <c r="AA457" i="37"/>
  <c r="AA458" i="37"/>
  <c r="AA459" i="37"/>
  <c r="AA460" i="37"/>
  <c r="AA461" i="37"/>
  <c r="AA462" i="37"/>
  <c r="AA463" i="37"/>
  <c r="AA464" i="37"/>
  <c r="AA465" i="37"/>
  <c r="AA466" i="37"/>
  <c r="AA467" i="37"/>
  <c r="AA468" i="37"/>
  <c r="AA469" i="37"/>
  <c r="AA470" i="37"/>
  <c r="AA471" i="37"/>
  <c r="AA472" i="37"/>
  <c r="AA473" i="37"/>
  <c r="AA474" i="37"/>
  <c r="AA475" i="37"/>
  <c r="AA476" i="37"/>
  <c r="AA477" i="37"/>
  <c r="AA478" i="37"/>
  <c r="AA479" i="37"/>
  <c r="AA480" i="37"/>
  <c r="AA481" i="37"/>
  <c r="AA482" i="37"/>
  <c r="AA483" i="37"/>
  <c r="AA484" i="37"/>
  <c r="AA485" i="37"/>
  <c r="AA486" i="37"/>
  <c r="AA487" i="37"/>
  <c r="AA488" i="37"/>
  <c r="AA489" i="37"/>
  <c r="AA490" i="37"/>
  <c r="AA491" i="37"/>
  <c r="AA492" i="37"/>
  <c r="AA493" i="37"/>
  <c r="AA494" i="37"/>
  <c r="AA495" i="37"/>
  <c r="AA496" i="37"/>
  <c r="AA497" i="37"/>
  <c r="AA498" i="37"/>
  <c r="AA499" i="37"/>
  <c r="AA500" i="37"/>
  <c r="AA501" i="37"/>
  <c r="AA502" i="37"/>
  <c r="AA503" i="37"/>
  <c r="AA504" i="37"/>
  <c r="AA505" i="37"/>
  <c r="AA506" i="37"/>
  <c r="AA507" i="37"/>
  <c r="AA508" i="37"/>
  <c r="AA509" i="37"/>
  <c r="AA510" i="37"/>
  <c r="AA511" i="37"/>
  <c r="AA512" i="37"/>
  <c r="AA513" i="37"/>
  <c r="AA514" i="37"/>
  <c r="AA515" i="37"/>
  <c r="AA516" i="37"/>
  <c r="AA517" i="37"/>
  <c r="AA518" i="37"/>
  <c r="AA519" i="37"/>
  <c r="AA520" i="37"/>
  <c r="AA521" i="37"/>
  <c r="AA522" i="37"/>
  <c r="AA523" i="37"/>
  <c r="AA524" i="37"/>
  <c r="AA525" i="37"/>
  <c r="AA526" i="37"/>
  <c r="AA527" i="37"/>
  <c r="AA528" i="37"/>
  <c r="AA529" i="37"/>
  <c r="AA530" i="37"/>
  <c r="AA531" i="37"/>
  <c r="AA532" i="37"/>
  <c r="AA533" i="37"/>
  <c r="AA534" i="37"/>
  <c r="AA535" i="37"/>
  <c r="AA536" i="37"/>
  <c r="AA537" i="37"/>
  <c r="AA538" i="37"/>
  <c r="AA539" i="37"/>
  <c r="AA540" i="37"/>
  <c r="AA541" i="37"/>
  <c r="AA542" i="37"/>
  <c r="AA543" i="37"/>
  <c r="AA544" i="37"/>
  <c r="AA545" i="37"/>
  <c r="AA546" i="37"/>
  <c r="AA547" i="37"/>
  <c r="AA548" i="37"/>
  <c r="AA549" i="37"/>
  <c r="AA550" i="37"/>
  <c r="AA551" i="37"/>
  <c r="AA552" i="37"/>
  <c r="AA553" i="37"/>
  <c r="AA554" i="37"/>
  <c r="AA555" i="37"/>
  <c r="AA556" i="37"/>
  <c r="AA557" i="37"/>
  <c r="AA558" i="37"/>
  <c r="AA559" i="37"/>
  <c r="AA560" i="37"/>
  <c r="AA561" i="37"/>
  <c r="AA562" i="37"/>
  <c r="AA563" i="37"/>
  <c r="AA564" i="37"/>
  <c r="AA565" i="37"/>
  <c r="AA566" i="37"/>
  <c r="AA567" i="37"/>
  <c r="AA568" i="37"/>
  <c r="AA569" i="37"/>
  <c r="AA570" i="37"/>
  <c r="AA571" i="37"/>
  <c r="AA572" i="37"/>
  <c r="AA573" i="37"/>
  <c r="AA574" i="37"/>
  <c r="AA575" i="37"/>
  <c r="AA576" i="37"/>
  <c r="AA577" i="37"/>
  <c r="AA578" i="37"/>
  <c r="AA579" i="37"/>
  <c r="AA580" i="37"/>
  <c r="AA581" i="37"/>
  <c r="AA582" i="37"/>
  <c r="AA583" i="37"/>
  <c r="AA584" i="37"/>
  <c r="AA585" i="37"/>
  <c r="AA586" i="37"/>
  <c r="AA587" i="37"/>
  <c r="AA588" i="37"/>
  <c r="AA589" i="37"/>
  <c r="AA590" i="37"/>
  <c r="AA591" i="37"/>
  <c r="AA592" i="37"/>
  <c r="AA593" i="37"/>
  <c r="AA594" i="37"/>
  <c r="AA595" i="37"/>
  <c r="AA596" i="37"/>
  <c r="AA597" i="37"/>
  <c r="AA598" i="37"/>
  <c r="AA599" i="37"/>
  <c r="AA600" i="37"/>
  <c r="AA601" i="37"/>
  <c r="AA602" i="37"/>
  <c r="AA603" i="37"/>
  <c r="AA604" i="37"/>
  <c r="AA605" i="37"/>
  <c r="AA606" i="37"/>
  <c r="AA607" i="37"/>
  <c r="AA608" i="37"/>
  <c r="AA609" i="37"/>
  <c r="AA610" i="37"/>
  <c r="AA611" i="37"/>
  <c r="AA612" i="37"/>
  <c r="AA613" i="37"/>
  <c r="AA614" i="37"/>
  <c r="AA615" i="37"/>
  <c r="AA616" i="37"/>
  <c r="AA617" i="37"/>
  <c r="AA618" i="37"/>
  <c r="AA619" i="37"/>
  <c r="AA620" i="37"/>
  <c r="AA621" i="37"/>
  <c r="AA622" i="37"/>
  <c r="AA623" i="37"/>
  <c r="AA624" i="37"/>
  <c r="AA625" i="37"/>
  <c r="AA626" i="37"/>
  <c r="AA627" i="37"/>
  <c r="AA628" i="37"/>
  <c r="AA629" i="37"/>
  <c r="AA630" i="37"/>
  <c r="AA631" i="37"/>
  <c r="AA632" i="37"/>
  <c r="AA633" i="37"/>
  <c r="AA634" i="37"/>
  <c r="AA635" i="37"/>
  <c r="AA636" i="37"/>
  <c r="AA637" i="37"/>
  <c r="AA638" i="37"/>
  <c r="AA639" i="37"/>
  <c r="AA640" i="37"/>
  <c r="AA641" i="37"/>
  <c r="AA642" i="37"/>
  <c r="AA643" i="37"/>
  <c r="AA644" i="37"/>
  <c r="AA645" i="37"/>
  <c r="AA646" i="37"/>
  <c r="AA647" i="37"/>
  <c r="AA648" i="37"/>
  <c r="AA649" i="37"/>
  <c r="AA650" i="37"/>
  <c r="AA651" i="37"/>
  <c r="AA652" i="37"/>
  <c r="AA653" i="37"/>
  <c r="AA654" i="37"/>
  <c r="AA655" i="37"/>
  <c r="AA656" i="37"/>
  <c r="AA657" i="37"/>
  <c r="AA658" i="37"/>
  <c r="AA659" i="37"/>
  <c r="AA660" i="37"/>
  <c r="AA661" i="37"/>
  <c r="AA662" i="37"/>
  <c r="AA663" i="37"/>
  <c r="AA664" i="37"/>
  <c r="AA665" i="37"/>
  <c r="AA666" i="37"/>
  <c r="AA667" i="37"/>
  <c r="AA668" i="37"/>
  <c r="AA669" i="37"/>
  <c r="AA670" i="37"/>
  <c r="AA671" i="37"/>
  <c r="AA672" i="37"/>
  <c r="AA673" i="37"/>
  <c r="AA674" i="37"/>
  <c r="AA675" i="37"/>
  <c r="AA676" i="37"/>
  <c r="AA677" i="37"/>
  <c r="AA678" i="37"/>
  <c r="AA679" i="37"/>
  <c r="AA680" i="37"/>
  <c r="AA681" i="37"/>
  <c r="AA682" i="37"/>
  <c r="AA683" i="37"/>
  <c r="AA684" i="37"/>
  <c r="AA685" i="37"/>
  <c r="AA686" i="37"/>
  <c r="AA687" i="37"/>
  <c r="AA688" i="37"/>
  <c r="AA689" i="37"/>
  <c r="AA690" i="37"/>
  <c r="AA691" i="37"/>
  <c r="AA692" i="37"/>
  <c r="AA693" i="37"/>
  <c r="AA694" i="37"/>
  <c r="AA695" i="37"/>
  <c r="AA696" i="37"/>
  <c r="AA697" i="37"/>
  <c r="AA698" i="37"/>
  <c r="AA699" i="37"/>
  <c r="AA700" i="37"/>
  <c r="AA701" i="37"/>
  <c r="AA702" i="37"/>
  <c r="AA703" i="37"/>
  <c r="AA704" i="37"/>
  <c r="AA705" i="37"/>
  <c r="AA706" i="37"/>
  <c r="AA707" i="37"/>
  <c r="AA708" i="37"/>
  <c r="AA709" i="37"/>
  <c r="AA710" i="37"/>
  <c r="AA711" i="37"/>
  <c r="AA712" i="37"/>
  <c r="AA713" i="37"/>
  <c r="AA714" i="37"/>
  <c r="AA715" i="37"/>
  <c r="AA716" i="37"/>
  <c r="AA717" i="37"/>
  <c r="AA718" i="37"/>
  <c r="AA719" i="37"/>
  <c r="AA720" i="37"/>
  <c r="AA721" i="37"/>
  <c r="AA722" i="37"/>
  <c r="AA723" i="37"/>
  <c r="AA724" i="37"/>
  <c r="AA725" i="37"/>
  <c r="AA726" i="37"/>
  <c r="AA727" i="37"/>
  <c r="AA728" i="37"/>
  <c r="AA729" i="37"/>
  <c r="AA730" i="37"/>
  <c r="AA731" i="37"/>
  <c r="AA732" i="37"/>
  <c r="AA733" i="37"/>
  <c r="AA734" i="37"/>
  <c r="AA735" i="37"/>
  <c r="AA736" i="37"/>
  <c r="AA737" i="37"/>
  <c r="AA738" i="37"/>
  <c r="AA739" i="37"/>
  <c r="AA740" i="37"/>
  <c r="AA741" i="37"/>
  <c r="AA742" i="37"/>
  <c r="AA743" i="37"/>
  <c r="AA744" i="37"/>
  <c r="AA745" i="37"/>
  <c r="AA746" i="37"/>
  <c r="AA747" i="37"/>
  <c r="AA748" i="37"/>
  <c r="AA749" i="37"/>
  <c r="AA750" i="37"/>
  <c r="AA751" i="37"/>
  <c r="AA752" i="37"/>
  <c r="AA753" i="37"/>
  <c r="AA754" i="37"/>
  <c r="AA755" i="37"/>
  <c r="AA756" i="37"/>
  <c r="AA757" i="37"/>
  <c r="AA758" i="37"/>
  <c r="AA759" i="37"/>
  <c r="AA760" i="37"/>
  <c r="AA761" i="37"/>
  <c r="AA762" i="37"/>
  <c r="AA763" i="37"/>
  <c r="AA764" i="37"/>
  <c r="AA765" i="37"/>
  <c r="AA766" i="37"/>
  <c r="AA767" i="37"/>
  <c r="AA768" i="37"/>
  <c r="AA769" i="37"/>
  <c r="AA770" i="37"/>
  <c r="AA771" i="37"/>
  <c r="AA772" i="37"/>
  <c r="AA773" i="37"/>
  <c r="AA774" i="37"/>
  <c r="AA775" i="37"/>
  <c r="AA776" i="37"/>
  <c r="AA777" i="37"/>
  <c r="AA778" i="37"/>
  <c r="AA779" i="37"/>
  <c r="AA780" i="37"/>
  <c r="AA781" i="37"/>
  <c r="AA782" i="37"/>
  <c r="AA783" i="37"/>
  <c r="AA784" i="37"/>
  <c r="AA785" i="37"/>
  <c r="AA786" i="37"/>
  <c r="AA787" i="37"/>
  <c r="AA788" i="37"/>
  <c r="AA789" i="37"/>
  <c r="AA790" i="37"/>
  <c r="AA791" i="37"/>
  <c r="AA792" i="37"/>
  <c r="AA793" i="37"/>
  <c r="AA794" i="37"/>
  <c r="AA795" i="37"/>
  <c r="AA796" i="37"/>
  <c r="AA797" i="37"/>
  <c r="AA798" i="37"/>
  <c r="AA799" i="37"/>
  <c r="AA800" i="37"/>
  <c r="AA801" i="37"/>
  <c r="AA802" i="37"/>
  <c r="AA803" i="37"/>
  <c r="AA804" i="37"/>
  <c r="AA805" i="37"/>
  <c r="AA806" i="37"/>
  <c r="AA807" i="37"/>
  <c r="AA808" i="37"/>
  <c r="AA809" i="37"/>
  <c r="AA810" i="37"/>
  <c r="AA811" i="37"/>
  <c r="AA812" i="37"/>
  <c r="AA813" i="37"/>
  <c r="AA814" i="37"/>
  <c r="AA815" i="37"/>
  <c r="AA816" i="37"/>
  <c r="AA817" i="37"/>
  <c r="AA818" i="37"/>
  <c r="AA819" i="37"/>
  <c r="AA820" i="37"/>
  <c r="AA821" i="37"/>
  <c r="AA822" i="37"/>
  <c r="AA823" i="37"/>
  <c r="AA824" i="37"/>
  <c r="AA825" i="37"/>
  <c r="AA826" i="37"/>
  <c r="AA827" i="37"/>
  <c r="AA828" i="37"/>
  <c r="AA829" i="37"/>
  <c r="AA830" i="37"/>
  <c r="AA831" i="37"/>
  <c r="AA832" i="37"/>
  <c r="AA833" i="37"/>
  <c r="AA834" i="37"/>
  <c r="AA835" i="37"/>
  <c r="AA836" i="37"/>
  <c r="AA837" i="37"/>
  <c r="AA838" i="37"/>
  <c r="AA839" i="37"/>
  <c r="AA840" i="37"/>
  <c r="AA841" i="37"/>
  <c r="AA842" i="37"/>
  <c r="AA843" i="37"/>
  <c r="AA844" i="37"/>
  <c r="AA845" i="37"/>
  <c r="AA846" i="37"/>
  <c r="AA847" i="37"/>
  <c r="AA848" i="37"/>
  <c r="AA849" i="37"/>
  <c r="AA850" i="37"/>
  <c r="AA851" i="37"/>
  <c r="AA852" i="37"/>
  <c r="AA853" i="37"/>
  <c r="AA854" i="37"/>
  <c r="AA855" i="37"/>
  <c r="AA856" i="37"/>
  <c r="AA857" i="37"/>
  <c r="AA858" i="37"/>
  <c r="AA859" i="37"/>
  <c r="AA860" i="37"/>
  <c r="AA861" i="37"/>
  <c r="AA862" i="37"/>
  <c r="AA863" i="37"/>
  <c r="AA864" i="37"/>
  <c r="AA865" i="37"/>
  <c r="AA866" i="37"/>
  <c r="AA867" i="37"/>
  <c r="AA868" i="37"/>
  <c r="AA869" i="37"/>
  <c r="AA870" i="37"/>
  <c r="AA871" i="37"/>
  <c r="AA872" i="37"/>
  <c r="AA873" i="37"/>
  <c r="AA874" i="37"/>
  <c r="AA875" i="37"/>
  <c r="AA876" i="37"/>
  <c r="AA877" i="37"/>
  <c r="AA878" i="37"/>
  <c r="AA879" i="37"/>
  <c r="AA880" i="37"/>
  <c r="AA881" i="37"/>
  <c r="AA882" i="37"/>
  <c r="AA883" i="37"/>
  <c r="AA884" i="37"/>
  <c r="AA885" i="37"/>
  <c r="AA886" i="37"/>
  <c r="AA887" i="37"/>
  <c r="AA888" i="37"/>
  <c r="AA889" i="37"/>
  <c r="AA890" i="37"/>
  <c r="AA891" i="37"/>
  <c r="AA892" i="37"/>
  <c r="AA893" i="37"/>
  <c r="AA894" i="37"/>
  <c r="AA895" i="37"/>
  <c r="AA896" i="37"/>
  <c r="AA897" i="37"/>
  <c r="AA898" i="37"/>
  <c r="AA899" i="37"/>
  <c r="AA900" i="37"/>
  <c r="AA901" i="37"/>
  <c r="AA902" i="37"/>
  <c r="AA903" i="37"/>
  <c r="AA904" i="37"/>
  <c r="AA905" i="37"/>
  <c r="AA906" i="37"/>
  <c r="AA907" i="37"/>
  <c r="AA908" i="37"/>
  <c r="AA909" i="37"/>
  <c r="AA910" i="37"/>
  <c r="AA911" i="37"/>
  <c r="AA912" i="37"/>
  <c r="AA913" i="37"/>
  <c r="AA914" i="37"/>
  <c r="AA915" i="37"/>
  <c r="AA916" i="37"/>
  <c r="AA917" i="37"/>
  <c r="AA918" i="37"/>
  <c r="AA919" i="37"/>
  <c r="AA920" i="37"/>
  <c r="AA921" i="37"/>
  <c r="AA922" i="37"/>
  <c r="AA923" i="37"/>
  <c r="AA924" i="37"/>
  <c r="AA925" i="37"/>
  <c r="AA926" i="37"/>
  <c r="AA927" i="37"/>
  <c r="AA928" i="37"/>
  <c r="AA929" i="37"/>
  <c r="AA930" i="37"/>
  <c r="AA931" i="37"/>
  <c r="AA932" i="37"/>
  <c r="AA933" i="37"/>
  <c r="AA934" i="37"/>
  <c r="AA935" i="37"/>
  <c r="AA936" i="37"/>
  <c r="AA937" i="37"/>
  <c r="AA938" i="37"/>
  <c r="AA939" i="37"/>
  <c r="AA940" i="37"/>
  <c r="AA941" i="37"/>
  <c r="AA942" i="37"/>
  <c r="AA943" i="37"/>
  <c r="AA944" i="37"/>
  <c r="AA945" i="37"/>
  <c r="AA946" i="37"/>
  <c r="AA947" i="37"/>
  <c r="AA948" i="37"/>
  <c r="AA949" i="37"/>
  <c r="AA950" i="37"/>
  <c r="AA951" i="37"/>
  <c r="AA952" i="37"/>
  <c r="AA953" i="37"/>
  <c r="AA954" i="37"/>
  <c r="AA955" i="37"/>
  <c r="AA956" i="37"/>
  <c r="AA957" i="37"/>
  <c r="AA958" i="37"/>
  <c r="AA959" i="37"/>
  <c r="AA960" i="37"/>
  <c r="AA961" i="37"/>
  <c r="AA962" i="37"/>
  <c r="AA963" i="37"/>
  <c r="AA964" i="37"/>
  <c r="AA965" i="37"/>
  <c r="AA966" i="37"/>
  <c r="AA967" i="37"/>
  <c r="AA968" i="37"/>
  <c r="AA969" i="37"/>
  <c r="AA970" i="37"/>
  <c r="AA971" i="37"/>
  <c r="AA972" i="37"/>
  <c r="AA973" i="37"/>
  <c r="AA974" i="37"/>
  <c r="AA975" i="37"/>
  <c r="AA976" i="37"/>
  <c r="AA977" i="37"/>
  <c r="AA978" i="37"/>
  <c r="AA979" i="37"/>
  <c r="AA980" i="37"/>
  <c r="AA981" i="37"/>
  <c r="AA982" i="37"/>
  <c r="AA983" i="37"/>
  <c r="AA984" i="37"/>
  <c r="AA985" i="37"/>
  <c r="AA986" i="37"/>
  <c r="AA987" i="37"/>
  <c r="AA988" i="37"/>
  <c r="AA989" i="37"/>
  <c r="AA990" i="37"/>
  <c r="AA991" i="37"/>
  <c r="AA992" i="37"/>
  <c r="AA993" i="37"/>
  <c r="AA994" i="37"/>
  <c r="AA995" i="37"/>
  <c r="AA996" i="37"/>
  <c r="AA997" i="37"/>
  <c r="AA998" i="37"/>
  <c r="AA999" i="37"/>
  <c r="AA1000" i="37"/>
  <c r="AA1001" i="37"/>
  <c r="AA1002" i="37"/>
  <c r="AA1003" i="37"/>
  <c r="AA1004" i="37"/>
  <c r="AA1005" i="37"/>
  <c r="AA1006" i="37"/>
  <c r="AA8" i="37"/>
  <c r="AG4" i="51" l="1"/>
  <c r="E4" i="51" s="1"/>
  <c r="G3" i="51"/>
  <c r="F3" i="51"/>
  <c r="AF4" i="51"/>
  <c r="D3" i="51" s="1"/>
  <c r="E3" i="51" l="1"/>
  <c r="D4" i="51"/>
  <c r="Q10" i="44"/>
  <c r="A43" i="37" l="1"/>
  <c r="A44" i="37"/>
  <c r="A45" i="37"/>
  <c r="A46" i="37"/>
  <c r="A47" i="37"/>
  <c r="A48" i="37"/>
  <c r="A49" i="37"/>
  <c r="A50" i="37"/>
  <c r="A51" i="37"/>
  <c r="A52" i="37"/>
  <c r="A53" i="37"/>
  <c r="A54" i="37"/>
  <c r="A55" i="37"/>
  <c r="A56" i="37"/>
  <c r="A57" i="37"/>
  <c r="A58" i="37"/>
  <c r="A59" i="37"/>
  <c r="A60" i="37"/>
  <c r="A61" i="37"/>
  <c r="A62" i="37"/>
  <c r="A63" i="37"/>
  <c r="A64" i="37"/>
  <c r="A65" i="37"/>
  <c r="A66" i="37"/>
  <c r="A67" i="37"/>
  <c r="A68" i="37"/>
  <c r="A69" i="37"/>
  <c r="A70" i="37"/>
  <c r="A71" i="37"/>
  <c r="A72" i="37"/>
  <c r="A73" i="37"/>
  <c r="A74" i="37"/>
  <c r="A75" i="37"/>
  <c r="A76" i="37"/>
  <c r="A77" i="37"/>
  <c r="A78" i="37"/>
  <c r="A79" i="37"/>
  <c r="A80" i="37"/>
  <c r="A81" i="37"/>
  <c r="A82" i="37"/>
  <c r="A83" i="37"/>
  <c r="A84" i="37"/>
  <c r="A85" i="37"/>
  <c r="A86" i="37"/>
  <c r="A87" i="37"/>
  <c r="A88" i="37"/>
  <c r="A89" i="37"/>
  <c r="A90" i="37"/>
  <c r="A91" i="37"/>
  <c r="A92" i="37"/>
  <c r="A93" i="37"/>
  <c r="A94" i="37"/>
  <c r="A95" i="37"/>
  <c r="A96" i="37"/>
  <c r="A97" i="37"/>
  <c r="A98" i="37"/>
  <c r="A99" i="37"/>
  <c r="A100" i="37"/>
  <c r="A101" i="37"/>
  <c r="A102" i="37"/>
  <c r="A103" i="37"/>
  <c r="A104" i="37"/>
  <c r="A105" i="37"/>
  <c r="A106" i="37"/>
  <c r="A107" i="37"/>
  <c r="A108" i="37"/>
  <c r="A109" i="37"/>
  <c r="A110" i="37"/>
  <c r="A111" i="37"/>
  <c r="A112" i="37"/>
  <c r="A113" i="37"/>
  <c r="A114" i="37"/>
  <c r="A115" i="37"/>
  <c r="A116" i="37"/>
  <c r="A117" i="37"/>
  <c r="A118" i="37"/>
  <c r="A119" i="37"/>
  <c r="A120" i="37"/>
  <c r="A121" i="37"/>
  <c r="A122" i="37"/>
  <c r="A123" i="37"/>
  <c r="A124" i="37"/>
  <c r="A125" i="37"/>
  <c r="A126" i="37"/>
  <c r="A127" i="37"/>
  <c r="A128" i="37"/>
  <c r="A129" i="37"/>
  <c r="A130" i="37"/>
  <c r="A131" i="37"/>
  <c r="A132" i="37"/>
  <c r="A133" i="37"/>
  <c r="A134" i="37"/>
  <c r="A135" i="37"/>
  <c r="A136" i="37"/>
  <c r="A137" i="37"/>
  <c r="A138" i="37"/>
  <c r="A139" i="37"/>
  <c r="A140" i="37"/>
  <c r="A141" i="37"/>
  <c r="A142" i="37"/>
  <c r="A143" i="37"/>
  <c r="A144" i="37"/>
  <c r="A145" i="37"/>
  <c r="A146" i="37"/>
  <c r="A147" i="37"/>
  <c r="A148" i="37"/>
  <c r="A149" i="37"/>
  <c r="A150" i="37"/>
  <c r="A151" i="37"/>
  <c r="A152" i="37"/>
  <c r="A153" i="37"/>
  <c r="A154" i="37"/>
  <c r="A155" i="37"/>
  <c r="A156" i="37"/>
  <c r="A157" i="37"/>
  <c r="A158" i="37"/>
  <c r="A159" i="37"/>
  <c r="A160" i="37"/>
  <c r="A161" i="37"/>
  <c r="A162" i="37"/>
  <c r="A163" i="37"/>
  <c r="A164" i="37"/>
  <c r="A165" i="37"/>
  <c r="A166" i="37"/>
  <c r="A167" i="37"/>
  <c r="A168" i="37"/>
  <c r="A169" i="37"/>
  <c r="A170" i="37"/>
  <c r="A171" i="37"/>
  <c r="A172" i="37"/>
  <c r="A173" i="37"/>
  <c r="A174" i="37"/>
  <c r="A175" i="37"/>
  <c r="A176" i="37"/>
  <c r="A177" i="37"/>
  <c r="A178" i="37"/>
  <c r="A179" i="37"/>
  <c r="A180" i="37"/>
  <c r="A181" i="37"/>
  <c r="A182" i="37"/>
  <c r="A183" i="37"/>
  <c r="A184" i="37"/>
  <c r="A185" i="37"/>
  <c r="A186" i="37"/>
  <c r="A187" i="37"/>
  <c r="A188" i="37"/>
  <c r="A189" i="37"/>
  <c r="A190" i="37"/>
  <c r="A191" i="37"/>
  <c r="A192" i="37"/>
  <c r="A193" i="37"/>
  <c r="A194" i="37"/>
  <c r="A195" i="37"/>
  <c r="A196" i="37"/>
  <c r="A197" i="37"/>
  <c r="A198" i="37"/>
  <c r="A199" i="37"/>
  <c r="A200" i="37"/>
  <c r="A201" i="37"/>
  <c r="A202" i="37"/>
  <c r="A203" i="37"/>
  <c r="A204" i="37"/>
  <c r="A205" i="37"/>
  <c r="A206" i="37"/>
  <c r="A207" i="37"/>
  <c r="A208" i="37"/>
  <c r="A209" i="37"/>
  <c r="A210" i="37"/>
  <c r="A211" i="37"/>
  <c r="A212" i="37"/>
  <c r="A213" i="37"/>
  <c r="A214" i="37"/>
  <c r="A215" i="37"/>
  <c r="A216" i="37"/>
  <c r="A217" i="37"/>
  <c r="A218" i="37"/>
  <c r="A219" i="37"/>
  <c r="A220" i="37"/>
  <c r="A221" i="37"/>
  <c r="A222" i="37"/>
  <c r="A223" i="37"/>
  <c r="A224" i="37"/>
  <c r="A225" i="37"/>
  <c r="A226" i="37"/>
  <c r="A227" i="37"/>
  <c r="A228" i="37"/>
  <c r="A229" i="37"/>
  <c r="A230" i="37"/>
  <c r="A231" i="37"/>
  <c r="A232" i="37"/>
  <c r="A233" i="37"/>
  <c r="A234" i="37"/>
  <c r="A235" i="37"/>
  <c r="A236" i="37"/>
  <c r="A237" i="37"/>
  <c r="A238" i="37"/>
  <c r="A239" i="37"/>
  <c r="A240" i="37"/>
  <c r="A241" i="37"/>
  <c r="A242" i="37"/>
  <c r="A243" i="37"/>
  <c r="A244" i="37"/>
  <c r="A245" i="37"/>
  <c r="A246" i="37"/>
  <c r="A247" i="37"/>
  <c r="A248" i="37"/>
  <c r="A249" i="37"/>
  <c r="A250" i="37"/>
  <c r="A251" i="37"/>
  <c r="A252" i="37"/>
  <c r="A253" i="37"/>
  <c r="A254" i="37"/>
  <c r="A255" i="37"/>
  <c r="A256" i="37"/>
  <c r="A257" i="37"/>
  <c r="A258" i="37"/>
  <c r="A259" i="37"/>
  <c r="A260" i="37"/>
  <c r="A261" i="37"/>
  <c r="A262" i="37"/>
  <c r="A263" i="37"/>
  <c r="A264" i="37"/>
  <c r="A265" i="37"/>
  <c r="A266" i="37"/>
  <c r="A267" i="37"/>
  <c r="A268" i="37"/>
  <c r="A269" i="37"/>
  <c r="A270" i="37"/>
  <c r="A271" i="37"/>
  <c r="A272" i="37"/>
  <c r="A273" i="37"/>
  <c r="A274" i="37"/>
  <c r="A275" i="37"/>
  <c r="A276" i="37"/>
  <c r="A277" i="37"/>
  <c r="A278" i="37"/>
  <c r="A279" i="37"/>
  <c r="A280" i="37"/>
  <c r="A281" i="37"/>
  <c r="A282" i="37"/>
  <c r="A283" i="37"/>
  <c r="A284" i="37"/>
  <c r="A285" i="37"/>
  <c r="A286" i="37"/>
  <c r="A287" i="37"/>
  <c r="A288" i="37"/>
  <c r="A289" i="37"/>
  <c r="A290" i="37"/>
  <c r="A291" i="37"/>
  <c r="A292" i="37"/>
  <c r="A293" i="37"/>
  <c r="A294" i="37"/>
  <c r="A295" i="37"/>
  <c r="A296" i="37"/>
  <c r="A297" i="37"/>
  <c r="A298" i="37"/>
  <c r="A299" i="37"/>
  <c r="A300" i="37"/>
  <c r="A301" i="37"/>
  <c r="A302" i="37"/>
  <c r="A303" i="37"/>
  <c r="A304" i="37"/>
  <c r="A305" i="37"/>
  <c r="A306" i="37"/>
  <c r="A307" i="37"/>
  <c r="A308" i="37"/>
  <c r="A309" i="37"/>
  <c r="A310" i="37"/>
  <c r="A311" i="37"/>
  <c r="A312" i="37"/>
  <c r="A313" i="37"/>
  <c r="A314" i="37"/>
  <c r="A315" i="37"/>
  <c r="A316" i="37"/>
  <c r="A317" i="37"/>
  <c r="A318" i="37"/>
  <c r="A319" i="37"/>
  <c r="A320" i="37"/>
  <c r="A321" i="37"/>
  <c r="A322" i="37"/>
  <c r="A323" i="37"/>
  <c r="A324" i="37"/>
  <c r="A325" i="37"/>
  <c r="A326" i="37"/>
  <c r="A327" i="37"/>
  <c r="A328" i="37"/>
  <c r="A329" i="37"/>
  <c r="A330" i="37"/>
  <c r="A331" i="37"/>
  <c r="A332" i="37"/>
  <c r="A333" i="37"/>
  <c r="A334" i="37"/>
  <c r="A335" i="37"/>
  <c r="A336" i="37"/>
  <c r="A337" i="37"/>
  <c r="A338" i="37"/>
  <c r="A339" i="37"/>
  <c r="A340" i="37"/>
  <c r="A341" i="37"/>
  <c r="A342" i="37"/>
  <c r="A343" i="37"/>
  <c r="A344" i="37"/>
  <c r="A345" i="37"/>
  <c r="A346" i="37"/>
  <c r="A347" i="37"/>
  <c r="A348" i="37"/>
  <c r="A349" i="37"/>
  <c r="A350" i="37"/>
  <c r="A351" i="37"/>
  <c r="A352" i="37"/>
  <c r="A353" i="37"/>
  <c r="A354" i="37"/>
  <c r="A355" i="37"/>
  <c r="A356" i="37"/>
  <c r="A357" i="37"/>
  <c r="A358" i="37"/>
  <c r="A359" i="37"/>
  <c r="A360" i="37"/>
  <c r="A361" i="37"/>
  <c r="A362" i="37"/>
  <c r="A363" i="37"/>
  <c r="A364" i="37"/>
  <c r="A365" i="37"/>
  <c r="A366" i="37"/>
  <c r="A367" i="37"/>
  <c r="A368" i="37"/>
  <c r="A369" i="37"/>
  <c r="A370" i="37"/>
  <c r="A371" i="37"/>
  <c r="A372" i="37"/>
  <c r="A373" i="37"/>
  <c r="A374" i="37"/>
  <c r="A375" i="37"/>
  <c r="A376" i="37"/>
  <c r="A377" i="37"/>
  <c r="A378" i="37"/>
  <c r="A379" i="37"/>
  <c r="A380" i="37"/>
  <c r="A381" i="37"/>
  <c r="A382" i="37"/>
  <c r="A383" i="37"/>
  <c r="A384" i="37"/>
  <c r="A385" i="37"/>
  <c r="A386" i="37"/>
  <c r="A387" i="37"/>
  <c r="A388" i="37"/>
  <c r="A389" i="37"/>
  <c r="A390" i="37"/>
  <c r="A391" i="37"/>
  <c r="A392" i="37"/>
  <c r="A393" i="37"/>
  <c r="A394" i="37"/>
  <c r="A395" i="37"/>
  <c r="A396" i="37"/>
  <c r="A397" i="37"/>
  <c r="A398" i="37"/>
  <c r="A399" i="37"/>
  <c r="A400" i="37"/>
  <c r="A401" i="37"/>
  <c r="A402" i="37"/>
  <c r="A403" i="37"/>
  <c r="A404" i="37"/>
  <c r="A405" i="37"/>
  <c r="A406" i="37"/>
  <c r="A407" i="37"/>
  <c r="A408" i="37"/>
  <c r="A409" i="37"/>
  <c r="A410" i="37"/>
  <c r="A411" i="37"/>
  <c r="A412" i="37"/>
  <c r="A413" i="37"/>
  <c r="A414" i="37"/>
  <c r="A415" i="37"/>
  <c r="A416" i="37"/>
  <c r="A417" i="37"/>
  <c r="A418" i="37"/>
  <c r="A419" i="37"/>
  <c r="A420" i="37"/>
  <c r="A421" i="37"/>
  <c r="A422" i="37"/>
  <c r="A423" i="37"/>
  <c r="A424" i="37"/>
  <c r="A425" i="37"/>
  <c r="A426" i="37"/>
  <c r="A427" i="37"/>
  <c r="A428" i="37"/>
  <c r="A429" i="37"/>
  <c r="A430" i="37"/>
  <c r="A431" i="37"/>
  <c r="A432" i="37"/>
  <c r="A433" i="37"/>
  <c r="A434" i="37"/>
  <c r="A435" i="37"/>
  <c r="A436" i="37"/>
  <c r="A437" i="37"/>
  <c r="A438" i="37"/>
  <c r="A439" i="37"/>
  <c r="A440" i="37"/>
  <c r="A441" i="37"/>
  <c r="A442" i="37"/>
  <c r="A443" i="37"/>
  <c r="A444" i="37"/>
  <c r="A445" i="37"/>
  <c r="A446" i="37"/>
  <c r="A447" i="37"/>
  <c r="A448" i="37"/>
  <c r="A449" i="37"/>
  <c r="A450" i="37"/>
  <c r="A451" i="37"/>
  <c r="A452" i="37"/>
  <c r="A453" i="37"/>
  <c r="A454" i="37"/>
  <c r="A455" i="37"/>
  <c r="A456" i="37"/>
  <c r="A457" i="37"/>
  <c r="A458" i="37"/>
  <c r="A459" i="37"/>
  <c r="A460" i="37"/>
  <c r="A461" i="37"/>
  <c r="A462" i="37"/>
  <c r="A463" i="37"/>
  <c r="A464" i="37"/>
  <c r="A465" i="37"/>
  <c r="A466" i="37"/>
  <c r="A467" i="37"/>
  <c r="A468" i="37"/>
  <c r="A469" i="37"/>
  <c r="A470" i="37"/>
  <c r="A471" i="37"/>
  <c r="A472" i="37"/>
  <c r="A473" i="37"/>
  <c r="A474" i="37"/>
  <c r="A475" i="37"/>
  <c r="A476" i="37"/>
  <c r="A477" i="37"/>
  <c r="A478" i="37"/>
  <c r="A479" i="37"/>
  <c r="A480" i="37"/>
  <c r="A481" i="37"/>
  <c r="A482" i="37"/>
  <c r="A483" i="37"/>
  <c r="A484" i="37"/>
  <c r="A485" i="37"/>
  <c r="A486" i="37"/>
  <c r="A487" i="37"/>
  <c r="A488" i="37"/>
  <c r="A489" i="37"/>
  <c r="A490" i="37"/>
  <c r="A491" i="37"/>
  <c r="A492" i="37"/>
  <c r="A493" i="37"/>
  <c r="A494" i="37"/>
  <c r="A495" i="37"/>
  <c r="A496" i="37"/>
  <c r="A497" i="37"/>
  <c r="A498" i="37"/>
  <c r="A499" i="37"/>
  <c r="A500" i="37"/>
  <c r="A501" i="37"/>
  <c r="A502" i="37"/>
  <c r="A503" i="37"/>
  <c r="A504" i="37"/>
  <c r="A505" i="37"/>
  <c r="A506" i="37"/>
  <c r="A507" i="37"/>
  <c r="A508" i="37"/>
  <c r="A509" i="37"/>
  <c r="A510" i="37"/>
  <c r="A511" i="37"/>
  <c r="A512" i="37"/>
  <c r="A513" i="37"/>
  <c r="A514" i="37"/>
  <c r="A515" i="37"/>
  <c r="A516" i="37"/>
  <c r="A517" i="37"/>
  <c r="A518" i="37"/>
  <c r="A519" i="37"/>
  <c r="A520" i="37"/>
  <c r="A521" i="37"/>
  <c r="A522" i="37"/>
  <c r="A523" i="37"/>
  <c r="A524" i="37"/>
  <c r="A525" i="37"/>
  <c r="A526" i="37"/>
  <c r="A527" i="37"/>
  <c r="A528" i="37"/>
  <c r="A529" i="37"/>
  <c r="A530" i="37"/>
  <c r="A531" i="37"/>
  <c r="A532" i="37"/>
  <c r="A533" i="37"/>
  <c r="A534" i="37"/>
  <c r="A535" i="37"/>
  <c r="A536" i="37"/>
  <c r="A537" i="37"/>
  <c r="A538" i="37"/>
  <c r="A539" i="37"/>
  <c r="A540" i="37"/>
  <c r="A541" i="37"/>
  <c r="A542" i="37"/>
  <c r="A543" i="37"/>
  <c r="A544" i="37"/>
  <c r="A545" i="37"/>
  <c r="A546" i="37"/>
  <c r="A547" i="37"/>
  <c r="A548" i="37"/>
  <c r="A549" i="37"/>
  <c r="A550" i="37"/>
  <c r="A551" i="37"/>
  <c r="A552" i="37"/>
  <c r="A553" i="37"/>
  <c r="A554" i="37"/>
  <c r="A555" i="37"/>
  <c r="A556" i="37"/>
  <c r="A557" i="37"/>
  <c r="A558" i="37"/>
  <c r="A559" i="37"/>
  <c r="A560" i="37"/>
  <c r="A561" i="37"/>
  <c r="A562" i="37"/>
  <c r="A563" i="37"/>
  <c r="A564" i="37"/>
  <c r="A565" i="37"/>
  <c r="A566" i="37"/>
  <c r="A567" i="37"/>
  <c r="A568" i="37"/>
  <c r="A569" i="37"/>
  <c r="A570" i="37"/>
  <c r="A571" i="37"/>
  <c r="A572" i="37"/>
  <c r="A573" i="37"/>
  <c r="A574" i="37"/>
  <c r="A575" i="37"/>
  <c r="A576" i="37"/>
  <c r="A577" i="37"/>
  <c r="A578" i="37"/>
  <c r="A579" i="37"/>
  <c r="A580" i="37"/>
  <c r="A581" i="37"/>
  <c r="A582" i="37"/>
  <c r="A583" i="37"/>
  <c r="A584" i="37"/>
  <c r="A585" i="37"/>
  <c r="A586" i="37"/>
  <c r="A587" i="37"/>
  <c r="A588" i="37"/>
  <c r="A589" i="37"/>
  <c r="A590" i="37"/>
  <c r="A591" i="37"/>
  <c r="A592" i="37"/>
  <c r="A593" i="37"/>
  <c r="A594" i="37"/>
  <c r="A595" i="37"/>
  <c r="A596" i="37"/>
  <c r="A597" i="37"/>
  <c r="A598" i="37"/>
  <c r="A599" i="37"/>
  <c r="A600" i="37"/>
  <c r="A601" i="37"/>
  <c r="A602" i="37"/>
  <c r="A603" i="37"/>
  <c r="A604" i="37"/>
  <c r="A605" i="37"/>
  <c r="A606" i="37"/>
  <c r="A607" i="37"/>
  <c r="A608" i="37"/>
  <c r="A609" i="37"/>
  <c r="A610" i="37"/>
  <c r="A611" i="37"/>
  <c r="A612" i="37"/>
  <c r="A613" i="37"/>
  <c r="A614" i="37"/>
  <c r="A615" i="37"/>
  <c r="A616" i="37"/>
  <c r="A617" i="37"/>
  <c r="A618" i="37"/>
  <c r="A619" i="37"/>
  <c r="A620" i="37"/>
  <c r="A621" i="37"/>
  <c r="A622" i="37"/>
  <c r="A623" i="37"/>
  <c r="A624" i="37"/>
  <c r="A625" i="37"/>
  <c r="A626" i="37"/>
  <c r="A627" i="37"/>
  <c r="A628" i="37"/>
  <c r="A629" i="37"/>
  <c r="A630" i="37"/>
  <c r="A631" i="37"/>
  <c r="A632" i="37"/>
  <c r="A633" i="37"/>
  <c r="A634" i="37"/>
  <c r="A635" i="37"/>
  <c r="A636" i="37"/>
  <c r="A637" i="37"/>
  <c r="A638" i="37"/>
  <c r="A639" i="37"/>
  <c r="A640" i="37"/>
  <c r="A641" i="37"/>
  <c r="A642" i="37"/>
  <c r="A643" i="37"/>
  <c r="A644" i="37"/>
  <c r="A645" i="37"/>
  <c r="A646" i="37"/>
  <c r="A647" i="37"/>
  <c r="A648" i="37"/>
  <c r="A649" i="37"/>
  <c r="A650" i="37"/>
  <c r="A651" i="37"/>
  <c r="A652" i="37"/>
  <c r="A653" i="37"/>
  <c r="A654" i="37"/>
  <c r="A655" i="37"/>
  <c r="A656" i="37"/>
  <c r="A657" i="37"/>
  <c r="A658" i="37"/>
  <c r="A659" i="37"/>
  <c r="A660" i="37"/>
  <c r="A661" i="37"/>
  <c r="A662" i="37"/>
  <c r="A663" i="37"/>
  <c r="A664" i="37"/>
  <c r="A665" i="37"/>
  <c r="A666" i="37"/>
  <c r="A667" i="37"/>
  <c r="A668" i="37"/>
  <c r="A669" i="37"/>
  <c r="A670" i="37"/>
  <c r="A671" i="37"/>
  <c r="A672" i="37"/>
  <c r="A673" i="37"/>
  <c r="A674" i="37"/>
  <c r="A675" i="37"/>
  <c r="A676" i="37"/>
  <c r="A677" i="37"/>
  <c r="A678" i="37"/>
  <c r="A679" i="37"/>
  <c r="A680" i="37"/>
  <c r="A681" i="37"/>
  <c r="A682" i="37"/>
  <c r="A683" i="37"/>
  <c r="A684" i="37"/>
  <c r="A685" i="37"/>
  <c r="A686" i="37"/>
  <c r="A687" i="37"/>
  <c r="A688" i="37"/>
  <c r="A689" i="37"/>
  <c r="A690" i="37"/>
  <c r="A691" i="37"/>
  <c r="A692" i="37"/>
  <c r="A693" i="37"/>
  <c r="A694" i="37"/>
  <c r="A695" i="37"/>
  <c r="A696" i="37"/>
  <c r="A697" i="37"/>
  <c r="A698" i="37"/>
  <c r="A699" i="37"/>
  <c r="A700" i="37"/>
  <c r="A701" i="37"/>
  <c r="A702" i="37"/>
  <c r="A703" i="37"/>
  <c r="A704" i="37"/>
  <c r="A705" i="37"/>
  <c r="A706" i="37"/>
  <c r="A707" i="37"/>
  <c r="A708" i="37"/>
  <c r="A709" i="37"/>
  <c r="A710" i="37"/>
  <c r="A711" i="37"/>
  <c r="A712" i="37"/>
  <c r="A713" i="37"/>
  <c r="A714" i="37"/>
  <c r="A715" i="37"/>
  <c r="A716" i="37"/>
  <c r="A717" i="37"/>
  <c r="A718" i="37"/>
  <c r="A719" i="37"/>
  <c r="A720" i="37"/>
  <c r="A721" i="37"/>
  <c r="A722" i="37"/>
  <c r="A723" i="37"/>
  <c r="A724" i="37"/>
  <c r="A725" i="37"/>
  <c r="A726" i="37"/>
  <c r="A727" i="37"/>
  <c r="A728" i="37"/>
  <c r="A729" i="37"/>
  <c r="A730" i="37"/>
  <c r="A731" i="37"/>
  <c r="A732" i="37"/>
  <c r="A733" i="37"/>
  <c r="A734" i="37"/>
  <c r="A735" i="37"/>
  <c r="A736" i="37"/>
  <c r="A737" i="37"/>
  <c r="A738" i="37"/>
  <c r="A739" i="37"/>
  <c r="A740" i="37"/>
  <c r="A741" i="37"/>
  <c r="A742" i="37"/>
  <c r="A743" i="37"/>
  <c r="A744" i="37"/>
  <c r="A745" i="37"/>
  <c r="A746" i="37"/>
  <c r="A747" i="37"/>
  <c r="A748" i="37"/>
  <c r="A749" i="37"/>
  <c r="A750" i="37"/>
  <c r="A751" i="37"/>
  <c r="A752" i="37"/>
  <c r="A753" i="37"/>
  <c r="A754" i="37"/>
  <c r="A755" i="37"/>
  <c r="A756" i="37"/>
  <c r="A757" i="37"/>
  <c r="A758" i="37"/>
  <c r="A759" i="37"/>
  <c r="A760" i="37"/>
  <c r="A761" i="37"/>
  <c r="A762" i="37"/>
  <c r="A763" i="37"/>
  <c r="A764" i="37"/>
  <c r="A765" i="37"/>
  <c r="A766" i="37"/>
  <c r="A767" i="37"/>
  <c r="A768" i="37"/>
  <c r="A769" i="37"/>
  <c r="A770" i="37"/>
  <c r="A771" i="37"/>
  <c r="A772" i="37"/>
  <c r="A773" i="37"/>
  <c r="A774" i="37"/>
  <c r="A775" i="37"/>
  <c r="A776" i="37"/>
  <c r="A777" i="37"/>
  <c r="A778" i="37"/>
  <c r="A779" i="37"/>
  <c r="A780" i="37"/>
  <c r="A781" i="37"/>
  <c r="A782" i="37"/>
  <c r="A783" i="37"/>
  <c r="A784" i="37"/>
  <c r="A785" i="37"/>
  <c r="A786" i="37"/>
  <c r="A787" i="37"/>
  <c r="A788" i="37"/>
  <c r="A789" i="37"/>
  <c r="A790" i="37"/>
  <c r="A791" i="37"/>
  <c r="A792" i="37"/>
  <c r="A793" i="37"/>
  <c r="A794" i="37"/>
  <c r="A795" i="37"/>
  <c r="A796" i="37"/>
  <c r="A797" i="37"/>
  <c r="A798" i="37"/>
  <c r="A799" i="37"/>
  <c r="A800" i="37"/>
  <c r="A801" i="37"/>
  <c r="A802" i="37"/>
  <c r="A803" i="37"/>
  <c r="A804" i="37"/>
  <c r="A805" i="37"/>
  <c r="A806" i="37"/>
  <c r="A807" i="37"/>
  <c r="A808" i="37"/>
  <c r="A809" i="37"/>
  <c r="A810" i="37"/>
  <c r="A811" i="37"/>
  <c r="A812" i="37"/>
  <c r="A813" i="37"/>
  <c r="A814" i="37"/>
  <c r="A815" i="37"/>
  <c r="A816" i="37"/>
  <c r="A817" i="37"/>
  <c r="A818" i="37"/>
  <c r="A819" i="37"/>
  <c r="A820" i="37"/>
  <c r="A821" i="37"/>
  <c r="A822" i="37"/>
  <c r="A823" i="37"/>
  <c r="A824" i="37"/>
  <c r="A825" i="37"/>
  <c r="A826" i="37"/>
  <c r="A827" i="37"/>
  <c r="A828" i="37"/>
  <c r="A829" i="37"/>
  <c r="A830" i="37"/>
  <c r="A831" i="37"/>
  <c r="A832" i="37"/>
  <c r="A833" i="37"/>
  <c r="A834" i="37"/>
  <c r="A835" i="37"/>
  <c r="A836" i="37"/>
  <c r="A837" i="37"/>
  <c r="A838" i="37"/>
  <c r="A839" i="37"/>
  <c r="A840" i="37"/>
  <c r="A841" i="37"/>
  <c r="A842" i="37"/>
  <c r="A843" i="37"/>
  <c r="A844" i="37"/>
  <c r="A845" i="37"/>
  <c r="A846" i="37"/>
  <c r="A847" i="37"/>
  <c r="A848" i="37"/>
  <c r="A849" i="37"/>
  <c r="A850" i="37"/>
  <c r="A851" i="37"/>
  <c r="A852" i="37"/>
  <c r="A853" i="37"/>
  <c r="A854" i="37"/>
  <c r="A855" i="37"/>
  <c r="A856" i="37"/>
  <c r="A857" i="37"/>
  <c r="A858" i="37"/>
  <c r="A859" i="37"/>
  <c r="A860" i="37"/>
  <c r="A861" i="37"/>
  <c r="A862" i="37"/>
  <c r="A863" i="37"/>
  <c r="A864" i="37"/>
  <c r="A865" i="37"/>
  <c r="A866" i="37"/>
  <c r="A867" i="37"/>
  <c r="A868" i="37"/>
  <c r="A869" i="37"/>
  <c r="A870" i="37"/>
  <c r="A871" i="37"/>
  <c r="A872" i="37"/>
  <c r="A873" i="37"/>
  <c r="A874" i="37"/>
  <c r="A875" i="37"/>
  <c r="A876" i="37"/>
  <c r="A877" i="37"/>
  <c r="A878" i="37"/>
  <c r="A879" i="37"/>
  <c r="A880" i="37"/>
  <c r="A881" i="37"/>
  <c r="A882" i="37"/>
  <c r="A883" i="37"/>
  <c r="A884" i="37"/>
  <c r="A885" i="37"/>
  <c r="A886" i="37"/>
  <c r="A887" i="37"/>
  <c r="A888" i="37"/>
  <c r="A889" i="37"/>
  <c r="A890" i="37"/>
  <c r="A891" i="37"/>
  <c r="A892" i="37"/>
  <c r="A893" i="37"/>
  <c r="A894" i="37"/>
  <c r="A895" i="37"/>
  <c r="A896" i="37"/>
  <c r="A897" i="37"/>
  <c r="A898" i="37"/>
  <c r="A899" i="37"/>
  <c r="A900" i="37"/>
  <c r="A901" i="37"/>
  <c r="A902" i="37"/>
  <c r="A903" i="37"/>
  <c r="A904" i="37"/>
  <c r="A905" i="37"/>
  <c r="A906" i="37"/>
  <c r="A907" i="37"/>
  <c r="A908" i="37"/>
  <c r="A909" i="37"/>
  <c r="A910" i="37"/>
  <c r="A911" i="37"/>
  <c r="A912" i="37"/>
  <c r="A913" i="37"/>
  <c r="A914" i="37"/>
  <c r="A915" i="37"/>
  <c r="A916" i="37"/>
  <c r="A917" i="37"/>
  <c r="A918" i="37"/>
  <c r="A919" i="37"/>
  <c r="A920" i="37"/>
  <c r="A921" i="37"/>
  <c r="A922" i="37"/>
  <c r="A923" i="37"/>
  <c r="A924" i="37"/>
  <c r="A925" i="37"/>
  <c r="A926" i="37"/>
  <c r="A927" i="37"/>
  <c r="A928" i="37"/>
  <c r="A929" i="37"/>
  <c r="A930" i="37"/>
  <c r="A931" i="37"/>
  <c r="A932" i="37"/>
  <c r="A933" i="37"/>
  <c r="A934" i="37"/>
  <c r="A935" i="37"/>
  <c r="A936" i="37"/>
  <c r="A937" i="37"/>
  <c r="A938" i="37"/>
  <c r="A939" i="37"/>
  <c r="A940" i="37"/>
  <c r="A941" i="37"/>
  <c r="A942" i="37"/>
  <c r="A943" i="37"/>
  <c r="A944" i="37"/>
  <c r="A945" i="37"/>
  <c r="A946" i="37"/>
  <c r="A947" i="37"/>
  <c r="A948" i="37"/>
  <c r="A949" i="37"/>
  <c r="A950" i="37"/>
  <c r="A951" i="37"/>
  <c r="A952" i="37"/>
  <c r="A953" i="37"/>
  <c r="A954" i="37"/>
  <c r="A955" i="37"/>
  <c r="A956" i="37"/>
  <c r="A957" i="37"/>
  <c r="A958" i="37"/>
  <c r="A959" i="37"/>
  <c r="A960" i="37"/>
  <c r="A961" i="37"/>
  <c r="A962" i="37"/>
  <c r="A963" i="37"/>
  <c r="A964" i="37"/>
  <c r="A965" i="37"/>
  <c r="A966" i="37"/>
  <c r="A967" i="37"/>
  <c r="A968" i="37"/>
  <c r="A969" i="37"/>
  <c r="A970" i="37"/>
  <c r="A971" i="37"/>
  <c r="A972" i="37"/>
  <c r="A973" i="37"/>
  <c r="A974" i="37"/>
  <c r="A975" i="37"/>
  <c r="A976" i="37"/>
  <c r="A977" i="37"/>
  <c r="A978" i="37"/>
  <c r="A979" i="37"/>
  <c r="A980" i="37"/>
  <c r="A981" i="37"/>
  <c r="A982" i="37"/>
  <c r="A983" i="37"/>
  <c r="A984" i="37"/>
  <c r="A985" i="37"/>
  <c r="A986" i="37"/>
  <c r="A987" i="37"/>
  <c r="A988" i="37"/>
  <c r="A989" i="37"/>
  <c r="A990" i="37"/>
  <c r="A991" i="37"/>
  <c r="A992" i="37"/>
  <c r="A993" i="37"/>
  <c r="A994" i="37"/>
  <c r="A995" i="37"/>
  <c r="A996" i="37"/>
  <c r="A997" i="37"/>
  <c r="A998" i="37"/>
  <c r="A999" i="37"/>
  <c r="A1000" i="37"/>
  <c r="A1001" i="37"/>
  <c r="A1002" i="37"/>
  <c r="A1003" i="37"/>
  <c r="A1004" i="37"/>
  <c r="A1005" i="37"/>
  <c r="A1006" i="37"/>
  <c r="H994" i="51" l="1"/>
  <c r="G994" i="51"/>
  <c r="E994" i="51"/>
  <c r="F994" i="51"/>
  <c r="D994" i="51"/>
  <c r="C994" i="51"/>
  <c r="H970" i="51"/>
  <c r="G970" i="51"/>
  <c r="E970" i="51"/>
  <c r="F970" i="51"/>
  <c r="D970" i="51"/>
  <c r="C970" i="51"/>
  <c r="H946" i="51"/>
  <c r="G946" i="51"/>
  <c r="F946" i="51"/>
  <c r="E946" i="51"/>
  <c r="D946" i="51"/>
  <c r="C946" i="51"/>
  <c r="H922" i="51"/>
  <c r="G922" i="51"/>
  <c r="E922" i="51"/>
  <c r="F922" i="51"/>
  <c r="D922" i="51"/>
  <c r="C922" i="51"/>
  <c r="H898" i="51"/>
  <c r="G898" i="51"/>
  <c r="E898" i="51"/>
  <c r="F898" i="51"/>
  <c r="D898" i="51"/>
  <c r="C898" i="51"/>
  <c r="H874" i="51"/>
  <c r="G874" i="51"/>
  <c r="E874" i="51"/>
  <c r="F874" i="51"/>
  <c r="D874" i="51"/>
  <c r="C874" i="51"/>
  <c r="H850" i="51"/>
  <c r="G850" i="51"/>
  <c r="E850" i="51"/>
  <c r="F850" i="51"/>
  <c r="D850" i="51"/>
  <c r="C850" i="51"/>
  <c r="H834" i="51"/>
  <c r="G834" i="51"/>
  <c r="E834" i="51"/>
  <c r="F834" i="51"/>
  <c r="D834" i="51"/>
  <c r="C834" i="51"/>
  <c r="H818" i="51"/>
  <c r="G818" i="51"/>
  <c r="F818" i="51"/>
  <c r="E818" i="51"/>
  <c r="D818" i="51"/>
  <c r="C818" i="51"/>
  <c r="H794" i="51"/>
  <c r="G794" i="51"/>
  <c r="E794" i="51"/>
  <c r="F794" i="51"/>
  <c r="D794" i="51"/>
  <c r="C794" i="51"/>
  <c r="H738" i="51"/>
  <c r="G738" i="51"/>
  <c r="E738" i="51"/>
  <c r="F738" i="51"/>
  <c r="D738" i="51"/>
  <c r="C738" i="51"/>
  <c r="H1005" i="51"/>
  <c r="G1005" i="51"/>
  <c r="F1005" i="51"/>
  <c r="E1005" i="51"/>
  <c r="C1005" i="51"/>
  <c r="D1005" i="51"/>
  <c r="H997" i="51"/>
  <c r="G997" i="51"/>
  <c r="F997" i="51"/>
  <c r="E997" i="51"/>
  <c r="C997" i="51"/>
  <c r="D997" i="51"/>
  <c r="H989" i="51"/>
  <c r="G989" i="51"/>
  <c r="F989" i="51"/>
  <c r="E989" i="51"/>
  <c r="D989" i="51"/>
  <c r="C989" i="51"/>
  <c r="H981" i="51"/>
  <c r="G981" i="51"/>
  <c r="F981" i="51"/>
  <c r="E981" i="51"/>
  <c r="C981" i="51"/>
  <c r="D981" i="51"/>
  <c r="H973" i="51"/>
  <c r="G973" i="51"/>
  <c r="F973" i="51"/>
  <c r="E973" i="51"/>
  <c r="C973" i="51"/>
  <c r="D973" i="51"/>
  <c r="H965" i="51"/>
  <c r="G965" i="51"/>
  <c r="F965" i="51"/>
  <c r="E965" i="51"/>
  <c r="D965" i="51"/>
  <c r="C965" i="51"/>
  <c r="H957" i="51"/>
  <c r="G957" i="51"/>
  <c r="F957" i="51"/>
  <c r="E957" i="51"/>
  <c r="C957" i="51"/>
  <c r="D957" i="51"/>
  <c r="H941" i="51"/>
  <c r="G941" i="51"/>
  <c r="F941" i="51"/>
  <c r="E941" i="51"/>
  <c r="C941" i="51"/>
  <c r="D941" i="51"/>
  <c r="H925" i="51"/>
  <c r="G925" i="51"/>
  <c r="F925" i="51"/>
  <c r="E925" i="51"/>
  <c r="D925" i="51"/>
  <c r="C925" i="51"/>
  <c r="H917" i="51"/>
  <c r="G917" i="51"/>
  <c r="F917" i="51"/>
  <c r="E917" i="51"/>
  <c r="C917" i="51"/>
  <c r="D917" i="51"/>
  <c r="H901" i="51"/>
  <c r="G901" i="51"/>
  <c r="F901" i="51"/>
  <c r="E901" i="51"/>
  <c r="C901" i="51"/>
  <c r="D901" i="51"/>
  <c r="H893" i="51"/>
  <c r="G893" i="51"/>
  <c r="F893" i="51"/>
  <c r="E893" i="51"/>
  <c r="C893" i="51"/>
  <c r="D893" i="51"/>
  <c r="H885" i="51"/>
  <c r="G885" i="51"/>
  <c r="F885" i="51"/>
  <c r="E885" i="51"/>
  <c r="C885" i="51"/>
  <c r="D885" i="51"/>
  <c r="H877" i="51"/>
  <c r="G877" i="51"/>
  <c r="F877" i="51"/>
  <c r="E877" i="51"/>
  <c r="C877" i="51"/>
  <c r="D877" i="51"/>
  <c r="H869" i="51"/>
  <c r="G869" i="51"/>
  <c r="F869" i="51"/>
  <c r="E869" i="51"/>
  <c r="D869" i="51"/>
  <c r="C869" i="51"/>
  <c r="H853" i="51"/>
  <c r="G853" i="51"/>
  <c r="F853" i="51"/>
  <c r="E853" i="51"/>
  <c r="C853" i="51"/>
  <c r="D853" i="51"/>
  <c r="H845" i="51"/>
  <c r="G845" i="51"/>
  <c r="F845" i="51"/>
  <c r="E845" i="51"/>
  <c r="C845" i="51"/>
  <c r="D845" i="51"/>
  <c r="H837" i="51"/>
  <c r="G837" i="51"/>
  <c r="F837" i="51"/>
  <c r="E837" i="51"/>
  <c r="C837" i="51"/>
  <c r="D837" i="51"/>
  <c r="H829" i="51"/>
  <c r="G829" i="51"/>
  <c r="F829" i="51"/>
  <c r="E829" i="51"/>
  <c r="C829" i="51"/>
  <c r="D829" i="51"/>
  <c r="H821" i="51"/>
  <c r="G821" i="51"/>
  <c r="F821" i="51"/>
  <c r="E821" i="51"/>
  <c r="C821" i="51"/>
  <c r="D821" i="51"/>
  <c r="H813" i="51"/>
  <c r="G813" i="51"/>
  <c r="F813" i="51"/>
  <c r="E813" i="51"/>
  <c r="C813" i="51"/>
  <c r="D813" i="51"/>
  <c r="H805" i="51"/>
  <c r="G805" i="51"/>
  <c r="F805" i="51"/>
  <c r="E805" i="51"/>
  <c r="D805" i="51"/>
  <c r="C805" i="51"/>
  <c r="H797" i="51"/>
  <c r="G797" i="51"/>
  <c r="F797" i="51"/>
  <c r="E797" i="51"/>
  <c r="D797" i="51"/>
  <c r="C797" i="51"/>
  <c r="H789" i="51"/>
  <c r="G789" i="51"/>
  <c r="F789" i="51"/>
  <c r="E789" i="51"/>
  <c r="C789" i="51"/>
  <c r="D789" i="51"/>
  <c r="H781" i="51"/>
  <c r="G781" i="51"/>
  <c r="F781" i="51"/>
  <c r="E781" i="51"/>
  <c r="C781" i="51"/>
  <c r="D781" i="51"/>
  <c r="H773" i="51"/>
  <c r="G773" i="51"/>
  <c r="F773" i="51"/>
  <c r="E773" i="51"/>
  <c r="C773" i="51"/>
  <c r="D773" i="51"/>
  <c r="H765" i="51"/>
  <c r="G765" i="51"/>
  <c r="F765" i="51"/>
  <c r="E765" i="51"/>
  <c r="C765" i="51"/>
  <c r="D765" i="51"/>
  <c r="H757" i="51"/>
  <c r="G757" i="51"/>
  <c r="F757" i="51"/>
  <c r="E757" i="51"/>
  <c r="C757" i="51"/>
  <c r="D757" i="51"/>
  <c r="H749" i="51"/>
  <c r="G749" i="51"/>
  <c r="F749" i="51"/>
  <c r="E749" i="51"/>
  <c r="C749" i="51"/>
  <c r="D749" i="51"/>
  <c r="H741" i="51"/>
  <c r="G741" i="51"/>
  <c r="F741" i="51"/>
  <c r="E741" i="51"/>
  <c r="D741" i="51"/>
  <c r="C741" i="51"/>
  <c r="H733" i="51"/>
  <c r="G733" i="51"/>
  <c r="F733" i="51"/>
  <c r="E733" i="51"/>
  <c r="D733" i="51"/>
  <c r="C733" i="51"/>
  <c r="H725" i="51"/>
  <c r="G725" i="51"/>
  <c r="F725" i="51"/>
  <c r="E725" i="51"/>
  <c r="C725" i="51"/>
  <c r="D725" i="51"/>
  <c r="H717" i="51"/>
  <c r="G717" i="51"/>
  <c r="F717" i="51"/>
  <c r="E717" i="51"/>
  <c r="C717" i="51"/>
  <c r="D717" i="51"/>
  <c r="H709" i="51"/>
  <c r="G709" i="51"/>
  <c r="F709" i="51"/>
  <c r="E709" i="51"/>
  <c r="C709" i="51"/>
  <c r="D709" i="51"/>
  <c r="H701" i="51"/>
  <c r="G701" i="51"/>
  <c r="F701" i="51"/>
  <c r="E701" i="51"/>
  <c r="C701" i="51"/>
  <c r="D701" i="51"/>
  <c r="H693" i="51"/>
  <c r="G693" i="51"/>
  <c r="F693" i="51"/>
  <c r="E693" i="51"/>
  <c r="C693" i="51"/>
  <c r="D693" i="51"/>
  <c r="H685" i="51"/>
  <c r="G685" i="51"/>
  <c r="F685" i="51"/>
  <c r="E685" i="51"/>
  <c r="C685" i="51"/>
  <c r="D685" i="51"/>
  <c r="H677" i="51"/>
  <c r="G677" i="51"/>
  <c r="F677" i="51"/>
  <c r="E677" i="51"/>
  <c r="D677" i="51"/>
  <c r="C677" i="51"/>
  <c r="H669" i="51"/>
  <c r="G669" i="51"/>
  <c r="F669" i="51"/>
  <c r="E669" i="51"/>
  <c r="D669" i="51"/>
  <c r="C669" i="51"/>
  <c r="H661" i="51"/>
  <c r="G661" i="51"/>
  <c r="F661" i="51"/>
  <c r="E661" i="51"/>
  <c r="D661" i="51"/>
  <c r="C661" i="51"/>
  <c r="H653" i="51"/>
  <c r="G653" i="51"/>
  <c r="F653" i="51"/>
  <c r="E653" i="51"/>
  <c r="D653" i="51"/>
  <c r="C653" i="51"/>
  <c r="H645" i="51"/>
  <c r="G645" i="51"/>
  <c r="F645" i="51"/>
  <c r="E645" i="51"/>
  <c r="D645" i="51"/>
  <c r="C645" i="51"/>
  <c r="H637" i="51"/>
  <c r="G637" i="51"/>
  <c r="F637" i="51"/>
  <c r="E637" i="51"/>
  <c r="D637" i="51"/>
  <c r="C637" i="51"/>
  <c r="H629" i="51"/>
  <c r="G629" i="51"/>
  <c r="F629" i="51"/>
  <c r="E629" i="51"/>
  <c r="D629" i="51"/>
  <c r="C629" i="51"/>
  <c r="H621" i="51"/>
  <c r="G621" i="51"/>
  <c r="F621" i="51"/>
  <c r="E621" i="51"/>
  <c r="D621" i="51"/>
  <c r="C621" i="51"/>
  <c r="H613" i="51"/>
  <c r="G613" i="51"/>
  <c r="F613" i="51"/>
  <c r="E613" i="51"/>
  <c r="D613" i="51"/>
  <c r="C613" i="51"/>
  <c r="H605" i="51"/>
  <c r="G605" i="51"/>
  <c r="F605" i="51"/>
  <c r="E605" i="51"/>
  <c r="D605" i="51"/>
  <c r="C605" i="51"/>
  <c r="H597" i="51"/>
  <c r="G597" i="51"/>
  <c r="F597" i="51"/>
  <c r="E597" i="51"/>
  <c r="D597" i="51"/>
  <c r="C597" i="51"/>
  <c r="H589" i="51"/>
  <c r="G589" i="51"/>
  <c r="F589" i="51"/>
  <c r="E589" i="51"/>
  <c r="D589" i="51"/>
  <c r="C589" i="51"/>
  <c r="H581" i="51"/>
  <c r="G581" i="51"/>
  <c r="F581" i="51"/>
  <c r="E581" i="51"/>
  <c r="D581" i="51"/>
  <c r="C581" i="51"/>
  <c r="H573" i="51"/>
  <c r="G573" i="51"/>
  <c r="F573" i="51"/>
  <c r="E573" i="51"/>
  <c r="D573" i="51"/>
  <c r="C573" i="51"/>
  <c r="H565" i="51"/>
  <c r="G565" i="51"/>
  <c r="F565" i="51"/>
  <c r="E565" i="51"/>
  <c r="D565" i="51"/>
  <c r="C565" i="51"/>
  <c r="H557" i="51"/>
  <c r="G557" i="51"/>
  <c r="F557" i="51"/>
  <c r="E557" i="51"/>
  <c r="D557" i="51"/>
  <c r="C557" i="51"/>
  <c r="H549" i="51"/>
  <c r="G549" i="51"/>
  <c r="F549" i="51"/>
  <c r="E549" i="51"/>
  <c r="D549" i="51"/>
  <c r="C549" i="51"/>
  <c r="H541" i="51"/>
  <c r="G541" i="51"/>
  <c r="F541" i="51"/>
  <c r="E541" i="51"/>
  <c r="D541" i="51"/>
  <c r="C541" i="51"/>
  <c r="H533" i="51"/>
  <c r="G533" i="51"/>
  <c r="F533" i="51"/>
  <c r="E533" i="51"/>
  <c r="D533" i="51"/>
  <c r="C533" i="51"/>
  <c r="H525" i="51"/>
  <c r="G525" i="51"/>
  <c r="F525" i="51"/>
  <c r="E525" i="51"/>
  <c r="D525" i="51"/>
  <c r="C525" i="51"/>
  <c r="H517" i="51"/>
  <c r="G517" i="51"/>
  <c r="F517" i="51"/>
  <c r="E517" i="51"/>
  <c r="D517" i="51"/>
  <c r="C517" i="51"/>
  <c r="H509" i="51"/>
  <c r="G509" i="51"/>
  <c r="F509" i="51"/>
  <c r="E509" i="51"/>
  <c r="D509" i="51"/>
  <c r="C509" i="51"/>
  <c r="H501" i="51"/>
  <c r="G501" i="51"/>
  <c r="F501" i="51"/>
  <c r="E501" i="51"/>
  <c r="D501" i="51"/>
  <c r="C501" i="51"/>
  <c r="H485" i="51"/>
  <c r="G485" i="51"/>
  <c r="F485" i="51"/>
  <c r="E485" i="51"/>
  <c r="D485" i="51"/>
  <c r="C485" i="51"/>
  <c r="H477" i="51"/>
  <c r="G477" i="51"/>
  <c r="F477" i="51"/>
  <c r="E477" i="51"/>
  <c r="D477" i="51"/>
  <c r="C477" i="51"/>
  <c r="H461" i="51"/>
  <c r="G461" i="51"/>
  <c r="F461" i="51"/>
  <c r="E461" i="51"/>
  <c r="D461" i="51"/>
  <c r="C461" i="51"/>
  <c r="H453" i="51"/>
  <c r="G453" i="51"/>
  <c r="F453" i="51"/>
  <c r="E453" i="51"/>
  <c r="D453" i="51"/>
  <c r="C453" i="51"/>
  <c r="H445" i="51"/>
  <c r="G445" i="51"/>
  <c r="F445" i="51"/>
  <c r="E445" i="51"/>
  <c r="D445" i="51"/>
  <c r="C445" i="51"/>
  <c r="H437" i="51"/>
  <c r="G437" i="51"/>
  <c r="F437" i="51"/>
  <c r="E437" i="51"/>
  <c r="D437" i="51"/>
  <c r="C437" i="51"/>
  <c r="H429" i="51"/>
  <c r="G429" i="51"/>
  <c r="F429" i="51"/>
  <c r="E429" i="51"/>
  <c r="D429" i="51"/>
  <c r="C429" i="51"/>
  <c r="H421" i="51"/>
  <c r="G421" i="51"/>
  <c r="F421" i="51"/>
  <c r="E421" i="51"/>
  <c r="D421" i="51"/>
  <c r="C421" i="51"/>
  <c r="H413" i="51"/>
  <c r="G413" i="51"/>
  <c r="F413" i="51"/>
  <c r="E413" i="51"/>
  <c r="D413" i="51"/>
  <c r="C413" i="51"/>
  <c r="H405" i="51"/>
  <c r="G405" i="51"/>
  <c r="F405" i="51"/>
  <c r="E405" i="51"/>
  <c r="D405" i="51"/>
  <c r="C405" i="51"/>
  <c r="H397" i="51"/>
  <c r="G397" i="51"/>
  <c r="F397" i="51"/>
  <c r="E397" i="51"/>
  <c r="D397" i="51"/>
  <c r="C397" i="51"/>
  <c r="H389" i="51"/>
  <c r="G389" i="51"/>
  <c r="F389" i="51"/>
  <c r="E389" i="51"/>
  <c r="D389" i="51"/>
  <c r="C389" i="51"/>
  <c r="H381" i="51"/>
  <c r="G381" i="51"/>
  <c r="F381" i="51"/>
  <c r="E381" i="51"/>
  <c r="D381" i="51"/>
  <c r="C381" i="51"/>
  <c r="H373" i="51"/>
  <c r="G373" i="51"/>
  <c r="F373" i="51"/>
  <c r="E373" i="51"/>
  <c r="D373" i="51"/>
  <c r="C373" i="51"/>
  <c r="H365" i="51"/>
  <c r="G365" i="51"/>
  <c r="F365" i="51"/>
  <c r="E365" i="51"/>
  <c r="D365" i="51"/>
  <c r="C365" i="51"/>
  <c r="H357" i="51"/>
  <c r="G357" i="51"/>
  <c r="F357" i="51"/>
  <c r="E357" i="51"/>
  <c r="D357" i="51"/>
  <c r="C357" i="51"/>
  <c r="H349" i="51"/>
  <c r="G349" i="51"/>
  <c r="F349" i="51"/>
  <c r="E349" i="51"/>
  <c r="D349" i="51"/>
  <c r="C349" i="51"/>
  <c r="H341" i="51"/>
  <c r="G341" i="51"/>
  <c r="F341" i="51"/>
  <c r="E341" i="51"/>
  <c r="D341" i="51"/>
  <c r="C341" i="51"/>
  <c r="H325" i="51"/>
  <c r="G325" i="51"/>
  <c r="F325" i="51"/>
  <c r="E325" i="51"/>
  <c r="D325" i="51"/>
  <c r="C325" i="51"/>
  <c r="H309" i="51"/>
  <c r="G309" i="51"/>
  <c r="F309" i="51"/>
  <c r="E309" i="51"/>
  <c r="D309" i="51"/>
  <c r="C309" i="51"/>
  <c r="H301" i="51"/>
  <c r="G301" i="51"/>
  <c r="F301" i="51"/>
  <c r="E301" i="51"/>
  <c r="D301" i="51"/>
  <c r="C301" i="51"/>
  <c r="H293" i="51"/>
  <c r="G293" i="51"/>
  <c r="F293" i="51"/>
  <c r="E293" i="51"/>
  <c r="D293" i="51"/>
  <c r="C293" i="51"/>
  <c r="H277" i="51"/>
  <c r="G277" i="51"/>
  <c r="F277" i="51"/>
  <c r="E277" i="51"/>
  <c r="D277" i="51"/>
  <c r="C277" i="51"/>
  <c r="H269" i="51"/>
  <c r="G269" i="51"/>
  <c r="F269" i="51"/>
  <c r="E269" i="51"/>
  <c r="D269" i="51"/>
  <c r="C269" i="51"/>
  <c r="H261" i="51"/>
  <c r="G261" i="51"/>
  <c r="F261" i="51"/>
  <c r="E261" i="51"/>
  <c r="D261" i="51"/>
  <c r="C261" i="51"/>
  <c r="H253" i="51"/>
  <c r="G253" i="51"/>
  <c r="F253" i="51"/>
  <c r="E253" i="51"/>
  <c r="D253" i="51"/>
  <c r="C253" i="51"/>
  <c r="H245" i="51"/>
  <c r="G245" i="51"/>
  <c r="F245" i="51"/>
  <c r="E245" i="51"/>
  <c r="D245" i="51"/>
  <c r="C245" i="51"/>
  <c r="H237" i="51"/>
  <c r="G237" i="51"/>
  <c r="F237" i="51"/>
  <c r="E237" i="51"/>
  <c r="D237" i="51"/>
  <c r="C237" i="51"/>
  <c r="H229" i="51"/>
  <c r="G229" i="51"/>
  <c r="F229" i="51"/>
  <c r="E229" i="51"/>
  <c r="D229" i="51"/>
  <c r="C229" i="51"/>
  <c r="H221" i="51"/>
  <c r="G221" i="51"/>
  <c r="F221" i="51"/>
  <c r="E221" i="51"/>
  <c r="D221" i="51"/>
  <c r="C221" i="51"/>
  <c r="H213" i="51"/>
  <c r="G213" i="51"/>
  <c r="F213" i="51"/>
  <c r="E213" i="51"/>
  <c r="D213" i="51"/>
  <c r="C213" i="51"/>
  <c r="H205" i="51"/>
  <c r="G205" i="51"/>
  <c r="F205" i="51"/>
  <c r="E205" i="51"/>
  <c r="D205" i="51"/>
  <c r="C205" i="51"/>
  <c r="H197" i="51"/>
  <c r="G197" i="51"/>
  <c r="F197" i="51"/>
  <c r="E197" i="51"/>
  <c r="D197" i="51"/>
  <c r="C197" i="51"/>
  <c r="H189" i="51"/>
  <c r="G189" i="51"/>
  <c r="F189" i="51"/>
  <c r="E189" i="51"/>
  <c r="D189" i="51"/>
  <c r="C189" i="51"/>
  <c r="H181" i="51"/>
  <c r="G181" i="51"/>
  <c r="F181" i="51"/>
  <c r="E181" i="51"/>
  <c r="D181" i="51"/>
  <c r="C181" i="51"/>
  <c r="H173" i="51"/>
  <c r="G173" i="51"/>
  <c r="F173" i="51"/>
  <c r="E173" i="51"/>
  <c r="D173" i="51"/>
  <c r="C173" i="51"/>
  <c r="H165" i="51"/>
  <c r="G165" i="51"/>
  <c r="F165" i="51"/>
  <c r="E165" i="51"/>
  <c r="D165" i="51"/>
  <c r="C165" i="51"/>
  <c r="H157" i="51"/>
  <c r="G157" i="51"/>
  <c r="F157" i="51"/>
  <c r="E157" i="51"/>
  <c r="D157" i="51"/>
  <c r="C157" i="51"/>
  <c r="H1003" i="51"/>
  <c r="G1003" i="51"/>
  <c r="F1003" i="51"/>
  <c r="E1003" i="51"/>
  <c r="D1003" i="51"/>
  <c r="C1003" i="51"/>
  <c r="H995" i="51"/>
  <c r="G995" i="51"/>
  <c r="F995" i="51"/>
  <c r="E995" i="51"/>
  <c r="D995" i="51"/>
  <c r="C995" i="51"/>
  <c r="H987" i="51"/>
  <c r="G987" i="51"/>
  <c r="F987" i="51"/>
  <c r="E987" i="51"/>
  <c r="D987" i="51"/>
  <c r="C987" i="51"/>
  <c r="H979" i="51"/>
  <c r="G979" i="51"/>
  <c r="F979" i="51"/>
  <c r="E979" i="51"/>
  <c r="D979" i="51"/>
  <c r="C979" i="51"/>
  <c r="H971" i="51"/>
  <c r="G971" i="51"/>
  <c r="F971" i="51"/>
  <c r="E971" i="51"/>
  <c r="D971" i="51"/>
  <c r="C971" i="51"/>
  <c r="H963" i="51"/>
  <c r="G963" i="51"/>
  <c r="F963" i="51"/>
  <c r="E963" i="51"/>
  <c r="D963" i="51"/>
  <c r="C963" i="51"/>
  <c r="H955" i="51"/>
  <c r="G955" i="51"/>
  <c r="F955" i="51"/>
  <c r="E955" i="51"/>
  <c r="D955" i="51"/>
  <c r="C955" i="51"/>
  <c r="H947" i="51"/>
  <c r="G947" i="51"/>
  <c r="F947" i="51"/>
  <c r="E947" i="51"/>
  <c r="D947" i="51"/>
  <c r="C947" i="51"/>
  <c r="H939" i="51"/>
  <c r="G939" i="51"/>
  <c r="F939" i="51"/>
  <c r="E939" i="51"/>
  <c r="D939" i="51"/>
  <c r="C939" i="51"/>
  <c r="H931" i="51"/>
  <c r="G931" i="51"/>
  <c r="F931" i="51"/>
  <c r="E931" i="51"/>
  <c r="D931" i="51"/>
  <c r="C931" i="51"/>
  <c r="H923" i="51"/>
  <c r="G923" i="51"/>
  <c r="F923" i="51"/>
  <c r="E923" i="51"/>
  <c r="D923" i="51"/>
  <c r="C923" i="51"/>
  <c r="H915" i="51"/>
  <c r="G915" i="51"/>
  <c r="F915" i="51"/>
  <c r="E915" i="51"/>
  <c r="D915" i="51"/>
  <c r="C915" i="51"/>
  <c r="H907" i="51"/>
  <c r="G907" i="51"/>
  <c r="F907" i="51"/>
  <c r="E907" i="51"/>
  <c r="D907" i="51"/>
  <c r="C907" i="51"/>
  <c r="H899" i="51"/>
  <c r="G899" i="51"/>
  <c r="F899" i="51"/>
  <c r="E899" i="51"/>
  <c r="D899" i="51"/>
  <c r="C899" i="51"/>
  <c r="H891" i="51"/>
  <c r="G891" i="51"/>
  <c r="F891" i="51"/>
  <c r="E891" i="51"/>
  <c r="D891" i="51"/>
  <c r="C891" i="51"/>
  <c r="H883" i="51"/>
  <c r="G883" i="51"/>
  <c r="F883" i="51"/>
  <c r="E883" i="51"/>
  <c r="D883" i="51"/>
  <c r="C883" i="51"/>
  <c r="H875" i="51"/>
  <c r="G875" i="51"/>
  <c r="F875" i="51"/>
  <c r="E875" i="51"/>
  <c r="D875" i="51"/>
  <c r="C875" i="51"/>
  <c r="H867" i="51"/>
  <c r="G867" i="51"/>
  <c r="F867" i="51"/>
  <c r="E867" i="51"/>
  <c r="D867" i="51"/>
  <c r="C867" i="51"/>
  <c r="H859" i="51"/>
  <c r="G859" i="51"/>
  <c r="F859" i="51"/>
  <c r="E859" i="51"/>
  <c r="D859" i="51"/>
  <c r="C859" i="51"/>
  <c r="H851" i="51"/>
  <c r="G851" i="51"/>
  <c r="F851" i="51"/>
  <c r="E851" i="51"/>
  <c r="D851" i="51"/>
  <c r="C851" i="51"/>
  <c r="H843" i="51"/>
  <c r="G843" i="51"/>
  <c r="F843" i="51"/>
  <c r="E843" i="51"/>
  <c r="D843" i="51"/>
  <c r="C843" i="51"/>
  <c r="H835" i="51"/>
  <c r="G835" i="51"/>
  <c r="F835" i="51"/>
  <c r="E835" i="51"/>
  <c r="D835" i="51"/>
  <c r="C835" i="51"/>
  <c r="H827" i="51"/>
  <c r="G827" i="51"/>
  <c r="F827" i="51"/>
  <c r="E827" i="51"/>
  <c r="D827" i="51"/>
  <c r="C827" i="51"/>
  <c r="H819" i="51"/>
  <c r="G819" i="51"/>
  <c r="F819" i="51"/>
  <c r="E819" i="51"/>
  <c r="D819" i="51"/>
  <c r="C819" i="51"/>
  <c r="H811" i="51"/>
  <c r="G811" i="51"/>
  <c r="F811" i="51"/>
  <c r="E811" i="51"/>
  <c r="D811" i="51"/>
  <c r="C811" i="51"/>
  <c r="H803" i="51"/>
  <c r="G803" i="51"/>
  <c r="F803" i="51"/>
  <c r="E803" i="51"/>
  <c r="D803" i="51"/>
  <c r="C803" i="51"/>
  <c r="H795" i="51"/>
  <c r="G795" i="51"/>
  <c r="F795" i="51"/>
  <c r="E795" i="51"/>
  <c r="D795" i="51"/>
  <c r="C795" i="51"/>
  <c r="H787" i="51"/>
  <c r="G787" i="51"/>
  <c r="F787" i="51"/>
  <c r="E787" i="51"/>
  <c r="D787" i="51"/>
  <c r="C787" i="51"/>
  <c r="H779" i="51"/>
  <c r="G779" i="51"/>
  <c r="F779" i="51"/>
  <c r="E779" i="51"/>
  <c r="D779" i="51"/>
  <c r="C779" i="51"/>
  <c r="H771" i="51"/>
  <c r="G771" i="51"/>
  <c r="F771" i="51"/>
  <c r="E771" i="51"/>
  <c r="D771" i="51"/>
  <c r="C771" i="51"/>
  <c r="H763" i="51"/>
  <c r="G763" i="51"/>
  <c r="F763" i="51"/>
  <c r="E763" i="51"/>
  <c r="D763" i="51"/>
  <c r="C763" i="51"/>
  <c r="H755" i="51"/>
  <c r="G755" i="51"/>
  <c r="F755" i="51"/>
  <c r="E755" i="51"/>
  <c r="D755" i="51"/>
  <c r="C755" i="51"/>
  <c r="H747" i="51"/>
  <c r="G747" i="51"/>
  <c r="F747" i="51"/>
  <c r="E747" i="51"/>
  <c r="D747" i="51"/>
  <c r="C747" i="51"/>
  <c r="H739" i="51"/>
  <c r="G739" i="51"/>
  <c r="F739" i="51"/>
  <c r="E739" i="51"/>
  <c r="D739" i="51"/>
  <c r="C739" i="51"/>
  <c r="H731" i="51"/>
  <c r="G731" i="51"/>
  <c r="F731" i="51"/>
  <c r="E731" i="51"/>
  <c r="D731" i="51"/>
  <c r="C731" i="51"/>
  <c r="H723" i="51"/>
  <c r="G723" i="51"/>
  <c r="F723" i="51"/>
  <c r="E723" i="51"/>
  <c r="D723" i="51"/>
  <c r="C723" i="51"/>
  <c r="H715" i="51"/>
  <c r="G715" i="51"/>
  <c r="F715" i="51"/>
  <c r="E715" i="51"/>
  <c r="D715" i="51"/>
  <c r="C715" i="51"/>
  <c r="H707" i="51"/>
  <c r="G707" i="51"/>
  <c r="F707" i="51"/>
  <c r="E707" i="51"/>
  <c r="D707" i="51"/>
  <c r="C707" i="51"/>
  <c r="H699" i="51"/>
  <c r="G699" i="51"/>
  <c r="F699" i="51"/>
  <c r="E699" i="51"/>
  <c r="D699" i="51"/>
  <c r="C699" i="51"/>
  <c r="H691" i="51"/>
  <c r="G691" i="51"/>
  <c r="F691" i="51"/>
  <c r="E691" i="51"/>
  <c r="D691" i="51"/>
  <c r="C691" i="51"/>
  <c r="H683" i="51"/>
  <c r="G683" i="51"/>
  <c r="F683" i="51"/>
  <c r="E683" i="51"/>
  <c r="D683" i="51"/>
  <c r="C683" i="51"/>
  <c r="H675" i="51"/>
  <c r="G675" i="51"/>
  <c r="F675" i="51"/>
  <c r="E675" i="51"/>
  <c r="D675" i="51"/>
  <c r="C675" i="51"/>
  <c r="H667" i="51"/>
  <c r="G667" i="51"/>
  <c r="F667" i="51"/>
  <c r="E667" i="51"/>
  <c r="D667" i="51"/>
  <c r="C667" i="51"/>
  <c r="H659" i="51"/>
  <c r="G659" i="51"/>
  <c r="F659" i="51"/>
  <c r="E659" i="51"/>
  <c r="D659" i="51"/>
  <c r="C659" i="51"/>
  <c r="H651" i="51"/>
  <c r="G651" i="51"/>
  <c r="F651" i="51"/>
  <c r="E651" i="51"/>
  <c r="D651" i="51"/>
  <c r="C651" i="51"/>
  <c r="H643" i="51"/>
  <c r="G643" i="51"/>
  <c r="F643" i="51"/>
  <c r="E643" i="51"/>
  <c r="D643" i="51"/>
  <c r="C643" i="51"/>
  <c r="H635" i="51"/>
  <c r="G635" i="51"/>
  <c r="F635" i="51"/>
  <c r="E635" i="51"/>
  <c r="D635" i="51"/>
  <c r="C635" i="51"/>
  <c r="H627" i="51"/>
  <c r="G627" i="51"/>
  <c r="F627" i="51"/>
  <c r="E627" i="51"/>
  <c r="D627" i="51"/>
  <c r="C627" i="51"/>
  <c r="H619" i="51"/>
  <c r="G619" i="51"/>
  <c r="F619" i="51"/>
  <c r="E619" i="51"/>
  <c r="D619" i="51"/>
  <c r="C619" i="51"/>
  <c r="H611" i="51"/>
  <c r="G611" i="51"/>
  <c r="F611" i="51"/>
  <c r="E611" i="51"/>
  <c r="D611" i="51"/>
  <c r="C611" i="51"/>
  <c r="H603" i="51"/>
  <c r="G603" i="51"/>
  <c r="F603" i="51"/>
  <c r="E603" i="51"/>
  <c r="D603" i="51"/>
  <c r="C603" i="51"/>
  <c r="H595" i="51"/>
  <c r="G595" i="51"/>
  <c r="F595" i="51"/>
  <c r="E595" i="51"/>
  <c r="D595" i="51"/>
  <c r="C595" i="51"/>
  <c r="H587" i="51"/>
  <c r="G587" i="51"/>
  <c r="F587" i="51"/>
  <c r="E587" i="51"/>
  <c r="D587" i="51"/>
  <c r="C587" i="51"/>
  <c r="H579" i="51"/>
  <c r="G579" i="51"/>
  <c r="F579" i="51"/>
  <c r="E579" i="51"/>
  <c r="D579" i="51"/>
  <c r="C579" i="51"/>
  <c r="H571" i="51"/>
  <c r="G571" i="51"/>
  <c r="F571" i="51"/>
  <c r="E571" i="51"/>
  <c r="D571" i="51"/>
  <c r="C571" i="51"/>
  <c r="H563" i="51"/>
  <c r="G563" i="51"/>
  <c r="F563" i="51"/>
  <c r="E563" i="51"/>
  <c r="D563" i="51"/>
  <c r="C563" i="51"/>
  <c r="H555" i="51"/>
  <c r="G555" i="51"/>
  <c r="F555" i="51"/>
  <c r="E555" i="51"/>
  <c r="D555" i="51"/>
  <c r="C555" i="51"/>
  <c r="H547" i="51"/>
  <c r="G547" i="51"/>
  <c r="F547" i="51"/>
  <c r="E547" i="51"/>
  <c r="D547" i="51"/>
  <c r="C547" i="51"/>
  <c r="H539" i="51"/>
  <c r="G539" i="51"/>
  <c r="F539" i="51"/>
  <c r="E539" i="51"/>
  <c r="D539" i="51"/>
  <c r="C539" i="51"/>
  <c r="H531" i="51"/>
  <c r="G531" i="51"/>
  <c r="F531" i="51"/>
  <c r="E531" i="51"/>
  <c r="D531" i="51"/>
  <c r="C531" i="51"/>
  <c r="H523" i="51"/>
  <c r="G523" i="51"/>
  <c r="F523" i="51"/>
  <c r="E523" i="51"/>
  <c r="D523" i="51"/>
  <c r="C523" i="51"/>
  <c r="H515" i="51"/>
  <c r="G515" i="51"/>
  <c r="F515" i="51"/>
  <c r="E515" i="51"/>
  <c r="D515" i="51"/>
  <c r="C515" i="51"/>
  <c r="H507" i="51"/>
  <c r="G507" i="51"/>
  <c r="F507" i="51"/>
  <c r="E507" i="51"/>
  <c r="D507" i="51"/>
  <c r="C507" i="51"/>
  <c r="H499" i="51"/>
  <c r="G499" i="51"/>
  <c r="F499" i="51"/>
  <c r="E499" i="51"/>
  <c r="D499" i="51"/>
  <c r="C499" i="51"/>
  <c r="H491" i="51"/>
  <c r="G491" i="51"/>
  <c r="F491" i="51"/>
  <c r="E491" i="51"/>
  <c r="D491" i="51"/>
  <c r="C491" i="51"/>
  <c r="H483" i="51"/>
  <c r="G483" i="51"/>
  <c r="F483" i="51"/>
  <c r="E483" i="51"/>
  <c r="D483" i="51"/>
  <c r="C483" i="51"/>
  <c r="H475" i="51"/>
  <c r="G475" i="51"/>
  <c r="F475" i="51"/>
  <c r="E475" i="51"/>
  <c r="D475" i="51"/>
  <c r="C475" i="51"/>
  <c r="H467" i="51"/>
  <c r="G467" i="51"/>
  <c r="F467" i="51"/>
  <c r="E467" i="51"/>
  <c r="D467" i="51"/>
  <c r="C467" i="51"/>
  <c r="H459" i="51"/>
  <c r="G459" i="51"/>
  <c r="F459" i="51"/>
  <c r="E459" i="51"/>
  <c r="D459" i="51"/>
  <c r="C459" i="51"/>
  <c r="H451" i="51"/>
  <c r="G451" i="51"/>
  <c r="F451" i="51"/>
  <c r="E451" i="51"/>
  <c r="D451" i="51"/>
  <c r="C451" i="51"/>
  <c r="H443" i="51"/>
  <c r="G443" i="51"/>
  <c r="F443" i="51"/>
  <c r="E443" i="51"/>
  <c r="D443" i="51"/>
  <c r="C443" i="51"/>
  <c r="H435" i="51"/>
  <c r="G435" i="51"/>
  <c r="F435" i="51"/>
  <c r="E435" i="51"/>
  <c r="D435" i="51"/>
  <c r="C435" i="51"/>
  <c r="H427" i="51"/>
  <c r="G427" i="51"/>
  <c r="F427" i="51"/>
  <c r="E427" i="51"/>
  <c r="D427" i="51"/>
  <c r="C427" i="51"/>
  <c r="H419" i="51"/>
  <c r="G419" i="51"/>
  <c r="F419" i="51"/>
  <c r="E419" i="51"/>
  <c r="D419" i="51"/>
  <c r="C419" i="51"/>
  <c r="H411" i="51"/>
  <c r="G411" i="51"/>
  <c r="F411" i="51"/>
  <c r="E411" i="51"/>
  <c r="D411" i="51"/>
  <c r="C411" i="51"/>
  <c r="H403" i="51"/>
  <c r="G403" i="51"/>
  <c r="F403" i="51"/>
  <c r="E403" i="51"/>
  <c r="D403" i="51"/>
  <c r="C403" i="51"/>
  <c r="H395" i="51"/>
  <c r="G395" i="51"/>
  <c r="F395" i="51"/>
  <c r="E395" i="51"/>
  <c r="D395" i="51"/>
  <c r="C395" i="51"/>
  <c r="H387" i="51"/>
  <c r="G387" i="51"/>
  <c r="F387" i="51"/>
  <c r="E387" i="51"/>
  <c r="D387" i="51"/>
  <c r="C387" i="51"/>
  <c r="H379" i="51"/>
  <c r="G379" i="51"/>
  <c r="F379" i="51"/>
  <c r="E379" i="51"/>
  <c r="D379" i="51"/>
  <c r="C379" i="51"/>
  <c r="H371" i="51"/>
  <c r="G371" i="51"/>
  <c r="F371" i="51"/>
  <c r="E371" i="51"/>
  <c r="D371" i="51"/>
  <c r="C371" i="51"/>
  <c r="H363" i="51"/>
  <c r="G363" i="51"/>
  <c r="F363" i="51"/>
  <c r="E363" i="51"/>
  <c r="D363" i="51"/>
  <c r="C363" i="51"/>
  <c r="H355" i="51"/>
  <c r="G355" i="51"/>
  <c r="F355" i="51"/>
  <c r="E355" i="51"/>
  <c r="D355" i="51"/>
  <c r="C355" i="51"/>
  <c r="H347" i="51"/>
  <c r="G347" i="51"/>
  <c r="F347" i="51"/>
  <c r="E347" i="51"/>
  <c r="D347" i="51"/>
  <c r="C347" i="51"/>
  <c r="H339" i="51"/>
  <c r="G339" i="51"/>
  <c r="F339" i="51"/>
  <c r="E339" i="51"/>
  <c r="D339" i="51"/>
  <c r="C339" i="51"/>
  <c r="H331" i="51"/>
  <c r="G331" i="51"/>
  <c r="F331" i="51"/>
  <c r="E331" i="51"/>
  <c r="D331" i="51"/>
  <c r="C331" i="51"/>
  <c r="H323" i="51"/>
  <c r="G323" i="51"/>
  <c r="F323" i="51"/>
  <c r="E323" i="51"/>
  <c r="D323" i="51"/>
  <c r="C323" i="51"/>
  <c r="H315" i="51"/>
  <c r="G315" i="51"/>
  <c r="F315" i="51"/>
  <c r="E315" i="51"/>
  <c r="D315" i="51"/>
  <c r="C315" i="51"/>
  <c r="H307" i="51"/>
  <c r="G307" i="51"/>
  <c r="F307" i="51"/>
  <c r="E307" i="51"/>
  <c r="D307" i="51"/>
  <c r="C307" i="51"/>
  <c r="H299" i="51"/>
  <c r="G299" i="51"/>
  <c r="F299" i="51"/>
  <c r="E299" i="51"/>
  <c r="D299" i="51"/>
  <c r="C299" i="51"/>
  <c r="H291" i="51"/>
  <c r="G291" i="51"/>
  <c r="F291" i="51"/>
  <c r="E291" i="51"/>
  <c r="D291" i="51"/>
  <c r="C291" i="51"/>
  <c r="H283" i="51"/>
  <c r="G283" i="51"/>
  <c r="F283" i="51"/>
  <c r="E283" i="51"/>
  <c r="D283" i="51"/>
  <c r="C283" i="51"/>
  <c r="H275" i="51"/>
  <c r="G275" i="51"/>
  <c r="F275" i="51"/>
  <c r="E275" i="51"/>
  <c r="D275" i="51"/>
  <c r="C275" i="51"/>
  <c r="H267" i="51"/>
  <c r="G267" i="51"/>
  <c r="F267" i="51"/>
  <c r="E267" i="51"/>
  <c r="D267" i="51"/>
  <c r="C267" i="51"/>
  <c r="H259" i="51"/>
  <c r="G259" i="51"/>
  <c r="F259" i="51"/>
  <c r="E259" i="51"/>
  <c r="D259" i="51"/>
  <c r="C259" i="51"/>
  <c r="H251" i="51"/>
  <c r="G251" i="51"/>
  <c r="F251" i="51"/>
  <c r="E251" i="51"/>
  <c r="D251" i="51"/>
  <c r="C251" i="51"/>
  <c r="H243" i="51"/>
  <c r="G243" i="51"/>
  <c r="F243" i="51"/>
  <c r="E243" i="51"/>
  <c r="D243" i="51"/>
  <c r="C243" i="51"/>
  <c r="H235" i="51"/>
  <c r="G235" i="51"/>
  <c r="F235" i="51"/>
  <c r="E235" i="51"/>
  <c r="D235" i="51"/>
  <c r="C235" i="51"/>
  <c r="H227" i="51"/>
  <c r="G227" i="51"/>
  <c r="F227" i="51"/>
  <c r="E227" i="51"/>
  <c r="D227" i="51"/>
  <c r="C227" i="51"/>
  <c r="H219" i="51"/>
  <c r="G219" i="51"/>
  <c r="F219" i="51"/>
  <c r="E219" i="51"/>
  <c r="D219" i="51"/>
  <c r="C219" i="51"/>
  <c r="H211" i="51"/>
  <c r="G211" i="51"/>
  <c r="F211" i="51"/>
  <c r="E211" i="51"/>
  <c r="D211" i="51"/>
  <c r="C211" i="51"/>
  <c r="H203" i="51"/>
  <c r="G203" i="51"/>
  <c r="F203" i="51"/>
  <c r="E203" i="51"/>
  <c r="D203" i="51"/>
  <c r="C203" i="51"/>
  <c r="H195" i="51"/>
  <c r="G195" i="51"/>
  <c r="F195" i="51"/>
  <c r="E195" i="51"/>
  <c r="D195" i="51"/>
  <c r="C195" i="51"/>
  <c r="H187" i="51"/>
  <c r="G187" i="51"/>
  <c r="F187" i="51"/>
  <c r="E187" i="51"/>
  <c r="D187" i="51"/>
  <c r="C187" i="51"/>
  <c r="H179" i="51"/>
  <c r="G179" i="51"/>
  <c r="F179" i="51"/>
  <c r="E179" i="51"/>
  <c r="D179" i="51"/>
  <c r="C179" i="51"/>
  <c r="H171" i="51"/>
  <c r="G171" i="51"/>
  <c r="F171" i="51"/>
  <c r="E171" i="51"/>
  <c r="D171" i="51"/>
  <c r="C171" i="51"/>
  <c r="H163" i="51"/>
  <c r="G163" i="51"/>
  <c r="F163" i="51"/>
  <c r="E163" i="51"/>
  <c r="D163" i="51"/>
  <c r="C163" i="51"/>
  <c r="H155" i="51"/>
  <c r="G155" i="51"/>
  <c r="F155" i="51"/>
  <c r="E155" i="51"/>
  <c r="D155" i="51"/>
  <c r="C155" i="51"/>
  <c r="H147" i="51"/>
  <c r="G147" i="51"/>
  <c r="F147" i="51"/>
  <c r="E147" i="51"/>
  <c r="C147" i="51"/>
  <c r="D147" i="51"/>
  <c r="H139" i="51"/>
  <c r="G139" i="51"/>
  <c r="F139" i="51"/>
  <c r="E139" i="51"/>
  <c r="C139" i="51"/>
  <c r="D139" i="51"/>
  <c r="H131" i="51"/>
  <c r="G131" i="51"/>
  <c r="F131" i="51"/>
  <c r="E131" i="51"/>
  <c r="C131" i="51"/>
  <c r="D131" i="51"/>
  <c r="H123" i="51"/>
  <c r="G123" i="51"/>
  <c r="F123" i="51"/>
  <c r="E123" i="51"/>
  <c r="C123" i="51"/>
  <c r="D123" i="51"/>
  <c r="H115" i="51"/>
  <c r="G115" i="51"/>
  <c r="F115" i="51"/>
  <c r="E115" i="51"/>
  <c r="C115" i="51"/>
  <c r="D115" i="51"/>
  <c r="H107" i="51"/>
  <c r="G107" i="51"/>
  <c r="F107" i="51"/>
  <c r="E107" i="51"/>
  <c r="C107" i="51"/>
  <c r="D107" i="51"/>
  <c r="H99" i="51"/>
  <c r="G99" i="51"/>
  <c r="F99" i="51"/>
  <c r="E99" i="51"/>
  <c r="C99" i="51"/>
  <c r="D99" i="51"/>
  <c r="H91" i="51"/>
  <c r="G91" i="51"/>
  <c r="F91" i="51"/>
  <c r="E91" i="51"/>
  <c r="C91" i="51"/>
  <c r="D91" i="51"/>
  <c r="H83" i="51"/>
  <c r="G83" i="51"/>
  <c r="F83" i="51"/>
  <c r="E83" i="51"/>
  <c r="C83" i="51"/>
  <c r="D83" i="51"/>
  <c r="H75" i="51"/>
  <c r="G75" i="51"/>
  <c r="F75" i="51"/>
  <c r="E75" i="51"/>
  <c r="C75" i="51"/>
  <c r="D75" i="51"/>
  <c r="H1002" i="51"/>
  <c r="G1002" i="51"/>
  <c r="E1002" i="51"/>
  <c r="F1002" i="51"/>
  <c r="D1002" i="51"/>
  <c r="C1002" i="51"/>
  <c r="H978" i="51"/>
  <c r="G978" i="51"/>
  <c r="E978" i="51"/>
  <c r="F978" i="51"/>
  <c r="D978" i="51"/>
  <c r="C978" i="51"/>
  <c r="H954" i="51"/>
  <c r="G954" i="51"/>
  <c r="E954" i="51"/>
  <c r="F954" i="51"/>
  <c r="D954" i="51"/>
  <c r="C954" i="51"/>
  <c r="H930" i="51"/>
  <c r="G930" i="51"/>
  <c r="E930" i="51"/>
  <c r="F930" i="51"/>
  <c r="D930" i="51"/>
  <c r="C930" i="51"/>
  <c r="H914" i="51"/>
  <c r="G914" i="51"/>
  <c r="E914" i="51"/>
  <c r="F914" i="51"/>
  <c r="D914" i="51"/>
  <c r="C914" i="51"/>
  <c r="H890" i="51"/>
  <c r="G890" i="51"/>
  <c r="E890" i="51"/>
  <c r="F890" i="51"/>
  <c r="D890" i="51"/>
  <c r="C890" i="51"/>
  <c r="H858" i="51"/>
  <c r="G858" i="51"/>
  <c r="E858" i="51"/>
  <c r="F858" i="51"/>
  <c r="D858" i="51"/>
  <c r="C858" i="51"/>
  <c r="H826" i="51"/>
  <c r="G826" i="51"/>
  <c r="E826" i="51"/>
  <c r="F826" i="51"/>
  <c r="D826" i="51"/>
  <c r="C826" i="51"/>
  <c r="H802" i="51"/>
  <c r="G802" i="51"/>
  <c r="E802" i="51"/>
  <c r="F802" i="51"/>
  <c r="D802" i="51"/>
  <c r="C802" i="51"/>
  <c r="H786" i="51"/>
  <c r="G786" i="51"/>
  <c r="E786" i="51"/>
  <c r="F786" i="51"/>
  <c r="D786" i="51"/>
  <c r="C786" i="51"/>
  <c r="H770" i="51"/>
  <c r="G770" i="51"/>
  <c r="E770" i="51"/>
  <c r="F770" i="51"/>
  <c r="D770" i="51"/>
  <c r="C770" i="51"/>
  <c r="H746" i="51"/>
  <c r="G746" i="51"/>
  <c r="E746" i="51"/>
  <c r="F746" i="51"/>
  <c r="D746" i="51"/>
  <c r="C746" i="51"/>
  <c r="H722" i="51"/>
  <c r="G722" i="51"/>
  <c r="E722" i="51"/>
  <c r="F722" i="51"/>
  <c r="D722" i="51"/>
  <c r="C722" i="51"/>
  <c r="H706" i="51"/>
  <c r="G706" i="51"/>
  <c r="E706" i="51"/>
  <c r="F706" i="51"/>
  <c r="D706" i="51"/>
  <c r="C706" i="51"/>
  <c r="H690" i="51"/>
  <c r="G690" i="51"/>
  <c r="F690" i="51"/>
  <c r="E690" i="51"/>
  <c r="D690" i="51"/>
  <c r="C690" i="51"/>
  <c r="H674" i="51"/>
  <c r="G674" i="51"/>
  <c r="E674" i="51"/>
  <c r="F674" i="51"/>
  <c r="D674" i="51"/>
  <c r="C674" i="51"/>
  <c r="H658" i="51"/>
  <c r="G658" i="51"/>
  <c r="E658" i="51"/>
  <c r="F658" i="51"/>
  <c r="D658" i="51"/>
  <c r="C658" i="51"/>
  <c r="H634" i="51"/>
  <c r="G634" i="51"/>
  <c r="E634" i="51"/>
  <c r="F634" i="51"/>
  <c r="D634" i="51"/>
  <c r="C634" i="51"/>
  <c r="H618" i="51"/>
  <c r="G618" i="51"/>
  <c r="F618" i="51"/>
  <c r="E618" i="51"/>
  <c r="D618" i="51"/>
  <c r="C618" i="51"/>
  <c r="H602" i="51"/>
  <c r="G602" i="51"/>
  <c r="F602" i="51"/>
  <c r="E602" i="51"/>
  <c r="D602" i="51"/>
  <c r="C602" i="51"/>
  <c r="H586" i="51"/>
  <c r="G586" i="51"/>
  <c r="F586" i="51"/>
  <c r="E586" i="51"/>
  <c r="D586" i="51"/>
  <c r="C586" i="51"/>
  <c r="H554" i="51"/>
  <c r="G554" i="51"/>
  <c r="F554" i="51"/>
  <c r="E554" i="51"/>
  <c r="D554" i="51"/>
  <c r="C554" i="51"/>
  <c r="H522" i="51"/>
  <c r="G522" i="51"/>
  <c r="F522" i="51"/>
  <c r="E522" i="51"/>
  <c r="D522" i="51"/>
  <c r="C522" i="51"/>
  <c r="H498" i="51"/>
  <c r="G498" i="51"/>
  <c r="F498" i="51"/>
  <c r="E498" i="51"/>
  <c r="D498" i="51"/>
  <c r="C498" i="51"/>
  <c r="H466" i="51"/>
  <c r="G466" i="51"/>
  <c r="F466" i="51"/>
  <c r="E466" i="51"/>
  <c r="D466" i="51"/>
  <c r="C466" i="51"/>
  <c r="H434" i="51"/>
  <c r="G434" i="51"/>
  <c r="F434" i="51"/>
  <c r="E434" i="51"/>
  <c r="D434" i="51"/>
  <c r="C434" i="51"/>
  <c r="H402" i="51"/>
  <c r="G402" i="51"/>
  <c r="F402" i="51"/>
  <c r="E402" i="51"/>
  <c r="D402" i="51"/>
  <c r="C402" i="51"/>
  <c r="H378" i="51"/>
  <c r="G378" i="51"/>
  <c r="F378" i="51"/>
  <c r="E378" i="51"/>
  <c r="D378" i="51"/>
  <c r="C378" i="51"/>
  <c r="H354" i="51"/>
  <c r="G354" i="51"/>
  <c r="F354" i="51"/>
  <c r="E354" i="51"/>
  <c r="D354" i="51"/>
  <c r="C354" i="51"/>
  <c r="H322" i="51"/>
  <c r="G322" i="51"/>
  <c r="F322" i="51"/>
  <c r="E322" i="51"/>
  <c r="D322" i="51"/>
  <c r="C322" i="51"/>
  <c r="H298" i="51"/>
  <c r="G298" i="51"/>
  <c r="F298" i="51"/>
  <c r="E298" i="51"/>
  <c r="D298" i="51"/>
  <c r="C298" i="51"/>
  <c r="H266" i="51"/>
  <c r="G266" i="51"/>
  <c r="F266" i="51"/>
  <c r="E266" i="51"/>
  <c r="D266" i="51"/>
  <c r="C266" i="51"/>
  <c r="H234" i="51"/>
  <c r="G234" i="51"/>
  <c r="F234" i="51"/>
  <c r="E234" i="51"/>
  <c r="D234" i="51"/>
  <c r="C234" i="51"/>
  <c r="H210" i="51"/>
  <c r="G210" i="51"/>
  <c r="F210" i="51"/>
  <c r="E210" i="51"/>
  <c r="D210" i="51"/>
  <c r="C210" i="51"/>
  <c r="H186" i="51"/>
  <c r="G186" i="51"/>
  <c r="F186" i="51"/>
  <c r="E186" i="51"/>
  <c r="C186" i="51"/>
  <c r="D186" i="51"/>
  <c r="H146" i="51"/>
  <c r="G146" i="51"/>
  <c r="F146" i="51"/>
  <c r="E146" i="51"/>
  <c r="C146" i="51"/>
  <c r="D146" i="51"/>
  <c r="H114" i="51"/>
  <c r="G114" i="51"/>
  <c r="F114" i="51"/>
  <c r="E114" i="51"/>
  <c r="C114" i="51"/>
  <c r="D114" i="51"/>
  <c r="H82" i="51"/>
  <c r="G82" i="51"/>
  <c r="F82" i="51"/>
  <c r="E82" i="51"/>
  <c r="C82" i="51"/>
  <c r="D82" i="51"/>
  <c r="H1001" i="51"/>
  <c r="G1001" i="51"/>
  <c r="F1001" i="51"/>
  <c r="E1001" i="51"/>
  <c r="D1001" i="51"/>
  <c r="C1001" i="51"/>
  <c r="H969" i="51"/>
  <c r="G969" i="51"/>
  <c r="F969" i="51"/>
  <c r="D969" i="51"/>
  <c r="E969" i="51"/>
  <c r="C969" i="51"/>
  <c r="H937" i="51"/>
  <c r="G937" i="51"/>
  <c r="F937" i="51"/>
  <c r="D937" i="51"/>
  <c r="E937" i="51"/>
  <c r="C937" i="51"/>
  <c r="H913" i="51"/>
  <c r="G913" i="51"/>
  <c r="F913" i="51"/>
  <c r="D913" i="51"/>
  <c r="E913" i="51"/>
  <c r="C913" i="51"/>
  <c r="H889" i="51"/>
  <c r="G889" i="51"/>
  <c r="F889" i="51"/>
  <c r="D889" i="51"/>
  <c r="E889" i="51"/>
  <c r="C889" i="51"/>
  <c r="H865" i="51"/>
  <c r="G865" i="51"/>
  <c r="F865" i="51"/>
  <c r="E865" i="51"/>
  <c r="D865" i="51"/>
  <c r="C865" i="51"/>
  <c r="H841" i="51"/>
  <c r="G841" i="51"/>
  <c r="F841" i="51"/>
  <c r="E841" i="51"/>
  <c r="D841" i="51"/>
  <c r="C841" i="51"/>
  <c r="H817" i="51"/>
  <c r="G817" i="51"/>
  <c r="F817" i="51"/>
  <c r="E817" i="51"/>
  <c r="D817" i="51"/>
  <c r="C817" i="51"/>
  <c r="H793" i="51"/>
  <c r="G793" i="51"/>
  <c r="F793" i="51"/>
  <c r="E793" i="51"/>
  <c r="D793" i="51"/>
  <c r="C793" i="51"/>
  <c r="H761" i="51"/>
  <c r="G761" i="51"/>
  <c r="F761" i="51"/>
  <c r="E761" i="51"/>
  <c r="D761" i="51"/>
  <c r="C761" i="51"/>
  <c r="H729" i="51"/>
  <c r="G729" i="51"/>
  <c r="F729" i="51"/>
  <c r="E729" i="51"/>
  <c r="D729" i="51"/>
  <c r="C729" i="51"/>
  <c r="H681" i="51"/>
  <c r="G681" i="51"/>
  <c r="F681" i="51"/>
  <c r="E681" i="51"/>
  <c r="D681" i="51"/>
  <c r="C681" i="51"/>
  <c r="H641" i="51"/>
  <c r="G641" i="51"/>
  <c r="F641" i="51"/>
  <c r="E641" i="51"/>
  <c r="D641" i="51"/>
  <c r="C641" i="51"/>
  <c r="H617" i="51"/>
  <c r="G617" i="51"/>
  <c r="F617" i="51"/>
  <c r="E617" i="51"/>
  <c r="D617" i="51"/>
  <c r="C617" i="51"/>
  <c r="H577" i="51"/>
  <c r="G577" i="51"/>
  <c r="F577" i="51"/>
  <c r="E577" i="51"/>
  <c r="D577" i="51"/>
  <c r="C577" i="51"/>
  <c r="H553" i="51"/>
  <c r="G553" i="51"/>
  <c r="F553" i="51"/>
  <c r="E553" i="51"/>
  <c r="D553" i="51"/>
  <c r="C553" i="51"/>
  <c r="H521" i="51"/>
  <c r="G521" i="51"/>
  <c r="F521" i="51"/>
  <c r="E521" i="51"/>
  <c r="D521" i="51"/>
  <c r="C521" i="51"/>
  <c r="H497" i="51"/>
  <c r="G497" i="51"/>
  <c r="F497" i="51"/>
  <c r="E497" i="51"/>
  <c r="D497" i="51"/>
  <c r="C497" i="51"/>
  <c r="H473" i="51"/>
  <c r="F473" i="51"/>
  <c r="G473" i="51"/>
  <c r="E473" i="51"/>
  <c r="D473" i="51"/>
  <c r="C473" i="51"/>
  <c r="H449" i="51"/>
  <c r="F449" i="51"/>
  <c r="G449" i="51"/>
  <c r="E449" i="51"/>
  <c r="D449" i="51"/>
  <c r="C449" i="51"/>
  <c r="H425" i="51"/>
  <c r="G425" i="51"/>
  <c r="F425" i="51"/>
  <c r="E425" i="51"/>
  <c r="D425" i="51"/>
  <c r="C425" i="51"/>
  <c r="H401" i="51"/>
  <c r="F401" i="51"/>
  <c r="G401" i="51"/>
  <c r="E401" i="51"/>
  <c r="D401" i="51"/>
  <c r="C401" i="51"/>
  <c r="H385" i="51"/>
  <c r="F385" i="51"/>
  <c r="G385" i="51"/>
  <c r="E385" i="51"/>
  <c r="D385" i="51"/>
  <c r="C385" i="51"/>
  <c r="H361" i="51"/>
  <c r="G361" i="51"/>
  <c r="F361" i="51"/>
  <c r="E361" i="51"/>
  <c r="D361" i="51"/>
  <c r="C361" i="51"/>
  <c r="H337" i="51"/>
  <c r="F337" i="51"/>
  <c r="G337" i="51"/>
  <c r="E337" i="51"/>
  <c r="D337" i="51"/>
  <c r="C337" i="51"/>
  <c r="H313" i="51"/>
  <c r="G313" i="51"/>
  <c r="F313" i="51"/>
  <c r="E313" i="51"/>
  <c r="D313" i="51"/>
  <c r="C313" i="51"/>
  <c r="H289" i="51"/>
  <c r="F289" i="51"/>
  <c r="G289" i="51"/>
  <c r="E289" i="51"/>
  <c r="D289" i="51"/>
  <c r="C289" i="51"/>
  <c r="H265" i="51"/>
  <c r="F265" i="51"/>
  <c r="G265" i="51"/>
  <c r="E265" i="51"/>
  <c r="D265" i="51"/>
  <c r="C265" i="51"/>
  <c r="H241" i="51"/>
  <c r="G241" i="51"/>
  <c r="F241" i="51"/>
  <c r="E241" i="51"/>
  <c r="D241" i="51"/>
  <c r="C241" i="51"/>
  <c r="H209" i="51"/>
  <c r="F209" i="51"/>
  <c r="G209" i="51"/>
  <c r="E209" i="51"/>
  <c r="D209" i="51"/>
  <c r="C209" i="51"/>
  <c r="H185" i="51"/>
  <c r="G185" i="51"/>
  <c r="F185" i="51"/>
  <c r="E185" i="51"/>
  <c r="C185" i="51"/>
  <c r="D185" i="51"/>
  <c r="H153" i="51"/>
  <c r="F153" i="51"/>
  <c r="G153" i="51"/>
  <c r="E153" i="51"/>
  <c r="C153" i="51"/>
  <c r="D153" i="51"/>
  <c r="H121" i="51"/>
  <c r="G121" i="51"/>
  <c r="F121" i="51"/>
  <c r="E121" i="51"/>
  <c r="C121" i="51"/>
  <c r="D121" i="51"/>
  <c r="H97" i="51"/>
  <c r="G97" i="51"/>
  <c r="F97" i="51"/>
  <c r="E97" i="51"/>
  <c r="C97" i="51"/>
  <c r="D97" i="51"/>
  <c r="H81" i="51"/>
  <c r="G81" i="51"/>
  <c r="F81" i="51"/>
  <c r="E81" i="51"/>
  <c r="C81" i="51"/>
  <c r="D81" i="51"/>
  <c r="H1000" i="51"/>
  <c r="G1000" i="51"/>
  <c r="F1000" i="51"/>
  <c r="D1000" i="51"/>
  <c r="E1000" i="51"/>
  <c r="C1000" i="51"/>
  <c r="H992" i="51"/>
  <c r="G992" i="51"/>
  <c r="F992" i="51"/>
  <c r="E992" i="51"/>
  <c r="D992" i="51"/>
  <c r="C992" i="51"/>
  <c r="H984" i="51"/>
  <c r="G984" i="51"/>
  <c r="F984" i="51"/>
  <c r="E984" i="51"/>
  <c r="D984" i="51"/>
  <c r="C984" i="51"/>
  <c r="H976" i="51"/>
  <c r="G976" i="51"/>
  <c r="F976" i="51"/>
  <c r="D976" i="51"/>
  <c r="E976" i="51"/>
  <c r="C976" i="51"/>
  <c r="H968" i="51"/>
  <c r="G968" i="51"/>
  <c r="F968" i="51"/>
  <c r="D968" i="51"/>
  <c r="E968" i="51"/>
  <c r="C968" i="51"/>
  <c r="H960" i="51"/>
  <c r="G960" i="51"/>
  <c r="F960" i="51"/>
  <c r="E960" i="51"/>
  <c r="D960" i="51"/>
  <c r="C960" i="51"/>
  <c r="H952" i="51"/>
  <c r="G952" i="51"/>
  <c r="F952" i="51"/>
  <c r="D952" i="51"/>
  <c r="E952" i="51"/>
  <c r="C952" i="51"/>
  <c r="H944" i="51"/>
  <c r="G944" i="51"/>
  <c r="F944" i="51"/>
  <c r="E944" i="51"/>
  <c r="D944" i="51"/>
  <c r="C944" i="51"/>
  <c r="H936" i="51"/>
  <c r="G936" i="51"/>
  <c r="F936" i="51"/>
  <c r="D936" i="51"/>
  <c r="E936" i="51"/>
  <c r="C936" i="51"/>
  <c r="H928" i="51"/>
  <c r="G928" i="51"/>
  <c r="F928" i="51"/>
  <c r="E928" i="51"/>
  <c r="D928" i="51"/>
  <c r="C928" i="51"/>
  <c r="H920" i="51"/>
  <c r="G920" i="51"/>
  <c r="F920" i="51"/>
  <c r="D920" i="51"/>
  <c r="E920" i="51"/>
  <c r="C920" i="51"/>
  <c r="H912" i="51"/>
  <c r="G912" i="51"/>
  <c r="F912" i="51"/>
  <c r="D912" i="51"/>
  <c r="E912" i="51"/>
  <c r="C912" i="51"/>
  <c r="H904" i="51"/>
  <c r="G904" i="51"/>
  <c r="F904" i="51"/>
  <c r="E904" i="51"/>
  <c r="D904" i="51"/>
  <c r="C904" i="51"/>
  <c r="H896" i="51"/>
  <c r="G896" i="51"/>
  <c r="F896" i="51"/>
  <c r="D896" i="51"/>
  <c r="E896" i="51"/>
  <c r="C896" i="51"/>
  <c r="H888" i="51"/>
  <c r="G888" i="51"/>
  <c r="F888" i="51"/>
  <c r="D888" i="51"/>
  <c r="E888" i="51"/>
  <c r="C888" i="51"/>
  <c r="H880" i="51"/>
  <c r="G880" i="51"/>
  <c r="F880" i="51"/>
  <c r="D880" i="51"/>
  <c r="E880" i="51"/>
  <c r="C880" i="51"/>
  <c r="H872" i="51"/>
  <c r="G872" i="51"/>
  <c r="F872" i="51"/>
  <c r="D872" i="51"/>
  <c r="E872" i="51"/>
  <c r="C872" i="51"/>
  <c r="H864" i="51"/>
  <c r="G864" i="51"/>
  <c r="F864" i="51"/>
  <c r="E864" i="51"/>
  <c r="D864" i="51"/>
  <c r="C864" i="51"/>
  <c r="H856" i="51"/>
  <c r="G856" i="51"/>
  <c r="F856" i="51"/>
  <c r="D856" i="51"/>
  <c r="E856" i="51"/>
  <c r="C856" i="51"/>
  <c r="H848" i="51"/>
  <c r="G848" i="51"/>
  <c r="F848" i="51"/>
  <c r="D848" i="51"/>
  <c r="E848" i="51"/>
  <c r="C848" i="51"/>
  <c r="H840" i="51"/>
  <c r="G840" i="51"/>
  <c r="F840" i="51"/>
  <c r="E840" i="51"/>
  <c r="D840" i="51"/>
  <c r="C840" i="51"/>
  <c r="H832" i="51"/>
  <c r="G832" i="51"/>
  <c r="F832" i="51"/>
  <c r="D832" i="51"/>
  <c r="E832" i="51"/>
  <c r="C832" i="51"/>
  <c r="H824" i="51"/>
  <c r="G824" i="51"/>
  <c r="F824" i="51"/>
  <c r="D824" i="51"/>
  <c r="E824" i="51"/>
  <c r="C824" i="51"/>
  <c r="H816" i="51"/>
  <c r="G816" i="51"/>
  <c r="F816" i="51"/>
  <c r="D816" i="51"/>
  <c r="E816" i="51"/>
  <c r="C816" i="51"/>
  <c r="H808" i="51"/>
  <c r="G808" i="51"/>
  <c r="F808" i="51"/>
  <c r="D808" i="51"/>
  <c r="E808" i="51"/>
  <c r="C808" i="51"/>
  <c r="H800" i="51"/>
  <c r="G800" i="51"/>
  <c r="F800" i="51"/>
  <c r="D800" i="51"/>
  <c r="E800" i="51"/>
  <c r="C800" i="51"/>
  <c r="H792" i="51"/>
  <c r="G792" i="51"/>
  <c r="F792" i="51"/>
  <c r="E792" i="51"/>
  <c r="D792" i="51"/>
  <c r="C792" i="51"/>
  <c r="H784" i="51"/>
  <c r="G784" i="51"/>
  <c r="F784" i="51"/>
  <c r="E784" i="51"/>
  <c r="D784" i="51"/>
  <c r="C784" i="51"/>
  <c r="H776" i="51"/>
  <c r="G776" i="51"/>
  <c r="F776" i="51"/>
  <c r="E776" i="51"/>
  <c r="D776" i="51"/>
  <c r="C776" i="51"/>
  <c r="H768" i="51"/>
  <c r="G768" i="51"/>
  <c r="F768" i="51"/>
  <c r="E768" i="51"/>
  <c r="D768" i="51"/>
  <c r="C768" i="51"/>
  <c r="H760" i="51"/>
  <c r="G760" i="51"/>
  <c r="F760" i="51"/>
  <c r="E760" i="51"/>
  <c r="D760" i="51"/>
  <c r="C760" i="51"/>
  <c r="H752" i="51"/>
  <c r="G752" i="51"/>
  <c r="F752" i="51"/>
  <c r="E752" i="51"/>
  <c r="D752" i="51"/>
  <c r="C752" i="51"/>
  <c r="H744" i="51"/>
  <c r="G744" i="51"/>
  <c r="F744" i="51"/>
  <c r="E744" i="51"/>
  <c r="D744" i="51"/>
  <c r="C744" i="51"/>
  <c r="H736" i="51"/>
  <c r="G736" i="51"/>
  <c r="F736" i="51"/>
  <c r="E736" i="51"/>
  <c r="D736" i="51"/>
  <c r="C736" i="51"/>
  <c r="H728" i="51"/>
  <c r="G728" i="51"/>
  <c r="F728" i="51"/>
  <c r="E728" i="51"/>
  <c r="D728" i="51"/>
  <c r="C728" i="51"/>
  <c r="H720" i="51"/>
  <c r="G720" i="51"/>
  <c r="F720" i="51"/>
  <c r="E720" i="51"/>
  <c r="D720" i="51"/>
  <c r="C720" i="51"/>
  <c r="H712" i="51"/>
  <c r="G712" i="51"/>
  <c r="F712" i="51"/>
  <c r="E712" i="51"/>
  <c r="D712" i="51"/>
  <c r="C712" i="51"/>
  <c r="H704" i="51"/>
  <c r="G704" i="51"/>
  <c r="F704" i="51"/>
  <c r="E704" i="51"/>
  <c r="D704" i="51"/>
  <c r="C704" i="51"/>
  <c r="H696" i="51"/>
  <c r="G696" i="51"/>
  <c r="F696" i="51"/>
  <c r="E696" i="51"/>
  <c r="D696" i="51"/>
  <c r="C696" i="51"/>
  <c r="H688" i="51"/>
  <c r="G688" i="51"/>
  <c r="F688" i="51"/>
  <c r="E688" i="51"/>
  <c r="D688" i="51"/>
  <c r="C688" i="51"/>
  <c r="H680" i="51"/>
  <c r="G680" i="51"/>
  <c r="F680" i="51"/>
  <c r="E680" i="51"/>
  <c r="D680" i="51"/>
  <c r="C680" i="51"/>
  <c r="H672" i="51"/>
  <c r="G672" i="51"/>
  <c r="F672" i="51"/>
  <c r="E672" i="51"/>
  <c r="D672" i="51"/>
  <c r="C672" i="51"/>
  <c r="H664" i="51"/>
  <c r="G664" i="51"/>
  <c r="F664" i="51"/>
  <c r="E664" i="51"/>
  <c r="D664" i="51"/>
  <c r="C664" i="51"/>
  <c r="H656" i="51"/>
  <c r="G656" i="51"/>
  <c r="F656" i="51"/>
  <c r="E656" i="51"/>
  <c r="D656" i="51"/>
  <c r="C656" i="51"/>
  <c r="H648" i="51"/>
  <c r="G648" i="51"/>
  <c r="F648" i="51"/>
  <c r="E648" i="51"/>
  <c r="D648" i="51"/>
  <c r="C648" i="51"/>
  <c r="H640" i="51"/>
  <c r="G640" i="51"/>
  <c r="F640" i="51"/>
  <c r="E640" i="51"/>
  <c r="D640" i="51"/>
  <c r="C640" i="51"/>
  <c r="H632" i="51"/>
  <c r="G632" i="51"/>
  <c r="F632" i="51"/>
  <c r="E632" i="51"/>
  <c r="D632" i="51"/>
  <c r="C632" i="51"/>
  <c r="H624" i="51"/>
  <c r="G624" i="51"/>
  <c r="F624" i="51"/>
  <c r="E624" i="51"/>
  <c r="D624" i="51"/>
  <c r="C624" i="51"/>
  <c r="H616" i="51"/>
  <c r="G616" i="51"/>
  <c r="F616" i="51"/>
  <c r="E616" i="51"/>
  <c r="D616" i="51"/>
  <c r="C616" i="51"/>
  <c r="H608" i="51"/>
  <c r="G608" i="51"/>
  <c r="F608" i="51"/>
  <c r="E608" i="51"/>
  <c r="D608" i="51"/>
  <c r="C608" i="51"/>
  <c r="H600" i="51"/>
  <c r="G600" i="51"/>
  <c r="F600" i="51"/>
  <c r="E600" i="51"/>
  <c r="D600" i="51"/>
  <c r="C600" i="51"/>
  <c r="H592" i="51"/>
  <c r="G592" i="51"/>
  <c r="F592" i="51"/>
  <c r="E592" i="51"/>
  <c r="D592" i="51"/>
  <c r="C592" i="51"/>
  <c r="H584" i="51"/>
  <c r="G584" i="51"/>
  <c r="F584" i="51"/>
  <c r="E584" i="51"/>
  <c r="D584" i="51"/>
  <c r="C584" i="51"/>
  <c r="H576" i="51"/>
  <c r="G576" i="51"/>
  <c r="F576" i="51"/>
  <c r="E576" i="51"/>
  <c r="D576" i="51"/>
  <c r="C576" i="51"/>
  <c r="H568" i="51"/>
  <c r="G568" i="51"/>
  <c r="F568" i="51"/>
  <c r="E568" i="51"/>
  <c r="D568" i="51"/>
  <c r="C568" i="51"/>
  <c r="H560" i="51"/>
  <c r="G560" i="51"/>
  <c r="F560" i="51"/>
  <c r="E560" i="51"/>
  <c r="D560" i="51"/>
  <c r="C560" i="51"/>
  <c r="H552" i="51"/>
  <c r="G552" i="51"/>
  <c r="F552" i="51"/>
  <c r="E552" i="51"/>
  <c r="D552" i="51"/>
  <c r="C552" i="51"/>
  <c r="H544" i="51"/>
  <c r="G544" i="51"/>
  <c r="F544" i="51"/>
  <c r="E544" i="51"/>
  <c r="D544" i="51"/>
  <c r="C544" i="51"/>
  <c r="H536" i="51"/>
  <c r="G536" i="51"/>
  <c r="F536" i="51"/>
  <c r="E536" i="51"/>
  <c r="D536" i="51"/>
  <c r="C536" i="51"/>
  <c r="H528" i="51"/>
  <c r="G528" i="51"/>
  <c r="F528" i="51"/>
  <c r="E528" i="51"/>
  <c r="D528" i="51"/>
  <c r="C528" i="51"/>
  <c r="H520" i="51"/>
  <c r="G520" i="51"/>
  <c r="F520" i="51"/>
  <c r="E520" i="51"/>
  <c r="D520" i="51"/>
  <c r="C520" i="51"/>
  <c r="H512" i="51"/>
  <c r="G512" i="51"/>
  <c r="F512" i="51"/>
  <c r="E512" i="51"/>
  <c r="D512" i="51"/>
  <c r="C512" i="51"/>
  <c r="H504" i="51"/>
  <c r="G504" i="51"/>
  <c r="F504" i="51"/>
  <c r="E504" i="51"/>
  <c r="D504" i="51"/>
  <c r="C504" i="51"/>
  <c r="H496" i="51"/>
  <c r="G496" i="51"/>
  <c r="F496" i="51"/>
  <c r="E496" i="51"/>
  <c r="D496" i="51"/>
  <c r="C496" i="51"/>
  <c r="H488" i="51"/>
  <c r="G488" i="51"/>
  <c r="F488" i="51"/>
  <c r="E488" i="51"/>
  <c r="D488" i="51"/>
  <c r="C488" i="51"/>
  <c r="H480" i="51"/>
  <c r="G480" i="51"/>
  <c r="F480" i="51"/>
  <c r="E480" i="51"/>
  <c r="D480" i="51"/>
  <c r="C480" i="51"/>
  <c r="H472" i="51"/>
  <c r="G472" i="51"/>
  <c r="F472" i="51"/>
  <c r="E472" i="51"/>
  <c r="D472" i="51"/>
  <c r="C472" i="51"/>
  <c r="H464" i="51"/>
  <c r="G464" i="51"/>
  <c r="F464" i="51"/>
  <c r="E464" i="51"/>
  <c r="D464" i="51"/>
  <c r="C464" i="51"/>
  <c r="H456" i="51"/>
  <c r="G456" i="51"/>
  <c r="F456" i="51"/>
  <c r="E456" i="51"/>
  <c r="D456" i="51"/>
  <c r="C456" i="51"/>
  <c r="H448" i="51"/>
  <c r="G448" i="51"/>
  <c r="F448" i="51"/>
  <c r="E448" i="51"/>
  <c r="D448" i="51"/>
  <c r="C448" i="51"/>
  <c r="H440" i="51"/>
  <c r="G440" i="51"/>
  <c r="F440" i="51"/>
  <c r="E440" i="51"/>
  <c r="D440" i="51"/>
  <c r="C440" i="51"/>
  <c r="H432" i="51"/>
  <c r="G432" i="51"/>
  <c r="F432" i="51"/>
  <c r="E432" i="51"/>
  <c r="D432" i="51"/>
  <c r="C432" i="51"/>
  <c r="H424" i="51"/>
  <c r="G424" i="51"/>
  <c r="F424" i="51"/>
  <c r="E424" i="51"/>
  <c r="D424" i="51"/>
  <c r="C424" i="51"/>
  <c r="H416" i="51"/>
  <c r="G416" i="51"/>
  <c r="F416" i="51"/>
  <c r="E416" i="51"/>
  <c r="D416" i="51"/>
  <c r="C416" i="51"/>
  <c r="H408" i="51"/>
  <c r="G408" i="51"/>
  <c r="F408" i="51"/>
  <c r="E408" i="51"/>
  <c r="D408" i="51"/>
  <c r="C408" i="51"/>
  <c r="H400" i="51"/>
  <c r="G400" i="51"/>
  <c r="F400" i="51"/>
  <c r="E400" i="51"/>
  <c r="D400" i="51"/>
  <c r="C400" i="51"/>
  <c r="H392" i="51"/>
  <c r="G392" i="51"/>
  <c r="F392" i="51"/>
  <c r="E392" i="51"/>
  <c r="D392" i="51"/>
  <c r="C392" i="51"/>
  <c r="H384" i="51"/>
  <c r="G384" i="51"/>
  <c r="F384" i="51"/>
  <c r="E384" i="51"/>
  <c r="D384" i="51"/>
  <c r="C384" i="51"/>
  <c r="H376" i="51"/>
  <c r="G376" i="51"/>
  <c r="F376" i="51"/>
  <c r="E376" i="51"/>
  <c r="D376" i="51"/>
  <c r="C376" i="51"/>
  <c r="H368" i="51"/>
  <c r="G368" i="51"/>
  <c r="F368" i="51"/>
  <c r="E368" i="51"/>
  <c r="D368" i="51"/>
  <c r="C368" i="51"/>
  <c r="H360" i="51"/>
  <c r="G360" i="51"/>
  <c r="F360" i="51"/>
  <c r="E360" i="51"/>
  <c r="D360" i="51"/>
  <c r="C360" i="51"/>
  <c r="H352" i="51"/>
  <c r="G352" i="51"/>
  <c r="F352" i="51"/>
  <c r="E352" i="51"/>
  <c r="D352" i="51"/>
  <c r="C352" i="51"/>
  <c r="H344" i="51"/>
  <c r="G344" i="51"/>
  <c r="F344" i="51"/>
  <c r="E344" i="51"/>
  <c r="D344" i="51"/>
  <c r="C344" i="51"/>
  <c r="H336" i="51"/>
  <c r="G336" i="51"/>
  <c r="F336" i="51"/>
  <c r="E336" i="51"/>
  <c r="D336" i="51"/>
  <c r="C336" i="51"/>
  <c r="H328" i="51"/>
  <c r="G328" i="51"/>
  <c r="F328" i="51"/>
  <c r="E328" i="51"/>
  <c r="D328" i="51"/>
  <c r="C328" i="51"/>
  <c r="H320" i="51"/>
  <c r="G320" i="51"/>
  <c r="F320" i="51"/>
  <c r="E320" i="51"/>
  <c r="D320" i="51"/>
  <c r="C320" i="51"/>
  <c r="H312" i="51"/>
  <c r="G312" i="51"/>
  <c r="F312" i="51"/>
  <c r="E312" i="51"/>
  <c r="D312" i="51"/>
  <c r="C312" i="51"/>
  <c r="H304" i="51"/>
  <c r="G304" i="51"/>
  <c r="F304" i="51"/>
  <c r="E304" i="51"/>
  <c r="D304" i="51"/>
  <c r="C304" i="51"/>
  <c r="H296" i="51"/>
  <c r="G296" i="51"/>
  <c r="F296" i="51"/>
  <c r="E296" i="51"/>
  <c r="D296" i="51"/>
  <c r="C296" i="51"/>
  <c r="H288" i="51"/>
  <c r="G288" i="51"/>
  <c r="F288" i="51"/>
  <c r="E288" i="51"/>
  <c r="D288" i="51"/>
  <c r="C288" i="51"/>
  <c r="H280" i="51"/>
  <c r="G280" i="51"/>
  <c r="F280" i="51"/>
  <c r="E280" i="51"/>
  <c r="D280" i="51"/>
  <c r="C280" i="51"/>
  <c r="H272" i="51"/>
  <c r="G272" i="51"/>
  <c r="F272" i="51"/>
  <c r="E272" i="51"/>
  <c r="D272" i="51"/>
  <c r="C272" i="51"/>
  <c r="H264" i="51"/>
  <c r="G264" i="51"/>
  <c r="F264" i="51"/>
  <c r="E264" i="51"/>
  <c r="D264" i="51"/>
  <c r="C264" i="51"/>
  <c r="H256" i="51"/>
  <c r="G256" i="51"/>
  <c r="F256" i="51"/>
  <c r="E256" i="51"/>
  <c r="D256" i="51"/>
  <c r="C256" i="51"/>
  <c r="H248" i="51"/>
  <c r="G248" i="51"/>
  <c r="F248" i="51"/>
  <c r="E248" i="51"/>
  <c r="D248" i="51"/>
  <c r="C248" i="51"/>
  <c r="H240" i="51"/>
  <c r="G240" i="51"/>
  <c r="F240" i="51"/>
  <c r="E240" i="51"/>
  <c r="D240" i="51"/>
  <c r="C240" i="51"/>
  <c r="H232" i="51"/>
  <c r="G232" i="51"/>
  <c r="F232" i="51"/>
  <c r="E232" i="51"/>
  <c r="D232" i="51"/>
  <c r="C232" i="51"/>
  <c r="H224" i="51"/>
  <c r="G224" i="51"/>
  <c r="F224" i="51"/>
  <c r="E224" i="51"/>
  <c r="D224" i="51"/>
  <c r="C224" i="51"/>
  <c r="H216" i="51"/>
  <c r="G216" i="51"/>
  <c r="F216" i="51"/>
  <c r="E216" i="51"/>
  <c r="D216" i="51"/>
  <c r="C216" i="51"/>
  <c r="H208" i="51"/>
  <c r="G208" i="51"/>
  <c r="F208" i="51"/>
  <c r="E208" i="51"/>
  <c r="D208" i="51"/>
  <c r="C208" i="51"/>
  <c r="H200" i="51"/>
  <c r="G200" i="51"/>
  <c r="F200" i="51"/>
  <c r="E200" i="51"/>
  <c r="D200" i="51"/>
  <c r="C200" i="51"/>
  <c r="H192" i="51"/>
  <c r="G192" i="51"/>
  <c r="F192" i="51"/>
  <c r="E192" i="51"/>
  <c r="D192" i="51"/>
  <c r="C192" i="51"/>
  <c r="H184" i="51"/>
  <c r="G184" i="51"/>
  <c r="F184" i="51"/>
  <c r="E184" i="51"/>
  <c r="D184" i="51"/>
  <c r="C184" i="51"/>
  <c r="H176" i="51"/>
  <c r="G176" i="51"/>
  <c r="F176" i="51"/>
  <c r="E176" i="51"/>
  <c r="D176" i="51"/>
  <c r="C176" i="51"/>
  <c r="H168" i="51"/>
  <c r="G168" i="51"/>
  <c r="F168" i="51"/>
  <c r="E168" i="51"/>
  <c r="D168" i="51"/>
  <c r="C168" i="51"/>
  <c r="H160" i="51"/>
  <c r="G160" i="51"/>
  <c r="F160" i="51"/>
  <c r="E160" i="51"/>
  <c r="D160" i="51"/>
  <c r="C160" i="51"/>
  <c r="H152" i="51"/>
  <c r="G152" i="51"/>
  <c r="F152" i="51"/>
  <c r="E152" i="51"/>
  <c r="D152" i="51"/>
  <c r="C152" i="51"/>
  <c r="H144" i="51"/>
  <c r="G144" i="51"/>
  <c r="F144" i="51"/>
  <c r="E144" i="51"/>
  <c r="D144" i="51"/>
  <c r="C144" i="51"/>
  <c r="H136" i="51"/>
  <c r="G136" i="51"/>
  <c r="F136" i="51"/>
  <c r="E136" i="51"/>
  <c r="D136" i="51"/>
  <c r="C136" i="51"/>
  <c r="H128" i="51"/>
  <c r="G128" i="51"/>
  <c r="F128" i="51"/>
  <c r="E128" i="51"/>
  <c r="D128" i="51"/>
  <c r="C128" i="51"/>
  <c r="H120" i="51"/>
  <c r="G120" i="51"/>
  <c r="F120" i="51"/>
  <c r="E120" i="51"/>
  <c r="D120" i="51"/>
  <c r="C120" i="51"/>
  <c r="H112" i="51"/>
  <c r="G112" i="51"/>
  <c r="F112" i="51"/>
  <c r="E112" i="51"/>
  <c r="D112" i="51"/>
  <c r="C112" i="51"/>
  <c r="G104" i="51"/>
  <c r="H104" i="51"/>
  <c r="F104" i="51"/>
  <c r="E104" i="51"/>
  <c r="D104" i="51"/>
  <c r="C104" i="51"/>
  <c r="H96" i="51"/>
  <c r="G96" i="51"/>
  <c r="F96" i="51"/>
  <c r="E96" i="51"/>
  <c r="D96" i="51"/>
  <c r="C96" i="51"/>
  <c r="G88" i="51"/>
  <c r="H88" i="51"/>
  <c r="F88" i="51"/>
  <c r="E88" i="51"/>
  <c r="D88" i="51"/>
  <c r="C88" i="51"/>
  <c r="H80" i="51"/>
  <c r="G80" i="51"/>
  <c r="F80" i="51"/>
  <c r="E80" i="51"/>
  <c r="D80" i="51"/>
  <c r="C80" i="51"/>
  <c r="H986" i="51"/>
  <c r="G986" i="51"/>
  <c r="E986" i="51"/>
  <c r="F986" i="51"/>
  <c r="D986" i="51"/>
  <c r="C986" i="51"/>
  <c r="H962" i="51"/>
  <c r="G962" i="51"/>
  <c r="E962" i="51"/>
  <c r="F962" i="51"/>
  <c r="D962" i="51"/>
  <c r="C962" i="51"/>
  <c r="H938" i="51"/>
  <c r="G938" i="51"/>
  <c r="E938" i="51"/>
  <c r="F938" i="51"/>
  <c r="D938" i="51"/>
  <c r="C938" i="51"/>
  <c r="H906" i="51"/>
  <c r="G906" i="51"/>
  <c r="E906" i="51"/>
  <c r="F906" i="51"/>
  <c r="D906" i="51"/>
  <c r="C906" i="51"/>
  <c r="H882" i="51"/>
  <c r="G882" i="51"/>
  <c r="F882" i="51"/>
  <c r="E882" i="51"/>
  <c r="D882" i="51"/>
  <c r="C882" i="51"/>
  <c r="H866" i="51"/>
  <c r="G866" i="51"/>
  <c r="E866" i="51"/>
  <c r="F866" i="51"/>
  <c r="D866" i="51"/>
  <c r="C866" i="51"/>
  <c r="H842" i="51"/>
  <c r="G842" i="51"/>
  <c r="E842" i="51"/>
  <c r="F842" i="51"/>
  <c r="D842" i="51"/>
  <c r="C842" i="51"/>
  <c r="H810" i="51"/>
  <c r="G810" i="51"/>
  <c r="E810" i="51"/>
  <c r="F810" i="51"/>
  <c r="D810" i="51"/>
  <c r="C810" i="51"/>
  <c r="H778" i="51"/>
  <c r="G778" i="51"/>
  <c r="E778" i="51"/>
  <c r="F778" i="51"/>
  <c r="D778" i="51"/>
  <c r="C778" i="51"/>
  <c r="H762" i="51"/>
  <c r="G762" i="51"/>
  <c r="E762" i="51"/>
  <c r="F762" i="51"/>
  <c r="D762" i="51"/>
  <c r="C762" i="51"/>
  <c r="H754" i="51"/>
  <c r="G754" i="51"/>
  <c r="F754" i="51"/>
  <c r="E754" i="51"/>
  <c r="D754" i="51"/>
  <c r="C754" i="51"/>
  <c r="H730" i="51"/>
  <c r="G730" i="51"/>
  <c r="E730" i="51"/>
  <c r="F730" i="51"/>
  <c r="D730" i="51"/>
  <c r="C730" i="51"/>
  <c r="H714" i="51"/>
  <c r="G714" i="51"/>
  <c r="E714" i="51"/>
  <c r="F714" i="51"/>
  <c r="D714" i="51"/>
  <c r="C714" i="51"/>
  <c r="H698" i="51"/>
  <c r="G698" i="51"/>
  <c r="E698" i="51"/>
  <c r="F698" i="51"/>
  <c r="D698" i="51"/>
  <c r="C698" i="51"/>
  <c r="H682" i="51"/>
  <c r="G682" i="51"/>
  <c r="E682" i="51"/>
  <c r="F682" i="51"/>
  <c r="D682" i="51"/>
  <c r="C682" i="51"/>
  <c r="H666" i="51"/>
  <c r="G666" i="51"/>
  <c r="E666" i="51"/>
  <c r="F666" i="51"/>
  <c r="D666" i="51"/>
  <c r="C666" i="51"/>
  <c r="H650" i="51"/>
  <c r="G650" i="51"/>
  <c r="E650" i="51"/>
  <c r="F650" i="51"/>
  <c r="D650" i="51"/>
  <c r="C650" i="51"/>
  <c r="H642" i="51"/>
  <c r="G642" i="51"/>
  <c r="E642" i="51"/>
  <c r="F642" i="51"/>
  <c r="D642" i="51"/>
  <c r="C642" i="51"/>
  <c r="H626" i="51"/>
  <c r="G626" i="51"/>
  <c r="F626" i="51"/>
  <c r="E626" i="51"/>
  <c r="D626" i="51"/>
  <c r="C626" i="51"/>
  <c r="H610" i="51"/>
  <c r="G610" i="51"/>
  <c r="F610" i="51"/>
  <c r="E610" i="51"/>
  <c r="D610" i="51"/>
  <c r="C610" i="51"/>
  <c r="H594" i="51"/>
  <c r="G594" i="51"/>
  <c r="F594" i="51"/>
  <c r="E594" i="51"/>
  <c r="D594" i="51"/>
  <c r="C594" i="51"/>
  <c r="H578" i="51"/>
  <c r="G578" i="51"/>
  <c r="F578" i="51"/>
  <c r="E578" i="51"/>
  <c r="D578" i="51"/>
  <c r="C578" i="51"/>
  <c r="H562" i="51"/>
  <c r="G562" i="51"/>
  <c r="F562" i="51"/>
  <c r="E562" i="51"/>
  <c r="D562" i="51"/>
  <c r="C562" i="51"/>
  <c r="H538" i="51"/>
  <c r="G538" i="51"/>
  <c r="F538" i="51"/>
  <c r="E538" i="51"/>
  <c r="D538" i="51"/>
  <c r="C538" i="51"/>
  <c r="H506" i="51"/>
  <c r="G506" i="51"/>
  <c r="F506" i="51"/>
  <c r="E506" i="51"/>
  <c r="D506" i="51"/>
  <c r="C506" i="51"/>
  <c r="H474" i="51"/>
  <c r="G474" i="51"/>
  <c r="F474" i="51"/>
  <c r="E474" i="51"/>
  <c r="D474" i="51"/>
  <c r="C474" i="51"/>
  <c r="H450" i="51"/>
  <c r="G450" i="51"/>
  <c r="F450" i="51"/>
  <c r="E450" i="51"/>
  <c r="D450" i="51"/>
  <c r="C450" i="51"/>
  <c r="H426" i="51"/>
  <c r="G426" i="51"/>
  <c r="F426" i="51"/>
  <c r="E426" i="51"/>
  <c r="D426" i="51"/>
  <c r="C426" i="51"/>
  <c r="H410" i="51"/>
  <c r="G410" i="51"/>
  <c r="F410" i="51"/>
  <c r="E410" i="51"/>
  <c r="D410" i="51"/>
  <c r="C410" i="51"/>
  <c r="H386" i="51"/>
  <c r="G386" i="51"/>
  <c r="F386" i="51"/>
  <c r="E386" i="51"/>
  <c r="D386" i="51"/>
  <c r="C386" i="51"/>
  <c r="H370" i="51"/>
  <c r="G370" i="51"/>
  <c r="F370" i="51"/>
  <c r="E370" i="51"/>
  <c r="D370" i="51"/>
  <c r="C370" i="51"/>
  <c r="H346" i="51"/>
  <c r="G346" i="51"/>
  <c r="F346" i="51"/>
  <c r="E346" i="51"/>
  <c r="D346" i="51"/>
  <c r="C346" i="51"/>
  <c r="H330" i="51"/>
  <c r="G330" i="51"/>
  <c r="F330" i="51"/>
  <c r="E330" i="51"/>
  <c r="D330" i="51"/>
  <c r="C330" i="51"/>
  <c r="H306" i="51"/>
  <c r="G306" i="51"/>
  <c r="F306" i="51"/>
  <c r="E306" i="51"/>
  <c r="D306" i="51"/>
  <c r="C306" i="51"/>
  <c r="H282" i="51"/>
  <c r="G282" i="51"/>
  <c r="F282" i="51"/>
  <c r="E282" i="51"/>
  <c r="D282" i="51"/>
  <c r="C282" i="51"/>
  <c r="H258" i="51"/>
  <c r="G258" i="51"/>
  <c r="F258" i="51"/>
  <c r="E258" i="51"/>
  <c r="D258" i="51"/>
  <c r="C258" i="51"/>
  <c r="H250" i="51"/>
  <c r="G250" i="51"/>
  <c r="F250" i="51"/>
  <c r="E250" i="51"/>
  <c r="D250" i="51"/>
  <c r="C250" i="51"/>
  <c r="H226" i="51"/>
  <c r="G226" i="51"/>
  <c r="F226" i="51"/>
  <c r="E226" i="51"/>
  <c r="D226" i="51"/>
  <c r="C226" i="51"/>
  <c r="H202" i="51"/>
  <c r="G202" i="51"/>
  <c r="F202" i="51"/>
  <c r="E202" i="51"/>
  <c r="C202" i="51"/>
  <c r="D202" i="51"/>
  <c r="H170" i="51"/>
  <c r="G170" i="51"/>
  <c r="F170" i="51"/>
  <c r="E170" i="51"/>
  <c r="C170" i="51"/>
  <c r="D170" i="51"/>
  <c r="H162" i="51"/>
  <c r="G162" i="51"/>
  <c r="F162" i="51"/>
  <c r="E162" i="51"/>
  <c r="C162" i="51"/>
  <c r="D162" i="51"/>
  <c r="H138" i="51"/>
  <c r="G138" i="51"/>
  <c r="F138" i="51"/>
  <c r="E138" i="51"/>
  <c r="C138" i="51"/>
  <c r="D138" i="51"/>
  <c r="H122" i="51"/>
  <c r="G122" i="51"/>
  <c r="F122" i="51"/>
  <c r="E122" i="51"/>
  <c r="C122" i="51"/>
  <c r="D122" i="51"/>
  <c r="H106" i="51"/>
  <c r="G106" i="51"/>
  <c r="F106" i="51"/>
  <c r="E106" i="51"/>
  <c r="C106" i="51"/>
  <c r="D106" i="51"/>
  <c r="H90" i="51"/>
  <c r="G90" i="51"/>
  <c r="F90" i="51"/>
  <c r="E90" i="51"/>
  <c r="C90" i="51"/>
  <c r="D90" i="51"/>
  <c r="H985" i="51"/>
  <c r="G985" i="51"/>
  <c r="F985" i="51"/>
  <c r="E985" i="51"/>
  <c r="D985" i="51"/>
  <c r="C985" i="51"/>
  <c r="H961" i="51"/>
  <c r="G961" i="51"/>
  <c r="F961" i="51"/>
  <c r="E961" i="51"/>
  <c r="D961" i="51"/>
  <c r="C961" i="51"/>
  <c r="H945" i="51"/>
  <c r="G945" i="51"/>
  <c r="F945" i="51"/>
  <c r="E945" i="51"/>
  <c r="D945" i="51"/>
  <c r="C945" i="51"/>
  <c r="H921" i="51"/>
  <c r="G921" i="51"/>
  <c r="F921" i="51"/>
  <c r="D921" i="51"/>
  <c r="E921" i="51"/>
  <c r="C921" i="51"/>
  <c r="H897" i="51"/>
  <c r="G897" i="51"/>
  <c r="F897" i="51"/>
  <c r="D897" i="51"/>
  <c r="E897" i="51"/>
  <c r="C897" i="51"/>
  <c r="H873" i="51"/>
  <c r="G873" i="51"/>
  <c r="F873" i="51"/>
  <c r="D873" i="51"/>
  <c r="E873" i="51"/>
  <c r="C873" i="51"/>
  <c r="H849" i="51"/>
  <c r="G849" i="51"/>
  <c r="F849" i="51"/>
  <c r="D849" i="51"/>
  <c r="E849" i="51"/>
  <c r="C849" i="51"/>
  <c r="H833" i="51"/>
  <c r="G833" i="51"/>
  <c r="F833" i="51"/>
  <c r="E833" i="51"/>
  <c r="D833" i="51"/>
  <c r="C833" i="51"/>
  <c r="H801" i="51"/>
  <c r="G801" i="51"/>
  <c r="F801" i="51"/>
  <c r="E801" i="51"/>
  <c r="D801" i="51"/>
  <c r="C801" i="51"/>
  <c r="H777" i="51"/>
  <c r="G777" i="51"/>
  <c r="F777" i="51"/>
  <c r="E777" i="51"/>
  <c r="D777" i="51"/>
  <c r="C777" i="51"/>
  <c r="H753" i="51"/>
  <c r="G753" i="51"/>
  <c r="F753" i="51"/>
  <c r="E753" i="51"/>
  <c r="D753" i="51"/>
  <c r="C753" i="51"/>
  <c r="H737" i="51"/>
  <c r="G737" i="51"/>
  <c r="F737" i="51"/>
  <c r="E737" i="51"/>
  <c r="D737" i="51"/>
  <c r="C737" i="51"/>
  <c r="H713" i="51"/>
  <c r="G713" i="51"/>
  <c r="F713" i="51"/>
  <c r="E713" i="51"/>
  <c r="D713" i="51"/>
  <c r="C713" i="51"/>
  <c r="H697" i="51"/>
  <c r="G697" i="51"/>
  <c r="F697" i="51"/>
  <c r="E697" i="51"/>
  <c r="D697" i="51"/>
  <c r="C697" i="51"/>
  <c r="H673" i="51"/>
  <c r="G673" i="51"/>
  <c r="F673" i="51"/>
  <c r="E673" i="51"/>
  <c r="D673" i="51"/>
  <c r="C673" i="51"/>
  <c r="H657" i="51"/>
  <c r="G657" i="51"/>
  <c r="F657" i="51"/>
  <c r="E657" i="51"/>
  <c r="D657" i="51"/>
  <c r="C657" i="51"/>
  <c r="H633" i="51"/>
  <c r="G633" i="51"/>
  <c r="F633" i="51"/>
  <c r="E633" i="51"/>
  <c r="D633" i="51"/>
  <c r="C633" i="51"/>
  <c r="H609" i="51"/>
  <c r="G609" i="51"/>
  <c r="F609" i="51"/>
  <c r="E609" i="51"/>
  <c r="D609" i="51"/>
  <c r="C609" i="51"/>
  <c r="H593" i="51"/>
  <c r="G593" i="51"/>
  <c r="F593" i="51"/>
  <c r="E593" i="51"/>
  <c r="D593" i="51"/>
  <c r="C593" i="51"/>
  <c r="H569" i="51"/>
  <c r="G569" i="51"/>
  <c r="F569" i="51"/>
  <c r="E569" i="51"/>
  <c r="D569" i="51"/>
  <c r="C569" i="51"/>
  <c r="H545" i="51"/>
  <c r="G545" i="51"/>
  <c r="F545" i="51"/>
  <c r="E545" i="51"/>
  <c r="D545" i="51"/>
  <c r="C545" i="51"/>
  <c r="H529" i="51"/>
  <c r="G529" i="51"/>
  <c r="F529" i="51"/>
  <c r="E529" i="51"/>
  <c r="D529" i="51"/>
  <c r="C529" i="51"/>
  <c r="H513" i="51"/>
  <c r="G513" i="51"/>
  <c r="F513" i="51"/>
  <c r="E513" i="51"/>
  <c r="D513" i="51"/>
  <c r="C513" i="51"/>
  <c r="H489" i="51"/>
  <c r="G489" i="51"/>
  <c r="F489" i="51"/>
  <c r="E489" i="51"/>
  <c r="D489" i="51"/>
  <c r="C489" i="51"/>
  <c r="H465" i="51"/>
  <c r="F465" i="51"/>
  <c r="G465" i="51"/>
  <c r="E465" i="51"/>
  <c r="D465" i="51"/>
  <c r="C465" i="51"/>
  <c r="H441" i="51"/>
  <c r="G441" i="51"/>
  <c r="F441" i="51"/>
  <c r="E441" i="51"/>
  <c r="D441" i="51"/>
  <c r="C441" i="51"/>
  <c r="H417" i="51"/>
  <c r="F417" i="51"/>
  <c r="G417" i="51"/>
  <c r="E417" i="51"/>
  <c r="D417" i="51"/>
  <c r="C417" i="51"/>
  <c r="H393" i="51"/>
  <c r="F393" i="51"/>
  <c r="G393" i="51"/>
  <c r="E393" i="51"/>
  <c r="D393" i="51"/>
  <c r="C393" i="51"/>
  <c r="H377" i="51"/>
  <c r="G377" i="51"/>
  <c r="F377" i="51"/>
  <c r="E377" i="51"/>
  <c r="D377" i="51"/>
  <c r="C377" i="51"/>
  <c r="H353" i="51"/>
  <c r="F353" i="51"/>
  <c r="G353" i="51"/>
  <c r="E353" i="51"/>
  <c r="D353" i="51"/>
  <c r="C353" i="51"/>
  <c r="H329" i="51"/>
  <c r="F329" i="51"/>
  <c r="G329" i="51"/>
  <c r="E329" i="51"/>
  <c r="D329" i="51"/>
  <c r="C329" i="51"/>
  <c r="H305" i="51"/>
  <c r="G305" i="51"/>
  <c r="F305" i="51"/>
  <c r="E305" i="51"/>
  <c r="D305" i="51"/>
  <c r="C305" i="51"/>
  <c r="H281" i="51"/>
  <c r="F281" i="51"/>
  <c r="G281" i="51"/>
  <c r="E281" i="51"/>
  <c r="D281" i="51"/>
  <c r="C281" i="51"/>
  <c r="H257" i="51"/>
  <c r="F257" i="51"/>
  <c r="G257" i="51"/>
  <c r="E257" i="51"/>
  <c r="D257" i="51"/>
  <c r="C257" i="51"/>
  <c r="H225" i="51"/>
  <c r="F225" i="51"/>
  <c r="G225" i="51"/>
  <c r="E225" i="51"/>
  <c r="D225" i="51"/>
  <c r="C225" i="51"/>
  <c r="H201" i="51"/>
  <c r="F201" i="51"/>
  <c r="G201" i="51"/>
  <c r="E201" i="51"/>
  <c r="D201" i="51"/>
  <c r="C201" i="51"/>
  <c r="H177" i="51"/>
  <c r="G177" i="51"/>
  <c r="F177" i="51"/>
  <c r="E177" i="51"/>
  <c r="C177" i="51"/>
  <c r="D177" i="51"/>
  <c r="H161" i="51"/>
  <c r="F161" i="51"/>
  <c r="G161" i="51"/>
  <c r="E161" i="51"/>
  <c r="C161" i="51"/>
  <c r="D161" i="51"/>
  <c r="H137" i="51"/>
  <c r="F137" i="51"/>
  <c r="G137" i="51"/>
  <c r="E137" i="51"/>
  <c r="C137" i="51"/>
  <c r="D137" i="51"/>
  <c r="H113" i="51"/>
  <c r="G113" i="51"/>
  <c r="F113" i="51"/>
  <c r="E113" i="51"/>
  <c r="C113" i="51"/>
  <c r="D113" i="51"/>
  <c r="H89" i="51"/>
  <c r="G89" i="51"/>
  <c r="F89" i="51"/>
  <c r="E89" i="51"/>
  <c r="C89" i="51"/>
  <c r="D89" i="51"/>
  <c r="F1007" i="51"/>
  <c r="H1007" i="51"/>
  <c r="G1007" i="51"/>
  <c r="D1007" i="51"/>
  <c r="E1007" i="51"/>
  <c r="C1007" i="51"/>
  <c r="H999" i="51"/>
  <c r="G999" i="51"/>
  <c r="F999" i="51"/>
  <c r="D999" i="51"/>
  <c r="E999" i="51"/>
  <c r="C999" i="51"/>
  <c r="H991" i="51"/>
  <c r="G991" i="51"/>
  <c r="F991" i="51"/>
  <c r="D991" i="51"/>
  <c r="E991" i="51"/>
  <c r="C991" i="51"/>
  <c r="H983" i="51"/>
  <c r="G983" i="51"/>
  <c r="F983" i="51"/>
  <c r="E983" i="51"/>
  <c r="D983" i="51"/>
  <c r="C983" i="51"/>
  <c r="H975" i="51"/>
  <c r="G975" i="51"/>
  <c r="F975" i="51"/>
  <c r="D975" i="51"/>
  <c r="E975" i="51"/>
  <c r="C975" i="51"/>
  <c r="H967" i="51"/>
  <c r="G967" i="51"/>
  <c r="F967" i="51"/>
  <c r="D967" i="51"/>
  <c r="E967" i="51"/>
  <c r="C967" i="51"/>
  <c r="H959" i="51"/>
  <c r="G959" i="51"/>
  <c r="F959" i="51"/>
  <c r="E959" i="51"/>
  <c r="D959" i="51"/>
  <c r="C959" i="51"/>
  <c r="H951" i="51"/>
  <c r="G951" i="51"/>
  <c r="F951" i="51"/>
  <c r="D951" i="51"/>
  <c r="E951" i="51"/>
  <c r="C951" i="51"/>
  <c r="H943" i="51"/>
  <c r="G943" i="51"/>
  <c r="F943" i="51"/>
  <c r="E943" i="51"/>
  <c r="D943" i="51"/>
  <c r="C943" i="51"/>
  <c r="H935" i="51"/>
  <c r="G935" i="51"/>
  <c r="F935" i="51"/>
  <c r="D935" i="51"/>
  <c r="E935" i="51"/>
  <c r="C935" i="51"/>
  <c r="H927" i="51"/>
  <c r="G927" i="51"/>
  <c r="F927" i="51"/>
  <c r="E927" i="51"/>
  <c r="D927" i="51"/>
  <c r="C927" i="51"/>
  <c r="H919" i="51"/>
  <c r="G919" i="51"/>
  <c r="F919" i="51"/>
  <c r="D919" i="51"/>
  <c r="E919" i="51"/>
  <c r="C919" i="51"/>
  <c r="H911" i="51"/>
  <c r="G911" i="51"/>
  <c r="F911" i="51"/>
  <c r="D911" i="51"/>
  <c r="E911" i="51"/>
  <c r="C911" i="51"/>
  <c r="H903" i="51"/>
  <c r="G903" i="51"/>
  <c r="F903" i="51"/>
  <c r="D903" i="51"/>
  <c r="E903" i="51"/>
  <c r="C903" i="51"/>
  <c r="H895" i="51"/>
  <c r="G895" i="51"/>
  <c r="F895" i="51"/>
  <c r="D895" i="51"/>
  <c r="E895" i="51"/>
  <c r="C895" i="51"/>
  <c r="H887" i="51"/>
  <c r="G887" i="51"/>
  <c r="F887" i="51"/>
  <c r="D887" i="51"/>
  <c r="E887" i="51"/>
  <c r="C887" i="51"/>
  <c r="H879" i="51"/>
  <c r="G879" i="51"/>
  <c r="F879" i="51"/>
  <c r="D879" i="51"/>
  <c r="E879" i="51"/>
  <c r="C879" i="51"/>
  <c r="H871" i="51"/>
  <c r="G871" i="51"/>
  <c r="F871" i="51"/>
  <c r="D871" i="51"/>
  <c r="E871" i="51"/>
  <c r="C871" i="51"/>
  <c r="H863" i="51"/>
  <c r="G863" i="51"/>
  <c r="F863" i="51"/>
  <c r="E863" i="51"/>
  <c r="D863" i="51"/>
  <c r="C863" i="51"/>
  <c r="H855" i="51"/>
  <c r="G855" i="51"/>
  <c r="F855" i="51"/>
  <c r="D855" i="51"/>
  <c r="E855" i="51"/>
  <c r="C855" i="51"/>
  <c r="H847" i="51"/>
  <c r="G847" i="51"/>
  <c r="F847" i="51"/>
  <c r="D847" i="51"/>
  <c r="E847" i="51"/>
  <c r="C847" i="51"/>
  <c r="H839" i="51"/>
  <c r="G839" i="51"/>
  <c r="F839" i="51"/>
  <c r="D839" i="51"/>
  <c r="E839" i="51"/>
  <c r="C839" i="51"/>
  <c r="H831" i="51"/>
  <c r="G831" i="51"/>
  <c r="F831" i="51"/>
  <c r="E831" i="51"/>
  <c r="D831" i="51"/>
  <c r="C831" i="51"/>
  <c r="H823" i="51"/>
  <c r="G823" i="51"/>
  <c r="F823" i="51"/>
  <c r="E823" i="51"/>
  <c r="D823" i="51"/>
  <c r="C823" i="51"/>
  <c r="H815" i="51"/>
  <c r="G815" i="51"/>
  <c r="F815" i="51"/>
  <c r="E815" i="51"/>
  <c r="D815" i="51"/>
  <c r="C815" i="51"/>
  <c r="H807" i="51"/>
  <c r="G807" i="51"/>
  <c r="F807" i="51"/>
  <c r="E807" i="51"/>
  <c r="D807" i="51"/>
  <c r="C807" i="51"/>
  <c r="H799" i="51"/>
  <c r="G799" i="51"/>
  <c r="F799" i="51"/>
  <c r="E799" i="51"/>
  <c r="D799" i="51"/>
  <c r="C799" i="51"/>
  <c r="H791" i="51"/>
  <c r="G791" i="51"/>
  <c r="F791" i="51"/>
  <c r="E791" i="51"/>
  <c r="D791" i="51"/>
  <c r="C791" i="51"/>
  <c r="H783" i="51"/>
  <c r="G783" i="51"/>
  <c r="F783" i="51"/>
  <c r="E783" i="51"/>
  <c r="D783" i="51"/>
  <c r="C783" i="51"/>
  <c r="H775" i="51"/>
  <c r="G775" i="51"/>
  <c r="F775" i="51"/>
  <c r="E775" i="51"/>
  <c r="D775" i="51"/>
  <c r="C775" i="51"/>
  <c r="H767" i="51"/>
  <c r="G767" i="51"/>
  <c r="F767" i="51"/>
  <c r="E767" i="51"/>
  <c r="D767" i="51"/>
  <c r="C767" i="51"/>
  <c r="H759" i="51"/>
  <c r="G759" i="51"/>
  <c r="F759" i="51"/>
  <c r="E759" i="51"/>
  <c r="D759" i="51"/>
  <c r="C759" i="51"/>
  <c r="H751" i="51"/>
  <c r="G751" i="51"/>
  <c r="F751" i="51"/>
  <c r="E751" i="51"/>
  <c r="D751" i="51"/>
  <c r="C751" i="51"/>
  <c r="H743" i="51"/>
  <c r="G743" i="51"/>
  <c r="F743" i="51"/>
  <c r="E743" i="51"/>
  <c r="D743" i="51"/>
  <c r="C743" i="51"/>
  <c r="H735" i="51"/>
  <c r="G735" i="51"/>
  <c r="F735" i="51"/>
  <c r="E735" i="51"/>
  <c r="D735" i="51"/>
  <c r="C735" i="51"/>
  <c r="H727" i="51"/>
  <c r="G727" i="51"/>
  <c r="F727" i="51"/>
  <c r="E727" i="51"/>
  <c r="D727" i="51"/>
  <c r="C727" i="51"/>
  <c r="H719" i="51"/>
  <c r="G719" i="51"/>
  <c r="F719" i="51"/>
  <c r="E719" i="51"/>
  <c r="D719" i="51"/>
  <c r="C719" i="51"/>
  <c r="H711" i="51"/>
  <c r="G711" i="51"/>
  <c r="F711" i="51"/>
  <c r="E711" i="51"/>
  <c r="D711" i="51"/>
  <c r="C711" i="51"/>
  <c r="H703" i="51"/>
  <c r="G703" i="51"/>
  <c r="F703" i="51"/>
  <c r="E703" i="51"/>
  <c r="D703" i="51"/>
  <c r="C703" i="51"/>
  <c r="H695" i="51"/>
  <c r="G695" i="51"/>
  <c r="F695" i="51"/>
  <c r="E695" i="51"/>
  <c r="D695" i="51"/>
  <c r="C695" i="51"/>
  <c r="H687" i="51"/>
  <c r="G687" i="51"/>
  <c r="F687" i="51"/>
  <c r="E687" i="51"/>
  <c r="D687" i="51"/>
  <c r="C687" i="51"/>
  <c r="H679" i="51"/>
  <c r="G679" i="51"/>
  <c r="F679" i="51"/>
  <c r="E679" i="51"/>
  <c r="D679" i="51"/>
  <c r="C679" i="51"/>
  <c r="H671" i="51"/>
  <c r="G671" i="51"/>
  <c r="F671" i="51"/>
  <c r="E671" i="51"/>
  <c r="D671" i="51"/>
  <c r="C671" i="51"/>
  <c r="H663" i="51"/>
  <c r="G663" i="51"/>
  <c r="F663" i="51"/>
  <c r="E663" i="51"/>
  <c r="D663" i="51"/>
  <c r="C663" i="51"/>
  <c r="H655" i="51"/>
  <c r="G655" i="51"/>
  <c r="F655" i="51"/>
  <c r="E655" i="51"/>
  <c r="D655" i="51"/>
  <c r="C655" i="51"/>
  <c r="H647" i="51"/>
  <c r="G647" i="51"/>
  <c r="F647" i="51"/>
  <c r="E647" i="51"/>
  <c r="D647" i="51"/>
  <c r="C647" i="51"/>
  <c r="H639" i="51"/>
  <c r="G639" i="51"/>
  <c r="F639" i="51"/>
  <c r="E639" i="51"/>
  <c r="D639" i="51"/>
  <c r="C639" i="51"/>
  <c r="H631" i="51"/>
  <c r="G631" i="51"/>
  <c r="F631" i="51"/>
  <c r="E631" i="51"/>
  <c r="D631" i="51"/>
  <c r="C631" i="51"/>
  <c r="H623" i="51"/>
  <c r="G623" i="51"/>
  <c r="F623" i="51"/>
  <c r="E623" i="51"/>
  <c r="D623" i="51"/>
  <c r="C623" i="51"/>
  <c r="H615" i="51"/>
  <c r="G615" i="51"/>
  <c r="F615" i="51"/>
  <c r="E615" i="51"/>
  <c r="D615" i="51"/>
  <c r="C615" i="51"/>
  <c r="H607" i="51"/>
  <c r="G607" i="51"/>
  <c r="F607" i="51"/>
  <c r="E607" i="51"/>
  <c r="D607" i="51"/>
  <c r="C607" i="51"/>
  <c r="H599" i="51"/>
  <c r="G599" i="51"/>
  <c r="F599" i="51"/>
  <c r="E599" i="51"/>
  <c r="D599" i="51"/>
  <c r="C599" i="51"/>
  <c r="H591" i="51"/>
  <c r="G591" i="51"/>
  <c r="F591" i="51"/>
  <c r="E591" i="51"/>
  <c r="D591" i="51"/>
  <c r="C591" i="51"/>
  <c r="H583" i="51"/>
  <c r="G583" i="51"/>
  <c r="F583" i="51"/>
  <c r="E583" i="51"/>
  <c r="D583" i="51"/>
  <c r="C583" i="51"/>
  <c r="H575" i="51"/>
  <c r="G575" i="51"/>
  <c r="F575" i="51"/>
  <c r="E575" i="51"/>
  <c r="D575" i="51"/>
  <c r="C575" i="51"/>
  <c r="H567" i="51"/>
  <c r="G567" i="51"/>
  <c r="F567" i="51"/>
  <c r="E567" i="51"/>
  <c r="D567" i="51"/>
  <c r="C567" i="51"/>
  <c r="H559" i="51"/>
  <c r="G559" i="51"/>
  <c r="F559" i="51"/>
  <c r="E559" i="51"/>
  <c r="D559" i="51"/>
  <c r="C559" i="51"/>
  <c r="H551" i="51"/>
  <c r="G551" i="51"/>
  <c r="F551" i="51"/>
  <c r="E551" i="51"/>
  <c r="D551" i="51"/>
  <c r="C551" i="51"/>
  <c r="H543" i="51"/>
  <c r="G543" i="51"/>
  <c r="F543" i="51"/>
  <c r="E543" i="51"/>
  <c r="D543" i="51"/>
  <c r="C543" i="51"/>
  <c r="H535" i="51"/>
  <c r="G535" i="51"/>
  <c r="F535" i="51"/>
  <c r="E535" i="51"/>
  <c r="D535" i="51"/>
  <c r="C535" i="51"/>
  <c r="H527" i="51"/>
  <c r="G527" i="51"/>
  <c r="F527" i="51"/>
  <c r="E527" i="51"/>
  <c r="D527" i="51"/>
  <c r="C527" i="51"/>
  <c r="H519" i="51"/>
  <c r="G519" i="51"/>
  <c r="F519" i="51"/>
  <c r="E519" i="51"/>
  <c r="D519" i="51"/>
  <c r="C519" i="51"/>
  <c r="H511" i="51"/>
  <c r="G511" i="51"/>
  <c r="F511" i="51"/>
  <c r="E511" i="51"/>
  <c r="D511" i="51"/>
  <c r="C511" i="51"/>
  <c r="H503" i="51"/>
  <c r="G503" i="51"/>
  <c r="F503" i="51"/>
  <c r="E503" i="51"/>
  <c r="D503" i="51"/>
  <c r="C503" i="51"/>
  <c r="H495" i="51"/>
  <c r="G495" i="51"/>
  <c r="F495" i="51"/>
  <c r="E495" i="51"/>
  <c r="D495" i="51"/>
  <c r="C495" i="51"/>
  <c r="H487" i="51"/>
  <c r="G487" i="51"/>
  <c r="F487" i="51"/>
  <c r="E487" i="51"/>
  <c r="D487" i="51"/>
  <c r="C487" i="51"/>
  <c r="H479" i="51"/>
  <c r="G479" i="51"/>
  <c r="F479" i="51"/>
  <c r="E479" i="51"/>
  <c r="D479" i="51"/>
  <c r="C479" i="51"/>
  <c r="H471" i="51"/>
  <c r="G471" i="51"/>
  <c r="F471" i="51"/>
  <c r="E471" i="51"/>
  <c r="D471" i="51"/>
  <c r="C471" i="51"/>
  <c r="H463" i="51"/>
  <c r="G463" i="51"/>
  <c r="F463" i="51"/>
  <c r="E463" i="51"/>
  <c r="D463" i="51"/>
  <c r="C463" i="51"/>
  <c r="H455" i="51"/>
  <c r="G455" i="51"/>
  <c r="F455" i="51"/>
  <c r="E455" i="51"/>
  <c r="D455" i="51"/>
  <c r="C455" i="51"/>
  <c r="H447" i="51"/>
  <c r="G447" i="51"/>
  <c r="F447" i="51"/>
  <c r="E447" i="51"/>
  <c r="D447" i="51"/>
  <c r="C447" i="51"/>
  <c r="H439" i="51"/>
  <c r="G439" i="51"/>
  <c r="F439" i="51"/>
  <c r="E439" i="51"/>
  <c r="D439" i="51"/>
  <c r="C439" i="51"/>
  <c r="H431" i="51"/>
  <c r="G431" i="51"/>
  <c r="F431" i="51"/>
  <c r="E431" i="51"/>
  <c r="D431" i="51"/>
  <c r="C431" i="51"/>
  <c r="H423" i="51"/>
  <c r="G423" i="51"/>
  <c r="F423" i="51"/>
  <c r="E423" i="51"/>
  <c r="D423" i="51"/>
  <c r="C423" i="51"/>
  <c r="H415" i="51"/>
  <c r="G415" i="51"/>
  <c r="F415" i="51"/>
  <c r="E415" i="51"/>
  <c r="D415" i="51"/>
  <c r="C415" i="51"/>
  <c r="H407" i="51"/>
  <c r="G407" i="51"/>
  <c r="F407" i="51"/>
  <c r="E407" i="51"/>
  <c r="D407" i="51"/>
  <c r="C407" i="51"/>
  <c r="H399" i="51"/>
  <c r="G399" i="51"/>
  <c r="F399" i="51"/>
  <c r="E399" i="51"/>
  <c r="D399" i="51"/>
  <c r="C399" i="51"/>
  <c r="H391" i="51"/>
  <c r="G391" i="51"/>
  <c r="F391" i="51"/>
  <c r="E391" i="51"/>
  <c r="D391" i="51"/>
  <c r="C391" i="51"/>
  <c r="H383" i="51"/>
  <c r="G383" i="51"/>
  <c r="F383" i="51"/>
  <c r="E383" i="51"/>
  <c r="D383" i="51"/>
  <c r="C383" i="51"/>
  <c r="H375" i="51"/>
  <c r="G375" i="51"/>
  <c r="F375" i="51"/>
  <c r="E375" i="51"/>
  <c r="D375" i="51"/>
  <c r="C375" i="51"/>
  <c r="H367" i="51"/>
  <c r="G367" i="51"/>
  <c r="F367" i="51"/>
  <c r="E367" i="51"/>
  <c r="D367" i="51"/>
  <c r="C367" i="51"/>
  <c r="H359" i="51"/>
  <c r="G359" i="51"/>
  <c r="F359" i="51"/>
  <c r="E359" i="51"/>
  <c r="D359" i="51"/>
  <c r="C359" i="51"/>
  <c r="H351" i="51"/>
  <c r="G351" i="51"/>
  <c r="F351" i="51"/>
  <c r="E351" i="51"/>
  <c r="D351" i="51"/>
  <c r="C351" i="51"/>
  <c r="H343" i="51"/>
  <c r="G343" i="51"/>
  <c r="F343" i="51"/>
  <c r="E343" i="51"/>
  <c r="D343" i="51"/>
  <c r="C343" i="51"/>
  <c r="H335" i="51"/>
  <c r="G335" i="51"/>
  <c r="F335" i="51"/>
  <c r="E335" i="51"/>
  <c r="D335" i="51"/>
  <c r="C335" i="51"/>
  <c r="H327" i="51"/>
  <c r="G327" i="51"/>
  <c r="F327" i="51"/>
  <c r="E327" i="51"/>
  <c r="D327" i="51"/>
  <c r="C327" i="51"/>
  <c r="H319" i="51"/>
  <c r="G319" i="51"/>
  <c r="F319" i="51"/>
  <c r="E319" i="51"/>
  <c r="D319" i="51"/>
  <c r="C319" i="51"/>
  <c r="H311" i="51"/>
  <c r="G311" i="51"/>
  <c r="F311" i="51"/>
  <c r="E311" i="51"/>
  <c r="D311" i="51"/>
  <c r="C311" i="51"/>
  <c r="H303" i="51"/>
  <c r="G303" i="51"/>
  <c r="F303" i="51"/>
  <c r="E303" i="51"/>
  <c r="D303" i="51"/>
  <c r="C303" i="51"/>
  <c r="H295" i="51"/>
  <c r="G295" i="51"/>
  <c r="F295" i="51"/>
  <c r="E295" i="51"/>
  <c r="D295" i="51"/>
  <c r="C295" i="51"/>
  <c r="H287" i="51"/>
  <c r="G287" i="51"/>
  <c r="F287" i="51"/>
  <c r="E287" i="51"/>
  <c r="D287" i="51"/>
  <c r="C287" i="51"/>
  <c r="H279" i="51"/>
  <c r="G279" i="51"/>
  <c r="F279" i="51"/>
  <c r="E279" i="51"/>
  <c r="D279" i="51"/>
  <c r="C279" i="51"/>
  <c r="H271" i="51"/>
  <c r="G271" i="51"/>
  <c r="F271" i="51"/>
  <c r="E271" i="51"/>
  <c r="D271" i="51"/>
  <c r="C271" i="51"/>
  <c r="H263" i="51"/>
  <c r="G263" i="51"/>
  <c r="F263" i="51"/>
  <c r="E263" i="51"/>
  <c r="D263" i="51"/>
  <c r="C263" i="51"/>
  <c r="H255" i="51"/>
  <c r="G255" i="51"/>
  <c r="F255" i="51"/>
  <c r="E255" i="51"/>
  <c r="D255" i="51"/>
  <c r="C255" i="51"/>
  <c r="H247" i="51"/>
  <c r="G247" i="51"/>
  <c r="F247" i="51"/>
  <c r="E247" i="51"/>
  <c r="D247" i="51"/>
  <c r="C247" i="51"/>
  <c r="H239" i="51"/>
  <c r="G239" i="51"/>
  <c r="F239" i="51"/>
  <c r="E239" i="51"/>
  <c r="D239" i="51"/>
  <c r="C239" i="51"/>
  <c r="H231" i="51"/>
  <c r="G231" i="51"/>
  <c r="F231" i="51"/>
  <c r="E231" i="51"/>
  <c r="D231" i="51"/>
  <c r="C231" i="51"/>
  <c r="H223" i="51"/>
  <c r="G223" i="51"/>
  <c r="F223" i="51"/>
  <c r="E223" i="51"/>
  <c r="D223" i="51"/>
  <c r="C223" i="51"/>
  <c r="H215" i="51"/>
  <c r="G215" i="51"/>
  <c r="F215" i="51"/>
  <c r="E215" i="51"/>
  <c r="D215" i="51"/>
  <c r="C215" i="51"/>
  <c r="H207" i="51"/>
  <c r="G207" i="51"/>
  <c r="F207" i="51"/>
  <c r="E207" i="51"/>
  <c r="D207" i="51"/>
  <c r="C207" i="51"/>
  <c r="H199" i="51"/>
  <c r="G199" i="51"/>
  <c r="F199" i="51"/>
  <c r="E199" i="51"/>
  <c r="D199" i="51"/>
  <c r="C199" i="51"/>
  <c r="H191" i="51"/>
  <c r="G191" i="51"/>
  <c r="F191" i="51"/>
  <c r="E191" i="51"/>
  <c r="D191" i="51"/>
  <c r="C191" i="51"/>
  <c r="H183" i="51"/>
  <c r="G183" i="51"/>
  <c r="F183" i="51"/>
  <c r="E183" i="51"/>
  <c r="D183" i="51"/>
  <c r="C183" i="51"/>
  <c r="H175" i="51"/>
  <c r="G175" i="51"/>
  <c r="F175" i="51"/>
  <c r="E175" i="51"/>
  <c r="D175" i="51"/>
  <c r="C175" i="51"/>
  <c r="H167" i="51"/>
  <c r="G167" i="51"/>
  <c r="F167" i="51"/>
  <c r="E167" i="51"/>
  <c r="D167" i="51"/>
  <c r="C167" i="51"/>
  <c r="H159" i="51"/>
  <c r="G159" i="51"/>
  <c r="F159" i="51"/>
  <c r="E159" i="51"/>
  <c r="D159" i="51"/>
  <c r="C159" i="51"/>
  <c r="H151" i="51"/>
  <c r="G151" i="51"/>
  <c r="F151" i="51"/>
  <c r="E151" i="51"/>
  <c r="D151" i="51"/>
  <c r="C151" i="51"/>
  <c r="H143" i="51"/>
  <c r="G143" i="51"/>
  <c r="F143" i="51"/>
  <c r="E143" i="51"/>
  <c r="D143" i="51"/>
  <c r="C143" i="51"/>
  <c r="H135" i="51"/>
  <c r="G135" i="51"/>
  <c r="F135" i="51"/>
  <c r="E135" i="51"/>
  <c r="D135" i="51"/>
  <c r="C135" i="51"/>
  <c r="H127" i="51"/>
  <c r="G127" i="51"/>
  <c r="F127" i="51"/>
  <c r="E127" i="51"/>
  <c r="D127" i="51"/>
  <c r="C127" i="51"/>
  <c r="H119" i="51"/>
  <c r="G119" i="51"/>
  <c r="F119" i="51"/>
  <c r="E119" i="51"/>
  <c r="D119" i="51"/>
  <c r="C119" i="51"/>
  <c r="H111" i="51"/>
  <c r="G111" i="51"/>
  <c r="F111" i="51"/>
  <c r="E111" i="51"/>
  <c r="D111" i="51"/>
  <c r="C111" i="51"/>
  <c r="G103" i="51"/>
  <c r="H103" i="51"/>
  <c r="F103" i="51"/>
  <c r="E103" i="51"/>
  <c r="D103" i="51"/>
  <c r="C103" i="51"/>
  <c r="H95" i="51"/>
  <c r="G95" i="51"/>
  <c r="F95" i="51"/>
  <c r="E95" i="51"/>
  <c r="D95" i="51"/>
  <c r="C95" i="51"/>
  <c r="G87" i="51"/>
  <c r="H87" i="51"/>
  <c r="F87" i="51"/>
  <c r="E87" i="51"/>
  <c r="D87" i="51"/>
  <c r="C87" i="51"/>
  <c r="H79" i="51"/>
  <c r="G79" i="51"/>
  <c r="F79" i="51"/>
  <c r="E79" i="51"/>
  <c r="D79" i="51"/>
  <c r="C79" i="51"/>
  <c r="H570" i="51"/>
  <c r="G570" i="51"/>
  <c r="F570" i="51"/>
  <c r="E570" i="51"/>
  <c r="D570" i="51"/>
  <c r="C570" i="51"/>
  <c r="H546" i="51"/>
  <c r="G546" i="51"/>
  <c r="F546" i="51"/>
  <c r="E546" i="51"/>
  <c r="D546" i="51"/>
  <c r="C546" i="51"/>
  <c r="H530" i="51"/>
  <c r="G530" i="51"/>
  <c r="F530" i="51"/>
  <c r="E530" i="51"/>
  <c r="D530" i="51"/>
  <c r="C530" i="51"/>
  <c r="H514" i="51"/>
  <c r="G514" i="51"/>
  <c r="F514" i="51"/>
  <c r="E514" i="51"/>
  <c r="D514" i="51"/>
  <c r="C514" i="51"/>
  <c r="H490" i="51"/>
  <c r="G490" i="51"/>
  <c r="F490" i="51"/>
  <c r="E490" i="51"/>
  <c r="D490" i="51"/>
  <c r="C490" i="51"/>
  <c r="H482" i="51"/>
  <c r="G482" i="51"/>
  <c r="F482" i="51"/>
  <c r="E482" i="51"/>
  <c r="D482" i="51"/>
  <c r="C482" i="51"/>
  <c r="H458" i="51"/>
  <c r="G458" i="51"/>
  <c r="F458" i="51"/>
  <c r="E458" i="51"/>
  <c r="D458" i="51"/>
  <c r="C458" i="51"/>
  <c r="H442" i="51"/>
  <c r="G442" i="51"/>
  <c r="F442" i="51"/>
  <c r="E442" i="51"/>
  <c r="D442" i="51"/>
  <c r="C442" i="51"/>
  <c r="H418" i="51"/>
  <c r="G418" i="51"/>
  <c r="F418" i="51"/>
  <c r="E418" i="51"/>
  <c r="D418" i="51"/>
  <c r="C418" i="51"/>
  <c r="H394" i="51"/>
  <c r="G394" i="51"/>
  <c r="F394" i="51"/>
  <c r="E394" i="51"/>
  <c r="D394" i="51"/>
  <c r="C394" i="51"/>
  <c r="H362" i="51"/>
  <c r="G362" i="51"/>
  <c r="F362" i="51"/>
  <c r="E362" i="51"/>
  <c r="D362" i="51"/>
  <c r="C362" i="51"/>
  <c r="H338" i="51"/>
  <c r="G338" i="51"/>
  <c r="F338" i="51"/>
  <c r="E338" i="51"/>
  <c r="D338" i="51"/>
  <c r="C338" i="51"/>
  <c r="H314" i="51"/>
  <c r="G314" i="51"/>
  <c r="F314" i="51"/>
  <c r="E314" i="51"/>
  <c r="D314" i="51"/>
  <c r="C314" i="51"/>
  <c r="H290" i="51"/>
  <c r="G290" i="51"/>
  <c r="F290" i="51"/>
  <c r="E290" i="51"/>
  <c r="D290" i="51"/>
  <c r="C290" i="51"/>
  <c r="H274" i="51"/>
  <c r="G274" i="51"/>
  <c r="F274" i="51"/>
  <c r="E274" i="51"/>
  <c r="D274" i="51"/>
  <c r="C274" i="51"/>
  <c r="H242" i="51"/>
  <c r="G242" i="51"/>
  <c r="F242" i="51"/>
  <c r="E242" i="51"/>
  <c r="D242" i="51"/>
  <c r="C242" i="51"/>
  <c r="H218" i="51"/>
  <c r="G218" i="51"/>
  <c r="F218" i="51"/>
  <c r="E218" i="51"/>
  <c r="D218" i="51"/>
  <c r="C218" i="51"/>
  <c r="H194" i="51"/>
  <c r="G194" i="51"/>
  <c r="F194" i="51"/>
  <c r="E194" i="51"/>
  <c r="C194" i="51"/>
  <c r="D194" i="51"/>
  <c r="H178" i="51"/>
  <c r="G178" i="51"/>
  <c r="F178" i="51"/>
  <c r="E178" i="51"/>
  <c r="C178" i="51"/>
  <c r="D178" i="51"/>
  <c r="H154" i="51"/>
  <c r="G154" i="51"/>
  <c r="F154" i="51"/>
  <c r="E154" i="51"/>
  <c r="C154" i="51"/>
  <c r="D154" i="51"/>
  <c r="H130" i="51"/>
  <c r="G130" i="51"/>
  <c r="F130" i="51"/>
  <c r="E130" i="51"/>
  <c r="C130" i="51"/>
  <c r="D130" i="51"/>
  <c r="H98" i="51"/>
  <c r="G98" i="51"/>
  <c r="F98" i="51"/>
  <c r="E98" i="51"/>
  <c r="C98" i="51"/>
  <c r="D98" i="51"/>
  <c r="H74" i="51"/>
  <c r="G74" i="51"/>
  <c r="F74" i="51"/>
  <c r="E74" i="51"/>
  <c r="C74" i="51"/>
  <c r="D74" i="51"/>
  <c r="H993" i="51"/>
  <c r="G993" i="51"/>
  <c r="F993" i="51"/>
  <c r="E993" i="51"/>
  <c r="D993" i="51"/>
  <c r="C993" i="51"/>
  <c r="H977" i="51"/>
  <c r="G977" i="51"/>
  <c r="F977" i="51"/>
  <c r="D977" i="51"/>
  <c r="E977" i="51"/>
  <c r="C977" i="51"/>
  <c r="H953" i="51"/>
  <c r="G953" i="51"/>
  <c r="F953" i="51"/>
  <c r="D953" i="51"/>
  <c r="E953" i="51"/>
  <c r="C953" i="51"/>
  <c r="H929" i="51"/>
  <c r="G929" i="51"/>
  <c r="F929" i="51"/>
  <c r="E929" i="51"/>
  <c r="D929" i="51"/>
  <c r="C929" i="51"/>
  <c r="H905" i="51"/>
  <c r="G905" i="51"/>
  <c r="F905" i="51"/>
  <c r="E905" i="51"/>
  <c r="D905" i="51"/>
  <c r="C905" i="51"/>
  <c r="H881" i="51"/>
  <c r="G881" i="51"/>
  <c r="F881" i="51"/>
  <c r="E881" i="51"/>
  <c r="D881" i="51"/>
  <c r="C881" i="51"/>
  <c r="H857" i="51"/>
  <c r="G857" i="51"/>
  <c r="F857" i="51"/>
  <c r="D857" i="51"/>
  <c r="E857" i="51"/>
  <c r="C857" i="51"/>
  <c r="H825" i="51"/>
  <c r="G825" i="51"/>
  <c r="F825" i="51"/>
  <c r="E825" i="51"/>
  <c r="D825" i="51"/>
  <c r="C825" i="51"/>
  <c r="H809" i="51"/>
  <c r="G809" i="51"/>
  <c r="F809" i="51"/>
  <c r="E809" i="51"/>
  <c r="D809" i="51"/>
  <c r="C809" i="51"/>
  <c r="H785" i="51"/>
  <c r="G785" i="51"/>
  <c r="F785" i="51"/>
  <c r="E785" i="51"/>
  <c r="D785" i="51"/>
  <c r="C785" i="51"/>
  <c r="H769" i="51"/>
  <c r="G769" i="51"/>
  <c r="F769" i="51"/>
  <c r="E769" i="51"/>
  <c r="D769" i="51"/>
  <c r="C769" i="51"/>
  <c r="H745" i="51"/>
  <c r="G745" i="51"/>
  <c r="F745" i="51"/>
  <c r="E745" i="51"/>
  <c r="D745" i="51"/>
  <c r="C745" i="51"/>
  <c r="H721" i="51"/>
  <c r="G721" i="51"/>
  <c r="F721" i="51"/>
  <c r="E721" i="51"/>
  <c r="D721" i="51"/>
  <c r="C721" i="51"/>
  <c r="H705" i="51"/>
  <c r="G705" i="51"/>
  <c r="F705" i="51"/>
  <c r="E705" i="51"/>
  <c r="D705" i="51"/>
  <c r="C705" i="51"/>
  <c r="H689" i="51"/>
  <c r="G689" i="51"/>
  <c r="F689" i="51"/>
  <c r="E689" i="51"/>
  <c r="D689" i="51"/>
  <c r="C689" i="51"/>
  <c r="H665" i="51"/>
  <c r="G665" i="51"/>
  <c r="F665" i="51"/>
  <c r="E665" i="51"/>
  <c r="D665" i="51"/>
  <c r="C665" i="51"/>
  <c r="H649" i="51"/>
  <c r="G649" i="51"/>
  <c r="F649" i="51"/>
  <c r="E649" i="51"/>
  <c r="D649" i="51"/>
  <c r="C649" i="51"/>
  <c r="H625" i="51"/>
  <c r="G625" i="51"/>
  <c r="F625" i="51"/>
  <c r="E625" i="51"/>
  <c r="D625" i="51"/>
  <c r="C625" i="51"/>
  <c r="H601" i="51"/>
  <c r="G601" i="51"/>
  <c r="F601" i="51"/>
  <c r="E601" i="51"/>
  <c r="D601" i="51"/>
  <c r="C601" i="51"/>
  <c r="H585" i="51"/>
  <c r="G585" i="51"/>
  <c r="F585" i="51"/>
  <c r="E585" i="51"/>
  <c r="D585" i="51"/>
  <c r="C585" i="51"/>
  <c r="H561" i="51"/>
  <c r="G561" i="51"/>
  <c r="F561" i="51"/>
  <c r="E561" i="51"/>
  <c r="D561" i="51"/>
  <c r="C561" i="51"/>
  <c r="H537" i="51"/>
  <c r="G537" i="51"/>
  <c r="F537" i="51"/>
  <c r="E537" i="51"/>
  <c r="D537" i="51"/>
  <c r="C537" i="51"/>
  <c r="H505" i="51"/>
  <c r="G505" i="51"/>
  <c r="F505" i="51"/>
  <c r="E505" i="51"/>
  <c r="D505" i="51"/>
  <c r="C505" i="51"/>
  <c r="H481" i="51"/>
  <c r="F481" i="51"/>
  <c r="G481" i="51"/>
  <c r="E481" i="51"/>
  <c r="D481" i="51"/>
  <c r="C481" i="51"/>
  <c r="H457" i="51"/>
  <c r="F457" i="51"/>
  <c r="G457" i="51"/>
  <c r="E457" i="51"/>
  <c r="D457" i="51"/>
  <c r="C457" i="51"/>
  <c r="H433" i="51"/>
  <c r="G433" i="51"/>
  <c r="F433" i="51"/>
  <c r="E433" i="51"/>
  <c r="D433" i="51"/>
  <c r="C433" i="51"/>
  <c r="H409" i="51"/>
  <c r="F409" i="51"/>
  <c r="G409" i="51"/>
  <c r="E409" i="51"/>
  <c r="D409" i="51"/>
  <c r="C409" i="51"/>
  <c r="H369" i="51"/>
  <c r="G369" i="51"/>
  <c r="F369" i="51"/>
  <c r="E369" i="51"/>
  <c r="D369" i="51"/>
  <c r="C369" i="51"/>
  <c r="H345" i="51"/>
  <c r="F345" i="51"/>
  <c r="G345" i="51"/>
  <c r="E345" i="51"/>
  <c r="D345" i="51"/>
  <c r="C345" i="51"/>
  <c r="H321" i="51"/>
  <c r="F321" i="51"/>
  <c r="G321" i="51"/>
  <c r="E321" i="51"/>
  <c r="D321" i="51"/>
  <c r="C321" i="51"/>
  <c r="H297" i="51"/>
  <c r="G297" i="51"/>
  <c r="F297" i="51"/>
  <c r="E297" i="51"/>
  <c r="D297" i="51"/>
  <c r="C297" i="51"/>
  <c r="H273" i="51"/>
  <c r="F273" i="51"/>
  <c r="G273" i="51"/>
  <c r="E273" i="51"/>
  <c r="D273" i="51"/>
  <c r="C273" i="51"/>
  <c r="H249" i="51"/>
  <c r="G249" i="51"/>
  <c r="F249" i="51"/>
  <c r="E249" i="51"/>
  <c r="D249" i="51"/>
  <c r="C249" i="51"/>
  <c r="H233" i="51"/>
  <c r="G233" i="51"/>
  <c r="F233" i="51"/>
  <c r="E233" i="51"/>
  <c r="D233" i="51"/>
  <c r="C233" i="51"/>
  <c r="H217" i="51"/>
  <c r="F217" i="51"/>
  <c r="G217" i="51"/>
  <c r="E217" i="51"/>
  <c r="D217" i="51"/>
  <c r="C217" i="51"/>
  <c r="H193" i="51"/>
  <c r="F193" i="51"/>
  <c r="G193" i="51"/>
  <c r="E193" i="51"/>
  <c r="D193" i="51"/>
  <c r="C193" i="51"/>
  <c r="H169" i="51"/>
  <c r="G169" i="51"/>
  <c r="F169" i="51"/>
  <c r="E169" i="51"/>
  <c r="C169" i="51"/>
  <c r="D169" i="51"/>
  <c r="H145" i="51"/>
  <c r="F145" i="51"/>
  <c r="G145" i="51"/>
  <c r="E145" i="51"/>
  <c r="C145" i="51"/>
  <c r="D145" i="51"/>
  <c r="H129" i="51"/>
  <c r="F129" i="51"/>
  <c r="G129" i="51"/>
  <c r="E129" i="51"/>
  <c r="C129" i="51"/>
  <c r="D129" i="51"/>
  <c r="H105" i="51"/>
  <c r="G105" i="51"/>
  <c r="F105" i="51"/>
  <c r="E105" i="51"/>
  <c r="C105" i="51"/>
  <c r="D105" i="51"/>
  <c r="H1006" i="51"/>
  <c r="G1006" i="51"/>
  <c r="F1006" i="51"/>
  <c r="E1006" i="51"/>
  <c r="D1006" i="51"/>
  <c r="C1006" i="51"/>
  <c r="H998" i="51"/>
  <c r="G998" i="51"/>
  <c r="F998" i="51"/>
  <c r="E998" i="51"/>
  <c r="D998" i="51"/>
  <c r="C998" i="51"/>
  <c r="H990" i="51"/>
  <c r="G990" i="51"/>
  <c r="F990" i="51"/>
  <c r="E990" i="51"/>
  <c r="D990" i="51"/>
  <c r="C990" i="51"/>
  <c r="H982" i="51"/>
  <c r="G982" i="51"/>
  <c r="F982" i="51"/>
  <c r="E982" i="51"/>
  <c r="D982" i="51"/>
  <c r="C982" i="51"/>
  <c r="H974" i="51"/>
  <c r="G974" i="51"/>
  <c r="F974" i="51"/>
  <c r="E974" i="51"/>
  <c r="D974" i="51"/>
  <c r="C974" i="51"/>
  <c r="H966" i="51"/>
  <c r="G966" i="51"/>
  <c r="F966" i="51"/>
  <c r="E966" i="51"/>
  <c r="D966" i="51"/>
  <c r="C966" i="51"/>
  <c r="H958" i="51"/>
  <c r="G958" i="51"/>
  <c r="F958" i="51"/>
  <c r="E958" i="51"/>
  <c r="D958" i="51"/>
  <c r="C958" i="51"/>
  <c r="H950" i="51"/>
  <c r="G950" i="51"/>
  <c r="F950" i="51"/>
  <c r="E950" i="51"/>
  <c r="D950" i="51"/>
  <c r="C950" i="51"/>
  <c r="H942" i="51"/>
  <c r="G942" i="51"/>
  <c r="F942" i="51"/>
  <c r="E942" i="51"/>
  <c r="D942" i="51"/>
  <c r="C942" i="51"/>
  <c r="H934" i="51"/>
  <c r="G934" i="51"/>
  <c r="F934" i="51"/>
  <c r="E934" i="51"/>
  <c r="D934" i="51"/>
  <c r="C934" i="51"/>
  <c r="H926" i="51"/>
  <c r="G926" i="51"/>
  <c r="F926" i="51"/>
  <c r="E926" i="51"/>
  <c r="D926" i="51"/>
  <c r="C926" i="51"/>
  <c r="H918" i="51"/>
  <c r="G918" i="51"/>
  <c r="F918" i="51"/>
  <c r="E918" i="51"/>
  <c r="D918" i="51"/>
  <c r="C918" i="51"/>
  <c r="H910" i="51"/>
  <c r="G910" i="51"/>
  <c r="F910" i="51"/>
  <c r="E910" i="51"/>
  <c r="D910" i="51"/>
  <c r="C910" i="51"/>
  <c r="H902" i="51"/>
  <c r="G902" i="51"/>
  <c r="F902" i="51"/>
  <c r="E902" i="51"/>
  <c r="D902" i="51"/>
  <c r="C902" i="51"/>
  <c r="H894" i="51"/>
  <c r="G894" i="51"/>
  <c r="F894" i="51"/>
  <c r="E894" i="51"/>
  <c r="D894" i="51"/>
  <c r="C894" i="51"/>
  <c r="H886" i="51"/>
  <c r="G886" i="51"/>
  <c r="F886" i="51"/>
  <c r="E886" i="51"/>
  <c r="D886" i="51"/>
  <c r="C886" i="51"/>
  <c r="H878" i="51"/>
  <c r="G878" i="51"/>
  <c r="F878" i="51"/>
  <c r="E878" i="51"/>
  <c r="D878" i="51"/>
  <c r="C878" i="51"/>
  <c r="H870" i="51"/>
  <c r="G870" i="51"/>
  <c r="F870" i="51"/>
  <c r="E870" i="51"/>
  <c r="D870" i="51"/>
  <c r="C870" i="51"/>
  <c r="H862" i="51"/>
  <c r="G862" i="51"/>
  <c r="F862" i="51"/>
  <c r="E862" i="51"/>
  <c r="D862" i="51"/>
  <c r="C862" i="51"/>
  <c r="H854" i="51"/>
  <c r="G854" i="51"/>
  <c r="F854" i="51"/>
  <c r="E854" i="51"/>
  <c r="D854" i="51"/>
  <c r="C854" i="51"/>
  <c r="H846" i="51"/>
  <c r="G846" i="51"/>
  <c r="F846" i="51"/>
  <c r="E846" i="51"/>
  <c r="D846" i="51"/>
  <c r="C846" i="51"/>
  <c r="H838" i="51"/>
  <c r="G838" i="51"/>
  <c r="F838" i="51"/>
  <c r="E838" i="51"/>
  <c r="D838" i="51"/>
  <c r="C838" i="51"/>
  <c r="H830" i="51"/>
  <c r="G830" i="51"/>
  <c r="F830" i="51"/>
  <c r="E830" i="51"/>
  <c r="D830" i="51"/>
  <c r="C830" i="51"/>
  <c r="H822" i="51"/>
  <c r="G822" i="51"/>
  <c r="F822" i="51"/>
  <c r="E822" i="51"/>
  <c r="D822" i="51"/>
  <c r="C822" i="51"/>
  <c r="H814" i="51"/>
  <c r="G814" i="51"/>
  <c r="F814" i="51"/>
  <c r="E814" i="51"/>
  <c r="D814" i="51"/>
  <c r="C814" i="51"/>
  <c r="H806" i="51"/>
  <c r="G806" i="51"/>
  <c r="F806" i="51"/>
  <c r="E806" i="51"/>
  <c r="D806" i="51"/>
  <c r="C806" i="51"/>
  <c r="H798" i="51"/>
  <c r="G798" i="51"/>
  <c r="F798" i="51"/>
  <c r="E798" i="51"/>
  <c r="D798" i="51"/>
  <c r="C798" i="51"/>
  <c r="H790" i="51"/>
  <c r="G790" i="51"/>
  <c r="F790" i="51"/>
  <c r="E790" i="51"/>
  <c r="D790" i="51"/>
  <c r="C790" i="51"/>
  <c r="H782" i="51"/>
  <c r="G782" i="51"/>
  <c r="F782" i="51"/>
  <c r="E782" i="51"/>
  <c r="D782" i="51"/>
  <c r="C782" i="51"/>
  <c r="H774" i="51"/>
  <c r="G774" i="51"/>
  <c r="F774" i="51"/>
  <c r="E774" i="51"/>
  <c r="D774" i="51"/>
  <c r="C774" i="51"/>
  <c r="H766" i="51"/>
  <c r="G766" i="51"/>
  <c r="F766" i="51"/>
  <c r="E766" i="51"/>
  <c r="D766" i="51"/>
  <c r="C766" i="51"/>
  <c r="H758" i="51"/>
  <c r="G758" i="51"/>
  <c r="F758" i="51"/>
  <c r="E758" i="51"/>
  <c r="D758" i="51"/>
  <c r="C758" i="51"/>
  <c r="H750" i="51"/>
  <c r="G750" i="51"/>
  <c r="F750" i="51"/>
  <c r="E750" i="51"/>
  <c r="D750" i="51"/>
  <c r="C750" i="51"/>
  <c r="H742" i="51"/>
  <c r="G742" i="51"/>
  <c r="F742" i="51"/>
  <c r="E742" i="51"/>
  <c r="D742" i="51"/>
  <c r="C742" i="51"/>
  <c r="H734" i="51"/>
  <c r="G734" i="51"/>
  <c r="F734" i="51"/>
  <c r="E734" i="51"/>
  <c r="D734" i="51"/>
  <c r="C734" i="51"/>
  <c r="H726" i="51"/>
  <c r="G726" i="51"/>
  <c r="F726" i="51"/>
  <c r="E726" i="51"/>
  <c r="D726" i="51"/>
  <c r="C726" i="51"/>
  <c r="H718" i="51"/>
  <c r="G718" i="51"/>
  <c r="F718" i="51"/>
  <c r="E718" i="51"/>
  <c r="D718" i="51"/>
  <c r="C718" i="51"/>
  <c r="H710" i="51"/>
  <c r="G710" i="51"/>
  <c r="F710" i="51"/>
  <c r="E710" i="51"/>
  <c r="D710" i="51"/>
  <c r="C710" i="51"/>
  <c r="H702" i="51"/>
  <c r="G702" i="51"/>
  <c r="F702" i="51"/>
  <c r="E702" i="51"/>
  <c r="D702" i="51"/>
  <c r="C702" i="51"/>
  <c r="H694" i="51"/>
  <c r="G694" i="51"/>
  <c r="F694" i="51"/>
  <c r="E694" i="51"/>
  <c r="D694" i="51"/>
  <c r="C694" i="51"/>
  <c r="H686" i="51"/>
  <c r="G686" i="51"/>
  <c r="F686" i="51"/>
  <c r="E686" i="51"/>
  <c r="D686" i="51"/>
  <c r="C686" i="51"/>
  <c r="H678" i="51"/>
  <c r="G678" i="51"/>
  <c r="F678" i="51"/>
  <c r="E678" i="51"/>
  <c r="D678" i="51"/>
  <c r="C678" i="51"/>
  <c r="H670" i="51"/>
  <c r="G670" i="51"/>
  <c r="F670" i="51"/>
  <c r="E670" i="51"/>
  <c r="D670" i="51"/>
  <c r="C670" i="51"/>
  <c r="H662" i="51"/>
  <c r="G662" i="51"/>
  <c r="F662" i="51"/>
  <c r="E662" i="51"/>
  <c r="D662" i="51"/>
  <c r="C662" i="51"/>
  <c r="H654" i="51"/>
  <c r="G654" i="51"/>
  <c r="F654" i="51"/>
  <c r="E654" i="51"/>
  <c r="D654" i="51"/>
  <c r="C654" i="51"/>
  <c r="H646" i="51"/>
  <c r="G646" i="51"/>
  <c r="F646" i="51"/>
  <c r="E646" i="51"/>
  <c r="D646" i="51"/>
  <c r="C646" i="51"/>
  <c r="H638" i="51"/>
  <c r="G638" i="51"/>
  <c r="F638" i="51"/>
  <c r="E638" i="51"/>
  <c r="D638" i="51"/>
  <c r="C638" i="51"/>
  <c r="H630" i="51"/>
  <c r="G630" i="51"/>
  <c r="F630" i="51"/>
  <c r="E630" i="51"/>
  <c r="D630" i="51"/>
  <c r="C630" i="51"/>
  <c r="H622" i="51"/>
  <c r="G622" i="51"/>
  <c r="F622" i="51"/>
  <c r="E622" i="51"/>
  <c r="D622" i="51"/>
  <c r="C622" i="51"/>
  <c r="H614" i="51"/>
  <c r="G614" i="51"/>
  <c r="F614" i="51"/>
  <c r="E614" i="51"/>
  <c r="D614" i="51"/>
  <c r="C614" i="51"/>
  <c r="H606" i="51"/>
  <c r="G606" i="51"/>
  <c r="F606" i="51"/>
  <c r="E606" i="51"/>
  <c r="D606" i="51"/>
  <c r="C606" i="51"/>
  <c r="H598" i="51"/>
  <c r="G598" i="51"/>
  <c r="F598" i="51"/>
  <c r="E598" i="51"/>
  <c r="D598" i="51"/>
  <c r="C598" i="51"/>
  <c r="H590" i="51"/>
  <c r="G590" i="51"/>
  <c r="F590" i="51"/>
  <c r="E590" i="51"/>
  <c r="D590" i="51"/>
  <c r="C590" i="51"/>
  <c r="H582" i="51"/>
  <c r="G582" i="51"/>
  <c r="F582" i="51"/>
  <c r="E582" i="51"/>
  <c r="D582" i="51"/>
  <c r="C582" i="51"/>
  <c r="H574" i="51"/>
  <c r="G574" i="51"/>
  <c r="F574" i="51"/>
  <c r="E574" i="51"/>
  <c r="D574" i="51"/>
  <c r="C574" i="51"/>
  <c r="H566" i="51"/>
  <c r="G566" i="51"/>
  <c r="F566" i="51"/>
  <c r="E566" i="51"/>
  <c r="D566" i="51"/>
  <c r="C566" i="51"/>
  <c r="H558" i="51"/>
  <c r="G558" i="51"/>
  <c r="F558" i="51"/>
  <c r="E558" i="51"/>
  <c r="D558" i="51"/>
  <c r="C558" i="51"/>
  <c r="H550" i="51"/>
  <c r="G550" i="51"/>
  <c r="F550" i="51"/>
  <c r="E550" i="51"/>
  <c r="D550" i="51"/>
  <c r="C550" i="51"/>
  <c r="H542" i="51"/>
  <c r="G542" i="51"/>
  <c r="F542" i="51"/>
  <c r="E542" i="51"/>
  <c r="D542" i="51"/>
  <c r="C542" i="51"/>
  <c r="H534" i="51"/>
  <c r="G534" i="51"/>
  <c r="F534" i="51"/>
  <c r="E534" i="51"/>
  <c r="D534" i="51"/>
  <c r="C534" i="51"/>
  <c r="H526" i="51"/>
  <c r="G526" i="51"/>
  <c r="F526" i="51"/>
  <c r="E526" i="51"/>
  <c r="D526" i="51"/>
  <c r="C526" i="51"/>
  <c r="H518" i="51"/>
  <c r="G518" i="51"/>
  <c r="F518" i="51"/>
  <c r="E518" i="51"/>
  <c r="D518" i="51"/>
  <c r="C518" i="51"/>
  <c r="H510" i="51"/>
  <c r="G510" i="51"/>
  <c r="F510" i="51"/>
  <c r="E510" i="51"/>
  <c r="D510" i="51"/>
  <c r="C510" i="51"/>
  <c r="H502" i="51"/>
  <c r="G502" i="51"/>
  <c r="F502" i="51"/>
  <c r="E502" i="51"/>
  <c r="D502" i="51"/>
  <c r="C502" i="51"/>
  <c r="H494" i="51"/>
  <c r="G494" i="51"/>
  <c r="F494" i="51"/>
  <c r="E494" i="51"/>
  <c r="D494" i="51"/>
  <c r="C494" i="51"/>
  <c r="H486" i="51"/>
  <c r="G486" i="51"/>
  <c r="F486" i="51"/>
  <c r="E486" i="51"/>
  <c r="D486" i="51"/>
  <c r="C486" i="51"/>
  <c r="H478" i="51"/>
  <c r="G478" i="51"/>
  <c r="F478" i="51"/>
  <c r="E478" i="51"/>
  <c r="D478" i="51"/>
  <c r="C478" i="51"/>
  <c r="H470" i="51"/>
  <c r="G470" i="51"/>
  <c r="F470" i="51"/>
  <c r="E470" i="51"/>
  <c r="D470" i="51"/>
  <c r="C470" i="51"/>
  <c r="H462" i="51"/>
  <c r="G462" i="51"/>
  <c r="F462" i="51"/>
  <c r="E462" i="51"/>
  <c r="D462" i="51"/>
  <c r="C462" i="51"/>
  <c r="H454" i="51"/>
  <c r="G454" i="51"/>
  <c r="F454" i="51"/>
  <c r="E454" i="51"/>
  <c r="D454" i="51"/>
  <c r="C454" i="51"/>
  <c r="H446" i="51"/>
  <c r="G446" i="51"/>
  <c r="F446" i="51"/>
  <c r="E446" i="51"/>
  <c r="D446" i="51"/>
  <c r="C446" i="51"/>
  <c r="H438" i="51"/>
  <c r="G438" i="51"/>
  <c r="F438" i="51"/>
  <c r="E438" i="51"/>
  <c r="D438" i="51"/>
  <c r="C438" i="51"/>
  <c r="H430" i="51"/>
  <c r="G430" i="51"/>
  <c r="F430" i="51"/>
  <c r="E430" i="51"/>
  <c r="D430" i="51"/>
  <c r="C430" i="51"/>
  <c r="H422" i="51"/>
  <c r="G422" i="51"/>
  <c r="F422" i="51"/>
  <c r="E422" i="51"/>
  <c r="D422" i="51"/>
  <c r="C422" i="51"/>
  <c r="H414" i="51"/>
  <c r="G414" i="51"/>
  <c r="F414" i="51"/>
  <c r="E414" i="51"/>
  <c r="D414" i="51"/>
  <c r="C414" i="51"/>
  <c r="H406" i="51"/>
  <c r="G406" i="51"/>
  <c r="F406" i="51"/>
  <c r="E406" i="51"/>
  <c r="D406" i="51"/>
  <c r="C406" i="51"/>
  <c r="H398" i="51"/>
  <c r="G398" i="51"/>
  <c r="F398" i="51"/>
  <c r="E398" i="51"/>
  <c r="D398" i="51"/>
  <c r="C398" i="51"/>
  <c r="H390" i="51"/>
  <c r="G390" i="51"/>
  <c r="F390" i="51"/>
  <c r="E390" i="51"/>
  <c r="D390" i="51"/>
  <c r="C390" i="51"/>
  <c r="H382" i="51"/>
  <c r="G382" i="51"/>
  <c r="F382" i="51"/>
  <c r="E382" i="51"/>
  <c r="D382" i="51"/>
  <c r="C382" i="51"/>
  <c r="H374" i="51"/>
  <c r="G374" i="51"/>
  <c r="F374" i="51"/>
  <c r="E374" i="51"/>
  <c r="D374" i="51"/>
  <c r="C374" i="51"/>
  <c r="H366" i="51"/>
  <c r="G366" i="51"/>
  <c r="F366" i="51"/>
  <c r="E366" i="51"/>
  <c r="D366" i="51"/>
  <c r="C366" i="51"/>
  <c r="H358" i="51"/>
  <c r="G358" i="51"/>
  <c r="F358" i="51"/>
  <c r="E358" i="51"/>
  <c r="D358" i="51"/>
  <c r="C358" i="51"/>
  <c r="H350" i="51"/>
  <c r="G350" i="51"/>
  <c r="F350" i="51"/>
  <c r="E350" i="51"/>
  <c r="D350" i="51"/>
  <c r="C350" i="51"/>
  <c r="H342" i="51"/>
  <c r="G342" i="51"/>
  <c r="F342" i="51"/>
  <c r="E342" i="51"/>
  <c r="D342" i="51"/>
  <c r="C342" i="51"/>
  <c r="H334" i="51"/>
  <c r="G334" i="51"/>
  <c r="F334" i="51"/>
  <c r="E334" i="51"/>
  <c r="D334" i="51"/>
  <c r="C334" i="51"/>
  <c r="H326" i="51"/>
  <c r="G326" i="51"/>
  <c r="F326" i="51"/>
  <c r="E326" i="51"/>
  <c r="D326" i="51"/>
  <c r="C326" i="51"/>
  <c r="H318" i="51"/>
  <c r="G318" i="51"/>
  <c r="F318" i="51"/>
  <c r="E318" i="51"/>
  <c r="D318" i="51"/>
  <c r="C318" i="51"/>
  <c r="H310" i="51"/>
  <c r="G310" i="51"/>
  <c r="F310" i="51"/>
  <c r="E310" i="51"/>
  <c r="D310" i="51"/>
  <c r="C310" i="51"/>
  <c r="H302" i="51"/>
  <c r="G302" i="51"/>
  <c r="F302" i="51"/>
  <c r="E302" i="51"/>
  <c r="D302" i="51"/>
  <c r="C302" i="51"/>
  <c r="H294" i="51"/>
  <c r="G294" i="51"/>
  <c r="F294" i="51"/>
  <c r="E294" i="51"/>
  <c r="D294" i="51"/>
  <c r="C294" i="51"/>
  <c r="H286" i="51"/>
  <c r="G286" i="51"/>
  <c r="F286" i="51"/>
  <c r="E286" i="51"/>
  <c r="D286" i="51"/>
  <c r="C286" i="51"/>
  <c r="H278" i="51"/>
  <c r="G278" i="51"/>
  <c r="F278" i="51"/>
  <c r="E278" i="51"/>
  <c r="D278" i="51"/>
  <c r="C278" i="51"/>
  <c r="H270" i="51"/>
  <c r="G270" i="51"/>
  <c r="F270" i="51"/>
  <c r="E270" i="51"/>
  <c r="D270" i="51"/>
  <c r="C270" i="51"/>
  <c r="H262" i="51"/>
  <c r="G262" i="51"/>
  <c r="F262" i="51"/>
  <c r="E262" i="51"/>
  <c r="D262" i="51"/>
  <c r="C262" i="51"/>
  <c r="H254" i="51"/>
  <c r="G254" i="51"/>
  <c r="F254" i="51"/>
  <c r="E254" i="51"/>
  <c r="D254" i="51"/>
  <c r="C254" i="51"/>
  <c r="H246" i="51"/>
  <c r="G246" i="51"/>
  <c r="F246" i="51"/>
  <c r="E246" i="51"/>
  <c r="D246" i="51"/>
  <c r="C246" i="51"/>
  <c r="H238" i="51"/>
  <c r="G238" i="51"/>
  <c r="F238" i="51"/>
  <c r="E238" i="51"/>
  <c r="D238" i="51"/>
  <c r="C238" i="51"/>
  <c r="H230" i="51"/>
  <c r="G230" i="51"/>
  <c r="F230" i="51"/>
  <c r="E230" i="51"/>
  <c r="D230" i="51"/>
  <c r="C230" i="51"/>
  <c r="H222" i="51"/>
  <c r="G222" i="51"/>
  <c r="F222" i="51"/>
  <c r="E222" i="51"/>
  <c r="D222" i="51"/>
  <c r="C222" i="51"/>
  <c r="H214" i="51"/>
  <c r="G214" i="51"/>
  <c r="F214" i="51"/>
  <c r="E214" i="51"/>
  <c r="D214" i="51"/>
  <c r="C214" i="51"/>
  <c r="H206" i="51"/>
  <c r="G206" i="51"/>
  <c r="F206" i="51"/>
  <c r="E206" i="51"/>
  <c r="D206" i="51"/>
  <c r="C206" i="51"/>
  <c r="H198" i="51"/>
  <c r="G198" i="51"/>
  <c r="F198" i="51"/>
  <c r="E198" i="51"/>
  <c r="D198" i="51"/>
  <c r="C198" i="51"/>
  <c r="H190" i="51"/>
  <c r="G190" i="51"/>
  <c r="F190" i="51"/>
  <c r="E190" i="51"/>
  <c r="D190" i="51"/>
  <c r="C190" i="51"/>
  <c r="H182" i="51"/>
  <c r="G182" i="51"/>
  <c r="F182" i="51"/>
  <c r="E182" i="51"/>
  <c r="D182" i="51"/>
  <c r="C182" i="51"/>
  <c r="H174" i="51"/>
  <c r="G174" i="51"/>
  <c r="F174" i="51"/>
  <c r="E174" i="51"/>
  <c r="D174" i="51"/>
  <c r="C174" i="51"/>
  <c r="H166" i="51"/>
  <c r="G166" i="51"/>
  <c r="F166" i="51"/>
  <c r="E166" i="51"/>
  <c r="D166" i="51"/>
  <c r="C166" i="51"/>
  <c r="H158" i="51"/>
  <c r="G158" i="51"/>
  <c r="F158" i="51"/>
  <c r="E158" i="51"/>
  <c r="D158" i="51"/>
  <c r="C158" i="51"/>
  <c r="H150" i="51"/>
  <c r="G150" i="51"/>
  <c r="F150" i="51"/>
  <c r="E150" i="51"/>
  <c r="D150" i="51"/>
  <c r="C150" i="51"/>
  <c r="H142" i="51"/>
  <c r="G142" i="51"/>
  <c r="F142" i="51"/>
  <c r="E142" i="51"/>
  <c r="D142" i="51"/>
  <c r="C142" i="51"/>
  <c r="H134" i="51"/>
  <c r="G134" i="51"/>
  <c r="F134" i="51"/>
  <c r="E134" i="51"/>
  <c r="D134" i="51"/>
  <c r="C134" i="51"/>
  <c r="H126" i="51"/>
  <c r="G126" i="51"/>
  <c r="F126" i="51"/>
  <c r="E126" i="51"/>
  <c r="D126" i="51"/>
  <c r="C126" i="51"/>
  <c r="H118" i="51"/>
  <c r="G118" i="51"/>
  <c r="F118" i="51"/>
  <c r="E118" i="51"/>
  <c r="D118" i="51"/>
  <c r="C118" i="51"/>
  <c r="H110" i="51"/>
  <c r="G110" i="51"/>
  <c r="F110" i="51"/>
  <c r="E110" i="51"/>
  <c r="D110" i="51"/>
  <c r="C110" i="51"/>
  <c r="H102" i="51"/>
  <c r="G102" i="51"/>
  <c r="F102" i="51"/>
  <c r="E102" i="51"/>
  <c r="D102" i="51"/>
  <c r="C102" i="51"/>
  <c r="H94" i="51"/>
  <c r="G94" i="51"/>
  <c r="F94" i="51"/>
  <c r="E94" i="51"/>
  <c r="D94" i="51"/>
  <c r="C94" i="51"/>
  <c r="H86" i="51"/>
  <c r="G86" i="51"/>
  <c r="F86" i="51"/>
  <c r="E86" i="51"/>
  <c r="D86" i="51"/>
  <c r="C86" i="51"/>
  <c r="H78" i="51"/>
  <c r="G78" i="51"/>
  <c r="F78" i="51"/>
  <c r="E78" i="51"/>
  <c r="D78" i="51"/>
  <c r="C78" i="51"/>
  <c r="H949" i="51"/>
  <c r="G949" i="51"/>
  <c r="F949" i="51"/>
  <c r="E949" i="51"/>
  <c r="C949" i="51"/>
  <c r="D949" i="51"/>
  <c r="H933" i="51"/>
  <c r="G933" i="51"/>
  <c r="F933" i="51"/>
  <c r="E933" i="51"/>
  <c r="D933" i="51"/>
  <c r="C933" i="51"/>
  <c r="H909" i="51"/>
  <c r="G909" i="51"/>
  <c r="F909" i="51"/>
  <c r="E909" i="51"/>
  <c r="C909" i="51"/>
  <c r="D909" i="51"/>
  <c r="H861" i="51"/>
  <c r="G861" i="51"/>
  <c r="F861" i="51"/>
  <c r="E861" i="51"/>
  <c r="D861" i="51"/>
  <c r="C861" i="51"/>
  <c r="H493" i="51"/>
  <c r="G493" i="51"/>
  <c r="F493" i="51"/>
  <c r="E493" i="51"/>
  <c r="D493" i="51"/>
  <c r="C493" i="51"/>
  <c r="H469" i="51"/>
  <c r="G469" i="51"/>
  <c r="F469" i="51"/>
  <c r="E469" i="51"/>
  <c r="D469" i="51"/>
  <c r="C469" i="51"/>
  <c r="H333" i="51"/>
  <c r="G333" i="51"/>
  <c r="F333" i="51"/>
  <c r="E333" i="51"/>
  <c r="D333" i="51"/>
  <c r="C333" i="51"/>
  <c r="H317" i="51"/>
  <c r="G317" i="51"/>
  <c r="F317" i="51"/>
  <c r="E317" i="51"/>
  <c r="D317" i="51"/>
  <c r="C317" i="51"/>
  <c r="H285" i="51"/>
  <c r="G285" i="51"/>
  <c r="F285" i="51"/>
  <c r="E285" i="51"/>
  <c r="D285" i="51"/>
  <c r="C285" i="51"/>
  <c r="H149" i="51"/>
  <c r="G149" i="51"/>
  <c r="F149" i="51"/>
  <c r="E149" i="51"/>
  <c r="D149" i="51"/>
  <c r="C149" i="51"/>
  <c r="H133" i="51"/>
  <c r="G133" i="51"/>
  <c r="F133" i="51"/>
  <c r="E133" i="51"/>
  <c r="D133" i="51"/>
  <c r="C133" i="51"/>
  <c r="H125" i="51"/>
  <c r="G125" i="51"/>
  <c r="F125" i="51"/>
  <c r="E125" i="51"/>
  <c r="D125" i="51"/>
  <c r="C125" i="51"/>
  <c r="H117" i="51"/>
  <c r="G117" i="51"/>
  <c r="F117" i="51"/>
  <c r="E117" i="51"/>
  <c r="D117" i="51"/>
  <c r="C117" i="51"/>
  <c r="G109" i="51"/>
  <c r="H109" i="51"/>
  <c r="F109" i="51"/>
  <c r="E109" i="51"/>
  <c r="D109" i="51"/>
  <c r="C109" i="51"/>
  <c r="G101" i="51"/>
  <c r="H101" i="51"/>
  <c r="F101" i="51"/>
  <c r="E101" i="51"/>
  <c r="D101" i="51"/>
  <c r="C101" i="51"/>
  <c r="G93" i="51"/>
  <c r="H93" i="51"/>
  <c r="F93" i="51"/>
  <c r="E93" i="51"/>
  <c r="D93" i="51"/>
  <c r="C93" i="51"/>
  <c r="G85" i="51"/>
  <c r="H85" i="51"/>
  <c r="F85" i="51"/>
  <c r="E85" i="51"/>
  <c r="D85" i="51"/>
  <c r="C85" i="51"/>
  <c r="H77" i="51"/>
  <c r="G77" i="51"/>
  <c r="F77" i="51"/>
  <c r="E77" i="51"/>
  <c r="D77" i="51"/>
  <c r="C77" i="51"/>
  <c r="H141" i="51"/>
  <c r="G141" i="51"/>
  <c r="F141" i="51"/>
  <c r="E141" i="51"/>
  <c r="D141" i="51"/>
  <c r="C141" i="51"/>
  <c r="H1004" i="51"/>
  <c r="G1004" i="51"/>
  <c r="F1004" i="51"/>
  <c r="E1004" i="51"/>
  <c r="C1004" i="51"/>
  <c r="D1004" i="51"/>
  <c r="H996" i="51"/>
  <c r="G996" i="51"/>
  <c r="F996" i="51"/>
  <c r="E996" i="51"/>
  <c r="C996" i="51"/>
  <c r="D996" i="51"/>
  <c r="H988" i="51"/>
  <c r="G988" i="51"/>
  <c r="F988" i="51"/>
  <c r="E988" i="51"/>
  <c r="D988" i="51"/>
  <c r="C988" i="51"/>
  <c r="H980" i="51"/>
  <c r="G980" i="51"/>
  <c r="F980" i="51"/>
  <c r="E980" i="51"/>
  <c r="C980" i="51"/>
  <c r="D980" i="51"/>
  <c r="H972" i="51"/>
  <c r="G972" i="51"/>
  <c r="F972" i="51"/>
  <c r="E972" i="51"/>
  <c r="C972" i="51"/>
  <c r="D972" i="51"/>
  <c r="H964" i="51"/>
  <c r="G964" i="51"/>
  <c r="F964" i="51"/>
  <c r="E964" i="51"/>
  <c r="D964" i="51"/>
  <c r="C964" i="51"/>
  <c r="H956" i="51"/>
  <c r="G956" i="51"/>
  <c r="F956" i="51"/>
  <c r="E956" i="51"/>
  <c r="C956" i="51"/>
  <c r="D956" i="51"/>
  <c r="H948" i="51"/>
  <c r="G948" i="51"/>
  <c r="F948" i="51"/>
  <c r="E948" i="51"/>
  <c r="C948" i="51"/>
  <c r="D948" i="51"/>
  <c r="H940" i="51"/>
  <c r="G940" i="51"/>
  <c r="F940" i="51"/>
  <c r="E940" i="51"/>
  <c r="C940" i="51"/>
  <c r="D940" i="51"/>
  <c r="H932" i="51"/>
  <c r="G932" i="51"/>
  <c r="F932" i="51"/>
  <c r="E932" i="51"/>
  <c r="D932" i="51"/>
  <c r="C932" i="51"/>
  <c r="H924" i="51"/>
  <c r="G924" i="51"/>
  <c r="F924" i="51"/>
  <c r="E924" i="51"/>
  <c r="D924" i="51"/>
  <c r="C924" i="51"/>
  <c r="H916" i="51"/>
  <c r="G916" i="51"/>
  <c r="F916" i="51"/>
  <c r="E916" i="51"/>
  <c r="D916" i="51"/>
  <c r="C916" i="51"/>
  <c r="H908" i="51"/>
  <c r="G908" i="51"/>
  <c r="F908" i="51"/>
  <c r="E908" i="51"/>
  <c r="D908" i="51"/>
  <c r="C908" i="51"/>
  <c r="H900" i="51"/>
  <c r="G900" i="51"/>
  <c r="F900" i="51"/>
  <c r="E900" i="51"/>
  <c r="D900" i="51"/>
  <c r="C900" i="51"/>
  <c r="H892" i="51"/>
  <c r="G892" i="51"/>
  <c r="F892" i="51"/>
  <c r="E892" i="51"/>
  <c r="D892" i="51"/>
  <c r="C892" i="51"/>
  <c r="H884" i="51"/>
  <c r="G884" i="51"/>
  <c r="F884" i="51"/>
  <c r="E884" i="51"/>
  <c r="D884" i="51"/>
  <c r="C884" i="51"/>
  <c r="H876" i="51"/>
  <c r="G876" i="51"/>
  <c r="F876" i="51"/>
  <c r="E876" i="51"/>
  <c r="D876" i="51"/>
  <c r="C876" i="51"/>
  <c r="H868" i="51"/>
  <c r="G868" i="51"/>
  <c r="F868" i="51"/>
  <c r="E868" i="51"/>
  <c r="D868" i="51"/>
  <c r="C868" i="51"/>
  <c r="H860" i="51"/>
  <c r="G860" i="51"/>
  <c r="F860" i="51"/>
  <c r="E860" i="51"/>
  <c r="D860" i="51"/>
  <c r="C860" i="51"/>
  <c r="H852" i="51"/>
  <c r="G852" i="51"/>
  <c r="F852" i="51"/>
  <c r="E852" i="51"/>
  <c r="D852" i="51"/>
  <c r="C852" i="51"/>
  <c r="H844" i="51"/>
  <c r="G844" i="51"/>
  <c r="F844" i="51"/>
  <c r="E844" i="51"/>
  <c r="D844" i="51"/>
  <c r="C844" i="51"/>
  <c r="H836" i="51"/>
  <c r="G836" i="51"/>
  <c r="F836" i="51"/>
  <c r="E836" i="51"/>
  <c r="D836" i="51"/>
  <c r="C836" i="51"/>
  <c r="H828" i="51"/>
  <c r="G828" i="51"/>
  <c r="F828" i="51"/>
  <c r="E828" i="51"/>
  <c r="D828" i="51"/>
  <c r="C828" i="51"/>
  <c r="H820" i="51"/>
  <c r="G820" i="51"/>
  <c r="F820" i="51"/>
  <c r="E820" i="51"/>
  <c r="D820" i="51"/>
  <c r="C820" i="51"/>
  <c r="H812" i="51"/>
  <c r="G812" i="51"/>
  <c r="F812" i="51"/>
  <c r="E812" i="51"/>
  <c r="D812" i="51"/>
  <c r="C812" i="51"/>
  <c r="H804" i="51"/>
  <c r="G804" i="51"/>
  <c r="F804" i="51"/>
  <c r="E804" i="51"/>
  <c r="D804" i="51"/>
  <c r="C804" i="51"/>
  <c r="H796" i="51"/>
  <c r="G796" i="51"/>
  <c r="F796" i="51"/>
  <c r="E796" i="51"/>
  <c r="D796" i="51"/>
  <c r="C796" i="51"/>
  <c r="H788" i="51"/>
  <c r="G788" i="51"/>
  <c r="F788" i="51"/>
  <c r="E788" i="51"/>
  <c r="D788" i="51"/>
  <c r="C788" i="51"/>
  <c r="H780" i="51"/>
  <c r="G780" i="51"/>
  <c r="F780" i="51"/>
  <c r="E780" i="51"/>
  <c r="D780" i="51"/>
  <c r="C780" i="51"/>
  <c r="H772" i="51"/>
  <c r="G772" i="51"/>
  <c r="F772" i="51"/>
  <c r="E772" i="51"/>
  <c r="D772" i="51"/>
  <c r="C772" i="51"/>
  <c r="H764" i="51"/>
  <c r="G764" i="51"/>
  <c r="F764" i="51"/>
  <c r="E764" i="51"/>
  <c r="D764" i="51"/>
  <c r="C764" i="51"/>
  <c r="H756" i="51"/>
  <c r="G756" i="51"/>
  <c r="F756" i="51"/>
  <c r="E756" i="51"/>
  <c r="D756" i="51"/>
  <c r="C756" i="51"/>
  <c r="H748" i="51"/>
  <c r="G748" i="51"/>
  <c r="F748" i="51"/>
  <c r="E748" i="51"/>
  <c r="D748" i="51"/>
  <c r="C748" i="51"/>
  <c r="H740" i="51"/>
  <c r="G740" i="51"/>
  <c r="F740" i="51"/>
  <c r="E740" i="51"/>
  <c r="D740" i="51"/>
  <c r="C740" i="51"/>
  <c r="H732" i="51"/>
  <c r="G732" i="51"/>
  <c r="F732" i="51"/>
  <c r="E732" i="51"/>
  <c r="D732" i="51"/>
  <c r="C732" i="51"/>
  <c r="H724" i="51"/>
  <c r="G724" i="51"/>
  <c r="F724" i="51"/>
  <c r="E724" i="51"/>
  <c r="D724" i="51"/>
  <c r="C724" i="51"/>
  <c r="H716" i="51"/>
  <c r="G716" i="51"/>
  <c r="F716" i="51"/>
  <c r="E716" i="51"/>
  <c r="D716" i="51"/>
  <c r="C716" i="51"/>
  <c r="H708" i="51"/>
  <c r="G708" i="51"/>
  <c r="F708" i="51"/>
  <c r="E708" i="51"/>
  <c r="D708" i="51"/>
  <c r="C708" i="51"/>
  <c r="H700" i="51"/>
  <c r="G700" i="51"/>
  <c r="F700" i="51"/>
  <c r="E700" i="51"/>
  <c r="D700" i="51"/>
  <c r="C700" i="51"/>
  <c r="H692" i="51"/>
  <c r="G692" i="51"/>
  <c r="F692" i="51"/>
  <c r="E692" i="51"/>
  <c r="D692" i="51"/>
  <c r="C692" i="51"/>
  <c r="H684" i="51"/>
  <c r="G684" i="51"/>
  <c r="F684" i="51"/>
  <c r="E684" i="51"/>
  <c r="D684" i="51"/>
  <c r="C684" i="51"/>
  <c r="H676" i="51"/>
  <c r="G676" i="51"/>
  <c r="F676" i="51"/>
  <c r="E676" i="51"/>
  <c r="D676" i="51"/>
  <c r="C676" i="51"/>
  <c r="H668" i="51"/>
  <c r="G668" i="51"/>
  <c r="F668" i="51"/>
  <c r="E668" i="51"/>
  <c r="D668" i="51"/>
  <c r="C668" i="51"/>
  <c r="H660" i="51"/>
  <c r="G660" i="51"/>
  <c r="F660" i="51"/>
  <c r="E660" i="51"/>
  <c r="D660" i="51"/>
  <c r="C660" i="51"/>
  <c r="H652" i="51"/>
  <c r="G652" i="51"/>
  <c r="F652" i="51"/>
  <c r="E652" i="51"/>
  <c r="D652" i="51"/>
  <c r="C652" i="51"/>
  <c r="H644" i="51"/>
  <c r="G644" i="51"/>
  <c r="F644" i="51"/>
  <c r="E644" i="51"/>
  <c r="D644" i="51"/>
  <c r="C644" i="51"/>
  <c r="H636" i="51"/>
  <c r="G636" i="51"/>
  <c r="F636" i="51"/>
  <c r="E636" i="51"/>
  <c r="D636" i="51"/>
  <c r="C636" i="51"/>
  <c r="H628" i="51"/>
  <c r="G628" i="51"/>
  <c r="F628" i="51"/>
  <c r="E628" i="51"/>
  <c r="D628" i="51"/>
  <c r="C628" i="51"/>
  <c r="H620" i="51"/>
  <c r="G620" i="51"/>
  <c r="F620" i="51"/>
  <c r="E620" i="51"/>
  <c r="D620" i="51"/>
  <c r="C620" i="51"/>
  <c r="H612" i="51"/>
  <c r="G612" i="51"/>
  <c r="F612" i="51"/>
  <c r="E612" i="51"/>
  <c r="D612" i="51"/>
  <c r="C612" i="51"/>
  <c r="H604" i="51"/>
  <c r="G604" i="51"/>
  <c r="F604" i="51"/>
  <c r="E604" i="51"/>
  <c r="D604" i="51"/>
  <c r="C604" i="51"/>
  <c r="H596" i="51"/>
  <c r="G596" i="51"/>
  <c r="F596" i="51"/>
  <c r="E596" i="51"/>
  <c r="D596" i="51"/>
  <c r="C596" i="51"/>
  <c r="H588" i="51"/>
  <c r="G588" i="51"/>
  <c r="F588" i="51"/>
  <c r="E588" i="51"/>
  <c r="D588" i="51"/>
  <c r="C588" i="51"/>
  <c r="H580" i="51"/>
  <c r="G580" i="51"/>
  <c r="F580" i="51"/>
  <c r="E580" i="51"/>
  <c r="D580" i="51"/>
  <c r="C580" i="51"/>
  <c r="H572" i="51"/>
  <c r="G572" i="51"/>
  <c r="F572" i="51"/>
  <c r="E572" i="51"/>
  <c r="D572" i="51"/>
  <c r="C572" i="51"/>
  <c r="H564" i="51"/>
  <c r="G564" i="51"/>
  <c r="F564" i="51"/>
  <c r="E564" i="51"/>
  <c r="D564" i="51"/>
  <c r="C564" i="51"/>
  <c r="H556" i="51"/>
  <c r="G556" i="51"/>
  <c r="F556" i="51"/>
  <c r="E556" i="51"/>
  <c r="D556" i="51"/>
  <c r="C556" i="51"/>
  <c r="H548" i="51"/>
  <c r="G548" i="51"/>
  <c r="F548" i="51"/>
  <c r="E548" i="51"/>
  <c r="D548" i="51"/>
  <c r="C548" i="51"/>
  <c r="H540" i="51"/>
  <c r="G540" i="51"/>
  <c r="F540" i="51"/>
  <c r="E540" i="51"/>
  <c r="D540" i="51"/>
  <c r="C540" i="51"/>
  <c r="H532" i="51"/>
  <c r="G532" i="51"/>
  <c r="F532" i="51"/>
  <c r="E532" i="51"/>
  <c r="D532" i="51"/>
  <c r="C532" i="51"/>
  <c r="H524" i="51"/>
  <c r="G524" i="51"/>
  <c r="F524" i="51"/>
  <c r="E524" i="51"/>
  <c r="D524" i="51"/>
  <c r="C524" i="51"/>
  <c r="H516" i="51"/>
  <c r="G516" i="51"/>
  <c r="F516" i="51"/>
  <c r="E516" i="51"/>
  <c r="D516" i="51"/>
  <c r="C516" i="51"/>
  <c r="H508" i="51"/>
  <c r="G508" i="51"/>
  <c r="F508" i="51"/>
  <c r="E508" i="51"/>
  <c r="D508" i="51"/>
  <c r="C508" i="51"/>
  <c r="H500" i="51"/>
  <c r="G500" i="51"/>
  <c r="F500" i="51"/>
  <c r="E500" i="51"/>
  <c r="D500" i="51"/>
  <c r="C500" i="51"/>
  <c r="H492" i="51"/>
  <c r="G492" i="51"/>
  <c r="F492" i="51"/>
  <c r="E492" i="51"/>
  <c r="D492" i="51"/>
  <c r="C492" i="51"/>
  <c r="H484" i="51"/>
  <c r="G484" i="51"/>
  <c r="F484" i="51"/>
  <c r="E484" i="51"/>
  <c r="D484" i="51"/>
  <c r="C484" i="51"/>
  <c r="H476" i="51"/>
  <c r="G476" i="51"/>
  <c r="F476" i="51"/>
  <c r="E476" i="51"/>
  <c r="D476" i="51"/>
  <c r="C476" i="51"/>
  <c r="H468" i="51"/>
  <c r="G468" i="51"/>
  <c r="F468" i="51"/>
  <c r="E468" i="51"/>
  <c r="D468" i="51"/>
  <c r="C468" i="51"/>
  <c r="H460" i="51"/>
  <c r="G460" i="51"/>
  <c r="F460" i="51"/>
  <c r="E460" i="51"/>
  <c r="D460" i="51"/>
  <c r="C460" i="51"/>
  <c r="H452" i="51"/>
  <c r="G452" i="51"/>
  <c r="F452" i="51"/>
  <c r="E452" i="51"/>
  <c r="D452" i="51"/>
  <c r="C452" i="51"/>
  <c r="H444" i="51"/>
  <c r="G444" i="51"/>
  <c r="F444" i="51"/>
  <c r="E444" i="51"/>
  <c r="D444" i="51"/>
  <c r="C444" i="51"/>
  <c r="H436" i="51"/>
  <c r="G436" i="51"/>
  <c r="F436" i="51"/>
  <c r="E436" i="51"/>
  <c r="D436" i="51"/>
  <c r="C436" i="51"/>
  <c r="H428" i="51"/>
  <c r="G428" i="51"/>
  <c r="F428" i="51"/>
  <c r="E428" i="51"/>
  <c r="D428" i="51"/>
  <c r="C428" i="51"/>
  <c r="H420" i="51"/>
  <c r="G420" i="51"/>
  <c r="F420" i="51"/>
  <c r="E420" i="51"/>
  <c r="D420" i="51"/>
  <c r="C420" i="51"/>
  <c r="H412" i="51"/>
  <c r="G412" i="51"/>
  <c r="F412" i="51"/>
  <c r="E412" i="51"/>
  <c r="D412" i="51"/>
  <c r="C412" i="51"/>
  <c r="H404" i="51"/>
  <c r="G404" i="51"/>
  <c r="F404" i="51"/>
  <c r="E404" i="51"/>
  <c r="D404" i="51"/>
  <c r="C404" i="51"/>
  <c r="H396" i="51"/>
  <c r="G396" i="51"/>
  <c r="F396" i="51"/>
  <c r="E396" i="51"/>
  <c r="D396" i="51"/>
  <c r="C396" i="51"/>
  <c r="H388" i="51"/>
  <c r="G388" i="51"/>
  <c r="F388" i="51"/>
  <c r="E388" i="51"/>
  <c r="D388" i="51"/>
  <c r="C388" i="51"/>
  <c r="H380" i="51"/>
  <c r="G380" i="51"/>
  <c r="F380" i="51"/>
  <c r="E380" i="51"/>
  <c r="D380" i="51"/>
  <c r="C380" i="51"/>
  <c r="H372" i="51"/>
  <c r="G372" i="51"/>
  <c r="F372" i="51"/>
  <c r="E372" i="51"/>
  <c r="D372" i="51"/>
  <c r="C372" i="51"/>
  <c r="H364" i="51"/>
  <c r="G364" i="51"/>
  <c r="F364" i="51"/>
  <c r="E364" i="51"/>
  <c r="D364" i="51"/>
  <c r="C364" i="51"/>
  <c r="H356" i="51"/>
  <c r="G356" i="51"/>
  <c r="F356" i="51"/>
  <c r="E356" i="51"/>
  <c r="D356" i="51"/>
  <c r="C356" i="51"/>
  <c r="H348" i="51"/>
  <c r="G348" i="51"/>
  <c r="F348" i="51"/>
  <c r="E348" i="51"/>
  <c r="D348" i="51"/>
  <c r="C348" i="51"/>
  <c r="H340" i="51"/>
  <c r="G340" i="51"/>
  <c r="F340" i="51"/>
  <c r="E340" i="51"/>
  <c r="D340" i="51"/>
  <c r="C340" i="51"/>
  <c r="H332" i="51"/>
  <c r="G332" i="51"/>
  <c r="F332" i="51"/>
  <c r="E332" i="51"/>
  <c r="D332" i="51"/>
  <c r="C332" i="51"/>
  <c r="H324" i="51"/>
  <c r="G324" i="51"/>
  <c r="F324" i="51"/>
  <c r="E324" i="51"/>
  <c r="D324" i="51"/>
  <c r="C324" i="51"/>
  <c r="H316" i="51"/>
  <c r="G316" i="51"/>
  <c r="F316" i="51"/>
  <c r="E316" i="51"/>
  <c r="D316" i="51"/>
  <c r="C316" i="51"/>
  <c r="H308" i="51"/>
  <c r="G308" i="51"/>
  <c r="F308" i="51"/>
  <c r="E308" i="51"/>
  <c r="D308" i="51"/>
  <c r="C308" i="51"/>
  <c r="H300" i="51"/>
  <c r="G300" i="51"/>
  <c r="F300" i="51"/>
  <c r="E300" i="51"/>
  <c r="D300" i="51"/>
  <c r="C300" i="51"/>
  <c r="H292" i="51"/>
  <c r="G292" i="51"/>
  <c r="F292" i="51"/>
  <c r="E292" i="51"/>
  <c r="D292" i="51"/>
  <c r="C292" i="51"/>
  <c r="H284" i="51"/>
  <c r="G284" i="51"/>
  <c r="F284" i="51"/>
  <c r="E284" i="51"/>
  <c r="D284" i="51"/>
  <c r="C284" i="51"/>
  <c r="H276" i="51"/>
  <c r="G276" i="51"/>
  <c r="F276" i="51"/>
  <c r="E276" i="51"/>
  <c r="D276" i="51"/>
  <c r="C276" i="51"/>
  <c r="H268" i="51"/>
  <c r="G268" i="51"/>
  <c r="F268" i="51"/>
  <c r="E268" i="51"/>
  <c r="D268" i="51"/>
  <c r="C268" i="51"/>
  <c r="H260" i="51"/>
  <c r="G260" i="51"/>
  <c r="F260" i="51"/>
  <c r="E260" i="51"/>
  <c r="D260" i="51"/>
  <c r="C260" i="51"/>
  <c r="H252" i="51"/>
  <c r="G252" i="51"/>
  <c r="F252" i="51"/>
  <c r="E252" i="51"/>
  <c r="D252" i="51"/>
  <c r="C252" i="51"/>
  <c r="H244" i="51"/>
  <c r="G244" i="51"/>
  <c r="F244" i="51"/>
  <c r="E244" i="51"/>
  <c r="D244" i="51"/>
  <c r="C244" i="51"/>
  <c r="H236" i="51"/>
  <c r="G236" i="51"/>
  <c r="F236" i="51"/>
  <c r="E236" i="51"/>
  <c r="D236" i="51"/>
  <c r="C236" i="51"/>
  <c r="H228" i="51"/>
  <c r="G228" i="51"/>
  <c r="F228" i="51"/>
  <c r="E228" i="51"/>
  <c r="D228" i="51"/>
  <c r="C228" i="51"/>
  <c r="H220" i="51"/>
  <c r="G220" i="51"/>
  <c r="F220" i="51"/>
  <c r="E220" i="51"/>
  <c r="D220" i="51"/>
  <c r="C220" i="51"/>
  <c r="H212" i="51"/>
  <c r="G212" i="51"/>
  <c r="F212" i="51"/>
  <c r="E212" i="51"/>
  <c r="D212" i="51"/>
  <c r="C212" i="51"/>
  <c r="H204" i="51"/>
  <c r="G204" i="51"/>
  <c r="F204" i="51"/>
  <c r="E204" i="51"/>
  <c r="D204" i="51"/>
  <c r="C204" i="51"/>
  <c r="H196" i="51"/>
  <c r="G196" i="51"/>
  <c r="F196" i="51"/>
  <c r="E196" i="51"/>
  <c r="D196" i="51"/>
  <c r="C196" i="51"/>
  <c r="H188" i="51"/>
  <c r="G188" i="51"/>
  <c r="F188" i="51"/>
  <c r="E188" i="51"/>
  <c r="D188" i="51"/>
  <c r="C188" i="51"/>
  <c r="H180" i="51"/>
  <c r="G180" i="51"/>
  <c r="F180" i="51"/>
  <c r="E180" i="51"/>
  <c r="D180" i="51"/>
  <c r="C180" i="51"/>
  <c r="H172" i="51"/>
  <c r="G172" i="51"/>
  <c r="F172" i="51"/>
  <c r="E172" i="51"/>
  <c r="D172" i="51"/>
  <c r="C172" i="51"/>
  <c r="H164" i="51"/>
  <c r="G164" i="51"/>
  <c r="F164" i="51"/>
  <c r="E164" i="51"/>
  <c r="D164" i="51"/>
  <c r="C164" i="51"/>
  <c r="H156" i="51"/>
  <c r="G156" i="51"/>
  <c r="F156" i="51"/>
  <c r="E156" i="51"/>
  <c r="D156" i="51"/>
  <c r="C156" i="51"/>
  <c r="H148" i="51"/>
  <c r="G148" i="51"/>
  <c r="F148" i="51"/>
  <c r="E148" i="51"/>
  <c r="D148" i="51"/>
  <c r="C148" i="51"/>
  <c r="H140" i="51"/>
  <c r="G140" i="51"/>
  <c r="F140" i="51"/>
  <c r="E140" i="51"/>
  <c r="D140" i="51"/>
  <c r="C140" i="51"/>
  <c r="H132" i="51"/>
  <c r="G132" i="51"/>
  <c r="F132" i="51"/>
  <c r="E132" i="51"/>
  <c r="D132" i="51"/>
  <c r="C132" i="51"/>
  <c r="H124" i="51"/>
  <c r="G124" i="51"/>
  <c r="F124" i="51"/>
  <c r="E124" i="51"/>
  <c r="D124" i="51"/>
  <c r="C124" i="51"/>
  <c r="H116" i="51"/>
  <c r="G116" i="51"/>
  <c r="F116" i="51"/>
  <c r="E116" i="51"/>
  <c r="D116" i="51"/>
  <c r="C116" i="51"/>
  <c r="H108" i="51"/>
  <c r="G108" i="51"/>
  <c r="F108" i="51"/>
  <c r="E108" i="51"/>
  <c r="C108" i="51"/>
  <c r="D108" i="51"/>
  <c r="H100" i="51"/>
  <c r="G100" i="51"/>
  <c r="F100" i="51"/>
  <c r="E100" i="51"/>
  <c r="C100" i="51"/>
  <c r="D100" i="51"/>
  <c r="H92" i="51"/>
  <c r="G92" i="51"/>
  <c r="F92" i="51"/>
  <c r="E92" i="51"/>
  <c r="D92" i="51"/>
  <c r="C92" i="51"/>
  <c r="H84" i="51"/>
  <c r="G84" i="51"/>
  <c r="F84" i="51"/>
  <c r="E84" i="51"/>
  <c r="D84" i="51"/>
  <c r="C84" i="51"/>
  <c r="H76" i="51"/>
  <c r="G76" i="51"/>
  <c r="F76" i="51"/>
  <c r="E76" i="51"/>
  <c r="D76" i="51"/>
  <c r="C76" i="51"/>
  <c r="G51" i="51"/>
  <c r="D51" i="51"/>
  <c r="H51" i="51"/>
  <c r="C51" i="51"/>
  <c r="E51" i="51"/>
  <c r="F51" i="51"/>
  <c r="G50" i="51"/>
  <c r="H50" i="51"/>
  <c r="C50" i="51"/>
  <c r="D50" i="51"/>
  <c r="E50" i="51"/>
  <c r="F50" i="51"/>
  <c r="H73" i="51"/>
  <c r="C73" i="51"/>
  <c r="D73" i="51"/>
  <c r="E73" i="51"/>
  <c r="F73" i="51"/>
  <c r="G73" i="51"/>
  <c r="H49" i="51"/>
  <c r="C49" i="51"/>
  <c r="D49" i="51"/>
  <c r="E49" i="51"/>
  <c r="F49" i="51"/>
  <c r="G49" i="51"/>
  <c r="C72" i="51"/>
  <c r="D72" i="51"/>
  <c r="E72" i="51"/>
  <c r="F72" i="51"/>
  <c r="G72" i="51"/>
  <c r="H72" i="51"/>
  <c r="C64" i="51"/>
  <c r="D64" i="51"/>
  <c r="E64" i="51"/>
  <c r="F64" i="51"/>
  <c r="G64" i="51"/>
  <c r="H64" i="51"/>
  <c r="C56" i="51"/>
  <c r="D56" i="51"/>
  <c r="E56" i="51"/>
  <c r="F56" i="51"/>
  <c r="G56" i="51"/>
  <c r="H56" i="51"/>
  <c r="C48" i="51"/>
  <c r="D48" i="51"/>
  <c r="E48" i="51"/>
  <c r="F48" i="51"/>
  <c r="G48" i="51"/>
  <c r="H48" i="51"/>
  <c r="G59" i="51"/>
  <c r="H59" i="51"/>
  <c r="D59" i="51"/>
  <c r="C59" i="51"/>
  <c r="E59" i="51"/>
  <c r="F59" i="51"/>
  <c r="G58" i="51"/>
  <c r="H58" i="51"/>
  <c r="C58" i="51"/>
  <c r="E58" i="51"/>
  <c r="D58" i="51"/>
  <c r="F58" i="51"/>
  <c r="H65" i="51"/>
  <c r="C65" i="51"/>
  <c r="D65" i="51"/>
  <c r="E65" i="51"/>
  <c r="F65" i="51"/>
  <c r="G65" i="51"/>
  <c r="H57" i="51"/>
  <c r="C57" i="51"/>
  <c r="D57" i="51"/>
  <c r="E57" i="51"/>
  <c r="F57" i="51"/>
  <c r="G57" i="51"/>
  <c r="D71" i="51"/>
  <c r="E71" i="51"/>
  <c r="F71" i="51"/>
  <c r="C71" i="51"/>
  <c r="G71" i="51"/>
  <c r="H71" i="51"/>
  <c r="D63" i="51"/>
  <c r="E63" i="51"/>
  <c r="C63" i="51"/>
  <c r="F63" i="51"/>
  <c r="G63" i="51"/>
  <c r="H63" i="51"/>
  <c r="D55" i="51"/>
  <c r="E55" i="51"/>
  <c r="F55" i="51"/>
  <c r="G55" i="51"/>
  <c r="H55" i="51"/>
  <c r="C55" i="51"/>
  <c r="D47" i="51"/>
  <c r="E47" i="51"/>
  <c r="F47" i="51"/>
  <c r="C47" i="51"/>
  <c r="G47" i="51"/>
  <c r="H47" i="51"/>
  <c r="G67" i="51"/>
  <c r="H67" i="51"/>
  <c r="C67" i="51"/>
  <c r="D67" i="51"/>
  <c r="E67" i="51"/>
  <c r="F67" i="51"/>
  <c r="F69" i="51"/>
  <c r="G69" i="51"/>
  <c r="H69" i="51"/>
  <c r="C69" i="51"/>
  <c r="D69" i="51"/>
  <c r="E69" i="51"/>
  <c r="F61" i="51"/>
  <c r="G61" i="51"/>
  <c r="H61" i="51"/>
  <c r="C61" i="51"/>
  <c r="D61" i="51"/>
  <c r="E61" i="51"/>
  <c r="F53" i="51"/>
  <c r="G53" i="51"/>
  <c r="H53" i="51"/>
  <c r="C53" i="51"/>
  <c r="D53" i="51"/>
  <c r="E53" i="51"/>
  <c r="F45" i="51"/>
  <c r="G45" i="51"/>
  <c r="H45" i="51"/>
  <c r="C45" i="51"/>
  <c r="D45" i="51"/>
  <c r="E45" i="51"/>
  <c r="G66" i="51"/>
  <c r="H66" i="51"/>
  <c r="C66" i="51"/>
  <c r="D66" i="51"/>
  <c r="E66" i="51"/>
  <c r="F66" i="51"/>
  <c r="E70" i="51"/>
  <c r="D70" i="51"/>
  <c r="F70" i="51"/>
  <c r="G70" i="51"/>
  <c r="H70" i="51"/>
  <c r="C70" i="51"/>
  <c r="E62" i="51"/>
  <c r="F62" i="51"/>
  <c r="G62" i="51"/>
  <c r="H62" i="51"/>
  <c r="C62" i="51"/>
  <c r="D62" i="51"/>
  <c r="E54" i="51"/>
  <c r="D54" i="51"/>
  <c r="F54" i="51"/>
  <c r="G54" i="51"/>
  <c r="H54" i="51"/>
  <c r="C54" i="51"/>
  <c r="E46" i="51"/>
  <c r="F46" i="51"/>
  <c r="G46" i="51"/>
  <c r="D46" i="51"/>
  <c r="H46" i="51"/>
  <c r="C46" i="51"/>
  <c r="F68" i="51"/>
  <c r="C68" i="51"/>
  <c r="G68" i="51"/>
  <c r="H68" i="51"/>
  <c r="D68" i="51"/>
  <c r="E68" i="51"/>
  <c r="F60" i="51"/>
  <c r="G60" i="51"/>
  <c r="H60" i="51"/>
  <c r="C60" i="51"/>
  <c r="D60" i="51"/>
  <c r="E60" i="51"/>
  <c r="F52" i="51"/>
  <c r="C52" i="51"/>
  <c r="G52" i="51"/>
  <c r="H52" i="51"/>
  <c r="D52" i="51"/>
  <c r="E52" i="51"/>
  <c r="F44" i="51"/>
  <c r="G44" i="51"/>
  <c r="H44" i="51"/>
  <c r="C44" i="51"/>
  <c r="D44" i="51"/>
  <c r="E44" i="51"/>
  <c r="B1000" i="51"/>
  <c r="A993" i="50"/>
  <c r="B993" i="50" s="1"/>
  <c r="B952" i="51"/>
  <c r="A945" i="50"/>
  <c r="B945" i="50" s="1"/>
  <c r="B912" i="51"/>
  <c r="A905" i="50"/>
  <c r="B905" i="50" s="1"/>
  <c r="B880" i="51"/>
  <c r="A873" i="50"/>
  <c r="B873" i="50" s="1"/>
  <c r="B792" i="51"/>
  <c r="A785" i="50"/>
  <c r="B785" i="50" s="1"/>
  <c r="B983" i="51"/>
  <c r="A976" i="50"/>
  <c r="B976" i="50" s="1"/>
  <c r="B967" i="51"/>
  <c r="A960" i="50"/>
  <c r="B960" i="50" s="1"/>
  <c r="B951" i="51"/>
  <c r="A944" i="50"/>
  <c r="B944" i="50" s="1"/>
  <c r="B1006" i="51"/>
  <c r="A999" i="50"/>
  <c r="B999" i="50" s="1"/>
  <c r="B886" i="51"/>
  <c r="A879" i="50"/>
  <c r="B879" i="50" s="1"/>
  <c r="B862" i="51"/>
  <c r="A855" i="50"/>
  <c r="B855" i="50" s="1"/>
  <c r="B830" i="51"/>
  <c r="A823" i="50"/>
  <c r="B823" i="50" s="1"/>
  <c r="B798" i="51"/>
  <c r="A791" i="50"/>
  <c r="B791" i="50" s="1"/>
  <c r="B710" i="51"/>
  <c r="A703" i="50"/>
  <c r="B703" i="50" s="1"/>
  <c r="B996" i="51"/>
  <c r="A989" i="50"/>
  <c r="B989" i="50" s="1"/>
  <c r="B964" i="51"/>
  <c r="A957" i="50"/>
  <c r="B957" i="50" s="1"/>
  <c r="B948" i="51"/>
  <c r="A941" i="50"/>
  <c r="B941" i="50" s="1"/>
  <c r="B924" i="51"/>
  <c r="A917" i="50"/>
  <c r="B917" i="50" s="1"/>
  <c r="B900" i="51"/>
  <c r="A893" i="50"/>
  <c r="B893" i="50" s="1"/>
  <c r="B876" i="51"/>
  <c r="A869" i="50"/>
  <c r="B869" i="50" s="1"/>
  <c r="B836" i="51"/>
  <c r="A829" i="50"/>
  <c r="B829" i="50" s="1"/>
  <c r="B716" i="51"/>
  <c r="A709" i="50"/>
  <c r="B709" i="50" s="1"/>
  <c r="B1001" i="51"/>
  <c r="A994" i="50"/>
  <c r="B994" i="50" s="1"/>
  <c r="B993" i="51"/>
  <c r="A986" i="50"/>
  <c r="B986" i="50" s="1"/>
  <c r="B985" i="51"/>
  <c r="A978" i="50"/>
  <c r="B978" i="50" s="1"/>
  <c r="B977" i="51"/>
  <c r="A970" i="50"/>
  <c r="B970" i="50" s="1"/>
  <c r="B969" i="51"/>
  <c r="A962" i="50"/>
  <c r="B962" i="50" s="1"/>
  <c r="B961" i="51"/>
  <c r="A954" i="50"/>
  <c r="B954" i="50" s="1"/>
  <c r="B953" i="51"/>
  <c r="A946" i="50"/>
  <c r="B946" i="50" s="1"/>
  <c r="B945" i="51"/>
  <c r="A938" i="50"/>
  <c r="B938" i="50" s="1"/>
  <c r="B937" i="51"/>
  <c r="A930" i="50"/>
  <c r="B930" i="50" s="1"/>
  <c r="B929" i="51"/>
  <c r="A922" i="50"/>
  <c r="B922" i="50" s="1"/>
  <c r="B921" i="51"/>
  <c r="A914" i="50"/>
  <c r="B914" i="50" s="1"/>
  <c r="B913" i="51"/>
  <c r="A906" i="50"/>
  <c r="B906" i="50" s="1"/>
  <c r="B905" i="51"/>
  <c r="A898" i="50"/>
  <c r="B898" i="50" s="1"/>
  <c r="B897" i="51"/>
  <c r="A890" i="50"/>
  <c r="B890" i="50" s="1"/>
  <c r="B889" i="51"/>
  <c r="A882" i="50"/>
  <c r="B882" i="50" s="1"/>
  <c r="B881" i="51"/>
  <c r="A874" i="50"/>
  <c r="B874" i="50" s="1"/>
  <c r="B873" i="51"/>
  <c r="A866" i="50"/>
  <c r="B866" i="50" s="1"/>
  <c r="B865" i="51"/>
  <c r="A858" i="50"/>
  <c r="B858" i="50" s="1"/>
  <c r="B857" i="51"/>
  <c r="A850" i="50"/>
  <c r="B850" i="50" s="1"/>
  <c r="B849" i="51"/>
  <c r="A842" i="50"/>
  <c r="B842" i="50" s="1"/>
  <c r="B841" i="51"/>
  <c r="A834" i="50"/>
  <c r="B834" i="50" s="1"/>
  <c r="B833" i="51"/>
  <c r="A826" i="50"/>
  <c r="B826" i="50" s="1"/>
  <c r="B825" i="51"/>
  <c r="A818" i="50"/>
  <c r="B818" i="50" s="1"/>
  <c r="B817" i="51"/>
  <c r="A810" i="50"/>
  <c r="B810" i="50" s="1"/>
  <c r="B809" i="51"/>
  <c r="A802" i="50"/>
  <c r="B802" i="50" s="1"/>
  <c r="B801" i="51"/>
  <c r="A794" i="50"/>
  <c r="B794" i="50" s="1"/>
  <c r="B793" i="51"/>
  <c r="A786" i="50"/>
  <c r="B786" i="50" s="1"/>
  <c r="B785" i="51"/>
  <c r="A778" i="50"/>
  <c r="B778" i="50" s="1"/>
  <c r="B777" i="51"/>
  <c r="A770" i="50"/>
  <c r="B770" i="50" s="1"/>
  <c r="B769" i="51"/>
  <c r="A762" i="50"/>
  <c r="B762" i="50" s="1"/>
  <c r="B761" i="51"/>
  <c r="A754" i="50"/>
  <c r="B754" i="50" s="1"/>
  <c r="B753" i="51"/>
  <c r="A746" i="50"/>
  <c r="B746" i="50" s="1"/>
  <c r="B745" i="51"/>
  <c r="A738" i="50"/>
  <c r="B738" i="50" s="1"/>
  <c r="B737" i="51"/>
  <c r="A730" i="50"/>
  <c r="B730" i="50" s="1"/>
  <c r="B729" i="51"/>
  <c r="A722" i="50"/>
  <c r="B722" i="50" s="1"/>
  <c r="B721" i="51"/>
  <c r="A714" i="50"/>
  <c r="B714" i="50" s="1"/>
  <c r="B713" i="51"/>
  <c r="A706" i="50"/>
  <c r="B706" i="50" s="1"/>
  <c r="B705" i="51"/>
  <c r="A698" i="50"/>
  <c r="B698" i="50" s="1"/>
  <c r="B697" i="51"/>
  <c r="A690" i="50"/>
  <c r="B690" i="50" s="1"/>
  <c r="B689" i="51"/>
  <c r="A682" i="50"/>
  <c r="B682" i="50" s="1"/>
  <c r="B681" i="51"/>
  <c r="A674" i="50"/>
  <c r="B674" i="50" s="1"/>
  <c r="B673" i="51"/>
  <c r="A666" i="50"/>
  <c r="B666" i="50" s="1"/>
  <c r="B665" i="51"/>
  <c r="A658" i="50"/>
  <c r="B658" i="50" s="1"/>
  <c r="B657" i="51"/>
  <c r="A650" i="50"/>
  <c r="B650" i="50" s="1"/>
  <c r="B649" i="51"/>
  <c r="A642" i="50"/>
  <c r="B642" i="50" s="1"/>
  <c r="B641" i="51"/>
  <c r="A634" i="50"/>
  <c r="B634" i="50" s="1"/>
  <c r="B633" i="51"/>
  <c r="A626" i="50"/>
  <c r="B626" i="50" s="1"/>
  <c r="B625" i="51"/>
  <c r="A618" i="50"/>
  <c r="B618" i="50" s="1"/>
  <c r="B617" i="51"/>
  <c r="A610" i="50"/>
  <c r="B610" i="50" s="1"/>
  <c r="B609" i="51"/>
  <c r="A602" i="50"/>
  <c r="B602" i="50" s="1"/>
  <c r="B601" i="51"/>
  <c r="A594" i="50"/>
  <c r="B594" i="50" s="1"/>
  <c r="B593" i="51"/>
  <c r="A586" i="50"/>
  <c r="B586" i="50" s="1"/>
  <c r="B585" i="51"/>
  <c r="A578" i="50"/>
  <c r="B578" i="50" s="1"/>
  <c r="B577" i="51"/>
  <c r="A570" i="50"/>
  <c r="B570" i="50" s="1"/>
  <c r="B569" i="51"/>
  <c r="A562" i="50"/>
  <c r="B562" i="50" s="1"/>
  <c r="B561" i="51"/>
  <c r="A554" i="50"/>
  <c r="B554" i="50" s="1"/>
  <c r="B553" i="51"/>
  <c r="A546" i="50"/>
  <c r="B546" i="50" s="1"/>
  <c r="B545" i="51"/>
  <c r="A538" i="50"/>
  <c r="B538" i="50" s="1"/>
  <c r="B537" i="51"/>
  <c r="A530" i="50"/>
  <c r="B530" i="50" s="1"/>
  <c r="B529" i="51"/>
  <c r="A522" i="50"/>
  <c r="B522" i="50" s="1"/>
  <c r="B521" i="51"/>
  <c r="A514" i="50"/>
  <c r="B514" i="50" s="1"/>
  <c r="B513" i="51"/>
  <c r="A506" i="50"/>
  <c r="B506" i="50" s="1"/>
  <c r="B505" i="51"/>
  <c r="A498" i="50"/>
  <c r="B498" i="50" s="1"/>
  <c r="B497" i="51"/>
  <c r="A490" i="50"/>
  <c r="B490" i="50" s="1"/>
  <c r="B489" i="51"/>
  <c r="A482" i="50"/>
  <c r="B482" i="50" s="1"/>
  <c r="B481" i="51"/>
  <c r="A474" i="50"/>
  <c r="B474" i="50" s="1"/>
  <c r="B473" i="51"/>
  <c r="A466" i="50"/>
  <c r="B466" i="50" s="1"/>
  <c r="B465" i="51"/>
  <c r="A458" i="50"/>
  <c r="B458" i="50" s="1"/>
  <c r="B457" i="51"/>
  <c r="A450" i="50"/>
  <c r="B450" i="50" s="1"/>
  <c r="B449" i="51"/>
  <c r="A442" i="50"/>
  <c r="B442" i="50" s="1"/>
  <c r="B441" i="51"/>
  <c r="A434" i="50"/>
  <c r="B434" i="50" s="1"/>
  <c r="B433" i="51"/>
  <c r="A426" i="50"/>
  <c r="B426" i="50" s="1"/>
  <c r="B425" i="51"/>
  <c r="A418" i="50"/>
  <c r="B418" i="50" s="1"/>
  <c r="B417" i="51"/>
  <c r="A410" i="50"/>
  <c r="B410" i="50" s="1"/>
  <c r="B409" i="51"/>
  <c r="A402" i="50"/>
  <c r="B402" i="50" s="1"/>
  <c r="B401" i="51"/>
  <c r="A394" i="50"/>
  <c r="B394" i="50" s="1"/>
  <c r="B393" i="51"/>
  <c r="A386" i="50"/>
  <c r="B386" i="50" s="1"/>
  <c r="B385" i="51"/>
  <c r="A378" i="50"/>
  <c r="B378" i="50" s="1"/>
  <c r="B377" i="51"/>
  <c r="A370" i="50"/>
  <c r="B370" i="50" s="1"/>
  <c r="B369" i="51"/>
  <c r="A362" i="50"/>
  <c r="B362" i="50" s="1"/>
  <c r="B361" i="51"/>
  <c r="A354" i="50"/>
  <c r="B354" i="50" s="1"/>
  <c r="B353" i="51"/>
  <c r="A346" i="50"/>
  <c r="B346" i="50" s="1"/>
  <c r="B345" i="51"/>
  <c r="A338" i="50"/>
  <c r="B338" i="50" s="1"/>
  <c r="B337" i="51"/>
  <c r="A330" i="50"/>
  <c r="B330" i="50" s="1"/>
  <c r="B329" i="51"/>
  <c r="A322" i="50"/>
  <c r="B322" i="50" s="1"/>
  <c r="B321" i="51"/>
  <c r="A314" i="50"/>
  <c r="B314" i="50" s="1"/>
  <c r="B313" i="51"/>
  <c r="A306" i="50"/>
  <c r="B306" i="50" s="1"/>
  <c r="B305" i="51"/>
  <c r="A298" i="50"/>
  <c r="B298" i="50" s="1"/>
  <c r="B297" i="51"/>
  <c r="A290" i="50"/>
  <c r="B290" i="50" s="1"/>
  <c r="B289" i="51"/>
  <c r="A282" i="50"/>
  <c r="B282" i="50" s="1"/>
  <c r="B281" i="51"/>
  <c r="A274" i="50"/>
  <c r="B274" i="50" s="1"/>
  <c r="B273" i="51"/>
  <c r="A266" i="50"/>
  <c r="B266" i="50" s="1"/>
  <c r="B265" i="51"/>
  <c r="A258" i="50"/>
  <c r="B258" i="50" s="1"/>
  <c r="B257" i="51"/>
  <c r="A250" i="50"/>
  <c r="B250" i="50" s="1"/>
  <c r="B249" i="51"/>
  <c r="A242" i="50"/>
  <c r="B242" i="50" s="1"/>
  <c r="B241" i="51"/>
  <c r="A234" i="50"/>
  <c r="B234" i="50" s="1"/>
  <c r="B233" i="51"/>
  <c r="A226" i="50"/>
  <c r="B226" i="50" s="1"/>
  <c r="B225" i="51"/>
  <c r="A218" i="50"/>
  <c r="B218" i="50" s="1"/>
  <c r="B217" i="51"/>
  <c r="A210" i="50"/>
  <c r="B210" i="50" s="1"/>
  <c r="B209" i="51"/>
  <c r="A202" i="50"/>
  <c r="B202" i="50" s="1"/>
  <c r="B201" i="51"/>
  <c r="A194" i="50"/>
  <c r="B194" i="50" s="1"/>
  <c r="B193" i="51"/>
  <c r="A186" i="50"/>
  <c r="B186" i="50" s="1"/>
  <c r="B185" i="51"/>
  <c r="A178" i="50"/>
  <c r="B178" i="50" s="1"/>
  <c r="B177" i="51"/>
  <c r="A170" i="50"/>
  <c r="B170" i="50" s="1"/>
  <c r="B169" i="51"/>
  <c r="A162" i="50"/>
  <c r="B162" i="50" s="1"/>
  <c r="B161" i="51"/>
  <c r="A154" i="50"/>
  <c r="B154" i="50" s="1"/>
  <c r="B153" i="51"/>
  <c r="A146" i="50"/>
  <c r="B146" i="50" s="1"/>
  <c r="B145" i="51"/>
  <c r="A138" i="50"/>
  <c r="B138" i="50" s="1"/>
  <c r="B137" i="51"/>
  <c r="A130" i="50"/>
  <c r="B130" i="50" s="1"/>
  <c r="B129" i="51"/>
  <c r="A122" i="50"/>
  <c r="B122" i="50" s="1"/>
  <c r="B121" i="51"/>
  <c r="A114" i="50"/>
  <c r="B114" i="50" s="1"/>
  <c r="B113" i="51"/>
  <c r="A106" i="50"/>
  <c r="B106" i="50" s="1"/>
  <c r="B105" i="51"/>
  <c r="A98" i="50"/>
  <c r="B98" i="50" s="1"/>
  <c r="B97" i="51"/>
  <c r="A90" i="50"/>
  <c r="B90" i="50" s="1"/>
  <c r="B89" i="51"/>
  <c r="A82" i="50"/>
  <c r="B82" i="50" s="1"/>
  <c r="B81" i="51"/>
  <c r="A74" i="50"/>
  <c r="B74" i="50" s="1"/>
  <c r="B73" i="51"/>
  <c r="A66" i="50"/>
  <c r="B66" i="50" s="1"/>
  <c r="B65" i="51"/>
  <c r="A58" i="50"/>
  <c r="B58" i="50" s="1"/>
  <c r="B57" i="51"/>
  <c r="A50" i="50"/>
  <c r="B50" i="50" s="1"/>
  <c r="B49" i="51"/>
  <c r="A42" i="50"/>
  <c r="B42" i="50" s="1"/>
  <c r="B960" i="51"/>
  <c r="A953" i="50"/>
  <c r="B953" i="50" s="1"/>
  <c r="B896" i="51"/>
  <c r="A889" i="50"/>
  <c r="B889" i="50" s="1"/>
  <c r="B832" i="51"/>
  <c r="A825" i="50"/>
  <c r="B825" i="50" s="1"/>
  <c r="B784" i="51"/>
  <c r="A777" i="50"/>
  <c r="B777" i="50" s="1"/>
  <c r="B776" i="51"/>
  <c r="A769" i="50"/>
  <c r="B769" i="50" s="1"/>
  <c r="B768" i="51"/>
  <c r="A761" i="50"/>
  <c r="B761" i="50" s="1"/>
  <c r="B760" i="51"/>
  <c r="A753" i="50"/>
  <c r="B753" i="50" s="1"/>
  <c r="B752" i="51"/>
  <c r="A745" i="50"/>
  <c r="B745" i="50" s="1"/>
  <c r="B744" i="51"/>
  <c r="A737" i="50"/>
  <c r="B737" i="50" s="1"/>
  <c r="B736" i="51"/>
  <c r="A729" i="50"/>
  <c r="B729" i="50" s="1"/>
  <c r="B728" i="51"/>
  <c r="A721" i="50"/>
  <c r="B721" i="50" s="1"/>
  <c r="B720" i="51"/>
  <c r="A713" i="50"/>
  <c r="B713" i="50" s="1"/>
  <c r="B712" i="51"/>
  <c r="A705" i="50"/>
  <c r="B705" i="50" s="1"/>
  <c r="B704" i="51"/>
  <c r="A697" i="50"/>
  <c r="B697" i="50" s="1"/>
  <c r="B696" i="51"/>
  <c r="A689" i="50"/>
  <c r="B689" i="50" s="1"/>
  <c r="B688" i="51"/>
  <c r="A681" i="50"/>
  <c r="B681" i="50" s="1"/>
  <c r="B680" i="51"/>
  <c r="A673" i="50"/>
  <c r="B673" i="50" s="1"/>
  <c r="B672" i="51"/>
  <c r="A665" i="50"/>
  <c r="B665" i="50" s="1"/>
  <c r="B664" i="51"/>
  <c r="A657" i="50"/>
  <c r="B657" i="50" s="1"/>
  <c r="B656" i="51"/>
  <c r="A649" i="50"/>
  <c r="B649" i="50" s="1"/>
  <c r="B648" i="51"/>
  <c r="A641" i="50"/>
  <c r="B641" i="50" s="1"/>
  <c r="B640" i="51"/>
  <c r="A633" i="50"/>
  <c r="B633" i="50" s="1"/>
  <c r="B632" i="51"/>
  <c r="A625" i="50"/>
  <c r="B625" i="50" s="1"/>
  <c r="B624" i="51"/>
  <c r="A617" i="50"/>
  <c r="B617" i="50" s="1"/>
  <c r="B616" i="51"/>
  <c r="A609" i="50"/>
  <c r="B609" i="50" s="1"/>
  <c r="B608" i="51"/>
  <c r="A601" i="50"/>
  <c r="B601" i="50" s="1"/>
  <c r="B600" i="51"/>
  <c r="A593" i="50"/>
  <c r="B593" i="50" s="1"/>
  <c r="B592" i="51"/>
  <c r="A585" i="50"/>
  <c r="B585" i="50" s="1"/>
  <c r="B584" i="51"/>
  <c r="A577" i="50"/>
  <c r="B577" i="50" s="1"/>
  <c r="B576" i="51"/>
  <c r="A569" i="50"/>
  <c r="B569" i="50" s="1"/>
  <c r="B568" i="51"/>
  <c r="A561" i="50"/>
  <c r="B561" i="50" s="1"/>
  <c r="B560" i="51"/>
  <c r="A553" i="50"/>
  <c r="B553" i="50" s="1"/>
  <c r="B552" i="51"/>
  <c r="A545" i="50"/>
  <c r="B545" i="50" s="1"/>
  <c r="B544" i="51"/>
  <c r="A537" i="50"/>
  <c r="B537" i="50" s="1"/>
  <c r="B536" i="51"/>
  <c r="A529" i="50"/>
  <c r="B529" i="50" s="1"/>
  <c r="B528" i="51"/>
  <c r="A521" i="50"/>
  <c r="B521" i="50" s="1"/>
  <c r="B520" i="51"/>
  <c r="A513" i="50"/>
  <c r="B513" i="50" s="1"/>
  <c r="B512" i="51"/>
  <c r="A505" i="50"/>
  <c r="B505" i="50" s="1"/>
  <c r="B504" i="51"/>
  <c r="A497" i="50"/>
  <c r="B497" i="50" s="1"/>
  <c r="B496" i="51"/>
  <c r="A489" i="50"/>
  <c r="B489" i="50" s="1"/>
  <c r="B488" i="51"/>
  <c r="A481" i="50"/>
  <c r="B481" i="50" s="1"/>
  <c r="B480" i="51"/>
  <c r="A473" i="50"/>
  <c r="B473" i="50" s="1"/>
  <c r="B472" i="51"/>
  <c r="A465" i="50"/>
  <c r="B465" i="50" s="1"/>
  <c r="B464" i="51"/>
  <c r="A457" i="50"/>
  <c r="B457" i="50" s="1"/>
  <c r="B456" i="51"/>
  <c r="A449" i="50"/>
  <c r="B449" i="50" s="1"/>
  <c r="B448" i="51"/>
  <c r="A441" i="50"/>
  <c r="B441" i="50" s="1"/>
  <c r="B440" i="51"/>
  <c r="A433" i="50"/>
  <c r="B433" i="50" s="1"/>
  <c r="B432" i="51"/>
  <c r="A425" i="50"/>
  <c r="B425" i="50" s="1"/>
  <c r="B424" i="51"/>
  <c r="A417" i="50"/>
  <c r="B417" i="50" s="1"/>
  <c r="B416" i="51"/>
  <c r="A409" i="50"/>
  <c r="B409" i="50" s="1"/>
  <c r="B408" i="51"/>
  <c r="A401" i="50"/>
  <c r="B401" i="50" s="1"/>
  <c r="B400" i="51"/>
  <c r="A393" i="50"/>
  <c r="B393" i="50" s="1"/>
  <c r="B392" i="51"/>
  <c r="A385" i="50"/>
  <c r="B385" i="50" s="1"/>
  <c r="B384" i="51"/>
  <c r="A377" i="50"/>
  <c r="B377" i="50" s="1"/>
  <c r="B376" i="51"/>
  <c r="A369" i="50"/>
  <c r="B369" i="50" s="1"/>
  <c r="B368" i="51"/>
  <c r="A361" i="50"/>
  <c r="B361" i="50" s="1"/>
  <c r="B360" i="51"/>
  <c r="A353" i="50"/>
  <c r="B353" i="50" s="1"/>
  <c r="B352" i="51"/>
  <c r="A345" i="50"/>
  <c r="B345" i="50" s="1"/>
  <c r="B344" i="51"/>
  <c r="A337" i="50"/>
  <c r="B337" i="50" s="1"/>
  <c r="B336" i="51"/>
  <c r="A329" i="50"/>
  <c r="B329" i="50" s="1"/>
  <c r="B328" i="51"/>
  <c r="A321" i="50"/>
  <c r="B321" i="50" s="1"/>
  <c r="B320" i="51"/>
  <c r="A313" i="50"/>
  <c r="B313" i="50" s="1"/>
  <c r="B312" i="51"/>
  <c r="A305" i="50"/>
  <c r="B305" i="50" s="1"/>
  <c r="B304" i="51"/>
  <c r="A297" i="50"/>
  <c r="B297" i="50" s="1"/>
  <c r="B296" i="51"/>
  <c r="A289" i="50"/>
  <c r="B289" i="50" s="1"/>
  <c r="B288" i="51"/>
  <c r="A281" i="50"/>
  <c r="B281" i="50" s="1"/>
  <c r="B280" i="51"/>
  <c r="A273" i="50"/>
  <c r="B273" i="50" s="1"/>
  <c r="B272" i="51"/>
  <c r="A265" i="50"/>
  <c r="B265" i="50" s="1"/>
  <c r="B264" i="51"/>
  <c r="A257" i="50"/>
  <c r="B257" i="50" s="1"/>
  <c r="B256" i="51"/>
  <c r="A249" i="50"/>
  <c r="B249" i="50" s="1"/>
  <c r="B248" i="51"/>
  <c r="A241" i="50"/>
  <c r="B241" i="50" s="1"/>
  <c r="B240" i="51"/>
  <c r="A233" i="50"/>
  <c r="B233" i="50" s="1"/>
  <c r="B232" i="51"/>
  <c r="A225" i="50"/>
  <c r="B225" i="50" s="1"/>
  <c r="B224" i="51"/>
  <c r="A217" i="50"/>
  <c r="B217" i="50" s="1"/>
  <c r="B216" i="51"/>
  <c r="A209" i="50"/>
  <c r="B209" i="50" s="1"/>
  <c r="B208" i="51"/>
  <c r="A201" i="50"/>
  <c r="B201" i="50" s="1"/>
  <c r="B200" i="51"/>
  <c r="A193" i="50"/>
  <c r="B193" i="50" s="1"/>
  <c r="B192" i="51"/>
  <c r="A185" i="50"/>
  <c r="B185" i="50" s="1"/>
  <c r="B184" i="51"/>
  <c r="A177" i="50"/>
  <c r="B177" i="50" s="1"/>
  <c r="B176" i="51"/>
  <c r="A169" i="50"/>
  <c r="B169" i="50" s="1"/>
  <c r="B168" i="51"/>
  <c r="A161" i="50"/>
  <c r="B161" i="50" s="1"/>
  <c r="B160" i="51"/>
  <c r="A153" i="50"/>
  <c r="B153" i="50" s="1"/>
  <c r="B152" i="51"/>
  <c r="A145" i="50"/>
  <c r="B145" i="50" s="1"/>
  <c r="B144" i="51"/>
  <c r="A137" i="50"/>
  <c r="B137" i="50" s="1"/>
  <c r="B136" i="51"/>
  <c r="A129" i="50"/>
  <c r="B129" i="50" s="1"/>
  <c r="B128" i="51"/>
  <c r="A121" i="50"/>
  <c r="B121" i="50" s="1"/>
  <c r="B120" i="51"/>
  <c r="A113" i="50"/>
  <c r="B113" i="50" s="1"/>
  <c r="B112" i="51"/>
  <c r="A105" i="50"/>
  <c r="B105" i="50" s="1"/>
  <c r="B104" i="51"/>
  <c r="A97" i="50"/>
  <c r="B97" i="50" s="1"/>
  <c r="B96" i="51"/>
  <c r="A89" i="50"/>
  <c r="B89" i="50" s="1"/>
  <c r="B88" i="51"/>
  <c r="A81" i="50"/>
  <c r="B81" i="50" s="1"/>
  <c r="B80" i="51"/>
  <c r="A73" i="50"/>
  <c r="B73" i="50" s="1"/>
  <c r="B72" i="51"/>
  <c r="A65" i="50"/>
  <c r="B65" i="50" s="1"/>
  <c r="B64" i="51"/>
  <c r="A57" i="50"/>
  <c r="B57" i="50" s="1"/>
  <c r="B56" i="51"/>
  <c r="A49" i="50"/>
  <c r="B49" i="50" s="1"/>
  <c r="B48" i="51"/>
  <c r="A41" i="50"/>
  <c r="B41" i="50" s="1"/>
  <c r="B904" i="51"/>
  <c r="A897" i="50"/>
  <c r="B897" i="50" s="1"/>
  <c r="B840" i="51"/>
  <c r="A833" i="50"/>
  <c r="B833" i="50" s="1"/>
  <c r="B999" i="51"/>
  <c r="A992" i="50"/>
  <c r="B992" i="50" s="1"/>
  <c r="B943" i="51"/>
  <c r="A936" i="50"/>
  <c r="B936" i="50" s="1"/>
  <c r="B895" i="51"/>
  <c r="A888" i="50"/>
  <c r="B888" i="50" s="1"/>
  <c r="B887" i="51"/>
  <c r="A880" i="50"/>
  <c r="B880" i="50" s="1"/>
  <c r="B879" i="51"/>
  <c r="A872" i="50"/>
  <c r="B872" i="50" s="1"/>
  <c r="B871" i="51"/>
  <c r="A864" i="50"/>
  <c r="B864" i="50" s="1"/>
  <c r="B863" i="51"/>
  <c r="A856" i="50"/>
  <c r="B856" i="50" s="1"/>
  <c r="B855" i="51"/>
  <c r="A848" i="50"/>
  <c r="B848" i="50" s="1"/>
  <c r="B847" i="51"/>
  <c r="A840" i="50"/>
  <c r="B840" i="50" s="1"/>
  <c r="B839" i="51"/>
  <c r="A832" i="50"/>
  <c r="B832" i="50" s="1"/>
  <c r="B831" i="51"/>
  <c r="A824" i="50"/>
  <c r="B824" i="50" s="1"/>
  <c r="B823" i="51"/>
  <c r="A816" i="50"/>
  <c r="B816" i="50" s="1"/>
  <c r="B815" i="51"/>
  <c r="A808" i="50"/>
  <c r="B808" i="50" s="1"/>
  <c r="B807" i="51"/>
  <c r="A800" i="50"/>
  <c r="B800" i="50" s="1"/>
  <c r="B799" i="51"/>
  <c r="A792" i="50"/>
  <c r="B792" i="50" s="1"/>
  <c r="B791" i="51"/>
  <c r="A784" i="50"/>
  <c r="B784" i="50" s="1"/>
  <c r="B783" i="51"/>
  <c r="A776" i="50"/>
  <c r="B776" i="50" s="1"/>
  <c r="B775" i="51"/>
  <c r="A768" i="50"/>
  <c r="B768" i="50" s="1"/>
  <c r="B767" i="51"/>
  <c r="A760" i="50"/>
  <c r="B760" i="50" s="1"/>
  <c r="B759" i="51"/>
  <c r="A752" i="50"/>
  <c r="B752" i="50" s="1"/>
  <c r="B751" i="51"/>
  <c r="A744" i="50"/>
  <c r="B744" i="50" s="1"/>
  <c r="B743" i="51"/>
  <c r="A736" i="50"/>
  <c r="B736" i="50" s="1"/>
  <c r="B735" i="51"/>
  <c r="A728" i="50"/>
  <c r="B728" i="50" s="1"/>
  <c r="B727" i="51"/>
  <c r="A720" i="50"/>
  <c r="B720" i="50" s="1"/>
  <c r="B719" i="51"/>
  <c r="A712" i="50"/>
  <c r="B712" i="50" s="1"/>
  <c r="B711" i="51"/>
  <c r="A704" i="50"/>
  <c r="B704" i="50" s="1"/>
  <c r="B703" i="51"/>
  <c r="A696" i="50"/>
  <c r="B696" i="50" s="1"/>
  <c r="B695" i="51"/>
  <c r="A688" i="50"/>
  <c r="B688" i="50" s="1"/>
  <c r="B687" i="51"/>
  <c r="A680" i="50"/>
  <c r="B680" i="50" s="1"/>
  <c r="B679" i="51"/>
  <c r="A672" i="50"/>
  <c r="B672" i="50" s="1"/>
  <c r="B671" i="51"/>
  <c r="A664" i="50"/>
  <c r="B664" i="50" s="1"/>
  <c r="B663" i="51"/>
  <c r="A656" i="50"/>
  <c r="B656" i="50" s="1"/>
  <c r="B655" i="51"/>
  <c r="A648" i="50"/>
  <c r="B648" i="50" s="1"/>
  <c r="B647" i="51"/>
  <c r="A640" i="50"/>
  <c r="B640" i="50" s="1"/>
  <c r="B639" i="51"/>
  <c r="A632" i="50"/>
  <c r="B632" i="50" s="1"/>
  <c r="B631" i="51"/>
  <c r="A624" i="50"/>
  <c r="B624" i="50" s="1"/>
  <c r="B623" i="51"/>
  <c r="A616" i="50"/>
  <c r="B616" i="50" s="1"/>
  <c r="B615" i="51"/>
  <c r="A608" i="50"/>
  <c r="B608" i="50" s="1"/>
  <c r="B607" i="51"/>
  <c r="A600" i="50"/>
  <c r="B600" i="50" s="1"/>
  <c r="B599" i="51"/>
  <c r="A592" i="50"/>
  <c r="B592" i="50" s="1"/>
  <c r="B591" i="51"/>
  <c r="A584" i="50"/>
  <c r="B584" i="50" s="1"/>
  <c r="B583" i="51"/>
  <c r="A576" i="50"/>
  <c r="B576" i="50" s="1"/>
  <c r="B575" i="51"/>
  <c r="A568" i="50"/>
  <c r="B568" i="50" s="1"/>
  <c r="B567" i="51"/>
  <c r="A560" i="50"/>
  <c r="B560" i="50" s="1"/>
  <c r="B559" i="51"/>
  <c r="A552" i="50"/>
  <c r="B552" i="50" s="1"/>
  <c r="B551" i="51"/>
  <c r="A544" i="50"/>
  <c r="B544" i="50" s="1"/>
  <c r="B543" i="51"/>
  <c r="A536" i="50"/>
  <c r="B536" i="50" s="1"/>
  <c r="B535" i="51"/>
  <c r="A528" i="50"/>
  <c r="B528" i="50" s="1"/>
  <c r="B527" i="51"/>
  <c r="A520" i="50"/>
  <c r="B520" i="50" s="1"/>
  <c r="B519" i="51"/>
  <c r="A512" i="50"/>
  <c r="B512" i="50" s="1"/>
  <c r="B511" i="51"/>
  <c r="A504" i="50"/>
  <c r="B504" i="50" s="1"/>
  <c r="B503" i="51"/>
  <c r="A496" i="50"/>
  <c r="B496" i="50" s="1"/>
  <c r="B495" i="51"/>
  <c r="A488" i="50"/>
  <c r="B488" i="50" s="1"/>
  <c r="B487" i="51"/>
  <c r="A480" i="50"/>
  <c r="B480" i="50" s="1"/>
  <c r="B479" i="51"/>
  <c r="A472" i="50"/>
  <c r="B472" i="50" s="1"/>
  <c r="B471" i="51"/>
  <c r="A464" i="50"/>
  <c r="B464" i="50" s="1"/>
  <c r="B463" i="51"/>
  <c r="A456" i="50"/>
  <c r="B456" i="50" s="1"/>
  <c r="B455" i="51"/>
  <c r="A448" i="50"/>
  <c r="B448" i="50" s="1"/>
  <c r="B447" i="51"/>
  <c r="A440" i="50"/>
  <c r="B440" i="50" s="1"/>
  <c r="B439" i="51"/>
  <c r="A432" i="50"/>
  <c r="B432" i="50" s="1"/>
  <c r="B431" i="51"/>
  <c r="A424" i="50"/>
  <c r="B424" i="50" s="1"/>
  <c r="B423" i="51"/>
  <c r="A416" i="50"/>
  <c r="B416" i="50" s="1"/>
  <c r="B415" i="51"/>
  <c r="A408" i="50"/>
  <c r="B408" i="50" s="1"/>
  <c r="B407" i="51"/>
  <c r="A400" i="50"/>
  <c r="B400" i="50" s="1"/>
  <c r="B399" i="51"/>
  <c r="A392" i="50"/>
  <c r="B392" i="50" s="1"/>
  <c r="B391" i="51"/>
  <c r="A384" i="50"/>
  <c r="B384" i="50" s="1"/>
  <c r="B383" i="51"/>
  <c r="A376" i="50"/>
  <c r="B376" i="50" s="1"/>
  <c r="B375" i="51"/>
  <c r="A368" i="50"/>
  <c r="B368" i="50" s="1"/>
  <c r="B367" i="51"/>
  <c r="A360" i="50"/>
  <c r="B360" i="50" s="1"/>
  <c r="B359" i="51"/>
  <c r="A352" i="50"/>
  <c r="B352" i="50" s="1"/>
  <c r="B351" i="51"/>
  <c r="A344" i="50"/>
  <c r="B344" i="50" s="1"/>
  <c r="B343" i="51"/>
  <c r="A336" i="50"/>
  <c r="B336" i="50" s="1"/>
  <c r="B335" i="51"/>
  <c r="A328" i="50"/>
  <c r="B328" i="50" s="1"/>
  <c r="B327" i="51"/>
  <c r="A320" i="50"/>
  <c r="B320" i="50" s="1"/>
  <c r="B319" i="51"/>
  <c r="A312" i="50"/>
  <c r="B312" i="50" s="1"/>
  <c r="B311" i="51"/>
  <c r="A304" i="50"/>
  <c r="B304" i="50" s="1"/>
  <c r="B303" i="51"/>
  <c r="A296" i="50"/>
  <c r="B296" i="50" s="1"/>
  <c r="B295" i="51"/>
  <c r="A288" i="50"/>
  <c r="B288" i="50" s="1"/>
  <c r="B287" i="51"/>
  <c r="A280" i="50"/>
  <c r="B280" i="50" s="1"/>
  <c r="B279" i="51"/>
  <c r="A272" i="50"/>
  <c r="B272" i="50" s="1"/>
  <c r="B271" i="51"/>
  <c r="A264" i="50"/>
  <c r="B264" i="50" s="1"/>
  <c r="B263" i="51"/>
  <c r="A256" i="50"/>
  <c r="B256" i="50" s="1"/>
  <c r="B255" i="51"/>
  <c r="A248" i="50"/>
  <c r="B248" i="50" s="1"/>
  <c r="B247" i="51"/>
  <c r="A240" i="50"/>
  <c r="B240" i="50" s="1"/>
  <c r="B239" i="51"/>
  <c r="A232" i="50"/>
  <c r="B232" i="50" s="1"/>
  <c r="B231" i="51"/>
  <c r="A224" i="50"/>
  <c r="B224" i="50" s="1"/>
  <c r="B223" i="51"/>
  <c r="A216" i="50"/>
  <c r="B216" i="50" s="1"/>
  <c r="B215" i="51"/>
  <c r="A208" i="50"/>
  <c r="B208" i="50" s="1"/>
  <c r="B207" i="51"/>
  <c r="A200" i="50"/>
  <c r="B200" i="50" s="1"/>
  <c r="B199" i="51"/>
  <c r="A192" i="50"/>
  <c r="B192" i="50" s="1"/>
  <c r="B191" i="51"/>
  <c r="A184" i="50"/>
  <c r="B184" i="50" s="1"/>
  <c r="B183" i="51"/>
  <c r="A176" i="50"/>
  <c r="B176" i="50" s="1"/>
  <c r="B175" i="51"/>
  <c r="A168" i="50"/>
  <c r="B168" i="50" s="1"/>
  <c r="B167" i="51"/>
  <c r="A160" i="50"/>
  <c r="B160" i="50" s="1"/>
  <c r="B159" i="51"/>
  <c r="A152" i="50"/>
  <c r="B152" i="50" s="1"/>
  <c r="B151" i="51"/>
  <c r="A144" i="50"/>
  <c r="B144" i="50" s="1"/>
  <c r="B143" i="51"/>
  <c r="A136" i="50"/>
  <c r="B136" i="50" s="1"/>
  <c r="B135" i="51"/>
  <c r="A128" i="50"/>
  <c r="B128" i="50" s="1"/>
  <c r="B127" i="51"/>
  <c r="A120" i="50"/>
  <c r="B120" i="50" s="1"/>
  <c r="B119" i="51"/>
  <c r="A112" i="50"/>
  <c r="B112" i="50" s="1"/>
  <c r="B111" i="51"/>
  <c r="A104" i="50"/>
  <c r="B104" i="50" s="1"/>
  <c r="B103" i="51"/>
  <c r="A96" i="50"/>
  <c r="B96" i="50" s="1"/>
  <c r="B95" i="51"/>
  <c r="A88" i="50"/>
  <c r="B88" i="50" s="1"/>
  <c r="B87" i="51"/>
  <c r="A80" i="50"/>
  <c r="B80" i="50" s="1"/>
  <c r="B79" i="51"/>
  <c r="A72" i="50"/>
  <c r="B72" i="50" s="1"/>
  <c r="B71" i="51"/>
  <c r="A64" i="50"/>
  <c r="B64" i="50" s="1"/>
  <c r="B63" i="51"/>
  <c r="A56" i="50"/>
  <c r="B56" i="50" s="1"/>
  <c r="B55" i="51"/>
  <c r="A48" i="50"/>
  <c r="B48" i="50" s="1"/>
  <c r="B47" i="51"/>
  <c r="A40" i="50"/>
  <c r="B40" i="50" s="1"/>
  <c r="B992" i="51"/>
  <c r="A985" i="50"/>
  <c r="B985" i="50" s="1"/>
  <c r="B944" i="51"/>
  <c r="A937" i="50"/>
  <c r="B937" i="50" s="1"/>
  <c r="B816" i="51"/>
  <c r="A809" i="50"/>
  <c r="B809" i="50" s="1"/>
  <c r="B935" i="51"/>
  <c r="A928" i="50"/>
  <c r="B928" i="50" s="1"/>
  <c r="B998" i="51"/>
  <c r="A991" i="50"/>
  <c r="B991" i="50" s="1"/>
  <c r="B966" i="51"/>
  <c r="A959" i="50"/>
  <c r="B959" i="50" s="1"/>
  <c r="B934" i="51"/>
  <c r="A927" i="50"/>
  <c r="B927" i="50" s="1"/>
  <c r="B902" i="51"/>
  <c r="A895" i="50"/>
  <c r="B895" i="50" s="1"/>
  <c r="B854" i="51"/>
  <c r="A847" i="50"/>
  <c r="B847" i="50" s="1"/>
  <c r="B822" i="51"/>
  <c r="A815" i="50"/>
  <c r="B815" i="50" s="1"/>
  <c r="B790" i="51"/>
  <c r="A783" i="50"/>
  <c r="B783" i="50" s="1"/>
  <c r="B758" i="51"/>
  <c r="A751" i="50"/>
  <c r="B751" i="50" s="1"/>
  <c r="B742" i="51"/>
  <c r="A735" i="50"/>
  <c r="B735" i="50" s="1"/>
  <c r="B702" i="51"/>
  <c r="A695" i="50"/>
  <c r="B695" i="50" s="1"/>
  <c r="B686" i="51"/>
  <c r="A679" i="50"/>
  <c r="B679" i="50" s="1"/>
  <c r="B670" i="51"/>
  <c r="A663" i="50"/>
  <c r="B663" i="50" s="1"/>
  <c r="B662" i="51"/>
  <c r="A655" i="50"/>
  <c r="B655" i="50" s="1"/>
  <c r="B654" i="51"/>
  <c r="A647" i="50"/>
  <c r="B647" i="50" s="1"/>
  <c r="B646" i="51"/>
  <c r="A639" i="50"/>
  <c r="B639" i="50" s="1"/>
  <c r="B638" i="51"/>
  <c r="A631" i="50"/>
  <c r="B631" i="50" s="1"/>
  <c r="B630" i="51"/>
  <c r="A623" i="50"/>
  <c r="B623" i="50" s="1"/>
  <c r="B622" i="51"/>
  <c r="A615" i="50"/>
  <c r="B615" i="50" s="1"/>
  <c r="B614" i="51"/>
  <c r="A607" i="50"/>
  <c r="B607" i="50" s="1"/>
  <c r="B606" i="51"/>
  <c r="A599" i="50"/>
  <c r="B599" i="50" s="1"/>
  <c r="B598" i="51"/>
  <c r="A591" i="50"/>
  <c r="B591" i="50" s="1"/>
  <c r="B590" i="51"/>
  <c r="A583" i="50"/>
  <c r="B583" i="50" s="1"/>
  <c r="B582" i="51"/>
  <c r="A575" i="50"/>
  <c r="B575" i="50" s="1"/>
  <c r="B574" i="51"/>
  <c r="A567" i="50"/>
  <c r="B567" i="50" s="1"/>
  <c r="B566" i="51"/>
  <c r="A559" i="50"/>
  <c r="B559" i="50" s="1"/>
  <c r="B558" i="51"/>
  <c r="A551" i="50"/>
  <c r="B551" i="50" s="1"/>
  <c r="B550" i="51"/>
  <c r="A543" i="50"/>
  <c r="B543" i="50" s="1"/>
  <c r="B542" i="51"/>
  <c r="A535" i="50"/>
  <c r="B535" i="50" s="1"/>
  <c r="B534" i="51"/>
  <c r="A527" i="50"/>
  <c r="B527" i="50" s="1"/>
  <c r="B526" i="51"/>
  <c r="A519" i="50"/>
  <c r="B519" i="50" s="1"/>
  <c r="B518" i="51"/>
  <c r="A511" i="50"/>
  <c r="B511" i="50" s="1"/>
  <c r="B510" i="51"/>
  <c r="A503" i="50"/>
  <c r="B503" i="50" s="1"/>
  <c r="B502" i="51"/>
  <c r="A495" i="50"/>
  <c r="B495" i="50" s="1"/>
  <c r="B494" i="51"/>
  <c r="A487" i="50"/>
  <c r="B487" i="50" s="1"/>
  <c r="B486" i="51"/>
  <c r="A479" i="50"/>
  <c r="B479" i="50" s="1"/>
  <c r="B478" i="51"/>
  <c r="A471" i="50"/>
  <c r="B471" i="50" s="1"/>
  <c r="B470" i="51"/>
  <c r="A463" i="50"/>
  <c r="B463" i="50" s="1"/>
  <c r="B462" i="51"/>
  <c r="A455" i="50"/>
  <c r="B455" i="50" s="1"/>
  <c r="B454" i="51"/>
  <c r="A447" i="50"/>
  <c r="B447" i="50" s="1"/>
  <c r="B446" i="51"/>
  <c r="A439" i="50"/>
  <c r="B439" i="50" s="1"/>
  <c r="B438" i="51"/>
  <c r="A431" i="50"/>
  <c r="B431" i="50" s="1"/>
  <c r="B430" i="51"/>
  <c r="A423" i="50"/>
  <c r="B423" i="50" s="1"/>
  <c r="B422" i="51"/>
  <c r="A415" i="50"/>
  <c r="B415" i="50" s="1"/>
  <c r="B414" i="51"/>
  <c r="A407" i="50"/>
  <c r="B407" i="50" s="1"/>
  <c r="B406" i="51"/>
  <c r="A399" i="50"/>
  <c r="B399" i="50" s="1"/>
  <c r="B398" i="51"/>
  <c r="A391" i="50"/>
  <c r="B391" i="50" s="1"/>
  <c r="B390" i="51"/>
  <c r="A383" i="50"/>
  <c r="B383" i="50" s="1"/>
  <c r="B382" i="51"/>
  <c r="A375" i="50"/>
  <c r="B375" i="50" s="1"/>
  <c r="B374" i="51"/>
  <c r="A367" i="50"/>
  <c r="B367" i="50" s="1"/>
  <c r="B366" i="51"/>
  <c r="A359" i="50"/>
  <c r="B359" i="50" s="1"/>
  <c r="B358" i="51"/>
  <c r="A351" i="50"/>
  <c r="B351" i="50" s="1"/>
  <c r="B350" i="51"/>
  <c r="A343" i="50"/>
  <c r="B343" i="50" s="1"/>
  <c r="B342" i="51"/>
  <c r="A335" i="50"/>
  <c r="B335" i="50" s="1"/>
  <c r="B334" i="51"/>
  <c r="A327" i="50"/>
  <c r="B327" i="50" s="1"/>
  <c r="B326" i="51"/>
  <c r="A319" i="50"/>
  <c r="B319" i="50" s="1"/>
  <c r="B318" i="51"/>
  <c r="A311" i="50"/>
  <c r="B311" i="50" s="1"/>
  <c r="B310" i="51"/>
  <c r="A303" i="50"/>
  <c r="B303" i="50" s="1"/>
  <c r="B302" i="51"/>
  <c r="A295" i="50"/>
  <c r="B295" i="50" s="1"/>
  <c r="B294" i="51"/>
  <c r="A287" i="50"/>
  <c r="B287" i="50" s="1"/>
  <c r="B286" i="51"/>
  <c r="A279" i="50"/>
  <c r="B279" i="50" s="1"/>
  <c r="B278" i="51"/>
  <c r="A271" i="50"/>
  <c r="B271" i="50" s="1"/>
  <c r="B270" i="51"/>
  <c r="A263" i="50"/>
  <c r="B263" i="50" s="1"/>
  <c r="B262" i="51"/>
  <c r="A255" i="50"/>
  <c r="B255" i="50" s="1"/>
  <c r="B254" i="51"/>
  <c r="A247" i="50"/>
  <c r="B247" i="50" s="1"/>
  <c r="B246" i="51"/>
  <c r="A239" i="50"/>
  <c r="B239" i="50" s="1"/>
  <c r="B238" i="51"/>
  <c r="A231" i="50"/>
  <c r="B231" i="50" s="1"/>
  <c r="B230" i="51"/>
  <c r="A223" i="50"/>
  <c r="B223" i="50" s="1"/>
  <c r="B222" i="51"/>
  <c r="A215" i="50"/>
  <c r="B215" i="50" s="1"/>
  <c r="B214" i="51"/>
  <c r="A207" i="50"/>
  <c r="B207" i="50" s="1"/>
  <c r="B206" i="51"/>
  <c r="A199" i="50"/>
  <c r="B199" i="50" s="1"/>
  <c r="B198" i="51"/>
  <c r="A191" i="50"/>
  <c r="B191" i="50" s="1"/>
  <c r="B190" i="51"/>
  <c r="A183" i="50"/>
  <c r="B183" i="50" s="1"/>
  <c r="B182" i="51"/>
  <c r="A175" i="50"/>
  <c r="B175" i="50" s="1"/>
  <c r="B174" i="51"/>
  <c r="A167" i="50"/>
  <c r="B167" i="50" s="1"/>
  <c r="B166" i="51"/>
  <c r="A159" i="50"/>
  <c r="B159" i="50" s="1"/>
  <c r="B158" i="51"/>
  <c r="A151" i="50"/>
  <c r="B151" i="50" s="1"/>
  <c r="B150" i="51"/>
  <c r="A143" i="50"/>
  <c r="B143" i="50" s="1"/>
  <c r="B142" i="51"/>
  <c r="A135" i="50"/>
  <c r="B135" i="50" s="1"/>
  <c r="B134" i="51"/>
  <c r="A127" i="50"/>
  <c r="B127" i="50" s="1"/>
  <c r="B126" i="51"/>
  <c r="A119" i="50"/>
  <c r="B119" i="50" s="1"/>
  <c r="B118" i="51"/>
  <c r="A111" i="50"/>
  <c r="B111" i="50" s="1"/>
  <c r="B110" i="51"/>
  <c r="A103" i="50"/>
  <c r="B103" i="50" s="1"/>
  <c r="B102" i="51"/>
  <c r="A95" i="50"/>
  <c r="B95" i="50" s="1"/>
  <c r="B94" i="51"/>
  <c r="A87" i="50"/>
  <c r="B87" i="50" s="1"/>
  <c r="B86" i="51"/>
  <c r="A79" i="50"/>
  <c r="B79" i="50" s="1"/>
  <c r="B78" i="51"/>
  <c r="A71" i="50"/>
  <c r="B71" i="50" s="1"/>
  <c r="B70" i="51"/>
  <c r="A63" i="50"/>
  <c r="B63" i="50" s="1"/>
  <c r="B62" i="51"/>
  <c r="A55" i="50"/>
  <c r="B55" i="50" s="1"/>
  <c r="B54" i="51"/>
  <c r="A47" i="50"/>
  <c r="B47" i="50" s="1"/>
  <c r="B46" i="51"/>
  <c r="A39" i="50"/>
  <c r="B39" i="50" s="1"/>
  <c r="B968" i="51"/>
  <c r="A961" i="50"/>
  <c r="B961" i="50" s="1"/>
  <c r="B920" i="51"/>
  <c r="A913" i="50"/>
  <c r="B913" i="50" s="1"/>
  <c r="B856" i="51"/>
  <c r="A849" i="50"/>
  <c r="B849" i="50" s="1"/>
  <c r="B808" i="51"/>
  <c r="A801" i="50"/>
  <c r="B801" i="50" s="1"/>
  <c r="B991" i="51"/>
  <c r="A984" i="50"/>
  <c r="B984" i="50" s="1"/>
  <c r="B959" i="51"/>
  <c r="A952" i="50"/>
  <c r="B952" i="50" s="1"/>
  <c r="B911" i="51"/>
  <c r="A904" i="50"/>
  <c r="B904" i="50" s="1"/>
  <c r="B982" i="51"/>
  <c r="A975" i="50"/>
  <c r="B975" i="50" s="1"/>
  <c r="B910" i="51"/>
  <c r="A903" i="50"/>
  <c r="B903" i="50" s="1"/>
  <c r="B870" i="51"/>
  <c r="A863" i="50"/>
  <c r="B863" i="50" s="1"/>
  <c r="B782" i="51"/>
  <c r="A775" i="50"/>
  <c r="B775" i="50" s="1"/>
  <c r="B750" i="51"/>
  <c r="A743" i="50"/>
  <c r="B743" i="50" s="1"/>
  <c r="B726" i="51"/>
  <c r="A719" i="50"/>
  <c r="B719" i="50" s="1"/>
  <c r="B678" i="51"/>
  <c r="A671" i="50"/>
  <c r="B671" i="50" s="1"/>
  <c r="B1005" i="51"/>
  <c r="A998" i="50"/>
  <c r="B998" i="50" s="1"/>
  <c r="B997" i="51"/>
  <c r="A990" i="50"/>
  <c r="B990" i="50" s="1"/>
  <c r="B989" i="51"/>
  <c r="A982" i="50"/>
  <c r="B982" i="50" s="1"/>
  <c r="B981" i="51"/>
  <c r="A974" i="50"/>
  <c r="B974" i="50" s="1"/>
  <c r="B973" i="51"/>
  <c r="A966" i="50"/>
  <c r="B966" i="50" s="1"/>
  <c r="B965" i="51"/>
  <c r="A958" i="50"/>
  <c r="B958" i="50" s="1"/>
  <c r="B957" i="51"/>
  <c r="A950" i="50"/>
  <c r="B950" i="50" s="1"/>
  <c r="B949" i="51"/>
  <c r="A942" i="50"/>
  <c r="B942" i="50" s="1"/>
  <c r="B941" i="51"/>
  <c r="A934" i="50"/>
  <c r="B934" i="50" s="1"/>
  <c r="B933" i="51"/>
  <c r="A926" i="50"/>
  <c r="B926" i="50" s="1"/>
  <c r="B925" i="51"/>
  <c r="A918" i="50"/>
  <c r="B918" i="50" s="1"/>
  <c r="B917" i="51"/>
  <c r="A910" i="50"/>
  <c r="B910" i="50" s="1"/>
  <c r="B909" i="51"/>
  <c r="A902" i="50"/>
  <c r="B902" i="50" s="1"/>
  <c r="B901" i="51"/>
  <c r="A894" i="50"/>
  <c r="B894" i="50" s="1"/>
  <c r="B893" i="51"/>
  <c r="A886" i="50"/>
  <c r="B886" i="50" s="1"/>
  <c r="B885" i="51"/>
  <c r="A878" i="50"/>
  <c r="B878" i="50" s="1"/>
  <c r="B877" i="51"/>
  <c r="A870" i="50"/>
  <c r="B870" i="50" s="1"/>
  <c r="B869" i="51"/>
  <c r="A862" i="50"/>
  <c r="B862" i="50" s="1"/>
  <c r="B861" i="51"/>
  <c r="A854" i="50"/>
  <c r="B854" i="50" s="1"/>
  <c r="B853" i="51"/>
  <c r="A846" i="50"/>
  <c r="B846" i="50" s="1"/>
  <c r="B845" i="51"/>
  <c r="A838" i="50"/>
  <c r="B838" i="50" s="1"/>
  <c r="B837" i="51"/>
  <c r="A830" i="50"/>
  <c r="B830" i="50" s="1"/>
  <c r="B829" i="51"/>
  <c r="A822" i="50"/>
  <c r="B822" i="50" s="1"/>
  <c r="B821" i="51"/>
  <c r="A814" i="50"/>
  <c r="B814" i="50" s="1"/>
  <c r="B813" i="51"/>
  <c r="A806" i="50"/>
  <c r="B806" i="50" s="1"/>
  <c r="B805" i="51"/>
  <c r="A798" i="50"/>
  <c r="B798" i="50" s="1"/>
  <c r="B797" i="51"/>
  <c r="A790" i="50"/>
  <c r="B790" i="50" s="1"/>
  <c r="B789" i="51"/>
  <c r="A782" i="50"/>
  <c r="B782" i="50" s="1"/>
  <c r="B781" i="51"/>
  <c r="A774" i="50"/>
  <c r="B774" i="50" s="1"/>
  <c r="B773" i="51"/>
  <c r="A766" i="50"/>
  <c r="B766" i="50" s="1"/>
  <c r="B765" i="51"/>
  <c r="A758" i="50"/>
  <c r="B758" i="50" s="1"/>
  <c r="B757" i="51"/>
  <c r="A750" i="50"/>
  <c r="B750" i="50" s="1"/>
  <c r="B749" i="51"/>
  <c r="A742" i="50"/>
  <c r="B742" i="50" s="1"/>
  <c r="B741" i="51"/>
  <c r="A734" i="50"/>
  <c r="B734" i="50" s="1"/>
  <c r="B733" i="51"/>
  <c r="A726" i="50"/>
  <c r="B726" i="50" s="1"/>
  <c r="B725" i="51"/>
  <c r="A718" i="50"/>
  <c r="B718" i="50" s="1"/>
  <c r="B717" i="51"/>
  <c r="A710" i="50"/>
  <c r="B710" i="50" s="1"/>
  <c r="B709" i="51"/>
  <c r="A702" i="50"/>
  <c r="B702" i="50" s="1"/>
  <c r="B701" i="51"/>
  <c r="A694" i="50"/>
  <c r="B694" i="50" s="1"/>
  <c r="B693" i="51"/>
  <c r="A686" i="50"/>
  <c r="B686" i="50" s="1"/>
  <c r="B685" i="51"/>
  <c r="A678" i="50"/>
  <c r="B678" i="50" s="1"/>
  <c r="B677" i="51"/>
  <c r="A670" i="50"/>
  <c r="B670" i="50" s="1"/>
  <c r="B669" i="51"/>
  <c r="A662" i="50"/>
  <c r="B662" i="50" s="1"/>
  <c r="B661" i="51"/>
  <c r="A654" i="50"/>
  <c r="B654" i="50" s="1"/>
  <c r="B653" i="51"/>
  <c r="A646" i="50"/>
  <c r="B646" i="50" s="1"/>
  <c r="B645" i="51"/>
  <c r="A638" i="50"/>
  <c r="B638" i="50" s="1"/>
  <c r="B637" i="51"/>
  <c r="A630" i="50"/>
  <c r="B630" i="50" s="1"/>
  <c r="B629" i="51"/>
  <c r="A622" i="50"/>
  <c r="B622" i="50" s="1"/>
  <c r="B621" i="51"/>
  <c r="A614" i="50"/>
  <c r="B614" i="50" s="1"/>
  <c r="B613" i="51"/>
  <c r="A606" i="50"/>
  <c r="B606" i="50" s="1"/>
  <c r="B605" i="51"/>
  <c r="A598" i="50"/>
  <c r="B598" i="50" s="1"/>
  <c r="B597" i="51"/>
  <c r="A590" i="50"/>
  <c r="B590" i="50" s="1"/>
  <c r="B589" i="51"/>
  <c r="A582" i="50"/>
  <c r="B582" i="50" s="1"/>
  <c r="B581" i="51"/>
  <c r="A574" i="50"/>
  <c r="B574" i="50" s="1"/>
  <c r="B573" i="51"/>
  <c r="A566" i="50"/>
  <c r="B566" i="50" s="1"/>
  <c r="B565" i="51"/>
  <c r="A558" i="50"/>
  <c r="B558" i="50" s="1"/>
  <c r="B557" i="51"/>
  <c r="A550" i="50"/>
  <c r="B550" i="50" s="1"/>
  <c r="B549" i="51"/>
  <c r="A542" i="50"/>
  <c r="B542" i="50" s="1"/>
  <c r="B541" i="51"/>
  <c r="A534" i="50"/>
  <c r="B534" i="50" s="1"/>
  <c r="B533" i="51"/>
  <c r="A526" i="50"/>
  <c r="B526" i="50" s="1"/>
  <c r="B525" i="51"/>
  <c r="A518" i="50"/>
  <c r="B518" i="50" s="1"/>
  <c r="B517" i="51"/>
  <c r="A510" i="50"/>
  <c r="B510" i="50" s="1"/>
  <c r="B509" i="51"/>
  <c r="A502" i="50"/>
  <c r="B502" i="50" s="1"/>
  <c r="B501" i="51"/>
  <c r="A494" i="50"/>
  <c r="B494" i="50" s="1"/>
  <c r="B493" i="51"/>
  <c r="A486" i="50"/>
  <c r="B486" i="50" s="1"/>
  <c r="B485" i="51"/>
  <c r="A478" i="50"/>
  <c r="B478" i="50" s="1"/>
  <c r="B477" i="51"/>
  <c r="A470" i="50"/>
  <c r="B470" i="50" s="1"/>
  <c r="B469" i="51"/>
  <c r="A462" i="50"/>
  <c r="B462" i="50" s="1"/>
  <c r="B461" i="51"/>
  <c r="A454" i="50"/>
  <c r="B454" i="50" s="1"/>
  <c r="B453" i="51"/>
  <c r="A446" i="50"/>
  <c r="B446" i="50" s="1"/>
  <c r="B445" i="51"/>
  <c r="A438" i="50"/>
  <c r="B438" i="50" s="1"/>
  <c r="B437" i="51"/>
  <c r="A430" i="50"/>
  <c r="B430" i="50" s="1"/>
  <c r="B429" i="51"/>
  <c r="A422" i="50"/>
  <c r="B422" i="50" s="1"/>
  <c r="B421" i="51"/>
  <c r="A414" i="50"/>
  <c r="B414" i="50" s="1"/>
  <c r="B413" i="51"/>
  <c r="A406" i="50"/>
  <c r="B406" i="50" s="1"/>
  <c r="B405" i="51"/>
  <c r="A398" i="50"/>
  <c r="B398" i="50" s="1"/>
  <c r="B397" i="51"/>
  <c r="A390" i="50"/>
  <c r="B390" i="50" s="1"/>
  <c r="B389" i="51"/>
  <c r="A382" i="50"/>
  <c r="B382" i="50" s="1"/>
  <c r="B381" i="51"/>
  <c r="A374" i="50"/>
  <c r="B374" i="50" s="1"/>
  <c r="B373" i="51"/>
  <c r="A366" i="50"/>
  <c r="B366" i="50" s="1"/>
  <c r="B365" i="51"/>
  <c r="A358" i="50"/>
  <c r="B358" i="50" s="1"/>
  <c r="B357" i="51"/>
  <c r="A350" i="50"/>
  <c r="B350" i="50" s="1"/>
  <c r="B349" i="51"/>
  <c r="A342" i="50"/>
  <c r="B342" i="50" s="1"/>
  <c r="B341" i="51"/>
  <c r="A334" i="50"/>
  <c r="B334" i="50" s="1"/>
  <c r="B333" i="51"/>
  <c r="A326" i="50"/>
  <c r="B326" i="50" s="1"/>
  <c r="B325" i="51"/>
  <c r="A318" i="50"/>
  <c r="B318" i="50" s="1"/>
  <c r="B317" i="51"/>
  <c r="A310" i="50"/>
  <c r="B310" i="50" s="1"/>
  <c r="B309" i="51"/>
  <c r="A302" i="50"/>
  <c r="B302" i="50" s="1"/>
  <c r="B301" i="51"/>
  <c r="A294" i="50"/>
  <c r="B294" i="50" s="1"/>
  <c r="B293" i="51"/>
  <c r="A286" i="50"/>
  <c r="B286" i="50" s="1"/>
  <c r="B285" i="51"/>
  <c r="A278" i="50"/>
  <c r="B278" i="50" s="1"/>
  <c r="B277" i="51"/>
  <c r="A270" i="50"/>
  <c r="B270" i="50" s="1"/>
  <c r="B269" i="51"/>
  <c r="A262" i="50"/>
  <c r="B262" i="50" s="1"/>
  <c r="B261" i="51"/>
  <c r="A254" i="50"/>
  <c r="B254" i="50" s="1"/>
  <c r="B253" i="51"/>
  <c r="A246" i="50"/>
  <c r="B246" i="50" s="1"/>
  <c r="B245" i="51"/>
  <c r="A238" i="50"/>
  <c r="B238" i="50" s="1"/>
  <c r="B237" i="51"/>
  <c r="A230" i="50"/>
  <c r="B230" i="50" s="1"/>
  <c r="B229" i="51"/>
  <c r="A222" i="50"/>
  <c r="B222" i="50" s="1"/>
  <c r="B221" i="51"/>
  <c r="A214" i="50"/>
  <c r="B214" i="50" s="1"/>
  <c r="B213" i="51"/>
  <c r="A206" i="50"/>
  <c r="B206" i="50" s="1"/>
  <c r="B205" i="51"/>
  <c r="A198" i="50"/>
  <c r="B198" i="50" s="1"/>
  <c r="B197" i="51"/>
  <c r="A190" i="50"/>
  <c r="B190" i="50" s="1"/>
  <c r="B189" i="51"/>
  <c r="A182" i="50"/>
  <c r="B182" i="50" s="1"/>
  <c r="B181" i="51"/>
  <c r="A174" i="50"/>
  <c r="B174" i="50" s="1"/>
  <c r="B173" i="51"/>
  <c r="A166" i="50"/>
  <c r="B166" i="50" s="1"/>
  <c r="B165" i="51"/>
  <c r="A158" i="50"/>
  <c r="B158" i="50" s="1"/>
  <c r="B157" i="51"/>
  <c r="A150" i="50"/>
  <c r="B150" i="50" s="1"/>
  <c r="B149" i="51"/>
  <c r="A142" i="50"/>
  <c r="B142" i="50" s="1"/>
  <c r="B141" i="51"/>
  <c r="A134" i="50"/>
  <c r="B134" i="50" s="1"/>
  <c r="B133" i="51"/>
  <c r="A126" i="50"/>
  <c r="B126" i="50" s="1"/>
  <c r="B125" i="51"/>
  <c r="A118" i="50"/>
  <c r="B118" i="50" s="1"/>
  <c r="B117" i="51"/>
  <c r="A110" i="50"/>
  <c r="B110" i="50" s="1"/>
  <c r="B109" i="51"/>
  <c r="A102" i="50"/>
  <c r="B102" i="50" s="1"/>
  <c r="B101" i="51"/>
  <c r="A94" i="50"/>
  <c r="B94" i="50" s="1"/>
  <c r="B93" i="51"/>
  <c r="A86" i="50"/>
  <c r="B86" i="50" s="1"/>
  <c r="B85" i="51"/>
  <c r="A78" i="50"/>
  <c r="B78" i="50" s="1"/>
  <c r="B77" i="51"/>
  <c r="A70" i="50"/>
  <c r="B70" i="50" s="1"/>
  <c r="B69" i="51"/>
  <c r="A62" i="50"/>
  <c r="B62" i="50" s="1"/>
  <c r="B61" i="51"/>
  <c r="A54" i="50"/>
  <c r="B54" i="50" s="1"/>
  <c r="B53" i="51"/>
  <c r="A46" i="50"/>
  <c r="B46" i="50" s="1"/>
  <c r="B45" i="51"/>
  <c r="A38" i="50"/>
  <c r="B38" i="50" s="1"/>
  <c r="B984" i="51"/>
  <c r="A977" i="50"/>
  <c r="B977" i="50" s="1"/>
  <c r="B936" i="51"/>
  <c r="A929" i="50"/>
  <c r="B929" i="50" s="1"/>
  <c r="B888" i="51"/>
  <c r="A881" i="50"/>
  <c r="B881" i="50" s="1"/>
  <c r="B800" i="51"/>
  <c r="A793" i="50"/>
  <c r="B793" i="50" s="1"/>
  <c r="B975" i="51"/>
  <c r="A968" i="50"/>
  <c r="B968" i="50" s="1"/>
  <c r="B903" i="51"/>
  <c r="A896" i="50"/>
  <c r="B896" i="50" s="1"/>
  <c r="B974" i="51"/>
  <c r="A967" i="50"/>
  <c r="B967" i="50" s="1"/>
  <c r="B950" i="51"/>
  <c r="A943" i="50"/>
  <c r="B943" i="50" s="1"/>
  <c r="B918" i="51"/>
  <c r="A911" i="50"/>
  <c r="B911" i="50" s="1"/>
  <c r="B878" i="51"/>
  <c r="A871" i="50"/>
  <c r="B871" i="50" s="1"/>
  <c r="B838" i="51"/>
  <c r="A831" i="50"/>
  <c r="B831" i="50" s="1"/>
  <c r="B806" i="51"/>
  <c r="A799" i="50"/>
  <c r="B799" i="50" s="1"/>
  <c r="B734" i="51"/>
  <c r="A727" i="50"/>
  <c r="B727" i="50" s="1"/>
  <c r="B988" i="51"/>
  <c r="A981" i="50"/>
  <c r="B981" i="50" s="1"/>
  <c r="B804" i="51"/>
  <c r="A797" i="50"/>
  <c r="B797" i="50" s="1"/>
  <c r="B788" i="51"/>
  <c r="A781" i="50"/>
  <c r="B781" i="50" s="1"/>
  <c r="B780" i="51"/>
  <c r="A773" i="50"/>
  <c r="B773" i="50" s="1"/>
  <c r="B748" i="51"/>
  <c r="A741" i="50"/>
  <c r="B741" i="50" s="1"/>
  <c r="B732" i="51"/>
  <c r="A725" i="50"/>
  <c r="B725" i="50" s="1"/>
  <c r="B708" i="51"/>
  <c r="A701" i="50"/>
  <c r="B701" i="50" s="1"/>
  <c r="B692" i="51"/>
  <c r="A685" i="50"/>
  <c r="B685" i="50" s="1"/>
  <c r="B676" i="51"/>
  <c r="A669" i="50"/>
  <c r="B669" i="50" s="1"/>
  <c r="B668" i="51"/>
  <c r="A661" i="50"/>
  <c r="B661" i="50" s="1"/>
  <c r="B660" i="51"/>
  <c r="A653" i="50"/>
  <c r="B653" i="50" s="1"/>
  <c r="B652" i="51"/>
  <c r="A645" i="50"/>
  <c r="B645" i="50" s="1"/>
  <c r="B644" i="51"/>
  <c r="A637" i="50"/>
  <c r="B637" i="50" s="1"/>
  <c r="B628" i="51"/>
  <c r="A621" i="50"/>
  <c r="B621" i="50" s="1"/>
  <c r="B620" i="51"/>
  <c r="A613" i="50"/>
  <c r="B613" i="50" s="1"/>
  <c r="B612" i="51"/>
  <c r="A605" i="50"/>
  <c r="B605" i="50" s="1"/>
  <c r="B604" i="51"/>
  <c r="A597" i="50"/>
  <c r="B597" i="50" s="1"/>
  <c r="B596" i="51"/>
  <c r="A589" i="50"/>
  <c r="B589" i="50" s="1"/>
  <c r="B588" i="51"/>
  <c r="A581" i="50"/>
  <c r="B581" i="50" s="1"/>
  <c r="B580" i="51"/>
  <c r="A573" i="50"/>
  <c r="B573" i="50" s="1"/>
  <c r="B572" i="51"/>
  <c r="A565" i="50"/>
  <c r="B565" i="50" s="1"/>
  <c r="B564" i="51"/>
  <c r="A557" i="50"/>
  <c r="B557" i="50" s="1"/>
  <c r="B556" i="51"/>
  <c r="A549" i="50"/>
  <c r="B549" i="50" s="1"/>
  <c r="B548" i="51"/>
  <c r="A541" i="50"/>
  <c r="B541" i="50" s="1"/>
  <c r="B540" i="51"/>
  <c r="A533" i="50"/>
  <c r="B533" i="50" s="1"/>
  <c r="B532" i="51"/>
  <c r="A525" i="50"/>
  <c r="B525" i="50" s="1"/>
  <c r="B524" i="51"/>
  <c r="A517" i="50"/>
  <c r="B517" i="50" s="1"/>
  <c r="B516" i="51"/>
  <c r="A509" i="50"/>
  <c r="B509" i="50" s="1"/>
  <c r="B508" i="51"/>
  <c r="A501" i="50"/>
  <c r="B501" i="50" s="1"/>
  <c r="B500" i="51"/>
  <c r="A493" i="50"/>
  <c r="B493" i="50" s="1"/>
  <c r="B492" i="51"/>
  <c r="A485" i="50"/>
  <c r="B485" i="50" s="1"/>
  <c r="B484" i="51"/>
  <c r="A477" i="50"/>
  <c r="B477" i="50" s="1"/>
  <c r="B476" i="51"/>
  <c r="A469" i="50"/>
  <c r="B469" i="50" s="1"/>
  <c r="B468" i="51"/>
  <c r="A461" i="50"/>
  <c r="B461" i="50" s="1"/>
  <c r="B460" i="51"/>
  <c r="A453" i="50"/>
  <c r="B453" i="50" s="1"/>
  <c r="B452" i="51"/>
  <c r="A445" i="50"/>
  <c r="B445" i="50" s="1"/>
  <c r="B444" i="51"/>
  <c r="A437" i="50"/>
  <c r="B437" i="50" s="1"/>
  <c r="B436" i="51"/>
  <c r="A429" i="50"/>
  <c r="B429" i="50" s="1"/>
  <c r="B428" i="51"/>
  <c r="A421" i="50"/>
  <c r="B421" i="50" s="1"/>
  <c r="B420" i="51"/>
  <c r="A413" i="50"/>
  <c r="B413" i="50" s="1"/>
  <c r="B412" i="51"/>
  <c r="A405" i="50"/>
  <c r="B405" i="50" s="1"/>
  <c r="B404" i="51"/>
  <c r="A397" i="50"/>
  <c r="B397" i="50" s="1"/>
  <c r="B396" i="51"/>
  <c r="A389" i="50"/>
  <c r="B389" i="50" s="1"/>
  <c r="B388" i="51"/>
  <c r="A381" i="50"/>
  <c r="B381" i="50" s="1"/>
  <c r="B380" i="51"/>
  <c r="A373" i="50"/>
  <c r="B373" i="50" s="1"/>
  <c r="B372" i="51"/>
  <c r="A365" i="50"/>
  <c r="B365" i="50" s="1"/>
  <c r="B364" i="51"/>
  <c r="A357" i="50"/>
  <c r="B357" i="50" s="1"/>
  <c r="B356" i="51"/>
  <c r="A349" i="50"/>
  <c r="B349" i="50" s="1"/>
  <c r="B348" i="51"/>
  <c r="A341" i="50"/>
  <c r="B341" i="50" s="1"/>
  <c r="B340" i="51"/>
  <c r="A333" i="50"/>
  <c r="B333" i="50" s="1"/>
  <c r="B332" i="51"/>
  <c r="A325" i="50"/>
  <c r="B325" i="50" s="1"/>
  <c r="B324" i="51"/>
  <c r="A317" i="50"/>
  <c r="B317" i="50" s="1"/>
  <c r="B316" i="51"/>
  <c r="A309" i="50"/>
  <c r="B309" i="50" s="1"/>
  <c r="B308" i="51"/>
  <c r="A301" i="50"/>
  <c r="B301" i="50" s="1"/>
  <c r="B300" i="51"/>
  <c r="A293" i="50"/>
  <c r="B293" i="50" s="1"/>
  <c r="B292" i="51"/>
  <c r="A285" i="50"/>
  <c r="B285" i="50" s="1"/>
  <c r="B284" i="51"/>
  <c r="A277" i="50"/>
  <c r="B277" i="50" s="1"/>
  <c r="B276" i="51"/>
  <c r="A269" i="50"/>
  <c r="B269" i="50" s="1"/>
  <c r="B268" i="51"/>
  <c r="A261" i="50"/>
  <c r="B261" i="50" s="1"/>
  <c r="B260" i="51"/>
  <c r="A253" i="50"/>
  <c r="B253" i="50" s="1"/>
  <c r="B252" i="51"/>
  <c r="A245" i="50"/>
  <c r="B245" i="50" s="1"/>
  <c r="B244" i="51"/>
  <c r="A237" i="50"/>
  <c r="B237" i="50" s="1"/>
  <c r="B236" i="51"/>
  <c r="A229" i="50"/>
  <c r="B229" i="50" s="1"/>
  <c r="B228" i="51"/>
  <c r="A221" i="50"/>
  <c r="B221" i="50" s="1"/>
  <c r="B220" i="51"/>
  <c r="A213" i="50"/>
  <c r="B213" i="50" s="1"/>
  <c r="B212" i="51"/>
  <c r="A205" i="50"/>
  <c r="B205" i="50" s="1"/>
  <c r="B204" i="51"/>
  <c r="A197" i="50"/>
  <c r="B197" i="50" s="1"/>
  <c r="B196" i="51"/>
  <c r="A189" i="50"/>
  <c r="B189" i="50" s="1"/>
  <c r="B188" i="51"/>
  <c r="A181" i="50"/>
  <c r="B181" i="50" s="1"/>
  <c r="B180" i="51"/>
  <c r="A173" i="50"/>
  <c r="B173" i="50" s="1"/>
  <c r="B172" i="51"/>
  <c r="A165" i="50"/>
  <c r="B165" i="50" s="1"/>
  <c r="B164" i="51"/>
  <c r="A157" i="50"/>
  <c r="B157" i="50" s="1"/>
  <c r="B156" i="51"/>
  <c r="A149" i="50"/>
  <c r="B149" i="50" s="1"/>
  <c r="B148" i="51"/>
  <c r="A141" i="50"/>
  <c r="B141" i="50" s="1"/>
  <c r="B140" i="51"/>
  <c r="A133" i="50"/>
  <c r="B133" i="50" s="1"/>
  <c r="B132" i="51"/>
  <c r="A125" i="50"/>
  <c r="B125" i="50" s="1"/>
  <c r="B124" i="51"/>
  <c r="A117" i="50"/>
  <c r="B117" i="50" s="1"/>
  <c r="B116" i="51"/>
  <c r="A109" i="50"/>
  <c r="B109" i="50" s="1"/>
  <c r="B108" i="51"/>
  <c r="A101" i="50"/>
  <c r="B101" i="50" s="1"/>
  <c r="B100" i="51"/>
  <c r="A93" i="50"/>
  <c r="B93" i="50" s="1"/>
  <c r="B92" i="51"/>
  <c r="A85" i="50"/>
  <c r="B85" i="50" s="1"/>
  <c r="B84" i="51"/>
  <c r="A77" i="50"/>
  <c r="B77" i="50" s="1"/>
  <c r="B76" i="51"/>
  <c r="A69" i="50"/>
  <c r="B69" i="50" s="1"/>
  <c r="B68" i="51"/>
  <c r="A61" i="50"/>
  <c r="B61" i="50" s="1"/>
  <c r="B60" i="51"/>
  <c r="A53" i="50"/>
  <c r="B53" i="50" s="1"/>
  <c r="B52" i="51"/>
  <c r="A45" i="50"/>
  <c r="B45" i="50" s="1"/>
  <c r="B44" i="51"/>
  <c r="A37" i="50"/>
  <c r="B37" i="50" s="1"/>
  <c r="B864" i="51"/>
  <c r="A857" i="50"/>
  <c r="B857" i="50" s="1"/>
  <c r="B824" i="51"/>
  <c r="A817" i="50"/>
  <c r="B817" i="50" s="1"/>
  <c r="B919" i="51"/>
  <c r="A912" i="50"/>
  <c r="B912" i="50" s="1"/>
  <c r="B990" i="51"/>
  <c r="A983" i="50"/>
  <c r="B983" i="50" s="1"/>
  <c r="B958" i="51"/>
  <c r="A951" i="50"/>
  <c r="B951" i="50" s="1"/>
  <c r="B926" i="51"/>
  <c r="A919" i="50"/>
  <c r="B919" i="50" s="1"/>
  <c r="B894" i="51"/>
  <c r="A887" i="50"/>
  <c r="B887" i="50" s="1"/>
  <c r="B846" i="51"/>
  <c r="A839" i="50"/>
  <c r="B839" i="50" s="1"/>
  <c r="B814" i="51"/>
  <c r="A807" i="50"/>
  <c r="B807" i="50" s="1"/>
  <c r="B766" i="51"/>
  <c r="A759" i="50"/>
  <c r="B759" i="50" s="1"/>
  <c r="B694" i="51"/>
  <c r="A687" i="50"/>
  <c r="B687" i="50" s="1"/>
  <c r="B980" i="51"/>
  <c r="A973" i="50"/>
  <c r="B973" i="50" s="1"/>
  <c r="B956" i="51"/>
  <c r="A949" i="50"/>
  <c r="B949" i="50" s="1"/>
  <c r="B940" i="51"/>
  <c r="A933" i="50"/>
  <c r="B933" i="50" s="1"/>
  <c r="B916" i="51"/>
  <c r="A909" i="50"/>
  <c r="B909" i="50" s="1"/>
  <c r="B892" i="51"/>
  <c r="A885" i="50"/>
  <c r="B885" i="50" s="1"/>
  <c r="B860" i="51"/>
  <c r="A853" i="50"/>
  <c r="B853" i="50" s="1"/>
  <c r="B820" i="51"/>
  <c r="A813" i="50"/>
  <c r="B813" i="50" s="1"/>
  <c r="B812" i="51"/>
  <c r="A805" i="50"/>
  <c r="B805" i="50" s="1"/>
  <c r="B796" i="51"/>
  <c r="A789" i="50"/>
  <c r="B789" i="50" s="1"/>
  <c r="B772" i="51"/>
  <c r="A765" i="50"/>
  <c r="B765" i="50" s="1"/>
  <c r="B756" i="51"/>
  <c r="A749" i="50"/>
  <c r="B749" i="50" s="1"/>
  <c r="B740" i="51"/>
  <c r="A733" i="50"/>
  <c r="B733" i="50" s="1"/>
  <c r="B724" i="51"/>
  <c r="A717" i="50"/>
  <c r="B717" i="50" s="1"/>
  <c r="B684" i="51"/>
  <c r="A677" i="50"/>
  <c r="B677" i="50" s="1"/>
  <c r="B636" i="51"/>
  <c r="A629" i="50"/>
  <c r="B629" i="50" s="1"/>
  <c r="B1003" i="51"/>
  <c r="A996" i="50"/>
  <c r="B996" i="50" s="1"/>
  <c r="B995" i="51"/>
  <c r="A988" i="50"/>
  <c r="B988" i="50" s="1"/>
  <c r="B987" i="51"/>
  <c r="A980" i="50"/>
  <c r="B980" i="50" s="1"/>
  <c r="B979" i="51"/>
  <c r="A972" i="50"/>
  <c r="B972" i="50" s="1"/>
  <c r="B971" i="51"/>
  <c r="A964" i="50"/>
  <c r="B964" i="50" s="1"/>
  <c r="B963" i="51"/>
  <c r="A956" i="50"/>
  <c r="B956" i="50" s="1"/>
  <c r="B955" i="51"/>
  <c r="A948" i="50"/>
  <c r="B948" i="50" s="1"/>
  <c r="B947" i="51"/>
  <c r="A940" i="50"/>
  <c r="B940" i="50" s="1"/>
  <c r="B939" i="51"/>
  <c r="A932" i="50"/>
  <c r="B932" i="50" s="1"/>
  <c r="B931" i="51"/>
  <c r="A924" i="50"/>
  <c r="B924" i="50" s="1"/>
  <c r="B923" i="51"/>
  <c r="A916" i="50"/>
  <c r="B916" i="50" s="1"/>
  <c r="B915" i="51"/>
  <c r="A908" i="50"/>
  <c r="B908" i="50" s="1"/>
  <c r="B907" i="51"/>
  <c r="A900" i="50"/>
  <c r="B900" i="50" s="1"/>
  <c r="B899" i="51"/>
  <c r="A892" i="50"/>
  <c r="B892" i="50" s="1"/>
  <c r="B891" i="51"/>
  <c r="A884" i="50"/>
  <c r="B884" i="50" s="1"/>
  <c r="B883" i="51"/>
  <c r="A876" i="50"/>
  <c r="B876" i="50" s="1"/>
  <c r="B875" i="51"/>
  <c r="A868" i="50"/>
  <c r="B868" i="50" s="1"/>
  <c r="B867" i="51"/>
  <c r="A860" i="50"/>
  <c r="B860" i="50" s="1"/>
  <c r="B859" i="51"/>
  <c r="A852" i="50"/>
  <c r="B852" i="50" s="1"/>
  <c r="B851" i="51"/>
  <c r="A844" i="50"/>
  <c r="B844" i="50" s="1"/>
  <c r="B843" i="51"/>
  <c r="A836" i="50"/>
  <c r="B836" i="50" s="1"/>
  <c r="B835" i="51"/>
  <c r="A828" i="50"/>
  <c r="B828" i="50" s="1"/>
  <c r="B827" i="51"/>
  <c r="A820" i="50"/>
  <c r="B820" i="50" s="1"/>
  <c r="B819" i="51"/>
  <c r="A812" i="50"/>
  <c r="B812" i="50" s="1"/>
  <c r="B811" i="51"/>
  <c r="A804" i="50"/>
  <c r="B804" i="50" s="1"/>
  <c r="B803" i="51"/>
  <c r="A796" i="50"/>
  <c r="B796" i="50" s="1"/>
  <c r="B795" i="51"/>
  <c r="A788" i="50"/>
  <c r="B788" i="50" s="1"/>
  <c r="B787" i="51"/>
  <c r="A780" i="50"/>
  <c r="B780" i="50" s="1"/>
  <c r="B779" i="51"/>
  <c r="A772" i="50"/>
  <c r="B772" i="50" s="1"/>
  <c r="B771" i="51"/>
  <c r="A764" i="50"/>
  <c r="B764" i="50" s="1"/>
  <c r="B763" i="51"/>
  <c r="A756" i="50"/>
  <c r="B756" i="50" s="1"/>
  <c r="B755" i="51"/>
  <c r="A748" i="50"/>
  <c r="B748" i="50" s="1"/>
  <c r="B747" i="51"/>
  <c r="A740" i="50"/>
  <c r="B740" i="50" s="1"/>
  <c r="B739" i="51"/>
  <c r="A732" i="50"/>
  <c r="B732" i="50" s="1"/>
  <c r="B731" i="51"/>
  <c r="A724" i="50"/>
  <c r="B724" i="50" s="1"/>
  <c r="B723" i="51"/>
  <c r="A716" i="50"/>
  <c r="B716" i="50" s="1"/>
  <c r="B715" i="51"/>
  <c r="A708" i="50"/>
  <c r="B708" i="50" s="1"/>
  <c r="B707" i="51"/>
  <c r="A700" i="50"/>
  <c r="B700" i="50" s="1"/>
  <c r="B699" i="51"/>
  <c r="A692" i="50"/>
  <c r="B692" i="50" s="1"/>
  <c r="B691" i="51"/>
  <c r="A684" i="50"/>
  <c r="B684" i="50" s="1"/>
  <c r="B683" i="51"/>
  <c r="A676" i="50"/>
  <c r="B676" i="50" s="1"/>
  <c r="B675" i="51"/>
  <c r="A668" i="50"/>
  <c r="B668" i="50" s="1"/>
  <c r="B667" i="51"/>
  <c r="A660" i="50"/>
  <c r="B660" i="50" s="1"/>
  <c r="B659" i="51"/>
  <c r="A652" i="50"/>
  <c r="B652" i="50" s="1"/>
  <c r="B651" i="51"/>
  <c r="A644" i="50"/>
  <c r="B644" i="50" s="1"/>
  <c r="B643" i="51"/>
  <c r="A636" i="50"/>
  <c r="B636" i="50" s="1"/>
  <c r="B635" i="51"/>
  <c r="A628" i="50"/>
  <c r="B628" i="50" s="1"/>
  <c r="B627" i="51"/>
  <c r="A620" i="50"/>
  <c r="B620" i="50" s="1"/>
  <c r="B619" i="51"/>
  <c r="A612" i="50"/>
  <c r="B612" i="50" s="1"/>
  <c r="B611" i="51"/>
  <c r="A604" i="50"/>
  <c r="B604" i="50" s="1"/>
  <c r="B603" i="51"/>
  <c r="A596" i="50"/>
  <c r="B596" i="50" s="1"/>
  <c r="B595" i="51"/>
  <c r="A588" i="50"/>
  <c r="B588" i="50" s="1"/>
  <c r="B587" i="51"/>
  <c r="A580" i="50"/>
  <c r="B580" i="50" s="1"/>
  <c r="B579" i="51"/>
  <c r="A572" i="50"/>
  <c r="B572" i="50" s="1"/>
  <c r="B571" i="51"/>
  <c r="A564" i="50"/>
  <c r="B564" i="50" s="1"/>
  <c r="B563" i="51"/>
  <c r="A556" i="50"/>
  <c r="B556" i="50" s="1"/>
  <c r="B555" i="51"/>
  <c r="A548" i="50"/>
  <c r="B548" i="50" s="1"/>
  <c r="B547" i="51"/>
  <c r="A540" i="50"/>
  <c r="B540" i="50" s="1"/>
  <c r="B539" i="51"/>
  <c r="A532" i="50"/>
  <c r="B532" i="50" s="1"/>
  <c r="B531" i="51"/>
  <c r="A524" i="50"/>
  <c r="B524" i="50" s="1"/>
  <c r="B523" i="51"/>
  <c r="A516" i="50"/>
  <c r="B516" i="50" s="1"/>
  <c r="B515" i="51"/>
  <c r="A508" i="50"/>
  <c r="B508" i="50" s="1"/>
  <c r="B507" i="51"/>
  <c r="A500" i="50"/>
  <c r="B500" i="50" s="1"/>
  <c r="B499" i="51"/>
  <c r="A492" i="50"/>
  <c r="B492" i="50" s="1"/>
  <c r="B491" i="51"/>
  <c r="A484" i="50"/>
  <c r="B484" i="50" s="1"/>
  <c r="B483" i="51"/>
  <c r="A476" i="50"/>
  <c r="B476" i="50" s="1"/>
  <c r="B475" i="51"/>
  <c r="A468" i="50"/>
  <c r="B468" i="50" s="1"/>
  <c r="B467" i="51"/>
  <c r="A460" i="50"/>
  <c r="B460" i="50" s="1"/>
  <c r="B459" i="51"/>
  <c r="A452" i="50"/>
  <c r="B452" i="50" s="1"/>
  <c r="B451" i="51"/>
  <c r="A444" i="50"/>
  <c r="B444" i="50" s="1"/>
  <c r="B443" i="51"/>
  <c r="A436" i="50"/>
  <c r="B436" i="50" s="1"/>
  <c r="B435" i="51"/>
  <c r="A428" i="50"/>
  <c r="B428" i="50" s="1"/>
  <c r="B427" i="51"/>
  <c r="A420" i="50"/>
  <c r="B420" i="50" s="1"/>
  <c r="B419" i="51"/>
  <c r="A412" i="50"/>
  <c r="B412" i="50" s="1"/>
  <c r="B411" i="51"/>
  <c r="A404" i="50"/>
  <c r="B404" i="50" s="1"/>
  <c r="B403" i="51"/>
  <c r="A396" i="50"/>
  <c r="B396" i="50" s="1"/>
  <c r="B395" i="51"/>
  <c r="A388" i="50"/>
  <c r="B388" i="50" s="1"/>
  <c r="B387" i="51"/>
  <c r="A380" i="50"/>
  <c r="B380" i="50" s="1"/>
  <c r="B379" i="51"/>
  <c r="A372" i="50"/>
  <c r="B372" i="50" s="1"/>
  <c r="B371" i="51"/>
  <c r="A364" i="50"/>
  <c r="B364" i="50" s="1"/>
  <c r="B363" i="51"/>
  <c r="A356" i="50"/>
  <c r="B356" i="50" s="1"/>
  <c r="B355" i="51"/>
  <c r="A348" i="50"/>
  <c r="B348" i="50" s="1"/>
  <c r="B347" i="51"/>
  <c r="A340" i="50"/>
  <c r="B340" i="50" s="1"/>
  <c r="B339" i="51"/>
  <c r="A332" i="50"/>
  <c r="B332" i="50" s="1"/>
  <c r="B331" i="51"/>
  <c r="A324" i="50"/>
  <c r="B324" i="50" s="1"/>
  <c r="B323" i="51"/>
  <c r="A316" i="50"/>
  <c r="B316" i="50" s="1"/>
  <c r="B315" i="51"/>
  <c r="A308" i="50"/>
  <c r="B308" i="50" s="1"/>
  <c r="B307" i="51"/>
  <c r="A300" i="50"/>
  <c r="B300" i="50" s="1"/>
  <c r="B299" i="51"/>
  <c r="A292" i="50"/>
  <c r="B292" i="50" s="1"/>
  <c r="B291" i="51"/>
  <c r="A284" i="50"/>
  <c r="B284" i="50" s="1"/>
  <c r="B283" i="51"/>
  <c r="A276" i="50"/>
  <c r="B276" i="50" s="1"/>
  <c r="B275" i="51"/>
  <c r="A268" i="50"/>
  <c r="B268" i="50" s="1"/>
  <c r="B267" i="51"/>
  <c r="A260" i="50"/>
  <c r="B260" i="50" s="1"/>
  <c r="B259" i="51"/>
  <c r="A252" i="50"/>
  <c r="B252" i="50" s="1"/>
  <c r="B251" i="51"/>
  <c r="A244" i="50"/>
  <c r="B244" i="50" s="1"/>
  <c r="B243" i="51"/>
  <c r="A236" i="50"/>
  <c r="B236" i="50" s="1"/>
  <c r="B235" i="51"/>
  <c r="A228" i="50"/>
  <c r="B228" i="50" s="1"/>
  <c r="B227" i="51"/>
  <c r="A220" i="50"/>
  <c r="B220" i="50" s="1"/>
  <c r="B219" i="51"/>
  <c r="A212" i="50"/>
  <c r="B212" i="50" s="1"/>
  <c r="B211" i="51"/>
  <c r="A204" i="50"/>
  <c r="B204" i="50" s="1"/>
  <c r="B203" i="51"/>
  <c r="A196" i="50"/>
  <c r="B196" i="50" s="1"/>
  <c r="B195" i="51"/>
  <c r="A188" i="50"/>
  <c r="B188" i="50" s="1"/>
  <c r="B187" i="51"/>
  <c r="A180" i="50"/>
  <c r="B180" i="50" s="1"/>
  <c r="B179" i="51"/>
  <c r="A172" i="50"/>
  <c r="B172" i="50" s="1"/>
  <c r="B171" i="51"/>
  <c r="A164" i="50"/>
  <c r="B164" i="50" s="1"/>
  <c r="B163" i="51"/>
  <c r="A156" i="50"/>
  <c r="B156" i="50" s="1"/>
  <c r="B155" i="51"/>
  <c r="A148" i="50"/>
  <c r="B148" i="50" s="1"/>
  <c r="B147" i="51"/>
  <c r="A140" i="50"/>
  <c r="B140" i="50" s="1"/>
  <c r="B139" i="51"/>
  <c r="A132" i="50"/>
  <c r="B132" i="50" s="1"/>
  <c r="B131" i="51"/>
  <c r="A124" i="50"/>
  <c r="B124" i="50" s="1"/>
  <c r="B123" i="51"/>
  <c r="A116" i="50"/>
  <c r="B116" i="50" s="1"/>
  <c r="B115" i="51"/>
  <c r="A108" i="50"/>
  <c r="B108" i="50" s="1"/>
  <c r="B107" i="51"/>
  <c r="A100" i="50"/>
  <c r="B100" i="50" s="1"/>
  <c r="B99" i="51"/>
  <c r="A92" i="50"/>
  <c r="B92" i="50" s="1"/>
  <c r="B91" i="51"/>
  <c r="A84" i="50"/>
  <c r="B84" i="50" s="1"/>
  <c r="B83" i="51"/>
  <c r="A76" i="50"/>
  <c r="B76" i="50" s="1"/>
  <c r="B75" i="51"/>
  <c r="A68" i="50"/>
  <c r="B68" i="50" s="1"/>
  <c r="B67" i="51"/>
  <c r="A60" i="50"/>
  <c r="B60" i="50" s="1"/>
  <c r="B59" i="51"/>
  <c r="A52" i="50"/>
  <c r="B52" i="50" s="1"/>
  <c r="B51" i="51"/>
  <c r="A44" i="50"/>
  <c r="B44" i="50" s="1"/>
  <c r="B976" i="51"/>
  <c r="A969" i="50"/>
  <c r="B969" i="50" s="1"/>
  <c r="B928" i="51"/>
  <c r="A921" i="50"/>
  <c r="B921" i="50" s="1"/>
  <c r="B872" i="51"/>
  <c r="A865" i="50"/>
  <c r="B865" i="50" s="1"/>
  <c r="B848" i="51"/>
  <c r="A841" i="50"/>
  <c r="B841" i="50" s="1"/>
  <c r="B1007" i="51"/>
  <c r="A1000" i="50"/>
  <c r="B1000" i="50" s="1"/>
  <c r="B927" i="51"/>
  <c r="A920" i="50"/>
  <c r="B920" i="50" s="1"/>
  <c r="B942" i="51"/>
  <c r="A935" i="50"/>
  <c r="B935" i="50" s="1"/>
  <c r="B774" i="51"/>
  <c r="A767" i="50"/>
  <c r="B767" i="50" s="1"/>
  <c r="B718" i="51"/>
  <c r="A711" i="50"/>
  <c r="B711" i="50" s="1"/>
  <c r="B1004" i="51"/>
  <c r="A997" i="50"/>
  <c r="B997" i="50" s="1"/>
  <c r="B972" i="51"/>
  <c r="A965" i="50"/>
  <c r="B965" i="50" s="1"/>
  <c r="B932" i="51"/>
  <c r="A925" i="50"/>
  <c r="B925" i="50" s="1"/>
  <c r="B908" i="51"/>
  <c r="A901" i="50"/>
  <c r="B901" i="50" s="1"/>
  <c r="B884" i="51"/>
  <c r="A877" i="50"/>
  <c r="B877" i="50" s="1"/>
  <c r="B868" i="51"/>
  <c r="A861" i="50"/>
  <c r="B861" i="50" s="1"/>
  <c r="B852" i="51"/>
  <c r="A845" i="50"/>
  <c r="B845" i="50" s="1"/>
  <c r="B844" i="51"/>
  <c r="A837" i="50"/>
  <c r="B837" i="50" s="1"/>
  <c r="B828" i="51"/>
  <c r="A821" i="50"/>
  <c r="B821" i="50" s="1"/>
  <c r="B764" i="51"/>
  <c r="A757" i="50"/>
  <c r="B757" i="50" s="1"/>
  <c r="B700" i="51"/>
  <c r="A693" i="50"/>
  <c r="B693" i="50" s="1"/>
  <c r="B1002" i="51"/>
  <c r="A995" i="50"/>
  <c r="B995" i="50" s="1"/>
  <c r="B994" i="51"/>
  <c r="A987" i="50"/>
  <c r="B987" i="50" s="1"/>
  <c r="B986" i="51"/>
  <c r="A979" i="50"/>
  <c r="B979" i="50" s="1"/>
  <c r="B978" i="51"/>
  <c r="A971" i="50"/>
  <c r="B971" i="50" s="1"/>
  <c r="B970" i="51"/>
  <c r="A963" i="50"/>
  <c r="B963" i="50" s="1"/>
  <c r="B962" i="51"/>
  <c r="A955" i="50"/>
  <c r="B955" i="50" s="1"/>
  <c r="B954" i="51"/>
  <c r="A947" i="50"/>
  <c r="B947" i="50" s="1"/>
  <c r="B946" i="51"/>
  <c r="A939" i="50"/>
  <c r="B939" i="50" s="1"/>
  <c r="B938" i="51"/>
  <c r="A931" i="50"/>
  <c r="B931" i="50" s="1"/>
  <c r="B930" i="51"/>
  <c r="A923" i="50"/>
  <c r="B923" i="50" s="1"/>
  <c r="B922" i="51"/>
  <c r="A915" i="50"/>
  <c r="B915" i="50" s="1"/>
  <c r="B914" i="51"/>
  <c r="A907" i="50"/>
  <c r="B907" i="50" s="1"/>
  <c r="B906" i="51"/>
  <c r="A899" i="50"/>
  <c r="B899" i="50" s="1"/>
  <c r="B898" i="51"/>
  <c r="A891" i="50"/>
  <c r="B891" i="50" s="1"/>
  <c r="B890" i="51"/>
  <c r="A883" i="50"/>
  <c r="B883" i="50" s="1"/>
  <c r="B882" i="51"/>
  <c r="A875" i="50"/>
  <c r="B875" i="50" s="1"/>
  <c r="B874" i="51"/>
  <c r="A867" i="50"/>
  <c r="B867" i="50" s="1"/>
  <c r="B866" i="51"/>
  <c r="A859" i="50"/>
  <c r="B859" i="50" s="1"/>
  <c r="B858" i="51"/>
  <c r="A851" i="50"/>
  <c r="B851" i="50" s="1"/>
  <c r="B850" i="51"/>
  <c r="A843" i="50"/>
  <c r="B843" i="50" s="1"/>
  <c r="B842" i="51"/>
  <c r="A835" i="50"/>
  <c r="B835" i="50" s="1"/>
  <c r="B834" i="51"/>
  <c r="A827" i="50"/>
  <c r="B827" i="50" s="1"/>
  <c r="B826" i="51"/>
  <c r="A819" i="50"/>
  <c r="B819" i="50" s="1"/>
  <c r="B818" i="51"/>
  <c r="A811" i="50"/>
  <c r="B811" i="50" s="1"/>
  <c r="B810" i="51"/>
  <c r="A803" i="50"/>
  <c r="B803" i="50" s="1"/>
  <c r="B802" i="51"/>
  <c r="A795" i="50"/>
  <c r="B795" i="50" s="1"/>
  <c r="B794" i="51"/>
  <c r="A787" i="50"/>
  <c r="B787" i="50" s="1"/>
  <c r="B786" i="51"/>
  <c r="A779" i="50"/>
  <c r="B779" i="50" s="1"/>
  <c r="B778" i="51"/>
  <c r="A771" i="50"/>
  <c r="B771" i="50" s="1"/>
  <c r="B770" i="51"/>
  <c r="A763" i="50"/>
  <c r="B763" i="50" s="1"/>
  <c r="B762" i="51"/>
  <c r="A755" i="50"/>
  <c r="B755" i="50" s="1"/>
  <c r="B754" i="51"/>
  <c r="A747" i="50"/>
  <c r="B747" i="50" s="1"/>
  <c r="B746" i="51"/>
  <c r="A739" i="50"/>
  <c r="B739" i="50" s="1"/>
  <c r="B738" i="51"/>
  <c r="A731" i="50"/>
  <c r="B731" i="50" s="1"/>
  <c r="B730" i="51"/>
  <c r="A723" i="50"/>
  <c r="B723" i="50" s="1"/>
  <c r="B722" i="51"/>
  <c r="A715" i="50"/>
  <c r="B715" i="50" s="1"/>
  <c r="B714" i="51"/>
  <c r="A707" i="50"/>
  <c r="B707" i="50" s="1"/>
  <c r="B706" i="51"/>
  <c r="A699" i="50"/>
  <c r="B699" i="50" s="1"/>
  <c r="B698" i="51"/>
  <c r="A691" i="50"/>
  <c r="B691" i="50" s="1"/>
  <c r="B690" i="51"/>
  <c r="A683" i="50"/>
  <c r="B683" i="50" s="1"/>
  <c r="B682" i="51"/>
  <c r="A675" i="50"/>
  <c r="B675" i="50" s="1"/>
  <c r="B674" i="51"/>
  <c r="A667" i="50"/>
  <c r="B667" i="50" s="1"/>
  <c r="B666" i="51"/>
  <c r="A659" i="50"/>
  <c r="B659" i="50" s="1"/>
  <c r="B658" i="51"/>
  <c r="A651" i="50"/>
  <c r="B651" i="50" s="1"/>
  <c r="B650" i="51"/>
  <c r="A643" i="50"/>
  <c r="B643" i="50" s="1"/>
  <c r="B642" i="51"/>
  <c r="A635" i="50"/>
  <c r="B635" i="50" s="1"/>
  <c r="B634" i="51"/>
  <c r="A627" i="50"/>
  <c r="B627" i="50" s="1"/>
  <c r="B626" i="51"/>
  <c r="A619" i="50"/>
  <c r="B619" i="50" s="1"/>
  <c r="B618" i="51"/>
  <c r="A611" i="50"/>
  <c r="B611" i="50" s="1"/>
  <c r="B610" i="51"/>
  <c r="A603" i="50"/>
  <c r="B603" i="50" s="1"/>
  <c r="B602" i="51"/>
  <c r="A595" i="50"/>
  <c r="B595" i="50" s="1"/>
  <c r="B594" i="51"/>
  <c r="A587" i="50"/>
  <c r="B587" i="50" s="1"/>
  <c r="B586" i="51"/>
  <c r="A579" i="50"/>
  <c r="B579" i="50" s="1"/>
  <c r="B578" i="51"/>
  <c r="A571" i="50"/>
  <c r="B571" i="50" s="1"/>
  <c r="B570" i="51"/>
  <c r="A563" i="50"/>
  <c r="B563" i="50" s="1"/>
  <c r="B562" i="51"/>
  <c r="A555" i="50"/>
  <c r="B555" i="50" s="1"/>
  <c r="B554" i="51"/>
  <c r="A547" i="50"/>
  <c r="B547" i="50" s="1"/>
  <c r="B546" i="51"/>
  <c r="A539" i="50"/>
  <c r="B539" i="50" s="1"/>
  <c r="B538" i="51"/>
  <c r="A531" i="50"/>
  <c r="B531" i="50" s="1"/>
  <c r="B530" i="51"/>
  <c r="A523" i="50"/>
  <c r="B523" i="50" s="1"/>
  <c r="B522" i="51"/>
  <c r="A515" i="50"/>
  <c r="B515" i="50" s="1"/>
  <c r="B514" i="51"/>
  <c r="A507" i="50"/>
  <c r="B507" i="50" s="1"/>
  <c r="B506" i="51"/>
  <c r="A499" i="50"/>
  <c r="B499" i="50" s="1"/>
  <c r="B498" i="51"/>
  <c r="A491" i="50"/>
  <c r="B491" i="50" s="1"/>
  <c r="B490" i="51"/>
  <c r="A483" i="50"/>
  <c r="B483" i="50" s="1"/>
  <c r="B482" i="51"/>
  <c r="A475" i="50"/>
  <c r="B475" i="50" s="1"/>
  <c r="B474" i="51"/>
  <c r="A467" i="50"/>
  <c r="B467" i="50" s="1"/>
  <c r="B466" i="51"/>
  <c r="A459" i="50"/>
  <c r="B459" i="50" s="1"/>
  <c r="B458" i="51"/>
  <c r="A451" i="50"/>
  <c r="B451" i="50" s="1"/>
  <c r="B450" i="51"/>
  <c r="A443" i="50"/>
  <c r="B443" i="50" s="1"/>
  <c r="B442" i="51"/>
  <c r="A435" i="50"/>
  <c r="B435" i="50" s="1"/>
  <c r="B434" i="51"/>
  <c r="A427" i="50"/>
  <c r="B427" i="50" s="1"/>
  <c r="B426" i="51"/>
  <c r="A419" i="50"/>
  <c r="B419" i="50" s="1"/>
  <c r="B418" i="51"/>
  <c r="A411" i="50"/>
  <c r="B411" i="50" s="1"/>
  <c r="B410" i="51"/>
  <c r="A403" i="50"/>
  <c r="B403" i="50" s="1"/>
  <c r="B402" i="51"/>
  <c r="A395" i="50"/>
  <c r="B395" i="50" s="1"/>
  <c r="B394" i="51"/>
  <c r="A387" i="50"/>
  <c r="B387" i="50" s="1"/>
  <c r="B386" i="51"/>
  <c r="A379" i="50"/>
  <c r="B379" i="50" s="1"/>
  <c r="B378" i="51"/>
  <c r="A371" i="50"/>
  <c r="B371" i="50" s="1"/>
  <c r="B370" i="51"/>
  <c r="A363" i="50"/>
  <c r="B363" i="50" s="1"/>
  <c r="B362" i="51"/>
  <c r="A355" i="50"/>
  <c r="B355" i="50" s="1"/>
  <c r="B354" i="51"/>
  <c r="A347" i="50"/>
  <c r="B347" i="50" s="1"/>
  <c r="B346" i="51"/>
  <c r="A339" i="50"/>
  <c r="B339" i="50" s="1"/>
  <c r="B338" i="51"/>
  <c r="A331" i="50"/>
  <c r="B331" i="50" s="1"/>
  <c r="B330" i="51"/>
  <c r="A323" i="50"/>
  <c r="B323" i="50" s="1"/>
  <c r="B322" i="51"/>
  <c r="A315" i="50"/>
  <c r="B315" i="50" s="1"/>
  <c r="B314" i="51"/>
  <c r="A307" i="50"/>
  <c r="B307" i="50" s="1"/>
  <c r="B306" i="51"/>
  <c r="A299" i="50"/>
  <c r="B299" i="50" s="1"/>
  <c r="B298" i="51"/>
  <c r="A291" i="50"/>
  <c r="B291" i="50" s="1"/>
  <c r="B290" i="51"/>
  <c r="A283" i="50"/>
  <c r="B283" i="50" s="1"/>
  <c r="B282" i="51"/>
  <c r="A275" i="50"/>
  <c r="B275" i="50" s="1"/>
  <c r="B274" i="51"/>
  <c r="A267" i="50"/>
  <c r="B267" i="50" s="1"/>
  <c r="B266" i="51"/>
  <c r="A259" i="50"/>
  <c r="B259" i="50" s="1"/>
  <c r="B258" i="51"/>
  <c r="A251" i="50"/>
  <c r="B251" i="50" s="1"/>
  <c r="B250" i="51"/>
  <c r="A243" i="50"/>
  <c r="B243" i="50" s="1"/>
  <c r="B242" i="51"/>
  <c r="A235" i="50"/>
  <c r="B235" i="50" s="1"/>
  <c r="B234" i="51"/>
  <c r="A227" i="50"/>
  <c r="B227" i="50" s="1"/>
  <c r="B226" i="51"/>
  <c r="A219" i="50"/>
  <c r="B219" i="50" s="1"/>
  <c r="B218" i="51"/>
  <c r="A211" i="50"/>
  <c r="B211" i="50" s="1"/>
  <c r="B210" i="51"/>
  <c r="A203" i="50"/>
  <c r="B203" i="50" s="1"/>
  <c r="B202" i="51"/>
  <c r="A195" i="50"/>
  <c r="B195" i="50" s="1"/>
  <c r="B194" i="51"/>
  <c r="A187" i="50"/>
  <c r="B187" i="50" s="1"/>
  <c r="B186" i="51"/>
  <c r="A179" i="50"/>
  <c r="B179" i="50" s="1"/>
  <c r="B178" i="51"/>
  <c r="A171" i="50"/>
  <c r="B171" i="50" s="1"/>
  <c r="B170" i="51"/>
  <c r="A163" i="50"/>
  <c r="B163" i="50" s="1"/>
  <c r="B162" i="51"/>
  <c r="A155" i="50"/>
  <c r="B155" i="50" s="1"/>
  <c r="B154" i="51"/>
  <c r="A147" i="50"/>
  <c r="B147" i="50" s="1"/>
  <c r="B146" i="51"/>
  <c r="A139" i="50"/>
  <c r="B139" i="50" s="1"/>
  <c r="B138" i="51"/>
  <c r="A131" i="50"/>
  <c r="B131" i="50" s="1"/>
  <c r="B130" i="51"/>
  <c r="A123" i="50"/>
  <c r="B123" i="50" s="1"/>
  <c r="B122" i="51"/>
  <c r="A115" i="50"/>
  <c r="B115" i="50" s="1"/>
  <c r="B114" i="51"/>
  <c r="A107" i="50"/>
  <c r="B107" i="50" s="1"/>
  <c r="B106" i="51"/>
  <c r="A99" i="50"/>
  <c r="B99" i="50" s="1"/>
  <c r="B98" i="51"/>
  <c r="A91" i="50"/>
  <c r="B91" i="50" s="1"/>
  <c r="B90" i="51"/>
  <c r="A83" i="50"/>
  <c r="B83" i="50" s="1"/>
  <c r="B82" i="51"/>
  <c r="A75" i="50"/>
  <c r="B75" i="50" s="1"/>
  <c r="B74" i="51"/>
  <c r="A67" i="50"/>
  <c r="B67" i="50" s="1"/>
  <c r="B66" i="51"/>
  <c r="A59" i="50"/>
  <c r="B59" i="50" s="1"/>
  <c r="B58" i="51"/>
  <c r="A51" i="50"/>
  <c r="B51" i="50" s="1"/>
  <c r="B50" i="51"/>
  <c r="A43" i="50"/>
  <c r="B43" i="50" s="1"/>
  <c r="AA824" i="51" l="1"/>
  <c r="Z824" i="51"/>
  <c r="Y824" i="51"/>
  <c r="X824" i="51"/>
  <c r="W824" i="51"/>
  <c r="V824" i="51"/>
  <c r="T824" i="51"/>
  <c r="S824" i="51"/>
  <c r="R824" i="51"/>
  <c r="Q824" i="51"/>
  <c r="O824" i="51"/>
  <c r="P824" i="51"/>
  <c r="M824" i="51"/>
  <c r="N824" i="51"/>
  <c r="AA864" i="51"/>
  <c r="Z864" i="51"/>
  <c r="Y864" i="51"/>
  <c r="X864" i="51"/>
  <c r="W864" i="51"/>
  <c r="V864" i="51"/>
  <c r="T864" i="51"/>
  <c r="S864" i="51"/>
  <c r="R864" i="51"/>
  <c r="Q864" i="51"/>
  <c r="O864" i="51"/>
  <c r="P864" i="51"/>
  <c r="M864" i="51"/>
  <c r="N864" i="51"/>
  <c r="AA45" i="51"/>
  <c r="Z45" i="51"/>
  <c r="Y45" i="51"/>
  <c r="X45" i="51"/>
  <c r="W45" i="51"/>
  <c r="V45" i="51"/>
  <c r="T45" i="51"/>
  <c r="S45" i="51"/>
  <c r="R45" i="51"/>
  <c r="Q45" i="51"/>
  <c r="P45" i="51"/>
  <c r="N45" i="51"/>
  <c r="O45" i="51"/>
  <c r="M45" i="51"/>
  <c r="AA53" i="51"/>
  <c r="Z53" i="51"/>
  <c r="Y53" i="51"/>
  <c r="X53" i="51"/>
  <c r="W53" i="51"/>
  <c r="V53" i="51"/>
  <c r="T53" i="51"/>
  <c r="S53" i="51"/>
  <c r="R53" i="51"/>
  <c r="Q53" i="51"/>
  <c r="P53" i="51"/>
  <c r="N53" i="51"/>
  <c r="O53" i="51"/>
  <c r="M53" i="51"/>
  <c r="AA61" i="51"/>
  <c r="Z61" i="51"/>
  <c r="Y61" i="51"/>
  <c r="X61" i="51"/>
  <c r="W61" i="51"/>
  <c r="V61" i="51"/>
  <c r="T61" i="51"/>
  <c r="S61" i="51"/>
  <c r="R61" i="51"/>
  <c r="Q61" i="51"/>
  <c r="P61" i="51"/>
  <c r="N61" i="51"/>
  <c r="O61" i="51"/>
  <c r="M61" i="51"/>
  <c r="AA109" i="51"/>
  <c r="Z109" i="51"/>
  <c r="Y109" i="51"/>
  <c r="X109" i="51"/>
  <c r="W109" i="51"/>
  <c r="V109" i="51"/>
  <c r="T109" i="51"/>
  <c r="S109" i="51"/>
  <c r="R109" i="51"/>
  <c r="Q109" i="51"/>
  <c r="P109" i="51"/>
  <c r="N109" i="51"/>
  <c r="O109" i="51"/>
  <c r="M109" i="51"/>
  <c r="AA117" i="51"/>
  <c r="Z117" i="51"/>
  <c r="Y117" i="51"/>
  <c r="X117" i="51"/>
  <c r="W117" i="51"/>
  <c r="V117" i="51"/>
  <c r="T117" i="51"/>
  <c r="S117" i="51"/>
  <c r="R117" i="51"/>
  <c r="Q117" i="51"/>
  <c r="P117" i="51"/>
  <c r="N117" i="51"/>
  <c r="O117" i="51"/>
  <c r="M117" i="51"/>
  <c r="AA125" i="51"/>
  <c r="Z125" i="51"/>
  <c r="Y125" i="51"/>
  <c r="X125" i="51"/>
  <c r="W125" i="51"/>
  <c r="V125" i="51"/>
  <c r="T125" i="51"/>
  <c r="S125" i="51"/>
  <c r="R125" i="51"/>
  <c r="Q125" i="51"/>
  <c r="P125" i="51"/>
  <c r="N125" i="51"/>
  <c r="O125" i="51"/>
  <c r="M125" i="51"/>
  <c r="AA173" i="51"/>
  <c r="Z173" i="51"/>
  <c r="Y173" i="51"/>
  <c r="X173" i="51"/>
  <c r="W173" i="51"/>
  <c r="V173" i="51"/>
  <c r="T173" i="51"/>
  <c r="S173" i="51"/>
  <c r="R173" i="51"/>
  <c r="Q173" i="51"/>
  <c r="P173" i="51"/>
  <c r="N173" i="51"/>
  <c r="O173" i="51"/>
  <c r="M173" i="51"/>
  <c r="AA181" i="51"/>
  <c r="Z181" i="51"/>
  <c r="Y181" i="51"/>
  <c r="X181" i="51"/>
  <c r="W181" i="51"/>
  <c r="V181" i="51"/>
  <c r="T181" i="51"/>
  <c r="S181" i="51"/>
  <c r="R181" i="51"/>
  <c r="Q181" i="51"/>
  <c r="P181" i="51"/>
  <c r="N181" i="51"/>
  <c r="O181" i="51"/>
  <c r="M181" i="51"/>
  <c r="AA189" i="51"/>
  <c r="Z189" i="51"/>
  <c r="Y189" i="51"/>
  <c r="X189" i="51"/>
  <c r="W189" i="51"/>
  <c r="V189" i="51"/>
  <c r="T189" i="51"/>
  <c r="S189" i="51"/>
  <c r="R189" i="51"/>
  <c r="Q189" i="51"/>
  <c r="P189" i="51"/>
  <c r="N189" i="51"/>
  <c r="O189" i="51"/>
  <c r="M189" i="51"/>
  <c r="AA237" i="51"/>
  <c r="Z237" i="51"/>
  <c r="Y237" i="51"/>
  <c r="X237" i="51"/>
  <c r="W237" i="51"/>
  <c r="V237" i="51"/>
  <c r="T237" i="51"/>
  <c r="S237" i="51"/>
  <c r="R237" i="51"/>
  <c r="Q237" i="51"/>
  <c r="P237" i="51"/>
  <c r="N237" i="51"/>
  <c r="O237" i="51"/>
  <c r="M237" i="51"/>
  <c r="AA245" i="51"/>
  <c r="Y245" i="51"/>
  <c r="Z245" i="51"/>
  <c r="X245" i="51"/>
  <c r="W245" i="51"/>
  <c r="V245" i="51"/>
  <c r="T245" i="51"/>
  <c r="R245" i="51"/>
  <c r="S245" i="51"/>
  <c r="Q245" i="51"/>
  <c r="P245" i="51"/>
  <c r="N245" i="51"/>
  <c r="O245" i="51"/>
  <c r="M245" i="51"/>
  <c r="AA253" i="51"/>
  <c r="Z253" i="51"/>
  <c r="Y253" i="51"/>
  <c r="X253" i="51"/>
  <c r="W253" i="51"/>
  <c r="V253" i="51"/>
  <c r="T253" i="51"/>
  <c r="S253" i="51"/>
  <c r="R253" i="51"/>
  <c r="Q253" i="51"/>
  <c r="P253" i="51"/>
  <c r="N253" i="51"/>
  <c r="O253" i="51"/>
  <c r="M253" i="51"/>
  <c r="AA277" i="51"/>
  <c r="Z277" i="51"/>
  <c r="Y277" i="51"/>
  <c r="X277" i="51"/>
  <c r="W277" i="51"/>
  <c r="V277" i="51"/>
  <c r="T277" i="51"/>
  <c r="R277" i="51"/>
  <c r="S277" i="51"/>
  <c r="Q277" i="51"/>
  <c r="P277" i="51"/>
  <c r="N277" i="51"/>
  <c r="O277" i="51"/>
  <c r="M277" i="51"/>
  <c r="AA285" i="51"/>
  <c r="Z285" i="51"/>
  <c r="Y285" i="51"/>
  <c r="X285" i="51"/>
  <c r="W285" i="51"/>
  <c r="V285" i="51"/>
  <c r="T285" i="51"/>
  <c r="S285" i="51"/>
  <c r="R285" i="51"/>
  <c r="Q285" i="51"/>
  <c r="P285" i="51"/>
  <c r="N285" i="51"/>
  <c r="O285" i="51"/>
  <c r="M285" i="51"/>
  <c r="AA317" i="51"/>
  <c r="Z317" i="51"/>
  <c r="Y317" i="51"/>
  <c r="X317" i="51"/>
  <c r="W317" i="51"/>
  <c r="V317" i="51"/>
  <c r="T317" i="51"/>
  <c r="S317" i="51"/>
  <c r="R317" i="51"/>
  <c r="Q317" i="51"/>
  <c r="P317" i="51"/>
  <c r="N317" i="51"/>
  <c r="O317" i="51"/>
  <c r="M317" i="51"/>
  <c r="AA333" i="51"/>
  <c r="Z333" i="51"/>
  <c r="Y333" i="51"/>
  <c r="X333" i="51"/>
  <c r="W333" i="51"/>
  <c r="V333" i="51"/>
  <c r="T333" i="51"/>
  <c r="S333" i="51"/>
  <c r="R333" i="51"/>
  <c r="Q333" i="51"/>
  <c r="P333" i="51"/>
  <c r="N333" i="51"/>
  <c r="O333" i="51"/>
  <c r="M333" i="51"/>
  <c r="AA349" i="51"/>
  <c r="Z349" i="51"/>
  <c r="Y349" i="51"/>
  <c r="X349" i="51"/>
  <c r="W349" i="51"/>
  <c r="V349" i="51"/>
  <c r="T349" i="51"/>
  <c r="S349" i="51"/>
  <c r="R349" i="51"/>
  <c r="Q349" i="51"/>
  <c r="P349" i="51"/>
  <c r="N349" i="51"/>
  <c r="O349" i="51"/>
  <c r="M349" i="51"/>
  <c r="AA365" i="51"/>
  <c r="Y365" i="51"/>
  <c r="Z365" i="51"/>
  <c r="X365" i="51"/>
  <c r="W365" i="51"/>
  <c r="V365" i="51"/>
  <c r="T365" i="51"/>
  <c r="S365" i="51"/>
  <c r="R365" i="51"/>
  <c r="Q365" i="51"/>
  <c r="P365" i="51"/>
  <c r="N365" i="51"/>
  <c r="O365" i="51"/>
  <c r="M365" i="51"/>
  <c r="AA389" i="51"/>
  <c r="Z389" i="51"/>
  <c r="Y389" i="51"/>
  <c r="X389" i="51"/>
  <c r="W389" i="51"/>
  <c r="V389" i="51"/>
  <c r="T389" i="51"/>
  <c r="S389" i="51"/>
  <c r="R389" i="51"/>
  <c r="Q389" i="51"/>
  <c r="P389" i="51"/>
  <c r="N389" i="51"/>
  <c r="O389" i="51"/>
  <c r="M389" i="51"/>
  <c r="AA405" i="51"/>
  <c r="Z405" i="51"/>
  <c r="Y405" i="51"/>
  <c r="X405" i="51"/>
  <c r="W405" i="51"/>
  <c r="V405" i="51"/>
  <c r="T405" i="51"/>
  <c r="S405" i="51"/>
  <c r="R405" i="51"/>
  <c r="Q405" i="51"/>
  <c r="P405" i="51"/>
  <c r="N405" i="51"/>
  <c r="O405" i="51"/>
  <c r="M405" i="51"/>
  <c r="AA421" i="51"/>
  <c r="Z421" i="51"/>
  <c r="Y421" i="51"/>
  <c r="X421" i="51"/>
  <c r="W421" i="51"/>
  <c r="V421" i="51"/>
  <c r="T421" i="51"/>
  <c r="S421" i="51"/>
  <c r="R421" i="51"/>
  <c r="Q421" i="51"/>
  <c r="P421" i="51"/>
  <c r="N421" i="51"/>
  <c r="O421" i="51"/>
  <c r="M421" i="51"/>
  <c r="AA429" i="51"/>
  <c r="Y429" i="51"/>
  <c r="Z429" i="51"/>
  <c r="X429" i="51"/>
  <c r="W429" i="51"/>
  <c r="V429" i="51"/>
  <c r="T429" i="51"/>
  <c r="S429" i="51"/>
  <c r="R429" i="51"/>
  <c r="Q429" i="51"/>
  <c r="P429" i="51"/>
  <c r="N429" i="51"/>
  <c r="O429" i="51"/>
  <c r="M429" i="51"/>
  <c r="AA445" i="51"/>
  <c r="Z445" i="51"/>
  <c r="Y445" i="51"/>
  <c r="X445" i="51"/>
  <c r="W445" i="51"/>
  <c r="V445" i="51"/>
  <c r="T445" i="51"/>
  <c r="S445" i="51"/>
  <c r="R445" i="51"/>
  <c r="Q445" i="51"/>
  <c r="P445" i="51"/>
  <c r="N445" i="51"/>
  <c r="O445" i="51"/>
  <c r="M445" i="51"/>
  <c r="AA461" i="51"/>
  <c r="Z461" i="51"/>
  <c r="Y461" i="51"/>
  <c r="X461" i="51"/>
  <c r="W461" i="51"/>
  <c r="V461" i="51"/>
  <c r="T461" i="51"/>
  <c r="S461" i="51"/>
  <c r="R461" i="51"/>
  <c r="Q461" i="51"/>
  <c r="P461" i="51"/>
  <c r="N461" i="51"/>
  <c r="O461" i="51"/>
  <c r="M461" i="51"/>
  <c r="AA477" i="51"/>
  <c r="Z477" i="51"/>
  <c r="Y477" i="51"/>
  <c r="X477" i="51"/>
  <c r="W477" i="51"/>
  <c r="V477" i="51"/>
  <c r="T477" i="51"/>
  <c r="S477" i="51"/>
  <c r="R477" i="51"/>
  <c r="Q477" i="51"/>
  <c r="P477" i="51"/>
  <c r="N477" i="51"/>
  <c r="O477" i="51"/>
  <c r="M477" i="51"/>
  <c r="AA493" i="51"/>
  <c r="Z493" i="51"/>
  <c r="Y493" i="51"/>
  <c r="X493" i="51"/>
  <c r="W493" i="51"/>
  <c r="V493" i="51"/>
  <c r="T493" i="51"/>
  <c r="S493" i="51"/>
  <c r="R493" i="51"/>
  <c r="Q493" i="51"/>
  <c r="P493" i="51"/>
  <c r="N493" i="51"/>
  <c r="O493" i="51"/>
  <c r="M493" i="51"/>
  <c r="AA509" i="51"/>
  <c r="Z509" i="51"/>
  <c r="Y509" i="51"/>
  <c r="X509" i="51"/>
  <c r="W509" i="51"/>
  <c r="V509" i="51"/>
  <c r="T509" i="51"/>
  <c r="S509" i="51"/>
  <c r="R509" i="51"/>
  <c r="Q509" i="51"/>
  <c r="P509" i="51"/>
  <c r="N509" i="51"/>
  <c r="O509" i="51"/>
  <c r="M509" i="51"/>
  <c r="AA525" i="51"/>
  <c r="Z525" i="51"/>
  <c r="Y525" i="51"/>
  <c r="X525" i="51"/>
  <c r="W525" i="51"/>
  <c r="V525" i="51"/>
  <c r="T525" i="51"/>
  <c r="S525" i="51"/>
  <c r="R525" i="51"/>
  <c r="Q525" i="51"/>
  <c r="P525" i="51"/>
  <c r="N525" i="51"/>
  <c r="O525" i="51"/>
  <c r="M525" i="51"/>
  <c r="AA541" i="51"/>
  <c r="Z541" i="51"/>
  <c r="Y541" i="51"/>
  <c r="X541" i="51"/>
  <c r="V541" i="51"/>
  <c r="W541" i="51"/>
  <c r="T541" i="51"/>
  <c r="S541" i="51"/>
  <c r="R541" i="51"/>
  <c r="Q541" i="51"/>
  <c r="P541" i="51"/>
  <c r="N541" i="51"/>
  <c r="O541" i="51"/>
  <c r="M541" i="51"/>
  <c r="AA557" i="51"/>
  <c r="Z557" i="51"/>
  <c r="Y557" i="51"/>
  <c r="X557" i="51"/>
  <c r="V557" i="51"/>
  <c r="T557" i="51"/>
  <c r="W557" i="51"/>
  <c r="S557" i="51"/>
  <c r="R557" i="51"/>
  <c r="Q557" i="51"/>
  <c r="P557" i="51"/>
  <c r="N557" i="51"/>
  <c r="O557" i="51"/>
  <c r="M557" i="51"/>
  <c r="AA573" i="51"/>
  <c r="Z573" i="51"/>
  <c r="Y573" i="51"/>
  <c r="X573" i="51"/>
  <c r="V573" i="51"/>
  <c r="W573" i="51"/>
  <c r="T573" i="51"/>
  <c r="S573" i="51"/>
  <c r="R573" i="51"/>
  <c r="Q573" i="51"/>
  <c r="P573" i="51"/>
  <c r="N573" i="51"/>
  <c r="O573" i="51"/>
  <c r="M573" i="51"/>
  <c r="AA589" i="51"/>
  <c r="Z589" i="51"/>
  <c r="Y589" i="51"/>
  <c r="X589" i="51"/>
  <c r="V589" i="51"/>
  <c r="W589" i="51"/>
  <c r="T589" i="51"/>
  <c r="S589" i="51"/>
  <c r="R589" i="51"/>
  <c r="Q589" i="51"/>
  <c r="P589" i="51"/>
  <c r="N589" i="51"/>
  <c r="O589" i="51"/>
  <c r="M589" i="51"/>
  <c r="AA605" i="51"/>
  <c r="Z605" i="51"/>
  <c r="Y605" i="51"/>
  <c r="X605" i="51"/>
  <c r="V605" i="51"/>
  <c r="W605" i="51"/>
  <c r="T605" i="51"/>
  <c r="S605" i="51"/>
  <c r="R605" i="51"/>
  <c r="Q605" i="51"/>
  <c r="P605" i="51"/>
  <c r="N605" i="51"/>
  <c r="O605" i="51"/>
  <c r="M605" i="51"/>
  <c r="AA613" i="51"/>
  <c r="Z613" i="51"/>
  <c r="Y613" i="51"/>
  <c r="X613" i="51"/>
  <c r="V613" i="51"/>
  <c r="W613" i="51"/>
  <c r="T613" i="51"/>
  <c r="S613" i="51"/>
  <c r="R613" i="51"/>
  <c r="Q613" i="51"/>
  <c r="P613" i="51"/>
  <c r="N613" i="51"/>
  <c r="O613" i="51"/>
  <c r="M613" i="51"/>
  <c r="AA629" i="51"/>
  <c r="Z629" i="51"/>
  <c r="Y629" i="51"/>
  <c r="X629" i="51"/>
  <c r="V629" i="51"/>
  <c r="W629" i="51"/>
  <c r="T629" i="51"/>
  <c r="S629" i="51"/>
  <c r="R629" i="51"/>
  <c r="Q629" i="51"/>
  <c r="P629" i="51"/>
  <c r="N629" i="51"/>
  <c r="O629" i="51"/>
  <c r="M629" i="51"/>
  <c r="AA637" i="51"/>
  <c r="Z637" i="51"/>
  <c r="Y637" i="51"/>
  <c r="X637" i="51"/>
  <c r="V637" i="51"/>
  <c r="W637" i="51"/>
  <c r="T637" i="51"/>
  <c r="S637" i="51"/>
  <c r="R637" i="51"/>
  <c r="Q637" i="51"/>
  <c r="P637" i="51"/>
  <c r="N637" i="51"/>
  <c r="O637" i="51"/>
  <c r="M637" i="51"/>
  <c r="AA645" i="51"/>
  <c r="Z645" i="51"/>
  <c r="Y645" i="51"/>
  <c r="X645" i="51"/>
  <c r="V645" i="51"/>
  <c r="W645" i="51"/>
  <c r="T645" i="51"/>
  <c r="S645" i="51"/>
  <c r="R645" i="51"/>
  <c r="Q645" i="51"/>
  <c r="P645" i="51"/>
  <c r="N645" i="51"/>
  <c r="O645" i="51"/>
  <c r="M645" i="51"/>
  <c r="AA661" i="51"/>
  <c r="Z661" i="51"/>
  <c r="Y661" i="51"/>
  <c r="X661" i="51"/>
  <c r="V661" i="51"/>
  <c r="W661" i="51"/>
  <c r="T661" i="51"/>
  <c r="S661" i="51"/>
  <c r="R661" i="51"/>
  <c r="Q661" i="51"/>
  <c r="P661" i="51"/>
  <c r="N661" i="51"/>
  <c r="O661" i="51"/>
  <c r="M661" i="51"/>
  <c r="AA677" i="51"/>
  <c r="Z677" i="51"/>
  <c r="Y677" i="51"/>
  <c r="X677" i="51"/>
  <c r="V677" i="51"/>
  <c r="W677" i="51"/>
  <c r="T677" i="51"/>
  <c r="S677" i="51"/>
  <c r="R677" i="51"/>
  <c r="Q677" i="51"/>
  <c r="P677" i="51"/>
  <c r="N677" i="51"/>
  <c r="O677" i="51"/>
  <c r="M677" i="51"/>
  <c r="AA693" i="51"/>
  <c r="Z693" i="51"/>
  <c r="Y693" i="51"/>
  <c r="X693" i="51"/>
  <c r="V693" i="51"/>
  <c r="W693" i="51"/>
  <c r="T693" i="51"/>
  <c r="S693" i="51"/>
  <c r="R693" i="51"/>
  <c r="Q693" i="51"/>
  <c r="P693" i="51"/>
  <c r="N693" i="51"/>
  <c r="O693" i="51"/>
  <c r="M693" i="51"/>
  <c r="AA709" i="51"/>
  <c r="Z709" i="51"/>
  <c r="Y709" i="51"/>
  <c r="X709" i="51"/>
  <c r="V709" i="51"/>
  <c r="W709" i="51"/>
  <c r="T709" i="51"/>
  <c r="S709" i="51"/>
  <c r="R709" i="51"/>
  <c r="Q709" i="51"/>
  <c r="P709" i="51"/>
  <c r="N709" i="51"/>
  <c r="O709" i="51"/>
  <c r="M709" i="51"/>
  <c r="AA725" i="51"/>
  <c r="Z725" i="51"/>
  <c r="Y725" i="51"/>
  <c r="X725" i="51"/>
  <c r="V725" i="51"/>
  <c r="W725" i="51"/>
  <c r="T725" i="51"/>
  <c r="S725" i="51"/>
  <c r="R725" i="51"/>
  <c r="Q725" i="51"/>
  <c r="P725" i="51"/>
  <c r="N725" i="51"/>
  <c r="O725" i="51"/>
  <c r="M725" i="51"/>
  <c r="AA741" i="51"/>
  <c r="Z741" i="51"/>
  <c r="Y741" i="51"/>
  <c r="X741" i="51"/>
  <c r="V741" i="51"/>
  <c r="W741" i="51"/>
  <c r="T741" i="51"/>
  <c r="S741" i="51"/>
  <c r="R741" i="51"/>
  <c r="Q741" i="51"/>
  <c r="P741" i="51"/>
  <c r="N741" i="51"/>
  <c r="O741" i="51"/>
  <c r="M741" i="51"/>
  <c r="AA757" i="51"/>
  <c r="Z757" i="51"/>
  <c r="Y757" i="51"/>
  <c r="X757" i="51"/>
  <c r="V757" i="51"/>
  <c r="W757" i="51"/>
  <c r="T757" i="51"/>
  <c r="S757" i="51"/>
  <c r="R757" i="51"/>
  <c r="Q757" i="51"/>
  <c r="P757" i="51"/>
  <c r="N757" i="51"/>
  <c r="O757" i="51"/>
  <c r="M757" i="51"/>
  <c r="AA773" i="51"/>
  <c r="Z773" i="51"/>
  <c r="Y773" i="51"/>
  <c r="X773" i="51"/>
  <c r="V773" i="51"/>
  <c r="W773" i="51"/>
  <c r="T773" i="51"/>
  <c r="S773" i="51"/>
  <c r="R773" i="51"/>
  <c r="Q773" i="51"/>
  <c r="P773" i="51"/>
  <c r="N773" i="51"/>
  <c r="O773" i="51"/>
  <c r="M773" i="51"/>
  <c r="AA789" i="51"/>
  <c r="Z789" i="51"/>
  <c r="Y789" i="51"/>
  <c r="X789" i="51"/>
  <c r="V789" i="51"/>
  <c r="W789" i="51"/>
  <c r="T789" i="51"/>
  <c r="S789" i="51"/>
  <c r="R789" i="51"/>
  <c r="Q789" i="51"/>
  <c r="P789" i="51"/>
  <c r="O789" i="51"/>
  <c r="N789" i="51"/>
  <c r="M789" i="51"/>
  <c r="AA805" i="51"/>
  <c r="Z805" i="51"/>
  <c r="Y805" i="51"/>
  <c r="X805" i="51"/>
  <c r="V805" i="51"/>
  <c r="W805" i="51"/>
  <c r="T805" i="51"/>
  <c r="S805" i="51"/>
  <c r="R805" i="51"/>
  <c r="Q805" i="51"/>
  <c r="P805" i="51"/>
  <c r="O805" i="51"/>
  <c r="N805" i="51"/>
  <c r="M805" i="51"/>
  <c r="AA813" i="51"/>
  <c r="Z813" i="51"/>
  <c r="Y813" i="51"/>
  <c r="X813" i="51"/>
  <c r="V813" i="51"/>
  <c r="W813" i="51"/>
  <c r="T813" i="51"/>
  <c r="S813" i="51"/>
  <c r="R813" i="51"/>
  <c r="Q813" i="51"/>
  <c r="P813" i="51"/>
  <c r="O813" i="51"/>
  <c r="N813" i="51"/>
  <c r="M813" i="51"/>
  <c r="AA829" i="51"/>
  <c r="Z829" i="51"/>
  <c r="Y829" i="51"/>
  <c r="X829" i="51"/>
  <c r="V829" i="51"/>
  <c r="W829" i="51"/>
  <c r="T829" i="51"/>
  <c r="S829" i="51"/>
  <c r="R829" i="51"/>
  <c r="Q829" i="51"/>
  <c r="P829" i="51"/>
  <c r="O829" i="51"/>
  <c r="N829" i="51"/>
  <c r="M829" i="51"/>
  <c r="AA845" i="51"/>
  <c r="Z845" i="51"/>
  <c r="Y845" i="51"/>
  <c r="X845" i="51"/>
  <c r="V845" i="51"/>
  <c r="W845" i="51"/>
  <c r="T845" i="51"/>
  <c r="S845" i="51"/>
  <c r="R845" i="51"/>
  <c r="Q845" i="51"/>
  <c r="P845" i="51"/>
  <c r="O845" i="51"/>
  <c r="N845" i="51"/>
  <c r="M845" i="51"/>
  <c r="AA861" i="51"/>
  <c r="Z861" i="51"/>
  <c r="Y861" i="51"/>
  <c r="X861" i="51"/>
  <c r="V861" i="51"/>
  <c r="W861" i="51"/>
  <c r="T861" i="51"/>
  <c r="S861" i="51"/>
  <c r="R861" i="51"/>
  <c r="Q861" i="51"/>
  <c r="P861" i="51"/>
  <c r="O861" i="51"/>
  <c r="N861" i="51"/>
  <c r="M861" i="51"/>
  <c r="AA869" i="51"/>
  <c r="Z869" i="51"/>
  <c r="Y869" i="51"/>
  <c r="X869" i="51"/>
  <c r="V869" i="51"/>
  <c r="W869" i="51"/>
  <c r="T869" i="51"/>
  <c r="S869" i="51"/>
  <c r="R869" i="51"/>
  <c r="Q869" i="51"/>
  <c r="P869" i="51"/>
  <c r="O869" i="51"/>
  <c r="N869" i="51"/>
  <c r="M869" i="51"/>
  <c r="AA885" i="51"/>
  <c r="Z885" i="51"/>
  <c r="Y885" i="51"/>
  <c r="X885" i="51"/>
  <c r="V885" i="51"/>
  <c r="W885" i="51"/>
  <c r="T885" i="51"/>
  <c r="S885" i="51"/>
  <c r="R885" i="51"/>
  <c r="Q885" i="51"/>
  <c r="P885" i="51"/>
  <c r="O885" i="51"/>
  <c r="N885" i="51"/>
  <c r="M885" i="51"/>
  <c r="AA901" i="51"/>
  <c r="Z901" i="51"/>
  <c r="Y901" i="51"/>
  <c r="X901" i="51"/>
  <c r="V901" i="51"/>
  <c r="W901" i="51"/>
  <c r="T901" i="51"/>
  <c r="S901" i="51"/>
  <c r="R901" i="51"/>
  <c r="Q901" i="51"/>
  <c r="P901" i="51"/>
  <c r="O901" i="51"/>
  <c r="N901" i="51"/>
  <c r="M901" i="51"/>
  <c r="AA917" i="51"/>
  <c r="Z917" i="51"/>
  <c r="Y917" i="51"/>
  <c r="X917" i="51"/>
  <c r="W917" i="51"/>
  <c r="V917" i="51"/>
  <c r="T917" i="51"/>
  <c r="S917" i="51"/>
  <c r="R917" i="51"/>
  <c r="Q917" i="51"/>
  <c r="P917" i="51"/>
  <c r="O917" i="51"/>
  <c r="N917" i="51"/>
  <c r="M917" i="51"/>
  <c r="AA933" i="51"/>
  <c r="Z933" i="51"/>
  <c r="Y933" i="51"/>
  <c r="X933" i="51"/>
  <c r="V933" i="51"/>
  <c r="W933" i="51"/>
  <c r="T933" i="51"/>
  <c r="S933" i="51"/>
  <c r="R933" i="51"/>
  <c r="Q933" i="51"/>
  <c r="P933" i="51"/>
  <c r="O933" i="51"/>
  <c r="N933" i="51"/>
  <c r="M933" i="51"/>
  <c r="AA949" i="51"/>
  <c r="Z949" i="51"/>
  <c r="Y949" i="51"/>
  <c r="X949" i="51"/>
  <c r="W949" i="51"/>
  <c r="V949" i="51"/>
  <c r="T949" i="51"/>
  <c r="S949" i="51"/>
  <c r="R949" i="51"/>
  <c r="Q949" i="51"/>
  <c r="P949" i="51"/>
  <c r="O949" i="51"/>
  <c r="N949" i="51"/>
  <c r="M949" i="51"/>
  <c r="AA965" i="51"/>
  <c r="Z965" i="51"/>
  <c r="Y965" i="51"/>
  <c r="X965" i="51"/>
  <c r="W965" i="51"/>
  <c r="V965" i="51"/>
  <c r="T965" i="51"/>
  <c r="S965" i="51"/>
  <c r="R965" i="51"/>
  <c r="Q965" i="51"/>
  <c r="P965" i="51"/>
  <c r="O965" i="51"/>
  <c r="N965" i="51"/>
  <c r="M965" i="51"/>
  <c r="AA981" i="51"/>
  <c r="Z981" i="51"/>
  <c r="Y981" i="51"/>
  <c r="X981" i="51"/>
  <c r="W981" i="51"/>
  <c r="V981" i="51"/>
  <c r="T981" i="51"/>
  <c r="S981" i="51"/>
  <c r="R981" i="51"/>
  <c r="Q981" i="51"/>
  <c r="P981" i="51"/>
  <c r="O981" i="51"/>
  <c r="N981" i="51"/>
  <c r="M981" i="51"/>
  <c r="AA997" i="51"/>
  <c r="Z997" i="51"/>
  <c r="Y997" i="51"/>
  <c r="X997" i="51"/>
  <c r="V997" i="51"/>
  <c r="W997" i="51"/>
  <c r="T997" i="51"/>
  <c r="S997" i="51"/>
  <c r="R997" i="51"/>
  <c r="P997" i="51"/>
  <c r="Q997" i="51"/>
  <c r="O997" i="51"/>
  <c r="N997" i="51"/>
  <c r="M997" i="51"/>
  <c r="AA1005" i="51"/>
  <c r="Z1005" i="51"/>
  <c r="Y1005" i="51"/>
  <c r="X1005" i="51"/>
  <c r="V1005" i="51"/>
  <c r="T1005" i="51"/>
  <c r="W1005" i="51"/>
  <c r="S1005" i="51"/>
  <c r="R1005" i="51"/>
  <c r="P1005" i="51"/>
  <c r="Q1005" i="51"/>
  <c r="O1005" i="51"/>
  <c r="N1005" i="51"/>
  <c r="M1005" i="51"/>
  <c r="AA726" i="51"/>
  <c r="Z726" i="51"/>
  <c r="Y726" i="51"/>
  <c r="X726" i="51"/>
  <c r="V726" i="51"/>
  <c r="W726" i="51"/>
  <c r="T726" i="51"/>
  <c r="S726" i="51"/>
  <c r="R726" i="51"/>
  <c r="Q726" i="51"/>
  <c r="P726" i="51"/>
  <c r="N726" i="51"/>
  <c r="O726" i="51"/>
  <c r="M726" i="51"/>
  <c r="AA782" i="51"/>
  <c r="Z782" i="51"/>
  <c r="Y782" i="51"/>
  <c r="X782" i="51"/>
  <c r="V782" i="51"/>
  <c r="W782" i="51"/>
  <c r="T782" i="51"/>
  <c r="S782" i="51"/>
  <c r="R782" i="51"/>
  <c r="Q782" i="51"/>
  <c r="P782" i="51"/>
  <c r="O782" i="51"/>
  <c r="N782" i="51"/>
  <c r="M782" i="51"/>
  <c r="AA870" i="51"/>
  <c r="Z870" i="51"/>
  <c r="Y870" i="51"/>
  <c r="X870" i="51"/>
  <c r="V870" i="51"/>
  <c r="W870" i="51"/>
  <c r="T870" i="51"/>
  <c r="S870" i="51"/>
  <c r="R870" i="51"/>
  <c r="Q870" i="51"/>
  <c r="P870" i="51"/>
  <c r="O870" i="51"/>
  <c r="N870" i="51"/>
  <c r="M870" i="51"/>
  <c r="AA910" i="51"/>
  <c r="Z910" i="51"/>
  <c r="Y910" i="51"/>
  <c r="X910" i="51"/>
  <c r="V910" i="51"/>
  <c r="W910" i="51"/>
  <c r="T910" i="51"/>
  <c r="S910" i="51"/>
  <c r="R910" i="51"/>
  <c r="Q910" i="51"/>
  <c r="P910" i="51"/>
  <c r="O910" i="51"/>
  <c r="N910" i="51"/>
  <c r="M910" i="51"/>
  <c r="AA982" i="51"/>
  <c r="Z982" i="51"/>
  <c r="Y982" i="51"/>
  <c r="X982" i="51"/>
  <c r="W982" i="51"/>
  <c r="V982" i="51"/>
  <c r="T982" i="51"/>
  <c r="S982" i="51"/>
  <c r="R982" i="51"/>
  <c r="Q982" i="51"/>
  <c r="P982" i="51"/>
  <c r="O982" i="51"/>
  <c r="N982" i="51"/>
  <c r="M982" i="51"/>
  <c r="AA50" i="51"/>
  <c r="Z50" i="51"/>
  <c r="Y50" i="51"/>
  <c r="X50" i="51"/>
  <c r="W50" i="51"/>
  <c r="V50" i="51"/>
  <c r="S50" i="51"/>
  <c r="T50" i="51"/>
  <c r="R50" i="51"/>
  <c r="Q50" i="51"/>
  <c r="O50" i="51"/>
  <c r="P50" i="51"/>
  <c r="N50" i="51"/>
  <c r="M50" i="51"/>
  <c r="AA82" i="51"/>
  <c r="Z82" i="51"/>
  <c r="Y82" i="51"/>
  <c r="X82" i="51"/>
  <c r="W82" i="51"/>
  <c r="V82" i="51"/>
  <c r="S82" i="51"/>
  <c r="T82" i="51"/>
  <c r="R82" i="51"/>
  <c r="Q82" i="51"/>
  <c r="O82" i="51"/>
  <c r="P82" i="51"/>
  <c r="N82" i="51"/>
  <c r="M82" i="51"/>
  <c r="AA114" i="51"/>
  <c r="Z114" i="51"/>
  <c r="Y114" i="51"/>
  <c r="X114" i="51"/>
  <c r="W114" i="51"/>
  <c r="V114" i="51"/>
  <c r="S114" i="51"/>
  <c r="T114" i="51"/>
  <c r="R114" i="51"/>
  <c r="Q114" i="51"/>
  <c r="O114" i="51"/>
  <c r="P114" i="51"/>
  <c r="N114" i="51"/>
  <c r="M114" i="51"/>
  <c r="AA146" i="51"/>
  <c r="Z146" i="51"/>
  <c r="Y146" i="51"/>
  <c r="X146" i="51"/>
  <c r="W146" i="51"/>
  <c r="V146" i="51"/>
  <c r="S146" i="51"/>
  <c r="T146" i="51"/>
  <c r="R146" i="51"/>
  <c r="Q146" i="51"/>
  <c r="O146" i="51"/>
  <c r="P146" i="51"/>
  <c r="N146" i="51"/>
  <c r="M146" i="51"/>
  <c r="AA178" i="51"/>
  <c r="Z178" i="51"/>
  <c r="Y178" i="51"/>
  <c r="X178" i="51"/>
  <c r="W178" i="51"/>
  <c r="V178" i="51"/>
  <c r="S178" i="51"/>
  <c r="T178" i="51"/>
  <c r="R178" i="51"/>
  <c r="Q178" i="51"/>
  <c r="O178" i="51"/>
  <c r="P178" i="51"/>
  <c r="N178" i="51"/>
  <c r="M178" i="51"/>
  <c r="AA210" i="51"/>
  <c r="Z210" i="51"/>
  <c r="Y210" i="51"/>
  <c r="X210" i="51"/>
  <c r="W210" i="51"/>
  <c r="V210" i="51"/>
  <c r="S210" i="51"/>
  <c r="T210" i="51"/>
  <c r="R210" i="51"/>
  <c r="Q210" i="51"/>
  <c r="O210" i="51"/>
  <c r="P210" i="51"/>
  <c r="N210" i="51"/>
  <c r="M210" i="51"/>
  <c r="AA242" i="51"/>
  <c r="Z242" i="51"/>
  <c r="Y242" i="51"/>
  <c r="X242" i="51"/>
  <c r="W242" i="51"/>
  <c r="V242" i="51"/>
  <c r="T242" i="51"/>
  <c r="R242" i="51"/>
  <c r="S242" i="51"/>
  <c r="Q242" i="51"/>
  <c r="O242" i="51"/>
  <c r="P242" i="51"/>
  <c r="N242" i="51"/>
  <c r="M242" i="51"/>
  <c r="AA927" i="51"/>
  <c r="Z927" i="51"/>
  <c r="Y927" i="51"/>
  <c r="X927" i="51"/>
  <c r="W927" i="51"/>
  <c r="V927" i="51"/>
  <c r="T927" i="51"/>
  <c r="S927" i="51"/>
  <c r="R927" i="51"/>
  <c r="Q927" i="51"/>
  <c r="P927" i="51"/>
  <c r="O927" i="51"/>
  <c r="N927" i="51"/>
  <c r="M927" i="51"/>
  <c r="AA1007" i="51"/>
  <c r="Z1007" i="51"/>
  <c r="Y1007" i="51"/>
  <c r="X1007" i="51"/>
  <c r="W1007" i="51"/>
  <c r="V1007" i="51"/>
  <c r="T1007" i="51"/>
  <c r="S1007" i="51"/>
  <c r="R1007" i="51"/>
  <c r="P1007" i="51"/>
  <c r="Q1007" i="51"/>
  <c r="O1007" i="51"/>
  <c r="N1007" i="51"/>
  <c r="M1007" i="51"/>
  <c r="AA51" i="51"/>
  <c r="Z51" i="51"/>
  <c r="Y51" i="51"/>
  <c r="X51" i="51"/>
  <c r="W51" i="51"/>
  <c r="V51" i="51"/>
  <c r="S51" i="51"/>
  <c r="T51" i="51"/>
  <c r="R51" i="51"/>
  <c r="Q51" i="51"/>
  <c r="O51" i="51"/>
  <c r="P51" i="51"/>
  <c r="N51" i="51"/>
  <c r="M51" i="51"/>
  <c r="AA83" i="51"/>
  <c r="Z83" i="51"/>
  <c r="Y83" i="51"/>
  <c r="X83" i="51"/>
  <c r="W83" i="51"/>
  <c r="V83" i="51"/>
  <c r="S83" i="51"/>
  <c r="T83" i="51"/>
  <c r="R83" i="51"/>
  <c r="Q83" i="51"/>
  <c r="O83" i="51"/>
  <c r="P83" i="51"/>
  <c r="N83" i="51"/>
  <c r="M83" i="51"/>
  <c r="AA115" i="51"/>
  <c r="Z115" i="51"/>
  <c r="Y115" i="51"/>
  <c r="X115" i="51"/>
  <c r="W115" i="51"/>
  <c r="V115" i="51"/>
  <c r="S115" i="51"/>
  <c r="T115" i="51"/>
  <c r="R115" i="51"/>
  <c r="Q115" i="51"/>
  <c r="O115" i="51"/>
  <c r="P115" i="51"/>
  <c r="N115" i="51"/>
  <c r="M115" i="51"/>
  <c r="AA147" i="51"/>
  <c r="Z147" i="51"/>
  <c r="Y147" i="51"/>
  <c r="X147" i="51"/>
  <c r="W147" i="51"/>
  <c r="V147" i="51"/>
  <c r="T147" i="51"/>
  <c r="S147" i="51"/>
  <c r="R147" i="51"/>
  <c r="Q147" i="51"/>
  <c r="O147" i="51"/>
  <c r="P147" i="51"/>
  <c r="N147" i="51"/>
  <c r="M147" i="51"/>
  <c r="AA179" i="51"/>
  <c r="Z179" i="51"/>
  <c r="Y179" i="51"/>
  <c r="X179" i="51"/>
  <c r="W179" i="51"/>
  <c r="V179" i="51"/>
  <c r="T179" i="51"/>
  <c r="S179" i="51"/>
  <c r="R179" i="51"/>
  <c r="Q179" i="51"/>
  <c r="O179" i="51"/>
  <c r="P179" i="51"/>
  <c r="N179" i="51"/>
  <c r="M179" i="51"/>
  <c r="AA211" i="51"/>
  <c r="Z211" i="51"/>
  <c r="Y211" i="51"/>
  <c r="X211" i="51"/>
  <c r="W211" i="51"/>
  <c r="V211" i="51"/>
  <c r="T211" i="51"/>
  <c r="S211" i="51"/>
  <c r="R211" i="51"/>
  <c r="Q211" i="51"/>
  <c r="O211" i="51"/>
  <c r="P211" i="51"/>
  <c r="N211" i="51"/>
  <c r="M211" i="51"/>
  <c r="AA243" i="51"/>
  <c r="Z243" i="51"/>
  <c r="Y243" i="51"/>
  <c r="X243" i="51"/>
  <c r="W243" i="51"/>
  <c r="V243" i="51"/>
  <c r="T243" i="51"/>
  <c r="R243" i="51"/>
  <c r="S243" i="51"/>
  <c r="Q243" i="51"/>
  <c r="O243" i="51"/>
  <c r="P243" i="51"/>
  <c r="N243" i="51"/>
  <c r="M243" i="51"/>
  <c r="AA275" i="51"/>
  <c r="Z275" i="51"/>
  <c r="Y275" i="51"/>
  <c r="X275" i="51"/>
  <c r="W275" i="51"/>
  <c r="V275" i="51"/>
  <c r="T275" i="51"/>
  <c r="R275" i="51"/>
  <c r="S275" i="51"/>
  <c r="Q275" i="51"/>
  <c r="O275" i="51"/>
  <c r="P275" i="51"/>
  <c r="N275" i="51"/>
  <c r="M275" i="51"/>
  <c r="AA307" i="51"/>
  <c r="Z307" i="51"/>
  <c r="Y307" i="51"/>
  <c r="X307" i="51"/>
  <c r="W307" i="51"/>
  <c r="V307" i="51"/>
  <c r="T307" i="51"/>
  <c r="R307" i="51"/>
  <c r="S307" i="51"/>
  <c r="Q307" i="51"/>
  <c r="O307" i="51"/>
  <c r="P307" i="51"/>
  <c r="N307" i="51"/>
  <c r="M307" i="51"/>
  <c r="AA339" i="51"/>
  <c r="Z339" i="51"/>
  <c r="Y339" i="51"/>
  <c r="X339" i="51"/>
  <c r="W339" i="51"/>
  <c r="V339" i="51"/>
  <c r="T339" i="51"/>
  <c r="R339" i="51"/>
  <c r="S339" i="51"/>
  <c r="Q339" i="51"/>
  <c r="O339" i="51"/>
  <c r="P339" i="51"/>
  <c r="N339" i="51"/>
  <c r="M339" i="51"/>
  <c r="AA919" i="51"/>
  <c r="Z919" i="51"/>
  <c r="Y919" i="51"/>
  <c r="X919" i="51"/>
  <c r="W919" i="51"/>
  <c r="V919" i="51"/>
  <c r="T919" i="51"/>
  <c r="S919" i="51"/>
  <c r="R919" i="51"/>
  <c r="Q919" i="51"/>
  <c r="P919" i="51"/>
  <c r="O919" i="51"/>
  <c r="N919" i="51"/>
  <c r="M919" i="51"/>
  <c r="AA44" i="51"/>
  <c r="Z44" i="51"/>
  <c r="Y44" i="51"/>
  <c r="X44" i="51"/>
  <c r="W44" i="51"/>
  <c r="V44" i="51"/>
  <c r="T44" i="51"/>
  <c r="S44" i="51"/>
  <c r="R44" i="51"/>
  <c r="Q44" i="51"/>
  <c r="P44" i="51"/>
  <c r="N44" i="51"/>
  <c r="O44" i="51"/>
  <c r="M44" i="51"/>
  <c r="AA52" i="51"/>
  <c r="Z52" i="51"/>
  <c r="Y52" i="51"/>
  <c r="X52" i="51"/>
  <c r="W52" i="51"/>
  <c r="V52" i="51"/>
  <c r="T52" i="51"/>
  <c r="S52" i="51"/>
  <c r="R52" i="51"/>
  <c r="Q52" i="51"/>
  <c r="P52" i="51"/>
  <c r="N52" i="51"/>
  <c r="O52" i="51"/>
  <c r="M52" i="51"/>
  <c r="AA60" i="51"/>
  <c r="Z60" i="51"/>
  <c r="Y60" i="51"/>
  <c r="X60" i="51"/>
  <c r="W60" i="51"/>
  <c r="V60" i="51"/>
  <c r="T60" i="51"/>
  <c r="S60" i="51"/>
  <c r="R60" i="51"/>
  <c r="Q60" i="51"/>
  <c r="P60" i="51"/>
  <c r="N60" i="51"/>
  <c r="O60" i="51"/>
  <c r="M60" i="51"/>
  <c r="AA68" i="51"/>
  <c r="Z68" i="51"/>
  <c r="Y68" i="51"/>
  <c r="X68" i="51"/>
  <c r="W68" i="51"/>
  <c r="V68" i="51"/>
  <c r="T68" i="51"/>
  <c r="S68" i="51"/>
  <c r="R68" i="51"/>
  <c r="Q68" i="51"/>
  <c r="P68" i="51"/>
  <c r="N68" i="51"/>
  <c r="O68" i="51"/>
  <c r="M68" i="51"/>
  <c r="AA76" i="51"/>
  <c r="Z76" i="51"/>
  <c r="Y76" i="51"/>
  <c r="X76" i="51"/>
  <c r="W76" i="51"/>
  <c r="V76" i="51"/>
  <c r="T76" i="51"/>
  <c r="S76" i="51"/>
  <c r="R76" i="51"/>
  <c r="Q76" i="51"/>
  <c r="P76" i="51"/>
  <c r="N76" i="51"/>
  <c r="O76" i="51"/>
  <c r="M76" i="51"/>
  <c r="AA84" i="51"/>
  <c r="Z84" i="51"/>
  <c r="Y84" i="51"/>
  <c r="X84" i="51"/>
  <c r="W84" i="51"/>
  <c r="V84" i="51"/>
  <c r="T84" i="51"/>
  <c r="S84" i="51"/>
  <c r="R84" i="51"/>
  <c r="Q84" i="51"/>
  <c r="P84" i="51"/>
  <c r="N84" i="51"/>
  <c r="O84" i="51"/>
  <c r="M84" i="51"/>
  <c r="AA92" i="51"/>
  <c r="Z92" i="51"/>
  <c r="Y92" i="51"/>
  <c r="X92" i="51"/>
  <c r="W92" i="51"/>
  <c r="V92" i="51"/>
  <c r="T92" i="51"/>
  <c r="S92" i="51"/>
  <c r="R92" i="51"/>
  <c r="Q92" i="51"/>
  <c r="P92" i="51"/>
  <c r="N92" i="51"/>
  <c r="O92" i="51"/>
  <c r="M92" i="51"/>
  <c r="AA100" i="51"/>
  <c r="Z100" i="51"/>
  <c r="Y100" i="51"/>
  <c r="X100" i="51"/>
  <c r="W100" i="51"/>
  <c r="V100" i="51"/>
  <c r="T100" i="51"/>
  <c r="S100" i="51"/>
  <c r="R100" i="51"/>
  <c r="Q100" i="51"/>
  <c r="P100" i="51"/>
  <c r="N100" i="51"/>
  <c r="O100" i="51"/>
  <c r="M100" i="51"/>
  <c r="AA108" i="51"/>
  <c r="Z108" i="51"/>
  <c r="Y108" i="51"/>
  <c r="X108" i="51"/>
  <c r="W108" i="51"/>
  <c r="V108" i="51"/>
  <c r="T108" i="51"/>
  <c r="S108" i="51"/>
  <c r="R108" i="51"/>
  <c r="Q108" i="51"/>
  <c r="P108" i="51"/>
  <c r="N108" i="51"/>
  <c r="O108" i="51"/>
  <c r="M108" i="51"/>
  <c r="AA116" i="51"/>
  <c r="Z116" i="51"/>
  <c r="Y116" i="51"/>
  <c r="X116" i="51"/>
  <c r="W116" i="51"/>
  <c r="V116" i="51"/>
  <c r="T116" i="51"/>
  <c r="S116" i="51"/>
  <c r="R116" i="51"/>
  <c r="Q116" i="51"/>
  <c r="P116" i="51"/>
  <c r="N116" i="51"/>
  <c r="O116" i="51"/>
  <c r="M116" i="51"/>
  <c r="AA124" i="51"/>
  <c r="Z124" i="51"/>
  <c r="Y124" i="51"/>
  <c r="X124" i="51"/>
  <c r="W124" i="51"/>
  <c r="V124" i="51"/>
  <c r="T124" i="51"/>
  <c r="S124" i="51"/>
  <c r="R124" i="51"/>
  <c r="Q124" i="51"/>
  <c r="P124" i="51"/>
  <c r="N124" i="51"/>
  <c r="O124" i="51"/>
  <c r="M124" i="51"/>
  <c r="AA132" i="51"/>
  <c r="Z132" i="51"/>
  <c r="Y132" i="51"/>
  <c r="X132" i="51"/>
  <c r="W132" i="51"/>
  <c r="V132" i="51"/>
  <c r="T132" i="51"/>
  <c r="S132" i="51"/>
  <c r="R132" i="51"/>
  <c r="Q132" i="51"/>
  <c r="P132" i="51"/>
  <c r="N132" i="51"/>
  <c r="O132" i="51"/>
  <c r="M132" i="51"/>
  <c r="AA140" i="51"/>
  <c r="Z140" i="51"/>
  <c r="Y140" i="51"/>
  <c r="X140" i="51"/>
  <c r="W140" i="51"/>
  <c r="V140" i="51"/>
  <c r="T140" i="51"/>
  <c r="S140" i="51"/>
  <c r="R140" i="51"/>
  <c r="Q140" i="51"/>
  <c r="P140" i="51"/>
  <c r="N140" i="51"/>
  <c r="O140" i="51"/>
  <c r="M140" i="51"/>
  <c r="AA148" i="51"/>
  <c r="Z148" i="51"/>
  <c r="Y148" i="51"/>
  <c r="X148" i="51"/>
  <c r="W148" i="51"/>
  <c r="V148" i="51"/>
  <c r="T148" i="51"/>
  <c r="S148" i="51"/>
  <c r="R148" i="51"/>
  <c r="Q148" i="51"/>
  <c r="P148" i="51"/>
  <c r="N148" i="51"/>
  <c r="O148" i="51"/>
  <c r="M148" i="51"/>
  <c r="AA156" i="51"/>
  <c r="Z156" i="51"/>
  <c r="Y156" i="51"/>
  <c r="X156" i="51"/>
  <c r="W156" i="51"/>
  <c r="V156" i="51"/>
  <c r="T156" i="51"/>
  <c r="S156" i="51"/>
  <c r="R156" i="51"/>
  <c r="Q156" i="51"/>
  <c r="P156" i="51"/>
  <c r="N156" i="51"/>
  <c r="O156" i="51"/>
  <c r="M156" i="51"/>
  <c r="AA164" i="51"/>
  <c r="Z164" i="51"/>
  <c r="Y164" i="51"/>
  <c r="X164" i="51"/>
  <c r="W164" i="51"/>
  <c r="V164" i="51"/>
  <c r="T164" i="51"/>
  <c r="S164" i="51"/>
  <c r="R164" i="51"/>
  <c r="Q164" i="51"/>
  <c r="P164" i="51"/>
  <c r="N164" i="51"/>
  <c r="O164" i="51"/>
  <c r="M164" i="51"/>
  <c r="AA172" i="51"/>
  <c r="Z172" i="51"/>
  <c r="Y172" i="51"/>
  <c r="X172" i="51"/>
  <c r="W172" i="51"/>
  <c r="V172" i="51"/>
  <c r="T172" i="51"/>
  <c r="S172" i="51"/>
  <c r="R172" i="51"/>
  <c r="Q172" i="51"/>
  <c r="P172" i="51"/>
  <c r="N172" i="51"/>
  <c r="O172" i="51"/>
  <c r="M172" i="51"/>
  <c r="AA180" i="51"/>
  <c r="Z180" i="51"/>
  <c r="Y180" i="51"/>
  <c r="X180" i="51"/>
  <c r="W180" i="51"/>
  <c r="V180" i="51"/>
  <c r="T180" i="51"/>
  <c r="S180" i="51"/>
  <c r="R180" i="51"/>
  <c r="Q180" i="51"/>
  <c r="P180" i="51"/>
  <c r="N180" i="51"/>
  <c r="O180" i="51"/>
  <c r="M180" i="51"/>
  <c r="AA188" i="51"/>
  <c r="Z188" i="51"/>
  <c r="Y188" i="51"/>
  <c r="X188" i="51"/>
  <c r="W188" i="51"/>
  <c r="V188" i="51"/>
  <c r="T188" i="51"/>
  <c r="S188" i="51"/>
  <c r="R188" i="51"/>
  <c r="Q188" i="51"/>
  <c r="P188" i="51"/>
  <c r="N188" i="51"/>
  <c r="O188" i="51"/>
  <c r="M188" i="51"/>
  <c r="AA196" i="51"/>
  <c r="Z196" i="51"/>
  <c r="Y196" i="51"/>
  <c r="X196" i="51"/>
  <c r="W196" i="51"/>
  <c r="V196" i="51"/>
  <c r="T196" i="51"/>
  <c r="S196" i="51"/>
  <c r="R196" i="51"/>
  <c r="Q196" i="51"/>
  <c r="P196" i="51"/>
  <c r="N196" i="51"/>
  <c r="O196" i="51"/>
  <c r="M196" i="51"/>
  <c r="AA204" i="51"/>
  <c r="Z204" i="51"/>
  <c r="Y204" i="51"/>
  <c r="X204" i="51"/>
  <c r="W204" i="51"/>
  <c r="V204" i="51"/>
  <c r="T204" i="51"/>
  <c r="S204" i="51"/>
  <c r="R204" i="51"/>
  <c r="Q204" i="51"/>
  <c r="P204" i="51"/>
  <c r="N204" i="51"/>
  <c r="O204" i="51"/>
  <c r="M204" i="51"/>
  <c r="AA212" i="51"/>
  <c r="Z212" i="51"/>
  <c r="Y212" i="51"/>
  <c r="X212" i="51"/>
  <c r="W212" i="51"/>
  <c r="V212" i="51"/>
  <c r="T212" i="51"/>
  <c r="S212" i="51"/>
  <c r="R212" i="51"/>
  <c r="Q212" i="51"/>
  <c r="P212" i="51"/>
  <c r="N212" i="51"/>
  <c r="O212" i="51"/>
  <c r="M212" i="51"/>
  <c r="AA220" i="51"/>
  <c r="Z220" i="51"/>
  <c r="Y220" i="51"/>
  <c r="X220" i="51"/>
  <c r="W220" i="51"/>
  <c r="V220" i="51"/>
  <c r="T220" i="51"/>
  <c r="S220" i="51"/>
  <c r="R220" i="51"/>
  <c r="Q220" i="51"/>
  <c r="P220" i="51"/>
  <c r="N220" i="51"/>
  <c r="O220" i="51"/>
  <c r="M220" i="51"/>
  <c r="AA228" i="51"/>
  <c r="Z228" i="51"/>
  <c r="Y228" i="51"/>
  <c r="X228" i="51"/>
  <c r="W228" i="51"/>
  <c r="V228" i="51"/>
  <c r="T228" i="51"/>
  <c r="S228" i="51"/>
  <c r="R228" i="51"/>
  <c r="Q228" i="51"/>
  <c r="P228" i="51"/>
  <c r="N228" i="51"/>
  <c r="O228" i="51"/>
  <c r="M228" i="51"/>
  <c r="AA236" i="51"/>
  <c r="Z236" i="51"/>
  <c r="Y236" i="51"/>
  <c r="X236" i="51"/>
  <c r="W236" i="51"/>
  <c r="V236" i="51"/>
  <c r="T236" i="51"/>
  <c r="R236" i="51"/>
  <c r="S236" i="51"/>
  <c r="Q236" i="51"/>
  <c r="P236" i="51"/>
  <c r="N236" i="51"/>
  <c r="O236" i="51"/>
  <c r="M236" i="51"/>
  <c r="AA244" i="51"/>
  <c r="Z244" i="51"/>
  <c r="Y244" i="51"/>
  <c r="X244" i="51"/>
  <c r="W244" i="51"/>
  <c r="V244" i="51"/>
  <c r="T244" i="51"/>
  <c r="R244" i="51"/>
  <c r="S244" i="51"/>
  <c r="Q244" i="51"/>
  <c r="P244" i="51"/>
  <c r="N244" i="51"/>
  <c r="O244" i="51"/>
  <c r="M244" i="51"/>
  <c r="AA252" i="51"/>
  <c r="Z252" i="51"/>
  <c r="Y252" i="51"/>
  <c r="X252" i="51"/>
  <c r="W252" i="51"/>
  <c r="V252" i="51"/>
  <c r="T252" i="51"/>
  <c r="S252" i="51"/>
  <c r="R252" i="51"/>
  <c r="Q252" i="51"/>
  <c r="P252" i="51"/>
  <c r="N252" i="51"/>
  <c r="O252" i="51"/>
  <c r="M252" i="51"/>
  <c r="AA276" i="51"/>
  <c r="Z276" i="51"/>
  <c r="Y276" i="51"/>
  <c r="X276" i="51"/>
  <c r="W276" i="51"/>
  <c r="V276" i="51"/>
  <c r="T276" i="51"/>
  <c r="R276" i="51"/>
  <c r="S276" i="51"/>
  <c r="Q276" i="51"/>
  <c r="P276" i="51"/>
  <c r="N276" i="51"/>
  <c r="O276" i="51"/>
  <c r="M276" i="51"/>
  <c r="AA284" i="51"/>
  <c r="Z284" i="51"/>
  <c r="Y284" i="51"/>
  <c r="X284" i="51"/>
  <c r="W284" i="51"/>
  <c r="V284" i="51"/>
  <c r="T284" i="51"/>
  <c r="S284" i="51"/>
  <c r="R284" i="51"/>
  <c r="Q284" i="51"/>
  <c r="P284" i="51"/>
  <c r="N284" i="51"/>
  <c r="O284" i="51"/>
  <c r="M284" i="51"/>
  <c r="AA308" i="51"/>
  <c r="Z308" i="51"/>
  <c r="Y308" i="51"/>
  <c r="X308" i="51"/>
  <c r="W308" i="51"/>
  <c r="V308" i="51"/>
  <c r="T308" i="51"/>
  <c r="S308" i="51"/>
  <c r="R308" i="51"/>
  <c r="Q308" i="51"/>
  <c r="P308" i="51"/>
  <c r="N308" i="51"/>
  <c r="O308" i="51"/>
  <c r="M308" i="51"/>
  <c r="AA903" i="51"/>
  <c r="Z903" i="51"/>
  <c r="Y903" i="51"/>
  <c r="X903" i="51"/>
  <c r="W903" i="51"/>
  <c r="V903" i="51"/>
  <c r="T903" i="51"/>
  <c r="S903" i="51"/>
  <c r="R903" i="51"/>
  <c r="Q903" i="51"/>
  <c r="P903" i="51"/>
  <c r="O903" i="51"/>
  <c r="N903" i="51"/>
  <c r="M903" i="51"/>
  <c r="AA975" i="51"/>
  <c r="Z975" i="51"/>
  <c r="Y975" i="51"/>
  <c r="X975" i="51"/>
  <c r="W975" i="51"/>
  <c r="V975" i="51"/>
  <c r="T975" i="51"/>
  <c r="S975" i="51"/>
  <c r="R975" i="51"/>
  <c r="Q975" i="51"/>
  <c r="P975" i="51"/>
  <c r="O975" i="51"/>
  <c r="N975" i="51"/>
  <c r="M975" i="51"/>
  <c r="AA69" i="51"/>
  <c r="Z69" i="51"/>
  <c r="Y69" i="51"/>
  <c r="X69" i="51"/>
  <c r="W69" i="51"/>
  <c r="V69" i="51"/>
  <c r="T69" i="51"/>
  <c r="S69" i="51"/>
  <c r="R69" i="51"/>
  <c r="Q69" i="51"/>
  <c r="P69" i="51"/>
  <c r="N69" i="51"/>
  <c r="O69" i="51"/>
  <c r="M69" i="51"/>
  <c r="AA101" i="51"/>
  <c r="Z101" i="51"/>
  <c r="Y101" i="51"/>
  <c r="X101" i="51"/>
  <c r="W101" i="51"/>
  <c r="V101" i="51"/>
  <c r="T101" i="51"/>
  <c r="S101" i="51"/>
  <c r="R101" i="51"/>
  <c r="Q101" i="51"/>
  <c r="P101" i="51"/>
  <c r="N101" i="51"/>
  <c r="O101" i="51"/>
  <c r="M101" i="51"/>
  <c r="AA133" i="51"/>
  <c r="Z133" i="51"/>
  <c r="Y133" i="51"/>
  <c r="X133" i="51"/>
  <c r="W133" i="51"/>
  <c r="V133" i="51"/>
  <c r="T133" i="51"/>
  <c r="R133" i="51"/>
  <c r="S133" i="51"/>
  <c r="Q133" i="51"/>
  <c r="P133" i="51"/>
  <c r="N133" i="51"/>
  <c r="O133" i="51"/>
  <c r="M133" i="51"/>
  <c r="AA165" i="51"/>
  <c r="Z165" i="51"/>
  <c r="Y165" i="51"/>
  <c r="X165" i="51"/>
  <c r="W165" i="51"/>
  <c r="V165" i="51"/>
  <c r="T165" i="51"/>
  <c r="S165" i="51"/>
  <c r="R165" i="51"/>
  <c r="Q165" i="51"/>
  <c r="P165" i="51"/>
  <c r="N165" i="51"/>
  <c r="O165" i="51"/>
  <c r="M165" i="51"/>
  <c r="AA197" i="51"/>
  <c r="Z197" i="51"/>
  <c r="Y197" i="51"/>
  <c r="X197" i="51"/>
  <c r="W197" i="51"/>
  <c r="V197" i="51"/>
  <c r="T197" i="51"/>
  <c r="R197" i="51"/>
  <c r="S197" i="51"/>
  <c r="Q197" i="51"/>
  <c r="P197" i="51"/>
  <c r="N197" i="51"/>
  <c r="O197" i="51"/>
  <c r="M197" i="51"/>
  <c r="AA229" i="51"/>
  <c r="Z229" i="51"/>
  <c r="Y229" i="51"/>
  <c r="X229" i="51"/>
  <c r="W229" i="51"/>
  <c r="V229" i="51"/>
  <c r="T229" i="51"/>
  <c r="S229" i="51"/>
  <c r="R229" i="51"/>
  <c r="Q229" i="51"/>
  <c r="P229" i="51"/>
  <c r="N229" i="51"/>
  <c r="O229" i="51"/>
  <c r="M229" i="51"/>
  <c r="AA261" i="51"/>
  <c r="Z261" i="51"/>
  <c r="Y261" i="51"/>
  <c r="X261" i="51"/>
  <c r="W261" i="51"/>
  <c r="V261" i="51"/>
  <c r="T261" i="51"/>
  <c r="S261" i="51"/>
  <c r="R261" i="51"/>
  <c r="Q261" i="51"/>
  <c r="P261" i="51"/>
  <c r="N261" i="51"/>
  <c r="O261" i="51"/>
  <c r="M261" i="51"/>
  <c r="AA269" i="51"/>
  <c r="Z269" i="51"/>
  <c r="Y269" i="51"/>
  <c r="X269" i="51"/>
  <c r="W269" i="51"/>
  <c r="V269" i="51"/>
  <c r="T269" i="51"/>
  <c r="S269" i="51"/>
  <c r="R269" i="51"/>
  <c r="Q269" i="51"/>
  <c r="P269" i="51"/>
  <c r="N269" i="51"/>
  <c r="O269" i="51"/>
  <c r="M269" i="51"/>
  <c r="AA293" i="51"/>
  <c r="Z293" i="51"/>
  <c r="Y293" i="51"/>
  <c r="X293" i="51"/>
  <c r="W293" i="51"/>
  <c r="V293" i="51"/>
  <c r="T293" i="51"/>
  <c r="S293" i="51"/>
  <c r="R293" i="51"/>
  <c r="Q293" i="51"/>
  <c r="P293" i="51"/>
  <c r="N293" i="51"/>
  <c r="O293" i="51"/>
  <c r="M293" i="51"/>
  <c r="AA301" i="51"/>
  <c r="Y301" i="51"/>
  <c r="Z301" i="51"/>
  <c r="X301" i="51"/>
  <c r="W301" i="51"/>
  <c r="V301" i="51"/>
  <c r="T301" i="51"/>
  <c r="S301" i="51"/>
  <c r="R301" i="51"/>
  <c r="Q301" i="51"/>
  <c r="P301" i="51"/>
  <c r="N301" i="51"/>
  <c r="O301" i="51"/>
  <c r="M301" i="51"/>
  <c r="AA911" i="51"/>
  <c r="Z911" i="51"/>
  <c r="Y911" i="51"/>
  <c r="X911" i="51"/>
  <c r="W911" i="51"/>
  <c r="V911" i="51"/>
  <c r="T911" i="51"/>
  <c r="S911" i="51"/>
  <c r="R911" i="51"/>
  <c r="Q911" i="51"/>
  <c r="P911" i="51"/>
  <c r="O911" i="51"/>
  <c r="N911" i="51"/>
  <c r="M911" i="51"/>
  <c r="AA959" i="51"/>
  <c r="Z959" i="51"/>
  <c r="Y959" i="51"/>
  <c r="X959" i="51"/>
  <c r="W959" i="51"/>
  <c r="V959" i="51"/>
  <c r="T959" i="51"/>
  <c r="S959" i="51"/>
  <c r="R959" i="51"/>
  <c r="Q959" i="51"/>
  <c r="P959" i="51"/>
  <c r="O959" i="51"/>
  <c r="N959" i="51"/>
  <c r="M959" i="51"/>
  <c r="AA991" i="51"/>
  <c r="Z991" i="51"/>
  <c r="Y991" i="51"/>
  <c r="X991" i="51"/>
  <c r="W991" i="51"/>
  <c r="V991" i="51"/>
  <c r="T991" i="51"/>
  <c r="S991" i="51"/>
  <c r="R991" i="51"/>
  <c r="P991" i="51"/>
  <c r="Q991" i="51"/>
  <c r="O991" i="51"/>
  <c r="N991" i="51"/>
  <c r="M991" i="51"/>
  <c r="AA314" i="51"/>
  <c r="Z314" i="51"/>
  <c r="Y314" i="51"/>
  <c r="X314" i="51"/>
  <c r="W314" i="51"/>
  <c r="V314" i="51"/>
  <c r="T314" i="51"/>
  <c r="R314" i="51"/>
  <c r="S314" i="51"/>
  <c r="Q314" i="51"/>
  <c r="O314" i="51"/>
  <c r="P314" i="51"/>
  <c r="N314" i="51"/>
  <c r="M314" i="51"/>
  <c r="AA322" i="51"/>
  <c r="Z322" i="51"/>
  <c r="Y322" i="51"/>
  <c r="X322" i="51"/>
  <c r="W322" i="51"/>
  <c r="V322" i="51"/>
  <c r="T322" i="51"/>
  <c r="R322" i="51"/>
  <c r="S322" i="51"/>
  <c r="Q322" i="51"/>
  <c r="O322" i="51"/>
  <c r="P322" i="51"/>
  <c r="N322" i="51"/>
  <c r="M322" i="51"/>
  <c r="AA338" i="51"/>
  <c r="Z338" i="51"/>
  <c r="Y338" i="51"/>
  <c r="X338" i="51"/>
  <c r="W338" i="51"/>
  <c r="V338" i="51"/>
  <c r="T338" i="51"/>
  <c r="R338" i="51"/>
  <c r="S338" i="51"/>
  <c r="Q338" i="51"/>
  <c r="O338" i="51"/>
  <c r="P338" i="51"/>
  <c r="N338" i="51"/>
  <c r="M338" i="51"/>
  <c r="AA346" i="51"/>
  <c r="Z346" i="51"/>
  <c r="Y346" i="51"/>
  <c r="X346" i="51"/>
  <c r="W346" i="51"/>
  <c r="V346" i="51"/>
  <c r="T346" i="51"/>
  <c r="R346" i="51"/>
  <c r="S346" i="51"/>
  <c r="Q346" i="51"/>
  <c r="O346" i="51"/>
  <c r="P346" i="51"/>
  <c r="N346" i="51"/>
  <c r="M346" i="51"/>
  <c r="AA354" i="51"/>
  <c r="Z354" i="51"/>
  <c r="Y354" i="51"/>
  <c r="X354" i="51"/>
  <c r="W354" i="51"/>
  <c r="V354" i="51"/>
  <c r="T354" i="51"/>
  <c r="R354" i="51"/>
  <c r="S354" i="51"/>
  <c r="Q354" i="51"/>
  <c r="O354" i="51"/>
  <c r="P354" i="51"/>
  <c r="N354" i="51"/>
  <c r="M354" i="51"/>
  <c r="AA362" i="51"/>
  <c r="Z362" i="51"/>
  <c r="Y362" i="51"/>
  <c r="X362" i="51"/>
  <c r="W362" i="51"/>
  <c r="V362" i="51"/>
  <c r="T362" i="51"/>
  <c r="R362" i="51"/>
  <c r="S362" i="51"/>
  <c r="Q362" i="51"/>
  <c r="O362" i="51"/>
  <c r="P362" i="51"/>
  <c r="N362" i="51"/>
  <c r="M362" i="51"/>
  <c r="AA370" i="51"/>
  <c r="Z370" i="51"/>
  <c r="Y370" i="51"/>
  <c r="X370" i="51"/>
  <c r="W370" i="51"/>
  <c r="V370" i="51"/>
  <c r="T370" i="51"/>
  <c r="R370" i="51"/>
  <c r="S370" i="51"/>
  <c r="Q370" i="51"/>
  <c r="O370" i="51"/>
  <c r="P370" i="51"/>
  <c r="N370" i="51"/>
  <c r="M370" i="51"/>
  <c r="AA378" i="51"/>
  <c r="Z378" i="51"/>
  <c r="Y378" i="51"/>
  <c r="X378" i="51"/>
  <c r="W378" i="51"/>
  <c r="V378" i="51"/>
  <c r="T378" i="51"/>
  <c r="R378" i="51"/>
  <c r="S378" i="51"/>
  <c r="Q378" i="51"/>
  <c r="O378" i="51"/>
  <c r="P378" i="51"/>
  <c r="N378" i="51"/>
  <c r="M378" i="51"/>
  <c r="AA386" i="51"/>
  <c r="Z386" i="51"/>
  <c r="Y386" i="51"/>
  <c r="X386" i="51"/>
  <c r="W386" i="51"/>
  <c r="V386" i="51"/>
  <c r="T386" i="51"/>
  <c r="R386" i="51"/>
  <c r="S386" i="51"/>
  <c r="Q386" i="51"/>
  <c r="O386" i="51"/>
  <c r="P386" i="51"/>
  <c r="N386" i="51"/>
  <c r="M386" i="51"/>
  <c r="AA394" i="51"/>
  <c r="Z394" i="51"/>
  <c r="Y394" i="51"/>
  <c r="X394" i="51"/>
  <c r="W394" i="51"/>
  <c r="V394" i="51"/>
  <c r="T394" i="51"/>
  <c r="R394" i="51"/>
  <c r="S394" i="51"/>
  <c r="Q394" i="51"/>
  <c r="O394" i="51"/>
  <c r="P394" i="51"/>
  <c r="N394" i="51"/>
  <c r="M394" i="51"/>
  <c r="AA402" i="51"/>
  <c r="Z402" i="51"/>
  <c r="Y402" i="51"/>
  <c r="X402" i="51"/>
  <c r="W402" i="51"/>
  <c r="V402" i="51"/>
  <c r="T402" i="51"/>
  <c r="R402" i="51"/>
  <c r="S402" i="51"/>
  <c r="Q402" i="51"/>
  <c r="O402" i="51"/>
  <c r="P402" i="51"/>
  <c r="N402" i="51"/>
  <c r="M402" i="51"/>
  <c r="AA410" i="51"/>
  <c r="Z410" i="51"/>
  <c r="Y410" i="51"/>
  <c r="X410" i="51"/>
  <c r="W410" i="51"/>
  <c r="V410" i="51"/>
  <c r="T410" i="51"/>
  <c r="R410" i="51"/>
  <c r="S410" i="51"/>
  <c r="Q410" i="51"/>
  <c r="O410" i="51"/>
  <c r="P410" i="51"/>
  <c r="N410" i="51"/>
  <c r="M410" i="51"/>
  <c r="AA418" i="51"/>
  <c r="Z418" i="51"/>
  <c r="Y418" i="51"/>
  <c r="X418" i="51"/>
  <c r="W418" i="51"/>
  <c r="V418" i="51"/>
  <c r="T418" i="51"/>
  <c r="R418" i="51"/>
  <c r="S418" i="51"/>
  <c r="Q418" i="51"/>
  <c r="O418" i="51"/>
  <c r="P418" i="51"/>
  <c r="N418" i="51"/>
  <c r="M418" i="51"/>
  <c r="AA426" i="51"/>
  <c r="Z426" i="51"/>
  <c r="Y426" i="51"/>
  <c r="X426" i="51"/>
  <c r="W426" i="51"/>
  <c r="V426" i="51"/>
  <c r="T426" i="51"/>
  <c r="R426" i="51"/>
  <c r="S426" i="51"/>
  <c r="Q426" i="51"/>
  <c r="O426" i="51"/>
  <c r="P426" i="51"/>
  <c r="N426" i="51"/>
  <c r="M426" i="51"/>
  <c r="AA434" i="51"/>
  <c r="Z434" i="51"/>
  <c r="Y434" i="51"/>
  <c r="X434" i="51"/>
  <c r="W434" i="51"/>
  <c r="V434" i="51"/>
  <c r="T434" i="51"/>
  <c r="R434" i="51"/>
  <c r="S434" i="51"/>
  <c r="Q434" i="51"/>
  <c r="O434" i="51"/>
  <c r="P434" i="51"/>
  <c r="N434" i="51"/>
  <c r="M434" i="51"/>
  <c r="AA442" i="51"/>
  <c r="Z442" i="51"/>
  <c r="Y442" i="51"/>
  <c r="X442" i="51"/>
  <c r="W442" i="51"/>
  <c r="V442" i="51"/>
  <c r="T442" i="51"/>
  <c r="R442" i="51"/>
  <c r="S442" i="51"/>
  <c r="Q442" i="51"/>
  <c r="O442" i="51"/>
  <c r="P442" i="51"/>
  <c r="N442" i="51"/>
  <c r="M442" i="51"/>
  <c r="AA450" i="51"/>
  <c r="Z450" i="51"/>
  <c r="Y450" i="51"/>
  <c r="X450" i="51"/>
  <c r="W450" i="51"/>
  <c r="V450" i="51"/>
  <c r="T450" i="51"/>
  <c r="R450" i="51"/>
  <c r="S450" i="51"/>
  <c r="Q450" i="51"/>
  <c r="O450" i="51"/>
  <c r="P450" i="51"/>
  <c r="N450" i="51"/>
  <c r="M450" i="51"/>
  <c r="AA458" i="51"/>
  <c r="Z458" i="51"/>
  <c r="Y458" i="51"/>
  <c r="X458" i="51"/>
  <c r="W458" i="51"/>
  <c r="V458" i="51"/>
  <c r="T458" i="51"/>
  <c r="R458" i="51"/>
  <c r="S458" i="51"/>
  <c r="Q458" i="51"/>
  <c r="O458" i="51"/>
  <c r="P458" i="51"/>
  <c r="N458" i="51"/>
  <c r="M458" i="51"/>
  <c r="AA466" i="51"/>
  <c r="Z466" i="51"/>
  <c r="Y466" i="51"/>
  <c r="X466" i="51"/>
  <c r="W466" i="51"/>
  <c r="V466" i="51"/>
  <c r="T466" i="51"/>
  <c r="R466" i="51"/>
  <c r="S466" i="51"/>
  <c r="Q466" i="51"/>
  <c r="O466" i="51"/>
  <c r="P466" i="51"/>
  <c r="N466" i="51"/>
  <c r="M466" i="51"/>
  <c r="AA474" i="51"/>
  <c r="Z474" i="51"/>
  <c r="Y474" i="51"/>
  <c r="X474" i="51"/>
  <c r="W474" i="51"/>
  <c r="V474" i="51"/>
  <c r="T474" i="51"/>
  <c r="R474" i="51"/>
  <c r="S474" i="51"/>
  <c r="Q474" i="51"/>
  <c r="O474" i="51"/>
  <c r="P474" i="51"/>
  <c r="N474" i="51"/>
  <c r="M474" i="51"/>
  <c r="AA482" i="51"/>
  <c r="Z482" i="51"/>
  <c r="Y482" i="51"/>
  <c r="X482" i="51"/>
  <c r="W482" i="51"/>
  <c r="V482" i="51"/>
  <c r="T482" i="51"/>
  <c r="R482" i="51"/>
  <c r="S482" i="51"/>
  <c r="Q482" i="51"/>
  <c r="O482" i="51"/>
  <c r="P482" i="51"/>
  <c r="N482" i="51"/>
  <c r="M482" i="51"/>
  <c r="AA498" i="51"/>
  <c r="Z498" i="51"/>
  <c r="Y498" i="51"/>
  <c r="X498" i="51"/>
  <c r="W498" i="51"/>
  <c r="V498" i="51"/>
  <c r="T498" i="51"/>
  <c r="R498" i="51"/>
  <c r="S498" i="51"/>
  <c r="Q498" i="51"/>
  <c r="O498" i="51"/>
  <c r="P498" i="51"/>
  <c r="N498" i="51"/>
  <c r="M498" i="51"/>
  <c r="AA506" i="51"/>
  <c r="Z506" i="51"/>
  <c r="Y506" i="51"/>
  <c r="X506" i="51"/>
  <c r="W506" i="51"/>
  <c r="V506" i="51"/>
  <c r="T506" i="51"/>
  <c r="R506" i="51"/>
  <c r="S506" i="51"/>
  <c r="Q506" i="51"/>
  <c r="O506" i="51"/>
  <c r="P506" i="51"/>
  <c r="N506" i="51"/>
  <c r="M506" i="51"/>
  <c r="AA514" i="51"/>
  <c r="Z514" i="51"/>
  <c r="Y514" i="51"/>
  <c r="X514" i="51"/>
  <c r="W514" i="51"/>
  <c r="V514" i="51"/>
  <c r="T514" i="51"/>
  <c r="R514" i="51"/>
  <c r="S514" i="51"/>
  <c r="Q514" i="51"/>
  <c r="O514" i="51"/>
  <c r="P514" i="51"/>
  <c r="N514" i="51"/>
  <c r="M514" i="51"/>
  <c r="AA522" i="51"/>
  <c r="Z522" i="51"/>
  <c r="Y522" i="51"/>
  <c r="X522" i="51"/>
  <c r="W522" i="51"/>
  <c r="V522" i="51"/>
  <c r="T522" i="51"/>
  <c r="R522" i="51"/>
  <c r="S522" i="51"/>
  <c r="Q522" i="51"/>
  <c r="O522" i="51"/>
  <c r="P522" i="51"/>
  <c r="N522" i="51"/>
  <c r="M522" i="51"/>
  <c r="AA530" i="51"/>
  <c r="Z530" i="51"/>
  <c r="Y530" i="51"/>
  <c r="X530" i="51"/>
  <c r="W530" i="51"/>
  <c r="V530" i="51"/>
  <c r="T530" i="51"/>
  <c r="R530" i="51"/>
  <c r="S530" i="51"/>
  <c r="Q530" i="51"/>
  <c r="O530" i="51"/>
  <c r="P530" i="51"/>
  <c r="N530" i="51"/>
  <c r="M530" i="51"/>
  <c r="AA538" i="51"/>
  <c r="Z538" i="51"/>
  <c r="Y538" i="51"/>
  <c r="X538" i="51"/>
  <c r="W538" i="51"/>
  <c r="V538" i="51"/>
  <c r="T538" i="51"/>
  <c r="R538" i="51"/>
  <c r="S538" i="51"/>
  <c r="Q538" i="51"/>
  <c r="O538" i="51"/>
  <c r="P538" i="51"/>
  <c r="N538" i="51"/>
  <c r="M538" i="51"/>
  <c r="AA546" i="51"/>
  <c r="Z546" i="51"/>
  <c r="Y546" i="51"/>
  <c r="X546" i="51"/>
  <c r="W546" i="51"/>
  <c r="V546" i="51"/>
  <c r="T546" i="51"/>
  <c r="R546" i="51"/>
  <c r="S546" i="51"/>
  <c r="Q546" i="51"/>
  <c r="O546" i="51"/>
  <c r="P546" i="51"/>
  <c r="N546" i="51"/>
  <c r="M546" i="51"/>
  <c r="AA554" i="51"/>
  <c r="Z554" i="51"/>
  <c r="Y554" i="51"/>
  <c r="X554" i="51"/>
  <c r="W554" i="51"/>
  <c r="V554" i="51"/>
  <c r="T554" i="51"/>
  <c r="R554" i="51"/>
  <c r="S554" i="51"/>
  <c r="Q554" i="51"/>
  <c r="O554" i="51"/>
  <c r="P554" i="51"/>
  <c r="N554" i="51"/>
  <c r="M554" i="51"/>
  <c r="AA562" i="51"/>
  <c r="Z562" i="51"/>
  <c r="Y562" i="51"/>
  <c r="X562" i="51"/>
  <c r="W562" i="51"/>
  <c r="V562" i="51"/>
  <c r="T562" i="51"/>
  <c r="R562" i="51"/>
  <c r="S562" i="51"/>
  <c r="Q562" i="51"/>
  <c r="O562" i="51"/>
  <c r="P562" i="51"/>
  <c r="N562" i="51"/>
  <c r="M562" i="51"/>
  <c r="AA570" i="51"/>
  <c r="Z570" i="51"/>
  <c r="Y570" i="51"/>
  <c r="X570" i="51"/>
  <c r="W570" i="51"/>
  <c r="V570" i="51"/>
  <c r="T570" i="51"/>
  <c r="R570" i="51"/>
  <c r="S570" i="51"/>
  <c r="Q570" i="51"/>
  <c r="O570" i="51"/>
  <c r="P570" i="51"/>
  <c r="N570" i="51"/>
  <c r="M570" i="51"/>
  <c r="AA578" i="51"/>
  <c r="Z578" i="51"/>
  <c r="Y578" i="51"/>
  <c r="X578" i="51"/>
  <c r="W578" i="51"/>
  <c r="V578" i="51"/>
  <c r="T578" i="51"/>
  <c r="R578" i="51"/>
  <c r="S578" i="51"/>
  <c r="Q578" i="51"/>
  <c r="O578" i="51"/>
  <c r="P578" i="51"/>
  <c r="N578" i="51"/>
  <c r="M578" i="51"/>
  <c r="AA586" i="51"/>
  <c r="Z586" i="51"/>
  <c r="Y586" i="51"/>
  <c r="X586" i="51"/>
  <c r="W586" i="51"/>
  <c r="V586" i="51"/>
  <c r="T586" i="51"/>
  <c r="R586" i="51"/>
  <c r="S586" i="51"/>
  <c r="Q586" i="51"/>
  <c r="O586" i="51"/>
  <c r="P586" i="51"/>
  <c r="N586" i="51"/>
  <c r="M586" i="51"/>
  <c r="AA594" i="51"/>
  <c r="Z594" i="51"/>
  <c r="Y594" i="51"/>
  <c r="X594" i="51"/>
  <c r="W594" i="51"/>
  <c r="V594" i="51"/>
  <c r="T594" i="51"/>
  <c r="R594" i="51"/>
  <c r="S594" i="51"/>
  <c r="Q594" i="51"/>
  <c r="O594" i="51"/>
  <c r="P594" i="51"/>
  <c r="N594" i="51"/>
  <c r="M594" i="51"/>
  <c r="AA602" i="51"/>
  <c r="Z602" i="51"/>
  <c r="Y602" i="51"/>
  <c r="X602" i="51"/>
  <c r="W602" i="51"/>
  <c r="V602" i="51"/>
  <c r="T602" i="51"/>
  <c r="R602" i="51"/>
  <c r="S602" i="51"/>
  <c r="Q602" i="51"/>
  <c r="O602" i="51"/>
  <c r="P602" i="51"/>
  <c r="N602" i="51"/>
  <c r="M602" i="51"/>
  <c r="AA610" i="51"/>
  <c r="Z610" i="51"/>
  <c r="Y610" i="51"/>
  <c r="X610" i="51"/>
  <c r="W610" i="51"/>
  <c r="V610" i="51"/>
  <c r="T610" i="51"/>
  <c r="R610" i="51"/>
  <c r="S610" i="51"/>
  <c r="Q610" i="51"/>
  <c r="O610" i="51"/>
  <c r="P610" i="51"/>
  <c r="N610" i="51"/>
  <c r="M610" i="51"/>
  <c r="AA618" i="51"/>
  <c r="Z618" i="51"/>
  <c r="Y618" i="51"/>
  <c r="X618" i="51"/>
  <c r="W618" i="51"/>
  <c r="V618" i="51"/>
  <c r="T618" i="51"/>
  <c r="S618" i="51"/>
  <c r="Q618" i="51"/>
  <c r="R618" i="51"/>
  <c r="O618" i="51"/>
  <c r="P618" i="51"/>
  <c r="N618" i="51"/>
  <c r="M618" i="51"/>
  <c r="AA626" i="51"/>
  <c r="Z626" i="51"/>
  <c r="Y626" i="51"/>
  <c r="X626" i="51"/>
  <c r="W626" i="51"/>
  <c r="V626" i="51"/>
  <c r="T626" i="51"/>
  <c r="S626" i="51"/>
  <c r="Q626" i="51"/>
  <c r="R626" i="51"/>
  <c r="O626" i="51"/>
  <c r="P626" i="51"/>
  <c r="N626" i="51"/>
  <c r="M626" i="51"/>
  <c r="AA634" i="51"/>
  <c r="Z634" i="51"/>
  <c r="Y634" i="51"/>
  <c r="X634" i="51"/>
  <c r="W634" i="51"/>
  <c r="V634" i="51"/>
  <c r="T634" i="51"/>
  <c r="S634" i="51"/>
  <c r="Q634" i="51"/>
  <c r="R634" i="51"/>
  <c r="O634" i="51"/>
  <c r="P634" i="51"/>
  <c r="N634" i="51"/>
  <c r="M634" i="51"/>
  <c r="AA642" i="51"/>
  <c r="Z642" i="51"/>
  <c r="Y642" i="51"/>
  <c r="X642" i="51"/>
  <c r="W642" i="51"/>
  <c r="V642" i="51"/>
  <c r="T642" i="51"/>
  <c r="S642" i="51"/>
  <c r="Q642" i="51"/>
  <c r="R642" i="51"/>
  <c r="O642" i="51"/>
  <c r="P642" i="51"/>
  <c r="N642" i="51"/>
  <c r="M642" i="51"/>
  <c r="AA650" i="51"/>
  <c r="Z650" i="51"/>
  <c r="Y650" i="51"/>
  <c r="X650" i="51"/>
  <c r="W650" i="51"/>
  <c r="V650" i="51"/>
  <c r="T650" i="51"/>
  <c r="S650" i="51"/>
  <c r="Q650" i="51"/>
  <c r="R650" i="51"/>
  <c r="O650" i="51"/>
  <c r="P650" i="51"/>
  <c r="N650" i="51"/>
  <c r="M650" i="51"/>
  <c r="AA658" i="51"/>
  <c r="Z658" i="51"/>
  <c r="Y658" i="51"/>
  <c r="X658" i="51"/>
  <c r="W658" i="51"/>
  <c r="V658" i="51"/>
  <c r="T658" i="51"/>
  <c r="S658" i="51"/>
  <c r="Q658" i="51"/>
  <c r="R658" i="51"/>
  <c r="O658" i="51"/>
  <c r="P658" i="51"/>
  <c r="N658" i="51"/>
  <c r="M658" i="51"/>
  <c r="AA666" i="51"/>
  <c r="Z666" i="51"/>
  <c r="Y666" i="51"/>
  <c r="X666" i="51"/>
  <c r="W666" i="51"/>
  <c r="V666" i="51"/>
  <c r="T666" i="51"/>
  <c r="S666" i="51"/>
  <c r="Q666" i="51"/>
  <c r="R666" i="51"/>
  <c r="O666" i="51"/>
  <c r="P666" i="51"/>
  <c r="N666" i="51"/>
  <c r="M666" i="51"/>
  <c r="AA674" i="51"/>
  <c r="Z674" i="51"/>
  <c r="Y674" i="51"/>
  <c r="X674" i="51"/>
  <c r="W674" i="51"/>
  <c r="V674" i="51"/>
  <c r="T674" i="51"/>
  <c r="S674" i="51"/>
  <c r="Q674" i="51"/>
  <c r="R674" i="51"/>
  <c r="O674" i="51"/>
  <c r="P674" i="51"/>
  <c r="N674" i="51"/>
  <c r="M674" i="51"/>
  <c r="AA682" i="51"/>
  <c r="Z682" i="51"/>
  <c r="Y682" i="51"/>
  <c r="X682" i="51"/>
  <c r="W682" i="51"/>
  <c r="V682" i="51"/>
  <c r="T682" i="51"/>
  <c r="S682" i="51"/>
  <c r="Q682" i="51"/>
  <c r="R682" i="51"/>
  <c r="O682" i="51"/>
  <c r="P682" i="51"/>
  <c r="N682" i="51"/>
  <c r="M682" i="51"/>
  <c r="AA690" i="51"/>
  <c r="Z690" i="51"/>
  <c r="Y690" i="51"/>
  <c r="X690" i="51"/>
  <c r="W690" i="51"/>
  <c r="V690" i="51"/>
  <c r="T690" i="51"/>
  <c r="S690" i="51"/>
  <c r="Q690" i="51"/>
  <c r="R690" i="51"/>
  <c r="O690" i="51"/>
  <c r="P690" i="51"/>
  <c r="N690" i="51"/>
  <c r="M690" i="51"/>
  <c r="AA698" i="51"/>
  <c r="Z698" i="51"/>
  <c r="Y698" i="51"/>
  <c r="X698" i="51"/>
  <c r="W698" i="51"/>
  <c r="V698" i="51"/>
  <c r="T698" i="51"/>
  <c r="S698" i="51"/>
  <c r="Q698" i="51"/>
  <c r="R698" i="51"/>
  <c r="O698" i="51"/>
  <c r="P698" i="51"/>
  <c r="N698" i="51"/>
  <c r="M698" i="51"/>
  <c r="AA706" i="51"/>
  <c r="Z706" i="51"/>
  <c r="Y706" i="51"/>
  <c r="X706" i="51"/>
  <c r="W706" i="51"/>
  <c r="V706" i="51"/>
  <c r="T706" i="51"/>
  <c r="S706" i="51"/>
  <c r="Q706" i="51"/>
  <c r="R706" i="51"/>
  <c r="O706" i="51"/>
  <c r="P706" i="51"/>
  <c r="N706" i="51"/>
  <c r="M706" i="51"/>
  <c r="AA714" i="51"/>
  <c r="Z714" i="51"/>
  <c r="Y714" i="51"/>
  <c r="X714" i="51"/>
  <c r="W714" i="51"/>
  <c r="V714" i="51"/>
  <c r="T714" i="51"/>
  <c r="S714" i="51"/>
  <c r="Q714" i="51"/>
  <c r="R714" i="51"/>
  <c r="O714" i="51"/>
  <c r="P714" i="51"/>
  <c r="N714" i="51"/>
  <c r="M714" i="51"/>
  <c r="AA722" i="51"/>
  <c r="Z722" i="51"/>
  <c r="Y722" i="51"/>
  <c r="X722" i="51"/>
  <c r="W722" i="51"/>
  <c r="V722" i="51"/>
  <c r="T722" i="51"/>
  <c r="S722" i="51"/>
  <c r="Q722" i="51"/>
  <c r="R722" i="51"/>
  <c r="O722" i="51"/>
  <c r="P722" i="51"/>
  <c r="N722" i="51"/>
  <c r="M722" i="51"/>
  <c r="AA730" i="51"/>
  <c r="Z730" i="51"/>
  <c r="Y730" i="51"/>
  <c r="X730" i="51"/>
  <c r="W730" i="51"/>
  <c r="V730" i="51"/>
  <c r="T730" i="51"/>
  <c r="S730" i="51"/>
  <c r="Q730" i="51"/>
  <c r="R730" i="51"/>
  <c r="O730" i="51"/>
  <c r="P730" i="51"/>
  <c r="N730" i="51"/>
  <c r="M730" i="51"/>
  <c r="AA738" i="51"/>
  <c r="Z738" i="51"/>
  <c r="Y738" i="51"/>
  <c r="X738" i="51"/>
  <c r="W738" i="51"/>
  <c r="V738" i="51"/>
  <c r="T738" i="51"/>
  <c r="S738" i="51"/>
  <c r="Q738" i="51"/>
  <c r="R738" i="51"/>
  <c r="O738" i="51"/>
  <c r="P738" i="51"/>
  <c r="N738" i="51"/>
  <c r="M738" i="51"/>
  <c r="AA746" i="51"/>
  <c r="Z746" i="51"/>
  <c r="Y746" i="51"/>
  <c r="X746" i="51"/>
  <c r="W746" i="51"/>
  <c r="V746" i="51"/>
  <c r="T746" i="51"/>
  <c r="S746" i="51"/>
  <c r="Q746" i="51"/>
  <c r="R746" i="51"/>
  <c r="O746" i="51"/>
  <c r="P746" i="51"/>
  <c r="N746" i="51"/>
  <c r="M746" i="51"/>
  <c r="AA754" i="51"/>
  <c r="Z754" i="51"/>
  <c r="Y754" i="51"/>
  <c r="X754" i="51"/>
  <c r="W754" i="51"/>
  <c r="V754" i="51"/>
  <c r="T754" i="51"/>
  <c r="S754" i="51"/>
  <c r="Q754" i="51"/>
  <c r="R754" i="51"/>
  <c r="O754" i="51"/>
  <c r="P754" i="51"/>
  <c r="N754" i="51"/>
  <c r="M754" i="51"/>
  <c r="AA762" i="51"/>
  <c r="Z762" i="51"/>
  <c r="Y762" i="51"/>
  <c r="X762" i="51"/>
  <c r="W762" i="51"/>
  <c r="V762" i="51"/>
  <c r="T762" i="51"/>
  <c r="S762" i="51"/>
  <c r="Q762" i="51"/>
  <c r="R762" i="51"/>
  <c r="O762" i="51"/>
  <c r="P762" i="51"/>
  <c r="N762" i="51"/>
  <c r="M762" i="51"/>
  <c r="AA770" i="51"/>
  <c r="Z770" i="51"/>
  <c r="Y770" i="51"/>
  <c r="X770" i="51"/>
  <c r="W770" i="51"/>
  <c r="V770" i="51"/>
  <c r="T770" i="51"/>
  <c r="S770" i="51"/>
  <c r="Q770" i="51"/>
  <c r="R770" i="51"/>
  <c r="O770" i="51"/>
  <c r="P770" i="51"/>
  <c r="N770" i="51"/>
  <c r="M770" i="51"/>
  <c r="AA778" i="51"/>
  <c r="Z778" i="51"/>
  <c r="Y778" i="51"/>
  <c r="X778" i="51"/>
  <c r="W778" i="51"/>
  <c r="V778" i="51"/>
  <c r="T778" i="51"/>
  <c r="S778" i="51"/>
  <c r="Q778" i="51"/>
  <c r="R778" i="51"/>
  <c r="O778" i="51"/>
  <c r="P778" i="51"/>
  <c r="M778" i="51"/>
  <c r="N778" i="51"/>
  <c r="AA786" i="51"/>
  <c r="Z786" i="51"/>
  <c r="Y786" i="51"/>
  <c r="X786" i="51"/>
  <c r="W786" i="51"/>
  <c r="V786" i="51"/>
  <c r="T786" i="51"/>
  <c r="S786" i="51"/>
  <c r="Q786" i="51"/>
  <c r="R786" i="51"/>
  <c r="O786" i="51"/>
  <c r="P786" i="51"/>
  <c r="M786" i="51"/>
  <c r="N786" i="51"/>
  <c r="AA794" i="51"/>
  <c r="Z794" i="51"/>
  <c r="Y794" i="51"/>
  <c r="X794" i="51"/>
  <c r="W794" i="51"/>
  <c r="V794" i="51"/>
  <c r="T794" i="51"/>
  <c r="S794" i="51"/>
  <c r="Q794" i="51"/>
  <c r="R794" i="51"/>
  <c r="O794" i="51"/>
  <c r="P794" i="51"/>
  <c r="M794" i="51"/>
  <c r="N794" i="51"/>
  <c r="AA802" i="51"/>
  <c r="Z802" i="51"/>
  <c r="Y802" i="51"/>
  <c r="X802" i="51"/>
  <c r="W802" i="51"/>
  <c r="V802" i="51"/>
  <c r="T802" i="51"/>
  <c r="S802" i="51"/>
  <c r="Q802" i="51"/>
  <c r="R802" i="51"/>
  <c r="O802" i="51"/>
  <c r="P802" i="51"/>
  <c r="M802" i="51"/>
  <c r="N802" i="51"/>
  <c r="AA810" i="51"/>
  <c r="Z810" i="51"/>
  <c r="Y810" i="51"/>
  <c r="X810" i="51"/>
  <c r="W810" i="51"/>
  <c r="V810" i="51"/>
  <c r="T810" i="51"/>
  <c r="S810" i="51"/>
  <c r="Q810" i="51"/>
  <c r="R810" i="51"/>
  <c r="O810" i="51"/>
  <c r="P810" i="51"/>
  <c r="M810" i="51"/>
  <c r="N810" i="51"/>
  <c r="AA818" i="51"/>
  <c r="Z818" i="51"/>
  <c r="Y818" i="51"/>
  <c r="X818" i="51"/>
  <c r="W818" i="51"/>
  <c r="V818" i="51"/>
  <c r="T818" i="51"/>
  <c r="S818" i="51"/>
  <c r="Q818" i="51"/>
  <c r="R818" i="51"/>
  <c r="O818" i="51"/>
  <c r="P818" i="51"/>
  <c r="M818" i="51"/>
  <c r="N818" i="51"/>
  <c r="AA826" i="51"/>
  <c r="Z826" i="51"/>
  <c r="Y826" i="51"/>
  <c r="X826" i="51"/>
  <c r="W826" i="51"/>
  <c r="V826" i="51"/>
  <c r="T826" i="51"/>
  <c r="S826" i="51"/>
  <c r="Q826" i="51"/>
  <c r="R826" i="51"/>
  <c r="O826" i="51"/>
  <c r="P826" i="51"/>
  <c r="M826" i="51"/>
  <c r="N826" i="51"/>
  <c r="AA834" i="51"/>
  <c r="Z834" i="51"/>
  <c r="Y834" i="51"/>
  <c r="X834" i="51"/>
  <c r="W834" i="51"/>
  <c r="V834" i="51"/>
  <c r="T834" i="51"/>
  <c r="S834" i="51"/>
  <c r="Q834" i="51"/>
  <c r="R834" i="51"/>
  <c r="O834" i="51"/>
  <c r="P834" i="51"/>
  <c r="M834" i="51"/>
  <c r="N834" i="51"/>
  <c r="AA842" i="51"/>
  <c r="Z842" i="51"/>
  <c r="Y842" i="51"/>
  <c r="X842" i="51"/>
  <c r="W842" i="51"/>
  <c r="V842" i="51"/>
  <c r="T842" i="51"/>
  <c r="S842" i="51"/>
  <c r="Q842" i="51"/>
  <c r="R842" i="51"/>
  <c r="O842" i="51"/>
  <c r="P842" i="51"/>
  <c r="M842" i="51"/>
  <c r="N842" i="51"/>
  <c r="AA850" i="51"/>
  <c r="Z850" i="51"/>
  <c r="Y850" i="51"/>
  <c r="X850" i="51"/>
  <c r="W850" i="51"/>
  <c r="V850" i="51"/>
  <c r="T850" i="51"/>
  <c r="S850" i="51"/>
  <c r="Q850" i="51"/>
  <c r="R850" i="51"/>
  <c r="O850" i="51"/>
  <c r="P850" i="51"/>
  <c r="M850" i="51"/>
  <c r="N850" i="51"/>
  <c r="AA858" i="51"/>
  <c r="Z858" i="51"/>
  <c r="Y858" i="51"/>
  <c r="X858" i="51"/>
  <c r="W858" i="51"/>
  <c r="V858" i="51"/>
  <c r="T858" i="51"/>
  <c r="S858" i="51"/>
  <c r="Q858" i="51"/>
  <c r="R858" i="51"/>
  <c r="O858" i="51"/>
  <c r="P858" i="51"/>
  <c r="M858" i="51"/>
  <c r="N858" i="51"/>
  <c r="AA866" i="51"/>
  <c r="Z866" i="51"/>
  <c r="Y866" i="51"/>
  <c r="X866" i="51"/>
  <c r="W866" i="51"/>
  <c r="V866" i="51"/>
  <c r="T866" i="51"/>
  <c r="S866" i="51"/>
  <c r="Q866" i="51"/>
  <c r="R866" i="51"/>
  <c r="O866" i="51"/>
  <c r="P866" i="51"/>
  <c r="M866" i="51"/>
  <c r="N866" i="51"/>
  <c r="AA874" i="51"/>
  <c r="Z874" i="51"/>
  <c r="Y874" i="51"/>
  <c r="X874" i="51"/>
  <c r="W874" i="51"/>
  <c r="V874" i="51"/>
  <c r="T874" i="51"/>
  <c r="S874" i="51"/>
  <c r="Q874" i="51"/>
  <c r="R874" i="51"/>
  <c r="O874" i="51"/>
  <c r="P874" i="51"/>
  <c r="M874" i="51"/>
  <c r="N874" i="51"/>
  <c r="AA882" i="51"/>
  <c r="Z882" i="51"/>
  <c r="Y882" i="51"/>
  <c r="X882" i="51"/>
  <c r="W882" i="51"/>
  <c r="V882" i="51"/>
  <c r="T882" i="51"/>
  <c r="S882" i="51"/>
  <c r="Q882" i="51"/>
  <c r="R882" i="51"/>
  <c r="O882" i="51"/>
  <c r="P882" i="51"/>
  <c r="M882" i="51"/>
  <c r="N882" i="51"/>
  <c r="AA890" i="51"/>
  <c r="Z890" i="51"/>
  <c r="Y890" i="51"/>
  <c r="X890" i="51"/>
  <c r="W890" i="51"/>
  <c r="V890" i="51"/>
  <c r="T890" i="51"/>
  <c r="S890" i="51"/>
  <c r="Q890" i="51"/>
  <c r="R890" i="51"/>
  <c r="O890" i="51"/>
  <c r="P890" i="51"/>
  <c r="M890" i="51"/>
  <c r="N890" i="51"/>
  <c r="AA898" i="51"/>
  <c r="Z898" i="51"/>
  <c r="Y898" i="51"/>
  <c r="X898" i="51"/>
  <c r="W898" i="51"/>
  <c r="V898" i="51"/>
  <c r="T898" i="51"/>
  <c r="S898" i="51"/>
  <c r="Q898" i="51"/>
  <c r="R898" i="51"/>
  <c r="O898" i="51"/>
  <c r="P898" i="51"/>
  <c r="M898" i="51"/>
  <c r="N898" i="51"/>
  <c r="AA906" i="51"/>
  <c r="Z906" i="51"/>
  <c r="Y906" i="51"/>
  <c r="X906" i="51"/>
  <c r="W906" i="51"/>
  <c r="V906" i="51"/>
  <c r="T906" i="51"/>
  <c r="S906" i="51"/>
  <c r="Q906" i="51"/>
  <c r="R906" i="51"/>
  <c r="O906" i="51"/>
  <c r="P906" i="51"/>
  <c r="M906" i="51"/>
  <c r="N906" i="51"/>
  <c r="AA914" i="51"/>
  <c r="Z914" i="51"/>
  <c r="Y914" i="51"/>
  <c r="X914" i="51"/>
  <c r="W914" i="51"/>
  <c r="V914" i="51"/>
  <c r="T914" i="51"/>
  <c r="S914" i="51"/>
  <c r="Q914" i="51"/>
  <c r="R914" i="51"/>
  <c r="O914" i="51"/>
  <c r="P914" i="51"/>
  <c r="M914" i="51"/>
  <c r="N914" i="51"/>
  <c r="AA922" i="51"/>
  <c r="Z922" i="51"/>
  <c r="Y922" i="51"/>
  <c r="X922" i="51"/>
  <c r="W922" i="51"/>
  <c r="V922" i="51"/>
  <c r="T922" i="51"/>
  <c r="S922" i="51"/>
  <c r="Q922" i="51"/>
  <c r="R922" i="51"/>
  <c r="O922" i="51"/>
  <c r="P922" i="51"/>
  <c r="M922" i="51"/>
  <c r="N922" i="51"/>
  <c r="AA930" i="51"/>
  <c r="Z930" i="51"/>
  <c r="Y930" i="51"/>
  <c r="X930" i="51"/>
  <c r="W930" i="51"/>
  <c r="V930" i="51"/>
  <c r="T930" i="51"/>
  <c r="S930" i="51"/>
  <c r="Q930" i="51"/>
  <c r="R930" i="51"/>
  <c r="O930" i="51"/>
  <c r="P930" i="51"/>
  <c r="M930" i="51"/>
  <c r="N930" i="51"/>
  <c r="AA938" i="51"/>
  <c r="Z938" i="51"/>
  <c r="Y938" i="51"/>
  <c r="X938" i="51"/>
  <c r="W938" i="51"/>
  <c r="V938" i="51"/>
  <c r="T938" i="51"/>
  <c r="S938" i="51"/>
  <c r="Q938" i="51"/>
  <c r="R938" i="51"/>
  <c r="O938" i="51"/>
  <c r="P938" i="51"/>
  <c r="M938" i="51"/>
  <c r="N938" i="51"/>
  <c r="AA946" i="51"/>
  <c r="Z946" i="51"/>
  <c r="Y946" i="51"/>
  <c r="X946" i="51"/>
  <c r="W946" i="51"/>
  <c r="V946" i="51"/>
  <c r="T946" i="51"/>
  <c r="S946" i="51"/>
  <c r="Q946" i="51"/>
  <c r="R946" i="51"/>
  <c r="O946" i="51"/>
  <c r="P946" i="51"/>
  <c r="M946" i="51"/>
  <c r="N946" i="51"/>
  <c r="AA954" i="51"/>
  <c r="Z954" i="51"/>
  <c r="Y954" i="51"/>
  <c r="X954" i="51"/>
  <c r="W954" i="51"/>
  <c r="V954" i="51"/>
  <c r="T954" i="51"/>
  <c r="S954" i="51"/>
  <c r="Q954" i="51"/>
  <c r="R954" i="51"/>
  <c r="O954" i="51"/>
  <c r="P954" i="51"/>
  <c r="M954" i="51"/>
  <c r="N954" i="51"/>
  <c r="AA962" i="51"/>
  <c r="Z962" i="51"/>
  <c r="Y962" i="51"/>
  <c r="X962" i="51"/>
  <c r="W962" i="51"/>
  <c r="V962" i="51"/>
  <c r="T962" i="51"/>
  <c r="S962" i="51"/>
  <c r="Q962" i="51"/>
  <c r="R962" i="51"/>
  <c r="O962" i="51"/>
  <c r="P962" i="51"/>
  <c r="M962" i="51"/>
  <c r="N962" i="51"/>
  <c r="AA970" i="51"/>
  <c r="Z970" i="51"/>
  <c r="Y970" i="51"/>
  <c r="X970" i="51"/>
  <c r="W970" i="51"/>
  <c r="V970" i="51"/>
  <c r="T970" i="51"/>
  <c r="S970" i="51"/>
  <c r="Q970" i="51"/>
  <c r="R970" i="51"/>
  <c r="O970" i="51"/>
  <c r="P970" i="51"/>
  <c r="M970" i="51"/>
  <c r="N970" i="51"/>
  <c r="AA978" i="51"/>
  <c r="Z978" i="51"/>
  <c r="Y978" i="51"/>
  <c r="X978" i="51"/>
  <c r="W978" i="51"/>
  <c r="V978" i="51"/>
  <c r="T978" i="51"/>
  <c r="S978" i="51"/>
  <c r="Q978" i="51"/>
  <c r="R978" i="51"/>
  <c r="O978" i="51"/>
  <c r="P978" i="51"/>
  <c r="M978" i="51"/>
  <c r="N978" i="51"/>
  <c r="AA986" i="51"/>
  <c r="Z986" i="51"/>
  <c r="Y986" i="51"/>
  <c r="X986" i="51"/>
  <c r="W986" i="51"/>
  <c r="V986" i="51"/>
  <c r="T986" i="51"/>
  <c r="S986" i="51"/>
  <c r="R986" i="51"/>
  <c r="O986" i="51"/>
  <c r="Q986" i="51"/>
  <c r="P986" i="51"/>
  <c r="M986" i="51"/>
  <c r="N986" i="51"/>
  <c r="AA994" i="51"/>
  <c r="Z994" i="51"/>
  <c r="Y994" i="51"/>
  <c r="X994" i="51"/>
  <c r="W994" i="51"/>
  <c r="V994" i="51"/>
  <c r="T994" i="51"/>
  <c r="S994" i="51"/>
  <c r="R994" i="51"/>
  <c r="Q994" i="51"/>
  <c r="O994" i="51"/>
  <c r="P994" i="51"/>
  <c r="M994" i="51"/>
  <c r="N994" i="51"/>
  <c r="AA1002" i="51"/>
  <c r="Z1002" i="51"/>
  <c r="Y1002" i="51"/>
  <c r="X1002" i="51"/>
  <c r="W1002" i="51"/>
  <c r="V1002" i="51"/>
  <c r="T1002" i="51"/>
  <c r="S1002" i="51"/>
  <c r="R1002" i="51"/>
  <c r="Q1002" i="51"/>
  <c r="O1002" i="51"/>
  <c r="P1002" i="51"/>
  <c r="M1002" i="51"/>
  <c r="N1002" i="51"/>
  <c r="AA700" i="51"/>
  <c r="Z700" i="51"/>
  <c r="Y700" i="51"/>
  <c r="X700" i="51"/>
  <c r="V700" i="51"/>
  <c r="W700" i="51"/>
  <c r="T700" i="51"/>
  <c r="S700" i="51"/>
  <c r="Q700" i="51"/>
  <c r="R700" i="51"/>
  <c r="P700" i="51"/>
  <c r="N700" i="51"/>
  <c r="O700" i="51"/>
  <c r="M700" i="51"/>
  <c r="AA764" i="51"/>
  <c r="Z764" i="51"/>
  <c r="Y764" i="51"/>
  <c r="X764" i="51"/>
  <c r="V764" i="51"/>
  <c r="W764" i="51"/>
  <c r="T764" i="51"/>
  <c r="S764" i="51"/>
  <c r="Q764" i="51"/>
  <c r="R764" i="51"/>
  <c r="P764" i="51"/>
  <c r="N764" i="51"/>
  <c r="O764" i="51"/>
  <c r="M764" i="51"/>
  <c r="AA828" i="51"/>
  <c r="Z828" i="51"/>
  <c r="Y828" i="51"/>
  <c r="X828" i="51"/>
  <c r="V828" i="51"/>
  <c r="W828" i="51"/>
  <c r="T828" i="51"/>
  <c r="S828" i="51"/>
  <c r="Q828" i="51"/>
  <c r="R828" i="51"/>
  <c r="P828" i="51"/>
  <c r="O828" i="51"/>
  <c r="N828" i="51"/>
  <c r="M828" i="51"/>
  <c r="AA844" i="51"/>
  <c r="Z844" i="51"/>
  <c r="Y844" i="51"/>
  <c r="X844" i="51"/>
  <c r="V844" i="51"/>
  <c r="W844" i="51"/>
  <c r="T844" i="51"/>
  <c r="S844" i="51"/>
  <c r="Q844" i="51"/>
  <c r="R844" i="51"/>
  <c r="P844" i="51"/>
  <c r="O844" i="51"/>
  <c r="N844" i="51"/>
  <c r="M844" i="51"/>
  <c r="AA852" i="51"/>
  <c r="Z852" i="51"/>
  <c r="Y852" i="51"/>
  <c r="X852" i="51"/>
  <c r="V852" i="51"/>
  <c r="W852" i="51"/>
  <c r="T852" i="51"/>
  <c r="S852" i="51"/>
  <c r="Q852" i="51"/>
  <c r="R852" i="51"/>
  <c r="P852" i="51"/>
  <c r="O852" i="51"/>
  <c r="N852" i="51"/>
  <c r="M852" i="51"/>
  <c r="AA868" i="51"/>
  <c r="Z868" i="51"/>
  <c r="Y868" i="51"/>
  <c r="X868" i="51"/>
  <c r="V868" i="51"/>
  <c r="W868" i="51"/>
  <c r="T868" i="51"/>
  <c r="S868" i="51"/>
  <c r="Q868" i="51"/>
  <c r="R868" i="51"/>
  <c r="P868" i="51"/>
  <c r="O868" i="51"/>
  <c r="N868" i="51"/>
  <c r="M868" i="51"/>
  <c r="AA884" i="51"/>
  <c r="Z884" i="51"/>
  <c r="Y884" i="51"/>
  <c r="X884" i="51"/>
  <c r="V884" i="51"/>
  <c r="W884" i="51"/>
  <c r="T884" i="51"/>
  <c r="S884" i="51"/>
  <c r="Q884" i="51"/>
  <c r="R884" i="51"/>
  <c r="P884" i="51"/>
  <c r="O884" i="51"/>
  <c r="N884" i="51"/>
  <c r="M884" i="51"/>
  <c r="AA908" i="51"/>
  <c r="Z908" i="51"/>
  <c r="Y908" i="51"/>
  <c r="X908" i="51"/>
  <c r="V908" i="51"/>
  <c r="W908" i="51"/>
  <c r="T908" i="51"/>
  <c r="S908" i="51"/>
  <c r="Q908" i="51"/>
  <c r="R908" i="51"/>
  <c r="P908" i="51"/>
  <c r="O908" i="51"/>
  <c r="N908" i="51"/>
  <c r="M908" i="51"/>
  <c r="AA932" i="51"/>
  <c r="Z932" i="51"/>
  <c r="Y932" i="51"/>
  <c r="X932" i="51"/>
  <c r="W932" i="51"/>
  <c r="V932" i="51"/>
  <c r="T932" i="51"/>
  <c r="S932" i="51"/>
  <c r="Q932" i="51"/>
  <c r="R932" i="51"/>
  <c r="P932" i="51"/>
  <c r="O932" i="51"/>
  <c r="N932" i="51"/>
  <c r="M932" i="51"/>
  <c r="AA972" i="51"/>
  <c r="Z972" i="51"/>
  <c r="Y972" i="51"/>
  <c r="X972" i="51"/>
  <c r="W972" i="51"/>
  <c r="V972" i="51"/>
  <c r="T972" i="51"/>
  <c r="S972" i="51"/>
  <c r="Q972" i="51"/>
  <c r="R972" i="51"/>
  <c r="P972" i="51"/>
  <c r="O972" i="51"/>
  <c r="N972" i="51"/>
  <c r="M972" i="51"/>
  <c r="AA1004" i="51"/>
  <c r="Z1004" i="51"/>
  <c r="Y1004" i="51"/>
  <c r="X1004" i="51"/>
  <c r="W1004" i="51"/>
  <c r="V1004" i="51"/>
  <c r="T1004" i="51"/>
  <c r="S1004" i="51"/>
  <c r="R1004" i="51"/>
  <c r="P1004" i="51"/>
  <c r="Q1004" i="51"/>
  <c r="O1004" i="51"/>
  <c r="N1004" i="51"/>
  <c r="M1004" i="51"/>
  <c r="AA718" i="51"/>
  <c r="Z718" i="51"/>
  <c r="Y718" i="51"/>
  <c r="X718" i="51"/>
  <c r="V718" i="51"/>
  <c r="W718" i="51"/>
  <c r="T718" i="51"/>
  <c r="S718" i="51"/>
  <c r="R718" i="51"/>
  <c r="Q718" i="51"/>
  <c r="P718" i="51"/>
  <c r="N718" i="51"/>
  <c r="O718" i="51"/>
  <c r="M718" i="51"/>
  <c r="AA774" i="51"/>
  <c r="Z774" i="51"/>
  <c r="Y774" i="51"/>
  <c r="X774" i="51"/>
  <c r="V774" i="51"/>
  <c r="W774" i="51"/>
  <c r="T774" i="51"/>
  <c r="S774" i="51"/>
  <c r="R774" i="51"/>
  <c r="Q774" i="51"/>
  <c r="P774" i="51"/>
  <c r="N774" i="51"/>
  <c r="O774" i="51"/>
  <c r="M774" i="51"/>
  <c r="AA942" i="51"/>
  <c r="Z942" i="51"/>
  <c r="Y942" i="51"/>
  <c r="X942" i="51"/>
  <c r="W942" i="51"/>
  <c r="V942" i="51"/>
  <c r="T942" i="51"/>
  <c r="S942" i="51"/>
  <c r="R942" i="51"/>
  <c r="Q942" i="51"/>
  <c r="P942" i="51"/>
  <c r="O942" i="51"/>
  <c r="N942" i="51"/>
  <c r="M942" i="51"/>
  <c r="AA848" i="51"/>
  <c r="Z848" i="51"/>
  <c r="Y848" i="51"/>
  <c r="X848" i="51"/>
  <c r="W848" i="51"/>
  <c r="V848" i="51"/>
  <c r="T848" i="51"/>
  <c r="S848" i="51"/>
  <c r="R848" i="51"/>
  <c r="Q848" i="51"/>
  <c r="O848" i="51"/>
  <c r="P848" i="51"/>
  <c r="M848" i="51"/>
  <c r="N848" i="51"/>
  <c r="AA872" i="51"/>
  <c r="Z872" i="51"/>
  <c r="Y872" i="51"/>
  <c r="X872" i="51"/>
  <c r="W872" i="51"/>
  <c r="V872" i="51"/>
  <c r="T872" i="51"/>
  <c r="S872" i="51"/>
  <c r="R872" i="51"/>
  <c r="Q872" i="51"/>
  <c r="O872" i="51"/>
  <c r="P872" i="51"/>
  <c r="M872" i="51"/>
  <c r="N872" i="51"/>
  <c r="AA928" i="51"/>
  <c r="Z928" i="51"/>
  <c r="Y928" i="51"/>
  <c r="X928" i="51"/>
  <c r="W928" i="51"/>
  <c r="V928" i="51"/>
  <c r="T928" i="51"/>
  <c r="S928" i="51"/>
  <c r="R928" i="51"/>
  <c r="Q928" i="51"/>
  <c r="O928" i="51"/>
  <c r="P928" i="51"/>
  <c r="M928" i="51"/>
  <c r="N928" i="51"/>
  <c r="AA976" i="51"/>
  <c r="Z976" i="51"/>
  <c r="Y976" i="51"/>
  <c r="X976" i="51"/>
  <c r="W976" i="51"/>
  <c r="V976" i="51"/>
  <c r="T976" i="51"/>
  <c r="S976" i="51"/>
  <c r="R976" i="51"/>
  <c r="Q976" i="51"/>
  <c r="O976" i="51"/>
  <c r="P976" i="51"/>
  <c r="M976" i="51"/>
  <c r="N976" i="51"/>
  <c r="AA58" i="51"/>
  <c r="Z58" i="51"/>
  <c r="Y58" i="51"/>
  <c r="X58" i="51"/>
  <c r="W58" i="51"/>
  <c r="V58" i="51"/>
  <c r="S58" i="51"/>
  <c r="T58" i="51"/>
  <c r="R58" i="51"/>
  <c r="Q58" i="51"/>
  <c r="O58" i="51"/>
  <c r="P58" i="51"/>
  <c r="N58" i="51"/>
  <c r="M58" i="51"/>
  <c r="AA66" i="51"/>
  <c r="Z66" i="51"/>
  <c r="Y66" i="51"/>
  <c r="X66" i="51"/>
  <c r="W66" i="51"/>
  <c r="V66" i="51"/>
  <c r="T66" i="51"/>
  <c r="S66" i="51"/>
  <c r="R66" i="51"/>
  <c r="Q66" i="51"/>
  <c r="O66" i="51"/>
  <c r="P66" i="51"/>
  <c r="N66" i="51"/>
  <c r="M66" i="51"/>
  <c r="AA74" i="51"/>
  <c r="Z74" i="51"/>
  <c r="Y74" i="51"/>
  <c r="X74" i="51"/>
  <c r="W74" i="51"/>
  <c r="V74" i="51"/>
  <c r="T74" i="51"/>
  <c r="S74" i="51"/>
  <c r="R74" i="51"/>
  <c r="Q74" i="51"/>
  <c r="O74" i="51"/>
  <c r="P74" i="51"/>
  <c r="N74" i="51"/>
  <c r="M74" i="51"/>
  <c r="AA90" i="51"/>
  <c r="Y90" i="51"/>
  <c r="Z90" i="51"/>
  <c r="X90" i="51"/>
  <c r="W90" i="51"/>
  <c r="V90" i="51"/>
  <c r="S90" i="51"/>
  <c r="T90" i="51"/>
  <c r="R90" i="51"/>
  <c r="Q90" i="51"/>
  <c r="O90" i="51"/>
  <c r="P90" i="51"/>
  <c r="N90" i="51"/>
  <c r="M90" i="51"/>
  <c r="AA98" i="51"/>
  <c r="Z98" i="51"/>
  <c r="Y98" i="51"/>
  <c r="X98" i="51"/>
  <c r="W98" i="51"/>
  <c r="V98" i="51"/>
  <c r="T98" i="51"/>
  <c r="S98" i="51"/>
  <c r="R98" i="51"/>
  <c r="Q98" i="51"/>
  <c r="O98" i="51"/>
  <c r="P98" i="51"/>
  <c r="N98" i="51"/>
  <c r="M98" i="51"/>
  <c r="AA106" i="51"/>
  <c r="Z106" i="51"/>
  <c r="Y106" i="51"/>
  <c r="X106" i="51"/>
  <c r="W106" i="51"/>
  <c r="V106" i="51"/>
  <c r="T106" i="51"/>
  <c r="S106" i="51"/>
  <c r="R106" i="51"/>
  <c r="Q106" i="51"/>
  <c r="O106" i="51"/>
  <c r="P106" i="51"/>
  <c r="N106" i="51"/>
  <c r="M106" i="51"/>
  <c r="AA122" i="51"/>
  <c r="Z122" i="51"/>
  <c r="Y122" i="51"/>
  <c r="X122" i="51"/>
  <c r="W122" i="51"/>
  <c r="V122" i="51"/>
  <c r="S122" i="51"/>
  <c r="T122" i="51"/>
  <c r="R122" i="51"/>
  <c r="Q122" i="51"/>
  <c r="O122" i="51"/>
  <c r="P122" i="51"/>
  <c r="N122" i="51"/>
  <c r="M122" i="51"/>
  <c r="AA130" i="51"/>
  <c r="Z130" i="51"/>
  <c r="Y130" i="51"/>
  <c r="X130" i="51"/>
  <c r="W130" i="51"/>
  <c r="V130" i="51"/>
  <c r="T130" i="51"/>
  <c r="S130" i="51"/>
  <c r="R130" i="51"/>
  <c r="Q130" i="51"/>
  <c r="O130" i="51"/>
  <c r="P130" i="51"/>
  <c r="N130" i="51"/>
  <c r="M130" i="51"/>
  <c r="AA138" i="51"/>
  <c r="Z138" i="51"/>
  <c r="Y138" i="51"/>
  <c r="X138" i="51"/>
  <c r="W138" i="51"/>
  <c r="V138" i="51"/>
  <c r="T138" i="51"/>
  <c r="S138" i="51"/>
  <c r="R138" i="51"/>
  <c r="Q138" i="51"/>
  <c r="O138" i="51"/>
  <c r="P138" i="51"/>
  <c r="N138" i="51"/>
  <c r="M138" i="51"/>
  <c r="AA154" i="51"/>
  <c r="Y154" i="51"/>
  <c r="Z154" i="51"/>
  <c r="X154" i="51"/>
  <c r="W154" i="51"/>
  <c r="V154" i="51"/>
  <c r="S154" i="51"/>
  <c r="T154" i="51"/>
  <c r="R154" i="51"/>
  <c r="Q154" i="51"/>
  <c r="O154" i="51"/>
  <c r="P154" i="51"/>
  <c r="N154" i="51"/>
  <c r="M154" i="51"/>
  <c r="AA162" i="51"/>
  <c r="Z162" i="51"/>
  <c r="Y162" i="51"/>
  <c r="X162" i="51"/>
  <c r="W162" i="51"/>
  <c r="V162" i="51"/>
  <c r="S162" i="51"/>
  <c r="T162" i="51"/>
  <c r="R162" i="51"/>
  <c r="Q162" i="51"/>
  <c r="O162" i="51"/>
  <c r="P162" i="51"/>
  <c r="N162" i="51"/>
  <c r="M162" i="51"/>
  <c r="AA170" i="51"/>
  <c r="Z170" i="51"/>
  <c r="Y170" i="51"/>
  <c r="X170" i="51"/>
  <c r="W170" i="51"/>
  <c r="V170" i="51"/>
  <c r="S170" i="51"/>
  <c r="T170" i="51"/>
  <c r="R170" i="51"/>
  <c r="Q170" i="51"/>
  <c r="O170" i="51"/>
  <c r="P170" i="51"/>
  <c r="N170" i="51"/>
  <c r="M170" i="51"/>
  <c r="AA186" i="51"/>
  <c r="Z186" i="51"/>
  <c r="Y186" i="51"/>
  <c r="X186" i="51"/>
  <c r="W186" i="51"/>
  <c r="V186" i="51"/>
  <c r="S186" i="51"/>
  <c r="T186" i="51"/>
  <c r="R186" i="51"/>
  <c r="Q186" i="51"/>
  <c r="O186" i="51"/>
  <c r="P186" i="51"/>
  <c r="N186" i="51"/>
  <c r="M186" i="51"/>
  <c r="AA194" i="51"/>
  <c r="Z194" i="51"/>
  <c r="Y194" i="51"/>
  <c r="X194" i="51"/>
  <c r="W194" i="51"/>
  <c r="V194" i="51"/>
  <c r="S194" i="51"/>
  <c r="T194" i="51"/>
  <c r="R194" i="51"/>
  <c r="Q194" i="51"/>
  <c r="O194" i="51"/>
  <c r="P194" i="51"/>
  <c r="N194" i="51"/>
  <c r="M194" i="51"/>
  <c r="AA202" i="51"/>
  <c r="Z202" i="51"/>
  <c r="Y202" i="51"/>
  <c r="X202" i="51"/>
  <c r="W202" i="51"/>
  <c r="V202" i="51"/>
  <c r="S202" i="51"/>
  <c r="T202" i="51"/>
  <c r="R202" i="51"/>
  <c r="Q202" i="51"/>
  <c r="O202" i="51"/>
  <c r="P202" i="51"/>
  <c r="N202" i="51"/>
  <c r="M202" i="51"/>
  <c r="AA218" i="51"/>
  <c r="Y218" i="51"/>
  <c r="Z218" i="51"/>
  <c r="X218" i="51"/>
  <c r="W218" i="51"/>
  <c r="V218" i="51"/>
  <c r="S218" i="51"/>
  <c r="T218" i="51"/>
  <c r="R218" i="51"/>
  <c r="Q218" i="51"/>
  <c r="O218" i="51"/>
  <c r="P218" i="51"/>
  <c r="N218" i="51"/>
  <c r="M218" i="51"/>
  <c r="AA226" i="51"/>
  <c r="Z226" i="51"/>
  <c r="Y226" i="51"/>
  <c r="X226" i="51"/>
  <c r="W226" i="51"/>
  <c r="V226" i="51"/>
  <c r="S226" i="51"/>
  <c r="T226" i="51"/>
  <c r="R226" i="51"/>
  <c r="Q226" i="51"/>
  <c r="O226" i="51"/>
  <c r="P226" i="51"/>
  <c r="N226" i="51"/>
  <c r="M226" i="51"/>
  <c r="AA234" i="51"/>
  <c r="Z234" i="51"/>
  <c r="Y234" i="51"/>
  <c r="X234" i="51"/>
  <c r="W234" i="51"/>
  <c r="V234" i="51"/>
  <c r="T234" i="51"/>
  <c r="R234" i="51"/>
  <c r="S234" i="51"/>
  <c r="Q234" i="51"/>
  <c r="O234" i="51"/>
  <c r="P234" i="51"/>
  <c r="N234" i="51"/>
  <c r="M234" i="51"/>
  <c r="AA250" i="51"/>
  <c r="Z250" i="51"/>
  <c r="Y250" i="51"/>
  <c r="X250" i="51"/>
  <c r="W250" i="51"/>
  <c r="V250" i="51"/>
  <c r="T250" i="51"/>
  <c r="S250" i="51"/>
  <c r="R250" i="51"/>
  <c r="Q250" i="51"/>
  <c r="O250" i="51"/>
  <c r="P250" i="51"/>
  <c r="N250" i="51"/>
  <c r="M250" i="51"/>
  <c r="AA274" i="51"/>
  <c r="Z274" i="51"/>
  <c r="Y274" i="51"/>
  <c r="X274" i="51"/>
  <c r="W274" i="51"/>
  <c r="V274" i="51"/>
  <c r="T274" i="51"/>
  <c r="R274" i="51"/>
  <c r="S274" i="51"/>
  <c r="Q274" i="51"/>
  <c r="O274" i="51"/>
  <c r="P274" i="51"/>
  <c r="N274" i="51"/>
  <c r="M274" i="51"/>
  <c r="AA282" i="51"/>
  <c r="Z282" i="51"/>
  <c r="Y282" i="51"/>
  <c r="X282" i="51"/>
  <c r="W282" i="51"/>
  <c r="V282" i="51"/>
  <c r="T282" i="51"/>
  <c r="S282" i="51"/>
  <c r="R282" i="51"/>
  <c r="Q282" i="51"/>
  <c r="O282" i="51"/>
  <c r="P282" i="51"/>
  <c r="N282" i="51"/>
  <c r="M282" i="51"/>
  <c r="AA306" i="51"/>
  <c r="Z306" i="51"/>
  <c r="Y306" i="51"/>
  <c r="X306" i="51"/>
  <c r="W306" i="51"/>
  <c r="V306" i="51"/>
  <c r="T306" i="51"/>
  <c r="R306" i="51"/>
  <c r="S306" i="51"/>
  <c r="Q306" i="51"/>
  <c r="O306" i="51"/>
  <c r="P306" i="51"/>
  <c r="N306" i="51"/>
  <c r="M306" i="51"/>
  <c r="AA59" i="51"/>
  <c r="Z59" i="51"/>
  <c r="Y59" i="51"/>
  <c r="X59" i="51"/>
  <c r="W59" i="51"/>
  <c r="V59" i="51"/>
  <c r="S59" i="51"/>
  <c r="T59" i="51"/>
  <c r="R59" i="51"/>
  <c r="Q59" i="51"/>
  <c r="O59" i="51"/>
  <c r="P59" i="51"/>
  <c r="N59" i="51"/>
  <c r="M59" i="51"/>
  <c r="AA67" i="51"/>
  <c r="Z67" i="51"/>
  <c r="Y67" i="51"/>
  <c r="X67" i="51"/>
  <c r="W67" i="51"/>
  <c r="V67" i="51"/>
  <c r="T67" i="51"/>
  <c r="S67" i="51"/>
  <c r="R67" i="51"/>
  <c r="Q67" i="51"/>
  <c r="O67" i="51"/>
  <c r="P67" i="51"/>
  <c r="N67" i="51"/>
  <c r="M67" i="51"/>
  <c r="AA75" i="51"/>
  <c r="Z75" i="51"/>
  <c r="Y75" i="51"/>
  <c r="X75" i="51"/>
  <c r="W75" i="51"/>
  <c r="V75" i="51"/>
  <c r="T75" i="51"/>
  <c r="S75" i="51"/>
  <c r="R75" i="51"/>
  <c r="Q75" i="51"/>
  <c r="O75" i="51"/>
  <c r="P75" i="51"/>
  <c r="N75" i="51"/>
  <c r="M75" i="51"/>
  <c r="AA91" i="51"/>
  <c r="Z91" i="51"/>
  <c r="Y91" i="51"/>
  <c r="X91" i="51"/>
  <c r="W91" i="51"/>
  <c r="V91" i="51"/>
  <c r="S91" i="51"/>
  <c r="T91" i="51"/>
  <c r="R91" i="51"/>
  <c r="Q91" i="51"/>
  <c r="O91" i="51"/>
  <c r="P91" i="51"/>
  <c r="N91" i="51"/>
  <c r="M91" i="51"/>
  <c r="AA99" i="51"/>
  <c r="Z99" i="51"/>
  <c r="Y99" i="51"/>
  <c r="X99" i="51"/>
  <c r="W99" i="51"/>
  <c r="V99" i="51"/>
  <c r="T99" i="51"/>
  <c r="S99" i="51"/>
  <c r="R99" i="51"/>
  <c r="Q99" i="51"/>
  <c r="O99" i="51"/>
  <c r="P99" i="51"/>
  <c r="N99" i="51"/>
  <c r="M99" i="51"/>
  <c r="AA107" i="51"/>
  <c r="Z107" i="51"/>
  <c r="Y107" i="51"/>
  <c r="X107" i="51"/>
  <c r="W107" i="51"/>
  <c r="V107" i="51"/>
  <c r="T107" i="51"/>
  <c r="S107" i="51"/>
  <c r="R107" i="51"/>
  <c r="Q107" i="51"/>
  <c r="O107" i="51"/>
  <c r="P107" i="51"/>
  <c r="N107" i="51"/>
  <c r="M107" i="51"/>
  <c r="AA123" i="51"/>
  <c r="Z123" i="51"/>
  <c r="Y123" i="51"/>
  <c r="X123" i="51"/>
  <c r="W123" i="51"/>
  <c r="V123" i="51"/>
  <c r="S123" i="51"/>
  <c r="T123" i="51"/>
  <c r="R123" i="51"/>
  <c r="Q123" i="51"/>
  <c r="O123" i="51"/>
  <c r="P123" i="51"/>
  <c r="N123" i="51"/>
  <c r="M123" i="51"/>
  <c r="AA131" i="51"/>
  <c r="Z131" i="51"/>
  <c r="Y131" i="51"/>
  <c r="X131" i="51"/>
  <c r="W131" i="51"/>
  <c r="V131" i="51"/>
  <c r="T131" i="51"/>
  <c r="S131" i="51"/>
  <c r="R131" i="51"/>
  <c r="Q131" i="51"/>
  <c r="O131" i="51"/>
  <c r="P131" i="51"/>
  <c r="N131" i="51"/>
  <c r="M131" i="51"/>
  <c r="AA139" i="51"/>
  <c r="Z139" i="51"/>
  <c r="Y139" i="51"/>
  <c r="X139" i="51"/>
  <c r="W139" i="51"/>
  <c r="V139" i="51"/>
  <c r="T139" i="51"/>
  <c r="S139" i="51"/>
  <c r="R139" i="51"/>
  <c r="Q139" i="51"/>
  <c r="O139" i="51"/>
  <c r="P139" i="51"/>
  <c r="N139" i="51"/>
  <c r="M139" i="51"/>
  <c r="AA155" i="51"/>
  <c r="Z155" i="51"/>
  <c r="Y155" i="51"/>
  <c r="X155" i="51"/>
  <c r="W155" i="51"/>
  <c r="V155" i="51"/>
  <c r="T155" i="51"/>
  <c r="S155" i="51"/>
  <c r="R155" i="51"/>
  <c r="Q155" i="51"/>
  <c r="O155" i="51"/>
  <c r="P155" i="51"/>
  <c r="N155" i="51"/>
  <c r="M155" i="51"/>
  <c r="AA163" i="51"/>
  <c r="Z163" i="51"/>
  <c r="Y163" i="51"/>
  <c r="X163" i="51"/>
  <c r="W163" i="51"/>
  <c r="V163" i="51"/>
  <c r="T163" i="51"/>
  <c r="S163" i="51"/>
  <c r="R163" i="51"/>
  <c r="Q163" i="51"/>
  <c r="O163" i="51"/>
  <c r="P163" i="51"/>
  <c r="N163" i="51"/>
  <c r="M163" i="51"/>
  <c r="AA171" i="51"/>
  <c r="Z171" i="51"/>
  <c r="Y171" i="51"/>
  <c r="X171" i="51"/>
  <c r="W171" i="51"/>
  <c r="V171" i="51"/>
  <c r="T171" i="51"/>
  <c r="S171" i="51"/>
  <c r="R171" i="51"/>
  <c r="Q171" i="51"/>
  <c r="O171" i="51"/>
  <c r="P171" i="51"/>
  <c r="N171" i="51"/>
  <c r="M171" i="51"/>
  <c r="AA187" i="51"/>
  <c r="Z187" i="51"/>
  <c r="Y187" i="51"/>
  <c r="X187" i="51"/>
  <c r="W187" i="51"/>
  <c r="V187" i="51"/>
  <c r="T187" i="51"/>
  <c r="S187" i="51"/>
  <c r="R187" i="51"/>
  <c r="Q187" i="51"/>
  <c r="O187" i="51"/>
  <c r="P187" i="51"/>
  <c r="N187" i="51"/>
  <c r="M187" i="51"/>
  <c r="AA195" i="51"/>
  <c r="Z195" i="51"/>
  <c r="Y195" i="51"/>
  <c r="X195" i="51"/>
  <c r="W195" i="51"/>
  <c r="V195" i="51"/>
  <c r="T195" i="51"/>
  <c r="S195" i="51"/>
  <c r="R195" i="51"/>
  <c r="Q195" i="51"/>
  <c r="O195" i="51"/>
  <c r="P195" i="51"/>
  <c r="N195" i="51"/>
  <c r="M195" i="51"/>
  <c r="AA203" i="51"/>
  <c r="Z203" i="51"/>
  <c r="Y203" i="51"/>
  <c r="X203" i="51"/>
  <c r="W203" i="51"/>
  <c r="V203" i="51"/>
  <c r="T203" i="51"/>
  <c r="S203" i="51"/>
  <c r="R203" i="51"/>
  <c r="Q203" i="51"/>
  <c r="O203" i="51"/>
  <c r="P203" i="51"/>
  <c r="N203" i="51"/>
  <c r="M203" i="51"/>
  <c r="AA219" i="51"/>
  <c r="Z219" i="51"/>
  <c r="Y219" i="51"/>
  <c r="X219" i="51"/>
  <c r="W219" i="51"/>
  <c r="V219" i="51"/>
  <c r="T219" i="51"/>
  <c r="S219" i="51"/>
  <c r="R219" i="51"/>
  <c r="Q219" i="51"/>
  <c r="O219" i="51"/>
  <c r="P219" i="51"/>
  <c r="N219" i="51"/>
  <c r="M219" i="51"/>
  <c r="AA227" i="51"/>
  <c r="Z227" i="51"/>
  <c r="Y227" i="51"/>
  <c r="X227" i="51"/>
  <c r="W227" i="51"/>
  <c r="V227" i="51"/>
  <c r="T227" i="51"/>
  <c r="S227" i="51"/>
  <c r="R227" i="51"/>
  <c r="Q227" i="51"/>
  <c r="O227" i="51"/>
  <c r="P227" i="51"/>
  <c r="N227" i="51"/>
  <c r="M227" i="51"/>
  <c r="AA235" i="51"/>
  <c r="Z235" i="51"/>
  <c r="Y235" i="51"/>
  <c r="X235" i="51"/>
  <c r="W235" i="51"/>
  <c r="V235" i="51"/>
  <c r="T235" i="51"/>
  <c r="R235" i="51"/>
  <c r="S235" i="51"/>
  <c r="Q235" i="51"/>
  <c r="O235" i="51"/>
  <c r="P235" i="51"/>
  <c r="N235" i="51"/>
  <c r="M235" i="51"/>
  <c r="AA251" i="51"/>
  <c r="Z251" i="51"/>
  <c r="Y251" i="51"/>
  <c r="X251" i="51"/>
  <c r="W251" i="51"/>
  <c r="V251" i="51"/>
  <c r="T251" i="51"/>
  <c r="S251" i="51"/>
  <c r="R251" i="51"/>
  <c r="Q251" i="51"/>
  <c r="O251" i="51"/>
  <c r="P251" i="51"/>
  <c r="N251" i="51"/>
  <c r="M251" i="51"/>
  <c r="AA259" i="51"/>
  <c r="Z259" i="51"/>
  <c r="Y259" i="51"/>
  <c r="X259" i="51"/>
  <c r="W259" i="51"/>
  <c r="V259" i="51"/>
  <c r="T259" i="51"/>
  <c r="S259" i="51"/>
  <c r="R259" i="51"/>
  <c r="Q259" i="51"/>
  <c r="O259" i="51"/>
  <c r="P259" i="51"/>
  <c r="N259" i="51"/>
  <c r="M259" i="51"/>
  <c r="AA267" i="51"/>
  <c r="Z267" i="51"/>
  <c r="Y267" i="51"/>
  <c r="X267" i="51"/>
  <c r="W267" i="51"/>
  <c r="V267" i="51"/>
  <c r="T267" i="51"/>
  <c r="R267" i="51"/>
  <c r="S267" i="51"/>
  <c r="Q267" i="51"/>
  <c r="O267" i="51"/>
  <c r="P267" i="51"/>
  <c r="N267" i="51"/>
  <c r="M267" i="51"/>
  <c r="AA283" i="51"/>
  <c r="Z283" i="51"/>
  <c r="Y283" i="51"/>
  <c r="X283" i="51"/>
  <c r="W283" i="51"/>
  <c r="V283" i="51"/>
  <c r="T283" i="51"/>
  <c r="S283" i="51"/>
  <c r="R283" i="51"/>
  <c r="Q283" i="51"/>
  <c r="O283" i="51"/>
  <c r="P283" i="51"/>
  <c r="N283" i="51"/>
  <c r="M283" i="51"/>
  <c r="AA291" i="51"/>
  <c r="Z291" i="51"/>
  <c r="Y291" i="51"/>
  <c r="X291" i="51"/>
  <c r="W291" i="51"/>
  <c r="V291" i="51"/>
  <c r="T291" i="51"/>
  <c r="S291" i="51"/>
  <c r="R291" i="51"/>
  <c r="Q291" i="51"/>
  <c r="O291" i="51"/>
  <c r="P291" i="51"/>
  <c r="N291" i="51"/>
  <c r="M291" i="51"/>
  <c r="AA299" i="51"/>
  <c r="Z299" i="51"/>
  <c r="Y299" i="51"/>
  <c r="X299" i="51"/>
  <c r="W299" i="51"/>
  <c r="V299" i="51"/>
  <c r="T299" i="51"/>
  <c r="R299" i="51"/>
  <c r="S299" i="51"/>
  <c r="Q299" i="51"/>
  <c r="O299" i="51"/>
  <c r="P299" i="51"/>
  <c r="N299" i="51"/>
  <c r="M299" i="51"/>
  <c r="AA315" i="51"/>
  <c r="Z315" i="51"/>
  <c r="Y315" i="51"/>
  <c r="X315" i="51"/>
  <c r="W315" i="51"/>
  <c r="V315" i="51"/>
  <c r="T315" i="51"/>
  <c r="R315" i="51"/>
  <c r="S315" i="51"/>
  <c r="Q315" i="51"/>
  <c r="O315" i="51"/>
  <c r="P315" i="51"/>
  <c r="N315" i="51"/>
  <c r="M315" i="51"/>
  <c r="AA323" i="51"/>
  <c r="Z323" i="51"/>
  <c r="Y323" i="51"/>
  <c r="X323" i="51"/>
  <c r="W323" i="51"/>
  <c r="V323" i="51"/>
  <c r="T323" i="51"/>
  <c r="R323" i="51"/>
  <c r="S323" i="51"/>
  <c r="Q323" i="51"/>
  <c r="O323" i="51"/>
  <c r="P323" i="51"/>
  <c r="N323" i="51"/>
  <c r="M323" i="51"/>
  <c r="AA331" i="51"/>
  <c r="Z331" i="51"/>
  <c r="Y331" i="51"/>
  <c r="X331" i="51"/>
  <c r="W331" i="51"/>
  <c r="V331" i="51"/>
  <c r="T331" i="51"/>
  <c r="R331" i="51"/>
  <c r="S331" i="51"/>
  <c r="Q331" i="51"/>
  <c r="O331" i="51"/>
  <c r="P331" i="51"/>
  <c r="N331" i="51"/>
  <c r="M331" i="51"/>
  <c r="AA347" i="51"/>
  <c r="Z347" i="51"/>
  <c r="Y347" i="51"/>
  <c r="X347" i="51"/>
  <c r="W347" i="51"/>
  <c r="V347" i="51"/>
  <c r="T347" i="51"/>
  <c r="R347" i="51"/>
  <c r="S347" i="51"/>
  <c r="Q347" i="51"/>
  <c r="O347" i="51"/>
  <c r="P347" i="51"/>
  <c r="N347" i="51"/>
  <c r="M347" i="51"/>
  <c r="AA355" i="51"/>
  <c r="Z355" i="51"/>
  <c r="Y355" i="51"/>
  <c r="X355" i="51"/>
  <c r="W355" i="51"/>
  <c r="V355" i="51"/>
  <c r="T355" i="51"/>
  <c r="R355" i="51"/>
  <c r="S355" i="51"/>
  <c r="Q355" i="51"/>
  <c r="O355" i="51"/>
  <c r="P355" i="51"/>
  <c r="N355" i="51"/>
  <c r="M355" i="51"/>
  <c r="AA363" i="51"/>
  <c r="Z363" i="51"/>
  <c r="Y363" i="51"/>
  <c r="X363" i="51"/>
  <c r="W363" i="51"/>
  <c r="V363" i="51"/>
  <c r="T363" i="51"/>
  <c r="R363" i="51"/>
  <c r="S363" i="51"/>
  <c r="Q363" i="51"/>
  <c r="O363" i="51"/>
  <c r="P363" i="51"/>
  <c r="N363" i="51"/>
  <c r="M363" i="51"/>
  <c r="AA371" i="51"/>
  <c r="Z371" i="51"/>
  <c r="Y371" i="51"/>
  <c r="X371" i="51"/>
  <c r="W371" i="51"/>
  <c r="V371" i="51"/>
  <c r="T371" i="51"/>
  <c r="R371" i="51"/>
  <c r="S371" i="51"/>
  <c r="Q371" i="51"/>
  <c r="O371" i="51"/>
  <c r="P371" i="51"/>
  <c r="N371" i="51"/>
  <c r="M371" i="51"/>
  <c r="AA379" i="51"/>
  <c r="Z379" i="51"/>
  <c r="Y379" i="51"/>
  <c r="X379" i="51"/>
  <c r="W379" i="51"/>
  <c r="V379" i="51"/>
  <c r="T379" i="51"/>
  <c r="R379" i="51"/>
  <c r="S379" i="51"/>
  <c r="Q379" i="51"/>
  <c r="O379" i="51"/>
  <c r="P379" i="51"/>
  <c r="N379" i="51"/>
  <c r="M379" i="51"/>
  <c r="AA387" i="51"/>
  <c r="Z387" i="51"/>
  <c r="Y387" i="51"/>
  <c r="X387" i="51"/>
  <c r="W387" i="51"/>
  <c r="V387" i="51"/>
  <c r="T387" i="51"/>
  <c r="R387" i="51"/>
  <c r="S387" i="51"/>
  <c r="Q387" i="51"/>
  <c r="O387" i="51"/>
  <c r="P387" i="51"/>
  <c r="N387" i="51"/>
  <c r="M387" i="51"/>
  <c r="AA395" i="51"/>
  <c r="Z395" i="51"/>
  <c r="Y395" i="51"/>
  <c r="X395" i="51"/>
  <c r="W395" i="51"/>
  <c r="V395" i="51"/>
  <c r="T395" i="51"/>
  <c r="R395" i="51"/>
  <c r="S395" i="51"/>
  <c r="Q395" i="51"/>
  <c r="O395" i="51"/>
  <c r="P395" i="51"/>
  <c r="N395" i="51"/>
  <c r="M395" i="51"/>
  <c r="AA403" i="51"/>
  <c r="Z403" i="51"/>
  <c r="Y403" i="51"/>
  <c r="X403" i="51"/>
  <c r="W403" i="51"/>
  <c r="V403" i="51"/>
  <c r="T403" i="51"/>
  <c r="R403" i="51"/>
  <c r="S403" i="51"/>
  <c r="Q403" i="51"/>
  <c r="O403" i="51"/>
  <c r="P403" i="51"/>
  <c r="N403" i="51"/>
  <c r="M403" i="51"/>
  <c r="AA411" i="51"/>
  <c r="Z411" i="51"/>
  <c r="Y411" i="51"/>
  <c r="X411" i="51"/>
  <c r="W411" i="51"/>
  <c r="V411" i="51"/>
  <c r="T411" i="51"/>
  <c r="R411" i="51"/>
  <c r="S411" i="51"/>
  <c r="Q411" i="51"/>
  <c r="O411" i="51"/>
  <c r="P411" i="51"/>
  <c r="N411" i="51"/>
  <c r="M411" i="51"/>
  <c r="AA419" i="51"/>
  <c r="Z419" i="51"/>
  <c r="Y419" i="51"/>
  <c r="X419" i="51"/>
  <c r="W419" i="51"/>
  <c r="V419" i="51"/>
  <c r="T419" i="51"/>
  <c r="R419" i="51"/>
  <c r="S419" i="51"/>
  <c r="Q419" i="51"/>
  <c r="O419" i="51"/>
  <c r="P419" i="51"/>
  <c r="N419" i="51"/>
  <c r="M419" i="51"/>
  <c r="AA427" i="51"/>
  <c r="Z427" i="51"/>
  <c r="Y427" i="51"/>
  <c r="X427" i="51"/>
  <c r="W427" i="51"/>
  <c r="V427" i="51"/>
  <c r="T427" i="51"/>
  <c r="R427" i="51"/>
  <c r="S427" i="51"/>
  <c r="Q427" i="51"/>
  <c r="O427" i="51"/>
  <c r="P427" i="51"/>
  <c r="N427" i="51"/>
  <c r="M427" i="51"/>
  <c r="AA435" i="51"/>
  <c r="Z435" i="51"/>
  <c r="Y435" i="51"/>
  <c r="X435" i="51"/>
  <c r="W435" i="51"/>
  <c r="V435" i="51"/>
  <c r="T435" i="51"/>
  <c r="R435" i="51"/>
  <c r="S435" i="51"/>
  <c r="Q435" i="51"/>
  <c r="O435" i="51"/>
  <c r="P435" i="51"/>
  <c r="N435" i="51"/>
  <c r="M435" i="51"/>
  <c r="AA443" i="51"/>
  <c r="Z443" i="51"/>
  <c r="Y443" i="51"/>
  <c r="X443" i="51"/>
  <c r="W443" i="51"/>
  <c r="V443" i="51"/>
  <c r="T443" i="51"/>
  <c r="R443" i="51"/>
  <c r="S443" i="51"/>
  <c r="Q443" i="51"/>
  <c r="O443" i="51"/>
  <c r="P443" i="51"/>
  <c r="N443" i="51"/>
  <c r="M443" i="51"/>
  <c r="AA451" i="51"/>
  <c r="Z451" i="51"/>
  <c r="Y451" i="51"/>
  <c r="X451" i="51"/>
  <c r="W451" i="51"/>
  <c r="V451" i="51"/>
  <c r="T451" i="51"/>
  <c r="R451" i="51"/>
  <c r="S451" i="51"/>
  <c r="Q451" i="51"/>
  <c r="O451" i="51"/>
  <c r="P451" i="51"/>
  <c r="N451" i="51"/>
  <c r="M451" i="51"/>
  <c r="AA459" i="51"/>
  <c r="Z459" i="51"/>
  <c r="Y459" i="51"/>
  <c r="X459" i="51"/>
  <c r="W459" i="51"/>
  <c r="V459" i="51"/>
  <c r="T459" i="51"/>
  <c r="R459" i="51"/>
  <c r="S459" i="51"/>
  <c r="Q459" i="51"/>
  <c r="O459" i="51"/>
  <c r="P459" i="51"/>
  <c r="N459" i="51"/>
  <c r="M459" i="51"/>
  <c r="AA467" i="51"/>
  <c r="Z467" i="51"/>
  <c r="Y467" i="51"/>
  <c r="X467" i="51"/>
  <c r="W467" i="51"/>
  <c r="V467" i="51"/>
  <c r="T467" i="51"/>
  <c r="R467" i="51"/>
  <c r="S467" i="51"/>
  <c r="Q467" i="51"/>
  <c r="O467" i="51"/>
  <c r="P467" i="51"/>
  <c r="N467" i="51"/>
  <c r="M467" i="51"/>
  <c r="AA475" i="51"/>
  <c r="Z475" i="51"/>
  <c r="Y475" i="51"/>
  <c r="X475" i="51"/>
  <c r="W475" i="51"/>
  <c r="V475" i="51"/>
  <c r="T475" i="51"/>
  <c r="R475" i="51"/>
  <c r="S475" i="51"/>
  <c r="Q475" i="51"/>
  <c r="O475" i="51"/>
  <c r="P475" i="51"/>
  <c r="N475" i="51"/>
  <c r="M475" i="51"/>
  <c r="AA483" i="51"/>
  <c r="Z483" i="51"/>
  <c r="Y483" i="51"/>
  <c r="X483" i="51"/>
  <c r="W483" i="51"/>
  <c r="V483" i="51"/>
  <c r="T483" i="51"/>
  <c r="R483" i="51"/>
  <c r="S483" i="51"/>
  <c r="Q483" i="51"/>
  <c r="O483" i="51"/>
  <c r="P483" i="51"/>
  <c r="N483" i="51"/>
  <c r="M483" i="51"/>
  <c r="AA491" i="51"/>
  <c r="Z491" i="51"/>
  <c r="Y491" i="51"/>
  <c r="X491" i="51"/>
  <c r="W491" i="51"/>
  <c r="V491" i="51"/>
  <c r="T491" i="51"/>
  <c r="R491" i="51"/>
  <c r="S491" i="51"/>
  <c r="Q491" i="51"/>
  <c r="O491" i="51"/>
  <c r="P491" i="51"/>
  <c r="N491" i="51"/>
  <c r="M491" i="51"/>
  <c r="AA499" i="51"/>
  <c r="Z499" i="51"/>
  <c r="Y499" i="51"/>
  <c r="X499" i="51"/>
  <c r="W499" i="51"/>
  <c r="V499" i="51"/>
  <c r="T499" i="51"/>
  <c r="R499" i="51"/>
  <c r="S499" i="51"/>
  <c r="Q499" i="51"/>
  <c r="O499" i="51"/>
  <c r="P499" i="51"/>
  <c r="N499" i="51"/>
  <c r="M499" i="51"/>
  <c r="AA507" i="51"/>
  <c r="Z507" i="51"/>
  <c r="Y507" i="51"/>
  <c r="X507" i="51"/>
  <c r="W507" i="51"/>
  <c r="V507" i="51"/>
  <c r="T507" i="51"/>
  <c r="R507" i="51"/>
  <c r="S507" i="51"/>
  <c r="Q507" i="51"/>
  <c r="O507" i="51"/>
  <c r="P507" i="51"/>
  <c r="N507" i="51"/>
  <c r="M507" i="51"/>
  <c r="AA515" i="51"/>
  <c r="Z515" i="51"/>
  <c r="Y515" i="51"/>
  <c r="X515" i="51"/>
  <c r="W515" i="51"/>
  <c r="V515" i="51"/>
  <c r="T515" i="51"/>
  <c r="R515" i="51"/>
  <c r="S515" i="51"/>
  <c r="Q515" i="51"/>
  <c r="O515" i="51"/>
  <c r="P515" i="51"/>
  <c r="N515" i="51"/>
  <c r="M515" i="51"/>
  <c r="AA523" i="51"/>
  <c r="Z523" i="51"/>
  <c r="Y523" i="51"/>
  <c r="X523" i="51"/>
  <c r="W523" i="51"/>
  <c r="V523" i="51"/>
  <c r="T523" i="51"/>
  <c r="R523" i="51"/>
  <c r="S523" i="51"/>
  <c r="Q523" i="51"/>
  <c r="O523" i="51"/>
  <c r="P523" i="51"/>
  <c r="N523" i="51"/>
  <c r="M523" i="51"/>
  <c r="AA531" i="51"/>
  <c r="Z531" i="51"/>
  <c r="Y531" i="51"/>
  <c r="X531" i="51"/>
  <c r="V531" i="51"/>
  <c r="W531" i="51"/>
  <c r="T531" i="51"/>
  <c r="R531" i="51"/>
  <c r="S531" i="51"/>
  <c r="Q531" i="51"/>
  <c r="O531" i="51"/>
  <c r="P531" i="51"/>
  <c r="N531" i="51"/>
  <c r="M531" i="51"/>
  <c r="AA539" i="51"/>
  <c r="Z539" i="51"/>
  <c r="Y539" i="51"/>
  <c r="X539" i="51"/>
  <c r="V539" i="51"/>
  <c r="W539" i="51"/>
  <c r="T539" i="51"/>
  <c r="R539" i="51"/>
  <c r="S539" i="51"/>
  <c r="Q539" i="51"/>
  <c r="O539" i="51"/>
  <c r="P539" i="51"/>
  <c r="N539" i="51"/>
  <c r="M539" i="51"/>
  <c r="AA547" i="51"/>
  <c r="Z547" i="51"/>
  <c r="Y547" i="51"/>
  <c r="X547" i="51"/>
  <c r="V547" i="51"/>
  <c r="W547" i="51"/>
  <c r="T547" i="51"/>
  <c r="R547" i="51"/>
  <c r="S547" i="51"/>
  <c r="Q547" i="51"/>
  <c r="O547" i="51"/>
  <c r="P547" i="51"/>
  <c r="N547" i="51"/>
  <c r="M547" i="51"/>
  <c r="AA555" i="51"/>
  <c r="Z555" i="51"/>
  <c r="Y555" i="51"/>
  <c r="X555" i="51"/>
  <c r="V555" i="51"/>
  <c r="W555" i="51"/>
  <c r="T555" i="51"/>
  <c r="R555" i="51"/>
  <c r="S555" i="51"/>
  <c r="Q555" i="51"/>
  <c r="O555" i="51"/>
  <c r="P555" i="51"/>
  <c r="N555" i="51"/>
  <c r="M555" i="51"/>
  <c r="AA563" i="51"/>
  <c r="Z563" i="51"/>
  <c r="Y563" i="51"/>
  <c r="X563" i="51"/>
  <c r="V563" i="51"/>
  <c r="W563" i="51"/>
  <c r="T563" i="51"/>
  <c r="R563" i="51"/>
  <c r="S563" i="51"/>
  <c r="Q563" i="51"/>
  <c r="O563" i="51"/>
  <c r="P563" i="51"/>
  <c r="N563" i="51"/>
  <c r="M563" i="51"/>
  <c r="AA571" i="51"/>
  <c r="Z571" i="51"/>
  <c r="Y571" i="51"/>
  <c r="X571" i="51"/>
  <c r="V571" i="51"/>
  <c r="W571" i="51"/>
  <c r="T571" i="51"/>
  <c r="R571" i="51"/>
  <c r="S571" i="51"/>
  <c r="Q571" i="51"/>
  <c r="O571" i="51"/>
  <c r="P571" i="51"/>
  <c r="N571" i="51"/>
  <c r="M571" i="51"/>
  <c r="AA579" i="51"/>
  <c r="Z579" i="51"/>
  <c r="Y579" i="51"/>
  <c r="X579" i="51"/>
  <c r="V579" i="51"/>
  <c r="W579" i="51"/>
  <c r="T579" i="51"/>
  <c r="R579" i="51"/>
  <c r="S579" i="51"/>
  <c r="Q579" i="51"/>
  <c r="O579" i="51"/>
  <c r="P579" i="51"/>
  <c r="N579" i="51"/>
  <c r="M579" i="51"/>
  <c r="AA587" i="51"/>
  <c r="Z587" i="51"/>
  <c r="Y587" i="51"/>
  <c r="X587" i="51"/>
  <c r="V587" i="51"/>
  <c r="W587" i="51"/>
  <c r="T587" i="51"/>
  <c r="R587" i="51"/>
  <c r="S587" i="51"/>
  <c r="Q587" i="51"/>
  <c r="O587" i="51"/>
  <c r="P587" i="51"/>
  <c r="N587" i="51"/>
  <c r="M587" i="51"/>
  <c r="AA595" i="51"/>
  <c r="Z595" i="51"/>
  <c r="Y595" i="51"/>
  <c r="X595" i="51"/>
  <c r="V595" i="51"/>
  <c r="W595" i="51"/>
  <c r="T595" i="51"/>
  <c r="R595" i="51"/>
  <c r="S595" i="51"/>
  <c r="Q595" i="51"/>
  <c r="O595" i="51"/>
  <c r="P595" i="51"/>
  <c r="N595" i="51"/>
  <c r="M595" i="51"/>
  <c r="AA603" i="51"/>
  <c r="Z603" i="51"/>
  <c r="Y603" i="51"/>
  <c r="X603" i="51"/>
  <c r="V603" i="51"/>
  <c r="W603" i="51"/>
  <c r="T603" i="51"/>
  <c r="R603" i="51"/>
  <c r="S603" i="51"/>
  <c r="Q603" i="51"/>
  <c r="O603" i="51"/>
  <c r="P603" i="51"/>
  <c r="N603" i="51"/>
  <c r="M603" i="51"/>
  <c r="AA611" i="51"/>
  <c r="Z611" i="51"/>
  <c r="Y611" i="51"/>
  <c r="X611" i="51"/>
  <c r="V611" i="51"/>
  <c r="W611" i="51"/>
  <c r="T611" i="51"/>
  <c r="R611" i="51"/>
  <c r="S611" i="51"/>
  <c r="Q611" i="51"/>
  <c r="O611" i="51"/>
  <c r="P611" i="51"/>
  <c r="N611" i="51"/>
  <c r="M611" i="51"/>
  <c r="AA619" i="51"/>
  <c r="Z619" i="51"/>
  <c r="Y619" i="51"/>
  <c r="X619" i="51"/>
  <c r="V619" i="51"/>
  <c r="W619" i="51"/>
  <c r="T619" i="51"/>
  <c r="S619" i="51"/>
  <c r="Q619" i="51"/>
  <c r="R619" i="51"/>
  <c r="O619" i="51"/>
  <c r="P619" i="51"/>
  <c r="N619" i="51"/>
  <c r="M619" i="51"/>
  <c r="AA627" i="51"/>
  <c r="Z627" i="51"/>
  <c r="Y627" i="51"/>
  <c r="X627" i="51"/>
  <c r="V627" i="51"/>
  <c r="W627" i="51"/>
  <c r="T627" i="51"/>
  <c r="S627" i="51"/>
  <c r="Q627" i="51"/>
  <c r="R627" i="51"/>
  <c r="O627" i="51"/>
  <c r="P627" i="51"/>
  <c r="N627" i="51"/>
  <c r="M627" i="51"/>
  <c r="AA635" i="51"/>
  <c r="Z635" i="51"/>
  <c r="Y635" i="51"/>
  <c r="X635" i="51"/>
  <c r="V635" i="51"/>
  <c r="W635" i="51"/>
  <c r="T635" i="51"/>
  <c r="S635" i="51"/>
  <c r="Q635" i="51"/>
  <c r="R635" i="51"/>
  <c r="O635" i="51"/>
  <c r="P635" i="51"/>
  <c r="N635" i="51"/>
  <c r="M635" i="51"/>
  <c r="AA643" i="51"/>
  <c r="Z643" i="51"/>
  <c r="Y643" i="51"/>
  <c r="X643" i="51"/>
  <c r="V643" i="51"/>
  <c r="W643" i="51"/>
  <c r="T643" i="51"/>
  <c r="S643" i="51"/>
  <c r="Q643" i="51"/>
  <c r="R643" i="51"/>
  <c r="O643" i="51"/>
  <c r="P643" i="51"/>
  <c r="N643" i="51"/>
  <c r="M643" i="51"/>
  <c r="AA651" i="51"/>
  <c r="Z651" i="51"/>
  <c r="Y651" i="51"/>
  <c r="X651" i="51"/>
  <c r="V651" i="51"/>
  <c r="W651" i="51"/>
  <c r="T651" i="51"/>
  <c r="S651" i="51"/>
  <c r="Q651" i="51"/>
  <c r="R651" i="51"/>
  <c r="O651" i="51"/>
  <c r="P651" i="51"/>
  <c r="N651" i="51"/>
  <c r="M651" i="51"/>
  <c r="AA659" i="51"/>
  <c r="Z659" i="51"/>
  <c r="Y659" i="51"/>
  <c r="X659" i="51"/>
  <c r="V659" i="51"/>
  <c r="W659" i="51"/>
  <c r="T659" i="51"/>
  <c r="S659" i="51"/>
  <c r="Q659" i="51"/>
  <c r="R659" i="51"/>
  <c r="O659" i="51"/>
  <c r="P659" i="51"/>
  <c r="N659" i="51"/>
  <c r="M659" i="51"/>
  <c r="AA667" i="51"/>
  <c r="Z667" i="51"/>
  <c r="Y667" i="51"/>
  <c r="X667" i="51"/>
  <c r="V667" i="51"/>
  <c r="W667" i="51"/>
  <c r="T667" i="51"/>
  <c r="S667" i="51"/>
  <c r="Q667" i="51"/>
  <c r="R667" i="51"/>
  <c r="O667" i="51"/>
  <c r="P667" i="51"/>
  <c r="N667" i="51"/>
  <c r="M667" i="51"/>
  <c r="AA675" i="51"/>
  <c r="Z675" i="51"/>
  <c r="Y675" i="51"/>
  <c r="X675" i="51"/>
  <c r="V675" i="51"/>
  <c r="W675" i="51"/>
  <c r="T675" i="51"/>
  <c r="S675" i="51"/>
  <c r="Q675" i="51"/>
  <c r="R675" i="51"/>
  <c r="O675" i="51"/>
  <c r="P675" i="51"/>
  <c r="N675" i="51"/>
  <c r="M675" i="51"/>
  <c r="AA683" i="51"/>
  <c r="Z683" i="51"/>
  <c r="Y683" i="51"/>
  <c r="X683" i="51"/>
  <c r="V683" i="51"/>
  <c r="W683" i="51"/>
  <c r="T683" i="51"/>
  <c r="S683" i="51"/>
  <c r="Q683" i="51"/>
  <c r="R683" i="51"/>
  <c r="O683" i="51"/>
  <c r="P683" i="51"/>
  <c r="N683" i="51"/>
  <c r="M683" i="51"/>
  <c r="AA691" i="51"/>
  <c r="Z691" i="51"/>
  <c r="Y691" i="51"/>
  <c r="X691" i="51"/>
  <c r="V691" i="51"/>
  <c r="W691" i="51"/>
  <c r="T691" i="51"/>
  <c r="S691" i="51"/>
  <c r="Q691" i="51"/>
  <c r="R691" i="51"/>
  <c r="O691" i="51"/>
  <c r="P691" i="51"/>
  <c r="N691" i="51"/>
  <c r="M691" i="51"/>
  <c r="AA699" i="51"/>
  <c r="Z699" i="51"/>
  <c r="Y699" i="51"/>
  <c r="X699" i="51"/>
  <c r="V699" i="51"/>
  <c r="W699" i="51"/>
  <c r="T699" i="51"/>
  <c r="S699" i="51"/>
  <c r="Q699" i="51"/>
  <c r="R699" i="51"/>
  <c r="O699" i="51"/>
  <c r="P699" i="51"/>
  <c r="N699" i="51"/>
  <c r="M699" i="51"/>
  <c r="AA707" i="51"/>
  <c r="Z707" i="51"/>
  <c r="Y707" i="51"/>
  <c r="X707" i="51"/>
  <c r="V707" i="51"/>
  <c r="W707" i="51"/>
  <c r="T707" i="51"/>
  <c r="S707" i="51"/>
  <c r="Q707" i="51"/>
  <c r="R707" i="51"/>
  <c r="O707" i="51"/>
  <c r="P707" i="51"/>
  <c r="N707" i="51"/>
  <c r="M707" i="51"/>
  <c r="AA715" i="51"/>
  <c r="Z715" i="51"/>
  <c r="Y715" i="51"/>
  <c r="X715" i="51"/>
  <c r="V715" i="51"/>
  <c r="W715" i="51"/>
  <c r="T715" i="51"/>
  <c r="S715" i="51"/>
  <c r="Q715" i="51"/>
  <c r="R715" i="51"/>
  <c r="O715" i="51"/>
  <c r="P715" i="51"/>
  <c r="N715" i="51"/>
  <c r="M715" i="51"/>
  <c r="AA723" i="51"/>
  <c r="Z723" i="51"/>
  <c r="Y723" i="51"/>
  <c r="X723" i="51"/>
  <c r="V723" i="51"/>
  <c r="W723" i="51"/>
  <c r="T723" i="51"/>
  <c r="S723" i="51"/>
  <c r="Q723" i="51"/>
  <c r="R723" i="51"/>
  <c r="O723" i="51"/>
  <c r="P723" i="51"/>
  <c r="N723" i="51"/>
  <c r="M723" i="51"/>
  <c r="AA731" i="51"/>
  <c r="Z731" i="51"/>
  <c r="Y731" i="51"/>
  <c r="X731" i="51"/>
  <c r="V731" i="51"/>
  <c r="W731" i="51"/>
  <c r="T731" i="51"/>
  <c r="S731" i="51"/>
  <c r="Q731" i="51"/>
  <c r="R731" i="51"/>
  <c r="O731" i="51"/>
  <c r="P731" i="51"/>
  <c r="N731" i="51"/>
  <c r="M731" i="51"/>
  <c r="AA739" i="51"/>
  <c r="Z739" i="51"/>
  <c r="Y739" i="51"/>
  <c r="X739" i="51"/>
  <c r="V739" i="51"/>
  <c r="W739" i="51"/>
  <c r="T739" i="51"/>
  <c r="S739" i="51"/>
  <c r="Q739" i="51"/>
  <c r="R739" i="51"/>
  <c r="O739" i="51"/>
  <c r="P739" i="51"/>
  <c r="N739" i="51"/>
  <c r="M739" i="51"/>
  <c r="AA747" i="51"/>
  <c r="Z747" i="51"/>
  <c r="Y747" i="51"/>
  <c r="X747" i="51"/>
  <c r="V747" i="51"/>
  <c r="W747" i="51"/>
  <c r="T747" i="51"/>
  <c r="S747" i="51"/>
  <c r="Q747" i="51"/>
  <c r="R747" i="51"/>
  <c r="O747" i="51"/>
  <c r="P747" i="51"/>
  <c r="N747" i="51"/>
  <c r="M747" i="51"/>
  <c r="AA755" i="51"/>
  <c r="Z755" i="51"/>
  <c r="Y755" i="51"/>
  <c r="X755" i="51"/>
  <c r="V755" i="51"/>
  <c r="W755" i="51"/>
  <c r="T755" i="51"/>
  <c r="S755" i="51"/>
  <c r="Q755" i="51"/>
  <c r="R755" i="51"/>
  <c r="O755" i="51"/>
  <c r="P755" i="51"/>
  <c r="N755" i="51"/>
  <c r="M755" i="51"/>
  <c r="AA763" i="51"/>
  <c r="Z763" i="51"/>
  <c r="Y763" i="51"/>
  <c r="X763" i="51"/>
  <c r="V763" i="51"/>
  <c r="W763" i="51"/>
  <c r="T763" i="51"/>
  <c r="S763" i="51"/>
  <c r="Q763" i="51"/>
  <c r="R763" i="51"/>
  <c r="O763" i="51"/>
  <c r="P763" i="51"/>
  <c r="N763" i="51"/>
  <c r="M763" i="51"/>
  <c r="AA771" i="51"/>
  <c r="Z771" i="51"/>
  <c r="Y771" i="51"/>
  <c r="X771" i="51"/>
  <c r="V771" i="51"/>
  <c r="W771" i="51"/>
  <c r="T771" i="51"/>
  <c r="S771" i="51"/>
  <c r="Q771" i="51"/>
  <c r="R771" i="51"/>
  <c r="O771" i="51"/>
  <c r="P771" i="51"/>
  <c r="N771" i="51"/>
  <c r="M771" i="51"/>
  <c r="AA779" i="51"/>
  <c r="Z779" i="51"/>
  <c r="Y779" i="51"/>
  <c r="X779" i="51"/>
  <c r="V779" i="51"/>
  <c r="W779" i="51"/>
  <c r="T779" i="51"/>
  <c r="S779" i="51"/>
  <c r="Q779" i="51"/>
  <c r="R779" i="51"/>
  <c r="O779" i="51"/>
  <c r="P779" i="51"/>
  <c r="M779" i="51"/>
  <c r="N779" i="51"/>
  <c r="AA787" i="51"/>
  <c r="Z787" i="51"/>
  <c r="Y787" i="51"/>
  <c r="X787" i="51"/>
  <c r="V787" i="51"/>
  <c r="W787" i="51"/>
  <c r="T787" i="51"/>
  <c r="S787" i="51"/>
  <c r="Q787" i="51"/>
  <c r="R787" i="51"/>
  <c r="O787" i="51"/>
  <c r="P787" i="51"/>
  <c r="M787" i="51"/>
  <c r="N787" i="51"/>
  <c r="AA795" i="51"/>
  <c r="Z795" i="51"/>
  <c r="Y795" i="51"/>
  <c r="X795" i="51"/>
  <c r="V795" i="51"/>
  <c r="W795" i="51"/>
  <c r="T795" i="51"/>
  <c r="S795" i="51"/>
  <c r="Q795" i="51"/>
  <c r="R795" i="51"/>
  <c r="O795" i="51"/>
  <c r="P795" i="51"/>
  <c r="M795" i="51"/>
  <c r="N795" i="51"/>
  <c r="AA803" i="51"/>
  <c r="Z803" i="51"/>
  <c r="Y803" i="51"/>
  <c r="X803" i="51"/>
  <c r="V803" i="51"/>
  <c r="W803" i="51"/>
  <c r="T803" i="51"/>
  <c r="S803" i="51"/>
  <c r="Q803" i="51"/>
  <c r="R803" i="51"/>
  <c r="O803" i="51"/>
  <c r="P803" i="51"/>
  <c r="M803" i="51"/>
  <c r="N803" i="51"/>
  <c r="AA811" i="51"/>
  <c r="Z811" i="51"/>
  <c r="Y811" i="51"/>
  <c r="X811" i="51"/>
  <c r="V811" i="51"/>
  <c r="W811" i="51"/>
  <c r="T811" i="51"/>
  <c r="S811" i="51"/>
  <c r="Q811" i="51"/>
  <c r="R811" i="51"/>
  <c r="O811" i="51"/>
  <c r="P811" i="51"/>
  <c r="M811" i="51"/>
  <c r="N811" i="51"/>
  <c r="AA819" i="51"/>
  <c r="Z819" i="51"/>
  <c r="Y819" i="51"/>
  <c r="X819" i="51"/>
  <c r="V819" i="51"/>
  <c r="W819" i="51"/>
  <c r="T819" i="51"/>
  <c r="S819" i="51"/>
  <c r="Q819" i="51"/>
  <c r="R819" i="51"/>
  <c r="O819" i="51"/>
  <c r="P819" i="51"/>
  <c r="M819" i="51"/>
  <c r="N819" i="51"/>
  <c r="AA827" i="51"/>
  <c r="Z827" i="51"/>
  <c r="Y827" i="51"/>
  <c r="X827" i="51"/>
  <c r="V827" i="51"/>
  <c r="W827" i="51"/>
  <c r="T827" i="51"/>
  <c r="S827" i="51"/>
  <c r="Q827" i="51"/>
  <c r="R827" i="51"/>
  <c r="O827" i="51"/>
  <c r="P827" i="51"/>
  <c r="M827" i="51"/>
  <c r="N827" i="51"/>
  <c r="AA835" i="51"/>
  <c r="Z835" i="51"/>
  <c r="Y835" i="51"/>
  <c r="X835" i="51"/>
  <c r="V835" i="51"/>
  <c r="W835" i="51"/>
  <c r="T835" i="51"/>
  <c r="S835" i="51"/>
  <c r="Q835" i="51"/>
  <c r="R835" i="51"/>
  <c r="O835" i="51"/>
  <c r="P835" i="51"/>
  <c r="M835" i="51"/>
  <c r="N835" i="51"/>
  <c r="AA843" i="51"/>
  <c r="Z843" i="51"/>
  <c r="Y843" i="51"/>
  <c r="X843" i="51"/>
  <c r="V843" i="51"/>
  <c r="W843" i="51"/>
  <c r="T843" i="51"/>
  <c r="S843" i="51"/>
  <c r="Q843" i="51"/>
  <c r="R843" i="51"/>
  <c r="O843" i="51"/>
  <c r="P843" i="51"/>
  <c r="M843" i="51"/>
  <c r="N843" i="51"/>
  <c r="AA851" i="51"/>
  <c r="Z851" i="51"/>
  <c r="Y851" i="51"/>
  <c r="X851" i="51"/>
  <c r="V851" i="51"/>
  <c r="W851" i="51"/>
  <c r="T851" i="51"/>
  <c r="S851" i="51"/>
  <c r="Q851" i="51"/>
  <c r="R851" i="51"/>
  <c r="O851" i="51"/>
  <c r="P851" i="51"/>
  <c r="M851" i="51"/>
  <c r="N851" i="51"/>
  <c r="AA859" i="51"/>
  <c r="Z859" i="51"/>
  <c r="Y859" i="51"/>
  <c r="X859" i="51"/>
  <c r="V859" i="51"/>
  <c r="W859" i="51"/>
  <c r="T859" i="51"/>
  <c r="S859" i="51"/>
  <c r="Q859" i="51"/>
  <c r="R859" i="51"/>
  <c r="O859" i="51"/>
  <c r="P859" i="51"/>
  <c r="M859" i="51"/>
  <c r="N859" i="51"/>
  <c r="AA867" i="51"/>
  <c r="Z867" i="51"/>
  <c r="Y867" i="51"/>
  <c r="X867" i="51"/>
  <c r="V867" i="51"/>
  <c r="W867" i="51"/>
  <c r="T867" i="51"/>
  <c r="S867" i="51"/>
  <c r="Q867" i="51"/>
  <c r="R867" i="51"/>
  <c r="O867" i="51"/>
  <c r="P867" i="51"/>
  <c r="M867" i="51"/>
  <c r="N867" i="51"/>
  <c r="AA875" i="51"/>
  <c r="Z875" i="51"/>
  <c r="Y875" i="51"/>
  <c r="X875" i="51"/>
  <c r="V875" i="51"/>
  <c r="W875" i="51"/>
  <c r="T875" i="51"/>
  <c r="S875" i="51"/>
  <c r="Q875" i="51"/>
  <c r="R875" i="51"/>
  <c r="O875" i="51"/>
  <c r="P875" i="51"/>
  <c r="M875" i="51"/>
  <c r="N875" i="51"/>
  <c r="AA883" i="51"/>
  <c r="Z883" i="51"/>
  <c r="Y883" i="51"/>
  <c r="X883" i="51"/>
  <c r="V883" i="51"/>
  <c r="W883" i="51"/>
  <c r="T883" i="51"/>
  <c r="S883" i="51"/>
  <c r="Q883" i="51"/>
  <c r="R883" i="51"/>
  <c r="O883" i="51"/>
  <c r="P883" i="51"/>
  <c r="M883" i="51"/>
  <c r="N883" i="51"/>
  <c r="AA891" i="51"/>
  <c r="Z891" i="51"/>
  <c r="Y891" i="51"/>
  <c r="X891" i="51"/>
  <c r="V891" i="51"/>
  <c r="W891" i="51"/>
  <c r="T891" i="51"/>
  <c r="S891" i="51"/>
  <c r="Q891" i="51"/>
  <c r="R891" i="51"/>
  <c r="O891" i="51"/>
  <c r="P891" i="51"/>
  <c r="M891" i="51"/>
  <c r="N891" i="51"/>
  <c r="AA899" i="51"/>
  <c r="Z899" i="51"/>
  <c r="Y899" i="51"/>
  <c r="X899" i="51"/>
  <c r="V899" i="51"/>
  <c r="W899" i="51"/>
  <c r="T899" i="51"/>
  <c r="S899" i="51"/>
  <c r="Q899" i="51"/>
  <c r="R899" i="51"/>
  <c r="O899" i="51"/>
  <c r="P899" i="51"/>
  <c r="M899" i="51"/>
  <c r="N899" i="51"/>
  <c r="AA907" i="51"/>
  <c r="Z907" i="51"/>
  <c r="Y907" i="51"/>
  <c r="X907" i="51"/>
  <c r="V907" i="51"/>
  <c r="W907" i="51"/>
  <c r="T907" i="51"/>
  <c r="S907" i="51"/>
  <c r="Q907" i="51"/>
  <c r="R907" i="51"/>
  <c r="O907" i="51"/>
  <c r="P907" i="51"/>
  <c r="M907" i="51"/>
  <c r="N907" i="51"/>
  <c r="AA915" i="51"/>
  <c r="Z915" i="51"/>
  <c r="Y915" i="51"/>
  <c r="X915" i="51"/>
  <c r="W915" i="51"/>
  <c r="V915" i="51"/>
  <c r="T915" i="51"/>
  <c r="S915" i="51"/>
  <c r="Q915" i="51"/>
  <c r="R915" i="51"/>
  <c r="O915" i="51"/>
  <c r="P915" i="51"/>
  <c r="M915" i="51"/>
  <c r="N915" i="51"/>
  <c r="AA923" i="51"/>
  <c r="Z923" i="51"/>
  <c r="Y923" i="51"/>
  <c r="X923" i="51"/>
  <c r="W923" i="51"/>
  <c r="V923" i="51"/>
  <c r="T923" i="51"/>
  <c r="S923" i="51"/>
  <c r="Q923" i="51"/>
  <c r="R923" i="51"/>
  <c r="O923" i="51"/>
  <c r="P923" i="51"/>
  <c r="M923" i="51"/>
  <c r="N923" i="51"/>
  <c r="AA931" i="51"/>
  <c r="Z931" i="51"/>
  <c r="Y931" i="51"/>
  <c r="X931" i="51"/>
  <c r="W931" i="51"/>
  <c r="V931" i="51"/>
  <c r="T931" i="51"/>
  <c r="S931" i="51"/>
  <c r="Q931" i="51"/>
  <c r="R931" i="51"/>
  <c r="O931" i="51"/>
  <c r="P931" i="51"/>
  <c r="M931" i="51"/>
  <c r="N931" i="51"/>
  <c r="AA939" i="51"/>
  <c r="Z939" i="51"/>
  <c r="Y939" i="51"/>
  <c r="X939" i="51"/>
  <c r="W939" i="51"/>
  <c r="V939" i="51"/>
  <c r="T939" i="51"/>
  <c r="S939" i="51"/>
  <c r="Q939" i="51"/>
  <c r="R939" i="51"/>
  <c r="O939" i="51"/>
  <c r="P939" i="51"/>
  <c r="M939" i="51"/>
  <c r="N939" i="51"/>
  <c r="AA947" i="51"/>
  <c r="Z947" i="51"/>
  <c r="Y947" i="51"/>
  <c r="X947" i="51"/>
  <c r="W947" i="51"/>
  <c r="V947" i="51"/>
  <c r="T947" i="51"/>
  <c r="S947" i="51"/>
  <c r="Q947" i="51"/>
  <c r="R947" i="51"/>
  <c r="O947" i="51"/>
  <c r="P947" i="51"/>
  <c r="M947" i="51"/>
  <c r="N947" i="51"/>
  <c r="AA955" i="51"/>
  <c r="Z955" i="51"/>
  <c r="Y955" i="51"/>
  <c r="X955" i="51"/>
  <c r="W955" i="51"/>
  <c r="V955" i="51"/>
  <c r="T955" i="51"/>
  <c r="S955" i="51"/>
  <c r="Q955" i="51"/>
  <c r="R955" i="51"/>
  <c r="O955" i="51"/>
  <c r="P955" i="51"/>
  <c r="M955" i="51"/>
  <c r="N955" i="51"/>
  <c r="AA963" i="51"/>
  <c r="Z963" i="51"/>
  <c r="Y963" i="51"/>
  <c r="X963" i="51"/>
  <c r="W963" i="51"/>
  <c r="V963" i="51"/>
  <c r="T963" i="51"/>
  <c r="S963" i="51"/>
  <c r="Q963" i="51"/>
  <c r="R963" i="51"/>
  <c r="O963" i="51"/>
  <c r="P963" i="51"/>
  <c r="M963" i="51"/>
  <c r="N963" i="51"/>
  <c r="AA971" i="51"/>
  <c r="Z971" i="51"/>
  <c r="Y971" i="51"/>
  <c r="X971" i="51"/>
  <c r="W971" i="51"/>
  <c r="V971" i="51"/>
  <c r="T971" i="51"/>
  <c r="S971" i="51"/>
  <c r="Q971" i="51"/>
  <c r="R971" i="51"/>
  <c r="O971" i="51"/>
  <c r="P971" i="51"/>
  <c r="M971" i="51"/>
  <c r="N971" i="51"/>
  <c r="AA979" i="51"/>
  <c r="Z979" i="51"/>
  <c r="Y979" i="51"/>
  <c r="X979" i="51"/>
  <c r="W979" i="51"/>
  <c r="V979" i="51"/>
  <c r="T979" i="51"/>
  <c r="S979" i="51"/>
  <c r="Q979" i="51"/>
  <c r="R979" i="51"/>
  <c r="O979" i="51"/>
  <c r="P979" i="51"/>
  <c r="M979" i="51"/>
  <c r="N979" i="51"/>
  <c r="AA987" i="51"/>
  <c r="Z987" i="51"/>
  <c r="Y987" i="51"/>
  <c r="X987" i="51"/>
  <c r="W987" i="51"/>
  <c r="V987" i="51"/>
  <c r="T987" i="51"/>
  <c r="S987" i="51"/>
  <c r="R987" i="51"/>
  <c r="O987" i="51"/>
  <c r="Q987" i="51"/>
  <c r="P987" i="51"/>
  <c r="M987" i="51"/>
  <c r="N987" i="51"/>
  <c r="AA995" i="51"/>
  <c r="Z995" i="51"/>
  <c r="Y995" i="51"/>
  <c r="X995" i="51"/>
  <c r="W995" i="51"/>
  <c r="V995" i="51"/>
  <c r="T995" i="51"/>
  <c r="S995" i="51"/>
  <c r="R995" i="51"/>
  <c r="Q995" i="51"/>
  <c r="O995" i="51"/>
  <c r="P995" i="51"/>
  <c r="M995" i="51"/>
  <c r="N995" i="51"/>
  <c r="AA1003" i="51"/>
  <c r="Z1003" i="51"/>
  <c r="Y1003" i="51"/>
  <c r="X1003" i="51"/>
  <c r="W1003" i="51"/>
  <c r="V1003" i="51"/>
  <c r="T1003" i="51"/>
  <c r="S1003" i="51"/>
  <c r="R1003" i="51"/>
  <c r="Q1003" i="51"/>
  <c r="O1003" i="51"/>
  <c r="P1003" i="51"/>
  <c r="M1003" i="51"/>
  <c r="N1003" i="51"/>
  <c r="AA260" i="51"/>
  <c r="Z260" i="51"/>
  <c r="Y260" i="51"/>
  <c r="X260" i="51"/>
  <c r="W260" i="51"/>
  <c r="V260" i="51"/>
  <c r="T260" i="51"/>
  <c r="S260" i="51"/>
  <c r="R260" i="51"/>
  <c r="Q260" i="51"/>
  <c r="P260" i="51"/>
  <c r="N260" i="51"/>
  <c r="O260" i="51"/>
  <c r="M260" i="51"/>
  <c r="AA268" i="51"/>
  <c r="Z268" i="51"/>
  <c r="Y268" i="51"/>
  <c r="X268" i="51"/>
  <c r="W268" i="51"/>
  <c r="V268" i="51"/>
  <c r="T268" i="51"/>
  <c r="R268" i="51"/>
  <c r="S268" i="51"/>
  <c r="Q268" i="51"/>
  <c r="P268" i="51"/>
  <c r="N268" i="51"/>
  <c r="O268" i="51"/>
  <c r="M268" i="51"/>
  <c r="AA292" i="51"/>
  <c r="Z292" i="51"/>
  <c r="Y292" i="51"/>
  <c r="X292" i="51"/>
  <c r="W292" i="51"/>
  <c r="V292" i="51"/>
  <c r="T292" i="51"/>
  <c r="S292" i="51"/>
  <c r="R292" i="51"/>
  <c r="Q292" i="51"/>
  <c r="P292" i="51"/>
  <c r="N292" i="51"/>
  <c r="O292" i="51"/>
  <c r="M292" i="51"/>
  <c r="AA300" i="51"/>
  <c r="Z300" i="51"/>
  <c r="Y300" i="51"/>
  <c r="X300" i="51"/>
  <c r="W300" i="51"/>
  <c r="V300" i="51"/>
  <c r="T300" i="51"/>
  <c r="S300" i="51"/>
  <c r="R300" i="51"/>
  <c r="Q300" i="51"/>
  <c r="P300" i="51"/>
  <c r="N300" i="51"/>
  <c r="O300" i="51"/>
  <c r="M300" i="51"/>
  <c r="AA46" i="51"/>
  <c r="Z46" i="51"/>
  <c r="Y46" i="51"/>
  <c r="X46" i="51"/>
  <c r="W46" i="51"/>
  <c r="V46" i="51"/>
  <c r="T46" i="51"/>
  <c r="S46" i="51"/>
  <c r="R46" i="51"/>
  <c r="Q46" i="51"/>
  <c r="P46" i="51"/>
  <c r="N46" i="51"/>
  <c r="O46" i="51"/>
  <c r="M46" i="51"/>
  <c r="AA54" i="51"/>
  <c r="Z54" i="51"/>
  <c r="Y54" i="51"/>
  <c r="X54" i="51"/>
  <c r="W54" i="51"/>
  <c r="V54" i="51"/>
  <c r="T54" i="51"/>
  <c r="S54" i="51"/>
  <c r="R54" i="51"/>
  <c r="Q54" i="51"/>
  <c r="P54" i="51"/>
  <c r="N54" i="51"/>
  <c r="O54" i="51"/>
  <c r="M54" i="51"/>
  <c r="Z62" i="51"/>
  <c r="AA62" i="51"/>
  <c r="Y62" i="51"/>
  <c r="X62" i="51"/>
  <c r="W62" i="51"/>
  <c r="V62" i="51"/>
  <c r="T62" i="51"/>
  <c r="S62" i="51"/>
  <c r="R62" i="51"/>
  <c r="Q62" i="51"/>
  <c r="P62" i="51"/>
  <c r="N62" i="51"/>
  <c r="O62" i="51"/>
  <c r="M62" i="51"/>
  <c r="AA78" i="51"/>
  <c r="Z78" i="51"/>
  <c r="Y78" i="51"/>
  <c r="X78" i="51"/>
  <c r="W78" i="51"/>
  <c r="V78" i="51"/>
  <c r="T78" i="51"/>
  <c r="S78" i="51"/>
  <c r="R78" i="51"/>
  <c r="Q78" i="51"/>
  <c r="P78" i="51"/>
  <c r="N78" i="51"/>
  <c r="O78" i="51"/>
  <c r="M78" i="51"/>
  <c r="AA86" i="51"/>
  <c r="Z86" i="51"/>
  <c r="Y86" i="51"/>
  <c r="X86" i="51"/>
  <c r="W86" i="51"/>
  <c r="V86" i="51"/>
  <c r="T86" i="51"/>
  <c r="S86" i="51"/>
  <c r="R86" i="51"/>
  <c r="Q86" i="51"/>
  <c r="P86" i="51"/>
  <c r="N86" i="51"/>
  <c r="O86" i="51"/>
  <c r="M86" i="51"/>
  <c r="Z94" i="51"/>
  <c r="AA94" i="51"/>
  <c r="Y94" i="51"/>
  <c r="X94" i="51"/>
  <c r="W94" i="51"/>
  <c r="V94" i="51"/>
  <c r="T94" i="51"/>
  <c r="S94" i="51"/>
  <c r="R94" i="51"/>
  <c r="Q94" i="51"/>
  <c r="P94" i="51"/>
  <c r="N94" i="51"/>
  <c r="O94" i="51"/>
  <c r="M94" i="51"/>
  <c r="AA110" i="51"/>
  <c r="Z110" i="51"/>
  <c r="Y110" i="51"/>
  <c r="X110" i="51"/>
  <c r="W110" i="51"/>
  <c r="V110" i="51"/>
  <c r="T110" i="51"/>
  <c r="S110" i="51"/>
  <c r="R110" i="51"/>
  <c r="Q110" i="51"/>
  <c r="P110" i="51"/>
  <c r="N110" i="51"/>
  <c r="O110" i="51"/>
  <c r="M110" i="51"/>
  <c r="AA118" i="51"/>
  <c r="Z118" i="51"/>
  <c r="Y118" i="51"/>
  <c r="X118" i="51"/>
  <c r="W118" i="51"/>
  <c r="V118" i="51"/>
  <c r="T118" i="51"/>
  <c r="S118" i="51"/>
  <c r="R118" i="51"/>
  <c r="Q118" i="51"/>
  <c r="P118" i="51"/>
  <c r="N118" i="51"/>
  <c r="O118" i="51"/>
  <c r="M118" i="51"/>
  <c r="Z126" i="51"/>
  <c r="AA126" i="51"/>
  <c r="Y126" i="51"/>
  <c r="X126" i="51"/>
  <c r="W126" i="51"/>
  <c r="V126" i="51"/>
  <c r="T126" i="51"/>
  <c r="S126" i="51"/>
  <c r="R126" i="51"/>
  <c r="Q126" i="51"/>
  <c r="P126" i="51"/>
  <c r="N126" i="51"/>
  <c r="O126" i="51"/>
  <c r="M126" i="51"/>
  <c r="AA142" i="51"/>
  <c r="Z142" i="51"/>
  <c r="Y142" i="51"/>
  <c r="X142" i="51"/>
  <c r="W142" i="51"/>
  <c r="V142" i="51"/>
  <c r="T142" i="51"/>
  <c r="S142" i="51"/>
  <c r="R142" i="51"/>
  <c r="Q142" i="51"/>
  <c r="P142" i="51"/>
  <c r="N142" i="51"/>
  <c r="O142" i="51"/>
  <c r="M142" i="51"/>
  <c r="AA150" i="51"/>
  <c r="Z150" i="51"/>
  <c r="Y150" i="51"/>
  <c r="X150" i="51"/>
  <c r="W150" i="51"/>
  <c r="V150" i="51"/>
  <c r="T150" i="51"/>
  <c r="S150" i="51"/>
  <c r="R150" i="51"/>
  <c r="Q150" i="51"/>
  <c r="P150" i="51"/>
  <c r="N150" i="51"/>
  <c r="O150" i="51"/>
  <c r="M150" i="51"/>
  <c r="Z158" i="51"/>
  <c r="AA158" i="51"/>
  <c r="Y158" i="51"/>
  <c r="X158" i="51"/>
  <c r="W158" i="51"/>
  <c r="V158" i="51"/>
  <c r="T158" i="51"/>
  <c r="S158" i="51"/>
  <c r="R158" i="51"/>
  <c r="Q158" i="51"/>
  <c r="P158" i="51"/>
  <c r="N158" i="51"/>
  <c r="O158" i="51"/>
  <c r="M158" i="51"/>
  <c r="AA174" i="51"/>
  <c r="Z174" i="51"/>
  <c r="Y174" i="51"/>
  <c r="X174" i="51"/>
  <c r="W174" i="51"/>
  <c r="V174" i="51"/>
  <c r="T174" i="51"/>
  <c r="S174" i="51"/>
  <c r="R174" i="51"/>
  <c r="Q174" i="51"/>
  <c r="P174" i="51"/>
  <c r="N174" i="51"/>
  <c r="O174" i="51"/>
  <c r="M174" i="51"/>
  <c r="AA182" i="51"/>
  <c r="Z182" i="51"/>
  <c r="Y182" i="51"/>
  <c r="X182" i="51"/>
  <c r="W182" i="51"/>
  <c r="V182" i="51"/>
  <c r="T182" i="51"/>
  <c r="S182" i="51"/>
  <c r="R182" i="51"/>
  <c r="Q182" i="51"/>
  <c r="P182" i="51"/>
  <c r="N182" i="51"/>
  <c r="O182" i="51"/>
  <c r="M182" i="51"/>
  <c r="Z190" i="51"/>
  <c r="AA190" i="51"/>
  <c r="Y190" i="51"/>
  <c r="X190" i="51"/>
  <c r="W190" i="51"/>
  <c r="V190" i="51"/>
  <c r="T190" i="51"/>
  <c r="S190" i="51"/>
  <c r="R190" i="51"/>
  <c r="Q190" i="51"/>
  <c r="P190" i="51"/>
  <c r="N190" i="51"/>
  <c r="O190" i="51"/>
  <c r="M190" i="51"/>
  <c r="AA206" i="51"/>
  <c r="Z206" i="51"/>
  <c r="Y206" i="51"/>
  <c r="X206" i="51"/>
  <c r="W206" i="51"/>
  <c r="V206" i="51"/>
  <c r="T206" i="51"/>
  <c r="S206" i="51"/>
  <c r="R206" i="51"/>
  <c r="Q206" i="51"/>
  <c r="P206" i="51"/>
  <c r="N206" i="51"/>
  <c r="O206" i="51"/>
  <c r="M206" i="51"/>
  <c r="AA214" i="51"/>
  <c r="Z214" i="51"/>
  <c r="Y214" i="51"/>
  <c r="X214" i="51"/>
  <c r="W214" i="51"/>
  <c r="V214" i="51"/>
  <c r="T214" i="51"/>
  <c r="S214" i="51"/>
  <c r="R214" i="51"/>
  <c r="Q214" i="51"/>
  <c r="P214" i="51"/>
  <c r="N214" i="51"/>
  <c r="O214" i="51"/>
  <c r="M214" i="51"/>
  <c r="Z222" i="51"/>
  <c r="AA222" i="51"/>
  <c r="Y222" i="51"/>
  <c r="X222" i="51"/>
  <c r="W222" i="51"/>
  <c r="V222" i="51"/>
  <c r="T222" i="51"/>
  <c r="S222" i="51"/>
  <c r="R222" i="51"/>
  <c r="Q222" i="51"/>
  <c r="P222" i="51"/>
  <c r="N222" i="51"/>
  <c r="O222" i="51"/>
  <c r="M222" i="51"/>
  <c r="AA238" i="51"/>
  <c r="Z238" i="51"/>
  <c r="Y238" i="51"/>
  <c r="X238" i="51"/>
  <c r="W238" i="51"/>
  <c r="V238" i="51"/>
  <c r="T238" i="51"/>
  <c r="S238" i="51"/>
  <c r="R238" i="51"/>
  <c r="Q238" i="51"/>
  <c r="P238" i="51"/>
  <c r="N238" i="51"/>
  <c r="O238" i="51"/>
  <c r="M238" i="51"/>
  <c r="AA246" i="51"/>
  <c r="Z246" i="51"/>
  <c r="Y246" i="51"/>
  <c r="X246" i="51"/>
  <c r="W246" i="51"/>
  <c r="V246" i="51"/>
  <c r="T246" i="51"/>
  <c r="S246" i="51"/>
  <c r="R246" i="51"/>
  <c r="Q246" i="51"/>
  <c r="P246" i="51"/>
  <c r="N246" i="51"/>
  <c r="O246" i="51"/>
  <c r="M246" i="51"/>
  <c r="AA254" i="51"/>
  <c r="Z254" i="51"/>
  <c r="Y254" i="51"/>
  <c r="X254" i="51"/>
  <c r="W254" i="51"/>
  <c r="V254" i="51"/>
  <c r="T254" i="51"/>
  <c r="S254" i="51"/>
  <c r="R254" i="51"/>
  <c r="Q254" i="51"/>
  <c r="P254" i="51"/>
  <c r="N254" i="51"/>
  <c r="O254" i="51"/>
  <c r="M254" i="51"/>
  <c r="AA278" i="51"/>
  <c r="Z278" i="51"/>
  <c r="Y278" i="51"/>
  <c r="X278" i="51"/>
  <c r="W278" i="51"/>
  <c r="V278" i="51"/>
  <c r="T278" i="51"/>
  <c r="S278" i="51"/>
  <c r="R278" i="51"/>
  <c r="Q278" i="51"/>
  <c r="P278" i="51"/>
  <c r="N278" i="51"/>
  <c r="O278" i="51"/>
  <c r="M278" i="51"/>
  <c r="AA286" i="51"/>
  <c r="Z286" i="51"/>
  <c r="Y286" i="51"/>
  <c r="X286" i="51"/>
  <c r="W286" i="51"/>
  <c r="V286" i="51"/>
  <c r="T286" i="51"/>
  <c r="S286" i="51"/>
  <c r="R286" i="51"/>
  <c r="Q286" i="51"/>
  <c r="P286" i="51"/>
  <c r="N286" i="51"/>
  <c r="O286" i="51"/>
  <c r="M286" i="51"/>
  <c r="AA310" i="51"/>
  <c r="Z310" i="51"/>
  <c r="Y310" i="51"/>
  <c r="X310" i="51"/>
  <c r="W310" i="51"/>
  <c r="V310" i="51"/>
  <c r="T310" i="51"/>
  <c r="S310" i="51"/>
  <c r="R310" i="51"/>
  <c r="Q310" i="51"/>
  <c r="P310" i="51"/>
  <c r="N310" i="51"/>
  <c r="O310" i="51"/>
  <c r="M310" i="51"/>
  <c r="AA318" i="51"/>
  <c r="Z318" i="51"/>
  <c r="Y318" i="51"/>
  <c r="X318" i="51"/>
  <c r="W318" i="51"/>
  <c r="V318" i="51"/>
  <c r="T318" i="51"/>
  <c r="S318" i="51"/>
  <c r="R318" i="51"/>
  <c r="Q318" i="51"/>
  <c r="P318" i="51"/>
  <c r="N318" i="51"/>
  <c r="O318" i="51"/>
  <c r="M318" i="51"/>
  <c r="AA326" i="51"/>
  <c r="Z326" i="51"/>
  <c r="Y326" i="51"/>
  <c r="X326" i="51"/>
  <c r="W326" i="51"/>
  <c r="V326" i="51"/>
  <c r="T326" i="51"/>
  <c r="S326" i="51"/>
  <c r="R326" i="51"/>
  <c r="Q326" i="51"/>
  <c r="P326" i="51"/>
  <c r="N326" i="51"/>
  <c r="O326" i="51"/>
  <c r="M326" i="51"/>
  <c r="AA334" i="51"/>
  <c r="Z334" i="51"/>
  <c r="Y334" i="51"/>
  <c r="X334" i="51"/>
  <c r="W334" i="51"/>
  <c r="V334" i="51"/>
  <c r="T334" i="51"/>
  <c r="S334" i="51"/>
  <c r="R334" i="51"/>
  <c r="Q334" i="51"/>
  <c r="P334" i="51"/>
  <c r="N334" i="51"/>
  <c r="O334" i="51"/>
  <c r="M334" i="51"/>
  <c r="AA342" i="51"/>
  <c r="Z342" i="51"/>
  <c r="Y342" i="51"/>
  <c r="X342" i="51"/>
  <c r="W342" i="51"/>
  <c r="V342" i="51"/>
  <c r="T342" i="51"/>
  <c r="S342" i="51"/>
  <c r="R342" i="51"/>
  <c r="Q342" i="51"/>
  <c r="P342" i="51"/>
  <c r="N342" i="51"/>
  <c r="O342" i="51"/>
  <c r="M342" i="51"/>
  <c r="AA350" i="51"/>
  <c r="Z350" i="51"/>
  <c r="Y350" i="51"/>
  <c r="X350" i="51"/>
  <c r="W350" i="51"/>
  <c r="V350" i="51"/>
  <c r="T350" i="51"/>
  <c r="S350" i="51"/>
  <c r="R350" i="51"/>
  <c r="Q350" i="51"/>
  <c r="P350" i="51"/>
  <c r="N350" i="51"/>
  <c r="O350" i="51"/>
  <c r="M350" i="51"/>
  <c r="AA358" i="51"/>
  <c r="Z358" i="51"/>
  <c r="Y358" i="51"/>
  <c r="X358" i="51"/>
  <c r="W358" i="51"/>
  <c r="V358" i="51"/>
  <c r="T358" i="51"/>
  <c r="S358" i="51"/>
  <c r="R358" i="51"/>
  <c r="Q358" i="51"/>
  <c r="P358" i="51"/>
  <c r="N358" i="51"/>
  <c r="O358" i="51"/>
  <c r="M358" i="51"/>
  <c r="AA366" i="51"/>
  <c r="Z366" i="51"/>
  <c r="Y366" i="51"/>
  <c r="X366" i="51"/>
  <c r="W366" i="51"/>
  <c r="V366" i="51"/>
  <c r="T366" i="51"/>
  <c r="S366" i="51"/>
  <c r="R366" i="51"/>
  <c r="Q366" i="51"/>
  <c r="P366" i="51"/>
  <c r="N366" i="51"/>
  <c r="O366" i="51"/>
  <c r="M366" i="51"/>
  <c r="AA374" i="51"/>
  <c r="Z374" i="51"/>
  <c r="Y374" i="51"/>
  <c r="X374" i="51"/>
  <c r="W374" i="51"/>
  <c r="V374" i="51"/>
  <c r="T374" i="51"/>
  <c r="S374" i="51"/>
  <c r="R374" i="51"/>
  <c r="Q374" i="51"/>
  <c r="P374" i="51"/>
  <c r="N374" i="51"/>
  <c r="O374" i="51"/>
  <c r="M374" i="51"/>
  <c r="AA382" i="51"/>
  <c r="Z382" i="51"/>
  <c r="Y382" i="51"/>
  <c r="X382" i="51"/>
  <c r="W382" i="51"/>
  <c r="V382" i="51"/>
  <c r="T382" i="51"/>
  <c r="S382" i="51"/>
  <c r="R382" i="51"/>
  <c r="Q382" i="51"/>
  <c r="P382" i="51"/>
  <c r="N382" i="51"/>
  <c r="O382" i="51"/>
  <c r="M382" i="51"/>
  <c r="AA390" i="51"/>
  <c r="Z390" i="51"/>
  <c r="Y390" i="51"/>
  <c r="X390" i="51"/>
  <c r="W390" i="51"/>
  <c r="V390" i="51"/>
  <c r="T390" i="51"/>
  <c r="S390" i="51"/>
  <c r="R390" i="51"/>
  <c r="Q390" i="51"/>
  <c r="P390" i="51"/>
  <c r="N390" i="51"/>
  <c r="O390" i="51"/>
  <c r="M390" i="51"/>
  <c r="AA398" i="51"/>
  <c r="Z398" i="51"/>
  <c r="Y398" i="51"/>
  <c r="X398" i="51"/>
  <c r="W398" i="51"/>
  <c r="V398" i="51"/>
  <c r="T398" i="51"/>
  <c r="S398" i="51"/>
  <c r="R398" i="51"/>
  <c r="Q398" i="51"/>
  <c r="P398" i="51"/>
  <c r="N398" i="51"/>
  <c r="O398" i="51"/>
  <c r="M398" i="51"/>
  <c r="AA406" i="51"/>
  <c r="Z406" i="51"/>
  <c r="Y406" i="51"/>
  <c r="X406" i="51"/>
  <c r="W406" i="51"/>
  <c r="V406" i="51"/>
  <c r="T406" i="51"/>
  <c r="S406" i="51"/>
  <c r="R406" i="51"/>
  <c r="Q406" i="51"/>
  <c r="P406" i="51"/>
  <c r="N406" i="51"/>
  <c r="O406" i="51"/>
  <c r="M406" i="51"/>
  <c r="AA414" i="51"/>
  <c r="Z414" i="51"/>
  <c r="Y414" i="51"/>
  <c r="X414" i="51"/>
  <c r="W414" i="51"/>
  <c r="V414" i="51"/>
  <c r="T414" i="51"/>
  <c r="S414" i="51"/>
  <c r="R414" i="51"/>
  <c r="Q414" i="51"/>
  <c r="P414" i="51"/>
  <c r="N414" i="51"/>
  <c r="O414" i="51"/>
  <c r="M414" i="51"/>
  <c r="AA422" i="51"/>
  <c r="Z422" i="51"/>
  <c r="Y422" i="51"/>
  <c r="X422" i="51"/>
  <c r="W422" i="51"/>
  <c r="V422" i="51"/>
  <c r="T422" i="51"/>
  <c r="S422" i="51"/>
  <c r="R422" i="51"/>
  <c r="Q422" i="51"/>
  <c r="P422" i="51"/>
  <c r="N422" i="51"/>
  <c r="O422" i="51"/>
  <c r="M422" i="51"/>
  <c r="AA430" i="51"/>
  <c r="Z430" i="51"/>
  <c r="Y430" i="51"/>
  <c r="X430" i="51"/>
  <c r="W430" i="51"/>
  <c r="V430" i="51"/>
  <c r="T430" i="51"/>
  <c r="S430" i="51"/>
  <c r="R430" i="51"/>
  <c r="Q430" i="51"/>
  <c r="P430" i="51"/>
  <c r="N430" i="51"/>
  <c r="O430" i="51"/>
  <c r="M430" i="51"/>
  <c r="AA438" i="51"/>
  <c r="Z438" i="51"/>
  <c r="Y438" i="51"/>
  <c r="X438" i="51"/>
  <c r="W438" i="51"/>
  <c r="V438" i="51"/>
  <c r="T438" i="51"/>
  <c r="S438" i="51"/>
  <c r="R438" i="51"/>
  <c r="Q438" i="51"/>
  <c r="P438" i="51"/>
  <c r="N438" i="51"/>
  <c r="O438" i="51"/>
  <c r="M438" i="51"/>
  <c r="AA446" i="51"/>
  <c r="Z446" i="51"/>
  <c r="Y446" i="51"/>
  <c r="X446" i="51"/>
  <c r="W446" i="51"/>
  <c r="V446" i="51"/>
  <c r="T446" i="51"/>
  <c r="S446" i="51"/>
  <c r="R446" i="51"/>
  <c r="Q446" i="51"/>
  <c r="P446" i="51"/>
  <c r="N446" i="51"/>
  <c r="O446" i="51"/>
  <c r="M446" i="51"/>
  <c r="AA454" i="51"/>
  <c r="Z454" i="51"/>
  <c r="Y454" i="51"/>
  <c r="X454" i="51"/>
  <c r="W454" i="51"/>
  <c r="V454" i="51"/>
  <c r="T454" i="51"/>
  <c r="S454" i="51"/>
  <c r="R454" i="51"/>
  <c r="Q454" i="51"/>
  <c r="P454" i="51"/>
  <c r="N454" i="51"/>
  <c r="O454" i="51"/>
  <c r="M454" i="51"/>
  <c r="AA462" i="51"/>
  <c r="Z462" i="51"/>
  <c r="Y462" i="51"/>
  <c r="X462" i="51"/>
  <c r="W462" i="51"/>
  <c r="V462" i="51"/>
  <c r="T462" i="51"/>
  <c r="S462" i="51"/>
  <c r="R462" i="51"/>
  <c r="Q462" i="51"/>
  <c r="P462" i="51"/>
  <c r="N462" i="51"/>
  <c r="O462" i="51"/>
  <c r="M462" i="51"/>
  <c r="AA470" i="51"/>
  <c r="Z470" i="51"/>
  <c r="Y470" i="51"/>
  <c r="X470" i="51"/>
  <c r="W470" i="51"/>
  <c r="V470" i="51"/>
  <c r="T470" i="51"/>
  <c r="S470" i="51"/>
  <c r="R470" i="51"/>
  <c r="Q470" i="51"/>
  <c r="P470" i="51"/>
  <c r="N470" i="51"/>
  <c r="O470" i="51"/>
  <c r="M470" i="51"/>
  <c r="AA478" i="51"/>
  <c r="Z478" i="51"/>
  <c r="Y478" i="51"/>
  <c r="X478" i="51"/>
  <c r="W478" i="51"/>
  <c r="V478" i="51"/>
  <c r="T478" i="51"/>
  <c r="S478" i="51"/>
  <c r="R478" i="51"/>
  <c r="Q478" i="51"/>
  <c r="P478" i="51"/>
  <c r="N478" i="51"/>
  <c r="O478" i="51"/>
  <c r="M478" i="51"/>
  <c r="AA486" i="51"/>
  <c r="Z486" i="51"/>
  <c r="Y486" i="51"/>
  <c r="X486" i="51"/>
  <c r="W486" i="51"/>
  <c r="V486" i="51"/>
  <c r="T486" i="51"/>
  <c r="S486" i="51"/>
  <c r="R486" i="51"/>
  <c r="Q486" i="51"/>
  <c r="P486" i="51"/>
  <c r="N486" i="51"/>
  <c r="O486" i="51"/>
  <c r="M486" i="51"/>
  <c r="AA494" i="51"/>
  <c r="Z494" i="51"/>
  <c r="Y494" i="51"/>
  <c r="X494" i="51"/>
  <c r="W494" i="51"/>
  <c r="V494" i="51"/>
  <c r="T494" i="51"/>
  <c r="S494" i="51"/>
  <c r="R494" i="51"/>
  <c r="Q494" i="51"/>
  <c r="P494" i="51"/>
  <c r="N494" i="51"/>
  <c r="O494" i="51"/>
  <c r="M494" i="51"/>
  <c r="AA502" i="51"/>
  <c r="Z502" i="51"/>
  <c r="Y502" i="51"/>
  <c r="X502" i="51"/>
  <c r="W502" i="51"/>
  <c r="V502" i="51"/>
  <c r="T502" i="51"/>
  <c r="S502" i="51"/>
  <c r="R502" i="51"/>
  <c r="Q502" i="51"/>
  <c r="P502" i="51"/>
  <c r="N502" i="51"/>
  <c r="O502" i="51"/>
  <c r="M502" i="51"/>
  <c r="AA510" i="51"/>
  <c r="Z510" i="51"/>
  <c r="Y510" i="51"/>
  <c r="X510" i="51"/>
  <c r="W510" i="51"/>
  <c r="V510" i="51"/>
  <c r="T510" i="51"/>
  <c r="S510" i="51"/>
  <c r="R510" i="51"/>
  <c r="Q510" i="51"/>
  <c r="P510" i="51"/>
  <c r="N510" i="51"/>
  <c r="O510" i="51"/>
  <c r="M510" i="51"/>
  <c r="AA518" i="51"/>
  <c r="Z518" i="51"/>
  <c r="Y518" i="51"/>
  <c r="X518" i="51"/>
  <c r="W518" i="51"/>
  <c r="V518" i="51"/>
  <c r="T518" i="51"/>
  <c r="S518" i="51"/>
  <c r="R518" i="51"/>
  <c r="Q518" i="51"/>
  <c r="P518" i="51"/>
  <c r="N518" i="51"/>
  <c r="O518" i="51"/>
  <c r="M518" i="51"/>
  <c r="AA526" i="51"/>
  <c r="Z526" i="51"/>
  <c r="Y526" i="51"/>
  <c r="X526" i="51"/>
  <c r="W526" i="51"/>
  <c r="V526" i="51"/>
  <c r="T526" i="51"/>
  <c r="S526" i="51"/>
  <c r="R526" i="51"/>
  <c r="Q526" i="51"/>
  <c r="P526" i="51"/>
  <c r="N526" i="51"/>
  <c r="O526" i="51"/>
  <c r="M526" i="51"/>
  <c r="AA534" i="51"/>
  <c r="Z534" i="51"/>
  <c r="Y534" i="51"/>
  <c r="X534" i="51"/>
  <c r="V534" i="51"/>
  <c r="W534" i="51"/>
  <c r="T534" i="51"/>
  <c r="S534" i="51"/>
  <c r="R534" i="51"/>
  <c r="Q534" i="51"/>
  <c r="P534" i="51"/>
  <c r="N534" i="51"/>
  <c r="O534" i="51"/>
  <c r="M534" i="51"/>
  <c r="AA542" i="51"/>
  <c r="Z542" i="51"/>
  <c r="Y542" i="51"/>
  <c r="X542" i="51"/>
  <c r="V542" i="51"/>
  <c r="W542" i="51"/>
  <c r="T542" i="51"/>
  <c r="S542" i="51"/>
  <c r="R542" i="51"/>
  <c r="Q542" i="51"/>
  <c r="P542" i="51"/>
  <c r="N542" i="51"/>
  <c r="O542" i="51"/>
  <c r="M542" i="51"/>
  <c r="AA550" i="51"/>
  <c r="Z550" i="51"/>
  <c r="Y550" i="51"/>
  <c r="X550" i="51"/>
  <c r="V550" i="51"/>
  <c r="W550" i="51"/>
  <c r="T550" i="51"/>
  <c r="S550" i="51"/>
  <c r="R550" i="51"/>
  <c r="Q550" i="51"/>
  <c r="P550" i="51"/>
  <c r="N550" i="51"/>
  <c r="O550" i="51"/>
  <c r="M550" i="51"/>
  <c r="AA558" i="51"/>
  <c r="Z558" i="51"/>
  <c r="Y558" i="51"/>
  <c r="X558" i="51"/>
  <c r="V558" i="51"/>
  <c r="W558" i="51"/>
  <c r="T558" i="51"/>
  <c r="S558" i="51"/>
  <c r="R558" i="51"/>
  <c r="Q558" i="51"/>
  <c r="P558" i="51"/>
  <c r="N558" i="51"/>
  <c r="O558" i="51"/>
  <c r="M558" i="51"/>
  <c r="AA566" i="51"/>
  <c r="Z566" i="51"/>
  <c r="Y566" i="51"/>
  <c r="X566" i="51"/>
  <c r="V566" i="51"/>
  <c r="W566" i="51"/>
  <c r="T566" i="51"/>
  <c r="S566" i="51"/>
  <c r="R566" i="51"/>
  <c r="Q566" i="51"/>
  <c r="P566" i="51"/>
  <c r="N566" i="51"/>
  <c r="O566" i="51"/>
  <c r="M566" i="51"/>
  <c r="AA574" i="51"/>
  <c r="Z574" i="51"/>
  <c r="Y574" i="51"/>
  <c r="X574" i="51"/>
  <c r="V574" i="51"/>
  <c r="W574" i="51"/>
  <c r="T574" i="51"/>
  <c r="S574" i="51"/>
  <c r="R574" i="51"/>
  <c r="Q574" i="51"/>
  <c r="P574" i="51"/>
  <c r="N574" i="51"/>
  <c r="O574" i="51"/>
  <c r="M574" i="51"/>
  <c r="AA582" i="51"/>
  <c r="Z582" i="51"/>
  <c r="Y582" i="51"/>
  <c r="X582" i="51"/>
  <c r="V582" i="51"/>
  <c r="W582" i="51"/>
  <c r="T582" i="51"/>
  <c r="S582" i="51"/>
  <c r="R582" i="51"/>
  <c r="Q582" i="51"/>
  <c r="P582" i="51"/>
  <c r="N582" i="51"/>
  <c r="O582" i="51"/>
  <c r="M582" i="51"/>
  <c r="AA590" i="51"/>
  <c r="Z590" i="51"/>
  <c r="Y590" i="51"/>
  <c r="X590" i="51"/>
  <c r="V590" i="51"/>
  <c r="W590" i="51"/>
  <c r="T590" i="51"/>
  <c r="S590" i="51"/>
  <c r="R590" i="51"/>
  <c r="Q590" i="51"/>
  <c r="P590" i="51"/>
  <c r="N590" i="51"/>
  <c r="O590" i="51"/>
  <c r="M590" i="51"/>
  <c r="AA598" i="51"/>
  <c r="Z598" i="51"/>
  <c r="Y598" i="51"/>
  <c r="X598" i="51"/>
  <c r="V598" i="51"/>
  <c r="W598" i="51"/>
  <c r="T598" i="51"/>
  <c r="S598" i="51"/>
  <c r="R598" i="51"/>
  <c r="Q598" i="51"/>
  <c r="P598" i="51"/>
  <c r="N598" i="51"/>
  <c r="O598" i="51"/>
  <c r="M598" i="51"/>
  <c r="AA606" i="51"/>
  <c r="Z606" i="51"/>
  <c r="Y606" i="51"/>
  <c r="X606" i="51"/>
  <c r="V606" i="51"/>
  <c r="W606" i="51"/>
  <c r="T606" i="51"/>
  <c r="S606" i="51"/>
  <c r="R606" i="51"/>
  <c r="Q606" i="51"/>
  <c r="P606" i="51"/>
  <c r="N606" i="51"/>
  <c r="O606" i="51"/>
  <c r="M606" i="51"/>
  <c r="AA614" i="51"/>
  <c r="Z614" i="51"/>
  <c r="Y614" i="51"/>
  <c r="X614" i="51"/>
  <c r="V614" i="51"/>
  <c r="W614" i="51"/>
  <c r="T614" i="51"/>
  <c r="S614" i="51"/>
  <c r="R614" i="51"/>
  <c r="Q614" i="51"/>
  <c r="P614" i="51"/>
  <c r="N614" i="51"/>
  <c r="O614" i="51"/>
  <c r="M614" i="51"/>
  <c r="AA622" i="51"/>
  <c r="Z622" i="51"/>
  <c r="Y622" i="51"/>
  <c r="X622" i="51"/>
  <c r="V622" i="51"/>
  <c r="W622" i="51"/>
  <c r="T622" i="51"/>
  <c r="S622" i="51"/>
  <c r="R622" i="51"/>
  <c r="Q622" i="51"/>
  <c r="P622" i="51"/>
  <c r="N622" i="51"/>
  <c r="O622" i="51"/>
  <c r="M622" i="51"/>
  <c r="AA630" i="51"/>
  <c r="Z630" i="51"/>
  <c r="Y630" i="51"/>
  <c r="X630" i="51"/>
  <c r="V630" i="51"/>
  <c r="W630" i="51"/>
  <c r="T630" i="51"/>
  <c r="S630" i="51"/>
  <c r="R630" i="51"/>
  <c r="Q630" i="51"/>
  <c r="P630" i="51"/>
  <c r="N630" i="51"/>
  <c r="O630" i="51"/>
  <c r="M630" i="51"/>
  <c r="AA638" i="51"/>
  <c r="Z638" i="51"/>
  <c r="Y638" i="51"/>
  <c r="X638" i="51"/>
  <c r="V638" i="51"/>
  <c r="W638" i="51"/>
  <c r="T638" i="51"/>
  <c r="S638" i="51"/>
  <c r="R638" i="51"/>
  <c r="Q638" i="51"/>
  <c r="P638" i="51"/>
  <c r="N638" i="51"/>
  <c r="O638" i="51"/>
  <c r="M638" i="51"/>
  <c r="AA646" i="51"/>
  <c r="Z646" i="51"/>
  <c r="Y646" i="51"/>
  <c r="X646" i="51"/>
  <c r="V646" i="51"/>
  <c r="W646" i="51"/>
  <c r="T646" i="51"/>
  <c r="S646" i="51"/>
  <c r="R646" i="51"/>
  <c r="Q646" i="51"/>
  <c r="P646" i="51"/>
  <c r="N646" i="51"/>
  <c r="O646" i="51"/>
  <c r="M646" i="51"/>
  <c r="AA654" i="51"/>
  <c r="Z654" i="51"/>
  <c r="Y654" i="51"/>
  <c r="X654" i="51"/>
  <c r="V654" i="51"/>
  <c r="W654" i="51"/>
  <c r="T654" i="51"/>
  <c r="S654" i="51"/>
  <c r="R654" i="51"/>
  <c r="Q654" i="51"/>
  <c r="P654" i="51"/>
  <c r="N654" i="51"/>
  <c r="O654" i="51"/>
  <c r="M654" i="51"/>
  <c r="AA662" i="51"/>
  <c r="Z662" i="51"/>
  <c r="Y662" i="51"/>
  <c r="X662" i="51"/>
  <c r="V662" i="51"/>
  <c r="W662" i="51"/>
  <c r="T662" i="51"/>
  <c r="S662" i="51"/>
  <c r="R662" i="51"/>
  <c r="Q662" i="51"/>
  <c r="P662" i="51"/>
  <c r="N662" i="51"/>
  <c r="O662" i="51"/>
  <c r="M662" i="51"/>
  <c r="AA670" i="51"/>
  <c r="Z670" i="51"/>
  <c r="Y670" i="51"/>
  <c r="X670" i="51"/>
  <c r="V670" i="51"/>
  <c r="W670" i="51"/>
  <c r="T670" i="51"/>
  <c r="S670" i="51"/>
  <c r="R670" i="51"/>
  <c r="Q670" i="51"/>
  <c r="P670" i="51"/>
  <c r="N670" i="51"/>
  <c r="O670" i="51"/>
  <c r="M670" i="51"/>
  <c r="AA686" i="51"/>
  <c r="Z686" i="51"/>
  <c r="Y686" i="51"/>
  <c r="X686" i="51"/>
  <c r="V686" i="51"/>
  <c r="W686" i="51"/>
  <c r="T686" i="51"/>
  <c r="S686" i="51"/>
  <c r="R686" i="51"/>
  <c r="Q686" i="51"/>
  <c r="P686" i="51"/>
  <c r="N686" i="51"/>
  <c r="O686" i="51"/>
  <c r="M686" i="51"/>
  <c r="AA702" i="51"/>
  <c r="Z702" i="51"/>
  <c r="Y702" i="51"/>
  <c r="X702" i="51"/>
  <c r="V702" i="51"/>
  <c r="W702" i="51"/>
  <c r="T702" i="51"/>
  <c r="S702" i="51"/>
  <c r="R702" i="51"/>
  <c r="Q702" i="51"/>
  <c r="P702" i="51"/>
  <c r="N702" i="51"/>
  <c r="O702" i="51"/>
  <c r="M702" i="51"/>
  <c r="AA742" i="51"/>
  <c r="Z742" i="51"/>
  <c r="Y742" i="51"/>
  <c r="X742" i="51"/>
  <c r="V742" i="51"/>
  <c r="W742" i="51"/>
  <c r="T742" i="51"/>
  <c r="S742" i="51"/>
  <c r="R742" i="51"/>
  <c r="Q742" i="51"/>
  <c r="P742" i="51"/>
  <c r="N742" i="51"/>
  <c r="O742" i="51"/>
  <c r="M742" i="51"/>
  <c r="AA758" i="51"/>
  <c r="Z758" i="51"/>
  <c r="Y758" i="51"/>
  <c r="X758" i="51"/>
  <c r="V758" i="51"/>
  <c r="W758" i="51"/>
  <c r="T758" i="51"/>
  <c r="S758" i="51"/>
  <c r="R758" i="51"/>
  <c r="Q758" i="51"/>
  <c r="P758" i="51"/>
  <c r="N758" i="51"/>
  <c r="O758" i="51"/>
  <c r="M758" i="51"/>
  <c r="AA790" i="51"/>
  <c r="Z790" i="51"/>
  <c r="Y790" i="51"/>
  <c r="X790" i="51"/>
  <c r="V790" i="51"/>
  <c r="W790" i="51"/>
  <c r="T790" i="51"/>
  <c r="S790" i="51"/>
  <c r="R790" i="51"/>
  <c r="Q790" i="51"/>
  <c r="P790" i="51"/>
  <c r="O790" i="51"/>
  <c r="N790" i="51"/>
  <c r="M790" i="51"/>
  <c r="AA822" i="51"/>
  <c r="Z822" i="51"/>
  <c r="Y822" i="51"/>
  <c r="X822" i="51"/>
  <c r="V822" i="51"/>
  <c r="W822" i="51"/>
  <c r="T822" i="51"/>
  <c r="S822" i="51"/>
  <c r="R822" i="51"/>
  <c r="Q822" i="51"/>
  <c r="P822" i="51"/>
  <c r="O822" i="51"/>
  <c r="N822" i="51"/>
  <c r="M822" i="51"/>
  <c r="AA854" i="51"/>
  <c r="Z854" i="51"/>
  <c r="Y854" i="51"/>
  <c r="X854" i="51"/>
  <c r="V854" i="51"/>
  <c r="W854" i="51"/>
  <c r="T854" i="51"/>
  <c r="S854" i="51"/>
  <c r="R854" i="51"/>
  <c r="Q854" i="51"/>
  <c r="P854" i="51"/>
  <c r="O854" i="51"/>
  <c r="N854" i="51"/>
  <c r="M854" i="51"/>
  <c r="AA902" i="51"/>
  <c r="Z902" i="51"/>
  <c r="Y902" i="51"/>
  <c r="X902" i="51"/>
  <c r="V902" i="51"/>
  <c r="W902" i="51"/>
  <c r="T902" i="51"/>
  <c r="S902" i="51"/>
  <c r="R902" i="51"/>
  <c r="Q902" i="51"/>
  <c r="P902" i="51"/>
  <c r="O902" i="51"/>
  <c r="N902" i="51"/>
  <c r="M902" i="51"/>
  <c r="AA934" i="51"/>
  <c r="Z934" i="51"/>
  <c r="Y934" i="51"/>
  <c r="X934" i="51"/>
  <c r="W934" i="51"/>
  <c r="V934" i="51"/>
  <c r="T934" i="51"/>
  <c r="S934" i="51"/>
  <c r="R934" i="51"/>
  <c r="Q934" i="51"/>
  <c r="P934" i="51"/>
  <c r="O934" i="51"/>
  <c r="N934" i="51"/>
  <c r="M934" i="51"/>
  <c r="AA966" i="51"/>
  <c r="Z966" i="51"/>
  <c r="Y966" i="51"/>
  <c r="X966" i="51"/>
  <c r="W966" i="51"/>
  <c r="V966" i="51"/>
  <c r="T966" i="51"/>
  <c r="S966" i="51"/>
  <c r="R966" i="51"/>
  <c r="Q966" i="51"/>
  <c r="P966" i="51"/>
  <c r="O966" i="51"/>
  <c r="N966" i="51"/>
  <c r="M966" i="51"/>
  <c r="AA998" i="51"/>
  <c r="Z998" i="51"/>
  <c r="Y998" i="51"/>
  <c r="X998" i="51"/>
  <c r="W998" i="51"/>
  <c r="V998" i="51"/>
  <c r="T998" i="51"/>
  <c r="S998" i="51"/>
  <c r="R998" i="51"/>
  <c r="P998" i="51"/>
  <c r="Q998" i="51"/>
  <c r="O998" i="51"/>
  <c r="N998" i="51"/>
  <c r="M998" i="51"/>
  <c r="AA816" i="51"/>
  <c r="Z816" i="51"/>
  <c r="Y816" i="51"/>
  <c r="X816" i="51"/>
  <c r="W816" i="51"/>
  <c r="V816" i="51"/>
  <c r="T816" i="51"/>
  <c r="S816" i="51"/>
  <c r="R816" i="51"/>
  <c r="Q816" i="51"/>
  <c r="O816" i="51"/>
  <c r="P816" i="51"/>
  <c r="M816" i="51"/>
  <c r="N816" i="51"/>
  <c r="AA944" i="51"/>
  <c r="Z944" i="51"/>
  <c r="Y944" i="51"/>
  <c r="X944" i="51"/>
  <c r="W944" i="51"/>
  <c r="V944" i="51"/>
  <c r="T944" i="51"/>
  <c r="S944" i="51"/>
  <c r="R944" i="51"/>
  <c r="Q944" i="51"/>
  <c r="O944" i="51"/>
  <c r="P944" i="51"/>
  <c r="M944" i="51"/>
  <c r="N944" i="51"/>
  <c r="AA992" i="51"/>
  <c r="Z992" i="51"/>
  <c r="Y992" i="51"/>
  <c r="X992" i="51"/>
  <c r="W992" i="51"/>
  <c r="V992" i="51"/>
  <c r="T992" i="51"/>
  <c r="S992" i="51"/>
  <c r="R992" i="51"/>
  <c r="Q992" i="51"/>
  <c r="O992" i="51"/>
  <c r="P992" i="51"/>
  <c r="M992" i="51"/>
  <c r="N992" i="51"/>
  <c r="AA47" i="51"/>
  <c r="Z47" i="51"/>
  <c r="Y47" i="51"/>
  <c r="X47" i="51"/>
  <c r="W47" i="51"/>
  <c r="V47" i="51"/>
  <c r="S47" i="51"/>
  <c r="T47" i="51"/>
  <c r="R47" i="51"/>
  <c r="Q47" i="51"/>
  <c r="P47" i="51"/>
  <c r="N47" i="51"/>
  <c r="O47" i="51"/>
  <c r="M47" i="51"/>
  <c r="AA55" i="51"/>
  <c r="Z55" i="51"/>
  <c r="Y55" i="51"/>
  <c r="X55" i="51"/>
  <c r="W55" i="51"/>
  <c r="V55" i="51"/>
  <c r="S55" i="51"/>
  <c r="T55" i="51"/>
  <c r="R55" i="51"/>
  <c r="Q55" i="51"/>
  <c r="P55" i="51"/>
  <c r="N55" i="51"/>
  <c r="O55" i="51"/>
  <c r="M55" i="51"/>
  <c r="Z63" i="51"/>
  <c r="AA63" i="51"/>
  <c r="Y63" i="51"/>
  <c r="X63" i="51"/>
  <c r="W63" i="51"/>
  <c r="V63" i="51"/>
  <c r="T63" i="51"/>
  <c r="S63" i="51"/>
  <c r="R63" i="51"/>
  <c r="Q63" i="51"/>
  <c r="P63" i="51"/>
  <c r="N63" i="51"/>
  <c r="O63" i="51"/>
  <c r="M63" i="51"/>
  <c r="Z71" i="51"/>
  <c r="AA71" i="51"/>
  <c r="Y71" i="51"/>
  <c r="X71" i="51"/>
  <c r="W71" i="51"/>
  <c r="V71" i="51"/>
  <c r="S71" i="51"/>
  <c r="T71" i="51"/>
  <c r="R71" i="51"/>
  <c r="Q71" i="51"/>
  <c r="P71" i="51"/>
  <c r="N71" i="51"/>
  <c r="O71" i="51"/>
  <c r="M71" i="51"/>
  <c r="AA79" i="51"/>
  <c r="Z79" i="51"/>
  <c r="Y79" i="51"/>
  <c r="X79" i="51"/>
  <c r="W79" i="51"/>
  <c r="V79" i="51"/>
  <c r="S79" i="51"/>
  <c r="T79" i="51"/>
  <c r="R79" i="51"/>
  <c r="Q79" i="51"/>
  <c r="P79" i="51"/>
  <c r="N79" i="51"/>
  <c r="O79" i="51"/>
  <c r="M79" i="51"/>
  <c r="AA87" i="51"/>
  <c r="Z87" i="51"/>
  <c r="Y87" i="51"/>
  <c r="X87" i="51"/>
  <c r="W87" i="51"/>
  <c r="V87" i="51"/>
  <c r="S87" i="51"/>
  <c r="T87" i="51"/>
  <c r="R87" i="51"/>
  <c r="Q87" i="51"/>
  <c r="P87" i="51"/>
  <c r="N87" i="51"/>
  <c r="O87" i="51"/>
  <c r="M87" i="51"/>
  <c r="Z95" i="51"/>
  <c r="AA95" i="51"/>
  <c r="Y95" i="51"/>
  <c r="X95" i="51"/>
  <c r="W95" i="51"/>
  <c r="V95" i="51"/>
  <c r="T95" i="51"/>
  <c r="S95" i="51"/>
  <c r="R95" i="51"/>
  <c r="Q95" i="51"/>
  <c r="P95" i="51"/>
  <c r="N95" i="51"/>
  <c r="O95" i="51"/>
  <c r="M95" i="51"/>
  <c r="Z103" i="51"/>
  <c r="AA103" i="51"/>
  <c r="Y103" i="51"/>
  <c r="X103" i="51"/>
  <c r="W103" i="51"/>
  <c r="V103" i="51"/>
  <c r="S103" i="51"/>
  <c r="T103" i="51"/>
  <c r="R103" i="51"/>
  <c r="Q103" i="51"/>
  <c r="P103" i="51"/>
  <c r="N103" i="51"/>
  <c r="O103" i="51"/>
  <c r="M103" i="51"/>
  <c r="AA111" i="51"/>
  <c r="Z111" i="51"/>
  <c r="Y111" i="51"/>
  <c r="X111" i="51"/>
  <c r="W111" i="51"/>
  <c r="V111" i="51"/>
  <c r="S111" i="51"/>
  <c r="T111" i="51"/>
  <c r="R111" i="51"/>
  <c r="Q111" i="51"/>
  <c r="P111" i="51"/>
  <c r="N111" i="51"/>
  <c r="O111" i="51"/>
  <c r="M111" i="51"/>
  <c r="AA119" i="51"/>
  <c r="Z119" i="51"/>
  <c r="Y119" i="51"/>
  <c r="X119" i="51"/>
  <c r="W119" i="51"/>
  <c r="V119" i="51"/>
  <c r="S119" i="51"/>
  <c r="T119" i="51"/>
  <c r="R119" i="51"/>
  <c r="Q119" i="51"/>
  <c r="P119" i="51"/>
  <c r="N119" i="51"/>
  <c r="O119" i="51"/>
  <c r="M119" i="51"/>
  <c r="Z127" i="51"/>
  <c r="AA127" i="51"/>
  <c r="Y127" i="51"/>
  <c r="X127" i="51"/>
  <c r="W127" i="51"/>
  <c r="V127" i="51"/>
  <c r="T127" i="51"/>
  <c r="S127" i="51"/>
  <c r="R127" i="51"/>
  <c r="Q127" i="51"/>
  <c r="P127" i="51"/>
  <c r="N127" i="51"/>
  <c r="O127" i="51"/>
  <c r="M127" i="51"/>
  <c r="Z135" i="51"/>
  <c r="AA135" i="51"/>
  <c r="Y135" i="51"/>
  <c r="X135" i="51"/>
  <c r="W135" i="51"/>
  <c r="V135" i="51"/>
  <c r="S135" i="51"/>
  <c r="T135" i="51"/>
  <c r="R135" i="51"/>
  <c r="Q135" i="51"/>
  <c r="P135" i="51"/>
  <c r="N135" i="51"/>
  <c r="O135" i="51"/>
  <c r="M135" i="51"/>
  <c r="AA143" i="51"/>
  <c r="Z143" i="51"/>
  <c r="Y143" i="51"/>
  <c r="X143" i="51"/>
  <c r="W143" i="51"/>
  <c r="V143" i="51"/>
  <c r="S143" i="51"/>
  <c r="T143" i="51"/>
  <c r="R143" i="51"/>
  <c r="Q143" i="51"/>
  <c r="P143" i="51"/>
  <c r="N143" i="51"/>
  <c r="O143" i="51"/>
  <c r="M143" i="51"/>
  <c r="AA151" i="51"/>
  <c r="Z151" i="51"/>
  <c r="Y151" i="51"/>
  <c r="X151" i="51"/>
  <c r="W151" i="51"/>
  <c r="V151" i="51"/>
  <c r="S151" i="51"/>
  <c r="T151" i="51"/>
  <c r="R151" i="51"/>
  <c r="Q151" i="51"/>
  <c r="P151" i="51"/>
  <c r="N151" i="51"/>
  <c r="O151" i="51"/>
  <c r="M151" i="51"/>
  <c r="Z159" i="51"/>
  <c r="AA159" i="51"/>
  <c r="Y159" i="51"/>
  <c r="X159" i="51"/>
  <c r="W159" i="51"/>
  <c r="V159" i="51"/>
  <c r="S159" i="51"/>
  <c r="T159" i="51"/>
  <c r="R159" i="51"/>
  <c r="Q159" i="51"/>
  <c r="P159" i="51"/>
  <c r="N159" i="51"/>
  <c r="O159" i="51"/>
  <c r="M159" i="51"/>
  <c r="Z167" i="51"/>
  <c r="AA167" i="51"/>
  <c r="Y167" i="51"/>
  <c r="X167" i="51"/>
  <c r="W167" i="51"/>
  <c r="V167" i="51"/>
  <c r="S167" i="51"/>
  <c r="T167" i="51"/>
  <c r="R167" i="51"/>
  <c r="Q167" i="51"/>
  <c r="P167" i="51"/>
  <c r="N167" i="51"/>
  <c r="O167" i="51"/>
  <c r="M167" i="51"/>
  <c r="AA175" i="51"/>
  <c r="Z175" i="51"/>
  <c r="Y175" i="51"/>
  <c r="X175" i="51"/>
  <c r="W175" i="51"/>
  <c r="V175" i="51"/>
  <c r="S175" i="51"/>
  <c r="T175" i="51"/>
  <c r="R175" i="51"/>
  <c r="Q175" i="51"/>
  <c r="P175" i="51"/>
  <c r="N175" i="51"/>
  <c r="O175" i="51"/>
  <c r="M175" i="51"/>
  <c r="AA183" i="51"/>
  <c r="Z183" i="51"/>
  <c r="Y183" i="51"/>
  <c r="X183" i="51"/>
  <c r="W183" i="51"/>
  <c r="V183" i="51"/>
  <c r="S183" i="51"/>
  <c r="T183" i="51"/>
  <c r="R183" i="51"/>
  <c r="Q183" i="51"/>
  <c r="P183" i="51"/>
  <c r="N183" i="51"/>
  <c r="O183" i="51"/>
  <c r="M183" i="51"/>
  <c r="Z191" i="51"/>
  <c r="AA191" i="51"/>
  <c r="Y191" i="51"/>
  <c r="X191" i="51"/>
  <c r="W191" i="51"/>
  <c r="V191" i="51"/>
  <c r="S191" i="51"/>
  <c r="T191" i="51"/>
  <c r="R191" i="51"/>
  <c r="Q191" i="51"/>
  <c r="P191" i="51"/>
  <c r="N191" i="51"/>
  <c r="O191" i="51"/>
  <c r="M191" i="51"/>
  <c r="Z199" i="51"/>
  <c r="AA199" i="51"/>
  <c r="Y199" i="51"/>
  <c r="X199" i="51"/>
  <c r="W199" i="51"/>
  <c r="V199" i="51"/>
  <c r="S199" i="51"/>
  <c r="T199" i="51"/>
  <c r="R199" i="51"/>
  <c r="Q199" i="51"/>
  <c r="P199" i="51"/>
  <c r="N199" i="51"/>
  <c r="O199" i="51"/>
  <c r="M199" i="51"/>
  <c r="AA207" i="51"/>
  <c r="Z207" i="51"/>
  <c r="Y207" i="51"/>
  <c r="X207" i="51"/>
  <c r="W207" i="51"/>
  <c r="V207" i="51"/>
  <c r="S207" i="51"/>
  <c r="T207" i="51"/>
  <c r="R207" i="51"/>
  <c r="Q207" i="51"/>
  <c r="P207" i="51"/>
  <c r="N207" i="51"/>
  <c r="O207" i="51"/>
  <c r="M207" i="51"/>
  <c r="AA215" i="51"/>
  <c r="Z215" i="51"/>
  <c r="Y215" i="51"/>
  <c r="X215" i="51"/>
  <c r="W215" i="51"/>
  <c r="V215" i="51"/>
  <c r="S215" i="51"/>
  <c r="T215" i="51"/>
  <c r="R215" i="51"/>
  <c r="Q215" i="51"/>
  <c r="P215" i="51"/>
  <c r="N215" i="51"/>
  <c r="O215" i="51"/>
  <c r="M215" i="51"/>
  <c r="Z223" i="51"/>
  <c r="AA223" i="51"/>
  <c r="Y223" i="51"/>
  <c r="X223" i="51"/>
  <c r="W223" i="51"/>
  <c r="V223" i="51"/>
  <c r="S223" i="51"/>
  <c r="T223" i="51"/>
  <c r="R223" i="51"/>
  <c r="Q223" i="51"/>
  <c r="P223" i="51"/>
  <c r="N223" i="51"/>
  <c r="O223" i="51"/>
  <c r="M223" i="51"/>
  <c r="Z231" i="51"/>
  <c r="AA231" i="51"/>
  <c r="Y231" i="51"/>
  <c r="X231" i="51"/>
  <c r="W231" i="51"/>
  <c r="V231" i="51"/>
  <c r="S231" i="51"/>
  <c r="T231" i="51"/>
  <c r="R231" i="51"/>
  <c r="Q231" i="51"/>
  <c r="P231" i="51"/>
  <c r="N231" i="51"/>
  <c r="O231" i="51"/>
  <c r="M231" i="51"/>
  <c r="AA239" i="51"/>
  <c r="Z239" i="51"/>
  <c r="Y239" i="51"/>
  <c r="X239" i="51"/>
  <c r="W239" i="51"/>
  <c r="V239" i="51"/>
  <c r="S239" i="51"/>
  <c r="T239" i="51"/>
  <c r="R239" i="51"/>
  <c r="Q239" i="51"/>
  <c r="P239" i="51"/>
  <c r="N239" i="51"/>
  <c r="O239" i="51"/>
  <c r="M239" i="51"/>
  <c r="AA247" i="51"/>
  <c r="Z247" i="51"/>
  <c r="Y247" i="51"/>
  <c r="X247" i="51"/>
  <c r="W247" i="51"/>
  <c r="V247" i="51"/>
  <c r="S247" i="51"/>
  <c r="T247" i="51"/>
  <c r="R247" i="51"/>
  <c r="Q247" i="51"/>
  <c r="P247" i="51"/>
  <c r="N247" i="51"/>
  <c r="O247" i="51"/>
  <c r="M247" i="51"/>
  <c r="AA255" i="51"/>
  <c r="Z255" i="51"/>
  <c r="Y255" i="51"/>
  <c r="X255" i="51"/>
  <c r="W255" i="51"/>
  <c r="V255" i="51"/>
  <c r="S255" i="51"/>
  <c r="T255" i="51"/>
  <c r="R255" i="51"/>
  <c r="Q255" i="51"/>
  <c r="P255" i="51"/>
  <c r="N255" i="51"/>
  <c r="O255" i="51"/>
  <c r="M255" i="51"/>
  <c r="Z263" i="51"/>
  <c r="AA263" i="51"/>
  <c r="Y263" i="51"/>
  <c r="X263" i="51"/>
  <c r="W263" i="51"/>
  <c r="V263" i="51"/>
  <c r="S263" i="51"/>
  <c r="T263" i="51"/>
  <c r="R263" i="51"/>
  <c r="Q263" i="51"/>
  <c r="P263" i="51"/>
  <c r="N263" i="51"/>
  <c r="O263" i="51"/>
  <c r="M263" i="51"/>
  <c r="AA271" i="51"/>
  <c r="Z271" i="51"/>
  <c r="Y271" i="51"/>
  <c r="X271" i="51"/>
  <c r="W271" i="51"/>
  <c r="V271" i="51"/>
  <c r="S271" i="51"/>
  <c r="T271" i="51"/>
  <c r="R271" i="51"/>
  <c r="Q271" i="51"/>
  <c r="P271" i="51"/>
  <c r="N271" i="51"/>
  <c r="O271" i="51"/>
  <c r="M271" i="51"/>
  <c r="AA279" i="51"/>
  <c r="Z279" i="51"/>
  <c r="Y279" i="51"/>
  <c r="X279" i="51"/>
  <c r="W279" i="51"/>
  <c r="V279" i="51"/>
  <c r="S279" i="51"/>
  <c r="T279" i="51"/>
  <c r="R279" i="51"/>
  <c r="Q279" i="51"/>
  <c r="P279" i="51"/>
  <c r="N279" i="51"/>
  <c r="O279" i="51"/>
  <c r="M279" i="51"/>
  <c r="AA287" i="51"/>
  <c r="Z287" i="51"/>
  <c r="Y287" i="51"/>
  <c r="X287" i="51"/>
  <c r="W287" i="51"/>
  <c r="V287" i="51"/>
  <c r="S287" i="51"/>
  <c r="T287" i="51"/>
  <c r="R287" i="51"/>
  <c r="Q287" i="51"/>
  <c r="P287" i="51"/>
  <c r="N287" i="51"/>
  <c r="O287" i="51"/>
  <c r="M287" i="51"/>
  <c r="Z295" i="51"/>
  <c r="AA295" i="51"/>
  <c r="Y295" i="51"/>
  <c r="X295" i="51"/>
  <c r="W295" i="51"/>
  <c r="V295" i="51"/>
  <c r="S295" i="51"/>
  <c r="T295" i="51"/>
  <c r="R295" i="51"/>
  <c r="Q295" i="51"/>
  <c r="P295" i="51"/>
  <c r="N295" i="51"/>
  <c r="O295" i="51"/>
  <c r="M295" i="51"/>
  <c r="AA303" i="51"/>
  <c r="Z303" i="51"/>
  <c r="Y303" i="51"/>
  <c r="X303" i="51"/>
  <c r="W303" i="51"/>
  <c r="V303" i="51"/>
  <c r="T303" i="51"/>
  <c r="S303" i="51"/>
  <c r="R303" i="51"/>
  <c r="Q303" i="51"/>
  <c r="P303" i="51"/>
  <c r="N303" i="51"/>
  <c r="O303" i="51"/>
  <c r="M303" i="51"/>
  <c r="AA311" i="51"/>
  <c r="Z311" i="51"/>
  <c r="Y311" i="51"/>
  <c r="X311" i="51"/>
  <c r="W311" i="51"/>
  <c r="V311" i="51"/>
  <c r="T311" i="51"/>
  <c r="S311" i="51"/>
  <c r="R311" i="51"/>
  <c r="Q311" i="51"/>
  <c r="P311" i="51"/>
  <c r="N311" i="51"/>
  <c r="O311" i="51"/>
  <c r="M311" i="51"/>
  <c r="AA319" i="51"/>
  <c r="Z319" i="51"/>
  <c r="Y319" i="51"/>
  <c r="X319" i="51"/>
  <c r="W319" i="51"/>
  <c r="V319" i="51"/>
  <c r="T319" i="51"/>
  <c r="S319" i="51"/>
  <c r="R319" i="51"/>
  <c r="Q319" i="51"/>
  <c r="P319" i="51"/>
  <c r="N319" i="51"/>
  <c r="O319" i="51"/>
  <c r="M319" i="51"/>
  <c r="Z327" i="51"/>
  <c r="AA327" i="51"/>
  <c r="Y327" i="51"/>
  <c r="X327" i="51"/>
  <c r="W327" i="51"/>
  <c r="V327" i="51"/>
  <c r="T327" i="51"/>
  <c r="S327" i="51"/>
  <c r="R327" i="51"/>
  <c r="Q327" i="51"/>
  <c r="P327" i="51"/>
  <c r="N327" i="51"/>
  <c r="O327" i="51"/>
  <c r="M327" i="51"/>
  <c r="AA335" i="51"/>
  <c r="Z335" i="51"/>
  <c r="Y335" i="51"/>
  <c r="X335" i="51"/>
  <c r="W335" i="51"/>
  <c r="V335" i="51"/>
  <c r="T335" i="51"/>
  <c r="S335" i="51"/>
  <c r="R335" i="51"/>
  <c r="Q335" i="51"/>
  <c r="P335" i="51"/>
  <c r="N335" i="51"/>
  <c r="O335" i="51"/>
  <c r="M335" i="51"/>
  <c r="AA343" i="51"/>
  <c r="Z343" i="51"/>
  <c r="Y343" i="51"/>
  <c r="X343" i="51"/>
  <c r="W343" i="51"/>
  <c r="V343" i="51"/>
  <c r="T343" i="51"/>
  <c r="S343" i="51"/>
  <c r="R343" i="51"/>
  <c r="Q343" i="51"/>
  <c r="P343" i="51"/>
  <c r="N343" i="51"/>
  <c r="O343" i="51"/>
  <c r="M343" i="51"/>
  <c r="AA351" i="51"/>
  <c r="Z351" i="51"/>
  <c r="Y351" i="51"/>
  <c r="X351" i="51"/>
  <c r="W351" i="51"/>
  <c r="V351" i="51"/>
  <c r="T351" i="51"/>
  <c r="S351" i="51"/>
  <c r="R351" i="51"/>
  <c r="Q351" i="51"/>
  <c r="P351" i="51"/>
  <c r="N351" i="51"/>
  <c r="O351" i="51"/>
  <c r="M351" i="51"/>
  <c r="Z359" i="51"/>
  <c r="AA359" i="51"/>
  <c r="Y359" i="51"/>
  <c r="X359" i="51"/>
  <c r="W359" i="51"/>
  <c r="V359" i="51"/>
  <c r="T359" i="51"/>
  <c r="S359" i="51"/>
  <c r="R359" i="51"/>
  <c r="Q359" i="51"/>
  <c r="P359" i="51"/>
  <c r="N359" i="51"/>
  <c r="O359" i="51"/>
  <c r="M359" i="51"/>
  <c r="AA840" i="51"/>
  <c r="Z840" i="51"/>
  <c r="Y840" i="51"/>
  <c r="X840" i="51"/>
  <c r="W840" i="51"/>
  <c r="V840" i="51"/>
  <c r="T840" i="51"/>
  <c r="S840" i="51"/>
  <c r="R840" i="51"/>
  <c r="Q840" i="51"/>
  <c r="O840" i="51"/>
  <c r="P840" i="51"/>
  <c r="M840" i="51"/>
  <c r="N840" i="51"/>
  <c r="AA904" i="51"/>
  <c r="Z904" i="51"/>
  <c r="Y904" i="51"/>
  <c r="X904" i="51"/>
  <c r="W904" i="51"/>
  <c r="V904" i="51"/>
  <c r="T904" i="51"/>
  <c r="S904" i="51"/>
  <c r="R904" i="51"/>
  <c r="Q904" i="51"/>
  <c r="O904" i="51"/>
  <c r="P904" i="51"/>
  <c r="M904" i="51"/>
  <c r="N904" i="51"/>
  <c r="AA48" i="51"/>
  <c r="Z48" i="51"/>
  <c r="Y48" i="51"/>
  <c r="X48" i="51"/>
  <c r="W48" i="51"/>
  <c r="V48" i="51"/>
  <c r="S48" i="51"/>
  <c r="T48" i="51"/>
  <c r="R48" i="51"/>
  <c r="Q48" i="51"/>
  <c r="O48" i="51"/>
  <c r="P48" i="51"/>
  <c r="N48" i="51"/>
  <c r="M48" i="51"/>
  <c r="AA56" i="51"/>
  <c r="Z56" i="51"/>
  <c r="Y56" i="51"/>
  <c r="X56" i="51"/>
  <c r="W56" i="51"/>
  <c r="V56" i="51"/>
  <c r="S56" i="51"/>
  <c r="T56" i="51"/>
  <c r="R56" i="51"/>
  <c r="Q56" i="51"/>
  <c r="O56" i="51"/>
  <c r="P56" i="51"/>
  <c r="N56" i="51"/>
  <c r="M56" i="51"/>
  <c r="AA64" i="51"/>
  <c r="Z64" i="51"/>
  <c r="Y64" i="51"/>
  <c r="X64" i="51"/>
  <c r="W64" i="51"/>
  <c r="V64" i="51"/>
  <c r="T64" i="51"/>
  <c r="S64" i="51"/>
  <c r="R64" i="51"/>
  <c r="Q64" i="51"/>
  <c r="O64" i="51"/>
  <c r="P64" i="51"/>
  <c r="N64" i="51"/>
  <c r="M64" i="51"/>
  <c r="AA72" i="51"/>
  <c r="Z72" i="51"/>
  <c r="Y72" i="51"/>
  <c r="X72" i="51"/>
  <c r="W72" i="51"/>
  <c r="V72" i="51"/>
  <c r="S72" i="51"/>
  <c r="T72" i="51"/>
  <c r="R72" i="51"/>
  <c r="Q72" i="51"/>
  <c r="O72" i="51"/>
  <c r="P72" i="51"/>
  <c r="N72" i="51"/>
  <c r="M72" i="51"/>
  <c r="AA80" i="51"/>
  <c r="Z80" i="51"/>
  <c r="Y80" i="51"/>
  <c r="X80" i="51"/>
  <c r="W80" i="51"/>
  <c r="V80" i="51"/>
  <c r="S80" i="51"/>
  <c r="T80" i="51"/>
  <c r="R80" i="51"/>
  <c r="Q80" i="51"/>
  <c r="O80" i="51"/>
  <c r="P80" i="51"/>
  <c r="N80" i="51"/>
  <c r="M80" i="51"/>
  <c r="AA88" i="51"/>
  <c r="Z88" i="51"/>
  <c r="Y88" i="51"/>
  <c r="X88" i="51"/>
  <c r="W88" i="51"/>
  <c r="V88" i="51"/>
  <c r="S88" i="51"/>
  <c r="T88" i="51"/>
  <c r="R88" i="51"/>
  <c r="Q88" i="51"/>
  <c r="O88" i="51"/>
  <c r="P88" i="51"/>
  <c r="N88" i="51"/>
  <c r="M88" i="51"/>
  <c r="AA96" i="51"/>
  <c r="Z96" i="51"/>
  <c r="Y96" i="51"/>
  <c r="X96" i="51"/>
  <c r="W96" i="51"/>
  <c r="V96" i="51"/>
  <c r="T96" i="51"/>
  <c r="S96" i="51"/>
  <c r="R96" i="51"/>
  <c r="Q96" i="51"/>
  <c r="O96" i="51"/>
  <c r="P96" i="51"/>
  <c r="N96" i="51"/>
  <c r="M96" i="51"/>
  <c r="AA104" i="51"/>
  <c r="Z104" i="51"/>
  <c r="Y104" i="51"/>
  <c r="X104" i="51"/>
  <c r="W104" i="51"/>
  <c r="V104" i="51"/>
  <c r="S104" i="51"/>
  <c r="T104" i="51"/>
  <c r="R104" i="51"/>
  <c r="Q104" i="51"/>
  <c r="O104" i="51"/>
  <c r="P104" i="51"/>
  <c r="N104" i="51"/>
  <c r="M104" i="51"/>
  <c r="AA112" i="51"/>
  <c r="Z112" i="51"/>
  <c r="Y112" i="51"/>
  <c r="X112" i="51"/>
  <c r="W112" i="51"/>
  <c r="V112" i="51"/>
  <c r="S112" i="51"/>
  <c r="T112" i="51"/>
  <c r="R112" i="51"/>
  <c r="Q112" i="51"/>
  <c r="O112" i="51"/>
  <c r="P112" i="51"/>
  <c r="N112" i="51"/>
  <c r="M112" i="51"/>
  <c r="AA120" i="51"/>
  <c r="Z120" i="51"/>
  <c r="Y120" i="51"/>
  <c r="X120" i="51"/>
  <c r="W120" i="51"/>
  <c r="V120" i="51"/>
  <c r="S120" i="51"/>
  <c r="T120" i="51"/>
  <c r="R120" i="51"/>
  <c r="Q120" i="51"/>
  <c r="O120" i="51"/>
  <c r="P120" i="51"/>
  <c r="N120" i="51"/>
  <c r="M120" i="51"/>
  <c r="AA128" i="51"/>
  <c r="Z128" i="51"/>
  <c r="Y128" i="51"/>
  <c r="X128" i="51"/>
  <c r="W128" i="51"/>
  <c r="V128" i="51"/>
  <c r="T128" i="51"/>
  <c r="S128" i="51"/>
  <c r="R128" i="51"/>
  <c r="Q128" i="51"/>
  <c r="O128" i="51"/>
  <c r="P128" i="51"/>
  <c r="N128" i="51"/>
  <c r="M128" i="51"/>
  <c r="AA136" i="51"/>
  <c r="Z136" i="51"/>
  <c r="Y136" i="51"/>
  <c r="X136" i="51"/>
  <c r="W136" i="51"/>
  <c r="V136" i="51"/>
  <c r="S136" i="51"/>
  <c r="T136" i="51"/>
  <c r="R136" i="51"/>
  <c r="Q136" i="51"/>
  <c r="O136" i="51"/>
  <c r="P136" i="51"/>
  <c r="N136" i="51"/>
  <c r="M136" i="51"/>
  <c r="AA144" i="51"/>
  <c r="Z144" i="51"/>
  <c r="Y144" i="51"/>
  <c r="X144" i="51"/>
  <c r="W144" i="51"/>
  <c r="V144" i="51"/>
  <c r="S144" i="51"/>
  <c r="T144" i="51"/>
  <c r="R144" i="51"/>
  <c r="Q144" i="51"/>
  <c r="O144" i="51"/>
  <c r="P144" i="51"/>
  <c r="N144" i="51"/>
  <c r="M144" i="51"/>
  <c r="AA152" i="51"/>
  <c r="Z152" i="51"/>
  <c r="Y152" i="51"/>
  <c r="X152" i="51"/>
  <c r="W152" i="51"/>
  <c r="V152" i="51"/>
  <c r="S152" i="51"/>
  <c r="T152" i="51"/>
  <c r="R152" i="51"/>
  <c r="Q152" i="51"/>
  <c r="O152" i="51"/>
  <c r="P152" i="51"/>
  <c r="N152" i="51"/>
  <c r="M152" i="51"/>
  <c r="AA160" i="51"/>
  <c r="Z160" i="51"/>
  <c r="Y160" i="51"/>
  <c r="X160" i="51"/>
  <c r="W160" i="51"/>
  <c r="V160" i="51"/>
  <c r="S160" i="51"/>
  <c r="T160" i="51"/>
  <c r="R160" i="51"/>
  <c r="Q160" i="51"/>
  <c r="O160" i="51"/>
  <c r="P160" i="51"/>
  <c r="N160" i="51"/>
  <c r="M160" i="51"/>
  <c r="AA168" i="51"/>
  <c r="Z168" i="51"/>
  <c r="Y168" i="51"/>
  <c r="X168" i="51"/>
  <c r="W168" i="51"/>
  <c r="V168" i="51"/>
  <c r="S168" i="51"/>
  <c r="T168" i="51"/>
  <c r="R168" i="51"/>
  <c r="Q168" i="51"/>
  <c r="O168" i="51"/>
  <c r="P168" i="51"/>
  <c r="N168" i="51"/>
  <c r="M168" i="51"/>
  <c r="AA176" i="51"/>
  <c r="Z176" i="51"/>
  <c r="Y176" i="51"/>
  <c r="X176" i="51"/>
  <c r="W176" i="51"/>
  <c r="V176" i="51"/>
  <c r="S176" i="51"/>
  <c r="T176" i="51"/>
  <c r="R176" i="51"/>
  <c r="Q176" i="51"/>
  <c r="O176" i="51"/>
  <c r="P176" i="51"/>
  <c r="N176" i="51"/>
  <c r="M176" i="51"/>
  <c r="AA184" i="51"/>
  <c r="Z184" i="51"/>
  <c r="Y184" i="51"/>
  <c r="X184" i="51"/>
  <c r="W184" i="51"/>
  <c r="V184" i="51"/>
  <c r="S184" i="51"/>
  <c r="T184" i="51"/>
  <c r="R184" i="51"/>
  <c r="Q184" i="51"/>
  <c r="O184" i="51"/>
  <c r="P184" i="51"/>
  <c r="N184" i="51"/>
  <c r="M184" i="51"/>
  <c r="AA192" i="51"/>
  <c r="Z192" i="51"/>
  <c r="Y192" i="51"/>
  <c r="X192" i="51"/>
  <c r="W192" i="51"/>
  <c r="V192" i="51"/>
  <c r="S192" i="51"/>
  <c r="T192" i="51"/>
  <c r="R192" i="51"/>
  <c r="Q192" i="51"/>
  <c r="O192" i="51"/>
  <c r="P192" i="51"/>
  <c r="N192" i="51"/>
  <c r="M192" i="51"/>
  <c r="AA200" i="51"/>
  <c r="Z200" i="51"/>
  <c r="Y200" i="51"/>
  <c r="X200" i="51"/>
  <c r="W200" i="51"/>
  <c r="V200" i="51"/>
  <c r="S200" i="51"/>
  <c r="T200" i="51"/>
  <c r="R200" i="51"/>
  <c r="Q200" i="51"/>
  <c r="O200" i="51"/>
  <c r="P200" i="51"/>
  <c r="N200" i="51"/>
  <c r="M200" i="51"/>
  <c r="AA208" i="51"/>
  <c r="Z208" i="51"/>
  <c r="Y208" i="51"/>
  <c r="X208" i="51"/>
  <c r="W208" i="51"/>
  <c r="V208" i="51"/>
  <c r="S208" i="51"/>
  <c r="T208" i="51"/>
  <c r="R208" i="51"/>
  <c r="Q208" i="51"/>
  <c r="O208" i="51"/>
  <c r="P208" i="51"/>
  <c r="N208" i="51"/>
  <c r="M208" i="51"/>
  <c r="AA216" i="51"/>
  <c r="Z216" i="51"/>
  <c r="Y216" i="51"/>
  <c r="X216" i="51"/>
  <c r="W216" i="51"/>
  <c r="V216" i="51"/>
  <c r="S216" i="51"/>
  <c r="T216" i="51"/>
  <c r="R216" i="51"/>
  <c r="Q216" i="51"/>
  <c r="O216" i="51"/>
  <c r="P216" i="51"/>
  <c r="N216" i="51"/>
  <c r="M216" i="51"/>
  <c r="AA224" i="51"/>
  <c r="Z224" i="51"/>
  <c r="Y224" i="51"/>
  <c r="X224" i="51"/>
  <c r="W224" i="51"/>
  <c r="V224" i="51"/>
  <c r="S224" i="51"/>
  <c r="T224" i="51"/>
  <c r="R224" i="51"/>
  <c r="Q224" i="51"/>
  <c r="O224" i="51"/>
  <c r="P224" i="51"/>
  <c r="N224" i="51"/>
  <c r="M224" i="51"/>
  <c r="AA232" i="51"/>
  <c r="Z232" i="51"/>
  <c r="Y232" i="51"/>
  <c r="X232" i="51"/>
  <c r="W232" i="51"/>
  <c r="V232" i="51"/>
  <c r="T232" i="51"/>
  <c r="R232" i="51"/>
  <c r="S232" i="51"/>
  <c r="Q232" i="51"/>
  <c r="O232" i="51"/>
  <c r="P232" i="51"/>
  <c r="N232" i="51"/>
  <c r="M232" i="51"/>
  <c r="AA240" i="51"/>
  <c r="Z240" i="51"/>
  <c r="Y240" i="51"/>
  <c r="X240" i="51"/>
  <c r="W240" i="51"/>
  <c r="V240" i="51"/>
  <c r="T240" i="51"/>
  <c r="R240" i="51"/>
  <c r="S240" i="51"/>
  <c r="Q240" i="51"/>
  <c r="O240" i="51"/>
  <c r="P240" i="51"/>
  <c r="N240" i="51"/>
  <c r="M240" i="51"/>
  <c r="AA248" i="51"/>
  <c r="Z248" i="51"/>
  <c r="Y248" i="51"/>
  <c r="X248" i="51"/>
  <c r="W248" i="51"/>
  <c r="V248" i="51"/>
  <c r="T248" i="51"/>
  <c r="R248" i="51"/>
  <c r="S248" i="51"/>
  <c r="Q248" i="51"/>
  <c r="O248" i="51"/>
  <c r="P248" i="51"/>
  <c r="N248" i="51"/>
  <c r="M248" i="51"/>
  <c r="AA256" i="51"/>
  <c r="Z256" i="51"/>
  <c r="Y256" i="51"/>
  <c r="X256" i="51"/>
  <c r="W256" i="51"/>
  <c r="V256" i="51"/>
  <c r="T256" i="51"/>
  <c r="R256" i="51"/>
  <c r="S256" i="51"/>
  <c r="Q256" i="51"/>
  <c r="O256" i="51"/>
  <c r="P256" i="51"/>
  <c r="N256" i="51"/>
  <c r="M256" i="51"/>
  <c r="AA264" i="51"/>
  <c r="Z264" i="51"/>
  <c r="Y264" i="51"/>
  <c r="X264" i="51"/>
  <c r="W264" i="51"/>
  <c r="V264" i="51"/>
  <c r="T264" i="51"/>
  <c r="R264" i="51"/>
  <c r="S264" i="51"/>
  <c r="Q264" i="51"/>
  <c r="O264" i="51"/>
  <c r="P264" i="51"/>
  <c r="N264" i="51"/>
  <c r="M264" i="51"/>
  <c r="AA272" i="51"/>
  <c r="Z272" i="51"/>
  <c r="Y272" i="51"/>
  <c r="X272" i="51"/>
  <c r="W272" i="51"/>
  <c r="V272" i="51"/>
  <c r="T272" i="51"/>
  <c r="R272" i="51"/>
  <c r="S272" i="51"/>
  <c r="Q272" i="51"/>
  <c r="O272" i="51"/>
  <c r="P272" i="51"/>
  <c r="N272" i="51"/>
  <c r="M272" i="51"/>
  <c r="AA280" i="51"/>
  <c r="Z280" i="51"/>
  <c r="Y280" i="51"/>
  <c r="X280" i="51"/>
  <c r="W280" i="51"/>
  <c r="V280" i="51"/>
  <c r="T280" i="51"/>
  <c r="R280" i="51"/>
  <c r="S280" i="51"/>
  <c r="Q280" i="51"/>
  <c r="O280" i="51"/>
  <c r="P280" i="51"/>
  <c r="N280" i="51"/>
  <c r="M280" i="51"/>
  <c r="AA288" i="51"/>
  <c r="Z288" i="51"/>
  <c r="Y288" i="51"/>
  <c r="X288" i="51"/>
  <c r="W288" i="51"/>
  <c r="V288" i="51"/>
  <c r="T288" i="51"/>
  <c r="R288" i="51"/>
  <c r="S288" i="51"/>
  <c r="Q288" i="51"/>
  <c r="O288" i="51"/>
  <c r="P288" i="51"/>
  <c r="N288" i="51"/>
  <c r="M288" i="51"/>
  <c r="AA296" i="51"/>
  <c r="Z296" i="51"/>
  <c r="Y296" i="51"/>
  <c r="X296" i="51"/>
  <c r="W296" i="51"/>
  <c r="V296" i="51"/>
  <c r="T296" i="51"/>
  <c r="R296" i="51"/>
  <c r="S296" i="51"/>
  <c r="Q296" i="51"/>
  <c r="O296" i="51"/>
  <c r="P296" i="51"/>
  <c r="N296" i="51"/>
  <c r="M296" i="51"/>
  <c r="AA304" i="51"/>
  <c r="Z304" i="51"/>
  <c r="Y304" i="51"/>
  <c r="X304" i="51"/>
  <c r="W304" i="51"/>
  <c r="V304" i="51"/>
  <c r="T304" i="51"/>
  <c r="R304" i="51"/>
  <c r="S304" i="51"/>
  <c r="Q304" i="51"/>
  <c r="O304" i="51"/>
  <c r="P304" i="51"/>
  <c r="N304" i="51"/>
  <c r="M304" i="51"/>
  <c r="AA312" i="51"/>
  <c r="Z312" i="51"/>
  <c r="Y312" i="51"/>
  <c r="X312" i="51"/>
  <c r="W312" i="51"/>
  <c r="V312" i="51"/>
  <c r="T312" i="51"/>
  <c r="R312" i="51"/>
  <c r="S312" i="51"/>
  <c r="Q312" i="51"/>
  <c r="O312" i="51"/>
  <c r="P312" i="51"/>
  <c r="N312" i="51"/>
  <c r="M312" i="51"/>
  <c r="AA320" i="51"/>
  <c r="Z320" i="51"/>
  <c r="Y320" i="51"/>
  <c r="X320" i="51"/>
  <c r="W320" i="51"/>
  <c r="V320" i="51"/>
  <c r="T320" i="51"/>
  <c r="R320" i="51"/>
  <c r="S320" i="51"/>
  <c r="Q320" i="51"/>
  <c r="O320" i="51"/>
  <c r="P320" i="51"/>
  <c r="N320" i="51"/>
  <c r="M320" i="51"/>
  <c r="AA328" i="51"/>
  <c r="Z328" i="51"/>
  <c r="Y328" i="51"/>
  <c r="X328" i="51"/>
  <c r="W328" i="51"/>
  <c r="V328" i="51"/>
  <c r="T328" i="51"/>
  <c r="R328" i="51"/>
  <c r="S328" i="51"/>
  <c r="Q328" i="51"/>
  <c r="O328" i="51"/>
  <c r="P328" i="51"/>
  <c r="N328" i="51"/>
  <c r="M328" i="51"/>
  <c r="AA336" i="51"/>
  <c r="Z336" i="51"/>
  <c r="Y336" i="51"/>
  <c r="X336" i="51"/>
  <c r="W336" i="51"/>
  <c r="V336" i="51"/>
  <c r="T336" i="51"/>
  <c r="R336" i="51"/>
  <c r="S336" i="51"/>
  <c r="Q336" i="51"/>
  <c r="O336" i="51"/>
  <c r="P336" i="51"/>
  <c r="N336" i="51"/>
  <c r="M336" i="51"/>
  <c r="AA344" i="51"/>
  <c r="Z344" i="51"/>
  <c r="Y344" i="51"/>
  <c r="X344" i="51"/>
  <c r="W344" i="51"/>
  <c r="V344" i="51"/>
  <c r="T344" i="51"/>
  <c r="R344" i="51"/>
  <c r="S344" i="51"/>
  <c r="Q344" i="51"/>
  <c r="O344" i="51"/>
  <c r="P344" i="51"/>
  <c r="N344" i="51"/>
  <c r="M344" i="51"/>
  <c r="AA352" i="51"/>
  <c r="Z352" i="51"/>
  <c r="Y352" i="51"/>
  <c r="X352" i="51"/>
  <c r="W352" i="51"/>
  <c r="V352" i="51"/>
  <c r="T352" i="51"/>
  <c r="R352" i="51"/>
  <c r="S352" i="51"/>
  <c r="Q352" i="51"/>
  <c r="O352" i="51"/>
  <c r="P352" i="51"/>
  <c r="N352" i="51"/>
  <c r="M352" i="51"/>
  <c r="AA360" i="51"/>
  <c r="Z360" i="51"/>
  <c r="Y360" i="51"/>
  <c r="X360" i="51"/>
  <c r="W360" i="51"/>
  <c r="V360" i="51"/>
  <c r="T360" i="51"/>
  <c r="R360" i="51"/>
  <c r="S360" i="51"/>
  <c r="Q360" i="51"/>
  <c r="O360" i="51"/>
  <c r="P360" i="51"/>
  <c r="N360" i="51"/>
  <c r="M360" i="51"/>
  <c r="AA368" i="51"/>
  <c r="Z368" i="51"/>
  <c r="Y368" i="51"/>
  <c r="X368" i="51"/>
  <c r="W368" i="51"/>
  <c r="V368" i="51"/>
  <c r="T368" i="51"/>
  <c r="R368" i="51"/>
  <c r="S368" i="51"/>
  <c r="Q368" i="51"/>
  <c r="O368" i="51"/>
  <c r="P368" i="51"/>
  <c r="N368" i="51"/>
  <c r="M368" i="51"/>
  <c r="AA376" i="51"/>
  <c r="Z376" i="51"/>
  <c r="Y376" i="51"/>
  <c r="X376" i="51"/>
  <c r="W376" i="51"/>
  <c r="V376" i="51"/>
  <c r="T376" i="51"/>
  <c r="R376" i="51"/>
  <c r="S376" i="51"/>
  <c r="Q376" i="51"/>
  <c r="O376" i="51"/>
  <c r="P376" i="51"/>
  <c r="N376" i="51"/>
  <c r="M376" i="51"/>
  <c r="AA384" i="51"/>
  <c r="Z384" i="51"/>
  <c r="Y384" i="51"/>
  <c r="X384" i="51"/>
  <c r="W384" i="51"/>
  <c r="V384" i="51"/>
  <c r="T384" i="51"/>
  <c r="R384" i="51"/>
  <c r="S384" i="51"/>
  <c r="Q384" i="51"/>
  <c r="O384" i="51"/>
  <c r="P384" i="51"/>
  <c r="N384" i="51"/>
  <c r="M384" i="51"/>
  <c r="AA392" i="51"/>
  <c r="Z392" i="51"/>
  <c r="Y392" i="51"/>
  <c r="X392" i="51"/>
  <c r="W392" i="51"/>
  <c r="V392" i="51"/>
  <c r="T392" i="51"/>
  <c r="R392" i="51"/>
  <c r="S392" i="51"/>
  <c r="Q392" i="51"/>
  <c r="O392" i="51"/>
  <c r="P392" i="51"/>
  <c r="N392" i="51"/>
  <c r="M392" i="51"/>
  <c r="AA400" i="51"/>
  <c r="Z400" i="51"/>
  <c r="Y400" i="51"/>
  <c r="X400" i="51"/>
  <c r="W400" i="51"/>
  <c r="V400" i="51"/>
  <c r="T400" i="51"/>
  <c r="R400" i="51"/>
  <c r="S400" i="51"/>
  <c r="Q400" i="51"/>
  <c r="O400" i="51"/>
  <c r="P400" i="51"/>
  <c r="N400" i="51"/>
  <c r="M400" i="51"/>
  <c r="AA408" i="51"/>
  <c r="Z408" i="51"/>
  <c r="Y408" i="51"/>
  <c r="X408" i="51"/>
  <c r="W408" i="51"/>
  <c r="V408" i="51"/>
  <c r="T408" i="51"/>
  <c r="R408" i="51"/>
  <c r="S408" i="51"/>
  <c r="Q408" i="51"/>
  <c r="O408" i="51"/>
  <c r="P408" i="51"/>
  <c r="N408" i="51"/>
  <c r="M408" i="51"/>
  <c r="AA416" i="51"/>
  <c r="Z416" i="51"/>
  <c r="Y416" i="51"/>
  <c r="X416" i="51"/>
  <c r="W416" i="51"/>
  <c r="V416" i="51"/>
  <c r="T416" i="51"/>
  <c r="R416" i="51"/>
  <c r="S416" i="51"/>
  <c r="Q416" i="51"/>
  <c r="O416" i="51"/>
  <c r="P416" i="51"/>
  <c r="N416" i="51"/>
  <c r="M416" i="51"/>
  <c r="AA424" i="51"/>
  <c r="Z424" i="51"/>
  <c r="Y424" i="51"/>
  <c r="X424" i="51"/>
  <c r="W424" i="51"/>
  <c r="V424" i="51"/>
  <c r="T424" i="51"/>
  <c r="R424" i="51"/>
  <c r="S424" i="51"/>
  <c r="Q424" i="51"/>
  <c r="O424" i="51"/>
  <c r="P424" i="51"/>
  <c r="N424" i="51"/>
  <c r="M424" i="51"/>
  <c r="AA432" i="51"/>
  <c r="Z432" i="51"/>
  <c r="Y432" i="51"/>
  <c r="X432" i="51"/>
  <c r="W432" i="51"/>
  <c r="V432" i="51"/>
  <c r="T432" i="51"/>
  <c r="R432" i="51"/>
  <c r="S432" i="51"/>
  <c r="Q432" i="51"/>
  <c r="O432" i="51"/>
  <c r="P432" i="51"/>
  <c r="N432" i="51"/>
  <c r="M432" i="51"/>
  <c r="AA440" i="51"/>
  <c r="Z440" i="51"/>
  <c r="Y440" i="51"/>
  <c r="X440" i="51"/>
  <c r="W440" i="51"/>
  <c r="V440" i="51"/>
  <c r="T440" i="51"/>
  <c r="R440" i="51"/>
  <c r="S440" i="51"/>
  <c r="Q440" i="51"/>
  <c r="O440" i="51"/>
  <c r="P440" i="51"/>
  <c r="N440" i="51"/>
  <c r="M440" i="51"/>
  <c r="AA448" i="51"/>
  <c r="Z448" i="51"/>
  <c r="Y448" i="51"/>
  <c r="X448" i="51"/>
  <c r="W448" i="51"/>
  <c r="V448" i="51"/>
  <c r="T448" i="51"/>
  <c r="R448" i="51"/>
  <c r="S448" i="51"/>
  <c r="Q448" i="51"/>
  <c r="O448" i="51"/>
  <c r="P448" i="51"/>
  <c r="N448" i="51"/>
  <c r="M448" i="51"/>
  <c r="AA456" i="51"/>
  <c r="Z456" i="51"/>
  <c r="Y456" i="51"/>
  <c r="X456" i="51"/>
  <c r="W456" i="51"/>
  <c r="V456" i="51"/>
  <c r="T456" i="51"/>
  <c r="R456" i="51"/>
  <c r="S456" i="51"/>
  <c r="Q456" i="51"/>
  <c r="O456" i="51"/>
  <c r="P456" i="51"/>
  <c r="N456" i="51"/>
  <c r="M456" i="51"/>
  <c r="AA464" i="51"/>
  <c r="Z464" i="51"/>
  <c r="Y464" i="51"/>
  <c r="X464" i="51"/>
  <c r="W464" i="51"/>
  <c r="V464" i="51"/>
  <c r="T464" i="51"/>
  <c r="R464" i="51"/>
  <c r="S464" i="51"/>
  <c r="Q464" i="51"/>
  <c r="O464" i="51"/>
  <c r="P464" i="51"/>
  <c r="N464" i="51"/>
  <c r="M464" i="51"/>
  <c r="AA472" i="51"/>
  <c r="Z472" i="51"/>
  <c r="Y472" i="51"/>
  <c r="X472" i="51"/>
  <c r="W472" i="51"/>
  <c r="V472" i="51"/>
  <c r="T472" i="51"/>
  <c r="R472" i="51"/>
  <c r="S472" i="51"/>
  <c r="Q472" i="51"/>
  <c r="O472" i="51"/>
  <c r="P472" i="51"/>
  <c r="N472" i="51"/>
  <c r="M472" i="51"/>
  <c r="AA480" i="51"/>
  <c r="Z480" i="51"/>
  <c r="Y480" i="51"/>
  <c r="X480" i="51"/>
  <c r="W480" i="51"/>
  <c r="V480" i="51"/>
  <c r="T480" i="51"/>
  <c r="R480" i="51"/>
  <c r="S480" i="51"/>
  <c r="Q480" i="51"/>
  <c r="O480" i="51"/>
  <c r="P480" i="51"/>
  <c r="N480" i="51"/>
  <c r="M480" i="51"/>
  <c r="AA488" i="51"/>
  <c r="Z488" i="51"/>
  <c r="Y488" i="51"/>
  <c r="X488" i="51"/>
  <c r="W488" i="51"/>
  <c r="V488" i="51"/>
  <c r="T488" i="51"/>
  <c r="R488" i="51"/>
  <c r="S488" i="51"/>
  <c r="Q488" i="51"/>
  <c r="O488" i="51"/>
  <c r="P488" i="51"/>
  <c r="N488" i="51"/>
  <c r="M488" i="51"/>
  <c r="AA496" i="51"/>
  <c r="Z496" i="51"/>
  <c r="Y496" i="51"/>
  <c r="X496" i="51"/>
  <c r="W496" i="51"/>
  <c r="V496" i="51"/>
  <c r="T496" i="51"/>
  <c r="R496" i="51"/>
  <c r="S496" i="51"/>
  <c r="Q496" i="51"/>
  <c r="O496" i="51"/>
  <c r="P496" i="51"/>
  <c r="N496" i="51"/>
  <c r="M496" i="51"/>
  <c r="AA504" i="51"/>
  <c r="Z504" i="51"/>
  <c r="Y504" i="51"/>
  <c r="X504" i="51"/>
  <c r="W504" i="51"/>
  <c r="V504" i="51"/>
  <c r="T504" i="51"/>
  <c r="R504" i="51"/>
  <c r="S504" i="51"/>
  <c r="Q504" i="51"/>
  <c r="O504" i="51"/>
  <c r="P504" i="51"/>
  <c r="N504" i="51"/>
  <c r="M504" i="51"/>
  <c r="AA512" i="51"/>
  <c r="Z512" i="51"/>
  <c r="Y512" i="51"/>
  <c r="X512" i="51"/>
  <c r="W512" i="51"/>
  <c r="V512" i="51"/>
  <c r="T512" i="51"/>
  <c r="R512" i="51"/>
  <c r="S512" i="51"/>
  <c r="Q512" i="51"/>
  <c r="O512" i="51"/>
  <c r="P512" i="51"/>
  <c r="N512" i="51"/>
  <c r="M512" i="51"/>
  <c r="AA520" i="51"/>
  <c r="Z520" i="51"/>
  <c r="Y520" i="51"/>
  <c r="X520" i="51"/>
  <c r="W520" i="51"/>
  <c r="V520" i="51"/>
  <c r="T520" i="51"/>
  <c r="R520" i="51"/>
  <c r="S520" i="51"/>
  <c r="Q520" i="51"/>
  <c r="O520" i="51"/>
  <c r="P520" i="51"/>
  <c r="N520" i="51"/>
  <c r="M520" i="51"/>
  <c r="AA528" i="51"/>
  <c r="Z528" i="51"/>
  <c r="Y528" i="51"/>
  <c r="X528" i="51"/>
  <c r="W528" i="51"/>
  <c r="V528" i="51"/>
  <c r="T528" i="51"/>
  <c r="R528" i="51"/>
  <c r="S528" i="51"/>
  <c r="Q528" i="51"/>
  <c r="O528" i="51"/>
  <c r="P528" i="51"/>
  <c r="N528" i="51"/>
  <c r="M528" i="51"/>
  <c r="AA536" i="51"/>
  <c r="Z536" i="51"/>
  <c r="Y536" i="51"/>
  <c r="X536" i="51"/>
  <c r="W536" i="51"/>
  <c r="V536" i="51"/>
  <c r="T536" i="51"/>
  <c r="R536" i="51"/>
  <c r="S536" i="51"/>
  <c r="Q536" i="51"/>
  <c r="O536" i="51"/>
  <c r="P536" i="51"/>
  <c r="N536" i="51"/>
  <c r="M536" i="51"/>
  <c r="AA544" i="51"/>
  <c r="Z544" i="51"/>
  <c r="Y544" i="51"/>
  <c r="X544" i="51"/>
  <c r="W544" i="51"/>
  <c r="V544" i="51"/>
  <c r="T544" i="51"/>
  <c r="R544" i="51"/>
  <c r="S544" i="51"/>
  <c r="Q544" i="51"/>
  <c r="O544" i="51"/>
  <c r="P544" i="51"/>
  <c r="N544" i="51"/>
  <c r="M544" i="51"/>
  <c r="AA552" i="51"/>
  <c r="Z552" i="51"/>
  <c r="Y552" i="51"/>
  <c r="X552" i="51"/>
  <c r="W552" i="51"/>
  <c r="V552" i="51"/>
  <c r="T552" i="51"/>
  <c r="R552" i="51"/>
  <c r="S552" i="51"/>
  <c r="Q552" i="51"/>
  <c r="O552" i="51"/>
  <c r="P552" i="51"/>
  <c r="N552" i="51"/>
  <c r="M552" i="51"/>
  <c r="AA560" i="51"/>
  <c r="Z560" i="51"/>
  <c r="Y560" i="51"/>
  <c r="X560" i="51"/>
  <c r="W560" i="51"/>
  <c r="V560" i="51"/>
  <c r="T560" i="51"/>
  <c r="R560" i="51"/>
  <c r="S560" i="51"/>
  <c r="Q560" i="51"/>
  <c r="O560" i="51"/>
  <c r="P560" i="51"/>
  <c r="N560" i="51"/>
  <c r="M560" i="51"/>
  <c r="AA568" i="51"/>
  <c r="Z568" i="51"/>
  <c r="Y568" i="51"/>
  <c r="X568" i="51"/>
  <c r="W568" i="51"/>
  <c r="V568" i="51"/>
  <c r="T568" i="51"/>
  <c r="R568" i="51"/>
  <c r="S568" i="51"/>
  <c r="Q568" i="51"/>
  <c r="O568" i="51"/>
  <c r="P568" i="51"/>
  <c r="N568" i="51"/>
  <c r="M568" i="51"/>
  <c r="AA576" i="51"/>
  <c r="Z576" i="51"/>
  <c r="Y576" i="51"/>
  <c r="X576" i="51"/>
  <c r="W576" i="51"/>
  <c r="V576" i="51"/>
  <c r="T576" i="51"/>
  <c r="R576" i="51"/>
  <c r="S576" i="51"/>
  <c r="Q576" i="51"/>
  <c r="O576" i="51"/>
  <c r="P576" i="51"/>
  <c r="N576" i="51"/>
  <c r="M576" i="51"/>
  <c r="AA584" i="51"/>
  <c r="Z584" i="51"/>
  <c r="Y584" i="51"/>
  <c r="X584" i="51"/>
  <c r="W584" i="51"/>
  <c r="V584" i="51"/>
  <c r="T584" i="51"/>
  <c r="R584" i="51"/>
  <c r="S584" i="51"/>
  <c r="Q584" i="51"/>
  <c r="O584" i="51"/>
  <c r="P584" i="51"/>
  <c r="N584" i="51"/>
  <c r="M584" i="51"/>
  <c r="AA592" i="51"/>
  <c r="Z592" i="51"/>
  <c r="Y592" i="51"/>
  <c r="X592" i="51"/>
  <c r="W592" i="51"/>
  <c r="V592" i="51"/>
  <c r="T592" i="51"/>
  <c r="R592" i="51"/>
  <c r="S592" i="51"/>
  <c r="Q592" i="51"/>
  <c r="O592" i="51"/>
  <c r="P592" i="51"/>
  <c r="N592" i="51"/>
  <c r="M592" i="51"/>
  <c r="AA600" i="51"/>
  <c r="Z600" i="51"/>
  <c r="Y600" i="51"/>
  <c r="X600" i="51"/>
  <c r="W600" i="51"/>
  <c r="V600" i="51"/>
  <c r="T600" i="51"/>
  <c r="R600" i="51"/>
  <c r="S600" i="51"/>
  <c r="Q600" i="51"/>
  <c r="O600" i="51"/>
  <c r="P600" i="51"/>
  <c r="N600" i="51"/>
  <c r="M600" i="51"/>
  <c r="AA608" i="51"/>
  <c r="Z608" i="51"/>
  <c r="Y608" i="51"/>
  <c r="X608" i="51"/>
  <c r="W608" i="51"/>
  <c r="V608" i="51"/>
  <c r="T608" i="51"/>
  <c r="R608" i="51"/>
  <c r="S608" i="51"/>
  <c r="Q608" i="51"/>
  <c r="O608" i="51"/>
  <c r="P608" i="51"/>
  <c r="N608" i="51"/>
  <c r="M608" i="51"/>
  <c r="AA616" i="51"/>
  <c r="Z616" i="51"/>
  <c r="Y616" i="51"/>
  <c r="X616" i="51"/>
  <c r="W616" i="51"/>
  <c r="V616" i="51"/>
  <c r="T616" i="51"/>
  <c r="S616" i="51"/>
  <c r="R616" i="51"/>
  <c r="Q616" i="51"/>
  <c r="O616" i="51"/>
  <c r="P616" i="51"/>
  <c r="N616" i="51"/>
  <c r="M616" i="51"/>
  <c r="AA624" i="51"/>
  <c r="Z624" i="51"/>
  <c r="Y624" i="51"/>
  <c r="X624" i="51"/>
  <c r="W624" i="51"/>
  <c r="V624" i="51"/>
  <c r="T624" i="51"/>
  <c r="S624" i="51"/>
  <c r="R624" i="51"/>
  <c r="Q624" i="51"/>
  <c r="O624" i="51"/>
  <c r="P624" i="51"/>
  <c r="N624" i="51"/>
  <c r="M624" i="51"/>
  <c r="AA632" i="51"/>
  <c r="Z632" i="51"/>
  <c r="Y632" i="51"/>
  <c r="X632" i="51"/>
  <c r="W632" i="51"/>
  <c r="V632" i="51"/>
  <c r="T632" i="51"/>
  <c r="S632" i="51"/>
  <c r="R632" i="51"/>
  <c r="Q632" i="51"/>
  <c r="O632" i="51"/>
  <c r="P632" i="51"/>
  <c r="N632" i="51"/>
  <c r="M632" i="51"/>
  <c r="AA640" i="51"/>
  <c r="Z640" i="51"/>
  <c r="Y640" i="51"/>
  <c r="X640" i="51"/>
  <c r="W640" i="51"/>
  <c r="V640" i="51"/>
  <c r="T640" i="51"/>
  <c r="S640" i="51"/>
  <c r="R640" i="51"/>
  <c r="Q640" i="51"/>
  <c r="O640" i="51"/>
  <c r="P640" i="51"/>
  <c r="N640" i="51"/>
  <c r="M640" i="51"/>
  <c r="AA648" i="51"/>
  <c r="Z648" i="51"/>
  <c r="Y648" i="51"/>
  <c r="X648" i="51"/>
  <c r="W648" i="51"/>
  <c r="V648" i="51"/>
  <c r="T648" i="51"/>
  <c r="S648" i="51"/>
  <c r="R648" i="51"/>
  <c r="Q648" i="51"/>
  <c r="O648" i="51"/>
  <c r="P648" i="51"/>
  <c r="N648" i="51"/>
  <c r="M648" i="51"/>
  <c r="AA656" i="51"/>
  <c r="Z656" i="51"/>
  <c r="Y656" i="51"/>
  <c r="X656" i="51"/>
  <c r="W656" i="51"/>
  <c r="V656" i="51"/>
  <c r="T656" i="51"/>
  <c r="S656" i="51"/>
  <c r="R656" i="51"/>
  <c r="Q656" i="51"/>
  <c r="O656" i="51"/>
  <c r="P656" i="51"/>
  <c r="N656" i="51"/>
  <c r="M656" i="51"/>
  <c r="AA664" i="51"/>
  <c r="Z664" i="51"/>
  <c r="Y664" i="51"/>
  <c r="X664" i="51"/>
  <c r="W664" i="51"/>
  <c r="V664" i="51"/>
  <c r="T664" i="51"/>
  <c r="S664" i="51"/>
  <c r="R664" i="51"/>
  <c r="Q664" i="51"/>
  <c r="O664" i="51"/>
  <c r="P664" i="51"/>
  <c r="N664" i="51"/>
  <c r="M664" i="51"/>
  <c r="AA672" i="51"/>
  <c r="Z672" i="51"/>
  <c r="Y672" i="51"/>
  <c r="X672" i="51"/>
  <c r="W672" i="51"/>
  <c r="V672" i="51"/>
  <c r="T672" i="51"/>
  <c r="S672" i="51"/>
  <c r="R672" i="51"/>
  <c r="Q672" i="51"/>
  <c r="O672" i="51"/>
  <c r="P672" i="51"/>
  <c r="N672" i="51"/>
  <c r="M672" i="51"/>
  <c r="AA680" i="51"/>
  <c r="Z680" i="51"/>
  <c r="Y680" i="51"/>
  <c r="X680" i="51"/>
  <c r="W680" i="51"/>
  <c r="V680" i="51"/>
  <c r="T680" i="51"/>
  <c r="S680" i="51"/>
  <c r="R680" i="51"/>
  <c r="Q680" i="51"/>
  <c r="O680" i="51"/>
  <c r="P680" i="51"/>
  <c r="N680" i="51"/>
  <c r="M680" i="51"/>
  <c r="AA688" i="51"/>
  <c r="Z688" i="51"/>
  <c r="Y688" i="51"/>
  <c r="X688" i="51"/>
  <c r="W688" i="51"/>
  <c r="V688" i="51"/>
  <c r="T688" i="51"/>
  <c r="S688" i="51"/>
  <c r="R688" i="51"/>
  <c r="Q688" i="51"/>
  <c r="O688" i="51"/>
  <c r="P688" i="51"/>
  <c r="N688" i="51"/>
  <c r="M688" i="51"/>
  <c r="AA696" i="51"/>
  <c r="Z696" i="51"/>
  <c r="Y696" i="51"/>
  <c r="X696" i="51"/>
  <c r="W696" i="51"/>
  <c r="V696" i="51"/>
  <c r="T696" i="51"/>
  <c r="S696" i="51"/>
  <c r="R696" i="51"/>
  <c r="Q696" i="51"/>
  <c r="O696" i="51"/>
  <c r="P696" i="51"/>
  <c r="N696" i="51"/>
  <c r="M696" i="51"/>
  <c r="AA704" i="51"/>
  <c r="Z704" i="51"/>
  <c r="Y704" i="51"/>
  <c r="X704" i="51"/>
  <c r="W704" i="51"/>
  <c r="V704" i="51"/>
  <c r="T704" i="51"/>
  <c r="S704" i="51"/>
  <c r="R704" i="51"/>
  <c r="Q704" i="51"/>
  <c r="O704" i="51"/>
  <c r="P704" i="51"/>
  <c r="N704" i="51"/>
  <c r="M704" i="51"/>
  <c r="AA712" i="51"/>
  <c r="Z712" i="51"/>
  <c r="Y712" i="51"/>
  <c r="X712" i="51"/>
  <c r="W712" i="51"/>
  <c r="V712" i="51"/>
  <c r="T712" i="51"/>
  <c r="S712" i="51"/>
  <c r="R712" i="51"/>
  <c r="Q712" i="51"/>
  <c r="O712" i="51"/>
  <c r="P712" i="51"/>
  <c r="N712" i="51"/>
  <c r="M712" i="51"/>
  <c r="AA720" i="51"/>
  <c r="Z720" i="51"/>
  <c r="Y720" i="51"/>
  <c r="X720" i="51"/>
  <c r="W720" i="51"/>
  <c r="V720" i="51"/>
  <c r="T720" i="51"/>
  <c r="S720" i="51"/>
  <c r="R720" i="51"/>
  <c r="Q720" i="51"/>
  <c r="O720" i="51"/>
  <c r="P720" i="51"/>
  <c r="N720" i="51"/>
  <c r="M720" i="51"/>
  <c r="AA728" i="51"/>
  <c r="Z728" i="51"/>
  <c r="Y728" i="51"/>
  <c r="X728" i="51"/>
  <c r="W728" i="51"/>
  <c r="V728" i="51"/>
  <c r="T728" i="51"/>
  <c r="S728" i="51"/>
  <c r="R728" i="51"/>
  <c r="Q728" i="51"/>
  <c r="O728" i="51"/>
  <c r="P728" i="51"/>
  <c r="N728" i="51"/>
  <c r="M728" i="51"/>
  <c r="AA736" i="51"/>
  <c r="Z736" i="51"/>
  <c r="Y736" i="51"/>
  <c r="X736" i="51"/>
  <c r="W736" i="51"/>
  <c r="V736" i="51"/>
  <c r="T736" i="51"/>
  <c r="S736" i="51"/>
  <c r="R736" i="51"/>
  <c r="Q736" i="51"/>
  <c r="O736" i="51"/>
  <c r="P736" i="51"/>
  <c r="N736" i="51"/>
  <c r="M736" i="51"/>
  <c r="AA744" i="51"/>
  <c r="Z744" i="51"/>
  <c r="Y744" i="51"/>
  <c r="X744" i="51"/>
  <c r="W744" i="51"/>
  <c r="V744" i="51"/>
  <c r="T744" i="51"/>
  <c r="S744" i="51"/>
  <c r="R744" i="51"/>
  <c r="Q744" i="51"/>
  <c r="O744" i="51"/>
  <c r="P744" i="51"/>
  <c r="N744" i="51"/>
  <c r="M744" i="51"/>
  <c r="AA752" i="51"/>
  <c r="Z752" i="51"/>
  <c r="Y752" i="51"/>
  <c r="X752" i="51"/>
  <c r="W752" i="51"/>
  <c r="V752" i="51"/>
  <c r="T752" i="51"/>
  <c r="S752" i="51"/>
  <c r="R752" i="51"/>
  <c r="Q752" i="51"/>
  <c r="O752" i="51"/>
  <c r="P752" i="51"/>
  <c r="N752" i="51"/>
  <c r="M752" i="51"/>
  <c r="AA760" i="51"/>
  <c r="Z760" i="51"/>
  <c r="Y760" i="51"/>
  <c r="X760" i="51"/>
  <c r="W760" i="51"/>
  <c r="V760" i="51"/>
  <c r="T760" i="51"/>
  <c r="S760" i="51"/>
  <c r="R760" i="51"/>
  <c r="Q760" i="51"/>
  <c r="O760" i="51"/>
  <c r="P760" i="51"/>
  <c r="N760" i="51"/>
  <c r="M760" i="51"/>
  <c r="AA768" i="51"/>
  <c r="Z768" i="51"/>
  <c r="Y768" i="51"/>
  <c r="X768" i="51"/>
  <c r="W768" i="51"/>
  <c r="V768" i="51"/>
  <c r="T768" i="51"/>
  <c r="S768" i="51"/>
  <c r="R768" i="51"/>
  <c r="Q768" i="51"/>
  <c r="O768" i="51"/>
  <c r="P768" i="51"/>
  <c r="N768" i="51"/>
  <c r="M768" i="51"/>
  <c r="AA776" i="51"/>
  <c r="Z776" i="51"/>
  <c r="Y776" i="51"/>
  <c r="X776" i="51"/>
  <c r="W776" i="51"/>
  <c r="V776" i="51"/>
  <c r="T776" i="51"/>
  <c r="S776" i="51"/>
  <c r="R776" i="51"/>
  <c r="Q776" i="51"/>
  <c r="O776" i="51"/>
  <c r="P776" i="51"/>
  <c r="M776" i="51"/>
  <c r="N776" i="51"/>
  <c r="AA784" i="51"/>
  <c r="Z784" i="51"/>
  <c r="Y784" i="51"/>
  <c r="X784" i="51"/>
  <c r="W784" i="51"/>
  <c r="V784" i="51"/>
  <c r="T784" i="51"/>
  <c r="S784" i="51"/>
  <c r="R784" i="51"/>
  <c r="Q784" i="51"/>
  <c r="O784" i="51"/>
  <c r="P784" i="51"/>
  <c r="M784" i="51"/>
  <c r="N784" i="51"/>
  <c r="AA832" i="51"/>
  <c r="Z832" i="51"/>
  <c r="Y832" i="51"/>
  <c r="X832" i="51"/>
  <c r="W832" i="51"/>
  <c r="V832" i="51"/>
  <c r="T832" i="51"/>
  <c r="S832" i="51"/>
  <c r="R832" i="51"/>
  <c r="Q832" i="51"/>
  <c r="O832" i="51"/>
  <c r="P832" i="51"/>
  <c r="M832" i="51"/>
  <c r="N832" i="51"/>
  <c r="AA896" i="51"/>
  <c r="Z896" i="51"/>
  <c r="Y896" i="51"/>
  <c r="X896" i="51"/>
  <c r="W896" i="51"/>
  <c r="V896" i="51"/>
  <c r="T896" i="51"/>
  <c r="S896" i="51"/>
  <c r="R896" i="51"/>
  <c r="Q896" i="51"/>
  <c r="O896" i="51"/>
  <c r="P896" i="51"/>
  <c r="M896" i="51"/>
  <c r="N896" i="51"/>
  <c r="AA960" i="51"/>
  <c r="Z960" i="51"/>
  <c r="Y960" i="51"/>
  <c r="X960" i="51"/>
  <c r="W960" i="51"/>
  <c r="T960" i="51"/>
  <c r="V960" i="51"/>
  <c r="S960" i="51"/>
  <c r="R960" i="51"/>
  <c r="Q960" i="51"/>
  <c r="O960" i="51"/>
  <c r="P960" i="51"/>
  <c r="M960" i="51"/>
  <c r="N960" i="51"/>
  <c r="AA313" i="51"/>
  <c r="Z313" i="51"/>
  <c r="Y313" i="51"/>
  <c r="X313" i="51"/>
  <c r="W313" i="51"/>
  <c r="V313" i="51"/>
  <c r="T313" i="51"/>
  <c r="R313" i="51"/>
  <c r="S313" i="51"/>
  <c r="Q313" i="51"/>
  <c r="O313" i="51"/>
  <c r="P313" i="51"/>
  <c r="N313" i="51"/>
  <c r="M313" i="51"/>
  <c r="AA321" i="51"/>
  <c r="Z321" i="51"/>
  <c r="Y321" i="51"/>
  <c r="X321" i="51"/>
  <c r="W321" i="51"/>
  <c r="V321" i="51"/>
  <c r="T321" i="51"/>
  <c r="R321" i="51"/>
  <c r="S321" i="51"/>
  <c r="Q321" i="51"/>
  <c r="O321" i="51"/>
  <c r="P321" i="51"/>
  <c r="N321" i="51"/>
  <c r="M321" i="51"/>
  <c r="AA329" i="51"/>
  <c r="Z329" i="51"/>
  <c r="Y329" i="51"/>
  <c r="X329" i="51"/>
  <c r="W329" i="51"/>
  <c r="V329" i="51"/>
  <c r="T329" i="51"/>
  <c r="R329" i="51"/>
  <c r="S329" i="51"/>
  <c r="Q329" i="51"/>
  <c r="O329" i="51"/>
  <c r="P329" i="51"/>
  <c r="N329" i="51"/>
  <c r="M329" i="51"/>
  <c r="AA337" i="51"/>
  <c r="Z337" i="51"/>
  <c r="Y337" i="51"/>
  <c r="X337" i="51"/>
  <c r="W337" i="51"/>
  <c r="V337" i="51"/>
  <c r="T337" i="51"/>
  <c r="R337" i="51"/>
  <c r="S337" i="51"/>
  <c r="Q337" i="51"/>
  <c r="O337" i="51"/>
  <c r="P337" i="51"/>
  <c r="N337" i="51"/>
  <c r="M337" i="51"/>
  <c r="AA345" i="51"/>
  <c r="Z345" i="51"/>
  <c r="Y345" i="51"/>
  <c r="X345" i="51"/>
  <c r="W345" i="51"/>
  <c r="V345" i="51"/>
  <c r="T345" i="51"/>
  <c r="R345" i="51"/>
  <c r="S345" i="51"/>
  <c r="Q345" i="51"/>
  <c r="O345" i="51"/>
  <c r="P345" i="51"/>
  <c r="N345" i="51"/>
  <c r="M345" i="51"/>
  <c r="AA353" i="51"/>
  <c r="Z353" i="51"/>
  <c r="Y353" i="51"/>
  <c r="X353" i="51"/>
  <c r="W353" i="51"/>
  <c r="V353" i="51"/>
  <c r="T353" i="51"/>
  <c r="R353" i="51"/>
  <c r="S353" i="51"/>
  <c r="Q353" i="51"/>
  <c r="O353" i="51"/>
  <c r="P353" i="51"/>
  <c r="N353" i="51"/>
  <c r="M353" i="51"/>
  <c r="AA361" i="51"/>
  <c r="Z361" i="51"/>
  <c r="Y361" i="51"/>
  <c r="X361" i="51"/>
  <c r="W361" i="51"/>
  <c r="V361" i="51"/>
  <c r="T361" i="51"/>
  <c r="R361" i="51"/>
  <c r="S361" i="51"/>
  <c r="Q361" i="51"/>
  <c r="O361" i="51"/>
  <c r="P361" i="51"/>
  <c r="N361" i="51"/>
  <c r="M361" i="51"/>
  <c r="AA369" i="51"/>
  <c r="Z369" i="51"/>
  <c r="Y369" i="51"/>
  <c r="X369" i="51"/>
  <c r="W369" i="51"/>
  <c r="V369" i="51"/>
  <c r="T369" i="51"/>
  <c r="R369" i="51"/>
  <c r="S369" i="51"/>
  <c r="Q369" i="51"/>
  <c r="O369" i="51"/>
  <c r="P369" i="51"/>
  <c r="N369" i="51"/>
  <c r="M369" i="51"/>
  <c r="AA377" i="51"/>
  <c r="Z377" i="51"/>
  <c r="Y377" i="51"/>
  <c r="X377" i="51"/>
  <c r="W377" i="51"/>
  <c r="V377" i="51"/>
  <c r="T377" i="51"/>
  <c r="R377" i="51"/>
  <c r="S377" i="51"/>
  <c r="Q377" i="51"/>
  <c r="O377" i="51"/>
  <c r="P377" i="51"/>
  <c r="N377" i="51"/>
  <c r="M377" i="51"/>
  <c r="AA385" i="51"/>
  <c r="Z385" i="51"/>
  <c r="Y385" i="51"/>
  <c r="X385" i="51"/>
  <c r="W385" i="51"/>
  <c r="V385" i="51"/>
  <c r="T385" i="51"/>
  <c r="R385" i="51"/>
  <c r="S385" i="51"/>
  <c r="Q385" i="51"/>
  <c r="O385" i="51"/>
  <c r="P385" i="51"/>
  <c r="N385" i="51"/>
  <c r="M385" i="51"/>
  <c r="AA393" i="51"/>
  <c r="Z393" i="51"/>
  <c r="Y393" i="51"/>
  <c r="X393" i="51"/>
  <c r="W393" i="51"/>
  <c r="V393" i="51"/>
  <c r="T393" i="51"/>
  <c r="R393" i="51"/>
  <c r="S393" i="51"/>
  <c r="Q393" i="51"/>
  <c r="O393" i="51"/>
  <c r="P393" i="51"/>
  <c r="N393" i="51"/>
  <c r="M393" i="51"/>
  <c r="AA401" i="51"/>
  <c r="Z401" i="51"/>
  <c r="Y401" i="51"/>
  <c r="X401" i="51"/>
  <c r="W401" i="51"/>
  <c r="V401" i="51"/>
  <c r="T401" i="51"/>
  <c r="R401" i="51"/>
  <c r="S401" i="51"/>
  <c r="Q401" i="51"/>
  <c r="O401" i="51"/>
  <c r="P401" i="51"/>
  <c r="N401" i="51"/>
  <c r="M401" i="51"/>
  <c r="AA409" i="51"/>
  <c r="Z409" i="51"/>
  <c r="Y409" i="51"/>
  <c r="X409" i="51"/>
  <c r="W409" i="51"/>
  <c r="V409" i="51"/>
  <c r="T409" i="51"/>
  <c r="R409" i="51"/>
  <c r="S409" i="51"/>
  <c r="Q409" i="51"/>
  <c r="O409" i="51"/>
  <c r="P409" i="51"/>
  <c r="N409" i="51"/>
  <c r="M409" i="51"/>
  <c r="AA417" i="51"/>
  <c r="Z417" i="51"/>
  <c r="Y417" i="51"/>
  <c r="X417" i="51"/>
  <c r="W417" i="51"/>
  <c r="V417" i="51"/>
  <c r="T417" i="51"/>
  <c r="R417" i="51"/>
  <c r="S417" i="51"/>
  <c r="Q417" i="51"/>
  <c r="O417" i="51"/>
  <c r="P417" i="51"/>
  <c r="N417" i="51"/>
  <c r="M417" i="51"/>
  <c r="AA425" i="51"/>
  <c r="Z425" i="51"/>
  <c r="Y425" i="51"/>
  <c r="X425" i="51"/>
  <c r="W425" i="51"/>
  <c r="V425" i="51"/>
  <c r="T425" i="51"/>
  <c r="R425" i="51"/>
  <c r="S425" i="51"/>
  <c r="Q425" i="51"/>
  <c r="O425" i="51"/>
  <c r="P425" i="51"/>
  <c r="N425" i="51"/>
  <c r="M425" i="51"/>
  <c r="AA433" i="51"/>
  <c r="Z433" i="51"/>
  <c r="Y433" i="51"/>
  <c r="X433" i="51"/>
  <c r="W433" i="51"/>
  <c r="V433" i="51"/>
  <c r="T433" i="51"/>
  <c r="R433" i="51"/>
  <c r="S433" i="51"/>
  <c r="Q433" i="51"/>
  <c r="O433" i="51"/>
  <c r="P433" i="51"/>
  <c r="N433" i="51"/>
  <c r="M433" i="51"/>
  <c r="AA441" i="51"/>
  <c r="Z441" i="51"/>
  <c r="Y441" i="51"/>
  <c r="X441" i="51"/>
  <c r="W441" i="51"/>
  <c r="V441" i="51"/>
  <c r="T441" i="51"/>
  <c r="R441" i="51"/>
  <c r="S441" i="51"/>
  <c r="Q441" i="51"/>
  <c r="O441" i="51"/>
  <c r="P441" i="51"/>
  <c r="N441" i="51"/>
  <c r="M441" i="51"/>
  <c r="AA449" i="51"/>
  <c r="Z449" i="51"/>
  <c r="Y449" i="51"/>
  <c r="X449" i="51"/>
  <c r="W449" i="51"/>
  <c r="V449" i="51"/>
  <c r="T449" i="51"/>
  <c r="R449" i="51"/>
  <c r="S449" i="51"/>
  <c r="Q449" i="51"/>
  <c r="O449" i="51"/>
  <c r="P449" i="51"/>
  <c r="N449" i="51"/>
  <c r="M449" i="51"/>
  <c r="AA457" i="51"/>
  <c r="Z457" i="51"/>
  <c r="Y457" i="51"/>
  <c r="X457" i="51"/>
  <c r="W457" i="51"/>
  <c r="V457" i="51"/>
  <c r="T457" i="51"/>
  <c r="R457" i="51"/>
  <c r="S457" i="51"/>
  <c r="Q457" i="51"/>
  <c r="O457" i="51"/>
  <c r="P457" i="51"/>
  <c r="N457" i="51"/>
  <c r="M457" i="51"/>
  <c r="AA465" i="51"/>
  <c r="Z465" i="51"/>
  <c r="Y465" i="51"/>
  <c r="X465" i="51"/>
  <c r="W465" i="51"/>
  <c r="V465" i="51"/>
  <c r="T465" i="51"/>
  <c r="R465" i="51"/>
  <c r="S465" i="51"/>
  <c r="Q465" i="51"/>
  <c r="O465" i="51"/>
  <c r="P465" i="51"/>
  <c r="N465" i="51"/>
  <c r="M465" i="51"/>
  <c r="AA473" i="51"/>
  <c r="Z473" i="51"/>
  <c r="Y473" i="51"/>
  <c r="X473" i="51"/>
  <c r="W473" i="51"/>
  <c r="V473" i="51"/>
  <c r="T473" i="51"/>
  <c r="R473" i="51"/>
  <c r="S473" i="51"/>
  <c r="Q473" i="51"/>
  <c r="O473" i="51"/>
  <c r="P473" i="51"/>
  <c r="N473" i="51"/>
  <c r="M473" i="51"/>
  <c r="AA481" i="51"/>
  <c r="Z481" i="51"/>
  <c r="Y481" i="51"/>
  <c r="X481" i="51"/>
  <c r="W481" i="51"/>
  <c r="V481" i="51"/>
  <c r="T481" i="51"/>
  <c r="R481" i="51"/>
  <c r="S481" i="51"/>
  <c r="Q481" i="51"/>
  <c r="O481" i="51"/>
  <c r="P481" i="51"/>
  <c r="N481" i="51"/>
  <c r="M481" i="51"/>
  <c r="AA489" i="51"/>
  <c r="Z489" i="51"/>
  <c r="Y489" i="51"/>
  <c r="X489" i="51"/>
  <c r="W489" i="51"/>
  <c r="V489" i="51"/>
  <c r="T489" i="51"/>
  <c r="R489" i="51"/>
  <c r="S489" i="51"/>
  <c r="Q489" i="51"/>
  <c r="O489" i="51"/>
  <c r="P489" i="51"/>
  <c r="N489" i="51"/>
  <c r="M489" i="51"/>
  <c r="AA497" i="51"/>
  <c r="Z497" i="51"/>
  <c r="Y497" i="51"/>
  <c r="X497" i="51"/>
  <c r="W497" i="51"/>
  <c r="V497" i="51"/>
  <c r="T497" i="51"/>
  <c r="R497" i="51"/>
  <c r="S497" i="51"/>
  <c r="Q497" i="51"/>
  <c r="O497" i="51"/>
  <c r="P497" i="51"/>
  <c r="N497" i="51"/>
  <c r="M497" i="51"/>
  <c r="AA505" i="51"/>
  <c r="Z505" i="51"/>
  <c r="Y505" i="51"/>
  <c r="X505" i="51"/>
  <c r="W505" i="51"/>
  <c r="V505" i="51"/>
  <c r="T505" i="51"/>
  <c r="S505" i="51"/>
  <c r="Q505" i="51"/>
  <c r="R505" i="51"/>
  <c r="O505" i="51"/>
  <c r="P505" i="51"/>
  <c r="N505" i="51"/>
  <c r="M505" i="51"/>
  <c r="AA513" i="51"/>
  <c r="Z513" i="51"/>
  <c r="Y513" i="51"/>
  <c r="X513" i="51"/>
  <c r="W513" i="51"/>
  <c r="V513" i="51"/>
  <c r="T513" i="51"/>
  <c r="S513" i="51"/>
  <c r="Q513" i="51"/>
  <c r="R513" i="51"/>
  <c r="O513" i="51"/>
  <c r="P513" i="51"/>
  <c r="N513" i="51"/>
  <c r="M513" i="51"/>
  <c r="AA521" i="51"/>
  <c r="Z521" i="51"/>
  <c r="Y521" i="51"/>
  <c r="X521" i="51"/>
  <c r="W521" i="51"/>
  <c r="V521" i="51"/>
  <c r="T521" i="51"/>
  <c r="S521" i="51"/>
  <c r="Q521" i="51"/>
  <c r="R521" i="51"/>
  <c r="O521" i="51"/>
  <c r="P521" i="51"/>
  <c r="N521" i="51"/>
  <c r="M521" i="51"/>
  <c r="AA529" i="51"/>
  <c r="Z529" i="51"/>
  <c r="Y529" i="51"/>
  <c r="X529" i="51"/>
  <c r="W529" i="51"/>
  <c r="V529" i="51"/>
  <c r="T529" i="51"/>
  <c r="S529" i="51"/>
  <c r="Q529" i="51"/>
  <c r="R529" i="51"/>
  <c r="O529" i="51"/>
  <c r="P529" i="51"/>
  <c r="N529" i="51"/>
  <c r="M529" i="51"/>
  <c r="AA537" i="51"/>
  <c r="Z537" i="51"/>
  <c r="Y537" i="51"/>
  <c r="X537" i="51"/>
  <c r="W537" i="51"/>
  <c r="V537" i="51"/>
  <c r="T537" i="51"/>
  <c r="S537" i="51"/>
  <c r="R537" i="51"/>
  <c r="Q537" i="51"/>
  <c r="O537" i="51"/>
  <c r="P537" i="51"/>
  <c r="N537" i="51"/>
  <c r="M537" i="51"/>
  <c r="AA545" i="51"/>
  <c r="Z545" i="51"/>
  <c r="Y545" i="51"/>
  <c r="X545" i="51"/>
  <c r="W545" i="51"/>
  <c r="V545" i="51"/>
  <c r="T545" i="51"/>
  <c r="S545" i="51"/>
  <c r="Q545" i="51"/>
  <c r="R545" i="51"/>
  <c r="O545" i="51"/>
  <c r="P545" i="51"/>
  <c r="N545" i="51"/>
  <c r="M545" i="51"/>
  <c r="AA553" i="51"/>
  <c r="Z553" i="51"/>
  <c r="Y553" i="51"/>
  <c r="X553" i="51"/>
  <c r="W553" i="51"/>
  <c r="V553" i="51"/>
  <c r="T553" i="51"/>
  <c r="S553" i="51"/>
  <c r="Q553" i="51"/>
  <c r="R553" i="51"/>
  <c r="O553" i="51"/>
  <c r="P553" i="51"/>
  <c r="N553" i="51"/>
  <c r="M553" i="51"/>
  <c r="AA561" i="51"/>
  <c r="Z561" i="51"/>
  <c r="Y561" i="51"/>
  <c r="X561" i="51"/>
  <c r="W561" i="51"/>
  <c r="V561" i="51"/>
  <c r="T561" i="51"/>
  <c r="S561" i="51"/>
  <c r="Q561" i="51"/>
  <c r="R561" i="51"/>
  <c r="O561" i="51"/>
  <c r="P561" i="51"/>
  <c r="N561" i="51"/>
  <c r="M561" i="51"/>
  <c r="AA569" i="51"/>
  <c r="Z569" i="51"/>
  <c r="Y569" i="51"/>
  <c r="X569" i="51"/>
  <c r="W569" i="51"/>
  <c r="V569" i="51"/>
  <c r="T569" i="51"/>
  <c r="S569" i="51"/>
  <c r="Q569" i="51"/>
  <c r="R569" i="51"/>
  <c r="O569" i="51"/>
  <c r="P569" i="51"/>
  <c r="N569" i="51"/>
  <c r="M569" i="51"/>
  <c r="AA577" i="51"/>
  <c r="Z577" i="51"/>
  <c r="Y577" i="51"/>
  <c r="X577" i="51"/>
  <c r="W577" i="51"/>
  <c r="V577" i="51"/>
  <c r="T577" i="51"/>
  <c r="S577" i="51"/>
  <c r="Q577" i="51"/>
  <c r="R577" i="51"/>
  <c r="O577" i="51"/>
  <c r="P577" i="51"/>
  <c r="N577" i="51"/>
  <c r="M577" i="51"/>
  <c r="AA585" i="51"/>
  <c r="Z585" i="51"/>
  <c r="Y585" i="51"/>
  <c r="X585" i="51"/>
  <c r="W585" i="51"/>
  <c r="V585" i="51"/>
  <c r="T585" i="51"/>
  <c r="S585" i="51"/>
  <c r="Q585" i="51"/>
  <c r="R585" i="51"/>
  <c r="O585" i="51"/>
  <c r="P585" i="51"/>
  <c r="N585" i="51"/>
  <c r="M585" i="51"/>
  <c r="AA593" i="51"/>
  <c r="Z593" i="51"/>
  <c r="Y593" i="51"/>
  <c r="X593" i="51"/>
  <c r="W593" i="51"/>
  <c r="V593" i="51"/>
  <c r="T593" i="51"/>
  <c r="S593" i="51"/>
  <c r="Q593" i="51"/>
  <c r="R593" i="51"/>
  <c r="O593" i="51"/>
  <c r="P593" i="51"/>
  <c r="N593" i="51"/>
  <c r="M593" i="51"/>
  <c r="AA601" i="51"/>
  <c r="Z601" i="51"/>
  <c r="Y601" i="51"/>
  <c r="X601" i="51"/>
  <c r="W601" i="51"/>
  <c r="V601" i="51"/>
  <c r="T601" i="51"/>
  <c r="S601" i="51"/>
  <c r="R601" i="51"/>
  <c r="Q601" i="51"/>
  <c r="O601" i="51"/>
  <c r="P601" i="51"/>
  <c r="N601" i="51"/>
  <c r="M601" i="51"/>
  <c r="AA609" i="51"/>
  <c r="Z609" i="51"/>
  <c r="Y609" i="51"/>
  <c r="X609" i="51"/>
  <c r="W609" i="51"/>
  <c r="V609" i="51"/>
  <c r="T609" i="51"/>
  <c r="S609" i="51"/>
  <c r="Q609" i="51"/>
  <c r="R609" i="51"/>
  <c r="O609" i="51"/>
  <c r="P609" i="51"/>
  <c r="N609" i="51"/>
  <c r="M609" i="51"/>
  <c r="AA617" i="51"/>
  <c r="Z617" i="51"/>
  <c r="Y617" i="51"/>
  <c r="X617" i="51"/>
  <c r="W617" i="51"/>
  <c r="V617" i="51"/>
  <c r="T617" i="51"/>
  <c r="S617" i="51"/>
  <c r="Q617" i="51"/>
  <c r="R617" i="51"/>
  <c r="O617" i="51"/>
  <c r="P617" i="51"/>
  <c r="N617" i="51"/>
  <c r="M617" i="51"/>
  <c r="AA625" i="51"/>
  <c r="Z625" i="51"/>
  <c r="Y625" i="51"/>
  <c r="X625" i="51"/>
  <c r="W625" i="51"/>
  <c r="V625" i="51"/>
  <c r="T625" i="51"/>
  <c r="S625" i="51"/>
  <c r="Q625" i="51"/>
  <c r="R625" i="51"/>
  <c r="O625" i="51"/>
  <c r="P625" i="51"/>
  <c r="N625" i="51"/>
  <c r="M625" i="51"/>
  <c r="AA633" i="51"/>
  <c r="Z633" i="51"/>
  <c r="Y633" i="51"/>
  <c r="X633" i="51"/>
  <c r="W633" i="51"/>
  <c r="V633" i="51"/>
  <c r="T633" i="51"/>
  <c r="S633" i="51"/>
  <c r="Q633" i="51"/>
  <c r="R633" i="51"/>
  <c r="O633" i="51"/>
  <c r="P633" i="51"/>
  <c r="N633" i="51"/>
  <c r="M633" i="51"/>
  <c r="AA641" i="51"/>
  <c r="Z641" i="51"/>
  <c r="Y641" i="51"/>
  <c r="X641" i="51"/>
  <c r="W641" i="51"/>
  <c r="V641" i="51"/>
  <c r="T641" i="51"/>
  <c r="S641" i="51"/>
  <c r="Q641" i="51"/>
  <c r="R641" i="51"/>
  <c r="O641" i="51"/>
  <c r="P641" i="51"/>
  <c r="N641" i="51"/>
  <c r="M641" i="51"/>
  <c r="AA649" i="51"/>
  <c r="Z649" i="51"/>
  <c r="Y649" i="51"/>
  <c r="X649" i="51"/>
  <c r="W649" i="51"/>
  <c r="V649" i="51"/>
  <c r="T649" i="51"/>
  <c r="S649" i="51"/>
  <c r="Q649" i="51"/>
  <c r="R649" i="51"/>
  <c r="O649" i="51"/>
  <c r="P649" i="51"/>
  <c r="N649" i="51"/>
  <c r="M649" i="51"/>
  <c r="AA657" i="51"/>
  <c r="Z657" i="51"/>
  <c r="Y657" i="51"/>
  <c r="X657" i="51"/>
  <c r="W657" i="51"/>
  <c r="V657" i="51"/>
  <c r="T657" i="51"/>
  <c r="S657" i="51"/>
  <c r="Q657" i="51"/>
  <c r="R657" i="51"/>
  <c r="O657" i="51"/>
  <c r="P657" i="51"/>
  <c r="N657" i="51"/>
  <c r="M657" i="51"/>
  <c r="AA665" i="51"/>
  <c r="Z665" i="51"/>
  <c r="Y665" i="51"/>
  <c r="X665" i="51"/>
  <c r="W665" i="51"/>
  <c r="V665" i="51"/>
  <c r="T665" i="51"/>
  <c r="S665" i="51"/>
  <c r="Q665" i="51"/>
  <c r="R665" i="51"/>
  <c r="O665" i="51"/>
  <c r="P665" i="51"/>
  <c r="N665" i="51"/>
  <c r="M665" i="51"/>
  <c r="AA673" i="51"/>
  <c r="Z673" i="51"/>
  <c r="Y673" i="51"/>
  <c r="X673" i="51"/>
  <c r="W673" i="51"/>
  <c r="V673" i="51"/>
  <c r="T673" i="51"/>
  <c r="S673" i="51"/>
  <c r="Q673" i="51"/>
  <c r="R673" i="51"/>
  <c r="O673" i="51"/>
  <c r="P673" i="51"/>
  <c r="N673" i="51"/>
  <c r="M673" i="51"/>
  <c r="AA681" i="51"/>
  <c r="Z681" i="51"/>
  <c r="Y681" i="51"/>
  <c r="X681" i="51"/>
  <c r="W681" i="51"/>
  <c r="V681" i="51"/>
  <c r="T681" i="51"/>
  <c r="S681" i="51"/>
  <c r="Q681" i="51"/>
  <c r="R681" i="51"/>
  <c r="O681" i="51"/>
  <c r="P681" i="51"/>
  <c r="N681" i="51"/>
  <c r="M681" i="51"/>
  <c r="AA689" i="51"/>
  <c r="Z689" i="51"/>
  <c r="Y689" i="51"/>
  <c r="X689" i="51"/>
  <c r="W689" i="51"/>
  <c r="V689" i="51"/>
  <c r="T689" i="51"/>
  <c r="S689" i="51"/>
  <c r="Q689" i="51"/>
  <c r="R689" i="51"/>
  <c r="O689" i="51"/>
  <c r="P689" i="51"/>
  <c r="N689" i="51"/>
  <c r="M689" i="51"/>
  <c r="AA697" i="51"/>
  <c r="Z697" i="51"/>
  <c r="Y697" i="51"/>
  <c r="X697" i="51"/>
  <c r="W697" i="51"/>
  <c r="V697" i="51"/>
  <c r="T697" i="51"/>
  <c r="S697" i="51"/>
  <c r="Q697" i="51"/>
  <c r="R697" i="51"/>
  <c r="O697" i="51"/>
  <c r="P697" i="51"/>
  <c r="N697" i="51"/>
  <c r="M697" i="51"/>
  <c r="AA705" i="51"/>
  <c r="Z705" i="51"/>
  <c r="Y705" i="51"/>
  <c r="X705" i="51"/>
  <c r="W705" i="51"/>
  <c r="V705" i="51"/>
  <c r="T705" i="51"/>
  <c r="S705" i="51"/>
  <c r="Q705" i="51"/>
  <c r="R705" i="51"/>
  <c r="O705" i="51"/>
  <c r="P705" i="51"/>
  <c r="N705" i="51"/>
  <c r="M705" i="51"/>
  <c r="AA713" i="51"/>
  <c r="Z713" i="51"/>
  <c r="Y713" i="51"/>
  <c r="X713" i="51"/>
  <c r="W713" i="51"/>
  <c r="V713" i="51"/>
  <c r="T713" i="51"/>
  <c r="S713" i="51"/>
  <c r="Q713" i="51"/>
  <c r="R713" i="51"/>
  <c r="O713" i="51"/>
  <c r="P713" i="51"/>
  <c r="N713" i="51"/>
  <c r="M713" i="51"/>
  <c r="AA721" i="51"/>
  <c r="Z721" i="51"/>
  <c r="Y721" i="51"/>
  <c r="X721" i="51"/>
  <c r="W721" i="51"/>
  <c r="V721" i="51"/>
  <c r="T721" i="51"/>
  <c r="S721" i="51"/>
  <c r="Q721" i="51"/>
  <c r="R721" i="51"/>
  <c r="O721" i="51"/>
  <c r="P721" i="51"/>
  <c r="N721" i="51"/>
  <c r="M721" i="51"/>
  <c r="AA729" i="51"/>
  <c r="Z729" i="51"/>
  <c r="Y729" i="51"/>
  <c r="X729" i="51"/>
  <c r="W729" i="51"/>
  <c r="V729" i="51"/>
  <c r="T729" i="51"/>
  <c r="S729" i="51"/>
  <c r="Q729" i="51"/>
  <c r="R729" i="51"/>
  <c r="O729" i="51"/>
  <c r="P729" i="51"/>
  <c r="N729" i="51"/>
  <c r="M729" i="51"/>
  <c r="AA737" i="51"/>
  <c r="Z737" i="51"/>
  <c r="Y737" i="51"/>
  <c r="X737" i="51"/>
  <c r="W737" i="51"/>
  <c r="V737" i="51"/>
  <c r="T737" i="51"/>
  <c r="S737" i="51"/>
  <c r="Q737" i="51"/>
  <c r="R737" i="51"/>
  <c r="O737" i="51"/>
  <c r="P737" i="51"/>
  <c r="N737" i="51"/>
  <c r="M737" i="51"/>
  <c r="AA745" i="51"/>
  <c r="Z745" i="51"/>
  <c r="Y745" i="51"/>
  <c r="X745" i="51"/>
  <c r="W745" i="51"/>
  <c r="V745" i="51"/>
  <c r="T745" i="51"/>
  <c r="S745" i="51"/>
  <c r="Q745" i="51"/>
  <c r="R745" i="51"/>
  <c r="O745" i="51"/>
  <c r="P745" i="51"/>
  <c r="N745" i="51"/>
  <c r="M745" i="51"/>
  <c r="AA753" i="51"/>
  <c r="Z753" i="51"/>
  <c r="Y753" i="51"/>
  <c r="X753" i="51"/>
  <c r="W753" i="51"/>
  <c r="V753" i="51"/>
  <c r="T753" i="51"/>
  <c r="S753" i="51"/>
  <c r="Q753" i="51"/>
  <c r="R753" i="51"/>
  <c r="O753" i="51"/>
  <c r="P753" i="51"/>
  <c r="N753" i="51"/>
  <c r="M753" i="51"/>
  <c r="AA761" i="51"/>
  <c r="Z761" i="51"/>
  <c r="Y761" i="51"/>
  <c r="X761" i="51"/>
  <c r="W761" i="51"/>
  <c r="V761" i="51"/>
  <c r="T761" i="51"/>
  <c r="S761" i="51"/>
  <c r="Q761" i="51"/>
  <c r="R761" i="51"/>
  <c r="O761" i="51"/>
  <c r="P761" i="51"/>
  <c r="N761" i="51"/>
  <c r="M761" i="51"/>
  <c r="AA769" i="51"/>
  <c r="Z769" i="51"/>
  <c r="Y769" i="51"/>
  <c r="X769" i="51"/>
  <c r="W769" i="51"/>
  <c r="V769" i="51"/>
  <c r="T769" i="51"/>
  <c r="S769" i="51"/>
  <c r="Q769" i="51"/>
  <c r="R769" i="51"/>
  <c r="O769" i="51"/>
  <c r="P769" i="51"/>
  <c r="N769" i="51"/>
  <c r="M769" i="51"/>
  <c r="AA777" i="51"/>
  <c r="Z777" i="51"/>
  <c r="Y777" i="51"/>
  <c r="X777" i="51"/>
  <c r="W777" i="51"/>
  <c r="V777" i="51"/>
  <c r="T777" i="51"/>
  <c r="S777" i="51"/>
  <c r="Q777" i="51"/>
  <c r="R777" i="51"/>
  <c r="O777" i="51"/>
  <c r="P777" i="51"/>
  <c r="M777" i="51"/>
  <c r="N777" i="51"/>
  <c r="AA785" i="51"/>
  <c r="Z785" i="51"/>
  <c r="Y785" i="51"/>
  <c r="X785" i="51"/>
  <c r="W785" i="51"/>
  <c r="V785" i="51"/>
  <c r="T785" i="51"/>
  <c r="S785" i="51"/>
  <c r="Q785" i="51"/>
  <c r="R785" i="51"/>
  <c r="O785" i="51"/>
  <c r="P785" i="51"/>
  <c r="M785" i="51"/>
  <c r="N785" i="51"/>
  <c r="AA793" i="51"/>
  <c r="Z793" i="51"/>
  <c r="Y793" i="51"/>
  <c r="X793" i="51"/>
  <c r="W793" i="51"/>
  <c r="T793" i="51"/>
  <c r="V793" i="51"/>
  <c r="S793" i="51"/>
  <c r="Q793" i="51"/>
  <c r="R793" i="51"/>
  <c r="O793" i="51"/>
  <c r="P793" i="51"/>
  <c r="M793" i="51"/>
  <c r="N793" i="51"/>
  <c r="AA801" i="51"/>
  <c r="Z801" i="51"/>
  <c r="Y801" i="51"/>
  <c r="X801" i="51"/>
  <c r="W801" i="51"/>
  <c r="V801" i="51"/>
  <c r="T801" i="51"/>
  <c r="S801" i="51"/>
  <c r="Q801" i="51"/>
  <c r="R801" i="51"/>
  <c r="O801" i="51"/>
  <c r="P801" i="51"/>
  <c r="M801" i="51"/>
  <c r="N801" i="51"/>
  <c r="AA809" i="51"/>
  <c r="Z809" i="51"/>
  <c r="Y809" i="51"/>
  <c r="X809" i="51"/>
  <c r="W809" i="51"/>
  <c r="V809" i="51"/>
  <c r="T809" i="51"/>
  <c r="S809" i="51"/>
  <c r="Q809" i="51"/>
  <c r="R809" i="51"/>
  <c r="O809" i="51"/>
  <c r="P809" i="51"/>
  <c r="M809" i="51"/>
  <c r="N809" i="51"/>
  <c r="AA817" i="51"/>
  <c r="Z817" i="51"/>
  <c r="Y817" i="51"/>
  <c r="X817" i="51"/>
  <c r="W817" i="51"/>
  <c r="V817" i="51"/>
  <c r="T817" i="51"/>
  <c r="S817" i="51"/>
  <c r="Q817" i="51"/>
  <c r="R817" i="51"/>
  <c r="O817" i="51"/>
  <c r="P817" i="51"/>
  <c r="M817" i="51"/>
  <c r="N817" i="51"/>
  <c r="AA825" i="51"/>
  <c r="Z825" i="51"/>
  <c r="Y825" i="51"/>
  <c r="X825" i="51"/>
  <c r="W825" i="51"/>
  <c r="V825" i="51"/>
  <c r="T825" i="51"/>
  <c r="S825" i="51"/>
  <c r="Q825" i="51"/>
  <c r="R825" i="51"/>
  <c r="O825" i="51"/>
  <c r="P825" i="51"/>
  <c r="M825" i="51"/>
  <c r="N825" i="51"/>
  <c r="AA833" i="51"/>
  <c r="Z833" i="51"/>
  <c r="Y833" i="51"/>
  <c r="X833" i="51"/>
  <c r="W833" i="51"/>
  <c r="V833" i="51"/>
  <c r="T833" i="51"/>
  <c r="S833" i="51"/>
  <c r="Q833" i="51"/>
  <c r="R833" i="51"/>
  <c r="O833" i="51"/>
  <c r="P833" i="51"/>
  <c r="M833" i="51"/>
  <c r="N833" i="51"/>
  <c r="AA841" i="51"/>
  <c r="Z841" i="51"/>
  <c r="Y841" i="51"/>
  <c r="X841" i="51"/>
  <c r="W841" i="51"/>
  <c r="V841" i="51"/>
  <c r="T841" i="51"/>
  <c r="S841" i="51"/>
  <c r="Q841" i="51"/>
  <c r="R841" i="51"/>
  <c r="O841" i="51"/>
  <c r="P841" i="51"/>
  <c r="M841" i="51"/>
  <c r="N841" i="51"/>
  <c r="AA849" i="51"/>
  <c r="Z849" i="51"/>
  <c r="Y849" i="51"/>
  <c r="X849" i="51"/>
  <c r="W849" i="51"/>
  <c r="V849" i="51"/>
  <c r="T849" i="51"/>
  <c r="S849" i="51"/>
  <c r="Q849" i="51"/>
  <c r="R849" i="51"/>
  <c r="O849" i="51"/>
  <c r="P849" i="51"/>
  <c r="M849" i="51"/>
  <c r="N849" i="51"/>
  <c r="AA857" i="51"/>
  <c r="Z857" i="51"/>
  <c r="Y857" i="51"/>
  <c r="X857" i="51"/>
  <c r="W857" i="51"/>
  <c r="V857" i="51"/>
  <c r="T857" i="51"/>
  <c r="S857" i="51"/>
  <c r="Q857" i="51"/>
  <c r="R857" i="51"/>
  <c r="O857" i="51"/>
  <c r="P857" i="51"/>
  <c r="M857" i="51"/>
  <c r="N857" i="51"/>
  <c r="AA865" i="51"/>
  <c r="Z865" i="51"/>
  <c r="Y865" i="51"/>
  <c r="X865" i="51"/>
  <c r="W865" i="51"/>
  <c r="V865" i="51"/>
  <c r="T865" i="51"/>
  <c r="S865" i="51"/>
  <c r="Q865" i="51"/>
  <c r="R865" i="51"/>
  <c r="O865" i="51"/>
  <c r="P865" i="51"/>
  <c r="M865" i="51"/>
  <c r="N865" i="51"/>
  <c r="AA873" i="51"/>
  <c r="Z873" i="51"/>
  <c r="Y873" i="51"/>
  <c r="X873" i="51"/>
  <c r="W873" i="51"/>
  <c r="V873" i="51"/>
  <c r="T873" i="51"/>
  <c r="S873" i="51"/>
  <c r="Q873" i="51"/>
  <c r="R873" i="51"/>
  <c r="O873" i="51"/>
  <c r="P873" i="51"/>
  <c r="M873" i="51"/>
  <c r="N873" i="51"/>
  <c r="AA881" i="51"/>
  <c r="Z881" i="51"/>
  <c r="Y881" i="51"/>
  <c r="X881" i="51"/>
  <c r="W881" i="51"/>
  <c r="V881" i="51"/>
  <c r="T881" i="51"/>
  <c r="S881" i="51"/>
  <c r="Q881" i="51"/>
  <c r="R881" i="51"/>
  <c r="O881" i="51"/>
  <c r="P881" i="51"/>
  <c r="M881" i="51"/>
  <c r="N881" i="51"/>
  <c r="AA889" i="51"/>
  <c r="Z889" i="51"/>
  <c r="Y889" i="51"/>
  <c r="X889" i="51"/>
  <c r="W889" i="51"/>
  <c r="V889" i="51"/>
  <c r="T889" i="51"/>
  <c r="S889" i="51"/>
  <c r="Q889" i="51"/>
  <c r="R889" i="51"/>
  <c r="O889" i="51"/>
  <c r="P889" i="51"/>
  <c r="M889" i="51"/>
  <c r="N889" i="51"/>
  <c r="AA897" i="51"/>
  <c r="Z897" i="51"/>
  <c r="Y897" i="51"/>
  <c r="X897" i="51"/>
  <c r="W897" i="51"/>
  <c r="V897" i="51"/>
  <c r="T897" i="51"/>
  <c r="S897" i="51"/>
  <c r="Q897" i="51"/>
  <c r="R897" i="51"/>
  <c r="O897" i="51"/>
  <c r="P897" i="51"/>
  <c r="M897" i="51"/>
  <c r="N897" i="51"/>
  <c r="AA905" i="51"/>
  <c r="Z905" i="51"/>
  <c r="Y905" i="51"/>
  <c r="X905" i="51"/>
  <c r="W905" i="51"/>
  <c r="V905" i="51"/>
  <c r="T905" i="51"/>
  <c r="S905" i="51"/>
  <c r="Q905" i="51"/>
  <c r="R905" i="51"/>
  <c r="O905" i="51"/>
  <c r="P905" i="51"/>
  <c r="M905" i="51"/>
  <c r="N905" i="51"/>
  <c r="AA913" i="51"/>
  <c r="Z913" i="51"/>
  <c r="Y913" i="51"/>
  <c r="X913" i="51"/>
  <c r="W913" i="51"/>
  <c r="V913" i="51"/>
  <c r="T913" i="51"/>
  <c r="S913" i="51"/>
  <c r="Q913" i="51"/>
  <c r="R913" i="51"/>
  <c r="O913" i="51"/>
  <c r="P913" i="51"/>
  <c r="M913" i="51"/>
  <c r="N913" i="51"/>
  <c r="AA921" i="51"/>
  <c r="Z921" i="51"/>
  <c r="Y921" i="51"/>
  <c r="X921" i="51"/>
  <c r="W921" i="51"/>
  <c r="V921" i="51"/>
  <c r="T921" i="51"/>
  <c r="S921" i="51"/>
  <c r="Q921" i="51"/>
  <c r="R921" i="51"/>
  <c r="O921" i="51"/>
  <c r="P921" i="51"/>
  <c r="M921" i="51"/>
  <c r="N921" i="51"/>
  <c r="AA929" i="51"/>
  <c r="Z929" i="51"/>
  <c r="Y929" i="51"/>
  <c r="X929" i="51"/>
  <c r="W929" i="51"/>
  <c r="V929" i="51"/>
  <c r="T929" i="51"/>
  <c r="S929" i="51"/>
  <c r="Q929" i="51"/>
  <c r="R929" i="51"/>
  <c r="O929" i="51"/>
  <c r="P929" i="51"/>
  <c r="M929" i="51"/>
  <c r="N929" i="51"/>
  <c r="AA937" i="51"/>
  <c r="Z937" i="51"/>
  <c r="Y937" i="51"/>
  <c r="X937" i="51"/>
  <c r="W937" i="51"/>
  <c r="V937" i="51"/>
  <c r="T937" i="51"/>
  <c r="S937" i="51"/>
  <c r="Q937" i="51"/>
  <c r="R937" i="51"/>
  <c r="O937" i="51"/>
  <c r="P937" i="51"/>
  <c r="M937" i="51"/>
  <c r="N937" i="51"/>
  <c r="AA945" i="51"/>
  <c r="Z945" i="51"/>
  <c r="Y945" i="51"/>
  <c r="X945" i="51"/>
  <c r="W945" i="51"/>
  <c r="V945" i="51"/>
  <c r="T945" i="51"/>
  <c r="S945" i="51"/>
  <c r="Q945" i="51"/>
  <c r="R945" i="51"/>
  <c r="O945" i="51"/>
  <c r="P945" i="51"/>
  <c r="M945" i="51"/>
  <c r="N945" i="51"/>
  <c r="AA953" i="51"/>
  <c r="Z953" i="51"/>
  <c r="Y953" i="51"/>
  <c r="X953" i="51"/>
  <c r="W953" i="51"/>
  <c r="V953" i="51"/>
  <c r="T953" i="51"/>
  <c r="S953" i="51"/>
  <c r="Q953" i="51"/>
  <c r="R953" i="51"/>
  <c r="O953" i="51"/>
  <c r="P953" i="51"/>
  <c r="M953" i="51"/>
  <c r="N953" i="51"/>
  <c r="AA961" i="51"/>
  <c r="Z961" i="51"/>
  <c r="Y961" i="51"/>
  <c r="X961" i="51"/>
  <c r="W961" i="51"/>
  <c r="V961" i="51"/>
  <c r="T961" i="51"/>
  <c r="S961" i="51"/>
  <c r="Q961" i="51"/>
  <c r="R961" i="51"/>
  <c r="O961" i="51"/>
  <c r="P961" i="51"/>
  <c r="M961" i="51"/>
  <c r="N961" i="51"/>
  <c r="AA969" i="51"/>
  <c r="Z969" i="51"/>
  <c r="Y969" i="51"/>
  <c r="X969" i="51"/>
  <c r="W969" i="51"/>
  <c r="V969" i="51"/>
  <c r="T969" i="51"/>
  <c r="S969" i="51"/>
  <c r="Q969" i="51"/>
  <c r="R969" i="51"/>
  <c r="O969" i="51"/>
  <c r="P969" i="51"/>
  <c r="M969" i="51"/>
  <c r="N969" i="51"/>
  <c r="AA977" i="51"/>
  <c r="Z977" i="51"/>
  <c r="Y977" i="51"/>
  <c r="X977" i="51"/>
  <c r="W977" i="51"/>
  <c r="V977" i="51"/>
  <c r="T977" i="51"/>
  <c r="S977" i="51"/>
  <c r="Q977" i="51"/>
  <c r="R977" i="51"/>
  <c r="O977" i="51"/>
  <c r="P977" i="51"/>
  <c r="M977" i="51"/>
  <c r="N977" i="51"/>
  <c r="AA985" i="51"/>
  <c r="Z985" i="51"/>
  <c r="Y985" i="51"/>
  <c r="X985" i="51"/>
  <c r="W985" i="51"/>
  <c r="V985" i="51"/>
  <c r="T985" i="51"/>
  <c r="S985" i="51"/>
  <c r="Q985" i="51"/>
  <c r="R985" i="51"/>
  <c r="O985" i="51"/>
  <c r="P985" i="51"/>
  <c r="M985" i="51"/>
  <c r="N985" i="51"/>
  <c r="AA993" i="51"/>
  <c r="Z993" i="51"/>
  <c r="Y993" i="51"/>
  <c r="X993" i="51"/>
  <c r="W993" i="51"/>
  <c r="V993" i="51"/>
  <c r="T993" i="51"/>
  <c r="S993" i="51"/>
  <c r="R993" i="51"/>
  <c r="Q993" i="51"/>
  <c r="O993" i="51"/>
  <c r="P993" i="51"/>
  <c r="M993" i="51"/>
  <c r="N993" i="51"/>
  <c r="AA1001" i="51"/>
  <c r="Z1001" i="51"/>
  <c r="Y1001" i="51"/>
  <c r="X1001" i="51"/>
  <c r="W1001" i="51"/>
  <c r="V1001" i="51"/>
  <c r="T1001" i="51"/>
  <c r="S1001" i="51"/>
  <c r="R1001" i="51"/>
  <c r="Q1001" i="51"/>
  <c r="O1001" i="51"/>
  <c r="P1001" i="51"/>
  <c r="M1001" i="51"/>
  <c r="N1001" i="51"/>
  <c r="AA716" i="51"/>
  <c r="Z716" i="51"/>
  <c r="Y716" i="51"/>
  <c r="X716" i="51"/>
  <c r="V716" i="51"/>
  <c r="W716" i="51"/>
  <c r="T716" i="51"/>
  <c r="S716" i="51"/>
  <c r="Q716" i="51"/>
  <c r="R716" i="51"/>
  <c r="P716" i="51"/>
  <c r="N716" i="51"/>
  <c r="O716" i="51"/>
  <c r="M716" i="51"/>
  <c r="AA836" i="51"/>
  <c r="Z836" i="51"/>
  <c r="Y836" i="51"/>
  <c r="X836" i="51"/>
  <c r="V836" i="51"/>
  <c r="W836" i="51"/>
  <c r="T836" i="51"/>
  <c r="S836" i="51"/>
  <c r="Q836" i="51"/>
  <c r="R836" i="51"/>
  <c r="P836" i="51"/>
  <c r="O836" i="51"/>
  <c r="N836" i="51"/>
  <c r="M836" i="51"/>
  <c r="AA876" i="51"/>
  <c r="Z876" i="51"/>
  <c r="Y876" i="51"/>
  <c r="X876" i="51"/>
  <c r="V876" i="51"/>
  <c r="W876" i="51"/>
  <c r="T876" i="51"/>
  <c r="S876" i="51"/>
  <c r="Q876" i="51"/>
  <c r="R876" i="51"/>
  <c r="P876" i="51"/>
  <c r="O876" i="51"/>
  <c r="N876" i="51"/>
  <c r="M876" i="51"/>
  <c r="AA900" i="51"/>
  <c r="Z900" i="51"/>
  <c r="Y900" i="51"/>
  <c r="X900" i="51"/>
  <c r="V900" i="51"/>
  <c r="W900" i="51"/>
  <c r="T900" i="51"/>
  <c r="S900" i="51"/>
  <c r="Q900" i="51"/>
  <c r="R900" i="51"/>
  <c r="P900" i="51"/>
  <c r="O900" i="51"/>
  <c r="N900" i="51"/>
  <c r="M900" i="51"/>
  <c r="AA924" i="51"/>
  <c r="Z924" i="51"/>
  <c r="Y924" i="51"/>
  <c r="X924" i="51"/>
  <c r="W924" i="51"/>
  <c r="V924" i="51"/>
  <c r="T924" i="51"/>
  <c r="S924" i="51"/>
  <c r="Q924" i="51"/>
  <c r="R924" i="51"/>
  <c r="P924" i="51"/>
  <c r="O924" i="51"/>
  <c r="N924" i="51"/>
  <c r="M924" i="51"/>
  <c r="AA948" i="51"/>
  <c r="Z948" i="51"/>
  <c r="Y948" i="51"/>
  <c r="X948" i="51"/>
  <c r="W948" i="51"/>
  <c r="V948" i="51"/>
  <c r="T948" i="51"/>
  <c r="S948" i="51"/>
  <c r="Q948" i="51"/>
  <c r="R948" i="51"/>
  <c r="P948" i="51"/>
  <c r="O948" i="51"/>
  <c r="N948" i="51"/>
  <c r="M948" i="51"/>
  <c r="AA964" i="51"/>
  <c r="Z964" i="51"/>
  <c r="Y964" i="51"/>
  <c r="X964" i="51"/>
  <c r="W964" i="51"/>
  <c r="V964" i="51"/>
  <c r="T964" i="51"/>
  <c r="S964" i="51"/>
  <c r="Q964" i="51"/>
  <c r="R964" i="51"/>
  <c r="P964" i="51"/>
  <c r="O964" i="51"/>
  <c r="N964" i="51"/>
  <c r="M964" i="51"/>
  <c r="AA996" i="51"/>
  <c r="Z996" i="51"/>
  <c r="Y996" i="51"/>
  <c r="X996" i="51"/>
  <c r="W996" i="51"/>
  <c r="V996" i="51"/>
  <c r="T996" i="51"/>
  <c r="S996" i="51"/>
  <c r="R996" i="51"/>
  <c r="P996" i="51"/>
  <c r="Q996" i="51"/>
  <c r="O996" i="51"/>
  <c r="N996" i="51"/>
  <c r="M996" i="51"/>
  <c r="AA710" i="51"/>
  <c r="Z710" i="51"/>
  <c r="Y710" i="51"/>
  <c r="X710" i="51"/>
  <c r="V710" i="51"/>
  <c r="W710" i="51"/>
  <c r="T710" i="51"/>
  <c r="S710" i="51"/>
  <c r="R710" i="51"/>
  <c r="Q710" i="51"/>
  <c r="P710" i="51"/>
  <c r="N710" i="51"/>
  <c r="O710" i="51"/>
  <c r="M710" i="51"/>
  <c r="AA798" i="51"/>
  <c r="Z798" i="51"/>
  <c r="Y798" i="51"/>
  <c r="X798" i="51"/>
  <c r="V798" i="51"/>
  <c r="W798" i="51"/>
  <c r="T798" i="51"/>
  <c r="S798" i="51"/>
  <c r="R798" i="51"/>
  <c r="Q798" i="51"/>
  <c r="P798" i="51"/>
  <c r="O798" i="51"/>
  <c r="N798" i="51"/>
  <c r="M798" i="51"/>
  <c r="AA830" i="51"/>
  <c r="Z830" i="51"/>
  <c r="Y830" i="51"/>
  <c r="X830" i="51"/>
  <c r="V830" i="51"/>
  <c r="W830" i="51"/>
  <c r="T830" i="51"/>
  <c r="S830" i="51"/>
  <c r="R830" i="51"/>
  <c r="Q830" i="51"/>
  <c r="P830" i="51"/>
  <c r="O830" i="51"/>
  <c r="N830" i="51"/>
  <c r="M830" i="51"/>
  <c r="AA862" i="51"/>
  <c r="Z862" i="51"/>
  <c r="Y862" i="51"/>
  <c r="X862" i="51"/>
  <c r="V862" i="51"/>
  <c r="W862" i="51"/>
  <c r="T862" i="51"/>
  <c r="S862" i="51"/>
  <c r="R862" i="51"/>
  <c r="Q862" i="51"/>
  <c r="P862" i="51"/>
  <c r="O862" i="51"/>
  <c r="N862" i="51"/>
  <c r="M862" i="51"/>
  <c r="AA886" i="51"/>
  <c r="Z886" i="51"/>
  <c r="Y886" i="51"/>
  <c r="X886" i="51"/>
  <c r="V886" i="51"/>
  <c r="W886" i="51"/>
  <c r="T886" i="51"/>
  <c r="S886" i="51"/>
  <c r="R886" i="51"/>
  <c r="Q886" i="51"/>
  <c r="P886" i="51"/>
  <c r="O886" i="51"/>
  <c r="N886" i="51"/>
  <c r="M886" i="51"/>
  <c r="Z1006" i="51"/>
  <c r="AA1006" i="51"/>
  <c r="Y1006" i="51"/>
  <c r="X1006" i="51"/>
  <c r="W1006" i="51"/>
  <c r="V1006" i="51"/>
  <c r="T1006" i="51"/>
  <c r="S1006" i="51"/>
  <c r="R1006" i="51"/>
  <c r="P1006" i="51"/>
  <c r="Q1006" i="51"/>
  <c r="O1006" i="51"/>
  <c r="N1006" i="51"/>
  <c r="M1006" i="51"/>
  <c r="AA792" i="51"/>
  <c r="Z792" i="51"/>
  <c r="Y792" i="51"/>
  <c r="X792" i="51"/>
  <c r="W792" i="51"/>
  <c r="V792" i="51"/>
  <c r="T792" i="51"/>
  <c r="S792" i="51"/>
  <c r="R792" i="51"/>
  <c r="Q792" i="51"/>
  <c r="O792" i="51"/>
  <c r="P792" i="51"/>
  <c r="M792" i="51"/>
  <c r="N792" i="51"/>
  <c r="AA880" i="51"/>
  <c r="Z880" i="51"/>
  <c r="Y880" i="51"/>
  <c r="X880" i="51"/>
  <c r="W880" i="51"/>
  <c r="V880" i="51"/>
  <c r="T880" i="51"/>
  <c r="S880" i="51"/>
  <c r="R880" i="51"/>
  <c r="Q880" i="51"/>
  <c r="O880" i="51"/>
  <c r="P880" i="51"/>
  <c r="M880" i="51"/>
  <c r="N880" i="51"/>
  <c r="AA912" i="51"/>
  <c r="Z912" i="51"/>
  <c r="Y912" i="51"/>
  <c r="X912" i="51"/>
  <c r="W912" i="51"/>
  <c r="V912" i="51"/>
  <c r="T912" i="51"/>
  <c r="S912" i="51"/>
  <c r="R912" i="51"/>
  <c r="Q912" i="51"/>
  <c r="O912" i="51"/>
  <c r="P912" i="51"/>
  <c r="M912" i="51"/>
  <c r="N912" i="51"/>
  <c r="AA952" i="51"/>
  <c r="Z952" i="51"/>
  <c r="Y952" i="51"/>
  <c r="X952" i="51"/>
  <c r="W952" i="51"/>
  <c r="T952" i="51"/>
  <c r="V952" i="51"/>
  <c r="S952" i="51"/>
  <c r="R952" i="51"/>
  <c r="Q952" i="51"/>
  <c r="O952" i="51"/>
  <c r="P952" i="51"/>
  <c r="M952" i="51"/>
  <c r="N952" i="51"/>
  <c r="AA1000" i="51"/>
  <c r="Z1000" i="51"/>
  <c r="Y1000" i="51"/>
  <c r="X1000" i="51"/>
  <c r="W1000" i="51"/>
  <c r="V1000" i="51"/>
  <c r="T1000" i="51"/>
  <c r="S1000" i="51"/>
  <c r="R1000" i="51"/>
  <c r="Q1000" i="51"/>
  <c r="O1000" i="51"/>
  <c r="P1000" i="51"/>
  <c r="M1000" i="51"/>
  <c r="N1000" i="51"/>
  <c r="AA290" i="51"/>
  <c r="Z290" i="51"/>
  <c r="Y290" i="51"/>
  <c r="X290" i="51"/>
  <c r="W290" i="51"/>
  <c r="V290" i="51"/>
  <c r="T290" i="51"/>
  <c r="R290" i="51"/>
  <c r="S290" i="51"/>
  <c r="Q290" i="51"/>
  <c r="O290" i="51"/>
  <c r="P290" i="51"/>
  <c r="N290" i="51"/>
  <c r="M290" i="51"/>
  <c r="AA298" i="51"/>
  <c r="Z298" i="51"/>
  <c r="Y298" i="51"/>
  <c r="X298" i="51"/>
  <c r="W298" i="51"/>
  <c r="V298" i="51"/>
  <c r="T298" i="51"/>
  <c r="R298" i="51"/>
  <c r="S298" i="51"/>
  <c r="Q298" i="51"/>
  <c r="O298" i="51"/>
  <c r="P298" i="51"/>
  <c r="N298" i="51"/>
  <c r="M298" i="51"/>
  <c r="Z70" i="51"/>
  <c r="AA70" i="51"/>
  <c r="Y70" i="51"/>
  <c r="X70" i="51"/>
  <c r="W70" i="51"/>
  <c r="V70" i="51"/>
  <c r="T70" i="51"/>
  <c r="S70" i="51"/>
  <c r="R70" i="51"/>
  <c r="Q70" i="51"/>
  <c r="P70" i="51"/>
  <c r="N70" i="51"/>
  <c r="O70" i="51"/>
  <c r="M70" i="51"/>
  <c r="Z102" i="51"/>
  <c r="AA102" i="51"/>
  <c r="Y102" i="51"/>
  <c r="X102" i="51"/>
  <c r="W102" i="51"/>
  <c r="V102" i="51"/>
  <c r="T102" i="51"/>
  <c r="S102" i="51"/>
  <c r="R102" i="51"/>
  <c r="Q102" i="51"/>
  <c r="P102" i="51"/>
  <c r="N102" i="51"/>
  <c r="O102" i="51"/>
  <c r="M102" i="51"/>
  <c r="Z134" i="51"/>
  <c r="AA134" i="51"/>
  <c r="Y134" i="51"/>
  <c r="X134" i="51"/>
  <c r="W134" i="51"/>
  <c r="V134" i="51"/>
  <c r="T134" i="51"/>
  <c r="S134" i="51"/>
  <c r="R134" i="51"/>
  <c r="Q134" i="51"/>
  <c r="P134" i="51"/>
  <c r="N134" i="51"/>
  <c r="O134" i="51"/>
  <c r="M134" i="51"/>
  <c r="Z166" i="51"/>
  <c r="AA166" i="51"/>
  <c r="Y166" i="51"/>
  <c r="X166" i="51"/>
  <c r="W166" i="51"/>
  <c r="V166" i="51"/>
  <c r="T166" i="51"/>
  <c r="S166" i="51"/>
  <c r="R166" i="51"/>
  <c r="Q166" i="51"/>
  <c r="P166" i="51"/>
  <c r="N166" i="51"/>
  <c r="O166" i="51"/>
  <c r="M166" i="51"/>
  <c r="Z198" i="51"/>
  <c r="AA198" i="51"/>
  <c r="Y198" i="51"/>
  <c r="X198" i="51"/>
  <c r="W198" i="51"/>
  <c r="V198" i="51"/>
  <c r="T198" i="51"/>
  <c r="S198" i="51"/>
  <c r="R198" i="51"/>
  <c r="Q198" i="51"/>
  <c r="P198" i="51"/>
  <c r="N198" i="51"/>
  <c r="O198" i="51"/>
  <c r="M198" i="51"/>
  <c r="Z230" i="51"/>
  <c r="AA230" i="51"/>
  <c r="Y230" i="51"/>
  <c r="X230" i="51"/>
  <c r="W230" i="51"/>
  <c r="V230" i="51"/>
  <c r="T230" i="51"/>
  <c r="S230" i="51"/>
  <c r="R230" i="51"/>
  <c r="Q230" i="51"/>
  <c r="P230" i="51"/>
  <c r="N230" i="51"/>
  <c r="O230" i="51"/>
  <c r="M230" i="51"/>
  <c r="AA262" i="51"/>
  <c r="Z262" i="51"/>
  <c r="Y262" i="51"/>
  <c r="X262" i="51"/>
  <c r="W262" i="51"/>
  <c r="V262" i="51"/>
  <c r="T262" i="51"/>
  <c r="S262" i="51"/>
  <c r="R262" i="51"/>
  <c r="Q262" i="51"/>
  <c r="P262" i="51"/>
  <c r="N262" i="51"/>
  <c r="O262" i="51"/>
  <c r="M262" i="51"/>
  <c r="AA270" i="51"/>
  <c r="Z270" i="51"/>
  <c r="Y270" i="51"/>
  <c r="X270" i="51"/>
  <c r="W270" i="51"/>
  <c r="V270" i="51"/>
  <c r="T270" i="51"/>
  <c r="S270" i="51"/>
  <c r="R270" i="51"/>
  <c r="Q270" i="51"/>
  <c r="P270" i="51"/>
  <c r="N270" i="51"/>
  <c r="O270" i="51"/>
  <c r="M270" i="51"/>
  <c r="AA294" i="51"/>
  <c r="Z294" i="51"/>
  <c r="Y294" i="51"/>
  <c r="X294" i="51"/>
  <c r="W294" i="51"/>
  <c r="V294" i="51"/>
  <c r="T294" i="51"/>
  <c r="S294" i="51"/>
  <c r="R294" i="51"/>
  <c r="Q294" i="51"/>
  <c r="P294" i="51"/>
  <c r="N294" i="51"/>
  <c r="O294" i="51"/>
  <c r="M294" i="51"/>
  <c r="AA302" i="51"/>
  <c r="Z302" i="51"/>
  <c r="Y302" i="51"/>
  <c r="X302" i="51"/>
  <c r="W302" i="51"/>
  <c r="V302" i="51"/>
  <c r="T302" i="51"/>
  <c r="S302" i="51"/>
  <c r="R302" i="51"/>
  <c r="Q302" i="51"/>
  <c r="P302" i="51"/>
  <c r="N302" i="51"/>
  <c r="O302" i="51"/>
  <c r="M302" i="51"/>
  <c r="AA935" i="51"/>
  <c r="Z935" i="51"/>
  <c r="Y935" i="51"/>
  <c r="X935" i="51"/>
  <c r="W935" i="51"/>
  <c r="V935" i="51"/>
  <c r="T935" i="51"/>
  <c r="S935" i="51"/>
  <c r="R935" i="51"/>
  <c r="Q935" i="51"/>
  <c r="P935" i="51"/>
  <c r="O935" i="51"/>
  <c r="N935" i="51"/>
  <c r="M935" i="51"/>
  <c r="AA367" i="51"/>
  <c r="Z367" i="51"/>
  <c r="Y367" i="51"/>
  <c r="X367" i="51"/>
  <c r="W367" i="51"/>
  <c r="V367" i="51"/>
  <c r="T367" i="51"/>
  <c r="S367" i="51"/>
  <c r="R367" i="51"/>
  <c r="Q367" i="51"/>
  <c r="P367" i="51"/>
  <c r="N367" i="51"/>
  <c r="O367" i="51"/>
  <c r="M367" i="51"/>
  <c r="AA375" i="51"/>
  <c r="Z375" i="51"/>
  <c r="Y375" i="51"/>
  <c r="X375" i="51"/>
  <c r="W375" i="51"/>
  <c r="V375" i="51"/>
  <c r="T375" i="51"/>
  <c r="S375" i="51"/>
  <c r="R375" i="51"/>
  <c r="Q375" i="51"/>
  <c r="P375" i="51"/>
  <c r="N375" i="51"/>
  <c r="O375" i="51"/>
  <c r="M375" i="51"/>
  <c r="AA383" i="51"/>
  <c r="Z383" i="51"/>
  <c r="Y383" i="51"/>
  <c r="X383" i="51"/>
  <c r="W383" i="51"/>
  <c r="V383" i="51"/>
  <c r="T383" i="51"/>
  <c r="S383" i="51"/>
  <c r="R383" i="51"/>
  <c r="Q383" i="51"/>
  <c r="P383" i="51"/>
  <c r="N383" i="51"/>
  <c r="O383" i="51"/>
  <c r="M383" i="51"/>
  <c r="Z391" i="51"/>
  <c r="AA391" i="51"/>
  <c r="Y391" i="51"/>
  <c r="X391" i="51"/>
  <c r="W391" i="51"/>
  <c r="V391" i="51"/>
  <c r="T391" i="51"/>
  <c r="S391" i="51"/>
  <c r="R391" i="51"/>
  <c r="Q391" i="51"/>
  <c r="P391" i="51"/>
  <c r="N391" i="51"/>
  <c r="O391" i="51"/>
  <c r="M391" i="51"/>
  <c r="AA399" i="51"/>
  <c r="Z399" i="51"/>
  <c r="Y399" i="51"/>
  <c r="X399" i="51"/>
  <c r="W399" i="51"/>
  <c r="V399" i="51"/>
  <c r="T399" i="51"/>
  <c r="S399" i="51"/>
  <c r="R399" i="51"/>
  <c r="Q399" i="51"/>
  <c r="P399" i="51"/>
  <c r="N399" i="51"/>
  <c r="O399" i="51"/>
  <c r="M399" i="51"/>
  <c r="AA407" i="51"/>
  <c r="Z407" i="51"/>
  <c r="Y407" i="51"/>
  <c r="X407" i="51"/>
  <c r="W407" i="51"/>
  <c r="V407" i="51"/>
  <c r="T407" i="51"/>
  <c r="S407" i="51"/>
  <c r="R407" i="51"/>
  <c r="Q407" i="51"/>
  <c r="P407" i="51"/>
  <c r="N407" i="51"/>
  <c r="O407" i="51"/>
  <c r="M407" i="51"/>
  <c r="AA415" i="51"/>
  <c r="Z415" i="51"/>
  <c r="Y415" i="51"/>
  <c r="X415" i="51"/>
  <c r="W415" i="51"/>
  <c r="V415" i="51"/>
  <c r="T415" i="51"/>
  <c r="S415" i="51"/>
  <c r="R415" i="51"/>
  <c r="Q415" i="51"/>
  <c r="P415" i="51"/>
  <c r="N415" i="51"/>
  <c r="O415" i="51"/>
  <c r="M415" i="51"/>
  <c r="AA423" i="51"/>
  <c r="Z423" i="51"/>
  <c r="Y423" i="51"/>
  <c r="X423" i="51"/>
  <c r="W423" i="51"/>
  <c r="V423" i="51"/>
  <c r="T423" i="51"/>
  <c r="S423" i="51"/>
  <c r="R423" i="51"/>
  <c r="Q423" i="51"/>
  <c r="P423" i="51"/>
  <c r="N423" i="51"/>
  <c r="O423" i="51"/>
  <c r="M423" i="51"/>
  <c r="AA431" i="51"/>
  <c r="Z431" i="51"/>
  <c r="Y431" i="51"/>
  <c r="X431" i="51"/>
  <c r="W431" i="51"/>
  <c r="V431" i="51"/>
  <c r="T431" i="51"/>
  <c r="S431" i="51"/>
  <c r="R431" i="51"/>
  <c r="Q431" i="51"/>
  <c r="P431" i="51"/>
  <c r="N431" i="51"/>
  <c r="O431" i="51"/>
  <c r="M431" i="51"/>
  <c r="AA439" i="51"/>
  <c r="Z439" i="51"/>
  <c r="Y439" i="51"/>
  <c r="X439" i="51"/>
  <c r="W439" i="51"/>
  <c r="V439" i="51"/>
  <c r="T439" i="51"/>
  <c r="S439" i="51"/>
  <c r="R439" i="51"/>
  <c r="Q439" i="51"/>
  <c r="P439" i="51"/>
  <c r="N439" i="51"/>
  <c r="O439" i="51"/>
  <c r="M439" i="51"/>
  <c r="AA447" i="51"/>
  <c r="Z447" i="51"/>
  <c r="Y447" i="51"/>
  <c r="X447" i="51"/>
  <c r="W447" i="51"/>
  <c r="V447" i="51"/>
  <c r="T447" i="51"/>
  <c r="S447" i="51"/>
  <c r="R447" i="51"/>
  <c r="Q447" i="51"/>
  <c r="P447" i="51"/>
  <c r="N447" i="51"/>
  <c r="O447" i="51"/>
  <c r="M447" i="51"/>
  <c r="Z455" i="51"/>
  <c r="AA455" i="51"/>
  <c r="Y455" i="51"/>
  <c r="X455" i="51"/>
  <c r="W455" i="51"/>
  <c r="V455" i="51"/>
  <c r="T455" i="51"/>
  <c r="S455" i="51"/>
  <c r="R455" i="51"/>
  <c r="Q455" i="51"/>
  <c r="P455" i="51"/>
  <c r="N455" i="51"/>
  <c r="O455" i="51"/>
  <c r="M455" i="51"/>
  <c r="AA463" i="51"/>
  <c r="Z463" i="51"/>
  <c r="Y463" i="51"/>
  <c r="X463" i="51"/>
  <c r="W463" i="51"/>
  <c r="V463" i="51"/>
  <c r="T463" i="51"/>
  <c r="S463" i="51"/>
  <c r="R463" i="51"/>
  <c r="Q463" i="51"/>
  <c r="P463" i="51"/>
  <c r="N463" i="51"/>
  <c r="O463" i="51"/>
  <c r="M463" i="51"/>
  <c r="AA471" i="51"/>
  <c r="Z471" i="51"/>
  <c r="Y471" i="51"/>
  <c r="X471" i="51"/>
  <c r="W471" i="51"/>
  <c r="V471" i="51"/>
  <c r="T471" i="51"/>
  <c r="S471" i="51"/>
  <c r="R471" i="51"/>
  <c r="Q471" i="51"/>
  <c r="P471" i="51"/>
  <c r="N471" i="51"/>
  <c r="O471" i="51"/>
  <c r="M471" i="51"/>
  <c r="AA479" i="51"/>
  <c r="Z479" i="51"/>
  <c r="Y479" i="51"/>
  <c r="X479" i="51"/>
  <c r="W479" i="51"/>
  <c r="V479" i="51"/>
  <c r="T479" i="51"/>
  <c r="S479" i="51"/>
  <c r="R479" i="51"/>
  <c r="Q479" i="51"/>
  <c r="P479" i="51"/>
  <c r="N479" i="51"/>
  <c r="O479" i="51"/>
  <c r="M479" i="51"/>
  <c r="Z487" i="51"/>
  <c r="AA487" i="51"/>
  <c r="Y487" i="51"/>
  <c r="X487" i="51"/>
  <c r="W487" i="51"/>
  <c r="V487" i="51"/>
  <c r="T487" i="51"/>
  <c r="S487" i="51"/>
  <c r="R487" i="51"/>
  <c r="Q487" i="51"/>
  <c r="P487" i="51"/>
  <c r="N487" i="51"/>
  <c r="O487" i="51"/>
  <c r="M487" i="51"/>
  <c r="AA495" i="51"/>
  <c r="Z495" i="51"/>
  <c r="Y495" i="51"/>
  <c r="X495" i="51"/>
  <c r="W495" i="51"/>
  <c r="V495" i="51"/>
  <c r="T495" i="51"/>
  <c r="S495" i="51"/>
  <c r="R495" i="51"/>
  <c r="Q495" i="51"/>
  <c r="P495" i="51"/>
  <c r="N495" i="51"/>
  <c r="O495" i="51"/>
  <c r="M495" i="51"/>
  <c r="AA503" i="51"/>
  <c r="Z503" i="51"/>
  <c r="Y503" i="51"/>
  <c r="X503" i="51"/>
  <c r="W503" i="51"/>
  <c r="V503" i="51"/>
  <c r="T503" i="51"/>
  <c r="S503" i="51"/>
  <c r="R503" i="51"/>
  <c r="Q503" i="51"/>
  <c r="P503" i="51"/>
  <c r="N503" i="51"/>
  <c r="O503" i="51"/>
  <c r="M503" i="51"/>
  <c r="AA511" i="51"/>
  <c r="Z511" i="51"/>
  <c r="Y511" i="51"/>
  <c r="X511" i="51"/>
  <c r="W511" i="51"/>
  <c r="V511" i="51"/>
  <c r="T511" i="51"/>
  <c r="S511" i="51"/>
  <c r="R511" i="51"/>
  <c r="Q511" i="51"/>
  <c r="P511" i="51"/>
  <c r="N511" i="51"/>
  <c r="O511" i="51"/>
  <c r="M511" i="51"/>
  <c r="Z519" i="51"/>
  <c r="AA519" i="51"/>
  <c r="Y519" i="51"/>
  <c r="X519" i="51"/>
  <c r="W519" i="51"/>
  <c r="V519" i="51"/>
  <c r="T519" i="51"/>
  <c r="S519" i="51"/>
  <c r="R519" i="51"/>
  <c r="Q519" i="51"/>
  <c r="P519" i="51"/>
  <c r="N519" i="51"/>
  <c r="O519" i="51"/>
  <c r="M519" i="51"/>
  <c r="AA527" i="51"/>
  <c r="Z527" i="51"/>
  <c r="Y527" i="51"/>
  <c r="X527" i="51"/>
  <c r="W527" i="51"/>
  <c r="V527" i="51"/>
  <c r="T527" i="51"/>
  <c r="S527" i="51"/>
  <c r="R527" i="51"/>
  <c r="Q527" i="51"/>
  <c r="P527" i="51"/>
  <c r="N527" i="51"/>
  <c r="O527" i="51"/>
  <c r="M527" i="51"/>
  <c r="AA535" i="51"/>
  <c r="Z535" i="51"/>
  <c r="Y535" i="51"/>
  <c r="X535" i="51"/>
  <c r="W535" i="51"/>
  <c r="V535" i="51"/>
  <c r="T535" i="51"/>
  <c r="S535" i="51"/>
  <c r="R535" i="51"/>
  <c r="Q535" i="51"/>
  <c r="P535" i="51"/>
  <c r="N535" i="51"/>
  <c r="O535" i="51"/>
  <c r="M535" i="51"/>
  <c r="AA543" i="51"/>
  <c r="Z543" i="51"/>
  <c r="Y543" i="51"/>
  <c r="X543" i="51"/>
  <c r="W543" i="51"/>
  <c r="V543" i="51"/>
  <c r="T543" i="51"/>
  <c r="S543" i="51"/>
  <c r="R543" i="51"/>
  <c r="Q543" i="51"/>
  <c r="P543" i="51"/>
  <c r="N543" i="51"/>
  <c r="O543" i="51"/>
  <c r="M543" i="51"/>
  <c r="Z551" i="51"/>
  <c r="AA551" i="51"/>
  <c r="Y551" i="51"/>
  <c r="X551" i="51"/>
  <c r="W551" i="51"/>
  <c r="V551" i="51"/>
  <c r="T551" i="51"/>
  <c r="S551" i="51"/>
  <c r="R551" i="51"/>
  <c r="Q551" i="51"/>
  <c r="P551" i="51"/>
  <c r="N551" i="51"/>
  <c r="O551" i="51"/>
  <c r="M551" i="51"/>
  <c r="AA559" i="51"/>
  <c r="Z559" i="51"/>
  <c r="Y559" i="51"/>
  <c r="X559" i="51"/>
  <c r="W559" i="51"/>
  <c r="V559" i="51"/>
  <c r="T559" i="51"/>
  <c r="S559" i="51"/>
  <c r="R559" i="51"/>
  <c r="Q559" i="51"/>
  <c r="P559" i="51"/>
  <c r="N559" i="51"/>
  <c r="O559" i="51"/>
  <c r="M559" i="51"/>
  <c r="AA567" i="51"/>
  <c r="Z567" i="51"/>
  <c r="Y567" i="51"/>
  <c r="X567" i="51"/>
  <c r="W567" i="51"/>
  <c r="V567" i="51"/>
  <c r="T567" i="51"/>
  <c r="S567" i="51"/>
  <c r="R567" i="51"/>
  <c r="Q567" i="51"/>
  <c r="P567" i="51"/>
  <c r="N567" i="51"/>
  <c r="O567" i="51"/>
  <c r="M567" i="51"/>
  <c r="AA575" i="51"/>
  <c r="Z575" i="51"/>
  <c r="Y575" i="51"/>
  <c r="X575" i="51"/>
  <c r="W575" i="51"/>
  <c r="V575" i="51"/>
  <c r="T575" i="51"/>
  <c r="S575" i="51"/>
  <c r="R575" i="51"/>
  <c r="Q575" i="51"/>
  <c r="P575" i="51"/>
  <c r="N575" i="51"/>
  <c r="O575" i="51"/>
  <c r="M575" i="51"/>
  <c r="Z583" i="51"/>
  <c r="AA583" i="51"/>
  <c r="Y583" i="51"/>
  <c r="X583" i="51"/>
  <c r="W583" i="51"/>
  <c r="V583" i="51"/>
  <c r="T583" i="51"/>
  <c r="S583" i="51"/>
  <c r="R583" i="51"/>
  <c r="Q583" i="51"/>
  <c r="P583" i="51"/>
  <c r="N583" i="51"/>
  <c r="O583" i="51"/>
  <c r="M583" i="51"/>
  <c r="AA591" i="51"/>
  <c r="Z591" i="51"/>
  <c r="Y591" i="51"/>
  <c r="X591" i="51"/>
  <c r="W591" i="51"/>
  <c r="V591" i="51"/>
  <c r="T591" i="51"/>
  <c r="S591" i="51"/>
  <c r="R591" i="51"/>
  <c r="Q591" i="51"/>
  <c r="P591" i="51"/>
  <c r="N591" i="51"/>
  <c r="O591" i="51"/>
  <c r="M591" i="51"/>
  <c r="AA599" i="51"/>
  <c r="Z599" i="51"/>
  <c r="Y599" i="51"/>
  <c r="X599" i="51"/>
  <c r="W599" i="51"/>
  <c r="V599" i="51"/>
  <c r="T599" i="51"/>
  <c r="S599" i="51"/>
  <c r="R599" i="51"/>
  <c r="Q599" i="51"/>
  <c r="P599" i="51"/>
  <c r="N599" i="51"/>
  <c r="O599" i="51"/>
  <c r="M599" i="51"/>
  <c r="AA607" i="51"/>
  <c r="Z607" i="51"/>
  <c r="Y607" i="51"/>
  <c r="X607" i="51"/>
  <c r="W607" i="51"/>
  <c r="V607" i="51"/>
  <c r="T607" i="51"/>
  <c r="S607" i="51"/>
  <c r="R607" i="51"/>
  <c r="Q607" i="51"/>
  <c r="P607" i="51"/>
  <c r="N607" i="51"/>
  <c r="O607" i="51"/>
  <c r="M607" i="51"/>
  <c r="Z615" i="51"/>
  <c r="AA615" i="51"/>
  <c r="Y615" i="51"/>
  <c r="X615" i="51"/>
  <c r="W615" i="51"/>
  <c r="V615" i="51"/>
  <c r="T615" i="51"/>
  <c r="S615" i="51"/>
  <c r="R615" i="51"/>
  <c r="Q615" i="51"/>
  <c r="P615" i="51"/>
  <c r="N615" i="51"/>
  <c r="O615" i="51"/>
  <c r="M615" i="51"/>
  <c r="AA623" i="51"/>
  <c r="Z623" i="51"/>
  <c r="Y623" i="51"/>
  <c r="X623" i="51"/>
  <c r="W623" i="51"/>
  <c r="V623" i="51"/>
  <c r="T623" i="51"/>
  <c r="S623" i="51"/>
  <c r="R623" i="51"/>
  <c r="Q623" i="51"/>
  <c r="P623" i="51"/>
  <c r="N623" i="51"/>
  <c r="O623" i="51"/>
  <c r="M623" i="51"/>
  <c r="AA631" i="51"/>
  <c r="Z631" i="51"/>
  <c r="Y631" i="51"/>
  <c r="X631" i="51"/>
  <c r="W631" i="51"/>
  <c r="V631" i="51"/>
  <c r="T631" i="51"/>
  <c r="S631" i="51"/>
  <c r="R631" i="51"/>
  <c r="Q631" i="51"/>
  <c r="P631" i="51"/>
  <c r="N631" i="51"/>
  <c r="O631" i="51"/>
  <c r="M631" i="51"/>
  <c r="AA639" i="51"/>
  <c r="Z639" i="51"/>
  <c r="Y639" i="51"/>
  <c r="X639" i="51"/>
  <c r="W639" i="51"/>
  <c r="V639" i="51"/>
  <c r="T639" i="51"/>
  <c r="S639" i="51"/>
  <c r="R639" i="51"/>
  <c r="Q639" i="51"/>
  <c r="P639" i="51"/>
  <c r="N639" i="51"/>
  <c r="O639" i="51"/>
  <c r="M639" i="51"/>
  <c r="Z647" i="51"/>
  <c r="AA647" i="51"/>
  <c r="Y647" i="51"/>
  <c r="X647" i="51"/>
  <c r="W647" i="51"/>
  <c r="V647" i="51"/>
  <c r="T647" i="51"/>
  <c r="S647" i="51"/>
  <c r="R647" i="51"/>
  <c r="Q647" i="51"/>
  <c r="P647" i="51"/>
  <c r="N647" i="51"/>
  <c r="O647" i="51"/>
  <c r="M647" i="51"/>
  <c r="AA655" i="51"/>
  <c r="Z655" i="51"/>
  <c r="Y655" i="51"/>
  <c r="X655" i="51"/>
  <c r="W655" i="51"/>
  <c r="V655" i="51"/>
  <c r="T655" i="51"/>
  <c r="S655" i="51"/>
  <c r="R655" i="51"/>
  <c r="Q655" i="51"/>
  <c r="P655" i="51"/>
  <c r="N655" i="51"/>
  <c r="O655" i="51"/>
  <c r="M655" i="51"/>
  <c r="AA663" i="51"/>
  <c r="Z663" i="51"/>
  <c r="Y663" i="51"/>
  <c r="X663" i="51"/>
  <c r="W663" i="51"/>
  <c r="V663" i="51"/>
  <c r="T663" i="51"/>
  <c r="S663" i="51"/>
  <c r="R663" i="51"/>
  <c r="Q663" i="51"/>
  <c r="P663" i="51"/>
  <c r="N663" i="51"/>
  <c r="O663" i="51"/>
  <c r="M663" i="51"/>
  <c r="AA671" i="51"/>
  <c r="Z671" i="51"/>
  <c r="Y671" i="51"/>
  <c r="X671" i="51"/>
  <c r="W671" i="51"/>
  <c r="V671" i="51"/>
  <c r="T671" i="51"/>
  <c r="S671" i="51"/>
  <c r="R671" i="51"/>
  <c r="Q671" i="51"/>
  <c r="P671" i="51"/>
  <c r="N671" i="51"/>
  <c r="O671" i="51"/>
  <c r="M671" i="51"/>
  <c r="AA679" i="51"/>
  <c r="Z679" i="51"/>
  <c r="Y679" i="51"/>
  <c r="X679" i="51"/>
  <c r="W679" i="51"/>
  <c r="V679" i="51"/>
  <c r="T679" i="51"/>
  <c r="S679" i="51"/>
  <c r="R679" i="51"/>
  <c r="Q679" i="51"/>
  <c r="P679" i="51"/>
  <c r="N679" i="51"/>
  <c r="O679" i="51"/>
  <c r="M679" i="51"/>
  <c r="AA687" i="51"/>
  <c r="Z687" i="51"/>
  <c r="Y687" i="51"/>
  <c r="X687" i="51"/>
  <c r="W687" i="51"/>
  <c r="V687" i="51"/>
  <c r="T687" i="51"/>
  <c r="S687" i="51"/>
  <c r="R687" i="51"/>
  <c r="Q687" i="51"/>
  <c r="P687" i="51"/>
  <c r="N687" i="51"/>
  <c r="O687" i="51"/>
  <c r="M687" i="51"/>
  <c r="AA695" i="51"/>
  <c r="Z695" i="51"/>
  <c r="Y695" i="51"/>
  <c r="X695" i="51"/>
  <c r="W695" i="51"/>
  <c r="V695" i="51"/>
  <c r="T695" i="51"/>
  <c r="S695" i="51"/>
  <c r="R695" i="51"/>
  <c r="Q695" i="51"/>
  <c r="P695" i="51"/>
  <c r="N695" i="51"/>
  <c r="O695" i="51"/>
  <c r="M695" i="51"/>
  <c r="AA703" i="51"/>
  <c r="Z703" i="51"/>
  <c r="Y703" i="51"/>
  <c r="X703" i="51"/>
  <c r="W703" i="51"/>
  <c r="V703" i="51"/>
  <c r="T703" i="51"/>
  <c r="S703" i="51"/>
  <c r="R703" i="51"/>
  <c r="Q703" i="51"/>
  <c r="P703" i="51"/>
  <c r="N703" i="51"/>
  <c r="O703" i="51"/>
  <c r="M703" i="51"/>
  <c r="AA711" i="51"/>
  <c r="Z711" i="51"/>
  <c r="Y711" i="51"/>
  <c r="X711" i="51"/>
  <c r="W711" i="51"/>
  <c r="V711" i="51"/>
  <c r="T711" i="51"/>
  <c r="S711" i="51"/>
  <c r="R711" i="51"/>
  <c r="Q711" i="51"/>
  <c r="P711" i="51"/>
  <c r="N711" i="51"/>
  <c r="O711" i="51"/>
  <c r="M711" i="51"/>
  <c r="AA719" i="51"/>
  <c r="Z719" i="51"/>
  <c r="Y719" i="51"/>
  <c r="X719" i="51"/>
  <c r="W719" i="51"/>
  <c r="V719" i="51"/>
  <c r="T719" i="51"/>
  <c r="S719" i="51"/>
  <c r="R719" i="51"/>
  <c r="Q719" i="51"/>
  <c r="P719" i="51"/>
  <c r="N719" i="51"/>
  <c r="O719" i="51"/>
  <c r="M719" i="51"/>
  <c r="AA727" i="51"/>
  <c r="Z727" i="51"/>
  <c r="Y727" i="51"/>
  <c r="X727" i="51"/>
  <c r="W727" i="51"/>
  <c r="V727" i="51"/>
  <c r="T727" i="51"/>
  <c r="S727" i="51"/>
  <c r="R727" i="51"/>
  <c r="Q727" i="51"/>
  <c r="P727" i="51"/>
  <c r="N727" i="51"/>
  <c r="O727" i="51"/>
  <c r="M727" i="51"/>
  <c r="AA735" i="51"/>
  <c r="Z735" i="51"/>
  <c r="Y735" i="51"/>
  <c r="X735" i="51"/>
  <c r="W735" i="51"/>
  <c r="V735" i="51"/>
  <c r="T735" i="51"/>
  <c r="S735" i="51"/>
  <c r="R735" i="51"/>
  <c r="Q735" i="51"/>
  <c r="P735" i="51"/>
  <c r="N735" i="51"/>
  <c r="O735" i="51"/>
  <c r="M735" i="51"/>
  <c r="AA743" i="51"/>
  <c r="Z743" i="51"/>
  <c r="Y743" i="51"/>
  <c r="X743" i="51"/>
  <c r="W743" i="51"/>
  <c r="V743" i="51"/>
  <c r="T743" i="51"/>
  <c r="S743" i="51"/>
  <c r="R743" i="51"/>
  <c r="Q743" i="51"/>
  <c r="P743" i="51"/>
  <c r="N743" i="51"/>
  <c r="O743" i="51"/>
  <c r="M743" i="51"/>
  <c r="AA751" i="51"/>
  <c r="Z751" i="51"/>
  <c r="Y751" i="51"/>
  <c r="X751" i="51"/>
  <c r="W751" i="51"/>
  <c r="V751" i="51"/>
  <c r="T751" i="51"/>
  <c r="S751" i="51"/>
  <c r="R751" i="51"/>
  <c r="Q751" i="51"/>
  <c r="P751" i="51"/>
  <c r="N751" i="51"/>
  <c r="O751" i="51"/>
  <c r="M751" i="51"/>
  <c r="AA759" i="51"/>
  <c r="Z759" i="51"/>
  <c r="Y759" i="51"/>
  <c r="X759" i="51"/>
  <c r="W759" i="51"/>
  <c r="V759" i="51"/>
  <c r="T759" i="51"/>
  <c r="S759" i="51"/>
  <c r="R759" i="51"/>
  <c r="Q759" i="51"/>
  <c r="P759" i="51"/>
  <c r="N759" i="51"/>
  <c r="O759" i="51"/>
  <c r="M759" i="51"/>
  <c r="AA767" i="51"/>
  <c r="Z767" i="51"/>
  <c r="Y767" i="51"/>
  <c r="X767" i="51"/>
  <c r="W767" i="51"/>
  <c r="V767" i="51"/>
  <c r="T767" i="51"/>
  <c r="S767" i="51"/>
  <c r="R767" i="51"/>
  <c r="Q767" i="51"/>
  <c r="P767" i="51"/>
  <c r="N767" i="51"/>
  <c r="O767" i="51"/>
  <c r="M767" i="51"/>
  <c r="AA775" i="51"/>
  <c r="Z775" i="51"/>
  <c r="Y775" i="51"/>
  <c r="X775" i="51"/>
  <c r="W775" i="51"/>
  <c r="V775" i="51"/>
  <c r="T775" i="51"/>
  <c r="S775" i="51"/>
  <c r="R775" i="51"/>
  <c r="Q775" i="51"/>
  <c r="P775" i="51"/>
  <c r="N775" i="51"/>
  <c r="O775" i="51"/>
  <c r="M775" i="51"/>
  <c r="AA783" i="51"/>
  <c r="Z783" i="51"/>
  <c r="Y783" i="51"/>
  <c r="X783" i="51"/>
  <c r="W783" i="51"/>
  <c r="V783" i="51"/>
  <c r="T783" i="51"/>
  <c r="S783" i="51"/>
  <c r="R783" i="51"/>
  <c r="Q783" i="51"/>
  <c r="P783" i="51"/>
  <c r="O783" i="51"/>
  <c r="N783" i="51"/>
  <c r="M783" i="51"/>
  <c r="AA791" i="51"/>
  <c r="Z791" i="51"/>
  <c r="Y791" i="51"/>
  <c r="X791" i="51"/>
  <c r="W791" i="51"/>
  <c r="V791" i="51"/>
  <c r="T791" i="51"/>
  <c r="S791" i="51"/>
  <c r="R791" i="51"/>
  <c r="Q791" i="51"/>
  <c r="P791" i="51"/>
  <c r="O791" i="51"/>
  <c r="N791" i="51"/>
  <c r="M791" i="51"/>
  <c r="AA799" i="51"/>
  <c r="Z799" i="51"/>
  <c r="Y799" i="51"/>
  <c r="X799" i="51"/>
  <c r="W799" i="51"/>
  <c r="V799" i="51"/>
  <c r="T799" i="51"/>
  <c r="S799" i="51"/>
  <c r="R799" i="51"/>
  <c r="Q799" i="51"/>
  <c r="P799" i="51"/>
  <c r="O799" i="51"/>
  <c r="N799" i="51"/>
  <c r="M799" i="51"/>
  <c r="AA807" i="51"/>
  <c r="Z807" i="51"/>
  <c r="Y807" i="51"/>
  <c r="X807" i="51"/>
  <c r="W807" i="51"/>
  <c r="V807" i="51"/>
  <c r="T807" i="51"/>
  <c r="S807" i="51"/>
  <c r="R807" i="51"/>
  <c r="Q807" i="51"/>
  <c r="P807" i="51"/>
  <c r="O807" i="51"/>
  <c r="N807" i="51"/>
  <c r="M807" i="51"/>
  <c r="AA815" i="51"/>
  <c r="Z815" i="51"/>
  <c r="Y815" i="51"/>
  <c r="X815" i="51"/>
  <c r="W815" i="51"/>
  <c r="V815" i="51"/>
  <c r="T815" i="51"/>
  <c r="S815" i="51"/>
  <c r="R815" i="51"/>
  <c r="Q815" i="51"/>
  <c r="P815" i="51"/>
  <c r="O815" i="51"/>
  <c r="N815" i="51"/>
  <c r="M815" i="51"/>
  <c r="AA823" i="51"/>
  <c r="Z823" i="51"/>
  <c r="Y823" i="51"/>
  <c r="X823" i="51"/>
  <c r="W823" i="51"/>
  <c r="V823" i="51"/>
  <c r="T823" i="51"/>
  <c r="S823" i="51"/>
  <c r="R823" i="51"/>
  <c r="Q823" i="51"/>
  <c r="P823" i="51"/>
  <c r="O823" i="51"/>
  <c r="N823" i="51"/>
  <c r="M823" i="51"/>
  <c r="AA831" i="51"/>
  <c r="Z831" i="51"/>
  <c r="Y831" i="51"/>
  <c r="X831" i="51"/>
  <c r="W831" i="51"/>
  <c r="V831" i="51"/>
  <c r="T831" i="51"/>
  <c r="S831" i="51"/>
  <c r="R831" i="51"/>
  <c r="Q831" i="51"/>
  <c r="P831" i="51"/>
  <c r="O831" i="51"/>
  <c r="N831" i="51"/>
  <c r="M831" i="51"/>
  <c r="AA839" i="51"/>
  <c r="Z839" i="51"/>
  <c r="Y839" i="51"/>
  <c r="X839" i="51"/>
  <c r="W839" i="51"/>
  <c r="V839" i="51"/>
  <c r="T839" i="51"/>
  <c r="S839" i="51"/>
  <c r="R839" i="51"/>
  <c r="Q839" i="51"/>
  <c r="P839" i="51"/>
  <c r="O839" i="51"/>
  <c r="N839" i="51"/>
  <c r="M839" i="51"/>
  <c r="AA847" i="51"/>
  <c r="Z847" i="51"/>
  <c r="Y847" i="51"/>
  <c r="X847" i="51"/>
  <c r="W847" i="51"/>
  <c r="V847" i="51"/>
  <c r="T847" i="51"/>
  <c r="S847" i="51"/>
  <c r="R847" i="51"/>
  <c r="Q847" i="51"/>
  <c r="P847" i="51"/>
  <c r="O847" i="51"/>
  <c r="N847" i="51"/>
  <c r="M847" i="51"/>
  <c r="AA855" i="51"/>
  <c r="Z855" i="51"/>
  <c r="Y855" i="51"/>
  <c r="X855" i="51"/>
  <c r="W855" i="51"/>
  <c r="V855" i="51"/>
  <c r="T855" i="51"/>
  <c r="S855" i="51"/>
  <c r="R855" i="51"/>
  <c r="Q855" i="51"/>
  <c r="P855" i="51"/>
  <c r="O855" i="51"/>
  <c r="N855" i="51"/>
  <c r="M855" i="51"/>
  <c r="AA863" i="51"/>
  <c r="Z863" i="51"/>
  <c r="Y863" i="51"/>
  <c r="X863" i="51"/>
  <c r="W863" i="51"/>
  <c r="V863" i="51"/>
  <c r="T863" i="51"/>
  <c r="S863" i="51"/>
  <c r="R863" i="51"/>
  <c r="Q863" i="51"/>
  <c r="P863" i="51"/>
  <c r="O863" i="51"/>
  <c r="N863" i="51"/>
  <c r="M863" i="51"/>
  <c r="AA871" i="51"/>
  <c r="Z871" i="51"/>
  <c r="Y871" i="51"/>
  <c r="X871" i="51"/>
  <c r="W871" i="51"/>
  <c r="V871" i="51"/>
  <c r="T871" i="51"/>
  <c r="S871" i="51"/>
  <c r="R871" i="51"/>
  <c r="Q871" i="51"/>
  <c r="P871" i="51"/>
  <c r="O871" i="51"/>
  <c r="N871" i="51"/>
  <c r="M871" i="51"/>
  <c r="AA879" i="51"/>
  <c r="Z879" i="51"/>
  <c r="Y879" i="51"/>
  <c r="X879" i="51"/>
  <c r="W879" i="51"/>
  <c r="V879" i="51"/>
  <c r="T879" i="51"/>
  <c r="S879" i="51"/>
  <c r="R879" i="51"/>
  <c r="Q879" i="51"/>
  <c r="P879" i="51"/>
  <c r="O879" i="51"/>
  <c r="N879" i="51"/>
  <c r="M879" i="51"/>
  <c r="AA887" i="51"/>
  <c r="Z887" i="51"/>
  <c r="Y887" i="51"/>
  <c r="X887" i="51"/>
  <c r="W887" i="51"/>
  <c r="V887" i="51"/>
  <c r="T887" i="51"/>
  <c r="S887" i="51"/>
  <c r="R887" i="51"/>
  <c r="Q887" i="51"/>
  <c r="P887" i="51"/>
  <c r="O887" i="51"/>
  <c r="N887" i="51"/>
  <c r="M887" i="51"/>
  <c r="AA895" i="51"/>
  <c r="Z895" i="51"/>
  <c r="Y895" i="51"/>
  <c r="X895" i="51"/>
  <c r="W895" i="51"/>
  <c r="V895" i="51"/>
  <c r="T895" i="51"/>
  <c r="S895" i="51"/>
  <c r="R895" i="51"/>
  <c r="Q895" i="51"/>
  <c r="P895" i="51"/>
  <c r="O895" i="51"/>
  <c r="N895" i="51"/>
  <c r="M895" i="51"/>
  <c r="AA943" i="51"/>
  <c r="Z943" i="51"/>
  <c r="Y943" i="51"/>
  <c r="X943" i="51"/>
  <c r="W943" i="51"/>
  <c r="V943" i="51"/>
  <c r="T943" i="51"/>
  <c r="S943" i="51"/>
  <c r="R943" i="51"/>
  <c r="Q943" i="51"/>
  <c r="P943" i="51"/>
  <c r="O943" i="51"/>
  <c r="N943" i="51"/>
  <c r="M943" i="51"/>
  <c r="AA999" i="51"/>
  <c r="Z999" i="51"/>
  <c r="Y999" i="51"/>
  <c r="X999" i="51"/>
  <c r="W999" i="51"/>
  <c r="V999" i="51"/>
  <c r="T999" i="51"/>
  <c r="S999" i="51"/>
  <c r="R999" i="51"/>
  <c r="P999" i="51"/>
  <c r="Q999" i="51"/>
  <c r="O999" i="51"/>
  <c r="N999" i="51"/>
  <c r="M999" i="51"/>
  <c r="AA951" i="51"/>
  <c r="Z951" i="51"/>
  <c r="Y951" i="51"/>
  <c r="X951" i="51"/>
  <c r="W951" i="51"/>
  <c r="V951" i="51"/>
  <c r="T951" i="51"/>
  <c r="S951" i="51"/>
  <c r="R951" i="51"/>
  <c r="Q951" i="51"/>
  <c r="P951" i="51"/>
  <c r="O951" i="51"/>
  <c r="N951" i="51"/>
  <c r="M951" i="51"/>
  <c r="AA967" i="51"/>
  <c r="Z967" i="51"/>
  <c r="Y967" i="51"/>
  <c r="X967" i="51"/>
  <c r="W967" i="51"/>
  <c r="V967" i="51"/>
  <c r="T967" i="51"/>
  <c r="S967" i="51"/>
  <c r="R967" i="51"/>
  <c r="Q967" i="51"/>
  <c r="P967" i="51"/>
  <c r="O967" i="51"/>
  <c r="N967" i="51"/>
  <c r="M967" i="51"/>
  <c r="AA983" i="51"/>
  <c r="Z983" i="51"/>
  <c r="Y983" i="51"/>
  <c r="X983" i="51"/>
  <c r="W983" i="51"/>
  <c r="V983" i="51"/>
  <c r="T983" i="51"/>
  <c r="S983" i="51"/>
  <c r="R983" i="51"/>
  <c r="Q983" i="51"/>
  <c r="P983" i="51"/>
  <c r="O983" i="51"/>
  <c r="N983" i="51"/>
  <c r="M983" i="51"/>
  <c r="AA258" i="51"/>
  <c r="Z258" i="51"/>
  <c r="Y258" i="51"/>
  <c r="X258" i="51"/>
  <c r="W258" i="51"/>
  <c r="V258" i="51"/>
  <c r="T258" i="51"/>
  <c r="R258" i="51"/>
  <c r="S258" i="51"/>
  <c r="Q258" i="51"/>
  <c r="O258" i="51"/>
  <c r="P258" i="51"/>
  <c r="N258" i="51"/>
  <c r="M258" i="51"/>
  <c r="AA266" i="51"/>
  <c r="Z266" i="51"/>
  <c r="Y266" i="51"/>
  <c r="X266" i="51"/>
  <c r="W266" i="51"/>
  <c r="V266" i="51"/>
  <c r="T266" i="51"/>
  <c r="R266" i="51"/>
  <c r="S266" i="51"/>
  <c r="Q266" i="51"/>
  <c r="O266" i="51"/>
  <c r="P266" i="51"/>
  <c r="N266" i="51"/>
  <c r="M266" i="51"/>
  <c r="AA49" i="51"/>
  <c r="Z49" i="51"/>
  <c r="Y49" i="51"/>
  <c r="X49" i="51"/>
  <c r="W49" i="51"/>
  <c r="T49" i="51"/>
  <c r="V49" i="51"/>
  <c r="S49" i="51"/>
  <c r="R49" i="51"/>
  <c r="Q49" i="51"/>
  <c r="O49" i="51"/>
  <c r="P49" i="51"/>
  <c r="N49" i="51"/>
  <c r="M49" i="51"/>
  <c r="AA57" i="51"/>
  <c r="Z57" i="51"/>
  <c r="Y57" i="51"/>
  <c r="X57" i="51"/>
  <c r="W57" i="51"/>
  <c r="T57" i="51"/>
  <c r="V57" i="51"/>
  <c r="S57" i="51"/>
  <c r="R57" i="51"/>
  <c r="Q57" i="51"/>
  <c r="O57" i="51"/>
  <c r="P57" i="51"/>
  <c r="N57" i="51"/>
  <c r="M57" i="51"/>
  <c r="AA65" i="51"/>
  <c r="Z65" i="51"/>
  <c r="Y65" i="51"/>
  <c r="X65" i="51"/>
  <c r="W65" i="51"/>
  <c r="T65" i="51"/>
  <c r="V65" i="51"/>
  <c r="S65" i="51"/>
  <c r="R65" i="51"/>
  <c r="Q65" i="51"/>
  <c r="O65" i="51"/>
  <c r="P65" i="51"/>
  <c r="N65" i="51"/>
  <c r="M65" i="51"/>
  <c r="AA73" i="51"/>
  <c r="Z73" i="51"/>
  <c r="Y73" i="51"/>
  <c r="X73" i="51"/>
  <c r="W73" i="51"/>
  <c r="T73" i="51"/>
  <c r="V73" i="51"/>
  <c r="S73" i="51"/>
  <c r="R73" i="51"/>
  <c r="Q73" i="51"/>
  <c r="O73" i="51"/>
  <c r="P73" i="51"/>
  <c r="N73" i="51"/>
  <c r="M73" i="51"/>
  <c r="AA81" i="51"/>
  <c r="Z81" i="51"/>
  <c r="Y81" i="51"/>
  <c r="X81" i="51"/>
  <c r="W81" i="51"/>
  <c r="T81" i="51"/>
  <c r="V81" i="51"/>
  <c r="S81" i="51"/>
  <c r="R81" i="51"/>
  <c r="Q81" i="51"/>
  <c r="O81" i="51"/>
  <c r="P81" i="51"/>
  <c r="N81" i="51"/>
  <c r="M81" i="51"/>
  <c r="AA89" i="51"/>
  <c r="Z89" i="51"/>
  <c r="Y89" i="51"/>
  <c r="X89" i="51"/>
  <c r="W89" i="51"/>
  <c r="T89" i="51"/>
  <c r="S89" i="51"/>
  <c r="V89" i="51"/>
  <c r="R89" i="51"/>
  <c r="Q89" i="51"/>
  <c r="O89" i="51"/>
  <c r="P89" i="51"/>
  <c r="N89" i="51"/>
  <c r="M89" i="51"/>
  <c r="AA97" i="51"/>
  <c r="Z97" i="51"/>
  <c r="Y97" i="51"/>
  <c r="X97" i="51"/>
  <c r="W97" i="51"/>
  <c r="V97" i="51"/>
  <c r="T97" i="51"/>
  <c r="S97" i="51"/>
  <c r="R97" i="51"/>
  <c r="Q97" i="51"/>
  <c r="O97" i="51"/>
  <c r="P97" i="51"/>
  <c r="N97" i="51"/>
  <c r="M97" i="51"/>
  <c r="AA105" i="51"/>
  <c r="Z105" i="51"/>
  <c r="Y105" i="51"/>
  <c r="X105" i="51"/>
  <c r="W105" i="51"/>
  <c r="T105" i="51"/>
  <c r="V105" i="51"/>
  <c r="S105" i="51"/>
  <c r="R105" i="51"/>
  <c r="Q105" i="51"/>
  <c r="O105" i="51"/>
  <c r="P105" i="51"/>
  <c r="N105" i="51"/>
  <c r="M105" i="51"/>
  <c r="AA113" i="51"/>
  <c r="Z113" i="51"/>
  <c r="Y113" i="51"/>
  <c r="X113" i="51"/>
  <c r="W113" i="51"/>
  <c r="T113" i="51"/>
  <c r="V113" i="51"/>
  <c r="S113" i="51"/>
  <c r="R113" i="51"/>
  <c r="Q113" i="51"/>
  <c r="O113" i="51"/>
  <c r="P113" i="51"/>
  <c r="N113" i="51"/>
  <c r="M113" i="51"/>
  <c r="AA121" i="51"/>
  <c r="Z121" i="51"/>
  <c r="Y121" i="51"/>
  <c r="X121" i="51"/>
  <c r="W121" i="51"/>
  <c r="T121" i="51"/>
  <c r="V121" i="51"/>
  <c r="S121" i="51"/>
  <c r="R121" i="51"/>
  <c r="Q121" i="51"/>
  <c r="O121" i="51"/>
  <c r="P121" i="51"/>
  <c r="N121" i="51"/>
  <c r="M121" i="51"/>
  <c r="AA129" i="51"/>
  <c r="Z129" i="51"/>
  <c r="Y129" i="51"/>
  <c r="X129" i="51"/>
  <c r="W129" i="51"/>
  <c r="T129" i="51"/>
  <c r="V129" i="51"/>
  <c r="S129" i="51"/>
  <c r="R129" i="51"/>
  <c r="Q129" i="51"/>
  <c r="O129" i="51"/>
  <c r="P129" i="51"/>
  <c r="N129" i="51"/>
  <c r="M129" i="51"/>
  <c r="AA137" i="51"/>
  <c r="Z137" i="51"/>
  <c r="Y137" i="51"/>
  <c r="X137" i="51"/>
  <c r="W137" i="51"/>
  <c r="T137" i="51"/>
  <c r="V137" i="51"/>
  <c r="S137" i="51"/>
  <c r="R137" i="51"/>
  <c r="Q137" i="51"/>
  <c r="O137" i="51"/>
  <c r="P137" i="51"/>
  <c r="N137" i="51"/>
  <c r="M137" i="51"/>
  <c r="AA145" i="51"/>
  <c r="Z145" i="51"/>
  <c r="Y145" i="51"/>
  <c r="X145" i="51"/>
  <c r="W145" i="51"/>
  <c r="V145" i="51"/>
  <c r="S145" i="51"/>
  <c r="T145" i="51"/>
  <c r="R145" i="51"/>
  <c r="Q145" i="51"/>
  <c r="O145" i="51"/>
  <c r="P145" i="51"/>
  <c r="N145" i="51"/>
  <c r="M145" i="51"/>
  <c r="AA153" i="51"/>
  <c r="Z153" i="51"/>
  <c r="Y153" i="51"/>
  <c r="X153" i="51"/>
  <c r="W153" i="51"/>
  <c r="S153" i="51"/>
  <c r="V153" i="51"/>
  <c r="T153" i="51"/>
  <c r="R153" i="51"/>
  <c r="Q153" i="51"/>
  <c r="O153" i="51"/>
  <c r="P153" i="51"/>
  <c r="N153" i="51"/>
  <c r="M153" i="51"/>
  <c r="AA161" i="51"/>
  <c r="Z161" i="51"/>
  <c r="Y161" i="51"/>
  <c r="X161" i="51"/>
  <c r="W161" i="51"/>
  <c r="V161" i="51"/>
  <c r="S161" i="51"/>
  <c r="T161" i="51"/>
  <c r="R161" i="51"/>
  <c r="Q161" i="51"/>
  <c r="O161" i="51"/>
  <c r="P161" i="51"/>
  <c r="N161" i="51"/>
  <c r="M161" i="51"/>
  <c r="AA169" i="51"/>
  <c r="Z169" i="51"/>
  <c r="Y169" i="51"/>
  <c r="X169" i="51"/>
  <c r="W169" i="51"/>
  <c r="V169" i="51"/>
  <c r="S169" i="51"/>
  <c r="T169" i="51"/>
  <c r="R169" i="51"/>
  <c r="Q169" i="51"/>
  <c r="O169" i="51"/>
  <c r="P169" i="51"/>
  <c r="N169" i="51"/>
  <c r="M169" i="51"/>
  <c r="AA177" i="51"/>
  <c r="Z177" i="51"/>
  <c r="Y177" i="51"/>
  <c r="X177" i="51"/>
  <c r="W177" i="51"/>
  <c r="V177" i="51"/>
  <c r="S177" i="51"/>
  <c r="T177" i="51"/>
  <c r="R177" i="51"/>
  <c r="Q177" i="51"/>
  <c r="O177" i="51"/>
  <c r="P177" i="51"/>
  <c r="N177" i="51"/>
  <c r="M177" i="51"/>
  <c r="AA185" i="51"/>
  <c r="Z185" i="51"/>
  <c r="Y185" i="51"/>
  <c r="X185" i="51"/>
  <c r="W185" i="51"/>
  <c r="V185" i="51"/>
  <c r="S185" i="51"/>
  <c r="T185" i="51"/>
  <c r="R185" i="51"/>
  <c r="Q185" i="51"/>
  <c r="O185" i="51"/>
  <c r="P185" i="51"/>
  <c r="N185" i="51"/>
  <c r="M185" i="51"/>
  <c r="AA193" i="51"/>
  <c r="Z193" i="51"/>
  <c r="Y193" i="51"/>
  <c r="X193" i="51"/>
  <c r="W193" i="51"/>
  <c r="V193" i="51"/>
  <c r="S193" i="51"/>
  <c r="T193" i="51"/>
  <c r="R193" i="51"/>
  <c r="Q193" i="51"/>
  <c r="O193" i="51"/>
  <c r="P193" i="51"/>
  <c r="N193" i="51"/>
  <c r="M193" i="51"/>
  <c r="AA201" i="51"/>
  <c r="Z201" i="51"/>
  <c r="Y201" i="51"/>
  <c r="X201" i="51"/>
  <c r="W201" i="51"/>
  <c r="V201" i="51"/>
  <c r="S201" i="51"/>
  <c r="T201" i="51"/>
  <c r="R201" i="51"/>
  <c r="Q201" i="51"/>
  <c r="O201" i="51"/>
  <c r="P201" i="51"/>
  <c r="N201" i="51"/>
  <c r="M201" i="51"/>
  <c r="AA209" i="51"/>
  <c r="Z209" i="51"/>
  <c r="Y209" i="51"/>
  <c r="X209" i="51"/>
  <c r="W209" i="51"/>
  <c r="V209" i="51"/>
  <c r="S209" i="51"/>
  <c r="T209" i="51"/>
  <c r="R209" i="51"/>
  <c r="Q209" i="51"/>
  <c r="O209" i="51"/>
  <c r="P209" i="51"/>
  <c r="N209" i="51"/>
  <c r="M209" i="51"/>
  <c r="AA217" i="51"/>
  <c r="Z217" i="51"/>
  <c r="Y217" i="51"/>
  <c r="X217" i="51"/>
  <c r="W217" i="51"/>
  <c r="S217" i="51"/>
  <c r="V217" i="51"/>
  <c r="T217" i="51"/>
  <c r="R217" i="51"/>
  <c r="Q217" i="51"/>
  <c r="O217" i="51"/>
  <c r="P217" i="51"/>
  <c r="N217" i="51"/>
  <c r="M217" i="51"/>
  <c r="AA225" i="51"/>
  <c r="Z225" i="51"/>
  <c r="Y225" i="51"/>
  <c r="X225" i="51"/>
  <c r="W225" i="51"/>
  <c r="V225" i="51"/>
  <c r="S225" i="51"/>
  <c r="T225" i="51"/>
  <c r="R225" i="51"/>
  <c r="Q225" i="51"/>
  <c r="O225" i="51"/>
  <c r="P225" i="51"/>
  <c r="N225" i="51"/>
  <c r="M225" i="51"/>
  <c r="AA233" i="51"/>
  <c r="Z233" i="51"/>
  <c r="Y233" i="51"/>
  <c r="X233" i="51"/>
  <c r="W233" i="51"/>
  <c r="V233" i="51"/>
  <c r="T233" i="51"/>
  <c r="R233" i="51"/>
  <c r="S233" i="51"/>
  <c r="Q233" i="51"/>
  <c r="O233" i="51"/>
  <c r="P233" i="51"/>
  <c r="N233" i="51"/>
  <c r="M233" i="51"/>
  <c r="AA241" i="51"/>
  <c r="Z241" i="51"/>
  <c r="Y241" i="51"/>
  <c r="X241" i="51"/>
  <c r="W241" i="51"/>
  <c r="V241" i="51"/>
  <c r="T241" i="51"/>
  <c r="R241" i="51"/>
  <c r="S241" i="51"/>
  <c r="Q241" i="51"/>
  <c r="O241" i="51"/>
  <c r="P241" i="51"/>
  <c r="N241" i="51"/>
  <c r="M241" i="51"/>
  <c r="AA249" i="51"/>
  <c r="Z249" i="51"/>
  <c r="Y249" i="51"/>
  <c r="X249" i="51"/>
  <c r="W249" i="51"/>
  <c r="V249" i="51"/>
  <c r="T249" i="51"/>
  <c r="S249" i="51"/>
  <c r="R249" i="51"/>
  <c r="Q249" i="51"/>
  <c r="O249" i="51"/>
  <c r="P249" i="51"/>
  <c r="N249" i="51"/>
  <c r="M249" i="51"/>
  <c r="AA257" i="51"/>
  <c r="Z257" i="51"/>
  <c r="Y257" i="51"/>
  <c r="X257" i="51"/>
  <c r="W257" i="51"/>
  <c r="V257" i="51"/>
  <c r="T257" i="51"/>
  <c r="R257" i="51"/>
  <c r="S257" i="51"/>
  <c r="Q257" i="51"/>
  <c r="O257" i="51"/>
  <c r="P257" i="51"/>
  <c r="N257" i="51"/>
  <c r="M257" i="51"/>
  <c r="AA265" i="51"/>
  <c r="Z265" i="51"/>
  <c r="Y265" i="51"/>
  <c r="X265" i="51"/>
  <c r="W265" i="51"/>
  <c r="V265" i="51"/>
  <c r="T265" i="51"/>
  <c r="R265" i="51"/>
  <c r="S265" i="51"/>
  <c r="Q265" i="51"/>
  <c r="O265" i="51"/>
  <c r="P265" i="51"/>
  <c r="N265" i="51"/>
  <c r="M265" i="51"/>
  <c r="AA273" i="51"/>
  <c r="Z273" i="51"/>
  <c r="Y273" i="51"/>
  <c r="X273" i="51"/>
  <c r="W273" i="51"/>
  <c r="V273" i="51"/>
  <c r="T273" i="51"/>
  <c r="R273" i="51"/>
  <c r="S273" i="51"/>
  <c r="Q273" i="51"/>
  <c r="O273" i="51"/>
  <c r="P273" i="51"/>
  <c r="N273" i="51"/>
  <c r="M273" i="51"/>
  <c r="AA281" i="51"/>
  <c r="Z281" i="51"/>
  <c r="Y281" i="51"/>
  <c r="X281" i="51"/>
  <c r="W281" i="51"/>
  <c r="T281" i="51"/>
  <c r="V281" i="51"/>
  <c r="S281" i="51"/>
  <c r="R281" i="51"/>
  <c r="Q281" i="51"/>
  <c r="O281" i="51"/>
  <c r="P281" i="51"/>
  <c r="N281" i="51"/>
  <c r="M281" i="51"/>
  <c r="AA289" i="51"/>
  <c r="Z289" i="51"/>
  <c r="Y289" i="51"/>
  <c r="X289" i="51"/>
  <c r="W289" i="51"/>
  <c r="V289" i="51"/>
  <c r="T289" i="51"/>
  <c r="R289" i="51"/>
  <c r="S289" i="51"/>
  <c r="Q289" i="51"/>
  <c r="O289" i="51"/>
  <c r="P289" i="51"/>
  <c r="N289" i="51"/>
  <c r="M289" i="51"/>
  <c r="AA297" i="51"/>
  <c r="Z297" i="51"/>
  <c r="Y297" i="51"/>
  <c r="X297" i="51"/>
  <c r="W297" i="51"/>
  <c r="V297" i="51"/>
  <c r="T297" i="51"/>
  <c r="R297" i="51"/>
  <c r="S297" i="51"/>
  <c r="Q297" i="51"/>
  <c r="O297" i="51"/>
  <c r="P297" i="51"/>
  <c r="N297" i="51"/>
  <c r="M297" i="51"/>
  <c r="AA305" i="51"/>
  <c r="Z305" i="51"/>
  <c r="Y305" i="51"/>
  <c r="X305" i="51"/>
  <c r="W305" i="51"/>
  <c r="V305" i="51"/>
  <c r="T305" i="51"/>
  <c r="R305" i="51"/>
  <c r="S305" i="51"/>
  <c r="Q305" i="51"/>
  <c r="O305" i="51"/>
  <c r="P305" i="51"/>
  <c r="N305" i="51"/>
  <c r="M305" i="51"/>
  <c r="AA330" i="51"/>
  <c r="Z330" i="51"/>
  <c r="Y330" i="51"/>
  <c r="X330" i="51"/>
  <c r="W330" i="51"/>
  <c r="V330" i="51"/>
  <c r="T330" i="51"/>
  <c r="R330" i="51"/>
  <c r="S330" i="51"/>
  <c r="Q330" i="51"/>
  <c r="O330" i="51"/>
  <c r="P330" i="51"/>
  <c r="N330" i="51"/>
  <c r="M330" i="51"/>
  <c r="AA490" i="51"/>
  <c r="Z490" i="51"/>
  <c r="Y490" i="51"/>
  <c r="X490" i="51"/>
  <c r="W490" i="51"/>
  <c r="V490" i="51"/>
  <c r="T490" i="51"/>
  <c r="R490" i="51"/>
  <c r="S490" i="51"/>
  <c r="Q490" i="51"/>
  <c r="O490" i="51"/>
  <c r="P490" i="51"/>
  <c r="N490" i="51"/>
  <c r="M490" i="51"/>
  <c r="AA636" i="51"/>
  <c r="Z636" i="51"/>
  <c r="Y636" i="51"/>
  <c r="X636" i="51"/>
  <c r="V636" i="51"/>
  <c r="W636" i="51"/>
  <c r="T636" i="51"/>
  <c r="S636" i="51"/>
  <c r="Q636" i="51"/>
  <c r="R636" i="51"/>
  <c r="P636" i="51"/>
  <c r="N636" i="51"/>
  <c r="O636" i="51"/>
  <c r="M636" i="51"/>
  <c r="AA684" i="51"/>
  <c r="Z684" i="51"/>
  <c r="Y684" i="51"/>
  <c r="X684" i="51"/>
  <c r="V684" i="51"/>
  <c r="W684" i="51"/>
  <c r="T684" i="51"/>
  <c r="S684" i="51"/>
  <c r="Q684" i="51"/>
  <c r="R684" i="51"/>
  <c r="P684" i="51"/>
  <c r="N684" i="51"/>
  <c r="O684" i="51"/>
  <c r="M684" i="51"/>
  <c r="AA724" i="51"/>
  <c r="Z724" i="51"/>
  <c r="Y724" i="51"/>
  <c r="X724" i="51"/>
  <c r="V724" i="51"/>
  <c r="W724" i="51"/>
  <c r="T724" i="51"/>
  <c r="S724" i="51"/>
  <c r="Q724" i="51"/>
  <c r="R724" i="51"/>
  <c r="P724" i="51"/>
  <c r="N724" i="51"/>
  <c r="O724" i="51"/>
  <c r="M724" i="51"/>
  <c r="AA740" i="51"/>
  <c r="Z740" i="51"/>
  <c r="Y740" i="51"/>
  <c r="X740" i="51"/>
  <c r="V740" i="51"/>
  <c r="W740" i="51"/>
  <c r="T740" i="51"/>
  <c r="S740" i="51"/>
  <c r="Q740" i="51"/>
  <c r="R740" i="51"/>
  <c r="P740" i="51"/>
  <c r="N740" i="51"/>
  <c r="O740" i="51"/>
  <c r="M740" i="51"/>
  <c r="AA756" i="51"/>
  <c r="Z756" i="51"/>
  <c r="Y756" i="51"/>
  <c r="X756" i="51"/>
  <c r="V756" i="51"/>
  <c r="W756" i="51"/>
  <c r="T756" i="51"/>
  <c r="S756" i="51"/>
  <c r="Q756" i="51"/>
  <c r="R756" i="51"/>
  <c r="P756" i="51"/>
  <c r="N756" i="51"/>
  <c r="O756" i="51"/>
  <c r="M756" i="51"/>
  <c r="AA772" i="51"/>
  <c r="Z772" i="51"/>
  <c r="Y772" i="51"/>
  <c r="X772" i="51"/>
  <c r="V772" i="51"/>
  <c r="W772" i="51"/>
  <c r="T772" i="51"/>
  <c r="S772" i="51"/>
  <c r="Q772" i="51"/>
  <c r="R772" i="51"/>
  <c r="P772" i="51"/>
  <c r="N772" i="51"/>
  <c r="O772" i="51"/>
  <c r="M772" i="51"/>
  <c r="AA796" i="51"/>
  <c r="Z796" i="51"/>
  <c r="Y796" i="51"/>
  <c r="X796" i="51"/>
  <c r="V796" i="51"/>
  <c r="W796" i="51"/>
  <c r="T796" i="51"/>
  <c r="S796" i="51"/>
  <c r="Q796" i="51"/>
  <c r="R796" i="51"/>
  <c r="P796" i="51"/>
  <c r="O796" i="51"/>
  <c r="N796" i="51"/>
  <c r="M796" i="51"/>
  <c r="AA812" i="51"/>
  <c r="Z812" i="51"/>
  <c r="Y812" i="51"/>
  <c r="X812" i="51"/>
  <c r="V812" i="51"/>
  <c r="W812" i="51"/>
  <c r="T812" i="51"/>
  <c r="S812" i="51"/>
  <c r="Q812" i="51"/>
  <c r="R812" i="51"/>
  <c r="P812" i="51"/>
  <c r="O812" i="51"/>
  <c r="N812" i="51"/>
  <c r="M812" i="51"/>
  <c r="AA820" i="51"/>
  <c r="Z820" i="51"/>
  <c r="Y820" i="51"/>
  <c r="X820" i="51"/>
  <c r="V820" i="51"/>
  <c r="W820" i="51"/>
  <c r="T820" i="51"/>
  <c r="S820" i="51"/>
  <c r="Q820" i="51"/>
  <c r="R820" i="51"/>
  <c r="P820" i="51"/>
  <c r="O820" i="51"/>
  <c r="N820" i="51"/>
  <c r="M820" i="51"/>
  <c r="AA860" i="51"/>
  <c r="Z860" i="51"/>
  <c r="Y860" i="51"/>
  <c r="X860" i="51"/>
  <c r="V860" i="51"/>
  <c r="W860" i="51"/>
  <c r="T860" i="51"/>
  <c r="S860" i="51"/>
  <c r="Q860" i="51"/>
  <c r="R860" i="51"/>
  <c r="P860" i="51"/>
  <c r="O860" i="51"/>
  <c r="N860" i="51"/>
  <c r="M860" i="51"/>
  <c r="AA892" i="51"/>
  <c r="Z892" i="51"/>
  <c r="Y892" i="51"/>
  <c r="X892" i="51"/>
  <c r="V892" i="51"/>
  <c r="W892" i="51"/>
  <c r="T892" i="51"/>
  <c r="S892" i="51"/>
  <c r="Q892" i="51"/>
  <c r="R892" i="51"/>
  <c r="P892" i="51"/>
  <c r="O892" i="51"/>
  <c r="N892" i="51"/>
  <c r="M892" i="51"/>
  <c r="AA916" i="51"/>
  <c r="Z916" i="51"/>
  <c r="Y916" i="51"/>
  <c r="X916" i="51"/>
  <c r="W916" i="51"/>
  <c r="V916" i="51"/>
  <c r="T916" i="51"/>
  <c r="S916" i="51"/>
  <c r="Q916" i="51"/>
  <c r="R916" i="51"/>
  <c r="P916" i="51"/>
  <c r="O916" i="51"/>
  <c r="N916" i="51"/>
  <c r="M916" i="51"/>
  <c r="AA940" i="51"/>
  <c r="Z940" i="51"/>
  <c r="Y940" i="51"/>
  <c r="X940" i="51"/>
  <c r="W940" i="51"/>
  <c r="V940" i="51"/>
  <c r="T940" i="51"/>
  <c r="S940" i="51"/>
  <c r="Q940" i="51"/>
  <c r="R940" i="51"/>
  <c r="P940" i="51"/>
  <c r="O940" i="51"/>
  <c r="N940" i="51"/>
  <c r="M940" i="51"/>
  <c r="AA956" i="51"/>
  <c r="Z956" i="51"/>
  <c r="Y956" i="51"/>
  <c r="X956" i="51"/>
  <c r="W956" i="51"/>
  <c r="V956" i="51"/>
  <c r="T956" i="51"/>
  <c r="S956" i="51"/>
  <c r="Q956" i="51"/>
  <c r="R956" i="51"/>
  <c r="P956" i="51"/>
  <c r="O956" i="51"/>
  <c r="N956" i="51"/>
  <c r="M956" i="51"/>
  <c r="AA980" i="51"/>
  <c r="Z980" i="51"/>
  <c r="Y980" i="51"/>
  <c r="X980" i="51"/>
  <c r="W980" i="51"/>
  <c r="V980" i="51"/>
  <c r="T980" i="51"/>
  <c r="S980" i="51"/>
  <c r="Q980" i="51"/>
  <c r="R980" i="51"/>
  <c r="P980" i="51"/>
  <c r="O980" i="51"/>
  <c r="N980" i="51"/>
  <c r="M980" i="51"/>
  <c r="AA694" i="51"/>
  <c r="Z694" i="51"/>
  <c r="Y694" i="51"/>
  <c r="X694" i="51"/>
  <c r="V694" i="51"/>
  <c r="W694" i="51"/>
  <c r="T694" i="51"/>
  <c r="S694" i="51"/>
  <c r="R694" i="51"/>
  <c r="Q694" i="51"/>
  <c r="P694" i="51"/>
  <c r="N694" i="51"/>
  <c r="O694" i="51"/>
  <c r="M694" i="51"/>
  <c r="AA766" i="51"/>
  <c r="Z766" i="51"/>
  <c r="Y766" i="51"/>
  <c r="X766" i="51"/>
  <c r="V766" i="51"/>
  <c r="W766" i="51"/>
  <c r="T766" i="51"/>
  <c r="S766" i="51"/>
  <c r="R766" i="51"/>
  <c r="Q766" i="51"/>
  <c r="P766" i="51"/>
  <c r="N766" i="51"/>
  <c r="O766" i="51"/>
  <c r="M766" i="51"/>
  <c r="Z814" i="51"/>
  <c r="AA814" i="51"/>
  <c r="Y814" i="51"/>
  <c r="X814" i="51"/>
  <c r="V814" i="51"/>
  <c r="W814" i="51"/>
  <c r="T814" i="51"/>
  <c r="S814" i="51"/>
  <c r="R814" i="51"/>
  <c r="Q814" i="51"/>
  <c r="P814" i="51"/>
  <c r="O814" i="51"/>
  <c r="N814" i="51"/>
  <c r="M814" i="51"/>
  <c r="AA846" i="51"/>
  <c r="Z846" i="51"/>
  <c r="Y846" i="51"/>
  <c r="X846" i="51"/>
  <c r="V846" i="51"/>
  <c r="W846" i="51"/>
  <c r="T846" i="51"/>
  <c r="S846" i="51"/>
  <c r="R846" i="51"/>
  <c r="Q846" i="51"/>
  <c r="P846" i="51"/>
  <c r="O846" i="51"/>
  <c r="N846" i="51"/>
  <c r="M846" i="51"/>
  <c r="AA894" i="51"/>
  <c r="Z894" i="51"/>
  <c r="Y894" i="51"/>
  <c r="X894" i="51"/>
  <c r="V894" i="51"/>
  <c r="W894" i="51"/>
  <c r="T894" i="51"/>
  <c r="S894" i="51"/>
  <c r="R894" i="51"/>
  <c r="Q894" i="51"/>
  <c r="P894" i="51"/>
  <c r="O894" i="51"/>
  <c r="N894" i="51"/>
  <c r="M894" i="51"/>
  <c r="AA926" i="51"/>
  <c r="Z926" i="51"/>
  <c r="Y926" i="51"/>
  <c r="X926" i="51"/>
  <c r="W926" i="51"/>
  <c r="V926" i="51"/>
  <c r="T926" i="51"/>
  <c r="S926" i="51"/>
  <c r="R926" i="51"/>
  <c r="Q926" i="51"/>
  <c r="P926" i="51"/>
  <c r="O926" i="51"/>
  <c r="N926" i="51"/>
  <c r="M926" i="51"/>
  <c r="AA958" i="51"/>
  <c r="Z958" i="51"/>
  <c r="Y958" i="51"/>
  <c r="X958" i="51"/>
  <c r="W958" i="51"/>
  <c r="V958" i="51"/>
  <c r="T958" i="51"/>
  <c r="S958" i="51"/>
  <c r="R958" i="51"/>
  <c r="Q958" i="51"/>
  <c r="P958" i="51"/>
  <c r="O958" i="51"/>
  <c r="N958" i="51"/>
  <c r="M958" i="51"/>
  <c r="AA990" i="51"/>
  <c r="Z990" i="51"/>
  <c r="Y990" i="51"/>
  <c r="X990" i="51"/>
  <c r="W990" i="51"/>
  <c r="V990" i="51"/>
  <c r="T990" i="51"/>
  <c r="S990" i="51"/>
  <c r="R990" i="51"/>
  <c r="Q990" i="51"/>
  <c r="P990" i="51"/>
  <c r="O990" i="51"/>
  <c r="N990" i="51"/>
  <c r="M990" i="51"/>
  <c r="AA316" i="51"/>
  <c r="Z316" i="51"/>
  <c r="Y316" i="51"/>
  <c r="X316" i="51"/>
  <c r="W316" i="51"/>
  <c r="V316" i="51"/>
  <c r="T316" i="51"/>
  <c r="S316" i="51"/>
  <c r="R316" i="51"/>
  <c r="Q316" i="51"/>
  <c r="P316" i="51"/>
  <c r="N316" i="51"/>
  <c r="O316" i="51"/>
  <c r="M316" i="51"/>
  <c r="AA324" i="51"/>
  <c r="Z324" i="51"/>
  <c r="Y324" i="51"/>
  <c r="X324" i="51"/>
  <c r="W324" i="51"/>
  <c r="V324" i="51"/>
  <c r="T324" i="51"/>
  <c r="S324" i="51"/>
  <c r="R324" i="51"/>
  <c r="Q324" i="51"/>
  <c r="P324" i="51"/>
  <c r="N324" i="51"/>
  <c r="O324" i="51"/>
  <c r="M324" i="51"/>
  <c r="AA332" i="51"/>
  <c r="Z332" i="51"/>
  <c r="Y332" i="51"/>
  <c r="X332" i="51"/>
  <c r="W332" i="51"/>
  <c r="V332" i="51"/>
  <c r="T332" i="51"/>
  <c r="S332" i="51"/>
  <c r="R332" i="51"/>
  <c r="Q332" i="51"/>
  <c r="P332" i="51"/>
  <c r="N332" i="51"/>
  <c r="O332" i="51"/>
  <c r="M332" i="51"/>
  <c r="AA340" i="51"/>
  <c r="Z340" i="51"/>
  <c r="Y340" i="51"/>
  <c r="X340" i="51"/>
  <c r="W340" i="51"/>
  <c r="V340" i="51"/>
  <c r="T340" i="51"/>
  <c r="S340" i="51"/>
  <c r="R340" i="51"/>
  <c r="Q340" i="51"/>
  <c r="P340" i="51"/>
  <c r="N340" i="51"/>
  <c r="O340" i="51"/>
  <c r="M340" i="51"/>
  <c r="AA348" i="51"/>
  <c r="Z348" i="51"/>
  <c r="Y348" i="51"/>
  <c r="X348" i="51"/>
  <c r="W348" i="51"/>
  <c r="V348" i="51"/>
  <c r="T348" i="51"/>
  <c r="S348" i="51"/>
  <c r="R348" i="51"/>
  <c r="Q348" i="51"/>
  <c r="P348" i="51"/>
  <c r="N348" i="51"/>
  <c r="O348" i="51"/>
  <c r="M348" i="51"/>
  <c r="AA356" i="51"/>
  <c r="Z356" i="51"/>
  <c r="Y356" i="51"/>
  <c r="X356" i="51"/>
  <c r="W356" i="51"/>
  <c r="V356" i="51"/>
  <c r="T356" i="51"/>
  <c r="S356" i="51"/>
  <c r="R356" i="51"/>
  <c r="Q356" i="51"/>
  <c r="P356" i="51"/>
  <c r="N356" i="51"/>
  <c r="O356" i="51"/>
  <c r="M356" i="51"/>
  <c r="AA364" i="51"/>
  <c r="Z364" i="51"/>
  <c r="Y364" i="51"/>
  <c r="X364" i="51"/>
  <c r="W364" i="51"/>
  <c r="V364" i="51"/>
  <c r="T364" i="51"/>
  <c r="S364" i="51"/>
  <c r="R364" i="51"/>
  <c r="Q364" i="51"/>
  <c r="P364" i="51"/>
  <c r="N364" i="51"/>
  <c r="O364" i="51"/>
  <c r="M364" i="51"/>
  <c r="AA372" i="51"/>
  <c r="Z372" i="51"/>
  <c r="Y372" i="51"/>
  <c r="X372" i="51"/>
  <c r="W372" i="51"/>
  <c r="V372" i="51"/>
  <c r="T372" i="51"/>
  <c r="S372" i="51"/>
  <c r="R372" i="51"/>
  <c r="Q372" i="51"/>
  <c r="P372" i="51"/>
  <c r="N372" i="51"/>
  <c r="O372" i="51"/>
  <c r="M372" i="51"/>
  <c r="AA380" i="51"/>
  <c r="Z380" i="51"/>
  <c r="Y380" i="51"/>
  <c r="X380" i="51"/>
  <c r="W380" i="51"/>
  <c r="V380" i="51"/>
  <c r="T380" i="51"/>
  <c r="S380" i="51"/>
  <c r="R380" i="51"/>
  <c r="Q380" i="51"/>
  <c r="P380" i="51"/>
  <c r="N380" i="51"/>
  <c r="O380" i="51"/>
  <c r="M380" i="51"/>
  <c r="AA388" i="51"/>
  <c r="Z388" i="51"/>
  <c r="Y388" i="51"/>
  <c r="X388" i="51"/>
  <c r="W388" i="51"/>
  <c r="V388" i="51"/>
  <c r="T388" i="51"/>
  <c r="S388" i="51"/>
  <c r="R388" i="51"/>
  <c r="Q388" i="51"/>
  <c r="P388" i="51"/>
  <c r="N388" i="51"/>
  <c r="O388" i="51"/>
  <c r="M388" i="51"/>
  <c r="AA396" i="51"/>
  <c r="Z396" i="51"/>
  <c r="Y396" i="51"/>
  <c r="X396" i="51"/>
  <c r="W396" i="51"/>
  <c r="V396" i="51"/>
  <c r="T396" i="51"/>
  <c r="S396" i="51"/>
  <c r="R396" i="51"/>
  <c r="Q396" i="51"/>
  <c r="P396" i="51"/>
  <c r="N396" i="51"/>
  <c r="O396" i="51"/>
  <c r="M396" i="51"/>
  <c r="AA404" i="51"/>
  <c r="Z404" i="51"/>
  <c r="Y404" i="51"/>
  <c r="X404" i="51"/>
  <c r="W404" i="51"/>
  <c r="V404" i="51"/>
  <c r="T404" i="51"/>
  <c r="S404" i="51"/>
  <c r="R404" i="51"/>
  <c r="Q404" i="51"/>
  <c r="P404" i="51"/>
  <c r="N404" i="51"/>
  <c r="O404" i="51"/>
  <c r="M404" i="51"/>
  <c r="AA412" i="51"/>
  <c r="Z412" i="51"/>
  <c r="Y412" i="51"/>
  <c r="X412" i="51"/>
  <c r="W412" i="51"/>
  <c r="V412" i="51"/>
  <c r="T412" i="51"/>
  <c r="S412" i="51"/>
  <c r="R412" i="51"/>
  <c r="Q412" i="51"/>
  <c r="P412" i="51"/>
  <c r="N412" i="51"/>
  <c r="O412" i="51"/>
  <c r="M412" i="51"/>
  <c r="AA420" i="51"/>
  <c r="Z420" i="51"/>
  <c r="Y420" i="51"/>
  <c r="X420" i="51"/>
  <c r="W420" i="51"/>
  <c r="V420" i="51"/>
  <c r="T420" i="51"/>
  <c r="S420" i="51"/>
  <c r="R420" i="51"/>
  <c r="Q420" i="51"/>
  <c r="P420" i="51"/>
  <c r="N420" i="51"/>
  <c r="O420" i="51"/>
  <c r="M420" i="51"/>
  <c r="AA428" i="51"/>
  <c r="Z428" i="51"/>
  <c r="Y428" i="51"/>
  <c r="X428" i="51"/>
  <c r="W428" i="51"/>
  <c r="V428" i="51"/>
  <c r="T428" i="51"/>
  <c r="S428" i="51"/>
  <c r="R428" i="51"/>
  <c r="Q428" i="51"/>
  <c r="P428" i="51"/>
  <c r="N428" i="51"/>
  <c r="O428" i="51"/>
  <c r="M428" i="51"/>
  <c r="AA436" i="51"/>
  <c r="Z436" i="51"/>
  <c r="Y436" i="51"/>
  <c r="X436" i="51"/>
  <c r="W436" i="51"/>
  <c r="V436" i="51"/>
  <c r="T436" i="51"/>
  <c r="S436" i="51"/>
  <c r="R436" i="51"/>
  <c r="Q436" i="51"/>
  <c r="P436" i="51"/>
  <c r="N436" i="51"/>
  <c r="O436" i="51"/>
  <c r="M436" i="51"/>
  <c r="AA444" i="51"/>
  <c r="Z444" i="51"/>
  <c r="Y444" i="51"/>
  <c r="X444" i="51"/>
  <c r="W444" i="51"/>
  <c r="V444" i="51"/>
  <c r="T444" i="51"/>
  <c r="S444" i="51"/>
  <c r="R444" i="51"/>
  <c r="Q444" i="51"/>
  <c r="P444" i="51"/>
  <c r="N444" i="51"/>
  <c r="O444" i="51"/>
  <c r="M444" i="51"/>
  <c r="AA452" i="51"/>
  <c r="Z452" i="51"/>
  <c r="Y452" i="51"/>
  <c r="X452" i="51"/>
  <c r="W452" i="51"/>
  <c r="V452" i="51"/>
  <c r="T452" i="51"/>
  <c r="S452" i="51"/>
  <c r="R452" i="51"/>
  <c r="Q452" i="51"/>
  <c r="P452" i="51"/>
  <c r="N452" i="51"/>
  <c r="O452" i="51"/>
  <c r="M452" i="51"/>
  <c r="AA460" i="51"/>
  <c r="Z460" i="51"/>
  <c r="Y460" i="51"/>
  <c r="X460" i="51"/>
  <c r="W460" i="51"/>
  <c r="V460" i="51"/>
  <c r="T460" i="51"/>
  <c r="S460" i="51"/>
  <c r="R460" i="51"/>
  <c r="Q460" i="51"/>
  <c r="P460" i="51"/>
  <c r="N460" i="51"/>
  <c r="O460" i="51"/>
  <c r="M460" i="51"/>
  <c r="AA468" i="51"/>
  <c r="Z468" i="51"/>
  <c r="Y468" i="51"/>
  <c r="X468" i="51"/>
  <c r="W468" i="51"/>
  <c r="V468" i="51"/>
  <c r="T468" i="51"/>
  <c r="S468" i="51"/>
  <c r="R468" i="51"/>
  <c r="Q468" i="51"/>
  <c r="P468" i="51"/>
  <c r="N468" i="51"/>
  <c r="O468" i="51"/>
  <c r="M468" i="51"/>
  <c r="AA476" i="51"/>
  <c r="Z476" i="51"/>
  <c r="Y476" i="51"/>
  <c r="X476" i="51"/>
  <c r="W476" i="51"/>
  <c r="V476" i="51"/>
  <c r="T476" i="51"/>
  <c r="S476" i="51"/>
  <c r="R476" i="51"/>
  <c r="Q476" i="51"/>
  <c r="P476" i="51"/>
  <c r="N476" i="51"/>
  <c r="O476" i="51"/>
  <c r="M476" i="51"/>
  <c r="AA484" i="51"/>
  <c r="Z484" i="51"/>
  <c r="Y484" i="51"/>
  <c r="X484" i="51"/>
  <c r="W484" i="51"/>
  <c r="V484" i="51"/>
  <c r="T484" i="51"/>
  <c r="S484" i="51"/>
  <c r="R484" i="51"/>
  <c r="Q484" i="51"/>
  <c r="P484" i="51"/>
  <c r="N484" i="51"/>
  <c r="O484" i="51"/>
  <c r="M484" i="51"/>
  <c r="AA492" i="51"/>
  <c r="Z492" i="51"/>
  <c r="Y492" i="51"/>
  <c r="X492" i="51"/>
  <c r="W492" i="51"/>
  <c r="V492" i="51"/>
  <c r="T492" i="51"/>
  <c r="S492" i="51"/>
  <c r="R492" i="51"/>
  <c r="Q492" i="51"/>
  <c r="P492" i="51"/>
  <c r="N492" i="51"/>
  <c r="O492" i="51"/>
  <c r="M492" i="51"/>
  <c r="AA500" i="51"/>
  <c r="Z500" i="51"/>
  <c r="Y500" i="51"/>
  <c r="X500" i="51"/>
  <c r="W500" i="51"/>
  <c r="V500" i="51"/>
  <c r="T500" i="51"/>
  <c r="S500" i="51"/>
  <c r="R500" i="51"/>
  <c r="Q500" i="51"/>
  <c r="P500" i="51"/>
  <c r="N500" i="51"/>
  <c r="O500" i="51"/>
  <c r="M500" i="51"/>
  <c r="AA508" i="51"/>
  <c r="Z508" i="51"/>
  <c r="Y508" i="51"/>
  <c r="X508" i="51"/>
  <c r="W508" i="51"/>
  <c r="V508" i="51"/>
  <c r="T508" i="51"/>
  <c r="S508" i="51"/>
  <c r="R508" i="51"/>
  <c r="Q508" i="51"/>
  <c r="P508" i="51"/>
  <c r="N508" i="51"/>
  <c r="O508" i="51"/>
  <c r="M508" i="51"/>
  <c r="AA516" i="51"/>
  <c r="Z516" i="51"/>
  <c r="Y516" i="51"/>
  <c r="X516" i="51"/>
  <c r="W516" i="51"/>
  <c r="V516" i="51"/>
  <c r="T516" i="51"/>
  <c r="S516" i="51"/>
  <c r="R516" i="51"/>
  <c r="Q516" i="51"/>
  <c r="P516" i="51"/>
  <c r="N516" i="51"/>
  <c r="O516" i="51"/>
  <c r="M516" i="51"/>
  <c r="AA524" i="51"/>
  <c r="Z524" i="51"/>
  <c r="Y524" i="51"/>
  <c r="X524" i="51"/>
  <c r="W524" i="51"/>
  <c r="V524" i="51"/>
  <c r="T524" i="51"/>
  <c r="S524" i="51"/>
  <c r="R524" i="51"/>
  <c r="Q524" i="51"/>
  <c r="P524" i="51"/>
  <c r="N524" i="51"/>
  <c r="O524" i="51"/>
  <c r="M524" i="51"/>
  <c r="AA532" i="51"/>
  <c r="Z532" i="51"/>
  <c r="Y532" i="51"/>
  <c r="X532" i="51"/>
  <c r="V532" i="51"/>
  <c r="W532" i="51"/>
  <c r="T532" i="51"/>
  <c r="S532" i="51"/>
  <c r="R532" i="51"/>
  <c r="Q532" i="51"/>
  <c r="P532" i="51"/>
  <c r="N532" i="51"/>
  <c r="O532" i="51"/>
  <c r="M532" i="51"/>
  <c r="AA540" i="51"/>
  <c r="Z540" i="51"/>
  <c r="Y540" i="51"/>
  <c r="X540" i="51"/>
  <c r="V540" i="51"/>
  <c r="W540" i="51"/>
  <c r="T540" i="51"/>
  <c r="S540" i="51"/>
  <c r="R540" i="51"/>
  <c r="Q540" i="51"/>
  <c r="P540" i="51"/>
  <c r="N540" i="51"/>
  <c r="O540" i="51"/>
  <c r="M540" i="51"/>
  <c r="AA548" i="51"/>
  <c r="Z548" i="51"/>
  <c r="Y548" i="51"/>
  <c r="X548" i="51"/>
  <c r="V548" i="51"/>
  <c r="W548" i="51"/>
  <c r="T548" i="51"/>
  <c r="S548" i="51"/>
  <c r="R548" i="51"/>
  <c r="Q548" i="51"/>
  <c r="P548" i="51"/>
  <c r="N548" i="51"/>
  <c r="O548" i="51"/>
  <c r="M548" i="51"/>
  <c r="AA556" i="51"/>
  <c r="Z556" i="51"/>
  <c r="Y556" i="51"/>
  <c r="X556" i="51"/>
  <c r="V556" i="51"/>
  <c r="W556" i="51"/>
  <c r="T556" i="51"/>
  <c r="S556" i="51"/>
  <c r="R556" i="51"/>
  <c r="Q556" i="51"/>
  <c r="P556" i="51"/>
  <c r="N556" i="51"/>
  <c r="O556" i="51"/>
  <c r="M556" i="51"/>
  <c r="AA564" i="51"/>
  <c r="Z564" i="51"/>
  <c r="Y564" i="51"/>
  <c r="X564" i="51"/>
  <c r="V564" i="51"/>
  <c r="W564" i="51"/>
  <c r="T564" i="51"/>
  <c r="S564" i="51"/>
  <c r="R564" i="51"/>
  <c r="Q564" i="51"/>
  <c r="P564" i="51"/>
  <c r="N564" i="51"/>
  <c r="O564" i="51"/>
  <c r="M564" i="51"/>
  <c r="AA572" i="51"/>
  <c r="Z572" i="51"/>
  <c r="Y572" i="51"/>
  <c r="X572" i="51"/>
  <c r="V572" i="51"/>
  <c r="W572" i="51"/>
  <c r="T572" i="51"/>
  <c r="S572" i="51"/>
  <c r="R572" i="51"/>
  <c r="Q572" i="51"/>
  <c r="P572" i="51"/>
  <c r="N572" i="51"/>
  <c r="O572" i="51"/>
  <c r="M572" i="51"/>
  <c r="AA580" i="51"/>
  <c r="Z580" i="51"/>
  <c r="Y580" i="51"/>
  <c r="X580" i="51"/>
  <c r="V580" i="51"/>
  <c r="W580" i="51"/>
  <c r="T580" i="51"/>
  <c r="S580" i="51"/>
  <c r="R580" i="51"/>
  <c r="Q580" i="51"/>
  <c r="P580" i="51"/>
  <c r="N580" i="51"/>
  <c r="O580" i="51"/>
  <c r="M580" i="51"/>
  <c r="AA588" i="51"/>
  <c r="Z588" i="51"/>
  <c r="Y588" i="51"/>
  <c r="X588" i="51"/>
  <c r="V588" i="51"/>
  <c r="W588" i="51"/>
  <c r="T588" i="51"/>
  <c r="S588" i="51"/>
  <c r="R588" i="51"/>
  <c r="Q588" i="51"/>
  <c r="P588" i="51"/>
  <c r="N588" i="51"/>
  <c r="O588" i="51"/>
  <c r="M588" i="51"/>
  <c r="AA596" i="51"/>
  <c r="Z596" i="51"/>
  <c r="Y596" i="51"/>
  <c r="X596" i="51"/>
  <c r="V596" i="51"/>
  <c r="W596" i="51"/>
  <c r="T596" i="51"/>
  <c r="S596" i="51"/>
  <c r="R596" i="51"/>
  <c r="Q596" i="51"/>
  <c r="P596" i="51"/>
  <c r="N596" i="51"/>
  <c r="O596" i="51"/>
  <c r="M596" i="51"/>
  <c r="AA604" i="51"/>
  <c r="Z604" i="51"/>
  <c r="Y604" i="51"/>
  <c r="X604" i="51"/>
  <c r="V604" i="51"/>
  <c r="W604" i="51"/>
  <c r="T604" i="51"/>
  <c r="S604" i="51"/>
  <c r="R604" i="51"/>
  <c r="Q604" i="51"/>
  <c r="P604" i="51"/>
  <c r="N604" i="51"/>
  <c r="O604" i="51"/>
  <c r="M604" i="51"/>
  <c r="AA612" i="51"/>
  <c r="Z612" i="51"/>
  <c r="Y612" i="51"/>
  <c r="X612" i="51"/>
  <c r="V612" i="51"/>
  <c r="W612" i="51"/>
  <c r="T612" i="51"/>
  <c r="S612" i="51"/>
  <c r="R612" i="51"/>
  <c r="Q612" i="51"/>
  <c r="P612" i="51"/>
  <c r="N612" i="51"/>
  <c r="O612" i="51"/>
  <c r="M612" i="51"/>
  <c r="AA620" i="51"/>
  <c r="Z620" i="51"/>
  <c r="Y620" i="51"/>
  <c r="X620" i="51"/>
  <c r="V620" i="51"/>
  <c r="W620" i="51"/>
  <c r="T620" i="51"/>
  <c r="S620" i="51"/>
  <c r="Q620" i="51"/>
  <c r="R620" i="51"/>
  <c r="P620" i="51"/>
  <c r="N620" i="51"/>
  <c r="O620" i="51"/>
  <c r="M620" i="51"/>
  <c r="AA628" i="51"/>
  <c r="Z628" i="51"/>
  <c r="Y628" i="51"/>
  <c r="X628" i="51"/>
  <c r="V628" i="51"/>
  <c r="W628" i="51"/>
  <c r="T628" i="51"/>
  <c r="S628" i="51"/>
  <c r="Q628" i="51"/>
  <c r="R628" i="51"/>
  <c r="P628" i="51"/>
  <c r="N628" i="51"/>
  <c r="O628" i="51"/>
  <c r="M628" i="51"/>
  <c r="AA644" i="51"/>
  <c r="Z644" i="51"/>
  <c r="Y644" i="51"/>
  <c r="X644" i="51"/>
  <c r="V644" i="51"/>
  <c r="W644" i="51"/>
  <c r="T644" i="51"/>
  <c r="S644" i="51"/>
  <c r="Q644" i="51"/>
  <c r="R644" i="51"/>
  <c r="P644" i="51"/>
  <c r="N644" i="51"/>
  <c r="O644" i="51"/>
  <c r="M644" i="51"/>
  <c r="AA652" i="51"/>
  <c r="Z652" i="51"/>
  <c r="Y652" i="51"/>
  <c r="X652" i="51"/>
  <c r="V652" i="51"/>
  <c r="W652" i="51"/>
  <c r="T652" i="51"/>
  <c r="S652" i="51"/>
  <c r="Q652" i="51"/>
  <c r="R652" i="51"/>
  <c r="P652" i="51"/>
  <c r="N652" i="51"/>
  <c r="O652" i="51"/>
  <c r="M652" i="51"/>
  <c r="AA660" i="51"/>
  <c r="Z660" i="51"/>
  <c r="Y660" i="51"/>
  <c r="X660" i="51"/>
  <c r="V660" i="51"/>
  <c r="W660" i="51"/>
  <c r="T660" i="51"/>
  <c r="S660" i="51"/>
  <c r="Q660" i="51"/>
  <c r="R660" i="51"/>
  <c r="P660" i="51"/>
  <c r="N660" i="51"/>
  <c r="O660" i="51"/>
  <c r="M660" i="51"/>
  <c r="AA668" i="51"/>
  <c r="Z668" i="51"/>
  <c r="Y668" i="51"/>
  <c r="X668" i="51"/>
  <c r="V668" i="51"/>
  <c r="W668" i="51"/>
  <c r="T668" i="51"/>
  <c r="S668" i="51"/>
  <c r="Q668" i="51"/>
  <c r="R668" i="51"/>
  <c r="P668" i="51"/>
  <c r="N668" i="51"/>
  <c r="O668" i="51"/>
  <c r="M668" i="51"/>
  <c r="AA676" i="51"/>
  <c r="Z676" i="51"/>
  <c r="Y676" i="51"/>
  <c r="X676" i="51"/>
  <c r="V676" i="51"/>
  <c r="W676" i="51"/>
  <c r="T676" i="51"/>
  <c r="S676" i="51"/>
  <c r="Q676" i="51"/>
  <c r="R676" i="51"/>
  <c r="P676" i="51"/>
  <c r="N676" i="51"/>
  <c r="O676" i="51"/>
  <c r="M676" i="51"/>
  <c r="AA692" i="51"/>
  <c r="Z692" i="51"/>
  <c r="Y692" i="51"/>
  <c r="X692" i="51"/>
  <c r="V692" i="51"/>
  <c r="W692" i="51"/>
  <c r="T692" i="51"/>
  <c r="S692" i="51"/>
  <c r="Q692" i="51"/>
  <c r="R692" i="51"/>
  <c r="P692" i="51"/>
  <c r="N692" i="51"/>
  <c r="O692" i="51"/>
  <c r="M692" i="51"/>
  <c r="AA708" i="51"/>
  <c r="Z708" i="51"/>
  <c r="Y708" i="51"/>
  <c r="X708" i="51"/>
  <c r="V708" i="51"/>
  <c r="W708" i="51"/>
  <c r="T708" i="51"/>
  <c r="S708" i="51"/>
  <c r="Q708" i="51"/>
  <c r="R708" i="51"/>
  <c r="P708" i="51"/>
  <c r="N708" i="51"/>
  <c r="O708" i="51"/>
  <c r="M708" i="51"/>
  <c r="AA732" i="51"/>
  <c r="Z732" i="51"/>
  <c r="Y732" i="51"/>
  <c r="X732" i="51"/>
  <c r="V732" i="51"/>
  <c r="W732" i="51"/>
  <c r="T732" i="51"/>
  <c r="S732" i="51"/>
  <c r="Q732" i="51"/>
  <c r="R732" i="51"/>
  <c r="P732" i="51"/>
  <c r="N732" i="51"/>
  <c r="O732" i="51"/>
  <c r="M732" i="51"/>
  <c r="AA748" i="51"/>
  <c r="Z748" i="51"/>
  <c r="Y748" i="51"/>
  <c r="X748" i="51"/>
  <c r="V748" i="51"/>
  <c r="W748" i="51"/>
  <c r="T748" i="51"/>
  <c r="S748" i="51"/>
  <c r="Q748" i="51"/>
  <c r="R748" i="51"/>
  <c r="P748" i="51"/>
  <c r="N748" i="51"/>
  <c r="O748" i="51"/>
  <c r="M748" i="51"/>
  <c r="AA780" i="51"/>
  <c r="Z780" i="51"/>
  <c r="Y780" i="51"/>
  <c r="X780" i="51"/>
  <c r="V780" i="51"/>
  <c r="W780" i="51"/>
  <c r="T780" i="51"/>
  <c r="S780" i="51"/>
  <c r="Q780" i="51"/>
  <c r="R780" i="51"/>
  <c r="P780" i="51"/>
  <c r="O780" i="51"/>
  <c r="N780" i="51"/>
  <c r="M780" i="51"/>
  <c r="AA788" i="51"/>
  <c r="Z788" i="51"/>
  <c r="Y788" i="51"/>
  <c r="X788" i="51"/>
  <c r="V788" i="51"/>
  <c r="W788" i="51"/>
  <c r="T788" i="51"/>
  <c r="S788" i="51"/>
  <c r="Q788" i="51"/>
  <c r="R788" i="51"/>
  <c r="P788" i="51"/>
  <c r="O788" i="51"/>
  <c r="N788" i="51"/>
  <c r="M788" i="51"/>
  <c r="AA804" i="51"/>
  <c r="Z804" i="51"/>
  <c r="Y804" i="51"/>
  <c r="X804" i="51"/>
  <c r="V804" i="51"/>
  <c r="W804" i="51"/>
  <c r="T804" i="51"/>
  <c r="S804" i="51"/>
  <c r="Q804" i="51"/>
  <c r="R804" i="51"/>
  <c r="P804" i="51"/>
  <c r="O804" i="51"/>
  <c r="N804" i="51"/>
  <c r="M804" i="51"/>
  <c r="AA988" i="51"/>
  <c r="Z988" i="51"/>
  <c r="Y988" i="51"/>
  <c r="X988" i="51"/>
  <c r="W988" i="51"/>
  <c r="V988" i="51"/>
  <c r="T988" i="51"/>
  <c r="S988" i="51"/>
  <c r="R988" i="51"/>
  <c r="P988" i="51"/>
  <c r="O988" i="51"/>
  <c r="Q988" i="51"/>
  <c r="N988" i="51"/>
  <c r="M988" i="51"/>
  <c r="AA734" i="51"/>
  <c r="Z734" i="51"/>
  <c r="Y734" i="51"/>
  <c r="X734" i="51"/>
  <c r="V734" i="51"/>
  <c r="W734" i="51"/>
  <c r="T734" i="51"/>
  <c r="S734" i="51"/>
  <c r="R734" i="51"/>
  <c r="Q734" i="51"/>
  <c r="P734" i="51"/>
  <c r="N734" i="51"/>
  <c r="O734" i="51"/>
  <c r="M734" i="51"/>
  <c r="AA806" i="51"/>
  <c r="Z806" i="51"/>
  <c r="Y806" i="51"/>
  <c r="X806" i="51"/>
  <c r="V806" i="51"/>
  <c r="W806" i="51"/>
  <c r="T806" i="51"/>
  <c r="S806" i="51"/>
  <c r="R806" i="51"/>
  <c r="Q806" i="51"/>
  <c r="P806" i="51"/>
  <c r="O806" i="51"/>
  <c r="N806" i="51"/>
  <c r="M806" i="51"/>
  <c r="AA838" i="51"/>
  <c r="Z838" i="51"/>
  <c r="Y838" i="51"/>
  <c r="X838" i="51"/>
  <c r="V838" i="51"/>
  <c r="W838" i="51"/>
  <c r="T838" i="51"/>
  <c r="S838" i="51"/>
  <c r="R838" i="51"/>
  <c r="Q838" i="51"/>
  <c r="P838" i="51"/>
  <c r="O838" i="51"/>
  <c r="N838" i="51"/>
  <c r="M838" i="51"/>
  <c r="AA878" i="51"/>
  <c r="Z878" i="51"/>
  <c r="Y878" i="51"/>
  <c r="X878" i="51"/>
  <c r="V878" i="51"/>
  <c r="W878" i="51"/>
  <c r="T878" i="51"/>
  <c r="S878" i="51"/>
  <c r="R878" i="51"/>
  <c r="Q878" i="51"/>
  <c r="P878" i="51"/>
  <c r="O878" i="51"/>
  <c r="N878" i="51"/>
  <c r="M878" i="51"/>
  <c r="AA918" i="51"/>
  <c r="Z918" i="51"/>
  <c r="Y918" i="51"/>
  <c r="X918" i="51"/>
  <c r="W918" i="51"/>
  <c r="V918" i="51"/>
  <c r="T918" i="51"/>
  <c r="S918" i="51"/>
  <c r="R918" i="51"/>
  <c r="Q918" i="51"/>
  <c r="P918" i="51"/>
  <c r="O918" i="51"/>
  <c r="N918" i="51"/>
  <c r="M918" i="51"/>
  <c r="AA950" i="51"/>
  <c r="Z950" i="51"/>
  <c r="Y950" i="51"/>
  <c r="X950" i="51"/>
  <c r="W950" i="51"/>
  <c r="V950" i="51"/>
  <c r="T950" i="51"/>
  <c r="S950" i="51"/>
  <c r="R950" i="51"/>
  <c r="Q950" i="51"/>
  <c r="P950" i="51"/>
  <c r="O950" i="51"/>
  <c r="N950" i="51"/>
  <c r="M950" i="51"/>
  <c r="AA974" i="51"/>
  <c r="Z974" i="51"/>
  <c r="Y974" i="51"/>
  <c r="X974" i="51"/>
  <c r="W974" i="51"/>
  <c r="V974" i="51"/>
  <c r="T974" i="51"/>
  <c r="S974" i="51"/>
  <c r="R974" i="51"/>
  <c r="Q974" i="51"/>
  <c r="P974" i="51"/>
  <c r="O974" i="51"/>
  <c r="N974" i="51"/>
  <c r="M974" i="51"/>
  <c r="AA800" i="51"/>
  <c r="Z800" i="51"/>
  <c r="Y800" i="51"/>
  <c r="X800" i="51"/>
  <c r="W800" i="51"/>
  <c r="V800" i="51"/>
  <c r="T800" i="51"/>
  <c r="S800" i="51"/>
  <c r="R800" i="51"/>
  <c r="Q800" i="51"/>
  <c r="O800" i="51"/>
  <c r="P800" i="51"/>
  <c r="M800" i="51"/>
  <c r="N800" i="51"/>
  <c r="AA888" i="51"/>
  <c r="Z888" i="51"/>
  <c r="Y888" i="51"/>
  <c r="X888" i="51"/>
  <c r="W888" i="51"/>
  <c r="V888" i="51"/>
  <c r="T888" i="51"/>
  <c r="S888" i="51"/>
  <c r="R888" i="51"/>
  <c r="Q888" i="51"/>
  <c r="O888" i="51"/>
  <c r="P888" i="51"/>
  <c r="M888" i="51"/>
  <c r="N888" i="51"/>
  <c r="AA936" i="51"/>
  <c r="Z936" i="51"/>
  <c r="Y936" i="51"/>
  <c r="X936" i="51"/>
  <c r="W936" i="51"/>
  <c r="V936" i="51"/>
  <c r="T936" i="51"/>
  <c r="S936" i="51"/>
  <c r="R936" i="51"/>
  <c r="Q936" i="51"/>
  <c r="O936" i="51"/>
  <c r="P936" i="51"/>
  <c r="M936" i="51"/>
  <c r="N936" i="51"/>
  <c r="AA984" i="51"/>
  <c r="Z984" i="51"/>
  <c r="Y984" i="51"/>
  <c r="X984" i="51"/>
  <c r="W984" i="51"/>
  <c r="V984" i="51"/>
  <c r="T984" i="51"/>
  <c r="S984" i="51"/>
  <c r="R984" i="51"/>
  <c r="Q984" i="51"/>
  <c r="O984" i="51"/>
  <c r="P984" i="51"/>
  <c r="M984" i="51"/>
  <c r="N984" i="51"/>
  <c r="AA77" i="51"/>
  <c r="Z77" i="51"/>
  <c r="Y77" i="51"/>
  <c r="X77" i="51"/>
  <c r="W77" i="51"/>
  <c r="V77" i="51"/>
  <c r="T77" i="51"/>
  <c r="S77" i="51"/>
  <c r="R77" i="51"/>
  <c r="Q77" i="51"/>
  <c r="P77" i="51"/>
  <c r="N77" i="51"/>
  <c r="O77" i="51"/>
  <c r="M77" i="51"/>
  <c r="AA85" i="51"/>
  <c r="Z85" i="51"/>
  <c r="Y85" i="51"/>
  <c r="X85" i="51"/>
  <c r="W85" i="51"/>
  <c r="V85" i="51"/>
  <c r="T85" i="51"/>
  <c r="S85" i="51"/>
  <c r="R85" i="51"/>
  <c r="Q85" i="51"/>
  <c r="P85" i="51"/>
  <c r="N85" i="51"/>
  <c r="O85" i="51"/>
  <c r="M85" i="51"/>
  <c r="AA93" i="51"/>
  <c r="Z93" i="51"/>
  <c r="Y93" i="51"/>
  <c r="X93" i="51"/>
  <c r="W93" i="51"/>
  <c r="V93" i="51"/>
  <c r="T93" i="51"/>
  <c r="S93" i="51"/>
  <c r="R93" i="51"/>
  <c r="Q93" i="51"/>
  <c r="P93" i="51"/>
  <c r="N93" i="51"/>
  <c r="O93" i="51"/>
  <c r="M93" i="51"/>
  <c r="AA141" i="51"/>
  <c r="Z141" i="51"/>
  <c r="Y141" i="51"/>
  <c r="X141" i="51"/>
  <c r="W141" i="51"/>
  <c r="V141" i="51"/>
  <c r="T141" i="51"/>
  <c r="R141" i="51"/>
  <c r="S141" i="51"/>
  <c r="Q141" i="51"/>
  <c r="P141" i="51"/>
  <c r="N141" i="51"/>
  <c r="O141" i="51"/>
  <c r="M141" i="51"/>
  <c r="AA149" i="51"/>
  <c r="Z149" i="51"/>
  <c r="Y149" i="51"/>
  <c r="X149" i="51"/>
  <c r="W149" i="51"/>
  <c r="V149" i="51"/>
  <c r="T149" i="51"/>
  <c r="S149" i="51"/>
  <c r="R149" i="51"/>
  <c r="Q149" i="51"/>
  <c r="P149" i="51"/>
  <c r="N149" i="51"/>
  <c r="O149" i="51"/>
  <c r="M149" i="51"/>
  <c r="AA157" i="51"/>
  <c r="Z157" i="51"/>
  <c r="Y157" i="51"/>
  <c r="X157" i="51"/>
  <c r="W157" i="51"/>
  <c r="V157" i="51"/>
  <c r="T157" i="51"/>
  <c r="S157" i="51"/>
  <c r="R157" i="51"/>
  <c r="Q157" i="51"/>
  <c r="P157" i="51"/>
  <c r="N157" i="51"/>
  <c r="O157" i="51"/>
  <c r="M157" i="51"/>
  <c r="AA205" i="51"/>
  <c r="Z205" i="51"/>
  <c r="Y205" i="51"/>
  <c r="X205" i="51"/>
  <c r="W205" i="51"/>
  <c r="V205" i="51"/>
  <c r="T205" i="51"/>
  <c r="R205" i="51"/>
  <c r="S205" i="51"/>
  <c r="Q205" i="51"/>
  <c r="P205" i="51"/>
  <c r="N205" i="51"/>
  <c r="O205" i="51"/>
  <c r="M205" i="51"/>
  <c r="AA213" i="51"/>
  <c r="Z213" i="51"/>
  <c r="Y213" i="51"/>
  <c r="X213" i="51"/>
  <c r="W213" i="51"/>
  <c r="V213" i="51"/>
  <c r="T213" i="51"/>
  <c r="S213" i="51"/>
  <c r="R213" i="51"/>
  <c r="Q213" i="51"/>
  <c r="P213" i="51"/>
  <c r="N213" i="51"/>
  <c r="O213" i="51"/>
  <c r="M213" i="51"/>
  <c r="AA221" i="51"/>
  <c r="Z221" i="51"/>
  <c r="Y221" i="51"/>
  <c r="X221" i="51"/>
  <c r="W221" i="51"/>
  <c r="V221" i="51"/>
  <c r="T221" i="51"/>
  <c r="S221" i="51"/>
  <c r="R221" i="51"/>
  <c r="Q221" i="51"/>
  <c r="P221" i="51"/>
  <c r="N221" i="51"/>
  <c r="O221" i="51"/>
  <c r="M221" i="51"/>
  <c r="AA309" i="51"/>
  <c r="Y309" i="51"/>
  <c r="Z309" i="51"/>
  <c r="X309" i="51"/>
  <c r="W309" i="51"/>
  <c r="V309" i="51"/>
  <c r="T309" i="51"/>
  <c r="S309" i="51"/>
  <c r="R309" i="51"/>
  <c r="Q309" i="51"/>
  <c r="P309" i="51"/>
  <c r="N309" i="51"/>
  <c r="O309" i="51"/>
  <c r="M309" i="51"/>
  <c r="AA325" i="51"/>
  <c r="Z325" i="51"/>
  <c r="Y325" i="51"/>
  <c r="X325" i="51"/>
  <c r="W325" i="51"/>
  <c r="V325" i="51"/>
  <c r="T325" i="51"/>
  <c r="S325" i="51"/>
  <c r="R325" i="51"/>
  <c r="Q325" i="51"/>
  <c r="P325" i="51"/>
  <c r="N325" i="51"/>
  <c r="O325" i="51"/>
  <c r="M325" i="51"/>
  <c r="AA341" i="51"/>
  <c r="Z341" i="51"/>
  <c r="Y341" i="51"/>
  <c r="X341" i="51"/>
  <c r="W341" i="51"/>
  <c r="V341" i="51"/>
  <c r="T341" i="51"/>
  <c r="S341" i="51"/>
  <c r="R341" i="51"/>
  <c r="Q341" i="51"/>
  <c r="P341" i="51"/>
  <c r="N341" i="51"/>
  <c r="O341" i="51"/>
  <c r="M341" i="51"/>
  <c r="AA357" i="51"/>
  <c r="Z357" i="51"/>
  <c r="Y357" i="51"/>
  <c r="X357" i="51"/>
  <c r="W357" i="51"/>
  <c r="V357" i="51"/>
  <c r="T357" i="51"/>
  <c r="S357" i="51"/>
  <c r="R357" i="51"/>
  <c r="Q357" i="51"/>
  <c r="P357" i="51"/>
  <c r="N357" i="51"/>
  <c r="O357" i="51"/>
  <c r="M357" i="51"/>
  <c r="AA373" i="51"/>
  <c r="Y373" i="51"/>
  <c r="Z373" i="51"/>
  <c r="X373" i="51"/>
  <c r="W373" i="51"/>
  <c r="V373" i="51"/>
  <c r="T373" i="51"/>
  <c r="S373" i="51"/>
  <c r="R373" i="51"/>
  <c r="Q373" i="51"/>
  <c r="P373" i="51"/>
  <c r="N373" i="51"/>
  <c r="O373" i="51"/>
  <c r="M373" i="51"/>
  <c r="AA381" i="51"/>
  <c r="Z381" i="51"/>
  <c r="Y381" i="51"/>
  <c r="X381" i="51"/>
  <c r="W381" i="51"/>
  <c r="V381" i="51"/>
  <c r="T381" i="51"/>
  <c r="S381" i="51"/>
  <c r="R381" i="51"/>
  <c r="Q381" i="51"/>
  <c r="P381" i="51"/>
  <c r="N381" i="51"/>
  <c r="O381" i="51"/>
  <c r="M381" i="51"/>
  <c r="AA397" i="51"/>
  <c r="Z397" i="51"/>
  <c r="Y397" i="51"/>
  <c r="X397" i="51"/>
  <c r="W397" i="51"/>
  <c r="V397" i="51"/>
  <c r="T397" i="51"/>
  <c r="S397" i="51"/>
  <c r="R397" i="51"/>
  <c r="Q397" i="51"/>
  <c r="P397" i="51"/>
  <c r="N397" i="51"/>
  <c r="O397" i="51"/>
  <c r="M397" i="51"/>
  <c r="AA413" i="51"/>
  <c r="Z413" i="51"/>
  <c r="Y413" i="51"/>
  <c r="X413" i="51"/>
  <c r="W413" i="51"/>
  <c r="V413" i="51"/>
  <c r="T413" i="51"/>
  <c r="S413" i="51"/>
  <c r="R413" i="51"/>
  <c r="Q413" i="51"/>
  <c r="P413" i="51"/>
  <c r="N413" i="51"/>
  <c r="O413" i="51"/>
  <c r="M413" i="51"/>
  <c r="AA437" i="51"/>
  <c r="Y437" i="51"/>
  <c r="Z437" i="51"/>
  <c r="X437" i="51"/>
  <c r="W437" i="51"/>
  <c r="V437" i="51"/>
  <c r="T437" i="51"/>
  <c r="S437" i="51"/>
  <c r="R437" i="51"/>
  <c r="Q437" i="51"/>
  <c r="P437" i="51"/>
  <c r="N437" i="51"/>
  <c r="O437" i="51"/>
  <c r="M437" i="51"/>
  <c r="AA453" i="51"/>
  <c r="Z453" i="51"/>
  <c r="Y453" i="51"/>
  <c r="X453" i="51"/>
  <c r="W453" i="51"/>
  <c r="V453" i="51"/>
  <c r="T453" i="51"/>
  <c r="S453" i="51"/>
  <c r="R453" i="51"/>
  <c r="Q453" i="51"/>
  <c r="P453" i="51"/>
  <c r="N453" i="51"/>
  <c r="O453" i="51"/>
  <c r="M453" i="51"/>
  <c r="AA469" i="51"/>
  <c r="Z469" i="51"/>
  <c r="Y469" i="51"/>
  <c r="X469" i="51"/>
  <c r="W469" i="51"/>
  <c r="V469" i="51"/>
  <c r="T469" i="51"/>
  <c r="S469" i="51"/>
  <c r="R469" i="51"/>
  <c r="Q469" i="51"/>
  <c r="P469" i="51"/>
  <c r="N469" i="51"/>
  <c r="O469" i="51"/>
  <c r="M469" i="51"/>
  <c r="AA485" i="51"/>
  <c r="Z485" i="51"/>
  <c r="Y485" i="51"/>
  <c r="X485" i="51"/>
  <c r="W485" i="51"/>
  <c r="V485" i="51"/>
  <c r="T485" i="51"/>
  <c r="S485" i="51"/>
  <c r="R485" i="51"/>
  <c r="Q485" i="51"/>
  <c r="P485" i="51"/>
  <c r="N485" i="51"/>
  <c r="O485" i="51"/>
  <c r="M485" i="51"/>
  <c r="AA501" i="51"/>
  <c r="Z501" i="51"/>
  <c r="Y501" i="51"/>
  <c r="X501" i="51"/>
  <c r="W501" i="51"/>
  <c r="V501" i="51"/>
  <c r="T501" i="51"/>
  <c r="S501" i="51"/>
  <c r="R501" i="51"/>
  <c r="Q501" i="51"/>
  <c r="P501" i="51"/>
  <c r="N501" i="51"/>
  <c r="O501" i="51"/>
  <c r="M501" i="51"/>
  <c r="AA517" i="51"/>
  <c r="Z517" i="51"/>
  <c r="Y517" i="51"/>
  <c r="X517" i="51"/>
  <c r="W517" i="51"/>
  <c r="V517" i="51"/>
  <c r="T517" i="51"/>
  <c r="S517" i="51"/>
  <c r="R517" i="51"/>
  <c r="Q517" i="51"/>
  <c r="P517" i="51"/>
  <c r="N517" i="51"/>
  <c r="O517" i="51"/>
  <c r="M517" i="51"/>
  <c r="AA533" i="51"/>
  <c r="Z533" i="51"/>
  <c r="Y533" i="51"/>
  <c r="X533" i="51"/>
  <c r="V533" i="51"/>
  <c r="W533" i="51"/>
  <c r="T533" i="51"/>
  <c r="S533" i="51"/>
  <c r="R533" i="51"/>
  <c r="Q533" i="51"/>
  <c r="P533" i="51"/>
  <c r="N533" i="51"/>
  <c r="O533" i="51"/>
  <c r="M533" i="51"/>
  <c r="AA549" i="51"/>
  <c r="Z549" i="51"/>
  <c r="Y549" i="51"/>
  <c r="X549" i="51"/>
  <c r="V549" i="51"/>
  <c r="W549" i="51"/>
  <c r="T549" i="51"/>
  <c r="S549" i="51"/>
  <c r="R549" i="51"/>
  <c r="Q549" i="51"/>
  <c r="P549" i="51"/>
  <c r="N549" i="51"/>
  <c r="O549" i="51"/>
  <c r="M549" i="51"/>
  <c r="AA565" i="51"/>
  <c r="Z565" i="51"/>
  <c r="Y565" i="51"/>
  <c r="X565" i="51"/>
  <c r="V565" i="51"/>
  <c r="W565" i="51"/>
  <c r="T565" i="51"/>
  <c r="S565" i="51"/>
  <c r="R565" i="51"/>
  <c r="Q565" i="51"/>
  <c r="P565" i="51"/>
  <c r="N565" i="51"/>
  <c r="O565" i="51"/>
  <c r="M565" i="51"/>
  <c r="AA581" i="51"/>
  <c r="Z581" i="51"/>
  <c r="Y581" i="51"/>
  <c r="X581" i="51"/>
  <c r="V581" i="51"/>
  <c r="W581" i="51"/>
  <c r="T581" i="51"/>
  <c r="S581" i="51"/>
  <c r="R581" i="51"/>
  <c r="Q581" i="51"/>
  <c r="P581" i="51"/>
  <c r="N581" i="51"/>
  <c r="O581" i="51"/>
  <c r="M581" i="51"/>
  <c r="AA597" i="51"/>
  <c r="Z597" i="51"/>
  <c r="Y597" i="51"/>
  <c r="X597" i="51"/>
  <c r="V597" i="51"/>
  <c r="W597" i="51"/>
  <c r="T597" i="51"/>
  <c r="S597" i="51"/>
  <c r="R597" i="51"/>
  <c r="Q597" i="51"/>
  <c r="P597" i="51"/>
  <c r="N597" i="51"/>
  <c r="O597" i="51"/>
  <c r="M597" i="51"/>
  <c r="AA621" i="51"/>
  <c r="Z621" i="51"/>
  <c r="Y621" i="51"/>
  <c r="X621" i="51"/>
  <c r="V621" i="51"/>
  <c r="T621" i="51"/>
  <c r="W621" i="51"/>
  <c r="S621" i="51"/>
  <c r="R621" i="51"/>
  <c r="Q621" i="51"/>
  <c r="P621" i="51"/>
  <c r="N621" i="51"/>
  <c r="O621" i="51"/>
  <c r="M621" i="51"/>
  <c r="AA653" i="51"/>
  <c r="Z653" i="51"/>
  <c r="Y653" i="51"/>
  <c r="X653" i="51"/>
  <c r="V653" i="51"/>
  <c r="W653" i="51"/>
  <c r="T653" i="51"/>
  <c r="S653" i="51"/>
  <c r="R653" i="51"/>
  <c r="Q653" i="51"/>
  <c r="P653" i="51"/>
  <c r="N653" i="51"/>
  <c r="O653" i="51"/>
  <c r="M653" i="51"/>
  <c r="AA669" i="51"/>
  <c r="Z669" i="51"/>
  <c r="Y669" i="51"/>
  <c r="X669" i="51"/>
  <c r="V669" i="51"/>
  <c r="W669" i="51"/>
  <c r="T669" i="51"/>
  <c r="S669" i="51"/>
  <c r="R669" i="51"/>
  <c r="Q669" i="51"/>
  <c r="P669" i="51"/>
  <c r="N669" i="51"/>
  <c r="O669" i="51"/>
  <c r="M669" i="51"/>
  <c r="AA685" i="51"/>
  <c r="Z685" i="51"/>
  <c r="Y685" i="51"/>
  <c r="X685" i="51"/>
  <c r="V685" i="51"/>
  <c r="T685" i="51"/>
  <c r="W685" i="51"/>
  <c r="S685" i="51"/>
  <c r="R685" i="51"/>
  <c r="Q685" i="51"/>
  <c r="P685" i="51"/>
  <c r="N685" i="51"/>
  <c r="O685" i="51"/>
  <c r="M685" i="51"/>
  <c r="AA701" i="51"/>
  <c r="Z701" i="51"/>
  <c r="Y701" i="51"/>
  <c r="X701" i="51"/>
  <c r="V701" i="51"/>
  <c r="W701" i="51"/>
  <c r="T701" i="51"/>
  <c r="S701" i="51"/>
  <c r="R701" i="51"/>
  <c r="Q701" i="51"/>
  <c r="P701" i="51"/>
  <c r="N701" i="51"/>
  <c r="O701" i="51"/>
  <c r="M701" i="51"/>
  <c r="AA717" i="51"/>
  <c r="Z717" i="51"/>
  <c r="Y717" i="51"/>
  <c r="X717" i="51"/>
  <c r="V717" i="51"/>
  <c r="W717" i="51"/>
  <c r="T717" i="51"/>
  <c r="S717" i="51"/>
  <c r="R717" i="51"/>
  <c r="Q717" i="51"/>
  <c r="P717" i="51"/>
  <c r="N717" i="51"/>
  <c r="O717" i="51"/>
  <c r="M717" i="51"/>
  <c r="AA733" i="51"/>
  <c r="Z733" i="51"/>
  <c r="Y733" i="51"/>
  <c r="X733" i="51"/>
  <c r="V733" i="51"/>
  <c r="W733" i="51"/>
  <c r="T733" i="51"/>
  <c r="S733" i="51"/>
  <c r="R733" i="51"/>
  <c r="Q733" i="51"/>
  <c r="P733" i="51"/>
  <c r="N733" i="51"/>
  <c r="O733" i="51"/>
  <c r="M733" i="51"/>
  <c r="AA749" i="51"/>
  <c r="Z749" i="51"/>
  <c r="Y749" i="51"/>
  <c r="X749" i="51"/>
  <c r="V749" i="51"/>
  <c r="T749" i="51"/>
  <c r="W749" i="51"/>
  <c r="S749" i="51"/>
  <c r="R749" i="51"/>
  <c r="Q749" i="51"/>
  <c r="P749" i="51"/>
  <c r="N749" i="51"/>
  <c r="O749" i="51"/>
  <c r="M749" i="51"/>
  <c r="AA765" i="51"/>
  <c r="Z765" i="51"/>
  <c r="Y765" i="51"/>
  <c r="X765" i="51"/>
  <c r="V765" i="51"/>
  <c r="W765" i="51"/>
  <c r="T765" i="51"/>
  <c r="S765" i="51"/>
  <c r="R765" i="51"/>
  <c r="Q765" i="51"/>
  <c r="P765" i="51"/>
  <c r="N765" i="51"/>
  <c r="O765" i="51"/>
  <c r="M765" i="51"/>
  <c r="AA781" i="51"/>
  <c r="Z781" i="51"/>
  <c r="Y781" i="51"/>
  <c r="X781" i="51"/>
  <c r="V781" i="51"/>
  <c r="W781" i="51"/>
  <c r="T781" i="51"/>
  <c r="S781" i="51"/>
  <c r="R781" i="51"/>
  <c r="Q781" i="51"/>
  <c r="P781" i="51"/>
  <c r="O781" i="51"/>
  <c r="N781" i="51"/>
  <c r="M781" i="51"/>
  <c r="AA797" i="51"/>
  <c r="Z797" i="51"/>
  <c r="Y797" i="51"/>
  <c r="X797" i="51"/>
  <c r="V797" i="51"/>
  <c r="W797" i="51"/>
  <c r="T797" i="51"/>
  <c r="S797" i="51"/>
  <c r="R797" i="51"/>
  <c r="Q797" i="51"/>
  <c r="P797" i="51"/>
  <c r="O797" i="51"/>
  <c r="N797" i="51"/>
  <c r="M797" i="51"/>
  <c r="AA821" i="51"/>
  <c r="Z821" i="51"/>
  <c r="Y821" i="51"/>
  <c r="X821" i="51"/>
  <c r="V821" i="51"/>
  <c r="W821" i="51"/>
  <c r="T821" i="51"/>
  <c r="S821" i="51"/>
  <c r="R821" i="51"/>
  <c r="Q821" i="51"/>
  <c r="P821" i="51"/>
  <c r="O821" i="51"/>
  <c r="N821" i="51"/>
  <c r="M821" i="51"/>
  <c r="AA837" i="51"/>
  <c r="Z837" i="51"/>
  <c r="Y837" i="51"/>
  <c r="X837" i="51"/>
  <c r="V837" i="51"/>
  <c r="W837" i="51"/>
  <c r="T837" i="51"/>
  <c r="S837" i="51"/>
  <c r="R837" i="51"/>
  <c r="Q837" i="51"/>
  <c r="P837" i="51"/>
  <c r="O837" i="51"/>
  <c r="N837" i="51"/>
  <c r="M837" i="51"/>
  <c r="AA853" i="51"/>
  <c r="Z853" i="51"/>
  <c r="Y853" i="51"/>
  <c r="X853" i="51"/>
  <c r="V853" i="51"/>
  <c r="W853" i="51"/>
  <c r="T853" i="51"/>
  <c r="S853" i="51"/>
  <c r="R853" i="51"/>
  <c r="Q853" i="51"/>
  <c r="P853" i="51"/>
  <c r="O853" i="51"/>
  <c r="N853" i="51"/>
  <c r="M853" i="51"/>
  <c r="AA877" i="51"/>
  <c r="Z877" i="51"/>
  <c r="Y877" i="51"/>
  <c r="X877" i="51"/>
  <c r="V877" i="51"/>
  <c r="W877" i="51"/>
  <c r="T877" i="51"/>
  <c r="S877" i="51"/>
  <c r="R877" i="51"/>
  <c r="Q877" i="51"/>
  <c r="P877" i="51"/>
  <c r="O877" i="51"/>
  <c r="N877" i="51"/>
  <c r="M877" i="51"/>
  <c r="AA893" i="51"/>
  <c r="Z893" i="51"/>
  <c r="Y893" i="51"/>
  <c r="X893" i="51"/>
  <c r="V893" i="51"/>
  <c r="W893" i="51"/>
  <c r="T893" i="51"/>
  <c r="S893" i="51"/>
  <c r="R893" i="51"/>
  <c r="Q893" i="51"/>
  <c r="P893" i="51"/>
  <c r="O893" i="51"/>
  <c r="N893" i="51"/>
  <c r="M893" i="51"/>
  <c r="AA909" i="51"/>
  <c r="Z909" i="51"/>
  <c r="Y909" i="51"/>
  <c r="X909" i="51"/>
  <c r="V909" i="51"/>
  <c r="W909" i="51"/>
  <c r="T909" i="51"/>
  <c r="S909" i="51"/>
  <c r="R909" i="51"/>
  <c r="Q909" i="51"/>
  <c r="P909" i="51"/>
  <c r="O909" i="51"/>
  <c r="N909" i="51"/>
  <c r="M909" i="51"/>
  <c r="AA925" i="51"/>
  <c r="Z925" i="51"/>
  <c r="Y925" i="51"/>
  <c r="X925" i="51"/>
  <c r="V925" i="51"/>
  <c r="W925" i="51"/>
  <c r="T925" i="51"/>
  <c r="S925" i="51"/>
  <c r="R925" i="51"/>
  <c r="Q925" i="51"/>
  <c r="P925" i="51"/>
  <c r="O925" i="51"/>
  <c r="N925" i="51"/>
  <c r="M925" i="51"/>
  <c r="AA941" i="51"/>
  <c r="Z941" i="51"/>
  <c r="Y941" i="51"/>
  <c r="X941" i="51"/>
  <c r="V941" i="51"/>
  <c r="W941" i="51"/>
  <c r="T941" i="51"/>
  <c r="S941" i="51"/>
  <c r="R941" i="51"/>
  <c r="Q941" i="51"/>
  <c r="P941" i="51"/>
  <c r="O941" i="51"/>
  <c r="N941" i="51"/>
  <c r="M941" i="51"/>
  <c r="AA957" i="51"/>
  <c r="Z957" i="51"/>
  <c r="Y957" i="51"/>
  <c r="X957" i="51"/>
  <c r="W957" i="51"/>
  <c r="V957" i="51"/>
  <c r="T957" i="51"/>
  <c r="S957" i="51"/>
  <c r="R957" i="51"/>
  <c r="Q957" i="51"/>
  <c r="P957" i="51"/>
  <c r="O957" i="51"/>
  <c r="N957" i="51"/>
  <c r="M957" i="51"/>
  <c r="AA973" i="51"/>
  <c r="Z973" i="51"/>
  <c r="Y973" i="51"/>
  <c r="X973" i="51"/>
  <c r="W973" i="51"/>
  <c r="V973" i="51"/>
  <c r="T973" i="51"/>
  <c r="S973" i="51"/>
  <c r="R973" i="51"/>
  <c r="Q973" i="51"/>
  <c r="P973" i="51"/>
  <c r="O973" i="51"/>
  <c r="N973" i="51"/>
  <c r="M973" i="51"/>
  <c r="AA989" i="51"/>
  <c r="Z989" i="51"/>
  <c r="Y989" i="51"/>
  <c r="X989" i="51"/>
  <c r="V989" i="51"/>
  <c r="W989" i="51"/>
  <c r="T989" i="51"/>
  <c r="S989" i="51"/>
  <c r="R989" i="51"/>
  <c r="Q989" i="51"/>
  <c r="P989" i="51"/>
  <c r="O989" i="51"/>
  <c r="N989" i="51"/>
  <c r="M989" i="51"/>
  <c r="AA678" i="51"/>
  <c r="Z678" i="51"/>
  <c r="Y678" i="51"/>
  <c r="X678" i="51"/>
  <c r="V678" i="51"/>
  <c r="W678" i="51"/>
  <c r="T678" i="51"/>
  <c r="S678" i="51"/>
  <c r="R678" i="51"/>
  <c r="Q678" i="51"/>
  <c r="P678" i="51"/>
  <c r="N678" i="51"/>
  <c r="O678" i="51"/>
  <c r="M678" i="51"/>
  <c r="Z750" i="51"/>
  <c r="AA750" i="51"/>
  <c r="Y750" i="51"/>
  <c r="X750" i="51"/>
  <c r="V750" i="51"/>
  <c r="W750" i="51"/>
  <c r="T750" i="51"/>
  <c r="S750" i="51"/>
  <c r="R750" i="51"/>
  <c r="Q750" i="51"/>
  <c r="P750" i="51"/>
  <c r="N750" i="51"/>
  <c r="O750" i="51"/>
  <c r="M750" i="51"/>
  <c r="AA808" i="51"/>
  <c r="Z808" i="51"/>
  <c r="Y808" i="51"/>
  <c r="X808" i="51"/>
  <c r="W808" i="51"/>
  <c r="V808" i="51"/>
  <c r="T808" i="51"/>
  <c r="S808" i="51"/>
  <c r="R808" i="51"/>
  <c r="Q808" i="51"/>
  <c r="O808" i="51"/>
  <c r="P808" i="51"/>
  <c r="M808" i="51"/>
  <c r="N808" i="51"/>
  <c r="AA856" i="51"/>
  <c r="Z856" i="51"/>
  <c r="Y856" i="51"/>
  <c r="X856" i="51"/>
  <c r="W856" i="51"/>
  <c r="V856" i="51"/>
  <c r="T856" i="51"/>
  <c r="S856" i="51"/>
  <c r="R856" i="51"/>
  <c r="Q856" i="51"/>
  <c r="O856" i="51"/>
  <c r="P856" i="51"/>
  <c r="M856" i="51"/>
  <c r="N856" i="51"/>
  <c r="AA920" i="51"/>
  <c r="Z920" i="51"/>
  <c r="Y920" i="51"/>
  <c r="X920" i="51"/>
  <c r="W920" i="51"/>
  <c r="V920" i="51"/>
  <c r="T920" i="51"/>
  <c r="S920" i="51"/>
  <c r="R920" i="51"/>
  <c r="Q920" i="51"/>
  <c r="O920" i="51"/>
  <c r="P920" i="51"/>
  <c r="M920" i="51"/>
  <c r="N920" i="51"/>
  <c r="AA968" i="51"/>
  <c r="Z968" i="51"/>
  <c r="Y968" i="51"/>
  <c r="X968" i="51"/>
  <c r="W968" i="51"/>
  <c r="V968" i="51"/>
  <c r="T968" i="51"/>
  <c r="S968" i="51"/>
  <c r="R968" i="51"/>
  <c r="Q968" i="51"/>
  <c r="O968" i="51"/>
  <c r="P968" i="51"/>
  <c r="M968" i="51"/>
  <c r="N968" i="51"/>
  <c r="A23" i="37"/>
  <c r="A28" i="37"/>
  <c r="A41" i="37"/>
  <c r="A13" i="37"/>
  <c r="A35" i="37"/>
  <c r="A34" i="37"/>
  <c r="A26" i="37"/>
  <c r="A42" i="37"/>
  <c r="A36" i="37"/>
  <c r="A27" i="37"/>
  <c r="A31" i="37"/>
  <c r="A38" i="37"/>
  <c r="A29" i="37"/>
  <c r="A32" i="37"/>
  <c r="A33" i="37"/>
  <c r="A24" i="37"/>
  <c r="A20" i="37"/>
  <c r="A21" i="37"/>
  <c r="A19" i="37"/>
  <c r="A15" i="37"/>
  <c r="A9" i="37"/>
  <c r="A3" i="50" s="1"/>
  <c r="B3" i="50" s="1"/>
  <c r="A11" i="37"/>
  <c r="A12" i="37"/>
  <c r="A25" i="37"/>
  <c r="A22" i="37"/>
  <c r="A39" i="37"/>
  <c r="A30" i="37"/>
  <c r="A18" i="37"/>
  <c r="A10" i="37"/>
  <c r="A14" i="37"/>
  <c r="A16" i="37"/>
  <c r="A17" i="37"/>
  <c r="A37" i="37"/>
  <c r="A2" i="50"/>
  <c r="B2" i="50" s="1"/>
  <c r="A40" i="37"/>
  <c r="E14" i="51" l="1"/>
  <c r="A24" i="50"/>
  <c r="B24" i="50" s="1"/>
  <c r="D31" i="51"/>
  <c r="E31" i="51"/>
  <c r="C31" i="51"/>
  <c r="F31" i="51"/>
  <c r="G31" i="51"/>
  <c r="H31" i="51"/>
  <c r="A11" i="50"/>
  <c r="B11" i="50" s="1"/>
  <c r="G18" i="51"/>
  <c r="H18" i="51"/>
  <c r="C18" i="51"/>
  <c r="D18" i="51"/>
  <c r="E18" i="51"/>
  <c r="F18" i="51"/>
  <c r="A4" i="50"/>
  <c r="B4" i="50" s="1"/>
  <c r="G11" i="51"/>
  <c r="F11" i="51"/>
  <c r="D11" i="51"/>
  <c r="H11" i="51"/>
  <c r="C11" i="51"/>
  <c r="E11" i="51"/>
  <c r="A12" i="50"/>
  <c r="B12" i="50" s="1"/>
  <c r="G19" i="51"/>
  <c r="F19" i="51"/>
  <c r="D19" i="51"/>
  <c r="H19" i="51"/>
  <c r="C19" i="51"/>
  <c r="E19" i="51"/>
  <c r="B16" i="51"/>
  <c r="N16" i="51" s="1"/>
  <c r="C16" i="51"/>
  <c r="D16" i="51"/>
  <c r="E16" i="51"/>
  <c r="G16" i="51"/>
  <c r="F16" i="51"/>
  <c r="H16" i="51"/>
  <c r="D39" i="51"/>
  <c r="E39" i="51"/>
  <c r="F39" i="51"/>
  <c r="G39" i="51"/>
  <c r="H39" i="51"/>
  <c r="C39" i="51"/>
  <c r="G14" i="51"/>
  <c r="F14" i="51"/>
  <c r="H14" i="51"/>
  <c r="C14" i="51"/>
  <c r="D14" i="51"/>
  <c r="C32" i="51"/>
  <c r="D32" i="51"/>
  <c r="E32" i="51"/>
  <c r="F32" i="51"/>
  <c r="G32" i="51"/>
  <c r="H32" i="51"/>
  <c r="C9" i="51"/>
  <c r="D9" i="51"/>
  <c r="E9" i="51"/>
  <c r="F9" i="51"/>
  <c r="G9" i="51"/>
  <c r="H9" i="51"/>
  <c r="C40" i="51"/>
  <c r="D40" i="51"/>
  <c r="E40" i="51"/>
  <c r="F40" i="51"/>
  <c r="G40" i="51"/>
  <c r="H40" i="51"/>
  <c r="B22" i="51"/>
  <c r="S22" i="51" s="1"/>
  <c r="E22" i="51"/>
  <c r="F22" i="51"/>
  <c r="G22" i="51"/>
  <c r="H22" i="51"/>
  <c r="C22" i="51"/>
  <c r="D22" i="51"/>
  <c r="B28" i="51"/>
  <c r="N28" i="51" s="1"/>
  <c r="F28" i="51"/>
  <c r="G28" i="51"/>
  <c r="H28" i="51"/>
  <c r="C28" i="51"/>
  <c r="D28" i="51"/>
  <c r="E28" i="51"/>
  <c r="A22" i="50"/>
  <c r="B22" i="50" s="1"/>
  <c r="F29" i="51"/>
  <c r="G29" i="51"/>
  <c r="H29" i="51"/>
  <c r="C29" i="51"/>
  <c r="D29" i="51"/>
  <c r="E29" i="51"/>
  <c r="G42" i="51"/>
  <c r="H42" i="51"/>
  <c r="C42" i="51"/>
  <c r="E42" i="51"/>
  <c r="D42" i="51"/>
  <c r="F42" i="51"/>
  <c r="A31" i="50"/>
  <c r="B31" i="50" s="1"/>
  <c r="E38" i="51"/>
  <c r="F38" i="51"/>
  <c r="G38" i="51"/>
  <c r="H38" i="51"/>
  <c r="C38" i="51"/>
  <c r="D38" i="51"/>
  <c r="B23" i="51"/>
  <c r="N23" i="51" s="1"/>
  <c r="D23" i="51"/>
  <c r="E23" i="51"/>
  <c r="F23" i="51"/>
  <c r="C23" i="51"/>
  <c r="G23" i="51"/>
  <c r="H23" i="51"/>
  <c r="G21" i="51"/>
  <c r="H21" i="51"/>
  <c r="C21" i="51"/>
  <c r="F21" i="51"/>
  <c r="D21" i="51"/>
  <c r="E21" i="51"/>
  <c r="F37" i="51"/>
  <c r="G37" i="51"/>
  <c r="H37" i="51"/>
  <c r="C37" i="51"/>
  <c r="D37" i="51"/>
  <c r="E37" i="51"/>
  <c r="C24" i="51"/>
  <c r="D24" i="51"/>
  <c r="E24" i="51"/>
  <c r="F24" i="51"/>
  <c r="G24" i="51"/>
  <c r="H24" i="51"/>
  <c r="B20" i="51"/>
  <c r="T20" i="51" s="1"/>
  <c r="C20" i="51"/>
  <c r="G20" i="51"/>
  <c r="F20" i="51"/>
  <c r="H20" i="51"/>
  <c r="D20" i="51"/>
  <c r="E20" i="51"/>
  <c r="A18" i="50"/>
  <c r="B18" i="50" s="1"/>
  <c r="H25" i="51"/>
  <c r="C25" i="51"/>
  <c r="D25" i="51"/>
  <c r="E25" i="51"/>
  <c r="F25" i="51"/>
  <c r="G25" i="51"/>
  <c r="A10" i="50"/>
  <c r="B10" i="50" s="1"/>
  <c r="H17" i="51"/>
  <c r="C17" i="51"/>
  <c r="D17" i="51"/>
  <c r="E17" i="51"/>
  <c r="G17" i="51"/>
  <c r="F17" i="51"/>
  <c r="E13" i="51"/>
  <c r="G13" i="51"/>
  <c r="F13" i="51"/>
  <c r="H13" i="51"/>
  <c r="C13" i="51"/>
  <c r="D13" i="51"/>
  <c r="G34" i="51"/>
  <c r="H34" i="51"/>
  <c r="C34" i="51"/>
  <c r="D34" i="51"/>
  <c r="E34" i="51"/>
  <c r="F34" i="51"/>
  <c r="B27" i="51"/>
  <c r="O27" i="51" s="1"/>
  <c r="G27" i="51"/>
  <c r="D27" i="51"/>
  <c r="H27" i="51"/>
  <c r="C27" i="51"/>
  <c r="E27" i="51"/>
  <c r="F27" i="51"/>
  <c r="A34" i="50"/>
  <c r="B34" i="50" s="1"/>
  <c r="H41" i="51"/>
  <c r="C41" i="51"/>
  <c r="D41" i="51"/>
  <c r="E41" i="51"/>
  <c r="F41" i="51"/>
  <c r="G41" i="51"/>
  <c r="G26" i="51"/>
  <c r="H26" i="51"/>
  <c r="C26" i="51"/>
  <c r="D26" i="51"/>
  <c r="E26" i="51"/>
  <c r="F26" i="51"/>
  <c r="A8" i="50"/>
  <c r="B8" i="50" s="1"/>
  <c r="D15" i="51"/>
  <c r="E15" i="51"/>
  <c r="F15" i="51"/>
  <c r="G15" i="51"/>
  <c r="H15" i="51"/>
  <c r="C15" i="51"/>
  <c r="B12" i="51"/>
  <c r="T12" i="51" s="1"/>
  <c r="G12" i="51"/>
  <c r="F12" i="51"/>
  <c r="H12" i="51"/>
  <c r="C12" i="51"/>
  <c r="D12" i="51"/>
  <c r="E12" i="51"/>
  <c r="A26" i="50"/>
  <c r="B26" i="50" s="1"/>
  <c r="H33" i="51"/>
  <c r="C33" i="51"/>
  <c r="D33" i="51"/>
  <c r="E33" i="51"/>
  <c r="F33" i="51"/>
  <c r="G33" i="51"/>
  <c r="G35" i="51"/>
  <c r="D35" i="51"/>
  <c r="H35" i="51"/>
  <c r="C35" i="51"/>
  <c r="E35" i="51"/>
  <c r="F35" i="51"/>
  <c r="G43" i="51"/>
  <c r="H43" i="51"/>
  <c r="D43" i="51"/>
  <c r="C43" i="51"/>
  <c r="E43" i="51"/>
  <c r="F43" i="51"/>
  <c r="B10" i="51"/>
  <c r="G10" i="51"/>
  <c r="H10" i="51"/>
  <c r="C10" i="51"/>
  <c r="D10" i="51"/>
  <c r="E10" i="51"/>
  <c r="F10" i="51"/>
  <c r="E30" i="51"/>
  <c r="D30" i="51"/>
  <c r="F30" i="51"/>
  <c r="G30" i="51"/>
  <c r="H30" i="51"/>
  <c r="C30" i="51"/>
  <c r="F36" i="51"/>
  <c r="C36" i="51"/>
  <c r="G36" i="51"/>
  <c r="H36" i="51"/>
  <c r="D36" i="51"/>
  <c r="E36" i="51"/>
  <c r="V22" i="51"/>
  <c r="M22" i="51"/>
  <c r="B11" i="51"/>
  <c r="M11" i="51" s="1"/>
  <c r="N22" i="51"/>
  <c r="Z22" i="51"/>
  <c r="B33" i="51"/>
  <c r="P33" i="51" s="1"/>
  <c r="B13" i="51"/>
  <c r="P13" i="51" s="1"/>
  <c r="R22" i="51"/>
  <c r="Z23" i="51"/>
  <c r="T22" i="51"/>
  <c r="B40" i="51"/>
  <c r="B21" i="51"/>
  <c r="A14" i="50"/>
  <c r="B14" i="50" s="1"/>
  <c r="B38" i="51"/>
  <c r="A6" i="50"/>
  <c r="B6" i="50" s="1"/>
  <c r="A5" i="50"/>
  <c r="B5" i="50" s="1"/>
  <c r="B31" i="51"/>
  <c r="B9" i="51"/>
  <c r="Q22" i="51"/>
  <c r="W22" i="51"/>
  <c r="X22" i="51"/>
  <c r="O22" i="51"/>
  <c r="A19" i="50"/>
  <c r="B19" i="50" s="1"/>
  <c r="B26" i="51"/>
  <c r="A9" i="50"/>
  <c r="B9" i="50" s="1"/>
  <c r="B18" i="51"/>
  <c r="B19" i="51"/>
  <c r="Y22" i="51"/>
  <c r="A25" i="50"/>
  <c r="B25" i="50" s="1"/>
  <c r="B32" i="51"/>
  <c r="B41" i="51"/>
  <c r="A16" i="50"/>
  <c r="B16" i="50" s="1"/>
  <c r="A33" i="50"/>
  <c r="B33" i="50" s="1"/>
  <c r="A13" i="50"/>
  <c r="B13" i="50" s="1"/>
  <c r="B15" i="51"/>
  <c r="B17" i="51"/>
  <c r="P22" i="51"/>
  <c r="AA22" i="51"/>
  <c r="A23" i="50"/>
  <c r="B23" i="50" s="1"/>
  <c r="B24" i="51"/>
  <c r="B25" i="51"/>
  <c r="B29" i="51"/>
  <c r="B36" i="51"/>
  <c r="M28" i="51"/>
  <c r="B37" i="51"/>
  <c r="A20" i="50"/>
  <c r="B20" i="50" s="1"/>
  <c r="B39" i="51"/>
  <c r="B30" i="51"/>
  <c r="B43" i="51"/>
  <c r="B35" i="51"/>
  <c r="B42" i="51"/>
  <c r="B34" i="51"/>
  <c r="A27" i="50"/>
  <c r="B27" i="50" s="1"/>
  <c r="A15" i="50"/>
  <c r="B15" i="50" s="1"/>
  <c r="A32" i="50"/>
  <c r="B32" i="50" s="1"/>
  <c r="V28" i="51"/>
  <c r="S28" i="51"/>
  <c r="A21" i="50"/>
  <c r="B21" i="50" s="1"/>
  <c r="A7" i="50"/>
  <c r="B7" i="50" s="1"/>
  <c r="A28" i="50"/>
  <c r="B28" i="50" s="1"/>
  <c r="A35" i="50"/>
  <c r="B35" i="50" s="1"/>
  <c r="A17" i="50"/>
  <c r="B17" i="50" s="1"/>
  <c r="A30" i="50"/>
  <c r="B30" i="50" s="1"/>
  <c r="B14" i="51"/>
  <c r="A36" i="50"/>
  <c r="B36" i="50" s="1"/>
  <c r="A29" i="50"/>
  <c r="B29" i="50" s="1"/>
  <c r="Y23" i="51" l="1"/>
  <c r="Q28" i="51"/>
  <c r="P28" i="51"/>
  <c r="R28" i="51"/>
  <c r="T28" i="51"/>
  <c r="AA28" i="51"/>
  <c r="Z28" i="51"/>
  <c r="X28" i="51"/>
  <c r="W28" i="51"/>
  <c r="O28" i="51"/>
  <c r="Y28" i="51"/>
  <c r="X12" i="51"/>
  <c r="N12" i="51"/>
  <c r="P23" i="51"/>
  <c r="T23" i="51"/>
  <c r="M23" i="51"/>
  <c r="Z16" i="51"/>
  <c r="P16" i="51"/>
  <c r="O16" i="51"/>
  <c r="N20" i="51"/>
  <c r="Y20" i="51"/>
  <c r="W16" i="51"/>
  <c r="X20" i="51"/>
  <c r="Q16" i="51"/>
  <c r="S27" i="51"/>
  <c r="M27" i="51"/>
  <c r="X27" i="51"/>
  <c r="Q20" i="51"/>
  <c r="O23" i="51"/>
  <c r="Q23" i="51"/>
  <c r="V23" i="51"/>
  <c r="S23" i="51"/>
  <c r="AA23" i="51"/>
  <c r="X23" i="51"/>
  <c r="R23" i="51"/>
  <c r="N27" i="51"/>
  <c r="W23" i="51"/>
  <c r="V12" i="51"/>
  <c r="M12" i="51"/>
  <c r="O12" i="51"/>
  <c r="AA12" i="51"/>
  <c r="Y12" i="51"/>
  <c r="R12" i="51"/>
  <c r="Q12" i="51"/>
  <c r="W12" i="51"/>
  <c r="S12" i="51"/>
  <c r="P12" i="51"/>
  <c r="Z12" i="51"/>
  <c r="V27" i="51"/>
  <c r="R27" i="51"/>
  <c r="W27" i="51"/>
  <c r="AA27" i="51"/>
  <c r="Z27" i="51"/>
  <c r="P27" i="51"/>
  <c r="Y27" i="51"/>
  <c r="T27" i="51"/>
  <c r="Q27" i="51"/>
  <c r="Z11" i="51"/>
  <c r="N10" i="51"/>
  <c r="O11" i="51"/>
  <c r="T13" i="51"/>
  <c r="O13" i="51"/>
  <c r="Z10" i="51"/>
  <c r="Y10" i="51"/>
  <c r="T10" i="51"/>
  <c r="P20" i="51"/>
  <c r="R20" i="51"/>
  <c r="Z20" i="51"/>
  <c r="S13" i="51"/>
  <c r="Y16" i="51"/>
  <c r="W20" i="51"/>
  <c r="O20" i="51"/>
  <c r="S16" i="51"/>
  <c r="T16" i="51"/>
  <c r="R13" i="51"/>
  <c r="V16" i="51"/>
  <c r="M20" i="51"/>
  <c r="S20" i="51"/>
  <c r="M16" i="51"/>
  <c r="V10" i="51"/>
  <c r="W11" i="51"/>
  <c r="R16" i="51"/>
  <c r="P10" i="51"/>
  <c r="V20" i="51"/>
  <c r="AA20" i="51"/>
  <c r="W10" i="51"/>
  <c r="X16" i="51"/>
  <c r="W13" i="51"/>
  <c r="AA16" i="51"/>
  <c r="AA10" i="51"/>
  <c r="Q10" i="51"/>
  <c r="R10" i="51"/>
  <c r="S10" i="51"/>
  <c r="O10" i="51"/>
  <c r="N11" i="51"/>
  <c r="M10" i="51"/>
  <c r="X10" i="51"/>
  <c r="R11" i="51"/>
  <c r="Z33" i="51"/>
  <c r="S33" i="51"/>
  <c r="Q33" i="51"/>
  <c r="M33" i="51"/>
  <c r="N33" i="51"/>
  <c r="O33" i="51"/>
  <c r="T33" i="51"/>
  <c r="V33" i="51"/>
  <c r="R33" i="51"/>
  <c r="Y33" i="51"/>
  <c r="W33" i="51"/>
  <c r="AA33" i="51"/>
  <c r="X33" i="51"/>
  <c r="X11" i="51"/>
  <c r="Y11" i="51"/>
  <c r="M13" i="51"/>
  <c r="X13" i="51"/>
  <c r="AA13" i="51"/>
  <c r="P11" i="51"/>
  <c r="V13" i="51"/>
  <c r="N13" i="51"/>
  <c r="Z13" i="51"/>
  <c r="Q13" i="51"/>
  <c r="Y13" i="51"/>
  <c r="S11" i="51"/>
  <c r="V11" i="51"/>
  <c r="AA11" i="51"/>
  <c r="T11" i="51"/>
  <c r="Q11" i="51"/>
  <c r="AA25" i="51"/>
  <c r="T25" i="51"/>
  <c r="Z25" i="51"/>
  <c r="Q25" i="51"/>
  <c r="P25" i="51"/>
  <c r="N25" i="51"/>
  <c r="Y25" i="51"/>
  <c r="M25" i="51"/>
  <c r="X25" i="51"/>
  <c r="O25" i="51"/>
  <c r="W25" i="51"/>
  <c r="S25" i="51"/>
  <c r="V25" i="51"/>
  <c r="R25" i="51"/>
  <c r="X15" i="51"/>
  <c r="N15" i="51"/>
  <c r="V15" i="51"/>
  <c r="Q15" i="51"/>
  <c r="R15" i="51"/>
  <c r="AA15" i="51"/>
  <c r="Y15" i="51"/>
  <c r="P15" i="51"/>
  <c r="M15" i="51"/>
  <c r="Z15" i="51"/>
  <c r="W15" i="51"/>
  <c r="T15" i="51"/>
  <c r="O15" i="51"/>
  <c r="S15" i="51"/>
  <c r="P40" i="51"/>
  <c r="Q40" i="51"/>
  <c r="Z40" i="51"/>
  <c r="T40" i="51"/>
  <c r="O40" i="51"/>
  <c r="W40" i="51"/>
  <c r="V40" i="51"/>
  <c r="S40" i="51"/>
  <c r="R40" i="51"/>
  <c r="AA40" i="51"/>
  <c r="N40" i="51"/>
  <c r="X40" i="51"/>
  <c r="Y40" i="51"/>
  <c r="M40" i="51"/>
  <c r="M24" i="51"/>
  <c r="S24" i="51"/>
  <c r="AA24" i="51"/>
  <c r="R24" i="51"/>
  <c r="Z24" i="51"/>
  <c r="O24" i="51"/>
  <c r="Y24" i="51"/>
  <c r="Q24" i="51"/>
  <c r="X24" i="51"/>
  <c r="T24" i="51"/>
  <c r="N24" i="51"/>
  <c r="P24" i="51"/>
  <c r="W24" i="51"/>
  <c r="V24" i="51"/>
  <c r="Z32" i="51"/>
  <c r="O32" i="51"/>
  <c r="N32" i="51"/>
  <c r="T32" i="51"/>
  <c r="R32" i="51"/>
  <c r="P32" i="51"/>
  <c r="S32" i="51"/>
  <c r="Y32" i="51"/>
  <c r="AA32" i="51"/>
  <c r="M32" i="51"/>
  <c r="W32" i="51"/>
  <c r="X32" i="51"/>
  <c r="V32" i="51"/>
  <c r="N3" i="51"/>
  <c r="Q32" i="51"/>
  <c r="P34" i="51"/>
  <c r="X34" i="51"/>
  <c r="Z34" i="51"/>
  <c r="AA34" i="51"/>
  <c r="V34" i="51"/>
  <c r="W34" i="51"/>
  <c r="R34" i="51"/>
  <c r="M34" i="51"/>
  <c r="N34" i="51"/>
  <c r="Y34" i="51"/>
  <c r="T34" i="51"/>
  <c r="O34" i="51"/>
  <c r="S34" i="51"/>
  <c r="Q34" i="51"/>
  <c r="N38" i="51"/>
  <c r="X38" i="51"/>
  <c r="AA38" i="51"/>
  <c r="T38" i="51"/>
  <c r="V38" i="51"/>
  <c r="W38" i="51"/>
  <c r="R38" i="51"/>
  <c r="P38" i="51"/>
  <c r="O38" i="51"/>
  <c r="Q38" i="51"/>
  <c r="S38" i="51"/>
  <c r="M38" i="51"/>
  <c r="Y38" i="51"/>
  <c r="Z38" i="51"/>
  <c r="W42" i="51"/>
  <c r="Y42" i="51"/>
  <c r="S42" i="51"/>
  <c r="T42" i="51"/>
  <c r="P42" i="51"/>
  <c r="Q42" i="51"/>
  <c r="M42" i="51"/>
  <c r="Z42" i="51"/>
  <c r="O42" i="51"/>
  <c r="V42" i="51"/>
  <c r="R42" i="51"/>
  <c r="X42" i="51"/>
  <c r="AA42" i="51"/>
  <c r="N42" i="51"/>
  <c r="W37" i="51"/>
  <c r="Q37" i="51"/>
  <c r="S37" i="51"/>
  <c r="M37" i="51"/>
  <c r="N37" i="51"/>
  <c r="R37" i="51"/>
  <c r="Z37" i="51"/>
  <c r="P37" i="51"/>
  <c r="V37" i="51"/>
  <c r="AA37" i="51"/>
  <c r="O37" i="51"/>
  <c r="X37" i="51"/>
  <c r="Y37" i="51"/>
  <c r="T37" i="51"/>
  <c r="V19" i="51"/>
  <c r="N19" i="51"/>
  <c r="O19" i="51"/>
  <c r="T19" i="51"/>
  <c r="P19" i="51"/>
  <c r="S19" i="51"/>
  <c r="R19" i="51"/>
  <c r="Y19" i="51"/>
  <c r="X19" i="51"/>
  <c r="M19" i="51"/>
  <c r="W19" i="51"/>
  <c r="AA19" i="51"/>
  <c r="Q19" i="51"/>
  <c r="Z19" i="51"/>
  <c r="X26" i="51"/>
  <c r="N26" i="51"/>
  <c r="W26" i="51"/>
  <c r="Z26" i="51"/>
  <c r="V26" i="51"/>
  <c r="Y26" i="51"/>
  <c r="AA26" i="51"/>
  <c r="T26" i="51"/>
  <c r="Q26" i="51"/>
  <c r="S26" i="51"/>
  <c r="M26" i="51"/>
  <c r="R26" i="51"/>
  <c r="O26" i="51"/>
  <c r="P26" i="51"/>
  <c r="P31" i="51"/>
  <c r="R31" i="51"/>
  <c r="Z31" i="51"/>
  <c r="O31" i="51"/>
  <c r="W31" i="51"/>
  <c r="Y31" i="51"/>
  <c r="M31" i="51"/>
  <c r="S31" i="51"/>
  <c r="X31" i="51"/>
  <c r="N31" i="51"/>
  <c r="AA31" i="51"/>
  <c r="Q31" i="51"/>
  <c r="T31" i="51"/>
  <c r="V31" i="51"/>
  <c r="AA21" i="51"/>
  <c r="Q21" i="51"/>
  <c r="R21" i="51"/>
  <c r="X21" i="51"/>
  <c r="O21" i="51"/>
  <c r="V21" i="51"/>
  <c r="N21" i="51"/>
  <c r="P21" i="51"/>
  <c r="M21" i="51"/>
  <c r="Y21" i="51"/>
  <c r="S21" i="51"/>
  <c r="T21" i="51"/>
  <c r="Z21" i="51"/>
  <c r="W21" i="51"/>
  <c r="X35" i="51"/>
  <c r="Z35" i="51"/>
  <c r="V35" i="51"/>
  <c r="O35" i="51"/>
  <c r="Y35" i="51"/>
  <c r="AA35" i="51"/>
  <c r="T35" i="51"/>
  <c r="W35" i="51"/>
  <c r="R35" i="51"/>
  <c r="M35" i="51"/>
  <c r="S35" i="51"/>
  <c r="N35" i="51"/>
  <c r="Q35" i="51"/>
  <c r="P35" i="51"/>
  <c r="P18" i="51"/>
  <c r="N18" i="51"/>
  <c r="Y18" i="51"/>
  <c r="T18" i="51"/>
  <c r="Q18" i="51"/>
  <c r="S18" i="51"/>
  <c r="Z18" i="51"/>
  <c r="V18" i="51"/>
  <c r="AA18" i="51"/>
  <c r="X18" i="51"/>
  <c r="O18" i="51"/>
  <c r="W18" i="51"/>
  <c r="R18" i="51"/>
  <c r="M18" i="51"/>
  <c r="V14" i="51"/>
  <c r="P14" i="51"/>
  <c r="R14" i="51"/>
  <c r="AA14" i="51"/>
  <c r="Q14" i="51"/>
  <c r="X14" i="51"/>
  <c r="W14" i="51"/>
  <c r="T14" i="51"/>
  <c r="S14" i="51"/>
  <c r="O14" i="51"/>
  <c r="N14" i="51"/>
  <c r="M14" i="51"/>
  <c r="Z14" i="51"/>
  <c r="Y14" i="51"/>
  <c r="T43" i="51"/>
  <c r="P43" i="51"/>
  <c r="Q43" i="51"/>
  <c r="M43" i="51"/>
  <c r="R43" i="51"/>
  <c r="X43" i="51"/>
  <c r="N43" i="51"/>
  <c r="O43" i="51"/>
  <c r="Z43" i="51"/>
  <c r="AA43" i="51"/>
  <c r="W43" i="51"/>
  <c r="V43" i="51"/>
  <c r="Y43" i="51"/>
  <c r="S43" i="51"/>
  <c r="T9" i="51"/>
  <c r="M9" i="51"/>
  <c r="R9" i="51"/>
  <c r="Y9" i="51"/>
  <c r="W9" i="51"/>
  <c r="N9" i="51"/>
  <c r="P9" i="51"/>
  <c r="S9" i="51"/>
  <c r="Z9" i="51"/>
  <c r="V9" i="51"/>
  <c r="AA9" i="51"/>
  <c r="O9" i="51"/>
  <c r="X9" i="51"/>
  <c r="Q9" i="51"/>
  <c r="S30" i="51"/>
  <c r="M30" i="51"/>
  <c r="N30" i="51"/>
  <c r="P30" i="51"/>
  <c r="AA30" i="51"/>
  <c r="Z30" i="51"/>
  <c r="V30" i="51"/>
  <c r="Q30" i="51"/>
  <c r="R30" i="51"/>
  <c r="T30" i="51"/>
  <c r="O30" i="51"/>
  <c r="Y30" i="51"/>
  <c r="X30" i="51"/>
  <c r="W30" i="51"/>
  <c r="W36" i="51"/>
  <c r="T36" i="51"/>
  <c r="N36" i="51"/>
  <c r="Q36" i="51"/>
  <c r="Z36" i="51"/>
  <c r="M36" i="51"/>
  <c r="V36" i="51"/>
  <c r="P36" i="51"/>
  <c r="R36" i="51"/>
  <c r="AA36" i="51"/>
  <c r="O36" i="51"/>
  <c r="S36" i="51"/>
  <c r="Y36" i="51"/>
  <c r="X36" i="51"/>
  <c r="AE4" i="51"/>
  <c r="P39" i="51"/>
  <c r="R39" i="51"/>
  <c r="Z39" i="51"/>
  <c r="O39" i="51"/>
  <c r="W39" i="51"/>
  <c r="Q39" i="51"/>
  <c r="S39" i="51"/>
  <c r="M39" i="51"/>
  <c r="N39" i="51"/>
  <c r="Y39" i="51"/>
  <c r="T39" i="51"/>
  <c r="AA39" i="51"/>
  <c r="X39" i="51"/>
  <c r="V39" i="51"/>
  <c r="T29" i="51"/>
  <c r="M29" i="51"/>
  <c r="R29" i="51"/>
  <c r="S29" i="51"/>
  <c r="P29" i="51"/>
  <c r="X29" i="51"/>
  <c r="N29" i="51"/>
  <c r="Z29" i="51"/>
  <c r="W29" i="51"/>
  <c r="Y29" i="51"/>
  <c r="V29" i="51"/>
  <c r="Q29" i="51"/>
  <c r="AA29" i="51"/>
  <c r="O29" i="51"/>
  <c r="Z17" i="51"/>
  <c r="S17" i="51"/>
  <c r="X17" i="51"/>
  <c r="V17" i="51"/>
  <c r="M17" i="51"/>
  <c r="Q17" i="51"/>
  <c r="T17" i="51"/>
  <c r="N17" i="51"/>
  <c r="P17" i="51"/>
  <c r="Y17" i="51"/>
  <c r="O17" i="51"/>
  <c r="AA17" i="51"/>
  <c r="R17" i="51"/>
  <c r="W17" i="51"/>
  <c r="AA41" i="51"/>
  <c r="S41" i="51"/>
  <c r="R41" i="51"/>
  <c r="W41" i="51"/>
  <c r="N41" i="51"/>
  <c r="Z41" i="51"/>
  <c r="Y41" i="51"/>
  <c r="T41" i="51"/>
  <c r="V41" i="51"/>
  <c r="Q41" i="51"/>
  <c r="O41" i="51"/>
  <c r="M41" i="51"/>
  <c r="P41" i="51"/>
  <c r="X41" i="51"/>
  <c r="AD4" i="51" l="1"/>
  <c r="B4" i="51" s="1"/>
  <c r="C4" i="51"/>
  <c r="C3" i="51"/>
  <c r="B3" i="51" l="1"/>
</calcChain>
</file>

<file path=xl/sharedStrings.xml><?xml version="1.0" encoding="utf-8"?>
<sst xmlns="http://schemas.openxmlformats.org/spreadsheetml/2006/main" count="99744" uniqueCount="3730">
  <si>
    <t>No</t>
  </si>
  <si>
    <t>ID</t>
  </si>
  <si>
    <t>Electric FAF</t>
  </si>
  <si>
    <t>Seattle</t>
  </si>
  <si>
    <t>Benton REA</t>
  </si>
  <si>
    <t>Big Bend</t>
  </si>
  <si>
    <t>Blachly-Lane</t>
  </si>
  <si>
    <t>Canby</t>
  </si>
  <si>
    <t>CEC</t>
  </si>
  <si>
    <t>Central Lincoln</t>
  </si>
  <si>
    <t>Albion</t>
  </si>
  <si>
    <t>Ashland</t>
  </si>
  <si>
    <t>Bandon</t>
  </si>
  <si>
    <t>Blaine</t>
  </si>
  <si>
    <t>Bonners Ferry</t>
  </si>
  <si>
    <t>Burley</t>
  </si>
  <si>
    <t>Cascade Locks</t>
  </si>
  <si>
    <t>Centralia</t>
  </si>
  <si>
    <t>Cheney</t>
  </si>
  <si>
    <t>Chewelah</t>
  </si>
  <si>
    <t>Declo</t>
  </si>
  <si>
    <t>Drain</t>
  </si>
  <si>
    <t>Ellensburg</t>
  </si>
  <si>
    <t>Forest Grove</t>
  </si>
  <si>
    <t>Hermiston</t>
  </si>
  <si>
    <t>Heyburn</t>
  </si>
  <si>
    <t>Idaho Falls Power</t>
  </si>
  <si>
    <t>McCleary</t>
  </si>
  <si>
    <t>Milton</t>
  </si>
  <si>
    <t>Milton-Freewater</t>
  </si>
  <si>
    <t>Minidoka</t>
  </si>
  <si>
    <t>Monmouth</t>
  </si>
  <si>
    <t>Plummer</t>
  </si>
  <si>
    <t>Port Angeles</t>
  </si>
  <si>
    <t>Richland</t>
  </si>
  <si>
    <t>Rupert</t>
  </si>
  <si>
    <t>Soda Springs</t>
  </si>
  <si>
    <t>Sumas</t>
  </si>
  <si>
    <t>Troy</t>
  </si>
  <si>
    <t>Weiser</t>
  </si>
  <si>
    <t>Clark</t>
  </si>
  <si>
    <t>Clatskanie</t>
  </si>
  <si>
    <t>Clearwater</t>
  </si>
  <si>
    <t>Columbia Basin</t>
  </si>
  <si>
    <t>Columbia Power</t>
  </si>
  <si>
    <t>Columbia River</t>
  </si>
  <si>
    <t>Columbia REA</t>
  </si>
  <si>
    <t>Consolidated</t>
  </si>
  <si>
    <t>Consumers</t>
  </si>
  <si>
    <t>Coos-Curry</t>
  </si>
  <si>
    <t>Douglas Elec</t>
  </si>
  <si>
    <t>East End</t>
  </si>
  <si>
    <t>Elmhurst</t>
  </si>
  <si>
    <t>Emerald</t>
  </si>
  <si>
    <t>Energy Northwest</t>
  </si>
  <si>
    <t>EWEB</t>
  </si>
  <si>
    <t>Expedition</t>
  </si>
  <si>
    <t>Fairchild</t>
  </si>
  <si>
    <t>Fall River</t>
  </si>
  <si>
    <t>Farmers</t>
  </si>
  <si>
    <t>Flathead</t>
  </si>
  <si>
    <t>Glacier</t>
  </si>
  <si>
    <t>Harney</t>
  </si>
  <si>
    <t>Hood River</t>
  </si>
  <si>
    <t>Idaho County</t>
  </si>
  <si>
    <t>Inland</t>
  </si>
  <si>
    <t>KTU</t>
  </si>
  <si>
    <t>Kootenai</t>
  </si>
  <si>
    <t>Lakeview</t>
  </si>
  <si>
    <t>Lane Electric</t>
  </si>
  <si>
    <t>Lincoln</t>
  </si>
  <si>
    <t>Lost River</t>
  </si>
  <si>
    <t>Lower Valley</t>
  </si>
  <si>
    <t>Midstate</t>
  </si>
  <si>
    <t>Mission Valley</t>
  </si>
  <si>
    <t>Missoula</t>
  </si>
  <si>
    <t>Modern</t>
  </si>
  <si>
    <t>Nespelem</t>
  </si>
  <si>
    <t>Northern Lights</t>
  </si>
  <si>
    <t>Northern Wasco</t>
  </si>
  <si>
    <t>Ohop</t>
  </si>
  <si>
    <t>Okanogan Coop</t>
  </si>
  <si>
    <t>Okanogan PUD</t>
  </si>
  <si>
    <t>OPALCO</t>
  </si>
  <si>
    <t>Oregon Trail</t>
  </si>
  <si>
    <t>Parkland</t>
  </si>
  <si>
    <t>Pend Oreille</t>
  </si>
  <si>
    <t>Peninsula</t>
  </si>
  <si>
    <t>Port</t>
  </si>
  <si>
    <t>Skamania</t>
  </si>
  <si>
    <t>Asotin PUD</t>
  </si>
  <si>
    <t>Benton PUD</t>
  </si>
  <si>
    <t>Clallam</t>
  </si>
  <si>
    <t>Cowlitz</t>
  </si>
  <si>
    <t>Ferry</t>
  </si>
  <si>
    <t>Franklin County</t>
  </si>
  <si>
    <t>Grays Harbor</t>
  </si>
  <si>
    <t>Kittitas</t>
  </si>
  <si>
    <t>Klickitat</t>
  </si>
  <si>
    <t>Lewis</t>
  </si>
  <si>
    <t>Wahkiakum</t>
  </si>
  <si>
    <t>Grant</t>
  </si>
  <si>
    <t>Pacific</t>
  </si>
  <si>
    <t>Jefferson</t>
  </si>
  <si>
    <t>Raft River</t>
  </si>
  <si>
    <t>Ravalli County</t>
  </si>
  <si>
    <t>Riverside Electric</t>
  </si>
  <si>
    <t>Salem</t>
  </si>
  <si>
    <t>Salmon River</t>
  </si>
  <si>
    <t>South Side</t>
  </si>
  <si>
    <t>Surprise Valley</t>
  </si>
  <si>
    <t>Tacoma Power</t>
  </si>
  <si>
    <t>Tanner</t>
  </si>
  <si>
    <t>McMinnville</t>
  </si>
  <si>
    <t>Tillamook</t>
  </si>
  <si>
    <t>Coulee Dam</t>
  </si>
  <si>
    <t>Eatonville</t>
  </si>
  <si>
    <t>Steilacoom</t>
  </si>
  <si>
    <t>UIUC</t>
  </si>
  <si>
    <t>United Electric</t>
  </si>
  <si>
    <t>DOE-RL</t>
  </si>
  <si>
    <t>NETL</t>
  </si>
  <si>
    <t>USN Bangor</t>
  </si>
  <si>
    <t>USN Bremerton</t>
  </si>
  <si>
    <t>USN Everett</t>
  </si>
  <si>
    <t>Vera</t>
  </si>
  <si>
    <t>Vigilante</t>
  </si>
  <si>
    <t>Wasco</t>
  </si>
  <si>
    <t>WREC</t>
  </si>
  <si>
    <t>West Oregon</t>
  </si>
  <si>
    <t>Yakama</t>
  </si>
  <si>
    <t>Version:</t>
  </si>
  <si>
    <t>Email Address of Submitter:</t>
  </si>
  <si>
    <t>Select Utility:</t>
  </si>
  <si>
    <t>&lt;SELECT UTILITY NAME&gt;</t>
  </si>
  <si>
    <t xml:space="preserve">CLICK ON HEADERS (BOTH REQUIREMENT &amp; NAMES) for field specific instructions.  Enter your information in the white space below starting with row 8.  </t>
  </si>
  <si>
    <t>For Reference Only - No Entry Needed</t>
  </si>
  <si>
    <t>PROTECTED</t>
  </si>
  <si>
    <t>REQUIRED</t>
  </si>
  <si>
    <t xml:space="preserve">REQUIRED FOR ALL MEASURES                                                                                                                                                                </t>
  </si>
  <si>
    <t xml:space="preserve">REQUIRED FOR SOME MEASURES </t>
  </si>
  <si>
    <t>REQUIRED FOR SOME MEASURES</t>
  </si>
  <si>
    <t>REQUIRED FOR PTCS</t>
  </si>
  <si>
    <t>OPTIONAL
(For utility use)</t>
  </si>
  <si>
    <t>CALCULATOR RESULTS
(Use ONLY for calculator outputs)</t>
  </si>
  <si>
    <t xml:space="preserve">SUMMARY OF REQUIRED INPUTS FOR COLUMNS H-Y                                                                            </t>
  </si>
  <si>
    <t>ROW NUMBER</t>
  </si>
  <si>
    <t>PROJECT NAME</t>
  </si>
  <si>
    <t>EEI PERCENTAGE</t>
  </si>
  <si>
    <t xml:space="preserve">REFERENCE NUMBER    </t>
  </si>
  <si>
    <t>QUANTITY</t>
  </si>
  <si>
    <t>COMPLETION DATE</t>
  </si>
  <si>
    <t>FEDERAL FACILITY</t>
  </si>
  <si>
    <t>UNIQUE  SITE ID</t>
  </si>
  <si>
    <t>SITE NAME</t>
  </si>
  <si>
    <t>STREET</t>
  </si>
  <si>
    <t>CITY</t>
  </si>
  <si>
    <t>STATE</t>
  </si>
  <si>
    <t>ZIP</t>
  </si>
  <si>
    <t>MANUFACTURER</t>
  </si>
  <si>
    <t>MODEL</t>
  </si>
  <si>
    <t>INSTALLED COST</t>
  </si>
  <si>
    <t>PRIMARY HEATING SYSTEM TYPE</t>
  </si>
  <si>
    <t>PTCS REGISTRY MEASURE ID</t>
  </si>
  <si>
    <t>WILDCARD</t>
  </si>
  <si>
    <t>CALCULATOR SAVINGS PER UNIT</t>
  </si>
  <si>
    <t>CALCULATOR REIMBURSEMENT PER UNIT</t>
  </si>
  <si>
    <t>CALCULATOR PROJECT COST</t>
  </si>
  <si>
    <t>CALCULATOR BC RATIO</t>
  </si>
  <si>
    <t>The following fields are required based on the measure entered; if indicated below, please ensure data is provided before uploading.</t>
  </si>
  <si>
    <t>000</t>
  </si>
  <si>
    <t>RWBHO11090</t>
  </si>
  <si>
    <t>Ex: 554654654654</t>
  </si>
  <si>
    <t>Example with all inputs</t>
  </si>
  <si>
    <t>Example Street</t>
  </si>
  <si>
    <t>Example City</t>
  </si>
  <si>
    <t>Ex: Mitsubishi</t>
  </si>
  <si>
    <t>Ex: MP-2099</t>
  </si>
  <si>
    <t>whatever you want</t>
  </si>
  <si>
    <t>State</t>
  </si>
  <si>
    <t>Unique UIR No</t>
  </si>
  <si>
    <t>Yes</t>
  </si>
  <si>
    <t>Heat Pump</t>
  </si>
  <si>
    <t>Zonal or DHP</t>
  </si>
  <si>
    <t>Project Name</t>
  </si>
  <si>
    <t>Reference Number</t>
  </si>
  <si>
    <t>Quantity</t>
  </si>
  <si>
    <t>Completion Date</t>
  </si>
  <si>
    <t>Federal Facility</t>
  </si>
  <si>
    <t>Unique Site ID</t>
  </si>
  <si>
    <t>Site Name</t>
  </si>
  <si>
    <t>Street</t>
  </si>
  <si>
    <t>City</t>
  </si>
  <si>
    <t>Zip</t>
  </si>
  <si>
    <t>Manufacturer</t>
  </si>
  <si>
    <t>Model</t>
  </si>
  <si>
    <t>Installed Cost</t>
  </si>
  <si>
    <t>Primary Heating Type</t>
  </si>
  <si>
    <t>Savings Per Unit</t>
  </si>
  <si>
    <t>Reimbursement Per Unit</t>
  </si>
  <si>
    <t>Project Cost</t>
  </si>
  <si>
    <t>BC Ratio</t>
  </si>
  <si>
    <t>Primary Heating System Type</t>
  </si>
  <si>
    <t>Low Income Measure Costs</t>
  </si>
  <si>
    <t>Low Income Repair Costs</t>
  </si>
  <si>
    <t>Federal</t>
  </si>
  <si>
    <t>Funding Source</t>
  </si>
  <si>
    <t>Third Party Pgrm</t>
  </si>
  <si>
    <t>Account_Name</t>
  </si>
  <si>
    <t>BES_Number</t>
  </si>
  <si>
    <t>EEI</t>
  </si>
  <si>
    <t>SSSS</t>
  </si>
  <si>
    <t>CA</t>
  </si>
  <si>
    <t>Self-funded</t>
  </si>
  <si>
    <t>Non-reportable</t>
  </si>
  <si>
    <t>MT</t>
  </si>
  <si>
    <t>NV</t>
  </si>
  <si>
    <t>OR</t>
  </si>
  <si>
    <t>UT</t>
  </si>
  <si>
    <t>WA</t>
  </si>
  <si>
    <t>WY</t>
  </si>
  <si>
    <t>Mason Co 1</t>
  </si>
  <si>
    <t>Mason Co 3</t>
  </si>
  <si>
    <t>Snohomish PUD</t>
  </si>
  <si>
    <t>Springfield</t>
  </si>
  <si>
    <t>Umatilla</t>
  </si>
  <si>
    <t>USBR General</t>
  </si>
  <si>
    <t>Whatcom Co 1</t>
  </si>
  <si>
    <t>PTCS Measure Id</t>
  </si>
  <si>
    <t>Concatenate Required inputs</t>
  </si>
  <si>
    <t>;;; col 18</t>
  </si>
  <si>
    <t>Text to Columns</t>
  </si>
  <si>
    <t>Required</t>
  </si>
  <si>
    <t xml:space="preserve"> Model</t>
  </si>
  <si>
    <t xml:space="preserve"> Street</t>
  </si>
  <si>
    <t xml:space="preserve"> City</t>
  </si>
  <si>
    <t xml:space="preserve"> State</t>
  </si>
  <si>
    <t xml:space="preserve"> Zip</t>
  </si>
  <si>
    <t xml:space="preserve"> Savings Per Unit</t>
  </si>
  <si>
    <t xml:space="preserve"> Reimbursement Per Unit</t>
  </si>
  <si>
    <t xml:space="preserve"> Measure Id</t>
  </si>
  <si>
    <t xml:space="preserve"> Primary Heating Type</t>
  </si>
  <si>
    <t xml:space="preserve"> Manufacturer</t>
  </si>
  <si>
    <t xml:space="preserve"> Installed Cost</t>
  </si>
  <si>
    <t xml:space="preserve"> Site Name</t>
  </si>
  <si>
    <t xml:space="preserve"> Project Cost</t>
  </si>
  <si>
    <t xml:space="preserve"> BC Ratio</t>
  </si>
  <si>
    <t>MeasureId</t>
  </si>
  <si>
    <t>Wildcard</t>
  </si>
  <si>
    <t>Optional</t>
  </si>
  <si>
    <t>Heating Zone</t>
  </si>
  <si>
    <t>Cooling Zone</t>
  </si>
  <si>
    <t>Sector</t>
  </si>
  <si>
    <t>End Use</t>
  </si>
  <si>
    <t>Category</t>
  </si>
  <si>
    <t>Technology/Activity/Practice</t>
  </si>
  <si>
    <t>Key Characteristics 1</t>
  </si>
  <si>
    <t>Key Characteristics 2</t>
  </si>
  <si>
    <t>Key Characteristics 3</t>
  </si>
  <si>
    <t>Key Characteristics 4</t>
  </si>
  <si>
    <t>Annual Savings @ Generator Busbar (kwh/yr)</t>
  </si>
  <si>
    <t>Payment ($/unit)</t>
  </si>
  <si>
    <t>Annual Savings @ Site (kwh/yr)</t>
  </si>
  <si>
    <t>Measure Name</t>
  </si>
  <si>
    <t>Program</t>
  </si>
  <si>
    <t>Vintage</t>
  </si>
  <si>
    <t>Primary Building Type</t>
  </si>
  <si>
    <t>Delivery Mechanism</t>
  </si>
  <si>
    <t>Incremental Capital Cost ($/unit)</t>
  </si>
  <si>
    <t>Measure Life (years)</t>
  </si>
  <si>
    <t>BPA Effective Date</t>
  </si>
  <si>
    <t>BPA Expiration Date</t>
  </si>
  <si>
    <t>Unit Type of Savings/Payment</t>
  </si>
  <si>
    <t>Installed Efficiency Level/Rating</t>
  </si>
  <si>
    <t>Installation Location</t>
  </si>
  <si>
    <t>Efficient Case Savings Characteristics</t>
  </si>
  <si>
    <t>Baseline Characteristics</t>
  </si>
  <si>
    <t>RTF UES Measure Status</t>
  </si>
  <si>
    <t>RTF Effective Date</t>
  </si>
  <si>
    <t>Workbook Link</t>
  </si>
  <si>
    <t>Power System Coincident Peak Reduction (KW)</t>
  </si>
  <si>
    <t>Distribution System Peak Load Reduction (kW)</t>
  </si>
  <si>
    <t>Total Societal Benefit/ Cost Ratio</t>
  </si>
  <si>
    <t>Cost Effective</t>
  </si>
  <si>
    <t>Levelized Cost (mills/kWh)</t>
  </si>
  <si>
    <t>C02 Reduction (tons in first year)</t>
  </si>
  <si>
    <t>Unit Cost Cap</t>
  </si>
  <si>
    <t>Measures Types</t>
  </si>
  <si>
    <t>PTCS</t>
  </si>
  <si>
    <t>Unit Types</t>
  </si>
  <si>
    <t>Tech Review</t>
  </si>
  <si>
    <t>Calculated UES Busbar Factor</t>
  </si>
  <si>
    <t>Forms required at time of invoice review</t>
  </si>
  <si>
    <t>AHVHC40210</t>
  </si>
  <si>
    <t>Heating Zone 1</t>
  </si>
  <si>
    <t>All Cooling Zones</t>
  </si>
  <si>
    <t>Agricultural</t>
  </si>
  <si>
    <t>HVAC</t>
  </si>
  <si>
    <t>HVAC System Controls</t>
  </si>
  <si>
    <t>Thermostatically Controlled Outlets</t>
  </si>
  <si>
    <t>Existing</t>
  </si>
  <si>
    <t>Non building measure</t>
  </si>
  <si>
    <t>Controlled outlet turns off no higher than 50 degrees</t>
  </si>
  <si>
    <t>Outlet was not previously controlled</t>
  </si>
  <si>
    <t>RTF Approved</t>
  </si>
  <si>
    <t>Standard</t>
  </si>
  <si>
    <t>Per Unit</t>
  </si>
  <si>
    <t>AHVHC40211</t>
  </si>
  <si>
    <t>Heating Zone 2</t>
  </si>
  <si>
    <t>AHVHC40212</t>
  </si>
  <si>
    <t>Heating Zone 3</t>
  </si>
  <si>
    <t>AIRHA40001</t>
  </si>
  <si>
    <t>All Heating Zones</t>
  </si>
  <si>
    <t>Irrigation</t>
  </si>
  <si>
    <t>Hardware</t>
  </si>
  <si>
    <t>Gasket Replacement</t>
  </si>
  <si>
    <t>Replace Leaking Drain Gaskets with New Gaskets</t>
  </si>
  <si>
    <t>Wheel-line, Hand-line, Lateral Move or Center Pivot Systems</t>
  </si>
  <si>
    <t>Gasket Replacement Replace Leaking Drain Gaskets with New Gaskets Wheel-line, Hand-line, Lateral Move or Center Pivot Systems</t>
  </si>
  <si>
    <t>New or Existing</t>
  </si>
  <si>
    <t>AIRHA40003</t>
  </si>
  <si>
    <t>Replace Pipe Section Gasket</t>
  </si>
  <si>
    <t>Wheel-lines, Hand-lines, Riser or Portable Main Line</t>
  </si>
  <si>
    <t>Gasket Replacement Replace Pipe Section Gasket Wheel-lines, Hand-lines, Riser or Portable Main Line</t>
  </si>
  <si>
    <t>Pipe and riser gasket</t>
  </si>
  <si>
    <t>Center Pivot or Lateral Move System</t>
  </si>
  <si>
    <t>AIRHA40006</t>
  </si>
  <si>
    <t>Hub Replacement</t>
  </si>
  <si>
    <t>Replace Thunderbird Wheel Line Hubs</t>
  </si>
  <si>
    <t>Wheel Line System</t>
  </si>
  <si>
    <t>Hub Replacement Replace Thunderbird Wheel Line Hubs Wheel Line System</t>
  </si>
  <si>
    <t>AIRHA40007</t>
  </si>
  <si>
    <t>Leveler Rebuild</t>
  </si>
  <si>
    <t>Rebuild or Replace Leaking or Malfunctioning Leveler with New or Rebuilt Leveler</t>
  </si>
  <si>
    <t>Leveler Rebuild Rebuild or Replace Leaking or Malfunctioning Leveler with New or Rebuilt Leveler Wheel Line System</t>
  </si>
  <si>
    <t>AIRHA40016</t>
  </si>
  <si>
    <t>Sprinkler Replacements</t>
  </si>
  <si>
    <t>Replace Leaking Impact Sprinkler with New or Rebuilt Impact Sprinkler</t>
  </si>
  <si>
    <t>Sprinkler Replacements Replace Leaking Impact Sprinkler with New or Rebuilt Impact Sprinkler Wheel-line, Hand-line, Lateral Move or Center Pivot Systems</t>
  </si>
  <si>
    <t>New</t>
  </si>
  <si>
    <t>Rotating Type Sprinkler</t>
  </si>
  <si>
    <t>Replace Impact Sprinkler</t>
  </si>
  <si>
    <t>AIRHA40019</t>
  </si>
  <si>
    <t>Nozzle Replacement</t>
  </si>
  <si>
    <t>Replace Nozzle</t>
  </si>
  <si>
    <t>Wheel-line or Hand-line System</t>
  </si>
  <si>
    <t>Nozzle Replacement Replace Nozzle Wheel-line or Hand-line System</t>
  </si>
  <si>
    <t>Sprinkler Upgrade</t>
  </si>
  <si>
    <t>Irrigation System Conversion to MESA from high pressure</t>
  </si>
  <si>
    <t>Sprinkler Upgrade Irrigation System Conversion to MESA from high pressure Center Pivot or Lateral Move System</t>
  </si>
  <si>
    <t>Sprinkler Package Replacements</t>
  </si>
  <si>
    <t>High Pressure Sprinkler Package</t>
  </si>
  <si>
    <t>Sprinkler Package Replacements High Pressure Sprinkler Package Center Pivot or Lateral Move System</t>
  </si>
  <si>
    <t>MESA Sprinkler Package</t>
  </si>
  <si>
    <t>Sprinkler Package Replacements MESA Sprinkler Package Center Pivot or Lateral Move System</t>
  </si>
  <si>
    <t>Irrigation System Conversion to LESA/LEPA/MDI from high pressure</t>
  </si>
  <si>
    <t>Irrigation System Conversion to LESA/LEPA/MDI from MESA</t>
  </si>
  <si>
    <t>LESA/LEPA/MDI Sprinkler Package</t>
  </si>
  <si>
    <t>Sprinkler Package Replacements LESA/LEPA/MDI Sprinkler Package Center Pivot or Lateral Move System</t>
  </si>
  <si>
    <t>Irrigation System Conversion to Low pressure from High pressure</t>
  </si>
  <si>
    <t>BPA Qualified</t>
  </si>
  <si>
    <t>Pumps and Fans</t>
  </si>
  <si>
    <t>Pump Testing Service</t>
  </si>
  <si>
    <t>Simple System Evaluation</t>
  </si>
  <si>
    <t>Pump Testing Service Simple System Evaluation</t>
  </si>
  <si>
    <t>Irrigation Pump Test</t>
  </si>
  <si>
    <t>Simple System or Open Discharge</t>
  </si>
  <si>
    <t>Pump Testing Service Irrigation Pump Test Simple System or Open Discharge</t>
  </si>
  <si>
    <t>System Analysis</t>
  </si>
  <si>
    <t>400 acres or less</t>
  </si>
  <si>
    <t>Pump Testing Service Irrigation Pump Test System Analysis 400 acres or less</t>
  </si>
  <si>
    <t>Over 400 acres</t>
  </si>
  <si>
    <t>Pump Testing Service Irrigation Pump Test System Analysis Over 400 acres</t>
  </si>
  <si>
    <t>Irrigation Pump Test (main pump)</t>
  </si>
  <si>
    <t>Complex System</t>
  </si>
  <si>
    <t>Pump Testing Service Irrigation Pump Test (main pump) Complex System Over 400 acres</t>
  </si>
  <si>
    <t>Irrigation Pump Test (booster pump)</t>
  </si>
  <si>
    <t>Pump Testing Service Irrigation Pump Test (booster pump) Complex System Over 400 acres</t>
  </si>
  <si>
    <t>Booster Pump</t>
  </si>
  <si>
    <t>Pump Efficiency Upgrade</t>
  </si>
  <si>
    <t>New Efficient Pump</t>
  </si>
  <si>
    <t>20 to 500 horsepower</t>
  </si>
  <si>
    <t>Bronze or Stainless Steel impeller</t>
  </si>
  <si>
    <t>Pump Efficiency Upgrade New Efficient Pump 20 to 500 horsepower Bronze or Stainless Steel impeller</t>
  </si>
  <si>
    <t>Non building measure (Motors)</t>
  </si>
  <si>
    <t>Instead of rebuild/repair</t>
  </si>
  <si>
    <t>Not Per Unit</t>
  </si>
  <si>
    <t>Motors/Drives</t>
  </si>
  <si>
    <t>Motors/Drives Controls</t>
  </si>
  <si>
    <t>Motors/Drives Control Improvements (VFD)</t>
  </si>
  <si>
    <t>On Irrigation Turbine Pump</t>
  </si>
  <si>
    <t>7.5 to 1000 horsepower</t>
  </si>
  <si>
    <t>Motors/Drives Control Improvements (VFD) On Irrigation Turbine Pump 7.5 to 1000 horsepower</t>
  </si>
  <si>
    <t>Calculated</t>
  </si>
  <si>
    <t>On Irrigation Centrifugal Pump</t>
  </si>
  <si>
    <t>Motors/Drives Control Improvements (VFD) On Irrigation Centrifugal Pump 7.5 to 1000 horsepower</t>
  </si>
  <si>
    <t>Motors</t>
  </si>
  <si>
    <t>Horsepower 15</t>
  </si>
  <si>
    <t>Horsepower 20</t>
  </si>
  <si>
    <t>Horsepower 25</t>
  </si>
  <si>
    <t>Horsepower 30</t>
  </si>
  <si>
    <t>Horsepower 40</t>
  </si>
  <si>
    <t>Horsepower 50</t>
  </si>
  <si>
    <t>Horsepower 60</t>
  </si>
  <si>
    <t>Horsepower 75</t>
  </si>
  <si>
    <t>Horsepower 100</t>
  </si>
  <si>
    <t>Horsepower 125</t>
  </si>
  <si>
    <t>Horsepower 150</t>
  </si>
  <si>
    <t>Horsepower 200</t>
  </si>
  <si>
    <t>Horsepower 250</t>
  </si>
  <si>
    <t>Horsepower 300</t>
  </si>
  <si>
    <t>Horsepower 350</t>
  </si>
  <si>
    <t>Horsepower 400</t>
  </si>
  <si>
    <t>Horsepower 450</t>
  </si>
  <si>
    <t>Horsepower 500</t>
  </si>
  <si>
    <t>APLLT40185</t>
  </si>
  <si>
    <t>Process Loads</t>
  </si>
  <si>
    <t>Livestock Tanks</t>
  </si>
  <si>
    <t>Freeze Resistant Stock Tanks</t>
  </si>
  <si>
    <t>APLLT40186</t>
  </si>
  <si>
    <t>APLLT40187</t>
  </si>
  <si>
    <t>APLPL40198</t>
  </si>
  <si>
    <t>Process Loads System Improvements</t>
  </si>
  <si>
    <t>Interactive Process Loads System Improvements</t>
  </si>
  <si>
    <t>Generator Block Heater</t>
  </si>
  <si>
    <t>Stationary</t>
  </si>
  <si>
    <t>Less than 3 kW</t>
  </si>
  <si>
    <t>Interactive Process Loads System Improvements Generator Block Heater Stationary Less than 3 kW</t>
  </si>
  <si>
    <t>Any Agriculture</t>
  </si>
  <si>
    <t>Pumped generator block heater</t>
  </si>
  <si>
    <t>Existing thermo siphon electric resistance block heater</t>
  </si>
  <si>
    <t>APLPL40199</t>
  </si>
  <si>
    <t>Greater than or equal to 3 kW</t>
  </si>
  <si>
    <t>Interactive Process Loads System Improvements Generator Block Heater Stationary Greater than or equal to 3 kW</t>
  </si>
  <si>
    <t>AUDTR40195</t>
  </si>
  <si>
    <t>Utility Distribution System</t>
  </si>
  <si>
    <t>Transformers</t>
  </si>
  <si>
    <t>De-Energization</t>
  </si>
  <si>
    <t>Commercial</t>
  </si>
  <si>
    <t>Electronics</t>
  </si>
  <si>
    <t>Plug Load</t>
  </si>
  <si>
    <t>Any Commercial Building</t>
  </si>
  <si>
    <t>Food Preparation</t>
  </si>
  <si>
    <t>Any Commercial</t>
  </si>
  <si>
    <t>CFPMC20465</t>
  </si>
  <si>
    <t>Demand Control Kitchen Ventilation</t>
  </si>
  <si>
    <t>Single Sensor</t>
  </si>
  <si>
    <t>Interactive Process Loads System Improvements Demand Control Kitchen Ventilation Single Sensor</t>
  </si>
  <si>
    <t>CFPMC20466</t>
  </si>
  <si>
    <t>Multiple Sensor</t>
  </si>
  <si>
    <t>Interactive Process Loads System Improvements Demand Control Kitchen Ventilation Multiple Sensor</t>
  </si>
  <si>
    <t>CHVEN20031</t>
  </si>
  <si>
    <t>Envelope</t>
  </si>
  <si>
    <t>Windows</t>
  </si>
  <si>
    <t>Electric Zonal or Forced Air Furnace</t>
  </si>
  <si>
    <t>Windows Electric Zonal or Forced Air Furnace</t>
  </si>
  <si>
    <t>CHVEN20032</t>
  </si>
  <si>
    <t>CHVEN20033</t>
  </si>
  <si>
    <t>CHVEN20034</t>
  </si>
  <si>
    <t>Air-source Heat Pump</t>
  </si>
  <si>
    <t>Windows Air-source Heat Pump</t>
  </si>
  <si>
    <t>CHVEN20035</t>
  </si>
  <si>
    <t>CHVEN20036</t>
  </si>
  <si>
    <t>Insulation</t>
  </si>
  <si>
    <t>Restaurant</t>
  </si>
  <si>
    <t>Attic or Roof</t>
  </si>
  <si>
    <t>&lt;= R-5 to R-19</t>
  </si>
  <si>
    <t>Insulation Restaurant Attic or Roof &lt;= R-5 to R-19 Heat Pump</t>
  </si>
  <si>
    <t>&lt;= R-5 to R-49</t>
  </si>
  <si>
    <t>Insulation Restaurant Attic or Roof &lt;= R-5 to R-49 Heat Pump</t>
  </si>
  <si>
    <t>Wall</t>
  </si>
  <si>
    <t>&lt;= R-5 to R-11</t>
  </si>
  <si>
    <t>Insulation Restaurant Wall &lt;= R-5 to R-11 Heat Pump</t>
  </si>
  <si>
    <t>Insulation Restaurant Wall &lt;= R-5 to R-19 Heat Pump</t>
  </si>
  <si>
    <t>Resistance</t>
  </si>
  <si>
    <t>Insulation Restaurant Attic or Roof &lt;= R-5 to R-19 Resistance</t>
  </si>
  <si>
    <t>Insulation Restaurant Attic or Roof &lt;= R-5 to R-49 Resistance</t>
  </si>
  <si>
    <t>Insulation Restaurant Wall &lt;= R-5 to R-11 Resistance</t>
  </si>
  <si>
    <t>Insulation Restaurant Wall &lt;= R-5 to R-19 Resistance</t>
  </si>
  <si>
    <t>Medium Office 5,000 to 50,000 sq ft</t>
  </si>
  <si>
    <t>Insulation Medium Office 5,000 to 50,000 sq ft Attic or Roof &lt;= R-5 to R-19 Heat Pump</t>
  </si>
  <si>
    <t>Insulation Medium Office 5,000 to 50,000 sq ft Attic or Roof &lt;= R-5 to R-49 Heat Pump</t>
  </si>
  <si>
    <t>Insulation Medium Office 5,000 to 50,000 sq ft Wall &lt;= R-5 to R-11 Heat Pump</t>
  </si>
  <si>
    <t>Insulation Medium Office 5,000 to 50,000 sq ft Wall &lt;= R-5 to R-19 Heat Pump</t>
  </si>
  <si>
    <t>Insulation Medium Office 5,000 to 50,000 sq ft Attic or Roof &lt;= R-5 to R-19 Resistance</t>
  </si>
  <si>
    <t>Insulation Medium Office 5,000 to 50,000 sq ft Attic or Roof &lt;= R-5 to R-49 Resistance</t>
  </si>
  <si>
    <t>Insulation Medium Office 5,000 to 50,000 sq ft Wall &lt;= R-5 to R-11 Resistance</t>
  </si>
  <si>
    <t>Insulation Medium Office 5,000 to 50,000 sq ft Wall &lt;= R-5 to R-19 Resistance</t>
  </si>
  <si>
    <t>Other</t>
  </si>
  <si>
    <t>Insulation Other Attic or Roof &lt;= R-5 to R-19 Heat Pump</t>
  </si>
  <si>
    <t>Insulation Other Attic or Roof &lt;= R-5 to R-49 Heat Pump</t>
  </si>
  <si>
    <t>Insulation Other Wall &lt;= R-5 to R-11 Heat Pump</t>
  </si>
  <si>
    <t>Insulation Other Wall &lt;= R-5 to R-19 Heat Pump</t>
  </si>
  <si>
    <t>Insulation Other Attic or Roof &lt;= R-5 to R-19 Resistance</t>
  </si>
  <si>
    <t>Insulation Other Attic or Roof &lt;= R-5 to R-49 Resistance</t>
  </si>
  <si>
    <t>Insulation Other Wall &lt;= R-5 to R-11 Resistance</t>
  </si>
  <si>
    <t>Insulation Other Wall &lt;= R-5 to R-19 Resistance</t>
  </si>
  <si>
    <t>Hospital</t>
  </si>
  <si>
    <t>Insulation Hospital Attic or Roof &lt;= R-5 to R-19 Heat Pump</t>
  </si>
  <si>
    <t>Insulation Hospital Attic or Roof &lt;= R-5 to R-49 Heat Pump</t>
  </si>
  <si>
    <t>Insulation Hospital Wall &lt;= R-5 to R-11 Heat Pump</t>
  </si>
  <si>
    <t>Insulation Hospital Wall &lt;= R-5 to R-19 Heat Pump</t>
  </si>
  <si>
    <t>Insulation Hospital Attic or Roof &lt;= R-5 to R-19 Resistance</t>
  </si>
  <si>
    <t>Insulation Hospital Attic or Roof &lt;= R-5 to R-49 Resistance</t>
  </si>
  <si>
    <t>Insulation Hospital Wall &lt;= R-5 to R-11 Resistance</t>
  </si>
  <si>
    <t>Insulation Hospital Wall &lt;= R-5 to R-19 Resistance</t>
  </si>
  <si>
    <t>Lodging</t>
  </si>
  <si>
    <t>Insulation Lodging Attic or Roof &lt;= R-5 to R-19 Heat Pump</t>
  </si>
  <si>
    <t>Insulation Lodging Attic or Roof &lt;= R-5 to R-49 Heat Pump</t>
  </si>
  <si>
    <t>Insulation Lodging Wall &lt;= R-5 to R-11 Heat Pump</t>
  </si>
  <si>
    <t>Insulation Lodging Wall &lt;= R-5 to R-19 Heat Pump</t>
  </si>
  <si>
    <t>Insulation Lodging Attic or Roof &lt;= R-5 to R-19 Resistance</t>
  </si>
  <si>
    <t>Insulation Lodging Attic or Roof &lt;= R-5 to R-49 Resistance</t>
  </si>
  <si>
    <t>Insulation Lodging Wall &lt;= R-5 to R-11 Resistance</t>
  </si>
  <si>
    <t>Insulation Lodging Wall &lt;= R-5 to R-19 Resistance</t>
  </si>
  <si>
    <t>Small Office &lt;5,000 sq ft</t>
  </si>
  <si>
    <t>Insulation Small Office &lt;5,000 sq ft Attic or Roof &lt;= R-5 to R-19 Heat Pump</t>
  </si>
  <si>
    <t>Insulation Small Office &lt;5,000 sq ft Attic or Roof &lt;= R-5 to R-49 Heat Pump</t>
  </si>
  <si>
    <t>Insulation Small Office &lt;5,000 sq ft Wall &lt;= R-5 to R-11 Heat Pump</t>
  </si>
  <si>
    <t>Insulation Small Office &lt;5,000 sq ft Wall &lt;= R-5 to R-19 Heat Pump</t>
  </si>
  <si>
    <t>Insulation Small Office &lt;5,000 sq ft Attic or Roof &lt;= R-5 to R-19 Resistance</t>
  </si>
  <si>
    <t>Insulation Small Office &lt;5,000 sq ft Attic or Roof &lt;= R-5 to R-49 Resistance</t>
  </si>
  <si>
    <t>Insulation Small Office &lt;5,000 sq ft Wall &lt;= R-5 to R-11 Resistance</t>
  </si>
  <si>
    <t>Insulation Small Office &lt;5,000 sq ft Wall &lt;= R-5 to R-19 Resistance</t>
  </si>
  <si>
    <t>Medium Retail 5000 - 50,000 sq ft</t>
  </si>
  <si>
    <t>Insulation Medium Retail 5000 - 50,000 sq ft Attic or Roof &lt;= R-5 to R-19 Heat Pump</t>
  </si>
  <si>
    <t>Insulation Medium Retail 5000 - 50,000 sq ft Attic or Roof &lt;= R-5 to R-49 Heat Pump</t>
  </si>
  <si>
    <t>Insulation Medium Retail 5000 - 50,000 sq ft Wall &lt;= R-5 to R-11 Heat Pump</t>
  </si>
  <si>
    <t>Insulation Medium Retail 5000 - 50,000 sq ft Wall &lt;= R-5 to R-19 Heat Pump</t>
  </si>
  <si>
    <t>Insulation Medium Retail 5000 - 50,000 sq ft Attic or Roof &lt;= R-5 to R-19 Resistance</t>
  </si>
  <si>
    <t>Insulation Medium Retail 5000 - 50,000 sq ft Attic or Roof &lt;= R-5 to R-49 Resistance</t>
  </si>
  <si>
    <t>Insulation Medium Retail 5000 - 50,000 sq ft Wall &lt;= R-5 to R-11 Resistance</t>
  </si>
  <si>
    <t>Insulation Medium Retail 5000 - 50,000 sq ft Wall &lt;= R-5 to R-19 Resistance</t>
  </si>
  <si>
    <t>Large Retail 50,000 - 100,000 sq ft</t>
  </si>
  <si>
    <t>Insulation Large Retail 50,000 - 100,000 sq ft Attic or Roof &lt;= R-5 to R-19 Heat Pump</t>
  </si>
  <si>
    <t>Insulation Large Retail 50,000 - 100,000 sq ft Attic or Roof &lt;= R-5 to R-49 Heat Pump</t>
  </si>
  <si>
    <t>Insulation Large Retail 50,000 - 100,000 sq ft Wall &lt;= R-5 to R-11 Heat Pump</t>
  </si>
  <si>
    <t>Insulation Large Retail 50,000 - 100,000 sq ft Wall &lt;= R-5 to R-19 Heat Pump</t>
  </si>
  <si>
    <t>Insulation Large Retail 50,000 - 100,000 sq ft Attic or Roof &lt;= R-5 to R-19 Resistance</t>
  </si>
  <si>
    <t>Insulation Large Retail 50,000 - 100,000 sq ft Attic or Roof &lt;= R-5 to R-49 Resistance</t>
  </si>
  <si>
    <t>Insulation Large Retail 50,000 - 100,000 sq ft Wall &lt;= R-5 to R-11 Resistance</t>
  </si>
  <si>
    <t>Insulation Large Retail 50,000 - 100,000 sq ft Wall &lt;= R-5 to R-19 Resistance</t>
  </si>
  <si>
    <t>Warehouse</t>
  </si>
  <si>
    <t>Insulation Warehouse Attic or Roof &lt;= R-5 to R-19 Heat Pump</t>
  </si>
  <si>
    <t>Insulation Warehouse Attic or Roof &lt;= R-5 to R-49 Heat Pump</t>
  </si>
  <si>
    <t>Insulation Warehouse Wall &lt;= R-5 to R-11 Heat Pump</t>
  </si>
  <si>
    <t>Insulation Warehouse Wall &lt;= R-5 to R-19 Heat Pump</t>
  </si>
  <si>
    <t>Insulation Warehouse Attic or Roof &lt;= R-5 to R-19 Resistance</t>
  </si>
  <si>
    <t>Insulation Warehouse Attic or Roof &lt;= R-5 to R-49 Resistance</t>
  </si>
  <si>
    <t>Insulation Warehouse Wall &lt;= R-5 to R-11 Resistance</t>
  </si>
  <si>
    <t>Insulation Warehouse Wall &lt;= R-5 to R-19 Resistance</t>
  </si>
  <si>
    <t>&lt;= R-5 to R-30</t>
  </si>
  <si>
    <t>Insulation Restaurant Attic or Roof &lt;= R-5 to R-30 Heat Pump</t>
  </si>
  <si>
    <t>Insulation Restaurant Attic or Roof &lt;= R-5 to R-30 Resistance</t>
  </si>
  <si>
    <t>Insulation Medium Office 5,000 to 50,000 sq ft Attic or Roof &lt;= R-5 to R-30 Heat Pump</t>
  </si>
  <si>
    <t>Insulation Medium Office 5,000 to 50,000 sq ft Attic or Roof &lt;= R-5 to R-30 Resistance</t>
  </si>
  <si>
    <t>Insulation Other Attic or Roof &lt;= R-5 to R-30 Heat Pump</t>
  </si>
  <si>
    <t>Insulation Other Attic or Roof &lt;= R-5 to R-30 Resistance</t>
  </si>
  <si>
    <t>Insulation Hospital Attic or Roof &lt;= R-5 to R-30 Heat Pump</t>
  </si>
  <si>
    <t>Insulation Hospital Attic or Roof &lt;= R-5 to R-30 Resistance</t>
  </si>
  <si>
    <t>School K-12</t>
  </si>
  <si>
    <t>Insulation School K-12 Attic or Roof &lt;= R-5 to R-19 Heat Pump</t>
  </si>
  <si>
    <t>Insulation School K-12 Attic or Roof &lt;= R-5 to R-30 Heat Pump</t>
  </si>
  <si>
    <t>Insulation School K-12 Attic or Roof &lt;= R-5 to R-49 Heat Pump</t>
  </si>
  <si>
    <t>Insulation School K-12 Wall &lt;= R-5 to R-11 Heat Pump</t>
  </si>
  <si>
    <t>Insulation School K-12 Wall &lt;= R-5 to R-19 Heat Pump</t>
  </si>
  <si>
    <t>Insulation School K-12 Attic or Roof &lt;= R-5 to R-19 Resistance</t>
  </si>
  <si>
    <t>Insulation School K-12 Attic or Roof &lt;= R-5 to R-30 Resistance</t>
  </si>
  <si>
    <t>Insulation School K-12 Attic or Roof &lt;= R-5 to R-49 Resistance</t>
  </si>
  <si>
    <t>Insulation School K-12 Wall &lt;= R-5 to R-11 Resistance</t>
  </si>
  <si>
    <t>Insulation School K-12 Wall &lt;= R-5 to R-19 Resistance</t>
  </si>
  <si>
    <t>Insulation Lodging Attic or Roof &lt;= R-5 to R-30 Heat Pump</t>
  </si>
  <si>
    <t>Insulation Lodging Attic or Roof &lt;= R-5 to R-30 Resistance</t>
  </si>
  <si>
    <t>Insulation Small Office &lt;5,000 sq ft Attic or Roof &lt;= R-5 to R-30 Heat Pump</t>
  </si>
  <si>
    <t>Insulation Small Office &lt;5,000 sq ft Attic or Roof &lt;= R-5 to R-30 Resistance</t>
  </si>
  <si>
    <t>Insulation Medium Retail 5000 - 50,000 sq ft Attic or Roof &lt;= R-5 to R-30 Heat Pump</t>
  </si>
  <si>
    <t>Insulation Medium Retail 5000 - 50,000 sq ft Attic or Roof &lt;= R-5 to R-30 Resistance</t>
  </si>
  <si>
    <t>Insulation Large Retail 50,000 - 100,000 sq ft Attic or Roof &lt;= R-5 to R-30 Heat Pump</t>
  </si>
  <si>
    <t>Insulation Large Retail 50,000 - 100,000 sq ft Attic or Roof &lt;= R-5 to R-30 Resistance</t>
  </si>
  <si>
    <t>Insulation Warehouse Attic or Roof &lt;= R-5 to R-30 Heat Pump</t>
  </si>
  <si>
    <t>Insulation Warehouse Attic or Roof &lt;= R-5 to R-30 Resistance</t>
  </si>
  <si>
    <t>CHVHC20802</t>
  </si>
  <si>
    <t>HVAC Control Improvements (VFD)</t>
  </si>
  <si>
    <t>VFD installed on Air Handling Unit</t>
  </si>
  <si>
    <t>HVAC Control Improvements (VFD) VFD installed on Air Handling Unit</t>
  </si>
  <si>
    <t>CHVHC20891</t>
  </si>
  <si>
    <t>Thermostats</t>
  </si>
  <si>
    <t>Connected</t>
  </si>
  <si>
    <t>Initial Install</t>
  </si>
  <si>
    <t>Electric Heat</t>
  </si>
  <si>
    <t>Per Connected Thermostat</t>
  </si>
  <si>
    <t>CHVHC20892</t>
  </si>
  <si>
    <t>Gas Heat</t>
  </si>
  <si>
    <t>CHVHC20893</t>
  </si>
  <si>
    <t>Verification #1</t>
  </si>
  <si>
    <t>CHVHC20894</t>
  </si>
  <si>
    <t>Verification #2</t>
  </si>
  <si>
    <t>CHVHC20895</t>
  </si>
  <si>
    <t>Verification #3</t>
  </si>
  <si>
    <t>CHVHC20896</t>
  </si>
  <si>
    <t>Verification #4</t>
  </si>
  <si>
    <t>CHVHC20897</t>
  </si>
  <si>
    <t>CHVHC20898</t>
  </si>
  <si>
    <t>CHVHC20899</t>
  </si>
  <si>
    <t>CHVHC20900</t>
  </si>
  <si>
    <t>Advanced Rooftop Unit Control-Lite</t>
  </si>
  <si>
    <t>Less than 2500 occupied hours per year</t>
  </si>
  <si>
    <t>HVAC Control Improvements (VFD) Advanced Rooftop Unit Control-Lite Electric Heat Less than 2500 occupied hours per year</t>
  </si>
  <si>
    <t>2500 to 5500 occupied hours per year</t>
  </si>
  <si>
    <t>HVAC Control Improvements (VFD) Advanced Rooftop Unit Control-Lite Electric Heat 2500 to 5500 occupied hours per year</t>
  </si>
  <si>
    <t>greater than 5500 occupied hours per year</t>
  </si>
  <si>
    <t>HVAC Control Improvements (VFD) Advanced Rooftop Unit Control-Lite Electric Heat greater than 5500 occupied hours per year</t>
  </si>
  <si>
    <t>Advanced Rooftop Unit Control</t>
  </si>
  <si>
    <t>HVAC Control Improvements (VFD) Advanced Rooftop Unit Control Electric Heat Less than 2500 occupied hours per year</t>
  </si>
  <si>
    <t>HVAC Control Improvements (VFD) Advanced Rooftop Unit Control Electric Heat 2500 to 5500 occupied hours per year</t>
  </si>
  <si>
    <t>HVAC Control Improvements (VFD) Advanced Rooftop Unit Control Electric Heat greater than 5500 occupied hours per year</t>
  </si>
  <si>
    <t>HVAC Control Improvements (VFD) Advanced Rooftop Unit Control-Lite Gas Heat Less than 2500 occupied hours per year</t>
  </si>
  <si>
    <t>HVAC Control Improvements (VFD) Advanced Rooftop Unit Control-Lite Gas Heat 2500 to 5500 occupied hours per year</t>
  </si>
  <si>
    <t>HVAC Control Improvements (VFD) Advanced Rooftop Unit Control-Lite Gas Heat greater than 5500 occupied hours per year</t>
  </si>
  <si>
    <t>HVAC Control Improvements (VFD) Advanced Rooftop Unit Control Gas Heat Less than 2500 occupied hours per year</t>
  </si>
  <si>
    <t>HVAC Control Improvements (VFD) Advanced Rooftop Unit Control Gas Heat 2500 to 5500 occupied hours per year</t>
  </si>
  <si>
    <t>HVAC Control Improvements (VFD) Advanced Rooftop Unit Control Gas Heat greater than 5500 occupied hours per year</t>
  </si>
  <si>
    <t>CHVHI20799</t>
  </si>
  <si>
    <t>HVAC System Improvements</t>
  </si>
  <si>
    <t>Air-Source Heat Pumps</t>
  </si>
  <si>
    <t>Upgrade</t>
  </si>
  <si>
    <t>Air-Source Heat Pumps Upgrade</t>
  </si>
  <si>
    <t>CHVHI20801</t>
  </si>
  <si>
    <t>VRF</t>
  </si>
  <si>
    <t>Existing Building</t>
  </si>
  <si>
    <t>VRF Existing Building</t>
  </si>
  <si>
    <t>CHVHI20887</t>
  </si>
  <si>
    <t>Retrofit</t>
  </si>
  <si>
    <t>Air-Source Heat Pumps Retrofit</t>
  </si>
  <si>
    <t>CHVHI20888</t>
  </si>
  <si>
    <t>Ductless Heat Pumps</t>
  </si>
  <si>
    <t>Ductless Heat Pumps Retrofit</t>
  </si>
  <si>
    <t>CHVHI20889</t>
  </si>
  <si>
    <t>Ductless Heat Pumps Upgrade</t>
  </si>
  <si>
    <t>CHVHI20931</t>
  </si>
  <si>
    <t>Packaged Terminal Heat Pumps</t>
  </si>
  <si>
    <t>Packaged Terminal Heat Pumps Lodging Retrofit</t>
  </si>
  <si>
    <t>CHVHI20932</t>
  </si>
  <si>
    <t>New Construction</t>
  </si>
  <si>
    <t>Packaged Terminal Heat Pumps Lodging New Construction</t>
  </si>
  <si>
    <t>CHVHI20933</t>
  </si>
  <si>
    <t>Residential Care</t>
  </si>
  <si>
    <t>Packaged Terminal Heat Pumps Residential Care Retrofit</t>
  </si>
  <si>
    <t>CHVHI20934</t>
  </si>
  <si>
    <t>Packaged Terminal Heat Pumps Residential Care New Construction</t>
  </si>
  <si>
    <t>CPLPL20427</t>
  </si>
  <si>
    <t>CPLPL20428</t>
  </si>
  <si>
    <t>CPLPL20794</t>
  </si>
  <si>
    <t>Vehicle Engine Block Heater Control</t>
  </si>
  <si>
    <t>CRERC20479</t>
  </si>
  <si>
    <t>Refrigeration</t>
  </si>
  <si>
    <t>Refrigeration System Controls</t>
  </si>
  <si>
    <t>Refrigeration Control Improvements (non-VFD)</t>
  </si>
  <si>
    <t>Anti-Sweat Heat Control</t>
  </si>
  <si>
    <t>Freezer</t>
  </si>
  <si>
    <t>Refrigeration Control Improvements (non-VFD) Anti-Sweat Heat Control Freezer</t>
  </si>
  <si>
    <t>CRERC20480</t>
  </si>
  <si>
    <t>Cooler</t>
  </si>
  <si>
    <t>Refrigeration Control Improvements (non-VFD) Anti-Sweat Heat Control Cooler</t>
  </si>
  <si>
    <t>CRERI20317</t>
  </si>
  <si>
    <t>Refrigeration System Improvements</t>
  </si>
  <si>
    <t>Efficient Refrigeration Evaporator Fan</t>
  </si>
  <si>
    <t>Display Case</t>
  </si>
  <si>
    <t>Shaded Pole motor replaced with ECM or PMSM</t>
  </si>
  <si>
    <t>CRERI20322</t>
  </si>
  <si>
    <t>Strip Curtains</t>
  </si>
  <si>
    <t>Grocery</t>
  </si>
  <si>
    <t>CRERI20323</t>
  </si>
  <si>
    <t>CRERI20324</t>
  </si>
  <si>
    <t>Convenience Store</t>
  </si>
  <si>
    <t>CRERI20325</t>
  </si>
  <si>
    <t>CRERI20483</t>
  </si>
  <si>
    <t>Walk-in</t>
  </si>
  <si>
    <t>CRERI20484</t>
  </si>
  <si>
    <t>Water Heating</t>
  </si>
  <si>
    <t>Water Heaters</t>
  </si>
  <si>
    <t>Heat Pump Water Heaters</t>
  </si>
  <si>
    <t>Tier 1</t>
  </si>
  <si>
    <t>Unitary System</t>
  </si>
  <si>
    <t>Office, Warehouse, or Other</t>
  </si>
  <si>
    <t>Retail, Service, Residential care, or School</t>
  </si>
  <si>
    <t>Assembly, Restaurant, Lodging, or Grocery</t>
  </si>
  <si>
    <t>Tier 2</t>
  </si>
  <si>
    <t>Tier 3</t>
  </si>
  <si>
    <t>Split System</t>
  </si>
  <si>
    <t>Water Using Devices</t>
  </si>
  <si>
    <t>Clothes Washers</t>
  </si>
  <si>
    <t>ENERGY STAR</t>
  </si>
  <si>
    <t>Electric Water Heater/Electric Dryer</t>
  </si>
  <si>
    <t>Electric Water Heater/Gas Dryer</t>
  </si>
  <si>
    <t>Gas Water Heater/Electric Dryer</t>
  </si>
  <si>
    <t>Gas Water Heater/Gas Dryer</t>
  </si>
  <si>
    <t>Direct Install</t>
  </si>
  <si>
    <t>Electric Water Heater</t>
  </si>
  <si>
    <t>Any Water Heater</t>
  </si>
  <si>
    <t>IMDMC30056</t>
  </si>
  <si>
    <t>Industrial</t>
  </si>
  <si>
    <t>Potato/Onion Shed</t>
  </si>
  <si>
    <t>Horsepower 10</t>
  </si>
  <si>
    <t>IMDMC30057</t>
  </si>
  <si>
    <t>IMDMC30058</t>
  </si>
  <si>
    <t>IMDMC30059</t>
  </si>
  <si>
    <t>IMDMC30060</t>
  </si>
  <si>
    <t>IMDMC30061</t>
  </si>
  <si>
    <t>Horsepower 35</t>
  </si>
  <si>
    <t>IMDMC30062</t>
  </si>
  <si>
    <t>IMDMC30063</t>
  </si>
  <si>
    <t>Horsepower 45</t>
  </si>
  <si>
    <t>IMDMC30064</t>
  </si>
  <si>
    <t>IMDMC30065</t>
  </si>
  <si>
    <t>Horsepower 55</t>
  </si>
  <si>
    <t>IMDMC30066</t>
  </si>
  <si>
    <t>IMDMC30067</t>
  </si>
  <si>
    <t>Horsepower 65</t>
  </si>
  <si>
    <t>IMDMC30068</t>
  </si>
  <si>
    <t>Horsepower 70</t>
  </si>
  <si>
    <t>IMDMC30069</t>
  </si>
  <si>
    <t>IMDMC30070</t>
  </si>
  <si>
    <t>Horsepower 80</t>
  </si>
  <si>
    <t>IMDMC30071</t>
  </si>
  <si>
    <t>Horsepower 85</t>
  </si>
  <si>
    <t>IMDMC30072</t>
  </si>
  <si>
    <t>Horsepower 90</t>
  </si>
  <si>
    <t>IMDMC30073</t>
  </si>
  <si>
    <t>Horsepower 95</t>
  </si>
  <si>
    <t>IMDMC30074</t>
  </si>
  <si>
    <t>IMDMC30075</t>
  </si>
  <si>
    <t>Horsepower 110</t>
  </si>
  <si>
    <t>IMDMC30076</t>
  </si>
  <si>
    <t>Horsepower 120</t>
  </si>
  <si>
    <t>IMDMC30077</t>
  </si>
  <si>
    <t>IMDMC30078</t>
  </si>
  <si>
    <t>Horsepower 130</t>
  </si>
  <si>
    <t>IMDMC30079</t>
  </si>
  <si>
    <t>Horsepower 140</t>
  </si>
  <si>
    <t>IMDMC30080</t>
  </si>
  <si>
    <t>IMDMC30081</t>
  </si>
  <si>
    <t>Horsepower 160</t>
  </si>
  <si>
    <t>IMDMC30082</t>
  </si>
  <si>
    <t>Horsepower 170</t>
  </si>
  <si>
    <t>IMDMC30083</t>
  </si>
  <si>
    <t>Horsepower 180</t>
  </si>
  <si>
    <t>IMDMC30084</t>
  </si>
  <si>
    <t>Horsepower 190</t>
  </si>
  <si>
    <t>IMDMC30085</t>
  </si>
  <si>
    <t>IMDMC30086</t>
  </si>
  <si>
    <t>Horsepower 210</t>
  </si>
  <si>
    <t>IMDMC30087</t>
  </si>
  <si>
    <t>Horsepower 220</t>
  </si>
  <si>
    <t>IMDMC30088</t>
  </si>
  <si>
    <t>Horsepower 230</t>
  </si>
  <si>
    <t>IMDMC30089</t>
  </si>
  <si>
    <t>Horsepower 240</t>
  </si>
  <si>
    <t>IMDMC30090</t>
  </si>
  <si>
    <t>IMDMC30091</t>
  </si>
  <si>
    <t>IMDMC30092</t>
  </si>
  <si>
    <t>IMDMC30093</t>
  </si>
  <si>
    <t>IMDMC30094</t>
  </si>
  <si>
    <t>IMDMC30095</t>
  </si>
  <si>
    <t>IPLPL30097</t>
  </si>
  <si>
    <t>Any Industrial Building</t>
  </si>
  <si>
    <t>IPLPL30098</t>
  </si>
  <si>
    <t>IPLPL30141</t>
  </si>
  <si>
    <t>Water System Leak Abatement</t>
  </si>
  <si>
    <t>IWBWB30143</t>
  </si>
  <si>
    <t>Whole Bldg/Meter Level</t>
  </si>
  <si>
    <t>Whole Bldg/Meter Level System Improvements</t>
  </si>
  <si>
    <t>Energy Management Systems/System Controls</t>
  </si>
  <si>
    <t>Performance Tracking Systems</t>
  </si>
  <si>
    <t>Energy Management Systems/System Controls Performance Tracking Systems Initial Installation</t>
  </si>
  <si>
    <t>IWBWB30144</t>
  </si>
  <si>
    <t>Maintenance</t>
  </si>
  <si>
    <t>LHVEN10013</t>
  </si>
  <si>
    <t>Residential</t>
  </si>
  <si>
    <t>Manufactured Home - Existing - Low Income</t>
  </si>
  <si>
    <t>Attic Insulation</t>
  </si>
  <si>
    <t>R0 to R22</t>
  </si>
  <si>
    <t>Any Electric Heat</t>
  </si>
  <si>
    <t>Insulation Manufactured Home - Existing - Low Income Attic Insulation R0 to R22 Any Electric Heat</t>
  </si>
  <si>
    <t>Low Income</t>
  </si>
  <si>
    <t>Manufactured Home</t>
  </si>
  <si>
    <t>R-value 22</t>
  </si>
  <si>
    <t>LI No Cost Cap</t>
  </si>
  <si>
    <t>LHVEN10014</t>
  </si>
  <si>
    <t>R0 to R30</t>
  </si>
  <si>
    <t>Insulation Manufactured Home - Existing - Low Income Attic Insulation R0 to R30 Any Electric Heat</t>
  </si>
  <si>
    <t>R-value 30</t>
  </si>
  <si>
    <t>LHVEN10015</t>
  </si>
  <si>
    <t>R11 to R30</t>
  </si>
  <si>
    <t>Insulation Manufactured Home - Existing - Low Income Attic Insulation R11 to R30 Any Electric Heat</t>
  </si>
  <si>
    <t>LHVEN10017</t>
  </si>
  <si>
    <t>Floor Insulation</t>
  </si>
  <si>
    <t>R11 to R22</t>
  </si>
  <si>
    <t>Insulation Manufactured Home - Existing - Low Income Floor Insulation R11 to R22 Any Electric Heat</t>
  </si>
  <si>
    <t>LHVEN10018</t>
  </si>
  <si>
    <t>LHVEN10019</t>
  </si>
  <si>
    <t>LHVEN10020</t>
  </si>
  <si>
    <t>LHVEN10022</t>
  </si>
  <si>
    <t>LHVEN10023</t>
  </si>
  <si>
    <t>LHVEN10024</t>
  </si>
  <si>
    <t>LHVEN10025</t>
  </si>
  <si>
    <t>LHVEN10027</t>
  </si>
  <si>
    <t>LHVEN10028</t>
  </si>
  <si>
    <t>Multifamily - Existing - Low Rise - Low Income</t>
  </si>
  <si>
    <t>R0 to R19</t>
  </si>
  <si>
    <t>Insulation Multifamily - Existing - Low Rise - Low Income Attic Insulation R0 to R19 Any Electric Heat</t>
  </si>
  <si>
    <t>Multifamily Low Rise</t>
  </si>
  <si>
    <t>R-value 19</t>
  </si>
  <si>
    <t>LHVEN10029</t>
  </si>
  <si>
    <t>R0 to R38</t>
  </si>
  <si>
    <t>Insulation Multifamily - Existing - Low Rise - Low Income Attic Insulation R0 to R38 Any Electric Heat</t>
  </si>
  <si>
    <t>R-value 38</t>
  </si>
  <si>
    <t>LHVEN10030</t>
  </si>
  <si>
    <t>R19 to R38</t>
  </si>
  <si>
    <t>Insulation Multifamily - Existing - Low Rise - Low Income Attic Insulation R19 to R38 Any Electric Heat</t>
  </si>
  <si>
    <t>LHVEN10031</t>
  </si>
  <si>
    <t>R38 to R49</t>
  </si>
  <si>
    <t>Insulation Multifamily - Existing - Low Rise - Low Income Attic Insulation R38 to R49 Any Electric Heat</t>
  </si>
  <si>
    <t>R-value 49</t>
  </si>
  <si>
    <t>LHVEN10032</t>
  </si>
  <si>
    <t>Insulation Multifamily - Existing - Low Rise - Low Income Floor Insulation R0 to R19 Any Electric Heat</t>
  </si>
  <si>
    <t>LHVEN10033</t>
  </si>
  <si>
    <t>Insulation Multifamily - Existing - Low Rise - Low Income Floor Insulation R0 to R30 Any Electric Heat</t>
  </si>
  <si>
    <t>LHVEN10034</t>
  </si>
  <si>
    <t>R19 to R30</t>
  </si>
  <si>
    <t>Insulation Multifamily - Existing - Low Rise - Low Income Floor Insulation R19 to R30 Any Electric Heat</t>
  </si>
  <si>
    <t>LHVEN10035</t>
  </si>
  <si>
    <t>Wall Insulation</t>
  </si>
  <si>
    <t>R0 to R11</t>
  </si>
  <si>
    <t>Insulation Multifamily - Existing - Low Rise - Low Income Wall Insulation R0 to R11 Any Electric Heat</t>
  </si>
  <si>
    <t>R-value 11</t>
  </si>
  <si>
    <t>LHVEN10037</t>
  </si>
  <si>
    <t>LHVEN10038</t>
  </si>
  <si>
    <t>LHVEN10039</t>
  </si>
  <si>
    <t>LHVEN10040</t>
  </si>
  <si>
    <t>LHVEN10041</t>
  </si>
  <si>
    <t>LHVEN10042</t>
  </si>
  <si>
    <t>LHVEN10043</t>
  </si>
  <si>
    <t>LHVEN10044</t>
  </si>
  <si>
    <t>LHVEN10046</t>
  </si>
  <si>
    <t>LHVEN10047</t>
  </si>
  <si>
    <t>LHVEN10048</t>
  </si>
  <si>
    <t>LHVEN10049</t>
  </si>
  <si>
    <t>LHVEN10050</t>
  </si>
  <si>
    <t>LHVEN10051</t>
  </si>
  <si>
    <t>LHVEN10052</t>
  </si>
  <si>
    <t>LHVEN10053</t>
  </si>
  <si>
    <t>LHVEN10173</t>
  </si>
  <si>
    <t>Prime Windows and Patio Doors</t>
  </si>
  <si>
    <t>Single Pane Base Window to 0.30 or better, Patio door to 0.35 or better</t>
  </si>
  <si>
    <t>Window u-factor .30 or better; Patio door u-factor .35 or better</t>
  </si>
  <si>
    <t>Window</t>
  </si>
  <si>
    <t>LI With Cost Cap</t>
  </si>
  <si>
    <t>LHVEN10174</t>
  </si>
  <si>
    <t>LHVEN10175</t>
  </si>
  <si>
    <t>LHVEN10176</t>
  </si>
  <si>
    <t>Double Pane Base Window to 0.30 or better, Patio door to 0.35 or better</t>
  </si>
  <si>
    <t>LHVEN10177</t>
  </si>
  <si>
    <t>LHVEN10178</t>
  </si>
  <si>
    <t>LHVEN10179</t>
  </si>
  <si>
    <t>Windows Manufactured Home - Existing - Low Income Prime Windows and Patio Doors Single Pane Base Window to 0.30 or better, Patio door to 0.35 or better Any Electric Heat</t>
  </si>
  <si>
    <t>LHVEN10180</t>
  </si>
  <si>
    <t>LHVEN10181</t>
  </si>
  <si>
    <t>LHVEN10182</t>
  </si>
  <si>
    <t>Windows Manufactured Home - Existing - Low Income Prime Windows and Patio Doors Double Pane Base Window to 0.30 or better, Patio door to 0.35 or better Any Electric Heat</t>
  </si>
  <si>
    <t>LHVEN10183</t>
  </si>
  <si>
    <t>LHVEN10184</t>
  </si>
  <si>
    <t>LHVEN11525</t>
  </si>
  <si>
    <t>Air Sealing</t>
  </si>
  <si>
    <t>Whole House Air Sealing</t>
  </si>
  <si>
    <t>LHVEN11526</t>
  </si>
  <si>
    <t>LHVEN11527</t>
  </si>
  <si>
    <t>LHVEN11747</t>
  </si>
  <si>
    <t>R0 to R49</t>
  </si>
  <si>
    <t>Insulation Multifamily - Existing - Low Rise - Low Income Attic Insulation R0 to R49 Any Electric Heat</t>
  </si>
  <si>
    <t>LHVEN11748</t>
  </si>
  <si>
    <t>LHVEN11749</t>
  </si>
  <si>
    <t>LHVEN11750</t>
  </si>
  <si>
    <t>R19 to R49</t>
  </si>
  <si>
    <t>Insulation Multifamily - Existing - Low Rise - Low Income Attic Insulation R19 to R49 Any Electric Heat</t>
  </si>
  <si>
    <t>LHVEN11751</t>
  </si>
  <si>
    <t>LHVEN11752</t>
  </si>
  <si>
    <t>LHVEN11906</t>
  </si>
  <si>
    <t>Insulation Manufactured Home - Existing - Low Income Floor Insulation R0 to R22 Any Electric Heat</t>
  </si>
  <si>
    <t>LHVEN11908</t>
  </si>
  <si>
    <t>LHVEN11910</t>
  </si>
  <si>
    <t>LHVEN11912</t>
  </si>
  <si>
    <t>Single Pane Base Window to 0.22 or better, Patio door to 0.30 or better</t>
  </si>
  <si>
    <t>Windows Manufactured Home - Existing - Low Income Prime Windows and Patio Doors Single Pane Base Window to 0.22 or better, Patio door to 0.30 or better Any Electric Heat</t>
  </si>
  <si>
    <t>Window u-factor .22 or better; Patio door u-factor .30 or better</t>
  </si>
  <si>
    <t>LHVEN11913</t>
  </si>
  <si>
    <t>Double Pane Base Window to 0.22 or better, Patio door to 0.30 or better</t>
  </si>
  <si>
    <t>Windows Manufactured Home - Existing - Low Income Prime Windows and Patio Doors Double Pane Base Window to 0.22 or better, Patio door to 0.30 or better Any Electric Heat</t>
  </si>
  <si>
    <t>LHVEN11916</t>
  </si>
  <si>
    <t>LHVEN11917</t>
  </si>
  <si>
    <t>LHVEN11920</t>
  </si>
  <si>
    <t>LHVEN11921</t>
  </si>
  <si>
    <t>LHVEN11978</t>
  </si>
  <si>
    <t>Single Family - Existing - Low Income</t>
  </si>
  <si>
    <t>Exterior Insulated Door</t>
  </si>
  <si>
    <t>Single Family</t>
  </si>
  <si>
    <t>Exterior Door</t>
  </si>
  <si>
    <t>LHVEN11979</t>
  </si>
  <si>
    <t>LHVEN11980</t>
  </si>
  <si>
    <t>LHVEN12039</t>
  </si>
  <si>
    <t>LHVEN12040</t>
  </si>
  <si>
    <t>LHVEN12041</t>
  </si>
  <si>
    <t>LHVEN12054</t>
  </si>
  <si>
    <t>Prescriptive Air Sealing</t>
  </si>
  <si>
    <t>Attic</t>
  </si>
  <si>
    <t>LHVEN12055</t>
  </si>
  <si>
    <t>Crawlspace</t>
  </si>
  <si>
    <t>LHVEN12056</t>
  </si>
  <si>
    <t>LHVEN12057</t>
  </si>
  <si>
    <t>LHVEN12058</t>
  </si>
  <si>
    <t>LHVEN12059</t>
  </si>
  <si>
    <t>LHVEN12425</t>
  </si>
  <si>
    <t>LHVEN12426</t>
  </si>
  <si>
    <t>LHVEN12427</t>
  </si>
  <si>
    <t>R11 to R38</t>
  </si>
  <si>
    <t>LHVEN12428</t>
  </si>
  <si>
    <t>R11 to R49</t>
  </si>
  <si>
    <t>LHVEN12429</t>
  </si>
  <si>
    <t>LHVEN12430</t>
  </si>
  <si>
    <t>LHVEN12431</t>
  </si>
  <si>
    <t>R30 to R38</t>
  </si>
  <si>
    <t>LHVEN12432</t>
  </si>
  <si>
    <t>R30 to R49</t>
  </si>
  <si>
    <t>LHVEN12434</t>
  </si>
  <si>
    <t>LHVEN12435</t>
  </si>
  <si>
    <t>LHVEN12436</t>
  </si>
  <si>
    <t>R0 to R25</t>
  </si>
  <si>
    <t>R-Value 25</t>
  </si>
  <si>
    <t>LHVEN12437</t>
  </si>
  <si>
    <t>LHVEN12438</t>
  </si>
  <si>
    <t>LHVEN12439</t>
  </si>
  <si>
    <t>LHVEN12440</t>
  </si>
  <si>
    <t>LHVEN12441</t>
  </si>
  <si>
    <t>LHVEN12442</t>
  </si>
  <si>
    <t>LHVEN12443</t>
  </si>
  <si>
    <t>LHVEN12444</t>
  </si>
  <si>
    <t>LHVEN12445</t>
  </si>
  <si>
    <t>LHVEN12446</t>
  </si>
  <si>
    <t>LHVEN12448</t>
  </si>
  <si>
    <t>LHVEN12449</t>
  </si>
  <si>
    <t>LHVEN12450</t>
  </si>
  <si>
    <t>LHVEN12451</t>
  </si>
  <si>
    <t>LHVEN12452</t>
  </si>
  <si>
    <t>LHVEN12453</t>
  </si>
  <si>
    <t>LHVEN12454</t>
  </si>
  <si>
    <t>LHVEN12455</t>
  </si>
  <si>
    <t>LHVEN12456</t>
  </si>
  <si>
    <t>LHVEN12457</t>
  </si>
  <si>
    <t>LHVEN12458</t>
  </si>
  <si>
    <t>LHVEN12459</t>
  </si>
  <si>
    <t>LHVEN12460</t>
  </si>
  <si>
    <t>LHVEN12462</t>
  </si>
  <si>
    <t>LHVEN12463</t>
  </si>
  <si>
    <t>LHVEN12464</t>
  </si>
  <si>
    <t>LHVEN12465</t>
  </si>
  <si>
    <t>LHVEN12466</t>
  </si>
  <si>
    <t>LHVEN12467</t>
  </si>
  <si>
    <t>LHVEN12468</t>
  </si>
  <si>
    <t>LHVEN12469</t>
  </si>
  <si>
    <t>LHVEN12470</t>
  </si>
  <si>
    <t>LHVEN12471</t>
  </si>
  <si>
    <t>LHVEN12472</t>
  </si>
  <si>
    <t>LHVEN12473</t>
  </si>
  <si>
    <t>LHVEN12474</t>
  </si>
  <si>
    <t>LHVEN12475</t>
  </si>
  <si>
    <t>LHVEN12476</t>
  </si>
  <si>
    <t>LHVEN12477</t>
  </si>
  <si>
    <t>LHVEN12478</t>
  </si>
  <si>
    <t>LHVEN12479</t>
  </si>
  <si>
    <t>LHVEN12480</t>
  </si>
  <si>
    <t>LHVEN12481</t>
  </si>
  <si>
    <t>LHVEN12832</t>
  </si>
  <si>
    <t>LHVEN12833</t>
  </si>
  <si>
    <t>LHVEN12834</t>
  </si>
  <si>
    <t>LHVEN12835</t>
  </si>
  <si>
    <t>LHVEN12836</t>
  </si>
  <si>
    <t>LHVEN12837</t>
  </si>
  <si>
    <t>LHVEN12841</t>
  </si>
  <si>
    <t>Insulation Multifamily - Existing - Low Rise - Low Income Exterior Insulated Door ENERGY STAR Any Electric Heat</t>
  </si>
  <si>
    <t>LHVEN12842</t>
  </si>
  <si>
    <t>LHVEN12843</t>
  </si>
  <si>
    <t>LHVEN12845</t>
  </si>
  <si>
    <t>Low-E Storm Windows</t>
  </si>
  <si>
    <t>Double Pane Metal</t>
  </si>
  <si>
    <t>Windows Manufactured Home - Existing - Low Income Low-E Storm Windows Double Pane Metal Any Electric Heat</t>
  </si>
  <si>
    <t>LHVEN12847</t>
  </si>
  <si>
    <t>Single Pane Metal</t>
  </si>
  <si>
    <t>Windows Manufactured Home - Existing - Low Income Low-E Storm Windows Single Pane Metal Any Electric Heat</t>
  </si>
  <si>
    <t>LHVEN12849</t>
  </si>
  <si>
    <t>Single Pane Wood</t>
  </si>
  <si>
    <t>Windows Manufactured Home - Existing - Low Income Low-E Storm Windows Single Pane Wood Any Electric Heat</t>
  </si>
  <si>
    <t>LHVEN12851</t>
  </si>
  <si>
    <t>LHVEN12853</t>
  </si>
  <si>
    <t>LHVEN12855</t>
  </si>
  <si>
    <t>LHVEN12857</t>
  </si>
  <si>
    <t>LHVEN12859</t>
  </si>
  <si>
    <t>LHVEN12861</t>
  </si>
  <si>
    <t>LHVEN12863</t>
  </si>
  <si>
    <t>LHVEN12879</t>
  </si>
  <si>
    <t>LHVEN12893</t>
  </si>
  <si>
    <t>LHVEN12905</t>
  </si>
  <si>
    <t>LHVEN12919</t>
  </si>
  <si>
    <t>LHVEN12933</t>
  </si>
  <si>
    <t>LHVEN12947</t>
  </si>
  <si>
    <t>LHVEN12961</t>
  </si>
  <si>
    <t>LHVEN12975</t>
  </si>
  <si>
    <t>LHVEN13186</t>
  </si>
  <si>
    <t>LHVEN13187</t>
  </si>
  <si>
    <t>LHVEN13188</t>
  </si>
  <si>
    <t>LHVEN13189</t>
  </si>
  <si>
    <t>LHVEN13190</t>
  </si>
  <si>
    <t>LHVEN13191</t>
  </si>
  <si>
    <t>LHVEN13192</t>
  </si>
  <si>
    <t>LHVEN13193</t>
  </si>
  <si>
    <t>LHVEN13194</t>
  </si>
  <si>
    <t>Multifamily Mid/High Rise</t>
  </si>
  <si>
    <t>LHVEN13372</t>
  </si>
  <si>
    <t>Roof Insulation</t>
  </si>
  <si>
    <t>LHVEN13374</t>
  </si>
  <si>
    <t>LHVEN13376</t>
  </si>
  <si>
    <t>LHVEN13378</t>
  </si>
  <si>
    <t>LHVEN13380</t>
  </si>
  <si>
    <t>LHVEN13382</t>
  </si>
  <si>
    <t>LHVEN13384</t>
  </si>
  <si>
    <t>LHVEN13386</t>
  </si>
  <si>
    <t>LHVEN13388</t>
  </si>
  <si>
    <t>LHVEN13390</t>
  </si>
  <si>
    <t>LHVEN13392</t>
  </si>
  <si>
    <t>LHVEN13394</t>
  </si>
  <si>
    <t>Single Pane or double pane metal frame base Window to 0.30 or better, Patio door to 0.35 or better</t>
  </si>
  <si>
    <t>LHVEN13396</t>
  </si>
  <si>
    <t>LHVEN13398</t>
  </si>
  <si>
    <t>LHVEN13400</t>
  </si>
  <si>
    <t>LHVHS12060</t>
  </si>
  <si>
    <t>HVAC System</t>
  </si>
  <si>
    <t>Duct Sealing-Prescriptive</t>
  </si>
  <si>
    <t>Prescriptive</t>
  </si>
  <si>
    <t>LHVHS12061</t>
  </si>
  <si>
    <t>LHVHS12062</t>
  </si>
  <si>
    <t>LHVHS12066</t>
  </si>
  <si>
    <t>LHVHS12067</t>
  </si>
  <si>
    <t>LHVHS12068</t>
  </si>
  <si>
    <t>LHVHS12994</t>
  </si>
  <si>
    <t>Single or Multiple Head Ductless or Ducted Mini-Split or Combo</t>
  </si>
  <si>
    <t>Electric Forced Air Furnace</t>
  </si>
  <si>
    <t>LHVHS12995</t>
  </si>
  <si>
    <t>LHVHS12996</t>
  </si>
  <si>
    <t>LHVHS13006</t>
  </si>
  <si>
    <t>Cooling Zone 1</t>
  </si>
  <si>
    <t>Electric Zonal</t>
  </si>
  <si>
    <t>LHVHS13007</t>
  </si>
  <si>
    <t>LHVHS13008</t>
  </si>
  <si>
    <t>Cooling Zone 3</t>
  </si>
  <si>
    <t>LHVHS13009</t>
  </si>
  <si>
    <t>LHVHS13010</t>
  </si>
  <si>
    <t>LHVHS13011</t>
  </si>
  <si>
    <t>Cooling Zone 2</t>
  </si>
  <si>
    <t>LHVHS13012</t>
  </si>
  <si>
    <t>LHVHS13013</t>
  </si>
  <si>
    <t>LHVHS13014</t>
  </si>
  <si>
    <t>LHVHS13018</t>
  </si>
  <si>
    <t>LHVHS13019</t>
  </si>
  <si>
    <t>LHVHS13020</t>
  </si>
  <si>
    <t>LHVHS13030</t>
  </si>
  <si>
    <t>LHVHS13031</t>
  </si>
  <si>
    <t>LHVHS13032</t>
  </si>
  <si>
    <t>LHVHS13033</t>
  </si>
  <si>
    <t>LHVHS13034</t>
  </si>
  <si>
    <t>LHVHS13035</t>
  </si>
  <si>
    <t>LHVHS13036</t>
  </si>
  <si>
    <t>LHVHS13037</t>
  </si>
  <si>
    <t>LHVHS13038</t>
  </si>
  <si>
    <t>Baseline: Electric Forced Air Furnace w/ Air Conditioning</t>
  </si>
  <si>
    <t>Electric Forced Air Furnace w/ Air Conditioning</t>
  </si>
  <si>
    <t>Baseline: Any Electric or Non-Electric Heating System</t>
  </si>
  <si>
    <t>Baseline: Electric Forced Air Furnace w/o Air Conditioning</t>
  </si>
  <si>
    <t>Electric Forced Air Furnace w/o Air Conditioning</t>
  </si>
  <si>
    <t>LHVHS13713</t>
  </si>
  <si>
    <t>Any Residential - Low Income</t>
  </si>
  <si>
    <t>Advanced Smart Thermostat</t>
  </si>
  <si>
    <t>Thermostats Any Residential - Low Income Advanced Smart Thermostat Heat Pump Direct Install</t>
  </si>
  <si>
    <t>Any Residential</t>
  </si>
  <si>
    <t>LHVHS13714</t>
  </si>
  <si>
    <t>Forced Air Furnace</t>
  </si>
  <si>
    <t>Thermostats Any Residential - Low Income Advanced Smart Thermostat Forced Air Furnace Direct Install</t>
  </si>
  <si>
    <t>LHVHS13715</t>
  </si>
  <si>
    <t>LHVHS13716</t>
  </si>
  <si>
    <t>LHVHS13717</t>
  </si>
  <si>
    <t>LHVHS13718</t>
  </si>
  <si>
    <t>LHVHS13719</t>
  </si>
  <si>
    <t>LHVHS13720</t>
  </si>
  <si>
    <t>LHVHS13721</t>
  </si>
  <si>
    <t>LHVHS13722</t>
  </si>
  <si>
    <t>LHVHS13723</t>
  </si>
  <si>
    <t>LHVHS13724</t>
  </si>
  <si>
    <t>LHVHS13939</t>
  </si>
  <si>
    <t>Duct Insulation</t>
  </si>
  <si>
    <t>Electric Forced Air Furnace or Air Source Heat Pump</t>
  </si>
  <si>
    <t>Per Linear Foot</t>
  </si>
  <si>
    <t>LHVHS13941</t>
  </si>
  <si>
    <t>LHVHS13943</t>
  </si>
  <si>
    <t>50 gallons or greater</t>
  </si>
  <si>
    <t>Conditioned Space</t>
  </si>
  <si>
    <t>ResHPWH_v4_1.xlsm</t>
  </si>
  <si>
    <t>Any Tank Size</t>
  </si>
  <si>
    <t>Unconditioned Space</t>
  </si>
  <si>
    <t>40 Gallon Tank Size</t>
  </si>
  <si>
    <t>Tier 4</t>
  </si>
  <si>
    <t>Any Residential (SF, MF or Manuf)</t>
  </si>
  <si>
    <t>By Request</t>
  </si>
  <si>
    <t>Retail (Utility Run)</t>
  </si>
  <si>
    <t>RELPL13120</t>
  </si>
  <si>
    <t>Clothes Dryers</t>
  </si>
  <si>
    <t>Clothes Dryers Any Residential ENERGY STAR</t>
  </si>
  <si>
    <t>Any Energy Star</t>
  </si>
  <si>
    <t>RELPL13121</t>
  </si>
  <si>
    <t>BPA Tier 1</t>
  </si>
  <si>
    <t>Clothes Dryers Any Residential BPA Tier 1</t>
  </si>
  <si>
    <t>RELPL13122</t>
  </si>
  <si>
    <t>BPA Tier 2</t>
  </si>
  <si>
    <t>Clothes Dryers Any Residential BPA Tier 2</t>
  </si>
  <si>
    <t>RELPL13123</t>
  </si>
  <si>
    <t>BPA Tier 3</t>
  </si>
  <si>
    <t>Clothes Dryers Any Residential BPA Tier 3</t>
  </si>
  <si>
    <t>RELPL13124</t>
  </si>
  <si>
    <t>Clothes Dryers Any Residential ENERGY STAR Retail (Utility Run)</t>
  </si>
  <si>
    <t>RELPL13125</t>
  </si>
  <si>
    <t>Clothes Dryers Any Residential BPA Tier 1 Retail (Utility Run)</t>
  </si>
  <si>
    <t>RELPL13126</t>
  </si>
  <si>
    <t>Clothes Dryers Any Residential BPA Tier 2 Retail (Utility Run)</t>
  </si>
  <si>
    <t>RELPL13127</t>
  </si>
  <si>
    <t>Clothes Dryers Any Residential BPA Tier 3 Retail (Utility Run)</t>
  </si>
  <si>
    <t>RELPL13937</t>
  </si>
  <si>
    <t>Efficient EV Chargers</t>
  </si>
  <si>
    <t>Level 2 Networked to Level 2 ENERGY STAR Networked BEV &amp; PHEV</t>
  </si>
  <si>
    <t>Efficient EV Chargers Level 2 Networked to Level 2 ENERGY STAR Networked BEV &amp; PHEV</t>
  </si>
  <si>
    <t>RELPL14370</t>
  </si>
  <si>
    <t>Efficient EV Chargers Level 2 Networked to Level 2 ENERGY STAR Networked BEV &amp; PHEV By Request</t>
  </si>
  <si>
    <t>RHVEN10085</t>
  </si>
  <si>
    <t>Manufactured Home - Existing</t>
  </si>
  <si>
    <t>Insulation Manufactured Home - Existing Attic Insulation R0 to R22 Any Electric Heat</t>
  </si>
  <si>
    <t>RHVEN10086</t>
  </si>
  <si>
    <t>Insulation Manufactured Home - Existing Attic Insulation R0 to R30 Any Electric Heat</t>
  </si>
  <si>
    <t>RHVEN10087</t>
  </si>
  <si>
    <t>Insulation Manufactured Home - Existing Attic Insulation R11 to R30 Any Electric Heat</t>
  </si>
  <si>
    <t>RHVEN10089</t>
  </si>
  <si>
    <t>Insulation Manufactured Home - Existing Floor Insulation R11 to R22 Any Electric Heat</t>
  </si>
  <si>
    <t>RHVEN10090</t>
  </si>
  <si>
    <t>RHVEN10091</t>
  </si>
  <si>
    <t>RHVEN10092</t>
  </si>
  <si>
    <t>RHVEN10094</t>
  </si>
  <si>
    <t>RHVEN10095</t>
  </si>
  <si>
    <t>RHVEN10096</t>
  </si>
  <si>
    <t>RHVEN10097</t>
  </si>
  <si>
    <t>RHVEN10099</t>
  </si>
  <si>
    <t>RHVEN10100</t>
  </si>
  <si>
    <t>Multifamily - Existing - Low Rise</t>
  </si>
  <si>
    <t>Insulation Multifamily - Existing - Low Rise Attic Insulation R0 to R19 Any Electric Heat</t>
  </si>
  <si>
    <t>RHVEN10101</t>
  </si>
  <si>
    <t>Insulation Multifamily - Existing - Low Rise Attic Insulation R0 to R38 Any Electric Heat</t>
  </si>
  <si>
    <t>RHVEN10102</t>
  </si>
  <si>
    <t>Insulation Multifamily - Existing - Low Rise Attic Insulation R19 to R38 Any Electric Heat</t>
  </si>
  <si>
    <t>RHVEN10103</t>
  </si>
  <si>
    <t>Insulation Multifamily - Existing - Low Rise Attic Insulation R38 to R49 Any Electric Heat</t>
  </si>
  <si>
    <t>RHVEN10104</t>
  </si>
  <si>
    <t>Insulation Multifamily - Existing - Low Rise Floor Insulation R0 to R19 Any Electric Heat</t>
  </si>
  <si>
    <t>RHVEN10105</t>
  </si>
  <si>
    <t>Insulation Multifamily - Existing - Low Rise Floor Insulation R0 to R30 Any Electric Heat</t>
  </si>
  <si>
    <t>RHVEN10106</t>
  </si>
  <si>
    <t>Insulation Multifamily - Existing - Low Rise Floor Insulation R19 to R30 Any Electric Heat</t>
  </si>
  <si>
    <t>RHVEN10107</t>
  </si>
  <si>
    <t>Insulation Multifamily - Existing - Low Rise Wall Insulation R0 to R11 Any Electric Heat</t>
  </si>
  <si>
    <t>RHVEN10109</t>
  </si>
  <si>
    <t>RHVEN10110</t>
  </si>
  <si>
    <t>RHVEN10111</t>
  </si>
  <si>
    <t>RHVEN10112</t>
  </si>
  <si>
    <t>RHVEN10113</t>
  </si>
  <si>
    <t>RHVEN10114</t>
  </si>
  <si>
    <t>RHVEN10115</t>
  </si>
  <si>
    <t>RHVEN10116</t>
  </si>
  <si>
    <t>RHVEN10118</t>
  </si>
  <si>
    <t>RHVEN10119</t>
  </si>
  <si>
    <t>RHVEN10120</t>
  </si>
  <si>
    <t>RHVEN10121</t>
  </si>
  <si>
    <t>RHVEN10122</t>
  </si>
  <si>
    <t>RHVEN10123</t>
  </si>
  <si>
    <t>RHVEN10124</t>
  </si>
  <si>
    <t>RHVEN10125</t>
  </si>
  <si>
    <t>RHVEN10191</t>
  </si>
  <si>
    <t>Windows Multifamily - Existing - Low Rise Prime Windows and Patio Doors Single Pane Base Window to 0.30 or better, Patio door to 0.35 or better Any Electric Heat</t>
  </si>
  <si>
    <t>RHVEN10192</t>
  </si>
  <si>
    <t>RHVEN10193</t>
  </si>
  <si>
    <t>RHVEN10194</t>
  </si>
  <si>
    <t>Windows Multifamily - Existing - Low Rise Prime Windows and Patio Doors Double Pane Base Window to 0.30 or better, Patio door to 0.35 or better Any Electric Heat</t>
  </si>
  <si>
    <t>RHVEN10195</t>
  </si>
  <si>
    <t>RHVEN10196</t>
  </si>
  <si>
    <t>RHVEN10197</t>
  </si>
  <si>
    <t>Windows Manufactured Home - Existing Prime Windows and Patio Doors Single Pane Base Window to 0.30 or better, Patio door to 0.35 or better Any Electric Heat</t>
  </si>
  <si>
    <t>RHVEN10198</t>
  </si>
  <si>
    <t>RHVEN10199</t>
  </si>
  <si>
    <t>RHVEN10200</t>
  </si>
  <si>
    <t>Windows Manufactured Home - Existing Prime Windows and Patio Doors Double Pane Base Window to 0.30 or better, Patio door to 0.35 or better Any Electric Heat</t>
  </si>
  <si>
    <t>RHVEN10201</t>
  </si>
  <si>
    <t>RHVEN10202</t>
  </si>
  <si>
    <t>RHVEN11531</t>
  </si>
  <si>
    <t>Air Sealing Manufactured Home - Existing Whole House Air Sealing Any Electric Heat</t>
  </si>
  <si>
    <t>RHVEN11532</t>
  </si>
  <si>
    <t>RHVEN11533</t>
  </si>
  <si>
    <t>RHVEN11732</t>
  </si>
  <si>
    <t>Insulation Multifamily - Existing - Low Rise Attic Insulation R0 to R49 Any Electric Heat</t>
  </si>
  <si>
    <t>RHVEN11733</t>
  </si>
  <si>
    <t>RHVEN11734</t>
  </si>
  <si>
    <t>RHVEN11735</t>
  </si>
  <si>
    <t>Insulation Multifamily - Existing - Low Rise Attic Insulation R19 to R49 Any Electric Heat</t>
  </si>
  <si>
    <t>RHVEN11736</t>
  </si>
  <si>
    <t>RHVEN11737</t>
  </si>
  <si>
    <t>RHVEN11907</t>
  </si>
  <si>
    <t>Insulation Manufactured Home - Existing Floor Insulation R0 to R22 Any Electric Heat</t>
  </si>
  <si>
    <t>RHVEN11909</t>
  </si>
  <si>
    <t>RHVEN11911</t>
  </si>
  <si>
    <t>RHVEN11914</t>
  </si>
  <si>
    <t>Windows Manufactured Home - Existing Prime Windows and Patio Doors Single Pane Base Window to 0.22 or better, Patio door to 0.30 or better Any Electric Heat</t>
  </si>
  <si>
    <t>RHVEN11915</t>
  </si>
  <si>
    <t>Windows Manufactured Home - Existing Prime Windows and Patio Doors Double Pane Base Window to 0.22 or better, Patio door to 0.30 or better Any Electric Heat</t>
  </si>
  <si>
    <t>RHVEN11918</t>
  </si>
  <si>
    <t>RHVEN11919</t>
  </si>
  <si>
    <t>RHVEN11922</t>
  </si>
  <si>
    <t>RHVEN11923</t>
  </si>
  <si>
    <t>RHVEN11975</t>
  </si>
  <si>
    <t>Insulation Manufactured Home - Existing Exterior Insulated Door ENERGY STAR Any Electric Heat</t>
  </si>
  <si>
    <t>RHVEN11976</t>
  </si>
  <si>
    <t>RHVEN11977</t>
  </si>
  <si>
    <t>RHVEN11978</t>
  </si>
  <si>
    <t>Single Family - Existing</t>
  </si>
  <si>
    <t>Insulation Single Family - Existing Exterior Insulated Door ENERGY STAR Any Electric Heat</t>
  </si>
  <si>
    <t>RHVEN11979</t>
  </si>
  <si>
    <t>RHVEN11980</t>
  </si>
  <si>
    <t>RHVEN12048</t>
  </si>
  <si>
    <t>Air Sealing Single Family - Existing Prescriptive Air Sealing Attic Any Electric Heat</t>
  </si>
  <si>
    <t>RHVEN12049</t>
  </si>
  <si>
    <t>Air Sealing Single Family - Existing Prescriptive Air Sealing Crawlspace Any Electric Heat</t>
  </si>
  <si>
    <t>RHVEN12050</t>
  </si>
  <si>
    <t>RHVEN12051</t>
  </si>
  <si>
    <t>RHVEN12052</t>
  </si>
  <si>
    <t>RHVEN12053</t>
  </si>
  <si>
    <t>RHVEN12368</t>
  </si>
  <si>
    <t>Insulation Single Family - Existing Attic Insulation R0 to R38 Any Electric Heat</t>
  </si>
  <si>
    <t>RHVEN12369</t>
  </si>
  <si>
    <t>Insulation Single Family - Existing Attic Insulation R0 to R49 Any Electric Heat</t>
  </si>
  <si>
    <t>RHVEN12370</t>
  </si>
  <si>
    <t>Insulation Single Family - Existing Attic Insulation R11 to R38 Any Electric Heat</t>
  </si>
  <si>
    <t>RHVEN12371</t>
  </si>
  <si>
    <t>Insulation Single Family - Existing Attic Insulation R11 to R49 Any Electric Heat</t>
  </si>
  <si>
    <t>RHVEN12372</t>
  </si>
  <si>
    <t>Insulation Single Family - Existing Attic Insulation R19 to R38 Any Electric Heat</t>
  </si>
  <si>
    <t>RHVEN12373</t>
  </si>
  <si>
    <t>Insulation Single Family - Existing Attic Insulation R19 to R49 Any Electric Heat</t>
  </si>
  <si>
    <t>RHVEN12374</t>
  </si>
  <si>
    <t>Insulation Single Family - Existing Attic Insulation R30 to R38 Any Electric Heat</t>
  </si>
  <si>
    <t>RHVEN12375</t>
  </si>
  <si>
    <t>Insulation Single Family - Existing Attic Insulation R30 to R49 Any Electric Heat</t>
  </si>
  <si>
    <t>RHVEN12377</t>
  </si>
  <si>
    <t>Insulation Single Family - Existing Wall Insulation R0 to R11 Any Electric Heat</t>
  </si>
  <si>
    <t>RHVEN12378</t>
  </si>
  <si>
    <t>Insulation Single Family - Existing Floor Insulation R0 to R19 Any Electric Heat</t>
  </si>
  <si>
    <t>RHVEN12379</t>
  </si>
  <si>
    <t>Insulation Single Family - Existing Floor Insulation R0 to R25 Any Electric Heat</t>
  </si>
  <si>
    <t>RHVEN12380</t>
  </si>
  <si>
    <t>Insulation Single Family - Existing Floor Insulation R0 to R30 Any Electric Heat</t>
  </si>
  <si>
    <t>RHVEN12381</t>
  </si>
  <si>
    <t>Insulation Single Family - Existing Floor Insulation R19 to R30 Any Electric Heat</t>
  </si>
  <si>
    <t>RHVEN12382</t>
  </si>
  <si>
    <t>RHVEN12383</t>
  </si>
  <si>
    <t>RHVEN12384</t>
  </si>
  <si>
    <t>RHVEN12385</t>
  </si>
  <si>
    <t>RHVEN12386</t>
  </si>
  <si>
    <t>RHVEN12387</t>
  </si>
  <si>
    <t>RHVEN12388</t>
  </si>
  <si>
    <t>RHVEN12389</t>
  </si>
  <si>
    <t>RHVEN12391</t>
  </si>
  <si>
    <t>RHVEN12392</t>
  </si>
  <si>
    <t>RHVEN12393</t>
  </si>
  <si>
    <t>RHVEN12394</t>
  </si>
  <si>
    <t>RHVEN12395</t>
  </si>
  <si>
    <t>RHVEN12396</t>
  </si>
  <si>
    <t>RHVEN12397</t>
  </si>
  <si>
    <t>RHVEN12398</t>
  </si>
  <si>
    <t>RHVEN12399</t>
  </si>
  <si>
    <t>RHVEN12400</t>
  </si>
  <si>
    <t>RHVEN12401</t>
  </si>
  <si>
    <t>RHVEN12402</t>
  </si>
  <si>
    <t>RHVEN12403</t>
  </si>
  <si>
    <t>RHVEN12405</t>
  </si>
  <si>
    <t>RHVEN12406</t>
  </si>
  <si>
    <t>RHVEN12408</t>
  </si>
  <si>
    <t>RHVEN12409</t>
  </si>
  <si>
    <t>RHVEN12410</t>
  </si>
  <si>
    <t>Windows Single Family - Existing Prime Windows and Patio Doors Single Pane Base Window to 0.30 or better, Patio door to 0.35 or better Any Electric Heat</t>
  </si>
  <si>
    <t>RHVEN12411</t>
  </si>
  <si>
    <t>Windows Single Family - Existing Prime Windows and Patio Doors Double Pane Base Window to 0.30 or better, Patio door to 0.35 or better Any Electric Heat</t>
  </si>
  <si>
    <t>RHVEN12412</t>
  </si>
  <si>
    <t>Windows Single Family - Existing Prime Windows and Patio Doors Single Pane Base Window to 0.22 or better, Patio door to 0.30 or better Any Electric Heat</t>
  </si>
  <si>
    <t>RHVEN12413</t>
  </si>
  <si>
    <t>Windows Single Family - Existing Prime Windows and Patio Doors Double Pane Base Window to 0.22 or better, Patio door to 0.30 or better Any Electric Heat</t>
  </si>
  <si>
    <t>RHVEN12414</t>
  </si>
  <si>
    <t>Air Sealing Single Family - Existing Whole House Air Sealing Any Electric Heat</t>
  </si>
  <si>
    <t>RHVEN12415</t>
  </si>
  <si>
    <t>RHVEN12416</t>
  </si>
  <si>
    <t>RHVEN12417</t>
  </si>
  <si>
    <t>RHVEN12418</t>
  </si>
  <si>
    <t>RHVEN12419</t>
  </si>
  <si>
    <t>RHVEN12420</t>
  </si>
  <si>
    <t>RHVEN12421</t>
  </si>
  <si>
    <t>RHVEN12422</t>
  </si>
  <si>
    <t>RHVEN12423</t>
  </si>
  <si>
    <t>RHVEN12424</t>
  </si>
  <si>
    <t>RHVEN12826</t>
  </si>
  <si>
    <t>Windows Multifamily - Existing - Low Rise Prime Windows and Patio Doors Single Pane Base Window to 0.22 or better, Patio door to 0.30 or better Any Electric Heat</t>
  </si>
  <si>
    <t>RHVEN12827</t>
  </si>
  <si>
    <t>Windows Multifamily - Existing - Low Rise Prime Windows and Patio Doors Double Pane Base Window to 0.22 or better, Patio door to 0.30 or better Any Electric Heat</t>
  </si>
  <si>
    <t>RHVEN12828</t>
  </si>
  <si>
    <t>RHVEN12829</t>
  </si>
  <si>
    <t>RHVEN12830</t>
  </si>
  <si>
    <t>RHVEN12831</t>
  </si>
  <si>
    <t>RHVEN12838</t>
  </si>
  <si>
    <t>Insulation Multifamily - Existing - Low Rise Exterior Insulated Door ENERGY STAR Any Electric Heat</t>
  </si>
  <si>
    <t>RHVEN12839</t>
  </si>
  <si>
    <t>RHVEN12840</t>
  </si>
  <si>
    <t>RHVEN12844</t>
  </si>
  <si>
    <t>Windows Manufactured Home - Existing Low-E Storm Windows Double Pane Metal Any Electric Heat</t>
  </si>
  <si>
    <t>RHVEN12846</t>
  </si>
  <si>
    <t>Windows Manufactured Home - Existing Low-E Storm Windows Single Pane Metal Any Electric Heat</t>
  </si>
  <si>
    <t>RHVEN12848</t>
  </si>
  <si>
    <t>Windows Manufactured Home - Existing Low-E Storm Windows Single Pane Wood Any Electric Heat</t>
  </si>
  <si>
    <t>RHVEN12850</t>
  </si>
  <si>
    <t>RHVEN12852</t>
  </si>
  <si>
    <t>RHVEN12854</t>
  </si>
  <si>
    <t>RHVEN12856</t>
  </si>
  <si>
    <t>RHVEN12858</t>
  </si>
  <si>
    <t>RHVEN12860</t>
  </si>
  <si>
    <t>RHVEN12862</t>
  </si>
  <si>
    <t>Windows Single Family - Existing Low-E Storm Windows Double Pane Metal Any Electric Heat</t>
  </si>
  <si>
    <t>RHVEN12878</t>
  </si>
  <si>
    <t>Windows Single Family - Existing Low-E Storm Windows Single Pane Metal Any Electric Heat</t>
  </si>
  <si>
    <t>RHVEN12892</t>
  </si>
  <si>
    <t>Windows Single Family - Existing Low-E Storm Windows Single Pane Wood Any Electric Heat</t>
  </si>
  <si>
    <t>RHVEN12904</t>
  </si>
  <si>
    <t>RHVEN12918</t>
  </si>
  <si>
    <t>RHVEN12932</t>
  </si>
  <si>
    <t>RHVEN12946</t>
  </si>
  <si>
    <t>RHVEN12960</t>
  </si>
  <si>
    <t>RHVEN12974</t>
  </si>
  <si>
    <t>RHVEN13177</t>
  </si>
  <si>
    <t>Windows Multifamily - Existing - Low Rise Low-E Storm Windows Single Pane Wood Any Electric Heat</t>
  </si>
  <si>
    <t>RHVEN13178</t>
  </si>
  <si>
    <t>Windows Multifamily - Existing - Low Rise Low-E Storm Windows Single Pane Metal Any Electric Heat</t>
  </si>
  <si>
    <t>RHVEN13179</t>
  </si>
  <si>
    <t>Windows Multifamily - Existing - Low Rise Low-E Storm Windows Double Pane Metal Any Electric Heat</t>
  </si>
  <si>
    <t>RHVEN13180</t>
  </si>
  <si>
    <t>RHVEN13181</t>
  </si>
  <si>
    <t>RHVEN13182</t>
  </si>
  <si>
    <t>RHVEN13183</t>
  </si>
  <si>
    <t>RHVEN13184</t>
  </si>
  <si>
    <t>RHVEN13185</t>
  </si>
  <si>
    <t>Multifamily - Existing - Mid/High Rise</t>
  </si>
  <si>
    <t>RHVEN13342</t>
  </si>
  <si>
    <t>RHVEN13344</t>
  </si>
  <si>
    <t>RHVEN13346</t>
  </si>
  <si>
    <t>RHVEN13348</t>
  </si>
  <si>
    <t>RHVEN13350</t>
  </si>
  <si>
    <t>RHVEN13352</t>
  </si>
  <si>
    <t>RHVEN13354</t>
  </si>
  <si>
    <t>RHVEN13356</t>
  </si>
  <si>
    <t>RHVEN13358</t>
  </si>
  <si>
    <t>RHVEN13360</t>
  </si>
  <si>
    <t>RHVEN13362</t>
  </si>
  <si>
    <t>RHVEN13364</t>
  </si>
  <si>
    <t>RHVEN13366</t>
  </si>
  <si>
    <t>RHVEN13368</t>
  </si>
  <si>
    <t>RHVEN13370</t>
  </si>
  <si>
    <t>RHVEN21407</t>
  </si>
  <si>
    <t>Single Family - New or Existing</t>
  </si>
  <si>
    <t>RHVHS10706</t>
  </si>
  <si>
    <t>Line Voltage Thermostat</t>
  </si>
  <si>
    <t>baseline:Bi-metal Thermostats</t>
  </si>
  <si>
    <t>Thermostats Single Family - Existing Line Voltage Thermostat baseline:Bi-metal Thermostats</t>
  </si>
  <si>
    <t>Bi-metal Thermostats</t>
  </si>
  <si>
    <t>RHVHS10707</t>
  </si>
  <si>
    <t>RHVHS10708</t>
  </si>
  <si>
    <t>Single Family - New</t>
  </si>
  <si>
    <t>RHVHS11537</t>
  </si>
  <si>
    <t>Heat Pump Upgrade</t>
  </si>
  <si>
    <t>House less than 4000 sq.ft.</t>
  </si>
  <si>
    <t>w/o Desuperheater</t>
  </si>
  <si>
    <t>ENERGY STAR or 3.6 COP for Open Loop</t>
  </si>
  <si>
    <t>RHVHS11538</t>
  </si>
  <si>
    <t>RHVHS11539</t>
  </si>
  <si>
    <t>RHVHS11540</t>
  </si>
  <si>
    <t>RHVHS11541</t>
  </si>
  <si>
    <t>RHVHS11542</t>
  </si>
  <si>
    <t>RHVHS11543</t>
  </si>
  <si>
    <t>House 4000 sq.ft. or greater</t>
  </si>
  <si>
    <t>RHVHS11544</t>
  </si>
  <si>
    <t>RHVHS11545</t>
  </si>
  <si>
    <t>RHVHS11546</t>
  </si>
  <si>
    <t>RHVHS11547</t>
  </si>
  <si>
    <t>RHVHS11548</t>
  </si>
  <si>
    <t>RHVHS11549</t>
  </si>
  <si>
    <t>w/ Desuperheater</t>
  </si>
  <si>
    <t>RHVHS11550</t>
  </si>
  <si>
    <t>RHVHS11551</t>
  </si>
  <si>
    <t>RHVHS11552</t>
  </si>
  <si>
    <t>RHVHS11553</t>
  </si>
  <si>
    <t>RHVHS11554</t>
  </si>
  <si>
    <t>RHVHS11555</t>
  </si>
  <si>
    <t>RHVHS11556</t>
  </si>
  <si>
    <t>RHVHS11557</t>
  </si>
  <si>
    <t>RHVHS11558</t>
  </si>
  <si>
    <t>RHVHS11559</t>
  </si>
  <si>
    <t>RHVHS11560</t>
  </si>
  <si>
    <t>RHVHS11561</t>
  </si>
  <si>
    <t>Existing air source heat pump, zonal electric, or non-electric heating system</t>
  </si>
  <si>
    <t>RHVHS11562</t>
  </si>
  <si>
    <t>RHVHS11563</t>
  </si>
  <si>
    <t>RHVHS11564</t>
  </si>
  <si>
    <t>RHVHS11565</t>
  </si>
  <si>
    <t>RHVHS11566</t>
  </si>
  <si>
    <t>RHVHS11567</t>
  </si>
  <si>
    <t>RHVHS11568</t>
  </si>
  <si>
    <t>RHVHS11569</t>
  </si>
  <si>
    <t>RHVHS11570</t>
  </si>
  <si>
    <t>RHVHS11571</t>
  </si>
  <si>
    <t>RHVHS11572</t>
  </si>
  <si>
    <t>RHVHS11573</t>
  </si>
  <si>
    <t>RHVHS11574</t>
  </si>
  <si>
    <t>RHVHS11575</t>
  </si>
  <si>
    <t>RHVHS11576</t>
  </si>
  <si>
    <t>RHVHS11577</t>
  </si>
  <si>
    <t>RHVHS11578</t>
  </si>
  <si>
    <t>RHVHS11579</t>
  </si>
  <si>
    <t>RHVHS11580</t>
  </si>
  <si>
    <t>RHVHS11581</t>
  </si>
  <si>
    <t>RHVHS11582</t>
  </si>
  <si>
    <t>RHVHS11583</t>
  </si>
  <si>
    <t>RHVHS11584</t>
  </si>
  <si>
    <t>RHVHS11609</t>
  </si>
  <si>
    <t>Conversion of Electric FAF w/ CAC to Heat Pump</t>
  </si>
  <si>
    <t>Electric Forced Air Furnace w/ Air Conditioning or electric boiler</t>
  </si>
  <si>
    <t>RHVHS11610</t>
  </si>
  <si>
    <t>RHVHS11611</t>
  </si>
  <si>
    <t>RHVHS11612</t>
  </si>
  <si>
    <t>RHVHS11613</t>
  </si>
  <si>
    <t>RHVHS11614</t>
  </si>
  <si>
    <t>RHVHS11615</t>
  </si>
  <si>
    <t>RHVHS11616</t>
  </si>
  <si>
    <t>RHVHS11617</t>
  </si>
  <si>
    <t>RHVHS11618</t>
  </si>
  <si>
    <t>RHVHS11619</t>
  </si>
  <si>
    <t>RHVHS11620</t>
  </si>
  <si>
    <t>RHVHS11621</t>
  </si>
  <si>
    <t>RHVHS11622</t>
  </si>
  <si>
    <t>RHVHS11623</t>
  </si>
  <si>
    <t>RHVHS11624</t>
  </si>
  <si>
    <t>RHVHS11625</t>
  </si>
  <si>
    <t>RHVHS11626</t>
  </si>
  <si>
    <t>RHVHS11627</t>
  </si>
  <si>
    <t>RHVHS11628</t>
  </si>
  <si>
    <t>RHVHS11629</t>
  </si>
  <si>
    <t>RHVHS11630</t>
  </si>
  <si>
    <t>RHVHS11631</t>
  </si>
  <si>
    <t>RHVHS11632</t>
  </si>
  <si>
    <t>RHVHS11657</t>
  </si>
  <si>
    <t>Conversion of Electric FAF w/o CAC to Heat Pump</t>
  </si>
  <si>
    <t>Electric Forced Air Furnace w/o Air Conditioning or electric boiler</t>
  </si>
  <si>
    <t>RHVHS11658</t>
  </si>
  <si>
    <t>RHVHS11659</t>
  </si>
  <si>
    <t>RHVHS11660</t>
  </si>
  <si>
    <t>RHVHS11661</t>
  </si>
  <si>
    <t>RHVHS11662</t>
  </si>
  <si>
    <t>RHVHS11663</t>
  </si>
  <si>
    <t>RHVHS11664</t>
  </si>
  <si>
    <t>RHVHS11665</t>
  </si>
  <si>
    <t>RHVHS11666</t>
  </si>
  <si>
    <t>RHVHS11667</t>
  </si>
  <si>
    <t>RHVHS11668</t>
  </si>
  <si>
    <t>RHVHS11669</t>
  </si>
  <si>
    <t>RHVHS11670</t>
  </si>
  <si>
    <t>RHVHS11671</t>
  </si>
  <si>
    <t>RHVHS11672</t>
  </si>
  <si>
    <t>RHVHS11673</t>
  </si>
  <si>
    <t>RHVHS11674</t>
  </si>
  <si>
    <t>RHVHS11675</t>
  </si>
  <si>
    <t>RHVHS11676</t>
  </si>
  <si>
    <t>RHVHS11677</t>
  </si>
  <si>
    <t>RHVHS11678</t>
  </si>
  <si>
    <t>RHVHS11679</t>
  </si>
  <si>
    <t>RHVHS11680</t>
  </si>
  <si>
    <t>RHVHS12063</t>
  </si>
  <si>
    <t>Duct Sealing-Prescriptive Manufactured Home - Existing Prescriptive Any Electric Heat</t>
  </si>
  <si>
    <t>RHVHS12064</t>
  </si>
  <si>
    <t>RHVHS12065</t>
  </si>
  <si>
    <t>RHVHS12069</t>
  </si>
  <si>
    <t>Duct Sealing-Prescriptive Single Family - Existing Prescriptive Any Electric Heat</t>
  </si>
  <si>
    <t>RHVHS12070</t>
  </si>
  <si>
    <t>RHVHS12071</t>
  </si>
  <si>
    <t>RHVHS12991</t>
  </si>
  <si>
    <t>Manufactured Home - New or Existing</t>
  </si>
  <si>
    <t>RHVHS12992</t>
  </si>
  <si>
    <t>RHVHS12993</t>
  </si>
  <si>
    <t>RHVHS12997</t>
  </si>
  <si>
    <t>Ductless Heat Pumps Manufactured Home - Existing Single or Multiple Head Ductless or Ducted Mini-Split or Combo Electric Zonal</t>
  </si>
  <si>
    <t>RHVHS12998</t>
  </si>
  <si>
    <t>RHVHS12999</t>
  </si>
  <si>
    <t>RHVHS13000</t>
  </si>
  <si>
    <t>RHVHS13001</t>
  </si>
  <si>
    <t>RHVHS13002</t>
  </si>
  <si>
    <t>RHVHS13003</t>
  </si>
  <si>
    <t>RHVHS13004</t>
  </si>
  <si>
    <t>RHVHS13005</t>
  </si>
  <si>
    <t>RHVHS13015</t>
  </si>
  <si>
    <t>Ductless Heat Pumps Single Family - Existing Single or Multiple Head Ductless or Ducted Mini-Split or Combo Electric Forced Air Furnace</t>
  </si>
  <si>
    <t>RHVHS13016</t>
  </si>
  <si>
    <t>RHVHS13017</t>
  </si>
  <si>
    <t>RHVHS13021</t>
  </si>
  <si>
    <t>Ductless Heat Pumps Single Family - Existing Single or Multiple Head Ductless or Ducted Mini-Split or Combo Electric Zonal</t>
  </si>
  <si>
    <t>RHVHS13022</t>
  </si>
  <si>
    <t>RHVHS13023</t>
  </si>
  <si>
    <t>RHVHS13024</t>
  </si>
  <si>
    <t>RHVHS13025</t>
  </si>
  <si>
    <t>RHVHS13026</t>
  </si>
  <si>
    <t>RHVHS13027</t>
  </si>
  <si>
    <t>RHVHS13028</t>
  </si>
  <si>
    <t>RHVHS13029</t>
  </si>
  <si>
    <t>RHVHS13239</t>
  </si>
  <si>
    <t>Multifamily</t>
  </si>
  <si>
    <t>RHVHS13240</t>
  </si>
  <si>
    <t>RHVHS13241</t>
  </si>
  <si>
    <t>RHVHS13242</t>
  </si>
  <si>
    <t>Thermostats Any Residential Advanced Smart Thermostat Forced Air Furnace</t>
  </si>
  <si>
    <t>RHVHS13243</t>
  </si>
  <si>
    <t>RHVHS13244</t>
  </si>
  <si>
    <t>RHVHS13245</t>
  </si>
  <si>
    <t>Thermostats Any Residential Advanced Smart Thermostat Heat Pump</t>
  </si>
  <si>
    <t>RHVHS13246</t>
  </si>
  <si>
    <t>RHVHS13247</t>
  </si>
  <si>
    <t>RHVHS13248</t>
  </si>
  <si>
    <t>Thermostats Any Residential Advanced Smart Thermostat Forced Air Furnace Direct Install</t>
  </si>
  <si>
    <t>RHVHS13249</t>
  </si>
  <si>
    <t>RHVHS13250</t>
  </si>
  <si>
    <t>RHVHS13251</t>
  </si>
  <si>
    <t>Thermostats Any Residential Advanced Smart Thermostat Heat Pump Direct Install</t>
  </si>
  <si>
    <t>RHVHS13252</t>
  </si>
  <si>
    <t>RHVHS13253</t>
  </si>
  <si>
    <t>Oregon</t>
  </si>
  <si>
    <t>Idaho</t>
  </si>
  <si>
    <t>RHVHS13267</t>
  </si>
  <si>
    <t>Heat Pump Upgrade - Compressor Portion Only</t>
  </si>
  <si>
    <t>Baseline: Ground Source Heat Pump</t>
  </si>
  <si>
    <t>RHVHS13268</t>
  </si>
  <si>
    <t>Conversion of Electric FAF to Heat Pump</t>
  </si>
  <si>
    <t>RHVHS13904</t>
  </si>
  <si>
    <t>Thermostats Any Residential Advanced Smart Thermostat Forced Air Furnace Retail (Utility Run)</t>
  </si>
  <si>
    <t>RHVHS13905</t>
  </si>
  <si>
    <t>Thermostats Any Residential Advanced Smart Thermostat Heat Pump Retail (Utility Run)</t>
  </si>
  <si>
    <t>RHVHS13906</t>
  </si>
  <si>
    <t>RHVHS13907</t>
  </si>
  <si>
    <t>RHVHS13908</t>
  </si>
  <si>
    <t>RHVHS13909</t>
  </si>
  <si>
    <t>RHVHS13910</t>
  </si>
  <si>
    <t>Coupon or Instant Rebate</t>
  </si>
  <si>
    <t>Thermostats Any Residential Advanced Smart Thermostat Forced Air Furnace Coupon or Instant Rebate</t>
  </si>
  <si>
    <t>RHVHS13911</t>
  </si>
  <si>
    <t>Thermostats Any Residential Advanced Smart Thermostat Heat Pump Coupon or Instant Rebate</t>
  </si>
  <si>
    <t>RHVHS13912</t>
  </si>
  <si>
    <t>RHVHS13913</t>
  </si>
  <si>
    <t>RHVHS13914</t>
  </si>
  <si>
    <t>RHVHS13915</t>
  </si>
  <si>
    <t>RHVHS13938</t>
  </si>
  <si>
    <t>Duct Insulation Single Family - Existing Duct Insulation Electric Forced Air Furnace or Air Source Heat Pump</t>
  </si>
  <si>
    <t>RHVHS13940</t>
  </si>
  <si>
    <t>RHVHS13942</t>
  </si>
  <si>
    <t>RHVHS14243</t>
  </si>
  <si>
    <t>Packaged Terminal Heat Pumps Multifamily - Existing - Low Rise Retrofit</t>
  </si>
  <si>
    <t>RHVHS14244</t>
  </si>
  <si>
    <t>Packaged Terminal Heat Pumps Multifamily - Existing - Mid/High Rise Retrofit</t>
  </si>
  <si>
    <t>RHVHS14245</t>
  </si>
  <si>
    <t>Multifamily - New</t>
  </si>
  <si>
    <t>Packaged Terminal Heat Pumps Multifamily - New New Construction</t>
  </si>
  <si>
    <t>RHVHS14246</t>
  </si>
  <si>
    <t>Centrally Ducted Air Conditioners</t>
  </si>
  <si>
    <t>RHVHS14247</t>
  </si>
  <si>
    <t>RHVHS14248</t>
  </si>
  <si>
    <t>RHVHS14249</t>
  </si>
  <si>
    <t>RHVHS14250</t>
  </si>
  <si>
    <t>RHVHS14251</t>
  </si>
  <si>
    <t>RHVHS14252</t>
  </si>
  <si>
    <t>Thermostats Any Residential Advanced Smart Thermostat Forced Air Furnace By Request</t>
  </si>
  <si>
    <t>RHVHS14253</t>
  </si>
  <si>
    <t>Thermostats Any Residential Advanced Smart Thermostat Heat Pump By Request</t>
  </si>
  <si>
    <t>RHVHS14254</t>
  </si>
  <si>
    <t>RHVHS14255</t>
  </si>
  <si>
    <t>RHVHS14256</t>
  </si>
  <si>
    <t>RHVHS14257</t>
  </si>
  <si>
    <t>RHVHS14300</t>
  </si>
  <si>
    <t>Communicating Line Voltage Thermostat</t>
  </si>
  <si>
    <t>RHVHS14301</t>
  </si>
  <si>
    <t>RHVHS14302</t>
  </si>
  <si>
    <t>RHVHS14303</t>
  </si>
  <si>
    <t>RHVHS14304</t>
  </si>
  <si>
    <t>RHVHS14305</t>
  </si>
  <si>
    <t>RHVHS14371</t>
  </si>
  <si>
    <t>Duct Re-Sealing-Prescriptive</t>
  </si>
  <si>
    <t>RHVHS14373</t>
  </si>
  <si>
    <t>RHVHS14379</t>
  </si>
  <si>
    <t>RHVHS14381</t>
  </si>
  <si>
    <t>RHVHS14387</t>
  </si>
  <si>
    <t>RHVHS14389</t>
  </si>
  <si>
    <t>Lighting</t>
  </si>
  <si>
    <t>Lamps/Fixtures</t>
  </si>
  <si>
    <t>Homes</t>
  </si>
  <si>
    <t>RWBHO13263</t>
  </si>
  <si>
    <t>RWBHO13626</t>
  </si>
  <si>
    <t>New Multifamily Homes</t>
  </si>
  <si>
    <t>BPA Energy Efficient</t>
  </si>
  <si>
    <t>New Multifamily Homes Multifamily - New BPA Energy Efficient Idaho</t>
  </si>
  <si>
    <t>RWBHO13627</t>
  </si>
  <si>
    <t>MT/WY/NV</t>
  </si>
  <si>
    <t>New Multifamily Homes Multifamily - New BPA Energy Efficient MT/WY/NV</t>
  </si>
  <si>
    <t>RWBHO13628</t>
  </si>
  <si>
    <t>New Multifamily Homes Multifamily - New BPA Energy Efficient Oregon</t>
  </si>
  <si>
    <t>RWBHO13629</t>
  </si>
  <si>
    <t>Washington</t>
  </si>
  <si>
    <t>New Multifamily Homes Multifamily - New BPA Energy Efficient Washington</t>
  </si>
  <si>
    <t>RWBHO13630</t>
  </si>
  <si>
    <t>BPA Zero Energy Ready</t>
  </si>
  <si>
    <t>New Multifamily Homes Multifamily - New BPA Zero Energy Ready Idaho</t>
  </si>
  <si>
    <t>RWBHO13631</t>
  </si>
  <si>
    <t>New Multifamily Homes Multifamily - New BPA Zero Energy Ready MT/WY/NV</t>
  </si>
  <si>
    <t>RWBHO13632</t>
  </si>
  <si>
    <t>New Multifamily Homes Multifamily - New BPA Zero Energy Ready Oregon</t>
  </si>
  <si>
    <t>RWBHO13633</t>
  </si>
  <si>
    <t>New Multifamily Homes Multifamily - New BPA Zero Energy Ready Washington</t>
  </si>
  <si>
    <t>RWBHO13634</t>
  </si>
  <si>
    <t>NEEM Certified Home</t>
  </si>
  <si>
    <t>Manufactured Home - New</t>
  </si>
  <si>
    <t>NEEM 2.0</t>
  </si>
  <si>
    <t>NEEM Certified Home Manufactured Home - New NEEM 2.0 Any Electric Heat</t>
  </si>
  <si>
    <t>RWBHO13635</t>
  </si>
  <si>
    <t>RWBHO13636</t>
  </si>
  <si>
    <t>RWBHO13637</t>
  </si>
  <si>
    <t>RWBHO13638</t>
  </si>
  <si>
    <t>RWBHO13639</t>
  </si>
  <si>
    <t>RWBHO13640</t>
  </si>
  <si>
    <t>RWBHO13641</t>
  </si>
  <si>
    <t>RWBHO13642</t>
  </si>
  <si>
    <t>RWBHO13685</t>
  </si>
  <si>
    <t>Manufactured Home Replacement</t>
  </si>
  <si>
    <t>NEEM 1.1</t>
  </si>
  <si>
    <t>NEEM Certified Home Manufactured Home Replacement NEEM 1.1</t>
  </si>
  <si>
    <t>RWBHO13686</t>
  </si>
  <si>
    <t>RWBHO13687</t>
  </si>
  <si>
    <t>RWBHO13688</t>
  </si>
  <si>
    <t>NEEM Certified Home Manufactured Home Replacement NEEM 2.0</t>
  </si>
  <si>
    <t>RWBHO13689</t>
  </si>
  <si>
    <t>RWBHO13690</t>
  </si>
  <si>
    <t>RWBHO13895</t>
  </si>
  <si>
    <t>NEEM Certified Home Manufactured Home - New NEEM 1.1 Any Electric Heat</t>
  </si>
  <si>
    <t>RWBHO13896</t>
  </si>
  <si>
    <t>RWBHO13897</t>
  </si>
  <si>
    <t>RWBHO13898</t>
  </si>
  <si>
    <t>RWBHO13899</t>
  </si>
  <si>
    <t>RWBHO13900</t>
  </si>
  <si>
    <t>RWBHO13901</t>
  </si>
  <si>
    <t>RWBHO13902</t>
  </si>
  <si>
    <t>RWBHO13903</t>
  </si>
  <si>
    <t>RWBHO13944</t>
  </si>
  <si>
    <t>Behavioral Home Energy Reports</t>
  </si>
  <si>
    <t>Behavioral Home Energy Reports Any Residential</t>
  </si>
  <si>
    <t>Per Household</t>
  </si>
  <si>
    <t>Heat Pump Water Heaters Any Residential Split System Any Tank Size Retail (Utility Run)</t>
  </si>
  <si>
    <t>RWHWH13682</t>
  </si>
  <si>
    <t>RWHWH13683</t>
  </si>
  <si>
    <t>RWHWH13684</t>
  </si>
  <si>
    <t>Heat Pump Water Heaters Any Residential Split System Any Tank Size</t>
  </si>
  <si>
    <t>Heat Pump Water Heaters Any Residential 40 Gallon Tank Size Conditioned Space</t>
  </si>
  <si>
    <t>Heat Pump Water Heaters Any Residential 40 Gallon Tank Size Unconditioned Space</t>
  </si>
  <si>
    <t>RWHWH14270</t>
  </si>
  <si>
    <t>Retail (BPA Program)</t>
  </si>
  <si>
    <t>Heat Pump Water Heaters Any Residential 40 Gallon Tank Size Retail (BPA Program)</t>
  </si>
  <si>
    <t>RWHWH14271</t>
  </si>
  <si>
    <t>RWHWH14272</t>
  </si>
  <si>
    <t>Heat Pump Water Heaters Any Residential 40 Gallon Tank Size Retail (Utility Run)</t>
  </si>
  <si>
    <t>RWHWH14288</t>
  </si>
  <si>
    <t>RWHWH14289</t>
  </si>
  <si>
    <t>RWHWH14290</t>
  </si>
  <si>
    <t>RWHWH14401</t>
  </si>
  <si>
    <t>RWHWH14402</t>
  </si>
  <si>
    <t>RWHWH14403</t>
  </si>
  <si>
    <t>RWHWH14410</t>
  </si>
  <si>
    <t>RWHWH14411</t>
  </si>
  <si>
    <t>RWHWH14412</t>
  </si>
  <si>
    <t>Retail</t>
  </si>
  <si>
    <t>RWHWU12310</t>
  </si>
  <si>
    <t>Front Load ENERGY STAR Washer</t>
  </si>
  <si>
    <t>Clothes Washers Any Residential Front Load ENERGY STAR Washer Electric Water Heater/Electric Dryer</t>
  </si>
  <si>
    <t>ResClothesWashers_v6_1.xlsm</t>
  </si>
  <si>
    <t>RWHWU12311</t>
  </si>
  <si>
    <t>Clothes Washers Any Residential Front Load ENERGY STAR Washer Electric Water Heater/Gas Dryer</t>
  </si>
  <si>
    <t>RWHWU12312</t>
  </si>
  <si>
    <t>Clothes Washers Any Residential Front Load ENERGY STAR Washer Gas Water Heater/Electric Dryer</t>
  </si>
  <si>
    <t>RWHWU12313</t>
  </si>
  <si>
    <t>Any Water Heater/Any Dryer</t>
  </si>
  <si>
    <t>Clothes Washers Any Residential Front Load ENERGY STAR Washer Any Water Heater/Any Dryer</t>
  </si>
  <si>
    <t>RWHWU12326</t>
  </si>
  <si>
    <t>Clothes Washers Any Residential Front Load ENERGY STAR Washer Any Water Heater/Any Dryer Retail (Utility Run)</t>
  </si>
  <si>
    <t>RWHWU13195</t>
  </si>
  <si>
    <t>Thermostatic Shut-off Valves</t>
  </si>
  <si>
    <t>Valve Only</t>
  </si>
  <si>
    <t>Thermostatic Shut-off Valves Any Residential Valve Only Any Water Heater Retail (Utility Run)</t>
  </si>
  <si>
    <t>RWHWU13199</t>
  </si>
  <si>
    <t>Thermostatic Shut-off Valves Any Residential Valve Only Electric Water Heater Direct Install</t>
  </si>
  <si>
    <t>RWHWU13203</t>
  </si>
  <si>
    <t>Thermostatic Shut-off Valves Any Residential Valve Only Any Water Heater By Request</t>
  </si>
  <si>
    <t>RWHWU13210</t>
  </si>
  <si>
    <t>Thermostatic Shut-off Valves Any Residential Valve Only Electric Water Heater By Request</t>
  </si>
  <si>
    <t>RWHWU13622</t>
  </si>
  <si>
    <t>Multi-Family Common Areas</t>
  </si>
  <si>
    <t>Clothes Washers Multi-Family Common Areas ENERGY STAR Electric Water Heater/Electric Dryer</t>
  </si>
  <si>
    <t>RWHWU13623</t>
  </si>
  <si>
    <t>Clothes Washers Multi-Family Common Areas ENERGY STAR Electric Water Heater/Gas Dryer</t>
  </si>
  <si>
    <t>RWHWU13624</t>
  </si>
  <si>
    <t>Clothes Washers Multi-Family Common Areas ENERGY STAR Gas Water Heater/Electric Dryer</t>
  </si>
  <si>
    <t>RWHWU13625</t>
  </si>
  <si>
    <t>Clothes Washers Multi-Family Common Areas ENERGY STAR Gas Water Heater/Gas Dryer</t>
  </si>
  <si>
    <t>RWHWU14358</t>
  </si>
  <si>
    <t>Top Load ENERGY STAR Washer</t>
  </si>
  <si>
    <t>Clothes Washers Any Residential Top Load ENERGY STAR Washer Electric Water Heater/Electric Dryer</t>
  </si>
  <si>
    <t>RWHWU14359</t>
  </si>
  <si>
    <t>Clothes Washers Any Residential Top Load ENERGY STAR Washer Gas Water Heater/Electric Dryer</t>
  </si>
  <si>
    <t>RWHWU14360</t>
  </si>
  <si>
    <t>Clothes Washers Any Residential Top Load ENERGY STAR Washer Electric Water Heater/Gas Dryer</t>
  </si>
  <si>
    <t>RWHWU14361</t>
  </si>
  <si>
    <t>RWHWU14362</t>
  </si>
  <si>
    <t>Item</t>
  </si>
  <si>
    <t>Status</t>
  </si>
  <si>
    <t>Notes</t>
  </si>
  <si>
    <t xml:space="preserve">Changed EEI % Data Validation Message: The EEI % needs to be between 0% and 100%. </t>
  </si>
  <si>
    <t>Done</t>
  </si>
  <si>
    <t>Data Validation Message: Did you intend to enter an invalid or inactive RefNo?; change to warning with yes/no selection</t>
  </si>
  <si>
    <t>Change Reference Number format to General (was previously number)</t>
  </si>
  <si>
    <t>Get rid of BES ID Column, move field to top</t>
  </si>
  <si>
    <t>Fix Drop Utility drop down in C2, add additional blank selection.</t>
  </si>
  <si>
    <t>Add data validation check to flag if BES ID not selected.</t>
  </si>
  <si>
    <t>Remove BEETS Reference Row (i.e. this is where it is in BEETS)</t>
  </si>
  <si>
    <r>
      <t>FYI, Approved by Adam.</t>
    </r>
    <r>
      <rPr>
        <sz val="11"/>
        <color rgb="FFFF0000"/>
        <rFont val="Calibri"/>
        <family val="2"/>
        <scheme val="minor"/>
      </rPr>
      <t xml:space="preserve"> </t>
    </r>
    <r>
      <rPr>
        <sz val="11"/>
        <color theme="9" tint="-0.249977111117893"/>
        <rFont val="Calibri"/>
        <family val="2"/>
        <scheme val="minor"/>
      </rPr>
      <t>5/20/2022 Good to know! Now we don't have to do it for the other templates.</t>
    </r>
  </si>
  <si>
    <t>Added Instructions to be shown when click on row header; removed instructions row</t>
  </si>
  <si>
    <t>Need to Protect so it allows them to click on these header fields.</t>
  </si>
  <si>
    <t>Figure out if EEI can be % and update instructions</t>
  </si>
  <si>
    <t>In Process</t>
  </si>
  <si>
    <r>
      <t xml:space="preserve">Emma is looking into this; will just need to modify data validation guidance to note if they need to include a whole number or not. </t>
    </r>
    <r>
      <rPr>
        <sz val="11"/>
        <color theme="9" tint="-0.249977111117893"/>
        <rFont val="Calibri"/>
        <family val="2"/>
        <scheme val="minor"/>
      </rPr>
      <t xml:space="preserve">5/20/2022: Emma replied to Adam's email RE: Some UES Template Rounding Questions. Adam asked Jen/Melissa to check with UFG. </t>
    </r>
  </si>
  <si>
    <t>Changed Data Validation Tab Name "Error Check before Upload"</t>
  </si>
  <si>
    <t>Moved completion date tip of Completion Date Message</t>
  </si>
  <si>
    <t>Updated Completion Date example from "04/02/21" to "4/2/21"</t>
  </si>
  <si>
    <t>Condensed Row 3, added instructions to show when field clicked</t>
  </si>
  <si>
    <t>Fix Row Number Formula after rows removed</t>
  </si>
  <si>
    <t>Update quantity example to be a whole number</t>
  </si>
  <si>
    <t>Update quantity column to only accept whole numbers.</t>
  </si>
  <si>
    <t>Changed costs &amp; quantity columns to only accept numbers</t>
  </si>
  <si>
    <t>Froze panes after reference number</t>
  </si>
  <si>
    <t>Add Updated Measure List</t>
  </si>
  <si>
    <t>Add Filter to Measure List for easier viewing</t>
  </si>
  <si>
    <r>
      <t>Modify Completion Date to be a warning not requirement</t>
    </r>
    <r>
      <rPr>
        <sz val="11"/>
        <color rgb="FF1F497D"/>
        <rFont val="Calibri"/>
        <family val="2"/>
        <scheme val="minor"/>
      </rPr>
      <t xml:space="preserve">. </t>
    </r>
  </si>
  <si>
    <t xml:space="preserve">• Update Quantity validation: 
o Only allow whole numbers 
o No Zeros allowed
o No negative numbers 
</t>
  </si>
  <si>
    <r>
      <t xml:space="preserve">Validated whole numbers for quantity. </t>
    </r>
    <r>
      <rPr>
        <sz val="11"/>
        <color theme="9" tint="-0.249977111117893"/>
        <rFont val="Calibri"/>
        <family val="2"/>
        <scheme val="minor"/>
      </rPr>
      <t>5/20/2022 changed minimum number from 0 to 1 (noticed zero was still allowed).</t>
    </r>
  </si>
  <si>
    <t>Reference Number Validation.</t>
  </si>
  <si>
    <r>
      <t>EEI Funding Amount %: Ensure data validation matches what BEETS accepts</t>
    </r>
    <r>
      <rPr>
        <sz val="11"/>
        <color rgb="FF1F497D"/>
        <rFont val="Calibri"/>
        <family val="2"/>
        <scheme val="minor"/>
      </rPr>
      <t xml:space="preserve"> </t>
    </r>
  </si>
  <si>
    <t>Validated that only whole numbers for quantity, need to find out about decimals for EEI%</t>
  </si>
  <si>
    <t xml:space="preserve">	Display the date of the beginning of the last rate period on the Data Validation tab so the user knows what the oldest completion date they can enter.</t>
  </si>
  <si>
    <t>Finalize instructions</t>
  </si>
  <si>
    <t>*Need to add upload confirmation screen shot (uploads weren't working when I tried to do it)</t>
  </si>
  <si>
    <t>Lock Down Instructions (ensure they're wrapped properly) &amp; ensure links can still be clicked.</t>
  </si>
  <si>
    <t>Pending</t>
  </si>
  <si>
    <t>Will be last step, I have some instructions to update once all is finalized.</t>
  </si>
  <si>
    <t>Lock Down Rows 1, 3, 4, 5 (but enable "select locked cells)</t>
  </si>
  <si>
    <r>
      <t xml:space="preserve">Need to protect in a way they can "select locked cells" </t>
    </r>
    <r>
      <rPr>
        <sz val="11"/>
        <color theme="9" tint="-0.249977111117893"/>
        <rFont val="Calibri"/>
        <family val="2"/>
        <scheme val="minor"/>
      </rPr>
      <t>5/20/22 Didn’t work, screenshot on the right.</t>
    </r>
  </si>
  <si>
    <t>Lock Down Column 1</t>
  </si>
  <si>
    <t>See if we can prevent commas from going on the BEETS Upload Tab</t>
  </si>
  <si>
    <t>Check into reordering columns (i.e. similar between UES/C2)</t>
  </si>
  <si>
    <t>Checked with the team; these need to be in the order they are now as the project types are too different between UES and C2.</t>
  </si>
  <si>
    <t>Protect Tab Names so they can't be changed.</t>
  </si>
  <si>
    <t>Lock down utility account number on top.</t>
  </si>
  <si>
    <t>* Waiting for SMEs' responses to Jen's questions.</t>
  </si>
  <si>
    <t>5/20/2022 Emma:</t>
  </si>
  <si>
    <t>1. Started with Alan's template that had the latest UES measure list.</t>
  </si>
  <si>
    <t>2. Transfered all of Jen's updates: Changes tab, Start Here tab, and Input tab; corrected her 3 emailed typos and changed error check tab name.</t>
  </si>
  <si>
    <t>3. Changed the font and size on the measure list tab, got rid of all blank columns on the right for easier scrolling, protected the list while allowing to filter.</t>
  </si>
  <si>
    <t>4. Added a blank to the utility dropdown list.</t>
  </si>
  <si>
    <t>5. Adjusted all upload tab formulas to account for the deletion of the BES ID column.</t>
  </si>
  <si>
    <t>6. Got rid of blank rows on the upload tab, on the bottom and on the right,for easier scrolling to test data.</t>
  </si>
  <si>
    <t>7. Got rid of blank rows on the input tab, on the bottom and on the right,for easier scrolling to test data.</t>
  </si>
  <si>
    <t>8. Added error catching logic to all upload tab formulas.</t>
  </si>
  <si>
    <t>9. Change upload tab formulas for 7 numeric columns to remove commas: QUANTITY, LOW INCOME MEASURE COSTS, LOW INCOME REPAIR COSTS, INSTALLED COST,  CALCULATOR SAVINGS PER UNIT, CALCULATOR REIMBURSEMENT PER UNIT, CALCULATOR PROJECT COST</t>
  </si>
  <si>
    <t>10. Displayed the start of the last rate period on top of the input tab and on the dropdowns tab.</t>
  </si>
  <si>
    <t>11. Locked the workbook with the same password to prevent tab name editing.</t>
  </si>
  <si>
    <t>12. Locked down column A, H2, K2 on the Input tab.</t>
  </si>
  <si>
    <t>13. Added Utility check on Error Check tab.</t>
  </si>
  <si>
    <t>14. Deleted Quantity check on the error check tab because it was built in as data validation on the input tab.</t>
  </si>
  <si>
    <t>15. Hid tabs: Dropdowns, Upload</t>
  </si>
  <si>
    <t>15. Locked tabs: Measure List, Error Check, Input, Upload, Dropdowns.</t>
  </si>
  <si>
    <t>5/27/22 - Jen</t>
  </si>
  <si>
    <t>Made more specific by adding BEETS UES Template (including adding an extra row)</t>
  </si>
  <si>
    <t>Removed Visual Dropdown Arrow in E3 and Colored C3 &amp; D3 to indicate it needs update</t>
  </si>
  <si>
    <t>Removed extra 'continue' from completion date error</t>
  </si>
  <si>
    <t>Changed "EEC Reference Number" to "Reference Number"</t>
  </si>
  <si>
    <t>Added "Non-Reportable" to bulk upload program instructions</t>
  </si>
  <si>
    <t>Centered fields at top of Error Check tab</t>
  </si>
  <si>
    <t>Clarified Utility Check on Error Check Tab</t>
  </si>
  <si>
    <t>Aligned wording of RefNo error with summary at top (Error Check Tab)</t>
  </si>
  <si>
    <t xml:space="preserve">Updated Row Number formula to accommodate for an extra row </t>
  </si>
  <si>
    <t>Added Protections</t>
  </si>
  <si>
    <t>6/13/2022 (Jen) v0.2</t>
  </si>
  <si>
    <t>Edited task instructions with Melissa</t>
  </si>
  <si>
    <t>Moved freeze pane to column F</t>
  </si>
  <si>
    <t>Updated permissions with Systems Team standard password.</t>
  </si>
  <si>
    <t>8/9/2022 (Jen Mancke)</t>
  </si>
  <si>
    <t>Added instructions to paste values only</t>
  </si>
  <si>
    <t>9/9/2022 (Jen Mancke)</t>
  </si>
  <si>
    <t>Adjusted Manufacturer, Model and Installed cost instructions.</t>
  </si>
  <si>
    <t>9/13/2022 (Jen Mancke)</t>
  </si>
  <si>
    <t>Changed PTCS Registry ID to PTCS Registry Measure ID</t>
  </si>
  <si>
    <t>9/15/2022 (Jen Mancke)</t>
  </si>
  <si>
    <t>Added instructions around paste values and added instructions to check BEETS Upload tab.</t>
  </si>
  <si>
    <t>Updated measure list.</t>
  </si>
  <si>
    <t>9/28/2022 (Jen Mancke)</t>
  </si>
  <si>
    <t>Made instruction updates</t>
  </si>
  <si>
    <t>Added in Email Address Input</t>
  </si>
  <si>
    <t>10/4/2022 (Emma Carson)</t>
  </si>
  <si>
    <t>Added Dropdown for Primary Heating System Type column (Input tab Column S) on the Drop Down tab.</t>
  </si>
  <si>
    <t>Added Primary Heating System Type to the Error Check tab.</t>
  </si>
  <si>
    <t>10/12/2022 (Emma Carson)</t>
  </si>
  <si>
    <t>Added UIR No. tab. Got it from Alan Garton.</t>
  </si>
  <si>
    <t>Added additional UIR checks to error check tab.</t>
  </si>
  <si>
    <t>Updated the measure list, using Alan's lastest version from 9/30/2022.</t>
  </si>
  <si>
    <t>10/17/2022 (Emma Carson)</t>
  </si>
  <si>
    <t xml:space="preserve">Changed low income columns from required to optional, per Alan and Mike Palmer. </t>
  </si>
  <si>
    <t>Used the new measure list from Alan on 10/17/22 (it has 3922 rows). Enabled filter.</t>
  </si>
  <si>
    <t>Added Expedition to the utility dropdown, per Adam.</t>
  </si>
  <si>
    <t>Froze panes on error check tab to show the row number column.</t>
  </si>
  <si>
    <t>Added a check for all numeric columns.</t>
  </si>
  <si>
    <t>10/18/2022 (Emma Carson)</t>
  </si>
  <si>
    <t>Addded EEI % check: between 0 and 100%, not allow text.</t>
  </si>
  <si>
    <t>Froze panes on the UES measure list tab to show column A at all times.</t>
  </si>
  <si>
    <t>Verified that the user can freeze panes on their own while the measure list is protected.</t>
  </si>
  <si>
    <t>Unmerged these to make protection work better:</t>
  </si>
  <si>
    <t>Changed this column example per Melissa's email.</t>
  </si>
  <si>
    <t>Changed Primary Heating System Type dropdown on input tab to include: Electric FAF, Heat Pump and Zonal or DHP</t>
  </si>
  <si>
    <t>BES ID</t>
  </si>
  <si>
    <t>FUNDING SOURCE</t>
  </si>
  <si>
    <t>PRIMARY HEATING TYPE</t>
  </si>
  <si>
    <t>MEASURE ID</t>
  </si>
  <si>
    <t>BES ID Lookup</t>
  </si>
  <si>
    <t>Utility Selected?</t>
  </si>
  <si>
    <t>Missing Data Count</t>
  </si>
  <si>
    <t>Skipped Row Count</t>
  </si>
  <si>
    <t>Invalid RefNo Count</t>
  </si>
  <si>
    <t>Invalid Heating System Type Count</t>
  </si>
  <si>
    <t xml:space="preserve">Invalid Numeric Input Count </t>
  </si>
  <si>
    <t xml:space="preserve">Invalid EEI % Count </t>
  </si>
  <si>
    <t>Last Row of Data</t>
  </si>
  <si>
    <t>Reference Cells</t>
  </si>
  <si>
    <t>Missing Data</t>
  </si>
  <si>
    <t>Skipped Row</t>
  </si>
  <si>
    <t>Invalid RefNo</t>
  </si>
  <si>
    <t>Heating System Type</t>
  </si>
  <si>
    <t xml:space="preserve">Invalid Numeric Input </t>
  </si>
  <si>
    <t xml:space="preserve">Invalid EEI % </t>
  </si>
  <si>
    <t>If errors indicated in table above, scroll down and to the right to view all ‘Input’ worksheet error details.  Then, resolve errors by adjusting the data on the ‘Input’ worksheet.  Do not upload template into BEETS until all errors have been corrected or revisions required errors may result.</t>
  </si>
  <si>
    <t xml:space="preserve">Check for Missing Required Data &amp; Skipped Rows </t>
  </si>
  <si>
    <t>Additional Required Data</t>
  </si>
  <si>
    <t xml:space="preserve">UIR Number </t>
  </si>
  <si>
    <t xml:space="preserve">Check for Additional Missing Required Data </t>
  </si>
  <si>
    <t xml:space="preserve">Invalid RefNo Check                  </t>
  </si>
  <si>
    <t>Invalid Primary Heating System Type Check</t>
  </si>
  <si>
    <t>Numeric Input Check</t>
  </si>
  <si>
    <t>Invalid EEI % Check</t>
  </si>
  <si>
    <t>(Input Tab Columns B-G)</t>
  </si>
  <si>
    <t>(Input Tab Columns H-Y)</t>
  </si>
  <si>
    <t xml:space="preserve">(Input Tab Columns H-Y)        </t>
  </si>
  <si>
    <t xml:space="preserve">(Input Tab Column D)        </t>
  </si>
  <si>
    <t xml:space="preserve">(Input Tab Column S)        </t>
  </si>
  <si>
    <t xml:space="preserve">       (Input Tab Columns C, E, N, O, V-Y)        </t>
  </si>
  <si>
    <t>(Input Tab Column C)</t>
  </si>
  <si>
    <t>Input Sheet Row #</t>
  </si>
  <si>
    <t>EEI Percentage</t>
  </si>
  <si>
    <t xml:space="preserve">Summary of Additional Required Inputs </t>
  </si>
  <si>
    <t>UIR Number</t>
  </si>
  <si>
    <t>Calculator Savings Per Unit</t>
  </si>
  <si>
    <t>Calculator Reimbursement Per Unit</t>
  </si>
  <si>
    <t>Calculator Project Cost</t>
  </si>
  <si>
    <t>Calculator BC Ratio</t>
  </si>
  <si>
    <t>Measure ID</t>
  </si>
  <si>
    <r>
      <t xml:space="preserve">How to use the BEETS UES Measure Upload Template </t>
    </r>
    <r>
      <rPr>
        <b/>
        <sz val="12"/>
        <color rgb="FFD48482"/>
        <rFont val="Calibri"/>
        <family val="2"/>
      </rPr>
      <t>(FOR BEETS USE ONLY)</t>
    </r>
  </si>
  <si>
    <r>
      <t xml:space="preserve">Introduction: </t>
    </r>
    <r>
      <rPr>
        <sz val="12"/>
        <rFont val="Calibri"/>
        <family val="2"/>
      </rPr>
      <t xml:space="preserve">This template should be used to enter valid measures from the UES Measure List into the Bonneville Energy Efficiency Tracking System (BEETS).  All UES Measures must be entered into BEETS using this template and should </t>
    </r>
    <r>
      <rPr>
        <u/>
        <sz val="12"/>
        <rFont val="Calibri"/>
        <family val="2"/>
      </rPr>
      <t>NOT</t>
    </r>
    <r>
      <rPr>
        <sz val="12"/>
        <rFont val="Calibri"/>
        <family val="2"/>
      </rPr>
      <t xml:space="preserve"> be directly entered into the system.  Additionally, this template should </t>
    </r>
    <r>
      <rPr>
        <u/>
        <sz val="12"/>
        <rFont val="Calibri"/>
        <family val="2"/>
      </rPr>
      <t>NOT</t>
    </r>
    <r>
      <rPr>
        <sz val="12"/>
        <rFont val="Calibri"/>
        <family val="2"/>
      </rPr>
      <t xml:space="preserve"> be used for submittal of Non-Reportable, Non-Residential Lighting, or Custom Projects reporting.  </t>
    </r>
  </si>
  <si>
    <t>Step 1</t>
  </si>
  <si>
    <r>
      <rPr>
        <sz val="12"/>
        <rFont val="Calibri"/>
        <family val="2"/>
      </rPr>
      <t xml:space="preserve">On the </t>
    </r>
    <r>
      <rPr>
        <b/>
        <sz val="12"/>
        <rFont val="Calibri"/>
        <family val="2"/>
      </rPr>
      <t xml:space="preserve">'Input' </t>
    </r>
    <r>
      <rPr>
        <sz val="12"/>
        <rFont val="Calibri"/>
        <family val="2"/>
      </rPr>
      <t>sheet of this workbook,</t>
    </r>
    <r>
      <rPr>
        <sz val="12"/>
        <color indexed="8"/>
        <rFont val="Calibri"/>
        <family val="2"/>
      </rPr>
      <t xml:space="preserve"> enter your </t>
    </r>
    <r>
      <rPr>
        <b/>
        <i/>
        <sz val="12"/>
        <color rgb="FF3366FF"/>
        <rFont val="Calibri"/>
        <family val="2"/>
      </rPr>
      <t>Email Address</t>
    </r>
    <r>
      <rPr>
        <b/>
        <sz val="12"/>
        <color indexed="8"/>
        <rFont val="Calibri"/>
        <family val="2"/>
      </rPr>
      <t xml:space="preserve"> </t>
    </r>
    <r>
      <rPr>
        <sz val="12"/>
        <color indexed="8"/>
        <rFont val="Calibri"/>
        <family val="2"/>
      </rPr>
      <t xml:space="preserve">in cell </t>
    </r>
    <r>
      <rPr>
        <b/>
        <sz val="12"/>
        <color indexed="8"/>
        <rFont val="Calibri"/>
        <family val="2"/>
      </rPr>
      <t>C2</t>
    </r>
    <r>
      <rPr>
        <sz val="12"/>
        <color indexed="8"/>
        <rFont val="Calibri"/>
        <family val="2"/>
      </rPr>
      <t>.  While this input is not loaded into BEETS, it will help the BPA Team contact you should there be an issue with your upload.</t>
    </r>
  </si>
  <si>
    <t>Step 2</t>
  </si>
  <si>
    <r>
      <t xml:space="preserve">On the </t>
    </r>
    <r>
      <rPr>
        <b/>
        <sz val="12"/>
        <color indexed="8"/>
        <rFont val="Calibri"/>
        <family val="2"/>
      </rPr>
      <t xml:space="preserve">'Input' </t>
    </r>
    <r>
      <rPr>
        <sz val="12"/>
        <color indexed="8"/>
        <rFont val="Calibri"/>
        <family val="2"/>
      </rPr>
      <t xml:space="preserve">sheet of this workbook, select the appropropriate </t>
    </r>
    <r>
      <rPr>
        <b/>
        <i/>
        <sz val="12"/>
        <color rgb="FF3366FF"/>
        <rFont val="Calibri"/>
        <family val="2"/>
      </rPr>
      <t>Utility</t>
    </r>
    <r>
      <rPr>
        <sz val="12"/>
        <color indexed="8"/>
        <rFont val="Calibri"/>
        <family val="2"/>
      </rPr>
      <t xml:space="preserve"> from the drop-down in cell </t>
    </r>
    <r>
      <rPr>
        <b/>
        <sz val="12"/>
        <color indexed="8"/>
        <rFont val="Calibri"/>
        <family val="2"/>
      </rPr>
      <t>C3</t>
    </r>
    <r>
      <rPr>
        <sz val="12"/>
        <color indexed="8"/>
        <rFont val="Calibri"/>
        <family val="2"/>
      </rPr>
      <t xml:space="preserve">.  The Utility field </t>
    </r>
    <r>
      <rPr>
        <u/>
        <sz val="12"/>
        <color indexed="8"/>
        <rFont val="Calibri"/>
        <family val="2"/>
      </rPr>
      <t>is required</t>
    </r>
    <r>
      <rPr>
        <sz val="12"/>
        <color indexed="8"/>
        <rFont val="Calibri"/>
        <family val="2"/>
      </rPr>
      <t xml:space="preserve"> by BEETS and if inaccurate or missing, the data may not load into the system properly.  </t>
    </r>
  </si>
  <si>
    <t>Step 3</t>
  </si>
  <si>
    <r>
      <t xml:space="preserve">Reference the </t>
    </r>
    <r>
      <rPr>
        <b/>
        <sz val="12"/>
        <color indexed="8"/>
        <rFont val="Calibri"/>
        <family val="2"/>
      </rPr>
      <t>'UES Measure List'</t>
    </r>
    <r>
      <rPr>
        <sz val="12"/>
        <color indexed="8"/>
        <rFont val="Calibri"/>
        <family val="2"/>
      </rPr>
      <t xml:space="preserve"> sheet of this workbook to locate the </t>
    </r>
    <r>
      <rPr>
        <b/>
        <i/>
        <sz val="12"/>
        <color rgb="FF3366FF"/>
        <rFont val="Calibri"/>
        <family val="2"/>
      </rPr>
      <t>Reference Number</t>
    </r>
    <r>
      <rPr>
        <sz val="12"/>
        <color indexed="8"/>
        <rFont val="Calibri"/>
        <family val="2"/>
      </rPr>
      <t xml:space="preserve"> of the measure you will be submitting.  </t>
    </r>
  </si>
  <si>
    <t>Step 4</t>
  </si>
  <si>
    <r>
      <t>On the '</t>
    </r>
    <r>
      <rPr>
        <b/>
        <sz val="12"/>
        <color theme="1"/>
        <rFont val="Calibri"/>
        <family val="2"/>
      </rPr>
      <t>Input'</t>
    </r>
    <r>
      <rPr>
        <sz val="12"/>
        <color theme="1"/>
        <rFont val="Calibri"/>
        <family val="2"/>
      </rPr>
      <t xml:space="preserve"> sheet of this workbook, enter the </t>
    </r>
    <r>
      <rPr>
        <b/>
        <i/>
        <sz val="12"/>
        <color rgb="FF3366FF"/>
        <rFont val="Calibri"/>
        <family val="2"/>
      </rPr>
      <t>Reference Number</t>
    </r>
    <r>
      <rPr>
        <sz val="12"/>
        <color theme="1"/>
        <rFont val="Calibri"/>
        <family val="2"/>
      </rPr>
      <t xml:space="preserve"> in Column D.</t>
    </r>
  </si>
  <si>
    <t>Step 5</t>
  </si>
  <si>
    <r>
      <t xml:space="preserve">Enter all required information for the measure you are reporting. </t>
    </r>
    <r>
      <rPr>
        <b/>
        <i/>
        <sz val="12"/>
        <color rgb="FF00B050"/>
        <rFont val="Calibri"/>
        <family val="2"/>
      </rPr>
      <t>TIP: To help guide your work, click on the headers in row 5 for measure specific requirement guidance and headers in row 6 for explanation of what type of data is needed.</t>
    </r>
  </si>
  <si>
    <t>a.  Columns B - G provide basic information, and inputs are required for all measures.</t>
  </si>
  <si>
    <t>Implementation Manual</t>
  </si>
  <si>
    <t xml:space="preserve">NOTE: If you choose to enter data by pasting into the template, be sure to paste values only by following the ‘How to paste data into the Input sheet’ instructions below so as not to overwrite validation rules.  </t>
  </si>
  <si>
    <t>Step 6</t>
  </si>
  <si>
    <t>Once all required data has been provided, save this spreadsheet using a file name that you will be able to reference in the future.  While there are no system related requirements around the file name, we recommend that you use one that is specific to this file upload.  These uploads files are helpful to have on hand should troubleshooting be needed in the future.</t>
  </si>
  <si>
    <t>Step 7</t>
  </si>
  <si>
    <r>
      <t xml:space="preserve">Review the </t>
    </r>
    <r>
      <rPr>
        <i/>
        <sz val="12"/>
        <color rgb="FF3366FF"/>
        <rFont val="Calibri"/>
        <family val="2"/>
      </rPr>
      <t>'</t>
    </r>
    <r>
      <rPr>
        <b/>
        <i/>
        <sz val="12"/>
        <color rgb="FF3366FF"/>
        <rFont val="Calibri"/>
        <family val="2"/>
      </rPr>
      <t xml:space="preserve">Error Check before Upload' </t>
    </r>
    <r>
      <rPr>
        <sz val="12"/>
        <rFont val="Calibri"/>
        <family val="2"/>
      </rPr>
      <t>sheet for</t>
    </r>
    <r>
      <rPr>
        <sz val="12"/>
        <color indexed="8"/>
        <rFont val="Calibri"/>
        <family val="2"/>
      </rPr>
      <t xml:space="preserve"> any potential errors.  Refer to the Implementation Manual at the link below for more information on requirements.  If a user uploads a template with missing required fields, the upload will trigger a 'Revisions Required' notification after the data have been loaded into BEETS, and the application will not proceed until corrected in BEETS.
</t>
    </r>
  </si>
  <si>
    <t>Step 8</t>
  </si>
  <si>
    <r>
      <t xml:space="preserve">Lastly, before submitting, we recommend you do a quick scan of the data as it looks in the </t>
    </r>
    <r>
      <rPr>
        <b/>
        <i/>
        <sz val="12"/>
        <color rgb="FF0070C0"/>
        <rFont val="Calibri"/>
        <family val="2"/>
      </rPr>
      <t>'BEETS Upload'</t>
    </r>
    <r>
      <rPr>
        <sz val="12"/>
        <color indexed="8"/>
        <rFont val="Calibri"/>
        <family val="2"/>
      </rPr>
      <t xml:space="preserve"> sheet; this sheet displays a copy of the data exactly as it will be imported into BEETS.  If data looks off, or if there are reference errors (i.e. #REF!), you may need to edit your data in the </t>
    </r>
    <r>
      <rPr>
        <b/>
        <i/>
        <sz val="12"/>
        <color indexed="8"/>
        <rFont val="Calibri"/>
        <family val="2"/>
      </rPr>
      <t>'Input'</t>
    </r>
    <r>
      <rPr>
        <sz val="12"/>
        <color indexed="8"/>
        <rFont val="Calibri"/>
        <family val="2"/>
      </rPr>
      <t xml:space="preserve"> sheet (which is directly linked to the </t>
    </r>
    <r>
      <rPr>
        <b/>
        <i/>
        <sz val="12"/>
        <color indexed="8"/>
        <rFont val="Calibri"/>
        <family val="2"/>
      </rPr>
      <t>'BEETS Upload'</t>
    </r>
    <r>
      <rPr>
        <sz val="12"/>
        <color indexed="8"/>
        <rFont val="Calibri"/>
        <family val="2"/>
      </rPr>
      <t xml:space="preserve"> sheet), or potentially start over with a fresh template. Reference errors may indicate that there was a copy and paste error that invalidated the formulas.  Do not upload your template without fixing these errors or the data will not load properly.  If you need assistance, please reach out to your EER.    </t>
    </r>
    <r>
      <rPr>
        <u/>
        <sz val="12"/>
        <color indexed="8"/>
        <rFont val="Calibri"/>
        <family val="2"/>
      </rPr>
      <t/>
    </r>
  </si>
  <si>
    <t>Step 9</t>
  </si>
  <si>
    <t>Once you are ready to submit, upload this spreadsheet into the bulk uploader widget in BEETS at the link below.</t>
  </si>
  <si>
    <t>BEETS</t>
  </si>
  <si>
    <t>Important Tips</t>
  </si>
  <si>
    <r>
      <t xml:space="preserve">*Once template has been uploaded and received by the system, you will see the green confirmation notice on your screen.  It is important to note that you will </t>
    </r>
    <r>
      <rPr>
        <u/>
        <sz val="12"/>
        <rFont val="Calibri"/>
        <family val="2"/>
      </rPr>
      <t>NOT</t>
    </r>
    <r>
      <rPr>
        <sz val="12"/>
        <rFont val="Calibri"/>
        <family val="2"/>
      </rPr>
      <t xml:space="preserve"> immediately see your data in BEETS as data is updated in the system 3 - 4 times a day; </t>
    </r>
    <r>
      <rPr>
        <b/>
        <u/>
        <sz val="12"/>
        <rFont val="Calibri"/>
        <family val="2"/>
      </rPr>
      <t>do not re-upload if you receive this confirmation</t>
    </r>
    <r>
      <rPr>
        <u/>
        <sz val="12"/>
        <rFont val="Calibri"/>
        <family val="2"/>
      </rPr>
      <t xml:space="preserve"> </t>
    </r>
    <r>
      <rPr>
        <b/>
        <u/>
        <sz val="12"/>
        <rFont val="Calibri"/>
        <family val="2"/>
      </rPr>
      <t>or else duplicate applications may result</t>
    </r>
    <r>
      <rPr>
        <sz val="12"/>
        <rFont val="Calibri"/>
        <family val="2"/>
      </rPr>
      <t>.  After processed by the system, if all required fields have been provided, the application will proceed to appropriate BPA Review.  If revisions are required, you will receive an email notification detailing which information is missing.  Regardless, we recommend you check back the next day to ensure all measures have been loaded and are in process.</t>
    </r>
  </si>
  <si>
    <t>*Once upload has been processed by the system, each line item will be split into a separate 'application' in BEETS and will proceed through the review independently; we recommend that you use the project name field to enter common naming conventions to help identify line items as part of the same upload.</t>
  </si>
  <si>
    <r>
      <t>*If you want to view your application data in BEETS after upload, locate and open the application in BEETS, and then reference the</t>
    </r>
    <r>
      <rPr>
        <b/>
        <sz val="12"/>
        <color rgb="FF3366FF"/>
        <rFont val="Calibri"/>
        <family val="2"/>
        <scheme val="minor"/>
      </rPr>
      <t xml:space="preserve"> Equipment Tab</t>
    </r>
    <r>
      <rPr>
        <sz val="12"/>
        <color theme="1"/>
        <rFont val="Calibri"/>
        <family val="2"/>
        <scheme val="minor"/>
      </rPr>
      <t xml:space="preserve"> for measure related data and the </t>
    </r>
    <r>
      <rPr>
        <sz val="12"/>
        <color rgb="FF3366FF"/>
        <rFont val="Calibri"/>
        <family val="2"/>
        <scheme val="minor"/>
      </rPr>
      <t>'</t>
    </r>
    <r>
      <rPr>
        <b/>
        <sz val="12"/>
        <color rgb="FF3366FF"/>
        <rFont val="Calibri"/>
        <family val="2"/>
        <scheme val="minor"/>
      </rPr>
      <t>Forms Tab &gt;</t>
    </r>
    <r>
      <rPr>
        <sz val="12"/>
        <color rgb="FF3366FF"/>
        <rFont val="Calibri"/>
        <family val="2"/>
        <scheme val="minor"/>
      </rPr>
      <t xml:space="preserve"> </t>
    </r>
    <r>
      <rPr>
        <b/>
        <sz val="12"/>
        <color rgb="FF3366FF"/>
        <rFont val="Calibri"/>
        <family val="2"/>
        <scheme val="minor"/>
      </rPr>
      <t>UES Import Fields'</t>
    </r>
    <r>
      <rPr>
        <b/>
        <sz val="12"/>
        <color theme="1"/>
        <rFont val="Calibri"/>
        <family val="2"/>
        <scheme val="minor"/>
      </rPr>
      <t xml:space="preserve"> </t>
    </r>
    <r>
      <rPr>
        <sz val="12"/>
        <color theme="1"/>
        <rFont val="Calibri"/>
        <family val="2"/>
        <scheme val="minor"/>
      </rPr>
      <t>for all other information.</t>
    </r>
  </si>
  <si>
    <t>*If you have any questions or issues, feel free to reach out to your EER for assistance.</t>
  </si>
  <si>
    <t xml:space="preserve">How to paste data into the Input sheet: </t>
  </si>
  <si>
    <t>Avoid using Ctrl + V for pasting as it may overwrite validation formulas.  Instead, after copying, select the cell where you want to start pasting, and then use one of the following three methods:</t>
  </si>
  <si>
    <r>
      <t xml:space="preserve">o   </t>
    </r>
    <r>
      <rPr>
        <b/>
        <sz val="12"/>
        <rFont val="Calibri"/>
        <family val="2"/>
        <scheme val="minor"/>
      </rPr>
      <t>Method 1</t>
    </r>
  </si>
  <si>
    <t>Click on Paste in the upper left and choose the first option under Paste Values.</t>
  </si>
  <si>
    <t xml:space="preserve">  </t>
  </si>
  <si>
    <r>
      <t xml:space="preserve">o   </t>
    </r>
    <r>
      <rPr>
        <b/>
        <sz val="12"/>
        <rFont val="Calibri"/>
        <family val="2"/>
        <scheme val="minor"/>
      </rPr>
      <t>Method 2</t>
    </r>
  </si>
  <si>
    <t>Right click the mouse and click on the 123 icon.</t>
  </si>
  <si>
    <r>
      <t xml:space="preserve">o   </t>
    </r>
    <r>
      <rPr>
        <b/>
        <sz val="12"/>
        <rFont val="Calibri"/>
        <family val="2"/>
        <scheme val="minor"/>
      </rPr>
      <t>Method 3</t>
    </r>
  </si>
  <si>
    <t>Right click the mouse, Paste Special, and then click on the first option under Paste Values.</t>
  </si>
  <si>
    <t>b.  Columns H - Y request information that is only required for specific measures as defined by the Implementation Manual, which can be found at the link below.  Feel free to also reference column AA of the 'Input' sheet for details on measure specific required fields.</t>
  </si>
  <si>
    <t>BPA</t>
  </si>
  <si>
    <t>Irrigation Pump Testing and System Analysis BPA Screening Tool; BPA Qualified and Provisional UES Input Sheet</t>
  </si>
  <si>
    <t>Agricultural Pump Efficiency Upgrade PIF; Pump performance curve (available from the pump manufacturer).</t>
  </si>
  <si>
    <t>New Construction Turbine or Centrifugal Pump VFD</t>
  </si>
  <si>
    <t>Completed Leak Abatement Tool; Equipment or contractor invoice showing: 1. Order or purchase date.  2. Installed cost.</t>
  </si>
  <si>
    <t>LHVHS14372</t>
  </si>
  <si>
    <t>LHVHS14374</t>
  </si>
  <si>
    <t>LHVHS14380</t>
  </si>
  <si>
    <t>LHVHS14382</t>
  </si>
  <si>
    <t>LHVHS14388</t>
  </si>
  <si>
    <t>10/27/2022 Emma Carson</t>
  </si>
  <si>
    <t>Replaced the measure list with the latest from Alan received 10/27/2022.</t>
  </si>
  <si>
    <t>Froze panes on the upload tab.</t>
  </si>
  <si>
    <t>added filters on the input tab.</t>
  </si>
  <si>
    <t>Modified formulas on upload tab and error check tab to catch invisible characters on on input tab.</t>
  </si>
  <si>
    <t>May 2022 Upload</t>
  </si>
  <si>
    <t>Select from drop down</t>
  </si>
  <si>
    <t>10/31/2022 Emma Carson</t>
  </si>
  <si>
    <t>Removee Alder from Utility drop-down list per Melissa's email.</t>
  </si>
  <si>
    <t xml:space="preserve">changed the start date to 10/1/2019 instead of a formula because Completion date validate didn't work on input tab. </t>
  </si>
  <si>
    <t>Changes to UES examples row formatting on input tab, such as $, date format, etc.</t>
  </si>
  <si>
    <t>Changed cell I2 formula on dropdowns tab to make date work for completion date data validation on input tab. This avoids the need to update it every rate period.</t>
  </si>
  <si>
    <t>11/2/2022 Emma Carson</t>
  </si>
  <si>
    <t>Changed input tab rows to 999 per Adam's email because BEETS limits it to 999 rows. Tests with 4 digit row numbers overwrote some apps, like 1001 became 001.</t>
  </si>
  <si>
    <t>changed version to 2.1</t>
  </si>
  <si>
    <t>Changed upload tab saved view to display top of sheet instead of bottom.</t>
  </si>
  <si>
    <t>Added zero quantity check on error check tab to not allow zero quantity.</t>
  </si>
  <si>
    <t>Adjusted error check tab formulas to reflect 999 rows on the input tab.</t>
  </si>
  <si>
    <t>Zero Quantity Check</t>
  </si>
  <si>
    <t>(Input Tab Column E)</t>
  </si>
  <si>
    <t xml:space="preserve">    BLANK FIELDS BELOW INDICATE NO ERRORS                                             </t>
  </si>
  <si>
    <t>Zero-Quantity Count</t>
  </si>
  <si>
    <t>Zero-Quantity Check</t>
  </si>
  <si>
    <t>11/9/2022 Emma Carson</t>
  </si>
  <si>
    <t>11/10/2022 Emma Carson</t>
  </si>
  <si>
    <t>Changed column O low income measure costs column formula: if it was entered zero on the input tab, then make it blank.</t>
  </si>
  <si>
    <t>Replaced measure list using BEETS_UES_Measures_List_V1.2_01.06.23 from SarahTruax.</t>
  </si>
  <si>
    <t xml:space="preserve">Updated H2 and I2 Dropdowns tab. The start date of a rate period start date needs to be entered manually each rate period. </t>
  </si>
  <si>
    <t>Updated H3 formula on the Input tab. It now pulls from I2 of the Dropdowns tab.</t>
  </si>
  <si>
    <t>1/17/2023 Emma Carson</t>
  </si>
  <si>
    <t>Current Reporting Period</t>
  </si>
  <si>
    <r>
      <t>Start Date of Last Rate Period                                                                             (</t>
    </r>
    <r>
      <rPr>
        <sz val="11"/>
        <color rgb="FFFF0000"/>
        <rFont val="Calibri"/>
        <family val="2"/>
        <scheme val="minor"/>
      </rPr>
      <t>needs to be updated manually each rate period</t>
    </r>
    <r>
      <rPr>
        <sz val="11"/>
        <rFont val="Calibri"/>
        <family val="2"/>
        <scheme val="minor"/>
      </rPr>
      <t>)</t>
    </r>
  </si>
  <si>
    <t>End Date of Reporting (does not require manual update)</t>
  </si>
  <si>
    <t>1/25/2023 Emma Carson</t>
  </si>
  <si>
    <t>Changed measure list tab name to Measure List V1.2.</t>
  </si>
  <si>
    <t>Removed "EEC" from cell A1 on the measure list tab.</t>
  </si>
  <si>
    <t>3/16/2023 Emma Carson, V2.4</t>
  </si>
  <si>
    <t>PII: Modified Site Name column formula on upload tab to make it blank if it is a residential measure. IRS ticket 2353</t>
  </si>
  <si>
    <t>Changed measure list tab name to "Measure List V1-3"</t>
  </si>
  <si>
    <t>Replaced measure list using BEETS_UES_Measures_List_v1-3.xlsx from SarahTruax.</t>
  </si>
  <si>
    <t xml:space="preserve"> </t>
  </si>
  <si>
    <t>Transformer De-Energization Worksheet</t>
  </si>
  <si>
    <t>RWHWH14413</t>
  </si>
  <si>
    <t>Heat Pump Water Heaters Any Residential Tier 3 50 gallons or greater Conditioned Space</t>
  </si>
  <si>
    <t>LWHWH14414</t>
  </si>
  <si>
    <t>Heat Pump Water Heaters Any Residential - Low Income Tier 3 50 gallons or greater Conditioned Space</t>
  </si>
  <si>
    <t>RWHWH14415</t>
  </si>
  <si>
    <t>Heat Pump Water Heaters Any Residential Tier 4 50 gallons or greater Conditioned Space</t>
  </si>
  <si>
    <t>LWHWH14416</t>
  </si>
  <si>
    <t>Heat Pump Water Heaters Any Residential - Low Income Tier 4 50 gallons or greater Conditioned Space</t>
  </si>
  <si>
    <t>Heat Pump Water Heaters Any Residential Tier 4 50 gallons or greater Retail (BPA Program)</t>
  </si>
  <si>
    <t>Heat Pump Water Heaters Any Residential Tier 3 50 gallons or greater Retail (Utility Run)</t>
  </si>
  <si>
    <t>RWHWH14419</t>
  </si>
  <si>
    <t>Heat Pump Water Heaters Any Residential Tier 4 50 gallons or greater Retail (Utility Run)</t>
  </si>
  <si>
    <t>RWHWH14420</t>
  </si>
  <si>
    <t>Heat Pump Water Heaters Any Residential Tier 3 50 gallons or greater Unconditioned Space</t>
  </si>
  <si>
    <t>LWHWH14421</t>
  </si>
  <si>
    <t>Heat Pump Water Heaters Any Residential - Low Income Tier 3 50 gallons or greater Unconditioned Space</t>
  </si>
  <si>
    <t>RWHWH14422</t>
  </si>
  <si>
    <t>Heat Pump Water Heaters Any Residential Tier 4 50 gallons or greater Unconditioned Space</t>
  </si>
  <si>
    <t>LWHWH14423</t>
  </si>
  <si>
    <t>Heat Pump Water Heaters Any Residential - Low Income Tier 4 50 gallons or greater Unconditioned Space</t>
  </si>
  <si>
    <t>RWHWH14424</t>
  </si>
  <si>
    <t>LWHWH14425</t>
  </si>
  <si>
    <t>RWHWH14426</t>
  </si>
  <si>
    <t>LWHWH14427</t>
  </si>
  <si>
    <t>RWHWH14430</t>
  </si>
  <si>
    <t>RWHWH14431</t>
  </si>
  <si>
    <t>LWHWH14432</t>
  </si>
  <si>
    <t>RWHWH14433</t>
  </si>
  <si>
    <t>LWHWH14434</t>
  </si>
  <si>
    <t>RWHWH14435</t>
  </si>
  <si>
    <t>LWHWH14436</t>
  </si>
  <si>
    <t>RWHWH14437</t>
  </si>
  <si>
    <t>LWHWH14438</t>
  </si>
  <si>
    <t>RWHWH14441</t>
  </si>
  <si>
    <t>RWHWH14442</t>
  </si>
  <si>
    <t>LWHWH14443</t>
  </si>
  <si>
    <t>RWHWH14444</t>
  </si>
  <si>
    <t>LWHWH14445</t>
  </si>
  <si>
    <t>RWHWH14446</t>
  </si>
  <si>
    <t>RWHWH14447</t>
  </si>
  <si>
    <t>RWHWH14448</t>
  </si>
  <si>
    <t>LWHWH14449</t>
  </si>
  <si>
    <t>RWHWH14451</t>
  </si>
  <si>
    <t>RWHWH14452</t>
  </si>
  <si>
    <t>LWHWH14453</t>
  </si>
  <si>
    <t>RWHWH14454</t>
  </si>
  <si>
    <t>RWHWH14455</t>
  </si>
  <si>
    <t>RWHWH14456</t>
  </si>
  <si>
    <t>LWHWH14457</t>
  </si>
  <si>
    <t>RWHWH14459</t>
  </si>
  <si>
    <t>RWHWH14460</t>
  </si>
  <si>
    <t>LWHWH14461</t>
  </si>
  <si>
    <t>RWHWH14462</t>
  </si>
  <si>
    <t>LWHWH14463</t>
  </si>
  <si>
    <t>RWHWH14464</t>
  </si>
  <si>
    <t>RWHWH14466</t>
  </si>
  <si>
    <t>RWHWH14467</t>
  </si>
  <si>
    <t>LWHWH14468</t>
  </si>
  <si>
    <t>RWHWH14469</t>
  </si>
  <si>
    <t>RHVHS14470</t>
  </si>
  <si>
    <t>RHVHS14471</t>
  </si>
  <si>
    <t>RHVHS14472</t>
  </si>
  <si>
    <t>RHVHS14473</t>
  </si>
  <si>
    <t>RHVHS14474</t>
  </si>
  <si>
    <t>RHVHS14475</t>
  </si>
  <si>
    <t>RHVHS14476</t>
  </si>
  <si>
    <t>RHVHS14477</t>
  </si>
  <si>
    <t>RHVHS14478</t>
  </si>
  <si>
    <t>RHVHS14479</t>
  </si>
  <si>
    <t>RHVHS14480</t>
  </si>
  <si>
    <t>RHVHS14481</t>
  </si>
  <si>
    <t>RHVHS14482</t>
  </si>
  <si>
    <t>RHVHS14483</t>
  </si>
  <si>
    <t>RHVHS14484</t>
  </si>
  <si>
    <t>RHVHS14485</t>
  </si>
  <si>
    <t>RHVHS14486</t>
  </si>
  <si>
    <t>RHVHS14487</t>
  </si>
  <si>
    <t>RHVHS14488</t>
  </si>
  <si>
    <t>RHVHS14489</t>
  </si>
  <si>
    <t>RHVHS14490</t>
  </si>
  <si>
    <t>RHVHS14491</t>
  </si>
  <si>
    <t>RHVHS14492</t>
  </si>
  <si>
    <t>RHVHS14493</t>
  </si>
  <si>
    <t>RHVHS14494</t>
  </si>
  <si>
    <t>RHVHS14495</t>
  </si>
  <si>
    <t>RHVHS14496</t>
  </si>
  <si>
    <t>RHVHS14497</t>
  </si>
  <si>
    <t>RHVHS14498</t>
  </si>
  <si>
    <t>RHVHS14499</t>
  </si>
  <si>
    <t>CHVEN20953</t>
  </si>
  <si>
    <t>CHVEN20954</t>
  </si>
  <si>
    <t>CHVEN20955</t>
  </si>
  <si>
    <t>CHVEN20956</t>
  </si>
  <si>
    <t>CHVEN20957</t>
  </si>
  <si>
    <t>CHVEN20958</t>
  </si>
  <si>
    <t>CHVEN20959</t>
  </si>
  <si>
    <t>CHVEN20960</t>
  </si>
  <si>
    <t>CHVEN20961</t>
  </si>
  <si>
    <t>CHVEN20962</t>
  </si>
  <si>
    <t>CHVEN20963</t>
  </si>
  <si>
    <t>CHVEN20964</t>
  </si>
  <si>
    <t>CHVEN20965</t>
  </si>
  <si>
    <t>CHVEN20966</t>
  </si>
  <si>
    <t>CHVEN20967</t>
  </si>
  <si>
    <t>CHVEN20968</t>
  </si>
  <si>
    <t>CHVEN20969</t>
  </si>
  <si>
    <t>CHVEN20970</t>
  </si>
  <si>
    <t>CHVEN20971</t>
  </si>
  <si>
    <t>CHVEN20972</t>
  </si>
  <si>
    <t>CHVEN20973</t>
  </si>
  <si>
    <t>CHVEN20974</t>
  </si>
  <si>
    <t>CHVEN20975</t>
  </si>
  <si>
    <t>CHVEN20976</t>
  </si>
  <si>
    <t>CHVEN20977</t>
  </si>
  <si>
    <t>CHVEN20978</t>
  </si>
  <si>
    <t>CHVEN20979</t>
  </si>
  <si>
    <t>CHVEN20980</t>
  </si>
  <si>
    <t>CHVEN20981</t>
  </si>
  <si>
    <t>CHVEN20982</t>
  </si>
  <si>
    <t>CHVEN20983</t>
  </si>
  <si>
    <t>CHVEN20984</t>
  </si>
  <si>
    <t>CHVEN20985</t>
  </si>
  <si>
    <t>CHVEN20986</t>
  </si>
  <si>
    <t>CHVEN20987</t>
  </si>
  <si>
    <t>CHVEN20988</t>
  </si>
  <si>
    <t>CHVEN20989</t>
  </si>
  <si>
    <t>CHVEN20990</t>
  </si>
  <si>
    <t>CHVEN20991</t>
  </si>
  <si>
    <t>CHVEN20992</t>
  </si>
  <si>
    <t>CHVEN20993</t>
  </si>
  <si>
    <t>CHVEN20994</t>
  </si>
  <si>
    <t>CHVEN20995</t>
  </si>
  <si>
    <t>CHVEN20996</t>
  </si>
  <si>
    <t>CHVEN20997</t>
  </si>
  <si>
    <t>CHVEN20998</t>
  </si>
  <si>
    <t>CHVEN20999</t>
  </si>
  <si>
    <t>CHVEN21000</t>
  </si>
  <si>
    <t>CHVEN21001</t>
  </si>
  <si>
    <t>CHVEN21002</t>
  </si>
  <si>
    <t>CHVEN21003</t>
  </si>
  <si>
    <t>CHVEN21004</t>
  </si>
  <si>
    <t>CHVEN21005</t>
  </si>
  <si>
    <t>CHVEN21006</t>
  </si>
  <si>
    <t>CHVEN21007</t>
  </si>
  <si>
    <t>CHVEN21008</t>
  </si>
  <si>
    <t>CHVEN21009</t>
  </si>
  <si>
    <t>CHVEN21010</t>
  </si>
  <si>
    <t>CHVEN21011</t>
  </si>
  <si>
    <t>CHVEN21012</t>
  </si>
  <si>
    <t>CHVEN21013</t>
  </si>
  <si>
    <t>CHVEN21014</t>
  </si>
  <si>
    <t>CHVEN21015</t>
  </si>
  <si>
    <t>CHVEN21016</t>
  </si>
  <si>
    <t>CHVEN21017</t>
  </si>
  <si>
    <t>CHVEN21018</t>
  </si>
  <si>
    <t>CHVEN21019</t>
  </si>
  <si>
    <t>CHVEN21020</t>
  </si>
  <si>
    <t>CHVEN21021</t>
  </si>
  <si>
    <t>CHVEN21022</t>
  </si>
  <si>
    <t>CHVEN21023</t>
  </si>
  <si>
    <t>CHVEN21024</t>
  </si>
  <si>
    <t>CHVEN21025</t>
  </si>
  <si>
    <t>CHVEN21026</t>
  </si>
  <si>
    <t>CHVEN21027</t>
  </si>
  <si>
    <t>CHVEN21028</t>
  </si>
  <si>
    <t>CHVEN21029</t>
  </si>
  <si>
    <t>CHVEN21030</t>
  </si>
  <si>
    <t>CHVEN21031</t>
  </si>
  <si>
    <t>CHVEN21032</t>
  </si>
  <si>
    <t>CHVEN21033</t>
  </si>
  <si>
    <t>CHVEN21034</t>
  </si>
  <si>
    <t>CHVEN21035</t>
  </si>
  <si>
    <t>CHVEN21036</t>
  </si>
  <si>
    <t>CHVEN21037</t>
  </si>
  <si>
    <t>CHVEN21038</t>
  </si>
  <si>
    <t>CHVEN21039</t>
  </si>
  <si>
    <t>CHVEN21040</t>
  </si>
  <si>
    <t>CHVEN21041</t>
  </si>
  <si>
    <t>CHVEN21042</t>
  </si>
  <si>
    <t>CHVEN21043</t>
  </si>
  <si>
    <t>CHVEN21044</t>
  </si>
  <si>
    <t>CHVEN21045</t>
  </si>
  <si>
    <t>CHVEN21046</t>
  </si>
  <si>
    <t>CHVEN21047</t>
  </si>
  <si>
    <t>CHVEN21048</t>
  </si>
  <si>
    <t>CHVEN21049</t>
  </si>
  <si>
    <t>CHVEN21050</t>
  </si>
  <si>
    <t>CHVEN21051</t>
  </si>
  <si>
    <t>CHVEN21052</t>
  </si>
  <si>
    <t>CHVEN21053</t>
  </si>
  <si>
    <t>CHVEN21054</t>
  </si>
  <si>
    <t>CHVEN21055</t>
  </si>
  <si>
    <t>CHVEN21056</t>
  </si>
  <si>
    <t>CHVEN21057</t>
  </si>
  <si>
    <t>CHVEN21058</t>
  </si>
  <si>
    <t>CHVEN21059</t>
  </si>
  <si>
    <t>CHVEN21060</t>
  </si>
  <si>
    <t>CHVEN21061</t>
  </si>
  <si>
    <t>CHVEN21062</t>
  </si>
  <si>
    <t>CHVEN21063</t>
  </si>
  <si>
    <t>CHVEN21064</t>
  </si>
  <si>
    <t>CHVEN21065</t>
  </si>
  <si>
    <t>CHVEN21066</t>
  </si>
  <si>
    <t>CHVEN21067</t>
  </si>
  <si>
    <t>CHVEN21068</t>
  </si>
  <si>
    <t>CHVEN21069</t>
  </si>
  <si>
    <t>CHVEN21070</t>
  </si>
  <si>
    <t>CHVEN21071</t>
  </si>
  <si>
    <t>CHVEN21072</t>
  </si>
  <si>
    <t>CHVEN21073</t>
  </si>
  <si>
    <t>CHVEN21074</t>
  </si>
  <si>
    <t>CHVEN21075</t>
  </si>
  <si>
    <t>CHVEN21076</t>
  </si>
  <si>
    <t>CHVEN21077</t>
  </si>
  <si>
    <t>CHVEN21078</t>
  </si>
  <si>
    <t>CHVEN21079</t>
  </si>
  <si>
    <t>CHVEN21080</t>
  </si>
  <si>
    <t>CHVEN21081</t>
  </si>
  <si>
    <t>CHVEN21082</t>
  </si>
  <si>
    <t>CHVEN21083</t>
  </si>
  <si>
    <t>CHVEN21084</t>
  </si>
  <si>
    <t>CHVEN21085</t>
  </si>
  <si>
    <t>CHVEN21086</t>
  </si>
  <si>
    <t>CHVEN21087</t>
  </si>
  <si>
    <t>CHVEN21088</t>
  </si>
  <si>
    <t>CHVEN21089</t>
  </si>
  <si>
    <t>CHVEN21090</t>
  </si>
  <si>
    <t>CHVEN21091</t>
  </si>
  <si>
    <t>CHVEN21092</t>
  </si>
  <si>
    <t>CHVEN21093</t>
  </si>
  <si>
    <t>CHVEN21094</t>
  </si>
  <si>
    <t>CHVEN21095</t>
  </si>
  <si>
    <t>CHVEN21096</t>
  </si>
  <si>
    <t>CHVEN21097</t>
  </si>
  <si>
    <t>CHVEN21098</t>
  </si>
  <si>
    <t>CHVEN21099</t>
  </si>
  <si>
    <t>CHVEN21100</t>
  </si>
  <si>
    <t>CHVEN21101</t>
  </si>
  <si>
    <t>CHVEN21102</t>
  </si>
  <si>
    <t>CHVEN21103</t>
  </si>
  <si>
    <t>CHVEN21104</t>
  </si>
  <si>
    <t>CHVEN21105</t>
  </si>
  <si>
    <t>CHVEN21106</t>
  </si>
  <si>
    <t>CHVEN21107</t>
  </si>
  <si>
    <t>CHVEN21108</t>
  </si>
  <si>
    <t>CHVEN21109</t>
  </si>
  <si>
    <t>CHVEN21110</t>
  </si>
  <si>
    <t>CHVEN21111</t>
  </si>
  <si>
    <t>CHVEN21112</t>
  </si>
  <si>
    <t>CHVEN21113</t>
  </si>
  <si>
    <t>CHVEN21114</t>
  </si>
  <si>
    <t>CHVEN21115</t>
  </si>
  <si>
    <t>CHVEN21116</t>
  </si>
  <si>
    <t>CHVEN21117</t>
  </si>
  <si>
    <t>CHVEN21118</t>
  </si>
  <si>
    <t>CHVEN21119</t>
  </si>
  <si>
    <t>CHVEN21120</t>
  </si>
  <si>
    <t>CHVEN21121</t>
  </si>
  <si>
    <t>CHVEN21122</t>
  </si>
  <si>
    <t>CHVEN21123</t>
  </si>
  <si>
    <t>CHVEN21124</t>
  </si>
  <si>
    <t>CHVEN21125</t>
  </si>
  <si>
    <t>CHVEN21126</t>
  </si>
  <si>
    <t>CHVEN21127</t>
  </si>
  <si>
    <t>CHVEN21128</t>
  </si>
  <si>
    <t>CHVEN21129</t>
  </si>
  <si>
    <t>CHVEN21130</t>
  </si>
  <si>
    <t>CHVEN21131</t>
  </si>
  <si>
    <t>CHVEN21132</t>
  </si>
  <si>
    <t>CHVEN21133</t>
  </si>
  <si>
    <t>CHVEN21134</t>
  </si>
  <si>
    <t>CHVEN21135</t>
  </si>
  <si>
    <t>CHVEN21136</t>
  </si>
  <si>
    <t>CHVEN21137</t>
  </si>
  <si>
    <t>CHVEN21138</t>
  </si>
  <si>
    <t>CHVEN21139</t>
  </si>
  <si>
    <t>CHVEN21140</t>
  </si>
  <si>
    <t>CHVEN21141</t>
  </si>
  <si>
    <t>CHVEN21142</t>
  </si>
  <si>
    <t>CHVEN21143</t>
  </si>
  <si>
    <t>CHVEN21144</t>
  </si>
  <si>
    <t>CHVEN21145</t>
  </si>
  <si>
    <t>CHVEN21146</t>
  </si>
  <si>
    <t>CHVEN21147</t>
  </si>
  <si>
    <t>CHVEN21148</t>
  </si>
  <si>
    <t>CHVEN21149</t>
  </si>
  <si>
    <t>CHVEN21150</t>
  </si>
  <si>
    <t>CHVEN21151</t>
  </si>
  <si>
    <t>CHVEN21152</t>
  </si>
  <si>
    <t>CHVEN21153</t>
  </si>
  <si>
    <t>CHVEN21154</t>
  </si>
  <si>
    <t>CHVEN21155</t>
  </si>
  <si>
    <t>CHVEN21156</t>
  </si>
  <si>
    <t>CHVEN21157</t>
  </si>
  <si>
    <t>CHVEN21158</t>
  </si>
  <si>
    <t>CHVEN21159</t>
  </si>
  <si>
    <t>CHVEN21160</t>
  </si>
  <si>
    <t>CHVEN21161</t>
  </si>
  <si>
    <t>CHVEN21162</t>
  </si>
  <si>
    <t>CHVEN21163</t>
  </si>
  <si>
    <t>CHVEN21164</t>
  </si>
  <si>
    <t>CHVEN21165</t>
  </si>
  <si>
    <t>CHVEN21166</t>
  </si>
  <si>
    <t>CHVEN21167</t>
  </si>
  <si>
    <t>CHVEN21168</t>
  </si>
  <si>
    <t>CHVEN21169</t>
  </si>
  <si>
    <t>CHVEN21170</t>
  </si>
  <si>
    <t>CHVEN21171</t>
  </si>
  <si>
    <t>CHVEN21172</t>
  </si>
  <si>
    <t>CHVEN21173</t>
  </si>
  <si>
    <t>CHVEN21174</t>
  </si>
  <si>
    <t>CHVEN21175</t>
  </si>
  <si>
    <t>CHVEN21176</t>
  </si>
  <si>
    <t>CHVEN21177</t>
  </si>
  <si>
    <t>CHVEN21178</t>
  </si>
  <si>
    <t>CHVEN21179</t>
  </si>
  <si>
    <t>CHVEN21180</t>
  </si>
  <si>
    <t>CHVEN21181</t>
  </si>
  <si>
    <t>CHVEN21182</t>
  </si>
  <si>
    <t>CHVEN21183</t>
  </si>
  <si>
    <t>CHVEN21184</t>
  </si>
  <si>
    <t>CHVEN21185</t>
  </si>
  <si>
    <t>CHVEN21186</t>
  </si>
  <si>
    <t>CHVEN21187</t>
  </si>
  <si>
    <t>CHVEN21188</t>
  </si>
  <si>
    <t>CHVEN21189</t>
  </si>
  <si>
    <t>CHVEN21190</t>
  </si>
  <si>
    <t>CHVEN21191</t>
  </si>
  <si>
    <t>CHVEN21192</t>
  </si>
  <si>
    <t>CHVEN21193</t>
  </si>
  <si>
    <t>CHVEN21194</t>
  </si>
  <si>
    <t>CHVEN21195</t>
  </si>
  <si>
    <t>CHVEN21196</t>
  </si>
  <si>
    <t>CHVEN21197</t>
  </si>
  <si>
    <t>CHVEN21198</t>
  </si>
  <si>
    <t>CHVEN21199</t>
  </si>
  <si>
    <t>CHVEN21200</t>
  </si>
  <si>
    <t>CHVEN21201</t>
  </si>
  <si>
    <t>CHVEN21202</t>
  </si>
  <si>
    <t>CHVEN21203</t>
  </si>
  <si>
    <t>CHVEN21204</t>
  </si>
  <si>
    <t>CHVEN21205</t>
  </si>
  <si>
    <t>CHVEN21206</t>
  </si>
  <si>
    <t>CHVEN21207</t>
  </si>
  <si>
    <t>CHVEN21208</t>
  </si>
  <si>
    <t>CHVEN21209</t>
  </si>
  <si>
    <t>CHVEN21210</t>
  </si>
  <si>
    <t>CHVEN21211</t>
  </si>
  <si>
    <t>CHVEN21212</t>
  </si>
  <si>
    <t>CHVEN21213</t>
  </si>
  <si>
    <t>CHVEN21214</t>
  </si>
  <si>
    <t>CHVEN21215</t>
  </si>
  <si>
    <t>CHVEN21216</t>
  </si>
  <si>
    <t>CHVEN21217</t>
  </si>
  <si>
    <t>CHVEN21218</t>
  </si>
  <si>
    <t>CHVEN21219</t>
  </si>
  <si>
    <t>CHVEN21220</t>
  </si>
  <si>
    <t>CHVEN21221</t>
  </si>
  <si>
    <t>CHVEN21222</t>
  </si>
  <si>
    <t>CHVEN21223</t>
  </si>
  <si>
    <t>CHVEN21224</t>
  </si>
  <si>
    <t>CHVEN21225</t>
  </si>
  <si>
    <t>CHVEN21226</t>
  </si>
  <si>
    <t>CHVEN21227</t>
  </si>
  <si>
    <t>CHVEN21228</t>
  </si>
  <si>
    <t>CHVEN21229</t>
  </si>
  <si>
    <t>CHVEN21230</t>
  </si>
  <si>
    <t>CHVEN21231</t>
  </si>
  <si>
    <t>CHVEN21232</t>
  </si>
  <si>
    <t>CHVEN21233</t>
  </si>
  <si>
    <t>CHVEN21234</t>
  </si>
  <si>
    <t>CHVEN21235</t>
  </si>
  <si>
    <t>CHVEN21236</t>
  </si>
  <si>
    <t>CHVEN21237</t>
  </si>
  <si>
    <t>CHVEN21238</t>
  </si>
  <si>
    <t>CHVEN21239</t>
  </si>
  <si>
    <t>CHVEN21240</t>
  </si>
  <si>
    <t>CHVEN21241</t>
  </si>
  <si>
    <t>CHVEN21242</t>
  </si>
  <si>
    <t>CHVEN21243</t>
  </si>
  <si>
    <t>CHVEN21244</t>
  </si>
  <si>
    <t>CHVEN21245</t>
  </si>
  <si>
    <t>CHVEN21246</t>
  </si>
  <si>
    <t>CHVEN21247</t>
  </si>
  <si>
    <t>CHVEN21248</t>
  </si>
  <si>
    <t>CHVEN21249</t>
  </si>
  <si>
    <t>CHVEN21250</t>
  </si>
  <si>
    <t>CHVEN21251</t>
  </si>
  <si>
    <t>CHVEN21252</t>
  </si>
  <si>
    <t>CHVHC21253</t>
  </si>
  <si>
    <t>CHVHC21254</t>
  </si>
  <si>
    <t>CHVHC21255</t>
  </si>
  <si>
    <t>CHVHC21256</t>
  </si>
  <si>
    <t>CHVHC21257</t>
  </si>
  <si>
    <t>CHVHC21258</t>
  </si>
  <si>
    <t>CHVHC21259</t>
  </si>
  <si>
    <t>CHVHC21260</t>
  </si>
  <si>
    <t>CHVHC21261</t>
  </si>
  <si>
    <t>CHVHC21262</t>
  </si>
  <si>
    <t>CHVHC21263</t>
  </si>
  <si>
    <t>CHVHC21264</t>
  </si>
  <si>
    <t>CWHWH21265</t>
  </si>
  <si>
    <t>CWHWH21266</t>
  </si>
  <si>
    <t>CWHWH21267</t>
  </si>
  <si>
    <t>CWHWH21271</t>
  </si>
  <si>
    <t>CWHWH21272</t>
  </si>
  <si>
    <t>CWHWH21273</t>
  </si>
  <si>
    <t>AIRHA40224</t>
  </si>
  <si>
    <t>AIRHA40225</t>
  </si>
  <si>
    <t>AIRHA40226</t>
  </si>
  <si>
    <t>AIRHA40227</t>
  </si>
  <si>
    <t>AIRHA40228</t>
  </si>
  <si>
    <t>AIRHA40229</t>
  </si>
  <si>
    <t>AIRHA40230</t>
  </si>
  <si>
    <t>AIRPF40231</t>
  </si>
  <si>
    <t>AIRPF40232</t>
  </si>
  <si>
    <t>AIRPF40233</t>
  </si>
  <si>
    <t>AIRPF40234</t>
  </si>
  <si>
    <t>AIRPF40235</t>
  </si>
  <si>
    <t>AIRPF40236</t>
  </si>
  <si>
    <t>AIRPF40237</t>
  </si>
  <si>
    <t>AMDMC40238</t>
  </si>
  <si>
    <t>AMDMC40239</t>
  </si>
  <si>
    <t>AMDMC40240</t>
  </si>
  <si>
    <t>AMDMC40241</t>
  </si>
  <si>
    <r>
      <t>SITE NAME</t>
    </r>
    <r>
      <rPr>
        <b/>
        <sz val="11"/>
        <color rgb="FFFFFF00"/>
        <rFont val="Calibri"/>
        <family val="2"/>
      </rPr>
      <t xml:space="preserve">                                          (Leave it BLANK if Residential)</t>
    </r>
  </si>
  <si>
    <t>Modified the completion date formulas on upload tab in order to fix the formatting issue. IRS ticket 2347</t>
  </si>
  <si>
    <t>Fixed formula in AA2 on upload tab because EWEB had the wrong BES #.</t>
  </si>
  <si>
    <t>PII: Added "Leave it BLANK if Residential" to Site Name column. IRS ticket 2352</t>
  </si>
  <si>
    <t>thermcontrolloutlet-ver3-1</t>
  </si>
  <si>
    <t>AgIrrHardwareMain-v6-0</t>
  </si>
  <si>
    <t>AgIrrHardwareUpgrades-v2-2</t>
  </si>
  <si>
    <t>Sprinkler Upgrade Irrigation System Conversion to Low pressure from High pressure Wheel-line or Hand-line System</t>
  </si>
  <si>
    <t>New Enclosed and Fully Insulated Watering Tank/Fountain</t>
  </si>
  <si>
    <t>No Electric Heat</t>
  </si>
  <si>
    <t>AgStockWateringTank-v4-0</t>
  </si>
  <si>
    <t/>
  </si>
  <si>
    <t>AWBWB40242</t>
  </si>
  <si>
    <t>Energy Audit</t>
  </si>
  <si>
    <t>AWBWB40243</t>
  </si>
  <si>
    <t>Energy Audit Screening</t>
  </si>
  <si>
    <t>CHVEN21298</t>
  </si>
  <si>
    <t>Secondary Windows</t>
  </si>
  <si>
    <t>CHVEN21299</t>
  </si>
  <si>
    <t>CHVEN21300</t>
  </si>
  <si>
    <t>CHVEN21301</t>
  </si>
  <si>
    <t>CHVEN21302</t>
  </si>
  <si>
    <t>CHVEN21303</t>
  </si>
  <si>
    <t>ComConTstatsv2-0</t>
  </si>
  <si>
    <t>CHVHI21275</t>
  </si>
  <si>
    <t>Heat Recovery Ventilators (HRV)</t>
  </si>
  <si>
    <t>CHVHI21276</t>
  </si>
  <si>
    <t>CHVHI21277</t>
  </si>
  <si>
    <t>CHVHI21278</t>
  </si>
  <si>
    <t>CLILF21316</t>
  </si>
  <si>
    <t>Midstream Lighting</t>
  </si>
  <si>
    <t>T8</t>
  </si>
  <si>
    <t>4ft Replacement</t>
  </si>
  <si>
    <t>Type A</t>
  </si>
  <si>
    <t>NonResLightingMidsream_v6_1</t>
  </si>
  <si>
    <t>CLILF21317</t>
  </si>
  <si>
    <t>Type A+B</t>
  </si>
  <si>
    <t>CLILF21318</t>
  </si>
  <si>
    <t>Type B</t>
  </si>
  <si>
    <t>CLILF21319</t>
  </si>
  <si>
    <t>Type C</t>
  </si>
  <si>
    <t>CLILF21320</t>
  </si>
  <si>
    <t>Linear Kit</t>
  </si>
  <si>
    <t>CLILF21321</t>
  </si>
  <si>
    <t>2ft Replacement</t>
  </si>
  <si>
    <t>CLILF21322</t>
  </si>
  <si>
    <t>CLILF21323</t>
  </si>
  <si>
    <t>CLILF21324</t>
  </si>
  <si>
    <t>CLILF21325</t>
  </si>
  <si>
    <t>CLILF21326</t>
  </si>
  <si>
    <t>8ft Replacement</t>
  </si>
  <si>
    <t>CLILF21327</t>
  </si>
  <si>
    <t>CLILF21328</t>
  </si>
  <si>
    <t>CLILF21329</t>
  </si>
  <si>
    <t>CLILF21330</t>
  </si>
  <si>
    <t>CLILF21331</t>
  </si>
  <si>
    <t>T8HO</t>
  </si>
  <si>
    <t>CLILF21332</t>
  </si>
  <si>
    <t>CLILF21333</t>
  </si>
  <si>
    <t>CLILF21334</t>
  </si>
  <si>
    <t>CLILF21335</t>
  </si>
  <si>
    <t>linear</t>
  </si>
  <si>
    <t>CLILF21336</t>
  </si>
  <si>
    <t>T5</t>
  </si>
  <si>
    <t>CLILF21337</t>
  </si>
  <si>
    <t>T5HO</t>
  </si>
  <si>
    <t>CLILF21338</t>
  </si>
  <si>
    <t>HID</t>
  </si>
  <si>
    <t>&lt;60W Replacement</t>
  </si>
  <si>
    <t>Ballast Compatible</t>
  </si>
  <si>
    <t>CLILF21339</t>
  </si>
  <si>
    <t>Ballast bypass</t>
  </si>
  <si>
    <t>CLILF21340</t>
  </si>
  <si>
    <t>≥60W Replacement</t>
  </si>
  <si>
    <t>CLILF21341</t>
  </si>
  <si>
    <t>CMDMC21279</t>
  </si>
  <si>
    <t>VFD on Commercial Pump</t>
  </si>
  <si>
    <t>per horsepower</t>
  </si>
  <si>
    <t>Constant Speed</t>
  </si>
  <si>
    <t>CMDMC21280</t>
  </si>
  <si>
    <t>EngineBlkHtrCtrlsv2-0</t>
  </si>
  <si>
    <t>CPLPL21274</t>
  </si>
  <si>
    <t>Efficient Pumps</t>
  </si>
  <si>
    <t>CPLPL21307</t>
  </si>
  <si>
    <t>CRERC21314</t>
  </si>
  <si>
    <t>Floating Head Pressure Control</t>
  </si>
  <si>
    <t>CRERC21315</t>
  </si>
  <si>
    <t>Floating Suction Pressure Control</t>
  </si>
  <si>
    <t>Motors Efficient Refrigeration Evaporator Fan Display Case Shaded Pole motor replaced with ECM or PMSM</t>
  </si>
  <si>
    <t>CRERI21304</t>
  </si>
  <si>
    <t>Refrigeration Case Door Retrofit</t>
  </si>
  <si>
    <t>Medium Temperature</t>
  </si>
  <si>
    <t>Vertical Case</t>
  </si>
  <si>
    <t>CRERI21305</t>
  </si>
  <si>
    <t>Low Temperature</t>
  </si>
  <si>
    <t>Horizontal Case</t>
  </si>
  <si>
    <t>CRERI21306</t>
  </si>
  <si>
    <t>Consumer Equipment</t>
  </si>
  <si>
    <t>Heat Pump Water Heaters Office, Warehouse, or Other Tier 3 Consumer Equipment Unitary System</t>
  </si>
  <si>
    <t>ComHPWH-v3-0</t>
  </si>
  <si>
    <t>Heat Pump Water Heaters Retail, Service, Residential care, or School Tier 3 Consumer Equipment Unitary System</t>
  </si>
  <si>
    <t>Heat Pump Water Heaters Assembly, Restaurant, Lodging, or Grocery Tier 3 Consumer Equipment Unitary System</t>
  </si>
  <si>
    <t>Heat Pump Water Heaters Office, Warehouse, or Other Tier 3 Consumer Equipment Split System</t>
  </si>
  <si>
    <t>Heat Pump Water Heaters Retail, Service, Residential care, or School Tier 3 Consumer Equipment Split System</t>
  </si>
  <si>
    <t>Heat Pump Water Heaters Assembly, Restaurant, Lodging, or Grocery Tier 3 Consumer Equipment Split System</t>
  </si>
  <si>
    <t>CWHWH21281</t>
  </si>
  <si>
    <t>Assembly</t>
  </si>
  <si>
    <t>Commercial Equipment</t>
  </si>
  <si>
    <t>Heat Pump Water Heaters Assembly ENERGY STAR Commercial Equipment Unitary System</t>
  </si>
  <si>
    <t>CWHWH21282</t>
  </si>
  <si>
    <t>Heat Pump Water Heaters Grocery ENERGY STAR Commercial Equipment Unitary System</t>
  </si>
  <si>
    <t>CWHWH21283</t>
  </si>
  <si>
    <t>Heat Pump Water Heaters Hospital ENERGY STAR Commercial Equipment Unitary System</t>
  </si>
  <si>
    <t>CWHWH21284</t>
  </si>
  <si>
    <t>Heat Pump Water Heaters Lodging ENERGY STAR Commercial Equipment Unitary System</t>
  </si>
  <si>
    <t>CWHWH21285</t>
  </si>
  <si>
    <t>Office</t>
  </si>
  <si>
    <t>Heat Pump Water Heaters Office ENERGY STAR Commercial Equipment Unitary System</t>
  </si>
  <si>
    <t>CWHWH21286</t>
  </si>
  <si>
    <t>Heat Pump Water Heaters Other ENERGY STAR Commercial Equipment Unitary System</t>
  </si>
  <si>
    <t>CWHWH21287</t>
  </si>
  <si>
    <t>Heat Pump Water Heaters Residential Care ENERGY STAR Commercial Equipment Unitary System</t>
  </si>
  <si>
    <t>CWHWH21288</t>
  </si>
  <si>
    <t>Heat Pump Water Heaters Restaurant ENERGY STAR Commercial Equipment Unitary System</t>
  </si>
  <si>
    <t>CWHWH21289</t>
  </si>
  <si>
    <t>Heat Pump Water Heaters Retail ENERGY STAR Commercial Equipment Unitary System</t>
  </si>
  <si>
    <t>CWHWH21290</t>
  </si>
  <si>
    <t>School</t>
  </si>
  <si>
    <t>Heat Pump Water Heaters School ENERGY STAR Commercial Equipment Unitary System</t>
  </si>
  <si>
    <t>CWHWH21291</t>
  </si>
  <si>
    <t>Heat Pump Water Heaters Warehouse ENERGY STAR Commercial Equipment Unitary System</t>
  </si>
  <si>
    <t>CWHWH21292</t>
  </si>
  <si>
    <t>Heat Pump Water Heaters Assembly, Restaurant, Lodging, or Grocery Tier 4 Consumer Equipment Unitary System</t>
  </si>
  <si>
    <t>ComHPWH_v3_0</t>
  </si>
  <si>
    <t>CWHWH21294</t>
  </si>
  <si>
    <t>Heat Pump Water Heaters Office, Warehouse, or Other Tier 4 Consumer Equipment Unitary System</t>
  </si>
  <si>
    <t>CWHWH21296</t>
  </si>
  <si>
    <t>Heat Pump Water Heaters Retail, Service, Residential care, or School Tier 4 Consumer Equipment Unitary System</t>
  </si>
  <si>
    <t>AgPotatoOnionShedVFD-v4-0</t>
  </si>
  <si>
    <t>IMDMC30146</t>
  </si>
  <si>
    <t>VFD on Industrial Pump</t>
  </si>
  <si>
    <t>IMDMC30147</t>
  </si>
  <si>
    <t>IPLPL30145</t>
  </si>
  <si>
    <t>IPLPL30148</t>
  </si>
  <si>
    <t>LELPL14523</t>
  </si>
  <si>
    <t>ResClothesDryers_v5_1</t>
  </si>
  <si>
    <t>LELPL14524</t>
  </si>
  <si>
    <t>LELPL14525</t>
  </si>
  <si>
    <t>LELPL14526</t>
  </si>
  <si>
    <t>LELPL14527</t>
  </si>
  <si>
    <t>LELPL14528</t>
  </si>
  <si>
    <t>LELPL14529</t>
  </si>
  <si>
    <t>LELPL14530</t>
  </si>
  <si>
    <t>ResMHWeatherization_v5_0</t>
  </si>
  <si>
    <t>ResMFWeatherization_v5_0</t>
  </si>
  <si>
    <t>Manufactured Home Weatherization_7.2</t>
  </si>
  <si>
    <t>LHVEN14578</t>
  </si>
  <si>
    <t>Door Sweeps</t>
  </si>
  <si>
    <t>LHVEN14579</t>
  </si>
  <si>
    <t>LHVHC21312</t>
  </si>
  <si>
    <t>LHVHC21313</t>
  </si>
  <si>
    <t>LHVHI21308</t>
  </si>
  <si>
    <t>LHVHI21309</t>
  </si>
  <si>
    <t>LHVHI21310</t>
  </si>
  <si>
    <t>LHVHI21311</t>
  </si>
  <si>
    <t>ResSF&amp;MHExistingHVAC_v7_1</t>
  </si>
  <si>
    <t>LHVHS13390</t>
  </si>
  <si>
    <t>ResSFWx_v5_0</t>
  </si>
  <si>
    <t>LHVHS14507</t>
  </si>
  <si>
    <t>LHVHS14509</t>
  </si>
  <si>
    <t>LHVHS14510</t>
  </si>
  <si>
    <t>LHVHS14512</t>
  </si>
  <si>
    <t>LHVHS14513</t>
  </si>
  <si>
    <t>LHVHS14515</t>
  </si>
  <si>
    <t>LHVHS14516</t>
  </si>
  <si>
    <t>LHVHS14518</t>
  </si>
  <si>
    <t>LHVHS14519</t>
  </si>
  <si>
    <t>LHVHS14520</t>
  </si>
  <si>
    <t>LHVHS14521</t>
  </si>
  <si>
    <t>LHVHS14522</t>
  </si>
  <si>
    <t>LHVHS14545</t>
  </si>
  <si>
    <t>LHVHS14546</t>
  </si>
  <si>
    <t>LHVHS14548</t>
  </si>
  <si>
    <t>ResElectronicLineVoltageTStats_v5_2</t>
  </si>
  <si>
    <t>LHVHS14549</t>
  </si>
  <si>
    <t>Multifamily - Existing - Low Income</t>
  </si>
  <si>
    <t>LHVHS14550</t>
  </si>
  <si>
    <t>LHVHS14551</t>
  </si>
  <si>
    <t>LHVHS14552</t>
  </si>
  <si>
    <t>LHVHS14553</t>
  </si>
  <si>
    <t>LHVHS14554</t>
  </si>
  <si>
    <t>LHVHS14555</t>
  </si>
  <si>
    <t>LHVHS14556</t>
  </si>
  <si>
    <t>LHVHS14557</t>
  </si>
  <si>
    <t>LHVHS14558</t>
  </si>
  <si>
    <t>LHVHS14559</t>
  </si>
  <si>
    <t>LHVHS14560</t>
  </si>
  <si>
    <t>Variable-Speed Heat Pumps</t>
  </si>
  <si>
    <t>LHVHS14561</t>
  </si>
  <si>
    <t>LHVHS14562</t>
  </si>
  <si>
    <t>LHVHS14563</t>
  </si>
  <si>
    <t>LHVHS14564</t>
  </si>
  <si>
    <t>LHVHS14565</t>
  </si>
  <si>
    <t>LHVHS14566</t>
  </si>
  <si>
    <t>LHVHS14567</t>
  </si>
  <si>
    <t>LHVHS14568</t>
  </si>
  <si>
    <t>LHVHS14569</t>
  </si>
  <si>
    <t>LHVHS14570</t>
  </si>
  <si>
    <t>LHVHS14571</t>
  </si>
  <si>
    <t>LHVHS14572</t>
  </si>
  <si>
    <t>LHVHS14573</t>
  </si>
  <si>
    <t>LHVHS14574</t>
  </si>
  <si>
    <t>LHVHS14575</t>
  </si>
  <si>
    <t>LHVHS14576</t>
  </si>
  <si>
    <t>LHVHS14577</t>
  </si>
  <si>
    <t>ResHPWH_v6_2</t>
  </si>
  <si>
    <t>LWHWU14531</t>
  </si>
  <si>
    <t>ResClothesWashers_v8_0.xlsm</t>
  </si>
  <si>
    <t>LWHWU14532</t>
  </si>
  <si>
    <t>LWHWU14533</t>
  </si>
  <si>
    <t>LWHWU14534</t>
  </si>
  <si>
    <t>LWHWU14535</t>
  </si>
  <si>
    <t>LWHWU14536</t>
  </si>
  <si>
    <t>LWHWU14537</t>
  </si>
  <si>
    <t>LWHWU14538</t>
  </si>
  <si>
    <t>LWHWU14539</t>
  </si>
  <si>
    <t>LWHWU14540</t>
  </si>
  <si>
    <t>LWHWU14541</t>
  </si>
  <si>
    <t>LWHWU14542</t>
  </si>
  <si>
    <t>LWHWU14543</t>
  </si>
  <si>
    <t>LWHWU14544</t>
  </si>
  <si>
    <t>ResClothesDryers_v5_0</t>
  </si>
  <si>
    <t>ResEVChargers_v3_0</t>
  </si>
  <si>
    <t>Insulation Multifamily - Existing - Mid/High Rise Wall Insulation R0 to R11 Any Electric Heat</t>
  </si>
  <si>
    <t>Insulation Multifamily - Existing - Mid/High Rise Roof Insulation R0 to R19 Any Electric Heat</t>
  </si>
  <si>
    <t>Insulation Multifamily - Existing - Mid/High Rise Wall Insulation R0 to R19 Any Electric Heat</t>
  </si>
  <si>
    <t>Insulation Multifamily - Existing - Mid/High Rise Roof Insulation R0 to R49 Any Electric Heat</t>
  </si>
  <si>
    <t>Windows Multifamily - Existing - Mid/High Rise Prime Windows and Patio Doors Single Pane or double pane metal frame base Window to 0.30 or better, Patio door to 0.35 or better Any Electric Heat</t>
  </si>
  <si>
    <t>RHVEN14504</t>
  </si>
  <si>
    <t>RHVEN14506</t>
  </si>
  <si>
    <t>Ground-Source Heat Pumps</t>
  </si>
  <si>
    <t>Ground-Source Heat Pumps Single Family - New Heat Pump Upgrade House less than 4000 sq.ft. w/o Desuperheater</t>
  </si>
  <si>
    <t>Ground-Source Heat Pumps Single Family - New Heat Pump Upgrade House 4000 sq.ft. or greater w/o Desuperheater</t>
  </si>
  <si>
    <t>Ground-Source Heat Pumps Single Family - New Heat Pump Upgrade House less than 4000 sq.ft. w/ Desuperheater</t>
  </si>
  <si>
    <t>Ground-Source Heat Pumps Single Family - New Heat Pump Upgrade House 4000 sq.ft. or greater w/ Desuperheater</t>
  </si>
  <si>
    <t>Ground-Source Heat Pumps Single Family - Existing Heat Pump Upgrade House less than 4000 sq.ft. w/o Desuperheater</t>
  </si>
  <si>
    <t>Ground-Source Heat Pumps Single Family - Existing Heat Pump Upgrade House 4000 sq.ft. or greater w/o Desuperheater</t>
  </si>
  <si>
    <t>Ground-Source Heat Pumps Single Family - Existing Heat Pump Upgrade House less than 4000 sq.ft. w/ Desuperheater</t>
  </si>
  <si>
    <t>Ground-Source Heat Pumps Single Family - Existing Heat Pump Upgrade House 4000 sq.ft. or greater w/ Desuperheater</t>
  </si>
  <si>
    <t>Ground-Source Heat Pumps Single Family - Existing Conversion of Electric FAF w/ CAC to Heat Pump House less than 4000 sq.ft. w/o Desuperheater</t>
  </si>
  <si>
    <t>Ground-Source Heat Pumps Single Family - Existing Conversion of Electric FAF w/ CAC to Heat Pump House 4000 sq.ft. or greater w/o Desuperheater</t>
  </si>
  <si>
    <t>Ground-Source Heat Pumps Single Family - Existing Conversion of Electric FAF w/ CAC to Heat Pump House less than 4000 sq.ft. w/ Desuperheater</t>
  </si>
  <si>
    <t>Ground-Source Heat Pumps Single Family - Existing Conversion of Electric FAF w/ CAC to Heat Pump House 4000 sq.ft. or greater w/ Desuperheater</t>
  </si>
  <si>
    <t>Ground-Source Heat Pumps Single Family - Existing Conversion of Electric FAF w/o CAC to Heat Pump House less than 4000 sq.ft. w/o Desuperheater</t>
  </si>
  <si>
    <t>Ground-Source Heat Pumps Single Family - Existing Conversion of Electric FAF w/o CAC to Heat Pump House 4000 sq.ft. or greater w/o Desuperheater</t>
  </si>
  <si>
    <t>Ground-Source Heat Pumps Single Family - Existing Conversion of Electric FAF w/o CAC to Heat Pump House less than 4000 sq.ft. w/ Desuperheater</t>
  </si>
  <si>
    <t>Ground-Source Heat Pumps Single Family - Existing Conversion of Electric FAF w/o CAC to Heat Pump House 4000 sq.ft. or greater w/ Desuperheater</t>
  </si>
  <si>
    <t>Ductless Heat Pumps Manufactured Home - Existing Single or Multiple Head Ductless or Ducted Mini-Split or Combo Electric Forced Air Furnace</t>
  </si>
  <si>
    <t>Multifamily - Existing</t>
  </si>
  <si>
    <t xml:space="preserve">Ground-Source Heat Pumps </t>
  </si>
  <si>
    <t>Minimum SEER2 15.2</t>
  </si>
  <si>
    <t>Duct Sealing-Prescriptive Manufactured Home - Existing Duct Re-Sealing-Prescriptive Any Electric Heat</t>
  </si>
  <si>
    <t>Duct Sealing-Prescriptive Single Family - Existing Duct Re-Sealing-Prescriptive Any Electric Heat</t>
  </si>
  <si>
    <t>NewHomesProtocol_v3_1</t>
  </si>
  <si>
    <t>ResMHNewHomesandHVAC_v5_0</t>
  </si>
  <si>
    <t>RWBHO14500</t>
  </si>
  <si>
    <t>Paper Only</t>
  </si>
  <si>
    <t>Year 1</t>
  </si>
  <si>
    <t>RWBHO14501</t>
  </si>
  <si>
    <t>Year 2+</t>
  </si>
  <si>
    <t>RWBHO14502</t>
  </si>
  <si>
    <t>Digital Only</t>
  </si>
  <si>
    <t>RWBHO14503</t>
  </si>
  <si>
    <t>Heat Pump Water Heaters Any Residential Split System Any Tank Size Retail (BPA Program)</t>
  </si>
  <si>
    <t>Heat Pump Water Heaters Any Residential Tier 3 50 gallons or greater Retail (BPA Program)</t>
  </si>
  <si>
    <t>ResClothesWashers_v8_0</t>
  </si>
  <si>
    <t>RHVHS11843</t>
  </si>
  <si>
    <t>RHVHS11846</t>
  </si>
  <si>
    <t>RHVHS11849</t>
  </si>
  <si>
    <t xml:space="preserve">Bonneville Child </t>
  </si>
  <si>
    <t>New measure list (v2.0), Added Bonneville Child</t>
  </si>
  <si>
    <t>Existing Centrifugal and Turbine Pump VFD Deemed Savings Tool</t>
  </si>
  <si>
    <t>Completed Agricultural Energy Audit Screening Form</t>
  </si>
  <si>
    <t>Completed Agricultural On-Site Energy Audit Report</t>
  </si>
  <si>
    <t xml:space="preserve">Invoice, BPA Efficient Pumps Calculator, and Specification sheet with a rated PEI number </t>
  </si>
  <si>
    <t>Invoice, BPA Refrigeration Controls Calculator, and Refrigeration Schedule</t>
  </si>
  <si>
    <t>PTS Verification Report</t>
  </si>
  <si>
    <t>PTS Maintenance Documentation</t>
  </si>
  <si>
    <t>All vendor invoices showing: Service period for Behavioral Home Energy Report delivery. Total cost of Behavioral Home Energy Report delivery.</t>
  </si>
  <si>
    <t xml:space="preserve">Thermostatically Controlled Outlets    </t>
  </si>
  <si>
    <t xml:space="preserve">Sprinkler Upgrade Irrigation System Conversion to MESA from high pressure Center Pivot or Lateral Move System  </t>
  </si>
  <si>
    <t xml:space="preserve">Sprinkler Package Replacements High Pressure Sprinkler Package Center Pivot or Lateral Move System  </t>
  </si>
  <si>
    <t xml:space="preserve">Sprinkler Package Replacements MESA Sprinkler Package Center Pivot or Lateral Move System  </t>
  </si>
  <si>
    <t xml:space="preserve">Sprinkler Upgrade Irrigation System Conversion to LESA/LEPA/MDI from high pressure Center Pivot or Lateral Move System  </t>
  </si>
  <si>
    <t xml:space="preserve">Sprinkler Upgrade Irrigation System Conversion to LESA/LEPA/MDI from MESA Center Pivot or Lateral Move System  </t>
  </si>
  <si>
    <t xml:space="preserve">Sprinkler Package Replacements LESA/LEPA/MDI Sprinkler Package Center Pivot or Lateral Move System  </t>
  </si>
  <si>
    <t xml:space="preserve">Sprinkler Upgrade Irrigation System Conversion to Low pressure from High pressure Wheel-line or Hand-line System  </t>
  </si>
  <si>
    <t xml:space="preserve">Pump Efficiency Upgrade New Efficient Pump 20 to 500 horsepower Bronze or Stainless Steel impeller </t>
  </si>
  <si>
    <t xml:space="preserve">Motors/Drives Control Improvements (VFD) On Irrigation Turbine Pump 7.5 to 1000 horsepower  </t>
  </si>
  <si>
    <t xml:space="preserve">Motors/Drives Control Improvements (VFD) On Irrigation Centrifugal Pump 7.5 to 1000 horsepower  </t>
  </si>
  <si>
    <t xml:space="preserve">Freeze Resistant Stock Tanks New Enclosed and Fully Insulated Watering Tank/Fountain No Electric Heat  </t>
  </si>
  <si>
    <t xml:space="preserve">Interactive Process Loads System Improvements Generator Block Heater Stationary Less than 3 kW </t>
  </si>
  <si>
    <t xml:space="preserve">Interactive Process Loads System Improvements Generator Block Heater Stationary Greater than or equal to 3 kW </t>
  </si>
  <si>
    <t xml:space="preserve">Interactive Process Loads System Improvements Demand Control Kitchen Ventilation Single Sensor  </t>
  </si>
  <si>
    <t xml:space="preserve">Interactive Process Loads System Improvements Demand Control Kitchen Ventilation Multiple Sensor  </t>
  </si>
  <si>
    <t xml:space="preserve">Windows Electric Zonal or Forced Air Furnace   </t>
  </si>
  <si>
    <t xml:space="preserve">Windows Air-source Heat Pump   </t>
  </si>
  <si>
    <t xml:space="preserve">Thermostats Connected Initial Install Electric Heat </t>
  </si>
  <si>
    <t xml:space="preserve">Thermostats Connected Initial Install Gas Heat </t>
  </si>
  <si>
    <t xml:space="preserve">Thermostats Connected Verification #1 Electric Heat </t>
  </si>
  <si>
    <t xml:space="preserve">Thermostats Connected Verification #2 Electric Heat </t>
  </si>
  <si>
    <t xml:space="preserve">Thermostats Connected Verification #3 Electric Heat </t>
  </si>
  <si>
    <t xml:space="preserve">Thermostats Connected Verification #4 Electric Heat </t>
  </si>
  <si>
    <t xml:space="preserve">Thermostats Connected Verification #1 Gas Heat </t>
  </si>
  <si>
    <t xml:space="preserve">Thermostats Connected Verification #2 Gas Heat </t>
  </si>
  <si>
    <t xml:space="preserve">Thermostats Connected Verification #3 Gas Heat </t>
  </si>
  <si>
    <t xml:space="preserve">Thermostats Connected Verification #4 Gas Heat </t>
  </si>
  <si>
    <t xml:space="preserve">VRF Existing Building   </t>
  </si>
  <si>
    <t xml:space="preserve">Air-Source Heat Pumps Retrofit   </t>
  </si>
  <si>
    <t xml:space="preserve">Packaged Terminal Heat Pumps Lodging Retrofit  </t>
  </si>
  <si>
    <t xml:space="preserve">Packaged Terminal Heat Pumps Lodging New Construction  </t>
  </si>
  <si>
    <t xml:space="preserve">Packaged Terminal Heat Pumps Residential Care Retrofit  </t>
  </si>
  <si>
    <t xml:space="preserve">Packaged Terminal Heat Pumps Residential Care New Construction  </t>
  </si>
  <si>
    <t xml:space="preserve">Heat Recovery Ventilators (HRV) Tier 1 Retrofit  </t>
  </si>
  <si>
    <t xml:space="preserve">Heat Recovery Ventilators (HRV) Tier 1 Upgrade  </t>
  </si>
  <si>
    <t xml:space="preserve">Heat Recovery Ventilators (HRV) Tier 2 Retrofit  </t>
  </si>
  <si>
    <t xml:space="preserve">Heat Recovery Ventilators (HRV) Tier 2 Upgrade  </t>
  </si>
  <si>
    <t xml:space="preserve">Midstream Lighting HID &lt;60W Replacement Ballast Compatible </t>
  </si>
  <si>
    <t xml:space="preserve">Midstream Lighting HID &lt;60W Replacement Ballast bypass </t>
  </si>
  <si>
    <t xml:space="preserve">Midstream Lighting HID ≥60W Replacement Ballast Compatible </t>
  </si>
  <si>
    <t xml:space="preserve">Midstream Lighting HID ≥60W Replacement Ballast bypass </t>
  </si>
  <si>
    <t xml:space="preserve">Interactive Process Loads System Improvements Vehicle Engine Block Heater Control   </t>
  </si>
  <si>
    <t>ECM =&lt; 23 Watt</t>
  </si>
  <si>
    <t>Motors Efficient Refrigeration Evaporator Fan Walk-in Shaded Pole motor replaced with ECM or PMSM ECM =&lt; 23 Watt</t>
  </si>
  <si>
    <t>ECM greater than 23 Watt</t>
  </si>
  <si>
    <t>Motors Efficient Refrigeration Evaporator Fan Walk-in Shaded Pole motor replaced with ECM or PMSM ECM greater than 23 Watt</t>
  </si>
  <si>
    <t xml:space="preserve">Motors/Drives Control Improvements (VFD) Potato/Onion Shed Horsepower 10  </t>
  </si>
  <si>
    <t xml:space="preserve">Motors/Drives Control Improvements (VFD) Potato/Onion Shed Horsepower 15  </t>
  </si>
  <si>
    <t xml:space="preserve">Motors/Drives Control Improvements (VFD) Potato/Onion Shed Horsepower 20  </t>
  </si>
  <si>
    <t xml:space="preserve">Motors/Drives Control Improvements (VFD) Potato/Onion Shed Horsepower 25  </t>
  </si>
  <si>
    <t xml:space="preserve">Motors/Drives Control Improvements (VFD) Potato/Onion Shed Horsepower 30  </t>
  </si>
  <si>
    <t xml:space="preserve">Motors/Drives Control Improvements (VFD) Potato/Onion Shed Horsepower 35  </t>
  </si>
  <si>
    <t xml:space="preserve">Motors/Drives Control Improvements (VFD) Potato/Onion Shed Horsepower 40  </t>
  </si>
  <si>
    <t xml:space="preserve">Motors/Drives Control Improvements (VFD) Potato/Onion Shed Horsepower 45  </t>
  </si>
  <si>
    <t xml:space="preserve">Motors/Drives Control Improvements (VFD) Potato/Onion Shed Horsepower 50  </t>
  </si>
  <si>
    <t xml:space="preserve">Motors/Drives Control Improvements (VFD) Potato/Onion Shed Horsepower 55  </t>
  </si>
  <si>
    <t xml:space="preserve">Motors/Drives Control Improvements (VFD) Potato/Onion Shed Horsepower 60  </t>
  </si>
  <si>
    <t xml:space="preserve">Motors/Drives Control Improvements (VFD) Potato/Onion Shed Horsepower 65  </t>
  </si>
  <si>
    <t xml:space="preserve">Motors/Drives Control Improvements (VFD) Potato/Onion Shed Horsepower 70  </t>
  </si>
  <si>
    <t xml:space="preserve">Motors/Drives Control Improvements (VFD) Potato/Onion Shed Horsepower 75  </t>
  </si>
  <si>
    <t xml:space="preserve">Motors/Drives Control Improvements (VFD) Potato/Onion Shed Horsepower 80  </t>
  </si>
  <si>
    <t xml:space="preserve">Motors/Drives Control Improvements (VFD) Potato/Onion Shed Horsepower 85  </t>
  </si>
  <si>
    <t xml:space="preserve">Motors/Drives Control Improvements (VFD) Potato/Onion Shed Horsepower 90  </t>
  </si>
  <si>
    <t xml:space="preserve">Motors/Drives Control Improvements (VFD) Potato/Onion Shed Horsepower 95  </t>
  </si>
  <si>
    <t xml:space="preserve">Motors/Drives Control Improvements (VFD) Potato/Onion Shed Horsepower 100  </t>
  </si>
  <si>
    <t xml:space="preserve">Motors/Drives Control Improvements (VFD) Potato/Onion Shed Horsepower 110  </t>
  </si>
  <si>
    <t xml:space="preserve">Motors/Drives Control Improvements (VFD) Potato/Onion Shed Horsepower 120  </t>
  </si>
  <si>
    <t xml:space="preserve">Motors/Drives Control Improvements (VFD) Potato/Onion Shed Horsepower 125  </t>
  </si>
  <si>
    <t xml:space="preserve">Motors/Drives Control Improvements (VFD) Potato/Onion Shed Horsepower 130  </t>
  </si>
  <si>
    <t xml:space="preserve">Motors/Drives Control Improvements (VFD) Potato/Onion Shed Horsepower 140  </t>
  </si>
  <si>
    <t xml:space="preserve">Motors/Drives Control Improvements (VFD) Potato/Onion Shed Horsepower 150  </t>
  </si>
  <si>
    <t xml:space="preserve">Motors/Drives Control Improvements (VFD) Potato/Onion Shed Horsepower 160  </t>
  </si>
  <si>
    <t xml:space="preserve">Motors/Drives Control Improvements (VFD) Potato/Onion Shed Horsepower 170  </t>
  </si>
  <si>
    <t xml:space="preserve">Motors/Drives Control Improvements (VFD) Potato/Onion Shed Horsepower 180  </t>
  </si>
  <si>
    <t xml:space="preserve">Motors/Drives Control Improvements (VFD) Potato/Onion Shed Horsepower 190  </t>
  </si>
  <si>
    <t xml:space="preserve">Motors/Drives Control Improvements (VFD) Potato/Onion Shed Horsepower 200  </t>
  </si>
  <si>
    <t xml:space="preserve">Motors/Drives Control Improvements (VFD) Potato/Onion Shed Horsepower 210  </t>
  </si>
  <si>
    <t xml:space="preserve">Motors/Drives Control Improvements (VFD) Potato/Onion Shed Horsepower 220  </t>
  </si>
  <si>
    <t xml:space="preserve">Motors/Drives Control Improvements (VFD) Potato/Onion Shed Horsepower 230  </t>
  </si>
  <si>
    <t xml:space="preserve">Motors/Drives Control Improvements (VFD) Potato/Onion Shed Horsepower 240  </t>
  </si>
  <si>
    <t xml:space="preserve">Motors/Drives Control Improvements (VFD) Potato/Onion Shed Horsepower 250  </t>
  </si>
  <si>
    <t xml:space="preserve">Motors/Drives Control Improvements (VFD) Potato/Onion Shed Horsepower 300  </t>
  </si>
  <si>
    <t xml:space="preserve">Motors/Drives Control Improvements (VFD) Potato/Onion Shed Horsepower 350  </t>
  </si>
  <si>
    <t xml:space="preserve">Motors/Drives Control Improvements (VFD) Potato/Onion Shed Horsepower 400  </t>
  </si>
  <si>
    <t xml:space="preserve">Motors/Drives Control Improvements (VFD) Potato/Onion Shed Horsepower 450  </t>
  </si>
  <si>
    <t xml:space="preserve">Motors/Drives Control Improvements (VFD) Potato/Onion Shed Horsepower 500  </t>
  </si>
  <si>
    <t xml:space="preserve">Energy Management Systems/System Controls Performance Tracking Systems Maintenance  </t>
  </si>
  <si>
    <t xml:space="preserve">Clothes Dryers Any Residential - Low Income BPA Tier 1  </t>
  </si>
  <si>
    <t xml:space="preserve">Clothes Dryers Any Residential - Low Income BPA Tier 2  </t>
  </si>
  <si>
    <t xml:space="preserve">Clothes Dryers Any Residential - Low Income BPA Tier 3  </t>
  </si>
  <si>
    <t>Clothes Dryers Any Residential - Low Income BPA Tier 1  Retail (Utility Run)</t>
  </si>
  <si>
    <t>Clothes Dryers Any Residential - Low Income BPA Tier 2  Retail (Utility Run)</t>
  </si>
  <si>
    <t>Clothes Dryers Any Residential - Low Income BPA Tier 3  Retail (Utility Run)</t>
  </si>
  <si>
    <t>Air Sealing Manufactured Home - Existing - Low Income Whole House Air Sealing  Any Electric Heat</t>
  </si>
  <si>
    <t>Per Door Sweep</t>
  </si>
  <si>
    <t>Duct Sealing-Prescriptive Single Family - Existing - Low Income Prescriptive  Any Electric Heat</t>
  </si>
  <si>
    <t>Per Ductless Heat Pump</t>
  </si>
  <si>
    <t>Duct Sealing-Prescriptive Single Family - Existing - Low Income Duct Re-Sealing-Prescriptive  Any Electric Heat</t>
  </si>
  <si>
    <t xml:space="preserve">Duct Insulation Single Family - Existing - Low Income Duct Insulation Electric Forced Air Furnace or Air Source Heat Pump </t>
  </si>
  <si>
    <t xml:space="preserve">Thermostats Single Family - Existing - Low Income Communicating Line Voltage Thermostat baseline:Bi-metal Thermostats </t>
  </si>
  <si>
    <t xml:space="preserve">Thermostats Multifamily - Existing - Low Income Communicating Line Voltage Thermostat baseline:Bi-metal Thermostats </t>
  </si>
  <si>
    <t>LHVHS14578</t>
  </si>
  <si>
    <t>ResidentialMultifamilyDHPV2.1</t>
  </si>
  <si>
    <t>LHVHS14580</t>
  </si>
  <si>
    <t>LHVHS14582</t>
  </si>
  <si>
    <t>LHVHS14584</t>
  </si>
  <si>
    <t>LHVHS14586</t>
  </si>
  <si>
    <t>LHVHS14588</t>
  </si>
  <si>
    <t>LHVHS14590</t>
  </si>
  <si>
    <t>LHVHS14592</t>
  </si>
  <si>
    <t>LHVHS14594</t>
  </si>
  <si>
    <t>per Heat Pump Water Heater</t>
  </si>
  <si>
    <t xml:space="preserve">Clothes Dryers Any Residential BPA Tier 1  </t>
  </si>
  <si>
    <t xml:space="preserve">Clothes Dryers Any Residential BPA Tier 2  </t>
  </si>
  <si>
    <t xml:space="preserve">Clothes Dryers Any Residential BPA Tier 3  </t>
  </si>
  <si>
    <t>Clothes Dryers Any Residential BPA Tier 1  Retail (Utility Run)</t>
  </si>
  <si>
    <t>Clothes Dryers Any Residential BPA Tier 2  Retail (Utility Run)</t>
  </si>
  <si>
    <t>Clothes Dryers Any Residential BPA Tier 3  Retail (Utility Run)</t>
  </si>
  <si>
    <t>Air Sealing Manufactured Home - Existing Whole House Air Sealing  Any Electric Heat</t>
  </si>
  <si>
    <t xml:space="preserve">Variable-Speed Heat Pumps Single Family - New Heat Pump Upgrade Baseline: Any Electric or Non-Electric Heating System </t>
  </si>
  <si>
    <t>Duct Sealing-Prescriptive Single Family - Existing Prescriptive  Any Electric Heat</t>
  </si>
  <si>
    <t xml:space="preserve">Thermostats Any Residential Advanced Smart Thermostat Forced Air Furnace </t>
  </si>
  <si>
    <t>ResConnectedTstats_v3.0.xlsm</t>
  </si>
  <si>
    <t xml:space="preserve">Thermostats Any Residential Advanced Smart Thermostat Heat Pump </t>
  </si>
  <si>
    <t xml:space="preserve">Duct Insulation Single Family - Existing Duct Insulation Electric Forced Air Furnace or Air Source Heat Pump </t>
  </si>
  <si>
    <t xml:space="preserve">Thermostats Single Family - Existing Communicating Line Voltage Thermostat baseline:Bi-metal Thermostats </t>
  </si>
  <si>
    <t xml:space="preserve">Thermostats Multifamily - Existing Communicating Line Voltage Thermostat baseline:Bi-metal Thermostats </t>
  </si>
  <si>
    <t>Duct Sealing-Prescriptive Single Family - Existing Duct Re-Sealing-Prescriptive  Any Electric Heat</t>
  </si>
  <si>
    <t xml:space="preserve">Variable-Speed Heat Pumps Single Family - Existing Heat Pump Upgrade Baseline: Any Electric or Non-Electric Heating System </t>
  </si>
  <si>
    <t>RHVHS14579</t>
  </si>
  <si>
    <t>RHVHS14581</t>
  </si>
  <si>
    <t>RHVHS14583</t>
  </si>
  <si>
    <t>RHVHS14585</t>
  </si>
  <si>
    <t>RHVHS14587</t>
  </si>
  <si>
    <t>RHVHS14589</t>
  </si>
  <si>
    <t>RHVHS14591</t>
  </si>
  <si>
    <t>RHVHS14593</t>
  </si>
  <si>
    <t>RHVHS14595</t>
  </si>
  <si>
    <t>NEEM Certified Home Manufactured Home - New NEEM 2.0  Any Electric Heat</t>
  </si>
  <si>
    <t>Heat Pump Water Heaters Any Residential  40 Gallon Tank Size Retail (BPA Program)</t>
  </si>
  <si>
    <t xml:space="preserve">Heat Pump Water Heaters Any Residential Split System Any Tank Size </t>
  </si>
  <si>
    <t>Heat Pump Water Heaters Any Residential  40 Gallon Tank Size Conditioned Space</t>
  </si>
  <si>
    <t>Heat Pump Water Heaters Any Residential  40 Gallon Tank Size Retail (Utility Run)</t>
  </si>
  <si>
    <t>Heat Pump Water Heaters Any Residential  40 Gallon Tank Size Unconditioned Space</t>
  </si>
  <si>
    <t xml:space="preserve">Clothes Washers Any Residential Front Load ENERGY STAR Washer Electric Water Heater/Electric Dryer </t>
  </si>
  <si>
    <t>Per Clothes Washer</t>
  </si>
  <si>
    <t xml:space="preserve">Clothes Washers Any Residential Front Load ENERGY STAR Washer Electric Water Heater/Gas Dryer </t>
  </si>
  <si>
    <t xml:space="preserve">Clothes Washers Any Residential Front Load ENERGY STAR Washer Gas Water Heater/Electric Dryer </t>
  </si>
  <si>
    <t xml:space="preserve">Clothes Washers Any Residential Front Load ENERGY STAR Washer Any Water Heater/Any Dryer </t>
  </si>
  <si>
    <t xml:space="preserve">Clothes Washers Multi-Family Common Areas ENERGY STAR Electric Water Heater/Electric Dryer </t>
  </si>
  <si>
    <t xml:space="preserve">Clothes Washers Multi-Family Common Areas ENERGY STAR Electric Water Heater/Gas Dryer </t>
  </si>
  <si>
    <t xml:space="preserve">Clothes Washers Multi-Family Common Areas ENERGY STAR Gas Water Heater/Electric Dryer </t>
  </si>
  <si>
    <t xml:space="preserve">Clothes Washers Multi-Family Common Areas ENERGY STAR Gas Water Heater/Gas Dryer </t>
  </si>
  <si>
    <t xml:space="preserve">Clothes Washers Any Residential Top Load ENERGY STAR Washer Electric Water Heater/Electric Dryer </t>
  </si>
  <si>
    <t xml:space="preserve">Clothes Washers Any Residential Top Load ENERGY STAR Washer Gas Water Heater/Electric Dryer </t>
  </si>
  <si>
    <t xml:space="preserve">Clothes Washers Any Residential Top Load ENERGY STAR Washer Electric Water Heater/Gas Dryer </t>
  </si>
  <si>
    <t xml:space="preserve">Clothes Washers Any Residential Top Load ENERGY STAR Washer Any Water Heater/Any Dryer </t>
  </si>
  <si>
    <t>Clothes Washers Any Residential Top Load ENERGY STAR Washer Any Water Heater/Any Dryer Retail (Utility Run)</t>
  </si>
  <si>
    <t>UES Reference Number</t>
  </si>
  <si>
    <t>20240926 - Eliud replaced Measure List in sheet "Measure List_V2.1" and renamed it "Measure List_V3.1.</t>
  </si>
  <si>
    <t>20240927 - Changed name of sheet "Measure List_V3.1 to "Measure List_V2.2</t>
  </si>
  <si>
    <t>LWHWH14596</t>
  </si>
  <si>
    <t xml:space="preserve">Any Residential </t>
  </si>
  <si>
    <t>Per Heat Pump Water Heater</t>
  </si>
  <si>
    <t>LWHWH14597</t>
  </si>
  <si>
    <t>LWHWH14598</t>
  </si>
  <si>
    <t>2025/10/16 Alex Kay</t>
  </si>
  <si>
    <r>
      <t xml:space="preserve">Edited from version </t>
    </r>
    <r>
      <rPr>
        <sz val="10"/>
        <color rgb="FFFF0000"/>
        <rFont val="Arial"/>
        <family val="2"/>
      </rPr>
      <t>20250401-beets-ues-measure-upload-template-V3p3.xlsx</t>
    </r>
  </si>
  <si>
    <t>v 4.0 for RP 20205_2026_2027</t>
  </si>
  <si>
    <r>
      <t xml:space="preserve">Saved with new naming convention </t>
    </r>
    <r>
      <rPr>
        <sz val="10"/>
        <color theme="6" tint="-0.249977111117893"/>
        <rFont val="Arial"/>
        <family val="2"/>
      </rPr>
      <t xml:space="preserve"> </t>
    </r>
    <r>
      <rPr>
        <b/>
        <sz val="10"/>
        <color theme="6" tint="-0.249977111117893"/>
        <rFont val="Arial"/>
        <family val="2"/>
      </rPr>
      <t>BEETS-UES-Measure-Upload-template-V4p0.xlsx</t>
    </r>
  </si>
  <si>
    <t>thermcontrolloutlet-ver3-2</t>
  </si>
  <si>
    <t>AgIrrHardwareMain-v6-2</t>
  </si>
  <si>
    <t>Per Drop</t>
  </si>
  <si>
    <t>AgIrrHardwareUpgrades-v2-3</t>
  </si>
  <si>
    <t>Sprinkler Upgrade Irrigation System Conversion to LESA/LEPA/MDI from high pressure Center Pivot or Lateral Move System</t>
  </si>
  <si>
    <t>Sprinkler Upgrade Irrigation System Conversion to LESA/LEPA/MDI from MESA Center Pivot or Lateral Move System</t>
  </si>
  <si>
    <t>Per Horsepower</t>
  </si>
  <si>
    <t>Freeze Resistant Stock Tanks New Enclosed and Fully Insulated Watering Tank/Fountain No Electric Heat</t>
  </si>
  <si>
    <t>Per Tank</t>
  </si>
  <si>
    <t>AgStockWateringTank-v5-3</t>
  </si>
  <si>
    <t>Per kWh</t>
  </si>
  <si>
    <t>Per Horsepower of Fan</t>
  </si>
  <si>
    <t>Per Square foot</t>
  </si>
  <si>
    <t>ComWeatherizationSchool_v4_1</t>
  </si>
  <si>
    <t>Secondary Windows Electric Zonal or Forced Air Furnace</t>
  </si>
  <si>
    <t>Per Square Foot</t>
  </si>
  <si>
    <t>ComSecondaryGlazingSystems_v3_1</t>
  </si>
  <si>
    <t>Secondary Windows Air-source Heat Pump</t>
  </si>
  <si>
    <t>CHVEN21342</t>
  </si>
  <si>
    <t>&lt;= R-5 and Above</t>
  </si>
  <si>
    <t>Insulation Hospital Attic or Roof &lt;= R-5 and Above Heat Pump</t>
  </si>
  <si>
    <t>CHVEN21343</t>
  </si>
  <si>
    <t>Insulation Hospital Attic or Roof &lt;= R-5 and Above Resistance</t>
  </si>
  <si>
    <t>CHVEN21344</t>
  </si>
  <si>
    <t>CHVEN21345</t>
  </si>
  <si>
    <t>CHVEN21346</t>
  </si>
  <si>
    <t>CHVEN21347</t>
  </si>
  <si>
    <t>CHVEN21348</t>
  </si>
  <si>
    <t>Insulation Large Retail 50,000 - 100,000 sq ft Attic or Roof &lt;= R-5 and Above Heat Pump</t>
  </si>
  <si>
    <t>CHVEN21349</t>
  </si>
  <si>
    <t>Insulation Large Retail 50,000 - 100,000 sq ft Attic or Roof &lt;= R-5 and Above Resistance</t>
  </si>
  <si>
    <t>CHVEN21350</t>
  </si>
  <si>
    <t>CHVEN21351</t>
  </si>
  <si>
    <t>CHVEN21352</t>
  </si>
  <si>
    <t>CHVEN21353</t>
  </si>
  <si>
    <t>CHVEN21354</t>
  </si>
  <si>
    <t>Insulation Lodging Attic or Roof &lt;= R-5 and Above Heat Pump</t>
  </si>
  <si>
    <t>CHVEN21355</t>
  </si>
  <si>
    <t>Insulation Lodging Attic or Roof &lt;= R-5 and Above Resistance</t>
  </si>
  <si>
    <t>CHVEN21356</t>
  </si>
  <si>
    <t>CHVEN21357</t>
  </si>
  <si>
    <t>CHVEN21358</t>
  </si>
  <si>
    <t>CHVEN21359</t>
  </si>
  <si>
    <t>CHVEN21360</t>
  </si>
  <si>
    <t>Insulation Medium Office 5,000 to 50,000 sq ft Attic or Roof &lt;= R-5 and Above Heat Pump</t>
  </si>
  <si>
    <t>CHVEN21361</t>
  </si>
  <si>
    <t>Insulation Medium Office 5,000 to 50,000 sq ft Attic or Roof &lt;= R-5 and Above Resistance</t>
  </si>
  <si>
    <t>CHVEN21362</t>
  </si>
  <si>
    <t>CHVEN21363</t>
  </si>
  <si>
    <t>CHVEN21364</t>
  </si>
  <si>
    <t>CHVEN21365</t>
  </si>
  <si>
    <t>CHVEN21366</t>
  </si>
  <si>
    <t>Insulation Medium Retail 5000 - 50,000 sq ft Attic or Roof &lt;= R-5 and Above Heat Pump</t>
  </si>
  <si>
    <t>CHVEN21367</t>
  </si>
  <si>
    <t>Insulation Medium Retail 5000 - 50,000 sq ft Attic or Roof &lt;= R-5 and Above Resistance</t>
  </si>
  <si>
    <t>CHVEN21368</t>
  </si>
  <si>
    <t>CHVEN21369</t>
  </si>
  <si>
    <t>CHVEN21370</t>
  </si>
  <si>
    <t>CHVEN21371</t>
  </si>
  <si>
    <t>CHVEN21372</t>
  </si>
  <si>
    <t>Insulation Other Attic or Roof &lt;= R-5 and Above Heat Pump</t>
  </si>
  <si>
    <t>CHVEN21373</t>
  </si>
  <si>
    <t>Insulation Other Attic or Roof &lt;= R-5 and Above Resistance</t>
  </si>
  <si>
    <t>CHVEN21374</t>
  </si>
  <si>
    <t>CHVEN21375</t>
  </si>
  <si>
    <t>CHVEN21376</t>
  </si>
  <si>
    <t>CHVEN21377</t>
  </si>
  <si>
    <t>CHVEN21378</t>
  </si>
  <si>
    <t>Insulation Restaurant Attic or Roof &lt;= R-5 and Above Heat Pump</t>
  </si>
  <si>
    <t>CHVEN21379</t>
  </si>
  <si>
    <t>Insulation Restaurant Attic or Roof &lt;= R-5 and Above Resistance</t>
  </si>
  <si>
    <t>CHVEN21380</t>
  </si>
  <si>
    <t>CHVEN21381</t>
  </si>
  <si>
    <t>CHVEN21382</t>
  </si>
  <si>
    <t>CHVEN21383</t>
  </si>
  <si>
    <t>CHVEN21384</t>
  </si>
  <si>
    <t>Insulation School K-12 Attic or Roof &lt;= R-5 and Above Heat Pump</t>
  </si>
  <si>
    <t>CHVEN21385</t>
  </si>
  <si>
    <t>Insulation School K-12 Attic or Roof &lt;= R-5 and Above Resistance</t>
  </si>
  <si>
    <t>CHVEN21386</t>
  </si>
  <si>
    <t>CHVEN21387</t>
  </si>
  <si>
    <t>CHVEN21388</t>
  </si>
  <si>
    <t>CHVEN21389</t>
  </si>
  <si>
    <t>CHVEN21390</t>
  </si>
  <si>
    <t>Insulation Small Office &lt;5,000 sq ft Attic or Roof &lt;= R-5 and Above Heat Pump</t>
  </si>
  <si>
    <t>CHVEN21391</t>
  </si>
  <si>
    <t>Insulation Small Office &lt;5,000 sq ft Attic or Roof &lt;= R-5 and Above Resistance</t>
  </si>
  <si>
    <t>CHVEN21392</t>
  </si>
  <si>
    <t>CHVEN21393</t>
  </si>
  <si>
    <t>CHVEN21394</t>
  </si>
  <si>
    <t>CHVEN21395</t>
  </si>
  <si>
    <t>CHVEN21396</t>
  </si>
  <si>
    <t>Insulation Warehouse Attic or Roof &lt;= R-5 and Above Heat Pump</t>
  </si>
  <si>
    <t>CHVEN21397</t>
  </si>
  <si>
    <t>Insulation Warehouse Attic or Roof &lt;= R-5 and Above Resistance</t>
  </si>
  <si>
    <t>CHVEN21398</t>
  </si>
  <si>
    <t>CHVEN21399</t>
  </si>
  <si>
    <t>CHVEN21400</t>
  </si>
  <si>
    <t>CHVEN21401</t>
  </si>
  <si>
    <t>Per Ton</t>
  </si>
  <si>
    <t>ComConTstatsv2-1</t>
  </si>
  <si>
    <t>comrtucontrollrs-3-1</t>
  </si>
  <si>
    <t>Heat Recovery Ventilators (HRV) Tier 1 Retrofit</t>
  </si>
  <si>
    <t>Per CFM</t>
  </si>
  <si>
    <t>Heat Recovery Ventilators (HRV) Tier 1 Upgrade</t>
  </si>
  <si>
    <t>Heat Recovery Ventilators (HRV) Tier 2 Retrofit</t>
  </si>
  <si>
    <t>Heat Recovery Ventilators (HRV) Tier 2 Upgrade</t>
  </si>
  <si>
    <t>Midstream Lighting T8 4ft Replacement Type A</t>
  </si>
  <si>
    <t>nonreslightingmidstream-6-2</t>
  </si>
  <si>
    <t>Midstream Lighting T8 4ft Replacement Type A+B</t>
  </si>
  <si>
    <t>Midstream Lighting T8 4ft Replacement Type B</t>
  </si>
  <si>
    <t>Midstream Lighting T8 4ft Replacement Type C</t>
  </si>
  <si>
    <t>Midstream Lighting T8 4ft Replacement Linear Kit</t>
  </si>
  <si>
    <t>Midstream Lighting T8 2ft Replacement Type A</t>
  </si>
  <si>
    <t>Midstream Lighting T8 2ft Replacement Type A+B</t>
  </si>
  <si>
    <t>Midstream Lighting T8 2ft Replacement Type B</t>
  </si>
  <si>
    <t>Midstream Lighting T8 2ft Replacement Type C</t>
  </si>
  <si>
    <t>Midstream Lighting T8 2ft Replacement Linear Kit</t>
  </si>
  <si>
    <t>Midstream Lighting T8 8ft Replacement Type A</t>
  </si>
  <si>
    <t>Midstream Lighting T8 8ft Replacement Type A+B</t>
  </si>
  <si>
    <t>Midstream Lighting T8 8ft Replacement Type B</t>
  </si>
  <si>
    <t>Midstream Lighting T8 8ft Replacement Type C</t>
  </si>
  <si>
    <t>Midstream Lighting T8 8ft Replacement Linear Kit</t>
  </si>
  <si>
    <t>Midstream Lighting T8HO 8ft Replacement Type A</t>
  </si>
  <si>
    <t>Midstream Lighting T8HO 8ft Replacement Type A+B</t>
  </si>
  <si>
    <t>Midstream Lighting T8HO 8ft Replacement Type B</t>
  </si>
  <si>
    <t>Midstream Lighting T8HO 8ft Replacement Type C</t>
  </si>
  <si>
    <t>Midstream Lighting T8HO 8ft Replacement linear</t>
  </si>
  <si>
    <t>Midstream Lighting T5 4ft Replacement</t>
  </si>
  <si>
    <t>Midstream Lighting T5HO 4ft Replacement</t>
  </si>
  <si>
    <t>Midstream Lighting HID &lt;60W Replacement Ballast Compatible</t>
  </si>
  <si>
    <t>Midstream Lighting HID &lt;60W Replacement Ballast bypass</t>
  </si>
  <si>
    <t>Midstream Lighting HID ≥60W Replacement Ballast Compatible</t>
  </si>
  <si>
    <t>Midstream Lighting HID ≥60W Replacement Ballast bypass</t>
  </si>
  <si>
    <t>Less than or equal to 100 horsepower</t>
  </si>
  <si>
    <t>Per horsepower</t>
  </si>
  <si>
    <t>vehicleengblckhtrv3-1</t>
  </si>
  <si>
    <t>Efficient Pumps Retrofit</t>
  </si>
  <si>
    <t>Efficient Pumps New Construction</t>
  </si>
  <si>
    <t>Per linear foot of case</t>
  </si>
  <si>
    <t>comgrocwalkinecm-5-1</t>
  </si>
  <si>
    <t>Per MBH</t>
  </si>
  <si>
    <t>CRERC21402</t>
  </si>
  <si>
    <t>Evaporator Fan ECM Motor Controller</t>
  </si>
  <si>
    <t>&gt;44 Watt</t>
  </si>
  <si>
    <t>Evaporator Fan ECM Motor Controller Low Temperature &gt;44 Watt</t>
  </si>
  <si>
    <t>Per Motor Controlled</t>
  </si>
  <si>
    <t>ComGroceryWalkinEvapFanECMController_v5_2</t>
  </si>
  <si>
    <t>CRERC21403</t>
  </si>
  <si>
    <t>≤ 23 Watt</t>
  </si>
  <si>
    <t>Evaporator Fan ECM Motor Controller Low Temperature ≤ 23 Watt</t>
  </si>
  <si>
    <t>CRERC21404</t>
  </si>
  <si>
    <t>24 - 43 Watt</t>
  </si>
  <si>
    <t>Evaporator Fan ECM Motor Controller Low Temperature 24 - 43 Watt</t>
  </si>
  <si>
    <t>CRERC21405</t>
  </si>
  <si>
    <t>Evaporator Fan ECM Motor Controller Medium Temperature &gt;44 Watt</t>
  </si>
  <si>
    <t>CRERC21406</t>
  </si>
  <si>
    <t>Evaporator Fan ECM Motor Controller Medium Temperature ≤ 23 Watt</t>
  </si>
  <si>
    <t>CRERC21407</t>
  </si>
  <si>
    <t>Evaporator Fan ECM Motor Controller Medium Temperature 24 - 43 Watt</t>
  </si>
  <si>
    <t>Per ECM motor</t>
  </si>
  <si>
    <t>comgrocdisplayfanretro-6-1</t>
  </si>
  <si>
    <t>Strip Curtains Freezer Grocery</t>
  </si>
  <si>
    <t>Per Square Foot of doorway</t>
  </si>
  <si>
    <t>comgrocstripcurtain3-1</t>
  </si>
  <si>
    <t>Strip Curtains Cooler Grocery</t>
  </si>
  <si>
    <t>Strip Curtains Freezer Convenience Store</t>
  </si>
  <si>
    <t>Strip Curtains Freezer Restaurant</t>
  </si>
  <si>
    <t>Refrigeration Case Door Retrofit Medium Temperature Vertical Case</t>
  </si>
  <si>
    <t>refcasedoorretro-2-2</t>
  </si>
  <si>
    <t>Refrigeration Case Door Retrofit Low Temperature Horizontal Case</t>
  </si>
  <si>
    <t>Refrigeration Case Door Retrofit Medium Temperature Horizontal Case</t>
  </si>
  <si>
    <t>commhpwh-3-1</t>
  </si>
  <si>
    <t>comunitaryhpwh-1-2</t>
  </si>
  <si>
    <t>IMDMC30149</t>
  </si>
  <si>
    <t>Less than or equal to 250HP</t>
  </si>
  <si>
    <t>Motors/Drives Control Improvements (VFD) Potato/Onion Shed per horsepower Less than or equal to 250HP</t>
  </si>
  <si>
    <t>agpotatoonionshed5-1</t>
  </si>
  <si>
    <t>Per Project</t>
  </si>
  <si>
    <t xml:space="preserve">Any Residential - Income Qualified </t>
  </si>
  <si>
    <t>Clothes Dryers Any Residential - Income Qualified BPA Tier 1</t>
  </si>
  <si>
    <t xml:space="preserve">Income Qualified </t>
  </si>
  <si>
    <t>Per Clothes Dryer</t>
  </si>
  <si>
    <t>ResClothesDryers_v5.1</t>
  </si>
  <si>
    <t>IQ With Cost Cap</t>
  </si>
  <si>
    <t>Clothes Dryers Any Residential - Income Qualified BPA Tier 2</t>
  </si>
  <si>
    <t>Clothes Dryers Any Residential - Income Qualified BPA Tier 3</t>
  </si>
  <si>
    <t>Clothes Dryers Any Residential - Income Qualified BPA Tier 1 Retail (Utility Run)</t>
  </si>
  <si>
    <t>Clothes Dryers Any Residential - Income Qualified BPA Tier 2 Retail (Utility Run)</t>
  </si>
  <si>
    <t>Clothes Dryers Any Residential - Income Qualified BPA Tier 3 Retail (Utility Run)</t>
  </si>
  <si>
    <t>Clothes Dryers Any Residential - Income Qualified ENERGY STAR</t>
  </si>
  <si>
    <t>Clothes Dryers Any Residential - Income Qualified ENERGY STAR Retail (Utility Run)</t>
  </si>
  <si>
    <t xml:space="preserve">Manufactured Home - Existing - Income Qualified </t>
  </si>
  <si>
    <t>Insulation Manufactured Home - Existing - Income Qualified Attic Insulation R0 to R22 Any Electric Heat</t>
  </si>
  <si>
    <t>Per Square feet of area insulated</t>
  </si>
  <si>
    <t>IQ No Cost Cap</t>
  </si>
  <si>
    <t>Insulation Manufactured Home - Existing - Income Qualified Attic Insulation R0 to R30 Any Electric Heat</t>
  </si>
  <si>
    <t>Insulation Manufactured Home - Existing - Income Qualified Attic Insulation R11 to R30 Any Electric Heat</t>
  </si>
  <si>
    <t>Insulation Manufactured Home - Existing - Income Qualified Floor Insulation R11 to R22 Any Electric Heat</t>
  </si>
  <si>
    <t xml:space="preserve">Multifamily - Existing - Low Rise - Income Qualified </t>
  </si>
  <si>
    <t>Insulation Multifamily - Existing - Low Rise - Income Qualified Attic Insulation R0 to R19 Any Electric Heat</t>
  </si>
  <si>
    <t>ResMFWeatherization_v6.1</t>
  </si>
  <si>
    <t>Insulation Multifamily - Existing - Low Rise - Income Qualified Attic Insulation R0 to R38 Any Electric Heat</t>
  </si>
  <si>
    <t>Insulation Multifamily - Existing - Low Rise - Income Qualified Attic Insulation R19 to R38 Any Electric Heat</t>
  </si>
  <si>
    <t>Insulation Multifamily - Existing - Low Rise - Income Qualified Attic Insulation R38 to R49 Any Electric Heat</t>
  </si>
  <si>
    <t>Insulation Multifamily - Existing - Low Rise - Income Qualified Floor Insulation R0 to R19 Any Electric Heat</t>
  </si>
  <si>
    <t>Insulation Multifamily - Existing - Low Rise - Income Qualified Floor Insulation R0 to R30 Any Electric Heat</t>
  </si>
  <si>
    <t>Insulation Multifamily - Existing - Low Rise - Income Qualified Floor Insulation R19 to R30 Any Electric Heat</t>
  </si>
  <si>
    <t>Insulation Multifamily - Existing - Low Rise - Income Qualified Wall Insulation R0 to R11 Any Electric Heat</t>
  </si>
  <si>
    <t>Windows Multifamily - Existing - Low Rise - Income Qualified Prime Windows and Patio Doors Single Pane Base Window to 0.30 or better, Patio door to 0.35 or better Any Electric Heat</t>
  </si>
  <si>
    <t>Per Square feet of window replaced</t>
  </si>
  <si>
    <t>Windows Multifamily - Existing - Low Rise - Income Qualified Prime Windows and Patio Doors Double Pane Base Window to 0.30 or better, Patio door to 0.35 or better Any Electric Heat</t>
  </si>
  <si>
    <t>Windows Manufactured Home - Existing - Income Qualified Prime Windows and Patio Doors Single Pane Base Window to 0.30 or better, Patio door to 0.35 or better Any Electric Heat</t>
  </si>
  <si>
    <t>Windows Manufactured Home - Existing - Income Qualified Prime Windows and Patio Doors Double Pane Base Window to 0.30 or better, Patio door to 0.35 or better Any Electric Heat</t>
  </si>
  <si>
    <t>Air Sealing Manufactured Home - Existing - Income Qualified Whole House Air Sealing Any Electric Heat</t>
  </si>
  <si>
    <t>Per CFM50 reduction</t>
  </si>
  <si>
    <t>Insulation Multifamily - Existing - Low Rise - Income Qualified Attic Insulation R0 to R49 Any Electric Heat</t>
  </si>
  <si>
    <t>Insulation Multifamily - Existing - Low Rise - Income Qualified Attic Insulation R19 to R49 Any Electric Heat</t>
  </si>
  <si>
    <t>Insulation Manufactured Home - Existing - Income Qualified Floor Insulation R0 to R22 Any Electric Heat</t>
  </si>
  <si>
    <t>Windows Manufactured Home - Existing - Income Qualified Prime Windows and Patio Doors Single Pane Base Window to 0.22 or better, Patio door to 0.30 or better Any Electric Heat</t>
  </si>
  <si>
    <t>Windows Manufactured Home - Existing - Income Qualified Prime Windows and Patio Doors Double Pane Base Window to 0.22 or better, Patio door to 0.30 or better Any Electric Heat</t>
  </si>
  <si>
    <t xml:space="preserve">Single Family - Existing - Income Qualified </t>
  </si>
  <si>
    <t>Insulation Single Family - Existing - Income Qualified Exterior Insulated Door ENERGY STAR Any Electric Heat</t>
  </si>
  <si>
    <t>Per door</t>
  </si>
  <si>
    <t>Insulation Manufactured Home - Existing - Income Qualified Exterior Insulated Door ENERGY STAR Any Electric Heat</t>
  </si>
  <si>
    <t>Air Sealing Single Family - Existing - Income Qualified Prescriptive Air Sealing Attic Any Electric Heat</t>
  </si>
  <si>
    <t>Air Sealing Single Family - Existing - Income Qualified Prescriptive Air Sealing Crawlspace Any Electric Heat</t>
  </si>
  <si>
    <t>Insulation Single Family - Existing - Income Qualified Attic Insulation R0 to R38 Any Electric Heat</t>
  </si>
  <si>
    <t>Insulation Single Family - Existing - Income Qualified Attic Insulation R0 to R49 Any Electric Heat</t>
  </si>
  <si>
    <t>Insulation Single Family - Existing - Income Qualified Attic Insulation R11 to R38 Any Electric Heat</t>
  </si>
  <si>
    <t>Insulation Single Family - Existing - Income Qualified Attic Insulation R11 to R49 Any Electric Heat</t>
  </si>
  <si>
    <t>Insulation Single Family - Existing - Income Qualified Attic Insulation R19 to R38 Any Electric Heat</t>
  </si>
  <si>
    <t>Insulation Single Family - Existing - Income Qualified Attic Insulation R19 to R49 Any Electric Heat</t>
  </si>
  <si>
    <t>Insulation Single Family - Existing - Income Qualified Attic Insulation R30 to R38 Any Electric Heat</t>
  </si>
  <si>
    <t>Insulation Single Family - Existing - Income Qualified Attic Insulation R30 to R49 Any Electric Heat</t>
  </si>
  <si>
    <t>Insulation Single Family - Existing - Income Qualified Wall Insulation R0 to R11 Any Electric Heat</t>
  </si>
  <si>
    <t>Insulation Single Family - Existing - Income Qualified Floor Insulation R0 to R19 Any Electric Heat</t>
  </si>
  <si>
    <t>Insulation Single Family - Existing - Income Qualified Floor Insulation R0 to R25 Any Electric Heat</t>
  </si>
  <si>
    <t>Insulation Single Family - Existing - Income Qualified Floor Insulation R0 to R30 Any Electric Heat</t>
  </si>
  <si>
    <t>Insulation Single Family - Existing - Income Qualified Floor Insulation R19 to R30 Any Electric Heat</t>
  </si>
  <si>
    <t>Windows Single Family - Existing - Income Qualified Prime Windows and Patio Doors Single Pane Base Window to 0.30 or better, Patio door to 0.35 or better Any Electric Heat</t>
  </si>
  <si>
    <t>Windows Single Family - Existing - Income Qualified Prime Windows and Patio Doors Double Pane Base Window to 0.30 or better, Patio door to 0.35 or better Any Electric Heat</t>
  </si>
  <si>
    <t>Windows Single Family - Existing - Income Qualified Prime Windows and Patio Doors Single Pane Base Window to 0.22 or better, Patio door to 0.30 or better Any Electric Heat</t>
  </si>
  <si>
    <t>Windows Single Family - Existing - Income Qualified Prime Windows and Patio Doors Double Pane Base Window to 0.22 or better, Patio door to 0.30 or better Any Electric Heat</t>
  </si>
  <si>
    <t>Air Sealing Single Family - Existing - Income Qualified Whole House Air Sealing Any Electric Heat</t>
  </si>
  <si>
    <t>Windows Multifamily - Existing - Low Rise - Income Qualified Prime Windows and Patio Doors Single Pane Base Window to 0.22 or better, Patio door to 0.30 or better Any Electric Heat</t>
  </si>
  <si>
    <t>Windows Multifamily - Existing - Low Rise - Income Qualified Prime Windows and Patio Doors Double Pane Base Window to 0.22 or better, Patio door to 0.30 or better Any Electric Heat</t>
  </si>
  <si>
    <t>Insulation Multifamily - Existing - Low Rise - Income Qualified Exterior Insulated Door ENERGY STAR Any Electric Heat</t>
  </si>
  <si>
    <t>Windows Manufactured Home - Existing - Income Qualified Low-E Storm Windows Double Pane Metal Any Electric Heat</t>
  </si>
  <si>
    <t>Windows Manufactured Home - Existing - Income Qualified Low-E Storm Windows Single Pane Metal Any Electric Heat</t>
  </si>
  <si>
    <t>Windows Manufactured Home - Existing - Income Qualified Low-E Storm Windows Single Pane Wood Any Electric Heat</t>
  </si>
  <si>
    <t>Windows Single Family - Existing - Income Qualified Low-E Storm Windows Double Pane Metal Any Electric Heat</t>
  </si>
  <si>
    <t>Windows Single Family - Existing - Income Qualified Low-E Storm Windows Single Pane Metal Any Electric Heat</t>
  </si>
  <si>
    <t>Windows Single Family - Existing - Income Qualified Low-E Storm Windows Single Pane Wood Any Electric Heat</t>
  </si>
  <si>
    <t>Windows Multifamily - Existing - Low Rise - Income Qualified Low-E Storm Windows Single Pane Wood Any Electric Heat</t>
  </si>
  <si>
    <t>Windows Multifamily - Existing - Low Rise - Income Qualified Low-E Storm Windows Single Pane Metal Any Electric Heat</t>
  </si>
  <si>
    <t>Windows Multifamily - Existing - Low Rise - Income Qualified Low-E Storm Windows Double Pane Metal Any Electric Heat</t>
  </si>
  <si>
    <t>Multifamily - Existing - Mid/High Rise - Income Qualified</t>
  </si>
  <si>
    <t>Insulation Multifamily - Existing - Mid/High Rise - Income Qualified Wall Insulation R0 to R11 Any Electric Heat</t>
  </si>
  <si>
    <t>Insulation Multifamily - Existing - Mid/High Rise - Income Qualified Roof Insulation R0 to R19 Any Electric Heat</t>
  </si>
  <si>
    <t>Insulation Multifamily - Existing - Mid/High Rise - Income Qualified Wall Insulation R0 to R19 Any Electric Heat</t>
  </si>
  <si>
    <t>Insulation Multifamily - Existing - Mid/High Rise - Income Qualified Roof Insulation R0 to R49 Any Electric Heat</t>
  </si>
  <si>
    <t>Single Pane or double pane Window to 0.30 or better, Patio door to 0.35 or better</t>
  </si>
  <si>
    <t>Windows Multifamily - Existing - Mid/High Rise - Income Qualified Prime Windows and Patio Doors Single Pane or double pane Window to 0.30 or better, Patio door to 0.35 or better Any Electric Heat</t>
  </si>
  <si>
    <t>Door Sweeps Any Residential - Income Qualified Any Electric Heat Direct Install</t>
  </si>
  <si>
    <t>Door Sweeps Any Residential - Income Qualified Any Electric Heat By Request</t>
  </si>
  <si>
    <t>Income Qualified Multi-Family Common Areas</t>
  </si>
  <si>
    <t>Income Qualified</t>
  </si>
  <si>
    <t>Air-Source Heat Pumps Upgrade Income Qualified Multi-Family Common Areas</t>
  </si>
  <si>
    <t>Air-Source Heat Pumps Retrofit Income Qualified Multi-Family Common Areas</t>
  </si>
  <si>
    <t>Ductless Heat Pumps Retrofit Income Qualified Multi-Family Common Areas</t>
  </si>
  <si>
    <t>Ductless Heat Pumps Upgrade Income Qualified Multi-Family Common Areas</t>
  </si>
  <si>
    <t>Duct Sealing-Prescriptive Manufactured Home - Existing - Income Qualified Prescriptive Any Electric Heat</t>
  </si>
  <si>
    <t>Per dwelling unit</t>
  </si>
  <si>
    <t>ResDuctSealingMH4.1</t>
  </si>
  <si>
    <t>Duct Sealing-Prescriptive Single Family - Existing - Income Qualified Prescriptive Any Electric Heat</t>
  </si>
  <si>
    <t>ResSFDuctSealing_v7_3</t>
  </si>
  <si>
    <t>Ductless Heat Pumps Manufactured Home - Existing - Income Qualified Single or Multiple Head Ductless or Ducted Mini-Split or Combo Electric Forced Air Furnace</t>
  </si>
  <si>
    <t>ResDHPonFAF_v5.2</t>
  </si>
  <si>
    <t>Ductless Heat Pumps Manufactured Home - Existing - Income Qualified Single or Multiple Head Ductless or Ducted Mini-Split or Combo Electric Zonal</t>
  </si>
  <si>
    <t>ResMFExistingDHP_v3.1</t>
  </si>
  <si>
    <t>ResDHPforZonal-7.1</t>
  </si>
  <si>
    <t>Ductless Heat Pumps Single Family - Existing - Income Qualified Single or Multiple Head Ductless or Ducted Mini-Split or Combo Electric Forced Air Furnace</t>
  </si>
  <si>
    <t>Ductless Heat Pumps Single Family - Existing - Income Qualified Single or Multiple Head Ductless or Ducted Mini-Split or Combo Electric Zonal</t>
  </si>
  <si>
    <t>Duct Sealing-Prescriptive Single Family - Existing - Income Qualified Duct Re-Sealing-Prescriptive Any Electric Heat</t>
  </si>
  <si>
    <t>Thermostats Any Residential - Income Qualified Advanced Smart Thermostat Heat Pump Direct Install</t>
  </si>
  <si>
    <t>Per Thermostat</t>
  </si>
  <si>
    <t>ResConnectedTstats_v3.1</t>
  </si>
  <si>
    <t>Thermostats Any Residential - Income Qualified Advanced Smart Thermostat Forced Air Furnace Direct Install</t>
  </si>
  <si>
    <t>Thermostats Any Residential - Income Qualified Advanced Smart Thermostat Heat Pump</t>
  </si>
  <si>
    <t>Thermostats Any Residential - Income Qualified Advanced Smart Thermostat Forced Air Furnace</t>
  </si>
  <si>
    <t>Duct Insulation Single Family - Existing - Income Qualified Duct Insulation Electric Forced Air Furnace or Air Source Heat Pump</t>
  </si>
  <si>
    <t>ResSFWx_v6.2</t>
  </si>
  <si>
    <t>Duct Sealing-Prescriptive Manufactured Home - Existing - Income Qualified Duct Re-Sealing-Prescriptive Any Electric Heat</t>
  </si>
  <si>
    <t>Air-Source Heat Pumps Single Family - Existing - Income Qualified Conversion of Electric FAF to Heat Pump Baseline: Electric Forced Air Furnace w/ Air Conditioning</t>
  </si>
  <si>
    <t>Per Air-Source Heap Pump</t>
  </si>
  <si>
    <t xml:space="preserve">ResSF&amp;MHConversion&amp;Upgrades_CDHP_v8_1 </t>
  </si>
  <si>
    <t>Air-Source Heat Pumps Single Family - Existing - Income Qualified Conversion of Electric FAF to Heat Pump Baseline: Electric Forced Air Furnace w/o Air Conditioning</t>
  </si>
  <si>
    <t>Air-Source Heat Pumps Manufactured Home - Existing - Income Qualified Conversion of Electric FAF to Heat Pump Baseline: Electric Forced Air Furnace w/ Air Conditioning</t>
  </si>
  <si>
    <t>Air-Source Heat Pumps Manufactured Home - Existing - Income Qualified Conversion of Electric FAF to Heat Pump Baseline: Electric Forced Air Furnace w/o Air Conditioning</t>
  </si>
  <si>
    <t>Packaged Terminal Heat Pumps Multifamily - Existing - Low Rise - Income Qualified Retrofit</t>
  </si>
  <si>
    <t>Per Packaged Terminal Heat Pump</t>
  </si>
  <si>
    <t>Multifamily Existing - Mid/High Rise - Income Qualified</t>
  </si>
  <si>
    <t>Thermostats Single Family - Existing - Income Qualified Line Voltage Thermostat baseline:Bi-metal Thermostats</t>
  </si>
  <si>
    <t xml:space="preserve">Multifamily - Existing - Income Qualified </t>
  </si>
  <si>
    <t>Thermostats Multifamily - Existing - Income Qualified Line Voltage Thermostat baseline:Bi-metal Thermostats</t>
  </si>
  <si>
    <t>Thermostats Single Family - Existing - Income Qualified Communicating Line Voltage Thermostat baseline:Bi-metal Thermostats</t>
  </si>
  <si>
    <t>Thermostats Multifamily - Existing - Income Qualified Communicating Line Voltage Thermostat baseline:Bi-metal Thermostats</t>
  </si>
  <si>
    <t>Variable-Speed Heat Pumps Manufactured Home - Existing - Income Qualified Heat Pump Upgrade Baseline: Any Electric or Non-Electric Heating System</t>
  </si>
  <si>
    <t>Per Variable-Speed Heat Pump</t>
  </si>
  <si>
    <t>Variable-Speed Heat Pumps Single Family - Existing - Income Qualified Heat Pump Upgrade Baseline: Any Electric or Non-Electric Heating System</t>
  </si>
  <si>
    <t>Variable-Speed Heat Pumps Manufactured Home - Existing - Income Qualified Conversion of Electric FAF to Heat Pump Baseline: Electric Forced Air Furnace w/ Air Conditioning</t>
  </si>
  <si>
    <t>Variable-Speed Heat Pumps Single Family - Existing - Income Qualified Conversion of Electric FAF to Heat Pump Baseline: Electric Forced Air Furnace w/ Air Conditioning</t>
  </si>
  <si>
    <t>Variable-Speed Heat Pumps Manufactured Home - Existing - Income Qualified Conversion of Electric FAF to Heat Pump Baseline: Electric Forced Air Furnace w/o Air Conditioning</t>
  </si>
  <si>
    <t>Variable-Speed Heat Pumps Single Family - Existing - Income Qualified Conversion of Electric FAF to Heat Pump Baseline: Electric Forced Air Furnace w/o Air Conditioning</t>
  </si>
  <si>
    <t>Ductless Heat Pumps Multifamily - Existing - Income Qualified Single or Multiple Head Ductless or Ducted Mini-Split or Combo Electric Zonal</t>
  </si>
  <si>
    <t>RHVHS14606</t>
  </si>
  <si>
    <t>Ductless Heat Pumps Multifamily - Existing Single or Multiple Head Ductless or Ducted Mini-Split or Combo Electric Zonal</t>
  </si>
  <si>
    <t>Zonal</t>
  </si>
  <si>
    <t>ResMFExistingDHP-3.2</t>
  </si>
  <si>
    <t>RHVHS14608</t>
  </si>
  <si>
    <t>ResMFExistingDHP-3.4</t>
  </si>
  <si>
    <t>RHVHS14610</t>
  </si>
  <si>
    <t>ResMFExistingDHP-3.6</t>
  </si>
  <si>
    <t>LHVHS14607</t>
  </si>
  <si>
    <t>Multifamily - Existing - Income Qualified</t>
  </si>
  <si>
    <t>ResMFExistingDHP-3.3</t>
  </si>
  <si>
    <t>LHVHS14609</t>
  </si>
  <si>
    <t>ResMFExistingDHP-3.5</t>
  </si>
  <si>
    <t>LHVHS14605</t>
  </si>
  <si>
    <t>ResMFExistingDHP-3.1</t>
  </si>
  <si>
    <t>LHVHS14599</t>
  </si>
  <si>
    <t>LHVHS14601</t>
  </si>
  <si>
    <t>LHVHS14603</t>
  </si>
  <si>
    <t>LHVHS14611</t>
  </si>
  <si>
    <t>LHVHS14613</t>
  </si>
  <si>
    <t>Manufactured Home - Existing - Income Qualified</t>
  </si>
  <si>
    <t>LHVHS14615</t>
  </si>
  <si>
    <t>LHVHS14617</t>
  </si>
  <si>
    <t>Electric Forced Air Furance</t>
  </si>
  <si>
    <t>ResDHPonFAF-5.2</t>
  </si>
  <si>
    <t>LHVHS14619</t>
  </si>
  <si>
    <t>LHVHS14621</t>
  </si>
  <si>
    <t>Heat Pump Water Heaters Any Residential - Income Qualified Tier 3 50 gallons or greater Conditioned Space</t>
  </si>
  <si>
    <t>ResHPWH_v6_3</t>
  </si>
  <si>
    <t>Heat Pump Water Heaters Any Residential - Income Qualified Tier 4 50 gallons or greater Conditioned Space</t>
  </si>
  <si>
    <t>Heat Pump Water Heaters Any Residential - Income Qualified Tier 3 50 gallons or greater Unconditioned Space</t>
  </si>
  <si>
    <t>Heat Pump Water Heaters Any Residential - Income Qualified Tier 4 50 gallons or greater Unconditioned Space</t>
  </si>
  <si>
    <t>Heat Pump Water Heaters Any Residential - Income Qualified 40 Gallon Tank Size Conditioned Space</t>
  </si>
  <si>
    <t>Heat Pump Water Heaters Any Residential - Income Qualified 40 Gallon Tank Size Unconditioned Space</t>
  </si>
  <si>
    <t>Heat Pump Water Heaters Any Residential - Income Qualified Split System Any Tank Size</t>
  </si>
  <si>
    <t>Per Heat Pump Water Heat</t>
  </si>
  <si>
    <t>Clothes Washers Any Residential - Income Qualified Front Load ENERGY STAR Washer Electric Water Heater/Electric Dryer</t>
  </si>
  <si>
    <t>ResClothesWashers_v8.1</t>
  </si>
  <si>
    <t>Clothes Washers Any Residential - Income Qualified Front Load ENERGY STAR Washer Electric Water Heater/Gas Dryer</t>
  </si>
  <si>
    <t>Clothes Washers Any Residential - Income Qualified Front Load ENERGY STAR Washer Gas Water Heater/Electric Dryer</t>
  </si>
  <si>
    <t>Clothes Washers Any Residential - Income Qualified Front Load ENERGY STAR Washer Any Water Heater/Any Dryer</t>
  </si>
  <si>
    <t>Clothes Washers Any Residential - Income Qualified Front Load ENERGY STAR Washer Any Water Heater/Any Dryer Retail (Utility Run)</t>
  </si>
  <si>
    <t xml:space="preserve">Multi-Family Common Areas - Income Qualified </t>
  </si>
  <si>
    <t>Clothes Washers Multi-Family Common Areas - Income Qualified ENERGY STAR Electric Water Heater/Electric Dryer</t>
  </si>
  <si>
    <t>Clothes Washers Multi-Family Common Areas - Income Qualified ENERGY STAR Electric Water Heater/Gas Dryer</t>
  </si>
  <si>
    <t>Clothes Washers Multi-Family Common Areas - Income Qualified ENERGY STAR Gas Water Heater/Electric Dryer</t>
  </si>
  <si>
    <t>Clothes Washers Multi-Family Common Areas - Income Qualified ENERGY STAR Gas Water Heater/Gas Dryer</t>
  </si>
  <si>
    <t>Clothes Washers Any Residential - Income Qualified Top Load ENERGY STAR Washer Electric Water Heater/Electric Dryer</t>
  </si>
  <si>
    <t>Clothes Washers Any Residential - Income Qualified Top Load ENERGY STAR Washer Gas Water Heater/Electric Dryer</t>
  </si>
  <si>
    <t>Clothes Washers Any Residential - Income Qualified Top Load ENERGY STAR Washer Electric Water Heater/Gas Dryer</t>
  </si>
  <si>
    <t>Clothes Washers Any Residential - Income Qualified Top Load ENERGY STAR Washer Any Water Heater/Any Dryer</t>
  </si>
  <si>
    <t>Clothes Washers Any Residential - Income Qualified Top Load ENERGY STAR Washer Any Water Heater/Any Dryer Retail (Utility Run)</t>
  </si>
  <si>
    <t>ResEVChargers_v3.1</t>
  </si>
  <si>
    <t>Windows Multifamily - Existing - Mid/High Rise Prime Windows and Patio Doors Single Pane or double pane Window to 0.30 or better, Patio door to 0.35 or better Any Electric Heat</t>
  </si>
  <si>
    <t>Door Sweeps Any Residential Any Electric Heat Direct Install</t>
  </si>
  <si>
    <t>Door Sweeps Any Residential Any Electric Heat By Request</t>
  </si>
  <si>
    <t>Thermostats Multifamily - Existing Line Voltage Thermostat baseline:Bi-metal Thermostats</t>
  </si>
  <si>
    <t>Ground-Source Heat Pumps Single Family - Existing Heat Pump Upgrade - Compressor Portion Only Baseline: Ground Source Heat Pump</t>
  </si>
  <si>
    <t>Centrally Ducted Air Conditioners Single Family - New or Existing Minimum SEER2 15.2</t>
  </si>
  <si>
    <t>ResEfficientCentralAC_v2.2</t>
  </si>
  <si>
    <t>Centrally Ducted Air Conditioners Manufactured Home - New or Existing Minimum SEER2 15.2</t>
  </si>
  <si>
    <t>ResConnectedTstats_v3.0</t>
  </si>
  <si>
    <t>Thermostats Single Family - Existing Communicating Line Voltage Thermostat baseline:Bi-metal Thermostats</t>
  </si>
  <si>
    <t>Thermostats Multifamily - Existing Communicating Line Voltage Thermostat baseline:Bi-metal Thermostats</t>
  </si>
  <si>
    <t>Variable-Speed Heat Pumps Manufactured Home - Existing Heat Pump Upgrade Baseline: Any Electric or Non-Electric Heating System</t>
  </si>
  <si>
    <t>Variable-Speed Heat Pumps Single Family - New or Existing Heat Pump Upgrade Baseline: Any Electric or Non-Electric Heating System</t>
  </si>
  <si>
    <t>Variable-Speed Heat Pumps Manufactured Home - Existing Conversion of Electric FAF to Heat Pump Baseline: Electric Forced Air Furnace w/ Air Conditioning</t>
  </si>
  <si>
    <t>Variable-Speed Heat Pumps Single Family - Existing Conversion of Electric FAF to Heat Pump Baseline: Electric Forced Air Furnace w/ Air Conditioning</t>
  </si>
  <si>
    <t>Variable-Speed Heat Pumps Manufactured Home - Existing Conversion of Electric FAF to Heat Pump Baseline: Electric Forced Air Furnace w/o Air Conditioning</t>
  </si>
  <si>
    <t>Variable-Speed Heat Pumps Single Family - Existing Conversion of Electric FAF to Heat Pump Baseline: Electric Forced Air Furnace w/o Air Conditioning</t>
  </si>
  <si>
    <t>Air-Source Heat Pumps Single Family - Existing Conversion of Electric FAF to Heat Pump Baseline: Electric Forced Air Furnace w/ Air Conditioning</t>
  </si>
  <si>
    <t>Air-Source Heat Pumps Single Family - Existing Conversion of Electric FAF to Heat Pump Baseline: Electric Forced Air Furnace w/o Air Conditioning</t>
  </si>
  <si>
    <t>ResSF&amp;MHConversion&amp;Upgrades_CDHP_v8_1</t>
  </si>
  <si>
    <t>Air-Source Heat Pumps Manufactured Home - Existing Conversion of Electric FAF to Heat Pump Baseline: Electric Forced Air Furnace w/ Air Conditioning</t>
  </si>
  <si>
    <t>Air-Source Heat Pumps Manufactured Home - Existing Conversion of Electric FAF to Heat Pump Baseline: Electric Forced Air Furnace w/o Air Conditioning</t>
  </si>
  <si>
    <t>LHVHS14623</t>
  </si>
  <si>
    <t>LHVHS14625</t>
  </si>
  <si>
    <t>LHVHS14627</t>
  </si>
  <si>
    <t>RHVHS14600</t>
  </si>
  <si>
    <t>RHVHS14602</t>
  </si>
  <si>
    <t xml:space="preserve">Single Family - Existing </t>
  </si>
  <si>
    <t>RHVHS14604</t>
  </si>
  <si>
    <t>RHVHS14612</t>
  </si>
  <si>
    <t>RHVHS14614</t>
  </si>
  <si>
    <t>RHVHS14616</t>
  </si>
  <si>
    <t>RHVHS14618</t>
  </si>
  <si>
    <t>Ductless Heat Pumps Manufactured Home - Existing Single or Multiple Head Ductless or Ducted Mini-Split or Combo Electric Forced Air Furance</t>
  </si>
  <si>
    <t>RHVHS14620</t>
  </si>
  <si>
    <t>RHVHS14622</t>
  </si>
  <si>
    <t>RHVHS14624</t>
  </si>
  <si>
    <t>Ductless Heat Pumps Single Family - Existing Single or Multiple Head Ductless or Ducted Mini-Split or Combo Electric Forced Air Furance</t>
  </si>
  <si>
    <t>RHVHS14626</t>
  </si>
  <si>
    <t>RHVHS14628</t>
  </si>
  <si>
    <t>New Homes performance Path</t>
  </si>
  <si>
    <t>New Homes performance Path Single Family - New</t>
  </si>
  <si>
    <t>Behavioral Home Energy Reports Any Residential Paper Only Year 1</t>
  </si>
  <si>
    <t>Behavioral Home Energy Reports Any Residential Paper Only Year 2+</t>
  </si>
  <si>
    <t>Behavioral Home Energy Reports Any Residential Digital Only Year 1</t>
  </si>
  <si>
    <t>Behavioral Home Energy Reports Any Residential Digital Only Year 2+</t>
  </si>
  <si>
    <t>ThermostaticShowerRestrictionValve_v6.1</t>
  </si>
  <si>
    <t>Clothes Washers Any Residential Top Load ENERGY STAR Washer Any Water Heater/Any Dryer</t>
  </si>
  <si>
    <t>INCOME QUALIFIED MEASURE COSTS</t>
  </si>
  <si>
    <t>Income Qualified Repair Costs</t>
  </si>
  <si>
    <t>Income Qualified Measure Costs</t>
  </si>
  <si>
    <t>Updated cell text "low income" to "Income qualified"</t>
  </si>
  <si>
    <t xml:space="preserve">Updated "popup notes" from LI to IQ… NOTE: access to edit this is hidden under Data--&gt;DataValidation in current Excel versions.  </t>
  </si>
  <si>
    <r>
      <t xml:space="preserve">Inserted ML version </t>
    </r>
    <r>
      <rPr>
        <b/>
        <sz val="10"/>
        <color theme="6" tint="-0.249977111117893"/>
        <rFont val="Arial"/>
        <family val="2"/>
      </rPr>
      <t>251001-beets-ues-measure-list-v3_Corrected_10_9.xlsx</t>
    </r>
    <r>
      <rPr>
        <sz val="10"/>
        <rFont val="Arial"/>
        <family val="2"/>
      </rPr>
      <t xml:space="preserve"> (actual final edit 2025/10/14)</t>
    </r>
  </si>
  <si>
    <t>Hidden "Dropdowns" sheet value "Start Date of Last Rate Period" upddated to 10/1/2023</t>
  </si>
  <si>
    <t>Version value on "Input" sheet set to 4.0</t>
  </si>
  <si>
    <t>LOW INCOME MEASURE COSTS</t>
  </si>
  <si>
    <t>LOW INCOME REPAIR COSTS</t>
  </si>
  <si>
    <t>Unique Site ID, Site Name, Street, City, State, Zip, Manufacturer, Model</t>
  </si>
  <si>
    <r>
      <t>BEETS UES Upload Template</t>
    </r>
    <r>
      <rPr>
        <b/>
        <i/>
        <sz val="20"/>
        <color theme="1"/>
        <rFont val="Calibri"/>
        <family val="2"/>
        <scheme val="minor"/>
      </rPr>
      <t xml:space="preserve"> </t>
    </r>
    <r>
      <rPr>
        <b/>
        <i/>
        <sz val="14"/>
        <color theme="1"/>
        <rFont val="Calibri"/>
        <family val="2"/>
        <scheme val="minor"/>
      </rPr>
      <t>(FOR BEETS USE ONLY)</t>
    </r>
  </si>
  <si>
    <t>OPTIONAL</t>
  </si>
  <si>
    <t>CLILF21408</t>
  </si>
  <si>
    <t>Downlight Fixture</t>
  </si>
  <si>
    <t>&lt;25 Watts</t>
  </si>
  <si>
    <t>Luminaire Level Lighting Controls</t>
  </si>
  <si>
    <t>Midstream Lighting Downlight Fixture &lt;25 Watts Luminaire Level Lighting Controls</t>
  </si>
  <si>
    <t>per Unit</t>
  </si>
  <si>
    <t>CLILF21409</t>
  </si>
  <si>
    <t>No Controls</t>
  </si>
  <si>
    <t>Midstream Lighting Downlight Fixture &lt;25 Watts No Controls</t>
  </si>
  <si>
    <t>CLILF21410</t>
  </si>
  <si>
    <t>≥25 Watts</t>
  </si>
  <si>
    <t>Midstream Lighting Downlight Fixture ≥25 Watts Luminaire Level Lighting Controls</t>
  </si>
  <si>
    <t>CLILF21411</t>
  </si>
  <si>
    <t>Midstream Lighting Downlight Fixture ≥25 Watts No Controls</t>
  </si>
  <si>
    <t>CLILF21412</t>
  </si>
  <si>
    <t>Exterior Fixture</t>
  </si>
  <si>
    <t>&lt;15 Watts</t>
  </si>
  <si>
    <t>Midstream Lighting Exterior Fixture &lt;15 Watts No Controls</t>
  </si>
  <si>
    <t>CLILF21413</t>
  </si>
  <si>
    <t>≥15 and &lt;30 Watts</t>
  </si>
  <si>
    <t>Midstream Lighting Exterior Fixture ≥15 and &lt;30 Watts No Controls</t>
  </si>
  <si>
    <t>CLILF21414</t>
  </si>
  <si>
    <t>≥30 and &lt;40 Watts</t>
  </si>
  <si>
    <t>Midstream Lighting Exterior Fixture ≥30 and &lt;40 Watts No Controls</t>
  </si>
  <si>
    <t>CLILF21415</t>
  </si>
  <si>
    <t>≥40 and &lt;50 Watts</t>
  </si>
  <si>
    <t>Midstream Lighting Exterior Fixture ≥40 and &lt;50 Watts No Controls</t>
  </si>
  <si>
    <t>CLILF21416</t>
  </si>
  <si>
    <t>≥50 and &lt;90 Watts</t>
  </si>
  <si>
    <t>Midstream Lighting Exterior Fixture ≥50 and &lt;90 Watts No Controls</t>
  </si>
  <si>
    <t>CLILF21417</t>
  </si>
  <si>
    <t>≥90 and &lt;105 Watts</t>
  </si>
  <si>
    <t>Midstream Lighting Exterior Fixture ≥90 and &lt;105 Watts No Controls</t>
  </si>
  <si>
    <t>CLILF21418</t>
  </si>
  <si>
    <t>≥105 and &lt;155 Watts</t>
  </si>
  <si>
    <t>Midstream Lighting Exterior Fixture ≥105 and &lt;155 Watts No Controls</t>
  </si>
  <si>
    <t>CLILF21419</t>
  </si>
  <si>
    <t>≥155 Watts</t>
  </si>
  <si>
    <t>Midstream Lighting Exterior Fixture ≥155 Watts No Controls</t>
  </si>
  <si>
    <t>CLILF21420</t>
  </si>
  <si>
    <t>High/Low Bay Fixture</t>
  </si>
  <si>
    <t>&lt;50 Watts</t>
  </si>
  <si>
    <t>Midstream Lighting High/Low Bay Fixture &lt;50 Watts Luminaire Level Lighting Controls</t>
  </si>
  <si>
    <t>CLILF21421</t>
  </si>
  <si>
    <t>Midstream Lighting High/Low Bay Fixture &lt;50 Watts No Controls</t>
  </si>
  <si>
    <t>CLILF21422</t>
  </si>
  <si>
    <t>≥50 and &lt;125 Watts</t>
  </si>
  <si>
    <t>Midstream Lighting High/Low Bay Fixture ≥50 and &lt;125 Watts Luminaire Level Lighting Controls</t>
  </si>
  <si>
    <t>CLILF21423</t>
  </si>
  <si>
    <t>Midstream Lighting High/Low Bay Fixture ≥50 and &lt;125 Watts No Controls</t>
  </si>
  <si>
    <t>CLILF21424</t>
  </si>
  <si>
    <t>≥125 Watts</t>
  </si>
  <si>
    <t>Midstream Lighting High/Low Bay Fixture ≥125 Watts Luminaire Level Lighting Controls</t>
  </si>
  <si>
    <t>CLILF21425</t>
  </si>
  <si>
    <t>Midstream Lighting High/Low Bay Fixture ≥125 Watts No Controls</t>
  </si>
  <si>
    <t>CLILF21426</t>
  </si>
  <si>
    <t>Linear Ambient Fixture</t>
  </si>
  <si>
    <t>&lt;40 Watts</t>
  </si>
  <si>
    <t>Midstream Lighting Linear Ambient Fixture &lt;40 Watts Luminaire Level Lighting Controls</t>
  </si>
  <si>
    <t>CLILF21427</t>
  </si>
  <si>
    <t>Midstream Lighting Linear Ambient Fixture &lt;40 Watts No Controls</t>
  </si>
  <si>
    <t>CLILF21428</t>
  </si>
  <si>
    <t>≥40 Watts</t>
  </si>
  <si>
    <t>Midstream Lighting Linear Ambient Fixture ≥40 Watts Luminaire Level Lighting Controls</t>
  </si>
  <si>
    <t>CLILF21429</t>
  </si>
  <si>
    <t>Midstream Lighting Linear Ambient Fixture ≥40 Watts No Controls</t>
  </si>
  <si>
    <t>CLILF21430</t>
  </si>
  <si>
    <t>Troffer Fixture</t>
  </si>
  <si>
    <t>Midstream Lighting Troffer Fixture &lt;40 Watts Luminaire Level Lighting Controls</t>
  </si>
  <si>
    <t>CLILF21431</t>
  </si>
  <si>
    <t>Midstream Lighting Troffer Fixture &lt;40 Watts No Controls</t>
  </si>
  <si>
    <t>CLILF21432</t>
  </si>
  <si>
    <t>Midstream Lighting Troffer Fixture ≥40 Watts Luminaire Level Lighting Controls</t>
  </si>
  <si>
    <t>CLILF21433</t>
  </si>
  <si>
    <t>Midstream Lighting Troffer Fixture ≥40 Watts No Controls</t>
  </si>
  <si>
    <t>per Drop</t>
  </si>
  <si>
    <t>per Horsepower</t>
  </si>
  <si>
    <t>per Tank</t>
  </si>
  <si>
    <t>per Horsepower of Fan</t>
  </si>
  <si>
    <t>per Square foot</t>
  </si>
  <si>
    <t>per Ton</t>
  </si>
  <si>
    <t>per CFM</t>
  </si>
  <si>
    <t>per Clothes Dryer</t>
  </si>
  <si>
    <t>per Square feet of area insulated</t>
  </si>
  <si>
    <t>per Square feet of window replaced</t>
  </si>
  <si>
    <t>per CFM50 reduction</t>
  </si>
  <si>
    <t>per door</t>
  </si>
  <si>
    <t>per dwelling unit</t>
  </si>
  <si>
    <t>per Thermostat</t>
  </si>
  <si>
    <t>ResConnectedTstats_v3.1.xlsm</t>
  </si>
  <si>
    <t>per Air-Source Heap Pump</t>
  </si>
  <si>
    <t>per Variable-Speed Heat Pump</t>
  </si>
  <si>
    <t>per Project</t>
  </si>
  <si>
    <t>REQUIRED FOR INCOME QUALIFIED MEASURES</t>
  </si>
  <si>
    <r>
      <t xml:space="preserve">INCOME QUALIFIED REPAIR COSTS
</t>
    </r>
    <r>
      <rPr>
        <b/>
        <sz val="10"/>
        <color rgb="FFFFFFFF"/>
        <rFont val="Calibri"/>
        <family val="2"/>
      </rPr>
      <t>(if applicable)</t>
    </r>
  </si>
  <si>
    <t>Systems</t>
  </si>
  <si>
    <t>Updated to include all 4/1/2026 requirements</t>
  </si>
  <si>
    <t>UIR</t>
  </si>
  <si>
    <t>Programs</t>
  </si>
  <si>
    <t>Minor changes to wording in income qualified cost of repair header to include (if applicable).</t>
  </si>
  <si>
    <t>Input</t>
  </si>
  <si>
    <t>Mike Palmer via email 2/27</t>
  </si>
  <si>
    <t>Updated header popup text on various columns to reflect current policy.</t>
  </si>
  <si>
    <t>Melissa Podeszwa via 2/27 email</t>
  </si>
  <si>
    <t>Changed header on columns N and O from Optional to Required for Income Qualified Measures.</t>
  </si>
  <si>
    <t>Added validation to limit Wildcard field to 255 characters to prevent upload errors.</t>
  </si>
  <si>
    <t>Changed all "required" entries in the UIR Installed Cost column to "optional".</t>
  </si>
  <si>
    <t>Changed wording on required values H-Y  to exclude "Installed Cost"</t>
  </si>
  <si>
    <t>Changed Installed Cost header to Optional.</t>
  </si>
  <si>
    <t>Minor changes to layout of header for readability.</t>
  </si>
  <si>
    <t>Changed validation/conditional formatting on Utility Selector to make it harder to miss after multiple user errors.</t>
  </si>
  <si>
    <t>Added updated measure list for 4/1.</t>
  </si>
  <si>
    <t>Measure List</t>
  </si>
  <si>
    <t>Release Date</t>
  </si>
  <si>
    <t>Release Version</t>
  </si>
  <si>
    <t>Change</t>
  </si>
  <si>
    <t>Tab</t>
  </si>
  <si>
    <t>Visible?</t>
  </si>
  <si>
    <t>Implementer</t>
  </si>
  <si>
    <t>Requestor</t>
  </si>
  <si>
    <t>Change #</t>
  </si>
  <si>
    <t>UES Template Changes</t>
  </si>
  <si>
    <t>Manufacturer, Model</t>
  </si>
  <si>
    <t>Unique Site ID, Site Name, Street, City, State, Zip, Manufacturer, Model, Installed Cost</t>
  </si>
  <si>
    <t>Unique Site ID, Street, City, State, Zip</t>
  </si>
  <si>
    <t>Unique Site ID, Street, City, State, Zip, Manufacturer, PTCS Measure Id</t>
  </si>
  <si>
    <t>Unique Site ID, Street, City, State, Zip, Manufacturer, Primary Heating Type</t>
  </si>
  <si>
    <t>Unique Site ID, Ssavings Per Unit</t>
  </si>
  <si>
    <t>Unique Site ID, Street, City, State, Zip, Manufacturer, Model, Installed Cost</t>
  </si>
  <si>
    <t>Unique Site ID, Site Name, Street, City, State, Zip</t>
  </si>
  <si>
    <t>Unique Site ID, Street, City, State, Zip,Savings Per Unit, Reimbursement Per Unit, Project Cost, BC Ratio</t>
  </si>
  <si>
    <t>Change Log</t>
  </si>
  <si>
    <t>Added new change log., renamed old one to *_legacy</t>
  </si>
  <si>
    <t>4.3</t>
  </si>
  <si>
    <t>Irrigation Pump Testing and System Analysis BPA Screening Tool</t>
  </si>
  <si>
    <t>Thermostats Connected Electric Heat</t>
  </si>
  <si>
    <t>Thermostats Connected Gas Heat</t>
  </si>
  <si>
    <t>Motors/Drives Control Improvements (VFD) Retrofit VFD on Commercial Pump Less than or equal to 100 horsepower</t>
  </si>
  <si>
    <t>Motors/Drives Control Improvements (VFD) New Construction VFD on Commercial Pump Less than or equal to 100 horsepower</t>
  </si>
  <si>
    <t>Hardwired</t>
  </si>
  <si>
    <t>Interactive Process Loads System Improvements Vehicle Engine Block Heater Control Hardwired</t>
  </si>
  <si>
    <t>Motors/Drives Control Improvements (VFD) Retrofit VFD on Industrial Pump Less than or equal to 100 horsepower</t>
  </si>
  <si>
    <t>Motors/Drives Control Improvements (VFD) New Construction VFD on Industrial Pump Less than or equal to 100 horsepower</t>
  </si>
  <si>
    <t>Energy Management Systems/System Controls Performance Tracking Systems</t>
  </si>
  <si>
    <t>Thermostats Connected Electric Heat Income Qualified Multi-Family Common Areas</t>
  </si>
  <si>
    <t>Thermostats Connected Gas Heat Income Qualified Multi-Family Common Areas</t>
  </si>
  <si>
    <t>Packaged Terminal Heat Pumps Multifamily Existing - Mid/High Rise - Income Qualified Retrofit</t>
  </si>
  <si>
    <t>Ductless Heat Pumps Manufactured Home - Existing - Income Qualified Single or Multiple Head Ductless or Ducted Mini-Split or Combo Electric Forced Air Furance</t>
  </si>
  <si>
    <t>Ductless Heat Pumps Single Family - Existing - Income Qualified Single or Multiple Head Ductless or Ducted Mini-Split or Combo Electric Forced Air Furance</t>
  </si>
  <si>
    <t>CWBWB21434</t>
  </si>
  <si>
    <t>CPLPL21435</t>
  </si>
  <si>
    <t>Portable</t>
  </si>
  <si>
    <t>Interactive Process Loads System Improvements Vehicle Engine Block Heater Control Portable</t>
  </si>
  <si>
    <t>IMDMC30150</t>
  </si>
  <si>
    <t>VFD on Fan System Motor</t>
  </si>
  <si>
    <t>Less than or equal to 200 horsepower</t>
  </si>
  <si>
    <t>Motors/Drives Control Improvements (VFD) New Construction VFD on Fan System Motor Less than or equal to 200 horsepower</t>
  </si>
  <si>
    <t>IMDMC30151</t>
  </si>
  <si>
    <t>Motors/Drives Control Improvements (VFD) Retrofit VFD on Fan System Motor Less than or equal to 200 horsepower</t>
  </si>
  <si>
    <t>RHVHS14672</t>
  </si>
  <si>
    <t>Advanced Centrally Ducted Heat Pumps</t>
  </si>
  <si>
    <t>Advanced Centrally Ducted Heat Pumps Single Family - New Heat Pump Upgrade Tier 1</t>
  </si>
  <si>
    <t>ID/MT/OR</t>
  </si>
  <si>
    <t>Any Electric or Non-Electric Heating System</t>
  </si>
  <si>
    <t>RHVHS14673</t>
  </si>
  <si>
    <t>Advanced Centrally Ducted Heat Pumps Single Family - New Heat Pump Upgrade Tier 2</t>
  </si>
  <si>
    <t>RHVHS14674</t>
  </si>
  <si>
    <t>Advanced Centrally Ducted Heat Pumps Single Family - New Heat Pump Upgrade Tier 3</t>
  </si>
  <si>
    <t>RHVHS14675</t>
  </si>
  <si>
    <t>RHVHS14676</t>
  </si>
  <si>
    <t>RHVHS14677</t>
  </si>
  <si>
    <t>RHVHS14678</t>
  </si>
  <si>
    <t>RHVHS14679</t>
  </si>
  <si>
    <t>RHVHS14680</t>
  </si>
  <si>
    <t>RHVHS14681</t>
  </si>
  <si>
    <t>Advanced Centrally Ducted Heat Pumps Manufactured Home - New Heat Pump Upgrade Tier 1</t>
  </si>
  <si>
    <t>RHVHS14682</t>
  </si>
  <si>
    <t>Advanced Centrally Ducted Heat Pumps Manufactured Home - New Heat Pump Upgrade Tier 2</t>
  </si>
  <si>
    <t>RHVHS14683</t>
  </si>
  <si>
    <t>Advanced Centrally Ducted Heat Pumps Manufactured Home - New Heat Pump Upgrade Tier 3</t>
  </si>
  <si>
    <t>RHVHS14684</t>
  </si>
  <si>
    <t>RHVHS14685</t>
  </si>
  <si>
    <t>RHVHS14686</t>
  </si>
  <si>
    <t>RHVHS14687</t>
  </si>
  <si>
    <t>RHVHS14688</t>
  </si>
  <si>
    <t>RHVHS14689</t>
  </si>
  <si>
    <t>RHVHS14690</t>
  </si>
  <si>
    <t>Conversion</t>
  </si>
  <si>
    <t>Baseline: Electric Forced Air Furnace or Zonal</t>
  </si>
  <si>
    <t>Advanced Centrally Ducted Heat Pumps Single Family - Existing Conversion Baseline: Electric Forced Air Furnace or Zonal Tier 1</t>
  </si>
  <si>
    <t>RHVHS14691</t>
  </si>
  <si>
    <t>Advanced Centrally Ducted Heat Pumps Single Family - Existing Conversion Baseline: Electric Forced Air Furnace or Zonal Tier 2</t>
  </si>
  <si>
    <t>RHVHS14692</t>
  </si>
  <si>
    <t>Advanced Centrally Ducted Heat Pumps Single Family - Existing Conversion Baseline: Electric Forced Air Furnace or Zonal Tier 3</t>
  </si>
  <si>
    <t>RHVHS14693</t>
  </si>
  <si>
    <t>RHVHS14694</t>
  </si>
  <si>
    <t>RHVHS14695</t>
  </si>
  <si>
    <t>RHVHS14696</t>
  </si>
  <si>
    <t>RHVHS14697</t>
  </si>
  <si>
    <t>RHVHS14698</t>
  </si>
  <si>
    <t>RHVHS14699</t>
  </si>
  <si>
    <t>Baseline: Single Speed Heat Pump</t>
  </si>
  <si>
    <t>Advanced Centrally Ducted Heat Pumps Single Family - Existing Upgrade Baseline: Single Speed Heat Pump Tier 1</t>
  </si>
  <si>
    <t>Single Speed Heat Pump</t>
  </si>
  <si>
    <t>RHVHS14700</t>
  </si>
  <si>
    <t>Advanced Centrally Ducted Heat Pumps Single Family - Existing Upgrade Baseline: Single Speed Heat Pump Tier 2</t>
  </si>
  <si>
    <t>RHVHS14701</t>
  </si>
  <si>
    <t>Advanced Centrally Ducted Heat Pumps Single Family - Existing Upgrade Baseline: Single Speed Heat Pump Tier 3</t>
  </si>
  <si>
    <t>RHVHS14702</t>
  </si>
  <si>
    <t>RHVHS14703</t>
  </si>
  <si>
    <t>RHVHS14704</t>
  </si>
  <si>
    <t>RHVHS14705</t>
  </si>
  <si>
    <t>RHVHS14706</t>
  </si>
  <si>
    <t>RHVHS14707</t>
  </si>
  <si>
    <t>RHVHS14708</t>
  </si>
  <si>
    <t>Baseline: Variable Speed Heat Pump</t>
  </si>
  <si>
    <t>Advanced Centrally Ducted Heat Pumps Single Family - Existing Upgrade Baseline: Variable Speed Heat Pump Tier 1</t>
  </si>
  <si>
    <t>Variable Speed Heat Pump</t>
  </si>
  <si>
    <t>RHVHS14709</t>
  </si>
  <si>
    <t>Advanced Centrally Ducted Heat Pumps Single Family - Existing Upgrade Baseline: Variable Speed Heat Pump Tier 2</t>
  </si>
  <si>
    <t>RHVHS14710</t>
  </si>
  <si>
    <t>Advanced Centrally Ducted Heat Pumps Single Family - Existing Upgrade Baseline: Variable Speed Heat Pump Tier 3</t>
  </si>
  <si>
    <t>RHVHS14711</t>
  </si>
  <si>
    <t>RHVHS14712</t>
  </si>
  <si>
    <t>RHVHS14713</t>
  </si>
  <si>
    <t>RHVHS14714</t>
  </si>
  <si>
    <t>RHVHS14715</t>
  </si>
  <si>
    <t>RHVHS14716</t>
  </si>
  <si>
    <t>RHVHS14717</t>
  </si>
  <si>
    <t>Advanced Centrally Ducted Heat Pumps Manufactured Home - Existing Conversion Baseline: Electric Forced Air Furnace or Zonal Tier 1</t>
  </si>
  <si>
    <t>RHVHS14718</t>
  </si>
  <si>
    <t>Advanced Centrally Ducted Heat Pumps Manufactured Home - Existing Conversion Baseline: Electric Forced Air Furnace or Zonal Tier 2</t>
  </si>
  <si>
    <t>RHVHS14719</t>
  </si>
  <si>
    <t>Advanced Centrally Ducted Heat Pumps Manufactured Home - Existing Conversion Baseline: Electric Forced Air Furnace or Zonal Tier 3</t>
  </si>
  <si>
    <t>RHVHS14720</t>
  </si>
  <si>
    <t>RHVHS14721</t>
  </si>
  <si>
    <t>RHVHS14722</t>
  </si>
  <si>
    <t>RHVHS14723</t>
  </si>
  <si>
    <t>RHVHS14724</t>
  </si>
  <si>
    <t>RHVHS14725</t>
  </si>
  <si>
    <t>RHVHS14726</t>
  </si>
  <si>
    <t>Advanced Centrally Ducted Heat Pumps Manufactured Home - Existing Upgrade Baseline: Single Speed Heat Pump Tier 1</t>
  </si>
  <si>
    <t>RHVHS14727</t>
  </si>
  <si>
    <t>Advanced Centrally Ducted Heat Pumps Manufactured Home - Existing Upgrade Baseline: Single Speed Heat Pump Tier 2</t>
  </si>
  <si>
    <t>RHVHS14728</t>
  </si>
  <si>
    <t>Advanced Centrally Ducted Heat Pumps Manufactured Home - Existing Upgrade Baseline: Single Speed Heat Pump Tier 3</t>
  </si>
  <si>
    <t>RHVHS14729</t>
  </si>
  <si>
    <t>RHVHS14730</t>
  </si>
  <si>
    <t>RHVHS14731</t>
  </si>
  <si>
    <t>RHVHS14732</t>
  </si>
  <si>
    <t>RHVHS14733</t>
  </si>
  <si>
    <t>RHVHS14734</t>
  </si>
  <si>
    <t>RHVHS14735</t>
  </si>
  <si>
    <t>Advanced Centrally Ducted Heat Pumps Manufactured Home - Existing Upgrade Baseline: Variable Speed Heat Pump Tier 1</t>
  </si>
  <si>
    <t>RHVHS14736</t>
  </si>
  <si>
    <t>Advanced Centrally Ducted Heat Pumps Manufactured Home - Existing Upgrade Baseline: Variable Speed Heat Pump Tier 2</t>
  </si>
  <si>
    <t>RHVHS14737</t>
  </si>
  <si>
    <t>Advanced Centrally Ducted Heat Pumps Manufactured Home - Existing Upgrade Baseline: Variable Speed Heat Pump Tier 3</t>
  </si>
  <si>
    <t>RHVHS14738</t>
  </si>
  <si>
    <t>RHVHS14739</t>
  </si>
  <si>
    <t>RHVHS14740</t>
  </si>
  <si>
    <t>RHVHS14741</t>
  </si>
  <si>
    <t>RHVHS14742</t>
  </si>
  <si>
    <t>RHVHS14743</t>
  </si>
  <si>
    <t>RHVHS14744</t>
  </si>
  <si>
    <t>Room Heat Pumps</t>
  </si>
  <si>
    <t>CEE 2</t>
  </si>
  <si>
    <t>Room Heat Pumps Manufactured Home - Existing Retrofit CEE 2 Electric Zonal</t>
  </si>
  <si>
    <t>RHVHS14745</t>
  </si>
  <si>
    <t>Room Heat Pumps Single Family - Existing Retrofit CEE 2 Electric Zonal</t>
  </si>
  <si>
    <t>RHVHS14746</t>
  </si>
  <si>
    <t>Room Heat Pumps Multifamily - Existing Retrofit CEE 2 Electric Zonal</t>
  </si>
  <si>
    <t>RHVHS14747</t>
  </si>
  <si>
    <t>RHVHS14748</t>
  </si>
  <si>
    <t>RHVHS14749</t>
  </si>
  <si>
    <t>RHVHS14750</t>
  </si>
  <si>
    <t>RHVHS14751</t>
  </si>
  <si>
    <t>RHVHS14752</t>
  </si>
  <si>
    <t>RHVHS14753</t>
  </si>
  <si>
    <t>CEE Advanced</t>
  </si>
  <si>
    <t>Room Heat Pumps Manufactured Home - Existing Retrofit CEE Advanced Electric Zonal</t>
  </si>
  <si>
    <t>RHVHS14754</t>
  </si>
  <si>
    <t>Room Heat Pumps Single Family - Existing Retrofit CEE Advanced Electric Zonal</t>
  </si>
  <si>
    <t>RHVHS14755</t>
  </si>
  <si>
    <t>Room Heat Pumps Multifamily - Existing Retrofit CEE Advanced Electric Zonal</t>
  </si>
  <si>
    <t>RHVHS14756</t>
  </si>
  <si>
    <t>RHVHS14757</t>
  </si>
  <si>
    <t>RHVHS14758</t>
  </si>
  <si>
    <t>RHVHS14759</t>
  </si>
  <si>
    <t>RHVHS14760</t>
  </si>
  <si>
    <t>RHVHS14761</t>
  </si>
  <si>
    <t>LHVHS14762</t>
  </si>
  <si>
    <t>Room Heat Pumps Manufactured Home - Existing - Income Qualified Retrofit CEE 2 Electric Zonal</t>
  </si>
  <si>
    <t>per Room Heat Pump</t>
  </si>
  <si>
    <t>LHVHS14763</t>
  </si>
  <si>
    <t>Single Family - Existing - Income Qualified</t>
  </si>
  <si>
    <t>Room Heat Pumps Single Family - Existing - Income Qualified Retrofit CEE 2 Electric Zonal</t>
  </si>
  <si>
    <t>LHVHS14764</t>
  </si>
  <si>
    <t>Room Heat Pumps Multifamily - Existing - Income Qualified Retrofit CEE 2 Electric Zonal</t>
  </si>
  <si>
    <t>LHVHS14765</t>
  </si>
  <si>
    <t>LHVHS14766</t>
  </si>
  <si>
    <t>LHVHS14767</t>
  </si>
  <si>
    <t>LHVHS14768</t>
  </si>
  <si>
    <t>LHVHS14769</t>
  </si>
  <si>
    <t>LHVHS14770</t>
  </si>
  <si>
    <t>LHVHS14771</t>
  </si>
  <si>
    <t>Room Heat Pumps Manufactured Home - Existing - Income Qualified Retrofit CEE Advanced Electric Zonal</t>
  </si>
  <si>
    <t>LHVHS14772</t>
  </si>
  <si>
    <t>Room Heat Pumps Single Family - Existing - Income Qualified Retrofit CEE Advanced Electric Zonal</t>
  </si>
  <si>
    <t>LHVHS14773</t>
  </si>
  <si>
    <t>Room Heat Pumps Multifamily - Existing - Income Qualified Retrofit CEE Advanced Electric Zonal</t>
  </si>
  <si>
    <t>LHVHS14774</t>
  </si>
  <si>
    <t>LHVHS14775</t>
  </si>
  <si>
    <t>LHVHS14776</t>
  </si>
  <si>
    <t>LHVHS14777</t>
  </si>
  <si>
    <t>LHVHS14778</t>
  </si>
  <si>
    <t>LHVHS14779</t>
  </si>
  <si>
    <t>LWBWB14630</t>
  </si>
  <si>
    <t>New Single Family Homes</t>
  </si>
  <si>
    <t>Single Family - New - Income Qualified</t>
  </si>
  <si>
    <t>Oregon Package A</t>
  </si>
  <si>
    <t>Central Ducted Heat Pump</t>
  </si>
  <si>
    <t>New Single Family Homes Single Family - New - Income Qualified Oregon Package A Central Ducted Heat Pump</t>
  </si>
  <si>
    <t>Any Location</t>
  </si>
  <si>
    <t>State's Data Collection Tool for IQ EC Single Family New Construction</t>
  </si>
  <si>
    <t>LWBWB14631</t>
  </si>
  <si>
    <t>Oregon Package B</t>
  </si>
  <si>
    <t>New Single Family Homes Single Family - New - Income Qualified Oregon Package B Central Ducted Heat Pump</t>
  </si>
  <si>
    <t>LWBWB14632</t>
  </si>
  <si>
    <t>Oregon Package C</t>
  </si>
  <si>
    <t>New Single Family Homes Single Family - New - Income Qualified Oregon Package C Central Ducted Heat Pump</t>
  </si>
  <si>
    <t>LWBWB14633</t>
  </si>
  <si>
    <t>Oregon Package D</t>
  </si>
  <si>
    <t>Zonal Ductless Heat Pump</t>
  </si>
  <si>
    <t>New Single Family Homes Single Family - New - Income Qualified Oregon Package D Zonal Ductless Heat Pump</t>
  </si>
  <si>
    <t>LWBWB14634</t>
  </si>
  <si>
    <t>Oregon Package E</t>
  </si>
  <si>
    <t>New Single Family Homes Single Family - New - Income Qualified Oregon Package E Zonal Ductless Heat Pump</t>
  </si>
  <si>
    <t>LWBWB14635</t>
  </si>
  <si>
    <t>Washington Package A</t>
  </si>
  <si>
    <t>House 1500 sq. ft. or less</t>
  </si>
  <si>
    <t>New Single Family Homes Single Family - New - Income Qualified Washington Package A House 1500 sq. ft. or less Central Ducted Heat Pump</t>
  </si>
  <si>
    <t>LWBWB14636</t>
  </si>
  <si>
    <t>New Single Family Homes Single Family - New - Income Qualified Washington Package A House 1500 sq. ft. or less Zonal Ductless Heat Pump</t>
  </si>
  <si>
    <t>LWBWB14637</t>
  </si>
  <si>
    <t>Washington Package B</t>
  </si>
  <si>
    <t>New Single Family Homes Single Family - New - Income Qualified Washington Package B House 1500 sq. ft. or less Central Ducted Heat Pump</t>
  </si>
  <si>
    <t>LWBWB14638</t>
  </si>
  <si>
    <t>New Single Family Homes Single Family - New - Income Qualified Washington Package B House 1500 sq. ft. or less Zonal Ductless Heat Pump</t>
  </si>
  <si>
    <t>LWBWB14639</t>
  </si>
  <si>
    <t>Idaho Package A</t>
  </si>
  <si>
    <t>Ducted or Ductless Heat Pump</t>
  </si>
  <si>
    <t>New Single Family Homes Single Family - New - Income Qualified Idaho Package A Ducted or Ductless Heat Pump</t>
  </si>
  <si>
    <t>LWBWB14640</t>
  </si>
  <si>
    <t>Idaho Package B</t>
  </si>
  <si>
    <t>New Single Family Homes Single Family - New - Income Qualified Idaho Package B Ducted or Ductless Heat Pump</t>
  </si>
  <si>
    <t>LWBWB14641</t>
  </si>
  <si>
    <t>Idaho Package C</t>
  </si>
  <si>
    <t>New Single Family Homes Single Family - New - Income Qualified Idaho Package C Ducted or Ductless Heat Pump</t>
  </si>
  <si>
    <t>LWBWB14642</t>
  </si>
  <si>
    <t>Idaho Package D</t>
  </si>
  <si>
    <t>New Single Family Homes Single Family - New - Income Qualified Idaho Package D Ducted or Ductless Heat Pump</t>
  </si>
  <si>
    <t>LWBWB14643</t>
  </si>
  <si>
    <t>Idaho Package E</t>
  </si>
  <si>
    <t>Ducted or Ductless Electric Resistance</t>
  </si>
  <si>
    <t>New Single Family Homes Single Family - New - Income Qualified Idaho Package E Ducted or Ductless Electric Resistance</t>
  </si>
  <si>
    <t>LWBWB14644</t>
  </si>
  <si>
    <t>LWBWB14645</t>
  </si>
  <si>
    <t>LWBWB14646</t>
  </si>
  <si>
    <t>LWBWB14647</t>
  </si>
  <si>
    <t>LWBWB14648</t>
  </si>
  <si>
    <t>LWBWB14649</t>
  </si>
  <si>
    <t>LWBWB14650</t>
  </si>
  <si>
    <t>LWBWB14651</t>
  </si>
  <si>
    <t>LWBWB14652</t>
  </si>
  <si>
    <t>LWBWB14653</t>
  </si>
  <si>
    <t>Montana Package A</t>
  </si>
  <si>
    <t>New Single Family Homes Single Family - New - Income Qualified Montana Package A Ducted or Ductless Heat Pump</t>
  </si>
  <si>
    <t>LWBWB14654</t>
  </si>
  <si>
    <t>Montana Package B</t>
  </si>
  <si>
    <t>New Single Family Homes Single Family - New - Income Qualified Montana Package B Ducted or Ductless Heat Pump</t>
  </si>
  <si>
    <t>LWBWB14655</t>
  </si>
  <si>
    <t>Montana Package C</t>
  </si>
  <si>
    <t>New Single Family Homes Single Family - New - Income Qualified Montana Package C Ducted or Ductless Heat Pump</t>
  </si>
  <si>
    <t>LWBWB14656</t>
  </si>
  <si>
    <t>Montana Package D</t>
  </si>
  <si>
    <t>New Single Family Homes Single Family - New - Income Qualified Montana Package D Ducted or Ductless Heat Pump</t>
  </si>
  <si>
    <t>LWBWB14657</t>
  </si>
  <si>
    <t>Montana Package E</t>
  </si>
  <si>
    <t>New Single Family Homes Single Family - New - Income Qualified Montana Package E Ducted or Ductless Electric Resistance</t>
  </si>
  <si>
    <t>LWBWB14658</t>
  </si>
  <si>
    <t>LWBWB14659</t>
  </si>
  <si>
    <t>LWBWB14660</t>
  </si>
  <si>
    <t>LWBWB14661</t>
  </si>
  <si>
    <t>LWBWB14662</t>
  </si>
  <si>
    <t>LWBWB14663</t>
  </si>
  <si>
    <t>LWBWB14664</t>
  </si>
  <si>
    <t>LWBWB14665</t>
  </si>
  <si>
    <t>LWBWB14666</t>
  </si>
  <si>
    <t>LWBWB14667</t>
  </si>
  <si>
    <t>LWBWB14668</t>
  </si>
  <si>
    <t>LWBWB14669</t>
  </si>
  <si>
    <t>LWBWB14670</t>
  </si>
  <si>
    <t>LWBWB14671</t>
  </si>
  <si>
    <t>LWBWB14672</t>
  </si>
  <si>
    <t>RPLCO14780</t>
  </si>
  <si>
    <t>Induction Cooktop</t>
  </si>
  <si>
    <t>Induction Only</t>
  </si>
  <si>
    <t>Induction Cooktop Any Residential ENERGY STAR Induction Only</t>
  </si>
  <si>
    <t>ENERGY STAR V1.0</t>
  </si>
  <si>
    <t>Residential Induction Cooktops and Ranges Workbook v1.0</t>
  </si>
  <si>
    <t xml:space="preserve">Added Measure list for 10/26/2026
Hid the tab used by the calculations and added the October 2026 Measure List tab as an unprotected/editable version for utility use.
Adjusted EEI % column to only allow values from 1-100 on the input and changed the data type to whole number. to support this input validation 
tweaked formulas on Error check and Beets Upload tabs to account for the data type change on input.
</t>
  </si>
  <si>
    <t>Eric 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</si>
</sst>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000"/>
    <numFmt numFmtId="166" formatCode="yyyy\-mm\-dd"/>
    <numFmt numFmtId="167" formatCode="_(* #,##0_);_(* \(#,##0\);_(* &quot;-&quot;??_);_(@_)"/>
  </numFmts>
  <fonts count="10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1"/>
      <color indexed="8"/>
      <name val="Calibri"/>
      <family val="2"/>
    </font>
    <font>
      <u/>
      <sz val="11"/>
      <color indexed="12"/>
      <name val="Calibri"/>
      <family val="2"/>
    </font>
    <font>
      <sz val="10"/>
      <name val="Calibri"/>
      <family val="2"/>
    </font>
    <font>
      <sz val="10"/>
      <name val="Arial"/>
      <family val="2"/>
    </font>
    <font>
      <b/>
      <sz val="22"/>
      <color theme="0" tint="-0.34998626667073579"/>
      <name val="Wingdings 3"/>
      <family val="1"/>
      <charset val="2"/>
    </font>
    <font>
      <sz val="11"/>
      <name val="Calibri"/>
      <family val="2"/>
    </font>
    <font>
      <sz val="12"/>
      <name val="Calibri"/>
      <family val="2"/>
      <scheme val="minor"/>
    </font>
    <font>
      <b/>
      <sz val="20"/>
      <color theme="1" tint="0.499984740745262"/>
      <name val="Calibri"/>
      <family val="2"/>
    </font>
    <font>
      <b/>
      <sz val="20"/>
      <name val="Calibri"/>
      <family val="2"/>
      <scheme val="minor"/>
    </font>
    <font>
      <b/>
      <sz val="18"/>
      <color rgb="FF3366FF"/>
      <name val="Calibri"/>
      <family val="2"/>
    </font>
    <font>
      <b/>
      <i/>
      <sz val="12"/>
      <color theme="1"/>
      <name val="Calibri"/>
      <family val="2"/>
      <scheme val="minor"/>
    </font>
    <font>
      <sz val="12"/>
      <color rgb="FF3366FF"/>
      <name val="Calibri"/>
      <family val="2"/>
      <scheme val="minor"/>
    </font>
    <font>
      <b/>
      <sz val="11"/>
      <color indexed="9"/>
      <name val="Calibri"/>
      <family val="2"/>
    </font>
    <font>
      <b/>
      <sz val="10"/>
      <color indexed="9"/>
      <name val="Calibri"/>
      <family val="2"/>
    </font>
    <font>
      <b/>
      <sz val="11"/>
      <name val="Calibri"/>
      <family val="2"/>
    </font>
    <font>
      <sz val="10"/>
      <color indexed="8"/>
      <name val="Calibri"/>
      <family val="2"/>
    </font>
    <font>
      <b/>
      <i/>
      <sz val="11"/>
      <color theme="0" tint="-0.499984740745262"/>
      <name val="Calibri"/>
      <family val="2"/>
    </font>
    <font>
      <sz val="16"/>
      <color indexed="8"/>
      <name val="Calibri"/>
      <family val="2"/>
    </font>
    <font>
      <b/>
      <sz val="11"/>
      <color theme="1"/>
      <name val="Calibri"/>
      <family val="2"/>
      <scheme val="minor"/>
    </font>
    <font>
      <sz val="10"/>
      <color theme="1"/>
      <name val="Arial"/>
      <family val="2"/>
    </font>
    <font>
      <sz val="11"/>
      <name val="Calibri"/>
      <family val="2"/>
      <scheme val="minor"/>
    </font>
    <font>
      <b/>
      <sz val="8"/>
      <color theme="1"/>
      <name val="Arial"/>
      <family val="2"/>
    </font>
    <font>
      <sz val="8"/>
      <color theme="1"/>
      <name val="Arial"/>
      <family val="2"/>
    </font>
    <font>
      <sz val="11"/>
      <color indexed="8"/>
      <name val="Calibri"/>
      <family val="2"/>
      <scheme val="minor"/>
    </font>
    <font>
      <b/>
      <sz val="12"/>
      <color theme="1"/>
      <name val="Arial"/>
      <family val="2"/>
    </font>
    <font>
      <sz val="8"/>
      <name val="Arial"/>
      <family val="2"/>
    </font>
    <font>
      <sz val="8"/>
      <name val="Calibri"/>
      <family val="2"/>
      <scheme val="minor"/>
    </font>
    <font>
      <sz val="11"/>
      <color rgb="FFFF0000"/>
      <name val="Calibri"/>
      <family val="2"/>
      <scheme val="minor"/>
    </font>
    <font>
      <sz val="11"/>
      <color theme="9" tint="-0.249977111117893"/>
      <name val="Calibri"/>
      <family val="2"/>
      <scheme val="minor"/>
    </font>
    <font>
      <sz val="11"/>
      <color rgb="FF1F497D"/>
      <name val="Calibri"/>
      <family val="2"/>
      <scheme val="minor"/>
    </font>
    <font>
      <b/>
      <sz val="16"/>
      <color theme="4" tint="-0.249977111117893"/>
      <name val="Calibri"/>
      <family val="2"/>
      <scheme val="minor"/>
    </font>
    <font>
      <sz val="11"/>
      <color theme="0" tint="-0.499984740745262"/>
      <name val="Calibri"/>
      <family val="2"/>
      <scheme val="minor"/>
    </font>
    <font>
      <b/>
      <sz val="14"/>
      <color theme="1"/>
      <name val="Calibri"/>
      <family val="2"/>
      <scheme val="minor"/>
    </font>
    <font>
      <b/>
      <sz val="14"/>
      <color theme="0" tint="-0.499984740745262"/>
      <name val="Calibri"/>
      <family val="2"/>
      <scheme val="minor"/>
    </font>
    <font>
      <b/>
      <sz val="16"/>
      <color rgb="FF00B050"/>
      <name val="Calibri"/>
      <family val="2"/>
      <scheme val="minor"/>
    </font>
    <font>
      <b/>
      <sz val="14"/>
      <name val="Calibri"/>
      <family val="2"/>
      <scheme val="minor"/>
    </font>
    <font>
      <b/>
      <sz val="16"/>
      <color theme="1"/>
      <name val="Calibri"/>
      <family val="2"/>
      <scheme val="minor"/>
    </font>
    <font>
      <sz val="16"/>
      <color rgb="FFFF0000"/>
      <name val="Calibri"/>
      <family val="2"/>
      <scheme val="minor"/>
    </font>
    <font>
      <b/>
      <sz val="14"/>
      <color rgb="FF009E47"/>
      <name val="Calibri"/>
      <family val="2"/>
      <scheme val="minor"/>
    </font>
    <font>
      <b/>
      <sz val="14"/>
      <color rgb="FF00B050"/>
      <name val="Calibri"/>
      <family val="2"/>
      <scheme val="minor"/>
    </font>
    <font>
      <b/>
      <sz val="12"/>
      <color rgb="FF0066FF"/>
      <name val="Calibri"/>
      <family val="2"/>
      <scheme val="minor"/>
    </font>
    <font>
      <b/>
      <sz val="14"/>
      <color rgb="FF3366FF"/>
      <name val="Calibri"/>
      <family val="2"/>
      <scheme val="minor"/>
    </font>
    <font>
      <sz val="16"/>
      <color theme="1"/>
      <name val="Calibri"/>
      <family val="2"/>
      <scheme val="minor"/>
    </font>
    <font>
      <b/>
      <sz val="16"/>
      <color theme="0" tint="-0.499984740745262"/>
      <name val="Calibri"/>
      <family val="2"/>
      <scheme val="minor"/>
    </font>
    <font>
      <b/>
      <sz val="16"/>
      <name val="Calibri"/>
      <family val="2"/>
      <scheme val="minor"/>
    </font>
    <font>
      <sz val="16"/>
      <name val="Calibri"/>
      <family val="2"/>
      <scheme val="minor"/>
    </font>
    <font>
      <sz val="14"/>
      <color theme="0" tint="-0.499984740745262"/>
      <name val="Calibri"/>
      <family val="2"/>
      <scheme val="minor"/>
    </font>
    <font>
      <sz val="14"/>
      <name val="Calibri"/>
      <family val="2"/>
      <scheme val="minor"/>
    </font>
    <font>
      <sz val="14"/>
      <color theme="1"/>
      <name val="Calibri"/>
      <family val="2"/>
      <scheme val="minor"/>
    </font>
    <font>
      <b/>
      <sz val="12"/>
      <name val="Calibri"/>
      <family val="2"/>
      <scheme val="minor"/>
    </font>
    <font>
      <b/>
      <sz val="12"/>
      <color theme="1"/>
      <name val="Calibri"/>
      <family val="2"/>
      <scheme val="minor"/>
    </font>
    <font>
      <b/>
      <sz val="12"/>
      <color theme="0" tint="-0.499984740745262"/>
      <name val="Calibri"/>
      <family val="2"/>
      <scheme val="minor"/>
    </font>
    <font>
      <sz val="12"/>
      <color theme="1"/>
      <name val="Calibri"/>
      <family val="2"/>
      <scheme val="minor"/>
    </font>
    <font>
      <sz val="10"/>
      <color rgb="FFFF0000"/>
      <name val="Arial"/>
      <family val="2"/>
    </font>
    <font>
      <b/>
      <sz val="18"/>
      <color indexed="9"/>
      <name val="Calibri"/>
      <family val="2"/>
    </font>
    <font>
      <b/>
      <sz val="12"/>
      <color rgb="FFD48482"/>
      <name val="Calibri"/>
      <family val="2"/>
    </font>
    <font>
      <b/>
      <sz val="12"/>
      <name val="Calibri"/>
      <family val="2"/>
    </font>
    <font>
      <sz val="12"/>
      <name val="Calibri"/>
      <family val="2"/>
    </font>
    <font>
      <u/>
      <sz val="12"/>
      <name val="Calibri"/>
      <family val="2"/>
    </font>
    <font>
      <b/>
      <i/>
      <sz val="12"/>
      <name val="Calibri"/>
      <family val="2"/>
    </font>
    <font>
      <sz val="12"/>
      <color indexed="8"/>
      <name val="Calibri"/>
      <family val="2"/>
    </font>
    <font>
      <b/>
      <i/>
      <sz val="12"/>
      <color rgb="FF3366FF"/>
      <name val="Calibri"/>
      <family val="2"/>
    </font>
    <font>
      <b/>
      <sz val="12"/>
      <color indexed="8"/>
      <name val="Calibri"/>
      <family val="2"/>
    </font>
    <font>
      <u/>
      <sz val="12"/>
      <color indexed="8"/>
      <name val="Calibri"/>
      <family val="2"/>
    </font>
    <font>
      <sz val="12"/>
      <color theme="1"/>
      <name val="Calibri"/>
      <family val="2"/>
    </font>
    <font>
      <b/>
      <sz val="12"/>
      <color theme="1"/>
      <name val="Calibri"/>
      <family val="2"/>
    </font>
    <font>
      <b/>
      <i/>
      <sz val="12"/>
      <color rgb="FF00B050"/>
      <name val="Calibri"/>
      <family val="2"/>
    </font>
    <font>
      <b/>
      <i/>
      <sz val="12"/>
      <color rgb="FFFF0000"/>
      <name val="Calibri"/>
      <family val="2"/>
      <scheme val="minor"/>
    </font>
    <font>
      <b/>
      <sz val="11"/>
      <color rgb="FFFF0000"/>
      <name val="Calibri"/>
      <family val="2"/>
      <scheme val="minor"/>
    </font>
    <font>
      <i/>
      <sz val="12"/>
      <color rgb="FF3366FF"/>
      <name val="Calibri"/>
      <family val="2"/>
    </font>
    <font>
      <b/>
      <sz val="12"/>
      <color indexed="12"/>
      <name val="Calibri"/>
      <family val="2"/>
    </font>
    <font>
      <b/>
      <i/>
      <sz val="12"/>
      <color rgb="FF0070C0"/>
      <name val="Calibri"/>
      <family val="2"/>
    </font>
    <font>
      <b/>
      <i/>
      <sz val="12"/>
      <color indexed="8"/>
      <name val="Calibri"/>
      <family val="2"/>
    </font>
    <font>
      <sz val="12"/>
      <color rgb="FFFF0000"/>
      <name val="Calibri"/>
      <family val="2"/>
    </font>
    <font>
      <b/>
      <sz val="14"/>
      <color theme="0"/>
      <name val="Calibri"/>
      <family val="2"/>
    </font>
    <font>
      <b/>
      <u/>
      <sz val="12"/>
      <name val="Calibri"/>
      <family val="2"/>
    </font>
    <font>
      <b/>
      <sz val="12"/>
      <color rgb="FF3366FF"/>
      <name val="Calibri"/>
      <family val="2"/>
      <scheme val="minor"/>
    </font>
    <font>
      <sz val="9"/>
      <color indexed="8"/>
      <name val="Calibri"/>
      <family val="2"/>
    </font>
    <font>
      <b/>
      <sz val="12"/>
      <color indexed="9"/>
      <name val="Calibri"/>
      <family val="2"/>
      <scheme val="minor"/>
    </font>
    <font>
      <sz val="10"/>
      <name val="Arial"/>
      <family val="2"/>
    </font>
    <font>
      <b/>
      <sz val="11"/>
      <color rgb="FFFFFF00"/>
      <name val="Calibri"/>
      <family val="2"/>
    </font>
    <font>
      <b/>
      <sz val="12"/>
      <color rgb="FFFF0000"/>
      <name val="Calibri"/>
      <family val="2"/>
      <scheme val="minor"/>
    </font>
    <font>
      <sz val="10"/>
      <color theme="6" tint="-0.249977111117893"/>
      <name val="Arial"/>
      <family val="2"/>
    </font>
    <font>
      <b/>
      <sz val="10"/>
      <color theme="6" tint="-0.249977111117893"/>
      <name val="Arial"/>
      <family val="2"/>
    </font>
    <font>
      <b/>
      <i/>
      <sz val="20"/>
      <color theme="1"/>
      <name val="Calibri"/>
      <family val="2"/>
      <scheme val="minor"/>
    </font>
    <font>
      <b/>
      <i/>
      <sz val="14"/>
      <color theme="1"/>
      <name val="Calibri"/>
      <family val="2"/>
      <scheme val="minor"/>
    </font>
    <font>
      <b/>
      <sz val="10"/>
      <color rgb="FFFFFFFF"/>
      <name val="Calibri"/>
      <family val="2"/>
    </font>
    <font>
      <b/>
      <sz val="11"/>
      <color theme="0"/>
      <name val="Calibri"/>
      <family val="2"/>
      <scheme val="minor"/>
    </font>
    <font>
      <b/>
      <sz val="16"/>
      <color theme="0"/>
      <name val="Calibri"/>
      <family val="2"/>
      <scheme val="minor"/>
    </font>
    <font>
      <u/>
      <sz val="10"/>
      <color theme="10"/>
      <name val="Arial"/>
      <family val="2"/>
    </font>
    <font>
      <sz val="11"/>
      <name val="Aptos Narrow"/>
      <family val="2"/>
    </font>
    <font>
      <strike/>
      <sz val="8"/>
      <name val="Arial"/>
      <family val="2"/>
    </font>
    <font>
      <strike/>
      <sz val="8"/>
      <color rgb="FFFF0000"/>
      <name val="Arial"/>
      <family val="2"/>
    </font>
  </fonts>
  <fills count="2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12"/>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FFFF66"/>
        <bgColor indexed="64"/>
      </patternFill>
    </fill>
    <fill>
      <patternFill patternType="solid">
        <fgColor rgb="FF3366FF"/>
        <bgColor indexed="64"/>
      </patternFill>
    </fill>
    <fill>
      <patternFill patternType="solid">
        <fgColor rgb="FF808080"/>
        <bgColor indexed="64"/>
      </patternFill>
    </fill>
    <fill>
      <patternFill patternType="solid">
        <fgColor indexed="9"/>
        <bgColor indexed="64"/>
      </patternFill>
    </fill>
    <fill>
      <patternFill patternType="solid">
        <fgColor theme="1" tint="0.34998626667073579"/>
        <bgColor indexed="64"/>
      </patternFill>
    </fill>
    <fill>
      <patternFill patternType="solid">
        <fgColor theme="5" tint="0.79998168889431442"/>
        <bgColor indexed="64"/>
      </patternFill>
    </fill>
    <fill>
      <patternFill patternType="solid">
        <fgColor indexed="23"/>
        <bgColor indexed="64"/>
      </patternFill>
    </fill>
    <fill>
      <patternFill patternType="solid">
        <fgColor rgb="FFFFFF93"/>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rgb="FFFFFF00"/>
        <bgColor indexed="64"/>
      </patternFill>
    </fill>
    <fill>
      <patternFill patternType="solid">
        <fgColor theme="0" tint="-0.249977111117893"/>
        <bgColor indexed="64"/>
      </patternFill>
    </fill>
    <fill>
      <patternFill patternType="solid">
        <fgColor rgb="FF92D050"/>
        <bgColor indexed="64"/>
      </patternFill>
    </fill>
    <fill>
      <patternFill patternType="solid">
        <fgColor rgb="FFDAEEF3"/>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rgb="FFF1EFE7"/>
        <bgColor indexed="64"/>
      </patternFill>
    </fill>
    <fill>
      <patternFill patternType="solid">
        <fgColor theme="1"/>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double">
        <color indexed="64"/>
      </right>
      <top style="double">
        <color indexed="64"/>
      </top>
      <bottom/>
      <diagonal/>
    </border>
    <border>
      <left/>
      <right style="double">
        <color indexed="64"/>
      </right>
      <top style="double">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style="double">
        <color indexed="64"/>
      </right>
      <top style="thin">
        <color indexed="64"/>
      </top>
      <bottom style="thin">
        <color indexed="64"/>
      </bottom>
      <diagonal/>
    </border>
    <border>
      <left style="medium">
        <color indexed="64"/>
      </left>
      <right style="thin">
        <color indexed="64"/>
      </right>
      <top/>
      <bottom style="thin">
        <color indexed="64"/>
      </bottom>
      <diagonal/>
    </border>
    <border>
      <left/>
      <right style="double">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double">
        <color indexed="64"/>
      </left>
      <right/>
      <top/>
      <bottom/>
      <diagonal/>
    </border>
    <border>
      <left style="thin">
        <color indexed="64"/>
      </left>
      <right style="double">
        <color indexed="64"/>
      </right>
      <top/>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
      <left style="medium">
        <color indexed="64"/>
      </left>
      <right style="thin">
        <color indexed="64"/>
      </right>
      <top style="thin">
        <color indexed="64"/>
      </top>
      <bottom style="double">
        <color indexed="64"/>
      </bottom>
      <diagonal/>
    </border>
    <border>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bottom style="double">
        <color indexed="64"/>
      </bottom>
      <diagonal/>
    </border>
    <border>
      <left/>
      <right/>
      <top/>
      <bottom style="double">
        <color indexed="64"/>
      </bottom>
      <diagonal/>
    </border>
    <border>
      <left style="double">
        <color indexed="64"/>
      </left>
      <right style="thin">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style="double">
        <color indexed="64"/>
      </right>
      <top style="thin">
        <color indexed="64"/>
      </top>
      <bottom/>
      <diagonal/>
    </border>
    <border>
      <left style="double">
        <color indexed="64"/>
      </left>
      <right style="double">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hair">
        <color auto="1"/>
      </top>
      <bottom style="hair">
        <color auto="1"/>
      </bottom>
      <diagonal/>
    </border>
    <border>
      <left/>
      <right/>
      <top/>
      <bottom style="hair">
        <color auto="1"/>
      </bottom>
      <diagonal/>
    </border>
  </borders>
  <cellStyleXfs count="27">
    <xf numFmtId="0" fontId="0" fillId="0" borderId="0"/>
    <xf numFmtId="43" fontId="7"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4" fontId="6" fillId="0" borderId="0" applyFont="0" applyFill="0" applyBorder="0" applyAlignment="0" applyProtection="0"/>
    <xf numFmtId="0" fontId="8" fillId="0" borderId="0" applyNumberFormat="0" applyFill="0" applyBorder="0" applyAlignment="0" applyProtection="0">
      <alignment vertical="top"/>
      <protection locked="0"/>
    </xf>
    <xf numFmtId="0" fontId="6" fillId="0" borderId="0"/>
    <xf numFmtId="0" fontId="6" fillId="0" borderId="0">
      <alignment readingOrder="1"/>
    </xf>
    <xf numFmtId="0" fontId="7" fillId="0" borderId="0"/>
    <xf numFmtId="0" fontId="7" fillId="0" borderId="0"/>
    <xf numFmtId="0" fontId="6" fillId="0" borderId="0"/>
    <xf numFmtId="0" fontId="6" fillId="0" borderId="0"/>
    <xf numFmtId="9" fontId="10"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86" fillId="0" borderId="0" applyFont="0" applyFill="0" applyBorder="0" applyAlignment="0" applyProtection="0"/>
    <xf numFmtId="0" fontId="4" fillId="0" borderId="0"/>
    <xf numFmtId="0" fontId="96" fillId="0" borderId="0" applyNumberFormat="0" applyFill="0" applyBorder="0" applyAlignment="0" applyProtection="0"/>
    <xf numFmtId="0" fontId="2" fillId="0" borderId="0"/>
    <xf numFmtId="44" fontId="2" fillId="0" borderId="0" applyFont="0" applyFill="0" applyBorder="0" applyAlignment="0" applyProtection="0"/>
    <xf numFmtId="0" fontId="2" fillId="0" borderId="0"/>
  </cellStyleXfs>
  <cellXfs count="432">
    <xf numFmtId="0" fontId="0" fillId="0" borderId="0" xfId="0"/>
    <xf numFmtId="0" fontId="11" fillId="2" borderId="0" xfId="0" applyFont="1" applyFill="1" applyProtection="1">
      <protection locked="0"/>
    </xf>
    <xf numFmtId="0" fontId="9" fillId="2" borderId="0" xfId="0" applyFont="1" applyFill="1" applyProtection="1">
      <protection locked="0"/>
    </xf>
    <xf numFmtId="0" fontId="0" fillId="0" borderId="0" xfId="0" applyProtection="1">
      <protection locked="0"/>
    </xf>
    <xf numFmtId="0" fontId="12" fillId="2" borderId="0" xfId="0" applyFont="1" applyFill="1" applyProtection="1">
      <protection locked="0"/>
    </xf>
    <xf numFmtId="165" fontId="15" fillId="2" borderId="0" xfId="0" applyNumberFormat="1" applyFont="1" applyFill="1" applyAlignment="1" applyProtection="1">
      <alignment vertical="top"/>
      <protection locked="0"/>
    </xf>
    <xf numFmtId="0" fontId="0" fillId="2" borderId="0" xfId="0" applyFill="1" applyProtection="1">
      <protection locked="0"/>
    </xf>
    <xf numFmtId="0" fontId="0" fillId="2" borderId="0" xfId="0" applyFill="1" applyAlignment="1" applyProtection="1">
      <alignment horizontal="center"/>
      <protection locked="0"/>
    </xf>
    <xf numFmtId="49" fontId="9" fillId="2" borderId="0" xfId="0" applyNumberFormat="1" applyFont="1" applyFill="1" applyProtection="1">
      <protection locked="0"/>
    </xf>
    <xf numFmtId="0" fontId="12" fillId="2" borderId="0" xfId="20" applyFont="1" applyFill="1" applyProtection="1">
      <protection locked="0"/>
    </xf>
    <xf numFmtId="49" fontId="12" fillId="2" borderId="0" xfId="20" applyNumberFormat="1" applyFont="1" applyFill="1" applyProtection="1">
      <protection locked="0"/>
    </xf>
    <xf numFmtId="164" fontId="12" fillId="2" borderId="0" xfId="20" applyNumberFormat="1" applyFont="1" applyFill="1" applyProtection="1">
      <protection locked="0"/>
    </xf>
    <xf numFmtId="49" fontId="12" fillId="2" borderId="0" xfId="0" applyNumberFormat="1" applyFont="1" applyFill="1" applyProtection="1">
      <protection locked="0"/>
    </xf>
    <xf numFmtId="0" fontId="22" fillId="10" borderId="0" xfId="0" applyFont="1" applyFill="1" applyAlignment="1" applyProtection="1">
      <alignment horizontal="center" vertical="center" wrapText="1"/>
      <protection locked="0"/>
    </xf>
    <xf numFmtId="0" fontId="19" fillId="11" borderId="13" xfId="0" applyFont="1" applyFill="1" applyBorder="1" applyAlignment="1">
      <alignment horizontal="center" vertical="center" wrapText="1"/>
    </xf>
    <xf numFmtId="0" fontId="12" fillId="10" borderId="0" xfId="0" applyFont="1" applyFill="1" applyAlignment="1" applyProtection="1">
      <alignment vertical="top"/>
      <protection locked="0"/>
    </xf>
    <xf numFmtId="0" fontId="0" fillId="10" borderId="0" xfId="0" applyFill="1" applyAlignment="1" applyProtection="1">
      <alignment horizontal="center" vertical="top"/>
      <protection locked="0"/>
    </xf>
    <xf numFmtId="49" fontId="12" fillId="0" borderId="1" xfId="0" applyNumberFormat="1" applyFont="1" applyBorder="1" applyAlignment="1" applyProtection="1">
      <alignment horizontal="center" vertical="top" wrapText="1"/>
      <protection locked="0"/>
    </xf>
    <xf numFmtId="0" fontId="12" fillId="0" borderId="32" xfId="0" applyFont="1" applyBorder="1" applyAlignment="1" applyProtection="1">
      <alignment horizontal="center" vertical="top" wrapText="1"/>
      <protection locked="0"/>
    </xf>
    <xf numFmtId="49" fontId="12" fillId="0" borderId="34" xfId="0" applyNumberFormat="1" applyFont="1" applyBorder="1" applyAlignment="1" applyProtection="1">
      <alignment horizontal="center" vertical="top" wrapText="1"/>
      <protection locked="0"/>
    </xf>
    <xf numFmtId="1" fontId="12" fillId="0" borderId="35" xfId="0" applyNumberFormat="1" applyFont="1" applyBorder="1" applyAlignment="1" applyProtection="1">
      <alignment horizontal="center" vertical="top" wrapText="1"/>
      <protection locked="0"/>
    </xf>
    <xf numFmtId="49" fontId="12" fillId="0" borderId="33" xfId="0" applyNumberFormat="1" applyFont="1" applyBorder="1" applyAlignment="1" applyProtection="1">
      <alignment horizontal="center" vertical="top" wrapText="1"/>
      <protection locked="0"/>
    </xf>
    <xf numFmtId="49" fontId="12" fillId="0" borderId="35" xfId="0" applyNumberFormat="1" applyFont="1" applyBorder="1" applyAlignment="1" applyProtection="1">
      <alignment horizontal="center" vertical="top" wrapText="1"/>
      <protection locked="0"/>
    </xf>
    <xf numFmtId="1" fontId="12" fillId="0" borderId="19" xfId="0" applyNumberFormat="1" applyFont="1" applyBorder="1" applyAlignment="1" applyProtection="1">
      <alignment horizontal="center" vertical="top" wrapText="1"/>
      <protection locked="0"/>
    </xf>
    <xf numFmtId="49" fontId="12" fillId="0" borderId="11" xfId="0" applyNumberFormat="1" applyFont="1" applyBorder="1" applyAlignment="1" applyProtection="1">
      <alignment horizontal="center" vertical="top" wrapText="1"/>
      <protection locked="0"/>
    </xf>
    <xf numFmtId="0" fontId="0" fillId="10" borderId="0" xfId="0" applyFill="1" applyProtection="1">
      <protection locked="0"/>
    </xf>
    <xf numFmtId="1" fontId="12" fillId="0" borderId="33" xfId="0" applyNumberFormat="1" applyFont="1" applyBorder="1" applyAlignment="1" applyProtection="1">
      <alignment horizontal="center" vertical="top" wrapText="1"/>
      <protection locked="0"/>
    </xf>
    <xf numFmtId="0" fontId="0" fillId="13" borderId="0" xfId="0" applyFill="1" applyProtection="1">
      <protection locked="0"/>
    </xf>
    <xf numFmtId="49" fontId="24" fillId="13" borderId="0" xfId="0" applyNumberFormat="1" applyFont="1" applyFill="1" applyProtection="1">
      <protection locked="0"/>
    </xf>
    <xf numFmtId="0" fontId="0" fillId="13" borderId="0" xfId="0" applyFill="1" applyAlignment="1" applyProtection="1">
      <alignment horizontal="center"/>
      <protection locked="0"/>
    </xf>
    <xf numFmtId="0" fontId="24" fillId="13" borderId="0" xfId="0" applyFont="1" applyFill="1" applyAlignment="1" applyProtection="1">
      <alignment horizontal="center"/>
      <protection locked="0"/>
    </xf>
    <xf numFmtId="49" fontId="0" fillId="13" borderId="0" xfId="0" applyNumberFormat="1" applyFill="1" applyAlignment="1" applyProtection="1">
      <alignment horizontal="center"/>
      <protection locked="0"/>
    </xf>
    <xf numFmtId="1" fontId="0" fillId="13" borderId="0" xfId="0" applyNumberFormat="1" applyFill="1" applyAlignment="1" applyProtection="1">
      <alignment horizontal="center"/>
      <protection locked="0"/>
    </xf>
    <xf numFmtId="49" fontId="0" fillId="13" borderId="0" xfId="0" applyNumberFormat="1" applyFill="1" applyProtection="1">
      <protection locked="0"/>
    </xf>
    <xf numFmtId="0" fontId="18" fillId="0" borderId="0" xfId="0" applyFont="1" applyAlignment="1">
      <alignment vertical="center"/>
    </xf>
    <xf numFmtId="0" fontId="19" fillId="11" borderId="12" xfId="0" applyFont="1" applyFill="1" applyBorder="1" applyAlignment="1">
      <alignment horizontal="center" vertical="center" wrapText="1"/>
    </xf>
    <xf numFmtId="0" fontId="23" fillId="12" borderId="20" xfId="0" applyFont="1" applyFill="1" applyBorder="1" applyAlignment="1">
      <alignment horizontal="center" vertical="top" wrapText="1"/>
    </xf>
    <xf numFmtId="165" fontId="12" fillId="3" borderId="6" xfId="0" applyNumberFormat="1" applyFont="1" applyFill="1" applyBorder="1" applyAlignment="1">
      <alignment horizontal="center" vertical="top" wrapText="1"/>
    </xf>
    <xf numFmtId="0" fontId="0" fillId="13" borderId="0" xfId="0" applyFill="1"/>
    <xf numFmtId="165" fontId="0" fillId="13" borderId="4" xfId="0" applyNumberFormat="1" applyFill="1" applyBorder="1" applyAlignment="1">
      <alignment horizontal="center" vertical="top"/>
    </xf>
    <xf numFmtId="165" fontId="13" fillId="2" borderId="0" xfId="0" applyNumberFormat="1" applyFont="1" applyFill="1"/>
    <xf numFmtId="0" fontId="19" fillId="11" borderId="5"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9" fillId="11" borderId="14" xfId="0" applyFont="1" applyFill="1" applyBorder="1" applyAlignment="1">
      <alignment horizontal="center" vertical="center" wrapText="1"/>
    </xf>
    <xf numFmtId="0" fontId="23" fillId="12" borderId="21" xfId="0" applyFont="1" applyFill="1" applyBorder="1" applyAlignment="1">
      <alignment horizontal="center" vertical="top" wrapText="1"/>
    </xf>
    <xf numFmtId="0" fontId="23" fillId="12" borderId="22" xfId="0" applyFont="1" applyFill="1" applyBorder="1" applyAlignment="1">
      <alignment horizontal="center" vertical="top"/>
    </xf>
    <xf numFmtId="0" fontId="23" fillId="12" borderId="23" xfId="1" applyNumberFormat="1" applyFont="1" applyFill="1" applyBorder="1" applyAlignment="1" applyProtection="1">
      <alignment horizontal="center" vertical="top"/>
    </xf>
    <xf numFmtId="0" fontId="23" fillId="12" borderId="23" xfId="1" applyNumberFormat="1" applyFont="1" applyFill="1" applyBorder="1" applyAlignment="1" applyProtection="1">
      <alignment horizontal="center" vertical="top" wrapText="1"/>
    </xf>
    <xf numFmtId="0" fontId="23" fillId="12" borderId="24" xfId="0" applyFont="1" applyFill="1" applyBorder="1" applyAlignment="1">
      <alignment horizontal="center" vertical="top"/>
    </xf>
    <xf numFmtId="0" fontId="23" fillId="12" borderId="25" xfId="0" applyFont="1" applyFill="1" applyBorder="1" applyAlignment="1">
      <alignment horizontal="center" vertical="top"/>
    </xf>
    <xf numFmtId="0" fontId="29" fillId="0" borderId="0" xfId="0" applyFont="1"/>
    <xf numFmtId="0" fontId="0" fillId="2" borderId="0" xfId="0" applyFill="1"/>
    <xf numFmtId="0" fontId="27" fillId="0" borderId="0" xfId="0" applyFont="1"/>
    <xf numFmtId="0" fontId="27" fillId="0" borderId="0" xfId="0" applyFont="1" applyAlignment="1">
      <alignment horizontal="left"/>
    </xf>
    <xf numFmtId="0" fontId="30" fillId="0" borderId="0" xfId="0" applyFont="1" applyAlignment="1">
      <alignment horizontal="right" wrapText="1"/>
    </xf>
    <xf numFmtId="0" fontId="28" fillId="14" borderId="0" xfId="0" applyFont="1" applyFill="1" applyAlignment="1">
      <alignment horizontal="center" vertical="center" wrapText="1"/>
    </xf>
    <xf numFmtId="0" fontId="31" fillId="15" borderId="37" xfId="0" applyFont="1" applyFill="1" applyBorder="1" applyAlignment="1">
      <alignment horizontal="center" vertical="center" wrapText="1"/>
    </xf>
    <xf numFmtId="0" fontId="31" fillId="16" borderId="38" xfId="0" applyFont="1" applyFill="1" applyBorder="1" applyAlignment="1">
      <alignment vertical="center" wrapText="1"/>
    </xf>
    <xf numFmtId="0" fontId="31" fillId="16" borderId="47" xfId="0" applyFont="1" applyFill="1" applyBorder="1" applyAlignment="1">
      <alignment vertical="center" wrapText="1"/>
    </xf>
    <xf numFmtId="0" fontId="31" fillId="16" borderId="48" xfId="0" applyFont="1" applyFill="1" applyBorder="1" applyAlignment="1">
      <alignment vertical="center" wrapText="1"/>
    </xf>
    <xf numFmtId="0" fontId="0" fillId="0" borderId="0" xfId="0" applyAlignment="1">
      <alignment wrapText="1"/>
    </xf>
    <xf numFmtId="0" fontId="5" fillId="0" borderId="39" xfId="0" applyFont="1" applyBorder="1" applyAlignment="1">
      <alignment horizontal="center" vertical="top"/>
    </xf>
    <xf numFmtId="49" fontId="32" fillId="0" borderId="40" xfId="0" applyNumberFormat="1" applyFont="1" applyBorder="1" applyAlignment="1">
      <alignment horizontal="center" vertical="top"/>
    </xf>
    <xf numFmtId="49" fontId="32" fillId="0" borderId="41" xfId="0" applyNumberFormat="1" applyFont="1" applyBorder="1" applyAlignment="1">
      <alignment horizontal="center" vertical="top"/>
    </xf>
    <xf numFmtId="0" fontId="32" fillId="2" borderId="49" xfId="0" applyFont="1" applyFill="1" applyBorder="1" applyAlignment="1">
      <alignment horizontal="left" vertical="center" wrapText="1"/>
    </xf>
    <xf numFmtId="0" fontId="32" fillId="0" borderId="5" xfId="0" applyFont="1" applyBorder="1"/>
    <xf numFmtId="0" fontId="33" fillId="0" borderId="2" xfId="0" applyFont="1" applyBorder="1"/>
    <xf numFmtId="0" fontId="33" fillId="0" borderId="43" xfId="0" applyFont="1" applyBorder="1"/>
    <xf numFmtId="0" fontId="33" fillId="0" borderId="0" xfId="0" applyFont="1"/>
    <xf numFmtId="0" fontId="5" fillId="0" borderId="6" xfId="0" applyFont="1" applyBorder="1" applyAlignment="1">
      <alignment horizontal="center" vertical="top"/>
    </xf>
    <xf numFmtId="49" fontId="32" fillId="0" borderId="1" xfId="0" applyNumberFormat="1" applyFont="1" applyBorder="1" applyAlignment="1">
      <alignment horizontal="center" vertical="top"/>
    </xf>
    <xf numFmtId="49" fontId="32" fillId="0" borderId="42" xfId="0" applyNumberFormat="1" applyFont="1" applyBorder="1" applyAlignment="1">
      <alignment horizontal="center" vertical="top"/>
    </xf>
    <xf numFmtId="0" fontId="32" fillId="2" borderId="50" xfId="0" applyFont="1" applyFill="1" applyBorder="1" applyAlignment="1">
      <alignment horizontal="left" vertical="center" wrapText="1"/>
    </xf>
    <xf numFmtId="0" fontId="32" fillId="0" borderId="34" xfId="0" applyFont="1" applyBorder="1"/>
    <xf numFmtId="0" fontId="33" fillId="0" borderId="1" xfId="0" applyFont="1" applyBorder="1"/>
    <xf numFmtId="0" fontId="33" fillId="0" borderId="42" xfId="0" applyFont="1" applyBorder="1"/>
    <xf numFmtId="49" fontId="32" fillId="0" borderId="1" xfId="0" applyNumberFormat="1" applyFont="1" applyBorder="1" applyAlignment="1">
      <alignment horizontal="center"/>
    </xf>
    <xf numFmtId="49" fontId="32" fillId="0" borderId="42" xfId="0" applyNumberFormat="1" applyFont="1" applyBorder="1" applyAlignment="1">
      <alignment horizontal="center"/>
    </xf>
    <xf numFmtId="0" fontId="5" fillId="2" borderId="6" xfId="0" applyFont="1" applyFill="1" applyBorder="1" applyAlignment="1">
      <alignment horizontal="center" vertical="top"/>
    </xf>
    <xf numFmtId="49" fontId="32" fillId="2" borderId="1" xfId="0" applyNumberFormat="1" applyFont="1" applyFill="1" applyBorder="1" applyAlignment="1">
      <alignment horizontal="center" vertical="top"/>
    </xf>
    <xf numFmtId="0" fontId="32" fillId="17" borderId="34" xfId="0" applyFont="1" applyFill="1" applyBorder="1"/>
    <xf numFmtId="49" fontId="32" fillId="0" borderId="45" xfId="0" applyNumberFormat="1" applyFont="1" applyBorder="1" applyAlignment="1">
      <alignment horizontal="center" vertical="top"/>
    </xf>
    <xf numFmtId="49" fontId="32" fillId="0" borderId="46" xfId="0" applyNumberFormat="1" applyFont="1" applyBorder="1" applyAlignment="1">
      <alignment horizontal="center" vertical="top"/>
    </xf>
    <xf numFmtId="0" fontId="32" fillId="2" borderId="51" xfId="0" applyFont="1" applyFill="1" applyBorder="1" applyAlignment="1">
      <alignment horizontal="left" vertical="center" wrapText="1"/>
    </xf>
    <xf numFmtId="0" fontId="32" fillId="0" borderId="52" xfId="0" applyFont="1" applyBorder="1"/>
    <xf numFmtId="0" fontId="33" fillId="0" borderId="45" xfId="0" applyFont="1" applyBorder="1"/>
    <xf numFmtId="0" fontId="33" fillId="0" borderId="46" xfId="0" applyFont="1" applyBorder="1"/>
    <xf numFmtId="0" fontId="32" fillId="0" borderId="0" xfId="0" applyFont="1"/>
    <xf numFmtId="0" fontId="25" fillId="0" borderId="0" xfId="0" applyFont="1"/>
    <xf numFmtId="0" fontId="28" fillId="14" borderId="0" xfId="0" applyFont="1" applyFill="1" applyAlignment="1">
      <alignment horizontal="center" vertical="center"/>
    </xf>
    <xf numFmtId="0" fontId="26" fillId="0" borderId="0" xfId="0" applyFont="1" applyAlignment="1">
      <alignment horizontal="center" vertical="top"/>
    </xf>
    <xf numFmtId="49" fontId="29" fillId="0" borderId="0" xfId="0" applyNumberFormat="1" applyFont="1" applyAlignment="1">
      <alignment horizontal="center" vertical="top"/>
    </xf>
    <xf numFmtId="49" fontId="29" fillId="0" borderId="0" xfId="0" applyNumberFormat="1" applyFont="1" applyAlignment="1">
      <alignment horizontal="center"/>
    </xf>
    <xf numFmtId="0" fontId="28" fillId="18" borderId="0" xfId="0" applyFont="1" applyFill="1" applyAlignment="1">
      <alignment horizontal="center" vertical="center" wrapText="1"/>
    </xf>
    <xf numFmtId="0" fontId="28" fillId="19" borderId="0" xfId="0" applyFont="1" applyFill="1" applyAlignment="1">
      <alignment horizontal="center" vertical="center" wrapText="1"/>
    </xf>
    <xf numFmtId="165" fontId="15" fillId="2" borderId="0" xfId="0" applyNumberFormat="1" applyFont="1" applyFill="1" applyAlignment="1">
      <alignment vertical="top"/>
    </xf>
    <xf numFmtId="0" fontId="19" fillId="8" borderId="7" xfId="0" applyFont="1" applyFill="1" applyBorder="1" applyAlignment="1">
      <alignment horizontal="center" vertical="center" wrapText="1"/>
    </xf>
    <xf numFmtId="0" fontId="19" fillId="9" borderId="7" xfId="0" applyFont="1" applyFill="1" applyBorder="1" applyAlignment="1">
      <alignment horizontal="center" vertical="center" wrapText="1"/>
    </xf>
    <xf numFmtId="0" fontId="19" fillId="11" borderId="15"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11" borderId="16" xfId="0" applyFont="1" applyFill="1" applyBorder="1" applyAlignment="1">
      <alignment horizontal="center" vertical="center" wrapText="1"/>
    </xf>
    <xf numFmtId="0" fontId="19" fillId="11" borderId="0" xfId="0" applyFont="1" applyFill="1" applyAlignment="1">
      <alignment horizontal="center" vertical="center" wrapText="1"/>
    </xf>
    <xf numFmtId="0" fontId="19" fillId="11" borderId="17" xfId="0" applyFont="1" applyFill="1" applyBorder="1" applyAlignment="1">
      <alignment horizontal="center" vertical="center" wrapText="1"/>
    </xf>
    <xf numFmtId="0" fontId="19" fillId="11" borderId="18" xfId="0" applyFont="1" applyFill="1" applyBorder="1" applyAlignment="1">
      <alignment horizontal="center" vertical="center" wrapText="1"/>
    </xf>
    <xf numFmtId="0" fontId="19" fillId="11" borderId="19" xfId="0" applyFont="1" applyFill="1" applyBorder="1" applyAlignment="1">
      <alignment horizontal="center" vertical="center" wrapText="1"/>
    </xf>
    <xf numFmtId="0" fontId="23" fillId="12" borderId="23" xfId="0" applyFont="1" applyFill="1" applyBorder="1" applyAlignment="1">
      <alignment horizontal="center" vertical="top"/>
    </xf>
    <xf numFmtId="0" fontId="23" fillId="12" borderId="26" xfId="0" applyFont="1" applyFill="1" applyBorder="1" applyAlignment="1">
      <alignment horizontal="center" vertical="top"/>
    </xf>
    <xf numFmtId="0" fontId="23" fillId="12" borderId="27" xfId="0" applyFont="1" applyFill="1" applyBorder="1" applyAlignment="1">
      <alignment horizontal="center" vertical="top"/>
    </xf>
    <xf numFmtId="0" fontId="23" fillId="12" borderId="28" xfId="0" applyFont="1" applyFill="1" applyBorder="1" applyAlignment="1">
      <alignment horizontal="center" vertical="top"/>
    </xf>
    <xf numFmtId="0" fontId="23" fillId="12" borderId="29" xfId="0" applyFont="1" applyFill="1" applyBorder="1" applyAlignment="1">
      <alignment horizontal="center" vertical="top"/>
    </xf>
    <xf numFmtId="0" fontId="23" fillId="12" borderId="30" xfId="0" applyFont="1" applyFill="1" applyBorder="1" applyAlignment="1">
      <alignment horizontal="center" vertical="top"/>
    </xf>
    <xf numFmtId="0" fontId="23" fillId="12" borderId="31" xfId="0" applyFont="1" applyFill="1" applyBorder="1" applyAlignment="1">
      <alignment horizontal="center" vertical="top"/>
    </xf>
    <xf numFmtId="0" fontId="9" fillId="2" borderId="0" xfId="0" applyFont="1" applyFill="1"/>
    <xf numFmtId="0" fontId="12" fillId="2" borderId="0" xfId="20" applyFont="1" applyFill="1"/>
    <xf numFmtId="0" fontId="14" fillId="7" borderId="7" xfId="0" applyFont="1" applyFill="1" applyBorder="1" applyAlignment="1">
      <alignment horizontal="center" vertical="center" wrapText="1"/>
    </xf>
    <xf numFmtId="0" fontId="21" fillId="6" borderId="11" xfId="0" applyFont="1" applyFill="1" applyBorder="1" applyAlignment="1">
      <alignment horizontal="center" vertical="center" wrapText="1"/>
    </xf>
    <xf numFmtId="0" fontId="21" fillId="7" borderId="11" xfId="0" applyFont="1" applyFill="1" applyBorder="1" applyAlignment="1">
      <alignment horizontal="center" vertical="center" wrapText="1"/>
    </xf>
    <xf numFmtId="0" fontId="23" fillId="6" borderId="53" xfId="0" applyFont="1" applyFill="1" applyBorder="1" applyAlignment="1">
      <alignment horizontal="center" vertical="top"/>
    </xf>
    <xf numFmtId="2" fontId="12" fillId="5" borderId="11" xfId="0" applyNumberFormat="1" applyFont="1" applyFill="1" applyBorder="1" applyAlignment="1">
      <alignment vertical="top" wrapText="1"/>
    </xf>
    <xf numFmtId="2" fontId="12" fillId="5" borderId="31" xfId="0" applyNumberFormat="1" applyFont="1" applyFill="1" applyBorder="1" applyAlignment="1">
      <alignment vertical="top" wrapText="1"/>
    </xf>
    <xf numFmtId="2" fontId="12" fillId="5" borderId="19" xfId="0" applyNumberFormat="1" applyFont="1" applyFill="1" applyBorder="1" applyAlignment="1">
      <alignment vertical="top" wrapText="1"/>
    </xf>
    <xf numFmtId="0" fontId="0" fillId="3" borderId="0" xfId="0" applyFill="1"/>
    <xf numFmtId="0" fontId="25" fillId="21" borderId="1" xfId="0" applyFont="1" applyFill="1" applyBorder="1" applyAlignment="1">
      <alignment wrapText="1"/>
    </xf>
    <xf numFmtId="0" fontId="25" fillId="21" borderId="1" xfId="0" applyFont="1" applyFill="1" applyBorder="1"/>
    <xf numFmtId="0" fontId="0" fillId="0" borderId="1" xfId="0" applyBorder="1" applyAlignment="1">
      <alignment wrapText="1"/>
    </xf>
    <xf numFmtId="0" fontId="0" fillId="22" borderId="1" xfId="0" applyFill="1" applyBorder="1" applyAlignment="1">
      <alignment wrapText="1"/>
    </xf>
    <xf numFmtId="0" fontId="34" fillId="0" borderId="1" xfId="0" applyFont="1" applyBorder="1"/>
    <xf numFmtId="0" fontId="0" fillId="2" borderId="1" xfId="0" applyFill="1" applyBorder="1" applyAlignment="1">
      <alignment wrapText="1"/>
    </xf>
    <xf numFmtId="0" fontId="0" fillId="0" borderId="1" xfId="0" applyBorder="1"/>
    <xf numFmtId="0" fontId="0" fillId="22" borderId="1" xfId="0" applyFill="1" applyBorder="1"/>
    <xf numFmtId="0" fontId="0" fillId="17" borderId="1" xfId="0" applyFill="1" applyBorder="1" applyAlignment="1">
      <alignment wrapText="1"/>
    </xf>
    <xf numFmtId="0" fontId="0" fillId="0" borderId="1" xfId="0" applyBorder="1" applyAlignment="1">
      <alignment vertical="center" wrapText="1"/>
    </xf>
    <xf numFmtId="0" fontId="0" fillId="0" borderId="1" xfId="0" applyBorder="1" applyAlignment="1">
      <alignment vertical="center"/>
    </xf>
    <xf numFmtId="0" fontId="0" fillId="2" borderId="0" xfId="0" applyFill="1" applyAlignment="1">
      <alignment vertical="center"/>
    </xf>
    <xf numFmtId="0" fontId="0" fillId="0" borderId="0" xfId="0" applyAlignment="1">
      <alignment vertical="center"/>
    </xf>
    <xf numFmtId="0" fontId="0" fillId="5" borderId="1" xfId="0" applyFill="1" applyBorder="1" applyAlignment="1">
      <alignment wrapText="1"/>
    </xf>
    <xf numFmtId="0" fontId="0" fillId="23" borderId="1" xfId="0" applyFill="1" applyBorder="1" applyAlignment="1">
      <alignment wrapText="1"/>
    </xf>
    <xf numFmtId="0" fontId="0" fillId="2" borderId="0" xfId="0" applyFill="1" applyAlignment="1">
      <alignment wrapText="1"/>
    </xf>
    <xf numFmtId="0" fontId="0" fillId="2" borderId="0" xfId="0" applyFill="1" applyAlignment="1">
      <alignment horizontal="left"/>
    </xf>
    <xf numFmtId="165" fontId="27" fillId="2" borderId="0" xfId="0" applyNumberFormat="1" applyFont="1" applyFill="1"/>
    <xf numFmtId="0" fontId="38" fillId="2" borderId="0" xfId="0" applyFont="1" applyFill="1"/>
    <xf numFmtId="0" fontId="27" fillId="2" borderId="0" xfId="0" applyFont="1" applyFill="1"/>
    <xf numFmtId="0" fontId="39" fillId="2" borderId="55" xfId="0" applyFont="1" applyFill="1" applyBorder="1" applyAlignment="1">
      <alignment horizontal="center" vertical="center" wrapText="1"/>
    </xf>
    <xf numFmtId="0" fontId="39" fillId="2" borderId="56" xfId="0" applyFont="1" applyFill="1" applyBorder="1" applyAlignment="1">
      <alignment horizontal="center" vertical="center" wrapText="1"/>
    </xf>
    <xf numFmtId="0" fontId="39" fillId="2" borderId="57" xfId="0" applyFont="1" applyFill="1" applyBorder="1" applyAlignment="1">
      <alignment horizontal="center" vertical="center" wrapText="1"/>
    </xf>
    <xf numFmtId="0" fontId="39" fillId="2" borderId="0" xfId="0" applyFont="1" applyFill="1" applyAlignment="1">
      <alignment horizontal="center" vertical="center" wrapText="1"/>
    </xf>
    <xf numFmtId="0" fontId="40" fillId="2" borderId="0" xfId="0" applyFont="1" applyFill="1" applyAlignment="1">
      <alignment horizontal="center" vertical="center" wrapText="1"/>
    </xf>
    <xf numFmtId="0" fontId="39" fillId="2" borderId="37" xfId="0" applyFont="1" applyFill="1" applyBorder="1" applyAlignment="1">
      <alignment horizontal="center" vertical="center" wrapText="1"/>
    </xf>
    <xf numFmtId="165" fontId="41" fillId="2" borderId="0" xfId="0" applyNumberFormat="1" applyFont="1" applyFill="1" applyAlignment="1">
      <alignment horizontal="left"/>
    </xf>
    <xf numFmtId="0" fontId="42" fillId="2" borderId="0" xfId="0" applyFont="1" applyFill="1" applyAlignment="1">
      <alignment horizontal="center" vertical="center"/>
    </xf>
    <xf numFmtId="0" fontId="42" fillId="2" borderId="0" xfId="0" applyFont="1" applyFill="1" applyAlignment="1">
      <alignment horizontal="center" vertical="center" wrapText="1"/>
    </xf>
    <xf numFmtId="0" fontId="39" fillId="2" borderId="56" xfId="0" applyFont="1" applyFill="1" applyBorder="1" applyAlignment="1">
      <alignment horizontal="center"/>
    </xf>
    <xf numFmtId="0" fontId="39" fillId="2" borderId="57" xfId="0" applyFont="1" applyFill="1" applyBorder="1" applyAlignment="1">
      <alignment horizontal="center"/>
    </xf>
    <xf numFmtId="0" fontId="39" fillId="2" borderId="0" xfId="0" applyFont="1" applyFill="1" applyAlignment="1">
      <alignment horizontal="center" vertical="center"/>
    </xf>
    <xf numFmtId="0" fontId="40" fillId="2" borderId="0" xfId="0" applyFont="1" applyFill="1" applyAlignment="1">
      <alignment horizontal="center" vertical="center"/>
    </xf>
    <xf numFmtId="0" fontId="25" fillId="2" borderId="0" xfId="0" applyFont="1" applyFill="1" applyAlignment="1">
      <alignment wrapText="1"/>
    </xf>
    <xf numFmtId="0" fontId="34" fillId="2" borderId="0" xfId="0" applyFont="1" applyFill="1"/>
    <xf numFmtId="0" fontId="44" fillId="2" borderId="0" xfId="0" applyFont="1" applyFill="1"/>
    <xf numFmtId="0" fontId="45" fillId="2" borderId="59" xfId="0" applyFont="1" applyFill="1" applyBorder="1" applyAlignment="1">
      <alignment horizontal="center" vertical="top"/>
    </xf>
    <xf numFmtId="0" fontId="46" fillId="2" borderId="59" xfId="0" applyFont="1" applyFill="1" applyBorder="1" applyAlignment="1">
      <alignment horizontal="center" vertical="top"/>
    </xf>
    <xf numFmtId="0" fontId="46" fillId="2" borderId="60" xfId="0" applyFont="1" applyFill="1" applyBorder="1" applyAlignment="1">
      <alignment horizontal="center" vertical="top"/>
    </xf>
    <xf numFmtId="0" fontId="48" fillId="0" borderId="0" xfId="0" applyFont="1" applyAlignment="1">
      <alignment wrapText="1"/>
    </xf>
    <xf numFmtId="0" fontId="49" fillId="2" borderId="0" xfId="0" applyFont="1" applyFill="1"/>
    <xf numFmtId="0" fontId="50" fillId="2" borderId="0" xfId="0" applyFont="1" applyFill="1" applyAlignment="1">
      <alignment horizontal="center" wrapText="1"/>
    </xf>
    <xf numFmtId="0" fontId="52" fillId="2" borderId="0" xfId="0" applyFont="1" applyFill="1"/>
    <xf numFmtId="0" fontId="51" fillId="2" borderId="0" xfId="0" applyFont="1" applyFill="1" applyAlignment="1">
      <alignment horizontal="center" wrapText="1"/>
    </xf>
    <xf numFmtId="0" fontId="49" fillId="2" borderId="0" xfId="0" applyFont="1" applyFill="1" applyAlignment="1">
      <alignment horizontal="center"/>
    </xf>
    <xf numFmtId="0" fontId="43" fillId="2" borderId="0" xfId="0" applyFont="1" applyFill="1" applyAlignment="1">
      <alignment horizontal="center" wrapText="1"/>
    </xf>
    <xf numFmtId="0" fontId="43" fillId="2" borderId="0" xfId="0" applyFont="1" applyFill="1"/>
    <xf numFmtId="0" fontId="53" fillId="2" borderId="0" xfId="0" applyFont="1" applyFill="1" applyAlignment="1">
      <alignment horizontal="center" vertical="top"/>
    </xf>
    <xf numFmtId="0" fontId="54" fillId="2" borderId="0" xfId="0" applyFont="1" applyFill="1" applyAlignment="1">
      <alignment horizontal="center" vertical="top" wrapText="1"/>
    </xf>
    <xf numFmtId="0" fontId="55" fillId="2" borderId="0" xfId="0" applyFont="1" applyFill="1"/>
    <xf numFmtId="0" fontId="55" fillId="2" borderId="0" xfId="0" applyFont="1" applyFill="1" applyAlignment="1">
      <alignment vertical="top" wrapText="1"/>
    </xf>
    <xf numFmtId="0" fontId="49" fillId="2" borderId="0" xfId="0" applyFont="1" applyFill="1" applyAlignment="1">
      <alignment horizontal="center" vertical="top"/>
    </xf>
    <xf numFmtId="0" fontId="55" fillId="2" borderId="0" xfId="0" applyFont="1" applyFill="1" applyAlignment="1">
      <alignment horizontal="center" vertical="top" wrapText="1"/>
    </xf>
    <xf numFmtId="0" fontId="57" fillId="2" borderId="0" xfId="0" applyFont="1" applyFill="1" applyAlignment="1">
      <alignment horizontal="center" wrapText="1"/>
    </xf>
    <xf numFmtId="0" fontId="58" fillId="2" borderId="63" xfId="0" applyFont="1" applyFill="1" applyBorder="1" applyAlignment="1">
      <alignment horizontal="center" wrapText="1"/>
    </xf>
    <xf numFmtId="0" fontId="58" fillId="2" borderId="64" xfId="0" applyFont="1" applyFill="1" applyBorder="1" applyAlignment="1">
      <alignment horizontal="center" wrapText="1"/>
    </xf>
    <xf numFmtId="0" fontId="56" fillId="2" borderId="63" xfId="0" applyFont="1" applyFill="1" applyBorder="1" applyAlignment="1">
      <alignment horizontal="center" wrapText="1"/>
    </xf>
    <xf numFmtId="0" fontId="56" fillId="2" borderId="65" xfId="0" applyFont="1" applyFill="1" applyBorder="1" applyAlignment="1">
      <alignment horizontal="center" wrapText="1"/>
    </xf>
    <xf numFmtId="0" fontId="56" fillId="2" borderId="64" xfId="0" applyFont="1" applyFill="1" applyBorder="1" applyAlignment="1">
      <alignment horizontal="center" wrapText="1"/>
    </xf>
    <xf numFmtId="0" fontId="56" fillId="2" borderId="0" xfId="0" applyFont="1" applyFill="1" applyAlignment="1">
      <alignment horizontal="center" wrapText="1"/>
    </xf>
    <xf numFmtId="0" fontId="56" fillId="2" borderId="37" xfId="0" applyFont="1" applyFill="1" applyBorder="1" applyAlignment="1">
      <alignment horizontal="center" wrapText="1"/>
    </xf>
    <xf numFmtId="0" fontId="59" fillId="2" borderId="0" xfId="0" applyFont="1" applyFill="1" applyAlignment="1">
      <alignment wrapText="1"/>
    </xf>
    <xf numFmtId="0" fontId="57" fillId="2" borderId="66" xfId="0" applyFont="1" applyFill="1" applyBorder="1" applyAlignment="1">
      <alignment horizontal="center" wrapText="1"/>
    </xf>
    <xf numFmtId="0" fontId="57" fillId="2" borderId="55" xfId="0" applyFont="1" applyFill="1" applyBorder="1" applyAlignment="1">
      <alignment horizontal="center" wrapText="1"/>
    </xf>
    <xf numFmtId="0" fontId="57" fillId="2" borderId="56" xfId="0" applyFont="1" applyFill="1" applyBorder="1" applyAlignment="1">
      <alignment horizontal="center" wrapText="1"/>
    </xf>
    <xf numFmtId="0" fontId="57" fillId="2" borderId="57" xfId="0" applyFont="1" applyFill="1" applyBorder="1" applyAlignment="1">
      <alignment horizontal="center" wrapText="1"/>
    </xf>
    <xf numFmtId="165" fontId="27" fillId="2" borderId="6" xfId="0" applyNumberFormat="1" applyFont="1" applyFill="1" applyBorder="1" applyAlignment="1">
      <alignment horizontal="center"/>
    </xf>
    <xf numFmtId="0" fontId="34" fillId="2" borderId="1" xfId="0" applyFont="1" applyFill="1" applyBorder="1"/>
    <xf numFmtId="0" fontId="34" fillId="2" borderId="42" xfId="0" applyFont="1" applyFill="1" applyBorder="1"/>
    <xf numFmtId="0" fontId="38" fillId="2" borderId="12" xfId="0" applyFont="1" applyFill="1" applyBorder="1"/>
    <xf numFmtId="0" fontId="38" fillId="2" borderId="43" xfId="0" applyFont="1" applyFill="1" applyBorder="1"/>
    <xf numFmtId="0" fontId="34" fillId="2" borderId="12" xfId="0" applyFont="1" applyFill="1" applyBorder="1"/>
    <xf numFmtId="0" fontId="34" fillId="2" borderId="2" xfId="0" applyFont="1" applyFill="1" applyBorder="1"/>
    <xf numFmtId="0" fontId="34" fillId="2" borderId="43" xfId="0" applyFont="1" applyFill="1" applyBorder="1"/>
    <xf numFmtId="0" fontId="34" fillId="2" borderId="58" xfId="0" applyFont="1" applyFill="1" applyBorder="1"/>
    <xf numFmtId="0" fontId="34" fillId="0" borderId="58" xfId="0" applyFont="1" applyBorder="1" applyAlignment="1">
      <alignment vertical="center"/>
    </xf>
    <xf numFmtId="0" fontId="60" fillId="2" borderId="39" xfId="0" applyFont="1" applyFill="1" applyBorder="1"/>
    <xf numFmtId="0" fontId="60" fillId="2" borderId="40" xfId="0" applyFont="1" applyFill="1" applyBorder="1"/>
    <xf numFmtId="0" fontId="60" fillId="2" borderId="41" xfId="0" applyFont="1" applyFill="1" applyBorder="1"/>
    <xf numFmtId="0" fontId="60" fillId="2" borderId="58" xfId="0" applyFont="1" applyFill="1" applyBorder="1"/>
    <xf numFmtId="0" fontId="34" fillId="2" borderId="67" xfId="0" applyFont="1" applyFill="1" applyBorder="1"/>
    <xf numFmtId="0" fontId="34" fillId="0" borderId="68" xfId="0" applyFont="1" applyBorder="1" applyAlignment="1">
      <alignment vertical="center"/>
    </xf>
    <xf numFmtId="0" fontId="60" fillId="2" borderId="6" xfId="0" applyFont="1" applyFill="1" applyBorder="1"/>
    <xf numFmtId="0" fontId="60" fillId="2" borderId="1" xfId="0" applyFont="1" applyFill="1" applyBorder="1"/>
    <xf numFmtId="0" fontId="60" fillId="2" borderId="42" xfId="0" applyFont="1" applyFill="1" applyBorder="1"/>
    <xf numFmtId="0" fontId="60" fillId="2" borderId="0" xfId="0" applyFont="1" applyFill="1"/>
    <xf numFmtId="0" fontId="34" fillId="2" borderId="68" xfId="0" applyFont="1" applyFill="1" applyBorder="1" applyAlignment="1">
      <alignment vertical="center"/>
    </xf>
    <xf numFmtId="165" fontId="27" fillId="2" borderId="44" xfId="0" applyNumberFormat="1" applyFont="1" applyFill="1" applyBorder="1" applyAlignment="1">
      <alignment horizontal="center"/>
    </xf>
    <xf numFmtId="0" fontId="34" fillId="2" borderId="45" xfId="0" applyFont="1" applyFill="1" applyBorder="1"/>
    <xf numFmtId="0" fontId="34" fillId="2" borderId="46" xfId="0" applyFont="1" applyFill="1" applyBorder="1"/>
    <xf numFmtId="0" fontId="34" fillId="0" borderId="61" xfId="0" applyFont="1" applyBorder="1" applyAlignment="1">
      <alignment vertical="center"/>
    </xf>
    <xf numFmtId="0" fontId="60" fillId="2" borderId="44" xfId="0" applyFont="1" applyFill="1" applyBorder="1"/>
    <xf numFmtId="0" fontId="60" fillId="2" borderId="45" xfId="0" applyFont="1" applyFill="1" applyBorder="1"/>
    <xf numFmtId="0" fontId="60" fillId="2" borderId="46" xfId="0" applyFont="1" applyFill="1" applyBorder="1"/>
    <xf numFmtId="0" fontId="39" fillId="2" borderId="56" xfId="0" applyFont="1" applyFill="1" applyBorder="1" applyAlignment="1">
      <alignment horizontal="center" wrapText="1"/>
    </xf>
    <xf numFmtId="3" fontId="12" fillId="2" borderId="1" xfId="1" applyNumberFormat="1" applyFont="1" applyFill="1" applyBorder="1" applyAlignment="1" applyProtection="1">
      <alignment horizontal="center" vertical="top" wrapText="1"/>
      <protection locked="0"/>
    </xf>
    <xf numFmtId="164" fontId="12" fillId="2" borderId="1" xfId="0" applyNumberFormat="1" applyFont="1" applyFill="1" applyBorder="1" applyAlignment="1" applyProtection="1">
      <alignment horizontal="center" vertical="top" wrapText="1"/>
      <protection locked="0"/>
    </xf>
    <xf numFmtId="2" fontId="12" fillId="2" borderId="32" xfId="0" applyNumberFormat="1" applyFont="1" applyFill="1" applyBorder="1" applyAlignment="1" applyProtection="1">
      <alignment horizontal="center" vertical="top" wrapText="1"/>
      <protection locked="0"/>
    </xf>
    <xf numFmtId="164" fontId="12" fillId="2" borderId="2" xfId="0" applyNumberFormat="1" applyFont="1" applyFill="1" applyBorder="1" applyAlignment="1" applyProtection="1">
      <alignment horizontal="center" vertical="top" wrapText="1"/>
      <protection locked="0"/>
    </xf>
    <xf numFmtId="2" fontId="12" fillId="2" borderId="14" xfId="0" applyNumberFormat="1" applyFont="1" applyFill="1" applyBorder="1" applyAlignment="1" applyProtection="1">
      <alignment horizontal="center" vertical="top" wrapText="1"/>
      <protection locked="0"/>
    </xf>
    <xf numFmtId="0" fontId="8" fillId="2" borderId="0" xfId="6" applyFill="1" applyAlignment="1" applyProtection="1"/>
    <xf numFmtId="0" fontId="59" fillId="2" borderId="0" xfId="0" applyFont="1" applyFill="1"/>
    <xf numFmtId="0" fontId="63" fillId="2" borderId="0" xfId="0" applyFont="1" applyFill="1" applyAlignment="1">
      <alignment horizontal="center" vertical="top" wrapText="1"/>
    </xf>
    <xf numFmtId="0" fontId="67" fillId="2" borderId="0" xfId="0" applyFont="1" applyFill="1" applyAlignment="1">
      <alignment vertical="top" wrapText="1"/>
    </xf>
    <xf numFmtId="0" fontId="67" fillId="2" borderId="0" xfId="0" applyFont="1" applyFill="1" applyAlignment="1">
      <alignment horizontal="left" vertical="top" wrapText="1"/>
    </xf>
    <xf numFmtId="0" fontId="71" fillId="2" borderId="0" xfId="0" applyFont="1" applyFill="1"/>
    <xf numFmtId="0" fontId="27" fillId="2" borderId="0" xfId="0" applyFont="1" applyFill="1" applyAlignment="1">
      <alignment horizontal="center"/>
    </xf>
    <xf numFmtId="0" fontId="27" fillId="2" borderId="0" xfId="0" applyFont="1" applyFill="1" applyAlignment="1">
      <alignment horizontal="left"/>
    </xf>
    <xf numFmtId="0" fontId="27" fillId="2" borderId="0" xfId="0" applyFont="1" applyFill="1" applyAlignment="1">
      <alignment horizontal="center" vertical="top"/>
    </xf>
    <xf numFmtId="0" fontId="0" fillId="2" borderId="0" xfId="0" applyFill="1" applyAlignment="1">
      <alignment vertical="top"/>
    </xf>
    <xf numFmtId="0" fontId="75" fillId="2" borderId="0" xfId="0" applyFont="1" applyFill="1"/>
    <xf numFmtId="0" fontId="72" fillId="2" borderId="0" xfId="0" applyFont="1" applyFill="1"/>
    <xf numFmtId="0" fontId="77" fillId="2" borderId="0" xfId="0" applyFont="1" applyFill="1" applyAlignment="1">
      <alignment horizontal="center" vertical="top" wrapText="1"/>
    </xf>
    <xf numFmtId="0" fontId="80" fillId="2" borderId="0" xfId="0" applyFont="1" applyFill="1" applyAlignment="1">
      <alignment horizontal="left" vertical="top" wrapText="1"/>
    </xf>
    <xf numFmtId="0" fontId="64" fillId="2" borderId="0" xfId="0" applyFont="1" applyFill="1" applyAlignment="1">
      <alignment horizontal="left" vertical="top" wrapText="1"/>
    </xf>
    <xf numFmtId="0" fontId="84" fillId="2" borderId="0" xfId="0" applyFont="1" applyFill="1"/>
    <xf numFmtId="0" fontId="59" fillId="2" borderId="0" xfId="0" applyFont="1" applyFill="1" applyAlignment="1">
      <alignment horizontal="left" vertical="top" wrapText="1"/>
    </xf>
    <xf numFmtId="0" fontId="71" fillId="2" borderId="0" xfId="0" applyFont="1" applyFill="1" applyAlignment="1">
      <alignment horizontal="left"/>
    </xf>
    <xf numFmtId="0" fontId="0" fillId="2" borderId="0" xfId="0" applyFill="1" applyAlignment="1">
      <alignment horizontal="center"/>
    </xf>
    <xf numFmtId="0" fontId="13" fillId="2" borderId="0" xfId="0" applyFont="1" applyFill="1"/>
    <xf numFmtId="0" fontId="13" fillId="2" borderId="0" xfId="0" applyFont="1" applyFill="1" applyAlignment="1">
      <alignment horizontal="left" vertical="center" indent="8"/>
    </xf>
    <xf numFmtId="0" fontId="0" fillId="0" borderId="0" xfId="0" applyAlignment="1">
      <alignment horizontal="center"/>
    </xf>
    <xf numFmtId="3" fontId="12" fillId="0" borderId="1" xfId="21" applyNumberFormat="1" applyFont="1" applyFill="1" applyBorder="1" applyAlignment="1" applyProtection="1">
      <alignment horizontal="center" vertical="top" wrapText="1"/>
      <protection locked="0"/>
    </xf>
    <xf numFmtId="14" fontId="12" fillId="0" borderId="1" xfId="0" applyNumberFormat="1" applyFont="1" applyBorder="1" applyAlignment="1" applyProtection="1">
      <alignment horizontal="center" vertical="top" wrapText="1"/>
      <protection locked="0"/>
    </xf>
    <xf numFmtId="164" fontId="12" fillId="0" borderId="33" xfId="0" applyNumberFormat="1" applyFont="1" applyBorder="1" applyAlignment="1" applyProtection="1">
      <alignment horizontal="center" vertical="top" wrapText="1"/>
      <protection locked="0"/>
    </xf>
    <xf numFmtId="164" fontId="12" fillId="0" borderId="36" xfId="0" applyNumberFormat="1" applyFont="1" applyBorder="1" applyAlignment="1" applyProtection="1">
      <alignment horizontal="center" vertical="top" wrapText="1"/>
      <protection locked="0"/>
    </xf>
    <xf numFmtId="164" fontId="12" fillId="0" borderId="11" xfId="0" applyNumberFormat="1" applyFont="1" applyBorder="1" applyAlignment="1" applyProtection="1">
      <alignment horizontal="center" vertical="top" wrapText="1"/>
      <protection locked="0"/>
    </xf>
    <xf numFmtId="49" fontId="12" fillId="0" borderId="13" xfId="0" applyNumberFormat="1" applyFont="1" applyBorder="1" applyAlignment="1" applyProtection="1">
      <alignment horizontal="center" vertical="top" wrapText="1"/>
      <protection locked="0"/>
    </xf>
    <xf numFmtId="2" fontId="12" fillId="0" borderId="33" xfId="0" applyNumberFormat="1" applyFont="1" applyBorder="1" applyAlignment="1" applyProtection="1">
      <alignment horizontal="center" vertical="top" wrapText="1"/>
      <protection locked="0"/>
    </xf>
    <xf numFmtId="164" fontId="12" fillId="0" borderId="1" xfId="0" applyNumberFormat="1" applyFont="1" applyBorder="1" applyAlignment="1" applyProtection="1">
      <alignment horizontal="center" vertical="top" wrapText="1"/>
      <protection locked="0"/>
    </xf>
    <xf numFmtId="2" fontId="12" fillId="0" borderId="32" xfId="0" applyNumberFormat="1" applyFont="1" applyBorder="1" applyAlignment="1" applyProtection="1">
      <alignment horizontal="center" vertical="top" wrapText="1"/>
      <protection locked="0"/>
    </xf>
    <xf numFmtId="0" fontId="21" fillId="2" borderId="54" xfId="0" applyFont="1" applyFill="1" applyBorder="1" applyAlignment="1">
      <alignment horizontal="center" vertical="center" wrapText="1"/>
    </xf>
    <xf numFmtId="0" fontId="12" fillId="2" borderId="0" xfId="0" applyFont="1" applyFill="1" applyAlignment="1">
      <alignment textRotation="90" wrapText="1"/>
    </xf>
    <xf numFmtId="0" fontId="12" fillId="2" borderId="0" xfId="0" applyFont="1" applyFill="1" applyAlignment="1">
      <alignment vertical="top"/>
    </xf>
    <xf numFmtId="167" fontId="27" fillId="2" borderId="0" xfId="0" applyNumberFormat="1" applyFont="1" applyFill="1"/>
    <xf numFmtId="165" fontId="0" fillId="0" borderId="0" xfId="0" applyNumberFormat="1"/>
    <xf numFmtId="0" fontId="0" fillId="24" borderId="0" xfId="0" applyFill="1"/>
    <xf numFmtId="0" fontId="60" fillId="2" borderId="68" xfId="0" applyFont="1" applyFill="1" applyBorder="1"/>
    <xf numFmtId="0" fontId="60" fillId="2" borderId="61" xfId="0" applyFont="1" applyFill="1" applyBorder="1"/>
    <xf numFmtId="9" fontId="23" fillId="12" borderId="22" xfId="0" applyNumberFormat="1" applyFont="1" applyFill="1" applyBorder="1" applyAlignment="1">
      <alignment horizontal="center" vertical="top"/>
    </xf>
    <xf numFmtId="14" fontId="23" fillId="12" borderId="24" xfId="0" applyNumberFormat="1" applyFont="1" applyFill="1" applyBorder="1" applyAlignment="1">
      <alignment horizontal="center" vertical="top"/>
    </xf>
    <xf numFmtId="8" fontId="23" fillId="12" borderId="27" xfId="0" applyNumberFormat="1" applyFont="1" applyFill="1" applyBorder="1" applyAlignment="1">
      <alignment horizontal="center" vertical="top"/>
    </xf>
    <xf numFmtId="6" fontId="23" fillId="12" borderId="30" xfId="0" applyNumberFormat="1" applyFont="1" applyFill="1" applyBorder="1" applyAlignment="1">
      <alignment horizontal="center" vertical="top"/>
    </xf>
    <xf numFmtId="6" fontId="23" fillId="12" borderId="23" xfId="0" applyNumberFormat="1" applyFont="1" applyFill="1" applyBorder="1" applyAlignment="1">
      <alignment horizontal="center" vertical="top"/>
    </xf>
    <xf numFmtId="0" fontId="12" fillId="0" borderId="0" xfId="0" applyFont="1"/>
    <xf numFmtId="8" fontId="23" fillId="12" borderId="28" xfId="0" applyNumberFormat="1" applyFont="1" applyFill="1" applyBorder="1" applyAlignment="1">
      <alignment horizontal="center" vertical="top"/>
    </xf>
    <xf numFmtId="14" fontId="21" fillId="2" borderId="54" xfId="0" applyNumberFormat="1" applyFont="1" applyFill="1" applyBorder="1" applyAlignment="1">
      <alignment horizontal="center" vertical="center" wrapText="1"/>
    </xf>
    <xf numFmtId="14" fontId="0" fillId="0" borderId="0" xfId="0" applyNumberFormat="1" applyAlignment="1">
      <alignment horizontal="right"/>
    </xf>
    <xf numFmtId="14" fontId="0" fillId="24" borderId="0" xfId="0" applyNumberFormat="1" applyFill="1" applyAlignment="1">
      <alignment horizontal="right"/>
    </xf>
    <xf numFmtId="14" fontId="0" fillId="2" borderId="0" xfId="0" applyNumberFormat="1" applyFill="1" applyAlignment="1" applyProtection="1">
      <alignment horizontal="center"/>
      <protection locked="0"/>
    </xf>
    <xf numFmtId="14" fontId="12" fillId="2" borderId="0" xfId="0" applyNumberFormat="1" applyFont="1" applyFill="1" applyProtection="1">
      <protection locked="0"/>
    </xf>
    <xf numFmtId="14" fontId="19" fillId="11" borderId="2" xfId="0" applyNumberFormat="1" applyFont="1" applyFill="1" applyBorder="1" applyAlignment="1">
      <alignment horizontal="center" vertical="center" wrapText="1"/>
    </xf>
    <xf numFmtId="14" fontId="0" fillId="13" borderId="0" xfId="0" applyNumberFormat="1" applyFill="1" applyAlignment="1" applyProtection="1">
      <alignment horizontal="center"/>
      <protection locked="0"/>
    </xf>
    <xf numFmtId="14" fontId="0" fillId="2" borderId="0" xfId="0" applyNumberFormat="1" applyFill="1" applyProtection="1">
      <protection locked="0"/>
    </xf>
    <xf numFmtId="14" fontId="0" fillId="0" borderId="0" xfId="0" applyNumberFormat="1" applyProtection="1">
      <protection locked="0"/>
    </xf>
    <xf numFmtId="0" fontId="43" fillId="2" borderId="0" xfId="0" applyFont="1" applyFill="1" applyAlignment="1">
      <alignment horizontal="center"/>
    </xf>
    <xf numFmtId="0" fontId="60" fillId="2" borderId="67" xfId="0" applyFont="1" applyFill="1" applyBorder="1"/>
    <xf numFmtId="0" fontId="34" fillId="2" borderId="44" xfId="0" applyFont="1" applyFill="1" applyBorder="1"/>
    <xf numFmtId="0" fontId="34" fillId="2" borderId="61" xfId="0" applyFont="1" applyFill="1" applyBorder="1"/>
    <xf numFmtId="0" fontId="57" fillId="2" borderId="37" xfId="0" applyFont="1" applyFill="1" applyBorder="1" applyAlignment="1">
      <alignment horizontal="center" wrapText="1"/>
    </xf>
    <xf numFmtId="0" fontId="43" fillId="2" borderId="0" xfId="0" applyFont="1" applyFill="1" applyAlignment="1">
      <alignment vertical="top"/>
    </xf>
    <xf numFmtId="0" fontId="39" fillId="2" borderId="55" xfId="0" applyFont="1" applyFill="1" applyBorder="1" applyAlignment="1">
      <alignment horizontal="center" wrapText="1"/>
    </xf>
    <xf numFmtId="0" fontId="45" fillId="2" borderId="69" xfId="0" applyFont="1" applyFill="1" applyBorder="1" applyAlignment="1">
      <alignment horizontal="center" vertical="top"/>
    </xf>
    <xf numFmtId="165" fontId="27" fillId="2" borderId="12" xfId="0" applyNumberFormat="1" applyFont="1" applyFill="1" applyBorder="1" applyAlignment="1">
      <alignment horizontal="center"/>
    </xf>
    <xf numFmtId="165" fontId="56" fillId="2" borderId="63" xfId="0" applyNumberFormat="1" applyFont="1" applyFill="1" applyBorder="1" applyAlignment="1">
      <alignment horizontal="center" wrapText="1"/>
    </xf>
    <xf numFmtId="0" fontId="57" fillId="2" borderId="65" xfId="0" applyFont="1" applyFill="1" applyBorder="1" applyAlignment="1">
      <alignment horizontal="center" wrapText="1"/>
    </xf>
    <xf numFmtId="0" fontId="57" fillId="2" borderId="64" xfId="0" applyFont="1" applyFill="1" applyBorder="1" applyAlignment="1">
      <alignment horizontal="center" wrapText="1"/>
    </xf>
    <xf numFmtId="165" fontId="15" fillId="2" borderId="0" xfId="0" applyNumberFormat="1" applyFont="1" applyFill="1" applyAlignment="1" applyProtection="1">
      <alignment horizontal="center" vertical="top"/>
      <protection locked="0"/>
    </xf>
    <xf numFmtId="0" fontId="12" fillId="2" borderId="0" xfId="0" applyFont="1" applyFill="1" applyAlignment="1" applyProtection="1">
      <alignment horizontal="center"/>
      <protection locked="0"/>
    </xf>
    <xf numFmtId="0" fontId="0" fillId="0" borderId="0" xfId="0" applyAlignment="1" applyProtection="1">
      <alignment horizontal="center"/>
      <protection locked="0"/>
    </xf>
    <xf numFmtId="0" fontId="27" fillId="0" borderId="1" xfId="0" applyFont="1" applyBorder="1" applyAlignment="1" applyProtection="1">
      <alignment horizontal="center" vertical="top" wrapText="1"/>
      <protection locked="0"/>
    </xf>
    <xf numFmtId="0" fontId="85" fillId="13" borderId="0" xfId="0" applyFont="1" applyFill="1" applyAlignment="1">
      <alignment horizontal="center" wrapText="1"/>
    </xf>
    <xf numFmtId="0" fontId="13" fillId="0" borderId="0" xfId="0" applyFont="1"/>
    <xf numFmtId="0" fontId="13" fillId="0" borderId="0" xfId="0" applyFont="1" applyAlignment="1">
      <alignment wrapText="1"/>
    </xf>
    <xf numFmtId="0" fontId="27" fillId="0" borderId="0" xfId="0" applyFont="1" applyAlignment="1">
      <alignment wrapText="1"/>
    </xf>
    <xf numFmtId="14" fontId="34" fillId="0" borderId="0" xfId="0" applyNumberFormat="1" applyFont="1"/>
    <xf numFmtId="14" fontId="27" fillId="0" borderId="0" xfId="0" applyNumberFormat="1" applyFont="1"/>
    <xf numFmtId="0" fontId="0" fillId="0" borderId="0" xfId="0" applyAlignment="1">
      <alignment horizontal="left"/>
    </xf>
    <xf numFmtId="0" fontId="5" fillId="2" borderId="0" xfId="0" applyFont="1" applyFill="1"/>
    <xf numFmtId="0" fontId="19" fillId="8" borderId="9" xfId="0" applyFont="1" applyFill="1" applyBorder="1" applyAlignment="1">
      <alignment horizontal="center" vertical="center" wrapText="1"/>
    </xf>
    <xf numFmtId="0" fontId="19" fillId="4" borderId="8" xfId="0" applyFont="1" applyFill="1" applyBorder="1" applyAlignment="1">
      <alignment horizontal="center" vertical="center" wrapText="1"/>
    </xf>
    <xf numFmtId="49" fontId="21" fillId="2" borderId="54" xfId="0" applyNumberFormat="1" applyFont="1" applyFill="1" applyBorder="1" applyAlignment="1">
      <alignment horizontal="center" vertical="center" wrapText="1"/>
    </xf>
    <xf numFmtId="49" fontId="0" fillId="0" borderId="0" xfId="0" applyNumberFormat="1"/>
    <xf numFmtId="49" fontId="0" fillId="24" borderId="0" xfId="0" applyNumberFormat="1" applyFill="1"/>
    <xf numFmtId="49" fontId="29" fillId="0" borderId="0" xfId="0" applyNumberFormat="1" applyFont="1"/>
    <xf numFmtId="4" fontId="29" fillId="0" borderId="0" xfId="0" applyNumberFormat="1" applyFont="1"/>
    <xf numFmtId="164" fontId="29" fillId="0" borderId="0" xfId="0" applyNumberFormat="1" applyFont="1"/>
    <xf numFmtId="3" fontId="29" fillId="0" borderId="0" xfId="0" applyNumberFormat="1" applyFont="1"/>
    <xf numFmtId="166" fontId="29" fillId="0" borderId="0" xfId="0" applyNumberFormat="1" applyFont="1"/>
    <xf numFmtId="164" fontId="29" fillId="0" borderId="0" xfId="0" applyNumberFormat="1" applyFont="1" applyAlignment="1">
      <alignment horizontal="right"/>
    </xf>
    <xf numFmtId="0" fontId="29" fillId="0" borderId="0" xfId="9" applyFont="1" applyAlignment="1">
      <alignment horizontal="center" vertical="top"/>
    </xf>
    <xf numFmtId="0" fontId="29" fillId="0" borderId="0" xfId="0" applyFont="1" applyAlignment="1">
      <alignment horizontal="center" vertical="center"/>
    </xf>
    <xf numFmtId="0" fontId="29" fillId="0" borderId="0" xfId="0" applyFont="1" applyAlignment="1">
      <alignment horizontal="center" vertical="top"/>
    </xf>
    <xf numFmtId="0" fontId="28" fillId="20" borderId="1" xfId="0" applyFont="1" applyFill="1" applyBorder="1" applyAlignment="1">
      <alignment horizontal="center" vertical="center" wrapText="1"/>
    </xf>
    <xf numFmtId="0" fontId="28" fillId="20" borderId="1" xfId="14" applyNumberFormat="1" applyFont="1" applyFill="1" applyBorder="1" applyAlignment="1">
      <alignment horizontal="center" vertical="center" wrapText="1"/>
    </xf>
    <xf numFmtId="164" fontId="28" fillId="20" borderId="1" xfId="15" applyNumberFormat="1" applyFont="1" applyFill="1" applyBorder="1" applyAlignment="1">
      <alignment horizontal="center" vertical="center" wrapText="1"/>
    </xf>
    <xf numFmtId="164" fontId="28" fillId="20" borderId="1" xfId="0" applyNumberFormat="1" applyFont="1" applyFill="1" applyBorder="1" applyAlignment="1">
      <alignment horizontal="center" vertical="center" wrapText="1"/>
    </xf>
    <xf numFmtId="166" fontId="28" fillId="20" borderId="1" xfId="0" applyNumberFormat="1" applyFont="1" applyFill="1" applyBorder="1" applyAlignment="1">
      <alignment horizontal="center" vertical="center" wrapText="1"/>
    </xf>
    <xf numFmtId="164" fontId="28" fillId="20" borderId="2" xfId="0" applyNumberFormat="1" applyFont="1" applyFill="1" applyBorder="1" applyAlignment="1">
      <alignment horizontal="center" vertical="center" wrapText="1"/>
    </xf>
    <xf numFmtId="0" fontId="28" fillId="20" borderId="2" xfId="0" applyFont="1" applyFill="1" applyBorder="1" applyAlignment="1">
      <alignment horizontal="center" vertical="center" wrapText="1"/>
    </xf>
    <xf numFmtId="0" fontId="29" fillId="0" borderId="0" xfId="0" applyFont="1" applyAlignment="1">
      <alignment vertical="top"/>
    </xf>
    <xf numFmtId="0" fontId="29" fillId="0" borderId="0" xfId="0" applyFont="1" applyAlignment="1">
      <alignment horizontal="center"/>
    </xf>
    <xf numFmtId="0" fontId="29" fillId="0" borderId="0" xfId="9" applyFont="1" applyAlignment="1">
      <alignment horizontal="center" vertical="center"/>
    </xf>
    <xf numFmtId="0" fontId="29" fillId="0" borderId="0" xfId="0" applyFont="1" applyProtection="1">
      <protection locked="0"/>
    </xf>
    <xf numFmtId="49" fontId="29" fillId="0" borderId="0" xfId="0" applyNumberFormat="1" applyFont="1" applyProtection="1">
      <protection locked="0"/>
    </xf>
    <xf numFmtId="4" fontId="29" fillId="0" borderId="0" xfId="0" applyNumberFormat="1" applyFont="1" applyProtection="1">
      <protection locked="0"/>
    </xf>
    <xf numFmtId="164" fontId="29" fillId="0" borderId="0" xfId="0" applyNumberFormat="1" applyFont="1" applyProtection="1">
      <protection locked="0"/>
    </xf>
    <xf numFmtId="3" fontId="29" fillId="0" borderId="0" xfId="0" applyNumberFormat="1" applyFont="1" applyProtection="1">
      <protection locked="0"/>
    </xf>
    <xf numFmtId="166" fontId="29" fillId="0" borderId="0" xfId="0" applyNumberFormat="1" applyFont="1" applyProtection="1">
      <protection locked="0"/>
    </xf>
    <xf numFmtId="164" fontId="29" fillId="0" borderId="0" xfId="0" applyNumberFormat="1" applyFont="1" applyAlignment="1" applyProtection="1">
      <alignment horizontal="right"/>
      <protection locked="0"/>
    </xf>
    <xf numFmtId="0" fontId="29" fillId="0" borderId="0" xfId="0" applyFont="1" applyAlignment="1" applyProtection="1">
      <alignment horizontal="center" vertical="top"/>
      <protection locked="0"/>
    </xf>
    <xf numFmtId="0" fontId="29" fillId="0" borderId="0" xfId="0" applyFont="1" applyAlignment="1" applyProtection="1">
      <alignment horizontal="center" vertical="center"/>
      <protection locked="0"/>
    </xf>
    <xf numFmtId="49" fontId="88" fillId="2" borderId="0" xfId="0" applyNumberFormat="1" applyFont="1" applyFill="1" applyAlignment="1">
      <alignment horizontal="left"/>
    </xf>
    <xf numFmtId="0" fontId="5" fillId="24" borderId="0" xfId="0" applyFont="1" applyFill="1"/>
    <xf numFmtId="0" fontId="0" fillId="24" borderId="0" xfId="0" applyFill="1" applyAlignment="1">
      <alignment wrapText="1"/>
    </xf>
    <xf numFmtId="14" fontId="5" fillId="24" borderId="0" xfId="0" applyNumberFormat="1" applyFont="1" applyFill="1" applyAlignment="1">
      <alignment horizontal="left"/>
    </xf>
    <xf numFmtId="14" fontId="0" fillId="24" borderId="0" xfId="0" applyNumberFormat="1" applyFill="1" applyAlignment="1">
      <alignment horizontal="left"/>
    </xf>
    <xf numFmtId="16" fontId="0" fillId="24" borderId="0" xfId="0" applyNumberFormat="1" applyFill="1" applyAlignment="1">
      <alignment horizontal="left"/>
    </xf>
    <xf numFmtId="14" fontId="37" fillId="24" borderId="0" xfId="0" applyNumberFormat="1" applyFont="1" applyFill="1" applyAlignment="1">
      <alignment horizontal="left"/>
    </xf>
    <xf numFmtId="0" fontId="16" fillId="2" borderId="0" xfId="0" applyFont="1" applyFill="1" applyAlignment="1">
      <alignment horizontal="right" vertical="center"/>
    </xf>
    <xf numFmtId="14" fontId="63" fillId="2" borderId="0" xfId="0" applyNumberFormat="1" applyFont="1" applyFill="1" applyAlignment="1">
      <alignment horizontal="center"/>
    </xf>
    <xf numFmtId="0" fontId="4" fillId="0" borderId="0" xfId="22"/>
    <xf numFmtId="0" fontId="4" fillId="0" borderId="70" xfId="22" applyBorder="1" applyAlignment="1">
      <alignment horizontal="left" vertical="top"/>
    </xf>
    <xf numFmtId="0" fontId="4" fillId="0" borderId="70" xfId="22" applyBorder="1" applyAlignment="1">
      <alignment vertical="top" wrapText="1"/>
    </xf>
    <xf numFmtId="0" fontId="4" fillId="0" borderId="70" xfId="22" applyBorder="1" applyAlignment="1">
      <alignment horizontal="center" vertical="top"/>
    </xf>
    <xf numFmtId="14" fontId="4" fillId="0" borderId="71" xfId="22" applyNumberFormat="1" applyBorder="1" applyAlignment="1">
      <alignment horizontal="left" vertical="top"/>
    </xf>
    <xf numFmtId="0" fontId="4" fillId="0" borderId="71" xfId="22" applyBorder="1" applyAlignment="1">
      <alignment horizontal="left" vertical="top"/>
    </xf>
    <xf numFmtId="0" fontId="4" fillId="0" borderId="71" xfId="22" applyBorder="1" applyAlignment="1">
      <alignment horizontal="center" vertical="top"/>
    </xf>
    <xf numFmtId="0" fontId="4" fillId="0" borderId="71" xfId="22" applyBorder="1" applyAlignment="1">
      <alignment vertical="top" wrapText="1"/>
    </xf>
    <xf numFmtId="0" fontId="94" fillId="11" borderId="0" xfId="22" applyFont="1" applyFill="1" applyAlignment="1">
      <alignment vertical="center" wrapText="1"/>
    </xf>
    <xf numFmtId="0" fontId="94" fillId="11" borderId="0" xfId="22" applyFont="1" applyFill="1" applyAlignment="1">
      <alignment horizontal="center"/>
    </xf>
    <xf numFmtId="0" fontId="94" fillId="11" borderId="0" xfId="22" applyFont="1" applyFill="1" applyAlignment="1">
      <alignment vertical="center"/>
    </xf>
    <xf numFmtId="0" fontId="94" fillId="11" borderId="0" xfId="22" applyFont="1" applyFill="1" applyAlignment="1">
      <alignment horizontal="center" vertical="center"/>
    </xf>
    <xf numFmtId="0" fontId="95" fillId="11" borderId="0" xfId="22" applyFont="1" applyFill="1" applyAlignment="1">
      <alignment vertical="center"/>
    </xf>
    <xf numFmtId="49" fontId="5" fillId="0" borderId="45" xfId="0" applyNumberFormat="1" applyFont="1" applyBorder="1" applyAlignment="1">
      <alignment horizontal="center" vertical="top"/>
    </xf>
    <xf numFmtId="0" fontId="3" fillId="0" borderId="70" xfId="22" applyFont="1" applyBorder="1" applyAlignment="1">
      <alignment vertical="top" wrapText="1"/>
    </xf>
    <xf numFmtId="0" fontId="3" fillId="0" borderId="70" xfId="22" applyFont="1" applyBorder="1" applyAlignment="1">
      <alignment horizontal="left" vertical="top"/>
    </xf>
    <xf numFmtId="0" fontId="3" fillId="0" borderId="70" xfId="22" applyFont="1" applyBorder="1" applyAlignment="1">
      <alignment horizontal="center" vertical="top"/>
    </xf>
    <xf numFmtId="0" fontId="28" fillId="20" borderId="1" xfId="24" applyFont="1" applyFill="1" applyBorder="1" applyAlignment="1">
      <alignment horizontal="center" vertical="center" wrapText="1"/>
    </xf>
    <xf numFmtId="0" fontId="2" fillId="0" borderId="0" xfId="24"/>
    <xf numFmtId="49" fontId="29" fillId="0" borderId="0" xfId="24" applyNumberFormat="1" applyFont="1"/>
    <xf numFmtId="0" fontId="29" fillId="0" borderId="0" xfId="24" applyFont="1"/>
    <xf numFmtId="2" fontId="29" fillId="0" borderId="0" xfId="24" applyNumberFormat="1" applyFont="1"/>
    <xf numFmtId="164" fontId="29" fillId="0" borderId="0" xfId="24" applyNumberFormat="1" applyFont="1"/>
    <xf numFmtId="3" fontId="29" fillId="0" borderId="0" xfId="24" applyNumberFormat="1" applyFont="1"/>
    <xf numFmtId="166" fontId="29" fillId="0" borderId="0" xfId="24" applyNumberFormat="1" applyFont="1"/>
    <xf numFmtId="2" fontId="29" fillId="0" borderId="0" xfId="25" applyNumberFormat="1" applyFont="1" applyFill="1"/>
    <xf numFmtId="164" fontId="29" fillId="0" borderId="0" xfId="24" applyNumberFormat="1" applyFont="1" applyAlignment="1">
      <alignment horizontal="right"/>
    </xf>
    <xf numFmtId="0" fontId="29" fillId="0" borderId="0" xfId="26" applyFont="1" applyAlignment="1">
      <alignment vertical="top"/>
    </xf>
    <xf numFmtId="0" fontId="29" fillId="0" borderId="0" xfId="24" applyFont="1" applyAlignment="1">
      <alignment horizontal="center" vertical="center"/>
    </xf>
    <xf numFmtId="0" fontId="29" fillId="0" borderId="0" xfId="24" applyFont="1" applyAlignment="1">
      <alignment horizontal="center" vertical="top"/>
    </xf>
    <xf numFmtId="0" fontId="29" fillId="0" borderId="0" xfId="24" applyFont="1" applyAlignment="1">
      <alignment vertical="top"/>
    </xf>
    <xf numFmtId="49" fontId="32" fillId="0" borderId="0" xfId="24" applyNumberFormat="1" applyFont="1"/>
    <xf numFmtId="0" fontId="32" fillId="0" borderId="0" xfId="24" applyFont="1"/>
    <xf numFmtId="2" fontId="32" fillId="0" borderId="0" xfId="24" applyNumberFormat="1" applyFont="1"/>
    <xf numFmtId="164" fontId="32" fillId="0" borderId="0" xfId="24" applyNumberFormat="1" applyFont="1"/>
    <xf numFmtId="3" fontId="32" fillId="0" borderId="0" xfId="24" applyNumberFormat="1" applyFont="1"/>
    <xf numFmtId="166" fontId="32" fillId="0" borderId="0" xfId="24" applyNumberFormat="1" applyFont="1"/>
    <xf numFmtId="164" fontId="32" fillId="0" borderId="0" xfId="24" applyNumberFormat="1" applyFont="1" applyAlignment="1">
      <alignment horizontal="right"/>
    </xf>
    <xf numFmtId="0" fontId="32" fillId="0" borderId="0" xfId="26" applyFont="1" applyAlignment="1">
      <alignment vertical="top"/>
    </xf>
    <xf numFmtId="0" fontId="32" fillId="0" borderId="0" xfId="24" applyFont="1" applyAlignment="1">
      <alignment horizontal="center" vertical="center"/>
    </xf>
    <xf numFmtId="0" fontId="32" fillId="0" borderId="0" xfId="24" applyFont="1" applyAlignment="1">
      <alignment horizontal="center" vertical="top"/>
    </xf>
    <xf numFmtId="0" fontId="97" fillId="0" borderId="0" xfId="24" applyFont="1"/>
    <xf numFmtId="0" fontId="32" fillId="0" borderId="0" xfId="26" applyFont="1" applyAlignment="1">
      <alignment vertical="center"/>
    </xf>
    <xf numFmtId="0" fontId="98" fillId="0" borderId="0" xfId="24" applyFont="1"/>
    <xf numFmtId="0" fontId="32" fillId="0" borderId="0" xfId="24" applyFont="1" applyAlignment="1">
      <alignment vertical="top"/>
    </xf>
    <xf numFmtId="0" fontId="29" fillId="0" borderId="0" xfId="26" applyFont="1" applyAlignment="1">
      <alignment vertical="center"/>
    </xf>
    <xf numFmtId="0" fontId="99" fillId="0" borderId="0" xfId="24" applyFont="1"/>
    <xf numFmtId="1" fontId="12" fillId="0" borderId="1" xfId="0" applyNumberFormat="1" applyFont="1" applyBorder="1" applyAlignment="1" applyProtection="1">
      <alignment horizontal="center" vertical="top" wrapText="1"/>
      <protection locked="0"/>
    </xf>
    <xf numFmtId="1" fontId="0" fillId="13" borderId="0" xfId="0" applyNumberFormat="1" applyFill="1" applyProtection="1">
      <protection locked="0"/>
    </xf>
    <xf numFmtId="1" fontId="0" fillId="2" borderId="0" xfId="0" applyNumberFormat="1" applyFill="1" applyProtection="1">
      <protection locked="0"/>
    </xf>
    <xf numFmtId="14" fontId="3" fillId="0" borderId="70" xfId="22" applyNumberFormat="1" applyFont="1" applyBorder="1" applyAlignment="1">
      <alignment horizontal="left" vertical="top"/>
    </xf>
    <xf numFmtId="0" fontId="1" fillId="0" borderId="70" xfId="22" applyFont="1" applyBorder="1" applyAlignment="1">
      <alignment vertical="top" wrapText="1"/>
    </xf>
    <xf numFmtId="0" fontId="1" fillId="0" borderId="70" xfId="22" applyFont="1" applyBorder="1" applyAlignment="1">
      <alignment horizontal="center" vertical="top"/>
    </xf>
    <xf numFmtId="0" fontId="67" fillId="2" borderId="0" xfId="0" applyFont="1" applyFill="1" applyAlignment="1">
      <alignment horizontal="left" vertical="top" wrapText="1"/>
    </xf>
    <xf numFmtId="0" fontId="61" fillId="4" borderId="0" xfId="0" applyFont="1" applyFill="1" applyAlignment="1">
      <alignment horizontal="left" vertical="center" wrapText="1"/>
    </xf>
    <xf numFmtId="0" fontId="61" fillId="4" borderId="0" xfId="0" applyFont="1" applyFill="1" applyAlignment="1">
      <alignment horizontal="left" vertical="center"/>
    </xf>
    <xf numFmtId="0" fontId="63" fillId="25" borderId="0" xfId="0" applyFont="1" applyFill="1" applyAlignment="1">
      <alignment horizontal="left" vertical="top" wrapText="1"/>
    </xf>
    <xf numFmtId="0" fontId="66" fillId="25" borderId="0" xfId="0" applyFont="1" applyFill="1" applyAlignment="1">
      <alignment horizontal="left" vertical="top" wrapText="1"/>
    </xf>
    <xf numFmtId="0" fontId="71" fillId="2" borderId="0" xfId="0" applyFont="1" applyFill="1" applyAlignment="1">
      <alignment horizontal="left" vertical="top" wrapText="1"/>
    </xf>
    <xf numFmtId="0" fontId="13" fillId="2" borderId="0" xfId="0" applyFont="1" applyFill="1" applyAlignment="1">
      <alignment horizontal="left" vertical="center" wrapText="1"/>
    </xf>
    <xf numFmtId="0" fontId="8" fillId="2" borderId="0" xfId="6" applyFill="1" applyAlignment="1" applyProtection="1">
      <alignment horizontal="left" vertical="center" wrapText="1"/>
    </xf>
    <xf numFmtId="0" fontId="74" fillId="2" borderId="0" xfId="0" applyFont="1" applyFill="1" applyAlignment="1">
      <alignment horizontal="left" vertical="center" wrapText="1"/>
    </xf>
    <xf numFmtId="0" fontId="59" fillId="2" borderId="0" xfId="0" applyFont="1" applyFill="1" applyAlignment="1">
      <alignment horizontal="left" vertical="top" wrapText="1"/>
    </xf>
    <xf numFmtId="0" fontId="71" fillId="0" borderId="0" xfId="0" applyFont="1" applyAlignment="1">
      <alignment horizontal="left"/>
    </xf>
    <xf numFmtId="0" fontId="81" fillId="26" borderId="0" xfId="0" applyFont="1" applyFill="1" applyAlignment="1">
      <alignment horizontal="left" vertical="top" wrapText="1"/>
    </xf>
    <xf numFmtId="0" fontId="13" fillId="2" borderId="0" xfId="0" applyFont="1" applyFill="1" applyAlignment="1">
      <alignment horizontal="left" vertical="top" wrapText="1"/>
    </xf>
    <xf numFmtId="0" fontId="8" fillId="2" borderId="0" xfId="6" applyFill="1" applyAlignment="1" applyProtection="1">
      <alignment horizontal="left" vertical="top" wrapText="1"/>
    </xf>
    <xf numFmtId="0" fontId="64" fillId="0" borderId="0" xfId="0" applyFont="1" applyAlignment="1">
      <alignment horizontal="left" vertical="top" wrapText="1"/>
    </xf>
    <xf numFmtId="0" fontId="64" fillId="2" borderId="0" xfId="0" applyFont="1" applyFill="1" applyAlignment="1">
      <alignment horizontal="left" vertical="top" wrapText="1"/>
    </xf>
    <xf numFmtId="0" fontId="19" fillId="8" borderId="9"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20" fillId="8" borderId="9" xfId="0" applyFont="1" applyFill="1" applyBorder="1" applyAlignment="1">
      <alignment horizontal="center" vertical="center" wrapText="1"/>
    </xf>
    <xf numFmtId="0" fontId="20" fillId="8" borderId="10" xfId="0" applyFont="1" applyFill="1" applyBorder="1" applyAlignment="1">
      <alignment horizontal="center" vertical="center" wrapText="1"/>
    </xf>
    <xf numFmtId="0" fontId="20" fillId="8" borderId="8" xfId="0" applyFont="1" applyFill="1" applyBorder="1" applyAlignment="1">
      <alignment horizontal="center" vertical="center" wrapText="1"/>
    </xf>
    <xf numFmtId="0" fontId="96" fillId="6" borderId="0" xfId="23" applyFill="1" applyAlignment="1" applyProtection="1">
      <alignment horizontal="center" vertical="center"/>
      <protection locked="0"/>
    </xf>
    <xf numFmtId="0" fontId="17" fillId="6" borderId="0" xfId="0" applyFont="1" applyFill="1" applyAlignment="1" applyProtection="1">
      <alignment horizontal="center" vertical="center"/>
      <protection locked="0"/>
    </xf>
    <xf numFmtId="0" fontId="21" fillId="2" borderId="0" xfId="0" applyFont="1" applyFill="1" applyAlignment="1">
      <alignment horizontal="center"/>
    </xf>
    <xf numFmtId="0" fontId="19" fillId="4" borderId="9"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19" fillId="4" borderId="8" xfId="0" applyFont="1" applyFill="1" applyBorder="1" applyAlignment="1">
      <alignment horizontal="center" vertical="center" wrapText="1"/>
    </xf>
    <xf numFmtId="0" fontId="49" fillId="2" borderId="0" xfId="0" applyFont="1" applyFill="1" applyAlignment="1">
      <alignment horizontal="center" vertical="top"/>
    </xf>
    <xf numFmtId="0" fontId="54" fillId="2" borderId="62" xfId="0" applyFont="1" applyFill="1" applyBorder="1" applyAlignment="1">
      <alignment horizontal="center" vertical="top"/>
    </xf>
    <xf numFmtId="0" fontId="55" fillId="2" borderId="0" xfId="0" applyFont="1" applyFill="1" applyAlignment="1">
      <alignment horizontal="center" vertical="top"/>
    </xf>
    <xf numFmtId="165" fontId="39" fillId="2" borderId="49" xfId="0" applyNumberFormat="1" applyFont="1" applyFill="1" applyBorder="1" applyAlignment="1">
      <alignment horizontal="center" vertical="center" wrapText="1"/>
    </xf>
    <xf numFmtId="165" fontId="39" fillId="2" borderId="51" xfId="0" applyNumberFormat="1" applyFont="1" applyFill="1" applyBorder="1" applyAlignment="1">
      <alignment horizontal="center" vertical="center" wrapText="1"/>
    </xf>
    <xf numFmtId="0" fontId="47" fillId="0" borderId="0" xfId="0" applyFont="1" applyAlignment="1">
      <alignment horizontal="left" wrapText="1"/>
    </xf>
    <xf numFmtId="0" fontId="43" fillId="2" borderId="0" xfId="0" applyFont="1" applyFill="1" applyAlignment="1">
      <alignment horizontal="center"/>
    </xf>
    <xf numFmtId="0" fontId="51" fillId="2" borderId="0" xfId="0" applyFont="1" applyFill="1" applyAlignment="1">
      <alignment horizontal="center"/>
    </xf>
    <xf numFmtId="0" fontId="85" fillId="13" borderId="0" xfId="0" applyFont="1" applyFill="1" applyAlignment="1">
      <alignment horizontal="center" wrapText="1"/>
    </xf>
  </cellXfs>
  <cellStyles count="27">
    <cellStyle name="Comma" xfId="21" builtinId="3"/>
    <cellStyle name="Comma 2" xfId="1" xr:uid="{00000000-0005-0000-0000-000001000000}"/>
    <cellStyle name="Comma 2 2" xfId="2" xr:uid="{00000000-0005-0000-0000-000002000000}"/>
    <cellStyle name="Comma 2 2 2" xfId="14" xr:uid="{00000000-0005-0000-0000-000003000000}"/>
    <cellStyle name="Comma 3" xfId="3" xr:uid="{00000000-0005-0000-0000-000004000000}"/>
    <cellStyle name="Comma 3 2 2 3" xfId="17" xr:uid="{00000000-0005-0000-0000-000005000000}"/>
    <cellStyle name="Comma 4" xfId="4" xr:uid="{00000000-0005-0000-0000-000006000000}"/>
    <cellStyle name="Currency 2" xfId="5" xr:uid="{00000000-0005-0000-0000-000007000000}"/>
    <cellStyle name="Currency 2 2 2" xfId="15" xr:uid="{00000000-0005-0000-0000-000008000000}"/>
    <cellStyle name="Currency 2 2 3" xfId="16" xr:uid="{00000000-0005-0000-0000-000009000000}"/>
    <cellStyle name="Currency 3" xfId="25" xr:uid="{A6CC61C9-B2FA-4E46-9496-7BD120B38B60}"/>
    <cellStyle name="Hyperlink" xfId="23" builtinId="8"/>
    <cellStyle name="Hyperlink 2" xfId="6" xr:uid="{00000000-0005-0000-0000-00000A000000}"/>
    <cellStyle name="Normal" xfId="0" builtinId="0"/>
    <cellStyle name="Normal 10" xfId="7" xr:uid="{00000000-0005-0000-0000-00000C000000}"/>
    <cellStyle name="Normal 13" xfId="8" xr:uid="{00000000-0005-0000-0000-00000D000000}"/>
    <cellStyle name="Normal 2" xfId="9" xr:uid="{00000000-0005-0000-0000-00000E000000}"/>
    <cellStyle name="Normal 2 2" xfId="18" xr:uid="{00000000-0005-0000-0000-00000F000000}"/>
    <cellStyle name="Normal 2 3" xfId="26" xr:uid="{959D34D5-0AD5-4EF9-8A2D-37719EC8DC2D}"/>
    <cellStyle name="Normal 20" xfId="19" xr:uid="{00000000-0005-0000-0000-000010000000}"/>
    <cellStyle name="Normal 3" xfId="10" xr:uid="{00000000-0005-0000-0000-000011000000}"/>
    <cellStyle name="Normal 4" xfId="11" xr:uid="{00000000-0005-0000-0000-000012000000}"/>
    <cellStyle name="Normal 4 2" xfId="20" xr:uid="{00000000-0005-0000-0000-000013000000}"/>
    <cellStyle name="Normal 5" xfId="12" xr:uid="{00000000-0005-0000-0000-000014000000}"/>
    <cellStyle name="Normal 6" xfId="22" xr:uid="{3082DC23-76AE-4ECD-9F14-D32959829D22}"/>
    <cellStyle name="Normal 7" xfId="24" xr:uid="{CDC83FB4-E374-46A9-B0BF-032AFD579FE5}"/>
    <cellStyle name="Percent 2" xfId="13" xr:uid="{00000000-0005-0000-0000-000015000000}"/>
  </cellStyles>
  <dxfs count="4">
    <dxf>
      <font>
        <b/>
        <i val="0"/>
        <strike val="0"/>
        <color rgb="FFFF0000"/>
      </font>
    </dxf>
    <dxf>
      <font>
        <b/>
        <i val="0"/>
        <strike val="0"/>
        <color rgb="FFFF0000"/>
      </font>
    </dxf>
    <dxf>
      <font>
        <b/>
        <i val="0"/>
        <strike val="0"/>
        <color rgb="FFFF0000"/>
      </font>
    </dxf>
    <dxf>
      <font>
        <color rgb="FF9C0006"/>
      </font>
      <fill>
        <patternFill>
          <bgColor rgb="FFFFC7CE"/>
        </patternFill>
      </fill>
    </dxf>
  </dxfs>
  <tableStyles count="0" defaultTableStyle="TableStyleMedium9"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image" Target="../media/image14.png"/><Relationship Id="rId5" Type="http://schemas.openxmlformats.org/officeDocument/2006/relationships/image" Target="../media/image13.png"/><Relationship Id="rId4" Type="http://schemas.openxmlformats.org/officeDocument/2006/relationships/image" Target="../media/image1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editAs="oneCell">
    <xdr:from>
      <xdr:col>2</xdr:col>
      <xdr:colOff>200023</xdr:colOff>
      <xdr:row>53</xdr:row>
      <xdr:rowOff>44449</xdr:rowOff>
    </xdr:from>
    <xdr:to>
      <xdr:col>3</xdr:col>
      <xdr:colOff>1846101</xdr:colOff>
      <xdr:row>57</xdr:row>
      <xdr:rowOff>159692</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981198" y="12150724"/>
          <a:ext cx="2750978" cy="877243"/>
        </a:xfrm>
        <a:prstGeom prst="rect">
          <a:avLst/>
        </a:prstGeom>
      </xdr:spPr>
    </xdr:pic>
    <xdr:clientData/>
  </xdr:twoCellAnchor>
  <xdr:twoCellAnchor editAs="oneCell">
    <xdr:from>
      <xdr:col>3</xdr:col>
      <xdr:colOff>1666874</xdr:colOff>
      <xdr:row>62</xdr:row>
      <xdr:rowOff>523875</xdr:rowOff>
    </xdr:from>
    <xdr:to>
      <xdr:col>7</xdr:col>
      <xdr:colOff>342899</xdr:colOff>
      <xdr:row>62</xdr:row>
      <xdr:rowOff>2567758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4552949" y="14354175"/>
          <a:ext cx="4762500" cy="2043883"/>
        </a:xfrm>
        <a:prstGeom prst="rect">
          <a:avLst/>
        </a:prstGeom>
      </xdr:spPr>
    </xdr:pic>
    <xdr:clientData/>
  </xdr:twoCellAnchor>
  <xdr:twoCellAnchor editAs="oneCell">
    <xdr:from>
      <xdr:col>0</xdr:col>
      <xdr:colOff>76200</xdr:colOff>
      <xdr:row>62</xdr:row>
      <xdr:rowOff>467597</xdr:rowOff>
    </xdr:from>
    <xdr:to>
      <xdr:col>3</xdr:col>
      <xdr:colOff>1609725</xdr:colOff>
      <xdr:row>62</xdr:row>
      <xdr:rowOff>2599887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76200" y="14297897"/>
          <a:ext cx="4419600" cy="2132290"/>
        </a:xfrm>
        <a:prstGeom prst="rect">
          <a:avLst/>
        </a:prstGeom>
      </xdr:spPr>
    </xdr:pic>
    <xdr:clientData/>
  </xdr:twoCellAnchor>
  <xdr:twoCellAnchor editAs="oneCell">
    <xdr:from>
      <xdr:col>1</xdr:col>
      <xdr:colOff>351213</xdr:colOff>
      <xdr:row>75</xdr:row>
      <xdr:rowOff>62346</xdr:rowOff>
    </xdr:from>
    <xdr:to>
      <xdr:col>3</xdr:col>
      <xdr:colOff>1987608</xdr:colOff>
      <xdr:row>82</xdr:row>
      <xdr:rowOff>128673</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94213" y="19112346"/>
          <a:ext cx="3379470" cy="1466502"/>
        </a:xfrm>
        <a:prstGeom prst="rect">
          <a:avLst/>
        </a:prstGeom>
        <a:noFill/>
        <a:ln>
          <a:noFill/>
        </a:ln>
      </xdr:spPr>
    </xdr:pic>
    <xdr:clientData/>
  </xdr:twoCellAnchor>
  <xdr:twoCellAnchor editAs="oneCell">
    <xdr:from>
      <xdr:col>4</xdr:col>
      <xdr:colOff>1349086</xdr:colOff>
      <xdr:row>74</xdr:row>
      <xdr:rowOff>1</xdr:rowOff>
    </xdr:from>
    <xdr:to>
      <xdr:col>5</xdr:col>
      <xdr:colOff>182591</xdr:colOff>
      <xdr:row>84</xdr:row>
      <xdr:rowOff>105007</xdr:rowOff>
    </xdr:to>
    <xdr:pic>
      <xdr:nvPicPr>
        <xdr:cNvPr id="6" name="Picture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711661" y="18849976"/>
          <a:ext cx="1262380" cy="2105256"/>
        </a:xfrm>
        <a:prstGeom prst="rect">
          <a:avLst/>
        </a:prstGeom>
        <a:noFill/>
        <a:ln>
          <a:noFill/>
        </a:ln>
      </xdr:spPr>
    </xdr:pic>
    <xdr:clientData/>
  </xdr:twoCellAnchor>
  <xdr:twoCellAnchor>
    <xdr:from>
      <xdr:col>4</xdr:col>
      <xdr:colOff>200891</xdr:colOff>
      <xdr:row>78</xdr:row>
      <xdr:rowOff>155863</xdr:rowOff>
    </xdr:from>
    <xdr:to>
      <xdr:col>4</xdr:col>
      <xdr:colOff>1039091</xdr:colOff>
      <xdr:row>80</xdr:row>
      <xdr:rowOff>45027</xdr:rowOff>
    </xdr:to>
    <xdr:sp macro="" textlink="">
      <xdr:nvSpPr>
        <xdr:cNvPr id="7" name="Right Arrow 6">
          <a:extLst>
            <a:ext uri="{FF2B5EF4-FFF2-40B4-BE49-F238E27FC236}">
              <a16:creationId xmlns:a16="http://schemas.microsoft.com/office/drawing/2014/main" id="{00000000-0008-0000-0000-000007000000}"/>
            </a:ext>
          </a:extLst>
        </xdr:cNvPr>
        <xdr:cNvSpPr/>
      </xdr:nvSpPr>
      <xdr:spPr>
        <a:xfrm>
          <a:off x="5563466" y="19805938"/>
          <a:ext cx="838200" cy="289214"/>
        </a:xfrm>
        <a:prstGeom prst="rightArrow">
          <a:avLst/>
        </a:prstGeom>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n-US" sz="1100"/>
        </a:p>
      </xdr:txBody>
    </xdr:sp>
    <xdr:clientData/>
  </xdr:twoCellAnchor>
  <xdr:twoCellAnchor editAs="oneCell">
    <xdr:from>
      <xdr:col>2</xdr:col>
      <xdr:colOff>318655</xdr:colOff>
      <xdr:row>88</xdr:row>
      <xdr:rowOff>27709</xdr:rowOff>
    </xdr:from>
    <xdr:to>
      <xdr:col>3</xdr:col>
      <xdr:colOff>812685</xdr:colOff>
      <xdr:row>105</xdr:row>
      <xdr:rowOff>166024</xdr:rowOff>
    </xdr:to>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99830" y="21678034"/>
          <a:ext cx="1598930" cy="3538740"/>
        </a:xfrm>
        <a:prstGeom prst="rect">
          <a:avLst/>
        </a:prstGeom>
        <a:noFill/>
        <a:ln>
          <a:noFill/>
        </a:ln>
      </xdr:spPr>
    </xdr:pic>
    <xdr:clientData/>
  </xdr:twoCellAnchor>
  <xdr:twoCellAnchor editAs="oneCell">
    <xdr:from>
      <xdr:col>1</xdr:col>
      <xdr:colOff>363682</xdr:colOff>
      <xdr:row>108</xdr:row>
      <xdr:rowOff>95249</xdr:rowOff>
    </xdr:from>
    <xdr:to>
      <xdr:col>3</xdr:col>
      <xdr:colOff>947824</xdr:colOff>
      <xdr:row>123</xdr:row>
      <xdr:rowOff>157768</xdr:rowOff>
    </xdr:to>
    <xdr:pic>
      <xdr:nvPicPr>
        <xdr:cNvPr id="9" name="Picture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506682" y="25746074"/>
          <a:ext cx="2327217" cy="306289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571500</xdr:colOff>
      <xdr:row>2</xdr:row>
      <xdr:rowOff>123825</xdr:rowOff>
    </xdr:from>
    <xdr:ext cx="3866667" cy="1180952"/>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1001375" y="695325"/>
          <a:ext cx="3866667" cy="1180952"/>
        </a:xfrm>
        <a:prstGeom prst="rect">
          <a:avLst/>
        </a:prstGeom>
      </xdr:spPr>
    </xdr:pic>
    <xdr:clientData/>
  </xdr:oneCellAnchor>
  <xdr:twoCellAnchor editAs="oneCell">
    <xdr:from>
      <xdr:col>3</xdr:col>
      <xdr:colOff>247650</xdr:colOff>
      <xdr:row>25</xdr:row>
      <xdr:rowOff>485775</xdr:rowOff>
    </xdr:from>
    <xdr:to>
      <xdr:col>7</xdr:col>
      <xdr:colOff>514012</xdr:colOff>
      <xdr:row>28</xdr:row>
      <xdr:rowOff>187210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10677525" y="9439275"/>
          <a:ext cx="2704762" cy="834910"/>
        </a:xfrm>
        <a:prstGeom prst="rect">
          <a:avLst/>
        </a:prstGeom>
      </xdr:spPr>
    </xdr:pic>
    <xdr:clientData/>
  </xdr:twoCellAnchor>
  <xdr:twoCellAnchor editAs="oneCell">
    <xdr:from>
      <xdr:col>3</xdr:col>
      <xdr:colOff>228600</xdr:colOff>
      <xdr:row>28</xdr:row>
      <xdr:rowOff>47625</xdr:rowOff>
    </xdr:from>
    <xdr:to>
      <xdr:col>7</xdr:col>
      <xdr:colOff>393700</xdr:colOff>
      <xdr:row>42</xdr:row>
      <xdr:rowOff>12700</xdr:rowOff>
    </xdr:to>
    <xdr:pic>
      <xdr:nvPicPr>
        <xdr:cNvPr id="4" name="Picture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658475" y="10525125"/>
          <a:ext cx="2600325" cy="2828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790575</xdr:colOff>
      <xdr:row>100</xdr:row>
      <xdr:rowOff>152400</xdr:rowOff>
    </xdr:from>
    <xdr:to>
      <xdr:col>2</xdr:col>
      <xdr:colOff>2860675</xdr:colOff>
      <xdr:row>107</xdr:row>
      <xdr:rowOff>127000</xdr:rowOff>
    </xdr:to>
    <xdr:pic>
      <xdr:nvPicPr>
        <xdr:cNvPr id="5" name="Picture 4">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229225" y="24993600"/>
          <a:ext cx="2070100" cy="110490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xdr:from>
          <xdr:col>2</xdr:col>
          <xdr:colOff>2727960</xdr:colOff>
          <xdr:row>103</xdr:row>
          <xdr:rowOff>7620</xdr:rowOff>
        </xdr:from>
        <xdr:to>
          <xdr:col>2</xdr:col>
          <xdr:colOff>3497580</xdr:colOff>
          <xdr:row>106</xdr:row>
          <xdr:rowOff>60960</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2</xdr:col>
      <xdr:colOff>1076325</xdr:colOff>
      <xdr:row>109</xdr:row>
      <xdr:rowOff>114300</xdr:rowOff>
    </xdr:from>
    <xdr:to>
      <xdr:col>2</xdr:col>
      <xdr:colOff>4070350</xdr:colOff>
      <xdr:row>116</xdr:row>
      <xdr:rowOff>69850</xdr:rowOff>
    </xdr:to>
    <xdr:pic>
      <xdr:nvPicPr>
        <xdr:cNvPr id="7" name="Picture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514975" y="26670000"/>
          <a:ext cx="2990850"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295275</xdr:colOff>
      <xdr:row>112</xdr:row>
      <xdr:rowOff>142875</xdr:rowOff>
    </xdr:from>
    <xdr:to>
      <xdr:col>2</xdr:col>
      <xdr:colOff>69850</xdr:colOff>
      <xdr:row>120</xdr:row>
      <xdr:rowOff>50800</xdr:rowOff>
    </xdr:to>
    <xdr:pic>
      <xdr:nvPicPr>
        <xdr:cNvPr id="8" name="Picture 7">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257550" y="27270075"/>
          <a:ext cx="1247775" cy="1200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bpa.gov/EE/Policy/IManual/Pages/default.aspx" TargetMode="External"/><Relationship Id="rId2" Type="http://schemas.openxmlformats.org/officeDocument/2006/relationships/hyperlink" Target="https://visiondsm.programprocessing.com/" TargetMode="External"/><Relationship Id="rId1" Type="http://schemas.openxmlformats.org/officeDocument/2006/relationships/hyperlink" Target="https://www.bpa.gov/energy-and-services/efficiency/implementation-manual"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bpa.gov/EE/Policy/IManual/Pages/default.asp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image" Target="../media/image8.emf"/><Relationship Id="rId4" Type="http://schemas.openxmlformats.org/officeDocument/2006/relationships/oleObject" Target="../embeddings/oleObject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247"/>
  <sheetViews>
    <sheetView tabSelected="1" zoomScaleNormal="100" workbookViewId="0">
      <selection sqref="A1:E1"/>
    </sheetView>
  </sheetViews>
  <sheetFormatPr defaultColWidth="9.109375" defaultRowHeight="15" customHeight="1" zeroHeight="1" x14ac:dyDescent="0.25"/>
  <cols>
    <col min="1" max="1" width="17.109375" style="243" customWidth="1"/>
    <col min="2" max="2" width="9.5546875" customWidth="1"/>
    <col min="3" max="3" width="16.5546875" customWidth="1"/>
    <col min="4" max="4" width="37.109375" customWidth="1"/>
    <col min="5" max="5" width="36.44140625" customWidth="1"/>
    <col min="6" max="9" width="8.88671875" style="51" customWidth="1"/>
    <col min="10" max="22" width="9.109375" style="51"/>
  </cols>
  <sheetData>
    <row r="1" spans="1:22" ht="23.4" x14ac:dyDescent="0.25">
      <c r="A1" s="397" t="s">
        <v>1911</v>
      </c>
      <c r="B1" s="398"/>
      <c r="C1" s="398"/>
      <c r="D1" s="398"/>
      <c r="E1" s="398"/>
    </row>
    <row r="2" spans="1:22" s="133" customFormat="1" ht="13.2" x14ac:dyDescent="0.25">
      <c r="A2" s="51"/>
      <c r="B2" s="51"/>
      <c r="C2" s="51"/>
      <c r="D2" s="51"/>
      <c r="E2" s="51"/>
    </row>
    <row r="3" spans="1:22" s="134" customFormat="1" ht="64.5" customHeight="1" x14ac:dyDescent="0.25">
      <c r="A3" s="399" t="s">
        <v>1912</v>
      </c>
      <c r="B3" s="400"/>
      <c r="C3" s="400"/>
      <c r="D3" s="400"/>
      <c r="E3" s="400"/>
      <c r="F3" s="133"/>
      <c r="G3" s="133"/>
      <c r="H3" s="133"/>
      <c r="I3" s="133"/>
      <c r="J3" s="133"/>
      <c r="K3" s="133"/>
      <c r="L3" s="133"/>
      <c r="M3" s="133"/>
      <c r="N3" s="133"/>
      <c r="O3" s="133"/>
      <c r="P3" s="133"/>
      <c r="Q3" s="133"/>
      <c r="R3" s="133"/>
      <c r="S3" s="133"/>
      <c r="T3" s="133"/>
      <c r="U3" s="133"/>
      <c r="V3" s="133"/>
    </row>
    <row r="4" spans="1:22" s="133" customFormat="1" ht="15.6" x14ac:dyDescent="0.3">
      <c r="A4" s="51"/>
      <c r="B4" s="51"/>
      <c r="C4" s="51"/>
      <c r="D4" s="223"/>
      <c r="E4" s="51"/>
    </row>
    <row r="5" spans="1:22" s="133" customFormat="1" ht="15.6" customHeight="1" x14ac:dyDescent="0.3">
      <c r="A5" s="51"/>
      <c r="B5" s="51"/>
      <c r="C5" s="51"/>
      <c r="D5" s="223"/>
      <c r="E5" s="51"/>
    </row>
    <row r="6" spans="1:22" s="51" customFormat="1" ht="17.100000000000001" customHeight="1" x14ac:dyDescent="0.25">
      <c r="A6" s="224" t="s">
        <v>1913</v>
      </c>
      <c r="B6" s="396" t="s">
        <v>1914</v>
      </c>
      <c r="C6" s="396"/>
      <c r="D6" s="396"/>
      <c r="E6" s="396"/>
    </row>
    <row r="7" spans="1:22" s="51" customFormat="1" ht="17.100000000000001" customHeight="1" x14ac:dyDescent="0.25">
      <c r="A7" s="224"/>
      <c r="B7" s="396"/>
      <c r="C7" s="396"/>
      <c r="D7" s="396"/>
      <c r="E7" s="396"/>
    </row>
    <row r="8" spans="1:22" s="51" customFormat="1" ht="17.100000000000001" customHeight="1" x14ac:dyDescent="0.25">
      <c r="A8" s="224"/>
      <c r="B8" s="225"/>
      <c r="C8" s="225"/>
      <c r="D8" s="225"/>
      <c r="E8" s="225"/>
    </row>
    <row r="9" spans="1:22" s="51" customFormat="1" ht="17.100000000000001" customHeight="1" x14ac:dyDescent="0.25">
      <c r="A9" s="224" t="s">
        <v>1915</v>
      </c>
      <c r="B9" s="396" t="s">
        <v>1916</v>
      </c>
      <c r="C9" s="396"/>
      <c r="D9" s="396"/>
      <c r="E9" s="396"/>
    </row>
    <row r="10" spans="1:22" s="51" customFormat="1" ht="17.100000000000001" customHeight="1" x14ac:dyDescent="0.25">
      <c r="A10" s="224"/>
      <c r="B10" s="396"/>
      <c r="C10" s="396"/>
      <c r="D10" s="396"/>
      <c r="E10" s="396"/>
    </row>
    <row r="11" spans="1:22" s="51" customFormat="1" ht="15.6" customHeight="1" x14ac:dyDescent="0.3">
      <c r="A11" s="141"/>
      <c r="D11" s="223"/>
    </row>
    <row r="12" spans="1:22" s="51" customFormat="1" ht="15.6" customHeight="1" x14ac:dyDescent="0.25">
      <c r="A12" s="224" t="s">
        <v>1917</v>
      </c>
      <c r="B12" s="396" t="s">
        <v>1918</v>
      </c>
      <c r="C12" s="396"/>
      <c r="D12" s="396"/>
      <c r="E12" s="396"/>
    </row>
    <row r="13" spans="1:22" s="51" customFormat="1" ht="15.6" customHeight="1" x14ac:dyDescent="0.3">
      <c r="A13" s="141"/>
      <c r="B13" s="396"/>
      <c r="C13" s="396"/>
      <c r="D13" s="396"/>
      <c r="E13" s="396"/>
    </row>
    <row r="14" spans="1:22" s="51" customFormat="1" ht="15.6" customHeight="1" x14ac:dyDescent="0.3">
      <c r="A14" s="141"/>
      <c r="D14" s="223"/>
    </row>
    <row r="15" spans="1:22" s="51" customFormat="1" ht="15.75" customHeight="1" x14ac:dyDescent="0.25">
      <c r="A15" s="224" t="s">
        <v>1919</v>
      </c>
      <c r="B15" s="401" t="s">
        <v>1920</v>
      </c>
      <c r="C15" s="401"/>
      <c r="D15" s="401"/>
      <c r="E15" s="401"/>
    </row>
    <row r="16" spans="1:22" s="51" customFormat="1" ht="15.6" customHeight="1" x14ac:dyDescent="0.3">
      <c r="A16" s="224"/>
      <c r="B16" s="226"/>
      <c r="C16" s="226"/>
      <c r="D16" s="227"/>
      <c r="E16" s="227"/>
    </row>
    <row r="17" spans="1:5" s="51" customFormat="1" ht="45.6" customHeight="1" x14ac:dyDescent="0.25">
      <c r="A17" s="224" t="s">
        <v>1921</v>
      </c>
      <c r="B17" s="396" t="s">
        <v>1922</v>
      </c>
      <c r="C17" s="396"/>
      <c r="D17" s="396"/>
      <c r="E17" s="396"/>
    </row>
    <row r="18" spans="1:5" s="51" customFormat="1" ht="15.6" x14ac:dyDescent="0.3">
      <c r="A18" s="224"/>
      <c r="B18" s="223" t="s">
        <v>1923</v>
      </c>
      <c r="C18" s="226"/>
      <c r="D18" s="227"/>
      <c r="E18" s="227"/>
    </row>
    <row r="19" spans="1:5" s="51" customFormat="1" ht="14.4" customHeight="1" x14ac:dyDescent="0.3">
      <c r="A19" s="228"/>
      <c r="B19" s="402" t="s">
        <v>1949</v>
      </c>
      <c r="C19" s="402"/>
      <c r="D19" s="402"/>
      <c r="E19" s="402"/>
    </row>
    <row r="20" spans="1:5" s="51" customFormat="1" ht="40.5" customHeight="1" x14ac:dyDescent="0.3">
      <c r="A20" s="228"/>
      <c r="B20" s="402"/>
      <c r="C20" s="402"/>
      <c r="D20" s="402"/>
      <c r="E20" s="402"/>
    </row>
    <row r="21" spans="1:5" s="138" customFormat="1" ht="14.4" customHeight="1" x14ac:dyDescent="0.3">
      <c r="A21" s="229"/>
      <c r="B21" s="403" t="s">
        <v>1924</v>
      </c>
      <c r="C21" s="403"/>
      <c r="D21" s="403"/>
      <c r="E21" s="403"/>
    </row>
    <row r="22" spans="1:5" s="231" customFormat="1" ht="14.4" x14ac:dyDescent="0.25">
      <c r="A22" s="230"/>
      <c r="B22" s="404" t="s">
        <v>1925</v>
      </c>
      <c r="C22" s="404"/>
      <c r="D22" s="404"/>
      <c r="E22" s="404"/>
    </row>
    <row r="23" spans="1:5" s="51" customFormat="1" ht="15.6" customHeight="1" x14ac:dyDescent="0.3">
      <c r="A23" s="228"/>
      <c r="B23" s="404"/>
      <c r="C23" s="404"/>
      <c r="D23" s="404"/>
      <c r="E23" s="404"/>
    </row>
    <row r="24" spans="1:5" s="51" customFormat="1" ht="15.6" customHeight="1" x14ac:dyDescent="0.3">
      <c r="A24" s="224"/>
      <c r="B24" s="232"/>
      <c r="C24" s="226"/>
      <c r="D24" s="227"/>
      <c r="E24" s="233"/>
    </row>
    <row r="25" spans="1:5" s="51" customFormat="1" ht="15.6" x14ac:dyDescent="0.25">
      <c r="A25" s="224" t="s">
        <v>1926</v>
      </c>
      <c r="B25" s="396" t="s">
        <v>1927</v>
      </c>
      <c r="C25" s="396"/>
      <c r="D25" s="396"/>
      <c r="E25" s="396"/>
    </row>
    <row r="26" spans="1:5" s="51" customFormat="1" ht="15.6" x14ac:dyDescent="0.25">
      <c r="A26" s="224"/>
      <c r="B26" s="396"/>
      <c r="C26" s="396"/>
      <c r="D26" s="396"/>
      <c r="E26" s="396"/>
    </row>
    <row r="27" spans="1:5" s="51" customFormat="1" ht="15.6" x14ac:dyDescent="0.25">
      <c r="A27" s="224"/>
      <c r="B27" s="396"/>
      <c r="C27" s="396"/>
      <c r="D27" s="396"/>
      <c r="E27" s="396"/>
    </row>
    <row r="28" spans="1:5" s="51" customFormat="1" ht="15.6" x14ac:dyDescent="0.25">
      <c r="A28" s="224"/>
      <c r="B28" s="396"/>
      <c r="C28" s="396"/>
      <c r="D28" s="396"/>
      <c r="E28" s="396"/>
    </row>
    <row r="29" spans="1:5" s="51" customFormat="1" ht="15.6" customHeight="1" x14ac:dyDescent="0.3">
      <c r="A29" s="224"/>
      <c r="E29" s="227"/>
    </row>
    <row r="30" spans="1:5" s="51" customFormat="1" ht="15.6" x14ac:dyDescent="0.25">
      <c r="A30" s="224" t="s">
        <v>1928</v>
      </c>
      <c r="B30" s="396" t="s">
        <v>1929</v>
      </c>
      <c r="C30" s="396"/>
      <c r="D30" s="396"/>
      <c r="E30" s="396"/>
    </row>
    <row r="31" spans="1:5" s="51" customFormat="1" ht="15.6" x14ac:dyDescent="0.25">
      <c r="A31" s="224"/>
      <c r="B31" s="396"/>
      <c r="C31" s="396"/>
      <c r="D31" s="396"/>
      <c r="E31" s="396"/>
    </row>
    <row r="32" spans="1:5" s="51" customFormat="1" ht="15.6" x14ac:dyDescent="0.25">
      <c r="A32" s="224"/>
      <c r="B32" s="396"/>
      <c r="C32" s="396"/>
      <c r="D32" s="396"/>
      <c r="E32" s="396"/>
    </row>
    <row r="33" spans="1:5" s="51" customFormat="1" ht="15.6" x14ac:dyDescent="0.25">
      <c r="A33" s="224"/>
      <c r="B33" s="396"/>
      <c r="C33" s="396"/>
      <c r="D33" s="396"/>
      <c r="E33" s="396"/>
    </row>
    <row r="34" spans="1:5" s="51" customFormat="1" ht="18" customHeight="1" x14ac:dyDescent="0.3">
      <c r="A34" s="224"/>
      <c r="B34" s="222" t="s">
        <v>1924</v>
      </c>
      <c r="C34" s="222"/>
      <c r="D34" s="227"/>
      <c r="E34" s="227"/>
    </row>
    <row r="35" spans="1:5" s="51" customFormat="1" ht="15.6" customHeight="1" x14ac:dyDescent="0.25">
      <c r="A35" s="224"/>
      <c r="B35" s="234"/>
      <c r="C35" s="234"/>
      <c r="D35" s="234"/>
      <c r="E35" s="234"/>
    </row>
    <row r="36" spans="1:5" s="51" customFormat="1" ht="15.6" customHeight="1" x14ac:dyDescent="0.25">
      <c r="A36" s="224" t="s">
        <v>1930</v>
      </c>
      <c r="B36" s="396" t="s">
        <v>1931</v>
      </c>
      <c r="C36" s="396"/>
      <c r="D36" s="396"/>
      <c r="E36" s="396"/>
    </row>
    <row r="37" spans="1:5" s="51" customFormat="1" ht="15.6" x14ac:dyDescent="0.25">
      <c r="A37" s="234"/>
      <c r="B37" s="396"/>
      <c r="C37" s="396"/>
      <c r="D37" s="396"/>
      <c r="E37" s="396"/>
    </row>
    <row r="38" spans="1:5" s="51" customFormat="1" ht="15.6" x14ac:dyDescent="0.25">
      <c r="A38" s="234"/>
      <c r="B38" s="396"/>
      <c r="C38" s="396"/>
      <c r="D38" s="396"/>
      <c r="E38" s="396"/>
    </row>
    <row r="39" spans="1:5" s="51" customFormat="1" ht="15.6" x14ac:dyDescent="0.25">
      <c r="A39" s="234"/>
      <c r="B39" s="396"/>
      <c r="C39" s="396"/>
      <c r="D39" s="396"/>
      <c r="E39" s="396"/>
    </row>
    <row r="40" spans="1:5" s="51" customFormat="1" ht="15.6" x14ac:dyDescent="0.25">
      <c r="A40" s="234"/>
      <c r="B40" s="396"/>
      <c r="C40" s="396"/>
      <c r="D40" s="396"/>
      <c r="E40" s="396"/>
    </row>
    <row r="41" spans="1:5" s="51" customFormat="1" ht="15.6" x14ac:dyDescent="0.25">
      <c r="A41" s="234"/>
      <c r="B41" s="396"/>
      <c r="C41" s="396"/>
      <c r="D41" s="396"/>
      <c r="E41" s="396"/>
    </row>
    <row r="42" spans="1:5" s="51" customFormat="1" ht="15.6" x14ac:dyDescent="0.25">
      <c r="A42" s="234"/>
      <c r="B42" s="396"/>
      <c r="C42" s="396"/>
      <c r="D42" s="396"/>
      <c r="E42" s="396"/>
    </row>
    <row r="43" spans="1:5" s="51" customFormat="1" ht="15.6" customHeight="1" x14ac:dyDescent="0.25">
      <c r="A43" s="234"/>
      <c r="B43" s="234"/>
      <c r="C43" s="234"/>
      <c r="D43" s="234"/>
      <c r="E43" s="234"/>
    </row>
    <row r="44" spans="1:5" s="51" customFormat="1" ht="32.4" customHeight="1" x14ac:dyDescent="0.25">
      <c r="A44" s="224" t="s">
        <v>1932</v>
      </c>
      <c r="B44" s="396" t="s">
        <v>1933</v>
      </c>
      <c r="C44" s="396"/>
      <c r="D44" s="396"/>
      <c r="E44" s="396"/>
    </row>
    <row r="45" spans="1:5" s="51" customFormat="1" ht="18.75" customHeight="1" x14ac:dyDescent="0.25">
      <c r="A45" s="234"/>
      <c r="B45" s="409" t="s">
        <v>1934</v>
      </c>
      <c r="C45" s="409"/>
      <c r="D45" s="226"/>
      <c r="E45" s="226"/>
    </row>
    <row r="46" spans="1:5" s="51" customFormat="1" ht="15.6" customHeight="1" x14ac:dyDescent="0.25">
      <c r="A46" s="234"/>
      <c r="B46" s="235"/>
      <c r="C46" s="226"/>
      <c r="D46" s="226"/>
      <c r="E46" s="226"/>
    </row>
    <row r="47" spans="1:5" ht="18.600000000000001" customHeight="1" x14ac:dyDescent="0.25">
      <c r="A47" s="407" t="s">
        <v>1935</v>
      </c>
      <c r="B47" s="407"/>
      <c r="C47" s="407"/>
      <c r="D47" s="407"/>
      <c r="E47" s="407"/>
    </row>
    <row r="48" spans="1:5" ht="14.4" customHeight="1" x14ac:dyDescent="0.25">
      <c r="A48" s="410" t="s">
        <v>1936</v>
      </c>
      <c r="B48" s="410"/>
      <c r="C48" s="410"/>
      <c r="D48" s="410"/>
      <c r="E48" s="410"/>
    </row>
    <row r="49" spans="1:5" ht="15.6" customHeight="1" x14ac:dyDescent="0.25">
      <c r="A49" s="410"/>
      <c r="B49" s="410"/>
      <c r="C49" s="410"/>
      <c r="D49" s="410"/>
      <c r="E49" s="410"/>
    </row>
    <row r="50" spans="1:5" ht="15.6" customHeight="1" x14ac:dyDescent="0.25">
      <c r="A50" s="410"/>
      <c r="B50" s="410"/>
      <c r="C50" s="410"/>
      <c r="D50" s="410"/>
      <c r="E50" s="410"/>
    </row>
    <row r="51" spans="1:5" ht="15.6" customHeight="1" x14ac:dyDescent="0.25">
      <c r="A51" s="410"/>
      <c r="B51" s="410"/>
      <c r="C51" s="410"/>
      <c r="D51" s="410"/>
      <c r="E51" s="410"/>
    </row>
    <row r="52" spans="1:5" ht="15.6" customHeight="1" x14ac:dyDescent="0.25">
      <c r="A52" s="410"/>
      <c r="B52" s="410"/>
      <c r="C52" s="410"/>
      <c r="D52" s="410"/>
      <c r="E52" s="410"/>
    </row>
    <row r="53" spans="1:5" ht="15.6" customHeight="1" x14ac:dyDescent="0.25">
      <c r="A53" s="410"/>
      <c r="B53" s="410"/>
      <c r="C53" s="410"/>
      <c r="D53" s="410"/>
      <c r="E53" s="410"/>
    </row>
    <row r="54" spans="1:5" ht="15.6" customHeight="1" x14ac:dyDescent="0.25">
      <c r="A54" s="410"/>
      <c r="B54" s="410"/>
      <c r="C54" s="410"/>
      <c r="D54" s="410"/>
      <c r="E54" s="410"/>
    </row>
    <row r="55" spans="1:5" ht="15.6" customHeight="1" x14ac:dyDescent="0.25">
      <c r="A55" s="410"/>
      <c r="B55" s="410"/>
      <c r="C55" s="410"/>
      <c r="D55" s="410"/>
      <c r="E55" s="410"/>
    </row>
    <row r="56" spans="1:5" ht="15.6" customHeight="1" x14ac:dyDescent="0.25">
      <c r="A56" s="410"/>
      <c r="B56" s="410"/>
      <c r="C56" s="410"/>
      <c r="D56" s="410"/>
      <c r="E56" s="410"/>
    </row>
    <row r="57" spans="1:5" ht="15.6" customHeight="1" x14ac:dyDescent="0.25">
      <c r="A57" s="410"/>
      <c r="B57" s="410"/>
      <c r="C57" s="410"/>
      <c r="D57" s="410"/>
      <c r="E57" s="410"/>
    </row>
    <row r="58" spans="1:5" ht="15.6" customHeight="1" x14ac:dyDescent="0.25">
      <c r="A58" s="410"/>
      <c r="B58" s="410"/>
      <c r="C58" s="410"/>
      <c r="D58" s="410"/>
      <c r="E58" s="410"/>
    </row>
    <row r="59" spans="1:5" s="51" customFormat="1" ht="15.6" customHeight="1" x14ac:dyDescent="0.25">
      <c r="A59" s="411" t="s">
        <v>1937</v>
      </c>
      <c r="B59" s="411"/>
      <c r="C59" s="411"/>
      <c r="D59" s="411"/>
      <c r="E59" s="411"/>
    </row>
    <row r="60" spans="1:5" s="51" customFormat="1" ht="15.6" customHeight="1" x14ac:dyDescent="0.25">
      <c r="A60" s="411"/>
      <c r="B60" s="411"/>
      <c r="C60" s="411"/>
      <c r="D60" s="411"/>
      <c r="E60" s="411"/>
    </row>
    <row r="61" spans="1:5" s="51" customFormat="1" ht="15.6" customHeight="1" x14ac:dyDescent="0.25">
      <c r="A61" s="411"/>
      <c r="B61" s="411"/>
      <c r="C61" s="411"/>
      <c r="D61" s="411"/>
      <c r="E61" s="411"/>
    </row>
    <row r="62" spans="1:5" s="51" customFormat="1" ht="15.6" x14ac:dyDescent="0.25">
      <c r="A62" s="236"/>
      <c r="B62" s="236"/>
      <c r="C62" s="236"/>
      <c r="D62" s="236"/>
      <c r="E62" s="236"/>
    </row>
    <row r="63" spans="1:5" s="237" customFormat="1" ht="214.5" customHeight="1" x14ac:dyDescent="0.25">
      <c r="A63" s="405" t="s">
        <v>1938</v>
      </c>
      <c r="B63" s="405"/>
      <c r="C63" s="405"/>
      <c r="D63" s="405"/>
      <c r="E63" s="405"/>
    </row>
    <row r="64" spans="1:5" s="237" customFormat="1" ht="15.6" x14ac:dyDescent="0.25">
      <c r="A64" s="238"/>
      <c r="B64" s="238"/>
      <c r="C64" s="238"/>
      <c r="D64" s="238"/>
      <c r="E64" s="238"/>
    </row>
    <row r="65" spans="1:5" ht="15.6" x14ac:dyDescent="0.3">
      <c r="A65" s="406" t="s">
        <v>1939</v>
      </c>
      <c r="B65" s="406"/>
      <c r="C65" s="406"/>
      <c r="D65" s="406"/>
      <c r="E65" s="406"/>
    </row>
    <row r="66" spans="1:5" s="51" customFormat="1" ht="15.6" x14ac:dyDescent="0.3">
      <c r="A66" s="239"/>
      <c r="B66" s="239"/>
      <c r="C66" s="239"/>
      <c r="D66" s="239"/>
      <c r="E66" s="239"/>
    </row>
    <row r="67" spans="1:5" s="51" customFormat="1" ht="15.75" customHeight="1" x14ac:dyDescent="0.25">
      <c r="A67" s="240"/>
    </row>
    <row r="68" spans="1:5" ht="18.600000000000001" customHeight="1" x14ac:dyDescent="0.25">
      <c r="A68" s="407" t="s">
        <v>1940</v>
      </c>
      <c r="B68" s="407"/>
      <c r="C68" s="407"/>
      <c r="D68" s="407"/>
      <c r="E68" s="407"/>
    </row>
    <row r="69" spans="1:5" s="241" customFormat="1" ht="21" customHeight="1" x14ac:dyDescent="0.3">
      <c r="A69" s="408" t="s">
        <v>1941</v>
      </c>
      <c r="B69" s="408"/>
      <c r="C69" s="408"/>
      <c r="D69" s="408"/>
      <c r="E69" s="408"/>
    </row>
    <row r="70" spans="1:5" s="241" customFormat="1" ht="15.6" x14ac:dyDescent="0.3">
      <c r="A70" s="408"/>
      <c r="B70" s="408"/>
      <c r="C70" s="408"/>
      <c r="D70" s="408"/>
      <c r="E70" s="408"/>
    </row>
    <row r="71" spans="1:5" s="241" customFormat="1" ht="15.6" x14ac:dyDescent="0.3">
      <c r="A71" s="242" t="s">
        <v>1942</v>
      </c>
    </row>
    <row r="72" spans="1:5" s="241" customFormat="1" ht="15.6" x14ac:dyDescent="0.3">
      <c r="A72" s="242" t="s">
        <v>1943</v>
      </c>
    </row>
    <row r="73" spans="1:5" s="241" customFormat="1" ht="15.6" x14ac:dyDescent="0.3">
      <c r="A73" s="242"/>
    </row>
    <row r="74" spans="1:5" s="241" customFormat="1" ht="15.6" x14ac:dyDescent="0.3">
      <c r="A74" s="242" t="s">
        <v>1944</v>
      </c>
    </row>
    <row r="75" spans="1:5" s="241" customFormat="1" ht="15.6" x14ac:dyDescent="0.3"/>
    <row r="76" spans="1:5" s="241" customFormat="1" ht="15.6" x14ac:dyDescent="0.3">
      <c r="A76" s="242"/>
    </row>
    <row r="77" spans="1:5" s="241" customFormat="1" ht="15.6" x14ac:dyDescent="0.3"/>
    <row r="78" spans="1:5" s="241" customFormat="1" ht="15.6" x14ac:dyDescent="0.3"/>
    <row r="79" spans="1:5" s="241" customFormat="1" ht="15.6" x14ac:dyDescent="0.3"/>
    <row r="80" spans="1:5" s="241" customFormat="1" ht="15.6" x14ac:dyDescent="0.3"/>
    <row r="81" spans="1:1" s="241" customFormat="1" ht="15.6" x14ac:dyDescent="0.3"/>
    <row r="82" spans="1:1" s="241" customFormat="1" ht="15.6" x14ac:dyDescent="0.3"/>
    <row r="83" spans="1:1" s="241" customFormat="1" ht="15.6" x14ac:dyDescent="0.3"/>
    <row r="84" spans="1:1" s="241" customFormat="1" ht="15.6" x14ac:dyDescent="0.3"/>
    <row r="85" spans="1:1" s="241" customFormat="1" ht="15.6" x14ac:dyDescent="0.3"/>
    <row r="86" spans="1:1" s="241" customFormat="1" ht="15.6" x14ac:dyDescent="0.3">
      <c r="A86" s="242" t="s">
        <v>1945</v>
      </c>
    </row>
    <row r="87" spans="1:1" s="241" customFormat="1" ht="15.6" x14ac:dyDescent="0.3">
      <c r="A87" s="242" t="s">
        <v>1946</v>
      </c>
    </row>
    <row r="88" spans="1:1" s="241" customFormat="1" ht="15.6" x14ac:dyDescent="0.3">
      <c r="A88" s="242"/>
    </row>
    <row r="89" spans="1:1" s="241" customFormat="1" ht="15.6" x14ac:dyDescent="0.3"/>
    <row r="90" spans="1:1" s="241" customFormat="1" ht="15.6" x14ac:dyDescent="0.3">
      <c r="A90" s="242"/>
    </row>
    <row r="91" spans="1:1" s="241" customFormat="1" ht="15.6" x14ac:dyDescent="0.3"/>
    <row r="92" spans="1:1" s="241" customFormat="1" ht="15.6" x14ac:dyDescent="0.3"/>
    <row r="93" spans="1:1" s="241" customFormat="1" ht="15.6" x14ac:dyDescent="0.3"/>
    <row r="94" spans="1:1" s="241" customFormat="1" ht="15.6" x14ac:dyDescent="0.3"/>
    <row r="95" spans="1:1" s="241" customFormat="1" ht="15.6" x14ac:dyDescent="0.3"/>
    <row r="96" spans="1:1" s="241" customFormat="1" ht="15.6" x14ac:dyDescent="0.3"/>
    <row r="97" spans="1:1" s="241" customFormat="1" ht="15.6" x14ac:dyDescent="0.3"/>
    <row r="98" spans="1:1" s="241" customFormat="1" ht="15.6" x14ac:dyDescent="0.3"/>
    <row r="99" spans="1:1" s="241" customFormat="1" ht="15.6" x14ac:dyDescent="0.3"/>
    <row r="100" spans="1:1" s="241" customFormat="1" ht="15.6" x14ac:dyDescent="0.3"/>
    <row r="101" spans="1:1" s="241" customFormat="1" ht="15.6" x14ac:dyDescent="0.3"/>
    <row r="102" spans="1:1" s="241" customFormat="1" ht="15.6" x14ac:dyDescent="0.3"/>
    <row r="103" spans="1:1" s="241" customFormat="1" ht="15.6" x14ac:dyDescent="0.3"/>
    <row r="104" spans="1:1" s="241" customFormat="1" ht="15.6" x14ac:dyDescent="0.3"/>
    <row r="105" spans="1:1" s="241" customFormat="1" ht="15.6" x14ac:dyDescent="0.3"/>
    <row r="106" spans="1:1" s="241" customFormat="1" ht="15.6" x14ac:dyDescent="0.3"/>
    <row r="107" spans="1:1" s="241" customFormat="1" ht="15.6" x14ac:dyDescent="0.3">
      <c r="A107" s="242" t="s">
        <v>1947</v>
      </c>
    </row>
    <row r="108" spans="1:1" s="241" customFormat="1" ht="15.6" x14ac:dyDescent="0.3">
      <c r="A108" s="242" t="s">
        <v>1948</v>
      </c>
    </row>
    <row r="109" spans="1:1" s="241" customFormat="1" ht="15.6" x14ac:dyDescent="0.3"/>
    <row r="110" spans="1:1" s="241" customFormat="1" ht="15.6" x14ac:dyDescent="0.3"/>
    <row r="111" spans="1:1" s="241" customFormat="1" ht="15.6" x14ac:dyDescent="0.3"/>
    <row r="112" spans="1:1" s="241" customFormat="1" ht="15.6" x14ac:dyDescent="0.3"/>
    <row r="113" spans="1:1" s="241" customFormat="1" ht="15.6" x14ac:dyDescent="0.3"/>
    <row r="114" spans="1:1" s="241" customFormat="1" ht="15.6" x14ac:dyDescent="0.3"/>
    <row r="115" spans="1:1" s="241" customFormat="1" ht="15.6" x14ac:dyDescent="0.3"/>
    <row r="116" spans="1:1" s="241" customFormat="1" ht="15.6" x14ac:dyDescent="0.3"/>
    <row r="117" spans="1:1" s="241" customFormat="1" ht="15.6" x14ac:dyDescent="0.3"/>
    <row r="118" spans="1:1" s="241" customFormat="1" ht="15.6" x14ac:dyDescent="0.3"/>
    <row r="119" spans="1:1" s="241" customFormat="1" ht="15.6" x14ac:dyDescent="0.3"/>
    <row r="120" spans="1:1" s="241" customFormat="1" ht="15.6" x14ac:dyDescent="0.3"/>
    <row r="121" spans="1:1" s="241" customFormat="1" ht="15.6" x14ac:dyDescent="0.3"/>
    <row r="122" spans="1:1" s="241" customFormat="1" ht="15.6" x14ac:dyDescent="0.3"/>
    <row r="123" spans="1:1" s="241" customFormat="1" ht="15.6" x14ac:dyDescent="0.3"/>
    <row r="124" spans="1:1" s="241" customFormat="1" ht="15.6" x14ac:dyDescent="0.3"/>
    <row r="125" spans="1:1" s="51" customFormat="1" ht="13.2" x14ac:dyDescent="0.25">
      <c r="A125" s="240"/>
    </row>
    <row r="126" spans="1:1" s="51" customFormat="1" ht="13.2" x14ac:dyDescent="0.25">
      <c r="A126" s="240"/>
    </row>
    <row r="127" spans="1:1" s="51" customFormat="1" ht="13.2" x14ac:dyDescent="0.25">
      <c r="A127" s="240"/>
    </row>
    <row r="128" spans="1:1" s="51" customFormat="1" ht="14.4" hidden="1" customHeight="1" x14ac:dyDescent="0.25">
      <c r="A128" s="240"/>
    </row>
    <row r="129" spans="1:1" s="51" customFormat="1" ht="14.4" hidden="1" customHeight="1" x14ac:dyDescent="0.25">
      <c r="A129" s="240"/>
    </row>
    <row r="130" spans="1:1" s="51" customFormat="1" ht="14.4" hidden="1" customHeight="1" x14ac:dyDescent="0.25">
      <c r="A130" s="240"/>
    </row>
    <row r="131" spans="1:1" s="51" customFormat="1" ht="14.4" hidden="1" customHeight="1" x14ac:dyDescent="0.25">
      <c r="A131" s="240"/>
    </row>
    <row r="132" spans="1:1" s="51" customFormat="1" ht="14.4" hidden="1" customHeight="1" x14ac:dyDescent="0.25">
      <c r="A132" s="240"/>
    </row>
    <row r="133" spans="1:1" s="51" customFormat="1" ht="14.4" hidden="1" customHeight="1" x14ac:dyDescent="0.25">
      <c r="A133" s="240"/>
    </row>
    <row r="134" spans="1:1" s="51" customFormat="1" ht="14.4" hidden="1" customHeight="1" x14ac:dyDescent="0.25">
      <c r="A134" s="240"/>
    </row>
    <row r="135" spans="1:1" s="51" customFormat="1" ht="14.4" hidden="1" customHeight="1" x14ac:dyDescent="0.25">
      <c r="A135" s="240"/>
    </row>
    <row r="136" spans="1:1" s="51" customFormat="1" ht="14.4" hidden="1" customHeight="1" x14ac:dyDescent="0.25">
      <c r="A136" s="240"/>
    </row>
    <row r="137" spans="1:1" s="51" customFormat="1" ht="14.4" hidden="1" customHeight="1" x14ac:dyDescent="0.25">
      <c r="A137" s="240"/>
    </row>
    <row r="138" spans="1:1" s="51" customFormat="1" ht="14.4" hidden="1" customHeight="1" x14ac:dyDescent="0.25">
      <c r="A138" s="240"/>
    </row>
    <row r="139" spans="1:1" s="51" customFormat="1" ht="14.4" hidden="1" customHeight="1" x14ac:dyDescent="0.25">
      <c r="A139" s="240"/>
    </row>
    <row r="140" spans="1:1" s="51" customFormat="1" ht="14.4" hidden="1" customHeight="1" x14ac:dyDescent="0.25">
      <c r="A140" s="240"/>
    </row>
    <row r="141" spans="1:1" s="51" customFormat="1" ht="14.4" hidden="1" customHeight="1" x14ac:dyDescent="0.25">
      <c r="A141" s="240"/>
    </row>
    <row r="142" spans="1:1" s="51" customFormat="1" ht="14.4" hidden="1" customHeight="1" x14ac:dyDescent="0.25">
      <c r="A142" s="240"/>
    </row>
    <row r="143" spans="1:1" s="51" customFormat="1" ht="14.4" hidden="1" customHeight="1" x14ac:dyDescent="0.25">
      <c r="A143" s="240"/>
    </row>
    <row r="144" spans="1:1" s="51" customFormat="1" ht="14.4" hidden="1" customHeight="1" x14ac:dyDescent="0.25">
      <c r="A144" s="240"/>
    </row>
    <row r="145" spans="1:1" s="51" customFormat="1" ht="14.4" hidden="1" customHeight="1" x14ac:dyDescent="0.25">
      <c r="A145" s="240"/>
    </row>
    <row r="146" spans="1:1" s="51" customFormat="1" ht="14.4" hidden="1" customHeight="1" x14ac:dyDescent="0.25">
      <c r="A146" s="240"/>
    </row>
    <row r="147" spans="1:1" s="51" customFormat="1" ht="14.4" hidden="1" customHeight="1" x14ac:dyDescent="0.25">
      <c r="A147" s="240"/>
    </row>
    <row r="148" spans="1:1" s="51" customFormat="1" ht="14.4" hidden="1" customHeight="1" x14ac:dyDescent="0.25">
      <c r="A148" s="240"/>
    </row>
    <row r="149" spans="1:1" s="51" customFormat="1" ht="14.4" hidden="1" customHeight="1" x14ac:dyDescent="0.25">
      <c r="A149" s="240"/>
    </row>
    <row r="150" spans="1:1" s="51" customFormat="1" ht="14.4" hidden="1" customHeight="1" x14ac:dyDescent="0.25">
      <c r="A150" s="240"/>
    </row>
    <row r="151" spans="1:1" s="51" customFormat="1" ht="14.4" hidden="1" customHeight="1" x14ac:dyDescent="0.25">
      <c r="A151" s="240"/>
    </row>
    <row r="152" spans="1:1" s="51" customFormat="1" ht="14.4" hidden="1" customHeight="1" x14ac:dyDescent="0.25">
      <c r="A152" s="240"/>
    </row>
    <row r="153" spans="1:1" s="51" customFormat="1" ht="14.4" hidden="1" customHeight="1" x14ac:dyDescent="0.25">
      <c r="A153" s="240"/>
    </row>
    <row r="154" spans="1:1" s="51" customFormat="1" ht="14.4" hidden="1" customHeight="1" x14ac:dyDescent="0.25">
      <c r="A154" s="240"/>
    </row>
    <row r="155" spans="1:1" s="51" customFormat="1" ht="14.4" hidden="1" customHeight="1" x14ac:dyDescent="0.25">
      <c r="A155" s="240"/>
    </row>
    <row r="156" spans="1:1" s="51" customFormat="1" ht="14.4" hidden="1" customHeight="1" x14ac:dyDescent="0.25">
      <c r="A156" s="240"/>
    </row>
    <row r="157" spans="1:1" s="51" customFormat="1" ht="14.4" hidden="1" customHeight="1" x14ac:dyDescent="0.25">
      <c r="A157" s="240"/>
    </row>
    <row r="158" spans="1:1" s="51" customFormat="1" ht="14.4" hidden="1" customHeight="1" x14ac:dyDescent="0.25">
      <c r="A158" s="240"/>
    </row>
    <row r="159" spans="1:1" s="51" customFormat="1" ht="14.4" hidden="1" customHeight="1" x14ac:dyDescent="0.25">
      <c r="A159" s="240"/>
    </row>
    <row r="160" spans="1:1" s="51" customFormat="1" ht="14.4" hidden="1" customHeight="1" x14ac:dyDescent="0.25">
      <c r="A160" s="240"/>
    </row>
    <row r="161" spans="1:1" s="51" customFormat="1" ht="14.4" hidden="1" customHeight="1" x14ac:dyDescent="0.25">
      <c r="A161" s="240"/>
    </row>
    <row r="162" spans="1:1" s="51" customFormat="1" ht="14.4" hidden="1" customHeight="1" x14ac:dyDescent="0.25">
      <c r="A162" s="240"/>
    </row>
    <row r="163" spans="1:1" s="51" customFormat="1" ht="14.4" hidden="1" customHeight="1" x14ac:dyDescent="0.25">
      <c r="A163" s="240"/>
    </row>
    <row r="164" spans="1:1" s="51" customFormat="1" ht="14.4" hidden="1" customHeight="1" x14ac:dyDescent="0.25">
      <c r="A164" s="240"/>
    </row>
    <row r="165" spans="1:1" s="51" customFormat="1" ht="14.4" hidden="1" customHeight="1" x14ac:dyDescent="0.25">
      <c r="A165" s="240"/>
    </row>
    <row r="166" spans="1:1" s="51" customFormat="1" ht="14.4" hidden="1" customHeight="1" x14ac:dyDescent="0.25">
      <c r="A166" s="240"/>
    </row>
    <row r="167" spans="1:1" s="51" customFormat="1" ht="14.4" hidden="1" customHeight="1" x14ac:dyDescent="0.25">
      <c r="A167" s="240"/>
    </row>
    <row r="168" spans="1:1" s="51" customFormat="1" ht="14.4" hidden="1" customHeight="1" x14ac:dyDescent="0.25">
      <c r="A168" s="240"/>
    </row>
    <row r="169" spans="1:1" s="51" customFormat="1" ht="14.4" hidden="1" customHeight="1" x14ac:dyDescent="0.25">
      <c r="A169" s="240"/>
    </row>
    <row r="170" spans="1:1" s="51" customFormat="1" ht="14.4" hidden="1" customHeight="1" x14ac:dyDescent="0.25">
      <c r="A170" s="240"/>
    </row>
    <row r="171" spans="1:1" s="51" customFormat="1" ht="14.4" hidden="1" customHeight="1" x14ac:dyDescent="0.25">
      <c r="A171" s="240"/>
    </row>
    <row r="172" spans="1:1" s="51" customFormat="1" ht="14.4" hidden="1" customHeight="1" x14ac:dyDescent="0.25">
      <c r="A172" s="240"/>
    </row>
    <row r="173" spans="1:1" s="51" customFormat="1" ht="14.4" hidden="1" customHeight="1" x14ac:dyDescent="0.25">
      <c r="A173" s="240"/>
    </row>
    <row r="174" spans="1:1" s="51" customFormat="1" ht="14.4" hidden="1" customHeight="1" x14ac:dyDescent="0.25">
      <c r="A174" s="240"/>
    </row>
    <row r="175" spans="1:1" s="51" customFormat="1" ht="14.4" hidden="1" customHeight="1" x14ac:dyDescent="0.25">
      <c r="A175" s="240"/>
    </row>
    <row r="176" spans="1:1" s="51" customFormat="1" ht="14.4" hidden="1" customHeight="1" x14ac:dyDescent="0.25">
      <c r="A176" s="240"/>
    </row>
    <row r="177" spans="1:1" s="51" customFormat="1" ht="14.4" hidden="1" customHeight="1" x14ac:dyDescent="0.25">
      <c r="A177" s="240"/>
    </row>
    <row r="178" spans="1:1" s="51" customFormat="1" ht="14.4" hidden="1" customHeight="1" x14ac:dyDescent="0.25">
      <c r="A178" s="240"/>
    </row>
    <row r="179" spans="1:1" s="51" customFormat="1" ht="14.4" hidden="1" customHeight="1" x14ac:dyDescent="0.25">
      <c r="A179" s="240"/>
    </row>
    <row r="180" spans="1:1" s="51" customFormat="1" ht="14.4" hidden="1" customHeight="1" x14ac:dyDescent="0.25">
      <c r="A180" s="240"/>
    </row>
    <row r="181" spans="1:1" s="51" customFormat="1" ht="14.4" hidden="1" customHeight="1" x14ac:dyDescent="0.25">
      <c r="A181" s="240"/>
    </row>
    <row r="182" spans="1:1" s="51" customFormat="1" ht="14.4" hidden="1" customHeight="1" x14ac:dyDescent="0.25">
      <c r="A182" s="240"/>
    </row>
    <row r="183" spans="1:1" s="51" customFormat="1" ht="14.4" hidden="1" customHeight="1" x14ac:dyDescent="0.25">
      <c r="A183" s="240"/>
    </row>
    <row r="184" spans="1:1" s="51" customFormat="1" ht="14.4" hidden="1" customHeight="1" x14ac:dyDescent="0.25">
      <c r="A184" s="240"/>
    </row>
    <row r="185" spans="1:1" s="51" customFormat="1" ht="14.4" hidden="1" customHeight="1" x14ac:dyDescent="0.25">
      <c r="A185" s="240"/>
    </row>
    <row r="186" spans="1:1" s="51" customFormat="1" ht="14.4" hidden="1" customHeight="1" x14ac:dyDescent="0.25">
      <c r="A186" s="240"/>
    </row>
    <row r="187" spans="1:1" s="51" customFormat="1" ht="14.4" hidden="1" customHeight="1" x14ac:dyDescent="0.25">
      <c r="A187" s="240"/>
    </row>
    <row r="188" spans="1:1" s="51" customFormat="1" ht="14.4" hidden="1" customHeight="1" x14ac:dyDescent="0.25">
      <c r="A188" s="240"/>
    </row>
    <row r="189" spans="1:1" s="51" customFormat="1" ht="14.4" hidden="1" customHeight="1" x14ac:dyDescent="0.25">
      <c r="A189" s="240"/>
    </row>
    <row r="190" spans="1:1" s="51" customFormat="1" ht="14.4" hidden="1" customHeight="1" x14ac:dyDescent="0.25">
      <c r="A190" s="240"/>
    </row>
    <row r="191" spans="1:1" s="51" customFormat="1" ht="14.4" hidden="1" customHeight="1" x14ac:dyDescent="0.25">
      <c r="A191" s="240"/>
    </row>
    <row r="192" spans="1:1" s="51" customFormat="1" ht="14.4" hidden="1" customHeight="1" x14ac:dyDescent="0.25">
      <c r="A192" s="240"/>
    </row>
    <row r="193" spans="1:1" s="51" customFormat="1" ht="14.4" hidden="1" customHeight="1" x14ac:dyDescent="0.25">
      <c r="A193" s="240"/>
    </row>
    <row r="194" spans="1:1" s="51" customFormat="1" ht="14.4" hidden="1" customHeight="1" x14ac:dyDescent="0.25">
      <c r="A194" s="240"/>
    </row>
    <row r="195" spans="1:1" s="51" customFormat="1" ht="14.4" hidden="1" customHeight="1" x14ac:dyDescent="0.25">
      <c r="A195" s="240"/>
    </row>
    <row r="196" spans="1:1" s="51" customFormat="1" ht="14.4" hidden="1" customHeight="1" x14ac:dyDescent="0.25">
      <c r="A196" s="240"/>
    </row>
    <row r="197" spans="1:1" s="51" customFormat="1" ht="14.4" hidden="1" customHeight="1" x14ac:dyDescent="0.25">
      <c r="A197" s="240"/>
    </row>
    <row r="198" spans="1:1" s="51" customFormat="1" ht="14.4" hidden="1" customHeight="1" x14ac:dyDescent="0.25">
      <c r="A198" s="240"/>
    </row>
    <row r="199" spans="1:1" s="51" customFormat="1" ht="14.4" hidden="1" customHeight="1" x14ac:dyDescent="0.25">
      <c r="A199" s="240"/>
    </row>
    <row r="200" spans="1:1" s="51" customFormat="1" ht="14.4" hidden="1" customHeight="1" x14ac:dyDescent="0.25">
      <c r="A200" s="240"/>
    </row>
    <row r="201" spans="1:1" s="51" customFormat="1" ht="14.4" hidden="1" customHeight="1" x14ac:dyDescent="0.25">
      <c r="A201" s="240"/>
    </row>
    <row r="202" spans="1:1" s="51" customFormat="1" ht="14.4" hidden="1" customHeight="1" x14ac:dyDescent="0.25">
      <c r="A202" s="240"/>
    </row>
    <row r="203" spans="1:1" s="51" customFormat="1" ht="14.4" hidden="1" customHeight="1" x14ac:dyDescent="0.25">
      <c r="A203" s="240"/>
    </row>
    <row r="204" spans="1:1" s="51" customFormat="1" ht="14.4" hidden="1" customHeight="1" x14ac:dyDescent="0.25">
      <c r="A204" s="240"/>
    </row>
    <row r="205" spans="1:1" s="51" customFormat="1" ht="14.4" hidden="1" customHeight="1" x14ac:dyDescent="0.25">
      <c r="A205" s="240"/>
    </row>
    <row r="206" spans="1:1" s="51" customFormat="1" ht="14.4" hidden="1" customHeight="1" x14ac:dyDescent="0.25">
      <c r="A206" s="240"/>
    </row>
    <row r="207" spans="1:1" s="51" customFormat="1" ht="14.4" hidden="1" customHeight="1" x14ac:dyDescent="0.25">
      <c r="A207" s="240"/>
    </row>
    <row r="208" spans="1:1" s="51" customFormat="1" ht="14.4" hidden="1" customHeight="1" x14ac:dyDescent="0.25">
      <c r="A208" s="240"/>
    </row>
    <row r="209" spans="1:1" s="51" customFormat="1" ht="14.4" hidden="1" customHeight="1" x14ac:dyDescent="0.25">
      <c r="A209" s="240"/>
    </row>
    <row r="210" spans="1:1" s="51" customFormat="1" ht="14.4" hidden="1" customHeight="1" x14ac:dyDescent="0.25">
      <c r="A210" s="240"/>
    </row>
    <row r="211" spans="1:1" s="51" customFormat="1" ht="14.4" hidden="1" customHeight="1" x14ac:dyDescent="0.25">
      <c r="A211" s="240"/>
    </row>
    <row r="212" spans="1:1" s="51" customFormat="1" ht="14.4" hidden="1" customHeight="1" x14ac:dyDescent="0.25">
      <c r="A212" s="240"/>
    </row>
    <row r="213" spans="1:1" s="51" customFormat="1" ht="14.4" hidden="1" customHeight="1" x14ac:dyDescent="0.25">
      <c r="A213" s="240"/>
    </row>
    <row r="214" spans="1:1" s="51" customFormat="1" ht="14.4" hidden="1" customHeight="1" x14ac:dyDescent="0.25">
      <c r="A214" s="240"/>
    </row>
    <row r="215" spans="1:1" s="51" customFormat="1" ht="14.4" hidden="1" customHeight="1" x14ac:dyDescent="0.25">
      <c r="A215" s="240"/>
    </row>
    <row r="216" spans="1:1" s="51" customFormat="1" ht="14.4" hidden="1" customHeight="1" x14ac:dyDescent="0.25">
      <c r="A216" s="240"/>
    </row>
    <row r="217" spans="1:1" s="51" customFormat="1" ht="14.4" hidden="1" customHeight="1" x14ac:dyDescent="0.25">
      <c r="A217" s="240"/>
    </row>
    <row r="218" spans="1:1" s="51" customFormat="1" ht="14.4" hidden="1" customHeight="1" x14ac:dyDescent="0.25">
      <c r="A218" s="240"/>
    </row>
    <row r="219" spans="1:1" s="51" customFormat="1" ht="14.4" hidden="1" customHeight="1" x14ac:dyDescent="0.25">
      <c r="A219" s="240"/>
    </row>
    <row r="220" spans="1:1" s="51" customFormat="1" ht="14.4" hidden="1" customHeight="1" x14ac:dyDescent="0.25">
      <c r="A220" s="240"/>
    </row>
    <row r="221" spans="1:1" s="51" customFormat="1" ht="14.4" hidden="1" customHeight="1" x14ac:dyDescent="0.25">
      <c r="A221" s="240"/>
    </row>
    <row r="222" spans="1:1" s="51" customFormat="1" ht="14.4" hidden="1" customHeight="1" x14ac:dyDescent="0.25">
      <c r="A222" s="240"/>
    </row>
    <row r="223" spans="1:1" s="51" customFormat="1" ht="14.4" hidden="1" customHeight="1" x14ac:dyDescent="0.25">
      <c r="A223" s="240"/>
    </row>
    <row r="224" spans="1:1" s="51" customFormat="1" ht="14.4" hidden="1" customHeight="1" x14ac:dyDescent="0.25">
      <c r="A224" s="240"/>
    </row>
    <row r="225" spans="1:1" s="51" customFormat="1" ht="14.4" hidden="1" customHeight="1" x14ac:dyDescent="0.25">
      <c r="A225" s="240"/>
    </row>
    <row r="226" spans="1:1" s="51" customFormat="1" ht="14.4" hidden="1" customHeight="1" x14ac:dyDescent="0.25">
      <c r="A226" s="240"/>
    </row>
    <row r="227" spans="1:1" s="51" customFormat="1" ht="14.4" hidden="1" customHeight="1" x14ac:dyDescent="0.25">
      <c r="A227" s="240"/>
    </row>
    <row r="228" spans="1:1" s="51" customFormat="1" ht="14.4" hidden="1" customHeight="1" x14ac:dyDescent="0.25">
      <c r="A228" s="240"/>
    </row>
    <row r="229" spans="1:1" s="51" customFormat="1" ht="14.4" hidden="1" customHeight="1" x14ac:dyDescent="0.25">
      <c r="A229" s="240"/>
    </row>
    <row r="230" spans="1:1" s="51" customFormat="1" ht="14.4" hidden="1" customHeight="1" x14ac:dyDescent="0.25">
      <c r="A230" s="240"/>
    </row>
    <row r="231" spans="1:1" s="51" customFormat="1" ht="14.4" hidden="1" customHeight="1" x14ac:dyDescent="0.25">
      <c r="A231" s="240"/>
    </row>
    <row r="232" spans="1:1" s="51" customFormat="1" ht="14.4" hidden="1" customHeight="1" x14ac:dyDescent="0.25">
      <c r="A232" s="240"/>
    </row>
    <row r="233" spans="1:1" s="51" customFormat="1" ht="14.4" hidden="1" customHeight="1" x14ac:dyDescent="0.25">
      <c r="A233" s="240"/>
    </row>
    <row r="234" spans="1:1" s="51" customFormat="1" ht="14.4" hidden="1" customHeight="1" x14ac:dyDescent="0.25">
      <c r="A234" s="240"/>
    </row>
    <row r="235" spans="1:1" s="51" customFormat="1" ht="14.4" hidden="1" customHeight="1" x14ac:dyDescent="0.25">
      <c r="A235" s="240"/>
    </row>
    <row r="236" spans="1:1" s="51" customFormat="1" ht="14.4" hidden="1" customHeight="1" x14ac:dyDescent="0.25">
      <c r="A236" s="240"/>
    </row>
    <row r="237" spans="1:1" s="51" customFormat="1" ht="14.4" hidden="1" customHeight="1" x14ac:dyDescent="0.25">
      <c r="A237" s="240"/>
    </row>
    <row r="238" spans="1:1" s="51" customFormat="1" ht="14.4" hidden="1" customHeight="1" x14ac:dyDescent="0.25">
      <c r="A238" s="240"/>
    </row>
    <row r="239" spans="1:1" s="51" customFormat="1" ht="14.4" hidden="1" customHeight="1" x14ac:dyDescent="0.25">
      <c r="A239" s="240"/>
    </row>
    <row r="240" spans="1:1" s="51" customFormat="1" ht="14.4" hidden="1" customHeight="1" x14ac:dyDescent="0.25">
      <c r="A240" s="240"/>
    </row>
    <row r="241" spans="1:1" s="51" customFormat="1" ht="14.4" hidden="1" customHeight="1" x14ac:dyDescent="0.25">
      <c r="A241" s="240"/>
    </row>
    <row r="242" spans="1:1" s="51" customFormat="1" ht="14.4" hidden="1" customHeight="1" x14ac:dyDescent="0.25">
      <c r="A242" s="240"/>
    </row>
    <row r="243" spans="1:1" s="51" customFormat="1" ht="14.4" hidden="1" customHeight="1" x14ac:dyDescent="0.25">
      <c r="A243" s="240"/>
    </row>
    <row r="244" spans="1:1" s="51" customFormat="1" ht="14.4" hidden="1" customHeight="1" x14ac:dyDescent="0.25">
      <c r="A244" s="240"/>
    </row>
    <row r="245" spans="1:1" s="51" customFormat="1" ht="13.2" x14ac:dyDescent="0.25">
      <c r="A245" s="240"/>
    </row>
    <row r="246" spans="1:1" s="51" customFormat="1" ht="13.2" x14ac:dyDescent="0.25">
      <c r="A246" s="240"/>
    </row>
    <row r="247" spans="1:1" s="51" customFormat="1" ht="13.2" x14ac:dyDescent="0.25">
      <c r="A247" s="240"/>
    </row>
  </sheetData>
  <sheetProtection algorithmName="SHA-512" hashValue="kb0rx/dG2gqKeINquZpK2/o25sNh2bUTJaNjhCjF7xME6F4XWUDbac0ukYnMeG+KKoXI1zxdcAGw0GRrrjwkFQ==" saltValue="2cNRK473lQNKd/0FYoHo7Q==" spinCount="100000" sheet="1" objects="1" scenarios="1"/>
  <mergeCells count="22">
    <mergeCell ref="A63:E63"/>
    <mergeCell ref="A65:E65"/>
    <mergeCell ref="A68:E68"/>
    <mergeCell ref="A69:E70"/>
    <mergeCell ref="B36:E42"/>
    <mergeCell ref="B44:E44"/>
    <mergeCell ref="B45:C45"/>
    <mergeCell ref="A47:E47"/>
    <mergeCell ref="A48:E58"/>
    <mergeCell ref="A59:E61"/>
    <mergeCell ref="B30:E33"/>
    <mergeCell ref="A1:E1"/>
    <mergeCell ref="A3:E3"/>
    <mergeCell ref="B6:E7"/>
    <mergeCell ref="B9:E10"/>
    <mergeCell ref="B12:E13"/>
    <mergeCell ref="B15:E15"/>
    <mergeCell ref="B17:E17"/>
    <mergeCell ref="B19:E20"/>
    <mergeCell ref="B21:E21"/>
    <mergeCell ref="B22:E23"/>
    <mergeCell ref="B25:E28"/>
  </mergeCells>
  <hyperlinks>
    <hyperlink ref="B34" r:id="rId1" xr:uid="{00000000-0004-0000-0000-000000000000}"/>
    <hyperlink ref="B45:C45" r:id="rId2" display="BEETS" xr:uid="{00000000-0004-0000-0000-000001000000}"/>
    <hyperlink ref="B34:C34" r:id="rId3" display="Implementation Manual" xr:uid="{00000000-0004-0000-0000-000002000000}"/>
    <hyperlink ref="B21:E21" r:id="rId4" display="Implementation Manual" xr:uid="{00000000-0004-0000-0000-000003000000}"/>
  </hyperlinks>
  <pageMargins left="0.7" right="0.7" top="0.75" bottom="0.75" header="0.3" footer="0.3"/>
  <pageSetup orientation="portrait" horizontalDpi="90" verticalDpi="90"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AO1219"/>
  <sheetViews>
    <sheetView zoomScaleNormal="100" workbookViewId="0">
      <selection activeCell="F1" sqref="F1"/>
    </sheetView>
  </sheetViews>
  <sheetFormatPr defaultColWidth="9.109375" defaultRowHeight="13.2" zeroHeight="1" x14ac:dyDescent="0.25"/>
  <cols>
    <col min="1" max="1" width="13.44140625" customWidth="1"/>
    <col min="2" max="2" width="34.88671875" style="3" customWidth="1"/>
    <col min="3" max="3" width="15.5546875" style="3" customWidth="1"/>
    <col min="4" max="4" width="15.5546875" style="291" customWidth="1"/>
    <col min="5" max="5" width="10.5546875" style="3" customWidth="1"/>
    <col min="6" max="6" width="21.88671875" style="276" customWidth="1"/>
    <col min="7" max="7" width="21.88671875" style="3" customWidth="1"/>
    <col min="8" max="8" width="17.109375" style="3" customWidth="1"/>
    <col min="9" max="9" width="32.5546875" style="3" customWidth="1"/>
    <col min="10" max="10" width="27.109375" style="3" customWidth="1"/>
    <col min="11" max="11" width="15.109375" style="3" customWidth="1"/>
    <col min="12" max="12" width="10.88671875" style="3" customWidth="1"/>
    <col min="13" max="13" width="13.109375" style="3" customWidth="1"/>
    <col min="14" max="14" width="20.44140625" style="3" customWidth="1"/>
    <col min="15" max="15" width="18.44140625" style="3" customWidth="1"/>
    <col min="16" max="18" width="20.88671875" style="3" customWidth="1"/>
    <col min="19" max="19" width="21.109375" style="3" customWidth="1"/>
    <col min="20" max="20" width="30.44140625" style="3" customWidth="1"/>
    <col min="21" max="21" width="24.109375" style="3" customWidth="1"/>
    <col min="22" max="22" width="15" style="3" customWidth="1"/>
    <col min="23" max="23" width="17.5546875" style="3" customWidth="1"/>
    <col min="24" max="24" width="18" style="3" customWidth="1"/>
    <col min="25" max="25" width="15" style="3" customWidth="1"/>
    <col min="26" max="26" width="2.88671875" style="3" customWidth="1"/>
    <col min="27" max="27" width="89.44140625" customWidth="1"/>
    <col min="28" max="28" width="2.5546875" style="3" customWidth="1"/>
    <col min="29" max="43" width="9.109375" style="3" customWidth="1"/>
    <col min="44" max="16384" width="9.109375" style="3"/>
  </cols>
  <sheetData>
    <row r="1" spans="1:16265" ht="25.8" x14ac:dyDescent="0.3">
      <c r="A1" s="95" t="s">
        <v>3315</v>
      </c>
      <c r="B1" s="5"/>
      <c r="C1" s="5"/>
      <c r="D1" s="289"/>
      <c r="E1" s="40" t="s">
        <v>131</v>
      </c>
      <c r="F1" s="334" t="s">
        <v>3450</v>
      </c>
      <c r="G1" s="5"/>
      <c r="H1" s="5"/>
      <c r="I1" s="5"/>
      <c r="J1" s="5"/>
      <c r="K1" s="5"/>
      <c r="L1" s="5"/>
      <c r="M1" s="5"/>
      <c r="N1" s="5"/>
      <c r="O1" s="5"/>
      <c r="P1" s="5"/>
      <c r="Q1" s="5"/>
      <c r="R1" s="5"/>
      <c r="S1" s="5"/>
      <c r="T1" s="5"/>
      <c r="U1" s="5"/>
      <c r="V1" s="5"/>
      <c r="W1" s="5"/>
      <c r="X1" s="5"/>
      <c r="Y1" s="5"/>
      <c r="Z1" s="4"/>
      <c r="AA1" s="9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c r="LI1" s="5"/>
      <c r="LJ1" s="5"/>
      <c r="LK1" s="5"/>
      <c r="LL1" s="5"/>
      <c r="LM1" s="5"/>
      <c r="LN1" s="5"/>
      <c r="LO1" s="5"/>
      <c r="LP1" s="5"/>
      <c r="LQ1" s="5"/>
      <c r="LR1" s="5"/>
      <c r="LS1" s="5"/>
      <c r="LT1" s="5"/>
      <c r="LU1" s="5"/>
      <c r="LV1" s="5"/>
      <c r="LW1" s="5"/>
      <c r="LX1" s="5"/>
      <c r="LY1" s="5"/>
      <c r="LZ1" s="5"/>
      <c r="MA1" s="5"/>
      <c r="MB1" s="5"/>
      <c r="MC1" s="5"/>
      <c r="MD1" s="5"/>
      <c r="ME1" s="5"/>
      <c r="MF1" s="5"/>
      <c r="MG1" s="5"/>
      <c r="MH1" s="5"/>
      <c r="MI1" s="5"/>
      <c r="MJ1" s="5"/>
      <c r="MK1" s="5"/>
      <c r="ML1" s="5"/>
      <c r="MM1" s="5"/>
      <c r="MN1" s="5"/>
      <c r="MO1" s="5"/>
      <c r="MP1" s="5"/>
      <c r="MQ1" s="5"/>
      <c r="MR1" s="5"/>
      <c r="MS1" s="5"/>
      <c r="MT1" s="5"/>
      <c r="MU1" s="5"/>
      <c r="MV1" s="5"/>
      <c r="MW1" s="5"/>
      <c r="MX1" s="5"/>
      <c r="MY1" s="5"/>
      <c r="MZ1" s="5"/>
      <c r="NA1" s="5"/>
      <c r="NB1" s="5"/>
      <c r="NC1" s="5"/>
      <c r="ND1" s="5"/>
      <c r="NE1" s="5"/>
      <c r="NF1" s="5"/>
      <c r="NG1" s="5"/>
      <c r="NH1" s="5"/>
      <c r="NI1" s="5"/>
      <c r="NJ1" s="5"/>
      <c r="NK1" s="5"/>
      <c r="NL1" s="5"/>
      <c r="NM1" s="5"/>
      <c r="NN1" s="5"/>
      <c r="NO1" s="5"/>
      <c r="NP1" s="5"/>
      <c r="NQ1" s="5"/>
      <c r="NR1" s="5"/>
      <c r="NS1" s="5"/>
      <c r="NT1" s="5"/>
      <c r="NU1" s="5"/>
      <c r="NV1" s="5"/>
      <c r="NW1" s="5"/>
      <c r="NX1" s="5"/>
      <c r="NY1" s="5"/>
      <c r="NZ1" s="5"/>
      <c r="OA1" s="5"/>
      <c r="OB1" s="5"/>
      <c r="OC1" s="5"/>
      <c r="OD1" s="5"/>
      <c r="OE1" s="5"/>
      <c r="OF1" s="5"/>
      <c r="OG1" s="5"/>
      <c r="OH1" s="5"/>
      <c r="OI1" s="5"/>
      <c r="OJ1" s="5"/>
      <c r="OK1" s="5"/>
      <c r="OL1" s="5"/>
      <c r="OM1" s="5"/>
      <c r="ON1" s="5"/>
      <c r="OO1" s="5"/>
      <c r="OP1" s="5"/>
      <c r="OQ1" s="5"/>
      <c r="OR1" s="5"/>
      <c r="OS1" s="5"/>
      <c r="OT1" s="5"/>
      <c r="OU1" s="5"/>
      <c r="OV1" s="5"/>
      <c r="OW1" s="5"/>
      <c r="OX1" s="5"/>
      <c r="OY1" s="5"/>
      <c r="OZ1" s="5"/>
      <c r="PA1" s="5"/>
      <c r="PB1" s="5"/>
      <c r="PC1" s="5"/>
      <c r="PD1" s="5"/>
      <c r="PE1" s="5"/>
      <c r="PF1" s="5"/>
      <c r="PG1" s="5"/>
      <c r="PH1" s="5"/>
      <c r="PI1" s="5"/>
      <c r="PJ1" s="5"/>
      <c r="PK1" s="5"/>
      <c r="PL1" s="5"/>
      <c r="PM1" s="5"/>
      <c r="PN1" s="5"/>
      <c r="PO1" s="5"/>
      <c r="PP1" s="5"/>
      <c r="PQ1" s="5"/>
      <c r="PR1" s="5"/>
      <c r="PS1" s="5"/>
      <c r="PT1" s="5"/>
      <c r="PU1" s="5"/>
      <c r="PV1" s="5"/>
      <c r="PW1" s="5"/>
      <c r="PX1" s="5"/>
      <c r="PY1" s="5"/>
      <c r="PZ1" s="5"/>
      <c r="QA1" s="5"/>
      <c r="QB1" s="5"/>
      <c r="QC1" s="5"/>
      <c r="QD1" s="5"/>
      <c r="QE1" s="5"/>
      <c r="QF1" s="5"/>
      <c r="QG1" s="5"/>
      <c r="QH1" s="5"/>
      <c r="QI1" s="5"/>
      <c r="QJ1" s="5"/>
      <c r="QK1" s="5"/>
      <c r="QL1" s="5"/>
      <c r="QM1" s="5"/>
      <c r="QN1" s="5"/>
      <c r="QO1" s="5"/>
      <c r="QP1" s="5"/>
      <c r="QQ1" s="5"/>
      <c r="QR1" s="5"/>
      <c r="QS1" s="5"/>
      <c r="QT1" s="5"/>
      <c r="QU1" s="5"/>
      <c r="QV1" s="5"/>
      <c r="QW1" s="5"/>
      <c r="QX1" s="5"/>
      <c r="QY1" s="5"/>
      <c r="QZ1" s="5"/>
      <c r="RA1" s="5"/>
      <c r="RB1" s="5"/>
      <c r="RC1" s="5"/>
      <c r="RD1" s="5"/>
      <c r="RE1" s="5"/>
      <c r="RF1" s="5"/>
      <c r="RG1" s="5"/>
      <c r="RH1" s="5"/>
      <c r="RI1" s="5"/>
      <c r="RJ1" s="5"/>
      <c r="RK1" s="5"/>
      <c r="RL1" s="5"/>
      <c r="RM1" s="5"/>
      <c r="RN1" s="5"/>
      <c r="RO1" s="5"/>
      <c r="RP1" s="5"/>
      <c r="RQ1" s="5"/>
      <c r="RR1" s="5"/>
      <c r="RS1" s="5"/>
      <c r="RT1" s="5"/>
      <c r="RU1" s="5"/>
      <c r="RV1" s="5"/>
      <c r="RW1" s="5"/>
      <c r="RX1" s="5"/>
      <c r="RY1" s="5"/>
      <c r="RZ1" s="5"/>
      <c r="SA1" s="5"/>
      <c r="SB1" s="5"/>
      <c r="SC1" s="5"/>
      <c r="SD1" s="5"/>
      <c r="SE1" s="5"/>
      <c r="SF1" s="5"/>
      <c r="SG1" s="5"/>
      <c r="SH1" s="5"/>
      <c r="SI1" s="5"/>
      <c r="SJ1" s="5"/>
      <c r="SK1" s="5"/>
      <c r="SL1" s="5"/>
      <c r="SM1" s="5"/>
      <c r="SN1" s="5"/>
      <c r="SO1" s="5"/>
      <c r="SP1" s="5"/>
      <c r="SQ1" s="5"/>
      <c r="SR1" s="5"/>
      <c r="SS1" s="5"/>
      <c r="ST1" s="5"/>
      <c r="SU1" s="5"/>
      <c r="SV1" s="5"/>
      <c r="SW1" s="5"/>
      <c r="SX1" s="5"/>
      <c r="SY1" s="5"/>
      <c r="SZ1" s="5"/>
      <c r="TA1" s="5"/>
      <c r="TB1" s="5"/>
      <c r="TC1" s="5"/>
      <c r="TD1" s="5"/>
      <c r="TE1" s="5"/>
      <c r="TF1" s="5"/>
      <c r="TG1" s="5"/>
      <c r="TH1" s="5"/>
      <c r="TI1" s="5"/>
      <c r="TJ1" s="5"/>
      <c r="TK1" s="5"/>
      <c r="TL1" s="5"/>
      <c r="TM1" s="5"/>
      <c r="TN1" s="5"/>
      <c r="TO1" s="5"/>
      <c r="TP1" s="5"/>
      <c r="TQ1" s="5"/>
      <c r="TR1" s="5"/>
      <c r="TS1" s="5"/>
      <c r="TT1" s="5"/>
      <c r="TU1" s="5"/>
      <c r="TV1" s="5"/>
      <c r="TW1" s="5"/>
      <c r="TX1" s="5"/>
      <c r="TY1" s="5"/>
      <c r="TZ1" s="5"/>
      <c r="UA1" s="5"/>
      <c r="UB1" s="5"/>
      <c r="UC1" s="5"/>
      <c r="UD1" s="5"/>
      <c r="UE1" s="5"/>
      <c r="UF1" s="5"/>
      <c r="UG1" s="5"/>
      <c r="UH1" s="5"/>
      <c r="UI1" s="5"/>
      <c r="UJ1" s="5"/>
      <c r="UK1" s="5"/>
      <c r="UL1" s="5"/>
      <c r="UM1" s="5"/>
      <c r="UN1" s="5"/>
      <c r="UO1" s="5"/>
      <c r="UP1" s="5"/>
      <c r="UQ1" s="5"/>
      <c r="UR1" s="5"/>
      <c r="US1" s="5"/>
      <c r="UT1" s="5"/>
      <c r="UU1" s="5"/>
      <c r="UV1" s="5"/>
      <c r="UW1" s="5"/>
      <c r="UX1" s="5"/>
      <c r="UY1" s="5"/>
      <c r="UZ1" s="5"/>
      <c r="VA1" s="5"/>
      <c r="VB1" s="5"/>
      <c r="VC1" s="5"/>
      <c r="VD1" s="5"/>
      <c r="VE1" s="5"/>
      <c r="VF1" s="5"/>
      <c r="VG1" s="5"/>
      <c r="VH1" s="5"/>
      <c r="VI1" s="5"/>
      <c r="VJ1" s="5"/>
      <c r="VK1" s="5"/>
      <c r="VL1" s="5"/>
      <c r="VM1" s="5"/>
      <c r="VN1" s="5"/>
      <c r="VO1" s="5"/>
      <c r="VP1" s="5"/>
      <c r="VQ1" s="5"/>
      <c r="VR1" s="5"/>
      <c r="VS1" s="5"/>
      <c r="VT1" s="5"/>
      <c r="VU1" s="5"/>
      <c r="VV1" s="5"/>
      <c r="VW1" s="5"/>
      <c r="VX1" s="5"/>
      <c r="VY1" s="5"/>
      <c r="VZ1" s="5"/>
      <c r="WA1" s="5"/>
      <c r="WB1" s="5"/>
      <c r="WC1" s="5"/>
      <c r="WD1" s="5"/>
      <c r="WE1" s="5"/>
      <c r="WF1" s="5"/>
      <c r="WG1" s="5"/>
      <c r="WH1" s="5"/>
      <c r="WI1" s="5"/>
      <c r="WJ1" s="5"/>
      <c r="WK1" s="5"/>
      <c r="WL1" s="5"/>
      <c r="WM1" s="5"/>
      <c r="WN1" s="5"/>
      <c r="WO1" s="5"/>
      <c r="WP1" s="5"/>
      <c r="WQ1" s="5"/>
      <c r="WR1" s="5"/>
      <c r="WS1" s="5"/>
      <c r="WT1" s="5"/>
      <c r="WU1" s="5"/>
      <c r="WV1" s="5"/>
      <c r="WW1" s="5"/>
      <c r="WX1" s="5"/>
      <c r="WY1" s="5"/>
      <c r="WZ1" s="5"/>
      <c r="XA1" s="5"/>
      <c r="XB1" s="5"/>
      <c r="XC1" s="5"/>
      <c r="XD1" s="5"/>
      <c r="XE1" s="5"/>
      <c r="XF1" s="5"/>
      <c r="XG1" s="5"/>
      <c r="XH1" s="5"/>
      <c r="XI1" s="5"/>
      <c r="XJ1" s="5"/>
      <c r="XK1" s="5"/>
      <c r="XL1" s="5"/>
      <c r="XM1" s="5"/>
      <c r="XN1" s="5"/>
      <c r="XO1" s="5"/>
      <c r="XP1" s="5"/>
      <c r="XQ1" s="5"/>
      <c r="XR1" s="5"/>
      <c r="XS1" s="5"/>
      <c r="XT1" s="5"/>
      <c r="XU1" s="5"/>
      <c r="XV1" s="5"/>
      <c r="XW1" s="5"/>
      <c r="XX1" s="5"/>
      <c r="XY1" s="5"/>
      <c r="XZ1" s="5"/>
      <c r="YA1" s="5"/>
      <c r="YB1" s="5"/>
      <c r="YC1" s="5"/>
      <c r="YD1" s="5"/>
      <c r="YE1" s="5"/>
      <c r="YF1" s="5"/>
      <c r="YG1" s="5"/>
      <c r="YH1" s="5"/>
      <c r="YI1" s="5"/>
      <c r="YJ1" s="5"/>
      <c r="YK1" s="5"/>
      <c r="YL1" s="5"/>
      <c r="YM1" s="5"/>
      <c r="YN1" s="5"/>
      <c r="YO1" s="5"/>
      <c r="YP1" s="5"/>
      <c r="YQ1" s="5"/>
      <c r="YR1" s="5"/>
      <c r="YS1" s="5"/>
      <c r="YT1" s="5"/>
      <c r="YU1" s="5"/>
      <c r="YV1" s="5"/>
      <c r="YW1" s="5"/>
      <c r="YX1" s="5"/>
      <c r="YY1" s="5"/>
      <c r="YZ1" s="5"/>
      <c r="ZA1" s="5"/>
      <c r="ZB1" s="5"/>
      <c r="ZC1" s="5"/>
      <c r="ZD1" s="5"/>
      <c r="ZE1" s="5"/>
      <c r="ZF1" s="5"/>
      <c r="ZG1" s="5"/>
      <c r="ZH1" s="5"/>
      <c r="ZI1" s="5"/>
      <c r="ZJ1" s="5"/>
      <c r="ZK1" s="5"/>
      <c r="ZL1" s="5"/>
      <c r="ZM1" s="5"/>
      <c r="ZN1" s="5"/>
      <c r="ZO1" s="5"/>
      <c r="ZP1" s="5"/>
      <c r="ZQ1" s="5"/>
      <c r="ZR1" s="5"/>
      <c r="ZS1" s="5"/>
      <c r="ZT1" s="5"/>
      <c r="ZU1" s="5"/>
      <c r="ZV1" s="5"/>
      <c r="ZW1" s="5"/>
      <c r="ZX1" s="5"/>
      <c r="ZY1" s="5"/>
      <c r="ZZ1" s="5"/>
      <c r="AAA1" s="5"/>
      <c r="AAB1" s="5"/>
      <c r="AAC1" s="5"/>
      <c r="AAD1" s="5"/>
      <c r="AAE1" s="5"/>
      <c r="AAF1" s="5"/>
      <c r="AAG1" s="5"/>
      <c r="AAH1" s="5"/>
      <c r="AAI1" s="5"/>
      <c r="AAJ1" s="5"/>
      <c r="AAK1" s="5"/>
      <c r="AAL1" s="5"/>
      <c r="AAM1" s="5"/>
      <c r="AAN1" s="5"/>
      <c r="AAO1" s="5"/>
      <c r="AAP1" s="5"/>
      <c r="AAQ1" s="5"/>
      <c r="AAR1" s="5"/>
      <c r="AAS1" s="5"/>
      <c r="AAT1" s="5"/>
      <c r="AAU1" s="5"/>
      <c r="AAV1" s="5"/>
      <c r="AAW1" s="5"/>
      <c r="AAX1" s="5"/>
      <c r="AAY1" s="5"/>
      <c r="AAZ1" s="5"/>
      <c r="ABA1" s="5"/>
      <c r="ABB1" s="5"/>
      <c r="ABC1" s="5"/>
      <c r="ABD1" s="5"/>
      <c r="ABE1" s="5"/>
      <c r="ABF1" s="5"/>
      <c r="ABG1" s="5"/>
      <c r="ABH1" s="5"/>
      <c r="ABI1" s="5"/>
      <c r="ABJ1" s="5"/>
      <c r="ABK1" s="5"/>
      <c r="ABL1" s="5"/>
      <c r="ABM1" s="5"/>
      <c r="ABN1" s="5"/>
      <c r="ABO1" s="5"/>
      <c r="ABP1" s="5"/>
      <c r="ABQ1" s="5"/>
      <c r="ABR1" s="5"/>
      <c r="ABS1" s="5"/>
      <c r="ABT1" s="5"/>
      <c r="ABU1" s="5"/>
      <c r="ABV1" s="5"/>
      <c r="ABW1" s="5"/>
      <c r="ABX1" s="5"/>
      <c r="ABY1" s="5"/>
      <c r="ABZ1" s="5"/>
      <c r="ACA1" s="5"/>
      <c r="ACB1" s="5"/>
      <c r="ACC1" s="5"/>
      <c r="ACD1" s="5"/>
      <c r="ACE1" s="5"/>
      <c r="ACF1" s="5"/>
      <c r="ACG1" s="5"/>
      <c r="ACH1" s="5"/>
      <c r="ACI1" s="5"/>
      <c r="ACJ1" s="5"/>
      <c r="ACK1" s="5"/>
      <c r="ACL1" s="5"/>
      <c r="ACM1" s="5"/>
      <c r="ACN1" s="5"/>
      <c r="ACO1" s="5"/>
      <c r="ACP1" s="5"/>
      <c r="ACQ1" s="5"/>
      <c r="ACR1" s="5"/>
      <c r="ACS1" s="5"/>
      <c r="ACT1" s="5"/>
      <c r="ACU1" s="5"/>
      <c r="ACV1" s="5"/>
      <c r="ACW1" s="5"/>
      <c r="ACX1" s="5"/>
      <c r="ACY1" s="5"/>
      <c r="ACZ1" s="5"/>
      <c r="ADA1" s="5"/>
      <c r="ADB1" s="5"/>
      <c r="ADC1" s="5"/>
      <c r="ADD1" s="5"/>
      <c r="ADE1" s="5"/>
      <c r="ADF1" s="5"/>
      <c r="ADG1" s="5"/>
      <c r="ADH1" s="5"/>
      <c r="ADI1" s="5"/>
      <c r="ADJ1" s="5"/>
      <c r="ADK1" s="5"/>
      <c r="ADL1" s="5"/>
      <c r="ADM1" s="5"/>
      <c r="ADN1" s="5"/>
      <c r="ADO1" s="5"/>
      <c r="ADP1" s="5"/>
      <c r="ADQ1" s="5"/>
      <c r="ADR1" s="5"/>
      <c r="ADS1" s="5"/>
      <c r="ADT1" s="5"/>
      <c r="ADU1" s="5"/>
      <c r="ADV1" s="5"/>
      <c r="ADW1" s="5"/>
      <c r="ADX1" s="5"/>
      <c r="ADY1" s="5"/>
      <c r="ADZ1" s="5"/>
      <c r="AEA1" s="5"/>
      <c r="AEB1" s="5"/>
      <c r="AEC1" s="5"/>
      <c r="AED1" s="5"/>
      <c r="AEE1" s="5"/>
      <c r="AEF1" s="5"/>
      <c r="AEG1" s="5"/>
      <c r="AEH1" s="5"/>
      <c r="AEI1" s="5"/>
      <c r="AEJ1" s="5"/>
      <c r="AEK1" s="5"/>
      <c r="AEL1" s="5"/>
      <c r="AEM1" s="5"/>
      <c r="AEN1" s="5"/>
      <c r="AEO1" s="5"/>
      <c r="AEP1" s="5"/>
      <c r="AEQ1" s="5"/>
      <c r="AER1" s="5"/>
      <c r="AES1" s="5"/>
      <c r="AET1" s="5"/>
      <c r="AEU1" s="5"/>
      <c r="AEV1" s="5"/>
      <c r="AEW1" s="5"/>
      <c r="AEX1" s="5"/>
      <c r="AEY1" s="5"/>
      <c r="AEZ1" s="5"/>
      <c r="AFA1" s="5"/>
      <c r="AFB1" s="5"/>
      <c r="AFC1" s="5"/>
      <c r="AFD1" s="5"/>
      <c r="AFE1" s="5"/>
      <c r="AFF1" s="5"/>
      <c r="AFG1" s="5"/>
      <c r="AFH1" s="5"/>
      <c r="AFI1" s="5"/>
      <c r="AFJ1" s="5"/>
      <c r="AFK1" s="5"/>
      <c r="AFL1" s="5"/>
      <c r="AFM1" s="5"/>
      <c r="AFN1" s="5"/>
      <c r="AFO1" s="5"/>
      <c r="AFP1" s="5"/>
      <c r="AFQ1" s="5"/>
      <c r="AFR1" s="5"/>
      <c r="AFS1" s="5"/>
      <c r="AFT1" s="5"/>
      <c r="AFU1" s="5"/>
      <c r="AFV1" s="5"/>
      <c r="AFW1" s="5"/>
      <c r="AFX1" s="5"/>
      <c r="AFY1" s="5"/>
      <c r="AFZ1" s="5"/>
      <c r="AGA1" s="5"/>
      <c r="AGB1" s="5"/>
      <c r="AGC1" s="5"/>
      <c r="AGD1" s="5"/>
      <c r="AGE1" s="5"/>
      <c r="AGF1" s="5"/>
      <c r="AGG1" s="5"/>
      <c r="AGH1" s="5"/>
      <c r="AGI1" s="5"/>
      <c r="AGJ1" s="5"/>
      <c r="AGK1" s="5"/>
      <c r="AGL1" s="5"/>
      <c r="AGM1" s="5"/>
      <c r="AGN1" s="5"/>
      <c r="AGO1" s="5"/>
      <c r="AGP1" s="5"/>
      <c r="AGQ1" s="5"/>
      <c r="AGR1" s="5"/>
      <c r="AGS1" s="5"/>
      <c r="AGT1" s="5"/>
      <c r="AGU1" s="5"/>
      <c r="AGV1" s="5"/>
      <c r="AGW1" s="5"/>
      <c r="AGX1" s="5"/>
      <c r="AGY1" s="5"/>
      <c r="AGZ1" s="5"/>
      <c r="AHA1" s="5"/>
      <c r="AHB1" s="5"/>
      <c r="AHC1" s="5"/>
      <c r="AHD1" s="5"/>
      <c r="AHE1" s="5"/>
      <c r="AHF1" s="5"/>
      <c r="AHG1" s="5"/>
      <c r="AHH1" s="5"/>
      <c r="AHI1" s="5"/>
      <c r="AHJ1" s="5"/>
      <c r="AHK1" s="5"/>
      <c r="AHL1" s="5"/>
      <c r="AHM1" s="5"/>
      <c r="AHN1" s="5"/>
      <c r="AHO1" s="5"/>
      <c r="AHP1" s="5"/>
      <c r="AHQ1" s="5"/>
      <c r="AHR1" s="5"/>
      <c r="AHS1" s="5"/>
      <c r="AHT1" s="5"/>
      <c r="AHU1" s="5"/>
      <c r="AHV1" s="5"/>
      <c r="AHW1" s="5"/>
      <c r="AHX1" s="5"/>
      <c r="AHY1" s="5"/>
      <c r="AHZ1" s="5"/>
      <c r="AIA1" s="5"/>
      <c r="AIB1" s="5"/>
      <c r="AIC1" s="5"/>
      <c r="AID1" s="5"/>
      <c r="AIE1" s="5"/>
      <c r="AIF1" s="5"/>
      <c r="AIG1" s="5"/>
      <c r="AIH1" s="5"/>
      <c r="AII1" s="5"/>
      <c r="AIJ1" s="5"/>
      <c r="AIK1" s="5"/>
      <c r="AIL1" s="5"/>
      <c r="AIM1" s="5"/>
      <c r="AIN1" s="5"/>
      <c r="AIO1" s="5"/>
      <c r="AIP1" s="5"/>
      <c r="AIQ1" s="5"/>
      <c r="AIR1" s="5"/>
      <c r="AIS1" s="5"/>
      <c r="AIT1" s="5"/>
      <c r="AIU1" s="5"/>
      <c r="AIV1" s="5"/>
      <c r="AIW1" s="5"/>
      <c r="AIX1" s="5"/>
      <c r="AIY1" s="5"/>
      <c r="AIZ1" s="5"/>
      <c r="AJA1" s="5"/>
      <c r="AJB1" s="5"/>
      <c r="AJC1" s="5"/>
      <c r="AJD1" s="5"/>
      <c r="AJE1" s="5"/>
      <c r="AJF1" s="5"/>
      <c r="AJG1" s="5"/>
      <c r="AJH1" s="5"/>
      <c r="AJI1" s="5"/>
      <c r="AJJ1" s="5"/>
      <c r="AJK1" s="5"/>
      <c r="AJL1" s="5"/>
      <c r="AJM1" s="5"/>
      <c r="AJN1" s="5"/>
      <c r="AJO1" s="5"/>
      <c r="AJP1" s="5"/>
      <c r="AJQ1" s="5"/>
      <c r="AJR1" s="5"/>
      <c r="AJS1" s="5"/>
      <c r="AJT1" s="5"/>
      <c r="AJU1" s="5"/>
      <c r="AJV1" s="5"/>
      <c r="AJW1" s="5"/>
      <c r="AJX1" s="5"/>
      <c r="AJY1" s="5"/>
      <c r="AJZ1" s="5"/>
      <c r="AKA1" s="5"/>
      <c r="AKB1" s="5"/>
      <c r="AKC1" s="5"/>
      <c r="AKD1" s="5"/>
      <c r="AKE1" s="5"/>
      <c r="AKF1" s="5"/>
      <c r="AKG1" s="5"/>
      <c r="AKH1" s="5"/>
      <c r="AKI1" s="5"/>
      <c r="AKJ1" s="5"/>
      <c r="AKK1" s="5"/>
      <c r="AKL1" s="5"/>
      <c r="AKM1" s="5"/>
      <c r="AKN1" s="5"/>
      <c r="AKO1" s="5"/>
      <c r="AKP1" s="5"/>
      <c r="AKQ1" s="5"/>
      <c r="AKR1" s="5"/>
      <c r="AKS1" s="5"/>
      <c r="AKT1" s="5"/>
      <c r="AKU1" s="5"/>
      <c r="AKV1" s="5"/>
      <c r="AKW1" s="5"/>
      <c r="AKX1" s="5"/>
      <c r="AKY1" s="5"/>
      <c r="AKZ1" s="5"/>
      <c r="ALA1" s="5"/>
      <c r="ALB1" s="5"/>
      <c r="ALC1" s="5"/>
      <c r="ALD1" s="5"/>
      <c r="ALE1" s="5"/>
      <c r="ALF1" s="5"/>
      <c r="ALG1" s="5"/>
      <c r="ALH1" s="5"/>
      <c r="ALI1" s="5"/>
      <c r="ALJ1" s="5"/>
      <c r="ALK1" s="5"/>
      <c r="ALL1" s="5"/>
      <c r="ALM1" s="5"/>
      <c r="ALN1" s="5"/>
      <c r="ALO1" s="5"/>
      <c r="ALP1" s="5"/>
      <c r="ALQ1" s="5"/>
      <c r="ALR1" s="5"/>
      <c r="ALS1" s="5"/>
      <c r="ALT1" s="5"/>
      <c r="ALU1" s="5"/>
      <c r="ALV1" s="5"/>
      <c r="ALW1" s="5"/>
      <c r="ALX1" s="5"/>
      <c r="ALY1" s="5"/>
      <c r="ALZ1" s="5"/>
      <c r="AMA1" s="5"/>
      <c r="AMB1" s="5"/>
      <c r="AMC1" s="5"/>
      <c r="AMD1" s="5"/>
      <c r="AME1" s="5"/>
      <c r="AMF1" s="5"/>
      <c r="AMG1" s="5"/>
      <c r="AMH1" s="5"/>
      <c r="AMI1" s="5"/>
      <c r="AMJ1" s="5"/>
      <c r="AMK1" s="5"/>
      <c r="AML1" s="5"/>
      <c r="AMM1" s="5"/>
      <c r="AMN1" s="5"/>
      <c r="AMO1" s="5"/>
      <c r="AMP1" s="5"/>
      <c r="AMQ1" s="5"/>
      <c r="AMR1" s="5"/>
      <c r="AMS1" s="5"/>
      <c r="AMT1" s="5"/>
      <c r="AMU1" s="5"/>
      <c r="AMV1" s="5"/>
      <c r="AMW1" s="5"/>
      <c r="AMX1" s="5"/>
      <c r="AMY1" s="5"/>
      <c r="AMZ1" s="5"/>
      <c r="ANA1" s="5"/>
      <c r="ANB1" s="5"/>
      <c r="ANC1" s="5"/>
      <c r="AND1" s="5"/>
      <c r="ANE1" s="5"/>
      <c r="ANF1" s="5"/>
      <c r="ANG1" s="5"/>
      <c r="ANH1" s="5"/>
      <c r="ANI1" s="5"/>
      <c r="ANJ1" s="5"/>
      <c r="ANK1" s="5"/>
      <c r="ANL1" s="5"/>
      <c r="ANM1" s="5"/>
      <c r="ANN1" s="5"/>
      <c r="ANO1" s="5"/>
      <c r="ANP1" s="5"/>
      <c r="ANQ1" s="5"/>
      <c r="ANR1" s="5"/>
      <c r="ANS1" s="5"/>
      <c r="ANT1" s="5"/>
      <c r="ANU1" s="5"/>
      <c r="ANV1" s="5"/>
      <c r="ANW1" s="5"/>
      <c r="ANX1" s="5"/>
      <c r="ANY1" s="5"/>
      <c r="ANZ1" s="5"/>
      <c r="AOA1" s="5"/>
      <c r="AOB1" s="5"/>
      <c r="AOC1" s="5"/>
      <c r="AOD1" s="5"/>
      <c r="AOE1" s="5"/>
      <c r="AOF1" s="5"/>
      <c r="AOG1" s="5"/>
      <c r="AOH1" s="5"/>
      <c r="AOI1" s="5"/>
      <c r="AOJ1" s="5"/>
      <c r="AOK1" s="5"/>
      <c r="AOL1" s="5"/>
      <c r="AOM1" s="5"/>
      <c r="AON1" s="5"/>
      <c r="AOO1" s="5"/>
      <c r="AOP1" s="5"/>
      <c r="AOQ1" s="5"/>
      <c r="AOR1" s="5"/>
      <c r="AOS1" s="5"/>
      <c r="AOT1" s="5"/>
      <c r="AOU1" s="5"/>
      <c r="AOV1" s="5"/>
      <c r="AOW1" s="5"/>
      <c r="AOX1" s="5"/>
      <c r="AOY1" s="5"/>
      <c r="AOZ1" s="5"/>
      <c r="APA1" s="5"/>
      <c r="APB1" s="5"/>
      <c r="APC1" s="5"/>
      <c r="APD1" s="5"/>
      <c r="APE1" s="5"/>
      <c r="APF1" s="5"/>
      <c r="APG1" s="5"/>
      <c r="APH1" s="5"/>
      <c r="API1" s="5"/>
      <c r="APJ1" s="5"/>
      <c r="APK1" s="5"/>
      <c r="APL1" s="5"/>
      <c r="APM1" s="5"/>
      <c r="APN1" s="5"/>
      <c r="APO1" s="5"/>
      <c r="APP1" s="5"/>
      <c r="APQ1" s="5"/>
      <c r="APR1" s="5"/>
      <c r="APS1" s="5"/>
      <c r="APT1" s="5"/>
      <c r="APU1" s="5"/>
      <c r="APV1" s="5"/>
      <c r="APW1" s="5"/>
      <c r="APX1" s="5"/>
      <c r="APY1" s="5"/>
      <c r="APZ1" s="5"/>
      <c r="AQA1" s="5"/>
      <c r="AQB1" s="5"/>
      <c r="AQC1" s="5"/>
      <c r="AQD1" s="5"/>
      <c r="AQE1" s="5"/>
      <c r="AQF1" s="5"/>
      <c r="AQG1" s="5"/>
      <c r="AQH1" s="5"/>
      <c r="AQI1" s="5"/>
      <c r="AQJ1" s="5"/>
      <c r="AQK1" s="5"/>
      <c r="AQL1" s="5"/>
      <c r="AQM1" s="5"/>
      <c r="AQN1" s="5"/>
      <c r="AQO1" s="5"/>
      <c r="AQP1" s="5"/>
      <c r="AQQ1" s="5"/>
      <c r="AQR1" s="5"/>
      <c r="AQS1" s="5"/>
      <c r="AQT1" s="5"/>
      <c r="AQU1" s="5"/>
      <c r="AQV1" s="5"/>
      <c r="AQW1" s="5"/>
      <c r="AQX1" s="5"/>
      <c r="AQY1" s="5"/>
      <c r="AQZ1" s="5"/>
      <c r="ARA1" s="5"/>
      <c r="ARB1" s="5"/>
      <c r="ARC1" s="5"/>
      <c r="ARD1" s="5"/>
      <c r="ARE1" s="5"/>
      <c r="ARF1" s="5"/>
      <c r="ARG1" s="5"/>
      <c r="ARH1" s="5"/>
      <c r="ARI1" s="5"/>
      <c r="ARJ1" s="5"/>
      <c r="ARK1" s="5"/>
      <c r="ARL1" s="5"/>
      <c r="ARM1" s="5"/>
      <c r="ARN1" s="5"/>
      <c r="ARO1" s="5"/>
      <c r="ARP1" s="5"/>
      <c r="ARQ1" s="5"/>
      <c r="ARR1" s="5"/>
      <c r="ARS1" s="5"/>
      <c r="ART1" s="5"/>
      <c r="ARU1" s="5"/>
      <c r="ARV1" s="5"/>
      <c r="ARW1" s="5"/>
      <c r="ARX1" s="5"/>
      <c r="ARY1" s="5"/>
      <c r="ARZ1" s="5"/>
      <c r="ASA1" s="5"/>
      <c r="ASB1" s="5"/>
      <c r="ASC1" s="5"/>
      <c r="ASD1" s="5"/>
      <c r="ASE1" s="5"/>
      <c r="ASF1" s="5"/>
      <c r="ASG1" s="5"/>
      <c r="ASH1" s="5"/>
      <c r="ASI1" s="5"/>
      <c r="ASJ1" s="5"/>
      <c r="ASK1" s="5"/>
      <c r="ASL1" s="5"/>
      <c r="ASM1" s="5"/>
      <c r="ASN1" s="5"/>
      <c r="ASO1" s="5"/>
      <c r="ASP1" s="5"/>
      <c r="ASQ1" s="5"/>
      <c r="ASR1" s="5"/>
      <c r="ASS1" s="5"/>
      <c r="AST1" s="5"/>
      <c r="ASU1" s="5"/>
      <c r="ASV1" s="5"/>
      <c r="ASW1" s="5"/>
      <c r="ASX1" s="5"/>
      <c r="ASY1" s="5"/>
      <c r="ASZ1" s="5"/>
      <c r="ATA1" s="5"/>
      <c r="ATB1" s="5"/>
      <c r="ATC1" s="5"/>
      <c r="ATD1" s="5"/>
      <c r="ATE1" s="5"/>
      <c r="ATF1" s="5"/>
      <c r="ATG1" s="5"/>
      <c r="ATH1" s="5"/>
      <c r="ATI1" s="5"/>
      <c r="ATJ1" s="5"/>
      <c r="ATK1" s="5"/>
      <c r="ATL1" s="5"/>
      <c r="ATM1" s="5"/>
      <c r="ATN1" s="5"/>
      <c r="ATO1" s="5"/>
      <c r="ATP1" s="5"/>
      <c r="ATQ1" s="5"/>
      <c r="ATR1" s="5"/>
      <c r="ATS1" s="5"/>
      <c r="ATT1" s="5"/>
      <c r="ATU1" s="5"/>
      <c r="ATV1" s="5"/>
      <c r="ATW1" s="5"/>
      <c r="ATX1" s="5"/>
      <c r="ATY1" s="5"/>
      <c r="ATZ1" s="5"/>
      <c r="AUA1" s="5"/>
      <c r="AUB1" s="5"/>
      <c r="AUC1" s="5"/>
      <c r="AUD1" s="5"/>
      <c r="AUE1" s="5"/>
      <c r="AUF1" s="5"/>
      <c r="AUG1" s="5"/>
      <c r="AUH1" s="5"/>
      <c r="AUI1" s="5"/>
      <c r="AUJ1" s="5"/>
      <c r="AUK1" s="5"/>
      <c r="AUL1" s="5"/>
      <c r="AUM1" s="5"/>
      <c r="AUN1" s="5"/>
      <c r="AUO1" s="5"/>
      <c r="AUP1" s="5"/>
      <c r="AUQ1" s="5"/>
      <c r="AUR1" s="5"/>
      <c r="AUS1" s="5"/>
      <c r="AUT1" s="5"/>
      <c r="AUU1" s="5"/>
      <c r="AUV1" s="5"/>
      <c r="AUW1" s="5"/>
      <c r="AUX1" s="5"/>
      <c r="AUY1" s="5"/>
      <c r="AUZ1" s="5"/>
      <c r="AVA1" s="5"/>
      <c r="AVB1" s="5"/>
      <c r="AVC1" s="5"/>
      <c r="AVD1" s="5"/>
      <c r="AVE1" s="5"/>
      <c r="AVF1" s="5"/>
      <c r="AVG1" s="5"/>
      <c r="AVH1" s="5"/>
      <c r="AVI1" s="5"/>
      <c r="AVJ1" s="5"/>
      <c r="AVK1" s="5"/>
      <c r="AVL1" s="5"/>
      <c r="AVM1" s="5"/>
      <c r="AVN1" s="5"/>
      <c r="AVO1" s="5"/>
      <c r="AVP1" s="5"/>
      <c r="AVQ1" s="5"/>
      <c r="AVR1" s="5"/>
      <c r="AVS1" s="5"/>
      <c r="AVT1" s="5"/>
      <c r="AVU1" s="5"/>
      <c r="AVV1" s="5"/>
      <c r="AVW1" s="5"/>
      <c r="AVX1" s="5"/>
      <c r="AVY1" s="5"/>
      <c r="AVZ1" s="5"/>
      <c r="AWA1" s="5"/>
      <c r="AWB1" s="5"/>
      <c r="AWC1" s="5"/>
      <c r="AWD1" s="5"/>
      <c r="AWE1" s="5"/>
      <c r="AWF1" s="5"/>
      <c r="AWG1" s="5"/>
      <c r="AWH1" s="5"/>
      <c r="AWI1" s="5"/>
      <c r="AWJ1" s="5"/>
      <c r="AWK1" s="5"/>
      <c r="AWL1" s="5"/>
      <c r="AWM1" s="5"/>
      <c r="AWN1" s="5"/>
      <c r="AWO1" s="5"/>
      <c r="AWP1" s="5"/>
      <c r="AWQ1" s="5"/>
      <c r="AWR1" s="5"/>
      <c r="AWS1" s="5"/>
      <c r="AWT1" s="5"/>
      <c r="AWU1" s="5"/>
      <c r="AWV1" s="5"/>
      <c r="AWW1" s="5"/>
      <c r="AWX1" s="5"/>
      <c r="AWY1" s="5"/>
      <c r="AWZ1" s="5"/>
      <c r="AXA1" s="5"/>
      <c r="AXB1" s="5"/>
      <c r="AXC1" s="5"/>
      <c r="AXD1" s="5"/>
      <c r="AXE1" s="5"/>
      <c r="AXF1" s="5"/>
      <c r="AXG1" s="5"/>
      <c r="AXH1" s="5"/>
      <c r="AXI1" s="5"/>
      <c r="AXJ1" s="5"/>
      <c r="AXK1" s="5"/>
      <c r="AXL1" s="5"/>
      <c r="AXM1" s="5"/>
      <c r="AXN1" s="5"/>
      <c r="AXO1" s="5"/>
      <c r="AXP1" s="5"/>
      <c r="AXQ1" s="5"/>
      <c r="AXR1" s="5"/>
      <c r="AXS1" s="5"/>
      <c r="AXT1" s="5"/>
      <c r="AXU1" s="5"/>
      <c r="AXV1" s="5"/>
      <c r="AXW1" s="5"/>
      <c r="AXX1" s="5"/>
      <c r="AXY1" s="5"/>
      <c r="AXZ1" s="5"/>
      <c r="AYA1" s="5"/>
      <c r="AYB1" s="5"/>
      <c r="AYC1" s="5"/>
      <c r="AYD1" s="5"/>
      <c r="AYE1" s="5"/>
      <c r="AYF1" s="5"/>
      <c r="AYG1" s="5"/>
      <c r="AYH1" s="5"/>
      <c r="AYI1" s="5"/>
      <c r="AYJ1" s="5"/>
      <c r="AYK1" s="5"/>
      <c r="AYL1" s="5"/>
      <c r="AYM1" s="5"/>
      <c r="AYN1" s="5"/>
      <c r="AYO1" s="5"/>
      <c r="AYP1" s="5"/>
      <c r="AYQ1" s="5"/>
      <c r="AYR1" s="5"/>
      <c r="AYS1" s="5"/>
      <c r="AYT1" s="5"/>
      <c r="AYU1" s="5"/>
      <c r="AYV1" s="5"/>
      <c r="AYW1" s="5"/>
      <c r="AYX1" s="5"/>
      <c r="AYY1" s="5"/>
      <c r="AYZ1" s="5"/>
      <c r="AZA1" s="5"/>
      <c r="AZB1" s="5"/>
      <c r="AZC1" s="5"/>
      <c r="AZD1" s="5"/>
      <c r="AZE1" s="5"/>
      <c r="AZF1" s="5"/>
      <c r="AZG1" s="5"/>
      <c r="AZH1" s="5"/>
      <c r="AZI1" s="5"/>
      <c r="AZJ1" s="5"/>
      <c r="AZK1" s="5"/>
      <c r="AZL1" s="5"/>
      <c r="AZM1" s="5"/>
      <c r="AZN1" s="5"/>
      <c r="AZO1" s="5"/>
      <c r="AZP1" s="5"/>
      <c r="AZQ1" s="5"/>
      <c r="AZR1" s="5"/>
      <c r="AZS1" s="5"/>
      <c r="AZT1" s="5"/>
      <c r="AZU1" s="5"/>
      <c r="AZV1" s="5"/>
      <c r="AZW1" s="5"/>
      <c r="AZX1" s="5"/>
      <c r="AZY1" s="5"/>
      <c r="AZZ1" s="5"/>
      <c r="BAA1" s="5"/>
      <c r="BAB1" s="5"/>
      <c r="BAC1" s="5"/>
      <c r="BAD1" s="5"/>
      <c r="BAE1" s="5"/>
      <c r="BAF1" s="5"/>
      <c r="BAG1" s="5"/>
      <c r="BAH1" s="5"/>
      <c r="BAI1" s="5"/>
      <c r="BAJ1" s="5"/>
      <c r="BAK1" s="5"/>
      <c r="BAL1" s="5"/>
      <c r="BAM1" s="5"/>
      <c r="BAN1" s="5"/>
      <c r="BAO1" s="5"/>
      <c r="BAP1" s="5"/>
      <c r="BAQ1" s="5"/>
      <c r="BAR1" s="5"/>
      <c r="BAS1" s="5"/>
      <c r="BAT1" s="5"/>
      <c r="BAU1" s="5"/>
      <c r="BAV1" s="5"/>
      <c r="BAW1" s="5"/>
      <c r="BAX1" s="5"/>
      <c r="BAY1" s="5"/>
      <c r="BAZ1" s="5"/>
      <c r="BBA1" s="5"/>
      <c r="BBB1" s="5"/>
      <c r="BBC1" s="5"/>
      <c r="BBD1" s="5"/>
      <c r="BBE1" s="5"/>
      <c r="BBF1" s="5"/>
      <c r="BBG1" s="5"/>
      <c r="BBH1" s="5"/>
      <c r="BBI1" s="5"/>
      <c r="BBJ1" s="5"/>
      <c r="BBK1" s="5"/>
      <c r="BBL1" s="5"/>
      <c r="BBM1" s="5"/>
      <c r="BBN1" s="5"/>
      <c r="BBO1" s="5"/>
      <c r="BBP1" s="5"/>
      <c r="BBQ1" s="5"/>
      <c r="BBR1" s="5"/>
      <c r="BBS1" s="5"/>
      <c r="BBT1" s="5"/>
      <c r="BBU1" s="5"/>
      <c r="BBV1" s="5"/>
      <c r="BBW1" s="5"/>
      <c r="BBX1" s="5"/>
      <c r="BBY1" s="5"/>
      <c r="BBZ1" s="5"/>
      <c r="BCA1" s="5"/>
      <c r="BCB1" s="5"/>
      <c r="BCC1" s="5"/>
      <c r="BCD1" s="5"/>
      <c r="BCE1" s="5"/>
      <c r="BCF1" s="5"/>
      <c r="BCG1" s="5"/>
      <c r="BCH1" s="5"/>
      <c r="BCI1" s="5"/>
      <c r="BCJ1" s="5"/>
      <c r="BCK1" s="5"/>
      <c r="BCL1" s="5"/>
      <c r="BCM1" s="5"/>
      <c r="BCN1" s="5"/>
      <c r="BCO1" s="5"/>
      <c r="BCP1" s="5"/>
      <c r="BCQ1" s="5"/>
      <c r="BCR1" s="5"/>
      <c r="BCS1" s="5"/>
      <c r="BCT1" s="5"/>
      <c r="BCU1" s="5"/>
      <c r="BCV1" s="5"/>
      <c r="BCW1" s="5"/>
      <c r="BCX1" s="5"/>
      <c r="BCY1" s="5"/>
      <c r="BCZ1" s="5"/>
      <c r="BDA1" s="5"/>
      <c r="BDB1" s="5"/>
      <c r="BDC1" s="5"/>
      <c r="BDD1" s="5"/>
      <c r="BDE1" s="5"/>
      <c r="BDF1" s="5"/>
      <c r="BDG1" s="5"/>
      <c r="BDH1" s="5"/>
      <c r="BDI1" s="5"/>
      <c r="BDJ1" s="5"/>
      <c r="BDK1" s="5"/>
      <c r="BDL1" s="5"/>
      <c r="BDM1" s="5"/>
      <c r="BDN1" s="5"/>
      <c r="BDO1" s="5"/>
      <c r="BDP1" s="5"/>
      <c r="BDQ1" s="5"/>
      <c r="BDR1" s="5"/>
      <c r="BDS1" s="5"/>
      <c r="BDT1" s="5"/>
      <c r="BDU1" s="5"/>
      <c r="BDV1" s="5"/>
      <c r="BDW1" s="5"/>
      <c r="BDX1" s="5"/>
      <c r="BDY1" s="5"/>
      <c r="BDZ1" s="5"/>
      <c r="BEA1" s="5"/>
      <c r="BEB1" s="5"/>
      <c r="BEC1" s="5"/>
      <c r="BED1" s="5"/>
      <c r="BEE1" s="5"/>
      <c r="BEF1" s="5"/>
      <c r="BEG1" s="5"/>
      <c r="BEH1" s="5"/>
      <c r="BEI1" s="5"/>
      <c r="BEJ1" s="5"/>
      <c r="BEK1" s="5"/>
      <c r="BEL1" s="5"/>
      <c r="BEM1" s="5"/>
      <c r="BEN1" s="5"/>
      <c r="BEO1" s="5"/>
      <c r="BEP1" s="5"/>
      <c r="BEQ1" s="5"/>
      <c r="BER1" s="5"/>
      <c r="BES1" s="5"/>
      <c r="BET1" s="5"/>
      <c r="BEU1" s="5"/>
      <c r="BEV1" s="5"/>
      <c r="BEW1" s="5"/>
      <c r="BEX1" s="5"/>
      <c r="BEY1" s="5"/>
      <c r="BEZ1" s="5"/>
      <c r="BFA1" s="5"/>
      <c r="BFB1" s="5"/>
      <c r="BFC1" s="5"/>
      <c r="BFD1" s="5"/>
      <c r="BFE1" s="5"/>
      <c r="BFF1" s="5"/>
      <c r="BFG1" s="5"/>
      <c r="BFH1" s="5"/>
      <c r="BFI1" s="5"/>
      <c r="BFJ1" s="5"/>
      <c r="BFK1" s="5"/>
      <c r="BFL1" s="5"/>
      <c r="BFM1" s="5"/>
      <c r="BFN1" s="5"/>
      <c r="BFO1" s="5"/>
      <c r="BFP1" s="5"/>
      <c r="BFQ1" s="5"/>
      <c r="BFR1" s="5"/>
      <c r="BFS1" s="5"/>
      <c r="BFT1" s="5"/>
      <c r="BFU1" s="5"/>
      <c r="BFV1" s="5"/>
      <c r="BFW1" s="5"/>
      <c r="BFX1" s="5"/>
      <c r="BFY1" s="5"/>
      <c r="BFZ1" s="5"/>
      <c r="BGA1" s="5"/>
      <c r="BGB1" s="5"/>
      <c r="BGC1" s="5"/>
      <c r="BGD1" s="5"/>
      <c r="BGE1" s="5"/>
      <c r="BGF1" s="5"/>
      <c r="BGG1" s="5"/>
      <c r="BGH1" s="5"/>
      <c r="BGI1" s="5"/>
      <c r="BGJ1" s="5"/>
      <c r="BGK1" s="5"/>
      <c r="BGL1" s="5"/>
      <c r="BGM1" s="5"/>
      <c r="BGN1" s="5"/>
      <c r="BGO1" s="5"/>
      <c r="BGP1" s="5"/>
      <c r="BGQ1" s="5"/>
      <c r="BGR1" s="5"/>
      <c r="BGS1" s="5"/>
      <c r="BGT1" s="5"/>
      <c r="BGU1" s="5"/>
      <c r="BGV1" s="5"/>
      <c r="BGW1" s="5"/>
      <c r="BGX1" s="5"/>
      <c r="BGY1" s="5"/>
      <c r="BGZ1" s="5"/>
      <c r="BHA1" s="5"/>
      <c r="BHB1" s="5"/>
      <c r="BHC1" s="5"/>
      <c r="BHD1" s="5"/>
      <c r="BHE1" s="5"/>
      <c r="BHF1" s="5"/>
      <c r="BHG1" s="5"/>
      <c r="BHH1" s="5"/>
      <c r="BHI1" s="5"/>
      <c r="BHJ1" s="5"/>
      <c r="BHK1" s="5"/>
      <c r="BHL1" s="5"/>
      <c r="BHM1" s="5"/>
      <c r="BHN1" s="5"/>
      <c r="BHO1" s="5"/>
      <c r="BHP1" s="5"/>
      <c r="BHQ1" s="5"/>
      <c r="BHR1" s="5"/>
      <c r="BHS1" s="5"/>
      <c r="BHT1" s="5"/>
      <c r="BHU1" s="5"/>
      <c r="BHV1" s="5"/>
      <c r="BHW1" s="5"/>
      <c r="BHX1" s="5"/>
      <c r="BHY1" s="5"/>
      <c r="BHZ1" s="5"/>
      <c r="BIA1" s="5"/>
      <c r="BIB1" s="5"/>
      <c r="BIC1" s="5"/>
      <c r="BID1" s="5"/>
      <c r="BIE1" s="5"/>
      <c r="BIF1" s="5"/>
      <c r="BIG1" s="5"/>
      <c r="BIH1" s="5"/>
      <c r="BII1" s="5"/>
      <c r="BIJ1" s="5"/>
      <c r="BIK1" s="5"/>
      <c r="BIL1" s="5"/>
      <c r="BIM1" s="5"/>
      <c r="BIN1" s="5"/>
      <c r="BIO1" s="5"/>
      <c r="BIP1" s="5"/>
      <c r="BIQ1" s="5"/>
      <c r="BIR1" s="5"/>
      <c r="BIS1" s="5"/>
      <c r="BIT1" s="5"/>
      <c r="BIU1" s="5"/>
      <c r="BIV1" s="5"/>
      <c r="BIW1" s="5"/>
      <c r="BIX1" s="5"/>
      <c r="BIY1" s="5"/>
      <c r="BIZ1" s="5"/>
      <c r="BJA1" s="5"/>
      <c r="BJB1" s="5"/>
      <c r="BJC1" s="5"/>
      <c r="BJD1" s="5"/>
      <c r="BJE1" s="5"/>
      <c r="BJF1" s="5"/>
      <c r="BJG1" s="5"/>
      <c r="BJH1" s="5"/>
      <c r="BJI1" s="5"/>
      <c r="BJJ1" s="5"/>
      <c r="BJK1" s="5"/>
      <c r="BJL1" s="5"/>
      <c r="BJM1" s="5"/>
      <c r="BJN1" s="5"/>
      <c r="BJO1" s="5"/>
      <c r="BJP1" s="5"/>
      <c r="BJQ1" s="5"/>
      <c r="BJR1" s="5"/>
      <c r="BJS1" s="5"/>
      <c r="BJT1" s="5"/>
      <c r="BJU1" s="5"/>
      <c r="BJV1" s="5"/>
      <c r="BJW1" s="5"/>
      <c r="BJX1" s="5"/>
      <c r="BJY1" s="5"/>
      <c r="BJZ1" s="5"/>
      <c r="BKA1" s="5"/>
      <c r="BKB1" s="5"/>
      <c r="BKC1" s="5"/>
      <c r="BKD1" s="5"/>
      <c r="BKE1" s="5"/>
      <c r="BKF1" s="5"/>
      <c r="BKG1" s="5"/>
      <c r="BKH1" s="5"/>
      <c r="BKI1" s="5"/>
      <c r="BKJ1" s="5"/>
      <c r="BKK1" s="5"/>
      <c r="BKL1" s="5"/>
      <c r="BKM1" s="5"/>
      <c r="BKN1" s="5"/>
      <c r="BKO1" s="5"/>
      <c r="BKP1" s="5"/>
      <c r="BKQ1" s="5"/>
      <c r="BKR1" s="5"/>
      <c r="BKS1" s="5"/>
      <c r="BKT1" s="5"/>
      <c r="BKU1" s="5"/>
      <c r="BKV1" s="5"/>
      <c r="BKW1" s="5"/>
      <c r="BKX1" s="5"/>
      <c r="BKY1" s="5"/>
      <c r="BKZ1" s="5"/>
      <c r="BLA1" s="5"/>
      <c r="BLB1" s="5"/>
      <c r="BLC1" s="5"/>
      <c r="BLD1" s="5"/>
      <c r="BLE1" s="5"/>
      <c r="BLF1" s="5"/>
      <c r="BLG1" s="5"/>
      <c r="BLH1" s="5"/>
      <c r="BLI1" s="5"/>
      <c r="BLJ1" s="5"/>
      <c r="BLK1" s="5"/>
      <c r="BLL1" s="5"/>
      <c r="BLM1" s="5"/>
      <c r="BLN1" s="5"/>
      <c r="BLO1" s="5"/>
      <c r="BLP1" s="5"/>
      <c r="BLQ1" s="5"/>
      <c r="BLR1" s="5"/>
      <c r="BLS1" s="5"/>
      <c r="BLT1" s="5"/>
      <c r="BLU1" s="5"/>
      <c r="BLV1" s="5"/>
      <c r="BLW1" s="5"/>
      <c r="BLX1" s="5"/>
      <c r="BLY1" s="5"/>
      <c r="BLZ1" s="5"/>
      <c r="BMA1" s="5"/>
      <c r="BMB1" s="5"/>
      <c r="BMC1" s="5"/>
      <c r="BMD1" s="5"/>
      <c r="BME1" s="5"/>
      <c r="BMF1" s="5"/>
      <c r="BMG1" s="5"/>
      <c r="BMH1" s="5"/>
      <c r="BMI1" s="5"/>
      <c r="BMJ1" s="5"/>
      <c r="BMK1" s="5"/>
      <c r="BML1" s="5"/>
      <c r="BMM1" s="5"/>
      <c r="BMN1" s="5"/>
      <c r="BMO1" s="5"/>
      <c r="BMP1" s="5"/>
      <c r="BMQ1" s="5"/>
      <c r="BMR1" s="5"/>
      <c r="BMS1" s="5"/>
      <c r="BMT1" s="5"/>
      <c r="BMU1" s="5"/>
      <c r="BMV1" s="5"/>
      <c r="BMW1" s="5"/>
      <c r="BMX1" s="5"/>
      <c r="BMY1" s="5"/>
      <c r="BMZ1" s="5"/>
      <c r="BNA1" s="5"/>
      <c r="BNB1" s="5"/>
      <c r="BNC1" s="5"/>
      <c r="BND1" s="5"/>
      <c r="BNE1" s="5"/>
      <c r="BNF1" s="5"/>
      <c r="BNG1" s="5"/>
      <c r="BNH1" s="5"/>
      <c r="BNI1" s="5"/>
      <c r="BNJ1" s="5"/>
      <c r="BNK1" s="5"/>
      <c r="BNL1" s="5"/>
      <c r="BNM1" s="5"/>
      <c r="BNN1" s="5"/>
      <c r="BNO1" s="5"/>
      <c r="BNP1" s="5"/>
      <c r="BNQ1" s="5"/>
      <c r="BNR1" s="5"/>
      <c r="BNS1" s="5"/>
      <c r="BNT1" s="5"/>
      <c r="BNU1" s="5"/>
      <c r="BNV1" s="5"/>
      <c r="BNW1" s="5"/>
      <c r="BNX1" s="5"/>
      <c r="BNY1" s="5"/>
      <c r="BNZ1" s="5"/>
      <c r="BOA1" s="5"/>
      <c r="BOB1" s="5"/>
      <c r="BOC1" s="5"/>
      <c r="BOD1" s="5"/>
      <c r="BOE1" s="5"/>
      <c r="BOF1" s="5"/>
      <c r="BOG1" s="5"/>
      <c r="BOH1" s="5"/>
      <c r="BOI1" s="5"/>
      <c r="BOJ1" s="5"/>
      <c r="BOK1" s="5"/>
      <c r="BOL1" s="5"/>
      <c r="BOM1" s="5"/>
      <c r="BON1" s="5"/>
      <c r="BOO1" s="5"/>
      <c r="BOP1" s="5"/>
      <c r="BOQ1" s="5"/>
      <c r="BOR1" s="5"/>
      <c r="BOS1" s="5"/>
      <c r="BOT1" s="5"/>
      <c r="BOU1" s="5"/>
      <c r="BOV1" s="5"/>
      <c r="BOW1" s="5"/>
      <c r="BOX1" s="5"/>
      <c r="BOY1" s="5"/>
      <c r="BOZ1" s="5"/>
      <c r="BPA1" s="5"/>
      <c r="BPB1" s="5"/>
      <c r="BPC1" s="5"/>
      <c r="BPD1" s="5"/>
      <c r="BPE1" s="5"/>
      <c r="BPF1" s="5"/>
      <c r="BPG1" s="5"/>
      <c r="BPH1" s="5"/>
      <c r="BPI1" s="5"/>
      <c r="BPJ1" s="5"/>
      <c r="BPK1" s="5"/>
      <c r="BPL1" s="5"/>
      <c r="BPM1" s="5"/>
      <c r="BPN1" s="5"/>
      <c r="BPO1" s="5"/>
      <c r="BPP1" s="5"/>
      <c r="BPQ1" s="5"/>
      <c r="BPR1" s="5"/>
      <c r="BPS1" s="5"/>
      <c r="BPT1" s="5"/>
      <c r="BPU1" s="5"/>
      <c r="BPV1" s="5"/>
      <c r="BPW1" s="5"/>
      <c r="BPX1" s="5"/>
      <c r="BPY1" s="5"/>
      <c r="BPZ1" s="5"/>
      <c r="BQA1" s="5"/>
      <c r="BQB1" s="5"/>
      <c r="BQC1" s="5"/>
      <c r="BQD1" s="5"/>
      <c r="BQE1" s="5"/>
      <c r="BQF1" s="5"/>
      <c r="BQG1" s="5"/>
      <c r="BQH1" s="5"/>
      <c r="BQI1" s="5"/>
      <c r="BQJ1" s="5"/>
      <c r="BQK1" s="5"/>
      <c r="BQL1" s="5"/>
      <c r="BQM1" s="5"/>
      <c r="BQN1" s="5"/>
      <c r="BQO1" s="5"/>
      <c r="BQP1" s="5"/>
      <c r="BQQ1" s="5"/>
      <c r="BQR1" s="5"/>
      <c r="BQS1" s="5"/>
      <c r="BQT1" s="5"/>
      <c r="BQU1" s="5"/>
      <c r="BQV1" s="5"/>
      <c r="BQW1" s="5"/>
      <c r="BQX1" s="5"/>
      <c r="BQY1" s="5"/>
      <c r="BQZ1" s="5"/>
      <c r="BRA1" s="5"/>
      <c r="BRB1" s="5"/>
      <c r="BRC1" s="5"/>
      <c r="BRD1" s="5"/>
      <c r="BRE1" s="5"/>
      <c r="BRF1" s="5"/>
      <c r="BRG1" s="5"/>
      <c r="BRH1" s="5"/>
      <c r="BRI1" s="5"/>
      <c r="BRJ1" s="5"/>
      <c r="BRK1" s="5"/>
      <c r="BRL1" s="5"/>
      <c r="BRM1" s="5"/>
      <c r="BRN1" s="5"/>
      <c r="BRO1" s="5"/>
      <c r="BRP1" s="5"/>
      <c r="BRQ1" s="5"/>
      <c r="BRR1" s="5"/>
      <c r="BRS1" s="5"/>
      <c r="BRT1" s="5"/>
      <c r="BRU1" s="5"/>
      <c r="BRV1" s="5"/>
      <c r="BRW1" s="5"/>
      <c r="BRX1" s="5"/>
      <c r="BRY1" s="5"/>
      <c r="BRZ1" s="5"/>
      <c r="BSA1" s="5"/>
      <c r="BSB1" s="5"/>
      <c r="BSC1" s="5"/>
      <c r="BSD1" s="5"/>
      <c r="BSE1" s="5"/>
      <c r="BSF1" s="5"/>
      <c r="BSG1" s="5"/>
      <c r="BSH1" s="5"/>
      <c r="BSI1" s="5"/>
      <c r="BSJ1" s="5"/>
      <c r="BSK1" s="5"/>
      <c r="BSL1" s="5"/>
      <c r="BSM1" s="5"/>
      <c r="BSN1" s="5"/>
      <c r="BSO1" s="5"/>
      <c r="BSP1" s="5"/>
      <c r="BSQ1" s="5"/>
      <c r="BSR1" s="5"/>
      <c r="BSS1" s="5"/>
      <c r="BST1" s="5"/>
      <c r="BSU1" s="5"/>
      <c r="BSV1" s="5"/>
      <c r="BSW1" s="5"/>
      <c r="BSX1" s="5"/>
      <c r="BSY1" s="5"/>
      <c r="BSZ1" s="5"/>
      <c r="BTA1" s="5"/>
      <c r="BTB1" s="5"/>
      <c r="BTC1" s="5"/>
      <c r="BTD1" s="5"/>
      <c r="BTE1" s="5"/>
      <c r="BTF1" s="5"/>
      <c r="BTG1" s="5"/>
      <c r="BTH1" s="5"/>
      <c r="BTI1" s="5"/>
      <c r="BTJ1" s="5"/>
      <c r="BTK1" s="5"/>
      <c r="BTL1" s="5"/>
      <c r="BTM1" s="5"/>
      <c r="BTN1" s="5"/>
      <c r="BTO1" s="5"/>
      <c r="BTP1" s="5"/>
      <c r="BTQ1" s="5"/>
      <c r="BTR1" s="5"/>
      <c r="BTS1" s="5"/>
      <c r="BTT1" s="5"/>
      <c r="BTU1" s="5"/>
      <c r="BTV1" s="5"/>
      <c r="BTW1" s="5"/>
      <c r="BTX1" s="5"/>
      <c r="BTY1" s="5"/>
      <c r="BTZ1" s="5"/>
      <c r="BUA1" s="5"/>
      <c r="BUB1" s="5"/>
      <c r="BUC1" s="5"/>
      <c r="BUD1" s="5"/>
      <c r="BUE1" s="5"/>
      <c r="BUF1" s="5"/>
      <c r="BUG1" s="5"/>
      <c r="BUH1" s="5"/>
      <c r="BUI1" s="5"/>
      <c r="BUJ1" s="5"/>
      <c r="BUK1" s="5"/>
      <c r="BUL1" s="5"/>
      <c r="BUM1" s="5"/>
      <c r="BUN1" s="5"/>
      <c r="BUO1" s="5"/>
      <c r="BUP1" s="5"/>
      <c r="BUQ1" s="5"/>
      <c r="BUR1" s="5"/>
      <c r="BUS1" s="5"/>
      <c r="BUT1" s="5"/>
      <c r="BUU1" s="5"/>
      <c r="BUV1" s="5"/>
      <c r="BUW1" s="5"/>
      <c r="BUX1" s="5"/>
      <c r="BUY1" s="5"/>
      <c r="BUZ1" s="5"/>
      <c r="BVA1" s="5"/>
      <c r="BVB1" s="5"/>
      <c r="BVC1" s="5"/>
      <c r="BVD1" s="5"/>
      <c r="BVE1" s="5"/>
      <c r="BVF1" s="5"/>
      <c r="BVG1" s="5"/>
      <c r="BVH1" s="5"/>
      <c r="BVI1" s="5"/>
      <c r="BVJ1" s="5"/>
      <c r="BVK1" s="5"/>
      <c r="BVL1" s="5"/>
      <c r="BVM1" s="5"/>
      <c r="BVN1" s="5"/>
      <c r="BVO1" s="5"/>
      <c r="BVP1" s="5"/>
      <c r="BVQ1" s="5"/>
      <c r="BVR1" s="5"/>
      <c r="BVS1" s="5"/>
      <c r="BVT1" s="5"/>
      <c r="BVU1" s="5"/>
      <c r="BVV1" s="5"/>
      <c r="BVW1" s="5"/>
      <c r="BVX1" s="5"/>
      <c r="BVY1" s="5"/>
      <c r="BVZ1" s="5"/>
      <c r="BWA1" s="5"/>
      <c r="BWB1" s="5"/>
      <c r="BWC1" s="5"/>
      <c r="BWD1" s="5"/>
      <c r="BWE1" s="5"/>
      <c r="BWF1" s="5"/>
      <c r="BWG1" s="5"/>
      <c r="BWH1" s="5"/>
      <c r="BWI1" s="5"/>
      <c r="BWJ1" s="5"/>
      <c r="BWK1" s="5"/>
      <c r="BWL1" s="5"/>
      <c r="BWM1" s="5"/>
      <c r="BWN1" s="5"/>
      <c r="BWO1" s="5"/>
      <c r="BWP1" s="5"/>
      <c r="BWQ1" s="5"/>
      <c r="BWR1" s="5"/>
      <c r="BWS1" s="5"/>
      <c r="BWT1" s="5"/>
      <c r="BWU1" s="5"/>
      <c r="BWV1" s="5"/>
      <c r="BWW1" s="5"/>
      <c r="BWX1" s="5"/>
      <c r="BWY1" s="5"/>
      <c r="BWZ1" s="5"/>
      <c r="BXA1" s="5"/>
      <c r="BXB1" s="5"/>
      <c r="BXC1" s="5"/>
      <c r="BXD1" s="5"/>
      <c r="BXE1" s="5"/>
      <c r="BXF1" s="5"/>
      <c r="BXG1" s="5"/>
      <c r="BXH1" s="5"/>
      <c r="BXI1" s="5"/>
      <c r="BXJ1" s="5"/>
      <c r="BXK1" s="5"/>
      <c r="BXL1" s="5"/>
      <c r="BXM1" s="5"/>
      <c r="BXN1" s="5"/>
      <c r="BXO1" s="5"/>
      <c r="BXP1" s="5"/>
      <c r="BXQ1" s="5"/>
      <c r="BXR1" s="5"/>
      <c r="BXS1" s="5"/>
      <c r="BXT1" s="5"/>
      <c r="BXU1" s="5"/>
      <c r="BXV1" s="5"/>
      <c r="BXW1" s="5"/>
      <c r="BXX1" s="5"/>
      <c r="BXY1" s="5"/>
      <c r="BXZ1" s="5"/>
      <c r="BYA1" s="5"/>
      <c r="BYB1" s="5"/>
      <c r="BYC1" s="5"/>
      <c r="BYD1" s="5"/>
      <c r="BYE1" s="5"/>
      <c r="BYF1" s="5"/>
      <c r="BYG1" s="5"/>
      <c r="BYH1" s="5"/>
      <c r="BYI1" s="5"/>
      <c r="BYJ1" s="5"/>
      <c r="BYK1" s="5"/>
      <c r="BYL1" s="5"/>
      <c r="BYM1" s="5"/>
      <c r="BYN1" s="5"/>
      <c r="BYO1" s="5"/>
      <c r="BYP1" s="5"/>
      <c r="BYQ1" s="5"/>
      <c r="BYR1" s="5"/>
      <c r="BYS1" s="5"/>
      <c r="BYT1" s="5"/>
      <c r="BYU1" s="5"/>
      <c r="BYV1" s="5"/>
      <c r="BYW1" s="5"/>
      <c r="BYX1" s="5"/>
      <c r="BYY1" s="5"/>
      <c r="BYZ1" s="5"/>
      <c r="BZA1" s="5"/>
      <c r="BZB1" s="5"/>
      <c r="BZC1" s="5"/>
      <c r="BZD1" s="5"/>
      <c r="BZE1" s="5"/>
      <c r="BZF1" s="5"/>
      <c r="BZG1" s="5"/>
      <c r="BZH1" s="5"/>
      <c r="BZI1" s="5"/>
      <c r="BZJ1" s="5"/>
      <c r="BZK1" s="5"/>
      <c r="BZL1" s="5"/>
      <c r="BZM1" s="5"/>
      <c r="BZN1" s="5"/>
      <c r="BZO1" s="5"/>
      <c r="BZP1" s="5"/>
      <c r="BZQ1" s="5"/>
      <c r="BZR1" s="5"/>
      <c r="BZS1" s="5"/>
      <c r="BZT1" s="5"/>
      <c r="BZU1" s="5"/>
      <c r="BZV1" s="5"/>
      <c r="BZW1" s="5"/>
      <c r="BZX1" s="5"/>
      <c r="BZY1" s="5"/>
      <c r="BZZ1" s="5"/>
      <c r="CAA1" s="5"/>
      <c r="CAB1" s="5"/>
      <c r="CAC1" s="5"/>
      <c r="CAD1" s="5"/>
      <c r="CAE1" s="5"/>
      <c r="CAF1" s="5"/>
      <c r="CAG1" s="5"/>
      <c r="CAH1" s="5"/>
      <c r="CAI1" s="5"/>
      <c r="CAJ1" s="5"/>
      <c r="CAK1" s="5"/>
      <c r="CAL1" s="5"/>
      <c r="CAM1" s="5"/>
      <c r="CAN1" s="5"/>
      <c r="CAO1" s="5"/>
      <c r="CAP1" s="5"/>
      <c r="CAQ1" s="5"/>
      <c r="CAR1" s="5"/>
      <c r="CAS1" s="5"/>
      <c r="CAT1" s="5"/>
      <c r="CAU1" s="5"/>
      <c r="CAV1" s="5"/>
      <c r="CAW1" s="5"/>
      <c r="CAX1" s="5"/>
      <c r="CAY1" s="5"/>
      <c r="CAZ1" s="5"/>
      <c r="CBA1" s="5"/>
      <c r="CBB1" s="5"/>
      <c r="CBC1" s="5"/>
      <c r="CBD1" s="5"/>
      <c r="CBE1" s="5"/>
      <c r="CBF1" s="5"/>
      <c r="CBG1" s="5"/>
      <c r="CBH1" s="5"/>
      <c r="CBI1" s="5"/>
      <c r="CBJ1" s="5"/>
      <c r="CBK1" s="5"/>
      <c r="CBL1" s="5"/>
      <c r="CBM1" s="5"/>
      <c r="CBN1" s="5"/>
      <c r="CBO1" s="5"/>
      <c r="CBP1" s="5"/>
      <c r="CBQ1" s="5"/>
      <c r="CBR1" s="5"/>
      <c r="CBS1" s="5"/>
      <c r="CBT1" s="5"/>
      <c r="CBU1" s="5"/>
      <c r="CBV1" s="5"/>
      <c r="CBW1" s="5"/>
      <c r="CBX1" s="5"/>
      <c r="CBY1" s="5"/>
      <c r="CBZ1" s="5"/>
      <c r="CCA1" s="5"/>
      <c r="CCB1" s="5"/>
      <c r="CCC1" s="5"/>
      <c r="CCD1" s="5"/>
      <c r="CCE1" s="5"/>
      <c r="CCF1" s="5"/>
      <c r="CCG1" s="5"/>
      <c r="CCH1" s="5"/>
      <c r="CCI1" s="5"/>
      <c r="CCJ1" s="5"/>
      <c r="CCK1" s="5"/>
      <c r="CCL1" s="5"/>
      <c r="CCM1" s="5"/>
      <c r="CCN1" s="5"/>
      <c r="CCO1" s="5"/>
      <c r="CCP1" s="5"/>
      <c r="CCQ1" s="5"/>
      <c r="CCR1" s="5"/>
      <c r="CCS1" s="5"/>
      <c r="CCT1" s="5"/>
      <c r="CCU1" s="5"/>
      <c r="CCV1" s="5"/>
      <c r="CCW1" s="5"/>
      <c r="CCX1" s="5"/>
      <c r="CCY1" s="5"/>
      <c r="CCZ1" s="5"/>
      <c r="CDA1" s="5"/>
      <c r="CDB1" s="5"/>
      <c r="CDC1" s="5"/>
      <c r="CDD1" s="5"/>
      <c r="CDE1" s="5"/>
      <c r="CDF1" s="5"/>
      <c r="CDG1" s="5"/>
      <c r="CDH1" s="5"/>
      <c r="CDI1" s="5"/>
      <c r="CDJ1" s="5"/>
      <c r="CDK1" s="5"/>
      <c r="CDL1" s="5"/>
      <c r="CDM1" s="5"/>
      <c r="CDN1" s="5"/>
      <c r="CDO1" s="5"/>
      <c r="CDP1" s="5"/>
      <c r="CDQ1" s="5"/>
      <c r="CDR1" s="5"/>
      <c r="CDS1" s="5"/>
      <c r="CDT1" s="5"/>
      <c r="CDU1" s="5"/>
      <c r="CDV1" s="5"/>
      <c r="CDW1" s="5"/>
      <c r="CDX1" s="5"/>
      <c r="CDY1" s="5"/>
      <c r="CDZ1" s="5"/>
      <c r="CEA1" s="5"/>
      <c r="CEB1" s="5"/>
      <c r="CEC1" s="5"/>
      <c r="CED1" s="5"/>
      <c r="CEE1" s="5"/>
      <c r="CEF1" s="5"/>
      <c r="CEG1" s="5"/>
      <c r="CEH1" s="5"/>
      <c r="CEI1" s="5"/>
      <c r="CEJ1" s="5"/>
      <c r="CEK1" s="5"/>
      <c r="CEL1" s="5"/>
      <c r="CEM1" s="5"/>
      <c r="CEN1" s="5"/>
      <c r="CEO1" s="5"/>
      <c r="CEP1" s="5"/>
      <c r="CEQ1" s="5"/>
      <c r="CER1" s="5"/>
      <c r="CES1" s="5"/>
      <c r="CET1" s="5"/>
      <c r="CEU1" s="5"/>
      <c r="CEV1" s="5"/>
      <c r="CEW1" s="5"/>
      <c r="CEX1" s="5"/>
      <c r="CEY1" s="5"/>
      <c r="CEZ1" s="5"/>
      <c r="CFA1" s="5"/>
      <c r="CFB1" s="5"/>
      <c r="CFC1" s="5"/>
      <c r="CFD1" s="5"/>
      <c r="CFE1" s="5"/>
      <c r="CFF1" s="5"/>
      <c r="CFG1" s="5"/>
      <c r="CFH1" s="5"/>
      <c r="CFI1" s="5"/>
      <c r="CFJ1" s="5"/>
      <c r="CFK1" s="5"/>
      <c r="CFL1" s="5"/>
      <c r="CFM1" s="5"/>
      <c r="CFN1" s="5"/>
      <c r="CFO1" s="5"/>
      <c r="CFP1" s="5"/>
      <c r="CFQ1" s="5"/>
      <c r="CFR1" s="5"/>
      <c r="CFS1" s="5"/>
      <c r="CFT1" s="5"/>
      <c r="CFU1" s="5"/>
      <c r="CFV1" s="5"/>
      <c r="CFW1" s="5"/>
      <c r="CFX1" s="5"/>
      <c r="CFY1" s="5"/>
      <c r="CFZ1" s="5"/>
      <c r="CGA1" s="5"/>
      <c r="CGB1" s="5"/>
      <c r="CGC1" s="5"/>
      <c r="CGD1" s="5"/>
      <c r="CGE1" s="5"/>
      <c r="CGF1" s="5"/>
      <c r="CGG1" s="5"/>
      <c r="CGH1" s="5"/>
      <c r="CGI1" s="5"/>
      <c r="CGJ1" s="5"/>
      <c r="CGK1" s="5"/>
      <c r="CGL1" s="5"/>
      <c r="CGM1" s="5"/>
      <c r="CGN1" s="5"/>
      <c r="CGO1" s="5"/>
      <c r="CGP1" s="5"/>
      <c r="CGQ1" s="5"/>
      <c r="CGR1" s="5"/>
      <c r="CGS1" s="5"/>
      <c r="CGT1" s="5"/>
      <c r="CGU1" s="5"/>
      <c r="CGV1" s="5"/>
      <c r="CGW1" s="5"/>
      <c r="CGX1" s="5"/>
      <c r="CGY1" s="5"/>
      <c r="CGZ1" s="5"/>
      <c r="CHA1" s="5"/>
      <c r="CHB1" s="5"/>
      <c r="CHC1" s="5"/>
      <c r="CHD1" s="5"/>
      <c r="CHE1" s="5"/>
      <c r="CHF1" s="5"/>
      <c r="CHG1" s="5"/>
      <c r="CHH1" s="5"/>
      <c r="CHI1" s="5"/>
      <c r="CHJ1" s="5"/>
      <c r="CHK1" s="5"/>
      <c r="CHL1" s="5"/>
      <c r="CHM1" s="5"/>
      <c r="CHN1" s="5"/>
      <c r="CHO1" s="5"/>
      <c r="CHP1" s="5"/>
      <c r="CHQ1" s="5"/>
      <c r="CHR1" s="5"/>
      <c r="CHS1" s="5"/>
      <c r="CHT1" s="5"/>
      <c r="CHU1" s="5"/>
      <c r="CHV1" s="5"/>
      <c r="CHW1" s="5"/>
      <c r="CHX1" s="5"/>
      <c r="CHY1" s="5"/>
      <c r="CHZ1" s="5"/>
      <c r="CIA1" s="5"/>
      <c r="CIB1" s="5"/>
      <c r="CIC1" s="5"/>
      <c r="CID1" s="5"/>
      <c r="CIE1" s="5"/>
      <c r="CIF1" s="5"/>
      <c r="CIG1" s="5"/>
      <c r="CIH1" s="5"/>
      <c r="CII1" s="5"/>
      <c r="CIJ1" s="5"/>
      <c r="CIK1" s="5"/>
      <c r="CIL1" s="5"/>
      <c r="CIM1" s="5"/>
      <c r="CIN1" s="5"/>
      <c r="CIO1" s="5"/>
      <c r="CIP1" s="5"/>
      <c r="CIQ1" s="5"/>
      <c r="CIR1" s="5"/>
      <c r="CIS1" s="5"/>
      <c r="CIT1" s="5"/>
      <c r="CIU1" s="5"/>
      <c r="CIV1" s="5"/>
      <c r="CIW1" s="5"/>
      <c r="CIX1" s="5"/>
      <c r="CIY1" s="5"/>
      <c r="CIZ1" s="5"/>
      <c r="CJA1" s="5"/>
      <c r="CJB1" s="5"/>
      <c r="CJC1" s="5"/>
      <c r="CJD1" s="5"/>
      <c r="CJE1" s="5"/>
      <c r="CJF1" s="5"/>
      <c r="CJG1" s="5"/>
      <c r="CJH1" s="5"/>
      <c r="CJI1" s="5"/>
      <c r="CJJ1" s="5"/>
      <c r="CJK1" s="5"/>
      <c r="CJL1" s="5"/>
      <c r="CJM1" s="5"/>
      <c r="CJN1" s="5"/>
      <c r="CJO1" s="5"/>
      <c r="CJP1" s="5"/>
      <c r="CJQ1" s="5"/>
      <c r="CJR1" s="5"/>
      <c r="CJS1" s="5"/>
      <c r="CJT1" s="5"/>
      <c r="CJU1" s="5"/>
      <c r="CJV1" s="5"/>
      <c r="CJW1" s="5"/>
      <c r="CJX1" s="5"/>
      <c r="CJY1" s="5"/>
      <c r="CJZ1" s="5"/>
      <c r="CKA1" s="5"/>
      <c r="CKB1" s="5"/>
      <c r="CKC1" s="5"/>
      <c r="CKD1" s="5"/>
      <c r="CKE1" s="5"/>
      <c r="CKF1" s="5"/>
      <c r="CKG1" s="5"/>
      <c r="CKH1" s="5"/>
      <c r="CKI1" s="5"/>
      <c r="CKJ1" s="5"/>
      <c r="CKK1" s="5"/>
      <c r="CKL1" s="5"/>
      <c r="CKM1" s="5"/>
      <c r="CKN1" s="5"/>
      <c r="CKO1" s="5"/>
      <c r="CKP1" s="5"/>
      <c r="CKQ1" s="5"/>
      <c r="CKR1" s="5"/>
      <c r="CKS1" s="5"/>
      <c r="CKT1" s="5"/>
      <c r="CKU1" s="5"/>
      <c r="CKV1" s="5"/>
      <c r="CKW1" s="5"/>
      <c r="CKX1" s="5"/>
      <c r="CKY1" s="5"/>
      <c r="CKZ1" s="5"/>
      <c r="CLA1" s="5"/>
      <c r="CLB1" s="5"/>
      <c r="CLC1" s="5"/>
      <c r="CLD1" s="5"/>
      <c r="CLE1" s="5"/>
      <c r="CLF1" s="5"/>
      <c r="CLG1" s="5"/>
      <c r="CLH1" s="5"/>
      <c r="CLI1" s="5"/>
      <c r="CLJ1" s="5"/>
      <c r="CLK1" s="5"/>
      <c r="CLL1" s="5"/>
      <c r="CLM1" s="5"/>
      <c r="CLN1" s="5"/>
      <c r="CLO1" s="5"/>
      <c r="CLP1" s="5"/>
      <c r="CLQ1" s="5"/>
      <c r="CLR1" s="5"/>
      <c r="CLS1" s="5"/>
      <c r="CLT1" s="5"/>
      <c r="CLU1" s="5"/>
      <c r="CLV1" s="5"/>
      <c r="CLW1" s="5"/>
      <c r="CLX1" s="5"/>
      <c r="CLY1" s="5"/>
      <c r="CLZ1" s="5"/>
      <c r="CMA1" s="5"/>
      <c r="CMB1" s="5"/>
      <c r="CMC1" s="5"/>
      <c r="CMD1" s="5"/>
      <c r="CME1" s="5"/>
      <c r="CMF1" s="5"/>
      <c r="CMG1" s="5"/>
      <c r="CMH1" s="5"/>
      <c r="CMI1" s="5"/>
      <c r="CMJ1" s="5"/>
      <c r="CMK1" s="5"/>
      <c r="CML1" s="5"/>
      <c r="CMM1" s="5"/>
      <c r="CMN1" s="5"/>
      <c r="CMO1" s="5"/>
      <c r="CMP1" s="5"/>
      <c r="CMQ1" s="5"/>
      <c r="CMR1" s="5"/>
      <c r="CMS1" s="5"/>
      <c r="CMT1" s="5"/>
      <c r="CMU1" s="5"/>
      <c r="CMV1" s="5"/>
      <c r="CMW1" s="5"/>
      <c r="CMX1" s="5"/>
      <c r="CMY1" s="5"/>
      <c r="CMZ1" s="5"/>
      <c r="CNA1" s="5"/>
      <c r="CNB1" s="5"/>
      <c r="CNC1" s="5"/>
      <c r="CND1" s="5"/>
      <c r="CNE1" s="5"/>
      <c r="CNF1" s="5"/>
      <c r="CNG1" s="5"/>
      <c r="CNH1" s="5"/>
      <c r="CNI1" s="5"/>
      <c r="CNJ1" s="5"/>
      <c r="CNK1" s="5"/>
      <c r="CNL1" s="5"/>
      <c r="CNM1" s="5"/>
      <c r="CNN1" s="5"/>
      <c r="CNO1" s="5"/>
      <c r="CNP1" s="5"/>
      <c r="CNQ1" s="5"/>
      <c r="CNR1" s="5"/>
      <c r="CNS1" s="5"/>
      <c r="CNT1" s="5"/>
      <c r="CNU1" s="5"/>
      <c r="CNV1" s="5"/>
      <c r="CNW1" s="5"/>
      <c r="CNX1" s="5"/>
      <c r="CNY1" s="5"/>
      <c r="CNZ1" s="5"/>
      <c r="COA1" s="5"/>
      <c r="COB1" s="5"/>
      <c r="COC1" s="5"/>
      <c r="COD1" s="5"/>
      <c r="COE1" s="5"/>
      <c r="COF1" s="5"/>
      <c r="COG1" s="5"/>
      <c r="COH1" s="5"/>
      <c r="COI1" s="5"/>
      <c r="COJ1" s="5"/>
      <c r="COK1" s="5"/>
      <c r="COL1" s="5"/>
      <c r="COM1" s="5"/>
      <c r="CON1" s="5"/>
      <c r="COO1" s="5"/>
      <c r="COP1" s="5"/>
      <c r="COQ1" s="5"/>
      <c r="COR1" s="5"/>
      <c r="COS1" s="5"/>
      <c r="COT1" s="5"/>
      <c r="COU1" s="5"/>
      <c r="COV1" s="5"/>
      <c r="COW1" s="5"/>
      <c r="COX1" s="5"/>
      <c r="COY1" s="5"/>
      <c r="COZ1" s="5"/>
      <c r="CPA1" s="5"/>
      <c r="CPB1" s="5"/>
      <c r="CPC1" s="5"/>
      <c r="CPD1" s="5"/>
      <c r="CPE1" s="5"/>
      <c r="CPF1" s="5"/>
      <c r="CPG1" s="5"/>
      <c r="CPH1" s="5"/>
      <c r="CPI1" s="5"/>
      <c r="CPJ1" s="5"/>
      <c r="CPK1" s="5"/>
      <c r="CPL1" s="5"/>
      <c r="CPM1" s="5"/>
      <c r="CPN1" s="5"/>
      <c r="CPO1" s="5"/>
      <c r="CPP1" s="5"/>
      <c r="CPQ1" s="5"/>
      <c r="CPR1" s="5"/>
      <c r="CPS1" s="5"/>
      <c r="CPT1" s="5"/>
      <c r="CPU1" s="5"/>
      <c r="CPV1" s="5"/>
      <c r="CPW1" s="5"/>
      <c r="CPX1" s="5"/>
      <c r="CPY1" s="5"/>
      <c r="CPZ1" s="5"/>
      <c r="CQA1" s="5"/>
      <c r="CQB1" s="5"/>
      <c r="CQC1" s="5"/>
      <c r="CQD1" s="5"/>
      <c r="CQE1" s="5"/>
      <c r="CQF1" s="5"/>
      <c r="CQG1" s="5"/>
      <c r="CQH1" s="5"/>
      <c r="CQI1" s="5"/>
      <c r="CQJ1" s="5"/>
      <c r="CQK1" s="5"/>
      <c r="CQL1" s="5"/>
      <c r="CQM1" s="5"/>
      <c r="CQN1" s="5"/>
      <c r="CQO1" s="5"/>
      <c r="CQP1" s="5"/>
      <c r="CQQ1" s="5"/>
      <c r="CQR1" s="5"/>
      <c r="CQS1" s="5"/>
      <c r="CQT1" s="5"/>
      <c r="CQU1" s="5"/>
      <c r="CQV1" s="5"/>
      <c r="CQW1" s="5"/>
      <c r="CQX1" s="5"/>
      <c r="CQY1" s="5"/>
      <c r="CQZ1" s="5"/>
      <c r="CRA1" s="5"/>
      <c r="CRB1" s="5"/>
      <c r="CRC1" s="5"/>
      <c r="CRD1" s="5"/>
      <c r="CRE1" s="5"/>
      <c r="CRF1" s="5"/>
      <c r="CRG1" s="5"/>
      <c r="CRH1" s="5"/>
      <c r="CRI1" s="5"/>
      <c r="CRJ1" s="5"/>
      <c r="CRK1" s="5"/>
      <c r="CRL1" s="5"/>
      <c r="CRM1" s="5"/>
      <c r="CRN1" s="5"/>
      <c r="CRO1" s="5"/>
      <c r="CRP1" s="5"/>
      <c r="CRQ1" s="5"/>
      <c r="CRR1" s="5"/>
      <c r="CRS1" s="5"/>
      <c r="CRT1" s="5"/>
      <c r="CRU1" s="5"/>
      <c r="CRV1" s="5"/>
      <c r="CRW1" s="5"/>
      <c r="CRX1" s="5"/>
      <c r="CRY1" s="5"/>
      <c r="CRZ1" s="5"/>
      <c r="CSA1" s="5"/>
      <c r="CSB1" s="5"/>
      <c r="CSC1" s="5"/>
      <c r="CSD1" s="5"/>
      <c r="CSE1" s="5"/>
      <c r="CSF1" s="5"/>
      <c r="CSG1" s="5"/>
      <c r="CSH1" s="5"/>
      <c r="CSI1" s="5"/>
      <c r="CSJ1" s="5"/>
      <c r="CSK1" s="5"/>
      <c r="CSL1" s="5"/>
      <c r="CSM1" s="5"/>
      <c r="CSN1" s="5"/>
      <c r="CSO1" s="5"/>
      <c r="CSP1" s="5"/>
      <c r="CSQ1" s="5"/>
      <c r="CSR1" s="5"/>
      <c r="CSS1" s="5"/>
      <c r="CST1" s="5"/>
      <c r="CSU1" s="5"/>
      <c r="CSV1" s="5"/>
      <c r="CSW1" s="5"/>
      <c r="CSX1" s="5"/>
      <c r="CSY1" s="5"/>
      <c r="CSZ1" s="5"/>
      <c r="CTA1" s="5"/>
      <c r="CTB1" s="5"/>
      <c r="CTC1" s="5"/>
      <c r="CTD1" s="5"/>
      <c r="CTE1" s="5"/>
      <c r="CTF1" s="5"/>
      <c r="CTG1" s="5"/>
      <c r="CTH1" s="5"/>
      <c r="CTI1" s="5"/>
      <c r="CTJ1" s="5"/>
      <c r="CTK1" s="5"/>
      <c r="CTL1" s="5"/>
      <c r="CTM1" s="5"/>
      <c r="CTN1" s="5"/>
      <c r="CTO1" s="5"/>
      <c r="CTP1" s="5"/>
      <c r="CTQ1" s="5"/>
      <c r="CTR1" s="5"/>
      <c r="CTS1" s="5"/>
      <c r="CTT1" s="5"/>
      <c r="CTU1" s="5"/>
      <c r="CTV1" s="5"/>
      <c r="CTW1" s="5"/>
      <c r="CTX1" s="5"/>
      <c r="CTY1" s="5"/>
      <c r="CTZ1" s="5"/>
      <c r="CUA1" s="5"/>
      <c r="CUB1" s="5"/>
      <c r="CUC1" s="5"/>
      <c r="CUD1" s="5"/>
      <c r="CUE1" s="5"/>
      <c r="CUF1" s="5"/>
      <c r="CUG1" s="5"/>
      <c r="CUH1" s="5"/>
      <c r="CUI1" s="5"/>
      <c r="CUJ1" s="5"/>
      <c r="CUK1" s="5"/>
      <c r="CUL1" s="5"/>
      <c r="CUM1" s="5"/>
      <c r="CUN1" s="5"/>
      <c r="CUO1" s="5"/>
      <c r="CUP1" s="5"/>
      <c r="CUQ1" s="5"/>
      <c r="CUR1" s="5"/>
      <c r="CUS1" s="5"/>
      <c r="CUT1" s="5"/>
      <c r="CUU1" s="5"/>
      <c r="CUV1" s="5"/>
      <c r="CUW1" s="5"/>
      <c r="CUX1" s="5"/>
      <c r="CUY1" s="5"/>
      <c r="CUZ1" s="5"/>
      <c r="CVA1" s="5"/>
      <c r="CVB1" s="5"/>
      <c r="CVC1" s="5"/>
      <c r="CVD1" s="5"/>
      <c r="CVE1" s="5"/>
      <c r="CVF1" s="5"/>
      <c r="CVG1" s="5"/>
      <c r="CVH1" s="5"/>
      <c r="CVI1" s="5"/>
      <c r="CVJ1" s="5"/>
      <c r="CVK1" s="5"/>
      <c r="CVL1" s="5"/>
      <c r="CVM1" s="5"/>
      <c r="CVN1" s="5"/>
      <c r="CVO1" s="5"/>
      <c r="CVP1" s="5"/>
      <c r="CVQ1" s="5"/>
      <c r="CVR1" s="5"/>
      <c r="CVS1" s="5"/>
      <c r="CVT1" s="5"/>
      <c r="CVU1" s="5"/>
      <c r="CVV1" s="5"/>
      <c r="CVW1" s="5"/>
      <c r="CVX1" s="5"/>
      <c r="CVY1" s="5"/>
      <c r="CVZ1" s="5"/>
      <c r="CWA1" s="5"/>
      <c r="CWB1" s="5"/>
      <c r="CWC1" s="5"/>
      <c r="CWD1" s="5"/>
      <c r="CWE1" s="5"/>
      <c r="CWF1" s="5"/>
      <c r="CWG1" s="5"/>
      <c r="CWH1" s="5"/>
      <c r="CWI1" s="5"/>
      <c r="CWJ1" s="5"/>
      <c r="CWK1" s="5"/>
      <c r="CWL1" s="5"/>
      <c r="CWM1" s="5"/>
      <c r="CWN1" s="5"/>
      <c r="CWO1" s="5"/>
      <c r="CWP1" s="5"/>
      <c r="CWQ1" s="5"/>
      <c r="CWR1" s="5"/>
      <c r="CWS1" s="5"/>
      <c r="CWT1" s="5"/>
      <c r="CWU1" s="5"/>
      <c r="CWV1" s="5"/>
      <c r="CWW1" s="5"/>
      <c r="CWX1" s="5"/>
      <c r="CWY1" s="5"/>
      <c r="CWZ1" s="5"/>
      <c r="CXA1" s="5"/>
      <c r="CXB1" s="5"/>
      <c r="CXC1" s="5"/>
      <c r="CXD1" s="5"/>
      <c r="CXE1" s="5"/>
      <c r="CXF1" s="5"/>
      <c r="CXG1" s="5"/>
      <c r="CXH1" s="5"/>
      <c r="CXI1" s="5"/>
      <c r="CXJ1" s="5"/>
      <c r="CXK1" s="5"/>
      <c r="CXL1" s="5"/>
      <c r="CXM1" s="5"/>
      <c r="CXN1" s="5"/>
      <c r="CXO1" s="5"/>
      <c r="CXP1" s="5"/>
      <c r="CXQ1" s="5"/>
      <c r="CXR1" s="5"/>
      <c r="CXS1" s="5"/>
      <c r="CXT1" s="5"/>
      <c r="CXU1" s="5"/>
      <c r="CXV1" s="5"/>
      <c r="CXW1" s="5"/>
      <c r="CXX1" s="5"/>
      <c r="CXY1" s="5"/>
      <c r="CXZ1" s="5"/>
      <c r="CYA1" s="5"/>
      <c r="CYB1" s="5"/>
      <c r="CYC1" s="5"/>
      <c r="CYD1" s="5"/>
      <c r="CYE1" s="5"/>
      <c r="CYF1" s="5"/>
      <c r="CYG1" s="5"/>
      <c r="CYH1" s="5"/>
      <c r="CYI1" s="5"/>
      <c r="CYJ1" s="5"/>
      <c r="CYK1" s="5"/>
      <c r="CYL1" s="5"/>
      <c r="CYM1" s="5"/>
      <c r="CYN1" s="5"/>
      <c r="CYO1" s="5"/>
      <c r="CYP1" s="5"/>
      <c r="CYQ1" s="5"/>
      <c r="CYR1" s="5"/>
      <c r="CYS1" s="5"/>
      <c r="CYT1" s="5"/>
      <c r="CYU1" s="5"/>
      <c r="CYV1" s="5"/>
      <c r="CYW1" s="5"/>
      <c r="CYX1" s="5"/>
      <c r="CYY1" s="5"/>
      <c r="CYZ1" s="5"/>
      <c r="CZA1" s="5"/>
      <c r="CZB1" s="5"/>
      <c r="CZC1" s="5"/>
      <c r="CZD1" s="5"/>
      <c r="CZE1" s="5"/>
      <c r="CZF1" s="5"/>
      <c r="CZG1" s="5"/>
      <c r="CZH1" s="5"/>
      <c r="CZI1" s="5"/>
      <c r="CZJ1" s="5"/>
      <c r="CZK1" s="5"/>
      <c r="CZL1" s="5"/>
      <c r="CZM1" s="5"/>
      <c r="CZN1" s="5"/>
      <c r="CZO1" s="5"/>
      <c r="CZP1" s="5"/>
      <c r="CZQ1" s="5"/>
      <c r="CZR1" s="5"/>
      <c r="CZS1" s="5"/>
      <c r="CZT1" s="5"/>
      <c r="CZU1" s="5"/>
      <c r="CZV1" s="5"/>
      <c r="CZW1" s="5"/>
      <c r="CZX1" s="5"/>
      <c r="CZY1" s="5"/>
      <c r="CZZ1" s="5"/>
      <c r="DAA1" s="5"/>
      <c r="DAB1" s="5"/>
      <c r="DAC1" s="5"/>
      <c r="DAD1" s="5"/>
      <c r="DAE1" s="5"/>
      <c r="DAF1" s="5"/>
      <c r="DAG1" s="5"/>
      <c r="DAH1" s="5"/>
      <c r="DAI1" s="5"/>
      <c r="DAJ1" s="5"/>
      <c r="DAK1" s="5"/>
      <c r="DAL1" s="5"/>
      <c r="DAM1" s="5"/>
      <c r="DAN1" s="5"/>
      <c r="DAO1" s="5"/>
      <c r="DAP1" s="5"/>
      <c r="DAQ1" s="5"/>
      <c r="DAR1" s="5"/>
      <c r="DAS1" s="5"/>
      <c r="DAT1" s="5"/>
      <c r="DAU1" s="5"/>
      <c r="DAV1" s="5"/>
      <c r="DAW1" s="5"/>
      <c r="DAX1" s="5"/>
      <c r="DAY1" s="5"/>
      <c r="DAZ1" s="5"/>
      <c r="DBA1" s="5"/>
      <c r="DBB1" s="5"/>
      <c r="DBC1" s="5"/>
      <c r="DBD1" s="5"/>
      <c r="DBE1" s="5"/>
      <c r="DBF1" s="5"/>
      <c r="DBG1" s="5"/>
      <c r="DBH1" s="5"/>
      <c r="DBI1" s="5"/>
      <c r="DBJ1" s="5"/>
      <c r="DBK1" s="5"/>
      <c r="DBL1" s="5"/>
      <c r="DBM1" s="5"/>
      <c r="DBN1" s="5"/>
      <c r="DBO1" s="5"/>
      <c r="DBP1" s="5"/>
      <c r="DBQ1" s="5"/>
      <c r="DBR1" s="5"/>
      <c r="DBS1" s="5"/>
      <c r="DBT1" s="5"/>
      <c r="DBU1" s="5"/>
      <c r="DBV1" s="5"/>
      <c r="DBW1" s="5"/>
      <c r="DBX1" s="5"/>
      <c r="DBY1" s="5"/>
      <c r="DBZ1" s="5"/>
      <c r="DCA1" s="5"/>
      <c r="DCB1" s="5"/>
      <c r="DCC1" s="5"/>
      <c r="DCD1" s="5"/>
      <c r="DCE1" s="5"/>
      <c r="DCF1" s="5"/>
      <c r="DCG1" s="5"/>
      <c r="DCH1" s="5"/>
      <c r="DCI1" s="5"/>
      <c r="DCJ1" s="5"/>
      <c r="DCK1" s="5"/>
      <c r="DCL1" s="5"/>
      <c r="DCM1" s="5"/>
      <c r="DCN1" s="5"/>
      <c r="DCO1" s="5"/>
      <c r="DCP1" s="5"/>
      <c r="DCQ1" s="5"/>
      <c r="DCR1" s="5"/>
      <c r="DCS1" s="5"/>
      <c r="DCT1" s="5"/>
      <c r="DCU1" s="5"/>
      <c r="DCV1" s="5"/>
      <c r="DCW1" s="5"/>
      <c r="DCX1" s="5"/>
      <c r="DCY1" s="5"/>
      <c r="DCZ1" s="5"/>
      <c r="DDA1" s="5"/>
      <c r="DDB1" s="5"/>
      <c r="DDC1" s="5"/>
      <c r="DDD1" s="5"/>
      <c r="DDE1" s="5"/>
      <c r="DDF1" s="5"/>
      <c r="DDG1" s="5"/>
      <c r="DDH1" s="5"/>
      <c r="DDI1" s="5"/>
      <c r="DDJ1" s="5"/>
      <c r="DDK1" s="5"/>
      <c r="DDL1" s="5"/>
      <c r="DDM1" s="5"/>
      <c r="DDN1" s="5"/>
      <c r="DDO1" s="5"/>
      <c r="DDP1" s="5"/>
      <c r="DDQ1" s="5"/>
      <c r="DDR1" s="5"/>
      <c r="DDS1" s="5"/>
      <c r="DDT1" s="5"/>
      <c r="DDU1" s="5"/>
      <c r="DDV1" s="5"/>
      <c r="DDW1" s="5"/>
      <c r="DDX1" s="5"/>
      <c r="DDY1" s="5"/>
      <c r="DDZ1" s="5"/>
      <c r="DEA1" s="5"/>
      <c r="DEB1" s="5"/>
      <c r="DEC1" s="5"/>
      <c r="DED1" s="5"/>
      <c r="DEE1" s="5"/>
      <c r="DEF1" s="5"/>
      <c r="DEG1" s="5"/>
      <c r="DEH1" s="5"/>
      <c r="DEI1" s="5"/>
      <c r="DEJ1" s="5"/>
      <c r="DEK1" s="5"/>
      <c r="DEL1" s="5"/>
      <c r="DEM1" s="5"/>
      <c r="DEN1" s="5"/>
      <c r="DEO1" s="5"/>
      <c r="DEP1" s="5"/>
      <c r="DEQ1" s="5"/>
      <c r="DER1" s="5"/>
      <c r="DES1" s="5"/>
      <c r="DET1" s="5"/>
      <c r="DEU1" s="5"/>
      <c r="DEV1" s="5"/>
      <c r="DEW1" s="5"/>
      <c r="DEX1" s="5"/>
      <c r="DEY1" s="5"/>
      <c r="DEZ1" s="5"/>
      <c r="DFA1" s="5"/>
      <c r="DFB1" s="5"/>
      <c r="DFC1" s="5"/>
      <c r="DFD1" s="5"/>
      <c r="DFE1" s="5"/>
      <c r="DFF1" s="5"/>
      <c r="DFG1" s="5"/>
      <c r="DFH1" s="5"/>
      <c r="DFI1" s="5"/>
      <c r="DFJ1" s="5"/>
      <c r="DFK1" s="5"/>
      <c r="DFL1" s="5"/>
      <c r="DFM1" s="5"/>
      <c r="DFN1" s="5"/>
      <c r="DFO1" s="5"/>
      <c r="DFP1" s="5"/>
      <c r="DFQ1" s="5"/>
      <c r="DFR1" s="5"/>
      <c r="DFS1" s="5"/>
      <c r="DFT1" s="5"/>
      <c r="DFU1" s="5"/>
      <c r="DFV1" s="5"/>
      <c r="DFW1" s="5"/>
      <c r="DFX1" s="5"/>
      <c r="DFY1" s="5"/>
      <c r="DFZ1" s="5"/>
      <c r="DGA1" s="5"/>
      <c r="DGB1" s="5"/>
      <c r="DGC1" s="5"/>
      <c r="DGD1" s="5"/>
      <c r="DGE1" s="5"/>
      <c r="DGF1" s="5"/>
      <c r="DGG1" s="5"/>
      <c r="DGH1" s="5"/>
      <c r="DGI1" s="5"/>
      <c r="DGJ1" s="5"/>
      <c r="DGK1" s="5"/>
      <c r="DGL1" s="5"/>
      <c r="DGM1" s="5"/>
      <c r="DGN1" s="5"/>
      <c r="DGO1" s="5"/>
      <c r="DGP1" s="5"/>
      <c r="DGQ1" s="5"/>
      <c r="DGR1" s="5"/>
      <c r="DGS1" s="5"/>
      <c r="DGT1" s="5"/>
      <c r="DGU1" s="5"/>
      <c r="DGV1" s="5"/>
      <c r="DGW1" s="5"/>
      <c r="DGX1" s="5"/>
      <c r="DGY1" s="5"/>
      <c r="DGZ1" s="5"/>
      <c r="DHA1" s="5"/>
      <c r="DHB1" s="5"/>
      <c r="DHC1" s="5"/>
      <c r="DHD1" s="5"/>
      <c r="DHE1" s="5"/>
      <c r="DHF1" s="5"/>
      <c r="DHG1" s="5"/>
      <c r="DHH1" s="5"/>
      <c r="DHI1" s="5"/>
      <c r="DHJ1" s="5"/>
      <c r="DHK1" s="5"/>
      <c r="DHL1" s="5"/>
      <c r="DHM1" s="5"/>
      <c r="DHN1" s="5"/>
      <c r="DHO1" s="5"/>
      <c r="DHP1" s="5"/>
      <c r="DHQ1" s="5"/>
      <c r="DHR1" s="5"/>
      <c r="DHS1" s="5"/>
      <c r="DHT1" s="5"/>
      <c r="DHU1" s="5"/>
      <c r="DHV1" s="5"/>
      <c r="DHW1" s="5"/>
      <c r="DHX1" s="5"/>
      <c r="DHY1" s="5"/>
      <c r="DHZ1" s="5"/>
      <c r="DIA1" s="5"/>
      <c r="DIB1" s="5"/>
      <c r="DIC1" s="5"/>
      <c r="DID1" s="5"/>
      <c r="DIE1" s="5"/>
      <c r="DIF1" s="5"/>
      <c r="DIG1" s="5"/>
      <c r="DIH1" s="5"/>
      <c r="DII1" s="5"/>
      <c r="DIJ1" s="5"/>
      <c r="DIK1" s="5"/>
      <c r="DIL1" s="5"/>
      <c r="DIM1" s="5"/>
      <c r="DIN1" s="5"/>
      <c r="DIO1" s="5"/>
      <c r="DIP1" s="5"/>
      <c r="DIQ1" s="5"/>
      <c r="DIR1" s="5"/>
      <c r="DIS1" s="5"/>
      <c r="DIT1" s="5"/>
      <c r="DIU1" s="5"/>
      <c r="DIV1" s="5"/>
      <c r="DIW1" s="5"/>
      <c r="DIX1" s="5"/>
      <c r="DIY1" s="5"/>
      <c r="DIZ1" s="5"/>
      <c r="DJA1" s="5"/>
      <c r="DJB1" s="5"/>
      <c r="DJC1" s="5"/>
      <c r="DJD1" s="5"/>
      <c r="DJE1" s="5"/>
      <c r="DJF1" s="5"/>
      <c r="DJG1" s="5"/>
      <c r="DJH1" s="5"/>
      <c r="DJI1" s="5"/>
      <c r="DJJ1" s="5"/>
      <c r="DJK1" s="5"/>
      <c r="DJL1" s="5"/>
      <c r="DJM1" s="5"/>
      <c r="DJN1" s="5"/>
      <c r="DJO1" s="5"/>
      <c r="DJP1" s="5"/>
      <c r="DJQ1" s="5"/>
      <c r="DJR1" s="5"/>
      <c r="DJS1" s="5"/>
      <c r="DJT1" s="5"/>
      <c r="DJU1" s="5"/>
      <c r="DJV1" s="5"/>
      <c r="DJW1" s="5"/>
      <c r="DJX1" s="5"/>
      <c r="DJY1" s="5"/>
      <c r="DJZ1" s="5"/>
      <c r="DKA1" s="5"/>
      <c r="DKB1" s="5"/>
      <c r="DKC1" s="5"/>
      <c r="DKD1" s="5"/>
      <c r="DKE1" s="5"/>
      <c r="DKF1" s="5"/>
      <c r="DKG1" s="5"/>
      <c r="DKH1" s="5"/>
      <c r="DKI1" s="5"/>
      <c r="DKJ1" s="5"/>
      <c r="DKK1" s="5"/>
      <c r="DKL1" s="5"/>
      <c r="DKM1" s="5"/>
      <c r="DKN1" s="5"/>
      <c r="DKO1" s="5"/>
      <c r="DKP1" s="5"/>
      <c r="DKQ1" s="5"/>
      <c r="DKR1" s="5"/>
      <c r="DKS1" s="5"/>
      <c r="DKT1" s="5"/>
      <c r="DKU1" s="5"/>
      <c r="DKV1" s="5"/>
      <c r="DKW1" s="5"/>
      <c r="DKX1" s="5"/>
      <c r="DKY1" s="5"/>
      <c r="DKZ1" s="5"/>
      <c r="DLA1" s="5"/>
      <c r="DLB1" s="5"/>
      <c r="DLC1" s="5"/>
      <c r="DLD1" s="5"/>
      <c r="DLE1" s="5"/>
      <c r="DLF1" s="5"/>
      <c r="DLG1" s="5"/>
      <c r="DLH1" s="5"/>
      <c r="DLI1" s="5"/>
      <c r="DLJ1" s="5"/>
      <c r="DLK1" s="5"/>
      <c r="DLL1" s="5"/>
      <c r="DLM1" s="5"/>
      <c r="DLN1" s="5"/>
      <c r="DLO1" s="5"/>
      <c r="DLP1" s="5"/>
      <c r="DLQ1" s="5"/>
      <c r="DLR1" s="5"/>
      <c r="DLS1" s="5"/>
      <c r="DLT1" s="5"/>
      <c r="DLU1" s="5"/>
      <c r="DLV1" s="5"/>
      <c r="DLW1" s="5"/>
      <c r="DLX1" s="5"/>
      <c r="DLY1" s="5"/>
      <c r="DLZ1" s="5"/>
      <c r="DMA1" s="5"/>
      <c r="DMB1" s="5"/>
      <c r="DMC1" s="5"/>
      <c r="DMD1" s="5"/>
      <c r="DME1" s="5"/>
      <c r="DMF1" s="5"/>
      <c r="DMG1" s="5"/>
      <c r="DMH1" s="5"/>
      <c r="DMI1" s="5"/>
      <c r="DMJ1" s="5"/>
      <c r="DMK1" s="5"/>
      <c r="DML1" s="5"/>
      <c r="DMM1" s="5"/>
      <c r="DMN1" s="5"/>
      <c r="DMO1" s="5"/>
      <c r="DMP1" s="5"/>
      <c r="DMQ1" s="5"/>
      <c r="DMR1" s="5"/>
      <c r="DMS1" s="5"/>
      <c r="DMT1" s="5"/>
      <c r="DMU1" s="5"/>
      <c r="DMV1" s="5"/>
      <c r="DMW1" s="5"/>
      <c r="DMX1" s="5"/>
      <c r="DMY1" s="5"/>
      <c r="DMZ1" s="5"/>
      <c r="DNA1" s="5"/>
      <c r="DNB1" s="5"/>
      <c r="DNC1" s="5"/>
      <c r="DND1" s="5"/>
      <c r="DNE1" s="5"/>
      <c r="DNF1" s="5"/>
      <c r="DNG1" s="5"/>
      <c r="DNH1" s="5"/>
      <c r="DNI1" s="5"/>
      <c r="DNJ1" s="5"/>
      <c r="DNK1" s="5"/>
      <c r="DNL1" s="5"/>
      <c r="DNM1" s="5"/>
      <c r="DNN1" s="5"/>
      <c r="DNO1" s="5"/>
      <c r="DNP1" s="5"/>
      <c r="DNQ1" s="5"/>
      <c r="DNR1" s="5"/>
      <c r="DNS1" s="5"/>
      <c r="DNT1" s="5"/>
      <c r="DNU1" s="5"/>
      <c r="DNV1" s="5"/>
      <c r="DNW1" s="5"/>
      <c r="DNX1" s="5"/>
      <c r="DNY1" s="5"/>
      <c r="DNZ1" s="5"/>
      <c r="DOA1" s="5"/>
      <c r="DOB1" s="5"/>
      <c r="DOC1" s="5"/>
      <c r="DOD1" s="5"/>
      <c r="DOE1" s="5"/>
      <c r="DOF1" s="5"/>
      <c r="DOG1" s="5"/>
      <c r="DOH1" s="5"/>
      <c r="DOI1" s="5"/>
      <c r="DOJ1" s="5"/>
      <c r="DOK1" s="5"/>
      <c r="DOL1" s="5"/>
      <c r="DOM1" s="5"/>
      <c r="DON1" s="5"/>
      <c r="DOO1" s="5"/>
      <c r="DOP1" s="5"/>
      <c r="DOQ1" s="5"/>
      <c r="DOR1" s="5"/>
      <c r="DOS1" s="5"/>
      <c r="DOT1" s="5"/>
      <c r="DOU1" s="5"/>
      <c r="DOV1" s="5"/>
      <c r="DOW1" s="5"/>
      <c r="DOX1" s="5"/>
      <c r="DOY1" s="5"/>
      <c r="DOZ1" s="5"/>
      <c r="DPA1" s="5"/>
      <c r="DPB1" s="5"/>
      <c r="DPC1" s="5"/>
      <c r="DPD1" s="5"/>
      <c r="DPE1" s="5"/>
      <c r="DPF1" s="5"/>
      <c r="DPG1" s="5"/>
      <c r="DPH1" s="5"/>
      <c r="DPI1" s="5"/>
      <c r="DPJ1" s="5"/>
      <c r="DPK1" s="5"/>
      <c r="DPL1" s="5"/>
      <c r="DPM1" s="5"/>
      <c r="DPN1" s="5"/>
      <c r="DPO1" s="5"/>
      <c r="DPP1" s="5"/>
      <c r="DPQ1" s="5"/>
      <c r="DPR1" s="5"/>
      <c r="DPS1" s="5"/>
      <c r="DPT1" s="5"/>
      <c r="DPU1" s="5"/>
      <c r="DPV1" s="5"/>
      <c r="DPW1" s="5"/>
      <c r="DPX1" s="5"/>
      <c r="DPY1" s="5"/>
      <c r="DPZ1" s="5"/>
      <c r="DQA1" s="5"/>
      <c r="DQB1" s="5"/>
      <c r="DQC1" s="5"/>
      <c r="DQD1" s="5"/>
      <c r="DQE1" s="5"/>
      <c r="DQF1" s="5"/>
      <c r="DQG1" s="5"/>
      <c r="DQH1" s="5"/>
      <c r="DQI1" s="5"/>
      <c r="DQJ1" s="5"/>
      <c r="DQK1" s="5"/>
      <c r="DQL1" s="5"/>
      <c r="DQM1" s="5"/>
      <c r="DQN1" s="5"/>
      <c r="DQO1" s="5"/>
      <c r="DQP1" s="5"/>
      <c r="DQQ1" s="5"/>
      <c r="DQR1" s="5"/>
      <c r="DQS1" s="5"/>
      <c r="DQT1" s="5"/>
      <c r="DQU1" s="5"/>
      <c r="DQV1" s="5"/>
      <c r="DQW1" s="5"/>
      <c r="DQX1" s="5"/>
      <c r="DQY1" s="5"/>
      <c r="DQZ1" s="5"/>
      <c r="DRA1" s="5"/>
      <c r="DRB1" s="5"/>
      <c r="DRC1" s="5"/>
      <c r="DRD1" s="5"/>
      <c r="DRE1" s="5"/>
      <c r="DRF1" s="5"/>
      <c r="DRG1" s="5"/>
      <c r="DRH1" s="5"/>
      <c r="DRI1" s="5"/>
      <c r="DRJ1" s="5"/>
      <c r="DRK1" s="5"/>
      <c r="DRL1" s="5"/>
      <c r="DRM1" s="5"/>
      <c r="DRN1" s="5"/>
      <c r="DRO1" s="5"/>
      <c r="DRP1" s="5"/>
      <c r="DRQ1" s="5"/>
      <c r="DRR1" s="5"/>
      <c r="DRS1" s="5"/>
      <c r="DRT1" s="5"/>
      <c r="DRU1" s="5"/>
      <c r="DRV1" s="5"/>
      <c r="DRW1" s="5"/>
      <c r="DRX1" s="5"/>
      <c r="DRY1" s="5"/>
      <c r="DRZ1" s="5"/>
      <c r="DSA1" s="5"/>
      <c r="DSB1" s="5"/>
      <c r="DSC1" s="5"/>
      <c r="DSD1" s="5"/>
      <c r="DSE1" s="5"/>
      <c r="DSF1" s="5"/>
      <c r="DSG1" s="5"/>
      <c r="DSH1" s="5"/>
      <c r="DSI1" s="5"/>
      <c r="DSJ1" s="5"/>
      <c r="DSK1" s="5"/>
      <c r="DSL1" s="5"/>
      <c r="DSM1" s="5"/>
      <c r="DSN1" s="5"/>
      <c r="DSO1" s="5"/>
      <c r="DSP1" s="5"/>
      <c r="DSQ1" s="5"/>
      <c r="DSR1" s="5"/>
      <c r="DSS1" s="5"/>
      <c r="DST1" s="5"/>
      <c r="DSU1" s="5"/>
      <c r="DSV1" s="5"/>
      <c r="DSW1" s="5"/>
      <c r="DSX1" s="5"/>
      <c r="DSY1" s="5"/>
      <c r="DSZ1" s="5"/>
      <c r="DTA1" s="5"/>
      <c r="DTB1" s="5"/>
      <c r="DTC1" s="5"/>
      <c r="DTD1" s="5"/>
      <c r="DTE1" s="5"/>
      <c r="DTF1" s="5"/>
      <c r="DTG1" s="5"/>
      <c r="DTH1" s="5"/>
      <c r="DTI1" s="5"/>
      <c r="DTJ1" s="5"/>
      <c r="DTK1" s="5"/>
      <c r="DTL1" s="5"/>
      <c r="DTM1" s="5"/>
      <c r="DTN1" s="5"/>
      <c r="DTO1" s="5"/>
      <c r="DTP1" s="5"/>
      <c r="DTQ1" s="5"/>
      <c r="DTR1" s="5"/>
      <c r="DTS1" s="5"/>
      <c r="DTT1" s="5"/>
      <c r="DTU1" s="5"/>
      <c r="DTV1" s="5"/>
      <c r="DTW1" s="5"/>
      <c r="DTX1" s="5"/>
      <c r="DTY1" s="5"/>
      <c r="DTZ1" s="5"/>
      <c r="DUA1" s="5"/>
      <c r="DUB1" s="5"/>
      <c r="DUC1" s="5"/>
      <c r="DUD1" s="5"/>
      <c r="DUE1" s="5"/>
      <c r="DUF1" s="5"/>
      <c r="DUG1" s="5"/>
      <c r="DUH1" s="5"/>
      <c r="DUI1" s="5"/>
      <c r="DUJ1" s="5"/>
      <c r="DUK1" s="5"/>
      <c r="DUL1" s="5"/>
      <c r="DUM1" s="5"/>
      <c r="DUN1" s="5"/>
      <c r="DUO1" s="5"/>
      <c r="DUP1" s="5"/>
      <c r="DUQ1" s="5"/>
      <c r="DUR1" s="5"/>
      <c r="DUS1" s="5"/>
      <c r="DUT1" s="5"/>
      <c r="DUU1" s="5"/>
      <c r="DUV1" s="5"/>
      <c r="DUW1" s="5"/>
      <c r="DUX1" s="5"/>
      <c r="DUY1" s="5"/>
      <c r="DUZ1" s="5"/>
      <c r="DVA1" s="5"/>
      <c r="DVB1" s="5"/>
      <c r="DVC1" s="5"/>
      <c r="DVD1" s="5"/>
      <c r="DVE1" s="5"/>
      <c r="DVF1" s="5"/>
      <c r="DVG1" s="5"/>
      <c r="DVH1" s="5"/>
      <c r="DVI1" s="5"/>
      <c r="DVJ1" s="5"/>
      <c r="DVK1" s="5"/>
      <c r="DVL1" s="5"/>
      <c r="DVM1" s="5"/>
      <c r="DVN1" s="5"/>
      <c r="DVO1" s="5"/>
      <c r="DVP1" s="5"/>
      <c r="DVQ1" s="5"/>
      <c r="DVR1" s="5"/>
      <c r="DVS1" s="5"/>
      <c r="DVT1" s="5"/>
      <c r="DVU1" s="5"/>
      <c r="DVV1" s="5"/>
      <c r="DVW1" s="5"/>
      <c r="DVX1" s="5"/>
      <c r="DVY1" s="5"/>
      <c r="DVZ1" s="5"/>
      <c r="DWA1" s="5"/>
      <c r="DWB1" s="5"/>
      <c r="DWC1" s="5"/>
      <c r="DWD1" s="5"/>
      <c r="DWE1" s="5"/>
      <c r="DWF1" s="5"/>
      <c r="DWG1" s="5"/>
      <c r="DWH1" s="5"/>
      <c r="DWI1" s="5"/>
      <c r="DWJ1" s="5"/>
      <c r="DWK1" s="5"/>
      <c r="DWL1" s="5"/>
      <c r="DWM1" s="5"/>
      <c r="DWN1" s="5"/>
      <c r="DWO1" s="5"/>
      <c r="DWP1" s="5"/>
      <c r="DWQ1" s="5"/>
      <c r="DWR1" s="5"/>
      <c r="DWS1" s="5"/>
      <c r="DWT1" s="5"/>
      <c r="DWU1" s="5"/>
      <c r="DWV1" s="5"/>
      <c r="DWW1" s="5"/>
      <c r="DWX1" s="5"/>
      <c r="DWY1" s="5"/>
      <c r="DWZ1" s="5"/>
      <c r="DXA1" s="5"/>
      <c r="DXB1" s="5"/>
      <c r="DXC1" s="5"/>
      <c r="DXD1" s="5"/>
      <c r="DXE1" s="5"/>
      <c r="DXF1" s="5"/>
      <c r="DXG1" s="5"/>
      <c r="DXH1" s="5"/>
      <c r="DXI1" s="5"/>
      <c r="DXJ1" s="5"/>
      <c r="DXK1" s="5"/>
      <c r="DXL1" s="5"/>
      <c r="DXM1" s="5"/>
      <c r="DXN1" s="5"/>
      <c r="DXO1" s="5"/>
      <c r="DXP1" s="5"/>
      <c r="DXQ1" s="5"/>
      <c r="DXR1" s="5"/>
      <c r="DXS1" s="5"/>
      <c r="DXT1" s="5"/>
      <c r="DXU1" s="5"/>
      <c r="DXV1" s="5"/>
      <c r="DXW1" s="5"/>
      <c r="DXX1" s="5"/>
      <c r="DXY1" s="5"/>
      <c r="DXZ1" s="5"/>
      <c r="DYA1" s="5"/>
      <c r="DYB1" s="5"/>
      <c r="DYC1" s="5"/>
      <c r="DYD1" s="5"/>
      <c r="DYE1" s="5"/>
      <c r="DYF1" s="5"/>
      <c r="DYG1" s="5"/>
      <c r="DYH1" s="5"/>
      <c r="DYI1" s="5"/>
      <c r="DYJ1" s="5"/>
      <c r="DYK1" s="5"/>
      <c r="DYL1" s="5"/>
      <c r="DYM1" s="5"/>
      <c r="DYN1" s="5"/>
      <c r="DYO1" s="5"/>
      <c r="DYP1" s="5"/>
      <c r="DYQ1" s="5"/>
      <c r="DYR1" s="5"/>
      <c r="DYS1" s="5"/>
      <c r="DYT1" s="5"/>
      <c r="DYU1" s="5"/>
      <c r="DYV1" s="5"/>
      <c r="DYW1" s="5"/>
      <c r="DYX1" s="5"/>
      <c r="DYY1" s="5"/>
      <c r="DYZ1" s="5"/>
      <c r="DZA1" s="5"/>
      <c r="DZB1" s="5"/>
      <c r="DZC1" s="5"/>
      <c r="DZD1" s="5"/>
      <c r="DZE1" s="5"/>
      <c r="DZF1" s="5"/>
      <c r="DZG1" s="5"/>
      <c r="DZH1" s="5"/>
      <c r="DZI1" s="5"/>
      <c r="DZJ1" s="5"/>
      <c r="DZK1" s="5"/>
      <c r="DZL1" s="5"/>
      <c r="DZM1" s="5"/>
      <c r="DZN1" s="5"/>
      <c r="DZO1" s="5"/>
      <c r="DZP1" s="5"/>
      <c r="DZQ1" s="5"/>
      <c r="DZR1" s="5"/>
      <c r="DZS1" s="5"/>
      <c r="DZT1" s="5"/>
      <c r="DZU1" s="5"/>
      <c r="DZV1" s="5"/>
      <c r="DZW1" s="5"/>
      <c r="DZX1" s="5"/>
      <c r="DZY1" s="5"/>
      <c r="DZZ1" s="5"/>
      <c r="EAA1" s="5"/>
      <c r="EAB1" s="5"/>
      <c r="EAC1" s="5"/>
      <c r="EAD1" s="5"/>
      <c r="EAE1" s="5"/>
      <c r="EAF1" s="5"/>
      <c r="EAG1" s="5"/>
      <c r="EAH1" s="5"/>
      <c r="EAI1" s="5"/>
      <c r="EAJ1" s="5"/>
      <c r="EAK1" s="5"/>
      <c r="EAL1" s="5"/>
      <c r="EAM1" s="5"/>
      <c r="EAN1" s="5"/>
      <c r="EAO1" s="5"/>
      <c r="EAP1" s="5"/>
      <c r="EAQ1" s="5"/>
      <c r="EAR1" s="5"/>
      <c r="EAS1" s="5"/>
      <c r="EAT1" s="5"/>
      <c r="EAU1" s="5"/>
      <c r="EAV1" s="5"/>
      <c r="EAW1" s="5"/>
      <c r="EAX1" s="5"/>
      <c r="EAY1" s="5"/>
      <c r="EAZ1" s="5"/>
      <c r="EBA1" s="5"/>
      <c r="EBB1" s="5"/>
      <c r="EBC1" s="5"/>
      <c r="EBD1" s="5"/>
      <c r="EBE1" s="5"/>
      <c r="EBF1" s="5"/>
      <c r="EBG1" s="5"/>
      <c r="EBH1" s="5"/>
      <c r="EBI1" s="5"/>
      <c r="EBJ1" s="5"/>
      <c r="EBK1" s="5"/>
      <c r="EBL1" s="5"/>
      <c r="EBM1" s="5"/>
      <c r="EBN1" s="5"/>
      <c r="EBO1" s="5"/>
      <c r="EBP1" s="5"/>
      <c r="EBQ1" s="5"/>
      <c r="EBR1" s="5"/>
      <c r="EBS1" s="5"/>
      <c r="EBT1" s="5"/>
      <c r="EBU1" s="5"/>
      <c r="EBV1" s="5"/>
      <c r="EBW1" s="5"/>
      <c r="EBX1" s="5"/>
      <c r="EBY1" s="5"/>
      <c r="EBZ1" s="5"/>
      <c r="ECA1" s="5"/>
      <c r="ECB1" s="5"/>
      <c r="ECC1" s="5"/>
      <c r="ECD1" s="5"/>
      <c r="ECE1" s="5"/>
      <c r="ECF1" s="5"/>
      <c r="ECG1" s="5"/>
      <c r="ECH1" s="5"/>
      <c r="ECI1" s="5"/>
      <c r="ECJ1" s="5"/>
      <c r="ECK1" s="5"/>
      <c r="ECL1" s="5"/>
      <c r="ECM1" s="5"/>
      <c r="ECN1" s="5"/>
      <c r="ECO1" s="5"/>
      <c r="ECP1" s="5"/>
      <c r="ECQ1" s="5"/>
      <c r="ECR1" s="5"/>
      <c r="ECS1" s="5"/>
      <c r="ECT1" s="5"/>
      <c r="ECU1" s="5"/>
      <c r="ECV1" s="5"/>
      <c r="ECW1" s="5"/>
      <c r="ECX1" s="5"/>
      <c r="ECY1" s="5"/>
      <c r="ECZ1" s="5"/>
      <c r="EDA1" s="5"/>
      <c r="EDB1" s="5"/>
      <c r="EDC1" s="5"/>
      <c r="EDD1" s="5"/>
      <c r="EDE1" s="5"/>
      <c r="EDF1" s="5"/>
      <c r="EDG1" s="5"/>
      <c r="EDH1" s="5"/>
      <c r="EDI1" s="5"/>
      <c r="EDJ1" s="5"/>
      <c r="EDK1" s="5"/>
      <c r="EDL1" s="5"/>
      <c r="EDM1" s="5"/>
      <c r="EDN1" s="5"/>
      <c r="EDO1" s="5"/>
      <c r="EDP1" s="5"/>
      <c r="EDQ1" s="5"/>
      <c r="EDR1" s="5"/>
      <c r="EDS1" s="5"/>
      <c r="EDT1" s="5"/>
      <c r="EDU1" s="5"/>
      <c r="EDV1" s="5"/>
      <c r="EDW1" s="5"/>
      <c r="EDX1" s="5"/>
      <c r="EDY1" s="5"/>
      <c r="EDZ1" s="5"/>
      <c r="EEA1" s="5"/>
      <c r="EEB1" s="5"/>
      <c r="EEC1" s="5"/>
      <c r="EED1" s="5"/>
      <c r="EEE1" s="5"/>
      <c r="EEF1" s="5"/>
      <c r="EEG1" s="5"/>
      <c r="EEH1" s="5"/>
      <c r="EEI1" s="5"/>
      <c r="EEJ1" s="5"/>
      <c r="EEK1" s="5"/>
      <c r="EEL1" s="5"/>
      <c r="EEM1" s="5"/>
      <c r="EEN1" s="5"/>
      <c r="EEO1" s="5"/>
      <c r="EEP1" s="5"/>
      <c r="EEQ1" s="5"/>
      <c r="EER1" s="5"/>
      <c r="EES1" s="5"/>
      <c r="EET1" s="5"/>
      <c r="EEU1" s="5"/>
      <c r="EEV1" s="5"/>
      <c r="EEW1" s="5"/>
      <c r="EEX1" s="5"/>
      <c r="EEY1" s="5"/>
      <c r="EEZ1" s="5"/>
      <c r="EFA1" s="5"/>
      <c r="EFB1" s="5"/>
      <c r="EFC1" s="5"/>
      <c r="EFD1" s="5"/>
      <c r="EFE1" s="5"/>
      <c r="EFF1" s="5"/>
      <c r="EFG1" s="5"/>
      <c r="EFH1" s="5"/>
      <c r="EFI1" s="5"/>
      <c r="EFJ1" s="5"/>
      <c r="EFK1" s="5"/>
      <c r="EFL1" s="5"/>
      <c r="EFM1" s="5"/>
      <c r="EFN1" s="5"/>
      <c r="EFO1" s="5"/>
      <c r="EFP1" s="5"/>
      <c r="EFQ1" s="5"/>
      <c r="EFR1" s="5"/>
      <c r="EFS1" s="5"/>
      <c r="EFT1" s="5"/>
      <c r="EFU1" s="5"/>
      <c r="EFV1" s="5"/>
      <c r="EFW1" s="5"/>
      <c r="EFX1" s="5"/>
      <c r="EFY1" s="5"/>
      <c r="EFZ1" s="5"/>
      <c r="EGA1" s="5"/>
      <c r="EGB1" s="5"/>
      <c r="EGC1" s="5"/>
      <c r="EGD1" s="5"/>
      <c r="EGE1" s="5"/>
      <c r="EGF1" s="5"/>
      <c r="EGG1" s="5"/>
      <c r="EGH1" s="5"/>
      <c r="EGI1" s="5"/>
      <c r="EGJ1" s="5"/>
      <c r="EGK1" s="5"/>
      <c r="EGL1" s="5"/>
      <c r="EGM1" s="5"/>
      <c r="EGN1" s="5"/>
      <c r="EGO1" s="5"/>
      <c r="EGP1" s="5"/>
      <c r="EGQ1" s="5"/>
      <c r="EGR1" s="5"/>
      <c r="EGS1" s="5"/>
      <c r="EGT1" s="5"/>
      <c r="EGU1" s="5"/>
      <c r="EGV1" s="5"/>
      <c r="EGW1" s="5"/>
      <c r="EGX1" s="5"/>
      <c r="EGY1" s="5"/>
      <c r="EGZ1" s="5"/>
      <c r="EHA1" s="5"/>
      <c r="EHB1" s="5"/>
      <c r="EHC1" s="5"/>
      <c r="EHD1" s="5"/>
      <c r="EHE1" s="5"/>
      <c r="EHF1" s="5"/>
      <c r="EHG1" s="5"/>
      <c r="EHH1" s="5"/>
      <c r="EHI1" s="5"/>
      <c r="EHJ1" s="5"/>
      <c r="EHK1" s="5"/>
      <c r="EHL1" s="5"/>
      <c r="EHM1" s="5"/>
      <c r="EHN1" s="5"/>
      <c r="EHO1" s="5"/>
      <c r="EHP1" s="5"/>
      <c r="EHQ1" s="5"/>
      <c r="EHR1" s="5"/>
      <c r="EHS1" s="5"/>
      <c r="EHT1" s="5"/>
      <c r="EHU1" s="5"/>
      <c r="EHV1" s="5"/>
      <c r="EHW1" s="5"/>
      <c r="EHX1" s="5"/>
      <c r="EHY1" s="5"/>
      <c r="EHZ1" s="5"/>
      <c r="EIA1" s="5"/>
      <c r="EIB1" s="5"/>
      <c r="EIC1" s="5"/>
      <c r="EID1" s="5"/>
      <c r="EIE1" s="5"/>
      <c r="EIF1" s="5"/>
      <c r="EIG1" s="5"/>
      <c r="EIH1" s="5"/>
      <c r="EII1" s="5"/>
      <c r="EIJ1" s="5"/>
      <c r="EIK1" s="5"/>
      <c r="EIL1" s="5"/>
      <c r="EIM1" s="5"/>
      <c r="EIN1" s="5"/>
      <c r="EIO1" s="5"/>
      <c r="EIP1" s="5"/>
      <c r="EIQ1" s="5"/>
      <c r="EIR1" s="5"/>
      <c r="EIS1" s="5"/>
      <c r="EIT1" s="5"/>
      <c r="EIU1" s="5"/>
      <c r="EIV1" s="5"/>
      <c r="EIW1" s="5"/>
      <c r="EIX1" s="5"/>
      <c r="EIY1" s="5"/>
      <c r="EIZ1" s="5"/>
      <c r="EJA1" s="5"/>
      <c r="EJB1" s="5"/>
      <c r="EJC1" s="5"/>
      <c r="EJD1" s="5"/>
      <c r="EJE1" s="5"/>
      <c r="EJF1" s="5"/>
      <c r="EJG1" s="5"/>
      <c r="EJH1" s="5"/>
      <c r="EJI1" s="5"/>
      <c r="EJJ1" s="5"/>
      <c r="EJK1" s="5"/>
      <c r="EJL1" s="5"/>
      <c r="EJM1" s="5"/>
      <c r="EJN1" s="5"/>
      <c r="EJO1" s="5"/>
      <c r="EJP1" s="5"/>
      <c r="EJQ1" s="5"/>
      <c r="EJR1" s="5"/>
      <c r="EJS1" s="5"/>
      <c r="EJT1" s="5"/>
      <c r="EJU1" s="5"/>
      <c r="EJV1" s="5"/>
      <c r="EJW1" s="5"/>
      <c r="EJX1" s="5"/>
      <c r="EJY1" s="5"/>
      <c r="EJZ1" s="5"/>
      <c r="EKA1" s="5"/>
      <c r="EKB1" s="5"/>
      <c r="EKC1" s="5"/>
      <c r="EKD1" s="5"/>
      <c r="EKE1" s="5"/>
      <c r="EKF1" s="5"/>
      <c r="EKG1" s="5"/>
      <c r="EKH1" s="5"/>
      <c r="EKI1" s="5"/>
      <c r="EKJ1" s="5"/>
      <c r="EKK1" s="5"/>
      <c r="EKL1" s="5"/>
      <c r="EKM1" s="5"/>
      <c r="EKN1" s="5"/>
      <c r="EKO1" s="5"/>
      <c r="EKP1" s="5"/>
      <c r="EKQ1" s="5"/>
      <c r="EKR1" s="5"/>
      <c r="EKS1" s="5"/>
      <c r="EKT1" s="5"/>
      <c r="EKU1" s="5"/>
      <c r="EKV1" s="5"/>
      <c r="EKW1" s="5"/>
      <c r="EKX1" s="5"/>
      <c r="EKY1" s="5"/>
      <c r="EKZ1" s="5"/>
      <c r="ELA1" s="5"/>
      <c r="ELB1" s="5"/>
      <c r="ELC1" s="5"/>
      <c r="ELD1" s="5"/>
      <c r="ELE1" s="5"/>
      <c r="ELF1" s="5"/>
      <c r="ELG1" s="5"/>
      <c r="ELH1" s="5"/>
      <c r="ELI1" s="5"/>
      <c r="ELJ1" s="5"/>
      <c r="ELK1" s="5"/>
      <c r="ELL1" s="5"/>
      <c r="ELM1" s="5"/>
      <c r="ELN1" s="5"/>
      <c r="ELO1" s="5"/>
      <c r="ELP1" s="5"/>
      <c r="ELQ1" s="5"/>
      <c r="ELR1" s="5"/>
      <c r="ELS1" s="5"/>
      <c r="ELT1" s="5"/>
      <c r="ELU1" s="5"/>
      <c r="ELV1" s="5"/>
      <c r="ELW1" s="5"/>
      <c r="ELX1" s="5"/>
      <c r="ELY1" s="5"/>
      <c r="ELZ1" s="5"/>
      <c r="EMA1" s="5"/>
      <c r="EMB1" s="5"/>
      <c r="EMC1" s="5"/>
      <c r="EMD1" s="5"/>
      <c r="EME1" s="5"/>
      <c r="EMF1" s="5"/>
      <c r="EMG1" s="5"/>
      <c r="EMH1" s="5"/>
      <c r="EMI1" s="5"/>
      <c r="EMJ1" s="5"/>
      <c r="EMK1" s="5"/>
      <c r="EML1" s="5"/>
      <c r="EMM1" s="5"/>
      <c r="EMN1" s="5"/>
      <c r="EMO1" s="5"/>
      <c r="EMP1" s="5"/>
      <c r="EMQ1" s="5"/>
      <c r="EMR1" s="5"/>
      <c r="EMS1" s="5"/>
      <c r="EMT1" s="5"/>
      <c r="EMU1" s="5"/>
      <c r="EMV1" s="5"/>
      <c r="EMW1" s="5"/>
      <c r="EMX1" s="5"/>
      <c r="EMY1" s="5"/>
      <c r="EMZ1" s="5"/>
      <c r="ENA1" s="5"/>
      <c r="ENB1" s="5"/>
      <c r="ENC1" s="5"/>
      <c r="END1" s="5"/>
      <c r="ENE1" s="5"/>
      <c r="ENF1" s="5"/>
      <c r="ENG1" s="5"/>
      <c r="ENH1" s="5"/>
      <c r="ENI1" s="5"/>
      <c r="ENJ1" s="5"/>
      <c r="ENK1" s="5"/>
      <c r="ENL1" s="5"/>
      <c r="ENM1" s="5"/>
      <c r="ENN1" s="5"/>
      <c r="ENO1" s="5"/>
      <c r="ENP1" s="5"/>
      <c r="ENQ1" s="5"/>
      <c r="ENR1" s="5"/>
      <c r="ENS1" s="5"/>
      <c r="ENT1" s="5"/>
      <c r="ENU1" s="5"/>
      <c r="ENV1" s="5"/>
      <c r="ENW1" s="5"/>
      <c r="ENX1" s="5"/>
      <c r="ENY1" s="5"/>
      <c r="ENZ1" s="5"/>
      <c r="EOA1" s="5"/>
      <c r="EOB1" s="5"/>
      <c r="EOC1" s="5"/>
      <c r="EOD1" s="5"/>
      <c r="EOE1" s="5"/>
      <c r="EOF1" s="5"/>
      <c r="EOG1" s="5"/>
      <c r="EOH1" s="5"/>
      <c r="EOI1" s="5"/>
      <c r="EOJ1" s="5"/>
      <c r="EOK1" s="5"/>
      <c r="EOL1" s="5"/>
      <c r="EOM1" s="5"/>
      <c r="EON1" s="5"/>
      <c r="EOO1" s="5"/>
      <c r="EOP1" s="5"/>
      <c r="EOQ1" s="5"/>
      <c r="EOR1" s="5"/>
      <c r="EOS1" s="5"/>
      <c r="EOT1" s="5"/>
      <c r="EOU1" s="5"/>
      <c r="EOV1" s="5"/>
      <c r="EOW1" s="5"/>
      <c r="EOX1" s="5"/>
      <c r="EOY1" s="5"/>
      <c r="EOZ1" s="5"/>
      <c r="EPA1" s="5"/>
      <c r="EPB1" s="5"/>
      <c r="EPC1" s="5"/>
      <c r="EPD1" s="5"/>
      <c r="EPE1" s="5"/>
      <c r="EPF1" s="5"/>
      <c r="EPG1" s="5"/>
      <c r="EPH1" s="5"/>
      <c r="EPI1" s="5"/>
      <c r="EPJ1" s="5"/>
      <c r="EPK1" s="5"/>
      <c r="EPL1" s="5"/>
      <c r="EPM1" s="5"/>
      <c r="EPN1" s="5"/>
      <c r="EPO1" s="5"/>
      <c r="EPP1" s="5"/>
      <c r="EPQ1" s="5"/>
      <c r="EPR1" s="5"/>
      <c r="EPS1" s="5"/>
      <c r="EPT1" s="5"/>
      <c r="EPU1" s="5"/>
      <c r="EPV1" s="5"/>
      <c r="EPW1" s="5"/>
      <c r="EPX1" s="5"/>
      <c r="EPY1" s="5"/>
      <c r="EPZ1" s="5"/>
      <c r="EQA1" s="5"/>
      <c r="EQB1" s="5"/>
      <c r="EQC1" s="5"/>
      <c r="EQD1" s="5"/>
      <c r="EQE1" s="5"/>
      <c r="EQF1" s="5"/>
      <c r="EQG1" s="5"/>
      <c r="EQH1" s="5"/>
      <c r="EQI1" s="5"/>
      <c r="EQJ1" s="5"/>
      <c r="EQK1" s="5"/>
      <c r="EQL1" s="5"/>
      <c r="EQM1" s="5"/>
      <c r="EQN1" s="5"/>
      <c r="EQO1" s="5"/>
      <c r="EQP1" s="5"/>
      <c r="EQQ1" s="5"/>
      <c r="EQR1" s="5"/>
      <c r="EQS1" s="5"/>
      <c r="EQT1" s="5"/>
      <c r="EQU1" s="5"/>
      <c r="EQV1" s="5"/>
      <c r="EQW1" s="5"/>
      <c r="EQX1" s="5"/>
      <c r="EQY1" s="5"/>
      <c r="EQZ1" s="5"/>
      <c r="ERA1" s="5"/>
      <c r="ERB1" s="5"/>
      <c r="ERC1" s="5"/>
      <c r="ERD1" s="5"/>
      <c r="ERE1" s="5"/>
      <c r="ERF1" s="5"/>
      <c r="ERG1" s="5"/>
      <c r="ERH1" s="5"/>
      <c r="ERI1" s="5"/>
      <c r="ERJ1" s="5"/>
      <c r="ERK1" s="5"/>
      <c r="ERL1" s="5"/>
      <c r="ERM1" s="5"/>
      <c r="ERN1" s="5"/>
      <c r="ERO1" s="5"/>
      <c r="ERP1" s="5"/>
      <c r="ERQ1" s="5"/>
      <c r="ERR1" s="5"/>
      <c r="ERS1" s="5"/>
      <c r="ERT1" s="5"/>
      <c r="ERU1" s="5"/>
      <c r="ERV1" s="5"/>
      <c r="ERW1" s="5"/>
      <c r="ERX1" s="5"/>
      <c r="ERY1" s="5"/>
      <c r="ERZ1" s="5"/>
      <c r="ESA1" s="5"/>
      <c r="ESB1" s="5"/>
      <c r="ESC1" s="5"/>
      <c r="ESD1" s="5"/>
      <c r="ESE1" s="5"/>
      <c r="ESF1" s="5"/>
      <c r="ESG1" s="5"/>
      <c r="ESH1" s="5"/>
      <c r="ESI1" s="5"/>
      <c r="ESJ1" s="5"/>
      <c r="ESK1" s="5"/>
      <c r="ESL1" s="5"/>
      <c r="ESM1" s="5"/>
      <c r="ESN1" s="5"/>
      <c r="ESO1" s="5"/>
      <c r="ESP1" s="5"/>
      <c r="ESQ1" s="5"/>
      <c r="ESR1" s="5"/>
      <c r="ESS1" s="5"/>
      <c r="EST1" s="5"/>
      <c r="ESU1" s="5"/>
      <c r="ESV1" s="5"/>
      <c r="ESW1" s="5"/>
      <c r="ESX1" s="5"/>
      <c r="ESY1" s="5"/>
      <c r="ESZ1" s="5"/>
      <c r="ETA1" s="5"/>
      <c r="ETB1" s="5"/>
      <c r="ETC1" s="5"/>
      <c r="ETD1" s="5"/>
      <c r="ETE1" s="5"/>
      <c r="ETF1" s="5"/>
      <c r="ETG1" s="5"/>
      <c r="ETH1" s="5"/>
      <c r="ETI1" s="5"/>
      <c r="ETJ1" s="5"/>
      <c r="ETK1" s="5"/>
      <c r="ETL1" s="5"/>
      <c r="ETM1" s="5"/>
      <c r="ETN1" s="5"/>
      <c r="ETO1" s="5"/>
      <c r="ETP1" s="5"/>
      <c r="ETQ1" s="5"/>
      <c r="ETR1" s="5"/>
      <c r="ETS1" s="5"/>
      <c r="ETT1" s="5"/>
      <c r="ETU1" s="5"/>
      <c r="ETV1" s="5"/>
      <c r="ETW1" s="5"/>
      <c r="ETX1" s="5"/>
      <c r="ETY1" s="5"/>
      <c r="ETZ1" s="5"/>
      <c r="EUA1" s="5"/>
      <c r="EUB1" s="5"/>
      <c r="EUC1" s="5"/>
      <c r="EUD1" s="5"/>
      <c r="EUE1" s="5"/>
      <c r="EUF1" s="5"/>
      <c r="EUG1" s="5"/>
      <c r="EUH1" s="5"/>
      <c r="EUI1" s="5"/>
      <c r="EUJ1" s="5"/>
      <c r="EUK1" s="5"/>
      <c r="EUL1" s="5"/>
      <c r="EUM1" s="5"/>
      <c r="EUN1" s="5"/>
      <c r="EUO1" s="5"/>
      <c r="EUP1" s="5"/>
      <c r="EUQ1" s="5"/>
      <c r="EUR1" s="5"/>
      <c r="EUS1" s="5"/>
      <c r="EUT1" s="5"/>
      <c r="EUU1" s="5"/>
      <c r="EUV1" s="5"/>
      <c r="EUW1" s="5"/>
      <c r="EUX1" s="5"/>
      <c r="EUY1" s="5"/>
      <c r="EUZ1" s="5"/>
      <c r="EVA1" s="5"/>
      <c r="EVB1" s="5"/>
      <c r="EVC1" s="5"/>
      <c r="EVD1" s="5"/>
      <c r="EVE1" s="5"/>
      <c r="EVF1" s="5"/>
      <c r="EVG1" s="5"/>
      <c r="EVH1" s="5"/>
      <c r="EVI1" s="5"/>
      <c r="EVJ1" s="5"/>
      <c r="EVK1" s="5"/>
      <c r="EVL1" s="5"/>
      <c r="EVM1" s="5"/>
      <c r="EVN1" s="5"/>
      <c r="EVO1" s="5"/>
      <c r="EVP1" s="5"/>
      <c r="EVQ1" s="5"/>
      <c r="EVR1" s="5"/>
      <c r="EVS1" s="5"/>
      <c r="EVT1" s="5"/>
      <c r="EVU1" s="5"/>
      <c r="EVV1" s="5"/>
      <c r="EVW1" s="5"/>
      <c r="EVX1" s="5"/>
      <c r="EVY1" s="5"/>
      <c r="EVZ1" s="5"/>
      <c r="EWA1" s="5"/>
      <c r="EWB1" s="5"/>
      <c r="EWC1" s="5"/>
      <c r="EWD1" s="5"/>
      <c r="EWE1" s="5"/>
      <c r="EWF1" s="5"/>
      <c r="EWG1" s="5"/>
      <c r="EWH1" s="5"/>
      <c r="EWI1" s="5"/>
      <c r="EWJ1" s="5"/>
      <c r="EWK1" s="5"/>
      <c r="EWL1" s="5"/>
      <c r="EWM1" s="5"/>
      <c r="EWN1" s="5"/>
      <c r="EWO1" s="5"/>
      <c r="EWP1" s="5"/>
      <c r="EWQ1" s="5"/>
      <c r="EWR1" s="5"/>
      <c r="EWS1" s="5"/>
      <c r="EWT1" s="5"/>
      <c r="EWU1" s="5"/>
      <c r="EWV1" s="5"/>
      <c r="EWW1" s="5"/>
      <c r="EWX1" s="5"/>
      <c r="EWY1" s="5"/>
      <c r="EWZ1" s="5"/>
      <c r="EXA1" s="5"/>
      <c r="EXB1" s="5"/>
      <c r="EXC1" s="5"/>
      <c r="EXD1" s="5"/>
      <c r="EXE1" s="5"/>
      <c r="EXF1" s="5"/>
      <c r="EXG1" s="5"/>
      <c r="EXH1" s="5"/>
      <c r="EXI1" s="5"/>
      <c r="EXJ1" s="5"/>
      <c r="EXK1" s="5"/>
      <c r="EXL1" s="5"/>
      <c r="EXM1" s="5"/>
      <c r="EXN1" s="5"/>
      <c r="EXO1" s="5"/>
      <c r="EXP1" s="5"/>
      <c r="EXQ1" s="5"/>
      <c r="EXR1" s="5"/>
      <c r="EXS1" s="5"/>
      <c r="EXT1" s="5"/>
      <c r="EXU1" s="5"/>
      <c r="EXV1" s="5"/>
      <c r="EXW1" s="5"/>
      <c r="EXX1" s="5"/>
      <c r="EXY1" s="5"/>
      <c r="EXZ1" s="5"/>
      <c r="EYA1" s="5"/>
      <c r="EYB1" s="5"/>
      <c r="EYC1" s="5"/>
      <c r="EYD1" s="5"/>
      <c r="EYE1" s="5"/>
      <c r="EYF1" s="5"/>
      <c r="EYG1" s="5"/>
      <c r="EYH1" s="5"/>
      <c r="EYI1" s="5"/>
      <c r="EYJ1" s="5"/>
      <c r="EYK1" s="5"/>
      <c r="EYL1" s="5"/>
      <c r="EYM1" s="5"/>
      <c r="EYN1" s="5"/>
      <c r="EYO1" s="5"/>
      <c r="EYP1" s="5"/>
      <c r="EYQ1" s="5"/>
      <c r="EYR1" s="5"/>
      <c r="EYS1" s="5"/>
      <c r="EYT1" s="5"/>
      <c r="EYU1" s="5"/>
      <c r="EYV1" s="5"/>
      <c r="EYW1" s="5"/>
      <c r="EYX1" s="5"/>
      <c r="EYY1" s="5"/>
      <c r="EYZ1" s="5"/>
      <c r="EZA1" s="5"/>
      <c r="EZB1" s="5"/>
      <c r="EZC1" s="5"/>
      <c r="EZD1" s="5"/>
      <c r="EZE1" s="5"/>
      <c r="EZF1" s="5"/>
      <c r="EZG1" s="5"/>
      <c r="EZH1" s="5"/>
      <c r="EZI1" s="5"/>
      <c r="EZJ1" s="5"/>
      <c r="EZK1" s="5"/>
      <c r="EZL1" s="5"/>
      <c r="EZM1" s="5"/>
      <c r="EZN1" s="5"/>
      <c r="EZO1" s="5"/>
      <c r="EZP1" s="5"/>
      <c r="EZQ1" s="5"/>
      <c r="EZR1" s="5"/>
      <c r="EZS1" s="5"/>
      <c r="EZT1" s="5"/>
      <c r="EZU1" s="5"/>
      <c r="EZV1" s="5"/>
      <c r="EZW1" s="5"/>
      <c r="EZX1" s="5"/>
      <c r="EZY1" s="5"/>
      <c r="EZZ1" s="5"/>
      <c r="FAA1" s="5"/>
      <c r="FAB1" s="5"/>
      <c r="FAC1" s="5"/>
      <c r="FAD1" s="5"/>
      <c r="FAE1" s="5"/>
      <c r="FAF1" s="5"/>
      <c r="FAG1" s="5"/>
      <c r="FAH1" s="5"/>
      <c r="FAI1" s="5"/>
      <c r="FAJ1" s="5"/>
      <c r="FAK1" s="5"/>
      <c r="FAL1" s="5"/>
      <c r="FAM1" s="5"/>
      <c r="FAN1" s="5"/>
      <c r="FAO1" s="5"/>
      <c r="FAP1" s="5"/>
      <c r="FAQ1" s="5"/>
      <c r="FAR1" s="5"/>
      <c r="FAS1" s="5"/>
      <c r="FAT1" s="5"/>
      <c r="FAU1" s="5"/>
      <c r="FAV1" s="5"/>
      <c r="FAW1" s="5"/>
      <c r="FAX1" s="5"/>
      <c r="FAY1" s="5"/>
      <c r="FAZ1" s="5"/>
      <c r="FBA1" s="5"/>
      <c r="FBB1" s="5"/>
      <c r="FBC1" s="5"/>
      <c r="FBD1" s="5"/>
      <c r="FBE1" s="5"/>
      <c r="FBF1" s="5"/>
      <c r="FBG1" s="5"/>
      <c r="FBH1" s="5"/>
      <c r="FBI1" s="5"/>
      <c r="FBJ1" s="5"/>
      <c r="FBK1" s="5"/>
      <c r="FBL1" s="5"/>
      <c r="FBM1" s="5"/>
      <c r="FBN1" s="5"/>
      <c r="FBO1" s="5"/>
      <c r="FBP1" s="5"/>
      <c r="FBQ1" s="5"/>
      <c r="FBR1" s="5"/>
      <c r="FBS1" s="5"/>
      <c r="FBT1" s="5"/>
      <c r="FBU1" s="5"/>
      <c r="FBV1" s="5"/>
      <c r="FBW1" s="5"/>
      <c r="FBX1" s="5"/>
      <c r="FBY1" s="5"/>
      <c r="FBZ1" s="5"/>
      <c r="FCA1" s="5"/>
      <c r="FCB1" s="5"/>
      <c r="FCC1" s="5"/>
      <c r="FCD1" s="5"/>
      <c r="FCE1" s="5"/>
      <c r="FCF1" s="5"/>
      <c r="FCG1" s="5"/>
      <c r="FCH1" s="5"/>
      <c r="FCI1" s="5"/>
      <c r="FCJ1" s="5"/>
      <c r="FCK1" s="5"/>
      <c r="FCL1" s="5"/>
      <c r="FCM1" s="5"/>
      <c r="FCN1" s="5"/>
      <c r="FCO1" s="5"/>
      <c r="FCP1" s="5"/>
      <c r="FCQ1" s="5"/>
      <c r="FCR1" s="5"/>
      <c r="FCS1" s="5"/>
      <c r="FCT1" s="5"/>
      <c r="FCU1" s="5"/>
      <c r="FCV1" s="5"/>
      <c r="FCW1" s="5"/>
      <c r="FCX1" s="5"/>
      <c r="FCY1" s="5"/>
      <c r="FCZ1" s="5"/>
      <c r="FDA1" s="5"/>
      <c r="FDB1" s="5"/>
      <c r="FDC1" s="5"/>
      <c r="FDD1" s="5"/>
      <c r="FDE1" s="5"/>
      <c r="FDF1" s="5"/>
      <c r="FDG1" s="5"/>
      <c r="FDH1" s="5"/>
      <c r="FDI1" s="5"/>
      <c r="FDJ1" s="5"/>
      <c r="FDK1" s="5"/>
      <c r="FDL1" s="5"/>
      <c r="FDM1" s="5"/>
      <c r="FDN1" s="5"/>
      <c r="FDO1" s="5"/>
      <c r="FDP1" s="5"/>
      <c r="FDQ1" s="5"/>
      <c r="FDR1" s="5"/>
      <c r="FDS1" s="5"/>
      <c r="FDT1" s="5"/>
      <c r="FDU1" s="5"/>
      <c r="FDV1" s="5"/>
      <c r="FDW1" s="5"/>
      <c r="FDX1" s="5"/>
      <c r="FDY1" s="5"/>
      <c r="FDZ1" s="5"/>
      <c r="FEA1" s="5"/>
      <c r="FEB1" s="5"/>
      <c r="FEC1" s="5"/>
      <c r="FED1" s="5"/>
      <c r="FEE1" s="5"/>
      <c r="FEF1" s="5"/>
      <c r="FEG1" s="5"/>
      <c r="FEH1" s="5"/>
      <c r="FEI1" s="5"/>
      <c r="FEJ1" s="5"/>
      <c r="FEK1" s="5"/>
      <c r="FEL1" s="5"/>
      <c r="FEM1" s="5"/>
      <c r="FEN1" s="5"/>
      <c r="FEO1" s="5"/>
      <c r="FEP1" s="5"/>
      <c r="FEQ1" s="5"/>
      <c r="FER1" s="5"/>
      <c r="FES1" s="5"/>
      <c r="FET1" s="5"/>
      <c r="FEU1" s="5"/>
      <c r="FEV1" s="5"/>
      <c r="FEW1" s="5"/>
      <c r="FEX1" s="5"/>
      <c r="FEY1" s="5"/>
      <c r="FEZ1" s="5"/>
      <c r="FFA1" s="5"/>
      <c r="FFB1" s="5"/>
      <c r="FFC1" s="5"/>
      <c r="FFD1" s="5"/>
      <c r="FFE1" s="5"/>
      <c r="FFF1" s="5"/>
      <c r="FFG1" s="5"/>
      <c r="FFH1" s="5"/>
      <c r="FFI1" s="5"/>
      <c r="FFJ1" s="5"/>
      <c r="FFK1" s="5"/>
      <c r="FFL1" s="5"/>
      <c r="FFM1" s="5"/>
      <c r="FFN1" s="5"/>
      <c r="FFO1" s="5"/>
      <c r="FFP1" s="5"/>
      <c r="FFQ1" s="5"/>
      <c r="FFR1" s="5"/>
      <c r="FFS1" s="5"/>
      <c r="FFT1" s="5"/>
      <c r="FFU1" s="5"/>
      <c r="FFV1" s="5"/>
      <c r="FFW1" s="5"/>
      <c r="FFX1" s="5"/>
      <c r="FFY1" s="5"/>
      <c r="FFZ1" s="5"/>
      <c r="FGA1" s="5"/>
      <c r="FGB1" s="5"/>
      <c r="FGC1" s="5"/>
      <c r="FGD1" s="5"/>
      <c r="FGE1" s="5"/>
      <c r="FGF1" s="5"/>
      <c r="FGG1" s="5"/>
      <c r="FGH1" s="5"/>
      <c r="FGI1" s="5"/>
      <c r="FGJ1" s="5"/>
      <c r="FGK1" s="5"/>
      <c r="FGL1" s="5"/>
      <c r="FGM1" s="5"/>
      <c r="FGN1" s="5"/>
      <c r="FGO1" s="5"/>
      <c r="FGP1" s="5"/>
      <c r="FGQ1" s="5"/>
      <c r="FGR1" s="5"/>
      <c r="FGS1" s="5"/>
      <c r="FGT1" s="5"/>
      <c r="FGU1" s="5"/>
      <c r="FGV1" s="5"/>
      <c r="FGW1" s="5"/>
      <c r="FGX1" s="5"/>
      <c r="FGY1" s="5"/>
      <c r="FGZ1" s="5"/>
      <c r="FHA1" s="5"/>
      <c r="FHB1" s="5"/>
      <c r="FHC1" s="5"/>
      <c r="FHD1" s="5"/>
      <c r="FHE1" s="5"/>
      <c r="FHF1" s="5"/>
      <c r="FHG1" s="5"/>
      <c r="FHH1" s="5"/>
      <c r="FHI1" s="5"/>
      <c r="FHJ1" s="5"/>
      <c r="FHK1" s="5"/>
      <c r="FHL1" s="5"/>
      <c r="FHM1" s="5"/>
      <c r="FHN1" s="5"/>
      <c r="FHO1" s="5"/>
      <c r="FHP1" s="5"/>
      <c r="FHQ1" s="5"/>
      <c r="FHR1" s="5"/>
      <c r="FHS1" s="5"/>
      <c r="FHT1" s="5"/>
      <c r="FHU1" s="5"/>
      <c r="FHV1" s="5"/>
      <c r="FHW1" s="5"/>
      <c r="FHX1" s="5"/>
      <c r="FHY1" s="5"/>
      <c r="FHZ1" s="5"/>
      <c r="FIA1" s="5"/>
      <c r="FIB1" s="5"/>
      <c r="FIC1" s="5"/>
      <c r="FID1" s="5"/>
      <c r="FIE1" s="5"/>
      <c r="FIF1" s="5"/>
      <c r="FIG1" s="5"/>
      <c r="FIH1" s="5"/>
      <c r="FII1" s="5"/>
      <c r="FIJ1" s="5"/>
      <c r="FIK1" s="5"/>
      <c r="FIL1" s="5"/>
      <c r="FIM1" s="5"/>
      <c r="FIN1" s="5"/>
      <c r="FIO1" s="5"/>
      <c r="FIP1" s="5"/>
      <c r="FIQ1" s="5"/>
      <c r="FIR1" s="5"/>
      <c r="FIS1" s="5"/>
      <c r="FIT1" s="5"/>
      <c r="FIU1" s="5"/>
      <c r="FIV1" s="5"/>
      <c r="FIW1" s="5"/>
      <c r="FIX1" s="5"/>
      <c r="FIY1" s="5"/>
      <c r="FIZ1" s="5"/>
      <c r="FJA1" s="5"/>
      <c r="FJB1" s="5"/>
      <c r="FJC1" s="5"/>
      <c r="FJD1" s="5"/>
      <c r="FJE1" s="5"/>
      <c r="FJF1" s="5"/>
      <c r="FJG1" s="5"/>
      <c r="FJH1" s="5"/>
      <c r="FJI1" s="5"/>
      <c r="FJJ1" s="5"/>
      <c r="FJK1" s="5"/>
      <c r="FJL1" s="5"/>
      <c r="FJM1" s="5"/>
      <c r="FJN1" s="5"/>
      <c r="FJO1" s="5"/>
      <c r="FJP1" s="5"/>
      <c r="FJQ1" s="5"/>
      <c r="FJR1" s="5"/>
      <c r="FJS1" s="5"/>
      <c r="FJT1" s="5"/>
      <c r="FJU1" s="5"/>
      <c r="FJV1" s="5"/>
      <c r="FJW1" s="5"/>
      <c r="FJX1" s="5"/>
      <c r="FJY1" s="5"/>
      <c r="FJZ1" s="5"/>
      <c r="FKA1" s="5"/>
      <c r="FKB1" s="5"/>
      <c r="FKC1" s="5"/>
      <c r="FKD1" s="5"/>
      <c r="FKE1" s="5"/>
      <c r="FKF1" s="5"/>
      <c r="FKG1" s="5"/>
      <c r="FKH1" s="5"/>
      <c r="FKI1" s="5"/>
      <c r="FKJ1" s="5"/>
      <c r="FKK1" s="5"/>
      <c r="FKL1" s="5"/>
      <c r="FKM1" s="5"/>
      <c r="FKN1" s="5"/>
      <c r="FKO1" s="5"/>
      <c r="FKP1" s="5"/>
      <c r="FKQ1" s="5"/>
      <c r="FKR1" s="5"/>
      <c r="FKS1" s="5"/>
      <c r="FKT1" s="5"/>
      <c r="FKU1" s="5"/>
      <c r="FKV1" s="5"/>
      <c r="FKW1" s="5"/>
      <c r="FKX1" s="5"/>
      <c r="FKY1" s="5"/>
      <c r="FKZ1" s="5"/>
      <c r="FLA1" s="5"/>
      <c r="FLB1" s="5"/>
      <c r="FLC1" s="5"/>
      <c r="FLD1" s="5"/>
      <c r="FLE1" s="5"/>
      <c r="FLF1" s="5"/>
      <c r="FLG1" s="5"/>
      <c r="FLH1" s="5"/>
      <c r="FLI1" s="5"/>
      <c r="FLJ1" s="5"/>
      <c r="FLK1" s="5"/>
      <c r="FLL1" s="5"/>
      <c r="FLM1" s="5"/>
      <c r="FLN1" s="5"/>
      <c r="FLO1" s="5"/>
      <c r="FLP1" s="5"/>
      <c r="FLQ1" s="5"/>
      <c r="FLR1" s="5"/>
      <c r="FLS1" s="5"/>
      <c r="FLT1" s="5"/>
      <c r="FLU1" s="5"/>
      <c r="FLV1" s="5"/>
      <c r="FLW1" s="5"/>
      <c r="FLX1" s="5"/>
      <c r="FLY1" s="5"/>
      <c r="FLZ1" s="5"/>
      <c r="FMA1" s="5"/>
      <c r="FMB1" s="5"/>
      <c r="FMC1" s="5"/>
      <c r="FMD1" s="5"/>
      <c r="FME1" s="5"/>
      <c r="FMF1" s="5"/>
      <c r="FMG1" s="5"/>
      <c r="FMH1" s="5"/>
      <c r="FMI1" s="5"/>
      <c r="FMJ1" s="5"/>
      <c r="FMK1" s="5"/>
      <c r="FML1" s="5"/>
      <c r="FMM1" s="5"/>
      <c r="FMN1" s="5"/>
      <c r="FMO1" s="5"/>
      <c r="FMP1" s="5"/>
      <c r="FMQ1" s="5"/>
      <c r="FMR1" s="5"/>
      <c r="FMS1" s="5"/>
      <c r="FMT1" s="5"/>
      <c r="FMU1" s="5"/>
      <c r="FMV1" s="5"/>
      <c r="FMW1" s="5"/>
      <c r="FMX1" s="5"/>
      <c r="FMY1" s="5"/>
      <c r="FMZ1" s="5"/>
      <c r="FNA1" s="5"/>
      <c r="FNB1" s="5"/>
      <c r="FNC1" s="5"/>
      <c r="FND1" s="5"/>
      <c r="FNE1" s="5"/>
      <c r="FNF1" s="5"/>
      <c r="FNG1" s="5"/>
      <c r="FNH1" s="5"/>
      <c r="FNI1" s="5"/>
      <c r="FNJ1" s="5"/>
      <c r="FNK1" s="5"/>
      <c r="FNL1" s="5"/>
      <c r="FNM1" s="5"/>
      <c r="FNN1" s="5"/>
      <c r="FNO1" s="5"/>
      <c r="FNP1" s="5"/>
      <c r="FNQ1" s="5"/>
      <c r="FNR1" s="5"/>
      <c r="FNS1" s="5"/>
      <c r="FNT1" s="5"/>
      <c r="FNU1" s="5"/>
      <c r="FNV1" s="5"/>
      <c r="FNW1" s="5"/>
      <c r="FNX1" s="5"/>
      <c r="FNY1" s="5"/>
      <c r="FNZ1" s="5"/>
      <c r="FOA1" s="5"/>
      <c r="FOB1" s="5"/>
      <c r="FOC1" s="5"/>
      <c r="FOD1" s="5"/>
      <c r="FOE1" s="5"/>
      <c r="FOF1" s="5"/>
      <c r="FOG1" s="5"/>
      <c r="FOH1" s="5"/>
      <c r="FOI1" s="5"/>
      <c r="FOJ1" s="5"/>
      <c r="FOK1" s="5"/>
      <c r="FOL1" s="5"/>
      <c r="FOM1" s="5"/>
      <c r="FON1" s="5"/>
      <c r="FOO1" s="5"/>
      <c r="FOP1" s="5"/>
      <c r="FOQ1" s="5"/>
      <c r="FOR1" s="5"/>
      <c r="FOS1" s="5"/>
      <c r="FOT1" s="5"/>
      <c r="FOU1" s="5"/>
      <c r="FOV1" s="5"/>
      <c r="FOW1" s="5"/>
      <c r="FOX1" s="5"/>
      <c r="FOY1" s="5"/>
      <c r="FOZ1" s="5"/>
      <c r="FPA1" s="5"/>
      <c r="FPB1" s="5"/>
      <c r="FPC1" s="5"/>
      <c r="FPD1" s="5"/>
      <c r="FPE1" s="5"/>
      <c r="FPF1" s="5"/>
      <c r="FPG1" s="5"/>
      <c r="FPH1" s="5"/>
      <c r="FPI1" s="5"/>
      <c r="FPJ1" s="5"/>
      <c r="FPK1" s="5"/>
      <c r="FPL1" s="5"/>
      <c r="FPM1" s="5"/>
      <c r="FPN1" s="5"/>
      <c r="FPO1" s="5"/>
      <c r="FPP1" s="5"/>
      <c r="FPQ1" s="5"/>
      <c r="FPR1" s="5"/>
      <c r="FPS1" s="5"/>
      <c r="FPT1" s="5"/>
      <c r="FPU1" s="5"/>
      <c r="FPV1" s="5"/>
      <c r="FPW1" s="5"/>
      <c r="FPX1" s="5"/>
      <c r="FPY1" s="5"/>
      <c r="FPZ1" s="5"/>
      <c r="FQA1" s="5"/>
      <c r="FQB1" s="5"/>
      <c r="FQC1" s="5"/>
      <c r="FQD1" s="5"/>
      <c r="FQE1" s="5"/>
      <c r="FQF1" s="5"/>
      <c r="FQG1" s="5"/>
      <c r="FQH1" s="5"/>
      <c r="FQI1" s="5"/>
      <c r="FQJ1" s="5"/>
      <c r="FQK1" s="5"/>
      <c r="FQL1" s="5"/>
      <c r="FQM1" s="5"/>
      <c r="FQN1" s="5"/>
      <c r="FQO1" s="5"/>
      <c r="FQP1" s="5"/>
      <c r="FQQ1" s="5"/>
      <c r="FQR1" s="5"/>
      <c r="FQS1" s="5"/>
      <c r="FQT1" s="5"/>
      <c r="FQU1" s="5"/>
      <c r="FQV1" s="5"/>
      <c r="FQW1" s="5"/>
      <c r="FQX1" s="5"/>
      <c r="FQY1" s="5"/>
      <c r="FQZ1" s="5"/>
      <c r="FRA1" s="5"/>
      <c r="FRB1" s="5"/>
      <c r="FRC1" s="5"/>
      <c r="FRD1" s="5"/>
      <c r="FRE1" s="5"/>
      <c r="FRF1" s="5"/>
      <c r="FRG1" s="5"/>
      <c r="FRH1" s="5"/>
      <c r="FRI1" s="5"/>
      <c r="FRJ1" s="5"/>
      <c r="FRK1" s="5"/>
      <c r="FRL1" s="5"/>
      <c r="FRM1" s="5"/>
      <c r="FRN1" s="5"/>
      <c r="FRO1" s="5"/>
      <c r="FRP1" s="5"/>
      <c r="FRQ1" s="5"/>
      <c r="FRR1" s="5"/>
      <c r="FRS1" s="5"/>
      <c r="FRT1" s="5"/>
      <c r="FRU1" s="5"/>
      <c r="FRV1" s="5"/>
      <c r="FRW1" s="5"/>
      <c r="FRX1" s="5"/>
      <c r="FRY1" s="5"/>
      <c r="FRZ1" s="5"/>
      <c r="FSA1" s="5"/>
      <c r="FSB1" s="5"/>
      <c r="FSC1" s="5"/>
      <c r="FSD1" s="5"/>
      <c r="FSE1" s="5"/>
      <c r="FSF1" s="5"/>
      <c r="FSG1" s="5"/>
      <c r="FSH1" s="5"/>
      <c r="FSI1" s="5"/>
      <c r="FSJ1" s="5"/>
      <c r="FSK1" s="5"/>
      <c r="FSL1" s="5"/>
      <c r="FSM1" s="5"/>
      <c r="FSN1" s="5"/>
      <c r="FSO1" s="5"/>
      <c r="FSP1" s="5"/>
      <c r="FSQ1" s="5"/>
      <c r="FSR1" s="5"/>
      <c r="FSS1" s="5"/>
      <c r="FST1" s="5"/>
      <c r="FSU1" s="5"/>
      <c r="FSV1" s="5"/>
      <c r="FSW1" s="5"/>
      <c r="FSX1" s="5"/>
      <c r="FSY1" s="5"/>
      <c r="FSZ1" s="5"/>
      <c r="FTA1" s="5"/>
      <c r="FTB1" s="5"/>
      <c r="FTC1" s="5"/>
      <c r="FTD1" s="5"/>
      <c r="FTE1" s="5"/>
      <c r="FTF1" s="5"/>
      <c r="FTG1" s="5"/>
      <c r="FTH1" s="5"/>
      <c r="FTI1" s="5"/>
      <c r="FTJ1" s="5"/>
      <c r="FTK1" s="5"/>
      <c r="FTL1" s="5"/>
      <c r="FTM1" s="5"/>
      <c r="FTN1" s="5"/>
      <c r="FTO1" s="5"/>
      <c r="FTP1" s="5"/>
      <c r="FTQ1" s="5"/>
      <c r="FTR1" s="5"/>
      <c r="FTS1" s="5"/>
      <c r="FTT1" s="5"/>
      <c r="FTU1" s="5"/>
      <c r="FTV1" s="5"/>
      <c r="FTW1" s="5"/>
      <c r="FTX1" s="5"/>
      <c r="FTY1" s="5"/>
      <c r="FTZ1" s="5"/>
      <c r="FUA1" s="5"/>
      <c r="FUB1" s="5"/>
      <c r="FUC1" s="5"/>
      <c r="FUD1" s="5"/>
      <c r="FUE1" s="5"/>
      <c r="FUF1" s="5"/>
      <c r="FUG1" s="5"/>
      <c r="FUH1" s="5"/>
      <c r="FUI1" s="5"/>
      <c r="FUJ1" s="5"/>
      <c r="FUK1" s="5"/>
      <c r="FUL1" s="5"/>
      <c r="FUM1" s="5"/>
      <c r="FUN1" s="5"/>
      <c r="FUO1" s="5"/>
      <c r="FUP1" s="5"/>
      <c r="FUQ1" s="5"/>
      <c r="FUR1" s="5"/>
      <c r="FUS1" s="5"/>
      <c r="FUT1" s="5"/>
      <c r="FUU1" s="5"/>
      <c r="FUV1" s="5"/>
      <c r="FUW1" s="5"/>
      <c r="FUX1" s="5"/>
      <c r="FUY1" s="5"/>
      <c r="FUZ1" s="5"/>
      <c r="FVA1" s="5"/>
      <c r="FVB1" s="5"/>
      <c r="FVC1" s="5"/>
      <c r="FVD1" s="5"/>
      <c r="FVE1" s="5"/>
      <c r="FVF1" s="5"/>
      <c r="FVG1" s="5"/>
      <c r="FVH1" s="5"/>
      <c r="FVI1" s="5"/>
      <c r="FVJ1" s="5"/>
      <c r="FVK1" s="5"/>
      <c r="FVL1" s="5"/>
      <c r="FVM1" s="5"/>
      <c r="FVN1" s="5"/>
      <c r="FVO1" s="5"/>
      <c r="FVP1" s="5"/>
      <c r="FVQ1" s="5"/>
      <c r="FVR1" s="5"/>
      <c r="FVS1" s="5"/>
      <c r="FVT1" s="5"/>
      <c r="FVU1" s="5"/>
      <c r="FVV1" s="5"/>
      <c r="FVW1" s="5"/>
      <c r="FVX1" s="5"/>
      <c r="FVY1" s="5"/>
      <c r="FVZ1" s="5"/>
      <c r="FWA1" s="5"/>
      <c r="FWB1" s="5"/>
      <c r="FWC1" s="5"/>
      <c r="FWD1" s="5"/>
      <c r="FWE1" s="5"/>
      <c r="FWF1" s="5"/>
      <c r="FWG1" s="5"/>
      <c r="FWH1" s="5"/>
      <c r="FWI1" s="5"/>
      <c r="FWJ1" s="5"/>
      <c r="FWK1" s="5"/>
      <c r="FWL1" s="5"/>
      <c r="FWM1" s="5"/>
      <c r="FWN1" s="5"/>
      <c r="FWO1" s="5"/>
      <c r="FWP1" s="5"/>
      <c r="FWQ1" s="5"/>
      <c r="FWR1" s="5"/>
      <c r="FWS1" s="5"/>
      <c r="FWT1" s="5"/>
      <c r="FWU1" s="5"/>
      <c r="FWV1" s="5"/>
      <c r="FWW1" s="5"/>
      <c r="FWX1" s="5"/>
      <c r="FWY1" s="5"/>
      <c r="FWZ1" s="5"/>
      <c r="FXA1" s="5"/>
      <c r="FXB1" s="5"/>
      <c r="FXC1" s="5"/>
      <c r="FXD1" s="5"/>
      <c r="FXE1" s="5"/>
      <c r="FXF1" s="5"/>
      <c r="FXG1" s="5"/>
      <c r="FXH1" s="5"/>
      <c r="FXI1" s="5"/>
      <c r="FXJ1" s="5"/>
      <c r="FXK1" s="5"/>
      <c r="FXL1" s="5"/>
      <c r="FXM1" s="5"/>
      <c r="FXN1" s="5"/>
      <c r="FXO1" s="5"/>
      <c r="FXP1" s="5"/>
      <c r="FXQ1" s="5"/>
      <c r="FXR1" s="5"/>
      <c r="FXS1" s="5"/>
      <c r="FXT1" s="5"/>
      <c r="FXU1" s="5"/>
      <c r="FXV1" s="5"/>
      <c r="FXW1" s="5"/>
      <c r="FXX1" s="5"/>
      <c r="FXY1" s="5"/>
      <c r="FXZ1" s="5"/>
      <c r="FYA1" s="5"/>
      <c r="FYB1" s="5"/>
      <c r="FYC1" s="5"/>
      <c r="FYD1" s="5"/>
      <c r="FYE1" s="5"/>
      <c r="FYF1" s="5"/>
      <c r="FYG1" s="5"/>
      <c r="FYH1" s="5"/>
      <c r="FYI1" s="5"/>
      <c r="FYJ1" s="5"/>
      <c r="FYK1" s="5"/>
      <c r="FYL1" s="5"/>
      <c r="FYM1" s="5"/>
      <c r="FYN1" s="5"/>
      <c r="FYO1" s="5"/>
      <c r="FYP1" s="5"/>
      <c r="FYQ1" s="5"/>
      <c r="FYR1" s="5"/>
      <c r="FYS1" s="5"/>
      <c r="FYT1" s="5"/>
      <c r="FYU1" s="5"/>
      <c r="FYV1" s="5"/>
      <c r="FYW1" s="5"/>
      <c r="FYX1" s="5"/>
      <c r="FYY1" s="5"/>
      <c r="FYZ1" s="5"/>
      <c r="FZA1" s="5"/>
      <c r="FZB1" s="5"/>
      <c r="FZC1" s="5"/>
      <c r="FZD1" s="5"/>
      <c r="FZE1" s="5"/>
      <c r="FZF1" s="5"/>
      <c r="FZG1" s="5"/>
      <c r="FZH1" s="5"/>
      <c r="FZI1" s="5"/>
      <c r="FZJ1" s="5"/>
      <c r="FZK1" s="5"/>
      <c r="FZL1" s="5"/>
      <c r="FZM1" s="5"/>
      <c r="FZN1" s="5"/>
      <c r="FZO1" s="5"/>
      <c r="FZP1" s="5"/>
      <c r="FZQ1" s="5"/>
      <c r="FZR1" s="5"/>
      <c r="FZS1" s="5"/>
      <c r="FZT1" s="5"/>
      <c r="FZU1" s="5"/>
      <c r="FZV1" s="5"/>
      <c r="FZW1" s="5"/>
      <c r="FZX1" s="5"/>
      <c r="FZY1" s="5"/>
      <c r="FZZ1" s="5"/>
      <c r="GAA1" s="5"/>
      <c r="GAB1" s="5"/>
      <c r="GAC1" s="5"/>
      <c r="GAD1" s="5"/>
      <c r="GAE1" s="5"/>
      <c r="GAF1" s="5"/>
      <c r="GAG1" s="5"/>
      <c r="GAH1" s="5"/>
      <c r="GAI1" s="5"/>
      <c r="GAJ1" s="5"/>
      <c r="GAK1" s="5"/>
      <c r="GAL1" s="5"/>
      <c r="GAM1" s="5"/>
      <c r="GAN1" s="5"/>
      <c r="GAO1" s="5"/>
      <c r="GAP1" s="5"/>
      <c r="GAQ1" s="5"/>
      <c r="GAR1" s="5"/>
      <c r="GAS1" s="5"/>
      <c r="GAT1" s="5"/>
      <c r="GAU1" s="5"/>
      <c r="GAV1" s="5"/>
      <c r="GAW1" s="5"/>
      <c r="GAX1" s="5"/>
      <c r="GAY1" s="5"/>
      <c r="GAZ1" s="5"/>
      <c r="GBA1" s="5"/>
      <c r="GBB1" s="5"/>
      <c r="GBC1" s="5"/>
      <c r="GBD1" s="5"/>
      <c r="GBE1" s="5"/>
      <c r="GBF1" s="5"/>
      <c r="GBG1" s="5"/>
      <c r="GBH1" s="5"/>
      <c r="GBI1" s="5"/>
      <c r="GBJ1" s="5"/>
      <c r="GBK1" s="5"/>
      <c r="GBL1" s="5"/>
      <c r="GBM1" s="5"/>
      <c r="GBN1" s="5"/>
      <c r="GBO1" s="5"/>
      <c r="GBP1" s="5"/>
      <c r="GBQ1" s="5"/>
      <c r="GBR1" s="5"/>
      <c r="GBS1" s="5"/>
      <c r="GBT1" s="5"/>
      <c r="GBU1" s="5"/>
      <c r="GBV1" s="5"/>
      <c r="GBW1" s="5"/>
      <c r="GBX1" s="5"/>
      <c r="GBY1" s="5"/>
      <c r="GBZ1" s="5"/>
      <c r="GCA1" s="5"/>
      <c r="GCB1" s="5"/>
      <c r="GCC1" s="5"/>
      <c r="GCD1" s="5"/>
      <c r="GCE1" s="5"/>
      <c r="GCF1" s="5"/>
      <c r="GCG1" s="5"/>
      <c r="GCH1" s="5"/>
      <c r="GCI1" s="5"/>
      <c r="GCJ1" s="5"/>
      <c r="GCK1" s="5"/>
      <c r="GCL1" s="5"/>
      <c r="GCM1" s="5"/>
      <c r="GCN1" s="5"/>
      <c r="GCO1" s="5"/>
      <c r="GCP1" s="5"/>
      <c r="GCQ1" s="5"/>
      <c r="GCR1" s="5"/>
      <c r="GCS1" s="5"/>
      <c r="GCT1" s="5"/>
      <c r="GCU1" s="5"/>
      <c r="GCV1" s="5"/>
      <c r="GCW1" s="5"/>
      <c r="GCX1" s="5"/>
      <c r="GCY1" s="5"/>
      <c r="GCZ1" s="5"/>
      <c r="GDA1" s="5"/>
      <c r="GDB1" s="5"/>
      <c r="GDC1" s="5"/>
      <c r="GDD1" s="5"/>
      <c r="GDE1" s="5"/>
      <c r="GDF1" s="5"/>
      <c r="GDG1" s="5"/>
      <c r="GDH1" s="5"/>
      <c r="GDI1" s="5"/>
      <c r="GDJ1" s="5"/>
      <c r="GDK1" s="5"/>
      <c r="GDL1" s="5"/>
      <c r="GDM1" s="5"/>
      <c r="GDN1" s="5"/>
      <c r="GDO1" s="5"/>
      <c r="GDP1" s="5"/>
      <c r="GDQ1" s="5"/>
      <c r="GDR1" s="5"/>
      <c r="GDS1" s="5"/>
      <c r="GDT1" s="5"/>
      <c r="GDU1" s="5"/>
      <c r="GDV1" s="5"/>
      <c r="GDW1" s="5"/>
      <c r="GDX1" s="5"/>
      <c r="GDY1" s="5"/>
      <c r="GDZ1" s="5"/>
      <c r="GEA1" s="5"/>
      <c r="GEB1" s="5"/>
      <c r="GEC1" s="5"/>
      <c r="GED1" s="5"/>
      <c r="GEE1" s="5"/>
      <c r="GEF1" s="5"/>
      <c r="GEG1" s="5"/>
      <c r="GEH1" s="5"/>
      <c r="GEI1" s="5"/>
      <c r="GEJ1" s="5"/>
      <c r="GEK1" s="5"/>
      <c r="GEL1" s="5"/>
      <c r="GEM1" s="5"/>
      <c r="GEN1" s="5"/>
      <c r="GEO1" s="5"/>
      <c r="GEP1" s="5"/>
      <c r="GEQ1" s="5"/>
      <c r="GER1" s="5"/>
      <c r="GES1" s="5"/>
      <c r="GET1" s="5"/>
      <c r="GEU1" s="5"/>
      <c r="GEV1" s="5"/>
      <c r="GEW1" s="5"/>
      <c r="GEX1" s="5"/>
      <c r="GEY1" s="5"/>
      <c r="GEZ1" s="5"/>
      <c r="GFA1" s="5"/>
      <c r="GFB1" s="5"/>
      <c r="GFC1" s="5"/>
      <c r="GFD1" s="5"/>
      <c r="GFE1" s="5"/>
      <c r="GFF1" s="5"/>
      <c r="GFG1" s="5"/>
      <c r="GFH1" s="5"/>
      <c r="GFI1" s="5"/>
      <c r="GFJ1" s="5"/>
      <c r="GFK1" s="5"/>
      <c r="GFL1" s="5"/>
      <c r="GFM1" s="5"/>
      <c r="GFN1" s="5"/>
      <c r="GFO1" s="5"/>
      <c r="GFP1" s="5"/>
      <c r="GFQ1" s="5"/>
      <c r="GFR1" s="5"/>
      <c r="GFS1" s="5"/>
      <c r="GFT1" s="5"/>
      <c r="GFU1" s="5"/>
      <c r="GFV1" s="5"/>
      <c r="GFW1" s="5"/>
      <c r="GFX1" s="5"/>
      <c r="GFY1" s="5"/>
      <c r="GFZ1" s="5"/>
      <c r="GGA1" s="5"/>
      <c r="GGB1" s="5"/>
      <c r="GGC1" s="5"/>
      <c r="GGD1" s="5"/>
      <c r="GGE1" s="5"/>
      <c r="GGF1" s="5"/>
      <c r="GGG1" s="5"/>
      <c r="GGH1" s="5"/>
      <c r="GGI1" s="5"/>
      <c r="GGJ1" s="5"/>
      <c r="GGK1" s="5"/>
      <c r="GGL1" s="5"/>
      <c r="GGM1" s="5"/>
      <c r="GGN1" s="5"/>
      <c r="GGO1" s="5"/>
      <c r="GGP1" s="5"/>
      <c r="GGQ1" s="5"/>
      <c r="GGR1" s="5"/>
      <c r="GGS1" s="5"/>
      <c r="GGT1" s="5"/>
      <c r="GGU1" s="5"/>
      <c r="GGV1" s="5"/>
      <c r="GGW1" s="5"/>
      <c r="GGX1" s="5"/>
      <c r="GGY1" s="5"/>
      <c r="GGZ1" s="5"/>
      <c r="GHA1" s="5"/>
      <c r="GHB1" s="5"/>
      <c r="GHC1" s="5"/>
      <c r="GHD1" s="5"/>
      <c r="GHE1" s="5"/>
      <c r="GHF1" s="5"/>
      <c r="GHG1" s="5"/>
      <c r="GHH1" s="5"/>
      <c r="GHI1" s="5"/>
      <c r="GHJ1" s="5"/>
      <c r="GHK1" s="5"/>
      <c r="GHL1" s="5"/>
      <c r="GHM1" s="5"/>
      <c r="GHN1" s="5"/>
      <c r="GHO1" s="5"/>
      <c r="GHP1" s="5"/>
      <c r="GHQ1" s="5"/>
      <c r="GHR1" s="5"/>
      <c r="GHS1" s="5"/>
      <c r="GHT1" s="5"/>
      <c r="GHU1" s="5"/>
      <c r="GHV1" s="5"/>
      <c r="GHW1" s="5"/>
      <c r="GHX1" s="5"/>
      <c r="GHY1" s="5"/>
      <c r="GHZ1" s="5"/>
      <c r="GIA1" s="5"/>
      <c r="GIB1" s="5"/>
      <c r="GIC1" s="5"/>
      <c r="GID1" s="5"/>
      <c r="GIE1" s="5"/>
      <c r="GIF1" s="5"/>
      <c r="GIG1" s="5"/>
      <c r="GIH1" s="5"/>
      <c r="GII1" s="5"/>
      <c r="GIJ1" s="5"/>
      <c r="GIK1" s="5"/>
      <c r="GIL1" s="5"/>
      <c r="GIM1" s="5"/>
      <c r="GIN1" s="5"/>
      <c r="GIO1" s="5"/>
      <c r="GIP1" s="5"/>
      <c r="GIQ1" s="5"/>
      <c r="GIR1" s="5"/>
      <c r="GIS1" s="5"/>
      <c r="GIT1" s="5"/>
      <c r="GIU1" s="5"/>
      <c r="GIV1" s="5"/>
      <c r="GIW1" s="5"/>
      <c r="GIX1" s="5"/>
      <c r="GIY1" s="5"/>
      <c r="GIZ1" s="5"/>
      <c r="GJA1" s="5"/>
      <c r="GJB1" s="5"/>
      <c r="GJC1" s="5"/>
      <c r="GJD1" s="5"/>
      <c r="GJE1" s="5"/>
      <c r="GJF1" s="5"/>
      <c r="GJG1" s="5"/>
      <c r="GJH1" s="5"/>
      <c r="GJI1" s="5"/>
      <c r="GJJ1" s="5"/>
      <c r="GJK1" s="5"/>
      <c r="GJL1" s="5"/>
      <c r="GJM1" s="5"/>
      <c r="GJN1" s="5"/>
      <c r="GJO1" s="5"/>
      <c r="GJP1" s="5"/>
      <c r="GJQ1" s="5"/>
      <c r="GJR1" s="5"/>
      <c r="GJS1" s="5"/>
      <c r="GJT1" s="5"/>
      <c r="GJU1" s="5"/>
      <c r="GJV1" s="5"/>
      <c r="GJW1" s="5"/>
      <c r="GJX1" s="5"/>
      <c r="GJY1" s="5"/>
      <c r="GJZ1" s="5"/>
      <c r="GKA1" s="5"/>
      <c r="GKB1" s="5"/>
      <c r="GKC1" s="5"/>
      <c r="GKD1" s="5"/>
      <c r="GKE1" s="5"/>
      <c r="GKF1" s="5"/>
      <c r="GKG1" s="5"/>
      <c r="GKH1" s="5"/>
      <c r="GKI1" s="5"/>
      <c r="GKJ1" s="5"/>
      <c r="GKK1" s="5"/>
      <c r="GKL1" s="5"/>
      <c r="GKM1" s="5"/>
      <c r="GKN1" s="5"/>
      <c r="GKO1" s="5"/>
      <c r="GKP1" s="5"/>
      <c r="GKQ1" s="5"/>
      <c r="GKR1" s="5"/>
      <c r="GKS1" s="5"/>
      <c r="GKT1" s="5"/>
      <c r="GKU1" s="5"/>
      <c r="GKV1" s="5"/>
      <c r="GKW1" s="5"/>
      <c r="GKX1" s="5"/>
      <c r="GKY1" s="5"/>
      <c r="GKZ1" s="5"/>
      <c r="GLA1" s="5"/>
      <c r="GLB1" s="5"/>
      <c r="GLC1" s="5"/>
      <c r="GLD1" s="5"/>
      <c r="GLE1" s="5"/>
      <c r="GLF1" s="5"/>
      <c r="GLG1" s="5"/>
      <c r="GLH1" s="5"/>
      <c r="GLI1" s="5"/>
      <c r="GLJ1" s="5"/>
      <c r="GLK1" s="5"/>
      <c r="GLL1" s="5"/>
      <c r="GLM1" s="5"/>
      <c r="GLN1" s="5"/>
      <c r="GLO1" s="5"/>
      <c r="GLP1" s="5"/>
      <c r="GLQ1" s="5"/>
      <c r="GLR1" s="5"/>
      <c r="GLS1" s="5"/>
      <c r="GLT1" s="5"/>
      <c r="GLU1" s="5"/>
      <c r="GLV1" s="5"/>
      <c r="GLW1" s="5"/>
      <c r="GLX1" s="5"/>
      <c r="GLY1" s="5"/>
      <c r="GLZ1" s="5"/>
      <c r="GMA1" s="5"/>
      <c r="GMB1" s="5"/>
      <c r="GMC1" s="5"/>
      <c r="GMD1" s="5"/>
      <c r="GME1" s="5"/>
      <c r="GMF1" s="5"/>
      <c r="GMG1" s="5"/>
      <c r="GMH1" s="5"/>
      <c r="GMI1" s="5"/>
      <c r="GMJ1" s="5"/>
      <c r="GMK1" s="5"/>
      <c r="GML1" s="5"/>
      <c r="GMM1" s="5"/>
      <c r="GMN1" s="5"/>
      <c r="GMO1" s="5"/>
      <c r="GMP1" s="5"/>
      <c r="GMQ1" s="5"/>
      <c r="GMR1" s="5"/>
      <c r="GMS1" s="5"/>
      <c r="GMT1" s="5"/>
      <c r="GMU1" s="5"/>
      <c r="GMV1" s="5"/>
      <c r="GMW1" s="5"/>
      <c r="GMX1" s="5"/>
      <c r="GMY1" s="5"/>
      <c r="GMZ1" s="5"/>
      <c r="GNA1" s="5"/>
      <c r="GNB1" s="5"/>
      <c r="GNC1" s="5"/>
      <c r="GND1" s="5"/>
      <c r="GNE1" s="5"/>
      <c r="GNF1" s="5"/>
      <c r="GNG1" s="5"/>
      <c r="GNH1" s="5"/>
      <c r="GNI1" s="5"/>
      <c r="GNJ1" s="5"/>
      <c r="GNK1" s="5"/>
      <c r="GNL1" s="5"/>
      <c r="GNM1" s="5"/>
      <c r="GNN1" s="5"/>
      <c r="GNO1" s="5"/>
      <c r="GNP1" s="5"/>
      <c r="GNQ1" s="5"/>
      <c r="GNR1" s="5"/>
      <c r="GNS1" s="5"/>
      <c r="GNT1" s="5"/>
      <c r="GNU1" s="5"/>
      <c r="GNV1" s="5"/>
      <c r="GNW1" s="5"/>
      <c r="GNX1" s="5"/>
      <c r="GNY1" s="5"/>
      <c r="GNZ1" s="5"/>
      <c r="GOA1" s="5"/>
      <c r="GOB1" s="5"/>
      <c r="GOC1" s="5"/>
      <c r="GOD1" s="5"/>
      <c r="GOE1" s="5"/>
      <c r="GOF1" s="5"/>
      <c r="GOG1" s="5"/>
      <c r="GOH1" s="5"/>
      <c r="GOI1" s="5"/>
      <c r="GOJ1" s="5"/>
      <c r="GOK1" s="5"/>
      <c r="GOL1" s="5"/>
      <c r="GOM1" s="5"/>
      <c r="GON1" s="5"/>
      <c r="GOO1" s="5"/>
      <c r="GOP1" s="5"/>
      <c r="GOQ1" s="5"/>
      <c r="GOR1" s="5"/>
      <c r="GOS1" s="5"/>
      <c r="GOT1" s="5"/>
      <c r="GOU1" s="5"/>
      <c r="GOV1" s="5"/>
      <c r="GOW1" s="5"/>
      <c r="GOX1" s="5"/>
      <c r="GOY1" s="5"/>
      <c r="GOZ1" s="5"/>
      <c r="GPA1" s="5"/>
      <c r="GPB1" s="5"/>
      <c r="GPC1" s="5"/>
      <c r="GPD1" s="5"/>
      <c r="GPE1" s="5"/>
      <c r="GPF1" s="5"/>
      <c r="GPG1" s="5"/>
      <c r="GPH1" s="5"/>
      <c r="GPI1" s="5"/>
      <c r="GPJ1" s="5"/>
      <c r="GPK1" s="5"/>
      <c r="GPL1" s="5"/>
      <c r="GPM1" s="5"/>
      <c r="GPN1" s="5"/>
      <c r="GPO1" s="5"/>
      <c r="GPP1" s="5"/>
      <c r="GPQ1" s="5"/>
      <c r="GPR1" s="5"/>
      <c r="GPS1" s="5"/>
      <c r="GPT1" s="5"/>
      <c r="GPU1" s="5"/>
      <c r="GPV1" s="5"/>
      <c r="GPW1" s="5"/>
      <c r="GPX1" s="5"/>
      <c r="GPY1" s="5"/>
      <c r="GPZ1" s="5"/>
      <c r="GQA1" s="5"/>
      <c r="GQB1" s="5"/>
      <c r="GQC1" s="5"/>
      <c r="GQD1" s="5"/>
      <c r="GQE1" s="5"/>
      <c r="GQF1" s="5"/>
      <c r="GQG1" s="5"/>
      <c r="GQH1" s="5"/>
      <c r="GQI1" s="5"/>
      <c r="GQJ1" s="5"/>
      <c r="GQK1" s="5"/>
      <c r="GQL1" s="5"/>
      <c r="GQM1" s="5"/>
      <c r="GQN1" s="5"/>
      <c r="GQO1" s="5"/>
      <c r="GQP1" s="5"/>
      <c r="GQQ1" s="5"/>
      <c r="GQR1" s="5"/>
      <c r="GQS1" s="5"/>
      <c r="GQT1" s="5"/>
      <c r="GQU1" s="5"/>
      <c r="GQV1" s="5"/>
      <c r="GQW1" s="5"/>
      <c r="GQX1" s="5"/>
      <c r="GQY1" s="5"/>
      <c r="GQZ1" s="5"/>
      <c r="GRA1" s="5"/>
      <c r="GRB1" s="5"/>
      <c r="GRC1" s="5"/>
      <c r="GRD1" s="5"/>
      <c r="GRE1" s="5"/>
      <c r="GRF1" s="5"/>
      <c r="GRG1" s="5"/>
      <c r="GRH1" s="5"/>
      <c r="GRI1" s="5"/>
      <c r="GRJ1" s="5"/>
      <c r="GRK1" s="5"/>
      <c r="GRL1" s="5"/>
      <c r="GRM1" s="5"/>
      <c r="GRN1" s="5"/>
      <c r="GRO1" s="5"/>
      <c r="GRP1" s="5"/>
      <c r="GRQ1" s="5"/>
      <c r="GRR1" s="5"/>
      <c r="GRS1" s="5"/>
      <c r="GRT1" s="5"/>
      <c r="GRU1" s="5"/>
      <c r="GRV1" s="5"/>
      <c r="GRW1" s="5"/>
      <c r="GRX1" s="5"/>
      <c r="GRY1" s="5"/>
      <c r="GRZ1" s="5"/>
      <c r="GSA1" s="5"/>
      <c r="GSB1" s="5"/>
      <c r="GSC1" s="5"/>
      <c r="GSD1" s="5"/>
      <c r="GSE1" s="5"/>
      <c r="GSF1" s="5"/>
      <c r="GSG1" s="5"/>
      <c r="GSH1" s="5"/>
      <c r="GSI1" s="5"/>
      <c r="GSJ1" s="5"/>
      <c r="GSK1" s="5"/>
      <c r="GSL1" s="5"/>
      <c r="GSM1" s="5"/>
      <c r="GSN1" s="5"/>
      <c r="GSO1" s="5"/>
      <c r="GSP1" s="5"/>
      <c r="GSQ1" s="5"/>
      <c r="GSR1" s="5"/>
      <c r="GSS1" s="5"/>
      <c r="GST1" s="5"/>
      <c r="GSU1" s="5"/>
      <c r="GSV1" s="5"/>
      <c r="GSW1" s="5"/>
      <c r="GSX1" s="5"/>
      <c r="GSY1" s="5"/>
      <c r="GSZ1" s="5"/>
      <c r="GTA1" s="5"/>
      <c r="GTB1" s="5"/>
      <c r="GTC1" s="5"/>
      <c r="GTD1" s="5"/>
      <c r="GTE1" s="5"/>
      <c r="GTF1" s="5"/>
      <c r="GTG1" s="5"/>
      <c r="GTH1" s="5"/>
      <c r="GTI1" s="5"/>
      <c r="GTJ1" s="5"/>
      <c r="GTK1" s="5"/>
      <c r="GTL1" s="5"/>
      <c r="GTM1" s="5"/>
      <c r="GTN1" s="5"/>
      <c r="GTO1" s="5"/>
      <c r="GTP1" s="5"/>
      <c r="GTQ1" s="5"/>
      <c r="GTR1" s="5"/>
      <c r="GTS1" s="5"/>
      <c r="GTT1" s="5"/>
      <c r="GTU1" s="5"/>
      <c r="GTV1" s="5"/>
      <c r="GTW1" s="5"/>
      <c r="GTX1" s="5"/>
      <c r="GTY1" s="5"/>
      <c r="GTZ1" s="5"/>
      <c r="GUA1" s="5"/>
      <c r="GUB1" s="5"/>
      <c r="GUC1" s="5"/>
      <c r="GUD1" s="5"/>
      <c r="GUE1" s="5"/>
      <c r="GUF1" s="5"/>
      <c r="GUG1" s="5"/>
      <c r="GUH1" s="5"/>
      <c r="GUI1" s="5"/>
      <c r="GUJ1" s="5"/>
      <c r="GUK1" s="5"/>
      <c r="GUL1" s="5"/>
      <c r="GUM1" s="5"/>
      <c r="GUN1" s="5"/>
      <c r="GUO1" s="5"/>
      <c r="GUP1" s="5"/>
      <c r="GUQ1" s="5"/>
      <c r="GUR1" s="5"/>
      <c r="GUS1" s="5"/>
      <c r="GUT1" s="5"/>
      <c r="GUU1" s="5"/>
      <c r="GUV1" s="5"/>
      <c r="GUW1" s="5"/>
      <c r="GUX1" s="5"/>
      <c r="GUY1" s="5"/>
      <c r="GUZ1" s="5"/>
      <c r="GVA1" s="5"/>
      <c r="GVB1" s="5"/>
      <c r="GVC1" s="5"/>
      <c r="GVD1" s="5"/>
      <c r="GVE1" s="5"/>
      <c r="GVF1" s="5"/>
      <c r="GVG1" s="5"/>
      <c r="GVH1" s="5"/>
      <c r="GVI1" s="5"/>
      <c r="GVJ1" s="5"/>
      <c r="GVK1" s="5"/>
      <c r="GVL1" s="5"/>
      <c r="GVM1" s="5"/>
      <c r="GVN1" s="5"/>
      <c r="GVO1" s="5"/>
      <c r="GVP1" s="5"/>
      <c r="GVQ1" s="5"/>
      <c r="GVR1" s="5"/>
      <c r="GVS1" s="5"/>
      <c r="GVT1" s="5"/>
      <c r="GVU1" s="5"/>
      <c r="GVV1" s="5"/>
      <c r="GVW1" s="5"/>
      <c r="GVX1" s="5"/>
      <c r="GVY1" s="5"/>
      <c r="GVZ1" s="5"/>
      <c r="GWA1" s="5"/>
      <c r="GWB1" s="5"/>
      <c r="GWC1" s="5"/>
      <c r="GWD1" s="5"/>
      <c r="GWE1" s="5"/>
      <c r="GWF1" s="5"/>
      <c r="GWG1" s="5"/>
      <c r="GWH1" s="5"/>
      <c r="GWI1" s="5"/>
      <c r="GWJ1" s="5"/>
      <c r="GWK1" s="5"/>
      <c r="GWL1" s="5"/>
      <c r="GWM1" s="5"/>
      <c r="GWN1" s="5"/>
      <c r="GWO1" s="5"/>
      <c r="GWP1" s="5"/>
      <c r="GWQ1" s="5"/>
      <c r="GWR1" s="5"/>
      <c r="GWS1" s="5"/>
      <c r="GWT1" s="5"/>
      <c r="GWU1" s="5"/>
      <c r="GWV1" s="5"/>
      <c r="GWW1" s="5"/>
      <c r="GWX1" s="5"/>
      <c r="GWY1" s="5"/>
      <c r="GWZ1" s="5"/>
      <c r="GXA1" s="5"/>
      <c r="GXB1" s="5"/>
      <c r="GXC1" s="5"/>
      <c r="GXD1" s="5"/>
      <c r="GXE1" s="5"/>
      <c r="GXF1" s="5"/>
      <c r="GXG1" s="5"/>
      <c r="GXH1" s="5"/>
      <c r="GXI1" s="5"/>
      <c r="GXJ1" s="5"/>
      <c r="GXK1" s="5"/>
      <c r="GXL1" s="5"/>
      <c r="GXM1" s="5"/>
      <c r="GXN1" s="5"/>
      <c r="GXO1" s="5"/>
      <c r="GXP1" s="5"/>
      <c r="GXQ1" s="5"/>
      <c r="GXR1" s="5"/>
      <c r="GXS1" s="5"/>
      <c r="GXT1" s="5"/>
      <c r="GXU1" s="5"/>
      <c r="GXV1" s="5"/>
      <c r="GXW1" s="5"/>
      <c r="GXX1" s="5"/>
      <c r="GXY1" s="5"/>
      <c r="GXZ1" s="5"/>
      <c r="GYA1" s="5"/>
      <c r="GYB1" s="5"/>
      <c r="GYC1" s="5"/>
      <c r="GYD1" s="5"/>
      <c r="GYE1" s="5"/>
      <c r="GYF1" s="5"/>
      <c r="GYG1" s="5"/>
      <c r="GYH1" s="5"/>
      <c r="GYI1" s="5"/>
      <c r="GYJ1" s="5"/>
      <c r="GYK1" s="5"/>
      <c r="GYL1" s="5"/>
      <c r="GYM1" s="5"/>
      <c r="GYN1" s="5"/>
      <c r="GYO1" s="5"/>
      <c r="GYP1" s="5"/>
      <c r="GYQ1" s="5"/>
      <c r="GYR1" s="5"/>
      <c r="GYS1" s="5"/>
      <c r="GYT1" s="5"/>
      <c r="GYU1" s="5"/>
      <c r="GYV1" s="5"/>
      <c r="GYW1" s="5"/>
      <c r="GYX1" s="5"/>
      <c r="GYY1" s="5"/>
      <c r="GYZ1" s="5"/>
      <c r="GZA1" s="5"/>
      <c r="GZB1" s="5"/>
      <c r="GZC1" s="5"/>
      <c r="GZD1" s="5"/>
      <c r="GZE1" s="5"/>
      <c r="GZF1" s="5"/>
      <c r="GZG1" s="5"/>
      <c r="GZH1" s="5"/>
      <c r="GZI1" s="5"/>
      <c r="GZJ1" s="5"/>
      <c r="GZK1" s="5"/>
      <c r="GZL1" s="5"/>
      <c r="GZM1" s="5"/>
      <c r="GZN1" s="5"/>
      <c r="GZO1" s="5"/>
      <c r="GZP1" s="5"/>
      <c r="GZQ1" s="5"/>
      <c r="GZR1" s="5"/>
      <c r="GZS1" s="5"/>
      <c r="GZT1" s="5"/>
      <c r="GZU1" s="5"/>
      <c r="GZV1" s="5"/>
      <c r="GZW1" s="5"/>
      <c r="GZX1" s="5"/>
      <c r="GZY1" s="5"/>
      <c r="GZZ1" s="5"/>
      <c r="HAA1" s="5"/>
      <c r="HAB1" s="5"/>
      <c r="HAC1" s="5"/>
      <c r="HAD1" s="5"/>
      <c r="HAE1" s="5"/>
      <c r="HAF1" s="5"/>
      <c r="HAG1" s="5"/>
      <c r="HAH1" s="5"/>
      <c r="HAI1" s="5"/>
      <c r="HAJ1" s="5"/>
      <c r="HAK1" s="5"/>
      <c r="HAL1" s="5"/>
      <c r="HAM1" s="5"/>
      <c r="HAN1" s="5"/>
      <c r="HAO1" s="5"/>
      <c r="HAP1" s="5"/>
      <c r="HAQ1" s="5"/>
      <c r="HAR1" s="5"/>
      <c r="HAS1" s="5"/>
      <c r="HAT1" s="5"/>
      <c r="HAU1" s="5"/>
      <c r="HAV1" s="5"/>
      <c r="HAW1" s="5"/>
      <c r="HAX1" s="5"/>
      <c r="HAY1" s="5"/>
      <c r="HAZ1" s="5"/>
      <c r="HBA1" s="5"/>
      <c r="HBB1" s="5"/>
      <c r="HBC1" s="5"/>
      <c r="HBD1" s="5"/>
      <c r="HBE1" s="5"/>
      <c r="HBF1" s="5"/>
      <c r="HBG1" s="5"/>
      <c r="HBH1" s="5"/>
      <c r="HBI1" s="5"/>
      <c r="HBJ1" s="5"/>
      <c r="HBK1" s="5"/>
      <c r="HBL1" s="5"/>
      <c r="HBM1" s="5"/>
      <c r="HBN1" s="5"/>
      <c r="HBO1" s="5"/>
      <c r="HBP1" s="5"/>
      <c r="HBQ1" s="5"/>
      <c r="HBR1" s="5"/>
      <c r="HBS1" s="5"/>
      <c r="HBT1" s="5"/>
      <c r="HBU1" s="5"/>
      <c r="HBV1" s="5"/>
      <c r="HBW1" s="5"/>
      <c r="HBX1" s="5"/>
      <c r="HBY1" s="5"/>
      <c r="HBZ1" s="5"/>
      <c r="HCA1" s="5"/>
      <c r="HCB1" s="5"/>
      <c r="HCC1" s="5"/>
      <c r="HCD1" s="5"/>
      <c r="HCE1" s="5"/>
      <c r="HCF1" s="5"/>
      <c r="HCG1" s="5"/>
      <c r="HCH1" s="5"/>
      <c r="HCI1" s="5"/>
      <c r="HCJ1" s="5"/>
      <c r="HCK1" s="5"/>
      <c r="HCL1" s="5"/>
      <c r="HCM1" s="5"/>
      <c r="HCN1" s="5"/>
      <c r="HCO1" s="5"/>
      <c r="HCP1" s="5"/>
      <c r="HCQ1" s="5"/>
      <c r="HCR1" s="5"/>
      <c r="HCS1" s="5"/>
      <c r="HCT1" s="5"/>
      <c r="HCU1" s="5"/>
      <c r="HCV1" s="5"/>
      <c r="HCW1" s="5"/>
      <c r="HCX1" s="5"/>
      <c r="HCY1" s="5"/>
      <c r="HCZ1" s="5"/>
      <c r="HDA1" s="5"/>
      <c r="HDB1" s="5"/>
      <c r="HDC1" s="5"/>
      <c r="HDD1" s="5"/>
      <c r="HDE1" s="5"/>
      <c r="HDF1" s="5"/>
      <c r="HDG1" s="5"/>
      <c r="HDH1" s="5"/>
      <c r="HDI1" s="5"/>
      <c r="HDJ1" s="5"/>
      <c r="HDK1" s="5"/>
      <c r="HDL1" s="5"/>
      <c r="HDM1" s="5"/>
      <c r="HDN1" s="5"/>
      <c r="HDO1" s="5"/>
      <c r="HDP1" s="5"/>
      <c r="HDQ1" s="5"/>
      <c r="HDR1" s="5"/>
      <c r="HDS1" s="5"/>
      <c r="HDT1" s="5"/>
      <c r="HDU1" s="5"/>
      <c r="HDV1" s="5"/>
      <c r="HDW1" s="5"/>
      <c r="HDX1" s="5"/>
      <c r="HDY1" s="5"/>
      <c r="HDZ1" s="5"/>
      <c r="HEA1" s="5"/>
      <c r="HEB1" s="5"/>
      <c r="HEC1" s="5"/>
      <c r="HED1" s="5"/>
      <c r="HEE1" s="5"/>
      <c r="HEF1" s="5"/>
      <c r="HEG1" s="5"/>
      <c r="HEH1" s="5"/>
      <c r="HEI1" s="5"/>
      <c r="HEJ1" s="5"/>
      <c r="HEK1" s="5"/>
      <c r="HEL1" s="5"/>
      <c r="HEM1" s="5"/>
      <c r="HEN1" s="5"/>
      <c r="HEO1" s="5"/>
      <c r="HEP1" s="5"/>
      <c r="HEQ1" s="5"/>
      <c r="HER1" s="5"/>
      <c r="HES1" s="5"/>
      <c r="HET1" s="5"/>
      <c r="HEU1" s="5"/>
      <c r="HEV1" s="5"/>
      <c r="HEW1" s="5"/>
      <c r="HEX1" s="5"/>
      <c r="HEY1" s="5"/>
      <c r="HEZ1" s="5"/>
      <c r="HFA1" s="5"/>
      <c r="HFB1" s="5"/>
      <c r="HFC1" s="5"/>
      <c r="HFD1" s="5"/>
      <c r="HFE1" s="5"/>
      <c r="HFF1" s="5"/>
      <c r="HFG1" s="5"/>
      <c r="HFH1" s="5"/>
      <c r="HFI1" s="5"/>
      <c r="HFJ1" s="5"/>
      <c r="HFK1" s="5"/>
      <c r="HFL1" s="5"/>
      <c r="HFM1" s="5"/>
      <c r="HFN1" s="5"/>
      <c r="HFO1" s="5"/>
      <c r="HFP1" s="5"/>
      <c r="HFQ1" s="5"/>
      <c r="HFR1" s="5"/>
      <c r="HFS1" s="5"/>
      <c r="HFT1" s="5"/>
      <c r="HFU1" s="5"/>
      <c r="HFV1" s="5"/>
      <c r="HFW1" s="5"/>
      <c r="HFX1" s="5"/>
      <c r="HFY1" s="5"/>
      <c r="HFZ1" s="5"/>
      <c r="HGA1" s="5"/>
      <c r="HGB1" s="5"/>
      <c r="HGC1" s="5"/>
      <c r="HGD1" s="5"/>
      <c r="HGE1" s="5"/>
      <c r="HGF1" s="5"/>
      <c r="HGG1" s="5"/>
      <c r="HGH1" s="5"/>
      <c r="HGI1" s="5"/>
      <c r="HGJ1" s="5"/>
      <c r="HGK1" s="5"/>
      <c r="HGL1" s="5"/>
      <c r="HGM1" s="5"/>
      <c r="HGN1" s="5"/>
      <c r="HGO1" s="5"/>
      <c r="HGP1" s="5"/>
      <c r="HGQ1" s="5"/>
      <c r="HGR1" s="5"/>
      <c r="HGS1" s="5"/>
      <c r="HGT1" s="5"/>
      <c r="HGU1" s="5"/>
      <c r="HGV1" s="5"/>
      <c r="HGW1" s="5"/>
      <c r="HGX1" s="5"/>
      <c r="HGY1" s="5"/>
      <c r="HGZ1" s="5"/>
      <c r="HHA1" s="5"/>
      <c r="HHB1" s="5"/>
      <c r="HHC1" s="5"/>
      <c r="HHD1" s="5"/>
      <c r="HHE1" s="5"/>
      <c r="HHF1" s="5"/>
      <c r="HHG1" s="5"/>
      <c r="HHH1" s="5"/>
      <c r="HHI1" s="5"/>
      <c r="HHJ1" s="5"/>
      <c r="HHK1" s="5"/>
      <c r="HHL1" s="5"/>
      <c r="HHM1" s="5"/>
      <c r="HHN1" s="5"/>
      <c r="HHO1" s="5"/>
      <c r="HHP1" s="5"/>
      <c r="HHQ1" s="5"/>
      <c r="HHR1" s="5"/>
      <c r="HHS1" s="5"/>
      <c r="HHT1" s="5"/>
      <c r="HHU1" s="5"/>
      <c r="HHV1" s="5"/>
      <c r="HHW1" s="5"/>
      <c r="HHX1" s="5"/>
      <c r="HHY1" s="5"/>
      <c r="HHZ1" s="5"/>
      <c r="HIA1" s="5"/>
      <c r="HIB1" s="5"/>
      <c r="HIC1" s="5"/>
      <c r="HID1" s="5"/>
      <c r="HIE1" s="5"/>
      <c r="HIF1" s="5"/>
      <c r="HIG1" s="5"/>
      <c r="HIH1" s="5"/>
      <c r="HII1" s="5"/>
      <c r="HIJ1" s="5"/>
      <c r="HIK1" s="5"/>
      <c r="HIL1" s="5"/>
      <c r="HIM1" s="5"/>
      <c r="HIN1" s="5"/>
      <c r="HIO1" s="5"/>
      <c r="HIP1" s="5"/>
      <c r="HIQ1" s="5"/>
      <c r="HIR1" s="5"/>
      <c r="HIS1" s="5"/>
      <c r="HIT1" s="5"/>
      <c r="HIU1" s="5"/>
      <c r="HIV1" s="5"/>
      <c r="HIW1" s="5"/>
      <c r="HIX1" s="5"/>
      <c r="HIY1" s="5"/>
      <c r="HIZ1" s="5"/>
      <c r="HJA1" s="5"/>
      <c r="HJB1" s="5"/>
      <c r="HJC1" s="5"/>
      <c r="HJD1" s="5"/>
      <c r="HJE1" s="5"/>
      <c r="HJF1" s="5"/>
      <c r="HJG1" s="5"/>
      <c r="HJH1" s="5"/>
      <c r="HJI1" s="5"/>
      <c r="HJJ1" s="5"/>
      <c r="HJK1" s="5"/>
      <c r="HJL1" s="5"/>
      <c r="HJM1" s="5"/>
      <c r="HJN1" s="5"/>
      <c r="HJO1" s="5"/>
      <c r="HJP1" s="5"/>
      <c r="HJQ1" s="5"/>
      <c r="HJR1" s="5"/>
      <c r="HJS1" s="5"/>
      <c r="HJT1" s="5"/>
      <c r="HJU1" s="5"/>
      <c r="HJV1" s="5"/>
      <c r="HJW1" s="5"/>
      <c r="HJX1" s="5"/>
      <c r="HJY1" s="5"/>
      <c r="HJZ1" s="5"/>
      <c r="HKA1" s="5"/>
      <c r="HKB1" s="5"/>
      <c r="HKC1" s="5"/>
      <c r="HKD1" s="5"/>
      <c r="HKE1" s="5"/>
      <c r="HKF1" s="5"/>
      <c r="HKG1" s="5"/>
      <c r="HKH1" s="5"/>
      <c r="HKI1" s="5"/>
      <c r="HKJ1" s="5"/>
      <c r="HKK1" s="5"/>
      <c r="HKL1" s="5"/>
      <c r="HKM1" s="5"/>
      <c r="HKN1" s="5"/>
      <c r="HKO1" s="5"/>
      <c r="HKP1" s="5"/>
      <c r="HKQ1" s="5"/>
      <c r="HKR1" s="5"/>
      <c r="HKS1" s="5"/>
      <c r="HKT1" s="5"/>
      <c r="HKU1" s="5"/>
      <c r="HKV1" s="5"/>
      <c r="HKW1" s="5"/>
      <c r="HKX1" s="5"/>
      <c r="HKY1" s="5"/>
      <c r="HKZ1" s="5"/>
      <c r="HLA1" s="5"/>
      <c r="HLB1" s="5"/>
      <c r="HLC1" s="5"/>
      <c r="HLD1" s="5"/>
      <c r="HLE1" s="5"/>
      <c r="HLF1" s="5"/>
      <c r="HLG1" s="5"/>
      <c r="HLH1" s="5"/>
      <c r="HLI1" s="5"/>
      <c r="HLJ1" s="5"/>
      <c r="HLK1" s="5"/>
      <c r="HLL1" s="5"/>
      <c r="HLM1" s="5"/>
      <c r="HLN1" s="5"/>
      <c r="HLO1" s="5"/>
      <c r="HLP1" s="5"/>
      <c r="HLQ1" s="5"/>
      <c r="HLR1" s="5"/>
      <c r="HLS1" s="5"/>
      <c r="HLT1" s="5"/>
      <c r="HLU1" s="5"/>
      <c r="HLV1" s="5"/>
      <c r="HLW1" s="5"/>
      <c r="HLX1" s="5"/>
      <c r="HLY1" s="5"/>
      <c r="HLZ1" s="5"/>
      <c r="HMA1" s="5"/>
      <c r="HMB1" s="5"/>
      <c r="HMC1" s="5"/>
      <c r="HMD1" s="5"/>
      <c r="HME1" s="5"/>
      <c r="HMF1" s="5"/>
      <c r="HMG1" s="5"/>
      <c r="HMH1" s="5"/>
      <c r="HMI1" s="5"/>
      <c r="HMJ1" s="5"/>
      <c r="HMK1" s="5"/>
      <c r="HML1" s="5"/>
      <c r="HMM1" s="5"/>
      <c r="HMN1" s="5"/>
      <c r="HMO1" s="5"/>
      <c r="HMP1" s="5"/>
      <c r="HMQ1" s="5"/>
      <c r="HMR1" s="5"/>
      <c r="HMS1" s="5"/>
      <c r="HMT1" s="5"/>
      <c r="HMU1" s="5"/>
      <c r="HMV1" s="5"/>
      <c r="HMW1" s="5"/>
      <c r="HMX1" s="5"/>
      <c r="HMY1" s="5"/>
      <c r="HMZ1" s="5"/>
      <c r="HNA1" s="5"/>
      <c r="HNB1" s="5"/>
      <c r="HNC1" s="5"/>
      <c r="HND1" s="5"/>
      <c r="HNE1" s="5"/>
      <c r="HNF1" s="5"/>
      <c r="HNG1" s="5"/>
      <c r="HNH1" s="5"/>
      <c r="HNI1" s="5"/>
      <c r="HNJ1" s="5"/>
      <c r="HNK1" s="5"/>
      <c r="HNL1" s="5"/>
      <c r="HNM1" s="5"/>
      <c r="HNN1" s="5"/>
      <c r="HNO1" s="5"/>
      <c r="HNP1" s="5"/>
      <c r="HNQ1" s="5"/>
      <c r="HNR1" s="5"/>
      <c r="HNS1" s="5"/>
      <c r="HNT1" s="5"/>
      <c r="HNU1" s="5"/>
      <c r="HNV1" s="5"/>
      <c r="HNW1" s="5"/>
      <c r="HNX1" s="5"/>
      <c r="HNY1" s="5"/>
      <c r="HNZ1" s="5"/>
      <c r="HOA1" s="5"/>
      <c r="HOB1" s="5"/>
      <c r="HOC1" s="5"/>
      <c r="HOD1" s="5"/>
      <c r="HOE1" s="5"/>
      <c r="HOF1" s="5"/>
      <c r="HOG1" s="5"/>
      <c r="HOH1" s="5"/>
      <c r="HOI1" s="5"/>
      <c r="HOJ1" s="5"/>
      <c r="HOK1" s="5"/>
      <c r="HOL1" s="5"/>
      <c r="HOM1" s="5"/>
      <c r="HON1" s="5"/>
      <c r="HOO1" s="5"/>
      <c r="HOP1" s="5"/>
      <c r="HOQ1" s="5"/>
      <c r="HOR1" s="5"/>
      <c r="HOS1" s="5"/>
      <c r="HOT1" s="5"/>
      <c r="HOU1" s="5"/>
      <c r="HOV1" s="5"/>
      <c r="HOW1" s="5"/>
      <c r="HOX1" s="5"/>
      <c r="HOY1" s="5"/>
      <c r="HOZ1" s="5"/>
      <c r="HPA1" s="5"/>
      <c r="HPB1" s="5"/>
      <c r="HPC1" s="5"/>
      <c r="HPD1" s="5"/>
      <c r="HPE1" s="5"/>
      <c r="HPF1" s="5"/>
      <c r="HPG1" s="5"/>
      <c r="HPH1" s="5"/>
      <c r="HPI1" s="5"/>
      <c r="HPJ1" s="5"/>
      <c r="HPK1" s="5"/>
      <c r="HPL1" s="5"/>
      <c r="HPM1" s="5"/>
      <c r="HPN1" s="5"/>
      <c r="HPO1" s="5"/>
      <c r="HPP1" s="5"/>
      <c r="HPQ1" s="5"/>
      <c r="HPR1" s="5"/>
      <c r="HPS1" s="5"/>
      <c r="HPT1" s="5"/>
      <c r="HPU1" s="5"/>
      <c r="HPV1" s="5"/>
      <c r="HPW1" s="5"/>
      <c r="HPX1" s="5"/>
      <c r="HPY1" s="5"/>
      <c r="HPZ1" s="5"/>
      <c r="HQA1" s="5"/>
      <c r="HQB1" s="5"/>
      <c r="HQC1" s="5"/>
      <c r="HQD1" s="5"/>
      <c r="HQE1" s="5"/>
      <c r="HQF1" s="5"/>
      <c r="HQG1" s="5"/>
      <c r="HQH1" s="5"/>
      <c r="HQI1" s="5"/>
      <c r="HQJ1" s="5"/>
      <c r="HQK1" s="5"/>
      <c r="HQL1" s="5"/>
      <c r="HQM1" s="5"/>
      <c r="HQN1" s="5"/>
      <c r="HQO1" s="5"/>
      <c r="HQP1" s="5"/>
      <c r="HQQ1" s="5"/>
      <c r="HQR1" s="5"/>
      <c r="HQS1" s="5"/>
      <c r="HQT1" s="5"/>
      <c r="HQU1" s="5"/>
      <c r="HQV1" s="5"/>
      <c r="HQW1" s="5"/>
      <c r="HQX1" s="5"/>
      <c r="HQY1" s="5"/>
      <c r="HQZ1" s="5"/>
      <c r="HRA1" s="5"/>
      <c r="HRB1" s="5"/>
      <c r="HRC1" s="5"/>
      <c r="HRD1" s="5"/>
      <c r="HRE1" s="5"/>
      <c r="HRF1" s="5"/>
      <c r="HRG1" s="5"/>
      <c r="HRH1" s="5"/>
      <c r="HRI1" s="5"/>
      <c r="HRJ1" s="5"/>
      <c r="HRK1" s="5"/>
      <c r="HRL1" s="5"/>
      <c r="HRM1" s="5"/>
      <c r="HRN1" s="5"/>
      <c r="HRO1" s="5"/>
      <c r="HRP1" s="5"/>
      <c r="HRQ1" s="5"/>
      <c r="HRR1" s="5"/>
      <c r="HRS1" s="5"/>
      <c r="HRT1" s="5"/>
      <c r="HRU1" s="5"/>
      <c r="HRV1" s="5"/>
      <c r="HRW1" s="5"/>
      <c r="HRX1" s="5"/>
      <c r="HRY1" s="5"/>
      <c r="HRZ1" s="5"/>
      <c r="HSA1" s="5"/>
      <c r="HSB1" s="5"/>
      <c r="HSC1" s="5"/>
      <c r="HSD1" s="5"/>
      <c r="HSE1" s="5"/>
      <c r="HSF1" s="5"/>
      <c r="HSG1" s="5"/>
      <c r="HSH1" s="5"/>
      <c r="HSI1" s="5"/>
      <c r="HSJ1" s="5"/>
      <c r="HSK1" s="5"/>
      <c r="HSL1" s="5"/>
      <c r="HSM1" s="5"/>
      <c r="HSN1" s="5"/>
      <c r="HSO1" s="5"/>
      <c r="HSP1" s="5"/>
      <c r="HSQ1" s="5"/>
      <c r="HSR1" s="5"/>
      <c r="HSS1" s="5"/>
      <c r="HST1" s="5"/>
      <c r="HSU1" s="5"/>
      <c r="HSV1" s="5"/>
      <c r="HSW1" s="5"/>
      <c r="HSX1" s="5"/>
      <c r="HSY1" s="5"/>
      <c r="HSZ1" s="5"/>
      <c r="HTA1" s="5"/>
      <c r="HTB1" s="5"/>
      <c r="HTC1" s="5"/>
      <c r="HTD1" s="5"/>
      <c r="HTE1" s="5"/>
      <c r="HTF1" s="5"/>
      <c r="HTG1" s="5"/>
      <c r="HTH1" s="5"/>
      <c r="HTI1" s="5"/>
      <c r="HTJ1" s="5"/>
      <c r="HTK1" s="5"/>
      <c r="HTL1" s="5"/>
      <c r="HTM1" s="5"/>
      <c r="HTN1" s="5"/>
      <c r="HTO1" s="5"/>
      <c r="HTP1" s="5"/>
      <c r="HTQ1" s="5"/>
      <c r="HTR1" s="5"/>
      <c r="HTS1" s="5"/>
      <c r="HTT1" s="5"/>
      <c r="HTU1" s="5"/>
      <c r="HTV1" s="5"/>
      <c r="HTW1" s="5"/>
      <c r="HTX1" s="5"/>
      <c r="HTY1" s="5"/>
      <c r="HTZ1" s="5"/>
      <c r="HUA1" s="5"/>
      <c r="HUB1" s="5"/>
      <c r="HUC1" s="5"/>
      <c r="HUD1" s="5"/>
      <c r="HUE1" s="5"/>
      <c r="HUF1" s="5"/>
      <c r="HUG1" s="5"/>
      <c r="HUH1" s="5"/>
      <c r="HUI1" s="5"/>
      <c r="HUJ1" s="5"/>
      <c r="HUK1" s="5"/>
      <c r="HUL1" s="5"/>
      <c r="HUM1" s="5"/>
      <c r="HUN1" s="5"/>
      <c r="HUO1" s="5"/>
      <c r="HUP1" s="5"/>
      <c r="HUQ1" s="5"/>
      <c r="HUR1" s="5"/>
      <c r="HUS1" s="5"/>
      <c r="HUT1" s="5"/>
      <c r="HUU1" s="5"/>
      <c r="HUV1" s="5"/>
      <c r="HUW1" s="5"/>
      <c r="HUX1" s="5"/>
      <c r="HUY1" s="5"/>
      <c r="HUZ1" s="5"/>
      <c r="HVA1" s="5"/>
      <c r="HVB1" s="5"/>
      <c r="HVC1" s="5"/>
      <c r="HVD1" s="5"/>
      <c r="HVE1" s="5"/>
      <c r="HVF1" s="5"/>
      <c r="HVG1" s="5"/>
      <c r="HVH1" s="5"/>
      <c r="HVI1" s="5"/>
      <c r="HVJ1" s="5"/>
      <c r="HVK1" s="5"/>
      <c r="HVL1" s="5"/>
      <c r="HVM1" s="5"/>
      <c r="HVN1" s="5"/>
      <c r="HVO1" s="5"/>
      <c r="HVP1" s="5"/>
      <c r="HVQ1" s="5"/>
      <c r="HVR1" s="5"/>
      <c r="HVS1" s="5"/>
      <c r="HVT1" s="5"/>
      <c r="HVU1" s="5"/>
      <c r="HVV1" s="5"/>
      <c r="HVW1" s="5"/>
      <c r="HVX1" s="5"/>
      <c r="HVY1" s="5"/>
      <c r="HVZ1" s="5"/>
      <c r="HWA1" s="5"/>
      <c r="HWB1" s="5"/>
      <c r="HWC1" s="5"/>
      <c r="HWD1" s="5"/>
      <c r="HWE1" s="5"/>
      <c r="HWF1" s="5"/>
      <c r="HWG1" s="5"/>
      <c r="HWH1" s="5"/>
      <c r="HWI1" s="5"/>
      <c r="HWJ1" s="5"/>
      <c r="HWK1" s="5"/>
      <c r="HWL1" s="5"/>
      <c r="HWM1" s="5"/>
      <c r="HWN1" s="5"/>
      <c r="HWO1" s="5"/>
      <c r="HWP1" s="5"/>
      <c r="HWQ1" s="5"/>
      <c r="HWR1" s="5"/>
      <c r="HWS1" s="5"/>
      <c r="HWT1" s="5"/>
      <c r="HWU1" s="5"/>
      <c r="HWV1" s="5"/>
      <c r="HWW1" s="5"/>
      <c r="HWX1" s="5"/>
      <c r="HWY1" s="5"/>
      <c r="HWZ1" s="5"/>
      <c r="HXA1" s="5"/>
      <c r="HXB1" s="5"/>
      <c r="HXC1" s="5"/>
      <c r="HXD1" s="5"/>
      <c r="HXE1" s="5"/>
      <c r="HXF1" s="5"/>
      <c r="HXG1" s="5"/>
      <c r="HXH1" s="5"/>
      <c r="HXI1" s="5"/>
      <c r="HXJ1" s="5"/>
      <c r="HXK1" s="5"/>
      <c r="HXL1" s="5"/>
      <c r="HXM1" s="5"/>
      <c r="HXN1" s="5"/>
      <c r="HXO1" s="5"/>
      <c r="HXP1" s="5"/>
      <c r="HXQ1" s="5"/>
      <c r="HXR1" s="5"/>
      <c r="HXS1" s="5"/>
      <c r="HXT1" s="5"/>
      <c r="HXU1" s="5"/>
      <c r="HXV1" s="5"/>
      <c r="HXW1" s="5"/>
      <c r="HXX1" s="5"/>
      <c r="HXY1" s="5"/>
      <c r="HXZ1" s="5"/>
      <c r="HYA1" s="5"/>
      <c r="HYB1" s="5"/>
      <c r="HYC1" s="5"/>
      <c r="HYD1" s="5"/>
      <c r="HYE1" s="5"/>
      <c r="HYF1" s="5"/>
      <c r="HYG1" s="5"/>
      <c r="HYH1" s="5"/>
      <c r="HYI1" s="5"/>
      <c r="HYJ1" s="5"/>
      <c r="HYK1" s="5"/>
      <c r="HYL1" s="5"/>
      <c r="HYM1" s="5"/>
      <c r="HYN1" s="5"/>
      <c r="HYO1" s="5"/>
      <c r="HYP1" s="5"/>
      <c r="HYQ1" s="5"/>
      <c r="HYR1" s="5"/>
      <c r="HYS1" s="5"/>
      <c r="HYT1" s="5"/>
      <c r="HYU1" s="5"/>
      <c r="HYV1" s="5"/>
      <c r="HYW1" s="5"/>
      <c r="HYX1" s="5"/>
      <c r="HYY1" s="5"/>
      <c r="HYZ1" s="5"/>
      <c r="HZA1" s="5"/>
      <c r="HZB1" s="5"/>
      <c r="HZC1" s="5"/>
      <c r="HZD1" s="5"/>
      <c r="HZE1" s="5"/>
      <c r="HZF1" s="5"/>
      <c r="HZG1" s="5"/>
      <c r="HZH1" s="5"/>
      <c r="HZI1" s="5"/>
      <c r="HZJ1" s="5"/>
      <c r="HZK1" s="5"/>
      <c r="HZL1" s="5"/>
      <c r="HZM1" s="5"/>
      <c r="HZN1" s="5"/>
      <c r="HZO1" s="5"/>
      <c r="HZP1" s="5"/>
      <c r="HZQ1" s="5"/>
      <c r="HZR1" s="5"/>
      <c r="HZS1" s="5"/>
      <c r="HZT1" s="5"/>
      <c r="HZU1" s="5"/>
      <c r="HZV1" s="5"/>
      <c r="HZW1" s="5"/>
      <c r="HZX1" s="5"/>
      <c r="HZY1" s="5"/>
      <c r="HZZ1" s="5"/>
      <c r="IAA1" s="5"/>
      <c r="IAB1" s="5"/>
      <c r="IAC1" s="5"/>
      <c r="IAD1" s="5"/>
      <c r="IAE1" s="5"/>
      <c r="IAF1" s="5"/>
      <c r="IAG1" s="5"/>
      <c r="IAH1" s="5"/>
      <c r="IAI1" s="5"/>
      <c r="IAJ1" s="5"/>
      <c r="IAK1" s="5"/>
      <c r="IAL1" s="5"/>
      <c r="IAM1" s="5"/>
      <c r="IAN1" s="5"/>
      <c r="IAO1" s="5"/>
      <c r="IAP1" s="5"/>
      <c r="IAQ1" s="5"/>
      <c r="IAR1" s="5"/>
      <c r="IAS1" s="5"/>
      <c r="IAT1" s="5"/>
      <c r="IAU1" s="5"/>
      <c r="IAV1" s="5"/>
      <c r="IAW1" s="5"/>
      <c r="IAX1" s="5"/>
      <c r="IAY1" s="5"/>
      <c r="IAZ1" s="5"/>
      <c r="IBA1" s="5"/>
      <c r="IBB1" s="5"/>
      <c r="IBC1" s="5"/>
      <c r="IBD1" s="5"/>
      <c r="IBE1" s="5"/>
      <c r="IBF1" s="5"/>
      <c r="IBG1" s="5"/>
      <c r="IBH1" s="5"/>
      <c r="IBI1" s="5"/>
      <c r="IBJ1" s="5"/>
      <c r="IBK1" s="5"/>
      <c r="IBL1" s="5"/>
      <c r="IBM1" s="5"/>
      <c r="IBN1" s="5"/>
      <c r="IBO1" s="5"/>
      <c r="IBP1" s="5"/>
      <c r="IBQ1" s="5"/>
      <c r="IBR1" s="5"/>
      <c r="IBS1" s="5"/>
      <c r="IBT1" s="5"/>
      <c r="IBU1" s="5"/>
      <c r="IBV1" s="5"/>
      <c r="IBW1" s="5"/>
      <c r="IBX1" s="5"/>
      <c r="IBY1" s="5"/>
      <c r="IBZ1" s="5"/>
      <c r="ICA1" s="5"/>
      <c r="ICB1" s="5"/>
      <c r="ICC1" s="5"/>
      <c r="ICD1" s="5"/>
      <c r="ICE1" s="5"/>
      <c r="ICF1" s="5"/>
      <c r="ICG1" s="5"/>
      <c r="ICH1" s="5"/>
      <c r="ICI1" s="5"/>
      <c r="ICJ1" s="5"/>
      <c r="ICK1" s="5"/>
      <c r="ICL1" s="5"/>
      <c r="ICM1" s="5"/>
      <c r="ICN1" s="5"/>
      <c r="ICO1" s="5"/>
      <c r="ICP1" s="5"/>
      <c r="ICQ1" s="5"/>
      <c r="ICR1" s="5"/>
      <c r="ICS1" s="5"/>
      <c r="ICT1" s="5"/>
      <c r="ICU1" s="5"/>
      <c r="ICV1" s="5"/>
      <c r="ICW1" s="5"/>
      <c r="ICX1" s="5"/>
      <c r="ICY1" s="5"/>
      <c r="ICZ1" s="5"/>
      <c r="IDA1" s="5"/>
      <c r="IDB1" s="5"/>
      <c r="IDC1" s="5"/>
      <c r="IDD1" s="5"/>
      <c r="IDE1" s="5"/>
      <c r="IDF1" s="5"/>
      <c r="IDG1" s="5"/>
      <c r="IDH1" s="5"/>
      <c r="IDI1" s="5"/>
      <c r="IDJ1" s="5"/>
      <c r="IDK1" s="5"/>
      <c r="IDL1" s="5"/>
      <c r="IDM1" s="5"/>
      <c r="IDN1" s="5"/>
      <c r="IDO1" s="5"/>
      <c r="IDP1" s="5"/>
      <c r="IDQ1" s="5"/>
      <c r="IDR1" s="5"/>
      <c r="IDS1" s="5"/>
      <c r="IDT1" s="5"/>
      <c r="IDU1" s="5"/>
      <c r="IDV1" s="5"/>
      <c r="IDW1" s="5"/>
      <c r="IDX1" s="5"/>
      <c r="IDY1" s="5"/>
      <c r="IDZ1" s="5"/>
      <c r="IEA1" s="5"/>
      <c r="IEB1" s="5"/>
      <c r="IEC1" s="5"/>
      <c r="IED1" s="5"/>
      <c r="IEE1" s="5"/>
      <c r="IEF1" s="5"/>
      <c r="IEG1" s="5"/>
      <c r="IEH1" s="5"/>
      <c r="IEI1" s="5"/>
      <c r="IEJ1" s="5"/>
      <c r="IEK1" s="5"/>
      <c r="IEL1" s="5"/>
      <c r="IEM1" s="5"/>
      <c r="IEN1" s="5"/>
      <c r="IEO1" s="5"/>
      <c r="IEP1" s="5"/>
      <c r="IEQ1" s="5"/>
      <c r="IER1" s="5"/>
      <c r="IES1" s="5"/>
      <c r="IET1" s="5"/>
      <c r="IEU1" s="5"/>
      <c r="IEV1" s="5"/>
      <c r="IEW1" s="5"/>
      <c r="IEX1" s="5"/>
      <c r="IEY1" s="5"/>
      <c r="IEZ1" s="5"/>
      <c r="IFA1" s="5"/>
      <c r="IFB1" s="5"/>
      <c r="IFC1" s="5"/>
      <c r="IFD1" s="5"/>
      <c r="IFE1" s="5"/>
      <c r="IFF1" s="5"/>
      <c r="IFG1" s="5"/>
      <c r="IFH1" s="5"/>
      <c r="IFI1" s="5"/>
      <c r="IFJ1" s="5"/>
      <c r="IFK1" s="5"/>
      <c r="IFL1" s="5"/>
      <c r="IFM1" s="5"/>
      <c r="IFN1" s="5"/>
      <c r="IFO1" s="5"/>
      <c r="IFP1" s="5"/>
      <c r="IFQ1" s="5"/>
      <c r="IFR1" s="5"/>
      <c r="IFS1" s="5"/>
      <c r="IFT1" s="5"/>
      <c r="IFU1" s="5"/>
      <c r="IFV1" s="5"/>
      <c r="IFW1" s="5"/>
      <c r="IFX1" s="5"/>
      <c r="IFY1" s="5"/>
      <c r="IFZ1" s="5"/>
      <c r="IGA1" s="5"/>
      <c r="IGB1" s="5"/>
      <c r="IGC1" s="5"/>
      <c r="IGD1" s="5"/>
      <c r="IGE1" s="5"/>
      <c r="IGF1" s="5"/>
      <c r="IGG1" s="5"/>
      <c r="IGH1" s="5"/>
      <c r="IGI1" s="5"/>
      <c r="IGJ1" s="5"/>
      <c r="IGK1" s="5"/>
      <c r="IGL1" s="5"/>
      <c r="IGM1" s="5"/>
      <c r="IGN1" s="5"/>
      <c r="IGO1" s="5"/>
      <c r="IGP1" s="5"/>
      <c r="IGQ1" s="5"/>
      <c r="IGR1" s="5"/>
      <c r="IGS1" s="5"/>
      <c r="IGT1" s="5"/>
      <c r="IGU1" s="5"/>
      <c r="IGV1" s="5"/>
      <c r="IGW1" s="5"/>
      <c r="IGX1" s="5"/>
      <c r="IGY1" s="5"/>
      <c r="IGZ1" s="5"/>
      <c r="IHA1" s="5"/>
      <c r="IHB1" s="5"/>
      <c r="IHC1" s="5"/>
      <c r="IHD1" s="5"/>
      <c r="IHE1" s="5"/>
      <c r="IHF1" s="5"/>
      <c r="IHG1" s="5"/>
      <c r="IHH1" s="5"/>
      <c r="IHI1" s="5"/>
      <c r="IHJ1" s="5"/>
      <c r="IHK1" s="5"/>
      <c r="IHL1" s="5"/>
      <c r="IHM1" s="5"/>
      <c r="IHN1" s="5"/>
      <c r="IHO1" s="5"/>
      <c r="IHP1" s="5"/>
      <c r="IHQ1" s="5"/>
      <c r="IHR1" s="5"/>
      <c r="IHS1" s="5"/>
      <c r="IHT1" s="5"/>
      <c r="IHU1" s="5"/>
      <c r="IHV1" s="5"/>
      <c r="IHW1" s="5"/>
      <c r="IHX1" s="5"/>
      <c r="IHY1" s="5"/>
      <c r="IHZ1" s="5"/>
      <c r="IIA1" s="5"/>
      <c r="IIB1" s="5"/>
      <c r="IIC1" s="5"/>
      <c r="IID1" s="5"/>
      <c r="IIE1" s="5"/>
      <c r="IIF1" s="5"/>
      <c r="IIG1" s="5"/>
      <c r="IIH1" s="5"/>
      <c r="III1" s="5"/>
      <c r="IIJ1" s="5"/>
      <c r="IIK1" s="5"/>
      <c r="IIL1" s="5"/>
      <c r="IIM1" s="5"/>
      <c r="IIN1" s="5"/>
      <c r="IIO1" s="5"/>
      <c r="IIP1" s="5"/>
      <c r="IIQ1" s="5"/>
      <c r="IIR1" s="5"/>
      <c r="IIS1" s="5"/>
      <c r="IIT1" s="5"/>
      <c r="IIU1" s="5"/>
      <c r="IIV1" s="5"/>
      <c r="IIW1" s="5"/>
      <c r="IIX1" s="5"/>
      <c r="IIY1" s="5"/>
      <c r="IIZ1" s="5"/>
      <c r="IJA1" s="5"/>
      <c r="IJB1" s="5"/>
      <c r="IJC1" s="5"/>
      <c r="IJD1" s="5"/>
      <c r="IJE1" s="5"/>
      <c r="IJF1" s="5"/>
      <c r="IJG1" s="5"/>
      <c r="IJH1" s="5"/>
      <c r="IJI1" s="5"/>
      <c r="IJJ1" s="5"/>
      <c r="IJK1" s="5"/>
      <c r="IJL1" s="5"/>
      <c r="IJM1" s="5"/>
      <c r="IJN1" s="5"/>
      <c r="IJO1" s="5"/>
      <c r="IJP1" s="5"/>
      <c r="IJQ1" s="5"/>
      <c r="IJR1" s="5"/>
      <c r="IJS1" s="5"/>
      <c r="IJT1" s="5"/>
      <c r="IJU1" s="5"/>
      <c r="IJV1" s="5"/>
      <c r="IJW1" s="5"/>
      <c r="IJX1" s="5"/>
      <c r="IJY1" s="5"/>
      <c r="IJZ1" s="5"/>
      <c r="IKA1" s="5"/>
      <c r="IKB1" s="5"/>
      <c r="IKC1" s="5"/>
      <c r="IKD1" s="5"/>
      <c r="IKE1" s="5"/>
      <c r="IKF1" s="5"/>
      <c r="IKG1" s="5"/>
      <c r="IKH1" s="5"/>
      <c r="IKI1" s="5"/>
      <c r="IKJ1" s="5"/>
      <c r="IKK1" s="5"/>
      <c r="IKL1" s="5"/>
      <c r="IKM1" s="5"/>
      <c r="IKN1" s="5"/>
      <c r="IKO1" s="5"/>
      <c r="IKP1" s="5"/>
      <c r="IKQ1" s="5"/>
      <c r="IKR1" s="5"/>
      <c r="IKS1" s="5"/>
      <c r="IKT1" s="5"/>
      <c r="IKU1" s="5"/>
      <c r="IKV1" s="5"/>
      <c r="IKW1" s="5"/>
      <c r="IKX1" s="5"/>
      <c r="IKY1" s="5"/>
      <c r="IKZ1" s="5"/>
      <c r="ILA1" s="5"/>
      <c r="ILB1" s="5"/>
      <c r="ILC1" s="5"/>
      <c r="ILD1" s="5"/>
      <c r="ILE1" s="5"/>
      <c r="ILF1" s="5"/>
      <c r="ILG1" s="5"/>
      <c r="ILH1" s="5"/>
      <c r="ILI1" s="5"/>
      <c r="ILJ1" s="5"/>
      <c r="ILK1" s="5"/>
      <c r="ILL1" s="5"/>
      <c r="ILM1" s="5"/>
      <c r="ILN1" s="5"/>
      <c r="ILO1" s="5"/>
      <c r="ILP1" s="5"/>
      <c r="ILQ1" s="5"/>
      <c r="ILR1" s="5"/>
      <c r="ILS1" s="5"/>
      <c r="ILT1" s="5"/>
      <c r="ILU1" s="5"/>
      <c r="ILV1" s="5"/>
      <c r="ILW1" s="5"/>
      <c r="ILX1" s="5"/>
      <c r="ILY1" s="5"/>
      <c r="ILZ1" s="5"/>
      <c r="IMA1" s="5"/>
      <c r="IMB1" s="5"/>
      <c r="IMC1" s="5"/>
      <c r="IMD1" s="5"/>
      <c r="IME1" s="5"/>
      <c r="IMF1" s="5"/>
      <c r="IMG1" s="5"/>
      <c r="IMH1" s="5"/>
      <c r="IMI1" s="5"/>
      <c r="IMJ1" s="5"/>
      <c r="IMK1" s="5"/>
      <c r="IML1" s="5"/>
      <c r="IMM1" s="5"/>
      <c r="IMN1" s="5"/>
      <c r="IMO1" s="5"/>
      <c r="IMP1" s="5"/>
      <c r="IMQ1" s="5"/>
      <c r="IMR1" s="5"/>
      <c r="IMS1" s="5"/>
      <c r="IMT1" s="5"/>
      <c r="IMU1" s="5"/>
      <c r="IMV1" s="5"/>
      <c r="IMW1" s="5"/>
      <c r="IMX1" s="5"/>
      <c r="IMY1" s="5"/>
      <c r="IMZ1" s="5"/>
      <c r="INA1" s="5"/>
      <c r="INB1" s="5"/>
      <c r="INC1" s="5"/>
      <c r="IND1" s="5"/>
      <c r="INE1" s="5"/>
      <c r="INF1" s="5"/>
      <c r="ING1" s="5"/>
      <c r="INH1" s="5"/>
      <c r="INI1" s="5"/>
      <c r="INJ1" s="5"/>
      <c r="INK1" s="5"/>
      <c r="INL1" s="5"/>
      <c r="INM1" s="5"/>
      <c r="INN1" s="5"/>
      <c r="INO1" s="5"/>
      <c r="INP1" s="5"/>
      <c r="INQ1" s="5"/>
      <c r="INR1" s="5"/>
      <c r="INS1" s="5"/>
      <c r="INT1" s="5"/>
      <c r="INU1" s="5"/>
      <c r="INV1" s="5"/>
      <c r="INW1" s="5"/>
      <c r="INX1" s="5"/>
      <c r="INY1" s="5"/>
      <c r="INZ1" s="5"/>
      <c r="IOA1" s="5"/>
      <c r="IOB1" s="5"/>
      <c r="IOC1" s="5"/>
      <c r="IOD1" s="5"/>
      <c r="IOE1" s="5"/>
      <c r="IOF1" s="5"/>
      <c r="IOG1" s="5"/>
      <c r="IOH1" s="5"/>
      <c r="IOI1" s="5"/>
      <c r="IOJ1" s="5"/>
      <c r="IOK1" s="5"/>
      <c r="IOL1" s="5"/>
      <c r="IOM1" s="5"/>
      <c r="ION1" s="5"/>
      <c r="IOO1" s="5"/>
      <c r="IOP1" s="5"/>
      <c r="IOQ1" s="5"/>
      <c r="IOR1" s="5"/>
      <c r="IOS1" s="5"/>
      <c r="IOT1" s="5"/>
      <c r="IOU1" s="5"/>
      <c r="IOV1" s="5"/>
      <c r="IOW1" s="5"/>
      <c r="IOX1" s="5"/>
      <c r="IOY1" s="5"/>
      <c r="IOZ1" s="5"/>
      <c r="IPA1" s="5"/>
      <c r="IPB1" s="5"/>
      <c r="IPC1" s="5"/>
      <c r="IPD1" s="5"/>
      <c r="IPE1" s="5"/>
      <c r="IPF1" s="5"/>
      <c r="IPG1" s="5"/>
      <c r="IPH1" s="5"/>
      <c r="IPI1" s="5"/>
      <c r="IPJ1" s="5"/>
      <c r="IPK1" s="5"/>
      <c r="IPL1" s="5"/>
      <c r="IPM1" s="5"/>
      <c r="IPN1" s="5"/>
      <c r="IPO1" s="5"/>
      <c r="IPP1" s="5"/>
      <c r="IPQ1" s="5"/>
      <c r="IPR1" s="5"/>
      <c r="IPS1" s="5"/>
      <c r="IPT1" s="5"/>
      <c r="IPU1" s="5"/>
      <c r="IPV1" s="5"/>
      <c r="IPW1" s="5"/>
      <c r="IPX1" s="5"/>
      <c r="IPY1" s="5"/>
      <c r="IPZ1" s="5"/>
      <c r="IQA1" s="5"/>
      <c r="IQB1" s="5"/>
      <c r="IQC1" s="5"/>
      <c r="IQD1" s="5"/>
      <c r="IQE1" s="5"/>
      <c r="IQF1" s="5"/>
      <c r="IQG1" s="5"/>
      <c r="IQH1" s="5"/>
      <c r="IQI1" s="5"/>
      <c r="IQJ1" s="5"/>
      <c r="IQK1" s="5"/>
      <c r="IQL1" s="5"/>
      <c r="IQM1" s="5"/>
      <c r="IQN1" s="5"/>
      <c r="IQO1" s="5"/>
      <c r="IQP1" s="5"/>
      <c r="IQQ1" s="5"/>
      <c r="IQR1" s="5"/>
      <c r="IQS1" s="5"/>
      <c r="IQT1" s="5"/>
      <c r="IQU1" s="5"/>
      <c r="IQV1" s="5"/>
      <c r="IQW1" s="5"/>
      <c r="IQX1" s="5"/>
      <c r="IQY1" s="5"/>
      <c r="IQZ1" s="5"/>
      <c r="IRA1" s="5"/>
      <c r="IRB1" s="5"/>
      <c r="IRC1" s="5"/>
      <c r="IRD1" s="5"/>
      <c r="IRE1" s="5"/>
      <c r="IRF1" s="5"/>
      <c r="IRG1" s="5"/>
      <c r="IRH1" s="5"/>
      <c r="IRI1" s="5"/>
      <c r="IRJ1" s="5"/>
      <c r="IRK1" s="5"/>
      <c r="IRL1" s="5"/>
      <c r="IRM1" s="5"/>
      <c r="IRN1" s="5"/>
      <c r="IRO1" s="5"/>
      <c r="IRP1" s="5"/>
      <c r="IRQ1" s="5"/>
      <c r="IRR1" s="5"/>
      <c r="IRS1" s="5"/>
      <c r="IRT1" s="5"/>
      <c r="IRU1" s="5"/>
      <c r="IRV1" s="5"/>
      <c r="IRW1" s="5"/>
      <c r="IRX1" s="5"/>
      <c r="IRY1" s="5"/>
      <c r="IRZ1" s="5"/>
      <c r="ISA1" s="5"/>
      <c r="ISB1" s="5"/>
      <c r="ISC1" s="5"/>
      <c r="ISD1" s="5"/>
      <c r="ISE1" s="5"/>
      <c r="ISF1" s="5"/>
      <c r="ISG1" s="5"/>
      <c r="ISH1" s="5"/>
      <c r="ISI1" s="5"/>
      <c r="ISJ1" s="5"/>
      <c r="ISK1" s="5"/>
      <c r="ISL1" s="5"/>
      <c r="ISM1" s="5"/>
      <c r="ISN1" s="5"/>
      <c r="ISO1" s="5"/>
      <c r="ISP1" s="5"/>
      <c r="ISQ1" s="5"/>
      <c r="ISR1" s="5"/>
      <c r="ISS1" s="5"/>
      <c r="IST1" s="5"/>
      <c r="ISU1" s="5"/>
      <c r="ISV1" s="5"/>
      <c r="ISW1" s="5"/>
      <c r="ISX1" s="5"/>
      <c r="ISY1" s="5"/>
      <c r="ISZ1" s="5"/>
      <c r="ITA1" s="5"/>
      <c r="ITB1" s="5"/>
      <c r="ITC1" s="5"/>
      <c r="ITD1" s="5"/>
      <c r="ITE1" s="5"/>
      <c r="ITF1" s="5"/>
      <c r="ITG1" s="5"/>
      <c r="ITH1" s="5"/>
      <c r="ITI1" s="5"/>
      <c r="ITJ1" s="5"/>
      <c r="ITK1" s="5"/>
      <c r="ITL1" s="5"/>
      <c r="ITM1" s="5"/>
      <c r="ITN1" s="5"/>
      <c r="ITO1" s="5"/>
      <c r="ITP1" s="5"/>
      <c r="ITQ1" s="5"/>
      <c r="ITR1" s="5"/>
      <c r="ITS1" s="5"/>
      <c r="ITT1" s="5"/>
      <c r="ITU1" s="5"/>
      <c r="ITV1" s="5"/>
      <c r="ITW1" s="5"/>
      <c r="ITX1" s="5"/>
      <c r="ITY1" s="5"/>
      <c r="ITZ1" s="5"/>
      <c r="IUA1" s="5"/>
      <c r="IUB1" s="5"/>
      <c r="IUC1" s="5"/>
      <c r="IUD1" s="5"/>
      <c r="IUE1" s="5"/>
      <c r="IUF1" s="5"/>
      <c r="IUG1" s="5"/>
      <c r="IUH1" s="5"/>
      <c r="IUI1" s="5"/>
      <c r="IUJ1" s="5"/>
      <c r="IUK1" s="5"/>
      <c r="IUL1" s="5"/>
      <c r="IUM1" s="5"/>
      <c r="IUN1" s="5"/>
      <c r="IUO1" s="5"/>
      <c r="IUP1" s="5"/>
      <c r="IUQ1" s="5"/>
      <c r="IUR1" s="5"/>
      <c r="IUS1" s="5"/>
      <c r="IUT1" s="5"/>
      <c r="IUU1" s="5"/>
      <c r="IUV1" s="5"/>
      <c r="IUW1" s="5"/>
      <c r="IUX1" s="5"/>
      <c r="IUY1" s="5"/>
      <c r="IUZ1" s="5"/>
      <c r="IVA1" s="5"/>
      <c r="IVB1" s="5"/>
      <c r="IVC1" s="5"/>
      <c r="IVD1" s="5"/>
      <c r="IVE1" s="5"/>
      <c r="IVF1" s="5"/>
      <c r="IVG1" s="5"/>
      <c r="IVH1" s="5"/>
      <c r="IVI1" s="5"/>
      <c r="IVJ1" s="5"/>
      <c r="IVK1" s="5"/>
      <c r="IVL1" s="5"/>
      <c r="IVM1" s="5"/>
      <c r="IVN1" s="5"/>
      <c r="IVO1" s="5"/>
      <c r="IVP1" s="5"/>
      <c r="IVQ1" s="5"/>
      <c r="IVR1" s="5"/>
      <c r="IVS1" s="5"/>
      <c r="IVT1" s="5"/>
      <c r="IVU1" s="5"/>
      <c r="IVV1" s="5"/>
      <c r="IVW1" s="5"/>
      <c r="IVX1" s="5"/>
      <c r="IVY1" s="5"/>
      <c r="IVZ1" s="5"/>
      <c r="IWA1" s="5"/>
      <c r="IWB1" s="5"/>
      <c r="IWC1" s="5"/>
      <c r="IWD1" s="5"/>
      <c r="IWE1" s="5"/>
      <c r="IWF1" s="5"/>
      <c r="IWG1" s="5"/>
      <c r="IWH1" s="5"/>
      <c r="IWI1" s="5"/>
      <c r="IWJ1" s="5"/>
      <c r="IWK1" s="5"/>
      <c r="IWL1" s="5"/>
      <c r="IWM1" s="5"/>
      <c r="IWN1" s="5"/>
      <c r="IWO1" s="5"/>
      <c r="IWP1" s="5"/>
      <c r="IWQ1" s="5"/>
      <c r="IWR1" s="5"/>
      <c r="IWS1" s="5"/>
      <c r="IWT1" s="5"/>
      <c r="IWU1" s="5"/>
      <c r="IWV1" s="5"/>
      <c r="IWW1" s="5"/>
      <c r="IWX1" s="5"/>
      <c r="IWY1" s="5"/>
      <c r="IWZ1" s="5"/>
      <c r="IXA1" s="5"/>
      <c r="IXB1" s="5"/>
      <c r="IXC1" s="5"/>
      <c r="IXD1" s="5"/>
      <c r="IXE1" s="5"/>
      <c r="IXF1" s="5"/>
      <c r="IXG1" s="5"/>
      <c r="IXH1" s="5"/>
      <c r="IXI1" s="5"/>
      <c r="IXJ1" s="5"/>
      <c r="IXK1" s="5"/>
      <c r="IXL1" s="5"/>
      <c r="IXM1" s="5"/>
      <c r="IXN1" s="5"/>
      <c r="IXO1" s="5"/>
      <c r="IXP1" s="5"/>
      <c r="IXQ1" s="5"/>
      <c r="IXR1" s="5"/>
      <c r="IXS1" s="5"/>
      <c r="IXT1" s="5"/>
      <c r="IXU1" s="5"/>
      <c r="IXV1" s="5"/>
      <c r="IXW1" s="5"/>
      <c r="IXX1" s="5"/>
      <c r="IXY1" s="5"/>
      <c r="IXZ1" s="5"/>
      <c r="IYA1" s="5"/>
      <c r="IYB1" s="5"/>
      <c r="IYC1" s="5"/>
      <c r="IYD1" s="5"/>
      <c r="IYE1" s="5"/>
      <c r="IYF1" s="5"/>
      <c r="IYG1" s="5"/>
      <c r="IYH1" s="5"/>
      <c r="IYI1" s="5"/>
      <c r="IYJ1" s="5"/>
      <c r="IYK1" s="5"/>
      <c r="IYL1" s="5"/>
      <c r="IYM1" s="5"/>
      <c r="IYN1" s="5"/>
      <c r="IYO1" s="5"/>
      <c r="IYP1" s="5"/>
      <c r="IYQ1" s="5"/>
      <c r="IYR1" s="5"/>
      <c r="IYS1" s="5"/>
      <c r="IYT1" s="5"/>
      <c r="IYU1" s="5"/>
      <c r="IYV1" s="5"/>
      <c r="IYW1" s="5"/>
      <c r="IYX1" s="5"/>
      <c r="IYY1" s="5"/>
      <c r="IYZ1" s="5"/>
      <c r="IZA1" s="5"/>
      <c r="IZB1" s="5"/>
      <c r="IZC1" s="5"/>
      <c r="IZD1" s="5"/>
      <c r="IZE1" s="5"/>
      <c r="IZF1" s="5"/>
      <c r="IZG1" s="5"/>
      <c r="IZH1" s="5"/>
      <c r="IZI1" s="5"/>
      <c r="IZJ1" s="5"/>
      <c r="IZK1" s="5"/>
      <c r="IZL1" s="5"/>
      <c r="IZM1" s="5"/>
      <c r="IZN1" s="5"/>
      <c r="IZO1" s="5"/>
      <c r="IZP1" s="5"/>
      <c r="IZQ1" s="5"/>
      <c r="IZR1" s="5"/>
      <c r="IZS1" s="5"/>
      <c r="IZT1" s="5"/>
      <c r="IZU1" s="5"/>
      <c r="IZV1" s="5"/>
      <c r="IZW1" s="5"/>
      <c r="IZX1" s="5"/>
      <c r="IZY1" s="5"/>
      <c r="IZZ1" s="5"/>
      <c r="JAA1" s="5"/>
      <c r="JAB1" s="5"/>
      <c r="JAC1" s="5"/>
      <c r="JAD1" s="5"/>
      <c r="JAE1" s="5"/>
      <c r="JAF1" s="5"/>
      <c r="JAG1" s="5"/>
      <c r="JAH1" s="5"/>
      <c r="JAI1" s="5"/>
      <c r="JAJ1" s="5"/>
      <c r="JAK1" s="5"/>
      <c r="JAL1" s="5"/>
      <c r="JAM1" s="5"/>
      <c r="JAN1" s="5"/>
      <c r="JAO1" s="5"/>
      <c r="JAP1" s="5"/>
      <c r="JAQ1" s="5"/>
      <c r="JAR1" s="5"/>
      <c r="JAS1" s="5"/>
      <c r="JAT1" s="5"/>
      <c r="JAU1" s="5"/>
      <c r="JAV1" s="5"/>
      <c r="JAW1" s="5"/>
      <c r="JAX1" s="5"/>
      <c r="JAY1" s="5"/>
      <c r="JAZ1" s="5"/>
      <c r="JBA1" s="5"/>
      <c r="JBB1" s="5"/>
      <c r="JBC1" s="5"/>
      <c r="JBD1" s="5"/>
      <c r="JBE1" s="5"/>
      <c r="JBF1" s="5"/>
      <c r="JBG1" s="5"/>
      <c r="JBH1" s="5"/>
      <c r="JBI1" s="5"/>
      <c r="JBJ1" s="5"/>
      <c r="JBK1" s="5"/>
      <c r="JBL1" s="5"/>
      <c r="JBM1" s="5"/>
      <c r="JBN1" s="5"/>
      <c r="JBO1" s="5"/>
      <c r="JBP1" s="5"/>
      <c r="JBQ1" s="5"/>
      <c r="JBR1" s="5"/>
      <c r="JBS1" s="5"/>
      <c r="JBT1" s="5"/>
      <c r="JBU1" s="5"/>
      <c r="JBV1" s="5"/>
      <c r="JBW1" s="5"/>
      <c r="JBX1" s="5"/>
      <c r="JBY1" s="5"/>
      <c r="JBZ1" s="5"/>
      <c r="JCA1" s="5"/>
      <c r="JCB1" s="5"/>
      <c r="JCC1" s="5"/>
      <c r="JCD1" s="5"/>
      <c r="JCE1" s="5"/>
      <c r="JCF1" s="5"/>
      <c r="JCG1" s="5"/>
      <c r="JCH1" s="5"/>
      <c r="JCI1" s="5"/>
      <c r="JCJ1" s="5"/>
      <c r="JCK1" s="5"/>
      <c r="JCL1" s="5"/>
      <c r="JCM1" s="5"/>
      <c r="JCN1" s="5"/>
      <c r="JCO1" s="5"/>
      <c r="JCP1" s="5"/>
      <c r="JCQ1" s="5"/>
      <c r="JCR1" s="5"/>
      <c r="JCS1" s="5"/>
      <c r="JCT1" s="5"/>
      <c r="JCU1" s="5"/>
      <c r="JCV1" s="5"/>
      <c r="JCW1" s="5"/>
      <c r="JCX1" s="5"/>
      <c r="JCY1" s="5"/>
      <c r="JCZ1" s="5"/>
      <c r="JDA1" s="5"/>
      <c r="JDB1" s="5"/>
      <c r="JDC1" s="5"/>
      <c r="JDD1" s="5"/>
      <c r="JDE1" s="5"/>
      <c r="JDF1" s="5"/>
      <c r="JDG1" s="5"/>
      <c r="JDH1" s="5"/>
      <c r="JDI1" s="5"/>
      <c r="JDJ1" s="5"/>
      <c r="JDK1" s="5"/>
      <c r="JDL1" s="5"/>
      <c r="JDM1" s="5"/>
      <c r="JDN1" s="5"/>
      <c r="JDO1" s="5"/>
      <c r="JDP1" s="5"/>
      <c r="JDQ1" s="5"/>
      <c r="JDR1" s="5"/>
      <c r="JDS1" s="5"/>
      <c r="JDT1" s="5"/>
      <c r="JDU1" s="5"/>
      <c r="JDV1" s="5"/>
      <c r="JDW1" s="5"/>
      <c r="JDX1" s="5"/>
      <c r="JDY1" s="5"/>
      <c r="JDZ1" s="5"/>
      <c r="JEA1" s="5"/>
      <c r="JEB1" s="5"/>
      <c r="JEC1" s="5"/>
      <c r="JED1" s="5"/>
      <c r="JEE1" s="5"/>
      <c r="JEF1" s="5"/>
      <c r="JEG1" s="5"/>
      <c r="JEH1" s="5"/>
      <c r="JEI1" s="5"/>
      <c r="JEJ1" s="5"/>
      <c r="JEK1" s="5"/>
      <c r="JEL1" s="5"/>
      <c r="JEM1" s="5"/>
      <c r="JEN1" s="5"/>
      <c r="JEO1" s="5"/>
      <c r="JEP1" s="5"/>
      <c r="JEQ1" s="5"/>
      <c r="JER1" s="5"/>
      <c r="JES1" s="5"/>
      <c r="JET1" s="5"/>
      <c r="JEU1" s="5"/>
      <c r="JEV1" s="5"/>
      <c r="JEW1" s="5"/>
      <c r="JEX1" s="5"/>
      <c r="JEY1" s="5"/>
      <c r="JEZ1" s="5"/>
      <c r="JFA1" s="5"/>
      <c r="JFB1" s="5"/>
      <c r="JFC1" s="5"/>
      <c r="JFD1" s="5"/>
      <c r="JFE1" s="5"/>
      <c r="JFF1" s="5"/>
      <c r="JFG1" s="5"/>
      <c r="JFH1" s="5"/>
      <c r="JFI1" s="5"/>
      <c r="JFJ1" s="5"/>
      <c r="JFK1" s="5"/>
      <c r="JFL1" s="5"/>
      <c r="JFM1" s="5"/>
      <c r="JFN1" s="5"/>
      <c r="JFO1" s="5"/>
      <c r="JFP1" s="5"/>
      <c r="JFQ1" s="5"/>
      <c r="JFR1" s="5"/>
      <c r="JFS1" s="5"/>
      <c r="JFT1" s="5"/>
      <c r="JFU1" s="5"/>
      <c r="JFV1" s="5"/>
      <c r="JFW1" s="5"/>
      <c r="JFX1" s="5"/>
      <c r="JFY1" s="5"/>
      <c r="JFZ1" s="5"/>
      <c r="JGA1" s="5"/>
      <c r="JGB1" s="5"/>
      <c r="JGC1" s="5"/>
      <c r="JGD1" s="5"/>
      <c r="JGE1" s="5"/>
      <c r="JGF1" s="5"/>
      <c r="JGG1" s="5"/>
      <c r="JGH1" s="5"/>
      <c r="JGI1" s="5"/>
      <c r="JGJ1" s="5"/>
      <c r="JGK1" s="5"/>
      <c r="JGL1" s="5"/>
      <c r="JGM1" s="5"/>
      <c r="JGN1" s="5"/>
      <c r="JGO1" s="5"/>
      <c r="JGP1" s="5"/>
      <c r="JGQ1" s="5"/>
      <c r="JGR1" s="5"/>
      <c r="JGS1" s="5"/>
      <c r="JGT1" s="5"/>
      <c r="JGU1" s="5"/>
      <c r="JGV1" s="5"/>
      <c r="JGW1" s="5"/>
      <c r="JGX1" s="5"/>
      <c r="JGY1" s="5"/>
      <c r="JGZ1" s="5"/>
      <c r="JHA1" s="5"/>
      <c r="JHB1" s="5"/>
      <c r="JHC1" s="5"/>
      <c r="JHD1" s="5"/>
      <c r="JHE1" s="5"/>
      <c r="JHF1" s="5"/>
      <c r="JHG1" s="5"/>
      <c r="JHH1" s="5"/>
      <c r="JHI1" s="5"/>
      <c r="JHJ1" s="5"/>
      <c r="JHK1" s="5"/>
      <c r="JHL1" s="5"/>
      <c r="JHM1" s="5"/>
      <c r="JHN1" s="5"/>
      <c r="JHO1" s="5"/>
      <c r="JHP1" s="5"/>
      <c r="JHQ1" s="5"/>
      <c r="JHR1" s="5"/>
      <c r="JHS1" s="5"/>
      <c r="JHT1" s="5"/>
      <c r="JHU1" s="5"/>
      <c r="JHV1" s="5"/>
      <c r="JHW1" s="5"/>
      <c r="JHX1" s="5"/>
      <c r="JHY1" s="5"/>
      <c r="JHZ1" s="5"/>
      <c r="JIA1" s="5"/>
      <c r="JIB1" s="5"/>
      <c r="JIC1" s="5"/>
      <c r="JID1" s="5"/>
      <c r="JIE1" s="5"/>
      <c r="JIF1" s="5"/>
      <c r="JIG1" s="5"/>
      <c r="JIH1" s="5"/>
      <c r="JII1" s="5"/>
      <c r="JIJ1" s="5"/>
      <c r="JIK1" s="5"/>
      <c r="JIL1" s="5"/>
      <c r="JIM1" s="5"/>
      <c r="JIN1" s="5"/>
      <c r="JIO1" s="5"/>
      <c r="JIP1" s="5"/>
      <c r="JIQ1" s="5"/>
      <c r="JIR1" s="5"/>
      <c r="JIS1" s="5"/>
      <c r="JIT1" s="5"/>
      <c r="JIU1" s="5"/>
      <c r="JIV1" s="5"/>
      <c r="JIW1" s="5"/>
      <c r="JIX1" s="5"/>
      <c r="JIY1" s="5"/>
      <c r="JIZ1" s="5"/>
      <c r="JJA1" s="5"/>
      <c r="JJB1" s="5"/>
      <c r="JJC1" s="5"/>
      <c r="JJD1" s="5"/>
      <c r="JJE1" s="5"/>
      <c r="JJF1" s="5"/>
      <c r="JJG1" s="5"/>
      <c r="JJH1" s="5"/>
      <c r="JJI1" s="5"/>
      <c r="JJJ1" s="5"/>
      <c r="JJK1" s="5"/>
      <c r="JJL1" s="5"/>
      <c r="JJM1" s="5"/>
      <c r="JJN1" s="5"/>
      <c r="JJO1" s="5"/>
      <c r="JJP1" s="5"/>
      <c r="JJQ1" s="5"/>
      <c r="JJR1" s="5"/>
      <c r="JJS1" s="5"/>
      <c r="JJT1" s="5"/>
      <c r="JJU1" s="5"/>
      <c r="JJV1" s="5"/>
      <c r="JJW1" s="5"/>
      <c r="JJX1" s="5"/>
      <c r="JJY1" s="5"/>
      <c r="JJZ1" s="5"/>
      <c r="JKA1" s="5"/>
      <c r="JKB1" s="5"/>
      <c r="JKC1" s="5"/>
      <c r="JKD1" s="5"/>
      <c r="JKE1" s="5"/>
      <c r="JKF1" s="5"/>
      <c r="JKG1" s="5"/>
      <c r="JKH1" s="5"/>
      <c r="JKI1" s="5"/>
      <c r="JKJ1" s="5"/>
      <c r="JKK1" s="5"/>
      <c r="JKL1" s="5"/>
      <c r="JKM1" s="5"/>
      <c r="JKN1" s="5"/>
      <c r="JKO1" s="5"/>
      <c r="JKP1" s="5"/>
      <c r="JKQ1" s="5"/>
      <c r="JKR1" s="5"/>
      <c r="JKS1" s="5"/>
      <c r="JKT1" s="5"/>
      <c r="JKU1" s="5"/>
      <c r="JKV1" s="5"/>
      <c r="JKW1" s="5"/>
      <c r="JKX1" s="5"/>
      <c r="JKY1" s="5"/>
      <c r="JKZ1" s="5"/>
      <c r="JLA1" s="5"/>
      <c r="JLB1" s="5"/>
      <c r="JLC1" s="5"/>
      <c r="JLD1" s="5"/>
      <c r="JLE1" s="5"/>
      <c r="JLF1" s="5"/>
      <c r="JLG1" s="5"/>
      <c r="JLH1" s="5"/>
      <c r="JLI1" s="5"/>
      <c r="JLJ1" s="5"/>
      <c r="JLK1" s="5"/>
      <c r="JLL1" s="5"/>
      <c r="JLM1" s="5"/>
      <c r="JLN1" s="5"/>
      <c r="JLO1" s="5"/>
      <c r="JLP1" s="5"/>
      <c r="JLQ1" s="5"/>
      <c r="JLR1" s="5"/>
      <c r="JLS1" s="5"/>
      <c r="JLT1" s="5"/>
      <c r="JLU1" s="5"/>
      <c r="JLV1" s="5"/>
      <c r="JLW1" s="5"/>
      <c r="JLX1" s="5"/>
      <c r="JLY1" s="5"/>
      <c r="JLZ1" s="5"/>
      <c r="JMA1" s="5"/>
      <c r="JMB1" s="5"/>
      <c r="JMC1" s="5"/>
      <c r="JMD1" s="5"/>
      <c r="JME1" s="5"/>
      <c r="JMF1" s="5"/>
      <c r="JMG1" s="5"/>
      <c r="JMH1" s="5"/>
      <c r="JMI1" s="5"/>
      <c r="JMJ1" s="5"/>
      <c r="JMK1" s="5"/>
      <c r="JML1" s="5"/>
      <c r="JMM1" s="5"/>
      <c r="JMN1" s="5"/>
      <c r="JMO1" s="5"/>
      <c r="JMP1" s="5"/>
      <c r="JMQ1" s="5"/>
      <c r="JMR1" s="5"/>
      <c r="JMS1" s="5"/>
      <c r="JMT1" s="5"/>
      <c r="JMU1" s="5"/>
      <c r="JMV1" s="5"/>
      <c r="JMW1" s="5"/>
      <c r="JMX1" s="5"/>
      <c r="JMY1" s="5"/>
      <c r="JMZ1" s="5"/>
      <c r="JNA1" s="5"/>
      <c r="JNB1" s="5"/>
      <c r="JNC1" s="5"/>
      <c r="JND1" s="5"/>
      <c r="JNE1" s="5"/>
      <c r="JNF1" s="5"/>
      <c r="JNG1" s="5"/>
      <c r="JNH1" s="5"/>
      <c r="JNI1" s="5"/>
      <c r="JNJ1" s="5"/>
      <c r="JNK1" s="5"/>
      <c r="JNL1" s="5"/>
      <c r="JNM1" s="5"/>
      <c r="JNN1" s="5"/>
      <c r="JNO1" s="5"/>
      <c r="JNP1" s="5"/>
      <c r="JNQ1" s="5"/>
      <c r="JNR1" s="5"/>
      <c r="JNS1" s="5"/>
      <c r="JNT1" s="5"/>
      <c r="JNU1" s="5"/>
      <c r="JNV1" s="5"/>
      <c r="JNW1" s="5"/>
      <c r="JNX1" s="5"/>
      <c r="JNY1" s="5"/>
      <c r="JNZ1" s="5"/>
      <c r="JOA1" s="5"/>
      <c r="JOB1" s="5"/>
      <c r="JOC1" s="5"/>
      <c r="JOD1" s="5"/>
      <c r="JOE1" s="5"/>
      <c r="JOF1" s="5"/>
      <c r="JOG1" s="5"/>
      <c r="JOH1" s="5"/>
      <c r="JOI1" s="5"/>
      <c r="JOJ1" s="5"/>
      <c r="JOK1" s="5"/>
      <c r="JOL1" s="5"/>
      <c r="JOM1" s="5"/>
      <c r="JON1" s="5"/>
      <c r="JOO1" s="5"/>
      <c r="JOP1" s="5"/>
      <c r="JOQ1" s="5"/>
      <c r="JOR1" s="5"/>
      <c r="JOS1" s="5"/>
      <c r="JOT1" s="5"/>
      <c r="JOU1" s="5"/>
      <c r="JOV1" s="5"/>
      <c r="JOW1" s="5"/>
      <c r="JOX1" s="5"/>
      <c r="JOY1" s="5"/>
      <c r="JOZ1" s="5"/>
      <c r="JPA1" s="5"/>
      <c r="JPB1" s="5"/>
      <c r="JPC1" s="5"/>
      <c r="JPD1" s="5"/>
      <c r="JPE1" s="5"/>
      <c r="JPF1" s="5"/>
      <c r="JPG1" s="5"/>
      <c r="JPH1" s="5"/>
      <c r="JPI1" s="5"/>
      <c r="JPJ1" s="5"/>
      <c r="JPK1" s="5"/>
      <c r="JPL1" s="5"/>
      <c r="JPM1" s="5"/>
      <c r="JPN1" s="5"/>
      <c r="JPO1" s="5"/>
      <c r="JPP1" s="5"/>
      <c r="JPQ1" s="5"/>
      <c r="JPR1" s="5"/>
      <c r="JPS1" s="5"/>
      <c r="JPT1" s="5"/>
      <c r="JPU1" s="5"/>
      <c r="JPV1" s="5"/>
      <c r="JPW1" s="5"/>
      <c r="JPX1" s="5"/>
      <c r="JPY1" s="5"/>
      <c r="JPZ1" s="5"/>
      <c r="JQA1" s="5"/>
      <c r="JQB1" s="5"/>
      <c r="JQC1" s="5"/>
      <c r="JQD1" s="5"/>
      <c r="JQE1" s="5"/>
      <c r="JQF1" s="5"/>
      <c r="JQG1" s="5"/>
      <c r="JQH1" s="5"/>
      <c r="JQI1" s="5"/>
      <c r="JQJ1" s="5"/>
      <c r="JQK1" s="5"/>
      <c r="JQL1" s="5"/>
      <c r="JQM1" s="5"/>
      <c r="JQN1" s="5"/>
      <c r="JQO1" s="5"/>
      <c r="JQP1" s="5"/>
      <c r="JQQ1" s="5"/>
      <c r="JQR1" s="5"/>
      <c r="JQS1" s="5"/>
      <c r="JQT1" s="5"/>
      <c r="JQU1" s="5"/>
      <c r="JQV1" s="5"/>
      <c r="JQW1" s="5"/>
      <c r="JQX1" s="5"/>
      <c r="JQY1" s="5"/>
      <c r="JQZ1" s="5"/>
      <c r="JRA1" s="5"/>
      <c r="JRB1" s="5"/>
      <c r="JRC1" s="5"/>
      <c r="JRD1" s="5"/>
      <c r="JRE1" s="5"/>
      <c r="JRF1" s="5"/>
      <c r="JRG1" s="5"/>
      <c r="JRH1" s="5"/>
      <c r="JRI1" s="5"/>
      <c r="JRJ1" s="5"/>
      <c r="JRK1" s="5"/>
      <c r="JRL1" s="5"/>
      <c r="JRM1" s="5"/>
      <c r="JRN1" s="5"/>
      <c r="JRO1" s="5"/>
      <c r="JRP1" s="5"/>
      <c r="JRQ1" s="5"/>
      <c r="JRR1" s="5"/>
      <c r="JRS1" s="5"/>
      <c r="JRT1" s="5"/>
      <c r="JRU1" s="5"/>
      <c r="JRV1" s="5"/>
      <c r="JRW1" s="5"/>
      <c r="JRX1" s="5"/>
      <c r="JRY1" s="5"/>
      <c r="JRZ1" s="5"/>
      <c r="JSA1" s="5"/>
      <c r="JSB1" s="5"/>
      <c r="JSC1" s="5"/>
      <c r="JSD1" s="5"/>
      <c r="JSE1" s="5"/>
      <c r="JSF1" s="5"/>
      <c r="JSG1" s="5"/>
      <c r="JSH1" s="5"/>
      <c r="JSI1" s="5"/>
      <c r="JSJ1" s="5"/>
      <c r="JSK1" s="5"/>
      <c r="JSL1" s="5"/>
      <c r="JSM1" s="5"/>
      <c r="JSN1" s="5"/>
      <c r="JSO1" s="5"/>
      <c r="JSP1" s="5"/>
      <c r="JSQ1" s="5"/>
      <c r="JSR1" s="5"/>
      <c r="JSS1" s="5"/>
      <c r="JST1" s="5"/>
      <c r="JSU1" s="5"/>
      <c r="JSV1" s="5"/>
      <c r="JSW1" s="5"/>
      <c r="JSX1" s="5"/>
      <c r="JSY1" s="5"/>
      <c r="JSZ1" s="5"/>
      <c r="JTA1" s="5"/>
      <c r="JTB1" s="5"/>
      <c r="JTC1" s="5"/>
      <c r="JTD1" s="5"/>
      <c r="JTE1" s="5"/>
      <c r="JTF1" s="5"/>
      <c r="JTG1" s="5"/>
      <c r="JTH1" s="5"/>
      <c r="JTI1" s="5"/>
      <c r="JTJ1" s="5"/>
      <c r="JTK1" s="5"/>
      <c r="JTL1" s="5"/>
      <c r="JTM1" s="5"/>
      <c r="JTN1" s="5"/>
      <c r="JTO1" s="5"/>
      <c r="JTP1" s="5"/>
      <c r="JTQ1" s="5"/>
      <c r="JTR1" s="5"/>
      <c r="JTS1" s="5"/>
      <c r="JTT1" s="5"/>
      <c r="JTU1" s="5"/>
      <c r="JTV1" s="5"/>
      <c r="JTW1" s="5"/>
      <c r="JTX1" s="5"/>
      <c r="JTY1" s="5"/>
      <c r="JTZ1" s="5"/>
      <c r="JUA1" s="5"/>
      <c r="JUB1" s="5"/>
      <c r="JUC1" s="5"/>
      <c r="JUD1" s="5"/>
      <c r="JUE1" s="5"/>
      <c r="JUF1" s="5"/>
      <c r="JUG1" s="5"/>
      <c r="JUH1" s="5"/>
      <c r="JUI1" s="5"/>
      <c r="JUJ1" s="5"/>
      <c r="JUK1" s="5"/>
      <c r="JUL1" s="5"/>
      <c r="JUM1" s="5"/>
      <c r="JUN1" s="5"/>
      <c r="JUO1" s="5"/>
      <c r="JUP1" s="5"/>
      <c r="JUQ1" s="5"/>
      <c r="JUR1" s="5"/>
      <c r="JUS1" s="5"/>
      <c r="JUT1" s="5"/>
      <c r="JUU1" s="5"/>
      <c r="JUV1" s="5"/>
      <c r="JUW1" s="5"/>
      <c r="JUX1" s="5"/>
      <c r="JUY1" s="5"/>
      <c r="JUZ1" s="5"/>
      <c r="JVA1" s="5"/>
      <c r="JVB1" s="5"/>
      <c r="JVC1" s="5"/>
      <c r="JVD1" s="5"/>
      <c r="JVE1" s="5"/>
      <c r="JVF1" s="5"/>
      <c r="JVG1" s="5"/>
      <c r="JVH1" s="5"/>
      <c r="JVI1" s="5"/>
      <c r="JVJ1" s="5"/>
      <c r="JVK1" s="5"/>
      <c r="JVL1" s="5"/>
      <c r="JVM1" s="5"/>
      <c r="JVN1" s="5"/>
      <c r="JVO1" s="5"/>
      <c r="JVP1" s="5"/>
      <c r="JVQ1" s="5"/>
      <c r="JVR1" s="5"/>
      <c r="JVS1" s="5"/>
      <c r="JVT1" s="5"/>
      <c r="JVU1" s="5"/>
      <c r="JVV1" s="5"/>
      <c r="JVW1" s="5"/>
      <c r="JVX1" s="5"/>
      <c r="JVY1" s="5"/>
      <c r="JVZ1" s="5"/>
      <c r="JWA1" s="5"/>
      <c r="JWB1" s="5"/>
      <c r="JWC1" s="5"/>
      <c r="JWD1" s="5"/>
      <c r="JWE1" s="5"/>
      <c r="JWF1" s="5"/>
      <c r="JWG1" s="5"/>
      <c r="JWH1" s="5"/>
      <c r="JWI1" s="5"/>
      <c r="JWJ1" s="5"/>
      <c r="JWK1" s="5"/>
      <c r="JWL1" s="5"/>
      <c r="JWM1" s="5"/>
      <c r="JWN1" s="5"/>
      <c r="JWO1" s="5"/>
      <c r="JWP1" s="5"/>
      <c r="JWQ1" s="5"/>
      <c r="JWR1" s="5"/>
      <c r="JWS1" s="5"/>
      <c r="JWT1" s="5"/>
      <c r="JWU1" s="5"/>
      <c r="JWV1" s="5"/>
      <c r="JWW1" s="5"/>
      <c r="JWX1" s="5"/>
      <c r="JWY1" s="5"/>
      <c r="JWZ1" s="5"/>
      <c r="JXA1" s="5"/>
      <c r="JXB1" s="5"/>
      <c r="JXC1" s="5"/>
      <c r="JXD1" s="5"/>
      <c r="JXE1" s="5"/>
      <c r="JXF1" s="5"/>
      <c r="JXG1" s="5"/>
      <c r="JXH1" s="5"/>
      <c r="JXI1" s="5"/>
      <c r="JXJ1" s="5"/>
      <c r="JXK1" s="5"/>
      <c r="JXL1" s="5"/>
      <c r="JXM1" s="5"/>
      <c r="JXN1" s="5"/>
      <c r="JXO1" s="5"/>
      <c r="JXP1" s="5"/>
      <c r="JXQ1" s="5"/>
      <c r="JXR1" s="5"/>
      <c r="JXS1" s="5"/>
      <c r="JXT1" s="5"/>
      <c r="JXU1" s="5"/>
      <c r="JXV1" s="5"/>
      <c r="JXW1" s="5"/>
      <c r="JXX1" s="5"/>
      <c r="JXY1" s="5"/>
      <c r="JXZ1" s="5"/>
      <c r="JYA1" s="5"/>
      <c r="JYB1" s="5"/>
      <c r="JYC1" s="5"/>
      <c r="JYD1" s="5"/>
      <c r="JYE1" s="5"/>
      <c r="JYF1" s="5"/>
      <c r="JYG1" s="5"/>
      <c r="JYH1" s="5"/>
      <c r="JYI1" s="5"/>
      <c r="JYJ1" s="5"/>
      <c r="JYK1" s="5"/>
      <c r="JYL1" s="5"/>
      <c r="JYM1" s="5"/>
      <c r="JYN1" s="5"/>
      <c r="JYO1" s="5"/>
      <c r="JYP1" s="5"/>
      <c r="JYQ1" s="5"/>
      <c r="JYR1" s="5"/>
      <c r="JYS1" s="5"/>
      <c r="JYT1" s="5"/>
      <c r="JYU1" s="5"/>
      <c r="JYV1" s="5"/>
      <c r="JYW1" s="5"/>
      <c r="JYX1" s="5"/>
      <c r="JYY1" s="5"/>
      <c r="JYZ1" s="5"/>
      <c r="JZA1" s="5"/>
      <c r="JZB1" s="5"/>
      <c r="JZC1" s="5"/>
      <c r="JZD1" s="5"/>
      <c r="JZE1" s="5"/>
      <c r="JZF1" s="5"/>
      <c r="JZG1" s="5"/>
      <c r="JZH1" s="5"/>
      <c r="JZI1" s="5"/>
      <c r="JZJ1" s="5"/>
      <c r="JZK1" s="5"/>
      <c r="JZL1" s="5"/>
      <c r="JZM1" s="5"/>
      <c r="JZN1" s="5"/>
      <c r="JZO1" s="5"/>
      <c r="JZP1" s="5"/>
      <c r="JZQ1" s="5"/>
      <c r="JZR1" s="5"/>
      <c r="JZS1" s="5"/>
      <c r="JZT1" s="5"/>
      <c r="JZU1" s="5"/>
      <c r="JZV1" s="5"/>
      <c r="JZW1" s="5"/>
      <c r="JZX1" s="5"/>
      <c r="JZY1" s="5"/>
      <c r="JZZ1" s="5"/>
      <c r="KAA1" s="5"/>
      <c r="KAB1" s="5"/>
      <c r="KAC1" s="5"/>
      <c r="KAD1" s="5"/>
      <c r="KAE1" s="5"/>
      <c r="KAF1" s="5"/>
      <c r="KAG1" s="5"/>
      <c r="KAH1" s="5"/>
      <c r="KAI1" s="5"/>
      <c r="KAJ1" s="5"/>
      <c r="KAK1" s="5"/>
      <c r="KAL1" s="5"/>
      <c r="KAM1" s="5"/>
      <c r="KAN1" s="5"/>
      <c r="KAO1" s="5"/>
      <c r="KAP1" s="5"/>
      <c r="KAQ1" s="5"/>
      <c r="KAR1" s="5"/>
      <c r="KAS1" s="5"/>
      <c r="KAT1" s="5"/>
      <c r="KAU1" s="5"/>
      <c r="KAV1" s="5"/>
      <c r="KAW1" s="5"/>
      <c r="KAX1" s="5"/>
      <c r="KAY1" s="5"/>
      <c r="KAZ1" s="5"/>
      <c r="KBA1" s="5"/>
      <c r="KBB1" s="5"/>
      <c r="KBC1" s="5"/>
      <c r="KBD1" s="5"/>
      <c r="KBE1" s="5"/>
      <c r="KBF1" s="5"/>
      <c r="KBG1" s="5"/>
      <c r="KBH1" s="5"/>
      <c r="KBI1" s="5"/>
      <c r="KBJ1" s="5"/>
      <c r="KBK1" s="5"/>
      <c r="KBL1" s="5"/>
      <c r="KBM1" s="5"/>
      <c r="KBN1" s="5"/>
      <c r="KBO1" s="5"/>
      <c r="KBP1" s="5"/>
      <c r="KBQ1" s="5"/>
      <c r="KBR1" s="5"/>
      <c r="KBS1" s="5"/>
      <c r="KBT1" s="5"/>
      <c r="KBU1" s="5"/>
      <c r="KBV1" s="5"/>
      <c r="KBW1" s="5"/>
      <c r="KBX1" s="5"/>
      <c r="KBY1" s="5"/>
      <c r="KBZ1" s="5"/>
      <c r="KCA1" s="5"/>
      <c r="KCB1" s="5"/>
      <c r="KCC1" s="5"/>
      <c r="KCD1" s="5"/>
      <c r="KCE1" s="5"/>
      <c r="KCF1" s="5"/>
      <c r="KCG1" s="5"/>
      <c r="KCH1" s="5"/>
      <c r="KCI1" s="5"/>
      <c r="KCJ1" s="5"/>
      <c r="KCK1" s="5"/>
      <c r="KCL1" s="5"/>
      <c r="KCM1" s="5"/>
      <c r="KCN1" s="5"/>
      <c r="KCO1" s="5"/>
      <c r="KCP1" s="5"/>
      <c r="KCQ1" s="5"/>
      <c r="KCR1" s="5"/>
      <c r="KCS1" s="5"/>
      <c r="KCT1" s="5"/>
      <c r="KCU1" s="5"/>
      <c r="KCV1" s="5"/>
      <c r="KCW1" s="5"/>
      <c r="KCX1" s="5"/>
      <c r="KCY1" s="5"/>
      <c r="KCZ1" s="5"/>
      <c r="KDA1" s="5"/>
      <c r="KDB1" s="5"/>
      <c r="KDC1" s="5"/>
      <c r="KDD1" s="5"/>
      <c r="KDE1" s="5"/>
      <c r="KDF1" s="5"/>
      <c r="KDG1" s="5"/>
      <c r="KDH1" s="5"/>
      <c r="KDI1" s="5"/>
      <c r="KDJ1" s="5"/>
      <c r="KDK1" s="5"/>
      <c r="KDL1" s="5"/>
      <c r="KDM1" s="5"/>
      <c r="KDN1" s="5"/>
      <c r="KDO1" s="5"/>
      <c r="KDP1" s="5"/>
      <c r="KDQ1" s="5"/>
      <c r="KDR1" s="5"/>
      <c r="KDS1" s="5"/>
      <c r="KDT1" s="5"/>
      <c r="KDU1" s="5"/>
      <c r="KDV1" s="5"/>
      <c r="KDW1" s="5"/>
      <c r="KDX1" s="5"/>
      <c r="KDY1" s="5"/>
      <c r="KDZ1" s="5"/>
      <c r="KEA1" s="5"/>
      <c r="KEB1" s="5"/>
      <c r="KEC1" s="5"/>
      <c r="KED1" s="5"/>
      <c r="KEE1" s="5"/>
      <c r="KEF1" s="5"/>
      <c r="KEG1" s="5"/>
      <c r="KEH1" s="5"/>
      <c r="KEI1" s="5"/>
      <c r="KEJ1" s="5"/>
      <c r="KEK1" s="5"/>
      <c r="KEL1" s="5"/>
      <c r="KEM1" s="5"/>
      <c r="KEN1" s="5"/>
      <c r="KEO1" s="5"/>
      <c r="KEP1" s="5"/>
      <c r="KEQ1" s="5"/>
      <c r="KER1" s="5"/>
      <c r="KES1" s="5"/>
      <c r="KET1" s="5"/>
      <c r="KEU1" s="5"/>
      <c r="KEV1" s="5"/>
      <c r="KEW1" s="5"/>
      <c r="KEX1" s="5"/>
      <c r="KEY1" s="5"/>
      <c r="KEZ1" s="5"/>
      <c r="KFA1" s="5"/>
      <c r="KFB1" s="5"/>
      <c r="KFC1" s="5"/>
      <c r="KFD1" s="5"/>
      <c r="KFE1" s="5"/>
      <c r="KFF1" s="5"/>
      <c r="KFG1" s="5"/>
      <c r="KFH1" s="5"/>
      <c r="KFI1" s="5"/>
      <c r="KFJ1" s="5"/>
      <c r="KFK1" s="5"/>
      <c r="KFL1" s="5"/>
      <c r="KFM1" s="5"/>
      <c r="KFN1" s="5"/>
      <c r="KFO1" s="5"/>
      <c r="KFP1" s="5"/>
      <c r="KFQ1" s="5"/>
      <c r="KFR1" s="5"/>
      <c r="KFS1" s="5"/>
      <c r="KFT1" s="5"/>
      <c r="KFU1" s="5"/>
      <c r="KFV1" s="5"/>
      <c r="KFW1" s="5"/>
      <c r="KFX1" s="5"/>
      <c r="KFY1" s="5"/>
      <c r="KFZ1" s="5"/>
      <c r="KGA1" s="5"/>
      <c r="KGB1" s="5"/>
      <c r="KGC1" s="5"/>
      <c r="KGD1" s="5"/>
      <c r="KGE1" s="5"/>
      <c r="KGF1" s="5"/>
      <c r="KGG1" s="5"/>
      <c r="KGH1" s="5"/>
      <c r="KGI1" s="5"/>
      <c r="KGJ1" s="5"/>
      <c r="KGK1" s="5"/>
      <c r="KGL1" s="5"/>
      <c r="KGM1" s="5"/>
      <c r="KGN1" s="5"/>
      <c r="KGO1" s="5"/>
      <c r="KGP1" s="5"/>
      <c r="KGQ1" s="5"/>
      <c r="KGR1" s="5"/>
      <c r="KGS1" s="5"/>
      <c r="KGT1" s="5"/>
      <c r="KGU1" s="5"/>
      <c r="KGV1" s="5"/>
      <c r="KGW1" s="5"/>
      <c r="KGX1" s="5"/>
      <c r="KGY1" s="5"/>
      <c r="KGZ1" s="5"/>
      <c r="KHA1" s="5"/>
      <c r="KHB1" s="5"/>
      <c r="KHC1" s="5"/>
      <c r="KHD1" s="5"/>
      <c r="KHE1" s="5"/>
      <c r="KHF1" s="5"/>
      <c r="KHG1" s="5"/>
      <c r="KHH1" s="5"/>
      <c r="KHI1" s="5"/>
      <c r="KHJ1" s="5"/>
      <c r="KHK1" s="5"/>
      <c r="KHL1" s="5"/>
      <c r="KHM1" s="5"/>
      <c r="KHN1" s="5"/>
      <c r="KHO1" s="5"/>
      <c r="KHP1" s="5"/>
      <c r="KHQ1" s="5"/>
      <c r="KHR1" s="5"/>
      <c r="KHS1" s="5"/>
      <c r="KHT1" s="5"/>
      <c r="KHU1" s="5"/>
      <c r="KHV1" s="5"/>
      <c r="KHW1" s="5"/>
      <c r="KHX1" s="5"/>
      <c r="KHY1" s="5"/>
      <c r="KHZ1" s="5"/>
      <c r="KIA1" s="5"/>
      <c r="KIB1" s="5"/>
      <c r="KIC1" s="5"/>
      <c r="KID1" s="5"/>
      <c r="KIE1" s="5"/>
      <c r="KIF1" s="5"/>
      <c r="KIG1" s="5"/>
      <c r="KIH1" s="5"/>
      <c r="KII1" s="5"/>
      <c r="KIJ1" s="5"/>
      <c r="KIK1" s="5"/>
      <c r="KIL1" s="5"/>
      <c r="KIM1" s="5"/>
      <c r="KIN1" s="5"/>
      <c r="KIO1" s="5"/>
      <c r="KIP1" s="5"/>
      <c r="KIQ1" s="5"/>
      <c r="KIR1" s="5"/>
      <c r="KIS1" s="5"/>
      <c r="KIT1" s="5"/>
      <c r="KIU1" s="5"/>
      <c r="KIV1" s="5"/>
      <c r="KIW1" s="5"/>
      <c r="KIX1" s="5"/>
      <c r="KIY1" s="5"/>
      <c r="KIZ1" s="5"/>
      <c r="KJA1" s="5"/>
      <c r="KJB1" s="5"/>
      <c r="KJC1" s="5"/>
      <c r="KJD1" s="5"/>
      <c r="KJE1" s="5"/>
      <c r="KJF1" s="5"/>
      <c r="KJG1" s="5"/>
      <c r="KJH1" s="5"/>
      <c r="KJI1" s="5"/>
      <c r="KJJ1" s="5"/>
      <c r="KJK1" s="5"/>
      <c r="KJL1" s="5"/>
      <c r="KJM1" s="5"/>
      <c r="KJN1" s="5"/>
      <c r="KJO1" s="5"/>
      <c r="KJP1" s="5"/>
      <c r="KJQ1" s="5"/>
      <c r="KJR1" s="5"/>
      <c r="KJS1" s="5"/>
      <c r="KJT1" s="5"/>
      <c r="KJU1" s="5"/>
      <c r="KJV1" s="5"/>
      <c r="KJW1" s="5"/>
      <c r="KJX1" s="5"/>
      <c r="KJY1" s="5"/>
      <c r="KJZ1" s="5"/>
      <c r="KKA1" s="5"/>
      <c r="KKB1" s="5"/>
      <c r="KKC1" s="5"/>
      <c r="KKD1" s="5"/>
      <c r="KKE1" s="5"/>
      <c r="KKF1" s="5"/>
      <c r="KKG1" s="5"/>
      <c r="KKH1" s="5"/>
      <c r="KKI1" s="5"/>
      <c r="KKJ1" s="5"/>
      <c r="KKK1" s="5"/>
      <c r="KKL1" s="5"/>
      <c r="KKM1" s="5"/>
      <c r="KKN1" s="5"/>
      <c r="KKO1" s="5"/>
      <c r="KKP1" s="5"/>
      <c r="KKQ1" s="5"/>
      <c r="KKR1" s="5"/>
      <c r="KKS1" s="5"/>
      <c r="KKT1" s="5"/>
      <c r="KKU1" s="5"/>
      <c r="KKV1" s="5"/>
      <c r="KKW1" s="5"/>
      <c r="KKX1" s="5"/>
      <c r="KKY1" s="5"/>
      <c r="KKZ1" s="5"/>
      <c r="KLA1" s="5"/>
      <c r="KLB1" s="5"/>
      <c r="KLC1" s="5"/>
      <c r="KLD1" s="5"/>
      <c r="KLE1" s="5"/>
      <c r="KLF1" s="5"/>
      <c r="KLG1" s="5"/>
      <c r="KLH1" s="5"/>
      <c r="KLI1" s="5"/>
      <c r="KLJ1" s="5"/>
      <c r="KLK1" s="5"/>
      <c r="KLL1" s="5"/>
      <c r="KLM1" s="5"/>
      <c r="KLN1" s="5"/>
      <c r="KLO1" s="5"/>
      <c r="KLP1" s="5"/>
      <c r="KLQ1" s="5"/>
      <c r="KLR1" s="5"/>
      <c r="KLS1" s="5"/>
      <c r="KLT1" s="5"/>
      <c r="KLU1" s="5"/>
      <c r="KLV1" s="5"/>
      <c r="KLW1" s="5"/>
      <c r="KLX1" s="5"/>
      <c r="KLY1" s="5"/>
      <c r="KLZ1" s="5"/>
      <c r="KMA1" s="5"/>
      <c r="KMB1" s="5"/>
      <c r="KMC1" s="5"/>
      <c r="KMD1" s="5"/>
      <c r="KME1" s="5"/>
      <c r="KMF1" s="5"/>
      <c r="KMG1" s="5"/>
      <c r="KMH1" s="5"/>
      <c r="KMI1" s="5"/>
      <c r="KMJ1" s="5"/>
      <c r="KMK1" s="5"/>
      <c r="KML1" s="5"/>
      <c r="KMM1" s="5"/>
      <c r="KMN1" s="5"/>
      <c r="KMO1" s="5"/>
      <c r="KMP1" s="5"/>
      <c r="KMQ1" s="5"/>
      <c r="KMR1" s="5"/>
      <c r="KMS1" s="5"/>
      <c r="KMT1" s="5"/>
      <c r="KMU1" s="5"/>
      <c r="KMV1" s="5"/>
      <c r="KMW1" s="5"/>
      <c r="KMX1" s="5"/>
      <c r="KMY1" s="5"/>
      <c r="KMZ1" s="5"/>
      <c r="KNA1" s="5"/>
      <c r="KNB1" s="5"/>
      <c r="KNC1" s="5"/>
      <c r="KND1" s="5"/>
      <c r="KNE1" s="5"/>
      <c r="KNF1" s="5"/>
      <c r="KNG1" s="5"/>
      <c r="KNH1" s="5"/>
      <c r="KNI1" s="5"/>
      <c r="KNJ1" s="5"/>
      <c r="KNK1" s="5"/>
      <c r="KNL1" s="5"/>
      <c r="KNM1" s="5"/>
      <c r="KNN1" s="5"/>
      <c r="KNO1" s="5"/>
      <c r="KNP1" s="5"/>
      <c r="KNQ1" s="5"/>
      <c r="KNR1" s="5"/>
      <c r="KNS1" s="5"/>
      <c r="KNT1" s="5"/>
      <c r="KNU1" s="5"/>
      <c r="KNV1" s="5"/>
      <c r="KNW1" s="5"/>
      <c r="KNX1" s="5"/>
      <c r="KNY1" s="5"/>
      <c r="KNZ1" s="5"/>
      <c r="KOA1" s="5"/>
      <c r="KOB1" s="5"/>
      <c r="KOC1" s="5"/>
      <c r="KOD1" s="5"/>
      <c r="KOE1" s="5"/>
      <c r="KOF1" s="5"/>
      <c r="KOG1" s="5"/>
      <c r="KOH1" s="5"/>
      <c r="KOI1" s="5"/>
      <c r="KOJ1" s="5"/>
      <c r="KOK1" s="5"/>
      <c r="KOL1" s="5"/>
      <c r="KOM1" s="5"/>
      <c r="KON1" s="5"/>
      <c r="KOO1" s="5"/>
      <c r="KOP1" s="5"/>
      <c r="KOQ1" s="5"/>
      <c r="KOR1" s="5"/>
      <c r="KOS1" s="5"/>
      <c r="KOT1" s="5"/>
      <c r="KOU1" s="5"/>
      <c r="KOV1" s="5"/>
      <c r="KOW1" s="5"/>
      <c r="KOX1" s="5"/>
      <c r="KOY1" s="5"/>
      <c r="KOZ1" s="5"/>
      <c r="KPA1" s="5"/>
      <c r="KPB1" s="5"/>
      <c r="KPC1" s="5"/>
      <c r="KPD1" s="5"/>
      <c r="KPE1" s="5"/>
      <c r="KPF1" s="5"/>
      <c r="KPG1" s="5"/>
      <c r="KPH1" s="5"/>
      <c r="KPI1" s="5"/>
      <c r="KPJ1" s="5"/>
      <c r="KPK1" s="5"/>
      <c r="KPL1" s="5"/>
      <c r="KPM1" s="5"/>
      <c r="KPN1" s="5"/>
      <c r="KPO1" s="5"/>
      <c r="KPP1" s="5"/>
      <c r="KPQ1" s="5"/>
      <c r="KPR1" s="5"/>
      <c r="KPS1" s="5"/>
      <c r="KPT1" s="5"/>
      <c r="KPU1" s="5"/>
      <c r="KPV1" s="5"/>
      <c r="KPW1" s="5"/>
      <c r="KPX1" s="5"/>
      <c r="KPY1" s="5"/>
      <c r="KPZ1" s="5"/>
      <c r="KQA1" s="5"/>
      <c r="KQB1" s="5"/>
      <c r="KQC1" s="5"/>
      <c r="KQD1" s="5"/>
      <c r="KQE1" s="5"/>
      <c r="KQF1" s="5"/>
      <c r="KQG1" s="5"/>
      <c r="KQH1" s="5"/>
      <c r="KQI1" s="5"/>
      <c r="KQJ1" s="5"/>
      <c r="KQK1" s="5"/>
      <c r="KQL1" s="5"/>
      <c r="KQM1" s="5"/>
      <c r="KQN1" s="5"/>
      <c r="KQO1" s="5"/>
      <c r="KQP1" s="5"/>
      <c r="KQQ1" s="5"/>
      <c r="KQR1" s="5"/>
      <c r="KQS1" s="5"/>
      <c r="KQT1" s="5"/>
      <c r="KQU1" s="5"/>
      <c r="KQV1" s="5"/>
      <c r="KQW1" s="5"/>
      <c r="KQX1" s="5"/>
      <c r="KQY1" s="5"/>
      <c r="KQZ1" s="5"/>
      <c r="KRA1" s="5"/>
      <c r="KRB1" s="5"/>
      <c r="KRC1" s="5"/>
      <c r="KRD1" s="5"/>
      <c r="KRE1" s="5"/>
      <c r="KRF1" s="5"/>
      <c r="KRG1" s="5"/>
      <c r="KRH1" s="5"/>
      <c r="KRI1" s="5"/>
      <c r="KRJ1" s="5"/>
      <c r="KRK1" s="5"/>
      <c r="KRL1" s="5"/>
      <c r="KRM1" s="5"/>
      <c r="KRN1" s="5"/>
      <c r="KRO1" s="5"/>
      <c r="KRP1" s="5"/>
      <c r="KRQ1" s="5"/>
      <c r="KRR1" s="5"/>
      <c r="KRS1" s="5"/>
      <c r="KRT1" s="5"/>
      <c r="KRU1" s="5"/>
      <c r="KRV1" s="5"/>
      <c r="KRW1" s="5"/>
      <c r="KRX1" s="5"/>
      <c r="KRY1" s="5"/>
      <c r="KRZ1" s="5"/>
      <c r="KSA1" s="5"/>
      <c r="KSB1" s="5"/>
      <c r="KSC1" s="5"/>
      <c r="KSD1" s="5"/>
      <c r="KSE1" s="5"/>
      <c r="KSF1" s="5"/>
      <c r="KSG1" s="5"/>
      <c r="KSH1" s="5"/>
      <c r="KSI1" s="5"/>
      <c r="KSJ1" s="5"/>
      <c r="KSK1" s="5"/>
      <c r="KSL1" s="5"/>
      <c r="KSM1" s="5"/>
      <c r="KSN1" s="5"/>
      <c r="KSO1" s="5"/>
      <c r="KSP1" s="5"/>
      <c r="KSQ1" s="5"/>
      <c r="KSR1" s="5"/>
      <c r="KSS1" s="5"/>
      <c r="KST1" s="5"/>
      <c r="KSU1" s="5"/>
      <c r="KSV1" s="5"/>
      <c r="KSW1" s="5"/>
      <c r="KSX1" s="5"/>
      <c r="KSY1" s="5"/>
      <c r="KSZ1" s="5"/>
      <c r="KTA1" s="5"/>
      <c r="KTB1" s="5"/>
      <c r="KTC1" s="5"/>
      <c r="KTD1" s="5"/>
      <c r="KTE1" s="5"/>
      <c r="KTF1" s="5"/>
      <c r="KTG1" s="5"/>
      <c r="KTH1" s="5"/>
      <c r="KTI1" s="5"/>
      <c r="KTJ1" s="5"/>
      <c r="KTK1" s="5"/>
      <c r="KTL1" s="5"/>
      <c r="KTM1" s="5"/>
      <c r="KTN1" s="5"/>
      <c r="KTO1" s="5"/>
      <c r="KTP1" s="5"/>
      <c r="KTQ1" s="5"/>
      <c r="KTR1" s="5"/>
      <c r="KTS1" s="5"/>
      <c r="KTT1" s="5"/>
      <c r="KTU1" s="5"/>
      <c r="KTV1" s="5"/>
      <c r="KTW1" s="5"/>
      <c r="KTX1" s="5"/>
      <c r="KTY1" s="5"/>
      <c r="KTZ1" s="5"/>
      <c r="KUA1" s="5"/>
      <c r="KUB1" s="5"/>
      <c r="KUC1" s="5"/>
      <c r="KUD1" s="5"/>
      <c r="KUE1" s="5"/>
      <c r="KUF1" s="5"/>
      <c r="KUG1" s="5"/>
      <c r="KUH1" s="5"/>
      <c r="KUI1" s="5"/>
      <c r="KUJ1" s="5"/>
      <c r="KUK1" s="5"/>
      <c r="KUL1" s="5"/>
      <c r="KUM1" s="5"/>
      <c r="KUN1" s="5"/>
      <c r="KUO1" s="5"/>
      <c r="KUP1" s="5"/>
      <c r="KUQ1" s="5"/>
      <c r="KUR1" s="5"/>
      <c r="KUS1" s="5"/>
      <c r="KUT1" s="5"/>
      <c r="KUU1" s="5"/>
      <c r="KUV1" s="5"/>
      <c r="KUW1" s="5"/>
      <c r="KUX1" s="5"/>
      <c r="KUY1" s="5"/>
      <c r="KUZ1" s="5"/>
      <c r="KVA1" s="5"/>
      <c r="KVB1" s="5"/>
      <c r="KVC1" s="5"/>
      <c r="KVD1" s="5"/>
      <c r="KVE1" s="5"/>
      <c r="KVF1" s="5"/>
      <c r="KVG1" s="5"/>
      <c r="KVH1" s="5"/>
      <c r="KVI1" s="5"/>
      <c r="KVJ1" s="5"/>
      <c r="KVK1" s="5"/>
      <c r="KVL1" s="5"/>
      <c r="KVM1" s="5"/>
      <c r="KVN1" s="5"/>
      <c r="KVO1" s="5"/>
      <c r="KVP1" s="5"/>
      <c r="KVQ1" s="5"/>
      <c r="KVR1" s="5"/>
      <c r="KVS1" s="5"/>
      <c r="KVT1" s="5"/>
      <c r="KVU1" s="5"/>
      <c r="KVV1" s="5"/>
      <c r="KVW1" s="5"/>
      <c r="KVX1" s="5"/>
      <c r="KVY1" s="5"/>
      <c r="KVZ1" s="5"/>
      <c r="KWA1" s="5"/>
      <c r="KWB1" s="5"/>
      <c r="KWC1" s="5"/>
      <c r="KWD1" s="5"/>
      <c r="KWE1" s="5"/>
      <c r="KWF1" s="5"/>
      <c r="KWG1" s="5"/>
      <c r="KWH1" s="5"/>
      <c r="KWI1" s="5"/>
      <c r="KWJ1" s="5"/>
      <c r="KWK1" s="5"/>
      <c r="KWL1" s="5"/>
      <c r="KWM1" s="5"/>
      <c r="KWN1" s="5"/>
      <c r="KWO1" s="5"/>
      <c r="KWP1" s="5"/>
      <c r="KWQ1" s="5"/>
      <c r="KWR1" s="5"/>
      <c r="KWS1" s="5"/>
      <c r="KWT1" s="5"/>
      <c r="KWU1" s="5"/>
      <c r="KWV1" s="5"/>
      <c r="KWW1" s="5"/>
      <c r="KWX1" s="5"/>
      <c r="KWY1" s="5"/>
      <c r="KWZ1" s="5"/>
      <c r="KXA1" s="5"/>
      <c r="KXB1" s="5"/>
      <c r="KXC1" s="5"/>
      <c r="KXD1" s="5"/>
      <c r="KXE1" s="5"/>
      <c r="KXF1" s="5"/>
      <c r="KXG1" s="5"/>
      <c r="KXH1" s="5"/>
      <c r="KXI1" s="5"/>
      <c r="KXJ1" s="5"/>
      <c r="KXK1" s="5"/>
      <c r="KXL1" s="5"/>
      <c r="KXM1" s="5"/>
      <c r="KXN1" s="5"/>
      <c r="KXO1" s="5"/>
      <c r="KXP1" s="5"/>
      <c r="KXQ1" s="5"/>
      <c r="KXR1" s="5"/>
      <c r="KXS1" s="5"/>
      <c r="KXT1" s="5"/>
      <c r="KXU1" s="5"/>
      <c r="KXV1" s="5"/>
      <c r="KXW1" s="5"/>
      <c r="KXX1" s="5"/>
      <c r="KXY1" s="5"/>
      <c r="KXZ1" s="5"/>
      <c r="KYA1" s="5"/>
      <c r="KYB1" s="5"/>
      <c r="KYC1" s="5"/>
      <c r="KYD1" s="5"/>
      <c r="KYE1" s="5"/>
      <c r="KYF1" s="5"/>
      <c r="KYG1" s="5"/>
      <c r="KYH1" s="5"/>
      <c r="KYI1" s="5"/>
      <c r="KYJ1" s="5"/>
      <c r="KYK1" s="5"/>
      <c r="KYL1" s="5"/>
      <c r="KYM1" s="5"/>
      <c r="KYN1" s="5"/>
      <c r="KYO1" s="5"/>
      <c r="KYP1" s="5"/>
      <c r="KYQ1" s="5"/>
      <c r="KYR1" s="5"/>
      <c r="KYS1" s="5"/>
      <c r="KYT1" s="5"/>
      <c r="KYU1" s="5"/>
      <c r="KYV1" s="5"/>
      <c r="KYW1" s="5"/>
      <c r="KYX1" s="5"/>
      <c r="KYY1" s="5"/>
      <c r="KYZ1" s="5"/>
      <c r="KZA1" s="5"/>
      <c r="KZB1" s="5"/>
      <c r="KZC1" s="5"/>
      <c r="KZD1" s="5"/>
      <c r="KZE1" s="5"/>
      <c r="KZF1" s="5"/>
      <c r="KZG1" s="5"/>
      <c r="KZH1" s="5"/>
      <c r="KZI1" s="5"/>
      <c r="KZJ1" s="5"/>
      <c r="KZK1" s="5"/>
      <c r="KZL1" s="5"/>
      <c r="KZM1" s="5"/>
      <c r="KZN1" s="5"/>
      <c r="KZO1" s="5"/>
      <c r="KZP1" s="5"/>
      <c r="KZQ1" s="5"/>
      <c r="KZR1" s="5"/>
      <c r="KZS1" s="5"/>
      <c r="KZT1" s="5"/>
      <c r="KZU1" s="5"/>
      <c r="KZV1" s="5"/>
      <c r="KZW1" s="5"/>
      <c r="KZX1" s="5"/>
      <c r="KZY1" s="5"/>
      <c r="KZZ1" s="5"/>
      <c r="LAA1" s="5"/>
      <c r="LAB1" s="5"/>
      <c r="LAC1" s="5"/>
      <c r="LAD1" s="5"/>
      <c r="LAE1" s="5"/>
      <c r="LAF1" s="5"/>
      <c r="LAG1" s="5"/>
      <c r="LAH1" s="5"/>
      <c r="LAI1" s="5"/>
      <c r="LAJ1" s="5"/>
      <c r="LAK1" s="5"/>
      <c r="LAL1" s="5"/>
      <c r="LAM1" s="5"/>
      <c r="LAN1" s="5"/>
      <c r="LAO1" s="5"/>
      <c r="LAP1" s="5"/>
      <c r="LAQ1" s="5"/>
      <c r="LAR1" s="5"/>
      <c r="LAS1" s="5"/>
      <c r="LAT1" s="5"/>
      <c r="LAU1" s="5"/>
      <c r="LAV1" s="5"/>
      <c r="LAW1" s="5"/>
      <c r="LAX1" s="5"/>
      <c r="LAY1" s="5"/>
      <c r="LAZ1" s="5"/>
      <c r="LBA1" s="5"/>
      <c r="LBB1" s="5"/>
      <c r="LBC1" s="5"/>
      <c r="LBD1" s="5"/>
      <c r="LBE1" s="5"/>
      <c r="LBF1" s="5"/>
      <c r="LBG1" s="5"/>
      <c r="LBH1" s="5"/>
      <c r="LBI1" s="5"/>
      <c r="LBJ1" s="5"/>
      <c r="LBK1" s="5"/>
      <c r="LBL1" s="5"/>
      <c r="LBM1" s="5"/>
      <c r="LBN1" s="5"/>
      <c r="LBO1" s="5"/>
      <c r="LBP1" s="5"/>
      <c r="LBQ1" s="5"/>
      <c r="LBR1" s="5"/>
      <c r="LBS1" s="5"/>
      <c r="LBT1" s="5"/>
      <c r="LBU1" s="5"/>
      <c r="LBV1" s="5"/>
      <c r="LBW1" s="5"/>
      <c r="LBX1" s="5"/>
      <c r="LBY1" s="5"/>
      <c r="LBZ1" s="5"/>
      <c r="LCA1" s="5"/>
      <c r="LCB1" s="5"/>
      <c r="LCC1" s="5"/>
      <c r="LCD1" s="5"/>
      <c r="LCE1" s="5"/>
      <c r="LCF1" s="5"/>
      <c r="LCG1" s="5"/>
      <c r="LCH1" s="5"/>
      <c r="LCI1" s="5"/>
      <c r="LCJ1" s="5"/>
      <c r="LCK1" s="5"/>
      <c r="LCL1" s="5"/>
      <c r="LCM1" s="5"/>
      <c r="LCN1" s="5"/>
      <c r="LCO1" s="5"/>
      <c r="LCP1" s="5"/>
      <c r="LCQ1" s="5"/>
      <c r="LCR1" s="5"/>
      <c r="LCS1" s="5"/>
      <c r="LCT1" s="5"/>
      <c r="LCU1" s="5"/>
      <c r="LCV1" s="5"/>
      <c r="LCW1" s="5"/>
      <c r="LCX1" s="5"/>
      <c r="LCY1" s="5"/>
      <c r="LCZ1" s="5"/>
      <c r="LDA1" s="5"/>
      <c r="LDB1" s="5"/>
      <c r="LDC1" s="5"/>
      <c r="LDD1" s="5"/>
      <c r="LDE1" s="5"/>
      <c r="LDF1" s="5"/>
      <c r="LDG1" s="5"/>
      <c r="LDH1" s="5"/>
      <c r="LDI1" s="5"/>
      <c r="LDJ1" s="5"/>
      <c r="LDK1" s="5"/>
      <c r="LDL1" s="5"/>
      <c r="LDM1" s="5"/>
      <c r="LDN1" s="5"/>
      <c r="LDO1" s="5"/>
      <c r="LDP1" s="5"/>
      <c r="LDQ1" s="5"/>
      <c r="LDR1" s="5"/>
      <c r="LDS1" s="5"/>
      <c r="LDT1" s="5"/>
      <c r="LDU1" s="5"/>
      <c r="LDV1" s="5"/>
      <c r="LDW1" s="5"/>
      <c r="LDX1" s="5"/>
      <c r="LDY1" s="5"/>
      <c r="LDZ1" s="5"/>
      <c r="LEA1" s="5"/>
      <c r="LEB1" s="5"/>
      <c r="LEC1" s="5"/>
      <c r="LED1" s="5"/>
      <c r="LEE1" s="5"/>
      <c r="LEF1" s="5"/>
      <c r="LEG1" s="5"/>
      <c r="LEH1" s="5"/>
      <c r="LEI1" s="5"/>
      <c r="LEJ1" s="5"/>
      <c r="LEK1" s="5"/>
      <c r="LEL1" s="5"/>
      <c r="LEM1" s="5"/>
      <c r="LEN1" s="5"/>
      <c r="LEO1" s="5"/>
      <c r="LEP1" s="5"/>
      <c r="LEQ1" s="5"/>
      <c r="LER1" s="5"/>
      <c r="LES1" s="5"/>
      <c r="LET1" s="5"/>
      <c r="LEU1" s="5"/>
      <c r="LEV1" s="5"/>
      <c r="LEW1" s="5"/>
      <c r="LEX1" s="5"/>
      <c r="LEY1" s="5"/>
      <c r="LEZ1" s="5"/>
      <c r="LFA1" s="5"/>
      <c r="LFB1" s="5"/>
      <c r="LFC1" s="5"/>
      <c r="LFD1" s="5"/>
      <c r="LFE1" s="5"/>
      <c r="LFF1" s="5"/>
      <c r="LFG1" s="5"/>
      <c r="LFH1" s="5"/>
      <c r="LFI1" s="5"/>
      <c r="LFJ1" s="5"/>
      <c r="LFK1" s="5"/>
      <c r="LFL1" s="5"/>
      <c r="LFM1" s="5"/>
      <c r="LFN1" s="5"/>
      <c r="LFO1" s="5"/>
      <c r="LFP1" s="5"/>
      <c r="LFQ1" s="5"/>
      <c r="LFR1" s="5"/>
      <c r="LFS1" s="5"/>
      <c r="LFT1" s="5"/>
      <c r="LFU1" s="5"/>
      <c r="LFV1" s="5"/>
      <c r="LFW1" s="5"/>
      <c r="LFX1" s="5"/>
      <c r="LFY1" s="5"/>
      <c r="LFZ1" s="5"/>
      <c r="LGA1" s="5"/>
      <c r="LGB1" s="5"/>
      <c r="LGC1" s="5"/>
      <c r="LGD1" s="5"/>
      <c r="LGE1" s="5"/>
      <c r="LGF1" s="5"/>
      <c r="LGG1" s="5"/>
      <c r="LGH1" s="5"/>
      <c r="LGI1" s="5"/>
      <c r="LGJ1" s="5"/>
      <c r="LGK1" s="5"/>
      <c r="LGL1" s="5"/>
      <c r="LGM1" s="5"/>
      <c r="LGN1" s="5"/>
      <c r="LGO1" s="5"/>
      <c r="LGP1" s="5"/>
      <c r="LGQ1" s="5"/>
      <c r="LGR1" s="5"/>
      <c r="LGS1" s="5"/>
      <c r="LGT1" s="5"/>
      <c r="LGU1" s="5"/>
      <c r="LGV1" s="5"/>
      <c r="LGW1" s="5"/>
      <c r="LGX1" s="5"/>
      <c r="LGY1" s="5"/>
      <c r="LGZ1" s="5"/>
      <c r="LHA1" s="5"/>
      <c r="LHB1" s="5"/>
      <c r="LHC1" s="5"/>
      <c r="LHD1" s="5"/>
      <c r="LHE1" s="5"/>
      <c r="LHF1" s="5"/>
      <c r="LHG1" s="5"/>
      <c r="LHH1" s="5"/>
      <c r="LHI1" s="5"/>
      <c r="LHJ1" s="5"/>
      <c r="LHK1" s="5"/>
      <c r="LHL1" s="5"/>
      <c r="LHM1" s="5"/>
      <c r="LHN1" s="5"/>
      <c r="LHO1" s="5"/>
      <c r="LHP1" s="5"/>
      <c r="LHQ1" s="5"/>
      <c r="LHR1" s="5"/>
      <c r="LHS1" s="5"/>
      <c r="LHT1" s="5"/>
      <c r="LHU1" s="5"/>
      <c r="LHV1" s="5"/>
      <c r="LHW1" s="5"/>
      <c r="LHX1" s="5"/>
      <c r="LHY1" s="5"/>
      <c r="LHZ1" s="5"/>
      <c r="LIA1" s="5"/>
      <c r="LIB1" s="5"/>
      <c r="LIC1" s="5"/>
      <c r="LID1" s="5"/>
      <c r="LIE1" s="5"/>
      <c r="LIF1" s="5"/>
      <c r="LIG1" s="5"/>
      <c r="LIH1" s="5"/>
      <c r="LII1" s="5"/>
      <c r="LIJ1" s="5"/>
      <c r="LIK1" s="5"/>
      <c r="LIL1" s="5"/>
      <c r="LIM1" s="5"/>
      <c r="LIN1" s="5"/>
      <c r="LIO1" s="5"/>
      <c r="LIP1" s="5"/>
      <c r="LIQ1" s="5"/>
      <c r="LIR1" s="5"/>
      <c r="LIS1" s="5"/>
      <c r="LIT1" s="5"/>
      <c r="LIU1" s="5"/>
      <c r="LIV1" s="5"/>
      <c r="LIW1" s="5"/>
      <c r="LIX1" s="5"/>
      <c r="LIY1" s="5"/>
      <c r="LIZ1" s="5"/>
      <c r="LJA1" s="5"/>
      <c r="LJB1" s="5"/>
      <c r="LJC1" s="5"/>
      <c r="LJD1" s="5"/>
      <c r="LJE1" s="5"/>
      <c r="LJF1" s="5"/>
      <c r="LJG1" s="5"/>
      <c r="LJH1" s="5"/>
      <c r="LJI1" s="5"/>
      <c r="LJJ1" s="5"/>
      <c r="LJK1" s="5"/>
      <c r="LJL1" s="5"/>
      <c r="LJM1" s="5"/>
      <c r="LJN1" s="5"/>
      <c r="LJO1" s="5"/>
      <c r="LJP1" s="5"/>
      <c r="LJQ1" s="5"/>
      <c r="LJR1" s="5"/>
      <c r="LJS1" s="5"/>
      <c r="LJT1" s="5"/>
      <c r="LJU1" s="5"/>
      <c r="LJV1" s="5"/>
      <c r="LJW1" s="5"/>
      <c r="LJX1" s="5"/>
      <c r="LJY1" s="5"/>
      <c r="LJZ1" s="5"/>
      <c r="LKA1" s="5"/>
      <c r="LKB1" s="5"/>
      <c r="LKC1" s="5"/>
      <c r="LKD1" s="5"/>
      <c r="LKE1" s="5"/>
      <c r="LKF1" s="5"/>
      <c r="LKG1" s="5"/>
      <c r="LKH1" s="5"/>
      <c r="LKI1" s="5"/>
      <c r="LKJ1" s="5"/>
      <c r="LKK1" s="5"/>
      <c r="LKL1" s="5"/>
      <c r="LKM1" s="5"/>
      <c r="LKN1" s="5"/>
      <c r="LKO1" s="5"/>
      <c r="LKP1" s="5"/>
      <c r="LKQ1" s="5"/>
      <c r="LKR1" s="5"/>
      <c r="LKS1" s="5"/>
      <c r="LKT1" s="5"/>
      <c r="LKU1" s="5"/>
      <c r="LKV1" s="5"/>
      <c r="LKW1" s="5"/>
      <c r="LKX1" s="5"/>
      <c r="LKY1" s="5"/>
      <c r="LKZ1" s="5"/>
      <c r="LLA1" s="5"/>
      <c r="LLB1" s="5"/>
      <c r="LLC1" s="5"/>
      <c r="LLD1" s="5"/>
      <c r="LLE1" s="5"/>
      <c r="LLF1" s="5"/>
      <c r="LLG1" s="5"/>
      <c r="LLH1" s="5"/>
      <c r="LLI1" s="5"/>
      <c r="LLJ1" s="5"/>
      <c r="LLK1" s="5"/>
      <c r="LLL1" s="5"/>
      <c r="LLM1" s="5"/>
      <c r="LLN1" s="5"/>
      <c r="LLO1" s="5"/>
      <c r="LLP1" s="5"/>
      <c r="LLQ1" s="5"/>
      <c r="LLR1" s="5"/>
      <c r="LLS1" s="5"/>
      <c r="LLT1" s="5"/>
      <c r="LLU1" s="5"/>
      <c r="LLV1" s="5"/>
      <c r="LLW1" s="5"/>
      <c r="LLX1" s="5"/>
      <c r="LLY1" s="5"/>
      <c r="LLZ1" s="5"/>
      <c r="LMA1" s="5"/>
      <c r="LMB1" s="5"/>
      <c r="LMC1" s="5"/>
      <c r="LMD1" s="5"/>
      <c r="LME1" s="5"/>
      <c r="LMF1" s="5"/>
      <c r="LMG1" s="5"/>
      <c r="LMH1" s="5"/>
      <c r="LMI1" s="5"/>
      <c r="LMJ1" s="5"/>
      <c r="LMK1" s="5"/>
      <c r="LML1" s="5"/>
      <c r="LMM1" s="5"/>
      <c r="LMN1" s="5"/>
      <c r="LMO1" s="5"/>
      <c r="LMP1" s="5"/>
      <c r="LMQ1" s="5"/>
      <c r="LMR1" s="5"/>
      <c r="LMS1" s="5"/>
      <c r="LMT1" s="5"/>
      <c r="LMU1" s="5"/>
      <c r="LMV1" s="5"/>
      <c r="LMW1" s="5"/>
      <c r="LMX1" s="5"/>
      <c r="LMY1" s="5"/>
      <c r="LMZ1" s="5"/>
      <c r="LNA1" s="5"/>
      <c r="LNB1" s="5"/>
      <c r="LNC1" s="5"/>
      <c r="LND1" s="5"/>
      <c r="LNE1" s="5"/>
      <c r="LNF1" s="5"/>
      <c r="LNG1" s="5"/>
      <c r="LNH1" s="5"/>
      <c r="LNI1" s="5"/>
      <c r="LNJ1" s="5"/>
      <c r="LNK1" s="5"/>
      <c r="LNL1" s="5"/>
      <c r="LNM1" s="5"/>
      <c r="LNN1" s="5"/>
      <c r="LNO1" s="5"/>
      <c r="LNP1" s="5"/>
      <c r="LNQ1" s="5"/>
      <c r="LNR1" s="5"/>
      <c r="LNS1" s="5"/>
      <c r="LNT1" s="5"/>
      <c r="LNU1" s="5"/>
      <c r="LNV1" s="5"/>
      <c r="LNW1" s="5"/>
      <c r="LNX1" s="5"/>
      <c r="LNY1" s="5"/>
      <c r="LNZ1" s="5"/>
      <c r="LOA1" s="5"/>
      <c r="LOB1" s="5"/>
      <c r="LOC1" s="5"/>
      <c r="LOD1" s="5"/>
      <c r="LOE1" s="5"/>
      <c r="LOF1" s="5"/>
      <c r="LOG1" s="5"/>
      <c r="LOH1" s="5"/>
      <c r="LOI1" s="5"/>
      <c r="LOJ1" s="5"/>
      <c r="LOK1" s="5"/>
      <c r="LOL1" s="5"/>
      <c r="LOM1" s="5"/>
      <c r="LON1" s="5"/>
      <c r="LOO1" s="5"/>
      <c r="LOP1" s="5"/>
      <c r="LOQ1" s="5"/>
      <c r="LOR1" s="5"/>
      <c r="LOS1" s="5"/>
      <c r="LOT1" s="5"/>
      <c r="LOU1" s="5"/>
      <c r="LOV1" s="5"/>
      <c r="LOW1" s="5"/>
      <c r="LOX1" s="5"/>
      <c r="LOY1" s="5"/>
      <c r="LOZ1" s="5"/>
      <c r="LPA1" s="5"/>
      <c r="LPB1" s="5"/>
      <c r="LPC1" s="5"/>
      <c r="LPD1" s="5"/>
      <c r="LPE1" s="5"/>
      <c r="LPF1" s="5"/>
      <c r="LPG1" s="5"/>
      <c r="LPH1" s="5"/>
      <c r="LPI1" s="5"/>
      <c r="LPJ1" s="5"/>
      <c r="LPK1" s="5"/>
      <c r="LPL1" s="5"/>
      <c r="LPM1" s="5"/>
      <c r="LPN1" s="5"/>
      <c r="LPO1" s="5"/>
      <c r="LPP1" s="5"/>
      <c r="LPQ1" s="5"/>
      <c r="LPR1" s="5"/>
      <c r="LPS1" s="5"/>
      <c r="LPT1" s="5"/>
      <c r="LPU1" s="5"/>
      <c r="LPV1" s="5"/>
      <c r="LPW1" s="5"/>
      <c r="LPX1" s="5"/>
      <c r="LPY1" s="5"/>
      <c r="LPZ1" s="5"/>
      <c r="LQA1" s="5"/>
      <c r="LQB1" s="5"/>
      <c r="LQC1" s="5"/>
      <c r="LQD1" s="5"/>
      <c r="LQE1" s="5"/>
      <c r="LQF1" s="5"/>
      <c r="LQG1" s="5"/>
      <c r="LQH1" s="5"/>
      <c r="LQI1" s="5"/>
      <c r="LQJ1" s="5"/>
      <c r="LQK1" s="5"/>
      <c r="LQL1" s="5"/>
      <c r="LQM1" s="5"/>
      <c r="LQN1" s="5"/>
      <c r="LQO1" s="5"/>
      <c r="LQP1" s="5"/>
      <c r="LQQ1" s="5"/>
      <c r="LQR1" s="5"/>
      <c r="LQS1" s="5"/>
      <c r="LQT1" s="5"/>
      <c r="LQU1" s="5"/>
      <c r="LQV1" s="5"/>
      <c r="LQW1" s="5"/>
      <c r="LQX1" s="5"/>
      <c r="LQY1" s="5"/>
      <c r="LQZ1" s="5"/>
      <c r="LRA1" s="5"/>
      <c r="LRB1" s="5"/>
      <c r="LRC1" s="5"/>
      <c r="LRD1" s="5"/>
      <c r="LRE1" s="5"/>
      <c r="LRF1" s="5"/>
      <c r="LRG1" s="5"/>
      <c r="LRH1" s="5"/>
      <c r="LRI1" s="5"/>
      <c r="LRJ1" s="5"/>
      <c r="LRK1" s="5"/>
      <c r="LRL1" s="5"/>
      <c r="LRM1" s="5"/>
      <c r="LRN1" s="5"/>
      <c r="LRO1" s="5"/>
      <c r="LRP1" s="5"/>
      <c r="LRQ1" s="5"/>
      <c r="LRR1" s="5"/>
      <c r="LRS1" s="5"/>
      <c r="LRT1" s="5"/>
      <c r="LRU1" s="5"/>
      <c r="LRV1" s="5"/>
      <c r="LRW1" s="5"/>
      <c r="LRX1" s="5"/>
      <c r="LRY1" s="5"/>
      <c r="LRZ1" s="5"/>
      <c r="LSA1" s="5"/>
      <c r="LSB1" s="5"/>
      <c r="LSC1" s="5"/>
      <c r="LSD1" s="5"/>
      <c r="LSE1" s="5"/>
      <c r="LSF1" s="5"/>
      <c r="LSG1" s="5"/>
      <c r="LSH1" s="5"/>
      <c r="LSI1" s="5"/>
      <c r="LSJ1" s="5"/>
      <c r="LSK1" s="5"/>
      <c r="LSL1" s="5"/>
      <c r="LSM1" s="5"/>
      <c r="LSN1" s="5"/>
      <c r="LSO1" s="5"/>
      <c r="LSP1" s="5"/>
      <c r="LSQ1" s="5"/>
      <c r="LSR1" s="5"/>
      <c r="LSS1" s="5"/>
      <c r="LST1" s="5"/>
      <c r="LSU1" s="5"/>
      <c r="LSV1" s="5"/>
      <c r="LSW1" s="5"/>
      <c r="LSX1" s="5"/>
      <c r="LSY1" s="5"/>
      <c r="LSZ1" s="5"/>
      <c r="LTA1" s="5"/>
      <c r="LTB1" s="5"/>
      <c r="LTC1" s="5"/>
      <c r="LTD1" s="5"/>
      <c r="LTE1" s="5"/>
      <c r="LTF1" s="5"/>
      <c r="LTG1" s="5"/>
      <c r="LTH1" s="5"/>
      <c r="LTI1" s="5"/>
      <c r="LTJ1" s="5"/>
      <c r="LTK1" s="5"/>
      <c r="LTL1" s="5"/>
      <c r="LTM1" s="5"/>
      <c r="LTN1" s="5"/>
      <c r="LTO1" s="5"/>
      <c r="LTP1" s="5"/>
      <c r="LTQ1" s="5"/>
      <c r="LTR1" s="5"/>
      <c r="LTS1" s="5"/>
      <c r="LTT1" s="5"/>
      <c r="LTU1" s="5"/>
      <c r="LTV1" s="5"/>
      <c r="LTW1" s="5"/>
      <c r="LTX1" s="5"/>
      <c r="LTY1" s="5"/>
      <c r="LTZ1" s="5"/>
      <c r="LUA1" s="5"/>
      <c r="LUB1" s="5"/>
      <c r="LUC1" s="5"/>
      <c r="LUD1" s="5"/>
      <c r="LUE1" s="5"/>
      <c r="LUF1" s="5"/>
      <c r="LUG1" s="5"/>
      <c r="LUH1" s="5"/>
      <c r="LUI1" s="5"/>
      <c r="LUJ1" s="5"/>
      <c r="LUK1" s="5"/>
      <c r="LUL1" s="5"/>
      <c r="LUM1" s="5"/>
      <c r="LUN1" s="5"/>
      <c r="LUO1" s="5"/>
      <c r="LUP1" s="5"/>
      <c r="LUQ1" s="5"/>
      <c r="LUR1" s="5"/>
      <c r="LUS1" s="5"/>
      <c r="LUT1" s="5"/>
      <c r="LUU1" s="5"/>
      <c r="LUV1" s="5"/>
      <c r="LUW1" s="5"/>
      <c r="LUX1" s="5"/>
      <c r="LUY1" s="5"/>
      <c r="LUZ1" s="5"/>
      <c r="LVA1" s="5"/>
      <c r="LVB1" s="5"/>
      <c r="LVC1" s="5"/>
      <c r="LVD1" s="5"/>
      <c r="LVE1" s="5"/>
      <c r="LVF1" s="5"/>
      <c r="LVG1" s="5"/>
      <c r="LVH1" s="5"/>
      <c r="LVI1" s="5"/>
      <c r="LVJ1" s="5"/>
      <c r="LVK1" s="5"/>
      <c r="LVL1" s="5"/>
      <c r="LVM1" s="5"/>
      <c r="LVN1" s="5"/>
      <c r="LVO1" s="5"/>
      <c r="LVP1" s="5"/>
      <c r="LVQ1" s="5"/>
      <c r="LVR1" s="5"/>
      <c r="LVS1" s="5"/>
      <c r="LVT1" s="5"/>
      <c r="LVU1" s="5"/>
      <c r="LVV1" s="5"/>
      <c r="LVW1" s="5"/>
      <c r="LVX1" s="5"/>
      <c r="LVY1" s="5"/>
      <c r="LVZ1" s="5"/>
      <c r="LWA1" s="5"/>
      <c r="LWB1" s="5"/>
      <c r="LWC1" s="5"/>
      <c r="LWD1" s="5"/>
      <c r="LWE1" s="5"/>
      <c r="LWF1" s="5"/>
      <c r="LWG1" s="5"/>
      <c r="LWH1" s="5"/>
      <c r="LWI1" s="5"/>
      <c r="LWJ1" s="5"/>
      <c r="LWK1" s="5"/>
      <c r="LWL1" s="5"/>
      <c r="LWM1" s="5"/>
      <c r="LWN1" s="5"/>
      <c r="LWO1" s="5"/>
      <c r="LWP1" s="5"/>
      <c r="LWQ1" s="5"/>
      <c r="LWR1" s="5"/>
      <c r="LWS1" s="5"/>
      <c r="LWT1" s="5"/>
      <c r="LWU1" s="5"/>
      <c r="LWV1" s="5"/>
      <c r="LWW1" s="5"/>
      <c r="LWX1" s="5"/>
      <c r="LWY1" s="5"/>
      <c r="LWZ1" s="5"/>
      <c r="LXA1" s="5"/>
      <c r="LXB1" s="5"/>
      <c r="LXC1" s="5"/>
      <c r="LXD1" s="5"/>
      <c r="LXE1" s="5"/>
      <c r="LXF1" s="5"/>
      <c r="LXG1" s="5"/>
      <c r="LXH1" s="5"/>
      <c r="LXI1" s="5"/>
      <c r="LXJ1" s="5"/>
      <c r="LXK1" s="5"/>
      <c r="LXL1" s="5"/>
      <c r="LXM1" s="5"/>
      <c r="LXN1" s="5"/>
      <c r="LXO1" s="5"/>
      <c r="LXP1" s="5"/>
      <c r="LXQ1" s="5"/>
      <c r="LXR1" s="5"/>
      <c r="LXS1" s="5"/>
      <c r="LXT1" s="5"/>
      <c r="LXU1" s="5"/>
      <c r="LXV1" s="5"/>
      <c r="LXW1" s="5"/>
      <c r="LXX1" s="5"/>
      <c r="LXY1" s="5"/>
      <c r="LXZ1" s="5"/>
      <c r="LYA1" s="5"/>
      <c r="LYB1" s="5"/>
      <c r="LYC1" s="5"/>
      <c r="LYD1" s="5"/>
      <c r="LYE1" s="5"/>
      <c r="LYF1" s="5"/>
      <c r="LYG1" s="5"/>
      <c r="LYH1" s="5"/>
      <c r="LYI1" s="5"/>
      <c r="LYJ1" s="5"/>
      <c r="LYK1" s="5"/>
      <c r="LYL1" s="5"/>
      <c r="LYM1" s="5"/>
      <c r="LYN1" s="5"/>
      <c r="LYO1" s="5"/>
      <c r="LYP1" s="5"/>
      <c r="LYQ1" s="5"/>
      <c r="LYR1" s="5"/>
      <c r="LYS1" s="5"/>
      <c r="LYT1" s="5"/>
      <c r="LYU1" s="5"/>
      <c r="LYV1" s="5"/>
      <c r="LYW1" s="5"/>
      <c r="LYX1" s="5"/>
      <c r="LYY1" s="5"/>
      <c r="LYZ1" s="5"/>
      <c r="LZA1" s="5"/>
      <c r="LZB1" s="5"/>
      <c r="LZC1" s="5"/>
      <c r="LZD1" s="5"/>
      <c r="LZE1" s="5"/>
      <c r="LZF1" s="5"/>
      <c r="LZG1" s="5"/>
      <c r="LZH1" s="5"/>
      <c r="LZI1" s="5"/>
      <c r="LZJ1" s="5"/>
      <c r="LZK1" s="5"/>
      <c r="LZL1" s="5"/>
      <c r="LZM1" s="5"/>
      <c r="LZN1" s="5"/>
      <c r="LZO1" s="5"/>
      <c r="LZP1" s="5"/>
      <c r="LZQ1" s="5"/>
      <c r="LZR1" s="5"/>
      <c r="LZS1" s="5"/>
      <c r="LZT1" s="5"/>
      <c r="LZU1" s="5"/>
      <c r="LZV1" s="5"/>
      <c r="LZW1" s="5"/>
      <c r="LZX1" s="5"/>
      <c r="LZY1" s="5"/>
      <c r="LZZ1" s="5"/>
      <c r="MAA1" s="5"/>
      <c r="MAB1" s="5"/>
      <c r="MAC1" s="5"/>
      <c r="MAD1" s="5"/>
      <c r="MAE1" s="5"/>
      <c r="MAF1" s="5"/>
      <c r="MAG1" s="5"/>
      <c r="MAH1" s="5"/>
      <c r="MAI1" s="5"/>
      <c r="MAJ1" s="5"/>
      <c r="MAK1" s="5"/>
      <c r="MAL1" s="5"/>
      <c r="MAM1" s="5"/>
      <c r="MAN1" s="5"/>
      <c r="MAO1" s="5"/>
      <c r="MAP1" s="5"/>
      <c r="MAQ1" s="5"/>
      <c r="MAR1" s="5"/>
      <c r="MAS1" s="5"/>
      <c r="MAT1" s="5"/>
      <c r="MAU1" s="5"/>
      <c r="MAV1" s="5"/>
      <c r="MAW1" s="5"/>
      <c r="MAX1" s="5"/>
      <c r="MAY1" s="5"/>
      <c r="MAZ1" s="5"/>
      <c r="MBA1" s="5"/>
      <c r="MBB1" s="5"/>
      <c r="MBC1" s="5"/>
      <c r="MBD1" s="5"/>
      <c r="MBE1" s="5"/>
      <c r="MBF1" s="5"/>
      <c r="MBG1" s="5"/>
      <c r="MBH1" s="5"/>
      <c r="MBI1" s="5"/>
      <c r="MBJ1" s="5"/>
      <c r="MBK1" s="5"/>
      <c r="MBL1" s="5"/>
      <c r="MBM1" s="5"/>
      <c r="MBN1" s="5"/>
      <c r="MBO1" s="5"/>
      <c r="MBP1" s="5"/>
      <c r="MBQ1" s="5"/>
      <c r="MBR1" s="5"/>
      <c r="MBS1" s="5"/>
      <c r="MBT1" s="5"/>
      <c r="MBU1" s="5"/>
      <c r="MBV1" s="5"/>
      <c r="MBW1" s="5"/>
      <c r="MBX1" s="5"/>
      <c r="MBY1" s="5"/>
      <c r="MBZ1" s="5"/>
      <c r="MCA1" s="5"/>
      <c r="MCB1" s="5"/>
      <c r="MCC1" s="5"/>
      <c r="MCD1" s="5"/>
      <c r="MCE1" s="5"/>
      <c r="MCF1" s="5"/>
      <c r="MCG1" s="5"/>
      <c r="MCH1" s="5"/>
      <c r="MCI1" s="5"/>
      <c r="MCJ1" s="5"/>
      <c r="MCK1" s="5"/>
      <c r="MCL1" s="5"/>
      <c r="MCM1" s="5"/>
      <c r="MCN1" s="5"/>
      <c r="MCO1" s="5"/>
      <c r="MCP1" s="5"/>
      <c r="MCQ1" s="5"/>
      <c r="MCR1" s="5"/>
      <c r="MCS1" s="5"/>
      <c r="MCT1" s="5"/>
      <c r="MCU1" s="5"/>
      <c r="MCV1" s="5"/>
      <c r="MCW1" s="5"/>
      <c r="MCX1" s="5"/>
      <c r="MCY1" s="5"/>
      <c r="MCZ1" s="5"/>
      <c r="MDA1" s="5"/>
      <c r="MDB1" s="5"/>
      <c r="MDC1" s="5"/>
      <c r="MDD1" s="5"/>
      <c r="MDE1" s="5"/>
      <c r="MDF1" s="5"/>
      <c r="MDG1" s="5"/>
      <c r="MDH1" s="5"/>
      <c r="MDI1" s="5"/>
      <c r="MDJ1" s="5"/>
      <c r="MDK1" s="5"/>
      <c r="MDL1" s="5"/>
      <c r="MDM1" s="5"/>
      <c r="MDN1" s="5"/>
      <c r="MDO1" s="5"/>
      <c r="MDP1" s="5"/>
      <c r="MDQ1" s="5"/>
      <c r="MDR1" s="5"/>
      <c r="MDS1" s="5"/>
      <c r="MDT1" s="5"/>
      <c r="MDU1" s="5"/>
      <c r="MDV1" s="5"/>
      <c r="MDW1" s="5"/>
      <c r="MDX1" s="5"/>
      <c r="MDY1" s="5"/>
      <c r="MDZ1" s="5"/>
      <c r="MEA1" s="5"/>
      <c r="MEB1" s="5"/>
      <c r="MEC1" s="5"/>
      <c r="MED1" s="5"/>
      <c r="MEE1" s="5"/>
      <c r="MEF1" s="5"/>
      <c r="MEG1" s="5"/>
      <c r="MEH1" s="5"/>
      <c r="MEI1" s="5"/>
      <c r="MEJ1" s="5"/>
      <c r="MEK1" s="5"/>
      <c r="MEL1" s="5"/>
      <c r="MEM1" s="5"/>
      <c r="MEN1" s="5"/>
      <c r="MEO1" s="5"/>
      <c r="MEP1" s="5"/>
      <c r="MEQ1" s="5"/>
      <c r="MER1" s="5"/>
      <c r="MES1" s="5"/>
      <c r="MET1" s="5"/>
      <c r="MEU1" s="5"/>
      <c r="MEV1" s="5"/>
      <c r="MEW1" s="5"/>
      <c r="MEX1" s="5"/>
      <c r="MEY1" s="5"/>
      <c r="MEZ1" s="5"/>
      <c r="MFA1" s="5"/>
      <c r="MFB1" s="5"/>
      <c r="MFC1" s="5"/>
      <c r="MFD1" s="5"/>
      <c r="MFE1" s="5"/>
      <c r="MFF1" s="5"/>
      <c r="MFG1" s="5"/>
      <c r="MFH1" s="5"/>
      <c r="MFI1" s="5"/>
      <c r="MFJ1" s="5"/>
      <c r="MFK1" s="5"/>
      <c r="MFL1" s="5"/>
      <c r="MFM1" s="5"/>
      <c r="MFN1" s="5"/>
      <c r="MFO1" s="5"/>
      <c r="MFP1" s="5"/>
      <c r="MFQ1" s="5"/>
      <c r="MFR1" s="5"/>
      <c r="MFS1" s="5"/>
      <c r="MFT1" s="5"/>
      <c r="MFU1" s="5"/>
      <c r="MFV1" s="5"/>
      <c r="MFW1" s="5"/>
      <c r="MFX1" s="5"/>
      <c r="MFY1" s="5"/>
      <c r="MFZ1" s="5"/>
      <c r="MGA1" s="5"/>
      <c r="MGB1" s="5"/>
      <c r="MGC1" s="5"/>
      <c r="MGD1" s="5"/>
      <c r="MGE1" s="5"/>
      <c r="MGF1" s="5"/>
      <c r="MGG1" s="5"/>
      <c r="MGH1" s="5"/>
      <c r="MGI1" s="5"/>
      <c r="MGJ1" s="5"/>
      <c r="MGK1" s="5"/>
      <c r="MGL1" s="5"/>
      <c r="MGM1" s="5"/>
      <c r="MGN1" s="5"/>
      <c r="MGO1" s="5"/>
      <c r="MGP1" s="5"/>
      <c r="MGQ1" s="5"/>
      <c r="MGR1" s="5"/>
      <c r="MGS1" s="5"/>
      <c r="MGT1" s="5"/>
      <c r="MGU1" s="5"/>
      <c r="MGV1" s="5"/>
      <c r="MGW1" s="5"/>
      <c r="MGX1" s="5"/>
      <c r="MGY1" s="5"/>
      <c r="MGZ1" s="5"/>
      <c r="MHA1" s="5"/>
      <c r="MHB1" s="5"/>
      <c r="MHC1" s="5"/>
      <c r="MHD1" s="5"/>
      <c r="MHE1" s="5"/>
      <c r="MHF1" s="5"/>
      <c r="MHG1" s="5"/>
      <c r="MHH1" s="5"/>
      <c r="MHI1" s="5"/>
      <c r="MHJ1" s="5"/>
      <c r="MHK1" s="5"/>
      <c r="MHL1" s="5"/>
      <c r="MHM1" s="5"/>
      <c r="MHN1" s="5"/>
      <c r="MHO1" s="5"/>
      <c r="MHP1" s="5"/>
      <c r="MHQ1" s="5"/>
      <c r="MHR1" s="5"/>
      <c r="MHS1" s="5"/>
      <c r="MHT1" s="5"/>
      <c r="MHU1" s="5"/>
      <c r="MHV1" s="5"/>
      <c r="MHW1" s="5"/>
      <c r="MHX1" s="5"/>
      <c r="MHY1" s="5"/>
      <c r="MHZ1" s="5"/>
      <c r="MIA1" s="5"/>
      <c r="MIB1" s="5"/>
      <c r="MIC1" s="5"/>
      <c r="MID1" s="5"/>
      <c r="MIE1" s="5"/>
      <c r="MIF1" s="5"/>
      <c r="MIG1" s="5"/>
      <c r="MIH1" s="5"/>
      <c r="MII1" s="5"/>
      <c r="MIJ1" s="5"/>
      <c r="MIK1" s="5"/>
      <c r="MIL1" s="5"/>
      <c r="MIM1" s="5"/>
      <c r="MIN1" s="5"/>
      <c r="MIO1" s="5"/>
      <c r="MIP1" s="5"/>
      <c r="MIQ1" s="5"/>
      <c r="MIR1" s="5"/>
      <c r="MIS1" s="5"/>
      <c r="MIT1" s="5"/>
      <c r="MIU1" s="5"/>
      <c r="MIV1" s="5"/>
      <c r="MIW1" s="5"/>
      <c r="MIX1" s="5"/>
      <c r="MIY1" s="5"/>
      <c r="MIZ1" s="5"/>
      <c r="MJA1" s="5"/>
      <c r="MJB1" s="5"/>
      <c r="MJC1" s="5"/>
      <c r="MJD1" s="5"/>
      <c r="MJE1" s="5"/>
      <c r="MJF1" s="5"/>
      <c r="MJG1" s="5"/>
      <c r="MJH1" s="5"/>
      <c r="MJI1" s="5"/>
      <c r="MJJ1" s="5"/>
      <c r="MJK1" s="5"/>
      <c r="MJL1" s="5"/>
      <c r="MJM1" s="5"/>
      <c r="MJN1" s="5"/>
      <c r="MJO1" s="5"/>
      <c r="MJP1" s="5"/>
      <c r="MJQ1" s="5"/>
      <c r="MJR1" s="5"/>
      <c r="MJS1" s="5"/>
      <c r="MJT1" s="5"/>
      <c r="MJU1" s="5"/>
      <c r="MJV1" s="5"/>
      <c r="MJW1" s="5"/>
      <c r="MJX1" s="5"/>
      <c r="MJY1" s="5"/>
      <c r="MJZ1" s="5"/>
      <c r="MKA1" s="5"/>
      <c r="MKB1" s="5"/>
      <c r="MKC1" s="5"/>
      <c r="MKD1" s="5"/>
      <c r="MKE1" s="5"/>
      <c r="MKF1" s="5"/>
      <c r="MKG1" s="5"/>
      <c r="MKH1" s="5"/>
      <c r="MKI1" s="5"/>
      <c r="MKJ1" s="5"/>
      <c r="MKK1" s="5"/>
      <c r="MKL1" s="5"/>
      <c r="MKM1" s="5"/>
      <c r="MKN1" s="5"/>
      <c r="MKO1" s="5"/>
      <c r="MKP1" s="5"/>
      <c r="MKQ1" s="5"/>
      <c r="MKR1" s="5"/>
      <c r="MKS1" s="5"/>
      <c r="MKT1" s="5"/>
      <c r="MKU1" s="5"/>
      <c r="MKV1" s="5"/>
      <c r="MKW1" s="5"/>
      <c r="MKX1" s="5"/>
      <c r="MKY1" s="5"/>
      <c r="MKZ1" s="5"/>
      <c r="MLA1" s="5"/>
      <c r="MLB1" s="5"/>
      <c r="MLC1" s="5"/>
      <c r="MLD1" s="5"/>
      <c r="MLE1" s="5"/>
      <c r="MLF1" s="5"/>
      <c r="MLG1" s="5"/>
      <c r="MLH1" s="5"/>
      <c r="MLI1" s="5"/>
      <c r="MLJ1" s="5"/>
      <c r="MLK1" s="5"/>
      <c r="MLL1" s="5"/>
      <c r="MLM1" s="5"/>
      <c r="MLN1" s="5"/>
      <c r="MLO1" s="5"/>
      <c r="MLP1" s="5"/>
      <c r="MLQ1" s="5"/>
      <c r="MLR1" s="5"/>
      <c r="MLS1" s="5"/>
      <c r="MLT1" s="5"/>
      <c r="MLU1" s="5"/>
      <c r="MLV1" s="5"/>
      <c r="MLW1" s="5"/>
      <c r="MLX1" s="5"/>
      <c r="MLY1" s="5"/>
      <c r="MLZ1" s="5"/>
      <c r="MMA1" s="5"/>
      <c r="MMB1" s="5"/>
      <c r="MMC1" s="5"/>
      <c r="MMD1" s="5"/>
      <c r="MME1" s="5"/>
      <c r="MMF1" s="5"/>
      <c r="MMG1" s="5"/>
      <c r="MMH1" s="5"/>
      <c r="MMI1" s="5"/>
      <c r="MMJ1" s="5"/>
      <c r="MMK1" s="5"/>
      <c r="MML1" s="5"/>
      <c r="MMM1" s="5"/>
      <c r="MMN1" s="5"/>
      <c r="MMO1" s="5"/>
      <c r="MMP1" s="5"/>
      <c r="MMQ1" s="5"/>
      <c r="MMR1" s="5"/>
      <c r="MMS1" s="5"/>
      <c r="MMT1" s="5"/>
      <c r="MMU1" s="5"/>
      <c r="MMV1" s="5"/>
      <c r="MMW1" s="5"/>
      <c r="MMX1" s="5"/>
      <c r="MMY1" s="5"/>
      <c r="MMZ1" s="5"/>
      <c r="MNA1" s="5"/>
      <c r="MNB1" s="5"/>
      <c r="MNC1" s="5"/>
      <c r="MND1" s="5"/>
      <c r="MNE1" s="5"/>
      <c r="MNF1" s="5"/>
      <c r="MNG1" s="5"/>
      <c r="MNH1" s="5"/>
      <c r="MNI1" s="5"/>
      <c r="MNJ1" s="5"/>
      <c r="MNK1" s="5"/>
      <c r="MNL1" s="5"/>
      <c r="MNM1" s="5"/>
      <c r="MNN1" s="5"/>
      <c r="MNO1" s="5"/>
      <c r="MNP1" s="5"/>
      <c r="MNQ1" s="5"/>
      <c r="MNR1" s="5"/>
      <c r="MNS1" s="5"/>
      <c r="MNT1" s="5"/>
      <c r="MNU1" s="5"/>
      <c r="MNV1" s="5"/>
      <c r="MNW1" s="5"/>
      <c r="MNX1" s="5"/>
      <c r="MNY1" s="5"/>
      <c r="MNZ1" s="5"/>
      <c r="MOA1" s="5"/>
      <c r="MOB1" s="5"/>
      <c r="MOC1" s="5"/>
      <c r="MOD1" s="5"/>
      <c r="MOE1" s="5"/>
      <c r="MOF1" s="5"/>
      <c r="MOG1" s="5"/>
      <c r="MOH1" s="5"/>
      <c r="MOI1" s="5"/>
      <c r="MOJ1" s="5"/>
      <c r="MOK1" s="5"/>
      <c r="MOL1" s="5"/>
      <c r="MOM1" s="5"/>
      <c r="MON1" s="5"/>
      <c r="MOO1" s="5"/>
      <c r="MOP1" s="5"/>
      <c r="MOQ1" s="5"/>
      <c r="MOR1" s="5"/>
      <c r="MOS1" s="5"/>
      <c r="MOT1" s="5"/>
      <c r="MOU1" s="5"/>
      <c r="MOV1" s="5"/>
      <c r="MOW1" s="5"/>
      <c r="MOX1" s="5"/>
      <c r="MOY1" s="5"/>
      <c r="MOZ1" s="5"/>
      <c r="MPA1" s="5"/>
      <c r="MPB1" s="5"/>
      <c r="MPC1" s="5"/>
      <c r="MPD1" s="5"/>
      <c r="MPE1" s="5"/>
      <c r="MPF1" s="5"/>
      <c r="MPG1" s="5"/>
      <c r="MPH1" s="5"/>
      <c r="MPI1" s="5"/>
      <c r="MPJ1" s="5"/>
      <c r="MPK1" s="5"/>
      <c r="MPL1" s="5"/>
      <c r="MPM1" s="5"/>
      <c r="MPN1" s="5"/>
      <c r="MPO1" s="5"/>
      <c r="MPP1" s="5"/>
      <c r="MPQ1" s="5"/>
      <c r="MPR1" s="5"/>
      <c r="MPS1" s="5"/>
      <c r="MPT1" s="5"/>
      <c r="MPU1" s="5"/>
      <c r="MPV1" s="5"/>
      <c r="MPW1" s="5"/>
      <c r="MPX1" s="5"/>
      <c r="MPY1" s="5"/>
      <c r="MPZ1" s="5"/>
      <c r="MQA1" s="5"/>
      <c r="MQB1" s="5"/>
      <c r="MQC1" s="5"/>
      <c r="MQD1" s="5"/>
      <c r="MQE1" s="5"/>
      <c r="MQF1" s="5"/>
      <c r="MQG1" s="5"/>
      <c r="MQH1" s="5"/>
      <c r="MQI1" s="5"/>
      <c r="MQJ1" s="5"/>
      <c r="MQK1" s="5"/>
      <c r="MQL1" s="5"/>
      <c r="MQM1" s="5"/>
      <c r="MQN1" s="5"/>
      <c r="MQO1" s="5"/>
      <c r="MQP1" s="5"/>
      <c r="MQQ1" s="5"/>
      <c r="MQR1" s="5"/>
      <c r="MQS1" s="5"/>
      <c r="MQT1" s="5"/>
      <c r="MQU1" s="5"/>
      <c r="MQV1" s="5"/>
      <c r="MQW1" s="5"/>
      <c r="MQX1" s="5"/>
      <c r="MQY1" s="5"/>
      <c r="MQZ1" s="5"/>
      <c r="MRA1" s="5"/>
      <c r="MRB1" s="5"/>
      <c r="MRC1" s="5"/>
      <c r="MRD1" s="5"/>
      <c r="MRE1" s="5"/>
      <c r="MRF1" s="5"/>
      <c r="MRG1" s="5"/>
      <c r="MRH1" s="5"/>
      <c r="MRI1" s="5"/>
      <c r="MRJ1" s="5"/>
      <c r="MRK1" s="5"/>
      <c r="MRL1" s="5"/>
      <c r="MRM1" s="5"/>
      <c r="MRN1" s="5"/>
      <c r="MRO1" s="5"/>
      <c r="MRP1" s="5"/>
      <c r="MRQ1" s="5"/>
      <c r="MRR1" s="5"/>
      <c r="MRS1" s="5"/>
      <c r="MRT1" s="5"/>
      <c r="MRU1" s="5"/>
      <c r="MRV1" s="5"/>
      <c r="MRW1" s="5"/>
      <c r="MRX1" s="5"/>
      <c r="MRY1" s="5"/>
      <c r="MRZ1" s="5"/>
      <c r="MSA1" s="5"/>
      <c r="MSB1" s="5"/>
      <c r="MSC1" s="5"/>
      <c r="MSD1" s="5"/>
      <c r="MSE1" s="5"/>
      <c r="MSF1" s="5"/>
      <c r="MSG1" s="5"/>
      <c r="MSH1" s="5"/>
      <c r="MSI1" s="5"/>
      <c r="MSJ1" s="5"/>
      <c r="MSK1" s="5"/>
      <c r="MSL1" s="5"/>
      <c r="MSM1" s="5"/>
      <c r="MSN1" s="5"/>
      <c r="MSO1" s="5"/>
      <c r="MSP1" s="5"/>
      <c r="MSQ1" s="5"/>
      <c r="MSR1" s="5"/>
      <c r="MSS1" s="5"/>
      <c r="MST1" s="5"/>
      <c r="MSU1" s="5"/>
      <c r="MSV1" s="5"/>
      <c r="MSW1" s="5"/>
      <c r="MSX1" s="5"/>
      <c r="MSY1" s="5"/>
      <c r="MSZ1" s="5"/>
      <c r="MTA1" s="5"/>
      <c r="MTB1" s="5"/>
      <c r="MTC1" s="5"/>
      <c r="MTD1" s="5"/>
      <c r="MTE1" s="5"/>
      <c r="MTF1" s="5"/>
      <c r="MTG1" s="5"/>
      <c r="MTH1" s="5"/>
      <c r="MTI1" s="5"/>
      <c r="MTJ1" s="5"/>
      <c r="MTK1" s="5"/>
      <c r="MTL1" s="5"/>
      <c r="MTM1" s="5"/>
      <c r="MTN1" s="5"/>
      <c r="MTO1" s="5"/>
      <c r="MTP1" s="5"/>
      <c r="MTQ1" s="5"/>
      <c r="MTR1" s="5"/>
      <c r="MTS1" s="5"/>
      <c r="MTT1" s="5"/>
      <c r="MTU1" s="5"/>
      <c r="MTV1" s="5"/>
      <c r="MTW1" s="5"/>
      <c r="MTX1" s="5"/>
      <c r="MTY1" s="5"/>
      <c r="MTZ1" s="5"/>
      <c r="MUA1" s="5"/>
      <c r="MUB1" s="5"/>
      <c r="MUC1" s="5"/>
      <c r="MUD1" s="5"/>
      <c r="MUE1" s="5"/>
      <c r="MUF1" s="5"/>
      <c r="MUG1" s="5"/>
      <c r="MUH1" s="5"/>
      <c r="MUI1" s="5"/>
      <c r="MUJ1" s="5"/>
      <c r="MUK1" s="5"/>
      <c r="MUL1" s="5"/>
      <c r="MUM1" s="5"/>
      <c r="MUN1" s="5"/>
      <c r="MUO1" s="5"/>
      <c r="MUP1" s="5"/>
      <c r="MUQ1" s="5"/>
      <c r="MUR1" s="5"/>
      <c r="MUS1" s="5"/>
      <c r="MUT1" s="5"/>
      <c r="MUU1" s="5"/>
      <c r="MUV1" s="5"/>
      <c r="MUW1" s="5"/>
      <c r="MUX1" s="5"/>
      <c r="MUY1" s="5"/>
      <c r="MUZ1" s="5"/>
      <c r="MVA1" s="5"/>
      <c r="MVB1" s="5"/>
      <c r="MVC1" s="5"/>
      <c r="MVD1" s="5"/>
      <c r="MVE1" s="5"/>
      <c r="MVF1" s="5"/>
      <c r="MVG1" s="5"/>
      <c r="MVH1" s="5"/>
      <c r="MVI1" s="5"/>
      <c r="MVJ1" s="5"/>
      <c r="MVK1" s="5"/>
      <c r="MVL1" s="5"/>
      <c r="MVM1" s="5"/>
      <c r="MVN1" s="5"/>
      <c r="MVO1" s="5"/>
      <c r="MVP1" s="5"/>
      <c r="MVQ1" s="5"/>
      <c r="MVR1" s="5"/>
      <c r="MVS1" s="5"/>
      <c r="MVT1" s="5"/>
      <c r="MVU1" s="5"/>
      <c r="MVV1" s="5"/>
      <c r="MVW1" s="5"/>
      <c r="MVX1" s="5"/>
      <c r="MVY1" s="5"/>
      <c r="MVZ1" s="5"/>
      <c r="MWA1" s="5"/>
      <c r="MWB1" s="5"/>
      <c r="MWC1" s="5"/>
      <c r="MWD1" s="5"/>
      <c r="MWE1" s="5"/>
      <c r="MWF1" s="5"/>
      <c r="MWG1" s="5"/>
      <c r="MWH1" s="5"/>
      <c r="MWI1" s="5"/>
      <c r="MWJ1" s="5"/>
      <c r="MWK1" s="5"/>
      <c r="MWL1" s="5"/>
      <c r="MWM1" s="5"/>
      <c r="MWN1" s="5"/>
      <c r="MWO1" s="5"/>
      <c r="MWP1" s="5"/>
      <c r="MWQ1" s="5"/>
      <c r="MWR1" s="5"/>
      <c r="MWS1" s="5"/>
      <c r="MWT1" s="5"/>
      <c r="MWU1" s="5"/>
      <c r="MWV1" s="5"/>
      <c r="MWW1" s="5"/>
      <c r="MWX1" s="5"/>
      <c r="MWY1" s="5"/>
      <c r="MWZ1" s="5"/>
      <c r="MXA1" s="5"/>
      <c r="MXB1" s="5"/>
      <c r="MXC1" s="5"/>
      <c r="MXD1" s="5"/>
      <c r="MXE1" s="5"/>
      <c r="MXF1" s="5"/>
      <c r="MXG1" s="5"/>
      <c r="MXH1" s="5"/>
      <c r="MXI1" s="5"/>
      <c r="MXJ1" s="5"/>
      <c r="MXK1" s="5"/>
      <c r="MXL1" s="5"/>
      <c r="MXM1" s="5"/>
      <c r="MXN1" s="5"/>
      <c r="MXO1" s="5"/>
      <c r="MXP1" s="5"/>
      <c r="MXQ1" s="5"/>
      <c r="MXR1" s="5"/>
      <c r="MXS1" s="5"/>
      <c r="MXT1" s="5"/>
      <c r="MXU1" s="5"/>
      <c r="MXV1" s="5"/>
      <c r="MXW1" s="5"/>
      <c r="MXX1" s="5"/>
      <c r="MXY1" s="5"/>
      <c r="MXZ1" s="5"/>
      <c r="MYA1" s="5"/>
      <c r="MYB1" s="5"/>
      <c r="MYC1" s="5"/>
      <c r="MYD1" s="5"/>
      <c r="MYE1" s="5"/>
      <c r="MYF1" s="5"/>
      <c r="MYG1" s="5"/>
      <c r="MYH1" s="5"/>
      <c r="MYI1" s="5"/>
      <c r="MYJ1" s="5"/>
      <c r="MYK1" s="5"/>
      <c r="MYL1" s="5"/>
      <c r="MYM1" s="5"/>
      <c r="MYN1" s="5"/>
      <c r="MYO1" s="5"/>
      <c r="MYP1" s="5"/>
      <c r="MYQ1" s="5"/>
      <c r="MYR1" s="5"/>
      <c r="MYS1" s="5"/>
      <c r="MYT1" s="5"/>
      <c r="MYU1" s="5"/>
      <c r="MYV1" s="5"/>
      <c r="MYW1" s="5"/>
      <c r="MYX1" s="5"/>
      <c r="MYY1" s="5"/>
      <c r="MYZ1" s="5"/>
      <c r="MZA1" s="5"/>
      <c r="MZB1" s="5"/>
      <c r="MZC1" s="5"/>
      <c r="MZD1" s="5"/>
      <c r="MZE1" s="5"/>
      <c r="MZF1" s="5"/>
      <c r="MZG1" s="5"/>
      <c r="MZH1" s="5"/>
      <c r="MZI1" s="5"/>
      <c r="MZJ1" s="5"/>
      <c r="MZK1" s="5"/>
      <c r="MZL1" s="5"/>
      <c r="MZM1" s="5"/>
      <c r="MZN1" s="5"/>
      <c r="MZO1" s="5"/>
      <c r="MZP1" s="5"/>
      <c r="MZQ1" s="5"/>
      <c r="MZR1" s="5"/>
      <c r="MZS1" s="5"/>
      <c r="MZT1" s="5"/>
      <c r="MZU1" s="5"/>
      <c r="MZV1" s="5"/>
      <c r="MZW1" s="5"/>
      <c r="MZX1" s="5"/>
      <c r="MZY1" s="5"/>
      <c r="MZZ1" s="5"/>
      <c r="NAA1" s="5"/>
      <c r="NAB1" s="5"/>
      <c r="NAC1" s="5"/>
      <c r="NAD1" s="5"/>
      <c r="NAE1" s="5"/>
      <c r="NAF1" s="5"/>
      <c r="NAG1" s="5"/>
      <c r="NAH1" s="5"/>
      <c r="NAI1" s="5"/>
      <c r="NAJ1" s="5"/>
      <c r="NAK1" s="5"/>
      <c r="NAL1" s="5"/>
      <c r="NAM1" s="5"/>
      <c r="NAN1" s="5"/>
      <c r="NAO1" s="5"/>
      <c r="NAP1" s="5"/>
      <c r="NAQ1" s="5"/>
      <c r="NAR1" s="5"/>
      <c r="NAS1" s="5"/>
      <c r="NAT1" s="5"/>
      <c r="NAU1" s="5"/>
      <c r="NAV1" s="5"/>
      <c r="NAW1" s="5"/>
      <c r="NAX1" s="5"/>
      <c r="NAY1" s="5"/>
      <c r="NAZ1" s="5"/>
      <c r="NBA1" s="5"/>
      <c r="NBB1" s="5"/>
      <c r="NBC1" s="5"/>
      <c r="NBD1" s="5"/>
      <c r="NBE1" s="5"/>
      <c r="NBF1" s="5"/>
      <c r="NBG1" s="5"/>
      <c r="NBH1" s="5"/>
      <c r="NBI1" s="5"/>
      <c r="NBJ1" s="5"/>
      <c r="NBK1" s="5"/>
      <c r="NBL1" s="5"/>
      <c r="NBM1" s="5"/>
      <c r="NBN1" s="5"/>
      <c r="NBO1" s="5"/>
      <c r="NBP1" s="5"/>
      <c r="NBQ1" s="5"/>
      <c r="NBR1" s="5"/>
      <c r="NBS1" s="5"/>
      <c r="NBT1" s="5"/>
      <c r="NBU1" s="5"/>
      <c r="NBV1" s="5"/>
      <c r="NBW1" s="5"/>
      <c r="NBX1" s="5"/>
      <c r="NBY1" s="5"/>
      <c r="NBZ1" s="5"/>
      <c r="NCA1" s="5"/>
      <c r="NCB1" s="5"/>
      <c r="NCC1" s="5"/>
      <c r="NCD1" s="5"/>
      <c r="NCE1" s="5"/>
      <c r="NCF1" s="5"/>
      <c r="NCG1" s="5"/>
      <c r="NCH1" s="5"/>
      <c r="NCI1" s="5"/>
      <c r="NCJ1" s="5"/>
      <c r="NCK1" s="5"/>
      <c r="NCL1" s="5"/>
      <c r="NCM1" s="5"/>
      <c r="NCN1" s="5"/>
      <c r="NCO1" s="5"/>
      <c r="NCP1" s="5"/>
      <c r="NCQ1" s="5"/>
      <c r="NCR1" s="5"/>
      <c r="NCS1" s="5"/>
      <c r="NCT1" s="5"/>
      <c r="NCU1" s="5"/>
      <c r="NCV1" s="5"/>
      <c r="NCW1" s="5"/>
      <c r="NCX1" s="5"/>
      <c r="NCY1" s="5"/>
      <c r="NCZ1" s="5"/>
      <c r="NDA1" s="5"/>
      <c r="NDB1" s="5"/>
      <c r="NDC1" s="5"/>
      <c r="NDD1" s="5"/>
      <c r="NDE1" s="5"/>
      <c r="NDF1" s="5"/>
      <c r="NDG1" s="5"/>
      <c r="NDH1" s="5"/>
      <c r="NDI1" s="5"/>
      <c r="NDJ1" s="5"/>
      <c r="NDK1" s="5"/>
      <c r="NDL1" s="5"/>
      <c r="NDM1" s="5"/>
      <c r="NDN1" s="5"/>
      <c r="NDO1" s="5"/>
      <c r="NDP1" s="5"/>
      <c r="NDQ1" s="5"/>
      <c r="NDR1" s="5"/>
      <c r="NDS1" s="5"/>
      <c r="NDT1" s="5"/>
      <c r="NDU1" s="5"/>
      <c r="NDV1" s="5"/>
      <c r="NDW1" s="5"/>
      <c r="NDX1" s="5"/>
      <c r="NDY1" s="5"/>
      <c r="NDZ1" s="5"/>
      <c r="NEA1" s="5"/>
      <c r="NEB1" s="5"/>
      <c r="NEC1" s="5"/>
      <c r="NED1" s="5"/>
      <c r="NEE1" s="5"/>
      <c r="NEF1" s="5"/>
      <c r="NEG1" s="5"/>
      <c r="NEH1" s="5"/>
      <c r="NEI1" s="5"/>
      <c r="NEJ1" s="5"/>
      <c r="NEK1" s="5"/>
      <c r="NEL1" s="5"/>
      <c r="NEM1" s="5"/>
      <c r="NEN1" s="5"/>
      <c r="NEO1" s="5"/>
      <c r="NEP1" s="5"/>
      <c r="NEQ1" s="5"/>
      <c r="NER1" s="5"/>
      <c r="NES1" s="5"/>
      <c r="NET1" s="5"/>
      <c r="NEU1" s="5"/>
      <c r="NEV1" s="5"/>
      <c r="NEW1" s="5"/>
      <c r="NEX1" s="5"/>
      <c r="NEY1" s="5"/>
      <c r="NEZ1" s="5"/>
      <c r="NFA1" s="5"/>
      <c r="NFB1" s="5"/>
      <c r="NFC1" s="5"/>
      <c r="NFD1" s="5"/>
      <c r="NFE1" s="5"/>
      <c r="NFF1" s="5"/>
      <c r="NFG1" s="5"/>
      <c r="NFH1" s="5"/>
      <c r="NFI1" s="5"/>
      <c r="NFJ1" s="5"/>
      <c r="NFK1" s="5"/>
      <c r="NFL1" s="5"/>
      <c r="NFM1" s="5"/>
      <c r="NFN1" s="5"/>
      <c r="NFO1" s="5"/>
      <c r="NFP1" s="5"/>
      <c r="NFQ1" s="5"/>
      <c r="NFR1" s="5"/>
      <c r="NFS1" s="5"/>
      <c r="NFT1" s="5"/>
      <c r="NFU1" s="5"/>
      <c r="NFV1" s="5"/>
      <c r="NFW1" s="5"/>
      <c r="NFX1" s="5"/>
      <c r="NFY1" s="5"/>
      <c r="NFZ1" s="5"/>
      <c r="NGA1" s="5"/>
      <c r="NGB1" s="5"/>
      <c r="NGC1" s="5"/>
      <c r="NGD1" s="5"/>
      <c r="NGE1" s="5"/>
      <c r="NGF1" s="5"/>
      <c r="NGG1" s="5"/>
      <c r="NGH1" s="5"/>
      <c r="NGI1" s="5"/>
      <c r="NGJ1" s="5"/>
      <c r="NGK1" s="5"/>
      <c r="NGL1" s="5"/>
      <c r="NGM1" s="5"/>
      <c r="NGN1" s="5"/>
      <c r="NGO1" s="5"/>
      <c r="NGP1" s="5"/>
      <c r="NGQ1" s="5"/>
      <c r="NGR1" s="5"/>
      <c r="NGS1" s="5"/>
      <c r="NGT1" s="5"/>
      <c r="NGU1" s="5"/>
      <c r="NGV1" s="5"/>
      <c r="NGW1" s="5"/>
      <c r="NGX1" s="5"/>
      <c r="NGY1" s="5"/>
      <c r="NGZ1" s="5"/>
      <c r="NHA1" s="5"/>
      <c r="NHB1" s="5"/>
      <c r="NHC1" s="5"/>
      <c r="NHD1" s="5"/>
      <c r="NHE1" s="5"/>
      <c r="NHF1" s="5"/>
      <c r="NHG1" s="5"/>
      <c r="NHH1" s="5"/>
      <c r="NHI1" s="5"/>
      <c r="NHJ1" s="5"/>
      <c r="NHK1" s="5"/>
      <c r="NHL1" s="5"/>
      <c r="NHM1" s="5"/>
      <c r="NHN1" s="5"/>
      <c r="NHO1" s="5"/>
      <c r="NHP1" s="5"/>
      <c r="NHQ1" s="5"/>
      <c r="NHR1" s="5"/>
      <c r="NHS1" s="5"/>
      <c r="NHT1" s="5"/>
      <c r="NHU1" s="5"/>
      <c r="NHV1" s="5"/>
      <c r="NHW1" s="5"/>
      <c r="NHX1" s="5"/>
      <c r="NHY1" s="5"/>
      <c r="NHZ1" s="5"/>
      <c r="NIA1" s="5"/>
      <c r="NIB1" s="5"/>
      <c r="NIC1" s="5"/>
      <c r="NID1" s="5"/>
      <c r="NIE1" s="5"/>
      <c r="NIF1" s="5"/>
      <c r="NIG1" s="5"/>
      <c r="NIH1" s="5"/>
      <c r="NII1" s="5"/>
      <c r="NIJ1" s="5"/>
      <c r="NIK1" s="5"/>
      <c r="NIL1" s="5"/>
      <c r="NIM1" s="5"/>
      <c r="NIN1" s="5"/>
      <c r="NIO1" s="5"/>
      <c r="NIP1" s="5"/>
      <c r="NIQ1" s="5"/>
      <c r="NIR1" s="5"/>
      <c r="NIS1" s="5"/>
      <c r="NIT1" s="5"/>
      <c r="NIU1" s="5"/>
      <c r="NIV1" s="5"/>
      <c r="NIW1" s="5"/>
      <c r="NIX1" s="5"/>
      <c r="NIY1" s="5"/>
      <c r="NIZ1" s="5"/>
      <c r="NJA1" s="5"/>
      <c r="NJB1" s="5"/>
      <c r="NJC1" s="5"/>
      <c r="NJD1" s="5"/>
      <c r="NJE1" s="5"/>
      <c r="NJF1" s="5"/>
      <c r="NJG1" s="5"/>
      <c r="NJH1" s="5"/>
      <c r="NJI1" s="5"/>
      <c r="NJJ1" s="5"/>
      <c r="NJK1" s="5"/>
      <c r="NJL1" s="5"/>
      <c r="NJM1" s="5"/>
      <c r="NJN1" s="5"/>
      <c r="NJO1" s="5"/>
      <c r="NJP1" s="5"/>
      <c r="NJQ1" s="5"/>
      <c r="NJR1" s="5"/>
      <c r="NJS1" s="5"/>
      <c r="NJT1" s="5"/>
      <c r="NJU1" s="5"/>
      <c r="NJV1" s="5"/>
      <c r="NJW1" s="5"/>
      <c r="NJX1" s="5"/>
      <c r="NJY1" s="5"/>
      <c r="NJZ1" s="5"/>
      <c r="NKA1" s="5"/>
      <c r="NKB1" s="5"/>
      <c r="NKC1" s="5"/>
      <c r="NKD1" s="5"/>
      <c r="NKE1" s="5"/>
      <c r="NKF1" s="5"/>
      <c r="NKG1" s="5"/>
      <c r="NKH1" s="5"/>
      <c r="NKI1" s="5"/>
      <c r="NKJ1" s="5"/>
      <c r="NKK1" s="5"/>
      <c r="NKL1" s="5"/>
      <c r="NKM1" s="5"/>
      <c r="NKN1" s="5"/>
      <c r="NKO1" s="5"/>
      <c r="NKP1" s="5"/>
      <c r="NKQ1" s="5"/>
      <c r="NKR1" s="5"/>
      <c r="NKS1" s="5"/>
      <c r="NKT1" s="5"/>
      <c r="NKU1" s="5"/>
      <c r="NKV1" s="5"/>
      <c r="NKW1" s="5"/>
      <c r="NKX1" s="5"/>
      <c r="NKY1" s="5"/>
      <c r="NKZ1" s="5"/>
      <c r="NLA1" s="5"/>
      <c r="NLB1" s="5"/>
      <c r="NLC1" s="5"/>
      <c r="NLD1" s="5"/>
      <c r="NLE1" s="5"/>
      <c r="NLF1" s="5"/>
      <c r="NLG1" s="5"/>
      <c r="NLH1" s="5"/>
      <c r="NLI1" s="5"/>
      <c r="NLJ1" s="5"/>
      <c r="NLK1" s="5"/>
      <c r="NLL1" s="5"/>
      <c r="NLM1" s="5"/>
      <c r="NLN1" s="5"/>
      <c r="NLO1" s="5"/>
      <c r="NLP1" s="5"/>
      <c r="NLQ1" s="5"/>
      <c r="NLR1" s="5"/>
      <c r="NLS1" s="5"/>
      <c r="NLT1" s="5"/>
      <c r="NLU1" s="5"/>
      <c r="NLV1" s="5"/>
      <c r="NLW1" s="5"/>
      <c r="NLX1" s="5"/>
      <c r="NLY1" s="5"/>
      <c r="NLZ1" s="5"/>
      <c r="NMA1" s="5"/>
      <c r="NMB1" s="5"/>
      <c r="NMC1" s="5"/>
      <c r="NMD1" s="5"/>
      <c r="NME1" s="5"/>
      <c r="NMF1" s="5"/>
      <c r="NMG1" s="5"/>
      <c r="NMH1" s="5"/>
      <c r="NMI1" s="5"/>
      <c r="NMJ1" s="5"/>
      <c r="NMK1" s="5"/>
      <c r="NML1" s="5"/>
      <c r="NMM1" s="5"/>
      <c r="NMN1" s="5"/>
      <c r="NMO1" s="5"/>
      <c r="NMP1" s="5"/>
      <c r="NMQ1" s="5"/>
      <c r="NMR1" s="5"/>
      <c r="NMS1" s="5"/>
      <c r="NMT1" s="5"/>
      <c r="NMU1" s="5"/>
      <c r="NMV1" s="5"/>
      <c r="NMW1" s="5"/>
      <c r="NMX1" s="5"/>
      <c r="NMY1" s="5"/>
      <c r="NMZ1" s="5"/>
      <c r="NNA1" s="5"/>
      <c r="NNB1" s="5"/>
      <c r="NNC1" s="5"/>
      <c r="NND1" s="5"/>
      <c r="NNE1" s="5"/>
      <c r="NNF1" s="5"/>
      <c r="NNG1" s="5"/>
      <c r="NNH1" s="5"/>
      <c r="NNI1" s="5"/>
      <c r="NNJ1" s="5"/>
      <c r="NNK1" s="5"/>
      <c r="NNL1" s="5"/>
      <c r="NNM1" s="5"/>
      <c r="NNN1" s="5"/>
      <c r="NNO1" s="5"/>
      <c r="NNP1" s="5"/>
      <c r="NNQ1" s="5"/>
      <c r="NNR1" s="5"/>
      <c r="NNS1" s="5"/>
      <c r="NNT1" s="5"/>
      <c r="NNU1" s="5"/>
      <c r="NNV1" s="5"/>
      <c r="NNW1" s="5"/>
      <c r="NNX1" s="5"/>
      <c r="NNY1" s="5"/>
      <c r="NNZ1" s="5"/>
      <c r="NOA1" s="5"/>
      <c r="NOB1" s="5"/>
      <c r="NOC1" s="5"/>
      <c r="NOD1" s="5"/>
      <c r="NOE1" s="5"/>
      <c r="NOF1" s="5"/>
      <c r="NOG1" s="5"/>
      <c r="NOH1" s="5"/>
      <c r="NOI1" s="5"/>
      <c r="NOJ1" s="5"/>
      <c r="NOK1" s="5"/>
      <c r="NOL1" s="5"/>
      <c r="NOM1" s="5"/>
      <c r="NON1" s="5"/>
      <c r="NOO1" s="5"/>
      <c r="NOP1" s="5"/>
      <c r="NOQ1" s="5"/>
      <c r="NOR1" s="5"/>
      <c r="NOS1" s="5"/>
      <c r="NOT1" s="5"/>
      <c r="NOU1" s="5"/>
      <c r="NOV1" s="5"/>
      <c r="NOW1" s="5"/>
      <c r="NOX1" s="5"/>
      <c r="NOY1" s="5"/>
      <c r="NOZ1" s="5"/>
      <c r="NPA1" s="5"/>
      <c r="NPB1" s="5"/>
      <c r="NPC1" s="5"/>
      <c r="NPD1" s="5"/>
      <c r="NPE1" s="5"/>
      <c r="NPF1" s="5"/>
      <c r="NPG1" s="5"/>
      <c r="NPH1" s="5"/>
      <c r="NPI1" s="5"/>
      <c r="NPJ1" s="5"/>
      <c r="NPK1" s="5"/>
      <c r="NPL1" s="5"/>
      <c r="NPM1" s="5"/>
      <c r="NPN1" s="5"/>
      <c r="NPO1" s="5"/>
      <c r="NPP1" s="5"/>
      <c r="NPQ1" s="5"/>
      <c r="NPR1" s="5"/>
      <c r="NPS1" s="5"/>
      <c r="NPT1" s="5"/>
      <c r="NPU1" s="5"/>
      <c r="NPV1" s="5"/>
      <c r="NPW1" s="5"/>
      <c r="NPX1" s="5"/>
      <c r="NPY1" s="5"/>
      <c r="NPZ1" s="5"/>
      <c r="NQA1" s="5"/>
      <c r="NQB1" s="5"/>
      <c r="NQC1" s="5"/>
      <c r="NQD1" s="5"/>
      <c r="NQE1" s="5"/>
      <c r="NQF1" s="5"/>
      <c r="NQG1" s="5"/>
      <c r="NQH1" s="5"/>
      <c r="NQI1" s="5"/>
      <c r="NQJ1" s="5"/>
      <c r="NQK1" s="5"/>
      <c r="NQL1" s="5"/>
      <c r="NQM1" s="5"/>
      <c r="NQN1" s="5"/>
      <c r="NQO1" s="5"/>
      <c r="NQP1" s="5"/>
      <c r="NQQ1" s="5"/>
      <c r="NQR1" s="5"/>
      <c r="NQS1" s="5"/>
      <c r="NQT1" s="5"/>
      <c r="NQU1" s="5"/>
      <c r="NQV1" s="5"/>
      <c r="NQW1" s="5"/>
      <c r="NQX1" s="5"/>
      <c r="NQY1" s="5"/>
      <c r="NQZ1" s="5"/>
      <c r="NRA1" s="5"/>
      <c r="NRB1" s="5"/>
      <c r="NRC1" s="5"/>
      <c r="NRD1" s="5"/>
      <c r="NRE1" s="5"/>
      <c r="NRF1" s="5"/>
      <c r="NRG1" s="5"/>
      <c r="NRH1" s="5"/>
      <c r="NRI1" s="5"/>
      <c r="NRJ1" s="5"/>
      <c r="NRK1" s="5"/>
      <c r="NRL1" s="5"/>
      <c r="NRM1" s="5"/>
      <c r="NRN1" s="5"/>
      <c r="NRO1" s="5"/>
      <c r="NRP1" s="5"/>
      <c r="NRQ1" s="5"/>
      <c r="NRR1" s="5"/>
      <c r="NRS1" s="5"/>
      <c r="NRT1" s="5"/>
      <c r="NRU1" s="5"/>
      <c r="NRV1" s="5"/>
      <c r="NRW1" s="5"/>
      <c r="NRX1" s="5"/>
      <c r="NRY1" s="5"/>
      <c r="NRZ1" s="5"/>
      <c r="NSA1" s="5"/>
      <c r="NSB1" s="5"/>
      <c r="NSC1" s="5"/>
      <c r="NSD1" s="5"/>
      <c r="NSE1" s="5"/>
      <c r="NSF1" s="5"/>
      <c r="NSG1" s="5"/>
      <c r="NSH1" s="5"/>
      <c r="NSI1" s="5"/>
      <c r="NSJ1" s="5"/>
      <c r="NSK1" s="5"/>
      <c r="NSL1" s="5"/>
      <c r="NSM1" s="5"/>
      <c r="NSN1" s="5"/>
      <c r="NSO1" s="5"/>
      <c r="NSP1" s="5"/>
      <c r="NSQ1" s="5"/>
      <c r="NSR1" s="5"/>
      <c r="NSS1" s="5"/>
      <c r="NST1" s="5"/>
      <c r="NSU1" s="5"/>
      <c r="NSV1" s="5"/>
      <c r="NSW1" s="5"/>
      <c r="NSX1" s="5"/>
      <c r="NSY1" s="5"/>
      <c r="NSZ1" s="5"/>
      <c r="NTA1" s="5"/>
      <c r="NTB1" s="5"/>
      <c r="NTC1" s="5"/>
      <c r="NTD1" s="5"/>
      <c r="NTE1" s="5"/>
      <c r="NTF1" s="5"/>
      <c r="NTG1" s="5"/>
      <c r="NTH1" s="5"/>
      <c r="NTI1" s="5"/>
      <c r="NTJ1" s="5"/>
      <c r="NTK1" s="5"/>
      <c r="NTL1" s="5"/>
      <c r="NTM1" s="5"/>
      <c r="NTN1" s="5"/>
      <c r="NTO1" s="5"/>
      <c r="NTP1" s="5"/>
      <c r="NTQ1" s="5"/>
      <c r="NTR1" s="5"/>
      <c r="NTS1" s="5"/>
      <c r="NTT1" s="5"/>
      <c r="NTU1" s="5"/>
      <c r="NTV1" s="5"/>
      <c r="NTW1" s="5"/>
      <c r="NTX1" s="5"/>
      <c r="NTY1" s="5"/>
      <c r="NTZ1" s="5"/>
      <c r="NUA1" s="5"/>
      <c r="NUB1" s="5"/>
      <c r="NUC1" s="5"/>
      <c r="NUD1" s="5"/>
      <c r="NUE1" s="5"/>
      <c r="NUF1" s="5"/>
      <c r="NUG1" s="5"/>
      <c r="NUH1" s="5"/>
      <c r="NUI1" s="5"/>
      <c r="NUJ1" s="5"/>
      <c r="NUK1" s="5"/>
      <c r="NUL1" s="5"/>
      <c r="NUM1" s="5"/>
      <c r="NUN1" s="5"/>
      <c r="NUO1" s="5"/>
      <c r="NUP1" s="5"/>
      <c r="NUQ1" s="5"/>
      <c r="NUR1" s="5"/>
      <c r="NUS1" s="5"/>
      <c r="NUT1" s="5"/>
      <c r="NUU1" s="5"/>
      <c r="NUV1" s="5"/>
      <c r="NUW1" s="5"/>
      <c r="NUX1" s="5"/>
      <c r="NUY1" s="5"/>
      <c r="NUZ1" s="5"/>
      <c r="NVA1" s="5"/>
      <c r="NVB1" s="5"/>
      <c r="NVC1" s="5"/>
      <c r="NVD1" s="5"/>
      <c r="NVE1" s="5"/>
      <c r="NVF1" s="5"/>
      <c r="NVG1" s="5"/>
      <c r="NVH1" s="5"/>
      <c r="NVI1" s="5"/>
      <c r="NVJ1" s="5"/>
      <c r="NVK1" s="5"/>
      <c r="NVL1" s="5"/>
      <c r="NVM1" s="5"/>
      <c r="NVN1" s="5"/>
      <c r="NVO1" s="5"/>
      <c r="NVP1" s="5"/>
      <c r="NVQ1" s="5"/>
      <c r="NVR1" s="5"/>
      <c r="NVS1" s="5"/>
      <c r="NVT1" s="5"/>
      <c r="NVU1" s="5"/>
      <c r="NVV1" s="5"/>
      <c r="NVW1" s="5"/>
      <c r="NVX1" s="5"/>
      <c r="NVY1" s="5"/>
      <c r="NVZ1" s="5"/>
      <c r="NWA1" s="5"/>
      <c r="NWB1" s="5"/>
      <c r="NWC1" s="5"/>
      <c r="NWD1" s="5"/>
      <c r="NWE1" s="5"/>
      <c r="NWF1" s="5"/>
      <c r="NWG1" s="5"/>
      <c r="NWH1" s="5"/>
      <c r="NWI1" s="5"/>
      <c r="NWJ1" s="5"/>
      <c r="NWK1" s="5"/>
      <c r="NWL1" s="5"/>
      <c r="NWM1" s="5"/>
      <c r="NWN1" s="5"/>
      <c r="NWO1" s="5"/>
      <c r="NWP1" s="5"/>
      <c r="NWQ1" s="5"/>
      <c r="NWR1" s="5"/>
      <c r="NWS1" s="5"/>
      <c r="NWT1" s="5"/>
      <c r="NWU1" s="5"/>
      <c r="NWV1" s="5"/>
      <c r="NWW1" s="5"/>
      <c r="NWX1" s="5"/>
      <c r="NWY1" s="5"/>
      <c r="NWZ1" s="5"/>
      <c r="NXA1" s="5"/>
      <c r="NXB1" s="5"/>
      <c r="NXC1" s="5"/>
      <c r="NXD1" s="5"/>
      <c r="NXE1" s="5"/>
      <c r="NXF1" s="5"/>
      <c r="NXG1" s="5"/>
      <c r="NXH1" s="5"/>
      <c r="NXI1" s="5"/>
      <c r="NXJ1" s="5"/>
      <c r="NXK1" s="5"/>
      <c r="NXL1" s="5"/>
      <c r="NXM1" s="5"/>
      <c r="NXN1" s="5"/>
      <c r="NXO1" s="5"/>
      <c r="NXP1" s="5"/>
      <c r="NXQ1" s="5"/>
      <c r="NXR1" s="5"/>
      <c r="NXS1" s="5"/>
      <c r="NXT1" s="5"/>
      <c r="NXU1" s="5"/>
      <c r="NXV1" s="5"/>
      <c r="NXW1" s="5"/>
      <c r="NXX1" s="5"/>
      <c r="NXY1" s="5"/>
      <c r="NXZ1" s="5"/>
      <c r="NYA1" s="5"/>
      <c r="NYB1" s="5"/>
      <c r="NYC1" s="5"/>
      <c r="NYD1" s="5"/>
      <c r="NYE1" s="5"/>
      <c r="NYF1" s="5"/>
      <c r="NYG1" s="5"/>
      <c r="NYH1" s="5"/>
      <c r="NYI1" s="5"/>
      <c r="NYJ1" s="5"/>
      <c r="NYK1" s="5"/>
      <c r="NYL1" s="5"/>
      <c r="NYM1" s="5"/>
      <c r="NYN1" s="5"/>
      <c r="NYO1" s="5"/>
      <c r="NYP1" s="5"/>
      <c r="NYQ1" s="5"/>
      <c r="NYR1" s="5"/>
      <c r="NYS1" s="5"/>
      <c r="NYT1" s="5"/>
      <c r="NYU1" s="5"/>
      <c r="NYV1" s="5"/>
      <c r="NYW1" s="5"/>
      <c r="NYX1" s="5"/>
      <c r="NYY1" s="5"/>
      <c r="NYZ1" s="5"/>
      <c r="NZA1" s="5"/>
      <c r="NZB1" s="5"/>
      <c r="NZC1" s="5"/>
      <c r="NZD1" s="5"/>
      <c r="NZE1" s="5"/>
      <c r="NZF1" s="5"/>
      <c r="NZG1" s="5"/>
      <c r="NZH1" s="5"/>
      <c r="NZI1" s="5"/>
      <c r="NZJ1" s="5"/>
      <c r="NZK1" s="5"/>
      <c r="NZL1" s="5"/>
      <c r="NZM1" s="5"/>
      <c r="NZN1" s="5"/>
      <c r="NZO1" s="5"/>
      <c r="NZP1" s="5"/>
      <c r="NZQ1" s="5"/>
      <c r="NZR1" s="5"/>
      <c r="NZS1" s="5"/>
      <c r="NZT1" s="5"/>
      <c r="NZU1" s="5"/>
      <c r="NZV1" s="5"/>
      <c r="NZW1" s="5"/>
      <c r="NZX1" s="5"/>
      <c r="NZY1" s="5"/>
      <c r="NZZ1" s="5"/>
      <c r="OAA1" s="5"/>
      <c r="OAB1" s="5"/>
      <c r="OAC1" s="5"/>
      <c r="OAD1" s="5"/>
      <c r="OAE1" s="5"/>
      <c r="OAF1" s="5"/>
      <c r="OAG1" s="5"/>
      <c r="OAH1" s="5"/>
      <c r="OAI1" s="5"/>
      <c r="OAJ1" s="5"/>
      <c r="OAK1" s="5"/>
      <c r="OAL1" s="5"/>
      <c r="OAM1" s="5"/>
      <c r="OAN1" s="5"/>
      <c r="OAO1" s="5"/>
      <c r="OAP1" s="5"/>
      <c r="OAQ1" s="5"/>
      <c r="OAR1" s="5"/>
      <c r="OAS1" s="5"/>
      <c r="OAT1" s="5"/>
      <c r="OAU1" s="5"/>
      <c r="OAV1" s="5"/>
      <c r="OAW1" s="5"/>
      <c r="OAX1" s="5"/>
      <c r="OAY1" s="5"/>
      <c r="OAZ1" s="5"/>
      <c r="OBA1" s="5"/>
      <c r="OBB1" s="5"/>
      <c r="OBC1" s="5"/>
      <c r="OBD1" s="5"/>
      <c r="OBE1" s="5"/>
      <c r="OBF1" s="5"/>
      <c r="OBG1" s="5"/>
      <c r="OBH1" s="5"/>
      <c r="OBI1" s="5"/>
      <c r="OBJ1" s="5"/>
      <c r="OBK1" s="5"/>
      <c r="OBL1" s="5"/>
      <c r="OBM1" s="5"/>
      <c r="OBN1" s="5"/>
      <c r="OBO1" s="5"/>
      <c r="OBP1" s="5"/>
      <c r="OBQ1" s="5"/>
      <c r="OBR1" s="5"/>
      <c r="OBS1" s="5"/>
      <c r="OBT1" s="5"/>
      <c r="OBU1" s="5"/>
      <c r="OBV1" s="5"/>
      <c r="OBW1" s="5"/>
      <c r="OBX1" s="5"/>
      <c r="OBY1" s="5"/>
      <c r="OBZ1" s="5"/>
      <c r="OCA1" s="5"/>
      <c r="OCB1" s="5"/>
      <c r="OCC1" s="5"/>
      <c r="OCD1" s="5"/>
      <c r="OCE1" s="5"/>
      <c r="OCF1" s="5"/>
      <c r="OCG1" s="5"/>
      <c r="OCH1" s="5"/>
      <c r="OCI1" s="5"/>
      <c r="OCJ1" s="5"/>
      <c r="OCK1" s="5"/>
      <c r="OCL1" s="5"/>
      <c r="OCM1" s="5"/>
      <c r="OCN1" s="5"/>
      <c r="OCO1" s="5"/>
      <c r="OCP1" s="5"/>
      <c r="OCQ1" s="5"/>
      <c r="OCR1" s="5"/>
      <c r="OCS1" s="5"/>
      <c r="OCT1" s="5"/>
      <c r="OCU1" s="5"/>
      <c r="OCV1" s="5"/>
      <c r="OCW1" s="5"/>
      <c r="OCX1" s="5"/>
      <c r="OCY1" s="5"/>
      <c r="OCZ1" s="5"/>
      <c r="ODA1" s="5"/>
      <c r="ODB1" s="5"/>
      <c r="ODC1" s="5"/>
      <c r="ODD1" s="5"/>
      <c r="ODE1" s="5"/>
      <c r="ODF1" s="5"/>
      <c r="ODG1" s="5"/>
      <c r="ODH1" s="5"/>
      <c r="ODI1" s="5"/>
      <c r="ODJ1" s="5"/>
      <c r="ODK1" s="5"/>
      <c r="ODL1" s="5"/>
      <c r="ODM1" s="5"/>
      <c r="ODN1" s="5"/>
      <c r="ODO1" s="5"/>
      <c r="ODP1" s="5"/>
      <c r="ODQ1" s="5"/>
      <c r="ODR1" s="5"/>
      <c r="ODS1" s="5"/>
      <c r="ODT1" s="5"/>
      <c r="ODU1" s="5"/>
      <c r="ODV1" s="5"/>
      <c r="ODW1" s="5"/>
      <c r="ODX1" s="5"/>
      <c r="ODY1" s="5"/>
      <c r="ODZ1" s="5"/>
      <c r="OEA1" s="5"/>
      <c r="OEB1" s="5"/>
      <c r="OEC1" s="5"/>
      <c r="OED1" s="5"/>
      <c r="OEE1" s="5"/>
      <c r="OEF1" s="5"/>
      <c r="OEG1" s="5"/>
      <c r="OEH1" s="5"/>
      <c r="OEI1" s="5"/>
      <c r="OEJ1" s="5"/>
      <c r="OEK1" s="5"/>
      <c r="OEL1" s="5"/>
      <c r="OEM1" s="5"/>
      <c r="OEN1" s="5"/>
      <c r="OEO1" s="5"/>
      <c r="OEP1" s="5"/>
      <c r="OEQ1" s="5"/>
      <c r="OER1" s="5"/>
      <c r="OES1" s="5"/>
      <c r="OET1" s="5"/>
      <c r="OEU1" s="5"/>
      <c r="OEV1" s="5"/>
      <c r="OEW1" s="5"/>
      <c r="OEX1" s="5"/>
      <c r="OEY1" s="5"/>
      <c r="OEZ1" s="5"/>
      <c r="OFA1" s="5"/>
      <c r="OFB1" s="5"/>
      <c r="OFC1" s="5"/>
      <c r="OFD1" s="5"/>
      <c r="OFE1" s="5"/>
      <c r="OFF1" s="5"/>
      <c r="OFG1" s="5"/>
      <c r="OFH1" s="5"/>
      <c r="OFI1" s="5"/>
      <c r="OFJ1" s="5"/>
      <c r="OFK1" s="5"/>
      <c r="OFL1" s="5"/>
      <c r="OFM1" s="5"/>
      <c r="OFN1" s="5"/>
      <c r="OFO1" s="5"/>
      <c r="OFP1" s="5"/>
      <c r="OFQ1" s="5"/>
      <c r="OFR1" s="5"/>
      <c r="OFS1" s="5"/>
      <c r="OFT1" s="5"/>
      <c r="OFU1" s="5"/>
      <c r="OFV1" s="5"/>
      <c r="OFW1" s="5"/>
      <c r="OFX1" s="5"/>
      <c r="OFY1" s="5"/>
      <c r="OFZ1" s="5"/>
      <c r="OGA1" s="5"/>
      <c r="OGB1" s="5"/>
      <c r="OGC1" s="5"/>
      <c r="OGD1" s="5"/>
      <c r="OGE1" s="5"/>
      <c r="OGF1" s="5"/>
      <c r="OGG1" s="5"/>
      <c r="OGH1" s="5"/>
      <c r="OGI1" s="5"/>
      <c r="OGJ1" s="5"/>
      <c r="OGK1" s="5"/>
      <c r="OGL1" s="5"/>
      <c r="OGM1" s="5"/>
      <c r="OGN1" s="5"/>
      <c r="OGO1" s="5"/>
      <c r="OGP1" s="5"/>
      <c r="OGQ1" s="5"/>
      <c r="OGR1" s="5"/>
      <c r="OGS1" s="5"/>
      <c r="OGT1" s="5"/>
      <c r="OGU1" s="5"/>
      <c r="OGV1" s="5"/>
      <c r="OGW1" s="5"/>
      <c r="OGX1" s="5"/>
      <c r="OGY1" s="5"/>
      <c r="OGZ1" s="5"/>
      <c r="OHA1" s="5"/>
      <c r="OHB1" s="5"/>
      <c r="OHC1" s="5"/>
      <c r="OHD1" s="5"/>
      <c r="OHE1" s="5"/>
      <c r="OHF1" s="5"/>
      <c r="OHG1" s="5"/>
      <c r="OHH1" s="5"/>
      <c r="OHI1" s="5"/>
      <c r="OHJ1" s="5"/>
      <c r="OHK1" s="5"/>
      <c r="OHL1" s="5"/>
      <c r="OHM1" s="5"/>
      <c r="OHN1" s="5"/>
      <c r="OHO1" s="5"/>
      <c r="OHP1" s="5"/>
      <c r="OHQ1" s="5"/>
      <c r="OHR1" s="5"/>
      <c r="OHS1" s="5"/>
      <c r="OHT1" s="5"/>
      <c r="OHU1" s="5"/>
      <c r="OHV1" s="5"/>
      <c r="OHW1" s="5"/>
      <c r="OHX1" s="5"/>
      <c r="OHY1" s="5"/>
      <c r="OHZ1" s="5"/>
      <c r="OIA1" s="5"/>
      <c r="OIB1" s="5"/>
      <c r="OIC1" s="5"/>
      <c r="OID1" s="5"/>
      <c r="OIE1" s="5"/>
      <c r="OIF1" s="5"/>
      <c r="OIG1" s="5"/>
      <c r="OIH1" s="5"/>
      <c r="OII1" s="5"/>
      <c r="OIJ1" s="5"/>
      <c r="OIK1" s="5"/>
      <c r="OIL1" s="5"/>
      <c r="OIM1" s="5"/>
      <c r="OIN1" s="5"/>
      <c r="OIO1" s="5"/>
      <c r="OIP1" s="5"/>
      <c r="OIQ1" s="5"/>
      <c r="OIR1" s="5"/>
      <c r="OIS1" s="5"/>
      <c r="OIT1" s="5"/>
      <c r="OIU1" s="5"/>
      <c r="OIV1" s="5"/>
      <c r="OIW1" s="5"/>
      <c r="OIX1" s="5"/>
      <c r="OIY1" s="5"/>
      <c r="OIZ1" s="5"/>
      <c r="OJA1" s="5"/>
      <c r="OJB1" s="5"/>
      <c r="OJC1" s="5"/>
      <c r="OJD1" s="5"/>
      <c r="OJE1" s="5"/>
      <c r="OJF1" s="5"/>
      <c r="OJG1" s="5"/>
      <c r="OJH1" s="5"/>
      <c r="OJI1" s="5"/>
      <c r="OJJ1" s="5"/>
      <c r="OJK1" s="5"/>
      <c r="OJL1" s="5"/>
      <c r="OJM1" s="5"/>
      <c r="OJN1" s="5"/>
      <c r="OJO1" s="5"/>
      <c r="OJP1" s="5"/>
      <c r="OJQ1" s="5"/>
      <c r="OJR1" s="5"/>
      <c r="OJS1" s="5"/>
      <c r="OJT1" s="5"/>
      <c r="OJU1" s="5"/>
      <c r="OJV1" s="5"/>
      <c r="OJW1" s="5"/>
      <c r="OJX1" s="5"/>
      <c r="OJY1" s="5"/>
      <c r="OJZ1" s="5"/>
      <c r="OKA1" s="5"/>
      <c r="OKB1" s="5"/>
      <c r="OKC1" s="5"/>
      <c r="OKD1" s="5"/>
      <c r="OKE1" s="5"/>
      <c r="OKF1" s="5"/>
      <c r="OKG1" s="5"/>
      <c r="OKH1" s="5"/>
      <c r="OKI1" s="5"/>
      <c r="OKJ1" s="5"/>
      <c r="OKK1" s="5"/>
      <c r="OKL1" s="5"/>
      <c r="OKM1" s="5"/>
      <c r="OKN1" s="5"/>
      <c r="OKO1" s="5"/>
      <c r="OKP1" s="5"/>
      <c r="OKQ1" s="5"/>
      <c r="OKR1" s="5"/>
      <c r="OKS1" s="5"/>
      <c r="OKT1" s="5"/>
      <c r="OKU1" s="5"/>
      <c r="OKV1" s="5"/>
      <c r="OKW1" s="5"/>
      <c r="OKX1" s="5"/>
      <c r="OKY1" s="5"/>
      <c r="OKZ1" s="5"/>
      <c r="OLA1" s="5"/>
      <c r="OLB1" s="5"/>
      <c r="OLC1" s="5"/>
      <c r="OLD1" s="5"/>
      <c r="OLE1" s="5"/>
      <c r="OLF1" s="5"/>
      <c r="OLG1" s="5"/>
      <c r="OLH1" s="5"/>
      <c r="OLI1" s="5"/>
      <c r="OLJ1" s="5"/>
      <c r="OLK1" s="5"/>
      <c r="OLL1" s="5"/>
      <c r="OLM1" s="5"/>
      <c r="OLN1" s="5"/>
      <c r="OLO1" s="5"/>
      <c r="OLP1" s="5"/>
      <c r="OLQ1" s="5"/>
      <c r="OLR1" s="5"/>
      <c r="OLS1" s="5"/>
      <c r="OLT1" s="5"/>
      <c r="OLU1" s="5"/>
      <c r="OLV1" s="5"/>
      <c r="OLW1" s="5"/>
      <c r="OLX1" s="5"/>
      <c r="OLY1" s="5"/>
      <c r="OLZ1" s="5"/>
      <c r="OMA1" s="5"/>
      <c r="OMB1" s="5"/>
      <c r="OMC1" s="5"/>
      <c r="OMD1" s="5"/>
      <c r="OME1" s="5"/>
      <c r="OMF1" s="5"/>
      <c r="OMG1" s="5"/>
      <c r="OMH1" s="5"/>
      <c r="OMI1" s="5"/>
      <c r="OMJ1" s="5"/>
      <c r="OMK1" s="5"/>
      <c r="OML1" s="5"/>
      <c r="OMM1" s="5"/>
      <c r="OMN1" s="5"/>
      <c r="OMO1" s="5"/>
      <c r="OMP1" s="5"/>
      <c r="OMQ1" s="5"/>
      <c r="OMR1" s="5"/>
      <c r="OMS1" s="5"/>
      <c r="OMT1" s="5"/>
      <c r="OMU1" s="5"/>
      <c r="OMV1" s="5"/>
      <c r="OMW1" s="5"/>
      <c r="OMX1" s="5"/>
      <c r="OMY1" s="5"/>
      <c r="OMZ1" s="5"/>
      <c r="ONA1" s="5"/>
      <c r="ONB1" s="5"/>
      <c r="ONC1" s="5"/>
      <c r="OND1" s="5"/>
      <c r="ONE1" s="5"/>
      <c r="ONF1" s="5"/>
      <c r="ONG1" s="5"/>
      <c r="ONH1" s="5"/>
      <c r="ONI1" s="5"/>
      <c r="ONJ1" s="5"/>
      <c r="ONK1" s="5"/>
      <c r="ONL1" s="5"/>
      <c r="ONM1" s="5"/>
      <c r="ONN1" s="5"/>
      <c r="ONO1" s="5"/>
      <c r="ONP1" s="5"/>
      <c r="ONQ1" s="5"/>
      <c r="ONR1" s="5"/>
      <c r="ONS1" s="5"/>
      <c r="ONT1" s="5"/>
      <c r="ONU1" s="5"/>
      <c r="ONV1" s="5"/>
      <c r="ONW1" s="5"/>
      <c r="ONX1" s="5"/>
      <c r="ONY1" s="5"/>
      <c r="ONZ1" s="5"/>
      <c r="OOA1" s="5"/>
      <c r="OOB1" s="5"/>
      <c r="OOC1" s="5"/>
      <c r="OOD1" s="5"/>
      <c r="OOE1" s="5"/>
      <c r="OOF1" s="5"/>
      <c r="OOG1" s="5"/>
      <c r="OOH1" s="5"/>
      <c r="OOI1" s="5"/>
      <c r="OOJ1" s="5"/>
      <c r="OOK1" s="5"/>
      <c r="OOL1" s="5"/>
      <c r="OOM1" s="5"/>
      <c r="OON1" s="5"/>
      <c r="OOO1" s="5"/>
      <c r="OOP1" s="5"/>
      <c r="OOQ1" s="5"/>
      <c r="OOR1" s="5"/>
      <c r="OOS1" s="5"/>
      <c r="OOT1" s="5"/>
      <c r="OOU1" s="5"/>
      <c r="OOV1" s="5"/>
      <c r="OOW1" s="5"/>
      <c r="OOX1" s="5"/>
      <c r="OOY1" s="5"/>
      <c r="OOZ1" s="5"/>
      <c r="OPA1" s="5"/>
      <c r="OPB1" s="5"/>
      <c r="OPC1" s="5"/>
      <c r="OPD1" s="5"/>
      <c r="OPE1" s="5"/>
      <c r="OPF1" s="5"/>
      <c r="OPG1" s="5"/>
      <c r="OPH1" s="5"/>
      <c r="OPI1" s="5"/>
      <c r="OPJ1" s="5"/>
      <c r="OPK1" s="5"/>
      <c r="OPL1" s="5"/>
      <c r="OPM1" s="5"/>
      <c r="OPN1" s="5"/>
      <c r="OPO1" s="5"/>
      <c r="OPP1" s="5"/>
      <c r="OPQ1" s="5"/>
      <c r="OPR1" s="5"/>
      <c r="OPS1" s="5"/>
      <c r="OPT1" s="5"/>
      <c r="OPU1" s="5"/>
      <c r="OPV1" s="5"/>
      <c r="OPW1" s="5"/>
      <c r="OPX1" s="5"/>
      <c r="OPY1" s="5"/>
      <c r="OPZ1" s="5"/>
      <c r="OQA1" s="5"/>
      <c r="OQB1" s="5"/>
      <c r="OQC1" s="5"/>
      <c r="OQD1" s="5"/>
      <c r="OQE1" s="5"/>
      <c r="OQF1" s="5"/>
      <c r="OQG1" s="5"/>
      <c r="OQH1" s="5"/>
      <c r="OQI1" s="5"/>
      <c r="OQJ1" s="5"/>
      <c r="OQK1" s="5"/>
      <c r="OQL1" s="5"/>
      <c r="OQM1" s="5"/>
      <c r="OQN1" s="5"/>
      <c r="OQO1" s="5"/>
      <c r="OQP1" s="5"/>
      <c r="OQQ1" s="5"/>
      <c r="OQR1" s="5"/>
      <c r="OQS1" s="5"/>
      <c r="OQT1" s="5"/>
      <c r="OQU1" s="5"/>
      <c r="OQV1" s="5"/>
      <c r="OQW1" s="5"/>
      <c r="OQX1" s="5"/>
      <c r="OQY1" s="5"/>
      <c r="OQZ1" s="5"/>
      <c r="ORA1" s="5"/>
      <c r="ORB1" s="5"/>
      <c r="ORC1" s="5"/>
      <c r="ORD1" s="5"/>
      <c r="ORE1" s="5"/>
      <c r="ORF1" s="5"/>
      <c r="ORG1" s="5"/>
      <c r="ORH1" s="5"/>
      <c r="ORI1" s="5"/>
      <c r="ORJ1" s="5"/>
      <c r="ORK1" s="5"/>
      <c r="ORL1" s="5"/>
      <c r="ORM1" s="5"/>
      <c r="ORN1" s="5"/>
      <c r="ORO1" s="5"/>
      <c r="ORP1" s="5"/>
      <c r="ORQ1" s="5"/>
      <c r="ORR1" s="5"/>
      <c r="ORS1" s="5"/>
      <c r="ORT1" s="5"/>
      <c r="ORU1" s="5"/>
      <c r="ORV1" s="5"/>
      <c r="ORW1" s="5"/>
      <c r="ORX1" s="5"/>
      <c r="ORY1" s="5"/>
      <c r="ORZ1" s="5"/>
      <c r="OSA1" s="5"/>
      <c r="OSB1" s="5"/>
      <c r="OSC1" s="5"/>
      <c r="OSD1" s="5"/>
      <c r="OSE1" s="5"/>
      <c r="OSF1" s="5"/>
      <c r="OSG1" s="5"/>
      <c r="OSH1" s="5"/>
      <c r="OSI1" s="5"/>
      <c r="OSJ1" s="5"/>
      <c r="OSK1" s="5"/>
      <c r="OSL1" s="5"/>
      <c r="OSM1" s="5"/>
      <c r="OSN1" s="5"/>
      <c r="OSO1" s="5"/>
      <c r="OSP1" s="5"/>
      <c r="OSQ1" s="5"/>
      <c r="OSR1" s="5"/>
      <c r="OSS1" s="5"/>
      <c r="OST1" s="5"/>
      <c r="OSU1" s="5"/>
      <c r="OSV1" s="5"/>
      <c r="OSW1" s="5"/>
      <c r="OSX1" s="5"/>
      <c r="OSY1" s="5"/>
      <c r="OSZ1" s="5"/>
      <c r="OTA1" s="5"/>
      <c r="OTB1" s="5"/>
      <c r="OTC1" s="5"/>
      <c r="OTD1" s="5"/>
      <c r="OTE1" s="5"/>
      <c r="OTF1" s="5"/>
      <c r="OTG1" s="5"/>
      <c r="OTH1" s="5"/>
      <c r="OTI1" s="5"/>
      <c r="OTJ1" s="5"/>
      <c r="OTK1" s="5"/>
      <c r="OTL1" s="5"/>
      <c r="OTM1" s="5"/>
      <c r="OTN1" s="5"/>
      <c r="OTO1" s="5"/>
      <c r="OTP1" s="5"/>
      <c r="OTQ1" s="5"/>
      <c r="OTR1" s="5"/>
      <c r="OTS1" s="5"/>
      <c r="OTT1" s="5"/>
      <c r="OTU1" s="5"/>
      <c r="OTV1" s="5"/>
      <c r="OTW1" s="5"/>
      <c r="OTX1" s="5"/>
      <c r="OTY1" s="5"/>
      <c r="OTZ1" s="5"/>
      <c r="OUA1" s="5"/>
      <c r="OUB1" s="5"/>
      <c r="OUC1" s="5"/>
      <c r="OUD1" s="5"/>
      <c r="OUE1" s="5"/>
      <c r="OUF1" s="5"/>
      <c r="OUG1" s="5"/>
      <c r="OUH1" s="5"/>
      <c r="OUI1" s="5"/>
      <c r="OUJ1" s="5"/>
      <c r="OUK1" s="5"/>
      <c r="OUL1" s="5"/>
      <c r="OUM1" s="5"/>
      <c r="OUN1" s="5"/>
      <c r="OUO1" s="5"/>
      <c r="OUP1" s="5"/>
      <c r="OUQ1" s="5"/>
      <c r="OUR1" s="5"/>
      <c r="OUS1" s="5"/>
      <c r="OUT1" s="5"/>
      <c r="OUU1" s="5"/>
      <c r="OUV1" s="5"/>
      <c r="OUW1" s="5"/>
      <c r="OUX1" s="5"/>
      <c r="OUY1" s="5"/>
      <c r="OUZ1" s="5"/>
      <c r="OVA1" s="5"/>
      <c r="OVB1" s="5"/>
      <c r="OVC1" s="5"/>
      <c r="OVD1" s="5"/>
      <c r="OVE1" s="5"/>
      <c r="OVF1" s="5"/>
      <c r="OVG1" s="5"/>
      <c r="OVH1" s="5"/>
      <c r="OVI1" s="5"/>
      <c r="OVJ1" s="5"/>
      <c r="OVK1" s="5"/>
      <c r="OVL1" s="5"/>
      <c r="OVM1" s="5"/>
      <c r="OVN1" s="5"/>
      <c r="OVO1" s="5"/>
      <c r="OVP1" s="5"/>
      <c r="OVQ1" s="5"/>
      <c r="OVR1" s="5"/>
      <c r="OVS1" s="5"/>
      <c r="OVT1" s="5"/>
      <c r="OVU1" s="5"/>
      <c r="OVV1" s="5"/>
      <c r="OVW1" s="5"/>
      <c r="OVX1" s="5"/>
      <c r="OVY1" s="5"/>
      <c r="OVZ1" s="5"/>
      <c r="OWA1" s="5"/>
      <c r="OWB1" s="5"/>
      <c r="OWC1" s="5"/>
      <c r="OWD1" s="5"/>
      <c r="OWE1" s="5"/>
      <c r="OWF1" s="5"/>
      <c r="OWG1" s="5"/>
      <c r="OWH1" s="5"/>
      <c r="OWI1" s="5"/>
      <c r="OWJ1" s="5"/>
      <c r="OWK1" s="5"/>
      <c r="OWL1" s="5"/>
      <c r="OWM1" s="5"/>
      <c r="OWN1" s="5"/>
      <c r="OWO1" s="5"/>
      <c r="OWP1" s="5"/>
      <c r="OWQ1" s="5"/>
      <c r="OWR1" s="5"/>
      <c r="OWS1" s="5"/>
      <c r="OWT1" s="5"/>
      <c r="OWU1" s="5"/>
      <c r="OWV1" s="5"/>
      <c r="OWW1" s="5"/>
      <c r="OWX1" s="5"/>
      <c r="OWY1" s="5"/>
      <c r="OWZ1" s="5"/>
      <c r="OXA1" s="5"/>
      <c r="OXB1" s="5"/>
      <c r="OXC1" s="5"/>
      <c r="OXD1" s="5"/>
      <c r="OXE1" s="5"/>
      <c r="OXF1" s="5"/>
      <c r="OXG1" s="5"/>
      <c r="OXH1" s="5"/>
      <c r="OXI1" s="5"/>
      <c r="OXJ1" s="5"/>
      <c r="OXK1" s="5"/>
      <c r="OXL1" s="5"/>
      <c r="OXM1" s="5"/>
      <c r="OXN1" s="5"/>
      <c r="OXO1" s="5"/>
      <c r="OXP1" s="5"/>
      <c r="OXQ1" s="5"/>
      <c r="OXR1" s="5"/>
      <c r="OXS1" s="5"/>
      <c r="OXT1" s="5"/>
      <c r="OXU1" s="5"/>
      <c r="OXV1" s="5"/>
      <c r="OXW1" s="5"/>
      <c r="OXX1" s="5"/>
      <c r="OXY1" s="5"/>
      <c r="OXZ1" s="5"/>
      <c r="OYA1" s="5"/>
      <c r="OYB1" s="5"/>
      <c r="OYC1" s="5"/>
      <c r="OYD1" s="5"/>
      <c r="OYE1" s="5"/>
      <c r="OYF1" s="5"/>
      <c r="OYG1" s="5"/>
      <c r="OYH1" s="5"/>
      <c r="OYI1" s="5"/>
      <c r="OYJ1" s="5"/>
      <c r="OYK1" s="5"/>
      <c r="OYL1" s="5"/>
      <c r="OYM1" s="5"/>
      <c r="OYN1" s="5"/>
      <c r="OYO1" s="5"/>
      <c r="OYP1" s="5"/>
      <c r="OYQ1" s="5"/>
      <c r="OYR1" s="5"/>
      <c r="OYS1" s="5"/>
      <c r="OYT1" s="5"/>
      <c r="OYU1" s="5"/>
      <c r="OYV1" s="5"/>
      <c r="OYW1" s="5"/>
      <c r="OYX1" s="5"/>
      <c r="OYY1" s="5"/>
      <c r="OYZ1" s="5"/>
      <c r="OZA1" s="5"/>
      <c r="OZB1" s="5"/>
      <c r="OZC1" s="5"/>
      <c r="OZD1" s="5"/>
      <c r="OZE1" s="5"/>
      <c r="OZF1" s="5"/>
      <c r="OZG1" s="5"/>
      <c r="OZH1" s="5"/>
      <c r="OZI1" s="5"/>
      <c r="OZJ1" s="5"/>
      <c r="OZK1" s="5"/>
      <c r="OZL1" s="5"/>
      <c r="OZM1" s="5"/>
      <c r="OZN1" s="5"/>
      <c r="OZO1" s="5"/>
      <c r="OZP1" s="5"/>
      <c r="OZQ1" s="5"/>
      <c r="OZR1" s="5"/>
      <c r="OZS1" s="5"/>
      <c r="OZT1" s="5"/>
      <c r="OZU1" s="5"/>
      <c r="OZV1" s="5"/>
      <c r="OZW1" s="5"/>
      <c r="OZX1" s="5"/>
      <c r="OZY1" s="5"/>
      <c r="OZZ1" s="5"/>
      <c r="PAA1" s="5"/>
      <c r="PAB1" s="5"/>
      <c r="PAC1" s="5"/>
      <c r="PAD1" s="5"/>
      <c r="PAE1" s="5"/>
      <c r="PAF1" s="5"/>
      <c r="PAG1" s="5"/>
      <c r="PAH1" s="5"/>
      <c r="PAI1" s="5"/>
      <c r="PAJ1" s="5"/>
      <c r="PAK1" s="5"/>
      <c r="PAL1" s="5"/>
      <c r="PAM1" s="5"/>
      <c r="PAN1" s="5"/>
      <c r="PAO1" s="5"/>
      <c r="PAP1" s="5"/>
      <c r="PAQ1" s="5"/>
      <c r="PAR1" s="5"/>
      <c r="PAS1" s="5"/>
      <c r="PAT1" s="5"/>
      <c r="PAU1" s="5"/>
      <c r="PAV1" s="5"/>
      <c r="PAW1" s="5"/>
      <c r="PAX1" s="5"/>
      <c r="PAY1" s="5"/>
      <c r="PAZ1" s="5"/>
      <c r="PBA1" s="5"/>
      <c r="PBB1" s="5"/>
      <c r="PBC1" s="5"/>
      <c r="PBD1" s="5"/>
      <c r="PBE1" s="5"/>
      <c r="PBF1" s="5"/>
      <c r="PBG1" s="5"/>
      <c r="PBH1" s="5"/>
      <c r="PBI1" s="5"/>
      <c r="PBJ1" s="5"/>
      <c r="PBK1" s="5"/>
      <c r="PBL1" s="5"/>
      <c r="PBM1" s="5"/>
      <c r="PBN1" s="5"/>
      <c r="PBO1" s="5"/>
      <c r="PBP1" s="5"/>
      <c r="PBQ1" s="5"/>
      <c r="PBR1" s="5"/>
      <c r="PBS1" s="5"/>
      <c r="PBT1" s="5"/>
      <c r="PBU1" s="5"/>
      <c r="PBV1" s="5"/>
      <c r="PBW1" s="5"/>
      <c r="PBX1" s="5"/>
      <c r="PBY1" s="5"/>
      <c r="PBZ1" s="5"/>
      <c r="PCA1" s="5"/>
      <c r="PCB1" s="5"/>
      <c r="PCC1" s="5"/>
      <c r="PCD1" s="5"/>
      <c r="PCE1" s="5"/>
      <c r="PCF1" s="5"/>
      <c r="PCG1" s="5"/>
      <c r="PCH1" s="5"/>
      <c r="PCI1" s="5"/>
      <c r="PCJ1" s="5"/>
      <c r="PCK1" s="5"/>
      <c r="PCL1" s="5"/>
      <c r="PCM1" s="5"/>
      <c r="PCN1" s="5"/>
      <c r="PCO1" s="5"/>
      <c r="PCP1" s="5"/>
      <c r="PCQ1" s="5"/>
      <c r="PCR1" s="5"/>
      <c r="PCS1" s="5"/>
      <c r="PCT1" s="5"/>
      <c r="PCU1" s="5"/>
      <c r="PCV1" s="5"/>
      <c r="PCW1" s="5"/>
      <c r="PCX1" s="5"/>
      <c r="PCY1" s="5"/>
      <c r="PCZ1" s="5"/>
      <c r="PDA1" s="5"/>
      <c r="PDB1" s="5"/>
      <c r="PDC1" s="5"/>
      <c r="PDD1" s="5"/>
      <c r="PDE1" s="5"/>
      <c r="PDF1" s="5"/>
      <c r="PDG1" s="5"/>
      <c r="PDH1" s="5"/>
      <c r="PDI1" s="5"/>
      <c r="PDJ1" s="5"/>
      <c r="PDK1" s="5"/>
      <c r="PDL1" s="5"/>
      <c r="PDM1" s="5"/>
      <c r="PDN1" s="5"/>
      <c r="PDO1" s="5"/>
      <c r="PDP1" s="5"/>
      <c r="PDQ1" s="5"/>
      <c r="PDR1" s="5"/>
      <c r="PDS1" s="5"/>
      <c r="PDT1" s="5"/>
      <c r="PDU1" s="5"/>
      <c r="PDV1" s="5"/>
      <c r="PDW1" s="5"/>
      <c r="PDX1" s="5"/>
      <c r="PDY1" s="5"/>
      <c r="PDZ1" s="5"/>
      <c r="PEA1" s="5"/>
      <c r="PEB1" s="5"/>
      <c r="PEC1" s="5"/>
      <c r="PED1" s="5"/>
      <c r="PEE1" s="5"/>
      <c r="PEF1" s="5"/>
      <c r="PEG1" s="5"/>
      <c r="PEH1" s="5"/>
      <c r="PEI1" s="5"/>
      <c r="PEJ1" s="5"/>
      <c r="PEK1" s="5"/>
      <c r="PEL1" s="5"/>
      <c r="PEM1" s="5"/>
      <c r="PEN1" s="5"/>
      <c r="PEO1" s="5"/>
      <c r="PEP1" s="5"/>
      <c r="PEQ1" s="5"/>
      <c r="PER1" s="5"/>
      <c r="PES1" s="5"/>
      <c r="PET1" s="5"/>
      <c r="PEU1" s="5"/>
      <c r="PEV1" s="5"/>
      <c r="PEW1" s="5"/>
      <c r="PEX1" s="5"/>
      <c r="PEY1" s="5"/>
      <c r="PEZ1" s="5"/>
      <c r="PFA1" s="5"/>
      <c r="PFB1" s="5"/>
      <c r="PFC1" s="5"/>
      <c r="PFD1" s="5"/>
      <c r="PFE1" s="5"/>
      <c r="PFF1" s="5"/>
      <c r="PFG1" s="5"/>
      <c r="PFH1" s="5"/>
      <c r="PFI1" s="5"/>
      <c r="PFJ1" s="5"/>
      <c r="PFK1" s="5"/>
      <c r="PFL1" s="5"/>
      <c r="PFM1" s="5"/>
      <c r="PFN1" s="5"/>
      <c r="PFO1" s="5"/>
      <c r="PFP1" s="5"/>
      <c r="PFQ1" s="5"/>
      <c r="PFR1" s="5"/>
      <c r="PFS1" s="5"/>
      <c r="PFT1" s="5"/>
      <c r="PFU1" s="5"/>
      <c r="PFV1" s="5"/>
      <c r="PFW1" s="5"/>
      <c r="PFX1" s="5"/>
      <c r="PFY1" s="5"/>
      <c r="PFZ1" s="5"/>
      <c r="PGA1" s="5"/>
      <c r="PGB1" s="5"/>
      <c r="PGC1" s="5"/>
      <c r="PGD1" s="5"/>
      <c r="PGE1" s="5"/>
      <c r="PGF1" s="5"/>
      <c r="PGG1" s="5"/>
      <c r="PGH1" s="5"/>
      <c r="PGI1" s="5"/>
      <c r="PGJ1" s="5"/>
      <c r="PGK1" s="5"/>
      <c r="PGL1" s="5"/>
      <c r="PGM1" s="5"/>
      <c r="PGN1" s="5"/>
      <c r="PGO1" s="5"/>
      <c r="PGP1" s="5"/>
      <c r="PGQ1" s="5"/>
      <c r="PGR1" s="5"/>
      <c r="PGS1" s="5"/>
      <c r="PGT1" s="5"/>
      <c r="PGU1" s="5"/>
      <c r="PGV1" s="5"/>
      <c r="PGW1" s="5"/>
      <c r="PGX1" s="5"/>
      <c r="PGY1" s="5"/>
      <c r="PGZ1" s="5"/>
      <c r="PHA1" s="5"/>
      <c r="PHB1" s="5"/>
      <c r="PHC1" s="5"/>
      <c r="PHD1" s="5"/>
      <c r="PHE1" s="5"/>
      <c r="PHF1" s="5"/>
      <c r="PHG1" s="5"/>
      <c r="PHH1" s="5"/>
      <c r="PHI1" s="5"/>
      <c r="PHJ1" s="5"/>
      <c r="PHK1" s="5"/>
      <c r="PHL1" s="5"/>
      <c r="PHM1" s="5"/>
      <c r="PHN1" s="5"/>
      <c r="PHO1" s="5"/>
      <c r="PHP1" s="5"/>
      <c r="PHQ1" s="5"/>
      <c r="PHR1" s="5"/>
      <c r="PHS1" s="5"/>
      <c r="PHT1" s="5"/>
      <c r="PHU1" s="5"/>
      <c r="PHV1" s="5"/>
      <c r="PHW1" s="5"/>
      <c r="PHX1" s="5"/>
      <c r="PHY1" s="5"/>
      <c r="PHZ1" s="5"/>
      <c r="PIA1" s="5"/>
      <c r="PIB1" s="5"/>
      <c r="PIC1" s="5"/>
      <c r="PID1" s="5"/>
      <c r="PIE1" s="5"/>
      <c r="PIF1" s="5"/>
      <c r="PIG1" s="5"/>
      <c r="PIH1" s="5"/>
      <c r="PII1" s="5"/>
      <c r="PIJ1" s="5"/>
      <c r="PIK1" s="5"/>
      <c r="PIL1" s="5"/>
      <c r="PIM1" s="5"/>
      <c r="PIN1" s="5"/>
      <c r="PIO1" s="5"/>
      <c r="PIP1" s="5"/>
      <c r="PIQ1" s="5"/>
      <c r="PIR1" s="5"/>
      <c r="PIS1" s="5"/>
      <c r="PIT1" s="5"/>
      <c r="PIU1" s="5"/>
      <c r="PIV1" s="5"/>
      <c r="PIW1" s="5"/>
      <c r="PIX1" s="5"/>
      <c r="PIY1" s="5"/>
      <c r="PIZ1" s="5"/>
      <c r="PJA1" s="5"/>
      <c r="PJB1" s="5"/>
      <c r="PJC1" s="5"/>
      <c r="PJD1" s="5"/>
      <c r="PJE1" s="5"/>
      <c r="PJF1" s="5"/>
      <c r="PJG1" s="5"/>
      <c r="PJH1" s="5"/>
      <c r="PJI1" s="5"/>
      <c r="PJJ1" s="5"/>
      <c r="PJK1" s="5"/>
      <c r="PJL1" s="5"/>
      <c r="PJM1" s="5"/>
      <c r="PJN1" s="5"/>
      <c r="PJO1" s="5"/>
      <c r="PJP1" s="5"/>
      <c r="PJQ1" s="5"/>
      <c r="PJR1" s="5"/>
      <c r="PJS1" s="5"/>
      <c r="PJT1" s="5"/>
      <c r="PJU1" s="5"/>
      <c r="PJV1" s="5"/>
      <c r="PJW1" s="5"/>
      <c r="PJX1" s="5"/>
      <c r="PJY1" s="5"/>
      <c r="PJZ1" s="5"/>
      <c r="PKA1" s="5"/>
      <c r="PKB1" s="5"/>
      <c r="PKC1" s="5"/>
      <c r="PKD1" s="5"/>
      <c r="PKE1" s="5"/>
      <c r="PKF1" s="5"/>
      <c r="PKG1" s="5"/>
      <c r="PKH1" s="5"/>
      <c r="PKI1" s="5"/>
      <c r="PKJ1" s="5"/>
      <c r="PKK1" s="5"/>
      <c r="PKL1" s="5"/>
      <c r="PKM1" s="5"/>
      <c r="PKN1" s="5"/>
      <c r="PKO1" s="5"/>
      <c r="PKP1" s="5"/>
      <c r="PKQ1" s="5"/>
      <c r="PKR1" s="5"/>
      <c r="PKS1" s="5"/>
      <c r="PKT1" s="5"/>
      <c r="PKU1" s="5"/>
      <c r="PKV1" s="5"/>
      <c r="PKW1" s="5"/>
      <c r="PKX1" s="5"/>
      <c r="PKY1" s="5"/>
      <c r="PKZ1" s="5"/>
      <c r="PLA1" s="5"/>
      <c r="PLB1" s="5"/>
      <c r="PLC1" s="5"/>
      <c r="PLD1" s="5"/>
      <c r="PLE1" s="5"/>
      <c r="PLF1" s="5"/>
      <c r="PLG1" s="5"/>
      <c r="PLH1" s="5"/>
      <c r="PLI1" s="5"/>
      <c r="PLJ1" s="5"/>
      <c r="PLK1" s="5"/>
      <c r="PLL1" s="5"/>
      <c r="PLM1" s="5"/>
      <c r="PLN1" s="5"/>
      <c r="PLO1" s="5"/>
      <c r="PLP1" s="5"/>
      <c r="PLQ1" s="5"/>
      <c r="PLR1" s="5"/>
      <c r="PLS1" s="5"/>
      <c r="PLT1" s="5"/>
      <c r="PLU1" s="5"/>
      <c r="PLV1" s="5"/>
      <c r="PLW1" s="5"/>
      <c r="PLX1" s="5"/>
      <c r="PLY1" s="5"/>
      <c r="PLZ1" s="5"/>
      <c r="PMA1" s="5"/>
      <c r="PMB1" s="5"/>
      <c r="PMC1" s="5"/>
      <c r="PMD1" s="5"/>
      <c r="PME1" s="5"/>
      <c r="PMF1" s="5"/>
      <c r="PMG1" s="5"/>
      <c r="PMH1" s="5"/>
      <c r="PMI1" s="5"/>
      <c r="PMJ1" s="5"/>
      <c r="PMK1" s="5"/>
      <c r="PML1" s="5"/>
      <c r="PMM1" s="5"/>
      <c r="PMN1" s="5"/>
      <c r="PMO1" s="5"/>
      <c r="PMP1" s="5"/>
      <c r="PMQ1" s="5"/>
      <c r="PMR1" s="5"/>
      <c r="PMS1" s="5"/>
      <c r="PMT1" s="5"/>
      <c r="PMU1" s="5"/>
      <c r="PMV1" s="5"/>
      <c r="PMW1" s="5"/>
      <c r="PMX1" s="5"/>
      <c r="PMY1" s="5"/>
      <c r="PMZ1" s="5"/>
      <c r="PNA1" s="5"/>
      <c r="PNB1" s="5"/>
      <c r="PNC1" s="5"/>
      <c r="PND1" s="5"/>
      <c r="PNE1" s="5"/>
      <c r="PNF1" s="5"/>
      <c r="PNG1" s="5"/>
      <c r="PNH1" s="5"/>
      <c r="PNI1" s="5"/>
      <c r="PNJ1" s="5"/>
      <c r="PNK1" s="5"/>
      <c r="PNL1" s="5"/>
      <c r="PNM1" s="5"/>
      <c r="PNN1" s="5"/>
      <c r="PNO1" s="5"/>
      <c r="PNP1" s="5"/>
      <c r="PNQ1" s="5"/>
      <c r="PNR1" s="5"/>
      <c r="PNS1" s="5"/>
      <c r="PNT1" s="5"/>
      <c r="PNU1" s="5"/>
      <c r="PNV1" s="5"/>
      <c r="PNW1" s="5"/>
      <c r="PNX1" s="5"/>
      <c r="PNY1" s="5"/>
      <c r="PNZ1" s="5"/>
      <c r="POA1" s="5"/>
      <c r="POB1" s="5"/>
      <c r="POC1" s="5"/>
      <c r="POD1" s="5"/>
      <c r="POE1" s="5"/>
      <c r="POF1" s="5"/>
      <c r="POG1" s="5"/>
      <c r="POH1" s="5"/>
      <c r="POI1" s="5"/>
      <c r="POJ1" s="5"/>
      <c r="POK1" s="5"/>
      <c r="POL1" s="5"/>
      <c r="POM1" s="5"/>
      <c r="PON1" s="5"/>
      <c r="POO1" s="5"/>
      <c r="POP1" s="5"/>
      <c r="POQ1" s="5"/>
      <c r="POR1" s="5"/>
      <c r="POS1" s="5"/>
      <c r="POT1" s="5"/>
      <c r="POU1" s="5"/>
      <c r="POV1" s="5"/>
      <c r="POW1" s="5"/>
      <c r="POX1" s="5"/>
      <c r="POY1" s="5"/>
      <c r="POZ1" s="5"/>
      <c r="PPA1" s="5"/>
      <c r="PPB1" s="5"/>
      <c r="PPC1" s="5"/>
      <c r="PPD1" s="5"/>
      <c r="PPE1" s="5"/>
      <c r="PPF1" s="5"/>
      <c r="PPG1" s="5"/>
      <c r="PPH1" s="5"/>
      <c r="PPI1" s="5"/>
      <c r="PPJ1" s="5"/>
      <c r="PPK1" s="5"/>
      <c r="PPL1" s="5"/>
      <c r="PPM1" s="5"/>
      <c r="PPN1" s="5"/>
      <c r="PPO1" s="5"/>
      <c r="PPP1" s="5"/>
      <c r="PPQ1" s="5"/>
      <c r="PPR1" s="5"/>
      <c r="PPS1" s="5"/>
      <c r="PPT1" s="5"/>
      <c r="PPU1" s="5"/>
      <c r="PPV1" s="5"/>
      <c r="PPW1" s="5"/>
      <c r="PPX1" s="5"/>
      <c r="PPY1" s="5"/>
      <c r="PPZ1" s="5"/>
      <c r="PQA1" s="5"/>
      <c r="PQB1" s="5"/>
      <c r="PQC1" s="5"/>
      <c r="PQD1" s="5"/>
      <c r="PQE1" s="5"/>
      <c r="PQF1" s="5"/>
      <c r="PQG1" s="5"/>
      <c r="PQH1" s="5"/>
      <c r="PQI1" s="5"/>
      <c r="PQJ1" s="5"/>
      <c r="PQK1" s="5"/>
      <c r="PQL1" s="5"/>
      <c r="PQM1" s="5"/>
      <c r="PQN1" s="5"/>
      <c r="PQO1" s="5"/>
      <c r="PQP1" s="5"/>
      <c r="PQQ1" s="5"/>
      <c r="PQR1" s="5"/>
      <c r="PQS1" s="5"/>
      <c r="PQT1" s="5"/>
      <c r="PQU1" s="5"/>
      <c r="PQV1" s="5"/>
      <c r="PQW1" s="5"/>
      <c r="PQX1" s="5"/>
      <c r="PQY1" s="5"/>
      <c r="PQZ1" s="5"/>
      <c r="PRA1" s="5"/>
      <c r="PRB1" s="5"/>
      <c r="PRC1" s="5"/>
      <c r="PRD1" s="5"/>
      <c r="PRE1" s="5"/>
      <c r="PRF1" s="5"/>
      <c r="PRG1" s="5"/>
      <c r="PRH1" s="5"/>
      <c r="PRI1" s="5"/>
      <c r="PRJ1" s="5"/>
      <c r="PRK1" s="5"/>
      <c r="PRL1" s="5"/>
      <c r="PRM1" s="5"/>
      <c r="PRN1" s="5"/>
      <c r="PRO1" s="5"/>
      <c r="PRP1" s="5"/>
      <c r="PRQ1" s="5"/>
      <c r="PRR1" s="5"/>
      <c r="PRS1" s="5"/>
      <c r="PRT1" s="5"/>
      <c r="PRU1" s="5"/>
      <c r="PRV1" s="5"/>
      <c r="PRW1" s="5"/>
      <c r="PRX1" s="5"/>
      <c r="PRY1" s="5"/>
      <c r="PRZ1" s="5"/>
      <c r="PSA1" s="5"/>
      <c r="PSB1" s="5"/>
      <c r="PSC1" s="5"/>
      <c r="PSD1" s="5"/>
      <c r="PSE1" s="5"/>
      <c r="PSF1" s="5"/>
      <c r="PSG1" s="5"/>
      <c r="PSH1" s="5"/>
      <c r="PSI1" s="5"/>
      <c r="PSJ1" s="5"/>
      <c r="PSK1" s="5"/>
      <c r="PSL1" s="5"/>
      <c r="PSM1" s="5"/>
      <c r="PSN1" s="5"/>
      <c r="PSO1" s="5"/>
      <c r="PSP1" s="5"/>
      <c r="PSQ1" s="5"/>
      <c r="PSR1" s="5"/>
      <c r="PSS1" s="5"/>
      <c r="PST1" s="5"/>
      <c r="PSU1" s="5"/>
      <c r="PSV1" s="5"/>
      <c r="PSW1" s="5"/>
      <c r="PSX1" s="5"/>
      <c r="PSY1" s="5"/>
      <c r="PSZ1" s="5"/>
      <c r="PTA1" s="5"/>
      <c r="PTB1" s="5"/>
      <c r="PTC1" s="5"/>
      <c r="PTD1" s="5"/>
      <c r="PTE1" s="5"/>
      <c r="PTF1" s="5"/>
      <c r="PTG1" s="5"/>
      <c r="PTH1" s="5"/>
      <c r="PTI1" s="5"/>
      <c r="PTJ1" s="5"/>
      <c r="PTK1" s="5"/>
      <c r="PTL1" s="5"/>
      <c r="PTM1" s="5"/>
      <c r="PTN1" s="5"/>
      <c r="PTO1" s="5"/>
      <c r="PTP1" s="5"/>
      <c r="PTQ1" s="5"/>
      <c r="PTR1" s="5"/>
      <c r="PTS1" s="5"/>
      <c r="PTT1" s="5"/>
      <c r="PTU1" s="5"/>
      <c r="PTV1" s="5"/>
      <c r="PTW1" s="5"/>
      <c r="PTX1" s="5"/>
      <c r="PTY1" s="5"/>
      <c r="PTZ1" s="5"/>
      <c r="PUA1" s="5"/>
      <c r="PUB1" s="5"/>
      <c r="PUC1" s="5"/>
      <c r="PUD1" s="5"/>
      <c r="PUE1" s="5"/>
      <c r="PUF1" s="5"/>
      <c r="PUG1" s="5"/>
      <c r="PUH1" s="5"/>
      <c r="PUI1" s="5"/>
      <c r="PUJ1" s="5"/>
      <c r="PUK1" s="5"/>
      <c r="PUL1" s="5"/>
      <c r="PUM1" s="5"/>
      <c r="PUN1" s="5"/>
      <c r="PUO1" s="5"/>
      <c r="PUP1" s="5"/>
      <c r="PUQ1" s="5"/>
      <c r="PUR1" s="5"/>
      <c r="PUS1" s="5"/>
      <c r="PUT1" s="5"/>
      <c r="PUU1" s="5"/>
      <c r="PUV1" s="5"/>
      <c r="PUW1" s="5"/>
      <c r="PUX1" s="5"/>
      <c r="PUY1" s="5"/>
      <c r="PUZ1" s="5"/>
      <c r="PVA1" s="5"/>
      <c r="PVB1" s="5"/>
      <c r="PVC1" s="5"/>
      <c r="PVD1" s="5"/>
      <c r="PVE1" s="5"/>
      <c r="PVF1" s="5"/>
      <c r="PVG1" s="5"/>
      <c r="PVH1" s="5"/>
      <c r="PVI1" s="5"/>
      <c r="PVJ1" s="5"/>
      <c r="PVK1" s="5"/>
      <c r="PVL1" s="5"/>
      <c r="PVM1" s="5"/>
      <c r="PVN1" s="5"/>
      <c r="PVO1" s="5"/>
      <c r="PVP1" s="5"/>
      <c r="PVQ1" s="5"/>
      <c r="PVR1" s="5"/>
      <c r="PVS1" s="5"/>
      <c r="PVT1" s="5"/>
      <c r="PVU1" s="5"/>
      <c r="PVV1" s="5"/>
      <c r="PVW1" s="5"/>
      <c r="PVX1" s="5"/>
      <c r="PVY1" s="5"/>
      <c r="PVZ1" s="5"/>
      <c r="PWA1" s="5"/>
      <c r="PWB1" s="5"/>
      <c r="PWC1" s="5"/>
      <c r="PWD1" s="5"/>
      <c r="PWE1" s="5"/>
      <c r="PWF1" s="5"/>
      <c r="PWG1" s="5"/>
      <c r="PWH1" s="5"/>
      <c r="PWI1" s="5"/>
      <c r="PWJ1" s="5"/>
      <c r="PWK1" s="5"/>
      <c r="PWL1" s="5"/>
      <c r="PWM1" s="5"/>
      <c r="PWN1" s="5"/>
      <c r="PWO1" s="5"/>
      <c r="PWP1" s="5"/>
      <c r="PWQ1" s="5"/>
      <c r="PWR1" s="5"/>
      <c r="PWS1" s="5"/>
      <c r="PWT1" s="5"/>
      <c r="PWU1" s="5"/>
      <c r="PWV1" s="5"/>
      <c r="PWW1" s="5"/>
      <c r="PWX1" s="5"/>
      <c r="PWY1" s="5"/>
      <c r="PWZ1" s="5"/>
      <c r="PXA1" s="5"/>
      <c r="PXB1" s="5"/>
      <c r="PXC1" s="5"/>
      <c r="PXD1" s="5"/>
      <c r="PXE1" s="5"/>
      <c r="PXF1" s="5"/>
      <c r="PXG1" s="5"/>
      <c r="PXH1" s="5"/>
      <c r="PXI1" s="5"/>
      <c r="PXJ1" s="5"/>
      <c r="PXK1" s="5"/>
      <c r="PXL1" s="5"/>
      <c r="PXM1" s="5"/>
      <c r="PXN1" s="5"/>
      <c r="PXO1" s="5"/>
      <c r="PXP1" s="5"/>
      <c r="PXQ1" s="5"/>
      <c r="PXR1" s="5"/>
      <c r="PXS1" s="5"/>
      <c r="PXT1" s="5"/>
      <c r="PXU1" s="5"/>
      <c r="PXV1" s="5"/>
      <c r="PXW1" s="5"/>
      <c r="PXX1" s="5"/>
      <c r="PXY1" s="5"/>
      <c r="PXZ1" s="5"/>
      <c r="PYA1" s="5"/>
      <c r="PYB1" s="5"/>
      <c r="PYC1" s="5"/>
      <c r="PYD1" s="5"/>
      <c r="PYE1" s="5"/>
      <c r="PYF1" s="5"/>
      <c r="PYG1" s="5"/>
      <c r="PYH1" s="5"/>
      <c r="PYI1" s="5"/>
      <c r="PYJ1" s="5"/>
      <c r="PYK1" s="5"/>
      <c r="PYL1" s="5"/>
      <c r="PYM1" s="5"/>
      <c r="PYN1" s="5"/>
      <c r="PYO1" s="5"/>
      <c r="PYP1" s="5"/>
      <c r="PYQ1" s="5"/>
      <c r="PYR1" s="5"/>
      <c r="PYS1" s="5"/>
      <c r="PYT1" s="5"/>
      <c r="PYU1" s="5"/>
      <c r="PYV1" s="5"/>
      <c r="PYW1" s="5"/>
      <c r="PYX1" s="5"/>
      <c r="PYY1" s="5"/>
      <c r="PYZ1" s="5"/>
      <c r="PZA1" s="5"/>
      <c r="PZB1" s="5"/>
      <c r="PZC1" s="5"/>
      <c r="PZD1" s="5"/>
      <c r="PZE1" s="5"/>
      <c r="PZF1" s="5"/>
      <c r="PZG1" s="5"/>
      <c r="PZH1" s="5"/>
      <c r="PZI1" s="5"/>
      <c r="PZJ1" s="5"/>
      <c r="PZK1" s="5"/>
      <c r="PZL1" s="5"/>
      <c r="PZM1" s="5"/>
      <c r="PZN1" s="5"/>
      <c r="PZO1" s="5"/>
      <c r="PZP1" s="5"/>
      <c r="PZQ1" s="5"/>
      <c r="PZR1" s="5"/>
      <c r="PZS1" s="5"/>
      <c r="PZT1" s="5"/>
      <c r="PZU1" s="5"/>
      <c r="PZV1" s="5"/>
      <c r="PZW1" s="5"/>
      <c r="PZX1" s="5"/>
      <c r="PZY1" s="5"/>
      <c r="PZZ1" s="5"/>
      <c r="QAA1" s="5"/>
      <c r="QAB1" s="5"/>
      <c r="QAC1" s="5"/>
      <c r="QAD1" s="5"/>
      <c r="QAE1" s="5"/>
      <c r="QAF1" s="5"/>
      <c r="QAG1" s="5"/>
      <c r="QAH1" s="5"/>
      <c r="QAI1" s="5"/>
      <c r="QAJ1" s="5"/>
      <c r="QAK1" s="5"/>
      <c r="QAL1" s="5"/>
      <c r="QAM1" s="5"/>
      <c r="QAN1" s="5"/>
      <c r="QAO1" s="5"/>
      <c r="QAP1" s="5"/>
      <c r="QAQ1" s="5"/>
      <c r="QAR1" s="5"/>
      <c r="QAS1" s="5"/>
      <c r="QAT1" s="5"/>
      <c r="QAU1" s="5"/>
      <c r="QAV1" s="5"/>
      <c r="QAW1" s="5"/>
      <c r="QAX1" s="5"/>
      <c r="QAY1" s="5"/>
      <c r="QAZ1" s="5"/>
      <c r="QBA1" s="5"/>
      <c r="QBB1" s="5"/>
      <c r="QBC1" s="5"/>
      <c r="QBD1" s="5"/>
      <c r="QBE1" s="5"/>
      <c r="QBF1" s="5"/>
      <c r="QBG1" s="5"/>
      <c r="QBH1" s="5"/>
      <c r="QBI1" s="5"/>
      <c r="QBJ1" s="5"/>
      <c r="QBK1" s="5"/>
      <c r="QBL1" s="5"/>
      <c r="QBM1" s="5"/>
      <c r="QBN1" s="5"/>
      <c r="QBO1" s="5"/>
      <c r="QBP1" s="5"/>
      <c r="QBQ1" s="5"/>
      <c r="QBR1" s="5"/>
      <c r="QBS1" s="5"/>
      <c r="QBT1" s="5"/>
      <c r="QBU1" s="5"/>
      <c r="QBV1" s="5"/>
      <c r="QBW1" s="5"/>
      <c r="QBX1" s="5"/>
      <c r="QBY1" s="5"/>
      <c r="QBZ1" s="5"/>
      <c r="QCA1" s="5"/>
      <c r="QCB1" s="5"/>
      <c r="QCC1" s="5"/>
      <c r="QCD1" s="5"/>
      <c r="QCE1" s="5"/>
      <c r="QCF1" s="5"/>
      <c r="QCG1" s="5"/>
      <c r="QCH1" s="5"/>
      <c r="QCI1" s="5"/>
      <c r="QCJ1" s="5"/>
      <c r="QCK1" s="5"/>
      <c r="QCL1" s="5"/>
      <c r="QCM1" s="5"/>
      <c r="QCN1" s="5"/>
      <c r="QCO1" s="5"/>
      <c r="QCP1" s="5"/>
      <c r="QCQ1" s="5"/>
      <c r="QCR1" s="5"/>
      <c r="QCS1" s="5"/>
      <c r="QCT1" s="5"/>
      <c r="QCU1" s="5"/>
      <c r="QCV1" s="5"/>
      <c r="QCW1" s="5"/>
      <c r="QCX1" s="5"/>
      <c r="QCY1" s="5"/>
      <c r="QCZ1" s="5"/>
      <c r="QDA1" s="5"/>
      <c r="QDB1" s="5"/>
      <c r="QDC1" s="5"/>
      <c r="QDD1" s="5"/>
      <c r="QDE1" s="5"/>
      <c r="QDF1" s="5"/>
      <c r="QDG1" s="5"/>
      <c r="QDH1" s="5"/>
      <c r="QDI1" s="5"/>
      <c r="QDJ1" s="5"/>
      <c r="QDK1" s="5"/>
      <c r="QDL1" s="5"/>
      <c r="QDM1" s="5"/>
      <c r="QDN1" s="5"/>
      <c r="QDO1" s="5"/>
      <c r="QDP1" s="5"/>
      <c r="QDQ1" s="5"/>
      <c r="QDR1" s="5"/>
      <c r="QDS1" s="5"/>
      <c r="QDT1" s="5"/>
      <c r="QDU1" s="5"/>
      <c r="QDV1" s="5"/>
      <c r="QDW1" s="5"/>
      <c r="QDX1" s="5"/>
      <c r="QDY1" s="5"/>
      <c r="QDZ1" s="5"/>
      <c r="QEA1" s="5"/>
      <c r="QEB1" s="5"/>
      <c r="QEC1" s="5"/>
      <c r="QED1" s="5"/>
      <c r="QEE1" s="5"/>
      <c r="QEF1" s="5"/>
      <c r="QEG1" s="5"/>
      <c r="QEH1" s="5"/>
      <c r="QEI1" s="5"/>
      <c r="QEJ1" s="5"/>
      <c r="QEK1" s="5"/>
      <c r="QEL1" s="5"/>
      <c r="QEM1" s="5"/>
      <c r="QEN1" s="5"/>
      <c r="QEO1" s="5"/>
      <c r="QEP1" s="5"/>
      <c r="QEQ1" s="5"/>
      <c r="QER1" s="5"/>
      <c r="QES1" s="5"/>
      <c r="QET1" s="5"/>
      <c r="QEU1" s="5"/>
      <c r="QEV1" s="5"/>
      <c r="QEW1" s="5"/>
      <c r="QEX1" s="5"/>
      <c r="QEY1" s="5"/>
      <c r="QEZ1" s="5"/>
      <c r="QFA1" s="5"/>
      <c r="QFB1" s="5"/>
      <c r="QFC1" s="5"/>
      <c r="QFD1" s="5"/>
      <c r="QFE1" s="5"/>
      <c r="QFF1" s="5"/>
      <c r="QFG1" s="5"/>
      <c r="QFH1" s="5"/>
      <c r="QFI1" s="5"/>
      <c r="QFJ1" s="5"/>
      <c r="QFK1" s="5"/>
      <c r="QFL1" s="5"/>
      <c r="QFM1" s="5"/>
      <c r="QFN1" s="5"/>
      <c r="QFO1" s="5"/>
      <c r="QFP1" s="5"/>
      <c r="QFQ1" s="5"/>
      <c r="QFR1" s="5"/>
      <c r="QFS1" s="5"/>
      <c r="QFT1" s="5"/>
      <c r="QFU1" s="5"/>
      <c r="QFV1" s="5"/>
      <c r="QFW1" s="5"/>
      <c r="QFX1" s="5"/>
      <c r="QFY1" s="5"/>
      <c r="QFZ1" s="5"/>
      <c r="QGA1" s="5"/>
      <c r="QGB1" s="5"/>
      <c r="QGC1" s="5"/>
      <c r="QGD1" s="5"/>
      <c r="QGE1" s="5"/>
      <c r="QGF1" s="5"/>
      <c r="QGG1" s="5"/>
      <c r="QGH1" s="5"/>
      <c r="QGI1" s="5"/>
      <c r="QGJ1" s="5"/>
      <c r="QGK1" s="5"/>
      <c r="QGL1" s="5"/>
      <c r="QGM1" s="5"/>
      <c r="QGN1" s="5"/>
      <c r="QGO1" s="5"/>
      <c r="QGP1" s="5"/>
      <c r="QGQ1" s="5"/>
      <c r="QGR1" s="5"/>
      <c r="QGS1" s="5"/>
      <c r="QGT1" s="5"/>
      <c r="QGU1" s="5"/>
      <c r="QGV1" s="5"/>
      <c r="QGW1" s="5"/>
      <c r="QGX1" s="5"/>
      <c r="QGY1" s="5"/>
      <c r="QGZ1" s="5"/>
      <c r="QHA1" s="5"/>
      <c r="QHB1" s="5"/>
      <c r="QHC1" s="5"/>
      <c r="QHD1" s="5"/>
      <c r="QHE1" s="5"/>
      <c r="QHF1" s="5"/>
      <c r="QHG1" s="5"/>
      <c r="QHH1" s="5"/>
      <c r="QHI1" s="5"/>
      <c r="QHJ1" s="5"/>
      <c r="QHK1" s="5"/>
      <c r="QHL1" s="5"/>
      <c r="QHM1" s="5"/>
      <c r="QHN1" s="5"/>
      <c r="QHO1" s="5"/>
      <c r="QHP1" s="5"/>
      <c r="QHQ1" s="5"/>
      <c r="QHR1" s="5"/>
      <c r="QHS1" s="5"/>
      <c r="QHT1" s="5"/>
      <c r="QHU1" s="5"/>
      <c r="QHV1" s="5"/>
      <c r="QHW1" s="5"/>
      <c r="QHX1" s="5"/>
      <c r="QHY1" s="5"/>
      <c r="QHZ1" s="5"/>
      <c r="QIA1" s="5"/>
      <c r="QIB1" s="5"/>
      <c r="QIC1" s="5"/>
      <c r="QID1" s="5"/>
      <c r="QIE1" s="5"/>
      <c r="QIF1" s="5"/>
      <c r="QIG1" s="5"/>
      <c r="QIH1" s="5"/>
      <c r="QII1" s="5"/>
      <c r="QIJ1" s="5"/>
      <c r="QIK1" s="5"/>
      <c r="QIL1" s="5"/>
      <c r="QIM1" s="5"/>
      <c r="QIN1" s="5"/>
      <c r="QIO1" s="5"/>
      <c r="QIP1" s="5"/>
      <c r="QIQ1" s="5"/>
      <c r="QIR1" s="5"/>
      <c r="QIS1" s="5"/>
      <c r="QIT1" s="5"/>
      <c r="QIU1" s="5"/>
      <c r="QIV1" s="5"/>
      <c r="QIW1" s="5"/>
      <c r="QIX1" s="5"/>
      <c r="QIY1" s="5"/>
      <c r="QIZ1" s="5"/>
      <c r="QJA1" s="5"/>
      <c r="QJB1" s="5"/>
      <c r="QJC1" s="5"/>
      <c r="QJD1" s="5"/>
      <c r="QJE1" s="5"/>
      <c r="QJF1" s="5"/>
      <c r="QJG1" s="5"/>
      <c r="QJH1" s="5"/>
      <c r="QJI1" s="5"/>
      <c r="QJJ1" s="5"/>
      <c r="QJK1" s="5"/>
      <c r="QJL1" s="5"/>
      <c r="QJM1" s="5"/>
      <c r="QJN1" s="5"/>
      <c r="QJO1" s="5"/>
      <c r="QJP1" s="5"/>
      <c r="QJQ1" s="5"/>
      <c r="QJR1" s="5"/>
      <c r="QJS1" s="5"/>
      <c r="QJT1" s="5"/>
      <c r="QJU1" s="5"/>
      <c r="QJV1" s="5"/>
      <c r="QJW1" s="5"/>
      <c r="QJX1" s="5"/>
      <c r="QJY1" s="5"/>
      <c r="QJZ1" s="5"/>
      <c r="QKA1" s="5"/>
      <c r="QKB1" s="5"/>
      <c r="QKC1" s="5"/>
      <c r="QKD1" s="5"/>
      <c r="QKE1" s="5"/>
      <c r="QKF1" s="5"/>
      <c r="QKG1" s="5"/>
      <c r="QKH1" s="5"/>
      <c r="QKI1" s="5"/>
      <c r="QKJ1" s="5"/>
      <c r="QKK1" s="5"/>
      <c r="QKL1" s="5"/>
      <c r="QKM1" s="5"/>
      <c r="QKN1" s="5"/>
      <c r="QKO1" s="5"/>
      <c r="QKP1" s="5"/>
      <c r="QKQ1" s="5"/>
      <c r="QKR1" s="5"/>
      <c r="QKS1" s="5"/>
      <c r="QKT1" s="5"/>
      <c r="QKU1" s="5"/>
      <c r="QKV1" s="5"/>
      <c r="QKW1" s="5"/>
      <c r="QKX1" s="5"/>
      <c r="QKY1" s="5"/>
      <c r="QKZ1" s="5"/>
      <c r="QLA1" s="5"/>
      <c r="QLB1" s="5"/>
      <c r="QLC1" s="5"/>
      <c r="QLD1" s="5"/>
      <c r="QLE1" s="5"/>
      <c r="QLF1" s="5"/>
      <c r="QLG1" s="5"/>
      <c r="QLH1" s="5"/>
      <c r="QLI1" s="5"/>
      <c r="QLJ1" s="5"/>
      <c r="QLK1" s="5"/>
      <c r="QLL1" s="5"/>
      <c r="QLM1" s="5"/>
      <c r="QLN1" s="5"/>
      <c r="QLO1" s="5"/>
      <c r="QLP1" s="5"/>
      <c r="QLQ1" s="5"/>
      <c r="QLR1" s="5"/>
      <c r="QLS1" s="5"/>
      <c r="QLT1" s="5"/>
      <c r="QLU1" s="5"/>
      <c r="QLV1" s="5"/>
      <c r="QLW1" s="5"/>
      <c r="QLX1" s="5"/>
      <c r="QLY1" s="5"/>
      <c r="QLZ1" s="5"/>
      <c r="QMA1" s="5"/>
      <c r="QMB1" s="5"/>
      <c r="QMC1" s="5"/>
      <c r="QMD1" s="5"/>
      <c r="QME1" s="5"/>
      <c r="QMF1" s="5"/>
      <c r="QMG1" s="5"/>
      <c r="QMH1" s="5"/>
      <c r="QMI1" s="5"/>
      <c r="QMJ1" s="5"/>
      <c r="QMK1" s="5"/>
      <c r="QML1" s="5"/>
      <c r="QMM1" s="5"/>
      <c r="QMN1" s="5"/>
      <c r="QMO1" s="5"/>
      <c r="QMP1" s="5"/>
      <c r="QMQ1" s="5"/>
      <c r="QMR1" s="5"/>
      <c r="QMS1" s="5"/>
      <c r="QMT1" s="5"/>
      <c r="QMU1" s="5"/>
      <c r="QMV1" s="5"/>
      <c r="QMW1" s="5"/>
      <c r="QMX1" s="5"/>
      <c r="QMY1" s="5"/>
      <c r="QMZ1" s="5"/>
      <c r="QNA1" s="5"/>
      <c r="QNB1" s="5"/>
      <c r="QNC1" s="5"/>
      <c r="QND1" s="5"/>
      <c r="QNE1" s="5"/>
      <c r="QNF1" s="5"/>
      <c r="QNG1" s="5"/>
      <c r="QNH1" s="5"/>
      <c r="QNI1" s="5"/>
      <c r="QNJ1" s="5"/>
      <c r="QNK1" s="5"/>
      <c r="QNL1" s="5"/>
      <c r="QNM1" s="5"/>
      <c r="QNN1" s="5"/>
      <c r="QNO1" s="5"/>
      <c r="QNP1" s="5"/>
      <c r="QNQ1" s="5"/>
      <c r="QNR1" s="5"/>
      <c r="QNS1" s="5"/>
      <c r="QNT1" s="5"/>
      <c r="QNU1" s="5"/>
      <c r="QNV1" s="5"/>
      <c r="QNW1" s="5"/>
      <c r="QNX1" s="5"/>
      <c r="QNY1" s="5"/>
      <c r="QNZ1" s="5"/>
      <c r="QOA1" s="5"/>
      <c r="QOB1" s="5"/>
      <c r="QOC1" s="5"/>
      <c r="QOD1" s="5"/>
      <c r="QOE1" s="5"/>
      <c r="QOF1" s="5"/>
      <c r="QOG1" s="5"/>
      <c r="QOH1" s="5"/>
      <c r="QOI1" s="5"/>
      <c r="QOJ1" s="5"/>
      <c r="QOK1" s="5"/>
      <c r="QOL1" s="5"/>
      <c r="QOM1" s="5"/>
      <c r="QON1" s="5"/>
      <c r="QOO1" s="5"/>
      <c r="QOP1" s="5"/>
      <c r="QOQ1" s="5"/>
      <c r="QOR1" s="5"/>
      <c r="QOS1" s="5"/>
      <c r="QOT1" s="5"/>
      <c r="QOU1" s="5"/>
      <c r="QOV1" s="5"/>
      <c r="QOW1" s="5"/>
      <c r="QOX1" s="5"/>
      <c r="QOY1" s="5"/>
      <c r="QOZ1" s="5"/>
      <c r="QPA1" s="5"/>
      <c r="QPB1" s="5"/>
      <c r="QPC1" s="5"/>
      <c r="QPD1" s="5"/>
      <c r="QPE1" s="5"/>
      <c r="QPF1" s="5"/>
      <c r="QPG1" s="5"/>
      <c r="QPH1" s="5"/>
      <c r="QPI1" s="5"/>
      <c r="QPJ1" s="5"/>
      <c r="QPK1" s="5"/>
      <c r="QPL1" s="5"/>
      <c r="QPM1" s="5"/>
      <c r="QPN1" s="5"/>
      <c r="QPO1" s="5"/>
      <c r="QPP1" s="5"/>
      <c r="QPQ1" s="5"/>
      <c r="QPR1" s="5"/>
      <c r="QPS1" s="5"/>
      <c r="QPT1" s="5"/>
      <c r="QPU1" s="5"/>
      <c r="QPV1" s="5"/>
      <c r="QPW1" s="5"/>
      <c r="QPX1" s="5"/>
      <c r="QPY1" s="5"/>
      <c r="QPZ1" s="5"/>
      <c r="QQA1" s="5"/>
      <c r="QQB1" s="5"/>
      <c r="QQC1" s="5"/>
      <c r="QQD1" s="5"/>
      <c r="QQE1" s="5"/>
      <c r="QQF1" s="5"/>
      <c r="QQG1" s="5"/>
      <c r="QQH1" s="5"/>
      <c r="QQI1" s="5"/>
      <c r="QQJ1" s="5"/>
      <c r="QQK1" s="5"/>
      <c r="QQL1" s="5"/>
      <c r="QQM1" s="5"/>
      <c r="QQN1" s="5"/>
      <c r="QQO1" s="5"/>
      <c r="QQP1" s="5"/>
      <c r="QQQ1" s="5"/>
      <c r="QQR1" s="5"/>
      <c r="QQS1" s="5"/>
      <c r="QQT1" s="5"/>
      <c r="QQU1" s="5"/>
      <c r="QQV1" s="5"/>
      <c r="QQW1" s="5"/>
      <c r="QQX1" s="5"/>
      <c r="QQY1" s="5"/>
      <c r="QQZ1" s="5"/>
      <c r="QRA1" s="5"/>
      <c r="QRB1" s="5"/>
      <c r="QRC1" s="5"/>
      <c r="QRD1" s="5"/>
      <c r="QRE1" s="5"/>
      <c r="QRF1" s="5"/>
      <c r="QRG1" s="5"/>
      <c r="QRH1" s="5"/>
      <c r="QRI1" s="5"/>
      <c r="QRJ1" s="5"/>
      <c r="QRK1" s="5"/>
      <c r="QRL1" s="5"/>
      <c r="QRM1" s="5"/>
      <c r="QRN1" s="5"/>
      <c r="QRO1" s="5"/>
      <c r="QRP1" s="5"/>
      <c r="QRQ1" s="5"/>
      <c r="QRR1" s="5"/>
      <c r="QRS1" s="5"/>
      <c r="QRT1" s="5"/>
      <c r="QRU1" s="5"/>
      <c r="QRV1" s="5"/>
      <c r="QRW1" s="5"/>
      <c r="QRX1" s="5"/>
      <c r="QRY1" s="5"/>
      <c r="QRZ1" s="5"/>
      <c r="QSA1" s="5"/>
      <c r="QSB1" s="5"/>
      <c r="QSC1" s="5"/>
      <c r="QSD1" s="5"/>
      <c r="QSE1" s="5"/>
      <c r="QSF1" s="5"/>
      <c r="QSG1" s="5"/>
      <c r="QSH1" s="5"/>
      <c r="QSI1" s="5"/>
      <c r="QSJ1" s="5"/>
      <c r="QSK1" s="5"/>
      <c r="QSL1" s="5"/>
      <c r="QSM1" s="5"/>
      <c r="QSN1" s="5"/>
      <c r="QSO1" s="5"/>
      <c r="QSP1" s="5"/>
      <c r="QSQ1" s="5"/>
      <c r="QSR1" s="5"/>
      <c r="QSS1" s="5"/>
      <c r="QST1" s="5"/>
      <c r="QSU1" s="5"/>
      <c r="QSV1" s="5"/>
      <c r="QSW1" s="5"/>
      <c r="QSX1" s="5"/>
      <c r="QSY1" s="5"/>
      <c r="QSZ1" s="5"/>
      <c r="QTA1" s="5"/>
      <c r="QTB1" s="5"/>
      <c r="QTC1" s="5"/>
      <c r="QTD1" s="5"/>
      <c r="QTE1" s="5"/>
      <c r="QTF1" s="5"/>
      <c r="QTG1" s="5"/>
      <c r="QTH1" s="5"/>
      <c r="QTI1" s="5"/>
      <c r="QTJ1" s="5"/>
      <c r="QTK1" s="5"/>
      <c r="QTL1" s="5"/>
      <c r="QTM1" s="5"/>
      <c r="QTN1" s="5"/>
      <c r="QTO1" s="5"/>
      <c r="QTP1" s="5"/>
      <c r="QTQ1" s="5"/>
      <c r="QTR1" s="5"/>
      <c r="QTS1" s="5"/>
      <c r="QTT1" s="5"/>
      <c r="QTU1" s="5"/>
      <c r="QTV1" s="5"/>
      <c r="QTW1" s="5"/>
      <c r="QTX1" s="5"/>
      <c r="QTY1" s="5"/>
      <c r="QTZ1" s="5"/>
      <c r="QUA1" s="5"/>
      <c r="QUB1" s="5"/>
      <c r="QUC1" s="5"/>
      <c r="QUD1" s="5"/>
      <c r="QUE1" s="5"/>
      <c r="QUF1" s="5"/>
      <c r="QUG1" s="5"/>
      <c r="QUH1" s="5"/>
      <c r="QUI1" s="5"/>
      <c r="QUJ1" s="5"/>
      <c r="QUK1" s="5"/>
      <c r="QUL1" s="5"/>
      <c r="QUM1" s="5"/>
      <c r="QUN1" s="5"/>
      <c r="QUO1" s="5"/>
      <c r="QUP1" s="5"/>
      <c r="QUQ1" s="5"/>
      <c r="QUR1" s="5"/>
      <c r="QUS1" s="5"/>
      <c r="QUT1" s="5"/>
      <c r="QUU1" s="5"/>
      <c r="QUV1" s="5"/>
      <c r="QUW1" s="5"/>
      <c r="QUX1" s="5"/>
      <c r="QUY1" s="5"/>
      <c r="QUZ1" s="5"/>
      <c r="QVA1" s="5"/>
      <c r="QVB1" s="5"/>
      <c r="QVC1" s="5"/>
      <c r="QVD1" s="5"/>
      <c r="QVE1" s="5"/>
      <c r="QVF1" s="5"/>
      <c r="QVG1" s="5"/>
      <c r="QVH1" s="5"/>
      <c r="QVI1" s="5"/>
      <c r="QVJ1" s="5"/>
      <c r="QVK1" s="5"/>
      <c r="QVL1" s="5"/>
      <c r="QVM1" s="5"/>
      <c r="QVN1" s="5"/>
      <c r="QVO1" s="5"/>
      <c r="QVP1" s="5"/>
      <c r="QVQ1" s="5"/>
      <c r="QVR1" s="5"/>
      <c r="QVS1" s="5"/>
      <c r="QVT1" s="5"/>
      <c r="QVU1" s="5"/>
      <c r="QVV1" s="5"/>
      <c r="QVW1" s="5"/>
      <c r="QVX1" s="5"/>
      <c r="QVY1" s="5"/>
      <c r="QVZ1" s="5"/>
      <c r="QWA1" s="5"/>
      <c r="QWB1" s="5"/>
      <c r="QWC1" s="5"/>
      <c r="QWD1" s="5"/>
      <c r="QWE1" s="5"/>
      <c r="QWF1" s="5"/>
      <c r="QWG1" s="5"/>
      <c r="QWH1" s="5"/>
      <c r="QWI1" s="5"/>
      <c r="QWJ1" s="5"/>
      <c r="QWK1" s="5"/>
      <c r="QWL1" s="5"/>
      <c r="QWM1" s="5"/>
      <c r="QWN1" s="5"/>
      <c r="QWO1" s="5"/>
      <c r="QWP1" s="5"/>
      <c r="QWQ1" s="5"/>
      <c r="QWR1" s="5"/>
      <c r="QWS1" s="5"/>
      <c r="QWT1" s="5"/>
      <c r="QWU1" s="5"/>
      <c r="QWV1" s="5"/>
      <c r="QWW1" s="5"/>
      <c r="QWX1" s="5"/>
      <c r="QWY1" s="5"/>
      <c r="QWZ1" s="5"/>
      <c r="QXA1" s="5"/>
      <c r="QXB1" s="5"/>
      <c r="QXC1" s="5"/>
      <c r="QXD1" s="5"/>
      <c r="QXE1" s="5"/>
      <c r="QXF1" s="5"/>
      <c r="QXG1" s="5"/>
      <c r="QXH1" s="5"/>
      <c r="QXI1" s="5"/>
      <c r="QXJ1" s="5"/>
      <c r="QXK1" s="5"/>
      <c r="QXL1" s="5"/>
      <c r="QXM1" s="5"/>
      <c r="QXN1" s="5"/>
      <c r="QXO1" s="5"/>
      <c r="QXP1" s="5"/>
      <c r="QXQ1" s="5"/>
      <c r="QXR1" s="5"/>
      <c r="QXS1" s="5"/>
      <c r="QXT1" s="5"/>
      <c r="QXU1" s="5"/>
      <c r="QXV1" s="5"/>
      <c r="QXW1" s="5"/>
      <c r="QXX1" s="5"/>
      <c r="QXY1" s="5"/>
      <c r="QXZ1" s="5"/>
      <c r="QYA1" s="5"/>
      <c r="QYB1" s="5"/>
      <c r="QYC1" s="5"/>
      <c r="QYD1" s="5"/>
      <c r="QYE1" s="5"/>
      <c r="QYF1" s="5"/>
      <c r="QYG1" s="5"/>
      <c r="QYH1" s="5"/>
      <c r="QYI1" s="5"/>
      <c r="QYJ1" s="5"/>
      <c r="QYK1" s="5"/>
      <c r="QYL1" s="5"/>
      <c r="QYM1" s="5"/>
      <c r="QYN1" s="5"/>
      <c r="QYO1" s="5"/>
      <c r="QYP1" s="5"/>
      <c r="QYQ1" s="5"/>
      <c r="QYR1" s="5"/>
      <c r="QYS1" s="5"/>
      <c r="QYT1" s="5"/>
      <c r="QYU1" s="5"/>
      <c r="QYV1" s="5"/>
      <c r="QYW1" s="5"/>
      <c r="QYX1" s="5"/>
      <c r="QYY1" s="5"/>
      <c r="QYZ1" s="5"/>
      <c r="QZA1" s="5"/>
      <c r="QZB1" s="5"/>
      <c r="QZC1" s="5"/>
      <c r="QZD1" s="5"/>
      <c r="QZE1" s="5"/>
      <c r="QZF1" s="5"/>
      <c r="QZG1" s="5"/>
      <c r="QZH1" s="5"/>
      <c r="QZI1" s="5"/>
      <c r="QZJ1" s="5"/>
      <c r="QZK1" s="5"/>
      <c r="QZL1" s="5"/>
      <c r="QZM1" s="5"/>
      <c r="QZN1" s="5"/>
      <c r="QZO1" s="5"/>
      <c r="QZP1" s="5"/>
      <c r="QZQ1" s="5"/>
      <c r="QZR1" s="5"/>
      <c r="QZS1" s="5"/>
      <c r="QZT1" s="5"/>
      <c r="QZU1" s="5"/>
      <c r="QZV1" s="5"/>
      <c r="QZW1" s="5"/>
      <c r="QZX1" s="5"/>
      <c r="QZY1" s="5"/>
      <c r="QZZ1" s="5"/>
      <c r="RAA1" s="5"/>
      <c r="RAB1" s="5"/>
      <c r="RAC1" s="5"/>
      <c r="RAD1" s="5"/>
      <c r="RAE1" s="5"/>
      <c r="RAF1" s="5"/>
      <c r="RAG1" s="5"/>
      <c r="RAH1" s="5"/>
      <c r="RAI1" s="5"/>
      <c r="RAJ1" s="5"/>
      <c r="RAK1" s="5"/>
      <c r="RAL1" s="5"/>
      <c r="RAM1" s="5"/>
      <c r="RAN1" s="5"/>
      <c r="RAO1" s="5"/>
      <c r="RAP1" s="5"/>
      <c r="RAQ1" s="5"/>
      <c r="RAR1" s="5"/>
      <c r="RAS1" s="5"/>
      <c r="RAT1" s="5"/>
      <c r="RAU1" s="5"/>
      <c r="RAV1" s="5"/>
      <c r="RAW1" s="5"/>
      <c r="RAX1" s="5"/>
      <c r="RAY1" s="5"/>
      <c r="RAZ1" s="5"/>
      <c r="RBA1" s="5"/>
      <c r="RBB1" s="5"/>
      <c r="RBC1" s="5"/>
      <c r="RBD1" s="5"/>
      <c r="RBE1" s="5"/>
      <c r="RBF1" s="5"/>
      <c r="RBG1" s="5"/>
      <c r="RBH1" s="5"/>
      <c r="RBI1" s="5"/>
      <c r="RBJ1" s="5"/>
      <c r="RBK1" s="5"/>
      <c r="RBL1" s="5"/>
      <c r="RBM1" s="5"/>
      <c r="RBN1" s="5"/>
      <c r="RBO1" s="5"/>
      <c r="RBP1" s="5"/>
      <c r="RBQ1" s="5"/>
      <c r="RBR1" s="5"/>
      <c r="RBS1" s="5"/>
      <c r="RBT1" s="5"/>
      <c r="RBU1" s="5"/>
      <c r="RBV1" s="5"/>
      <c r="RBW1" s="5"/>
      <c r="RBX1" s="5"/>
      <c r="RBY1" s="5"/>
      <c r="RBZ1" s="5"/>
      <c r="RCA1" s="5"/>
      <c r="RCB1" s="5"/>
      <c r="RCC1" s="5"/>
      <c r="RCD1" s="5"/>
      <c r="RCE1" s="5"/>
      <c r="RCF1" s="5"/>
      <c r="RCG1" s="5"/>
      <c r="RCH1" s="5"/>
      <c r="RCI1" s="5"/>
      <c r="RCJ1" s="5"/>
      <c r="RCK1" s="5"/>
      <c r="RCL1" s="5"/>
      <c r="RCM1" s="5"/>
      <c r="RCN1" s="5"/>
      <c r="RCO1" s="5"/>
      <c r="RCP1" s="5"/>
      <c r="RCQ1" s="5"/>
      <c r="RCR1" s="5"/>
      <c r="RCS1" s="5"/>
      <c r="RCT1" s="5"/>
      <c r="RCU1" s="5"/>
      <c r="RCV1" s="5"/>
      <c r="RCW1" s="5"/>
      <c r="RCX1" s="5"/>
      <c r="RCY1" s="5"/>
      <c r="RCZ1" s="5"/>
      <c r="RDA1" s="5"/>
      <c r="RDB1" s="5"/>
      <c r="RDC1" s="5"/>
      <c r="RDD1" s="5"/>
      <c r="RDE1" s="5"/>
      <c r="RDF1" s="5"/>
      <c r="RDG1" s="5"/>
      <c r="RDH1" s="5"/>
      <c r="RDI1" s="5"/>
      <c r="RDJ1" s="5"/>
      <c r="RDK1" s="5"/>
      <c r="RDL1" s="5"/>
      <c r="RDM1" s="5"/>
      <c r="RDN1" s="5"/>
      <c r="RDO1" s="5"/>
      <c r="RDP1" s="5"/>
      <c r="RDQ1" s="5"/>
      <c r="RDR1" s="5"/>
      <c r="RDS1" s="5"/>
      <c r="RDT1" s="5"/>
      <c r="RDU1" s="5"/>
      <c r="RDV1" s="5"/>
      <c r="RDW1" s="5"/>
      <c r="RDX1" s="5"/>
      <c r="RDY1" s="5"/>
      <c r="RDZ1" s="5"/>
      <c r="REA1" s="5"/>
      <c r="REB1" s="5"/>
      <c r="REC1" s="5"/>
      <c r="RED1" s="5"/>
      <c r="REE1" s="5"/>
      <c r="REF1" s="5"/>
      <c r="REG1" s="5"/>
      <c r="REH1" s="5"/>
      <c r="REI1" s="5"/>
      <c r="REJ1" s="5"/>
      <c r="REK1" s="5"/>
      <c r="REL1" s="5"/>
      <c r="REM1" s="5"/>
      <c r="REN1" s="5"/>
      <c r="REO1" s="5"/>
      <c r="REP1" s="5"/>
      <c r="REQ1" s="5"/>
      <c r="RER1" s="5"/>
      <c r="RES1" s="5"/>
      <c r="RET1" s="5"/>
      <c r="REU1" s="5"/>
      <c r="REV1" s="5"/>
      <c r="REW1" s="5"/>
      <c r="REX1" s="5"/>
      <c r="REY1" s="5"/>
      <c r="REZ1" s="5"/>
      <c r="RFA1" s="5"/>
      <c r="RFB1" s="5"/>
      <c r="RFC1" s="5"/>
      <c r="RFD1" s="5"/>
      <c r="RFE1" s="5"/>
      <c r="RFF1" s="5"/>
      <c r="RFG1" s="5"/>
      <c r="RFH1" s="5"/>
      <c r="RFI1" s="5"/>
      <c r="RFJ1" s="5"/>
      <c r="RFK1" s="5"/>
      <c r="RFL1" s="5"/>
      <c r="RFM1" s="5"/>
      <c r="RFN1" s="5"/>
      <c r="RFO1" s="5"/>
      <c r="RFP1" s="5"/>
      <c r="RFQ1" s="5"/>
      <c r="RFR1" s="5"/>
      <c r="RFS1" s="5"/>
      <c r="RFT1" s="5"/>
      <c r="RFU1" s="5"/>
      <c r="RFV1" s="5"/>
      <c r="RFW1" s="5"/>
      <c r="RFX1" s="5"/>
      <c r="RFY1" s="5"/>
      <c r="RFZ1" s="5"/>
      <c r="RGA1" s="5"/>
      <c r="RGB1" s="5"/>
      <c r="RGC1" s="5"/>
      <c r="RGD1" s="5"/>
      <c r="RGE1" s="5"/>
      <c r="RGF1" s="5"/>
      <c r="RGG1" s="5"/>
      <c r="RGH1" s="5"/>
      <c r="RGI1" s="5"/>
      <c r="RGJ1" s="5"/>
      <c r="RGK1" s="5"/>
      <c r="RGL1" s="5"/>
      <c r="RGM1" s="5"/>
      <c r="RGN1" s="5"/>
      <c r="RGO1" s="5"/>
      <c r="RGP1" s="5"/>
      <c r="RGQ1" s="5"/>
      <c r="RGR1" s="5"/>
      <c r="RGS1" s="5"/>
      <c r="RGT1" s="5"/>
      <c r="RGU1" s="5"/>
      <c r="RGV1" s="5"/>
      <c r="RGW1" s="5"/>
      <c r="RGX1" s="5"/>
      <c r="RGY1" s="5"/>
      <c r="RGZ1" s="5"/>
      <c r="RHA1" s="5"/>
      <c r="RHB1" s="5"/>
      <c r="RHC1" s="5"/>
      <c r="RHD1" s="5"/>
      <c r="RHE1" s="5"/>
      <c r="RHF1" s="5"/>
      <c r="RHG1" s="5"/>
      <c r="RHH1" s="5"/>
      <c r="RHI1" s="5"/>
      <c r="RHJ1" s="5"/>
      <c r="RHK1" s="5"/>
      <c r="RHL1" s="5"/>
      <c r="RHM1" s="5"/>
      <c r="RHN1" s="5"/>
      <c r="RHO1" s="5"/>
      <c r="RHP1" s="5"/>
      <c r="RHQ1" s="5"/>
      <c r="RHR1" s="5"/>
      <c r="RHS1" s="5"/>
      <c r="RHT1" s="5"/>
      <c r="RHU1" s="5"/>
      <c r="RHV1" s="5"/>
      <c r="RHW1" s="5"/>
      <c r="RHX1" s="5"/>
      <c r="RHY1" s="5"/>
      <c r="RHZ1" s="5"/>
      <c r="RIA1" s="5"/>
      <c r="RIB1" s="5"/>
      <c r="RIC1" s="5"/>
      <c r="RID1" s="5"/>
      <c r="RIE1" s="5"/>
      <c r="RIF1" s="5"/>
      <c r="RIG1" s="5"/>
      <c r="RIH1" s="5"/>
      <c r="RII1" s="5"/>
      <c r="RIJ1" s="5"/>
      <c r="RIK1" s="5"/>
      <c r="RIL1" s="5"/>
      <c r="RIM1" s="5"/>
      <c r="RIN1" s="5"/>
      <c r="RIO1" s="5"/>
      <c r="RIP1" s="5"/>
      <c r="RIQ1" s="5"/>
      <c r="RIR1" s="5"/>
      <c r="RIS1" s="5"/>
      <c r="RIT1" s="5"/>
      <c r="RIU1" s="5"/>
      <c r="RIV1" s="5"/>
      <c r="RIW1" s="5"/>
      <c r="RIX1" s="5"/>
      <c r="RIY1" s="5"/>
      <c r="RIZ1" s="5"/>
      <c r="RJA1" s="5"/>
      <c r="RJB1" s="5"/>
      <c r="RJC1" s="5"/>
      <c r="RJD1" s="5"/>
      <c r="RJE1" s="5"/>
      <c r="RJF1" s="5"/>
      <c r="RJG1" s="5"/>
      <c r="RJH1" s="5"/>
      <c r="RJI1" s="5"/>
      <c r="RJJ1" s="5"/>
      <c r="RJK1" s="5"/>
      <c r="RJL1" s="5"/>
      <c r="RJM1" s="5"/>
      <c r="RJN1" s="5"/>
      <c r="RJO1" s="5"/>
      <c r="RJP1" s="5"/>
      <c r="RJQ1" s="5"/>
      <c r="RJR1" s="5"/>
      <c r="RJS1" s="5"/>
      <c r="RJT1" s="5"/>
      <c r="RJU1" s="5"/>
      <c r="RJV1" s="5"/>
      <c r="RJW1" s="5"/>
      <c r="RJX1" s="5"/>
      <c r="RJY1" s="5"/>
      <c r="RJZ1" s="5"/>
      <c r="RKA1" s="5"/>
      <c r="RKB1" s="5"/>
      <c r="RKC1" s="5"/>
      <c r="RKD1" s="5"/>
      <c r="RKE1" s="5"/>
      <c r="RKF1" s="5"/>
      <c r="RKG1" s="5"/>
      <c r="RKH1" s="5"/>
      <c r="RKI1" s="5"/>
      <c r="RKJ1" s="5"/>
      <c r="RKK1" s="5"/>
      <c r="RKL1" s="5"/>
      <c r="RKM1" s="5"/>
      <c r="RKN1" s="5"/>
      <c r="RKO1" s="5"/>
      <c r="RKP1" s="5"/>
      <c r="RKQ1" s="5"/>
      <c r="RKR1" s="5"/>
      <c r="RKS1" s="5"/>
      <c r="RKT1" s="5"/>
      <c r="RKU1" s="5"/>
      <c r="RKV1" s="5"/>
      <c r="RKW1" s="5"/>
      <c r="RKX1" s="5"/>
      <c r="RKY1" s="5"/>
      <c r="RKZ1" s="5"/>
      <c r="RLA1" s="5"/>
      <c r="RLB1" s="5"/>
      <c r="RLC1" s="5"/>
      <c r="RLD1" s="5"/>
      <c r="RLE1" s="5"/>
      <c r="RLF1" s="5"/>
      <c r="RLG1" s="5"/>
      <c r="RLH1" s="5"/>
      <c r="RLI1" s="5"/>
      <c r="RLJ1" s="5"/>
      <c r="RLK1" s="5"/>
      <c r="RLL1" s="5"/>
      <c r="RLM1" s="5"/>
      <c r="RLN1" s="5"/>
      <c r="RLO1" s="5"/>
      <c r="RLP1" s="5"/>
      <c r="RLQ1" s="5"/>
      <c r="RLR1" s="5"/>
      <c r="RLS1" s="5"/>
      <c r="RLT1" s="5"/>
      <c r="RLU1" s="5"/>
      <c r="RLV1" s="5"/>
      <c r="RLW1" s="5"/>
      <c r="RLX1" s="5"/>
      <c r="RLY1" s="5"/>
      <c r="RLZ1" s="5"/>
      <c r="RMA1" s="5"/>
      <c r="RMB1" s="5"/>
      <c r="RMC1" s="5"/>
      <c r="RMD1" s="5"/>
      <c r="RME1" s="5"/>
      <c r="RMF1" s="5"/>
      <c r="RMG1" s="5"/>
      <c r="RMH1" s="5"/>
      <c r="RMI1" s="5"/>
      <c r="RMJ1" s="5"/>
      <c r="RMK1" s="5"/>
      <c r="RML1" s="5"/>
      <c r="RMM1" s="5"/>
      <c r="RMN1" s="5"/>
      <c r="RMO1" s="5"/>
      <c r="RMP1" s="5"/>
      <c r="RMQ1" s="5"/>
      <c r="RMR1" s="5"/>
      <c r="RMS1" s="5"/>
      <c r="RMT1" s="5"/>
      <c r="RMU1" s="5"/>
      <c r="RMV1" s="5"/>
      <c r="RMW1" s="5"/>
      <c r="RMX1" s="5"/>
      <c r="RMY1" s="5"/>
      <c r="RMZ1" s="5"/>
      <c r="RNA1" s="5"/>
      <c r="RNB1" s="5"/>
      <c r="RNC1" s="5"/>
      <c r="RND1" s="5"/>
      <c r="RNE1" s="5"/>
      <c r="RNF1" s="5"/>
      <c r="RNG1" s="5"/>
      <c r="RNH1" s="5"/>
      <c r="RNI1" s="5"/>
      <c r="RNJ1" s="5"/>
      <c r="RNK1" s="5"/>
      <c r="RNL1" s="5"/>
      <c r="RNM1" s="5"/>
      <c r="RNN1" s="5"/>
      <c r="RNO1" s="5"/>
      <c r="RNP1" s="5"/>
      <c r="RNQ1" s="5"/>
      <c r="RNR1" s="5"/>
      <c r="RNS1" s="5"/>
      <c r="RNT1" s="5"/>
      <c r="RNU1" s="5"/>
      <c r="RNV1" s="5"/>
      <c r="RNW1" s="5"/>
      <c r="RNX1" s="5"/>
      <c r="RNY1" s="5"/>
      <c r="RNZ1" s="5"/>
      <c r="ROA1" s="5"/>
      <c r="ROB1" s="5"/>
      <c r="ROC1" s="5"/>
      <c r="ROD1" s="5"/>
      <c r="ROE1" s="5"/>
      <c r="ROF1" s="5"/>
      <c r="ROG1" s="5"/>
      <c r="ROH1" s="5"/>
      <c r="ROI1" s="5"/>
      <c r="ROJ1" s="5"/>
      <c r="ROK1" s="5"/>
      <c r="ROL1" s="5"/>
      <c r="ROM1" s="5"/>
      <c r="RON1" s="5"/>
      <c r="ROO1" s="5"/>
      <c r="ROP1" s="5"/>
      <c r="ROQ1" s="5"/>
      <c r="ROR1" s="5"/>
      <c r="ROS1" s="5"/>
      <c r="ROT1" s="5"/>
      <c r="ROU1" s="5"/>
      <c r="ROV1" s="5"/>
      <c r="ROW1" s="5"/>
      <c r="ROX1" s="5"/>
      <c r="ROY1" s="5"/>
      <c r="ROZ1" s="5"/>
      <c r="RPA1" s="5"/>
      <c r="RPB1" s="5"/>
      <c r="RPC1" s="5"/>
      <c r="RPD1" s="5"/>
      <c r="RPE1" s="5"/>
      <c r="RPF1" s="5"/>
      <c r="RPG1" s="5"/>
      <c r="RPH1" s="5"/>
      <c r="RPI1" s="5"/>
      <c r="RPJ1" s="5"/>
      <c r="RPK1" s="5"/>
      <c r="RPL1" s="5"/>
      <c r="RPM1" s="5"/>
      <c r="RPN1" s="5"/>
      <c r="RPO1" s="5"/>
      <c r="RPP1" s="5"/>
      <c r="RPQ1" s="5"/>
      <c r="RPR1" s="5"/>
      <c r="RPS1" s="5"/>
      <c r="RPT1" s="5"/>
      <c r="RPU1" s="5"/>
      <c r="RPV1" s="5"/>
      <c r="RPW1" s="5"/>
      <c r="RPX1" s="5"/>
      <c r="RPY1" s="5"/>
      <c r="RPZ1" s="5"/>
      <c r="RQA1" s="5"/>
      <c r="RQB1" s="5"/>
      <c r="RQC1" s="5"/>
      <c r="RQD1" s="5"/>
      <c r="RQE1" s="5"/>
      <c r="RQF1" s="5"/>
      <c r="RQG1" s="5"/>
      <c r="RQH1" s="5"/>
      <c r="RQI1" s="5"/>
      <c r="RQJ1" s="5"/>
      <c r="RQK1" s="5"/>
      <c r="RQL1" s="5"/>
      <c r="RQM1" s="5"/>
      <c r="RQN1" s="5"/>
      <c r="RQO1" s="5"/>
      <c r="RQP1" s="5"/>
      <c r="RQQ1" s="5"/>
      <c r="RQR1" s="5"/>
      <c r="RQS1" s="5"/>
      <c r="RQT1" s="5"/>
      <c r="RQU1" s="5"/>
      <c r="RQV1" s="5"/>
      <c r="RQW1" s="5"/>
      <c r="RQX1" s="5"/>
      <c r="RQY1" s="5"/>
      <c r="RQZ1" s="5"/>
      <c r="RRA1" s="5"/>
      <c r="RRB1" s="5"/>
      <c r="RRC1" s="5"/>
      <c r="RRD1" s="5"/>
      <c r="RRE1" s="5"/>
      <c r="RRF1" s="5"/>
      <c r="RRG1" s="5"/>
      <c r="RRH1" s="5"/>
      <c r="RRI1" s="5"/>
      <c r="RRJ1" s="5"/>
      <c r="RRK1" s="5"/>
      <c r="RRL1" s="5"/>
      <c r="RRM1" s="5"/>
      <c r="RRN1" s="5"/>
      <c r="RRO1" s="5"/>
      <c r="RRP1" s="5"/>
      <c r="RRQ1" s="5"/>
      <c r="RRR1" s="5"/>
      <c r="RRS1" s="5"/>
      <c r="RRT1" s="5"/>
      <c r="RRU1" s="5"/>
      <c r="RRV1" s="5"/>
      <c r="RRW1" s="5"/>
      <c r="RRX1" s="5"/>
      <c r="RRY1" s="5"/>
      <c r="RRZ1" s="5"/>
      <c r="RSA1" s="5"/>
      <c r="RSB1" s="5"/>
      <c r="RSC1" s="5"/>
      <c r="RSD1" s="5"/>
      <c r="RSE1" s="5"/>
      <c r="RSF1" s="5"/>
      <c r="RSG1" s="5"/>
      <c r="RSH1" s="5"/>
      <c r="RSI1" s="5"/>
      <c r="RSJ1" s="5"/>
      <c r="RSK1" s="5"/>
      <c r="RSL1" s="5"/>
      <c r="RSM1" s="5"/>
      <c r="RSN1" s="5"/>
      <c r="RSO1" s="5"/>
      <c r="RSP1" s="5"/>
      <c r="RSQ1" s="5"/>
      <c r="RSR1" s="5"/>
      <c r="RSS1" s="5"/>
      <c r="RST1" s="5"/>
      <c r="RSU1" s="5"/>
      <c r="RSV1" s="5"/>
      <c r="RSW1" s="5"/>
      <c r="RSX1" s="5"/>
      <c r="RSY1" s="5"/>
      <c r="RSZ1" s="5"/>
      <c r="RTA1" s="5"/>
      <c r="RTB1" s="5"/>
      <c r="RTC1" s="5"/>
      <c r="RTD1" s="5"/>
      <c r="RTE1" s="5"/>
      <c r="RTF1" s="5"/>
      <c r="RTG1" s="5"/>
      <c r="RTH1" s="5"/>
      <c r="RTI1" s="5"/>
      <c r="RTJ1" s="5"/>
      <c r="RTK1" s="5"/>
      <c r="RTL1" s="5"/>
      <c r="RTM1" s="5"/>
      <c r="RTN1" s="5"/>
      <c r="RTO1" s="5"/>
      <c r="RTP1" s="5"/>
      <c r="RTQ1" s="5"/>
      <c r="RTR1" s="5"/>
      <c r="RTS1" s="5"/>
      <c r="RTT1" s="5"/>
      <c r="RTU1" s="5"/>
      <c r="RTV1" s="5"/>
      <c r="RTW1" s="5"/>
      <c r="RTX1" s="5"/>
      <c r="RTY1" s="5"/>
      <c r="RTZ1" s="5"/>
      <c r="RUA1" s="5"/>
      <c r="RUB1" s="5"/>
      <c r="RUC1" s="5"/>
      <c r="RUD1" s="5"/>
      <c r="RUE1" s="5"/>
      <c r="RUF1" s="5"/>
      <c r="RUG1" s="5"/>
      <c r="RUH1" s="5"/>
      <c r="RUI1" s="5"/>
      <c r="RUJ1" s="5"/>
      <c r="RUK1" s="5"/>
      <c r="RUL1" s="5"/>
      <c r="RUM1" s="5"/>
      <c r="RUN1" s="5"/>
      <c r="RUO1" s="5"/>
      <c r="RUP1" s="5"/>
      <c r="RUQ1" s="5"/>
      <c r="RUR1" s="5"/>
      <c r="RUS1" s="5"/>
      <c r="RUT1" s="5"/>
      <c r="RUU1" s="5"/>
      <c r="RUV1" s="5"/>
      <c r="RUW1" s="5"/>
      <c r="RUX1" s="5"/>
      <c r="RUY1" s="5"/>
      <c r="RUZ1" s="5"/>
      <c r="RVA1" s="5"/>
      <c r="RVB1" s="5"/>
      <c r="RVC1" s="5"/>
      <c r="RVD1" s="5"/>
      <c r="RVE1" s="5"/>
      <c r="RVF1" s="5"/>
      <c r="RVG1" s="5"/>
      <c r="RVH1" s="5"/>
      <c r="RVI1" s="5"/>
      <c r="RVJ1" s="5"/>
      <c r="RVK1" s="5"/>
      <c r="RVL1" s="5"/>
      <c r="RVM1" s="5"/>
      <c r="RVN1" s="5"/>
      <c r="RVO1" s="5"/>
      <c r="RVP1" s="5"/>
      <c r="RVQ1" s="5"/>
      <c r="RVR1" s="5"/>
      <c r="RVS1" s="5"/>
      <c r="RVT1" s="5"/>
      <c r="RVU1" s="5"/>
      <c r="RVV1" s="5"/>
      <c r="RVW1" s="5"/>
      <c r="RVX1" s="5"/>
      <c r="RVY1" s="5"/>
      <c r="RVZ1" s="5"/>
      <c r="RWA1" s="5"/>
      <c r="RWB1" s="5"/>
      <c r="RWC1" s="5"/>
      <c r="RWD1" s="5"/>
      <c r="RWE1" s="5"/>
      <c r="RWF1" s="5"/>
      <c r="RWG1" s="5"/>
      <c r="RWH1" s="5"/>
      <c r="RWI1" s="5"/>
      <c r="RWJ1" s="5"/>
      <c r="RWK1" s="5"/>
      <c r="RWL1" s="5"/>
      <c r="RWM1" s="5"/>
      <c r="RWN1" s="5"/>
      <c r="RWO1" s="5"/>
      <c r="RWP1" s="5"/>
      <c r="RWQ1" s="5"/>
      <c r="RWR1" s="5"/>
      <c r="RWS1" s="5"/>
      <c r="RWT1" s="5"/>
      <c r="RWU1" s="5"/>
      <c r="RWV1" s="5"/>
      <c r="RWW1" s="5"/>
      <c r="RWX1" s="5"/>
      <c r="RWY1" s="5"/>
      <c r="RWZ1" s="5"/>
      <c r="RXA1" s="5"/>
      <c r="RXB1" s="5"/>
      <c r="RXC1" s="5"/>
      <c r="RXD1" s="5"/>
      <c r="RXE1" s="5"/>
      <c r="RXF1" s="5"/>
      <c r="RXG1" s="5"/>
      <c r="RXH1" s="5"/>
      <c r="RXI1" s="5"/>
      <c r="RXJ1" s="5"/>
      <c r="RXK1" s="5"/>
      <c r="RXL1" s="5"/>
      <c r="RXM1" s="5"/>
      <c r="RXN1" s="5"/>
      <c r="RXO1" s="5"/>
      <c r="RXP1" s="5"/>
      <c r="RXQ1" s="5"/>
      <c r="RXR1" s="5"/>
      <c r="RXS1" s="5"/>
      <c r="RXT1" s="5"/>
      <c r="RXU1" s="5"/>
      <c r="RXV1" s="5"/>
      <c r="RXW1" s="5"/>
      <c r="RXX1" s="5"/>
      <c r="RXY1" s="5"/>
      <c r="RXZ1" s="5"/>
      <c r="RYA1" s="5"/>
      <c r="RYB1" s="5"/>
      <c r="RYC1" s="5"/>
      <c r="RYD1" s="5"/>
      <c r="RYE1" s="5"/>
      <c r="RYF1" s="5"/>
      <c r="RYG1" s="5"/>
      <c r="RYH1" s="5"/>
      <c r="RYI1" s="5"/>
      <c r="RYJ1" s="5"/>
      <c r="RYK1" s="5"/>
      <c r="RYL1" s="5"/>
      <c r="RYM1" s="5"/>
      <c r="RYN1" s="5"/>
      <c r="RYO1" s="5"/>
      <c r="RYP1" s="5"/>
      <c r="RYQ1" s="5"/>
      <c r="RYR1" s="5"/>
      <c r="RYS1" s="5"/>
      <c r="RYT1" s="5"/>
      <c r="RYU1" s="5"/>
      <c r="RYV1" s="5"/>
      <c r="RYW1" s="5"/>
      <c r="RYX1" s="5"/>
      <c r="RYY1" s="5"/>
      <c r="RYZ1" s="5"/>
      <c r="RZA1" s="5"/>
      <c r="RZB1" s="5"/>
      <c r="RZC1" s="5"/>
      <c r="RZD1" s="5"/>
      <c r="RZE1" s="5"/>
      <c r="RZF1" s="5"/>
      <c r="RZG1" s="5"/>
      <c r="RZH1" s="5"/>
      <c r="RZI1" s="5"/>
      <c r="RZJ1" s="5"/>
      <c r="RZK1" s="5"/>
      <c r="RZL1" s="5"/>
      <c r="RZM1" s="5"/>
      <c r="RZN1" s="5"/>
      <c r="RZO1" s="5"/>
      <c r="RZP1" s="5"/>
      <c r="RZQ1" s="5"/>
      <c r="RZR1" s="5"/>
      <c r="RZS1" s="5"/>
      <c r="RZT1" s="5"/>
      <c r="RZU1" s="5"/>
      <c r="RZV1" s="5"/>
      <c r="RZW1" s="5"/>
      <c r="RZX1" s="5"/>
      <c r="RZY1" s="5"/>
      <c r="RZZ1" s="5"/>
      <c r="SAA1" s="5"/>
      <c r="SAB1" s="5"/>
      <c r="SAC1" s="5"/>
      <c r="SAD1" s="5"/>
      <c r="SAE1" s="5"/>
      <c r="SAF1" s="5"/>
      <c r="SAG1" s="5"/>
      <c r="SAH1" s="5"/>
      <c r="SAI1" s="5"/>
      <c r="SAJ1" s="5"/>
      <c r="SAK1" s="5"/>
      <c r="SAL1" s="5"/>
      <c r="SAM1" s="5"/>
      <c r="SAN1" s="5"/>
      <c r="SAO1" s="5"/>
      <c r="SAP1" s="5"/>
      <c r="SAQ1" s="5"/>
      <c r="SAR1" s="5"/>
      <c r="SAS1" s="5"/>
      <c r="SAT1" s="5"/>
      <c r="SAU1" s="5"/>
      <c r="SAV1" s="5"/>
      <c r="SAW1" s="5"/>
      <c r="SAX1" s="5"/>
      <c r="SAY1" s="5"/>
      <c r="SAZ1" s="5"/>
      <c r="SBA1" s="5"/>
      <c r="SBB1" s="5"/>
      <c r="SBC1" s="5"/>
      <c r="SBD1" s="5"/>
      <c r="SBE1" s="5"/>
      <c r="SBF1" s="5"/>
      <c r="SBG1" s="5"/>
      <c r="SBH1" s="5"/>
      <c r="SBI1" s="5"/>
      <c r="SBJ1" s="5"/>
      <c r="SBK1" s="5"/>
      <c r="SBL1" s="5"/>
      <c r="SBM1" s="5"/>
      <c r="SBN1" s="5"/>
      <c r="SBO1" s="5"/>
      <c r="SBP1" s="5"/>
      <c r="SBQ1" s="5"/>
      <c r="SBR1" s="5"/>
      <c r="SBS1" s="5"/>
      <c r="SBT1" s="5"/>
      <c r="SBU1" s="5"/>
      <c r="SBV1" s="5"/>
      <c r="SBW1" s="5"/>
      <c r="SBX1" s="5"/>
      <c r="SBY1" s="5"/>
      <c r="SBZ1" s="5"/>
      <c r="SCA1" s="5"/>
      <c r="SCB1" s="5"/>
      <c r="SCC1" s="5"/>
      <c r="SCD1" s="5"/>
      <c r="SCE1" s="5"/>
      <c r="SCF1" s="5"/>
      <c r="SCG1" s="5"/>
      <c r="SCH1" s="5"/>
      <c r="SCI1" s="5"/>
      <c r="SCJ1" s="5"/>
      <c r="SCK1" s="5"/>
      <c r="SCL1" s="5"/>
      <c r="SCM1" s="5"/>
      <c r="SCN1" s="5"/>
      <c r="SCO1" s="5"/>
      <c r="SCP1" s="5"/>
      <c r="SCQ1" s="5"/>
      <c r="SCR1" s="5"/>
      <c r="SCS1" s="5"/>
      <c r="SCT1" s="5"/>
      <c r="SCU1" s="5"/>
      <c r="SCV1" s="5"/>
      <c r="SCW1" s="5"/>
      <c r="SCX1" s="5"/>
      <c r="SCY1" s="5"/>
      <c r="SCZ1" s="5"/>
      <c r="SDA1" s="5"/>
      <c r="SDB1" s="5"/>
      <c r="SDC1" s="5"/>
      <c r="SDD1" s="5"/>
      <c r="SDE1" s="5"/>
      <c r="SDF1" s="5"/>
      <c r="SDG1" s="5"/>
      <c r="SDH1" s="5"/>
      <c r="SDI1" s="5"/>
      <c r="SDJ1" s="5"/>
      <c r="SDK1" s="5"/>
      <c r="SDL1" s="5"/>
      <c r="SDM1" s="5"/>
      <c r="SDN1" s="5"/>
      <c r="SDO1" s="5"/>
      <c r="SDP1" s="5"/>
      <c r="SDQ1" s="5"/>
      <c r="SDR1" s="5"/>
      <c r="SDS1" s="5"/>
      <c r="SDT1" s="5"/>
      <c r="SDU1" s="5"/>
      <c r="SDV1" s="5"/>
      <c r="SDW1" s="5"/>
      <c r="SDX1" s="5"/>
      <c r="SDY1" s="5"/>
      <c r="SDZ1" s="5"/>
      <c r="SEA1" s="5"/>
      <c r="SEB1" s="5"/>
      <c r="SEC1" s="5"/>
      <c r="SED1" s="5"/>
      <c r="SEE1" s="5"/>
      <c r="SEF1" s="5"/>
      <c r="SEG1" s="5"/>
      <c r="SEH1" s="5"/>
      <c r="SEI1" s="5"/>
      <c r="SEJ1" s="5"/>
      <c r="SEK1" s="5"/>
      <c r="SEL1" s="5"/>
      <c r="SEM1" s="5"/>
      <c r="SEN1" s="5"/>
      <c r="SEO1" s="5"/>
      <c r="SEP1" s="5"/>
      <c r="SEQ1" s="5"/>
      <c r="SER1" s="5"/>
      <c r="SES1" s="5"/>
      <c r="SET1" s="5"/>
      <c r="SEU1" s="5"/>
      <c r="SEV1" s="5"/>
      <c r="SEW1" s="5"/>
      <c r="SEX1" s="5"/>
      <c r="SEY1" s="5"/>
      <c r="SEZ1" s="5"/>
      <c r="SFA1" s="5"/>
      <c r="SFB1" s="5"/>
      <c r="SFC1" s="5"/>
      <c r="SFD1" s="5"/>
      <c r="SFE1" s="5"/>
      <c r="SFF1" s="5"/>
      <c r="SFG1" s="5"/>
      <c r="SFH1" s="5"/>
      <c r="SFI1" s="5"/>
      <c r="SFJ1" s="5"/>
      <c r="SFK1" s="5"/>
      <c r="SFL1" s="5"/>
      <c r="SFM1" s="5"/>
      <c r="SFN1" s="5"/>
      <c r="SFO1" s="5"/>
      <c r="SFP1" s="5"/>
      <c r="SFQ1" s="5"/>
      <c r="SFR1" s="5"/>
      <c r="SFS1" s="5"/>
      <c r="SFT1" s="5"/>
      <c r="SFU1" s="5"/>
      <c r="SFV1" s="5"/>
      <c r="SFW1" s="5"/>
      <c r="SFX1" s="5"/>
      <c r="SFY1" s="5"/>
      <c r="SFZ1" s="5"/>
      <c r="SGA1" s="5"/>
      <c r="SGB1" s="5"/>
      <c r="SGC1" s="5"/>
      <c r="SGD1" s="5"/>
      <c r="SGE1" s="5"/>
      <c r="SGF1" s="5"/>
      <c r="SGG1" s="5"/>
      <c r="SGH1" s="5"/>
      <c r="SGI1" s="5"/>
      <c r="SGJ1" s="5"/>
      <c r="SGK1" s="5"/>
      <c r="SGL1" s="5"/>
      <c r="SGM1" s="5"/>
      <c r="SGN1" s="5"/>
      <c r="SGO1" s="5"/>
      <c r="SGP1" s="5"/>
      <c r="SGQ1" s="5"/>
      <c r="SGR1" s="5"/>
      <c r="SGS1" s="5"/>
      <c r="SGT1" s="5"/>
      <c r="SGU1" s="5"/>
      <c r="SGV1" s="5"/>
      <c r="SGW1" s="5"/>
      <c r="SGX1" s="5"/>
      <c r="SGY1" s="5"/>
      <c r="SGZ1" s="5"/>
      <c r="SHA1" s="5"/>
      <c r="SHB1" s="5"/>
      <c r="SHC1" s="5"/>
      <c r="SHD1" s="5"/>
      <c r="SHE1" s="5"/>
      <c r="SHF1" s="5"/>
      <c r="SHG1" s="5"/>
      <c r="SHH1" s="5"/>
      <c r="SHI1" s="5"/>
      <c r="SHJ1" s="5"/>
      <c r="SHK1" s="5"/>
      <c r="SHL1" s="5"/>
      <c r="SHM1" s="5"/>
      <c r="SHN1" s="5"/>
      <c r="SHO1" s="5"/>
      <c r="SHP1" s="5"/>
      <c r="SHQ1" s="5"/>
      <c r="SHR1" s="5"/>
      <c r="SHS1" s="5"/>
      <c r="SHT1" s="5"/>
      <c r="SHU1" s="5"/>
      <c r="SHV1" s="5"/>
      <c r="SHW1" s="5"/>
      <c r="SHX1" s="5"/>
      <c r="SHY1" s="5"/>
      <c r="SHZ1" s="5"/>
      <c r="SIA1" s="5"/>
      <c r="SIB1" s="5"/>
      <c r="SIC1" s="5"/>
      <c r="SID1" s="5"/>
      <c r="SIE1" s="5"/>
      <c r="SIF1" s="5"/>
      <c r="SIG1" s="5"/>
      <c r="SIH1" s="5"/>
      <c r="SII1" s="5"/>
      <c r="SIJ1" s="5"/>
      <c r="SIK1" s="5"/>
      <c r="SIL1" s="5"/>
      <c r="SIM1" s="5"/>
      <c r="SIN1" s="5"/>
      <c r="SIO1" s="5"/>
      <c r="SIP1" s="5"/>
      <c r="SIQ1" s="5"/>
      <c r="SIR1" s="5"/>
      <c r="SIS1" s="5"/>
      <c r="SIT1" s="5"/>
      <c r="SIU1" s="5"/>
      <c r="SIV1" s="5"/>
      <c r="SIW1" s="5"/>
      <c r="SIX1" s="5"/>
      <c r="SIY1" s="5"/>
      <c r="SIZ1" s="5"/>
      <c r="SJA1" s="5"/>
      <c r="SJB1" s="5"/>
      <c r="SJC1" s="5"/>
      <c r="SJD1" s="5"/>
      <c r="SJE1" s="5"/>
      <c r="SJF1" s="5"/>
      <c r="SJG1" s="5"/>
      <c r="SJH1" s="5"/>
      <c r="SJI1" s="5"/>
      <c r="SJJ1" s="5"/>
      <c r="SJK1" s="5"/>
      <c r="SJL1" s="5"/>
      <c r="SJM1" s="5"/>
      <c r="SJN1" s="5"/>
      <c r="SJO1" s="5"/>
      <c r="SJP1" s="5"/>
      <c r="SJQ1" s="5"/>
      <c r="SJR1" s="5"/>
      <c r="SJS1" s="5"/>
      <c r="SJT1" s="5"/>
      <c r="SJU1" s="5"/>
      <c r="SJV1" s="5"/>
      <c r="SJW1" s="5"/>
      <c r="SJX1" s="5"/>
      <c r="SJY1" s="5"/>
      <c r="SJZ1" s="5"/>
      <c r="SKA1" s="5"/>
      <c r="SKB1" s="5"/>
      <c r="SKC1" s="5"/>
      <c r="SKD1" s="5"/>
      <c r="SKE1" s="5"/>
      <c r="SKF1" s="5"/>
      <c r="SKG1" s="5"/>
      <c r="SKH1" s="5"/>
      <c r="SKI1" s="5"/>
      <c r="SKJ1" s="5"/>
      <c r="SKK1" s="5"/>
      <c r="SKL1" s="5"/>
      <c r="SKM1" s="5"/>
      <c r="SKN1" s="5"/>
      <c r="SKO1" s="5"/>
      <c r="SKP1" s="5"/>
      <c r="SKQ1" s="5"/>
      <c r="SKR1" s="5"/>
      <c r="SKS1" s="5"/>
      <c r="SKT1" s="5"/>
      <c r="SKU1" s="5"/>
      <c r="SKV1" s="5"/>
      <c r="SKW1" s="5"/>
      <c r="SKX1" s="5"/>
      <c r="SKY1" s="5"/>
      <c r="SKZ1" s="5"/>
      <c r="SLA1" s="5"/>
      <c r="SLB1" s="5"/>
      <c r="SLC1" s="5"/>
      <c r="SLD1" s="5"/>
      <c r="SLE1" s="5"/>
      <c r="SLF1" s="5"/>
      <c r="SLG1" s="5"/>
      <c r="SLH1" s="5"/>
      <c r="SLI1" s="5"/>
      <c r="SLJ1" s="5"/>
      <c r="SLK1" s="5"/>
      <c r="SLL1" s="5"/>
      <c r="SLM1" s="5"/>
      <c r="SLN1" s="5"/>
      <c r="SLO1" s="5"/>
      <c r="SLP1" s="5"/>
      <c r="SLQ1" s="5"/>
      <c r="SLR1" s="5"/>
      <c r="SLS1" s="5"/>
      <c r="SLT1" s="5"/>
      <c r="SLU1" s="5"/>
      <c r="SLV1" s="5"/>
      <c r="SLW1" s="5"/>
      <c r="SLX1" s="5"/>
      <c r="SLY1" s="5"/>
      <c r="SLZ1" s="5"/>
      <c r="SMA1" s="5"/>
      <c r="SMB1" s="5"/>
      <c r="SMC1" s="5"/>
      <c r="SMD1" s="5"/>
      <c r="SME1" s="5"/>
      <c r="SMF1" s="5"/>
      <c r="SMG1" s="5"/>
      <c r="SMH1" s="5"/>
      <c r="SMI1" s="5"/>
      <c r="SMJ1" s="5"/>
      <c r="SMK1" s="5"/>
      <c r="SML1" s="5"/>
      <c r="SMM1" s="5"/>
      <c r="SMN1" s="5"/>
      <c r="SMO1" s="5"/>
      <c r="SMP1" s="5"/>
      <c r="SMQ1" s="5"/>
      <c r="SMR1" s="5"/>
      <c r="SMS1" s="5"/>
      <c r="SMT1" s="5"/>
      <c r="SMU1" s="5"/>
      <c r="SMV1" s="5"/>
      <c r="SMW1" s="5"/>
      <c r="SMX1" s="5"/>
      <c r="SMY1" s="5"/>
      <c r="SMZ1" s="5"/>
      <c r="SNA1" s="5"/>
      <c r="SNB1" s="5"/>
      <c r="SNC1" s="5"/>
      <c r="SND1" s="5"/>
      <c r="SNE1" s="5"/>
      <c r="SNF1" s="5"/>
      <c r="SNG1" s="5"/>
      <c r="SNH1" s="5"/>
      <c r="SNI1" s="5"/>
      <c r="SNJ1" s="5"/>
      <c r="SNK1" s="5"/>
      <c r="SNL1" s="5"/>
      <c r="SNM1" s="5"/>
      <c r="SNN1" s="5"/>
      <c r="SNO1" s="5"/>
      <c r="SNP1" s="5"/>
      <c r="SNQ1" s="5"/>
      <c r="SNR1" s="5"/>
      <c r="SNS1" s="5"/>
      <c r="SNT1" s="5"/>
      <c r="SNU1" s="5"/>
      <c r="SNV1" s="5"/>
      <c r="SNW1" s="5"/>
      <c r="SNX1" s="5"/>
      <c r="SNY1" s="5"/>
      <c r="SNZ1" s="5"/>
      <c r="SOA1" s="5"/>
      <c r="SOB1" s="5"/>
      <c r="SOC1" s="5"/>
      <c r="SOD1" s="5"/>
      <c r="SOE1" s="5"/>
      <c r="SOF1" s="5"/>
      <c r="SOG1" s="5"/>
      <c r="SOH1" s="5"/>
      <c r="SOI1" s="5"/>
      <c r="SOJ1" s="5"/>
      <c r="SOK1" s="5"/>
      <c r="SOL1" s="5"/>
      <c r="SOM1" s="5"/>
      <c r="SON1" s="5"/>
      <c r="SOO1" s="5"/>
      <c r="SOP1" s="5"/>
      <c r="SOQ1" s="5"/>
      <c r="SOR1" s="5"/>
      <c r="SOS1" s="5"/>
      <c r="SOT1" s="5"/>
      <c r="SOU1" s="5"/>
      <c r="SOV1" s="5"/>
      <c r="SOW1" s="5"/>
      <c r="SOX1" s="5"/>
      <c r="SOY1" s="5"/>
      <c r="SOZ1" s="5"/>
      <c r="SPA1" s="5"/>
      <c r="SPB1" s="5"/>
      <c r="SPC1" s="5"/>
      <c r="SPD1" s="5"/>
      <c r="SPE1" s="5"/>
      <c r="SPF1" s="5"/>
      <c r="SPG1" s="5"/>
      <c r="SPH1" s="5"/>
      <c r="SPI1" s="5"/>
      <c r="SPJ1" s="5"/>
      <c r="SPK1" s="5"/>
      <c r="SPL1" s="5"/>
      <c r="SPM1" s="5"/>
      <c r="SPN1" s="5"/>
      <c r="SPO1" s="5"/>
      <c r="SPP1" s="5"/>
      <c r="SPQ1" s="5"/>
      <c r="SPR1" s="5"/>
      <c r="SPS1" s="5"/>
      <c r="SPT1" s="5"/>
      <c r="SPU1" s="5"/>
      <c r="SPV1" s="5"/>
      <c r="SPW1" s="5"/>
      <c r="SPX1" s="5"/>
      <c r="SPY1" s="5"/>
      <c r="SPZ1" s="5"/>
      <c r="SQA1" s="5"/>
      <c r="SQB1" s="5"/>
      <c r="SQC1" s="5"/>
      <c r="SQD1" s="5"/>
      <c r="SQE1" s="5"/>
      <c r="SQF1" s="5"/>
      <c r="SQG1" s="5"/>
      <c r="SQH1" s="5"/>
      <c r="SQI1" s="5"/>
      <c r="SQJ1" s="5"/>
      <c r="SQK1" s="5"/>
      <c r="SQL1" s="5"/>
      <c r="SQM1" s="5"/>
      <c r="SQN1" s="5"/>
      <c r="SQO1" s="5"/>
      <c r="SQP1" s="5"/>
      <c r="SQQ1" s="5"/>
      <c r="SQR1" s="5"/>
      <c r="SQS1" s="5"/>
      <c r="SQT1" s="5"/>
      <c r="SQU1" s="5"/>
      <c r="SQV1" s="5"/>
      <c r="SQW1" s="5"/>
      <c r="SQX1" s="5"/>
      <c r="SQY1" s="5"/>
      <c r="SQZ1" s="5"/>
      <c r="SRA1" s="5"/>
      <c r="SRB1" s="5"/>
      <c r="SRC1" s="5"/>
      <c r="SRD1" s="5"/>
      <c r="SRE1" s="5"/>
      <c r="SRF1" s="5"/>
      <c r="SRG1" s="5"/>
      <c r="SRH1" s="5"/>
      <c r="SRI1" s="5"/>
      <c r="SRJ1" s="5"/>
      <c r="SRK1" s="5"/>
      <c r="SRL1" s="5"/>
      <c r="SRM1" s="5"/>
      <c r="SRN1" s="5"/>
      <c r="SRO1" s="5"/>
      <c r="SRP1" s="5"/>
      <c r="SRQ1" s="5"/>
      <c r="SRR1" s="5"/>
      <c r="SRS1" s="5"/>
      <c r="SRT1" s="5"/>
      <c r="SRU1" s="5"/>
      <c r="SRV1" s="5"/>
      <c r="SRW1" s="5"/>
      <c r="SRX1" s="5"/>
      <c r="SRY1" s="5"/>
      <c r="SRZ1" s="5"/>
      <c r="SSA1" s="5"/>
      <c r="SSB1" s="5"/>
      <c r="SSC1" s="5"/>
      <c r="SSD1" s="5"/>
      <c r="SSE1" s="5"/>
      <c r="SSF1" s="5"/>
      <c r="SSG1" s="5"/>
      <c r="SSH1" s="5"/>
      <c r="SSI1" s="5"/>
      <c r="SSJ1" s="5"/>
      <c r="SSK1" s="5"/>
      <c r="SSL1" s="5"/>
      <c r="SSM1" s="5"/>
      <c r="SSN1" s="5"/>
      <c r="SSO1" s="5"/>
      <c r="SSP1" s="5"/>
      <c r="SSQ1" s="5"/>
      <c r="SSR1" s="5"/>
      <c r="SSS1" s="5"/>
      <c r="SST1" s="5"/>
      <c r="SSU1" s="5"/>
      <c r="SSV1" s="5"/>
      <c r="SSW1" s="5"/>
      <c r="SSX1" s="5"/>
      <c r="SSY1" s="5"/>
      <c r="SSZ1" s="5"/>
      <c r="STA1" s="5"/>
      <c r="STB1" s="5"/>
      <c r="STC1" s="5"/>
      <c r="STD1" s="5"/>
      <c r="STE1" s="5"/>
      <c r="STF1" s="5"/>
      <c r="STG1" s="5"/>
      <c r="STH1" s="5"/>
      <c r="STI1" s="5"/>
      <c r="STJ1" s="5"/>
      <c r="STK1" s="5"/>
      <c r="STL1" s="5"/>
      <c r="STM1" s="5"/>
      <c r="STN1" s="5"/>
      <c r="STO1" s="5"/>
      <c r="STP1" s="5"/>
      <c r="STQ1" s="5"/>
      <c r="STR1" s="5"/>
      <c r="STS1" s="5"/>
      <c r="STT1" s="5"/>
      <c r="STU1" s="5"/>
      <c r="STV1" s="5"/>
      <c r="STW1" s="5"/>
      <c r="STX1" s="5"/>
      <c r="STY1" s="5"/>
      <c r="STZ1" s="5"/>
      <c r="SUA1" s="5"/>
      <c r="SUB1" s="5"/>
      <c r="SUC1" s="5"/>
      <c r="SUD1" s="5"/>
      <c r="SUE1" s="5"/>
      <c r="SUF1" s="5"/>
      <c r="SUG1" s="5"/>
      <c r="SUH1" s="5"/>
      <c r="SUI1" s="5"/>
      <c r="SUJ1" s="5"/>
      <c r="SUK1" s="5"/>
      <c r="SUL1" s="5"/>
      <c r="SUM1" s="5"/>
      <c r="SUN1" s="5"/>
      <c r="SUO1" s="5"/>
      <c r="SUP1" s="5"/>
      <c r="SUQ1" s="5"/>
      <c r="SUR1" s="5"/>
      <c r="SUS1" s="5"/>
      <c r="SUT1" s="5"/>
      <c r="SUU1" s="5"/>
      <c r="SUV1" s="5"/>
      <c r="SUW1" s="5"/>
      <c r="SUX1" s="5"/>
      <c r="SUY1" s="5"/>
      <c r="SUZ1" s="5"/>
      <c r="SVA1" s="5"/>
      <c r="SVB1" s="5"/>
      <c r="SVC1" s="5"/>
      <c r="SVD1" s="5"/>
      <c r="SVE1" s="5"/>
      <c r="SVF1" s="5"/>
      <c r="SVG1" s="5"/>
      <c r="SVH1" s="5"/>
      <c r="SVI1" s="5"/>
      <c r="SVJ1" s="5"/>
      <c r="SVK1" s="5"/>
      <c r="SVL1" s="5"/>
      <c r="SVM1" s="5"/>
      <c r="SVN1" s="5"/>
      <c r="SVO1" s="5"/>
      <c r="SVP1" s="5"/>
      <c r="SVQ1" s="5"/>
      <c r="SVR1" s="5"/>
      <c r="SVS1" s="5"/>
      <c r="SVT1" s="5"/>
      <c r="SVU1" s="5"/>
      <c r="SVV1" s="5"/>
      <c r="SVW1" s="5"/>
      <c r="SVX1" s="5"/>
      <c r="SVY1" s="5"/>
      <c r="SVZ1" s="5"/>
      <c r="SWA1" s="5"/>
      <c r="SWB1" s="5"/>
      <c r="SWC1" s="5"/>
      <c r="SWD1" s="5"/>
      <c r="SWE1" s="5"/>
      <c r="SWF1" s="5"/>
      <c r="SWG1" s="5"/>
      <c r="SWH1" s="5"/>
      <c r="SWI1" s="5"/>
      <c r="SWJ1" s="5"/>
      <c r="SWK1" s="5"/>
      <c r="SWL1" s="5"/>
      <c r="SWM1" s="5"/>
      <c r="SWN1" s="5"/>
      <c r="SWO1" s="5"/>
      <c r="SWP1" s="5"/>
      <c r="SWQ1" s="5"/>
      <c r="SWR1" s="5"/>
      <c r="SWS1" s="5"/>
      <c r="SWT1" s="5"/>
      <c r="SWU1" s="5"/>
      <c r="SWV1" s="5"/>
      <c r="SWW1" s="5"/>
      <c r="SWX1" s="5"/>
      <c r="SWY1" s="5"/>
      <c r="SWZ1" s="5"/>
      <c r="SXA1" s="5"/>
      <c r="SXB1" s="5"/>
      <c r="SXC1" s="5"/>
      <c r="SXD1" s="5"/>
      <c r="SXE1" s="5"/>
      <c r="SXF1" s="5"/>
      <c r="SXG1" s="5"/>
      <c r="SXH1" s="5"/>
      <c r="SXI1" s="5"/>
      <c r="SXJ1" s="5"/>
      <c r="SXK1" s="5"/>
      <c r="SXL1" s="5"/>
      <c r="SXM1" s="5"/>
      <c r="SXN1" s="5"/>
      <c r="SXO1" s="5"/>
      <c r="SXP1" s="5"/>
      <c r="SXQ1" s="5"/>
      <c r="SXR1" s="5"/>
      <c r="SXS1" s="5"/>
      <c r="SXT1" s="5"/>
      <c r="SXU1" s="5"/>
      <c r="SXV1" s="5"/>
      <c r="SXW1" s="5"/>
      <c r="SXX1" s="5"/>
      <c r="SXY1" s="5"/>
      <c r="SXZ1" s="5"/>
      <c r="SYA1" s="5"/>
      <c r="SYB1" s="5"/>
      <c r="SYC1" s="5"/>
      <c r="SYD1" s="5"/>
      <c r="SYE1" s="5"/>
      <c r="SYF1" s="5"/>
      <c r="SYG1" s="5"/>
      <c r="SYH1" s="5"/>
      <c r="SYI1" s="5"/>
      <c r="SYJ1" s="5"/>
      <c r="SYK1" s="5"/>
      <c r="SYL1" s="5"/>
      <c r="SYM1" s="5"/>
      <c r="SYN1" s="5"/>
      <c r="SYO1" s="5"/>
      <c r="SYP1" s="5"/>
      <c r="SYQ1" s="5"/>
      <c r="SYR1" s="5"/>
      <c r="SYS1" s="5"/>
      <c r="SYT1" s="5"/>
      <c r="SYU1" s="5"/>
      <c r="SYV1" s="5"/>
      <c r="SYW1" s="5"/>
      <c r="SYX1" s="5"/>
      <c r="SYY1" s="5"/>
      <c r="SYZ1" s="5"/>
      <c r="SZA1" s="5"/>
      <c r="SZB1" s="5"/>
      <c r="SZC1" s="5"/>
      <c r="SZD1" s="5"/>
      <c r="SZE1" s="5"/>
      <c r="SZF1" s="5"/>
      <c r="SZG1" s="5"/>
      <c r="SZH1" s="5"/>
      <c r="SZI1" s="5"/>
      <c r="SZJ1" s="5"/>
      <c r="SZK1" s="5"/>
      <c r="SZL1" s="5"/>
      <c r="SZM1" s="5"/>
      <c r="SZN1" s="5"/>
      <c r="SZO1" s="5"/>
      <c r="SZP1" s="5"/>
      <c r="SZQ1" s="5"/>
      <c r="SZR1" s="5"/>
      <c r="SZS1" s="5"/>
      <c r="SZT1" s="5"/>
      <c r="SZU1" s="5"/>
      <c r="SZV1" s="5"/>
      <c r="SZW1" s="5"/>
      <c r="SZX1" s="5"/>
      <c r="SZY1" s="5"/>
      <c r="SZZ1" s="5"/>
      <c r="TAA1" s="5"/>
      <c r="TAB1" s="5"/>
      <c r="TAC1" s="5"/>
      <c r="TAD1" s="5"/>
      <c r="TAE1" s="5"/>
      <c r="TAF1" s="5"/>
      <c r="TAG1" s="5"/>
      <c r="TAH1" s="5"/>
      <c r="TAI1" s="5"/>
      <c r="TAJ1" s="5"/>
      <c r="TAK1" s="5"/>
      <c r="TAL1" s="5"/>
      <c r="TAM1" s="5"/>
      <c r="TAN1" s="5"/>
      <c r="TAO1" s="5"/>
      <c r="TAP1" s="5"/>
      <c r="TAQ1" s="5"/>
      <c r="TAR1" s="5"/>
      <c r="TAS1" s="5"/>
      <c r="TAT1" s="5"/>
      <c r="TAU1" s="5"/>
      <c r="TAV1" s="5"/>
      <c r="TAW1" s="5"/>
      <c r="TAX1" s="5"/>
      <c r="TAY1" s="5"/>
      <c r="TAZ1" s="5"/>
      <c r="TBA1" s="5"/>
      <c r="TBB1" s="5"/>
      <c r="TBC1" s="5"/>
      <c r="TBD1" s="5"/>
      <c r="TBE1" s="5"/>
      <c r="TBF1" s="5"/>
      <c r="TBG1" s="5"/>
      <c r="TBH1" s="5"/>
      <c r="TBI1" s="5"/>
      <c r="TBJ1" s="5"/>
      <c r="TBK1" s="5"/>
      <c r="TBL1" s="5"/>
      <c r="TBM1" s="5"/>
      <c r="TBN1" s="5"/>
      <c r="TBO1" s="5"/>
      <c r="TBP1" s="5"/>
      <c r="TBQ1" s="5"/>
      <c r="TBR1" s="5"/>
      <c r="TBS1" s="5"/>
      <c r="TBT1" s="5"/>
      <c r="TBU1" s="5"/>
      <c r="TBV1" s="5"/>
      <c r="TBW1" s="5"/>
      <c r="TBX1" s="5"/>
      <c r="TBY1" s="5"/>
      <c r="TBZ1" s="5"/>
      <c r="TCA1" s="5"/>
      <c r="TCB1" s="5"/>
      <c r="TCC1" s="5"/>
      <c r="TCD1" s="5"/>
      <c r="TCE1" s="5"/>
      <c r="TCF1" s="5"/>
      <c r="TCG1" s="5"/>
      <c r="TCH1" s="5"/>
      <c r="TCI1" s="5"/>
      <c r="TCJ1" s="5"/>
      <c r="TCK1" s="5"/>
      <c r="TCL1" s="5"/>
      <c r="TCM1" s="5"/>
      <c r="TCN1" s="5"/>
      <c r="TCO1" s="5"/>
      <c r="TCP1" s="5"/>
      <c r="TCQ1" s="5"/>
      <c r="TCR1" s="5"/>
      <c r="TCS1" s="5"/>
      <c r="TCT1" s="5"/>
      <c r="TCU1" s="5"/>
      <c r="TCV1" s="5"/>
      <c r="TCW1" s="5"/>
      <c r="TCX1" s="5"/>
      <c r="TCY1" s="5"/>
      <c r="TCZ1" s="5"/>
      <c r="TDA1" s="5"/>
      <c r="TDB1" s="5"/>
      <c r="TDC1" s="5"/>
      <c r="TDD1" s="5"/>
      <c r="TDE1" s="5"/>
      <c r="TDF1" s="5"/>
      <c r="TDG1" s="5"/>
      <c r="TDH1" s="5"/>
      <c r="TDI1" s="5"/>
      <c r="TDJ1" s="5"/>
      <c r="TDK1" s="5"/>
      <c r="TDL1" s="5"/>
      <c r="TDM1" s="5"/>
      <c r="TDN1" s="5"/>
      <c r="TDO1" s="5"/>
      <c r="TDP1" s="5"/>
      <c r="TDQ1" s="5"/>
      <c r="TDR1" s="5"/>
      <c r="TDS1" s="5"/>
      <c r="TDT1" s="5"/>
      <c r="TDU1" s="5"/>
      <c r="TDV1" s="5"/>
      <c r="TDW1" s="5"/>
      <c r="TDX1" s="5"/>
      <c r="TDY1" s="5"/>
      <c r="TDZ1" s="5"/>
      <c r="TEA1" s="5"/>
      <c r="TEB1" s="5"/>
      <c r="TEC1" s="5"/>
      <c r="TED1" s="5"/>
      <c r="TEE1" s="5"/>
      <c r="TEF1" s="5"/>
      <c r="TEG1" s="5"/>
      <c r="TEH1" s="5"/>
      <c r="TEI1" s="5"/>
      <c r="TEJ1" s="5"/>
      <c r="TEK1" s="5"/>
      <c r="TEL1" s="5"/>
      <c r="TEM1" s="5"/>
      <c r="TEN1" s="5"/>
      <c r="TEO1" s="5"/>
      <c r="TEP1" s="5"/>
      <c r="TEQ1" s="5"/>
      <c r="TER1" s="5"/>
      <c r="TES1" s="5"/>
      <c r="TET1" s="5"/>
      <c r="TEU1" s="5"/>
      <c r="TEV1" s="5"/>
      <c r="TEW1" s="5"/>
      <c r="TEX1" s="5"/>
      <c r="TEY1" s="5"/>
      <c r="TEZ1" s="5"/>
      <c r="TFA1" s="5"/>
      <c r="TFB1" s="5"/>
      <c r="TFC1" s="5"/>
      <c r="TFD1" s="5"/>
      <c r="TFE1" s="5"/>
      <c r="TFF1" s="5"/>
      <c r="TFG1" s="5"/>
      <c r="TFH1" s="5"/>
      <c r="TFI1" s="5"/>
      <c r="TFJ1" s="5"/>
      <c r="TFK1" s="5"/>
      <c r="TFL1" s="5"/>
      <c r="TFM1" s="5"/>
      <c r="TFN1" s="5"/>
      <c r="TFO1" s="5"/>
      <c r="TFP1" s="5"/>
      <c r="TFQ1" s="5"/>
      <c r="TFR1" s="5"/>
      <c r="TFS1" s="5"/>
      <c r="TFT1" s="5"/>
      <c r="TFU1" s="5"/>
      <c r="TFV1" s="5"/>
      <c r="TFW1" s="5"/>
      <c r="TFX1" s="5"/>
      <c r="TFY1" s="5"/>
      <c r="TFZ1" s="5"/>
      <c r="TGA1" s="5"/>
      <c r="TGB1" s="5"/>
      <c r="TGC1" s="5"/>
      <c r="TGD1" s="5"/>
      <c r="TGE1" s="5"/>
      <c r="TGF1" s="5"/>
      <c r="TGG1" s="5"/>
      <c r="TGH1" s="5"/>
      <c r="TGI1" s="5"/>
      <c r="TGJ1" s="5"/>
      <c r="TGK1" s="5"/>
      <c r="TGL1" s="5"/>
      <c r="TGM1" s="5"/>
      <c r="TGN1" s="5"/>
      <c r="TGO1" s="5"/>
      <c r="TGP1" s="5"/>
      <c r="TGQ1" s="5"/>
      <c r="TGR1" s="5"/>
      <c r="TGS1" s="5"/>
      <c r="TGT1" s="5"/>
      <c r="TGU1" s="5"/>
      <c r="TGV1" s="5"/>
      <c r="TGW1" s="5"/>
      <c r="TGX1" s="5"/>
      <c r="TGY1" s="5"/>
      <c r="TGZ1" s="5"/>
      <c r="THA1" s="5"/>
      <c r="THB1" s="5"/>
      <c r="THC1" s="5"/>
      <c r="THD1" s="5"/>
      <c r="THE1" s="5"/>
      <c r="THF1" s="5"/>
      <c r="THG1" s="5"/>
      <c r="THH1" s="5"/>
      <c r="THI1" s="5"/>
      <c r="THJ1" s="5"/>
      <c r="THK1" s="5"/>
      <c r="THL1" s="5"/>
      <c r="THM1" s="5"/>
      <c r="THN1" s="5"/>
      <c r="THO1" s="5"/>
      <c r="THP1" s="5"/>
      <c r="THQ1" s="5"/>
      <c r="THR1" s="5"/>
      <c r="THS1" s="5"/>
      <c r="THT1" s="5"/>
      <c r="THU1" s="5"/>
      <c r="THV1" s="5"/>
      <c r="THW1" s="5"/>
      <c r="THX1" s="5"/>
      <c r="THY1" s="5"/>
      <c r="THZ1" s="5"/>
      <c r="TIA1" s="5"/>
      <c r="TIB1" s="5"/>
      <c r="TIC1" s="5"/>
      <c r="TID1" s="5"/>
      <c r="TIE1" s="5"/>
      <c r="TIF1" s="5"/>
      <c r="TIG1" s="5"/>
      <c r="TIH1" s="5"/>
      <c r="TII1" s="5"/>
      <c r="TIJ1" s="5"/>
      <c r="TIK1" s="5"/>
      <c r="TIL1" s="5"/>
      <c r="TIM1" s="5"/>
      <c r="TIN1" s="5"/>
      <c r="TIO1" s="5"/>
      <c r="TIP1" s="5"/>
      <c r="TIQ1" s="5"/>
      <c r="TIR1" s="5"/>
      <c r="TIS1" s="5"/>
      <c r="TIT1" s="5"/>
      <c r="TIU1" s="5"/>
      <c r="TIV1" s="5"/>
      <c r="TIW1" s="5"/>
      <c r="TIX1" s="5"/>
      <c r="TIY1" s="5"/>
      <c r="TIZ1" s="5"/>
      <c r="TJA1" s="5"/>
      <c r="TJB1" s="5"/>
      <c r="TJC1" s="5"/>
      <c r="TJD1" s="5"/>
      <c r="TJE1" s="5"/>
      <c r="TJF1" s="5"/>
      <c r="TJG1" s="5"/>
      <c r="TJH1" s="5"/>
      <c r="TJI1" s="5"/>
      <c r="TJJ1" s="5"/>
      <c r="TJK1" s="5"/>
      <c r="TJL1" s="5"/>
      <c r="TJM1" s="5"/>
      <c r="TJN1" s="5"/>
      <c r="TJO1" s="5"/>
      <c r="TJP1" s="5"/>
      <c r="TJQ1" s="5"/>
      <c r="TJR1" s="5"/>
      <c r="TJS1" s="5"/>
      <c r="TJT1" s="5"/>
      <c r="TJU1" s="5"/>
      <c r="TJV1" s="5"/>
      <c r="TJW1" s="5"/>
      <c r="TJX1" s="5"/>
      <c r="TJY1" s="5"/>
      <c r="TJZ1" s="5"/>
      <c r="TKA1" s="5"/>
      <c r="TKB1" s="5"/>
      <c r="TKC1" s="5"/>
      <c r="TKD1" s="5"/>
      <c r="TKE1" s="5"/>
      <c r="TKF1" s="5"/>
      <c r="TKG1" s="5"/>
      <c r="TKH1" s="5"/>
      <c r="TKI1" s="5"/>
      <c r="TKJ1" s="5"/>
      <c r="TKK1" s="5"/>
      <c r="TKL1" s="5"/>
      <c r="TKM1" s="5"/>
      <c r="TKN1" s="5"/>
      <c r="TKO1" s="5"/>
      <c r="TKP1" s="5"/>
      <c r="TKQ1" s="5"/>
      <c r="TKR1" s="5"/>
      <c r="TKS1" s="5"/>
      <c r="TKT1" s="5"/>
      <c r="TKU1" s="5"/>
      <c r="TKV1" s="5"/>
      <c r="TKW1" s="5"/>
      <c r="TKX1" s="5"/>
      <c r="TKY1" s="5"/>
      <c r="TKZ1" s="5"/>
      <c r="TLA1" s="5"/>
      <c r="TLB1" s="5"/>
      <c r="TLC1" s="5"/>
      <c r="TLD1" s="5"/>
      <c r="TLE1" s="5"/>
      <c r="TLF1" s="5"/>
      <c r="TLG1" s="5"/>
      <c r="TLH1" s="5"/>
      <c r="TLI1" s="5"/>
      <c r="TLJ1" s="5"/>
      <c r="TLK1" s="5"/>
      <c r="TLL1" s="5"/>
      <c r="TLM1" s="5"/>
      <c r="TLN1" s="5"/>
      <c r="TLO1" s="5"/>
      <c r="TLP1" s="5"/>
      <c r="TLQ1" s="5"/>
      <c r="TLR1" s="5"/>
      <c r="TLS1" s="5"/>
      <c r="TLT1" s="5"/>
      <c r="TLU1" s="5"/>
      <c r="TLV1" s="5"/>
      <c r="TLW1" s="5"/>
      <c r="TLX1" s="5"/>
      <c r="TLY1" s="5"/>
      <c r="TLZ1" s="5"/>
      <c r="TMA1" s="5"/>
      <c r="TMB1" s="5"/>
      <c r="TMC1" s="5"/>
      <c r="TMD1" s="5"/>
      <c r="TME1" s="5"/>
      <c r="TMF1" s="5"/>
      <c r="TMG1" s="5"/>
      <c r="TMH1" s="5"/>
      <c r="TMI1" s="5"/>
      <c r="TMJ1" s="5"/>
      <c r="TMK1" s="5"/>
      <c r="TML1" s="5"/>
      <c r="TMM1" s="5"/>
      <c r="TMN1" s="5"/>
      <c r="TMO1" s="5"/>
      <c r="TMP1" s="5"/>
      <c r="TMQ1" s="5"/>
      <c r="TMR1" s="5"/>
      <c r="TMS1" s="5"/>
      <c r="TMT1" s="5"/>
      <c r="TMU1" s="5"/>
      <c r="TMV1" s="5"/>
      <c r="TMW1" s="5"/>
      <c r="TMX1" s="5"/>
      <c r="TMY1" s="5"/>
      <c r="TMZ1" s="5"/>
      <c r="TNA1" s="5"/>
      <c r="TNB1" s="5"/>
      <c r="TNC1" s="5"/>
      <c r="TND1" s="5"/>
      <c r="TNE1" s="5"/>
      <c r="TNF1" s="5"/>
      <c r="TNG1" s="5"/>
      <c r="TNH1" s="5"/>
      <c r="TNI1" s="5"/>
      <c r="TNJ1" s="5"/>
      <c r="TNK1" s="5"/>
      <c r="TNL1" s="5"/>
      <c r="TNM1" s="5"/>
      <c r="TNN1" s="5"/>
      <c r="TNO1" s="5"/>
      <c r="TNP1" s="5"/>
      <c r="TNQ1" s="5"/>
      <c r="TNR1" s="5"/>
      <c r="TNS1" s="5"/>
      <c r="TNT1" s="5"/>
      <c r="TNU1" s="5"/>
      <c r="TNV1" s="5"/>
      <c r="TNW1" s="5"/>
      <c r="TNX1" s="5"/>
      <c r="TNY1" s="5"/>
      <c r="TNZ1" s="5"/>
      <c r="TOA1" s="5"/>
      <c r="TOB1" s="5"/>
      <c r="TOC1" s="5"/>
      <c r="TOD1" s="5"/>
      <c r="TOE1" s="5"/>
      <c r="TOF1" s="5"/>
      <c r="TOG1" s="5"/>
      <c r="TOH1" s="5"/>
      <c r="TOI1" s="5"/>
      <c r="TOJ1" s="5"/>
      <c r="TOK1" s="5"/>
      <c r="TOL1" s="5"/>
      <c r="TOM1" s="5"/>
      <c r="TON1" s="5"/>
      <c r="TOO1" s="5"/>
      <c r="TOP1" s="5"/>
      <c r="TOQ1" s="5"/>
      <c r="TOR1" s="5"/>
      <c r="TOS1" s="5"/>
      <c r="TOT1" s="5"/>
      <c r="TOU1" s="5"/>
      <c r="TOV1" s="5"/>
      <c r="TOW1" s="5"/>
      <c r="TOX1" s="5"/>
      <c r="TOY1" s="5"/>
      <c r="TOZ1" s="5"/>
      <c r="TPA1" s="5"/>
      <c r="TPB1" s="5"/>
      <c r="TPC1" s="5"/>
      <c r="TPD1" s="5"/>
      <c r="TPE1" s="5"/>
      <c r="TPF1" s="5"/>
      <c r="TPG1" s="5"/>
      <c r="TPH1" s="5"/>
      <c r="TPI1" s="5"/>
      <c r="TPJ1" s="5"/>
      <c r="TPK1" s="5"/>
      <c r="TPL1" s="5"/>
      <c r="TPM1" s="5"/>
      <c r="TPN1" s="5"/>
      <c r="TPO1" s="5"/>
      <c r="TPP1" s="5"/>
      <c r="TPQ1" s="5"/>
      <c r="TPR1" s="5"/>
      <c r="TPS1" s="5"/>
      <c r="TPT1" s="5"/>
      <c r="TPU1" s="5"/>
      <c r="TPV1" s="5"/>
      <c r="TPW1" s="5"/>
      <c r="TPX1" s="5"/>
      <c r="TPY1" s="5"/>
      <c r="TPZ1" s="5"/>
      <c r="TQA1" s="5"/>
      <c r="TQB1" s="5"/>
      <c r="TQC1" s="5"/>
      <c r="TQD1" s="5"/>
      <c r="TQE1" s="5"/>
      <c r="TQF1" s="5"/>
      <c r="TQG1" s="5"/>
      <c r="TQH1" s="5"/>
      <c r="TQI1" s="5"/>
      <c r="TQJ1" s="5"/>
      <c r="TQK1" s="5"/>
      <c r="TQL1" s="5"/>
      <c r="TQM1" s="5"/>
      <c r="TQN1" s="5"/>
      <c r="TQO1" s="5"/>
      <c r="TQP1" s="5"/>
      <c r="TQQ1" s="5"/>
      <c r="TQR1" s="5"/>
      <c r="TQS1" s="5"/>
      <c r="TQT1" s="5"/>
      <c r="TQU1" s="5"/>
      <c r="TQV1" s="5"/>
      <c r="TQW1" s="5"/>
      <c r="TQX1" s="5"/>
      <c r="TQY1" s="5"/>
      <c r="TQZ1" s="5"/>
      <c r="TRA1" s="5"/>
      <c r="TRB1" s="5"/>
      <c r="TRC1" s="5"/>
      <c r="TRD1" s="5"/>
      <c r="TRE1" s="5"/>
      <c r="TRF1" s="5"/>
      <c r="TRG1" s="5"/>
      <c r="TRH1" s="5"/>
      <c r="TRI1" s="5"/>
      <c r="TRJ1" s="5"/>
      <c r="TRK1" s="5"/>
      <c r="TRL1" s="5"/>
      <c r="TRM1" s="5"/>
      <c r="TRN1" s="5"/>
      <c r="TRO1" s="5"/>
      <c r="TRP1" s="5"/>
      <c r="TRQ1" s="5"/>
      <c r="TRR1" s="5"/>
      <c r="TRS1" s="5"/>
      <c r="TRT1" s="5"/>
      <c r="TRU1" s="5"/>
      <c r="TRV1" s="5"/>
      <c r="TRW1" s="5"/>
      <c r="TRX1" s="5"/>
      <c r="TRY1" s="5"/>
      <c r="TRZ1" s="5"/>
      <c r="TSA1" s="5"/>
      <c r="TSB1" s="5"/>
      <c r="TSC1" s="5"/>
      <c r="TSD1" s="5"/>
      <c r="TSE1" s="5"/>
      <c r="TSF1" s="5"/>
      <c r="TSG1" s="5"/>
      <c r="TSH1" s="5"/>
      <c r="TSI1" s="5"/>
      <c r="TSJ1" s="5"/>
      <c r="TSK1" s="5"/>
      <c r="TSL1" s="5"/>
      <c r="TSM1" s="5"/>
      <c r="TSN1" s="5"/>
      <c r="TSO1" s="5"/>
      <c r="TSP1" s="5"/>
      <c r="TSQ1" s="5"/>
      <c r="TSR1" s="5"/>
      <c r="TSS1" s="5"/>
      <c r="TST1" s="5"/>
      <c r="TSU1" s="5"/>
      <c r="TSV1" s="5"/>
      <c r="TSW1" s="5"/>
      <c r="TSX1" s="5"/>
      <c r="TSY1" s="5"/>
      <c r="TSZ1" s="5"/>
      <c r="TTA1" s="5"/>
      <c r="TTB1" s="5"/>
      <c r="TTC1" s="5"/>
      <c r="TTD1" s="5"/>
      <c r="TTE1" s="5"/>
      <c r="TTF1" s="5"/>
      <c r="TTG1" s="5"/>
      <c r="TTH1" s="5"/>
      <c r="TTI1" s="5"/>
      <c r="TTJ1" s="5"/>
      <c r="TTK1" s="5"/>
      <c r="TTL1" s="5"/>
      <c r="TTM1" s="5"/>
      <c r="TTN1" s="5"/>
      <c r="TTO1" s="5"/>
      <c r="TTP1" s="5"/>
      <c r="TTQ1" s="5"/>
      <c r="TTR1" s="5"/>
      <c r="TTS1" s="5"/>
      <c r="TTT1" s="5"/>
      <c r="TTU1" s="5"/>
      <c r="TTV1" s="5"/>
      <c r="TTW1" s="5"/>
      <c r="TTX1" s="5"/>
      <c r="TTY1" s="5"/>
      <c r="TTZ1" s="5"/>
      <c r="TUA1" s="5"/>
      <c r="TUB1" s="5"/>
      <c r="TUC1" s="5"/>
      <c r="TUD1" s="5"/>
      <c r="TUE1" s="5"/>
      <c r="TUF1" s="5"/>
      <c r="TUG1" s="5"/>
      <c r="TUH1" s="5"/>
      <c r="TUI1" s="5"/>
      <c r="TUJ1" s="5"/>
      <c r="TUK1" s="5"/>
      <c r="TUL1" s="5"/>
      <c r="TUM1" s="5"/>
      <c r="TUN1" s="5"/>
      <c r="TUO1" s="5"/>
      <c r="TUP1" s="5"/>
      <c r="TUQ1" s="5"/>
      <c r="TUR1" s="5"/>
      <c r="TUS1" s="5"/>
      <c r="TUT1" s="5"/>
      <c r="TUU1" s="5"/>
      <c r="TUV1" s="5"/>
      <c r="TUW1" s="5"/>
      <c r="TUX1" s="5"/>
      <c r="TUY1" s="5"/>
      <c r="TUZ1" s="5"/>
      <c r="TVA1" s="5"/>
      <c r="TVB1" s="5"/>
      <c r="TVC1" s="5"/>
      <c r="TVD1" s="5"/>
      <c r="TVE1" s="5"/>
      <c r="TVF1" s="5"/>
      <c r="TVG1" s="5"/>
      <c r="TVH1" s="5"/>
      <c r="TVI1" s="5"/>
      <c r="TVJ1" s="5"/>
      <c r="TVK1" s="5"/>
      <c r="TVL1" s="5"/>
      <c r="TVM1" s="5"/>
      <c r="TVN1" s="5"/>
      <c r="TVO1" s="5"/>
      <c r="TVP1" s="5"/>
      <c r="TVQ1" s="5"/>
      <c r="TVR1" s="5"/>
      <c r="TVS1" s="5"/>
      <c r="TVT1" s="5"/>
      <c r="TVU1" s="5"/>
      <c r="TVV1" s="5"/>
      <c r="TVW1" s="5"/>
      <c r="TVX1" s="5"/>
      <c r="TVY1" s="5"/>
      <c r="TVZ1" s="5"/>
      <c r="TWA1" s="5"/>
      <c r="TWB1" s="5"/>
      <c r="TWC1" s="5"/>
      <c r="TWD1" s="5"/>
      <c r="TWE1" s="5"/>
      <c r="TWF1" s="5"/>
      <c r="TWG1" s="5"/>
      <c r="TWH1" s="5"/>
      <c r="TWI1" s="5"/>
      <c r="TWJ1" s="5"/>
      <c r="TWK1" s="5"/>
      <c r="TWL1" s="5"/>
      <c r="TWM1" s="5"/>
      <c r="TWN1" s="5"/>
      <c r="TWO1" s="5"/>
      <c r="TWP1" s="5"/>
      <c r="TWQ1" s="5"/>
      <c r="TWR1" s="5"/>
      <c r="TWS1" s="5"/>
      <c r="TWT1" s="5"/>
      <c r="TWU1" s="5"/>
      <c r="TWV1" s="5"/>
      <c r="TWW1" s="5"/>
      <c r="TWX1" s="5"/>
      <c r="TWY1" s="5"/>
      <c r="TWZ1" s="5"/>
      <c r="TXA1" s="5"/>
      <c r="TXB1" s="5"/>
      <c r="TXC1" s="5"/>
      <c r="TXD1" s="5"/>
      <c r="TXE1" s="5"/>
      <c r="TXF1" s="5"/>
      <c r="TXG1" s="5"/>
      <c r="TXH1" s="5"/>
      <c r="TXI1" s="5"/>
      <c r="TXJ1" s="5"/>
      <c r="TXK1" s="5"/>
      <c r="TXL1" s="5"/>
      <c r="TXM1" s="5"/>
      <c r="TXN1" s="5"/>
      <c r="TXO1" s="5"/>
      <c r="TXP1" s="5"/>
      <c r="TXQ1" s="5"/>
      <c r="TXR1" s="5"/>
      <c r="TXS1" s="5"/>
      <c r="TXT1" s="5"/>
      <c r="TXU1" s="5"/>
      <c r="TXV1" s="5"/>
      <c r="TXW1" s="5"/>
      <c r="TXX1" s="5"/>
      <c r="TXY1" s="5"/>
      <c r="TXZ1" s="5"/>
      <c r="TYA1" s="5"/>
      <c r="TYB1" s="5"/>
      <c r="TYC1" s="5"/>
      <c r="TYD1" s="5"/>
      <c r="TYE1" s="5"/>
      <c r="TYF1" s="5"/>
      <c r="TYG1" s="5"/>
      <c r="TYH1" s="5"/>
      <c r="TYI1" s="5"/>
      <c r="TYJ1" s="5"/>
      <c r="TYK1" s="5"/>
      <c r="TYL1" s="5"/>
      <c r="TYM1" s="5"/>
      <c r="TYN1" s="5"/>
      <c r="TYO1" s="5"/>
      <c r="TYP1" s="5"/>
      <c r="TYQ1" s="5"/>
      <c r="TYR1" s="5"/>
      <c r="TYS1" s="5"/>
      <c r="TYT1" s="5"/>
      <c r="TYU1" s="5"/>
      <c r="TYV1" s="5"/>
      <c r="TYW1" s="5"/>
      <c r="TYX1" s="5"/>
      <c r="TYY1" s="5"/>
      <c r="TYZ1" s="5"/>
      <c r="TZA1" s="5"/>
      <c r="TZB1" s="5"/>
      <c r="TZC1" s="5"/>
      <c r="TZD1" s="5"/>
      <c r="TZE1" s="5"/>
      <c r="TZF1" s="5"/>
      <c r="TZG1" s="5"/>
      <c r="TZH1" s="5"/>
      <c r="TZI1" s="5"/>
      <c r="TZJ1" s="5"/>
      <c r="TZK1" s="5"/>
      <c r="TZL1" s="5"/>
      <c r="TZM1" s="5"/>
      <c r="TZN1" s="5"/>
      <c r="TZO1" s="5"/>
      <c r="TZP1" s="5"/>
      <c r="TZQ1" s="5"/>
      <c r="TZR1" s="5"/>
      <c r="TZS1" s="5"/>
      <c r="TZT1" s="5"/>
      <c r="TZU1" s="5"/>
      <c r="TZV1" s="5"/>
      <c r="TZW1" s="5"/>
      <c r="TZX1" s="5"/>
      <c r="TZY1" s="5"/>
      <c r="TZZ1" s="5"/>
      <c r="UAA1" s="5"/>
      <c r="UAB1" s="5"/>
      <c r="UAC1" s="5"/>
      <c r="UAD1" s="5"/>
      <c r="UAE1" s="5"/>
      <c r="UAF1" s="5"/>
      <c r="UAG1" s="5"/>
      <c r="UAH1" s="5"/>
      <c r="UAI1" s="5"/>
      <c r="UAJ1" s="5"/>
      <c r="UAK1" s="5"/>
      <c r="UAL1" s="5"/>
      <c r="UAM1" s="5"/>
      <c r="UAN1" s="5"/>
      <c r="UAO1" s="5"/>
      <c r="UAP1" s="5"/>
      <c r="UAQ1" s="5"/>
      <c r="UAR1" s="5"/>
      <c r="UAS1" s="5"/>
      <c r="UAT1" s="5"/>
      <c r="UAU1" s="5"/>
      <c r="UAV1" s="5"/>
      <c r="UAW1" s="5"/>
      <c r="UAX1" s="5"/>
      <c r="UAY1" s="5"/>
      <c r="UAZ1" s="5"/>
      <c r="UBA1" s="5"/>
      <c r="UBB1" s="5"/>
      <c r="UBC1" s="5"/>
      <c r="UBD1" s="5"/>
      <c r="UBE1" s="5"/>
      <c r="UBF1" s="5"/>
      <c r="UBG1" s="5"/>
      <c r="UBH1" s="5"/>
      <c r="UBI1" s="5"/>
      <c r="UBJ1" s="5"/>
      <c r="UBK1" s="5"/>
      <c r="UBL1" s="5"/>
      <c r="UBM1" s="5"/>
      <c r="UBN1" s="5"/>
      <c r="UBO1" s="5"/>
      <c r="UBP1" s="5"/>
      <c r="UBQ1" s="5"/>
      <c r="UBR1" s="5"/>
      <c r="UBS1" s="5"/>
      <c r="UBT1" s="5"/>
      <c r="UBU1" s="5"/>
      <c r="UBV1" s="5"/>
      <c r="UBW1" s="5"/>
      <c r="UBX1" s="5"/>
      <c r="UBY1" s="5"/>
      <c r="UBZ1" s="5"/>
      <c r="UCA1" s="5"/>
      <c r="UCB1" s="5"/>
      <c r="UCC1" s="5"/>
      <c r="UCD1" s="5"/>
      <c r="UCE1" s="5"/>
      <c r="UCF1" s="5"/>
      <c r="UCG1" s="5"/>
      <c r="UCH1" s="5"/>
      <c r="UCI1" s="5"/>
      <c r="UCJ1" s="5"/>
      <c r="UCK1" s="5"/>
      <c r="UCL1" s="5"/>
      <c r="UCM1" s="5"/>
      <c r="UCN1" s="5"/>
      <c r="UCO1" s="5"/>
      <c r="UCP1" s="5"/>
      <c r="UCQ1" s="5"/>
      <c r="UCR1" s="5"/>
      <c r="UCS1" s="5"/>
      <c r="UCT1" s="5"/>
      <c r="UCU1" s="5"/>
      <c r="UCV1" s="5"/>
      <c r="UCW1" s="5"/>
      <c r="UCX1" s="5"/>
      <c r="UCY1" s="5"/>
      <c r="UCZ1" s="5"/>
      <c r="UDA1" s="5"/>
      <c r="UDB1" s="5"/>
      <c r="UDC1" s="5"/>
      <c r="UDD1" s="5"/>
      <c r="UDE1" s="5"/>
      <c r="UDF1" s="5"/>
      <c r="UDG1" s="5"/>
      <c r="UDH1" s="5"/>
      <c r="UDI1" s="5"/>
      <c r="UDJ1" s="5"/>
      <c r="UDK1" s="5"/>
      <c r="UDL1" s="5"/>
      <c r="UDM1" s="5"/>
      <c r="UDN1" s="5"/>
      <c r="UDO1" s="5"/>
      <c r="UDP1" s="5"/>
      <c r="UDQ1" s="5"/>
      <c r="UDR1" s="5"/>
      <c r="UDS1" s="5"/>
      <c r="UDT1" s="5"/>
      <c r="UDU1" s="5"/>
      <c r="UDV1" s="5"/>
      <c r="UDW1" s="5"/>
      <c r="UDX1" s="5"/>
      <c r="UDY1" s="5"/>
      <c r="UDZ1" s="5"/>
      <c r="UEA1" s="5"/>
      <c r="UEB1" s="5"/>
      <c r="UEC1" s="5"/>
      <c r="UED1" s="5"/>
      <c r="UEE1" s="5"/>
      <c r="UEF1" s="5"/>
      <c r="UEG1" s="5"/>
      <c r="UEH1" s="5"/>
      <c r="UEI1" s="5"/>
      <c r="UEJ1" s="5"/>
      <c r="UEK1" s="5"/>
      <c r="UEL1" s="5"/>
      <c r="UEM1" s="5"/>
      <c r="UEN1" s="5"/>
      <c r="UEO1" s="5"/>
      <c r="UEP1" s="5"/>
      <c r="UEQ1" s="5"/>
      <c r="UER1" s="5"/>
      <c r="UES1" s="5"/>
      <c r="UET1" s="5"/>
      <c r="UEU1" s="5"/>
      <c r="UEV1" s="5"/>
      <c r="UEW1" s="5"/>
      <c r="UEX1" s="5"/>
      <c r="UEY1" s="5"/>
      <c r="UEZ1" s="5"/>
      <c r="UFA1" s="5"/>
      <c r="UFB1" s="5"/>
      <c r="UFC1" s="5"/>
      <c r="UFD1" s="5"/>
      <c r="UFE1" s="5"/>
      <c r="UFF1" s="5"/>
      <c r="UFG1" s="5"/>
      <c r="UFH1" s="5"/>
      <c r="UFI1" s="5"/>
      <c r="UFJ1" s="5"/>
      <c r="UFK1" s="5"/>
      <c r="UFL1" s="5"/>
      <c r="UFM1" s="5"/>
      <c r="UFN1" s="5"/>
      <c r="UFO1" s="5"/>
      <c r="UFP1" s="5"/>
      <c r="UFQ1" s="5"/>
      <c r="UFR1" s="5"/>
      <c r="UFS1" s="5"/>
      <c r="UFT1" s="5"/>
      <c r="UFU1" s="5"/>
      <c r="UFV1" s="5"/>
      <c r="UFW1" s="5"/>
      <c r="UFX1" s="5"/>
      <c r="UFY1" s="5"/>
      <c r="UFZ1" s="5"/>
      <c r="UGA1" s="5"/>
      <c r="UGB1" s="5"/>
      <c r="UGC1" s="5"/>
      <c r="UGD1" s="5"/>
      <c r="UGE1" s="5"/>
      <c r="UGF1" s="5"/>
      <c r="UGG1" s="5"/>
      <c r="UGH1" s="5"/>
      <c r="UGI1" s="5"/>
      <c r="UGJ1" s="5"/>
      <c r="UGK1" s="5"/>
      <c r="UGL1" s="5"/>
      <c r="UGM1" s="5"/>
      <c r="UGN1" s="5"/>
      <c r="UGO1" s="5"/>
      <c r="UGP1" s="5"/>
      <c r="UGQ1" s="5"/>
      <c r="UGR1" s="5"/>
      <c r="UGS1" s="5"/>
      <c r="UGT1" s="5"/>
      <c r="UGU1" s="5"/>
      <c r="UGV1" s="5"/>
      <c r="UGW1" s="5"/>
      <c r="UGX1" s="5"/>
      <c r="UGY1" s="5"/>
      <c r="UGZ1" s="5"/>
      <c r="UHA1" s="5"/>
      <c r="UHB1" s="5"/>
      <c r="UHC1" s="5"/>
      <c r="UHD1" s="5"/>
      <c r="UHE1" s="5"/>
      <c r="UHF1" s="5"/>
      <c r="UHG1" s="5"/>
      <c r="UHH1" s="5"/>
      <c r="UHI1" s="5"/>
      <c r="UHJ1" s="5"/>
      <c r="UHK1" s="5"/>
      <c r="UHL1" s="5"/>
      <c r="UHM1" s="5"/>
      <c r="UHN1" s="5"/>
      <c r="UHO1" s="5"/>
      <c r="UHP1" s="5"/>
      <c r="UHQ1" s="5"/>
      <c r="UHR1" s="5"/>
      <c r="UHS1" s="5"/>
      <c r="UHT1" s="5"/>
      <c r="UHU1" s="5"/>
      <c r="UHV1" s="5"/>
      <c r="UHW1" s="5"/>
      <c r="UHX1" s="5"/>
      <c r="UHY1" s="5"/>
      <c r="UHZ1" s="5"/>
      <c r="UIA1" s="5"/>
      <c r="UIB1" s="5"/>
      <c r="UIC1" s="5"/>
      <c r="UID1" s="5"/>
      <c r="UIE1" s="5"/>
      <c r="UIF1" s="5"/>
      <c r="UIG1" s="5"/>
      <c r="UIH1" s="5"/>
      <c r="UII1" s="5"/>
      <c r="UIJ1" s="5"/>
      <c r="UIK1" s="5"/>
      <c r="UIL1" s="5"/>
      <c r="UIM1" s="5"/>
      <c r="UIN1" s="5"/>
      <c r="UIO1" s="5"/>
      <c r="UIP1" s="5"/>
      <c r="UIQ1" s="5"/>
      <c r="UIR1" s="5"/>
      <c r="UIS1" s="5"/>
      <c r="UIT1" s="5"/>
      <c r="UIU1" s="5"/>
      <c r="UIV1" s="5"/>
      <c r="UIW1" s="5"/>
      <c r="UIX1" s="5"/>
      <c r="UIY1" s="5"/>
      <c r="UIZ1" s="5"/>
      <c r="UJA1" s="5"/>
      <c r="UJB1" s="5"/>
      <c r="UJC1" s="5"/>
      <c r="UJD1" s="5"/>
      <c r="UJE1" s="5"/>
      <c r="UJF1" s="5"/>
      <c r="UJG1" s="5"/>
      <c r="UJH1" s="5"/>
      <c r="UJI1" s="5"/>
      <c r="UJJ1" s="5"/>
      <c r="UJK1" s="5"/>
      <c r="UJL1" s="5"/>
      <c r="UJM1" s="5"/>
      <c r="UJN1" s="5"/>
      <c r="UJO1" s="5"/>
      <c r="UJP1" s="5"/>
      <c r="UJQ1" s="5"/>
      <c r="UJR1" s="5"/>
      <c r="UJS1" s="5"/>
      <c r="UJT1" s="5"/>
      <c r="UJU1" s="5"/>
      <c r="UJV1" s="5"/>
      <c r="UJW1" s="5"/>
      <c r="UJX1" s="5"/>
      <c r="UJY1" s="5"/>
      <c r="UJZ1" s="5"/>
      <c r="UKA1" s="5"/>
      <c r="UKB1" s="5"/>
      <c r="UKC1" s="5"/>
      <c r="UKD1" s="5"/>
      <c r="UKE1" s="5"/>
      <c r="UKF1" s="5"/>
      <c r="UKG1" s="5"/>
      <c r="UKH1" s="5"/>
      <c r="UKI1" s="5"/>
      <c r="UKJ1" s="5"/>
      <c r="UKK1" s="5"/>
      <c r="UKL1" s="5"/>
      <c r="UKM1" s="5"/>
      <c r="UKN1" s="5"/>
      <c r="UKO1" s="5"/>
      <c r="UKP1" s="5"/>
      <c r="UKQ1" s="5"/>
      <c r="UKR1" s="5"/>
      <c r="UKS1" s="5"/>
      <c r="UKT1" s="5"/>
      <c r="UKU1" s="5"/>
      <c r="UKV1" s="5"/>
      <c r="UKW1" s="5"/>
      <c r="UKX1" s="5"/>
      <c r="UKY1" s="5"/>
      <c r="UKZ1" s="5"/>
      <c r="ULA1" s="5"/>
      <c r="ULB1" s="5"/>
      <c r="ULC1" s="5"/>
      <c r="ULD1" s="5"/>
      <c r="ULE1" s="5"/>
      <c r="ULF1" s="5"/>
      <c r="ULG1" s="5"/>
      <c r="ULH1" s="5"/>
      <c r="ULI1" s="5"/>
      <c r="ULJ1" s="5"/>
      <c r="ULK1" s="5"/>
      <c r="ULL1" s="5"/>
      <c r="ULM1" s="5"/>
      <c r="ULN1" s="5"/>
      <c r="ULO1" s="5"/>
      <c r="ULP1" s="5"/>
      <c r="ULQ1" s="5"/>
      <c r="ULR1" s="5"/>
      <c r="ULS1" s="5"/>
      <c r="ULT1" s="5"/>
      <c r="ULU1" s="5"/>
      <c r="ULV1" s="5"/>
      <c r="ULW1" s="5"/>
      <c r="ULX1" s="5"/>
      <c r="ULY1" s="5"/>
      <c r="ULZ1" s="5"/>
      <c r="UMA1" s="5"/>
      <c r="UMB1" s="5"/>
      <c r="UMC1" s="5"/>
      <c r="UMD1" s="5"/>
      <c r="UME1" s="5"/>
      <c r="UMF1" s="5"/>
      <c r="UMG1" s="5"/>
      <c r="UMH1" s="5"/>
      <c r="UMI1" s="5"/>
      <c r="UMJ1" s="5"/>
      <c r="UMK1" s="5"/>
      <c r="UML1" s="5"/>
      <c r="UMM1" s="5"/>
      <c r="UMN1" s="5"/>
      <c r="UMO1" s="5"/>
      <c r="UMP1" s="5"/>
      <c r="UMQ1" s="5"/>
      <c r="UMR1" s="5"/>
      <c r="UMS1" s="5"/>
      <c r="UMT1" s="5"/>
      <c r="UMU1" s="5"/>
      <c r="UMV1" s="5"/>
      <c r="UMW1" s="5"/>
      <c r="UMX1" s="5"/>
      <c r="UMY1" s="5"/>
      <c r="UMZ1" s="5"/>
      <c r="UNA1" s="5"/>
      <c r="UNB1" s="5"/>
      <c r="UNC1" s="5"/>
      <c r="UND1" s="5"/>
      <c r="UNE1" s="5"/>
      <c r="UNF1" s="5"/>
      <c r="UNG1" s="5"/>
      <c r="UNH1" s="5"/>
      <c r="UNI1" s="5"/>
      <c r="UNJ1" s="5"/>
      <c r="UNK1" s="5"/>
      <c r="UNL1" s="5"/>
      <c r="UNM1" s="5"/>
      <c r="UNN1" s="5"/>
      <c r="UNO1" s="5"/>
      <c r="UNP1" s="5"/>
      <c r="UNQ1" s="5"/>
      <c r="UNR1" s="5"/>
      <c r="UNS1" s="5"/>
      <c r="UNT1" s="5"/>
      <c r="UNU1" s="5"/>
      <c r="UNV1" s="5"/>
      <c r="UNW1" s="5"/>
      <c r="UNX1" s="5"/>
      <c r="UNY1" s="5"/>
      <c r="UNZ1" s="5"/>
      <c r="UOA1" s="5"/>
      <c r="UOB1" s="5"/>
      <c r="UOC1" s="5"/>
      <c r="UOD1" s="5"/>
      <c r="UOE1" s="5"/>
      <c r="UOF1" s="5"/>
      <c r="UOG1" s="5"/>
      <c r="UOH1" s="5"/>
      <c r="UOI1" s="5"/>
      <c r="UOJ1" s="5"/>
      <c r="UOK1" s="5"/>
      <c r="UOL1" s="5"/>
      <c r="UOM1" s="5"/>
      <c r="UON1" s="5"/>
      <c r="UOO1" s="5"/>
      <c r="UOP1" s="5"/>
      <c r="UOQ1" s="5"/>
      <c r="UOR1" s="5"/>
      <c r="UOS1" s="5"/>
      <c r="UOT1" s="5"/>
      <c r="UOU1" s="5"/>
      <c r="UOV1" s="5"/>
      <c r="UOW1" s="5"/>
      <c r="UOX1" s="5"/>
      <c r="UOY1" s="5"/>
      <c r="UOZ1" s="5"/>
      <c r="UPA1" s="5"/>
      <c r="UPB1" s="5"/>
      <c r="UPC1" s="5"/>
      <c r="UPD1" s="5"/>
      <c r="UPE1" s="5"/>
      <c r="UPF1" s="5"/>
      <c r="UPG1" s="5"/>
      <c r="UPH1" s="5"/>
      <c r="UPI1" s="5"/>
      <c r="UPJ1" s="5"/>
      <c r="UPK1" s="5"/>
      <c r="UPL1" s="5"/>
      <c r="UPM1" s="5"/>
      <c r="UPN1" s="5"/>
      <c r="UPO1" s="5"/>
      <c r="UPP1" s="5"/>
      <c r="UPQ1" s="5"/>
      <c r="UPR1" s="5"/>
      <c r="UPS1" s="5"/>
      <c r="UPT1" s="5"/>
      <c r="UPU1" s="5"/>
      <c r="UPV1" s="5"/>
      <c r="UPW1" s="5"/>
      <c r="UPX1" s="5"/>
      <c r="UPY1" s="5"/>
      <c r="UPZ1" s="5"/>
      <c r="UQA1" s="5"/>
      <c r="UQB1" s="5"/>
      <c r="UQC1" s="5"/>
      <c r="UQD1" s="5"/>
      <c r="UQE1" s="5"/>
      <c r="UQF1" s="5"/>
      <c r="UQG1" s="5"/>
      <c r="UQH1" s="5"/>
      <c r="UQI1" s="5"/>
      <c r="UQJ1" s="5"/>
      <c r="UQK1" s="5"/>
      <c r="UQL1" s="5"/>
      <c r="UQM1" s="5"/>
      <c r="UQN1" s="5"/>
      <c r="UQO1" s="5"/>
      <c r="UQP1" s="5"/>
      <c r="UQQ1" s="5"/>
      <c r="UQR1" s="5"/>
      <c r="UQS1" s="5"/>
      <c r="UQT1" s="5"/>
      <c r="UQU1" s="5"/>
      <c r="UQV1" s="5"/>
      <c r="UQW1" s="5"/>
      <c r="UQX1" s="5"/>
      <c r="UQY1" s="5"/>
      <c r="UQZ1" s="5"/>
      <c r="URA1" s="5"/>
      <c r="URB1" s="5"/>
      <c r="URC1" s="5"/>
      <c r="URD1" s="5"/>
      <c r="URE1" s="5"/>
      <c r="URF1" s="5"/>
      <c r="URG1" s="5"/>
      <c r="URH1" s="5"/>
      <c r="URI1" s="5"/>
      <c r="URJ1" s="5"/>
      <c r="URK1" s="5"/>
      <c r="URL1" s="5"/>
      <c r="URM1" s="5"/>
      <c r="URN1" s="5"/>
      <c r="URO1" s="5"/>
      <c r="URP1" s="5"/>
      <c r="URQ1" s="5"/>
      <c r="URR1" s="5"/>
      <c r="URS1" s="5"/>
      <c r="URT1" s="5"/>
      <c r="URU1" s="5"/>
      <c r="URV1" s="5"/>
      <c r="URW1" s="5"/>
      <c r="URX1" s="5"/>
      <c r="URY1" s="5"/>
      <c r="URZ1" s="5"/>
      <c r="USA1" s="5"/>
      <c r="USB1" s="5"/>
      <c r="USC1" s="5"/>
      <c r="USD1" s="5"/>
      <c r="USE1" s="5"/>
      <c r="USF1" s="5"/>
      <c r="USG1" s="5"/>
      <c r="USH1" s="5"/>
      <c r="USI1" s="5"/>
      <c r="USJ1" s="5"/>
      <c r="USK1" s="5"/>
      <c r="USL1" s="5"/>
      <c r="USM1" s="5"/>
      <c r="USN1" s="5"/>
      <c r="USO1" s="5"/>
      <c r="USP1" s="5"/>
      <c r="USQ1" s="5"/>
      <c r="USR1" s="5"/>
      <c r="USS1" s="5"/>
      <c r="UST1" s="5"/>
      <c r="USU1" s="5"/>
      <c r="USV1" s="5"/>
      <c r="USW1" s="5"/>
      <c r="USX1" s="5"/>
      <c r="USY1" s="5"/>
      <c r="USZ1" s="5"/>
      <c r="UTA1" s="5"/>
      <c r="UTB1" s="5"/>
      <c r="UTC1" s="5"/>
      <c r="UTD1" s="5"/>
      <c r="UTE1" s="5"/>
      <c r="UTF1" s="5"/>
      <c r="UTG1" s="5"/>
      <c r="UTH1" s="5"/>
      <c r="UTI1" s="5"/>
      <c r="UTJ1" s="5"/>
      <c r="UTK1" s="5"/>
      <c r="UTL1" s="5"/>
      <c r="UTM1" s="5"/>
      <c r="UTN1" s="5"/>
      <c r="UTO1" s="5"/>
      <c r="UTP1" s="5"/>
      <c r="UTQ1" s="5"/>
      <c r="UTR1" s="5"/>
      <c r="UTS1" s="5"/>
      <c r="UTT1" s="5"/>
      <c r="UTU1" s="5"/>
      <c r="UTV1" s="5"/>
      <c r="UTW1" s="5"/>
      <c r="UTX1" s="5"/>
      <c r="UTY1" s="5"/>
      <c r="UTZ1" s="5"/>
      <c r="UUA1" s="5"/>
      <c r="UUB1" s="5"/>
      <c r="UUC1" s="5"/>
      <c r="UUD1" s="5"/>
      <c r="UUE1" s="5"/>
      <c r="UUF1" s="5"/>
      <c r="UUG1" s="5"/>
      <c r="UUH1" s="5"/>
      <c r="UUI1" s="5"/>
      <c r="UUJ1" s="5"/>
      <c r="UUK1" s="5"/>
      <c r="UUL1" s="5"/>
      <c r="UUM1" s="5"/>
      <c r="UUN1" s="5"/>
      <c r="UUO1" s="5"/>
      <c r="UUP1" s="5"/>
      <c r="UUQ1" s="5"/>
      <c r="UUR1" s="5"/>
      <c r="UUS1" s="5"/>
      <c r="UUT1" s="5"/>
      <c r="UUU1" s="5"/>
      <c r="UUV1" s="5"/>
      <c r="UUW1" s="5"/>
      <c r="UUX1" s="5"/>
      <c r="UUY1" s="5"/>
      <c r="UUZ1" s="5"/>
      <c r="UVA1" s="5"/>
      <c r="UVB1" s="5"/>
      <c r="UVC1" s="5"/>
      <c r="UVD1" s="5"/>
      <c r="UVE1" s="5"/>
      <c r="UVF1" s="5"/>
      <c r="UVG1" s="5"/>
      <c r="UVH1" s="5"/>
      <c r="UVI1" s="5"/>
      <c r="UVJ1" s="5"/>
      <c r="UVK1" s="5"/>
      <c r="UVL1" s="5"/>
      <c r="UVM1" s="5"/>
      <c r="UVN1" s="5"/>
      <c r="UVO1" s="5"/>
      <c r="UVP1" s="5"/>
      <c r="UVQ1" s="5"/>
      <c r="UVR1" s="5"/>
      <c r="UVS1" s="5"/>
      <c r="UVT1" s="5"/>
      <c r="UVU1" s="5"/>
      <c r="UVV1" s="5"/>
      <c r="UVW1" s="5"/>
      <c r="UVX1" s="5"/>
      <c r="UVY1" s="5"/>
      <c r="UVZ1" s="5"/>
      <c r="UWA1" s="5"/>
      <c r="UWB1" s="5"/>
      <c r="UWC1" s="5"/>
      <c r="UWD1" s="5"/>
      <c r="UWE1" s="5"/>
      <c r="UWF1" s="5"/>
      <c r="UWG1" s="5"/>
      <c r="UWH1" s="5"/>
      <c r="UWI1" s="5"/>
      <c r="UWJ1" s="5"/>
      <c r="UWK1" s="5"/>
      <c r="UWL1" s="5"/>
      <c r="UWM1" s="5"/>
      <c r="UWN1" s="5"/>
      <c r="UWO1" s="5"/>
      <c r="UWP1" s="5"/>
      <c r="UWQ1" s="5"/>
      <c r="UWR1" s="5"/>
      <c r="UWS1" s="5"/>
      <c r="UWT1" s="5"/>
      <c r="UWU1" s="5"/>
      <c r="UWV1" s="5"/>
      <c r="UWW1" s="5"/>
      <c r="UWX1" s="5"/>
      <c r="UWY1" s="5"/>
      <c r="UWZ1" s="5"/>
      <c r="UXA1" s="5"/>
      <c r="UXB1" s="5"/>
      <c r="UXC1" s="5"/>
      <c r="UXD1" s="5"/>
      <c r="UXE1" s="5"/>
      <c r="UXF1" s="5"/>
      <c r="UXG1" s="5"/>
      <c r="UXH1" s="5"/>
      <c r="UXI1" s="5"/>
      <c r="UXJ1" s="5"/>
      <c r="UXK1" s="5"/>
      <c r="UXL1" s="5"/>
      <c r="UXM1" s="5"/>
      <c r="UXN1" s="5"/>
      <c r="UXO1" s="5"/>
      <c r="UXP1" s="5"/>
      <c r="UXQ1" s="5"/>
      <c r="UXR1" s="5"/>
      <c r="UXS1" s="5"/>
      <c r="UXT1" s="5"/>
      <c r="UXU1" s="5"/>
      <c r="UXV1" s="5"/>
      <c r="UXW1" s="5"/>
      <c r="UXX1" s="5"/>
      <c r="UXY1" s="5"/>
      <c r="UXZ1" s="5"/>
      <c r="UYA1" s="5"/>
      <c r="UYB1" s="5"/>
      <c r="UYC1" s="5"/>
      <c r="UYD1" s="5"/>
      <c r="UYE1" s="5"/>
      <c r="UYF1" s="5"/>
      <c r="UYG1" s="5"/>
      <c r="UYH1" s="5"/>
      <c r="UYI1" s="5"/>
      <c r="UYJ1" s="5"/>
      <c r="UYK1" s="5"/>
      <c r="UYL1" s="5"/>
      <c r="UYM1" s="5"/>
      <c r="UYN1" s="5"/>
      <c r="UYO1" s="5"/>
      <c r="UYP1" s="5"/>
      <c r="UYQ1" s="5"/>
      <c r="UYR1" s="5"/>
      <c r="UYS1" s="5"/>
      <c r="UYT1" s="5"/>
      <c r="UYU1" s="5"/>
      <c r="UYV1" s="5"/>
      <c r="UYW1" s="5"/>
      <c r="UYX1" s="5"/>
      <c r="UYY1" s="5"/>
      <c r="UYZ1" s="5"/>
      <c r="UZA1" s="5"/>
      <c r="UZB1" s="5"/>
      <c r="UZC1" s="5"/>
      <c r="UZD1" s="5"/>
      <c r="UZE1" s="5"/>
      <c r="UZF1" s="5"/>
      <c r="UZG1" s="5"/>
      <c r="UZH1" s="5"/>
      <c r="UZI1" s="5"/>
      <c r="UZJ1" s="5"/>
      <c r="UZK1" s="5"/>
      <c r="UZL1" s="5"/>
      <c r="UZM1" s="5"/>
      <c r="UZN1" s="5"/>
      <c r="UZO1" s="5"/>
      <c r="UZP1" s="5"/>
      <c r="UZQ1" s="5"/>
      <c r="UZR1" s="5"/>
      <c r="UZS1" s="5"/>
      <c r="UZT1" s="5"/>
      <c r="UZU1" s="5"/>
      <c r="UZV1" s="5"/>
      <c r="UZW1" s="5"/>
      <c r="UZX1" s="5"/>
      <c r="UZY1" s="5"/>
      <c r="UZZ1" s="5"/>
      <c r="VAA1" s="5"/>
      <c r="VAB1" s="5"/>
      <c r="VAC1" s="5"/>
      <c r="VAD1" s="5"/>
      <c r="VAE1" s="5"/>
      <c r="VAF1" s="5"/>
      <c r="VAG1" s="5"/>
      <c r="VAH1" s="5"/>
      <c r="VAI1" s="5"/>
      <c r="VAJ1" s="5"/>
      <c r="VAK1" s="5"/>
      <c r="VAL1" s="5"/>
      <c r="VAM1" s="5"/>
      <c r="VAN1" s="5"/>
      <c r="VAO1" s="5"/>
      <c r="VAP1" s="5"/>
      <c r="VAQ1" s="5"/>
      <c r="VAR1" s="5"/>
      <c r="VAS1" s="5"/>
      <c r="VAT1" s="5"/>
      <c r="VAU1" s="5"/>
      <c r="VAV1" s="5"/>
      <c r="VAW1" s="5"/>
      <c r="VAX1" s="5"/>
      <c r="VAY1" s="5"/>
      <c r="VAZ1" s="5"/>
      <c r="VBA1" s="5"/>
      <c r="VBB1" s="5"/>
      <c r="VBC1" s="5"/>
      <c r="VBD1" s="5"/>
      <c r="VBE1" s="5"/>
      <c r="VBF1" s="5"/>
      <c r="VBG1" s="5"/>
      <c r="VBH1" s="5"/>
      <c r="VBI1" s="5"/>
      <c r="VBJ1" s="5"/>
      <c r="VBK1" s="5"/>
      <c r="VBL1" s="5"/>
      <c r="VBM1" s="5"/>
      <c r="VBN1" s="5"/>
      <c r="VBO1" s="5"/>
      <c r="VBP1" s="5"/>
      <c r="VBQ1" s="5"/>
      <c r="VBR1" s="5"/>
      <c r="VBS1" s="5"/>
      <c r="VBT1" s="5"/>
      <c r="VBU1" s="5"/>
      <c r="VBV1" s="5"/>
      <c r="VBW1" s="5"/>
      <c r="VBX1" s="5"/>
      <c r="VBY1" s="5"/>
      <c r="VBZ1" s="5"/>
      <c r="VCA1" s="5"/>
      <c r="VCB1" s="5"/>
      <c r="VCC1" s="5"/>
      <c r="VCD1" s="5"/>
      <c r="VCE1" s="5"/>
      <c r="VCF1" s="5"/>
      <c r="VCG1" s="5"/>
      <c r="VCH1" s="5"/>
      <c r="VCI1" s="5"/>
      <c r="VCJ1" s="5"/>
      <c r="VCK1" s="5"/>
      <c r="VCL1" s="5"/>
      <c r="VCM1" s="5"/>
      <c r="VCN1" s="5"/>
      <c r="VCO1" s="5"/>
      <c r="VCP1" s="5"/>
      <c r="VCQ1" s="5"/>
      <c r="VCR1" s="5"/>
      <c r="VCS1" s="5"/>
      <c r="VCT1" s="5"/>
      <c r="VCU1" s="5"/>
      <c r="VCV1" s="5"/>
      <c r="VCW1" s="5"/>
      <c r="VCX1" s="5"/>
      <c r="VCY1" s="5"/>
      <c r="VCZ1" s="5"/>
      <c r="VDA1" s="5"/>
      <c r="VDB1" s="5"/>
      <c r="VDC1" s="5"/>
      <c r="VDD1" s="5"/>
      <c r="VDE1" s="5"/>
      <c r="VDF1" s="5"/>
      <c r="VDG1" s="5"/>
      <c r="VDH1" s="5"/>
      <c r="VDI1" s="5"/>
      <c r="VDJ1" s="5"/>
      <c r="VDK1" s="5"/>
      <c r="VDL1" s="5"/>
      <c r="VDM1" s="5"/>
      <c r="VDN1" s="5"/>
      <c r="VDO1" s="5"/>
      <c r="VDP1" s="5"/>
      <c r="VDQ1" s="5"/>
      <c r="VDR1" s="5"/>
      <c r="VDS1" s="5"/>
      <c r="VDT1" s="5"/>
      <c r="VDU1" s="5"/>
      <c r="VDV1" s="5"/>
      <c r="VDW1" s="5"/>
      <c r="VDX1" s="5"/>
      <c r="VDY1" s="5"/>
      <c r="VDZ1" s="5"/>
      <c r="VEA1" s="5"/>
      <c r="VEB1" s="5"/>
      <c r="VEC1" s="5"/>
      <c r="VED1" s="5"/>
      <c r="VEE1" s="5"/>
      <c r="VEF1" s="5"/>
      <c r="VEG1" s="5"/>
      <c r="VEH1" s="5"/>
      <c r="VEI1" s="5"/>
      <c r="VEJ1" s="5"/>
      <c r="VEK1" s="5"/>
      <c r="VEL1" s="5"/>
      <c r="VEM1" s="5"/>
      <c r="VEN1" s="5"/>
      <c r="VEO1" s="5"/>
      <c r="VEP1" s="5"/>
      <c r="VEQ1" s="5"/>
      <c r="VER1" s="5"/>
      <c r="VES1" s="5"/>
      <c r="VET1" s="5"/>
      <c r="VEU1" s="5"/>
      <c r="VEV1" s="5"/>
      <c r="VEW1" s="5"/>
      <c r="VEX1" s="5"/>
      <c r="VEY1" s="5"/>
      <c r="VEZ1" s="5"/>
      <c r="VFA1" s="5"/>
      <c r="VFB1" s="5"/>
      <c r="VFC1" s="5"/>
      <c r="VFD1" s="5"/>
      <c r="VFE1" s="5"/>
      <c r="VFF1" s="5"/>
      <c r="VFG1" s="5"/>
      <c r="VFH1" s="5"/>
      <c r="VFI1" s="5"/>
      <c r="VFJ1" s="5"/>
      <c r="VFK1" s="5"/>
      <c r="VFL1" s="5"/>
      <c r="VFM1" s="5"/>
      <c r="VFN1" s="5"/>
      <c r="VFO1" s="5"/>
      <c r="VFP1" s="5"/>
      <c r="VFQ1" s="5"/>
      <c r="VFR1" s="5"/>
      <c r="VFS1" s="5"/>
      <c r="VFT1" s="5"/>
      <c r="VFU1" s="5"/>
      <c r="VFV1" s="5"/>
      <c r="VFW1" s="5"/>
      <c r="VFX1" s="5"/>
      <c r="VFY1" s="5"/>
      <c r="VFZ1" s="5"/>
      <c r="VGA1" s="5"/>
      <c r="VGB1" s="5"/>
      <c r="VGC1" s="5"/>
      <c r="VGD1" s="5"/>
      <c r="VGE1" s="5"/>
      <c r="VGF1" s="5"/>
      <c r="VGG1" s="5"/>
      <c r="VGH1" s="5"/>
      <c r="VGI1" s="5"/>
      <c r="VGJ1" s="5"/>
      <c r="VGK1" s="5"/>
      <c r="VGL1" s="5"/>
      <c r="VGM1" s="5"/>
      <c r="VGN1" s="5"/>
      <c r="VGO1" s="5"/>
      <c r="VGP1" s="5"/>
      <c r="VGQ1" s="5"/>
      <c r="VGR1" s="5"/>
      <c r="VGS1" s="5"/>
      <c r="VGT1" s="5"/>
      <c r="VGU1" s="5"/>
      <c r="VGV1" s="5"/>
      <c r="VGW1" s="5"/>
      <c r="VGX1" s="5"/>
      <c r="VGY1" s="5"/>
      <c r="VGZ1" s="5"/>
      <c r="VHA1" s="5"/>
      <c r="VHB1" s="5"/>
      <c r="VHC1" s="5"/>
      <c r="VHD1" s="5"/>
      <c r="VHE1" s="5"/>
      <c r="VHF1" s="5"/>
      <c r="VHG1" s="5"/>
      <c r="VHH1" s="5"/>
      <c r="VHI1" s="5"/>
      <c r="VHJ1" s="5"/>
      <c r="VHK1" s="5"/>
      <c r="VHL1" s="5"/>
      <c r="VHM1" s="5"/>
      <c r="VHN1" s="5"/>
      <c r="VHO1" s="5"/>
      <c r="VHP1" s="5"/>
      <c r="VHQ1" s="5"/>
      <c r="VHR1" s="5"/>
      <c r="VHS1" s="5"/>
      <c r="VHT1" s="5"/>
      <c r="VHU1" s="5"/>
      <c r="VHV1" s="5"/>
      <c r="VHW1" s="5"/>
      <c r="VHX1" s="5"/>
      <c r="VHY1" s="5"/>
      <c r="VHZ1" s="5"/>
      <c r="VIA1" s="5"/>
      <c r="VIB1" s="5"/>
      <c r="VIC1" s="5"/>
      <c r="VID1" s="5"/>
      <c r="VIE1" s="5"/>
      <c r="VIF1" s="5"/>
      <c r="VIG1" s="5"/>
      <c r="VIH1" s="5"/>
      <c r="VII1" s="5"/>
      <c r="VIJ1" s="5"/>
      <c r="VIK1" s="5"/>
      <c r="VIL1" s="5"/>
      <c r="VIM1" s="5"/>
      <c r="VIN1" s="5"/>
      <c r="VIO1" s="5"/>
      <c r="VIP1" s="5"/>
      <c r="VIQ1" s="5"/>
      <c r="VIR1" s="5"/>
      <c r="VIS1" s="5"/>
      <c r="VIT1" s="5"/>
      <c r="VIU1" s="5"/>
      <c r="VIV1" s="5"/>
      <c r="VIW1" s="5"/>
      <c r="VIX1" s="5"/>
      <c r="VIY1" s="5"/>
      <c r="VIZ1" s="5"/>
      <c r="VJA1" s="5"/>
      <c r="VJB1" s="5"/>
      <c r="VJC1" s="5"/>
      <c r="VJD1" s="5"/>
      <c r="VJE1" s="5"/>
      <c r="VJF1" s="5"/>
      <c r="VJG1" s="5"/>
      <c r="VJH1" s="5"/>
      <c r="VJI1" s="5"/>
      <c r="VJJ1" s="5"/>
      <c r="VJK1" s="5"/>
      <c r="VJL1" s="5"/>
      <c r="VJM1" s="5"/>
      <c r="VJN1" s="5"/>
      <c r="VJO1" s="5"/>
      <c r="VJP1" s="5"/>
      <c r="VJQ1" s="5"/>
      <c r="VJR1" s="5"/>
      <c r="VJS1" s="5"/>
      <c r="VJT1" s="5"/>
      <c r="VJU1" s="5"/>
      <c r="VJV1" s="5"/>
      <c r="VJW1" s="5"/>
      <c r="VJX1" s="5"/>
      <c r="VJY1" s="5"/>
      <c r="VJZ1" s="5"/>
      <c r="VKA1" s="5"/>
      <c r="VKB1" s="5"/>
      <c r="VKC1" s="5"/>
      <c r="VKD1" s="5"/>
      <c r="VKE1" s="5"/>
      <c r="VKF1" s="5"/>
      <c r="VKG1" s="5"/>
      <c r="VKH1" s="5"/>
      <c r="VKI1" s="5"/>
      <c r="VKJ1" s="5"/>
      <c r="VKK1" s="5"/>
      <c r="VKL1" s="5"/>
      <c r="VKM1" s="5"/>
      <c r="VKN1" s="5"/>
      <c r="VKO1" s="5"/>
      <c r="VKP1" s="5"/>
      <c r="VKQ1" s="5"/>
      <c r="VKR1" s="5"/>
      <c r="VKS1" s="5"/>
      <c r="VKT1" s="5"/>
      <c r="VKU1" s="5"/>
      <c r="VKV1" s="5"/>
      <c r="VKW1" s="5"/>
      <c r="VKX1" s="5"/>
      <c r="VKY1" s="5"/>
      <c r="VKZ1" s="5"/>
      <c r="VLA1" s="5"/>
      <c r="VLB1" s="5"/>
      <c r="VLC1" s="5"/>
      <c r="VLD1" s="5"/>
      <c r="VLE1" s="5"/>
      <c r="VLF1" s="5"/>
      <c r="VLG1" s="5"/>
      <c r="VLH1" s="5"/>
      <c r="VLI1" s="5"/>
      <c r="VLJ1" s="5"/>
      <c r="VLK1" s="5"/>
      <c r="VLL1" s="5"/>
      <c r="VLM1" s="5"/>
      <c r="VLN1" s="5"/>
      <c r="VLO1" s="5"/>
      <c r="VLP1" s="5"/>
      <c r="VLQ1" s="5"/>
      <c r="VLR1" s="5"/>
      <c r="VLS1" s="5"/>
      <c r="VLT1" s="5"/>
      <c r="VLU1" s="5"/>
      <c r="VLV1" s="5"/>
      <c r="VLW1" s="5"/>
      <c r="VLX1" s="5"/>
      <c r="VLY1" s="5"/>
      <c r="VLZ1" s="5"/>
      <c r="VMA1" s="5"/>
      <c r="VMB1" s="5"/>
      <c r="VMC1" s="5"/>
      <c r="VMD1" s="5"/>
      <c r="VME1" s="5"/>
      <c r="VMF1" s="5"/>
      <c r="VMG1" s="5"/>
      <c r="VMH1" s="5"/>
      <c r="VMI1" s="5"/>
      <c r="VMJ1" s="5"/>
      <c r="VMK1" s="5"/>
      <c r="VML1" s="5"/>
      <c r="VMM1" s="5"/>
      <c r="VMN1" s="5"/>
      <c r="VMO1" s="5"/>
      <c r="VMP1" s="5"/>
      <c r="VMQ1" s="5"/>
      <c r="VMR1" s="5"/>
      <c r="VMS1" s="5"/>
      <c r="VMT1" s="5"/>
      <c r="VMU1" s="5"/>
      <c r="VMV1" s="5"/>
      <c r="VMW1" s="5"/>
      <c r="VMX1" s="5"/>
      <c r="VMY1" s="5"/>
      <c r="VMZ1" s="5"/>
      <c r="VNA1" s="5"/>
      <c r="VNB1" s="5"/>
      <c r="VNC1" s="5"/>
      <c r="VND1" s="5"/>
      <c r="VNE1" s="5"/>
      <c r="VNF1" s="5"/>
      <c r="VNG1" s="5"/>
      <c r="VNH1" s="5"/>
      <c r="VNI1" s="5"/>
      <c r="VNJ1" s="5"/>
      <c r="VNK1" s="5"/>
      <c r="VNL1" s="5"/>
      <c r="VNM1" s="5"/>
      <c r="VNN1" s="5"/>
      <c r="VNO1" s="5"/>
      <c r="VNP1" s="5"/>
      <c r="VNQ1" s="5"/>
      <c r="VNR1" s="5"/>
      <c r="VNS1" s="5"/>
      <c r="VNT1" s="5"/>
      <c r="VNU1" s="5"/>
      <c r="VNV1" s="5"/>
      <c r="VNW1" s="5"/>
      <c r="VNX1" s="5"/>
      <c r="VNY1" s="5"/>
      <c r="VNZ1" s="5"/>
      <c r="VOA1" s="5"/>
      <c r="VOB1" s="5"/>
      <c r="VOC1" s="5"/>
      <c r="VOD1" s="5"/>
      <c r="VOE1" s="5"/>
      <c r="VOF1" s="5"/>
      <c r="VOG1" s="5"/>
      <c r="VOH1" s="5"/>
      <c r="VOI1" s="5"/>
      <c r="VOJ1" s="5"/>
      <c r="VOK1" s="5"/>
      <c r="VOL1" s="5"/>
      <c r="VOM1" s="5"/>
      <c r="VON1" s="5"/>
      <c r="VOO1" s="5"/>
      <c r="VOP1" s="5"/>
      <c r="VOQ1" s="5"/>
      <c r="VOR1" s="5"/>
      <c r="VOS1" s="5"/>
      <c r="VOT1" s="5"/>
      <c r="VOU1" s="5"/>
      <c r="VOV1" s="5"/>
      <c r="VOW1" s="5"/>
      <c r="VOX1" s="5"/>
      <c r="VOY1" s="5"/>
      <c r="VOZ1" s="5"/>
      <c r="VPA1" s="5"/>
      <c r="VPB1" s="5"/>
      <c r="VPC1" s="5"/>
      <c r="VPD1" s="5"/>
      <c r="VPE1" s="5"/>
      <c r="VPF1" s="5"/>
      <c r="VPG1" s="5"/>
      <c r="VPH1" s="5"/>
      <c r="VPI1" s="5"/>
      <c r="VPJ1" s="5"/>
      <c r="VPK1" s="5"/>
      <c r="VPL1" s="5"/>
      <c r="VPM1" s="5"/>
      <c r="VPN1" s="5"/>
      <c r="VPO1" s="5"/>
      <c r="VPP1" s="5"/>
      <c r="VPQ1" s="5"/>
      <c r="VPR1" s="5"/>
      <c r="VPS1" s="5"/>
      <c r="VPT1" s="5"/>
      <c r="VPU1" s="5"/>
      <c r="VPV1" s="5"/>
      <c r="VPW1" s="5"/>
      <c r="VPX1" s="5"/>
      <c r="VPY1" s="5"/>
      <c r="VPZ1" s="5"/>
      <c r="VQA1" s="5"/>
      <c r="VQB1" s="5"/>
      <c r="VQC1" s="5"/>
      <c r="VQD1" s="5"/>
      <c r="VQE1" s="5"/>
      <c r="VQF1" s="5"/>
      <c r="VQG1" s="5"/>
      <c r="VQH1" s="5"/>
      <c r="VQI1" s="5"/>
      <c r="VQJ1" s="5"/>
      <c r="VQK1" s="5"/>
      <c r="VQL1" s="5"/>
      <c r="VQM1" s="5"/>
      <c r="VQN1" s="5"/>
      <c r="VQO1" s="5"/>
      <c r="VQP1" s="5"/>
      <c r="VQQ1" s="5"/>
      <c r="VQR1" s="5"/>
      <c r="VQS1" s="5"/>
      <c r="VQT1" s="5"/>
      <c r="VQU1" s="5"/>
      <c r="VQV1" s="5"/>
      <c r="VQW1" s="5"/>
      <c r="VQX1" s="5"/>
      <c r="VQY1" s="5"/>
      <c r="VQZ1" s="5"/>
      <c r="VRA1" s="5"/>
      <c r="VRB1" s="5"/>
      <c r="VRC1" s="5"/>
      <c r="VRD1" s="5"/>
      <c r="VRE1" s="5"/>
      <c r="VRF1" s="5"/>
      <c r="VRG1" s="5"/>
      <c r="VRH1" s="5"/>
      <c r="VRI1" s="5"/>
      <c r="VRJ1" s="5"/>
      <c r="VRK1" s="5"/>
      <c r="VRL1" s="5"/>
      <c r="VRM1" s="5"/>
      <c r="VRN1" s="5"/>
      <c r="VRO1" s="5"/>
      <c r="VRP1" s="5"/>
      <c r="VRQ1" s="5"/>
      <c r="VRR1" s="5"/>
      <c r="VRS1" s="5"/>
      <c r="VRT1" s="5"/>
      <c r="VRU1" s="5"/>
      <c r="VRV1" s="5"/>
      <c r="VRW1" s="5"/>
      <c r="VRX1" s="5"/>
      <c r="VRY1" s="5"/>
      <c r="VRZ1" s="5"/>
      <c r="VSA1" s="5"/>
      <c r="VSB1" s="5"/>
      <c r="VSC1" s="5"/>
      <c r="VSD1" s="5"/>
      <c r="VSE1" s="5"/>
      <c r="VSF1" s="5"/>
      <c r="VSG1" s="5"/>
      <c r="VSH1" s="5"/>
      <c r="VSI1" s="5"/>
      <c r="VSJ1" s="5"/>
      <c r="VSK1" s="5"/>
      <c r="VSL1" s="5"/>
      <c r="VSM1" s="5"/>
      <c r="VSN1" s="5"/>
      <c r="VSO1" s="5"/>
      <c r="VSP1" s="5"/>
      <c r="VSQ1" s="5"/>
      <c r="VSR1" s="5"/>
      <c r="VSS1" s="5"/>
      <c r="VST1" s="5"/>
      <c r="VSU1" s="5"/>
      <c r="VSV1" s="5"/>
      <c r="VSW1" s="5"/>
      <c r="VSX1" s="5"/>
      <c r="VSY1" s="5"/>
      <c r="VSZ1" s="5"/>
      <c r="VTA1" s="5"/>
      <c r="VTB1" s="5"/>
      <c r="VTC1" s="5"/>
      <c r="VTD1" s="5"/>
      <c r="VTE1" s="5"/>
      <c r="VTF1" s="5"/>
      <c r="VTG1" s="5"/>
      <c r="VTH1" s="5"/>
      <c r="VTI1" s="5"/>
      <c r="VTJ1" s="5"/>
      <c r="VTK1" s="5"/>
      <c r="VTL1" s="5"/>
      <c r="VTM1" s="5"/>
      <c r="VTN1" s="5"/>
      <c r="VTO1" s="5"/>
      <c r="VTP1" s="5"/>
      <c r="VTQ1" s="5"/>
      <c r="VTR1" s="5"/>
      <c r="VTS1" s="5"/>
      <c r="VTT1" s="5"/>
      <c r="VTU1" s="5"/>
      <c r="VTV1" s="5"/>
      <c r="VTW1" s="5"/>
      <c r="VTX1" s="5"/>
      <c r="VTY1" s="5"/>
      <c r="VTZ1" s="5"/>
      <c r="VUA1" s="5"/>
      <c r="VUB1" s="5"/>
      <c r="VUC1" s="5"/>
      <c r="VUD1" s="5"/>
      <c r="VUE1" s="5"/>
      <c r="VUF1" s="5"/>
      <c r="VUG1" s="5"/>
      <c r="VUH1" s="5"/>
      <c r="VUI1" s="5"/>
      <c r="VUJ1" s="5"/>
      <c r="VUK1" s="5"/>
      <c r="VUL1" s="5"/>
      <c r="VUM1" s="5"/>
      <c r="VUN1" s="5"/>
      <c r="VUO1" s="5"/>
      <c r="VUP1" s="5"/>
      <c r="VUQ1" s="5"/>
      <c r="VUR1" s="5"/>
      <c r="VUS1" s="5"/>
      <c r="VUT1" s="5"/>
      <c r="VUU1" s="5"/>
      <c r="VUV1" s="5"/>
      <c r="VUW1" s="5"/>
      <c r="VUX1" s="5"/>
      <c r="VUY1" s="5"/>
      <c r="VUZ1" s="5"/>
      <c r="VVA1" s="5"/>
      <c r="VVB1" s="5"/>
      <c r="VVC1" s="5"/>
      <c r="VVD1" s="5"/>
      <c r="VVE1" s="5"/>
      <c r="VVF1" s="5"/>
      <c r="VVG1" s="5"/>
      <c r="VVH1" s="5"/>
      <c r="VVI1" s="5"/>
      <c r="VVJ1" s="5"/>
      <c r="VVK1" s="5"/>
      <c r="VVL1" s="5"/>
      <c r="VVM1" s="5"/>
      <c r="VVN1" s="5"/>
      <c r="VVO1" s="5"/>
      <c r="VVP1" s="5"/>
      <c r="VVQ1" s="5"/>
      <c r="VVR1" s="5"/>
      <c r="VVS1" s="5"/>
      <c r="VVT1" s="5"/>
      <c r="VVU1" s="5"/>
      <c r="VVV1" s="5"/>
      <c r="VVW1" s="5"/>
      <c r="VVX1" s="5"/>
      <c r="VVY1" s="5"/>
      <c r="VVZ1" s="5"/>
      <c r="VWA1" s="5"/>
      <c r="VWB1" s="5"/>
      <c r="VWC1" s="5"/>
      <c r="VWD1" s="5"/>
      <c r="VWE1" s="5"/>
      <c r="VWF1" s="5"/>
      <c r="VWG1" s="5"/>
      <c r="VWH1" s="5"/>
      <c r="VWI1" s="5"/>
      <c r="VWJ1" s="5"/>
      <c r="VWK1" s="5"/>
      <c r="VWL1" s="5"/>
      <c r="VWM1" s="5"/>
      <c r="VWN1" s="5"/>
      <c r="VWO1" s="5"/>
      <c r="VWP1" s="5"/>
      <c r="VWQ1" s="5"/>
      <c r="VWR1" s="5"/>
      <c r="VWS1" s="5"/>
      <c r="VWT1" s="5"/>
      <c r="VWU1" s="5"/>
      <c r="VWV1" s="5"/>
      <c r="VWW1" s="5"/>
      <c r="VWX1" s="5"/>
      <c r="VWY1" s="5"/>
      <c r="VWZ1" s="5"/>
      <c r="VXA1" s="5"/>
      <c r="VXB1" s="5"/>
      <c r="VXC1" s="5"/>
      <c r="VXD1" s="5"/>
      <c r="VXE1" s="5"/>
      <c r="VXF1" s="5"/>
      <c r="VXG1" s="5"/>
      <c r="VXH1" s="5"/>
      <c r="VXI1" s="5"/>
      <c r="VXJ1" s="5"/>
      <c r="VXK1" s="5"/>
      <c r="VXL1" s="5"/>
      <c r="VXM1" s="5"/>
      <c r="VXN1" s="5"/>
      <c r="VXO1" s="5"/>
      <c r="VXP1" s="5"/>
      <c r="VXQ1" s="5"/>
      <c r="VXR1" s="5"/>
      <c r="VXS1" s="5"/>
      <c r="VXT1" s="5"/>
      <c r="VXU1" s="5"/>
      <c r="VXV1" s="5"/>
      <c r="VXW1" s="5"/>
      <c r="VXX1" s="5"/>
      <c r="VXY1" s="5"/>
      <c r="VXZ1" s="5"/>
      <c r="VYA1" s="5"/>
      <c r="VYB1" s="5"/>
      <c r="VYC1" s="5"/>
      <c r="VYD1" s="5"/>
      <c r="VYE1" s="5"/>
      <c r="VYF1" s="5"/>
      <c r="VYG1" s="5"/>
      <c r="VYH1" s="5"/>
      <c r="VYI1" s="5"/>
      <c r="VYJ1" s="5"/>
      <c r="VYK1" s="5"/>
      <c r="VYL1" s="5"/>
      <c r="VYM1" s="5"/>
      <c r="VYN1" s="5"/>
      <c r="VYO1" s="5"/>
      <c r="VYP1" s="5"/>
      <c r="VYQ1" s="5"/>
      <c r="VYR1" s="5"/>
      <c r="VYS1" s="5"/>
      <c r="VYT1" s="5"/>
      <c r="VYU1" s="5"/>
      <c r="VYV1" s="5"/>
      <c r="VYW1" s="5"/>
      <c r="VYX1" s="5"/>
      <c r="VYY1" s="5"/>
      <c r="VYZ1" s="5"/>
      <c r="VZA1" s="5"/>
      <c r="VZB1" s="5"/>
      <c r="VZC1" s="5"/>
      <c r="VZD1" s="5"/>
      <c r="VZE1" s="5"/>
      <c r="VZF1" s="5"/>
      <c r="VZG1" s="5"/>
      <c r="VZH1" s="5"/>
      <c r="VZI1" s="5"/>
      <c r="VZJ1" s="5"/>
      <c r="VZK1" s="5"/>
      <c r="VZL1" s="5"/>
      <c r="VZM1" s="5"/>
      <c r="VZN1" s="5"/>
      <c r="VZO1" s="5"/>
      <c r="VZP1" s="5"/>
      <c r="VZQ1" s="5"/>
      <c r="VZR1" s="5"/>
      <c r="VZS1" s="5"/>
      <c r="VZT1" s="5"/>
      <c r="VZU1" s="5"/>
      <c r="VZV1" s="5"/>
      <c r="VZW1" s="5"/>
      <c r="VZX1" s="5"/>
      <c r="VZY1" s="5"/>
      <c r="VZZ1" s="5"/>
      <c r="WAA1" s="5"/>
      <c r="WAB1" s="5"/>
      <c r="WAC1" s="5"/>
      <c r="WAD1" s="5"/>
      <c r="WAE1" s="5"/>
      <c r="WAF1" s="5"/>
      <c r="WAG1" s="5"/>
      <c r="WAH1" s="5"/>
      <c r="WAI1" s="5"/>
      <c r="WAJ1" s="5"/>
      <c r="WAK1" s="5"/>
      <c r="WAL1" s="5"/>
      <c r="WAM1" s="5"/>
      <c r="WAN1" s="5"/>
      <c r="WAO1" s="5"/>
      <c r="WAP1" s="5"/>
      <c r="WAQ1" s="5"/>
      <c r="WAR1" s="5"/>
      <c r="WAS1" s="5"/>
      <c r="WAT1" s="5"/>
      <c r="WAU1" s="5"/>
      <c r="WAV1" s="5"/>
      <c r="WAW1" s="5"/>
      <c r="WAX1" s="5"/>
      <c r="WAY1" s="5"/>
      <c r="WAZ1" s="5"/>
      <c r="WBA1" s="5"/>
      <c r="WBB1" s="5"/>
      <c r="WBC1" s="5"/>
      <c r="WBD1" s="5"/>
      <c r="WBE1" s="5"/>
      <c r="WBF1" s="5"/>
      <c r="WBG1" s="5"/>
      <c r="WBH1" s="5"/>
      <c r="WBI1" s="5"/>
      <c r="WBJ1" s="5"/>
      <c r="WBK1" s="5"/>
      <c r="WBL1" s="5"/>
      <c r="WBM1" s="5"/>
      <c r="WBN1" s="5"/>
      <c r="WBO1" s="5"/>
      <c r="WBP1" s="5"/>
      <c r="WBQ1" s="5"/>
      <c r="WBR1" s="5"/>
      <c r="WBS1" s="5"/>
      <c r="WBT1" s="5"/>
      <c r="WBU1" s="5"/>
      <c r="WBV1" s="5"/>
      <c r="WBW1" s="5"/>
      <c r="WBX1" s="5"/>
      <c r="WBY1" s="5"/>
      <c r="WBZ1" s="5"/>
      <c r="WCA1" s="5"/>
      <c r="WCB1" s="5"/>
      <c r="WCC1" s="5"/>
      <c r="WCD1" s="5"/>
      <c r="WCE1" s="5"/>
      <c r="WCF1" s="5"/>
      <c r="WCG1" s="5"/>
      <c r="WCH1" s="5"/>
      <c r="WCI1" s="5"/>
      <c r="WCJ1" s="5"/>
      <c r="WCK1" s="5"/>
      <c r="WCL1" s="5"/>
      <c r="WCM1" s="5"/>
      <c r="WCN1" s="5"/>
      <c r="WCO1" s="5"/>
      <c r="WCP1" s="5"/>
      <c r="WCQ1" s="5"/>
      <c r="WCR1" s="5"/>
      <c r="WCS1" s="5"/>
      <c r="WCT1" s="5"/>
      <c r="WCU1" s="5"/>
      <c r="WCV1" s="5"/>
      <c r="WCW1" s="5"/>
      <c r="WCX1" s="5"/>
      <c r="WCY1" s="5"/>
      <c r="WCZ1" s="5"/>
      <c r="WDA1" s="5"/>
      <c r="WDB1" s="5"/>
      <c r="WDC1" s="5"/>
      <c r="WDD1" s="5"/>
      <c r="WDE1" s="5"/>
      <c r="WDF1" s="5"/>
      <c r="WDG1" s="5"/>
      <c r="WDH1" s="5"/>
      <c r="WDI1" s="5"/>
      <c r="WDJ1" s="5"/>
      <c r="WDK1" s="5"/>
      <c r="WDL1" s="5"/>
      <c r="WDM1" s="5"/>
      <c r="WDN1" s="5"/>
      <c r="WDO1" s="5"/>
      <c r="WDP1" s="5"/>
      <c r="WDQ1" s="5"/>
      <c r="WDR1" s="5"/>
      <c r="WDS1" s="5"/>
      <c r="WDT1" s="5"/>
      <c r="WDU1" s="5"/>
      <c r="WDV1" s="5"/>
      <c r="WDW1" s="5"/>
      <c r="WDX1" s="5"/>
      <c r="WDY1" s="5"/>
      <c r="WDZ1" s="5"/>
      <c r="WEA1" s="5"/>
      <c r="WEB1" s="5"/>
      <c r="WEC1" s="5"/>
      <c r="WED1" s="5"/>
      <c r="WEE1" s="5"/>
      <c r="WEF1" s="5"/>
      <c r="WEG1" s="5"/>
      <c r="WEH1" s="5"/>
      <c r="WEI1" s="5"/>
      <c r="WEJ1" s="5"/>
      <c r="WEK1" s="5"/>
      <c r="WEL1" s="5"/>
      <c r="WEM1" s="5"/>
      <c r="WEN1" s="5"/>
      <c r="WEO1" s="5"/>
      <c r="WEP1" s="5"/>
      <c r="WEQ1" s="5"/>
      <c r="WER1" s="5"/>
      <c r="WES1" s="5"/>
      <c r="WET1" s="5"/>
      <c r="WEU1" s="5"/>
      <c r="WEV1" s="5"/>
      <c r="WEW1" s="5"/>
      <c r="WEX1" s="5"/>
      <c r="WEY1" s="5"/>
      <c r="WEZ1" s="5"/>
      <c r="WFA1" s="5"/>
      <c r="WFB1" s="5"/>
      <c r="WFC1" s="5"/>
      <c r="WFD1" s="5"/>
      <c r="WFE1" s="5"/>
      <c r="WFF1" s="5"/>
      <c r="WFG1" s="5"/>
      <c r="WFH1" s="5"/>
      <c r="WFI1" s="5"/>
      <c r="WFJ1" s="5"/>
      <c r="WFK1" s="5"/>
      <c r="WFL1" s="5"/>
      <c r="WFM1" s="5"/>
      <c r="WFN1" s="5"/>
      <c r="WFO1" s="5"/>
      <c r="WFP1" s="5"/>
      <c r="WFQ1" s="5"/>
      <c r="WFR1" s="5"/>
      <c r="WFS1" s="5"/>
      <c r="WFT1" s="5"/>
      <c r="WFU1" s="5"/>
      <c r="WFV1" s="5"/>
      <c r="WFW1" s="5"/>
      <c r="WFX1" s="5"/>
      <c r="WFY1" s="5"/>
      <c r="WFZ1" s="5"/>
      <c r="WGA1" s="5"/>
      <c r="WGB1" s="5"/>
      <c r="WGC1" s="5"/>
      <c r="WGD1" s="5"/>
      <c r="WGE1" s="5"/>
      <c r="WGF1" s="5"/>
      <c r="WGG1" s="5"/>
      <c r="WGH1" s="5"/>
      <c r="WGI1" s="5"/>
      <c r="WGJ1" s="5"/>
      <c r="WGK1" s="5"/>
      <c r="WGL1" s="5"/>
      <c r="WGM1" s="5"/>
      <c r="WGN1" s="5"/>
      <c r="WGO1" s="5"/>
      <c r="WGP1" s="5"/>
      <c r="WGQ1" s="5"/>
      <c r="WGR1" s="5"/>
      <c r="WGS1" s="5"/>
      <c r="WGT1" s="5"/>
      <c r="WGU1" s="5"/>
      <c r="WGV1" s="5"/>
      <c r="WGW1" s="5"/>
      <c r="WGX1" s="5"/>
      <c r="WGY1" s="5"/>
      <c r="WGZ1" s="5"/>
      <c r="WHA1" s="5"/>
      <c r="WHB1" s="5"/>
      <c r="WHC1" s="5"/>
      <c r="WHD1" s="5"/>
      <c r="WHE1" s="5"/>
      <c r="WHF1" s="5"/>
      <c r="WHG1" s="5"/>
      <c r="WHH1" s="5"/>
      <c r="WHI1" s="5"/>
      <c r="WHJ1" s="5"/>
      <c r="WHK1" s="5"/>
      <c r="WHL1" s="5"/>
      <c r="WHM1" s="5"/>
      <c r="WHN1" s="5"/>
      <c r="WHO1" s="5"/>
      <c r="WHP1" s="5"/>
      <c r="WHQ1" s="5"/>
      <c r="WHR1" s="5"/>
      <c r="WHS1" s="5"/>
      <c r="WHT1" s="5"/>
      <c r="WHU1" s="5"/>
      <c r="WHV1" s="5"/>
      <c r="WHW1" s="5"/>
      <c r="WHX1" s="5"/>
      <c r="WHY1" s="5"/>
      <c r="WHZ1" s="5"/>
      <c r="WIA1" s="5"/>
      <c r="WIB1" s="5"/>
      <c r="WIC1" s="5"/>
      <c r="WID1" s="5"/>
      <c r="WIE1" s="5"/>
      <c r="WIF1" s="5"/>
      <c r="WIG1" s="5"/>
      <c r="WIH1" s="5"/>
      <c r="WII1" s="5"/>
      <c r="WIJ1" s="5"/>
      <c r="WIK1" s="5"/>
      <c r="WIL1" s="5"/>
      <c r="WIM1" s="5"/>
      <c r="WIN1" s="5"/>
      <c r="WIO1" s="5"/>
      <c r="WIP1" s="5"/>
      <c r="WIQ1" s="5"/>
      <c r="WIR1" s="5"/>
      <c r="WIS1" s="5"/>
      <c r="WIT1" s="5"/>
      <c r="WIU1" s="5"/>
      <c r="WIV1" s="5"/>
      <c r="WIW1" s="5"/>
      <c r="WIX1" s="5"/>
      <c r="WIY1" s="5"/>
      <c r="WIZ1" s="5"/>
      <c r="WJA1" s="5"/>
      <c r="WJB1" s="5"/>
      <c r="WJC1" s="5"/>
      <c r="WJD1" s="5"/>
      <c r="WJE1" s="5"/>
      <c r="WJF1" s="5"/>
      <c r="WJG1" s="5"/>
      <c r="WJH1" s="5"/>
      <c r="WJI1" s="5"/>
      <c r="WJJ1" s="5"/>
      <c r="WJK1" s="5"/>
      <c r="WJL1" s="5"/>
      <c r="WJM1" s="5"/>
      <c r="WJN1" s="5"/>
      <c r="WJO1" s="5"/>
      <c r="WJP1" s="5"/>
      <c r="WJQ1" s="5"/>
      <c r="WJR1" s="5"/>
      <c r="WJS1" s="5"/>
      <c r="WJT1" s="5"/>
      <c r="WJU1" s="5"/>
      <c r="WJV1" s="5"/>
      <c r="WJW1" s="5"/>
      <c r="WJX1" s="5"/>
      <c r="WJY1" s="5"/>
      <c r="WJZ1" s="5"/>
      <c r="WKA1" s="5"/>
      <c r="WKB1" s="5"/>
      <c r="WKC1" s="5"/>
      <c r="WKD1" s="5"/>
      <c r="WKE1" s="5"/>
      <c r="WKF1" s="5"/>
      <c r="WKG1" s="5"/>
      <c r="WKH1" s="5"/>
      <c r="WKI1" s="5"/>
      <c r="WKJ1" s="5"/>
      <c r="WKK1" s="5"/>
      <c r="WKL1" s="5"/>
      <c r="WKM1" s="5"/>
      <c r="WKN1" s="5"/>
      <c r="WKO1" s="5"/>
      <c r="WKP1" s="5"/>
      <c r="WKQ1" s="5"/>
      <c r="WKR1" s="5"/>
      <c r="WKS1" s="5"/>
      <c r="WKT1" s="5"/>
      <c r="WKU1" s="5"/>
      <c r="WKV1" s="5"/>
      <c r="WKW1" s="5"/>
      <c r="WKX1" s="5"/>
      <c r="WKY1" s="5"/>
      <c r="WKZ1" s="5"/>
      <c r="WLA1" s="5"/>
      <c r="WLB1" s="5"/>
      <c r="WLC1" s="5"/>
      <c r="WLD1" s="5"/>
      <c r="WLE1" s="5"/>
      <c r="WLF1" s="5"/>
      <c r="WLG1" s="5"/>
      <c r="WLH1" s="5"/>
      <c r="WLI1" s="5"/>
      <c r="WLJ1" s="5"/>
      <c r="WLK1" s="5"/>
      <c r="WLL1" s="5"/>
      <c r="WLM1" s="5"/>
      <c r="WLN1" s="5"/>
      <c r="WLO1" s="5"/>
      <c r="WLP1" s="5"/>
      <c r="WLQ1" s="5"/>
      <c r="WLR1" s="5"/>
      <c r="WLS1" s="5"/>
      <c r="WLT1" s="5"/>
      <c r="WLU1" s="5"/>
      <c r="WLV1" s="5"/>
      <c r="WLW1" s="5"/>
      <c r="WLX1" s="5"/>
      <c r="WLY1" s="5"/>
      <c r="WLZ1" s="5"/>
      <c r="WMA1" s="5"/>
      <c r="WMB1" s="5"/>
      <c r="WMC1" s="5"/>
      <c r="WMD1" s="5"/>
      <c r="WME1" s="5"/>
      <c r="WMF1" s="5"/>
      <c r="WMG1" s="5"/>
      <c r="WMH1" s="5"/>
      <c r="WMI1" s="5"/>
      <c r="WMJ1" s="5"/>
      <c r="WMK1" s="5"/>
      <c r="WML1" s="5"/>
      <c r="WMM1" s="5"/>
      <c r="WMN1" s="5"/>
      <c r="WMO1" s="5"/>
      <c r="WMP1" s="5"/>
      <c r="WMQ1" s="5"/>
      <c r="WMR1" s="5"/>
      <c r="WMS1" s="5"/>
      <c r="WMT1" s="5"/>
      <c r="WMU1" s="5"/>
      <c r="WMV1" s="5"/>
      <c r="WMW1" s="5"/>
      <c r="WMX1" s="5"/>
      <c r="WMY1" s="5"/>
      <c r="WMZ1" s="5"/>
      <c r="WNA1" s="5"/>
      <c r="WNB1" s="5"/>
      <c r="WNC1" s="5"/>
      <c r="WND1" s="5"/>
      <c r="WNE1" s="5"/>
      <c r="WNF1" s="5"/>
      <c r="WNG1" s="5"/>
      <c r="WNH1" s="5"/>
      <c r="WNI1" s="5"/>
      <c r="WNJ1" s="5"/>
      <c r="WNK1" s="5"/>
      <c r="WNL1" s="5"/>
      <c r="WNM1" s="5"/>
      <c r="WNN1" s="5"/>
      <c r="WNO1" s="5"/>
      <c r="WNP1" s="5"/>
      <c r="WNQ1" s="5"/>
      <c r="WNR1" s="5"/>
      <c r="WNS1" s="5"/>
      <c r="WNT1" s="5"/>
      <c r="WNU1" s="5"/>
      <c r="WNV1" s="5"/>
      <c r="WNW1" s="5"/>
      <c r="WNX1" s="5"/>
      <c r="WNY1" s="5"/>
      <c r="WNZ1" s="5"/>
      <c r="WOA1" s="5"/>
      <c r="WOB1" s="5"/>
      <c r="WOC1" s="5"/>
      <c r="WOD1" s="5"/>
      <c r="WOE1" s="5"/>
      <c r="WOF1" s="5"/>
      <c r="WOG1" s="5"/>
      <c r="WOH1" s="5"/>
      <c r="WOI1" s="5"/>
      <c r="WOJ1" s="5"/>
      <c r="WOK1" s="5"/>
      <c r="WOL1" s="5"/>
      <c r="WOM1" s="5"/>
      <c r="WON1" s="5"/>
      <c r="WOO1" s="5"/>
      <c r="WOP1" s="5"/>
      <c r="WOQ1" s="5"/>
      <c r="WOR1" s="5"/>
      <c r="WOS1" s="5"/>
      <c r="WOT1" s="5"/>
      <c r="WOU1" s="5"/>
      <c r="WOV1" s="5"/>
      <c r="WOW1" s="5"/>
      <c r="WOX1" s="5"/>
      <c r="WOY1" s="5"/>
      <c r="WOZ1" s="5"/>
      <c r="WPA1" s="5"/>
      <c r="WPB1" s="5"/>
      <c r="WPC1" s="5"/>
      <c r="WPD1" s="5"/>
      <c r="WPE1" s="5"/>
      <c r="WPF1" s="5"/>
      <c r="WPG1" s="5"/>
      <c r="WPH1" s="5"/>
      <c r="WPI1" s="5"/>
      <c r="WPJ1" s="5"/>
      <c r="WPK1" s="5"/>
      <c r="WPL1" s="5"/>
      <c r="WPM1" s="5"/>
      <c r="WPN1" s="5"/>
      <c r="WPO1" s="5"/>
      <c r="WPP1" s="5"/>
      <c r="WPQ1" s="5"/>
      <c r="WPR1" s="5"/>
      <c r="WPS1" s="5"/>
      <c r="WPT1" s="5"/>
      <c r="WPU1" s="5"/>
      <c r="WPV1" s="5"/>
      <c r="WPW1" s="5"/>
      <c r="WPX1" s="5"/>
      <c r="WPY1" s="5"/>
      <c r="WPZ1" s="5"/>
      <c r="WQA1" s="5"/>
      <c r="WQB1" s="5"/>
      <c r="WQC1" s="5"/>
      <c r="WQD1" s="5"/>
      <c r="WQE1" s="5"/>
      <c r="WQF1" s="5"/>
      <c r="WQG1" s="5"/>
      <c r="WQH1" s="5"/>
      <c r="WQI1" s="5"/>
      <c r="WQJ1" s="5"/>
      <c r="WQK1" s="5"/>
      <c r="WQL1" s="5"/>
      <c r="WQM1" s="5"/>
      <c r="WQN1" s="5"/>
      <c r="WQO1" s="5"/>
      <c r="WQP1" s="5"/>
      <c r="WQQ1" s="5"/>
      <c r="WQR1" s="5"/>
      <c r="WQS1" s="5"/>
      <c r="WQT1" s="5"/>
      <c r="WQU1" s="5"/>
      <c r="WQV1" s="5"/>
      <c r="WQW1" s="5"/>
      <c r="WQX1" s="5"/>
      <c r="WQY1" s="5"/>
      <c r="WQZ1" s="5"/>
      <c r="WRA1" s="5"/>
      <c r="WRB1" s="5"/>
      <c r="WRC1" s="5"/>
      <c r="WRD1" s="5"/>
      <c r="WRE1" s="5"/>
      <c r="WRF1" s="5"/>
      <c r="WRG1" s="5"/>
      <c r="WRH1" s="5"/>
      <c r="WRI1" s="5"/>
      <c r="WRJ1" s="5"/>
      <c r="WRK1" s="5"/>
      <c r="WRL1" s="5"/>
      <c r="WRM1" s="5"/>
      <c r="WRN1" s="5"/>
      <c r="WRO1" s="5"/>
      <c r="WRP1" s="5"/>
      <c r="WRQ1" s="5"/>
      <c r="WRR1" s="5"/>
      <c r="WRS1" s="5"/>
      <c r="WRT1" s="5"/>
      <c r="WRU1" s="5"/>
      <c r="WRV1" s="5"/>
      <c r="WRW1" s="5"/>
      <c r="WRX1" s="5"/>
      <c r="WRY1" s="5"/>
      <c r="WRZ1" s="5"/>
      <c r="WSA1" s="5"/>
      <c r="WSB1" s="5"/>
      <c r="WSC1" s="5"/>
      <c r="WSD1" s="5"/>
      <c r="WSE1" s="5"/>
      <c r="WSF1" s="5"/>
      <c r="WSG1" s="5"/>
      <c r="WSH1" s="5"/>
      <c r="WSI1" s="5"/>
      <c r="WSJ1" s="5"/>
      <c r="WSK1" s="5"/>
      <c r="WSL1" s="5"/>
      <c r="WSM1" s="5"/>
      <c r="WSN1" s="5"/>
      <c r="WSO1" s="5"/>
      <c r="WSP1" s="5"/>
      <c r="WSQ1" s="5"/>
      <c r="WSR1" s="5"/>
      <c r="WSS1" s="5"/>
      <c r="WST1" s="5"/>
      <c r="WSU1" s="5"/>
      <c r="WSV1" s="5"/>
      <c r="WSW1" s="5"/>
      <c r="WSX1" s="5"/>
      <c r="WSY1" s="5"/>
      <c r="WSZ1" s="5"/>
      <c r="WTA1" s="5"/>
      <c r="WTB1" s="5"/>
      <c r="WTC1" s="5"/>
      <c r="WTD1" s="5"/>
      <c r="WTE1" s="5"/>
      <c r="WTF1" s="5"/>
      <c r="WTG1" s="5"/>
      <c r="WTH1" s="5"/>
      <c r="WTI1" s="5"/>
      <c r="WTJ1" s="5"/>
      <c r="WTK1" s="5"/>
      <c r="WTL1" s="5"/>
      <c r="WTM1" s="5"/>
      <c r="WTN1" s="5"/>
      <c r="WTO1" s="5"/>
      <c r="WTP1" s="5"/>
      <c r="WTQ1" s="5"/>
      <c r="WTR1" s="5"/>
      <c r="WTS1" s="5"/>
      <c r="WTT1" s="5"/>
      <c r="WTU1" s="5"/>
      <c r="WTV1" s="5"/>
      <c r="WTW1" s="5"/>
      <c r="WTX1" s="5"/>
      <c r="WTY1" s="5"/>
      <c r="WTZ1" s="5"/>
      <c r="WUA1" s="5"/>
      <c r="WUB1" s="5"/>
      <c r="WUC1" s="5"/>
      <c r="WUD1" s="5"/>
      <c r="WUE1" s="5"/>
      <c r="WUF1" s="5"/>
      <c r="WUG1" s="5"/>
      <c r="WUH1" s="5"/>
      <c r="WUI1" s="5"/>
      <c r="WUJ1" s="5"/>
      <c r="WUK1" s="5"/>
      <c r="WUL1" s="5"/>
      <c r="WUM1" s="5"/>
      <c r="WUN1" s="5"/>
      <c r="WUO1" s="5"/>
      <c r="WUP1" s="5"/>
      <c r="WUQ1" s="5"/>
      <c r="WUR1" s="5"/>
      <c r="WUS1" s="5"/>
      <c r="WUT1" s="5"/>
      <c r="WUU1" s="5"/>
      <c r="WUV1" s="5"/>
      <c r="WUW1" s="5"/>
      <c r="WUX1" s="5"/>
      <c r="WUY1" s="5"/>
      <c r="WUZ1" s="5"/>
      <c r="WVA1" s="5"/>
      <c r="WVB1" s="5"/>
      <c r="WVC1" s="5"/>
      <c r="WVD1" s="5"/>
      <c r="WVE1" s="5"/>
      <c r="WVF1" s="5"/>
      <c r="WVG1" s="5"/>
      <c r="WVH1" s="5"/>
      <c r="WVI1" s="5"/>
      <c r="WVJ1" s="5"/>
      <c r="WVK1" s="5"/>
      <c r="WVL1" s="5"/>
      <c r="WVM1" s="5"/>
      <c r="WVN1" s="5"/>
      <c r="WVO1" s="5"/>
      <c r="WVP1" s="5"/>
      <c r="WVQ1" s="5"/>
      <c r="WVR1" s="5"/>
      <c r="WVS1" s="5"/>
      <c r="WVT1" s="5"/>
      <c r="WVU1" s="5"/>
      <c r="WVV1" s="5"/>
      <c r="WVW1" s="5"/>
      <c r="WVX1" s="5"/>
      <c r="WVY1" s="5"/>
      <c r="WVZ1" s="5"/>
      <c r="WWA1" s="5"/>
      <c r="WWB1" s="5"/>
      <c r="WWC1" s="5"/>
      <c r="WWD1" s="5"/>
      <c r="WWE1" s="5"/>
      <c r="WWF1" s="5"/>
      <c r="WWG1" s="5"/>
      <c r="WWH1" s="5"/>
      <c r="WWI1" s="5"/>
      <c r="WWJ1" s="5"/>
      <c r="WWK1" s="5"/>
      <c r="WWL1" s="5"/>
      <c r="WWM1" s="5"/>
      <c r="WWN1" s="5"/>
      <c r="WWO1" s="5"/>
      <c r="WWP1" s="5"/>
      <c r="WWQ1" s="5"/>
      <c r="WWR1" s="5"/>
      <c r="WWS1" s="5"/>
      <c r="WWT1" s="5"/>
      <c r="WWU1" s="5"/>
      <c r="WWV1" s="5"/>
      <c r="WWW1" s="5"/>
      <c r="WWX1" s="5"/>
      <c r="WWY1" s="5"/>
      <c r="WWZ1" s="5"/>
      <c r="WXA1" s="5"/>
      <c r="WXB1" s="5"/>
      <c r="WXC1" s="5"/>
      <c r="WXD1" s="5"/>
      <c r="WXE1" s="5"/>
      <c r="WXF1" s="5"/>
      <c r="WXG1" s="5"/>
      <c r="WXH1" s="5"/>
      <c r="WXI1" s="5"/>
      <c r="WXJ1" s="5"/>
      <c r="WXK1" s="5"/>
      <c r="WXL1" s="5"/>
      <c r="WXM1" s="5"/>
      <c r="WXN1" s="5"/>
      <c r="WXO1" s="5"/>
      <c r="WXP1" s="5"/>
      <c r="WXQ1" s="5"/>
      <c r="WXR1" s="5"/>
      <c r="WXS1" s="5"/>
      <c r="WXT1" s="5"/>
      <c r="WXU1" s="5"/>
      <c r="WXV1" s="5"/>
      <c r="WXW1" s="5"/>
      <c r="WXX1" s="5"/>
      <c r="WXY1" s="5"/>
      <c r="WXZ1" s="5"/>
      <c r="WYA1" s="5"/>
      <c r="WYB1" s="5"/>
      <c r="WYC1" s="5"/>
      <c r="WYD1" s="5"/>
      <c r="WYE1" s="5"/>
      <c r="WYF1" s="5"/>
      <c r="WYG1" s="5"/>
      <c r="WYH1" s="5"/>
      <c r="WYI1" s="5"/>
      <c r="WYJ1" s="5"/>
      <c r="WYK1" s="5"/>
      <c r="WYL1" s="5"/>
      <c r="WYM1" s="5"/>
      <c r="WYN1" s="5"/>
      <c r="WYO1" s="5"/>
      <c r="WYP1" s="5"/>
      <c r="WYQ1" s="5"/>
      <c r="WYR1" s="5"/>
      <c r="WYS1" s="5"/>
      <c r="WYT1" s="5"/>
      <c r="WYU1" s="5"/>
      <c r="WYV1" s="5"/>
      <c r="WYW1" s="5"/>
      <c r="WYX1" s="5"/>
      <c r="WYY1" s="5"/>
      <c r="WYZ1" s="5"/>
      <c r="WZA1" s="5"/>
      <c r="WZB1" s="5"/>
      <c r="WZC1" s="5"/>
      <c r="WZD1" s="5"/>
      <c r="WZE1" s="5"/>
      <c r="WZF1" s="5"/>
      <c r="WZG1" s="5"/>
      <c r="WZH1" s="5"/>
      <c r="WZI1" s="5"/>
      <c r="WZJ1" s="5"/>
      <c r="WZK1" s="5"/>
      <c r="WZL1" s="5"/>
      <c r="WZM1" s="5"/>
      <c r="WZN1" s="5"/>
      <c r="WZO1" s="5"/>
      <c r="WZP1" s="5"/>
      <c r="WZQ1" s="5"/>
      <c r="WZR1" s="5"/>
      <c r="WZS1" s="5"/>
      <c r="WZT1" s="5"/>
      <c r="WZU1" s="5"/>
      <c r="WZV1" s="5"/>
      <c r="WZW1" s="5"/>
      <c r="WZX1" s="5"/>
      <c r="WZY1" s="5"/>
      <c r="WZZ1" s="5"/>
      <c r="XAA1" s="5"/>
      <c r="XAB1" s="5"/>
      <c r="XAC1" s="5"/>
      <c r="XAD1" s="5"/>
      <c r="XAE1" s="5"/>
      <c r="XAF1" s="5"/>
      <c r="XAG1" s="5"/>
      <c r="XAH1" s="5"/>
      <c r="XAI1" s="5"/>
      <c r="XAJ1" s="5"/>
      <c r="XAK1" s="5"/>
      <c r="XAL1" s="5"/>
      <c r="XAM1" s="5"/>
      <c r="XAN1" s="5"/>
      <c r="XAO1" s="5"/>
    </row>
    <row r="2" spans="1:16265" s="6" customFormat="1" ht="23.4" x14ac:dyDescent="0.3">
      <c r="B2" s="341" t="s">
        <v>132</v>
      </c>
      <c r="C2" s="417"/>
      <c r="D2" s="418"/>
      <c r="F2" s="271"/>
      <c r="G2" s="7"/>
      <c r="H2" s="7"/>
      <c r="K2" s="7"/>
      <c r="L2" s="7"/>
      <c r="M2" s="7"/>
      <c r="N2" s="7"/>
      <c r="O2" s="2"/>
      <c r="P2" s="2"/>
      <c r="Q2" s="2"/>
      <c r="R2" s="2"/>
      <c r="S2" s="8"/>
      <c r="T2" s="2"/>
      <c r="U2" s="2"/>
      <c r="V2" s="2"/>
      <c r="W2" s="2"/>
      <c r="X2" s="2"/>
      <c r="Y2" s="2"/>
      <c r="Z2" s="4"/>
      <c r="AA2" s="112"/>
    </row>
    <row r="3" spans="1:16265" s="9" customFormat="1" ht="22.5" customHeight="1" thickBot="1" x14ac:dyDescent="0.5">
      <c r="B3" s="341" t="s">
        <v>133</v>
      </c>
      <c r="C3" s="418" t="s">
        <v>134</v>
      </c>
      <c r="D3" s="418"/>
      <c r="E3" s="1"/>
      <c r="F3" s="419"/>
      <c r="G3" s="419"/>
      <c r="H3" s="342"/>
      <c r="P3" s="2"/>
      <c r="Q3" s="2"/>
      <c r="S3" s="10"/>
      <c r="U3" s="11"/>
      <c r="V3" s="11"/>
      <c r="Z3" s="4"/>
      <c r="AA3" s="113"/>
    </row>
    <row r="4" spans="1:16265" s="4" customFormat="1" ht="25.5" customHeight="1" thickTop="1" thickBot="1" x14ac:dyDescent="0.35">
      <c r="A4" s="34" t="s">
        <v>135</v>
      </c>
      <c r="B4" s="12"/>
      <c r="D4" s="290"/>
      <c r="F4" s="272"/>
      <c r="S4" s="12"/>
      <c r="AA4" s="114" t="s">
        <v>136</v>
      </c>
    </row>
    <row r="5" spans="1:16265" s="13" customFormat="1" ht="30.75" customHeight="1" thickTop="1" x14ac:dyDescent="0.3">
      <c r="A5" s="302" t="s">
        <v>137</v>
      </c>
      <c r="B5" s="302" t="s">
        <v>138</v>
      </c>
      <c r="C5" s="420" t="s">
        <v>139</v>
      </c>
      <c r="D5" s="421"/>
      <c r="E5" s="421"/>
      <c r="F5" s="421"/>
      <c r="G5" s="422"/>
      <c r="H5" s="412" t="s">
        <v>140</v>
      </c>
      <c r="I5" s="413"/>
      <c r="J5" s="413"/>
      <c r="K5" s="413"/>
      <c r="L5" s="413"/>
      <c r="M5" s="413"/>
      <c r="N5" s="412" t="s">
        <v>3410</v>
      </c>
      <c r="O5" s="413"/>
      <c r="P5" s="412" t="s">
        <v>141</v>
      </c>
      <c r="Q5" s="413"/>
      <c r="R5" s="96" t="s">
        <v>3316</v>
      </c>
      <c r="S5" s="301" t="s">
        <v>141</v>
      </c>
      <c r="T5" s="96" t="s">
        <v>142</v>
      </c>
      <c r="U5" s="97" t="s">
        <v>143</v>
      </c>
      <c r="V5" s="414" t="s">
        <v>144</v>
      </c>
      <c r="W5" s="415"/>
      <c r="X5" s="415"/>
      <c r="Y5" s="416"/>
      <c r="Z5" s="4"/>
      <c r="AA5" s="115" t="s">
        <v>145</v>
      </c>
      <c r="AB5" s="6"/>
    </row>
    <row r="6" spans="1:16265" s="15" customFormat="1" ht="43.2" x14ac:dyDescent="0.3">
      <c r="A6" s="35" t="s">
        <v>146</v>
      </c>
      <c r="B6" s="14" t="s">
        <v>147</v>
      </c>
      <c r="C6" s="41" t="s">
        <v>148</v>
      </c>
      <c r="D6" s="42" t="s">
        <v>149</v>
      </c>
      <c r="E6" s="42" t="s">
        <v>150</v>
      </c>
      <c r="F6" s="273" t="s">
        <v>151</v>
      </c>
      <c r="G6" s="43" t="s">
        <v>152</v>
      </c>
      <c r="H6" s="98" t="s">
        <v>153</v>
      </c>
      <c r="I6" s="41" t="s">
        <v>2427</v>
      </c>
      <c r="J6" s="42" t="s">
        <v>155</v>
      </c>
      <c r="K6" s="42" t="s">
        <v>156</v>
      </c>
      <c r="L6" s="42" t="s">
        <v>157</v>
      </c>
      <c r="M6" s="99" t="s">
        <v>158</v>
      </c>
      <c r="N6" s="100" t="s">
        <v>3304</v>
      </c>
      <c r="O6" s="101" t="s">
        <v>3411</v>
      </c>
      <c r="P6" s="100" t="s">
        <v>159</v>
      </c>
      <c r="Q6" s="102" t="s">
        <v>160</v>
      </c>
      <c r="R6" s="103" t="s">
        <v>161</v>
      </c>
      <c r="S6" s="100" t="s">
        <v>162</v>
      </c>
      <c r="T6" s="103" t="s">
        <v>163</v>
      </c>
      <c r="U6" s="104" t="s">
        <v>164</v>
      </c>
      <c r="V6" s="98" t="s">
        <v>165</v>
      </c>
      <c r="W6" s="42" t="s">
        <v>166</v>
      </c>
      <c r="X6" s="42" t="s">
        <v>167</v>
      </c>
      <c r="Y6" s="43" t="s">
        <v>168</v>
      </c>
      <c r="Z6" s="4"/>
      <c r="AA6" s="116" t="s">
        <v>169</v>
      </c>
      <c r="AB6" s="6"/>
    </row>
    <row r="7" spans="1:16265" s="16" customFormat="1" ht="15.75" customHeight="1" thickBot="1" x14ac:dyDescent="0.35">
      <c r="A7" s="36" t="s">
        <v>170</v>
      </c>
      <c r="B7" s="44" t="s">
        <v>1965</v>
      </c>
      <c r="C7" s="261">
        <v>1</v>
      </c>
      <c r="D7" s="46" t="s">
        <v>171</v>
      </c>
      <c r="E7" s="47">
        <v>1</v>
      </c>
      <c r="F7" s="262">
        <v>44653</v>
      </c>
      <c r="G7" s="49" t="s">
        <v>0</v>
      </c>
      <c r="H7" s="45" t="s">
        <v>172</v>
      </c>
      <c r="I7" s="48" t="s">
        <v>173</v>
      </c>
      <c r="J7" s="105" t="s">
        <v>174</v>
      </c>
      <c r="K7" s="105" t="s">
        <v>175</v>
      </c>
      <c r="L7" s="105" t="s">
        <v>1</v>
      </c>
      <c r="M7" s="106">
        <v>55555</v>
      </c>
      <c r="N7" s="263">
        <v>150.5</v>
      </c>
      <c r="O7" s="267">
        <v>100.9</v>
      </c>
      <c r="P7" s="109" t="s">
        <v>176</v>
      </c>
      <c r="Q7" s="108" t="s">
        <v>177</v>
      </c>
      <c r="R7" s="264">
        <v>5000</v>
      </c>
      <c r="S7" s="107" t="s">
        <v>1966</v>
      </c>
      <c r="T7" s="110">
        <v>586394</v>
      </c>
      <c r="U7" s="111" t="s">
        <v>178</v>
      </c>
      <c r="V7" s="45">
        <v>150</v>
      </c>
      <c r="W7" s="265">
        <v>20</v>
      </c>
      <c r="X7" s="265">
        <v>100</v>
      </c>
      <c r="Y7" s="49">
        <v>1.5</v>
      </c>
      <c r="Z7" s="4"/>
      <c r="AA7" s="117" t="s">
        <v>3314</v>
      </c>
      <c r="AB7" s="6"/>
    </row>
    <row r="8" spans="1:16265" s="25" customFormat="1" ht="17.25" customHeight="1" thickTop="1" x14ac:dyDescent="0.3">
      <c r="A8" s="37" t="str">
        <f>IF(COUNTA(B8:G8)&gt;0, ROW(A8)-7,"")</f>
        <v/>
      </c>
      <c r="B8" s="17"/>
      <c r="C8" s="390"/>
      <c r="D8" s="292"/>
      <c r="E8" s="244"/>
      <c r="F8" s="245"/>
      <c r="G8" s="18"/>
      <c r="H8" s="26"/>
      <c r="I8" s="19"/>
      <c r="J8" s="17"/>
      <c r="K8" s="17"/>
      <c r="L8" s="17"/>
      <c r="M8" s="20"/>
      <c r="N8" s="246"/>
      <c r="O8" s="247"/>
      <c r="P8" s="21"/>
      <c r="Q8" s="22"/>
      <c r="R8" s="248"/>
      <c r="S8" s="249"/>
      <c r="T8" s="23"/>
      <c r="U8" s="24"/>
      <c r="V8" s="250"/>
      <c r="W8" s="251"/>
      <c r="X8" s="251"/>
      <c r="Y8" s="252"/>
      <c r="Z8" s="4"/>
      <c r="AA8" s="118" t="str">
        <f>'Error Check before Upload'!J9</f>
        <v/>
      </c>
    </row>
    <row r="9" spans="1:16265" s="25" customFormat="1" ht="15.75" customHeight="1" x14ac:dyDescent="0.3">
      <c r="A9" s="37" t="str">
        <f>IF(COUNTA(B9:G9)&gt;0, ROW(A9)-7,"")</f>
        <v/>
      </c>
      <c r="B9" s="17"/>
      <c r="C9" s="390"/>
      <c r="D9" s="292"/>
      <c r="E9" s="244"/>
      <c r="F9" s="245"/>
      <c r="G9" s="18"/>
      <c r="H9" s="26"/>
      <c r="I9" s="19"/>
      <c r="J9" s="17"/>
      <c r="K9" s="17"/>
      <c r="L9" s="17"/>
      <c r="M9" s="20"/>
      <c r="N9" s="246"/>
      <c r="O9" s="247"/>
      <c r="P9" s="21"/>
      <c r="Q9" s="22"/>
      <c r="R9" s="248"/>
      <c r="S9" s="249"/>
      <c r="T9" s="23"/>
      <c r="U9" s="24"/>
      <c r="V9" s="250"/>
      <c r="W9" s="251"/>
      <c r="X9" s="251"/>
      <c r="Y9" s="252"/>
      <c r="Z9" s="4"/>
      <c r="AA9" s="118" t="str">
        <f>'Error Check before Upload'!J10</f>
        <v/>
      </c>
    </row>
    <row r="10" spans="1:16265" s="25" customFormat="1" ht="14.4" x14ac:dyDescent="0.3">
      <c r="A10" s="37" t="str">
        <f t="shared" ref="A10:A72" si="0">IF(COUNTA(B10:G10)&gt;0, ROW(A10)-7,"")</f>
        <v/>
      </c>
      <c r="B10" s="17"/>
      <c r="C10" s="390"/>
      <c r="D10" s="292"/>
      <c r="E10" s="244"/>
      <c r="F10" s="245"/>
      <c r="G10" s="18"/>
      <c r="H10" s="26"/>
      <c r="I10" s="19"/>
      <c r="J10" s="17"/>
      <c r="K10" s="17"/>
      <c r="L10" s="17"/>
      <c r="M10" s="20"/>
      <c r="N10" s="246"/>
      <c r="O10" s="247"/>
      <c r="P10" s="21"/>
      <c r="Q10" s="22"/>
      <c r="R10" s="248"/>
      <c r="S10" s="249"/>
      <c r="T10" s="23"/>
      <c r="U10" s="24"/>
      <c r="V10" s="250"/>
      <c r="W10" s="251"/>
      <c r="X10" s="251"/>
      <c r="Y10" s="252"/>
      <c r="Z10" s="4"/>
      <c r="AA10" s="118" t="str">
        <f>'Error Check before Upload'!J11</f>
        <v/>
      </c>
    </row>
    <row r="11" spans="1:16265" s="25" customFormat="1" ht="14.4" x14ac:dyDescent="0.3">
      <c r="A11" s="37" t="str">
        <f t="shared" si="0"/>
        <v/>
      </c>
      <c r="B11" s="17"/>
      <c r="C11" s="390"/>
      <c r="D11" s="292"/>
      <c r="E11" s="244"/>
      <c r="F11" s="245"/>
      <c r="G11" s="18"/>
      <c r="H11" s="26"/>
      <c r="I11" s="19"/>
      <c r="J11" s="17"/>
      <c r="K11" s="17"/>
      <c r="L11" s="17"/>
      <c r="M11" s="20"/>
      <c r="N11" s="246"/>
      <c r="O11" s="247"/>
      <c r="P11" s="21"/>
      <c r="Q11" s="22"/>
      <c r="R11" s="248"/>
      <c r="S11" s="249"/>
      <c r="T11" s="23"/>
      <c r="U11" s="24"/>
      <c r="V11" s="250"/>
      <c r="W11" s="251"/>
      <c r="X11" s="251"/>
      <c r="Y11" s="252"/>
      <c r="Z11" s="4"/>
      <c r="AA11" s="118" t="str">
        <f>'Error Check before Upload'!J12</f>
        <v/>
      </c>
    </row>
    <row r="12" spans="1:16265" s="25" customFormat="1" ht="14.4" x14ac:dyDescent="0.3">
      <c r="A12" s="37" t="str">
        <f t="shared" si="0"/>
        <v/>
      </c>
      <c r="B12" s="17"/>
      <c r="C12" s="390"/>
      <c r="D12" s="292"/>
      <c r="E12" s="244"/>
      <c r="F12" s="245"/>
      <c r="G12" s="18"/>
      <c r="H12" s="26"/>
      <c r="I12" s="19"/>
      <c r="J12" s="17"/>
      <c r="K12" s="17"/>
      <c r="L12" s="17"/>
      <c r="M12" s="20"/>
      <c r="N12" s="246"/>
      <c r="O12" s="247"/>
      <c r="P12" s="21"/>
      <c r="Q12" s="22"/>
      <c r="R12" s="248"/>
      <c r="S12" s="249"/>
      <c r="T12" s="23"/>
      <c r="U12" s="24"/>
      <c r="V12" s="250"/>
      <c r="W12" s="251"/>
      <c r="X12" s="251"/>
      <c r="Y12" s="252"/>
      <c r="Z12" s="4"/>
      <c r="AA12" s="118" t="str">
        <f>'Error Check before Upload'!J13</f>
        <v/>
      </c>
    </row>
    <row r="13" spans="1:16265" s="25" customFormat="1" ht="14.4" x14ac:dyDescent="0.3">
      <c r="A13" s="37" t="str">
        <f t="shared" si="0"/>
        <v/>
      </c>
      <c r="B13" s="17"/>
      <c r="C13" s="390"/>
      <c r="D13" s="292"/>
      <c r="E13" s="244"/>
      <c r="F13" s="245"/>
      <c r="G13" s="18"/>
      <c r="H13" s="26"/>
      <c r="I13" s="19"/>
      <c r="J13" s="17"/>
      <c r="K13" s="17"/>
      <c r="L13" s="17"/>
      <c r="M13" s="20"/>
      <c r="N13" s="246"/>
      <c r="O13" s="247"/>
      <c r="P13" s="21"/>
      <c r="Q13" s="22"/>
      <c r="R13" s="248"/>
      <c r="S13" s="249"/>
      <c r="T13" s="23"/>
      <c r="U13" s="24"/>
      <c r="V13" s="250"/>
      <c r="W13" s="251"/>
      <c r="X13" s="251"/>
      <c r="Y13" s="252"/>
      <c r="Z13" s="4"/>
      <c r="AA13" s="118" t="str">
        <f>'Error Check before Upload'!J14</f>
        <v/>
      </c>
    </row>
    <row r="14" spans="1:16265" s="25" customFormat="1" ht="14.4" x14ac:dyDescent="0.3">
      <c r="A14" s="37" t="str">
        <f t="shared" si="0"/>
        <v/>
      </c>
      <c r="B14" s="17"/>
      <c r="C14" s="390"/>
      <c r="D14" s="292"/>
      <c r="E14" s="244"/>
      <c r="F14" s="245"/>
      <c r="G14" s="18"/>
      <c r="H14" s="26"/>
      <c r="I14" s="19"/>
      <c r="J14" s="17"/>
      <c r="K14" s="17"/>
      <c r="L14" s="17"/>
      <c r="M14" s="20"/>
      <c r="N14" s="246"/>
      <c r="O14" s="247"/>
      <c r="P14" s="21"/>
      <c r="Q14" s="22"/>
      <c r="R14" s="248"/>
      <c r="S14" s="249"/>
      <c r="T14" s="23"/>
      <c r="U14" s="24"/>
      <c r="V14" s="250"/>
      <c r="W14" s="251"/>
      <c r="X14" s="251"/>
      <c r="Y14" s="252"/>
      <c r="Z14" s="4"/>
      <c r="AA14" s="118" t="str">
        <f>'Error Check before Upload'!J15</f>
        <v/>
      </c>
    </row>
    <row r="15" spans="1:16265" s="25" customFormat="1" ht="14.4" x14ac:dyDescent="0.3">
      <c r="A15" s="37" t="str">
        <f t="shared" si="0"/>
        <v/>
      </c>
      <c r="B15" s="17"/>
      <c r="C15" s="390"/>
      <c r="D15" s="292"/>
      <c r="E15" s="244"/>
      <c r="F15" s="245"/>
      <c r="G15" s="18"/>
      <c r="H15" s="26"/>
      <c r="I15" s="19"/>
      <c r="J15" s="17"/>
      <c r="K15" s="17"/>
      <c r="L15" s="17"/>
      <c r="M15" s="20"/>
      <c r="N15" s="246"/>
      <c r="O15" s="247"/>
      <c r="P15" s="21"/>
      <c r="Q15" s="22"/>
      <c r="R15" s="248"/>
      <c r="S15" s="249"/>
      <c r="T15" s="23"/>
      <c r="U15" s="24"/>
      <c r="V15" s="250"/>
      <c r="W15" s="251"/>
      <c r="X15" s="251"/>
      <c r="Y15" s="252"/>
      <c r="Z15" s="4"/>
      <c r="AA15" s="118" t="str">
        <f>'Error Check before Upload'!J16</f>
        <v/>
      </c>
    </row>
    <row r="16" spans="1:16265" s="25" customFormat="1" ht="14.4" x14ac:dyDescent="0.3">
      <c r="A16" s="37" t="str">
        <f t="shared" si="0"/>
        <v/>
      </c>
      <c r="B16" s="17"/>
      <c r="C16" s="390"/>
      <c r="D16" s="292"/>
      <c r="E16" s="244"/>
      <c r="F16" s="245"/>
      <c r="G16" s="18"/>
      <c r="H16" s="26"/>
      <c r="I16" s="19"/>
      <c r="J16" s="17"/>
      <c r="K16" s="17"/>
      <c r="L16" s="17"/>
      <c r="M16" s="20"/>
      <c r="N16" s="246"/>
      <c r="O16" s="247"/>
      <c r="P16" s="21"/>
      <c r="Q16" s="22"/>
      <c r="R16" s="248"/>
      <c r="S16" s="249"/>
      <c r="T16" s="23"/>
      <c r="U16" s="24"/>
      <c r="V16" s="250"/>
      <c r="W16" s="251"/>
      <c r="X16" s="251"/>
      <c r="Y16" s="252"/>
      <c r="Z16" s="4"/>
      <c r="AA16" s="118" t="str">
        <f>'Error Check before Upload'!J17</f>
        <v/>
      </c>
    </row>
    <row r="17" spans="1:27" s="25" customFormat="1" ht="14.4" x14ac:dyDescent="0.3">
      <c r="A17" s="37" t="str">
        <f t="shared" si="0"/>
        <v/>
      </c>
      <c r="B17" s="17"/>
      <c r="C17" s="390"/>
      <c r="D17" s="292"/>
      <c r="E17" s="244"/>
      <c r="F17" s="245"/>
      <c r="G17" s="18"/>
      <c r="H17" s="26"/>
      <c r="I17" s="19"/>
      <c r="J17" s="17"/>
      <c r="K17" s="17"/>
      <c r="L17" s="17"/>
      <c r="M17" s="20"/>
      <c r="N17" s="246"/>
      <c r="O17" s="247"/>
      <c r="P17" s="21"/>
      <c r="Q17" s="22"/>
      <c r="R17" s="248"/>
      <c r="S17" s="249"/>
      <c r="T17" s="23"/>
      <c r="U17" s="24"/>
      <c r="V17" s="250"/>
      <c r="W17" s="251"/>
      <c r="X17" s="251"/>
      <c r="Y17" s="252"/>
      <c r="Z17" s="4"/>
      <c r="AA17" s="118" t="str">
        <f>'Error Check before Upload'!J18</f>
        <v/>
      </c>
    </row>
    <row r="18" spans="1:27" s="25" customFormat="1" ht="14.4" x14ac:dyDescent="0.3">
      <c r="A18" s="37" t="str">
        <f t="shared" si="0"/>
        <v/>
      </c>
      <c r="B18" s="17"/>
      <c r="C18" s="390"/>
      <c r="D18" s="292"/>
      <c r="E18" s="244"/>
      <c r="F18" s="245"/>
      <c r="G18" s="18"/>
      <c r="H18" s="26"/>
      <c r="I18" s="19"/>
      <c r="J18" s="17"/>
      <c r="K18" s="17"/>
      <c r="L18" s="17"/>
      <c r="M18" s="20"/>
      <c r="N18" s="246"/>
      <c r="O18" s="247"/>
      <c r="P18" s="21"/>
      <c r="Q18" s="22"/>
      <c r="R18" s="248"/>
      <c r="S18" s="249"/>
      <c r="T18" s="23"/>
      <c r="U18" s="24"/>
      <c r="V18" s="250"/>
      <c r="W18" s="251"/>
      <c r="X18" s="251"/>
      <c r="Y18" s="252"/>
      <c r="Z18" s="4"/>
      <c r="AA18" s="118" t="str">
        <f>'Error Check before Upload'!J19</f>
        <v/>
      </c>
    </row>
    <row r="19" spans="1:27" s="25" customFormat="1" ht="14.4" x14ac:dyDescent="0.3">
      <c r="A19" s="37" t="str">
        <f t="shared" si="0"/>
        <v/>
      </c>
      <c r="B19" s="17"/>
      <c r="C19" s="390"/>
      <c r="D19" s="292"/>
      <c r="E19" s="244"/>
      <c r="F19" s="245"/>
      <c r="G19" s="18"/>
      <c r="H19" s="26"/>
      <c r="I19" s="19"/>
      <c r="J19" s="17"/>
      <c r="K19" s="17"/>
      <c r="L19" s="17"/>
      <c r="M19" s="20"/>
      <c r="N19" s="246"/>
      <c r="O19" s="247"/>
      <c r="P19" s="21"/>
      <c r="Q19" s="22"/>
      <c r="R19" s="248"/>
      <c r="S19" s="249"/>
      <c r="T19" s="23"/>
      <c r="U19" s="24"/>
      <c r="V19" s="250"/>
      <c r="W19" s="251"/>
      <c r="X19" s="251"/>
      <c r="Y19" s="252"/>
      <c r="Z19" s="4"/>
      <c r="AA19" s="118" t="str">
        <f>'Error Check before Upload'!J20</f>
        <v/>
      </c>
    </row>
    <row r="20" spans="1:27" s="25" customFormat="1" ht="14.4" x14ac:dyDescent="0.3">
      <c r="A20" s="37" t="str">
        <f t="shared" si="0"/>
        <v/>
      </c>
      <c r="B20" s="17"/>
      <c r="C20" s="390"/>
      <c r="D20" s="292"/>
      <c r="E20" s="244"/>
      <c r="F20" s="245"/>
      <c r="G20" s="18"/>
      <c r="H20" s="26"/>
      <c r="I20" s="19"/>
      <c r="J20" s="17"/>
      <c r="K20" s="17"/>
      <c r="L20" s="17"/>
      <c r="M20" s="20"/>
      <c r="N20" s="246"/>
      <c r="O20" s="247"/>
      <c r="P20" s="21"/>
      <c r="Q20" s="22"/>
      <c r="R20" s="248"/>
      <c r="S20" s="249"/>
      <c r="T20" s="23"/>
      <c r="U20" s="24"/>
      <c r="V20" s="250"/>
      <c r="W20" s="251"/>
      <c r="X20" s="251"/>
      <c r="Y20" s="252"/>
      <c r="Z20" s="4"/>
      <c r="AA20" s="118" t="str">
        <f>'Error Check before Upload'!J21</f>
        <v/>
      </c>
    </row>
    <row r="21" spans="1:27" s="25" customFormat="1" ht="14.4" x14ac:dyDescent="0.3">
      <c r="A21" s="37" t="str">
        <f t="shared" si="0"/>
        <v/>
      </c>
      <c r="B21" s="17"/>
      <c r="C21" s="390"/>
      <c r="D21" s="292"/>
      <c r="E21" s="244"/>
      <c r="F21" s="245"/>
      <c r="G21" s="18"/>
      <c r="H21" s="26"/>
      <c r="I21" s="19"/>
      <c r="J21" s="17"/>
      <c r="K21" s="17"/>
      <c r="L21" s="17"/>
      <c r="M21" s="20"/>
      <c r="N21" s="246"/>
      <c r="O21" s="247"/>
      <c r="P21" s="21"/>
      <c r="Q21" s="22"/>
      <c r="R21" s="248"/>
      <c r="S21" s="249"/>
      <c r="T21" s="23"/>
      <c r="U21" s="24"/>
      <c r="V21" s="250"/>
      <c r="W21" s="251"/>
      <c r="X21" s="251"/>
      <c r="Y21" s="252"/>
      <c r="Z21" s="4"/>
      <c r="AA21" s="118" t="str">
        <f>'Error Check before Upload'!J22</f>
        <v/>
      </c>
    </row>
    <row r="22" spans="1:27" s="25" customFormat="1" ht="14.4" x14ac:dyDescent="0.3">
      <c r="A22" s="37" t="str">
        <f t="shared" si="0"/>
        <v/>
      </c>
      <c r="B22" s="17"/>
      <c r="C22" s="390"/>
      <c r="D22" s="292"/>
      <c r="E22" s="244"/>
      <c r="F22" s="245"/>
      <c r="G22" s="18"/>
      <c r="H22" s="26"/>
      <c r="I22" s="19"/>
      <c r="J22" s="17"/>
      <c r="K22" s="17"/>
      <c r="L22" s="17"/>
      <c r="M22" s="20"/>
      <c r="N22" s="246"/>
      <c r="O22" s="247"/>
      <c r="P22" s="21"/>
      <c r="Q22" s="22"/>
      <c r="R22" s="248"/>
      <c r="S22" s="249"/>
      <c r="T22" s="23"/>
      <c r="U22" s="24"/>
      <c r="V22" s="250"/>
      <c r="W22" s="251"/>
      <c r="X22" s="251"/>
      <c r="Y22" s="252"/>
      <c r="Z22" s="4"/>
      <c r="AA22" s="118" t="str">
        <f>'Error Check before Upload'!J23</f>
        <v/>
      </c>
    </row>
    <row r="23" spans="1:27" s="25" customFormat="1" ht="16.5" customHeight="1" x14ac:dyDescent="0.3">
      <c r="A23" s="37" t="str">
        <f t="shared" si="0"/>
        <v/>
      </c>
      <c r="B23" s="17"/>
      <c r="C23" s="390"/>
      <c r="D23" s="292"/>
      <c r="E23" s="244"/>
      <c r="F23" s="245"/>
      <c r="G23" s="18"/>
      <c r="H23" s="26"/>
      <c r="I23" s="19"/>
      <c r="J23" s="17"/>
      <c r="K23" s="17"/>
      <c r="L23" s="17"/>
      <c r="M23" s="20"/>
      <c r="N23" s="246"/>
      <c r="O23" s="247"/>
      <c r="P23" s="21"/>
      <c r="Q23" s="22"/>
      <c r="R23" s="248"/>
      <c r="S23" s="249"/>
      <c r="T23" s="23"/>
      <c r="U23" s="24"/>
      <c r="V23" s="250"/>
      <c r="W23" s="251"/>
      <c r="X23" s="251"/>
      <c r="Y23" s="252"/>
      <c r="Z23" s="4"/>
      <c r="AA23" s="118" t="str">
        <f>'Error Check before Upload'!J24</f>
        <v/>
      </c>
    </row>
    <row r="24" spans="1:27" s="25" customFormat="1" ht="16.5" customHeight="1" x14ac:dyDescent="0.3">
      <c r="A24" s="37" t="str">
        <f t="shared" si="0"/>
        <v/>
      </c>
      <c r="B24" s="17"/>
      <c r="C24" s="390"/>
      <c r="D24" s="292"/>
      <c r="E24" s="244"/>
      <c r="F24" s="245"/>
      <c r="G24" s="18"/>
      <c r="H24" s="26"/>
      <c r="I24" s="19"/>
      <c r="J24" s="17"/>
      <c r="K24" s="17"/>
      <c r="L24" s="17"/>
      <c r="M24" s="20"/>
      <c r="N24" s="246"/>
      <c r="O24" s="247"/>
      <c r="P24" s="21"/>
      <c r="Q24" s="22"/>
      <c r="R24" s="248"/>
      <c r="S24" s="249"/>
      <c r="T24" s="23"/>
      <c r="U24" s="24"/>
      <c r="V24" s="250"/>
      <c r="W24" s="251"/>
      <c r="X24" s="251"/>
      <c r="Y24" s="252"/>
      <c r="Z24" s="4"/>
      <c r="AA24" s="118" t="str">
        <f>'Error Check before Upload'!J25</f>
        <v/>
      </c>
    </row>
    <row r="25" spans="1:27" s="25" customFormat="1" ht="16.5" customHeight="1" x14ac:dyDescent="0.3">
      <c r="A25" s="37" t="str">
        <f t="shared" si="0"/>
        <v/>
      </c>
      <c r="B25" s="17"/>
      <c r="C25" s="390"/>
      <c r="D25" s="292"/>
      <c r="E25" s="244"/>
      <c r="F25" s="245"/>
      <c r="G25" s="18"/>
      <c r="H25" s="26"/>
      <c r="I25" s="19"/>
      <c r="J25" s="17"/>
      <c r="K25" s="17"/>
      <c r="L25" s="17"/>
      <c r="M25" s="20"/>
      <c r="N25" s="246"/>
      <c r="O25" s="247"/>
      <c r="P25" s="21"/>
      <c r="Q25" s="22"/>
      <c r="R25" s="248"/>
      <c r="S25" s="249"/>
      <c r="T25" s="23"/>
      <c r="U25" s="24"/>
      <c r="V25" s="250"/>
      <c r="W25" s="251"/>
      <c r="X25" s="251"/>
      <c r="Y25" s="252"/>
      <c r="Z25" s="4"/>
      <c r="AA25" s="118" t="str">
        <f>'Error Check before Upload'!J26</f>
        <v/>
      </c>
    </row>
    <row r="26" spans="1:27" s="25" customFormat="1" ht="16.5" customHeight="1" x14ac:dyDescent="0.3">
      <c r="A26" s="37" t="str">
        <f t="shared" si="0"/>
        <v/>
      </c>
      <c r="B26" s="17"/>
      <c r="C26" s="390"/>
      <c r="D26" s="292"/>
      <c r="E26" s="244"/>
      <c r="F26" s="245"/>
      <c r="G26" s="18"/>
      <c r="H26" s="26"/>
      <c r="I26" s="19"/>
      <c r="J26" s="17"/>
      <c r="K26" s="17"/>
      <c r="L26" s="17"/>
      <c r="M26" s="20"/>
      <c r="N26" s="246"/>
      <c r="O26" s="247"/>
      <c r="P26" s="21"/>
      <c r="Q26" s="22"/>
      <c r="R26" s="248"/>
      <c r="S26" s="249"/>
      <c r="T26" s="23"/>
      <c r="U26" s="24"/>
      <c r="V26" s="250"/>
      <c r="W26" s="251"/>
      <c r="X26" s="251"/>
      <c r="Y26" s="252"/>
      <c r="Z26" s="4"/>
      <c r="AA26" s="118" t="str">
        <f>'Error Check before Upload'!J27</f>
        <v/>
      </c>
    </row>
    <row r="27" spans="1:27" s="25" customFormat="1" ht="16.5" customHeight="1" x14ac:dyDescent="0.3">
      <c r="A27" s="37" t="str">
        <f t="shared" si="0"/>
        <v/>
      </c>
      <c r="B27" s="17"/>
      <c r="C27" s="390"/>
      <c r="D27" s="292"/>
      <c r="E27" s="244"/>
      <c r="F27" s="245"/>
      <c r="G27" s="18"/>
      <c r="H27" s="26"/>
      <c r="I27" s="19"/>
      <c r="J27" s="17"/>
      <c r="K27" s="17"/>
      <c r="L27" s="17"/>
      <c r="M27" s="20"/>
      <c r="N27" s="246"/>
      <c r="O27" s="247"/>
      <c r="P27" s="21"/>
      <c r="Q27" s="22"/>
      <c r="R27" s="248"/>
      <c r="S27" s="249"/>
      <c r="T27" s="23"/>
      <c r="U27" s="24"/>
      <c r="V27" s="250"/>
      <c r="W27" s="251"/>
      <c r="X27" s="251"/>
      <c r="Y27" s="252"/>
      <c r="Z27" s="4"/>
      <c r="AA27" s="118" t="str">
        <f>'Error Check before Upload'!J28</f>
        <v/>
      </c>
    </row>
    <row r="28" spans="1:27" s="25" customFormat="1" ht="15.75" customHeight="1" x14ac:dyDescent="0.3">
      <c r="A28" s="37" t="str">
        <f t="shared" si="0"/>
        <v/>
      </c>
      <c r="B28" s="17"/>
      <c r="C28" s="390"/>
      <c r="D28" s="292"/>
      <c r="E28" s="244"/>
      <c r="F28" s="245"/>
      <c r="G28" s="18"/>
      <c r="H28" s="26"/>
      <c r="I28" s="19"/>
      <c r="J28" s="17"/>
      <c r="K28" s="17"/>
      <c r="L28" s="17"/>
      <c r="M28" s="20"/>
      <c r="N28" s="246"/>
      <c r="O28" s="247"/>
      <c r="P28" s="21"/>
      <c r="Q28" s="22"/>
      <c r="R28" s="248"/>
      <c r="S28" s="249"/>
      <c r="T28" s="23"/>
      <c r="U28" s="24"/>
      <c r="V28" s="250"/>
      <c r="W28" s="251"/>
      <c r="X28" s="251"/>
      <c r="Y28" s="252"/>
      <c r="Z28" s="4"/>
      <c r="AA28" s="118" t="str">
        <f>'Error Check before Upload'!J29</f>
        <v/>
      </c>
    </row>
    <row r="29" spans="1:27" s="25" customFormat="1" ht="14.4" x14ac:dyDescent="0.3">
      <c r="A29" s="37" t="str">
        <f t="shared" si="0"/>
        <v/>
      </c>
      <c r="B29" s="17"/>
      <c r="C29" s="390"/>
      <c r="D29" s="292"/>
      <c r="E29" s="244"/>
      <c r="F29" s="245"/>
      <c r="G29" s="18"/>
      <c r="H29" s="26"/>
      <c r="I29" s="19"/>
      <c r="J29" s="17"/>
      <c r="K29" s="17"/>
      <c r="L29" s="17"/>
      <c r="M29" s="20"/>
      <c r="N29" s="246"/>
      <c r="O29" s="247"/>
      <c r="P29" s="21"/>
      <c r="Q29" s="22"/>
      <c r="R29" s="248"/>
      <c r="S29" s="249"/>
      <c r="T29" s="23"/>
      <c r="U29" s="24"/>
      <c r="V29" s="250"/>
      <c r="W29" s="251"/>
      <c r="X29" s="251"/>
      <c r="Y29" s="252"/>
      <c r="Z29" s="4"/>
      <c r="AA29" s="118" t="str">
        <f>'Error Check before Upload'!J30</f>
        <v/>
      </c>
    </row>
    <row r="30" spans="1:27" s="25" customFormat="1" ht="14.4" x14ac:dyDescent="0.3">
      <c r="A30" s="37" t="str">
        <f t="shared" si="0"/>
        <v/>
      </c>
      <c r="B30" s="17"/>
      <c r="C30" s="390"/>
      <c r="D30" s="292"/>
      <c r="E30" s="244"/>
      <c r="F30" s="245"/>
      <c r="G30" s="18"/>
      <c r="H30" s="26"/>
      <c r="I30" s="19"/>
      <c r="J30" s="17"/>
      <c r="K30" s="17"/>
      <c r="L30" s="17"/>
      <c r="M30" s="20"/>
      <c r="N30" s="246"/>
      <c r="O30" s="247"/>
      <c r="P30" s="21"/>
      <c r="Q30" s="22"/>
      <c r="R30" s="248"/>
      <c r="S30" s="249"/>
      <c r="T30" s="23"/>
      <c r="U30" s="24"/>
      <c r="V30" s="250"/>
      <c r="W30" s="251"/>
      <c r="X30" s="251"/>
      <c r="Y30" s="252"/>
      <c r="Z30" s="4"/>
      <c r="AA30" s="118" t="str">
        <f>'Error Check before Upload'!J31</f>
        <v/>
      </c>
    </row>
    <row r="31" spans="1:27" s="25" customFormat="1" ht="14.4" x14ac:dyDescent="0.3">
      <c r="A31" s="37" t="str">
        <f t="shared" si="0"/>
        <v/>
      </c>
      <c r="B31" s="17"/>
      <c r="C31" s="390"/>
      <c r="D31" s="292"/>
      <c r="E31" s="244"/>
      <c r="F31" s="245"/>
      <c r="G31" s="18"/>
      <c r="H31" s="26"/>
      <c r="I31" s="19"/>
      <c r="J31" s="17"/>
      <c r="K31" s="17"/>
      <c r="L31" s="17"/>
      <c r="M31" s="20"/>
      <c r="N31" s="246"/>
      <c r="O31" s="247"/>
      <c r="P31" s="21"/>
      <c r="Q31" s="22"/>
      <c r="R31" s="248"/>
      <c r="S31" s="249"/>
      <c r="T31" s="23"/>
      <c r="U31" s="24"/>
      <c r="V31" s="250"/>
      <c r="W31" s="251"/>
      <c r="X31" s="251"/>
      <c r="Y31" s="252"/>
      <c r="Z31" s="4"/>
      <c r="AA31" s="118" t="str">
        <f>'Error Check before Upload'!J32</f>
        <v/>
      </c>
    </row>
    <row r="32" spans="1:27" s="25" customFormat="1" ht="14.4" x14ac:dyDescent="0.3">
      <c r="A32" s="37" t="str">
        <f t="shared" si="0"/>
        <v/>
      </c>
      <c r="B32" s="17"/>
      <c r="C32" s="390"/>
      <c r="D32" s="292"/>
      <c r="E32" s="244"/>
      <c r="F32" s="245"/>
      <c r="G32" s="18"/>
      <c r="H32" s="26"/>
      <c r="I32" s="19"/>
      <c r="J32" s="17"/>
      <c r="K32" s="17"/>
      <c r="L32" s="17"/>
      <c r="M32" s="20"/>
      <c r="N32" s="246"/>
      <c r="O32" s="247"/>
      <c r="P32" s="21"/>
      <c r="Q32" s="22"/>
      <c r="R32" s="248"/>
      <c r="S32" s="249"/>
      <c r="T32" s="23"/>
      <c r="U32" s="24"/>
      <c r="V32" s="250"/>
      <c r="W32" s="251"/>
      <c r="X32" s="251"/>
      <c r="Y32" s="252"/>
      <c r="Z32" s="4"/>
      <c r="AA32" s="118" t="str">
        <f>'Error Check before Upload'!J33</f>
        <v/>
      </c>
    </row>
    <row r="33" spans="1:27" s="25" customFormat="1" ht="14.4" x14ac:dyDescent="0.3">
      <c r="A33" s="37" t="str">
        <f t="shared" si="0"/>
        <v/>
      </c>
      <c r="B33" s="17"/>
      <c r="C33" s="390"/>
      <c r="D33" s="292"/>
      <c r="E33" s="244"/>
      <c r="F33" s="245"/>
      <c r="G33" s="18"/>
      <c r="H33" s="26"/>
      <c r="I33" s="19"/>
      <c r="J33" s="17"/>
      <c r="K33" s="17"/>
      <c r="L33" s="17"/>
      <c r="M33" s="20"/>
      <c r="N33" s="246"/>
      <c r="O33" s="247"/>
      <c r="P33" s="21"/>
      <c r="Q33" s="22"/>
      <c r="R33" s="248"/>
      <c r="S33" s="249"/>
      <c r="T33" s="23"/>
      <c r="U33" s="24"/>
      <c r="V33" s="250"/>
      <c r="W33" s="251"/>
      <c r="X33" s="251"/>
      <c r="Y33" s="252"/>
      <c r="Z33" s="4"/>
      <c r="AA33" s="118" t="str">
        <f>'Error Check before Upload'!J34</f>
        <v/>
      </c>
    </row>
    <row r="34" spans="1:27" s="25" customFormat="1" ht="14.4" x14ac:dyDescent="0.3">
      <c r="A34" s="37" t="str">
        <f t="shared" si="0"/>
        <v/>
      </c>
      <c r="B34" s="17"/>
      <c r="C34" s="390"/>
      <c r="D34" s="292"/>
      <c r="E34" s="244"/>
      <c r="F34" s="245"/>
      <c r="G34" s="18"/>
      <c r="H34" s="26"/>
      <c r="I34" s="19"/>
      <c r="J34" s="17"/>
      <c r="K34" s="17"/>
      <c r="L34" s="17"/>
      <c r="M34" s="20"/>
      <c r="N34" s="246"/>
      <c r="O34" s="247"/>
      <c r="P34" s="21"/>
      <c r="Q34" s="22"/>
      <c r="R34" s="248"/>
      <c r="S34" s="249"/>
      <c r="T34" s="23"/>
      <c r="U34" s="24"/>
      <c r="V34" s="250"/>
      <c r="W34" s="251"/>
      <c r="X34" s="251"/>
      <c r="Y34" s="252"/>
      <c r="Z34" s="4"/>
      <c r="AA34" s="118" t="str">
        <f>'Error Check before Upload'!J35</f>
        <v/>
      </c>
    </row>
    <row r="35" spans="1:27" s="25" customFormat="1" ht="14.4" x14ac:dyDescent="0.3">
      <c r="A35" s="37" t="str">
        <f t="shared" si="0"/>
        <v/>
      </c>
      <c r="B35" s="17"/>
      <c r="C35" s="390"/>
      <c r="D35" s="292"/>
      <c r="E35" s="244"/>
      <c r="F35" s="245"/>
      <c r="G35" s="18"/>
      <c r="H35" s="26"/>
      <c r="I35" s="19"/>
      <c r="J35" s="17"/>
      <c r="K35" s="17"/>
      <c r="L35" s="17"/>
      <c r="M35" s="20"/>
      <c r="N35" s="246"/>
      <c r="O35" s="247"/>
      <c r="P35" s="21"/>
      <c r="Q35" s="22"/>
      <c r="R35" s="248"/>
      <c r="S35" s="249"/>
      <c r="T35" s="23"/>
      <c r="U35" s="24"/>
      <c r="V35" s="250"/>
      <c r="W35" s="251"/>
      <c r="X35" s="251"/>
      <c r="Y35" s="252"/>
      <c r="Z35" s="4"/>
      <c r="AA35" s="118" t="str">
        <f>'Error Check before Upload'!J36</f>
        <v/>
      </c>
    </row>
    <row r="36" spans="1:27" s="25" customFormat="1" ht="14.4" x14ac:dyDescent="0.3">
      <c r="A36" s="37" t="str">
        <f t="shared" si="0"/>
        <v/>
      </c>
      <c r="B36" s="17"/>
      <c r="C36" s="390"/>
      <c r="D36" s="292"/>
      <c r="E36" s="244"/>
      <c r="F36" s="245"/>
      <c r="G36" s="18"/>
      <c r="H36" s="26"/>
      <c r="I36" s="19"/>
      <c r="J36" s="17"/>
      <c r="K36" s="17"/>
      <c r="L36" s="17"/>
      <c r="M36" s="20"/>
      <c r="N36" s="246"/>
      <c r="O36" s="247"/>
      <c r="P36" s="21"/>
      <c r="Q36" s="22"/>
      <c r="R36" s="248"/>
      <c r="S36" s="249"/>
      <c r="T36" s="23"/>
      <c r="U36" s="24"/>
      <c r="V36" s="250"/>
      <c r="W36" s="251"/>
      <c r="X36" s="251"/>
      <c r="Y36" s="252"/>
      <c r="Z36" s="4"/>
      <c r="AA36" s="118" t="str">
        <f>'Error Check before Upload'!J37</f>
        <v/>
      </c>
    </row>
    <row r="37" spans="1:27" s="25" customFormat="1" ht="14.4" x14ac:dyDescent="0.3">
      <c r="A37" s="37" t="str">
        <f t="shared" si="0"/>
        <v/>
      </c>
      <c r="B37" s="17"/>
      <c r="C37" s="390"/>
      <c r="D37" s="292"/>
      <c r="E37" s="244"/>
      <c r="F37" s="245"/>
      <c r="G37" s="18"/>
      <c r="H37" s="26"/>
      <c r="I37" s="19"/>
      <c r="J37" s="17"/>
      <c r="K37" s="17"/>
      <c r="L37" s="17"/>
      <c r="M37" s="20"/>
      <c r="N37" s="246"/>
      <c r="O37" s="247"/>
      <c r="P37" s="21"/>
      <c r="Q37" s="22"/>
      <c r="R37" s="248"/>
      <c r="S37" s="249"/>
      <c r="T37" s="23"/>
      <c r="U37" s="24"/>
      <c r="V37" s="250"/>
      <c r="W37" s="251"/>
      <c r="X37" s="251"/>
      <c r="Y37" s="252"/>
      <c r="Z37" s="4"/>
      <c r="AA37" s="118" t="str">
        <f>'Error Check before Upload'!J38</f>
        <v/>
      </c>
    </row>
    <row r="38" spans="1:27" s="25" customFormat="1" ht="14.4" x14ac:dyDescent="0.3">
      <c r="A38" s="37" t="str">
        <f t="shared" si="0"/>
        <v/>
      </c>
      <c r="B38" s="17"/>
      <c r="C38" s="390"/>
      <c r="D38" s="292"/>
      <c r="E38" s="244"/>
      <c r="F38" s="245"/>
      <c r="G38" s="18"/>
      <c r="H38" s="26"/>
      <c r="I38" s="19"/>
      <c r="J38" s="17"/>
      <c r="K38" s="17"/>
      <c r="L38" s="17"/>
      <c r="M38" s="20"/>
      <c r="N38" s="246"/>
      <c r="O38" s="247"/>
      <c r="P38" s="21"/>
      <c r="Q38" s="22"/>
      <c r="R38" s="248"/>
      <c r="S38" s="249"/>
      <c r="T38" s="23"/>
      <c r="U38" s="24"/>
      <c r="V38" s="250"/>
      <c r="W38" s="251"/>
      <c r="X38" s="251"/>
      <c r="Y38" s="252"/>
      <c r="Z38" s="4"/>
      <c r="AA38" s="118" t="str">
        <f>'Error Check before Upload'!J39</f>
        <v/>
      </c>
    </row>
    <row r="39" spans="1:27" s="25" customFormat="1" ht="14.4" x14ac:dyDescent="0.3">
      <c r="A39" s="37" t="str">
        <f t="shared" si="0"/>
        <v/>
      </c>
      <c r="B39" s="17"/>
      <c r="C39" s="390"/>
      <c r="D39" s="292"/>
      <c r="E39" s="244"/>
      <c r="F39" s="245"/>
      <c r="G39" s="18"/>
      <c r="H39" s="26"/>
      <c r="I39" s="19"/>
      <c r="J39" s="17"/>
      <c r="K39" s="17"/>
      <c r="L39" s="17"/>
      <c r="M39" s="20"/>
      <c r="N39" s="246"/>
      <c r="O39" s="247"/>
      <c r="P39" s="21"/>
      <c r="Q39" s="22"/>
      <c r="R39" s="248"/>
      <c r="S39" s="249"/>
      <c r="T39" s="23"/>
      <c r="U39" s="24"/>
      <c r="V39" s="250"/>
      <c r="W39" s="251"/>
      <c r="X39" s="251"/>
      <c r="Y39" s="252"/>
      <c r="Z39" s="4"/>
      <c r="AA39" s="118" t="str">
        <f>'Error Check before Upload'!J40</f>
        <v/>
      </c>
    </row>
    <row r="40" spans="1:27" s="25" customFormat="1" ht="14.4" x14ac:dyDescent="0.3">
      <c r="A40" s="37" t="str">
        <f t="shared" si="0"/>
        <v/>
      </c>
      <c r="B40" s="17"/>
      <c r="C40" s="390"/>
      <c r="D40" s="292"/>
      <c r="E40" s="244"/>
      <c r="F40" s="245"/>
      <c r="G40" s="18"/>
      <c r="H40" s="26"/>
      <c r="I40" s="19"/>
      <c r="J40" s="17"/>
      <c r="K40" s="17"/>
      <c r="L40" s="17"/>
      <c r="M40" s="20"/>
      <c r="N40" s="246"/>
      <c r="O40" s="247"/>
      <c r="P40" s="21"/>
      <c r="Q40" s="22"/>
      <c r="R40" s="248"/>
      <c r="S40" s="249"/>
      <c r="T40" s="23"/>
      <c r="U40" s="24"/>
      <c r="V40" s="250"/>
      <c r="W40" s="251"/>
      <c r="X40" s="251"/>
      <c r="Y40" s="252"/>
      <c r="Z40" s="4"/>
      <c r="AA40" s="118" t="str">
        <f>'Error Check before Upload'!J41</f>
        <v/>
      </c>
    </row>
    <row r="41" spans="1:27" s="25" customFormat="1" ht="14.4" x14ac:dyDescent="0.3">
      <c r="A41" s="37" t="str">
        <f t="shared" si="0"/>
        <v/>
      </c>
      <c r="B41" s="17"/>
      <c r="C41" s="390"/>
      <c r="D41" s="292"/>
      <c r="E41" s="244"/>
      <c r="F41" s="245"/>
      <c r="G41" s="18"/>
      <c r="H41" s="26"/>
      <c r="I41" s="19"/>
      <c r="J41" s="17"/>
      <c r="K41" s="17"/>
      <c r="L41" s="17"/>
      <c r="M41" s="20"/>
      <c r="N41" s="246"/>
      <c r="O41" s="247"/>
      <c r="P41" s="21"/>
      <c r="Q41" s="22"/>
      <c r="R41" s="248"/>
      <c r="S41" s="249"/>
      <c r="T41" s="23"/>
      <c r="U41" s="24"/>
      <c r="V41" s="250"/>
      <c r="W41" s="251"/>
      <c r="X41" s="251"/>
      <c r="Y41" s="252"/>
      <c r="Z41" s="4"/>
      <c r="AA41" s="118" t="str">
        <f>'Error Check before Upload'!J42</f>
        <v/>
      </c>
    </row>
    <row r="42" spans="1:27" s="25" customFormat="1" ht="14.4" x14ac:dyDescent="0.3">
      <c r="A42" s="37" t="str">
        <f t="shared" si="0"/>
        <v/>
      </c>
      <c r="B42" s="17"/>
      <c r="C42" s="390"/>
      <c r="D42" s="292"/>
      <c r="E42" s="244"/>
      <c r="F42" s="245"/>
      <c r="G42" s="18"/>
      <c r="H42" s="26"/>
      <c r="I42" s="19"/>
      <c r="J42" s="17"/>
      <c r="K42" s="17"/>
      <c r="L42" s="17"/>
      <c r="M42" s="20"/>
      <c r="N42" s="246"/>
      <c r="O42" s="247"/>
      <c r="P42" s="21"/>
      <c r="Q42" s="22"/>
      <c r="R42" s="248"/>
      <c r="S42" s="249"/>
      <c r="T42" s="23"/>
      <c r="U42" s="24"/>
      <c r="V42" s="250"/>
      <c r="W42" s="251"/>
      <c r="X42" s="251"/>
      <c r="Y42" s="252"/>
      <c r="Z42" s="4"/>
      <c r="AA42" s="118" t="str">
        <f>'Error Check before Upload'!J43</f>
        <v/>
      </c>
    </row>
    <row r="43" spans="1:27" s="25" customFormat="1" ht="14.4" x14ac:dyDescent="0.3">
      <c r="A43" s="37" t="str">
        <f t="shared" si="0"/>
        <v/>
      </c>
      <c r="B43" s="17"/>
      <c r="C43" s="390"/>
      <c r="D43" s="292"/>
      <c r="E43" s="244"/>
      <c r="F43" s="245"/>
      <c r="G43" s="18"/>
      <c r="H43" s="26"/>
      <c r="I43" s="19"/>
      <c r="J43" s="17"/>
      <c r="K43" s="17"/>
      <c r="L43" s="17"/>
      <c r="M43" s="20"/>
      <c r="N43" s="246"/>
      <c r="O43" s="247"/>
      <c r="P43" s="21"/>
      <c r="Q43" s="22"/>
      <c r="R43" s="248"/>
      <c r="S43" s="249"/>
      <c r="T43" s="23"/>
      <c r="U43" s="24"/>
      <c r="V43" s="250"/>
      <c r="W43" s="251"/>
      <c r="X43" s="251"/>
      <c r="Y43" s="252"/>
      <c r="Z43" s="4"/>
      <c r="AA43" s="118" t="str">
        <f>'Error Check before Upload'!J44</f>
        <v/>
      </c>
    </row>
    <row r="44" spans="1:27" s="25" customFormat="1" ht="14.4" x14ac:dyDescent="0.3">
      <c r="A44" s="37" t="str">
        <f t="shared" si="0"/>
        <v/>
      </c>
      <c r="B44" s="17"/>
      <c r="C44" s="390"/>
      <c r="D44" s="292"/>
      <c r="E44" s="244"/>
      <c r="F44" s="245"/>
      <c r="G44" s="18"/>
      <c r="H44" s="26"/>
      <c r="I44" s="19"/>
      <c r="J44" s="17"/>
      <c r="K44" s="17"/>
      <c r="L44" s="17"/>
      <c r="M44" s="20"/>
      <c r="N44" s="246"/>
      <c r="O44" s="247"/>
      <c r="P44" s="21"/>
      <c r="Q44" s="22"/>
      <c r="R44" s="248"/>
      <c r="S44" s="249"/>
      <c r="T44" s="23"/>
      <c r="U44" s="24"/>
      <c r="V44" s="250"/>
      <c r="W44" s="251"/>
      <c r="X44" s="251"/>
      <c r="Y44" s="252"/>
      <c r="Z44" s="4"/>
      <c r="AA44" s="118" t="str">
        <f>'Error Check before Upload'!J45</f>
        <v/>
      </c>
    </row>
    <row r="45" spans="1:27" s="25" customFormat="1" ht="14.4" x14ac:dyDescent="0.3">
      <c r="A45" s="37" t="str">
        <f t="shared" si="0"/>
        <v/>
      </c>
      <c r="B45" s="17"/>
      <c r="C45" s="390"/>
      <c r="D45" s="292"/>
      <c r="E45" s="244"/>
      <c r="F45" s="245"/>
      <c r="G45" s="18"/>
      <c r="H45" s="26"/>
      <c r="I45" s="19"/>
      <c r="J45" s="17"/>
      <c r="K45" s="17"/>
      <c r="L45" s="17"/>
      <c r="M45" s="20"/>
      <c r="N45" s="246"/>
      <c r="O45" s="247"/>
      <c r="P45" s="21"/>
      <c r="Q45" s="22"/>
      <c r="R45" s="248"/>
      <c r="S45" s="249"/>
      <c r="T45" s="23"/>
      <c r="U45" s="24"/>
      <c r="V45" s="250"/>
      <c r="W45" s="251"/>
      <c r="X45" s="251"/>
      <c r="Y45" s="252"/>
      <c r="Z45" s="4"/>
      <c r="AA45" s="118" t="str">
        <f>'Error Check before Upload'!J46</f>
        <v/>
      </c>
    </row>
    <row r="46" spans="1:27" s="25" customFormat="1" ht="14.4" x14ac:dyDescent="0.3">
      <c r="A46" s="37" t="str">
        <f t="shared" si="0"/>
        <v/>
      </c>
      <c r="B46" s="17"/>
      <c r="C46" s="390"/>
      <c r="D46" s="292"/>
      <c r="E46" s="244"/>
      <c r="F46" s="245"/>
      <c r="G46" s="18"/>
      <c r="H46" s="26"/>
      <c r="I46" s="19"/>
      <c r="J46" s="17"/>
      <c r="K46" s="17"/>
      <c r="L46" s="17"/>
      <c r="M46" s="20"/>
      <c r="N46" s="246"/>
      <c r="O46" s="247"/>
      <c r="P46" s="21"/>
      <c r="Q46" s="22"/>
      <c r="R46" s="248"/>
      <c r="S46" s="249"/>
      <c r="T46" s="23"/>
      <c r="U46" s="24"/>
      <c r="V46" s="250"/>
      <c r="W46" s="251"/>
      <c r="X46" s="251"/>
      <c r="Y46" s="252"/>
      <c r="Z46" s="4"/>
      <c r="AA46" s="118" t="str">
        <f>'Error Check before Upload'!J47</f>
        <v/>
      </c>
    </row>
    <row r="47" spans="1:27" s="25" customFormat="1" ht="14.4" x14ac:dyDescent="0.3">
      <c r="A47" s="37" t="str">
        <f t="shared" si="0"/>
        <v/>
      </c>
      <c r="B47" s="17"/>
      <c r="C47" s="390"/>
      <c r="D47" s="292"/>
      <c r="E47" s="244"/>
      <c r="F47" s="245"/>
      <c r="G47" s="18"/>
      <c r="H47" s="26"/>
      <c r="I47" s="19"/>
      <c r="J47" s="17"/>
      <c r="K47" s="17"/>
      <c r="L47" s="17"/>
      <c r="M47" s="20"/>
      <c r="N47" s="246"/>
      <c r="O47" s="247"/>
      <c r="P47" s="21"/>
      <c r="Q47" s="22"/>
      <c r="R47" s="248"/>
      <c r="S47" s="249"/>
      <c r="T47" s="23"/>
      <c r="U47" s="24"/>
      <c r="V47" s="250"/>
      <c r="W47" s="251"/>
      <c r="X47" s="251"/>
      <c r="Y47" s="252"/>
      <c r="Z47" s="4"/>
      <c r="AA47" s="118" t="str">
        <f>'Error Check before Upload'!J48</f>
        <v/>
      </c>
    </row>
    <row r="48" spans="1:27" s="25" customFormat="1" ht="14.4" x14ac:dyDescent="0.3">
      <c r="A48" s="37" t="str">
        <f t="shared" si="0"/>
        <v/>
      </c>
      <c r="B48" s="17"/>
      <c r="C48" s="390"/>
      <c r="D48" s="292"/>
      <c r="E48" s="244"/>
      <c r="F48" s="245"/>
      <c r="G48" s="18"/>
      <c r="H48" s="26"/>
      <c r="I48" s="19"/>
      <c r="J48" s="17"/>
      <c r="K48" s="17"/>
      <c r="L48" s="17"/>
      <c r="M48" s="20"/>
      <c r="N48" s="246"/>
      <c r="O48" s="247"/>
      <c r="P48" s="21"/>
      <c r="Q48" s="22"/>
      <c r="R48" s="248"/>
      <c r="S48" s="249"/>
      <c r="T48" s="23"/>
      <c r="U48" s="24"/>
      <c r="V48" s="250"/>
      <c r="W48" s="251"/>
      <c r="X48" s="251"/>
      <c r="Y48" s="252"/>
      <c r="Z48" s="4"/>
      <c r="AA48" s="118" t="str">
        <f>'Error Check before Upload'!J49</f>
        <v/>
      </c>
    </row>
    <row r="49" spans="1:27" s="25" customFormat="1" ht="14.4" x14ac:dyDescent="0.3">
      <c r="A49" s="37" t="str">
        <f t="shared" si="0"/>
        <v/>
      </c>
      <c r="B49" s="17"/>
      <c r="C49" s="390"/>
      <c r="D49" s="292"/>
      <c r="E49" s="244"/>
      <c r="F49" s="245"/>
      <c r="G49" s="18"/>
      <c r="H49" s="26"/>
      <c r="I49" s="19"/>
      <c r="J49" s="17"/>
      <c r="K49" s="17"/>
      <c r="L49" s="17"/>
      <c r="M49" s="20"/>
      <c r="N49" s="246"/>
      <c r="O49" s="247"/>
      <c r="P49" s="21"/>
      <c r="Q49" s="22"/>
      <c r="R49" s="248"/>
      <c r="S49" s="249"/>
      <c r="T49" s="23"/>
      <c r="U49" s="24"/>
      <c r="V49" s="250"/>
      <c r="W49" s="251"/>
      <c r="X49" s="251"/>
      <c r="Y49" s="252"/>
      <c r="Z49" s="4"/>
      <c r="AA49" s="118" t="str">
        <f>'Error Check before Upload'!J50</f>
        <v/>
      </c>
    </row>
    <row r="50" spans="1:27" s="25" customFormat="1" ht="14.4" x14ac:dyDescent="0.3">
      <c r="A50" s="37" t="str">
        <f t="shared" si="0"/>
        <v/>
      </c>
      <c r="B50" s="17"/>
      <c r="C50" s="390"/>
      <c r="D50" s="292"/>
      <c r="E50" s="244"/>
      <c r="F50" s="245"/>
      <c r="G50" s="18"/>
      <c r="H50" s="26"/>
      <c r="I50" s="19"/>
      <c r="J50" s="17"/>
      <c r="K50" s="17"/>
      <c r="L50" s="17"/>
      <c r="M50" s="20"/>
      <c r="N50" s="246"/>
      <c r="O50" s="247"/>
      <c r="P50" s="21"/>
      <c r="Q50" s="22"/>
      <c r="R50" s="248"/>
      <c r="S50" s="249"/>
      <c r="T50" s="23"/>
      <c r="U50" s="24"/>
      <c r="V50" s="250"/>
      <c r="W50" s="251"/>
      <c r="X50" s="251"/>
      <c r="Y50" s="252"/>
      <c r="Z50" s="4"/>
      <c r="AA50" s="118" t="str">
        <f>'Error Check before Upload'!J51</f>
        <v/>
      </c>
    </row>
    <row r="51" spans="1:27" s="25" customFormat="1" ht="14.4" x14ac:dyDescent="0.3">
      <c r="A51" s="37" t="str">
        <f t="shared" si="0"/>
        <v/>
      </c>
      <c r="B51" s="17"/>
      <c r="C51" s="390"/>
      <c r="D51" s="292"/>
      <c r="E51" s="244"/>
      <c r="F51" s="245"/>
      <c r="G51" s="18"/>
      <c r="H51" s="26"/>
      <c r="I51" s="19"/>
      <c r="J51" s="17"/>
      <c r="K51" s="17"/>
      <c r="L51" s="17"/>
      <c r="M51" s="20"/>
      <c r="N51" s="246"/>
      <c r="O51" s="247"/>
      <c r="P51" s="21"/>
      <c r="Q51" s="22"/>
      <c r="R51" s="248"/>
      <c r="S51" s="249"/>
      <c r="T51" s="23"/>
      <c r="U51" s="24"/>
      <c r="V51" s="250"/>
      <c r="W51" s="251"/>
      <c r="X51" s="251"/>
      <c r="Y51" s="252"/>
      <c r="Z51" s="4"/>
      <c r="AA51" s="118" t="str">
        <f>'Error Check before Upload'!J52</f>
        <v/>
      </c>
    </row>
    <row r="52" spans="1:27" s="25" customFormat="1" ht="14.4" x14ac:dyDescent="0.3">
      <c r="A52" s="37" t="str">
        <f t="shared" si="0"/>
        <v/>
      </c>
      <c r="B52" s="17"/>
      <c r="C52" s="390"/>
      <c r="D52" s="292"/>
      <c r="E52" s="244"/>
      <c r="F52" s="245"/>
      <c r="G52" s="18"/>
      <c r="H52" s="26"/>
      <c r="I52" s="19"/>
      <c r="J52" s="17"/>
      <c r="K52" s="17"/>
      <c r="L52" s="17"/>
      <c r="M52" s="20"/>
      <c r="N52" s="246"/>
      <c r="O52" s="247"/>
      <c r="P52" s="21"/>
      <c r="Q52" s="22"/>
      <c r="R52" s="248"/>
      <c r="S52" s="249"/>
      <c r="T52" s="23"/>
      <c r="U52" s="24"/>
      <c r="V52" s="250"/>
      <c r="W52" s="251"/>
      <c r="X52" s="251"/>
      <c r="Y52" s="252"/>
      <c r="Z52" s="4"/>
      <c r="AA52" s="118" t="str">
        <f>'Error Check before Upload'!J53</f>
        <v/>
      </c>
    </row>
    <row r="53" spans="1:27" s="25" customFormat="1" ht="14.4" x14ac:dyDescent="0.3">
      <c r="A53" s="37" t="str">
        <f t="shared" si="0"/>
        <v/>
      </c>
      <c r="B53" s="17"/>
      <c r="C53" s="390"/>
      <c r="D53" s="292"/>
      <c r="E53" s="244"/>
      <c r="F53" s="245"/>
      <c r="G53" s="18"/>
      <c r="H53" s="26"/>
      <c r="I53" s="19"/>
      <c r="J53" s="17"/>
      <c r="K53" s="17"/>
      <c r="L53" s="17"/>
      <c r="M53" s="20"/>
      <c r="N53" s="246"/>
      <c r="O53" s="247"/>
      <c r="P53" s="21"/>
      <c r="Q53" s="22"/>
      <c r="R53" s="248"/>
      <c r="S53" s="249"/>
      <c r="T53" s="23"/>
      <c r="U53" s="24"/>
      <c r="V53" s="250"/>
      <c r="W53" s="251"/>
      <c r="X53" s="251"/>
      <c r="Y53" s="252"/>
      <c r="Z53" s="4"/>
      <c r="AA53" s="118" t="str">
        <f>'Error Check before Upload'!J54</f>
        <v/>
      </c>
    </row>
    <row r="54" spans="1:27" s="25" customFormat="1" ht="14.4" x14ac:dyDescent="0.3">
      <c r="A54" s="37" t="str">
        <f t="shared" si="0"/>
        <v/>
      </c>
      <c r="B54" s="17"/>
      <c r="C54" s="390"/>
      <c r="D54" s="292"/>
      <c r="E54" s="244"/>
      <c r="F54" s="245"/>
      <c r="G54" s="18"/>
      <c r="H54" s="26"/>
      <c r="I54" s="19"/>
      <c r="J54" s="17"/>
      <c r="K54" s="17"/>
      <c r="L54" s="17"/>
      <c r="M54" s="20"/>
      <c r="N54" s="246"/>
      <c r="O54" s="247"/>
      <c r="P54" s="21"/>
      <c r="Q54" s="22"/>
      <c r="R54" s="248"/>
      <c r="S54" s="249"/>
      <c r="T54" s="23"/>
      <c r="U54" s="24"/>
      <c r="V54" s="250"/>
      <c r="W54" s="251"/>
      <c r="X54" s="251"/>
      <c r="Y54" s="252"/>
      <c r="Z54" s="4"/>
      <c r="AA54" s="118" t="str">
        <f>'Error Check before Upload'!J55</f>
        <v/>
      </c>
    </row>
    <row r="55" spans="1:27" s="25" customFormat="1" ht="14.4" x14ac:dyDescent="0.3">
      <c r="A55" s="37" t="str">
        <f t="shared" si="0"/>
        <v/>
      </c>
      <c r="B55" s="17"/>
      <c r="C55" s="390"/>
      <c r="D55" s="292"/>
      <c r="E55" s="244"/>
      <c r="F55" s="245"/>
      <c r="G55" s="18"/>
      <c r="H55" s="26"/>
      <c r="I55" s="19"/>
      <c r="J55" s="17"/>
      <c r="K55" s="17"/>
      <c r="L55" s="17"/>
      <c r="M55" s="20"/>
      <c r="N55" s="246"/>
      <c r="O55" s="247"/>
      <c r="P55" s="21"/>
      <c r="Q55" s="22"/>
      <c r="R55" s="248"/>
      <c r="S55" s="249"/>
      <c r="T55" s="23"/>
      <c r="U55" s="24"/>
      <c r="V55" s="250"/>
      <c r="W55" s="251"/>
      <c r="X55" s="251"/>
      <c r="Y55" s="252"/>
      <c r="Z55" s="4"/>
      <c r="AA55" s="118" t="str">
        <f>'Error Check before Upload'!J56</f>
        <v/>
      </c>
    </row>
    <row r="56" spans="1:27" s="25" customFormat="1" ht="14.4" x14ac:dyDescent="0.3">
      <c r="A56" s="37" t="str">
        <f t="shared" si="0"/>
        <v/>
      </c>
      <c r="B56" s="17"/>
      <c r="C56" s="390"/>
      <c r="D56" s="292"/>
      <c r="E56" s="244"/>
      <c r="F56" s="245"/>
      <c r="G56" s="18"/>
      <c r="H56" s="26"/>
      <c r="I56" s="19"/>
      <c r="J56" s="17"/>
      <c r="K56" s="17"/>
      <c r="L56" s="17"/>
      <c r="M56" s="20"/>
      <c r="N56" s="246"/>
      <c r="O56" s="247"/>
      <c r="P56" s="21"/>
      <c r="Q56" s="22"/>
      <c r="R56" s="248"/>
      <c r="S56" s="249"/>
      <c r="T56" s="23"/>
      <c r="U56" s="24"/>
      <c r="V56" s="250"/>
      <c r="W56" s="251"/>
      <c r="X56" s="251"/>
      <c r="Y56" s="252"/>
      <c r="Z56" s="4"/>
      <c r="AA56" s="118" t="str">
        <f>'Error Check before Upload'!J57</f>
        <v/>
      </c>
    </row>
    <row r="57" spans="1:27" s="25" customFormat="1" ht="14.4" x14ac:dyDescent="0.3">
      <c r="A57" s="37" t="str">
        <f t="shared" si="0"/>
        <v/>
      </c>
      <c r="B57" s="17"/>
      <c r="C57" s="390"/>
      <c r="D57" s="292"/>
      <c r="E57" s="244"/>
      <c r="F57" s="245"/>
      <c r="G57" s="18"/>
      <c r="H57" s="26"/>
      <c r="I57" s="19"/>
      <c r="J57" s="17"/>
      <c r="K57" s="17"/>
      <c r="L57" s="17"/>
      <c r="M57" s="20"/>
      <c r="N57" s="246"/>
      <c r="O57" s="247"/>
      <c r="P57" s="21"/>
      <c r="Q57" s="22"/>
      <c r="R57" s="248"/>
      <c r="S57" s="249"/>
      <c r="T57" s="23"/>
      <c r="U57" s="24"/>
      <c r="V57" s="250"/>
      <c r="W57" s="251"/>
      <c r="X57" s="251"/>
      <c r="Y57" s="252"/>
      <c r="Z57" s="4"/>
      <c r="AA57" s="118" t="str">
        <f>'Error Check before Upload'!J58</f>
        <v/>
      </c>
    </row>
    <row r="58" spans="1:27" s="25" customFormat="1" ht="14.4" x14ac:dyDescent="0.3">
      <c r="A58" s="37" t="str">
        <f t="shared" si="0"/>
        <v/>
      </c>
      <c r="B58" s="17"/>
      <c r="C58" s="390"/>
      <c r="D58" s="292"/>
      <c r="E58" s="244"/>
      <c r="F58" s="245"/>
      <c r="G58" s="18"/>
      <c r="H58" s="26"/>
      <c r="I58" s="19"/>
      <c r="J58" s="17"/>
      <c r="K58" s="17"/>
      <c r="L58" s="17"/>
      <c r="M58" s="20"/>
      <c r="N58" s="246"/>
      <c r="O58" s="247"/>
      <c r="P58" s="21"/>
      <c r="Q58" s="22"/>
      <c r="R58" s="248"/>
      <c r="S58" s="249"/>
      <c r="T58" s="23"/>
      <c r="U58" s="24"/>
      <c r="V58" s="250"/>
      <c r="W58" s="251"/>
      <c r="X58" s="251"/>
      <c r="Y58" s="252"/>
      <c r="Z58" s="4"/>
      <c r="AA58" s="118" t="str">
        <f>'Error Check before Upload'!J59</f>
        <v/>
      </c>
    </row>
    <row r="59" spans="1:27" s="25" customFormat="1" ht="14.4" x14ac:dyDescent="0.3">
      <c r="A59" s="37" t="str">
        <f t="shared" si="0"/>
        <v/>
      </c>
      <c r="B59" s="17"/>
      <c r="C59" s="390"/>
      <c r="D59" s="292"/>
      <c r="E59" s="244"/>
      <c r="F59" s="245"/>
      <c r="G59" s="18"/>
      <c r="H59" s="26"/>
      <c r="I59" s="19"/>
      <c r="J59" s="17"/>
      <c r="K59" s="17"/>
      <c r="L59" s="17"/>
      <c r="M59" s="20"/>
      <c r="N59" s="246"/>
      <c r="O59" s="247"/>
      <c r="P59" s="21"/>
      <c r="Q59" s="22"/>
      <c r="R59" s="248"/>
      <c r="S59" s="249"/>
      <c r="T59" s="23"/>
      <c r="U59" s="24"/>
      <c r="V59" s="250"/>
      <c r="W59" s="251"/>
      <c r="X59" s="251"/>
      <c r="Y59" s="252"/>
      <c r="Z59" s="4"/>
      <c r="AA59" s="118" t="str">
        <f>'Error Check before Upload'!J60</f>
        <v/>
      </c>
    </row>
    <row r="60" spans="1:27" s="25" customFormat="1" ht="14.4" x14ac:dyDescent="0.3">
      <c r="A60" s="37" t="str">
        <f t="shared" si="0"/>
        <v/>
      </c>
      <c r="B60" s="17"/>
      <c r="C60" s="390"/>
      <c r="D60" s="292"/>
      <c r="E60" s="244"/>
      <c r="F60" s="245"/>
      <c r="G60" s="18"/>
      <c r="H60" s="26"/>
      <c r="I60" s="19"/>
      <c r="J60" s="17"/>
      <c r="K60" s="17"/>
      <c r="L60" s="17"/>
      <c r="M60" s="20"/>
      <c r="N60" s="246"/>
      <c r="O60" s="247"/>
      <c r="P60" s="21"/>
      <c r="Q60" s="22"/>
      <c r="R60" s="248"/>
      <c r="S60" s="249"/>
      <c r="T60" s="23"/>
      <c r="U60" s="24"/>
      <c r="V60" s="250"/>
      <c r="W60" s="251"/>
      <c r="X60" s="251"/>
      <c r="Y60" s="252"/>
      <c r="Z60" s="4"/>
      <c r="AA60" s="118" t="str">
        <f>'Error Check before Upload'!J61</f>
        <v/>
      </c>
    </row>
    <row r="61" spans="1:27" s="25" customFormat="1" ht="14.4" x14ac:dyDescent="0.3">
      <c r="A61" s="37" t="str">
        <f t="shared" si="0"/>
        <v/>
      </c>
      <c r="B61" s="17"/>
      <c r="C61" s="390"/>
      <c r="D61" s="292"/>
      <c r="E61" s="244"/>
      <c r="F61" s="245"/>
      <c r="G61" s="18"/>
      <c r="H61" s="26"/>
      <c r="I61" s="19"/>
      <c r="J61" s="17"/>
      <c r="K61" s="17"/>
      <c r="L61" s="17"/>
      <c r="M61" s="20"/>
      <c r="N61" s="246"/>
      <c r="O61" s="247"/>
      <c r="P61" s="21"/>
      <c r="Q61" s="22"/>
      <c r="R61" s="248"/>
      <c r="S61" s="249"/>
      <c r="T61" s="23"/>
      <c r="U61" s="24"/>
      <c r="V61" s="250"/>
      <c r="W61" s="251"/>
      <c r="X61" s="251"/>
      <c r="Y61" s="252"/>
      <c r="Z61" s="4"/>
      <c r="AA61" s="118" t="str">
        <f>'Error Check before Upload'!J62</f>
        <v/>
      </c>
    </row>
    <row r="62" spans="1:27" s="25" customFormat="1" ht="14.4" x14ac:dyDescent="0.3">
      <c r="A62" s="37" t="str">
        <f t="shared" si="0"/>
        <v/>
      </c>
      <c r="B62" s="17"/>
      <c r="C62" s="390"/>
      <c r="D62" s="292"/>
      <c r="E62" s="244"/>
      <c r="F62" s="245"/>
      <c r="G62" s="18"/>
      <c r="H62" s="26"/>
      <c r="I62" s="19"/>
      <c r="J62" s="17"/>
      <c r="K62" s="17"/>
      <c r="L62" s="17"/>
      <c r="M62" s="20"/>
      <c r="N62" s="246"/>
      <c r="O62" s="247"/>
      <c r="P62" s="21"/>
      <c r="Q62" s="22"/>
      <c r="R62" s="248"/>
      <c r="S62" s="249"/>
      <c r="T62" s="23"/>
      <c r="U62" s="24"/>
      <c r="V62" s="250"/>
      <c r="W62" s="251"/>
      <c r="X62" s="251"/>
      <c r="Y62" s="252"/>
      <c r="Z62" s="4"/>
      <c r="AA62" s="118" t="str">
        <f>'Error Check before Upload'!J63</f>
        <v/>
      </c>
    </row>
    <row r="63" spans="1:27" s="25" customFormat="1" ht="14.4" x14ac:dyDescent="0.3">
      <c r="A63" s="37" t="str">
        <f t="shared" si="0"/>
        <v/>
      </c>
      <c r="B63" s="17"/>
      <c r="C63" s="390"/>
      <c r="D63" s="292"/>
      <c r="E63" s="244"/>
      <c r="F63" s="245"/>
      <c r="G63" s="18"/>
      <c r="H63" s="26"/>
      <c r="I63" s="19"/>
      <c r="J63" s="17"/>
      <c r="K63" s="17"/>
      <c r="L63" s="17"/>
      <c r="M63" s="20"/>
      <c r="N63" s="246"/>
      <c r="O63" s="247"/>
      <c r="P63" s="21"/>
      <c r="Q63" s="22"/>
      <c r="R63" s="248"/>
      <c r="S63" s="249"/>
      <c r="T63" s="23"/>
      <c r="U63" s="24"/>
      <c r="V63" s="250"/>
      <c r="W63" s="251"/>
      <c r="X63" s="251"/>
      <c r="Y63" s="252"/>
      <c r="Z63" s="4"/>
      <c r="AA63" s="118" t="str">
        <f>'Error Check before Upload'!J64</f>
        <v/>
      </c>
    </row>
    <row r="64" spans="1:27" s="25" customFormat="1" ht="14.4" x14ac:dyDescent="0.3">
      <c r="A64" s="37" t="str">
        <f t="shared" si="0"/>
        <v/>
      </c>
      <c r="B64" s="17"/>
      <c r="C64" s="390"/>
      <c r="D64" s="292"/>
      <c r="E64" s="244"/>
      <c r="F64" s="245"/>
      <c r="G64" s="18"/>
      <c r="H64" s="26"/>
      <c r="I64" s="19"/>
      <c r="J64" s="17"/>
      <c r="K64" s="17"/>
      <c r="L64" s="17"/>
      <c r="M64" s="20"/>
      <c r="N64" s="246"/>
      <c r="O64" s="247"/>
      <c r="P64" s="21"/>
      <c r="Q64" s="22"/>
      <c r="R64" s="248"/>
      <c r="S64" s="249"/>
      <c r="T64" s="23"/>
      <c r="U64" s="24"/>
      <c r="V64" s="250"/>
      <c r="W64" s="251"/>
      <c r="X64" s="251"/>
      <c r="Y64" s="252"/>
      <c r="Z64" s="4"/>
      <c r="AA64" s="118" t="str">
        <f>'Error Check before Upload'!J65</f>
        <v/>
      </c>
    </row>
    <row r="65" spans="1:27" s="25" customFormat="1" ht="14.4" x14ac:dyDescent="0.3">
      <c r="A65" s="37" t="str">
        <f t="shared" si="0"/>
        <v/>
      </c>
      <c r="B65" s="17"/>
      <c r="C65" s="390"/>
      <c r="D65" s="292"/>
      <c r="E65" s="244"/>
      <c r="F65" s="245"/>
      <c r="G65" s="18"/>
      <c r="H65" s="26"/>
      <c r="I65" s="19"/>
      <c r="J65" s="17"/>
      <c r="K65" s="17"/>
      <c r="L65" s="17"/>
      <c r="M65" s="20"/>
      <c r="N65" s="246"/>
      <c r="O65" s="247"/>
      <c r="P65" s="21"/>
      <c r="Q65" s="22"/>
      <c r="R65" s="248"/>
      <c r="S65" s="249"/>
      <c r="T65" s="23"/>
      <c r="U65" s="24"/>
      <c r="V65" s="250"/>
      <c r="W65" s="251"/>
      <c r="X65" s="251"/>
      <c r="Y65" s="252"/>
      <c r="Z65" s="4"/>
      <c r="AA65" s="118" t="str">
        <f>'Error Check before Upload'!J66</f>
        <v/>
      </c>
    </row>
    <row r="66" spans="1:27" s="25" customFormat="1" ht="14.4" x14ac:dyDescent="0.3">
      <c r="A66" s="37" t="str">
        <f t="shared" si="0"/>
        <v/>
      </c>
      <c r="B66" s="17"/>
      <c r="C66" s="390"/>
      <c r="D66" s="292"/>
      <c r="E66" s="244"/>
      <c r="F66" s="245"/>
      <c r="G66" s="18"/>
      <c r="H66" s="26"/>
      <c r="I66" s="19"/>
      <c r="J66" s="17"/>
      <c r="K66" s="17"/>
      <c r="L66" s="17"/>
      <c r="M66" s="20"/>
      <c r="N66" s="246"/>
      <c r="O66" s="247"/>
      <c r="P66" s="21"/>
      <c r="Q66" s="22"/>
      <c r="R66" s="248"/>
      <c r="S66" s="249"/>
      <c r="T66" s="23"/>
      <c r="U66" s="24"/>
      <c r="V66" s="250"/>
      <c r="W66" s="251"/>
      <c r="X66" s="251"/>
      <c r="Y66" s="252"/>
      <c r="Z66" s="4"/>
      <c r="AA66" s="118" t="str">
        <f>'Error Check before Upload'!J67</f>
        <v/>
      </c>
    </row>
    <row r="67" spans="1:27" s="25" customFormat="1" ht="14.4" x14ac:dyDescent="0.3">
      <c r="A67" s="37" t="str">
        <f t="shared" si="0"/>
        <v/>
      </c>
      <c r="B67" s="17"/>
      <c r="C67" s="390"/>
      <c r="D67" s="292"/>
      <c r="E67" s="244"/>
      <c r="F67" s="245"/>
      <c r="G67" s="18"/>
      <c r="H67" s="26"/>
      <c r="I67" s="19"/>
      <c r="J67" s="17"/>
      <c r="K67" s="17"/>
      <c r="L67" s="17"/>
      <c r="M67" s="20"/>
      <c r="N67" s="246"/>
      <c r="O67" s="247"/>
      <c r="P67" s="21"/>
      <c r="Q67" s="22"/>
      <c r="R67" s="248"/>
      <c r="S67" s="249"/>
      <c r="T67" s="23"/>
      <c r="U67" s="24"/>
      <c r="V67" s="250"/>
      <c r="W67" s="251"/>
      <c r="X67" s="251"/>
      <c r="Y67" s="252"/>
      <c r="Z67" s="4"/>
      <c r="AA67" s="118" t="str">
        <f>'Error Check before Upload'!J68</f>
        <v/>
      </c>
    </row>
    <row r="68" spans="1:27" s="25" customFormat="1" ht="14.4" x14ac:dyDescent="0.3">
      <c r="A68" s="37" t="str">
        <f t="shared" si="0"/>
        <v/>
      </c>
      <c r="B68" s="17"/>
      <c r="C68" s="390"/>
      <c r="D68" s="292"/>
      <c r="E68" s="244"/>
      <c r="F68" s="245"/>
      <c r="G68" s="18"/>
      <c r="H68" s="26"/>
      <c r="I68" s="19"/>
      <c r="J68" s="17"/>
      <c r="K68" s="17"/>
      <c r="L68" s="17"/>
      <c r="M68" s="20"/>
      <c r="N68" s="246"/>
      <c r="O68" s="247"/>
      <c r="P68" s="21"/>
      <c r="Q68" s="22"/>
      <c r="R68" s="248"/>
      <c r="S68" s="249"/>
      <c r="T68" s="23"/>
      <c r="U68" s="24"/>
      <c r="V68" s="250"/>
      <c r="W68" s="251"/>
      <c r="X68" s="251"/>
      <c r="Y68" s="252"/>
      <c r="Z68" s="4"/>
      <c r="AA68" s="118" t="str">
        <f>'Error Check before Upload'!J69</f>
        <v/>
      </c>
    </row>
    <row r="69" spans="1:27" s="25" customFormat="1" ht="14.4" x14ac:dyDescent="0.3">
      <c r="A69" s="37" t="str">
        <f t="shared" si="0"/>
        <v/>
      </c>
      <c r="B69" s="17"/>
      <c r="C69" s="390"/>
      <c r="D69" s="292"/>
      <c r="E69" s="244"/>
      <c r="F69" s="245"/>
      <c r="G69" s="18"/>
      <c r="H69" s="26"/>
      <c r="I69" s="19"/>
      <c r="J69" s="17"/>
      <c r="K69" s="17"/>
      <c r="L69" s="17"/>
      <c r="M69" s="20"/>
      <c r="N69" s="246"/>
      <c r="O69" s="247"/>
      <c r="P69" s="21"/>
      <c r="Q69" s="22"/>
      <c r="R69" s="248"/>
      <c r="S69" s="249"/>
      <c r="T69" s="23"/>
      <c r="U69" s="24"/>
      <c r="V69" s="250"/>
      <c r="W69" s="251"/>
      <c r="X69" s="251"/>
      <c r="Y69" s="252"/>
      <c r="Z69" s="4"/>
      <c r="AA69" s="118" t="str">
        <f>'Error Check before Upload'!J70</f>
        <v/>
      </c>
    </row>
    <row r="70" spans="1:27" s="25" customFormat="1" ht="14.4" x14ac:dyDescent="0.3">
      <c r="A70" s="37" t="str">
        <f t="shared" si="0"/>
        <v/>
      </c>
      <c r="B70" s="17"/>
      <c r="C70" s="390"/>
      <c r="D70" s="292"/>
      <c r="E70" s="244"/>
      <c r="F70" s="245"/>
      <c r="G70" s="18"/>
      <c r="H70" s="26"/>
      <c r="I70" s="19"/>
      <c r="J70" s="17"/>
      <c r="K70" s="17"/>
      <c r="L70" s="17"/>
      <c r="M70" s="20"/>
      <c r="N70" s="246"/>
      <c r="O70" s="247"/>
      <c r="P70" s="21"/>
      <c r="Q70" s="22"/>
      <c r="R70" s="248"/>
      <c r="S70" s="249"/>
      <c r="T70" s="23"/>
      <c r="U70" s="24"/>
      <c r="V70" s="250"/>
      <c r="W70" s="251"/>
      <c r="X70" s="251"/>
      <c r="Y70" s="252"/>
      <c r="Z70" s="4"/>
      <c r="AA70" s="118" t="str">
        <f>'Error Check before Upload'!J71</f>
        <v/>
      </c>
    </row>
    <row r="71" spans="1:27" s="25" customFormat="1" ht="14.4" x14ac:dyDescent="0.3">
      <c r="A71" s="37" t="str">
        <f t="shared" si="0"/>
        <v/>
      </c>
      <c r="B71" s="17"/>
      <c r="C71" s="390"/>
      <c r="D71" s="292"/>
      <c r="E71" s="244"/>
      <c r="F71" s="245"/>
      <c r="G71" s="18"/>
      <c r="H71" s="26"/>
      <c r="I71" s="19"/>
      <c r="J71" s="17"/>
      <c r="K71" s="17"/>
      <c r="L71" s="17"/>
      <c r="M71" s="20"/>
      <c r="N71" s="246"/>
      <c r="O71" s="247"/>
      <c r="P71" s="21"/>
      <c r="Q71" s="22"/>
      <c r="R71" s="248"/>
      <c r="S71" s="249"/>
      <c r="T71" s="23"/>
      <c r="U71" s="24"/>
      <c r="V71" s="250"/>
      <c r="W71" s="251"/>
      <c r="X71" s="251"/>
      <c r="Y71" s="252"/>
      <c r="Z71" s="4"/>
      <c r="AA71" s="118" t="str">
        <f>'Error Check before Upload'!J72</f>
        <v/>
      </c>
    </row>
    <row r="72" spans="1:27" s="25" customFormat="1" ht="14.4" x14ac:dyDescent="0.3">
      <c r="A72" s="37" t="str">
        <f t="shared" si="0"/>
        <v/>
      </c>
      <c r="B72" s="17"/>
      <c r="C72" s="390"/>
      <c r="D72" s="292"/>
      <c r="E72" s="244"/>
      <c r="F72" s="245"/>
      <c r="G72" s="18"/>
      <c r="H72" s="26"/>
      <c r="I72" s="19"/>
      <c r="J72" s="17"/>
      <c r="K72" s="17"/>
      <c r="L72" s="17"/>
      <c r="M72" s="20"/>
      <c r="N72" s="246"/>
      <c r="O72" s="247"/>
      <c r="P72" s="21"/>
      <c r="Q72" s="22"/>
      <c r="R72" s="248"/>
      <c r="S72" s="249"/>
      <c r="T72" s="23"/>
      <c r="U72" s="24"/>
      <c r="V72" s="250"/>
      <c r="W72" s="251"/>
      <c r="X72" s="251"/>
      <c r="Y72" s="252"/>
      <c r="Z72" s="4"/>
      <c r="AA72" s="118" t="str">
        <f>'Error Check before Upload'!J73</f>
        <v/>
      </c>
    </row>
    <row r="73" spans="1:27" s="25" customFormat="1" ht="14.4" x14ac:dyDescent="0.3">
      <c r="A73" s="37" t="str">
        <f t="shared" ref="A73:A136" si="1">IF(COUNTA(B73:G73)&gt;0, ROW(A73)-7,"")</f>
        <v/>
      </c>
      <c r="B73" s="17"/>
      <c r="C73" s="390"/>
      <c r="D73" s="292"/>
      <c r="E73" s="244"/>
      <c r="F73" s="245"/>
      <c r="G73" s="18"/>
      <c r="H73" s="26"/>
      <c r="I73" s="19"/>
      <c r="J73" s="17"/>
      <c r="K73" s="17"/>
      <c r="L73" s="17"/>
      <c r="M73" s="20"/>
      <c r="N73" s="246"/>
      <c r="O73" s="247"/>
      <c r="P73" s="21"/>
      <c r="Q73" s="22"/>
      <c r="R73" s="248"/>
      <c r="S73" s="249"/>
      <c r="T73" s="23"/>
      <c r="U73" s="24"/>
      <c r="V73" s="250"/>
      <c r="W73" s="251"/>
      <c r="X73" s="251"/>
      <c r="Y73" s="252"/>
      <c r="Z73" s="4"/>
      <c r="AA73" s="118" t="str">
        <f>'Error Check before Upload'!J74</f>
        <v/>
      </c>
    </row>
    <row r="74" spans="1:27" s="25" customFormat="1" ht="14.4" x14ac:dyDescent="0.3">
      <c r="A74" s="37" t="str">
        <f t="shared" si="1"/>
        <v/>
      </c>
      <c r="B74" s="17"/>
      <c r="C74" s="390"/>
      <c r="D74" s="292"/>
      <c r="E74" s="244"/>
      <c r="F74" s="245"/>
      <c r="G74" s="18"/>
      <c r="H74" s="26"/>
      <c r="I74" s="19"/>
      <c r="J74" s="17"/>
      <c r="K74" s="17"/>
      <c r="L74" s="17"/>
      <c r="M74" s="20"/>
      <c r="N74" s="246"/>
      <c r="O74" s="247"/>
      <c r="P74" s="21"/>
      <c r="Q74" s="22"/>
      <c r="R74" s="248"/>
      <c r="S74" s="249"/>
      <c r="T74" s="23"/>
      <c r="U74" s="24"/>
      <c r="V74" s="250"/>
      <c r="W74" s="251"/>
      <c r="X74" s="251"/>
      <c r="Y74" s="252"/>
      <c r="Z74" s="4"/>
      <c r="AA74" s="118" t="str">
        <f>'Error Check before Upload'!J75</f>
        <v/>
      </c>
    </row>
    <row r="75" spans="1:27" s="25" customFormat="1" ht="14.4" x14ac:dyDescent="0.3">
      <c r="A75" s="37" t="str">
        <f t="shared" si="1"/>
        <v/>
      </c>
      <c r="B75" s="17"/>
      <c r="C75" s="390"/>
      <c r="D75" s="292"/>
      <c r="E75" s="244"/>
      <c r="F75" s="245"/>
      <c r="G75" s="18"/>
      <c r="H75" s="26"/>
      <c r="I75" s="19"/>
      <c r="J75" s="17"/>
      <c r="K75" s="17"/>
      <c r="L75" s="17"/>
      <c r="M75" s="20"/>
      <c r="N75" s="246"/>
      <c r="O75" s="247"/>
      <c r="P75" s="21"/>
      <c r="Q75" s="22"/>
      <c r="R75" s="248"/>
      <c r="S75" s="249"/>
      <c r="T75" s="23"/>
      <c r="U75" s="24"/>
      <c r="V75" s="250"/>
      <c r="W75" s="251"/>
      <c r="X75" s="251"/>
      <c r="Y75" s="252"/>
      <c r="Z75" s="4"/>
      <c r="AA75" s="118" t="str">
        <f>'Error Check before Upload'!J76</f>
        <v/>
      </c>
    </row>
    <row r="76" spans="1:27" s="25" customFormat="1" ht="14.4" x14ac:dyDescent="0.3">
      <c r="A76" s="37" t="str">
        <f t="shared" si="1"/>
        <v/>
      </c>
      <c r="B76" s="17"/>
      <c r="C76" s="390"/>
      <c r="D76" s="292"/>
      <c r="E76" s="244"/>
      <c r="F76" s="245"/>
      <c r="G76" s="18"/>
      <c r="H76" s="26"/>
      <c r="I76" s="19"/>
      <c r="J76" s="17"/>
      <c r="K76" s="17"/>
      <c r="L76" s="17"/>
      <c r="M76" s="20"/>
      <c r="N76" s="246"/>
      <c r="O76" s="247"/>
      <c r="P76" s="21"/>
      <c r="Q76" s="22"/>
      <c r="R76" s="248"/>
      <c r="S76" s="249"/>
      <c r="T76" s="23"/>
      <c r="U76" s="24"/>
      <c r="V76" s="250"/>
      <c r="W76" s="251"/>
      <c r="X76" s="251"/>
      <c r="Y76" s="252"/>
      <c r="Z76" s="4"/>
      <c r="AA76" s="118" t="str">
        <f>'Error Check before Upload'!J77</f>
        <v/>
      </c>
    </row>
    <row r="77" spans="1:27" s="25" customFormat="1" ht="14.4" x14ac:dyDescent="0.3">
      <c r="A77" s="37" t="str">
        <f t="shared" si="1"/>
        <v/>
      </c>
      <c r="B77" s="17"/>
      <c r="C77" s="390"/>
      <c r="D77" s="292"/>
      <c r="E77" s="244"/>
      <c r="F77" s="245"/>
      <c r="G77" s="18"/>
      <c r="H77" s="26"/>
      <c r="I77" s="19"/>
      <c r="J77" s="17"/>
      <c r="K77" s="17"/>
      <c r="L77" s="17"/>
      <c r="M77" s="20"/>
      <c r="N77" s="246"/>
      <c r="O77" s="247"/>
      <c r="P77" s="21"/>
      <c r="Q77" s="22"/>
      <c r="R77" s="248"/>
      <c r="S77" s="249"/>
      <c r="T77" s="23"/>
      <c r="U77" s="24"/>
      <c r="V77" s="250"/>
      <c r="W77" s="251"/>
      <c r="X77" s="251"/>
      <c r="Y77" s="252"/>
      <c r="Z77" s="4"/>
      <c r="AA77" s="118" t="str">
        <f>'Error Check before Upload'!J78</f>
        <v/>
      </c>
    </row>
    <row r="78" spans="1:27" s="25" customFormat="1" ht="14.4" x14ac:dyDescent="0.3">
      <c r="A78" s="37" t="str">
        <f t="shared" si="1"/>
        <v/>
      </c>
      <c r="B78" s="17"/>
      <c r="C78" s="390"/>
      <c r="D78" s="292"/>
      <c r="E78" s="244"/>
      <c r="F78" s="245"/>
      <c r="G78" s="18"/>
      <c r="H78" s="26"/>
      <c r="I78" s="19"/>
      <c r="J78" s="17"/>
      <c r="K78" s="17"/>
      <c r="L78" s="17"/>
      <c r="M78" s="20"/>
      <c r="N78" s="246"/>
      <c r="O78" s="247"/>
      <c r="P78" s="21"/>
      <c r="Q78" s="22"/>
      <c r="R78" s="248"/>
      <c r="S78" s="249"/>
      <c r="T78" s="23"/>
      <c r="U78" s="24"/>
      <c r="V78" s="250"/>
      <c r="W78" s="251"/>
      <c r="X78" s="251"/>
      <c r="Y78" s="252"/>
      <c r="Z78" s="4"/>
      <c r="AA78" s="118" t="str">
        <f>'Error Check before Upload'!J79</f>
        <v/>
      </c>
    </row>
    <row r="79" spans="1:27" s="25" customFormat="1" ht="14.4" x14ac:dyDescent="0.3">
      <c r="A79" s="37" t="str">
        <f t="shared" si="1"/>
        <v/>
      </c>
      <c r="B79" s="17"/>
      <c r="C79" s="390"/>
      <c r="D79" s="292"/>
      <c r="E79" s="244"/>
      <c r="F79" s="245"/>
      <c r="G79" s="18"/>
      <c r="H79" s="26"/>
      <c r="I79" s="19"/>
      <c r="J79" s="17"/>
      <c r="K79" s="17"/>
      <c r="L79" s="17"/>
      <c r="M79" s="20"/>
      <c r="N79" s="246"/>
      <c r="O79" s="247"/>
      <c r="P79" s="21"/>
      <c r="Q79" s="22"/>
      <c r="R79" s="248"/>
      <c r="S79" s="249"/>
      <c r="T79" s="23"/>
      <c r="U79" s="24"/>
      <c r="V79" s="250"/>
      <c r="W79" s="251"/>
      <c r="X79" s="251"/>
      <c r="Y79" s="252"/>
      <c r="Z79" s="4"/>
      <c r="AA79" s="118" t="str">
        <f>'Error Check before Upload'!J80</f>
        <v/>
      </c>
    </row>
    <row r="80" spans="1:27" s="25" customFormat="1" ht="14.4" x14ac:dyDescent="0.3">
      <c r="A80" s="37" t="str">
        <f t="shared" si="1"/>
        <v/>
      </c>
      <c r="B80" s="17"/>
      <c r="C80" s="390"/>
      <c r="D80" s="292"/>
      <c r="E80" s="244"/>
      <c r="F80" s="245"/>
      <c r="G80" s="18"/>
      <c r="H80" s="26"/>
      <c r="I80" s="19"/>
      <c r="J80" s="17"/>
      <c r="K80" s="17"/>
      <c r="L80" s="17"/>
      <c r="M80" s="20"/>
      <c r="N80" s="246"/>
      <c r="O80" s="247"/>
      <c r="P80" s="21"/>
      <c r="Q80" s="22"/>
      <c r="R80" s="248"/>
      <c r="S80" s="249"/>
      <c r="T80" s="23"/>
      <c r="U80" s="24"/>
      <c r="V80" s="250"/>
      <c r="W80" s="251"/>
      <c r="X80" s="251"/>
      <c r="Y80" s="252"/>
      <c r="Z80" s="4"/>
      <c r="AA80" s="118" t="str">
        <f>'Error Check before Upload'!J81</f>
        <v/>
      </c>
    </row>
    <row r="81" spans="1:27" s="25" customFormat="1" ht="14.4" x14ac:dyDescent="0.3">
      <c r="A81" s="37" t="str">
        <f t="shared" si="1"/>
        <v/>
      </c>
      <c r="B81" s="17"/>
      <c r="C81" s="390"/>
      <c r="D81" s="292"/>
      <c r="E81" s="244"/>
      <c r="F81" s="245"/>
      <c r="G81" s="18"/>
      <c r="H81" s="26"/>
      <c r="I81" s="19"/>
      <c r="J81" s="17"/>
      <c r="K81" s="17"/>
      <c r="L81" s="17"/>
      <c r="M81" s="20"/>
      <c r="N81" s="246"/>
      <c r="O81" s="247"/>
      <c r="P81" s="21"/>
      <c r="Q81" s="22"/>
      <c r="R81" s="248"/>
      <c r="S81" s="249"/>
      <c r="T81" s="23"/>
      <c r="U81" s="24"/>
      <c r="V81" s="250"/>
      <c r="W81" s="251"/>
      <c r="X81" s="251"/>
      <c r="Y81" s="252"/>
      <c r="Z81" s="4"/>
      <c r="AA81" s="118" t="str">
        <f>'Error Check before Upload'!J82</f>
        <v/>
      </c>
    </row>
    <row r="82" spans="1:27" s="25" customFormat="1" ht="14.4" x14ac:dyDescent="0.3">
      <c r="A82" s="37" t="str">
        <f t="shared" si="1"/>
        <v/>
      </c>
      <c r="B82" s="17"/>
      <c r="C82" s="390"/>
      <c r="D82" s="292"/>
      <c r="E82" s="244"/>
      <c r="F82" s="245"/>
      <c r="G82" s="18"/>
      <c r="H82" s="26"/>
      <c r="I82" s="19"/>
      <c r="J82" s="17"/>
      <c r="K82" s="17"/>
      <c r="L82" s="17"/>
      <c r="M82" s="20"/>
      <c r="N82" s="246"/>
      <c r="O82" s="247"/>
      <c r="P82" s="21"/>
      <c r="Q82" s="22"/>
      <c r="R82" s="248"/>
      <c r="S82" s="249"/>
      <c r="T82" s="23"/>
      <c r="U82" s="24"/>
      <c r="V82" s="250"/>
      <c r="W82" s="251"/>
      <c r="X82" s="251"/>
      <c r="Y82" s="252"/>
      <c r="Z82" s="4"/>
      <c r="AA82" s="118" t="str">
        <f>'Error Check before Upload'!J83</f>
        <v/>
      </c>
    </row>
    <row r="83" spans="1:27" s="25" customFormat="1" ht="14.4" x14ac:dyDescent="0.3">
      <c r="A83" s="37" t="str">
        <f t="shared" si="1"/>
        <v/>
      </c>
      <c r="B83" s="17"/>
      <c r="C83" s="390"/>
      <c r="D83" s="292"/>
      <c r="E83" s="244"/>
      <c r="F83" s="245"/>
      <c r="G83" s="18"/>
      <c r="H83" s="26"/>
      <c r="I83" s="19"/>
      <c r="J83" s="17"/>
      <c r="K83" s="17"/>
      <c r="L83" s="17"/>
      <c r="M83" s="20"/>
      <c r="N83" s="246"/>
      <c r="O83" s="247"/>
      <c r="P83" s="21"/>
      <c r="Q83" s="22"/>
      <c r="R83" s="248"/>
      <c r="S83" s="249"/>
      <c r="T83" s="23"/>
      <c r="U83" s="24"/>
      <c r="V83" s="250"/>
      <c r="W83" s="251"/>
      <c r="X83" s="251"/>
      <c r="Y83" s="252"/>
      <c r="Z83" s="4"/>
      <c r="AA83" s="118" t="str">
        <f>'Error Check before Upload'!J84</f>
        <v/>
      </c>
    </row>
    <row r="84" spans="1:27" s="25" customFormat="1" ht="14.4" x14ac:dyDescent="0.3">
      <c r="A84" s="37" t="str">
        <f t="shared" si="1"/>
        <v/>
      </c>
      <c r="B84" s="17"/>
      <c r="C84" s="390"/>
      <c r="D84" s="292"/>
      <c r="E84" s="244"/>
      <c r="F84" s="245"/>
      <c r="G84" s="18"/>
      <c r="H84" s="26"/>
      <c r="I84" s="19"/>
      <c r="J84" s="17"/>
      <c r="K84" s="17"/>
      <c r="L84" s="17"/>
      <c r="M84" s="20"/>
      <c r="N84" s="246"/>
      <c r="O84" s="247"/>
      <c r="P84" s="21"/>
      <c r="Q84" s="22"/>
      <c r="R84" s="248"/>
      <c r="S84" s="249"/>
      <c r="T84" s="23"/>
      <c r="U84" s="24"/>
      <c r="V84" s="250"/>
      <c r="W84" s="251"/>
      <c r="X84" s="251"/>
      <c r="Y84" s="252"/>
      <c r="Z84" s="4"/>
      <c r="AA84" s="118" t="str">
        <f>'Error Check before Upload'!J85</f>
        <v/>
      </c>
    </row>
    <row r="85" spans="1:27" s="25" customFormat="1" ht="14.4" x14ac:dyDescent="0.3">
      <c r="A85" s="37" t="str">
        <f t="shared" si="1"/>
        <v/>
      </c>
      <c r="B85" s="17"/>
      <c r="C85" s="390"/>
      <c r="D85" s="292"/>
      <c r="E85" s="244"/>
      <c r="F85" s="245"/>
      <c r="G85" s="18"/>
      <c r="H85" s="26"/>
      <c r="I85" s="19"/>
      <c r="J85" s="17"/>
      <c r="K85" s="17"/>
      <c r="L85" s="17"/>
      <c r="M85" s="20"/>
      <c r="N85" s="246"/>
      <c r="O85" s="247"/>
      <c r="P85" s="21"/>
      <c r="Q85" s="22"/>
      <c r="R85" s="248"/>
      <c r="S85" s="249"/>
      <c r="T85" s="23"/>
      <c r="U85" s="24"/>
      <c r="V85" s="250"/>
      <c r="W85" s="251"/>
      <c r="X85" s="251"/>
      <c r="Y85" s="252"/>
      <c r="Z85" s="4"/>
      <c r="AA85" s="118" t="str">
        <f>'Error Check before Upload'!J86</f>
        <v/>
      </c>
    </row>
    <row r="86" spans="1:27" s="25" customFormat="1" ht="14.4" x14ac:dyDescent="0.3">
      <c r="A86" s="37" t="str">
        <f t="shared" si="1"/>
        <v/>
      </c>
      <c r="B86" s="17"/>
      <c r="C86" s="390"/>
      <c r="D86" s="292"/>
      <c r="E86" s="244"/>
      <c r="F86" s="245"/>
      <c r="G86" s="18"/>
      <c r="H86" s="26"/>
      <c r="I86" s="19"/>
      <c r="J86" s="17"/>
      <c r="K86" s="17"/>
      <c r="L86" s="17"/>
      <c r="M86" s="20"/>
      <c r="N86" s="246"/>
      <c r="O86" s="247"/>
      <c r="P86" s="21"/>
      <c r="Q86" s="22"/>
      <c r="R86" s="248"/>
      <c r="S86" s="249"/>
      <c r="T86" s="23"/>
      <c r="U86" s="24"/>
      <c r="V86" s="250"/>
      <c r="W86" s="251"/>
      <c r="X86" s="251"/>
      <c r="Y86" s="252"/>
      <c r="Z86" s="4"/>
      <c r="AA86" s="118" t="str">
        <f>'Error Check before Upload'!J87</f>
        <v/>
      </c>
    </row>
    <row r="87" spans="1:27" s="25" customFormat="1" ht="14.4" x14ac:dyDescent="0.3">
      <c r="A87" s="37" t="str">
        <f t="shared" si="1"/>
        <v/>
      </c>
      <c r="B87" s="17"/>
      <c r="C87" s="390"/>
      <c r="D87" s="292"/>
      <c r="E87" s="244"/>
      <c r="F87" s="245"/>
      <c r="G87" s="18"/>
      <c r="H87" s="26"/>
      <c r="I87" s="19"/>
      <c r="J87" s="17"/>
      <c r="K87" s="17"/>
      <c r="L87" s="17"/>
      <c r="M87" s="20"/>
      <c r="N87" s="246"/>
      <c r="O87" s="247"/>
      <c r="P87" s="21"/>
      <c r="Q87" s="22"/>
      <c r="R87" s="248"/>
      <c r="S87" s="249"/>
      <c r="T87" s="23"/>
      <c r="U87" s="24"/>
      <c r="V87" s="250"/>
      <c r="W87" s="251"/>
      <c r="X87" s="251"/>
      <c r="Y87" s="252"/>
      <c r="Z87" s="4"/>
      <c r="AA87" s="118" t="str">
        <f>'Error Check before Upload'!J88</f>
        <v/>
      </c>
    </row>
    <row r="88" spans="1:27" s="25" customFormat="1" ht="14.4" x14ac:dyDescent="0.3">
      <c r="A88" s="37" t="str">
        <f t="shared" si="1"/>
        <v/>
      </c>
      <c r="B88" s="17"/>
      <c r="C88" s="390"/>
      <c r="D88" s="292"/>
      <c r="E88" s="244"/>
      <c r="F88" s="245"/>
      <c r="G88" s="18"/>
      <c r="H88" s="26"/>
      <c r="I88" s="19"/>
      <c r="J88" s="17"/>
      <c r="K88" s="17"/>
      <c r="L88" s="17"/>
      <c r="M88" s="20"/>
      <c r="N88" s="246"/>
      <c r="O88" s="247"/>
      <c r="P88" s="21"/>
      <c r="Q88" s="22"/>
      <c r="R88" s="248"/>
      <c r="S88" s="249"/>
      <c r="T88" s="23"/>
      <c r="U88" s="24"/>
      <c r="V88" s="250"/>
      <c r="W88" s="251"/>
      <c r="X88" s="251"/>
      <c r="Y88" s="252"/>
      <c r="Z88" s="4"/>
      <c r="AA88" s="118" t="str">
        <f>'Error Check before Upload'!J89</f>
        <v/>
      </c>
    </row>
    <row r="89" spans="1:27" s="25" customFormat="1" ht="14.4" x14ac:dyDescent="0.3">
      <c r="A89" s="37" t="str">
        <f t="shared" si="1"/>
        <v/>
      </c>
      <c r="B89" s="17"/>
      <c r="C89" s="390"/>
      <c r="D89" s="292"/>
      <c r="E89" s="244"/>
      <c r="F89" s="245"/>
      <c r="G89" s="18"/>
      <c r="H89" s="26"/>
      <c r="I89" s="19"/>
      <c r="J89" s="17"/>
      <c r="K89" s="17"/>
      <c r="L89" s="17"/>
      <c r="M89" s="20"/>
      <c r="N89" s="246"/>
      <c r="O89" s="247"/>
      <c r="P89" s="21"/>
      <c r="Q89" s="22"/>
      <c r="R89" s="248"/>
      <c r="S89" s="249"/>
      <c r="T89" s="23"/>
      <c r="U89" s="24"/>
      <c r="V89" s="250"/>
      <c r="W89" s="251"/>
      <c r="X89" s="251"/>
      <c r="Y89" s="252"/>
      <c r="Z89" s="4"/>
      <c r="AA89" s="118" t="str">
        <f>'Error Check before Upload'!J90</f>
        <v/>
      </c>
    </row>
    <row r="90" spans="1:27" s="25" customFormat="1" ht="14.4" x14ac:dyDescent="0.3">
      <c r="A90" s="37" t="str">
        <f t="shared" si="1"/>
        <v/>
      </c>
      <c r="B90" s="17"/>
      <c r="C90" s="390"/>
      <c r="D90" s="292"/>
      <c r="E90" s="244"/>
      <c r="F90" s="245"/>
      <c r="G90" s="18"/>
      <c r="H90" s="26"/>
      <c r="I90" s="19"/>
      <c r="J90" s="17"/>
      <c r="K90" s="17"/>
      <c r="L90" s="17"/>
      <c r="M90" s="20"/>
      <c r="N90" s="246"/>
      <c r="O90" s="247"/>
      <c r="P90" s="21"/>
      <c r="Q90" s="22"/>
      <c r="R90" s="248"/>
      <c r="S90" s="249"/>
      <c r="T90" s="23"/>
      <c r="U90" s="24"/>
      <c r="V90" s="250"/>
      <c r="W90" s="251"/>
      <c r="X90" s="251"/>
      <c r="Y90" s="252"/>
      <c r="Z90" s="4"/>
      <c r="AA90" s="118" t="str">
        <f>'Error Check before Upload'!J91</f>
        <v/>
      </c>
    </row>
    <row r="91" spans="1:27" s="25" customFormat="1" ht="14.4" x14ac:dyDescent="0.3">
      <c r="A91" s="37" t="str">
        <f t="shared" si="1"/>
        <v/>
      </c>
      <c r="B91" s="17"/>
      <c r="C91" s="390"/>
      <c r="D91" s="292"/>
      <c r="E91" s="244"/>
      <c r="F91" s="245"/>
      <c r="G91" s="18"/>
      <c r="H91" s="26"/>
      <c r="I91" s="19"/>
      <c r="J91" s="17"/>
      <c r="K91" s="17"/>
      <c r="L91" s="17"/>
      <c r="M91" s="20"/>
      <c r="N91" s="246"/>
      <c r="O91" s="247"/>
      <c r="P91" s="21"/>
      <c r="Q91" s="22"/>
      <c r="R91" s="248"/>
      <c r="S91" s="249"/>
      <c r="T91" s="23"/>
      <c r="U91" s="24"/>
      <c r="V91" s="250"/>
      <c r="W91" s="251"/>
      <c r="X91" s="251"/>
      <c r="Y91" s="252"/>
      <c r="Z91" s="4"/>
      <c r="AA91" s="118" t="str">
        <f>'Error Check before Upload'!J92</f>
        <v/>
      </c>
    </row>
    <row r="92" spans="1:27" s="25" customFormat="1" ht="14.4" x14ac:dyDescent="0.3">
      <c r="A92" s="37" t="str">
        <f t="shared" si="1"/>
        <v/>
      </c>
      <c r="B92" s="17"/>
      <c r="C92" s="390"/>
      <c r="D92" s="292"/>
      <c r="E92" s="244"/>
      <c r="F92" s="245"/>
      <c r="G92" s="18"/>
      <c r="H92" s="26"/>
      <c r="I92" s="19"/>
      <c r="J92" s="17"/>
      <c r="K92" s="17"/>
      <c r="L92" s="17"/>
      <c r="M92" s="20"/>
      <c r="N92" s="246"/>
      <c r="O92" s="247"/>
      <c r="P92" s="21"/>
      <c r="Q92" s="22"/>
      <c r="R92" s="248"/>
      <c r="S92" s="249"/>
      <c r="T92" s="23"/>
      <c r="U92" s="24"/>
      <c r="V92" s="250"/>
      <c r="W92" s="251"/>
      <c r="X92" s="251"/>
      <c r="Y92" s="252"/>
      <c r="Z92" s="4"/>
      <c r="AA92" s="118" t="str">
        <f>'Error Check before Upload'!J93</f>
        <v/>
      </c>
    </row>
    <row r="93" spans="1:27" s="25" customFormat="1" ht="14.4" x14ac:dyDescent="0.3">
      <c r="A93" s="37" t="str">
        <f t="shared" si="1"/>
        <v/>
      </c>
      <c r="B93" s="17"/>
      <c r="C93" s="390"/>
      <c r="D93" s="292"/>
      <c r="E93" s="244"/>
      <c r="F93" s="245"/>
      <c r="G93" s="18"/>
      <c r="H93" s="26"/>
      <c r="I93" s="19"/>
      <c r="J93" s="17"/>
      <c r="K93" s="17"/>
      <c r="L93" s="17"/>
      <c r="M93" s="20"/>
      <c r="N93" s="246"/>
      <c r="O93" s="247"/>
      <c r="P93" s="21"/>
      <c r="Q93" s="22"/>
      <c r="R93" s="248"/>
      <c r="S93" s="249"/>
      <c r="T93" s="23"/>
      <c r="U93" s="24"/>
      <c r="V93" s="250"/>
      <c r="W93" s="251"/>
      <c r="X93" s="251"/>
      <c r="Y93" s="252"/>
      <c r="Z93" s="4"/>
      <c r="AA93" s="118" t="str">
        <f>'Error Check before Upload'!J94</f>
        <v/>
      </c>
    </row>
    <row r="94" spans="1:27" s="25" customFormat="1" ht="14.4" x14ac:dyDescent="0.3">
      <c r="A94" s="37" t="str">
        <f t="shared" si="1"/>
        <v/>
      </c>
      <c r="B94" s="17"/>
      <c r="C94" s="390"/>
      <c r="D94" s="292"/>
      <c r="E94" s="244"/>
      <c r="F94" s="245"/>
      <c r="G94" s="18"/>
      <c r="H94" s="26"/>
      <c r="I94" s="19"/>
      <c r="J94" s="17"/>
      <c r="K94" s="17"/>
      <c r="L94" s="17"/>
      <c r="M94" s="20"/>
      <c r="N94" s="246"/>
      <c r="O94" s="247"/>
      <c r="P94" s="21"/>
      <c r="Q94" s="22"/>
      <c r="R94" s="248"/>
      <c r="S94" s="249"/>
      <c r="T94" s="23"/>
      <c r="U94" s="24"/>
      <c r="V94" s="250"/>
      <c r="W94" s="251"/>
      <c r="X94" s="251"/>
      <c r="Y94" s="252"/>
      <c r="Z94" s="4"/>
      <c r="AA94" s="118" t="str">
        <f>'Error Check before Upload'!J95</f>
        <v/>
      </c>
    </row>
    <row r="95" spans="1:27" s="25" customFormat="1" ht="14.4" x14ac:dyDescent="0.3">
      <c r="A95" s="37" t="str">
        <f t="shared" si="1"/>
        <v/>
      </c>
      <c r="B95" s="17"/>
      <c r="C95" s="390"/>
      <c r="D95" s="292"/>
      <c r="E95" s="244"/>
      <c r="F95" s="245"/>
      <c r="G95" s="18"/>
      <c r="H95" s="26"/>
      <c r="I95" s="19"/>
      <c r="J95" s="17"/>
      <c r="K95" s="17"/>
      <c r="L95" s="17"/>
      <c r="M95" s="20"/>
      <c r="N95" s="246"/>
      <c r="O95" s="247"/>
      <c r="P95" s="21"/>
      <c r="Q95" s="22"/>
      <c r="R95" s="248"/>
      <c r="S95" s="249"/>
      <c r="T95" s="23"/>
      <c r="U95" s="24"/>
      <c r="V95" s="250"/>
      <c r="W95" s="251"/>
      <c r="X95" s="251"/>
      <c r="Y95" s="252"/>
      <c r="Z95" s="4"/>
      <c r="AA95" s="118" t="str">
        <f>'Error Check before Upload'!J96</f>
        <v/>
      </c>
    </row>
    <row r="96" spans="1:27" s="25" customFormat="1" ht="14.4" x14ac:dyDescent="0.3">
      <c r="A96" s="37" t="str">
        <f t="shared" si="1"/>
        <v/>
      </c>
      <c r="B96" s="17"/>
      <c r="C96" s="390"/>
      <c r="D96" s="292"/>
      <c r="E96" s="244"/>
      <c r="F96" s="245"/>
      <c r="G96" s="18"/>
      <c r="H96" s="26"/>
      <c r="I96" s="19"/>
      <c r="J96" s="17"/>
      <c r="K96" s="17"/>
      <c r="L96" s="17"/>
      <c r="M96" s="20"/>
      <c r="N96" s="246"/>
      <c r="O96" s="247"/>
      <c r="P96" s="21"/>
      <c r="Q96" s="22"/>
      <c r="R96" s="248"/>
      <c r="S96" s="249"/>
      <c r="T96" s="23"/>
      <c r="U96" s="24"/>
      <c r="V96" s="250"/>
      <c r="W96" s="251"/>
      <c r="X96" s="251"/>
      <c r="Y96" s="252"/>
      <c r="Z96" s="4"/>
      <c r="AA96" s="118" t="str">
        <f>'Error Check before Upload'!J97</f>
        <v/>
      </c>
    </row>
    <row r="97" spans="1:27" s="25" customFormat="1" ht="14.4" x14ac:dyDescent="0.3">
      <c r="A97" s="37" t="str">
        <f t="shared" si="1"/>
        <v/>
      </c>
      <c r="B97" s="17"/>
      <c r="C97" s="390"/>
      <c r="D97" s="292"/>
      <c r="E97" s="244"/>
      <c r="F97" s="245"/>
      <c r="G97" s="18"/>
      <c r="H97" s="26"/>
      <c r="I97" s="19"/>
      <c r="J97" s="17"/>
      <c r="K97" s="17"/>
      <c r="L97" s="17"/>
      <c r="M97" s="20"/>
      <c r="N97" s="246"/>
      <c r="O97" s="247"/>
      <c r="P97" s="21"/>
      <c r="Q97" s="22"/>
      <c r="R97" s="248"/>
      <c r="S97" s="249"/>
      <c r="T97" s="23"/>
      <c r="U97" s="24"/>
      <c r="V97" s="250"/>
      <c r="W97" s="251"/>
      <c r="X97" s="251"/>
      <c r="Y97" s="252"/>
      <c r="Z97" s="4"/>
      <c r="AA97" s="118" t="str">
        <f>'Error Check before Upload'!J98</f>
        <v/>
      </c>
    </row>
    <row r="98" spans="1:27" s="25" customFormat="1" ht="14.4" x14ac:dyDescent="0.3">
      <c r="A98" s="37" t="str">
        <f t="shared" si="1"/>
        <v/>
      </c>
      <c r="B98" s="17"/>
      <c r="C98" s="390"/>
      <c r="D98" s="292"/>
      <c r="E98" s="244"/>
      <c r="F98" s="245"/>
      <c r="G98" s="18"/>
      <c r="H98" s="26"/>
      <c r="I98" s="19"/>
      <c r="J98" s="17"/>
      <c r="K98" s="17"/>
      <c r="L98" s="17"/>
      <c r="M98" s="20"/>
      <c r="N98" s="246"/>
      <c r="O98" s="247"/>
      <c r="P98" s="21"/>
      <c r="Q98" s="22"/>
      <c r="R98" s="248"/>
      <c r="S98" s="249"/>
      <c r="T98" s="23"/>
      <c r="U98" s="24"/>
      <c r="V98" s="250"/>
      <c r="W98" s="251"/>
      <c r="X98" s="251"/>
      <c r="Y98" s="252"/>
      <c r="Z98" s="4"/>
      <c r="AA98" s="118" t="str">
        <f>'Error Check before Upload'!J99</f>
        <v/>
      </c>
    </row>
    <row r="99" spans="1:27" s="25" customFormat="1" ht="14.4" x14ac:dyDescent="0.3">
      <c r="A99" s="37" t="str">
        <f t="shared" si="1"/>
        <v/>
      </c>
      <c r="B99" s="17"/>
      <c r="C99" s="390"/>
      <c r="D99" s="292"/>
      <c r="E99" s="244"/>
      <c r="F99" s="245"/>
      <c r="G99" s="18"/>
      <c r="H99" s="26"/>
      <c r="I99" s="19"/>
      <c r="J99" s="17"/>
      <c r="K99" s="17"/>
      <c r="L99" s="17"/>
      <c r="M99" s="20"/>
      <c r="N99" s="246"/>
      <c r="O99" s="247"/>
      <c r="P99" s="21"/>
      <c r="Q99" s="22"/>
      <c r="R99" s="248"/>
      <c r="S99" s="249"/>
      <c r="T99" s="23"/>
      <c r="U99" s="24"/>
      <c r="V99" s="250"/>
      <c r="W99" s="251"/>
      <c r="X99" s="251"/>
      <c r="Y99" s="252"/>
      <c r="Z99" s="4"/>
      <c r="AA99" s="118" t="str">
        <f>'Error Check before Upload'!J100</f>
        <v/>
      </c>
    </row>
    <row r="100" spans="1:27" s="25" customFormat="1" ht="14.4" x14ac:dyDescent="0.3">
      <c r="A100" s="37" t="str">
        <f t="shared" si="1"/>
        <v/>
      </c>
      <c r="B100" s="17"/>
      <c r="C100" s="390"/>
      <c r="D100" s="292"/>
      <c r="E100" s="244"/>
      <c r="F100" s="245"/>
      <c r="G100" s="18"/>
      <c r="H100" s="26"/>
      <c r="I100" s="19"/>
      <c r="J100" s="17"/>
      <c r="K100" s="17"/>
      <c r="L100" s="17"/>
      <c r="M100" s="20"/>
      <c r="N100" s="246"/>
      <c r="O100" s="247"/>
      <c r="P100" s="21"/>
      <c r="Q100" s="22"/>
      <c r="R100" s="248"/>
      <c r="S100" s="249"/>
      <c r="T100" s="23"/>
      <c r="U100" s="24"/>
      <c r="V100" s="250"/>
      <c r="W100" s="251"/>
      <c r="X100" s="251"/>
      <c r="Y100" s="252"/>
      <c r="Z100" s="4"/>
      <c r="AA100" s="118" t="str">
        <f>'Error Check before Upload'!J101</f>
        <v/>
      </c>
    </row>
    <row r="101" spans="1:27" s="25" customFormat="1" ht="14.4" x14ac:dyDescent="0.3">
      <c r="A101" s="37" t="str">
        <f t="shared" si="1"/>
        <v/>
      </c>
      <c r="B101" s="17"/>
      <c r="C101" s="390"/>
      <c r="D101" s="292"/>
      <c r="E101" s="244"/>
      <c r="F101" s="245"/>
      <c r="G101" s="18"/>
      <c r="H101" s="26"/>
      <c r="I101" s="19"/>
      <c r="J101" s="17"/>
      <c r="K101" s="17"/>
      <c r="L101" s="17"/>
      <c r="M101" s="20"/>
      <c r="N101" s="246"/>
      <c r="O101" s="247"/>
      <c r="P101" s="21"/>
      <c r="Q101" s="22"/>
      <c r="R101" s="248"/>
      <c r="S101" s="249"/>
      <c r="T101" s="23"/>
      <c r="U101" s="24"/>
      <c r="V101" s="250"/>
      <c r="W101" s="251"/>
      <c r="X101" s="251"/>
      <c r="Y101" s="252"/>
      <c r="Z101" s="4"/>
      <c r="AA101" s="118" t="str">
        <f>'Error Check before Upload'!J102</f>
        <v/>
      </c>
    </row>
    <row r="102" spans="1:27" s="25" customFormat="1" ht="14.4" x14ac:dyDescent="0.3">
      <c r="A102" s="37" t="str">
        <f t="shared" si="1"/>
        <v/>
      </c>
      <c r="B102" s="17"/>
      <c r="C102" s="390"/>
      <c r="D102" s="292"/>
      <c r="E102" s="244"/>
      <c r="F102" s="245"/>
      <c r="G102" s="18"/>
      <c r="H102" s="26"/>
      <c r="I102" s="19"/>
      <c r="J102" s="17"/>
      <c r="K102" s="17"/>
      <c r="L102" s="17"/>
      <c r="M102" s="20"/>
      <c r="N102" s="246"/>
      <c r="O102" s="247"/>
      <c r="P102" s="21"/>
      <c r="Q102" s="22"/>
      <c r="R102" s="248"/>
      <c r="S102" s="249"/>
      <c r="T102" s="23"/>
      <c r="U102" s="24"/>
      <c r="V102" s="250"/>
      <c r="W102" s="251"/>
      <c r="X102" s="251"/>
      <c r="Y102" s="252"/>
      <c r="Z102" s="4"/>
      <c r="AA102" s="118" t="str">
        <f>'Error Check before Upload'!J103</f>
        <v/>
      </c>
    </row>
    <row r="103" spans="1:27" s="25" customFormat="1" ht="14.4" x14ac:dyDescent="0.3">
      <c r="A103" s="37" t="str">
        <f t="shared" si="1"/>
        <v/>
      </c>
      <c r="B103" s="17"/>
      <c r="C103" s="390"/>
      <c r="D103" s="292"/>
      <c r="E103" s="244"/>
      <c r="F103" s="245"/>
      <c r="G103" s="18"/>
      <c r="H103" s="26"/>
      <c r="I103" s="19"/>
      <c r="J103" s="17"/>
      <c r="K103" s="17"/>
      <c r="L103" s="17"/>
      <c r="M103" s="20"/>
      <c r="N103" s="246"/>
      <c r="O103" s="247"/>
      <c r="P103" s="21"/>
      <c r="Q103" s="22"/>
      <c r="R103" s="248"/>
      <c r="S103" s="249"/>
      <c r="T103" s="23"/>
      <c r="U103" s="24"/>
      <c r="V103" s="250"/>
      <c r="W103" s="251"/>
      <c r="X103" s="251"/>
      <c r="Y103" s="252"/>
      <c r="Z103" s="4"/>
      <c r="AA103" s="118" t="str">
        <f>'Error Check before Upload'!J104</f>
        <v/>
      </c>
    </row>
    <row r="104" spans="1:27" s="25" customFormat="1" ht="14.4" x14ac:dyDescent="0.3">
      <c r="A104" s="37" t="str">
        <f t="shared" si="1"/>
        <v/>
      </c>
      <c r="B104" s="17"/>
      <c r="C104" s="390"/>
      <c r="D104" s="292"/>
      <c r="E104" s="244"/>
      <c r="F104" s="245"/>
      <c r="G104" s="18"/>
      <c r="H104" s="26"/>
      <c r="I104" s="19"/>
      <c r="J104" s="17"/>
      <c r="K104" s="17"/>
      <c r="L104" s="17"/>
      <c r="M104" s="20"/>
      <c r="N104" s="246"/>
      <c r="O104" s="247"/>
      <c r="P104" s="21"/>
      <c r="Q104" s="22"/>
      <c r="R104" s="248"/>
      <c r="S104" s="249"/>
      <c r="T104" s="23"/>
      <c r="U104" s="24"/>
      <c r="V104" s="250"/>
      <c r="W104" s="251"/>
      <c r="X104" s="251"/>
      <c r="Y104" s="252"/>
      <c r="Z104" s="4"/>
      <c r="AA104" s="118" t="str">
        <f>'Error Check before Upload'!J105</f>
        <v/>
      </c>
    </row>
    <row r="105" spans="1:27" s="25" customFormat="1" ht="14.4" x14ac:dyDescent="0.3">
      <c r="A105" s="37" t="str">
        <f t="shared" si="1"/>
        <v/>
      </c>
      <c r="B105" s="17"/>
      <c r="C105" s="390"/>
      <c r="D105" s="292"/>
      <c r="E105" s="244"/>
      <c r="F105" s="245"/>
      <c r="G105" s="18"/>
      <c r="H105" s="26"/>
      <c r="I105" s="19"/>
      <c r="J105" s="17"/>
      <c r="K105" s="17"/>
      <c r="L105" s="17"/>
      <c r="M105" s="20"/>
      <c r="N105" s="246"/>
      <c r="O105" s="247"/>
      <c r="P105" s="21"/>
      <c r="Q105" s="22"/>
      <c r="R105" s="248"/>
      <c r="S105" s="249"/>
      <c r="T105" s="23"/>
      <c r="U105" s="24"/>
      <c r="V105" s="250"/>
      <c r="W105" s="251"/>
      <c r="X105" s="251"/>
      <c r="Y105" s="252"/>
      <c r="Z105" s="4"/>
      <c r="AA105" s="118" t="str">
        <f>'Error Check before Upload'!J106</f>
        <v/>
      </c>
    </row>
    <row r="106" spans="1:27" s="25" customFormat="1" ht="14.4" x14ac:dyDescent="0.3">
      <c r="A106" s="37" t="str">
        <f t="shared" si="1"/>
        <v/>
      </c>
      <c r="B106" s="17"/>
      <c r="C106" s="390"/>
      <c r="D106" s="292"/>
      <c r="E106" s="244"/>
      <c r="F106" s="245"/>
      <c r="G106" s="18"/>
      <c r="H106" s="26"/>
      <c r="I106" s="19"/>
      <c r="J106" s="17"/>
      <c r="K106" s="17"/>
      <c r="L106" s="17"/>
      <c r="M106" s="20"/>
      <c r="N106" s="246"/>
      <c r="O106" s="247"/>
      <c r="P106" s="21"/>
      <c r="Q106" s="22"/>
      <c r="R106" s="248"/>
      <c r="S106" s="249"/>
      <c r="T106" s="23"/>
      <c r="U106" s="24"/>
      <c r="V106" s="250"/>
      <c r="W106" s="251"/>
      <c r="X106" s="251"/>
      <c r="Y106" s="252"/>
      <c r="Z106" s="4"/>
      <c r="AA106" s="118" t="str">
        <f>'Error Check before Upload'!J107</f>
        <v/>
      </c>
    </row>
    <row r="107" spans="1:27" s="25" customFormat="1" ht="14.4" x14ac:dyDescent="0.3">
      <c r="A107" s="37" t="str">
        <f t="shared" si="1"/>
        <v/>
      </c>
      <c r="B107" s="17"/>
      <c r="C107" s="390"/>
      <c r="D107" s="292"/>
      <c r="E107" s="244"/>
      <c r="F107" s="245"/>
      <c r="G107" s="18"/>
      <c r="H107" s="26"/>
      <c r="I107" s="19"/>
      <c r="J107" s="17"/>
      <c r="K107" s="17"/>
      <c r="L107" s="17"/>
      <c r="M107" s="20"/>
      <c r="N107" s="246"/>
      <c r="O107" s="247"/>
      <c r="P107" s="21"/>
      <c r="Q107" s="22"/>
      <c r="R107" s="248"/>
      <c r="S107" s="249"/>
      <c r="T107" s="23"/>
      <c r="U107" s="24"/>
      <c r="V107" s="250"/>
      <c r="W107" s="251"/>
      <c r="X107" s="251"/>
      <c r="Y107" s="252"/>
      <c r="Z107" s="4"/>
      <c r="AA107" s="118" t="str">
        <f>'Error Check before Upload'!J108</f>
        <v/>
      </c>
    </row>
    <row r="108" spans="1:27" s="25" customFormat="1" ht="14.4" x14ac:dyDescent="0.3">
      <c r="A108" s="37" t="str">
        <f t="shared" si="1"/>
        <v/>
      </c>
      <c r="B108" s="17"/>
      <c r="C108" s="390"/>
      <c r="D108" s="292"/>
      <c r="E108" s="244"/>
      <c r="F108" s="245"/>
      <c r="G108" s="18"/>
      <c r="H108" s="26"/>
      <c r="I108" s="19"/>
      <c r="J108" s="17"/>
      <c r="K108" s="17"/>
      <c r="L108" s="17"/>
      <c r="M108" s="20"/>
      <c r="N108" s="246"/>
      <c r="O108" s="247"/>
      <c r="P108" s="21"/>
      <c r="Q108" s="22"/>
      <c r="R108" s="248"/>
      <c r="S108" s="249"/>
      <c r="T108" s="23"/>
      <c r="U108" s="24"/>
      <c r="V108" s="250"/>
      <c r="W108" s="251"/>
      <c r="X108" s="251"/>
      <c r="Y108" s="252"/>
      <c r="Z108" s="4"/>
      <c r="AA108" s="118" t="str">
        <f>'Error Check before Upload'!J109</f>
        <v/>
      </c>
    </row>
    <row r="109" spans="1:27" s="25" customFormat="1" ht="14.4" x14ac:dyDescent="0.3">
      <c r="A109" s="37" t="str">
        <f t="shared" si="1"/>
        <v/>
      </c>
      <c r="B109" s="17"/>
      <c r="C109" s="390"/>
      <c r="D109" s="292"/>
      <c r="E109" s="244"/>
      <c r="F109" s="245"/>
      <c r="G109" s="18"/>
      <c r="H109" s="26"/>
      <c r="I109" s="19"/>
      <c r="J109" s="17"/>
      <c r="K109" s="17"/>
      <c r="L109" s="17"/>
      <c r="M109" s="20"/>
      <c r="N109" s="246"/>
      <c r="O109" s="247"/>
      <c r="P109" s="21"/>
      <c r="Q109" s="22"/>
      <c r="R109" s="248"/>
      <c r="S109" s="249"/>
      <c r="T109" s="23"/>
      <c r="U109" s="24"/>
      <c r="V109" s="250"/>
      <c r="W109" s="251"/>
      <c r="X109" s="251"/>
      <c r="Y109" s="252"/>
      <c r="Z109" s="4"/>
      <c r="AA109" s="118" t="str">
        <f>'Error Check before Upload'!J110</f>
        <v/>
      </c>
    </row>
    <row r="110" spans="1:27" s="25" customFormat="1" ht="14.4" x14ac:dyDescent="0.3">
      <c r="A110" s="37" t="str">
        <f t="shared" si="1"/>
        <v/>
      </c>
      <c r="B110" s="17"/>
      <c r="C110" s="390"/>
      <c r="D110" s="292"/>
      <c r="E110" s="244"/>
      <c r="F110" s="245"/>
      <c r="G110" s="18"/>
      <c r="H110" s="26"/>
      <c r="I110" s="19"/>
      <c r="J110" s="17"/>
      <c r="K110" s="17"/>
      <c r="L110" s="17"/>
      <c r="M110" s="20"/>
      <c r="N110" s="246"/>
      <c r="O110" s="247"/>
      <c r="P110" s="21"/>
      <c r="Q110" s="22"/>
      <c r="R110" s="248"/>
      <c r="S110" s="249"/>
      <c r="T110" s="23"/>
      <c r="U110" s="24"/>
      <c r="V110" s="250"/>
      <c r="W110" s="251"/>
      <c r="X110" s="251"/>
      <c r="Y110" s="252"/>
      <c r="Z110" s="4"/>
      <c r="AA110" s="118" t="str">
        <f>'Error Check before Upload'!J111</f>
        <v/>
      </c>
    </row>
    <row r="111" spans="1:27" s="25" customFormat="1" ht="14.4" x14ac:dyDescent="0.3">
      <c r="A111" s="37" t="str">
        <f t="shared" si="1"/>
        <v/>
      </c>
      <c r="B111" s="17"/>
      <c r="C111" s="390"/>
      <c r="D111" s="292"/>
      <c r="E111" s="244"/>
      <c r="F111" s="245"/>
      <c r="G111" s="18"/>
      <c r="H111" s="26"/>
      <c r="I111" s="19"/>
      <c r="J111" s="17"/>
      <c r="K111" s="17"/>
      <c r="L111" s="17"/>
      <c r="M111" s="20"/>
      <c r="N111" s="246"/>
      <c r="O111" s="247"/>
      <c r="P111" s="21"/>
      <c r="Q111" s="22"/>
      <c r="R111" s="248"/>
      <c r="S111" s="249"/>
      <c r="T111" s="23"/>
      <c r="U111" s="24"/>
      <c r="V111" s="250"/>
      <c r="W111" s="251"/>
      <c r="X111" s="251"/>
      <c r="Y111" s="252"/>
      <c r="Z111" s="4"/>
      <c r="AA111" s="118" t="str">
        <f>'Error Check before Upload'!J112</f>
        <v/>
      </c>
    </row>
    <row r="112" spans="1:27" s="25" customFormat="1" ht="14.4" x14ac:dyDescent="0.3">
      <c r="A112" s="37" t="str">
        <f t="shared" si="1"/>
        <v/>
      </c>
      <c r="B112" s="17"/>
      <c r="C112" s="390"/>
      <c r="D112" s="292"/>
      <c r="E112" s="244"/>
      <c r="F112" s="245"/>
      <c r="G112" s="18"/>
      <c r="H112" s="26"/>
      <c r="I112" s="19"/>
      <c r="J112" s="17"/>
      <c r="K112" s="17"/>
      <c r="L112" s="17"/>
      <c r="M112" s="20"/>
      <c r="N112" s="246"/>
      <c r="O112" s="247"/>
      <c r="P112" s="21"/>
      <c r="Q112" s="22"/>
      <c r="R112" s="248"/>
      <c r="S112" s="249"/>
      <c r="T112" s="23"/>
      <c r="U112" s="24"/>
      <c r="V112" s="250"/>
      <c r="W112" s="251"/>
      <c r="X112" s="251"/>
      <c r="Y112" s="252"/>
      <c r="Z112" s="4"/>
      <c r="AA112" s="118" t="str">
        <f>'Error Check before Upload'!J113</f>
        <v/>
      </c>
    </row>
    <row r="113" spans="1:27" s="25" customFormat="1" ht="14.4" x14ac:dyDescent="0.3">
      <c r="A113" s="37" t="str">
        <f t="shared" si="1"/>
        <v/>
      </c>
      <c r="B113" s="17"/>
      <c r="C113" s="390"/>
      <c r="D113" s="292"/>
      <c r="E113" s="244"/>
      <c r="F113" s="245"/>
      <c r="G113" s="18"/>
      <c r="H113" s="26"/>
      <c r="I113" s="19"/>
      <c r="J113" s="17"/>
      <c r="K113" s="17"/>
      <c r="L113" s="17"/>
      <c r="M113" s="20"/>
      <c r="N113" s="246"/>
      <c r="O113" s="247"/>
      <c r="P113" s="21"/>
      <c r="Q113" s="22"/>
      <c r="R113" s="248"/>
      <c r="S113" s="249"/>
      <c r="T113" s="23"/>
      <c r="U113" s="24"/>
      <c r="V113" s="250"/>
      <c r="W113" s="251"/>
      <c r="X113" s="251"/>
      <c r="Y113" s="252"/>
      <c r="Z113" s="4"/>
      <c r="AA113" s="118" t="str">
        <f>'Error Check before Upload'!J114</f>
        <v/>
      </c>
    </row>
    <row r="114" spans="1:27" s="25" customFormat="1" ht="14.4" x14ac:dyDescent="0.3">
      <c r="A114" s="37" t="str">
        <f t="shared" si="1"/>
        <v/>
      </c>
      <c r="B114" s="17"/>
      <c r="C114" s="390"/>
      <c r="D114" s="292"/>
      <c r="E114" s="244"/>
      <c r="F114" s="245"/>
      <c r="G114" s="18"/>
      <c r="H114" s="26"/>
      <c r="I114" s="19"/>
      <c r="J114" s="17"/>
      <c r="K114" s="17"/>
      <c r="L114" s="17"/>
      <c r="M114" s="20"/>
      <c r="N114" s="246"/>
      <c r="O114" s="247"/>
      <c r="P114" s="21"/>
      <c r="Q114" s="22"/>
      <c r="R114" s="248"/>
      <c r="S114" s="249"/>
      <c r="T114" s="23"/>
      <c r="U114" s="24"/>
      <c r="V114" s="250"/>
      <c r="W114" s="251"/>
      <c r="X114" s="251"/>
      <c r="Y114" s="252"/>
      <c r="Z114" s="4"/>
      <c r="AA114" s="118" t="str">
        <f>'Error Check before Upload'!J115</f>
        <v/>
      </c>
    </row>
    <row r="115" spans="1:27" s="25" customFormat="1" ht="14.4" x14ac:dyDescent="0.3">
      <c r="A115" s="37" t="str">
        <f t="shared" si="1"/>
        <v/>
      </c>
      <c r="B115" s="17"/>
      <c r="C115" s="390"/>
      <c r="D115" s="292"/>
      <c r="E115" s="244"/>
      <c r="F115" s="245"/>
      <c r="G115" s="18"/>
      <c r="H115" s="26"/>
      <c r="I115" s="19"/>
      <c r="J115" s="17"/>
      <c r="K115" s="17"/>
      <c r="L115" s="17"/>
      <c r="M115" s="20"/>
      <c r="N115" s="246"/>
      <c r="O115" s="247"/>
      <c r="P115" s="21"/>
      <c r="Q115" s="22"/>
      <c r="R115" s="248"/>
      <c r="S115" s="249"/>
      <c r="T115" s="23"/>
      <c r="U115" s="24"/>
      <c r="V115" s="250"/>
      <c r="W115" s="251"/>
      <c r="X115" s="251"/>
      <c r="Y115" s="252"/>
      <c r="Z115" s="4"/>
      <c r="AA115" s="118" t="str">
        <f>'Error Check before Upload'!J116</f>
        <v/>
      </c>
    </row>
    <row r="116" spans="1:27" s="25" customFormat="1" ht="14.4" x14ac:dyDescent="0.3">
      <c r="A116" s="37" t="str">
        <f t="shared" si="1"/>
        <v/>
      </c>
      <c r="B116" s="17"/>
      <c r="C116" s="390"/>
      <c r="D116" s="292"/>
      <c r="E116" s="244"/>
      <c r="F116" s="245"/>
      <c r="G116" s="18"/>
      <c r="H116" s="26"/>
      <c r="I116" s="19"/>
      <c r="J116" s="17"/>
      <c r="K116" s="17"/>
      <c r="L116" s="17"/>
      <c r="M116" s="20"/>
      <c r="N116" s="246"/>
      <c r="O116" s="247"/>
      <c r="P116" s="21"/>
      <c r="Q116" s="22"/>
      <c r="R116" s="248"/>
      <c r="S116" s="249"/>
      <c r="T116" s="23"/>
      <c r="U116" s="24"/>
      <c r="V116" s="250"/>
      <c r="W116" s="251"/>
      <c r="X116" s="251"/>
      <c r="Y116" s="252"/>
      <c r="Z116" s="4"/>
      <c r="AA116" s="118" t="str">
        <f>'Error Check before Upload'!J117</f>
        <v/>
      </c>
    </row>
    <row r="117" spans="1:27" s="25" customFormat="1" ht="14.4" x14ac:dyDescent="0.3">
      <c r="A117" s="37" t="str">
        <f t="shared" si="1"/>
        <v/>
      </c>
      <c r="B117" s="17"/>
      <c r="C117" s="390"/>
      <c r="D117" s="292"/>
      <c r="E117" s="244"/>
      <c r="F117" s="245"/>
      <c r="G117" s="18"/>
      <c r="H117" s="26"/>
      <c r="I117" s="19"/>
      <c r="J117" s="17"/>
      <c r="K117" s="17"/>
      <c r="L117" s="17"/>
      <c r="M117" s="20"/>
      <c r="N117" s="246"/>
      <c r="O117" s="247"/>
      <c r="P117" s="21"/>
      <c r="Q117" s="22"/>
      <c r="R117" s="248"/>
      <c r="S117" s="249"/>
      <c r="T117" s="23"/>
      <c r="U117" s="24"/>
      <c r="V117" s="250"/>
      <c r="W117" s="251"/>
      <c r="X117" s="251"/>
      <c r="Y117" s="252"/>
      <c r="Z117" s="4"/>
      <c r="AA117" s="118" t="str">
        <f>'Error Check before Upload'!J118</f>
        <v/>
      </c>
    </row>
    <row r="118" spans="1:27" s="25" customFormat="1" ht="14.4" x14ac:dyDescent="0.3">
      <c r="A118" s="37" t="str">
        <f t="shared" si="1"/>
        <v/>
      </c>
      <c r="B118" s="17"/>
      <c r="C118" s="390"/>
      <c r="D118" s="292"/>
      <c r="E118" s="244"/>
      <c r="F118" s="245"/>
      <c r="G118" s="18"/>
      <c r="H118" s="26"/>
      <c r="I118" s="19"/>
      <c r="J118" s="17"/>
      <c r="K118" s="17"/>
      <c r="L118" s="17"/>
      <c r="M118" s="20"/>
      <c r="N118" s="246"/>
      <c r="O118" s="247"/>
      <c r="P118" s="21"/>
      <c r="Q118" s="22"/>
      <c r="R118" s="248"/>
      <c r="S118" s="249"/>
      <c r="T118" s="23"/>
      <c r="U118" s="24"/>
      <c r="V118" s="250"/>
      <c r="W118" s="251"/>
      <c r="X118" s="251"/>
      <c r="Y118" s="252"/>
      <c r="Z118" s="4"/>
      <c r="AA118" s="118" t="str">
        <f>'Error Check before Upload'!J119</f>
        <v/>
      </c>
    </row>
    <row r="119" spans="1:27" s="25" customFormat="1" ht="14.4" x14ac:dyDescent="0.3">
      <c r="A119" s="37" t="str">
        <f t="shared" si="1"/>
        <v/>
      </c>
      <c r="B119" s="17"/>
      <c r="C119" s="390"/>
      <c r="D119" s="292"/>
      <c r="E119" s="244"/>
      <c r="F119" s="245"/>
      <c r="G119" s="18"/>
      <c r="H119" s="26"/>
      <c r="I119" s="19"/>
      <c r="J119" s="17"/>
      <c r="K119" s="17"/>
      <c r="L119" s="17"/>
      <c r="M119" s="20"/>
      <c r="N119" s="246"/>
      <c r="O119" s="247"/>
      <c r="P119" s="21"/>
      <c r="Q119" s="22"/>
      <c r="R119" s="248"/>
      <c r="S119" s="249"/>
      <c r="T119" s="23"/>
      <c r="U119" s="24"/>
      <c r="V119" s="250"/>
      <c r="W119" s="251"/>
      <c r="X119" s="251"/>
      <c r="Y119" s="252"/>
      <c r="Z119" s="4"/>
      <c r="AA119" s="118" t="str">
        <f>'Error Check before Upload'!J120</f>
        <v/>
      </c>
    </row>
    <row r="120" spans="1:27" s="25" customFormat="1" ht="14.4" x14ac:dyDescent="0.3">
      <c r="A120" s="37" t="str">
        <f t="shared" si="1"/>
        <v/>
      </c>
      <c r="B120" s="17"/>
      <c r="C120" s="390"/>
      <c r="D120" s="292"/>
      <c r="E120" s="244"/>
      <c r="F120" s="245"/>
      <c r="G120" s="18"/>
      <c r="H120" s="26"/>
      <c r="I120" s="19"/>
      <c r="J120" s="17"/>
      <c r="K120" s="17"/>
      <c r="L120" s="17"/>
      <c r="M120" s="20"/>
      <c r="N120" s="246"/>
      <c r="O120" s="247"/>
      <c r="P120" s="21"/>
      <c r="Q120" s="22"/>
      <c r="R120" s="248"/>
      <c r="S120" s="249"/>
      <c r="T120" s="23"/>
      <c r="U120" s="24"/>
      <c r="V120" s="250"/>
      <c r="W120" s="251"/>
      <c r="X120" s="251"/>
      <c r="Y120" s="252"/>
      <c r="Z120" s="4"/>
      <c r="AA120" s="118" t="str">
        <f>'Error Check before Upload'!J121</f>
        <v/>
      </c>
    </row>
    <row r="121" spans="1:27" s="25" customFormat="1" ht="14.4" x14ac:dyDescent="0.3">
      <c r="A121" s="37" t="str">
        <f t="shared" si="1"/>
        <v/>
      </c>
      <c r="B121" s="17"/>
      <c r="C121" s="390"/>
      <c r="D121" s="292"/>
      <c r="E121" s="244"/>
      <c r="F121" s="245"/>
      <c r="G121" s="18"/>
      <c r="H121" s="26"/>
      <c r="I121" s="19"/>
      <c r="J121" s="17"/>
      <c r="K121" s="17"/>
      <c r="L121" s="17"/>
      <c r="M121" s="20"/>
      <c r="N121" s="246"/>
      <c r="O121" s="247"/>
      <c r="P121" s="21"/>
      <c r="Q121" s="22"/>
      <c r="R121" s="248"/>
      <c r="S121" s="249"/>
      <c r="T121" s="23"/>
      <c r="U121" s="24"/>
      <c r="V121" s="250"/>
      <c r="W121" s="251"/>
      <c r="X121" s="251"/>
      <c r="Y121" s="252"/>
      <c r="Z121" s="4"/>
      <c r="AA121" s="118" t="str">
        <f>'Error Check before Upload'!J122</f>
        <v/>
      </c>
    </row>
    <row r="122" spans="1:27" s="25" customFormat="1" ht="14.4" x14ac:dyDescent="0.3">
      <c r="A122" s="37" t="str">
        <f t="shared" si="1"/>
        <v/>
      </c>
      <c r="B122" s="17"/>
      <c r="C122" s="390"/>
      <c r="D122" s="292"/>
      <c r="E122" s="244"/>
      <c r="F122" s="245"/>
      <c r="G122" s="18"/>
      <c r="H122" s="26"/>
      <c r="I122" s="19"/>
      <c r="J122" s="17"/>
      <c r="K122" s="17"/>
      <c r="L122" s="17"/>
      <c r="M122" s="20"/>
      <c r="N122" s="246"/>
      <c r="O122" s="247"/>
      <c r="P122" s="21"/>
      <c r="Q122" s="22"/>
      <c r="R122" s="248"/>
      <c r="S122" s="249"/>
      <c r="T122" s="23"/>
      <c r="U122" s="24"/>
      <c r="V122" s="250"/>
      <c r="W122" s="251"/>
      <c r="X122" s="251"/>
      <c r="Y122" s="252"/>
      <c r="Z122" s="4"/>
      <c r="AA122" s="118" t="str">
        <f>'Error Check before Upload'!J123</f>
        <v/>
      </c>
    </row>
    <row r="123" spans="1:27" s="25" customFormat="1" ht="14.4" x14ac:dyDescent="0.3">
      <c r="A123" s="37" t="str">
        <f t="shared" si="1"/>
        <v/>
      </c>
      <c r="B123" s="17"/>
      <c r="C123" s="390"/>
      <c r="D123" s="292"/>
      <c r="E123" s="244"/>
      <c r="F123" s="245"/>
      <c r="G123" s="18"/>
      <c r="H123" s="26"/>
      <c r="I123" s="19"/>
      <c r="J123" s="17"/>
      <c r="K123" s="17"/>
      <c r="L123" s="17"/>
      <c r="M123" s="20"/>
      <c r="N123" s="246"/>
      <c r="O123" s="247"/>
      <c r="P123" s="21"/>
      <c r="Q123" s="22"/>
      <c r="R123" s="248"/>
      <c r="S123" s="249"/>
      <c r="T123" s="23"/>
      <c r="U123" s="24"/>
      <c r="V123" s="250"/>
      <c r="W123" s="251"/>
      <c r="X123" s="251"/>
      <c r="Y123" s="252"/>
      <c r="Z123" s="4"/>
      <c r="AA123" s="118" t="str">
        <f>'Error Check before Upload'!J124</f>
        <v/>
      </c>
    </row>
    <row r="124" spans="1:27" s="25" customFormat="1" ht="14.4" x14ac:dyDescent="0.3">
      <c r="A124" s="37" t="str">
        <f t="shared" si="1"/>
        <v/>
      </c>
      <c r="B124" s="17"/>
      <c r="C124" s="390"/>
      <c r="D124" s="292"/>
      <c r="E124" s="244"/>
      <c r="F124" s="245"/>
      <c r="G124" s="18"/>
      <c r="H124" s="26"/>
      <c r="I124" s="19"/>
      <c r="J124" s="17"/>
      <c r="K124" s="17"/>
      <c r="L124" s="17"/>
      <c r="M124" s="20"/>
      <c r="N124" s="246"/>
      <c r="O124" s="247"/>
      <c r="P124" s="21"/>
      <c r="Q124" s="22"/>
      <c r="R124" s="248"/>
      <c r="S124" s="249"/>
      <c r="T124" s="23"/>
      <c r="U124" s="24"/>
      <c r="V124" s="250"/>
      <c r="W124" s="251"/>
      <c r="X124" s="251"/>
      <c r="Y124" s="252"/>
      <c r="Z124" s="4"/>
      <c r="AA124" s="118" t="str">
        <f>'Error Check before Upload'!J125</f>
        <v/>
      </c>
    </row>
    <row r="125" spans="1:27" s="25" customFormat="1" ht="14.4" x14ac:dyDescent="0.3">
      <c r="A125" s="37" t="str">
        <f t="shared" si="1"/>
        <v/>
      </c>
      <c r="B125" s="17"/>
      <c r="C125" s="390"/>
      <c r="D125" s="292"/>
      <c r="E125" s="244"/>
      <c r="F125" s="245"/>
      <c r="G125" s="18"/>
      <c r="H125" s="26"/>
      <c r="I125" s="19"/>
      <c r="J125" s="17"/>
      <c r="K125" s="17"/>
      <c r="L125" s="17"/>
      <c r="M125" s="20"/>
      <c r="N125" s="246"/>
      <c r="O125" s="247"/>
      <c r="P125" s="21"/>
      <c r="Q125" s="22"/>
      <c r="R125" s="248"/>
      <c r="S125" s="249"/>
      <c r="T125" s="23"/>
      <c r="U125" s="24"/>
      <c r="V125" s="250"/>
      <c r="W125" s="251"/>
      <c r="X125" s="251"/>
      <c r="Y125" s="252"/>
      <c r="Z125" s="4"/>
      <c r="AA125" s="118" t="str">
        <f>'Error Check before Upload'!J126</f>
        <v/>
      </c>
    </row>
    <row r="126" spans="1:27" s="25" customFormat="1" ht="14.4" x14ac:dyDescent="0.3">
      <c r="A126" s="37" t="str">
        <f t="shared" si="1"/>
        <v/>
      </c>
      <c r="B126" s="17"/>
      <c r="C126" s="390"/>
      <c r="D126" s="292"/>
      <c r="E126" s="244"/>
      <c r="F126" s="245"/>
      <c r="G126" s="18"/>
      <c r="H126" s="26"/>
      <c r="I126" s="19"/>
      <c r="J126" s="17"/>
      <c r="K126" s="17"/>
      <c r="L126" s="17"/>
      <c r="M126" s="20"/>
      <c r="N126" s="246"/>
      <c r="O126" s="247"/>
      <c r="P126" s="21"/>
      <c r="Q126" s="22"/>
      <c r="R126" s="248"/>
      <c r="S126" s="249"/>
      <c r="T126" s="23"/>
      <c r="U126" s="24"/>
      <c r="V126" s="250"/>
      <c r="W126" s="251"/>
      <c r="X126" s="251"/>
      <c r="Y126" s="252"/>
      <c r="Z126" s="4"/>
      <c r="AA126" s="118" t="str">
        <f>'Error Check before Upload'!J127</f>
        <v/>
      </c>
    </row>
    <row r="127" spans="1:27" s="25" customFormat="1" ht="14.4" x14ac:dyDescent="0.3">
      <c r="A127" s="37" t="str">
        <f t="shared" si="1"/>
        <v/>
      </c>
      <c r="B127" s="17"/>
      <c r="C127" s="390"/>
      <c r="D127" s="292"/>
      <c r="E127" s="244"/>
      <c r="F127" s="245"/>
      <c r="G127" s="18"/>
      <c r="H127" s="26"/>
      <c r="I127" s="19"/>
      <c r="J127" s="17"/>
      <c r="K127" s="17"/>
      <c r="L127" s="17"/>
      <c r="M127" s="20"/>
      <c r="N127" s="246"/>
      <c r="O127" s="247"/>
      <c r="P127" s="21"/>
      <c r="Q127" s="22"/>
      <c r="R127" s="248"/>
      <c r="S127" s="249"/>
      <c r="T127" s="23"/>
      <c r="U127" s="24"/>
      <c r="V127" s="250"/>
      <c r="W127" s="251"/>
      <c r="X127" s="251"/>
      <c r="Y127" s="252"/>
      <c r="Z127" s="4"/>
      <c r="AA127" s="118" t="str">
        <f>'Error Check before Upload'!J128</f>
        <v/>
      </c>
    </row>
    <row r="128" spans="1:27" s="25" customFormat="1" ht="14.4" x14ac:dyDescent="0.3">
      <c r="A128" s="37" t="str">
        <f t="shared" si="1"/>
        <v/>
      </c>
      <c r="B128" s="17"/>
      <c r="C128" s="390"/>
      <c r="D128" s="292"/>
      <c r="E128" s="244"/>
      <c r="F128" s="245"/>
      <c r="G128" s="18"/>
      <c r="H128" s="26"/>
      <c r="I128" s="19"/>
      <c r="J128" s="17"/>
      <c r="K128" s="17"/>
      <c r="L128" s="17"/>
      <c r="M128" s="20"/>
      <c r="N128" s="246"/>
      <c r="O128" s="247"/>
      <c r="P128" s="21"/>
      <c r="Q128" s="22"/>
      <c r="R128" s="248"/>
      <c r="S128" s="249"/>
      <c r="T128" s="23"/>
      <c r="U128" s="24"/>
      <c r="V128" s="250"/>
      <c r="W128" s="251"/>
      <c r="X128" s="251"/>
      <c r="Y128" s="252"/>
      <c r="Z128" s="4"/>
      <c r="AA128" s="118" t="str">
        <f>'Error Check before Upload'!J129</f>
        <v/>
      </c>
    </row>
    <row r="129" spans="1:27" s="25" customFormat="1" ht="14.4" x14ac:dyDescent="0.3">
      <c r="A129" s="37" t="str">
        <f t="shared" si="1"/>
        <v/>
      </c>
      <c r="B129" s="17"/>
      <c r="C129" s="390"/>
      <c r="D129" s="292"/>
      <c r="E129" s="244"/>
      <c r="F129" s="245"/>
      <c r="G129" s="18"/>
      <c r="H129" s="26"/>
      <c r="I129" s="19"/>
      <c r="J129" s="17"/>
      <c r="K129" s="17"/>
      <c r="L129" s="17"/>
      <c r="M129" s="20"/>
      <c r="N129" s="246"/>
      <c r="O129" s="247"/>
      <c r="P129" s="21"/>
      <c r="Q129" s="22"/>
      <c r="R129" s="248"/>
      <c r="S129" s="249"/>
      <c r="T129" s="23"/>
      <c r="U129" s="24"/>
      <c r="V129" s="250"/>
      <c r="W129" s="251"/>
      <c r="X129" s="251"/>
      <c r="Y129" s="252"/>
      <c r="Z129" s="4"/>
      <c r="AA129" s="118" t="str">
        <f>'Error Check before Upload'!J130</f>
        <v/>
      </c>
    </row>
    <row r="130" spans="1:27" s="25" customFormat="1" ht="14.4" x14ac:dyDescent="0.3">
      <c r="A130" s="37" t="str">
        <f t="shared" si="1"/>
        <v/>
      </c>
      <c r="B130" s="17"/>
      <c r="C130" s="390"/>
      <c r="D130" s="292"/>
      <c r="E130" s="244"/>
      <c r="F130" s="245"/>
      <c r="G130" s="18"/>
      <c r="H130" s="26"/>
      <c r="I130" s="19"/>
      <c r="J130" s="17"/>
      <c r="K130" s="17"/>
      <c r="L130" s="17"/>
      <c r="M130" s="20"/>
      <c r="N130" s="246"/>
      <c r="O130" s="247"/>
      <c r="P130" s="21"/>
      <c r="Q130" s="22"/>
      <c r="R130" s="248"/>
      <c r="S130" s="249"/>
      <c r="T130" s="23"/>
      <c r="U130" s="24"/>
      <c r="V130" s="250"/>
      <c r="W130" s="251"/>
      <c r="X130" s="251"/>
      <c r="Y130" s="252"/>
      <c r="Z130" s="4"/>
      <c r="AA130" s="118" t="str">
        <f>'Error Check before Upload'!J131</f>
        <v/>
      </c>
    </row>
    <row r="131" spans="1:27" s="25" customFormat="1" ht="14.4" x14ac:dyDescent="0.3">
      <c r="A131" s="37" t="str">
        <f t="shared" si="1"/>
        <v/>
      </c>
      <c r="B131" s="17"/>
      <c r="C131" s="390"/>
      <c r="D131" s="292"/>
      <c r="E131" s="244"/>
      <c r="F131" s="245"/>
      <c r="G131" s="18"/>
      <c r="H131" s="26"/>
      <c r="I131" s="19"/>
      <c r="J131" s="17"/>
      <c r="K131" s="17"/>
      <c r="L131" s="17"/>
      <c r="M131" s="20"/>
      <c r="N131" s="246"/>
      <c r="O131" s="247"/>
      <c r="P131" s="21"/>
      <c r="Q131" s="22"/>
      <c r="R131" s="248"/>
      <c r="S131" s="249"/>
      <c r="T131" s="23"/>
      <c r="U131" s="24"/>
      <c r="V131" s="250"/>
      <c r="W131" s="251"/>
      <c r="X131" s="251"/>
      <c r="Y131" s="252"/>
      <c r="Z131" s="4"/>
      <c r="AA131" s="118" t="str">
        <f>'Error Check before Upload'!J132</f>
        <v/>
      </c>
    </row>
    <row r="132" spans="1:27" s="25" customFormat="1" ht="14.4" x14ac:dyDescent="0.3">
      <c r="A132" s="37" t="str">
        <f t="shared" si="1"/>
        <v/>
      </c>
      <c r="B132" s="17"/>
      <c r="C132" s="390"/>
      <c r="D132" s="292"/>
      <c r="E132" s="244"/>
      <c r="F132" s="245"/>
      <c r="G132" s="18"/>
      <c r="H132" s="26"/>
      <c r="I132" s="19"/>
      <c r="J132" s="17"/>
      <c r="K132" s="17"/>
      <c r="L132" s="17"/>
      <c r="M132" s="20"/>
      <c r="N132" s="246"/>
      <c r="O132" s="247"/>
      <c r="P132" s="21"/>
      <c r="Q132" s="22"/>
      <c r="R132" s="248"/>
      <c r="S132" s="249"/>
      <c r="T132" s="23"/>
      <c r="U132" s="24"/>
      <c r="V132" s="250"/>
      <c r="W132" s="251"/>
      <c r="X132" s="251"/>
      <c r="Y132" s="252"/>
      <c r="Z132" s="4"/>
      <c r="AA132" s="118" t="str">
        <f>'Error Check before Upload'!J133</f>
        <v/>
      </c>
    </row>
    <row r="133" spans="1:27" s="25" customFormat="1" ht="14.4" x14ac:dyDescent="0.3">
      <c r="A133" s="37" t="str">
        <f t="shared" si="1"/>
        <v/>
      </c>
      <c r="B133" s="17"/>
      <c r="C133" s="390"/>
      <c r="D133" s="292"/>
      <c r="E133" s="244"/>
      <c r="F133" s="245"/>
      <c r="G133" s="18"/>
      <c r="H133" s="26"/>
      <c r="I133" s="19"/>
      <c r="J133" s="17"/>
      <c r="K133" s="17"/>
      <c r="L133" s="17"/>
      <c r="M133" s="20"/>
      <c r="N133" s="246"/>
      <c r="O133" s="247"/>
      <c r="P133" s="21"/>
      <c r="Q133" s="22"/>
      <c r="R133" s="248"/>
      <c r="S133" s="249"/>
      <c r="T133" s="23"/>
      <c r="U133" s="24"/>
      <c r="V133" s="250"/>
      <c r="W133" s="251"/>
      <c r="X133" s="251"/>
      <c r="Y133" s="252"/>
      <c r="Z133" s="4"/>
      <c r="AA133" s="118" t="str">
        <f>'Error Check before Upload'!J134</f>
        <v/>
      </c>
    </row>
    <row r="134" spans="1:27" s="25" customFormat="1" ht="14.4" x14ac:dyDescent="0.3">
      <c r="A134" s="37" t="str">
        <f t="shared" si="1"/>
        <v/>
      </c>
      <c r="B134" s="17"/>
      <c r="C134" s="390"/>
      <c r="D134" s="292"/>
      <c r="E134" s="244"/>
      <c r="F134" s="245"/>
      <c r="G134" s="18"/>
      <c r="H134" s="26"/>
      <c r="I134" s="19"/>
      <c r="J134" s="17"/>
      <c r="K134" s="17"/>
      <c r="L134" s="17"/>
      <c r="M134" s="20"/>
      <c r="N134" s="246"/>
      <c r="O134" s="247"/>
      <c r="P134" s="21"/>
      <c r="Q134" s="22"/>
      <c r="R134" s="248"/>
      <c r="S134" s="249"/>
      <c r="T134" s="23"/>
      <c r="U134" s="24"/>
      <c r="V134" s="250"/>
      <c r="W134" s="251"/>
      <c r="X134" s="251"/>
      <c r="Y134" s="252"/>
      <c r="Z134" s="4"/>
      <c r="AA134" s="118" t="str">
        <f>'Error Check before Upload'!J135</f>
        <v/>
      </c>
    </row>
    <row r="135" spans="1:27" s="25" customFormat="1" ht="14.4" x14ac:dyDescent="0.3">
      <c r="A135" s="37" t="str">
        <f t="shared" si="1"/>
        <v/>
      </c>
      <c r="B135" s="17"/>
      <c r="C135" s="390"/>
      <c r="D135" s="292"/>
      <c r="E135" s="244"/>
      <c r="F135" s="245"/>
      <c r="G135" s="18"/>
      <c r="H135" s="26"/>
      <c r="I135" s="19"/>
      <c r="J135" s="17"/>
      <c r="K135" s="17"/>
      <c r="L135" s="17"/>
      <c r="M135" s="20"/>
      <c r="N135" s="246"/>
      <c r="O135" s="247"/>
      <c r="P135" s="21"/>
      <c r="Q135" s="22"/>
      <c r="R135" s="248"/>
      <c r="S135" s="249"/>
      <c r="T135" s="23"/>
      <c r="U135" s="24"/>
      <c r="V135" s="250"/>
      <c r="W135" s="251"/>
      <c r="X135" s="251"/>
      <c r="Y135" s="252"/>
      <c r="Z135" s="4"/>
      <c r="AA135" s="118" t="str">
        <f>'Error Check before Upload'!J136</f>
        <v/>
      </c>
    </row>
    <row r="136" spans="1:27" s="25" customFormat="1" ht="14.4" x14ac:dyDescent="0.3">
      <c r="A136" s="37" t="str">
        <f t="shared" si="1"/>
        <v/>
      </c>
      <c r="B136" s="17"/>
      <c r="C136" s="390"/>
      <c r="D136" s="292"/>
      <c r="E136" s="244"/>
      <c r="F136" s="245"/>
      <c r="G136" s="18"/>
      <c r="H136" s="26"/>
      <c r="I136" s="19"/>
      <c r="J136" s="17"/>
      <c r="K136" s="17"/>
      <c r="L136" s="17"/>
      <c r="M136" s="20"/>
      <c r="N136" s="246"/>
      <c r="O136" s="247"/>
      <c r="P136" s="21"/>
      <c r="Q136" s="22"/>
      <c r="R136" s="248"/>
      <c r="S136" s="249"/>
      <c r="T136" s="23"/>
      <c r="U136" s="24"/>
      <c r="V136" s="250"/>
      <c r="W136" s="251"/>
      <c r="X136" s="251"/>
      <c r="Y136" s="252"/>
      <c r="Z136" s="4"/>
      <c r="AA136" s="118" t="str">
        <f>'Error Check before Upload'!J137</f>
        <v/>
      </c>
    </row>
    <row r="137" spans="1:27" s="25" customFormat="1" ht="14.4" x14ac:dyDescent="0.3">
      <c r="A137" s="37" t="str">
        <f t="shared" ref="A137:A200" si="2">IF(COUNTA(B137:G137)&gt;0, ROW(A137)-7,"")</f>
        <v/>
      </c>
      <c r="B137" s="17"/>
      <c r="C137" s="390"/>
      <c r="D137" s="292"/>
      <c r="E137" s="244"/>
      <c r="F137" s="245"/>
      <c r="G137" s="18"/>
      <c r="H137" s="26"/>
      <c r="I137" s="19"/>
      <c r="J137" s="17"/>
      <c r="K137" s="17"/>
      <c r="L137" s="17"/>
      <c r="M137" s="20"/>
      <c r="N137" s="246"/>
      <c r="O137" s="247"/>
      <c r="P137" s="21"/>
      <c r="Q137" s="22"/>
      <c r="R137" s="248"/>
      <c r="S137" s="249"/>
      <c r="T137" s="23"/>
      <c r="U137" s="24"/>
      <c r="V137" s="250"/>
      <c r="W137" s="251"/>
      <c r="X137" s="251"/>
      <c r="Y137" s="252"/>
      <c r="Z137" s="4"/>
      <c r="AA137" s="118" t="str">
        <f>'Error Check before Upload'!J138</f>
        <v/>
      </c>
    </row>
    <row r="138" spans="1:27" s="25" customFormat="1" ht="14.4" x14ac:dyDescent="0.3">
      <c r="A138" s="37" t="str">
        <f t="shared" si="2"/>
        <v/>
      </c>
      <c r="B138" s="17"/>
      <c r="C138" s="390"/>
      <c r="D138" s="292"/>
      <c r="E138" s="244"/>
      <c r="F138" s="245"/>
      <c r="G138" s="18"/>
      <c r="H138" s="26"/>
      <c r="I138" s="19"/>
      <c r="J138" s="17"/>
      <c r="K138" s="17"/>
      <c r="L138" s="17"/>
      <c r="M138" s="20"/>
      <c r="N138" s="246"/>
      <c r="O138" s="247"/>
      <c r="P138" s="21"/>
      <c r="Q138" s="22"/>
      <c r="R138" s="248"/>
      <c r="S138" s="249"/>
      <c r="T138" s="23"/>
      <c r="U138" s="24"/>
      <c r="V138" s="250"/>
      <c r="W138" s="251"/>
      <c r="X138" s="251"/>
      <c r="Y138" s="252"/>
      <c r="Z138" s="4"/>
      <c r="AA138" s="118" t="str">
        <f>'Error Check before Upload'!J139</f>
        <v/>
      </c>
    </row>
    <row r="139" spans="1:27" s="25" customFormat="1" ht="14.4" x14ac:dyDescent="0.3">
      <c r="A139" s="37" t="str">
        <f t="shared" si="2"/>
        <v/>
      </c>
      <c r="B139" s="17"/>
      <c r="C139" s="390"/>
      <c r="D139" s="292"/>
      <c r="E139" s="244"/>
      <c r="F139" s="245"/>
      <c r="G139" s="18"/>
      <c r="H139" s="26"/>
      <c r="I139" s="19"/>
      <c r="J139" s="17"/>
      <c r="K139" s="17"/>
      <c r="L139" s="17"/>
      <c r="M139" s="20"/>
      <c r="N139" s="246"/>
      <c r="O139" s="247"/>
      <c r="P139" s="21"/>
      <c r="Q139" s="22"/>
      <c r="R139" s="248"/>
      <c r="S139" s="249"/>
      <c r="T139" s="23"/>
      <c r="U139" s="24"/>
      <c r="V139" s="250"/>
      <c r="W139" s="251"/>
      <c r="X139" s="251"/>
      <c r="Y139" s="252"/>
      <c r="Z139" s="4"/>
      <c r="AA139" s="118" t="str">
        <f>'Error Check before Upload'!J140</f>
        <v/>
      </c>
    </row>
    <row r="140" spans="1:27" s="25" customFormat="1" ht="14.4" x14ac:dyDescent="0.3">
      <c r="A140" s="37" t="str">
        <f t="shared" si="2"/>
        <v/>
      </c>
      <c r="B140" s="17"/>
      <c r="C140" s="390"/>
      <c r="D140" s="292"/>
      <c r="E140" s="244"/>
      <c r="F140" s="245"/>
      <c r="G140" s="18"/>
      <c r="H140" s="26"/>
      <c r="I140" s="19"/>
      <c r="J140" s="17"/>
      <c r="K140" s="17"/>
      <c r="L140" s="17"/>
      <c r="M140" s="20"/>
      <c r="N140" s="246"/>
      <c r="O140" s="247"/>
      <c r="P140" s="21"/>
      <c r="Q140" s="22"/>
      <c r="R140" s="248"/>
      <c r="S140" s="249"/>
      <c r="T140" s="23"/>
      <c r="U140" s="24"/>
      <c r="V140" s="250"/>
      <c r="W140" s="251"/>
      <c r="X140" s="251"/>
      <c r="Y140" s="252"/>
      <c r="Z140" s="4"/>
      <c r="AA140" s="118" t="str">
        <f>'Error Check before Upload'!J141</f>
        <v/>
      </c>
    </row>
    <row r="141" spans="1:27" s="25" customFormat="1" ht="14.4" x14ac:dyDescent="0.3">
      <c r="A141" s="37" t="str">
        <f t="shared" si="2"/>
        <v/>
      </c>
      <c r="B141" s="17"/>
      <c r="C141" s="390"/>
      <c r="D141" s="292"/>
      <c r="E141" s="244"/>
      <c r="F141" s="245"/>
      <c r="G141" s="18"/>
      <c r="H141" s="26"/>
      <c r="I141" s="19"/>
      <c r="J141" s="17"/>
      <c r="K141" s="17"/>
      <c r="L141" s="17"/>
      <c r="M141" s="20"/>
      <c r="N141" s="246"/>
      <c r="O141" s="247"/>
      <c r="P141" s="21"/>
      <c r="Q141" s="22"/>
      <c r="R141" s="248"/>
      <c r="S141" s="249"/>
      <c r="T141" s="23"/>
      <c r="U141" s="24"/>
      <c r="V141" s="250"/>
      <c r="W141" s="251"/>
      <c r="X141" s="251"/>
      <c r="Y141" s="252"/>
      <c r="Z141" s="4"/>
      <c r="AA141" s="118" t="str">
        <f>'Error Check before Upload'!J142</f>
        <v/>
      </c>
    </row>
    <row r="142" spans="1:27" s="25" customFormat="1" ht="14.4" x14ac:dyDescent="0.3">
      <c r="A142" s="37" t="str">
        <f t="shared" si="2"/>
        <v/>
      </c>
      <c r="B142" s="17"/>
      <c r="C142" s="390"/>
      <c r="D142" s="292"/>
      <c r="E142" s="244"/>
      <c r="F142" s="245"/>
      <c r="G142" s="18"/>
      <c r="H142" s="26"/>
      <c r="I142" s="19"/>
      <c r="J142" s="17"/>
      <c r="K142" s="17"/>
      <c r="L142" s="17"/>
      <c r="M142" s="20"/>
      <c r="N142" s="246"/>
      <c r="O142" s="247"/>
      <c r="P142" s="21"/>
      <c r="Q142" s="22"/>
      <c r="R142" s="248"/>
      <c r="S142" s="249"/>
      <c r="T142" s="23"/>
      <c r="U142" s="24"/>
      <c r="V142" s="250"/>
      <c r="W142" s="251"/>
      <c r="X142" s="251"/>
      <c r="Y142" s="252"/>
      <c r="Z142" s="4"/>
      <c r="AA142" s="118" t="str">
        <f>'Error Check before Upload'!J143</f>
        <v/>
      </c>
    </row>
    <row r="143" spans="1:27" s="25" customFormat="1" ht="14.4" x14ac:dyDescent="0.3">
      <c r="A143" s="37" t="str">
        <f t="shared" si="2"/>
        <v/>
      </c>
      <c r="B143" s="17"/>
      <c r="C143" s="390"/>
      <c r="D143" s="292"/>
      <c r="E143" s="244"/>
      <c r="F143" s="245"/>
      <c r="G143" s="18"/>
      <c r="H143" s="26"/>
      <c r="I143" s="19"/>
      <c r="J143" s="17"/>
      <c r="K143" s="17"/>
      <c r="L143" s="17"/>
      <c r="M143" s="20"/>
      <c r="N143" s="246"/>
      <c r="O143" s="247"/>
      <c r="P143" s="21"/>
      <c r="Q143" s="22"/>
      <c r="R143" s="248"/>
      <c r="S143" s="249"/>
      <c r="T143" s="23"/>
      <c r="U143" s="24"/>
      <c r="V143" s="250"/>
      <c r="W143" s="251"/>
      <c r="X143" s="251"/>
      <c r="Y143" s="252"/>
      <c r="Z143" s="4"/>
      <c r="AA143" s="118" t="str">
        <f>'Error Check before Upload'!J144</f>
        <v/>
      </c>
    </row>
    <row r="144" spans="1:27" s="25" customFormat="1" ht="14.4" x14ac:dyDescent="0.3">
      <c r="A144" s="37" t="str">
        <f t="shared" si="2"/>
        <v/>
      </c>
      <c r="B144" s="17"/>
      <c r="C144" s="390"/>
      <c r="D144" s="292"/>
      <c r="E144" s="244"/>
      <c r="F144" s="245"/>
      <c r="G144" s="18"/>
      <c r="H144" s="26"/>
      <c r="I144" s="19"/>
      <c r="J144" s="17"/>
      <c r="K144" s="17"/>
      <c r="L144" s="17"/>
      <c r="M144" s="20"/>
      <c r="N144" s="246"/>
      <c r="O144" s="247"/>
      <c r="P144" s="21"/>
      <c r="Q144" s="22"/>
      <c r="R144" s="248"/>
      <c r="S144" s="249"/>
      <c r="T144" s="23"/>
      <c r="U144" s="24"/>
      <c r="V144" s="250"/>
      <c r="W144" s="251"/>
      <c r="X144" s="251"/>
      <c r="Y144" s="252"/>
      <c r="Z144" s="4"/>
      <c r="AA144" s="118" t="str">
        <f>'Error Check before Upload'!J145</f>
        <v/>
      </c>
    </row>
    <row r="145" spans="1:27" s="25" customFormat="1" ht="14.4" x14ac:dyDescent="0.3">
      <c r="A145" s="37" t="str">
        <f t="shared" si="2"/>
        <v/>
      </c>
      <c r="B145" s="17"/>
      <c r="C145" s="390"/>
      <c r="D145" s="292"/>
      <c r="E145" s="244"/>
      <c r="F145" s="245"/>
      <c r="G145" s="18"/>
      <c r="H145" s="26"/>
      <c r="I145" s="19"/>
      <c r="J145" s="17"/>
      <c r="K145" s="17"/>
      <c r="L145" s="17"/>
      <c r="M145" s="20"/>
      <c r="N145" s="246"/>
      <c r="O145" s="247"/>
      <c r="P145" s="21"/>
      <c r="Q145" s="22"/>
      <c r="R145" s="248"/>
      <c r="S145" s="249"/>
      <c r="T145" s="23"/>
      <c r="U145" s="24"/>
      <c r="V145" s="250"/>
      <c r="W145" s="251"/>
      <c r="X145" s="251"/>
      <c r="Y145" s="252"/>
      <c r="Z145" s="4"/>
      <c r="AA145" s="118" t="str">
        <f>'Error Check before Upload'!J146</f>
        <v/>
      </c>
    </row>
    <row r="146" spans="1:27" s="25" customFormat="1" ht="14.4" x14ac:dyDescent="0.3">
      <c r="A146" s="37" t="str">
        <f t="shared" si="2"/>
        <v/>
      </c>
      <c r="B146" s="17"/>
      <c r="C146" s="390"/>
      <c r="D146" s="292"/>
      <c r="E146" s="244"/>
      <c r="F146" s="245"/>
      <c r="G146" s="18"/>
      <c r="H146" s="26"/>
      <c r="I146" s="19"/>
      <c r="J146" s="17"/>
      <c r="K146" s="17"/>
      <c r="L146" s="17"/>
      <c r="M146" s="20"/>
      <c r="N146" s="246"/>
      <c r="O146" s="247"/>
      <c r="P146" s="21"/>
      <c r="Q146" s="22"/>
      <c r="R146" s="248"/>
      <c r="S146" s="249"/>
      <c r="T146" s="23"/>
      <c r="U146" s="24"/>
      <c r="V146" s="250"/>
      <c r="W146" s="251"/>
      <c r="X146" s="251"/>
      <c r="Y146" s="252"/>
      <c r="Z146" s="4"/>
      <c r="AA146" s="118" t="str">
        <f>'Error Check before Upload'!J147</f>
        <v/>
      </c>
    </row>
    <row r="147" spans="1:27" s="25" customFormat="1" ht="14.4" x14ac:dyDescent="0.3">
      <c r="A147" s="37" t="str">
        <f t="shared" si="2"/>
        <v/>
      </c>
      <c r="B147" s="17"/>
      <c r="C147" s="390"/>
      <c r="D147" s="292"/>
      <c r="E147" s="244"/>
      <c r="F147" s="245"/>
      <c r="G147" s="18"/>
      <c r="H147" s="26"/>
      <c r="I147" s="19"/>
      <c r="J147" s="17"/>
      <c r="K147" s="17"/>
      <c r="L147" s="17"/>
      <c r="M147" s="20"/>
      <c r="N147" s="246"/>
      <c r="O147" s="247"/>
      <c r="P147" s="21"/>
      <c r="Q147" s="22"/>
      <c r="R147" s="248"/>
      <c r="S147" s="249"/>
      <c r="T147" s="23"/>
      <c r="U147" s="24"/>
      <c r="V147" s="250"/>
      <c r="W147" s="251"/>
      <c r="X147" s="251"/>
      <c r="Y147" s="252"/>
      <c r="Z147" s="4"/>
      <c r="AA147" s="118" t="str">
        <f>'Error Check before Upload'!J148</f>
        <v/>
      </c>
    </row>
    <row r="148" spans="1:27" s="25" customFormat="1" ht="14.4" x14ac:dyDescent="0.3">
      <c r="A148" s="37" t="str">
        <f t="shared" si="2"/>
        <v/>
      </c>
      <c r="B148" s="17"/>
      <c r="C148" s="390"/>
      <c r="D148" s="292"/>
      <c r="E148" s="244"/>
      <c r="F148" s="245"/>
      <c r="G148" s="18"/>
      <c r="H148" s="26"/>
      <c r="I148" s="19"/>
      <c r="J148" s="17"/>
      <c r="K148" s="17"/>
      <c r="L148" s="17"/>
      <c r="M148" s="20"/>
      <c r="N148" s="246"/>
      <c r="O148" s="247"/>
      <c r="P148" s="21"/>
      <c r="Q148" s="22"/>
      <c r="R148" s="248"/>
      <c r="S148" s="249"/>
      <c r="T148" s="23"/>
      <c r="U148" s="24"/>
      <c r="V148" s="250"/>
      <c r="W148" s="251"/>
      <c r="X148" s="251"/>
      <c r="Y148" s="252"/>
      <c r="Z148" s="4"/>
      <c r="AA148" s="118" t="str">
        <f>'Error Check before Upload'!J149</f>
        <v/>
      </c>
    </row>
    <row r="149" spans="1:27" s="25" customFormat="1" ht="14.4" x14ac:dyDescent="0.3">
      <c r="A149" s="37" t="str">
        <f t="shared" si="2"/>
        <v/>
      </c>
      <c r="B149" s="17"/>
      <c r="C149" s="390"/>
      <c r="D149" s="292"/>
      <c r="E149" s="244"/>
      <c r="F149" s="245"/>
      <c r="G149" s="18"/>
      <c r="H149" s="26"/>
      <c r="I149" s="19"/>
      <c r="J149" s="17"/>
      <c r="K149" s="17"/>
      <c r="L149" s="17"/>
      <c r="M149" s="20"/>
      <c r="N149" s="246"/>
      <c r="O149" s="247"/>
      <c r="P149" s="21"/>
      <c r="Q149" s="22"/>
      <c r="R149" s="248"/>
      <c r="S149" s="249"/>
      <c r="T149" s="23"/>
      <c r="U149" s="24"/>
      <c r="V149" s="250"/>
      <c r="W149" s="251"/>
      <c r="X149" s="251"/>
      <c r="Y149" s="252"/>
      <c r="Z149" s="4"/>
      <c r="AA149" s="118" t="str">
        <f>'Error Check before Upload'!J150</f>
        <v/>
      </c>
    </row>
    <row r="150" spans="1:27" s="25" customFormat="1" ht="14.4" x14ac:dyDescent="0.3">
      <c r="A150" s="37" t="str">
        <f t="shared" si="2"/>
        <v/>
      </c>
      <c r="B150" s="17"/>
      <c r="C150" s="390"/>
      <c r="D150" s="292"/>
      <c r="E150" s="244"/>
      <c r="F150" s="245"/>
      <c r="G150" s="18"/>
      <c r="H150" s="26"/>
      <c r="I150" s="19"/>
      <c r="J150" s="17"/>
      <c r="K150" s="17"/>
      <c r="L150" s="17"/>
      <c r="M150" s="20"/>
      <c r="N150" s="246"/>
      <c r="O150" s="247"/>
      <c r="P150" s="21"/>
      <c r="Q150" s="22"/>
      <c r="R150" s="248"/>
      <c r="S150" s="249"/>
      <c r="T150" s="23"/>
      <c r="U150" s="24"/>
      <c r="V150" s="250"/>
      <c r="W150" s="251"/>
      <c r="X150" s="251"/>
      <c r="Y150" s="252"/>
      <c r="Z150" s="4"/>
      <c r="AA150" s="118" t="str">
        <f>'Error Check before Upload'!J151</f>
        <v/>
      </c>
    </row>
    <row r="151" spans="1:27" s="25" customFormat="1" ht="14.4" x14ac:dyDescent="0.3">
      <c r="A151" s="37" t="str">
        <f t="shared" si="2"/>
        <v/>
      </c>
      <c r="B151" s="17"/>
      <c r="C151" s="390"/>
      <c r="D151" s="292"/>
      <c r="E151" s="244"/>
      <c r="F151" s="245"/>
      <c r="G151" s="18"/>
      <c r="H151" s="26"/>
      <c r="I151" s="19"/>
      <c r="J151" s="17"/>
      <c r="K151" s="17"/>
      <c r="L151" s="17"/>
      <c r="M151" s="20"/>
      <c r="N151" s="246"/>
      <c r="O151" s="247"/>
      <c r="P151" s="21"/>
      <c r="Q151" s="22"/>
      <c r="R151" s="248"/>
      <c r="S151" s="249"/>
      <c r="T151" s="23"/>
      <c r="U151" s="24"/>
      <c r="V151" s="250"/>
      <c r="W151" s="251"/>
      <c r="X151" s="251"/>
      <c r="Y151" s="252"/>
      <c r="Z151" s="4"/>
      <c r="AA151" s="118" t="str">
        <f>'Error Check before Upload'!J152</f>
        <v/>
      </c>
    </row>
    <row r="152" spans="1:27" s="25" customFormat="1" ht="14.4" x14ac:dyDescent="0.3">
      <c r="A152" s="37" t="str">
        <f t="shared" si="2"/>
        <v/>
      </c>
      <c r="B152" s="17"/>
      <c r="C152" s="390"/>
      <c r="D152" s="292"/>
      <c r="E152" s="244"/>
      <c r="F152" s="245"/>
      <c r="G152" s="18"/>
      <c r="H152" s="26"/>
      <c r="I152" s="19"/>
      <c r="J152" s="17"/>
      <c r="K152" s="17"/>
      <c r="L152" s="17"/>
      <c r="M152" s="20"/>
      <c r="N152" s="246"/>
      <c r="O152" s="247"/>
      <c r="P152" s="21"/>
      <c r="Q152" s="22"/>
      <c r="R152" s="248"/>
      <c r="S152" s="249"/>
      <c r="T152" s="23"/>
      <c r="U152" s="24"/>
      <c r="V152" s="250"/>
      <c r="W152" s="251"/>
      <c r="X152" s="251"/>
      <c r="Y152" s="252"/>
      <c r="Z152" s="4"/>
      <c r="AA152" s="118" t="str">
        <f>'Error Check before Upload'!J153</f>
        <v/>
      </c>
    </row>
    <row r="153" spans="1:27" s="25" customFormat="1" ht="14.4" x14ac:dyDescent="0.3">
      <c r="A153" s="37" t="str">
        <f t="shared" si="2"/>
        <v/>
      </c>
      <c r="B153" s="17"/>
      <c r="C153" s="390"/>
      <c r="D153" s="292"/>
      <c r="E153" s="244"/>
      <c r="F153" s="245"/>
      <c r="G153" s="18"/>
      <c r="H153" s="26"/>
      <c r="I153" s="19"/>
      <c r="J153" s="17"/>
      <c r="K153" s="17"/>
      <c r="L153" s="17"/>
      <c r="M153" s="20"/>
      <c r="N153" s="246"/>
      <c r="O153" s="247"/>
      <c r="P153" s="21"/>
      <c r="Q153" s="22"/>
      <c r="R153" s="248"/>
      <c r="S153" s="249"/>
      <c r="T153" s="23"/>
      <c r="U153" s="24"/>
      <c r="V153" s="250"/>
      <c r="W153" s="251"/>
      <c r="X153" s="251"/>
      <c r="Y153" s="252"/>
      <c r="Z153" s="4"/>
      <c r="AA153" s="118" t="str">
        <f>'Error Check before Upload'!J154</f>
        <v/>
      </c>
    </row>
    <row r="154" spans="1:27" s="25" customFormat="1" ht="14.4" x14ac:dyDescent="0.3">
      <c r="A154" s="37" t="str">
        <f t="shared" si="2"/>
        <v/>
      </c>
      <c r="B154" s="17"/>
      <c r="C154" s="390"/>
      <c r="D154" s="292"/>
      <c r="E154" s="244"/>
      <c r="F154" s="245"/>
      <c r="G154" s="18"/>
      <c r="H154" s="26"/>
      <c r="I154" s="19"/>
      <c r="J154" s="17"/>
      <c r="K154" s="17"/>
      <c r="L154" s="17"/>
      <c r="M154" s="20"/>
      <c r="N154" s="246"/>
      <c r="O154" s="247"/>
      <c r="P154" s="21"/>
      <c r="Q154" s="22"/>
      <c r="R154" s="248"/>
      <c r="S154" s="249"/>
      <c r="T154" s="23"/>
      <c r="U154" s="24"/>
      <c r="V154" s="250"/>
      <c r="W154" s="251"/>
      <c r="X154" s="251"/>
      <c r="Y154" s="252"/>
      <c r="Z154" s="4"/>
      <c r="AA154" s="118" t="str">
        <f>'Error Check before Upload'!J155</f>
        <v/>
      </c>
    </row>
    <row r="155" spans="1:27" s="25" customFormat="1" ht="14.4" x14ac:dyDescent="0.3">
      <c r="A155" s="37" t="str">
        <f t="shared" si="2"/>
        <v/>
      </c>
      <c r="B155" s="17"/>
      <c r="C155" s="390"/>
      <c r="D155" s="292"/>
      <c r="E155" s="244"/>
      <c r="F155" s="245"/>
      <c r="G155" s="18"/>
      <c r="H155" s="26"/>
      <c r="I155" s="19"/>
      <c r="J155" s="17"/>
      <c r="K155" s="17"/>
      <c r="L155" s="17"/>
      <c r="M155" s="20"/>
      <c r="N155" s="246"/>
      <c r="O155" s="247"/>
      <c r="P155" s="21"/>
      <c r="Q155" s="22"/>
      <c r="R155" s="248"/>
      <c r="S155" s="249"/>
      <c r="T155" s="23"/>
      <c r="U155" s="24"/>
      <c r="V155" s="250"/>
      <c r="W155" s="251"/>
      <c r="X155" s="251"/>
      <c r="Y155" s="252"/>
      <c r="Z155" s="4"/>
      <c r="AA155" s="118" t="str">
        <f>'Error Check before Upload'!J156</f>
        <v/>
      </c>
    </row>
    <row r="156" spans="1:27" s="25" customFormat="1" ht="14.4" x14ac:dyDescent="0.3">
      <c r="A156" s="37" t="str">
        <f t="shared" si="2"/>
        <v/>
      </c>
      <c r="B156" s="17"/>
      <c r="C156" s="390"/>
      <c r="D156" s="292"/>
      <c r="E156" s="244"/>
      <c r="F156" s="245"/>
      <c r="G156" s="18"/>
      <c r="H156" s="26"/>
      <c r="I156" s="19"/>
      <c r="J156" s="17"/>
      <c r="K156" s="17"/>
      <c r="L156" s="17"/>
      <c r="M156" s="20"/>
      <c r="N156" s="246"/>
      <c r="O156" s="247"/>
      <c r="P156" s="21"/>
      <c r="Q156" s="22"/>
      <c r="R156" s="248"/>
      <c r="S156" s="249"/>
      <c r="T156" s="23"/>
      <c r="U156" s="24"/>
      <c r="V156" s="250"/>
      <c r="W156" s="251"/>
      <c r="X156" s="251"/>
      <c r="Y156" s="252"/>
      <c r="Z156" s="4"/>
      <c r="AA156" s="118" t="str">
        <f>'Error Check before Upload'!J157</f>
        <v/>
      </c>
    </row>
    <row r="157" spans="1:27" s="25" customFormat="1" ht="14.4" x14ac:dyDescent="0.3">
      <c r="A157" s="37" t="str">
        <f t="shared" si="2"/>
        <v/>
      </c>
      <c r="B157" s="17"/>
      <c r="C157" s="390"/>
      <c r="D157" s="292"/>
      <c r="E157" s="244"/>
      <c r="F157" s="245"/>
      <c r="G157" s="18"/>
      <c r="H157" s="26"/>
      <c r="I157" s="19"/>
      <c r="J157" s="17"/>
      <c r="K157" s="17"/>
      <c r="L157" s="17"/>
      <c r="M157" s="20"/>
      <c r="N157" s="246"/>
      <c r="O157" s="247"/>
      <c r="P157" s="21"/>
      <c r="Q157" s="22"/>
      <c r="R157" s="248"/>
      <c r="S157" s="249"/>
      <c r="T157" s="23"/>
      <c r="U157" s="24"/>
      <c r="V157" s="250"/>
      <c r="W157" s="251"/>
      <c r="X157" s="251"/>
      <c r="Y157" s="252"/>
      <c r="Z157" s="4"/>
      <c r="AA157" s="118" t="str">
        <f>'Error Check before Upload'!J158</f>
        <v/>
      </c>
    </row>
    <row r="158" spans="1:27" s="25" customFormat="1" ht="14.4" x14ac:dyDescent="0.3">
      <c r="A158" s="37" t="str">
        <f t="shared" si="2"/>
        <v/>
      </c>
      <c r="B158" s="17"/>
      <c r="C158" s="390"/>
      <c r="D158" s="292"/>
      <c r="E158" s="244"/>
      <c r="F158" s="245"/>
      <c r="G158" s="18"/>
      <c r="H158" s="26"/>
      <c r="I158" s="19"/>
      <c r="J158" s="17"/>
      <c r="K158" s="17"/>
      <c r="L158" s="17"/>
      <c r="M158" s="20"/>
      <c r="N158" s="246"/>
      <c r="O158" s="247"/>
      <c r="P158" s="21"/>
      <c r="Q158" s="22"/>
      <c r="R158" s="248"/>
      <c r="S158" s="249"/>
      <c r="T158" s="23"/>
      <c r="U158" s="24"/>
      <c r="V158" s="250"/>
      <c r="W158" s="251"/>
      <c r="X158" s="251"/>
      <c r="Y158" s="252"/>
      <c r="Z158" s="4"/>
      <c r="AA158" s="118" t="str">
        <f>'Error Check before Upload'!J159</f>
        <v/>
      </c>
    </row>
    <row r="159" spans="1:27" s="25" customFormat="1" ht="14.4" x14ac:dyDescent="0.3">
      <c r="A159" s="37" t="str">
        <f t="shared" si="2"/>
        <v/>
      </c>
      <c r="B159" s="17"/>
      <c r="C159" s="390"/>
      <c r="D159" s="292"/>
      <c r="E159" s="244"/>
      <c r="F159" s="245"/>
      <c r="G159" s="18"/>
      <c r="H159" s="26"/>
      <c r="I159" s="19"/>
      <c r="J159" s="17"/>
      <c r="K159" s="17"/>
      <c r="L159" s="17"/>
      <c r="M159" s="20"/>
      <c r="N159" s="246"/>
      <c r="O159" s="247"/>
      <c r="P159" s="21"/>
      <c r="Q159" s="22"/>
      <c r="R159" s="248"/>
      <c r="S159" s="249"/>
      <c r="T159" s="23"/>
      <c r="U159" s="24"/>
      <c r="V159" s="250"/>
      <c r="W159" s="251"/>
      <c r="X159" s="251"/>
      <c r="Y159" s="252"/>
      <c r="Z159" s="4"/>
      <c r="AA159" s="118" t="str">
        <f>'Error Check before Upload'!J160</f>
        <v/>
      </c>
    </row>
    <row r="160" spans="1:27" s="25" customFormat="1" ht="14.4" x14ac:dyDescent="0.3">
      <c r="A160" s="37" t="str">
        <f t="shared" si="2"/>
        <v/>
      </c>
      <c r="B160" s="17"/>
      <c r="C160" s="390"/>
      <c r="D160" s="292"/>
      <c r="E160" s="244"/>
      <c r="F160" s="245"/>
      <c r="G160" s="18"/>
      <c r="H160" s="26"/>
      <c r="I160" s="19"/>
      <c r="J160" s="17"/>
      <c r="K160" s="17"/>
      <c r="L160" s="17"/>
      <c r="M160" s="20"/>
      <c r="N160" s="246"/>
      <c r="O160" s="247"/>
      <c r="P160" s="21"/>
      <c r="Q160" s="22"/>
      <c r="R160" s="248"/>
      <c r="S160" s="249"/>
      <c r="T160" s="23"/>
      <c r="U160" s="24"/>
      <c r="V160" s="250"/>
      <c r="W160" s="251"/>
      <c r="X160" s="251"/>
      <c r="Y160" s="252"/>
      <c r="Z160" s="4"/>
      <c r="AA160" s="118" t="str">
        <f>'Error Check before Upload'!J161</f>
        <v/>
      </c>
    </row>
    <row r="161" spans="1:27" s="25" customFormat="1" ht="14.4" x14ac:dyDescent="0.3">
      <c r="A161" s="37" t="str">
        <f t="shared" si="2"/>
        <v/>
      </c>
      <c r="B161" s="17"/>
      <c r="C161" s="390"/>
      <c r="D161" s="292"/>
      <c r="E161" s="244"/>
      <c r="F161" s="245"/>
      <c r="G161" s="18"/>
      <c r="H161" s="26"/>
      <c r="I161" s="19"/>
      <c r="J161" s="17"/>
      <c r="K161" s="17"/>
      <c r="L161" s="17"/>
      <c r="M161" s="20"/>
      <c r="N161" s="246"/>
      <c r="O161" s="247"/>
      <c r="P161" s="21"/>
      <c r="Q161" s="22"/>
      <c r="R161" s="248"/>
      <c r="S161" s="249"/>
      <c r="T161" s="23"/>
      <c r="U161" s="24"/>
      <c r="V161" s="250"/>
      <c r="W161" s="251"/>
      <c r="X161" s="251"/>
      <c r="Y161" s="252"/>
      <c r="Z161" s="4"/>
      <c r="AA161" s="118" t="str">
        <f>'Error Check before Upload'!J162</f>
        <v/>
      </c>
    </row>
    <row r="162" spans="1:27" s="25" customFormat="1" ht="14.4" x14ac:dyDescent="0.3">
      <c r="A162" s="37" t="str">
        <f t="shared" si="2"/>
        <v/>
      </c>
      <c r="B162" s="17"/>
      <c r="C162" s="390"/>
      <c r="D162" s="292"/>
      <c r="E162" s="244"/>
      <c r="F162" s="245"/>
      <c r="G162" s="18"/>
      <c r="H162" s="26"/>
      <c r="I162" s="19"/>
      <c r="J162" s="17"/>
      <c r="K162" s="17"/>
      <c r="L162" s="17"/>
      <c r="M162" s="20"/>
      <c r="N162" s="246"/>
      <c r="O162" s="247"/>
      <c r="P162" s="21"/>
      <c r="Q162" s="22"/>
      <c r="R162" s="248"/>
      <c r="S162" s="249"/>
      <c r="T162" s="23"/>
      <c r="U162" s="24"/>
      <c r="V162" s="250"/>
      <c r="W162" s="251"/>
      <c r="X162" s="251"/>
      <c r="Y162" s="252"/>
      <c r="Z162" s="4"/>
      <c r="AA162" s="118" t="str">
        <f>'Error Check before Upload'!J163</f>
        <v/>
      </c>
    </row>
    <row r="163" spans="1:27" s="25" customFormat="1" ht="14.4" x14ac:dyDescent="0.3">
      <c r="A163" s="37" t="str">
        <f t="shared" si="2"/>
        <v/>
      </c>
      <c r="B163" s="17"/>
      <c r="C163" s="390"/>
      <c r="D163" s="292"/>
      <c r="E163" s="244"/>
      <c r="F163" s="245"/>
      <c r="G163" s="18"/>
      <c r="H163" s="26"/>
      <c r="I163" s="19"/>
      <c r="J163" s="17"/>
      <c r="K163" s="17"/>
      <c r="L163" s="17"/>
      <c r="M163" s="20"/>
      <c r="N163" s="246"/>
      <c r="O163" s="247"/>
      <c r="P163" s="21"/>
      <c r="Q163" s="22"/>
      <c r="R163" s="248"/>
      <c r="S163" s="249"/>
      <c r="T163" s="23"/>
      <c r="U163" s="24"/>
      <c r="V163" s="250"/>
      <c r="W163" s="251"/>
      <c r="X163" s="251"/>
      <c r="Y163" s="252"/>
      <c r="Z163" s="4"/>
      <c r="AA163" s="118" t="str">
        <f>'Error Check before Upload'!J164</f>
        <v/>
      </c>
    </row>
    <row r="164" spans="1:27" s="25" customFormat="1" ht="14.4" x14ac:dyDescent="0.3">
      <c r="A164" s="37" t="str">
        <f t="shared" si="2"/>
        <v/>
      </c>
      <c r="B164" s="17"/>
      <c r="C164" s="390"/>
      <c r="D164" s="292"/>
      <c r="E164" s="244"/>
      <c r="F164" s="245"/>
      <c r="G164" s="18"/>
      <c r="H164" s="26"/>
      <c r="I164" s="19"/>
      <c r="J164" s="17"/>
      <c r="K164" s="17"/>
      <c r="L164" s="17"/>
      <c r="M164" s="20"/>
      <c r="N164" s="246"/>
      <c r="O164" s="247"/>
      <c r="P164" s="21"/>
      <c r="Q164" s="22"/>
      <c r="R164" s="248"/>
      <c r="S164" s="249"/>
      <c r="T164" s="23"/>
      <c r="U164" s="24"/>
      <c r="V164" s="250"/>
      <c r="W164" s="251"/>
      <c r="X164" s="251"/>
      <c r="Y164" s="252"/>
      <c r="Z164" s="4"/>
      <c r="AA164" s="118" t="str">
        <f>'Error Check before Upload'!J165</f>
        <v/>
      </c>
    </row>
    <row r="165" spans="1:27" s="25" customFormat="1" ht="14.4" x14ac:dyDescent="0.3">
      <c r="A165" s="37" t="str">
        <f t="shared" si="2"/>
        <v/>
      </c>
      <c r="B165" s="17"/>
      <c r="C165" s="390"/>
      <c r="D165" s="292"/>
      <c r="E165" s="244"/>
      <c r="F165" s="245"/>
      <c r="G165" s="18"/>
      <c r="H165" s="26"/>
      <c r="I165" s="19"/>
      <c r="J165" s="17"/>
      <c r="K165" s="17"/>
      <c r="L165" s="17"/>
      <c r="M165" s="20"/>
      <c r="N165" s="246"/>
      <c r="O165" s="247"/>
      <c r="P165" s="21"/>
      <c r="Q165" s="22"/>
      <c r="R165" s="248"/>
      <c r="S165" s="249"/>
      <c r="T165" s="23"/>
      <c r="U165" s="24"/>
      <c r="V165" s="250"/>
      <c r="W165" s="251"/>
      <c r="X165" s="251"/>
      <c r="Y165" s="252"/>
      <c r="Z165" s="4"/>
      <c r="AA165" s="118" t="str">
        <f>'Error Check before Upload'!J166</f>
        <v/>
      </c>
    </row>
    <row r="166" spans="1:27" s="25" customFormat="1" ht="14.4" x14ac:dyDescent="0.3">
      <c r="A166" s="37" t="str">
        <f t="shared" si="2"/>
        <v/>
      </c>
      <c r="B166" s="17"/>
      <c r="C166" s="390"/>
      <c r="D166" s="292"/>
      <c r="E166" s="244"/>
      <c r="F166" s="245"/>
      <c r="G166" s="18"/>
      <c r="H166" s="26"/>
      <c r="I166" s="19"/>
      <c r="J166" s="17"/>
      <c r="K166" s="17"/>
      <c r="L166" s="17"/>
      <c r="M166" s="20"/>
      <c r="N166" s="246"/>
      <c r="O166" s="247"/>
      <c r="P166" s="21"/>
      <c r="Q166" s="22"/>
      <c r="R166" s="248"/>
      <c r="S166" s="249"/>
      <c r="T166" s="23"/>
      <c r="U166" s="24"/>
      <c r="V166" s="250"/>
      <c r="W166" s="251"/>
      <c r="X166" s="251"/>
      <c r="Y166" s="252"/>
      <c r="Z166" s="4"/>
      <c r="AA166" s="118" t="str">
        <f>'Error Check before Upload'!J167</f>
        <v/>
      </c>
    </row>
    <row r="167" spans="1:27" s="25" customFormat="1" ht="14.4" x14ac:dyDescent="0.3">
      <c r="A167" s="37" t="str">
        <f t="shared" si="2"/>
        <v/>
      </c>
      <c r="B167" s="17"/>
      <c r="C167" s="390"/>
      <c r="D167" s="292"/>
      <c r="E167" s="244"/>
      <c r="F167" s="245"/>
      <c r="G167" s="18"/>
      <c r="H167" s="26"/>
      <c r="I167" s="19"/>
      <c r="J167" s="17"/>
      <c r="K167" s="17"/>
      <c r="L167" s="17"/>
      <c r="M167" s="20"/>
      <c r="N167" s="246"/>
      <c r="O167" s="247"/>
      <c r="P167" s="21"/>
      <c r="Q167" s="22"/>
      <c r="R167" s="248"/>
      <c r="S167" s="249"/>
      <c r="T167" s="23"/>
      <c r="U167" s="24"/>
      <c r="V167" s="250"/>
      <c r="W167" s="251"/>
      <c r="X167" s="251"/>
      <c r="Y167" s="252"/>
      <c r="Z167" s="4"/>
      <c r="AA167" s="118" t="str">
        <f>'Error Check before Upload'!J168</f>
        <v/>
      </c>
    </row>
    <row r="168" spans="1:27" s="25" customFormat="1" ht="14.4" x14ac:dyDescent="0.3">
      <c r="A168" s="37" t="str">
        <f t="shared" si="2"/>
        <v/>
      </c>
      <c r="B168" s="17"/>
      <c r="C168" s="390"/>
      <c r="D168" s="292"/>
      <c r="E168" s="244"/>
      <c r="F168" s="245"/>
      <c r="G168" s="18"/>
      <c r="H168" s="26"/>
      <c r="I168" s="19"/>
      <c r="J168" s="17"/>
      <c r="K168" s="17"/>
      <c r="L168" s="17"/>
      <c r="M168" s="20"/>
      <c r="N168" s="246"/>
      <c r="O168" s="247"/>
      <c r="P168" s="21"/>
      <c r="Q168" s="22"/>
      <c r="R168" s="248"/>
      <c r="S168" s="249"/>
      <c r="T168" s="23"/>
      <c r="U168" s="24"/>
      <c r="V168" s="250"/>
      <c r="W168" s="251"/>
      <c r="X168" s="251"/>
      <c r="Y168" s="252"/>
      <c r="Z168" s="4"/>
      <c r="AA168" s="118" t="str">
        <f>'Error Check before Upload'!J169</f>
        <v/>
      </c>
    </row>
    <row r="169" spans="1:27" s="25" customFormat="1" ht="14.4" x14ac:dyDescent="0.3">
      <c r="A169" s="37" t="str">
        <f t="shared" si="2"/>
        <v/>
      </c>
      <c r="B169" s="17"/>
      <c r="C169" s="390"/>
      <c r="D169" s="292"/>
      <c r="E169" s="244"/>
      <c r="F169" s="245"/>
      <c r="G169" s="18"/>
      <c r="H169" s="26"/>
      <c r="I169" s="19"/>
      <c r="J169" s="17"/>
      <c r="K169" s="17"/>
      <c r="L169" s="17"/>
      <c r="M169" s="20"/>
      <c r="N169" s="246"/>
      <c r="O169" s="247"/>
      <c r="P169" s="21"/>
      <c r="Q169" s="22"/>
      <c r="R169" s="248"/>
      <c r="S169" s="249"/>
      <c r="T169" s="23"/>
      <c r="U169" s="24"/>
      <c r="V169" s="250"/>
      <c r="W169" s="251"/>
      <c r="X169" s="251"/>
      <c r="Y169" s="252"/>
      <c r="Z169" s="4"/>
      <c r="AA169" s="118" t="str">
        <f>'Error Check before Upload'!J170</f>
        <v/>
      </c>
    </row>
    <row r="170" spans="1:27" s="25" customFormat="1" ht="14.4" x14ac:dyDescent="0.3">
      <c r="A170" s="37" t="str">
        <f t="shared" si="2"/>
        <v/>
      </c>
      <c r="B170" s="17"/>
      <c r="C170" s="390"/>
      <c r="D170" s="292"/>
      <c r="E170" s="244"/>
      <c r="F170" s="245"/>
      <c r="G170" s="18"/>
      <c r="H170" s="26"/>
      <c r="I170" s="19"/>
      <c r="J170" s="17"/>
      <c r="K170" s="17"/>
      <c r="L170" s="17"/>
      <c r="M170" s="20"/>
      <c r="N170" s="246"/>
      <c r="O170" s="247"/>
      <c r="P170" s="21"/>
      <c r="Q170" s="22"/>
      <c r="R170" s="248"/>
      <c r="S170" s="249"/>
      <c r="T170" s="23"/>
      <c r="U170" s="24"/>
      <c r="V170" s="250"/>
      <c r="W170" s="251"/>
      <c r="X170" s="251"/>
      <c r="Y170" s="252"/>
      <c r="Z170" s="4"/>
      <c r="AA170" s="118" t="str">
        <f>'Error Check before Upload'!J171</f>
        <v/>
      </c>
    </row>
    <row r="171" spans="1:27" s="25" customFormat="1" ht="14.4" x14ac:dyDescent="0.3">
      <c r="A171" s="37" t="str">
        <f t="shared" si="2"/>
        <v/>
      </c>
      <c r="B171" s="17"/>
      <c r="C171" s="390"/>
      <c r="D171" s="292"/>
      <c r="E171" s="244"/>
      <c r="F171" s="245"/>
      <c r="G171" s="18"/>
      <c r="H171" s="26"/>
      <c r="I171" s="19"/>
      <c r="J171" s="17"/>
      <c r="K171" s="17"/>
      <c r="L171" s="17"/>
      <c r="M171" s="20"/>
      <c r="N171" s="246"/>
      <c r="O171" s="247"/>
      <c r="P171" s="21"/>
      <c r="Q171" s="22"/>
      <c r="R171" s="248"/>
      <c r="S171" s="249"/>
      <c r="T171" s="23"/>
      <c r="U171" s="24"/>
      <c r="V171" s="250"/>
      <c r="W171" s="251"/>
      <c r="X171" s="251"/>
      <c r="Y171" s="252"/>
      <c r="Z171" s="4"/>
      <c r="AA171" s="118" t="str">
        <f>'Error Check before Upload'!J172</f>
        <v/>
      </c>
    </row>
    <row r="172" spans="1:27" s="25" customFormat="1" ht="14.4" x14ac:dyDescent="0.3">
      <c r="A172" s="37" t="str">
        <f t="shared" si="2"/>
        <v/>
      </c>
      <c r="B172" s="17"/>
      <c r="C172" s="390"/>
      <c r="D172" s="292"/>
      <c r="E172" s="244"/>
      <c r="F172" s="245"/>
      <c r="G172" s="18"/>
      <c r="H172" s="26"/>
      <c r="I172" s="19"/>
      <c r="J172" s="17"/>
      <c r="K172" s="17"/>
      <c r="L172" s="17"/>
      <c r="M172" s="20"/>
      <c r="N172" s="246"/>
      <c r="O172" s="247"/>
      <c r="P172" s="21"/>
      <c r="Q172" s="22"/>
      <c r="R172" s="248"/>
      <c r="S172" s="249"/>
      <c r="T172" s="23"/>
      <c r="U172" s="24"/>
      <c r="V172" s="250"/>
      <c r="W172" s="251"/>
      <c r="X172" s="251"/>
      <c r="Y172" s="252"/>
      <c r="Z172" s="4"/>
      <c r="AA172" s="118" t="str">
        <f>'Error Check before Upload'!J173</f>
        <v/>
      </c>
    </row>
    <row r="173" spans="1:27" s="25" customFormat="1" ht="14.4" x14ac:dyDescent="0.3">
      <c r="A173" s="37" t="str">
        <f t="shared" si="2"/>
        <v/>
      </c>
      <c r="B173" s="17"/>
      <c r="C173" s="390"/>
      <c r="D173" s="292"/>
      <c r="E173" s="244"/>
      <c r="F173" s="245"/>
      <c r="G173" s="18"/>
      <c r="H173" s="26"/>
      <c r="I173" s="19"/>
      <c r="J173" s="17"/>
      <c r="K173" s="17"/>
      <c r="L173" s="17"/>
      <c r="M173" s="20"/>
      <c r="N173" s="246"/>
      <c r="O173" s="247"/>
      <c r="P173" s="21"/>
      <c r="Q173" s="22"/>
      <c r="R173" s="248"/>
      <c r="S173" s="249"/>
      <c r="T173" s="23"/>
      <c r="U173" s="24"/>
      <c r="V173" s="250"/>
      <c r="W173" s="251"/>
      <c r="X173" s="251"/>
      <c r="Y173" s="252"/>
      <c r="Z173" s="4"/>
      <c r="AA173" s="118" t="str">
        <f>'Error Check before Upload'!J174</f>
        <v/>
      </c>
    </row>
    <row r="174" spans="1:27" s="25" customFormat="1" ht="14.4" x14ac:dyDescent="0.3">
      <c r="A174" s="37" t="str">
        <f t="shared" si="2"/>
        <v/>
      </c>
      <c r="B174" s="17"/>
      <c r="C174" s="390"/>
      <c r="D174" s="292"/>
      <c r="E174" s="244"/>
      <c r="F174" s="245"/>
      <c r="G174" s="18"/>
      <c r="H174" s="26"/>
      <c r="I174" s="19"/>
      <c r="J174" s="17"/>
      <c r="K174" s="17"/>
      <c r="L174" s="17"/>
      <c r="M174" s="20"/>
      <c r="N174" s="246"/>
      <c r="O174" s="247"/>
      <c r="P174" s="21"/>
      <c r="Q174" s="22"/>
      <c r="R174" s="248"/>
      <c r="S174" s="249"/>
      <c r="T174" s="23"/>
      <c r="U174" s="24"/>
      <c r="V174" s="250"/>
      <c r="W174" s="251"/>
      <c r="X174" s="251"/>
      <c r="Y174" s="252"/>
      <c r="Z174" s="4"/>
      <c r="AA174" s="118" t="str">
        <f>'Error Check before Upload'!J175</f>
        <v/>
      </c>
    </row>
    <row r="175" spans="1:27" s="25" customFormat="1" ht="14.4" x14ac:dyDescent="0.3">
      <c r="A175" s="37" t="str">
        <f t="shared" si="2"/>
        <v/>
      </c>
      <c r="B175" s="17"/>
      <c r="C175" s="390"/>
      <c r="D175" s="292"/>
      <c r="E175" s="244"/>
      <c r="F175" s="245"/>
      <c r="G175" s="18"/>
      <c r="H175" s="26"/>
      <c r="I175" s="19"/>
      <c r="J175" s="17"/>
      <c r="K175" s="17"/>
      <c r="L175" s="17"/>
      <c r="M175" s="20"/>
      <c r="N175" s="246"/>
      <c r="O175" s="247"/>
      <c r="P175" s="21"/>
      <c r="Q175" s="22"/>
      <c r="R175" s="248"/>
      <c r="S175" s="249"/>
      <c r="T175" s="23"/>
      <c r="U175" s="24"/>
      <c r="V175" s="250"/>
      <c r="W175" s="251"/>
      <c r="X175" s="251"/>
      <c r="Y175" s="252"/>
      <c r="Z175" s="4"/>
      <c r="AA175" s="118" t="str">
        <f>'Error Check before Upload'!J176</f>
        <v/>
      </c>
    </row>
    <row r="176" spans="1:27" s="25" customFormat="1" ht="14.4" x14ac:dyDescent="0.3">
      <c r="A176" s="37" t="str">
        <f t="shared" si="2"/>
        <v/>
      </c>
      <c r="B176" s="17"/>
      <c r="C176" s="390"/>
      <c r="D176" s="292"/>
      <c r="E176" s="244"/>
      <c r="F176" s="245"/>
      <c r="G176" s="18"/>
      <c r="H176" s="26"/>
      <c r="I176" s="19"/>
      <c r="J176" s="17"/>
      <c r="K176" s="17"/>
      <c r="L176" s="17"/>
      <c r="M176" s="20"/>
      <c r="N176" s="246"/>
      <c r="O176" s="247"/>
      <c r="P176" s="21"/>
      <c r="Q176" s="22"/>
      <c r="R176" s="248"/>
      <c r="S176" s="249"/>
      <c r="T176" s="23"/>
      <c r="U176" s="24"/>
      <c r="V176" s="250"/>
      <c r="W176" s="251"/>
      <c r="X176" s="251"/>
      <c r="Y176" s="252"/>
      <c r="Z176" s="4"/>
      <c r="AA176" s="118" t="str">
        <f>'Error Check before Upload'!J177</f>
        <v/>
      </c>
    </row>
    <row r="177" spans="1:27" s="25" customFormat="1" ht="14.4" x14ac:dyDescent="0.3">
      <c r="A177" s="37" t="str">
        <f t="shared" si="2"/>
        <v/>
      </c>
      <c r="B177" s="17"/>
      <c r="C177" s="390"/>
      <c r="D177" s="292"/>
      <c r="E177" s="244"/>
      <c r="F177" s="245"/>
      <c r="G177" s="18"/>
      <c r="H177" s="26"/>
      <c r="I177" s="19"/>
      <c r="J177" s="17"/>
      <c r="K177" s="17"/>
      <c r="L177" s="17"/>
      <c r="M177" s="20"/>
      <c r="N177" s="246"/>
      <c r="O177" s="247"/>
      <c r="P177" s="21"/>
      <c r="Q177" s="22"/>
      <c r="R177" s="248"/>
      <c r="S177" s="249"/>
      <c r="T177" s="23"/>
      <c r="U177" s="24"/>
      <c r="V177" s="250"/>
      <c r="W177" s="251"/>
      <c r="X177" s="251"/>
      <c r="Y177" s="252"/>
      <c r="Z177" s="4"/>
      <c r="AA177" s="118" t="str">
        <f>'Error Check before Upload'!J178</f>
        <v/>
      </c>
    </row>
    <row r="178" spans="1:27" s="25" customFormat="1" ht="14.4" x14ac:dyDescent="0.3">
      <c r="A178" s="37" t="str">
        <f t="shared" si="2"/>
        <v/>
      </c>
      <c r="B178" s="17"/>
      <c r="C178" s="390"/>
      <c r="D178" s="292"/>
      <c r="E178" s="244"/>
      <c r="F178" s="245"/>
      <c r="G178" s="18"/>
      <c r="H178" s="26"/>
      <c r="I178" s="19"/>
      <c r="J178" s="17"/>
      <c r="K178" s="17"/>
      <c r="L178" s="17"/>
      <c r="M178" s="20"/>
      <c r="N178" s="246"/>
      <c r="O178" s="247"/>
      <c r="P178" s="21"/>
      <c r="Q178" s="22"/>
      <c r="R178" s="248"/>
      <c r="S178" s="249"/>
      <c r="T178" s="23"/>
      <c r="U178" s="24"/>
      <c r="V178" s="250"/>
      <c r="W178" s="251"/>
      <c r="X178" s="251"/>
      <c r="Y178" s="252"/>
      <c r="Z178" s="4"/>
      <c r="AA178" s="118" t="str">
        <f>'Error Check before Upload'!J179</f>
        <v/>
      </c>
    </row>
    <row r="179" spans="1:27" s="25" customFormat="1" ht="14.4" x14ac:dyDescent="0.3">
      <c r="A179" s="37" t="str">
        <f t="shared" si="2"/>
        <v/>
      </c>
      <c r="B179" s="17"/>
      <c r="C179" s="390"/>
      <c r="D179" s="292"/>
      <c r="E179" s="244"/>
      <c r="F179" s="245"/>
      <c r="G179" s="18"/>
      <c r="H179" s="26"/>
      <c r="I179" s="19"/>
      <c r="J179" s="17"/>
      <c r="K179" s="17"/>
      <c r="L179" s="17"/>
      <c r="M179" s="20"/>
      <c r="N179" s="246"/>
      <c r="O179" s="247"/>
      <c r="P179" s="21"/>
      <c r="Q179" s="22"/>
      <c r="R179" s="248"/>
      <c r="S179" s="249"/>
      <c r="T179" s="23"/>
      <c r="U179" s="24"/>
      <c r="V179" s="250"/>
      <c r="W179" s="251"/>
      <c r="X179" s="251"/>
      <c r="Y179" s="252"/>
      <c r="Z179" s="4"/>
      <c r="AA179" s="118" t="str">
        <f>'Error Check before Upload'!J180</f>
        <v/>
      </c>
    </row>
    <row r="180" spans="1:27" s="25" customFormat="1" ht="14.4" x14ac:dyDescent="0.3">
      <c r="A180" s="37" t="str">
        <f t="shared" si="2"/>
        <v/>
      </c>
      <c r="B180" s="17"/>
      <c r="C180" s="390"/>
      <c r="D180" s="292"/>
      <c r="E180" s="244"/>
      <c r="F180" s="245"/>
      <c r="G180" s="18"/>
      <c r="H180" s="26"/>
      <c r="I180" s="19"/>
      <c r="J180" s="17"/>
      <c r="K180" s="17"/>
      <c r="L180" s="17"/>
      <c r="M180" s="20"/>
      <c r="N180" s="246"/>
      <c r="O180" s="247"/>
      <c r="P180" s="21"/>
      <c r="Q180" s="22"/>
      <c r="R180" s="248"/>
      <c r="S180" s="249"/>
      <c r="T180" s="23"/>
      <c r="U180" s="24"/>
      <c r="V180" s="250"/>
      <c r="W180" s="251"/>
      <c r="X180" s="251"/>
      <c r="Y180" s="252"/>
      <c r="Z180" s="4"/>
      <c r="AA180" s="118" t="str">
        <f>'Error Check before Upload'!J181</f>
        <v/>
      </c>
    </row>
    <row r="181" spans="1:27" s="25" customFormat="1" ht="14.4" x14ac:dyDescent="0.3">
      <c r="A181" s="37" t="str">
        <f t="shared" si="2"/>
        <v/>
      </c>
      <c r="B181" s="17"/>
      <c r="C181" s="390"/>
      <c r="D181" s="292"/>
      <c r="E181" s="244"/>
      <c r="F181" s="245"/>
      <c r="G181" s="18"/>
      <c r="H181" s="26"/>
      <c r="I181" s="19"/>
      <c r="J181" s="17"/>
      <c r="K181" s="17"/>
      <c r="L181" s="17"/>
      <c r="M181" s="20"/>
      <c r="N181" s="246"/>
      <c r="O181" s="247"/>
      <c r="P181" s="21"/>
      <c r="Q181" s="22"/>
      <c r="R181" s="248"/>
      <c r="S181" s="249"/>
      <c r="T181" s="23"/>
      <c r="U181" s="24"/>
      <c r="V181" s="250"/>
      <c r="W181" s="251"/>
      <c r="X181" s="251"/>
      <c r="Y181" s="252"/>
      <c r="Z181" s="4"/>
      <c r="AA181" s="118" t="str">
        <f>'Error Check before Upload'!J182</f>
        <v/>
      </c>
    </row>
    <row r="182" spans="1:27" s="25" customFormat="1" ht="14.4" x14ac:dyDescent="0.3">
      <c r="A182" s="37" t="str">
        <f t="shared" si="2"/>
        <v/>
      </c>
      <c r="B182" s="17"/>
      <c r="C182" s="390"/>
      <c r="D182" s="292"/>
      <c r="E182" s="244"/>
      <c r="F182" s="245"/>
      <c r="G182" s="18"/>
      <c r="H182" s="26"/>
      <c r="I182" s="19"/>
      <c r="J182" s="17"/>
      <c r="K182" s="17"/>
      <c r="L182" s="17"/>
      <c r="M182" s="20"/>
      <c r="N182" s="246"/>
      <c r="O182" s="247"/>
      <c r="P182" s="21"/>
      <c r="Q182" s="22"/>
      <c r="R182" s="248"/>
      <c r="S182" s="249"/>
      <c r="T182" s="23"/>
      <c r="U182" s="24"/>
      <c r="V182" s="250"/>
      <c r="W182" s="251"/>
      <c r="X182" s="251"/>
      <c r="Y182" s="252"/>
      <c r="Z182" s="4"/>
      <c r="AA182" s="118" t="str">
        <f>'Error Check before Upload'!J183</f>
        <v/>
      </c>
    </row>
    <row r="183" spans="1:27" s="25" customFormat="1" ht="14.4" x14ac:dyDescent="0.3">
      <c r="A183" s="37" t="str">
        <f t="shared" si="2"/>
        <v/>
      </c>
      <c r="B183" s="17"/>
      <c r="C183" s="390"/>
      <c r="D183" s="292"/>
      <c r="E183" s="244"/>
      <c r="F183" s="245"/>
      <c r="G183" s="18"/>
      <c r="H183" s="26"/>
      <c r="I183" s="19"/>
      <c r="J183" s="17"/>
      <c r="K183" s="17"/>
      <c r="L183" s="17"/>
      <c r="M183" s="20"/>
      <c r="N183" s="246"/>
      <c r="O183" s="247"/>
      <c r="P183" s="21"/>
      <c r="Q183" s="22"/>
      <c r="R183" s="248"/>
      <c r="S183" s="249"/>
      <c r="T183" s="23"/>
      <c r="U183" s="24"/>
      <c r="V183" s="250"/>
      <c r="W183" s="251"/>
      <c r="X183" s="251"/>
      <c r="Y183" s="252"/>
      <c r="Z183" s="4"/>
      <c r="AA183" s="118" t="str">
        <f>'Error Check before Upload'!J184</f>
        <v/>
      </c>
    </row>
    <row r="184" spans="1:27" s="25" customFormat="1" ht="14.4" x14ac:dyDescent="0.3">
      <c r="A184" s="37" t="str">
        <f t="shared" si="2"/>
        <v/>
      </c>
      <c r="B184" s="17"/>
      <c r="C184" s="390"/>
      <c r="D184" s="292"/>
      <c r="E184" s="244"/>
      <c r="F184" s="245"/>
      <c r="G184" s="18"/>
      <c r="H184" s="26"/>
      <c r="I184" s="19"/>
      <c r="J184" s="17"/>
      <c r="K184" s="17"/>
      <c r="L184" s="17"/>
      <c r="M184" s="20"/>
      <c r="N184" s="246"/>
      <c r="O184" s="247"/>
      <c r="P184" s="21"/>
      <c r="Q184" s="22"/>
      <c r="R184" s="248"/>
      <c r="S184" s="249"/>
      <c r="T184" s="23"/>
      <c r="U184" s="24"/>
      <c r="V184" s="250"/>
      <c r="W184" s="251"/>
      <c r="X184" s="251"/>
      <c r="Y184" s="252"/>
      <c r="Z184" s="4"/>
      <c r="AA184" s="118" t="str">
        <f>'Error Check before Upload'!J185</f>
        <v/>
      </c>
    </row>
    <row r="185" spans="1:27" s="25" customFormat="1" ht="14.4" x14ac:dyDescent="0.3">
      <c r="A185" s="37" t="str">
        <f t="shared" si="2"/>
        <v/>
      </c>
      <c r="B185" s="17"/>
      <c r="C185" s="390"/>
      <c r="D185" s="292"/>
      <c r="E185" s="244"/>
      <c r="F185" s="245"/>
      <c r="G185" s="18"/>
      <c r="H185" s="26"/>
      <c r="I185" s="19"/>
      <c r="J185" s="17"/>
      <c r="K185" s="17"/>
      <c r="L185" s="17"/>
      <c r="M185" s="20"/>
      <c r="N185" s="246"/>
      <c r="O185" s="247"/>
      <c r="P185" s="21"/>
      <c r="Q185" s="22"/>
      <c r="R185" s="248"/>
      <c r="S185" s="249"/>
      <c r="T185" s="23"/>
      <c r="U185" s="24"/>
      <c r="V185" s="250"/>
      <c r="W185" s="251"/>
      <c r="X185" s="251"/>
      <c r="Y185" s="252"/>
      <c r="Z185" s="4"/>
      <c r="AA185" s="118" t="str">
        <f>'Error Check before Upload'!J186</f>
        <v/>
      </c>
    </row>
    <row r="186" spans="1:27" s="25" customFormat="1" ht="14.4" x14ac:dyDescent="0.3">
      <c r="A186" s="37" t="str">
        <f t="shared" si="2"/>
        <v/>
      </c>
      <c r="B186" s="17"/>
      <c r="C186" s="390"/>
      <c r="D186" s="292"/>
      <c r="E186" s="244"/>
      <c r="F186" s="245"/>
      <c r="G186" s="18"/>
      <c r="H186" s="26"/>
      <c r="I186" s="19"/>
      <c r="J186" s="17"/>
      <c r="K186" s="17"/>
      <c r="L186" s="17"/>
      <c r="M186" s="20"/>
      <c r="N186" s="246"/>
      <c r="O186" s="247"/>
      <c r="P186" s="21"/>
      <c r="Q186" s="22"/>
      <c r="R186" s="248"/>
      <c r="S186" s="249"/>
      <c r="T186" s="23"/>
      <c r="U186" s="24"/>
      <c r="V186" s="250"/>
      <c r="W186" s="251"/>
      <c r="X186" s="251"/>
      <c r="Y186" s="252"/>
      <c r="Z186" s="4"/>
      <c r="AA186" s="118" t="str">
        <f>'Error Check before Upload'!J187</f>
        <v/>
      </c>
    </row>
    <row r="187" spans="1:27" s="25" customFormat="1" ht="14.4" x14ac:dyDescent="0.3">
      <c r="A187" s="37" t="str">
        <f t="shared" si="2"/>
        <v/>
      </c>
      <c r="B187" s="17"/>
      <c r="C187" s="390"/>
      <c r="D187" s="292"/>
      <c r="E187" s="244"/>
      <c r="F187" s="245"/>
      <c r="G187" s="18"/>
      <c r="H187" s="26"/>
      <c r="I187" s="19"/>
      <c r="J187" s="17"/>
      <c r="K187" s="17"/>
      <c r="L187" s="17"/>
      <c r="M187" s="20"/>
      <c r="N187" s="246"/>
      <c r="O187" s="247"/>
      <c r="P187" s="21"/>
      <c r="Q187" s="22"/>
      <c r="R187" s="248"/>
      <c r="S187" s="249"/>
      <c r="T187" s="23"/>
      <c r="U187" s="24"/>
      <c r="V187" s="250"/>
      <c r="W187" s="251"/>
      <c r="X187" s="251"/>
      <c r="Y187" s="252"/>
      <c r="Z187" s="4"/>
      <c r="AA187" s="118" t="str">
        <f>'Error Check before Upload'!J188</f>
        <v/>
      </c>
    </row>
    <row r="188" spans="1:27" s="25" customFormat="1" ht="14.4" x14ac:dyDescent="0.3">
      <c r="A188" s="37" t="str">
        <f t="shared" si="2"/>
        <v/>
      </c>
      <c r="B188" s="17"/>
      <c r="C188" s="390"/>
      <c r="D188" s="292"/>
      <c r="E188" s="244"/>
      <c r="F188" s="245"/>
      <c r="G188" s="18"/>
      <c r="H188" s="26"/>
      <c r="I188" s="19"/>
      <c r="J188" s="17"/>
      <c r="K188" s="17"/>
      <c r="L188" s="17"/>
      <c r="M188" s="20"/>
      <c r="N188" s="246"/>
      <c r="O188" s="247"/>
      <c r="P188" s="21"/>
      <c r="Q188" s="22"/>
      <c r="R188" s="248"/>
      <c r="S188" s="249"/>
      <c r="T188" s="23"/>
      <c r="U188" s="24"/>
      <c r="V188" s="250"/>
      <c r="W188" s="251"/>
      <c r="X188" s="251"/>
      <c r="Y188" s="252"/>
      <c r="Z188" s="4"/>
      <c r="AA188" s="118" t="str">
        <f>'Error Check before Upload'!J189</f>
        <v/>
      </c>
    </row>
    <row r="189" spans="1:27" s="25" customFormat="1" ht="14.4" x14ac:dyDescent="0.3">
      <c r="A189" s="37" t="str">
        <f t="shared" si="2"/>
        <v/>
      </c>
      <c r="B189" s="17"/>
      <c r="C189" s="390"/>
      <c r="D189" s="292"/>
      <c r="E189" s="244"/>
      <c r="F189" s="245"/>
      <c r="G189" s="18"/>
      <c r="H189" s="26"/>
      <c r="I189" s="19"/>
      <c r="J189" s="17"/>
      <c r="K189" s="17"/>
      <c r="L189" s="17"/>
      <c r="M189" s="20"/>
      <c r="N189" s="246"/>
      <c r="O189" s="247"/>
      <c r="P189" s="21"/>
      <c r="Q189" s="22"/>
      <c r="R189" s="248"/>
      <c r="S189" s="249"/>
      <c r="T189" s="23"/>
      <c r="U189" s="24"/>
      <c r="V189" s="250"/>
      <c r="W189" s="251"/>
      <c r="X189" s="251"/>
      <c r="Y189" s="252"/>
      <c r="Z189" s="4"/>
      <c r="AA189" s="118" t="str">
        <f>'Error Check before Upload'!J190</f>
        <v/>
      </c>
    </row>
    <row r="190" spans="1:27" s="25" customFormat="1" ht="14.4" x14ac:dyDescent="0.3">
      <c r="A190" s="37" t="str">
        <f t="shared" si="2"/>
        <v/>
      </c>
      <c r="B190" s="17"/>
      <c r="C190" s="390"/>
      <c r="D190" s="292"/>
      <c r="E190" s="244"/>
      <c r="F190" s="245"/>
      <c r="G190" s="18"/>
      <c r="H190" s="26"/>
      <c r="I190" s="19"/>
      <c r="J190" s="17"/>
      <c r="K190" s="17"/>
      <c r="L190" s="17"/>
      <c r="M190" s="20"/>
      <c r="N190" s="246"/>
      <c r="O190" s="247"/>
      <c r="P190" s="21"/>
      <c r="Q190" s="22"/>
      <c r="R190" s="248"/>
      <c r="S190" s="249"/>
      <c r="T190" s="23"/>
      <c r="U190" s="24"/>
      <c r="V190" s="250"/>
      <c r="W190" s="251"/>
      <c r="X190" s="251"/>
      <c r="Y190" s="252"/>
      <c r="Z190" s="4"/>
      <c r="AA190" s="118" t="str">
        <f>'Error Check before Upload'!J191</f>
        <v/>
      </c>
    </row>
    <row r="191" spans="1:27" s="25" customFormat="1" ht="14.4" x14ac:dyDescent="0.3">
      <c r="A191" s="37" t="str">
        <f t="shared" si="2"/>
        <v/>
      </c>
      <c r="B191" s="17"/>
      <c r="C191" s="390"/>
      <c r="D191" s="292"/>
      <c r="E191" s="244"/>
      <c r="F191" s="245"/>
      <c r="G191" s="18"/>
      <c r="H191" s="26"/>
      <c r="I191" s="19"/>
      <c r="J191" s="17"/>
      <c r="K191" s="17"/>
      <c r="L191" s="17"/>
      <c r="M191" s="20"/>
      <c r="N191" s="246"/>
      <c r="O191" s="247"/>
      <c r="P191" s="21"/>
      <c r="Q191" s="22"/>
      <c r="R191" s="248"/>
      <c r="S191" s="249"/>
      <c r="T191" s="23"/>
      <c r="U191" s="24"/>
      <c r="V191" s="250"/>
      <c r="W191" s="251"/>
      <c r="X191" s="251"/>
      <c r="Y191" s="252"/>
      <c r="Z191" s="4"/>
      <c r="AA191" s="118" t="str">
        <f>'Error Check before Upload'!J192</f>
        <v/>
      </c>
    </row>
    <row r="192" spans="1:27" s="25" customFormat="1" ht="14.4" x14ac:dyDescent="0.3">
      <c r="A192" s="37" t="str">
        <f t="shared" si="2"/>
        <v/>
      </c>
      <c r="B192" s="17"/>
      <c r="C192" s="390"/>
      <c r="D192" s="292"/>
      <c r="E192" s="244"/>
      <c r="F192" s="245"/>
      <c r="G192" s="18"/>
      <c r="H192" s="26"/>
      <c r="I192" s="19"/>
      <c r="J192" s="17"/>
      <c r="K192" s="17"/>
      <c r="L192" s="17"/>
      <c r="M192" s="20"/>
      <c r="N192" s="246"/>
      <c r="O192" s="247"/>
      <c r="P192" s="21"/>
      <c r="Q192" s="22"/>
      <c r="R192" s="248"/>
      <c r="S192" s="249"/>
      <c r="T192" s="23"/>
      <c r="U192" s="24"/>
      <c r="V192" s="250"/>
      <c r="W192" s="251"/>
      <c r="X192" s="251"/>
      <c r="Y192" s="252"/>
      <c r="Z192" s="4"/>
      <c r="AA192" s="118" t="str">
        <f>'Error Check before Upload'!J193</f>
        <v/>
      </c>
    </row>
    <row r="193" spans="1:27" s="25" customFormat="1" ht="14.4" x14ac:dyDescent="0.3">
      <c r="A193" s="37" t="str">
        <f t="shared" si="2"/>
        <v/>
      </c>
      <c r="B193" s="17"/>
      <c r="C193" s="390"/>
      <c r="D193" s="292"/>
      <c r="E193" s="244"/>
      <c r="F193" s="245"/>
      <c r="G193" s="18"/>
      <c r="H193" s="26"/>
      <c r="I193" s="19"/>
      <c r="J193" s="17"/>
      <c r="K193" s="17"/>
      <c r="L193" s="17"/>
      <c r="M193" s="20"/>
      <c r="N193" s="246"/>
      <c r="O193" s="247"/>
      <c r="P193" s="21"/>
      <c r="Q193" s="22"/>
      <c r="R193" s="248"/>
      <c r="S193" s="249"/>
      <c r="T193" s="23"/>
      <c r="U193" s="24"/>
      <c r="V193" s="250"/>
      <c r="W193" s="251"/>
      <c r="X193" s="251"/>
      <c r="Y193" s="252"/>
      <c r="Z193" s="4"/>
      <c r="AA193" s="118" t="str">
        <f>'Error Check before Upload'!J194</f>
        <v/>
      </c>
    </row>
    <row r="194" spans="1:27" s="25" customFormat="1" ht="14.4" x14ac:dyDescent="0.3">
      <c r="A194" s="37" t="str">
        <f t="shared" si="2"/>
        <v/>
      </c>
      <c r="B194" s="17"/>
      <c r="C194" s="390"/>
      <c r="D194" s="292"/>
      <c r="E194" s="244"/>
      <c r="F194" s="245"/>
      <c r="G194" s="18"/>
      <c r="H194" s="26"/>
      <c r="I194" s="19"/>
      <c r="J194" s="17"/>
      <c r="K194" s="17"/>
      <c r="L194" s="17"/>
      <c r="M194" s="20"/>
      <c r="N194" s="246"/>
      <c r="O194" s="247"/>
      <c r="P194" s="21"/>
      <c r="Q194" s="22"/>
      <c r="R194" s="248"/>
      <c r="S194" s="249"/>
      <c r="T194" s="23"/>
      <c r="U194" s="24"/>
      <c r="V194" s="250"/>
      <c r="W194" s="251"/>
      <c r="X194" s="251"/>
      <c r="Y194" s="252"/>
      <c r="Z194" s="4"/>
      <c r="AA194" s="118" t="str">
        <f>'Error Check before Upload'!J195</f>
        <v/>
      </c>
    </row>
    <row r="195" spans="1:27" s="25" customFormat="1" ht="14.4" x14ac:dyDescent="0.3">
      <c r="A195" s="37" t="str">
        <f t="shared" si="2"/>
        <v/>
      </c>
      <c r="B195" s="17"/>
      <c r="C195" s="390"/>
      <c r="D195" s="292"/>
      <c r="E195" s="244"/>
      <c r="F195" s="245"/>
      <c r="G195" s="18"/>
      <c r="H195" s="26"/>
      <c r="I195" s="19"/>
      <c r="J195" s="17"/>
      <c r="K195" s="17"/>
      <c r="L195" s="17"/>
      <c r="M195" s="20"/>
      <c r="N195" s="246"/>
      <c r="O195" s="247"/>
      <c r="P195" s="21"/>
      <c r="Q195" s="22"/>
      <c r="R195" s="248"/>
      <c r="S195" s="249"/>
      <c r="T195" s="23"/>
      <c r="U195" s="24"/>
      <c r="V195" s="250"/>
      <c r="W195" s="251"/>
      <c r="X195" s="251"/>
      <c r="Y195" s="252"/>
      <c r="Z195" s="4"/>
      <c r="AA195" s="118" t="str">
        <f>'Error Check before Upload'!J196</f>
        <v/>
      </c>
    </row>
    <row r="196" spans="1:27" s="25" customFormat="1" ht="14.4" x14ac:dyDescent="0.3">
      <c r="A196" s="37" t="str">
        <f t="shared" si="2"/>
        <v/>
      </c>
      <c r="B196" s="17"/>
      <c r="C196" s="390"/>
      <c r="D196" s="292"/>
      <c r="E196" s="244"/>
      <c r="F196" s="245"/>
      <c r="G196" s="18"/>
      <c r="H196" s="26"/>
      <c r="I196" s="19"/>
      <c r="J196" s="17"/>
      <c r="K196" s="17"/>
      <c r="L196" s="17"/>
      <c r="M196" s="20"/>
      <c r="N196" s="246"/>
      <c r="O196" s="247"/>
      <c r="P196" s="21"/>
      <c r="Q196" s="22"/>
      <c r="R196" s="248"/>
      <c r="S196" s="249"/>
      <c r="T196" s="23"/>
      <c r="U196" s="24"/>
      <c r="V196" s="250"/>
      <c r="W196" s="251"/>
      <c r="X196" s="251"/>
      <c r="Y196" s="252"/>
      <c r="Z196" s="4"/>
      <c r="AA196" s="118" t="str">
        <f>'Error Check before Upload'!J197</f>
        <v/>
      </c>
    </row>
    <row r="197" spans="1:27" s="25" customFormat="1" ht="14.4" x14ac:dyDescent="0.3">
      <c r="A197" s="37" t="str">
        <f t="shared" si="2"/>
        <v/>
      </c>
      <c r="B197" s="17"/>
      <c r="C197" s="390"/>
      <c r="D197" s="292"/>
      <c r="E197" s="244"/>
      <c r="F197" s="245"/>
      <c r="G197" s="18"/>
      <c r="H197" s="26"/>
      <c r="I197" s="19"/>
      <c r="J197" s="17"/>
      <c r="K197" s="17"/>
      <c r="L197" s="17"/>
      <c r="M197" s="20"/>
      <c r="N197" s="246"/>
      <c r="O197" s="247"/>
      <c r="P197" s="21"/>
      <c r="Q197" s="22"/>
      <c r="R197" s="248"/>
      <c r="S197" s="249"/>
      <c r="T197" s="23"/>
      <c r="U197" s="24"/>
      <c r="V197" s="250"/>
      <c r="W197" s="251"/>
      <c r="X197" s="251"/>
      <c r="Y197" s="252"/>
      <c r="Z197" s="4"/>
      <c r="AA197" s="118" t="str">
        <f>'Error Check before Upload'!J198</f>
        <v/>
      </c>
    </row>
    <row r="198" spans="1:27" s="25" customFormat="1" ht="14.4" x14ac:dyDescent="0.3">
      <c r="A198" s="37" t="str">
        <f t="shared" si="2"/>
        <v/>
      </c>
      <c r="B198" s="17"/>
      <c r="C198" s="390"/>
      <c r="D198" s="292"/>
      <c r="E198" s="244"/>
      <c r="F198" s="245"/>
      <c r="G198" s="18"/>
      <c r="H198" s="26"/>
      <c r="I198" s="19"/>
      <c r="J198" s="17"/>
      <c r="K198" s="17"/>
      <c r="L198" s="17"/>
      <c r="M198" s="20"/>
      <c r="N198" s="246"/>
      <c r="O198" s="247"/>
      <c r="P198" s="21"/>
      <c r="Q198" s="22"/>
      <c r="R198" s="248"/>
      <c r="S198" s="249"/>
      <c r="T198" s="23"/>
      <c r="U198" s="24"/>
      <c r="V198" s="250"/>
      <c r="W198" s="251"/>
      <c r="X198" s="251"/>
      <c r="Y198" s="252"/>
      <c r="Z198" s="4"/>
      <c r="AA198" s="118" t="str">
        <f>'Error Check before Upload'!J199</f>
        <v/>
      </c>
    </row>
    <row r="199" spans="1:27" s="25" customFormat="1" ht="14.4" x14ac:dyDescent="0.3">
      <c r="A199" s="37" t="str">
        <f t="shared" si="2"/>
        <v/>
      </c>
      <c r="B199" s="17"/>
      <c r="C199" s="390"/>
      <c r="D199" s="292"/>
      <c r="E199" s="244"/>
      <c r="F199" s="245"/>
      <c r="G199" s="18"/>
      <c r="H199" s="26"/>
      <c r="I199" s="19"/>
      <c r="J199" s="17"/>
      <c r="K199" s="17"/>
      <c r="L199" s="17"/>
      <c r="M199" s="20"/>
      <c r="N199" s="246"/>
      <c r="O199" s="247"/>
      <c r="P199" s="21"/>
      <c r="Q199" s="22"/>
      <c r="R199" s="248"/>
      <c r="S199" s="249"/>
      <c r="T199" s="23"/>
      <c r="U199" s="24"/>
      <c r="V199" s="250"/>
      <c r="W199" s="251"/>
      <c r="X199" s="251"/>
      <c r="Y199" s="252"/>
      <c r="Z199" s="4"/>
      <c r="AA199" s="118" t="str">
        <f>'Error Check before Upload'!J200</f>
        <v/>
      </c>
    </row>
    <row r="200" spans="1:27" s="25" customFormat="1" ht="14.4" x14ac:dyDescent="0.3">
      <c r="A200" s="37" t="str">
        <f t="shared" si="2"/>
        <v/>
      </c>
      <c r="B200" s="17"/>
      <c r="C200" s="390"/>
      <c r="D200" s="292"/>
      <c r="E200" s="244"/>
      <c r="F200" s="245"/>
      <c r="G200" s="18"/>
      <c r="H200" s="26"/>
      <c r="I200" s="19"/>
      <c r="J200" s="17"/>
      <c r="K200" s="17"/>
      <c r="L200" s="17"/>
      <c r="M200" s="20"/>
      <c r="N200" s="246"/>
      <c r="O200" s="247"/>
      <c r="P200" s="21"/>
      <c r="Q200" s="22"/>
      <c r="R200" s="248"/>
      <c r="S200" s="249"/>
      <c r="T200" s="23"/>
      <c r="U200" s="24"/>
      <c r="V200" s="250"/>
      <c r="W200" s="251"/>
      <c r="X200" s="251"/>
      <c r="Y200" s="252"/>
      <c r="Z200" s="4"/>
      <c r="AA200" s="118" t="str">
        <f>'Error Check before Upload'!J201</f>
        <v/>
      </c>
    </row>
    <row r="201" spans="1:27" s="25" customFormat="1" ht="14.4" x14ac:dyDescent="0.3">
      <c r="A201" s="37" t="str">
        <f t="shared" ref="A201:A264" si="3">IF(COUNTA(B201:G201)&gt;0, ROW(A201)-7,"")</f>
        <v/>
      </c>
      <c r="B201" s="17"/>
      <c r="C201" s="390"/>
      <c r="D201" s="292"/>
      <c r="E201" s="244"/>
      <c r="F201" s="245"/>
      <c r="G201" s="18"/>
      <c r="H201" s="26"/>
      <c r="I201" s="19"/>
      <c r="J201" s="17"/>
      <c r="K201" s="17"/>
      <c r="L201" s="17"/>
      <c r="M201" s="20"/>
      <c r="N201" s="246"/>
      <c r="O201" s="247"/>
      <c r="P201" s="21"/>
      <c r="Q201" s="22"/>
      <c r="R201" s="248"/>
      <c r="S201" s="249"/>
      <c r="T201" s="23"/>
      <c r="U201" s="24"/>
      <c r="V201" s="250"/>
      <c r="W201" s="251"/>
      <c r="X201" s="251"/>
      <c r="Y201" s="252"/>
      <c r="Z201" s="4"/>
      <c r="AA201" s="118" t="str">
        <f>'Error Check before Upload'!J202</f>
        <v/>
      </c>
    </row>
    <row r="202" spans="1:27" s="25" customFormat="1" ht="14.4" x14ac:dyDescent="0.3">
      <c r="A202" s="37" t="str">
        <f t="shared" si="3"/>
        <v/>
      </c>
      <c r="B202" s="17"/>
      <c r="C202" s="390"/>
      <c r="D202" s="292"/>
      <c r="E202" s="244"/>
      <c r="F202" s="245"/>
      <c r="G202" s="18"/>
      <c r="H202" s="26"/>
      <c r="I202" s="19"/>
      <c r="J202" s="17"/>
      <c r="K202" s="17"/>
      <c r="L202" s="17"/>
      <c r="M202" s="20"/>
      <c r="N202" s="246"/>
      <c r="O202" s="247"/>
      <c r="P202" s="21"/>
      <c r="Q202" s="22"/>
      <c r="R202" s="248"/>
      <c r="S202" s="249"/>
      <c r="T202" s="23"/>
      <c r="U202" s="24"/>
      <c r="V202" s="250"/>
      <c r="W202" s="251"/>
      <c r="X202" s="251"/>
      <c r="Y202" s="252"/>
      <c r="Z202" s="4"/>
      <c r="AA202" s="118" t="str">
        <f>'Error Check before Upload'!J203</f>
        <v/>
      </c>
    </row>
    <row r="203" spans="1:27" s="25" customFormat="1" ht="14.4" x14ac:dyDescent="0.3">
      <c r="A203" s="37" t="str">
        <f t="shared" si="3"/>
        <v/>
      </c>
      <c r="B203" s="17"/>
      <c r="C203" s="390"/>
      <c r="D203" s="292"/>
      <c r="E203" s="244"/>
      <c r="F203" s="245"/>
      <c r="G203" s="18"/>
      <c r="H203" s="26"/>
      <c r="I203" s="19"/>
      <c r="J203" s="17"/>
      <c r="K203" s="17"/>
      <c r="L203" s="17"/>
      <c r="M203" s="20"/>
      <c r="N203" s="246"/>
      <c r="O203" s="247"/>
      <c r="P203" s="21"/>
      <c r="Q203" s="22"/>
      <c r="R203" s="248"/>
      <c r="S203" s="249"/>
      <c r="T203" s="23"/>
      <c r="U203" s="24"/>
      <c r="V203" s="250"/>
      <c r="W203" s="251"/>
      <c r="X203" s="251"/>
      <c r="Y203" s="252"/>
      <c r="Z203" s="4"/>
      <c r="AA203" s="118" t="str">
        <f>'Error Check before Upload'!J204</f>
        <v/>
      </c>
    </row>
    <row r="204" spans="1:27" s="25" customFormat="1" ht="14.4" x14ac:dyDescent="0.3">
      <c r="A204" s="37" t="str">
        <f t="shared" si="3"/>
        <v/>
      </c>
      <c r="B204" s="17"/>
      <c r="C204" s="390"/>
      <c r="D204" s="292"/>
      <c r="E204" s="244"/>
      <c r="F204" s="245"/>
      <c r="G204" s="18"/>
      <c r="H204" s="26"/>
      <c r="I204" s="19"/>
      <c r="J204" s="17"/>
      <c r="K204" s="17"/>
      <c r="L204" s="17"/>
      <c r="M204" s="20"/>
      <c r="N204" s="246"/>
      <c r="O204" s="247"/>
      <c r="P204" s="21"/>
      <c r="Q204" s="22"/>
      <c r="R204" s="248"/>
      <c r="S204" s="249"/>
      <c r="T204" s="23"/>
      <c r="U204" s="24"/>
      <c r="V204" s="250"/>
      <c r="W204" s="251"/>
      <c r="X204" s="251"/>
      <c r="Y204" s="252"/>
      <c r="Z204" s="4"/>
      <c r="AA204" s="118" t="str">
        <f>'Error Check before Upload'!J205</f>
        <v/>
      </c>
    </row>
    <row r="205" spans="1:27" s="25" customFormat="1" ht="14.4" x14ac:dyDescent="0.3">
      <c r="A205" s="37" t="str">
        <f t="shared" si="3"/>
        <v/>
      </c>
      <c r="B205" s="17"/>
      <c r="C205" s="390"/>
      <c r="D205" s="292"/>
      <c r="E205" s="244"/>
      <c r="F205" s="245"/>
      <c r="G205" s="18"/>
      <c r="H205" s="26"/>
      <c r="I205" s="19"/>
      <c r="J205" s="17"/>
      <c r="K205" s="17"/>
      <c r="L205" s="17"/>
      <c r="M205" s="20"/>
      <c r="N205" s="246"/>
      <c r="O205" s="247"/>
      <c r="P205" s="21"/>
      <c r="Q205" s="22"/>
      <c r="R205" s="248"/>
      <c r="S205" s="249"/>
      <c r="T205" s="23"/>
      <c r="U205" s="24"/>
      <c r="V205" s="250"/>
      <c r="W205" s="251"/>
      <c r="X205" s="251"/>
      <c r="Y205" s="252"/>
      <c r="Z205" s="4"/>
      <c r="AA205" s="118" t="str">
        <f>'Error Check before Upload'!J206</f>
        <v/>
      </c>
    </row>
    <row r="206" spans="1:27" s="25" customFormat="1" ht="14.4" x14ac:dyDescent="0.3">
      <c r="A206" s="37" t="str">
        <f t="shared" si="3"/>
        <v/>
      </c>
      <c r="B206" s="17"/>
      <c r="C206" s="390"/>
      <c r="D206" s="292"/>
      <c r="E206" s="244"/>
      <c r="F206" s="245"/>
      <c r="G206" s="18"/>
      <c r="H206" s="26"/>
      <c r="I206" s="19"/>
      <c r="J206" s="17"/>
      <c r="K206" s="17"/>
      <c r="L206" s="17"/>
      <c r="M206" s="20"/>
      <c r="N206" s="246"/>
      <c r="O206" s="247"/>
      <c r="P206" s="21"/>
      <c r="Q206" s="22"/>
      <c r="R206" s="248"/>
      <c r="S206" s="249"/>
      <c r="T206" s="23"/>
      <c r="U206" s="24"/>
      <c r="V206" s="250"/>
      <c r="W206" s="251"/>
      <c r="X206" s="251"/>
      <c r="Y206" s="252"/>
      <c r="Z206" s="4"/>
      <c r="AA206" s="118" t="str">
        <f>'Error Check before Upload'!J207</f>
        <v/>
      </c>
    </row>
    <row r="207" spans="1:27" s="25" customFormat="1" ht="14.4" x14ac:dyDescent="0.3">
      <c r="A207" s="37" t="str">
        <f t="shared" si="3"/>
        <v/>
      </c>
      <c r="B207" s="17"/>
      <c r="C207" s="390"/>
      <c r="D207" s="292"/>
      <c r="E207" s="244"/>
      <c r="F207" s="245"/>
      <c r="G207" s="18"/>
      <c r="H207" s="26"/>
      <c r="I207" s="19"/>
      <c r="J207" s="17"/>
      <c r="K207" s="17"/>
      <c r="L207" s="17"/>
      <c r="M207" s="20"/>
      <c r="N207" s="246"/>
      <c r="O207" s="247"/>
      <c r="P207" s="21"/>
      <c r="Q207" s="22"/>
      <c r="R207" s="248"/>
      <c r="S207" s="249"/>
      <c r="T207" s="23"/>
      <c r="U207" s="24"/>
      <c r="V207" s="250"/>
      <c r="W207" s="251"/>
      <c r="X207" s="251"/>
      <c r="Y207" s="252"/>
      <c r="Z207" s="4"/>
      <c r="AA207" s="118" t="str">
        <f>'Error Check before Upload'!J208</f>
        <v/>
      </c>
    </row>
    <row r="208" spans="1:27" s="25" customFormat="1" ht="14.4" x14ac:dyDescent="0.3">
      <c r="A208" s="37" t="str">
        <f t="shared" si="3"/>
        <v/>
      </c>
      <c r="B208" s="17"/>
      <c r="C208" s="390"/>
      <c r="D208" s="292"/>
      <c r="E208" s="244"/>
      <c r="F208" s="245"/>
      <c r="G208" s="18"/>
      <c r="H208" s="26"/>
      <c r="I208" s="19"/>
      <c r="J208" s="17"/>
      <c r="K208" s="17"/>
      <c r="L208" s="17"/>
      <c r="M208" s="20"/>
      <c r="N208" s="246"/>
      <c r="O208" s="247"/>
      <c r="P208" s="21"/>
      <c r="Q208" s="22"/>
      <c r="R208" s="248"/>
      <c r="S208" s="249"/>
      <c r="T208" s="23"/>
      <c r="U208" s="24"/>
      <c r="V208" s="250"/>
      <c r="W208" s="251"/>
      <c r="X208" s="251"/>
      <c r="Y208" s="252"/>
      <c r="Z208" s="4"/>
      <c r="AA208" s="118" t="str">
        <f>'Error Check before Upload'!J209</f>
        <v/>
      </c>
    </row>
    <row r="209" spans="1:27" s="25" customFormat="1" ht="14.4" x14ac:dyDescent="0.3">
      <c r="A209" s="37" t="str">
        <f t="shared" si="3"/>
        <v/>
      </c>
      <c r="B209" s="17"/>
      <c r="C209" s="390"/>
      <c r="D209" s="292"/>
      <c r="E209" s="244"/>
      <c r="F209" s="245"/>
      <c r="G209" s="18"/>
      <c r="H209" s="26"/>
      <c r="I209" s="19"/>
      <c r="J209" s="17"/>
      <c r="K209" s="17"/>
      <c r="L209" s="17"/>
      <c r="M209" s="20"/>
      <c r="N209" s="246"/>
      <c r="O209" s="247"/>
      <c r="P209" s="21"/>
      <c r="Q209" s="22"/>
      <c r="R209" s="248"/>
      <c r="S209" s="249"/>
      <c r="T209" s="23"/>
      <c r="U209" s="24"/>
      <c r="V209" s="250"/>
      <c r="W209" s="251"/>
      <c r="X209" s="251"/>
      <c r="Y209" s="252"/>
      <c r="Z209" s="4"/>
      <c r="AA209" s="118" t="str">
        <f>'Error Check before Upload'!J210</f>
        <v/>
      </c>
    </row>
    <row r="210" spans="1:27" s="25" customFormat="1" ht="14.4" x14ac:dyDescent="0.3">
      <c r="A210" s="37" t="str">
        <f t="shared" si="3"/>
        <v/>
      </c>
      <c r="B210" s="17"/>
      <c r="C210" s="390"/>
      <c r="D210" s="292"/>
      <c r="E210" s="244"/>
      <c r="F210" s="245"/>
      <c r="G210" s="18"/>
      <c r="H210" s="26"/>
      <c r="I210" s="19"/>
      <c r="J210" s="17"/>
      <c r="K210" s="17"/>
      <c r="L210" s="17"/>
      <c r="M210" s="20"/>
      <c r="N210" s="246"/>
      <c r="O210" s="247"/>
      <c r="P210" s="21"/>
      <c r="Q210" s="22"/>
      <c r="R210" s="248"/>
      <c r="S210" s="249"/>
      <c r="T210" s="23"/>
      <c r="U210" s="24"/>
      <c r="V210" s="250"/>
      <c r="W210" s="251"/>
      <c r="X210" s="251"/>
      <c r="Y210" s="252"/>
      <c r="Z210" s="4"/>
      <c r="AA210" s="118" t="str">
        <f>'Error Check before Upload'!J211</f>
        <v/>
      </c>
    </row>
    <row r="211" spans="1:27" s="25" customFormat="1" ht="14.4" x14ac:dyDescent="0.3">
      <c r="A211" s="37" t="str">
        <f t="shared" si="3"/>
        <v/>
      </c>
      <c r="B211" s="17"/>
      <c r="C211" s="390"/>
      <c r="D211" s="292"/>
      <c r="E211" s="244"/>
      <c r="F211" s="245"/>
      <c r="G211" s="18"/>
      <c r="H211" s="26"/>
      <c r="I211" s="19"/>
      <c r="J211" s="17"/>
      <c r="K211" s="17"/>
      <c r="L211" s="17"/>
      <c r="M211" s="20"/>
      <c r="N211" s="246"/>
      <c r="O211" s="247"/>
      <c r="P211" s="21"/>
      <c r="Q211" s="22"/>
      <c r="R211" s="248"/>
      <c r="S211" s="249"/>
      <c r="T211" s="23"/>
      <c r="U211" s="24"/>
      <c r="V211" s="250"/>
      <c r="W211" s="251"/>
      <c r="X211" s="251"/>
      <c r="Y211" s="252"/>
      <c r="Z211" s="4"/>
      <c r="AA211" s="118" t="str">
        <f>'Error Check before Upload'!J212</f>
        <v/>
      </c>
    </row>
    <row r="212" spans="1:27" s="25" customFormat="1" ht="14.4" x14ac:dyDescent="0.3">
      <c r="A212" s="37" t="str">
        <f t="shared" si="3"/>
        <v/>
      </c>
      <c r="B212" s="17"/>
      <c r="C212" s="390"/>
      <c r="D212" s="292"/>
      <c r="E212" s="244"/>
      <c r="F212" s="245"/>
      <c r="G212" s="18"/>
      <c r="H212" s="26"/>
      <c r="I212" s="19"/>
      <c r="J212" s="17"/>
      <c r="K212" s="17"/>
      <c r="L212" s="17"/>
      <c r="M212" s="20"/>
      <c r="N212" s="246"/>
      <c r="O212" s="247"/>
      <c r="P212" s="21"/>
      <c r="Q212" s="22"/>
      <c r="R212" s="248"/>
      <c r="S212" s="249"/>
      <c r="T212" s="23"/>
      <c r="U212" s="24"/>
      <c r="V212" s="250"/>
      <c r="W212" s="251"/>
      <c r="X212" s="251"/>
      <c r="Y212" s="252"/>
      <c r="Z212" s="4"/>
      <c r="AA212" s="118" t="str">
        <f>'Error Check before Upload'!J213</f>
        <v/>
      </c>
    </row>
    <row r="213" spans="1:27" s="25" customFormat="1" ht="14.4" x14ac:dyDescent="0.3">
      <c r="A213" s="37" t="str">
        <f t="shared" si="3"/>
        <v/>
      </c>
      <c r="B213" s="17"/>
      <c r="C213" s="390"/>
      <c r="D213" s="292"/>
      <c r="E213" s="244"/>
      <c r="F213" s="245"/>
      <c r="G213" s="18"/>
      <c r="H213" s="26"/>
      <c r="I213" s="19"/>
      <c r="J213" s="17"/>
      <c r="K213" s="17"/>
      <c r="L213" s="17"/>
      <c r="M213" s="20"/>
      <c r="N213" s="246"/>
      <c r="O213" s="247"/>
      <c r="P213" s="21"/>
      <c r="Q213" s="22"/>
      <c r="R213" s="248"/>
      <c r="S213" s="249"/>
      <c r="T213" s="23"/>
      <c r="U213" s="24"/>
      <c r="V213" s="250"/>
      <c r="W213" s="251"/>
      <c r="X213" s="251"/>
      <c r="Y213" s="252"/>
      <c r="Z213" s="4"/>
      <c r="AA213" s="118" t="str">
        <f>'Error Check before Upload'!J214</f>
        <v/>
      </c>
    </row>
    <row r="214" spans="1:27" s="25" customFormat="1" ht="14.4" x14ac:dyDescent="0.3">
      <c r="A214" s="37" t="str">
        <f t="shared" si="3"/>
        <v/>
      </c>
      <c r="B214" s="17"/>
      <c r="C214" s="390"/>
      <c r="D214" s="292"/>
      <c r="E214" s="244"/>
      <c r="F214" s="245"/>
      <c r="G214" s="18"/>
      <c r="H214" s="26"/>
      <c r="I214" s="19"/>
      <c r="J214" s="17"/>
      <c r="K214" s="17"/>
      <c r="L214" s="17"/>
      <c r="M214" s="20"/>
      <c r="N214" s="246"/>
      <c r="O214" s="247"/>
      <c r="P214" s="21"/>
      <c r="Q214" s="22"/>
      <c r="R214" s="248"/>
      <c r="S214" s="249"/>
      <c r="T214" s="23"/>
      <c r="U214" s="24"/>
      <c r="V214" s="250"/>
      <c r="W214" s="251"/>
      <c r="X214" s="251"/>
      <c r="Y214" s="252"/>
      <c r="Z214" s="4"/>
      <c r="AA214" s="118" t="str">
        <f>'Error Check before Upload'!J215</f>
        <v/>
      </c>
    </row>
    <row r="215" spans="1:27" s="25" customFormat="1" ht="14.4" x14ac:dyDescent="0.3">
      <c r="A215" s="37" t="str">
        <f t="shared" si="3"/>
        <v/>
      </c>
      <c r="B215" s="17"/>
      <c r="C215" s="390"/>
      <c r="D215" s="292"/>
      <c r="E215" s="244"/>
      <c r="F215" s="245"/>
      <c r="G215" s="18"/>
      <c r="H215" s="26"/>
      <c r="I215" s="19"/>
      <c r="J215" s="17"/>
      <c r="K215" s="17"/>
      <c r="L215" s="17"/>
      <c r="M215" s="20"/>
      <c r="N215" s="246"/>
      <c r="O215" s="247"/>
      <c r="P215" s="21"/>
      <c r="Q215" s="22"/>
      <c r="R215" s="248"/>
      <c r="S215" s="249"/>
      <c r="T215" s="23"/>
      <c r="U215" s="24"/>
      <c r="V215" s="250"/>
      <c r="W215" s="251"/>
      <c r="X215" s="251"/>
      <c r="Y215" s="252"/>
      <c r="Z215" s="4"/>
      <c r="AA215" s="118" t="str">
        <f>'Error Check before Upload'!J216</f>
        <v/>
      </c>
    </row>
    <row r="216" spans="1:27" s="25" customFormat="1" ht="14.4" x14ac:dyDescent="0.3">
      <c r="A216" s="37" t="str">
        <f t="shared" si="3"/>
        <v/>
      </c>
      <c r="B216" s="17"/>
      <c r="C216" s="390"/>
      <c r="D216" s="292"/>
      <c r="E216" s="244"/>
      <c r="F216" s="245"/>
      <c r="G216" s="18"/>
      <c r="H216" s="26"/>
      <c r="I216" s="19"/>
      <c r="J216" s="17"/>
      <c r="K216" s="17"/>
      <c r="L216" s="17"/>
      <c r="M216" s="20"/>
      <c r="N216" s="246"/>
      <c r="O216" s="247"/>
      <c r="P216" s="21"/>
      <c r="Q216" s="22"/>
      <c r="R216" s="248"/>
      <c r="S216" s="249"/>
      <c r="T216" s="23"/>
      <c r="U216" s="24"/>
      <c r="V216" s="250"/>
      <c r="W216" s="251"/>
      <c r="X216" s="251"/>
      <c r="Y216" s="252"/>
      <c r="Z216" s="4"/>
      <c r="AA216" s="118" t="str">
        <f>'Error Check before Upload'!J217</f>
        <v/>
      </c>
    </row>
    <row r="217" spans="1:27" s="25" customFormat="1" ht="14.4" x14ac:dyDescent="0.3">
      <c r="A217" s="37" t="str">
        <f t="shared" si="3"/>
        <v/>
      </c>
      <c r="B217" s="17"/>
      <c r="C217" s="390"/>
      <c r="D217" s="292"/>
      <c r="E217" s="244"/>
      <c r="F217" s="245"/>
      <c r="G217" s="18"/>
      <c r="H217" s="26"/>
      <c r="I217" s="19"/>
      <c r="J217" s="17"/>
      <c r="K217" s="17"/>
      <c r="L217" s="17"/>
      <c r="M217" s="20"/>
      <c r="N217" s="246"/>
      <c r="O217" s="247"/>
      <c r="P217" s="21"/>
      <c r="Q217" s="22"/>
      <c r="R217" s="248"/>
      <c r="S217" s="249"/>
      <c r="T217" s="23"/>
      <c r="U217" s="24"/>
      <c r="V217" s="250"/>
      <c r="W217" s="251"/>
      <c r="X217" s="251"/>
      <c r="Y217" s="252"/>
      <c r="Z217" s="4"/>
      <c r="AA217" s="118" t="str">
        <f>'Error Check before Upload'!J218</f>
        <v/>
      </c>
    </row>
    <row r="218" spans="1:27" s="25" customFormat="1" ht="14.4" x14ac:dyDescent="0.3">
      <c r="A218" s="37" t="str">
        <f t="shared" si="3"/>
        <v/>
      </c>
      <c r="B218" s="17"/>
      <c r="C218" s="390"/>
      <c r="D218" s="292"/>
      <c r="E218" s="244"/>
      <c r="F218" s="245"/>
      <c r="G218" s="18"/>
      <c r="H218" s="26"/>
      <c r="I218" s="19"/>
      <c r="J218" s="17"/>
      <c r="K218" s="17"/>
      <c r="L218" s="17"/>
      <c r="M218" s="20"/>
      <c r="N218" s="246"/>
      <c r="O218" s="247"/>
      <c r="P218" s="21"/>
      <c r="Q218" s="22"/>
      <c r="R218" s="248"/>
      <c r="S218" s="249"/>
      <c r="T218" s="23"/>
      <c r="U218" s="24"/>
      <c r="V218" s="250"/>
      <c r="W218" s="251"/>
      <c r="X218" s="251"/>
      <c r="Y218" s="252"/>
      <c r="Z218" s="4"/>
      <c r="AA218" s="118" t="str">
        <f>'Error Check before Upload'!J219</f>
        <v/>
      </c>
    </row>
    <row r="219" spans="1:27" s="25" customFormat="1" ht="14.4" x14ac:dyDescent="0.3">
      <c r="A219" s="37" t="str">
        <f t="shared" si="3"/>
        <v/>
      </c>
      <c r="B219" s="17"/>
      <c r="C219" s="390"/>
      <c r="D219" s="292"/>
      <c r="E219" s="244"/>
      <c r="F219" s="245"/>
      <c r="G219" s="18"/>
      <c r="H219" s="26"/>
      <c r="I219" s="19"/>
      <c r="J219" s="17"/>
      <c r="K219" s="17"/>
      <c r="L219" s="17"/>
      <c r="M219" s="20"/>
      <c r="N219" s="246"/>
      <c r="O219" s="247"/>
      <c r="P219" s="21"/>
      <c r="Q219" s="22"/>
      <c r="R219" s="248"/>
      <c r="S219" s="249"/>
      <c r="T219" s="23"/>
      <c r="U219" s="24"/>
      <c r="V219" s="250"/>
      <c r="W219" s="251"/>
      <c r="X219" s="251"/>
      <c r="Y219" s="252"/>
      <c r="Z219" s="4"/>
      <c r="AA219" s="118" t="str">
        <f>'Error Check before Upload'!J220</f>
        <v/>
      </c>
    </row>
    <row r="220" spans="1:27" s="25" customFormat="1" ht="14.4" x14ac:dyDescent="0.3">
      <c r="A220" s="37" t="str">
        <f t="shared" si="3"/>
        <v/>
      </c>
      <c r="B220" s="17"/>
      <c r="C220" s="390"/>
      <c r="D220" s="292"/>
      <c r="E220" s="244"/>
      <c r="F220" s="245"/>
      <c r="G220" s="18"/>
      <c r="H220" s="26"/>
      <c r="I220" s="19"/>
      <c r="J220" s="17"/>
      <c r="K220" s="17"/>
      <c r="L220" s="17"/>
      <c r="M220" s="20"/>
      <c r="N220" s="246"/>
      <c r="O220" s="247"/>
      <c r="P220" s="21"/>
      <c r="Q220" s="22"/>
      <c r="R220" s="248"/>
      <c r="S220" s="249"/>
      <c r="T220" s="23"/>
      <c r="U220" s="24"/>
      <c r="V220" s="250"/>
      <c r="W220" s="251"/>
      <c r="X220" s="251"/>
      <c r="Y220" s="252"/>
      <c r="Z220" s="4"/>
      <c r="AA220" s="118" t="str">
        <f>'Error Check before Upload'!J221</f>
        <v/>
      </c>
    </row>
    <row r="221" spans="1:27" s="25" customFormat="1" ht="14.4" x14ac:dyDescent="0.3">
      <c r="A221" s="37" t="str">
        <f t="shared" si="3"/>
        <v/>
      </c>
      <c r="B221" s="17"/>
      <c r="C221" s="390"/>
      <c r="D221" s="292"/>
      <c r="E221" s="244"/>
      <c r="F221" s="245"/>
      <c r="G221" s="18"/>
      <c r="H221" s="26"/>
      <c r="I221" s="19"/>
      <c r="J221" s="17"/>
      <c r="K221" s="17"/>
      <c r="L221" s="17"/>
      <c r="M221" s="20"/>
      <c r="N221" s="246"/>
      <c r="O221" s="247"/>
      <c r="P221" s="21"/>
      <c r="Q221" s="22"/>
      <c r="R221" s="248"/>
      <c r="S221" s="249"/>
      <c r="T221" s="23"/>
      <c r="U221" s="24"/>
      <c r="V221" s="250"/>
      <c r="W221" s="251"/>
      <c r="X221" s="251"/>
      <c r="Y221" s="252"/>
      <c r="Z221" s="4"/>
      <c r="AA221" s="118" t="str">
        <f>'Error Check before Upload'!J222</f>
        <v/>
      </c>
    </row>
    <row r="222" spans="1:27" s="25" customFormat="1" ht="14.4" x14ac:dyDescent="0.3">
      <c r="A222" s="37" t="str">
        <f t="shared" si="3"/>
        <v/>
      </c>
      <c r="B222" s="17"/>
      <c r="C222" s="390"/>
      <c r="D222" s="292"/>
      <c r="E222" s="244"/>
      <c r="F222" s="245"/>
      <c r="G222" s="18"/>
      <c r="H222" s="26"/>
      <c r="I222" s="19"/>
      <c r="J222" s="17"/>
      <c r="K222" s="17"/>
      <c r="L222" s="17"/>
      <c r="M222" s="20"/>
      <c r="N222" s="246"/>
      <c r="O222" s="247"/>
      <c r="P222" s="21"/>
      <c r="Q222" s="22"/>
      <c r="R222" s="248"/>
      <c r="S222" s="249"/>
      <c r="T222" s="23"/>
      <c r="U222" s="24"/>
      <c r="V222" s="250"/>
      <c r="W222" s="251"/>
      <c r="X222" s="251"/>
      <c r="Y222" s="252"/>
      <c r="Z222" s="4"/>
      <c r="AA222" s="118" t="str">
        <f>'Error Check before Upload'!J223</f>
        <v/>
      </c>
    </row>
    <row r="223" spans="1:27" s="25" customFormat="1" ht="14.4" x14ac:dyDescent="0.3">
      <c r="A223" s="37" t="str">
        <f t="shared" si="3"/>
        <v/>
      </c>
      <c r="B223" s="17"/>
      <c r="C223" s="390"/>
      <c r="D223" s="292"/>
      <c r="E223" s="244"/>
      <c r="F223" s="245"/>
      <c r="G223" s="18"/>
      <c r="H223" s="26"/>
      <c r="I223" s="19"/>
      <c r="J223" s="17"/>
      <c r="K223" s="17"/>
      <c r="L223" s="17"/>
      <c r="M223" s="20"/>
      <c r="N223" s="246"/>
      <c r="O223" s="247"/>
      <c r="P223" s="21"/>
      <c r="Q223" s="22"/>
      <c r="R223" s="248"/>
      <c r="S223" s="249"/>
      <c r="T223" s="23"/>
      <c r="U223" s="24"/>
      <c r="V223" s="250"/>
      <c r="W223" s="251"/>
      <c r="X223" s="251"/>
      <c r="Y223" s="252"/>
      <c r="Z223" s="4"/>
      <c r="AA223" s="118" t="str">
        <f>'Error Check before Upload'!J224</f>
        <v/>
      </c>
    </row>
    <row r="224" spans="1:27" s="25" customFormat="1" ht="14.4" x14ac:dyDescent="0.3">
      <c r="A224" s="37" t="str">
        <f t="shared" si="3"/>
        <v/>
      </c>
      <c r="B224" s="17"/>
      <c r="C224" s="390"/>
      <c r="D224" s="292"/>
      <c r="E224" s="244"/>
      <c r="F224" s="245"/>
      <c r="G224" s="18"/>
      <c r="H224" s="26"/>
      <c r="I224" s="19"/>
      <c r="J224" s="17"/>
      <c r="K224" s="17"/>
      <c r="L224" s="17"/>
      <c r="M224" s="20"/>
      <c r="N224" s="246"/>
      <c r="O224" s="247"/>
      <c r="P224" s="21"/>
      <c r="Q224" s="22"/>
      <c r="R224" s="248"/>
      <c r="S224" s="249"/>
      <c r="T224" s="23"/>
      <c r="U224" s="24"/>
      <c r="V224" s="250"/>
      <c r="W224" s="251"/>
      <c r="X224" s="251"/>
      <c r="Y224" s="252"/>
      <c r="Z224" s="4"/>
      <c r="AA224" s="118" t="str">
        <f>'Error Check before Upload'!J225</f>
        <v/>
      </c>
    </row>
    <row r="225" spans="1:27" s="25" customFormat="1" ht="14.4" x14ac:dyDescent="0.3">
      <c r="A225" s="37" t="str">
        <f t="shared" si="3"/>
        <v/>
      </c>
      <c r="B225" s="17"/>
      <c r="C225" s="390"/>
      <c r="D225" s="292"/>
      <c r="E225" s="244"/>
      <c r="F225" s="245"/>
      <c r="G225" s="18"/>
      <c r="H225" s="26"/>
      <c r="I225" s="19"/>
      <c r="J225" s="17"/>
      <c r="K225" s="17"/>
      <c r="L225" s="17"/>
      <c r="M225" s="20"/>
      <c r="N225" s="246"/>
      <c r="O225" s="247"/>
      <c r="P225" s="21"/>
      <c r="Q225" s="22"/>
      <c r="R225" s="248"/>
      <c r="S225" s="249"/>
      <c r="T225" s="23"/>
      <c r="U225" s="24"/>
      <c r="V225" s="250"/>
      <c r="W225" s="251"/>
      <c r="X225" s="251"/>
      <c r="Y225" s="252"/>
      <c r="Z225" s="4"/>
      <c r="AA225" s="118" t="str">
        <f>'Error Check before Upload'!J226</f>
        <v/>
      </c>
    </row>
    <row r="226" spans="1:27" s="25" customFormat="1" ht="14.4" x14ac:dyDescent="0.3">
      <c r="A226" s="37" t="str">
        <f t="shared" si="3"/>
        <v/>
      </c>
      <c r="B226" s="17"/>
      <c r="C226" s="390"/>
      <c r="D226" s="292"/>
      <c r="E226" s="244"/>
      <c r="F226" s="245"/>
      <c r="G226" s="18"/>
      <c r="H226" s="26"/>
      <c r="I226" s="19"/>
      <c r="J226" s="17"/>
      <c r="K226" s="17"/>
      <c r="L226" s="17"/>
      <c r="M226" s="20"/>
      <c r="N226" s="246"/>
      <c r="O226" s="247"/>
      <c r="P226" s="21"/>
      <c r="Q226" s="22"/>
      <c r="R226" s="248"/>
      <c r="S226" s="249"/>
      <c r="T226" s="23"/>
      <c r="U226" s="24"/>
      <c r="V226" s="250"/>
      <c r="W226" s="251"/>
      <c r="X226" s="251"/>
      <c r="Y226" s="252"/>
      <c r="Z226" s="4"/>
      <c r="AA226" s="118" t="str">
        <f>'Error Check before Upload'!J227</f>
        <v/>
      </c>
    </row>
    <row r="227" spans="1:27" s="25" customFormat="1" ht="14.4" x14ac:dyDescent="0.3">
      <c r="A227" s="37" t="str">
        <f t="shared" si="3"/>
        <v/>
      </c>
      <c r="B227" s="17"/>
      <c r="C227" s="390"/>
      <c r="D227" s="292"/>
      <c r="E227" s="244"/>
      <c r="F227" s="245"/>
      <c r="G227" s="18"/>
      <c r="H227" s="26"/>
      <c r="I227" s="19"/>
      <c r="J227" s="17"/>
      <c r="K227" s="17"/>
      <c r="L227" s="17"/>
      <c r="M227" s="20"/>
      <c r="N227" s="246"/>
      <c r="O227" s="247"/>
      <c r="P227" s="21"/>
      <c r="Q227" s="22"/>
      <c r="R227" s="248"/>
      <c r="S227" s="249"/>
      <c r="T227" s="23"/>
      <c r="U227" s="24"/>
      <c r="V227" s="250"/>
      <c r="W227" s="251"/>
      <c r="X227" s="251"/>
      <c r="Y227" s="252"/>
      <c r="Z227" s="4"/>
      <c r="AA227" s="118" t="str">
        <f>'Error Check before Upload'!J228</f>
        <v/>
      </c>
    </row>
    <row r="228" spans="1:27" s="25" customFormat="1" ht="14.4" x14ac:dyDescent="0.3">
      <c r="A228" s="37" t="str">
        <f t="shared" si="3"/>
        <v/>
      </c>
      <c r="B228" s="17"/>
      <c r="C228" s="390"/>
      <c r="D228" s="292"/>
      <c r="E228" s="244"/>
      <c r="F228" s="245"/>
      <c r="G228" s="18"/>
      <c r="H228" s="26"/>
      <c r="I228" s="19"/>
      <c r="J228" s="17"/>
      <c r="K228" s="17"/>
      <c r="L228" s="17"/>
      <c r="M228" s="20"/>
      <c r="N228" s="246"/>
      <c r="O228" s="247"/>
      <c r="P228" s="21"/>
      <c r="Q228" s="22"/>
      <c r="R228" s="248"/>
      <c r="S228" s="249"/>
      <c r="T228" s="23"/>
      <c r="U228" s="24"/>
      <c r="V228" s="250"/>
      <c r="W228" s="251"/>
      <c r="X228" s="251"/>
      <c r="Y228" s="252"/>
      <c r="Z228" s="4"/>
      <c r="AA228" s="118" t="str">
        <f>'Error Check before Upload'!J229</f>
        <v/>
      </c>
    </row>
    <row r="229" spans="1:27" s="25" customFormat="1" ht="14.4" x14ac:dyDescent="0.3">
      <c r="A229" s="37" t="str">
        <f t="shared" si="3"/>
        <v/>
      </c>
      <c r="B229" s="17"/>
      <c r="C229" s="390"/>
      <c r="D229" s="292"/>
      <c r="E229" s="244"/>
      <c r="F229" s="245"/>
      <c r="G229" s="18"/>
      <c r="H229" s="26"/>
      <c r="I229" s="19"/>
      <c r="J229" s="17"/>
      <c r="K229" s="17"/>
      <c r="L229" s="17"/>
      <c r="M229" s="20"/>
      <c r="N229" s="246"/>
      <c r="O229" s="247"/>
      <c r="P229" s="21"/>
      <c r="Q229" s="22"/>
      <c r="R229" s="248"/>
      <c r="S229" s="249"/>
      <c r="T229" s="23"/>
      <c r="U229" s="24"/>
      <c r="V229" s="250"/>
      <c r="W229" s="251"/>
      <c r="X229" s="251"/>
      <c r="Y229" s="252"/>
      <c r="Z229" s="4"/>
      <c r="AA229" s="118" t="str">
        <f>'Error Check before Upload'!J230</f>
        <v/>
      </c>
    </row>
    <row r="230" spans="1:27" s="25" customFormat="1" ht="14.4" x14ac:dyDescent="0.3">
      <c r="A230" s="37" t="str">
        <f t="shared" si="3"/>
        <v/>
      </c>
      <c r="B230" s="17"/>
      <c r="C230" s="390"/>
      <c r="D230" s="292"/>
      <c r="E230" s="244"/>
      <c r="F230" s="245"/>
      <c r="G230" s="18"/>
      <c r="H230" s="26"/>
      <c r="I230" s="19"/>
      <c r="J230" s="17"/>
      <c r="K230" s="17"/>
      <c r="L230" s="17"/>
      <c r="M230" s="20"/>
      <c r="N230" s="246"/>
      <c r="O230" s="247"/>
      <c r="P230" s="21"/>
      <c r="Q230" s="22"/>
      <c r="R230" s="248"/>
      <c r="S230" s="249"/>
      <c r="T230" s="23"/>
      <c r="U230" s="24"/>
      <c r="V230" s="250"/>
      <c r="W230" s="251"/>
      <c r="X230" s="251"/>
      <c r="Y230" s="252"/>
      <c r="Z230" s="4"/>
      <c r="AA230" s="118" t="str">
        <f>'Error Check before Upload'!J231</f>
        <v/>
      </c>
    </row>
    <row r="231" spans="1:27" s="25" customFormat="1" ht="14.4" x14ac:dyDescent="0.3">
      <c r="A231" s="37" t="str">
        <f t="shared" si="3"/>
        <v/>
      </c>
      <c r="B231" s="17"/>
      <c r="C231" s="390"/>
      <c r="D231" s="292"/>
      <c r="E231" s="244"/>
      <c r="F231" s="245"/>
      <c r="G231" s="18"/>
      <c r="H231" s="26"/>
      <c r="I231" s="19"/>
      <c r="J231" s="17"/>
      <c r="K231" s="17"/>
      <c r="L231" s="17"/>
      <c r="M231" s="20"/>
      <c r="N231" s="246"/>
      <c r="O231" s="247"/>
      <c r="P231" s="21"/>
      <c r="Q231" s="22"/>
      <c r="R231" s="248"/>
      <c r="S231" s="249"/>
      <c r="T231" s="23"/>
      <c r="U231" s="24"/>
      <c r="V231" s="250"/>
      <c r="W231" s="251"/>
      <c r="X231" s="251"/>
      <c r="Y231" s="252"/>
      <c r="Z231" s="4"/>
      <c r="AA231" s="118" t="str">
        <f>'Error Check before Upload'!J232</f>
        <v/>
      </c>
    </row>
    <row r="232" spans="1:27" s="25" customFormat="1" ht="14.4" x14ac:dyDescent="0.3">
      <c r="A232" s="37" t="str">
        <f t="shared" si="3"/>
        <v/>
      </c>
      <c r="B232" s="17"/>
      <c r="C232" s="390"/>
      <c r="D232" s="292"/>
      <c r="E232" s="244"/>
      <c r="F232" s="245"/>
      <c r="G232" s="18"/>
      <c r="H232" s="26"/>
      <c r="I232" s="19"/>
      <c r="J232" s="17"/>
      <c r="K232" s="17"/>
      <c r="L232" s="17"/>
      <c r="M232" s="20"/>
      <c r="N232" s="246"/>
      <c r="O232" s="247"/>
      <c r="P232" s="21"/>
      <c r="Q232" s="22"/>
      <c r="R232" s="248"/>
      <c r="S232" s="249"/>
      <c r="T232" s="23"/>
      <c r="U232" s="24"/>
      <c r="V232" s="250"/>
      <c r="W232" s="251"/>
      <c r="X232" s="251"/>
      <c r="Y232" s="252"/>
      <c r="Z232" s="4"/>
      <c r="AA232" s="118" t="str">
        <f>'Error Check before Upload'!J233</f>
        <v/>
      </c>
    </row>
    <row r="233" spans="1:27" s="25" customFormat="1" ht="14.4" x14ac:dyDescent="0.3">
      <c r="A233" s="37" t="str">
        <f t="shared" si="3"/>
        <v/>
      </c>
      <c r="B233" s="17"/>
      <c r="C233" s="390"/>
      <c r="D233" s="292"/>
      <c r="E233" s="244"/>
      <c r="F233" s="245"/>
      <c r="G233" s="18"/>
      <c r="H233" s="26"/>
      <c r="I233" s="19"/>
      <c r="J233" s="17"/>
      <c r="K233" s="17"/>
      <c r="L233" s="17"/>
      <c r="M233" s="20"/>
      <c r="N233" s="246"/>
      <c r="O233" s="247"/>
      <c r="P233" s="21"/>
      <c r="Q233" s="22"/>
      <c r="R233" s="248"/>
      <c r="S233" s="249"/>
      <c r="T233" s="23"/>
      <c r="U233" s="24"/>
      <c r="V233" s="250"/>
      <c r="W233" s="251"/>
      <c r="X233" s="251"/>
      <c r="Y233" s="252"/>
      <c r="Z233" s="4"/>
      <c r="AA233" s="118" t="str">
        <f>'Error Check before Upload'!J234</f>
        <v/>
      </c>
    </row>
    <row r="234" spans="1:27" s="25" customFormat="1" ht="14.4" x14ac:dyDescent="0.3">
      <c r="A234" s="37" t="str">
        <f t="shared" si="3"/>
        <v/>
      </c>
      <c r="B234" s="17"/>
      <c r="C234" s="390"/>
      <c r="D234" s="292"/>
      <c r="E234" s="244"/>
      <c r="F234" s="245"/>
      <c r="G234" s="18"/>
      <c r="H234" s="26"/>
      <c r="I234" s="19"/>
      <c r="J234" s="17"/>
      <c r="K234" s="17"/>
      <c r="L234" s="17"/>
      <c r="M234" s="20"/>
      <c r="N234" s="246"/>
      <c r="O234" s="247"/>
      <c r="P234" s="21"/>
      <c r="Q234" s="22"/>
      <c r="R234" s="248"/>
      <c r="S234" s="249"/>
      <c r="T234" s="23"/>
      <c r="U234" s="24"/>
      <c r="V234" s="250"/>
      <c r="W234" s="251"/>
      <c r="X234" s="251"/>
      <c r="Y234" s="252"/>
      <c r="Z234" s="4"/>
      <c r="AA234" s="118" t="str">
        <f>'Error Check before Upload'!J235</f>
        <v/>
      </c>
    </row>
    <row r="235" spans="1:27" s="25" customFormat="1" ht="14.4" x14ac:dyDescent="0.3">
      <c r="A235" s="37" t="str">
        <f t="shared" si="3"/>
        <v/>
      </c>
      <c r="B235" s="17"/>
      <c r="C235" s="390"/>
      <c r="D235" s="292"/>
      <c r="E235" s="244"/>
      <c r="F235" s="245"/>
      <c r="G235" s="18"/>
      <c r="H235" s="26"/>
      <c r="I235" s="19"/>
      <c r="J235" s="17"/>
      <c r="K235" s="17"/>
      <c r="L235" s="17"/>
      <c r="M235" s="20"/>
      <c r="N235" s="246"/>
      <c r="O235" s="247"/>
      <c r="P235" s="21"/>
      <c r="Q235" s="22"/>
      <c r="R235" s="248"/>
      <c r="S235" s="249"/>
      <c r="T235" s="23"/>
      <c r="U235" s="24"/>
      <c r="V235" s="250"/>
      <c r="W235" s="251"/>
      <c r="X235" s="251"/>
      <c r="Y235" s="252"/>
      <c r="Z235" s="4"/>
      <c r="AA235" s="118" t="str">
        <f>'Error Check before Upload'!J236</f>
        <v/>
      </c>
    </row>
    <row r="236" spans="1:27" s="25" customFormat="1" ht="14.4" x14ac:dyDescent="0.3">
      <c r="A236" s="37" t="str">
        <f t="shared" si="3"/>
        <v/>
      </c>
      <c r="B236" s="17"/>
      <c r="C236" s="390"/>
      <c r="D236" s="292"/>
      <c r="E236" s="244"/>
      <c r="F236" s="245"/>
      <c r="G236" s="18"/>
      <c r="H236" s="26"/>
      <c r="I236" s="19"/>
      <c r="J236" s="17"/>
      <c r="K236" s="17"/>
      <c r="L236" s="17"/>
      <c r="M236" s="20"/>
      <c r="N236" s="246"/>
      <c r="O236" s="247"/>
      <c r="P236" s="21"/>
      <c r="Q236" s="22"/>
      <c r="R236" s="248"/>
      <c r="S236" s="249"/>
      <c r="T236" s="23"/>
      <c r="U236" s="24"/>
      <c r="V236" s="250"/>
      <c r="W236" s="251"/>
      <c r="X236" s="251"/>
      <c r="Y236" s="252"/>
      <c r="Z236" s="4"/>
      <c r="AA236" s="118" t="str">
        <f>'Error Check before Upload'!J237</f>
        <v/>
      </c>
    </row>
    <row r="237" spans="1:27" s="25" customFormat="1" ht="14.4" x14ac:dyDescent="0.3">
      <c r="A237" s="37" t="str">
        <f t="shared" si="3"/>
        <v/>
      </c>
      <c r="B237" s="17"/>
      <c r="C237" s="390"/>
      <c r="D237" s="292"/>
      <c r="E237" s="244"/>
      <c r="F237" s="245"/>
      <c r="G237" s="18"/>
      <c r="H237" s="26"/>
      <c r="I237" s="19"/>
      <c r="J237" s="17"/>
      <c r="K237" s="17"/>
      <c r="L237" s="17"/>
      <c r="M237" s="20"/>
      <c r="N237" s="246"/>
      <c r="O237" s="247"/>
      <c r="P237" s="21"/>
      <c r="Q237" s="22"/>
      <c r="R237" s="248"/>
      <c r="S237" s="249"/>
      <c r="T237" s="23"/>
      <c r="U237" s="24"/>
      <c r="V237" s="250"/>
      <c r="W237" s="251"/>
      <c r="X237" s="251"/>
      <c r="Y237" s="252"/>
      <c r="Z237" s="4"/>
      <c r="AA237" s="118" t="str">
        <f>'Error Check before Upload'!J238</f>
        <v/>
      </c>
    </row>
    <row r="238" spans="1:27" s="25" customFormat="1" ht="14.4" x14ac:dyDescent="0.3">
      <c r="A238" s="37" t="str">
        <f t="shared" si="3"/>
        <v/>
      </c>
      <c r="B238" s="17"/>
      <c r="C238" s="390"/>
      <c r="D238" s="292"/>
      <c r="E238" s="244"/>
      <c r="F238" s="245"/>
      <c r="G238" s="18"/>
      <c r="H238" s="26"/>
      <c r="I238" s="19"/>
      <c r="J238" s="17"/>
      <c r="K238" s="17"/>
      <c r="L238" s="17"/>
      <c r="M238" s="20"/>
      <c r="N238" s="246"/>
      <c r="O238" s="247"/>
      <c r="P238" s="21"/>
      <c r="Q238" s="22"/>
      <c r="R238" s="248"/>
      <c r="S238" s="249"/>
      <c r="T238" s="23"/>
      <c r="U238" s="24"/>
      <c r="V238" s="250"/>
      <c r="W238" s="251"/>
      <c r="X238" s="251"/>
      <c r="Y238" s="252"/>
      <c r="Z238" s="4"/>
      <c r="AA238" s="118" t="str">
        <f>'Error Check before Upload'!J239</f>
        <v/>
      </c>
    </row>
    <row r="239" spans="1:27" s="25" customFormat="1" ht="14.4" x14ac:dyDescent="0.3">
      <c r="A239" s="37" t="str">
        <f t="shared" si="3"/>
        <v/>
      </c>
      <c r="B239" s="17"/>
      <c r="C239" s="390"/>
      <c r="D239" s="292"/>
      <c r="E239" s="244"/>
      <c r="F239" s="245"/>
      <c r="G239" s="18"/>
      <c r="H239" s="26"/>
      <c r="I239" s="19"/>
      <c r="J239" s="17"/>
      <c r="K239" s="17"/>
      <c r="L239" s="17"/>
      <c r="M239" s="20"/>
      <c r="N239" s="246"/>
      <c r="O239" s="247"/>
      <c r="P239" s="21"/>
      <c r="Q239" s="22"/>
      <c r="R239" s="248"/>
      <c r="S239" s="249"/>
      <c r="T239" s="23"/>
      <c r="U239" s="24"/>
      <c r="V239" s="250"/>
      <c r="W239" s="251"/>
      <c r="X239" s="251"/>
      <c r="Y239" s="252"/>
      <c r="Z239" s="4"/>
      <c r="AA239" s="118" t="str">
        <f>'Error Check before Upload'!J240</f>
        <v/>
      </c>
    </row>
    <row r="240" spans="1:27" s="25" customFormat="1" ht="14.4" x14ac:dyDescent="0.3">
      <c r="A240" s="37" t="str">
        <f t="shared" si="3"/>
        <v/>
      </c>
      <c r="B240" s="17"/>
      <c r="C240" s="390"/>
      <c r="D240" s="292"/>
      <c r="E240" s="244"/>
      <c r="F240" s="245"/>
      <c r="G240" s="18"/>
      <c r="H240" s="26"/>
      <c r="I240" s="19"/>
      <c r="J240" s="17"/>
      <c r="K240" s="17"/>
      <c r="L240" s="17"/>
      <c r="M240" s="20"/>
      <c r="N240" s="246"/>
      <c r="O240" s="247"/>
      <c r="P240" s="21"/>
      <c r="Q240" s="22"/>
      <c r="R240" s="248"/>
      <c r="S240" s="249"/>
      <c r="T240" s="23"/>
      <c r="U240" s="24"/>
      <c r="V240" s="250"/>
      <c r="W240" s="251"/>
      <c r="X240" s="251"/>
      <c r="Y240" s="252"/>
      <c r="Z240" s="4"/>
      <c r="AA240" s="118" t="str">
        <f>'Error Check before Upload'!J241</f>
        <v/>
      </c>
    </row>
    <row r="241" spans="1:27" s="25" customFormat="1" ht="14.4" x14ac:dyDescent="0.3">
      <c r="A241" s="37" t="str">
        <f t="shared" si="3"/>
        <v/>
      </c>
      <c r="B241" s="17"/>
      <c r="C241" s="390"/>
      <c r="D241" s="292"/>
      <c r="E241" s="244"/>
      <c r="F241" s="245"/>
      <c r="G241" s="18"/>
      <c r="H241" s="26"/>
      <c r="I241" s="19"/>
      <c r="J241" s="17"/>
      <c r="K241" s="17"/>
      <c r="L241" s="17"/>
      <c r="M241" s="20"/>
      <c r="N241" s="246"/>
      <c r="O241" s="247"/>
      <c r="P241" s="21"/>
      <c r="Q241" s="22"/>
      <c r="R241" s="248"/>
      <c r="S241" s="249"/>
      <c r="T241" s="23"/>
      <c r="U241" s="24"/>
      <c r="V241" s="250"/>
      <c r="W241" s="251"/>
      <c r="X241" s="251"/>
      <c r="Y241" s="252"/>
      <c r="Z241" s="4"/>
      <c r="AA241" s="118" t="str">
        <f>'Error Check before Upload'!J242</f>
        <v/>
      </c>
    </row>
    <row r="242" spans="1:27" s="25" customFormat="1" ht="14.4" x14ac:dyDescent="0.3">
      <c r="A242" s="37" t="str">
        <f t="shared" si="3"/>
        <v/>
      </c>
      <c r="B242" s="17"/>
      <c r="C242" s="390"/>
      <c r="D242" s="292"/>
      <c r="E242" s="244"/>
      <c r="F242" s="245"/>
      <c r="G242" s="18"/>
      <c r="H242" s="26"/>
      <c r="I242" s="19"/>
      <c r="J242" s="17"/>
      <c r="K242" s="17"/>
      <c r="L242" s="17"/>
      <c r="M242" s="20"/>
      <c r="N242" s="246"/>
      <c r="O242" s="247"/>
      <c r="P242" s="21"/>
      <c r="Q242" s="22"/>
      <c r="R242" s="248"/>
      <c r="S242" s="249"/>
      <c r="T242" s="23"/>
      <c r="U242" s="24"/>
      <c r="V242" s="250"/>
      <c r="W242" s="251"/>
      <c r="X242" s="251"/>
      <c r="Y242" s="252"/>
      <c r="Z242" s="4"/>
      <c r="AA242" s="118" t="str">
        <f>'Error Check before Upload'!J243</f>
        <v/>
      </c>
    </row>
    <row r="243" spans="1:27" s="25" customFormat="1" ht="14.4" x14ac:dyDescent="0.3">
      <c r="A243" s="37" t="str">
        <f t="shared" si="3"/>
        <v/>
      </c>
      <c r="B243" s="17"/>
      <c r="C243" s="390"/>
      <c r="D243" s="292"/>
      <c r="E243" s="244"/>
      <c r="F243" s="245"/>
      <c r="G243" s="18"/>
      <c r="H243" s="26"/>
      <c r="I243" s="19"/>
      <c r="J243" s="17"/>
      <c r="K243" s="17"/>
      <c r="L243" s="17"/>
      <c r="M243" s="20"/>
      <c r="N243" s="246"/>
      <c r="O243" s="247"/>
      <c r="P243" s="21"/>
      <c r="Q243" s="22"/>
      <c r="R243" s="248"/>
      <c r="S243" s="249"/>
      <c r="T243" s="23"/>
      <c r="U243" s="24"/>
      <c r="V243" s="250"/>
      <c r="W243" s="251"/>
      <c r="X243" s="251"/>
      <c r="Y243" s="252"/>
      <c r="Z243" s="4"/>
      <c r="AA243" s="118" t="str">
        <f>'Error Check before Upload'!J244</f>
        <v/>
      </c>
    </row>
    <row r="244" spans="1:27" s="25" customFormat="1" ht="14.4" x14ac:dyDescent="0.3">
      <c r="A244" s="37" t="str">
        <f t="shared" si="3"/>
        <v/>
      </c>
      <c r="B244" s="17"/>
      <c r="C244" s="390"/>
      <c r="D244" s="292"/>
      <c r="E244" s="244"/>
      <c r="F244" s="245"/>
      <c r="G244" s="18"/>
      <c r="H244" s="26"/>
      <c r="I244" s="19"/>
      <c r="J244" s="17"/>
      <c r="K244" s="17"/>
      <c r="L244" s="17"/>
      <c r="M244" s="20"/>
      <c r="N244" s="246"/>
      <c r="O244" s="247"/>
      <c r="P244" s="21"/>
      <c r="Q244" s="22"/>
      <c r="R244" s="248"/>
      <c r="S244" s="249"/>
      <c r="T244" s="23"/>
      <c r="U244" s="24"/>
      <c r="V244" s="250"/>
      <c r="W244" s="251"/>
      <c r="X244" s="251"/>
      <c r="Y244" s="252"/>
      <c r="Z244" s="4"/>
      <c r="AA244" s="118" t="str">
        <f>'Error Check before Upload'!J245</f>
        <v/>
      </c>
    </row>
    <row r="245" spans="1:27" s="25" customFormat="1" ht="14.4" x14ac:dyDescent="0.3">
      <c r="A245" s="37" t="str">
        <f t="shared" si="3"/>
        <v/>
      </c>
      <c r="B245" s="17"/>
      <c r="C245" s="390"/>
      <c r="D245" s="292"/>
      <c r="E245" s="244"/>
      <c r="F245" s="245"/>
      <c r="G245" s="18"/>
      <c r="H245" s="26"/>
      <c r="I245" s="19"/>
      <c r="J245" s="17"/>
      <c r="K245" s="17"/>
      <c r="L245" s="17"/>
      <c r="M245" s="20"/>
      <c r="N245" s="246"/>
      <c r="O245" s="247"/>
      <c r="P245" s="21"/>
      <c r="Q245" s="22"/>
      <c r="R245" s="248"/>
      <c r="S245" s="249"/>
      <c r="T245" s="23"/>
      <c r="U245" s="24"/>
      <c r="V245" s="250"/>
      <c r="W245" s="251"/>
      <c r="X245" s="251"/>
      <c r="Y245" s="252"/>
      <c r="Z245" s="4"/>
      <c r="AA245" s="118" t="str">
        <f>'Error Check before Upload'!J246</f>
        <v/>
      </c>
    </row>
    <row r="246" spans="1:27" s="25" customFormat="1" ht="14.4" x14ac:dyDescent="0.3">
      <c r="A246" s="37" t="str">
        <f t="shared" si="3"/>
        <v/>
      </c>
      <c r="B246" s="17"/>
      <c r="C246" s="390"/>
      <c r="D246" s="292"/>
      <c r="E246" s="244"/>
      <c r="F246" s="245"/>
      <c r="G246" s="18"/>
      <c r="H246" s="26"/>
      <c r="I246" s="19"/>
      <c r="J246" s="17"/>
      <c r="K246" s="17"/>
      <c r="L246" s="17"/>
      <c r="M246" s="20"/>
      <c r="N246" s="246"/>
      <c r="O246" s="247"/>
      <c r="P246" s="21"/>
      <c r="Q246" s="22"/>
      <c r="R246" s="248"/>
      <c r="S246" s="249"/>
      <c r="T246" s="23"/>
      <c r="U246" s="24"/>
      <c r="V246" s="250"/>
      <c r="W246" s="251"/>
      <c r="X246" s="251"/>
      <c r="Y246" s="252"/>
      <c r="Z246" s="4"/>
      <c r="AA246" s="118" t="str">
        <f>'Error Check before Upload'!J247</f>
        <v/>
      </c>
    </row>
    <row r="247" spans="1:27" s="25" customFormat="1" ht="14.4" x14ac:dyDescent="0.3">
      <c r="A247" s="37" t="str">
        <f t="shared" si="3"/>
        <v/>
      </c>
      <c r="B247" s="17"/>
      <c r="C247" s="390"/>
      <c r="D247" s="292"/>
      <c r="E247" s="244"/>
      <c r="F247" s="245"/>
      <c r="G247" s="18"/>
      <c r="H247" s="26"/>
      <c r="I247" s="19"/>
      <c r="J247" s="17"/>
      <c r="K247" s="17"/>
      <c r="L247" s="17"/>
      <c r="M247" s="20"/>
      <c r="N247" s="246"/>
      <c r="O247" s="247"/>
      <c r="P247" s="21"/>
      <c r="Q247" s="22"/>
      <c r="R247" s="248"/>
      <c r="S247" s="249"/>
      <c r="T247" s="23"/>
      <c r="U247" s="24"/>
      <c r="V247" s="250"/>
      <c r="W247" s="251"/>
      <c r="X247" s="251"/>
      <c r="Y247" s="252"/>
      <c r="Z247" s="4"/>
      <c r="AA247" s="118" t="str">
        <f>'Error Check before Upload'!J248</f>
        <v/>
      </c>
    </row>
    <row r="248" spans="1:27" s="25" customFormat="1" ht="14.4" x14ac:dyDescent="0.3">
      <c r="A248" s="37" t="str">
        <f t="shared" si="3"/>
        <v/>
      </c>
      <c r="B248" s="17"/>
      <c r="C248" s="390"/>
      <c r="D248" s="292"/>
      <c r="E248" s="244"/>
      <c r="F248" s="245"/>
      <c r="G248" s="18"/>
      <c r="H248" s="26"/>
      <c r="I248" s="19"/>
      <c r="J248" s="17"/>
      <c r="K248" s="17"/>
      <c r="L248" s="17"/>
      <c r="M248" s="20"/>
      <c r="N248" s="246"/>
      <c r="O248" s="247"/>
      <c r="P248" s="21"/>
      <c r="Q248" s="22"/>
      <c r="R248" s="248"/>
      <c r="S248" s="249"/>
      <c r="T248" s="23"/>
      <c r="U248" s="24"/>
      <c r="V248" s="250"/>
      <c r="W248" s="251"/>
      <c r="X248" s="251"/>
      <c r="Y248" s="252"/>
      <c r="Z248" s="4"/>
      <c r="AA248" s="118" t="str">
        <f>'Error Check before Upload'!J249</f>
        <v/>
      </c>
    </row>
    <row r="249" spans="1:27" s="25" customFormat="1" ht="14.4" x14ac:dyDescent="0.3">
      <c r="A249" s="37" t="str">
        <f t="shared" si="3"/>
        <v/>
      </c>
      <c r="B249" s="17"/>
      <c r="C249" s="390"/>
      <c r="D249" s="292"/>
      <c r="E249" s="244"/>
      <c r="F249" s="245"/>
      <c r="G249" s="18"/>
      <c r="H249" s="26"/>
      <c r="I249" s="19"/>
      <c r="J249" s="17"/>
      <c r="K249" s="17"/>
      <c r="L249" s="17"/>
      <c r="M249" s="20"/>
      <c r="N249" s="246"/>
      <c r="O249" s="247"/>
      <c r="P249" s="21"/>
      <c r="Q249" s="22"/>
      <c r="R249" s="248"/>
      <c r="S249" s="249"/>
      <c r="T249" s="23"/>
      <c r="U249" s="24"/>
      <c r="V249" s="250"/>
      <c r="W249" s="251"/>
      <c r="X249" s="251"/>
      <c r="Y249" s="252"/>
      <c r="Z249" s="4"/>
      <c r="AA249" s="118" t="str">
        <f>'Error Check before Upload'!J250</f>
        <v/>
      </c>
    </row>
    <row r="250" spans="1:27" s="25" customFormat="1" ht="14.4" x14ac:dyDescent="0.3">
      <c r="A250" s="37" t="str">
        <f t="shared" si="3"/>
        <v/>
      </c>
      <c r="B250" s="17"/>
      <c r="C250" s="390"/>
      <c r="D250" s="292"/>
      <c r="E250" s="244"/>
      <c r="F250" s="245"/>
      <c r="G250" s="18"/>
      <c r="H250" s="26"/>
      <c r="I250" s="19"/>
      <c r="J250" s="17"/>
      <c r="K250" s="17"/>
      <c r="L250" s="17"/>
      <c r="M250" s="20"/>
      <c r="N250" s="246"/>
      <c r="O250" s="247"/>
      <c r="P250" s="21"/>
      <c r="Q250" s="22"/>
      <c r="R250" s="248"/>
      <c r="S250" s="249"/>
      <c r="T250" s="23"/>
      <c r="U250" s="24"/>
      <c r="V250" s="250"/>
      <c r="W250" s="251"/>
      <c r="X250" s="251"/>
      <c r="Y250" s="252"/>
      <c r="Z250" s="4"/>
      <c r="AA250" s="118" t="str">
        <f>'Error Check before Upload'!J251</f>
        <v/>
      </c>
    </row>
    <row r="251" spans="1:27" s="25" customFormat="1" ht="14.4" x14ac:dyDescent="0.3">
      <c r="A251" s="37" t="str">
        <f t="shared" si="3"/>
        <v/>
      </c>
      <c r="B251" s="17"/>
      <c r="C251" s="390"/>
      <c r="D251" s="292"/>
      <c r="E251" s="244"/>
      <c r="F251" s="245"/>
      <c r="G251" s="18"/>
      <c r="H251" s="26"/>
      <c r="I251" s="19"/>
      <c r="J251" s="17"/>
      <c r="K251" s="17"/>
      <c r="L251" s="17"/>
      <c r="M251" s="20"/>
      <c r="N251" s="246"/>
      <c r="O251" s="247"/>
      <c r="P251" s="21"/>
      <c r="Q251" s="22"/>
      <c r="R251" s="248"/>
      <c r="S251" s="249"/>
      <c r="T251" s="23"/>
      <c r="U251" s="24"/>
      <c r="V251" s="250"/>
      <c r="W251" s="251"/>
      <c r="X251" s="251"/>
      <c r="Y251" s="252"/>
      <c r="Z251" s="4"/>
      <c r="AA251" s="118" t="str">
        <f>'Error Check before Upload'!J252</f>
        <v/>
      </c>
    </row>
    <row r="252" spans="1:27" s="25" customFormat="1" ht="14.4" x14ac:dyDescent="0.3">
      <c r="A252" s="37" t="str">
        <f t="shared" si="3"/>
        <v/>
      </c>
      <c r="B252" s="17"/>
      <c r="C252" s="390"/>
      <c r="D252" s="292"/>
      <c r="E252" s="244"/>
      <c r="F252" s="245"/>
      <c r="G252" s="18"/>
      <c r="H252" s="26"/>
      <c r="I252" s="19"/>
      <c r="J252" s="17"/>
      <c r="K252" s="17"/>
      <c r="L252" s="17"/>
      <c r="M252" s="20"/>
      <c r="N252" s="246"/>
      <c r="O252" s="247"/>
      <c r="P252" s="21"/>
      <c r="Q252" s="22"/>
      <c r="R252" s="248"/>
      <c r="S252" s="249"/>
      <c r="T252" s="23"/>
      <c r="U252" s="24"/>
      <c r="V252" s="250"/>
      <c r="W252" s="251"/>
      <c r="X252" s="251"/>
      <c r="Y252" s="252"/>
      <c r="Z252" s="4"/>
      <c r="AA252" s="118" t="str">
        <f>'Error Check before Upload'!J253</f>
        <v/>
      </c>
    </row>
    <row r="253" spans="1:27" s="25" customFormat="1" ht="14.4" x14ac:dyDescent="0.3">
      <c r="A253" s="37" t="str">
        <f t="shared" si="3"/>
        <v/>
      </c>
      <c r="B253" s="17"/>
      <c r="C253" s="390"/>
      <c r="D253" s="292"/>
      <c r="E253" s="244"/>
      <c r="F253" s="245"/>
      <c r="G253" s="18"/>
      <c r="H253" s="26"/>
      <c r="I253" s="19"/>
      <c r="J253" s="17"/>
      <c r="K253" s="17"/>
      <c r="L253" s="17"/>
      <c r="M253" s="20"/>
      <c r="N253" s="246"/>
      <c r="O253" s="247"/>
      <c r="P253" s="21"/>
      <c r="Q253" s="22"/>
      <c r="R253" s="248"/>
      <c r="S253" s="249"/>
      <c r="T253" s="23"/>
      <c r="U253" s="24"/>
      <c r="V253" s="250"/>
      <c r="W253" s="251"/>
      <c r="X253" s="251"/>
      <c r="Y253" s="252"/>
      <c r="Z253" s="4"/>
      <c r="AA253" s="118" t="str">
        <f>'Error Check before Upload'!J254</f>
        <v/>
      </c>
    </row>
    <row r="254" spans="1:27" s="25" customFormat="1" ht="14.4" x14ac:dyDescent="0.3">
      <c r="A254" s="37" t="str">
        <f t="shared" si="3"/>
        <v/>
      </c>
      <c r="B254" s="17"/>
      <c r="C254" s="390"/>
      <c r="D254" s="292"/>
      <c r="E254" s="244"/>
      <c r="F254" s="245"/>
      <c r="G254" s="18"/>
      <c r="H254" s="26"/>
      <c r="I254" s="19"/>
      <c r="J254" s="17"/>
      <c r="K254" s="17"/>
      <c r="L254" s="17"/>
      <c r="M254" s="20"/>
      <c r="N254" s="246"/>
      <c r="O254" s="247"/>
      <c r="P254" s="21"/>
      <c r="Q254" s="22"/>
      <c r="R254" s="248"/>
      <c r="S254" s="249"/>
      <c r="T254" s="23"/>
      <c r="U254" s="24"/>
      <c r="V254" s="250"/>
      <c r="W254" s="251"/>
      <c r="X254" s="251"/>
      <c r="Y254" s="252"/>
      <c r="Z254" s="4"/>
      <c r="AA254" s="118" t="str">
        <f>'Error Check before Upload'!J255</f>
        <v/>
      </c>
    </row>
    <row r="255" spans="1:27" s="25" customFormat="1" ht="14.4" x14ac:dyDescent="0.3">
      <c r="A255" s="37" t="str">
        <f t="shared" si="3"/>
        <v/>
      </c>
      <c r="B255" s="17"/>
      <c r="C255" s="390"/>
      <c r="D255" s="292"/>
      <c r="E255" s="244"/>
      <c r="F255" s="245"/>
      <c r="G255" s="18"/>
      <c r="H255" s="26"/>
      <c r="I255" s="19"/>
      <c r="J255" s="17"/>
      <c r="K255" s="17"/>
      <c r="L255" s="17"/>
      <c r="M255" s="20"/>
      <c r="N255" s="246"/>
      <c r="O255" s="247"/>
      <c r="P255" s="21"/>
      <c r="Q255" s="22"/>
      <c r="R255" s="248"/>
      <c r="S255" s="249"/>
      <c r="T255" s="23"/>
      <c r="U255" s="24"/>
      <c r="V255" s="250"/>
      <c r="W255" s="251"/>
      <c r="X255" s="251"/>
      <c r="Y255" s="252"/>
      <c r="Z255" s="4"/>
      <c r="AA255" s="118" t="str">
        <f>'Error Check before Upload'!J256</f>
        <v/>
      </c>
    </row>
    <row r="256" spans="1:27" s="25" customFormat="1" ht="14.4" x14ac:dyDescent="0.3">
      <c r="A256" s="37" t="str">
        <f t="shared" si="3"/>
        <v/>
      </c>
      <c r="B256" s="17"/>
      <c r="C256" s="390"/>
      <c r="D256" s="292"/>
      <c r="E256" s="244"/>
      <c r="F256" s="245"/>
      <c r="G256" s="18"/>
      <c r="H256" s="26"/>
      <c r="I256" s="19"/>
      <c r="J256" s="17"/>
      <c r="K256" s="17"/>
      <c r="L256" s="17"/>
      <c r="M256" s="20"/>
      <c r="N256" s="246"/>
      <c r="O256" s="247"/>
      <c r="P256" s="21"/>
      <c r="Q256" s="22"/>
      <c r="R256" s="248"/>
      <c r="S256" s="249"/>
      <c r="T256" s="23"/>
      <c r="U256" s="24"/>
      <c r="V256" s="250"/>
      <c r="W256" s="251"/>
      <c r="X256" s="251"/>
      <c r="Y256" s="252"/>
      <c r="Z256" s="4"/>
      <c r="AA256" s="118" t="str">
        <f>'Error Check before Upload'!J257</f>
        <v/>
      </c>
    </row>
    <row r="257" spans="1:27" s="25" customFormat="1" ht="14.4" x14ac:dyDescent="0.3">
      <c r="A257" s="37" t="str">
        <f t="shared" si="3"/>
        <v/>
      </c>
      <c r="B257" s="17"/>
      <c r="C257" s="390"/>
      <c r="D257" s="292"/>
      <c r="E257" s="244"/>
      <c r="F257" s="245"/>
      <c r="G257" s="18"/>
      <c r="H257" s="26"/>
      <c r="I257" s="19"/>
      <c r="J257" s="17"/>
      <c r="K257" s="17"/>
      <c r="L257" s="17"/>
      <c r="M257" s="20"/>
      <c r="N257" s="246"/>
      <c r="O257" s="247"/>
      <c r="P257" s="21"/>
      <c r="Q257" s="22"/>
      <c r="R257" s="248"/>
      <c r="S257" s="249"/>
      <c r="T257" s="23"/>
      <c r="U257" s="24"/>
      <c r="V257" s="250"/>
      <c r="W257" s="251"/>
      <c r="X257" s="251"/>
      <c r="Y257" s="252"/>
      <c r="Z257" s="4"/>
      <c r="AA257" s="118" t="str">
        <f>'Error Check before Upload'!J258</f>
        <v/>
      </c>
    </row>
    <row r="258" spans="1:27" s="25" customFormat="1" ht="14.4" x14ac:dyDescent="0.3">
      <c r="A258" s="37" t="str">
        <f t="shared" si="3"/>
        <v/>
      </c>
      <c r="B258" s="17"/>
      <c r="C258" s="390"/>
      <c r="D258" s="292"/>
      <c r="E258" s="244"/>
      <c r="F258" s="245"/>
      <c r="G258" s="18"/>
      <c r="H258" s="26"/>
      <c r="I258" s="19"/>
      <c r="J258" s="17"/>
      <c r="K258" s="17"/>
      <c r="L258" s="17"/>
      <c r="M258" s="20"/>
      <c r="N258" s="246"/>
      <c r="O258" s="247"/>
      <c r="P258" s="21"/>
      <c r="Q258" s="22"/>
      <c r="R258" s="248"/>
      <c r="S258" s="249"/>
      <c r="T258" s="23"/>
      <c r="U258" s="24"/>
      <c r="V258" s="250"/>
      <c r="W258" s="251"/>
      <c r="X258" s="251"/>
      <c r="Y258" s="252"/>
      <c r="Z258" s="4"/>
      <c r="AA258" s="118" t="str">
        <f>'Error Check before Upload'!J259</f>
        <v/>
      </c>
    </row>
    <row r="259" spans="1:27" s="25" customFormat="1" ht="14.4" x14ac:dyDescent="0.3">
      <c r="A259" s="37" t="str">
        <f t="shared" si="3"/>
        <v/>
      </c>
      <c r="B259" s="17"/>
      <c r="C259" s="390"/>
      <c r="D259" s="292"/>
      <c r="E259" s="244"/>
      <c r="F259" s="245"/>
      <c r="G259" s="18"/>
      <c r="H259" s="26"/>
      <c r="I259" s="19"/>
      <c r="J259" s="17"/>
      <c r="K259" s="17"/>
      <c r="L259" s="17"/>
      <c r="M259" s="20"/>
      <c r="N259" s="246"/>
      <c r="O259" s="247"/>
      <c r="P259" s="21"/>
      <c r="Q259" s="22"/>
      <c r="R259" s="248"/>
      <c r="S259" s="249"/>
      <c r="T259" s="23"/>
      <c r="U259" s="24"/>
      <c r="V259" s="250"/>
      <c r="W259" s="251"/>
      <c r="X259" s="251"/>
      <c r="Y259" s="252"/>
      <c r="Z259" s="4"/>
      <c r="AA259" s="118" t="str">
        <f>'Error Check before Upload'!J260</f>
        <v/>
      </c>
    </row>
    <row r="260" spans="1:27" s="25" customFormat="1" ht="14.4" x14ac:dyDescent="0.3">
      <c r="A260" s="37" t="str">
        <f t="shared" si="3"/>
        <v/>
      </c>
      <c r="B260" s="17"/>
      <c r="C260" s="390"/>
      <c r="D260" s="292"/>
      <c r="E260" s="244"/>
      <c r="F260" s="245"/>
      <c r="G260" s="18"/>
      <c r="H260" s="26"/>
      <c r="I260" s="19"/>
      <c r="J260" s="17"/>
      <c r="K260" s="17"/>
      <c r="L260" s="17"/>
      <c r="M260" s="20"/>
      <c r="N260" s="246"/>
      <c r="O260" s="247"/>
      <c r="P260" s="21"/>
      <c r="Q260" s="22"/>
      <c r="R260" s="248"/>
      <c r="S260" s="249"/>
      <c r="T260" s="23"/>
      <c r="U260" s="24"/>
      <c r="V260" s="250"/>
      <c r="W260" s="251"/>
      <c r="X260" s="251"/>
      <c r="Y260" s="252"/>
      <c r="Z260" s="4"/>
      <c r="AA260" s="118" t="str">
        <f>'Error Check before Upload'!J261</f>
        <v/>
      </c>
    </row>
    <row r="261" spans="1:27" s="25" customFormat="1" ht="14.4" x14ac:dyDescent="0.3">
      <c r="A261" s="37" t="str">
        <f t="shared" si="3"/>
        <v/>
      </c>
      <c r="B261" s="17"/>
      <c r="C261" s="390"/>
      <c r="D261" s="292"/>
      <c r="E261" s="244"/>
      <c r="F261" s="245"/>
      <c r="G261" s="18"/>
      <c r="H261" s="26"/>
      <c r="I261" s="19"/>
      <c r="J261" s="17"/>
      <c r="K261" s="17"/>
      <c r="L261" s="17"/>
      <c r="M261" s="20"/>
      <c r="N261" s="246"/>
      <c r="O261" s="247"/>
      <c r="P261" s="21"/>
      <c r="Q261" s="22"/>
      <c r="R261" s="248"/>
      <c r="S261" s="249"/>
      <c r="T261" s="23"/>
      <c r="U261" s="24"/>
      <c r="V261" s="250"/>
      <c r="W261" s="251"/>
      <c r="X261" s="251"/>
      <c r="Y261" s="252"/>
      <c r="Z261" s="4"/>
      <c r="AA261" s="118" t="str">
        <f>'Error Check before Upload'!J262</f>
        <v/>
      </c>
    </row>
    <row r="262" spans="1:27" s="25" customFormat="1" ht="14.4" x14ac:dyDescent="0.3">
      <c r="A262" s="37" t="str">
        <f t="shared" si="3"/>
        <v/>
      </c>
      <c r="B262" s="17"/>
      <c r="C262" s="390"/>
      <c r="D262" s="292"/>
      <c r="E262" s="244"/>
      <c r="F262" s="245"/>
      <c r="G262" s="18"/>
      <c r="H262" s="26"/>
      <c r="I262" s="19"/>
      <c r="J262" s="17"/>
      <c r="K262" s="17"/>
      <c r="L262" s="17"/>
      <c r="M262" s="20"/>
      <c r="N262" s="246"/>
      <c r="O262" s="247"/>
      <c r="P262" s="21"/>
      <c r="Q262" s="22"/>
      <c r="R262" s="248"/>
      <c r="S262" s="249"/>
      <c r="T262" s="23"/>
      <c r="U262" s="24"/>
      <c r="V262" s="250"/>
      <c r="W262" s="251"/>
      <c r="X262" s="251"/>
      <c r="Y262" s="252"/>
      <c r="Z262" s="4"/>
      <c r="AA262" s="118" t="str">
        <f>'Error Check before Upload'!J263</f>
        <v/>
      </c>
    </row>
    <row r="263" spans="1:27" s="25" customFormat="1" ht="14.4" x14ac:dyDescent="0.3">
      <c r="A263" s="37" t="str">
        <f t="shared" si="3"/>
        <v/>
      </c>
      <c r="B263" s="17"/>
      <c r="C263" s="390"/>
      <c r="D263" s="292"/>
      <c r="E263" s="244"/>
      <c r="F263" s="245"/>
      <c r="G263" s="18"/>
      <c r="H263" s="26"/>
      <c r="I263" s="19"/>
      <c r="J263" s="17"/>
      <c r="K263" s="17"/>
      <c r="L263" s="17"/>
      <c r="M263" s="20"/>
      <c r="N263" s="246"/>
      <c r="O263" s="247"/>
      <c r="P263" s="21"/>
      <c r="Q263" s="22"/>
      <c r="R263" s="248"/>
      <c r="S263" s="249"/>
      <c r="T263" s="23"/>
      <c r="U263" s="24"/>
      <c r="V263" s="250"/>
      <c r="W263" s="251"/>
      <c r="X263" s="251"/>
      <c r="Y263" s="252"/>
      <c r="Z263" s="4"/>
      <c r="AA263" s="118" t="str">
        <f>'Error Check before Upload'!J264</f>
        <v/>
      </c>
    </row>
    <row r="264" spans="1:27" s="25" customFormat="1" ht="14.4" x14ac:dyDescent="0.3">
      <c r="A264" s="37" t="str">
        <f t="shared" si="3"/>
        <v/>
      </c>
      <c r="B264" s="17"/>
      <c r="C264" s="390"/>
      <c r="D264" s="292"/>
      <c r="E264" s="244"/>
      <c r="F264" s="245"/>
      <c r="G264" s="18"/>
      <c r="H264" s="26"/>
      <c r="I264" s="19"/>
      <c r="J264" s="17"/>
      <c r="K264" s="17"/>
      <c r="L264" s="17"/>
      <c r="M264" s="20"/>
      <c r="N264" s="246"/>
      <c r="O264" s="247"/>
      <c r="P264" s="21"/>
      <c r="Q264" s="22"/>
      <c r="R264" s="248"/>
      <c r="S264" s="249"/>
      <c r="T264" s="23"/>
      <c r="U264" s="24"/>
      <c r="V264" s="250"/>
      <c r="W264" s="251"/>
      <c r="X264" s="251"/>
      <c r="Y264" s="252"/>
      <c r="Z264" s="4"/>
      <c r="AA264" s="118" t="str">
        <f>'Error Check before Upload'!J265</f>
        <v/>
      </c>
    </row>
    <row r="265" spans="1:27" s="25" customFormat="1" ht="14.4" x14ac:dyDescent="0.3">
      <c r="A265" s="37" t="str">
        <f t="shared" ref="A265:A328" si="4">IF(COUNTA(B265:G265)&gt;0, ROW(A265)-7,"")</f>
        <v/>
      </c>
      <c r="B265" s="17"/>
      <c r="C265" s="390"/>
      <c r="D265" s="292"/>
      <c r="E265" s="244"/>
      <c r="F265" s="245"/>
      <c r="G265" s="18"/>
      <c r="H265" s="26"/>
      <c r="I265" s="19"/>
      <c r="J265" s="17"/>
      <c r="K265" s="17"/>
      <c r="L265" s="17"/>
      <c r="M265" s="20"/>
      <c r="N265" s="246"/>
      <c r="O265" s="247"/>
      <c r="P265" s="21"/>
      <c r="Q265" s="22"/>
      <c r="R265" s="248"/>
      <c r="S265" s="249"/>
      <c r="T265" s="23"/>
      <c r="U265" s="24"/>
      <c r="V265" s="250"/>
      <c r="W265" s="251"/>
      <c r="X265" s="251"/>
      <c r="Y265" s="252"/>
      <c r="Z265" s="4"/>
      <c r="AA265" s="118" t="str">
        <f>'Error Check before Upload'!J266</f>
        <v/>
      </c>
    </row>
    <row r="266" spans="1:27" s="25" customFormat="1" ht="14.4" x14ac:dyDescent="0.3">
      <c r="A266" s="37" t="str">
        <f t="shared" si="4"/>
        <v/>
      </c>
      <c r="B266" s="17"/>
      <c r="C266" s="390"/>
      <c r="D266" s="292"/>
      <c r="E266" s="244"/>
      <c r="F266" s="245"/>
      <c r="G266" s="18"/>
      <c r="H266" s="26"/>
      <c r="I266" s="19"/>
      <c r="J266" s="17"/>
      <c r="K266" s="17"/>
      <c r="L266" s="17"/>
      <c r="M266" s="20"/>
      <c r="N266" s="246"/>
      <c r="O266" s="247"/>
      <c r="P266" s="21"/>
      <c r="Q266" s="22"/>
      <c r="R266" s="248"/>
      <c r="S266" s="249"/>
      <c r="T266" s="23"/>
      <c r="U266" s="24"/>
      <c r="V266" s="250"/>
      <c r="W266" s="251"/>
      <c r="X266" s="251"/>
      <c r="Y266" s="252"/>
      <c r="Z266" s="4"/>
      <c r="AA266" s="118" t="str">
        <f>'Error Check before Upload'!J267</f>
        <v/>
      </c>
    </row>
    <row r="267" spans="1:27" s="25" customFormat="1" ht="14.4" x14ac:dyDescent="0.3">
      <c r="A267" s="37" t="str">
        <f t="shared" si="4"/>
        <v/>
      </c>
      <c r="B267" s="17"/>
      <c r="C267" s="390"/>
      <c r="D267" s="292"/>
      <c r="E267" s="244"/>
      <c r="F267" s="245"/>
      <c r="G267" s="18"/>
      <c r="H267" s="26"/>
      <c r="I267" s="19"/>
      <c r="J267" s="17"/>
      <c r="K267" s="17"/>
      <c r="L267" s="17"/>
      <c r="M267" s="20"/>
      <c r="N267" s="246"/>
      <c r="O267" s="247"/>
      <c r="P267" s="21"/>
      <c r="Q267" s="22"/>
      <c r="R267" s="248"/>
      <c r="S267" s="249"/>
      <c r="T267" s="23"/>
      <c r="U267" s="24"/>
      <c r="V267" s="250"/>
      <c r="W267" s="251"/>
      <c r="X267" s="251"/>
      <c r="Y267" s="252"/>
      <c r="Z267" s="4"/>
      <c r="AA267" s="118" t="str">
        <f>'Error Check before Upload'!J268</f>
        <v/>
      </c>
    </row>
    <row r="268" spans="1:27" s="25" customFormat="1" ht="14.4" x14ac:dyDescent="0.3">
      <c r="A268" s="37" t="str">
        <f t="shared" si="4"/>
        <v/>
      </c>
      <c r="B268" s="17"/>
      <c r="C268" s="390"/>
      <c r="D268" s="292"/>
      <c r="E268" s="244"/>
      <c r="F268" s="245"/>
      <c r="G268" s="18"/>
      <c r="H268" s="26"/>
      <c r="I268" s="19"/>
      <c r="J268" s="17"/>
      <c r="K268" s="17"/>
      <c r="L268" s="17"/>
      <c r="M268" s="20"/>
      <c r="N268" s="246"/>
      <c r="O268" s="247"/>
      <c r="P268" s="21"/>
      <c r="Q268" s="22"/>
      <c r="R268" s="248"/>
      <c r="S268" s="249"/>
      <c r="T268" s="23"/>
      <c r="U268" s="24"/>
      <c r="V268" s="250"/>
      <c r="W268" s="251"/>
      <c r="X268" s="251"/>
      <c r="Y268" s="252"/>
      <c r="Z268" s="4"/>
      <c r="AA268" s="118" t="str">
        <f>'Error Check before Upload'!J269</f>
        <v/>
      </c>
    </row>
    <row r="269" spans="1:27" s="25" customFormat="1" ht="14.4" x14ac:dyDescent="0.3">
      <c r="A269" s="37" t="str">
        <f t="shared" si="4"/>
        <v/>
      </c>
      <c r="B269" s="17"/>
      <c r="C269" s="390"/>
      <c r="D269" s="292"/>
      <c r="E269" s="244"/>
      <c r="F269" s="245"/>
      <c r="G269" s="18"/>
      <c r="H269" s="26"/>
      <c r="I269" s="19"/>
      <c r="J269" s="17"/>
      <c r="K269" s="17"/>
      <c r="L269" s="17"/>
      <c r="M269" s="20"/>
      <c r="N269" s="246"/>
      <c r="O269" s="247"/>
      <c r="P269" s="21"/>
      <c r="Q269" s="22"/>
      <c r="R269" s="248"/>
      <c r="S269" s="249"/>
      <c r="T269" s="23"/>
      <c r="U269" s="24"/>
      <c r="V269" s="250"/>
      <c r="W269" s="251"/>
      <c r="X269" s="251"/>
      <c r="Y269" s="252"/>
      <c r="Z269" s="4"/>
      <c r="AA269" s="118" t="str">
        <f>'Error Check before Upload'!J270</f>
        <v/>
      </c>
    </row>
    <row r="270" spans="1:27" s="25" customFormat="1" ht="14.4" x14ac:dyDescent="0.3">
      <c r="A270" s="37" t="str">
        <f t="shared" si="4"/>
        <v/>
      </c>
      <c r="B270" s="17"/>
      <c r="C270" s="390"/>
      <c r="D270" s="292"/>
      <c r="E270" s="244"/>
      <c r="F270" s="245"/>
      <c r="G270" s="18"/>
      <c r="H270" s="26"/>
      <c r="I270" s="19"/>
      <c r="J270" s="17"/>
      <c r="K270" s="17"/>
      <c r="L270" s="17"/>
      <c r="M270" s="20"/>
      <c r="N270" s="246"/>
      <c r="O270" s="247"/>
      <c r="P270" s="21"/>
      <c r="Q270" s="22"/>
      <c r="R270" s="248"/>
      <c r="S270" s="249"/>
      <c r="T270" s="23"/>
      <c r="U270" s="24"/>
      <c r="V270" s="250"/>
      <c r="W270" s="251"/>
      <c r="X270" s="251"/>
      <c r="Y270" s="252"/>
      <c r="Z270" s="4"/>
      <c r="AA270" s="118" t="str">
        <f>'Error Check before Upload'!J271</f>
        <v/>
      </c>
    </row>
    <row r="271" spans="1:27" s="25" customFormat="1" ht="14.4" x14ac:dyDescent="0.3">
      <c r="A271" s="37" t="str">
        <f t="shared" si="4"/>
        <v/>
      </c>
      <c r="B271" s="17"/>
      <c r="C271" s="390"/>
      <c r="D271" s="292"/>
      <c r="E271" s="244"/>
      <c r="F271" s="245"/>
      <c r="G271" s="18"/>
      <c r="H271" s="26"/>
      <c r="I271" s="19"/>
      <c r="J271" s="17"/>
      <c r="K271" s="17"/>
      <c r="L271" s="17"/>
      <c r="M271" s="20"/>
      <c r="N271" s="246"/>
      <c r="O271" s="247"/>
      <c r="P271" s="21"/>
      <c r="Q271" s="22"/>
      <c r="R271" s="248"/>
      <c r="S271" s="249"/>
      <c r="T271" s="23"/>
      <c r="U271" s="24"/>
      <c r="V271" s="250"/>
      <c r="W271" s="251"/>
      <c r="X271" s="251"/>
      <c r="Y271" s="252"/>
      <c r="Z271" s="4"/>
      <c r="AA271" s="118" t="str">
        <f>'Error Check before Upload'!J272</f>
        <v/>
      </c>
    </row>
    <row r="272" spans="1:27" s="25" customFormat="1" ht="14.4" x14ac:dyDescent="0.3">
      <c r="A272" s="37" t="str">
        <f t="shared" si="4"/>
        <v/>
      </c>
      <c r="B272" s="17"/>
      <c r="C272" s="390"/>
      <c r="D272" s="292"/>
      <c r="E272" s="244"/>
      <c r="F272" s="245"/>
      <c r="G272" s="18"/>
      <c r="H272" s="26"/>
      <c r="I272" s="19"/>
      <c r="J272" s="17"/>
      <c r="K272" s="17"/>
      <c r="L272" s="17"/>
      <c r="M272" s="20"/>
      <c r="N272" s="246"/>
      <c r="O272" s="247"/>
      <c r="P272" s="21"/>
      <c r="Q272" s="22"/>
      <c r="R272" s="248"/>
      <c r="S272" s="249"/>
      <c r="T272" s="23"/>
      <c r="U272" s="24"/>
      <c r="V272" s="250"/>
      <c r="W272" s="251"/>
      <c r="X272" s="251"/>
      <c r="Y272" s="252"/>
      <c r="Z272" s="4"/>
      <c r="AA272" s="118" t="str">
        <f>'Error Check before Upload'!J273</f>
        <v/>
      </c>
    </row>
    <row r="273" spans="1:27" s="25" customFormat="1" ht="14.4" x14ac:dyDescent="0.3">
      <c r="A273" s="37" t="str">
        <f t="shared" si="4"/>
        <v/>
      </c>
      <c r="B273" s="17"/>
      <c r="C273" s="390"/>
      <c r="D273" s="292"/>
      <c r="E273" s="244"/>
      <c r="F273" s="245"/>
      <c r="G273" s="18"/>
      <c r="H273" s="26"/>
      <c r="I273" s="19"/>
      <c r="J273" s="17"/>
      <c r="K273" s="17"/>
      <c r="L273" s="17"/>
      <c r="M273" s="20"/>
      <c r="N273" s="246"/>
      <c r="O273" s="247"/>
      <c r="P273" s="21"/>
      <c r="Q273" s="22"/>
      <c r="R273" s="248"/>
      <c r="S273" s="249"/>
      <c r="T273" s="23"/>
      <c r="U273" s="24"/>
      <c r="V273" s="250"/>
      <c r="W273" s="251"/>
      <c r="X273" s="251"/>
      <c r="Y273" s="252"/>
      <c r="Z273" s="4"/>
      <c r="AA273" s="118" t="str">
        <f>'Error Check before Upload'!J274</f>
        <v/>
      </c>
    </row>
    <row r="274" spans="1:27" s="25" customFormat="1" ht="14.4" x14ac:dyDescent="0.3">
      <c r="A274" s="37" t="str">
        <f t="shared" si="4"/>
        <v/>
      </c>
      <c r="B274" s="17"/>
      <c r="C274" s="390"/>
      <c r="D274" s="292"/>
      <c r="E274" s="244"/>
      <c r="F274" s="245"/>
      <c r="G274" s="18"/>
      <c r="H274" s="26"/>
      <c r="I274" s="19"/>
      <c r="J274" s="17"/>
      <c r="K274" s="17"/>
      <c r="L274" s="17"/>
      <c r="M274" s="20"/>
      <c r="N274" s="246"/>
      <c r="O274" s="247"/>
      <c r="P274" s="21"/>
      <c r="Q274" s="22"/>
      <c r="R274" s="248"/>
      <c r="S274" s="249"/>
      <c r="T274" s="23"/>
      <c r="U274" s="24"/>
      <c r="V274" s="250"/>
      <c r="W274" s="251"/>
      <c r="X274" s="251"/>
      <c r="Y274" s="252"/>
      <c r="Z274" s="4"/>
      <c r="AA274" s="118" t="str">
        <f>'Error Check before Upload'!J275</f>
        <v/>
      </c>
    </row>
    <row r="275" spans="1:27" s="25" customFormat="1" ht="14.4" x14ac:dyDescent="0.3">
      <c r="A275" s="37" t="str">
        <f t="shared" si="4"/>
        <v/>
      </c>
      <c r="B275" s="17"/>
      <c r="C275" s="390"/>
      <c r="D275" s="292"/>
      <c r="E275" s="244"/>
      <c r="F275" s="245"/>
      <c r="G275" s="18"/>
      <c r="H275" s="26"/>
      <c r="I275" s="19"/>
      <c r="J275" s="17"/>
      <c r="K275" s="17"/>
      <c r="L275" s="17"/>
      <c r="M275" s="20"/>
      <c r="N275" s="246"/>
      <c r="O275" s="247"/>
      <c r="P275" s="21"/>
      <c r="Q275" s="22"/>
      <c r="R275" s="248"/>
      <c r="S275" s="249"/>
      <c r="T275" s="23"/>
      <c r="U275" s="24"/>
      <c r="V275" s="250"/>
      <c r="W275" s="251"/>
      <c r="X275" s="251"/>
      <c r="Y275" s="252"/>
      <c r="Z275" s="4"/>
      <c r="AA275" s="118" t="str">
        <f>'Error Check before Upload'!J276</f>
        <v/>
      </c>
    </row>
    <row r="276" spans="1:27" s="25" customFormat="1" ht="14.4" x14ac:dyDescent="0.3">
      <c r="A276" s="37" t="str">
        <f t="shared" si="4"/>
        <v/>
      </c>
      <c r="B276" s="17"/>
      <c r="C276" s="390"/>
      <c r="D276" s="292"/>
      <c r="E276" s="244"/>
      <c r="F276" s="245"/>
      <c r="G276" s="18"/>
      <c r="H276" s="26"/>
      <c r="I276" s="19"/>
      <c r="J276" s="17"/>
      <c r="K276" s="17"/>
      <c r="L276" s="17"/>
      <c r="M276" s="20"/>
      <c r="N276" s="246"/>
      <c r="O276" s="247"/>
      <c r="P276" s="21"/>
      <c r="Q276" s="22"/>
      <c r="R276" s="248"/>
      <c r="S276" s="249"/>
      <c r="T276" s="23"/>
      <c r="U276" s="24"/>
      <c r="V276" s="250"/>
      <c r="W276" s="251"/>
      <c r="X276" s="251"/>
      <c r="Y276" s="252"/>
      <c r="Z276" s="4"/>
      <c r="AA276" s="118" t="str">
        <f>'Error Check before Upload'!J277</f>
        <v/>
      </c>
    </row>
    <row r="277" spans="1:27" s="25" customFormat="1" ht="14.4" x14ac:dyDescent="0.3">
      <c r="A277" s="37" t="str">
        <f t="shared" si="4"/>
        <v/>
      </c>
      <c r="B277" s="17"/>
      <c r="C277" s="390"/>
      <c r="D277" s="292"/>
      <c r="E277" s="244"/>
      <c r="F277" s="245"/>
      <c r="G277" s="18"/>
      <c r="H277" s="26"/>
      <c r="I277" s="19"/>
      <c r="J277" s="17"/>
      <c r="K277" s="17"/>
      <c r="L277" s="17"/>
      <c r="M277" s="20"/>
      <c r="N277" s="246"/>
      <c r="O277" s="247"/>
      <c r="P277" s="21"/>
      <c r="Q277" s="22"/>
      <c r="R277" s="248"/>
      <c r="S277" s="249"/>
      <c r="T277" s="23"/>
      <c r="U277" s="24"/>
      <c r="V277" s="250"/>
      <c r="W277" s="251"/>
      <c r="X277" s="251"/>
      <c r="Y277" s="252"/>
      <c r="Z277" s="4"/>
      <c r="AA277" s="118" t="str">
        <f>'Error Check before Upload'!J278</f>
        <v/>
      </c>
    </row>
    <row r="278" spans="1:27" s="25" customFormat="1" ht="14.4" x14ac:dyDescent="0.3">
      <c r="A278" s="37" t="str">
        <f t="shared" si="4"/>
        <v/>
      </c>
      <c r="B278" s="17"/>
      <c r="C278" s="390"/>
      <c r="D278" s="292"/>
      <c r="E278" s="244"/>
      <c r="F278" s="245"/>
      <c r="G278" s="18"/>
      <c r="H278" s="26"/>
      <c r="I278" s="19"/>
      <c r="J278" s="17"/>
      <c r="K278" s="17"/>
      <c r="L278" s="17"/>
      <c r="M278" s="20"/>
      <c r="N278" s="246"/>
      <c r="O278" s="247"/>
      <c r="P278" s="21"/>
      <c r="Q278" s="22"/>
      <c r="R278" s="248"/>
      <c r="S278" s="249"/>
      <c r="T278" s="23"/>
      <c r="U278" s="24"/>
      <c r="V278" s="250"/>
      <c r="W278" s="251"/>
      <c r="X278" s="251"/>
      <c r="Y278" s="252"/>
      <c r="Z278" s="4"/>
      <c r="AA278" s="118" t="str">
        <f>'Error Check before Upload'!J279</f>
        <v/>
      </c>
    </row>
    <row r="279" spans="1:27" s="25" customFormat="1" ht="14.4" x14ac:dyDescent="0.3">
      <c r="A279" s="37" t="str">
        <f t="shared" si="4"/>
        <v/>
      </c>
      <c r="B279" s="17"/>
      <c r="C279" s="390"/>
      <c r="D279" s="292"/>
      <c r="E279" s="244"/>
      <c r="F279" s="245"/>
      <c r="G279" s="18"/>
      <c r="H279" s="26"/>
      <c r="I279" s="19"/>
      <c r="J279" s="17"/>
      <c r="K279" s="17"/>
      <c r="L279" s="17"/>
      <c r="M279" s="20"/>
      <c r="N279" s="246"/>
      <c r="O279" s="247"/>
      <c r="P279" s="21"/>
      <c r="Q279" s="22"/>
      <c r="R279" s="248"/>
      <c r="S279" s="249"/>
      <c r="T279" s="23"/>
      <c r="U279" s="24"/>
      <c r="V279" s="250"/>
      <c r="W279" s="251"/>
      <c r="X279" s="251"/>
      <c r="Y279" s="252"/>
      <c r="Z279" s="4"/>
      <c r="AA279" s="118" t="str">
        <f>'Error Check before Upload'!J280</f>
        <v/>
      </c>
    </row>
    <row r="280" spans="1:27" s="25" customFormat="1" ht="14.4" x14ac:dyDescent="0.3">
      <c r="A280" s="37" t="str">
        <f t="shared" si="4"/>
        <v/>
      </c>
      <c r="B280" s="17"/>
      <c r="C280" s="390"/>
      <c r="D280" s="292"/>
      <c r="E280" s="244"/>
      <c r="F280" s="245"/>
      <c r="G280" s="18"/>
      <c r="H280" s="26"/>
      <c r="I280" s="19"/>
      <c r="J280" s="17"/>
      <c r="K280" s="17"/>
      <c r="L280" s="17"/>
      <c r="M280" s="20"/>
      <c r="N280" s="246"/>
      <c r="O280" s="247"/>
      <c r="P280" s="21"/>
      <c r="Q280" s="22"/>
      <c r="R280" s="248"/>
      <c r="S280" s="249"/>
      <c r="T280" s="23"/>
      <c r="U280" s="24"/>
      <c r="V280" s="250"/>
      <c r="W280" s="251"/>
      <c r="X280" s="251"/>
      <c r="Y280" s="252"/>
      <c r="Z280" s="4"/>
      <c r="AA280" s="118" t="str">
        <f>'Error Check before Upload'!J281</f>
        <v/>
      </c>
    </row>
    <row r="281" spans="1:27" s="25" customFormat="1" ht="14.4" x14ac:dyDescent="0.3">
      <c r="A281" s="37" t="str">
        <f t="shared" si="4"/>
        <v/>
      </c>
      <c r="B281" s="17"/>
      <c r="C281" s="390"/>
      <c r="D281" s="292"/>
      <c r="E281" s="244"/>
      <c r="F281" s="245"/>
      <c r="G281" s="18"/>
      <c r="H281" s="26"/>
      <c r="I281" s="19"/>
      <c r="J281" s="17"/>
      <c r="K281" s="17"/>
      <c r="L281" s="17"/>
      <c r="M281" s="20"/>
      <c r="N281" s="246"/>
      <c r="O281" s="247"/>
      <c r="P281" s="21"/>
      <c r="Q281" s="22"/>
      <c r="R281" s="248"/>
      <c r="S281" s="249"/>
      <c r="T281" s="23"/>
      <c r="U281" s="24"/>
      <c r="V281" s="250"/>
      <c r="W281" s="251"/>
      <c r="X281" s="251"/>
      <c r="Y281" s="252"/>
      <c r="Z281" s="4"/>
      <c r="AA281" s="118" t="str">
        <f>'Error Check before Upload'!J282</f>
        <v/>
      </c>
    </row>
    <row r="282" spans="1:27" s="25" customFormat="1" ht="14.4" x14ac:dyDescent="0.3">
      <c r="A282" s="37" t="str">
        <f t="shared" si="4"/>
        <v/>
      </c>
      <c r="B282" s="17"/>
      <c r="C282" s="390"/>
      <c r="D282" s="292"/>
      <c r="E282" s="244"/>
      <c r="F282" s="245"/>
      <c r="G282" s="18"/>
      <c r="H282" s="26"/>
      <c r="I282" s="19"/>
      <c r="J282" s="17"/>
      <c r="K282" s="17"/>
      <c r="L282" s="17"/>
      <c r="M282" s="20"/>
      <c r="N282" s="246"/>
      <c r="O282" s="247"/>
      <c r="P282" s="21"/>
      <c r="Q282" s="22"/>
      <c r="R282" s="248"/>
      <c r="S282" s="249"/>
      <c r="T282" s="23"/>
      <c r="U282" s="24"/>
      <c r="V282" s="250"/>
      <c r="W282" s="251"/>
      <c r="X282" s="251"/>
      <c r="Y282" s="252"/>
      <c r="Z282" s="4"/>
      <c r="AA282" s="118" t="str">
        <f>'Error Check before Upload'!J283</f>
        <v/>
      </c>
    </row>
    <row r="283" spans="1:27" s="25" customFormat="1" ht="14.4" x14ac:dyDescent="0.3">
      <c r="A283" s="37" t="str">
        <f t="shared" si="4"/>
        <v/>
      </c>
      <c r="B283" s="17"/>
      <c r="C283" s="390"/>
      <c r="D283" s="292"/>
      <c r="E283" s="244"/>
      <c r="F283" s="245"/>
      <c r="G283" s="18"/>
      <c r="H283" s="26"/>
      <c r="I283" s="19"/>
      <c r="J283" s="17"/>
      <c r="K283" s="17"/>
      <c r="L283" s="17"/>
      <c r="M283" s="20"/>
      <c r="N283" s="246"/>
      <c r="O283" s="247"/>
      <c r="P283" s="21"/>
      <c r="Q283" s="22"/>
      <c r="R283" s="248"/>
      <c r="S283" s="249"/>
      <c r="T283" s="23"/>
      <c r="U283" s="24"/>
      <c r="V283" s="250"/>
      <c r="W283" s="251"/>
      <c r="X283" s="251"/>
      <c r="Y283" s="252"/>
      <c r="Z283" s="4"/>
      <c r="AA283" s="118" t="str">
        <f>'Error Check before Upload'!J284</f>
        <v/>
      </c>
    </row>
    <row r="284" spans="1:27" s="25" customFormat="1" ht="14.4" x14ac:dyDescent="0.3">
      <c r="A284" s="37" t="str">
        <f t="shared" si="4"/>
        <v/>
      </c>
      <c r="B284" s="17"/>
      <c r="C284" s="390"/>
      <c r="D284" s="292"/>
      <c r="E284" s="244"/>
      <c r="F284" s="245"/>
      <c r="G284" s="18"/>
      <c r="H284" s="26"/>
      <c r="I284" s="19"/>
      <c r="J284" s="17"/>
      <c r="K284" s="17"/>
      <c r="L284" s="17"/>
      <c r="M284" s="20"/>
      <c r="N284" s="246"/>
      <c r="O284" s="247"/>
      <c r="P284" s="21"/>
      <c r="Q284" s="22"/>
      <c r="R284" s="248"/>
      <c r="S284" s="249"/>
      <c r="T284" s="23"/>
      <c r="U284" s="24"/>
      <c r="V284" s="250"/>
      <c r="W284" s="251"/>
      <c r="X284" s="251"/>
      <c r="Y284" s="252"/>
      <c r="Z284" s="4"/>
      <c r="AA284" s="118" t="str">
        <f>'Error Check before Upload'!J285</f>
        <v/>
      </c>
    </row>
    <row r="285" spans="1:27" s="25" customFormat="1" ht="14.4" x14ac:dyDescent="0.3">
      <c r="A285" s="37" t="str">
        <f t="shared" si="4"/>
        <v/>
      </c>
      <c r="B285" s="17"/>
      <c r="C285" s="390"/>
      <c r="D285" s="292"/>
      <c r="E285" s="244"/>
      <c r="F285" s="245"/>
      <c r="G285" s="18"/>
      <c r="H285" s="26"/>
      <c r="I285" s="19"/>
      <c r="J285" s="17"/>
      <c r="K285" s="17"/>
      <c r="L285" s="17"/>
      <c r="M285" s="20"/>
      <c r="N285" s="246"/>
      <c r="O285" s="247"/>
      <c r="P285" s="21"/>
      <c r="Q285" s="22"/>
      <c r="R285" s="248"/>
      <c r="S285" s="249"/>
      <c r="T285" s="23"/>
      <c r="U285" s="24"/>
      <c r="V285" s="250"/>
      <c r="W285" s="251"/>
      <c r="X285" s="251"/>
      <c r="Y285" s="252"/>
      <c r="Z285" s="4"/>
      <c r="AA285" s="118" t="str">
        <f>'Error Check before Upload'!J286</f>
        <v/>
      </c>
    </row>
    <row r="286" spans="1:27" s="25" customFormat="1" ht="14.4" x14ac:dyDescent="0.3">
      <c r="A286" s="37" t="str">
        <f t="shared" si="4"/>
        <v/>
      </c>
      <c r="B286" s="17"/>
      <c r="C286" s="390"/>
      <c r="D286" s="292"/>
      <c r="E286" s="244"/>
      <c r="F286" s="245"/>
      <c r="G286" s="18"/>
      <c r="H286" s="26"/>
      <c r="I286" s="19"/>
      <c r="J286" s="17"/>
      <c r="K286" s="17"/>
      <c r="L286" s="17"/>
      <c r="M286" s="20"/>
      <c r="N286" s="246"/>
      <c r="O286" s="247"/>
      <c r="P286" s="21"/>
      <c r="Q286" s="22"/>
      <c r="R286" s="248"/>
      <c r="S286" s="249"/>
      <c r="T286" s="23"/>
      <c r="U286" s="24"/>
      <c r="V286" s="250"/>
      <c r="W286" s="251"/>
      <c r="X286" s="251"/>
      <c r="Y286" s="252"/>
      <c r="Z286" s="4"/>
      <c r="AA286" s="118" t="str">
        <f>'Error Check before Upload'!J287</f>
        <v/>
      </c>
    </row>
    <row r="287" spans="1:27" s="25" customFormat="1" ht="14.4" x14ac:dyDescent="0.3">
      <c r="A287" s="37" t="str">
        <f t="shared" si="4"/>
        <v/>
      </c>
      <c r="B287" s="17"/>
      <c r="C287" s="390"/>
      <c r="D287" s="292"/>
      <c r="E287" s="244"/>
      <c r="F287" s="245"/>
      <c r="G287" s="18"/>
      <c r="H287" s="26"/>
      <c r="I287" s="19"/>
      <c r="J287" s="17"/>
      <c r="K287" s="17"/>
      <c r="L287" s="17"/>
      <c r="M287" s="20"/>
      <c r="N287" s="246"/>
      <c r="O287" s="247"/>
      <c r="P287" s="21"/>
      <c r="Q287" s="22"/>
      <c r="R287" s="248"/>
      <c r="S287" s="249"/>
      <c r="T287" s="23"/>
      <c r="U287" s="24"/>
      <c r="V287" s="250"/>
      <c r="W287" s="251"/>
      <c r="X287" s="251"/>
      <c r="Y287" s="252"/>
      <c r="Z287" s="4"/>
      <c r="AA287" s="118" t="str">
        <f>'Error Check before Upload'!J288</f>
        <v/>
      </c>
    </row>
    <row r="288" spans="1:27" s="25" customFormat="1" ht="14.4" x14ac:dyDescent="0.3">
      <c r="A288" s="37" t="str">
        <f t="shared" si="4"/>
        <v/>
      </c>
      <c r="B288" s="17"/>
      <c r="C288" s="390"/>
      <c r="D288" s="292"/>
      <c r="E288" s="244"/>
      <c r="F288" s="245"/>
      <c r="G288" s="18"/>
      <c r="H288" s="26"/>
      <c r="I288" s="19"/>
      <c r="J288" s="17"/>
      <c r="K288" s="17"/>
      <c r="L288" s="17"/>
      <c r="M288" s="20"/>
      <c r="N288" s="246"/>
      <c r="O288" s="247"/>
      <c r="P288" s="21"/>
      <c r="Q288" s="22"/>
      <c r="R288" s="248"/>
      <c r="S288" s="249"/>
      <c r="T288" s="23"/>
      <c r="U288" s="24"/>
      <c r="V288" s="250"/>
      <c r="W288" s="251"/>
      <c r="X288" s="251"/>
      <c r="Y288" s="252"/>
      <c r="Z288" s="4"/>
      <c r="AA288" s="118" t="str">
        <f>'Error Check before Upload'!J289</f>
        <v/>
      </c>
    </row>
    <row r="289" spans="1:27" s="25" customFormat="1" ht="14.4" x14ac:dyDescent="0.3">
      <c r="A289" s="37" t="str">
        <f t="shared" si="4"/>
        <v/>
      </c>
      <c r="B289" s="17"/>
      <c r="C289" s="390"/>
      <c r="D289" s="292"/>
      <c r="E289" s="244"/>
      <c r="F289" s="245"/>
      <c r="G289" s="18"/>
      <c r="H289" s="26"/>
      <c r="I289" s="19"/>
      <c r="J289" s="17"/>
      <c r="K289" s="17"/>
      <c r="L289" s="17"/>
      <c r="M289" s="20"/>
      <c r="N289" s="246"/>
      <c r="O289" s="247"/>
      <c r="P289" s="21"/>
      <c r="Q289" s="22"/>
      <c r="R289" s="248"/>
      <c r="S289" s="249"/>
      <c r="T289" s="23"/>
      <c r="U289" s="24"/>
      <c r="V289" s="250"/>
      <c r="W289" s="251"/>
      <c r="X289" s="251"/>
      <c r="Y289" s="252"/>
      <c r="Z289" s="4"/>
      <c r="AA289" s="118" t="str">
        <f>'Error Check before Upload'!J290</f>
        <v/>
      </c>
    </row>
    <row r="290" spans="1:27" s="25" customFormat="1" ht="14.4" x14ac:dyDescent="0.3">
      <c r="A290" s="37" t="str">
        <f t="shared" si="4"/>
        <v/>
      </c>
      <c r="B290" s="17"/>
      <c r="C290" s="390"/>
      <c r="D290" s="292"/>
      <c r="E290" s="244"/>
      <c r="F290" s="245"/>
      <c r="G290" s="18"/>
      <c r="H290" s="26"/>
      <c r="I290" s="19"/>
      <c r="J290" s="17"/>
      <c r="K290" s="17"/>
      <c r="L290" s="17"/>
      <c r="M290" s="20"/>
      <c r="N290" s="246"/>
      <c r="O290" s="247"/>
      <c r="P290" s="21"/>
      <c r="Q290" s="22"/>
      <c r="R290" s="248"/>
      <c r="S290" s="249"/>
      <c r="T290" s="23"/>
      <c r="U290" s="24"/>
      <c r="V290" s="250"/>
      <c r="W290" s="251"/>
      <c r="X290" s="251"/>
      <c r="Y290" s="252"/>
      <c r="Z290" s="4"/>
      <c r="AA290" s="118" t="str">
        <f>'Error Check before Upload'!J291</f>
        <v/>
      </c>
    </row>
    <row r="291" spans="1:27" s="25" customFormat="1" ht="14.4" x14ac:dyDescent="0.3">
      <c r="A291" s="37" t="str">
        <f t="shared" si="4"/>
        <v/>
      </c>
      <c r="B291" s="17"/>
      <c r="C291" s="390"/>
      <c r="D291" s="292"/>
      <c r="E291" s="244"/>
      <c r="F291" s="245"/>
      <c r="G291" s="18"/>
      <c r="H291" s="26"/>
      <c r="I291" s="19"/>
      <c r="J291" s="17"/>
      <c r="K291" s="17"/>
      <c r="L291" s="17"/>
      <c r="M291" s="20"/>
      <c r="N291" s="246"/>
      <c r="O291" s="247"/>
      <c r="P291" s="21"/>
      <c r="Q291" s="22"/>
      <c r="R291" s="248"/>
      <c r="S291" s="249"/>
      <c r="T291" s="23"/>
      <c r="U291" s="24"/>
      <c r="V291" s="250"/>
      <c r="W291" s="251"/>
      <c r="X291" s="251"/>
      <c r="Y291" s="252"/>
      <c r="Z291" s="4"/>
      <c r="AA291" s="118" t="str">
        <f>'Error Check before Upload'!J292</f>
        <v/>
      </c>
    </row>
    <row r="292" spans="1:27" s="25" customFormat="1" ht="14.4" x14ac:dyDescent="0.3">
      <c r="A292" s="37" t="str">
        <f t="shared" si="4"/>
        <v/>
      </c>
      <c r="B292" s="17"/>
      <c r="C292" s="390"/>
      <c r="D292" s="292"/>
      <c r="E292" s="244"/>
      <c r="F292" s="245"/>
      <c r="G292" s="18"/>
      <c r="H292" s="26"/>
      <c r="I292" s="19"/>
      <c r="J292" s="17"/>
      <c r="K292" s="17"/>
      <c r="L292" s="17"/>
      <c r="M292" s="20"/>
      <c r="N292" s="246"/>
      <c r="O292" s="247"/>
      <c r="P292" s="21"/>
      <c r="Q292" s="22"/>
      <c r="R292" s="248"/>
      <c r="S292" s="249"/>
      <c r="T292" s="23"/>
      <c r="U292" s="24"/>
      <c r="V292" s="250"/>
      <c r="W292" s="251"/>
      <c r="X292" s="251"/>
      <c r="Y292" s="252"/>
      <c r="Z292" s="4"/>
      <c r="AA292" s="118" t="str">
        <f>'Error Check before Upload'!J293</f>
        <v/>
      </c>
    </row>
    <row r="293" spans="1:27" s="25" customFormat="1" ht="14.4" x14ac:dyDescent="0.3">
      <c r="A293" s="37" t="str">
        <f t="shared" si="4"/>
        <v/>
      </c>
      <c r="B293" s="17"/>
      <c r="C293" s="390"/>
      <c r="D293" s="292"/>
      <c r="E293" s="244"/>
      <c r="F293" s="245"/>
      <c r="G293" s="18"/>
      <c r="H293" s="26"/>
      <c r="I293" s="19"/>
      <c r="J293" s="17"/>
      <c r="K293" s="17"/>
      <c r="L293" s="17"/>
      <c r="M293" s="20"/>
      <c r="N293" s="246"/>
      <c r="O293" s="247"/>
      <c r="P293" s="21"/>
      <c r="Q293" s="22"/>
      <c r="R293" s="248"/>
      <c r="S293" s="249"/>
      <c r="T293" s="23"/>
      <c r="U293" s="24"/>
      <c r="V293" s="250"/>
      <c r="W293" s="251"/>
      <c r="X293" s="251"/>
      <c r="Y293" s="252"/>
      <c r="Z293" s="4"/>
      <c r="AA293" s="118" t="str">
        <f>'Error Check before Upload'!J294</f>
        <v/>
      </c>
    </row>
    <row r="294" spans="1:27" s="25" customFormat="1" ht="14.4" x14ac:dyDescent="0.3">
      <c r="A294" s="37" t="str">
        <f t="shared" si="4"/>
        <v/>
      </c>
      <c r="B294" s="17"/>
      <c r="C294" s="390"/>
      <c r="D294" s="292"/>
      <c r="E294" s="244"/>
      <c r="F294" s="245"/>
      <c r="G294" s="18"/>
      <c r="H294" s="26"/>
      <c r="I294" s="19"/>
      <c r="J294" s="17"/>
      <c r="K294" s="17"/>
      <c r="L294" s="17"/>
      <c r="M294" s="20"/>
      <c r="N294" s="246"/>
      <c r="O294" s="247"/>
      <c r="P294" s="21"/>
      <c r="Q294" s="22"/>
      <c r="R294" s="248"/>
      <c r="S294" s="249"/>
      <c r="T294" s="23"/>
      <c r="U294" s="24"/>
      <c r="V294" s="250"/>
      <c r="W294" s="251"/>
      <c r="X294" s="251"/>
      <c r="Y294" s="252"/>
      <c r="Z294" s="4"/>
      <c r="AA294" s="118" t="str">
        <f>'Error Check before Upload'!J295</f>
        <v/>
      </c>
    </row>
    <row r="295" spans="1:27" s="25" customFormat="1" ht="14.4" x14ac:dyDescent="0.3">
      <c r="A295" s="37" t="str">
        <f t="shared" si="4"/>
        <v/>
      </c>
      <c r="B295" s="17"/>
      <c r="C295" s="390"/>
      <c r="D295" s="292"/>
      <c r="E295" s="244"/>
      <c r="F295" s="245"/>
      <c r="G295" s="18"/>
      <c r="H295" s="26"/>
      <c r="I295" s="19"/>
      <c r="J295" s="17"/>
      <c r="K295" s="17"/>
      <c r="L295" s="17"/>
      <c r="M295" s="20"/>
      <c r="N295" s="246"/>
      <c r="O295" s="247"/>
      <c r="P295" s="21"/>
      <c r="Q295" s="22"/>
      <c r="R295" s="248"/>
      <c r="S295" s="249"/>
      <c r="T295" s="23"/>
      <c r="U295" s="24"/>
      <c r="V295" s="250"/>
      <c r="W295" s="251"/>
      <c r="X295" s="251"/>
      <c r="Y295" s="252"/>
      <c r="Z295" s="4"/>
      <c r="AA295" s="118" t="str">
        <f>'Error Check before Upload'!J296</f>
        <v/>
      </c>
    </row>
    <row r="296" spans="1:27" s="25" customFormat="1" ht="14.4" x14ac:dyDescent="0.3">
      <c r="A296" s="37" t="str">
        <f t="shared" si="4"/>
        <v/>
      </c>
      <c r="B296" s="17"/>
      <c r="C296" s="390"/>
      <c r="D296" s="292"/>
      <c r="E296" s="244"/>
      <c r="F296" s="245"/>
      <c r="G296" s="18"/>
      <c r="H296" s="26"/>
      <c r="I296" s="19"/>
      <c r="J296" s="17"/>
      <c r="K296" s="17"/>
      <c r="L296" s="17"/>
      <c r="M296" s="20"/>
      <c r="N296" s="246"/>
      <c r="O296" s="247"/>
      <c r="P296" s="21"/>
      <c r="Q296" s="22"/>
      <c r="R296" s="248"/>
      <c r="S296" s="249"/>
      <c r="T296" s="23"/>
      <c r="U296" s="24"/>
      <c r="V296" s="250"/>
      <c r="W296" s="251"/>
      <c r="X296" s="251"/>
      <c r="Y296" s="252"/>
      <c r="Z296" s="4"/>
      <c r="AA296" s="118" t="str">
        <f>'Error Check before Upload'!J297</f>
        <v/>
      </c>
    </row>
    <row r="297" spans="1:27" s="25" customFormat="1" ht="14.4" x14ac:dyDescent="0.3">
      <c r="A297" s="37" t="str">
        <f t="shared" si="4"/>
        <v/>
      </c>
      <c r="B297" s="17"/>
      <c r="C297" s="390"/>
      <c r="D297" s="292"/>
      <c r="E297" s="244"/>
      <c r="F297" s="245"/>
      <c r="G297" s="18"/>
      <c r="H297" s="26"/>
      <c r="I297" s="19"/>
      <c r="J297" s="17"/>
      <c r="K297" s="17"/>
      <c r="L297" s="17"/>
      <c r="M297" s="20"/>
      <c r="N297" s="246"/>
      <c r="O297" s="247"/>
      <c r="P297" s="21"/>
      <c r="Q297" s="22"/>
      <c r="R297" s="248"/>
      <c r="S297" s="249"/>
      <c r="T297" s="23"/>
      <c r="U297" s="24"/>
      <c r="V297" s="250"/>
      <c r="W297" s="251"/>
      <c r="X297" s="251"/>
      <c r="Y297" s="252"/>
      <c r="Z297" s="4"/>
      <c r="AA297" s="118" t="str">
        <f>'Error Check before Upload'!J298</f>
        <v/>
      </c>
    </row>
    <row r="298" spans="1:27" s="25" customFormat="1" ht="14.4" x14ac:dyDescent="0.3">
      <c r="A298" s="37" t="str">
        <f t="shared" si="4"/>
        <v/>
      </c>
      <c r="B298" s="17"/>
      <c r="C298" s="390"/>
      <c r="D298" s="292"/>
      <c r="E298" s="244"/>
      <c r="F298" s="245"/>
      <c r="G298" s="18"/>
      <c r="H298" s="26"/>
      <c r="I298" s="19"/>
      <c r="J298" s="17"/>
      <c r="K298" s="17"/>
      <c r="L298" s="17"/>
      <c r="M298" s="20"/>
      <c r="N298" s="246"/>
      <c r="O298" s="247"/>
      <c r="P298" s="21"/>
      <c r="Q298" s="22"/>
      <c r="R298" s="248"/>
      <c r="S298" s="249"/>
      <c r="T298" s="23"/>
      <c r="U298" s="24"/>
      <c r="V298" s="250"/>
      <c r="W298" s="251"/>
      <c r="X298" s="251"/>
      <c r="Y298" s="252"/>
      <c r="Z298" s="4"/>
      <c r="AA298" s="118" t="str">
        <f>'Error Check before Upload'!J299</f>
        <v/>
      </c>
    </row>
    <row r="299" spans="1:27" s="25" customFormat="1" ht="14.4" x14ac:dyDescent="0.3">
      <c r="A299" s="37" t="str">
        <f t="shared" si="4"/>
        <v/>
      </c>
      <c r="B299" s="17"/>
      <c r="C299" s="390"/>
      <c r="D299" s="292"/>
      <c r="E299" s="244"/>
      <c r="F299" s="245"/>
      <c r="G299" s="18"/>
      <c r="H299" s="26"/>
      <c r="I299" s="19"/>
      <c r="J299" s="17"/>
      <c r="K299" s="17"/>
      <c r="L299" s="17"/>
      <c r="M299" s="20"/>
      <c r="N299" s="246"/>
      <c r="O299" s="247"/>
      <c r="P299" s="21"/>
      <c r="Q299" s="22"/>
      <c r="R299" s="248"/>
      <c r="S299" s="249"/>
      <c r="T299" s="23"/>
      <c r="U299" s="24"/>
      <c r="V299" s="250"/>
      <c r="W299" s="251"/>
      <c r="X299" s="251"/>
      <c r="Y299" s="252"/>
      <c r="Z299" s="4"/>
      <c r="AA299" s="118" t="str">
        <f>'Error Check before Upload'!J300</f>
        <v/>
      </c>
    </row>
    <row r="300" spans="1:27" s="25" customFormat="1" ht="14.4" x14ac:dyDescent="0.3">
      <c r="A300" s="37" t="str">
        <f t="shared" si="4"/>
        <v/>
      </c>
      <c r="B300" s="17"/>
      <c r="C300" s="390"/>
      <c r="D300" s="292"/>
      <c r="E300" s="244"/>
      <c r="F300" s="245"/>
      <c r="G300" s="18"/>
      <c r="H300" s="26"/>
      <c r="I300" s="19"/>
      <c r="J300" s="17"/>
      <c r="K300" s="17"/>
      <c r="L300" s="17"/>
      <c r="M300" s="20"/>
      <c r="N300" s="246"/>
      <c r="O300" s="247"/>
      <c r="P300" s="21"/>
      <c r="Q300" s="22"/>
      <c r="R300" s="248"/>
      <c r="S300" s="249"/>
      <c r="T300" s="23"/>
      <c r="U300" s="24"/>
      <c r="V300" s="250"/>
      <c r="W300" s="251"/>
      <c r="X300" s="251"/>
      <c r="Y300" s="252"/>
      <c r="Z300" s="4"/>
      <c r="AA300" s="118" t="str">
        <f>'Error Check before Upload'!J301</f>
        <v/>
      </c>
    </row>
    <row r="301" spans="1:27" s="25" customFormat="1" ht="14.4" x14ac:dyDescent="0.3">
      <c r="A301" s="37" t="str">
        <f t="shared" si="4"/>
        <v/>
      </c>
      <c r="B301" s="17"/>
      <c r="C301" s="390"/>
      <c r="D301" s="292"/>
      <c r="E301" s="244"/>
      <c r="F301" s="245"/>
      <c r="G301" s="18"/>
      <c r="H301" s="26"/>
      <c r="I301" s="19"/>
      <c r="J301" s="17"/>
      <c r="K301" s="17"/>
      <c r="L301" s="17"/>
      <c r="M301" s="20"/>
      <c r="N301" s="246"/>
      <c r="O301" s="247"/>
      <c r="P301" s="21"/>
      <c r="Q301" s="22"/>
      <c r="R301" s="248"/>
      <c r="S301" s="249"/>
      <c r="T301" s="23"/>
      <c r="U301" s="24"/>
      <c r="V301" s="250"/>
      <c r="W301" s="251"/>
      <c r="X301" s="251"/>
      <c r="Y301" s="252"/>
      <c r="Z301" s="4"/>
      <c r="AA301" s="118" t="str">
        <f>'Error Check before Upload'!J302</f>
        <v/>
      </c>
    </row>
    <row r="302" spans="1:27" s="25" customFormat="1" ht="14.4" x14ac:dyDescent="0.3">
      <c r="A302" s="37" t="str">
        <f t="shared" si="4"/>
        <v/>
      </c>
      <c r="B302" s="17"/>
      <c r="C302" s="390"/>
      <c r="D302" s="292"/>
      <c r="E302" s="244"/>
      <c r="F302" s="245"/>
      <c r="G302" s="18"/>
      <c r="H302" s="26"/>
      <c r="I302" s="19"/>
      <c r="J302" s="17"/>
      <c r="K302" s="17"/>
      <c r="L302" s="17"/>
      <c r="M302" s="20"/>
      <c r="N302" s="246"/>
      <c r="O302" s="247"/>
      <c r="P302" s="21"/>
      <c r="Q302" s="22"/>
      <c r="R302" s="248"/>
      <c r="S302" s="249"/>
      <c r="T302" s="23"/>
      <c r="U302" s="24"/>
      <c r="V302" s="250"/>
      <c r="W302" s="251"/>
      <c r="X302" s="251"/>
      <c r="Y302" s="252"/>
      <c r="Z302" s="4"/>
      <c r="AA302" s="118" t="str">
        <f>'Error Check before Upload'!J303</f>
        <v/>
      </c>
    </row>
    <row r="303" spans="1:27" s="25" customFormat="1" ht="14.4" x14ac:dyDescent="0.3">
      <c r="A303" s="37" t="str">
        <f t="shared" si="4"/>
        <v/>
      </c>
      <c r="B303" s="17"/>
      <c r="C303" s="390"/>
      <c r="D303" s="292"/>
      <c r="E303" s="244"/>
      <c r="F303" s="245"/>
      <c r="G303" s="18"/>
      <c r="H303" s="26"/>
      <c r="I303" s="19"/>
      <c r="J303" s="17"/>
      <c r="K303" s="17"/>
      <c r="L303" s="17"/>
      <c r="M303" s="20"/>
      <c r="N303" s="246"/>
      <c r="O303" s="247"/>
      <c r="P303" s="21"/>
      <c r="Q303" s="22"/>
      <c r="R303" s="248"/>
      <c r="S303" s="249"/>
      <c r="T303" s="23"/>
      <c r="U303" s="24"/>
      <c r="V303" s="250"/>
      <c r="W303" s="251"/>
      <c r="X303" s="251"/>
      <c r="Y303" s="252"/>
      <c r="Z303" s="4"/>
      <c r="AA303" s="118" t="str">
        <f>'Error Check before Upload'!J304</f>
        <v/>
      </c>
    </row>
    <row r="304" spans="1:27" s="25" customFormat="1" ht="14.4" x14ac:dyDescent="0.3">
      <c r="A304" s="37" t="str">
        <f t="shared" si="4"/>
        <v/>
      </c>
      <c r="B304" s="17"/>
      <c r="C304" s="390"/>
      <c r="D304" s="292"/>
      <c r="E304" s="244"/>
      <c r="F304" s="245"/>
      <c r="G304" s="18"/>
      <c r="H304" s="26"/>
      <c r="I304" s="19"/>
      <c r="J304" s="17"/>
      <c r="K304" s="17"/>
      <c r="L304" s="17"/>
      <c r="M304" s="20"/>
      <c r="N304" s="246"/>
      <c r="O304" s="247"/>
      <c r="P304" s="21"/>
      <c r="Q304" s="22"/>
      <c r="R304" s="248"/>
      <c r="S304" s="249"/>
      <c r="T304" s="23"/>
      <c r="U304" s="24"/>
      <c r="V304" s="250"/>
      <c r="W304" s="251"/>
      <c r="X304" s="251"/>
      <c r="Y304" s="252"/>
      <c r="Z304" s="4"/>
      <c r="AA304" s="118" t="str">
        <f>'Error Check before Upload'!J305</f>
        <v/>
      </c>
    </row>
    <row r="305" spans="1:27" s="25" customFormat="1" ht="14.4" x14ac:dyDescent="0.3">
      <c r="A305" s="37" t="str">
        <f t="shared" si="4"/>
        <v/>
      </c>
      <c r="B305" s="17"/>
      <c r="C305" s="390"/>
      <c r="D305" s="292"/>
      <c r="E305" s="244"/>
      <c r="F305" s="245"/>
      <c r="G305" s="18"/>
      <c r="H305" s="26"/>
      <c r="I305" s="19"/>
      <c r="J305" s="17"/>
      <c r="K305" s="17"/>
      <c r="L305" s="17"/>
      <c r="M305" s="20"/>
      <c r="N305" s="246"/>
      <c r="O305" s="247"/>
      <c r="P305" s="21"/>
      <c r="Q305" s="22"/>
      <c r="R305" s="248"/>
      <c r="S305" s="249"/>
      <c r="T305" s="23"/>
      <c r="U305" s="24"/>
      <c r="V305" s="250"/>
      <c r="W305" s="251"/>
      <c r="X305" s="251"/>
      <c r="Y305" s="252"/>
      <c r="Z305" s="4"/>
      <c r="AA305" s="118" t="str">
        <f>'Error Check before Upload'!J306</f>
        <v/>
      </c>
    </row>
    <row r="306" spans="1:27" s="25" customFormat="1" ht="14.4" x14ac:dyDescent="0.3">
      <c r="A306" s="37" t="str">
        <f t="shared" si="4"/>
        <v/>
      </c>
      <c r="B306" s="17"/>
      <c r="C306" s="390"/>
      <c r="D306" s="292"/>
      <c r="E306" s="244"/>
      <c r="F306" s="245"/>
      <c r="G306" s="18"/>
      <c r="H306" s="26"/>
      <c r="I306" s="19"/>
      <c r="J306" s="17"/>
      <c r="K306" s="17"/>
      <c r="L306" s="17"/>
      <c r="M306" s="20"/>
      <c r="N306" s="246"/>
      <c r="O306" s="247"/>
      <c r="P306" s="21"/>
      <c r="Q306" s="22"/>
      <c r="R306" s="248"/>
      <c r="S306" s="249"/>
      <c r="T306" s="23"/>
      <c r="U306" s="24"/>
      <c r="V306" s="250"/>
      <c r="W306" s="251"/>
      <c r="X306" s="251"/>
      <c r="Y306" s="252"/>
      <c r="Z306" s="4"/>
      <c r="AA306" s="118" t="str">
        <f>'Error Check before Upload'!J307</f>
        <v/>
      </c>
    </row>
    <row r="307" spans="1:27" s="25" customFormat="1" ht="14.4" x14ac:dyDescent="0.3">
      <c r="A307" s="37" t="str">
        <f t="shared" si="4"/>
        <v/>
      </c>
      <c r="B307" s="17"/>
      <c r="C307" s="390"/>
      <c r="D307" s="292"/>
      <c r="E307" s="244"/>
      <c r="F307" s="245"/>
      <c r="G307" s="18"/>
      <c r="H307" s="26"/>
      <c r="I307" s="19"/>
      <c r="J307" s="17"/>
      <c r="K307" s="17"/>
      <c r="L307" s="17"/>
      <c r="M307" s="20"/>
      <c r="N307" s="246"/>
      <c r="O307" s="247"/>
      <c r="P307" s="21"/>
      <c r="Q307" s="22"/>
      <c r="R307" s="248"/>
      <c r="S307" s="249"/>
      <c r="T307" s="23"/>
      <c r="U307" s="24"/>
      <c r="V307" s="250"/>
      <c r="W307" s="251"/>
      <c r="X307" s="251"/>
      <c r="Y307" s="252"/>
      <c r="Z307" s="4"/>
      <c r="AA307" s="118" t="str">
        <f>'Error Check before Upload'!J308</f>
        <v/>
      </c>
    </row>
    <row r="308" spans="1:27" s="25" customFormat="1" ht="14.4" x14ac:dyDescent="0.3">
      <c r="A308" s="37" t="str">
        <f t="shared" si="4"/>
        <v/>
      </c>
      <c r="B308" s="17"/>
      <c r="C308" s="390"/>
      <c r="D308" s="292"/>
      <c r="E308" s="244"/>
      <c r="F308" s="245"/>
      <c r="G308" s="18"/>
      <c r="H308" s="26"/>
      <c r="I308" s="19"/>
      <c r="J308" s="17"/>
      <c r="K308" s="17"/>
      <c r="L308" s="17"/>
      <c r="M308" s="20"/>
      <c r="N308" s="246"/>
      <c r="O308" s="247"/>
      <c r="P308" s="21"/>
      <c r="Q308" s="22"/>
      <c r="R308" s="248"/>
      <c r="S308" s="249"/>
      <c r="T308" s="23"/>
      <c r="U308" s="24"/>
      <c r="V308" s="250"/>
      <c r="W308" s="251"/>
      <c r="X308" s="251"/>
      <c r="Y308" s="252"/>
      <c r="Z308" s="4"/>
      <c r="AA308" s="118" t="str">
        <f>'Error Check before Upload'!J309</f>
        <v/>
      </c>
    </row>
    <row r="309" spans="1:27" s="25" customFormat="1" ht="14.4" x14ac:dyDescent="0.3">
      <c r="A309" s="37" t="str">
        <f t="shared" si="4"/>
        <v/>
      </c>
      <c r="B309" s="17"/>
      <c r="C309" s="390"/>
      <c r="D309" s="292"/>
      <c r="E309" s="244"/>
      <c r="F309" s="245"/>
      <c r="G309" s="18"/>
      <c r="H309" s="26"/>
      <c r="I309" s="19"/>
      <c r="J309" s="17"/>
      <c r="K309" s="17"/>
      <c r="L309" s="17"/>
      <c r="M309" s="20"/>
      <c r="N309" s="246"/>
      <c r="O309" s="247"/>
      <c r="P309" s="21"/>
      <c r="Q309" s="22"/>
      <c r="R309" s="248"/>
      <c r="S309" s="249"/>
      <c r="T309" s="23"/>
      <c r="U309" s="24"/>
      <c r="V309" s="250"/>
      <c r="W309" s="251"/>
      <c r="X309" s="251"/>
      <c r="Y309" s="252"/>
      <c r="Z309" s="4"/>
      <c r="AA309" s="118" t="str">
        <f>'Error Check before Upload'!J310</f>
        <v/>
      </c>
    </row>
    <row r="310" spans="1:27" s="25" customFormat="1" ht="14.4" x14ac:dyDescent="0.3">
      <c r="A310" s="37" t="str">
        <f t="shared" si="4"/>
        <v/>
      </c>
      <c r="B310" s="17"/>
      <c r="C310" s="390"/>
      <c r="D310" s="292"/>
      <c r="E310" s="244"/>
      <c r="F310" s="245"/>
      <c r="G310" s="18"/>
      <c r="H310" s="26"/>
      <c r="I310" s="19"/>
      <c r="J310" s="17"/>
      <c r="K310" s="17"/>
      <c r="L310" s="17"/>
      <c r="M310" s="20"/>
      <c r="N310" s="246"/>
      <c r="O310" s="247"/>
      <c r="P310" s="21"/>
      <c r="Q310" s="22"/>
      <c r="R310" s="248"/>
      <c r="S310" s="249"/>
      <c r="T310" s="23"/>
      <c r="U310" s="24"/>
      <c r="V310" s="250"/>
      <c r="W310" s="251"/>
      <c r="X310" s="251"/>
      <c r="Y310" s="252"/>
      <c r="Z310" s="4"/>
      <c r="AA310" s="118" t="str">
        <f>'Error Check before Upload'!J311</f>
        <v/>
      </c>
    </row>
    <row r="311" spans="1:27" s="25" customFormat="1" ht="14.4" x14ac:dyDescent="0.3">
      <c r="A311" s="37" t="str">
        <f t="shared" si="4"/>
        <v/>
      </c>
      <c r="B311" s="17"/>
      <c r="C311" s="390"/>
      <c r="D311" s="292"/>
      <c r="E311" s="244"/>
      <c r="F311" s="245"/>
      <c r="G311" s="18"/>
      <c r="H311" s="26"/>
      <c r="I311" s="19"/>
      <c r="J311" s="17"/>
      <c r="K311" s="17"/>
      <c r="L311" s="17"/>
      <c r="M311" s="20"/>
      <c r="N311" s="246"/>
      <c r="O311" s="247"/>
      <c r="P311" s="21"/>
      <c r="Q311" s="22"/>
      <c r="R311" s="248"/>
      <c r="S311" s="249"/>
      <c r="T311" s="23"/>
      <c r="U311" s="24"/>
      <c r="V311" s="250"/>
      <c r="W311" s="251"/>
      <c r="X311" s="251"/>
      <c r="Y311" s="252"/>
      <c r="Z311" s="4"/>
      <c r="AA311" s="118" t="str">
        <f>'Error Check before Upload'!J312</f>
        <v/>
      </c>
    </row>
    <row r="312" spans="1:27" s="25" customFormat="1" ht="14.4" x14ac:dyDescent="0.3">
      <c r="A312" s="37" t="str">
        <f t="shared" si="4"/>
        <v/>
      </c>
      <c r="B312" s="17"/>
      <c r="C312" s="390"/>
      <c r="D312" s="292"/>
      <c r="E312" s="244"/>
      <c r="F312" s="245"/>
      <c r="G312" s="18"/>
      <c r="H312" s="26"/>
      <c r="I312" s="19"/>
      <c r="J312" s="17"/>
      <c r="K312" s="17"/>
      <c r="L312" s="17"/>
      <c r="M312" s="20"/>
      <c r="N312" s="246"/>
      <c r="O312" s="247"/>
      <c r="P312" s="21"/>
      <c r="Q312" s="22"/>
      <c r="R312" s="248"/>
      <c r="S312" s="249"/>
      <c r="T312" s="23"/>
      <c r="U312" s="24"/>
      <c r="V312" s="250"/>
      <c r="W312" s="251"/>
      <c r="X312" s="251"/>
      <c r="Y312" s="252"/>
      <c r="Z312" s="4"/>
      <c r="AA312" s="118" t="str">
        <f>'Error Check before Upload'!J313</f>
        <v/>
      </c>
    </row>
    <row r="313" spans="1:27" s="25" customFormat="1" ht="14.4" x14ac:dyDescent="0.3">
      <c r="A313" s="37" t="str">
        <f t="shared" si="4"/>
        <v/>
      </c>
      <c r="B313" s="17"/>
      <c r="C313" s="390"/>
      <c r="D313" s="292"/>
      <c r="E313" s="244"/>
      <c r="F313" s="245"/>
      <c r="G313" s="18"/>
      <c r="H313" s="26"/>
      <c r="I313" s="19"/>
      <c r="J313" s="17"/>
      <c r="K313" s="17"/>
      <c r="L313" s="17"/>
      <c r="M313" s="20"/>
      <c r="N313" s="246"/>
      <c r="O313" s="247"/>
      <c r="P313" s="21"/>
      <c r="Q313" s="22"/>
      <c r="R313" s="248"/>
      <c r="S313" s="249"/>
      <c r="T313" s="23"/>
      <c r="U313" s="24"/>
      <c r="V313" s="250"/>
      <c r="W313" s="251"/>
      <c r="X313" s="251"/>
      <c r="Y313" s="252"/>
      <c r="Z313" s="4"/>
      <c r="AA313" s="118" t="str">
        <f>'Error Check before Upload'!J314</f>
        <v/>
      </c>
    </row>
    <row r="314" spans="1:27" s="25" customFormat="1" ht="14.4" x14ac:dyDescent="0.3">
      <c r="A314" s="37" t="str">
        <f t="shared" si="4"/>
        <v/>
      </c>
      <c r="B314" s="17"/>
      <c r="C314" s="390"/>
      <c r="D314" s="292"/>
      <c r="E314" s="244"/>
      <c r="F314" s="245"/>
      <c r="G314" s="18"/>
      <c r="H314" s="26"/>
      <c r="I314" s="19"/>
      <c r="J314" s="17"/>
      <c r="K314" s="17"/>
      <c r="L314" s="17"/>
      <c r="M314" s="20"/>
      <c r="N314" s="246"/>
      <c r="O314" s="247"/>
      <c r="P314" s="21"/>
      <c r="Q314" s="22"/>
      <c r="R314" s="248"/>
      <c r="S314" s="249"/>
      <c r="T314" s="23"/>
      <c r="U314" s="24"/>
      <c r="V314" s="250"/>
      <c r="W314" s="251"/>
      <c r="X314" s="251"/>
      <c r="Y314" s="252"/>
      <c r="Z314" s="4"/>
      <c r="AA314" s="118" t="str">
        <f>'Error Check before Upload'!J315</f>
        <v/>
      </c>
    </row>
    <row r="315" spans="1:27" s="25" customFormat="1" ht="14.4" x14ac:dyDescent="0.3">
      <c r="A315" s="37" t="str">
        <f t="shared" si="4"/>
        <v/>
      </c>
      <c r="B315" s="17"/>
      <c r="C315" s="390"/>
      <c r="D315" s="292"/>
      <c r="E315" s="244"/>
      <c r="F315" s="245"/>
      <c r="G315" s="18"/>
      <c r="H315" s="26"/>
      <c r="I315" s="19"/>
      <c r="J315" s="17"/>
      <c r="K315" s="17"/>
      <c r="L315" s="17"/>
      <c r="M315" s="20"/>
      <c r="N315" s="246"/>
      <c r="O315" s="247"/>
      <c r="P315" s="21"/>
      <c r="Q315" s="22"/>
      <c r="R315" s="248"/>
      <c r="S315" s="249"/>
      <c r="T315" s="23"/>
      <c r="U315" s="24"/>
      <c r="V315" s="250"/>
      <c r="W315" s="251"/>
      <c r="X315" s="251"/>
      <c r="Y315" s="252"/>
      <c r="Z315" s="4"/>
      <c r="AA315" s="118" t="str">
        <f>'Error Check before Upload'!J316</f>
        <v/>
      </c>
    </row>
    <row r="316" spans="1:27" s="25" customFormat="1" ht="14.4" x14ac:dyDescent="0.3">
      <c r="A316" s="37" t="str">
        <f t="shared" si="4"/>
        <v/>
      </c>
      <c r="B316" s="17"/>
      <c r="C316" s="390"/>
      <c r="D316" s="292"/>
      <c r="E316" s="244"/>
      <c r="F316" s="245"/>
      <c r="G316" s="18"/>
      <c r="H316" s="26"/>
      <c r="I316" s="19"/>
      <c r="J316" s="17"/>
      <c r="K316" s="17"/>
      <c r="L316" s="17"/>
      <c r="M316" s="20"/>
      <c r="N316" s="246"/>
      <c r="O316" s="247"/>
      <c r="P316" s="21"/>
      <c r="Q316" s="22"/>
      <c r="R316" s="248"/>
      <c r="S316" s="249"/>
      <c r="T316" s="23"/>
      <c r="U316" s="24"/>
      <c r="V316" s="250"/>
      <c r="W316" s="251"/>
      <c r="X316" s="251"/>
      <c r="Y316" s="252"/>
      <c r="Z316" s="4"/>
      <c r="AA316" s="118" t="str">
        <f>'Error Check before Upload'!J317</f>
        <v/>
      </c>
    </row>
    <row r="317" spans="1:27" s="25" customFormat="1" ht="14.4" x14ac:dyDescent="0.3">
      <c r="A317" s="37" t="str">
        <f t="shared" si="4"/>
        <v/>
      </c>
      <c r="B317" s="17"/>
      <c r="C317" s="390"/>
      <c r="D317" s="292"/>
      <c r="E317" s="244"/>
      <c r="F317" s="245"/>
      <c r="G317" s="18"/>
      <c r="H317" s="26"/>
      <c r="I317" s="19"/>
      <c r="J317" s="17"/>
      <c r="K317" s="17"/>
      <c r="L317" s="17"/>
      <c r="M317" s="20"/>
      <c r="N317" s="246"/>
      <c r="O317" s="247"/>
      <c r="P317" s="21"/>
      <c r="Q317" s="22"/>
      <c r="R317" s="248"/>
      <c r="S317" s="249"/>
      <c r="T317" s="23"/>
      <c r="U317" s="24"/>
      <c r="V317" s="250"/>
      <c r="W317" s="251"/>
      <c r="X317" s="251"/>
      <c r="Y317" s="252"/>
      <c r="Z317" s="4"/>
      <c r="AA317" s="118" t="str">
        <f>'Error Check before Upload'!J318</f>
        <v/>
      </c>
    </row>
    <row r="318" spans="1:27" s="25" customFormat="1" ht="14.4" x14ac:dyDescent="0.3">
      <c r="A318" s="37" t="str">
        <f t="shared" si="4"/>
        <v/>
      </c>
      <c r="B318" s="17"/>
      <c r="C318" s="390"/>
      <c r="D318" s="292"/>
      <c r="E318" s="244"/>
      <c r="F318" s="245"/>
      <c r="G318" s="18"/>
      <c r="H318" s="26"/>
      <c r="I318" s="19"/>
      <c r="J318" s="17"/>
      <c r="K318" s="17"/>
      <c r="L318" s="17"/>
      <c r="M318" s="20"/>
      <c r="N318" s="246"/>
      <c r="O318" s="247"/>
      <c r="P318" s="21"/>
      <c r="Q318" s="22"/>
      <c r="R318" s="248"/>
      <c r="S318" s="249"/>
      <c r="T318" s="23"/>
      <c r="U318" s="24"/>
      <c r="V318" s="250"/>
      <c r="W318" s="251"/>
      <c r="X318" s="251"/>
      <c r="Y318" s="252"/>
      <c r="Z318" s="4"/>
      <c r="AA318" s="118" t="str">
        <f>'Error Check before Upload'!J319</f>
        <v/>
      </c>
    </row>
    <row r="319" spans="1:27" s="25" customFormat="1" ht="14.4" x14ac:dyDescent="0.3">
      <c r="A319" s="37" t="str">
        <f t="shared" si="4"/>
        <v/>
      </c>
      <c r="B319" s="17"/>
      <c r="C319" s="390"/>
      <c r="D319" s="292"/>
      <c r="E319" s="244"/>
      <c r="F319" s="245"/>
      <c r="G319" s="18"/>
      <c r="H319" s="26"/>
      <c r="I319" s="19"/>
      <c r="J319" s="17"/>
      <c r="K319" s="17"/>
      <c r="L319" s="17"/>
      <c r="M319" s="20"/>
      <c r="N319" s="246"/>
      <c r="O319" s="247"/>
      <c r="P319" s="21"/>
      <c r="Q319" s="22"/>
      <c r="R319" s="248"/>
      <c r="S319" s="249"/>
      <c r="T319" s="23"/>
      <c r="U319" s="24"/>
      <c r="V319" s="250"/>
      <c r="W319" s="251"/>
      <c r="X319" s="251"/>
      <c r="Y319" s="252"/>
      <c r="Z319" s="4"/>
      <c r="AA319" s="118" t="str">
        <f>'Error Check before Upload'!J320</f>
        <v/>
      </c>
    </row>
    <row r="320" spans="1:27" s="25" customFormat="1" ht="14.4" x14ac:dyDescent="0.3">
      <c r="A320" s="37" t="str">
        <f t="shared" si="4"/>
        <v/>
      </c>
      <c r="B320" s="17"/>
      <c r="C320" s="390"/>
      <c r="D320" s="292"/>
      <c r="E320" s="244"/>
      <c r="F320" s="245"/>
      <c r="G320" s="18"/>
      <c r="H320" s="26"/>
      <c r="I320" s="19"/>
      <c r="J320" s="17"/>
      <c r="K320" s="17"/>
      <c r="L320" s="17"/>
      <c r="M320" s="20"/>
      <c r="N320" s="246"/>
      <c r="O320" s="247"/>
      <c r="P320" s="21"/>
      <c r="Q320" s="22"/>
      <c r="R320" s="248"/>
      <c r="S320" s="249"/>
      <c r="T320" s="23"/>
      <c r="U320" s="24"/>
      <c r="V320" s="250"/>
      <c r="W320" s="251"/>
      <c r="X320" s="251"/>
      <c r="Y320" s="252"/>
      <c r="Z320" s="4"/>
      <c r="AA320" s="118" t="str">
        <f>'Error Check before Upload'!J321</f>
        <v/>
      </c>
    </row>
    <row r="321" spans="1:27" s="25" customFormat="1" ht="14.4" x14ac:dyDescent="0.3">
      <c r="A321" s="37" t="str">
        <f t="shared" si="4"/>
        <v/>
      </c>
      <c r="B321" s="17"/>
      <c r="C321" s="390"/>
      <c r="D321" s="292"/>
      <c r="E321" s="244"/>
      <c r="F321" s="245"/>
      <c r="G321" s="18"/>
      <c r="H321" s="26"/>
      <c r="I321" s="19"/>
      <c r="J321" s="17"/>
      <c r="K321" s="17"/>
      <c r="L321" s="17"/>
      <c r="M321" s="20"/>
      <c r="N321" s="246"/>
      <c r="O321" s="247"/>
      <c r="P321" s="21"/>
      <c r="Q321" s="22"/>
      <c r="R321" s="248"/>
      <c r="S321" s="249"/>
      <c r="T321" s="23"/>
      <c r="U321" s="24"/>
      <c r="V321" s="250"/>
      <c r="W321" s="251"/>
      <c r="X321" s="251"/>
      <c r="Y321" s="252"/>
      <c r="Z321" s="4"/>
      <c r="AA321" s="118" t="str">
        <f>'Error Check before Upload'!J322</f>
        <v/>
      </c>
    </row>
    <row r="322" spans="1:27" s="25" customFormat="1" ht="14.4" x14ac:dyDescent="0.3">
      <c r="A322" s="37" t="str">
        <f t="shared" si="4"/>
        <v/>
      </c>
      <c r="B322" s="17"/>
      <c r="C322" s="390"/>
      <c r="D322" s="292"/>
      <c r="E322" s="244"/>
      <c r="F322" s="245"/>
      <c r="G322" s="18"/>
      <c r="H322" s="26"/>
      <c r="I322" s="19"/>
      <c r="J322" s="17"/>
      <c r="K322" s="17"/>
      <c r="L322" s="17"/>
      <c r="M322" s="20"/>
      <c r="N322" s="246"/>
      <c r="O322" s="247"/>
      <c r="P322" s="21"/>
      <c r="Q322" s="22"/>
      <c r="R322" s="248"/>
      <c r="S322" s="249"/>
      <c r="T322" s="23"/>
      <c r="U322" s="24"/>
      <c r="V322" s="250"/>
      <c r="W322" s="251"/>
      <c r="X322" s="251"/>
      <c r="Y322" s="252"/>
      <c r="Z322" s="4"/>
      <c r="AA322" s="118" t="str">
        <f>'Error Check before Upload'!J323</f>
        <v/>
      </c>
    </row>
    <row r="323" spans="1:27" s="25" customFormat="1" ht="14.4" x14ac:dyDescent="0.3">
      <c r="A323" s="37" t="str">
        <f t="shared" si="4"/>
        <v/>
      </c>
      <c r="B323" s="17"/>
      <c r="C323" s="390"/>
      <c r="D323" s="292"/>
      <c r="E323" s="244"/>
      <c r="F323" s="245"/>
      <c r="G323" s="18"/>
      <c r="H323" s="26"/>
      <c r="I323" s="19"/>
      <c r="J323" s="17"/>
      <c r="K323" s="17"/>
      <c r="L323" s="17"/>
      <c r="M323" s="20"/>
      <c r="N323" s="246"/>
      <c r="O323" s="247"/>
      <c r="P323" s="21"/>
      <c r="Q323" s="22"/>
      <c r="R323" s="248"/>
      <c r="S323" s="249"/>
      <c r="T323" s="23"/>
      <c r="U323" s="24"/>
      <c r="V323" s="250"/>
      <c r="W323" s="251"/>
      <c r="X323" s="251"/>
      <c r="Y323" s="252"/>
      <c r="Z323" s="4"/>
      <c r="AA323" s="118" t="str">
        <f>'Error Check before Upload'!J324</f>
        <v/>
      </c>
    </row>
    <row r="324" spans="1:27" s="25" customFormat="1" ht="14.4" x14ac:dyDescent="0.3">
      <c r="A324" s="37" t="str">
        <f t="shared" si="4"/>
        <v/>
      </c>
      <c r="B324" s="17"/>
      <c r="C324" s="390"/>
      <c r="D324" s="292"/>
      <c r="E324" s="244"/>
      <c r="F324" s="245"/>
      <c r="G324" s="18"/>
      <c r="H324" s="26"/>
      <c r="I324" s="19"/>
      <c r="J324" s="17"/>
      <c r="K324" s="17"/>
      <c r="L324" s="17"/>
      <c r="M324" s="20"/>
      <c r="N324" s="246"/>
      <c r="O324" s="247"/>
      <c r="P324" s="21"/>
      <c r="Q324" s="22"/>
      <c r="R324" s="248"/>
      <c r="S324" s="249"/>
      <c r="T324" s="23"/>
      <c r="U324" s="24"/>
      <c r="V324" s="250"/>
      <c r="W324" s="251"/>
      <c r="X324" s="251"/>
      <c r="Y324" s="252"/>
      <c r="Z324" s="4"/>
      <c r="AA324" s="118" t="str">
        <f>'Error Check before Upload'!J325</f>
        <v/>
      </c>
    </row>
    <row r="325" spans="1:27" s="25" customFormat="1" ht="14.4" x14ac:dyDescent="0.3">
      <c r="A325" s="37" t="str">
        <f t="shared" si="4"/>
        <v/>
      </c>
      <c r="B325" s="17"/>
      <c r="C325" s="390"/>
      <c r="D325" s="292"/>
      <c r="E325" s="244"/>
      <c r="F325" s="245"/>
      <c r="G325" s="18"/>
      <c r="H325" s="26"/>
      <c r="I325" s="19"/>
      <c r="J325" s="17"/>
      <c r="K325" s="17"/>
      <c r="L325" s="17"/>
      <c r="M325" s="20"/>
      <c r="N325" s="246"/>
      <c r="O325" s="247"/>
      <c r="P325" s="21"/>
      <c r="Q325" s="22"/>
      <c r="R325" s="248"/>
      <c r="S325" s="249"/>
      <c r="T325" s="23"/>
      <c r="U325" s="24"/>
      <c r="V325" s="250"/>
      <c r="W325" s="251"/>
      <c r="X325" s="251"/>
      <c r="Y325" s="252"/>
      <c r="Z325" s="4"/>
      <c r="AA325" s="118" t="str">
        <f>'Error Check before Upload'!J326</f>
        <v/>
      </c>
    </row>
    <row r="326" spans="1:27" s="25" customFormat="1" ht="14.4" x14ac:dyDescent="0.3">
      <c r="A326" s="37" t="str">
        <f t="shared" si="4"/>
        <v/>
      </c>
      <c r="B326" s="17"/>
      <c r="C326" s="390"/>
      <c r="D326" s="292"/>
      <c r="E326" s="244"/>
      <c r="F326" s="245"/>
      <c r="G326" s="18"/>
      <c r="H326" s="26"/>
      <c r="I326" s="19"/>
      <c r="J326" s="17"/>
      <c r="K326" s="17"/>
      <c r="L326" s="17"/>
      <c r="M326" s="20"/>
      <c r="N326" s="246"/>
      <c r="O326" s="247"/>
      <c r="P326" s="21"/>
      <c r="Q326" s="22"/>
      <c r="R326" s="248"/>
      <c r="S326" s="249"/>
      <c r="T326" s="23"/>
      <c r="U326" s="24"/>
      <c r="V326" s="250"/>
      <c r="W326" s="251"/>
      <c r="X326" s="251"/>
      <c r="Y326" s="252"/>
      <c r="Z326" s="4"/>
      <c r="AA326" s="118" t="str">
        <f>'Error Check before Upload'!J327</f>
        <v/>
      </c>
    </row>
    <row r="327" spans="1:27" s="25" customFormat="1" ht="14.4" x14ac:dyDescent="0.3">
      <c r="A327" s="37" t="str">
        <f t="shared" si="4"/>
        <v/>
      </c>
      <c r="B327" s="17"/>
      <c r="C327" s="390"/>
      <c r="D327" s="292"/>
      <c r="E327" s="244"/>
      <c r="F327" s="245"/>
      <c r="G327" s="18"/>
      <c r="H327" s="26"/>
      <c r="I327" s="19"/>
      <c r="J327" s="17"/>
      <c r="K327" s="17"/>
      <c r="L327" s="17"/>
      <c r="M327" s="20"/>
      <c r="N327" s="246"/>
      <c r="O327" s="247"/>
      <c r="P327" s="21"/>
      <c r="Q327" s="22"/>
      <c r="R327" s="248"/>
      <c r="S327" s="249"/>
      <c r="T327" s="23"/>
      <c r="U327" s="24"/>
      <c r="V327" s="250"/>
      <c r="W327" s="251"/>
      <c r="X327" s="251"/>
      <c r="Y327" s="252"/>
      <c r="Z327" s="4"/>
      <c r="AA327" s="118" t="str">
        <f>'Error Check before Upload'!J328</f>
        <v/>
      </c>
    </row>
    <row r="328" spans="1:27" s="25" customFormat="1" ht="14.4" x14ac:dyDescent="0.3">
      <c r="A328" s="37" t="str">
        <f t="shared" si="4"/>
        <v/>
      </c>
      <c r="B328" s="17"/>
      <c r="C328" s="390"/>
      <c r="D328" s="292"/>
      <c r="E328" s="244"/>
      <c r="F328" s="245"/>
      <c r="G328" s="18"/>
      <c r="H328" s="26"/>
      <c r="I328" s="19"/>
      <c r="J328" s="17"/>
      <c r="K328" s="17"/>
      <c r="L328" s="17"/>
      <c r="M328" s="20"/>
      <c r="N328" s="246"/>
      <c r="O328" s="247"/>
      <c r="P328" s="21"/>
      <c r="Q328" s="22"/>
      <c r="R328" s="248"/>
      <c r="S328" s="249"/>
      <c r="T328" s="23"/>
      <c r="U328" s="24"/>
      <c r="V328" s="250"/>
      <c r="W328" s="251"/>
      <c r="X328" s="251"/>
      <c r="Y328" s="252"/>
      <c r="Z328" s="4"/>
      <c r="AA328" s="118" t="str">
        <f>'Error Check before Upload'!J329</f>
        <v/>
      </c>
    </row>
    <row r="329" spans="1:27" s="25" customFormat="1" ht="14.4" x14ac:dyDescent="0.3">
      <c r="A329" s="37" t="str">
        <f t="shared" ref="A329:A392" si="5">IF(COUNTA(B329:G329)&gt;0, ROW(A329)-7,"")</f>
        <v/>
      </c>
      <c r="B329" s="17"/>
      <c r="C329" s="390"/>
      <c r="D329" s="292"/>
      <c r="E329" s="244"/>
      <c r="F329" s="245"/>
      <c r="G329" s="18"/>
      <c r="H329" s="26"/>
      <c r="I329" s="19"/>
      <c r="J329" s="17"/>
      <c r="K329" s="17"/>
      <c r="L329" s="17"/>
      <c r="M329" s="20"/>
      <c r="N329" s="246"/>
      <c r="O329" s="247"/>
      <c r="P329" s="21"/>
      <c r="Q329" s="22"/>
      <c r="R329" s="248"/>
      <c r="S329" s="249"/>
      <c r="T329" s="23"/>
      <c r="U329" s="24"/>
      <c r="V329" s="250"/>
      <c r="W329" s="251"/>
      <c r="X329" s="251"/>
      <c r="Y329" s="252"/>
      <c r="Z329" s="4"/>
      <c r="AA329" s="118" t="str">
        <f>'Error Check before Upload'!J330</f>
        <v/>
      </c>
    </row>
    <row r="330" spans="1:27" s="25" customFormat="1" ht="14.4" x14ac:dyDescent="0.3">
      <c r="A330" s="37" t="str">
        <f t="shared" si="5"/>
        <v/>
      </c>
      <c r="B330" s="17"/>
      <c r="C330" s="390"/>
      <c r="D330" s="292"/>
      <c r="E330" s="244"/>
      <c r="F330" s="245"/>
      <c r="G330" s="18"/>
      <c r="H330" s="26"/>
      <c r="I330" s="19"/>
      <c r="J330" s="17"/>
      <c r="K330" s="17"/>
      <c r="L330" s="17"/>
      <c r="M330" s="20"/>
      <c r="N330" s="246"/>
      <c r="O330" s="247"/>
      <c r="P330" s="21"/>
      <c r="Q330" s="22"/>
      <c r="R330" s="248"/>
      <c r="S330" s="249"/>
      <c r="T330" s="23"/>
      <c r="U330" s="24"/>
      <c r="V330" s="250"/>
      <c r="W330" s="251"/>
      <c r="X330" s="251"/>
      <c r="Y330" s="252"/>
      <c r="Z330" s="4"/>
      <c r="AA330" s="118" t="str">
        <f>'Error Check before Upload'!J331</f>
        <v/>
      </c>
    </row>
    <row r="331" spans="1:27" s="25" customFormat="1" ht="14.4" x14ac:dyDescent="0.3">
      <c r="A331" s="37" t="str">
        <f t="shared" si="5"/>
        <v/>
      </c>
      <c r="B331" s="17"/>
      <c r="C331" s="390"/>
      <c r="D331" s="292"/>
      <c r="E331" s="244"/>
      <c r="F331" s="245"/>
      <c r="G331" s="18"/>
      <c r="H331" s="26"/>
      <c r="I331" s="19"/>
      <c r="J331" s="17"/>
      <c r="K331" s="17"/>
      <c r="L331" s="17"/>
      <c r="M331" s="20"/>
      <c r="N331" s="246"/>
      <c r="O331" s="247"/>
      <c r="P331" s="21"/>
      <c r="Q331" s="22"/>
      <c r="R331" s="248"/>
      <c r="S331" s="249"/>
      <c r="T331" s="23"/>
      <c r="U331" s="24"/>
      <c r="V331" s="250"/>
      <c r="W331" s="251"/>
      <c r="X331" s="251"/>
      <c r="Y331" s="252"/>
      <c r="Z331" s="4"/>
      <c r="AA331" s="118" t="str">
        <f>'Error Check before Upload'!J332</f>
        <v/>
      </c>
    </row>
    <row r="332" spans="1:27" s="25" customFormat="1" ht="14.4" x14ac:dyDescent="0.3">
      <c r="A332" s="37" t="str">
        <f t="shared" si="5"/>
        <v/>
      </c>
      <c r="B332" s="17"/>
      <c r="C332" s="390"/>
      <c r="D332" s="292"/>
      <c r="E332" s="244"/>
      <c r="F332" s="245"/>
      <c r="G332" s="18"/>
      <c r="H332" s="26"/>
      <c r="I332" s="19"/>
      <c r="J332" s="17"/>
      <c r="K332" s="17"/>
      <c r="L332" s="17"/>
      <c r="M332" s="20"/>
      <c r="N332" s="246"/>
      <c r="O332" s="247"/>
      <c r="P332" s="21"/>
      <c r="Q332" s="22"/>
      <c r="R332" s="248"/>
      <c r="S332" s="249"/>
      <c r="T332" s="23"/>
      <c r="U332" s="24"/>
      <c r="V332" s="250"/>
      <c r="W332" s="251"/>
      <c r="X332" s="251"/>
      <c r="Y332" s="252"/>
      <c r="Z332" s="4"/>
      <c r="AA332" s="118" t="str">
        <f>'Error Check before Upload'!J333</f>
        <v/>
      </c>
    </row>
    <row r="333" spans="1:27" s="25" customFormat="1" ht="14.4" x14ac:dyDescent="0.3">
      <c r="A333" s="37" t="str">
        <f t="shared" si="5"/>
        <v/>
      </c>
      <c r="B333" s="17"/>
      <c r="C333" s="390"/>
      <c r="D333" s="292"/>
      <c r="E333" s="244"/>
      <c r="F333" s="245"/>
      <c r="G333" s="18"/>
      <c r="H333" s="26"/>
      <c r="I333" s="19"/>
      <c r="J333" s="17"/>
      <c r="K333" s="17"/>
      <c r="L333" s="17"/>
      <c r="M333" s="20"/>
      <c r="N333" s="246"/>
      <c r="O333" s="247"/>
      <c r="P333" s="21"/>
      <c r="Q333" s="22"/>
      <c r="R333" s="248"/>
      <c r="S333" s="249"/>
      <c r="T333" s="23"/>
      <c r="U333" s="24"/>
      <c r="V333" s="250"/>
      <c r="W333" s="251"/>
      <c r="X333" s="251"/>
      <c r="Y333" s="252"/>
      <c r="Z333" s="4"/>
      <c r="AA333" s="118" t="str">
        <f>'Error Check before Upload'!J334</f>
        <v/>
      </c>
    </row>
    <row r="334" spans="1:27" s="25" customFormat="1" ht="14.4" x14ac:dyDescent="0.3">
      <c r="A334" s="37" t="str">
        <f t="shared" si="5"/>
        <v/>
      </c>
      <c r="B334" s="17"/>
      <c r="C334" s="390"/>
      <c r="D334" s="292"/>
      <c r="E334" s="244"/>
      <c r="F334" s="245"/>
      <c r="G334" s="18"/>
      <c r="H334" s="26"/>
      <c r="I334" s="19"/>
      <c r="J334" s="17"/>
      <c r="K334" s="17"/>
      <c r="L334" s="17"/>
      <c r="M334" s="20"/>
      <c r="N334" s="246"/>
      <c r="O334" s="247"/>
      <c r="P334" s="21"/>
      <c r="Q334" s="22"/>
      <c r="R334" s="248"/>
      <c r="S334" s="249"/>
      <c r="T334" s="23"/>
      <c r="U334" s="24"/>
      <c r="V334" s="250"/>
      <c r="W334" s="251"/>
      <c r="X334" s="251"/>
      <c r="Y334" s="252"/>
      <c r="Z334" s="4"/>
      <c r="AA334" s="118" t="str">
        <f>'Error Check before Upload'!J335</f>
        <v/>
      </c>
    </row>
    <row r="335" spans="1:27" s="25" customFormat="1" ht="14.4" x14ac:dyDescent="0.3">
      <c r="A335" s="37" t="str">
        <f t="shared" si="5"/>
        <v/>
      </c>
      <c r="B335" s="17"/>
      <c r="C335" s="390"/>
      <c r="D335" s="292"/>
      <c r="E335" s="244"/>
      <c r="F335" s="245"/>
      <c r="G335" s="18"/>
      <c r="H335" s="26"/>
      <c r="I335" s="19"/>
      <c r="J335" s="17"/>
      <c r="K335" s="17"/>
      <c r="L335" s="17"/>
      <c r="M335" s="20"/>
      <c r="N335" s="246"/>
      <c r="O335" s="247"/>
      <c r="P335" s="21"/>
      <c r="Q335" s="22"/>
      <c r="R335" s="248"/>
      <c r="S335" s="249"/>
      <c r="T335" s="23"/>
      <c r="U335" s="24"/>
      <c r="V335" s="250"/>
      <c r="W335" s="251"/>
      <c r="X335" s="251"/>
      <c r="Y335" s="252"/>
      <c r="Z335" s="4"/>
      <c r="AA335" s="118" t="str">
        <f>'Error Check before Upload'!J336</f>
        <v/>
      </c>
    </row>
    <row r="336" spans="1:27" s="25" customFormat="1" ht="14.4" x14ac:dyDescent="0.3">
      <c r="A336" s="37" t="str">
        <f t="shared" si="5"/>
        <v/>
      </c>
      <c r="B336" s="17"/>
      <c r="C336" s="390"/>
      <c r="D336" s="292"/>
      <c r="E336" s="244"/>
      <c r="F336" s="245"/>
      <c r="G336" s="18"/>
      <c r="H336" s="26"/>
      <c r="I336" s="19"/>
      <c r="J336" s="17"/>
      <c r="K336" s="17"/>
      <c r="L336" s="17"/>
      <c r="M336" s="20"/>
      <c r="N336" s="246"/>
      <c r="O336" s="247"/>
      <c r="P336" s="21"/>
      <c r="Q336" s="22"/>
      <c r="R336" s="248"/>
      <c r="S336" s="249"/>
      <c r="T336" s="23"/>
      <c r="U336" s="24"/>
      <c r="V336" s="250"/>
      <c r="W336" s="251"/>
      <c r="X336" s="251"/>
      <c r="Y336" s="252"/>
      <c r="Z336" s="4"/>
      <c r="AA336" s="118" t="str">
        <f>'Error Check before Upload'!J337</f>
        <v/>
      </c>
    </row>
    <row r="337" spans="1:27" s="25" customFormat="1" ht="14.4" x14ac:dyDescent="0.3">
      <c r="A337" s="37" t="str">
        <f t="shared" si="5"/>
        <v/>
      </c>
      <c r="B337" s="17"/>
      <c r="C337" s="390"/>
      <c r="D337" s="292"/>
      <c r="E337" s="244"/>
      <c r="F337" s="245"/>
      <c r="G337" s="18"/>
      <c r="H337" s="26"/>
      <c r="I337" s="19"/>
      <c r="J337" s="17"/>
      <c r="K337" s="17"/>
      <c r="L337" s="17"/>
      <c r="M337" s="20"/>
      <c r="N337" s="246"/>
      <c r="O337" s="247"/>
      <c r="P337" s="21"/>
      <c r="Q337" s="22"/>
      <c r="R337" s="248"/>
      <c r="S337" s="249"/>
      <c r="T337" s="23"/>
      <c r="U337" s="24"/>
      <c r="V337" s="250"/>
      <c r="W337" s="251"/>
      <c r="X337" s="251"/>
      <c r="Y337" s="252"/>
      <c r="Z337" s="4"/>
      <c r="AA337" s="118" t="str">
        <f>'Error Check before Upload'!J338</f>
        <v/>
      </c>
    </row>
    <row r="338" spans="1:27" s="25" customFormat="1" ht="14.4" x14ac:dyDescent="0.3">
      <c r="A338" s="37" t="str">
        <f t="shared" si="5"/>
        <v/>
      </c>
      <c r="B338" s="17"/>
      <c r="C338" s="390"/>
      <c r="D338" s="292"/>
      <c r="E338" s="244"/>
      <c r="F338" s="245"/>
      <c r="G338" s="18"/>
      <c r="H338" s="26"/>
      <c r="I338" s="19"/>
      <c r="J338" s="17"/>
      <c r="K338" s="17"/>
      <c r="L338" s="17"/>
      <c r="M338" s="20"/>
      <c r="N338" s="246"/>
      <c r="O338" s="247"/>
      <c r="P338" s="21"/>
      <c r="Q338" s="22"/>
      <c r="R338" s="248"/>
      <c r="S338" s="249"/>
      <c r="T338" s="23"/>
      <c r="U338" s="24"/>
      <c r="V338" s="250"/>
      <c r="W338" s="251"/>
      <c r="X338" s="251"/>
      <c r="Y338" s="252"/>
      <c r="Z338" s="4"/>
      <c r="AA338" s="118" t="str">
        <f>'Error Check before Upload'!J339</f>
        <v/>
      </c>
    </row>
    <row r="339" spans="1:27" s="25" customFormat="1" ht="14.4" x14ac:dyDescent="0.3">
      <c r="A339" s="37" t="str">
        <f t="shared" si="5"/>
        <v/>
      </c>
      <c r="B339" s="17"/>
      <c r="C339" s="390"/>
      <c r="D339" s="292"/>
      <c r="E339" s="244"/>
      <c r="F339" s="245"/>
      <c r="G339" s="18"/>
      <c r="H339" s="26"/>
      <c r="I339" s="19"/>
      <c r="J339" s="17"/>
      <c r="K339" s="17"/>
      <c r="L339" s="17"/>
      <c r="M339" s="20"/>
      <c r="N339" s="246"/>
      <c r="O339" s="247"/>
      <c r="P339" s="21"/>
      <c r="Q339" s="22"/>
      <c r="R339" s="248"/>
      <c r="S339" s="249"/>
      <c r="T339" s="23"/>
      <c r="U339" s="24"/>
      <c r="V339" s="250"/>
      <c r="W339" s="251"/>
      <c r="X339" s="251"/>
      <c r="Y339" s="252"/>
      <c r="Z339" s="4"/>
      <c r="AA339" s="118" t="str">
        <f>'Error Check before Upload'!J340</f>
        <v/>
      </c>
    </row>
    <row r="340" spans="1:27" s="25" customFormat="1" ht="14.4" x14ac:dyDescent="0.3">
      <c r="A340" s="37" t="str">
        <f t="shared" si="5"/>
        <v/>
      </c>
      <c r="B340" s="17"/>
      <c r="C340" s="390"/>
      <c r="D340" s="292"/>
      <c r="E340" s="244"/>
      <c r="F340" s="245"/>
      <c r="G340" s="18"/>
      <c r="H340" s="26"/>
      <c r="I340" s="19"/>
      <c r="J340" s="17"/>
      <c r="K340" s="17"/>
      <c r="L340" s="17"/>
      <c r="M340" s="20"/>
      <c r="N340" s="246"/>
      <c r="O340" s="247"/>
      <c r="P340" s="21"/>
      <c r="Q340" s="22"/>
      <c r="R340" s="248"/>
      <c r="S340" s="249"/>
      <c r="T340" s="23"/>
      <c r="U340" s="24"/>
      <c r="V340" s="250"/>
      <c r="W340" s="251"/>
      <c r="X340" s="251"/>
      <c r="Y340" s="252"/>
      <c r="Z340" s="4"/>
      <c r="AA340" s="118" t="str">
        <f>'Error Check before Upload'!J341</f>
        <v/>
      </c>
    </row>
    <row r="341" spans="1:27" s="25" customFormat="1" ht="14.4" x14ac:dyDescent="0.3">
      <c r="A341" s="37" t="str">
        <f t="shared" si="5"/>
        <v/>
      </c>
      <c r="B341" s="17"/>
      <c r="C341" s="390"/>
      <c r="D341" s="292"/>
      <c r="E341" s="244"/>
      <c r="F341" s="245"/>
      <c r="G341" s="18"/>
      <c r="H341" s="26"/>
      <c r="I341" s="19"/>
      <c r="J341" s="17"/>
      <c r="K341" s="17"/>
      <c r="L341" s="17"/>
      <c r="M341" s="20"/>
      <c r="N341" s="246"/>
      <c r="O341" s="247"/>
      <c r="P341" s="21"/>
      <c r="Q341" s="22"/>
      <c r="R341" s="248"/>
      <c r="S341" s="249"/>
      <c r="T341" s="23"/>
      <c r="U341" s="24"/>
      <c r="V341" s="250"/>
      <c r="W341" s="251"/>
      <c r="X341" s="251"/>
      <c r="Y341" s="252"/>
      <c r="Z341" s="4"/>
      <c r="AA341" s="118" t="str">
        <f>'Error Check before Upload'!J342</f>
        <v/>
      </c>
    </row>
    <row r="342" spans="1:27" s="25" customFormat="1" ht="14.4" x14ac:dyDescent="0.3">
      <c r="A342" s="37" t="str">
        <f t="shared" si="5"/>
        <v/>
      </c>
      <c r="B342" s="17"/>
      <c r="C342" s="390"/>
      <c r="D342" s="292"/>
      <c r="E342" s="244"/>
      <c r="F342" s="245"/>
      <c r="G342" s="18"/>
      <c r="H342" s="26"/>
      <c r="I342" s="19"/>
      <c r="J342" s="17"/>
      <c r="K342" s="17"/>
      <c r="L342" s="17"/>
      <c r="M342" s="20"/>
      <c r="N342" s="246"/>
      <c r="O342" s="247"/>
      <c r="P342" s="21"/>
      <c r="Q342" s="22"/>
      <c r="R342" s="248"/>
      <c r="S342" s="249"/>
      <c r="T342" s="23"/>
      <c r="U342" s="24"/>
      <c r="V342" s="250"/>
      <c r="W342" s="251"/>
      <c r="X342" s="251"/>
      <c r="Y342" s="252"/>
      <c r="Z342" s="4"/>
      <c r="AA342" s="118" t="str">
        <f>'Error Check before Upload'!J343</f>
        <v/>
      </c>
    </row>
    <row r="343" spans="1:27" s="25" customFormat="1" ht="14.4" x14ac:dyDescent="0.3">
      <c r="A343" s="37" t="str">
        <f t="shared" si="5"/>
        <v/>
      </c>
      <c r="B343" s="17"/>
      <c r="C343" s="390"/>
      <c r="D343" s="292"/>
      <c r="E343" s="244"/>
      <c r="F343" s="245"/>
      <c r="G343" s="18"/>
      <c r="H343" s="26"/>
      <c r="I343" s="19"/>
      <c r="J343" s="17"/>
      <c r="K343" s="17"/>
      <c r="L343" s="17"/>
      <c r="M343" s="20"/>
      <c r="N343" s="246"/>
      <c r="O343" s="247"/>
      <c r="P343" s="21"/>
      <c r="Q343" s="22"/>
      <c r="R343" s="248"/>
      <c r="S343" s="249"/>
      <c r="T343" s="23"/>
      <c r="U343" s="24"/>
      <c r="V343" s="250"/>
      <c r="W343" s="251"/>
      <c r="X343" s="251"/>
      <c r="Y343" s="252"/>
      <c r="Z343" s="4"/>
      <c r="AA343" s="118" t="str">
        <f>'Error Check before Upload'!J344</f>
        <v/>
      </c>
    </row>
    <row r="344" spans="1:27" s="25" customFormat="1" ht="14.4" x14ac:dyDescent="0.3">
      <c r="A344" s="37" t="str">
        <f t="shared" si="5"/>
        <v/>
      </c>
      <c r="B344" s="17"/>
      <c r="C344" s="390"/>
      <c r="D344" s="292"/>
      <c r="E344" s="244"/>
      <c r="F344" s="245"/>
      <c r="G344" s="18"/>
      <c r="H344" s="26"/>
      <c r="I344" s="19"/>
      <c r="J344" s="17"/>
      <c r="K344" s="17"/>
      <c r="L344" s="17"/>
      <c r="M344" s="20"/>
      <c r="N344" s="246"/>
      <c r="O344" s="247"/>
      <c r="P344" s="21"/>
      <c r="Q344" s="22"/>
      <c r="R344" s="248"/>
      <c r="S344" s="249"/>
      <c r="T344" s="23"/>
      <c r="U344" s="24"/>
      <c r="V344" s="250"/>
      <c r="W344" s="251"/>
      <c r="X344" s="251"/>
      <c r="Y344" s="252"/>
      <c r="Z344" s="4"/>
      <c r="AA344" s="118" t="str">
        <f>'Error Check before Upload'!J345</f>
        <v/>
      </c>
    </row>
    <row r="345" spans="1:27" s="25" customFormat="1" ht="14.4" x14ac:dyDescent="0.3">
      <c r="A345" s="37" t="str">
        <f t="shared" si="5"/>
        <v/>
      </c>
      <c r="B345" s="17"/>
      <c r="C345" s="390"/>
      <c r="D345" s="292"/>
      <c r="E345" s="244"/>
      <c r="F345" s="245"/>
      <c r="G345" s="18"/>
      <c r="H345" s="26"/>
      <c r="I345" s="19"/>
      <c r="J345" s="17"/>
      <c r="K345" s="17"/>
      <c r="L345" s="17"/>
      <c r="M345" s="20"/>
      <c r="N345" s="246"/>
      <c r="O345" s="247"/>
      <c r="P345" s="21"/>
      <c r="Q345" s="22"/>
      <c r="R345" s="248"/>
      <c r="S345" s="249"/>
      <c r="T345" s="23"/>
      <c r="U345" s="24"/>
      <c r="V345" s="250"/>
      <c r="W345" s="251"/>
      <c r="X345" s="251"/>
      <c r="Y345" s="252"/>
      <c r="Z345" s="4"/>
      <c r="AA345" s="118" t="str">
        <f>'Error Check before Upload'!J346</f>
        <v/>
      </c>
    </row>
    <row r="346" spans="1:27" s="25" customFormat="1" ht="14.4" x14ac:dyDescent="0.3">
      <c r="A346" s="37" t="str">
        <f t="shared" si="5"/>
        <v/>
      </c>
      <c r="B346" s="17"/>
      <c r="C346" s="390"/>
      <c r="D346" s="292"/>
      <c r="E346" s="244"/>
      <c r="F346" s="245"/>
      <c r="G346" s="18"/>
      <c r="H346" s="26"/>
      <c r="I346" s="19"/>
      <c r="J346" s="17"/>
      <c r="K346" s="17"/>
      <c r="L346" s="17"/>
      <c r="M346" s="20"/>
      <c r="N346" s="246"/>
      <c r="O346" s="247"/>
      <c r="P346" s="21"/>
      <c r="Q346" s="22"/>
      <c r="R346" s="248"/>
      <c r="S346" s="249"/>
      <c r="T346" s="23"/>
      <c r="U346" s="24"/>
      <c r="V346" s="250"/>
      <c r="W346" s="251"/>
      <c r="X346" s="251"/>
      <c r="Y346" s="252"/>
      <c r="Z346" s="4"/>
      <c r="AA346" s="118" t="str">
        <f>'Error Check before Upload'!J347</f>
        <v/>
      </c>
    </row>
    <row r="347" spans="1:27" s="25" customFormat="1" ht="14.4" x14ac:dyDescent="0.3">
      <c r="A347" s="37" t="str">
        <f t="shared" si="5"/>
        <v/>
      </c>
      <c r="B347" s="17"/>
      <c r="C347" s="390"/>
      <c r="D347" s="292"/>
      <c r="E347" s="244"/>
      <c r="F347" s="245"/>
      <c r="G347" s="18"/>
      <c r="H347" s="26"/>
      <c r="I347" s="19"/>
      <c r="J347" s="17"/>
      <c r="K347" s="17"/>
      <c r="L347" s="17"/>
      <c r="M347" s="20"/>
      <c r="N347" s="246"/>
      <c r="O347" s="247"/>
      <c r="P347" s="21"/>
      <c r="Q347" s="22"/>
      <c r="R347" s="248"/>
      <c r="S347" s="249"/>
      <c r="T347" s="23"/>
      <c r="U347" s="24"/>
      <c r="V347" s="250"/>
      <c r="W347" s="251"/>
      <c r="X347" s="251"/>
      <c r="Y347" s="252"/>
      <c r="Z347" s="4"/>
      <c r="AA347" s="118" t="str">
        <f>'Error Check before Upload'!J348</f>
        <v/>
      </c>
    </row>
    <row r="348" spans="1:27" s="25" customFormat="1" ht="14.4" x14ac:dyDescent="0.3">
      <c r="A348" s="37" t="str">
        <f t="shared" si="5"/>
        <v/>
      </c>
      <c r="B348" s="17"/>
      <c r="C348" s="390"/>
      <c r="D348" s="292"/>
      <c r="E348" s="244"/>
      <c r="F348" s="245"/>
      <c r="G348" s="18"/>
      <c r="H348" s="26"/>
      <c r="I348" s="19"/>
      <c r="J348" s="17"/>
      <c r="K348" s="17"/>
      <c r="L348" s="17"/>
      <c r="M348" s="20"/>
      <c r="N348" s="246"/>
      <c r="O348" s="247"/>
      <c r="P348" s="21"/>
      <c r="Q348" s="22"/>
      <c r="R348" s="248"/>
      <c r="S348" s="249"/>
      <c r="T348" s="23"/>
      <c r="U348" s="24"/>
      <c r="V348" s="250"/>
      <c r="W348" s="251"/>
      <c r="X348" s="251"/>
      <c r="Y348" s="252"/>
      <c r="Z348" s="4"/>
      <c r="AA348" s="118" t="str">
        <f>'Error Check before Upload'!J349</f>
        <v/>
      </c>
    </row>
    <row r="349" spans="1:27" s="25" customFormat="1" ht="14.4" x14ac:dyDescent="0.3">
      <c r="A349" s="37" t="str">
        <f t="shared" si="5"/>
        <v/>
      </c>
      <c r="B349" s="17"/>
      <c r="C349" s="390"/>
      <c r="D349" s="292"/>
      <c r="E349" s="244"/>
      <c r="F349" s="245"/>
      <c r="G349" s="18"/>
      <c r="H349" s="26"/>
      <c r="I349" s="19"/>
      <c r="J349" s="17"/>
      <c r="K349" s="17"/>
      <c r="L349" s="17"/>
      <c r="M349" s="20"/>
      <c r="N349" s="246"/>
      <c r="O349" s="247"/>
      <c r="P349" s="21"/>
      <c r="Q349" s="22"/>
      <c r="R349" s="248"/>
      <c r="S349" s="249"/>
      <c r="T349" s="23"/>
      <c r="U349" s="24"/>
      <c r="V349" s="250"/>
      <c r="W349" s="251"/>
      <c r="X349" s="251"/>
      <c r="Y349" s="252"/>
      <c r="Z349" s="4"/>
      <c r="AA349" s="118" t="str">
        <f>'Error Check before Upload'!J350</f>
        <v/>
      </c>
    </row>
    <row r="350" spans="1:27" s="25" customFormat="1" ht="14.4" x14ac:dyDescent="0.3">
      <c r="A350" s="37" t="str">
        <f t="shared" si="5"/>
        <v/>
      </c>
      <c r="B350" s="17"/>
      <c r="C350" s="390"/>
      <c r="D350" s="292"/>
      <c r="E350" s="244"/>
      <c r="F350" s="245"/>
      <c r="G350" s="18"/>
      <c r="H350" s="26"/>
      <c r="I350" s="19"/>
      <c r="J350" s="17"/>
      <c r="K350" s="17"/>
      <c r="L350" s="17"/>
      <c r="M350" s="20"/>
      <c r="N350" s="246"/>
      <c r="O350" s="247"/>
      <c r="P350" s="21"/>
      <c r="Q350" s="22"/>
      <c r="R350" s="248"/>
      <c r="S350" s="249"/>
      <c r="T350" s="23"/>
      <c r="U350" s="24"/>
      <c r="V350" s="250"/>
      <c r="W350" s="251"/>
      <c r="X350" s="251"/>
      <c r="Y350" s="252"/>
      <c r="Z350" s="4"/>
      <c r="AA350" s="118" t="str">
        <f>'Error Check before Upload'!J351</f>
        <v/>
      </c>
    </row>
    <row r="351" spans="1:27" s="25" customFormat="1" ht="14.4" x14ac:dyDescent="0.3">
      <c r="A351" s="37" t="str">
        <f t="shared" si="5"/>
        <v/>
      </c>
      <c r="B351" s="17"/>
      <c r="C351" s="390"/>
      <c r="D351" s="292"/>
      <c r="E351" s="244"/>
      <c r="F351" s="245"/>
      <c r="G351" s="18"/>
      <c r="H351" s="26"/>
      <c r="I351" s="19"/>
      <c r="J351" s="17"/>
      <c r="K351" s="17"/>
      <c r="L351" s="17"/>
      <c r="M351" s="20"/>
      <c r="N351" s="246"/>
      <c r="O351" s="247"/>
      <c r="P351" s="21"/>
      <c r="Q351" s="22"/>
      <c r="R351" s="248"/>
      <c r="S351" s="249"/>
      <c r="T351" s="23"/>
      <c r="U351" s="24"/>
      <c r="V351" s="250"/>
      <c r="W351" s="251"/>
      <c r="X351" s="251"/>
      <c r="Y351" s="252"/>
      <c r="Z351" s="4"/>
      <c r="AA351" s="118" t="str">
        <f>'Error Check before Upload'!J352</f>
        <v/>
      </c>
    </row>
    <row r="352" spans="1:27" s="25" customFormat="1" ht="14.4" x14ac:dyDescent="0.3">
      <c r="A352" s="37" t="str">
        <f t="shared" si="5"/>
        <v/>
      </c>
      <c r="B352" s="17"/>
      <c r="C352" s="390"/>
      <c r="D352" s="292"/>
      <c r="E352" s="244"/>
      <c r="F352" s="245"/>
      <c r="G352" s="18"/>
      <c r="H352" s="26"/>
      <c r="I352" s="19"/>
      <c r="J352" s="17"/>
      <c r="K352" s="17"/>
      <c r="L352" s="17"/>
      <c r="M352" s="20"/>
      <c r="N352" s="246"/>
      <c r="O352" s="247"/>
      <c r="P352" s="21"/>
      <c r="Q352" s="22"/>
      <c r="R352" s="248"/>
      <c r="S352" s="249"/>
      <c r="T352" s="23"/>
      <c r="U352" s="24"/>
      <c r="V352" s="250"/>
      <c r="W352" s="251"/>
      <c r="X352" s="251"/>
      <c r="Y352" s="252"/>
      <c r="Z352" s="4"/>
      <c r="AA352" s="118" t="str">
        <f>'Error Check before Upload'!J353</f>
        <v/>
      </c>
    </row>
    <row r="353" spans="1:27" s="25" customFormat="1" ht="14.4" x14ac:dyDescent="0.3">
      <c r="A353" s="37" t="str">
        <f t="shared" si="5"/>
        <v/>
      </c>
      <c r="B353" s="17"/>
      <c r="C353" s="390"/>
      <c r="D353" s="292"/>
      <c r="E353" s="244"/>
      <c r="F353" s="245"/>
      <c r="G353" s="18"/>
      <c r="H353" s="26"/>
      <c r="I353" s="19"/>
      <c r="J353" s="17"/>
      <c r="K353" s="17"/>
      <c r="L353" s="17"/>
      <c r="M353" s="20"/>
      <c r="N353" s="246"/>
      <c r="O353" s="247"/>
      <c r="P353" s="21"/>
      <c r="Q353" s="22"/>
      <c r="R353" s="248"/>
      <c r="S353" s="249"/>
      <c r="T353" s="23"/>
      <c r="U353" s="24"/>
      <c r="V353" s="250"/>
      <c r="W353" s="251"/>
      <c r="X353" s="251"/>
      <c r="Y353" s="252"/>
      <c r="Z353" s="4"/>
      <c r="AA353" s="118" t="str">
        <f>'Error Check before Upload'!J354</f>
        <v/>
      </c>
    </row>
    <row r="354" spans="1:27" s="25" customFormat="1" ht="14.4" x14ac:dyDescent="0.3">
      <c r="A354" s="37" t="str">
        <f t="shared" si="5"/>
        <v/>
      </c>
      <c r="B354" s="17"/>
      <c r="C354" s="390"/>
      <c r="D354" s="292"/>
      <c r="E354" s="244"/>
      <c r="F354" s="245"/>
      <c r="G354" s="18"/>
      <c r="H354" s="26"/>
      <c r="I354" s="19"/>
      <c r="J354" s="17"/>
      <c r="K354" s="17"/>
      <c r="L354" s="17"/>
      <c r="M354" s="20"/>
      <c r="N354" s="246"/>
      <c r="O354" s="247"/>
      <c r="P354" s="21"/>
      <c r="Q354" s="22"/>
      <c r="R354" s="248"/>
      <c r="S354" s="249"/>
      <c r="T354" s="23"/>
      <c r="U354" s="24"/>
      <c r="V354" s="250"/>
      <c r="W354" s="251"/>
      <c r="X354" s="251"/>
      <c r="Y354" s="252"/>
      <c r="Z354" s="4"/>
      <c r="AA354" s="118" t="str">
        <f>'Error Check before Upload'!J355</f>
        <v/>
      </c>
    </row>
    <row r="355" spans="1:27" s="25" customFormat="1" ht="14.4" x14ac:dyDescent="0.3">
      <c r="A355" s="37" t="str">
        <f t="shared" si="5"/>
        <v/>
      </c>
      <c r="B355" s="17"/>
      <c r="C355" s="390"/>
      <c r="D355" s="292"/>
      <c r="E355" s="244"/>
      <c r="F355" s="245"/>
      <c r="G355" s="18"/>
      <c r="H355" s="26"/>
      <c r="I355" s="19"/>
      <c r="J355" s="17"/>
      <c r="K355" s="17"/>
      <c r="L355" s="17"/>
      <c r="M355" s="20"/>
      <c r="N355" s="246"/>
      <c r="O355" s="247"/>
      <c r="P355" s="21"/>
      <c r="Q355" s="22"/>
      <c r="R355" s="248"/>
      <c r="S355" s="249"/>
      <c r="T355" s="23"/>
      <c r="U355" s="24"/>
      <c r="V355" s="250"/>
      <c r="W355" s="251"/>
      <c r="X355" s="251"/>
      <c r="Y355" s="252"/>
      <c r="Z355" s="4"/>
      <c r="AA355" s="118" t="str">
        <f>'Error Check before Upload'!J356</f>
        <v/>
      </c>
    </row>
    <row r="356" spans="1:27" s="25" customFormat="1" ht="14.4" x14ac:dyDescent="0.3">
      <c r="A356" s="37" t="str">
        <f t="shared" si="5"/>
        <v/>
      </c>
      <c r="B356" s="17"/>
      <c r="C356" s="390"/>
      <c r="D356" s="292"/>
      <c r="E356" s="244"/>
      <c r="F356" s="245"/>
      <c r="G356" s="18"/>
      <c r="H356" s="26"/>
      <c r="I356" s="19"/>
      <c r="J356" s="17"/>
      <c r="K356" s="17"/>
      <c r="L356" s="17"/>
      <c r="M356" s="20"/>
      <c r="N356" s="246"/>
      <c r="O356" s="247"/>
      <c r="P356" s="21"/>
      <c r="Q356" s="22"/>
      <c r="R356" s="248"/>
      <c r="S356" s="249"/>
      <c r="T356" s="23"/>
      <c r="U356" s="24"/>
      <c r="V356" s="250"/>
      <c r="W356" s="251"/>
      <c r="X356" s="251"/>
      <c r="Y356" s="252"/>
      <c r="Z356" s="4"/>
      <c r="AA356" s="118" t="str">
        <f>'Error Check before Upload'!J357</f>
        <v/>
      </c>
    </row>
    <row r="357" spans="1:27" s="25" customFormat="1" ht="14.4" x14ac:dyDescent="0.3">
      <c r="A357" s="37" t="str">
        <f t="shared" si="5"/>
        <v/>
      </c>
      <c r="B357" s="17"/>
      <c r="C357" s="390"/>
      <c r="D357" s="292"/>
      <c r="E357" s="244"/>
      <c r="F357" s="245"/>
      <c r="G357" s="18"/>
      <c r="H357" s="26"/>
      <c r="I357" s="19"/>
      <c r="J357" s="17"/>
      <c r="K357" s="17"/>
      <c r="L357" s="17"/>
      <c r="M357" s="20"/>
      <c r="N357" s="246"/>
      <c r="O357" s="247"/>
      <c r="P357" s="21"/>
      <c r="Q357" s="22"/>
      <c r="R357" s="248"/>
      <c r="S357" s="249"/>
      <c r="T357" s="23"/>
      <c r="U357" s="24"/>
      <c r="V357" s="250"/>
      <c r="W357" s="251"/>
      <c r="X357" s="251"/>
      <c r="Y357" s="252"/>
      <c r="Z357" s="4"/>
      <c r="AA357" s="118" t="str">
        <f>'Error Check before Upload'!J358</f>
        <v/>
      </c>
    </row>
    <row r="358" spans="1:27" s="25" customFormat="1" ht="14.4" x14ac:dyDescent="0.3">
      <c r="A358" s="37" t="str">
        <f t="shared" si="5"/>
        <v/>
      </c>
      <c r="B358" s="17"/>
      <c r="C358" s="390"/>
      <c r="D358" s="292"/>
      <c r="E358" s="244"/>
      <c r="F358" s="245"/>
      <c r="G358" s="18"/>
      <c r="H358" s="26"/>
      <c r="I358" s="19"/>
      <c r="J358" s="17"/>
      <c r="K358" s="17"/>
      <c r="L358" s="17"/>
      <c r="M358" s="20"/>
      <c r="N358" s="246"/>
      <c r="O358" s="247"/>
      <c r="P358" s="21"/>
      <c r="Q358" s="22"/>
      <c r="R358" s="248"/>
      <c r="S358" s="249"/>
      <c r="T358" s="23"/>
      <c r="U358" s="24"/>
      <c r="V358" s="250"/>
      <c r="W358" s="251"/>
      <c r="X358" s="251"/>
      <c r="Y358" s="252"/>
      <c r="Z358" s="4"/>
      <c r="AA358" s="118" t="str">
        <f>'Error Check before Upload'!J359</f>
        <v/>
      </c>
    </row>
    <row r="359" spans="1:27" s="25" customFormat="1" ht="14.4" x14ac:dyDescent="0.3">
      <c r="A359" s="37" t="str">
        <f t="shared" si="5"/>
        <v/>
      </c>
      <c r="B359" s="17"/>
      <c r="C359" s="390"/>
      <c r="D359" s="292"/>
      <c r="E359" s="244"/>
      <c r="F359" s="245"/>
      <c r="G359" s="18"/>
      <c r="H359" s="26"/>
      <c r="I359" s="19"/>
      <c r="J359" s="17"/>
      <c r="K359" s="17"/>
      <c r="L359" s="17"/>
      <c r="M359" s="20"/>
      <c r="N359" s="246"/>
      <c r="O359" s="247"/>
      <c r="P359" s="21"/>
      <c r="Q359" s="22"/>
      <c r="R359" s="248"/>
      <c r="S359" s="249"/>
      <c r="T359" s="23"/>
      <c r="U359" s="24"/>
      <c r="V359" s="250"/>
      <c r="W359" s="251"/>
      <c r="X359" s="251"/>
      <c r="Y359" s="252"/>
      <c r="Z359" s="4"/>
      <c r="AA359" s="118" t="str">
        <f>'Error Check before Upload'!J360</f>
        <v/>
      </c>
    </row>
    <row r="360" spans="1:27" s="25" customFormat="1" ht="14.4" x14ac:dyDescent="0.3">
      <c r="A360" s="37" t="str">
        <f t="shared" si="5"/>
        <v/>
      </c>
      <c r="B360" s="17"/>
      <c r="C360" s="390"/>
      <c r="D360" s="292"/>
      <c r="E360" s="244"/>
      <c r="F360" s="245"/>
      <c r="G360" s="18"/>
      <c r="H360" s="26"/>
      <c r="I360" s="19"/>
      <c r="J360" s="17"/>
      <c r="K360" s="17"/>
      <c r="L360" s="17"/>
      <c r="M360" s="20"/>
      <c r="N360" s="246"/>
      <c r="O360" s="247"/>
      <c r="P360" s="21"/>
      <c r="Q360" s="22"/>
      <c r="R360" s="248"/>
      <c r="S360" s="249"/>
      <c r="T360" s="23"/>
      <c r="U360" s="24"/>
      <c r="V360" s="250"/>
      <c r="W360" s="251"/>
      <c r="X360" s="251"/>
      <c r="Y360" s="252"/>
      <c r="Z360" s="4"/>
      <c r="AA360" s="118" t="str">
        <f>'Error Check before Upload'!J361</f>
        <v/>
      </c>
    </row>
    <row r="361" spans="1:27" s="25" customFormat="1" ht="14.4" x14ac:dyDescent="0.3">
      <c r="A361" s="37" t="str">
        <f t="shared" si="5"/>
        <v/>
      </c>
      <c r="B361" s="17"/>
      <c r="C361" s="390"/>
      <c r="D361" s="292"/>
      <c r="E361" s="244"/>
      <c r="F361" s="245"/>
      <c r="G361" s="18"/>
      <c r="H361" s="26"/>
      <c r="I361" s="19"/>
      <c r="J361" s="17"/>
      <c r="K361" s="17"/>
      <c r="L361" s="17"/>
      <c r="M361" s="20"/>
      <c r="N361" s="246"/>
      <c r="O361" s="247"/>
      <c r="P361" s="21"/>
      <c r="Q361" s="22"/>
      <c r="R361" s="248"/>
      <c r="S361" s="249"/>
      <c r="T361" s="23"/>
      <c r="U361" s="24"/>
      <c r="V361" s="250"/>
      <c r="W361" s="251"/>
      <c r="X361" s="251"/>
      <c r="Y361" s="252"/>
      <c r="Z361" s="4"/>
      <c r="AA361" s="118" t="str">
        <f>'Error Check before Upload'!J362</f>
        <v/>
      </c>
    </row>
    <row r="362" spans="1:27" s="25" customFormat="1" ht="14.4" x14ac:dyDescent="0.3">
      <c r="A362" s="37" t="str">
        <f t="shared" si="5"/>
        <v/>
      </c>
      <c r="B362" s="17"/>
      <c r="C362" s="390"/>
      <c r="D362" s="292"/>
      <c r="E362" s="244"/>
      <c r="F362" s="245"/>
      <c r="G362" s="18"/>
      <c r="H362" s="26"/>
      <c r="I362" s="19"/>
      <c r="J362" s="17"/>
      <c r="K362" s="17"/>
      <c r="L362" s="17"/>
      <c r="M362" s="20"/>
      <c r="N362" s="246"/>
      <c r="O362" s="247"/>
      <c r="P362" s="21"/>
      <c r="Q362" s="22"/>
      <c r="R362" s="248"/>
      <c r="S362" s="249"/>
      <c r="T362" s="23"/>
      <c r="U362" s="24"/>
      <c r="V362" s="250"/>
      <c r="W362" s="251"/>
      <c r="X362" s="251"/>
      <c r="Y362" s="252"/>
      <c r="Z362" s="4"/>
      <c r="AA362" s="118" t="str">
        <f>'Error Check before Upload'!J363</f>
        <v/>
      </c>
    </row>
    <row r="363" spans="1:27" s="25" customFormat="1" ht="14.4" x14ac:dyDescent="0.3">
      <c r="A363" s="37" t="str">
        <f t="shared" si="5"/>
        <v/>
      </c>
      <c r="B363" s="17"/>
      <c r="C363" s="390"/>
      <c r="D363" s="292"/>
      <c r="E363" s="244"/>
      <c r="F363" s="245"/>
      <c r="G363" s="18"/>
      <c r="H363" s="26"/>
      <c r="I363" s="19"/>
      <c r="J363" s="17"/>
      <c r="K363" s="17"/>
      <c r="L363" s="17"/>
      <c r="M363" s="20"/>
      <c r="N363" s="246"/>
      <c r="O363" s="247"/>
      <c r="P363" s="21"/>
      <c r="Q363" s="22"/>
      <c r="R363" s="248"/>
      <c r="S363" s="249"/>
      <c r="T363" s="23"/>
      <c r="U363" s="24"/>
      <c r="V363" s="250"/>
      <c r="W363" s="251"/>
      <c r="X363" s="251"/>
      <c r="Y363" s="252"/>
      <c r="Z363" s="4"/>
      <c r="AA363" s="118" t="str">
        <f>'Error Check before Upload'!J364</f>
        <v/>
      </c>
    </row>
    <row r="364" spans="1:27" s="25" customFormat="1" ht="14.4" x14ac:dyDescent="0.3">
      <c r="A364" s="37" t="str">
        <f t="shared" si="5"/>
        <v/>
      </c>
      <c r="B364" s="17"/>
      <c r="C364" s="390"/>
      <c r="D364" s="292"/>
      <c r="E364" s="244"/>
      <c r="F364" s="245"/>
      <c r="G364" s="18"/>
      <c r="H364" s="26"/>
      <c r="I364" s="19"/>
      <c r="J364" s="17"/>
      <c r="K364" s="17"/>
      <c r="L364" s="17"/>
      <c r="M364" s="20"/>
      <c r="N364" s="246"/>
      <c r="O364" s="247"/>
      <c r="P364" s="21"/>
      <c r="Q364" s="22"/>
      <c r="R364" s="248"/>
      <c r="S364" s="249"/>
      <c r="T364" s="23"/>
      <c r="U364" s="24"/>
      <c r="V364" s="250"/>
      <c r="W364" s="251"/>
      <c r="X364" s="251"/>
      <c r="Y364" s="252"/>
      <c r="Z364" s="4"/>
      <c r="AA364" s="118" t="str">
        <f>'Error Check before Upload'!J365</f>
        <v/>
      </c>
    </row>
    <row r="365" spans="1:27" s="25" customFormat="1" ht="14.4" x14ac:dyDescent="0.3">
      <c r="A365" s="37" t="str">
        <f t="shared" si="5"/>
        <v/>
      </c>
      <c r="B365" s="17"/>
      <c r="C365" s="390"/>
      <c r="D365" s="292"/>
      <c r="E365" s="244"/>
      <c r="F365" s="245"/>
      <c r="G365" s="18"/>
      <c r="H365" s="26"/>
      <c r="I365" s="19"/>
      <c r="J365" s="17"/>
      <c r="K365" s="17"/>
      <c r="L365" s="17"/>
      <c r="M365" s="20"/>
      <c r="N365" s="246"/>
      <c r="O365" s="247"/>
      <c r="P365" s="21"/>
      <c r="Q365" s="22"/>
      <c r="R365" s="248"/>
      <c r="S365" s="249"/>
      <c r="T365" s="23"/>
      <c r="U365" s="24"/>
      <c r="V365" s="250"/>
      <c r="W365" s="251"/>
      <c r="X365" s="251"/>
      <c r="Y365" s="252"/>
      <c r="Z365" s="4"/>
      <c r="AA365" s="118" t="str">
        <f>'Error Check before Upload'!J366</f>
        <v/>
      </c>
    </row>
    <row r="366" spans="1:27" s="25" customFormat="1" ht="14.4" x14ac:dyDescent="0.3">
      <c r="A366" s="37" t="str">
        <f t="shared" si="5"/>
        <v/>
      </c>
      <c r="B366" s="17"/>
      <c r="C366" s="390"/>
      <c r="D366" s="292"/>
      <c r="E366" s="244"/>
      <c r="F366" s="245"/>
      <c r="G366" s="18"/>
      <c r="H366" s="26"/>
      <c r="I366" s="19"/>
      <c r="J366" s="17"/>
      <c r="K366" s="17"/>
      <c r="L366" s="17"/>
      <c r="M366" s="20"/>
      <c r="N366" s="246"/>
      <c r="O366" s="247"/>
      <c r="P366" s="21"/>
      <c r="Q366" s="22"/>
      <c r="R366" s="248"/>
      <c r="S366" s="249"/>
      <c r="T366" s="23"/>
      <c r="U366" s="24"/>
      <c r="V366" s="250"/>
      <c r="W366" s="251"/>
      <c r="X366" s="251"/>
      <c r="Y366" s="252"/>
      <c r="Z366" s="4"/>
      <c r="AA366" s="118" t="str">
        <f>'Error Check before Upload'!J367</f>
        <v/>
      </c>
    </row>
    <row r="367" spans="1:27" s="25" customFormat="1" ht="14.4" x14ac:dyDescent="0.3">
      <c r="A367" s="37" t="str">
        <f t="shared" si="5"/>
        <v/>
      </c>
      <c r="B367" s="17"/>
      <c r="C367" s="390"/>
      <c r="D367" s="292"/>
      <c r="E367" s="244"/>
      <c r="F367" s="245"/>
      <c r="G367" s="18"/>
      <c r="H367" s="26"/>
      <c r="I367" s="19"/>
      <c r="J367" s="17"/>
      <c r="K367" s="17"/>
      <c r="L367" s="17"/>
      <c r="M367" s="20"/>
      <c r="N367" s="246"/>
      <c r="O367" s="247"/>
      <c r="P367" s="21"/>
      <c r="Q367" s="22"/>
      <c r="R367" s="248"/>
      <c r="S367" s="249"/>
      <c r="T367" s="23"/>
      <c r="U367" s="24"/>
      <c r="V367" s="250"/>
      <c r="W367" s="251"/>
      <c r="X367" s="251"/>
      <c r="Y367" s="252"/>
      <c r="Z367" s="4"/>
      <c r="AA367" s="118" t="str">
        <f>'Error Check before Upload'!J368</f>
        <v/>
      </c>
    </row>
    <row r="368" spans="1:27" s="25" customFormat="1" ht="14.4" x14ac:dyDescent="0.3">
      <c r="A368" s="37" t="str">
        <f t="shared" si="5"/>
        <v/>
      </c>
      <c r="B368" s="17"/>
      <c r="C368" s="390"/>
      <c r="D368" s="292"/>
      <c r="E368" s="244"/>
      <c r="F368" s="245"/>
      <c r="G368" s="18"/>
      <c r="H368" s="26"/>
      <c r="I368" s="19"/>
      <c r="J368" s="17"/>
      <c r="K368" s="17"/>
      <c r="L368" s="17"/>
      <c r="M368" s="20"/>
      <c r="N368" s="246"/>
      <c r="O368" s="247"/>
      <c r="P368" s="21"/>
      <c r="Q368" s="22"/>
      <c r="R368" s="248"/>
      <c r="S368" s="249"/>
      <c r="T368" s="23"/>
      <c r="U368" s="24"/>
      <c r="V368" s="250"/>
      <c r="W368" s="251"/>
      <c r="X368" s="251"/>
      <c r="Y368" s="252"/>
      <c r="Z368" s="4"/>
      <c r="AA368" s="118" t="str">
        <f>'Error Check before Upload'!J369</f>
        <v/>
      </c>
    </row>
    <row r="369" spans="1:27" s="25" customFormat="1" ht="14.4" x14ac:dyDescent="0.3">
      <c r="A369" s="37" t="str">
        <f t="shared" si="5"/>
        <v/>
      </c>
      <c r="B369" s="17"/>
      <c r="C369" s="390"/>
      <c r="D369" s="292"/>
      <c r="E369" s="244"/>
      <c r="F369" s="245"/>
      <c r="G369" s="18"/>
      <c r="H369" s="26"/>
      <c r="I369" s="19"/>
      <c r="J369" s="17"/>
      <c r="K369" s="17"/>
      <c r="L369" s="17"/>
      <c r="M369" s="20"/>
      <c r="N369" s="246"/>
      <c r="O369" s="247"/>
      <c r="P369" s="21"/>
      <c r="Q369" s="22"/>
      <c r="R369" s="248"/>
      <c r="S369" s="249"/>
      <c r="T369" s="23"/>
      <c r="U369" s="24"/>
      <c r="V369" s="250"/>
      <c r="W369" s="251"/>
      <c r="X369" s="251"/>
      <c r="Y369" s="252"/>
      <c r="Z369" s="4"/>
      <c r="AA369" s="118" t="str">
        <f>'Error Check before Upload'!J370</f>
        <v/>
      </c>
    </row>
    <row r="370" spans="1:27" s="25" customFormat="1" ht="14.4" x14ac:dyDescent="0.3">
      <c r="A370" s="37" t="str">
        <f t="shared" si="5"/>
        <v/>
      </c>
      <c r="B370" s="17"/>
      <c r="C370" s="390"/>
      <c r="D370" s="292"/>
      <c r="E370" s="244"/>
      <c r="F370" s="245"/>
      <c r="G370" s="18"/>
      <c r="H370" s="26"/>
      <c r="I370" s="19"/>
      <c r="J370" s="17"/>
      <c r="K370" s="17"/>
      <c r="L370" s="17"/>
      <c r="M370" s="20"/>
      <c r="N370" s="246"/>
      <c r="O370" s="247"/>
      <c r="P370" s="21"/>
      <c r="Q370" s="22"/>
      <c r="R370" s="248"/>
      <c r="S370" s="249"/>
      <c r="T370" s="23"/>
      <c r="U370" s="24"/>
      <c r="V370" s="250"/>
      <c r="W370" s="251"/>
      <c r="X370" s="251"/>
      <c r="Y370" s="252"/>
      <c r="Z370" s="4"/>
      <c r="AA370" s="118" t="str">
        <f>'Error Check before Upload'!J371</f>
        <v/>
      </c>
    </row>
    <row r="371" spans="1:27" s="25" customFormat="1" ht="14.4" x14ac:dyDescent="0.3">
      <c r="A371" s="37" t="str">
        <f t="shared" si="5"/>
        <v/>
      </c>
      <c r="B371" s="17"/>
      <c r="C371" s="390"/>
      <c r="D371" s="292"/>
      <c r="E371" s="244"/>
      <c r="F371" s="245"/>
      <c r="G371" s="18"/>
      <c r="H371" s="26"/>
      <c r="I371" s="19"/>
      <c r="J371" s="17"/>
      <c r="K371" s="17"/>
      <c r="L371" s="17"/>
      <c r="M371" s="20"/>
      <c r="N371" s="246"/>
      <c r="O371" s="247"/>
      <c r="P371" s="21"/>
      <c r="Q371" s="22"/>
      <c r="R371" s="248"/>
      <c r="S371" s="249"/>
      <c r="T371" s="23"/>
      <c r="U371" s="24"/>
      <c r="V371" s="250"/>
      <c r="W371" s="251"/>
      <c r="X371" s="251"/>
      <c r="Y371" s="252"/>
      <c r="Z371" s="4"/>
      <c r="AA371" s="118" t="str">
        <f>'Error Check before Upload'!J372</f>
        <v/>
      </c>
    </row>
    <row r="372" spans="1:27" s="25" customFormat="1" ht="14.4" x14ac:dyDescent="0.3">
      <c r="A372" s="37" t="str">
        <f t="shared" si="5"/>
        <v/>
      </c>
      <c r="B372" s="17"/>
      <c r="C372" s="390"/>
      <c r="D372" s="292"/>
      <c r="E372" s="244"/>
      <c r="F372" s="245"/>
      <c r="G372" s="18"/>
      <c r="H372" s="26"/>
      <c r="I372" s="19"/>
      <c r="J372" s="17"/>
      <c r="K372" s="17"/>
      <c r="L372" s="17"/>
      <c r="M372" s="20"/>
      <c r="N372" s="246"/>
      <c r="O372" s="247"/>
      <c r="P372" s="21"/>
      <c r="Q372" s="22"/>
      <c r="R372" s="248"/>
      <c r="S372" s="249"/>
      <c r="T372" s="23"/>
      <c r="U372" s="24"/>
      <c r="V372" s="250"/>
      <c r="W372" s="251"/>
      <c r="X372" s="251"/>
      <c r="Y372" s="252"/>
      <c r="Z372" s="4"/>
      <c r="AA372" s="118" t="str">
        <f>'Error Check before Upload'!J373</f>
        <v/>
      </c>
    </row>
    <row r="373" spans="1:27" s="25" customFormat="1" ht="14.4" x14ac:dyDescent="0.3">
      <c r="A373" s="37" t="str">
        <f t="shared" si="5"/>
        <v/>
      </c>
      <c r="B373" s="17"/>
      <c r="C373" s="390"/>
      <c r="D373" s="292"/>
      <c r="E373" s="244"/>
      <c r="F373" s="245"/>
      <c r="G373" s="18"/>
      <c r="H373" s="26"/>
      <c r="I373" s="19"/>
      <c r="J373" s="17"/>
      <c r="K373" s="17"/>
      <c r="L373" s="17"/>
      <c r="M373" s="20"/>
      <c r="N373" s="246"/>
      <c r="O373" s="247"/>
      <c r="P373" s="21"/>
      <c r="Q373" s="22"/>
      <c r="R373" s="248"/>
      <c r="S373" s="249"/>
      <c r="T373" s="23"/>
      <c r="U373" s="24"/>
      <c r="V373" s="250"/>
      <c r="W373" s="251"/>
      <c r="X373" s="251"/>
      <c r="Y373" s="252"/>
      <c r="Z373" s="4"/>
      <c r="AA373" s="118" t="str">
        <f>'Error Check before Upload'!J374</f>
        <v/>
      </c>
    </row>
    <row r="374" spans="1:27" s="25" customFormat="1" ht="14.4" x14ac:dyDescent="0.3">
      <c r="A374" s="37" t="str">
        <f t="shared" si="5"/>
        <v/>
      </c>
      <c r="B374" s="17"/>
      <c r="C374" s="390"/>
      <c r="D374" s="292"/>
      <c r="E374" s="244"/>
      <c r="F374" s="245"/>
      <c r="G374" s="18"/>
      <c r="H374" s="26"/>
      <c r="I374" s="19"/>
      <c r="J374" s="17"/>
      <c r="K374" s="17"/>
      <c r="L374" s="17"/>
      <c r="M374" s="20"/>
      <c r="N374" s="246"/>
      <c r="O374" s="247"/>
      <c r="P374" s="21"/>
      <c r="Q374" s="22"/>
      <c r="R374" s="248"/>
      <c r="S374" s="249"/>
      <c r="T374" s="23"/>
      <c r="U374" s="24"/>
      <c r="V374" s="250"/>
      <c r="W374" s="251"/>
      <c r="X374" s="251"/>
      <c r="Y374" s="252"/>
      <c r="Z374" s="4"/>
      <c r="AA374" s="118" t="str">
        <f>'Error Check before Upload'!J375</f>
        <v/>
      </c>
    </row>
    <row r="375" spans="1:27" s="25" customFormat="1" ht="14.4" x14ac:dyDescent="0.3">
      <c r="A375" s="37" t="str">
        <f t="shared" si="5"/>
        <v/>
      </c>
      <c r="B375" s="17"/>
      <c r="C375" s="390"/>
      <c r="D375" s="292"/>
      <c r="E375" s="244"/>
      <c r="F375" s="245"/>
      <c r="G375" s="18"/>
      <c r="H375" s="26"/>
      <c r="I375" s="19"/>
      <c r="J375" s="17"/>
      <c r="K375" s="17"/>
      <c r="L375" s="17"/>
      <c r="M375" s="20"/>
      <c r="N375" s="246"/>
      <c r="O375" s="247"/>
      <c r="P375" s="21"/>
      <c r="Q375" s="22"/>
      <c r="R375" s="248"/>
      <c r="S375" s="249"/>
      <c r="T375" s="23"/>
      <c r="U375" s="24"/>
      <c r="V375" s="250"/>
      <c r="W375" s="251"/>
      <c r="X375" s="251"/>
      <c r="Y375" s="252"/>
      <c r="Z375" s="4"/>
      <c r="AA375" s="118" t="str">
        <f>'Error Check before Upload'!J376</f>
        <v/>
      </c>
    </row>
    <row r="376" spans="1:27" s="25" customFormat="1" ht="14.4" x14ac:dyDescent="0.3">
      <c r="A376" s="37" t="str">
        <f t="shared" si="5"/>
        <v/>
      </c>
      <c r="B376" s="17"/>
      <c r="C376" s="390"/>
      <c r="D376" s="292"/>
      <c r="E376" s="244"/>
      <c r="F376" s="245"/>
      <c r="G376" s="18"/>
      <c r="H376" s="26"/>
      <c r="I376" s="19"/>
      <c r="J376" s="17"/>
      <c r="K376" s="17"/>
      <c r="L376" s="17"/>
      <c r="M376" s="20"/>
      <c r="N376" s="246"/>
      <c r="O376" s="247"/>
      <c r="P376" s="21"/>
      <c r="Q376" s="22"/>
      <c r="R376" s="248"/>
      <c r="S376" s="249"/>
      <c r="T376" s="23"/>
      <c r="U376" s="24"/>
      <c r="V376" s="250"/>
      <c r="W376" s="251"/>
      <c r="X376" s="251"/>
      <c r="Y376" s="252"/>
      <c r="Z376" s="4"/>
      <c r="AA376" s="118" t="str">
        <f>'Error Check before Upload'!J377</f>
        <v/>
      </c>
    </row>
    <row r="377" spans="1:27" s="25" customFormat="1" ht="14.4" x14ac:dyDescent="0.3">
      <c r="A377" s="37" t="str">
        <f t="shared" si="5"/>
        <v/>
      </c>
      <c r="B377" s="17"/>
      <c r="C377" s="390"/>
      <c r="D377" s="292"/>
      <c r="E377" s="244"/>
      <c r="F377" s="245"/>
      <c r="G377" s="18"/>
      <c r="H377" s="26"/>
      <c r="I377" s="19"/>
      <c r="J377" s="17"/>
      <c r="K377" s="17"/>
      <c r="L377" s="17"/>
      <c r="M377" s="20"/>
      <c r="N377" s="246"/>
      <c r="O377" s="247"/>
      <c r="P377" s="21"/>
      <c r="Q377" s="22"/>
      <c r="R377" s="248"/>
      <c r="S377" s="249"/>
      <c r="T377" s="23"/>
      <c r="U377" s="24"/>
      <c r="V377" s="250"/>
      <c r="W377" s="251"/>
      <c r="X377" s="251"/>
      <c r="Y377" s="252"/>
      <c r="Z377" s="4"/>
      <c r="AA377" s="118" t="str">
        <f>'Error Check before Upload'!J378</f>
        <v/>
      </c>
    </row>
    <row r="378" spans="1:27" s="25" customFormat="1" ht="14.4" x14ac:dyDescent="0.3">
      <c r="A378" s="37" t="str">
        <f t="shared" si="5"/>
        <v/>
      </c>
      <c r="B378" s="17"/>
      <c r="C378" s="390"/>
      <c r="D378" s="292"/>
      <c r="E378" s="244"/>
      <c r="F378" s="245"/>
      <c r="G378" s="18"/>
      <c r="H378" s="26"/>
      <c r="I378" s="19"/>
      <c r="J378" s="17"/>
      <c r="K378" s="17"/>
      <c r="L378" s="17"/>
      <c r="M378" s="20"/>
      <c r="N378" s="246"/>
      <c r="O378" s="247"/>
      <c r="P378" s="21"/>
      <c r="Q378" s="22"/>
      <c r="R378" s="248"/>
      <c r="S378" s="249"/>
      <c r="T378" s="23"/>
      <c r="U378" s="24"/>
      <c r="V378" s="250"/>
      <c r="W378" s="251"/>
      <c r="X378" s="251"/>
      <c r="Y378" s="252"/>
      <c r="Z378" s="4"/>
      <c r="AA378" s="118" t="str">
        <f>'Error Check before Upload'!J379</f>
        <v/>
      </c>
    </row>
    <row r="379" spans="1:27" s="25" customFormat="1" ht="14.4" x14ac:dyDescent="0.3">
      <c r="A379" s="37" t="str">
        <f t="shared" si="5"/>
        <v/>
      </c>
      <c r="B379" s="17"/>
      <c r="C379" s="390"/>
      <c r="D379" s="292"/>
      <c r="E379" s="244"/>
      <c r="F379" s="245"/>
      <c r="G379" s="18"/>
      <c r="H379" s="26"/>
      <c r="I379" s="19"/>
      <c r="J379" s="17"/>
      <c r="K379" s="17"/>
      <c r="L379" s="17"/>
      <c r="M379" s="20"/>
      <c r="N379" s="246"/>
      <c r="O379" s="247"/>
      <c r="P379" s="21"/>
      <c r="Q379" s="22"/>
      <c r="R379" s="248"/>
      <c r="S379" s="249"/>
      <c r="T379" s="23"/>
      <c r="U379" s="24"/>
      <c r="V379" s="250"/>
      <c r="W379" s="251"/>
      <c r="X379" s="251"/>
      <c r="Y379" s="252"/>
      <c r="Z379" s="4"/>
      <c r="AA379" s="118" t="str">
        <f>'Error Check before Upload'!J380</f>
        <v/>
      </c>
    </row>
    <row r="380" spans="1:27" s="25" customFormat="1" ht="14.4" x14ac:dyDescent="0.3">
      <c r="A380" s="37" t="str">
        <f t="shared" si="5"/>
        <v/>
      </c>
      <c r="B380" s="17"/>
      <c r="C380" s="390"/>
      <c r="D380" s="292"/>
      <c r="E380" s="244"/>
      <c r="F380" s="245"/>
      <c r="G380" s="18"/>
      <c r="H380" s="26"/>
      <c r="I380" s="19"/>
      <c r="J380" s="17"/>
      <c r="K380" s="17"/>
      <c r="L380" s="17"/>
      <c r="M380" s="20"/>
      <c r="N380" s="246"/>
      <c r="O380" s="247"/>
      <c r="P380" s="21"/>
      <c r="Q380" s="22"/>
      <c r="R380" s="248"/>
      <c r="S380" s="249"/>
      <c r="T380" s="23"/>
      <c r="U380" s="24"/>
      <c r="V380" s="250"/>
      <c r="W380" s="251"/>
      <c r="X380" s="251"/>
      <c r="Y380" s="252"/>
      <c r="Z380" s="4"/>
      <c r="AA380" s="118" t="str">
        <f>'Error Check before Upload'!J381</f>
        <v/>
      </c>
    </row>
    <row r="381" spans="1:27" s="25" customFormat="1" ht="14.4" x14ac:dyDescent="0.3">
      <c r="A381" s="37" t="str">
        <f t="shared" si="5"/>
        <v/>
      </c>
      <c r="B381" s="17"/>
      <c r="C381" s="390"/>
      <c r="D381" s="292"/>
      <c r="E381" s="244"/>
      <c r="F381" s="245"/>
      <c r="G381" s="18"/>
      <c r="H381" s="26"/>
      <c r="I381" s="19"/>
      <c r="J381" s="17"/>
      <c r="K381" s="17"/>
      <c r="L381" s="17"/>
      <c r="M381" s="20"/>
      <c r="N381" s="246"/>
      <c r="O381" s="247"/>
      <c r="P381" s="21"/>
      <c r="Q381" s="22"/>
      <c r="R381" s="248"/>
      <c r="S381" s="249"/>
      <c r="T381" s="23"/>
      <c r="U381" s="24"/>
      <c r="V381" s="250"/>
      <c r="W381" s="251"/>
      <c r="X381" s="251"/>
      <c r="Y381" s="252"/>
      <c r="Z381" s="4"/>
      <c r="AA381" s="118" t="str">
        <f>'Error Check before Upload'!J382</f>
        <v/>
      </c>
    </row>
    <row r="382" spans="1:27" s="25" customFormat="1" ht="14.4" x14ac:dyDescent="0.3">
      <c r="A382" s="37" t="str">
        <f t="shared" si="5"/>
        <v/>
      </c>
      <c r="B382" s="17"/>
      <c r="C382" s="390"/>
      <c r="D382" s="292"/>
      <c r="E382" s="244"/>
      <c r="F382" s="245"/>
      <c r="G382" s="18"/>
      <c r="H382" s="26"/>
      <c r="I382" s="19"/>
      <c r="J382" s="17"/>
      <c r="K382" s="17"/>
      <c r="L382" s="17"/>
      <c r="M382" s="20"/>
      <c r="N382" s="246"/>
      <c r="O382" s="247"/>
      <c r="P382" s="21"/>
      <c r="Q382" s="22"/>
      <c r="R382" s="248"/>
      <c r="S382" s="249"/>
      <c r="T382" s="23"/>
      <c r="U382" s="24"/>
      <c r="V382" s="250"/>
      <c r="W382" s="251"/>
      <c r="X382" s="251"/>
      <c r="Y382" s="252"/>
      <c r="Z382" s="4"/>
      <c r="AA382" s="118" t="str">
        <f>'Error Check before Upload'!J383</f>
        <v/>
      </c>
    </row>
    <row r="383" spans="1:27" s="25" customFormat="1" ht="14.4" x14ac:dyDescent="0.3">
      <c r="A383" s="37" t="str">
        <f t="shared" si="5"/>
        <v/>
      </c>
      <c r="B383" s="17"/>
      <c r="C383" s="390"/>
      <c r="D383" s="292"/>
      <c r="E383" s="244"/>
      <c r="F383" s="245"/>
      <c r="G383" s="18"/>
      <c r="H383" s="26"/>
      <c r="I383" s="19"/>
      <c r="J383" s="17"/>
      <c r="K383" s="17"/>
      <c r="L383" s="17"/>
      <c r="M383" s="20"/>
      <c r="N383" s="246"/>
      <c r="O383" s="247"/>
      <c r="P383" s="21"/>
      <c r="Q383" s="22"/>
      <c r="R383" s="248"/>
      <c r="S383" s="249"/>
      <c r="T383" s="23"/>
      <c r="U383" s="24"/>
      <c r="V383" s="250"/>
      <c r="W383" s="251"/>
      <c r="X383" s="251"/>
      <c r="Y383" s="252"/>
      <c r="Z383" s="4"/>
      <c r="AA383" s="118" t="str">
        <f>'Error Check before Upload'!J384</f>
        <v/>
      </c>
    </row>
    <row r="384" spans="1:27" s="25" customFormat="1" ht="14.4" x14ac:dyDescent="0.3">
      <c r="A384" s="37" t="str">
        <f t="shared" si="5"/>
        <v/>
      </c>
      <c r="B384" s="17"/>
      <c r="C384" s="390"/>
      <c r="D384" s="292"/>
      <c r="E384" s="244"/>
      <c r="F384" s="245"/>
      <c r="G384" s="18"/>
      <c r="H384" s="26"/>
      <c r="I384" s="19"/>
      <c r="J384" s="17"/>
      <c r="K384" s="17"/>
      <c r="L384" s="17"/>
      <c r="M384" s="20"/>
      <c r="N384" s="246"/>
      <c r="O384" s="247"/>
      <c r="P384" s="21"/>
      <c r="Q384" s="22"/>
      <c r="R384" s="248"/>
      <c r="S384" s="249"/>
      <c r="T384" s="23"/>
      <c r="U384" s="24"/>
      <c r="V384" s="250"/>
      <c r="W384" s="251"/>
      <c r="X384" s="251"/>
      <c r="Y384" s="252"/>
      <c r="Z384" s="4"/>
      <c r="AA384" s="118" t="str">
        <f>'Error Check before Upload'!J385</f>
        <v/>
      </c>
    </row>
    <row r="385" spans="1:27" s="25" customFormat="1" ht="14.4" x14ac:dyDescent="0.3">
      <c r="A385" s="37" t="str">
        <f t="shared" si="5"/>
        <v/>
      </c>
      <c r="B385" s="17"/>
      <c r="C385" s="390"/>
      <c r="D385" s="292"/>
      <c r="E385" s="244"/>
      <c r="F385" s="245"/>
      <c r="G385" s="18"/>
      <c r="H385" s="26"/>
      <c r="I385" s="19"/>
      <c r="J385" s="17"/>
      <c r="K385" s="17"/>
      <c r="L385" s="17"/>
      <c r="M385" s="20"/>
      <c r="N385" s="246"/>
      <c r="O385" s="247"/>
      <c r="P385" s="21"/>
      <c r="Q385" s="22"/>
      <c r="R385" s="248"/>
      <c r="S385" s="249"/>
      <c r="T385" s="23"/>
      <c r="U385" s="24"/>
      <c r="V385" s="250"/>
      <c r="W385" s="251"/>
      <c r="X385" s="251"/>
      <c r="Y385" s="252"/>
      <c r="Z385" s="4"/>
      <c r="AA385" s="118" t="str">
        <f>'Error Check before Upload'!J386</f>
        <v/>
      </c>
    </row>
    <row r="386" spans="1:27" s="25" customFormat="1" ht="14.4" x14ac:dyDescent="0.3">
      <c r="A386" s="37" t="str">
        <f t="shared" si="5"/>
        <v/>
      </c>
      <c r="B386" s="17"/>
      <c r="C386" s="390"/>
      <c r="D386" s="292"/>
      <c r="E386" s="244"/>
      <c r="F386" s="245"/>
      <c r="G386" s="18"/>
      <c r="H386" s="26"/>
      <c r="I386" s="19"/>
      <c r="J386" s="17"/>
      <c r="K386" s="17"/>
      <c r="L386" s="17"/>
      <c r="M386" s="20"/>
      <c r="N386" s="246"/>
      <c r="O386" s="247"/>
      <c r="P386" s="21"/>
      <c r="Q386" s="22"/>
      <c r="R386" s="248"/>
      <c r="S386" s="249"/>
      <c r="T386" s="23"/>
      <c r="U386" s="24"/>
      <c r="V386" s="250"/>
      <c r="W386" s="251"/>
      <c r="X386" s="251"/>
      <c r="Y386" s="252"/>
      <c r="Z386" s="4"/>
      <c r="AA386" s="118" t="str">
        <f>'Error Check before Upload'!J387</f>
        <v/>
      </c>
    </row>
    <row r="387" spans="1:27" s="25" customFormat="1" ht="14.4" x14ac:dyDescent="0.3">
      <c r="A387" s="37" t="str">
        <f t="shared" si="5"/>
        <v/>
      </c>
      <c r="B387" s="17"/>
      <c r="C387" s="390"/>
      <c r="D387" s="292"/>
      <c r="E387" s="244"/>
      <c r="F387" s="245"/>
      <c r="G387" s="18"/>
      <c r="H387" s="26"/>
      <c r="I387" s="19"/>
      <c r="J387" s="17"/>
      <c r="K387" s="17"/>
      <c r="L387" s="17"/>
      <c r="M387" s="20"/>
      <c r="N387" s="246"/>
      <c r="O387" s="247"/>
      <c r="P387" s="21"/>
      <c r="Q387" s="22"/>
      <c r="R387" s="248"/>
      <c r="S387" s="249"/>
      <c r="T387" s="23"/>
      <c r="U387" s="24"/>
      <c r="V387" s="250"/>
      <c r="W387" s="251"/>
      <c r="X387" s="251"/>
      <c r="Y387" s="252"/>
      <c r="Z387" s="4"/>
      <c r="AA387" s="118" t="str">
        <f>'Error Check before Upload'!J388</f>
        <v/>
      </c>
    </row>
    <row r="388" spans="1:27" s="25" customFormat="1" ht="14.4" x14ac:dyDescent="0.3">
      <c r="A388" s="37" t="str">
        <f t="shared" si="5"/>
        <v/>
      </c>
      <c r="B388" s="17"/>
      <c r="C388" s="390"/>
      <c r="D388" s="292"/>
      <c r="E388" s="244"/>
      <c r="F388" s="245"/>
      <c r="G388" s="18"/>
      <c r="H388" s="26"/>
      <c r="I388" s="19"/>
      <c r="J388" s="17"/>
      <c r="K388" s="17"/>
      <c r="L388" s="17"/>
      <c r="M388" s="20"/>
      <c r="N388" s="246"/>
      <c r="O388" s="247"/>
      <c r="P388" s="21"/>
      <c r="Q388" s="22"/>
      <c r="R388" s="248"/>
      <c r="S388" s="249"/>
      <c r="T388" s="23"/>
      <c r="U388" s="24"/>
      <c r="V388" s="250"/>
      <c r="W388" s="251"/>
      <c r="X388" s="251"/>
      <c r="Y388" s="252"/>
      <c r="Z388" s="4"/>
      <c r="AA388" s="118" t="str">
        <f>'Error Check before Upload'!J389</f>
        <v/>
      </c>
    </row>
    <row r="389" spans="1:27" s="25" customFormat="1" ht="14.4" x14ac:dyDescent="0.3">
      <c r="A389" s="37" t="str">
        <f t="shared" si="5"/>
        <v/>
      </c>
      <c r="B389" s="17"/>
      <c r="C389" s="390"/>
      <c r="D389" s="292"/>
      <c r="E389" s="244"/>
      <c r="F389" s="245"/>
      <c r="G389" s="18"/>
      <c r="H389" s="26"/>
      <c r="I389" s="19"/>
      <c r="J389" s="17"/>
      <c r="K389" s="17"/>
      <c r="L389" s="17"/>
      <c r="M389" s="20"/>
      <c r="N389" s="246"/>
      <c r="O389" s="247"/>
      <c r="P389" s="21"/>
      <c r="Q389" s="22"/>
      <c r="R389" s="248"/>
      <c r="S389" s="249"/>
      <c r="T389" s="23"/>
      <c r="U389" s="24"/>
      <c r="V389" s="250"/>
      <c r="W389" s="251"/>
      <c r="X389" s="251"/>
      <c r="Y389" s="252"/>
      <c r="Z389" s="4"/>
      <c r="AA389" s="118" t="str">
        <f>'Error Check before Upload'!J390</f>
        <v/>
      </c>
    </row>
    <row r="390" spans="1:27" s="25" customFormat="1" ht="14.4" x14ac:dyDescent="0.3">
      <c r="A390" s="37" t="str">
        <f t="shared" si="5"/>
        <v/>
      </c>
      <c r="B390" s="17"/>
      <c r="C390" s="390"/>
      <c r="D390" s="292"/>
      <c r="E390" s="244"/>
      <c r="F390" s="245"/>
      <c r="G390" s="18"/>
      <c r="H390" s="26"/>
      <c r="I390" s="19"/>
      <c r="J390" s="17"/>
      <c r="K390" s="17"/>
      <c r="L390" s="17"/>
      <c r="M390" s="20"/>
      <c r="N390" s="246"/>
      <c r="O390" s="247"/>
      <c r="P390" s="21"/>
      <c r="Q390" s="22"/>
      <c r="R390" s="248"/>
      <c r="S390" s="249"/>
      <c r="T390" s="23"/>
      <c r="U390" s="24"/>
      <c r="V390" s="250"/>
      <c r="W390" s="251"/>
      <c r="X390" s="251"/>
      <c r="Y390" s="252"/>
      <c r="Z390" s="4"/>
      <c r="AA390" s="118" t="str">
        <f>'Error Check before Upload'!J391</f>
        <v/>
      </c>
    </row>
    <row r="391" spans="1:27" s="25" customFormat="1" ht="14.4" x14ac:dyDescent="0.3">
      <c r="A391" s="37" t="str">
        <f t="shared" si="5"/>
        <v/>
      </c>
      <c r="B391" s="17"/>
      <c r="C391" s="390"/>
      <c r="D391" s="292"/>
      <c r="E391" s="244"/>
      <c r="F391" s="245"/>
      <c r="G391" s="18"/>
      <c r="H391" s="26"/>
      <c r="I391" s="19"/>
      <c r="J391" s="17"/>
      <c r="K391" s="17"/>
      <c r="L391" s="17"/>
      <c r="M391" s="20"/>
      <c r="N391" s="246"/>
      <c r="O391" s="247"/>
      <c r="P391" s="21"/>
      <c r="Q391" s="22"/>
      <c r="R391" s="248"/>
      <c r="S391" s="249"/>
      <c r="T391" s="23"/>
      <c r="U391" s="24"/>
      <c r="V391" s="250"/>
      <c r="W391" s="251"/>
      <c r="X391" s="251"/>
      <c r="Y391" s="252"/>
      <c r="Z391" s="4"/>
      <c r="AA391" s="118" t="str">
        <f>'Error Check before Upload'!J392</f>
        <v/>
      </c>
    </row>
    <row r="392" spans="1:27" s="25" customFormat="1" ht="14.4" x14ac:dyDescent="0.3">
      <c r="A392" s="37" t="str">
        <f t="shared" si="5"/>
        <v/>
      </c>
      <c r="B392" s="17"/>
      <c r="C392" s="390"/>
      <c r="D392" s="292"/>
      <c r="E392" s="244"/>
      <c r="F392" s="245"/>
      <c r="G392" s="18"/>
      <c r="H392" s="26"/>
      <c r="I392" s="19"/>
      <c r="J392" s="17"/>
      <c r="K392" s="17"/>
      <c r="L392" s="17"/>
      <c r="M392" s="20"/>
      <c r="N392" s="246"/>
      <c r="O392" s="247"/>
      <c r="P392" s="21"/>
      <c r="Q392" s="22"/>
      <c r="R392" s="248"/>
      <c r="S392" s="249"/>
      <c r="T392" s="23"/>
      <c r="U392" s="24"/>
      <c r="V392" s="250"/>
      <c r="W392" s="251"/>
      <c r="X392" s="251"/>
      <c r="Y392" s="252"/>
      <c r="Z392" s="4"/>
      <c r="AA392" s="118" t="str">
        <f>'Error Check before Upload'!J393</f>
        <v/>
      </c>
    </row>
    <row r="393" spans="1:27" s="25" customFormat="1" ht="14.4" x14ac:dyDescent="0.3">
      <c r="A393" s="37" t="str">
        <f t="shared" ref="A393:A456" si="6">IF(COUNTA(B393:G393)&gt;0, ROW(A393)-7,"")</f>
        <v/>
      </c>
      <c r="B393" s="17"/>
      <c r="C393" s="390"/>
      <c r="D393" s="292"/>
      <c r="E393" s="244"/>
      <c r="F393" s="245"/>
      <c r="G393" s="18"/>
      <c r="H393" s="26"/>
      <c r="I393" s="19"/>
      <c r="J393" s="17"/>
      <c r="K393" s="17"/>
      <c r="L393" s="17"/>
      <c r="M393" s="20"/>
      <c r="N393" s="246"/>
      <c r="O393" s="247"/>
      <c r="P393" s="21"/>
      <c r="Q393" s="22"/>
      <c r="R393" s="248"/>
      <c r="S393" s="249"/>
      <c r="T393" s="23"/>
      <c r="U393" s="24"/>
      <c r="V393" s="250"/>
      <c r="W393" s="251"/>
      <c r="X393" s="251"/>
      <c r="Y393" s="252"/>
      <c r="Z393" s="4"/>
      <c r="AA393" s="118" t="str">
        <f>'Error Check before Upload'!J394</f>
        <v/>
      </c>
    </row>
    <row r="394" spans="1:27" s="25" customFormat="1" ht="14.4" x14ac:dyDescent="0.3">
      <c r="A394" s="37" t="str">
        <f t="shared" si="6"/>
        <v/>
      </c>
      <c r="B394" s="17"/>
      <c r="C394" s="390"/>
      <c r="D394" s="292"/>
      <c r="E394" s="244"/>
      <c r="F394" s="245"/>
      <c r="G394" s="18"/>
      <c r="H394" s="26"/>
      <c r="I394" s="19"/>
      <c r="J394" s="17"/>
      <c r="K394" s="17"/>
      <c r="L394" s="17"/>
      <c r="M394" s="20"/>
      <c r="N394" s="246"/>
      <c r="O394" s="247"/>
      <c r="P394" s="21"/>
      <c r="Q394" s="22"/>
      <c r="R394" s="248"/>
      <c r="S394" s="249"/>
      <c r="T394" s="23"/>
      <c r="U394" s="24"/>
      <c r="V394" s="250"/>
      <c r="W394" s="251"/>
      <c r="X394" s="251"/>
      <c r="Y394" s="252"/>
      <c r="Z394" s="4"/>
      <c r="AA394" s="118" t="str">
        <f>'Error Check before Upload'!J395</f>
        <v/>
      </c>
    </row>
    <row r="395" spans="1:27" s="25" customFormat="1" ht="14.4" x14ac:dyDescent="0.3">
      <c r="A395" s="37" t="str">
        <f t="shared" si="6"/>
        <v/>
      </c>
      <c r="B395" s="17"/>
      <c r="C395" s="390"/>
      <c r="D395" s="292"/>
      <c r="E395" s="244"/>
      <c r="F395" s="245"/>
      <c r="G395" s="18"/>
      <c r="H395" s="26"/>
      <c r="I395" s="19"/>
      <c r="J395" s="17"/>
      <c r="K395" s="17"/>
      <c r="L395" s="17"/>
      <c r="M395" s="20"/>
      <c r="N395" s="246"/>
      <c r="O395" s="247"/>
      <c r="P395" s="21"/>
      <c r="Q395" s="22"/>
      <c r="R395" s="248"/>
      <c r="S395" s="249"/>
      <c r="T395" s="23"/>
      <c r="U395" s="24"/>
      <c r="V395" s="250"/>
      <c r="W395" s="251"/>
      <c r="X395" s="251"/>
      <c r="Y395" s="252"/>
      <c r="Z395" s="4"/>
      <c r="AA395" s="118" t="str">
        <f>'Error Check before Upload'!J396</f>
        <v/>
      </c>
    </row>
    <row r="396" spans="1:27" s="25" customFormat="1" ht="14.4" x14ac:dyDescent="0.3">
      <c r="A396" s="37" t="str">
        <f t="shared" si="6"/>
        <v/>
      </c>
      <c r="B396" s="17"/>
      <c r="C396" s="390"/>
      <c r="D396" s="292"/>
      <c r="E396" s="244"/>
      <c r="F396" s="245"/>
      <c r="G396" s="18"/>
      <c r="H396" s="26"/>
      <c r="I396" s="19"/>
      <c r="J396" s="17"/>
      <c r="K396" s="17"/>
      <c r="L396" s="17"/>
      <c r="M396" s="20"/>
      <c r="N396" s="246"/>
      <c r="O396" s="247"/>
      <c r="P396" s="21"/>
      <c r="Q396" s="22"/>
      <c r="R396" s="248"/>
      <c r="S396" s="249"/>
      <c r="T396" s="23"/>
      <c r="U396" s="24"/>
      <c r="V396" s="250"/>
      <c r="W396" s="251"/>
      <c r="X396" s="251"/>
      <c r="Y396" s="252"/>
      <c r="Z396" s="4"/>
      <c r="AA396" s="118" t="str">
        <f>'Error Check before Upload'!J397</f>
        <v/>
      </c>
    </row>
    <row r="397" spans="1:27" s="25" customFormat="1" ht="14.4" x14ac:dyDescent="0.3">
      <c r="A397" s="37" t="str">
        <f t="shared" si="6"/>
        <v/>
      </c>
      <c r="B397" s="17"/>
      <c r="C397" s="390"/>
      <c r="D397" s="292"/>
      <c r="E397" s="244"/>
      <c r="F397" s="245"/>
      <c r="G397" s="18"/>
      <c r="H397" s="26"/>
      <c r="I397" s="19"/>
      <c r="J397" s="17"/>
      <c r="K397" s="17"/>
      <c r="L397" s="17"/>
      <c r="M397" s="20"/>
      <c r="N397" s="246"/>
      <c r="O397" s="247"/>
      <c r="P397" s="21"/>
      <c r="Q397" s="22"/>
      <c r="R397" s="248"/>
      <c r="S397" s="249"/>
      <c r="T397" s="23"/>
      <c r="U397" s="24"/>
      <c r="V397" s="250"/>
      <c r="W397" s="251"/>
      <c r="X397" s="251"/>
      <c r="Y397" s="252"/>
      <c r="Z397" s="4"/>
      <c r="AA397" s="118" t="str">
        <f>'Error Check before Upload'!J398</f>
        <v/>
      </c>
    </row>
    <row r="398" spans="1:27" s="25" customFormat="1" ht="14.4" x14ac:dyDescent="0.3">
      <c r="A398" s="37" t="str">
        <f t="shared" si="6"/>
        <v/>
      </c>
      <c r="B398" s="17"/>
      <c r="C398" s="390"/>
      <c r="D398" s="292"/>
      <c r="E398" s="244"/>
      <c r="F398" s="245"/>
      <c r="G398" s="18"/>
      <c r="H398" s="26"/>
      <c r="I398" s="19"/>
      <c r="J398" s="17"/>
      <c r="K398" s="17"/>
      <c r="L398" s="17"/>
      <c r="M398" s="20"/>
      <c r="N398" s="246"/>
      <c r="O398" s="247"/>
      <c r="P398" s="21"/>
      <c r="Q398" s="22"/>
      <c r="R398" s="248"/>
      <c r="S398" s="249"/>
      <c r="T398" s="23"/>
      <c r="U398" s="24"/>
      <c r="V398" s="250"/>
      <c r="W398" s="251"/>
      <c r="X398" s="251"/>
      <c r="Y398" s="252"/>
      <c r="Z398" s="4"/>
      <c r="AA398" s="118" t="str">
        <f>'Error Check before Upload'!J399</f>
        <v/>
      </c>
    </row>
    <row r="399" spans="1:27" s="25" customFormat="1" ht="14.4" x14ac:dyDescent="0.3">
      <c r="A399" s="37" t="str">
        <f t="shared" si="6"/>
        <v/>
      </c>
      <c r="B399" s="17"/>
      <c r="C399" s="390"/>
      <c r="D399" s="292"/>
      <c r="E399" s="244"/>
      <c r="F399" s="245"/>
      <c r="G399" s="18"/>
      <c r="H399" s="26"/>
      <c r="I399" s="19"/>
      <c r="J399" s="17"/>
      <c r="K399" s="17"/>
      <c r="L399" s="17"/>
      <c r="M399" s="20"/>
      <c r="N399" s="246"/>
      <c r="O399" s="247"/>
      <c r="P399" s="21"/>
      <c r="Q399" s="22"/>
      <c r="R399" s="248"/>
      <c r="S399" s="249"/>
      <c r="T399" s="23"/>
      <c r="U399" s="24"/>
      <c r="V399" s="250"/>
      <c r="W399" s="251"/>
      <c r="X399" s="251"/>
      <c r="Y399" s="252"/>
      <c r="Z399" s="4"/>
      <c r="AA399" s="118" t="str">
        <f>'Error Check before Upload'!J400</f>
        <v/>
      </c>
    </row>
    <row r="400" spans="1:27" s="25" customFormat="1" ht="14.4" x14ac:dyDescent="0.3">
      <c r="A400" s="37" t="str">
        <f t="shared" si="6"/>
        <v/>
      </c>
      <c r="B400" s="17"/>
      <c r="C400" s="390"/>
      <c r="D400" s="292"/>
      <c r="E400" s="244"/>
      <c r="F400" s="245"/>
      <c r="G400" s="18"/>
      <c r="H400" s="26"/>
      <c r="I400" s="19"/>
      <c r="J400" s="17"/>
      <c r="K400" s="17"/>
      <c r="L400" s="17"/>
      <c r="M400" s="20"/>
      <c r="N400" s="246"/>
      <c r="O400" s="247"/>
      <c r="P400" s="21"/>
      <c r="Q400" s="22"/>
      <c r="R400" s="248"/>
      <c r="S400" s="249"/>
      <c r="T400" s="23"/>
      <c r="U400" s="24"/>
      <c r="V400" s="250"/>
      <c r="W400" s="251"/>
      <c r="X400" s="251"/>
      <c r="Y400" s="252"/>
      <c r="Z400" s="4"/>
      <c r="AA400" s="118" t="str">
        <f>'Error Check before Upload'!J401</f>
        <v/>
      </c>
    </row>
    <row r="401" spans="1:27" s="25" customFormat="1" ht="14.4" x14ac:dyDescent="0.3">
      <c r="A401" s="37" t="str">
        <f t="shared" si="6"/>
        <v/>
      </c>
      <c r="B401" s="17"/>
      <c r="C401" s="390"/>
      <c r="D401" s="292"/>
      <c r="E401" s="244"/>
      <c r="F401" s="245"/>
      <c r="G401" s="18"/>
      <c r="H401" s="26"/>
      <c r="I401" s="19"/>
      <c r="J401" s="17"/>
      <c r="K401" s="17"/>
      <c r="L401" s="17"/>
      <c r="M401" s="20"/>
      <c r="N401" s="246"/>
      <c r="O401" s="247"/>
      <c r="P401" s="21"/>
      <c r="Q401" s="22"/>
      <c r="R401" s="248"/>
      <c r="S401" s="249"/>
      <c r="T401" s="23"/>
      <c r="U401" s="24"/>
      <c r="V401" s="250"/>
      <c r="W401" s="251"/>
      <c r="X401" s="251"/>
      <c r="Y401" s="252"/>
      <c r="Z401" s="4"/>
      <c r="AA401" s="118" t="str">
        <f>'Error Check before Upload'!J402</f>
        <v/>
      </c>
    </row>
    <row r="402" spans="1:27" s="25" customFormat="1" ht="14.4" x14ac:dyDescent="0.3">
      <c r="A402" s="37" t="str">
        <f t="shared" si="6"/>
        <v/>
      </c>
      <c r="B402" s="17"/>
      <c r="C402" s="390"/>
      <c r="D402" s="292"/>
      <c r="E402" s="244"/>
      <c r="F402" s="245"/>
      <c r="G402" s="18"/>
      <c r="H402" s="26"/>
      <c r="I402" s="19"/>
      <c r="J402" s="17"/>
      <c r="K402" s="17"/>
      <c r="L402" s="17"/>
      <c r="M402" s="20"/>
      <c r="N402" s="246"/>
      <c r="O402" s="247"/>
      <c r="P402" s="21"/>
      <c r="Q402" s="22"/>
      <c r="R402" s="248"/>
      <c r="S402" s="249"/>
      <c r="T402" s="23"/>
      <c r="U402" s="24"/>
      <c r="V402" s="250"/>
      <c r="W402" s="251"/>
      <c r="X402" s="251"/>
      <c r="Y402" s="252"/>
      <c r="Z402" s="4"/>
      <c r="AA402" s="118" t="str">
        <f>'Error Check before Upload'!J403</f>
        <v/>
      </c>
    </row>
    <row r="403" spans="1:27" s="25" customFormat="1" ht="14.4" x14ac:dyDescent="0.3">
      <c r="A403" s="37" t="str">
        <f t="shared" si="6"/>
        <v/>
      </c>
      <c r="B403" s="17"/>
      <c r="C403" s="390"/>
      <c r="D403" s="292"/>
      <c r="E403" s="244"/>
      <c r="F403" s="245"/>
      <c r="G403" s="18"/>
      <c r="H403" s="26"/>
      <c r="I403" s="19"/>
      <c r="J403" s="17"/>
      <c r="K403" s="17"/>
      <c r="L403" s="17"/>
      <c r="M403" s="20"/>
      <c r="N403" s="246"/>
      <c r="O403" s="247"/>
      <c r="P403" s="21"/>
      <c r="Q403" s="22"/>
      <c r="R403" s="248"/>
      <c r="S403" s="249"/>
      <c r="T403" s="23"/>
      <c r="U403" s="24"/>
      <c r="V403" s="250"/>
      <c r="W403" s="251"/>
      <c r="X403" s="251"/>
      <c r="Y403" s="252"/>
      <c r="Z403" s="4"/>
      <c r="AA403" s="118" t="str">
        <f>'Error Check before Upload'!J404</f>
        <v/>
      </c>
    </row>
    <row r="404" spans="1:27" s="25" customFormat="1" ht="14.4" x14ac:dyDescent="0.3">
      <c r="A404" s="37" t="str">
        <f t="shared" si="6"/>
        <v/>
      </c>
      <c r="B404" s="17"/>
      <c r="C404" s="390"/>
      <c r="D404" s="292"/>
      <c r="E404" s="244"/>
      <c r="F404" s="245"/>
      <c r="G404" s="18"/>
      <c r="H404" s="26"/>
      <c r="I404" s="19"/>
      <c r="J404" s="17"/>
      <c r="K404" s="17"/>
      <c r="L404" s="17"/>
      <c r="M404" s="20"/>
      <c r="N404" s="246"/>
      <c r="O404" s="247"/>
      <c r="P404" s="21"/>
      <c r="Q404" s="22"/>
      <c r="R404" s="248"/>
      <c r="S404" s="249"/>
      <c r="T404" s="23"/>
      <c r="U404" s="24"/>
      <c r="V404" s="250"/>
      <c r="W404" s="251"/>
      <c r="X404" s="251"/>
      <c r="Y404" s="252"/>
      <c r="Z404" s="4"/>
      <c r="AA404" s="118" t="str">
        <f>'Error Check before Upload'!J405</f>
        <v/>
      </c>
    </row>
    <row r="405" spans="1:27" s="25" customFormat="1" ht="14.4" x14ac:dyDescent="0.3">
      <c r="A405" s="37" t="str">
        <f t="shared" si="6"/>
        <v/>
      </c>
      <c r="B405" s="17"/>
      <c r="C405" s="390"/>
      <c r="D405" s="292"/>
      <c r="E405" s="244"/>
      <c r="F405" s="245"/>
      <c r="G405" s="18"/>
      <c r="H405" s="26"/>
      <c r="I405" s="19"/>
      <c r="J405" s="17"/>
      <c r="K405" s="17"/>
      <c r="L405" s="17"/>
      <c r="M405" s="20"/>
      <c r="N405" s="246"/>
      <c r="O405" s="247"/>
      <c r="P405" s="21"/>
      <c r="Q405" s="22"/>
      <c r="R405" s="248"/>
      <c r="S405" s="249"/>
      <c r="T405" s="23"/>
      <c r="U405" s="24"/>
      <c r="V405" s="250"/>
      <c r="W405" s="251"/>
      <c r="X405" s="251"/>
      <c r="Y405" s="252"/>
      <c r="Z405" s="4"/>
      <c r="AA405" s="118" t="str">
        <f>'Error Check before Upload'!J406</f>
        <v/>
      </c>
    </row>
    <row r="406" spans="1:27" s="25" customFormat="1" ht="14.4" x14ac:dyDescent="0.3">
      <c r="A406" s="37" t="str">
        <f t="shared" si="6"/>
        <v/>
      </c>
      <c r="B406" s="17"/>
      <c r="C406" s="390"/>
      <c r="D406" s="292"/>
      <c r="E406" s="244"/>
      <c r="F406" s="245"/>
      <c r="G406" s="18"/>
      <c r="H406" s="26"/>
      <c r="I406" s="19"/>
      <c r="J406" s="17"/>
      <c r="K406" s="17"/>
      <c r="L406" s="17"/>
      <c r="M406" s="20"/>
      <c r="N406" s="246"/>
      <c r="O406" s="247"/>
      <c r="P406" s="21"/>
      <c r="Q406" s="22"/>
      <c r="R406" s="248"/>
      <c r="S406" s="249"/>
      <c r="T406" s="23"/>
      <c r="U406" s="24"/>
      <c r="V406" s="250"/>
      <c r="W406" s="251"/>
      <c r="X406" s="251"/>
      <c r="Y406" s="252"/>
      <c r="Z406" s="4"/>
      <c r="AA406" s="118" t="str">
        <f>'Error Check before Upload'!J407</f>
        <v/>
      </c>
    </row>
    <row r="407" spans="1:27" s="25" customFormat="1" ht="14.4" x14ac:dyDescent="0.3">
      <c r="A407" s="37" t="str">
        <f t="shared" si="6"/>
        <v/>
      </c>
      <c r="B407" s="17"/>
      <c r="C407" s="390"/>
      <c r="D407" s="292"/>
      <c r="E407" s="244"/>
      <c r="F407" s="245"/>
      <c r="G407" s="18"/>
      <c r="H407" s="26"/>
      <c r="I407" s="19"/>
      <c r="J407" s="17"/>
      <c r="K407" s="17"/>
      <c r="L407" s="17"/>
      <c r="M407" s="20"/>
      <c r="N407" s="246"/>
      <c r="O407" s="247"/>
      <c r="P407" s="21"/>
      <c r="Q407" s="22"/>
      <c r="R407" s="248"/>
      <c r="S407" s="249"/>
      <c r="T407" s="23"/>
      <c r="U407" s="24"/>
      <c r="V407" s="250"/>
      <c r="W407" s="251"/>
      <c r="X407" s="251"/>
      <c r="Y407" s="252"/>
      <c r="Z407" s="4"/>
      <c r="AA407" s="118" t="str">
        <f>'Error Check before Upload'!J408</f>
        <v/>
      </c>
    </row>
    <row r="408" spans="1:27" s="25" customFormat="1" ht="14.4" x14ac:dyDescent="0.3">
      <c r="A408" s="37" t="str">
        <f t="shared" si="6"/>
        <v/>
      </c>
      <c r="B408" s="17"/>
      <c r="C408" s="390"/>
      <c r="D408" s="292"/>
      <c r="E408" s="244"/>
      <c r="F408" s="245"/>
      <c r="G408" s="18"/>
      <c r="H408" s="26"/>
      <c r="I408" s="19"/>
      <c r="J408" s="17"/>
      <c r="K408" s="17"/>
      <c r="L408" s="17"/>
      <c r="M408" s="20"/>
      <c r="N408" s="246"/>
      <c r="O408" s="247"/>
      <c r="P408" s="21"/>
      <c r="Q408" s="22"/>
      <c r="R408" s="248"/>
      <c r="S408" s="249"/>
      <c r="T408" s="23"/>
      <c r="U408" s="24"/>
      <c r="V408" s="250"/>
      <c r="W408" s="251"/>
      <c r="X408" s="251"/>
      <c r="Y408" s="252"/>
      <c r="Z408" s="4"/>
      <c r="AA408" s="118" t="str">
        <f>'Error Check before Upload'!J409</f>
        <v/>
      </c>
    </row>
    <row r="409" spans="1:27" s="25" customFormat="1" ht="14.4" x14ac:dyDescent="0.3">
      <c r="A409" s="37" t="str">
        <f t="shared" si="6"/>
        <v/>
      </c>
      <c r="B409" s="17"/>
      <c r="C409" s="390"/>
      <c r="D409" s="292"/>
      <c r="E409" s="244"/>
      <c r="F409" s="245"/>
      <c r="G409" s="18"/>
      <c r="H409" s="26"/>
      <c r="I409" s="19"/>
      <c r="J409" s="17"/>
      <c r="K409" s="17"/>
      <c r="L409" s="17"/>
      <c r="M409" s="20"/>
      <c r="N409" s="246"/>
      <c r="O409" s="247"/>
      <c r="P409" s="21"/>
      <c r="Q409" s="22"/>
      <c r="R409" s="248"/>
      <c r="S409" s="249"/>
      <c r="T409" s="23"/>
      <c r="U409" s="24"/>
      <c r="V409" s="250"/>
      <c r="W409" s="251"/>
      <c r="X409" s="251"/>
      <c r="Y409" s="252"/>
      <c r="Z409" s="4"/>
      <c r="AA409" s="118" t="str">
        <f>'Error Check before Upload'!J410</f>
        <v/>
      </c>
    </row>
    <row r="410" spans="1:27" s="25" customFormat="1" ht="14.4" x14ac:dyDescent="0.3">
      <c r="A410" s="37" t="str">
        <f t="shared" si="6"/>
        <v/>
      </c>
      <c r="B410" s="17"/>
      <c r="C410" s="390"/>
      <c r="D410" s="292"/>
      <c r="E410" s="244"/>
      <c r="F410" s="245"/>
      <c r="G410" s="18"/>
      <c r="H410" s="26"/>
      <c r="I410" s="19"/>
      <c r="J410" s="17"/>
      <c r="K410" s="17"/>
      <c r="L410" s="17"/>
      <c r="M410" s="20"/>
      <c r="N410" s="246"/>
      <c r="O410" s="247"/>
      <c r="P410" s="21"/>
      <c r="Q410" s="22"/>
      <c r="R410" s="248"/>
      <c r="S410" s="249"/>
      <c r="T410" s="23"/>
      <c r="U410" s="24"/>
      <c r="V410" s="250"/>
      <c r="W410" s="251"/>
      <c r="X410" s="251"/>
      <c r="Y410" s="252"/>
      <c r="Z410" s="4"/>
      <c r="AA410" s="118" t="str">
        <f>'Error Check before Upload'!J411</f>
        <v/>
      </c>
    </row>
    <row r="411" spans="1:27" s="25" customFormat="1" ht="14.4" x14ac:dyDescent="0.3">
      <c r="A411" s="37" t="str">
        <f t="shared" si="6"/>
        <v/>
      </c>
      <c r="B411" s="17"/>
      <c r="C411" s="390"/>
      <c r="D411" s="292"/>
      <c r="E411" s="244"/>
      <c r="F411" s="245"/>
      <c r="G411" s="18"/>
      <c r="H411" s="26"/>
      <c r="I411" s="19"/>
      <c r="J411" s="17"/>
      <c r="K411" s="17"/>
      <c r="L411" s="17"/>
      <c r="M411" s="20"/>
      <c r="N411" s="246"/>
      <c r="O411" s="247"/>
      <c r="P411" s="21"/>
      <c r="Q411" s="22"/>
      <c r="R411" s="248"/>
      <c r="S411" s="249"/>
      <c r="T411" s="23"/>
      <c r="U411" s="24"/>
      <c r="V411" s="250"/>
      <c r="W411" s="251"/>
      <c r="X411" s="251"/>
      <c r="Y411" s="252"/>
      <c r="Z411" s="4"/>
      <c r="AA411" s="118" t="str">
        <f>'Error Check before Upload'!J412</f>
        <v/>
      </c>
    </row>
    <row r="412" spans="1:27" s="25" customFormat="1" ht="14.4" x14ac:dyDescent="0.3">
      <c r="A412" s="37" t="str">
        <f t="shared" si="6"/>
        <v/>
      </c>
      <c r="B412" s="17"/>
      <c r="C412" s="390"/>
      <c r="D412" s="292"/>
      <c r="E412" s="244"/>
      <c r="F412" s="245"/>
      <c r="G412" s="18"/>
      <c r="H412" s="26"/>
      <c r="I412" s="19"/>
      <c r="J412" s="17"/>
      <c r="K412" s="17"/>
      <c r="L412" s="17"/>
      <c r="M412" s="20"/>
      <c r="N412" s="246"/>
      <c r="O412" s="247"/>
      <c r="P412" s="21"/>
      <c r="Q412" s="22"/>
      <c r="R412" s="248"/>
      <c r="S412" s="249"/>
      <c r="T412" s="23"/>
      <c r="U412" s="24"/>
      <c r="V412" s="250"/>
      <c r="W412" s="251"/>
      <c r="X412" s="251"/>
      <c r="Y412" s="252"/>
      <c r="Z412" s="4"/>
      <c r="AA412" s="118" t="str">
        <f>'Error Check before Upload'!J413</f>
        <v/>
      </c>
    </row>
    <row r="413" spans="1:27" s="25" customFormat="1" ht="14.4" x14ac:dyDescent="0.3">
      <c r="A413" s="37" t="str">
        <f t="shared" si="6"/>
        <v/>
      </c>
      <c r="B413" s="17"/>
      <c r="C413" s="390"/>
      <c r="D413" s="292"/>
      <c r="E413" s="244"/>
      <c r="F413" s="245"/>
      <c r="G413" s="18"/>
      <c r="H413" s="26"/>
      <c r="I413" s="19"/>
      <c r="J413" s="17"/>
      <c r="K413" s="17"/>
      <c r="L413" s="17"/>
      <c r="M413" s="20"/>
      <c r="N413" s="246"/>
      <c r="O413" s="247"/>
      <c r="P413" s="21"/>
      <c r="Q413" s="22"/>
      <c r="R413" s="248"/>
      <c r="S413" s="249"/>
      <c r="T413" s="23"/>
      <c r="U413" s="24"/>
      <c r="V413" s="250"/>
      <c r="W413" s="251"/>
      <c r="X413" s="251"/>
      <c r="Y413" s="252"/>
      <c r="Z413" s="4"/>
      <c r="AA413" s="118" t="str">
        <f>'Error Check before Upload'!J414</f>
        <v/>
      </c>
    </row>
    <row r="414" spans="1:27" s="25" customFormat="1" ht="14.4" x14ac:dyDescent="0.3">
      <c r="A414" s="37" t="str">
        <f t="shared" si="6"/>
        <v/>
      </c>
      <c r="B414" s="17"/>
      <c r="C414" s="390"/>
      <c r="D414" s="292"/>
      <c r="E414" s="244"/>
      <c r="F414" s="245"/>
      <c r="G414" s="18"/>
      <c r="H414" s="26"/>
      <c r="I414" s="19"/>
      <c r="J414" s="17"/>
      <c r="K414" s="17"/>
      <c r="L414" s="17"/>
      <c r="M414" s="20"/>
      <c r="N414" s="246"/>
      <c r="O414" s="247"/>
      <c r="P414" s="21"/>
      <c r="Q414" s="22"/>
      <c r="R414" s="248"/>
      <c r="S414" s="249"/>
      <c r="T414" s="23"/>
      <c r="U414" s="24"/>
      <c r="V414" s="250"/>
      <c r="W414" s="251"/>
      <c r="X414" s="251"/>
      <c r="Y414" s="252"/>
      <c r="Z414" s="4"/>
      <c r="AA414" s="118" t="str">
        <f>'Error Check before Upload'!J415</f>
        <v/>
      </c>
    </row>
    <row r="415" spans="1:27" s="25" customFormat="1" ht="14.4" x14ac:dyDescent="0.3">
      <c r="A415" s="37" t="str">
        <f t="shared" si="6"/>
        <v/>
      </c>
      <c r="B415" s="17"/>
      <c r="C415" s="390"/>
      <c r="D415" s="292"/>
      <c r="E415" s="244"/>
      <c r="F415" s="245"/>
      <c r="G415" s="18"/>
      <c r="H415" s="26"/>
      <c r="I415" s="19"/>
      <c r="J415" s="17"/>
      <c r="K415" s="17"/>
      <c r="L415" s="17"/>
      <c r="M415" s="20"/>
      <c r="N415" s="246"/>
      <c r="O415" s="247"/>
      <c r="P415" s="21"/>
      <c r="Q415" s="22"/>
      <c r="R415" s="248"/>
      <c r="S415" s="249"/>
      <c r="T415" s="23"/>
      <c r="U415" s="24"/>
      <c r="V415" s="250"/>
      <c r="W415" s="251"/>
      <c r="X415" s="251"/>
      <c r="Y415" s="252"/>
      <c r="Z415" s="4"/>
      <c r="AA415" s="118" t="str">
        <f>'Error Check before Upload'!J416</f>
        <v/>
      </c>
    </row>
    <row r="416" spans="1:27" s="25" customFormat="1" ht="14.4" x14ac:dyDescent="0.3">
      <c r="A416" s="37" t="str">
        <f t="shared" si="6"/>
        <v/>
      </c>
      <c r="B416" s="17"/>
      <c r="C416" s="390"/>
      <c r="D416" s="292"/>
      <c r="E416" s="244"/>
      <c r="F416" s="245"/>
      <c r="G416" s="18"/>
      <c r="H416" s="26"/>
      <c r="I416" s="19"/>
      <c r="J416" s="17"/>
      <c r="K416" s="17"/>
      <c r="L416" s="17"/>
      <c r="M416" s="20"/>
      <c r="N416" s="246"/>
      <c r="O416" s="247"/>
      <c r="P416" s="21"/>
      <c r="Q416" s="22"/>
      <c r="R416" s="248"/>
      <c r="S416" s="249"/>
      <c r="T416" s="23"/>
      <c r="U416" s="24"/>
      <c r="V416" s="250"/>
      <c r="W416" s="251"/>
      <c r="X416" s="251"/>
      <c r="Y416" s="252"/>
      <c r="Z416" s="4"/>
      <c r="AA416" s="118" t="str">
        <f>'Error Check before Upload'!J417</f>
        <v/>
      </c>
    </row>
    <row r="417" spans="1:27" s="25" customFormat="1" ht="14.4" x14ac:dyDescent="0.3">
      <c r="A417" s="37" t="str">
        <f t="shared" si="6"/>
        <v/>
      </c>
      <c r="B417" s="17"/>
      <c r="C417" s="390"/>
      <c r="D417" s="292"/>
      <c r="E417" s="244"/>
      <c r="F417" s="245"/>
      <c r="G417" s="18"/>
      <c r="H417" s="26"/>
      <c r="I417" s="19"/>
      <c r="J417" s="17"/>
      <c r="K417" s="17"/>
      <c r="L417" s="17"/>
      <c r="M417" s="20"/>
      <c r="N417" s="246"/>
      <c r="O417" s="247"/>
      <c r="P417" s="21"/>
      <c r="Q417" s="22"/>
      <c r="R417" s="248"/>
      <c r="S417" s="249"/>
      <c r="T417" s="23"/>
      <c r="U417" s="24"/>
      <c r="V417" s="250"/>
      <c r="W417" s="251"/>
      <c r="X417" s="251"/>
      <c r="Y417" s="252"/>
      <c r="Z417" s="4"/>
      <c r="AA417" s="118" t="str">
        <f>'Error Check before Upload'!J418</f>
        <v/>
      </c>
    </row>
    <row r="418" spans="1:27" s="25" customFormat="1" ht="14.4" x14ac:dyDescent="0.3">
      <c r="A418" s="37" t="str">
        <f t="shared" si="6"/>
        <v/>
      </c>
      <c r="B418" s="17"/>
      <c r="C418" s="390"/>
      <c r="D418" s="292"/>
      <c r="E418" s="244"/>
      <c r="F418" s="245"/>
      <c r="G418" s="18"/>
      <c r="H418" s="26"/>
      <c r="I418" s="19"/>
      <c r="J418" s="17"/>
      <c r="K418" s="17"/>
      <c r="L418" s="17"/>
      <c r="M418" s="20"/>
      <c r="N418" s="246"/>
      <c r="O418" s="247"/>
      <c r="P418" s="21"/>
      <c r="Q418" s="22"/>
      <c r="R418" s="248"/>
      <c r="S418" s="249"/>
      <c r="T418" s="23"/>
      <c r="U418" s="24"/>
      <c r="V418" s="250"/>
      <c r="W418" s="251"/>
      <c r="X418" s="251"/>
      <c r="Y418" s="252"/>
      <c r="Z418" s="4"/>
      <c r="AA418" s="118" t="str">
        <f>'Error Check before Upload'!J419</f>
        <v/>
      </c>
    </row>
    <row r="419" spans="1:27" s="25" customFormat="1" ht="14.4" x14ac:dyDescent="0.3">
      <c r="A419" s="37" t="str">
        <f t="shared" si="6"/>
        <v/>
      </c>
      <c r="B419" s="17"/>
      <c r="C419" s="390"/>
      <c r="D419" s="292"/>
      <c r="E419" s="244"/>
      <c r="F419" s="245"/>
      <c r="G419" s="18"/>
      <c r="H419" s="26"/>
      <c r="I419" s="19"/>
      <c r="J419" s="17"/>
      <c r="K419" s="17"/>
      <c r="L419" s="17"/>
      <c r="M419" s="20"/>
      <c r="N419" s="246"/>
      <c r="O419" s="247"/>
      <c r="P419" s="21"/>
      <c r="Q419" s="22"/>
      <c r="R419" s="248"/>
      <c r="S419" s="249"/>
      <c r="T419" s="23"/>
      <c r="U419" s="24"/>
      <c r="V419" s="250"/>
      <c r="W419" s="251"/>
      <c r="X419" s="251"/>
      <c r="Y419" s="252"/>
      <c r="Z419" s="4"/>
      <c r="AA419" s="118" t="str">
        <f>'Error Check before Upload'!J420</f>
        <v/>
      </c>
    </row>
    <row r="420" spans="1:27" s="25" customFormat="1" ht="14.4" x14ac:dyDescent="0.3">
      <c r="A420" s="37" t="str">
        <f t="shared" si="6"/>
        <v/>
      </c>
      <c r="B420" s="17"/>
      <c r="C420" s="390"/>
      <c r="D420" s="292"/>
      <c r="E420" s="244"/>
      <c r="F420" s="245"/>
      <c r="G420" s="18"/>
      <c r="H420" s="26"/>
      <c r="I420" s="19"/>
      <c r="J420" s="17"/>
      <c r="K420" s="17"/>
      <c r="L420" s="17"/>
      <c r="M420" s="20"/>
      <c r="N420" s="246"/>
      <c r="O420" s="247"/>
      <c r="P420" s="21"/>
      <c r="Q420" s="22"/>
      <c r="R420" s="248"/>
      <c r="S420" s="249"/>
      <c r="T420" s="23"/>
      <c r="U420" s="24"/>
      <c r="V420" s="250"/>
      <c r="W420" s="251"/>
      <c r="X420" s="251"/>
      <c r="Y420" s="252"/>
      <c r="Z420" s="4"/>
      <c r="AA420" s="118" t="str">
        <f>'Error Check before Upload'!J421</f>
        <v/>
      </c>
    </row>
    <row r="421" spans="1:27" s="25" customFormat="1" ht="14.4" x14ac:dyDescent="0.3">
      <c r="A421" s="37" t="str">
        <f t="shared" si="6"/>
        <v/>
      </c>
      <c r="B421" s="17"/>
      <c r="C421" s="390"/>
      <c r="D421" s="292"/>
      <c r="E421" s="244"/>
      <c r="F421" s="245"/>
      <c r="G421" s="18"/>
      <c r="H421" s="26"/>
      <c r="I421" s="19"/>
      <c r="J421" s="17"/>
      <c r="K421" s="17"/>
      <c r="L421" s="17"/>
      <c r="M421" s="20"/>
      <c r="N421" s="246"/>
      <c r="O421" s="247"/>
      <c r="P421" s="21"/>
      <c r="Q421" s="22"/>
      <c r="R421" s="248"/>
      <c r="S421" s="249"/>
      <c r="T421" s="23"/>
      <c r="U421" s="24"/>
      <c r="V421" s="250"/>
      <c r="W421" s="251"/>
      <c r="X421" s="251"/>
      <c r="Y421" s="252"/>
      <c r="Z421" s="4"/>
      <c r="AA421" s="118" t="str">
        <f>'Error Check before Upload'!J422</f>
        <v/>
      </c>
    </row>
    <row r="422" spans="1:27" s="25" customFormat="1" ht="14.4" x14ac:dyDescent="0.3">
      <c r="A422" s="37" t="str">
        <f t="shared" si="6"/>
        <v/>
      </c>
      <c r="B422" s="17"/>
      <c r="C422" s="390"/>
      <c r="D422" s="292"/>
      <c r="E422" s="244"/>
      <c r="F422" s="245"/>
      <c r="G422" s="18"/>
      <c r="H422" s="26"/>
      <c r="I422" s="19"/>
      <c r="J422" s="17"/>
      <c r="K422" s="17"/>
      <c r="L422" s="17"/>
      <c r="M422" s="20"/>
      <c r="N422" s="246"/>
      <c r="O422" s="247"/>
      <c r="P422" s="21"/>
      <c r="Q422" s="22"/>
      <c r="R422" s="248"/>
      <c r="S422" s="249"/>
      <c r="T422" s="23"/>
      <c r="U422" s="24"/>
      <c r="V422" s="250"/>
      <c r="W422" s="251"/>
      <c r="X422" s="251"/>
      <c r="Y422" s="252"/>
      <c r="Z422" s="4"/>
      <c r="AA422" s="118" t="str">
        <f>'Error Check before Upload'!J423</f>
        <v/>
      </c>
    </row>
    <row r="423" spans="1:27" s="25" customFormat="1" ht="14.4" x14ac:dyDescent="0.3">
      <c r="A423" s="37" t="str">
        <f t="shared" si="6"/>
        <v/>
      </c>
      <c r="B423" s="17"/>
      <c r="C423" s="390"/>
      <c r="D423" s="292"/>
      <c r="E423" s="244"/>
      <c r="F423" s="245"/>
      <c r="G423" s="18"/>
      <c r="H423" s="26"/>
      <c r="I423" s="19"/>
      <c r="J423" s="17"/>
      <c r="K423" s="17"/>
      <c r="L423" s="17"/>
      <c r="M423" s="20"/>
      <c r="N423" s="246"/>
      <c r="O423" s="247"/>
      <c r="P423" s="21"/>
      <c r="Q423" s="22"/>
      <c r="R423" s="248"/>
      <c r="S423" s="249"/>
      <c r="T423" s="23"/>
      <c r="U423" s="24"/>
      <c r="V423" s="250"/>
      <c r="W423" s="251"/>
      <c r="X423" s="251"/>
      <c r="Y423" s="252"/>
      <c r="Z423" s="4"/>
      <c r="AA423" s="118" t="str">
        <f>'Error Check before Upload'!J424</f>
        <v/>
      </c>
    </row>
    <row r="424" spans="1:27" s="25" customFormat="1" ht="14.4" x14ac:dyDescent="0.3">
      <c r="A424" s="37" t="str">
        <f t="shared" si="6"/>
        <v/>
      </c>
      <c r="B424" s="17"/>
      <c r="C424" s="390"/>
      <c r="D424" s="292"/>
      <c r="E424" s="244"/>
      <c r="F424" s="245"/>
      <c r="G424" s="18"/>
      <c r="H424" s="26"/>
      <c r="I424" s="19"/>
      <c r="J424" s="17"/>
      <c r="K424" s="17"/>
      <c r="L424" s="17"/>
      <c r="M424" s="20"/>
      <c r="N424" s="246"/>
      <c r="O424" s="247"/>
      <c r="P424" s="21"/>
      <c r="Q424" s="22"/>
      <c r="R424" s="248"/>
      <c r="S424" s="249"/>
      <c r="T424" s="23"/>
      <c r="U424" s="24"/>
      <c r="V424" s="250"/>
      <c r="W424" s="251"/>
      <c r="X424" s="251"/>
      <c r="Y424" s="252"/>
      <c r="Z424" s="4"/>
      <c r="AA424" s="118" t="str">
        <f>'Error Check before Upload'!J425</f>
        <v/>
      </c>
    </row>
    <row r="425" spans="1:27" s="25" customFormat="1" ht="14.4" x14ac:dyDescent="0.3">
      <c r="A425" s="37" t="str">
        <f t="shared" si="6"/>
        <v/>
      </c>
      <c r="B425" s="17"/>
      <c r="C425" s="390"/>
      <c r="D425" s="292"/>
      <c r="E425" s="244"/>
      <c r="F425" s="245"/>
      <c r="G425" s="18"/>
      <c r="H425" s="26"/>
      <c r="I425" s="19"/>
      <c r="J425" s="17"/>
      <c r="K425" s="17"/>
      <c r="L425" s="17"/>
      <c r="M425" s="20"/>
      <c r="N425" s="246"/>
      <c r="O425" s="247"/>
      <c r="P425" s="21"/>
      <c r="Q425" s="22"/>
      <c r="R425" s="248"/>
      <c r="S425" s="249"/>
      <c r="T425" s="23"/>
      <c r="U425" s="24"/>
      <c r="V425" s="250"/>
      <c r="W425" s="251"/>
      <c r="X425" s="251"/>
      <c r="Y425" s="252"/>
      <c r="Z425" s="4"/>
      <c r="AA425" s="118" t="str">
        <f>'Error Check before Upload'!J426</f>
        <v/>
      </c>
    </row>
    <row r="426" spans="1:27" s="25" customFormat="1" ht="14.4" x14ac:dyDescent="0.3">
      <c r="A426" s="37" t="str">
        <f t="shared" si="6"/>
        <v/>
      </c>
      <c r="B426" s="17"/>
      <c r="C426" s="390"/>
      <c r="D426" s="292"/>
      <c r="E426" s="244"/>
      <c r="F426" s="245"/>
      <c r="G426" s="18"/>
      <c r="H426" s="26"/>
      <c r="I426" s="19"/>
      <c r="J426" s="17"/>
      <c r="K426" s="17"/>
      <c r="L426" s="17"/>
      <c r="M426" s="20"/>
      <c r="N426" s="246"/>
      <c r="O426" s="247"/>
      <c r="P426" s="21"/>
      <c r="Q426" s="22"/>
      <c r="R426" s="248"/>
      <c r="S426" s="249"/>
      <c r="T426" s="23"/>
      <c r="U426" s="24"/>
      <c r="V426" s="250"/>
      <c r="W426" s="251"/>
      <c r="X426" s="251"/>
      <c r="Y426" s="252"/>
      <c r="Z426" s="4"/>
      <c r="AA426" s="118" t="str">
        <f>'Error Check before Upload'!J427</f>
        <v/>
      </c>
    </row>
    <row r="427" spans="1:27" s="25" customFormat="1" ht="14.4" x14ac:dyDescent="0.3">
      <c r="A427" s="37" t="str">
        <f t="shared" si="6"/>
        <v/>
      </c>
      <c r="B427" s="17"/>
      <c r="C427" s="390"/>
      <c r="D427" s="292"/>
      <c r="E427" s="244"/>
      <c r="F427" s="245"/>
      <c r="G427" s="18"/>
      <c r="H427" s="26"/>
      <c r="I427" s="19"/>
      <c r="J427" s="17"/>
      <c r="K427" s="17"/>
      <c r="L427" s="17"/>
      <c r="M427" s="20"/>
      <c r="N427" s="246"/>
      <c r="O427" s="247"/>
      <c r="P427" s="21"/>
      <c r="Q427" s="22"/>
      <c r="R427" s="248"/>
      <c r="S427" s="249"/>
      <c r="T427" s="23"/>
      <c r="U427" s="24"/>
      <c r="V427" s="250"/>
      <c r="W427" s="251"/>
      <c r="X427" s="251"/>
      <c r="Y427" s="252"/>
      <c r="Z427" s="4"/>
      <c r="AA427" s="118" t="str">
        <f>'Error Check before Upload'!J428</f>
        <v/>
      </c>
    </row>
    <row r="428" spans="1:27" s="25" customFormat="1" ht="14.4" x14ac:dyDescent="0.3">
      <c r="A428" s="37" t="str">
        <f t="shared" si="6"/>
        <v/>
      </c>
      <c r="B428" s="17"/>
      <c r="C428" s="390"/>
      <c r="D428" s="292"/>
      <c r="E428" s="244"/>
      <c r="F428" s="245"/>
      <c r="G428" s="18"/>
      <c r="H428" s="26"/>
      <c r="I428" s="19"/>
      <c r="J428" s="17"/>
      <c r="K428" s="17"/>
      <c r="L428" s="17"/>
      <c r="M428" s="20"/>
      <c r="N428" s="246"/>
      <c r="O428" s="247"/>
      <c r="P428" s="21"/>
      <c r="Q428" s="22"/>
      <c r="R428" s="248"/>
      <c r="S428" s="249"/>
      <c r="T428" s="23"/>
      <c r="U428" s="24"/>
      <c r="V428" s="250"/>
      <c r="W428" s="251"/>
      <c r="X428" s="251"/>
      <c r="Y428" s="252"/>
      <c r="Z428" s="4"/>
      <c r="AA428" s="118" t="str">
        <f>'Error Check before Upload'!J429</f>
        <v/>
      </c>
    </row>
    <row r="429" spans="1:27" s="25" customFormat="1" ht="14.4" x14ac:dyDescent="0.3">
      <c r="A429" s="37" t="str">
        <f t="shared" si="6"/>
        <v/>
      </c>
      <c r="B429" s="17"/>
      <c r="C429" s="390"/>
      <c r="D429" s="292"/>
      <c r="E429" s="244"/>
      <c r="F429" s="245"/>
      <c r="G429" s="18"/>
      <c r="H429" s="26"/>
      <c r="I429" s="19"/>
      <c r="J429" s="17"/>
      <c r="K429" s="17"/>
      <c r="L429" s="17"/>
      <c r="M429" s="20"/>
      <c r="N429" s="246"/>
      <c r="O429" s="247"/>
      <c r="P429" s="21"/>
      <c r="Q429" s="22"/>
      <c r="R429" s="248"/>
      <c r="S429" s="249"/>
      <c r="T429" s="23"/>
      <c r="U429" s="24"/>
      <c r="V429" s="250"/>
      <c r="W429" s="251"/>
      <c r="X429" s="251"/>
      <c r="Y429" s="252"/>
      <c r="Z429" s="4"/>
      <c r="AA429" s="118" t="str">
        <f>'Error Check before Upload'!J430</f>
        <v/>
      </c>
    </row>
    <row r="430" spans="1:27" s="25" customFormat="1" ht="14.4" x14ac:dyDescent="0.3">
      <c r="A430" s="37" t="str">
        <f t="shared" si="6"/>
        <v/>
      </c>
      <c r="B430" s="17"/>
      <c r="C430" s="390"/>
      <c r="D430" s="292"/>
      <c r="E430" s="244"/>
      <c r="F430" s="245"/>
      <c r="G430" s="18"/>
      <c r="H430" s="26"/>
      <c r="I430" s="19"/>
      <c r="J430" s="17"/>
      <c r="K430" s="17"/>
      <c r="L430" s="17"/>
      <c r="M430" s="20"/>
      <c r="N430" s="246"/>
      <c r="O430" s="247"/>
      <c r="P430" s="21"/>
      <c r="Q430" s="22"/>
      <c r="R430" s="248"/>
      <c r="S430" s="249"/>
      <c r="T430" s="23"/>
      <c r="U430" s="24"/>
      <c r="V430" s="250"/>
      <c r="W430" s="251"/>
      <c r="X430" s="251"/>
      <c r="Y430" s="252"/>
      <c r="Z430" s="4"/>
      <c r="AA430" s="118" t="str">
        <f>'Error Check before Upload'!J431</f>
        <v/>
      </c>
    </row>
    <row r="431" spans="1:27" s="25" customFormat="1" ht="14.4" x14ac:dyDescent="0.3">
      <c r="A431" s="37" t="str">
        <f t="shared" si="6"/>
        <v/>
      </c>
      <c r="B431" s="17"/>
      <c r="C431" s="390"/>
      <c r="D431" s="292"/>
      <c r="E431" s="244"/>
      <c r="F431" s="245"/>
      <c r="G431" s="18"/>
      <c r="H431" s="26"/>
      <c r="I431" s="19"/>
      <c r="J431" s="17"/>
      <c r="K431" s="17"/>
      <c r="L431" s="17"/>
      <c r="M431" s="20"/>
      <c r="N431" s="246"/>
      <c r="O431" s="247"/>
      <c r="P431" s="21"/>
      <c r="Q431" s="22"/>
      <c r="R431" s="248"/>
      <c r="S431" s="249"/>
      <c r="T431" s="23"/>
      <c r="U431" s="24"/>
      <c r="V431" s="250"/>
      <c r="W431" s="251"/>
      <c r="X431" s="251"/>
      <c r="Y431" s="252"/>
      <c r="Z431" s="4"/>
      <c r="AA431" s="118" t="str">
        <f>'Error Check before Upload'!J432</f>
        <v/>
      </c>
    </row>
    <row r="432" spans="1:27" s="25" customFormat="1" ht="14.4" x14ac:dyDescent="0.3">
      <c r="A432" s="37" t="str">
        <f t="shared" si="6"/>
        <v/>
      </c>
      <c r="B432" s="17"/>
      <c r="C432" s="390"/>
      <c r="D432" s="292"/>
      <c r="E432" s="244"/>
      <c r="F432" s="245"/>
      <c r="G432" s="18"/>
      <c r="H432" s="26"/>
      <c r="I432" s="19"/>
      <c r="J432" s="17"/>
      <c r="K432" s="17"/>
      <c r="L432" s="17"/>
      <c r="M432" s="20"/>
      <c r="N432" s="246"/>
      <c r="O432" s="247"/>
      <c r="P432" s="21"/>
      <c r="Q432" s="22"/>
      <c r="R432" s="248"/>
      <c r="S432" s="249"/>
      <c r="T432" s="23"/>
      <c r="U432" s="24"/>
      <c r="V432" s="250"/>
      <c r="W432" s="251"/>
      <c r="X432" s="251"/>
      <c r="Y432" s="252"/>
      <c r="Z432" s="4"/>
      <c r="AA432" s="118" t="str">
        <f>'Error Check before Upload'!J433</f>
        <v/>
      </c>
    </row>
    <row r="433" spans="1:27" s="25" customFormat="1" ht="14.4" x14ac:dyDescent="0.3">
      <c r="A433" s="37" t="str">
        <f t="shared" si="6"/>
        <v/>
      </c>
      <c r="B433" s="17"/>
      <c r="C433" s="390"/>
      <c r="D433" s="292"/>
      <c r="E433" s="244"/>
      <c r="F433" s="245"/>
      <c r="G433" s="18"/>
      <c r="H433" s="26"/>
      <c r="I433" s="19"/>
      <c r="J433" s="17"/>
      <c r="K433" s="17"/>
      <c r="L433" s="17"/>
      <c r="M433" s="20"/>
      <c r="N433" s="246"/>
      <c r="O433" s="247"/>
      <c r="P433" s="21"/>
      <c r="Q433" s="22"/>
      <c r="R433" s="248"/>
      <c r="S433" s="249"/>
      <c r="T433" s="23"/>
      <c r="U433" s="24"/>
      <c r="V433" s="250"/>
      <c r="W433" s="251"/>
      <c r="X433" s="251"/>
      <c r="Y433" s="252"/>
      <c r="Z433" s="4"/>
      <c r="AA433" s="118" t="str">
        <f>'Error Check before Upload'!J434</f>
        <v/>
      </c>
    </row>
    <row r="434" spans="1:27" s="25" customFormat="1" ht="14.4" x14ac:dyDescent="0.3">
      <c r="A434" s="37" t="str">
        <f t="shared" si="6"/>
        <v/>
      </c>
      <c r="B434" s="17"/>
      <c r="C434" s="390"/>
      <c r="D434" s="292"/>
      <c r="E434" s="244"/>
      <c r="F434" s="245"/>
      <c r="G434" s="18"/>
      <c r="H434" s="26"/>
      <c r="I434" s="19"/>
      <c r="J434" s="17"/>
      <c r="K434" s="17"/>
      <c r="L434" s="17"/>
      <c r="M434" s="20"/>
      <c r="N434" s="246"/>
      <c r="O434" s="247"/>
      <c r="P434" s="21"/>
      <c r="Q434" s="22"/>
      <c r="R434" s="248"/>
      <c r="S434" s="249"/>
      <c r="T434" s="23"/>
      <c r="U434" s="24"/>
      <c r="V434" s="250"/>
      <c r="W434" s="251"/>
      <c r="X434" s="251"/>
      <c r="Y434" s="252"/>
      <c r="Z434" s="4"/>
      <c r="AA434" s="118" t="str">
        <f>'Error Check before Upload'!J435</f>
        <v/>
      </c>
    </row>
    <row r="435" spans="1:27" s="25" customFormat="1" ht="14.4" x14ac:dyDescent="0.3">
      <c r="A435" s="37" t="str">
        <f t="shared" si="6"/>
        <v/>
      </c>
      <c r="B435" s="17"/>
      <c r="C435" s="390"/>
      <c r="D435" s="292"/>
      <c r="E435" s="244"/>
      <c r="F435" s="245"/>
      <c r="G435" s="18"/>
      <c r="H435" s="26"/>
      <c r="I435" s="19"/>
      <c r="J435" s="17"/>
      <c r="K435" s="17"/>
      <c r="L435" s="17"/>
      <c r="M435" s="20"/>
      <c r="N435" s="246"/>
      <c r="O435" s="247"/>
      <c r="P435" s="21"/>
      <c r="Q435" s="22"/>
      <c r="R435" s="248"/>
      <c r="S435" s="249"/>
      <c r="T435" s="23"/>
      <c r="U435" s="24"/>
      <c r="V435" s="250"/>
      <c r="W435" s="251"/>
      <c r="X435" s="251"/>
      <c r="Y435" s="252"/>
      <c r="Z435" s="4"/>
      <c r="AA435" s="118" t="str">
        <f>'Error Check before Upload'!J436</f>
        <v/>
      </c>
    </row>
    <row r="436" spans="1:27" s="25" customFormat="1" ht="14.4" x14ac:dyDescent="0.3">
      <c r="A436" s="37" t="str">
        <f t="shared" si="6"/>
        <v/>
      </c>
      <c r="B436" s="17"/>
      <c r="C436" s="390"/>
      <c r="D436" s="292"/>
      <c r="E436" s="244"/>
      <c r="F436" s="245"/>
      <c r="G436" s="18"/>
      <c r="H436" s="26"/>
      <c r="I436" s="19"/>
      <c r="J436" s="17"/>
      <c r="K436" s="17"/>
      <c r="L436" s="17"/>
      <c r="M436" s="20"/>
      <c r="N436" s="246"/>
      <c r="O436" s="247"/>
      <c r="P436" s="21"/>
      <c r="Q436" s="22"/>
      <c r="R436" s="248"/>
      <c r="S436" s="249"/>
      <c r="T436" s="23"/>
      <c r="U436" s="24"/>
      <c r="V436" s="250"/>
      <c r="W436" s="251"/>
      <c r="X436" s="251"/>
      <c r="Y436" s="252"/>
      <c r="Z436" s="4"/>
      <c r="AA436" s="118" t="str">
        <f>'Error Check before Upload'!J437</f>
        <v/>
      </c>
    </row>
    <row r="437" spans="1:27" s="25" customFormat="1" ht="14.4" x14ac:dyDescent="0.3">
      <c r="A437" s="37" t="str">
        <f t="shared" si="6"/>
        <v/>
      </c>
      <c r="B437" s="17"/>
      <c r="C437" s="390"/>
      <c r="D437" s="292"/>
      <c r="E437" s="244"/>
      <c r="F437" s="245"/>
      <c r="G437" s="18"/>
      <c r="H437" s="26"/>
      <c r="I437" s="19"/>
      <c r="J437" s="17"/>
      <c r="K437" s="17"/>
      <c r="L437" s="17"/>
      <c r="M437" s="20"/>
      <c r="N437" s="246"/>
      <c r="O437" s="247"/>
      <c r="P437" s="21"/>
      <c r="Q437" s="22"/>
      <c r="R437" s="248"/>
      <c r="S437" s="249"/>
      <c r="T437" s="23"/>
      <c r="U437" s="24"/>
      <c r="V437" s="250"/>
      <c r="W437" s="251"/>
      <c r="X437" s="251"/>
      <c r="Y437" s="252"/>
      <c r="Z437" s="4"/>
      <c r="AA437" s="118" t="str">
        <f>'Error Check before Upload'!J438</f>
        <v/>
      </c>
    </row>
    <row r="438" spans="1:27" s="25" customFormat="1" ht="14.4" x14ac:dyDescent="0.3">
      <c r="A438" s="37" t="str">
        <f t="shared" si="6"/>
        <v/>
      </c>
      <c r="B438" s="17"/>
      <c r="C438" s="390"/>
      <c r="D438" s="292"/>
      <c r="E438" s="244"/>
      <c r="F438" s="245"/>
      <c r="G438" s="18"/>
      <c r="H438" s="26"/>
      <c r="I438" s="19"/>
      <c r="J438" s="17"/>
      <c r="K438" s="17"/>
      <c r="L438" s="17"/>
      <c r="M438" s="20"/>
      <c r="N438" s="246"/>
      <c r="O438" s="247"/>
      <c r="P438" s="21"/>
      <c r="Q438" s="22"/>
      <c r="R438" s="248"/>
      <c r="S438" s="249"/>
      <c r="T438" s="23"/>
      <c r="U438" s="24"/>
      <c r="V438" s="250"/>
      <c r="W438" s="251"/>
      <c r="X438" s="251"/>
      <c r="Y438" s="252"/>
      <c r="Z438" s="4"/>
      <c r="AA438" s="118" t="str">
        <f>'Error Check before Upload'!J439</f>
        <v/>
      </c>
    </row>
    <row r="439" spans="1:27" s="25" customFormat="1" ht="14.4" x14ac:dyDescent="0.3">
      <c r="A439" s="37" t="str">
        <f t="shared" si="6"/>
        <v/>
      </c>
      <c r="B439" s="17"/>
      <c r="C439" s="390"/>
      <c r="D439" s="292"/>
      <c r="E439" s="244"/>
      <c r="F439" s="245"/>
      <c r="G439" s="18"/>
      <c r="H439" s="26"/>
      <c r="I439" s="19"/>
      <c r="J439" s="17"/>
      <c r="K439" s="17"/>
      <c r="L439" s="17"/>
      <c r="M439" s="20"/>
      <c r="N439" s="246"/>
      <c r="O439" s="247"/>
      <c r="P439" s="21"/>
      <c r="Q439" s="22"/>
      <c r="R439" s="248"/>
      <c r="S439" s="249"/>
      <c r="T439" s="23"/>
      <c r="U439" s="24"/>
      <c r="V439" s="250"/>
      <c r="W439" s="251"/>
      <c r="X439" s="251"/>
      <c r="Y439" s="252"/>
      <c r="Z439" s="4"/>
      <c r="AA439" s="118" t="str">
        <f>'Error Check before Upload'!J440</f>
        <v/>
      </c>
    </row>
    <row r="440" spans="1:27" s="25" customFormat="1" ht="14.4" x14ac:dyDescent="0.3">
      <c r="A440" s="37" t="str">
        <f t="shared" si="6"/>
        <v/>
      </c>
      <c r="B440" s="17"/>
      <c r="C440" s="390"/>
      <c r="D440" s="292"/>
      <c r="E440" s="244"/>
      <c r="F440" s="245"/>
      <c r="G440" s="18"/>
      <c r="H440" s="26"/>
      <c r="I440" s="19"/>
      <c r="J440" s="17"/>
      <c r="K440" s="17"/>
      <c r="L440" s="17"/>
      <c r="M440" s="20"/>
      <c r="N440" s="246"/>
      <c r="O440" s="247"/>
      <c r="P440" s="21"/>
      <c r="Q440" s="22"/>
      <c r="R440" s="248"/>
      <c r="S440" s="249"/>
      <c r="T440" s="23"/>
      <c r="U440" s="24"/>
      <c r="V440" s="250"/>
      <c r="W440" s="251"/>
      <c r="X440" s="251"/>
      <c r="Y440" s="252"/>
      <c r="Z440" s="4"/>
      <c r="AA440" s="118" t="str">
        <f>'Error Check before Upload'!J441</f>
        <v/>
      </c>
    </row>
    <row r="441" spans="1:27" s="25" customFormat="1" ht="14.4" x14ac:dyDescent="0.3">
      <c r="A441" s="37" t="str">
        <f t="shared" si="6"/>
        <v/>
      </c>
      <c r="B441" s="17"/>
      <c r="C441" s="390"/>
      <c r="D441" s="292"/>
      <c r="E441" s="244"/>
      <c r="F441" s="245"/>
      <c r="G441" s="18"/>
      <c r="H441" s="26"/>
      <c r="I441" s="19"/>
      <c r="J441" s="17"/>
      <c r="K441" s="17"/>
      <c r="L441" s="17"/>
      <c r="M441" s="20"/>
      <c r="N441" s="246"/>
      <c r="O441" s="247"/>
      <c r="P441" s="21"/>
      <c r="Q441" s="22"/>
      <c r="R441" s="248"/>
      <c r="S441" s="249"/>
      <c r="T441" s="23"/>
      <c r="U441" s="24"/>
      <c r="V441" s="250"/>
      <c r="W441" s="251"/>
      <c r="X441" s="251"/>
      <c r="Y441" s="252"/>
      <c r="Z441" s="4"/>
      <c r="AA441" s="118" t="str">
        <f>'Error Check before Upload'!J442</f>
        <v/>
      </c>
    </row>
    <row r="442" spans="1:27" s="25" customFormat="1" ht="14.4" x14ac:dyDescent="0.3">
      <c r="A442" s="37" t="str">
        <f t="shared" si="6"/>
        <v/>
      </c>
      <c r="B442" s="17"/>
      <c r="C442" s="390"/>
      <c r="D442" s="292"/>
      <c r="E442" s="244"/>
      <c r="F442" s="245"/>
      <c r="G442" s="18"/>
      <c r="H442" s="26"/>
      <c r="I442" s="19"/>
      <c r="J442" s="17"/>
      <c r="K442" s="17"/>
      <c r="L442" s="17"/>
      <c r="M442" s="20"/>
      <c r="N442" s="246"/>
      <c r="O442" s="247"/>
      <c r="P442" s="21"/>
      <c r="Q442" s="22"/>
      <c r="R442" s="248"/>
      <c r="S442" s="249"/>
      <c r="T442" s="23"/>
      <c r="U442" s="24"/>
      <c r="V442" s="250"/>
      <c r="W442" s="251"/>
      <c r="X442" s="251"/>
      <c r="Y442" s="252"/>
      <c r="Z442" s="4"/>
      <c r="AA442" s="118" t="str">
        <f>'Error Check before Upload'!J443</f>
        <v/>
      </c>
    </row>
    <row r="443" spans="1:27" s="25" customFormat="1" ht="14.4" x14ac:dyDescent="0.3">
      <c r="A443" s="37" t="str">
        <f t="shared" si="6"/>
        <v/>
      </c>
      <c r="B443" s="17"/>
      <c r="C443" s="390"/>
      <c r="D443" s="292"/>
      <c r="E443" s="244"/>
      <c r="F443" s="245"/>
      <c r="G443" s="18"/>
      <c r="H443" s="26"/>
      <c r="I443" s="19"/>
      <c r="J443" s="17"/>
      <c r="K443" s="17"/>
      <c r="L443" s="17"/>
      <c r="M443" s="20"/>
      <c r="N443" s="246"/>
      <c r="O443" s="247"/>
      <c r="P443" s="21"/>
      <c r="Q443" s="22"/>
      <c r="R443" s="248"/>
      <c r="S443" s="249"/>
      <c r="T443" s="23"/>
      <c r="U443" s="24"/>
      <c r="V443" s="250"/>
      <c r="W443" s="251"/>
      <c r="X443" s="251"/>
      <c r="Y443" s="252"/>
      <c r="Z443" s="4"/>
      <c r="AA443" s="118" t="str">
        <f>'Error Check before Upload'!J444</f>
        <v/>
      </c>
    </row>
    <row r="444" spans="1:27" s="25" customFormat="1" ht="14.4" x14ac:dyDescent="0.3">
      <c r="A444" s="37" t="str">
        <f t="shared" si="6"/>
        <v/>
      </c>
      <c r="B444" s="17"/>
      <c r="C444" s="390"/>
      <c r="D444" s="292"/>
      <c r="E444" s="244"/>
      <c r="F444" s="245"/>
      <c r="G444" s="18"/>
      <c r="H444" s="26"/>
      <c r="I444" s="19"/>
      <c r="J444" s="17"/>
      <c r="K444" s="17"/>
      <c r="L444" s="17"/>
      <c r="M444" s="20"/>
      <c r="N444" s="246"/>
      <c r="O444" s="247"/>
      <c r="P444" s="21"/>
      <c r="Q444" s="22"/>
      <c r="R444" s="248"/>
      <c r="S444" s="249"/>
      <c r="T444" s="23"/>
      <c r="U444" s="24"/>
      <c r="V444" s="250"/>
      <c r="W444" s="251"/>
      <c r="X444" s="251"/>
      <c r="Y444" s="252"/>
      <c r="Z444" s="4"/>
      <c r="AA444" s="118" t="str">
        <f>'Error Check before Upload'!J445</f>
        <v/>
      </c>
    </row>
    <row r="445" spans="1:27" s="25" customFormat="1" ht="14.4" x14ac:dyDescent="0.3">
      <c r="A445" s="37" t="str">
        <f t="shared" si="6"/>
        <v/>
      </c>
      <c r="B445" s="17"/>
      <c r="C445" s="390"/>
      <c r="D445" s="292"/>
      <c r="E445" s="244"/>
      <c r="F445" s="245"/>
      <c r="G445" s="18"/>
      <c r="H445" s="26"/>
      <c r="I445" s="19"/>
      <c r="J445" s="17"/>
      <c r="K445" s="17"/>
      <c r="L445" s="17"/>
      <c r="M445" s="20"/>
      <c r="N445" s="246"/>
      <c r="O445" s="247"/>
      <c r="P445" s="21"/>
      <c r="Q445" s="22"/>
      <c r="R445" s="248"/>
      <c r="S445" s="249"/>
      <c r="T445" s="23"/>
      <c r="U445" s="24"/>
      <c r="V445" s="250"/>
      <c r="W445" s="251"/>
      <c r="X445" s="251"/>
      <c r="Y445" s="252"/>
      <c r="Z445" s="4"/>
      <c r="AA445" s="118" t="str">
        <f>'Error Check before Upload'!J446</f>
        <v/>
      </c>
    </row>
    <row r="446" spans="1:27" s="25" customFormat="1" ht="14.4" x14ac:dyDescent="0.3">
      <c r="A446" s="37" t="str">
        <f t="shared" si="6"/>
        <v/>
      </c>
      <c r="B446" s="17"/>
      <c r="C446" s="390"/>
      <c r="D446" s="292"/>
      <c r="E446" s="244"/>
      <c r="F446" s="245"/>
      <c r="G446" s="18"/>
      <c r="H446" s="26"/>
      <c r="I446" s="19"/>
      <c r="J446" s="17"/>
      <c r="K446" s="17"/>
      <c r="L446" s="17"/>
      <c r="M446" s="20"/>
      <c r="N446" s="246"/>
      <c r="O446" s="247"/>
      <c r="P446" s="21"/>
      <c r="Q446" s="22"/>
      <c r="R446" s="248"/>
      <c r="S446" s="249"/>
      <c r="T446" s="23"/>
      <c r="U446" s="24"/>
      <c r="V446" s="250"/>
      <c r="W446" s="251"/>
      <c r="X446" s="251"/>
      <c r="Y446" s="252"/>
      <c r="Z446" s="4"/>
      <c r="AA446" s="118" t="str">
        <f>'Error Check before Upload'!J447</f>
        <v/>
      </c>
    </row>
    <row r="447" spans="1:27" s="25" customFormat="1" ht="14.4" x14ac:dyDescent="0.3">
      <c r="A447" s="37" t="str">
        <f t="shared" si="6"/>
        <v/>
      </c>
      <c r="B447" s="17"/>
      <c r="C447" s="390"/>
      <c r="D447" s="292"/>
      <c r="E447" s="244"/>
      <c r="F447" s="245"/>
      <c r="G447" s="18"/>
      <c r="H447" s="26"/>
      <c r="I447" s="19"/>
      <c r="J447" s="17"/>
      <c r="K447" s="17"/>
      <c r="L447" s="17"/>
      <c r="M447" s="20"/>
      <c r="N447" s="246"/>
      <c r="O447" s="247"/>
      <c r="P447" s="21"/>
      <c r="Q447" s="22"/>
      <c r="R447" s="248"/>
      <c r="S447" s="249"/>
      <c r="T447" s="23"/>
      <c r="U447" s="24"/>
      <c r="V447" s="250"/>
      <c r="W447" s="251"/>
      <c r="X447" s="251"/>
      <c r="Y447" s="252"/>
      <c r="Z447" s="4"/>
      <c r="AA447" s="118" t="str">
        <f>'Error Check before Upload'!J448</f>
        <v/>
      </c>
    </row>
    <row r="448" spans="1:27" s="25" customFormat="1" ht="14.4" x14ac:dyDescent="0.3">
      <c r="A448" s="37" t="str">
        <f t="shared" si="6"/>
        <v/>
      </c>
      <c r="B448" s="17"/>
      <c r="C448" s="390"/>
      <c r="D448" s="292"/>
      <c r="E448" s="244"/>
      <c r="F448" s="245"/>
      <c r="G448" s="18"/>
      <c r="H448" s="26"/>
      <c r="I448" s="19"/>
      <c r="J448" s="17"/>
      <c r="K448" s="17"/>
      <c r="L448" s="17"/>
      <c r="M448" s="20"/>
      <c r="N448" s="246"/>
      <c r="O448" s="247"/>
      <c r="P448" s="21"/>
      <c r="Q448" s="22"/>
      <c r="R448" s="248"/>
      <c r="S448" s="249"/>
      <c r="T448" s="23"/>
      <c r="U448" s="24"/>
      <c r="V448" s="250"/>
      <c r="W448" s="251"/>
      <c r="X448" s="251"/>
      <c r="Y448" s="252"/>
      <c r="Z448" s="4"/>
      <c r="AA448" s="118" t="str">
        <f>'Error Check before Upload'!J449</f>
        <v/>
      </c>
    </row>
    <row r="449" spans="1:27" s="25" customFormat="1" ht="14.4" x14ac:dyDescent="0.3">
      <c r="A449" s="37" t="str">
        <f t="shared" si="6"/>
        <v/>
      </c>
      <c r="B449" s="17"/>
      <c r="C449" s="390"/>
      <c r="D449" s="292"/>
      <c r="E449" s="244"/>
      <c r="F449" s="245"/>
      <c r="G449" s="18"/>
      <c r="H449" s="26"/>
      <c r="I449" s="19"/>
      <c r="J449" s="17"/>
      <c r="K449" s="17"/>
      <c r="L449" s="17"/>
      <c r="M449" s="20"/>
      <c r="N449" s="246"/>
      <c r="O449" s="247"/>
      <c r="P449" s="21"/>
      <c r="Q449" s="22"/>
      <c r="R449" s="248"/>
      <c r="S449" s="249"/>
      <c r="T449" s="23"/>
      <c r="U449" s="24"/>
      <c r="V449" s="250"/>
      <c r="W449" s="251"/>
      <c r="X449" s="251"/>
      <c r="Y449" s="252"/>
      <c r="Z449" s="4"/>
      <c r="AA449" s="118" t="str">
        <f>'Error Check before Upload'!J450</f>
        <v/>
      </c>
    </row>
    <row r="450" spans="1:27" s="25" customFormat="1" ht="14.4" x14ac:dyDescent="0.3">
      <c r="A450" s="37" t="str">
        <f t="shared" si="6"/>
        <v/>
      </c>
      <c r="B450" s="17"/>
      <c r="C450" s="390"/>
      <c r="D450" s="292"/>
      <c r="E450" s="244"/>
      <c r="F450" s="245"/>
      <c r="G450" s="18"/>
      <c r="H450" s="26"/>
      <c r="I450" s="19"/>
      <c r="J450" s="17"/>
      <c r="K450" s="17"/>
      <c r="L450" s="17"/>
      <c r="M450" s="20"/>
      <c r="N450" s="246"/>
      <c r="O450" s="247"/>
      <c r="P450" s="21"/>
      <c r="Q450" s="22"/>
      <c r="R450" s="248"/>
      <c r="S450" s="249"/>
      <c r="T450" s="23"/>
      <c r="U450" s="24"/>
      <c r="V450" s="250"/>
      <c r="W450" s="251"/>
      <c r="X450" s="251"/>
      <c r="Y450" s="252"/>
      <c r="Z450" s="4"/>
      <c r="AA450" s="118" t="str">
        <f>'Error Check before Upload'!J451</f>
        <v/>
      </c>
    </row>
    <row r="451" spans="1:27" s="25" customFormat="1" ht="14.4" x14ac:dyDescent="0.3">
      <c r="A451" s="37" t="str">
        <f t="shared" si="6"/>
        <v/>
      </c>
      <c r="B451" s="17"/>
      <c r="C451" s="390"/>
      <c r="D451" s="292"/>
      <c r="E451" s="244"/>
      <c r="F451" s="245"/>
      <c r="G451" s="18"/>
      <c r="H451" s="26"/>
      <c r="I451" s="19"/>
      <c r="J451" s="17"/>
      <c r="K451" s="17"/>
      <c r="L451" s="17"/>
      <c r="M451" s="20"/>
      <c r="N451" s="246"/>
      <c r="O451" s="247"/>
      <c r="P451" s="21"/>
      <c r="Q451" s="22"/>
      <c r="R451" s="248"/>
      <c r="S451" s="249"/>
      <c r="T451" s="23"/>
      <c r="U451" s="24"/>
      <c r="V451" s="250"/>
      <c r="W451" s="251"/>
      <c r="X451" s="251"/>
      <c r="Y451" s="252"/>
      <c r="Z451" s="4"/>
      <c r="AA451" s="118" t="str">
        <f>'Error Check before Upload'!J452</f>
        <v/>
      </c>
    </row>
    <row r="452" spans="1:27" s="25" customFormat="1" ht="14.4" x14ac:dyDescent="0.3">
      <c r="A452" s="37" t="str">
        <f t="shared" si="6"/>
        <v/>
      </c>
      <c r="B452" s="17"/>
      <c r="C452" s="390"/>
      <c r="D452" s="292"/>
      <c r="E452" s="244"/>
      <c r="F452" s="245"/>
      <c r="G452" s="18"/>
      <c r="H452" s="26"/>
      <c r="I452" s="19"/>
      <c r="J452" s="17"/>
      <c r="K452" s="17"/>
      <c r="L452" s="17"/>
      <c r="M452" s="20"/>
      <c r="N452" s="246"/>
      <c r="O452" s="247"/>
      <c r="P452" s="21"/>
      <c r="Q452" s="22"/>
      <c r="R452" s="248"/>
      <c r="S452" s="249"/>
      <c r="T452" s="23"/>
      <c r="U452" s="24"/>
      <c r="V452" s="250"/>
      <c r="W452" s="251"/>
      <c r="X452" s="251"/>
      <c r="Y452" s="252"/>
      <c r="Z452" s="4"/>
      <c r="AA452" s="118" t="str">
        <f>'Error Check before Upload'!J453</f>
        <v/>
      </c>
    </row>
    <row r="453" spans="1:27" s="25" customFormat="1" ht="14.4" x14ac:dyDescent="0.3">
      <c r="A453" s="37" t="str">
        <f t="shared" si="6"/>
        <v/>
      </c>
      <c r="B453" s="17"/>
      <c r="C453" s="390"/>
      <c r="D453" s="292"/>
      <c r="E453" s="244"/>
      <c r="F453" s="245"/>
      <c r="G453" s="18"/>
      <c r="H453" s="26"/>
      <c r="I453" s="19"/>
      <c r="J453" s="17"/>
      <c r="K453" s="17"/>
      <c r="L453" s="17"/>
      <c r="M453" s="20"/>
      <c r="N453" s="246"/>
      <c r="O453" s="247"/>
      <c r="P453" s="21"/>
      <c r="Q453" s="22"/>
      <c r="R453" s="248"/>
      <c r="S453" s="249"/>
      <c r="T453" s="23"/>
      <c r="U453" s="24"/>
      <c r="V453" s="250"/>
      <c r="W453" s="251"/>
      <c r="X453" s="251"/>
      <c r="Y453" s="252"/>
      <c r="Z453" s="4"/>
      <c r="AA453" s="118" t="str">
        <f>'Error Check before Upload'!J454</f>
        <v/>
      </c>
    </row>
    <row r="454" spans="1:27" s="25" customFormat="1" ht="14.4" x14ac:dyDescent="0.3">
      <c r="A454" s="37" t="str">
        <f t="shared" si="6"/>
        <v/>
      </c>
      <c r="B454" s="17"/>
      <c r="C454" s="390"/>
      <c r="D454" s="292"/>
      <c r="E454" s="244"/>
      <c r="F454" s="245"/>
      <c r="G454" s="18"/>
      <c r="H454" s="26"/>
      <c r="I454" s="19"/>
      <c r="J454" s="17"/>
      <c r="K454" s="17"/>
      <c r="L454" s="17"/>
      <c r="M454" s="20"/>
      <c r="N454" s="246"/>
      <c r="O454" s="247"/>
      <c r="P454" s="21"/>
      <c r="Q454" s="22"/>
      <c r="R454" s="248"/>
      <c r="S454" s="249"/>
      <c r="T454" s="23"/>
      <c r="U454" s="24"/>
      <c r="V454" s="250"/>
      <c r="W454" s="251"/>
      <c r="X454" s="251"/>
      <c r="Y454" s="252"/>
      <c r="Z454" s="4"/>
      <c r="AA454" s="118" t="str">
        <f>'Error Check before Upload'!J455</f>
        <v/>
      </c>
    </row>
    <row r="455" spans="1:27" s="25" customFormat="1" ht="14.4" x14ac:dyDescent="0.3">
      <c r="A455" s="37" t="str">
        <f t="shared" si="6"/>
        <v/>
      </c>
      <c r="B455" s="17"/>
      <c r="C455" s="390"/>
      <c r="D455" s="292"/>
      <c r="E455" s="244"/>
      <c r="F455" s="245"/>
      <c r="G455" s="18"/>
      <c r="H455" s="26"/>
      <c r="I455" s="19"/>
      <c r="J455" s="17"/>
      <c r="K455" s="17"/>
      <c r="L455" s="17"/>
      <c r="M455" s="20"/>
      <c r="N455" s="246"/>
      <c r="O455" s="247"/>
      <c r="P455" s="21"/>
      <c r="Q455" s="22"/>
      <c r="R455" s="248"/>
      <c r="S455" s="249"/>
      <c r="T455" s="23"/>
      <c r="U455" s="24"/>
      <c r="V455" s="250"/>
      <c r="W455" s="251"/>
      <c r="X455" s="251"/>
      <c r="Y455" s="252"/>
      <c r="Z455" s="4"/>
      <c r="AA455" s="118" t="str">
        <f>'Error Check before Upload'!J456</f>
        <v/>
      </c>
    </row>
    <row r="456" spans="1:27" s="25" customFormat="1" ht="14.4" x14ac:dyDescent="0.3">
      <c r="A456" s="37" t="str">
        <f t="shared" si="6"/>
        <v/>
      </c>
      <c r="B456" s="17"/>
      <c r="C456" s="390"/>
      <c r="D456" s="292"/>
      <c r="E456" s="244"/>
      <c r="F456" s="245"/>
      <c r="G456" s="18"/>
      <c r="H456" s="26"/>
      <c r="I456" s="19"/>
      <c r="J456" s="17"/>
      <c r="K456" s="17"/>
      <c r="L456" s="17"/>
      <c r="M456" s="20"/>
      <c r="N456" s="246"/>
      <c r="O456" s="247"/>
      <c r="P456" s="21"/>
      <c r="Q456" s="22"/>
      <c r="R456" s="248"/>
      <c r="S456" s="249"/>
      <c r="T456" s="23"/>
      <c r="U456" s="24"/>
      <c r="V456" s="250"/>
      <c r="W456" s="251"/>
      <c r="X456" s="251"/>
      <c r="Y456" s="252"/>
      <c r="Z456" s="4"/>
      <c r="AA456" s="118" t="str">
        <f>'Error Check before Upload'!J457</f>
        <v/>
      </c>
    </row>
    <row r="457" spans="1:27" s="25" customFormat="1" ht="14.4" x14ac:dyDescent="0.3">
      <c r="A457" s="37" t="str">
        <f t="shared" ref="A457:A520" si="7">IF(COUNTA(B457:G457)&gt;0, ROW(A457)-7,"")</f>
        <v/>
      </c>
      <c r="B457" s="17"/>
      <c r="C457" s="390"/>
      <c r="D457" s="292"/>
      <c r="E457" s="244"/>
      <c r="F457" s="245"/>
      <c r="G457" s="18"/>
      <c r="H457" s="26"/>
      <c r="I457" s="19"/>
      <c r="J457" s="17"/>
      <c r="K457" s="17"/>
      <c r="L457" s="17"/>
      <c r="M457" s="20"/>
      <c r="N457" s="246"/>
      <c r="O457" s="247"/>
      <c r="P457" s="21"/>
      <c r="Q457" s="22"/>
      <c r="R457" s="248"/>
      <c r="S457" s="249"/>
      <c r="T457" s="23"/>
      <c r="U457" s="24"/>
      <c r="V457" s="250"/>
      <c r="W457" s="251"/>
      <c r="X457" s="251"/>
      <c r="Y457" s="252"/>
      <c r="Z457" s="4"/>
      <c r="AA457" s="118" t="str">
        <f>'Error Check before Upload'!J458</f>
        <v/>
      </c>
    </row>
    <row r="458" spans="1:27" s="25" customFormat="1" ht="14.4" x14ac:dyDescent="0.3">
      <c r="A458" s="37" t="str">
        <f t="shared" si="7"/>
        <v/>
      </c>
      <c r="B458" s="17"/>
      <c r="C458" s="390"/>
      <c r="D458" s="292"/>
      <c r="E458" s="244"/>
      <c r="F458" s="245"/>
      <c r="G458" s="18"/>
      <c r="H458" s="26"/>
      <c r="I458" s="19"/>
      <c r="J458" s="17"/>
      <c r="K458" s="17"/>
      <c r="L458" s="17"/>
      <c r="M458" s="20"/>
      <c r="N458" s="246"/>
      <c r="O458" s="247"/>
      <c r="P458" s="21"/>
      <c r="Q458" s="22"/>
      <c r="R458" s="248"/>
      <c r="S458" s="249"/>
      <c r="T458" s="23"/>
      <c r="U458" s="24"/>
      <c r="V458" s="250"/>
      <c r="W458" s="251"/>
      <c r="X458" s="251"/>
      <c r="Y458" s="252"/>
      <c r="Z458" s="4"/>
      <c r="AA458" s="118" t="str">
        <f>'Error Check before Upload'!J459</f>
        <v/>
      </c>
    </row>
    <row r="459" spans="1:27" s="25" customFormat="1" ht="14.4" x14ac:dyDescent="0.3">
      <c r="A459" s="37" t="str">
        <f t="shared" si="7"/>
        <v/>
      </c>
      <c r="B459" s="17"/>
      <c r="C459" s="390"/>
      <c r="D459" s="292"/>
      <c r="E459" s="244"/>
      <c r="F459" s="245"/>
      <c r="G459" s="18"/>
      <c r="H459" s="26"/>
      <c r="I459" s="19"/>
      <c r="J459" s="17"/>
      <c r="K459" s="17"/>
      <c r="L459" s="17"/>
      <c r="M459" s="20"/>
      <c r="N459" s="246"/>
      <c r="O459" s="247"/>
      <c r="P459" s="21"/>
      <c r="Q459" s="22"/>
      <c r="R459" s="248"/>
      <c r="S459" s="249"/>
      <c r="T459" s="23"/>
      <c r="U459" s="24"/>
      <c r="V459" s="250"/>
      <c r="W459" s="251"/>
      <c r="X459" s="251"/>
      <c r="Y459" s="252"/>
      <c r="Z459" s="4"/>
      <c r="AA459" s="118" t="str">
        <f>'Error Check before Upload'!J460</f>
        <v/>
      </c>
    </row>
    <row r="460" spans="1:27" s="25" customFormat="1" ht="14.4" x14ac:dyDescent="0.3">
      <c r="A460" s="37" t="str">
        <f t="shared" si="7"/>
        <v/>
      </c>
      <c r="B460" s="17"/>
      <c r="C460" s="390"/>
      <c r="D460" s="292"/>
      <c r="E460" s="244"/>
      <c r="F460" s="245"/>
      <c r="G460" s="18"/>
      <c r="H460" s="26"/>
      <c r="I460" s="19"/>
      <c r="J460" s="17"/>
      <c r="K460" s="17"/>
      <c r="L460" s="17"/>
      <c r="M460" s="20"/>
      <c r="N460" s="246"/>
      <c r="O460" s="247"/>
      <c r="P460" s="21"/>
      <c r="Q460" s="22"/>
      <c r="R460" s="248"/>
      <c r="S460" s="249"/>
      <c r="T460" s="23"/>
      <c r="U460" s="24"/>
      <c r="V460" s="250"/>
      <c r="W460" s="251"/>
      <c r="X460" s="251"/>
      <c r="Y460" s="252"/>
      <c r="Z460" s="4"/>
      <c r="AA460" s="118" t="str">
        <f>'Error Check before Upload'!J461</f>
        <v/>
      </c>
    </row>
    <row r="461" spans="1:27" s="25" customFormat="1" ht="14.4" x14ac:dyDescent="0.3">
      <c r="A461" s="37" t="str">
        <f t="shared" si="7"/>
        <v/>
      </c>
      <c r="B461" s="17"/>
      <c r="C461" s="390"/>
      <c r="D461" s="292"/>
      <c r="E461" s="244"/>
      <c r="F461" s="245"/>
      <c r="G461" s="18"/>
      <c r="H461" s="26"/>
      <c r="I461" s="19"/>
      <c r="J461" s="17"/>
      <c r="K461" s="17"/>
      <c r="L461" s="17"/>
      <c r="M461" s="20"/>
      <c r="N461" s="246"/>
      <c r="O461" s="247"/>
      <c r="P461" s="21"/>
      <c r="Q461" s="22"/>
      <c r="R461" s="248"/>
      <c r="S461" s="249"/>
      <c r="T461" s="23"/>
      <c r="U461" s="24"/>
      <c r="V461" s="250"/>
      <c r="W461" s="251"/>
      <c r="X461" s="251"/>
      <c r="Y461" s="252"/>
      <c r="Z461" s="4"/>
      <c r="AA461" s="118" t="str">
        <f>'Error Check before Upload'!J462</f>
        <v/>
      </c>
    </row>
    <row r="462" spans="1:27" s="25" customFormat="1" ht="14.4" x14ac:dyDescent="0.3">
      <c r="A462" s="37" t="str">
        <f t="shared" si="7"/>
        <v/>
      </c>
      <c r="B462" s="17"/>
      <c r="C462" s="390"/>
      <c r="D462" s="292"/>
      <c r="E462" s="244"/>
      <c r="F462" s="245"/>
      <c r="G462" s="18"/>
      <c r="H462" s="26"/>
      <c r="I462" s="19"/>
      <c r="J462" s="17"/>
      <c r="K462" s="17"/>
      <c r="L462" s="17"/>
      <c r="M462" s="20"/>
      <c r="N462" s="246"/>
      <c r="O462" s="247"/>
      <c r="P462" s="21"/>
      <c r="Q462" s="22"/>
      <c r="R462" s="248"/>
      <c r="S462" s="249"/>
      <c r="T462" s="23"/>
      <c r="U462" s="24"/>
      <c r="V462" s="250"/>
      <c r="W462" s="251"/>
      <c r="X462" s="251"/>
      <c r="Y462" s="252"/>
      <c r="Z462" s="4"/>
      <c r="AA462" s="118" t="str">
        <f>'Error Check before Upload'!J463</f>
        <v/>
      </c>
    </row>
    <row r="463" spans="1:27" s="25" customFormat="1" ht="14.4" x14ac:dyDescent="0.3">
      <c r="A463" s="37" t="str">
        <f t="shared" si="7"/>
        <v/>
      </c>
      <c r="B463" s="17"/>
      <c r="C463" s="390"/>
      <c r="D463" s="292"/>
      <c r="E463" s="244"/>
      <c r="F463" s="245"/>
      <c r="G463" s="18"/>
      <c r="H463" s="26"/>
      <c r="I463" s="19"/>
      <c r="J463" s="17"/>
      <c r="K463" s="17"/>
      <c r="L463" s="17"/>
      <c r="M463" s="20"/>
      <c r="N463" s="246"/>
      <c r="O463" s="247"/>
      <c r="P463" s="21"/>
      <c r="Q463" s="22"/>
      <c r="R463" s="248"/>
      <c r="S463" s="249"/>
      <c r="T463" s="23"/>
      <c r="U463" s="24"/>
      <c r="V463" s="250"/>
      <c r="W463" s="251"/>
      <c r="X463" s="251"/>
      <c r="Y463" s="252"/>
      <c r="Z463" s="4"/>
      <c r="AA463" s="118" t="str">
        <f>'Error Check before Upload'!J464</f>
        <v/>
      </c>
    </row>
    <row r="464" spans="1:27" s="25" customFormat="1" ht="14.4" x14ac:dyDescent="0.3">
      <c r="A464" s="37" t="str">
        <f t="shared" si="7"/>
        <v/>
      </c>
      <c r="B464" s="17"/>
      <c r="C464" s="390"/>
      <c r="D464" s="292"/>
      <c r="E464" s="244"/>
      <c r="F464" s="245"/>
      <c r="G464" s="18"/>
      <c r="H464" s="26"/>
      <c r="I464" s="19"/>
      <c r="J464" s="17"/>
      <c r="K464" s="17"/>
      <c r="L464" s="17"/>
      <c r="M464" s="20"/>
      <c r="N464" s="246"/>
      <c r="O464" s="247"/>
      <c r="P464" s="21"/>
      <c r="Q464" s="22"/>
      <c r="R464" s="248"/>
      <c r="S464" s="249"/>
      <c r="T464" s="23"/>
      <c r="U464" s="24"/>
      <c r="V464" s="250"/>
      <c r="W464" s="251"/>
      <c r="X464" s="251"/>
      <c r="Y464" s="252"/>
      <c r="Z464" s="4"/>
      <c r="AA464" s="118" t="str">
        <f>'Error Check before Upload'!J465</f>
        <v/>
      </c>
    </row>
    <row r="465" spans="1:27" s="25" customFormat="1" ht="14.4" x14ac:dyDescent="0.3">
      <c r="A465" s="37" t="str">
        <f t="shared" si="7"/>
        <v/>
      </c>
      <c r="B465" s="17"/>
      <c r="C465" s="390"/>
      <c r="D465" s="292"/>
      <c r="E465" s="244"/>
      <c r="F465" s="245"/>
      <c r="G465" s="18"/>
      <c r="H465" s="26"/>
      <c r="I465" s="19"/>
      <c r="J465" s="17"/>
      <c r="K465" s="17"/>
      <c r="L465" s="17"/>
      <c r="M465" s="20"/>
      <c r="N465" s="246"/>
      <c r="O465" s="247"/>
      <c r="P465" s="21"/>
      <c r="Q465" s="22"/>
      <c r="R465" s="248"/>
      <c r="S465" s="249"/>
      <c r="T465" s="23"/>
      <c r="U465" s="24"/>
      <c r="V465" s="250"/>
      <c r="W465" s="251"/>
      <c r="X465" s="251"/>
      <c r="Y465" s="252"/>
      <c r="Z465" s="4"/>
      <c r="AA465" s="118" t="str">
        <f>'Error Check before Upload'!J466</f>
        <v/>
      </c>
    </row>
    <row r="466" spans="1:27" s="25" customFormat="1" ht="14.4" x14ac:dyDescent="0.3">
      <c r="A466" s="37" t="str">
        <f t="shared" si="7"/>
        <v/>
      </c>
      <c r="B466" s="17"/>
      <c r="C466" s="390"/>
      <c r="D466" s="292"/>
      <c r="E466" s="244"/>
      <c r="F466" s="245"/>
      <c r="G466" s="18"/>
      <c r="H466" s="26"/>
      <c r="I466" s="19"/>
      <c r="J466" s="17"/>
      <c r="K466" s="17"/>
      <c r="L466" s="17"/>
      <c r="M466" s="20"/>
      <c r="N466" s="246"/>
      <c r="O466" s="247"/>
      <c r="P466" s="21"/>
      <c r="Q466" s="22"/>
      <c r="R466" s="248"/>
      <c r="S466" s="249"/>
      <c r="T466" s="23"/>
      <c r="U466" s="24"/>
      <c r="V466" s="250"/>
      <c r="W466" s="251"/>
      <c r="X466" s="251"/>
      <c r="Y466" s="252"/>
      <c r="Z466" s="4"/>
      <c r="AA466" s="118" t="str">
        <f>'Error Check before Upload'!J467</f>
        <v/>
      </c>
    </row>
    <row r="467" spans="1:27" s="25" customFormat="1" ht="14.4" x14ac:dyDescent="0.3">
      <c r="A467" s="37" t="str">
        <f t="shared" si="7"/>
        <v/>
      </c>
      <c r="B467" s="17"/>
      <c r="C467" s="390"/>
      <c r="D467" s="292"/>
      <c r="E467" s="244"/>
      <c r="F467" s="245"/>
      <c r="G467" s="18"/>
      <c r="H467" s="26"/>
      <c r="I467" s="19"/>
      <c r="J467" s="17"/>
      <c r="K467" s="17"/>
      <c r="L467" s="17"/>
      <c r="M467" s="20"/>
      <c r="N467" s="246"/>
      <c r="O467" s="247"/>
      <c r="P467" s="21"/>
      <c r="Q467" s="22"/>
      <c r="R467" s="248"/>
      <c r="S467" s="249"/>
      <c r="T467" s="23"/>
      <c r="U467" s="24"/>
      <c r="V467" s="250"/>
      <c r="W467" s="251"/>
      <c r="X467" s="251"/>
      <c r="Y467" s="252"/>
      <c r="Z467" s="4"/>
      <c r="AA467" s="118" t="str">
        <f>'Error Check before Upload'!J468</f>
        <v/>
      </c>
    </row>
    <row r="468" spans="1:27" s="25" customFormat="1" ht="14.4" x14ac:dyDescent="0.3">
      <c r="A468" s="37" t="str">
        <f t="shared" si="7"/>
        <v/>
      </c>
      <c r="B468" s="17"/>
      <c r="C468" s="390"/>
      <c r="D468" s="292"/>
      <c r="E468" s="244"/>
      <c r="F468" s="245"/>
      <c r="G468" s="18"/>
      <c r="H468" s="26"/>
      <c r="I468" s="19"/>
      <c r="J468" s="17"/>
      <c r="K468" s="17"/>
      <c r="L468" s="17"/>
      <c r="M468" s="20"/>
      <c r="N468" s="246"/>
      <c r="O468" s="247"/>
      <c r="P468" s="21"/>
      <c r="Q468" s="22"/>
      <c r="R468" s="248"/>
      <c r="S468" s="249"/>
      <c r="T468" s="23"/>
      <c r="U468" s="24"/>
      <c r="V468" s="250"/>
      <c r="W468" s="251"/>
      <c r="X468" s="251"/>
      <c r="Y468" s="252"/>
      <c r="Z468" s="4"/>
      <c r="AA468" s="118" t="str">
        <f>'Error Check before Upload'!J469</f>
        <v/>
      </c>
    </row>
    <row r="469" spans="1:27" s="25" customFormat="1" ht="14.4" x14ac:dyDescent="0.3">
      <c r="A469" s="37" t="str">
        <f t="shared" si="7"/>
        <v/>
      </c>
      <c r="B469" s="17"/>
      <c r="C469" s="390"/>
      <c r="D469" s="292"/>
      <c r="E469" s="244"/>
      <c r="F469" s="245"/>
      <c r="G469" s="18"/>
      <c r="H469" s="26"/>
      <c r="I469" s="19"/>
      <c r="J469" s="17"/>
      <c r="K469" s="17"/>
      <c r="L469" s="17"/>
      <c r="M469" s="20"/>
      <c r="N469" s="246"/>
      <c r="O469" s="247"/>
      <c r="P469" s="21"/>
      <c r="Q469" s="22"/>
      <c r="R469" s="248"/>
      <c r="S469" s="249"/>
      <c r="T469" s="23"/>
      <c r="U469" s="24"/>
      <c r="V469" s="250"/>
      <c r="W469" s="251"/>
      <c r="X469" s="251"/>
      <c r="Y469" s="252"/>
      <c r="Z469" s="4"/>
      <c r="AA469" s="118" t="str">
        <f>'Error Check before Upload'!J470</f>
        <v/>
      </c>
    </row>
    <row r="470" spans="1:27" s="25" customFormat="1" ht="14.4" x14ac:dyDescent="0.3">
      <c r="A470" s="37" t="str">
        <f t="shared" si="7"/>
        <v/>
      </c>
      <c r="B470" s="17"/>
      <c r="C470" s="390"/>
      <c r="D470" s="292"/>
      <c r="E470" s="244"/>
      <c r="F470" s="245"/>
      <c r="G470" s="18"/>
      <c r="H470" s="26"/>
      <c r="I470" s="19"/>
      <c r="J470" s="17"/>
      <c r="K470" s="17"/>
      <c r="L470" s="17"/>
      <c r="M470" s="20"/>
      <c r="N470" s="246"/>
      <c r="O470" s="247"/>
      <c r="P470" s="21"/>
      <c r="Q470" s="22"/>
      <c r="R470" s="248"/>
      <c r="S470" s="249"/>
      <c r="T470" s="23"/>
      <c r="U470" s="24"/>
      <c r="V470" s="250"/>
      <c r="W470" s="251"/>
      <c r="X470" s="251"/>
      <c r="Y470" s="252"/>
      <c r="Z470" s="4"/>
      <c r="AA470" s="118" t="str">
        <f>'Error Check before Upload'!J471</f>
        <v/>
      </c>
    </row>
    <row r="471" spans="1:27" s="25" customFormat="1" ht="14.4" x14ac:dyDescent="0.3">
      <c r="A471" s="37" t="str">
        <f t="shared" si="7"/>
        <v/>
      </c>
      <c r="B471" s="17"/>
      <c r="C471" s="390"/>
      <c r="D471" s="292"/>
      <c r="E471" s="244"/>
      <c r="F471" s="245"/>
      <c r="G471" s="18"/>
      <c r="H471" s="26"/>
      <c r="I471" s="19"/>
      <c r="J471" s="17"/>
      <c r="K471" s="17"/>
      <c r="L471" s="17"/>
      <c r="M471" s="20"/>
      <c r="N471" s="246"/>
      <c r="O471" s="247"/>
      <c r="P471" s="21"/>
      <c r="Q471" s="22"/>
      <c r="R471" s="248"/>
      <c r="S471" s="249"/>
      <c r="T471" s="23"/>
      <c r="U471" s="24"/>
      <c r="V471" s="250"/>
      <c r="W471" s="251"/>
      <c r="X471" s="251"/>
      <c r="Y471" s="252"/>
      <c r="Z471" s="4"/>
      <c r="AA471" s="118" t="str">
        <f>'Error Check before Upload'!J472</f>
        <v/>
      </c>
    </row>
    <row r="472" spans="1:27" s="25" customFormat="1" ht="14.4" x14ac:dyDescent="0.3">
      <c r="A472" s="37" t="str">
        <f t="shared" si="7"/>
        <v/>
      </c>
      <c r="B472" s="17"/>
      <c r="C472" s="390"/>
      <c r="D472" s="292"/>
      <c r="E472" s="244"/>
      <c r="F472" s="245"/>
      <c r="G472" s="18"/>
      <c r="H472" s="26"/>
      <c r="I472" s="19"/>
      <c r="J472" s="17"/>
      <c r="K472" s="17"/>
      <c r="L472" s="17"/>
      <c r="M472" s="20"/>
      <c r="N472" s="246"/>
      <c r="O472" s="247"/>
      <c r="P472" s="21"/>
      <c r="Q472" s="22"/>
      <c r="R472" s="248"/>
      <c r="S472" s="249"/>
      <c r="T472" s="23"/>
      <c r="U472" s="24"/>
      <c r="V472" s="250"/>
      <c r="W472" s="251"/>
      <c r="X472" s="251"/>
      <c r="Y472" s="252"/>
      <c r="Z472" s="4"/>
      <c r="AA472" s="118" t="str">
        <f>'Error Check before Upload'!J473</f>
        <v/>
      </c>
    </row>
    <row r="473" spans="1:27" s="25" customFormat="1" ht="14.4" x14ac:dyDescent="0.3">
      <c r="A473" s="37" t="str">
        <f t="shared" si="7"/>
        <v/>
      </c>
      <c r="B473" s="17"/>
      <c r="C473" s="390"/>
      <c r="D473" s="292"/>
      <c r="E473" s="244"/>
      <c r="F473" s="245"/>
      <c r="G473" s="18"/>
      <c r="H473" s="26"/>
      <c r="I473" s="19"/>
      <c r="J473" s="17"/>
      <c r="K473" s="17"/>
      <c r="L473" s="17"/>
      <c r="M473" s="20"/>
      <c r="N473" s="246"/>
      <c r="O473" s="247"/>
      <c r="P473" s="21"/>
      <c r="Q473" s="22"/>
      <c r="R473" s="248"/>
      <c r="S473" s="249"/>
      <c r="T473" s="23"/>
      <c r="U473" s="24"/>
      <c r="V473" s="250"/>
      <c r="W473" s="251"/>
      <c r="X473" s="251"/>
      <c r="Y473" s="252"/>
      <c r="Z473" s="4"/>
      <c r="AA473" s="118" t="str">
        <f>'Error Check before Upload'!J474</f>
        <v/>
      </c>
    </row>
    <row r="474" spans="1:27" s="25" customFormat="1" ht="14.4" x14ac:dyDescent="0.3">
      <c r="A474" s="37" t="str">
        <f t="shared" si="7"/>
        <v/>
      </c>
      <c r="B474" s="17"/>
      <c r="C474" s="390"/>
      <c r="D474" s="292"/>
      <c r="E474" s="244"/>
      <c r="F474" s="245"/>
      <c r="G474" s="18"/>
      <c r="H474" s="26"/>
      <c r="I474" s="19"/>
      <c r="J474" s="17"/>
      <c r="K474" s="17"/>
      <c r="L474" s="17"/>
      <c r="M474" s="20"/>
      <c r="N474" s="246"/>
      <c r="O474" s="247"/>
      <c r="P474" s="21"/>
      <c r="Q474" s="22"/>
      <c r="R474" s="248"/>
      <c r="S474" s="249"/>
      <c r="T474" s="23"/>
      <c r="U474" s="24"/>
      <c r="V474" s="250"/>
      <c r="W474" s="251"/>
      <c r="X474" s="251"/>
      <c r="Y474" s="252"/>
      <c r="Z474" s="4"/>
      <c r="AA474" s="118" t="str">
        <f>'Error Check before Upload'!J475</f>
        <v/>
      </c>
    </row>
    <row r="475" spans="1:27" s="25" customFormat="1" ht="14.4" x14ac:dyDescent="0.3">
      <c r="A475" s="37" t="str">
        <f t="shared" si="7"/>
        <v/>
      </c>
      <c r="B475" s="17"/>
      <c r="C475" s="390"/>
      <c r="D475" s="292"/>
      <c r="E475" s="244"/>
      <c r="F475" s="245"/>
      <c r="G475" s="18"/>
      <c r="H475" s="26"/>
      <c r="I475" s="19"/>
      <c r="J475" s="17"/>
      <c r="K475" s="17"/>
      <c r="L475" s="17"/>
      <c r="M475" s="20"/>
      <c r="N475" s="246"/>
      <c r="O475" s="247"/>
      <c r="P475" s="21"/>
      <c r="Q475" s="22"/>
      <c r="R475" s="248"/>
      <c r="S475" s="249"/>
      <c r="T475" s="23"/>
      <c r="U475" s="24"/>
      <c r="V475" s="250"/>
      <c r="W475" s="251"/>
      <c r="X475" s="251"/>
      <c r="Y475" s="252"/>
      <c r="Z475" s="4"/>
      <c r="AA475" s="118" t="str">
        <f>'Error Check before Upload'!J476</f>
        <v/>
      </c>
    </row>
    <row r="476" spans="1:27" s="25" customFormat="1" ht="14.4" x14ac:dyDescent="0.3">
      <c r="A476" s="37" t="str">
        <f t="shared" si="7"/>
        <v/>
      </c>
      <c r="B476" s="17"/>
      <c r="C476" s="390"/>
      <c r="D476" s="292"/>
      <c r="E476" s="244"/>
      <c r="F476" s="245"/>
      <c r="G476" s="18"/>
      <c r="H476" s="26"/>
      <c r="I476" s="19"/>
      <c r="J476" s="17"/>
      <c r="K476" s="17"/>
      <c r="L476" s="17"/>
      <c r="M476" s="20"/>
      <c r="N476" s="246"/>
      <c r="O476" s="247"/>
      <c r="P476" s="21"/>
      <c r="Q476" s="22"/>
      <c r="R476" s="248"/>
      <c r="S476" s="249"/>
      <c r="T476" s="23"/>
      <c r="U476" s="24"/>
      <c r="V476" s="250"/>
      <c r="W476" s="251"/>
      <c r="X476" s="251"/>
      <c r="Y476" s="252"/>
      <c r="Z476" s="4"/>
      <c r="AA476" s="118" t="str">
        <f>'Error Check before Upload'!J477</f>
        <v/>
      </c>
    </row>
    <row r="477" spans="1:27" s="25" customFormat="1" ht="14.4" x14ac:dyDescent="0.3">
      <c r="A477" s="37" t="str">
        <f t="shared" si="7"/>
        <v/>
      </c>
      <c r="B477" s="17"/>
      <c r="C477" s="390"/>
      <c r="D477" s="292"/>
      <c r="E477" s="244"/>
      <c r="F477" s="245"/>
      <c r="G477" s="18"/>
      <c r="H477" s="26"/>
      <c r="I477" s="19"/>
      <c r="J477" s="17"/>
      <c r="K477" s="17"/>
      <c r="L477" s="17"/>
      <c r="M477" s="20"/>
      <c r="N477" s="246"/>
      <c r="O477" s="247"/>
      <c r="P477" s="21"/>
      <c r="Q477" s="22"/>
      <c r="R477" s="248"/>
      <c r="S477" s="249"/>
      <c r="T477" s="23"/>
      <c r="U477" s="24"/>
      <c r="V477" s="250"/>
      <c r="W477" s="251"/>
      <c r="X477" s="251"/>
      <c r="Y477" s="252"/>
      <c r="Z477" s="4"/>
      <c r="AA477" s="118" t="str">
        <f>'Error Check before Upload'!J478</f>
        <v/>
      </c>
    </row>
    <row r="478" spans="1:27" s="25" customFormat="1" ht="14.4" x14ac:dyDescent="0.3">
      <c r="A478" s="37" t="str">
        <f t="shared" si="7"/>
        <v/>
      </c>
      <c r="B478" s="17"/>
      <c r="C478" s="390"/>
      <c r="D478" s="292"/>
      <c r="E478" s="244"/>
      <c r="F478" s="245"/>
      <c r="G478" s="18"/>
      <c r="H478" s="26"/>
      <c r="I478" s="19"/>
      <c r="J478" s="17"/>
      <c r="K478" s="17"/>
      <c r="L478" s="17"/>
      <c r="M478" s="20"/>
      <c r="N478" s="246"/>
      <c r="O478" s="247"/>
      <c r="P478" s="21"/>
      <c r="Q478" s="22"/>
      <c r="R478" s="248"/>
      <c r="S478" s="249"/>
      <c r="T478" s="23"/>
      <c r="U478" s="24"/>
      <c r="V478" s="250"/>
      <c r="W478" s="251"/>
      <c r="X478" s="251"/>
      <c r="Y478" s="252"/>
      <c r="Z478" s="4"/>
      <c r="AA478" s="118" t="str">
        <f>'Error Check before Upload'!J479</f>
        <v/>
      </c>
    </row>
    <row r="479" spans="1:27" s="25" customFormat="1" ht="14.4" x14ac:dyDescent="0.3">
      <c r="A479" s="37" t="str">
        <f t="shared" si="7"/>
        <v/>
      </c>
      <c r="B479" s="17"/>
      <c r="C479" s="390"/>
      <c r="D479" s="292"/>
      <c r="E479" s="244"/>
      <c r="F479" s="245"/>
      <c r="G479" s="18"/>
      <c r="H479" s="26"/>
      <c r="I479" s="19"/>
      <c r="J479" s="17"/>
      <c r="K479" s="17"/>
      <c r="L479" s="17"/>
      <c r="M479" s="20"/>
      <c r="N479" s="246"/>
      <c r="O479" s="247"/>
      <c r="P479" s="21"/>
      <c r="Q479" s="22"/>
      <c r="R479" s="248"/>
      <c r="S479" s="249"/>
      <c r="T479" s="23"/>
      <c r="U479" s="24"/>
      <c r="V479" s="250"/>
      <c r="W479" s="251"/>
      <c r="X479" s="251"/>
      <c r="Y479" s="252"/>
      <c r="Z479" s="4"/>
      <c r="AA479" s="118" t="str">
        <f>'Error Check before Upload'!J480</f>
        <v/>
      </c>
    </row>
    <row r="480" spans="1:27" s="25" customFormat="1" ht="14.4" x14ac:dyDescent="0.3">
      <c r="A480" s="37" t="str">
        <f t="shared" si="7"/>
        <v/>
      </c>
      <c r="B480" s="17"/>
      <c r="C480" s="390"/>
      <c r="D480" s="292"/>
      <c r="E480" s="244"/>
      <c r="F480" s="245"/>
      <c r="G480" s="18"/>
      <c r="H480" s="26"/>
      <c r="I480" s="19"/>
      <c r="J480" s="17"/>
      <c r="K480" s="17"/>
      <c r="L480" s="17"/>
      <c r="M480" s="20"/>
      <c r="N480" s="246"/>
      <c r="O480" s="247"/>
      <c r="P480" s="21"/>
      <c r="Q480" s="22"/>
      <c r="R480" s="248"/>
      <c r="S480" s="249"/>
      <c r="T480" s="23"/>
      <c r="U480" s="24"/>
      <c r="V480" s="250"/>
      <c r="W480" s="251"/>
      <c r="X480" s="251"/>
      <c r="Y480" s="252"/>
      <c r="Z480" s="4"/>
      <c r="AA480" s="118" t="str">
        <f>'Error Check before Upload'!J481</f>
        <v/>
      </c>
    </row>
    <row r="481" spans="1:27" s="25" customFormat="1" ht="14.4" x14ac:dyDescent="0.3">
      <c r="A481" s="37" t="str">
        <f t="shared" si="7"/>
        <v/>
      </c>
      <c r="B481" s="17"/>
      <c r="C481" s="390"/>
      <c r="D481" s="292"/>
      <c r="E481" s="244"/>
      <c r="F481" s="245"/>
      <c r="G481" s="18"/>
      <c r="H481" s="26"/>
      <c r="I481" s="19"/>
      <c r="J481" s="17"/>
      <c r="K481" s="17"/>
      <c r="L481" s="17"/>
      <c r="M481" s="20"/>
      <c r="N481" s="246"/>
      <c r="O481" s="247"/>
      <c r="P481" s="21"/>
      <c r="Q481" s="22"/>
      <c r="R481" s="248"/>
      <c r="S481" s="249"/>
      <c r="T481" s="23"/>
      <c r="U481" s="24"/>
      <c r="V481" s="250"/>
      <c r="W481" s="251"/>
      <c r="X481" s="251"/>
      <c r="Y481" s="252"/>
      <c r="Z481" s="4"/>
      <c r="AA481" s="118" t="str">
        <f>'Error Check before Upload'!J482</f>
        <v/>
      </c>
    </row>
    <row r="482" spans="1:27" s="25" customFormat="1" ht="14.4" x14ac:dyDescent="0.3">
      <c r="A482" s="37" t="str">
        <f t="shared" si="7"/>
        <v/>
      </c>
      <c r="B482" s="17"/>
      <c r="C482" s="390"/>
      <c r="D482" s="292"/>
      <c r="E482" s="244"/>
      <c r="F482" s="245"/>
      <c r="G482" s="18"/>
      <c r="H482" s="26"/>
      <c r="I482" s="19"/>
      <c r="J482" s="17"/>
      <c r="K482" s="17"/>
      <c r="L482" s="17"/>
      <c r="M482" s="20"/>
      <c r="N482" s="246"/>
      <c r="O482" s="247"/>
      <c r="P482" s="21"/>
      <c r="Q482" s="22"/>
      <c r="R482" s="248"/>
      <c r="S482" s="249"/>
      <c r="T482" s="23"/>
      <c r="U482" s="24"/>
      <c r="V482" s="250"/>
      <c r="W482" s="251"/>
      <c r="X482" s="251"/>
      <c r="Y482" s="252"/>
      <c r="Z482" s="4"/>
      <c r="AA482" s="118" t="str">
        <f>'Error Check before Upload'!J483</f>
        <v/>
      </c>
    </row>
    <row r="483" spans="1:27" s="25" customFormat="1" ht="14.4" x14ac:dyDescent="0.3">
      <c r="A483" s="37" t="str">
        <f t="shared" si="7"/>
        <v/>
      </c>
      <c r="B483" s="17"/>
      <c r="C483" s="390"/>
      <c r="D483" s="292"/>
      <c r="E483" s="244"/>
      <c r="F483" s="245"/>
      <c r="G483" s="18"/>
      <c r="H483" s="26"/>
      <c r="I483" s="19"/>
      <c r="J483" s="17"/>
      <c r="K483" s="17"/>
      <c r="L483" s="17"/>
      <c r="M483" s="20"/>
      <c r="N483" s="246"/>
      <c r="O483" s="247"/>
      <c r="P483" s="21"/>
      <c r="Q483" s="22"/>
      <c r="R483" s="248"/>
      <c r="S483" s="249"/>
      <c r="T483" s="23"/>
      <c r="U483" s="24"/>
      <c r="V483" s="250"/>
      <c r="W483" s="251"/>
      <c r="X483" s="251"/>
      <c r="Y483" s="252"/>
      <c r="Z483" s="4"/>
      <c r="AA483" s="118" t="str">
        <f>'Error Check before Upload'!J484</f>
        <v/>
      </c>
    </row>
    <row r="484" spans="1:27" s="25" customFormat="1" ht="14.4" x14ac:dyDescent="0.3">
      <c r="A484" s="37" t="str">
        <f t="shared" si="7"/>
        <v/>
      </c>
      <c r="B484" s="17"/>
      <c r="C484" s="390"/>
      <c r="D484" s="292"/>
      <c r="E484" s="244"/>
      <c r="F484" s="245"/>
      <c r="G484" s="18"/>
      <c r="H484" s="26"/>
      <c r="I484" s="19"/>
      <c r="J484" s="17"/>
      <c r="K484" s="17"/>
      <c r="L484" s="17"/>
      <c r="M484" s="20"/>
      <c r="N484" s="246"/>
      <c r="O484" s="247"/>
      <c r="P484" s="21"/>
      <c r="Q484" s="22"/>
      <c r="R484" s="248"/>
      <c r="S484" s="249"/>
      <c r="T484" s="23"/>
      <c r="U484" s="24"/>
      <c r="V484" s="250"/>
      <c r="W484" s="251"/>
      <c r="X484" s="251"/>
      <c r="Y484" s="252"/>
      <c r="Z484" s="4"/>
      <c r="AA484" s="118" t="str">
        <f>'Error Check before Upload'!J485</f>
        <v/>
      </c>
    </row>
    <row r="485" spans="1:27" s="25" customFormat="1" ht="14.4" x14ac:dyDescent="0.3">
      <c r="A485" s="37" t="str">
        <f t="shared" si="7"/>
        <v/>
      </c>
      <c r="B485" s="17"/>
      <c r="C485" s="390"/>
      <c r="D485" s="292"/>
      <c r="E485" s="244"/>
      <c r="F485" s="245"/>
      <c r="G485" s="18"/>
      <c r="H485" s="26"/>
      <c r="I485" s="19"/>
      <c r="J485" s="17"/>
      <c r="K485" s="17"/>
      <c r="L485" s="17"/>
      <c r="M485" s="20"/>
      <c r="N485" s="246"/>
      <c r="O485" s="247"/>
      <c r="P485" s="21"/>
      <c r="Q485" s="22"/>
      <c r="R485" s="248"/>
      <c r="S485" s="249"/>
      <c r="T485" s="23"/>
      <c r="U485" s="24"/>
      <c r="V485" s="250"/>
      <c r="W485" s="251"/>
      <c r="X485" s="251"/>
      <c r="Y485" s="252"/>
      <c r="Z485" s="4"/>
      <c r="AA485" s="118" t="str">
        <f>'Error Check before Upload'!J486</f>
        <v/>
      </c>
    </row>
    <row r="486" spans="1:27" s="25" customFormat="1" ht="14.4" x14ac:dyDescent="0.3">
      <c r="A486" s="37" t="str">
        <f t="shared" si="7"/>
        <v/>
      </c>
      <c r="B486" s="17"/>
      <c r="C486" s="390"/>
      <c r="D486" s="292"/>
      <c r="E486" s="244"/>
      <c r="F486" s="245"/>
      <c r="G486" s="18"/>
      <c r="H486" s="26"/>
      <c r="I486" s="19"/>
      <c r="J486" s="17"/>
      <c r="K486" s="17"/>
      <c r="L486" s="17"/>
      <c r="M486" s="20"/>
      <c r="N486" s="246"/>
      <c r="O486" s="247"/>
      <c r="P486" s="21"/>
      <c r="Q486" s="22"/>
      <c r="R486" s="248"/>
      <c r="S486" s="249"/>
      <c r="T486" s="23"/>
      <c r="U486" s="24"/>
      <c r="V486" s="250"/>
      <c r="W486" s="251"/>
      <c r="X486" s="251"/>
      <c r="Y486" s="252"/>
      <c r="Z486" s="4"/>
      <c r="AA486" s="118" t="str">
        <f>'Error Check before Upload'!J487</f>
        <v/>
      </c>
    </row>
    <row r="487" spans="1:27" s="25" customFormat="1" ht="14.4" x14ac:dyDescent="0.3">
      <c r="A487" s="37" t="str">
        <f t="shared" si="7"/>
        <v/>
      </c>
      <c r="B487" s="17"/>
      <c r="C487" s="390"/>
      <c r="D487" s="292"/>
      <c r="E487" s="244"/>
      <c r="F487" s="245"/>
      <c r="G487" s="18"/>
      <c r="H487" s="26"/>
      <c r="I487" s="19"/>
      <c r="J487" s="17"/>
      <c r="K487" s="17"/>
      <c r="L487" s="17"/>
      <c r="M487" s="20"/>
      <c r="N487" s="246"/>
      <c r="O487" s="247"/>
      <c r="P487" s="21"/>
      <c r="Q487" s="22"/>
      <c r="R487" s="248"/>
      <c r="S487" s="249"/>
      <c r="T487" s="23"/>
      <c r="U487" s="24"/>
      <c r="V487" s="250"/>
      <c r="W487" s="251"/>
      <c r="X487" s="251"/>
      <c r="Y487" s="252"/>
      <c r="Z487" s="4"/>
      <c r="AA487" s="118" t="str">
        <f>'Error Check before Upload'!J488</f>
        <v/>
      </c>
    </row>
    <row r="488" spans="1:27" s="25" customFormat="1" ht="14.4" x14ac:dyDescent="0.3">
      <c r="A488" s="37" t="str">
        <f t="shared" si="7"/>
        <v/>
      </c>
      <c r="B488" s="17"/>
      <c r="C488" s="390"/>
      <c r="D488" s="292"/>
      <c r="E488" s="244"/>
      <c r="F488" s="245"/>
      <c r="G488" s="18"/>
      <c r="H488" s="26"/>
      <c r="I488" s="19"/>
      <c r="J488" s="17"/>
      <c r="K488" s="17"/>
      <c r="L488" s="17"/>
      <c r="M488" s="20"/>
      <c r="N488" s="246"/>
      <c r="O488" s="247"/>
      <c r="P488" s="21"/>
      <c r="Q488" s="22"/>
      <c r="R488" s="248"/>
      <c r="S488" s="249"/>
      <c r="T488" s="23"/>
      <c r="U488" s="24"/>
      <c r="V488" s="250"/>
      <c r="W488" s="251"/>
      <c r="X488" s="251"/>
      <c r="Y488" s="252"/>
      <c r="Z488" s="4"/>
      <c r="AA488" s="118" t="str">
        <f>'Error Check before Upload'!J489</f>
        <v/>
      </c>
    </row>
    <row r="489" spans="1:27" s="25" customFormat="1" ht="14.4" x14ac:dyDescent="0.3">
      <c r="A489" s="37" t="str">
        <f t="shared" si="7"/>
        <v/>
      </c>
      <c r="B489" s="17"/>
      <c r="C489" s="390"/>
      <c r="D489" s="292"/>
      <c r="E489" s="244"/>
      <c r="F489" s="245"/>
      <c r="G489" s="18"/>
      <c r="H489" s="26"/>
      <c r="I489" s="19"/>
      <c r="J489" s="17"/>
      <c r="K489" s="17"/>
      <c r="L489" s="17"/>
      <c r="M489" s="20"/>
      <c r="N489" s="246"/>
      <c r="O489" s="247"/>
      <c r="P489" s="21"/>
      <c r="Q489" s="22"/>
      <c r="R489" s="248"/>
      <c r="S489" s="249"/>
      <c r="T489" s="23"/>
      <c r="U489" s="24"/>
      <c r="V489" s="250"/>
      <c r="W489" s="251"/>
      <c r="X489" s="251"/>
      <c r="Y489" s="252"/>
      <c r="Z489" s="4"/>
      <c r="AA489" s="118" t="str">
        <f>'Error Check before Upload'!J490</f>
        <v/>
      </c>
    </row>
    <row r="490" spans="1:27" s="25" customFormat="1" ht="14.4" x14ac:dyDescent="0.3">
      <c r="A490" s="37" t="str">
        <f t="shared" si="7"/>
        <v/>
      </c>
      <c r="B490" s="17"/>
      <c r="C490" s="390"/>
      <c r="D490" s="292"/>
      <c r="E490" s="244"/>
      <c r="F490" s="245"/>
      <c r="G490" s="18"/>
      <c r="H490" s="26"/>
      <c r="I490" s="19"/>
      <c r="J490" s="17"/>
      <c r="K490" s="17"/>
      <c r="L490" s="17"/>
      <c r="M490" s="20"/>
      <c r="N490" s="246"/>
      <c r="O490" s="247"/>
      <c r="P490" s="21"/>
      <c r="Q490" s="22"/>
      <c r="R490" s="248"/>
      <c r="S490" s="249"/>
      <c r="T490" s="23"/>
      <c r="U490" s="24"/>
      <c r="V490" s="250"/>
      <c r="W490" s="251"/>
      <c r="X490" s="251"/>
      <c r="Y490" s="252"/>
      <c r="Z490" s="4"/>
      <c r="AA490" s="118" t="str">
        <f>'Error Check before Upload'!J491</f>
        <v/>
      </c>
    </row>
    <row r="491" spans="1:27" s="25" customFormat="1" ht="14.4" x14ac:dyDescent="0.3">
      <c r="A491" s="37" t="str">
        <f t="shared" si="7"/>
        <v/>
      </c>
      <c r="B491" s="17"/>
      <c r="C491" s="390"/>
      <c r="D491" s="292"/>
      <c r="E491" s="244"/>
      <c r="F491" s="245"/>
      <c r="G491" s="18"/>
      <c r="H491" s="26"/>
      <c r="I491" s="19"/>
      <c r="J491" s="17"/>
      <c r="K491" s="17"/>
      <c r="L491" s="17"/>
      <c r="M491" s="20"/>
      <c r="N491" s="246"/>
      <c r="O491" s="247"/>
      <c r="P491" s="21"/>
      <c r="Q491" s="22"/>
      <c r="R491" s="248"/>
      <c r="S491" s="249"/>
      <c r="T491" s="23"/>
      <c r="U491" s="24"/>
      <c r="V491" s="250"/>
      <c r="W491" s="251"/>
      <c r="X491" s="251"/>
      <c r="Y491" s="252"/>
      <c r="Z491" s="4"/>
      <c r="AA491" s="118" t="str">
        <f>'Error Check before Upload'!J492</f>
        <v/>
      </c>
    </row>
    <row r="492" spans="1:27" s="25" customFormat="1" ht="14.4" x14ac:dyDescent="0.3">
      <c r="A492" s="37" t="str">
        <f t="shared" si="7"/>
        <v/>
      </c>
      <c r="B492" s="17"/>
      <c r="C492" s="390"/>
      <c r="D492" s="292"/>
      <c r="E492" s="244"/>
      <c r="F492" s="245"/>
      <c r="G492" s="18"/>
      <c r="H492" s="26"/>
      <c r="I492" s="19"/>
      <c r="J492" s="17"/>
      <c r="K492" s="17"/>
      <c r="L492" s="17"/>
      <c r="M492" s="20"/>
      <c r="N492" s="246"/>
      <c r="O492" s="247"/>
      <c r="P492" s="21"/>
      <c r="Q492" s="22"/>
      <c r="R492" s="248"/>
      <c r="S492" s="249"/>
      <c r="T492" s="23"/>
      <c r="U492" s="24"/>
      <c r="V492" s="250"/>
      <c r="W492" s="251"/>
      <c r="X492" s="251"/>
      <c r="Y492" s="252"/>
      <c r="Z492" s="4"/>
      <c r="AA492" s="118" t="str">
        <f>'Error Check before Upload'!J493</f>
        <v/>
      </c>
    </row>
    <row r="493" spans="1:27" s="25" customFormat="1" ht="14.4" x14ac:dyDescent="0.3">
      <c r="A493" s="37" t="str">
        <f t="shared" si="7"/>
        <v/>
      </c>
      <c r="B493" s="17"/>
      <c r="C493" s="390"/>
      <c r="D493" s="292"/>
      <c r="E493" s="244"/>
      <c r="F493" s="245"/>
      <c r="G493" s="18"/>
      <c r="H493" s="26"/>
      <c r="I493" s="19"/>
      <c r="J493" s="17"/>
      <c r="K493" s="17"/>
      <c r="L493" s="17"/>
      <c r="M493" s="20"/>
      <c r="N493" s="246"/>
      <c r="O493" s="247"/>
      <c r="P493" s="21"/>
      <c r="Q493" s="22"/>
      <c r="R493" s="248"/>
      <c r="S493" s="249"/>
      <c r="T493" s="23"/>
      <c r="U493" s="24"/>
      <c r="V493" s="250"/>
      <c r="W493" s="251"/>
      <c r="X493" s="251"/>
      <c r="Y493" s="252"/>
      <c r="Z493" s="4"/>
      <c r="AA493" s="118" t="str">
        <f>'Error Check before Upload'!J494</f>
        <v/>
      </c>
    </row>
    <row r="494" spans="1:27" s="25" customFormat="1" ht="14.4" x14ac:dyDescent="0.3">
      <c r="A494" s="37" t="str">
        <f t="shared" si="7"/>
        <v/>
      </c>
      <c r="B494" s="17"/>
      <c r="C494" s="390"/>
      <c r="D494" s="292"/>
      <c r="E494" s="244"/>
      <c r="F494" s="245"/>
      <c r="G494" s="18"/>
      <c r="H494" s="26"/>
      <c r="I494" s="19"/>
      <c r="J494" s="17"/>
      <c r="K494" s="17"/>
      <c r="L494" s="17"/>
      <c r="M494" s="20"/>
      <c r="N494" s="246"/>
      <c r="O494" s="247"/>
      <c r="P494" s="21"/>
      <c r="Q494" s="22"/>
      <c r="R494" s="248"/>
      <c r="S494" s="249"/>
      <c r="T494" s="23"/>
      <c r="U494" s="24"/>
      <c r="V494" s="250"/>
      <c r="W494" s="251"/>
      <c r="X494" s="251"/>
      <c r="Y494" s="252"/>
      <c r="Z494" s="4"/>
      <c r="AA494" s="118" t="str">
        <f>'Error Check before Upload'!J495</f>
        <v/>
      </c>
    </row>
    <row r="495" spans="1:27" s="25" customFormat="1" ht="14.4" x14ac:dyDescent="0.3">
      <c r="A495" s="37" t="str">
        <f t="shared" si="7"/>
        <v/>
      </c>
      <c r="B495" s="17"/>
      <c r="C495" s="390"/>
      <c r="D495" s="292"/>
      <c r="E495" s="244"/>
      <c r="F495" s="245"/>
      <c r="G495" s="18"/>
      <c r="H495" s="26"/>
      <c r="I495" s="19"/>
      <c r="J495" s="17"/>
      <c r="K495" s="17"/>
      <c r="L495" s="17"/>
      <c r="M495" s="20"/>
      <c r="N495" s="246"/>
      <c r="O495" s="247"/>
      <c r="P495" s="21"/>
      <c r="Q495" s="22"/>
      <c r="R495" s="248"/>
      <c r="S495" s="249"/>
      <c r="T495" s="23"/>
      <c r="U495" s="24"/>
      <c r="V495" s="250"/>
      <c r="W495" s="251"/>
      <c r="X495" s="251"/>
      <c r="Y495" s="252"/>
      <c r="Z495" s="4"/>
      <c r="AA495" s="118" t="str">
        <f>'Error Check before Upload'!J496</f>
        <v/>
      </c>
    </row>
    <row r="496" spans="1:27" s="25" customFormat="1" ht="14.4" x14ac:dyDescent="0.3">
      <c r="A496" s="37" t="str">
        <f t="shared" si="7"/>
        <v/>
      </c>
      <c r="B496" s="17"/>
      <c r="C496" s="390"/>
      <c r="D496" s="292"/>
      <c r="E496" s="244"/>
      <c r="F496" s="245"/>
      <c r="G496" s="18"/>
      <c r="H496" s="26"/>
      <c r="I496" s="19"/>
      <c r="J496" s="17"/>
      <c r="K496" s="17"/>
      <c r="L496" s="17"/>
      <c r="M496" s="20"/>
      <c r="N496" s="246"/>
      <c r="O496" s="247"/>
      <c r="P496" s="21"/>
      <c r="Q496" s="22"/>
      <c r="R496" s="248"/>
      <c r="S496" s="249"/>
      <c r="T496" s="23"/>
      <c r="U496" s="24"/>
      <c r="V496" s="250"/>
      <c r="W496" s="251"/>
      <c r="X496" s="251"/>
      <c r="Y496" s="252"/>
      <c r="Z496" s="4"/>
      <c r="AA496" s="118" t="str">
        <f>'Error Check before Upload'!J497</f>
        <v/>
      </c>
    </row>
    <row r="497" spans="1:27" s="25" customFormat="1" ht="14.4" x14ac:dyDescent="0.3">
      <c r="A497" s="37" t="str">
        <f t="shared" si="7"/>
        <v/>
      </c>
      <c r="B497" s="17"/>
      <c r="C497" s="390"/>
      <c r="D497" s="292"/>
      <c r="E497" s="244"/>
      <c r="F497" s="245"/>
      <c r="G497" s="18"/>
      <c r="H497" s="26"/>
      <c r="I497" s="19"/>
      <c r="J497" s="17"/>
      <c r="K497" s="17"/>
      <c r="L497" s="17"/>
      <c r="M497" s="20"/>
      <c r="N497" s="246"/>
      <c r="O497" s="247"/>
      <c r="P497" s="21"/>
      <c r="Q497" s="22"/>
      <c r="R497" s="248"/>
      <c r="S497" s="249"/>
      <c r="T497" s="23"/>
      <c r="U497" s="24"/>
      <c r="V497" s="250"/>
      <c r="W497" s="251"/>
      <c r="X497" s="251"/>
      <c r="Y497" s="252"/>
      <c r="Z497" s="4"/>
      <c r="AA497" s="118" t="str">
        <f>'Error Check before Upload'!J498</f>
        <v/>
      </c>
    </row>
    <row r="498" spans="1:27" s="25" customFormat="1" ht="14.4" x14ac:dyDescent="0.3">
      <c r="A498" s="37" t="str">
        <f t="shared" si="7"/>
        <v/>
      </c>
      <c r="B498" s="17"/>
      <c r="C498" s="390"/>
      <c r="D498" s="292"/>
      <c r="E498" s="244"/>
      <c r="F498" s="245"/>
      <c r="G498" s="18"/>
      <c r="H498" s="26"/>
      <c r="I498" s="19"/>
      <c r="J498" s="17"/>
      <c r="K498" s="17"/>
      <c r="L498" s="17"/>
      <c r="M498" s="20"/>
      <c r="N498" s="246"/>
      <c r="O498" s="247"/>
      <c r="P498" s="21"/>
      <c r="Q498" s="22"/>
      <c r="R498" s="248"/>
      <c r="S498" s="249"/>
      <c r="T498" s="23"/>
      <c r="U498" s="24"/>
      <c r="V498" s="250"/>
      <c r="W498" s="251"/>
      <c r="X498" s="251"/>
      <c r="Y498" s="252"/>
      <c r="Z498" s="4"/>
      <c r="AA498" s="118" t="str">
        <f>'Error Check before Upload'!J499</f>
        <v/>
      </c>
    </row>
    <row r="499" spans="1:27" s="25" customFormat="1" ht="14.4" x14ac:dyDescent="0.3">
      <c r="A499" s="37" t="str">
        <f t="shared" si="7"/>
        <v/>
      </c>
      <c r="B499" s="17"/>
      <c r="C499" s="390"/>
      <c r="D499" s="292"/>
      <c r="E499" s="244"/>
      <c r="F499" s="245"/>
      <c r="G499" s="18"/>
      <c r="H499" s="26"/>
      <c r="I499" s="19"/>
      <c r="J499" s="17"/>
      <c r="K499" s="17"/>
      <c r="L499" s="17"/>
      <c r="M499" s="20"/>
      <c r="N499" s="246"/>
      <c r="O499" s="247"/>
      <c r="P499" s="21"/>
      <c r="Q499" s="22"/>
      <c r="R499" s="248"/>
      <c r="S499" s="249"/>
      <c r="T499" s="23"/>
      <c r="U499" s="24"/>
      <c r="V499" s="250"/>
      <c r="W499" s="251"/>
      <c r="X499" s="251"/>
      <c r="Y499" s="252"/>
      <c r="Z499" s="4"/>
      <c r="AA499" s="118" t="str">
        <f>'Error Check before Upload'!J500</f>
        <v/>
      </c>
    </row>
    <row r="500" spans="1:27" s="25" customFormat="1" ht="14.4" x14ac:dyDescent="0.3">
      <c r="A500" s="37" t="str">
        <f t="shared" si="7"/>
        <v/>
      </c>
      <c r="B500" s="17"/>
      <c r="C500" s="390"/>
      <c r="D500" s="292"/>
      <c r="E500" s="244"/>
      <c r="F500" s="245"/>
      <c r="G500" s="18"/>
      <c r="H500" s="26"/>
      <c r="I500" s="19"/>
      <c r="J500" s="17"/>
      <c r="K500" s="17"/>
      <c r="L500" s="17"/>
      <c r="M500" s="20"/>
      <c r="N500" s="246"/>
      <c r="O500" s="247"/>
      <c r="P500" s="21"/>
      <c r="Q500" s="22"/>
      <c r="R500" s="248"/>
      <c r="S500" s="249"/>
      <c r="T500" s="23"/>
      <c r="U500" s="24"/>
      <c r="V500" s="250"/>
      <c r="W500" s="251"/>
      <c r="X500" s="251"/>
      <c r="Y500" s="252"/>
      <c r="Z500" s="4"/>
      <c r="AA500" s="118" t="str">
        <f>'Error Check before Upload'!J501</f>
        <v/>
      </c>
    </row>
    <row r="501" spans="1:27" s="25" customFormat="1" ht="14.4" x14ac:dyDescent="0.3">
      <c r="A501" s="37" t="str">
        <f t="shared" si="7"/>
        <v/>
      </c>
      <c r="B501" s="17"/>
      <c r="C501" s="390"/>
      <c r="D501" s="292"/>
      <c r="E501" s="244"/>
      <c r="F501" s="245"/>
      <c r="G501" s="18"/>
      <c r="H501" s="26"/>
      <c r="I501" s="19"/>
      <c r="J501" s="17"/>
      <c r="K501" s="17"/>
      <c r="L501" s="17"/>
      <c r="M501" s="20"/>
      <c r="N501" s="246"/>
      <c r="O501" s="247"/>
      <c r="P501" s="21"/>
      <c r="Q501" s="22"/>
      <c r="R501" s="248"/>
      <c r="S501" s="249"/>
      <c r="T501" s="23"/>
      <c r="U501" s="24"/>
      <c r="V501" s="250"/>
      <c r="W501" s="251"/>
      <c r="X501" s="251"/>
      <c r="Y501" s="252"/>
      <c r="Z501" s="4"/>
      <c r="AA501" s="118" t="str">
        <f>'Error Check before Upload'!J502</f>
        <v/>
      </c>
    </row>
    <row r="502" spans="1:27" s="25" customFormat="1" ht="14.4" x14ac:dyDescent="0.3">
      <c r="A502" s="37" t="str">
        <f t="shared" si="7"/>
        <v/>
      </c>
      <c r="B502" s="17"/>
      <c r="C502" s="390"/>
      <c r="D502" s="292"/>
      <c r="E502" s="244"/>
      <c r="F502" s="245"/>
      <c r="G502" s="18"/>
      <c r="H502" s="26"/>
      <c r="I502" s="19"/>
      <c r="J502" s="17"/>
      <c r="K502" s="17"/>
      <c r="L502" s="17"/>
      <c r="M502" s="20"/>
      <c r="N502" s="246"/>
      <c r="O502" s="247"/>
      <c r="P502" s="21"/>
      <c r="Q502" s="22"/>
      <c r="R502" s="248"/>
      <c r="S502" s="249"/>
      <c r="T502" s="23"/>
      <c r="U502" s="24"/>
      <c r="V502" s="250"/>
      <c r="W502" s="251"/>
      <c r="X502" s="251"/>
      <c r="Y502" s="252"/>
      <c r="Z502" s="4"/>
      <c r="AA502" s="118" t="str">
        <f>'Error Check before Upload'!J503</f>
        <v/>
      </c>
    </row>
    <row r="503" spans="1:27" s="25" customFormat="1" ht="14.4" x14ac:dyDescent="0.3">
      <c r="A503" s="37" t="str">
        <f t="shared" si="7"/>
        <v/>
      </c>
      <c r="B503" s="17"/>
      <c r="C503" s="390"/>
      <c r="D503" s="292"/>
      <c r="E503" s="244"/>
      <c r="F503" s="245"/>
      <c r="G503" s="18"/>
      <c r="H503" s="26"/>
      <c r="I503" s="19"/>
      <c r="J503" s="17"/>
      <c r="K503" s="17"/>
      <c r="L503" s="17"/>
      <c r="M503" s="20"/>
      <c r="N503" s="246"/>
      <c r="O503" s="247"/>
      <c r="P503" s="21"/>
      <c r="Q503" s="22"/>
      <c r="R503" s="248"/>
      <c r="S503" s="249"/>
      <c r="T503" s="23"/>
      <c r="U503" s="24"/>
      <c r="V503" s="250"/>
      <c r="W503" s="251"/>
      <c r="X503" s="251"/>
      <c r="Y503" s="252"/>
      <c r="Z503" s="4"/>
      <c r="AA503" s="118" t="str">
        <f>'Error Check before Upload'!J504</f>
        <v/>
      </c>
    </row>
    <row r="504" spans="1:27" s="25" customFormat="1" ht="14.4" x14ac:dyDescent="0.3">
      <c r="A504" s="37" t="str">
        <f t="shared" si="7"/>
        <v/>
      </c>
      <c r="B504" s="17"/>
      <c r="C504" s="390"/>
      <c r="D504" s="292"/>
      <c r="E504" s="244"/>
      <c r="F504" s="245"/>
      <c r="G504" s="18"/>
      <c r="H504" s="26"/>
      <c r="I504" s="19"/>
      <c r="J504" s="17"/>
      <c r="K504" s="17"/>
      <c r="L504" s="17"/>
      <c r="M504" s="20"/>
      <c r="N504" s="246"/>
      <c r="O504" s="247"/>
      <c r="P504" s="21"/>
      <c r="Q504" s="22"/>
      <c r="R504" s="248"/>
      <c r="S504" s="249"/>
      <c r="T504" s="23"/>
      <c r="U504" s="24"/>
      <c r="V504" s="250"/>
      <c r="W504" s="251"/>
      <c r="X504" s="251"/>
      <c r="Y504" s="252"/>
      <c r="Z504" s="4"/>
      <c r="AA504" s="118" t="str">
        <f>'Error Check before Upload'!J505</f>
        <v/>
      </c>
    </row>
    <row r="505" spans="1:27" s="25" customFormat="1" ht="14.4" x14ac:dyDescent="0.3">
      <c r="A505" s="37" t="str">
        <f t="shared" si="7"/>
        <v/>
      </c>
      <c r="B505" s="17"/>
      <c r="C505" s="390"/>
      <c r="D505" s="292"/>
      <c r="E505" s="244"/>
      <c r="F505" s="245"/>
      <c r="G505" s="18"/>
      <c r="H505" s="26"/>
      <c r="I505" s="19"/>
      <c r="J505" s="17"/>
      <c r="K505" s="17"/>
      <c r="L505" s="17"/>
      <c r="M505" s="20"/>
      <c r="N505" s="246"/>
      <c r="O505" s="247"/>
      <c r="P505" s="21"/>
      <c r="Q505" s="22"/>
      <c r="R505" s="248"/>
      <c r="S505" s="249"/>
      <c r="T505" s="23"/>
      <c r="U505" s="24"/>
      <c r="V505" s="250"/>
      <c r="W505" s="251"/>
      <c r="X505" s="251"/>
      <c r="Y505" s="252"/>
      <c r="Z505" s="4"/>
      <c r="AA505" s="118" t="str">
        <f>'Error Check before Upload'!J506</f>
        <v/>
      </c>
    </row>
    <row r="506" spans="1:27" s="25" customFormat="1" ht="14.4" x14ac:dyDescent="0.3">
      <c r="A506" s="37" t="str">
        <f t="shared" si="7"/>
        <v/>
      </c>
      <c r="B506" s="17"/>
      <c r="C506" s="390"/>
      <c r="D506" s="292"/>
      <c r="E506" s="244"/>
      <c r="F506" s="245"/>
      <c r="G506" s="18"/>
      <c r="H506" s="26"/>
      <c r="I506" s="19"/>
      <c r="J506" s="17"/>
      <c r="K506" s="17"/>
      <c r="L506" s="17"/>
      <c r="M506" s="20"/>
      <c r="N506" s="246"/>
      <c r="O506" s="247"/>
      <c r="P506" s="21"/>
      <c r="Q506" s="22"/>
      <c r="R506" s="248"/>
      <c r="S506" s="249"/>
      <c r="T506" s="23"/>
      <c r="U506" s="24"/>
      <c r="V506" s="250"/>
      <c r="W506" s="251"/>
      <c r="X506" s="251"/>
      <c r="Y506" s="252"/>
      <c r="Z506" s="4"/>
      <c r="AA506" s="118" t="str">
        <f>'Error Check before Upload'!J507</f>
        <v/>
      </c>
    </row>
    <row r="507" spans="1:27" s="25" customFormat="1" ht="14.4" x14ac:dyDescent="0.3">
      <c r="A507" s="37" t="str">
        <f t="shared" si="7"/>
        <v/>
      </c>
      <c r="B507" s="17"/>
      <c r="C507" s="390"/>
      <c r="D507" s="292"/>
      <c r="E507" s="244"/>
      <c r="F507" s="245"/>
      <c r="G507" s="18"/>
      <c r="H507" s="26"/>
      <c r="I507" s="19"/>
      <c r="J507" s="17"/>
      <c r="K507" s="17"/>
      <c r="L507" s="17"/>
      <c r="M507" s="20"/>
      <c r="N507" s="246"/>
      <c r="O507" s="247"/>
      <c r="P507" s="21"/>
      <c r="Q507" s="22"/>
      <c r="R507" s="248"/>
      <c r="S507" s="249"/>
      <c r="T507" s="23"/>
      <c r="U507" s="24"/>
      <c r="V507" s="250"/>
      <c r="W507" s="251"/>
      <c r="X507" s="251"/>
      <c r="Y507" s="252"/>
      <c r="Z507" s="4"/>
      <c r="AA507" s="118" t="str">
        <f>'Error Check before Upload'!J508</f>
        <v/>
      </c>
    </row>
    <row r="508" spans="1:27" s="25" customFormat="1" ht="14.4" x14ac:dyDescent="0.3">
      <c r="A508" s="37" t="str">
        <f t="shared" si="7"/>
        <v/>
      </c>
      <c r="B508" s="17"/>
      <c r="C508" s="390"/>
      <c r="D508" s="292"/>
      <c r="E508" s="244"/>
      <c r="F508" s="245"/>
      <c r="G508" s="18"/>
      <c r="H508" s="26"/>
      <c r="I508" s="19"/>
      <c r="J508" s="17"/>
      <c r="K508" s="17"/>
      <c r="L508" s="17"/>
      <c r="M508" s="20"/>
      <c r="N508" s="246"/>
      <c r="O508" s="247"/>
      <c r="P508" s="21"/>
      <c r="Q508" s="22"/>
      <c r="R508" s="248"/>
      <c r="S508" s="249"/>
      <c r="T508" s="23"/>
      <c r="U508" s="24"/>
      <c r="V508" s="250"/>
      <c r="W508" s="251"/>
      <c r="X508" s="251"/>
      <c r="Y508" s="252"/>
      <c r="Z508" s="4"/>
      <c r="AA508" s="118" t="str">
        <f>'Error Check before Upload'!J509</f>
        <v/>
      </c>
    </row>
    <row r="509" spans="1:27" s="25" customFormat="1" ht="14.4" x14ac:dyDescent="0.3">
      <c r="A509" s="37" t="str">
        <f t="shared" si="7"/>
        <v/>
      </c>
      <c r="B509" s="17"/>
      <c r="C509" s="390"/>
      <c r="D509" s="292"/>
      <c r="E509" s="244"/>
      <c r="F509" s="245"/>
      <c r="G509" s="18"/>
      <c r="H509" s="26"/>
      <c r="I509" s="19"/>
      <c r="J509" s="17"/>
      <c r="K509" s="17"/>
      <c r="L509" s="17"/>
      <c r="M509" s="20"/>
      <c r="N509" s="246"/>
      <c r="O509" s="247"/>
      <c r="P509" s="21"/>
      <c r="Q509" s="22"/>
      <c r="R509" s="248"/>
      <c r="S509" s="249"/>
      <c r="T509" s="23"/>
      <c r="U509" s="24"/>
      <c r="V509" s="250"/>
      <c r="W509" s="251"/>
      <c r="X509" s="251"/>
      <c r="Y509" s="252"/>
      <c r="Z509" s="4"/>
      <c r="AA509" s="118" t="str">
        <f>'Error Check before Upload'!J510</f>
        <v/>
      </c>
    </row>
    <row r="510" spans="1:27" s="25" customFormat="1" ht="14.4" x14ac:dyDescent="0.3">
      <c r="A510" s="37" t="str">
        <f t="shared" si="7"/>
        <v/>
      </c>
      <c r="B510" s="17"/>
      <c r="C510" s="390"/>
      <c r="D510" s="292"/>
      <c r="E510" s="244"/>
      <c r="F510" s="245"/>
      <c r="G510" s="18"/>
      <c r="H510" s="26"/>
      <c r="I510" s="19"/>
      <c r="J510" s="17"/>
      <c r="K510" s="17"/>
      <c r="L510" s="17"/>
      <c r="M510" s="20"/>
      <c r="N510" s="246"/>
      <c r="O510" s="247"/>
      <c r="P510" s="21"/>
      <c r="Q510" s="22"/>
      <c r="R510" s="248"/>
      <c r="S510" s="249"/>
      <c r="T510" s="23"/>
      <c r="U510" s="24"/>
      <c r="V510" s="250"/>
      <c r="W510" s="251"/>
      <c r="X510" s="251"/>
      <c r="Y510" s="252"/>
      <c r="Z510" s="4"/>
      <c r="AA510" s="118" t="str">
        <f>'Error Check before Upload'!J511</f>
        <v/>
      </c>
    </row>
    <row r="511" spans="1:27" s="25" customFormat="1" ht="14.4" x14ac:dyDescent="0.3">
      <c r="A511" s="37" t="str">
        <f t="shared" si="7"/>
        <v/>
      </c>
      <c r="B511" s="17"/>
      <c r="C511" s="390"/>
      <c r="D511" s="292"/>
      <c r="E511" s="244"/>
      <c r="F511" s="245"/>
      <c r="G511" s="18"/>
      <c r="H511" s="26"/>
      <c r="I511" s="19"/>
      <c r="J511" s="17"/>
      <c r="K511" s="17"/>
      <c r="L511" s="17"/>
      <c r="M511" s="20"/>
      <c r="N511" s="246"/>
      <c r="O511" s="247"/>
      <c r="P511" s="21"/>
      <c r="Q511" s="22"/>
      <c r="R511" s="248"/>
      <c r="S511" s="249"/>
      <c r="T511" s="23"/>
      <c r="U511" s="24"/>
      <c r="V511" s="250"/>
      <c r="W511" s="251"/>
      <c r="X511" s="251"/>
      <c r="Y511" s="252"/>
      <c r="Z511" s="4"/>
      <c r="AA511" s="118" t="str">
        <f>'Error Check before Upload'!J512</f>
        <v/>
      </c>
    </row>
    <row r="512" spans="1:27" s="25" customFormat="1" ht="14.4" x14ac:dyDescent="0.3">
      <c r="A512" s="37" t="str">
        <f t="shared" si="7"/>
        <v/>
      </c>
      <c r="B512" s="17"/>
      <c r="C512" s="390"/>
      <c r="D512" s="292"/>
      <c r="E512" s="244"/>
      <c r="F512" s="245"/>
      <c r="G512" s="18"/>
      <c r="H512" s="26"/>
      <c r="I512" s="19"/>
      <c r="J512" s="17"/>
      <c r="K512" s="17"/>
      <c r="L512" s="17"/>
      <c r="M512" s="20"/>
      <c r="N512" s="246"/>
      <c r="O512" s="247"/>
      <c r="P512" s="21"/>
      <c r="Q512" s="22"/>
      <c r="R512" s="248"/>
      <c r="S512" s="249"/>
      <c r="T512" s="23"/>
      <c r="U512" s="24"/>
      <c r="V512" s="250"/>
      <c r="W512" s="251"/>
      <c r="X512" s="251"/>
      <c r="Y512" s="252"/>
      <c r="Z512" s="4"/>
      <c r="AA512" s="118" t="str">
        <f>'Error Check before Upload'!J513</f>
        <v/>
      </c>
    </row>
    <row r="513" spans="1:27" s="25" customFormat="1" ht="14.4" x14ac:dyDescent="0.3">
      <c r="A513" s="37" t="str">
        <f t="shared" si="7"/>
        <v/>
      </c>
      <c r="B513" s="17"/>
      <c r="C513" s="390"/>
      <c r="D513" s="292"/>
      <c r="E513" s="244"/>
      <c r="F513" s="245"/>
      <c r="G513" s="18"/>
      <c r="H513" s="26"/>
      <c r="I513" s="19"/>
      <c r="J513" s="17"/>
      <c r="K513" s="17"/>
      <c r="L513" s="17"/>
      <c r="M513" s="20"/>
      <c r="N513" s="246"/>
      <c r="O513" s="247"/>
      <c r="P513" s="21"/>
      <c r="Q513" s="22"/>
      <c r="R513" s="248"/>
      <c r="S513" s="249"/>
      <c r="T513" s="23"/>
      <c r="U513" s="24"/>
      <c r="V513" s="250"/>
      <c r="W513" s="251"/>
      <c r="X513" s="251"/>
      <c r="Y513" s="252"/>
      <c r="Z513" s="4"/>
      <c r="AA513" s="118" t="str">
        <f>'Error Check before Upload'!J514</f>
        <v/>
      </c>
    </row>
    <row r="514" spans="1:27" s="25" customFormat="1" ht="14.4" x14ac:dyDescent="0.3">
      <c r="A514" s="37" t="str">
        <f t="shared" si="7"/>
        <v/>
      </c>
      <c r="B514" s="17"/>
      <c r="C514" s="390"/>
      <c r="D514" s="292"/>
      <c r="E514" s="244"/>
      <c r="F514" s="245"/>
      <c r="G514" s="18"/>
      <c r="H514" s="26"/>
      <c r="I514" s="19"/>
      <c r="J514" s="17"/>
      <c r="K514" s="17"/>
      <c r="L514" s="17"/>
      <c r="M514" s="20"/>
      <c r="N514" s="246"/>
      <c r="O514" s="247"/>
      <c r="P514" s="21"/>
      <c r="Q514" s="22"/>
      <c r="R514" s="248"/>
      <c r="S514" s="249"/>
      <c r="T514" s="23"/>
      <c r="U514" s="24"/>
      <c r="V514" s="250"/>
      <c r="W514" s="251"/>
      <c r="X514" s="251"/>
      <c r="Y514" s="252"/>
      <c r="Z514" s="4"/>
      <c r="AA514" s="118" t="str">
        <f>'Error Check before Upload'!J515</f>
        <v/>
      </c>
    </row>
    <row r="515" spans="1:27" s="25" customFormat="1" ht="14.4" x14ac:dyDescent="0.3">
      <c r="A515" s="37" t="str">
        <f t="shared" si="7"/>
        <v/>
      </c>
      <c r="B515" s="17"/>
      <c r="C515" s="390"/>
      <c r="D515" s="292"/>
      <c r="E515" s="244"/>
      <c r="F515" s="245"/>
      <c r="G515" s="18"/>
      <c r="H515" s="26"/>
      <c r="I515" s="19"/>
      <c r="J515" s="17"/>
      <c r="K515" s="17"/>
      <c r="L515" s="17"/>
      <c r="M515" s="20"/>
      <c r="N515" s="246"/>
      <c r="O515" s="247"/>
      <c r="P515" s="21"/>
      <c r="Q515" s="22"/>
      <c r="R515" s="248"/>
      <c r="S515" s="249"/>
      <c r="T515" s="23"/>
      <c r="U515" s="24"/>
      <c r="V515" s="250"/>
      <c r="W515" s="251"/>
      <c r="X515" s="251"/>
      <c r="Y515" s="252"/>
      <c r="Z515" s="4"/>
      <c r="AA515" s="118" t="str">
        <f>'Error Check before Upload'!J516</f>
        <v/>
      </c>
    </row>
    <row r="516" spans="1:27" s="25" customFormat="1" ht="14.4" x14ac:dyDescent="0.3">
      <c r="A516" s="37" t="str">
        <f t="shared" si="7"/>
        <v/>
      </c>
      <c r="B516" s="17"/>
      <c r="C516" s="390"/>
      <c r="D516" s="292"/>
      <c r="E516" s="244"/>
      <c r="F516" s="245"/>
      <c r="G516" s="18"/>
      <c r="H516" s="26"/>
      <c r="I516" s="19"/>
      <c r="J516" s="17"/>
      <c r="K516" s="17"/>
      <c r="L516" s="17"/>
      <c r="M516" s="20"/>
      <c r="N516" s="246"/>
      <c r="O516" s="247"/>
      <c r="P516" s="21"/>
      <c r="Q516" s="22"/>
      <c r="R516" s="248"/>
      <c r="S516" s="249"/>
      <c r="T516" s="23"/>
      <c r="U516" s="24"/>
      <c r="V516" s="250"/>
      <c r="W516" s="251"/>
      <c r="X516" s="251"/>
      <c r="Y516" s="252"/>
      <c r="Z516" s="4"/>
      <c r="AA516" s="118" t="str">
        <f>'Error Check before Upload'!J517</f>
        <v/>
      </c>
    </row>
    <row r="517" spans="1:27" s="25" customFormat="1" ht="14.4" x14ac:dyDescent="0.3">
      <c r="A517" s="37" t="str">
        <f t="shared" si="7"/>
        <v/>
      </c>
      <c r="B517" s="17"/>
      <c r="C517" s="390"/>
      <c r="D517" s="292"/>
      <c r="E517" s="244"/>
      <c r="F517" s="245"/>
      <c r="G517" s="18"/>
      <c r="H517" s="26"/>
      <c r="I517" s="19"/>
      <c r="J517" s="17"/>
      <c r="K517" s="17"/>
      <c r="L517" s="17"/>
      <c r="M517" s="20"/>
      <c r="N517" s="246"/>
      <c r="O517" s="247"/>
      <c r="P517" s="21"/>
      <c r="Q517" s="22"/>
      <c r="R517" s="248"/>
      <c r="S517" s="249"/>
      <c r="T517" s="23"/>
      <c r="U517" s="24"/>
      <c r="V517" s="250"/>
      <c r="W517" s="251"/>
      <c r="X517" s="251"/>
      <c r="Y517" s="252"/>
      <c r="Z517" s="4"/>
      <c r="AA517" s="118" t="str">
        <f>'Error Check before Upload'!J518</f>
        <v/>
      </c>
    </row>
    <row r="518" spans="1:27" s="25" customFormat="1" ht="14.4" x14ac:dyDescent="0.3">
      <c r="A518" s="37" t="str">
        <f t="shared" si="7"/>
        <v/>
      </c>
      <c r="B518" s="17"/>
      <c r="C518" s="390"/>
      <c r="D518" s="292"/>
      <c r="E518" s="244"/>
      <c r="F518" s="245"/>
      <c r="G518" s="18"/>
      <c r="H518" s="26"/>
      <c r="I518" s="19"/>
      <c r="J518" s="17"/>
      <c r="K518" s="17"/>
      <c r="L518" s="17"/>
      <c r="M518" s="20"/>
      <c r="N518" s="246"/>
      <c r="O518" s="247"/>
      <c r="P518" s="21"/>
      <c r="Q518" s="22"/>
      <c r="R518" s="248"/>
      <c r="S518" s="249"/>
      <c r="T518" s="23"/>
      <c r="U518" s="24"/>
      <c r="V518" s="250"/>
      <c r="W518" s="251"/>
      <c r="X518" s="251"/>
      <c r="Y518" s="252"/>
      <c r="Z518" s="4"/>
      <c r="AA518" s="118" t="str">
        <f>'Error Check before Upload'!J519</f>
        <v/>
      </c>
    </row>
    <row r="519" spans="1:27" s="25" customFormat="1" ht="14.4" x14ac:dyDescent="0.3">
      <c r="A519" s="37" t="str">
        <f t="shared" si="7"/>
        <v/>
      </c>
      <c r="B519" s="17"/>
      <c r="C519" s="390"/>
      <c r="D519" s="292"/>
      <c r="E519" s="244"/>
      <c r="F519" s="245"/>
      <c r="G519" s="18"/>
      <c r="H519" s="26"/>
      <c r="I519" s="19"/>
      <c r="J519" s="17"/>
      <c r="K519" s="17"/>
      <c r="L519" s="17"/>
      <c r="M519" s="20"/>
      <c r="N519" s="246"/>
      <c r="O519" s="247"/>
      <c r="P519" s="21"/>
      <c r="Q519" s="22"/>
      <c r="R519" s="248"/>
      <c r="S519" s="249"/>
      <c r="T519" s="23"/>
      <c r="U519" s="24"/>
      <c r="V519" s="250"/>
      <c r="W519" s="251"/>
      <c r="X519" s="251"/>
      <c r="Y519" s="252"/>
      <c r="Z519" s="4"/>
      <c r="AA519" s="118" t="str">
        <f>'Error Check before Upload'!J520</f>
        <v/>
      </c>
    </row>
    <row r="520" spans="1:27" s="25" customFormat="1" ht="14.4" x14ac:dyDescent="0.3">
      <c r="A520" s="37" t="str">
        <f t="shared" si="7"/>
        <v/>
      </c>
      <c r="B520" s="17"/>
      <c r="C520" s="390"/>
      <c r="D520" s="292"/>
      <c r="E520" s="244"/>
      <c r="F520" s="245"/>
      <c r="G520" s="18"/>
      <c r="H520" s="26"/>
      <c r="I520" s="19"/>
      <c r="J520" s="17"/>
      <c r="K520" s="17"/>
      <c r="L520" s="17"/>
      <c r="M520" s="20"/>
      <c r="N520" s="246"/>
      <c r="O520" s="247"/>
      <c r="P520" s="21"/>
      <c r="Q520" s="22"/>
      <c r="R520" s="248"/>
      <c r="S520" s="249"/>
      <c r="T520" s="23"/>
      <c r="U520" s="24"/>
      <c r="V520" s="250"/>
      <c r="W520" s="251"/>
      <c r="X520" s="251"/>
      <c r="Y520" s="252"/>
      <c r="Z520" s="4"/>
      <c r="AA520" s="118" t="str">
        <f>'Error Check before Upload'!J521</f>
        <v/>
      </c>
    </row>
    <row r="521" spans="1:27" s="25" customFormat="1" ht="14.4" x14ac:dyDescent="0.3">
      <c r="A521" s="37" t="str">
        <f t="shared" ref="A521:A584" si="8">IF(COUNTA(B521:G521)&gt;0, ROW(A521)-7,"")</f>
        <v/>
      </c>
      <c r="B521" s="17"/>
      <c r="C521" s="390"/>
      <c r="D521" s="292"/>
      <c r="E521" s="244"/>
      <c r="F521" s="245"/>
      <c r="G521" s="18"/>
      <c r="H521" s="26"/>
      <c r="I521" s="19"/>
      <c r="J521" s="17"/>
      <c r="K521" s="17"/>
      <c r="L521" s="17"/>
      <c r="M521" s="20"/>
      <c r="N521" s="246"/>
      <c r="O521" s="247"/>
      <c r="P521" s="21"/>
      <c r="Q521" s="22"/>
      <c r="R521" s="248"/>
      <c r="S521" s="249"/>
      <c r="T521" s="23"/>
      <c r="U521" s="24"/>
      <c r="V521" s="250"/>
      <c r="W521" s="251"/>
      <c r="X521" s="251"/>
      <c r="Y521" s="252"/>
      <c r="Z521" s="4"/>
      <c r="AA521" s="118" t="str">
        <f>'Error Check before Upload'!J522</f>
        <v/>
      </c>
    </row>
    <row r="522" spans="1:27" s="25" customFormat="1" ht="14.4" x14ac:dyDescent="0.3">
      <c r="A522" s="37" t="str">
        <f t="shared" si="8"/>
        <v/>
      </c>
      <c r="B522" s="17"/>
      <c r="C522" s="390"/>
      <c r="D522" s="292"/>
      <c r="E522" s="244"/>
      <c r="F522" s="245"/>
      <c r="G522" s="18"/>
      <c r="H522" s="26"/>
      <c r="I522" s="19"/>
      <c r="J522" s="17"/>
      <c r="K522" s="17"/>
      <c r="L522" s="17"/>
      <c r="M522" s="20"/>
      <c r="N522" s="246"/>
      <c r="O522" s="247"/>
      <c r="P522" s="21"/>
      <c r="Q522" s="22"/>
      <c r="R522" s="248"/>
      <c r="S522" s="249"/>
      <c r="T522" s="23"/>
      <c r="U522" s="24"/>
      <c r="V522" s="250"/>
      <c r="W522" s="251"/>
      <c r="X522" s="251"/>
      <c r="Y522" s="252"/>
      <c r="Z522" s="4"/>
      <c r="AA522" s="118" t="str">
        <f>'Error Check before Upload'!J523</f>
        <v/>
      </c>
    </row>
    <row r="523" spans="1:27" s="25" customFormat="1" ht="14.4" x14ac:dyDescent="0.3">
      <c r="A523" s="37" t="str">
        <f t="shared" si="8"/>
        <v/>
      </c>
      <c r="B523" s="17"/>
      <c r="C523" s="390"/>
      <c r="D523" s="292"/>
      <c r="E523" s="244"/>
      <c r="F523" s="245"/>
      <c r="G523" s="18"/>
      <c r="H523" s="26"/>
      <c r="I523" s="19"/>
      <c r="J523" s="17"/>
      <c r="K523" s="17"/>
      <c r="L523" s="17"/>
      <c r="M523" s="20"/>
      <c r="N523" s="246"/>
      <c r="O523" s="247"/>
      <c r="P523" s="21"/>
      <c r="Q523" s="22"/>
      <c r="R523" s="248"/>
      <c r="S523" s="249"/>
      <c r="T523" s="23"/>
      <c r="U523" s="24"/>
      <c r="V523" s="250"/>
      <c r="W523" s="251"/>
      <c r="X523" s="251"/>
      <c r="Y523" s="252"/>
      <c r="Z523" s="4"/>
      <c r="AA523" s="118" t="str">
        <f>'Error Check before Upload'!J524</f>
        <v/>
      </c>
    </row>
    <row r="524" spans="1:27" s="25" customFormat="1" ht="14.4" x14ac:dyDescent="0.3">
      <c r="A524" s="37" t="str">
        <f t="shared" si="8"/>
        <v/>
      </c>
      <c r="B524" s="17"/>
      <c r="C524" s="390"/>
      <c r="D524" s="292"/>
      <c r="E524" s="244"/>
      <c r="F524" s="245"/>
      <c r="G524" s="18"/>
      <c r="H524" s="26"/>
      <c r="I524" s="19"/>
      <c r="J524" s="17"/>
      <c r="K524" s="17"/>
      <c r="L524" s="17"/>
      <c r="M524" s="20"/>
      <c r="N524" s="246"/>
      <c r="O524" s="247"/>
      <c r="P524" s="21"/>
      <c r="Q524" s="22"/>
      <c r="R524" s="248"/>
      <c r="S524" s="249"/>
      <c r="T524" s="23"/>
      <c r="U524" s="24"/>
      <c r="V524" s="250"/>
      <c r="W524" s="251"/>
      <c r="X524" s="251"/>
      <c r="Y524" s="252"/>
      <c r="Z524" s="4"/>
      <c r="AA524" s="118" t="str">
        <f>'Error Check before Upload'!J525</f>
        <v/>
      </c>
    </row>
    <row r="525" spans="1:27" s="25" customFormat="1" ht="14.4" x14ac:dyDescent="0.3">
      <c r="A525" s="37" t="str">
        <f t="shared" si="8"/>
        <v/>
      </c>
      <c r="B525" s="17"/>
      <c r="C525" s="390"/>
      <c r="D525" s="292"/>
      <c r="E525" s="244"/>
      <c r="F525" s="245"/>
      <c r="G525" s="18"/>
      <c r="H525" s="26"/>
      <c r="I525" s="19"/>
      <c r="J525" s="17"/>
      <c r="K525" s="17"/>
      <c r="L525" s="17"/>
      <c r="M525" s="20"/>
      <c r="N525" s="246"/>
      <c r="O525" s="247"/>
      <c r="P525" s="21"/>
      <c r="Q525" s="22"/>
      <c r="R525" s="248"/>
      <c r="S525" s="249"/>
      <c r="T525" s="23"/>
      <c r="U525" s="24"/>
      <c r="V525" s="250"/>
      <c r="W525" s="251"/>
      <c r="X525" s="251"/>
      <c r="Y525" s="252"/>
      <c r="Z525" s="4"/>
      <c r="AA525" s="118" t="str">
        <f>'Error Check before Upload'!J526</f>
        <v/>
      </c>
    </row>
    <row r="526" spans="1:27" s="25" customFormat="1" ht="14.4" x14ac:dyDescent="0.3">
      <c r="A526" s="37" t="str">
        <f t="shared" si="8"/>
        <v/>
      </c>
      <c r="B526" s="17"/>
      <c r="C526" s="390"/>
      <c r="D526" s="292"/>
      <c r="E526" s="244"/>
      <c r="F526" s="245"/>
      <c r="G526" s="18"/>
      <c r="H526" s="26"/>
      <c r="I526" s="19"/>
      <c r="J526" s="17"/>
      <c r="K526" s="17"/>
      <c r="L526" s="17"/>
      <c r="M526" s="20"/>
      <c r="N526" s="246"/>
      <c r="O526" s="247"/>
      <c r="P526" s="21"/>
      <c r="Q526" s="22"/>
      <c r="R526" s="248"/>
      <c r="S526" s="249"/>
      <c r="T526" s="23"/>
      <c r="U526" s="24"/>
      <c r="V526" s="250"/>
      <c r="W526" s="251"/>
      <c r="X526" s="251"/>
      <c r="Y526" s="252"/>
      <c r="Z526" s="4"/>
      <c r="AA526" s="118" t="str">
        <f>'Error Check before Upload'!J527</f>
        <v/>
      </c>
    </row>
    <row r="527" spans="1:27" s="25" customFormat="1" ht="14.4" x14ac:dyDescent="0.3">
      <c r="A527" s="37" t="str">
        <f t="shared" si="8"/>
        <v/>
      </c>
      <c r="B527" s="17"/>
      <c r="C527" s="390"/>
      <c r="D527" s="292"/>
      <c r="E527" s="244"/>
      <c r="F527" s="245"/>
      <c r="G527" s="18"/>
      <c r="H527" s="26"/>
      <c r="I527" s="19"/>
      <c r="J527" s="17"/>
      <c r="K527" s="17"/>
      <c r="L527" s="17"/>
      <c r="M527" s="20"/>
      <c r="N527" s="246"/>
      <c r="O527" s="247"/>
      <c r="P527" s="21"/>
      <c r="Q527" s="22"/>
      <c r="R527" s="248"/>
      <c r="S527" s="249"/>
      <c r="T527" s="23"/>
      <c r="U527" s="24"/>
      <c r="V527" s="250"/>
      <c r="W527" s="251"/>
      <c r="X527" s="251"/>
      <c r="Y527" s="252"/>
      <c r="Z527" s="4"/>
      <c r="AA527" s="118" t="str">
        <f>'Error Check before Upload'!J528</f>
        <v/>
      </c>
    </row>
    <row r="528" spans="1:27" s="25" customFormat="1" ht="14.4" x14ac:dyDescent="0.3">
      <c r="A528" s="37" t="str">
        <f t="shared" si="8"/>
        <v/>
      </c>
      <c r="B528" s="17"/>
      <c r="C528" s="390"/>
      <c r="D528" s="292"/>
      <c r="E528" s="244"/>
      <c r="F528" s="245"/>
      <c r="G528" s="18"/>
      <c r="H528" s="26"/>
      <c r="I528" s="19"/>
      <c r="J528" s="17"/>
      <c r="K528" s="17"/>
      <c r="L528" s="17"/>
      <c r="M528" s="20"/>
      <c r="N528" s="246"/>
      <c r="O528" s="247"/>
      <c r="P528" s="21"/>
      <c r="Q528" s="22"/>
      <c r="R528" s="248"/>
      <c r="S528" s="249"/>
      <c r="T528" s="23"/>
      <c r="U528" s="24"/>
      <c r="V528" s="250"/>
      <c r="W528" s="251"/>
      <c r="X528" s="251"/>
      <c r="Y528" s="252"/>
      <c r="Z528" s="4"/>
      <c r="AA528" s="118" t="str">
        <f>'Error Check before Upload'!J529</f>
        <v/>
      </c>
    </row>
    <row r="529" spans="1:27" s="25" customFormat="1" ht="14.4" x14ac:dyDescent="0.3">
      <c r="A529" s="37" t="str">
        <f t="shared" si="8"/>
        <v/>
      </c>
      <c r="B529" s="17"/>
      <c r="C529" s="390"/>
      <c r="D529" s="292"/>
      <c r="E529" s="244"/>
      <c r="F529" s="245"/>
      <c r="G529" s="18"/>
      <c r="H529" s="26"/>
      <c r="I529" s="19"/>
      <c r="J529" s="17"/>
      <c r="K529" s="17"/>
      <c r="L529" s="17"/>
      <c r="M529" s="20"/>
      <c r="N529" s="246"/>
      <c r="O529" s="247"/>
      <c r="P529" s="21"/>
      <c r="Q529" s="22"/>
      <c r="R529" s="248"/>
      <c r="S529" s="249"/>
      <c r="T529" s="23"/>
      <c r="U529" s="24"/>
      <c r="V529" s="250"/>
      <c r="W529" s="251"/>
      <c r="X529" s="251"/>
      <c r="Y529" s="252"/>
      <c r="Z529" s="4"/>
      <c r="AA529" s="118" t="str">
        <f>'Error Check before Upload'!J530</f>
        <v/>
      </c>
    </row>
    <row r="530" spans="1:27" s="25" customFormat="1" ht="14.4" x14ac:dyDescent="0.3">
      <c r="A530" s="37" t="str">
        <f t="shared" si="8"/>
        <v/>
      </c>
      <c r="B530" s="17"/>
      <c r="C530" s="390"/>
      <c r="D530" s="292"/>
      <c r="E530" s="244"/>
      <c r="F530" s="245"/>
      <c r="G530" s="18"/>
      <c r="H530" s="26"/>
      <c r="I530" s="19"/>
      <c r="J530" s="17"/>
      <c r="K530" s="17"/>
      <c r="L530" s="17"/>
      <c r="M530" s="20"/>
      <c r="N530" s="246"/>
      <c r="O530" s="247"/>
      <c r="P530" s="21"/>
      <c r="Q530" s="22"/>
      <c r="R530" s="248"/>
      <c r="S530" s="249"/>
      <c r="T530" s="23"/>
      <c r="U530" s="24"/>
      <c r="V530" s="250"/>
      <c r="W530" s="251"/>
      <c r="X530" s="251"/>
      <c r="Y530" s="252"/>
      <c r="Z530" s="4"/>
      <c r="AA530" s="118" t="str">
        <f>'Error Check before Upload'!J531</f>
        <v/>
      </c>
    </row>
    <row r="531" spans="1:27" s="25" customFormat="1" ht="14.4" x14ac:dyDescent="0.3">
      <c r="A531" s="37" t="str">
        <f t="shared" si="8"/>
        <v/>
      </c>
      <c r="B531" s="17"/>
      <c r="C531" s="390"/>
      <c r="D531" s="292"/>
      <c r="E531" s="244"/>
      <c r="F531" s="245"/>
      <c r="G531" s="18"/>
      <c r="H531" s="26"/>
      <c r="I531" s="19"/>
      <c r="J531" s="17"/>
      <c r="K531" s="17"/>
      <c r="L531" s="17"/>
      <c r="M531" s="20"/>
      <c r="N531" s="246"/>
      <c r="O531" s="247"/>
      <c r="P531" s="21"/>
      <c r="Q531" s="22"/>
      <c r="R531" s="248"/>
      <c r="S531" s="249"/>
      <c r="T531" s="23"/>
      <c r="U531" s="24"/>
      <c r="V531" s="250"/>
      <c r="W531" s="251"/>
      <c r="X531" s="251"/>
      <c r="Y531" s="252"/>
      <c r="Z531" s="4"/>
      <c r="AA531" s="118" t="str">
        <f>'Error Check before Upload'!J532</f>
        <v/>
      </c>
    </row>
    <row r="532" spans="1:27" s="25" customFormat="1" ht="14.4" x14ac:dyDescent="0.3">
      <c r="A532" s="37" t="str">
        <f t="shared" si="8"/>
        <v/>
      </c>
      <c r="B532" s="17"/>
      <c r="C532" s="390"/>
      <c r="D532" s="292"/>
      <c r="E532" s="244"/>
      <c r="F532" s="245"/>
      <c r="G532" s="18"/>
      <c r="H532" s="26"/>
      <c r="I532" s="19"/>
      <c r="J532" s="17"/>
      <c r="K532" s="17"/>
      <c r="L532" s="17"/>
      <c r="M532" s="20"/>
      <c r="N532" s="246"/>
      <c r="O532" s="247"/>
      <c r="P532" s="21"/>
      <c r="Q532" s="22"/>
      <c r="R532" s="248"/>
      <c r="S532" s="249"/>
      <c r="T532" s="23"/>
      <c r="U532" s="24"/>
      <c r="V532" s="250"/>
      <c r="W532" s="251"/>
      <c r="X532" s="251"/>
      <c r="Y532" s="252"/>
      <c r="Z532" s="4"/>
      <c r="AA532" s="118" t="str">
        <f>'Error Check before Upload'!J533</f>
        <v/>
      </c>
    </row>
    <row r="533" spans="1:27" s="25" customFormat="1" ht="14.4" x14ac:dyDescent="0.3">
      <c r="A533" s="37" t="str">
        <f t="shared" si="8"/>
        <v/>
      </c>
      <c r="B533" s="17"/>
      <c r="C533" s="390"/>
      <c r="D533" s="292"/>
      <c r="E533" s="244"/>
      <c r="F533" s="245"/>
      <c r="G533" s="18"/>
      <c r="H533" s="26"/>
      <c r="I533" s="19"/>
      <c r="J533" s="17"/>
      <c r="K533" s="17"/>
      <c r="L533" s="17"/>
      <c r="M533" s="20"/>
      <c r="N533" s="246"/>
      <c r="O533" s="247"/>
      <c r="P533" s="21"/>
      <c r="Q533" s="22"/>
      <c r="R533" s="248"/>
      <c r="S533" s="249"/>
      <c r="T533" s="23"/>
      <c r="U533" s="24"/>
      <c r="V533" s="250"/>
      <c r="W533" s="251"/>
      <c r="X533" s="251"/>
      <c r="Y533" s="252"/>
      <c r="Z533" s="4"/>
      <c r="AA533" s="118" t="str">
        <f>'Error Check before Upload'!J534</f>
        <v/>
      </c>
    </row>
    <row r="534" spans="1:27" s="25" customFormat="1" ht="14.4" x14ac:dyDescent="0.3">
      <c r="A534" s="37" t="str">
        <f t="shared" si="8"/>
        <v/>
      </c>
      <c r="B534" s="17"/>
      <c r="C534" s="390"/>
      <c r="D534" s="292"/>
      <c r="E534" s="244"/>
      <c r="F534" s="245"/>
      <c r="G534" s="18"/>
      <c r="H534" s="26"/>
      <c r="I534" s="19"/>
      <c r="J534" s="17"/>
      <c r="K534" s="17"/>
      <c r="L534" s="17"/>
      <c r="M534" s="20"/>
      <c r="N534" s="246"/>
      <c r="O534" s="247"/>
      <c r="P534" s="21"/>
      <c r="Q534" s="22"/>
      <c r="R534" s="248"/>
      <c r="S534" s="249"/>
      <c r="T534" s="23"/>
      <c r="U534" s="24"/>
      <c r="V534" s="250"/>
      <c r="W534" s="251"/>
      <c r="X534" s="251"/>
      <c r="Y534" s="252"/>
      <c r="Z534" s="4"/>
      <c r="AA534" s="118" t="str">
        <f>'Error Check before Upload'!J535</f>
        <v/>
      </c>
    </row>
    <row r="535" spans="1:27" s="25" customFormat="1" ht="14.4" x14ac:dyDescent="0.3">
      <c r="A535" s="37" t="str">
        <f t="shared" si="8"/>
        <v/>
      </c>
      <c r="B535" s="17"/>
      <c r="C535" s="390"/>
      <c r="D535" s="292"/>
      <c r="E535" s="244"/>
      <c r="F535" s="245"/>
      <c r="G535" s="18"/>
      <c r="H535" s="26"/>
      <c r="I535" s="19"/>
      <c r="J535" s="17"/>
      <c r="K535" s="17"/>
      <c r="L535" s="17"/>
      <c r="M535" s="20"/>
      <c r="N535" s="246"/>
      <c r="O535" s="247"/>
      <c r="P535" s="21"/>
      <c r="Q535" s="22"/>
      <c r="R535" s="248"/>
      <c r="S535" s="249"/>
      <c r="T535" s="23"/>
      <c r="U535" s="24"/>
      <c r="V535" s="250"/>
      <c r="W535" s="251"/>
      <c r="X535" s="251"/>
      <c r="Y535" s="252"/>
      <c r="Z535" s="4"/>
      <c r="AA535" s="118" t="str">
        <f>'Error Check before Upload'!J536</f>
        <v/>
      </c>
    </row>
    <row r="536" spans="1:27" s="25" customFormat="1" ht="14.4" x14ac:dyDescent="0.3">
      <c r="A536" s="37" t="str">
        <f t="shared" si="8"/>
        <v/>
      </c>
      <c r="B536" s="17"/>
      <c r="C536" s="390"/>
      <c r="D536" s="292"/>
      <c r="E536" s="244"/>
      <c r="F536" s="245"/>
      <c r="G536" s="18"/>
      <c r="H536" s="26"/>
      <c r="I536" s="19"/>
      <c r="J536" s="17"/>
      <c r="K536" s="17"/>
      <c r="L536" s="17"/>
      <c r="M536" s="20"/>
      <c r="N536" s="246"/>
      <c r="O536" s="247"/>
      <c r="P536" s="21"/>
      <c r="Q536" s="22"/>
      <c r="R536" s="248"/>
      <c r="S536" s="249"/>
      <c r="T536" s="23"/>
      <c r="U536" s="24"/>
      <c r="V536" s="250"/>
      <c r="W536" s="251"/>
      <c r="X536" s="251"/>
      <c r="Y536" s="252"/>
      <c r="Z536" s="4"/>
      <c r="AA536" s="118" t="str">
        <f>'Error Check before Upload'!J537</f>
        <v/>
      </c>
    </row>
    <row r="537" spans="1:27" s="25" customFormat="1" ht="14.4" x14ac:dyDescent="0.3">
      <c r="A537" s="37" t="str">
        <f t="shared" si="8"/>
        <v/>
      </c>
      <c r="B537" s="17"/>
      <c r="C537" s="390"/>
      <c r="D537" s="292"/>
      <c r="E537" s="244"/>
      <c r="F537" s="245"/>
      <c r="G537" s="18"/>
      <c r="H537" s="26"/>
      <c r="I537" s="19"/>
      <c r="J537" s="17"/>
      <c r="K537" s="17"/>
      <c r="L537" s="17"/>
      <c r="M537" s="20"/>
      <c r="N537" s="246"/>
      <c r="O537" s="247"/>
      <c r="P537" s="21"/>
      <c r="Q537" s="22"/>
      <c r="R537" s="248"/>
      <c r="S537" s="249"/>
      <c r="T537" s="23"/>
      <c r="U537" s="24"/>
      <c r="V537" s="250"/>
      <c r="W537" s="251"/>
      <c r="X537" s="251"/>
      <c r="Y537" s="252"/>
      <c r="Z537" s="4"/>
      <c r="AA537" s="118" t="str">
        <f>'Error Check before Upload'!J538</f>
        <v/>
      </c>
    </row>
    <row r="538" spans="1:27" s="25" customFormat="1" ht="14.4" x14ac:dyDescent="0.3">
      <c r="A538" s="37" t="str">
        <f t="shared" si="8"/>
        <v/>
      </c>
      <c r="B538" s="17"/>
      <c r="C538" s="390"/>
      <c r="D538" s="292"/>
      <c r="E538" s="244"/>
      <c r="F538" s="245"/>
      <c r="G538" s="18"/>
      <c r="H538" s="26"/>
      <c r="I538" s="19"/>
      <c r="J538" s="17"/>
      <c r="K538" s="17"/>
      <c r="L538" s="17"/>
      <c r="M538" s="20"/>
      <c r="N538" s="246"/>
      <c r="O538" s="247"/>
      <c r="P538" s="21"/>
      <c r="Q538" s="22"/>
      <c r="R538" s="248"/>
      <c r="S538" s="249"/>
      <c r="T538" s="23"/>
      <c r="U538" s="24"/>
      <c r="V538" s="250"/>
      <c r="W538" s="251"/>
      <c r="X538" s="251"/>
      <c r="Y538" s="252"/>
      <c r="Z538" s="4"/>
      <c r="AA538" s="118" t="str">
        <f>'Error Check before Upload'!J539</f>
        <v/>
      </c>
    </row>
    <row r="539" spans="1:27" s="25" customFormat="1" ht="14.4" x14ac:dyDescent="0.3">
      <c r="A539" s="37" t="str">
        <f t="shared" si="8"/>
        <v/>
      </c>
      <c r="B539" s="17"/>
      <c r="C539" s="390"/>
      <c r="D539" s="292"/>
      <c r="E539" s="244"/>
      <c r="F539" s="245"/>
      <c r="G539" s="18"/>
      <c r="H539" s="26"/>
      <c r="I539" s="19"/>
      <c r="J539" s="17"/>
      <c r="K539" s="17"/>
      <c r="L539" s="17"/>
      <c r="M539" s="20"/>
      <c r="N539" s="246"/>
      <c r="O539" s="247"/>
      <c r="P539" s="21"/>
      <c r="Q539" s="22"/>
      <c r="R539" s="248"/>
      <c r="S539" s="249"/>
      <c r="T539" s="23"/>
      <c r="U539" s="24"/>
      <c r="V539" s="250"/>
      <c r="W539" s="251"/>
      <c r="X539" s="251"/>
      <c r="Y539" s="252"/>
      <c r="Z539" s="4"/>
      <c r="AA539" s="118" t="str">
        <f>'Error Check before Upload'!J540</f>
        <v/>
      </c>
    </row>
    <row r="540" spans="1:27" s="25" customFormat="1" ht="14.4" x14ac:dyDescent="0.3">
      <c r="A540" s="37" t="str">
        <f t="shared" si="8"/>
        <v/>
      </c>
      <c r="B540" s="17"/>
      <c r="C540" s="390"/>
      <c r="D540" s="292"/>
      <c r="E540" s="244"/>
      <c r="F540" s="245"/>
      <c r="G540" s="18"/>
      <c r="H540" s="26"/>
      <c r="I540" s="19"/>
      <c r="J540" s="17"/>
      <c r="K540" s="17"/>
      <c r="L540" s="17"/>
      <c r="M540" s="20"/>
      <c r="N540" s="246"/>
      <c r="O540" s="247"/>
      <c r="P540" s="21"/>
      <c r="Q540" s="22"/>
      <c r="R540" s="248"/>
      <c r="S540" s="249"/>
      <c r="T540" s="23"/>
      <c r="U540" s="24"/>
      <c r="V540" s="250"/>
      <c r="W540" s="251"/>
      <c r="X540" s="251"/>
      <c r="Y540" s="252"/>
      <c r="Z540" s="4"/>
      <c r="AA540" s="118" t="str">
        <f>'Error Check before Upload'!J541</f>
        <v/>
      </c>
    </row>
    <row r="541" spans="1:27" s="25" customFormat="1" ht="14.4" x14ac:dyDescent="0.3">
      <c r="A541" s="37" t="str">
        <f t="shared" si="8"/>
        <v/>
      </c>
      <c r="B541" s="17"/>
      <c r="C541" s="390"/>
      <c r="D541" s="292"/>
      <c r="E541" s="244"/>
      <c r="F541" s="245"/>
      <c r="G541" s="18"/>
      <c r="H541" s="26"/>
      <c r="I541" s="19"/>
      <c r="J541" s="17"/>
      <c r="K541" s="17"/>
      <c r="L541" s="17"/>
      <c r="M541" s="20"/>
      <c r="N541" s="246"/>
      <c r="O541" s="247"/>
      <c r="P541" s="21"/>
      <c r="Q541" s="22"/>
      <c r="R541" s="248"/>
      <c r="S541" s="249"/>
      <c r="T541" s="23"/>
      <c r="U541" s="24"/>
      <c r="V541" s="250"/>
      <c r="W541" s="251"/>
      <c r="X541" s="251"/>
      <c r="Y541" s="252"/>
      <c r="Z541" s="4"/>
      <c r="AA541" s="118" t="str">
        <f>'Error Check before Upload'!J542</f>
        <v/>
      </c>
    </row>
    <row r="542" spans="1:27" s="25" customFormat="1" ht="14.4" x14ac:dyDescent="0.3">
      <c r="A542" s="37" t="str">
        <f t="shared" si="8"/>
        <v/>
      </c>
      <c r="B542" s="17"/>
      <c r="C542" s="390"/>
      <c r="D542" s="292"/>
      <c r="E542" s="244"/>
      <c r="F542" s="245"/>
      <c r="G542" s="18"/>
      <c r="H542" s="26"/>
      <c r="I542" s="19"/>
      <c r="J542" s="17"/>
      <c r="K542" s="17"/>
      <c r="L542" s="17"/>
      <c r="M542" s="20"/>
      <c r="N542" s="246"/>
      <c r="O542" s="247"/>
      <c r="P542" s="21"/>
      <c r="Q542" s="22"/>
      <c r="R542" s="248"/>
      <c r="S542" s="249"/>
      <c r="T542" s="23"/>
      <c r="U542" s="24"/>
      <c r="V542" s="250"/>
      <c r="W542" s="251"/>
      <c r="X542" s="251"/>
      <c r="Y542" s="252"/>
      <c r="Z542" s="4"/>
      <c r="AA542" s="118" t="str">
        <f>'Error Check before Upload'!J543</f>
        <v/>
      </c>
    </row>
    <row r="543" spans="1:27" s="25" customFormat="1" ht="14.4" x14ac:dyDescent="0.3">
      <c r="A543" s="37" t="str">
        <f t="shared" si="8"/>
        <v/>
      </c>
      <c r="B543" s="17"/>
      <c r="C543" s="390"/>
      <c r="D543" s="292"/>
      <c r="E543" s="244"/>
      <c r="F543" s="245"/>
      <c r="G543" s="18"/>
      <c r="H543" s="26"/>
      <c r="I543" s="19"/>
      <c r="J543" s="17"/>
      <c r="K543" s="17"/>
      <c r="L543" s="17"/>
      <c r="M543" s="20"/>
      <c r="N543" s="246"/>
      <c r="O543" s="247"/>
      <c r="P543" s="21"/>
      <c r="Q543" s="22"/>
      <c r="R543" s="248"/>
      <c r="S543" s="249"/>
      <c r="T543" s="23"/>
      <c r="U543" s="24"/>
      <c r="V543" s="250"/>
      <c r="W543" s="251"/>
      <c r="X543" s="251"/>
      <c r="Y543" s="252"/>
      <c r="Z543" s="4"/>
      <c r="AA543" s="118" t="str">
        <f>'Error Check before Upload'!J544</f>
        <v/>
      </c>
    </row>
    <row r="544" spans="1:27" s="25" customFormat="1" ht="14.4" x14ac:dyDescent="0.3">
      <c r="A544" s="37" t="str">
        <f t="shared" si="8"/>
        <v/>
      </c>
      <c r="B544" s="17"/>
      <c r="C544" s="390"/>
      <c r="D544" s="292"/>
      <c r="E544" s="244"/>
      <c r="F544" s="245"/>
      <c r="G544" s="18"/>
      <c r="H544" s="26"/>
      <c r="I544" s="19"/>
      <c r="J544" s="17"/>
      <c r="K544" s="17"/>
      <c r="L544" s="17"/>
      <c r="M544" s="20"/>
      <c r="N544" s="246"/>
      <c r="O544" s="247"/>
      <c r="P544" s="21"/>
      <c r="Q544" s="22"/>
      <c r="R544" s="248"/>
      <c r="S544" s="249"/>
      <c r="T544" s="23"/>
      <c r="U544" s="24"/>
      <c r="V544" s="250"/>
      <c r="W544" s="251"/>
      <c r="X544" s="251"/>
      <c r="Y544" s="252"/>
      <c r="Z544" s="4"/>
      <c r="AA544" s="118" t="str">
        <f>'Error Check before Upload'!J545</f>
        <v/>
      </c>
    </row>
    <row r="545" spans="1:27" s="25" customFormat="1" ht="14.4" x14ac:dyDescent="0.3">
      <c r="A545" s="37" t="str">
        <f t="shared" si="8"/>
        <v/>
      </c>
      <c r="B545" s="17"/>
      <c r="C545" s="390"/>
      <c r="D545" s="292"/>
      <c r="E545" s="244"/>
      <c r="F545" s="245"/>
      <c r="G545" s="18"/>
      <c r="H545" s="26"/>
      <c r="I545" s="19"/>
      <c r="J545" s="17"/>
      <c r="K545" s="17"/>
      <c r="L545" s="17"/>
      <c r="M545" s="20"/>
      <c r="N545" s="246"/>
      <c r="O545" s="247"/>
      <c r="P545" s="21"/>
      <c r="Q545" s="22"/>
      <c r="R545" s="248"/>
      <c r="S545" s="249"/>
      <c r="T545" s="23"/>
      <c r="U545" s="24"/>
      <c r="V545" s="250"/>
      <c r="W545" s="251"/>
      <c r="X545" s="251"/>
      <c r="Y545" s="252"/>
      <c r="Z545" s="4"/>
      <c r="AA545" s="118" t="str">
        <f>'Error Check before Upload'!J546</f>
        <v/>
      </c>
    </row>
    <row r="546" spans="1:27" s="25" customFormat="1" ht="14.4" x14ac:dyDescent="0.3">
      <c r="A546" s="37" t="str">
        <f t="shared" si="8"/>
        <v/>
      </c>
      <c r="B546" s="17"/>
      <c r="C546" s="390"/>
      <c r="D546" s="292"/>
      <c r="E546" s="244"/>
      <c r="F546" s="245"/>
      <c r="G546" s="18"/>
      <c r="H546" s="26"/>
      <c r="I546" s="19"/>
      <c r="J546" s="17"/>
      <c r="K546" s="17"/>
      <c r="L546" s="17"/>
      <c r="M546" s="20"/>
      <c r="N546" s="246"/>
      <c r="O546" s="247"/>
      <c r="P546" s="21"/>
      <c r="Q546" s="22"/>
      <c r="R546" s="248"/>
      <c r="S546" s="249"/>
      <c r="T546" s="23"/>
      <c r="U546" s="24"/>
      <c r="V546" s="250"/>
      <c r="W546" s="251"/>
      <c r="X546" s="251"/>
      <c r="Y546" s="252"/>
      <c r="Z546" s="4"/>
      <c r="AA546" s="118" t="str">
        <f>'Error Check before Upload'!J547</f>
        <v/>
      </c>
    </row>
    <row r="547" spans="1:27" s="25" customFormat="1" ht="14.4" x14ac:dyDescent="0.3">
      <c r="A547" s="37" t="str">
        <f t="shared" si="8"/>
        <v/>
      </c>
      <c r="B547" s="17"/>
      <c r="C547" s="390"/>
      <c r="D547" s="292"/>
      <c r="E547" s="244"/>
      <c r="F547" s="245"/>
      <c r="G547" s="18"/>
      <c r="H547" s="26"/>
      <c r="I547" s="19"/>
      <c r="J547" s="17"/>
      <c r="K547" s="17"/>
      <c r="L547" s="17"/>
      <c r="M547" s="20"/>
      <c r="N547" s="246"/>
      <c r="O547" s="247"/>
      <c r="P547" s="21"/>
      <c r="Q547" s="22"/>
      <c r="R547" s="248"/>
      <c r="S547" s="249"/>
      <c r="T547" s="23"/>
      <c r="U547" s="24"/>
      <c r="V547" s="250"/>
      <c r="W547" s="251"/>
      <c r="X547" s="251"/>
      <c r="Y547" s="252"/>
      <c r="Z547" s="4"/>
      <c r="AA547" s="118" t="str">
        <f>'Error Check before Upload'!J548</f>
        <v/>
      </c>
    </row>
    <row r="548" spans="1:27" s="25" customFormat="1" ht="14.4" x14ac:dyDescent="0.3">
      <c r="A548" s="37" t="str">
        <f t="shared" si="8"/>
        <v/>
      </c>
      <c r="B548" s="17"/>
      <c r="C548" s="390"/>
      <c r="D548" s="292"/>
      <c r="E548" s="244"/>
      <c r="F548" s="245"/>
      <c r="G548" s="18"/>
      <c r="H548" s="26"/>
      <c r="I548" s="19"/>
      <c r="J548" s="17"/>
      <c r="K548" s="17"/>
      <c r="L548" s="17"/>
      <c r="M548" s="20"/>
      <c r="N548" s="246"/>
      <c r="O548" s="247"/>
      <c r="P548" s="21"/>
      <c r="Q548" s="22"/>
      <c r="R548" s="248"/>
      <c r="S548" s="249"/>
      <c r="T548" s="23"/>
      <c r="U548" s="24"/>
      <c r="V548" s="250"/>
      <c r="W548" s="251"/>
      <c r="X548" s="251"/>
      <c r="Y548" s="252"/>
      <c r="Z548" s="4"/>
      <c r="AA548" s="118" t="str">
        <f>'Error Check before Upload'!J549</f>
        <v/>
      </c>
    </row>
    <row r="549" spans="1:27" s="25" customFormat="1" ht="14.4" x14ac:dyDescent="0.3">
      <c r="A549" s="37" t="str">
        <f t="shared" si="8"/>
        <v/>
      </c>
      <c r="B549" s="17"/>
      <c r="C549" s="390"/>
      <c r="D549" s="292"/>
      <c r="E549" s="244"/>
      <c r="F549" s="245"/>
      <c r="G549" s="18"/>
      <c r="H549" s="26"/>
      <c r="I549" s="19"/>
      <c r="J549" s="17"/>
      <c r="K549" s="17"/>
      <c r="L549" s="17"/>
      <c r="M549" s="20"/>
      <c r="N549" s="246"/>
      <c r="O549" s="247"/>
      <c r="P549" s="21"/>
      <c r="Q549" s="22"/>
      <c r="R549" s="248"/>
      <c r="S549" s="249"/>
      <c r="T549" s="23"/>
      <c r="U549" s="24"/>
      <c r="V549" s="250"/>
      <c r="W549" s="251"/>
      <c r="X549" s="251"/>
      <c r="Y549" s="252"/>
      <c r="Z549" s="4"/>
      <c r="AA549" s="118" t="str">
        <f>'Error Check before Upload'!J550</f>
        <v/>
      </c>
    </row>
    <row r="550" spans="1:27" s="25" customFormat="1" ht="14.4" x14ac:dyDescent="0.3">
      <c r="A550" s="37" t="str">
        <f t="shared" si="8"/>
        <v/>
      </c>
      <c r="B550" s="17"/>
      <c r="C550" s="390"/>
      <c r="D550" s="292"/>
      <c r="E550" s="244"/>
      <c r="F550" s="245"/>
      <c r="G550" s="18"/>
      <c r="H550" s="26"/>
      <c r="I550" s="19"/>
      <c r="J550" s="17"/>
      <c r="K550" s="17"/>
      <c r="L550" s="17"/>
      <c r="M550" s="20"/>
      <c r="N550" s="246"/>
      <c r="O550" s="247"/>
      <c r="P550" s="21"/>
      <c r="Q550" s="22"/>
      <c r="R550" s="248"/>
      <c r="S550" s="249"/>
      <c r="T550" s="23"/>
      <c r="U550" s="24"/>
      <c r="V550" s="250"/>
      <c r="W550" s="251"/>
      <c r="X550" s="251"/>
      <c r="Y550" s="252"/>
      <c r="Z550" s="4"/>
      <c r="AA550" s="118" t="str">
        <f>'Error Check before Upload'!J551</f>
        <v/>
      </c>
    </row>
    <row r="551" spans="1:27" s="25" customFormat="1" ht="14.4" x14ac:dyDescent="0.3">
      <c r="A551" s="37" t="str">
        <f t="shared" si="8"/>
        <v/>
      </c>
      <c r="B551" s="17"/>
      <c r="C551" s="390"/>
      <c r="D551" s="292"/>
      <c r="E551" s="244"/>
      <c r="F551" s="245"/>
      <c r="G551" s="18"/>
      <c r="H551" s="26"/>
      <c r="I551" s="19"/>
      <c r="J551" s="17"/>
      <c r="K551" s="17"/>
      <c r="L551" s="17"/>
      <c r="M551" s="20"/>
      <c r="N551" s="246"/>
      <c r="O551" s="247"/>
      <c r="P551" s="21"/>
      <c r="Q551" s="22"/>
      <c r="R551" s="248"/>
      <c r="S551" s="249"/>
      <c r="T551" s="23"/>
      <c r="U551" s="24"/>
      <c r="V551" s="250"/>
      <c r="W551" s="251"/>
      <c r="X551" s="251"/>
      <c r="Y551" s="252"/>
      <c r="Z551" s="4"/>
      <c r="AA551" s="118" t="str">
        <f>'Error Check before Upload'!J552</f>
        <v/>
      </c>
    </row>
    <row r="552" spans="1:27" s="25" customFormat="1" ht="14.4" x14ac:dyDescent="0.3">
      <c r="A552" s="37" t="str">
        <f t="shared" si="8"/>
        <v/>
      </c>
      <c r="B552" s="17"/>
      <c r="C552" s="390"/>
      <c r="D552" s="292"/>
      <c r="E552" s="244"/>
      <c r="F552" s="245"/>
      <c r="G552" s="18"/>
      <c r="H552" s="26"/>
      <c r="I552" s="19"/>
      <c r="J552" s="17"/>
      <c r="K552" s="17"/>
      <c r="L552" s="17"/>
      <c r="M552" s="20"/>
      <c r="N552" s="246"/>
      <c r="O552" s="247"/>
      <c r="P552" s="21"/>
      <c r="Q552" s="22"/>
      <c r="R552" s="248"/>
      <c r="S552" s="249"/>
      <c r="T552" s="23"/>
      <c r="U552" s="24"/>
      <c r="V552" s="250"/>
      <c r="W552" s="251"/>
      <c r="X552" s="251"/>
      <c r="Y552" s="252"/>
      <c r="Z552" s="4"/>
      <c r="AA552" s="118" t="str">
        <f>'Error Check before Upload'!J553</f>
        <v/>
      </c>
    </row>
    <row r="553" spans="1:27" s="25" customFormat="1" ht="14.4" x14ac:dyDescent="0.3">
      <c r="A553" s="37" t="str">
        <f t="shared" si="8"/>
        <v/>
      </c>
      <c r="B553" s="17"/>
      <c r="C553" s="390"/>
      <c r="D553" s="292"/>
      <c r="E553" s="244"/>
      <c r="F553" s="245"/>
      <c r="G553" s="18"/>
      <c r="H553" s="26"/>
      <c r="I553" s="19"/>
      <c r="J553" s="17"/>
      <c r="K553" s="17"/>
      <c r="L553" s="17"/>
      <c r="M553" s="20"/>
      <c r="N553" s="246"/>
      <c r="O553" s="247"/>
      <c r="P553" s="21"/>
      <c r="Q553" s="22"/>
      <c r="R553" s="248"/>
      <c r="S553" s="249"/>
      <c r="T553" s="23"/>
      <c r="U553" s="24"/>
      <c r="V553" s="250"/>
      <c r="W553" s="251"/>
      <c r="X553" s="251"/>
      <c r="Y553" s="252"/>
      <c r="Z553" s="4"/>
      <c r="AA553" s="118" t="str">
        <f>'Error Check before Upload'!J554</f>
        <v/>
      </c>
    </row>
    <row r="554" spans="1:27" s="25" customFormat="1" ht="14.4" x14ac:dyDescent="0.3">
      <c r="A554" s="37" t="str">
        <f t="shared" si="8"/>
        <v/>
      </c>
      <c r="B554" s="17"/>
      <c r="C554" s="390"/>
      <c r="D554" s="292"/>
      <c r="E554" s="244"/>
      <c r="F554" s="245"/>
      <c r="G554" s="18"/>
      <c r="H554" s="26"/>
      <c r="I554" s="19"/>
      <c r="J554" s="17"/>
      <c r="K554" s="17"/>
      <c r="L554" s="17"/>
      <c r="M554" s="20"/>
      <c r="N554" s="246"/>
      <c r="O554" s="247"/>
      <c r="P554" s="21"/>
      <c r="Q554" s="22"/>
      <c r="R554" s="248"/>
      <c r="S554" s="249"/>
      <c r="T554" s="23"/>
      <c r="U554" s="24"/>
      <c r="V554" s="250"/>
      <c r="W554" s="251"/>
      <c r="X554" s="251"/>
      <c r="Y554" s="252"/>
      <c r="Z554" s="4"/>
      <c r="AA554" s="118" t="str">
        <f>'Error Check before Upload'!J555</f>
        <v/>
      </c>
    </row>
    <row r="555" spans="1:27" s="25" customFormat="1" ht="14.4" x14ac:dyDescent="0.3">
      <c r="A555" s="37" t="str">
        <f t="shared" si="8"/>
        <v/>
      </c>
      <c r="B555" s="17"/>
      <c r="C555" s="390"/>
      <c r="D555" s="292"/>
      <c r="E555" s="244"/>
      <c r="F555" s="245"/>
      <c r="G555" s="18"/>
      <c r="H555" s="26"/>
      <c r="I555" s="19"/>
      <c r="J555" s="17"/>
      <c r="K555" s="17"/>
      <c r="L555" s="17"/>
      <c r="M555" s="20"/>
      <c r="N555" s="246"/>
      <c r="O555" s="247"/>
      <c r="P555" s="21"/>
      <c r="Q555" s="22"/>
      <c r="R555" s="248"/>
      <c r="S555" s="249"/>
      <c r="T555" s="23"/>
      <c r="U555" s="24"/>
      <c r="V555" s="250"/>
      <c r="W555" s="251"/>
      <c r="X555" s="251"/>
      <c r="Y555" s="252"/>
      <c r="Z555" s="4"/>
      <c r="AA555" s="118" t="str">
        <f>'Error Check before Upload'!J556</f>
        <v/>
      </c>
    </row>
    <row r="556" spans="1:27" s="25" customFormat="1" ht="14.4" x14ac:dyDescent="0.3">
      <c r="A556" s="37" t="str">
        <f t="shared" si="8"/>
        <v/>
      </c>
      <c r="B556" s="17"/>
      <c r="C556" s="390"/>
      <c r="D556" s="292"/>
      <c r="E556" s="244"/>
      <c r="F556" s="245"/>
      <c r="G556" s="18"/>
      <c r="H556" s="26"/>
      <c r="I556" s="19"/>
      <c r="J556" s="17"/>
      <c r="K556" s="17"/>
      <c r="L556" s="17"/>
      <c r="M556" s="20"/>
      <c r="N556" s="246"/>
      <c r="O556" s="247"/>
      <c r="P556" s="21"/>
      <c r="Q556" s="22"/>
      <c r="R556" s="248"/>
      <c r="S556" s="249"/>
      <c r="T556" s="23"/>
      <c r="U556" s="24"/>
      <c r="V556" s="250"/>
      <c r="W556" s="251"/>
      <c r="X556" s="251"/>
      <c r="Y556" s="252"/>
      <c r="Z556" s="4"/>
      <c r="AA556" s="118" t="str">
        <f>'Error Check before Upload'!J557</f>
        <v/>
      </c>
    </row>
    <row r="557" spans="1:27" s="25" customFormat="1" ht="14.4" x14ac:dyDescent="0.3">
      <c r="A557" s="37" t="str">
        <f t="shared" si="8"/>
        <v/>
      </c>
      <c r="B557" s="17"/>
      <c r="C557" s="390"/>
      <c r="D557" s="292"/>
      <c r="E557" s="244"/>
      <c r="F557" s="245"/>
      <c r="G557" s="18"/>
      <c r="H557" s="26"/>
      <c r="I557" s="19"/>
      <c r="J557" s="17"/>
      <c r="K557" s="17"/>
      <c r="L557" s="17"/>
      <c r="M557" s="20"/>
      <c r="N557" s="246"/>
      <c r="O557" s="247"/>
      <c r="P557" s="21"/>
      <c r="Q557" s="22"/>
      <c r="R557" s="248"/>
      <c r="S557" s="249"/>
      <c r="T557" s="23"/>
      <c r="U557" s="24"/>
      <c r="V557" s="250"/>
      <c r="W557" s="251"/>
      <c r="X557" s="251"/>
      <c r="Y557" s="252"/>
      <c r="Z557" s="4"/>
      <c r="AA557" s="118" t="str">
        <f>'Error Check before Upload'!J558</f>
        <v/>
      </c>
    </row>
    <row r="558" spans="1:27" s="25" customFormat="1" ht="14.4" x14ac:dyDescent="0.3">
      <c r="A558" s="37" t="str">
        <f t="shared" si="8"/>
        <v/>
      </c>
      <c r="B558" s="17"/>
      <c r="C558" s="390"/>
      <c r="D558" s="292"/>
      <c r="E558" s="244"/>
      <c r="F558" s="245"/>
      <c r="G558" s="18"/>
      <c r="H558" s="26"/>
      <c r="I558" s="19"/>
      <c r="J558" s="17"/>
      <c r="K558" s="17"/>
      <c r="L558" s="17"/>
      <c r="M558" s="20"/>
      <c r="N558" s="246"/>
      <c r="O558" s="247"/>
      <c r="P558" s="21"/>
      <c r="Q558" s="22"/>
      <c r="R558" s="248"/>
      <c r="S558" s="249"/>
      <c r="T558" s="23"/>
      <c r="U558" s="24"/>
      <c r="V558" s="250"/>
      <c r="W558" s="251"/>
      <c r="X558" s="251"/>
      <c r="Y558" s="252"/>
      <c r="Z558" s="4"/>
      <c r="AA558" s="118" t="str">
        <f>'Error Check before Upload'!J559</f>
        <v/>
      </c>
    </row>
    <row r="559" spans="1:27" s="25" customFormat="1" ht="14.4" x14ac:dyDescent="0.3">
      <c r="A559" s="37" t="str">
        <f t="shared" si="8"/>
        <v/>
      </c>
      <c r="B559" s="17"/>
      <c r="C559" s="390"/>
      <c r="D559" s="292"/>
      <c r="E559" s="244"/>
      <c r="F559" s="245"/>
      <c r="G559" s="18"/>
      <c r="H559" s="26"/>
      <c r="I559" s="19"/>
      <c r="J559" s="17"/>
      <c r="K559" s="17"/>
      <c r="L559" s="17"/>
      <c r="M559" s="20"/>
      <c r="N559" s="246"/>
      <c r="O559" s="247"/>
      <c r="P559" s="21"/>
      <c r="Q559" s="22"/>
      <c r="R559" s="248"/>
      <c r="S559" s="249"/>
      <c r="T559" s="23"/>
      <c r="U559" s="24"/>
      <c r="V559" s="250"/>
      <c r="W559" s="251"/>
      <c r="X559" s="251"/>
      <c r="Y559" s="252"/>
      <c r="Z559" s="4"/>
      <c r="AA559" s="118" t="str">
        <f>'Error Check before Upload'!J560</f>
        <v/>
      </c>
    </row>
    <row r="560" spans="1:27" s="25" customFormat="1" ht="14.4" x14ac:dyDescent="0.3">
      <c r="A560" s="37" t="str">
        <f t="shared" si="8"/>
        <v/>
      </c>
      <c r="B560" s="17"/>
      <c r="C560" s="390"/>
      <c r="D560" s="292"/>
      <c r="E560" s="244"/>
      <c r="F560" s="245"/>
      <c r="G560" s="18"/>
      <c r="H560" s="26"/>
      <c r="I560" s="19"/>
      <c r="J560" s="17"/>
      <c r="K560" s="17"/>
      <c r="L560" s="17"/>
      <c r="M560" s="20"/>
      <c r="N560" s="246"/>
      <c r="O560" s="247"/>
      <c r="P560" s="21"/>
      <c r="Q560" s="22"/>
      <c r="R560" s="248"/>
      <c r="S560" s="249"/>
      <c r="T560" s="23"/>
      <c r="U560" s="24"/>
      <c r="V560" s="250"/>
      <c r="W560" s="251"/>
      <c r="X560" s="251"/>
      <c r="Y560" s="252"/>
      <c r="Z560" s="4"/>
      <c r="AA560" s="118" t="str">
        <f>'Error Check before Upload'!J561</f>
        <v/>
      </c>
    </row>
    <row r="561" spans="1:27" s="25" customFormat="1" ht="14.4" x14ac:dyDescent="0.3">
      <c r="A561" s="37" t="str">
        <f t="shared" si="8"/>
        <v/>
      </c>
      <c r="B561" s="17"/>
      <c r="C561" s="390"/>
      <c r="D561" s="292"/>
      <c r="E561" s="244"/>
      <c r="F561" s="245"/>
      <c r="G561" s="18"/>
      <c r="H561" s="26"/>
      <c r="I561" s="19"/>
      <c r="J561" s="17"/>
      <c r="K561" s="17"/>
      <c r="L561" s="17"/>
      <c r="M561" s="20"/>
      <c r="N561" s="246"/>
      <c r="O561" s="247"/>
      <c r="P561" s="21"/>
      <c r="Q561" s="22"/>
      <c r="R561" s="248"/>
      <c r="S561" s="249"/>
      <c r="T561" s="23"/>
      <c r="U561" s="24"/>
      <c r="V561" s="250"/>
      <c r="W561" s="251"/>
      <c r="X561" s="251"/>
      <c r="Y561" s="252"/>
      <c r="Z561" s="4"/>
      <c r="AA561" s="118" t="str">
        <f>'Error Check before Upload'!J562</f>
        <v/>
      </c>
    </row>
    <row r="562" spans="1:27" s="25" customFormat="1" ht="14.4" x14ac:dyDescent="0.3">
      <c r="A562" s="37" t="str">
        <f t="shared" si="8"/>
        <v/>
      </c>
      <c r="B562" s="17"/>
      <c r="C562" s="390"/>
      <c r="D562" s="292"/>
      <c r="E562" s="244"/>
      <c r="F562" s="245"/>
      <c r="G562" s="18"/>
      <c r="H562" s="26"/>
      <c r="I562" s="19"/>
      <c r="J562" s="17"/>
      <c r="K562" s="17"/>
      <c r="L562" s="17"/>
      <c r="M562" s="20"/>
      <c r="N562" s="246"/>
      <c r="O562" s="247"/>
      <c r="P562" s="21"/>
      <c r="Q562" s="22"/>
      <c r="R562" s="248"/>
      <c r="S562" s="249"/>
      <c r="T562" s="23"/>
      <c r="U562" s="24"/>
      <c r="V562" s="250"/>
      <c r="W562" s="251"/>
      <c r="X562" s="251"/>
      <c r="Y562" s="252"/>
      <c r="Z562" s="4"/>
      <c r="AA562" s="118" t="str">
        <f>'Error Check before Upload'!J563</f>
        <v/>
      </c>
    </row>
    <row r="563" spans="1:27" s="25" customFormat="1" ht="14.4" x14ac:dyDescent="0.3">
      <c r="A563" s="37" t="str">
        <f t="shared" si="8"/>
        <v/>
      </c>
      <c r="B563" s="17"/>
      <c r="C563" s="390"/>
      <c r="D563" s="292"/>
      <c r="E563" s="244"/>
      <c r="F563" s="245"/>
      <c r="G563" s="18"/>
      <c r="H563" s="26"/>
      <c r="I563" s="19"/>
      <c r="J563" s="17"/>
      <c r="K563" s="17"/>
      <c r="L563" s="17"/>
      <c r="M563" s="20"/>
      <c r="N563" s="246"/>
      <c r="O563" s="247"/>
      <c r="P563" s="21"/>
      <c r="Q563" s="22"/>
      <c r="R563" s="248"/>
      <c r="S563" s="249"/>
      <c r="T563" s="23"/>
      <c r="U563" s="24"/>
      <c r="V563" s="250"/>
      <c r="W563" s="251"/>
      <c r="X563" s="251"/>
      <c r="Y563" s="252"/>
      <c r="Z563" s="4"/>
      <c r="AA563" s="118" t="str">
        <f>'Error Check before Upload'!J564</f>
        <v/>
      </c>
    </row>
    <row r="564" spans="1:27" s="25" customFormat="1" ht="14.4" x14ac:dyDescent="0.3">
      <c r="A564" s="37" t="str">
        <f t="shared" si="8"/>
        <v/>
      </c>
      <c r="B564" s="17"/>
      <c r="C564" s="390"/>
      <c r="D564" s="292"/>
      <c r="E564" s="244"/>
      <c r="F564" s="245"/>
      <c r="G564" s="18"/>
      <c r="H564" s="26"/>
      <c r="I564" s="19"/>
      <c r="J564" s="17"/>
      <c r="K564" s="17"/>
      <c r="L564" s="17"/>
      <c r="M564" s="20"/>
      <c r="N564" s="246"/>
      <c r="O564" s="247"/>
      <c r="P564" s="21"/>
      <c r="Q564" s="22"/>
      <c r="R564" s="248"/>
      <c r="S564" s="249"/>
      <c r="T564" s="23"/>
      <c r="U564" s="24"/>
      <c r="V564" s="250"/>
      <c r="W564" s="251"/>
      <c r="X564" s="251"/>
      <c r="Y564" s="252"/>
      <c r="Z564" s="4"/>
      <c r="AA564" s="118" t="str">
        <f>'Error Check before Upload'!J565</f>
        <v/>
      </c>
    </row>
    <row r="565" spans="1:27" s="25" customFormat="1" ht="14.4" x14ac:dyDescent="0.3">
      <c r="A565" s="37" t="str">
        <f t="shared" si="8"/>
        <v/>
      </c>
      <c r="B565" s="17"/>
      <c r="C565" s="390"/>
      <c r="D565" s="292"/>
      <c r="E565" s="244"/>
      <c r="F565" s="245"/>
      <c r="G565" s="18"/>
      <c r="H565" s="26"/>
      <c r="I565" s="19"/>
      <c r="J565" s="17"/>
      <c r="K565" s="17"/>
      <c r="L565" s="17"/>
      <c r="M565" s="20"/>
      <c r="N565" s="246"/>
      <c r="O565" s="247"/>
      <c r="P565" s="21"/>
      <c r="Q565" s="22"/>
      <c r="R565" s="248"/>
      <c r="S565" s="249"/>
      <c r="T565" s="23"/>
      <c r="U565" s="24"/>
      <c r="V565" s="250"/>
      <c r="W565" s="251"/>
      <c r="X565" s="251"/>
      <c r="Y565" s="252"/>
      <c r="Z565" s="4"/>
      <c r="AA565" s="118" t="str">
        <f>'Error Check before Upload'!J566</f>
        <v/>
      </c>
    </row>
    <row r="566" spans="1:27" s="25" customFormat="1" ht="14.4" x14ac:dyDescent="0.3">
      <c r="A566" s="37" t="str">
        <f t="shared" si="8"/>
        <v/>
      </c>
      <c r="B566" s="17"/>
      <c r="C566" s="390"/>
      <c r="D566" s="292"/>
      <c r="E566" s="244"/>
      <c r="F566" s="245"/>
      <c r="G566" s="18"/>
      <c r="H566" s="26"/>
      <c r="I566" s="19"/>
      <c r="J566" s="17"/>
      <c r="K566" s="17"/>
      <c r="L566" s="17"/>
      <c r="M566" s="20"/>
      <c r="N566" s="246"/>
      <c r="O566" s="247"/>
      <c r="P566" s="21"/>
      <c r="Q566" s="22"/>
      <c r="R566" s="248"/>
      <c r="S566" s="249"/>
      <c r="T566" s="23"/>
      <c r="U566" s="24"/>
      <c r="V566" s="250"/>
      <c r="W566" s="251"/>
      <c r="X566" s="251"/>
      <c r="Y566" s="252"/>
      <c r="Z566" s="4"/>
      <c r="AA566" s="118" t="str">
        <f>'Error Check before Upload'!J567</f>
        <v/>
      </c>
    </row>
    <row r="567" spans="1:27" s="25" customFormat="1" ht="14.4" x14ac:dyDescent="0.3">
      <c r="A567" s="37" t="str">
        <f t="shared" si="8"/>
        <v/>
      </c>
      <c r="B567" s="17"/>
      <c r="C567" s="390"/>
      <c r="D567" s="292"/>
      <c r="E567" s="244"/>
      <c r="F567" s="245"/>
      <c r="G567" s="18"/>
      <c r="H567" s="26"/>
      <c r="I567" s="19"/>
      <c r="J567" s="17"/>
      <c r="K567" s="17"/>
      <c r="L567" s="17"/>
      <c r="M567" s="20"/>
      <c r="N567" s="246"/>
      <c r="O567" s="247"/>
      <c r="P567" s="21"/>
      <c r="Q567" s="22"/>
      <c r="R567" s="248"/>
      <c r="S567" s="249"/>
      <c r="T567" s="23"/>
      <c r="U567" s="24"/>
      <c r="V567" s="250"/>
      <c r="W567" s="251"/>
      <c r="X567" s="251"/>
      <c r="Y567" s="252"/>
      <c r="Z567" s="4"/>
      <c r="AA567" s="118" t="str">
        <f>'Error Check before Upload'!J568</f>
        <v/>
      </c>
    </row>
    <row r="568" spans="1:27" s="25" customFormat="1" ht="14.4" x14ac:dyDescent="0.3">
      <c r="A568" s="37" t="str">
        <f t="shared" si="8"/>
        <v/>
      </c>
      <c r="B568" s="17"/>
      <c r="C568" s="390"/>
      <c r="D568" s="292"/>
      <c r="E568" s="244"/>
      <c r="F568" s="245"/>
      <c r="G568" s="18"/>
      <c r="H568" s="26"/>
      <c r="I568" s="19"/>
      <c r="J568" s="17"/>
      <c r="K568" s="17"/>
      <c r="L568" s="17"/>
      <c r="M568" s="20"/>
      <c r="N568" s="246"/>
      <c r="O568" s="247"/>
      <c r="P568" s="21"/>
      <c r="Q568" s="22"/>
      <c r="R568" s="248"/>
      <c r="S568" s="249"/>
      <c r="T568" s="23"/>
      <c r="U568" s="24"/>
      <c r="V568" s="250"/>
      <c r="W568" s="251"/>
      <c r="X568" s="251"/>
      <c r="Y568" s="252"/>
      <c r="Z568" s="4"/>
      <c r="AA568" s="118" t="str">
        <f>'Error Check before Upload'!J569</f>
        <v/>
      </c>
    </row>
    <row r="569" spans="1:27" s="25" customFormat="1" ht="14.4" x14ac:dyDescent="0.3">
      <c r="A569" s="37" t="str">
        <f t="shared" si="8"/>
        <v/>
      </c>
      <c r="B569" s="17"/>
      <c r="C569" s="390"/>
      <c r="D569" s="292"/>
      <c r="E569" s="244"/>
      <c r="F569" s="245"/>
      <c r="G569" s="18"/>
      <c r="H569" s="26"/>
      <c r="I569" s="19"/>
      <c r="J569" s="17"/>
      <c r="K569" s="17"/>
      <c r="L569" s="17"/>
      <c r="M569" s="20"/>
      <c r="N569" s="246"/>
      <c r="O569" s="247"/>
      <c r="P569" s="21"/>
      <c r="Q569" s="22"/>
      <c r="R569" s="248"/>
      <c r="S569" s="249"/>
      <c r="T569" s="23"/>
      <c r="U569" s="24"/>
      <c r="V569" s="250"/>
      <c r="W569" s="251"/>
      <c r="X569" s="251"/>
      <c r="Y569" s="252"/>
      <c r="Z569" s="4"/>
      <c r="AA569" s="118" t="str">
        <f>'Error Check before Upload'!J570</f>
        <v/>
      </c>
    </row>
    <row r="570" spans="1:27" s="25" customFormat="1" ht="14.4" x14ac:dyDescent="0.3">
      <c r="A570" s="37" t="str">
        <f t="shared" si="8"/>
        <v/>
      </c>
      <c r="B570" s="17"/>
      <c r="C570" s="390"/>
      <c r="D570" s="292"/>
      <c r="E570" s="244"/>
      <c r="F570" s="245"/>
      <c r="G570" s="18"/>
      <c r="H570" s="26"/>
      <c r="I570" s="19"/>
      <c r="J570" s="17"/>
      <c r="K570" s="17"/>
      <c r="L570" s="17"/>
      <c r="M570" s="20"/>
      <c r="N570" s="246"/>
      <c r="O570" s="247"/>
      <c r="P570" s="21"/>
      <c r="Q570" s="22"/>
      <c r="R570" s="248"/>
      <c r="S570" s="249"/>
      <c r="T570" s="23"/>
      <c r="U570" s="24"/>
      <c r="V570" s="250"/>
      <c r="W570" s="251"/>
      <c r="X570" s="251"/>
      <c r="Y570" s="252"/>
      <c r="Z570" s="4"/>
      <c r="AA570" s="118" t="str">
        <f>'Error Check before Upload'!J571</f>
        <v/>
      </c>
    </row>
    <row r="571" spans="1:27" s="25" customFormat="1" ht="14.4" x14ac:dyDescent="0.3">
      <c r="A571" s="37" t="str">
        <f t="shared" si="8"/>
        <v/>
      </c>
      <c r="B571" s="17"/>
      <c r="C571" s="390"/>
      <c r="D571" s="292"/>
      <c r="E571" s="244"/>
      <c r="F571" s="245"/>
      <c r="G571" s="18"/>
      <c r="H571" s="26"/>
      <c r="I571" s="19"/>
      <c r="J571" s="17"/>
      <c r="K571" s="17"/>
      <c r="L571" s="17"/>
      <c r="M571" s="20"/>
      <c r="N571" s="246"/>
      <c r="O571" s="247"/>
      <c r="P571" s="21"/>
      <c r="Q571" s="22"/>
      <c r="R571" s="248"/>
      <c r="S571" s="249"/>
      <c r="T571" s="23"/>
      <c r="U571" s="24"/>
      <c r="V571" s="250"/>
      <c r="W571" s="251"/>
      <c r="X571" s="251"/>
      <c r="Y571" s="252"/>
      <c r="Z571" s="4"/>
      <c r="AA571" s="118" t="str">
        <f>'Error Check before Upload'!J572</f>
        <v/>
      </c>
    </row>
    <row r="572" spans="1:27" s="25" customFormat="1" ht="14.4" x14ac:dyDescent="0.3">
      <c r="A572" s="37" t="str">
        <f t="shared" si="8"/>
        <v/>
      </c>
      <c r="B572" s="17"/>
      <c r="C572" s="390"/>
      <c r="D572" s="292"/>
      <c r="E572" s="244"/>
      <c r="F572" s="245"/>
      <c r="G572" s="18"/>
      <c r="H572" s="26"/>
      <c r="I572" s="19"/>
      <c r="J572" s="17"/>
      <c r="K572" s="17"/>
      <c r="L572" s="17"/>
      <c r="M572" s="20"/>
      <c r="N572" s="246"/>
      <c r="O572" s="247"/>
      <c r="P572" s="21"/>
      <c r="Q572" s="22"/>
      <c r="R572" s="248"/>
      <c r="S572" s="249"/>
      <c r="T572" s="23"/>
      <c r="U572" s="24"/>
      <c r="V572" s="250"/>
      <c r="W572" s="251"/>
      <c r="X572" s="251"/>
      <c r="Y572" s="252"/>
      <c r="Z572" s="4"/>
      <c r="AA572" s="118" t="str">
        <f>'Error Check before Upload'!J573</f>
        <v/>
      </c>
    </row>
    <row r="573" spans="1:27" s="25" customFormat="1" ht="14.4" x14ac:dyDescent="0.3">
      <c r="A573" s="37" t="str">
        <f t="shared" si="8"/>
        <v/>
      </c>
      <c r="B573" s="17"/>
      <c r="C573" s="390"/>
      <c r="D573" s="292"/>
      <c r="E573" s="244"/>
      <c r="F573" s="245"/>
      <c r="G573" s="18"/>
      <c r="H573" s="26"/>
      <c r="I573" s="19"/>
      <c r="J573" s="17"/>
      <c r="K573" s="17"/>
      <c r="L573" s="17"/>
      <c r="M573" s="20"/>
      <c r="N573" s="246"/>
      <c r="O573" s="247"/>
      <c r="P573" s="21"/>
      <c r="Q573" s="22"/>
      <c r="R573" s="248"/>
      <c r="S573" s="249"/>
      <c r="T573" s="23"/>
      <c r="U573" s="24"/>
      <c r="V573" s="250"/>
      <c r="W573" s="251"/>
      <c r="X573" s="251"/>
      <c r="Y573" s="252"/>
      <c r="Z573" s="4"/>
      <c r="AA573" s="118" t="str">
        <f>'Error Check before Upload'!J574</f>
        <v/>
      </c>
    </row>
    <row r="574" spans="1:27" s="25" customFormat="1" ht="14.4" x14ac:dyDescent="0.3">
      <c r="A574" s="37" t="str">
        <f t="shared" si="8"/>
        <v/>
      </c>
      <c r="B574" s="17"/>
      <c r="C574" s="390"/>
      <c r="D574" s="292"/>
      <c r="E574" s="244"/>
      <c r="F574" s="245"/>
      <c r="G574" s="18"/>
      <c r="H574" s="26"/>
      <c r="I574" s="19"/>
      <c r="J574" s="17"/>
      <c r="K574" s="17"/>
      <c r="L574" s="17"/>
      <c r="M574" s="20"/>
      <c r="N574" s="246"/>
      <c r="O574" s="247"/>
      <c r="P574" s="21"/>
      <c r="Q574" s="22"/>
      <c r="R574" s="248"/>
      <c r="S574" s="249"/>
      <c r="T574" s="23"/>
      <c r="U574" s="24"/>
      <c r="V574" s="250"/>
      <c r="W574" s="251"/>
      <c r="X574" s="251"/>
      <c r="Y574" s="252"/>
      <c r="Z574" s="4"/>
      <c r="AA574" s="118" t="str">
        <f>'Error Check before Upload'!J575</f>
        <v/>
      </c>
    </row>
    <row r="575" spans="1:27" s="25" customFormat="1" ht="14.4" x14ac:dyDescent="0.3">
      <c r="A575" s="37" t="str">
        <f t="shared" si="8"/>
        <v/>
      </c>
      <c r="B575" s="17"/>
      <c r="C575" s="390"/>
      <c r="D575" s="292"/>
      <c r="E575" s="244"/>
      <c r="F575" s="245"/>
      <c r="G575" s="18"/>
      <c r="H575" s="26"/>
      <c r="I575" s="19"/>
      <c r="J575" s="17"/>
      <c r="K575" s="17"/>
      <c r="L575" s="17"/>
      <c r="M575" s="20"/>
      <c r="N575" s="246"/>
      <c r="O575" s="247"/>
      <c r="P575" s="21"/>
      <c r="Q575" s="22"/>
      <c r="R575" s="248"/>
      <c r="S575" s="249"/>
      <c r="T575" s="23"/>
      <c r="U575" s="24"/>
      <c r="V575" s="250"/>
      <c r="W575" s="251"/>
      <c r="X575" s="251"/>
      <c r="Y575" s="252"/>
      <c r="Z575" s="4"/>
      <c r="AA575" s="118" t="str">
        <f>'Error Check before Upload'!J576</f>
        <v/>
      </c>
    </row>
    <row r="576" spans="1:27" s="25" customFormat="1" ht="14.4" x14ac:dyDescent="0.3">
      <c r="A576" s="37" t="str">
        <f t="shared" si="8"/>
        <v/>
      </c>
      <c r="B576" s="17"/>
      <c r="C576" s="390"/>
      <c r="D576" s="292"/>
      <c r="E576" s="244"/>
      <c r="F576" s="245"/>
      <c r="G576" s="18"/>
      <c r="H576" s="26"/>
      <c r="I576" s="19"/>
      <c r="J576" s="17"/>
      <c r="K576" s="17"/>
      <c r="L576" s="17"/>
      <c r="M576" s="20"/>
      <c r="N576" s="246"/>
      <c r="O576" s="247"/>
      <c r="P576" s="21"/>
      <c r="Q576" s="22"/>
      <c r="R576" s="248"/>
      <c r="S576" s="249"/>
      <c r="T576" s="23"/>
      <c r="U576" s="24"/>
      <c r="V576" s="250"/>
      <c r="W576" s="251"/>
      <c r="X576" s="251"/>
      <c r="Y576" s="252"/>
      <c r="Z576" s="4"/>
      <c r="AA576" s="118" t="str">
        <f>'Error Check before Upload'!J577</f>
        <v/>
      </c>
    </row>
    <row r="577" spans="1:27" s="25" customFormat="1" ht="14.4" x14ac:dyDescent="0.3">
      <c r="A577" s="37" t="str">
        <f t="shared" si="8"/>
        <v/>
      </c>
      <c r="B577" s="17"/>
      <c r="C577" s="390"/>
      <c r="D577" s="292"/>
      <c r="E577" s="244"/>
      <c r="F577" s="245"/>
      <c r="G577" s="18"/>
      <c r="H577" s="26"/>
      <c r="I577" s="19"/>
      <c r="J577" s="17"/>
      <c r="K577" s="17"/>
      <c r="L577" s="17"/>
      <c r="M577" s="20"/>
      <c r="N577" s="246"/>
      <c r="O577" s="247"/>
      <c r="P577" s="21"/>
      <c r="Q577" s="22"/>
      <c r="R577" s="248"/>
      <c r="S577" s="249"/>
      <c r="T577" s="23"/>
      <c r="U577" s="24"/>
      <c r="V577" s="250"/>
      <c r="W577" s="251"/>
      <c r="X577" s="251"/>
      <c r="Y577" s="252"/>
      <c r="Z577" s="4"/>
      <c r="AA577" s="118" t="str">
        <f>'Error Check before Upload'!J578</f>
        <v/>
      </c>
    </row>
    <row r="578" spans="1:27" s="25" customFormat="1" ht="14.4" x14ac:dyDescent="0.3">
      <c r="A578" s="37" t="str">
        <f t="shared" si="8"/>
        <v/>
      </c>
      <c r="B578" s="17"/>
      <c r="C578" s="390"/>
      <c r="D578" s="292"/>
      <c r="E578" s="244"/>
      <c r="F578" s="245"/>
      <c r="G578" s="18"/>
      <c r="H578" s="26"/>
      <c r="I578" s="19"/>
      <c r="J578" s="17"/>
      <c r="K578" s="17"/>
      <c r="L578" s="17"/>
      <c r="M578" s="20"/>
      <c r="N578" s="246"/>
      <c r="O578" s="247"/>
      <c r="P578" s="21"/>
      <c r="Q578" s="22"/>
      <c r="R578" s="248"/>
      <c r="S578" s="249"/>
      <c r="T578" s="23"/>
      <c r="U578" s="24"/>
      <c r="V578" s="250"/>
      <c r="W578" s="251"/>
      <c r="X578" s="251"/>
      <c r="Y578" s="252"/>
      <c r="Z578" s="4"/>
      <c r="AA578" s="118" t="str">
        <f>'Error Check before Upload'!J579</f>
        <v/>
      </c>
    </row>
    <row r="579" spans="1:27" s="25" customFormat="1" ht="14.4" x14ac:dyDescent="0.3">
      <c r="A579" s="37" t="str">
        <f t="shared" si="8"/>
        <v/>
      </c>
      <c r="B579" s="17"/>
      <c r="C579" s="390"/>
      <c r="D579" s="292"/>
      <c r="E579" s="244"/>
      <c r="F579" s="245"/>
      <c r="G579" s="18"/>
      <c r="H579" s="26"/>
      <c r="I579" s="19"/>
      <c r="J579" s="17"/>
      <c r="K579" s="17"/>
      <c r="L579" s="17"/>
      <c r="M579" s="20"/>
      <c r="N579" s="246"/>
      <c r="O579" s="247"/>
      <c r="P579" s="21"/>
      <c r="Q579" s="22"/>
      <c r="R579" s="248"/>
      <c r="S579" s="249"/>
      <c r="T579" s="23"/>
      <c r="U579" s="24"/>
      <c r="V579" s="250"/>
      <c r="W579" s="251"/>
      <c r="X579" s="251"/>
      <c r="Y579" s="252"/>
      <c r="Z579" s="4"/>
      <c r="AA579" s="118" t="str">
        <f>'Error Check before Upload'!J580</f>
        <v/>
      </c>
    </row>
    <row r="580" spans="1:27" s="25" customFormat="1" ht="14.4" x14ac:dyDescent="0.3">
      <c r="A580" s="37" t="str">
        <f t="shared" si="8"/>
        <v/>
      </c>
      <c r="B580" s="17"/>
      <c r="C580" s="390"/>
      <c r="D580" s="292"/>
      <c r="E580" s="244"/>
      <c r="F580" s="245"/>
      <c r="G580" s="18"/>
      <c r="H580" s="26"/>
      <c r="I580" s="19"/>
      <c r="J580" s="17"/>
      <c r="K580" s="17"/>
      <c r="L580" s="17"/>
      <c r="M580" s="20"/>
      <c r="N580" s="246"/>
      <c r="O580" s="247"/>
      <c r="P580" s="21"/>
      <c r="Q580" s="22"/>
      <c r="R580" s="248"/>
      <c r="S580" s="249"/>
      <c r="T580" s="23"/>
      <c r="U580" s="24"/>
      <c r="V580" s="250"/>
      <c r="W580" s="251"/>
      <c r="X580" s="251"/>
      <c r="Y580" s="252"/>
      <c r="Z580" s="4"/>
      <c r="AA580" s="118" t="str">
        <f>'Error Check before Upload'!J581</f>
        <v/>
      </c>
    </row>
    <row r="581" spans="1:27" s="25" customFormat="1" ht="14.4" x14ac:dyDescent="0.3">
      <c r="A581" s="37" t="str">
        <f t="shared" si="8"/>
        <v/>
      </c>
      <c r="B581" s="17"/>
      <c r="C581" s="390"/>
      <c r="D581" s="292"/>
      <c r="E581" s="244"/>
      <c r="F581" s="245"/>
      <c r="G581" s="18"/>
      <c r="H581" s="26"/>
      <c r="I581" s="19"/>
      <c r="J581" s="17"/>
      <c r="K581" s="17"/>
      <c r="L581" s="17"/>
      <c r="M581" s="20"/>
      <c r="N581" s="246"/>
      <c r="O581" s="247"/>
      <c r="P581" s="21"/>
      <c r="Q581" s="22"/>
      <c r="R581" s="248"/>
      <c r="S581" s="249"/>
      <c r="T581" s="23"/>
      <c r="U581" s="24"/>
      <c r="V581" s="250"/>
      <c r="W581" s="251"/>
      <c r="X581" s="251"/>
      <c r="Y581" s="252"/>
      <c r="Z581" s="4"/>
      <c r="AA581" s="118" t="str">
        <f>'Error Check before Upload'!J582</f>
        <v/>
      </c>
    </row>
    <row r="582" spans="1:27" s="25" customFormat="1" ht="14.4" x14ac:dyDescent="0.3">
      <c r="A582" s="37" t="str">
        <f t="shared" si="8"/>
        <v/>
      </c>
      <c r="B582" s="17"/>
      <c r="C582" s="390"/>
      <c r="D582" s="292"/>
      <c r="E582" s="244"/>
      <c r="F582" s="245"/>
      <c r="G582" s="18"/>
      <c r="H582" s="26"/>
      <c r="I582" s="19"/>
      <c r="J582" s="17"/>
      <c r="K582" s="17"/>
      <c r="L582" s="17"/>
      <c r="M582" s="20"/>
      <c r="N582" s="246"/>
      <c r="O582" s="247"/>
      <c r="P582" s="21"/>
      <c r="Q582" s="22"/>
      <c r="R582" s="248"/>
      <c r="S582" s="249"/>
      <c r="T582" s="23"/>
      <c r="U582" s="24"/>
      <c r="V582" s="250"/>
      <c r="W582" s="251"/>
      <c r="X582" s="251"/>
      <c r="Y582" s="252"/>
      <c r="Z582" s="4"/>
      <c r="AA582" s="118" t="str">
        <f>'Error Check before Upload'!J583</f>
        <v/>
      </c>
    </row>
    <row r="583" spans="1:27" s="25" customFormat="1" ht="14.4" x14ac:dyDescent="0.3">
      <c r="A583" s="37" t="str">
        <f t="shared" si="8"/>
        <v/>
      </c>
      <c r="B583" s="17"/>
      <c r="C583" s="390"/>
      <c r="D583" s="292"/>
      <c r="E583" s="244"/>
      <c r="F583" s="245"/>
      <c r="G583" s="18"/>
      <c r="H583" s="26"/>
      <c r="I583" s="19"/>
      <c r="J583" s="17"/>
      <c r="K583" s="17"/>
      <c r="L583" s="17"/>
      <c r="M583" s="20"/>
      <c r="N583" s="246"/>
      <c r="O583" s="247"/>
      <c r="P583" s="21"/>
      <c r="Q583" s="22"/>
      <c r="R583" s="248"/>
      <c r="S583" s="249"/>
      <c r="T583" s="23"/>
      <c r="U583" s="24"/>
      <c r="V583" s="250"/>
      <c r="W583" s="251"/>
      <c r="X583" s="251"/>
      <c r="Y583" s="252"/>
      <c r="Z583" s="4"/>
      <c r="AA583" s="118" t="str">
        <f>'Error Check before Upload'!J584</f>
        <v/>
      </c>
    </row>
    <row r="584" spans="1:27" s="25" customFormat="1" ht="14.4" x14ac:dyDescent="0.3">
      <c r="A584" s="37" t="str">
        <f t="shared" si="8"/>
        <v/>
      </c>
      <c r="B584" s="17"/>
      <c r="C584" s="390"/>
      <c r="D584" s="292"/>
      <c r="E584" s="244"/>
      <c r="F584" s="245"/>
      <c r="G584" s="18"/>
      <c r="H584" s="26"/>
      <c r="I584" s="19"/>
      <c r="J584" s="17"/>
      <c r="K584" s="17"/>
      <c r="L584" s="17"/>
      <c r="M584" s="20"/>
      <c r="N584" s="246"/>
      <c r="O584" s="247"/>
      <c r="P584" s="21"/>
      <c r="Q584" s="22"/>
      <c r="R584" s="248"/>
      <c r="S584" s="249"/>
      <c r="T584" s="23"/>
      <c r="U584" s="24"/>
      <c r="V584" s="250"/>
      <c r="W584" s="251"/>
      <c r="X584" s="251"/>
      <c r="Y584" s="252"/>
      <c r="Z584" s="4"/>
      <c r="AA584" s="118" t="str">
        <f>'Error Check before Upload'!J585</f>
        <v/>
      </c>
    </row>
    <row r="585" spans="1:27" s="25" customFormat="1" ht="14.4" x14ac:dyDescent="0.3">
      <c r="A585" s="37" t="str">
        <f t="shared" ref="A585:A648" si="9">IF(COUNTA(B585:G585)&gt;0, ROW(A585)-7,"")</f>
        <v/>
      </c>
      <c r="B585" s="17"/>
      <c r="C585" s="390"/>
      <c r="D585" s="292"/>
      <c r="E585" s="244"/>
      <c r="F585" s="245"/>
      <c r="G585" s="18"/>
      <c r="H585" s="26"/>
      <c r="I585" s="19"/>
      <c r="J585" s="17"/>
      <c r="K585" s="17"/>
      <c r="L585" s="17"/>
      <c r="M585" s="20"/>
      <c r="N585" s="246"/>
      <c r="O585" s="247"/>
      <c r="P585" s="21"/>
      <c r="Q585" s="22"/>
      <c r="R585" s="248"/>
      <c r="S585" s="249"/>
      <c r="T585" s="23"/>
      <c r="U585" s="24"/>
      <c r="V585" s="250"/>
      <c r="W585" s="251"/>
      <c r="X585" s="251"/>
      <c r="Y585" s="252"/>
      <c r="Z585" s="4"/>
      <c r="AA585" s="118" t="str">
        <f>'Error Check before Upload'!J586</f>
        <v/>
      </c>
    </row>
    <row r="586" spans="1:27" s="25" customFormat="1" ht="14.4" x14ac:dyDescent="0.3">
      <c r="A586" s="37" t="str">
        <f t="shared" si="9"/>
        <v/>
      </c>
      <c r="B586" s="17"/>
      <c r="C586" s="390"/>
      <c r="D586" s="292"/>
      <c r="E586" s="244"/>
      <c r="F586" s="245"/>
      <c r="G586" s="18"/>
      <c r="H586" s="26"/>
      <c r="I586" s="19"/>
      <c r="J586" s="17"/>
      <c r="K586" s="17"/>
      <c r="L586" s="17"/>
      <c r="M586" s="20"/>
      <c r="N586" s="246"/>
      <c r="O586" s="247"/>
      <c r="P586" s="21"/>
      <c r="Q586" s="22"/>
      <c r="R586" s="248"/>
      <c r="S586" s="249"/>
      <c r="T586" s="23"/>
      <c r="U586" s="24"/>
      <c r="V586" s="250"/>
      <c r="W586" s="251"/>
      <c r="X586" s="251"/>
      <c r="Y586" s="252"/>
      <c r="Z586" s="4"/>
      <c r="AA586" s="118" t="str">
        <f>'Error Check before Upload'!J587</f>
        <v/>
      </c>
    </row>
    <row r="587" spans="1:27" s="25" customFormat="1" ht="14.4" x14ac:dyDescent="0.3">
      <c r="A587" s="37" t="str">
        <f t="shared" si="9"/>
        <v/>
      </c>
      <c r="B587" s="17"/>
      <c r="C587" s="390"/>
      <c r="D587" s="292"/>
      <c r="E587" s="244"/>
      <c r="F587" s="245"/>
      <c r="G587" s="18"/>
      <c r="H587" s="26"/>
      <c r="I587" s="19"/>
      <c r="J587" s="17"/>
      <c r="K587" s="17"/>
      <c r="L587" s="17"/>
      <c r="M587" s="20"/>
      <c r="N587" s="246"/>
      <c r="O587" s="247"/>
      <c r="P587" s="21"/>
      <c r="Q587" s="22"/>
      <c r="R587" s="248"/>
      <c r="S587" s="249"/>
      <c r="T587" s="23"/>
      <c r="U587" s="24"/>
      <c r="V587" s="250"/>
      <c r="W587" s="251"/>
      <c r="X587" s="251"/>
      <c r="Y587" s="252"/>
      <c r="Z587" s="4"/>
      <c r="AA587" s="118" t="str">
        <f>'Error Check before Upload'!J588</f>
        <v/>
      </c>
    </row>
    <row r="588" spans="1:27" s="25" customFormat="1" ht="14.4" x14ac:dyDescent="0.3">
      <c r="A588" s="37" t="str">
        <f t="shared" si="9"/>
        <v/>
      </c>
      <c r="B588" s="17"/>
      <c r="C588" s="390"/>
      <c r="D588" s="292"/>
      <c r="E588" s="244"/>
      <c r="F588" s="245"/>
      <c r="G588" s="18"/>
      <c r="H588" s="26"/>
      <c r="I588" s="19"/>
      <c r="J588" s="17"/>
      <c r="K588" s="17"/>
      <c r="L588" s="17"/>
      <c r="M588" s="20"/>
      <c r="N588" s="246"/>
      <c r="O588" s="247"/>
      <c r="P588" s="21"/>
      <c r="Q588" s="22"/>
      <c r="R588" s="248"/>
      <c r="S588" s="249"/>
      <c r="T588" s="23"/>
      <c r="U588" s="24"/>
      <c r="V588" s="250"/>
      <c r="W588" s="251"/>
      <c r="X588" s="251"/>
      <c r="Y588" s="252"/>
      <c r="Z588" s="4"/>
      <c r="AA588" s="118" t="str">
        <f>'Error Check before Upload'!J589</f>
        <v/>
      </c>
    </row>
    <row r="589" spans="1:27" s="25" customFormat="1" ht="14.4" x14ac:dyDescent="0.3">
      <c r="A589" s="37" t="str">
        <f t="shared" si="9"/>
        <v/>
      </c>
      <c r="B589" s="17"/>
      <c r="C589" s="390"/>
      <c r="D589" s="292"/>
      <c r="E589" s="244"/>
      <c r="F589" s="245"/>
      <c r="G589" s="18"/>
      <c r="H589" s="26"/>
      <c r="I589" s="19"/>
      <c r="J589" s="17"/>
      <c r="K589" s="17"/>
      <c r="L589" s="17"/>
      <c r="M589" s="20"/>
      <c r="N589" s="246"/>
      <c r="O589" s="247"/>
      <c r="P589" s="21"/>
      <c r="Q589" s="22"/>
      <c r="R589" s="248"/>
      <c r="S589" s="249"/>
      <c r="T589" s="23"/>
      <c r="U589" s="24"/>
      <c r="V589" s="250"/>
      <c r="W589" s="251"/>
      <c r="X589" s="251"/>
      <c r="Y589" s="252"/>
      <c r="Z589" s="4"/>
      <c r="AA589" s="118" t="str">
        <f>'Error Check before Upload'!J590</f>
        <v/>
      </c>
    </row>
    <row r="590" spans="1:27" s="25" customFormat="1" ht="14.4" x14ac:dyDescent="0.3">
      <c r="A590" s="37" t="str">
        <f t="shared" si="9"/>
        <v/>
      </c>
      <c r="B590" s="17"/>
      <c r="C590" s="390"/>
      <c r="D590" s="292"/>
      <c r="E590" s="244"/>
      <c r="F590" s="245"/>
      <c r="G590" s="18"/>
      <c r="H590" s="26"/>
      <c r="I590" s="19"/>
      <c r="J590" s="17"/>
      <c r="K590" s="17"/>
      <c r="L590" s="17"/>
      <c r="M590" s="20"/>
      <c r="N590" s="246"/>
      <c r="O590" s="247"/>
      <c r="P590" s="21"/>
      <c r="Q590" s="22"/>
      <c r="R590" s="248"/>
      <c r="S590" s="249"/>
      <c r="T590" s="23"/>
      <c r="U590" s="24"/>
      <c r="V590" s="250"/>
      <c r="W590" s="251"/>
      <c r="X590" s="251"/>
      <c r="Y590" s="252"/>
      <c r="Z590" s="4"/>
      <c r="AA590" s="118" t="str">
        <f>'Error Check before Upload'!J591</f>
        <v/>
      </c>
    </row>
    <row r="591" spans="1:27" s="25" customFormat="1" ht="14.4" x14ac:dyDescent="0.3">
      <c r="A591" s="37" t="str">
        <f t="shared" si="9"/>
        <v/>
      </c>
      <c r="B591" s="17"/>
      <c r="C591" s="390"/>
      <c r="D591" s="292"/>
      <c r="E591" s="244"/>
      <c r="F591" s="245"/>
      <c r="G591" s="18"/>
      <c r="H591" s="26"/>
      <c r="I591" s="19"/>
      <c r="J591" s="17"/>
      <c r="K591" s="17"/>
      <c r="L591" s="17"/>
      <c r="M591" s="20"/>
      <c r="N591" s="246"/>
      <c r="O591" s="247"/>
      <c r="P591" s="21"/>
      <c r="Q591" s="22"/>
      <c r="R591" s="248"/>
      <c r="S591" s="249"/>
      <c r="T591" s="23"/>
      <c r="U591" s="24"/>
      <c r="V591" s="250"/>
      <c r="W591" s="251"/>
      <c r="X591" s="251"/>
      <c r="Y591" s="252"/>
      <c r="Z591" s="4"/>
      <c r="AA591" s="118" t="str">
        <f>'Error Check before Upload'!J592</f>
        <v/>
      </c>
    </row>
    <row r="592" spans="1:27" s="25" customFormat="1" ht="14.4" x14ac:dyDescent="0.3">
      <c r="A592" s="37" t="str">
        <f t="shared" si="9"/>
        <v/>
      </c>
      <c r="B592" s="17"/>
      <c r="C592" s="390"/>
      <c r="D592" s="292"/>
      <c r="E592" s="244"/>
      <c r="F592" s="245"/>
      <c r="G592" s="18"/>
      <c r="H592" s="26"/>
      <c r="I592" s="19"/>
      <c r="J592" s="17"/>
      <c r="K592" s="17"/>
      <c r="L592" s="17"/>
      <c r="M592" s="20"/>
      <c r="N592" s="246"/>
      <c r="O592" s="247"/>
      <c r="P592" s="21"/>
      <c r="Q592" s="22"/>
      <c r="R592" s="248"/>
      <c r="S592" s="249"/>
      <c r="T592" s="23"/>
      <c r="U592" s="24"/>
      <c r="V592" s="250"/>
      <c r="W592" s="251"/>
      <c r="X592" s="251"/>
      <c r="Y592" s="252"/>
      <c r="Z592" s="4"/>
      <c r="AA592" s="118" t="str">
        <f>'Error Check before Upload'!J593</f>
        <v/>
      </c>
    </row>
    <row r="593" spans="1:27" s="25" customFormat="1" ht="14.4" x14ac:dyDescent="0.3">
      <c r="A593" s="37" t="str">
        <f t="shared" si="9"/>
        <v/>
      </c>
      <c r="B593" s="17"/>
      <c r="C593" s="390"/>
      <c r="D593" s="292"/>
      <c r="E593" s="244"/>
      <c r="F593" s="245"/>
      <c r="G593" s="18"/>
      <c r="H593" s="26"/>
      <c r="I593" s="19"/>
      <c r="J593" s="17"/>
      <c r="K593" s="17"/>
      <c r="L593" s="17"/>
      <c r="M593" s="20"/>
      <c r="N593" s="246"/>
      <c r="O593" s="247"/>
      <c r="P593" s="21"/>
      <c r="Q593" s="22"/>
      <c r="R593" s="248"/>
      <c r="S593" s="249"/>
      <c r="T593" s="23"/>
      <c r="U593" s="24"/>
      <c r="V593" s="250"/>
      <c r="W593" s="251"/>
      <c r="X593" s="251"/>
      <c r="Y593" s="252"/>
      <c r="Z593" s="4"/>
      <c r="AA593" s="118" t="str">
        <f>'Error Check before Upload'!J594</f>
        <v/>
      </c>
    </row>
    <row r="594" spans="1:27" s="25" customFormat="1" ht="14.4" x14ac:dyDescent="0.3">
      <c r="A594" s="37" t="str">
        <f t="shared" si="9"/>
        <v/>
      </c>
      <c r="B594" s="17"/>
      <c r="C594" s="390"/>
      <c r="D594" s="292"/>
      <c r="E594" s="244"/>
      <c r="F594" s="245"/>
      <c r="G594" s="18"/>
      <c r="H594" s="26"/>
      <c r="I594" s="19"/>
      <c r="J594" s="17"/>
      <c r="K594" s="17"/>
      <c r="L594" s="17"/>
      <c r="M594" s="20"/>
      <c r="N594" s="246"/>
      <c r="O594" s="247"/>
      <c r="P594" s="21"/>
      <c r="Q594" s="22"/>
      <c r="R594" s="248"/>
      <c r="S594" s="249"/>
      <c r="T594" s="23"/>
      <c r="U594" s="24"/>
      <c r="V594" s="250"/>
      <c r="W594" s="251"/>
      <c r="X594" s="251"/>
      <c r="Y594" s="252"/>
      <c r="Z594" s="4"/>
      <c r="AA594" s="118" t="str">
        <f>'Error Check before Upload'!J595</f>
        <v/>
      </c>
    </row>
    <row r="595" spans="1:27" s="25" customFormat="1" ht="14.4" x14ac:dyDescent="0.3">
      <c r="A595" s="37" t="str">
        <f t="shared" si="9"/>
        <v/>
      </c>
      <c r="B595" s="17"/>
      <c r="C595" s="390"/>
      <c r="D595" s="292"/>
      <c r="E595" s="244"/>
      <c r="F595" s="245"/>
      <c r="G595" s="18"/>
      <c r="H595" s="26"/>
      <c r="I595" s="19"/>
      <c r="J595" s="17"/>
      <c r="K595" s="17"/>
      <c r="L595" s="17"/>
      <c r="M595" s="20"/>
      <c r="N595" s="246"/>
      <c r="O595" s="247"/>
      <c r="P595" s="21"/>
      <c r="Q595" s="22"/>
      <c r="R595" s="248"/>
      <c r="S595" s="249"/>
      <c r="T595" s="23"/>
      <c r="U595" s="24"/>
      <c r="V595" s="250"/>
      <c r="W595" s="251"/>
      <c r="X595" s="251"/>
      <c r="Y595" s="252"/>
      <c r="Z595" s="4"/>
      <c r="AA595" s="118" t="str">
        <f>'Error Check before Upload'!J596</f>
        <v/>
      </c>
    </row>
    <row r="596" spans="1:27" s="25" customFormat="1" ht="14.4" x14ac:dyDescent="0.3">
      <c r="A596" s="37" t="str">
        <f t="shared" si="9"/>
        <v/>
      </c>
      <c r="B596" s="17"/>
      <c r="C596" s="390"/>
      <c r="D596" s="292"/>
      <c r="E596" s="244"/>
      <c r="F596" s="245"/>
      <c r="G596" s="18"/>
      <c r="H596" s="26"/>
      <c r="I596" s="19"/>
      <c r="J596" s="17"/>
      <c r="K596" s="17"/>
      <c r="L596" s="17"/>
      <c r="M596" s="20"/>
      <c r="N596" s="246"/>
      <c r="O596" s="247"/>
      <c r="P596" s="21"/>
      <c r="Q596" s="22"/>
      <c r="R596" s="248"/>
      <c r="S596" s="249"/>
      <c r="T596" s="23"/>
      <c r="U596" s="24"/>
      <c r="V596" s="250"/>
      <c r="W596" s="251"/>
      <c r="X596" s="251"/>
      <c r="Y596" s="252"/>
      <c r="Z596" s="4"/>
      <c r="AA596" s="118" t="str">
        <f>'Error Check before Upload'!J597</f>
        <v/>
      </c>
    </row>
    <row r="597" spans="1:27" s="25" customFormat="1" ht="14.4" x14ac:dyDescent="0.3">
      <c r="A597" s="37" t="str">
        <f t="shared" si="9"/>
        <v/>
      </c>
      <c r="B597" s="17"/>
      <c r="C597" s="390"/>
      <c r="D597" s="292"/>
      <c r="E597" s="244"/>
      <c r="F597" s="245"/>
      <c r="G597" s="18"/>
      <c r="H597" s="26"/>
      <c r="I597" s="19"/>
      <c r="J597" s="17"/>
      <c r="K597" s="17"/>
      <c r="L597" s="17"/>
      <c r="M597" s="20"/>
      <c r="N597" s="246"/>
      <c r="O597" s="247"/>
      <c r="P597" s="21"/>
      <c r="Q597" s="22"/>
      <c r="R597" s="248"/>
      <c r="S597" s="249"/>
      <c r="T597" s="23"/>
      <c r="U597" s="24"/>
      <c r="V597" s="250"/>
      <c r="W597" s="251"/>
      <c r="X597" s="251"/>
      <c r="Y597" s="252"/>
      <c r="Z597" s="4"/>
      <c r="AA597" s="118" t="str">
        <f>'Error Check before Upload'!J598</f>
        <v/>
      </c>
    </row>
    <row r="598" spans="1:27" s="25" customFormat="1" ht="14.4" x14ac:dyDescent="0.3">
      <c r="A598" s="37" t="str">
        <f t="shared" si="9"/>
        <v/>
      </c>
      <c r="B598" s="17"/>
      <c r="C598" s="390"/>
      <c r="D598" s="292"/>
      <c r="E598" s="244"/>
      <c r="F598" s="245"/>
      <c r="G598" s="18"/>
      <c r="H598" s="26"/>
      <c r="I598" s="19"/>
      <c r="J598" s="17"/>
      <c r="K598" s="17"/>
      <c r="L598" s="17"/>
      <c r="M598" s="20"/>
      <c r="N598" s="246"/>
      <c r="O598" s="247"/>
      <c r="P598" s="21"/>
      <c r="Q598" s="22"/>
      <c r="R598" s="248"/>
      <c r="S598" s="249"/>
      <c r="T598" s="23"/>
      <c r="U598" s="24"/>
      <c r="V598" s="250"/>
      <c r="W598" s="251"/>
      <c r="X598" s="251"/>
      <c r="Y598" s="252"/>
      <c r="Z598" s="4"/>
      <c r="AA598" s="118" t="str">
        <f>'Error Check before Upload'!J599</f>
        <v/>
      </c>
    </row>
    <row r="599" spans="1:27" s="25" customFormat="1" ht="14.4" x14ac:dyDescent="0.3">
      <c r="A599" s="37" t="str">
        <f t="shared" si="9"/>
        <v/>
      </c>
      <c r="B599" s="17"/>
      <c r="C599" s="390"/>
      <c r="D599" s="292"/>
      <c r="E599" s="244"/>
      <c r="F599" s="245"/>
      <c r="G599" s="18"/>
      <c r="H599" s="26"/>
      <c r="I599" s="19"/>
      <c r="J599" s="17"/>
      <c r="K599" s="17"/>
      <c r="L599" s="17"/>
      <c r="M599" s="20"/>
      <c r="N599" s="246"/>
      <c r="O599" s="247"/>
      <c r="P599" s="21"/>
      <c r="Q599" s="22"/>
      <c r="R599" s="248"/>
      <c r="S599" s="249"/>
      <c r="T599" s="23"/>
      <c r="U599" s="24"/>
      <c r="V599" s="250"/>
      <c r="W599" s="251"/>
      <c r="X599" s="251"/>
      <c r="Y599" s="252"/>
      <c r="Z599" s="4"/>
      <c r="AA599" s="118" t="str">
        <f>'Error Check before Upload'!J600</f>
        <v/>
      </c>
    </row>
    <row r="600" spans="1:27" s="25" customFormat="1" ht="14.4" x14ac:dyDescent="0.3">
      <c r="A600" s="37" t="str">
        <f t="shared" si="9"/>
        <v/>
      </c>
      <c r="B600" s="17"/>
      <c r="C600" s="390"/>
      <c r="D600" s="292"/>
      <c r="E600" s="244"/>
      <c r="F600" s="245"/>
      <c r="G600" s="18"/>
      <c r="H600" s="26"/>
      <c r="I600" s="19"/>
      <c r="J600" s="17"/>
      <c r="K600" s="17"/>
      <c r="L600" s="17"/>
      <c r="M600" s="20"/>
      <c r="N600" s="246"/>
      <c r="O600" s="247"/>
      <c r="P600" s="21"/>
      <c r="Q600" s="22"/>
      <c r="R600" s="248"/>
      <c r="S600" s="249"/>
      <c r="T600" s="23"/>
      <c r="U600" s="24"/>
      <c r="V600" s="250"/>
      <c r="W600" s="251"/>
      <c r="X600" s="251"/>
      <c r="Y600" s="252"/>
      <c r="Z600" s="4"/>
      <c r="AA600" s="118" t="str">
        <f>'Error Check before Upload'!J601</f>
        <v/>
      </c>
    </row>
    <row r="601" spans="1:27" s="25" customFormat="1" ht="14.4" x14ac:dyDescent="0.3">
      <c r="A601" s="37" t="str">
        <f t="shared" si="9"/>
        <v/>
      </c>
      <c r="B601" s="17"/>
      <c r="C601" s="390"/>
      <c r="D601" s="292"/>
      <c r="E601" s="244"/>
      <c r="F601" s="245"/>
      <c r="G601" s="18"/>
      <c r="H601" s="26"/>
      <c r="I601" s="19"/>
      <c r="J601" s="17"/>
      <c r="K601" s="17"/>
      <c r="L601" s="17"/>
      <c r="M601" s="20"/>
      <c r="N601" s="246"/>
      <c r="O601" s="247"/>
      <c r="P601" s="21"/>
      <c r="Q601" s="22"/>
      <c r="R601" s="248"/>
      <c r="S601" s="249"/>
      <c r="T601" s="23"/>
      <c r="U601" s="24"/>
      <c r="V601" s="250"/>
      <c r="W601" s="251"/>
      <c r="X601" s="251"/>
      <c r="Y601" s="252"/>
      <c r="Z601" s="4"/>
      <c r="AA601" s="118" t="str">
        <f>'Error Check before Upload'!J602</f>
        <v/>
      </c>
    </row>
    <row r="602" spans="1:27" s="25" customFormat="1" ht="14.4" x14ac:dyDescent="0.3">
      <c r="A602" s="37" t="str">
        <f t="shared" si="9"/>
        <v/>
      </c>
      <c r="B602" s="17"/>
      <c r="C602" s="390"/>
      <c r="D602" s="292"/>
      <c r="E602" s="244"/>
      <c r="F602" s="245"/>
      <c r="G602" s="18"/>
      <c r="H602" s="26"/>
      <c r="I602" s="19"/>
      <c r="J602" s="17"/>
      <c r="K602" s="17"/>
      <c r="L602" s="17"/>
      <c r="M602" s="20"/>
      <c r="N602" s="246"/>
      <c r="O602" s="247"/>
      <c r="P602" s="21"/>
      <c r="Q602" s="22"/>
      <c r="R602" s="248"/>
      <c r="S602" s="249"/>
      <c r="T602" s="23"/>
      <c r="U602" s="24"/>
      <c r="V602" s="250"/>
      <c r="W602" s="251"/>
      <c r="X602" s="251"/>
      <c r="Y602" s="252"/>
      <c r="Z602" s="4"/>
      <c r="AA602" s="118" t="str">
        <f>'Error Check before Upload'!J603</f>
        <v/>
      </c>
    </row>
    <row r="603" spans="1:27" s="25" customFormat="1" ht="14.4" x14ac:dyDescent="0.3">
      <c r="A603" s="37" t="str">
        <f t="shared" si="9"/>
        <v/>
      </c>
      <c r="B603" s="17"/>
      <c r="C603" s="390"/>
      <c r="D603" s="292"/>
      <c r="E603" s="244"/>
      <c r="F603" s="245"/>
      <c r="G603" s="18"/>
      <c r="H603" s="26"/>
      <c r="I603" s="19"/>
      <c r="J603" s="17"/>
      <c r="K603" s="17"/>
      <c r="L603" s="17"/>
      <c r="M603" s="20"/>
      <c r="N603" s="246"/>
      <c r="O603" s="247"/>
      <c r="P603" s="21"/>
      <c r="Q603" s="22"/>
      <c r="R603" s="248"/>
      <c r="S603" s="249"/>
      <c r="T603" s="23"/>
      <c r="U603" s="24"/>
      <c r="V603" s="250"/>
      <c r="W603" s="251"/>
      <c r="X603" s="251"/>
      <c r="Y603" s="252"/>
      <c r="Z603" s="4"/>
      <c r="AA603" s="118" t="str">
        <f>'Error Check before Upload'!J604</f>
        <v/>
      </c>
    </row>
    <row r="604" spans="1:27" s="25" customFormat="1" ht="14.4" x14ac:dyDescent="0.3">
      <c r="A604" s="37" t="str">
        <f t="shared" si="9"/>
        <v/>
      </c>
      <c r="B604" s="17"/>
      <c r="C604" s="390"/>
      <c r="D604" s="292"/>
      <c r="E604" s="244"/>
      <c r="F604" s="245"/>
      <c r="G604" s="18"/>
      <c r="H604" s="26"/>
      <c r="I604" s="19"/>
      <c r="J604" s="17"/>
      <c r="K604" s="17"/>
      <c r="L604" s="17"/>
      <c r="M604" s="20"/>
      <c r="N604" s="246"/>
      <c r="O604" s="247"/>
      <c r="P604" s="21"/>
      <c r="Q604" s="22"/>
      <c r="R604" s="248"/>
      <c r="S604" s="249"/>
      <c r="T604" s="23"/>
      <c r="U604" s="24"/>
      <c r="V604" s="250"/>
      <c r="W604" s="251"/>
      <c r="X604" s="251"/>
      <c r="Y604" s="252"/>
      <c r="Z604" s="4"/>
      <c r="AA604" s="118" t="str">
        <f>'Error Check before Upload'!J605</f>
        <v/>
      </c>
    </row>
    <row r="605" spans="1:27" s="25" customFormat="1" ht="14.4" x14ac:dyDescent="0.3">
      <c r="A605" s="37" t="str">
        <f t="shared" si="9"/>
        <v/>
      </c>
      <c r="B605" s="17"/>
      <c r="C605" s="390"/>
      <c r="D605" s="292"/>
      <c r="E605" s="244"/>
      <c r="F605" s="245"/>
      <c r="G605" s="18"/>
      <c r="H605" s="26"/>
      <c r="I605" s="19"/>
      <c r="J605" s="17"/>
      <c r="K605" s="17"/>
      <c r="L605" s="17"/>
      <c r="M605" s="20"/>
      <c r="N605" s="246"/>
      <c r="O605" s="247"/>
      <c r="P605" s="21"/>
      <c r="Q605" s="22"/>
      <c r="R605" s="248"/>
      <c r="S605" s="249"/>
      <c r="T605" s="23"/>
      <c r="U605" s="24"/>
      <c r="V605" s="250"/>
      <c r="W605" s="251"/>
      <c r="X605" s="251"/>
      <c r="Y605" s="252"/>
      <c r="Z605" s="4"/>
      <c r="AA605" s="118" t="str">
        <f>'Error Check before Upload'!J606</f>
        <v/>
      </c>
    </row>
    <row r="606" spans="1:27" s="25" customFormat="1" ht="14.4" x14ac:dyDescent="0.3">
      <c r="A606" s="37" t="str">
        <f t="shared" si="9"/>
        <v/>
      </c>
      <c r="B606" s="17"/>
      <c r="C606" s="390"/>
      <c r="D606" s="292"/>
      <c r="E606" s="244"/>
      <c r="F606" s="245"/>
      <c r="G606" s="18"/>
      <c r="H606" s="26"/>
      <c r="I606" s="19"/>
      <c r="J606" s="17"/>
      <c r="K606" s="17"/>
      <c r="L606" s="17"/>
      <c r="M606" s="20"/>
      <c r="N606" s="246"/>
      <c r="O606" s="247"/>
      <c r="P606" s="21"/>
      <c r="Q606" s="22"/>
      <c r="R606" s="248"/>
      <c r="S606" s="249"/>
      <c r="T606" s="23"/>
      <c r="U606" s="24"/>
      <c r="V606" s="250"/>
      <c r="W606" s="251"/>
      <c r="X606" s="251"/>
      <c r="Y606" s="252"/>
      <c r="Z606" s="4"/>
      <c r="AA606" s="118" t="str">
        <f>'Error Check before Upload'!J607</f>
        <v/>
      </c>
    </row>
    <row r="607" spans="1:27" s="25" customFormat="1" ht="14.4" x14ac:dyDescent="0.3">
      <c r="A607" s="37" t="str">
        <f t="shared" si="9"/>
        <v/>
      </c>
      <c r="B607" s="17"/>
      <c r="C607" s="390"/>
      <c r="D607" s="292"/>
      <c r="E607" s="244"/>
      <c r="F607" s="245"/>
      <c r="G607" s="18"/>
      <c r="H607" s="26"/>
      <c r="I607" s="19"/>
      <c r="J607" s="17"/>
      <c r="K607" s="17"/>
      <c r="L607" s="17"/>
      <c r="M607" s="20"/>
      <c r="N607" s="246"/>
      <c r="O607" s="247"/>
      <c r="P607" s="21"/>
      <c r="Q607" s="22"/>
      <c r="R607" s="248"/>
      <c r="S607" s="249"/>
      <c r="T607" s="23"/>
      <c r="U607" s="24"/>
      <c r="V607" s="250"/>
      <c r="W607" s="251"/>
      <c r="X607" s="251"/>
      <c r="Y607" s="252"/>
      <c r="Z607" s="4"/>
      <c r="AA607" s="118" t="str">
        <f>'Error Check before Upload'!J608</f>
        <v/>
      </c>
    </row>
    <row r="608" spans="1:27" s="25" customFormat="1" ht="14.4" x14ac:dyDescent="0.3">
      <c r="A608" s="37" t="str">
        <f t="shared" si="9"/>
        <v/>
      </c>
      <c r="B608" s="17"/>
      <c r="C608" s="390"/>
      <c r="D608" s="292"/>
      <c r="E608" s="244"/>
      <c r="F608" s="245"/>
      <c r="G608" s="18"/>
      <c r="H608" s="26"/>
      <c r="I608" s="19"/>
      <c r="J608" s="17"/>
      <c r="K608" s="17"/>
      <c r="L608" s="17"/>
      <c r="M608" s="20"/>
      <c r="N608" s="246"/>
      <c r="O608" s="247"/>
      <c r="P608" s="21"/>
      <c r="Q608" s="22"/>
      <c r="R608" s="248"/>
      <c r="S608" s="249"/>
      <c r="T608" s="23"/>
      <c r="U608" s="24"/>
      <c r="V608" s="250"/>
      <c r="W608" s="251"/>
      <c r="X608" s="251"/>
      <c r="Y608" s="252"/>
      <c r="Z608" s="4"/>
      <c r="AA608" s="118" t="str">
        <f>'Error Check before Upload'!J609</f>
        <v/>
      </c>
    </row>
    <row r="609" spans="1:27" s="25" customFormat="1" ht="14.4" x14ac:dyDescent="0.3">
      <c r="A609" s="37" t="str">
        <f t="shared" si="9"/>
        <v/>
      </c>
      <c r="B609" s="17"/>
      <c r="C609" s="390"/>
      <c r="D609" s="292"/>
      <c r="E609" s="244"/>
      <c r="F609" s="245"/>
      <c r="G609" s="18"/>
      <c r="H609" s="26"/>
      <c r="I609" s="19"/>
      <c r="J609" s="17"/>
      <c r="K609" s="17"/>
      <c r="L609" s="17"/>
      <c r="M609" s="20"/>
      <c r="N609" s="246"/>
      <c r="O609" s="247"/>
      <c r="P609" s="21"/>
      <c r="Q609" s="22"/>
      <c r="R609" s="248"/>
      <c r="S609" s="249"/>
      <c r="T609" s="23"/>
      <c r="U609" s="24"/>
      <c r="V609" s="250"/>
      <c r="W609" s="251"/>
      <c r="X609" s="251"/>
      <c r="Y609" s="252"/>
      <c r="Z609" s="4"/>
      <c r="AA609" s="118" t="str">
        <f>'Error Check before Upload'!J610</f>
        <v/>
      </c>
    </row>
    <row r="610" spans="1:27" s="25" customFormat="1" ht="14.4" x14ac:dyDescent="0.3">
      <c r="A610" s="37" t="str">
        <f t="shared" si="9"/>
        <v/>
      </c>
      <c r="B610" s="17"/>
      <c r="C610" s="390"/>
      <c r="D610" s="292"/>
      <c r="E610" s="244"/>
      <c r="F610" s="245"/>
      <c r="G610" s="18"/>
      <c r="H610" s="26"/>
      <c r="I610" s="19"/>
      <c r="J610" s="17"/>
      <c r="K610" s="17"/>
      <c r="L610" s="17"/>
      <c r="M610" s="20"/>
      <c r="N610" s="246"/>
      <c r="O610" s="247"/>
      <c r="P610" s="21"/>
      <c r="Q610" s="22"/>
      <c r="R610" s="248"/>
      <c r="S610" s="249"/>
      <c r="T610" s="23"/>
      <c r="U610" s="24"/>
      <c r="V610" s="250"/>
      <c r="W610" s="251"/>
      <c r="X610" s="251"/>
      <c r="Y610" s="252"/>
      <c r="Z610" s="4"/>
      <c r="AA610" s="118" t="str">
        <f>'Error Check before Upload'!J611</f>
        <v/>
      </c>
    </row>
    <row r="611" spans="1:27" s="25" customFormat="1" ht="14.4" x14ac:dyDescent="0.3">
      <c r="A611" s="37" t="str">
        <f t="shared" si="9"/>
        <v/>
      </c>
      <c r="B611" s="17"/>
      <c r="C611" s="390"/>
      <c r="D611" s="292"/>
      <c r="E611" s="244"/>
      <c r="F611" s="245"/>
      <c r="G611" s="18"/>
      <c r="H611" s="26"/>
      <c r="I611" s="19"/>
      <c r="J611" s="17"/>
      <c r="K611" s="17"/>
      <c r="L611" s="17"/>
      <c r="M611" s="20"/>
      <c r="N611" s="246"/>
      <c r="O611" s="247"/>
      <c r="P611" s="21"/>
      <c r="Q611" s="22"/>
      <c r="R611" s="248"/>
      <c r="S611" s="249"/>
      <c r="T611" s="23"/>
      <c r="U611" s="24"/>
      <c r="V611" s="250"/>
      <c r="W611" s="251"/>
      <c r="X611" s="251"/>
      <c r="Y611" s="252"/>
      <c r="Z611" s="4"/>
      <c r="AA611" s="118" t="str">
        <f>'Error Check before Upload'!J612</f>
        <v/>
      </c>
    </row>
    <row r="612" spans="1:27" s="25" customFormat="1" ht="14.4" x14ac:dyDescent="0.3">
      <c r="A612" s="37" t="str">
        <f t="shared" si="9"/>
        <v/>
      </c>
      <c r="B612" s="17"/>
      <c r="C612" s="390"/>
      <c r="D612" s="292"/>
      <c r="E612" s="244"/>
      <c r="F612" s="245"/>
      <c r="G612" s="18"/>
      <c r="H612" s="26"/>
      <c r="I612" s="19"/>
      <c r="J612" s="17"/>
      <c r="K612" s="17"/>
      <c r="L612" s="17"/>
      <c r="M612" s="20"/>
      <c r="N612" s="246"/>
      <c r="O612" s="247"/>
      <c r="P612" s="21"/>
      <c r="Q612" s="22"/>
      <c r="R612" s="248"/>
      <c r="S612" s="249"/>
      <c r="T612" s="23"/>
      <c r="U612" s="24"/>
      <c r="V612" s="250"/>
      <c r="W612" s="251"/>
      <c r="X612" s="251"/>
      <c r="Y612" s="252"/>
      <c r="Z612" s="4"/>
      <c r="AA612" s="118" t="str">
        <f>'Error Check before Upload'!J613</f>
        <v/>
      </c>
    </row>
    <row r="613" spans="1:27" s="25" customFormat="1" ht="14.4" x14ac:dyDescent="0.3">
      <c r="A613" s="37" t="str">
        <f t="shared" si="9"/>
        <v/>
      </c>
      <c r="B613" s="17"/>
      <c r="C613" s="390"/>
      <c r="D613" s="292"/>
      <c r="E613" s="244"/>
      <c r="F613" s="245"/>
      <c r="G613" s="18"/>
      <c r="H613" s="26"/>
      <c r="I613" s="19"/>
      <c r="J613" s="17"/>
      <c r="K613" s="17"/>
      <c r="L613" s="17"/>
      <c r="M613" s="20"/>
      <c r="N613" s="246"/>
      <c r="O613" s="247"/>
      <c r="P613" s="21"/>
      <c r="Q613" s="22"/>
      <c r="R613" s="248"/>
      <c r="S613" s="249"/>
      <c r="T613" s="23"/>
      <c r="U613" s="24"/>
      <c r="V613" s="250"/>
      <c r="W613" s="251"/>
      <c r="X613" s="251"/>
      <c r="Y613" s="252"/>
      <c r="Z613" s="4"/>
      <c r="AA613" s="118" t="str">
        <f>'Error Check before Upload'!J614</f>
        <v/>
      </c>
    </row>
    <row r="614" spans="1:27" s="25" customFormat="1" ht="14.4" x14ac:dyDescent="0.3">
      <c r="A614" s="37" t="str">
        <f t="shared" si="9"/>
        <v/>
      </c>
      <c r="B614" s="17"/>
      <c r="C614" s="390"/>
      <c r="D614" s="292"/>
      <c r="E614" s="244"/>
      <c r="F614" s="245"/>
      <c r="G614" s="18"/>
      <c r="H614" s="26"/>
      <c r="I614" s="19"/>
      <c r="J614" s="17"/>
      <c r="K614" s="17"/>
      <c r="L614" s="17"/>
      <c r="M614" s="20"/>
      <c r="N614" s="246"/>
      <c r="O614" s="247"/>
      <c r="P614" s="21"/>
      <c r="Q614" s="22"/>
      <c r="R614" s="248"/>
      <c r="S614" s="249"/>
      <c r="T614" s="23"/>
      <c r="U614" s="24"/>
      <c r="V614" s="250"/>
      <c r="W614" s="251"/>
      <c r="X614" s="251"/>
      <c r="Y614" s="252"/>
      <c r="Z614" s="4"/>
      <c r="AA614" s="118" t="str">
        <f>'Error Check before Upload'!J615</f>
        <v/>
      </c>
    </row>
    <row r="615" spans="1:27" s="25" customFormat="1" ht="14.4" x14ac:dyDescent="0.3">
      <c r="A615" s="37" t="str">
        <f t="shared" si="9"/>
        <v/>
      </c>
      <c r="B615" s="17"/>
      <c r="C615" s="390"/>
      <c r="D615" s="292"/>
      <c r="E615" s="244"/>
      <c r="F615" s="245"/>
      <c r="G615" s="18"/>
      <c r="H615" s="26"/>
      <c r="I615" s="19"/>
      <c r="J615" s="17"/>
      <c r="K615" s="17"/>
      <c r="L615" s="17"/>
      <c r="M615" s="20"/>
      <c r="N615" s="246"/>
      <c r="O615" s="247"/>
      <c r="P615" s="21"/>
      <c r="Q615" s="22"/>
      <c r="R615" s="248"/>
      <c r="S615" s="249"/>
      <c r="T615" s="23"/>
      <c r="U615" s="24"/>
      <c r="V615" s="250"/>
      <c r="W615" s="251"/>
      <c r="X615" s="251"/>
      <c r="Y615" s="252"/>
      <c r="Z615" s="4"/>
      <c r="AA615" s="118" t="str">
        <f>'Error Check before Upload'!J616</f>
        <v/>
      </c>
    </row>
    <row r="616" spans="1:27" s="25" customFormat="1" ht="14.4" x14ac:dyDescent="0.3">
      <c r="A616" s="37" t="str">
        <f t="shared" si="9"/>
        <v/>
      </c>
      <c r="B616" s="17"/>
      <c r="C616" s="390"/>
      <c r="D616" s="292"/>
      <c r="E616" s="244"/>
      <c r="F616" s="245"/>
      <c r="G616" s="18"/>
      <c r="H616" s="26"/>
      <c r="I616" s="19"/>
      <c r="J616" s="17"/>
      <c r="K616" s="17"/>
      <c r="L616" s="17"/>
      <c r="M616" s="20"/>
      <c r="N616" s="246"/>
      <c r="O616" s="247"/>
      <c r="P616" s="21"/>
      <c r="Q616" s="22"/>
      <c r="R616" s="248"/>
      <c r="S616" s="249"/>
      <c r="T616" s="23"/>
      <c r="U616" s="24"/>
      <c r="V616" s="250"/>
      <c r="W616" s="251"/>
      <c r="X616" s="251"/>
      <c r="Y616" s="252"/>
      <c r="Z616" s="4"/>
      <c r="AA616" s="118" t="str">
        <f>'Error Check before Upload'!J617</f>
        <v/>
      </c>
    </row>
    <row r="617" spans="1:27" s="25" customFormat="1" ht="14.4" x14ac:dyDescent="0.3">
      <c r="A617" s="37" t="str">
        <f t="shared" si="9"/>
        <v/>
      </c>
      <c r="B617" s="17"/>
      <c r="C617" s="390"/>
      <c r="D617" s="292"/>
      <c r="E617" s="244"/>
      <c r="F617" s="245"/>
      <c r="G617" s="18"/>
      <c r="H617" s="26"/>
      <c r="I617" s="19"/>
      <c r="J617" s="17"/>
      <c r="K617" s="17"/>
      <c r="L617" s="17"/>
      <c r="M617" s="20"/>
      <c r="N617" s="246"/>
      <c r="O617" s="247"/>
      <c r="P617" s="21"/>
      <c r="Q617" s="22"/>
      <c r="R617" s="248"/>
      <c r="S617" s="249"/>
      <c r="T617" s="23"/>
      <c r="U617" s="24"/>
      <c r="V617" s="250"/>
      <c r="W617" s="251"/>
      <c r="X617" s="251"/>
      <c r="Y617" s="252"/>
      <c r="Z617" s="4"/>
      <c r="AA617" s="118" t="str">
        <f>'Error Check before Upload'!J618</f>
        <v/>
      </c>
    </row>
    <row r="618" spans="1:27" s="25" customFormat="1" ht="14.4" x14ac:dyDescent="0.3">
      <c r="A618" s="37" t="str">
        <f t="shared" si="9"/>
        <v/>
      </c>
      <c r="B618" s="17"/>
      <c r="C618" s="390"/>
      <c r="D618" s="292"/>
      <c r="E618" s="244"/>
      <c r="F618" s="245"/>
      <c r="G618" s="18"/>
      <c r="H618" s="26"/>
      <c r="I618" s="19"/>
      <c r="J618" s="17"/>
      <c r="K618" s="17"/>
      <c r="L618" s="17"/>
      <c r="M618" s="20"/>
      <c r="N618" s="246"/>
      <c r="O618" s="247"/>
      <c r="P618" s="21"/>
      <c r="Q618" s="22"/>
      <c r="R618" s="248"/>
      <c r="S618" s="249"/>
      <c r="T618" s="23"/>
      <c r="U618" s="24"/>
      <c r="V618" s="250"/>
      <c r="W618" s="251"/>
      <c r="X618" s="251"/>
      <c r="Y618" s="252"/>
      <c r="Z618" s="4"/>
      <c r="AA618" s="118" t="str">
        <f>'Error Check before Upload'!J619</f>
        <v/>
      </c>
    </row>
    <row r="619" spans="1:27" s="25" customFormat="1" ht="14.4" x14ac:dyDescent="0.3">
      <c r="A619" s="37" t="str">
        <f t="shared" si="9"/>
        <v/>
      </c>
      <c r="B619" s="17"/>
      <c r="C619" s="390"/>
      <c r="D619" s="292"/>
      <c r="E619" s="244"/>
      <c r="F619" s="245"/>
      <c r="G619" s="18"/>
      <c r="H619" s="26"/>
      <c r="I619" s="19"/>
      <c r="J619" s="17"/>
      <c r="K619" s="17"/>
      <c r="L619" s="17"/>
      <c r="M619" s="20"/>
      <c r="N619" s="246"/>
      <c r="O619" s="247"/>
      <c r="P619" s="21"/>
      <c r="Q619" s="22"/>
      <c r="R619" s="248"/>
      <c r="S619" s="249"/>
      <c r="T619" s="23"/>
      <c r="U619" s="24"/>
      <c r="V619" s="250"/>
      <c r="W619" s="251"/>
      <c r="X619" s="251"/>
      <c r="Y619" s="252"/>
      <c r="Z619" s="4"/>
      <c r="AA619" s="118" t="str">
        <f>'Error Check before Upload'!J620</f>
        <v/>
      </c>
    </row>
    <row r="620" spans="1:27" s="25" customFormat="1" ht="14.4" x14ac:dyDescent="0.3">
      <c r="A620" s="37" t="str">
        <f t="shared" si="9"/>
        <v/>
      </c>
      <c r="B620" s="17"/>
      <c r="C620" s="390"/>
      <c r="D620" s="292"/>
      <c r="E620" s="244"/>
      <c r="F620" s="245"/>
      <c r="G620" s="18"/>
      <c r="H620" s="26"/>
      <c r="I620" s="19"/>
      <c r="J620" s="17"/>
      <c r="K620" s="17"/>
      <c r="L620" s="17"/>
      <c r="M620" s="20"/>
      <c r="N620" s="246"/>
      <c r="O620" s="247"/>
      <c r="P620" s="21"/>
      <c r="Q620" s="22"/>
      <c r="R620" s="248"/>
      <c r="S620" s="249"/>
      <c r="T620" s="23"/>
      <c r="U620" s="24"/>
      <c r="V620" s="250"/>
      <c r="W620" s="251"/>
      <c r="X620" s="251"/>
      <c r="Y620" s="252"/>
      <c r="Z620" s="4"/>
      <c r="AA620" s="118" t="str">
        <f>'Error Check before Upload'!J621</f>
        <v/>
      </c>
    </row>
    <row r="621" spans="1:27" s="25" customFormat="1" ht="14.4" x14ac:dyDescent="0.3">
      <c r="A621" s="37" t="str">
        <f t="shared" si="9"/>
        <v/>
      </c>
      <c r="B621" s="17"/>
      <c r="C621" s="390"/>
      <c r="D621" s="292"/>
      <c r="E621" s="244"/>
      <c r="F621" s="245"/>
      <c r="G621" s="18"/>
      <c r="H621" s="26"/>
      <c r="I621" s="19"/>
      <c r="J621" s="17"/>
      <c r="K621" s="17"/>
      <c r="L621" s="17"/>
      <c r="M621" s="20"/>
      <c r="N621" s="246"/>
      <c r="O621" s="247"/>
      <c r="P621" s="21"/>
      <c r="Q621" s="22"/>
      <c r="R621" s="248"/>
      <c r="S621" s="249"/>
      <c r="T621" s="23"/>
      <c r="U621" s="24"/>
      <c r="V621" s="250"/>
      <c r="W621" s="251"/>
      <c r="X621" s="251"/>
      <c r="Y621" s="252"/>
      <c r="Z621" s="4"/>
      <c r="AA621" s="118" t="str">
        <f>'Error Check before Upload'!J622</f>
        <v/>
      </c>
    </row>
    <row r="622" spans="1:27" s="25" customFormat="1" ht="14.4" x14ac:dyDescent="0.3">
      <c r="A622" s="37" t="str">
        <f t="shared" si="9"/>
        <v/>
      </c>
      <c r="B622" s="17"/>
      <c r="C622" s="390"/>
      <c r="D622" s="292"/>
      <c r="E622" s="244"/>
      <c r="F622" s="245"/>
      <c r="G622" s="18"/>
      <c r="H622" s="26"/>
      <c r="I622" s="19"/>
      <c r="J622" s="17"/>
      <c r="K622" s="17"/>
      <c r="L622" s="17"/>
      <c r="M622" s="20"/>
      <c r="N622" s="246"/>
      <c r="O622" s="247"/>
      <c r="P622" s="21"/>
      <c r="Q622" s="22"/>
      <c r="R622" s="248"/>
      <c r="S622" s="249"/>
      <c r="T622" s="23"/>
      <c r="U622" s="24"/>
      <c r="V622" s="250"/>
      <c r="W622" s="251"/>
      <c r="X622" s="251"/>
      <c r="Y622" s="252"/>
      <c r="Z622" s="4"/>
      <c r="AA622" s="118" t="str">
        <f>'Error Check before Upload'!J623</f>
        <v/>
      </c>
    </row>
    <row r="623" spans="1:27" s="25" customFormat="1" ht="14.4" x14ac:dyDescent="0.3">
      <c r="A623" s="37" t="str">
        <f t="shared" si="9"/>
        <v/>
      </c>
      <c r="B623" s="17"/>
      <c r="C623" s="390"/>
      <c r="D623" s="292"/>
      <c r="E623" s="244"/>
      <c r="F623" s="245"/>
      <c r="G623" s="18"/>
      <c r="H623" s="26"/>
      <c r="I623" s="19"/>
      <c r="J623" s="17"/>
      <c r="K623" s="17"/>
      <c r="L623" s="17"/>
      <c r="M623" s="20"/>
      <c r="N623" s="246"/>
      <c r="O623" s="247"/>
      <c r="P623" s="21"/>
      <c r="Q623" s="22"/>
      <c r="R623" s="248"/>
      <c r="S623" s="249"/>
      <c r="T623" s="23"/>
      <c r="U623" s="24"/>
      <c r="V623" s="250"/>
      <c r="W623" s="251"/>
      <c r="X623" s="251"/>
      <c r="Y623" s="252"/>
      <c r="Z623" s="4"/>
      <c r="AA623" s="118" t="str">
        <f>'Error Check before Upload'!J624</f>
        <v/>
      </c>
    </row>
    <row r="624" spans="1:27" s="25" customFormat="1" ht="14.4" x14ac:dyDescent="0.3">
      <c r="A624" s="37" t="str">
        <f t="shared" si="9"/>
        <v/>
      </c>
      <c r="B624" s="17"/>
      <c r="C624" s="390"/>
      <c r="D624" s="292"/>
      <c r="E624" s="244"/>
      <c r="F624" s="245"/>
      <c r="G624" s="18"/>
      <c r="H624" s="26"/>
      <c r="I624" s="19"/>
      <c r="J624" s="17"/>
      <c r="K624" s="17"/>
      <c r="L624" s="17"/>
      <c r="M624" s="20"/>
      <c r="N624" s="246"/>
      <c r="O624" s="247"/>
      <c r="P624" s="21"/>
      <c r="Q624" s="22"/>
      <c r="R624" s="248"/>
      <c r="S624" s="249"/>
      <c r="T624" s="23"/>
      <c r="U624" s="24"/>
      <c r="V624" s="250"/>
      <c r="W624" s="251"/>
      <c r="X624" s="251"/>
      <c r="Y624" s="252"/>
      <c r="Z624" s="4"/>
      <c r="AA624" s="118" t="str">
        <f>'Error Check before Upload'!J625</f>
        <v/>
      </c>
    </row>
    <row r="625" spans="1:27" s="25" customFormat="1" ht="14.4" x14ac:dyDescent="0.3">
      <c r="A625" s="37" t="str">
        <f t="shared" si="9"/>
        <v/>
      </c>
      <c r="B625" s="17"/>
      <c r="C625" s="390"/>
      <c r="D625" s="292"/>
      <c r="E625" s="244"/>
      <c r="F625" s="245"/>
      <c r="G625" s="18"/>
      <c r="H625" s="26"/>
      <c r="I625" s="19"/>
      <c r="J625" s="17"/>
      <c r="K625" s="17"/>
      <c r="L625" s="17"/>
      <c r="M625" s="20"/>
      <c r="N625" s="246"/>
      <c r="O625" s="247"/>
      <c r="P625" s="21"/>
      <c r="Q625" s="22"/>
      <c r="R625" s="248"/>
      <c r="S625" s="249"/>
      <c r="T625" s="23"/>
      <c r="U625" s="24"/>
      <c r="V625" s="250"/>
      <c r="W625" s="251"/>
      <c r="X625" s="251"/>
      <c r="Y625" s="252"/>
      <c r="Z625" s="4"/>
      <c r="AA625" s="118" t="str">
        <f>'Error Check before Upload'!J626</f>
        <v/>
      </c>
    </row>
    <row r="626" spans="1:27" s="25" customFormat="1" ht="14.4" x14ac:dyDescent="0.3">
      <c r="A626" s="37" t="str">
        <f t="shared" si="9"/>
        <v/>
      </c>
      <c r="B626" s="17"/>
      <c r="C626" s="390"/>
      <c r="D626" s="292"/>
      <c r="E626" s="244"/>
      <c r="F626" s="245"/>
      <c r="G626" s="18"/>
      <c r="H626" s="26"/>
      <c r="I626" s="19"/>
      <c r="J626" s="17"/>
      <c r="K626" s="17"/>
      <c r="L626" s="17"/>
      <c r="M626" s="20"/>
      <c r="N626" s="246"/>
      <c r="O626" s="247"/>
      <c r="P626" s="21"/>
      <c r="Q626" s="22"/>
      <c r="R626" s="248"/>
      <c r="S626" s="249"/>
      <c r="T626" s="23"/>
      <c r="U626" s="24"/>
      <c r="V626" s="250"/>
      <c r="W626" s="251"/>
      <c r="X626" s="251"/>
      <c r="Y626" s="252"/>
      <c r="Z626" s="4"/>
      <c r="AA626" s="118" t="str">
        <f>'Error Check before Upload'!J627</f>
        <v/>
      </c>
    </row>
    <row r="627" spans="1:27" s="25" customFormat="1" ht="14.4" x14ac:dyDescent="0.3">
      <c r="A627" s="37" t="str">
        <f t="shared" si="9"/>
        <v/>
      </c>
      <c r="B627" s="17"/>
      <c r="C627" s="390"/>
      <c r="D627" s="292"/>
      <c r="E627" s="244"/>
      <c r="F627" s="245"/>
      <c r="G627" s="18"/>
      <c r="H627" s="26"/>
      <c r="I627" s="19"/>
      <c r="J627" s="17"/>
      <c r="K627" s="17"/>
      <c r="L627" s="17"/>
      <c r="M627" s="20"/>
      <c r="N627" s="246"/>
      <c r="O627" s="247"/>
      <c r="P627" s="21"/>
      <c r="Q627" s="22"/>
      <c r="R627" s="248"/>
      <c r="S627" s="249"/>
      <c r="T627" s="23"/>
      <c r="U627" s="24"/>
      <c r="V627" s="250"/>
      <c r="W627" s="251"/>
      <c r="X627" s="251"/>
      <c r="Y627" s="252"/>
      <c r="Z627" s="4"/>
      <c r="AA627" s="118" t="str">
        <f>'Error Check before Upload'!J628</f>
        <v/>
      </c>
    </row>
    <row r="628" spans="1:27" s="25" customFormat="1" ht="14.4" x14ac:dyDescent="0.3">
      <c r="A628" s="37" t="str">
        <f t="shared" si="9"/>
        <v/>
      </c>
      <c r="B628" s="17"/>
      <c r="C628" s="390"/>
      <c r="D628" s="292"/>
      <c r="E628" s="244"/>
      <c r="F628" s="245"/>
      <c r="G628" s="18"/>
      <c r="H628" s="26"/>
      <c r="I628" s="19"/>
      <c r="J628" s="17"/>
      <c r="K628" s="17"/>
      <c r="L628" s="17"/>
      <c r="M628" s="20"/>
      <c r="N628" s="246"/>
      <c r="O628" s="247"/>
      <c r="P628" s="21"/>
      <c r="Q628" s="22"/>
      <c r="R628" s="248"/>
      <c r="S628" s="249"/>
      <c r="T628" s="23"/>
      <c r="U628" s="24"/>
      <c r="V628" s="250"/>
      <c r="W628" s="251"/>
      <c r="X628" s="251"/>
      <c r="Y628" s="252"/>
      <c r="Z628" s="4"/>
      <c r="AA628" s="118" t="str">
        <f>'Error Check before Upload'!J629</f>
        <v/>
      </c>
    </row>
    <row r="629" spans="1:27" s="25" customFormat="1" ht="14.4" x14ac:dyDescent="0.3">
      <c r="A629" s="37" t="str">
        <f t="shared" si="9"/>
        <v/>
      </c>
      <c r="B629" s="17"/>
      <c r="C629" s="390"/>
      <c r="D629" s="292"/>
      <c r="E629" s="244"/>
      <c r="F629" s="245"/>
      <c r="G629" s="18"/>
      <c r="H629" s="26"/>
      <c r="I629" s="19"/>
      <c r="J629" s="17"/>
      <c r="K629" s="17"/>
      <c r="L629" s="17"/>
      <c r="M629" s="20"/>
      <c r="N629" s="246"/>
      <c r="O629" s="247"/>
      <c r="P629" s="21"/>
      <c r="Q629" s="22"/>
      <c r="R629" s="248"/>
      <c r="S629" s="249"/>
      <c r="T629" s="23"/>
      <c r="U629" s="24"/>
      <c r="V629" s="250"/>
      <c r="W629" s="251"/>
      <c r="X629" s="251"/>
      <c r="Y629" s="252"/>
      <c r="Z629" s="4"/>
      <c r="AA629" s="118" t="str">
        <f>'Error Check before Upload'!J630</f>
        <v/>
      </c>
    </row>
    <row r="630" spans="1:27" s="25" customFormat="1" ht="14.4" x14ac:dyDescent="0.3">
      <c r="A630" s="37" t="str">
        <f t="shared" si="9"/>
        <v/>
      </c>
      <c r="B630" s="17"/>
      <c r="C630" s="390"/>
      <c r="D630" s="292"/>
      <c r="E630" s="244"/>
      <c r="F630" s="245"/>
      <c r="G630" s="18"/>
      <c r="H630" s="26"/>
      <c r="I630" s="19"/>
      <c r="J630" s="17"/>
      <c r="K630" s="17"/>
      <c r="L630" s="17"/>
      <c r="M630" s="20"/>
      <c r="N630" s="246"/>
      <c r="O630" s="247"/>
      <c r="P630" s="21"/>
      <c r="Q630" s="22"/>
      <c r="R630" s="248"/>
      <c r="S630" s="249"/>
      <c r="T630" s="23"/>
      <c r="U630" s="24"/>
      <c r="V630" s="250"/>
      <c r="W630" s="251"/>
      <c r="X630" s="251"/>
      <c r="Y630" s="252"/>
      <c r="Z630" s="4"/>
      <c r="AA630" s="118" t="str">
        <f>'Error Check before Upload'!J631</f>
        <v/>
      </c>
    </row>
    <row r="631" spans="1:27" s="25" customFormat="1" ht="14.4" x14ac:dyDescent="0.3">
      <c r="A631" s="37" t="str">
        <f t="shared" si="9"/>
        <v/>
      </c>
      <c r="B631" s="17"/>
      <c r="C631" s="390"/>
      <c r="D631" s="292"/>
      <c r="E631" s="244"/>
      <c r="F631" s="245"/>
      <c r="G631" s="18"/>
      <c r="H631" s="26"/>
      <c r="I631" s="19"/>
      <c r="J631" s="17"/>
      <c r="K631" s="17"/>
      <c r="L631" s="17"/>
      <c r="M631" s="20"/>
      <c r="N631" s="246"/>
      <c r="O631" s="247"/>
      <c r="P631" s="21"/>
      <c r="Q631" s="22"/>
      <c r="R631" s="248"/>
      <c r="S631" s="249"/>
      <c r="T631" s="23"/>
      <c r="U631" s="24"/>
      <c r="V631" s="250"/>
      <c r="W631" s="251"/>
      <c r="X631" s="251"/>
      <c r="Y631" s="252"/>
      <c r="Z631" s="4"/>
      <c r="AA631" s="118" t="str">
        <f>'Error Check before Upload'!J632</f>
        <v/>
      </c>
    </row>
    <row r="632" spans="1:27" s="25" customFormat="1" ht="14.4" x14ac:dyDescent="0.3">
      <c r="A632" s="37" t="str">
        <f t="shared" si="9"/>
        <v/>
      </c>
      <c r="B632" s="17"/>
      <c r="C632" s="390"/>
      <c r="D632" s="292"/>
      <c r="E632" s="244"/>
      <c r="F632" s="245"/>
      <c r="G632" s="18"/>
      <c r="H632" s="26"/>
      <c r="I632" s="19"/>
      <c r="J632" s="17"/>
      <c r="K632" s="17"/>
      <c r="L632" s="17"/>
      <c r="M632" s="20"/>
      <c r="N632" s="246"/>
      <c r="O632" s="247"/>
      <c r="P632" s="21"/>
      <c r="Q632" s="22"/>
      <c r="R632" s="248"/>
      <c r="S632" s="249"/>
      <c r="T632" s="23"/>
      <c r="U632" s="24"/>
      <c r="V632" s="250"/>
      <c r="W632" s="251"/>
      <c r="X632" s="251"/>
      <c r="Y632" s="252"/>
      <c r="Z632" s="4"/>
      <c r="AA632" s="118" t="str">
        <f>'Error Check before Upload'!J633</f>
        <v/>
      </c>
    </row>
    <row r="633" spans="1:27" s="25" customFormat="1" ht="14.4" x14ac:dyDescent="0.3">
      <c r="A633" s="37" t="str">
        <f t="shared" si="9"/>
        <v/>
      </c>
      <c r="B633" s="17"/>
      <c r="C633" s="390"/>
      <c r="D633" s="292"/>
      <c r="E633" s="244"/>
      <c r="F633" s="245"/>
      <c r="G633" s="18"/>
      <c r="H633" s="26"/>
      <c r="I633" s="19"/>
      <c r="J633" s="17"/>
      <c r="K633" s="17"/>
      <c r="L633" s="17"/>
      <c r="M633" s="20"/>
      <c r="N633" s="246"/>
      <c r="O633" s="247"/>
      <c r="P633" s="21"/>
      <c r="Q633" s="22"/>
      <c r="R633" s="248"/>
      <c r="S633" s="249"/>
      <c r="T633" s="23"/>
      <c r="U633" s="24"/>
      <c r="V633" s="250"/>
      <c r="W633" s="251"/>
      <c r="X633" s="251"/>
      <c r="Y633" s="252"/>
      <c r="Z633" s="4"/>
      <c r="AA633" s="118" t="str">
        <f>'Error Check before Upload'!J634</f>
        <v/>
      </c>
    </row>
    <row r="634" spans="1:27" s="25" customFormat="1" ht="14.4" x14ac:dyDescent="0.3">
      <c r="A634" s="37" t="str">
        <f t="shared" si="9"/>
        <v/>
      </c>
      <c r="B634" s="17"/>
      <c r="C634" s="390"/>
      <c r="D634" s="292"/>
      <c r="E634" s="244"/>
      <c r="F634" s="245"/>
      <c r="G634" s="18"/>
      <c r="H634" s="26"/>
      <c r="I634" s="19"/>
      <c r="J634" s="17"/>
      <c r="K634" s="17"/>
      <c r="L634" s="17"/>
      <c r="M634" s="20"/>
      <c r="N634" s="246"/>
      <c r="O634" s="247"/>
      <c r="P634" s="21"/>
      <c r="Q634" s="22"/>
      <c r="R634" s="248"/>
      <c r="S634" s="249"/>
      <c r="T634" s="23"/>
      <c r="U634" s="24"/>
      <c r="V634" s="250"/>
      <c r="W634" s="251"/>
      <c r="X634" s="251"/>
      <c r="Y634" s="252"/>
      <c r="Z634" s="4"/>
      <c r="AA634" s="118" t="str">
        <f>'Error Check before Upload'!J635</f>
        <v/>
      </c>
    </row>
    <row r="635" spans="1:27" s="25" customFormat="1" ht="14.4" x14ac:dyDescent="0.3">
      <c r="A635" s="37" t="str">
        <f t="shared" si="9"/>
        <v/>
      </c>
      <c r="B635" s="17"/>
      <c r="C635" s="390"/>
      <c r="D635" s="292"/>
      <c r="E635" s="244"/>
      <c r="F635" s="245"/>
      <c r="G635" s="18"/>
      <c r="H635" s="26"/>
      <c r="I635" s="19"/>
      <c r="J635" s="17"/>
      <c r="K635" s="17"/>
      <c r="L635" s="17"/>
      <c r="M635" s="20"/>
      <c r="N635" s="246"/>
      <c r="O635" s="247"/>
      <c r="P635" s="21"/>
      <c r="Q635" s="22"/>
      <c r="R635" s="248"/>
      <c r="S635" s="249"/>
      <c r="T635" s="23"/>
      <c r="U635" s="24"/>
      <c r="V635" s="250"/>
      <c r="W635" s="251"/>
      <c r="X635" s="251"/>
      <c r="Y635" s="252"/>
      <c r="Z635" s="4"/>
      <c r="AA635" s="118" t="str">
        <f>'Error Check before Upload'!J636</f>
        <v/>
      </c>
    </row>
    <row r="636" spans="1:27" s="25" customFormat="1" ht="14.4" x14ac:dyDescent="0.3">
      <c r="A636" s="37" t="str">
        <f t="shared" si="9"/>
        <v/>
      </c>
      <c r="B636" s="17"/>
      <c r="C636" s="390"/>
      <c r="D636" s="292"/>
      <c r="E636" s="244"/>
      <c r="F636" s="245"/>
      <c r="G636" s="18"/>
      <c r="H636" s="26"/>
      <c r="I636" s="19"/>
      <c r="J636" s="17"/>
      <c r="K636" s="17"/>
      <c r="L636" s="17"/>
      <c r="M636" s="20"/>
      <c r="N636" s="246"/>
      <c r="O636" s="247"/>
      <c r="P636" s="21"/>
      <c r="Q636" s="22"/>
      <c r="R636" s="248"/>
      <c r="S636" s="249"/>
      <c r="T636" s="23"/>
      <c r="U636" s="24"/>
      <c r="V636" s="250"/>
      <c r="W636" s="251"/>
      <c r="X636" s="251"/>
      <c r="Y636" s="252"/>
      <c r="Z636" s="4"/>
      <c r="AA636" s="118" t="str">
        <f>'Error Check before Upload'!J637</f>
        <v/>
      </c>
    </row>
    <row r="637" spans="1:27" s="25" customFormat="1" ht="14.4" x14ac:dyDescent="0.3">
      <c r="A637" s="37" t="str">
        <f t="shared" si="9"/>
        <v/>
      </c>
      <c r="B637" s="17"/>
      <c r="C637" s="390"/>
      <c r="D637" s="292"/>
      <c r="E637" s="244"/>
      <c r="F637" s="245"/>
      <c r="G637" s="18"/>
      <c r="H637" s="26"/>
      <c r="I637" s="19"/>
      <c r="J637" s="17"/>
      <c r="K637" s="17"/>
      <c r="L637" s="17"/>
      <c r="M637" s="20"/>
      <c r="N637" s="246"/>
      <c r="O637" s="247"/>
      <c r="P637" s="21"/>
      <c r="Q637" s="22"/>
      <c r="R637" s="248"/>
      <c r="S637" s="249"/>
      <c r="T637" s="23"/>
      <c r="U637" s="24"/>
      <c r="V637" s="250"/>
      <c r="W637" s="251"/>
      <c r="X637" s="251"/>
      <c r="Y637" s="252"/>
      <c r="Z637" s="4"/>
      <c r="AA637" s="118" t="str">
        <f>'Error Check before Upload'!J638</f>
        <v/>
      </c>
    </row>
    <row r="638" spans="1:27" s="25" customFormat="1" ht="14.4" x14ac:dyDescent="0.3">
      <c r="A638" s="37" t="str">
        <f t="shared" si="9"/>
        <v/>
      </c>
      <c r="B638" s="17"/>
      <c r="C638" s="390"/>
      <c r="D638" s="292"/>
      <c r="E638" s="244"/>
      <c r="F638" s="245"/>
      <c r="G638" s="18"/>
      <c r="H638" s="26"/>
      <c r="I638" s="19"/>
      <c r="J638" s="17"/>
      <c r="K638" s="17"/>
      <c r="L638" s="17"/>
      <c r="M638" s="20"/>
      <c r="N638" s="246"/>
      <c r="O638" s="247"/>
      <c r="P638" s="21"/>
      <c r="Q638" s="22"/>
      <c r="R638" s="248"/>
      <c r="S638" s="249"/>
      <c r="T638" s="23"/>
      <c r="U638" s="24"/>
      <c r="V638" s="250"/>
      <c r="W638" s="251"/>
      <c r="X638" s="251"/>
      <c r="Y638" s="252"/>
      <c r="Z638" s="4"/>
      <c r="AA638" s="118" t="str">
        <f>'Error Check before Upload'!J639</f>
        <v/>
      </c>
    </row>
    <row r="639" spans="1:27" s="25" customFormat="1" ht="14.4" x14ac:dyDescent="0.3">
      <c r="A639" s="37" t="str">
        <f t="shared" si="9"/>
        <v/>
      </c>
      <c r="B639" s="17"/>
      <c r="C639" s="390"/>
      <c r="D639" s="292"/>
      <c r="E639" s="244"/>
      <c r="F639" s="245"/>
      <c r="G639" s="18"/>
      <c r="H639" s="26"/>
      <c r="I639" s="19"/>
      <c r="J639" s="17"/>
      <c r="K639" s="17"/>
      <c r="L639" s="17"/>
      <c r="M639" s="20"/>
      <c r="N639" s="246"/>
      <c r="O639" s="247"/>
      <c r="P639" s="21"/>
      <c r="Q639" s="22"/>
      <c r="R639" s="248"/>
      <c r="S639" s="249"/>
      <c r="T639" s="23"/>
      <c r="U639" s="24"/>
      <c r="V639" s="250"/>
      <c r="W639" s="251"/>
      <c r="X639" s="251"/>
      <c r="Y639" s="252"/>
      <c r="Z639" s="4"/>
      <c r="AA639" s="118" t="str">
        <f>'Error Check before Upload'!J640</f>
        <v/>
      </c>
    </row>
    <row r="640" spans="1:27" s="25" customFormat="1" ht="14.4" x14ac:dyDescent="0.3">
      <c r="A640" s="37" t="str">
        <f t="shared" si="9"/>
        <v/>
      </c>
      <c r="B640" s="17"/>
      <c r="C640" s="390"/>
      <c r="D640" s="292"/>
      <c r="E640" s="244"/>
      <c r="F640" s="245"/>
      <c r="G640" s="18"/>
      <c r="H640" s="26"/>
      <c r="I640" s="19"/>
      <c r="J640" s="17"/>
      <c r="K640" s="17"/>
      <c r="L640" s="17"/>
      <c r="M640" s="20"/>
      <c r="N640" s="246"/>
      <c r="O640" s="247"/>
      <c r="P640" s="21"/>
      <c r="Q640" s="22"/>
      <c r="R640" s="248"/>
      <c r="S640" s="249"/>
      <c r="T640" s="23"/>
      <c r="U640" s="24"/>
      <c r="V640" s="250"/>
      <c r="W640" s="251"/>
      <c r="X640" s="251"/>
      <c r="Y640" s="252"/>
      <c r="Z640" s="4"/>
      <c r="AA640" s="118" t="str">
        <f>'Error Check before Upload'!J641</f>
        <v/>
      </c>
    </row>
    <row r="641" spans="1:27" s="25" customFormat="1" ht="14.4" x14ac:dyDescent="0.3">
      <c r="A641" s="37" t="str">
        <f t="shared" si="9"/>
        <v/>
      </c>
      <c r="B641" s="17"/>
      <c r="C641" s="390"/>
      <c r="D641" s="292"/>
      <c r="E641" s="244"/>
      <c r="F641" s="245"/>
      <c r="G641" s="18"/>
      <c r="H641" s="26"/>
      <c r="I641" s="19"/>
      <c r="J641" s="17"/>
      <c r="K641" s="17"/>
      <c r="L641" s="17"/>
      <c r="M641" s="20"/>
      <c r="N641" s="246"/>
      <c r="O641" s="247"/>
      <c r="P641" s="21"/>
      <c r="Q641" s="22"/>
      <c r="R641" s="248"/>
      <c r="S641" s="249"/>
      <c r="T641" s="23"/>
      <c r="U641" s="24"/>
      <c r="V641" s="250"/>
      <c r="W641" s="251"/>
      <c r="X641" s="251"/>
      <c r="Y641" s="252"/>
      <c r="Z641" s="4"/>
      <c r="AA641" s="118" t="str">
        <f>'Error Check before Upload'!J642</f>
        <v/>
      </c>
    </row>
    <row r="642" spans="1:27" s="25" customFormat="1" ht="14.4" x14ac:dyDescent="0.3">
      <c r="A642" s="37" t="str">
        <f t="shared" si="9"/>
        <v/>
      </c>
      <c r="B642" s="17"/>
      <c r="C642" s="390"/>
      <c r="D642" s="292"/>
      <c r="E642" s="244"/>
      <c r="F642" s="245"/>
      <c r="G642" s="18"/>
      <c r="H642" s="26"/>
      <c r="I642" s="19"/>
      <c r="J642" s="17"/>
      <c r="K642" s="17"/>
      <c r="L642" s="17"/>
      <c r="M642" s="20"/>
      <c r="N642" s="246"/>
      <c r="O642" s="247"/>
      <c r="P642" s="21"/>
      <c r="Q642" s="22"/>
      <c r="R642" s="248"/>
      <c r="S642" s="249"/>
      <c r="T642" s="23"/>
      <c r="U642" s="24"/>
      <c r="V642" s="250"/>
      <c r="W642" s="251"/>
      <c r="X642" s="251"/>
      <c r="Y642" s="252"/>
      <c r="Z642" s="4"/>
      <c r="AA642" s="118" t="str">
        <f>'Error Check before Upload'!J643</f>
        <v/>
      </c>
    </row>
    <row r="643" spans="1:27" s="25" customFormat="1" ht="14.4" x14ac:dyDescent="0.3">
      <c r="A643" s="37" t="str">
        <f t="shared" si="9"/>
        <v/>
      </c>
      <c r="B643" s="17"/>
      <c r="C643" s="390"/>
      <c r="D643" s="292"/>
      <c r="E643" s="244"/>
      <c r="F643" s="245"/>
      <c r="G643" s="18"/>
      <c r="H643" s="26"/>
      <c r="I643" s="19"/>
      <c r="J643" s="17"/>
      <c r="K643" s="17"/>
      <c r="L643" s="17"/>
      <c r="M643" s="20"/>
      <c r="N643" s="246"/>
      <c r="O643" s="247"/>
      <c r="P643" s="21"/>
      <c r="Q643" s="22"/>
      <c r="R643" s="248"/>
      <c r="S643" s="249"/>
      <c r="T643" s="23"/>
      <c r="U643" s="24"/>
      <c r="V643" s="250"/>
      <c r="W643" s="251"/>
      <c r="X643" s="251"/>
      <c r="Y643" s="252"/>
      <c r="Z643" s="4"/>
      <c r="AA643" s="118" t="str">
        <f>'Error Check before Upload'!J644</f>
        <v/>
      </c>
    </row>
    <row r="644" spans="1:27" s="25" customFormat="1" ht="14.4" x14ac:dyDescent="0.3">
      <c r="A644" s="37" t="str">
        <f t="shared" si="9"/>
        <v/>
      </c>
      <c r="B644" s="17"/>
      <c r="C644" s="390"/>
      <c r="D644" s="292"/>
      <c r="E644" s="244"/>
      <c r="F644" s="245"/>
      <c r="G644" s="18"/>
      <c r="H644" s="26"/>
      <c r="I644" s="19"/>
      <c r="J644" s="17"/>
      <c r="K644" s="17"/>
      <c r="L644" s="17"/>
      <c r="M644" s="20"/>
      <c r="N644" s="246"/>
      <c r="O644" s="247"/>
      <c r="P644" s="21"/>
      <c r="Q644" s="22"/>
      <c r="R644" s="248"/>
      <c r="S644" s="249"/>
      <c r="T644" s="23"/>
      <c r="U644" s="24"/>
      <c r="V644" s="250"/>
      <c r="W644" s="251"/>
      <c r="X644" s="251"/>
      <c r="Y644" s="252"/>
      <c r="Z644" s="4"/>
      <c r="AA644" s="118" t="str">
        <f>'Error Check before Upload'!J645</f>
        <v/>
      </c>
    </row>
    <row r="645" spans="1:27" s="25" customFormat="1" ht="14.4" x14ac:dyDescent="0.3">
      <c r="A645" s="37" t="str">
        <f t="shared" si="9"/>
        <v/>
      </c>
      <c r="B645" s="17"/>
      <c r="C645" s="390"/>
      <c r="D645" s="292"/>
      <c r="E645" s="244"/>
      <c r="F645" s="245"/>
      <c r="G645" s="18"/>
      <c r="H645" s="26"/>
      <c r="I645" s="19"/>
      <c r="J645" s="17"/>
      <c r="K645" s="17"/>
      <c r="L645" s="17"/>
      <c r="M645" s="20"/>
      <c r="N645" s="246"/>
      <c r="O645" s="247"/>
      <c r="P645" s="21"/>
      <c r="Q645" s="22"/>
      <c r="R645" s="248"/>
      <c r="S645" s="249"/>
      <c r="T645" s="23"/>
      <c r="U645" s="24"/>
      <c r="V645" s="250"/>
      <c r="W645" s="251"/>
      <c r="X645" s="251"/>
      <c r="Y645" s="252"/>
      <c r="Z645" s="4"/>
      <c r="AA645" s="118" t="str">
        <f>'Error Check before Upload'!J646</f>
        <v/>
      </c>
    </row>
    <row r="646" spans="1:27" s="25" customFormat="1" ht="14.4" x14ac:dyDescent="0.3">
      <c r="A646" s="37" t="str">
        <f t="shared" si="9"/>
        <v/>
      </c>
      <c r="B646" s="17"/>
      <c r="C646" s="390"/>
      <c r="D646" s="292"/>
      <c r="E646" s="244"/>
      <c r="F646" s="245"/>
      <c r="G646" s="18"/>
      <c r="H646" s="26"/>
      <c r="I646" s="19"/>
      <c r="J646" s="17"/>
      <c r="K646" s="17"/>
      <c r="L646" s="17"/>
      <c r="M646" s="20"/>
      <c r="N646" s="246"/>
      <c r="O646" s="247"/>
      <c r="P646" s="21"/>
      <c r="Q646" s="22"/>
      <c r="R646" s="248"/>
      <c r="S646" s="249"/>
      <c r="T646" s="23"/>
      <c r="U646" s="24"/>
      <c r="V646" s="250"/>
      <c r="W646" s="251"/>
      <c r="X646" s="251"/>
      <c r="Y646" s="252"/>
      <c r="Z646" s="4"/>
      <c r="AA646" s="118" t="str">
        <f>'Error Check before Upload'!J647</f>
        <v/>
      </c>
    </row>
    <row r="647" spans="1:27" s="25" customFormat="1" ht="14.4" x14ac:dyDescent="0.3">
      <c r="A647" s="37" t="str">
        <f t="shared" si="9"/>
        <v/>
      </c>
      <c r="B647" s="17"/>
      <c r="C647" s="390"/>
      <c r="D647" s="292"/>
      <c r="E647" s="244"/>
      <c r="F647" s="245"/>
      <c r="G647" s="18"/>
      <c r="H647" s="26"/>
      <c r="I647" s="19"/>
      <c r="J647" s="17"/>
      <c r="K647" s="17"/>
      <c r="L647" s="17"/>
      <c r="M647" s="20"/>
      <c r="N647" s="246"/>
      <c r="O647" s="247"/>
      <c r="P647" s="21"/>
      <c r="Q647" s="22"/>
      <c r="R647" s="248"/>
      <c r="S647" s="249"/>
      <c r="T647" s="23"/>
      <c r="U647" s="24"/>
      <c r="V647" s="250"/>
      <c r="W647" s="251"/>
      <c r="X647" s="251"/>
      <c r="Y647" s="252"/>
      <c r="Z647" s="4"/>
      <c r="AA647" s="118" t="str">
        <f>'Error Check before Upload'!J648</f>
        <v/>
      </c>
    </row>
    <row r="648" spans="1:27" s="25" customFormat="1" ht="14.4" x14ac:dyDescent="0.3">
      <c r="A648" s="37" t="str">
        <f t="shared" si="9"/>
        <v/>
      </c>
      <c r="B648" s="17"/>
      <c r="C648" s="390"/>
      <c r="D648" s="292"/>
      <c r="E648" s="244"/>
      <c r="F648" s="245"/>
      <c r="G648" s="18"/>
      <c r="H648" s="26"/>
      <c r="I648" s="19"/>
      <c r="J648" s="17"/>
      <c r="K648" s="17"/>
      <c r="L648" s="17"/>
      <c r="M648" s="20"/>
      <c r="N648" s="246"/>
      <c r="O648" s="247"/>
      <c r="P648" s="21"/>
      <c r="Q648" s="22"/>
      <c r="R648" s="248"/>
      <c r="S648" s="249"/>
      <c r="T648" s="23"/>
      <c r="U648" s="24"/>
      <c r="V648" s="250"/>
      <c r="W648" s="251"/>
      <c r="X648" s="251"/>
      <c r="Y648" s="252"/>
      <c r="Z648" s="4"/>
      <c r="AA648" s="118" t="str">
        <f>'Error Check before Upload'!J649</f>
        <v/>
      </c>
    </row>
    <row r="649" spans="1:27" s="25" customFormat="1" ht="14.4" x14ac:dyDescent="0.3">
      <c r="A649" s="37" t="str">
        <f t="shared" ref="A649:A712" si="10">IF(COUNTA(B649:G649)&gt;0, ROW(A649)-7,"")</f>
        <v/>
      </c>
      <c r="B649" s="17"/>
      <c r="C649" s="390"/>
      <c r="D649" s="292"/>
      <c r="E649" s="244"/>
      <c r="F649" s="245"/>
      <c r="G649" s="18"/>
      <c r="H649" s="26"/>
      <c r="I649" s="19"/>
      <c r="J649" s="17"/>
      <c r="K649" s="17"/>
      <c r="L649" s="17"/>
      <c r="M649" s="20"/>
      <c r="N649" s="246"/>
      <c r="O649" s="247"/>
      <c r="P649" s="21"/>
      <c r="Q649" s="22"/>
      <c r="R649" s="248"/>
      <c r="S649" s="249"/>
      <c r="T649" s="23"/>
      <c r="U649" s="24"/>
      <c r="V649" s="250"/>
      <c r="W649" s="251"/>
      <c r="X649" s="251"/>
      <c r="Y649" s="252"/>
      <c r="Z649" s="4"/>
      <c r="AA649" s="118" t="str">
        <f>'Error Check before Upload'!J650</f>
        <v/>
      </c>
    </row>
    <row r="650" spans="1:27" s="25" customFormat="1" ht="14.4" x14ac:dyDescent="0.3">
      <c r="A650" s="37" t="str">
        <f t="shared" si="10"/>
        <v/>
      </c>
      <c r="B650" s="17"/>
      <c r="C650" s="390"/>
      <c r="D650" s="292"/>
      <c r="E650" s="244"/>
      <c r="F650" s="245"/>
      <c r="G650" s="18"/>
      <c r="H650" s="26"/>
      <c r="I650" s="19"/>
      <c r="J650" s="17"/>
      <c r="K650" s="17"/>
      <c r="L650" s="17"/>
      <c r="M650" s="20"/>
      <c r="N650" s="246"/>
      <c r="O650" s="247"/>
      <c r="P650" s="21"/>
      <c r="Q650" s="22"/>
      <c r="R650" s="248"/>
      <c r="S650" s="249"/>
      <c r="T650" s="23"/>
      <c r="U650" s="24"/>
      <c r="V650" s="250"/>
      <c r="W650" s="251"/>
      <c r="X650" s="251"/>
      <c r="Y650" s="252"/>
      <c r="Z650" s="4"/>
      <c r="AA650" s="118" t="str">
        <f>'Error Check before Upload'!J651</f>
        <v/>
      </c>
    </row>
    <row r="651" spans="1:27" s="25" customFormat="1" ht="14.4" x14ac:dyDescent="0.3">
      <c r="A651" s="37" t="str">
        <f t="shared" si="10"/>
        <v/>
      </c>
      <c r="B651" s="17"/>
      <c r="C651" s="390"/>
      <c r="D651" s="292"/>
      <c r="E651" s="244"/>
      <c r="F651" s="245"/>
      <c r="G651" s="18"/>
      <c r="H651" s="26"/>
      <c r="I651" s="19"/>
      <c r="J651" s="17"/>
      <c r="K651" s="17"/>
      <c r="L651" s="17"/>
      <c r="M651" s="20"/>
      <c r="N651" s="246"/>
      <c r="O651" s="247"/>
      <c r="P651" s="21"/>
      <c r="Q651" s="22"/>
      <c r="R651" s="248"/>
      <c r="S651" s="249"/>
      <c r="T651" s="23"/>
      <c r="U651" s="24"/>
      <c r="V651" s="250"/>
      <c r="W651" s="251"/>
      <c r="X651" s="251"/>
      <c r="Y651" s="252"/>
      <c r="Z651" s="4"/>
      <c r="AA651" s="118" t="str">
        <f>'Error Check before Upload'!J652</f>
        <v/>
      </c>
    </row>
    <row r="652" spans="1:27" s="25" customFormat="1" ht="14.4" x14ac:dyDescent="0.3">
      <c r="A652" s="37" t="str">
        <f t="shared" si="10"/>
        <v/>
      </c>
      <c r="B652" s="17"/>
      <c r="C652" s="390"/>
      <c r="D652" s="292"/>
      <c r="E652" s="244"/>
      <c r="F652" s="245"/>
      <c r="G652" s="18"/>
      <c r="H652" s="26"/>
      <c r="I652" s="19"/>
      <c r="J652" s="17"/>
      <c r="K652" s="17"/>
      <c r="L652" s="17"/>
      <c r="M652" s="20"/>
      <c r="N652" s="246"/>
      <c r="O652" s="247"/>
      <c r="P652" s="21"/>
      <c r="Q652" s="22"/>
      <c r="R652" s="248"/>
      <c r="S652" s="249"/>
      <c r="T652" s="23"/>
      <c r="U652" s="24"/>
      <c r="V652" s="250"/>
      <c r="W652" s="251"/>
      <c r="X652" s="251"/>
      <c r="Y652" s="252"/>
      <c r="Z652" s="4"/>
      <c r="AA652" s="118" t="str">
        <f>'Error Check before Upload'!J653</f>
        <v/>
      </c>
    </row>
    <row r="653" spans="1:27" s="25" customFormat="1" ht="14.4" x14ac:dyDescent="0.3">
      <c r="A653" s="37" t="str">
        <f t="shared" si="10"/>
        <v/>
      </c>
      <c r="B653" s="17"/>
      <c r="C653" s="390"/>
      <c r="D653" s="292"/>
      <c r="E653" s="244"/>
      <c r="F653" s="245"/>
      <c r="G653" s="18"/>
      <c r="H653" s="26"/>
      <c r="I653" s="19"/>
      <c r="J653" s="17"/>
      <c r="K653" s="17"/>
      <c r="L653" s="17"/>
      <c r="M653" s="20"/>
      <c r="N653" s="246"/>
      <c r="O653" s="247"/>
      <c r="P653" s="21"/>
      <c r="Q653" s="22"/>
      <c r="R653" s="248"/>
      <c r="S653" s="249"/>
      <c r="T653" s="23"/>
      <c r="U653" s="24"/>
      <c r="V653" s="250"/>
      <c r="W653" s="251"/>
      <c r="X653" s="251"/>
      <c r="Y653" s="252"/>
      <c r="Z653" s="4"/>
      <c r="AA653" s="118" t="str">
        <f>'Error Check before Upload'!J654</f>
        <v/>
      </c>
    </row>
    <row r="654" spans="1:27" s="25" customFormat="1" ht="14.4" x14ac:dyDescent="0.3">
      <c r="A654" s="37" t="str">
        <f t="shared" si="10"/>
        <v/>
      </c>
      <c r="B654" s="17"/>
      <c r="C654" s="390"/>
      <c r="D654" s="292"/>
      <c r="E654" s="244"/>
      <c r="F654" s="245"/>
      <c r="G654" s="18"/>
      <c r="H654" s="26"/>
      <c r="I654" s="19"/>
      <c r="J654" s="17"/>
      <c r="K654" s="17"/>
      <c r="L654" s="17"/>
      <c r="M654" s="20"/>
      <c r="N654" s="246"/>
      <c r="O654" s="247"/>
      <c r="P654" s="21"/>
      <c r="Q654" s="22"/>
      <c r="R654" s="248"/>
      <c r="S654" s="249"/>
      <c r="T654" s="23"/>
      <c r="U654" s="24"/>
      <c r="V654" s="250"/>
      <c r="W654" s="251"/>
      <c r="X654" s="251"/>
      <c r="Y654" s="252"/>
      <c r="Z654" s="4"/>
      <c r="AA654" s="118" t="str">
        <f>'Error Check before Upload'!J655</f>
        <v/>
      </c>
    </row>
    <row r="655" spans="1:27" s="25" customFormat="1" ht="14.4" x14ac:dyDescent="0.3">
      <c r="A655" s="37" t="str">
        <f t="shared" si="10"/>
        <v/>
      </c>
      <c r="B655" s="17"/>
      <c r="C655" s="390"/>
      <c r="D655" s="292"/>
      <c r="E655" s="244"/>
      <c r="F655" s="245"/>
      <c r="G655" s="18"/>
      <c r="H655" s="26"/>
      <c r="I655" s="19"/>
      <c r="J655" s="17"/>
      <c r="K655" s="17"/>
      <c r="L655" s="17"/>
      <c r="M655" s="20"/>
      <c r="N655" s="246"/>
      <c r="O655" s="247"/>
      <c r="P655" s="21"/>
      <c r="Q655" s="22"/>
      <c r="R655" s="248"/>
      <c r="S655" s="249"/>
      <c r="T655" s="23"/>
      <c r="U655" s="24"/>
      <c r="V655" s="250"/>
      <c r="W655" s="251"/>
      <c r="X655" s="251"/>
      <c r="Y655" s="252"/>
      <c r="Z655" s="4"/>
      <c r="AA655" s="118" t="str">
        <f>'Error Check before Upload'!J656</f>
        <v/>
      </c>
    </row>
    <row r="656" spans="1:27" s="25" customFormat="1" ht="14.4" x14ac:dyDescent="0.3">
      <c r="A656" s="37" t="str">
        <f t="shared" si="10"/>
        <v/>
      </c>
      <c r="B656" s="17"/>
      <c r="C656" s="390"/>
      <c r="D656" s="292"/>
      <c r="E656" s="244"/>
      <c r="F656" s="245"/>
      <c r="G656" s="18"/>
      <c r="H656" s="26"/>
      <c r="I656" s="19"/>
      <c r="J656" s="17"/>
      <c r="K656" s="17"/>
      <c r="L656" s="17"/>
      <c r="M656" s="20"/>
      <c r="N656" s="246"/>
      <c r="O656" s="247"/>
      <c r="P656" s="21"/>
      <c r="Q656" s="22"/>
      <c r="R656" s="248"/>
      <c r="S656" s="249"/>
      <c r="T656" s="23"/>
      <c r="U656" s="24"/>
      <c r="V656" s="250"/>
      <c r="W656" s="251"/>
      <c r="X656" s="251"/>
      <c r="Y656" s="252"/>
      <c r="Z656" s="4"/>
      <c r="AA656" s="118" t="str">
        <f>'Error Check before Upload'!J657</f>
        <v/>
      </c>
    </row>
    <row r="657" spans="1:27" s="25" customFormat="1" ht="14.4" x14ac:dyDescent="0.3">
      <c r="A657" s="37" t="str">
        <f t="shared" si="10"/>
        <v/>
      </c>
      <c r="B657" s="17"/>
      <c r="C657" s="390"/>
      <c r="D657" s="292"/>
      <c r="E657" s="244"/>
      <c r="F657" s="245"/>
      <c r="G657" s="18"/>
      <c r="H657" s="26"/>
      <c r="I657" s="19"/>
      <c r="J657" s="17"/>
      <c r="K657" s="17"/>
      <c r="L657" s="17"/>
      <c r="M657" s="20"/>
      <c r="N657" s="246"/>
      <c r="O657" s="247"/>
      <c r="P657" s="21"/>
      <c r="Q657" s="22"/>
      <c r="R657" s="248"/>
      <c r="S657" s="249"/>
      <c r="T657" s="23"/>
      <c r="U657" s="24"/>
      <c r="V657" s="250"/>
      <c r="W657" s="251"/>
      <c r="X657" s="251"/>
      <c r="Y657" s="252"/>
      <c r="Z657" s="4"/>
      <c r="AA657" s="118" t="str">
        <f>'Error Check before Upload'!J658</f>
        <v/>
      </c>
    </row>
    <row r="658" spans="1:27" s="25" customFormat="1" ht="14.4" x14ac:dyDescent="0.3">
      <c r="A658" s="37" t="str">
        <f t="shared" si="10"/>
        <v/>
      </c>
      <c r="B658" s="17"/>
      <c r="C658" s="390"/>
      <c r="D658" s="292"/>
      <c r="E658" s="244"/>
      <c r="F658" s="245"/>
      <c r="G658" s="18"/>
      <c r="H658" s="26"/>
      <c r="I658" s="19"/>
      <c r="J658" s="17"/>
      <c r="K658" s="17"/>
      <c r="L658" s="17"/>
      <c r="M658" s="20"/>
      <c r="N658" s="246"/>
      <c r="O658" s="247"/>
      <c r="P658" s="21"/>
      <c r="Q658" s="22"/>
      <c r="R658" s="248"/>
      <c r="S658" s="249"/>
      <c r="T658" s="23"/>
      <c r="U658" s="24"/>
      <c r="V658" s="250"/>
      <c r="W658" s="251"/>
      <c r="X658" s="251"/>
      <c r="Y658" s="252"/>
      <c r="Z658" s="4"/>
      <c r="AA658" s="118" t="str">
        <f>'Error Check before Upload'!J659</f>
        <v/>
      </c>
    </row>
    <row r="659" spans="1:27" s="25" customFormat="1" ht="14.4" x14ac:dyDescent="0.3">
      <c r="A659" s="37" t="str">
        <f t="shared" si="10"/>
        <v/>
      </c>
      <c r="B659" s="17"/>
      <c r="C659" s="390"/>
      <c r="D659" s="292"/>
      <c r="E659" s="244"/>
      <c r="F659" s="245"/>
      <c r="G659" s="18"/>
      <c r="H659" s="26"/>
      <c r="I659" s="19"/>
      <c r="J659" s="17"/>
      <c r="K659" s="17"/>
      <c r="L659" s="17"/>
      <c r="M659" s="20"/>
      <c r="N659" s="246"/>
      <c r="O659" s="247"/>
      <c r="P659" s="21"/>
      <c r="Q659" s="22"/>
      <c r="R659" s="248"/>
      <c r="S659" s="249"/>
      <c r="T659" s="23"/>
      <c r="U659" s="24"/>
      <c r="V659" s="250"/>
      <c r="W659" s="251"/>
      <c r="X659" s="251"/>
      <c r="Y659" s="252"/>
      <c r="Z659" s="4"/>
      <c r="AA659" s="118" t="str">
        <f>'Error Check before Upload'!J660</f>
        <v/>
      </c>
    </row>
    <row r="660" spans="1:27" s="25" customFormat="1" ht="14.4" x14ac:dyDescent="0.3">
      <c r="A660" s="37" t="str">
        <f t="shared" si="10"/>
        <v/>
      </c>
      <c r="B660" s="17"/>
      <c r="C660" s="390"/>
      <c r="D660" s="292"/>
      <c r="E660" s="244"/>
      <c r="F660" s="245"/>
      <c r="G660" s="18"/>
      <c r="H660" s="26"/>
      <c r="I660" s="19"/>
      <c r="J660" s="17"/>
      <c r="K660" s="17"/>
      <c r="L660" s="17"/>
      <c r="M660" s="20"/>
      <c r="N660" s="246"/>
      <c r="O660" s="247"/>
      <c r="P660" s="21"/>
      <c r="Q660" s="22"/>
      <c r="R660" s="248"/>
      <c r="S660" s="249"/>
      <c r="T660" s="23"/>
      <c r="U660" s="24"/>
      <c r="V660" s="250"/>
      <c r="W660" s="251"/>
      <c r="X660" s="251"/>
      <c r="Y660" s="252"/>
      <c r="Z660" s="4"/>
      <c r="AA660" s="118" t="str">
        <f>'Error Check before Upload'!J661</f>
        <v/>
      </c>
    </row>
    <row r="661" spans="1:27" s="25" customFormat="1" ht="14.4" x14ac:dyDescent="0.3">
      <c r="A661" s="37" t="str">
        <f t="shared" si="10"/>
        <v/>
      </c>
      <c r="B661" s="17"/>
      <c r="C661" s="390"/>
      <c r="D661" s="292"/>
      <c r="E661" s="244"/>
      <c r="F661" s="245"/>
      <c r="G661" s="18"/>
      <c r="H661" s="26"/>
      <c r="I661" s="19"/>
      <c r="J661" s="17"/>
      <c r="K661" s="17"/>
      <c r="L661" s="17"/>
      <c r="M661" s="20"/>
      <c r="N661" s="246"/>
      <c r="O661" s="247"/>
      <c r="P661" s="21"/>
      <c r="Q661" s="22"/>
      <c r="R661" s="248"/>
      <c r="S661" s="249"/>
      <c r="T661" s="23"/>
      <c r="U661" s="24"/>
      <c r="V661" s="250"/>
      <c r="W661" s="251"/>
      <c r="X661" s="251"/>
      <c r="Y661" s="252"/>
      <c r="Z661" s="4"/>
      <c r="AA661" s="118" t="str">
        <f>'Error Check before Upload'!J662</f>
        <v/>
      </c>
    </row>
    <row r="662" spans="1:27" s="25" customFormat="1" ht="14.4" x14ac:dyDescent="0.3">
      <c r="A662" s="37" t="str">
        <f t="shared" si="10"/>
        <v/>
      </c>
      <c r="B662" s="17"/>
      <c r="C662" s="390"/>
      <c r="D662" s="292"/>
      <c r="E662" s="244"/>
      <c r="F662" s="245"/>
      <c r="G662" s="18"/>
      <c r="H662" s="26"/>
      <c r="I662" s="19"/>
      <c r="J662" s="17"/>
      <c r="K662" s="17"/>
      <c r="L662" s="17"/>
      <c r="M662" s="20"/>
      <c r="N662" s="246"/>
      <c r="O662" s="247"/>
      <c r="P662" s="21"/>
      <c r="Q662" s="22"/>
      <c r="R662" s="248"/>
      <c r="S662" s="249"/>
      <c r="T662" s="23"/>
      <c r="U662" s="24"/>
      <c r="V662" s="250"/>
      <c r="W662" s="251"/>
      <c r="X662" s="251"/>
      <c r="Y662" s="252"/>
      <c r="Z662" s="4"/>
      <c r="AA662" s="118" t="str">
        <f>'Error Check before Upload'!J663</f>
        <v/>
      </c>
    </row>
    <row r="663" spans="1:27" s="25" customFormat="1" ht="14.4" x14ac:dyDescent="0.3">
      <c r="A663" s="37" t="str">
        <f t="shared" si="10"/>
        <v/>
      </c>
      <c r="B663" s="17"/>
      <c r="C663" s="390"/>
      <c r="D663" s="292"/>
      <c r="E663" s="244"/>
      <c r="F663" s="245"/>
      <c r="G663" s="18"/>
      <c r="H663" s="26"/>
      <c r="I663" s="19"/>
      <c r="J663" s="17"/>
      <c r="K663" s="17"/>
      <c r="L663" s="17"/>
      <c r="M663" s="20"/>
      <c r="N663" s="246"/>
      <c r="O663" s="247"/>
      <c r="P663" s="21"/>
      <c r="Q663" s="22"/>
      <c r="R663" s="248"/>
      <c r="S663" s="249"/>
      <c r="T663" s="23"/>
      <c r="U663" s="24"/>
      <c r="V663" s="250"/>
      <c r="W663" s="251"/>
      <c r="X663" s="251"/>
      <c r="Y663" s="252"/>
      <c r="Z663" s="4"/>
      <c r="AA663" s="118" t="str">
        <f>'Error Check before Upload'!J664</f>
        <v/>
      </c>
    </row>
    <row r="664" spans="1:27" s="25" customFormat="1" ht="14.4" x14ac:dyDescent="0.3">
      <c r="A664" s="37" t="str">
        <f t="shared" si="10"/>
        <v/>
      </c>
      <c r="B664" s="17"/>
      <c r="C664" s="390"/>
      <c r="D664" s="292"/>
      <c r="E664" s="244"/>
      <c r="F664" s="245"/>
      <c r="G664" s="18"/>
      <c r="H664" s="26"/>
      <c r="I664" s="19"/>
      <c r="J664" s="17"/>
      <c r="K664" s="17"/>
      <c r="L664" s="17"/>
      <c r="M664" s="20"/>
      <c r="N664" s="246"/>
      <c r="O664" s="247"/>
      <c r="P664" s="21"/>
      <c r="Q664" s="22"/>
      <c r="R664" s="248"/>
      <c r="S664" s="249"/>
      <c r="T664" s="23"/>
      <c r="U664" s="24"/>
      <c r="V664" s="250"/>
      <c r="W664" s="251"/>
      <c r="X664" s="251"/>
      <c r="Y664" s="252"/>
      <c r="Z664" s="4"/>
      <c r="AA664" s="118" t="str">
        <f>'Error Check before Upload'!J665</f>
        <v/>
      </c>
    </row>
    <row r="665" spans="1:27" s="25" customFormat="1" ht="14.4" x14ac:dyDescent="0.3">
      <c r="A665" s="37" t="str">
        <f t="shared" si="10"/>
        <v/>
      </c>
      <c r="B665" s="17"/>
      <c r="C665" s="390"/>
      <c r="D665" s="292"/>
      <c r="E665" s="244"/>
      <c r="F665" s="245"/>
      <c r="G665" s="18"/>
      <c r="H665" s="26"/>
      <c r="I665" s="19"/>
      <c r="J665" s="17"/>
      <c r="K665" s="17"/>
      <c r="L665" s="17"/>
      <c r="M665" s="20"/>
      <c r="N665" s="246"/>
      <c r="O665" s="247"/>
      <c r="P665" s="21"/>
      <c r="Q665" s="22"/>
      <c r="R665" s="248"/>
      <c r="S665" s="249"/>
      <c r="T665" s="23"/>
      <c r="U665" s="24"/>
      <c r="V665" s="250"/>
      <c r="W665" s="251"/>
      <c r="X665" s="251"/>
      <c r="Y665" s="252"/>
      <c r="Z665" s="4"/>
      <c r="AA665" s="118" t="str">
        <f>'Error Check before Upload'!J666</f>
        <v/>
      </c>
    </row>
    <row r="666" spans="1:27" s="25" customFormat="1" ht="14.4" x14ac:dyDescent="0.3">
      <c r="A666" s="37" t="str">
        <f t="shared" si="10"/>
        <v/>
      </c>
      <c r="B666" s="17"/>
      <c r="C666" s="390"/>
      <c r="D666" s="292"/>
      <c r="E666" s="244"/>
      <c r="F666" s="245"/>
      <c r="G666" s="18"/>
      <c r="H666" s="26"/>
      <c r="I666" s="19"/>
      <c r="J666" s="17"/>
      <c r="K666" s="17"/>
      <c r="L666" s="17"/>
      <c r="M666" s="20"/>
      <c r="N666" s="246"/>
      <c r="O666" s="247"/>
      <c r="P666" s="21"/>
      <c r="Q666" s="22"/>
      <c r="R666" s="248"/>
      <c r="S666" s="249"/>
      <c r="T666" s="23"/>
      <c r="U666" s="24"/>
      <c r="V666" s="250"/>
      <c r="W666" s="251"/>
      <c r="X666" s="251"/>
      <c r="Y666" s="252"/>
      <c r="Z666" s="4"/>
      <c r="AA666" s="118" t="str">
        <f>'Error Check before Upload'!J667</f>
        <v/>
      </c>
    </row>
    <row r="667" spans="1:27" s="25" customFormat="1" ht="14.4" x14ac:dyDescent="0.3">
      <c r="A667" s="37" t="str">
        <f t="shared" si="10"/>
        <v/>
      </c>
      <c r="B667" s="17"/>
      <c r="C667" s="390"/>
      <c r="D667" s="292"/>
      <c r="E667" s="244"/>
      <c r="F667" s="245"/>
      <c r="G667" s="18"/>
      <c r="H667" s="26"/>
      <c r="I667" s="19"/>
      <c r="J667" s="17"/>
      <c r="K667" s="17"/>
      <c r="L667" s="17"/>
      <c r="M667" s="20"/>
      <c r="N667" s="246"/>
      <c r="O667" s="247"/>
      <c r="P667" s="21"/>
      <c r="Q667" s="22"/>
      <c r="R667" s="248"/>
      <c r="S667" s="249"/>
      <c r="T667" s="23"/>
      <c r="U667" s="24"/>
      <c r="V667" s="250"/>
      <c r="W667" s="251"/>
      <c r="X667" s="251"/>
      <c r="Y667" s="252"/>
      <c r="Z667" s="4"/>
      <c r="AA667" s="118" t="str">
        <f>'Error Check before Upload'!J668</f>
        <v/>
      </c>
    </row>
    <row r="668" spans="1:27" s="25" customFormat="1" ht="14.4" x14ac:dyDescent="0.3">
      <c r="A668" s="37" t="str">
        <f t="shared" si="10"/>
        <v/>
      </c>
      <c r="B668" s="17"/>
      <c r="C668" s="390"/>
      <c r="D668" s="292"/>
      <c r="E668" s="244"/>
      <c r="F668" s="245"/>
      <c r="G668" s="18"/>
      <c r="H668" s="26"/>
      <c r="I668" s="19"/>
      <c r="J668" s="17"/>
      <c r="K668" s="17"/>
      <c r="L668" s="17"/>
      <c r="M668" s="20"/>
      <c r="N668" s="246"/>
      <c r="O668" s="247"/>
      <c r="P668" s="21"/>
      <c r="Q668" s="22"/>
      <c r="R668" s="248"/>
      <c r="S668" s="249"/>
      <c r="T668" s="23"/>
      <c r="U668" s="24"/>
      <c r="V668" s="250"/>
      <c r="W668" s="251"/>
      <c r="X668" s="251"/>
      <c r="Y668" s="252"/>
      <c r="Z668" s="4"/>
      <c r="AA668" s="118" t="str">
        <f>'Error Check before Upload'!J669</f>
        <v/>
      </c>
    </row>
    <row r="669" spans="1:27" s="25" customFormat="1" ht="14.4" x14ac:dyDescent="0.3">
      <c r="A669" s="37" t="str">
        <f t="shared" si="10"/>
        <v/>
      </c>
      <c r="B669" s="17"/>
      <c r="C669" s="390"/>
      <c r="D669" s="292"/>
      <c r="E669" s="244"/>
      <c r="F669" s="245"/>
      <c r="G669" s="18"/>
      <c r="H669" s="26"/>
      <c r="I669" s="19"/>
      <c r="J669" s="17"/>
      <c r="K669" s="17"/>
      <c r="L669" s="17"/>
      <c r="M669" s="20"/>
      <c r="N669" s="246"/>
      <c r="O669" s="247"/>
      <c r="P669" s="21"/>
      <c r="Q669" s="22"/>
      <c r="R669" s="248"/>
      <c r="S669" s="249"/>
      <c r="T669" s="23"/>
      <c r="U669" s="24"/>
      <c r="V669" s="250"/>
      <c r="W669" s="251"/>
      <c r="X669" s="251"/>
      <c r="Y669" s="252"/>
      <c r="Z669" s="4"/>
      <c r="AA669" s="118" t="str">
        <f>'Error Check before Upload'!J670</f>
        <v/>
      </c>
    </row>
    <row r="670" spans="1:27" s="25" customFormat="1" ht="14.4" x14ac:dyDescent="0.3">
      <c r="A670" s="37" t="str">
        <f t="shared" si="10"/>
        <v/>
      </c>
      <c r="B670" s="17"/>
      <c r="C670" s="390"/>
      <c r="D670" s="292"/>
      <c r="E670" s="244"/>
      <c r="F670" s="245"/>
      <c r="G670" s="18"/>
      <c r="H670" s="26"/>
      <c r="I670" s="19"/>
      <c r="J670" s="17"/>
      <c r="K670" s="17"/>
      <c r="L670" s="17"/>
      <c r="M670" s="20"/>
      <c r="N670" s="246"/>
      <c r="O670" s="247"/>
      <c r="P670" s="21"/>
      <c r="Q670" s="22"/>
      <c r="R670" s="248"/>
      <c r="S670" s="249"/>
      <c r="T670" s="23"/>
      <c r="U670" s="24"/>
      <c r="V670" s="250"/>
      <c r="W670" s="251"/>
      <c r="X670" s="251"/>
      <c r="Y670" s="252"/>
      <c r="Z670" s="4"/>
      <c r="AA670" s="118" t="str">
        <f>'Error Check before Upload'!J671</f>
        <v/>
      </c>
    </row>
    <row r="671" spans="1:27" s="25" customFormat="1" ht="14.4" x14ac:dyDescent="0.3">
      <c r="A671" s="37" t="str">
        <f t="shared" si="10"/>
        <v/>
      </c>
      <c r="B671" s="17"/>
      <c r="C671" s="390"/>
      <c r="D671" s="292"/>
      <c r="E671" s="244"/>
      <c r="F671" s="245"/>
      <c r="G671" s="18"/>
      <c r="H671" s="26"/>
      <c r="I671" s="19"/>
      <c r="J671" s="17"/>
      <c r="K671" s="17"/>
      <c r="L671" s="17"/>
      <c r="M671" s="20"/>
      <c r="N671" s="246"/>
      <c r="O671" s="247"/>
      <c r="P671" s="21"/>
      <c r="Q671" s="22"/>
      <c r="R671" s="248"/>
      <c r="S671" s="249"/>
      <c r="T671" s="23"/>
      <c r="U671" s="24"/>
      <c r="V671" s="250"/>
      <c r="W671" s="251"/>
      <c r="X671" s="251"/>
      <c r="Y671" s="252"/>
      <c r="Z671" s="4"/>
      <c r="AA671" s="118" t="str">
        <f>'Error Check before Upload'!J672</f>
        <v/>
      </c>
    </row>
    <row r="672" spans="1:27" s="25" customFormat="1" ht="14.4" x14ac:dyDescent="0.3">
      <c r="A672" s="37" t="str">
        <f t="shared" si="10"/>
        <v/>
      </c>
      <c r="B672" s="17"/>
      <c r="C672" s="390"/>
      <c r="D672" s="292"/>
      <c r="E672" s="244"/>
      <c r="F672" s="245"/>
      <c r="G672" s="18"/>
      <c r="H672" s="26"/>
      <c r="I672" s="19"/>
      <c r="J672" s="17"/>
      <c r="K672" s="17"/>
      <c r="L672" s="17"/>
      <c r="M672" s="20"/>
      <c r="N672" s="246"/>
      <c r="O672" s="247"/>
      <c r="P672" s="21"/>
      <c r="Q672" s="22"/>
      <c r="R672" s="248"/>
      <c r="S672" s="249"/>
      <c r="T672" s="23"/>
      <c r="U672" s="24"/>
      <c r="V672" s="250"/>
      <c r="W672" s="251"/>
      <c r="X672" s="251"/>
      <c r="Y672" s="252"/>
      <c r="Z672" s="4"/>
      <c r="AA672" s="118" t="str">
        <f>'Error Check before Upload'!J673</f>
        <v/>
      </c>
    </row>
    <row r="673" spans="1:27" s="25" customFormat="1" ht="14.4" x14ac:dyDescent="0.3">
      <c r="A673" s="37" t="str">
        <f t="shared" si="10"/>
        <v/>
      </c>
      <c r="B673" s="17"/>
      <c r="C673" s="390"/>
      <c r="D673" s="292"/>
      <c r="E673" s="244"/>
      <c r="F673" s="245"/>
      <c r="G673" s="18"/>
      <c r="H673" s="26"/>
      <c r="I673" s="19"/>
      <c r="J673" s="17"/>
      <c r="K673" s="17"/>
      <c r="L673" s="17"/>
      <c r="M673" s="20"/>
      <c r="N673" s="246"/>
      <c r="O673" s="247"/>
      <c r="P673" s="21"/>
      <c r="Q673" s="22"/>
      <c r="R673" s="248"/>
      <c r="S673" s="249"/>
      <c r="T673" s="23"/>
      <c r="U673" s="24"/>
      <c r="V673" s="250"/>
      <c r="W673" s="251"/>
      <c r="X673" s="251"/>
      <c r="Y673" s="252"/>
      <c r="Z673" s="4"/>
      <c r="AA673" s="118" t="str">
        <f>'Error Check before Upload'!J674</f>
        <v/>
      </c>
    </row>
    <row r="674" spans="1:27" s="25" customFormat="1" ht="14.4" x14ac:dyDescent="0.3">
      <c r="A674" s="37" t="str">
        <f t="shared" si="10"/>
        <v/>
      </c>
      <c r="B674" s="17"/>
      <c r="C674" s="390"/>
      <c r="D674" s="292"/>
      <c r="E674" s="244"/>
      <c r="F674" s="245"/>
      <c r="G674" s="18"/>
      <c r="H674" s="26"/>
      <c r="I674" s="19"/>
      <c r="J674" s="17"/>
      <c r="K674" s="17"/>
      <c r="L674" s="17"/>
      <c r="M674" s="20"/>
      <c r="N674" s="246"/>
      <c r="O674" s="247"/>
      <c r="P674" s="21"/>
      <c r="Q674" s="22"/>
      <c r="R674" s="248"/>
      <c r="S674" s="249"/>
      <c r="T674" s="23"/>
      <c r="U674" s="24"/>
      <c r="V674" s="250"/>
      <c r="W674" s="251"/>
      <c r="X674" s="251"/>
      <c r="Y674" s="252"/>
      <c r="Z674" s="4"/>
      <c r="AA674" s="118" t="str">
        <f>'Error Check before Upload'!J675</f>
        <v/>
      </c>
    </row>
    <row r="675" spans="1:27" s="25" customFormat="1" ht="14.4" x14ac:dyDescent="0.3">
      <c r="A675" s="37" t="str">
        <f t="shared" si="10"/>
        <v/>
      </c>
      <c r="B675" s="17"/>
      <c r="C675" s="390"/>
      <c r="D675" s="292"/>
      <c r="E675" s="244"/>
      <c r="F675" s="245"/>
      <c r="G675" s="18"/>
      <c r="H675" s="26"/>
      <c r="I675" s="19"/>
      <c r="J675" s="17"/>
      <c r="K675" s="17"/>
      <c r="L675" s="17"/>
      <c r="M675" s="20"/>
      <c r="N675" s="246"/>
      <c r="O675" s="247"/>
      <c r="P675" s="21"/>
      <c r="Q675" s="22"/>
      <c r="R675" s="248"/>
      <c r="S675" s="249"/>
      <c r="T675" s="23"/>
      <c r="U675" s="24"/>
      <c r="V675" s="250"/>
      <c r="W675" s="251"/>
      <c r="X675" s="251"/>
      <c r="Y675" s="252"/>
      <c r="Z675" s="4"/>
      <c r="AA675" s="118" t="str">
        <f>'Error Check before Upload'!J676</f>
        <v/>
      </c>
    </row>
    <row r="676" spans="1:27" s="25" customFormat="1" ht="14.4" x14ac:dyDescent="0.3">
      <c r="A676" s="37" t="str">
        <f t="shared" si="10"/>
        <v/>
      </c>
      <c r="B676" s="17"/>
      <c r="C676" s="390"/>
      <c r="D676" s="292"/>
      <c r="E676" s="244"/>
      <c r="F676" s="245"/>
      <c r="G676" s="18"/>
      <c r="H676" s="26"/>
      <c r="I676" s="19"/>
      <c r="J676" s="17"/>
      <c r="K676" s="17"/>
      <c r="L676" s="17"/>
      <c r="M676" s="20"/>
      <c r="N676" s="246"/>
      <c r="O676" s="247"/>
      <c r="P676" s="21"/>
      <c r="Q676" s="22"/>
      <c r="R676" s="248"/>
      <c r="S676" s="249"/>
      <c r="T676" s="23"/>
      <c r="U676" s="24"/>
      <c r="V676" s="250"/>
      <c r="W676" s="251"/>
      <c r="X676" s="251"/>
      <c r="Y676" s="252"/>
      <c r="Z676" s="4"/>
      <c r="AA676" s="118" t="str">
        <f>'Error Check before Upload'!J677</f>
        <v/>
      </c>
    </row>
    <row r="677" spans="1:27" s="25" customFormat="1" ht="14.4" x14ac:dyDescent="0.3">
      <c r="A677" s="37" t="str">
        <f t="shared" si="10"/>
        <v/>
      </c>
      <c r="B677" s="17"/>
      <c r="C677" s="390"/>
      <c r="D677" s="292"/>
      <c r="E677" s="244"/>
      <c r="F677" s="245"/>
      <c r="G677" s="18"/>
      <c r="H677" s="26"/>
      <c r="I677" s="19"/>
      <c r="J677" s="17"/>
      <c r="K677" s="17"/>
      <c r="L677" s="17"/>
      <c r="M677" s="20"/>
      <c r="N677" s="246"/>
      <c r="O677" s="247"/>
      <c r="P677" s="21"/>
      <c r="Q677" s="22"/>
      <c r="R677" s="248"/>
      <c r="S677" s="249"/>
      <c r="T677" s="23"/>
      <c r="U677" s="24"/>
      <c r="V677" s="250"/>
      <c r="W677" s="251"/>
      <c r="X677" s="251"/>
      <c r="Y677" s="252"/>
      <c r="Z677" s="4"/>
      <c r="AA677" s="118" t="str">
        <f>'Error Check before Upload'!J678</f>
        <v/>
      </c>
    </row>
    <row r="678" spans="1:27" s="25" customFormat="1" ht="14.4" x14ac:dyDescent="0.3">
      <c r="A678" s="37" t="str">
        <f t="shared" si="10"/>
        <v/>
      </c>
      <c r="B678" s="17"/>
      <c r="C678" s="390"/>
      <c r="D678" s="292"/>
      <c r="E678" s="244"/>
      <c r="F678" s="245"/>
      <c r="G678" s="18"/>
      <c r="H678" s="26"/>
      <c r="I678" s="19"/>
      <c r="J678" s="17"/>
      <c r="K678" s="17"/>
      <c r="L678" s="17"/>
      <c r="M678" s="20"/>
      <c r="N678" s="246"/>
      <c r="O678" s="247"/>
      <c r="P678" s="21"/>
      <c r="Q678" s="22"/>
      <c r="R678" s="248"/>
      <c r="S678" s="249"/>
      <c r="T678" s="23"/>
      <c r="U678" s="24"/>
      <c r="V678" s="250"/>
      <c r="W678" s="251"/>
      <c r="X678" s="251"/>
      <c r="Y678" s="252"/>
      <c r="Z678" s="4"/>
      <c r="AA678" s="118" t="str">
        <f>'Error Check before Upload'!J679</f>
        <v/>
      </c>
    </row>
    <row r="679" spans="1:27" s="25" customFormat="1" ht="14.4" x14ac:dyDescent="0.3">
      <c r="A679" s="37" t="str">
        <f t="shared" si="10"/>
        <v/>
      </c>
      <c r="B679" s="17"/>
      <c r="C679" s="390"/>
      <c r="D679" s="292"/>
      <c r="E679" s="244"/>
      <c r="F679" s="245"/>
      <c r="G679" s="18"/>
      <c r="H679" s="26"/>
      <c r="I679" s="19"/>
      <c r="J679" s="17"/>
      <c r="K679" s="17"/>
      <c r="L679" s="17"/>
      <c r="M679" s="20"/>
      <c r="N679" s="246"/>
      <c r="O679" s="247"/>
      <c r="P679" s="21"/>
      <c r="Q679" s="22"/>
      <c r="R679" s="248"/>
      <c r="S679" s="249"/>
      <c r="T679" s="23"/>
      <c r="U679" s="24"/>
      <c r="V679" s="250"/>
      <c r="W679" s="251"/>
      <c r="X679" s="251"/>
      <c r="Y679" s="252"/>
      <c r="Z679" s="4"/>
      <c r="AA679" s="118" t="str">
        <f>'Error Check before Upload'!J680</f>
        <v/>
      </c>
    </row>
    <row r="680" spans="1:27" s="25" customFormat="1" ht="14.4" x14ac:dyDescent="0.3">
      <c r="A680" s="37" t="str">
        <f t="shared" si="10"/>
        <v/>
      </c>
      <c r="B680" s="17"/>
      <c r="C680" s="390"/>
      <c r="D680" s="292"/>
      <c r="E680" s="244"/>
      <c r="F680" s="245"/>
      <c r="G680" s="18"/>
      <c r="H680" s="26"/>
      <c r="I680" s="19"/>
      <c r="J680" s="17"/>
      <c r="K680" s="17"/>
      <c r="L680" s="17"/>
      <c r="M680" s="20"/>
      <c r="N680" s="246"/>
      <c r="O680" s="247"/>
      <c r="P680" s="21"/>
      <c r="Q680" s="22"/>
      <c r="R680" s="248"/>
      <c r="S680" s="249"/>
      <c r="T680" s="23"/>
      <c r="U680" s="24"/>
      <c r="V680" s="250"/>
      <c r="W680" s="251"/>
      <c r="X680" s="251"/>
      <c r="Y680" s="252"/>
      <c r="Z680" s="4"/>
      <c r="AA680" s="118" t="str">
        <f>'Error Check before Upload'!J681</f>
        <v/>
      </c>
    </row>
    <row r="681" spans="1:27" s="25" customFormat="1" ht="14.4" x14ac:dyDescent="0.3">
      <c r="A681" s="37" t="str">
        <f t="shared" si="10"/>
        <v/>
      </c>
      <c r="B681" s="17"/>
      <c r="C681" s="390"/>
      <c r="D681" s="292"/>
      <c r="E681" s="244"/>
      <c r="F681" s="245"/>
      <c r="G681" s="18"/>
      <c r="H681" s="26"/>
      <c r="I681" s="19"/>
      <c r="J681" s="17"/>
      <c r="K681" s="17"/>
      <c r="L681" s="17"/>
      <c r="M681" s="20"/>
      <c r="N681" s="246"/>
      <c r="O681" s="247"/>
      <c r="P681" s="21"/>
      <c r="Q681" s="22"/>
      <c r="R681" s="248"/>
      <c r="S681" s="249"/>
      <c r="T681" s="23"/>
      <c r="U681" s="24"/>
      <c r="V681" s="250"/>
      <c r="W681" s="251"/>
      <c r="X681" s="251"/>
      <c r="Y681" s="252"/>
      <c r="Z681" s="4"/>
      <c r="AA681" s="118" t="str">
        <f>'Error Check before Upload'!J682</f>
        <v/>
      </c>
    </row>
    <row r="682" spans="1:27" s="25" customFormat="1" ht="14.4" x14ac:dyDescent="0.3">
      <c r="A682" s="37" t="str">
        <f t="shared" si="10"/>
        <v/>
      </c>
      <c r="B682" s="17"/>
      <c r="C682" s="390"/>
      <c r="D682" s="292"/>
      <c r="E682" s="244"/>
      <c r="F682" s="245"/>
      <c r="G682" s="18"/>
      <c r="H682" s="26"/>
      <c r="I682" s="19"/>
      <c r="J682" s="17"/>
      <c r="K682" s="17"/>
      <c r="L682" s="17"/>
      <c r="M682" s="20"/>
      <c r="N682" s="246"/>
      <c r="O682" s="247"/>
      <c r="P682" s="21"/>
      <c r="Q682" s="22"/>
      <c r="R682" s="248"/>
      <c r="S682" s="249"/>
      <c r="T682" s="23"/>
      <c r="U682" s="24"/>
      <c r="V682" s="250"/>
      <c r="W682" s="251"/>
      <c r="X682" s="251"/>
      <c r="Y682" s="252"/>
      <c r="Z682" s="4"/>
      <c r="AA682" s="118" t="str">
        <f>'Error Check before Upload'!J683</f>
        <v/>
      </c>
    </row>
    <row r="683" spans="1:27" s="25" customFormat="1" ht="14.4" x14ac:dyDescent="0.3">
      <c r="A683" s="37" t="str">
        <f t="shared" si="10"/>
        <v/>
      </c>
      <c r="B683" s="17"/>
      <c r="C683" s="390"/>
      <c r="D683" s="292"/>
      <c r="E683" s="244"/>
      <c r="F683" s="245"/>
      <c r="G683" s="18"/>
      <c r="H683" s="26"/>
      <c r="I683" s="19"/>
      <c r="J683" s="17"/>
      <c r="K683" s="17"/>
      <c r="L683" s="17"/>
      <c r="M683" s="20"/>
      <c r="N683" s="246"/>
      <c r="O683" s="247"/>
      <c r="P683" s="21"/>
      <c r="Q683" s="22"/>
      <c r="R683" s="248"/>
      <c r="S683" s="249"/>
      <c r="T683" s="23"/>
      <c r="U683" s="24"/>
      <c r="V683" s="250"/>
      <c r="W683" s="251"/>
      <c r="X683" s="251"/>
      <c r="Y683" s="252"/>
      <c r="Z683" s="4"/>
      <c r="AA683" s="118" t="str">
        <f>'Error Check before Upload'!J684</f>
        <v/>
      </c>
    </row>
    <row r="684" spans="1:27" s="25" customFormat="1" ht="14.4" x14ac:dyDescent="0.3">
      <c r="A684" s="37" t="str">
        <f t="shared" si="10"/>
        <v/>
      </c>
      <c r="B684" s="17"/>
      <c r="C684" s="390"/>
      <c r="D684" s="292"/>
      <c r="E684" s="244"/>
      <c r="F684" s="245"/>
      <c r="G684" s="18"/>
      <c r="H684" s="26"/>
      <c r="I684" s="19"/>
      <c r="J684" s="17"/>
      <c r="K684" s="17"/>
      <c r="L684" s="17"/>
      <c r="M684" s="20"/>
      <c r="N684" s="246"/>
      <c r="O684" s="247"/>
      <c r="P684" s="21"/>
      <c r="Q684" s="22"/>
      <c r="R684" s="248"/>
      <c r="S684" s="249"/>
      <c r="T684" s="23"/>
      <c r="U684" s="24"/>
      <c r="V684" s="250"/>
      <c r="W684" s="251"/>
      <c r="X684" s="251"/>
      <c r="Y684" s="252"/>
      <c r="Z684" s="4"/>
      <c r="AA684" s="118" t="str">
        <f>'Error Check before Upload'!J685</f>
        <v/>
      </c>
    </row>
    <row r="685" spans="1:27" s="25" customFormat="1" ht="14.4" x14ac:dyDescent="0.3">
      <c r="A685" s="37" t="str">
        <f t="shared" si="10"/>
        <v/>
      </c>
      <c r="B685" s="17"/>
      <c r="C685" s="390"/>
      <c r="D685" s="292"/>
      <c r="E685" s="244"/>
      <c r="F685" s="245"/>
      <c r="G685" s="18"/>
      <c r="H685" s="26"/>
      <c r="I685" s="19"/>
      <c r="J685" s="17"/>
      <c r="K685" s="17"/>
      <c r="L685" s="17"/>
      <c r="M685" s="20"/>
      <c r="N685" s="246"/>
      <c r="O685" s="247"/>
      <c r="P685" s="21"/>
      <c r="Q685" s="22"/>
      <c r="R685" s="248"/>
      <c r="S685" s="249"/>
      <c r="T685" s="23"/>
      <c r="U685" s="24"/>
      <c r="V685" s="250"/>
      <c r="W685" s="251"/>
      <c r="X685" s="251"/>
      <c r="Y685" s="252"/>
      <c r="Z685" s="4"/>
      <c r="AA685" s="118" t="str">
        <f>'Error Check before Upload'!J686</f>
        <v/>
      </c>
    </row>
    <row r="686" spans="1:27" s="25" customFormat="1" ht="14.4" x14ac:dyDescent="0.3">
      <c r="A686" s="37" t="str">
        <f t="shared" si="10"/>
        <v/>
      </c>
      <c r="B686" s="17"/>
      <c r="C686" s="390"/>
      <c r="D686" s="292"/>
      <c r="E686" s="244"/>
      <c r="F686" s="245"/>
      <c r="G686" s="18"/>
      <c r="H686" s="26"/>
      <c r="I686" s="19"/>
      <c r="J686" s="17"/>
      <c r="K686" s="17"/>
      <c r="L686" s="17"/>
      <c r="M686" s="20"/>
      <c r="N686" s="246"/>
      <c r="O686" s="247"/>
      <c r="P686" s="21"/>
      <c r="Q686" s="22"/>
      <c r="R686" s="248"/>
      <c r="S686" s="249"/>
      <c r="T686" s="23"/>
      <c r="U686" s="24"/>
      <c r="V686" s="250"/>
      <c r="W686" s="251"/>
      <c r="X686" s="251"/>
      <c r="Y686" s="252"/>
      <c r="Z686" s="4"/>
      <c r="AA686" s="118" t="str">
        <f>'Error Check before Upload'!J687</f>
        <v/>
      </c>
    </row>
    <row r="687" spans="1:27" s="25" customFormat="1" ht="14.4" x14ac:dyDescent="0.3">
      <c r="A687" s="37" t="str">
        <f t="shared" si="10"/>
        <v/>
      </c>
      <c r="B687" s="17"/>
      <c r="C687" s="390"/>
      <c r="D687" s="292"/>
      <c r="E687" s="244"/>
      <c r="F687" s="245"/>
      <c r="G687" s="18"/>
      <c r="H687" s="26"/>
      <c r="I687" s="19"/>
      <c r="J687" s="17"/>
      <c r="K687" s="17"/>
      <c r="L687" s="17"/>
      <c r="M687" s="20"/>
      <c r="N687" s="246"/>
      <c r="O687" s="247"/>
      <c r="P687" s="21"/>
      <c r="Q687" s="22"/>
      <c r="R687" s="248"/>
      <c r="S687" s="249"/>
      <c r="T687" s="23"/>
      <c r="U687" s="24"/>
      <c r="V687" s="250"/>
      <c r="W687" s="251"/>
      <c r="X687" s="251"/>
      <c r="Y687" s="252"/>
      <c r="Z687" s="4"/>
      <c r="AA687" s="118" t="str">
        <f>'Error Check before Upload'!J688</f>
        <v/>
      </c>
    </row>
    <row r="688" spans="1:27" s="25" customFormat="1" ht="14.4" x14ac:dyDescent="0.3">
      <c r="A688" s="37" t="str">
        <f t="shared" si="10"/>
        <v/>
      </c>
      <c r="B688" s="17"/>
      <c r="C688" s="390"/>
      <c r="D688" s="292"/>
      <c r="E688" s="244"/>
      <c r="F688" s="245"/>
      <c r="G688" s="18"/>
      <c r="H688" s="26"/>
      <c r="I688" s="19"/>
      <c r="J688" s="17"/>
      <c r="K688" s="17"/>
      <c r="L688" s="17"/>
      <c r="M688" s="20"/>
      <c r="N688" s="246"/>
      <c r="O688" s="247"/>
      <c r="P688" s="21"/>
      <c r="Q688" s="22"/>
      <c r="R688" s="248"/>
      <c r="S688" s="249"/>
      <c r="T688" s="23"/>
      <c r="U688" s="24"/>
      <c r="V688" s="250"/>
      <c r="W688" s="251"/>
      <c r="X688" s="251"/>
      <c r="Y688" s="252"/>
      <c r="Z688" s="4"/>
      <c r="AA688" s="118" t="str">
        <f>'Error Check before Upload'!J689</f>
        <v/>
      </c>
    </row>
    <row r="689" spans="1:27" s="25" customFormat="1" ht="14.4" x14ac:dyDescent="0.3">
      <c r="A689" s="37" t="str">
        <f t="shared" si="10"/>
        <v/>
      </c>
      <c r="B689" s="17"/>
      <c r="C689" s="390"/>
      <c r="D689" s="292"/>
      <c r="E689" s="244"/>
      <c r="F689" s="245"/>
      <c r="G689" s="18"/>
      <c r="H689" s="26"/>
      <c r="I689" s="19"/>
      <c r="J689" s="17"/>
      <c r="K689" s="17"/>
      <c r="L689" s="17"/>
      <c r="M689" s="20"/>
      <c r="N689" s="246"/>
      <c r="O689" s="247"/>
      <c r="P689" s="21"/>
      <c r="Q689" s="22"/>
      <c r="R689" s="248"/>
      <c r="S689" s="249"/>
      <c r="T689" s="23"/>
      <c r="U689" s="24"/>
      <c r="V689" s="250"/>
      <c r="W689" s="251"/>
      <c r="X689" s="251"/>
      <c r="Y689" s="252"/>
      <c r="Z689" s="4"/>
      <c r="AA689" s="118" t="str">
        <f>'Error Check before Upload'!J690</f>
        <v/>
      </c>
    </row>
    <row r="690" spans="1:27" s="25" customFormat="1" ht="14.4" x14ac:dyDescent="0.3">
      <c r="A690" s="37" t="str">
        <f t="shared" si="10"/>
        <v/>
      </c>
      <c r="B690" s="17"/>
      <c r="C690" s="390"/>
      <c r="D690" s="292"/>
      <c r="E690" s="244"/>
      <c r="F690" s="245"/>
      <c r="G690" s="18"/>
      <c r="H690" s="26"/>
      <c r="I690" s="19"/>
      <c r="J690" s="17"/>
      <c r="K690" s="17"/>
      <c r="L690" s="17"/>
      <c r="M690" s="20"/>
      <c r="N690" s="246"/>
      <c r="O690" s="247"/>
      <c r="P690" s="21"/>
      <c r="Q690" s="22"/>
      <c r="R690" s="248"/>
      <c r="S690" s="249"/>
      <c r="T690" s="23"/>
      <c r="U690" s="24"/>
      <c r="V690" s="250"/>
      <c r="W690" s="251"/>
      <c r="X690" s="251"/>
      <c r="Y690" s="252"/>
      <c r="Z690" s="4"/>
      <c r="AA690" s="118" t="str">
        <f>'Error Check before Upload'!J691</f>
        <v/>
      </c>
    </row>
    <row r="691" spans="1:27" s="25" customFormat="1" ht="14.4" x14ac:dyDescent="0.3">
      <c r="A691" s="37" t="str">
        <f t="shared" si="10"/>
        <v/>
      </c>
      <c r="B691" s="17"/>
      <c r="C691" s="390"/>
      <c r="D691" s="292"/>
      <c r="E691" s="244"/>
      <c r="F691" s="245"/>
      <c r="G691" s="18"/>
      <c r="H691" s="26"/>
      <c r="I691" s="19"/>
      <c r="J691" s="17"/>
      <c r="K691" s="17"/>
      <c r="L691" s="17"/>
      <c r="M691" s="20"/>
      <c r="N691" s="246"/>
      <c r="O691" s="247"/>
      <c r="P691" s="21"/>
      <c r="Q691" s="22"/>
      <c r="R691" s="248"/>
      <c r="S691" s="249"/>
      <c r="T691" s="23"/>
      <c r="U691" s="24"/>
      <c r="V691" s="250"/>
      <c r="W691" s="251"/>
      <c r="X691" s="251"/>
      <c r="Y691" s="252"/>
      <c r="Z691" s="4"/>
      <c r="AA691" s="118" t="str">
        <f>'Error Check before Upload'!J692</f>
        <v/>
      </c>
    </row>
    <row r="692" spans="1:27" s="25" customFormat="1" ht="14.4" x14ac:dyDescent="0.3">
      <c r="A692" s="37" t="str">
        <f t="shared" si="10"/>
        <v/>
      </c>
      <c r="B692" s="17"/>
      <c r="C692" s="390"/>
      <c r="D692" s="292"/>
      <c r="E692" s="244"/>
      <c r="F692" s="245"/>
      <c r="G692" s="18"/>
      <c r="H692" s="26"/>
      <c r="I692" s="19"/>
      <c r="J692" s="17"/>
      <c r="K692" s="17"/>
      <c r="L692" s="17"/>
      <c r="M692" s="20"/>
      <c r="N692" s="246"/>
      <c r="O692" s="247"/>
      <c r="P692" s="21"/>
      <c r="Q692" s="22"/>
      <c r="R692" s="248"/>
      <c r="S692" s="249"/>
      <c r="T692" s="23"/>
      <c r="U692" s="24"/>
      <c r="V692" s="250"/>
      <c r="W692" s="251"/>
      <c r="X692" s="251"/>
      <c r="Y692" s="252"/>
      <c r="Z692" s="4"/>
      <c r="AA692" s="118" t="str">
        <f>'Error Check before Upload'!J693</f>
        <v/>
      </c>
    </row>
    <row r="693" spans="1:27" s="25" customFormat="1" ht="14.4" x14ac:dyDescent="0.3">
      <c r="A693" s="37" t="str">
        <f t="shared" si="10"/>
        <v/>
      </c>
      <c r="B693" s="17"/>
      <c r="C693" s="390"/>
      <c r="D693" s="292"/>
      <c r="E693" s="244"/>
      <c r="F693" s="245"/>
      <c r="G693" s="18"/>
      <c r="H693" s="26"/>
      <c r="I693" s="19"/>
      <c r="J693" s="17"/>
      <c r="K693" s="17"/>
      <c r="L693" s="17"/>
      <c r="M693" s="20"/>
      <c r="N693" s="246"/>
      <c r="O693" s="247"/>
      <c r="P693" s="21"/>
      <c r="Q693" s="22"/>
      <c r="R693" s="248"/>
      <c r="S693" s="249"/>
      <c r="T693" s="23"/>
      <c r="U693" s="24"/>
      <c r="V693" s="250"/>
      <c r="W693" s="251"/>
      <c r="X693" s="251"/>
      <c r="Y693" s="252"/>
      <c r="Z693" s="4"/>
      <c r="AA693" s="118" t="str">
        <f>'Error Check before Upload'!J694</f>
        <v/>
      </c>
    </row>
    <row r="694" spans="1:27" s="25" customFormat="1" ht="14.4" x14ac:dyDescent="0.3">
      <c r="A694" s="37" t="str">
        <f t="shared" si="10"/>
        <v/>
      </c>
      <c r="B694" s="17"/>
      <c r="C694" s="390"/>
      <c r="D694" s="292"/>
      <c r="E694" s="244"/>
      <c r="F694" s="245"/>
      <c r="G694" s="18"/>
      <c r="H694" s="26"/>
      <c r="I694" s="19"/>
      <c r="J694" s="17"/>
      <c r="K694" s="17"/>
      <c r="L694" s="17"/>
      <c r="M694" s="20"/>
      <c r="N694" s="246"/>
      <c r="O694" s="247"/>
      <c r="P694" s="21"/>
      <c r="Q694" s="22"/>
      <c r="R694" s="248"/>
      <c r="S694" s="249"/>
      <c r="T694" s="23"/>
      <c r="U694" s="24"/>
      <c r="V694" s="250"/>
      <c r="W694" s="251"/>
      <c r="X694" s="251"/>
      <c r="Y694" s="252"/>
      <c r="Z694" s="4"/>
      <c r="AA694" s="118" t="str">
        <f>'Error Check before Upload'!J695</f>
        <v/>
      </c>
    </row>
    <row r="695" spans="1:27" s="25" customFormat="1" ht="14.4" x14ac:dyDescent="0.3">
      <c r="A695" s="37" t="str">
        <f t="shared" si="10"/>
        <v/>
      </c>
      <c r="B695" s="17"/>
      <c r="C695" s="390"/>
      <c r="D695" s="292"/>
      <c r="E695" s="244"/>
      <c r="F695" s="245"/>
      <c r="G695" s="18"/>
      <c r="H695" s="26"/>
      <c r="I695" s="19"/>
      <c r="J695" s="17"/>
      <c r="K695" s="17"/>
      <c r="L695" s="17"/>
      <c r="M695" s="20"/>
      <c r="N695" s="246"/>
      <c r="O695" s="247"/>
      <c r="P695" s="21"/>
      <c r="Q695" s="22"/>
      <c r="R695" s="248"/>
      <c r="S695" s="249"/>
      <c r="T695" s="23"/>
      <c r="U695" s="24"/>
      <c r="V695" s="250"/>
      <c r="W695" s="251"/>
      <c r="X695" s="251"/>
      <c r="Y695" s="252"/>
      <c r="Z695" s="4"/>
      <c r="AA695" s="118" t="str">
        <f>'Error Check before Upload'!J696</f>
        <v/>
      </c>
    </row>
    <row r="696" spans="1:27" s="25" customFormat="1" ht="14.4" x14ac:dyDescent="0.3">
      <c r="A696" s="37" t="str">
        <f t="shared" si="10"/>
        <v/>
      </c>
      <c r="B696" s="17"/>
      <c r="C696" s="390"/>
      <c r="D696" s="292"/>
      <c r="E696" s="244"/>
      <c r="F696" s="245"/>
      <c r="G696" s="18"/>
      <c r="H696" s="26"/>
      <c r="I696" s="19"/>
      <c r="J696" s="17"/>
      <c r="K696" s="17"/>
      <c r="L696" s="17"/>
      <c r="M696" s="20"/>
      <c r="N696" s="246"/>
      <c r="O696" s="247"/>
      <c r="P696" s="21"/>
      <c r="Q696" s="22"/>
      <c r="R696" s="248"/>
      <c r="S696" s="249"/>
      <c r="T696" s="23"/>
      <c r="U696" s="24"/>
      <c r="V696" s="250"/>
      <c r="W696" s="251"/>
      <c r="X696" s="251"/>
      <c r="Y696" s="252"/>
      <c r="Z696" s="4"/>
      <c r="AA696" s="118" t="str">
        <f>'Error Check before Upload'!J697</f>
        <v/>
      </c>
    </row>
    <row r="697" spans="1:27" s="25" customFormat="1" ht="14.4" x14ac:dyDescent="0.3">
      <c r="A697" s="37" t="str">
        <f t="shared" si="10"/>
        <v/>
      </c>
      <c r="B697" s="17"/>
      <c r="C697" s="390"/>
      <c r="D697" s="292"/>
      <c r="E697" s="244"/>
      <c r="F697" s="245"/>
      <c r="G697" s="18"/>
      <c r="H697" s="26"/>
      <c r="I697" s="19"/>
      <c r="J697" s="17"/>
      <c r="K697" s="17"/>
      <c r="L697" s="17"/>
      <c r="M697" s="20"/>
      <c r="N697" s="246"/>
      <c r="O697" s="247"/>
      <c r="P697" s="21"/>
      <c r="Q697" s="22"/>
      <c r="R697" s="248"/>
      <c r="S697" s="249"/>
      <c r="T697" s="23"/>
      <c r="U697" s="24"/>
      <c r="V697" s="250"/>
      <c r="W697" s="251"/>
      <c r="X697" s="251"/>
      <c r="Y697" s="252"/>
      <c r="Z697" s="4"/>
      <c r="AA697" s="118" t="str">
        <f>'Error Check before Upload'!J698</f>
        <v/>
      </c>
    </row>
    <row r="698" spans="1:27" s="25" customFormat="1" ht="14.4" x14ac:dyDescent="0.3">
      <c r="A698" s="37" t="str">
        <f t="shared" si="10"/>
        <v/>
      </c>
      <c r="B698" s="17"/>
      <c r="C698" s="390"/>
      <c r="D698" s="292"/>
      <c r="E698" s="244"/>
      <c r="F698" s="245"/>
      <c r="G698" s="18"/>
      <c r="H698" s="26"/>
      <c r="I698" s="19"/>
      <c r="J698" s="17"/>
      <c r="K698" s="17"/>
      <c r="L698" s="17"/>
      <c r="M698" s="20"/>
      <c r="N698" s="246"/>
      <c r="O698" s="247"/>
      <c r="P698" s="21"/>
      <c r="Q698" s="22"/>
      <c r="R698" s="248"/>
      <c r="S698" s="249"/>
      <c r="T698" s="23"/>
      <c r="U698" s="24"/>
      <c r="V698" s="250"/>
      <c r="W698" s="251"/>
      <c r="X698" s="251"/>
      <c r="Y698" s="252"/>
      <c r="Z698" s="4"/>
      <c r="AA698" s="118" t="str">
        <f>'Error Check before Upload'!J699</f>
        <v/>
      </c>
    </row>
    <row r="699" spans="1:27" s="25" customFormat="1" ht="14.4" x14ac:dyDescent="0.3">
      <c r="A699" s="37" t="str">
        <f t="shared" si="10"/>
        <v/>
      </c>
      <c r="B699" s="17"/>
      <c r="C699" s="390"/>
      <c r="D699" s="292"/>
      <c r="E699" s="244"/>
      <c r="F699" s="245"/>
      <c r="G699" s="18"/>
      <c r="H699" s="26"/>
      <c r="I699" s="19"/>
      <c r="J699" s="17"/>
      <c r="K699" s="17"/>
      <c r="L699" s="17"/>
      <c r="M699" s="20"/>
      <c r="N699" s="246"/>
      <c r="O699" s="247"/>
      <c r="P699" s="21"/>
      <c r="Q699" s="22"/>
      <c r="R699" s="248"/>
      <c r="S699" s="249"/>
      <c r="T699" s="23"/>
      <c r="U699" s="24"/>
      <c r="V699" s="250"/>
      <c r="W699" s="251"/>
      <c r="X699" s="251"/>
      <c r="Y699" s="252"/>
      <c r="Z699" s="4"/>
      <c r="AA699" s="118" t="str">
        <f>'Error Check before Upload'!J700</f>
        <v/>
      </c>
    </row>
    <row r="700" spans="1:27" s="25" customFormat="1" ht="14.4" x14ac:dyDescent="0.3">
      <c r="A700" s="37" t="str">
        <f t="shared" si="10"/>
        <v/>
      </c>
      <c r="B700" s="17"/>
      <c r="C700" s="390"/>
      <c r="D700" s="292"/>
      <c r="E700" s="244"/>
      <c r="F700" s="245"/>
      <c r="G700" s="18"/>
      <c r="H700" s="26"/>
      <c r="I700" s="19"/>
      <c r="J700" s="17"/>
      <c r="K700" s="17"/>
      <c r="L700" s="17"/>
      <c r="M700" s="20"/>
      <c r="N700" s="246"/>
      <c r="O700" s="247"/>
      <c r="P700" s="21"/>
      <c r="Q700" s="22"/>
      <c r="R700" s="248"/>
      <c r="S700" s="249"/>
      <c r="T700" s="23"/>
      <c r="U700" s="24"/>
      <c r="V700" s="250"/>
      <c r="W700" s="251"/>
      <c r="X700" s="251"/>
      <c r="Y700" s="252"/>
      <c r="Z700" s="4"/>
      <c r="AA700" s="118" t="str">
        <f>'Error Check before Upload'!J701</f>
        <v/>
      </c>
    </row>
    <row r="701" spans="1:27" s="25" customFormat="1" ht="14.4" x14ac:dyDescent="0.3">
      <c r="A701" s="37" t="str">
        <f t="shared" si="10"/>
        <v/>
      </c>
      <c r="B701" s="17"/>
      <c r="C701" s="390"/>
      <c r="D701" s="292"/>
      <c r="E701" s="244"/>
      <c r="F701" s="245"/>
      <c r="G701" s="18"/>
      <c r="H701" s="26"/>
      <c r="I701" s="19"/>
      <c r="J701" s="17"/>
      <c r="K701" s="17"/>
      <c r="L701" s="17"/>
      <c r="M701" s="20"/>
      <c r="N701" s="246"/>
      <c r="O701" s="247"/>
      <c r="P701" s="21"/>
      <c r="Q701" s="22"/>
      <c r="R701" s="248"/>
      <c r="S701" s="249"/>
      <c r="T701" s="23"/>
      <c r="U701" s="24"/>
      <c r="V701" s="250"/>
      <c r="W701" s="251"/>
      <c r="X701" s="251"/>
      <c r="Y701" s="252"/>
      <c r="Z701" s="4"/>
      <c r="AA701" s="118" t="str">
        <f>'Error Check before Upload'!J702</f>
        <v/>
      </c>
    </row>
    <row r="702" spans="1:27" s="25" customFormat="1" ht="14.4" x14ac:dyDescent="0.3">
      <c r="A702" s="37" t="str">
        <f t="shared" si="10"/>
        <v/>
      </c>
      <c r="B702" s="17"/>
      <c r="C702" s="390"/>
      <c r="D702" s="292"/>
      <c r="E702" s="244"/>
      <c r="F702" s="245"/>
      <c r="G702" s="18"/>
      <c r="H702" s="26"/>
      <c r="I702" s="19"/>
      <c r="J702" s="17"/>
      <c r="K702" s="17"/>
      <c r="L702" s="17"/>
      <c r="M702" s="20"/>
      <c r="N702" s="246"/>
      <c r="O702" s="247"/>
      <c r="P702" s="21"/>
      <c r="Q702" s="22"/>
      <c r="R702" s="248"/>
      <c r="S702" s="249"/>
      <c r="T702" s="23"/>
      <c r="U702" s="24"/>
      <c r="V702" s="250"/>
      <c r="W702" s="251"/>
      <c r="X702" s="251"/>
      <c r="Y702" s="252"/>
      <c r="Z702" s="4"/>
      <c r="AA702" s="118" t="str">
        <f>'Error Check before Upload'!J703</f>
        <v/>
      </c>
    </row>
    <row r="703" spans="1:27" s="25" customFormat="1" ht="14.4" x14ac:dyDescent="0.3">
      <c r="A703" s="37" t="str">
        <f t="shared" si="10"/>
        <v/>
      </c>
      <c r="B703" s="17"/>
      <c r="C703" s="390"/>
      <c r="D703" s="292"/>
      <c r="E703" s="244"/>
      <c r="F703" s="245"/>
      <c r="G703" s="18"/>
      <c r="H703" s="26"/>
      <c r="I703" s="19"/>
      <c r="J703" s="17"/>
      <c r="K703" s="17"/>
      <c r="L703" s="17"/>
      <c r="M703" s="20"/>
      <c r="N703" s="246"/>
      <c r="O703" s="247"/>
      <c r="P703" s="21"/>
      <c r="Q703" s="22"/>
      <c r="R703" s="248"/>
      <c r="S703" s="249"/>
      <c r="T703" s="23"/>
      <c r="U703" s="24"/>
      <c r="V703" s="250"/>
      <c r="W703" s="251"/>
      <c r="X703" s="251"/>
      <c r="Y703" s="252"/>
      <c r="Z703" s="4"/>
      <c r="AA703" s="118" t="str">
        <f>'Error Check before Upload'!J704</f>
        <v/>
      </c>
    </row>
    <row r="704" spans="1:27" s="25" customFormat="1" ht="14.4" x14ac:dyDescent="0.3">
      <c r="A704" s="37" t="str">
        <f t="shared" si="10"/>
        <v/>
      </c>
      <c r="B704" s="17"/>
      <c r="C704" s="390"/>
      <c r="D704" s="292"/>
      <c r="E704" s="244"/>
      <c r="F704" s="245"/>
      <c r="G704" s="18"/>
      <c r="H704" s="26"/>
      <c r="I704" s="19"/>
      <c r="J704" s="17"/>
      <c r="K704" s="17"/>
      <c r="L704" s="17"/>
      <c r="M704" s="20"/>
      <c r="N704" s="246"/>
      <c r="O704" s="247"/>
      <c r="P704" s="21"/>
      <c r="Q704" s="22"/>
      <c r="R704" s="248"/>
      <c r="S704" s="249"/>
      <c r="T704" s="23"/>
      <c r="U704" s="24"/>
      <c r="V704" s="250"/>
      <c r="W704" s="251"/>
      <c r="X704" s="251"/>
      <c r="Y704" s="252"/>
      <c r="Z704" s="4"/>
      <c r="AA704" s="118" t="str">
        <f>'Error Check before Upload'!J705</f>
        <v/>
      </c>
    </row>
    <row r="705" spans="1:27" s="25" customFormat="1" ht="14.4" x14ac:dyDescent="0.3">
      <c r="A705" s="37" t="str">
        <f t="shared" si="10"/>
        <v/>
      </c>
      <c r="B705" s="17"/>
      <c r="C705" s="390"/>
      <c r="D705" s="292"/>
      <c r="E705" s="244"/>
      <c r="F705" s="245"/>
      <c r="G705" s="18"/>
      <c r="H705" s="26"/>
      <c r="I705" s="19"/>
      <c r="J705" s="17"/>
      <c r="K705" s="17"/>
      <c r="L705" s="17"/>
      <c r="M705" s="20"/>
      <c r="N705" s="246"/>
      <c r="O705" s="247"/>
      <c r="P705" s="21"/>
      <c r="Q705" s="22"/>
      <c r="R705" s="248"/>
      <c r="S705" s="249"/>
      <c r="T705" s="23"/>
      <c r="U705" s="24"/>
      <c r="V705" s="250"/>
      <c r="W705" s="251"/>
      <c r="X705" s="251"/>
      <c r="Y705" s="252"/>
      <c r="Z705" s="4"/>
      <c r="AA705" s="118" t="str">
        <f>'Error Check before Upload'!J706</f>
        <v/>
      </c>
    </row>
    <row r="706" spans="1:27" s="25" customFormat="1" ht="14.4" x14ac:dyDescent="0.3">
      <c r="A706" s="37" t="str">
        <f t="shared" si="10"/>
        <v/>
      </c>
      <c r="B706" s="17"/>
      <c r="C706" s="390"/>
      <c r="D706" s="292"/>
      <c r="E706" s="244"/>
      <c r="F706" s="245"/>
      <c r="G706" s="18"/>
      <c r="H706" s="26"/>
      <c r="I706" s="19"/>
      <c r="J706" s="17"/>
      <c r="K706" s="17"/>
      <c r="L706" s="17"/>
      <c r="M706" s="20"/>
      <c r="N706" s="246"/>
      <c r="O706" s="247"/>
      <c r="P706" s="21"/>
      <c r="Q706" s="22"/>
      <c r="R706" s="248"/>
      <c r="S706" s="249"/>
      <c r="T706" s="23"/>
      <c r="U706" s="24"/>
      <c r="V706" s="250"/>
      <c r="W706" s="251"/>
      <c r="X706" s="251"/>
      <c r="Y706" s="252"/>
      <c r="Z706" s="4"/>
      <c r="AA706" s="118" t="str">
        <f>'Error Check before Upload'!J707</f>
        <v/>
      </c>
    </row>
    <row r="707" spans="1:27" s="25" customFormat="1" ht="14.4" x14ac:dyDescent="0.3">
      <c r="A707" s="37" t="str">
        <f t="shared" si="10"/>
        <v/>
      </c>
      <c r="B707" s="17"/>
      <c r="C707" s="390"/>
      <c r="D707" s="292"/>
      <c r="E707" s="244"/>
      <c r="F707" s="245"/>
      <c r="G707" s="18"/>
      <c r="H707" s="26"/>
      <c r="I707" s="19"/>
      <c r="J707" s="17"/>
      <c r="K707" s="17"/>
      <c r="L707" s="17"/>
      <c r="M707" s="20"/>
      <c r="N707" s="246"/>
      <c r="O707" s="247"/>
      <c r="P707" s="21"/>
      <c r="Q707" s="22"/>
      <c r="R707" s="248"/>
      <c r="S707" s="249"/>
      <c r="T707" s="23"/>
      <c r="U707" s="24"/>
      <c r="V707" s="250"/>
      <c r="W707" s="251"/>
      <c r="X707" s="251"/>
      <c r="Y707" s="252"/>
      <c r="Z707" s="4"/>
      <c r="AA707" s="118" t="str">
        <f>'Error Check before Upload'!J708</f>
        <v/>
      </c>
    </row>
    <row r="708" spans="1:27" s="25" customFormat="1" ht="14.4" x14ac:dyDescent="0.3">
      <c r="A708" s="37" t="str">
        <f t="shared" si="10"/>
        <v/>
      </c>
      <c r="B708" s="17"/>
      <c r="C708" s="390"/>
      <c r="D708" s="292"/>
      <c r="E708" s="244"/>
      <c r="F708" s="245"/>
      <c r="G708" s="18"/>
      <c r="H708" s="26"/>
      <c r="I708" s="19"/>
      <c r="J708" s="17"/>
      <c r="K708" s="17"/>
      <c r="L708" s="17"/>
      <c r="M708" s="20"/>
      <c r="N708" s="246"/>
      <c r="O708" s="247"/>
      <c r="P708" s="21"/>
      <c r="Q708" s="22"/>
      <c r="R708" s="248"/>
      <c r="S708" s="249"/>
      <c r="T708" s="23"/>
      <c r="U708" s="24"/>
      <c r="V708" s="250"/>
      <c r="W708" s="251"/>
      <c r="X708" s="251"/>
      <c r="Y708" s="252"/>
      <c r="Z708" s="4"/>
      <c r="AA708" s="118" t="str">
        <f>'Error Check before Upload'!J709</f>
        <v/>
      </c>
    </row>
    <row r="709" spans="1:27" s="25" customFormat="1" ht="14.4" x14ac:dyDescent="0.3">
      <c r="A709" s="37" t="str">
        <f t="shared" si="10"/>
        <v/>
      </c>
      <c r="B709" s="17"/>
      <c r="C709" s="390"/>
      <c r="D709" s="292"/>
      <c r="E709" s="244"/>
      <c r="F709" s="245"/>
      <c r="G709" s="18"/>
      <c r="H709" s="26"/>
      <c r="I709" s="19"/>
      <c r="J709" s="17"/>
      <c r="K709" s="17"/>
      <c r="L709" s="17"/>
      <c r="M709" s="20"/>
      <c r="N709" s="246"/>
      <c r="O709" s="247"/>
      <c r="P709" s="21"/>
      <c r="Q709" s="22"/>
      <c r="R709" s="248"/>
      <c r="S709" s="249"/>
      <c r="T709" s="23"/>
      <c r="U709" s="24"/>
      <c r="V709" s="250"/>
      <c r="W709" s="251"/>
      <c r="X709" s="251"/>
      <c r="Y709" s="252"/>
      <c r="Z709" s="4"/>
      <c r="AA709" s="118" t="str">
        <f>'Error Check before Upload'!J710</f>
        <v/>
      </c>
    </row>
    <row r="710" spans="1:27" s="25" customFormat="1" ht="14.4" x14ac:dyDescent="0.3">
      <c r="A710" s="37" t="str">
        <f t="shared" si="10"/>
        <v/>
      </c>
      <c r="B710" s="17"/>
      <c r="C710" s="390"/>
      <c r="D710" s="292"/>
      <c r="E710" s="244"/>
      <c r="F710" s="245"/>
      <c r="G710" s="18"/>
      <c r="H710" s="26"/>
      <c r="I710" s="19"/>
      <c r="J710" s="17"/>
      <c r="K710" s="17"/>
      <c r="L710" s="17"/>
      <c r="M710" s="20"/>
      <c r="N710" s="246"/>
      <c r="O710" s="247"/>
      <c r="P710" s="21"/>
      <c r="Q710" s="22"/>
      <c r="R710" s="248"/>
      <c r="S710" s="249"/>
      <c r="T710" s="23"/>
      <c r="U710" s="24"/>
      <c r="V710" s="250"/>
      <c r="W710" s="251"/>
      <c r="X710" s="251"/>
      <c r="Y710" s="252"/>
      <c r="Z710" s="4"/>
      <c r="AA710" s="118" t="str">
        <f>'Error Check before Upload'!J711</f>
        <v/>
      </c>
    </row>
    <row r="711" spans="1:27" s="25" customFormat="1" ht="14.4" x14ac:dyDescent="0.3">
      <c r="A711" s="37" t="str">
        <f t="shared" si="10"/>
        <v/>
      </c>
      <c r="B711" s="17"/>
      <c r="C711" s="390"/>
      <c r="D711" s="292"/>
      <c r="E711" s="244"/>
      <c r="F711" s="245"/>
      <c r="G711" s="18"/>
      <c r="H711" s="26"/>
      <c r="I711" s="19"/>
      <c r="J711" s="17"/>
      <c r="K711" s="17"/>
      <c r="L711" s="17"/>
      <c r="M711" s="20"/>
      <c r="N711" s="246"/>
      <c r="O711" s="247"/>
      <c r="P711" s="21"/>
      <c r="Q711" s="22"/>
      <c r="R711" s="248"/>
      <c r="S711" s="249"/>
      <c r="T711" s="23"/>
      <c r="U711" s="24"/>
      <c r="V711" s="250"/>
      <c r="W711" s="251"/>
      <c r="X711" s="251"/>
      <c r="Y711" s="252"/>
      <c r="Z711" s="4"/>
      <c r="AA711" s="118" t="str">
        <f>'Error Check before Upload'!J712</f>
        <v/>
      </c>
    </row>
    <row r="712" spans="1:27" s="25" customFormat="1" ht="14.4" x14ac:dyDescent="0.3">
      <c r="A712" s="37" t="str">
        <f t="shared" si="10"/>
        <v/>
      </c>
      <c r="B712" s="17"/>
      <c r="C712" s="390"/>
      <c r="D712" s="292"/>
      <c r="E712" s="244"/>
      <c r="F712" s="245"/>
      <c r="G712" s="18"/>
      <c r="H712" s="26"/>
      <c r="I712" s="19"/>
      <c r="J712" s="17"/>
      <c r="K712" s="17"/>
      <c r="L712" s="17"/>
      <c r="M712" s="20"/>
      <c r="N712" s="246"/>
      <c r="O712" s="247"/>
      <c r="P712" s="21"/>
      <c r="Q712" s="22"/>
      <c r="R712" s="248"/>
      <c r="S712" s="249"/>
      <c r="T712" s="23"/>
      <c r="U712" s="24"/>
      <c r="V712" s="250"/>
      <c r="W712" s="251"/>
      <c r="X712" s="251"/>
      <c r="Y712" s="252"/>
      <c r="Z712" s="4"/>
      <c r="AA712" s="118" t="str">
        <f>'Error Check before Upload'!J713</f>
        <v/>
      </c>
    </row>
    <row r="713" spans="1:27" s="25" customFormat="1" ht="14.4" x14ac:dyDescent="0.3">
      <c r="A713" s="37" t="str">
        <f t="shared" ref="A713:A776" si="11">IF(COUNTA(B713:G713)&gt;0, ROW(A713)-7,"")</f>
        <v/>
      </c>
      <c r="B713" s="17"/>
      <c r="C713" s="390"/>
      <c r="D713" s="292"/>
      <c r="E713" s="244"/>
      <c r="F713" s="245"/>
      <c r="G713" s="18"/>
      <c r="H713" s="26"/>
      <c r="I713" s="19"/>
      <c r="J713" s="17"/>
      <c r="K713" s="17"/>
      <c r="L713" s="17"/>
      <c r="M713" s="20"/>
      <c r="N713" s="246"/>
      <c r="O713" s="247"/>
      <c r="P713" s="21"/>
      <c r="Q713" s="22"/>
      <c r="R713" s="248"/>
      <c r="S713" s="249"/>
      <c r="T713" s="23"/>
      <c r="U713" s="24"/>
      <c r="V713" s="250"/>
      <c r="W713" s="251"/>
      <c r="X713" s="251"/>
      <c r="Y713" s="252"/>
      <c r="Z713" s="4"/>
      <c r="AA713" s="118" t="str">
        <f>'Error Check before Upload'!J714</f>
        <v/>
      </c>
    </row>
    <row r="714" spans="1:27" s="25" customFormat="1" ht="14.4" x14ac:dyDescent="0.3">
      <c r="A714" s="37" t="str">
        <f t="shared" si="11"/>
        <v/>
      </c>
      <c r="B714" s="17"/>
      <c r="C714" s="390"/>
      <c r="D714" s="292"/>
      <c r="E714" s="244"/>
      <c r="F714" s="245"/>
      <c r="G714" s="18"/>
      <c r="H714" s="26"/>
      <c r="I714" s="19"/>
      <c r="J714" s="17"/>
      <c r="K714" s="17"/>
      <c r="L714" s="17"/>
      <c r="M714" s="20"/>
      <c r="N714" s="246"/>
      <c r="O714" s="247"/>
      <c r="P714" s="21"/>
      <c r="Q714" s="22"/>
      <c r="R714" s="248"/>
      <c r="S714" s="249"/>
      <c r="T714" s="23"/>
      <c r="U714" s="24"/>
      <c r="V714" s="250"/>
      <c r="W714" s="251"/>
      <c r="X714" s="251"/>
      <c r="Y714" s="252"/>
      <c r="Z714" s="4"/>
      <c r="AA714" s="118" t="str">
        <f>'Error Check before Upload'!J715</f>
        <v/>
      </c>
    </row>
    <row r="715" spans="1:27" s="25" customFormat="1" ht="14.4" x14ac:dyDescent="0.3">
      <c r="A715" s="37" t="str">
        <f t="shared" si="11"/>
        <v/>
      </c>
      <c r="B715" s="17"/>
      <c r="C715" s="390"/>
      <c r="D715" s="292"/>
      <c r="E715" s="244"/>
      <c r="F715" s="245"/>
      <c r="G715" s="18"/>
      <c r="H715" s="26"/>
      <c r="I715" s="19"/>
      <c r="J715" s="17"/>
      <c r="K715" s="17"/>
      <c r="L715" s="17"/>
      <c r="M715" s="20"/>
      <c r="N715" s="246"/>
      <c r="O715" s="247"/>
      <c r="P715" s="21"/>
      <c r="Q715" s="22"/>
      <c r="R715" s="248"/>
      <c r="S715" s="249"/>
      <c r="T715" s="23"/>
      <c r="U715" s="24"/>
      <c r="V715" s="250"/>
      <c r="W715" s="251"/>
      <c r="X715" s="251"/>
      <c r="Y715" s="252"/>
      <c r="Z715" s="4"/>
      <c r="AA715" s="118" t="str">
        <f>'Error Check before Upload'!J716</f>
        <v/>
      </c>
    </row>
    <row r="716" spans="1:27" s="25" customFormat="1" ht="14.4" x14ac:dyDescent="0.3">
      <c r="A716" s="37" t="str">
        <f t="shared" si="11"/>
        <v/>
      </c>
      <c r="B716" s="17"/>
      <c r="C716" s="390"/>
      <c r="D716" s="292"/>
      <c r="E716" s="244"/>
      <c r="F716" s="245"/>
      <c r="G716" s="18"/>
      <c r="H716" s="26"/>
      <c r="I716" s="19"/>
      <c r="J716" s="17"/>
      <c r="K716" s="17"/>
      <c r="L716" s="17"/>
      <c r="M716" s="20"/>
      <c r="N716" s="246"/>
      <c r="O716" s="247"/>
      <c r="P716" s="21"/>
      <c r="Q716" s="22"/>
      <c r="R716" s="248"/>
      <c r="S716" s="249"/>
      <c r="T716" s="23"/>
      <c r="U716" s="24"/>
      <c r="V716" s="250"/>
      <c r="W716" s="251"/>
      <c r="X716" s="251"/>
      <c r="Y716" s="252"/>
      <c r="Z716" s="4"/>
      <c r="AA716" s="118" t="str">
        <f>'Error Check before Upload'!J717</f>
        <v/>
      </c>
    </row>
    <row r="717" spans="1:27" s="25" customFormat="1" ht="14.4" x14ac:dyDescent="0.3">
      <c r="A717" s="37" t="str">
        <f t="shared" si="11"/>
        <v/>
      </c>
      <c r="B717" s="17"/>
      <c r="C717" s="390"/>
      <c r="D717" s="292"/>
      <c r="E717" s="244"/>
      <c r="F717" s="245"/>
      <c r="G717" s="18"/>
      <c r="H717" s="26"/>
      <c r="I717" s="19"/>
      <c r="J717" s="17"/>
      <c r="K717" s="17"/>
      <c r="L717" s="17"/>
      <c r="M717" s="20"/>
      <c r="N717" s="246"/>
      <c r="O717" s="247"/>
      <c r="P717" s="21"/>
      <c r="Q717" s="22"/>
      <c r="R717" s="248"/>
      <c r="S717" s="249"/>
      <c r="T717" s="23"/>
      <c r="U717" s="24"/>
      <c r="V717" s="250"/>
      <c r="W717" s="251"/>
      <c r="X717" s="251"/>
      <c r="Y717" s="252"/>
      <c r="Z717" s="4"/>
      <c r="AA717" s="118" t="str">
        <f>'Error Check before Upload'!J718</f>
        <v/>
      </c>
    </row>
    <row r="718" spans="1:27" s="25" customFormat="1" ht="14.4" x14ac:dyDescent="0.3">
      <c r="A718" s="37" t="str">
        <f t="shared" si="11"/>
        <v/>
      </c>
      <c r="B718" s="17"/>
      <c r="C718" s="390"/>
      <c r="D718" s="292"/>
      <c r="E718" s="244"/>
      <c r="F718" s="245"/>
      <c r="G718" s="18"/>
      <c r="H718" s="26"/>
      <c r="I718" s="19"/>
      <c r="J718" s="17"/>
      <c r="K718" s="17"/>
      <c r="L718" s="17"/>
      <c r="M718" s="20"/>
      <c r="N718" s="246"/>
      <c r="O718" s="247"/>
      <c r="P718" s="21"/>
      <c r="Q718" s="22"/>
      <c r="R718" s="248"/>
      <c r="S718" s="249"/>
      <c r="T718" s="23"/>
      <c r="U718" s="24"/>
      <c r="V718" s="250"/>
      <c r="W718" s="251"/>
      <c r="X718" s="251"/>
      <c r="Y718" s="252"/>
      <c r="Z718" s="4"/>
      <c r="AA718" s="118" t="str">
        <f>'Error Check before Upload'!J719</f>
        <v/>
      </c>
    </row>
    <row r="719" spans="1:27" s="25" customFormat="1" ht="14.4" x14ac:dyDescent="0.3">
      <c r="A719" s="37" t="str">
        <f t="shared" si="11"/>
        <v/>
      </c>
      <c r="B719" s="17"/>
      <c r="C719" s="390"/>
      <c r="D719" s="292"/>
      <c r="E719" s="244"/>
      <c r="F719" s="245"/>
      <c r="G719" s="18"/>
      <c r="H719" s="26"/>
      <c r="I719" s="19"/>
      <c r="J719" s="17"/>
      <c r="K719" s="17"/>
      <c r="L719" s="17"/>
      <c r="M719" s="20"/>
      <c r="N719" s="246"/>
      <c r="O719" s="247"/>
      <c r="P719" s="21"/>
      <c r="Q719" s="22"/>
      <c r="R719" s="248"/>
      <c r="S719" s="249"/>
      <c r="T719" s="23"/>
      <c r="U719" s="24"/>
      <c r="V719" s="250"/>
      <c r="W719" s="251"/>
      <c r="X719" s="251"/>
      <c r="Y719" s="252"/>
      <c r="Z719" s="4"/>
      <c r="AA719" s="118" t="str">
        <f>'Error Check before Upload'!J720</f>
        <v/>
      </c>
    </row>
    <row r="720" spans="1:27" s="25" customFormat="1" ht="14.4" x14ac:dyDescent="0.3">
      <c r="A720" s="37" t="str">
        <f t="shared" si="11"/>
        <v/>
      </c>
      <c r="B720" s="17"/>
      <c r="C720" s="390"/>
      <c r="D720" s="292"/>
      <c r="E720" s="244"/>
      <c r="F720" s="245"/>
      <c r="G720" s="18"/>
      <c r="H720" s="26"/>
      <c r="I720" s="19"/>
      <c r="J720" s="17"/>
      <c r="K720" s="17"/>
      <c r="L720" s="17"/>
      <c r="M720" s="20"/>
      <c r="N720" s="246"/>
      <c r="O720" s="247"/>
      <c r="P720" s="21"/>
      <c r="Q720" s="22"/>
      <c r="R720" s="248"/>
      <c r="S720" s="249"/>
      <c r="T720" s="23"/>
      <c r="U720" s="24"/>
      <c r="V720" s="250"/>
      <c r="W720" s="251"/>
      <c r="X720" s="251"/>
      <c r="Y720" s="252"/>
      <c r="Z720" s="4"/>
      <c r="AA720" s="118" t="str">
        <f>'Error Check before Upload'!J721</f>
        <v/>
      </c>
    </row>
    <row r="721" spans="1:27" s="25" customFormat="1" ht="14.4" x14ac:dyDescent="0.3">
      <c r="A721" s="37" t="str">
        <f t="shared" si="11"/>
        <v/>
      </c>
      <c r="B721" s="17"/>
      <c r="C721" s="390"/>
      <c r="D721" s="292"/>
      <c r="E721" s="244"/>
      <c r="F721" s="245"/>
      <c r="G721" s="18"/>
      <c r="H721" s="26"/>
      <c r="I721" s="19"/>
      <c r="J721" s="17"/>
      <c r="K721" s="17"/>
      <c r="L721" s="17"/>
      <c r="M721" s="20"/>
      <c r="N721" s="246"/>
      <c r="O721" s="247"/>
      <c r="P721" s="21"/>
      <c r="Q721" s="22"/>
      <c r="R721" s="248"/>
      <c r="S721" s="249"/>
      <c r="T721" s="23"/>
      <c r="U721" s="24"/>
      <c r="V721" s="250"/>
      <c r="W721" s="251"/>
      <c r="X721" s="251"/>
      <c r="Y721" s="252"/>
      <c r="Z721" s="4"/>
      <c r="AA721" s="118" t="str">
        <f>'Error Check before Upload'!J722</f>
        <v/>
      </c>
    </row>
    <row r="722" spans="1:27" s="25" customFormat="1" ht="14.4" x14ac:dyDescent="0.3">
      <c r="A722" s="37" t="str">
        <f t="shared" si="11"/>
        <v/>
      </c>
      <c r="B722" s="17"/>
      <c r="C722" s="390"/>
      <c r="D722" s="292"/>
      <c r="E722" s="244"/>
      <c r="F722" s="245"/>
      <c r="G722" s="18"/>
      <c r="H722" s="26"/>
      <c r="I722" s="19"/>
      <c r="J722" s="17"/>
      <c r="K722" s="17"/>
      <c r="L722" s="17"/>
      <c r="M722" s="20"/>
      <c r="N722" s="246"/>
      <c r="O722" s="247"/>
      <c r="P722" s="21"/>
      <c r="Q722" s="22"/>
      <c r="R722" s="248"/>
      <c r="S722" s="249"/>
      <c r="T722" s="23"/>
      <c r="U722" s="24"/>
      <c r="V722" s="250"/>
      <c r="W722" s="251"/>
      <c r="X722" s="251"/>
      <c r="Y722" s="252"/>
      <c r="Z722" s="4"/>
      <c r="AA722" s="118" t="str">
        <f>'Error Check before Upload'!J723</f>
        <v/>
      </c>
    </row>
    <row r="723" spans="1:27" s="25" customFormat="1" ht="14.4" x14ac:dyDescent="0.3">
      <c r="A723" s="37" t="str">
        <f t="shared" si="11"/>
        <v/>
      </c>
      <c r="B723" s="17"/>
      <c r="C723" s="390"/>
      <c r="D723" s="292"/>
      <c r="E723" s="244"/>
      <c r="F723" s="245"/>
      <c r="G723" s="18"/>
      <c r="H723" s="26"/>
      <c r="I723" s="19"/>
      <c r="J723" s="17"/>
      <c r="K723" s="17"/>
      <c r="L723" s="17"/>
      <c r="M723" s="20"/>
      <c r="N723" s="246"/>
      <c r="O723" s="247"/>
      <c r="P723" s="21"/>
      <c r="Q723" s="22"/>
      <c r="R723" s="248"/>
      <c r="S723" s="249"/>
      <c r="T723" s="23"/>
      <c r="U723" s="24"/>
      <c r="V723" s="250"/>
      <c r="W723" s="251"/>
      <c r="X723" s="251"/>
      <c r="Y723" s="252"/>
      <c r="Z723" s="4"/>
      <c r="AA723" s="118" t="str">
        <f>'Error Check before Upload'!J724</f>
        <v/>
      </c>
    </row>
    <row r="724" spans="1:27" s="25" customFormat="1" ht="14.4" x14ac:dyDescent="0.3">
      <c r="A724" s="37" t="str">
        <f t="shared" si="11"/>
        <v/>
      </c>
      <c r="B724" s="17"/>
      <c r="C724" s="390"/>
      <c r="D724" s="292"/>
      <c r="E724" s="244"/>
      <c r="F724" s="245"/>
      <c r="G724" s="18"/>
      <c r="H724" s="26"/>
      <c r="I724" s="19"/>
      <c r="J724" s="17"/>
      <c r="K724" s="17"/>
      <c r="L724" s="17"/>
      <c r="M724" s="20"/>
      <c r="N724" s="246"/>
      <c r="O724" s="247"/>
      <c r="P724" s="21"/>
      <c r="Q724" s="22"/>
      <c r="R724" s="248"/>
      <c r="S724" s="249"/>
      <c r="T724" s="23"/>
      <c r="U724" s="24"/>
      <c r="V724" s="250"/>
      <c r="W724" s="251"/>
      <c r="X724" s="251"/>
      <c r="Y724" s="252"/>
      <c r="Z724" s="4"/>
      <c r="AA724" s="118" t="str">
        <f>'Error Check before Upload'!J725</f>
        <v/>
      </c>
    </row>
    <row r="725" spans="1:27" s="25" customFormat="1" ht="14.4" x14ac:dyDescent="0.3">
      <c r="A725" s="37" t="str">
        <f t="shared" si="11"/>
        <v/>
      </c>
      <c r="B725" s="17"/>
      <c r="C725" s="390"/>
      <c r="D725" s="292"/>
      <c r="E725" s="244"/>
      <c r="F725" s="245"/>
      <c r="G725" s="18"/>
      <c r="H725" s="26"/>
      <c r="I725" s="19"/>
      <c r="J725" s="17"/>
      <c r="K725" s="17"/>
      <c r="L725" s="17"/>
      <c r="M725" s="20"/>
      <c r="N725" s="246"/>
      <c r="O725" s="247"/>
      <c r="P725" s="21"/>
      <c r="Q725" s="22"/>
      <c r="R725" s="248"/>
      <c r="S725" s="249"/>
      <c r="T725" s="23"/>
      <c r="U725" s="24"/>
      <c r="V725" s="250"/>
      <c r="W725" s="251"/>
      <c r="X725" s="251"/>
      <c r="Y725" s="252"/>
      <c r="Z725" s="4"/>
      <c r="AA725" s="118" t="str">
        <f>'Error Check before Upload'!J726</f>
        <v/>
      </c>
    </row>
    <row r="726" spans="1:27" s="25" customFormat="1" ht="14.4" x14ac:dyDescent="0.3">
      <c r="A726" s="37" t="str">
        <f t="shared" si="11"/>
        <v/>
      </c>
      <c r="B726" s="17"/>
      <c r="C726" s="390"/>
      <c r="D726" s="292"/>
      <c r="E726" s="244"/>
      <c r="F726" s="245"/>
      <c r="G726" s="18"/>
      <c r="H726" s="26"/>
      <c r="I726" s="19"/>
      <c r="J726" s="17"/>
      <c r="K726" s="17"/>
      <c r="L726" s="17"/>
      <c r="M726" s="20"/>
      <c r="N726" s="246"/>
      <c r="O726" s="247"/>
      <c r="P726" s="21"/>
      <c r="Q726" s="22"/>
      <c r="R726" s="248"/>
      <c r="S726" s="249"/>
      <c r="T726" s="23"/>
      <c r="U726" s="24"/>
      <c r="V726" s="250"/>
      <c r="W726" s="251"/>
      <c r="X726" s="251"/>
      <c r="Y726" s="252"/>
      <c r="Z726" s="4"/>
      <c r="AA726" s="118" t="str">
        <f>'Error Check before Upload'!J727</f>
        <v/>
      </c>
    </row>
    <row r="727" spans="1:27" s="25" customFormat="1" ht="14.4" x14ac:dyDescent="0.3">
      <c r="A727" s="37" t="str">
        <f t="shared" si="11"/>
        <v/>
      </c>
      <c r="B727" s="17"/>
      <c r="C727" s="390"/>
      <c r="D727" s="292"/>
      <c r="E727" s="244"/>
      <c r="F727" s="245"/>
      <c r="G727" s="18"/>
      <c r="H727" s="26"/>
      <c r="I727" s="19"/>
      <c r="J727" s="17"/>
      <c r="K727" s="17"/>
      <c r="L727" s="17"/>
      <c r="M727" s="20"/>
      <c r="N727" s="246"/>
      <c r="O727" s="247"/>
      <c r="P727" s="21"/>
      <c r="Q727" s="22"/>
      <c r="R727" s="248"/>
      <c r="S727" s="249"/>
      <c r="T727" s="23"/>
      <c r="U727" s="24"/>
      <c r="V727" s="250"/>
      <c r="W727" s="251"/>
      <c r="X727" s="251"/>
      <c r="Y727" s="252"/>
      <c r="Z727" s="4"/>
      <c r="AA727" s="118" t="str">
        <f>'Error Check before Upload'!J728</f>
        <v/>
      </c>
    </row>
    <row r="728" spans="1:27" s="25" customFormat="1" ht="14.4" x14ac:dyDescent="0.3">
      <c r="A728" s="37" t="str">
        <f t="shared" si="11"/>
        <v/>
      </c>
      <c r="B728" s="17"/>
      <c r="C728" s="390"/>
      <c r="D728" s="292"/>
      <c r="E728" s="244"/>
      <c r="F728" s="245"/>
      <c r="G728" s="18"/>
      <c r="H728" s="26"/>
      <c r="I728" s="19"/>
      <c r="J728" s="17"/>
      <c r="K728" s="17"/>
      <c r="L728" s="17"/>
      <c r="M728" s="20"/>
      <c r="N728" s="246"/>
      <c r="O728" s="247"/>
      <c r="P728" s="21"/>
      <c r="Q728" s="22"/>
      <c r="R728" s="248"/>
      <c r="S728" s="249"/>
      <c r="T728" s="23"/>
      <c r="U728" s="24"/>
      <c r="V728" s="250"/>
      <c r="W728" s="251"/>
      <c r="X728" s="251"/>
      <c r="Y728" s="252"/>
      <c r="Z728" s="4"/>
      <c r="AA728" s="118" t="str">
        <f>'Error Check before Upload'!J729</f>
        <v/>
      </c>
    </row>
    <row r="729" spans="1:27" s="25" customFormat="1" ht="14.4" x14ac:dyDescent="0.3">
      <c r="A729" s="37" t="str">
        <f t="shared" si="11"/>
        <v/>
      </c>
      <c r="B729" s="17"/>
      <c r="C729" s="390"/>
      <c r="D729" s="292"/>
      <c r="E729" s="244"/>
      <c r="F729" s="245"/>
      <c r="G729" s="18"/>
      <c r="H729" s="26"/>
      <c r="I729" s="19"/>
      <c r="J729" s="17"/>
      <c r="K729" s="17"/>
      <c r="L729" s="17"/>
      <c r="M729" s="20"/>
      <c r="N729" s="246"/>
      <c r="O729" s="247"/>
      <c r="P729" s="21"/>
      <c r="Q729" s="22"/>
      <c r="R729" s="248"/>
      <c r="S729" s="249"/>
      <c r="T729" s="23"/>
      <c r="U729" s="24"/>
      <c r="V729" s="250"/>
      <c r="W729" s="251"/>
      <c r="X729" s="251"/>
      <c r="Y729" s="252"/>
      <c r="Z729" s="4"/>
      <c r="AA729" s="118" t="str">
        <f>'Error Check before Upload'!J730</f>
        <v/>
      </c>
    </row>
    <row r="730" spans="1:27" s="25" customFormat="1" ht="14.4" x14ac:dyDescent="0.3">
      <c r="A730" s="37" t="str">
        <f t="shared" si="11"/>
        <v/>
      </c>
      <c r="B730" s="17"/>
      <c r="C730" s="390"/>
      <c r="D730" s="292"/>
      <c r="E730" s="244"/>
      <c r="F730" s="245"/>
      <c r="G730" s="18"/>
      <c r="H730" s="26"/>
      <c r="I730" s="19"/>
      <c r="J730" s="17"/>
      <c r="K730" s="17"/>
      <c r="L730" s="17"/>
      <c r="M730" s="20"/>
      <c r="N730" s="246"/>
      <c r="O730" s="247"/>
      <c r="P730" s="21"/>
      <c r="Q730" s="22"/>
      <c r="R730" s="248"/>
      <c r="S730" s="249"/>
      <c r="T730" s="23"/>
      <c r="U730" s="24"/>
      <c r="V730" s="250"/>
      <c r="W730" s="251"/>
      <c r="X730" s="251"/>
      <c r="Y730" s="252"/>
      <c r="Z730" s="4"/>
      <c r="AA730" s="118" t="str">
        <f>'Error Check before Upload'!J731</f>
        <v/>
      </c>
    </row>
    <row r="731" spans="1:27" s="25" customFormat="1" ht="14.4" x14ac:dyDescent="0.3">
      <c r="A731" s="37" t="str">
        <f t="shared" si="11"/>
        <v/>
      </c>
      <c r="B731" s="17"/>
      <c r="C731" s="390"/>
      <c r="D731" s="292"/>
      <c r="E731" s="244"/>
      <c r="F731" s="245"/>
      <c r="G731" s="18"/>
      <c r="H731" s="26"/>
      <c r="I731" s="19"/>
      <c r="J731" s="17"/>
      <c r="K731" s="17"/>
      <c r="L731" s="17"/>
      <c r="M731" s="20"/>
      <c r="N731" s="246"/>
      <c r="O731" s="247"/>
      <c r="P731" s="21"/>
      <c r="Q731" s="22"/>
      <c r="R731" s="248"/>
      <c r="S731" s="249"/>
      <c r="T731" s="23"/>
      <c r="U731" s="24"/>
      <c r="V731" s="250"/>
      <c r="W731" s="251"/>
      <c r="X731" s="251"/>
      <c r="Y731" s="252"/>
      <c r="Z731" s="4"/>
      <c r="AA731" s="118" t="str">
        <f>'Error Check before Upload'!J732</f>
        <v/>
      </c>
    </row>
    <row r="732" spans="1:27" s="25" customFormat="1" ht="14.4" x14ac:dyDescent="0.3">
      <c r="A732" s="37" t="str">
        <f t="shared" si="11"/>
        <v/>
      </c>
      <c r="B732" s="17"/>
      <c r="C732" s="390"/>
      <c r="D732" s="292"/>
      <c r="E732" s="244"/>
      <c r="F732" s="245"/>
      <c r="G732" s="18"/>
      <c r="H732" s="26"/>
      <c r="I732" s="19"/>
      <c r="J732" s="17"/>
      <c r="K732" s="17"/>
      <c r="L732" s="17"/>
      <c r="M732" s="20"/>
      <c r="N732" s="246"/>
      <c r="O732" s="247"/>
      <c r="P732" s="21"/>
      <c r="Q732" s="22"/>
      <c r="R732" s="248"/>
      <c r="S732" s="249"/>
      <c r="T732" s="23"/>
      <c r="U732" s="24"/>
      <c r="V732" s="250"/>
      <c r="W732" s="251"/>
      <c r="X732" s="251"/>
      <c r="Y732" s="252"/>
      <c r="Z732" s="4"/>
      <c r="AA732" s="118" t="str">
        <f>'Error Check before Upload'!J733</f>
        <v/>
      </c>
    </row>
    <row r="733" spans="1:27" s="25" customFormat="1" ht="14.4" x14ac:dyDescent="0.3">
      <c r="A733" s="37" t="str">
        <f t="shared" si="11"/>
        <v/>
      </c>
      <c r="B733" s="17"/>
      <c r="C733" s="390"/>
      <c r="D733" s="292"/>
      <c r="E733" s="244"/>
      <c r="F733" s="245"/>
      <c r="G733" s="18"/>
      <c r="H733" s="26"/>
      <c r="I733" s="19"/>
      <c r="J733" s="17"/>
      <c r="K733" s="17"/>
      <c r="L733" s="17"/>
      <c r="M733" s="20"/>
      <c r="N733" s="246"/>
      <c r="O733" s="247"/>
      <c r="P733" s="21"/>
      <c r="Q733" s="22"/>
      <c r="R733" s="248"/>
      <c r="S733" s="249"/>
      <c r="T733" s="23"/>
      <c r="U733" s="24"/>
      <c r="V733" s="250"/>
      <c r="W733" s="251"/>
      <c r="X733" s="251"/>
      <c r="Y733" s="252"/>
      <c r="Z733" s="4"/>
      <c r="AA733" s="118" t="str">
        <f>'Error Check before Upload'!J734</f>
        <v/>
      </c>
    </row>
    <row r="734" spans="1:27" s="25" customFormat="1" ht="14.4" x14ac:dyDescent="0.3">
      <c r="A734" s="37" t="str">
        <f t="shared" si="11"/>
        <v/>
      </c>
      <c r="B734" s="17"/>
      <c r="C734" s="390"/>
      <c r="D734" s="292"/>
      <c r="E734" s="244"/>
      <c r="F734" s="245"/>
      <c r="G734" s="18"/>
      <c r="H734" s="26"/>
      <c r="I734" s="19"/>
      <c r="J734" s="17"/>
      <c r="K734" s="17"/>
      <c r="L734" s="17"/>
      <c r="M734" s="20"/>
      <c r="N734" s="246"/>
      <c r="O734" s="247"/>
      <c r="P734" s="21"/>
      <c r="Q734" s="22"/>
      <c r="R734" s="248"/>
      <c r="S734" s="249"/>
      <c r="T734" s="23"/>
      <c r="U734" s="24"/>
      <c r="V734" s="250"/>
      <c r="W734" s="251"/>
      <c r="X734" s="251"/>
      <c r="Y734" s="252"/>
      <c r="Z734" s="4"/>
      <c r="AA734" s="118" t="str">
        <f>'Error Check before Upload'!J735</f>
        <v/>
      </c>
    </row>
    <row r="735" spans="1:27" s="25" customFormat="1" ht="14.4" x14ac:dyDescent="0.3">
      <c r="A735" s="37" t="str">
        <f t="shared" si="11"/>
        <v/>
      </c>
      <c r="B735" s="17"/>
      <c r="C735" s="390"/>
      <c r="D735" s="292"/>
      <c r="E735" s="244"/>
      <c r="F735" s="245"/>
      <c r="G735" s="18"/>
      <c r="H735" s="26"/>
      <c r="I735" s="19"/>
      <c r="J735" s="17"/>
      <c r="K735" s="17"/>
      <c r="L735" s="17"/>
      <c r="M735" s="20"/>
      <c r="N735" s="246"/>
      <c r="O735" s="247"/>
      <c r="P735" s="21"/>
      <c r="Q735" s="22"/>
      <c r="R735" s="248"/>
      <c r="S735" s="249"/>
      <c r="T735" s="23"/>
      <c r="U735" s="24"/>
      <c r="V735" s="250"/>
      <c r="W735" s="251"/>
      <c r="X735" s="251"/>
      <c r="Y735" s="252"/>
      <c r="Z735" s="4"/>
      <c r="AA735" s="118" t="str">
        <f>'Error Check before Upload'!J736</f>
        <v/>
      </c>
    </row>
    <row r="736" spans="1:27" s="25" customFormat="1" ht="14.4" x14ac:dyDescent="0.3">
      <c r="A736" s="37" t="str">
        <f t="shared" si="11"/>
        <v/>
      </c>
      <c r="B736" s="17"/>
      <c r="C736" s="390"/>
      <c r="D736" s="292"/>
      <c r="E736" s="244"/>
      <c r="F736" s="245"/>
      <c r="G736" s="18"/>
      <c r="H736" s="26"/>
      <c r="I736" s="19"/>
      <c r="J736" s="17"/>
      <c r="K736" s="17"/>
      <c r="L736" s="17"/>
      <c r="M736" s="20"/>
      <c r="N736" s="246"/>
      <c r="O736" s="247"/>
      <c r="P736" s="21"/>
      <c r="Q736" s="22"/>
      <c r="R736" s="248"/>
      <c r="S736" s="249"/>
      <c r="T736" s="23"/>
      <c r="U736" s="24"/>
      <c r="V736" s="250"/>
      <c r="W736" s="251"/>
      <c r="X736" s="251"/>
      <c r="Y736" s="252"/>
      <c r="Z736" s="4"/>
      <c r="AA736" s="118" t="str">
        <f>'Error Check before Upload'!J737</f>
        <v/>
      </c>
    </row>
    <row r="737" spans="1:27" s="25" customFormat="1" ht="14.4" x14ac:dyDescent="0.3">
      <c r="A737" s="37" t="str">
        <f t="shared" si="11"/>
        <v/>
      </c>
      <c r="B737" s="17"/>
      <c r="C737" s="390"/>
      <c r="D737" s="292"/>
      <c r="E737" s="244"/>
      <c r="F737" s="245"/>
      <c r="G737" s="18"/>
      <c r="H737" s="26"/>
      <c r="I737" s="19"/>
      <c r="J737" s="17"/>
      <c r="K737" s="17"/>
      <c r="L737" s="17"/>
      <c r="M737" s="20"/>
      <c r="N737" s="246"/>
      <c r="O737" s="247"/>
      <c r="P737" s="21"/>
      <c r="Q737" s="22"/>
      <c r="R737" s="248"/>
      <c r="S737" s="249"/>
      <c r="T737" s="23"/>
      <c r="U737" s="24"/>
      <c r="V737" s="250"/>
      <c r="W737" s="251"/>
      <c r="X737" s="251"/>
      <c r="Y737" s="252"/>
      <c r="Z737" s="4"/>
      <c r="AA737" s="118" t="str">
        <f>'Error Check before Upload'!J738</f>
        <v/>
      </c>
    </row>
    <row r="738" spans="1:27" s="25" customFormat="1" ht="14.4" x14ac:dyDescent="0.3">
      <c r="A738" s="37" t="str">
        <f t="shared" si="11"/>
        <v/>
      </c>
      <c r="B738" s="17"/>
      <c r="C738" s="390"/>
      <c r="D738" s="292"/>
      <c r="E738" s="244"/>
      <c r="F738" s="245"/>
      <c r="G738" s="18"/>
      <c r="H738" s="26"/>
      <c r="I738" s="19"/>
      <c r="J738" s="17"/>
      <c r="K738" s="17"/>
      <c r="L738" s="17"/>
      <c r="M738" s="20"/>
      <c r="N738" s="246"/>
      <c r="O738" s="247"/>
      <c r="P738" s="21"/>
      <c r="Q738" s="22"/>
      <c r="R738" s="248"/>
      <c r="S738" s="249"/>
      <c r="T738" s="23"/>
      <c r="U738" s="24"/>
      <c r="V738" s="250"/>
      <c r="W738" s="251"/>
      <c r="X738" s="251"/>
      <c r="Y738" s="252"/>
      <c r="Z738" s="4"/>
      <c r="AA738" s="118" t="str">
        <f>'Error Check before Upload'!J739</f>
        <v/>
      </c>
    </row>
    <row r="739" spans="1:27" s="25" customFormat="1" ht="14.4" x14ac:dyDescent="0.3">
      <c r="A739" s="37" t="str">
        <f t="shared" si="11"/>
        <v/>
      </c>
      <c r="B739" s="17"/>
      <c r="C739" s="390"/>
      <c r="D739" s="292"/>
      <c r="E739" s="244"/>
      <c r="F739" s="245"/>
      <c r="G739" s="18"/>
      <c r="H739" s="26"/>
      <c r="I739" s="19"/>
      <c r="J739" s="17"/>
      <c r="K739" s="17"/>
      <c r="L739" s="17"/>
      <c r="M739" s="20"/>
      <c r="N739" s="246"/>
      <c r="O739" s="247"/>
      <c r="P739" s="21"/>
      <c r="Q739" s="22"/>
      <c r="R739" s="248"/>
      <c r="S739" s="249"/>
      <c r="T739" s="23"/>
      <c r="U739" s="24"/>
      <c r="V739" s="250"/>
      <c r="W739" s="251"/>
      <c r="X739" s="251"/>
      <c r="Y739" s="252"/>
      <c r="Z739" s="4"/>
      <c r="AA739" s="118" t="str">
        <f>'Error Check before Upload'!J740</f>
        <v/>
      </c>
    </row>
    <row r="740" spans="1:27" s="25" customFormat="1" ht="14.4" x14ac:dyDescent="0.3">
      <c r="A740" s="37" t="str">
        <f t="shared" si="11"/>
        <v/>
      </c>
      <c r="B740" s="17"/>
      <c r="C740" s="390"/>
      <c r="D740" s="292"/>
      <c r="E740" s="244"/>
      <c r="F740" s="245"/>
      <c r="G740" s="18"/>
      <c r="H740" s="26"/>
      <c r="I740" s="19"/>
      <c r="J740" s="17"/>
      <c r="K740" s="17"/>
      <c r="L740" s="17"/>
      <c r="M740" s="20"/>
      <c r="N740" s="246"/>
      <c r="O740" s="247"/>
      <c r="P740" s="21"/>
      <c r="Q740" s="22"/>
      <c r="R740" s="248"/>
      <c r="S740" s="249"/>
      <c r="T740" s="23"/>
      <c r="U740" s="24"/>
      <c r="V740" s="250"/>
      <c r="W740" s="251"/>
      <c r="X740" s="251"/>
      <c r="Y740" s="252"/>
      <c r="Z740" s="4"/>
      <c r="AA740" s="118" t="str">
        <f>'Error Check before Upload'!J741</f>
        <v/>
      </c>
    </row>
    <row r="741" spans="1:27" s="25" customFormat="1" ht="14.4" x14ac:dyDescent="0.3">
      <c r="A741" s="37" t="str">
        <f t="shared" si="11"/>
        <v/>
      </c>
      <c r="B741" s="17"/>
      <c r="C741" s="390"/>
      <c r="D741" s="292"/>
      <c r="E741" s="244"/>
      <c r="F741" s="245"/>
      <c r="G741" s="18"/>
      <c r="H741" s="26"/>
      <c r="I741" s="19"/>
      <c r="J741" s="17"/>
      <c r="K741" s="17"/>
      <c r="L741" s="17"/>
      <c r="M741" s="20"/>
      <c r="N741" s="246"/>
      <c r="O741" s="247"/>
      <c r="P741" s="21"/>
      <c r="Q741" s="22"/>
      <c r="R741" s="248"/>
      <c r="S741" s="249"/>
      <c r="T741" s="23"/>
      <c r="U741" s="24"/>
      <c r="V741" s="250"/>
      <c r="W741" s="251"/>
      <c r="X741" s="251"/>
      <c r="Y741" s="252"/>
      <c r="Z741" s="4"/>
      <c r="AA741" s="118" t="str">
        <f>'Error Check before Upload'!J742</f>
        <v/>
      </c>
    </row>
    <row r="742" spans="1:27" s="25" customFormat="1" ht="14.4" x14ac:dyDescent="0.3">
      <c r="A742" s="37" t="str">
        <f t="shared" si="11"/>
        <v/>
      </c>
      <c r="B742" s="17"/>
      <c r="C742" s="390"/>
      <c r="D742" s="292"/>
      <c r="E742" s="244"/>
      <c r="F742" s="245"/>
      <c r="G742" s="18"/>
      <c r="H742" s="26"/>
      <c r="I742" s="19"/>
      <c r="J742" s="17"/>
      <c r="K742" s="17"/>
      <c r="L742" s="17"/>
      <c r="M742" s="20"/>
      <c r="N742" s="246"/>
      <c r="O742" s="247"/>
      <c r="P742" s="21"/>
      <c r="Q742" s="22"/>
      <c r="R742" s="248"/>
      <c r="S742" s="249"/>
      <c r="T742" s="23"/>
      <c r="U742" s="24"/>
      <c r="V742" s="250"/>
      <c r="W742" s="251"/>
      <c r="X742" s="251"/>
      <c r="Y742" s="252"/>
      <c r="Z742" s="4"/>
      <c r="AA742" s="118" t="str">
        <f>'Error Check before Upload'!J743</f>
        <v/>
      </c>
    </row>
    <row r="743" spans="1:27" s="25" customFormat="1" ht="14.4" x14ac:dyDescent="0.3">
      <c r="A743" s="37" t="str">
        <f t="shared" si="11"/>
        <v/>
      </c>
      <c r="B743" s="17"/>
      <c r="C743" s="390"/>
      <c r="D743" s="292"/>
      <c r="E743" s="244"/>
      <c r="F743" s="245"/>
      <c r="G743" s="18"/>
      <c r="H743" s="26"/>
      <c r="I743" s="19"/>
      <c r="J743" s="17"/>
      <c r="K743" s="17"/>
      <c r="L743" s="17"/>
      <c r="M743" s="20"/>
      <c r="N743" s="246"/>
      <c r="O743" s="247"/>
      <c r="P743" s="21"/>
      <c r="Q743" s="22"/>
      <c r="R743" s="248"/>
      <c r="S743" s="249"/>
      <c r="T743" s="23"/>
      <c r="U743" s="24"/>
      <c r="V743" s="250"/>
      <c r="W743" s="251"/>
      <c r="X743" s="251"/>
      <c r="Y743" s="252"/>
      <c r="Z743" s="4"/>
      <c r="AA743" s="118" t="str">
        <f>'Error Check before Upload'!J744</f>
        <v/>
      </c>
    </row>
    <row r="744" spans="1:27" s="25" customFormat="1" ht="14.4" x14ac:dyDescent="0.3">
      <c r="A744" s="37" t="str">
        <f t="shared" si="11"/>
        <v/>
      </c>
      <c r="B744" s="17"/>
      <c r="C744" s="390"/>
      <c r="D744" s="292"/>
      <c r="E744" s="244"/>
      <c r="F744" s="245"/>
      <c r="G744" s="18"/>
      <c r="H744" s="26"/>
      <c r="I744" s="19"/>
      <c r="J744" s="17"/>
      <c r="K744" s="17"/>
      <c r="L744" s="17"/>
      <c r="M744" s="20"/>
      <c r="N744" s="246"/>
      <c r="O744" s="247"/>
      <c r="P744" s="21"/>
      <c r="Q744" s="22"/>
      <c r="R744" s="248"/>
      <c r="S744" s="249"/>
      <c r="T744" s="23"/>
      <c r="U744" s="24"/>
      <c r="V744" s="250"/>
      <c r="W744" s="251"/>
      <c r="X744" s="251"/>
      <c r="Y744" s="252"/>
      <c r="Z744" s="4"/>
      <c r="AA744" s="118" t="str">
        <f>'Error Check before Upload'!J745</f>
        <v/>
      </c>
    </row>
    <row r="745" spans="1:27" s="25" customFormat="1" ht="14.4" x14ac:dyDescent="0.3">
      <c r="A745" s="37" t="str">
        <f t="shared" si="11"/>
        <v/>
      </c>
      <c r="B745" s="17"/>
      <c r="C745" s="390"/>
      <c r="D745" s="292"/>
      <c r="E745" s="244"/>
      <c r="F745" s="245"/>
      <c r="G745" s="18"/>
      <c r="H745" s="26"/>
      <c r="I745" s="19"/>
      <c r="J745" s="17"/>
      <c r="K745" s="17"/>
      <c r="L745" s="17"/>
      <c r="M745" s="20"/>
      <c r="N745" s="246"/>
      <c r="O745" s="247"/>
      <c r="P745" s="21"/>
      <c r="Q745" s="22"/>
      <c r="R745" s="248"/>
      <c r="S745" s="249"/>
      <c r="T745" s="23"/>
      <c r="U745" s="24"/>
      <c r="V745" s="250"/>
      <c r="W745" s="251"/>
      <c r="X745" s="251"/>
      <c r="Y745" s="252"/>
      <c r="Z745" s="4"/>
      <c r="AA745" s="118" t="str">
        <f>'Error Check before Upload'!J746</f>
        <v/>
      </c>
    </row>
    <row r="746" spans="1:27" s="25" customFormat="1" ht="14.4" x14ac:dyDescent="0.3">
      <c r="A746" s="37" t="str">
        <f t="shared" si="11"/>
        <v/>
      </c>
      <c r="B746" s="17"/>
      <c r="C746" s="390"/>
      <c r="D746" s="292"/>
      <c r="E746" s="244"/>
      <c r="F746" s="245"/>
      <c r="G746" s="18"/>
      <c r="H746" s="26"/>
      <c r="I746" s="19"/>
      <c r="J746" s="17"/>
      <c r="K746" s="17"/>
      <c r="L746" s="17"/>
      <c r="M746" s="20"/>
      <c r="N746" s="246"/>
      <c r="O746" s="247"/>
      <c r="P746" s="21"/>
      <c r="Q746" s="22"/>
      <c r="R746" s="248"/>
      <c r="S746" s="249"/>
      <c r="T746" s="23"/>
      <c r="U746" s="24"/>
      <c r="V746" s="250"/>
      <c r="W746" s="251"/>
      <c r="X746" s="251"/>
      <c r="Y746" s="252"/>
      <c r="Z746" s="4"/>
      <c r="AA746" s="118" t="str">
        <f>'Error Check before Upload'!J747</f>
        <v/>
      </c>
    </row>
    <row r="747" spans="1:27" s="25" customFormat="1" ht="14.4" x14ac:dyDescent="0.3">
      <c r="A747" s="37" t="str">
        <f t="shared" si="11"/>
        <v/>
      </c>
      <c r="B747" s="17"/>
      <c r="C747" s="390"/>
      <c r="D747" s="292"/>
      <c r="E747" s="244"/>
      <c r="F747" s="245"/>
      <c r="G747" s="18"/>
      <c r="H747" s="26"/>
      <c r="I747" s="19"/>
      <c r="J747" s="17"/>
      <c r="K747" s="17"/>
      <c r="L747" s="17"/>
      <c r="M747" s="20"/>
      <c r="N747" s="246"/>
      <c r="O747" s="247"/>
      <c r="P747" s="21"/>
      <c r="Q747" s="22"/>
      <c r="R747" s="248"/>
      <c r="S747" s="249"/>
      <c r="T747" s="23"/>
      <c r="U747" s="24"/>
      <c r="V747" s="250"/>
      <c r="W747" s="251"/>
      <c r="X747" s="251"/>
      <c r="Y747" s="252"/>
      <c r="Z747" s="4"/>
      <c r="AA747" s="118" t="str">
        <f>'Error Check before Upload'!J748</f>
        <v/>
      </c>
    </row>
    <row r="748" spans="1:27" s="25" customFormat="1" ht="14.4" x14ac:dyDescent="0.3">
      <c r="A748" s="37" t="str">
        <f t="shared" si="11"/>
        <v/>
      </c>
      <c r="B748" s="17"/>
      <c r="C748" s="390"/>
      <c r="D748" s="292"/>
      <c r="E748" s="244"/>
      <c r="F748" s="245"/>
      <c r="G748" s="18"/>
      <c r="H748" s="26"/>
      <c r="I748" s="19"/>
      <c r="J748" s="17"/>
      <c r="K748" s="17"/>
      <c r="L748" s="17"/>
      <c r="M748" s="20"/>
      <c r="N748" s="246"/>
      <c r="O748" s="247"/>
      <c r="P748" s="21"/>
      <c r="Q748" s="22"/>
      <c r="R748" s="248"/>
      <c r="S748" s="249"/>
      <c r="T748" s="23"/>
      <c r="U748" s="24"/>
      <c r="V748" s="250"/>
      <c r="W748" s="251"/>
      <c r="X748" s="251"/>
      <c r="Y748" s="252"/>
      <c r="Z748" s="4"/>
      <c r="AA748" s="118" t="str">
        <f>'Error Check before Upload'!J749</f>
        <v/>
      </c>
    </row>
    <row r="749" spans="1:27" s="25" customFormat="1" ht="14.4" x14ac:dyDescent="0.3">
      <c r="A749" s="37" t="str">
        <f t="shared" si="11"/>
        <v/>
      </c>
      <c r="B749" s="17"/>
      <c r="C749" s="390"/>
      <c r="D749" s="292"/>
      <c r="E749" s="244"/>
      <c r="F749" s="245"/>
      <c r="G749" s="18"/>
      <c r="H749" s="26"/>
      <c r="I749" s="19"/>
      <c r="J749" s="17"/>
      <c r="K749" s="17"/>
      <c r="L749" s="17"/>
      <c r="M749" s="20"/>
      <c r="N749" s="246"/>
      <c r="O749" s="247"/>
      <c r="P749" s="21"/>
      <c r="Q749" s="22"/>
      <c r="R749" s="248"/>
      <c r="S749" s="249"/>
      <c r="T749" s="23"/>
      <c r="U749" s="24"/>
      <c r="V749" s="250"/>
      <c r="W749" s="251"/>
      <c r="X749" s="251"/>
      <c r="Y749" s="252"/>
      <c r="Z749" s="4"/>
      <c r="AA749" s="118" t="str">
        <f>'Error Check before Upload'!J750</f>
        <v/>
      </c>
    </row>
    <row r="750" spans="1:27" s="25" customFormat="1" ht="14.4" x14ac:dyDescent="0.3">
      <c r="A750" s="37" t="str">
        <f t="shared" si="11"/>
        <v/>
      </c>
      <c r="B750" s="17"/>
      <c r="C750" s="390"/>
      <c r="D750" s="292"/>
      <c r="E750" s="244"/>
      <c r="F750" s="245"/>
      <c r="G750" s="18"/>
      <c r="H750" s="26"/>
      <c r="I750" s="19"/>
      <c r="J750" s="17"/>
      <c r="K750" s="17"/>
      <c r="L750" s="17"/>
      <c r="M750" s="20"/>
      <c r="N750" s="246"/>
      <c r="O750" s="247"/>
      <c r="P750" s="21"/>
      <c r="Q750" s="22"/>
      <c r="R750" s="248"/>
      <c r="S750" s="249"/>
      <c r="T750" s="23"/>
      <c r="U750" s="24"/>
      <c r="V750" s="250"/>
      <c r="W750" s="251"/>
      <c r="X750" s="251"/>
      <c r="Y750" s="252"/>
      <c r="Z750" s="4"/>
      <c r="AA750" s="118" t="str">
        <f>'Error Check before Upload'!J751</f>
        <v/>
      </c>
    </row>
    <row r="751" spans="1:27" s="25" customFormat="1" ht="14.4" x14ac:dyDescent="0.3">
      <c r="A751" s="37" t="str">
        <f t="shared" si="11"/>
        <v/>
      </c>
      <c r="B751" s="17"/>
      <c r="C751" s="390"/>
      <c r="D751" s="292"/>
      <c r="E751" s="244"/>
      <c r="F751" s="245"/>
      <c r="G751" s="18"/>
      <c r="H751" s="26"/>
      <c r="I751" s="19"/>
      <c r="J751" s="17"/>
      <c r="K751" s="17"/>
      <c r="L751" s="17"/>
      <c r="M751" s="20"/>
      <c r="N751" s="246"/>
      <c r="O751" s="247"/>
      <c r="P751" s="21"/>
      <c r="Q751" s="22"/>
      <c r="R751" s="248"/>
      <c r="S751" s="249"/>
      <c r="T751" s="23"/>
      <c r="U751" s="24"/>
      <c r="V751" s="250"/>
      <c r="W751" s="251"/>
      <c r="X751" s="251"/>
      <c r="Y751" s="252"/>
      <c r="Z751" s="4"/>
      <c r="AA751" s="118" t="str">
        <f>'Error Check before Upload'!J752</f>
        <v/>
      </c>
    </row>
    <row r="752" spans="1:27" s="25" customFormat="1" ht="14.4" x14ac:dyDescent="0.3">
      <c r="A752" s="37" t="str">
        <f t="shared" si="11"/>
        <v/>
      </c>
      <c r="B752" s="17"/>
      <c r="C752" s="390"/>
      <c r="D752" s="292"/>
      <c r="E752" s="244"/>
      <c r="F752" s="245"/>
      <c r="G752" s="18"/>
      <c r="H752" s="26"/>
      <c r="I752" s="19"/>
      <c r="J752" s="17"/>
      <c r="K752" s="17"/>
      <c r="L752" s="17"/>
      <c r="M752" s="20"/>
      <c r="N752" s="246"/>
      <c r="O752" s="247"/>
      <c r="P752" s="21"/>
      <c r="Q752" s="22"/>
      <c r="R752" s="248"/>
      <c r="S752" s="249"/>
      <c r="T752" s="23"/>
      <c r="U752" s="24"/>
      <c r="V752" s="250"/>
      <c r="W752" s="251"/>
      <c r="X752" s="251"/>
      <c r="Y752" s="252"/>
      <c r="Z752" s="4"/>
      <c r="AA752" s="118" t="str">
        <f>'Error Check before Upload'!J753</f>
        <v/>
      </c>
    </row>
    <row r="753" spans="1:27" s="25" customFormat="1" ht="14.4" x14ac:dyDescent="0.3">
      <c r="A753" s="37" t="str">
        <f t="shared" si="11"/>
        <v/>
      </c>
      <c r="B753" s="17"/>
      <c r="C753" s="390"/>
      <c r="D753" s="292"/>
      <c r="E753" s="244"/>
      <c r="F753" s="245"/>
      <c r="G753" s="18"/>
      <c r="H753" s="26"/>
      <c r="I753" s="19"/>
      <c r="J753" s="17"/>
      <c r="K753" s="17"/>
      <c r="L753" s="17"/>
      <c r="M753" s="20"/>
      <c r="N753" s="246"/>
      <c r="O753" s="247"/>
      <c r="P753" s="21"/>
      <c r="Q753" s="22"/>
      <c r="R753" s="248"/>
      <c r="S753" s="249"/>
      <c r="T753" s="23"/>
      <c r="U753" s="24"/>
      <c r="V753" s="250"/>
      <c r="W753" s="251"/>
      <c r="X753" s="251"/>
      <c r="Y753" s="252"/>
      <c r="Z753" s="4"/>
      <c r="AA753" s="118" t="str">
        <f>'Error Check before Upload'!J754</f>
        <v/>
      </c>
    </row>
    <row r="754" spans="1:27" s="25" customFormat="1" ht="14.4" x14ac:dyDescent="0.3">
      <c r="A754" s="37" t="str">
        <f t="shared" si="11"/>
        <v/>
      </c>
      <c r="B754" s="17"/>
      <c r="C754" s="390"/>
      <c r="D754" s="292"/>
      <c r="E754" s="244"/>
      <c r="F754" s="245"/>
      <c r="G754" s="18"/>
      <c r="H754" s="26"/>
      <c r="I754" s="19"/>
      <c r="J754" s="17"/>
      <c r="K754" s="17"/>
      <c r="L754" s="17"/>
      <c r="M754" s="20"/>
      <c r="N754" s="246"/>
      <c r="O754" s="247"/>
      <c r="P754" s="21"/>
      <c r="Q754" s="22"/>
      <c r="R754" s="248"/>
      <c r="S754" s="249"/>
      <c r="T754" s="23"/>
      <c r="U754" s="24"/>
      <c r="V754" s="250"/>
      <c r="W754" s="251"/>
      <c r="X754" s="251"/>
      <c r="Y754" s="252"/>
      <c r="Z754" s="4"/>
      <c r="AA754" s="118" t="str">
        <f>'Error Check before Upload'!J755</f>
        <v/>
      </c>
    </row>
    <row r="755" spans="1:27" s="25" customFormat="1" ht="14.4" x14ac:dyDescent="0.3">
      <c r="A755" s="37" t="str">
        <f t="shared" si="11"/>
        <v/>
      </c>
      <c r="B755" s="17"/>
      <c r="C755" s="390"/>
      <c r="D755" s="292"/>
      <c r="E755" s="244"/>
      <c r="F755" s="245"/>
      <c r="G755" s="18"/>
      <c r="H755" s="26"/>
      <c r="I755" s="19"/>
      <c r="J755" s="17"/>
      <c r="K755" s="17"/>
      <c r="L755" s="17"/>
      <c r="M755" s="20"/>
      <c r="N755" s="246"/>
      <c r="O755" s="247"/>
      <c r="P755" s="21"/>
      <c r="Q755" s="22"/>
      <c r="R755" s="248"/>
      <c r="S755" s="249"/>
      <c r="T755" s="23"/>
      <c r="U755" s="24"/>
      <c r="V755" s="250"/>
      <c r="W755" s="251"/>
      <c r="X755" s="251"/>
      <c r="Y755" s="252"/>
      <c r="Z755" s="4"/>
      <c r="AA755" s="118" t="str">
        <f>'Error Check before Upload'!J756</f>
        <v/>
      </c>
    </row>
    <row r="756" spans="1:27" s="25" customFormat="1" ht="14.4" x14ac:dyDescent="0.3">
      <c r="A756" s="37" t="str">
        <f t="shared" si="11"/>
        <v/>
      </c>
      <c r="B756" s="17"/>
      <c r="C756" s="390"/>
      <c r="D756" s="292"/>
      <c r="E756" s="244"/>
      <c r="F756" s="245"/>
      <c r="G756" s="18"/>
      <c r="H756" s="26"/>
      <c r="I756" s="19"/>
      <c r="J756" s="17"/>
      <c r="K756" s="17"/>
      <c r="L756" s="17"/>
      <c r="M756" s="20"/>
      <c r="N756" s="246"/>
      <c r="O756" s="247"/>
      <c r="P756" s="21"/>
      <c r="Q756" s="22"/>
      <c r="R756" s="248"/>
      <c r="S756" s="249"/>
      <c r="T756" s="23"/>
      <c r="U756" s="24"/>
      <c r="V756" s="250"/>
      <c r="W756" s="251"/>
      <c r="X756" s="251"/>
      <c r="Y756" s="252"/>
      <c r="Z756" s="4"/>
      <c r="AA756" s="118" t="str">
        <f>'Error Check before Upload'!J757</f>
        <v/>
      </c>
    </row>
    <row r="757" spans="1:27" s="25" customFormat="1" ht="14.4" x14ac:dyDescent="0.3">
      <c r="A757" s="37" t="str">
        <f t="shared" si="11"/>
        <v/>
      </c>
      <c r="B757" s="17"/>
      <c r="C757" s="390"/>
      <c r="D757" s="292"/>
      <c r="E757" s="244"/>
      <c r="F757" s="245"/>
      <c r="G757" s="18"/>
      <c r="H757" s="26"/>
      <c r="I757" s="19"/>
      <c r="J757" s="17"/>
      <c r="K757" s="17"/>
      <c r="L757" s="17"/>
      <c r="M757" s="20"/>
      <c r="N757" s="246"/>
      <c r="O757" s="247"/>
      <c r="P757" s="21"/>
      <c r="Q757" s="22"/>
      <c r="R757" s="248"/>
      <c r="S757" s="249"/>
      <c r="T757" s="23"/>
      <c r="U757" s="24"/>
      <c r="V757" s="250"/>
      <c r="W757" s="251"/>
      <c r="X757" s="251"/>
      <c r="Y757" s="252"/>
      <c r="Z757" s="4"/>
      <c r="AA757" s="118" t="str">
        <f>'Error Check before Upload'!J758</f>
        <v/>
      </c>
    </row>
    <row r="758" spans="1:27" s="25" customFormat="1" ht="14.4" x14ac:dyDescent="0.3">
      <c r="A758" s="37" t="str">
        <f t="shared" si="11"/>
        <v/>
      </c>
      <c r="B758" s="17"/>
      <c r="C758" s="390"/>
      <c r="D758" s="292"/>
      <c r="E758" s="244"/>
      <c r="F758" s="245"/>
      <c r="G758" s="18"/>
      <c r="H758" s="26"/>
      <c r="I758" s="19"/>
      <c r="J758" s="17"/>
      <c r="K758" s="17"/>
      <c r="L758" s="17"/>
      <c r="M758" s="20"/>
      <c r="N758" s="246"/>
      <c r="O758" s="247"/>
      <c r="P758" s="21"/>
      <c r="Q758" s="22"/>
      <c r="R758" s="248"/>
      <c r="S758" s="249"/>
      <c r="T758" s="23"/>
      <c r="U758" s="24"/>
      <c r="V758" s="250"/>
      <c r="W758" s="251"/>
      <c r="X758" s="251"/>
      <c r="Y758" s="252"/>
      <c r="Z758" s="4"/>
      <c r="AA758" s="118" t="str">
        <f>'Error Check before Upload'!J759</f>
        <v/>
      </c>
    </row>
    <row r="759" spans="1:27" s="25" customFormat="1" ht="14.4" x14ac:dyDescent="0.3">
      <c r="A759" s="37" t="str">
        <f t="shared" si="11"/>
        <v/>
      </c>
      <c r="B759" s="17"/>
      <c r="C759" s="390"/>
      <c r="D759" s="292"/>
      <c r="E759" s="244"/>
      <c r="F759" s="245"/>
      <c r="G759" s="18"/>
      <c r="H759" s="26"/>
      <c r="I759" s="19"/>
      <c r="J759" s="17"/>
      <c r="K759" s="17"/>
      <c r="L759" s="17"/>
      <c r="M759" s="20"/>
      <c r="N759" s="246"/>
      <c r="O759" s="247"/>
      <c r="P759" s="21"/>
      <c r="Q759" s="22"/>
      <c r="R759" s="248"/>
      <c r="S759" s="249"/>
      <c r="T759" s="23"/>
      <c r="U759" s="24"/>
      <c r="V759" s="250"/>
      <c r="W759" s="251"/>
      <c r="X759" s="251"/>
      <c r="Y759" s="252"/>
      <c r="Z759" s="4"/>
      <c r="AA759" s="118" t="str">
        <f>'Error Check before Upload'!J760</f>
        <v/>
      </c>
    </row>
    <row r="760" spans="1:27" s="25" customFormat="1" ht="14.4" x14ac:dyDescent="0.3">
      <c r="A760" s="37" t="str">
        <f t="shared" si="11"/>
        <v/>
      </c>
      <c r="B760" s="17"/>
      <c r="C760" s="390"/>
      <c r="D760" s="292"/>
      <c r="E760" s="244"/>
      <c r="F760" s="245"/>
      <c r="G760" s="18"/>
      <c r="H760" s="26"/>
      <c r="I760" s="19"/>
      <c r="J760" s="17"/>
      <c r="K760" s="17"/>
      <c r="L760" s="17"/>
      <c r="M760" s="20"/>
      <c r="N760" s="246"/>
      <c r="O760" s="247"/>
      <c r="P760" s="21"/>
      <c r="Q760" s="22"/>
      <c r="R760" s="248"/>
      <c r="S760" s="249"/>
      <c r="T760" s="23"/>
      <c r="U760" s="24"/>
      <c r="V760" s="250"/>
      <c r="W760" s="251"/>
      <c r="X760" s="251"/>
      <c r="Y760" s="252"/>
      <c r="Z760" s="4"/>
      <c r="AA760" s="118" t="str">
        <f>'Error Check before Upload'!J761</f>
        <v/>
      </c>
    </row>
    <row r="761" spans="1:27" s="25" customFormat="1" ht="14.4" x14ac:dyDescent="0.3">
      <c r="A761" s="37" t="str">
        <f t="shared" si="11"/>
        <v/>
      </c>
      <c r="B761" s="17"/>
      <c r="C761" s="390"/>
      <c r="D761" s="292"/>
      <c r="E761" s="244"/>
      <c r="F761" s="245"/>
      <c r="G761" s="18"/>
      <c r="H761" s="26"/>
      <c r="I761" s="19"/>
      <c r="J761" s="17"/>
      <c r="K761" s="17"/>
      <c r="L761" s="17"/>
      <c r="M761" s="20"/>
      <c r="N761" s="246"/>
      <c r="O761" s="247"/>
      <c r="P761" s="21"/>
      <c r="Q761" s="22"/>
      <c r="R761" s="248"/>
      <c r="S761" s="249"/>
      <c r="T761" s="23"/>
      <c r="U761" s="24"/>
      <c r="V761" s="250"/>
      <c r="W761" s="251"/>
      <c r="X761" s="251"/>
      <c r="Y761" s="252"/>
      <c r="Z761" s="4"/>
      <c r="AA761" s="118" t="str">
        <f>'Error Check before Upload'!J762</f>
        <v/>
      </c>
    </row>
    <row r="762" spans="1:27" s="25" customFormat="1" ht="14.4" x14ac:dyDescent="0.3">
      <c r="A762" s="37" t="str">
        <f t="shared" si="11"/>
        <v/>
      </c>
      <c r="B762" s="17"/>
      <c r="C762" s="390"/>
      <c r="D762" s="292"/>
      <c r="E762" s="244"/>
      <c r="F762" s="245"/>
      <c r="G762" s="18"/>
      <c r="H762" s="26"/>
      <c r="I762" s="19"/>
      <c r="J762" s="17"/>
      <c r="K762" s="17"/>
      <c r="L762" s="17"/>
      <c r="M762" s="20"/>
      <c r="N762" s="246"/>
      <c r="O762" s="247"/>
      <c r="P762" s="21"/>
      <c r="Q762" s="22"/>
      <c r="R762" s="248"/>
      <c r="S762" s="249"/>
      <c r="T762" s="23"/>
      <c r="U762" s="24"/>
      <c r="V762" s="250"/>
      <c r="W762" s="251"/>
      <c r="X762" s="251"/>
      <c r="Y762" s="252"/>
      <c r="Z762" s="4"/>
      <c r="AA762" s="118" t="str">
        <f>'Error Check before Upload'!J763</f>
        <v/>
      </c>
    </row>
    <row r="763" spans="1:27" s="25" customFormat="1" ht="14.4" x14ac:dyDescent="0.3">
      <c r="A763" s="37" t="str">
        <f t="shared" si="11"/>
        <v/>
      </c>
      <c r="B763" s="17"/>
      <c r="C763" s="390"/>
      <c r="D763" s="292"/>
      <c r="E763" s="244"/>
      <c r="F763" s="245"/>
      <c r="G763" s="18"/>
      <c r="H763" s="26"/>
      <c r="I763" s="19"/>
      <c r="J763" s="17"/>
      <c r="K763" s="17"/>
      <c r="L763" s="17"/>
      <c r="M763" s="20"/>
      <c r="N763" s="246"/>
      <c r="O763" s="247"/>
      <c r="P763" s="21"/>
      <c r="Q763" s="22"/>
      <c r="R763" s="248"/>
      <c r="S763" s="249"/>
      <c r="T763" s="23"/>
      <c r="U763" s="24"/>
      <c r="V763" s="250"/>
      <c r="W763" s="251"/>
      <c r="X763" s="251"/>
      <c r="Y763" s="252"/>
      <c r="Z763" s="4"/>
      <c r="AA763" s="118" t="str">
        <f>'Error Check before Upload'!J764</f>
        <v/>
      </c>
    </row>
    <row r="764" spans="1:27" s="25" customFormat="1" ht="14.4" x14ac:dyDescent="0.3">
      <c r="A764" s="37" t="str">
        <f t="shared" si="11"/>
        <v/>
      </c>
      <c r="B764" s="17"/>
      <c r="C764" s="390"/>
      <c r="D764" s="292"/>
      <c r="E764" s="244"/>
      <c r="F764" s="245"/>
      <c r="G764" s="18"/>
      <c r="H764" s="26"/>
      <c r="I764" s="19"/>
      <c r="J764" s="17"/>
      <c r="K764" s="17"/>
      <c r="L764" s="17"/>
      <c r="M764" s="20"/>
      <c r="N764" s="246"/>
      <c r="O764" s="247"/>
      <c r="P764" s="21"/>
      <c r="Q764" s="22"/>
      <c r="R764" s="248"/>
      <c r="S764" s="249"/>
      <c r="T764" s="23"/>
      <c r="U764" s="24"/>
      <c r="V764" s="250"/>
      <c r="W764" s="251"/>
      <c r="X764" s="251"/>
      <c r="Y764" s="252"/>
      <c r="Z764" s="4"/>
      <c r="AA764" s="118" t="str">
        <f>'Error Check before Upload'!J765</f>
        <v/>
      </c>
    </row>
    <row r="765" spans="1:27" s="25" customFormat="1" ht="14.4" x14ac:dyDescent="0.3">
      <c r="A765" s="37" t="str">
        <f t="shared" si="11"/>
        <v/>
      </c>
      <c r="B765" s="17"/>
      <c r="C765" s="390"/>
      <c r="D765" s="292"/>
      <c r="E765" s="244"/>
      <c r="F765" s="245"/>
      <c r="G765" s="18"/>
      <c r="H765" s="26"/>
      <c r="I765" s="19"/>
      <c r="J765" s="17"/>
      <c r="K765" s="17"/>
      <c r="L765" s="17"/>
      <c r="M765" s="20"/>
      <c r="N765" s="246"/>
      <c r="O765" s="247"/>
      <c r="P765" s="21"/>
      <c r="Q765" s="22"/>
      <c r="R765" s="248"/>
      <c r="S765" s="249"/>
      <c r="T765" s="23"/>
      <c r="U765" s="24"/>
      <c r="V765" s="250"/>
      <c r="W765" s="251"/>
      <c r="X765" s="251"/>
      <c r="Y765" s="252"/>
      <c r="Z765" s="4"/>
      <c r="AA765" s="118" t="str">
        <f>'Error Check before Upload'!J766</f>
        <v/>
      </c>
    </row>
    <row r="766" spans="1:27" s="25" customFormat="1" ht="14.4" x14ac:dyDescent="0.3">
      <c r="A766" s="37" t="str">
        <f t="shared" si="11"/>
        <v/>
      </c>
      <c r="B766" s="17"/>
      <c r="C766" s="390"/>
      <c r="D766" s="292"/>
      <c r="E766" s="244"/>
      <c r="F766" s="245"/>
      <c r="G766" s="18"/>
      <c r="H766" s="26"/>
      <c r="I766" s="19"/>
      <c r="J766" s="17"/>
      <c r="K766" s="17"/>
      <c r="L766" s="17"/>
      <c r="M766" s="20"/>
      <c r="N766" s="246"/>
      <c r="O766" s="247"/>
      <c r="P766" s="21"/>
      <c r="Q766" s="22"/>
      <c r="R766" s="248"/>
      <c r="S766" s="249"/>
      <c r="T766" s="23"/>
      <c r="U766" s="24"/>
      <c r="V766" s="250"/>
      <c r="W766" s="251"/>
      <c r="X766" s="251"/>
      <c r="Y766" s="252"/>
      <c r="Z766" s="4"/>
      <c r="AA766" s="118" t="str">
        <f>'Error Check before Upload'!J767</f>
        <v/>
      </c>
    </row>
    <row r="767" spans="1:27" s="25" customFormat="1" ht="14.4" x14ac:dyDescent="0.3">
      <c r="A767" s="37" t="str">
        <f t="shared" si="11"/>
        <v/>
      </c>
      <c r="B767" s="17"/>
      <c r="C767" s="390"/>
      <c r="D767" s="292"/>
      <c r="E767" s="244"/>
      <c r="F767" s="245"/>
      <c r="G767" s="18"/>
      <c r="H767" s="26"/>
      <c r="I767" s="19"/>
      <c r="J767" s="17"/>
      <c r="K767" s="17"/>
      <c r="L767" s="17"/>
      <c r="M767" s="20"/>
      <c r="N767" s="246"/>
      <c r="O767" s="247"/>
      <c r="P767" s="21"/>
      <c r="Q767" s="22"/>
      <c r="R767" s="248"/>
      <c r="S767" s="249"/>
      <c r="T767" s="23"/>
      <c r="U767" s="24"/>
      <c r="V767" s="250"/>
      <c r="W767" s="251"/>
      <c r="X767" s="251"/>
      <c r="Y767" s="252"/>
      <c r="Z767" s="4"/>
      <c r="AA767" s="118" t="str">
        <f>'Error Check before Upload'!J768</f>
        <v/>
      </c>
    </row>
    <row r="768" spans="1:27" s="25" customFormat="1" ht="14.4" x14ac:dyDescent="0.3">
      <c r="A768" s="37" t="str">
        <f t="shared" si="11"/>
        <v/>
      </c>
      <c r="B768" s="17"/>
      <c r="C768" s="390"/>
      <c r="D768" s="292"/>
      <c r="E768" s="244"/>
      <c r="F768" s="245"/>
      <c r="G768" s="18"/>
      <c r="H768" s="26"/>
      <c r="I768" s="19"/>
      <c r="J768" s="17"/>
      <c r="K768" s="17"/>
      <c r="L768" s="17"/>
      <c r="M768" s="20"/>
      <c r="N768" s="246"/>
      <c r="O768" s="247"/>
      <c r="P768" s="21"/>
      <c r="Q768" s="22"/>
      <c r="R768" s="248"/>
      <c r="S768" s="249"/>
      <c r="T768" s="23"/>
      <c r="U768" s="24"/>
      <c r="V768" s="250"/>
      <c r="W768" s="251"/>
      <c r="X768" s="251"/>
      <c r="Y768" s="252"/>
      <c r="Z768" s="4"/>
      <c r="AA768" s="118" t="str">
        <f>'Error Check before Upload'!J769</f>
        <v/>
      </c>
    </row>
    <row r="769" spans="1:27" s="25" customFormat="1" ht="14.4" x14ac:dyDescent="0.3">
      <c r="A769" s="37" t="str">
        <f t="shared" si="11"/>
        <v/>
      </c>
      <c r="B769" s="17"/>
      <c r="C769" s="390"/>
      <c r="D769" s="292"/>
      <c r="E769" s="244"/>
      <c r="F769" s="245"/>
      <c r="G769" s="18"/>
      <c r="H769" s="26"/>
      <c r="I769" s="19"/>
      <c r="J769" s="17"/>
      <c r="K769" s="17"/>
      <c r="L769" s="17"/>
      <c r="M769" s="20"/>
      <c r="N769" s="246"/>
      <c r="O769" s="247"/>
      <c r="P769" s="21"/>
      <c r="Q769" s="22"/>
      <c r="R769" s="248"/>
      <c r="S769" s="249"/>
      <c r="T769" s="23"/>
      <c r="U769" s="24"/>
      <c r="V769" s="250"/>
      <c r="W769" s="251"/>
      <c r="X769" s="251"/>
      <c r="Y769" s="252"/>
      <c r="Z769" s="4"/>
      <c r="AA769" s="118" t="str">
        <f>'Error Check before Upload'!J770</f>
        <v/>
      </c>
    </row>
    <row r="770" spans="1:27" s="25" customFormat="1" ht="14.4" x14ac:dyDescent="0.3">
      <c r="A770" s="37" t="str">
        <f t="shared" si="11"/>
        <v/>
      </c>
      <c r="B770" s="17"/>
      <c r="C770" s="390"/>
      <c r="D770" s="292"/>
      <c r="E770" s="244"/>
      <c r="F770" s="245"/>
      <c r="G770" s="18"/>
      <c r="H770" s="26"/>
      <c r="I770" s="19"/>
      <c r="J770" s="17"/>
      <c r="K770" s="17"/>
      <c r="L770" s="17"/>
      <c r="M770" s="20"/>
      <c r="N770" s="246"/>
      <c r="O770" s="247"/>
      <c r="P770" s="21"/>
      <c r="Q770" s="22"/>
      <c r="R770" s="248"/>
      <c r="S770" s="249"/>
      <c r="T770" s="23"/>
      <c r="U770" s="24"/>
      <c r="V770" s="250"/>
      <c r="W770" s="251"/>
      <c r="X770" s="251"/>
      <c r="Y770" s="252"/>
      <c r="Z770" s="4"/>
      <c r="AA770" s="118" t="str">
        <f>'Error Check before Upload'!J771</f>
        <v/>
      </c>
    </row>
    <row r="771" spans="1:27" s="25" customFormat="1" ht="14.4" x14ac:dyDescent="0.3">
      <c r="A771" s="37" t="str">
        <f t="shared" si="11"/>
        <v/>
      </c>
      <c r="B771" s="17"/>
      <c r="C771" s="390"/>
      <c r="D771" s="292"/>
      <c r="E771" s="244"/>
      <c r="F771" s="245"/>
      <c r="G771" s="18"/>
      <c r="H771" s="26"/>
      <c r="I771" s="19"/>
      <c r="J771" s="17"/>
      <c r="K771" s="17"/>
      <c r="L771" s="17"/>
      <c r="M771" s="20"/>
      <c r="N771" s="246"/>
      <c r="O771" s="247"/>
      <c r="P771" s="21"/>
      <c r="Q771" s="22"/>
      <c r="R771" s="248"/>
      <c r="S771" s="249"/>
      <c r="T771" s="23"/>
      <c r="U771" s="24"/>
      <c r="V771" s="250"/>
      <c r="W771" s="251"/>
      <c r="X771" s="251"/>
      <c r="Y771" s="252"/>
      <c r="Z771" s="4"/>
      <c r="AA771" s="118" t="str">
        <f>'Error Check before Upload'!J772</f>
        <v/>
      </c>
    </row>
    <row r="772" spans="1:27" s="25" customFormat="1" ht="14.4" x14ac:dyDescent="0.3">
      <c r="A772" s="37" t="str">
        <f t="shared" si="11"/>
        <v/>
      </c>
      <c r="B772" s="17"/>
      <c r="C772" s="390"/>
      <c r="D772" s="292"/>
      <c r="E772" s="244"/>
      <c r="F772" s="245"/>
      <c r="G772" s="18"/>
      <c r="H772" s="26"/>
      <c r="I772" s="19"/>
      <c r="J772" s="17"/>
      <c r="K772" s="17"/>
      <c r="L772" s="17"/>
      <c r="M772" s="20"/>
      <c r="N772" s="246"/>
      <c r="O772" s="247"/>
      <c r="P772" s="21"/>
      <c r="Q772" s="22"/>
      <c r="R772" s="248"/>
      <c r="S772" s="249"/>
      <c r="T772" s="23"/>
      <c r="U772" s="24"/>
      <c r="V772" s="250"/>
      <c r="W772" s="251"/>
      <c r="X772" s="251"/>
      <c r="Y772" s="252"/>
      <c r="Z772" s="4"/>
      <c r="AA772" s="118" t="str">
        <f>'Error Check before Upload'!J773</f>
        <v/>
      </c>
    </row>
    <row r="773" spans="1:27" s="25" customFormat="1" ht="14.4" x14ac:dyDescent="0.3">
      <c r="A773" s="37" t="str">
        <f t="shared" si="11"/>
        <v/>
      </c>
      <c r="B773" s="17"/>
      <c r="C773" s="390"/>
      <c r="D773" s="292"/>
      <c r="E773" s="244"/>
      <c r="F773" s="245"/>
      <c r="G773" s="18"/>
      <c r="H773" s="26"/>
      <c r="I773" s="19"/>
      <c r="J773" s="17"/>
      <c r="K773" s="17"/>
      <c r="L773" s="17"/>
      <c r="M773" s="20"/>
      <c r="N773" s="246"/>
      <c r="O773" s="247"/>
      <c r="P773" s="21"/>
      <c r="Q773" s="22"/>
      <c r="R773" s="248"/>
      <c r="S773" s="249"/>
      <c r="T773" s="23"/>
      <c r="U773" s="24"/>
      <c r="V773" s="250"/>
      <c r="W773" s="251"/>
      <c r="X773" s="251"/>
      <c r="Y773" s="252"/>
      <c r="Z773" s="4"/>
      <c r="AA773" s="118" t="str">
        <f>'Error Check before Upload'!J774</f>
        <v/>
      </c>
    </row>
    <row r="774" spans="1:27" s="25" customFormat="1" ht="14.4" x14ac:dyDescent="0.3">
      <c r="A774" s="37" t="str">
        <f t="shared" si="11"/>
        <v/>
      </c>
      <c r="B774" s="17"/>
      <c r="C774" s="390"/>
      <c r="D774" s="292"/>
      <c r="E774" s="244"/>
      <c r="F774" s="245"/>
      <c r="G774" s="18"/>
      <c r="H774" s="26"/>
      <c r="I774" s="19"/>
      <c r="J774" s="17"/>
      <c r="K774" s="17"/>
      <c r="L774" s="17"/>
      <c r="M774" s="20"/>
      <c r="N774" s="246"/>
      <c r="O774" s="247"/>
      <c r="P774" s="21"/>
      <c r="Q774" s="22"/>
      <c r="R774" s="248"/>
      <c r="S774" s="249"/>
      <c r="T774" s="23"/>
      <c r="U774" s="24"/>
      <c r="V774" s="250"/>
      <c r="W774" s="251"/>
      <c r="X774" s="251"/>
      <c r="Y774" s="252"/>
      <c r="Z774" s="4"/>
      <c r="AA774" s="118" t="str">
        <f>'Error Check before Upload'!J775</f>
        <v/>
      </c>
    </row>
    <row r="775" spans="1:27" s="25" customFormat="1" ht="14.4" x14ac:dyDescent="0.3">
      <c r="A775" s="37" t="str">
        <f t="shared" si="11"/>
        <v/>
      </c>
      <c r="B775" s="17"/>
      <c r="C775" s="390"/>
      <c r="D775" s="292"/>
      <c r="E775" s="244"/>
      <c r="F775" s="245"/>
      <c r="G775" s="18"/>
      <c r="H775" s="26"/>
      <c r="I775" s="19"/>
      <c r="J775" s="17"/>
      <c r="K775" s="17"/>
      <c r="L775" s="17"/>
      <c r="M775" s="20"/>
      <c r="N775" s="246"/>
      <c r="O775" s="247"/>
      <c r="P775" s="21"/>
      <c r="Q775" s="22"/>
      <c r="R775" s="248"/>
      <c r="S775" s="249"/>
      <c r="T775" s="23"/>
      <c r="U775" s="24"/>
      <c r="V775" s="250"/>
      <c r="W775" s="251"/>
      <c r="X775" s="251"/>
      <c r="Y775" s="252"/>
      <c r="Z775" s="4"/>
      <c r="AA775" s="118" t="str">
        <f>'Error Check before Upload'!J776</f>
        <v/>
      </c>
    </row>
    <row r="776" spans="1:27" s="25" customFormat="1" ht="14.4" x14ac:dyDescent="0.3">
      <c r="A776" s="37" t="str">
        <f t="shared" si="11"/>
        <v/>
      </c>
      <c r="B776" s="17"/>
      <c r="C776" s="390"/>
      <c r="D776" s="292"/>
      <c r="E776" s="244"/>
      <c r="F776" s="245"/>
      <c r="G776" s="18"/>
      <c r="H776" s="26"/>
      <c r="I776" s="19"/>
      <c r="J776" s="17"/>
      <c r="K776" s="17"/>
      <c r="L776" s="17"/>
      <c r="M776" s="20"/>
      <c r="N776" s="246"/>
      <c r="O776" s="247"/>
      <c r="P776" s="21"/>
      <c r="Q776" s="22"/>
      <c r="R776" s="248"/>
      <c r="S776" s="249"/>
      <c r="T776" s="23"/>
      <c r="U776" s="24"/>
      <c r="V776" s="250"/>
      <c r="W776" s="251"/>
      <c r="X776" s="251"/>
      <c r="Y776" s="252"/>
      <c r="Z776" s="4"/>
      <c r="AA776" s="118" t="str">
        <f>'Error Check before Upload'!J777</f>
        <v/>
      </c>
    </row>
    <row r="777" spans="1:27" s="25" customFormat="1" ht="14.4" x14ac:dyDescent="0.3">
      <c r="A777" s="37" t="str">
        <f t="shared" ref="A777:A840" si="12">IF(COUNTA(B777:G777)&gt;0, ROW(A777)-7,"")</f>
        <v/>
      </c>
      <c r="B777" s="17"/>
      <c r="C777" s="390"/>
      <c r="D777" s="292"/>
      <c r="E777" s="244"/>
      <c r="F777" s="245"/>
      <c r="G777" s="18"/>
      <c r="H777" s="26"/>
      <c r="I777" s="19"/>
      <c r="J777" s="17"/>
      <c r="K777" s="17"/>
      <c r="L777" s="17"/>
      <c r="M777" s="20"/>
      <c r="N777" s="246"/>
      <c r="O777" s="247"/>
      <c r="P777" s="21"/>
      <c r="Q777" s="22"/>
      <c r="R777" s="248"/>
      <c r="S777" s="249"/>
      <c r="T777" s="23"/>
      <c r="U777" s="24"/>
      <c r="V777" s="250"/>
      <c r="W777" s="251"/>
      <c r="X777" s="251"/>
      <c r="Y777" s="252"/>
      <c r="Z777" s="4"/>
      <c r="AA777" s="118" t="str">
        <f>'Error Check before Upload'!J778</f>
        <v/>
      </c>
    </row>
    <row r="778" spans="1:27" s="25" customFormat="1" ht="14.4" x14ac:dyDescent="0.3">
      <c r="A778" s="37" t="str">
        <f t="shared" si="12"/>
        <v/>
      </c>
      <c r="B778" s="17"/>
      <c r="C778" s="390"/>
      <c r="D778" s="292"/>
      <c r="E778" s="244"/>
      <c r="F778" s="245"/>
      <c r="G778" s="18"/>
      <c r="H778" s="26"/>
      <c r="I778" s="19"/>
      <c r="J778" s="17"/>
      <c r="K778" s="17"/>
      <c r="L778" s="17"/>
      <c r="M778" s="20"/>
      <c r="N778" s="246"/>
      <c r="O778" s="247"/>
      <c r="P778" s="21"/>
      <c r="Q778" s="22"/>
      <c r="R778" s="248"/>
      <c r="S778" s="249"/>
      <c r="T778" s="23"/>
      <c r="U778" s="24"/>
      <c r="V778" s="250"/>
      <c r="W778" s="251"/>
      <c r="X778" s="251"/>
      <c r="Y778" s="252"/>
      <c r="Z778" s="4"/>
      <c r="AA778" s="118" t="str">
        <f>'Error Check before Upload'!J779</f>
        <v/>
      </c>
    </row>
    <row r="779" spans="1:27" s="25" customFormat="1" ht="14.4" x14ac:dyDescent="0.3">
      <c r="A779" s="37" t="str">
        <f t="shared" si="12"/>
        <v/>
      </c>
      <c r="B779" s="17"/>
      <c r="C779" s="390"/>
      <c r="D779" s="292"/>
      <c r="E779" s="244"/>
      <c r="F779" s="245"/>
      <c r="G779" s="18"/>
      <c r="H779" s="26"/>
      <c r="I779" s="19"/>
      <c r="J779" s="17"/>
      <c r="K779" s="17"/>
      <c r="L779" s="17"/>
      <c r="M779" s="20"/>
      <c r="N779" s="246"/>
      <c r="O779" s="247"/>
      <c r="P779" s="21"/>
      <c r="Q779" s="22"/>
      <c r="R779" s="248"/>
      <c r="S779" s="249"/>
      <c r="T779" s="23"/>
      <c r="U779" s="24"/>
      <c r="V779" s="250"/>
      <c r="W779" s="251"/>
      <c r="X779" s="251"/>
      <c r="Y779" s="252"/>
      <c r="Z779" s="4"/>
      <c r="AA779" s="118" t="str">
        <f>'Error Check before Upload'!J780</f>
        <v/>
      </c>
    </row>
    <row r="780" spans="1:27" s="25" customFormat="1" ht="14.4" x14ac:dyDescent="0.3">
      <c r="A780" s="37" t="str">
        <f t="shared" si="12"/>
        <v/>
      </c>
      <c r="B780" s="17"/>
      <c r="C780" s="390"/>
      <c r="D780" s="292"/>
      <c r="E780" s="244"/>
      <c r="F780" s="245"/>
      <c r="G780" s="18"/>
      <c r="H780" s="26"/>
      <c r="I780" s="19"/>
      <c r="J780" s="17"/>
      <c r="K780" s="17"/>
      <c r="L780" s="17"/>
      <c r="M780" s="20"/>
      <c r="N780" s="246"/>
      <c r="O780" s="247"/>
      <c r="P780" s="21"/>
      <c r="Q780" s="22"/>
      <c r="R780" s="248"/>
      <c r="S780" s="249"/>
      <c r="T780" s="23"/>
      <c r="U780" s="24"/>
      <c r="V780" s="250"/>
      <c r="W780" s="251"/>
      <c r="X780" s="251"/>
      <c r="Y780" s="252"/>
      <c r="Z780" s="4"/>
      <c r="AA780" s="118" t="str">
        <f>'Error Check before Upload'!J781</f>
        <v/>
      </c>
    </row>
    <row r="781" spans="1:27" s="25" customFormat="1" ht="14.4" x14ac:dyDescent="0.3">
      <c r="A781" s="37" t="str">
        <f t="shared" si="12"/>
        <v/>
      </c>
      <c r="B781" s="17"/>
      <c r="C781" s="390"/>
      <c r="D781" s="292"/>
      <c r="E781" s="244"/>
      <c r="F781" s="245"/>
      <c r="G781" s="18"/>
      <c r="H781" s="26"/>
      <c r="I781" s="19"/>
      <c r="J781" s="17"/>
      <c r="K781" s="17"/>
      <c r="L781" s="17"/>
      <c r="M781" s="20"/>
      <c r="N781" s="246"/>
      <c r="O781" s="247"/>
      <c r="P781" s="21"/>
      <c r="Q781" s="22"/>
      <c r="R781" s="248"/>
      <c r="S781" s="249"/>
      <c r="T781" s="23"/>
      <c r="U781" s="24"/>
      <c r="V781" s="250"/>
      <c r="W781" s="251"/>
      <c r="X781" s="251"/>
      <c r="Y781" s="252"/>
      <c r="Z781" s="4"/>
      <c r="AA781" s="118" t="str">
        <f>'Error Check before Upload'!J782</f>
        <v/>
      </c>
    </row>
    <row r="782" spans="1:27" s="25" customFormat="1" ht="14.4" x14ac:dyDescent="0.3">
      <c r="A782" s="37" t="str">
        <f t="shared" si="12"/>
        <v/>
      </c>
      <c r="B782" s="17"/>
      <c r="C782" s="390"/>
      <c r="D782" s="292"/>
      <c r="E782" s="244"/>
      <c r="F782" s="245"/>
      <c r="G782" s="18"/>
      <c r="H782" s="26"/>
      <c r="I782" s="19"/>
      <c r="J782" s="17"/>
      <c r="K782" s="17"/>
      <c r="L782" s="17"/>
      <c r="M782" s="20"/>
      <c r="N782" s="246"/>
      <c r="O782" s="247"/>
      <c r="P782" s="21"/>
      <c r="Q782" s="22"/>
      <c r="R782" s="248"/>
      <c r="S782" s="249"/>
      <c r="T782" s="23"/>
      <c r="U782" s="24"/>
      <c r="V782" s="250"/>
      <c r="W782" s="251"/>
      <c r="X782" s="251"/>
      <c r="Y782" s="252"/>
      <c r="Z782" s="4"/>
      <c r="AA782" s="118" t="str">
        <f>'Error Check before Upload'!J783</f>
        <v/>
      </c>
    </row>
    <row r="783" spans="1:27" s="25" customFormat="1" ht="14.4" x14ac:dyDescent="0.3">
      <c r="A783" s="37" t="str">
        <f t="shared" si="12"/>
        <v/>
      </c>
      <c r="B783" s="17"/>
      <c r="C783" s="390"/>
      <c r="D783" s="292"/>
      <c r="E783" s="244"/>
      <c r="F783" s="245"/>
      <c r="G783" s="18"/>
      <c r="H783" s="26"/>
      <c r="I783" s="19"/>
      <c r="J783" s="17"/>
      <c r="K783" s="17"/>
      <c r="L783" s="17"/>
      <c r="M783" s="20"/>
      <c r="N783" s="246"/>
      <c r="O783" s="247"/>
      <c r="P783" s="21"/>
      <c r="Q783" s="22"/>
      <c r="R783" s="248"/>
      <c r="S783" s="249"/>
      <c r="T783" s="23"/>
      <c r="U783" s="24"/>
      <c r="V783" s="250"/>
      <c r="W783" s="251"/>
      <c r="X783" s="251"/>
      <c r="Y783" s="252"/>
      <c r="Z783" s="4"/>
      <c r="AA783" s="118" t="str">
        <f>'Error Check before Upload'!J784</f>
        <v/>
      </c>
    </row>
    <row r="784" spans="1:27" s="25" customFormat="1" ht="14.4" x14ac:dyDescent="0.3">
      <c r="A784" s="37" t="str">
        <f t="shared" si="12"/>
        <v/>
      </c>
      <c r="B784" s="17"/>
      <c r="C784" s="390"/>
      <c r="D784" s="292"/>
      <c r="E784" s="244"/>
      <c r="F784" s="245"/>
      <c r="G784" s="18"/>
      <c r="H784" s="26"/>
      <c r="I784" s="19"/>
      <c r="J784" s="17"/>
      <c r="K784" s="17"/>
      <c r="L784" s="17"/>
      <c r="M784" s="20"/>
      <c r="N784" s="246"/>
      <c r="O784" s="247"/>
      <c r="P784" s="21"/>
      <c r="Q784" s="22"/>
      <c r="R784" s="248"/>
      <c r="S784" s="249"/>
      <c r="T784" s="23"/>
      <c r="U784" s="24"/>
      <c r="V784" s="250"/>
      <c r="W784" s="251"/>
      <c r="X784" s="251"/>
      <c r="Y784" s="252"/>
      <c r="Z784" s="4"/>
      <c r="AA784" s="118" t="str">
        <f>'Error Check before Upload'!J785</f>
        <v/>
      </c>
    </row>
    <row r="785" spans="1:27" s="25" customFormat="1" ht="14.4" x14ac:dyDescent="0.3">
      <c r="A785" s="37" t="str">
        <f t="shared" si="12"/>
        <v/>
      </c>
      <c r="B785" s="17"/>
      <c r="C785" s="390"/>
      <c r="D785" s="292"/>
      <c r="E785" s="244"/>
      <c r="F785" s="245"/>
      <c r="G785" s="18"/>
      <c r="H785" s="26"/>
      <c r="I785" s="19"/>
      <c r="J785" s="17"/>
      <c r="K785" s="17"/>
      <c r="L785" s="17"/>
      <c r="M785" s="20"/>
      <c r="N785" s="246"/>
      <c r="O785" s="247"/>
      <c r="P785" s="21"/>
      <c r="Q785" s="22"/>
      <c r="R785" s="248"/>
      <c r="S785" s="249"/>
      <c r="T785" s="23"/>
      <c r="U785" s="24"/>
      <c r="V785" s="250"/>
      <c r="W785" s="251"/>
      <c r="X785" s="251"/>
      <c r="Y785" s="252"/>
      <c r="Z785" s="4"/>
      <c r="AA785" s="118" t="str">
        <f>'Error Check before Upload'!J786</f>
        <v/>
      </c>
    </row>
    <row r="786" spans="1:27" s="25" customFormat="1" ht="14.4" x14ac:dyDescent="0.3">
      <c r="A786" s="37" t="str">
        <f t="shared" si="12"/>
        <v/>
      </c>
      <c r="B786" s="17"/>
      <c r="C786" s="390"/>
      <c r="D786" s="292"/>
      <c r="E786" s="244"/>
      <c r="F786" s="245"/>
      <c r="G786" s="18"/>
      <c r="H786" s="26"/>
      <c r="I786" s="19"/>
      <c r="J786" s="17"/>
      <c r="K786" s="17"/>
      <c r="L786" s="17"/>
      <c r="M786" s="20"/>
      <c r="N786" s="246"/>
      <c r="O786" s="247"/>
      <c r="P786" s="21"/>
      <c r="Q786" s="22"/>
      <c r="R786" s="248"/>
      <c r="S786" s="249"/>
      <c r="T786" s="23"/>
      <c r="U786" s="24"/>
      <c r="V786" s="250"/>
      <c r="W786" s="251"/>
      <c r="X786" s="251"/>
      <c r="Y786" s="252"/>
      <c r="Z786" s="4"/>
      <c r="AA786" s="118" t="str">
        <f>'Error Check before Upload'!J787</f>
        <v/>
      </c>
    </row>
    <row r="787" spans="1:27" s="25" customFormat="1" ht="14.4" x14ac:dyDescent="0.3">
      <c r="A787" s="37" t="str">
        <f t="shared" si="12"/>
        <v/>
      </c>
      <c r="B787" s="17"/>
      <c r="C787" s="390"/>
      <c r="D787" s="292"/>
      <c r="E787" s="244"/>
      <c r="F787" s="245"/>
      <c r="G787" s="18"/>
      <c r="H787" s="26"/>
      <c r="I787" s="19"/>
      <c r="J787" s="17"/>
      <c r="K787" s="17"/>
      <c r="L787" s="17"/>
      <c r="M787" s="20"/>
      <c r="N787" s="246"/>
      <c r="O787" s="247"/>
      <c r="P787" s="21"/>
      <c r="Q787" s="22"/>
      <c r="R787" s="248"/>
      <c r="S787" s="249"/>
      <c r="T787" s="23"/>
      <c r="U787" s="24"/>
      <c r="V787" s="250"/>
      <c r="W787" s="251"/>
      <c r="X787" s="251"/>
      <c r="Y787" s="252"/>
      <c r="Z787" s="4"/>
      <c r="AA787" s="118" t="str">
        <f>'Error Check before Upload'!J788</f>
        <v/>
      </c>
    </row>
    <row r="788" spans="1:27" s="25" customFormat="1" ht="14.4" x14ac:dyDescent="0.3">
      <c r="A788" s="37" t="str">
        <f t="shared" si="12"/>
        <v/>
      </c>
      <c r="B788" s="17"/>
      <c r="C788" s="390"/>
      <c r="D788" s="292"/>
      <c r="E788" s="244"/>
      <c r="F788" s="245"/>
      <c r="G788" s="18"/>
      <c r="H788" s="26"/>
      <c r="I788" s="19"/>
      <c r="J788" s="17"/>
      <c r="K788" s="17"/>
      <c r="L788" s="17"/>
      <c r="M788" s="20"/>
      <c r="N788" s="246"/>
      <c r="O788" s="247"/>
      <c r="P788" s="21"/>
      <c r="Q788" s="22"/>
      <c r="R788" s="248"/>
      <c r="S788" s="249"/>
      <c r="T788" s="23"/>
      <c r="U788" s="24"/>
      <c r="V788" s="250"/>
      <c r="W788" s="251"/>
      <c r="X788" s="251"/>
      <c r="Y788" s="252"/>
      <c r="Z788" s="4"/>
      <c r="AA788" s="118" t="str">
        <f>'Error Check before Upload'!J789</f>
        <v/>
      </c>
    </row>
    <row r="789" spans="1:27" s="25" customFormat="1" ht="14.4" x14ac:dyDescent="0.3">
      <c r="A789" s="37" t="str">
        <f t="shared" si="12"/>
        <v/>
      </c>
      <c r="B789" s="17"/>
      <c r="C789" s="390"/>
      <c r="D789" s="292"/>
      <c r="E789" s="244"/>
      <c r="F789" s="245"/>
      <c r="G789" s="18"/>
      <c r="H789" s="26"/>
      <c r="I789" s="19"/>
      <c r="J789" s="17"/>
      <c r="K789" s="17"/>
      <c r="L789" s="17"/>
      <c r="M789" s="20"/>
      <c r="N789" s="246"/>
      <c r="O789" s="247"/>
      <c r="P789" s="21"/>
      <c r="Q789" s="22"/>
      <c r="R789" s="248"/>
      <c r="S789" s="249"/>
      <c r="T789" s="23"/>
      <c r="U789" s="24"/>
      <c r="V789" s="250"/>
      <c r="W789" s="251"/>
      <c r="X789" s="251"/>
      <c r="Y789" s="252"/>
      <c r="Z789" s="4"/>
      <c r="AA789" s="118" t="str">
        <f>'Error Check before Upload'!J790</f>
        <v/>
      </c>
    </row>
    <row r="790" spans="1:27" s="25" customFormat="1" ht="14.4" x14ac:dyDescent="0.3">
      <c r="A790" s="37" t="str">
        <f t="shared" si="12"/>
        <v/>
      </c>
      <c r="B790" s="17"/>
      <c r="C790" s="390"/>
      <c r="D790" s="292"/>
      <c r="E790" s="244"/>
      <c r="F790" s="245"/>
      <c r="G790" s="18"/>
      <c r="H790" s="26"/>
      <c r="I790" s="19"/>
      <c r="J790" s="17"/>
      <c r="K790" s="17"/>
      <c r="L790" s="17"/>
      <c r="M790" s="20"/>
      <c r="N790" s="246"/>
      <c r="O790" s="247"/>
      <c r="P790" s="21"/>
      <c r="Q790" s="22"/>
      <c r="R790" s="248"/>
      <c r="S790" s="249"/>
      <c r="T790" s="23"/>
      <c r="U790" s="24"/>
      <c r="V790" s="250"/>
      <c r="W790" s="251"/>
      <c r="X790" s="251"/>
      <c r="Y790" s="252"/>
      <c r="Z790" s="4"/>
      <c r="AA790" s="118" t="str">
        <f>'Error Check before Upload'!J791</f>
        <v/>
      </c>
    </row>
    <row r="791" spans="1:27" s="25" customFormat="1" ht="14.4" x14ac:dyDescent="0.3">
      <c r="A791" s="37" t="str">
        <f t="shared" si="12"/>
        <v/>
      </c>
      <c r="B791" s="17"/>
      <c r="C791" s="390"/>
      <c r="D791" s="292"/>
      <c r="E791" s="244"/>
      <c r="F791" s="245"/>
      <c r="G791" s="18"/>
      <c r="H791" s="26"/>
      <c r="I791" s="19"/>
      <c r="J791" s="17"/>
      <c r="K791" s="17"/>
      <c r="L791" s="17"/>
      <c r="M791" s="20"/>
      <c r="N791" s="246"/>
      <c r="O791" s="247"/>
      <c r="P791" s="21"/>
      <c r="Q791" s="22"/>
      <c r="R791" s="248"/>
      <c r="S791" s="249"/>
      <c r="T791" s="23"/>
      <c r="U791" s="24"/>
      <c r="V791" s="250"/>
      <c r="W791" s="251"/>
      <c r="X791" s="251"/>
      <c r="Y791" s="252"/>
      <c r="Z791" s="4"/>
      <c r="AA791" s="118" t="str">
        <f>'Error Check before Upload'!J792</f>
        <v/>
      </c>
    </row>
    <row r="792" spans="1:27" s="25" customFormat="1" ht="14.4" x14ac:dyDescent="0.3">
      <c r="A792" s="37" t="str">
        <f t="shared" si="12"/>
        <v/>
      </c>
      <c r="B792" s="17"/>
      <c r="C792" s="390"/>
      <c r="D792" s="292"/>
      <c r="E792" s="244"/>
      <c r="F792" s="245"/>
      <c r="G792" s="18"/>
      <c r="H792" s="26"/>
      <c r="I792" s="19"/>
      <c r="J792" s="17"/>
      <c r="K792" s="17"/>
      <c r="L792" s="17"/>
      <c r="M792" s="20"/>
      <c r="N792" s="246"/>
      <c r="O792" s="247"/>
      <c r="P792" s="21"/>
      <c r="Q792" s="22"/>
      <c r="R792" s="248"/>
      <c r="S792" s="249"/>
      <c r="T792" s="23"/>
      <c r="U792" s="24"/>
      <c r="V792" s="250"/>
      <c r="W792" s="251"/>
      <c r="X792" s="251"/>
      <c r="Y792" s="252"/>
      <c r="Z792" s="4"/>
      <c r="AA792" s="118" t="str">
        <f>'Error Check before Upload'!J793</f>
        <v/>
      </c>
    </row>
    <row r="793" spans="1:27" s="25" customFormat="1" ht="14.4" x14ac:dyDescent="0.3">
      <c r="A793" s="37" t="str">
        <f t="shared" si="12"/>
        <v/>
      </c>
      <c r="B793" s="17"/>
      <c r="C793" s="390"/>
      <c r="D793" s="292"/>
      <c r="E793" s="244"/>
      <c r="F793" s="245"/>
      <c r="G793" s="18"/>
      <c r="H793" s="26"/>
      <c r="I793" s="19"/>
      <c r="J793" s="17"/>
      <c r="K793" s="17"/>
      <c r="L793" s="17"/>
      <c r="M793" s="20"/>
      <c r="N793" s="246"/>
      <c r="O793" s="247"/>
      <c r="P793" s="21"/>
      <c r="Q793" s="22"/>
      <c r="R793" s="248"/>
      <c r="S793" s="249"/>
      <c r="T793" s="23"/>
      <c r="U793" s="24"/>
      <c r="V793" s="250"/>
      <c r="W793" s="251"/>
      <c r="X793" s="251"/>
      <c r="Y793" s="252"/>
      <c r="Z793" s="4"/>
      <c r="AA793" s="118" t="str">
        <f>'Error Check before Upload'!J794</f>
        <v/>
      </c>
    </row>
    <row r="794" spans="1:27" s="25" customFormat="1" ht="14.4" x14ac:dyDescent="0.3">
      <c r="A794" s="37" t="str">
        <f t="shared" si="12"/>
        <v/>
      </c>
      <c r="B794" s="17"/>
      <c r="C794" s="390"/>
      <c r="D794" s="292"/>
      <c r="E794" s="244"/>
      <c r="F794" s="245"/>
      <c r="G794" s="18"/>
      <c r="H794" s="26"/>
      <c r="I794" s="19"/>
      <c r="J794" s="17"/>
      <c r="K794" s="17"/>
      <c r="L794" s="17"/>
      <c r="M794" s="20"/>
      <c r="N794" s="246"/>
      <c r="O794" s="247"/>
      <c r="P794" s="21"/>
      <c r="Q794" s="22"/>
      <c r="R794" s="248"/>
      <c r="S794" s="249"/>
      <c r="T794" s="23"/>
      <c r="U794" s="24"/>
      <c r="V794" s="250"/>
      <c r="W794" s="251"/>
      <c r="X794" s="251"/>
      <c r="Y794" s="252"/>
      <c r="Z794" s="4"/>
      <c r="AA794" s="118" t="str">
        <f>'Error Check before Upload'!J795</f>
        <v/>
      </c>
    </row>
    <row r="795" spans="1:27" s="25" customFormat="1" ht="14.4" x14ac:dyDescent="0.3">
      <c r="A795" s="37" t="str">
        <f t="shared" si="12"/>
        <v/>
      </c>
      <c r="B795" s="17"/>
      <c r="C795" s="390"/>
      <c r="D795" s="292"/>
      <c r="E795" s="244"/>
      <c r="F795" s="245"/>
      <c r="G795" s="18"/>
      <c r="H795" s="26"/>
      <c r="I795" s="19"/>
      <c r="J795" s="17"/>
      <c r="K795" s="17"/>
      <c r="L795" s="17"/>
      <c r="M795" s="20"/>
      <c r="N795" s="246"/>
      <c r="O795" s="247"/>
      <c r="P795" s="21"/>
      <c r="Q795" s="22"/>
      <c r="R795" s="248"/>
      <c r="S795" s="249"/>
      <c r="T795" s="23"/>
      <c r="U795" s="24"/>
      <c r="V795" s="250"/>
      <c r="W795" s="251"/>
      <c r="X795" s="251"/>
      <c r="Y795" s="252"/>
      <c r="Z795" s="4"/>
      <c r="AA795" s="118" t="str">
        <f>'Error Check before Upload'!J796</f>
        <v/>
      </c>
    </row>
    <row r="796" spans="1:27" s="25" customFormat="1" ht="14.4" x14ac:dyDescent="0.3">
      <c r="A796" s="37" t="str">
        <f t="shared" si="12"/>
        <v/>
      </c>
      <c r="B796" s="17"/>
      <c r="C796" s="390"/>
      <c r="D796" s="292"/>
      <c r="E796" s="244"/>
      <c r="F796" s="245"/>
      <c r="G796" s="18"/>
      <c r="H796" s="26"/>
      <c r="I796" s="19"/>
      <c r="J796" s="17"/>
      <c r="K796" s="17"/>
      <c r="L796" s="17"/>
      <c r="M796" s="20"/>
      <c r="N796" s="246"/>
      <c r="O796" s="247"/>
      <c r="P796" s="21"/>
      <c r="Q796" s="22"/>
      <c r="R796" s="248"/>
      <c r="S796" s="249"/>
      <c r="T796" s="23"/>
      <c r="U796" s="24"/>
      <c r="V796" s="250"/>
      <c r="W796" s="251"/>
      <c r="X796" s="251"/>
      <c r="Y796" s="252"/>
      <c r="Z796" s="4"/>
      <c r="AA796" s="118" t="str">
        <f>'Error Check before Upload'!J797</f>
        <v/>
      </c>
    </row>
    <row r="797" spans="1:27" s="25" customFormat="1" ht="14.4" x14ac:dyDescent="0.3">
      <c r="A797" s="37" t="str">
        <f t="shared" si="12"/>
        <v/>
      </c>
      <c r="B797" s="17"/>
      <c r="C797" s="390"/>
      <c r="D797" s="292"/>
      <c r="E797" s="244"/>
      <c r="F797" s="245"/>
      <c r="G797" s="18"/>
      <c r="H797" s="26"/>
      <c r="I797" s="19"/>
      <c r="J797" s="17"/>
      <c r="K797" s="17"/>
      <c r="L797" s="17"/>
      <c r="M797" s="20"/>
      <c r="N797" s="246"/>
      <c r="O797" s="247"/>
      <c r="P797" s="21"/>
      <c r="Q797" s="22"/>
      <c r="R797" s="248"/>
      <c r="S797" s="249"/>
      <c r="T797" s="23"/>
      <c r="U797" s="24"/>
      <c r="V797" s="250"/>
      <c r="W797" s="251"/>
      <c r="X797" s="251"/>
      <c r="Y797" s="252"/>
      <c r="Z797" s="4"/>
      <c r="AA797" s="118" t="str">
        <f>'Error Check before Upload'!J798</f>
        <v/>
      </c>
    </row>
    <row r="798" spans="1:27" s="25" customFormat="1" ht="14.4" x14ac:dyDescent="0.3">
      <c r="A798" s="37" t="str">
        <f t="shared" si="12"/>
        <v/>
      </c>
      <c r="B798" s="17"/>
      <c r="C798" s="390"/>
      <c r="D798" s="292"/>
      <c r="E798" s="244"/>
      <c r="F798" s="245"/>
      <c r="G798" s="18"/>
      <c r="H798" s="26"/>
      <c r="I798" s="19"/>
      <c r="J798" s="17"/>
      <c r="K798" s="17"/>
      <c r="L798" s="17"/>
      <c r="M798" s="20"/>
      <c r="N798" s="246"/>
      <c r="O798" s="247"/>
      <c r="P798" s="21"/>
      <c r="Q798" s="22"/>
      <c r="R798" s="248"/>
      <c r="S798" s="249"/>
      <c r="T798" s="23"/>
      <c r="U798" s="24"/>
      <c r="V798" s="250"/>
      <c r="W798" s="251"/>
      <c r="X798" s="251"/>
      <c r="Y798" s="252"/>
      <c r="Z798" s="4"/>
      <c r="AA798" s="118" t="str">
        <f>'Error Check before Upload'!J799</f>
        <v/>
      </c>
    </row>
    <row r="799" spans="1:27" s="25" customFormat="1" ht="14.4" x14ac:dyDescent="0.3">
      <c r="A799" s="37" t="str">
        <f t="shared" si="12"/>
        <v/>
      </c>
      <c r="B799" s="17"/>
      <c r="C799" s="390"/>
      <c r="D799" s="292"/>
      <c r="E799" s="244"/>
      <c r="F799" s="245"/>
      <c r="G799" s="18"/>
      <c r="H799" s="26"/>
      <c r="I799" s="19"/>
      <c r="J799" s="17"/>
      <c r="K799" s="17"/>
      <c r="L799" s="17"/>
      <c r="M799" s="20"/>
      <c r="N799" s="246"/>
      <c r="O799" s="247"/>
      <c r="P799" s="21"/>
      <c r="Q799" s="22"/>
      <c r="R799" s="248"/>
      <c r="S799" s="249"/>
      <c r="T799" s="23"/>
      <c r="U799" s="24"/>
      <c r="V799" s="250"/>
      <c r="W799" s="251"/>
      <c r="X799" s="251"/>
      <c r="Y799" s="252"/>
      <c r="Z799" s="4"/>
      <c r="AA799" s="118" t="str">
        <f>'Error Check before Upload'!J800</f>
        <v/>
      </c>
    </row>
    <row r="800" spans="1:27" s="25" customFormat="1" ht="14.4" x14ac:dyDescent="0.3">
      <c r="A800" s="37" t="str">
        <f t="shared" si="12"/>
        <v/>
      </c>
      <c r="B800" s="17"/>
      <c r="C800" s="390"/>
      <c r="D800" s="292"/>
      <c r="E800" s="244"/>
      <c r="F800" s="245"/>
      <c r="G800" s="18"/>
      <c r="H800" s="26"/>
      <c r="I800" s="19"/>
      <c r="J800" s="17"/>
      <c r="K800" s="17"/>
      <c r="L800" s="17"/>
      <c r="M800" s="20"/>
      <c r="N800" s="246"/>
      <c r="O800" s="247"/>
      <c r="P800" s="21"/>
      <c r="Q800" s="22"/>
      <c r="R800" s="248"/>
      <c r="S800" s="249"/>
      <c r="T800" s="23"/>
      <c r="U800" s="24"/>
      <c r="V800" s="250"/>
      <c r="W800" s="251"/>
      <c r="X800" s="251"/>
      <c r="Y800" s="252"/>
      <c r="Z800" s="4"/>
      <c r="AA800" s="118" t="str">
        <f>'Error Check before Upload'!J801</f>
        <v/>
      </c>
    </row>
    <row r="801" spans="1:27" s="25" customFormat="1" ht="14.4" x14ac:dyDescent="0.3">
      <c r="A801" s="37" t="str">
        <f t="shared" si="12"/>
        <v/>
      </c>
      <c r="B801" s="17"/>
      <c r="C801" s="390"/>
      <c r="D801" s="292"/>
      <c r="E801" s="244"/>
      <c r="F801" s="245"/>
      <c r="G801" s="18"/>
      <c r="H801" s="26"/>
      <c r="I801" s="19"/>
      <c r="J801" s="17"/>
      <c r="K801" s="17"/>
      <c r="L801" s="17"/>
      <c r="M801" s="20"/>
      <c r="N801" s="246"/>
      <c r="O801" s="247"/>
      <c r="P801" s="21"/>
      <c r="Q801" s="22"/>
      <c r="R801" s="248"/>
      <c r="S801" s="249"/>
      <c r="T801" s="23"/>
      <c r="U801" s="24"/>
      <c r="V801" s="250"/>
      <c r="W801" s="251"/>
      <c r="X801" s="251"/>
      <c r="Y801" s="252"/>
      <c r="Z801" s="4"/>
      <c r="AA801" s="118" t="str">
        <f>'Error Check before Upload'!J802</f>
        <v/>
      </c>
    </row>
    <row r="802" spans="1:27" s="25" customFormat="1" ht="14.4" x14ac:dyDescent="0.3">
      <c r="A802" s="37" t="str">
        <f t="shared" si="12"/>
        <v/>
      </c>
      <c r="B802" s="17"/>
      <c r="C802" s="390"/>
      <c r="D802" s="292"/>
      <c r="E802" s="244"/>
      <c r="F802" s="245"/>
      <c r="G802" s="18"/>
      <c r="H802" s="26"/>
      <c r="I802" s="19"/>
      <c r="J802" s="17"/>
      <c r="K802" s="17"/>
      <c r="L802" s="17"/>
      <c r="M802" s="20"/>
      <c r="N802" s="246"/>
      <c r="O802" s="247"/>
      <c r="P802" s="21"/>
      <c r="Q802" s="22"/>
      <c r="R802" s="248"/>
      <c r="S802" s="249"/>
      <c r="T802" s="23"/>
      <c r="U802" s="24"/>
      <c r="V802" s="250"/>
      <c r="W802" s="251"/>
      <c r="X802" s="251"/>
      <c r="Y802" s="252"/>
      <c r="Z802" s="4"/>
      <c r="AA802" s="118" t="str">
        <f>'Error Check before Upload'!J803</f>
        <v/>
      </c>
    </row>
    <row r="803" spans="1:27" s="25" customFormat="1" ht="14.4" x14ac:dyDescent="0.3">
      <c r="A803" s="37" t="str">
        <f t="shared" si="12"/>
        <v/>
      </c>
      <c r="B803" s="17"/>
      <c r="C803" s="390"/>
      <c r="D803" s="292"/>
      <c r="E803" s="244"/>
      <c r="F803" s="245"/>
      <c r="G803" s="18"/>
      <c r="H803" s="26"/>
      <c r="I803" s="19"/>
      <c r="J803" s="17"/>
      <c r="K803" s="17"/>
      <c r="L803" s="17"/>
      <c r="M803" s="20"/>
      <c r="N803" s="246"/>
      <c r="O803" s="247"/>
      <c r="P803" s="21"/>
      <c r="Q803" s="22"/>
      <c r="R803" s="248"/>
      <c r="S803" s="249"/>
      <c r="T803" s="23"/>
      <c r="U803" s="24"/>
      <c r="V803" s="250"/>
      <c r="W803" s="251"/>
      <c r="X803" s="251"/>
      <c r="Y803" s="252"/>
      <c r="Z803" s="4"/>
      <c r="AA803" s="118" t="str">
        <f>'Error Check before Upload'!J804</f>
        <v/>
      </c>
    </row>
    <row r="804" spans="1:27" s="25" customFormat="1" ht="14.4" x14ac:dyDescent="0.3">
      <c r="A804" s="37" t="str">
        <f t="shared" si="12"/>
        <v/>
      </c>
      <c r="B804" s="17"/>
      <c r="C804" s="390"/>
      <c r="D804" s="292"/>
      <c r="E804" s="244"/>
      <c r="F804" s="245"/>
      <c r="G804" s="18"/>
      <c r="H804" s="26"/>
      <c r="I804" s="19"/>
      <c r="J804" s="17"/>
      <c r="K804" s="17"/>
      <c r="L804" s="17"/>
      <c r="M804" s="20"/>
      <c r="N804" s="246"/>
      <c r="O804" s="247"/>
      <c r="P804" s="21"/>
      <c r="Q804" s="22"/>
      <c r="R804" s="248"/>
      <c r="S804" s="249"/>
      <c r="T804" s="23"/>
      <c r="U804" s="24"/>
      <c r="V804" s="250"/>
      <c r="W804" s="251"/>
      <c r="X804" s="251"/>
      <c r="Y804" s="252"/>
      <c r="Z804" s="4"/>
      <c r="AA804" s="118" t="str">
        <f>'Error Check before Upload'!J805</f>
        <v/>
      </c>
    </row>
    <row r="805" spans="1:27" s="25" customFormat="1" ht="14.4" x14ac:dyDescent="0.3">
      <c r="A805" s="37" t="str">
        <f t="shared" si="12"/>
        <v/>
      </c>
      <c r="B805" s="17"/>
      <c r="C805" s="390"/>
      <c r="D805" s="292"/>
      <c r="E805" s="244"/>
      <c r="F805" s="245"/>
      <c r="G805" s="18"/>
      <c r="H805" s="26"/>
      <c r="I805" s="19"/>
      <c r="J805" s="17"/>
      <c r="K805" s="17"/>
      <c r="L805" s="17"/>
      <c r="M805" s="20"/>
      <c r="N805" s="246"/>
      <c r="O805" s="247"/>
      <c r="P805" s="21"/>
      <c r="Q805" s="22"/>
      <c r="R805" s="248"/>
      <c r="S805" s="249"/>
      <c r="T805" s="23"/>
      <c r="U805" s="24"/>
      <c r="V805" s="250"/>
      <c r="W805" s="251"/>
      <c r="X805" s="251"/>
      <c r="Y805" s="252"/>
      <c r="Z805" s="4"/>
      <c r="AA805" s="118" t="str">
        <f>'Error Check before Upload'!J806</f>
        <v/>
      </c>
    </row>
    <row r="806" spans="1:27" s="25" customFormat="1" ht="14.4" x14ac:dyDescent="0.3">
      <c r="A806" s="37" t="str">
        <f t="shared" si="12"/>
        <v/>
      </c>
      <c r="B806" s="17"/>
      <c r="C806" s="390"/>
      <c r="D806" s="292"/>
      <c r="E806" s="244"/>
      <c r="F806" s="245"/>
      <c r="G806" s="18"/>
      <c r="H806" s="26"/>
      <c r="I806" s="19"/>
      <c r="J806" s="17"/>
      <c r="K806" s="17"/>
      <c r="L806" s="17"/>
      <c r="M806" s="20"/>
      <c r="N806" s="246"/>
      <c r="O806" s="247"/>
      <c r="P806" s="21"/>
      <c r="Q806" s="22"/>
      <c r="R806" s="248"/>
      <c r="S806" s="249"/>
      <c r="T806" s="23"/>
      <c r="U806" s="24"/>
      <c r="V806" s="250"/>
      <c r="W806" s="251"/>
      <c r="X806" s="251"/>
      <c r="Y806" s="252"/>
      <c r="Z806" s="4"/>
      <c r="AA806" s="118" t="str">
        <f>'Error Check before Upload'!J807</f>
        <v/>
      </c>
    </row>
    <row r="807" spans="1:27" s="25" customFormat="1" ht="14.4" x14ac:dyDescent="0.3">
      <c r="A807" s="37" t="str">
        <f t="shared" si="12"/>
        <v/>
      </c>
      <c r="B807" s="17"/>
      <c r="C807" s="390"/>
      <c r="D807" s="292"/>
      <c r="E807" s="244"/>
      <c r="F807" s="245"/>
      <c r="G807" s="18"/>
      <c r="H807" s="26"/>
      <c r="I807" s="19"/>
      <c r="J807" s="17"/>
      <c r="K807" s="17"/>
      <c r="L807" s="17"/>
      <c r="M807" s="20"/>
      <c r="N807" s="246"/>
      <c r="O807" s="247"/>
      <c r="P807" s="21"/>
      <c r="Q807" s="22"/>
      <c r="R807" s="248"/>
      <c r="S807" s="249"/>
      <c r="T807" s="23"/>
      <c r="U807" s="24"/>
      <c r="V807" s="250"/>
      <c r="W807" s="251"/>
      <c r="X807" s="251"/>
      <c r="Y807" s="252"/>
      <c r="Z807" s="4"/>
      <c r="AA807" s="118" t="str">
        <f>'Error Check before Upload'!J808</f>
        <v/>
      </c>
    </row>
    <row r="808" spans="1:27" s="25" customFormat="1" ht="14.4" x14ac:dyDescent="0.3">
      <c r="A808" s="37" t="str">
        <f t="shared" si="12"/>
        <v/>
      </c>
      <c r="B808" s="17"/>
      <c r="C808" s="390"/>
      <c r="D808" s="292"/>
      <c r="E808" s="244"/>
      <c r="F808" s="245"/>
      <c r="G808" s="18"/>
      <c r="H808" s="26"/>
      <c r="I808" s="19"/>
      <c r="J808" s="17"/>
      <c r="K808" s="17"/>
      <c r="L808" s="17"/>
      <c r="M808" s="20"/>
      <c r="N808" s="246"/>
      <c r="O808" s="247"/>
      <c r="P808" s="21"/>
      <c r="Q808" s="22"/>
      <c r="R808" s="248"/>
      <c r="S808" s="249"/>
      <c r="T808" s="23"/>
      <c r="U808" s="24"/>
      <c r="V808" s="250"/>
      <c r="W808" s="251"/>
      <c r="X808" s="251"/>
      <c r="Y808" s="252"/>
      <c r="Z808" s="4"/>
      <c r="AA808" s="118" t="str">
        <f>'Error Check before Upload'!J809</f>
        <v/>
      </c>
    </row>
    <row r="809" spans="1:27" s="25" customFormat="1" ht="14.4" x14ac:dyDescent="0.3">
      <c r="A809" s="37" t="str">
        <f t="shared" si="12"/>
        <v/>
      </c>
      <c r="B809" s="17"/>
      <c r="C809" s="390"/>
      <c r="D809" s="292"/>
      <c r="E809" s="244"/>
      <c r="F809" s="245"/>
      <c r="G809" s="18"/>
      <c r="H809" s="26"/>
      <c r="I809" s="19"/>
      <c r="J809" s="17"/>
      <c r="K809" s="17"/>
      <c r="L809" s="17"/>
      <c r="M809" s="20"/>
      <c r="N809" s="246"/>
      <c r="O809" s="247"/>
      <c r="P809" s="21"/>
      <c r="Q809" s="22"/>
      <c r="R809" s="248"/>
      <c r="S809" s="249"/>
      <c r="T809" s="23"/>
      <c r="U809" s="24"/>
      <c r="V809" s="250"/>
      <c r="W809" s="251"/>
      <c r="X809" s="251"/>
      <c r="Y809" s="252"/>
      <c r="Z809" s="4"/>
      <c r="AA809" s="118" t="str">
        <f>'Error Check before Upload'!J810</f>
        <v/>
      </c>
    </row>
    <row r="810" spans="1:27" s="25" customFormat="1" ht="14.4" x14ac:dyDescent="0.3">
      <c r="A810" s="37" t="str">
        <f t="shared" si="12"/>
        <v/>
      </c>
      <c r="B810" s="17"/>
      <c r="C810" s="390"/>
      <c r="D810" s="292"/>
      <c r="E810" s="244"/>
      <c r="F810" s="245"/>
      <c r="G810" s="18"/>
      <c r="H810" s="26"/>
      <c r="I810" s="19"/>
      <c r="J810" s="17"/>
      <c r="K810" s="17"/>
      <c r="L810" s="17"/>
      <c r="M810" s="20"/>
      <c r="N810" s="246"/>
      <c r="O810" s="247"/>
      <c r="P810" s="21"/>
      <c r="Q810" s="22"/>
      <c r="R810" s="248"/>
      <c r="S810" s="249"/>
      <c r="T810" s="23"/>
      <c r="U810" s="24"/>
      <c r="V810" s="250"/>
      <c r="W810" s="251"/>
      <c r="X810" s="251"/>
      <c r="Y810" s="252"/>
      <c r="Z810" s="4"/>
      <c r="AA810" s="118" t="str">
        <f>'Error Check before Upload'!J811</f>
        <v/>
      </c>
    </row>
    <row r="811" spans="1:27" s="25" customFormat="1" ht="14.4" x14ac:dyDescent="0.3">
      <c r="A811" s="37" t="str">
        <f t="shared" si="12"/>
        <v/>
      </c>
      <c r="B811" s="17"/>
      <c r="C811" s="390"/>
      <c r="D811" s="292"/>
      <c r="E811" s="244"/>
      <c r="F811" s="245"/>
      <c r="G811" s="18"/>
      <c r="H811" s="26"/>
      <c r="I811" s="19"/>
      <c r="J811" s="17"/>
      <c r="K811" s="17"/>
      <c r="L811" s="17"/>
      <c r="M811" s="20"/>
      <c r="N811" s="246"/>
      <c r="O811" s="247"/>
      <c r="P811" s="21"/>
      <c r="Q811" s="22"/>
      <c r="R811" s="248"/>
      <c r="S811" s="249"/>
      <c r="T811" s="23"/>
      <c r="U811" s="24"/>
      <c r="V811" s="250"/>
      <c r="W811" s="251"/>
      <c r="X811" s="251"/>
      <c r="Y811" s="252"/>
      <c r="Z811" s="4"/>
      <c r="AA811" s="118" t="str">
        <f>'Error Check before Upload'!J812</f>
        <v/>
      </c>
    </row>
    <row r="812" spans="1:27" s="25" customFormat="1" ht="14.4" x14ac:dyDescent="0.3">
      <c r="A812" s="37" t="str">
        <f t="shared" si="12"/>
        <v/>
      </c>
      <c r="B812" s="17"/>
      <c r="C812" s="390"/>
      <c r="D812" s="292"/>
      <c r="E812" s="244"/>
      <c r="F812" s="245"/>
      <c r="G812" s="18"/>
      <c r="H812" s="26"/>
      <c r="I812" s="19"/>
      <c r="J812" s="17"/>
      <c r="K812" s="17"/>
      <c r="L812" s="17"/>
      <c r="M812" s="20"/>
      <c r="N812" s="246"/>
      <c r="O812" s="247"/>
      <c r="P812" s="21"/>
      <c r="Q812" s="22"/>
      <c r="R812" s="248"/>
      <c r="S812" s="249"/>
      <c r="T812" s="23"/>
      <c r="U812" s="24"/>
      <c r="V812" s="250"/>
      <c r="W812" s="251"/>
      <c r="X812" s="251"/>
      <c r="Y812" s="252"/>
      <c r="Z812" s="4"/>
      <c r="AA812" s="118" t="str">
        <f>'Error Check before Upload'!J813</f>
        <v/>
      </c>
    </row>
    <row r="813" spans="1:27" s="25" customFormat="1" ht="14.4" x14ac:dyDescent="0.3">
      <c r="A813" s="37" t="str">
        <f t="shared" si="12"/>
        <v/>
      </c>
      <c r="B813" s="17"/>
      <c r="C813" s="390"/>
      <c r="D813" s="292"/>
      <c r="E813" s="244"/>
      <c r="F813" s="245"/>
      <c r="G813" s="18"/>
      <c r="H813" s="26"/>
      <c r="I813" s="19"/>
      <c r="J813" s="17"/>
      <c r="K813" s="17"/>
      <c r="L813" s="17"/>
      <c r="M813" s="20"/>
      <c r="N813" s="246"/>
      <c r="O813" s="247"/>
      <c r="P813" s="21"/>
      <c r="Q813" s="22"/>
      <c r="R813" s="248"/>
      <c r="S813" s="249"/>
      <c r="T813" s="23"/>
      <c r="U813" s="24"/>
      <c r="V813" s="250"/>
      <c r="W813" s="251"/>
      <c r="X813" s="251"/>
      <c r="Y813" s="252"/>
      <c r="Z813" s="4"/>
      <c r="AA813" s="118" t="str">
        <f>'Error Check before Upload'!J814</f>
        <v/>
      </c>
    </row>
    <row r="814" spans="1:27" s="25" customFormat="1" ht="14.4" x14ac:dyDescent="0.3">
      <c r="A814" s="37" t="str">
        <f t="shared" si="12"/>
        <v/>
      </c>
      <c r="B814" s="17"/>
      <c r="C814" s="390"/>
      <c r="D814" s="292"/>
      <c r="E814" s="244"/>
      <c r="F814" s="245"/>
      <c r="G814" s="18"/>
      <c r="H814" s="26"/>
      <c r="I814" s="19"/>
      <c r="J814" s="17"/>
      <c r="K814" s="17"/>
      <c r="L814" s="17"/>
      <c r="M814" s="20"/>
      <c r="N814" s="246"/>
      <c r="O814" s="247"/>
      <c r="P814" s="21"/>
      <c r="Q814" s="22"/>
      <c r="R814" s="248"/>
      <c r="S814" s="249"/>
      <c r="T814" s="23"/>
      <c r="U814" s="24"/>
      <c r="V814" s="250"/>
      <c r="W814" s="251"/>
      <c r="X814" s="251"/>
      <c r="Y814" s="252"/>
      <c r="Z814" s="4"/>
      <c r="AA814" s="118" t="str">
        <f>'Error Check before Upload'!J815</f>
        <v/>
      </c>
    </row>
    <row r="815" spans="1:27" s="25" customFormat="1" ht="14.4" x14ac:dyDescent="0.3">
      <c r="A815" s="37" t="str">
        <f t="shared" si="12"/>
        <v/>
      </c>
      <c r="B815" s="17"/>
      <c r="C815" s="390"/>
      <c r="D815" s="292"/>
      <c r="E815" s="244"/>
      <c r="F815" s="245"/>
      <c r="G815" s="18"/>
      <c r="H815" s="26"/>
      <c r="I815" s="19"/>
      <c r="J815" s="17"/>
      <c r="K815" s="17"/>
      <c r="L815" s="17"/>
      <c r="M815" s="20"/>
      <c r="N815" s="246"/>
      <c r="O815" s="247"/>
      <c r="P815" s="21"/>
      <c r="Q815" s="22"/>
      <c r="R815" s="248"/>
      <c r="S815" s="249"/>
      <c r="T815" s="23"/>
      <c r="U815" s="24"/>
      <c r="V815" s="250"/>
      <c r="W815" s="251"/>
      <c r="X815" s="251"/>
      <c r="Y815" s="252"/>
      <c r="Z815" s="4"/>
      <c r="AA815" s="118" t="str">
        <f>'Error Check before Upload'!J816</f>
        <v/>
      </c>
    </row>
    <row r="816" spans="1:27" s="25" customFormat="1" ht="14.4" x14ac:dyDescent="0.3">
      <c r="A816" s="37" t="str">
        <f t="shared" si="12"/>
        <v/>
      </c>
      <c r="B816" s="17"/>
      <c r="C816" s="390"/>
      <c r="D816" s="292"/>
      <c r="E816" s="244"/>
      <c r="F816" s="245"/>
      <c r="G816" s="18"/>
      <c r="H816" s="26"/>
      <c r="I816" s="19"/>
      <c r="J816" s="17"/>
      <c r="K816" s="17"/>
      <c r="L816" s="17"/>
      <c r="M816" s="20"/>
      <c r="N816" s="246"/>
      <c r="O816" s="247"/>
      <c r="P816" s="21"/>
      <c r="Q816" s="22"/>
      <c r="R816" s="248"/>
      <c r="S816" s="249"/>
      <c r="T816" s="23"/>
      <c r="U816" s="24"/>
      <c r="V816" s="250"/>
      <c r="W816" s="251"/>
      <c r="X816" s="251"/>
      <c r="Y816" s="252"/>
      <c r="Z816" s="4"/>
      <c r="AA816" s="118" t="str">
        <f>'Error Check before Upload'!J817</f>
        <v/>
      </c>
    </row>
    <row r="817" spans="1:27" s="25" customFormat="1" ht="14.4" x14ac:dyDescent="0.3">
      <c r="A817" s="37" t="str">
        <f t="shared" si="12"/>
        <v/>
      </c>
      <c r="B817" s="17"/>
      <c r="C817" s="390"/>
      <c r="D817" s="292"/>
      <c r="E817" s="244"/>
      <c r="F817" s="245"/>
      <c r="G817" s="18"/>
      <c r="H817" s="26"/>
      <c r="I817" s="19"/>
      <c r="J817" s="17"/>
      <c r="K817" s="17"/>
      <c r="L817" s="17"/>
      <c r="M817" s="20"/>
      <c r="N817" s="246"/>
      <c r="O817" s="247"/>
      <c r="P817" s="21"/>
      <c r="Q817" s="22"/>
      <c r="R817" s="248"/>
      <c r="S817" s="249"/>
      <c r="T817" s="23"/>
      <c r="U817" s="24"/>
      <c r="V817" s="250"/>
      <c r="W817" s="251"/>
      <c r="X817" s="251"/>
      <c r="Y817" s="252"/>
      <c r="Z817" s="4"/>
      <c r="AA817" s="118" t="str">
        <f>'Error Check before Upload'!J818</f>
        <v/>
      </c>
    </row>
    <row r="818" spans="1:27" s="25" customFormat="1" ht="14.4" x14ac:dyDescent="0.3">
      <c r="A818" s="37" t="str">
        <f t="shared" si="12"/>
        <v/>
      </c>
      <c r="B818" s="17"/>
      <c r="C818" s="390"/>
      <c r="D818" s="292"/>
      <c r="E818" s="244"/>
      <c r="F818" s="245"/>
      <c r="G818" s="18"/>
      <c r="H818" s="26"/>
      <c r="I818" s="19"/>
      <c r="J818" s="17"/>
      <c r="K818" s="17"/>
      <c r="L818" s="17"/>
      <c r="M818" s="20"/>
      <c r="N818" s="246"/>
      <c r="O818" s="247"/>
      <c r="P818" s="21"/>
      <c r="Q818" s="22"/>
      <c r="R818" s="248"/>
      <c r="S818" s="249"/>
      <c r="T818" s="23"/>
      <c r="U818" s="24"/>
      <c r="V818" s="250"/>
      <c r="W818" s="251"/>
      <c r="X818" s="251"/>
      <c r="Y818" s="252"/>
      <c r="Z818" s="4"/>
      <c r="AA818" s="118" t="str">
        <f>'Error Check before Upload'!J819</f>
        <v/>
      </c>
    </row>
    <row r="819" spans="1:27" s="25" customFormat="1" ht="14.4" x14ac:dyDescent="0.3">
      <c r="A819" s="37" t="str">
        <f t="shared" si="12"/>
        <v/>
      </c>
      <c r="B819" s="17"/>
      <c r="C819" s="390"/>
      <c r="D819" s="292"/>
      <c r="E819" s="244"/>
      <c r="F819" s="245"/>
      <c r="G819" s="18"/>
      <c r="H819" s="26"/>
      <c r="I819" s="19"/>
      <c r="J819" s="17"/>
      <c r="K819" s="17"/>
      <c r="L819" s="17"/>
      <c r="M819" s="20"/>
      <c r="N819" s="246"/>
      <c r="O819" s="247"/>
      <c r="P819" s="21"/>
      <c r="Q819" s="22"/>
      <c r="R819" s="248"/>
      <c r="S819" s="249"/>
      <c r="T819" s="23"/>
      <c r="U819" s="24"/>
      <c r="V819" s="250"/>
      <c r="W819" s="251"/>
      <c r="X819" s="251"/>
      <c r="Y819" s="252"/>
      <c r="Z819" s="4"/>
      <c r="AA819" s="118" t="str">
        <f>'Error Check before Upload'!J820</f>
        <v/>
      </c>
    </row>
    <row r="820" spans="1:27" s="25" customFormat="1" ht="14.4" x14ac:dyDescent="0.3">
      <c r="A820" s="37" t="str">
        <f t="shared" si="12"/>
        <v/>
      </c>
      <c r="B820" s="17"/>
      <c r="C820" s="390"/>
      <c r="D820" s="292"/>
      <c r="E820" s="244"/>
      <c r="F820" s="245"/>
      <c r="G820" s="18"/>
      <c r="H820" s="26"/>
      <c r="I820" s="19"/>
      <c r="J820" s="17"/>
      <c r="K820" s="17"/>
      <c r="L820" s="17"/>
      <c r="M820" s="20"/>
      <c r="N820" s="246"/>
      <c r="O820" s="247"/>
      <c r="P820" s="21"/>
      <c r="Q820" s="22"/>
      <c r="R820" s="248"/>
      <c r="S820" s="249"/>
      <c r="T820" s="23"/>
      <c r="U820" s="24"/>
      <c r="V820" s="250"/>
      <c r="W820" s="251"/>
      <c r="X820" s="251"/>
      <c r="Y820" s="252"/>
      <c r="Z820" s="4"/>
      <c r="AA820" s="118" t="str">
        <f>'Error Check before Upload'!J821</f>
        <v/>
      </c>
    </row>
    <row r="821" spans="1:27" s="25" customFormat="1" ht="14.4" x14ac:dyDescent="0.3">
      <c r="A821" s="37" t="str">
        <f t="shared" si="12"/>
        <v/>
      </c>
      <c r="B821" s="17"/>
      <c r="C821" s="390"/>
      <c r="D821" s="292"/>
      <c r="E821" s="244"/>
      <c r="F821" s="245"/>
      <c r="G821" s="18"/>
      <c r="H821" s="26"/>
      <c r="I821" s="19"/>
      <c r="J821" s="17"/>
      <c r="K821" s="17"/>
      <c r="L821" s="17"/>
      <c r="M821" s="20"/>
      <c r="N821" s="246"/>
      <c r="O821" s="247"/>
      <c r="P821" s="21"/>
      <c r="Q821" s="22"/>
      <c r="R821" s="248"/>
      <c r="S821" s="249"/>
      <c r="T821" s="23"/>
      <c r="U821" s="24"/>
      <c r="V821" s="250"/>
      <c r="W821" s="251"/>
      <c r="X821" s="251"/>
      <c r="Y821" s="252"/>
      <c r="Z821" s="4"/>
      <c r="AA821" s="118" t="str">
        <f>'Error Check before Upload'!J822</f>
        <v/>
      </c>
    </row>
    <row r="822" spans="1:27" s="25" customFormat="1" ht="14.4" x14ac:dyDescent="0.3">
      <c r="A822" s="37" t="str">
        <f t="shared" si="12"/>
        <v/>
      </c>
      <c r="B822" s="17"/>
      <c r="C822" s="390"/>
      <c r="D822" s="292"/>
      <c r="E822" s="244"/>
      <c r="F822" s="245"/>
      <c r="G822" s="18"/>
      <c r="H822" s="26"/>
      <c r="I822" s="19"/>
      <c r="J822" s="17"/>
      <c r="K822" s="17"/>
      <c r="L822" s="17"/>
      <c r="M822" s="20"/>
      <c r="N822" s="246"/>
      <c r="O822" s="247"/>
      <c r="P822" s="21"/>
      <c r="Q822" s="22"/>
      <c r="R822" s="248"/>
      <c r="S822" s="249"/>
      <c r="T822" s="23"/>
      <c r="U822" s="24"/>
      <c r="V822" s="250"/>
      <c r="W822" s="251"/>
      <c r="X822" s="251"/>
      <c r="Y822" s="252"/>
      <c r="Z822" s="4"/>
      <c r="AA822" s="118" t="str">
        <f>'Error Check before Upload'!J823</f>
        <v/>
      </c>
    </row>
    <row r="823" spans="1:27" s="25" customFormat="1" ht="14.4" x14ac:dyDescent="0.3">
      <c r="A823" s="37" t="str">
        <f t="shared" si="12"/>
        <v/>
      </c>
      <c r="B823" s="17"/>
      <c r="C823" s="390"/>
      <c r="D823" s="292"/>
      <c r="E823" s="244"/>
      <c r="F823" s="245"/>
      <c r="G823" s="18"/>
      <c r="H823" s="26"/>
      <c r="I823" s="19"/>
      <c r="J823" s="17"/>
      <c r="K823" s="17"/>
      <c r="L823" s="17"/>
      <c r="M823" s="20"/>
      <c r="N823" s="246"/>
      <c r="O823" s="247"/>
      <c r="P823" s="21"/>
      <c r="Q823" s="22"/>
      <c r="R823" s="248"/>
      <c r="S823" s="249"/>
      <c r="T823" s="23"/>
      <c r="U823" s="24"/>
      <c r="V823" s="250"/>
      <c r="W823" s="251"/>
      <c r="X823" s="251"/>
      <c r="Y823" s="252"/>
      <c r="Z823" s="4"/>
      <c r="AA823" s="118" t="str">
        <f>'Error Check before Upload'!J824</f>
        <v/>
      </c>
    </row>
    <row r="824" spans="1:27" s="25" customFormat="1" ht="14.4" x14ac:dyDescent="0.3">
      <c r="A824" s="37" t="str">
        <f t="shared" si="12"/>
        <v/>
      </c>
      <c r="B824" s="17"/>
      <c r="C824" s="390"/>
      <c r="D824" s="292"/>
      <c r="E824" s="244"/>
      <c r="F824" s="245"/>
      <c r="G824" s="18"/>
      <c r="H824" s="26"/>
      <c r="I824" s="19"/>
      <c r="J824" s="17"/>
      <c r="K824" s="17"/>
      <c r="L824" s="17"/>
      <c r="M824" s="20"/>
      <c r="N824" s="246"/>
      <c r="O824" s="247"/>
      <c r="P824" s="21"/>
      <c r="Q824" s="22"/>
      <c r="R824" s="248"/>
      <c r="S824" s="249"/>
      <c r="T824" s="23"/>
      <c r="U824" s="24"/>
      <c r="V824" s="250"/>
      <c r="W824" s="251"/>
      <c r="X824" s="251"/>
      <c r="Y824" s="252"/>
      <c r="Z824" s="4"/>
      <c r="AA824" s="118" t="str">
        <f>'Error Check before Upload'!J825</f>
        <v/>
      </c>
    </row>
    <row r="825" spans="1:27" s="25" customFormat="1" ht="14.4" x14ac:dyDescent="0.3">
      <c r="A825" s="37" t="str">
        <f t="shared" si="12"/>
        <v/>
      </c>
      <c r="B825" s="17"/>
      <c r="C825" s="390"/>
      <c r="D825" s="292"/>
      <c r="E825" s="244"/>
      <c r="F825" s="245"/>
      <c r="G825" s="18"/>
      <c r="H825" s="26"/>
      <c r="I825" s="19"/>
      <c r="J825" s="17"/>
      <c r="K825" s="17"/>
      <c r="L825" s="17"/>
      <c r="M825" s="20"/>
      <c r="N825" s="246"/>
      <c r="O825" s="247"/>
      <c r="P825" s="21"/>
      <c r="Q825" s="22"/>
      <c r="R825" s="248"/>
      <c r="S825" s="249"/>
      <c r="T825" s="23"/>
      <c r="U825" s="24"/>
      <c r="V825" s="250"/>
      <c r="W825" s="251"/>
      <c r="X825" s="251"/>
      <c r="Y825" s="252"/>
      <c r="Z825" s="4"/>
      <c r="AA825" s="118" t="str">
        <f>'Error Check before Upload'!J826</f>
        <v/>
      </c>
    </row>
    <row r="826" spans="1:27" s="25" customFormat="1" ht="14.4" x14ac:dyDescent="0.3">
      <c r="A826" s="37" t="str">
        <f t="shared" si="12"/>
        <v/>
      </c>
      <c r="B826" s="17"/>
      <c r="C826" s="390"/>
      <c r="D826" s="292"/>
      <c r="E826" s="244"/>
      <c r="F826" s="245"/>
      <c r="G826" s="18"/>
      <c r="H826" s="26"/>
      <c r="I826" s="19"/>
      <c r="J826" s="17"/>
      <c r="K826" s="17"/>
      <c r="L826" s="17"/>
      <c r="M826" s="20"/>
      <c r="N826" s="246"/>
      <c r="O826" s="247"/>
      <c r="P826" s="21"/>
      <c r="Q826" s="22"/>
      <c r="R826" s="248"/>
      <c r="S826" s="249"/>
      <c r="T826" s="23"/>
      <c r="U826" s="24"/>
      <c r="V826" s="250"/>
      <c r="W826" s="251"/>
      <c r="X826" s="251"/>
      <c r="Y826" s="252"/>
      <c r="Z826" s="4"/>
      <c r="AA826" s="118" t="str">
        <f>'Error Check before Upload'!J827</f>
        <v/>
      </c>
    </row>
    <row r="827" spans="1:27" s="25" customFormat="1" ht="14.4" x14ac:dyDescent="0.3">
      <c r="A827" s="37" t="str">
        <f t="shared" si="12"/>
        <v/>
      </c>
      <c r="B827" s="17"/>
      <c r="C827" s="390"/>
      <c r="D827" s="292"/>
      <c r="E827" s="244"/>
      <c r="F827" s="245"/>
      <c r="G827" s="18"/>
      <c r="H827" s="26"/>
      <c r="I827" s="19"/>
      <c r="J827" s="17"/>
      <c r="K827" s="17"/>
      <c r="L827" s="17"/>
      <c r="M827" s="20"/>
      <c r="N827" s="246"/>
      <c r="O827" s="247"/>
      <c r="P827" s="21"/>
      <c r="Q827" s="22"/>
      <c r="R827" s="248"/>
      <c r="S827" s="249"/>
      <c r="T827" s="23"/>
      <c r="U827" s="24"/>
      <c r="V827" s="250"/>
      <c r="W827" s="251"/>
      <c r="X827" s="251"/>
      <c r="Y827" s="252"/>
      <c r="Z827" s="4"/>
      <c r="AA827" s="118" t="str">
        <f>'Error Check before Upload'!J828</f>
        <v/>
      </c>
    </row>
    <row r="828" spans="1:27" s="25" customFormat="1" ht="14.4" x14ac:dyDescent="0.3">
      <c r="A828" s="37" t="str">
        <f t="shared" si="12"/>
        <v/>
      </c>
      <c r="B828" s="17"/>
      <c r="C828" s="390"/>
      <c r="D828" s="292"/>
      <c r="E828" s="244"/>
      <c r="F828" s="245"/>
      <c r="G828" s="18"/>
      <c r="H828" s="26"/>
      <c r="I828" s="19"/>
      <c r="J828" s="17"/>
      <c r="K828" s="17"/>
      <c r="L828" s="17"/>
      <c r="M828" s="20"/>
      <c r="N828" s="246"/>
      <c r="O828" s="247"/>
      <c r="P828" s="21"/>
      <c r="Q828" s="22"/>
      <c r="R828" s="248"/>
      <c r="S828" s="249"/>
      <c r="T828" s="23"/>
      <c r="U828" s="24"/>
      <c r="V828" s="250"/>
      <c r="W828" s="251"/>
      <c r="X828" s="251"/>
      <c r="Y828" s="252"/>
      <c r="Z828" s="4"/>
      <c r="AA828" s="118" t="str">
        <f>'Error Check before Upload'!J829</f>
        <v/>
      </c>
    </row>
    <row r="829" spans="1:27" s="25" customFormat="1" ht="14.4" x14ac:dyDescent="0.3">
      <c r="A829" s="37" t="str">
        <f t="shared" si="12"/>
        <v/>
      </c>
      <c r="B829" s="17"/>
      <c r="C829" s="390"/>
      <c r="D829" s="292"/>
      <c r="E829" s="244"/>
      <c r="F829" s="245"/>
      <c r="G829" s="18"/>
      <c r="H829" s="26"/>
      <c r="I829" s="19"/>
      <c r="J829" s="17"/>
      <c r="K829" s="17"/>
      <c r="L829" s="17"/>
      <c r="M829" s="20"/>
      <c r="N829" s="246"/>
      <c r="O829" s="247"/>
      <c r="P829" s="21"/>
      <c r="Q829" s="22"/>
      <c r="R829" s="248"/>
      <c r="S829" s="249"/>
      <c r="T829" s="23"/>
      <c r="U829" s="24"/>
      <c r="V829" s="250"/>
      <c r="W829" s="251"/>
      <c r="X829" s="251"/>
      <c r="Y829" s="252"/>
      <c r="Z829" s="4"/>
      <c r="AA829" s="118" t="str">
        <f>'Error Check before Upload'!J830</f>
        <v/>
      </c>
    </row>
    <row r="830" spans="1:27" s="25" customFormat="1" ht="14.4" x14ac:dyDescent="0.3">
      <c r="A830" s="37" t="str">
        <f t="shared" si="12"/>
        <v/>
      </c>
      <c r="B830" s="17"/>
      <c r="C830" s="390"/>
      <c r="D830" s="292"/>
      <c r="E830" s="244"/>
      <c r="F830" s="245"/>
      <c r="G830" s="18"/>
      <c r="H830" s="26"/>
      <c r="I830" s="19"/>
      <c r="J830" s="17"/>
      <c r="K830" s="17"/>
      <c r="L830" s="17"/>
      <c r="M830" s="20"/>
      <c r="N830" s="246"/>
      <c r="O830" s="247"/>
      <c r="P830" s="21"/>
      <c r="Q830" s="22"/>
      <c r="R830" s="248"/>
      <c r="S830" s="249"/>
      <c r="T830" s="23"/>
      <c r="U830" s="24"/>
      <c r="V830" s="250"/>
      <c r="W830" s="251"/>
      <c r="X830" s="251"/>
      <c r="Y830" s="252"/>
      <c r="Z830" s="4"/>
      <c r="AA830" s="118" t="str">
        <f>'Error Check before Upload'!J831</f>
        <v/>
      </c>
    </row>
    <row r="831" spans="1:27" s="25" customFormat="1" ht="14.4" x14ac:dyDescent="0.3">
      <c r="A831" s="37" t="str">
        <f t="shared" si="12"/>
        <v/>
      </c>
      <c r="B831" s="17"/>
      <c r="C831" s="390"/>
      <c r="D831" s="292"/>
      <c r="E831" s="244"/>
      <c r="F831" s="245"/>
      <c r="G831" s="18"/>
      <c r="H831" s="26"/>
      <c r="I831" s="19"/>
      <c r="J831" s="17"/>
      <c r="K831" s="17"/>
      <c r="L831" s="17"/>
      <c r="M831" s="20"/>
      <c r="N831" s="246"/>
      <c r="O831" s="247"/>
      <c r="P831" s="21"/>
      <c r="Q831" s="22"/>
      <c r="R831" s="248"/>
      <c r="S831" s="249"/>
      <c r="T831" s="23"/>
      <c r="U831" s="24"/>
      <c r="V831" s="250"/>
      <c r="W831" s="251"/>
      <c r="X831" s="251"/>
      <c r="Y831" s="252"/>
      <c r="Z831" s="4"/>
      <c r="AA831" s="118" t="str">
        <f>'Error Check before Upload'!J832</f>
        <v/>
      </c>
    </row>
    <row r="832" spans="1:27" s="25" customFormat="1" ht="14.4" x14ac:dyDescent="0.3">
      <c r="A832" s="37" t="str">
        <f t="shared" si="12"/>
        <v/>
      </c>
      <c r="B832" s="17"/>
      <c r="C832" s="390"/>
      <c r="D832" s="292"/>
      <c r="E832" s="244"/>
      <c r="F832" s="245"/>
      <c r="G832" s="18"/>
      <c r="H832" s="26"/>
      <c r="I832" s="19"/>
      <c r="J832" s="17"/>
      <c r="K832" s="17"/>
      <c r="L832" s="17"/>
      <c r="M832" s="20"/>
      <c r="N832" s="246"/>
      <c r="O832" s="247"/>
      <c r="P832" s="21"/>
      <c r="Q832" s="22"/>
      <c r="R832" s="248"/>
      <c r="S832" s="249"/>
      <c r="T832" s="23"/>
      <c r="U832" s="24"/>
      <c r="V832" s="250"/>
      <c r="W832" s="251"/>
      <c r="X832" s="251"/>
      <c r="Y832" s="252"/>
      <c r="Z832" s="4"/>
      <c r="AA832" s="118" t="str">
        <f>'Error Check before Upload'!J833</f>
        <v/>
      </c>
    </row>
    <row r="833" spans="1:27" s="25" customFormat="1" ht="14.4" x14ac:dyDescent="0.3">
      <c r="A833" s="37" t="str">
        <f t="shared" si="12"/>
        <v/>
      </c>
      <c r="B833" s="17"/>
      <c r="C833" s="390"/>
      <c r="D833" s="292"/>
      <c r="E833" s="244"/>
      <c r="F833" s="245"/>
      <c r="G833" s="18"/>
      <c r="H833" s="26"/>
      <c r="I833" s="19"/>
      <c r="J833" s="17"/>
      <c r="K833" s="17"/>
      <c r="L833" s="17"/>
      <c r="M833" s="20"/>
      <c r="N833" s="246"/>
      <c r="O833" s="247"/>
      <c r="P833" s="21"/>
      <c r="Q833" s="22"/>
      <c r="R833" s="248"/>
      <c r="S833" s="249"/>
      <c r="T833" s="23"/>
      <c r="U833" s="24"/>
      <c r="V833" s="250"/>
      <c r="W833" s="251"/>
      <c r="X833" s="251"/>
      <c r="Y833" s="252"/>
      <c r="Z833" s="4"/>
      <c r="AA833" s="118" t="str">
        <f>'Error Check before Upload'!J834</f>
        <v/>
      </c>
    </row>
    <row r="834" spans="1:27" s="25" customFormat="1" ht="14.4" x14ac:dyDescent="0.3">
      <c r="A834" s="37" t="str">
        <f t="shared" si="12"/>
        <v/>
      </c>
      <c r="B834" s="17"/>
      <c r="C834" s="390"/>
      <c r="D834" s="292"/>
      <c r="E834" s="244"/>
      <c r="F834" s="245"/>
      <c r="G834" s="18"/>
      <c r="H834" s="26"/>
      <c r="I834" s="19"/>
      <c r="J834" s="17"/>
      <c r="K834" s="17"/>
      <c r="L834" s="17"/>
      <c r="M834" s="20"/>
      <c r="N834" s="246"/>
      <c r="O834" s="247"/>
      <c r="P834" s="21"/>
      <c r="Q834" s="22"/>
      <c r="R834" s="248"/>
      <c r="S834" s="249"/>
      <c r="T834" s="23"/>
      <c r="U834" s="24"/>
      <c r="V834" s="250"/>
      <c r="W834" s="251"/>
      <c r="X834" s="251"/>
      <c r="Y834" s="252"/>
      <c r="Z834" s="4"/>
      <c r="AA834" s="118" t="str">
        <f>'Error Check before Upload'!J835</f>
        <v/>
      </c>
    </row>
    <row r="835" spans="1:27" s="25" customFormat="1" ht="14.4" x14ac:dyDescent="0.3">
      <c r="A835" s="37" t="str">
        <f t="shared" si="12"/>
        <v/>
      </c>
      <c r="B835" s="17"/>
      <c r="C835" s="390"/>
      <c r="D835" s="292"/>
      <c r="E835" s="244"/>
      <c r="F835" s="245"/>
      <c r="G835" s="18"/>
      <c r="H835" s="26"/>
      <c r="I835" s="19"/>
      <c r="J835" s="17"/>
      <c r="K835" s="17"/>
      <c r="L835" s="17"/>
      <c r="M835" s="20"/>
      <c r="N835" s="246"/>
      <c r="O835" s="247"/>
      <c r="P835" s="21"/>
      <c r="Q835" s="22"/>
      <c r="R835" s="248"/>
      <c r="S835" s="249"/>
      <c r="T835" s="23"/>
      <c r="U835" s="24"/>
      <c r="V835" s="250"/>
      <c r="W835" s="251"/>
      <c r="X835" s="251"/>
      <c r="Y835" s="252"/>
      <c r="Z835" s="4"/>
      <c r="AA835" s="118" t="str">
        <f>'Error Check before Upload'!J836</f>
        <v/>
      </c>
    </row>
    <row r="836" spans="1:27" s="25" customFormat="1" ht="14.4" x14ac:dyDescent="0.3">
      <c r="A836" s="37" t="str">
        <f t="shared" si="12"/>
        <v/>
      </c>
      <c r="B836" s="17"/>
      <c r="C836" s="390"/>
      <c r="D836" s="292"/>
      <c r="E836" s="244"/>
      <c r="F836" s="245"/>
      <c r="G836" s="18"/>
      <c r="H836" s="26"/>
      <c r="I836" s="19"/>
      <c r="J836" s="17"/>
      <c r="K836" s="17"/>
      <c r="L836" s="17"/>
      <c r="M836" s="20"/>
      <c r="N836" s="246"/>
      <c r="O836" s="247"/>
      <c r="P836" s="21"/>
      <c r="Q836" s="22"/>
      <c r="R836" s="248"/>
      <c r="S836" s="249"/>
      <c r="T836" s="23"/>
      <c r="U836" s="24"/>
      <c r="V836" s="250"/>
      <c r="W836" s="251"/>
      <c r="X836" s="251"/>
      <c r="Y836" s="252"/>
      <c r="Z836" s="4"/>
      <c r="AA836" s="118" t="str">
        <f>'Error Check before Upload'!J837</f>
        <v/>
      </c>
    </row>
    <row r="837" spans="1:27" s="25" customFormat="1" ht="14.4" x14ac:dyDescent="0.3">
      <c r="A837" s="37" t="str">
        <f t="shared" si="12"/>
        <v/>
      </c>
      <c r="B837" s="17"/>
      <c r="C837" s="390"/>
      <c r="D837" s="292"/>
      <c r="E837" s="244"/>
      <c r="F837" s="245"/>
      <c r="G837" s="18"/>
      <c r="H837" s="26"/>
      <c r="I837" s="19"/>
      <c r="J837" s="17"/>
      <c r="K837" s="17"/>
      <c r="L837" s="17"/>
      <c r="M837" s="20"/>
      <c r="N837" s="246"/>
      <c r="O837" s="247"/>
      <c r="P837" s="21"/>
      <c r="Q837" s="22"/>
      <c r="R837" s="248"/>
      <c r="S837" s="249"/>
      <c r="T837" s="23"/>
      <c r="U837" s="24"/>
      <c r="V837" s="250"/>
      <c r="W837" s="251"/>
      <c r="X837" s="251"/>
      <c r="Y837" s="252"/>
      <c r="Z837" s="4"/>
      <c r="AA837" s="118" t="str">
        <f>'Error Check before Upload'!J838</f>
        <v/>
      </c>
    </row>
    <row r="838" spans="1:27" s="25" customFormat="1" ht="14.4" x14ac:dyDescent="0.3">
      <c r="A838" s="37" t="str">
        <f t="shared" si="12"/>
        <v/>
      </c>
      <c r="B838" s="17"/>
      <c r="C838" s="390"/>
      <c r="D838" s="292"/>
      <c r="E838" s="244"/>
      <c r="F838" s="245"/>
      <c r="G838" s="18"/>
      <c r="H838" s="26"/>
      <c r="I838" s="19"/>
      <c r="J838" s="17"/>
      <c r="K838" s="17"/>
      <c r="L838" s="17"/>
      <c r="M838" s="20"/>
      <c r="N838" s="246"/>
      <c r="O838" s="247"/>
      <c r="P838" s="21"/>
      <c r="Q838" s="22"/>
      <c r="R838" s="248"/>
      <c r="S838" s="249"/>
      <c r="T838" s="23"/>
      <c r="U838" s="24"/>
      <c r="V838" s="250"/>
      <c r="W838" s="251"/>
      <c r="X838" s="251"/>
      <c r="Y838" s="252"/>
      <c r="Z838" s="4"/>
      <c r="AA838" s="118" t="str">
        <f>'Error Check before Upload'!J839</f>
        <v/>
      </c>
    </row>
    <row r="839" spans="1:27" s="25" customFormat="1" ht="14.4" x14ac:dyDescent="0.3">
      <c r="A839" s="37" t="str">
        <f t="shared" si="12"/>
        <v/>
      </c>
      <c r="B839" s="17"/>
      <c r="C839" s="390"/>
      <c r="D839" s="292"/>
      <c r="E839" s="244"/>
      <c r="F839" s="245"/>
      <c r="G839" s="18"/>
      <c r="H839" s="26"/>
      <c r="I839" s="19"/>
      <c r="J839" s="17"/>
      <c r="K839" s="17"/>
      <c r="L839" s="17"/>
      <c r="M839" s="20"/>
      <c r="N839" s="246"/>
      <c r="O839" s="247"/>
      <c r="P839" s="21"/>
      <c r="Q839" s="22"/>
      <c r="R839" s="248"/>
      <c r="S839" s="249"/>
      <c r="T839" s="23"/>
      <c r="U839" s="24"/>
      <c r="V839" s="250"/>
      <c r="W839" s="251"/>
      <c r="X839" s="251"/>
      <c r="Y839" s="252"/>
      <c r="Z839" s="4"/>
      <c r="AA839" s="118" t="str">
        <f>'Error Check before Upload'!J840</f>
        <v/>
      </c>
    </row>
    <row r="840" spans="1:27" s="25" customFormat="1" ht="14.4" x14ac:dyDescent="0.3">
      <c r="A840" s="37" t="str">
        <f t="shared" si="12"/>
        <v/>
      </c>
      <c r="B840" s="17"/>
      <c r="C840" s="390"/>
      <c r="D840" s="292"/>
      <c r="E840" s="244"/>
      <c r="F840" s="245"/>
      <c r="G840" s="18"/>
      <c r="H840" s="26"/>
      <c r="I840" s="19"/>
      <c r="J840" s="17"/>
      <c r="K840" s="17"/>
      <c r="L840" s="17"/>
      <c r="M840" s="20"/>
      <c r="N840" s="246"/>
      <c r="O840" s="247"/>
      <c r="P840" s="21"/>
      <c r="Q840" s="22"/>
      <c r="R840" s="248"/>
      <c r="S840" s="249"/>
      <c r="T840" s="23"/>
      <c r="U840" s="24"/>
      <c r="V840" s="250"/>
      <c r="W840" s="251"/>
      <c r="X840" s="251"/>
      <c r="Y840" s="252"/>
      <c r="Z840" s="4"/>
      <c r="AA840" s="118" t="str">
        <f>'Error Check before Upload'!J841</f>
        <v/>
      </c>
    </row>
    <row r="841" spans="1:27" s="25" customFormat="1" ht="14.4" x14ac:dyDescent="0.3">
      <c r="A841" s="37" t="str">
        <f t="shared" ref="A841:A904" si="13">IF(COUNTA(B841:G841)&gt;0, ROW(A841)-7,"")</f>
        <v/>
      </c>
      <c r="B841" s="17"/>
      <c r="C841" s="390"/>
      <c r="D841" s="292"/>
      <c r="E841" s="244"/>
      <c r="F841" s="245"/>
      <c r="G841" s="18"/>
      <c r="H841" s="26"/>
      <c r="I841" s="19"/>
      <c r="J841" s="17"/>
      <c r="K841" s="17"/>
      <c r="L841" s="17"/>
      <c r="M841" s="20"/>
      <c r="N841" s="246"/>
      <c r="O841" s="247"/>
      <c r="P841" s="21"/>
      <c r="Q841" s="22"/>
      <c r="R841" s="248"/>
      <c r="S841" s="249"/>
      <c r="T841" s="23"/>
      <c r="U841" s="24"/>
      <c r="V841" s="250"/>
      <c r="W841" s="251"/>
      <c r="X841" s="251"/>
      <c r="Y841" s="252"/>
      <c r="Z841" s="4"/>
      <c r="AA841" s="118" t="str">
        <f>'Error Check before Upload'!J842</f>
        <v/>
      </c>
    </row>
    <row r="842" spans="1:27" s="25" customFormat="1" ht="14.4" x14ac:dyDescent="0.3">
      <c r="A842" s="37" t="str">
        <f t="shared" si="13"/>
        <v/>
      </c>
      <c r="B842" s="17"/>
      <c r="C842" s="390"/>
      <c r="D842" s="292"/>
      <c r="E842" s="244"/>
      <c r="F842" s="245"/>
      <c r="G842" s="18"/>
      <c r="H842" s="26"/>
      <c r="I842" s="19"/>
      <c r="J842" s="17"/>
      <c r="K842" s="17"/>
      <c r="L842" s="17"/>
      <c r="M842" s="20"/>
      <c r="N842" s="246"/>
      <c r="O842" s="247"/>
      <c r="P842" s="21"/>
      <c r="Q842" s="22"/>
      <c r="R842" s="248"/>
      <c r="S842" s="249"/>
      <c r="T842" s="23"/>
      <c r="U842" s="24"/>
      <c r="V842" s="250"/>
      <c r="W842" s="251"/>
      <c r="X842" s="251"/>
      <c r="Y842" s="252"/>
      <c r="Z842" s="4"/>
      <c r="AA842" s="118" t="str">
        <f>'Error Check before Upload'!J843</f>
        <v/>
      </c>
    </row>
    <row r="843" spans="1:27" s="25" customFormat="1" ht="14.4" x14ac:dyDescent="0.3">
      <c r="A843" s="37" t="str">
        <f t="shared" si="13"/>
        <v/>
      </c>
      <c r="B843" s="17"/>
      <c r="C843" s="390"/>
      <c r="D843" s="292"/>
      <c r="E843" s="244"/>
      <c r="F843" s="245"/>
      <c r="G843" s="18"/>
      <c r="H843" s="26"/>
      <c r="I843" s="19"/>
      <c r="J843" s="17"/>
      <c r="K843" s="17"/>
      <c r="L843" s="17"/>
      <c r="M843" s="20"/>
      <c r="N843" s="246"/>
      <c r="O843" s="247"/>
      <c r="P843" s="21"/>
      <c r="Q843" s="22"/>
      <c r="R843" s="248"/>
      <c r="S843" s="249"/>
      <c r="T843" s="23"/>
      <c r="U843" s="24"/>
      <c r="V843" s="250"/>
      <c r="W843" s="251"/>
      <c r="X843" s="251"/>
      <c r="Y843" s="252"/>
      <c r="Z843" s="4"/>
      <c r="AA843" s="118" t="str">
        <f>'Error Check before Upload'!J844</f>
        <v/>
      </c>
    </row>
    <row r="844" spans="1:27" s="25" customFormat="1" ht="14.4" x14ac:dyDescent="0.3">
      <c r="A844" s="37" t="str">
        <f t="shared" si="13"/>
        <v/>
      </c>
      <c r="B844" s="17"/>
      <c r="C844" s="390"/>
      <c r="D844" s="292"/>
      <c r="E844" s="244"/>
      <c r="F844" s="245"/>
      <c r="G844" s="18"/>
      <c r="H844" s="26"/>
      <c r="I844" s="19"/>
      <c r="J844" s="17"/>
      <c r="K844" s="17"/>
      <c r="L844" s="17"/>
      <c r="M844" s="20"/>
      <c r="N844" s="246"/>
      <c r="O844" s="247"/>
      <c r="P844" s="21"/>
      <c r="Q844" s="22"/>
      <c r="R844" s="248"/>
      <c r="S844" s="249"/>
      <c r="T844" s="23"/>
      <c r="U844" s="24"/>
      <c r="V844" s="250"/>
      <c r="W844" s="251"/>
      <c r="X844" s="251"/>
      <c r="Y844" s="252"/>
      <c r="Z844" s="4"/>
      <c r="AA844" s="118" t="str">
        <f>'Error Check before Upload'!J845</f>
        <v/>
      </c>
    </row>
    <row r="845" spans="1:27" s="25" customFormat="1" ht="14.4" x14ac:dyDescent="0.3">
      <c r="A845" s="37" t="str">
        <f t="shared" si="13"/>
        <v/>
      </c>
      <c r="B845" s="17"/>
      <c r="C845" s="390"/>
      <c r="D845" s="292"/>
      <c r="E845" s="244"/>
      <c r="F845" s="245"/>
      <c r="G845" s="18"/>
      <c r="H845" s="26"/>
      <c r="I845" s="19"/>
      <c r="J845" s="17"/>
      <c r="K845" s="17"/>
      <c r="L845" s="17"/>
      <c r="M845" s="20"/>
      <c r="N845" s="246"/>
      <c r="O845" s="247"/>
      <c r="P845" s="21"/>
      <c r="Q845" s="22"/>
      <c r="R845" s="248"/>
      <c r="S845" s="249"/>
      <c r="T845" s="23"/>
      <c r="U845" s="24"/>
      <c r="V845" s="250"/>
      <c r="W845" s="251"/>
      <c r="X845" s="251"/>
      <c r="Y845" s="252"/>
      <c r="Z845" s="4"/>
      <c r="AA845" s="118" t="str">
        <f>'Error Check before Upload'!J846</f>
        <v/>
      </c>
    </row>
    <row r="846" spans="1:27" s="25" customFormat="1" ht="14.4" x14ac:dyDescent="0.3">
      <c r="A846" s="37" t="str">
        <f t="shared" si="13"/>
        <v/>
      </c>
      <c r="B846" s="17"/>
      <c r="C846" s="390"/>
      <c r="D846" s="292"/>
      <c r="E846" s="244"/>
      <c r="F846" s="245"/>
      <c r="G846" s="18"/>
      <c r="H846" s="26"/>
      <c r="I846" s="19"/>
      <c r="J846" s="17"/>
      <c r="K846" s="17"/>
      <c r="L846" s="17"/>
      <c r="M846" s="20"/>
      <c r="N846" s="246"/>
      <c r="O846" s="247"/>
      <c r="P846" s="21"/>
      <c r="Q846" s="22"/>
      <c r="R846" s="248"/>
      <c r="S846" s="249"/>
      <c r="T846" s="23"/>
      <c r="U846" s="24"/>
      <c r="V846" s="250"/>
      <c r="W846" s="251"/>
      <c r="X846" s="251"/>
      <c r="Y846" s="252"/>
      <c r="Z846" s="4"/>
      <c r="AA846" s="118" t="str">
        <f>'Error Check before Upload'!J847</f>
        <v/>
      </c>
    </row>
    <row r="847" spans="1:27" s="25" customFormat="1" ht="14.4" x14ac:dyDescent="0.3">
      <c r="A847" s="37" t="str">
        <f t="shared" si="13"/>
        <v/>
      </c>
      <c r="B847" s="17"/>
      <c r="C847" s="390"/>
      <c r="D847" s="292"/>
      <c r="E847" s="244"/>
      <c r="F847" s="245"/>
      <c r="G847" s="18"/>
      <c r="H847" s="26"/>
      <c r="I847" s="19"/>
      <c r="J847" s="17"/>
      <c r="K847" s="17"/>
      <c r="L847" s="17"/>
      <c r="M847" s="20"/>
      <c r="N847" s="246"/>
      <c r="O847" s="247"/>
      <c r="P847" s="21"/>
      <c r="Q847" s="22"/>
      <c r="R847" s="248"/>
      <c r="S847" s="249"/>
      <c r="T847" s="23"/>
      <c r="U847" s="24"/>
      <c r="V847" s="250"/>
      <c r="W847" s="251"/>
      <c r="X847" s="251"/>
      <c r="Y847" s="252"/>
      <c r="Z847" s="4"/>
      <c r="AA847" s="118" t="str">
        <f>'Error Check before Upload'!J848</f>
        <v/>
      </c>
    </row>
    <row r="848" spans="1:27" s="25" customFormat="1" ht="14.4" x14ac:dyDescent="0.3">
      <c r="A848" s="37" t="str">
        <f t="shared" si="13"/>
        <v/>
      </c>
      <c r="B848" s="17"/>
      <c r="C848" s="390"/>
      <c r="D848" s="292"/>
      <c r="E848" s="244"/>
      <c r="F848" s="245"/>
      <c r="G848" s="18"/>
      <c r="H848" s="26"/>
      <c r="I848" s="19"/>
      <c r="J848" s="17"/>
      <c r="K848" s="17"/>
      <c r="L848" s="17"/>
      <c r="M848" s="20"/>
      <c r="N848" s="246"/>
      <c r="O848" s="247"/>
      <c r="P848" s="21"/>
      <c r="Q848" s="22"/>
      <c r="R848" s="248"/>
      <c r="S848" s="249"/>
      <c r="T848" s="23"/>
      <c r="U848" s="24"/>
      <c r="V848" s="250"/>
      <c r="W848" s="251"/>
      <c r="X848" s="251"/>
      <c r="Y848" s="252"/>
      <c r="Z848" s="4"/>
      <c r="AA848" s="118" t="str">
        <f>'Error Check before Upload'!J849</f>
        <v/>
      </c>
    </row>
    <row r="849" spans="1:27" s="25" customFormat="1" ht="14.4" x14ac:dyDescent="0.3">
      <c r="A849" s="37" t="str">
        <f t="shared" si="13"/>
        <v/>
      </c>
      <c r="B849" s="17"/>
      <c r="C849" s="390"/>
      <c r="D849" s="292"/>
      <c r="E849" s="244"/>
      <c r="F849" s="245"/>
      <c r="G849" s="18"/>
      <c r="H849" s="26"/>
      <c r="I849" s="19"/>
      <c r="J849" s="17"/>
      <c r="K849" s="17"/>
      <c r="L849" s="17"/>
      <c r="M849" s="20"/>
      <c r="N849" s="246"/>
      <c r="O849" s="247"/>
      <c r="P849" s="21"/>
      <c r="Q849" s="22"/>
      <c r="R849" s="248"/>
      <c r="S849" s="249"/>
      <c r="T849" s="23"/>
      <c r="U849" s="24"/>
      <c r="V849" s="250"/>
      <c r="W849" s="251"/>
      <c r="X849" s="251"/>
      <c r="Y849" s="252"/>
      <c r="Z849" s="4"/>
      <c r="AA849" s="118" t="str">
        <f>'Error Check before Upload'!J850</f>
        <v/>
      </c>
    </row>
    <row r="850" spans="1:27" s="25" customFormat="1" ht="14.4" x14ac:dyDescent="0.3">
      <c r="A850" s="37" t="str">
        <f t="shared" si="13"/>
        <v/>
      </c>
      <c r="B850" s="17"/>
      <c r="C850" s="390"/>
      <c r="D850" s="292"/>
      <c r="E850" s="244"/>
      <c r="F850" s="245"/>
      <c r="G850" s="18"/>
      <c r="H850" s="26"/>
      <c r="I850" s="19"/>
      <c r="J850" s="17"/>
      <c r="K850" s="17"/>
      <c r="L850" s="17"/>
      <c r="M850" s="20"/>
      <c r="N850" s="246"/>
      <c r="O850" s="247"/>
      <c r="P850" s="21"/>
      <c r="Q850" s="22"/>
      <c r="R850" s="248"/>
      <c r="S850" s="249"/>
      <c r="T850" s="23"/>
      <c r="U850" s="24"/>
      <c r="V850" s="250"/>
      <c r="W850" s="251"/>
      <c r="X850" s="251"/>
      <c r="Y850" s="252"/>
      <c r="Z850" s="4"/>
      <c r="AA850" s="118" t="str">
        <f>'Error Check before Upload'!J851</f>
        <v/>
      </c>
    </row>
    <row r="851" spans="1:27" s="25" customFormat="1" ht="14.4" x14ac:dyDescent="0.3">
      <c r="A851" s="37" t="str">
        <f t="shared" si="13"/>
        <v/>
      </c>
      <c r="B851" s="17"/>
      <c r="C851" s="390"/>
      <c r="D851" s="292"/>
      <c r="E851" s="244"/>
      <c r="F851" s="245"/>
      <c r="G851" s="18"/>
      <c r="H851" s="26"/>
      <c r="I851" s="19"/>
      <c r="J851" s="17"/>
      <c r="K851" s="17"/>
      <c r="L851" s="17"/>
      <c r="M851" s="20"/>
      <c r="N851" s="246"/>
      <c r="O851" s="247"/>
      <c r="P851" s="21"/>
      <c r="Q851" s="22"/>
      <c r="R851" s="248"/>
      <c r="S851" s="249"/>
      <c r="T851" s="23"/>
      <c r="U851" s="24"/>
      <c r="V851" s="250"/>
      <c r="W851" s="251"/>
      <c r="X851" s="251"/>
      <c r="Y851" s="252"/>
      <c r="Z851" s="4"/>
      <c r="AA851" s="118" t="str">
        <f>'Error Check before Upload'!J852</f>
        <v/>
      </c>
    </row>
    <row r="852" spans="1:27" s="25" customFormat="1" ht="14.4" x14ac:dyDescent="0.3">
      <c r="A852" s="37" t="str">
        <f t="shared" si="13"/>
        <v/>
      </c>
      <c r="B852" s="17"/>
      <c r="C852" s="390"/>
      <c r="D852" s="292"/>
      <c r="E852" s="244"/>
      <c r="F852" s="245"/>
      <c r="G852" s="18"/>
      <c r="H852" s="26"/>
      <c r="I852" s="19"/>
      <c r="J852" s="17"/>
      <c r="K852" s="17"/>
      <c r="L852" s="17"/>
      <c r="M852" s="20"/>
      <c r="N852" s="246"/>
      <c r="O852" s="247"/>
      <c r="P852" s="21"/>
      <c r="Q852" s="22"/>
      <c r="R852" s="248"/>
      <c r="S852" s="249"/>
      <c r="T852" s="23"/>
      <c r="U852" s="24"/>
      <c r="V852" s="250"/>
      <c r="W852" s="251"/>
      <c r="X852" s="251"/>
      <c r="Y852" s="252"/>
      <c r="Z852" s="4"/>
      <c r="AA852" s="118" t="str">
        <f>'Error Check before Upload'!J853</f>
        <v/>
      </c>
    </row>
    <row r="853" spans="1:27" s="25" customFormat="1" ht="14.4" x14ac:dyDescent="0.3">
      <c r="A853" s="37" t="str">
        <f t="shared" si="13"/>
        <v/>
      </c>
      <c r="B853" s="17"/>
      <c r="C853" s="390"/>
      <c r="D853" s="292"/>
      <c r="E853" s="244"/>
      <c r="F853" s="245"/>
      <c r="G853" s="18"/>
      <c r="H853" s="26"/>
      <c r="I853" s="19"/>
      <c r="J853" s="17"/>
      <c r="K853" s="17"/>
      <c r="L853" s="17"/>
      <c r="M853" s="20"/>
      <c r="N853" s="246"/>
      <c r="O853" s="247"/>
      <c r="P853" s="21"/>
      <c r="Q853" s="22"/>
      <c r="R853" s="248"/>
      <c r="S853" s="249"/>
      <c r="T853" s="23"/>
      <c r="U853" s="24"/>
      <c r="V853" s="250"/>
      <c r="W853" s="251"/>
      <c r="X853" s="251"/>
      <c r="Y853" s="252"/>
      <c r="Z853" s="4"/>
      <c r="AA853" s="118" t="str">
        <f>'Error Check before Upload'!J854</f>
        <v/>
      </c>
    </row>
    <row r="854" spans="1:27" s="25" customFormat="1" ht="14.4" x14ac:dyDescent="0.3">
      <c r="A854" s="37" t="str">
        <f t="shared" si="13"/>
        <v/>
      </c>
      <c r="B854" s="17"/>
      <c r="C854" s="390"/>
      <c r="D854" s="292"/>
      <c r="E854" s="244"/>
      <c r="F854" s="245"/>
      <c r="G854" s="18"/>
      <c r="H854" s="26"/>
      <c r="I854" s="19"/>
      <c r="J854" s="17"/>
      <c r="K854" s="17"/>
      <c r="L854" s="17"/>
      <c r="M854" s="20"/>
      <c r="N854" s="246"/>
      <c r="O854" s="247"/>
      <c r="P854" s="21"/>
      <c r="Q854" s="22"/>
      <c r="R854" s="248"/>
      <c r="S854" s="249"/>
      <c r="T854" s="23"/>
      <c r="U854" s="24"/>
      <c r="V854" s="250"/>
      <c r="W854" s="251"/>
      <c r="X854" s="251"/>
      <c r="Y854" s="252"/>
      <c r="Z854" s="4"/>
      <c r="AA854" s="118" t="str">
        <f>'Error Check before Upload'!J855</f>
        <v/>
      </c>
    </row>
    <row r="855" spans="1:27" s="25" customFormat="1" ht="14.4" x14ac:dyDescent="0.3">
      <c r="A855" s="37" t="str">
        <f t="shared" si="13"/>
        <v/>
      </c>
      <c r="B855" s="17"/>
      <c r="C855" s="390"/>
      <c r="D855" s="292"/>
      <c r="E855" s="244"/>
      <c r="F855" s="245"/>
      <c r="G855" s="18"/>
      <c r="H855" s="26"/>
      <c r="I855" s="19"/>
      <c r="J855" s="17"/>
      <c r="K855" s="17"/>
      <c r="L855" s="17"/>
      <c r="M855" s="20"/>
      <c r="N855" s="246"/>
      <c r="O855" s="247"/>
      <c r="P855" s="21"/>
      <c r="Q855" s="22"/>
      <c r="R855" s="248"/>
      <c r="S855" s="249"/>
      <c r="T855" s="23"/>
      <c r="U855" s="24"/>
      <c r="V855" s="250"/>
      <c r="W855" s="251"/>
      <c r="X855" s="251"/>
      <c r="Y855" s="252"/>
      <c r="Z855" s="4"/>
      <c r="AA855" s="118" t="str">
        <f>'Error Check before Upload'!J856</f>
        <v/>
      </c>
    </row>
    <row r="856" spans="1:27" s="25" customFormat="1" ht="14.4" x14ac:dyDescent="0.3">
      <c r="A856" s="37" t="str">
        <f t="shared" si="13"/>
        <v/>
      </c>
      <c r="B856" s="17"/>
      <c r="C856" s="390"/>
      <c r="D856" s="292"/>
      <c r="E856" s="244"/>
      <c r="F856" s="245"/>
      <c r="G856" s="18"/>
      <c r="H856" s="26"/>
      <c r="I856" s="19"/>
      <c r="J856" s="17"/>
      <c r="K856" s="17"/>
      <c r="L856" s="17"/>
      <c r="M856" s="20"/>
      <c r="N856" s="246"/>
      <c r="O856" s="247"/>
      <c r="P856" s="21"/>
      <c r="Q856" s="22"/>
      <c r="R856" s="248"/>
      <c r="S856" s="249"/>
      <c r="T856" s="23"/>
      <c r="U856" s="24"/>
      <c r="V856" s="250"/>
      <c r="W856" s="251"/>
      <c r="X856" s="251"/>
      <c r="Y856" s="252"/>
      <c r="Z856" s="4"/>
      <c r="AA856" s="118" t="str">
        <f>'Error Check before Upload'!J857</f>
        <v/>
      </c>
    </row>
    <row r="857" spans="1:27" s="25" customFormat="1" ht="14.4" x14ac:dyDescent="0.3">
      <c r="A857" s="37" t="str">
        <f t="shared" si="13"/>
        <v/>
      </c>
      <c r="B857" s="17"/>
      <c r="C857" s="390"/>
      <c r="D857" s="292"/>
      <c r="E857" s="244"/>
      <c r="F857" s="245"/>
      <c r="G857" s="18"/>
      <c r="H857" s="26"/>
      <c r="I857" s="19"/>
      <c r="J857" s="17"/>
      <c r="K857" s="17"/>
      <c r="L857" s="17"/>
      <c r="M857" s="20"/>
      <c r="N857" s="246"/>
      <c r="O857" s="247"/>
      <c r="P857" s="21"/>
      <c r="Q857" s="22"/>
      <c r="R857" s="248"/>
      <c r="S857" s="249"/>
      <c r="T857" s="23"/>
      <c r="U857" s="24"/>
      <c r="V857" s="250"/>
      <c r="W857" s="251"/>
      <c r="X857" s="251"/>
      <c r="Y857" s="252"/>
      <c r="Z857" s="4"/>
      <c r="AA857" s="118" t="str">
        <f>'Error Check before Upload'!J858</f>
        <v/>
      </c>
    </row>
    <row r="858" spans="1:27" s="25" customFormat="1" ht="14.4" x14ac:dyDescent="0.3">
      <c r="A858" s="37" t="str">
        <f t="shared" si="13"/>
        <v/>
      </c>
      <c r="B858" s="17"/>
      <c r="C858" s="390"/>
      <c r="D858" s="292"/>
      <c r="E858" s="244"/>
      <c r="F858" s="245"/>
      <c r="G858" s="18"/>
      <c r="H858" s="26"/>
      <c r="I858" s="19"/>
      <c r="J858" s="17"/>
      <c r="K858" s="17"/>
      <c r="L858" s="17"/>
      <c r="M858" s="20"/>
      <c r="N858" s="246"/>
      <c r="O858" s="247"/>
      <c r="P858" s="21"/>
      <c r="Q858" s="22"/>
      <c r="R858" s="248"/>
      <c r="S858" s="249"/>
      <c r="T858" s="23"/>
      <c r="U858" s="24"/>
      <c r="V858" s="250"/>
      <c r="W858" s="251"/>
      <c r="X858" s="251"/>
      <c r="Y858" s="252"/>
      <c r="Z858" s="4"/>
      <c r="AA858" s="118" t="str">
        <f>'Error Check before Upload'!J859</f>
        <v/>
      </c>
    </row>
    <row r="859" spans="1:27" s="25" customFormat="1" ht="14.4" x14ac:dyDescent="0.3">
      <c r="A859" s="37" t="str">
        <f t="shared" si="13"/>
        <v/>
      </c>
      <c r="B859" s="17"/>
      <c r="C859" s="390"/>
      <c r="D859" s="292"/>
      <c r="E859" s="244"/>
      <c r="F859" s="245"/>
      <c r="G859" s="18"/>
      <c r="H859" s="26"/>
      <c r="I859" s="19"/>
      <c r="J859" s="17"/>
      <c r="K859" s="17"/>
      <c r="L859" s="17"/>
      <c r="M859" s="20"/>
      <c r="N859" s="246"/>
      <c r="O859" s="247"/>
      <c r="P859" s="21"/>
      <c r="Q859" s="22"/>
      <c r="R859" s="248"/>
      <c r="S859" s="249"/>
      <c r="T859" s="23"/>
      <c r="U859" s="24"/>
      <c r="V859" s="250"/>
      <c r="W859" s="251"/>
      <c r="X859" s="251"/>
      <c r="Y859" s="252"/>
      <c r="Z859" s="4"/>
      <c r="AA859" s="118" t="str">
        <f>'Error Check before Upload'!J860</f>
        <v/>
      </c>
    </row>
    <row r="860" spans="1:27" s="25" customFormat="1" ht="14.4" x14ac:dyDescent="0.3">
      <c r="A860" s="37" t="str">
        <f t="shared" si="13"/>
        <v/>
      </c>
      <c r="B860" s="17"/>
      <c r="C860" s="390"/>
      <c r="D860" s="292"/>
      <c r="E860" s="244"/>
      <c r="F860" s="245"/>
      <c r="G860" s="18"/>
      <c r="H860" s="26"/>
      <c r="I860" s="19"/>
      <c r="J860" s="17"/>
      <c r="K860" s="17"/>
      <c r="L860" s="17"/>
      <c r="M860" s="20"/>
      <c r="N860" s="246"/>
      <c r="O860" s="247"/>
      <c r="P860" s="21"/>
      <c r="Q860" s="22"/>
      <c r="R860" s="248"/>
      <c r="S860" s="249"/>
      <c r="T860" s="23"/>
      <c r="U860" s="24"/>
      <c r="V860" s="250"/>
      <c r="W860" s="251"/>
      <c r="X860" s="251"/>
      <c r="Y860" s="252"/>
      <c r="Z860" s="4"/>
      <c r="AA860" s="118" t="str">
        <f>'Error Check before Upload'!J861</f>
        <v/>
      </c>
    </row>
    <row r="861" spans="1:27" s="25" customFormat="1" ht="14.4" x14ac:dyDescent="0.3">
      <c r="A861" s="37" t="str">
        <f t="shared" si="13"/>
        <v/>
      </c>
      <c r="B861" s="17"/>
      <c r="C861" s="390"/>
      <c r="D861" s="292"/>
      <c r="E861" s="244"/>
      <c r="F861" s="245"/>
      <c r="G861" s="18"/>
      <c r="H861" s="26"/>
      <c r="I861" s="19"/>
      <c r="J861" s="17"/>
      <c r="K861" s="17"/>
      <c r="L861" s="17"/>
      <c r="M861" s="20"/>
      <c r="N861" s="246"/>
      <c r="O861" s="247"/>
      <c r="P861" s="21"/>
      <c r="Q861" s="22"/>
      <c r="R861" s="248"/>
      <c r="S861" s="249"/>
      <c r="T861" s="23"/>
      <c r="U861" s="24"/>
      <c r="V861" s="250"/>
      <c r="W861" s="251"/>
      <c r="X861" s="251"/>
      <c r="Y861" s="252"/>
      <c r="Z861" s="4"/>
      <c r="AA861" s="118" t="str">
        <f>'Error Check before Upload'!J862</f>
        <v/>
      </c>
    </row>
    <row r="862" spans="1:27" s="25" customFormat="1" ht="14.4" x14ac:dyDescent="0.3">
      <c r="A862" s="37" t="str">
        <f t="shared" si="13"/>
        <v/>
      </c>
      <c r="B862" s="17"/>
      <c r="C862" s="390"/>
      <c r="D862" s="292"/>
      <c r="E862" s="244"/>
      <c r="F862" s="245"/>
      <c r="G862" s="18"/>
      <c r="H862" s="26"/>
      <c r="I862" s="19"/>
      <c r="J862" s="17"/>
      <c r="K862" s="17"/>
      <c r="L862" s="17"/>
      <c r="M862" s="20"/>
      <c r="N862" s="246"/>
      <c r="O862" s="247"/>
      <c r="P862" s="21"/>
      <c r="Q862" s="22"/>
      <c r="R862" s="248"/>
      <c r="S862" s="249"/>
      <c r="T862" s="23"/>
      <c r="U862" s="24"/>
      <c r="V862" s="250"/>
      <c r="W862" s="251"/>
      <c r="X862" s="251"/>
      <c r="Y862" s="252"/>
      <c r="Z862" s="4"/>
      <c r="AA862" s="118" t="str">
        <f>'Error Check before Upload'!J863</f>
        <v/>
      </c>
    </row>
    <row r="863" spans="1:27" s="25" customFormat="1" ht="14.4" x14ac:dyDescent="0.3">
      <c r="A863" s="37" t="str">
        <f t="shared" si="13"/>
        <v/>
      </c>
      <c r="B863" s="17"/>
      <c r="C863" s="390"/>
      <c r="D863" s="292"/>
      <c r="E863" s="244"/>
      <c r="F863" s="245"/>
      <c r="G863" s="18"/>
      <c r="H863" s="26"/>
      <c r="I863" s="19"/>
      <c r="J863" s="17"/>
      <c r="K863" s="17"/>
      <c r="L863" s="17"/>
      <c r="M863" s="20"/>
      <c r="N863" s="246"/>
      <c r="O863" s="247"/>
      <c r="P863" s="21"/>
      <c r="Q863" s="22"/>
      <c r="R863" s="248"/>
      <c r="S863" s="249"/>
      <c r="T863" s="23"/>
      <c r="U863" s="24"/>
      <c r="V863" s="250"/>
      <c r="W863" s="251"/>
      <c r="X863" s="251"/>
      <c r="Y863" s="252"/>
      <c r="Z863" s="4"/>
      <c r="AA863" s="118" t="str">
        <f>'Error Check before Upload'!J864</f>
        <v/>
      </c>
    </row>
    <row r="864" spans="1:27" s="25" customFormat="1" ht="14.4" x14ac:dyDescent="0.3">
      <c r="A864" s="37" t="str">
        <f t="shared" si="13"/>
        <v/>
      </c>
      <c r="B864" s="17"/>
      <c r="C864" s="390"/>
      <c r="D864" s="292"/>
      <c r="E864" s="244"/>
      <c r="F864" s="245"/>
      <c r="G864" s="18"/>
      <c r="H864" s="26"/>
      <c r="I864" s="19"/>
      <c r="J864" s="17"/>
      <c r="K864" s="17"/>
      <c r="L864" s="17"/>
      <c r="M864" s="20"/>
      <c r="N864" s="246"/>
      <c r="O864" s="247"/>
      <c r="P864" s="21"/>
      <c r="Q864" s="22"/>
      <c r="R864" s="248"/>
      <c r="S864" s="249"/>
      <c r="T864" s="23"/>
      <c r="U864" s="24"/>
      <c r="V864" s="250"/>
      <c r="W864" s="251"/>
      <c r="X864" s="251"/>
      <c r="Y864" s="252"/>
      <c r="Z864" s="4"/>
      <c r="AA864" s="118" t="str">
        <f>'Error Check before Upload'!J865</f>
        <v/>
      </c>
    </row>
    <row r="865" spans="1:27" s="25" customFormat="1" ht="14.4" x14ac:dyDescent="0.3">
      <c r="A865" s="37" t="str">
        <f t="shared" si="13"/>
        <v/>
      </c>
      <c r="B865" s="17"/>
      <c r="C865" s="390"/>
      <c r="D865" s="292"/>
      <c r="E865" s="244"/>
      <c r="F865" s="245"/>
      <c r="G865" s="18"/>
      <c r="H865" s="26"/>
      <c r="I865" s="19"/>
      <c r="J865" s="17"/>
      <c r="K865" s="17"/>
      <c r="L865" s="17"/>
      <c r="M865" s="20"/>
      <c r="N865" s="246"/>
      <c r="O865" s="247"/>
      <c r="P865" s="21"/>
      <c r="Q865" s="22"/>
      <c r="R865" s="248"/>
      <c r="S865" s="249"/>
      <c r="T865" s="23"/>
      <c r="U865" s="24"/>
      <c r="V865" s="250"/>
      <c r="W865" s="251"/>
      <c r="X865" s="251"/>
      <c r="Y865" s="252"/>
      <c r="Z865" s="4"/>
      <c r="AA865" s="118" t="str">
        <f>'Error Check before Upload'!J866</f>
        <v/>
      </c>
    </row>
    <row r="866" spans="1:27" s="25" customFormat="1" ht="14.4" x14ac:dyDescent="0.3">
      <c r="A866" s="37" t="str">
        <f t="shared" si="13"/>
        <v/>
      </c>
      <c r="B866" s="17"/>
      <c r="C866" s="390"/>
      <c r="D866" s="292"/>
      <c r="E866" s="244"/>
      <c r="F866" s="245"/>
      <c r="G866" s="18"/>
      <c r="H866" s="26"/>
      <c r="I866" s="19"/>
      <c r="J866" s="17"/>
      <c r="K866" s="17"/>
      <c r="L866" s="17"/>
      <c r="M866" s="20"/>
      <c r="N866" s="246"/>
      <c r="O866" s="247"/>
      <c r="P866" s="21"/>
      <c r="Q866" s="22"/>
      <c r="R866" s="248"/>
      <c r="S866" s="249"/>
      <c r="T866" s="23"/>
      <c r="U866" s="24"/>
      <c r="V866" s="250"/>
      <c r="W866" s="251"/>
      <c r="X866" s="251"/>
      <c r="Y866" s="252"/>
      <c r="Z866" s="4"/>
      <c r="AA866" s="118" t="str">
        <f>'Error Check before Upload'!J867</f>
        <v/>
      </c>
    </row>
    <row r="867" spans="1:27" s="25" customFormat="1" ht="14.4" x14ac:dyDescent="0.3">
      <c r="A867" s="37" t="str">
        <f t="shared" si="13"/>
        <v/>
      </c>
      <c r="B867" s="17"/>
      <c r="C867" s="390"/>
      <c r="D867" s="292"/>
      <c r="E867" s="244"/>
      <c r="F867" s="245"/>
      <c r="G867" s="18"/>
      <c r="H867" s="26"/>
      <c r="I867" s="19"/>
      <c r="J867" s="17"/>
      <c r="K867" s="17"/>
      <c r="L867" s="17"/>
      <c r="M867" s="20"/>
      <c r="N867" s="246"/>
      <c r="O867" s="247"/>
      <c r="P867" s="21"/>
      <c r="Q867" s="22"/>
      <c r="R867" s="248"/>
      <c r="S867" s="249"/>
      <c r="T867" s="23"/>
      <c r="U867" s="24"/>
      <c r="V867" s="250"/>
      <c r="W867" s="251"/>
      <c r="X867" s="251"/>
      <c r="Y867" s="252"/>
      <c r="Z867" s="4"/>
      <c r="AA867" s="118" t="str">
        <f>'Error Check before Upload'!J868</f>
        <v/>
      </c>
    </row>
    <row r="868" spans="1:27" s="25" customFormat="1" ht="14.4" x14ac:dyDescent="0.3">
      <c r="A868" s="37" t="str">
        <f t="shared" si="13"/>
        <v/>
      </c>
      <c r="B868" s="17"/>
      <c r="C868" s="390"/>
      <c r="D868" s="292"/>
      <c r="E868" s="244"/>
      <c r="F868" s="245"/>
      <c r="G868" s="18"/>
      <c r="H868" s="26"/>
      <c r="I868" s="19"/>
      <c r="J868" s="17"/>
      <c r="K868" s="17"/>
      <c r="L868" s="17"/>
      <c r="M868" s="20"/>
      <c r="N868" s="246"/>
      <c r="O868" s="247"/>
      <c r="P868" s="21"/>
      <c r="Q868" s="22"/>
      <c r="R868" s="248"/>
      <c r="S868" s="249"/>
      <c r="T868" s="23"/>
      <c r="U868" s="24"/>
      <c r="V868" s="250"/>
      <c r="W868" s="251"/>
      <c r="X868" s="251"/>
      <c r="Y868" s="252"/>
      <c r="Z868" s="4"/>
      <c r="AA868" s="118" t="str">
        <f>'Error Check before Upload'!J869</f>
        <v/>
      </c>
    </row>
    <row r="869" spans="1:27" s="25" customFormat="1" ht="14.4" x14ac:dyDescent="0.3">
      <c r="A869" s="37" t="str">
        <f t="shared" si="13"/>
        <v/>
      </c>
      <c r="B869" s="17"/>
      <c r="C869" s="390"/>
      <c r="D869" s="292"/>
      <c r="E869" s="244"/>
      <c r="F869" s="245"/>
      <c r="G869" s="18"/>
      <c r="H869" s="26"/>
      <c r="I869" s="19"/>
      <c r="J869" s="17"/>
      <c r="K869" s="17"/>
      <c r="L869" s="17"/>
      <c r="M869" s="20"/>
      <c r="N869" s="246"/>
      <c r="O869" s="247"/>
      <c r="P869" s="21"/>
      <c r="Q869" s="22"/>
      <c r="R869" s="248"/>
      <c r="S869" s="249"/>
      <c r="T869" s="23"/>
      <c r="U869" s="24"/>
      <c r="V869" s="250"/>
      <c r="W869" s="251"/>
      <c r="X869" s="251"/>
      <c r="Y869" s="252"/>
      <c r="Z869" s="4"/>
      <c r="AA869" s="118" t="str">
        <f>'Error Check before Upload'!J870</f>
        <v/>
      </c>
    </row>
    <row r="870" spans="1:27" s="25" customFormat="1" ht="14.4" x14ac:dyDescent="0.3">
      <c r="A870" s="37" t="str">
        <f t="shared" si="13"/>
        <v/>
      </c>
      <c r="B870" s="17"/>
      <c r="C870" s="390"/>
      <c r="D870" s="292"/>
      <c r="E870" s="244"/>
      <c r="F870" s="245"/>
      <c r="G870" s="18"/>
      <c r="H870" s="26"/>
      <c r="I870" s="19"/>
      <c r="J870" s="17"/>
      <c r="K870" s="17"/>
      <c r="L870" s="17"/>
      <c r="M870" s="20"/>
      <c r="N870" s="246"/>
      <c r="O870" s="247"/>
      <c r="P870" s="21"/>
      <c r="Q870" s="22"/>
      <c r="R870" s="248"/>
      <c r="S870" s="249"/>
      <c r="T870" s="23"/>
      <c r="U870" s="24"/>
      <c r="V870" s="250"/>
      <c r="W870" s="251"/>
      <c r="X870" s="251"/>
      <c r="Y870" s="252"/>
      <c r="Z870" s="4"/>
      <c r="AA870" s="118" t="str">
        <f>'Error Check before Upload'!J871</f>
        <v/>
      </c>
    </row>
    <row r="871" spans="1:27" s="25" customFormat="1" ht="14.4" x14ac:dyDescent="0.3">
      <c r="A871" s="37" t="str">
        <f t="shared" si="13"/>
        <v/>
      </c>
      <c r="B871" s="17"/>
      <c r="C871" s="390"/>
      <c r="D871" s="292"/>
      <c r="E871" s="244"/>
      <c r="F871" s="245"/>
      <c r="G871" s="18"/>
      <c r="H871" s="26"/>
      <c r="I871" s="19"/>
      <c r="J871" s="17"/>
      <c r="K871" s="17"/>
      <c r="L871" s="17"/>
      <c r="M871" s="20"/>
      <c r="N871" s="246"/>
      <c r="O871" s="247"/>
      <c r="P871" s="21"/>
      <c r="Q871" s="22"/>
      <c r="R871" s="248"/>
      <c r="S871" s="249"/>
      <c r="T871" s="23"/>
      <c r="U871" s="24"/>
      <c r="V871" s="250"/>
      <c r="W871" s="251"/>
      <c r="X871" s="251"/>
      <c r="Y871" s="252"/>
      <c r="Z871" s="4"/>
      <c r="AA871" s="118" t="str">
        <f>'Error Check before Upload'!J872</f>
        <v/>
      </c>
    </row>
    <row r="872" spans="1:27" s="25" customFormat="1" ht="14.4" x14ac:dyDescent="0.3">
      <c r="A872" s="37" t="str">
        <f t="shared" si="13"/>
        <v/>
      </c>
      <c r="B872" s="17"/>
      <c r="C872" s="390"/>
      <c r="D872" s="292"/>
      <c r="E872" s="244"/>
      <c r="F872" s="245"/>
      <c r="G872" s="18"/>
      <c r="H872" s="26"/>
      <c r="I872" s="19"/>
      <c r="J872" s="17"/>
      <c r="K872" s="17"/>
      <c r="L872" s="17"/>
      <c r="M872" s="20"/>
      <c r="N872" s="246"/>
      <c r="O872" s="247"/>
      <c r="P872" s="21"/>
      <c r="Q872" s="22"/>
      <c r="R872" s="248"/>
      <c r="S872" s="249"/>
      <c r="T872" s="23"/>
      <c r="U872" s="24"/>
      <c r="V872" s="250"/>
      <c r="W872" s="251"/>
      <c r="X872" s="251"/>
      <c r="Y872" s="252"/>
      <c r="Z872" s="4"/>
      <c r="AA872" s="118" t="str">
        <f>'Error Check before Upload'!J873</f>
        <v/>
      </c>
    </row>
    <row r="873" spans="1:27" s="25" customFormat="1" ht="14.4" x14ac:dyDescent="0.3">
      <c r="A873" s="37" t="str">
        <f t="shared" si="13"/>
        <v/>
      </c>
      <c r="B873" s="17"/>
      <c r="C873" s="390"/>
      <c r="D873" s="292"/>
      <c r="E873" s="244"/>
      <c r="F873" s="245"/>
      <c r="G873" s="18"/>
      <c r="H873" s="26"/>
      <c r="I873" s="19"/>
      <c r="J873" s="17"/>
      <c r="K873" s="17"/>
      <c r="L873" s="17"/>
      <c r="M873" s="20"/>
      <c r="N873" s="246"/>
      <c r="O873" s="247"/>
      <c r="P873" s="21"/>
      <c r="Q873" s="22"/>
      <c r="R873" s="248"/>
      <c r="S873" s="249"/>
      <c r="T873" s="23"/>
      <c r="U873" s="24"/>
      <c r="V873" s="250"/>
      <c r="W873" s="251"/>
      <c r="X873" s="251"/>
      <c r="Y873" s="252"/>
      <c r="Z873" s="4"/>
      <c r="AA873" s="118" t="str">
        <f>'Error Check before Upload'!J874</f>
        <v/>
      </c>
    </row>
    <row r="874" spans="1:27" s="25" customFormat="1" ht="14.4" x14ac:dyDescent="0.3">
      <c r="A874" s="37" t="str">
        <f t="shared" si="13"/>
        <v/>
      </c>
      <c r="B874" s="17"/>
      <c r="C874" s="390"/>
      <c r="D874" s="292"/>
      <c r="E874" s="244"/>
      <c r="F874" s="245"/>
      <c r="G874" s="18"/>
      <c r="H874" s="26"/>
      <c r="I874" s="19"/>
      <c r="J874" s="17"/>
      <c r="K874" s="17"/>
      <c r="L874" s="17"/>
      <c r="M874" s="20"/>
      <c r="N874" s="246"/>
      <c r="O874" s="247"/>
      <c r="P874" s="21"/>
      <c r="Q874" s="22"/>
      <c r="R874" s="248"/>
      <c r="S874" s="249"/>
      <c r="T874" s="23"/>
      <c r="U874" s="24"/>
      <c r="V874" s="250"/>
      <c r="W874" s="251"/>
      <c r="X874" s="251"/>
      <c r="Y874" s="252"/>
      <c r="Z874" s="4"/>
      <c r="AA874" s="118" t="str">
        <f>'Error Check before Upload'!J875</f>
        <v/>
      </c>
    </row>
    <row r="875" spans="1:27" s="25" customFormat="1" ht="14.4" x14ac:dyDescent="0.3">
      <c r="A875" s="37" t="str">
        <f t="shared" si="13"/>
        <v/>
      </c>
      <c r="B875" s="17"/>
      <c r="C875" s="390"/>
      <c r="D875" s="292"/>
      <c r="E875" s="244"/>
      <c r="F875" s="245"/>
      <c r="G875" s="18"/>
      <c r="H875" s="26"/>
      <c r="I875" s="19"/>
      <c r="J875" s="17"/>
      <c r="K875" s="17"/>
      <c r="L875" s="17"/>
      <c r="M875" s="20"/>
      <c r="N875" s="246"/>
      <c r="O875" s="247"/>
      <c r="P875" s="21"/>
      <c r="Q875" s="22"/>
      <c r="R875" s="248"/>
      <c r="S875" s="249"/>
      <c r="T875" s="23"/>
      <c r="U875" s="24"/>
      <c r="V875" s="250"/>
      <c r="W875" s="251"/>
      <c r="X875" s="251"/>
      <c r="Y875" s="252"/>
      <c r="Z875" s="4"/>
      <c r="AA875" s="118" t="str">
        <f>'Error Check before Upload'!J876</f>
        <v/>
      </c>
    </row>
    <row r="876" spans="1:27" s="25" customFormat="1" ht="14.4" x14ac:dyDescent="0.3">
      <c r="A876" s="37" t="str">
        <f t="shared" si="13"/>
        <v/>
      </c>
      <c r="B876" s="17"/>
      <c r="C876" s="390"/>
      <c r="D876" s="292"/>
      <c r="E876" s="244"/>
      <c r="F876" s="245"/>
      <c r="G876" s="18"/>
      <c r="H876" s="26"/>
      <c r="I876" s="19"/>
      <c r="J876" s="17"/>
      <c r="K876" s="17"/>
      <c r="L876" s="17"/>
      <c r="M876" s="20"/>
      <c r="N876" s="246"/>
      <c r="O876" s="247"/>
      <c r="P876" s="21"/>
      <c r="Q876" s="22"/>
      <c r="R876" s="248"/>
      <c r="S876" s="249"/>
      <c r="T876" s="23"/>
      <c r="U876" s="24"/>
      <c r="V876" s="250"/>
      <c r="W876" s="251"/>
      <c r="X876" s="251"/>
      <c r="Y876" s="252"/>
      <c r="Z876" s="4"/>
      <c r="AA876" s="118" t="str">
        <f>'Error Check before Upload'!J877</f>
        <v/>
      </c>
    </row>
    <row r="877" spans="1:27" s="25" customFormat="1" ht="14.4" x14ac:dyDescent="0.3">
      <c r="A877" s="37" t="str">
        <f t="shared" si="13"/>
        <v/>
      </c>
      <c r="B877" s="17"/>
      <c r="C877" s="390"/>
      <c r="D877" s="292"/>
      <c r="E877" s="244"/>
      <c r="F877" s="245"/>
      <c r="G877" s="18"/>
      <c r="H877" s="26"/>
      <c r="I877" s="19"/>
      <c r="J877" s="17"/>
      <c r="K877" s="17"/>
      <c r="L877" s="17"/>
      <c r="M877" s="20"/>
      <c r="N877" s="246"/>
      <c r="O877" s="247"/>
      <c r="P877" s="21"/>
      <c r="Q877" s="22"/>
      <c r="R877" s="248"/>
      <c r="S877" s="249"/>
      <c r="T877" s="23"/>
      <c r="U877" s="24"/>
      <c r="V877" s="250"/>
      <c r="W877" s="251"/>
      <c r="X877" s="251"/>
      <c r="Y877" s="252"/>
      <c r="Z877" s="4"/>
      <c r="AA877" s="118" t="str">
        <f>'Error Check before Upload'!J878</f>
        <v/>
      </c>
    </row>
    <row r="878" spans="1:27" s="25" customFormat="1" ht="14.4" x14ac:dyDescent="0.3">
      <c r="A878" s="37" t="str">
        <f t="shared" si="13"/>
        <v/>
      </c>
      <c r="B878" s="17"/>
      <c r="C878" s="390"/>
      <c r="D878" s="292"/>
      <c r="E878" s="244"/>
      <c r="F878" s="245"/>
      <c r="G878" s="18"/>
      <c r="H878" s="26"/>
      <c r="I878" s="19"/>
      <c r="J878" s="17"/>
      <c r="K878" s="17"/>
      <c r="L878" s="17"/>
      <c r="M878" s="20"/>
      <c r="N878" s="246"/>
      <c r="O878" s="247"/>
      <c r="P878" s="21"/>
      <c r="Q878" s="22"/>
      <c r="R878" s="248"/>
      <c r="S878" s="249"/>
      <c r="T878" s="23"/>
      <c r="U878" s="24"/>
      <c r="V878" s="250"/>
      <c r="W878" s="251"/>
      <c r="X878" s="251"/>
      <c r="Y878" s="252"/>
      <c r="Z878" s="4"/>
      <c r="AA878" s="118" t="str">
        <f>'Error Check before Upload'!J879</f>
        <v/>
      </c>
    </row>
    <row r="879" spans="1:27" s="25" customFormat="1" ht="14.4" x14ac:dyDescent="0.3">
      <c r="A879" s="37" t="str">
        <f t="shared" si="13"/>
        <v/>
      </c>
      <c r="B879" s="17"/>
      <c r="C879" s="390"/>
      <c r="D879" s="292"/>
      <c r="E879" s="244"/>
      <c r="F879" s="245"/>
      <c r="G879" s="18"/>
      <c r="H879" s="26"/>
      <c r="I879" s="19"/>
      <c r="J879" s="17"/>
      <c r="K879" s="17"/>
      <c r="L879" s="17"/>
      <c r="M879" s="20"/>
      <c r="N879" s="246"/>
      <c r="O879" s="247"/>
      <c r="P879" s="21"/>
      <c r="Q879" s="22"/>
      <c r="R879" s="248"/>
      <c r="S879" s="249"/>
      <c r="T879" s="23"/>
      <c r="U879" s="24"/>
      <c r="V879" s="250"/>
      <c r="W879" s="251"/>
      <c r="X879" s="251"/>
      <c r="Y879" s="252"/>
      <c r="Z879" s="4"/>
      <c r="AA879" s="118" t="str">
        <f>'Error Check before Upload'!J880</f>
        <v/>
      </c>
    </row>
    <row r="880" spans="1:27" s="25" customFormat="1" ht="14.4" x14ac:dyDescent="0.3">
      <c r="A880" s="37" t="str">
        <f t="shared" si="13"/>
        <v/>
      </c>
      <c r="B880" s="17"/>
      <c r="C880" s="390"/>
      <c r="D880" s="292"/>
      <c r="E880" s="244"/>
      <c r="F880" s="245"/>
      <c r="G880" s="18"/>
      <c r="H880" s="26"/>
      <c r="I880" s="19"/>
      <c r="J880" s="17"/>
      <c r="K880" s="17"/>
      <c r="L880" s="17"/>
      <c r="M880" s="20"/>
      <c r="N880" s="246"/>
      <c r="O880" s="247"/>
      <c r="P880" s="21"/>
      <c r="Q880" s="22"/>
      <c r="R880" s="248"/>
      <c r="S880" s="249"/>
      <c r="T880" s="23"/>
      <c r="U880" s="24"/>
      <c r="V880" s="250"/>
      <c r="W880" s="251"/>
      <c r="X880" s="251"/>
      <c r="Y880" s="252"/>
      <c r="Z880" s="4"/>
      <c r="AA880" s="118" t="str">
        <f>'Error Check before Upload'!J881</f>
        <v/>
      </c>
    </row>
    <row r="881" spans="1:27" s="25" customFormat="1" ht="14.4" x14ac:dyDescent="0.3">
      <c r="A881" s="37" t="str">
        <f t="shared" si="13"/>
        <v/>
      </c>
      <c r="B881" s="17"/>
      <c r="C881" s="390"/>
      <c r="D881" s="292"/>
      <c r="E881" s="244"/>
      <c r="F881" s="245"/>
      <c r="G881" s="18"/>
      <c r="H881" s="26"/>
      <c r="I881" s="19"/>
      <c r="J881" s="17"/>
      <c r="K881" s="17"/>
      <c r="L881" s="17"/>
      <c r="M881" s="20"/>
      <c r="N881" s="246"/>
      <c r="O881" s="247"/>
      <c r="P881" s="21"/>
      <c r="Q881" s="22"/>
      <c r="R881" s="248"/>
      <c r="S881" s="249"/>
      <c r="T881" s="23"/>
      <c r="U881" s="24"/>
      <c r="V881" s="250"/>
      <c r="W881" s="251"/>
      <c r="X881" s="251"/>
      <c r="Y881" s="252"/>
      <c r="Z881" s="4"/>
      <c r="AA881" s="118" t="str">
        <f>'Error Check before Upload'!J882</f>
        <v/>
      </c>
    </row>
    <row r="882" spans="1:27" s="25" customFormat="1" ht="14.4" x14ac:dyDescent="0.3">
      <c r="A882" s="37" t="str">
        <f t="shared" si="13"/>
        <v/>
      </c>
      <c r="B882" s="17"/>
      <c r="C882" s="390"/>
      <c r="D882" s="292"/>
      <c r="E882" s="244"/>
      <c r="F882" s="245"/>
      <c r="G882" s="18"/>
      <c r="H882" s="26"/>
      <c r="I882" s="19"/>
      <c r="J882" s="17"/>
      <c r="K882" s="17"/>
      <c r="L882" s="17"/>
      <c r="M882" s="20"/>
      <c r="N882" s="246"/>
      <c r="O882" s="247"/>
      <c r="P882" s="21"/>
      <c r="Q882" s="22"/>
      <c r="R882" s="248"/>
      <c r="S882" s="249"/>
      <c r="T882" s="23"/>
      <c r="U882" s="24"/>
      <c r="V882" s="250"/>
      <c r="W882" s="251"/>
      <c r="X882" s="251"/>
      <c r="Y882" s="252"/>
      <c r="Z882" s="4"/>
      <c r="AA882" s="118" t="str">
        <f>'Error Check before Upload'!J883</f>
        <v/>
      </c>
    </row>
    <row r="883" spans="1:27" s="25" customFormat="1" ht="14.4" x14ac:dyDescent="0.3">
      <c r="A883" s="37" t="str">
        <f t="shared" si="13"/>
        <v/>
      </c>
      <c r="B883" s="17"/>
      <c r="C883" s="390"/>
      <c r="D883" s="292"/>
      <c r="E883" s="244"/>
      <c r="F883" s="245"/>
      <c r="G883" s="18"/>
      <c r="H883" s="26"/>
      <c r="I883" s="19"/>
      <c r="J883" s="17"/>
      <c r="K883" s="17"/>
      <c r="L883" s="17"/>
      <c r="M883" s="20"/>
      <c r="N883" s="246"/>
      <c r="O883" s="247"/>
      <c r="P883" s="21"/>
      <c r="Q883" s="22"/>
      <c r="R883" s="248"/>
      <c r="S883" s="249"/>
      <c r="T883" s="23"/>
      <c r="U883" s="24"/>
      <c r="V883" s="250"/>
      <c r="W883" s="251"/>
      <c r="X883" s="251"/>
      <c r="Y883" s="252"/>
      <c r="Z883" s="4"/>
      <c r="AA883" s="118" t="str">
        <f>'Error Check before Upload'!J884</f>
        <v/>
      </c>
    </row>
    <row r="884" spans="1:27" s="25" customFormat="1" ht="14.4" x14ac:dyDescent="0.3">
      <c r="A884" s="37" t="str">
        <f t="shared" si="13"/>
        <v/>
      </c>
      <c r="B884" s="17"/>
      <c r="C884" s="390"/>
      <c r="D884" s="292"/>
      <c r="E884" s="244"/>
      <c r="F884" s="245"/>
      <c r="G884" s="18"/>
      <c r="H884" s="26"/>
      <c r="I884" s="19"/>
      <c r="J884" s="17"/>
      <c r="K884" s="17"/>
      <c r="L884" s="17"/>
      <c r="M884" s="20"/>
      <c r="N884" s="246"/>
      <c r="O884" s="247"/>
      <c r="P884" s="21"/>
      <c r="Q884" s="22"/>
      <c r="R884" s="248"/>
      <c r="S884" s="249"/>
      <c r="T884" s="23"/>
      <c r="U884" s="24"/>
      <c r="V884" s="250"/>
      <c r="W884" s="251"/>
      <c r="X884" s="251"/>
      <c r="Y884" s="252"/>
      <c r="Z884" s="4"/>
      <c r="AA884" s="118" t="str">
        <f>'Error Check before Upload'!J885</f>
        <v/>
      </c>
    </row>
    <row r="885" spans="1:27" s="25" customFormat="1" ht="14.4" x14ac:dyDescent="0.3">
      <c r="A885" s="37" t="str">
        <f t="shared" si="13"/>
        <v/>
      </c>
      <c r="B885" s="17"/>
      <c r="C885" s="390"/>
      <c r="D885" s="292"/>
      <c r="E885" s="244"/>
      <c r="F885" s="245"/>
      <c r="G885" s="18"/>
      <c r="H885" s="26"/>
      <c r="I885" s="19"/>
      <c r="J885" s="17"/>
      <c r="K885" s="17"/>
      <c r="L885" s="17"/>
      <c r="M885" s="20"/>
      <c r="N885" s="246"/>
      <c r="O885" s="247"/>
      <c r="P885" s="21"/>
      <c r="Q885" s="22"/>
      <c r="R885" s="248"/>
      <c r="S885" s="249"/>
      <c r="T885" s="23"/>
      <c r="U885" s="24"/>
      <c r="V885" s="250"/>
      <c r="W885" s="251"/>
      <c r="X885" s="251"/>
      <c r="Y885" s="252"/>
      <c r="Z885" s="4"/>
      <c r="AA885" s="118" t="str">
        <f>'Error Check before Upload'!J886</f>
        <v/>
      </c>
    </row>
    <row r="886" spans="1:27" s="25" customFormat="1" ht="14.4" x14ac:dyDescent="0.3">
      <c r="A886" s="37" t="str">
        <f t="shared" si="13"/>
        <v/>
      </c>
      <c r="B886" s="17"/>
      <c r="C886" s="390"/>
      <c r="D886" s="292"/>
      <c r="E886" s="244"/>
      <c r="F886" s="245"/>
      <c r="G886" s="18"/>
      <c r="H886" s="26"/>
      <c r="I886" s="19"/>
      <c r="J886" s="17"/>
      <c r="K886" s="17"/>
      <c r="L886" s="17"/>
      <c r="M886" s="20"/>
      <c r="N886" s="246"/>
      <c r="O886" s="247"/>
      <c r="P886" s="21"/>
      <c r="Q886" s="22"/>
      <c r="R886" s="248"/>
      <c r="S886" s="249"/>
      <c r="T886" s="23"/>
      <c r="U886" s="24"/>
      <c r="V886" s="250"/>
      <c r="W886" s="251"/>
      <c r="X886" s="251"/>
      <c r="Y886" s="252"/>
      <c r="Z886" s="4"/>
      <c r="AA886" s="118" t="str">
        <f>'Error Check before Upload'!J887</f>
        <v/>
      </c>
    </row>
    <row r="887" spans="1:27" s="25" customFormat="1" ht="14.4" x14ac:dyDescent="0.3">
      <c r="A887" s="37" t="str">
        <f t="shared" si="13"/>
        <v/>
      </c>
      <c r="B887" s="17"/>
      <c r="C887" s="390"/>
      <c r="D887" s="292"/>
      <c r="E887" s="244"/>
      <c r="F887" s="245"/>
      <c r="G887" s="18"/>
      <c r="H887" s="26"/>
      <c r="I887" s="19"/>
      <c r="J887" s="17"/>
      <c r="K887" s="17"/>
      <c r="L887" s="17"/>
      <c r="M887" s="20"/>
      <c r="N887" s="246"/>
      <c r="O887" s="247"/>
      <c r="P887" s="21"/>
      <c r="Q887" s="22"/>
      <c r="R887" s="248"/>
      <c r="S887" s="249"/>
      <c r="T887" s="23"/>
      <c r="U887" s="24"/>
      <c r="V887" s="250"/>
      <c r="W887" s="251"/>
      <c r="X887" s="251"/>
      <c r="Y887" s="252"/>
      <c r="Z887" s="4"/>
      <c r="AA887" s="118" t="str">
        <f>'Error Check before Upload'!J888</f>
        <v/>
      </c>
    </row>
    <row r="888" spans="1:27" s="25" customFormat="1" ht="14.4" x14ac:dyDescent="0.3">
      <c r="A888" s="37" t="str">
        <f t="shared" si="13"/>
        <v/>
      </c>
      <c r="B888" s="17"/>
      <c r="C888" s="390"/>
      <c r="D888" s="292"/>
      <c r="E888" s="244"/>
      <c r="F888" s="245"/>
      <c r="G888" s="18"/>
      <c r="H888" s="26"/>
      <c r="I888" s="19"/>
      <c r="J888" s="17"/>
      <c r="K888" s="17"/>
      <c r="L888" s="17"/>
      <c r="M888" s="20"/>
      <c r="N888" s="246"/>
      <c r="O888" s="247"/>
      <c r="P888" s="21"/>
      <c r="Q888" s="22"/>
      <c r="R888" s="248"/>
      <c r="S888" s="249"/>
      <c r="T888" s="23"/>
      <c r="U888" s="24"/>
      <c r="V888" s="250"/>
      <c r="W888" s="251"/>
      <c r="X888" s="251"/>
      <c r="Y888" s="252"/>
      <c r="Z888" s="4"/>
      <c r="AA888" s="118" t="str">
        <f>'Error Check before Upload'!J889</f>
        <v/>
      </c>
    </row>
    <row r="889" spans="1:27" s="25" customFormat="1" ht="14.4" x14ac:dyDescent="0.3">
      <c r="A889" s="37" t="str">
        <f t="shared" si="13"/>
        <v/>
      </c>
      <c r="B889" s="17"/>
      <c r="C889" s="390"/>
      <c r="D889" s="292"/>
      <c r="E889" s="244"/>
      <c r="F889" s="245"/>
      <c r="G889" s="18"/>
      <c r="H889" s="26"/>
      <c r="I889" s="19"/>
      <c r="J889" s="17"/>
      <c r="K889" s="17"/>
      <c r="L889" s="17"/>
      <c r="M889" s="20"/>
      <c r="N889" s="246"/>
      <c r="O889" s="247"/>
      <c r="P889" s="21"/>
      <c r="Q889" s="22"/>
      <c r="R889" s="248"/>
      <c r="S889" s="249"/>
      <c r="T889" s="23"/>
      <c r="U889" s="24"/>
      <c r="V889" s="250"/>
      <c r="W889" s="251"/>
      <c r="X889" s="251"/>
      <c r="Y889" s="252"/>
      <c r="Z889" s="4"/>
      <c r="AA889" s="118" t="str">
        <f>'Error Check before Upload'!J890</f>
        <v/>
      </c>
    </row>
    <row r="890" spans="1:27" s="25" customFormat="1" ht="14.4" x14ac:dyDescent="0.3">
      <c r="A890" s="37" t="str">
        <f t="shared" si="13"/>
        <v/>
      </c>
      <c r="B890" s="17"/>
      <c r="C890" s="390"/>
      <c r="D890" s="292"/>
      <c r="E890" s="244"/>
      <c r="F890" s="245"/>
      <c r="G890" s="18"/>
      <c r="H890" s="26"/>
      <c r="I890" s="19"/>
      <c r="J890" s="17"/>
      <c r="K890" s="17"/>
      <c r="L890" s="17"/>
      <c r="M890" s="20"/>
      <c r="N890" s="246"/>
      <c r="O890" s="247"/>
      <c r="P890" s="21"/>
      <c r="Q890" s="22"/>
      <c r="R890" s="248"/>
      <c r="S890" s="249"/>
      <c r="T890" s="23"/>
      <c r="U890" s="24"/>
      <c r="V890" s="250"/>
      <c r="W890" s="251"/>
      <c r="X890" s="251"/>
      <c r="Y890" s="252"/>
      <c r="Z890" s="4"/>
      <c r="AA890" s="118" t="str">
        <f>'Error Check before Upload'!J891</f>
        <v/>
      </c>
    </row>
    <row r="891" spans="1:27" s="25" customFormat="1" ht="14.4" x14ac:dyDescent="0.3">
      <c r="A891" s="37" t="str">
        <f t="shared" si="13"/>
        <v/>
      </c>
      <c r="B891" s="17"/>
      <c r="C891" s="390"/>
      <c r="D891" s="292"/>
      <c r="E891" s="244"/>
      <c r="F891" s="245"/>
      <c r="G891" s="18"/>
      <c r="H891" s="26"/>
      <c r="I891" s="19"/>
      <c r="J891" s="17"/>
      <c r="K891" s="17"/>
      <c r="L891" s="17"/>
      <c r="M891" s="20"/>
      <c r="N891" s="246"/>
      <c r="O891" s="247"/>
      <c r="P891" s="21"/>
      <c r="Q891" s="22"/>
      <c r="R891" s="248"/>
      <c r="S891" s="249"/>
      <c r="T891" s="23"/>
      <c r="U891" s="24"/>
      <c r="V891" s="250"/>
      <c r="W891" s="251"/>
      <c r="X891" s="251"/>
      <c r="Y891" s="252"/>
      <c r="Z891" s="4"/>
      <c r="AA891" s="118" t="str">
        <f>'Error Check before Upload'!J892</f>
        <v/>
      </c>
    </row>
    <row r="892" spans="1:27" s="25" customFormat="1" ht="14.4" x14ac:dyDescent="0.3">
      <c r="A892" s="37" t="str">
        <f t="shared" si="13"/>
        <v/>
      </c>
      <c r="B892" s="17"/>
      <c r="C892" s="390"/>
      <c r="D892" s="292"/>
      <c r="E892" s="244"/>
      <c r="F892" s="245"/>
      <c r="G892" s="18"/>
      <c r="H892" s="26"/>
      <c r="I892" s="19"/>
      <c r="J892" s="17"/>
      <c r="K892" s="17"/>
      <c r="L892" s="17"/>
      <c r="M892" s="20"/>
      <c r="N892" s="246"/>
      <c r="O892" s="247"/>
      <c r="P892" s="21"/>
      <c r="Q892" s="22"/>
      <c r="R892" s="248"/>
      <c r="S892" s="249"/>
      <c r="T892" s="23"/>
      <c r="U892" s="24"/>
      <c r="V892" s="250"/>
      <c r="W892" s="251"/>
      <c r="X892" s="251"/>
      <c r="Y892" s="252"/>
      <c r="Z892" s="4"/>
      <c r="AA892" s="118" t="str">
        <f>'Error Check before Upload'!J893</f>
        <v/>
      </c>
    </row>
    <row r="893" spans="1:27" s="25" customFormat="1" ht="14.4" x14ac:dyDescent="0.3">
      <c r="A893" s="37" t="str">
        <f t="shared" si="13"/>
        <v/>
      </c>
      <c r="B893" s="17"/>
      <c r="C893" s="390"/>
      <c r="D893" s="292"/>
      <c r="E893" s="244"/>
      <c r="F893" s="245"/>
      <c r="G893" s="18"/>
      <c r="H893" s="26"/>
      <c r="I893" s="19"/>
      <c r="J893" s="17"/>
      <c r="K893" s="17"/>
      <c r="L893" s="17"/>
      <c r="M893" s="20"/>
      <c r="N893" s="246"/>
      <c r="O893" s="247"/>
      <c r="P893" s="21"/>
      <c r="Q893" s="22"/>
      <c r="R893" s="248"/>
      <c r="S893" s="249"/>
      <c r="T893" s="23"/>
      <c r="U893" s="24"/>
      <c r="V893" s="250"/>
      <c r="W893" s="251"/>
      <c r="X893" s="251"/>
      <c r="Y893" s="252"/>
      <c r="Z893" s="4"/>
      <c r="AA893" s="118" t="str">
        <f>'Error Check before Upload'!J894</f>
        <v/>
      </c>
    </row>
    <row r="894" spans="1:27" s="25" customFormat="1" ht="14.4" x14ac:dyDescent="0.3">
      <c r="A894" s="37" t="str">
        <f t="shared" si="13"/>
        <v/>
      </c>
      <c r="B894" s="17"/>
      <c r="C894" s="390"/>
      <c r="D894" s="292"/>
      <c r="E894" s="244"/>
      <c r="F894" s="245"/>
      <c r="G894" s="18"/>
      <c r="H894" s="26"/>
      <c r="I894" s="19"/>
      <c r="J894" s="17"/>
      <c r="K894" s="17"/>
      <c r="L894" s="17"/>
      <c r="M894" s="20"/>
      <c r="N894" s="246"/>
      <c r="O894" s="247"/>
      <c r="P894" s="21"/>
      <c r="Q894" s="22"/>
      <c r="R894" s="248"/>
      <c r="S894" s="249"/>
      <c r="T894" s="23"/>
      <c r="U894" s="24"/>
      <c r="V894" s="250"/>
      <c r="W894" s="251"/>
      <c r="X894" s="251"/>
      <c r="Y894" s="252"/>
      <c r="Z894" s="4"/>
      <c r="AA894" s="118" t="str">
        <f>'Error Check before Upload'!J895</f>
        <v/>
      </c>
    </row>
    <row r="895" spans="1:27" s="25" customFormat="1" ht="14.4" x14ac:dyDescent="0.3">
      <c r="A895" s="37" t="str">
        <f t="shared" si="13"/>
        <v/>
      </c>
      <c r="B895" s="17"/>
      <c r="C895" s="390"/>
      <c r="D895" s="292"/>
      <c r="E895" s="244"/>
      <c r="F895" s="245"/>
      <c r="G895" s="18"/>
      <c r="H895" s="26"/>
      <c r="I895" s="19"/>
      <c r="J895" s="17"/>
      <c r="K895" s="17"/>
      <c r="L895" s="17"/>
      <c r="M895" s="20"/>
      <c r="N895" s="246"/>
      <c r="O895" s="247"/>
      <c r="P895" s="21"/>
      <c r="Q895" s="22"/>
      <c r="R895" s="248"/>
      <c r="S895" s="249"/>
      <c r="T895" s="23"/>
      <c r="U895" s="24"/>
      <c r="V895" s="250"/>
      <c r="W895" s="251"/>
      <c r="X895" s="251"/>
      <c r="Y895" s="252"/>
      <c r="Z895" s="4"/>
      <c r="AA895" s="118" t="str">
        <f>'Error Check before Upload'!J896</f>
        <v/>
      </c>
    </row>
    <row r="896" spans="1:27" s="25" customFormat="1" ht="14.4" x14ac:dyDescent="0.3">
      <c r="A896" s="37" t="str">
        <f t="shared" si="13"/>
        <v/>
      </c>
      <c r="B896" s="17"/>
      <c r="C896" s="390"/>
      <c r="D896" s="292"/>
      <c r="E896" s="244"/>
      <c r="F896" s="245"/>
      <c r="G896" s="18"/>
      <c r="H896" s="26"/>
      <c r="I896" s="19"/>
      <c r="J896" s="17"/>
      <c r="K896" s="17"/>
      <c r="L896" s="17"/>
      <c r="M896" s="20"/>
      <c r="N896" s="246"/>
      <c r="O896" s="247"/>
      <c r="P896" s="21"/>
      <c r="Q896" s="22"/>
      <c r="R896" s="248"/>
      <c r="S896" s="249"/>
      <c r="T896" s="23"/>
      <c r="U896" s="24"/>
      <c r="V896" s="250"/>
      <c r="W896" s="251"/>
      <c r="X896" s="251"/>
      <c r="Y896" s="252"/>
      <c r="Z896" s="4"/>
      <c r="AA896" s="118" t="str">
        <f>'Error Check before Upload'!J897</f>
        <v/>
      </c>
    </row>
    <row r="897" spans="1:27" s="25" customFormat="1" ht="14.4" x14ac:dyDescent="0.3">
      <c r="A897" s="37" t="str">
        <f t="shared" si="13"/>
        <v/>
      </c>
      <c r="B897" s="17"/>
      <c r="C897" s="390"/>
      <c r="D897" s="292"/>
      <c r="E897" s="244"/>
      <c r="F897" s="245"/>
      <c r="G897" s="18"/>
      <c r="H897" s="26"/>
      <c r="I897" s="19"/>
      <c r="J897" s="17"/>
      <c r="K897" s="17"/>
      <c r="L897" s="17"/>
      <c r="M897" s="20"/>
      <c r="N897" s="246"/>
      <c r="O897" s="247"/>
      <c r="P897" s="21"/>
      <c r="Q897" s="22"/>
      <c r="R897" s="248"/>
      <c r="S897" s="249"/>
      <c r="T897" s="23"/>
      <c r="U897" s="24"/>
      <c r="V897" s="250"/>
      <c r="W897" s="251"/>
      <c r="X897" s="251"/>
      <c r="Y897" s="252"/>
      <c r="Z897" s="4"/>
      <c r="AA897" s="118" t="str">
        <f>'Error Check before Upload'!J898</f>
        <v/>
      </c>
    </row>
    <row r="898" spans="1:27" s="25" customFormat="1" ht="14.4" x14ac:dyDescent="0.3">
      <c r="A898" s="37" t="str">
        <f t="shared" si="13"/>
        <v/>
      </c>
      <c r="B898" s="17"/>
      <c r="C898" s="390"/>
      <c r="D898" s="292"/>
      <c r="E898" s="244"/>
      <c r="F898" s="245"/>
      <c r="G898" s="18"/>
      <c r="H898" s="26"/>
      <c r="I898" s="19"/>
      <c r="J898" s="17"/>
      <c r="K898" s="17"/>
      <c r="L898" s="17"/>
      <c r="M898" s="20"/>
      <c r="N898" s="246"/>
      <c r="O898" s="247"/>
      <c r="P898" s="21"/>
      <c r="Q898" s="22"/>
      <c r="R898" s="248"/>
      <c r="S898" s="249"/>
      <c r="T898" s="23"/>
      <c r="U898" s="24"/>
      <c r="V898" s="250"/>
      <c r="W898" s="251"/>
      <c r="X898" s="251"/>
      <c r="Y898" s="252"/>
      <c r="Z898" s="4"/>
      <c r="AA898" s="118" t="str">
        <f>'Error Check before Upload'!J899</f>
        <v/>
      </c>
    </row>
    <row r="899" spans="1:27" s="25" customFormat="1" ht="14.4" x14ac:dyDescent="0.3">
      <c r="A899" s="37" t="str">
        <f t="shared" si="13"/>
        <v/>
      </c>
      <c r="B899" s="17"/>
      <c r="C899" s="390"/>
      <c r="D899" s="292"/>
      <c r="E899" s="244"/>
      <c r="F899" s="245"/>
      <c r="G899" s="18"/>
      <c r="H899" s="26"/>
      <c r="I899" s="19"/>
      <c r="J899" s="17"/>
      <c r="K899" s="17"/>
      <c r="L899" s="17"/>
      <c r="M899" s="20"/>
      <c r="N899" s="246"/>
      <c r="O899" s="247"/>
      <c r="P899" s="21"/>
      <c r="Q899" s="22"/>
      <c r="R899" s="248"/>
      <c r="S899" s="249"/>
      <c r="T899" s="23"/>
      <c r="U899" s="24"/>
      <c r="V899" s="250"/>
      <c r="W899" s="251"/>
      <c r="X899" s="251"/>
      <c r="Y899" s="252"/>
      <c r="Z899" s="4"/>
      <c r="AA899" s="118" t="str">
        <f>'Error Check before Upload'!J900</f>
        <v/>
      </c>
    </row>
    <row r="900" spans="1:27" s="25" customFormat="1" ht="14.4" x14ac:dyDescent="0.3">
      <c r="A900" s="37" t="str">
        <f t="shared" si="13"/>
        <v/>
      </c>
      <c r="B900" s="17"/>
      <c r="C900" s="390"/>
      <c r="D900" s="292"/>
      <c r="E900" s="244"/>
      <c r="F900" s="245"/>
      <c r="G900" s="18"/>
      <c r="H900" s="26"/>
      <c r="I900" s="19"/>
      <c r="J900" s="17"/>
      <c r="K900" s="17"/>
      <c r="L900" s="17"/>
      <c r="M900" s="20"/>
      <c r="N900" s="246"/>
      <c r="O900" s="247"/>
      <c r="P900" s="21"/>
      <c r="Q900" s="22"/>
      <c r="R900" s="248"/>
      <c r="S900" s="249"/>
      <c r="T900" s="23"/>
      <c r="U900" s="24"/>
      <c r="V900" s="250"/>
      <c r="W900" s="251"/>
      <c r="X900" s="251"/>
      <c r="Y900" s="252"/>
      <c r="Z900" s="4"/>
      <c r="AA900" s="118" t="str">
        <f>'Error Check before Upload'!J901</f>
        <v/>
      </c>
    </row>
    <row r="901" spans="1:27" s="25" customFormat="1" ht="14.4" x14ac:dyDescent="0.3">
      <c r="A901" s="37" t="str">
        <f t="shared" si="13"/>
        <v/>
      </c>
      <c r="B901" s="17"/>
      <c r="C901" s="390"/>
      <c r="D901" s="292"/>
      <c r="E901" s="244"/>
      <c r="F901" s="245"/>
      <c r="G901" s="18"/>
      <c r="H901" s="26"/>
      <c r="I901" s="19"/>
      <c r="J901" s="17"/>
      <c r="K901" s="17"/>
      <c r="L901" s="17"/>
      <c r="M901" s="20"/>
      <c r="N901" s="246"/>
      <c r="O901" s="247"/>
      <c r="P901" s="21"/>
      <c r="Q901" s="22"/>
      <c r="R901" s="248"/>
      <c r="S901" s="249"/>
      <c r="T901" s="23"/>
      <c r="U901" s="24"/>
      <c r="V901" s="250"/>
      <c r="W901" s="251"/>
      <c r="X901" s="251"/>
      <c r="Y901" s="252"/>
      <c r="Z901" s="4"/>
      <c r="AA901" s="118" t="str">
        <f>'Error Check before Upload'!J902</f>
        <v/>
      </c>
    </row>
    <row r="902" spans="1:27" s="25" customFormat="1" ht="14.4" x14ac:dyDescent="0.3">
      <c r="A902" s="37" t="str">
        <f t="shared" si="13"/>
        <v/>
      </c>
      <c r="B902" s="17"/>
      <c r="C902" s="390"/>
      <c r="D902" s="292"/>
      <c r="E902" s="244"/>
      <c r="F902" s="245"/>
      <c r="G902" s="18"/>
      <c r="H902" s="26"/>
      <c r="I902" s="19"/>
      <c r="J902" s="17"/>
      <c r="K902" s="17"/>
      <c r="L902" s="17"/>
      <c r="M902" s="20"/>
      <c r="N902" s="246"/>
      <c r="O902" s="247"/>
      <c r="P902" s="21"/>
      <c r="Q902" s="22"/>
      <c r="R902" s="248"/>
      <c r="S902" s="249"/>
      <c r="T902" s="23"/>
      <c r="U902" s="24"/>
      <c r="V902" s="250"/>
      <c r="W902" s="251"/>
      <c r="X902" s="251"/>
      <c r="Y902" s="252"/>
      <c r="Z902" s="4"/>
      <c r="AA902" s="118" t="str">
        <f>'Error Check before Upload'!J903</f>
        <v/>
      </c>
    </row>
    <row r="903" spans="1:27" s="25" customFormat="1" ht="14.4" x14ac:dyDescent="0.3">
      <c r="A903" s="37" t="str">
        <f t="shared" si="13"/>
        <v/>
      </c>
      <c r="B903" s="17"/>
      <c r="C903" s="390"/>
      <c r="D903" s="292"/>
      <c r="E903" s="244"/>
      <c r="F903" s="245"/>
      <c r="G903" s="18"/>
      <c r="H903" s="26"/>
      <c r="I903" s="19"/>
      <c r="J903" s="17"/>
      <c r="K903" s="17"/>
      <c r="L903" s="17"/>
      <c r="M903" s="20"/>
      <c r="N903" s="246"/>
      <c r="O903" s="247"/>
      <c r="P903" s="21"/>
      <c r="Q903" s="22"/>
      <c r="R903" s="248"/>
      <c r="S903" s="249"/>
      <c r="T903" s="23"/>
      <c r="U903" s="24"/>
      <c r="V903" s="250"/>
      <c r="W903" s="251"/>
      <c r="X903" s="251"/>
      <c r="Y903" s="252"/>
      <c r="Z903" s="4"/>
      <c r="AA903" s="118" t="str">
        <f>'Error Check before Upload'!J904</f>
        <v/>
      </c>
    </row>
    <row r="904" spans="1:27" s="25" customFormat="1" ht="14.4" x14ac:dyDescent="0.3">
      <c r="A904" s="37" t="str">
        <f t="shared" si="13"/>
        <v/>
      </c>
      <c r="B904" s="17"/>
      <c r="C904" s="390"/>
      <c r="D904" s="292"/>
      <c r="E904" s="244"/>
      <c r="F904" s="245"/>
      <c r="G904" s="18"/>
      <c r="H904" s="26"/>
      <c r="I904" s="19"/>
      <c r="J904" s="17"/>
      <c r="K904" s="17"/>
      <c r="L904" s="17"/>
      <c r="M904" s="20"/>
      <c r="N904" s="246"/>
      <c r="O904" s="247"/>
      <c r="P904" s="21"/>
      <c r="Q904" s="22"/>
      <c r="R904" s="248"/>
      <c r="S904" s="249"/>
      <c r="T904" s="23"/>
      <c r="U904" s="24"/>
      <c r="V904" s="250"/>
      <c r="W904" s="251"/>
      <c r="X904" s="251"/>
      <c r="Y904" s="252"/>
      <c r="Z904" s="4"/>
      <c r="AA904" s="118" t="str">
        <f>'Error Check before Upload'!J905</f>
        <v/>
      </c>
    </row>
    <row r="905" spans="1:27" s="25" customFormat="1" ht="14.4" x14ac:dyDescent="0.3">
      <c r="A905" s="37" t="str">
        <f t="shared" ref="A905:A968" si="14">IF(COUNTA(B905:G905)&gt;0, ROW(A905)-7,"")</f>
        <v/>
      </c>
      <c r="B905" s="17"/>
      <c r="C905" s="390"/>
      <c r="D905" s="292"/>
      <c r="E905" s="244"/>
      <c r="F905" s="245"/>
      <c r="G905" s="18"/>
      <c r="H905" s="26"/>
      <c r="I905" s="19"/>
      <c r="J905" s="17"/>
      <c r="K905" s="17"/>
      <c r="L905" s="17"/>
      <c r="M905" s="20"/>
      <c r="N905" s="246"/>
      <c r="O905" s="247"/>
      <c r="P905" s="21"/>
      <c r="Q905" s="22"/>
      <c r="R905" s="248"/>
      <c r="S905" s="249"/>
      <c r="T905" s="23"/>
      <c r="U905" s="24"/>
      <c r="V905" s="250"/>
      <c r="W905" s="251"/>
      <c r="X905" s="251"/>
      <c r="Y905" s="252"/>
      <c r="Z905" s="4"/>
      <c r="AA905" s="118" t="str">
        <f>'Error Check before Upload'!J906</f>
        <v/>
      </c>
    </row>
    <row r="906" spans="1:27" s="25" customFormat="1" ht="14.4" x14ac:dyDescent="0.3">
      <c r="A906" s="37" t="str">
        <f t="shared" si="14"/>
        <v/>
      </c>
      <c r="B906" s="17"/>
      <c r="C906" s="390"/>
      <c r="D906" s="292"/>
      <c r="E906" s="244"/>
      <c r="F906" s="245"/>
      <c r="G906" s="18"/>
      <c r="H906" s="26"/>
      <c r="I906" s="19"/>
      <c r="J906" s="17"/>
      <c r="K906" s="17"/>
      <c r="L906" s="17"/>
      <c r="M906" s="20"/>
      <c r="N906" s="246"/>
      <c r="O906" s="247"/>
      <c r="P906" s="21"/>
      <c r="Q906" s="22"/>
      <c r="R906" s="248"/>
      <c r="S906" s="249"/>
      <c r="T906" s="23"/>
      <c r="U906" s="24"/>
      <c r="V906" s="250"/>
      <c r="W906" s="251"/>
      <c r="X906" s="251"/>
      <c r="Y906" s="252"/>
      <c r="Z906" s="4"/>
      <c r="AA906" s="118" t="str">
        <f>'Error Check before Upload'!J907</f>
        <v/>
      </c>
    </row>
    <row r="907" spans="1:27" s="25" customFormat="1" ht="14.4" x14ac:dyDescent="0.3">
      <c r="A907" s="37" t="str">
        <f t="shared" si="14"/>
        <v/>
      </c>
      <c r="B907" s="17"/>
      <c r="C907" s="390"/>
      <c r="D907" s="292"/>
      <c r="E907" s="244"/>
      <c r="F907" s="245"/>
      <c r="G907" s="18"/>
      <c r="H907" s="26"/>
      <c r="I907" s="19"/>
      <c r="J907" s="17"/>
      <c r="K907" s="17"/>
      <c r="L907" s="17"/>
      <c r="M907" s="20"/>
      <c r="N907" s="246"/>
      <c r="O907" s="247"/>
      <c r="P907" s="21"/>
      <c r="Q907" s="22"/>
      <c r="R907" s="248"/>
      <c r="S907" s="249"/>
      <c r="T907" s="23"/>
      <c r="U907" s="24"/>
      <c r="V907" s="250"/>
      <c r="W907" s="251"/>
      <c r="X907" s="251"/>
      <c r="Y907" s="252"/>
      <c r="Z907" s="4"/>
      <c r="AA907" s="118" t="str">
        <f>'Error Check before Upload'!J908</f>
        <v/>
      </c>
    </row>
    <row r="908" spans="1:27" s="25" customFormat="1" ht="14.4" x14ac:dyDescent="0.3">
      <c r="A908" s="37" t="str">
        <f t="shared" si="14"/>
        <v/>
      </c>
      <c r="B908" s="17"/>
      <c r="C908" s="390"/>
      <c r="D908" s="292"/>
      <c r="E908" s="244"/>
      <c r="F908" s="245"/>
      <c r="G908" s="18"/>
      <c r="H908" s="26"/>
      <c r="I908" s="19"/>
      <c r="J908" s="17"/>
      <c r="K908" s="17"/>
      <c r="L908" s="17"/>
      <c r="M908" s="20"/>
      <c r="N908" s="246"/>
      <c r="O908" s="247"/>
      <c r="P908" s="21"/>
      <c r="Q908" s="22"/>
      <c r="R908" s="248"/>
      <c r="S908" s="249"/>
      <c r="T908" s="23"/>
      <c r="U908" s="24"/>
      <c r="V908" s="250"/>
      <c r="W908" s="251"/>
      <c r="X908" s="251"/>
      <c r="Y908" s="252"/>
      <c r="Z908" s="4"/>
      <c r="AA908" s="118" t="str">
        <f>'Error Check before Upload'!J909</f>
        <v/>
      </c>
    </row>
    <row r="909" spans="1:27" s="25" customFormat="1" ht="14.4" x14ac:dyDescent="0.3">
      <c r="A909" s="37" t="str">
        <f t="shared" si="14"/>
        <v/>
      </c>
      <c r="B909" s="17"/>
      <c r="C909" s="390"/>
      <c r="D909" s="292"/>
      <c r="E909" s="244"/>
      <c r="F909" s="245"/>
      <c r="G909" s="18"/>
      <c r="H909" s="26"/>
      <c r="I909" s="19"/>
      <c r="J909" s="17"/>
      <c r="K909" s="17"/>
      <c r="L909" s="17"/>
      <c r="M909" s="20"/>
      <c r="N909" s="246"/>
      <c r="O909" s="247"/>
      <c r="P909" s="21"/>
      <c r="Q909" s="22"/>
      <c r="R909" s="248"/>
      <c r="S909" s="249"/>
      <c r="T909" s="23"/>
      <c r="U909" s="24"/>
      <c r="V909" s="250"/>
      <c r="W909" s="251"/>
      <c r="X909" s="251"/>
      <c r="Y909" s="252"/>
      <c r="Z909" s="4"/>
      <c r="AA909" s="118" t="str">
        <f>'Error Check before Upload'!J910</f>
        <v/>
      </c>
    </row>
    <row r="910" spans="1:27" s="25" customFormat="1" ht="14.4" x14ac:dyDescent="0.3">
      <c r="A910" s="37" t="str">
        <f t="shared" si="14"/>
        <v/>
      </c>
      <c r="B910" s="17"/>
      <c r="C910" s="390"/>
      <c r="D910" s="292"/>
      <c r="E910" s="244"/>
      <c r="F910" s="245"/>
      <c r="G910" s="18"/>
      <c r="H910" s="26"/>
      <c r="I910" s="19"/>
      <c r="J910" s="17"/>
      <c r="K910" s="17"/>
      <c r="L910" s="17"/>
      <c r="M910" s="20"/>
      <c r="N910" s="246"/>
      <c r="O910" s="247"/>
      <c r="P910" s="21"/>
      <c r="Q910" s="22"/>
      <c r="R910" s="248"/>
      <c r="S910" s="249"/>
      <c r="T910" s="23"/>
      <c r="U910" s="24"/>
      <c r="V910" s="250"/>
      <c r="W910" s="251"/>
      <c r="X910" s="251"/>
      <c r="Y910" s="252"/>
      <c r="Z910" s="4"/>
      <c r="AA910" s="118" t="str">
        <f>'Error Check before Upload'!J911</f>
        <v/>
      </c>
    </row>
    <row r="911" spans="1:27" s="25" customFormat="1" ht="14.4" x14ac:dyDescent="0.3">
      <c r="A911" s="37" t="str">
        <f t="shared" si="14"/>
        <v/>
      </c>
      <c r="B911" s="17"/>
      <c r="C911" s="390"/>
      <c r="D911" s="292"/>
      <c r="E911" s="244"/>
      <c r="F911" s="245"/>
      <c r="G911" s="18"/>
      <c r="H911" s="26"/>
      <c r="I911" s="19"/>
      <c r="J911" s="17"/>
      <c r="K911" s="17"/>
      <c r="L911" s="17"/>
      <c r="M911" s="20"/>
      <c r="N911" s="246"/>
      <c r="O911" s="247"/>
      <c r="P911" s="21"/>
      <c r="Q911" s="22"/>
      <c r="R911" s="248"/>
      <c r="S911" s="249"/>
      <c r="T911" s="23"/>
      <c r="U911" s="24"/>
      <c r="V911" s="250"/>
      <c r="W911" s="251"/>
      <c r="X911" s="251"/>
      <c r="Y911" s="252"/>
      <c r="Z911" s="4"/>
      <c r="AA911" s="118" t="str">
        <f>'Error Check before Upload'!J912</f>
        <v/>
      </c>
    </row>
    <row r="912" spans="1:27" s="25" customFormat="1" ht="14.4" x14ac:dyDescent="0.3">
      <c r="A912" s="37" t="str">
        <f t="shared" si="14"/>
        <v/>
      </c>
      <c r="B912" s="17"/>
      <c r="C912" s="390"/>
      <c r="D912" s="292"/>
      <c r="E912" s="244"/>
      <c r="F912" s="245"/>
      <c r="G912" s="18"/>
      <c r="H912" s="26"/>
      <c r="I912" s="19"/>
      <c r="J912" s="17"/>
      <c r="K912" s="17"/>
      <c r="L912" s="17"/>
      <c r="M912" s="20"/>
      <c r="N912" s="246"/>
      <c r="O912" s="247"/>
      <c r="P912" s="21"/>
      <c r="Q912" s="22"/>
      <c r="R912" s="248"/>
      <c r="S912" s="249"/>
      <c r="T912" s="23"/>
      <c r="U912" s="24"/>
      <c r="V912" s="250"/>
      <c r="W912" s="251"/>
      <c r="X912" s="251"/>
      <c r="Y912" s="252"/>
      <c r="Z912" s="4"/>
      <c r="AA912" s="118" t="str">
        <f>'Error Check before Upload'!J913</f>
        <v/>
      </c>
    </row>
    <row r="913" spans="1:27" s="25" customFormat="1" ht="14.4" x14ac:dyDescent="0.3">
      <c r="A913" s="37" t="str">
        <f t="shared" si="14"/>
        <v/>
      </c>
      <c r="B913" s="17"/>
      <c r="C913" s="390"/>
      <c r="D913" s="292"/>
      <c r="E913" s="244"/>
      <c r="F913" s="245"/>
      <c r="G913" s="18"/>
      <c r="H913" s="26"/>
      <c r="I913" s="19"/>
      <c r="J913" s="17"/>
      <c r="K913" s="17"/>
      <c r="L913" s="17"/>
      <c r="M913" s="20"/>
      <c r="N913" s="246"/>
      <c r="O913" s="247"/>
      <c r="P913" s="21"/>
      <c r="Q913" s="22"/>
      <c r="R913" s="248"/>
      <c r="S913" s="249"/>
      <c r="T913" s="23"/>
      <c r="U913" s="24"/>
      <c r="V913" s="250"/>
      <c r="W913" s="251"/>
      <c r="X913" s="251"/>
      <c r="Y913" s="252"/>
      <c r="Z913" s="4"/>
      <c r="AA913" s="118" t="str">
        <f>'Error Check before Upload'!J914</f>
        <v/>
      </c>
    </row>
    <row r="914" spans="1:27" s="25" customFormat="1" ht="14.4" x14ac:dyDescent="0.3">
      <c r="A914" s="37" t="str">
        <f t="shared" si="14"/>
        <v/>
      </c>
      <c r="B914" s="17"/>
      <c r="C914" s="390"/>
      <c r="D914" s="292"/>
      <c r="E914" s="244"/>
      <c r="F914" s="245"/>
      <c r="G914" s="18"/>
      <c r="H914" s="26"/>
      <c r="I914" s="19"/>
      <c r="J914" s="17"/>
      <c r="K914" s="17"/>
      <c r="L914" s="17"/>
      <c r="M914" s="20"/>
      <c r="N914" s="246"/>
      <c r="O914" s="247"/>
      <c r="P914" s="21"/>
      <c r="Q914" s="22"/>
      <c r="R914" s="248"/>
      <c r="S914" s="249"/>
      <c r="T914" s="23"/>
      <c r="U914" s="24"/>
      <c r="V914" s="250"/>
      <c r="W914" s="251"/>
      <c r="X914" s="251"/>
      <c r="Y914" s="252"/>
      <c r="Z914" s="4"/>
      <c r="AA914" s="118" t="str">
        <f>'Error Check before Upload'!J915</f>
        <v/>
      </c>
    </row>
    <row r="915" spans="1:27" s="25" customFormat="1" ht="14.4" x14ac:dyDescent="0.3">
      <c r="A915" s="37" t="str">
        <f t="shared" si="14"/>
        <v/>
      </c>
      <c r="B915" s="17"/>
      <c r="C915" s="390"/>
      <c r="D915" s="292"/>
      <c r="E915" s="244"/>
      <c r="F915" s="245"/>
      <c r="G915" s="18"/>
      <c r="H915" s="26"/>
      <c r="I915" s="19"/>
      <c r="J915" s="17"/>
      <c r="K915" s="17"/>
      <c r="L915" s="17"/>
      <c r="M915" s="20"/>
      <c r="N915" s="246"/>
      <c r="O915" s="247"/>
      <c r="P915" s="21"/>
      <c r="Q915" s="22"/>
      <c r="R915" s="248"/>
      <c r="S915" s="249"/>
      <c r="T915" s="23"/>
      <c r="U915" s="24"/>
      <c r="V915" s="250"/>
      <c r="W915" s="251"/>
      <c r="X915" s="251"/>
      <c r="Y915" s="252"/>
      <c r="Z915" s="4"/>
      <c r="AA915" s="118" t="str">
        <f>'Error Check before Upload'!J916</f>
        <v/>
      </c>
    </row>
    <row r="916" spans="1:27" s="25" customFormat="1" ht="14.4" x14ac:dyDescent="0.3">
      <c r="A916" s="37" t="str">
        <f t="shared" si="14"/>
        <v/>
      </c>
      <c r="B916" s="17"/>
      <c r="C916" s="390"/>
      <c r="D916" s="292"/>
      <c r="E916" s="244"/>
      <c r="F916" s="245"/>
      <c r="G916" s="18"/>
      <c r="H916" s="26"/>
      <c r="I916" s="19"/>
      <c r="J916" s="17"/>
      <c r="K916" s="17"/>
      <c r="L916" s="17"/>
      <c r="M916" s="20"/>
      <c r="N916" s="246"/>
      <c r="O916" s="247"/>
      <c r="P916" s="21"/>
      <c r="Q916" s="22"/>
      <c r="R916" s="248"/>
      <c r="S916" s="249"/>
      <c r="T916" s="23"/>
      <c r="U916" s="24"/>
      <c r="V916" s="250"/>
      <c r="W916" s="251"/>
      <c r="X916" s="251"/>
      <c r="Y916" s="252"/>
      <c r="Z916" s="4"/>
      <c r="AA916" s="118" t="str">
        <f>'Error Check before Upload'!J917</f>
        <v/>
      </c>
    </row>
    <row r="917" spans="1:27" s="25" customFormat="1" ht="14.4" x14ac:dyDescent="0.3">
      <c r="A917" s="37" t="str">
        <f t="shared" si="14"/>
        <v/>
      </c>
      <c r="B917" s="17"/>
      <c r="C917" s="390"/>
      <c r="D917" s="292"/>
      <c r="E917" s="244"/>
      <c r="F917" s="245"/>
      <c r="G917" s="18"/>
      <c r="H917" s="26"/>
      <c r="I917" s="19"/>
      <c r="J917" s="17"/>
      <c r="K917" s="17"/>
      <c r="L917" s="17"/>
      <c r="M917" s="20"/>
      <c r="N917" s="246"/>
      <c r="O917" s="247"/>
      <c r="P917" s="21"/>
      <c r="Q917" s="22"/>
      <c r="R917" s="248"/>
      <c r="S917" s="249"/>
      <c r="T917" s="23"/>
      <c r="U917" s="24"/>
      <c r="V917" s="250"/>
      <c r="W917" s="251"/>
      <c r="X917" s="251"/>
      <c r="Y917" s="252"/>
      <c r="Z917" s="4"/>
      <c r="AA917" s="118" t="str">
        <f>'Error Check before Upload'!J918</f>
        <v/>
      </c>
    </row>
    <row r="918" spans="1:27" s="25" customFormat="1" ht="14.4" x14ac:dyDescent="0.3">
      <c r="A918" s="37" t="str">
        <f t="shared" si="14"/>
        <v/>
      </c>
      <c r="B918" s="17"/>
      <c r="C918" s="390"/>
      <c r="D918" s="292"/>
      <c r="E918" s="244"/>
      <c r="F918" s="245"/>
      <c r="G918" s="18"/>
      <c r="H918" s="26"/>
      <c r="I918" s="19"/>
      <c r="J918" s="17"/>
      <c r="K918" s="17"/>
      <c r="L918" s="17"/>
      <c r="M918" s="20"/>
      <c r="N918" s="246"/>
      <c r="O918" s="247"/>
      <c r="P918" s="21"/>
      <c r="Q918" s="22"/>
      <c r="R918" s="248"/>
      <c r="S918" s="249"/>
      <c r="T918" s="23"/>
      <c r="U918" s="24"/>
      <c r="V918" s="250"/>
      <c r="W918" s="251"/>
      <c r="X918" s="251"/>
      <c r="Y918" s="252"/>
      <c r="Z918" s="4"/>
      <c r="AA918" s="118" t="str">
        <f>'Error Check before Upload'!J919</f>
        <v/>
      </c>
    </row>
    <row r="919" spans="1:27" s="25" customFormat="1" ht="14.4" x14ac:dyDescent="0.3">
      <c r="A919" s="37" t="str">
        <f t="shared" si="14"/>
        <v/>
      </c>
      <c r="B919" s="17"/>
      <c r="C919" s="390"/>
      <c r="D919" s="292"/>
      <c r="E919" s="244"/>
      <c r="F919" s="245"/>
      <c r="G919" s="18"/>
      <c r="H919" s="26"/>
      <c r="I919" s="19"/>
      <c r="J919" s="17"/>
      <c r="K919" s="17"/>
      <c r="L919" s="17"/>
      <c r="M919" s="20"/>
      <c r="N919" s="246"/>
      <c r="O919" s="247"/>
      <c r="P919" s="21"/>
      <c r="Q919" s="22"/>
      <c r="R919" s="248"/>
      <c r="S919" s="249"/>
      <c r="T919" s="23"/>
      <c r="U919" s="24"/>
      <c r="V919" s="250"/>
      <c r="W919" s="251"/>
      <c r="X919" s="251"/>
      <c r="Y919" s="252"/>
      <c r="Z919" s="4"/>
      <c r="AA919" s="118" t="str">
        <f>'Error Check before Upload'!J920</f>
        <v/>
      </c>
    </row>
    <row r="920" spans="1:27" s="25" customFormat="1" ht="14.4" x14ac:dyDescent="0.3">
      <c r="A920" s="37" t="str">
        <f t="shared" si="14"/>
        <v/>
      </c>
      <c r="B920" s="17"/>
      <c r="C920" s="390"/>
      <c r="D920" s="292"/>
      <c r="E920" s="244"/>
      <c r="F920" s="245"/>
      <c r="G920" s="18"/>
      <c r="H920" s="26"/>
      <c r="I920" s="19"/>
      <c r="J920" s="17"/>
      <c r="K920" s="17"/>
      <c r="L920" s="17"/>
      <c r="M920" s="20"/>
      <c r="N920" s="246"/>
      <c r="O920" s="247"/>
      <c r="P920" s="21"/>
      <c r="Q920" s="22"/>
      <c r="R920" s="248"/>
      <c r="S920" s="249"/>
      <c r="T920" s="23"/>
      <c r="U920" s="24"/>
      <c r="V920" s="250"/>
      <c r="W920" s="251"/>
      <c r="X920" s="251"/>
      <c r="Y920" s="252"/>
      <c r="Z920" s="4"/>
      <c r="AA920" s="118" t="str">
        <f>'Error Check before Upload'!J921</f>
        <v/>
      </c>
    </row>
    <row r="921" spans="1:27" s="25" customFormat="1" ht="14.4" x14ac:dyDescent="0.3">
      <c r="A921" s="37" t="str">
        <f t="shared" si="14"/>
        <v/>
      </c>
      <c r="B921" s="17"/>
      <c r="C921" s="390"/>
      <c r="D921" s="292"/>
      <c r="E921" s="244"/>
      <c r="F921" s="245"/>
      <c r="G921" s="18"/>
      <c r="H921" s="26"/>
      <c r="I921" s="19"/>
      <c r="J921" s="17"/>
      <c r="K921" s="17"/>
      <c r="L921" s="17"/>
      <c r="M921" s="20"/>
      <c r="N921" s="246"/>
      <c r="O921" s="247"/>
      <c r="P921" s="21"/>
      <c r="Q921" s="22"/>
      <c r="R921" s="248"/>
      <c r="S921" s="249"/>
      <c r="T921" s="23"/>
      <c r="U921" s="24"/>
      <c r="V921" s="250"/>
      <c r="W921" s="251"/>
      <c r="X921" s="251"/>
      <c r="Y921" s="252"/>
      <c r="Z921" s="4"/>
      <c r="AA921" s="118" t="str">
        <f>'Error Check before Upload'!J922</f>
        <v/>
      </c>
    </row>
    <row r="922" spans="1:27" s="25" customFormat="1" ht="14.4" x14ac:dyDescent="0.3">
      <c r="A922" s="37" t="str">
        <f t="shared" si="14"/>
        <v/>
      </c>
      <c r="B922" s="17"/>
      <c r="C922" s="390"/>
      <c r="D922" s="292"/>
      <c r="E922" s="244"/>
      <c r="F922" s="245"/>
      <c r="G922" s="18"/>
      <c r="H922" s="26"/>
      <c r="I922" s="19"/>
      <c r="J922" s="17"/>
      <c r="K922" s="17"/>
      <c r="L922" s="17"/>
      <c r="M922" s="20"/>
      <c r="N922" s="246"/>
      <c r="O922" s="247"/>
      <c r="P922" s="21"/>
      <c r="Q922" s="22"/>
      <c r="R922" s="248"/>
      <c r="S922" s="249"/>
      <c r="T922" s="23"/>
      <c r="U922" s="24"/>
      <c r="V922" s="250"/>
      <c r="W922" s="251"/>
      <c r="X922" s="251"/>
      <c r="Y922" s="252"/>
      <c r="Z922" s="4"/>
      <c r="AA922" s="118" t="str">
        <f>'Error Check before Upload'!J923</f>
        <v/>
      </c>
    </row>
    <row r="923" spans="1:27" s="25" customFormat="1" ht="14.4" x14ac:dyDescent="0.3">
      <c r="A923" s="37" t="str">
        <f t="shared" si="14"/>
        <v/>
      </c>
      <c r="B923" s="17"/>
      <c r="C923" s="390"/>
      <c r="D923" s="292"/>
      <c r="E923" s="244"/>
      <c r="F923" s="245"/>
      <c r="G923" s="18"/>
      <c r="H923" s="26"/>
      <c r="I923" s="19"/>
      <c r="J923" s="17"/>
      <c r="K923" s="17"/>
      <c r="L923" s="17"/>
      <c r="M923" s="20"/>
      <c r="N923" s="246"/>
      <c r="O923" s="247"/>
      <c r="P923" s="21"/>
      <c r="Q923" s="22"/>
      <c r="R923" s="248"/>
      <c r="S923" s="249"/>
      <c r="T923" s="23"/>
      <c r="U923" s="24"/>
      <c r="V923" s="250"/>
      <c r="W923" s="251"/>
      <c r="X923" s="251"/>
      <c r="Y923" s="252"/>
      <c r="Z923" s="4"/>
      <c r="AA923" s="118" t="str">
        <f>'Error Check before Upload'!J924</f>
        <v/>
      </c>
    </row>
    <row r="924" spans="1:27" s="25" customFormat="1" ht="14.4" x14ac:dyDescent="0.3">
      <c r="A924" s="37" t="str">
        <f t="shared" si="14"/>
        <v/>
      </c>
      <c r="B924" s="17"/>
      <c r="C924" s="390"/>
      <c r="D924" s="292"/>
      <c r="E924" s="244"/>
      <c r="F924" s="245"/>
      <c r="G924" s="18"/>
      <c r="H924" s="26"/>
      <c r="I924" s="19"/>
      <c r="J924" s="17"/>
      <c r="K924" s="17"/>
      <c r="L924" s="17"/>
      <c r="M924" s="20"/>
      <c r="N924" s="246"/>
      <c r="O924" s="247"/>
      <c r="P924" s="21"/>
      <c r="Q924" s="22"/>
      <c r="R924" s="248"/>
      <c r="S924" s="249"/>
      <c r="T924" s="23"/>
      <c r="U924" s="24"/>
      <c r="V924" s="250"/>
      <c r="W924" s="251"/>
      <c r="X924" s="251"/>
      <c r="Y924" s="252"/>
      <c r="Z924" s="4"/>
      <c r="AA924" s="118" t="str">
        <f>'Error Check before Upload'!J925</f>
        <v/>
      </c>
    </row>
    <row r="925" spans="1:27" s="25" customFormat="1" ht="14.4" x14ac:dyDescent="0.3">
      <c r="A925" s="37" t="str">
        <f t="shared" si="14"/>
        <v/>
      </c>
      <c r="B925" s="17"/>
      <c r="C925" s="390"/>
      <c r="D925" s="292"/>
      <c r="E925" s="244"/>
      <c r="F925" s="245"/>
      <c r="G925" s="18"/>
      <c r="H925" s="26"/>
      <c r="I925" s="19"/>
      <c r="J925" s="17"/>
      <c r="K925" s="17"/>
      <c r="L925" s="17"/>
      <c r="M925" s="20"/>
      <c r="N925" s="246"/>
      <c r="O925" s="247"/>
      <c r="P925" s="21"/>
      <c r="Q925" s="22"/>
      <c r="R925" s="248"/>
      <c r="S925" s="249"/>
      <c r="T925" s="23"/>
      <c r="U925" s="24"/>
      <c r="V925" s="250"/>
      <c r="W925" s="251"/>
      <c r="X925" s="251"/>
      <c r="Y925" s="252"/>
      <c r="Z925" s="4"/>
      <c r="AA925" s="118" t="str">
        <f>'Error Check before Upload'!J926</f>
        <v/>
      </c>
    </row>
    <row r="926" spans="1:27" s="25" customFormat="1" ht="14.4" x14ac:dyDescent="0.3">
      <c r="A926" s="37" t="str">
        <f t="shared" si="14"/>
        <v/>
      </c>
      <c r="B926" s="17"/>
      <c r="C926" s="390"/>
      <c r="D926" s="292"/>
      <c r="E926" s="244"/>
      <c r="F926" s="245"/>
      <c r="G926" s="18"/>
      <c r="H926" s="26"/>
      <c r="I926" s="19"/>
      <c r="J926" s="17"/>
      <c r="K926" s="17"/>
      <c r="L926" s="17"/>
      <c r="M926" s="20"/>
      <c r="N926" s="246"/>
      <c r="O926" s="247"/>
      <c r="P926" s="21"/>
      <c r="Q926" s="22"/>
      <c r="R926" s="248"/>
      <c r="S926" s="249"/>
      <c r="T926" s="23"/>
      <c r="U926" s="24"/>
      <c r="V926" s="250"/>
      <c r="W926" s="251"/>
      <c r="X926" s="251"/>
      <c r="Y926" s="252"/>
      <c r="Z926" s="4"/>
      <c r="AA926" s="118" t="str">
        <f>'Error Check before Upload'!J927</f>
        <v/>
      </c>
    </row>
    <row r="927" spans="1:27" s="25" customFormat="1" ht="14.4" x14ac:dyDescent="0.3">
      <c r="A927" s="37" t="str">
        <f t="shared" si="14"/>
        <v/>
      </c>
      <c r="B927" s="17"/>
      <c r="C927" s="390"/>
      <c r="D927" s="292"/>
      <c r="E927" s="244"/>
      <c r="F927" s="245"/>
      <c r="G927" s="18"/>
      <c r="H927" s="26"/>
      <c r="I927" s="19"/>
      <c r="J927" s="17"/>
      <c r="K927" s="17"/>
      <c r="L927" s="17"/>
      <c r="M927" s="20"/>
      <c r="N927" s="246"/>
      <c r="O927" s="247"/>
      <c r="P927" s="21"/>
      <c r="Q927" s="22"/>
      <c r="R927" s="248"/>
      <c r="S927" s="249"/>
      <c r="T927" s="23"/>
      <c r="U927" s="24"/>
      <c r="V927" s="250"/>
      <c r="W927" s="251"/>
      <c r="X927" s="251"/>
      <c r="Y927" s="252"/>
      <c r="Z927" s="4"/>
      <c r="AA927" s="118" t="str">
        <f>'Error Check before Upload'!J928</f>
        <v/>
      </c>
    </row>
    <row r="928" spans="1:27" s="25" customFormat="1" ht="14.4" x14ac:dyDescent="0.3">
      <c r="A928" s="37" t="str">
        <f t="shared" si="14"/>
        <v/>
      </c>
      <c r="B928" s="17"/>
      <c r="C928" s="390"/>
      <c r="D928" s="292"/>
      <c r="E928" s="244"/>
      <c r="F928" s="245"/>
      <c r="G928" s="18"/>
      <c r="H928" s="26"/>
      <c r="I928" s="19"/>
      <c r="J928" s="17"/>
      <c r="K928" s="17"/>
      <c r="L928" s="17"/>
      <c r="M928" s="20"/>
      <c r="N928" s="246"/>
      <c r="O928" s="247"/>
      <c r="P928" s="21"/>
      <c r="Q928" s="22"/>
      <c r="R928" s="248"/>
      <c r="S928" s="249"/>
      <c r="T928" s="23"/>
      <c r="U928" s="24"/>
      <c r="V928" s="250"/>
      <c r="W928" s="251"/>
      <c r="X928" s="251"/>
      <c r="Y928" s="252"/>
      <c r="Z928" s="4"/>
      <c r="AA928" s="118" t="str">
        <f>'Error Check before Upload'!J929</f>
        <v/>
      </c>
    </row>
    <row r="929" spans="1:27" s="25" customFormat="1" ht="14.4" x14ac:dyDescent="0.3">
      <c r="A929" s="37" t="str">
        <f t="shared" si="14"/>
        <v/>
      </c>
      <c r="B929" s="17"/>
      <c r="C929" s="390"/>
      <c r="D929" s="292"/>
      <c r="E929" s="244"/>
      <c r="F929" s="245"/>
      <c r="G929" s="18"/>
      <c r="H929" s="26"/>
      <c r="I929" s="19"/>
      <c r="J929" s="17"/>
      <c r="K929" s="17"/>
      <c r="L929" s="17"/>
      <c r="M929" s="20"/>
      <c r="N929" s="246"/>
      <c r="O929" s="247"/>
      <c r="P929" s="21"/>
      <c r="Q929" s="22"/>
      <c r="R929" s="248"/>
      <c r="S929" s="249"/>
      <c r="T929" s="23"/>
      <c r="U929" s="24"/>
      <c r="V929" s="250"/>
      <c r="W929" s="251"/>
      <c r="X929" s="251"/>
      <c r="Y929" s="252"/>
      <c r="Z929" s="4"/>
      <c r="AA929" s="118" t="str">
        <f>'Error Check before Upload'!J930</f>
        <v/>
      </c>
    </row>
    <row r="930" spans="1:27" s="25" customFormat="1" ht="14.4" x14ac:dyDescent="0.3">
      <c r="A930" s="37" t="str">
        <f t="shared" si="14"/>
        <v/>
      </c>
      <c r="B930" s="17"/>
      <c r="C930" s="390"/>
      <c r="D930" s="292"/>
      <c r="E930" s="244"/>
      <c r="F930" s="245"/>
      <c r="G930" s="18"/>
      <c r="H930" s="26"/>
      <c r="I930" s="19"/>
      <c r="J930" s="17"/>
      <c r="K930" s="17"/>
      <c r="L930" s="17"/>
      <c r="M930" s="20"/>
      <c r="N930" s="246"/>
      <c r="O930" s="247"/>
      <c r="P930" s="21"/>
      <c r="Q930" s="22"/>
      <c r="R930" s="248"/>
      <c r="S930" s="249"/>
      <c r="T930" s="23"/>
      <c r="U930" s="24"/>
      <c r="V930" s="250"/>
      <c r="W930" s="251"/>
      <c r="X930" s="251"/>
      <c r="Y930" s="252"/>
      <c r="Z930" s="4"/>
      <c r="AA930" s="118" t="str">
        <f>'Error Check before Upload'!J931</f>
        <v/>
      </c>
    </row>
    <row r="931" spans="1:27" s="25" customFormat="1" ht="14.4" x14ac:dyDescent="0.3">
      <c r="A931" s="37" t="str">
        <f t="shared" si="14"/>
        <v/>
      </c>
      <c r="B931" s="17"/>
      <c r="C931" s="390"/>
      <c r="D931" s="292"/>
      <c r="E931" s="244"/>
      <c r="F931" s="245"/>
      <c r="G931" s="18"/>
      <c r="H931" s="26"/>
      <c r="I931" s="19"/>
      <c r="J931" s="17"/>
      <c r="K931" s="17"/>
      <c r="L931" s="17"/>
      <c r="M931" s="20"/>
      <c r="N931" s="246"/>
      <c r="O931" s="247"/>
      <c r="P931" s="21"/>
      <c r="Q931" s="22"/>
      <c r="R931" s="248"/>
      <c r="S931" s="249"/>
      <c r="T931" s="23"/>
      <c r="U931" s="24"/>
      <c r="V931" s="250"/>
      <c r="W931" s="251"/>
      <c r="X931" s="251"/>
      <c r="Y931" s="252"/>
      <c r="Z931" s="4"/>
      <c r="AA931" s="118" t="str">
        <f>'Error Check before Upload'!J932</f>
        <v/>
      </c>
    </row>
    <row r="932" spans="1:27" s="25" customFormat="1" ht="14.4" x14ac:dyDescent="0.3">
      <c r="A932" s="37" t="str">
        <f t="shared" si="14"/>
        <v/>
      </c>
      <c r="B932" s="17"/>
      <c r="C932" s="390"/>
      <c r="D932" s="292"/>
      <c r="E932" s="244"/>
      <c r="F932" s="245"/>
      <c r="G932" s="18"/>
      <c r="H932" s="26"/>
      <c r="I932" s="19"/>
      <c r="J932" s="17"/>
      <c r="K932" s="17"/>
      <c r="L932" s="17"/>
      <c r="M932" s="20"/>
      <c r="N932" s="246"/>
      <c r="O932" s="247"/>
      <c r="P932" s="21"/>
      <c r="Q932" s="22"/>
      <c r="R932" s="248"/>
      <c r="S932" s="249"/>
      <c r="T932" s="23"/>
      <c r="U932" s="24"/>
      <c r="V932" s="250"/>
      <c r="W932" s="251"/>
      <c r="X932" s="251"/>
      <c r="Y932" s="252"/>
      <c r="Z932" s="4"/>
      <c r="AA932" s="118" t="str">
        <f>'Error Check before Upload'!J933</f>
        <v/>
      </c>
    </row>
    <row r="933" spans="1:27" s="25" customFormat="1" ht="14.4" x14ac:dyDescent="0.3">
      <c r="A933" s="37" t="str">
        <f t="shared" si="14"/>
        <v/>
      </c>
      <c r="B933" s="17"/>
      <c r="C933" s="390"/>
      <c r="D933" s="292"/>
      <c r="E933" s="244"/>
      <c r="F933" s="245"/>
      <c r="G933" s="18"/>
      <c r="H933" s="26"/>
      <c r="I933" s="19"/>
      <c r="J933" s="17"/>
      <c r="K933" s="17"/>
      <c r="L933" s="17"/>
      <c r="M933" s="20"/>
      <c r="N933" s="246"/>
      <c r="O933" s="247"/>
      <c r="P933" s="21"/>
      <c r="Q933" s="22"/>
      <c r="R933" s="248"/>
      <c r="S933" s="249"/>
      <c r="T933" s="23"/>
      <c r="U933" s="24"/>
      <c r="V933" s="250"/>
      <c r="W933" s="251"/>
      <c r="X933" s="251"/>
      <c r="Y933" s="252"/>
      <c r="Z933" s="4"/>
      <c r="AA933" s="118" t="str">
        <f>'Error Check before Upload'!J934</f>
        <v/>
      </c>
    </row>
    <row r="934" spans="1:27" s="25" customFormat="1" ht="14.4" x14ac:dyDescent="0.3">
      <c r="A934" s="37" t="str">
        <f t="shared" si="14"/>
        <v/>
      </c>
      <c r="B934" s="17"/>
      <c r="C934" s="390"/>
      <c r="D934" s="292"/>
      <c r="E934" s="244"/>
      <c r="F934" s="245"/>
      <c r="G934" s="18"/>
      <c r="H934" s="26"/>
      <c r="I934" s="19"/>
      <c r="J934" s="17"/>
      <c r="K934" s="17"/>
      <c r="L934" s="17"/>
      <c r="M934" s="20"/>
      <c r="N934" s="246"/>
      <c r="O934" s="247"/>
      <c r="P934" s="21"/>
      <c r="Q934" s="22"/>
      <c r="R934" s="248"/>
      <c r="S934" s="249"/>
      <c r="T934" s="23"/>
      <c r="U934" s="24"/>
      <c r="V934" s="250"/>
      <c r="W934" s="251"/>
      <c r="X934" s="251"/>
      <c r="Y934" s="252"/>
      <c r="Z934" s="4"/>
      <c r="AA934" s="118" t="str">
        <f>'Error Check before Upload'!J935</f>
        <v/>
      </c>
    </row>
    <row r="935" spans="1:27" s="25" customFormat="1" ht="14.4" x14ac:dyDescent="0.3">
      <c r="A935" s="37" t="str">
        <f t="shared" si="14"/>
        <v/>
      </c>
      <c r="B935" s="17"/>
      <c r="C935" s="390"/>
      <c r="D935" s="292"/>
      <c r="E935" s="244"/>
      <c r="F935" s="245"/>
      <c r="G935" s="18"/>
      <c r="H935" s="26"/>
      <c r="I935" s="19"/>
      <c r="J935" s="17"/>
      <c r="K935" s="17"/>
      <c r="L935" s="17"/>
      <c r="M935" s="20"/>
      <c r="N935" s="246"/>
      <c r="O935" s="247"/>
      <c r="P935" s="21"/>
      <c r="Q935" s="22"/>
      <c r="R935" s="248"/>
      <c r="S935" s="249"/>
      <c r="T935" s="23"/>
      <c r="U935" s="24"/>
      <c r="V935" s="250"/>
      <c r="W935" s="251"/>
      <c r="X935" s="251"/>
      <c r="Y935" s="252"/>
      <c r="Z935" s="4"/>
      <c r="AA935" s="118" t="str">
        <f>'Error Check before Upload'!J936</f>
        <v/>
      </c>
    </row>
    <row r="936" spans="1:27" s="25" customFormat="1" ht="14.4" x14ac:dyDescent="0.3">
      <c r="A936" s="37" t="str">
        <f t="shared" si="14"/>
        <v/>
      </c>
      <c r="B936" s="17"/>
      <c r="C936" s="390"/>
      <c r="D936" s="292"/>
      <c r="E936" s="244"/>
      <c r="F936" s="245"/>
      <c r="G936" s="18"/>
      <c r="H936" s="26"/>
      <c r="I936" s="19"/>
      <c r="J936" s="17"/>
      <c r="K936" s="17"/>
      <c r="L936" s="17"/>
      <c r="M936" s="20"/>
      <c r="N936" s="246"/>
      <c r="O936" s="247"/>
      <c r="P936" s="21"/>
      <c r="Q936" s="22"/>
      <c r="R936" s="248"/>
      <c r="S936" s="249"/>
      <c r="T936" s="23"/>
      <c r="U936" s="24"/>
      <c r="V936" s="250"/>
      <c r="W936" s="251"/>
      <c r="X936" s="251"/>
      <c r="Y936" s="252"/>
      <c r="Z936" s="4"/>
      <c r="AA936" s="118" t="str">
        <f>'Error Check before Upload'!J937</f>
        <v/>
      </c>
    </row>
    <row r="937" spans="1:27" s="25" customFormat="1" ht="14.4" x14ac:dyDescent="0.3">
      <c r="A937" s="37" t="str">
        <f t="shared" si="14"/>
        <v/>
      </c>
      <c r="B937" s="17"/>
      <c r="C937" s="390"/>
      <c r="D937" s="292"/>
      <c r="E937" s="244"/>
      <c r="F937" s="245"/>
      <c r="G937" s="18"/>
      <c r="H937" s="26"/>
      <c r="I937" s="19"/>
      <c r="J937" s="17"/>
      <c r="K937" s="17"/>
      <c r="L937" s="17"/>
      <c r="M937" s="20"/>
      <c r="N937" s="246"/>
      <c r="O937" s="247"/>
      <c r="P937" s="21"/>
      <c r="Q937" s="22"/>
      <c r="R937" s="248"/>
      <c r="S937" s="249"/>
      <c r="T937" s="23"/>
      <c r="U937" s="24"/>
      <c r="V937" s="250"/>
      <c r="W937" s="251"/>
      <c r="X937" s="251"/>
      <c r="Y937" s="252"/>
      <c r="Z937" s="4"/>
      <c r="AA937" s="118" t="str">
        <f>'Error Check before Upload'!J938</f>
        <v/>
      </c>
    </row>
    <row r="938" spans="1:27" s="25" customFormat="1" ht="14.4" x14ac:dyDescent="0.3">
      <c r="A938" s="37" t="str">
        <f t="shared" si="14"/>
        <v/>
      </c>
      <c r="B938" s="17"/>
      <c r="C938" s="390"/>
      <c r="D938" s="292"/>
      <c r="E938" s="244"/>
      <c r="F938" s="245"/>
      <c r="G938" s="18"/>
      <c r="H938" s="26"/>
      <c r="I938" s="19"/>
      <c r="J938" s="17"/>
      <c r="K938" s="17"/>
      <c r="L938" s="17"/>
      <c r="M938" s="20"/>
      <c r="N938" s="246"/>
      <c r="O938" s="247"/>
      <c r="P938" s="21"/>
      <c r="Q938" s="22"/>
      <c r="R938" s="248"/>
      <c r="S938" s="249"/>
      <c r="T938" s="23"/>
      <c r="U938" s="24"/>
      <c r="V938" s="250"/>
      <c r="W938" s="251"/>
      <c r="X938" s="251"/>
      <c r="Y938" s="252"/>
      <c r="Z938" s="4"/>
      <c r="AA938" s="118" t="str">
        <f>'Error Check before Upload'!J939</f>
        <v/>
      </c>
    </row>
    <row r="939" spans="1:27" s="25" customFormat="1" ht="14.4" x14ac:dyDescent="0.3">
      <c r="A939" s="37" t="str">
        <f t="shared" si="14"/>
        <v/>
      </c>
      <c r="B939" s="17"/>
      <c r="C939" s="390"/>
      <c r="D939" s="292"/>
      <c r="E939" s="244"/>
      <c r="F939" s="245"/>
      <c r="G939" s="18"/>
      <c r="H939" s="26"/>
      <c r="I939" s="19"/>
      <c r="J939" s="17"/>
      <c r="K939" s="17"/>
      <c r="L939" s="17"/>
      <c r="M939" s="20"/>
      <c r="N939" s="246"/>
      <c r="O939" s="247"/>
      <c r="P939" s="21"/>
      <c r="Q939" s="22"/>
      <c r="R939" s="248"/>
      <c r="S939" s="249"/>
      <c r="T939" s="23"/>
      <c r="U939" s="24"/>
      <c r="V939" s="250"/>
      <c r="W939" s="251"/>
      <c r="X939" s="251"/>
      <c r="Y939" s="252"/>
      <c r="Z939" s="4"/>
      <c r="AA939" s="118" t="str">
        <f>'Error Check before Upload'!J940</f>
        <v/>
      </c>
    </row>
    <row r="940" spans="1:27" s="25" customFormat="1" ht="14.4" x14ac:dyDescent="0.3">
      <c r="A940" s="37" t="str">
        <f t="shared" si="14"/>
        <v/>
      </c>
      <c r="B940" s="17"/>
      <c r="C940" s="390"/>
      <c r="D940" s="292"/>
      <c r="E940" s="244"/>
      <c r="F940" s="245"/>
      <c r="G940" s="18"/>
      <c r="H940" s="26"/>
      <c r="I940" s="19"/>
      <c r="J940" s="17"/>
      <c r="K940" s="17"/>
      <c r="L940" s="17"/>
      <c r="M940" s="20"/>
      <c r="N940" s="246"/>
      <c r="O940" s="247"/>
      <c r="P940" s="21"/>
      <c r="Q940" s="22"/>
      <c r="R940" s="248"/>
      <c r="S940" s="249"/>
      <c r="T940" s="23"/>
      <c r="U940" s="24"/>
      <c r="V940" s="250"/>
      <c r="W940" s="251"/>
      <c r="X940" s="251"/>
      <c r="Y940" s="252"/>
      <c r="Z940" s="4"/>
      <c r="AA940" s="118" t="str">
        <f>'Error Check before Upload'!J941</f>
        <v/>
      </c>
    </row>
    <row r="941" spans="1:27" s="25" customFormat="1" ht="14.4" x14ac:dyDescent="0.3">
      <c r="A941" s="37" t="str">
        <f t="shared" si="14"/>
        <v/>
      </c>
      <c r="B941" s="17"/>
      <c r="C941" s="390"/>
      <c r="D941" s="292"/>
      <c r="E941" s="244"/>
      <c r="F941" s="245"/>
      <c r="G941" s="18"/>
      <c r="H941" s="26"/>
      <c r="I941" s="19"/>
      <c r="J941" s="17"/>
      <c r="K941" s="17"/>
      <c r="L941" s="17"/>
      <c r="M941" s="20"/>
      <c r="N941" s="246"/>
      <c r="O941" s="247"/>
      <c r="P941" s="21"/>
      <c r="Q941" s="22"/>
      <c r="R941" s="248"/>
      <c r="S941" s="249"/>
      <c r="T941" s="23"/>
      <c r="U941" s="24"/>
      <c r="V941" s="250"/>
      <c r="W941" s="251"/>
      <c r="X941" s="251"/>
      <c r="Y941" s="252"/>
      <c r="Z941" s="4"/>
      <c r="AA941" s="118" t="str">
        <f>'Error Check before Upload'!J942</f>
        <v/>
      </c>
    </row>
    <row r="942" spans="1:27" s="25" customFormat="1" ht="14.4" x14ac:dyDescent="0.3">
      <c r="A942" s="37" t="str">
        <f t="shared" si="14"/>
        <v/>
      </c>
      <c r="B942" s="17"/>
      <c r="C942" s="390"/>
      <c r="D942" s="292"/>
      <c r="E942" s="244"/>
      <c r="F942" s="245"/>
      <c r="G942" s="18"/>
      <c r="H942" s="26"/>
      <c r="I942" s="19"/>
      <c r="J942" s="17"/>
      <c r="K942" s="17"/>
      <c r="L942" s="17"/>
      <c r="M942" s="20"/>
      <c r="N942" s="246"/>
      <c r="O942" s="247"/>
      <c r="P942" s="21"/>
      <c r="Q942" s="22"/>
      <c r="R942" s="248"/>
      <c r="S942" s="249"/>
      <c r="T942" s="23"/>
      <c r="U942" s="24"/>
      <c r="V942" s="250"/>
      <c r="W942" s="251"/>
      <c r="X942" s="251"/>
      <c r="Y942" s="252"/>
      <c r="Z942" s="4"/>
      <c r="AA942" s="118" t="str">
        <f>'Error Check before Upload'!J943</f>
        <v/>
      </c>
    </row>
    <row r="943" spans="1:27" s="25" customFormat="1" ht="14.4" x14ac:dyDescent="0.3">
      <c r="A943" s="37" t="str">
        <f t="shared" si="14"/>
        <v/>
      </c>
      <c r="B943" s="17"/>
      <c r="C943" s="390"/>
      <c r="D943" s="292"/>
      <c r="E943" s="244"/>
      <c r="F943" s="245"/>
      <c r="G943" s="18"/>
      <c r="H943" s="26"/>
      <c r="I943" s="19"/>
      <c r="J943" s="17"/>
      <c r="K943" s="17"/>
      <c r="L943" s="17"/>
      <c r="M943" s="20"/>
      <c r="N943" s="246"/>
      <c r="O943" s="247"/>
      <c r="P943" s="21"/>
      <c r="Q943" s="22"/>
      <c r="R943" s="248"/>
      <c r="S943" s="249"/>
      <c r="T943" s="23"/>
      <c r="U943" s="24"/>
      <c r="V943" s="250"/>
      <c r="W943" s="251"/>
      <c r="X943" s="251"/>
      <c r="Y943" s="252"/>
      <c r="Z943" s="4"/>
      <c r="AA943" s="118" t="str">
        <f>'Error Check before Upload'!J944</f>
        <v/>
      </c>
    </row>
    <row r="944" spans="1:27" s="25" customFormat="1" ht="14.4" x14ac:dyDescent="0.3">
      <c r="A944" s="37" t="str">
        <f t="shared" si="14"/>
        <v/>
      </c>
      <c r="B944" s="17"/>
      <c r="C944" s="390"/>
      <c r="D944" s="292"/>
      <c r="E944" s="244"/>
      <c r="F944" s="245"/>
      <c r="G944" s="18"/>
      <c r="H944" s="26"/>
      <c r="I944" s="19"/>
      <c r="J944" s="17"/>
      <c r="K944" s="17"/>
      <c r="L944" s="17"/>
      <c r="M944" s="20"/>
      <c r="N944" s="246"/>
      <c r="O944" s="247"/>
      <c r="P944" s="21"/>
      <c r="Q944" s="22"/>
      <c r="R944" s="248"/>
      <c r="S944" s="249"/>
      <c r="T944" s="23"/>
      <c r="U944" s="24"/>
      <c r="V944" s="250"/>
      <c r="W944" s="251"/>
      <c r="X944" s="251"/>
      <c r="Y944" s="252"/>
      <c r="Z944" s="4"/>
      <c r="AA944" s="118" t="str">
        <f>'Error Check before Upload'!J945</f>
        <v/>
      </c>
    </row>
    <row r="945" spans="1:27" s="25" customFormat="1" ht="14.4" x14ac:dyDescent="0.3">
      <c r="A945" s="37" t="str">
        <f t="shared" si="14"/>
        <v/>
      </c>
      <c r="B945" s="17"/>
      <c r="C945" s="390"/>
      <c r="D945" s="292"/>
      <c r="E945" s="244"/>
      <c r="F945" s="245"/>
      <c r="G945" s="18"/>
      <c r="H945" s="26"/>
      <c r="I945" s="19"/>
      <c r="J945" s="17"/>
      <c r="K945" s="17"/>
      <c r="L945" s="17"/>
      <c r="M945" s="20"/>
      <c r="N945" s="246"/>
      <c r="O945" s="247"/>
      <c r="P945" s="21"/>
      <c r="Q945" s="22"/>
      <c r="R945" s="248"/>
      <c r="S945" s="249"/>
      <c r="T945" s="23"/>
      <c r="U945" s="24"/>
      <c r="V945" s="250"/>
      <c r="W945" s="251"/>
      <c r="X945" s="251"/>
      <c r="Y945" s="252"/>
      <c r="Z945" s="4"/>
      <c r="AA945" s="118" t="str">
        <f>'Error Check before Upload'!J946</f>
        <v/>
      </c>
    </row>
    <row r="946" spans="1:27" s="25" customFormat="1" ht="14.4" x14ac:dyDescent="0.3">
      <c r="A946" s="37" t="str">
        <f t="shared" si="14"/>
        <v/>
      </c>
      <c r="B946" s="17"/>
      <c r="C946" s="390"/>
      <c r="D946" s="292"/>
      <c r="E946" s="244"/>
      <c r="F946" s="245"/>
      <c r="G946" s="18"/>
      <c r="H946" s="26"/>
      <c r="I946" s="19"/>
      <c r="J946" s="17"/>
      <c r="K946" s="17"/>
      <c r="L946" s="17"/>
      <c r="M946" s="20"/>
      <c r="N946" s="246"/>
      <c r="O946" s="247"/>
      <c r="P946" s="21"/>
      <c r="Q946" s="22"/>
      <c r="R946" s="248"/>
      <c r="S946" s="249"/>
      <c r="T946" s="23"/>
      <c r="U946" s="24"/>
      <c r="V946" s="250"/>
      <c r="W946" s="251"/>
      <c r="X946" s="251"/>
      <c r="Y946" s="252"/>
      <c r="Z946" s="4"/>
      <c r="AA946" s="118" t="str">
        <f>'Error Check before Upload'!J947</f>
        <v/>
      </c>
    </row>
    <row r="947" spans="1:27" s="25" customFormat="1" ht="14.4" x14ac:dyDescent="0.3">
      <c r="A947" s="37" t="str">
        <f t="shared" si="14"/>
        <v/>
      </c>
      <c r="B947" s="17"/>
      <c r="C947" s="390"/>
      <c r="D947" s="292"/>
      <c r="E947" s="244"/>
      <c r="F947" s="245"/>
      <c r="G947" s="18"/>
      <c r="H947" s="26"/>
      <c r="I947" s="19"/>
      <c r="J947" s="17"/>
      <c r="K947" s="17"/>
      <c r="L947" s="17"/>
      <c r="M947" s="20"/>
      <c r="N947" s="246"/>
      <c r="O947" s="247"/>
      <c r="P947" s="21"/>
      <c r="Q947" s="22"/>
      <c r="R947" s="248"/>
      <c r="S947" s="249"/>
      <c r="T947" s="23"/>
      <c r="U947" s="24"/>
      <c r="V947" s="250"/>
      <c r="W947" s="251"/>
      <c r="X947" s="251"/>
      <c r="Y947" s="252"/>
      <c r="Z947" s="4"/>
      <c r="AA947" s="118" t="str">
        <f>'Error Check before Upload'!J948</f>
        <v/>
      </c>
    </row>
    <row r="948" spans="1:27" s="25" customFormat="1" ht="14.4" x14ac:dyDescent="0.3">
      <c r="A948" s="37" t="str">
        <f t="shared" si="14"/>
        <v/>
      </c>
      <c r="B948" s="17"/>
      <c r="C948" s="390"/>
      <c r="D948" s="292"/>
      <c r="E948" s="244"/>
      <c r="F948" s="245"/>
      <c r="G948" s="18"/>
      <c r="H948" s="26"/>
      <c r="I948" s="19"/>
      <c r="J948" s="17"/>
      <c r="K948" s="17"/>
      <c r="L948" s="17"/>
      <c r="M948" s="20"/>
      <c r="N948" s="246"/>
      <c r="O948" s="247"/>
      <c r="P948" s="21"/>
      <c r="Q948" s="22"/>
      <c r="R948" s="248"/>
      <c r="S948" s="249"/>
      <c r="T948" s="23"/>
      <c r="U948" s="24"/>
      <c r="V948" s="250"/>
      <c r="W948" s="251"/>
      <c r="X948" s="251"/>
      <c r="Y948" s="252"/>
      <c r="Z948" s="4"/>
      <c r="AA948" s="118" t="str">
        <f>'Error Check before Upload'!J949</f>
        <v/>
      </c>
    </row>
    <row r="949" spans="1:27" s="25" customFormat="1" ht="14.4" x14ac:dyDescent="0.3">
      <c r="A949" s="37" t="str">
        <f t="shared" si="14"/>
        <v/>
      </c>
      <c r="B949" s="17"/>
      <c r="C949" s="390"/>
      <c r="D949" s="292"/>
      <c r="E949" s="244"/>
      <c r="F949" s="245"/>
      <c r="G949" s="18"/>
      <c r="H949" s="26"/>
      <c r="I949" s="19"/>
      <c r="J949" s="17"/>
      <c r="K949" s="17"/>
      <c r="L949" s="17"/>
      <c r="M949" s="20"/>
      <c r="N949" s="246"/>
      <c r="O949" s="247"/>
      <c r="P949" s="21"/>
      <c r="Q949" s="22"/>
      <c r="R949" s="248"/>
      <c r="S949" s="249"/>
      <c r="T949" s="23"/>
      <c r="U949" s="24"/>
      <c r="V949" s="250"/>
      <c r="W949" s="251"/>
      <c r="X949" s="251"/>
      <c r="Y949" s="252"/>
      <c r="Z949" s="4"/>
      <c r="AA949" s="118" t="str">
        <f>'Error Check before Upload'!J950</f>
        <v/>
      </c>
    </row>
    <row r="950" spans="1:27" s="25" customFormat="1" ht="14.4" x14ac:dyDescent="0.3">
      <c r="A950" s="37" t="str">
        <f t="shared" si="14"/>
        <v/>
      </c>
      <c r="B950" s="17"/>
      <c r="C950" s="390"/>
      <c r="D950" s="292"/>
      <c r="E950" s="244"/>
      <c r="F950" s="245"/>
      <c r="G950" s="18"/>
      <c r="H950" s="26"/>
      <c r="I950" s="19"/>
      <c r="J950" s="17"/>
      <c r="K950" s="17"/>
      <c r="L950" s="17"/>
      <c r="M950" s="20"/>
      <c r="N950" s="246"/>
      <c r="O950" s="247"/>
      <c r="P950" s="21"/>
      <c r="Q950" s="22"/>
      <c r="R950" s="248"/>
      <c r="S950" s="249"/>
      <c r="T950" s="23"/>
      <c r="U950" s="24"/>
      <c r="V950" s="250"/>
      <c r="W950" s="251"/>
      <c r="X950" s="251"/>
      <c r="Y950" s="252"/>
      <c r="Z950" s="4"/>
      <c r="AA950" s="118" t="str">
        <f>'Error Check before Upload'!J951</f>
        <v/>
      </c>
    </row>
    <row r="951" spans="1:27" s="25" customFormat="1" ht="14.4" x14ac:dyDescent="0.3">
      <c r="A951" s="37" t="str">
        <f t="shared" si="14"/>
        <v/>
      </c>
      <c r="B951" s="17"/>
      <c r="C951" s="390"/>
      <c r="D951" s="292"/>
      <c r="E951" s="244"/>
      <c r="F951" s="245"/>
      <c r="G951" s="18"/>
      <c r="H951" s="26"/>
      <c r="I951" s="19"/>
      <c r="J951" s="17"/>
      <c r="K951" s="17"/>
      <c r="L951" s="17"/>
      <c r="M951" s="20"/>
      <c r="N951" s="246"/>
      <c r="O951" s="247"/>
      <c r="P951" s="21"/>
      <c r="Q951" s="22"/>
      <c r="R951" s="248"/>
      <c r="S951" s="249"/>
      <c r="T951" s="23"/>
      <c r="U951" s="24"/>
      <c r="V951" s="250"/>
      <c r="W951" s="251"/>
      <c r="X951" s="251"/>
      <c r="Y951" s="252"/>
      <c r="Z951" s="4"/>
      <c r="AA951" s="118" t="str">
        <f>'Error Check before Upload'!J952</f>
        <v/>
      </c>
    </row>
    <row r="952" spans="1:27" s="25" customFormat="1" ht="14.4" x14ac:dyDescent="0.3">
      <c r="A952" s="37" t="str">
        <f t="shared" si="14"/>
        <v/>
      </c>
      <c r="B952" s="17"/>
      <c r="C952" s="390"/>
      <c r="D952" s="292"/>
      <c r="E952" s="244"/>
      <c r="F952" s="245"/>
      <c r="G952" s="18"/>
      <c r="H952" s="26"/>
      <c r="I952" s="19"/>
      <c r="J952" s="17"/>
      <c r="K952" s="17"/>
      <c r="L952" s="17"/>
      <c r="M952" s="20"/>
      <c r="N952" s="246"/>
      <c r="O952" s="247"/>
      <c r="P952" s="21"/>
      <c r="Q952" s="22"/>
      <c r="R952" s="248"/>
      <c r="S952" s="249"/>
      <c r="T952" s="23"/>
      <c r="U952" s="24"/>
      <c r="V952" s="250"/>
      <c r="W952" s="251"/>
      <c r="X952" s="251"/>
      <c r="Y952" s="252"/>
      <c r="Z952" s="4"/>
      <c r="AA952" s="118" t="str">
        <f>'Error Check before Upload'!J953</f>
        <v/>
      </c>
    </row>
    <row r="953" spans="1:27" s="25" customFormat="1" ht="14.4" x14ac:dyDescent="0.3">
      <c r="A953" s="37" t="str">
        <f t="shared" si="14"/>
        <v/>
      </c>
      <c r="B953" s="17"/>
      <c r="C953" s="390"/>
      <c r="D953" s="292"/>
      <c r="E953" s="244"/>
      <c r="F953" s="245"/>
      <c r="G953" s="18"/>
      <c r="H953" s="26"/>
      <c r="I953" s="19"/>
      <c r="J953" s="17"/>
      <c r="K953" s="17"/>
      <c r="L953" s="17"/>
      <c r="M953" s="20"/>
      <c r="N953" s="246"/>
      <c r="O953" s="247"/>
      <c r="P953" s="21"/>
      <c r="Q953" s="22"/>
      <c r="R953" s="248"/>
      <c r="S953" s="249"/>
      <c r="T953" s="23"/>
      <c r="U953" s="24"/>
      <c r="V953" s="250"/>
      <c r="W953" s="251"/>
      <c r="X953" s="251"/>
      <c r="Y953" s="252"/>
      <c r="Z953" s="4"/>
      <c r="AA953" s="118" t="str">
        <f>'Error Check before Upload'!J954</f>
        <v/>
      </c>
    </row>
    <row r="954" spans="1:27" s="25" customFormat="1" ht="14.4" x14ac:dyDescent="0.3">
      <c r="A954" s="37" t="str">
        <f t="shared" si="14"/>
        <v/>
      </c>
      <c r="B954" s="17"/>
      <c r="C954" s="390"/>
      <c r="D954" s="292"/>
      <c r="E954" s="244"/>
      <c r="F954" s="245"/>
      <c r="G954" s="18"/>
      <c r="H954" s="26"/>
      <c r="I954" s="19"/>
      <c r="J954" s="17"/>
      <c r="K954" s="17"/>
      <c r="L954" s="17"/>
      <c r="M954" s="20"/>
      <c r="N954" s="246"/>
      <c r="O954" s="247"/>
      <c r="P954" s="21"/>
      <c r="Q954" s="22"/>
      <c r="R954" s="248"/>
      <c r="S954" s="249"/>
      <c r="T954" s="23"/>
      <c r="U954" s="24"/>
      <c r="V954" s="250"/>
      <c r="W954" s="251"/>
      <c r="X954" s="251"/>
      <c r="Y954" s="252"/>
      <c r="Z954" s="4"/>
      <c r="AA954" s="118" t="str">
        <f>'Error Check before Upload'!J955</f>
        <v/>
      </c>
    </row>
    <row r="955" spans="1:27" s="25" customFormat="1" ht="14.4" x14ac:dyDescent="0.3">
      <c r="A955" s="37" t="str">
        <f t="shared" si="14"/>
        <v/>
      </c>
      <c r="B955" s="17"/>
      <c r="C955" s="390"/>
      <c r="D955" s="292"/>
      <c r="E955" s="244"/>
      <c r="F955" s="245"/>
      <c r="G955" s="18"/>
      <c r="H955" s="26"/>
      <c r="I955" s="19"/>
      <c r="J955" s="17"/>
      <c r="K955" s="17"/>
      <c r="L955" s="17"/>
      <c r="M955" s="20"/>
      <c r="N955" s="246"/>
      <c r="O955" s="247"/>
      <c r="P955" s="21"/>
      <c r="Q955" s="22"/>
      <c r="R955" s="248"/>
      <c r="S955" s="249"/>
      <c r="T955" s="23"/>
      <c r="U955" s="24"/>
      <c r="V955" s="250"/>
      <c r="W955" s="251"/>
      <c r="X955" s="251"/>
      <c r="Y955" s="252"/>
      <c r="Z955" s="4"/>
      <c r="AA955" s="118" t="str">
        <f>'Error Check before Upload'!J956</f>
        <v/>
      </c>
    </row>
    <row r="956" spans="1:27" s="25" customFormat="1" ht="14.4" x14ac:dyDescent="0.3">
      <c r="A956" s="37" t="str">
        <f t="shared" si="14"/>
        <v/>
      </c>
      <c r="B956" s="17"/>
      <c r="C956" s="390"/>
      <c r="D956" s="292"/>
      <c r="E956" s="244"/>
      <c r="F956" s="245"/>
      <c r="G956" s="18"/>
      <c r="H956" s="26"/>
      <c r="I956" s="19"/>
      <c r="J956" s="17"/>
      <c r="K956" s="17"/>
      <c r="L956" s="17"/>
      <c r="M956" s="20"/>
      <c r="N956" s="246"/>
      <c r="O956" s="247"/>
      <c r="P956" s="21"/>
      <c r="Q956" s="22"/>
      <c r="R956" s="248"/>
      <c r="S956" s="249"/>
      <c r="T956" s="23"/>
      <c r="U956" s="24"/>
      <c r="V956" s="250"/>
      <c r="W956" s="251"/>
      <c r="X956" s="251"/>
      <c r="Y956" s="252"/>
      <c r="Z956" s="4"/>
      <c r="AA956" s="118" t="str">
        <f>'Error Check before Upload'!J957</f>
        <v/>
      </c>
    </row>
    <row r="957" spans="1:27" s="25" customFormat="1" ht="14.4" x14ac:dyDescent="0.3">
      <c r="A957" s="37" t="str">
        <f t="shared" si="14"/>
        <v/>
      </c>
      <c r="B957" s="17"/>
      <c r="C957" s="390"/>
      <c r="D957" s="292"/>
      <c r="E957" s="244"/>
      <c r="F957" s="245"/>
      <c r="G957" s="18"/>
      <c r="H957" s="26"/>
      <c r="I957" s="19"/>
      <c r="J957" s="17"/>
      <c r="K957" s="17"/>
      <c r="L957" s="17"/>
      <c r="M957" s="20"/>
      <c r="N957" s="246"/>
      <c r="O957" s="247"/>
      <c r="P957" s="21"/>
      <c r="Q957" s="22"/>
      <c r="R957" s="248"/>
      <c r="S957" s="249"/>
      <c r="T957" s="23"/>
      <c r="U957" s="24"/>
      <c r="V957" s="250"/>
      <c r="W957" s="251"/>
      <c r="X957" s="251"/>
      <c r="Y957" s="252"/>
      <c r="Z957" s="4"/>
      <c r="AA957" s="118" t="str">
        <f>'Error Check before Upload'!J958</f>
        <v/>
      </c>
    </row>
    <row r="958" spans="1:27" s="25" customFormat="1" ht="14.4" x14ac:dyDescent="0.3">
      <c r="A958" s="37" t="str">
        <f t="shared" si="14"/>
        <v/>
      </c>
      <c r="B958" s="17"/>
      <c r="C958" s="390"/>
      <c r="D958" s="292"/>
      <c r="E958" s="244"/>
      <c r="F958" s="245"/>
      <c r="G958" s="18"/>
      <c r="H958" s="26"/>
      <c r="I958" s="19"/>
      <c r="J958" s="17"/>
      <c r="K958" s="17"/>
      <c r="L958" s="17"/>
      <c r="M958" s="20"/>
      <c r="N958" s="246"/>
      <c r="O958" s="247"/>
      <c r="P958" s="21"/>
      <c r="Q958" s="22"/>
      <c r="R958" s="248"/>
      <c r="S958" s="249"/>
      <c r="T958" s="23"/>
      <c r="U958" s="24"/>
      <c r="V958" s="250"/>
      <c r="W958" s="251"/>
      <c r="X958" s="251"/>
      <c r="Y958" s="252"/>
      <c r="Z958" s="4"/>
      <c r="AA958" s="118" t="str">
        <f>'Error Check before Upload'!J959</f>
        <v/>
      </c>
    </row>
    <row r="959" spans="1:27" s="25" customFormat="1" ht="14.4" x14ac:dyDescent="0.3">
      <c r="A959" s="37" t="str">
        <f t="shared" si="14"/>
        <v/>
      </c>
      <c r="B959" s="17"/>
      <c r="C959" s="390"/>
      <c r="D959" s="292"/>
      <c r="E959" s="244"/>
      <c r="F959" s="245"/>
      <c r="G959" s="18"/>
      <c r="H959" s="26"/>
      <c r="I959" s="19"/>
      <c r="J959" s="17"/>
      <c r="K959" s="17"/>
      <c r="L959" s="17"/>
      <c r="M959" s="20"/>
      <c r="N959" s="246"/>
      <c r="O959" s="247"/>
      <c r="P959" s="21"/>
      <c r="Q959" s="22"/>
      <c r="R959" s="248"/>
      <c r="S959" s="249"/>
      <c r="T959" s="23"/>
      <c r="U959" s="24"/>
      <c r="V959" s="250"/>
      <c r="W959" s="251"/>
      <c r="X959" s="251"/>
      <c r="Y959" s="252"/>
      <c r="Z959" s="4"/>
      <c r="AA959" s="118" t="str">
        <f>'Error Check before Upload'!J960</f>
        <v/>
      </c>
    </row>
    <row r="960" spans="1:27" s="25" customFormat="1" ht="14.4" x14ac:dyDescent="0.3">
      <c r="A960" s="37" t="str">
        <f t="shared" si="14"/>
        <v/>
      </c>
      <c r="B960" s="17"/>
      <c r="C960" s="390"/>
      <c r="D960" s="292"/>
      <c r="E960" s="244"/>
      <c r="F960" s="245"/>
      <c r="G960" s="18"/>
      <c r="H960" s="26"/>
      <c r="I960" s="19"/>
      <c r="J960" s="17"/>
      <c r="K960" s="17"/>
      <c r="L960" s="17"/>
      <c r="M960" s="20"/>
      <c r="N960" s="246"/>
      <c r="O960" s="247"/>
      <c r="P960" s="21"/>
      <c r="Q960" s="22"/>
      <c r="R960" s="248"/>
      <c r="S960" s="249"/>
      <c r="T960" s="23"/>
      <c r="U960" s="24"/>
      <c r="V960" s="250"/>
      <c r="W960" s="251"/>
      <c r="X960" s="251"/>
      <c r="Y960" s="252"/>
      <c r="Z960" s="4"/>
      <c r="AA960" s="118" t="str">
        <f>'Error Check before Upload'!J961</f>
        <v/>
      </c>
    </row>
    <row r="961" spans="1:27" s="25" customFormat="1" ht="14.4" x14ac:dyDescent="0.3">
      <c r="A961" s="37" t="str">
        <f t="shared" si="14"/>
        <v/>
      </c>
      <c r="B961" s="17"/>
      <c r="C961" s="390"/>
      <c r="D961" s="292"/>
      <c r="E961" s="244"/>
      <c r="F961" s="245"/>
      <c r="G961" s="18"/>
      <c r="H961" s="26"/>
      <c r="I961" s="19"/>
      <c r="J961" s="17"/>
      <c r="K961" s="17"/>
      <c r="L961" s="17"/>
      <c r="M961" s="20"/>
      <c r="N961" s="246"/>
      <c r="O961" s="247"/>
      <c r="P961" s="21"/>
      <c r="Q961" s="22"/>
      <c r="R961" s="248"/>
      <c r="S961" s="249"/>
      <c r="T961" s="23"/>
      <c r="U961" s="24"/>
      <c r="V961" s="250"/>
      <c r="W961" s="251"/>
      <c r="X961" s="251"/>
      <c r="Y961" s="252"/>
      <c r="Z961" s="4"/>
      <c r="AA961" s="118" t="str">
        <f>'Error Check before Upload'!J962</f>
        <v/>
      </c>
    </row>
    <row r="962" spans="1:27" s="25" customFormat="1" ht="14.4" x14ac:dyDescent="0.3">
      <c r="A962" s="37" t="str">
        <f t="shared" si="14"/>
        <v/>
      </c>
      <c r="B962" s="17"/>
      <c r="C962" s="390"/>
      <c r="D962" s="292"/>
      <c r="E962" s="244"/>
      <c r="F962" s="245"/>
      <c r="G962" s="18"/>
      <c r="H962" s="26"/>
      <c r="I962" s="19"/>
      <c r="J962" s="17"/>
      <c r="K962" s="17"/>
      <c r="L962" s="17"/>
      <c r="M962" s="20"/>
      <c r="N962" s="246"/>
      <c r="O962" s="247"/>
      <c r="P962" s="21"/>
      <c r="Q962" s="22"/>
      <c r="R962" s="248"/>
      <c r="S962" s="249"/>
      <c r="T962" s="23"/>
      <c r="U962" s="24"/>
      <c r="V962" s="250"/>
      <c r="W962" s="251"/>
      <c r="X962" s="251"/>
      <c r="Y962" s="252"/>
      <c r="Z962" s="4"/>
      <c r="AA962" s="118" t="str">
        <f>'Error Check before Upload'!J963</f>
        <v/>
      </c>
    </row>
    <row r="963" spans="1:27" s="25" customFormat="1" ht="14.4" x14ac:dyDescent="0.3">
      <c r="A963" s="37" t="str">
        <f t="shared" si="14"/>
        <v/>
      </c>
      <c r="B963" s="17"/>
      <c r="C963" s="390"/>
      <c r="D963" s="292"/>
      <c r="E963" s="244"/>
      <c r="F963" s="245"/>
      <c r="G963" s="18"/>
      <c r="H963" s="26"/>
      <c r="I963" s="19"/>
      <c r="J963" s="17"/>
      <c r="K963" s="17"/>
      <c r="L963" s="17"/>
      <c r="M963" s="20"/>
      <c r="N963" s="246"/>
      <c r="O963" s="247"/>
      <c r="P963" s="21"/>
      <c r="Q963" s="22"/>
      <c r="R963" s="248"/>
      <c r="S963" s="249"/>
      <c r="T963" s="23"/>
      <c r="U963" s="24"/>
      <c r="V963" s="250"/>
      <c r="W963" s="251"/>
      <c r="X963" s="251"/>
      <c r="Y963" s="252"/>
      <c r="Z963" s="4"/>
      <c r="AA963" s="118" t="str">
        <f>'Error Check before Upload'!J964</f>
        <v/>
      </c>
    </row>
    <row r="964" spans="1:27" s="25" customFormat="1" ht="14.4" x14ac:dyDescent="0.3">
      <c r="A964" s="37" t="str">
        <f t="shared" si="14"/>
        <v/>
      </c>
      <c r="B964" s="17"/>
      <c r="C964" s="390"/>
      <c r="D964" s="292"/>
      <c r="E964" s="244"/>
      <c r="F964" s="245"/>
      <c r="G964" s="18"/>
      <c r="H964" s="26"/>
      <c r="I964" s="19"/>
      <c r="J964" s="17"/>
      <c r="K964" s="17"/>
      <c r="L964" s="17"/>
      <c r="M964" s="20"/>
      <c r="N964" s="246"/>
      <c r="O964" s="247"/>
      <c r="P964" s="21"/>
      <c r="Q964" s="22"/>
      <c r="R964" s="248"/>
      <c r="S964" s="249"/>
      <c r="T964" s="23"/>
      <c r="U964" s="24"/>
      <c r="V964" s="250"/>
      <c r="W964" s="251"/>
      <c r="X964" s="251"/>
      <c r="Y964" s="252"/>
      <c r="Z964" s="4"/>
      <c r="AA964" s="118" t="str">
        <f>'Error Check before Upload'!J965</f>
        <v/>
      </c>
    </row>
    <row r="965" spans="1:27" s="25" customFormat="1" ht="14.4" x14ac:dyDescent="0.3">
      <c r="A965" s="37" t="str">
        <f t="shared" si="14"/>
        <v/>
      </c>
      <c r="B965" s="17"/>
      <c r="C965" s="390"/>
      <c r="D965" s="292"/>
      <c r="E965" s="244"/>
      <c r="F965" s="245"/>
      <c r="G965" s="18"/>
      <c r="H965" s="26"/>
      <c r="I965" s="19"/>
      <c r="J965" s="17"/>
      <c r="K965" s="17"/>
      <c r="L965" s="17"/>
      <c r="M965" s="20"/>
      <c r="N965" s="246"/>
      <c r="O965" s="247"/>
      <c r="P965" s="21"/>
      <c r="Q965" s="22"/>
      <c r="R965" s="248"/>
      <c r="S965" s="249"/>
      <c r="T965" s="23"/>
      <c r="U965" s="24"/>
      <c r="V965" s="250"/>
      <c r="W965" s="251"/>
      <c r="X965" s="251"/>
      <c r="Y965" s="252"/>
      <c r="Z965" s="4"/>
      <c r="AA965" s="118" t="str">
        <f>'Error Check before Upload'!J966</f>
        <v/>
      </c>
    </row>
    <row r="966" spans="1:27" s="25" customFormat="1" ht="14.4" x14ac:dyDescent="0.3">
      <c r="A966" s="37" t="str">
        <f t="shared" si="14"/>
        <v/>
      </c>
      <c r="B966" s="17"/>
      <c r="C966" s="390"/>
      <c r="D966" s="292"/>
      <c r="E966" s="244"/>
      <c r="F966" s="245"/>
      <c r="G966" s="18"/>
      <c r="H966" s="26"/>
      <c r="I966" s="19"/>
      <c r="J966" s="17"/>
      <c r="K966" s="17"/>
      <c r="L966" s="17"/>
      <c r="M966" s="20"/>
      <c r="N966" s="246"/>
      <c r="O966" s="247"/>
      <c r="P966" s="21"/>
      <c r="Q966" s="22"/>
      <c r="R966" s="248"/>
      <c r="S966" s="249"/>
      <c r="T966" s="23"/>
      <c r="U966" s="24"/>
      <c r="V966" s="250"/>
      <c r="W966" s="251"/>
      <c r="X966" s="251"/>
      <c r="Y966" s="252"/>
      <c r="Z966" s="4"/>
      <c r="AA966" s="118" t="str">
        <f>'Error Check before Upload'!J967</f>
        <v/>
      </c>
    </row>
    <row r="967" spans="1:27" s="25" customFormat="1" ht="14.4" x14ac:dyDescent="0.3">
      <c r="A967" s="37" t="str">
        <f t="shared" si="14"/>
        <v/>
      </c>
      <c r="B967" s="17"/>
      <c r="C967" s="390"/>
      <c r="D967" s="292"/>
      <c r="E967" s="244"/>
      <c r="F967" s="245"/>
      <c r="G967" s="18"/>
      <c r="H967" s="26"/>
      <c r="I967" s="19"/>
      <c r="J967" s="17"/>
      <c r="K967" s="17"/>
      <c r="L967" s="17"/>
      <c r="M967" s="20"/>
      <c r="N967" s="246"/>
      <c r="O967" s="247"/>
      <c r="P967" s="21"/>
      <c r="Q967" s="22"/>
      <c r="R967" s="248"/>
      <c r="S967" s="249"/>
      <c r="T967" s="23"/>
      <c r="U967" s="24"/>
      <c r="V967" s="250"/>
      <c r="W967" s="251"/>
      <c r="X967" s="251"/>
      <c r="Y967" s="252"/>
      <c r="Z967" s="4"/>
      <c r="AA967" s="118" t="str">
        <f>'Error Check before Upload'!J968</f>
        <v/>
      </c>
    </row>
    <row r="968" spans="1:27" s="25" customFormat="1" ht="14.4" x14ac:dyDescent="0.3">
      <c r="A968" s="37" t="str">
        <f t="shared" si="14"/>
        <v/>
      </c>
      <c r="B968" s="17"/>
      <c r="C968" s="390"/>
      <c r="D968" s="292"/>
      <c r="E968" s="244"/>
      <c r="F968" s="245"/>
      <c r="G968" s="18"/>
      <c r="H968" s="26"/>
      <c r="I968" s="19"/>
      <c r="J968" s="17"/>
      <c r="K968" s="17"/>
      <c r="L968" s="17"/>
      <c r="M968" s="20"/>
      <c r="N968" s="246"/>
      <c r="O968" s="247"/>
      <c r="P968" s="21"/>
      <c r="Q968" s="22"/>
      <c r="R968" s="248"/>
      <c r="S968" s="249"/>
      <c r="T968" s="23"/>
      <c r="U968" s="24"/>
      <c r="V968" s="250"/>
      <c r="W968" s="251"/>
      <c r="X968" s="251"/>
      <c r="Y968" s="252"/>
      <c r="Z968" s="4"/>
      <c r="AA968" s="118" t="str">
        <f>'Error Check before Upload'!J969</f>
        <v/>
      </c>
    </row>
    <row r="969" spans="1:27" s="25" customFormat="1" ht="14.4" x14ac:dyDescent="0.3">
      <c r="A969" s="37" t="str">
        <f t="shared" ref="A969:A1006" si="15">IF(COUNTA(B969:G969)&gt;0, ROW(A969)-7,"")</f>
        <v/>
      </c>
      <c r="B969" s="17"/>
      <c r="C969" s="390"/>
      <c r="D969" s="292"/>
      <c r="E969" s="244"/>
      <c r="F969" s="245"/>
      <c r="G969" s="18"/>
      <c r="H969" s="26"/>
      <c r="I969" s="19"/>
      <c r="J969" s="17"/>
      <c r="K969" s="17"/>
      <c r="L969" s="17"/>
      <c r="M969" s="20"/>
      <c r="N969" s="246"/>
      <c r="O969" s="247"/>
      <c r="P969" s="21"/>
      <c r="Q969" s="22"/>
      <c r="R969" s="248"/>
      <c r="S969" s="249"/>
      <c r="T969" s="23"/>
      <c r="U969" s="24"/>
      <c r="V969" s="250"/>
      <c r="W969" s="251"/>
      <c r="X969" s="251"/>
      <c r="Y969" s="252"/>
      <c r="Z969" s="4"/>
      <c r="AA969" s="118" t="str">
        <f>'Error Check before Upload'!J970</f>
        <v/>
      </c>
    </row>
    <row r="970" spans="1:27" s="25" customFormat="1" ht="14.4" x14ac:dyDescent="0.3">
      <c r="A970" s="37" t="str">
        <f t="shared" si="15"/>
        <v/>
      </c>
      <c r="B970" s="17"/>
      <c r="C970" s="390"/>
      <c r="D970" s="292"/>
      <c r="E970" s="244"/>
      <c r="F970" s="245"/>
      <c r="G970" s="18"/>
      <c r="H970" s="26"/>
      <c r="I970" s="19"/>
      <c r="J970" s="17"/>
      <c r="K970" s="17"/>
      <c r="L970" s="17"/>
      <c r="M970" s="20"/>
      <c r="N970" s="246"/>
      <c r="O970" s="247"/>
      <c r="P970" s="21"/>
      <c r="Q970" s="22"/>
      <c r="R970" s="248"/>
      <c r="S970" s="249"/>
      <c r="T970" s="23"/>
      <c r="U970" s="24"/>
      <c r="V970" s="250"/>
      <c r="W970" s="251"/>
      <c r="X970" s="251"/>
      <c r="Y970" s="252"/>
      <c r="Z970" s="4"/>
      <c r="AA970" s="118" t="str">
        <f>'Error Check before Upload'!J971</f>
        <v/>
      </c>
    </row>
    <row r="971" spans="1:27" s="25" customFormat="1" ht="14.4" x14ac:dyDescent="0.3">
      <c r="A971" s="37" t="str">
        <f t="shared" si="15"/>
        <v/>
      </c>
      <c r="B971" s="17"/>
      <c r="C971" s="390"/>
      <c r="D971" s="292"/>
      <c r="E971" s="244"/>
      <c r="F971" s="245"/>
      <c r="G971" s="18"/>
      <c r="H971" s="26"/>
      <c r="I971" s="19"/>
      <c r="J971" s="17"/>
      <c r="K971" s="17"/>
      <c r="L971" s="17"/>
      <c r="M971" s="20"/>
      <c r="N971" s="246"/>
      <c r="O971" s="247"/>
      <c r="P971" s="21"/>
      <c r="Q971" s="22"/>
      <c r="R971" s="248"/>
      <c r="S971" s="249"/>
      <c r="T971" s="23"/>
      <c r="U971" s="24"/>
      <c r="V971" s="250"/>
      <c r="W971" s="251"/>
      <c r="X971" s="251"/>
      <c r="Y971" s="252"/>
      <c r="Z971" s="4"/>
      <c r="AA971" s="118" t="str">
        <f>'Error Check before Upload'!J972</f>
        <v/>
      </c>
    </row>
    <row r="972" spans="1:27" s="25" customFormat="1" ht="14.4" x14ac:dyDescent="0.3">
      <c r="A972" s="37" t="str">
        <f t="shared" si="15"/>
        <v/>
      </c>
      <c r="B972" s="17"/>
      <c r="C972" s="390"/>
      <c r="D972" s="292"/>
      <c r="E972" s="244"/>
      <c r="F972" s="245"/>
      <c r="G972" s="18"/>
      <c r="H972" s="26"/>
      <c r="I972" s="19"/>
      <c r="J972" s="17"/>
      <c r="K972" s="17"/>
      <c r="L972" s="17"/>
      <c r="M972" s="20"/>
      <c r="N972" s="246"/>
      <c r="O972" s="247"/>
      <c r="P972" s="21"/>
      <c r="Q972" s="22"/>
      <c r="R972" s="248"/>
      <c r="S972" s="249"/>
      <c r="T972" s="23"/>
      <c r="U972" s="24"/>
      <c r="V972" s="250"/>
      <c r="W972" s="251"/>
      <c r="X972" s="251"/>
      <c r="Y972" s="252"/>
      <c r="Z972" s="4"/>
      <c r="AA972" s="118" t="str">
        <f>'Error Check before Upload'!J973</f>
        <v/>
      </c>
    </row>
    <row r="973" spans="1:27" s="25" customFormat="1" ht="14.4" x14ac:dyDescent="0.3">
      <c r="A973" s="37" t="str">
        <f t="shared" si="15"/>
        <v/>
      </c>
      <c r="B973" s="17"/>
      <c r="C973" s="390"/>
      <c r="D973" s="292"/>
      <c r="E973" s="244"/>
      <c r="F973" s="245"/>
      <c r="G973" s="18"/>
      <c r="H973" s="26"/>
      <c r="I973" s="19"/>
      <c r="J973" s="17"/>
      <c r="K973" s="17"/>
      <c r="L973" s="17"/>
      <c r="M973" s="20"/>
      <c r="N973" s="246"/>
      <c r="O973" s="247"/>
      <c r="P973" s="21"/>
      <c r="Q973" s="22"/>
      <c r="R973" s="248"/>
      <c r="S973" s="249"/>
      <c r="T973" s="23"/>
      <c r="U973" s="24"/>
      <c r="V973" s="250"/>
      <c r="W973" s="251"/>
      <c r="X973" s="251"/>
      <c r="Y973" s="252"/>
      <c r="Z973" s="4"/>
      <c r="AA973" s="118" t="str">
        <f>'Error Check before Upload'!J974</f>
        <v/>
      </c>
    </row>
    <row r="974" spans="1:27" s="25" customFormat="1" ht="14.4" x14ac:dyDescent="0.3">
      <c r="A974" s="37" t="str">
        <f t="shared" si="15"/>
        <v/>
      </c>
      <c r="B974" s="17"/>
      <c r="C974" s="390"/>
      <c r="D974" s="292"/>
      <c r="E974" s="244"/>
      <c r="F974" s="245"/>
      <c r="G974" s="18"/>
      <c r="H974" s="26"/>
      <c r="I974" s="19"/>
      <c r="J974" s="17"/>
      <c r="K974" s="17"/>
      <c r="L974" s="17"/>
      <c r="M974" s="20"/>
      <c r="N974" s="246"/>
      <c r="O974" s="247"/>
      <c r="P974" s="21"/>
      <c r="Q974" s="22"/>
      <c r="R974" s="248"/>
      <c r="S974" s="249"/>
      <c r="T974" s="23"/>
      <c r="U974" s="24"/>
      <c r="V974" s="250"/>
      <c r="W974" s="251"/>
      <c r="X974" s="251"/>
      <c r="Y974" s="252"/>
      <c r="Z974" s="4"/>
      <c r="AA974" s="118" t="str">
        <f>'Error Check before Upload'!J975</f>
        <v/>
      </c>
    </row>
    <row r="975" spans="1:27" s="25" customFormat="1" ht="14.4" x14ac:dyDescent="0.3">
      <c r="A975" s="37" t="str">
        <f t="shared" si="15"/>
        <v/>
      </c>
      <c r="B975" s="17"/>
      <c r="C975" s="390"/>
      <c r="D975" s="292"/>
      <c r="E975" s="244"/>
      <c r="F975" s="245"/>
      <c r="G975" s="18"/>
      <c r="H975" s="26"/>
      <c r="I975" s="19"/>
      <c r="J975" s="17"/>
      <c r="K975" s="17"/>
      <c r="L975" s="17"/>
      <c r="M975" s="20"/>
      <c r="N975" s="246"/>
      <c r="O975" s="247"/>
      <c r="P975" s="21"/>
      <c r="Q975" s="22"/>
      <c r="R975" s="248"/>
      <c r="S975" s="249"/>
      <c r="T975" s="23"/>
      <c r="U975" s="24"/>
      <c r="V975" s="250"/>
      <c r="W975" s="251"/>
      <c r="X975" s="251"/>
      <c r="Y975" s="252"/>
      <c r="Z975" s="4"/>
      <c r="AA975" s="118" t="str">
        <f>'Error Check before Upload'!J976</f>
        <v/>
      </c>
    </row>
    <row r="976" spans="1:27" s="25" customFormat="1" ht="14.4" x14ac:dyDescent="0.3">
      <c r="A976" s="37" t="str">
        <f t="shared" si="15"/>
        <v/>
      </c>
      <c r="B976" s="17"/>
      <c r="C976" s="390"/>
      <c r="D976" s="292"/>
      <c r="E976" s="244"/>
      <c r="F976" s="245"/>
      <c r="G976" s="18"/>
      <c r="H976" s="26"/>
      <c r="I976" s="19"/>
      <c r="J976" s="17"/>
      <c r="K976" s="17"/>
      <c r="L976" s="17"/>
      <c r="M976" s="20"/>
      <c r="N976" s="246"/>
      <c r="O976" s="247"/>
      <c r="P976" s="21"/>
      <c r="Q976" s="22"/>
      <c r="R976" s="248"/>
      <c r="S976" s="249"/>
      <c r="T976" s="23"/>
      <c r="U976" s="24"/>
      <c r="V976" s="250"/>
      <c r="W976" s="251"/>
      <c r="X976" s="251"/>
      <c r="Y976" s="252"/>
      <c r="Z976" s="4"/>
      <c r="AA976" s="118" t="str">
        <f>'Error Check before Upload'!J977</f>
        <v/>
      </c>
    </row>
    <row r="977" spans="1:27" s="25" customFormat="1" ht="14.4" x14ac:dyDescent="0.3">
      <c r="A977" s="37" t="str">
        <f t="shared" si="15"/>
        <v/>
      </c>
      <c r="B977" s="17"/>
      <c r="C977" s="390"/>
      <c r="D977" s="292"/>
      <c r="E977" s="244"/>
      <c r="F977" s="245"/>
      <c r="G977" s="18"/>
      <c r="H977" s="26"/>
      <c r="I977" s="19"/>
      <c r="J977" s="17"/>
      <c r="K977" s="17"/>
      <c r="L977" s="17"/>
      <c r="M977" s="20"/>
      <c r="N977" s="246"/>
      <c r="O977" s="247"/>
      <c r="P977" s="21"/>
      <c r="Q977" s="22"/>
      <c r="R977" s="248"/>
      <c r="S977" s="249"/>
      <c r="T977" s="23"/>
      <c r="U977" s="24"/>
      <c r="V977" s="250"/>
      <c r="W977" s="251"/>
      <c r="X977" s="251"/>
      <c r="Y977" s="252"/>
      <c r="Z977" s="4"/>
      <c r="AA977" s="118" t="str">
        <f>'Error Check before Upload'!J978</f>
        <v/>
      </c>
    </row>
    <row r="978" spans="1:27" s="25" customFormat="1" ht="14.4" x14ac:dyDescent="0.3">
      <c r="A978" s="37" t="str">
        <f t="shared" si="15"/>
        <v/>
      </c>
      <c r="B978" s="17"/>
      <c r="C978" s="390"/>
      <c r="D978" s="292"/>
      <c r="E978" s="244"/>
      <c r="F978" s="245"/>
      <c r="G978" s="18"/>
      <c r="H978" s="26"/>
      <c r="I978" s="19"/>
      <c r="J978" s="17"/>
      <c r="K978" s="17"/>
      <c r="L978" s="17"/>
      <c r="M978" s="20"/>
      <c r="N978" s="246"/>
      <c r="O978" s="247"/>
      <c r="P978" s="21"/>
      <c r="Q978" s="22"/>
      <c r="R978" s="248"/>
      <c r="S978" s="249"/>
      <c r="T978" s="23"/>
      <c r="U978" s="24"/>
      <c r="V978" s="250"/>
      <c r="W978" s="251"/>
      <c r="X978" s="251"/>
      <c r="Y978" s="252"/>
      <c r="Z978" s="4"/>
      <c r="AA978" s="118" t="str">
        <f>'Error Check before Upload'!J979</f>
        <v/>
      </c>
    </row>
    <row r="979" spans="1:27" s="25" customFormat="1" ht="14.4" x14ac:dyDescent="0.3">
      <c r="A979" s="37" t="str">
        <f t="shared" si="15"/>
        <v/>
      </c>
      <c r="B979" s="17"/>
      <c r="C979" s="390"/>
      <c r="D979" s="292"/>
      <c r="E979" s="244"/>
      <c r="F979" s="245"/>
      <c r="G979" s="18"/>
      <c r="H979" s="26"/>
      <c r="I979" s="19"/>
      <c r="J979" s="17"/>
      <c r="K979" s="17"/>
      <c r="L979" s="17"/>
      <c r="M979" s="20"/>
      <c r="N979" s="246"/>
      <c r="O979" s="247"/>
      <c r="P979" s="21"/>
      <c r="Q979" s="22"/>
      <c r="R979" s="248"/>
      <c r="S979" s="249"/>
      <c r="T979" s="23"/>
      <c r="U979" s="24"/>
      <c r="V979" s="250"/>
      <c r="W979" s="251"/>
      <c r="X979" s="251"/>
      <c r="Y979" s="252"/>
      <c r="Z979" s="4"/>
      <c r="AA979" s="118" t="str">
        <f>'Error Check before Upload'!J980</f>
        <v/>
      </c>
    </row>
    <row r="980" spans="1:27" s="25" customFormat="1" ht="14.4" x14ac:dyDescent="0.3">
      <c r="A980" s="37" t="str">
        <f t="shared" si="15"/>
        <v/>
      </c>
      <c r="B980" s="17"/>
      <c r="C980" s="390"/>
      <c r="D980" s="292"/>
      <c r="E980" s="244"/>
      <c r="F980" s="245"/>
      <c r="G980" s="18"/>
      <c r="H980" s="26"/>
      <c r="I980" s="19"/>
      <c r="J980" s="17"/>
      <c r="K980" s="17"/>
      <c r="L980" s="17"/>
      <c r="M980" s="20"/>
      <c r="N980" s="246"/>
      <c r="O980" s="247"/>
      <c r="P980" s="21"/>
      <c r="Q980" s="22"/>
      <c r="R980" s="248"/>
      <c r="S980" s="249"/>
      <c r="T980" s="23"/>
      <c r="U980" s="24"/>
      <c r="V980" s="250"/>
      <c r="W980" s="251"/>
      <c r="X980" s="251"/>
      <c r="Y980" s="252"/>
      <c r="Z980" s="4"/>
      <c r="AA980" s="118" t="str">
        <f>'Error Check before Upload'!J981</f>
        <v/>
      </c>
    </row>
    <row r="981" spans="1:27" s="25" customFormat="1" ht="14.4" x14ac:dyDescent="0.3">
      <c r="A981" s="37" t="str">
        <f t="shared" si="15"/>
        <v/>
      </c>
      <c r="B981" s="17"/>
      <c r="C981" s="390"/>
      <c r="D981" s="292"/>
      <c r="E981" s="244"/>
      <c r="F981" s="245"/>
      <c r="G981" s="18"/>
      <c r="H981" s="26"/>
      <c r="I981" s="19"/>
      <c r="J981" s="17"/>
      <c r="K981" s="17"/>
      <c r="L981" s="17"/>
      <c r="M981" s="20"/>
      <c r="N981" s="246"/>
      <c r="O981" s="247"/>
      <c r="P981" s="21"/>
      <c r="Q981" s="22"/>
      <c r="R981" s="248"/>
      <c r="S981" s="249"/>
      <c r="T981" s="23"/>
      <c r="U981" s="24"/>
      <c r="V981" s="250"/>
      <c r="W981" s="251"/>
      <c r="X981" s="251"/>
      <c r="Y981" s="252"/>
      <c r="Z981" s="4"/>
      <c r="AA981" s="118" t="str">
        <f>'Error Check before Upload'!J982</f>
        <v/>
      </c>
    </row>
    <row r="982" spans="1:27" s="25" customFormat="1" ht="14.4" x14ac:dyDescent="0.3">
      <c r="A982" s="37" t="str">
        <f t="shared" si="15"/>
        <v/>
      </c>
      <c r="B982" s="17"/>
      <c r="C982" s="390"/>
      <c r="D982" s="292"/>
      <c r="E982" s="244"/>
      <c r="F982" s="245"/>
      <c r="G982" s="18"/>
      <c r="H982" s="26"/>
      <c r="I982" s="19"/>
      <c r="J982" s="17"/>
      <c r="K982" s="17"/>
      <c r="L982" s="17"/>
      <c r="M982" s="20"/>
      <c r="N982" s="246"/>
      <c r="O982" s="247"/>
      <c r="P982" s="21"/>
      <c r="Q982" s="22"/>
      <c r="R982" s="248"/>
      <c r="S982" s="249"/>
      <c r="T982" s="23"/>
      <c r="U982" s="24"/>
      <c r="V982" s="250"/>
      <c r="W982" s="251"/>
      <c r="X982" s="251"/>
      <c r="Y982" s="252"/>
      <c r="Z982" s="4"/>
      <c r="AA982" s="118" t="str">
        <f>'Error Check before Upload'!J983</f>
        <v/>
      </c>
    </row>
    <row r="983" spans="1:27" s="25" customFormat="1" ht="14.4" x14ac:dyDescent="0.3">
      <c r="A983" s="37" t="str">
        <f t="shared" si="15"/>
        <v/>
      </c>
      <c r="B983" s="17"/>
      <c r="C983" s="390"/>
      <c r="D983" s="292"/>
      <c r="E983" s="244"/>
      <c r="F983" s="245"/>
      <c r="G983" s="18"/>
      <c r="H983" s="26"/>
      <c r="I983" s="19"/>
      <c r="J983" s="17"/>
      <c r="K983" s="17"/>
      <c r="L983" s="17"/>
      <c r="M983" s="20"/>
      <c r="N983" s="246"/>
      <c r="O983" s="247"/>
      <c r="P983" s="21"/>
      <c r="Q983" s="22"/>
      <c r="R983" s="248"/>
      <c r="S983" s="249"/>
      <c r="T983" s="23"/>
      <c r="U983" s="24"/>
      <c r="V983" s="250"/>
      <c r="W983" s="251"/>
      <c r="X983" s="251"/>
      <c r="Y983" s="252"/>
      <c r="Z983" s="4"/>
      <c r="AA983" s="118" t="str">
        <f>'Error Check before Upload'!J984</f>
        <v/>
      </c>
    </row>
    <row r="984" spans="1:27" s="25" customFormat="1" ht="14.4" x14ac:dyDescent="0.3">
      <c r="A984" s="37" t="str">
        <f t="shared" si="15"/>
        <v/>
      </c>
      <c r="B984" s="17"/>
      <c r="C984" s="390"/>
      <c r="D984" s="292"/>
      <c r="E984" s="244"/>
      <c r="F984" s="245"/>
      <c r="G984" s="18"/>
      <c r="H984" s="26"/>
      <c r="I984" s="19"/>
      <c r="J984" s="17"/>
      <c r="K984" s="17"/>
      <c r="L984" s="17"/>
      <c r="M984" s="20"/>
      <c r="N984" s="246"/>
      <c r="O984" s="247"/>
      <c r="P984" s="21"/>
      <c r="Q984" s="22"/>
      <c r="R984" s="248"/>
      <c r="S984" s="249"/>
      <c r="T984" s="23"/>
      <c r="U984" s="24"/>
      <c r="V984" s="250"/>
      <c r="W984" s="251"/>
      <c r="X984" s="251"/>
      <c r="Y984" s="252"/>
      <c r="Z984" s="4"/>
      <c r="AA984" s="118" t="str">
        <f>'Error Check before Upload'!J985</f>
        <v/>
      </c>
    </row>
    <row r="985" spans="1:27" s="25" customFormat="1" ht="14.4" x14ac:dyDescent="0.3">
      <c r="A985" s="37" t="str">
        <f t="shared" si="15"/>
        <v/>
      </c>
      <c r="B985" s="17"/>
      <c r="C985" s="390"/>
      <c r="D985" s="292"/>
      <c r="E985" s="244"/>
      <c r="F985" s="245"/>
      <c r="G985" s="18"/>
      <c r="H985" s="26"/>
      <c r="I985" s="19"/>
      <c r="J985" s="17"/>
      <c r="K985" s="17"/>
      <c r="L985" s="17"/>
      <c r="M985" s="20"/>
      <c r="N985" s="246"/>
      <c r="O985" s="247"/>
      <c r="P985" s="21"/>
      <c r="Q985" s="22"/>
      <c r="R985" s="248"/>
      <c r="S985" s="249"/>
      <c r="T985" s="23"/>
      <c r="U985" s="24"/>
      <c r="V985" s="250"/>
      <c r="W985" s="251"/>
      <c r="X985" s="251"/>
      <c r="Y985" s="252"/>
      <c r="Z985" s="4"/>
      <c r="AA985" s="118" t="str">
        <f>'Error Check before Upload'!J986</f>
        <v/>
      </c>
    </row>
    <row r="986" spans="1:27" s="25" customFormat="1" ht="14.4" x14ac:dyDescent="0.3">
      <c r="A986" s="37" t="str">
        <f t="shared" si="15"/>
        <v/>
      </c>
      <c r="B986" s="17"/>
      <c r="C986" s="390"/>
      <c r="D986" s="292"/>
      <c r="E986" s="244"/>
      <c r="F986" s="245"/>
      <c r="G986" s="18"/>
      <c r="H986" s="26"/>
      <c r="I986" s="19"/>
      <c r="J986" s="17"/>
      <c r="K986" s="17"/>
      <c r="L986" s="17"/>
      <c r="M986" s="20"/>
      <c r="N986" s="246"/>
      <c r="O986" s="247"/>
      <c r="P986" s="21"/>
      <c r="Q986" s="22"/>
      <c r="R986" s="248"/>
      <c r="S986" s="249"/>
      <c r="T986" s="23"/>
      <c r="U986" s="24"/>
      <c r="V986" s="250"/>
      <c r="W986" s="251"/>
      <c r="X986" s="251"/>
      <c r="Y986" s="252"/>
      <c r="Z986" s="4"/>
      <c r="AA986" s="118" t="str">
        <f>'Error Check before Upload'!J987</f>
        <v/>
      </c>
    </row>
    <row r="987" spans="1:27" s="25" customFormat="1" ht="14.4" x14ac:dyDescent="0.3">
      <c r="A987" s="37" t="str">
        <f t="shared" si="15"/>
        <v/>
      </c>
      <c r="B987" s="17"/>
      <c r="C987" s="390"/>
      <c r="D987" s="292"/>
      <c r="E987" s="244"/>
      <c r="F987" s="245"/>
      <c r="G987" s="18"/>
      <c r="H987" s="26"/>
      <c r="I987" s="19"/>
      <c r="J987" s="17"/>
      <c r="K987" s="17"/>
      <c r="L987" s="17"/>
      <c r="M987" s="20"/>
      <c r="N987" s="246"/>
      <c r="O987" s="247"/>
      <c r="P987" s="21"/>
      <c r="Q987" s="22"/>
      <c r="R987" s="248"/>
      <c r="S987" s="249"/>
      <c r="T987" s="23"/>
      <c r="U987" s="24"/>
      <c r="V987" s="250"/>
      <c r="W987" s="251"/>
      <c r="X987" s="251"/>
      <c r="Y987" s="252"/>
      <c r="Z987" s="4"/>
      <c r="AA987" s="118" t="str">
        <f>'Error Check before Upload'!J988</f>
        <v/>
      </c>
    </row>
    <row r="988" spans="1:27" s="25" customFormat="1" ht="14.4" x14ac:dyDescent="0.3">
      <c r="A988" s="37" t="str">
        <f t="shared" si="15"/>
        <v/>
      </c>
      <c r="B988" s="17"/>
      <c r="C988" s="390"/>
      <c r="D988" s="292"/>
      <c r="E988" s="244"/>
      <c r="F988" s="245"/>
      <c r="G988" s="18"/>
      <c r="H988" s="26"/>
      <c r="I988" s="19"/>
      <c r="J988" s="17"/>
      <c r="K988" s="17"/>
      <c r="L988" s="17"/>
      <c r="M988" s="20"/>
      <c r="N988" s="246"/>
      <c r="O988" s="247"/>
      <c r="P988" s="21"/>
      <c r="Q988" s="22"/>
      <c r="R988" s="248"/>
      <c r="S988" s="249"/>
      <c r="T988" s="23"/>
      <c r="U988" s="24"/>
      <c r="V988" s="250"/>
      <c r="W988" s="251"/>
      <c r="X988" s="251"/>
      <c r="Y988" s="252"/>
      <c r="Z988" s="4"/>
      <c r="AA988" s="118" t="str">
        <f>'Error Check before Upload'!J989</f>
        <v/>
      </c>
    </row>
    <row r="989" spans="1:27" s="25" customFormat="1" ht="14.4" x14ac:dyDescent="0.3">
      <c r="A989" s="37" t="str">
        <f t="shared" si="15"/>
        <v/>
      </c>
      <c r="B989" s="17"/>
      <c r="C989" s="390"/>
      <c r="D989" s="292"/>
      <c r="E989" s="244"/>
      <c r="F989" s="245"/>
      <c r="G989" s="18"/>
      <c r="H989" s="26"/>
      <c r="I989" s="19"/>
      <c r="J989" s="17"/>
      <c r="K989" s="17"/>
      <c r="L989" s="17"/>
      <c r="M989" s="20"/>
      <c r="N989" s="246"/>
      <c r="O989" s="247"/>
      <c r="P989" s="21"/>
      <c r="Q989" s="22"/>
      <c r="R989" s="248"/>
      <c r="S989" s="249"/>
      <c r="T989" s="23"/>
      <c r="U989" s="24"/>
      <c r="V989" s="250"/>
      <c r="W989" s="251"/>
      <c r="X989" s="251"/>
      <c r="Y989" s="252"/>
      <c r="Z989" s="4"/>
      <c r="AA989" s="118" t="str">
        <f>'Error Check before Upload'!J990</f>
        <v/>
      </c>
    </row>
    <row r="990" spans="1:27" s="25" customFormat="1" ht="14.4" x14ac:dyDescent="0.3">
      <c r="A990" s="37" t="str">
        <f t="shared" si="15"/>
        <v/>
      </c>
      <c r="B990" s="17"/>
      <c r="C990" s="390"/>
      <c r="D990" s="292"/>
      <c r="E990" s="244"/>
      <c r="F990" s="245"/>
      <c r="G990" s="18"/>
      <c r="H990" s="26"/>
      <c r="I990" s="19"/>
      <c r="J990" s="17"/>
      <c r="K990" s="17"/>
      <c r="L990" s="17"/>
      <c r="M990" s="20"/>
      <c r="N990" s="246"/>
      <c r="O990" s="247"/>
      <c r="P990" s="21"/>
      <c r="Q990" s="22"/>
      <c r="R990" s="248"/>
      <c r="S990" s="249"/>
      <c r="T990" s="23"/>
      <c r="U990" s="24"/>
      <c r="V990" s="250"/>
      <c r="W990" s="251"/>
      <c r="X990" s="251"/>
      <c r="Y990" s="252"/>
      <c r="Z990" s="4"/>
      <c r="AA990" s="118" t="str">
        <f>'Error Check before Upload'!J991</f>
        <v/>
      </c>
    </row>
    <row r="991" spans="1:27" s="25" customFormat="1" ht="14.4" x14ac:dyDescent="0.3">
      <c r="A991" s="37" t="str">
        <f t="shared" si="15"/>
        <v/>
      </c>
      <c r="B991" s="17"/>
      <c r="C991" s="390"/>
      <c r="D991" s="292"/>
      <c r="E991" s="244"/>
      <c r="F991" s="245"/>
      <c r="G991" s="18"/>
      <c r="H991" s="26"/>
      <c r="I991" s="19"/>
      <c r="J991" s="17"/>
      <c r="K991" s="17"/>
      <c r="L991" s="17"/>
      <c r="M991" s="20"/>
      <c r="N991" s="246"/>
      <c r="O991" s="247"/>
      <c r="P991" s="21"/>
      <c r="Q991" s="22"/>
      <c r="R991" s="248"/>
      <c r="S991" s="249"/>
      <c r="T991" s="23"/>
      <c r="U991" s="24"/>
      <c r="V991" s="250"/>
      <c r="W991" s="251"/>
      <c r="X991" s="251"/>
      <c r="Y991" s="252"/>
      <c r="Z991" s="4"/>
      <c r="AA991" s="118" t="str">
        <f>'Error Check before Upload'!J992</f>
        <v/>
      </c>
    </row>
    <row r="992" spans="1:27" s="25" customFormat="1" ht="14.4" x14ac:dyDescent="0.3">
      <c r="A992" s="37" t="str">
        <f t="shared" si="15"/>
        <v/>
      </c>
      <c r="B992" s="17"/>
      <c r="C992" s="390"/>
      <c r="D992" s="292"/>
      <c r="E992" s="244"/>
      <c r="F992" s="245"/>
      <c r="G992" s="18"/>
      <c r="H992" s="26"/>
      <c r="I992" s="19"/>
      <c r="J992" s="17"/>
      <c r="K992" s="17"/>
      <c r="L992" s="17"/>
      <c r="M992" s="20"/>
      <c r="N992" s="246"/>
      <c r="O992" s="247"/>
      <c r="P992" s="21"/>
      <c r="Q992" s="22"/>
      <c r="R992" s="248"/>
      <c r="S992" s="249"/>
      <c r="T992" s="23"/>
      <c r="U992" s="24"/>
      <c r="V992" s="250"/>
      <c r="W992" s="251"/>
      <c r="X992" s="251"/>
      <c r="Y992" s="252"/>
      <c r="Z992" s="4"/>
      <c r="AA992" s="118" t="str">
        <f>'Error Check before Upload'!J993</f>
        <v/>
      </c>
    </row>
    <row r="993" spans="1:27" s="25" customFormat="1" ht="14.4" x14ac:dyDescent="0.3">
      <c r="A993" s="37" t="str">
        <f t="shared" si="15"/>
        <v/>
      </c>
      <c r="B993" s="17"/>
      <c r="C993" s="390"/>
      <c r="D993" s="292"/>
      <c r="E993" s="244"/>
      <c r="F993" s="245"/>
      <c r="G993" s="18"/>
      <c r="H993" s="26"/>
      <c r="I993" s="19"/>
      <c r="J993" s="17"/>
      <c r="K993" s="17"/>
      <c r="L993" s="17"/>
      <c r="M993" s="20"/>
      <c r="N993" s="246"/>
      <c r="O993" s="247"/>
      <c r="P993" s="21"/>
      <c r="Q993" s="22"/>
      <c r="R993" s="248"/>
      <c r="S993" s="249"/>
      <c r="T993" s="23"/>
      <c r="U993" s="24"/>
      <c r="V993" s="250"/>
      <c r="W993" s="251"/>
      <c r="X993" s="251"/>
      <c r="Y993" s="252"/>
      <c r="Z993" s="4"/>
      <c r="AA993" s="118" t="str">
        <f>'Error Check before Upload'!J994</f>
        <v/>
      </c>
    </row>
    <row r="994" spans="1:27" s="25" customFormat="1" ht="14.4" x14ac:dyDescent="0.3">
      <c r="A994" s="37" t="str">
        <f t="shared" si="15"/>
        <v/>
      </c>
      <c r="B994" s="17"/>
      <c r="C994" s="390"/>
      <c r="D994" s="292"/>
      <c r="E994" s="244"/>
      <c r="F994" s="245"/>
      <c r="G994" s="18"/>
      <c r="H994" s="26"/>
      <c r="I994" s="19"/>
      <c r="J994" s="17"/>
      <c r="K994" s="17"/>
      <c r="L994" s="17"/>
      <c r="M994" s="20"/>
      <c r="N994" s="246"/>
      <c r="O994" s="247"/>
      <c r="P994" s="21"/>
      <c r="Q994" s="22"/>
      <c r="R994" s="248"/>
      <c r="S994" s="249"/>
      <c r="T994" s="23"/>
      <c r="U994" s="24"/>
      <c r="V994" s="250"/>
      <c r="W994" s="251"/>
      <c r="X994" s="251"/>
      <c r="Y994" s="252"/>
      <c r="Z994" s="4"/>
      <c r="AA994" s="118" t="str">
        <f>'Error Check before Upload'!J995</f>
        <v/>
      </c>
    </row>
    <row r="995" spans="1:27" s="25" customFormat="1" ht="14.4" x14ac:dyDescent="0.3">
      <c r="A995" s="37" t="str">
        <f t="shared" si="15"/>
        <v/>
      </c>
      <c r="B995" s="17"/>
      <c r="C995" s="390"/>
      <c r="D995" s="292"/>
      <c r="E995" s="244"/>
      <c r="F995" s="245"/>
      <c r="G995" s="18"/>
      <c r="H995" s="26"/>
      <c r="I995" s="19"/>
      <c r="J995" s="17"/>
      <c r="K995" s="17"/>
      <c r="L995" s="17"/>
      <c r="M995" s="20"/>
      <c r="N995" s="246"/>
      <c r="O995" s="247"/>
      <c r="P995" s="21"/>
      <c r="Q995" s="22"/>
      <c r="R995" s="248"/>
      <c r="S995" s="249"/>
      <c r="T995" s="23"/>
      <c r="U995" s="24"/>
      <c r="V995" s="250"/>
      <c r="W995" s="251"/>
      <c r="X995" s="251"/>
      <c r="Y995" s="252"/>
      <c r="Z995" s="4"/>
      <c r="AA995" s="118" t="str">
        <f>'Error Check before Upload'!J996</f>
        <v/>
      </c>
    </row>
    <row r="996" spans="1:27" s="25" customFormat="1" ht="14.4" x14ac:dyDescent="0.3">
      <c r="A996" s="37" t="str">
        <f t="shared" si="15"/>
        <v/>
      </c>
      <c r="B996" s="17"/>
      <c r="C996" s="390"/>
      <c r="D996" s="292"/>
      <c r="E996" s="244"/>
      <c r="F996" s="245"/>
      <c r="G996" s="18"/>
      <c r="H996" s="26"/>
      <c r="I996" s="19"/>
      <c r="J996" s="17"/>
      <c r="K996" s="17"/>
      <c r="L996" s="17"/>
      <c r="M996" s="20"/>
      <c r="N996" s="246"/>
      <c r="O996" s="247"/>
      <c r="P996" s="21"/>
      <c r="Q996" s="22"/>
      <c r="R996" s="248"/>
      <c r="S996" s="249"/>
      <c r="T996" s="23"/>
      <c r="U996" s="24"/>
      <c r="V996" s="250"/>
      <c r="W996" s="251"/>
      <c r="X996" s="251"/>
      <c r="Y996" s="252"/>
      <c r="Z996" s="4"/>
      <c r="AA996" s="118" t="str">
        <f>'Error Check before Upload'!J997</f>
        <v/>
      </c>
    </row>
    <row r="997" spans="1:27" s="25" customFormat="1" ht="14.4" x14ac:dyDescent="0.3">
      <c r="A997" s="37" t="str">
        <f t="shared" si="15"/>
        <v/>
      </c>
      <c r="B997" s="17"/>
      <c r="C997" s="390"/>
      <c r="D997" s="292"/>
      <c r="E997" s="244"/>
      <c r="F997" s="245"/>
      <c r="G997" s="18"/>
      <c r="H997" s="26"/>
      <c r="I997" s="19"/>
      <c r="J997" s="17"/>
      <c r="K997" s="17"/>
      <c r="L997" s="17"/>
      <c r="M997" s="20"/>
      <c r="N997" s="246"/>
      <c r="O997" s="247"/>
      <c r="P997" s="21"/>
      <c r="Q997" s="22"/>
      <c r="R997" s="248"/>
      <c r="S997" s="249"/>
      <c r="T997" s="23"/>
      <c r="U997" s="24"/>
      <c r="V997" s="250"/>
      <c r="W997" s="251"/>
      <c r="X997" s="251"/>
      <c r="Y997" s="252"/>
      <c r="Z997" s="4"/>
      <c r="AA997" s="118" t="str">
        <f>'Error Check before Upload'!J998</f>
        <v/>
      </c>
    </row>
    <row r="998" spans="1:27" s="25" customFormat="1" ht="14.4" x14ac:dyDescent="0.3">
      <c r="A998" s="37" t="str">
        <f t="shared" si="15"/>
        <v/>
      </c>
      <c r="B998" s="17"/>
      <c r="C998" s="390"/>
      <c r="D998" s="292"/>
      <c r="E998" s="244"/>
      <c r="F998" s="245"/>
      <c r="G998" s="18"/>
      <c r="H998" s="26"/>
      <c r="I998" s="19"/>
      <c r="J998" s="17"/>
      <c r="K998" s="17"/>
      <c r="L998" s="17"/>
      <c r="M998" s="20"/>
      <c r="N998" s="246"/>
      <c r="O998" s="247"/>
      <c r="P998" s="21"/>
      <c r="Q998" s="22"/>
      <c r="R998" s="248"/>
      <c r="S998" s="249"/>
      <c r="T998" s="23"/>
      <c r="U998" s="24"/>
      <c r="V998" s="250"/>
      <c r="W998" s="251"/>
      <c r="X998" s="251"/>
      <c r="Y998" s="252"/>
      <c r="Z998" s="4"/>
      <c r="AA998" s="118" t="str">
        <f>'Error Check before Upload'!J999</f>
        <v/>
      </c>
    </row>
    <row r="999" spans="1:27" s="25" customFormat="1" ht="14.4" x14ac:dyDescent="0.3">
      <c r="A999" s="37" t="str">
        <f t="shared" si="15"/>
        <v/>
      </c>
      <c r="B999" s="17"/>
      <c r="C999" s="390"/>
      <c r="D999" s="292"/>
      <c r="E999" s="244"/>
      <c r="F999" s="245"/>
      <c r="G999" s="18"/>
      <c r="H999" s="26"/>
      <c r="I999" s="19"/>
      <c r="J999" s="17"/>
      <c r="K999" s="17"/>
      <c r="L999" s="17"/>
      <c r="M999" s="20"/>
      <c r="N999" s="246"/>
      <c r="O999" s="247"/>
      <c r="P999" s="21"/>
      <c r="Q999" s="22"/>
      <c r="R999" s="248"/>
      <c r="S999" s="249"/>
      <c r="T999" s="23"/>
      <c r="U999" s="24"/>
      <c r="V999" s="250"/>
      <c r="W999" s="251"/>
      <c r="X999" s="251"/>
      <c r="Y999" s="252"/>
      <c r="Z999" s="4"/>
      <c r="AA999" s="118" t="str">
        <f>'Error Check before Upload'!J1000</f>
        <v/>
      </c>
    </row>
    <row r="1000" spans="1:27" s="25" customFormat="1" ht="14.4" x14ac:dyDescent="0.3">
      <c r="A1000" s="37" t="str">
        <f t="shared" si="15"/>
        <v/>
      </c>
      <c r="B1000" s="17"/>
      <c r="C1000" s="390"/>
      <c r="D1000" s="292"/>
      <c r="E1000" s="244"/>
      <c r="F1000" s="245"/>
      <c r="G1000" s="18"/>
      <c r="H1000" s="26"/>
      <c r="I1000" s="19"/>
      <c r="J1000" s="17"/>
      <c r="K1000" s="17"/>
      <c r="L1000" s="17"/>
      <c r="M1000" s="20"/>
      <c r="N1000" s="246"/>
      <c r="O1000" s="247"/>
      <c r="P1000" s="21"/>
      <c r="Q1000" s="22"/>
      <c r="R1000" s="248"/>
      <c r="S1000" s="249"/>
      <c r="T1000" s="23"/>
      <c r="U1000" s="24"/>
      <c r="V1000" s="250"/>
      <c r="W1000" s="251"/>
      <c r="X1000" s="251"/>
      <c r="Y1000" s="252"/>
      <c r="Z1000" s="4"/>
      <c r="AA1000" s="118" t="str">
        <f>'Error Check before Upload'!J1001</f>
        <v/>
      </c>
    </row>
    <row r="1001" spans="1:27" s="25" customFormat="1" ht="14.4" x14ac:dyDescent="0.3">
      <c r="A1001" s="37" t="str">
        <f t="shared" si="15"/>
        <v/>
      </c>
      <c r="B1001" s="17"/>
      <c r="C1001" s="390"/>
      <c r="D1001" s="292"/>
      <c r="E1001" s="244"/>
      <c r="F1001" s="245"/>
      <c r="G1001" s="18"/>
      <c r="H1001" s="26"/>
      <c r="I1001" s="19"/>
      <c r="J1001" s="17"/>
      <c r="K1001" s="17"/>
      <c r="L1001" s="17"/>
      <c r="M1001" s="20"/>
      <c r="N1001" s="246"/>
      <c r="O1001" s="247"/>
      <c r="P1001" s="21"/>
      <c r="Q1001" s="22"/>
      <c r="R1001" s="248"/>
      <c r="S1001" s="249"/>
      <c r="T1001" s="23"/>
      <c r="U1001" s="24"/>
      <c r="V1001" s="250"/>
      <c r="W1001" s="251"/>
      <c r="X1001" s="251"/>
      <c r="Y1001" s="252"/>
      <c r="Z1001" s="4"/>
      <c r="AA1001" s="118" t="str">
        <f>'Error Check before Upload'!J1002</f>
        <v/>
      </c>
    </row>
    <row r="1002" spans="1:27" s="25" customFormat="1" ht="14.4" x14ac:dyDescent="0.3">
      <c r="A1002" s="37" t="str">
        <f t="shared" si="15"/>
        <v/>
      </c>
      <c r="B1002" s="17"/>
      <c r="C1002" s="390"/>
      <c r="D1002" s="292"/>
      <c r="E1002" s="244"/>
      <c r="F1002" s="245"/>
      <c r="G1002" s="18"/>
      <c r="H1002" s="26"/>
      <c r="I1002" s="19"/>
      <c r="J1002" s="17"/>
      <c r="K1002" s="17"/>
      <c r="L1002" s="17"/>
      <c r="M1002" s="20"/>
      <c r="N1002" s="246"/>
      <c r="O1002" s="247"/>
      <c r="P1002" s="21"/>
      <c r="Q1002" s="22"/>
      <c r="R1002" s="248"/>
      <c r="S1002" s="249"/>
      <c r="T1002" s="23"/>
      <c r="U1002" s="24"/>
      <c r="V1002" s="250"/>
      <c r="W1002" s="251"/>
      <c r="X1002" s="251"/>
      <c r="Y1002" s="252"/>
      <c r="Z1002" s="4"/>
      <c r="AA1002" s="118" t="str">
        <f>'Error Check before Upload'!J1003</f>
        <v/>
      </c>
    </row>
    <row r="1003" spans="1:27" s="25" customFormat="1" ht="14.4" x14ac:dyDescent="0.3">
      <c r="A1003" s="37" t="str">
        <f t="shared" si="15"/>
        <v/>
      </c>
      <c r="B1003" s="17"/>
      <c r="C1003" s="390"/>
      <c r="D1003" s="292"/>
      <c r="E1003" s="244"/>
      <c r="F1003" s="245"/>
      <c r="G1003" s="18"/>
      <c r="H1003" s="26"/>
      <c r="I1003" s="19"/>
      <c r="J1003" s="17"/>
      <c r="K1003" s="17"/>
      <c r="L1003" s="17"/>
      <c r="M1003" s="20"/>
      <c r="N1003" s="246"/>
      <c r="O1003" s="247"/>
      <c r="P1003" s="21"/>
      <c r="Q1003" s="22"/>
      <c r="R1003" s="248"/>
      <c r="S1003" s="249"/>
      <c r="T1003" s="23"/>
      <c r="U1003" s="24"/>
      <c r="V1003" s="250"/>
      <c r="W1003" s="251"/>
      <c r="X1003" s="251"/>
      <c r="Y1003" s="252"/>
      <c r="Z1003" s="4"/>
      <c r="AA1003" s="118" t="str">
        <f>'Error Check before Upload'!J1004</f>
        <v/>
      </c>
    </row>
    <row r="1004" spans="1:27" s="25" customFormat="1" ht="14.4" x14ac:dyDescent="0.3">
      <c r="A1004" s="37" t="str">
        <f t="shared" si="15"/>
        <v/>
      </c>
      <c r="B1004" s="17"/>
      <c r="C1004" s="390"/>
      <c r="D1004" s="292"/>
      <c r="E1004" s="244"/>
      <c r="F1004" s="245"/>
      <c r="G1004" s="18"/>
      <c r="H1004" s="26"/>
      <c r="I1004" s="19"/>
      <c r="J1004" s="17"/>
      <c r="K1004" s="17"/>
      <c r="L1004" s="17"/>
      <c r="M1004" s="20"/>
      <c r="N1004" s="246"/>
      <c r="O1004" s="247"/>
      <c r="P1004" s="21"/>
      <c r="Q1004" s="22"/>
      <c r="R1004" s="248"/>
      <c r="S1004" s="249"/>
      <c r="T1004" s="23"/>
      <c r="U1004" s="24"/>
      <c r="V1004" s="250"/>
      <c r="W1004" s="251"/>
      <c r="X1004" s="251"/>
      <c r="Y1004" s="252"/>
      <c r="Z1004" s="4"/>
      <c r="AA1004" s="118" t="str">
        <f>'Error Check before Upload'!J1005</f>
        <v/>
      </c>
    </row>
    <row r="1005" spans="1:27" s="25" customFormat="1" ht="14.4" x14ac:dyDescent="0.3">
      <c r="A1005" s="37" t="str">
        <f t="shared" si="15"/>
        <v/>
      </c>
      <c r="B1005" s="17"/>
      <c r="C1005" s="390"/>
      <c r="D1005" s="292"/>
      <c r="E1005" s="244"/>
      <c r="F1005" s="245"/>
      <c r="G1005" s="18"/>
      <c r="H1005" s="26"/>
      <c r="I1005" s="19"/>
      <c r="J1005" s="17"/>
      <c r="K1005" s="17"/>
      <c r="L1005" s="17"/>
      <c r="M1005" s="20"/>
      <c r="N1005" s="246"/>
      <c r="O1005" s="247"/>
      <c r="P1005" s="21"/>
      <c r="Q1005" s="22"/>
      <c r="R1005" s="248"/>
      <c r="S1005" s="249"/>
      <c r="T1005" s="23"/>
      <c r="U1005" s="24"/>
      <c r="V1005" s="250"/>
      <c r="W1005" s="251"/>
      <c r="X1005" s="251"/>
      <c r="Y1005" s="252"/>
      <c r="Z1005" s="4"/>
      <c r="AA1005" s="118" t="str">
        <f>'Error Check before Upload'!J1006</f>
        <v/>
      </c>
    </row>
    <row r="1006" spans="1:27" s="25" customFormat="1" ht="15" thickBot="1" x14ac:dyDescent="0.35">
      <c r="A1006" s="37" t="str">
        <f t="shared" si="15"/>
        <v/>
      </c>
      <c r="B1006" s="17"/>
      <c r="C1006" s="390"/>
      <c r="D1006" s="292"/>
      <c r="E1006" s="244"/>
      <c r="F1006" s="245"/>
      <c r="G1006" s="18"/>
      <c r="H1006" s="26"/>
      <c r="I1006" s="19"/>
      <c r="J1006" s="17"/>
      <c r="K1006" s="17"/>
      <c r="L1006" s="17"/>
      <c r="M1006" s="20"/>
      <c r="N1006" s="246"/>
      <c r="O1006" s="247"/>
      <c r="P1006" s="21"/>
      <c r="Q1006" s="22"/>
      <c r="R1006" s="248"/>
      <c r="S1006" s="249"/>
      <c r="T1006" s="23"/>
      <c r="U1006" s="24"/>
      <c r="V1006" s="250"/>
      <c r="W1006" s="251"/>
      <c r="X1006" s="251"/>
      <c r="Y1006" s="252"/>
      <c r="Z1006" s="4"/>
      <c r="AA1006" s="119" t="str">
        <f>'Error Check before Upload'!J1007</f>
        <v/>
      </c>
    </row>
    <row r="1007" spans="1:27" s="25" customFormat="1" ht="21" customHeight="1" thickTop="1" x14ac:dyDescent="0.4">
      <c r="A1007" s="38"/>
      <c r="B1007" s="28"/>
      <c r="C1007" s="391"/>
      <c r="D1007" s="274"/>
      <c r="E1007" s="274"/>
      <c r="F1007" s="274"/>
      <c r="G1007" s="30"/>
      <c r="H1007" s="30"/>
      <c r="I1007" s="27"/>
      <c r="J1007" s="27"/>
      <c r="K1007" s="29"/>
      <c r="L1007" s="29"/>
      <c r="M1007" s="30"/>
      <c r="N1007" s="29"/>
      <c r="O1007" s="29"/>
      <c r="P1007" s="29"/>
      <c r="Q1007" s="29"/>
      <c r="R1007" s="29"/>
      <c r="S1007" s="31"/>
      <c r="T1007" s="32"/>
      <c r="U1007" s="31"/>
      <c r="V1007" s="27"/>
      <c r="W1007" s="220"/>
      <c r="X1007" s="27"/>
      <c r="Y1007" s="221"/>
      <c r="Z1007" s="4"/>
      <c r="AA1007" s="120">
        <f>'Error Check before Upload'!J1008</f>
        <v>0</v>
      </c>
    </row>
    <row r="1008" spans="1:27" s="25" customFormat="1" ht="15" hidden="1" customHeight="1" thickTop="1" x14ac:dyDescent="0.3">
      <c r="A1008" s="39"/>
      <c r="B1008" s="33"/>
      <c r="C1008" s="391"/>
      <c r="D1008" s="29"/>
      <c r="E1008" s="217"/>
      <c r="F1008" s="274"/>
      <c r="G1008" s="29"/>
      <c r="H1008" s="29"/>
      <c r="I1008" s="27"/>
      <c r="J1008" s="27"/>
      <c r="K1008" s="29"/>
      <c r="L1008" s="29"/>
      <c r="M1008" s="29"/>
      <c r="N1008" s="29"/>
      <c r="O1008" s="29"/>
      <c r="P1008" s="29"/>
      <c r="Q1008" s="29"/>
      <c r="R1008" s="29"/>
      <c r="S1008" s="31"/>
      <c r="T1008" s="32"/>
      <c r="U1008" s="31"/>
      <c r="V1008" s="27"/>
      <c r="W1008" s="218"/>
      <c r="X1008" s="27"/>
      <c r="Y1008" s="219"/>
      <c r="Z1008" s="4"/>
      <c r="AA1008" s="121"/>
    </row>
    <row r="1009" spans="1:27" s="25" customFormat="1" ht="15" hidden="1" customHeight="1" thickTop="1" x14ac:dyDescent="0.3">
      <c r="A1009" s="39"/>
      <c r="B1009" s="33"/>
      <c r="C1009" s="391"/>
      <c r="D1009" s="29"/>
      <c r="E1009" s="217"/>
      <c r="F1009" s="274"/>
      <c r="G1009" s="29"/>
      <c r="H1009" s="29"/>
      <c r="I1009" s="27"/>
      <c r="J1009" s="27"/>
      <c r="K1009" s="29"/>
      <c r="L1009" s="29"/>
      <c r="M1009" s="29"/>
      <c r="N1009" s="29"/>
      <c r="O1009" s="29"/>
      <c r="P1009" s="29"/>
      <c r="Q1009" s="29"/>
      <c r="R1009" s="29"/>
      <c r="S1009" s="31"/>
      <c r="T1009" s="32"/>
      <c r="U1009" s="31"/>
      <c r="V1009" s="27"/>
      <c r="W1009" s="218"/>
      <c r="X1009" s="27"/>
      <c r="Y1009" s="219"/>
      <c r="Z1009" s="4"/>
      <c r="AA1009" s="121"/>
    </row>
    <row r="1010" spans="1:27" s="25" customFormat="1" ht="15" hidden="1" customHeight="1" thickTop="1" x14ac:dyDescent="0.3">
      <c r="A1010" s="39"/>
      <c r="B1010" s="33"/>
      <c r="C1010" s="391"/>
      <c r="D1010" s="29"/>
      <c r="E1010" s="217"/>
      <c r="F1010" s="274"/>
      <c r="G1010" s="29"/>
      <c r="H1010" s="29"/>
      <c r="I1010" s="27"/>
      <c r="J1010" s="27"/>
      <c r="K1010" s="29"/>
      <c r="L1010" s="29"/>
      <c r="M1010" s="29"/>
      <c r="N1010" s="29"/>
      <c r="O1010" s="29"/>
      <c r="P1010" s="29"/>
      <c r="Q1010" s="29"/>
      <c r="R1010" s="29"/>
      <c r="S1010" s="31"/>
      <c r="T1010" s="32"/>
      <c r="U1010" s="31"/>
      <c r="V1010" s="27"/>
      <c r="W1010" s="218"/>
      <c r="X1010" s="27"/>
      <c r="Y1010" s="219"/>
      <c r="Z1010" s="4"/>
      <c r="AA1010" s="121"/>
    </row>
    <row r="1011" spans="1:27" s="25" customFormat="1" ht="15" hidden="1" customHeight="1" thickTop="1" x14ac:dyDescent="0.3">
      <c r="A1011" s="39"/>
      <c r="B1011" s="33"/>
      <c r="C1011" s="391"/>
      <c r="D1011" s="29"/>
      <c r="E1011" s="217"/>
      <c r="F1011" s="274"/>
      <c r="G1011" s="29"/>
      <c r="H1011" s="29"/>
      <c r="I1011" s="27"/>
      <c r="J1011" s="27"/>
      <c r="K1011" s="29"/>
      <c r="L1011" s="29"/>
      <c r="M1011" s="29"/>
      <c r="N1011" s="29"/>
      <c r="O1011" s="29"/>
      <c r="P1011" s="29"/>
      <c r="Q1011" s="29"/>
      <c r="R1011" s="29"/>
      <c r="S1011" s="31"/>
      <c r="T1011" s="32"/>
      <c r="U1011" s="31"/>
      <c r="V1011" s="27"/>
      <c r="W1011" s="218"/>
      <c r="X1011" s="27"/>
      <c r="Y1011" s="219"/>
      <c r="Z1011" s="4"/>
      <c r="AA1011" s="121"/>
    </row>
    <row r="1012" spans="1:27" s="25" customFormat="1" ht="15" hidden="1" customHeight="1" thickTop="1" x14ac:dyDescent="0.3">
      <c r="A1012" s="39"/>
      <c r="B1012" s="33"/>
      <c r="C1012" s="391"/>
      <c r="D1012" s="29"/>
      <c r="E1012" s="217"/>
      <c r="F1012" s="274"/>
      <c r="G1012" s="29"/>
      <c r="H1012" s="29"/>
      <c r="I1012" s="27"/>
      <c r="J1012" s="27"/>
      <c r="K1012" s="29"/>
      <c r="L1012" s="29"/>
      <c r="M1012" s="29"/>
      <c r="N1012" s="29"/>
      <c r="O1012" s="29"/>
      <c r="P1012" s="29"/>
      <c r="Q1012" s="29"/>
      <c r="R1012" s="29"/>
      <c r="S1012" s="31"/>
      <c r="T1012" s="32"/>
      <c r="U1012" s="31"/>
      <c r="V1012" s="27"/>
      <c r="W1012" s="218"/>
      <c r="X1012" s="27"/>
      <c r="Y1012" s="219"/>
      <c r="Z1012" s="4"/>
      <c r="AA1012" s="121"/>
    </row>
    <row r="1013" spans="1:27" s="25" customFormat="1" ht="15" hidden="1" customHeight="1" thickTop="1" x14ac:dyDescent="0.3">
      <c r="A1013" s="39"/>
      <c r="B1013" s="33"/>
      <c r="C1013" s="391"/>
      <c r="D1013" s="29"/>
      <c r="E1013" s="217"/>
      <c r="F1013" s="274"/>
      <c r="G1013" s="29"/>
      <c r="H1013" s="29"/>
      <c r="I1013" s="27"/>
      <c r="J1013" s="27"/>
      <c r="K1013" s="29"/>
      <c r="L1013" s="29"/>
      <c r="M1013" s="29"/>
      <c r="N1013" s="29"/>
      <c r="O1013" s="29"/>
      <c r="P1013" s="29"/>
      <c r="Q1013" s="29"/>
      <c r="R1013" s="29"/>
      <c r="S1013" s="31"/>
      <c r="T1013" s="32"/>
      <c r="U1013" s="31"/>
      <c r="V1013" s="27"/>
      <c r="W1013" s="218"/>
      <c r="X1013" s="27"/>
      <c r="Y1013" s="219"/>
      <c r="Z1013" s="4"/>
      <c r="AA1013" s="121"/>
    </row>
    <row r="1014" spans="1:27" s="25" customFormat="1" ht="15" hidden="1" customHeight="1" thickTop="1" x14ac:dyDescent="0.3">
      <c r="A1014" s="39"/>
      <c r="B1014" s="33"/>
      <c r="C1014" s="391"/>
      <c r="D1014" s="29"/>
      <c r="E1014" s="217"/>
      <c r="F1014" s="274"/>
      <c r="G1014" s="29"/>
      <c r="H1014" s="29"/>
      <c r="I1014" s="27"/>
      <c r="J1014" s="27"/>
      <c r="K1014" s="29"/>
      <c r="L1014" s="29"/>
      <c r="M1014" s="29"/>
      <c r="N1014" s="29"/>
      <c r="O1014" s="29"/>
      <c r="P1014" s="29"/>
      <c r="Q1014" s="29"/>
      <c r="R1014" s="29"/>
      <c r="S1014" s="31"/>
      <c r="T1014" s="32"/>
      <c r="U1014" s="31"/>
      <c r="V1014" s="27"/>
      <c r="W1014" s="218"/>
      <c r="X1014" s="27"/>
      <c r="Y1014" s="219"/>
      <c r="Z1014" s="4"/>
      <c r="AA1014" s="121"/>
    </row>
    <row r="1015" spans="1:27" s="25" customFormat="1" ht="15" hidden="1" customHeight="1" thickTop="1" x14ac:dyDescent="0.3">
      <c r="A1015" s="39"/>
      <c r="B1015" s="33"/>
      <c r="C1015" s="391"/>
      <c r="D1015" s="29"/>
      <c r="E1015" s="217"/>
      <c r="F1015" s="274"/>
      <c r="G1015" s="29"/>
      <c r="H1015" s="29"/>
      <c r="I1015" s="27"/>
      <c r="J1015" s="27"/>
      <c r="K1015" s="29"/>
      <c r="L1015" s="29"/>
      <c r="M1015" s="29"/>
      <c r="N1015" s="29"/>
      <c r="O1015" s="29"/>
      <c r="P1015" s="29"/>
      <c r="Q1015" s="29"/>
      <c r="R1015" s="29"/>
      <c r="S1015" s="31"/>
      <c r="T1015" s="32"/>
      <c r="U1015" s="31"/>
      <c r="V1015" s="27"/>
      <c r="W1015" s="218"/>
      <c r="X1015" s="27"/>
      <c r="Y1015" s="219"/>
      <c r="Z1015" s="4"/>
      <c r="AA1015" s="121"/>
    </row>
    <row r="1016" spans="1:27" s="25" customFormat="1" ht="15" hidden="1" customHeight="1" thickTop="1" x14ac:dyDescent="0.3">
      <c r="A1016" s="39"/>
      <c r="B1016" s="33"/>
      <c r="C1016" s="391"/>
      <c r="D1016" s="29"/>
      <c r="E1016" s="217"/>
      <c r="F1016" s="274"/>
      <c r="G1016" s="29"/>
      <c r="H1016" s="29"/>
      <c r="I1016" s="27"/>
      <c r="J1016" s="27"/>
      <c r="K1016" s="29"/>
      <c r="L1016" s="29"/>
      <c r="M1016" s="29"/>
      <c r="N1016" s="29"/>
      <c r="O1016" s="29"/>
      <c r="P1016" s="29"/>
      <c r="Q1016" s="29"/>
      <c r="R1016" s="29"/>
      <c r="S1016" s="31"/>
      <c r="T1016" s="32"/>
      <c r="U1016" s="31"/>
      <c r="V1016" s="27"/>
      <c r="W1016" s="218"/>
      <c r="X1016" s="27"/>
      <c r="Y1016" s="219"/>
      <c r="Z1016" s="4"/>
      <c r="AA1016" s="121"/>
    </row>
    <row r="1017" spans="1:27" s="25" customFormat="1" ht="15" hidden="1" customHeight="1" thickTop="1" x14ac:dyDescent="0.3">
      <c r="A1017" s="39"/>
      <c r="B1017" s="33"/>
      <c r="C1017" s="391"/>
      <c r="D1017" s="29"/>
      <c r="E1017" s="217"/>
      <c r="F1017" s="274"/>
      <c r="G1017" s="29"/>
      <c r="H1017" s="29"/>
      <c r="I1017" s="27"/>
      <c r="J1017" s="27"/>
      <c r="K1017" s="29"/>
      <c r="L1017" s="29"/>
      <c r="M1017" s="29"/>
      <c r="N1017" s="29"/>
      <c r="O1017" s="29"/>
      <c r="P1017" s="29"/>
      <c r="Q1017" s="29"/>
      <c r="R1017" s="29"/>
      <c r="S1017" s="31"/>
      <c r="T1017" s="32"/>
      <c r="U1017" s="31"/>
      <c r="V1017" s="27"/>
      <c r="W1017" s="218"/>
      <c r="X1017" s="27"/>
      <c r="Y1017" s="219"/>
      <c r="Z1017" s="4"/>
      <c r="AA1017" s="121"/>
    </row>
    <row r="1018" spans="1:27" s="25" customFormat="1" ht="15" hidden="1" customHeight="1" thickTop="1" x14ac:dyDescent="0.3">
      <c r="A1018" s="39"/>
      <c r="B1018" s="33"/>
      <c r="C1018" s="391"/>
      <c r="D1018" s="29"/>
      <c r="E1018" s="217"/>
      <c r="F1018" s="274"/>
      <c r="G1018" s="29"/>
      <c r="H1018" s="29"/>
      <c r="I1018" s="27"/>
      <c r="J1018" s="27"/>
      <c r="K1018" s="29"/>
      <c r="L1018" s="29"/>
      <c r="M1018" s="29"/>
      <c r="N1018" s="29"/>
      <c r="O1018" s="29"/>
      <c r="P1018" s="29"/>
      <c r="Q1018" s="29"/>
      <c r="R1018" s="29"/>
      <c r="S1018" s="31"/>
      <c r="T1018" s="32"/>
      <c r="U1018" s="31"/>
      <c r="V1018" s="27"/>
      <c r="W1018" s="218"/>
      <c r="X1018" s="27"/>
      <c r="Y1018" s="219"/>
      <c r="Z1018" s="4"/>
      <c r="AA1018" s="121"/>
    </row>
    <row r="1019" spans="1:27" s="25" customFormat="1" ht="15" hidden="1" customHeight="1" thickTop="1" x14ac:dyDescent="0.3">
      <c r="A1019" s="39"/>
      <c r="B1019" s="33"/>
      <c r="C1019" s="391"/>
      <c r="D1019" s="29"/>
      <c r="E1019" s="217"/>
      <c r="F1019" s="274"/>
      <c r="G1019" s="29"/>
      <c r="H1019" s="29"/>
      <c r="I1019" s="27"/>
      <c r="J1019" s="27"/>
      <c r="K1019" s="29"/>
      <c r="L1019" s="29"/>
      <c r="M1019" s="29"/>
      <c r="N1019" s="29"/>
      <c r="O1019" s="29"/>
      <c r="P1019" s="29"/>
      <c r="Q1019" s="29"/>
      <c r="R1019" s="29"/>
      <c r="S1019" s="31"/>
      <c r="T1019" s="32"/>
      <c r="U1019" s="31"/>
      <c r="V1019" s="27"/>
      <c r="W1019" s="218"/>
      <c r="X1019" s="27"/>
      <c r="Y1019" s="219"/>
      <c r="Z1019" s="4"/>
      <c r="AA1019" s="121"/>
    </row>
    <row r="1020" spans="1:27" s="25" customFormat="1" ht="15" hidden="1" customHeight="1" thickTop="1" x14ac:dyDescent="0.3">
      <c r="A1020" s="39"/>
      <c r="B1020" s="33"/>
      <c r="C1020" s="391"/>
      <c r="D1020" s="29"/>
      <c r="E1020" s="217"/>
      <c r="F1020" s="274"/>
      <c r="G1020" s="29"/>
      <c r="H1020" s="29"/>
      <c r="I1020" s="27"/>
      <c r="J1020" s="27"/>
      <c r="K1020" s="29"/>
      <c r="L1020" s="29"/>
      <c r="M1020" s="29"/>
      <c r="N1020" s="29"/>
      <c r="O1020" s="29"/>
      <c r="P1020" s="29"/>
      <c r="Q1020" s="29"/>
      <c r="R1020" s="29"/>
      <c r="S1020" s="31"/>
      <c r="T1020" s="32"/>
      <c r="U1020" s="31"/>
      <c r="V1020" s="27"/>
      <c r="W1020" s="218"/>
      <c r="X1020" s="27"/>
      <c r="Y1020" s="219"/>
      <c r="Z1020" s="4"/>
      <c r="AA1020" s="121"/>
    </row>
    <row r="1021" spans="1:27" s="25" customFormat="1" ht="15" hidden="1" customHeight="1" thickTop="1" x14ac:dyDescent="0.3">
      <c r="A1021" s="39"/>
      <c r="B1021" s="33"/>
      <c r="C1021" s="391"/>
      <c r="D1021" s="29"/>
      <c r="E1021" s="217"/>
      <c r="F1021" s="274"/>
      <c r="G1021" s="29"/>
      <c r="H1021" s="29"/>
      <c r="I1021" s="27"/>
      <c r="J1021" s="27"/>
      <c r="K1021" s="29"/>
      <c r="L1021" s="29"/>
      <c r="M1021" s="29"/>
      <c r="N1021" s="29"/>
      <c r="O1021" s="29"/>
      <c r="P1021" s="29"/>
      <c r="Q1021" s="29"/>
      <c r="R1021" s="29"/>
      <c r="S1021" s="31"/>
      <c r="T1021" s="32"/>
      <c r="U1021" s="31"/>
      <c r="V1021" s="27"/>
      <c r="W1021" s="218"/>
      <c r="X1021" s="27"/>
      <c r="Y1021" s="219"/>
      <c r="Z1021" s="4"/>
      <c r="AA1021" s="121"/>
    </row>
    <row r="1022" spans="1:27" s="25" customFormat="1" ht="15" hidden="1" customHeight="1" thickTop="1" x14ac:dyDescent="0.3">
      <c r="A1022" s="39"/>
      <c r="B1022" s="33"/>
      <c r="C1022" s="391"/>
      <c r="D1022" s="29"/>
      <c r="E1022" s="217"/>
      <c r="F1022" s="274"/>
      <c r="G1022" s="29"/>
      <c r="H1022" s="29"/>
      <c r="I1022" s="27"/>
      <c r="J1022" s="27"/>
      <c r="K1022" s="29"/>
      <c r="L1022" s="29"/>
      <c r="M1022" s="29"/>
      <c r="N1022" s="29"/>
      <c r="O1022" s="29"/>
      <c r="P1022" s="29"/>
      <c r="Q1022" s="29"/>
      <c r="R1022" s="29"/>
      <c r="S1022" s="31"/>
      <c r="T1022" s="32"/>
      <c r="U1022" s="31"/>
      <c r="V1022" s="27"/>
      <c r="W1022" s="218"/>
      <c r="X1022" s="27"/>
      <c r="Y1022" s="219"/>
      <c r="Z1022" s="4"/>
      <c r="AA1022" s="121"/>
    </row>
    <row r="1023" spans="1:27" s="25" customFormat="1" ht="15" hidden="1" customHeight="1" thickTop="1" x14ac:dyDescent="0.3">
      <c r="A1023" s="39"/>
      <c r="B1023" s="33"/>
      <c r="C1023" s="391"/>
      <c r="D1023" s="29"/>
      <c r="E1023" s="217"/>
      <c r="F1023" s="274"/>
      <c r="G1023" s="29"/>
      <c r="H1023" s="29"/>
      <c r="I1023" s="27"/>
      <c r="J1023" s="27"/>
      <c r="K1023" s="29"/>
      <c r="L1023" s="29"/>
      <c r="M1023" s="29"/>
      <c r="N1023" s="29"/>
      <c r="O1023" s="29"/>
      <c r="P1023" s="29"/>
      <c r="Q1023" s="29"/>
      <c r="R1023" s="29"/>
      <c r="S1023" s="31"/>
      <c r="T1023" s="32"/>
      <c r="U1023" s="31"/>
      <c r="V1023" s="27"/>
      <c r="W1023" s="218"/>
      <c r="X1023" s="27"/>
      <c r="Y1023" s="219"/>
      <c r="Z1023" s="4"/>
      <c r="AA1023" s="121"/>
    </row>
    <row r="1024" spans="1:27" s="25" customFormat="1" ht="15" hidden="1" customHeight="1" thickTop="1" x14ac:dyDescent="0.3">
      <c r="A1024" s="39"/>
      <c r="B1024" s="33"/>
      <c r="C1024" s="391"/>
      <c r="D1024" s="29"/>
      <c r="E1024" s="217"/>
      <c r="F1024" s="274"/>
      <c r="G1024" s="29"/>
      <c r="H1024" s="29"/>
      <c r="I1024" s="27"/>
      <c r="J1024" s="27"/>
      <c r="K1024" s="29"/>
      <c r="L1024" s="29"/>
      <c r="M1024" s="29"/>
      <c r="N1024" s="29"/>
      <c r="O1024" s="29"/>
      <c r="P1024" s="29"/>
      <c r="Q1024" s="29"/>
      <c r="R1024" s="29"/>
      <c r="S1024" s="31"/>
      <c r="T1024" s="32"/>
      <c r="U1024" s="31"/>
      <c r="V1024" s="27"/>
      <c r="W1024" s="218"/>
      <c r="X1024" s="27"/>
      <c r="Y1024" s="219"/>
      <c r="Z1024" s="4"/>
      <c r="AA1024" s="121"/>
    </row>
    <row r="1025" spans="1:27" s="25" customFormat="1" ht="15" hidden="1" customHeight="1" thickTop="1" x14ac:dyDescent="0.3">
      <c r="A1025" s="39"/>
      <c r="B1025" s="33"/>
      <c r="C1025" s="391"/>
      <c r="D1025" s="29"/>
      <c r="E1025" s="217"/>
      <c r="F1025" s="274"/>
      <c r="G1025" s="29"/>
      <c r="H1025" s="29"/>
      <c r="I1025" s="27"/>
      <c r="J1025" s="27"/>
      <c r="K1025" s="29"/>
      <c r="L1025" s="29"/>
      <c r="M1025" s="29"/>
      <c r="N1025" s="29"/>
      <c r="O1025" s="29"/>
      <c r="P1025" s="29"/>
      <c r="Q1025" s="29"/>
      <c r="R1025" s="29"/>
      <c r="S1025" s="31"/>
      <c r="T1025" s="32"/>
      <c r="U1025" s="31"/>
      <c r="V1025" s="27"/>
      <c r="W1025" s="218"/>
      <c r="X1025" s="27"/>
      <c r="Y1025" s="219"/>
      <c r="Z1025" s="4"/>
      <c r="AA1025" s="121"/>
    </row>
    <row r="1026" spans="1:27" s="25" customFormat="1" ht="15" hidden="1" customHeight="1" thickTop="1" x14ac:dyDescent="0.3">
      <c r="A1026" s="39"/>
      <c r="B1026" s="33"/>
      <c r="C1026" s="391"/>
      <c r="D1026" s="29"/>
      <c r="E1026" s="217"/>
      <c r="F1026" s="274"/>
      <c r="G1026" s="29"/>
      <c r="H1026" s="29"/>
      <c r="I1026" s="27"/>
      <c r="J1026" s="27"/>
      <c r="K1026" s="29"/>
      <c r="L1026" s="29"/>
      <c r="M1026" s="29"/>
      <c r="N1026" s="29"/>
      <c r="O1026" s="29"/>
      <c r="P1026" s="29"/>
      <c r="Q1026" s="29"/>
      <c r="R1026" s="29"/>
      <c r="S1026" s="31"/>
      <c r="T1026" s="32"/>
      <c r="U1026" s="31"/>
      <c r="V1026" s="27"/>
      <c r="W1026" s="218"/>
      <c r="X1026" s="27"/>
      <c r="Y1026" s="219"/>
      <c r="Z1026" s="4"/>
      <c r="AA1026" s="121"/>
    </row>
    <row r="1027" spans="1:27" s="25" customFormat="1" ht="15" hidden="1" customHeight="1" thickTop="1" x14ac:dyDescent="0.3">
      <c r="A1027" s="39"/>
      <c r="B1027" s="33"/>
      <c r="C1027" s="391"/>
      <c r="D1027" s="29"/>
      <c r="E1027" s="217"/>
      <c r="F1027" s="274"/>
      <c r="G1027" s="29"/>
      <c r="H1027" s="29"/>
      <c r="I1027" s="27"/>
      <c r="J1027" s="27"/>
      <c r="K1027" s="29"/>
      <c r="L1027" s="29"/>
      <c r="M1027" s="29"/>
      <c r="N1027" s="29"/>
      <c r="O1027" s="29"/>
      <c r="P1027" s="29"/>
      <c r="Q1027" s="29"/>
      <c r="R1027" s="29"/>
      <c r="S1027" s="31"/>
      <c r="T1027" s="32"/>
      <c r="U1027" s="31"/>
      <c r="V1027" s="27"/>
      <c r="W1027" s="218"/>
      <c r="X1027" s="27"/>
      <c r="Y1027" s="219"/>
      <c r="Z1027" s="4"/>
      <c r="AA1027" s="121"/>
    </row>
    <row r="1028" spans="1:27" s="25" customFormat="1" ht="15" hidden="1" customHeight="1" thickTop="1" x14ac:dyDescent="0.3">
      <c r="A1028" s="39"/>
      <c r="B1028" s="33"/>
      <c r="C1028" s="391"/>
      <c r="D1028" s="29"/>
      <c r="E1028" s="217"/>
      <c r="F1028" s="274"/>
      <c r="G1028" s="29"/>
      <c r="H1028" s="29"/>
      <c r="I1028" s="27"/>
      <c r="J1028" s="27"/>
      <c r="K1028" s="29"/>
      <c r="L1028" s="29"/>
      <c r="M1028" s="29"/>
      <c r="N1028" s="29"/>
      <c r="O1028" s="29"/>
      <c r="P1028" s="29"/>
      <c r="Q1028" s="29"/>
      <c r="R1028" s="29"/>
      <c r="S1028" s="31"/>
      <c r="T1028" s="32"/>
      <c r="U1028" s="31"/>
      <c r="V1028" s="27"/>
      <c r="W1028" s="218"/>
      <c r="X1028" s="27"/>
      <c r="Y1028" s="219"/>
      <c r="Z1028" s="4"/>
      <c r="AA1028" s="121"/>
    </row>
    <row r="1029" spans="1:27" s="25" customFormat="1" ht="15" hidden="1" customHeight="1" thickTop="1" x14ac:dyDescent="0.3">
      <c r="A1029" s="39"/>
      <c r="B1029" s="33"/>
      <c r="C1029" s="391"/>
      <c r="D1029" s="29"/>
      <c r="E1029" s="217"/>
      <c r="F1029" s="274"/>
      <c r="G1029" s="29"/>
      <c r="H1029" s="29"/>
      <c r="I1029" s="27"/>
      <c r="J1029" s="27"/>
      <c r="K1029" s="29"/>
      <c r="L1029" s="29"/>
      <c r="M1029" s="29"/>
      <c r="N1029" s="29"/>
      <c r="O1029" s="29"/>
      <c r="P1029" s="29"/>
      <c r="Q1029" s="29"/>
      <c r="R1029" s="29"/>
      <c r="S1029" s="31"/>
      <c r="T1029" s="32"/>
      <c r="U1029" s="31"/>
      <c r="V1029" s="27"/>
      <c r="W1029" s="218"/>
      <c r="X1029" s="27"/>
      <c r="Y1029" s="219"/>
      <c r="Z1029" s="4"/>
      <c r="AA1029" s="121"/>
    </row>
    <row r="1030" spans="1:27" s="25" customFormat="1" ht="15" hidden="1" customHeight="1" thickTop="1" x14ac:dyDescent="0.3">
      <c r="A1030" s="39"/>
      <c r="B1030" s="33"/>
      <c r="C1030" s="391"/>
      <c r="D1030" s="29"/>
      <c r="E1030" s="217"/>
      <c r="F1030" s="274"/>
      <c r="G1030" s="29"/>
      <c r="H1030" s="29"/>
      <c r="I1030" s="27"/>
      <c r="J1030" s="27"/>
      <c r="K1030" s="29"/>
      <c r="L1030" s="29"/>
      <c r="M1030" s="29"/>
      <c r="N1030" s="29"/>
      <c r="O1030" s="29"/>
      <c r="P1030" s="29"/>
      <c r="Q1030" s="29"/>
      <c r="R1030" s="29"/>
      <c r="S1030" s="31"/>
      <c r="T1030" s="32"/>
      <c r="U1030" s="31"/>
      <c r="V1030" s="27"/>
      <c r="W1030" s="218"/>
      <c r="X1030" s="27"/>
      <c r="Y1030" s="219"/>
      <c r="Z1030" s="4"/>
      <c r="AA1030" s="121"/>
    </row>
    <row r="1031" spans="1:27" s="25" customFormat="1" ht="15" hidden="1" customHeight="1" thickTop="1" x14ac:dyDescent="0.3">
      <c r="A1031" s="39"/>
      <c r="B1031" s="33"/>
      <c r="C1031" s="391"/>
      <c r="D1031" s="29"/>
      <c r="E1031" s="217"/>
      <c r="F1031" s="274"/>
      <c r="G1031" s="29"/>
      <c r="H1031" s="29"/>
      <c r="I1031" s="27"/>
      <c r="J1031" s="27"/>
      <c r="K1031" s="29"/>
      <c r="L1031" s="29"/>
      <c r="M1031" s="29"/>
      <c r="N1031" s="29"/>
      <c r="O1031" s="29"/>
      <c r="P1031" s="29"/>
      <c r="Q1031" s="29"/>
      <c r="R1031" s="29"/>
      <c r="S1031" s="31"/>
      <c r="T1031" s="32"/>
      <c r="U1031" s="31"/>
      <c r="V1031" s="27"/>
      <c r="W1031" s="218"/>
      <c r="X1031" s="27"/>
      <c r="Y1031" s="219"/>
      <c r="Z1031" s="4"/>
      <c r="AA1031" s="121"/>
    </row>
    <row r="1032" spans="1:27" s="25" customFormat="1" ht="15" hidden="1" customHeight="1" thickTop="1" x14ac:dyDescent="0.3">
      <c r="A1032" s="39"/>
      <c r="B1032" s="33"/>
      <c r="C1032" s="391"/>
      <c r="D1032" s="29"/>
      <c r="E1032" s="217"/>
      <c r="F1032" s="274"/>
      <c r="G1032" s="29"/>
      <c r="H1032" s="29"/>
      <c r="I1032" s="27"/>
      <c r="J1032" s="27"/>
      <c r="K1032" s="29"/>
      <c r="L1032" s="29"/>
      <c r="M1032" s="29"/>
      <c r="N1032" s="29"/>
      <c r="O1032" s="29"/>
      <c r="P1032" s="29"/>
      <c r="Q1032" s="29"/>
      <c r="R1032" s="29"/>
      <c r="S1032" s="31"/>
      <c r="T1032" s="32"/>
      <c r="U1032" s="31"/>
      <c r="V1032" s="27"/>
      <c r="W1032" s="218"/>
      <c r="X1032" s="27"/>
      <c r="Y1032" s="219"/>
      <c r="Z1032" s="4"/>
      <c r="AA1032" s="121"/>
    </row>
    <row r="1033" spans="1:27" s="25" customFormat="1" ht="15" hidden="1" customHeight="1" thickTop="1" x14ac:dyDescent="0.3">
      <c r="A1033" s="39"/>
      <c r="B1033" s="33"/>
      <c r="C1033" s="391"/>
      <c r="D1033" s="29"/>
      <c r="E1033" s="217"/>
      <c r="F1033" s="274"/>
      <c r="G1033" s="29"/>
      <c r="H1033" s="29"/>
      <c r="I1033" s="27"/>
      <c r="J1033" s="27"/>
      <c r="K1033" s="29"/>
      <c r="L1033" s="29"/>
      <c r="M1033" s="29"/>
      <c r="N1033" s="29"/>
      <c r="O1033" s="29"/>
      <c r="P1033" s="29"/>
      <c r="Q1033" s="29"/>
      <c r="R1033" s="29"/>
      <c r="S1033" s="31"/>
      <c r="T1033" s="32"/>
      <c r="U1033" s="31"/>
      <c r="V1033" s="27"/>
      <c r="W1033" s="218"/>
      <c r="X1033" s="27"/>
      <c r="Y1033" s="219"/>
      <c r="Z1033" s="4"/>
      <c r="AA1033" s="121"/>
    </row>
    <row r="1034" spans="1:27" s="25" customFormat="1" ht="15" hidden="1" customHeight="1" thickTop="1" x14ac:dyDescent="0.3">
      <c r="A1034" s="39"/>
      <c r="B1034" s="33"/>
      <c r="C1034" s="391"/>
      <c r="D1034" s="29"/>
      <c r="E1034" s="217"/>
      <c r="F1034" s="274"/>
      <c r="G1034" s="29"/>
      <c r="H1034" s="29"/>
      <c r="I1034" s="27"/>
      <c r="J1034" s="27"/>
      <c r="K1034" s="29"/>
      <c r="L1034" s="29"/>
      <c r="M1034" s="29"/>
      <c r="N1034" s="29"/>
      <c r="O1034" s="29"/>
      <c r="P1034" s="29"/>
      <c r="Q1034" s="29"/>
      <c r="R1034" s="29"/>
      <c r="S1034" s="31"/>
      <c r="T1034" s="32"/>
      <c r="U1034" s="31"/>
      <c r="V1034" s="27"/>
      <c r="W1034" s="218"/>
      <c r="X1034" s="27"/>
      <c r="Y1034" s="219"/>
      <c r="Z1034" s="4"/>
      <c r="AA1034" s="121"/>
    </row>
    <row r="1035" spans="1:27" s="25" customFormat="1" ht="15" hidden="1" customHeight="1" thickTop="1" x14ac:dyDescent="0.3">
      <c r="A1035" s="39"/>
      <c r="B1035" s="33"/>
      <c r="C1035" s="391"/>
      <c r="D1035" s="29"/>
      <c r="E1035" s="217"/>
      <c r="F1035" s="274"/>
      <c r="G1035" s="29"/>
      <c r="H1035" s="29"/>
      <c r="I1035" s="27"/>
      <c r="J1035" s="27"/>
      <c r="K1035" s="29"/>
      <c r="L1035" s="29"/>
      <c r="M1035" s="29"/>
      <c r="N1035" s="29"/>
      <c r="O1035" s="29"/>
      <c r="P1035" s="29"/>
      <c r="Q1035" s="29"/>
      <c r="R1035" s="29"/>
      <c r="S1035" s="31"/>
      <c r="T1035" s="32"/>
      <c r="U1035" s="31"/>
      <c r="V1035" s="27"/>
      <c r="W1035" s="218"/>
      <c r="X1035" s="27"/>
      <c r="Y1035" s="219"/>
      <c r="Z1035" s="4"/>
      <c r="AA1035" s="121"/>
    </row>
    <row r="1036" spans="1:27" s="25" customFormat="1" ht="15" hidden="1" customHeight="1" thickTop="1" x14ac:dyDescent="0.3">
      <c r="A1036" s="39"/>
      <c r="B1036" s="33"/>
      <c r="C1036" s="391"/>
      <c r="D1036" s="29"/>
      <c r="E1036" s="217"/>
      <c r="F1036" s="274"/>
      <c r="G1036" s="29"/>
      <c r="H1036" s="29"/>
      <c r="I1036" s="27"/>
      <c r="J1036" s="27"/>
      <c r="K1036" s="29"/>
      <c r="L1036" s="29"/>
      <c r="M1036" s="29"/>
      <c r="N1036" s="29"/>
      <c r="O1036" s="29"/>
      <c r="P1036" s="29"/>
      <c r="Q1036" s="29"/>
      <c r="R1036" s="29"/>
      <c r="S1036" s="31"/>
      <c r="T1036" s="32"/>
      <c r="U1036" s="31"/>
      <c r="V1036" s="27"/>
      <c r="W1036" s="218"/>
      <c r="X1036" s="27"/>
      <c r="Y1036" s="219"/>
      <c r="Z1036" s="4"/>
      <c r="AA1036" s="121"/>
    </row>
    <row r="1037" spans="1:27" s="25" customFormat="1" ht="15" hidden="1" customHeight="1" thickTop="1" x14ac:dyDescent="0.3">
      <c r="A1037" s="39"/>
      <c r="B1037" s="33"/>
      <c r="C1037" s="391"/>
      <c r="D1037" s="29"/>
      <c r="E1037" s="217"/>
      <c r="F1037" s="274"/>
      <c r="G1037" s="29"/>
      <c r="H1037" s="29"/>
      <c r="I1037" s="27"/>
      <c r="J1037" s="27"/>
      <c r="K1037" s="29"/>
      <c r="L1037" s="29"/>
      <c r="M1037" s="29"/>
      <c r="N1037" s="29"/>
      <c r="O1037" s="29"/>
      <c r="P1037" s="29"/>
      <c r="Q1037" s="29"/>
      <c r="R1037" s="29"/>
      <c r="S1037" s="31"/>
      <c r="T1037" s="32"/>
      <c r="U1037" s="31"/>
      <c r="V1037" s="27"/>
      <c r="W1037" s="218"/>
      <c r="X1037" s="27"/>
      <c r="Y1037" s="219"/>
      <c r="Z1037" s="4"/>
      <c r="AA1037" s="121"/>
    </row>
    <row r="1038" spans="1:27" s="25" customFormat="1" ht="15" hidden="1" customHeight="1" thickTop="1" x14ac:dyDescent="0.3">
      <c r="A1038" s="39"/>
      <c r="B1038" s="33"/>
      <c r="C1038" s="391"/>
      <c r="D1038" s="29"/>
      <c r="E1038" s="217"/>
      <c r="F1038" s="274"/>
      <c r="G1038" s="29"/>
      <c r="H1038" s="29"/>
      <c r="I1038" s="27"/>
      <c r="J1038" s="27"/>
      <c r="K1038" s="29"/>
      <c r="L1038" s="29"/>
      <c r="M1038" s="29"/>
      <c r="N1038" s="29"/>
      <c r="O1038" s="29"/>
      <c r="P1038" s="29"/>
      <c r="Q1038" s="29"/>
      <c r="R1038" s="29"/>
      <c r="S1038" s="31"/>
      <c r="T1038" s="32"/>
      <c r="U1038" s="31"/>
      <c r="V1038" s="27"/>
      <c r="W1038" s="218"/>
      <c r="X1038" s="27"/>
      <c r="Y1038" s="219"/>
      <c r="Z1038" s="4"/>
      <c r="AA1038" s="121"/>
    </row>
    <row r="1039" spans="1:27" s="25" customFormat="1" ht="15" hidden="1" customHeight="1" thickTop="1" x14ac:dyDescent="0.3">
      <c r="A1039" s="39"/>
      <c r="B1039" s="33"/>
      <c r="C1039" s="391"/>
      <c r="D1039" s="29"/>
      <c r="E1039" s="217"/>
      <c r="F1039" s="274"/>
      <c r="G1039" s="29"/>
      <c r="H1039" s="29"/>
      <c r="I1039" s="27"/>
      <c r="J1039" s="27"/>
      <c r="K1039" s="29"/>
      <c r="L1039" s="29"/>
      <c r="M1039" s="29"/>
      <c r="N1039" s="29"/>
      <c r="O1039" s="29"/>
      <c r="P1039" s="29"/>
      <c r="Q1039" s="29"/>
      <c r="R1039" s="29"/>
      <c r="S1039" s="31"/>
      <c r="T1039" s="32"/>
      <c r="U1039" s="31"/>
      <c r="V1039" s="27"/>
      <c r="W1039" s="218"/>
      <c r="X1039" s="27"/>
      <c r="Y1039" s="219"/>
      <c r="Z1039" s="4"/>
      <c r="AA1039" s="121"/>
    </row>
    <row r="1040" spans="1:27" s="25" customFormat="1" ht="15" hidden="1" customHeight="1" thickTop="1" x14ac:dyDescent="0.3">
      <c r="A1040" s="39"/>
      <c r="B1040" s="33"/>
      <c r="C1040" s="391"/>
      <c r="D1040" s="29"/>
      <c r="E1040" s="217"/>
      <c r="F1040" s="274"/>
      <c r="G1040" s="29"/>
      <c r="H1040" s="29"/>
      <c r="I1040" s="27"/>
      <c r="J1040" s="27"/>
      <c r="K1040" s="29"/>
      <c r="L1040" s="29"/>
      <c r="M1040" s="29"/>
      <c r="N1040" s="29"/>
      <c r="O1040" s="29"/>
      <c r="P1040" s="29"/>
      <c r="Q1040" s="29"/>
      <c r="R1040" s="29"/>
      <c r="S1040" s="31"/>
      <c r="T1040" s="32"/>
      <c r="U1040" s="31"/>
      <c r="V1040" s="27"/>
      <c r="W1040" s="218"/>
      <c r="X1040" s="27"/>
      <c r="Y1040" s="219"/>
      <c r="Z1040" s="4"/>
      <c r="AA1040" s="121"/>
    </row>
    <row r="1041" spans="1:27" s="25" customFormat="1" ht="15" hidden="1" customHeight="1" thickTop="1" x14ac:dyDescent="0.3">
      <c r="A1041" s="39"/>
      <c r="B1041" s="33"/>
      <c r="C1041" s="391"/>
      <c r="D1041" s="29"/>
      <c r="E1041" s="217"/>
      <c r="F1041" s="274"/>
      <c r="G1041" s="29"/>
      <c r="H1041" s="29"/>
      <c r="I1041" s="27"/>
      <c r="J1041" s="27"/>
      <c r="K1041" s="29"/>
      <c r="L1041" s="29"/>
      <c r="M1041" s="29"/>
      <c r="N1041" s="29"/>
      <c r="O1041" s="29"/>
      <c r="P1041" s="29"/>
      <c r="Q1041" s="29"/>
      <c r="R1041" s="29"/>
      <c r="S1041" s="31"/>
      <c r="T1041" s="32"/>
      <c r="U1041" s="31"/>
      <c r="V1041" s="27"/>
      <c r="W1041" s="218"/>
      <c r="X1041" s="27"/>
      <c r="Y1041" s="219"/>
      <c r="Z1041" s="4"/>
      <c r="AA1041" s="121"/>
    </row>
    <row r="1042" spans="1:27" s="25" customFormat="1" ht="15" hidden="1" customHeight="1" thickTop="1" x14ac:dyDescent="0.3">
      <c r="A1042" s="39"/>
      <c r="B1042" s="33"/>
      <c r="C1042" s="391"/>
      <c r="D1042" s="29"/>
      <c r="E1042" s="217"/>
      <c r="F1042" s="274"/>
      <c r="G1042" s="29"/>
      <c r="H1042" s="29"/>
      <c r="I1042" s="27"/>
      <c r="J1042" s="27"/>
      <c r="K1042" s="29"/>
      <c r="L1042" s="29"/>
      <c r="M1042" s="29"/>
      <c r="N1042" s="29"/>
      <c r="O1042" s="29"/>
      <c r="P1042" s="29"/>
      <c r="Q1042" s="29"/>
      <c r="R1042" s="29"/>
      <c r="S1042" s="31"/>
      <c r="T1042" s="32"/>
      <c r="U1042" s="31"/>
      <c r="V1042" s="27"/>
      <c r="W1042" s="218"/>
      <c r="X1042" s="27"/>
      <c r="Y1042" s="219"/>
      <c r="Z1042" s="4"/>
      <c r="AA1042" s="121"/>
    </row>
    <row r="1043" spans="1:27" s="25" customFormat="1" ht="15" hidden="1" customHeight="1" thickTop="1" x14ac:dyDescent="0.3">
      <c r="A1043" s="39"/>
      <c r="B1043" s="33"/>
      <c r="C1043" s="391"/>
      <c r="D1043" s="29"/>
      <c r="E1043" s="217"/>
      <c r="F1043" s="274"/>
      <c r="G1043" s="29"/>
      <c r="H1043" s="29"/>
      <c r="I1043" s="27"/>
      <c r="J1043" s="27"/>
      <c r="K1043" s="29"/>
      <c r="L1043" s="29"/>
      <c r="M1043" s="29"/>
      <c r="N1043" s="29"/>
      <c r="O1043" s="29"/>
      <c r="P1043" s="29"/>
      <c r="Q1043" s="29"/>
      <c r="R1043" s="29"/>
      <c r="S1043" s="31"/>
      <c r="T1043" s="32"/>
      <c r="U1043" s="31"/>
      <c r="V1043" s="27"/>
      <c r="W1043" s="218"/>
      <c r="X1043" s="27"/>
      <c r="Y1043" s="219"/>
      <c r="Z1043" s="4"/>
      <c r="AA1043" s="121"/>
    </row>
    <row r="1044" spans="1:27" s="25" customFormat="1" ht="15" hidden="1" customHeight="1" thickTop="1" x14ac:dyDescent="0.3">
      <c r="A1044" s="39"/>
      <c r="B1044" s="33"/>
      <c r="C1044" s="391"/>
      <c r="D1044" s="29"/>
      <c r="E1044" s="217"/>
      <c r="F1044" s="274"/>
      <c r="G1044" s="29"/>
      <c r="H1044" s="29"/>
      <c r="I1044" s="27"/>
      <c r="J1044" s="27"/>
      <c r="K1044" s="29"/>
      <c r="L1044" s="29"/>
      <c r="M1044" s="29"/>
      <c r="N1044" s="29"/>
      <c r="O1044" s="29"/>
      <c r="P1044" s="29"/>
      <c r="Q1044" s="29"/>
      <c r="R1044" s="29"/>
      <c r="S1044" s="31"/>
      <c r="T1044" s="32"/>
      <c r="U1044" s="31"/>
      <c r="V1044" s="27"/>
      <c r="W1044" s="218"/>
      <c r="X1044" s="27"/>
      <c r="Y1044" s="219"/>
      <c r="Z1044" s="4"/>
      <c r="AA1044" s="121"/>
    </row>
    <row r="1045" spans="1:27" s="25" customFormat="1" ht="15" hidden="1" customHeight="1" thickTop="1" x14ac:dyDescent="0.3">
      <c r="A1045" s="39"/>
      <c r="B1045" s="33"/>
      <c r="C1045" s="391"/>
      <c r="D1045" s="29"/>
      <c r="E1045" s="217"/>
      <c r="F1045" s="274"/>
      <c r="G1045" s="29"/>
      <c r="H1045" s="29"/>
      <c r="I1045" s="27"/>
      <c r="J1045" s="27"/>
      <c r="K1045" s="29"/>
      <c r="L1045" s="29"/>
      <c r="M1045" s="29"/>
      <c r="N1045" s="29"/>
      <c r="O1045" s="29"/>
      <c r="P1045" s="29"/>
      <c r="Q1045" s="29"/>
      <c r="R1045" s="29"/>
      <c r="S1045" s="31"/>
      <c r="T1045" s="32"/>
      <c r="U1045" s="31"/>
      <c r="V1045" s="27"/>
      <c r="W1045" s="218"/>
      <c r="X1045" s="27"/>
      <c r="Y1045" s="219"/>
      <c r="Z1045" s="4"/>
      <c r="AA1045" s="121"/>
    </row>
    <row r="1046" spans="1:27" s="25" customFormat="1" ht="15" hidden="1" customHeight="1" thickTop="1" x14ac:dyDescent="0.3">
      <c r="A1046" s="39"/>
      <c r="B1046" s="33"/>
      <c r="C1046" s="391"/>
      <c r="D1046" s="29"/>
      <c r="E1046" s="217"/>
      <c r="F1046" s="274"/>
      <c r="G1046" s="29"/>
      <c r="H1046" s="29"/>
      <c r="I1046" s="27"/>
      <c r="J1046" s="27"/>
      <c r="K1046" s="29"/>
      <c r="L1046" s="29"/>
      <c r="M1046" s="29"/>
      <c r="N1046" s="29"/>
      <c r="O1046" s="29"/>
      <c r="P1046" s="29"/>
      <c r="Q1046" s="29"/>
      <c r="R1046" s="29"/>
      <c r="S1046" s="31"/>
      <c r="T1046" s="32"/>
      <c r="U1046" s="31"/>
      <c r="V1046" s="27"/>
      <c r="W1046" s="218"/>
      <c r="X1046" s="27"/>
      <c r="Y1046" s="219"/>
      <c r="Z1046" s="4"/>
      <c r="AA1046" s="121"/>
    </row>
    <row r="1047" spans="1:27" s="25" customFormat="1" ht="15" hidden="1" customHeight="1" thickTop="1" x14ac:dyDescent="0.3">
      <c r="A1047" s="39"/>
      <c r="B1047" s="33"/>
      <c r="C1047" s="391"/>
      <c r="D1047" s="29"/>
      <c r="E1047" s="217"/>
      <c r="F1047" s="274"/>
      <c r="G1047" s="29"/>
      <c r="H1047" s="29"/>
      <c r="I1047" s="27"/>
      <c r="J1047" s="27"/>
      <c r="K1047" s="29"/>
      <c r="L1047" s="29"/>
      <c r="M1047" s="29"/>
      <c r="N1047" s="29"/>
      <c r="O1047" s="29"/>
      <c r="P1047" s="29"/>
      <c r="Q1047" s="29"/>
      <c r="R1047" s="29"/>
      <c r="S1047" s="31"/>
      <c r="T1047" s="32"/>
      <c r="U1047" s="31"/>
      <c r="V1047" s="27"/>
      <c r="W1047" s="218"/>
      <c r="X1047" s="27"/>
      <c r="Y1047" s="219"/>
      <c r="Z1047" s="4"/>
      <c r="AA1047" s="121"/>
    </row>
    <row r="1048" spans="1:27" s="25" customFormat="1" ht="15" hidden="1" customHeight="1" thickTop="1" x14ac:dyDescent="0.3">
      <c r="A1048" s="39"/>
      <c r="B1048" s="33"/>
      <c r="C1048" s="391"/>
      <c r="D1048" s="29"/>
      <c r="E1048" s="217"/>
      <c r="F1048" s="274"/>
      <c r="G1048" s="29"/>
      <c r="H1048" s="29"/>
      <c r="I1048" s="27"/>
      <c r="J1048" s="27"/>
      <c r="K1048" s="29"/>
      <c r="L1048" s="29"/>
      <c r="M1048" s="29"/>
      <c r="N1048" s="29"/>
      <c r="O1048" s="29"/>
      <c r="P1048" s="29"/>
      <c r="Q1048" s="29"/>
      <c r="R1048" s="29"/>
      <c r="S1048" s="31"/>
      <c r="T1048" s="32"/>
      <c r="U1048" s="31"/>
      <c r="V1048" s="27"/>
      <c r="W1048" s="218"/>
      <c r="X1048" s="27"/>
      <c r="Y1048" s="219"/>
      <c r="Z1048" s="4"/>
      <c r="AA1048" s="121"/>
    </row>
    <row r="1049" spans="1:27" s="25" customFormat="1" ht="15" hidden="1" customHeight="1" thickTop="1" x14ac:dyDescent="0.3">
      <c r="A1049" s="39"/>
      <c r="B1049" s="33"/>
      <c r="C1049" s="391"/>
      <c r="D1049" s="29"/>
      <c r="E1049" s="217"/>
      <c r="F1049" s="274"/>
      <c r="G1049" s="29"/>
      <c r="H1049" s="29"/>
      <c r="I1049" s="27"/>
      <c r="J1049" s="27"/>
      <c r="K1049" s="29"/>
      <c r="L1049" s="29"/>
      <c r="M1049" s="29"/>
      <c r="N1049" s="29"/>
      <c r="O1049" s="29"/>
      <c r="P1049" s="29"/>
      <c r="Q1049" s="29"/>
      <c r="R1049" s="29"/>
      <c r="S1049" s="31"/>
      <c r="T1049" s="32"/>
      <c r="U1049" s="31"/>
      <c r="V1049" s="27"/>
      <c r="W1049" s="218"/>
      <c r="X1049" s="27"/>
      <c r="Y1049" s="219"/>
      <c r="Z1049" s="4"/>
      <c r="AA1049" s="121"/>
    </row>
    <row r="1050" spans="1:27" s="25" customFormat="1" ht="15" hidden="1" customHeight="1" thickTop="1" x14ac:dyDescent="0.3">
      <c r="A1050" s="39"/>
      <c r="B1050" s="33"/>
      <c r="C1050" s="391"/>
      <c r="D1050" s="29"/>
      <c r="E1050" s="217"/>
      <c r="F1050" s="274"/>
      <c r="G1050" s="29"/>
      <c r="H1050" s="29"/>
      <c r="I1050" s="27"/>
      <c r="J1050" s="27"/>
      <c r="K1050" s="29"/>
      <c r="L1050" s="29"/>
      <c r="M1050" s="29"/>
      <c r="N1050" s="29"/>
      <c r="O1050" s="29"/>
      <c r="P1050" s="29"/>
      <c r="Q1050" s="29"/>
      <c r="R1050" s="29"/>
      <c r="S1050" s="31"/>
      <c r="T1050" s="32"/>
      <c r="U1050" s="31"/>
      <c r="V1050" s="27"/>
      <c r="W1050" s="218"/>
      <c r="X1050" s="27"/>
      <c r="Y1050" s="219"/>
      <c r="Z1050" s="4"/>
      <c r="AA1050" s="121"/>
    </row>
    <row r="1051" spans="1:27" s="25" customFormat="1" ht="15" hidden="1" customHeight="1" thickTop="1" x14ac:dyDescent="0.3">
      <c r="A1051" s="39"/>
      <c r="B1051" s="33"/>
      <c r="C1051" s="391"/>
      <c r="D1051" s="29"/>
      <c r="E1051" s="217"/>
      <c r="F1051" s="274"/>
      <c r="G1051" s="29"/>
      <c r="H1051" s="29"/>
      <c r="I1051" s="27"/>
      <c r="J1051" s="27"/>
      <c r="K1051" s="29"/>
      <c r="L1051" s="29"/>
      <c r="M1051" s="29"/>
      <c r="N1051" s="29"/>
      <c r="O1051" s="29"/>
      <c r="P1051" s="29"/>
      <c r="Q1051" s="29"/>
      <c r="R1051" s="29"/>
      <c r="S1051" s="31"/>
      <c r="T1051" s="32"/>
      <c r="U1051" s="31"/>
      <c r="V1051" s="27"/>
      <c r="W1051" s="218"/>
      <c r="X1051" s="27"/>
      <c r="Y1051" s="219"/>
      <c r="Z1051" s="4"/>
      <c r="AA1051" s="121"/>
    </row>
    <row r="1052" spans="1:27" s="25" customFormat="1" ht="15" hidden="1" customHeight="1" thickTop="1" x14ac:dyDescent="0.3">
      <c r="A1052" s="39"/>
      <c r="B1052" s="33"/>
      <c r="C1052" s="391"/>
      <c r="D1052" s="29"/>
      <c r="E1052" s="217"/>
      <c r="F1052" s="274"/>
      <c r="G1052" s="29"/>
      <c r="H1052" s="29"/>
      <c r="I1052" s="27"/>
      <c r="J1052" s="27"/>
      <c r="K1052" s="29"/>
      <c r="L1052" s="29"/>
      <c r="M1052" s="29"/>
      <c r="N1052" s="29"/>
      <c r="O1052" s="29"/>
      <c r="P1052" s="29"/>
      <c r="Q1052" s="29"/>
      <c r="R1052" s="29"/>
      <c r="S1052" s="31"/>
      <c r="T1052" s="32"/>
      <c r="U1052" s="31"/>
      <c r="V1052" s="27"/>
      <c r="W1052" s="218"/>
      <c r="X1052" s="27"/>
      <c r="Y1052" s="219"/>
      <c r="Z1052" s="4"/>
      <c r="AA1052" s="121"/>
    </row>
    <row r="1053" spans="1:27" s="25" customFormat="1" ht="15" hidden="1" customHeight="1" thickTop="1" x14ac:dyDescent="0.3">
      <c r="A1053" s="39"/>
      <c r="B1053" s="33"/>
      <c r="C1053" s="391"/>
      <c r="D1053" s="29"/>
      <c r="E1053" s="217"/>
      <c r="F1053" s="274"/>
      <c r="G1053" s="29"/>
      <c r="H1053" s="29"/>
      <c r="I1053" s="27"/>
      <c r="J1053" s="27"/>
      <c r="K1053" s="29"/>
      <c r="L1053" s="29"/>
      <c r="M1053" s="29"/>
      <c r="N1053" s="29"/>
      <c r="O1053" s="29"/>
      <c r="P1053" s="29"/>
      <c r="Q1053" s="29"/>
      <c r="R1053" s="29"/>
      <c r="S1053" s="31"/>
      <c r="T1053" s="32"/>
      <c r="U1053" s="31"/>
      <c r="V1053" s="27"/>
      <c r="W1053" s="218"/>
      <c r="X1053" s="27"/>
      <c r="Y1053" s="219"/>
      <c r="Z1053" s="4"/>
      <c r="AA1053" s="121"/>
    </row>
    <row r="1054" spans="1:27" s="25" customFormat="1" ht="15" hidden="1" customHeight="1" thickTop="1" x14ac:dyDescent="0.3">
      <c r="A1054" s="39"/>
      <c r="B1054" s="33"/>
      <c r="C1054" s="391"/>
      <c r="D1054" s="29"/>
      <c r="E1054" s="217"/>
      <c r="F1054" s="274"/>
      <c r="G1054" s="29"/>
      <c r="H1054" s="29"/>
      <c r="I1054" s="27"/>
      <c r="J1054" s="27"/>
      <c r="K1054" s="29"/>
      <c r="L1054" s="29"/>
      <c r="M1054" s="29"/>
      <c r="N1054" s="29"/>
      <c r="O1054" s="29"/>
      <c r="P1054" s="29"/>
      <c r="Q1054" s="29"/>
      <c r="R1054" s="29"/>
      <c r="S1054" s="31"/>
      <c r="T1054" s="32"/>
      <c r="U1054" s="31"/>
      <c r="V1054" s="27"/>
      <c r="W1054" s="218"/>
      <c r="X1054" s="27"/>
      <c r="Y1054" s="219"/>
      <c r="Z1054" s="4"/>
      <c r="AA1054" s="121"/>
    </row>
    <row r="1055" spans="1:27" s="25" customFormat="1" ht="15" hidden="1" customHeight="1" thickTop="1" x14ac:dyDescent="0.3">
      <c r="A1055" s="39"/>
      <c r="B1055" s="33"/>
      <c r="C1055" s="391"/>
      <c r="D1055" s="29"/>
      <c r="E1055" s="217"/>
      <c r="F1055" s="274"/>
      <c r="G1055" s="29"/>
      <c r="H1055" s="29"/>
      <c r="I1055" s="27"/>
      <c r="J1055" s="27"/>
      <c r="K1055" s="29"/>
      <c r="L1055" s="29"/>
      <c r="M1055" s="29"/>
      <c r="N1055" s="29"/>
      <c r="O1055" s="29"/>
      <c r="P1055" s="29"/>
      <c r="Q1055" s="29"/>
      <c r="R1055" s="29"/>
      <c r="S1055" s="31"/>
      <c r="T1055" s="32"/>
      <c r="U1055" s="31"/>
      <c r="V1055" s="27"/>
      <c r="W1055" s="218"/>
      <c r="X1055" s="27"/>
      <c r="Y1055" s="219"/>
      <c r="Z1055" s="4"/>
      <c r="AA1055" s="121"/>
    </row>
    <row r="1056" spans="1:27" s="25" customFormat="1" ht="15" hidden="1" customHeight="1" thickTop="1" x14ac:dyDescent="0.3">
      <c r="A1056" s="39"/>
      <c r="B1056" s="33"/>
      <c r="C1056" s="391"/>
      <c r="D1056" s="29"/>
      <c r="E1056" s="217"/>
      <c r="F1056" s="274"/>
      <c r="G1056" s="29"/>
      <c r="H1056" s="29"/>
      <c r="I1056" s="27"/>
      <c r="J1056" s="27"/>
      <c r="K1056" s="29"/>
      <c r="L1056" s="29"/>
      <c r="M1056" s="29"/>
      <c r="N1056" s="29"/>
      <c r="O1056" s="29"/>
      <c r="P1056" s="29"/>
      <c r="Q1056" s="29"/>
      <c r="R1056" s="29"/>
      <c r="S1056" s="31"/>
      <c r="T1056" s="32"/>
      <c r="U1056" s="31"/>
      <c r="V1056" s="27"/>
      <c r="W1056" s="218"/>
      <c r="X1056" s="27"/>
      <c r="Y1056" s="219"/>
      <c r="Z1056" s="4"/>
      <c r="AA1056" s="121"/>
    </row>
    <row r="1057" spans="1:27" s="25" customFormat="1" ht="15" hidden="1" customHeight="1" thickTop="1" x14ac:dyDescent="0.3">
      <c r="A1057" s="39"/>
      <c r="B1057" s="33"/>
      <c r="C1057" s="391"/>
      <c r="D1057" s="29"/>
      <c r="E1057" s="217"/>
      <c r="F1057" s="274"/>
      <c r="G1057" s="29"/>
      <c r="H1057" s="29"/>
      <c r="I1057" s="27"/>
      <c r="J1057" s="27"/>
      <c r="K1057" s="29"/>
      <c r="L1057" s="29"/>
      <c r="M1057" s="29"/>
      <c r="N1057" s="29"/>
      <c r="O1057" s="29"/>
      <c r="P1057" s="29"/>
      <c r="Q1057" s="29"/>
      <c r="R1057" s="29"/>
      <c r="S1057" s="31"/>
      <c r="T1057" s="32"/>
      <c r="U1057" s="31"/>
      <c r="V1057" s="27"/>
      <c r="W1057" s="218"/>
      <c r="X1057" s="27"/>
      <c r="Y1057" s="219"/>
      <c r="Z1057" s="4"/>
      <c r="AA1057" s="121"/>
    </row>
    <row r="1058" spans="1:27" s="25" customFormat="1" ht="15" hidden="1" customHeight="1" thickTop="1" x14ac:dyDescent="0.3">
      <c r="A1058" s="39"/>
      <c r="B1058" s="33"/>
      <c r="C1058" s="391"/>
      <c r="D1058" s="29"/>
      <c r="E1058" s="217"/>
      <c r="F1058" s="274"/>
      <c r="G1058" s="29"/>
      <c r="H1058" s="29"/>
      <c r="I1058" s="27"/>
      <c r="J1058" s="27"/>
      <c r="K1058" s="29"/>
      <c r="L1058" s="29"/>
      <c r="M1058" s="29"/>
      <c r="N1058" s="29"/>
      <c r="O1058" s="29"/>
      <c r="P1058" s="29"/>
      <c r="Q1058" s="29"/>
      <c r="R1058" s="29"/>
      <c r="S1058" s="31"/>
      <c r="T1058" s="32"/>
      <c r="U1058" s="31"/>
      <c r="V1058" s="27"/>
      <c r="W1058" s="218"/>
      <c r="X1058" s="27"/>
      <c r="Y1058" s="219"/>
      <c r="Z1058" s="4"/>
      <c r="AA1058" s="121"/>
    </row>
    <row r="1059" spans="1:27" s="25" customFormat="1" ht="15" hidden="1" customHeight="1" thickTop="1" x14ac:dyDescent="0.3">
      <c r="A1059" s="39"/>
      <c r="B1059" s="33"/>
      <c r="C1059" s="391"/>
      <c r="D1059" s="29"/>
      <c r="E1059" s="217"/>
      <c r="F1059" s="274"/>
      <c r="G1059" s="29"/>
      <c r="H1059" s="29"/>
      <c r="I1059" s="27"/>
      <c r="J1059" s="27"/>
      <c r="K1059" s="29"/>
      <c r="L1059" s="29"/>
      <c r="M1059" s="29"/>
      <c r="N1059" s="29"/>
      <c r="O1059" s="29"/>
      <c r="P1059" s="29"/>
      <c r="Q1059" s="29"/>
      <c r="R1059" s="29"/>
      <c r="S1059" s="31"/>
      <c r="T1059" s="32"/>
      <c r="U1059" s="31"/>
      <c r="V1059" s="27"/>
      <c r="W1059" s="218"/>
      <c r="X1059" s="27"/>
      <c r="Y1059" s="219"/>
      <c r="Z1059" s="4"/>
      <c r="AA1059" s="121"/>
    </row>
    <row r="1060" spans="1:27" s="25" customFormat="1" ht="15" hidden="1" customHeight="1" thickTop="1" x14ac:dyDescent="0.3">
      <c r="A1060" s="39"/>
      <c r="B1060" s="33"/>
      <c r="C1060" s="391"/>
      <c r="D1060" s="29"/>
      <c r="E1060" s="217"/>
      <c r="F1060" s="274"/>
      <c r="G1060" s="29"/>
      <c r="H1060" s="29"/>
      <c r="I1060" s="27"/>
      <c r="J1060" s="27"/>
      <c r="K1060" s="29"/>
      <c r="L1060" s="29"/>
      <c r="M1060" s="29"/>
      <c r="N1060" s="29"/>
      <c r="O1060" s="29"/>
      <c r="P1060" s="29"/>
      <c r="Q1060" s="29"/>
      <c r="R1060" s="29"/>
      <c r="S1060" s="31"/>
      <c r="T1060" s="32"/>
      <c r="U1060" s="31"/>
      <c r="V1060" s="27"/>
      <c r="W1060" s="218"/>
      <c r="X1060" s="27"/>
      <c r="Y1060" s="219"/>
      <c r="Z1060" s="4"/>
      <c r="AA1060" s="121"/>
    </row>
    <row r="1061" spans="1:27" s="25" customFormat="1" ht="15" hidden="1" customHeight="1" thickTop="1" x14ac:dyDescent="0.3">
      <c r="A1061" s="39"/>
      <c r="B1061" s="33"/>
      <c r="C1061" s="391"/>
      <c r="D1061" s="29"/>
      <c r="E1061" s="217"/>
      <c r="F1061" s="274"/>
      <c r="G1061" s="29"/>
      <c r="H1061" s="29"/>
      <c r="I1061" s="27"/>
      <c r="J1061" s="27"/>
      <c r="K1061" s="29"/>
      <c r="L1061" s="29"/>
      <c r="M1061" s="29"/>
      <c r="N1061" s="29"/>
      <c r="O1061" s="29"/>
      <c r="P1061" s="29"/>
      <c r="Q1061" s="29"/>
      <c r="R1061" s="29"/>
      <c r="S1061" s="31"/>
      <c r="T1061" s="32"/>
      <c r="U1061" s="31"/>
      <c r="V1061" s="27"/>
      <c r="W1061" s="218"/>
      <c r="X1061" s="27"/>
      <c r="Y1061" s="219"/>
      <c r="Z1061" s="4"/>
      <c r="AA1061" s="121"/>
    </row>
    <row r="1062" spans="1:27" s="25" customFormat="1" ht="15" hidden="1" customHeight="1" thickTop="1" x14ac:dyDescent="0.3">
      <c r="A1062" s="39"/>
      <c r="B1062" s="33"/>
      <c r="C1062" s="391"/>
      <c r="D1062" s="29"/>
      <c r="E1062" s="217"/>
      <c r="F1062" s="274"/>
      <c r="G1062" s="29"/>
      <c r="H1062" s="29"/>
      <c r="I1062" s="27"/>
      <c r="J1062" s="27"/>
      <c r="K1062" s="29"/>
      <c r="L1062" s="29"/>
      <c r="M1062" s="29"/>
      <c r="N1062" s="29"/>
      <c r="O1062" s="29"/>
      <c r="P1062" s="29"/>
      <c r="Q1062" s="29"/>
      <c r="R1062" s="29"/>
      <c r="S1062" s="31"/>
      <c r="T1062" s="32"/>
      <c r="U1062" s="31"/>
      <c r="V1062" s="27"/>
      <c r="W1062" s="218"/>
      <c r="X1062" s="27"/>
      <c r="Y1062" s="219"/>
      <c r="Z1062" s="4"/>
      <c r="AA1062" s="121"/>
    </row>
    <row r="1063" spans="1:27" s="25" customFormat="1" ht="15" hidden="1" customHeight="1" thickTop="1" x14ac:dyDescent="0.3">
      <c r="A1063" s="39"/>
      <c r="B1063" s="33"/>
      <c r="C1063" s="391"/>
      <c r="D1063" s="29"/>
      <c r="E1063" s="217"/>
      <c r="F1063" s="274"/>
      <c r="G1063" s="29"/>
      <c r="H1063" s="29"/>
      <c r="I1063" s="27"/>
      <c r="J1063" s="27"/>
      <c r="K1063" s="29"/>
      <c r="L1063" s="29"/>
      <c r="M1063" s="29"/>
      <c r="N1063" s="29"/>
      <c r="O1063" s="29"/>
      <c r="P1063" s="29"/>
      <c r="Q1063" s="29"/>
      <c r="R1063" s="29"/>
      <c r="S1063" s="31"/>
      <c r="T1063" s="32"/>
      <c r="U1063" s="31"/>
      <c r="V1063" s="27"/>
      <c r="W1063" s="218"/>
      <c r="X1063" s="27"/>
      <c r="Y1063" s="219"/>
      <c r="Z1063" s="4"/>
      <c r="AA1063" s="121"/>
    </row>
    <row r="1064" spans="1:27" s="25" customFormat="1" ht="15" hidden="1" customHeight="1" thickTop="1" x14ac:dyDescent="0.3">
      <c r="A1064" s="39"/>
      <c r="B1064" s="33"/>
      <c r="C1064" s="391"/>
      <c r="D1064" s="29"/>
      <c r="E1064" s="217"/>
      <c r="F1064" s="274"/>
      <c r="G1064" s="29"/>
      <c r="H1064" s="29"/>
      <c r="I1064" s="27"/>
      <c r="J1064" s="27"/>
      <c r="K1064" s="29"/>
      <c r="L1064" s="29"/>
      <c r="M1064" s="29"/>
      <c r="N1064" s="29"/>
      <c r="O1064" s="29"/>
      <c r="P1064" s="29"/>
      <c r="Q1064" s="29"/>
      <c r="R1064" s="29"/>
      <c r="S1064" s="31"/>
      <c r="T1064" s="32"/>
      <c r="U1064" s="31"/>
      <c r="V1064" s="27"/>
      <c r="W1064" s="218"/>
      <c r="X1064" s="27"/>
      <c r="Y1064" s="219"/>
      <c r="Z1064" s="4"/>
      <c r="AA1064" s="121"/>
    </row>
    <row r="1065" spans="1:27" s="25" customFormat="1" ht="15" hidden="1" customHeight="1" thickTop="1" x14ac:dyDescent="0.3">
      <c r="A1065" s="39"/>
      <c r="B1065" s="33"/>
      <c r="C1065" s="391"/>
      <c r="D1065" s="29"/>
      <c r="E1065" s="217"/>
      <c r="F1065" s="274"/>
      <c r="G1065" s="29"/>
      <c r="H1065" s="29"/>
      <c r="I1065" s="27"/>
      <c r="J1065" s="27"/>
      <c r="K1065" s="29"/>
      <c r="L1065" s="29"/>
      <c r="M1065" s="29"/>
      <c r="N1065" s="29"/>
      <c r="O1065" s="29"/>
      <c r="P1065" s="29"/>
      <c r="Q1065" s="29"/>
      <c r="R1065" s="29"/>
      <c r="S1065" s="31"/>
      <c r="T1065" s="32"/>
      <c r="U1065" s="31"/>
      <c r="V1065" s="27"/>
      <c r="W1065" s="218"/>
      <c r="X1065" s="27"/>
      <c r="Y1065" s="219"/>
      <c r="Z1065" s="4"/>
      <c r="AA1065" s="121"/>
    </row>
    <row r="1066" spans="1:27" s="25" customFormat="1" ht="15" hidden="1" customHeight="1" thickTop="1" x14ac:dyDescent="0.3">
      <c r="A1066" s="39"/>
      <c r="B1066" s="33"/>
      <c r="C1066" s="391"/>
      <c r="D1066" s="29"/>
      <c r="E1066" s="217"/>
      <c r="F1066" s="274"/>
      <c r="G1066" s="29"/>
      <c r="H1066" s="29"/>
      <c r="I1066" s="27"/>
      <c r="J1066" s="27"/>
      <c r="K1066" s="29"/>
      <c r="L1066" s="29"/>
      <c r="M1066" s="29"/>
      <c r="N1066" s="29"/>
      <c r="O1066" s="29"/>
      <c r="P1066" s="29"/>
      <c r="Q1066" s="29"/>
      <c r="R1066" s="29"/>
      <c r="S1066" s="31"/>
      <c r="T1066" s="32"/>
      <c r="U1066" s="31"/>
      <c r="V1066" s="27"/>
      <c r="W1066" s="218"/>
      <c r="X1066" s="27"/>
      <c r="Y1066" s="219"/>
      <c r="Z1066" s="4"/>
      <c r="AA1066" s="121"/>
    </row>
    <row r="1067" spans="1:27" s="25" customFormat="1" ht="15" hidden="1" customHeight="1" thickTop="1" x14ac:dyDescent="0.3">
      <c r="A1067" s="39"/>
      <c r="B1067" s="33"/>
      <c r="C1067" s="391"/>
      <c r="D1067" s="29"/>
      <c r="E1067" s="217"/>
      <c r="F1067" s="274"/>
      <c r="G1067" s="29"/>
      <c r="H1067" s="29"/>
      <c r="I1067" s="27"/>
      <c r="J1067" s="27"/>
      <c r="K1067" s="29"/>
      <c r="L1067" s="29"/>
      <c r="M1067" s="29"/>
      <c r="N1067" s="29"/>
      <c r="O1067" s="29"/>
      <c r="P1067" s="29"/>
      <c r="Q1067" s="29"/>
      <c r="R1067" s="29"/>
      <c r="S1067" s="31"/>
      <c r="T1067" s="32"/>
      <c r="U1067" s="31"/>
      <c r="V1067" s="27"/>
      <c r="W1067" s="218"/>
      <c r="X1067" s="27"/>
      <c r="Y1067" s="219"/>
      <c r="Z1067" s="4"/>
      <c r="AA1067" s="121"/>
    </row>
    <row r="1068" spans="1:27" s="25" customFormat="1" ht="15" hidden="1" customHeight="1" thickTop="1" x14ac:dyDescent="0.3">
      <c r="A1068" s="39"/>
      <c r="B1068" s="33"/>
      <c r="C1068" s="391"/>
      <c r="D1068" s="29"/>
      <c r="E1068" s="217"/>
      <c r="F1068" s="274"/>
      <c r="G1068" s="29"/>
      <c r="H1068" s="29"/>
      <c r="I1068" s="27"/>
      <c r="J1068" s="27"/>
      <c r="K1068" s="29"/>
      <c r="L1068" s="29"/>
      <c r="M1068" s="29"/>
      <c r="N1068" s="29"/>
      <c r="O1068" s="29"/>
      <c r="P1068" s="29"/>
      <c r="Q1068" s="29"/>
      <c r="R1068" s="29"/>
      <c r="S1068" s="31"/>
      <c r="T1068" s="32"/>
      <c r="U1068" s="31"/>
      <c r="V1068" s="27"/>
      <c r="W1068" s="218"/>
      <c r="X1068" s="27"/>
      <c r="Y1068" s="219"/>
      <c r="Z1068" s="4"/>
      <c r="AA1068" s="121"/>
    </row>
    <row r="1069" spans="1:27" s="25" customFormat="1" ht="15" hidden="1" customHeight="1" thickTop="1" x14ac:dyDescent="0.3">
      <c r="A1069" s="39"/>
      <c r="B1069" s="33"/>
      <c r="C1069" s="391"/>
      <c r="D1069" s="29"/>
      <c r="E1069" s="217"/>
      <c r="F1069" s="274"/>
      <c r="G1069" s="29"/>
      <c r="H1069" s="29"/>
      <c r="I1069" s="27"/>
      <c r="J1069" s="27"/>
      <c r="K1069" s="29"/>
      <c r="L1069" s="29"/>
      <c r="M1069" s="29"/>
      <c r="N1069" s="29"/>
      <c r="O1069" s="29"/>
      <c r="P1069" s="29"/>
      <c r="Q1069" s="29"/>
      <c r="R1069" s="29"/>
      <c r="S1069" s="31"/>
      <c r="T1069" s="32"/>
      <c r="U1069" s="31"/>
      <c r="V1069" s="27"/>
      <c r="W1069" s="218"/>
      <c r="X1069" s="27"/>
      <c r="Y1069" s="219"/>
      <c r="Z1069" s="4"/>
      <c r="AA1069" s="121"/>
    </row>
    <row r="1070" spans="1:27" s="25" customFormat="1" ht="15" hidden="1" customHeight="1" thickTop="1" x14ac:dyDescent="0.3">
      <c r="A1070" s="39"/>
      <c r="B1070" s="33"/>
      <c r="C1070" s="391"/>
      <c r="D1070" s="29"/>
      <c r="E1070" s="217"/>
      <c r="F1070" s="274"/>
      <c r="G1070" s="29"/>
      <c r="H1070" s="29"/>
      <c r="I1070" s="27"/>
      <c r="J1070" s="27"/>
      <c r="K1070" s="29"/>
      <c r="L1070" s="29"/>
      <c r="M1070" s="29"/>
      <c r="N1070" s="29"/>
      <c r="O1070" s="29"/>
      <c r="P1070" s="29"/>
      <c r="Q1070" s="29"/>
      <c r="R1070" s="29"/>
      <c r="S1070" s="31"/>
      <c r="T1070" s="32"/>
      <c r="U1070" s="31"/>
      <c r="V1070" s="27"/>
      <c r="W1070" s="218"/>
      <c r="X1070" s="27"/>
      <c r="Y1070" s="219"/>
      <c r="Z1070" s="4"/>
      <c r="AA1070" s="121"/>
    </row>
    <row r="1071" spans="1:27" s="25" customFormat="1" ht="15" hidden="1" customHeight="1" thickTop="1" x14ac:dyDescent="0.3">
      <c r="A1071" s="39"/>
      <c r="B1071" s="33"/>
      <c r="C1071" s="391"/>
      <c r="D1071" s="29"/>
      <c r="E1071" s="217"/>
      <c r="F1071" s="274"/>
      <c r="G1071" s="29"/>
      <c r="H1071" s="29"/>
      <c r="I1071" s="27"/>
      <c r="J1071" s="27"/>
      <c r="K1071" s="29"/>
      <c r="L1071" s="29"/>
      <c r="M1071" s="29"/>
      <c r="N1071" s="29"/>
      <c r="O1071" s="29"/>
      <c r="P1071" s="29"/>
      <c r="Q1071" s="29"/>
      <c r="R1071" s="29"/>
      <c r="S1071" s="31"/>
      <c r="T1071" s="32"/>
      <c r="U1071" s="31"/>
      <c r="V1071" s="27"/>
      <c r="W1071" s="218"/>
      <c r="X1071" s="27"/>
      <c r="Y1071" s="219"/>
      <c r="Z1071" s="4"/>
      <c r="AA1071" s="121"/>
    </row>
    <row r="1072" spans="1:27" s="25" customFormat="1" ht="15" hidden="1" customHeight="1" thickTop="1" x14ac:dyDescent="0.3">
      <c r="A1072" s="39"/>
      <c r="B1072" s="33"/>
      <c r="C1072" s="391"/>
      <c r="D1072" s="29"/>
      <c r="E1072" s="217"/>
      <c r="F1072" s="274"/>
      <c r="G1072" s="29"/>
      <c r="H1072" s="29"/>
      <c r="I1072" s="27"/>
      <c r="J1072" s="27"/>
      <c r="K1072" s="29"/>
      <c r="L1072" s="29"/>
      <c r="M1072" s="29"/>
      <c r="N1072" s="29"/>
      <c r="O1072" s="29"/>
      <c r="P1072" s="29"/>
      <c r="Q1072" s="29"/>
      <c r="R1072" s="29"/>
      <c r="S1072" s="31"/>
      <c r="T1072" s="32"/>
      <c r="U1072" s="31"/>
      <c r="V1072" s="27"/>
      <c r="W1072" s="218"/>
      <c r="X1072" s="27"/>
      <c r="Y1072" s="219"/>
      <c r="Z1072" s="4"/>
      <c r="AA1072" s="121"/>
    </row>
    <row r="1073" spans="1:27" s="25" customFormat="1" ht="15" hidden="1" customHeight="1" thickTop="1" x14ac:dyDescent="0.3">
      <c r="A1073" s="39"/>
      <c r="B1073" s="33"/>
      <c r="C1073" s="391"/>
      <c r="D1073" s="29"/>
      <c r="E1073" s="217"/>
      <c r="F1073" s="274"/>
      <c r="G1073" s="29"/>
      <c r="H1073" s="29"/>
      <c r="I1073" s="27"/>
      <c r="J1073" s="27"/>
      <c r="K1073" s="29"/>
      <c r="L1073" s="29"/>
      <c r="M1073" s="29"/>
      <c r="N1073" s="29"/>
      <c r="O1073" s="29"/>
      <c r="P1073" s="29"/>
      <c r="Q1073" s="29"/>
      <c r="R1073" s="29"/>
      <c r="S1073" s="31"/>
      <c r="T1073" s="32"/>
      <c r="U1073" s="31"/>
      <c r="V1073" s="27"/>
      <c r="W1073" s="218"/>
      <c r="X1073" s="27"/>
      <c r="Y1073" s="219"/>
      <c r="Z1073" s="4"/>
      <c r="AA1073" s="121"/>
    </row>
    <row r="1074" spans="1:27" s="25" customFormat="1" ht="15" hidden="1" customHeight="1" thickTop="1" x14ac:dyDescent="0.3">
      <c r="A1074" s="39"/>
      <c r="B1074" s="33"/>
      <c r="C1074" s="391"/>
      <c r="D1074" s="29"/>
      <c r="E1074" s="217"/>
      <c r="F1074" s="274"/>
      <c r="G1074" s="29"/>
      <c r="H1074" s="29"/>
      <c r="I1074" s="27"/>
      <c r="J1074" s="27"/>
      <c r="K1074" s="29"/>
      <c r="L1074" s="29"/>
      <c r="M1074" s="29"/>
      <c r="N1074" s="29"/>
      <c r="O1074" s="29"/>
      <c r="P1074" s="29"/>
      <c r="Q1074" s="29"/>
      <c r="R1074" s="29"/>
      <c r="S1074" s="31"/>
      <c r="T1074" s="32"/>
      <c r="U1074" s="31"/>
      <c r="V1074" s="27"/>
      <c r="W1074" s="218"/>
      <c r="X1074" s="27"/>
      <c r="Y1074" s="219"/>
      <c r="Z1074" s="4"/>
      <c r="AA1074" s="121"/>
    </row>
    <row r="1075" spans="1:27" s="25" customFormat="1" ht="15" hidden="1" customHeight="1" thickTop="1" x14ac:dyDescent="0.3">
      <c r="A1075" s="39"/>
      <c r="B1075" s="33"/>
      <c r="C1075" s="391"/>
      <c r="D1075" s="29"/>
      <c r="E1075" s="217"/>
      <c r="F1075" s="274"/>
      <c r="G1075" s="29"/>
      <c r="H1075" s="29"/>
      <c r="I1075" s="27"/>
      <c r="J1075" s="27"/>
      <c r="K1075" s="29"/>
      <c r="L1075" s="29"/>
      <c r="M1075" s="29"/>
      <c r="N1075" s="29"/>
      <c r="O1075" s="29"/>
      <c r="P1075" s="29"/>
      <c r="Q1075" s="29"/>
      <c r="R1075" s="29"/>
      <c r="S1075" s="31"/>
      <c r="T1075" s="32"/>
      <c r="U1075" s="31"/>
      <c r="V1075" s="27"/>
      <c r="W1075" s="218"/>
      <c r="X1075" s="27"/>
      <c r="Y1075" s="219"/>
      <c r="Z1075" s="4"/>
      <c r="AA1075" s="121"/>
    </row>
    <row r="1076" spans="1:27" s="25" customFormat="1" ht="15" hidden="1" customHeight="1" thickTop="1" x14ac:dyDescent="0.3">
      <c r="A1076" s="39"/>
      <c r="B1076" s="33"/>
      <c r="C1076" s="391"/>
      <c r="D1076" s="29"/>
      <c r="E1076" s="217"/>
      <c r="F1076" s="274"/>
      <c r="G1076" s="29"/>
      <c r="H1076" s="29"/>
      <c r="I1076" s="27"/>
      <c r="J1076" s="27"/>
      <c r="K1076" s="29"/>
      <c r="L1076" s="29"/>
      <c r="M1076" s="29"/>
      <c r="N1076" s="29"/>
      <c r="O1076" s="29"/>
      <c r="P1076" s="29"/>
      <c r="Q1076" s="29"/>
      <c r="R1076" s="29"/>
      <c r="S1076" s="31"/>
      <c r="T1076" s="32"/>
      <c r="U1076" s="31"/>
      <c r="V1076" s="27"/>
      <c r="W1076" s="218"/>
      <c r="X1076" s="27"/>
      <c r="Y1076" s="219"/>
      <c r="Z1076" s="4"/>
      <c r="AA1076" s="121"/>
    </row>
    <row r="1077" spans="1:27" s="25" customFormat="1" ht="15" hidden="1" customHeight="1" thickTop="1" x14ac:dyDescent="0.3">
      <c r="A1077" s="39"/>
      <c r="B1077" s="33"/>
      <c r="C1077" s="391"/>
      <c r="D1077" s="29"/>
      <c r="E1077" s="217"/>
      <c r="F1077" s="274"/>
      <c r="G1077" s="29"/>
      <c r="H1077" s="29"/>
      <c r="I1077" s="27"/>
      <c r="J1077" s="27"/>
      <c r="K1077" s="29"/>
      <c r="L1077" s="29"/>
      <c r="M1077" s="29"/>
      <c r="N1077" s="29"/>
      <c r="O1077" s="29"/>
      <c r="P1077" s="29"/>
      <c r="Q1077" s="29"/>
      <c r="R1077" s="29"/>
      <c r="S1077" s="31"/>
      <c r="T1077" s="32"/>
      <c r="U1077" s="31"/>
      <c r="V1077" s="27"/>
      <c r="W1077" s="218"/>
      <c r="X1077" s="27"/>
      <c r="Y1077" s="219"/>
      <c r="Z1077" s="4"/>
      <c r="AA1077" s="121"/>
    </row>
    <row r="1078" spans="1:27" s="25" customFormat="1" ht="15" hidden="1" customHeight="1" thickTop="1" x14ac:dyDescent="0.3">
      <c r="A1078" s="39"/>
      <c r="B1078" s="33"/>
      <c r="C1078" s="391"/>
      <c r="D1078" s="29"/>
      <c r="E1078" s="217"/>
      <c r="F1078" s="274"/>
      <c r="G1078" s="29"/>
      <c r="H1078" s="29"/>
      <c r="I1078" s="27"/>
      <c r="J1078" s="27"/>
      <c r="K1078" s="29"/>
      <c r="L1078" s="29"/>
      <c r="M1078" s="29"/>
      <c r="N1078" s="29"/>
      <c r="O1078" s="29"/>
      <c r="P1078" s="29"/>
      <c r="Q1078" s="29"/>
      <c r="R1078" s="29"/>
      <c r="S1078" s="31"/>
      <c r="T1078" s="32"/>
      <c r="U1078" s="31"/>
      <c r="V1078" s="27"/>
      <c r="W1078" s="218"/>
      <c r="X1078" s="27"/>
      <c r="Y1078" s="219"/>
      <c r="Z1078" s="4"/>
      <c r="AA1078" s="121"/>
    </row>
    <row r="1079" spans="1:27" s="25" customFormat="1" ht="15" hidden="1" customHeight="1" thickTop="1" x14ac:dyDescent="0.3">
      <c r="A1079" s="39"/>
      <c r="B1079" s="33"/>
      <c r="C1079" s="391"/>
      <c r="D1079" s="29"/>
      <c r="E1079" s="217"/>
      <c r="F1079" s="274"/>
      <c r="G1079" s="29"/>
      <c r="H1079" s="29"/>
      <c r="I1079" s="27"/>
      <c r="J1079" s="27"/>
      <c r="K1079" s="29"/>
      <c r="L1079" s="29"/>
      <c r="M1079" s="29"/>
      <c r="N1079" s="29"/>
      <c r="O1079" s="29"/>
      <c r="P1079" s="29"/>
      <c r="Q1079" s="29"/>
      <c r="R1079" s="29"/>
      <c r="S1079" s="31"/>
      <c r="T1079" s="32"/>
      <c r="U1079" s="31"/>
      <c r="V1079" s="27"/>
      <c r="W1079" s="218"/>
      <c r="X1079" s="27"/>
      <c r="Y1079" s="219"/>
      <c r="Z1079" s="4"/>
      <c r="AA1079" s="121"/>
    </row>
    <row r="1080" spans="1:27" s="25" customFormat="1" ht="15" hidden="1" customHeight="1" thickTop="1" x14ac:dyDescent="0.3">
      <c r="A1080" s="39"/>
      <c r="B1080" s="33"/>
      <c r="C1080" s="391"/>
      <c r="D1080" s="29"/>
      <c r="E1080" s="217"/>
      <c r="F1080" s="274"/>
      <c r="G1080" s="29"/>
      <c r="H1080" s="29"/>
      <c r="I1080" s="27"/>
      <c r="J1080" s="27"/>
      <c r="K1080" s="29"/>
      <c r="L1080" s="29"/>
      <c r="M1080" s="29"/>
      <c r="N1080" s="29"/>
      <c r="O1080" s="29"/>
      <c r="P1080" s="29"/>
      <c r="Q1080" s="29"/>
      <c r="R1080" s="29"/>
      <c r="S1080" s="31"/>
      <c r="T1080" s="32"/>
      <c r="U1080" s="31"/>
      <c r="V1080" s="27"/>
      <c r="W1080" s="218"/>
      <c r="X1080" s="27"/>
      <c r="Y1080" s="219"/>
      <c r="Z1080" s="4"/>
      <c r="AA1080" s="121"/>
    </row>
    <row r="1081" spans="1:27" s="25" customFormat="1" ht="15" hidden="1" customHeight="1" thickTop="1" x14ac:dyDescent="0.3">
      <c r="A1081" s="39"/>
      <c r="B1081" s="33"/>
      <c r="C1081" s="391"/>
      <c r="D1081" s="29"/>
      <c r="E1081" s="217"/>
      <c r="F1081" s="274"/>
      <c r="G1081" s="29"/>
      <c r="H1081" s="29"/>
      <c r="I1081" s="27"/>
      <c r="J1081" s="27"/>
      <c r="K1081" s="29"/>
      <c r="L1081" s="29"/>
      <c r="M1081" s="29"/>
      <c r="N1081" s="29"/>
      <c r="O1081" s="29"/>
      <c r="P1081" s="29"/>
      <c r="Q1081" s="29"/>
      <c r="R1081" s="29"/>
      <c r="S1081" s="31"/>
      <c r="T1081" s="32"/>
      <c r="U1081" s="31"/>
      <c r="V1081" s="27"/>
      <c r="W1081" s="218"/>
      <c r="X1081" s="27"/>
      <c r="Y1081" s="219"/>
      <c r="Z1081" s="4"/>
      <c r="AA1081" s="121"/>
    </row>
    <row r="1082" spans="1:27" s="25" customFormat="1" ht="15" hidden="1" customHeight="1" thickTop="1" x14ac:dyDescent="0.3">
      <c r="A1082" s="39"/>
      <c r="B1082" s="33"/>
      <c r="C1082" s="391"/>
      <c r="D1082" s="29"/>
      <c r="E1082" s="217"/>
      <c r="F1082" s="274"/>
      <c r="G1082" s="29"/>
      <c r="H1082" s="29"/>
      <c r="I1082" s="27"/>
      <c r="J1082" s="27"/>
      <c r="K1082" s="29"/>
      <c r="L1082" s="29"/>
      <c r="M1082" s="29"/>
      <c r="N1082" s="29"/>
      <c r="O1082" s="29"/>
      <c r="P1082" s="29"/>
      <c r="Q1082" s="29"/>
      <c r="R1082" s="29"/>
      <c r="S1082" s="31"/>
      <c r="T1082" s="32"/>
      <c r="U1082" s="31"/>
      <c r="V1082" s="27"/>
      <c r="W1082" s="218"/>
      <c r="X1082" s="27"/>
      <c r="Y1082" s="219"/>
      <c r="Z1082" s="4"/>
      <c r="AA1082" s="121"/>
    </row>
    <row r="1083" spans="1:27" s="25" customFormat="1" ht="15" hidden="1" customHeight="1" thickTop="1" x14ac:dyDescent="0.3">
      <c r="A1083" s="39"/>
      <c r="B1083" s="33"/>
      <c r="C1083" s="391"/>
      <c r="D1083" s="29"/>
      <c r="E1083" s="217"/>
      <c r="F1083" s="274"/>
      <c r="G1083" s="29"/>
      <c r="H1083" s="29"/>
      <c r="I1083" s="27"/>
      <c r="J1083" s="27"/>
      <c r="K1083" s="29"/>
      <c r="L1083" s="29"/>
      <c r="M1083" s="29"/>
      <c r="N1083" s="29"/>
      <c r="O1083" s="29"/>
      <c r="P1083" s="29"/>
      <c r="Q1083" s="29"/>
      <c r="R1083" s="29"/>
      <c r="S1083" s="31"/>
      <c r="T1083" s="32"/>
      <c r="U1083" s="31"/>
      <c r="V1083" s="27"/>
      <c r="W1083" s="218"/>
      <c r="X1083" s="27"/>
      <c r="Y1083" s="219"/>
      <c r="Z1083" s="4"/>
      <c r="AA1083" s="121"/>
    </row>
    <row r="1084" spans="1:27" s="25" customFormat="1" ht="15" hidden="1" customHeight="1" thickTop="1" x14ac:dyDescent="0.3">
      <c r="A1084" s="39"/>
      <c r="B1084" s="33"/>
      <c r="C1084" s="391"/>
      <c r="D1084" s="29"/>
      <c r="E1084" s="217"/>
      <c r="F1084" s="274"/>
      <c r="G1084" s="29"/>
      <c r="H1084" s="29"/>
      <c r="I1084" s="27"/>
      <c r="J1084" s="27"/>
      <c r="K1084" s="29"/>
      <c r="L1084" s="29"/>
      <c r="M1084" s="29"/>
      <c r="N1084" s="29"/>
      <c r="O1084" s="29"/>
      <c r="P1084" s="29"/>
      <c r="Q1084" s="29"/>
      <c r="R1084" s="29"/>
      <c r="S1084" s="31"/>
      <c r="T1084" s="32"/>
      <c r="U1084" s="31"/>
      <c r="V1084" s="27"/>
      <c r="W1084" s="218"/>
      <c r="X1084" s="27"/>
      <c r="Y1084" s="219"/>
      <c r="Z1084" s="4"/>
      <c r="AA1084" s="121"/>
    </row>
    <row r="1085" spans="1:27" s="25" customFormat="1" ht="15" hidden="1" customHeight="1" thickTop="1" x14ac:dyDescent="0.3">
      <c r="A1085" s="39"/>
      <c r="B1085" s="33"/>
      <c r="C1085" s="391"/>
      <c r="D1085" s="29"/>
      <c r="E1085" s="217"/>
      <c r="F1085" s="274"/>
      <c r="G1085" s="29"/>
      <c r="H1085" s="29"/>
      <c r="I1085" s="27"/>
      <c r="J1085" s="27"/>
      <c r="K1085" s="29"/>
      <c r="L1085" s="29"/>
      <c r="M1085" s="29"/>
      <c r="N1085" s="29"/>
      <c r="O1085" s="29"/>
      <c r="P1085" s="29"/>
      <c r="Q1085" s="29"/>
      <c r="R1085" s="29"/>
      <c r="S1085" s="31"/>
      <c r="T1085" s="32"/>
      <c r="U1085" s="31"/>
      <c r="V1085" s="27"/>
      <c r="W1085" s="218"/>
      <c r="X1085" s="27"/>
      <c r="Y1085" s="219"/>
      <c r="Z1085" s="4"/>
      <c r="AA1085" s="121"/>
    </row>
    <row r="1086" spans="1:27" s="25" customFormat="1" ht="15" hidden="1" customHeight="1" thickTop="1" x14ac:dyDescent="0.3">
      <c r="A1086" s="39"/>
      <c r="B1086" s="33"/>
      <c r="C1086" s="391"/>
      <c r="D1086" s="29"/>
      <c r="E1086" s="217"/>
      <c r="F1086" s="274"/>
      <c r="G1086" s="29"/>
      <c r="H1086" s="29"/>
      <c r="I1086" s="27"/>
      <c r="J1086" s="27"/>
      <c r="K1086" s="29"/>
      <c r="L1086" s="29"/>
      <c r="M1086" s="29"/>
      <c r="N1086" s="29"/>
      <c r="O1086" s="29"/>
      <c r="P1086" s="29"/>
      <c r="Q1086" s="29"/>
      <c r="R1086" s="29"/>
      <c r="S1086" s="31"/>
      <c r="T1086" s="32"/>
      <c r="U1086" s="31"/>
      <c r="V1086" s="27"/>
      <c r="W1086" s="218"/>
      <c r="X1086" s="27"/>
      <c r="Y1086" s="219"/>
      <c r="Z1086" s="4"/>
      <c r="AA1086" s="121"/>
    </row>
    <row r="1087" spans="1:27" s="25" customFormat="1" ht="15" hidden="1" customHeight="1" thickTop="1" x14ac:dyDescent="0.3">
      <c r="A1087" s="39"/>
      <c r="B1087" s="33"/>
      <c r="C1087" s="391"/>
      <c r="D1087" s="29"/>
      <c r="E1087" s="217"/>
      <c r="F1087" s="274"/>
      <c r="G1087" s="29"/>
      <c r="H1087" s="29"/>
      <c r="I1087" s="27"/>
      <c r="J1087" s="27"/>
      <c r="K1087" s="29"/>
      <c r="L1087" s="29"/>
      <c r="M1087" s="29"/>
      <c r="N1087" s="29"/>
      <c r="O1087" s="29"/>
      <c r="P1087" s="29"/>
      <c r="Q1087" s="29"/>
      <c r="R1087" s="29"/>
      <c r="S1087" s="31"/>
      <c r="T1087" s="32"/>
      <c r="U1087" s="31"/>
      <c r="V1087" s="27"/>
      <c r="W1087" s="218"/>
      <c r="X1087" s="27"/>
      <c r="Y1087" s="219"/>
      <c r="Z1087" s="4"/>
      <c r="AA1087" s="121"/>
    </row>
    <row r="1088" spans="1:27" s="25" customFormat="1" ht="15" hidden="1" customHeight="1" thickTop="1" x14ac:dyDescent="0.3">
      <c r="A1088" s="39"/>
      <c r="B1088" s="33"/>
      <c r="C1088" s="391"/>
      <c r="D1088" s="29"/>
      <c r="E1088" s="217"/>
      <c r="F1088" s="274"/>
      <c r="G1088" s="29"/>
      <c r="H1088" s="29"/>
      <c r="I1088" s="27"/>
      <c r="J1088" s="27"/>
      <c r="K1088" s="29"/>
      <c r="L1088" s="29"/>
      <c r="M1088" s="29"/>
      <c r="N1088" s="29"/>
      <c r="O1088" s="29"/>
      <c r="P1088" s="29"/>
      <c r="Q1088" s="29"/>
      <c r="R1088" s="29"/>
      <c r="S1088" s="31"/>
      <c r="T1088" s="32"/>
      <c r="U1088" s="31"/>
      <c r="V1088" s="27"/>
      <c r="W1088" s="218"/>
      <c r="X1088" s="27"/>
      <c r="Y1088" s="219"/>
      <c r="Z1088" s="4"/>
      <c r="AA1088" s="121"/>
    </row>
    <row r="1089" spans="1:27" s="25" customFormat="1" ht="15" hidden="1" customHeight="1" thickTop="1" x14ac:dyDescent="0.3">
      <c r="A1089" s="39"/>
      <c r="B1089" s="33"/>
      <c r="C1089" s="391"/>
      <c r="D1089" s="29"/>
      <c r="E1089" s="217"/>
      <c r="F1089" s="274"/>
      <c r="G1089" s="29"/>
      <c r="H1089" s="29"/>
      <c r="I1089" s="27"/>
      <c r="J1089" s="27"/>
      <c r="K1089" s="29"/>
      <c r="L1089" s="29"/>
      <c r="M1089" s="29"/>
      <c r="N1089" s="29"/>
      <c r="O1089" s="29"/>
      <c r="P1089" s="29"/>
      <c r="Q1089" s="29"/>
      <c r="R1089" s="29"/>
      <c r="S1089" s="31"/>
      <c r="T1089" s="32"/>
      <c r="U1089" s="31"/>
      <c r="V1089" s="27"/>
      <c r="W1089" s="218"/>
      <c r="X1089" s="27"/>
      <c r="Y1089" s="219"/>
      <c r="Z1089" s="4"/>
      <c r="AA1089" s="121"/>
    </row>
    <row r="1090" spans="1:27" s="25" customFormat="1" ht="15" hidden="1" customHeight="1" thickTop="1" x14ac:dyDescent="0.3">
      <c r="A1090" s="39"/>
      <c r="B1090" s="33"/>
      <c r="C1090" s="391"/>
      <c r="D1090" s="29"/>
      <c r="E1090" s="217"/>
      <c r="F1090" s="274"/>
      <c r="G1090" s="29"/>
      <c r="H1090" s="29"/>
      <c r="I1090" s="27"/>
      <c r="J1090" s="27"/>
      <c r="K1090" s="29"/>
      <c r="L1090" s="29"/>
      <c r="M1090" s="29"/>
      <c r="N1090" s="29"/>
      <c r="O1090" s="29"/>
      <c r="P1090" s="29"/>
      <c r="Q1090" s="29"/>
      <c r="R1090" s="29"/>
      <c r="S1090" s="31"/>
      <c r="T1090" s="32"/>
      <c r="U1090" s="31"/>
      <c r="V1090" s="27"/>
      <c r="W1090" s="218"/>
      <c r="X1090" s="27"/>
      <c r="Y1090" s="219"/>
      <c r="Z1090" s="4"/>
      <c r="AA1090" s="121"/>
    </row>
    <row r="1091" spans="1:27" s="25" customFormat="1" ht="15" hidden="1" customHeight="1" thickTop="1" x14ac:dyDescent="0.3">
      <c r="A1091" s="39"/>
      <c r="B1091" s="33"/>
      <c r="C1091" s="391"/>
      <c r="D1091" s="29"/>
      <c r="E1091" s="217"/>
      <c r="F1091" s="274"/>
      <c r="G1091" s="29"/>
      <c r="H1091" s="29"/>
      <c r="I1091" s="27"/>
      <c r="J1091" s="27"/>
      <c r="K1091" s="29"/>
      <c r="L1091" s="29"/>
      <c r="M1091" s="29"/>
      <c r="N1091" s="29"/>
      <c r="O1091" s="29"/>
      <c r="P1091" s="29"/>
      <c r="Q1091" s="29"/>
      <c r="R1091" s="29"/>
      <c r="S1091" s="31"/>
      <c r="T1091" s="32"/>
      <c r="U1091" s="31"/>
      <c r="V1091" s="27"/>
      <c r="W1091" s="218"/>
      <c r="X1091" s="27"/>
      <c r="Y1091" s="219"/>
      <c r="Z1091" s="4"/>
      <c r="AA1091" s="121"/>
    </row>
    <row r="1092" spans="1:27" s="25" customFormat="1" ht="15" hidden="1" customHeight="1" thickTop="1" x14ac:dyDescent="0.3">
      <c r="A1092" s="39"/>
      <c r="B1092" s="33"/>
      <c r="C1092" s="391"/>
      <c r="D1092" s="29"/>
      <c r="E1092" s="217"/>
      <c r="F1092" s="274"/>
      <c r="G1092" s="29"/>
      <c r="H1092" s="29"/>
      <c r="I1092" s="27"/>
      <c r="J1092" s="27"/>
      <c r="K1092" s="29"/>
      <c r="L1092" s="29"/>
      <c r="M1092" s="29"/>
      <c r="N1092" s="29"/>
      <c r="O1092" s="29"/>
      <c r="P1092" s="29"/>
      <c r="Q1092" s="29"/>
      <c r="R1092" s="29"/>
      <c r="S1092" s="31"/>
      <c r="T1092" s="32"/>
      <c r="U1092" s="31"/>
      <c r="V1092" s="27"/>
      <c r="W1092" s="218"/>
      <c r="X1092" s="27"/>
      <c r="Y1092" s="219"/>
      <c r="Z1092" s="4"/>
      <c r="AA1092" s="121"/>
    </row>
    <row r="1093" spans="1:27" s="25" customFormat="1" ht="15" hidden="1" customHeight="1" thickTop="1" x14ac:dyDescent="0.3">
      <c r="A1093" s="39"/>
      <c r="B1093" s="33"/>
      <c r="C1093" s="391"/>
      <c r="D1093" s="29"/>
      <c r="E1093" s="217"/>
      <c r="F1093" s="274"/>
      <c r="G1093" s="29"/>
      <c r="H1093" s="29"/>
      <c r="I1093" s="27"/>
      <c r="J1093" s="27"/>
      <c r="K1093" s="29"/>
      <c r="L1093" s="29"/>
      <c r="M1093" s="29"/>
      <c r="N1093" s="29"/>
      <c r="O1093" s="29"/>
      <c r="P1093" s="29"/>
      <c r="Q1093" s="29"/>
      <c r="R1093" s="29"/>
      <c r="S1093" s="31"/>
      <c r="T1093" s="32"/>
      <c r="U1093" s="31"/>
      <c r="V1093" s="27"/>
      <c r="W1093" s="218"/>
      <c r="X1093" s="27"/>
      <c r="Y1093" s="219"/>
      <c r="Z1093" s="4"/>
      <c r="AA1093" s="121"/>
    </row>
    <row r="1094" spans="1:27" s="25" customFormat="1" ht="15" hidden="1" customHeight="1" thickTop="1" x14ac:dyDescent="0.3">
      <c r="A1094" s="39"/>
      <c r="B1094" s="33"/>
      <c r="C1094" s="391"/>
      <c r="D1094" s="29"/>
      <c r="E1094" s="217"/>
      <c r="F1094" s="274"/>
      <c r="G1094" s="29"/>
      <c r="H1094" s="29"/>
      <c r="I1094" s="27"/>
      <c r="J1094" s="27"/>
      <c r="K1094" s="29"/>
      <c r="L1094" s="29"/>
      <c r="M1094" s="29"/>
      <c r="N1094" s="29"/>
      <c r="O1094" s="29"/>
      <c r="P1094" s="29"/>
      <c r="Q1094" s="29"/>
      <c r="R1094" s="29"/>
      <c r="S1094" s="31"/>
      <c r="T1094" s="32"/>
      <c r="U1094" s="31"/>
      <c r="V1094" s="27"/>
      <c r="W1094" s="218"/>
      <c r="X1094" s="27"/>
      <c r="Y1094" s="219"/>
      <c r="Z1094" s="4"/>
      <c r="AA1094" s="121"/>
    </row>
    <row r="1095" spans="1:27" s="25" customFormat="1" ht="15" hidden="1" customHeight="1" thickTop="1" x14ac:dyDescent="0.3">
      <c r="A1095" s="39"/>
      <c r="B1095" s="33"/>
      <c r="C1095" s="391"/>
      <c r="D1095" s="29"/>
      <c r="E1095" s="217"/>
      <c r="F1095" s="274"/>
      <c r="G1095" s="29"/>
      <c r="H1095" s="29"/>
      <c r="I1095" s="27"/>
      <c r="J1095" s="27"/>
      <c r="K1095" s="29"/>
      <c r="L1095" s="29"/>
      <c r="M1095" s="29"/>
      <c r="N1095" s="29"/>
      <c r="O1095" s="29"/>
      <c r="P1095" s="29"/>
      <c r="Q1095" s="29"/>
      <c r="R1095" s="29"/>
      <c r="S1095" s="31"/>
      <c r="T1095" s="32"/>
      <c r="U1095" s="31"/>
      <c r="V1095" s="27"/>
      <c r="W1095" s="218"/>
      <c r="X1095" s="27"/>
      <c r="Y1095" s="219"/>
      <c r="Z1095" s="4"/>
      <c r="AA1095" s="121"/>
    </row>
    <row r="1096" spans="1:27" s="25" customFormat="1" ht="15" hidden="1" customHeight="1" thickTop="1" x14ac:dyDescent="0.3">
      <c r="A1096" s="39"/>
      <c r="B1096" s="33"/>
      <c r="C1096" s="391"/>
      <c r="D1096" s="29"/>
      <c r="E1096" s="217"/>
      <c r="F1096" s="274"/>
      <c r="G1096" s="29"/>
      <c r="H1096" s="29"/>
      <c r="I1096" s="27"/>
      <c r="J1096" s="27"/>
      <c r="K1096" s="29"/>
      <c r="L1096" s="29"/>
      <c r="M1096" s="29"/>
      <c r="N1096" s="29"/>
      <c r="O1096" s="29"/>
      <c r="P1096" s="29"/>
      <c r="Q1096" s="29"/>
      <c r="R1096" s="29"/>
      <c r="S1096" s="31"/>
      <c r="T1096" s="32"/>
      <c r="U1096" s="31"/>
      <c r="V1096" s="27"/>
      <c r="W1096" s="218"/>
      <c r="X1096" s="27"/>
      <c r="Y1096" s="219"/>
      <c r="Z1096" s="4"/>
      <c r="AA1096" s="121"/>
    </row>
    <row r="1097" spans="1:27" s="25" customFormat="1" ht="15" hidden="1" customHeight="1" thickTop="1" x14ac:dyDescent="0.3">
      <c r="A1097" s="39"/>
      <c r="B1097" s="33"/>
      <c r="C1097" s="391"/>
      <c r="D1097" s="29"/>
      <c r="E1097" s="217"/>
      <c r="F1097" s="274"/>
      <c r="G1097" s="29"/>
      <c r="H1097" s="29"/>
      <c r="I1097" s="27"/>
      <c r="J1097" s="27"/>
      <c r="K1097" s="29"/>
      <c r="L1097" s="29"/>
      <c r="M1097" s="29"/>
      <c r="N1097" s="29"/>
      <c r="O1097" s="29"/>
      <c r="P1097" s="29"/>
      <c r="Q1097" s="29"/>
      <c r="R1097" s="29"/>
      <c r="S1097" s="31"/>
      <c r="T1097" s="32"/>
      <c r="U1097" s="31"/>
      <c r="V1097" s="27"/>
      <c r="W1097" s="218"/>
      <c r="X1097" s="27"/>
      <c r="Y1097" s="219"/>
      <c r="Z1097" s="4"/>
      <c r="AA1097" s="121"/>
    </row>
    <row r="1098" spans="1:27" s="25" customFormat="1" ht="15" hidden="1" customHeight="1" thickTop="1" x14ac:dyDescent="0.3">
      <c r="A1098" s="39"/>
      <c r="B1098" s="33"/>
      <c r="C1098" s="391"/>
      <c r="D1098" s="29"/>
      <c r="E1098" s="217"/>
      <c r="F1098" s="274"/>
      <c r="G1098" s="29"/>
      <c r="H1098" s="29"/>
      <c r="I1098" s="27"/>
      <c r="J1098" s="27"/>
      <c r="K1098" s="29"/>
      <c r="L1098" s="29"/>
      <c r="M1098" s="29"/>
      <c r="N1098" s="29"/>
      <c r="O1098" s="29"/>
      <c r="P1098" s="29"/>
      <c r="Q1098" s="29"/>
      <c r="R1098" s="29"/>
      <c r="S1098" s="31"/>
      <c r="T1098" s="32"/>
      <c r="U1098" s="31"/>
      <c r="V1098" s="27"/>
      <c r="W1098" s="218"/>
      <c r="X1098" s="27"/>
      <c r="Y1098" s="219"/>
      <c r="Z1098" s="4"/>
      <c r="AA1098" s="121"/>
    </row>
    <row r="1099" spans="1:27" s="25" customFormat="1" ht="15" hidden="1" customHeight="1" thickTop="1" x14ac:dyDescent="0.3">
      <c r="A1099" s="39"/>
      <c r="B1099" s="33"/>
      <c r="C1099" s="391"/>
      <c r="D1099" s="29"/>
      <c r="E1099" s="217"/>
      <c r="F1099" s="274"/>
      <c r="G1099" s="29"/>
      <c r="H1099" s="29"/>
      <c r="I1099" s="27"/>
      <c r="J1099" s="27"/>
      <c r="K1099" s="29"/>
      <c r="L1099" s="29"/>
      <c r="M1099" s="29"/>
      <c r="N1099" s="29"/>
      <c r="O1099" s="29"/>
      <c r="P1099" s="29"/>
      <c r="Q1099" s="29"/>
      <c r="R1099" s="29"/>
      <c r="S1099" s="31"/>
      <c r="T1099" s="32"/>
      <c r="U1099" s="31"/>
      <c r="V1099" s="27"/>
      <c r="W1099" s="218"/>
      <c r="X1099" s="27"/>
      <c r="Y1099" s="219"/>
      <c r="Z1099" s="4"/>
      <c r="AA1099" s="121"/>
    </row>
    <row r="1100" spans="1:27" s="25" customFormat="1" ht="15" hidden="1" customHeight="1" thickTop="1" x14ac:dyDescent="0.3">
      <c r="A1100" s="39"/>
      <c r="B1100" s="33"/>
      <c r="C1100" s="391"/>
      <c r="D1100" s="29"/>
      <c r="E1100" s="217"/>
      <c r="F1100" s="274"/>
      <c r="G1100" s="29"/>
      <c r="H1100" s="29"/>
      <c r="I1100" s="27"/>
      <c r="J1100" s="27"/>
      <c r="K1100" s="29"/>
      <c r="L1100" s="29"/>
      <c r="M1100" s="29"/>
      <c r="N1100" s="29"/>
      <c r="O1100" s="29"/>
      <c r="P1100" s="29"/>
      <c r="Q1100" s="29"/>
      <c r="R1100" s="29"/>
      <c r="S1100" s="31"/>
      <c r="T1100" s="32"/>
      <c r="U1100" s="31"/>
      <c r="V1100" s="27"/>
      <c r="W1100" s="218"/>
      <c r="X1100" s="27"/>
      <c r="Y1100" s="219"/>
      <c r="Z1100" s="4"/>
      <c r="AA1100" s="121"/>
    </row>
    <row r="1101" spans="1:27" s="25" customFormat="1" ht="15" hidden="1" customHeight="1" thickTop="1" x14ac:dyDescent="0.3">
      <c r="A1101" s="39"/>
      <c r="B1101" s="33"/>
      <c r="C1101" s="391"/>
      <c r="D1101" s="29"/>
      <c r="E1101" s="217"/>
      <c r="F1101" s="274"/>
      <c r="G1101" s="29"/>
      <c r="H1101" s="29"/>
      <c r="I1101" s="27"/>
      <c r="J1101" s="27"/>
      <c r="K1101" s="29"/>
      <c r="L1101" s="29"/>
      <c r="M1101" s="29"/>
      <c r="N1101" s="29"/>
      <c r="O1101" s="29"/>
      <c r="P1101" s="29"/>
      <c r="Q1101" s="29"/>
      <c r="R1101" s="29"/>
      <c r="S1101" s="31"/>
      <c r="T1101" s="32"/>
      <c r="U1101" s="31"/>
      <c r="V1101" s="27"/>
      <c r="W1101" s="218"/>
      <c r="X1101" s="27"/>
      <c r="Y1101" s="219"/>
      <c r="Z1101" s="4"/>
      <c r="AA1101" s="121"/>
    </row>
    <row r="1102" spans="1:27" s="25" customFormat="1" ht="15" hidden="1" customHeight="1" thickTop="1" x14ac:dyDescent="0.3">
      <c r="A1102" s="39"/>
      <c r="B1102" s="33"/>
      <c r="C1102" s="391"/>
      <c r="D1102" s="29"/>
      <c r="E1102" s="217"/>
      <c r="F1102" s="274"/>
      <c r="G1102" s="29"/>
      <c r="H1102" s="29"/>
      <c r="I1102" s="27"/>
      <c r="J1102" s="27"/>
      <c r="K1102" s="29"/>
      <c r="L1102" s="29"/>
      <c r="M1102" s="29"/>
      <c r="N1102" s="29"/>
      <c r="O1102" s="29"/>
      <c r="P1102" s="29"/>
      <c r="Q1102" s="29"/>
      <c r="R1102" s="29"/>
      <c r="S1102" s="31"/>
      <c r="T1102" s="32"/>
      <c r="U1102" s="31"/>
      <c r="V1102" s="27"/>
      <c r="W1102" s="218"/>
      <c r="X1102" s="27"/>
      <c r="Y1102" s="219"/>
      <c r="Z1102" s="4"/>
      <c r="AA1102" s="121"/>
    </row>
    <row r="1103" spans="1:27" s="25" customFormat="1" ht="15" hidden="1" customHeight="1" thickTop="1" x14ac:dyDescent="0.3">
      <c r="A1103" s="39"/>
      <c r="B1103" s="33"/>
      <c r="C1103" s="391"/>
      <c r="D1103" s="29"/>
      <c r="E1103" s="217"/>
      <c r="F1103" s="274"/>
      <c r="G1103" s="29"/>
      <c r="H1103" s="29"/>
      <c r="I1103" s="27"/>
      <c r="J1103" s="27"/>
      <c r="K1103" s="29"/>
      <c r="L1103" s="29"/>
      <c r="M1103" s="29"/>
      <c r="N1103" s="29"/>
      <c r="O1103" s="29"/>
      <c r="P1103" s="29"/>
      <c r="Q1103" s="29"/>
      <c r="R1103" s="29"/>
      <c r="S1103" s="31"/>
      <c r="T1103" s="32"/>
      <c r="U1103" s="31"/>
      <c r="V1103" s="27"/>
      <c r="W1103" s="218"/>
      <c r="X1103" s="27"/>
      <c r="Y1103" s="219"/>
      <c r="Z1103" s="4"/>
      <c r="AA1103" s="121"/>
    </row>
    <row r="1104" spans="1:27" s="25" customFormat="1" ht="15" hidden="1" customHeight="1" thickTop="1" x14ac:dyDescent="0.3">
      <c r="A1104" s="39"/>
      <c r="B1104" s="33"/>
      <c r="C1104" s="391"/>
      <c r="D1104" s="29"/>
      <c r="E1104" s="217"/>
      <c r="F1104" s="274"/>
      <c r="G1104" s="29"/>
      <c r="H1104" s="29"/>
      <c r="I1104" s="27"/>
      <c r="J1104" s="27"/>
      <c r="K1104" s="29"/>
      <c r="L1104" s="29"/>
      <c r="M1104" s="29"/>
      <c r="N1104" s="29"/>
      <c r="O1104" s="29"/>
      <c r="P1104" s="29"/>
      <c r="Q1104" s="29"/>
      <c r="R1104" s="29"/>
      <c r="S1104" s="31"/>
      <c r="T1104" s="32"/>
      <c r="U1104" s="31"/>
      <c r="V1104" s="27"/>
      <c r="W1104" s="218"/>
      <c r="X1104" s="27"/>
      <c r="Y1104" s="219"/>
      <c r="Z1104" s="4"/>
      <c r="AA1104" s="121"/>
    </row>
    <row r="1105" spans="1:27" s="25" customFormat="1" ht="15" hidden="1" customHeight="1" thickTop="1" x14ac:dyDescent="0.3">
      <c r="A1105" s="39"/>
      <c r="B1105" s="33"/>
      <c r="C1105" s="391"/>
      <c r="D1105" s="29"/>
      <c r="E1105" s="217"/>
      <c r="F1105" s="274"/>
      <c r="G1105" s="29"/>
      <c r="H1105" s="29"/>
      <c r="I1105" s="27"/>
      <c r="J1105" s="27"/>
      <c r="K1105" s="29"/>
      <c r="L1105" s="29"/>
      <c r="M1105" s="29"/>
      <c r="N1105" s="29"/>
      <c r="O1105" s="29"/>
      <c r="P1105" s="29"/>
      <c r="Q1105" s="29"/>
      <c r="R1105" s="29"/>
      <c r="S1105" s="31"/>
      <c r="T1105" s="32"/>
      <c r="U1105" s="31"/>
      <c r="V1105" s="27"/>
      <c r="W1105" s="218"/>
      <c r="X1105" s="27"/>
      <c r="Y1105" s="219"/>
      <c r="Z1105" s="4"/>
      <c r="AA1105" s="121"/>
    </row>
    <row r="1106" spans="1:27" s="25" customFormat="1" ht="15" hidden="1" customHeight="1" thickTop="1" x14ac:dyDescent="0.3">
      <c r="A1106" s="39"/>
      <c r="B1106" s="33"/>
      <c r="C1106" s="391"/>
      <c r="D1106" s="29"/>
      <c r="E1106" s="217"/>
      <c r="F1106" s="274"/>
      <c r="G1106" s="29"/>
      <c r="H1106" s="29"/>
      <c r="I1106" s="27"/>
      <c r="J1106" s="27"/>
      <c r="K1106" s="29"/>
      <c r="L1106" s="29"/>
      <c r="M1106" s="29"/>
      <c r="N1106" s="29"/>
      <c r="O1106" s="29"/>
      <c r="P1106" s="29"/>
      <c r="Q1106" s="29"/>
      <c r="R1106" s="29"/>
      <c r="S1106" s="31"/>
      <c r="T1106" s="32"/>
      <c r="U1106" s="31"/>
      <c r="V1106" s="27"/>
      <c r="W1106" s="218"/>
      <c r="X1106" s="27"/>
      <c r="Y1106" s="219"/>
      <c r="Z1106" s="4"/>
      <c r="AA1106" s="121"/>
    </row>
    <row r="1107" spans="1:27" s="25" customFormat="1" ht="15" hidden="1" customHeight="1" thickTop="1" x14ac:dyDescent="0.3">
      <c r="A1107" s="39"/>
      <c r="B1107" s="33"/>
      <c r="C1107" s="391"/>
      <c r="D1107" s="29"/>
      <c r="E1107" s="217"/>
      <c r="F1107" s="274"/>
      <c r="G1107" s="29"/>
      <c r="H1107" s="29"/>
      <c r="I1107" s="27"/>
      <c r="J1107" s="27"/>
      <c r="K1107" s="29"/>
      <c r="L1107" s="29"/>
      <c r="M1107" s="29"/>
      <c r="N1107" s="29"/>
      <c r="O1107" s="29"/>
      <c r="P1107" s="29"/>
      <c r="Q1107" s="29"/>
      <c r="R1107" s="29"/>
      <c r="S1107" s="31"/>
      <c r="T1107" s="32"/>
      <c r="U1107" s="31"/>
      <c r="V1107" s="27"/>
      <c r="W1107" s="218"/>
      <c r="X1107" s="27"/>
      <c r="Y1107" s="219"/>
      <c r="Z1107" s="4"/>
      <c r="AA1107" s="121"/>
    </row>
    <row r="1108" spans="1:27" s="25" customFormat="1" ht="15" hidden="1" customHeight="1" thickTop="1" x14ac:dyDescent="0.3">
      <c r="A1108" s="39"/>
      <c r="B1108" s="33"/>
      <c r="C1108" s="391"/>
      <c r="D1108" s="29"/>
      <c r="E1108" s="217"/>
      <c r="F1108" s="274"/>
      <c r="G1108" s="29"/>
      <c r="H1108" s="29"/>
      <c r="I1108" s="27"/>
      <c r="J1108" s="27"/>
      <c r="K1108" s="29"/>
      <c r="L1108" s="29"/>
      <c r="M1108" s="29"/>
      <c r="N1108" s="29"/>
      <c r="O1108" s="29"/>
      <c r="P1108" s="29"/>
      <c r="Q1108" s="29"/>
      <c r="R1108" s="29"/>
      <c r="S1108" s="31"/>
      <c r="T1108" s="32"/>
      <c r="U1108" s="31"/>
      <c r="V1108" s="27"/>
      <c r="W1108" s="218"/>
      <c r="X1108" s="27"/>
      <c r="Y1108" s="219"/>
      <c r="Z1108" s="4"/>
      <c r="AA1108" s="121"/>
    </row>
    <row r="1109" spans="1:27" s="25" customFormat="1" ht="15" hidden="1" customHeight="1" thickTop="1" x14ac:dyDescent="0.3">
      <c r="A1109" s="39"/>
      <c r="B1109" s="33"/>
      <c r="C1109" s="391"/>
      <c r="D1109" s="29"/>
      <c r="E1109" s="217"/>
      <c r="F1109" s="274"/>
      <c r="G1109" s="29"/>
      <c r="H1109" s="29"/>
      <c r="I1109" s="27"/>
      <c r="J1109" s="27"/>
      <c r="K1109" s="29"/>
      <c r="L1109" s="29"/>
      <c r="M1109" s="29"/>
      <c r="N1109" s="29"/>
      <c r="O1109" s="29"/>
      <c r="P1109" s="29"/>
      <c r="Q1109" s="29"/>
      <c r="R1109" s="29"/>
      <c r="S1109" s="31"/>
      <c r="T1109" s="32"/>
      <c r="U1109" s="31"/>
      <c r="V1109" s="27"/>
      <c r="W1109" s="218"/>
      <c r="X1109" s="27"/>
      <c r="Y1109" s="219"/>
      <c r="Z1109" s="4"/>
      <c r="AA1109" s="121"/>
    </row>
    <row r="1110" spans="1:27" s="25" customFormat="1" ht="15" hidden="1" customHeight="1" thickTop="1" x14ac:dyDescent="0.3">
      <c r="A1110" s="39"/>
      <c r="B1110" s="33"/>
      <c r="C1110" s="391"/>
      <c r="D1110" s="29"/>
      <c r="E1110" s="217"/>
      <c r="F1110" s="274"/>
      <c r="G1110" s="29"/>
      <c r="H1110" s="29"/>
      <c r="I1110" s="27"/>
      <c r="J1110" s="27"/>
      <c r="K1110" s="29"/>
      <c r="L1110" s="29"/>
      <c r="M1110" s="29"/>
      <c r="N1110" s="29"/>
      <c r="O1110" s="29"/>
      <c r="P1110" s="29"/>
      <c r="Q1110" s="29"/>
      <c r="R1110" s="29"/>
      <c r="S1110" s="31"/>
      <c r="T1110" s="32"/>
      <c r="U1110" s="31"/>
      <c r="V1110" s="27"/>
      <c r="W1110" s="218"/>
      <c r="X1110" s="27"/>
      <c r="Y1110" s="219"/>
      <c r="Z1110" s="4"/>
      <c r="AA1110" s="121"/>
    </row>
    <row r="1111" spans="1:27" s="25" customFormat="1" ht="15" hidden="1" customHeight="1" thickTop="1" x14ac:dyDescent="0.3">
      <c r="A1111" s="39"/>
      <c r="B1111" s="33"/>
      <c r="C1111" s="391"/>
      <c r="D1111" s="29"/>
      <c r="E1111" s="217"/>
      <c r="F1111" s="274"/>
      <c r="G1111" s="29"/>
      <c r="H1111" s="29"/>
      <c r="I1111" s="27"/>
      <c r="J1111" s="27"/>
      <c r="K1111" s="29"/>
      <c r="L1111" s="29"/>
      <c r="M1111" s="29"/>
      <c r="N1111" s="29"/>
      <c r="O1111" s="29"/>
      <c r="P1111" s="29"/>
      <c r="Q1111" s="29"/>
      <c r="R1111" s="29"/>
      <c r="S1111" s="31"/>
      <c r="T1111" s="32"/>
      <c r="U1111" s="31"/>
      <c r="V1111" s="27"/>
      <c r="W1111" s="218"/>
      <c r="X1111" s="27"/>
      <c r="Y1111" s="219"/>
      <c r="Z1111" s="4"/>
      <c r="AA1111" s="121"/>
    </row>
    <row r="1112" spans="1:27" s="25" customFormat="1" ht="15" hidden="1" customHeight="1" thickTop="1" x14ac:dyDescent="0.3">
      <c r="A1112" s="39"/>
      <c r="B1112" s="33"/>
      <c r="C1112" s="391"/>
      <c r="D1112" s="29"/>
      <c r="E1112" s="217"/>
      <c r="F1112" s="274"/>
      <c r="G1112" s="29"/>
      <c r="H1112" s="29"/>
      <c r="I1112" s="27"/>
      <c r="J1112" s="27"/>
      <c r="K1112" s="29"/>
      <c r="L1112" s="29"/>
      <c r="M1112" s="29"/>
      <c r="N1112" s="29"/>
      <c r="O1112" s="29"/>
      <c r="P1112" s="29"/>
      <c r="Q1112" s="29"/>
      <c r="R1112" s="29"/>
      <c r="S1112" s="31"/>
      <c r="T1112" s="32"/>
      <c r="U1112" s="31"/>
      <c r="V1112" s="27"/>
      <c r="W1112" s="218"/>
      <c r="X1112" s="27"/>
      <c r="Y1112" s="219"/>
      <c r="Z1112" s="4"/>
      <c r="AA1112" s="121"/>
    </row>
    <row r="1113" spans="1:27" s="25" customFormat="1" ht="15" hidden="1" customHeight="1" thickTop="1" x14ac:dyDescent="0.3">
      <c r="A1113" s="39"/>
      <c r="B1113" s="33"/>
      <c r="C1113" s="391"/>
      <c r="D1113" s="29"/>
      <c r="E1113" s="217"/>
      <c r="F1113" s="274"/>
      <c r="G1113" s="29"/>
      <c r="H1113" s="29"/>
      <c r="I1113" s="27"/>
      <c r="J1113" s="27"/>
      <c r="K1113" s="29"/>
      <c r="L1113" s="29"/>
      <c r="M1113" s="29"/>
      <c r="N1113" s="29"/>
      <c r="O1113" s="29"/>
      <c r="P1113" s="29"/>
      <c r="Q1113" s="29"/>
      <c r="R1113" s="29"/>
      <c r="S1113" s="31"/>
      <c r="T1113" s="32"/>
      <c r="U1113" s="31"/>
      <c r="V1113" s="27"/>
      <c r="W1113" s="218"/>
      <c r="X1113" s="27"/>
      <c r="Y1113" s="219"/>
      <c r="Z1113" s="4"/>
      <c r="AA1113" s="121"/>
    </row>
    <row r="1114" spans="1:27" s="25" customFormat="1" ht="15" hidden="1" customHeight="1" thickTop="1" x14ac:dyDescent="0.3">
      <c r="A1114" s="39"/>
      <c r="B1114" s="33"/>
      <c r="C1114" s="391"/>
      <c r="D1114" s="29"/>
      <c r="E1114" s="217"/>
      <c r="F1114" s="274"/>
      <c r="G1114" s="29"/>
      <c r="H1114" s="29"/>
      <c r="I1114" s="27"/>
      <c r="J1114" s="27"/>
      <c r="K1114" s="29"/>
      <c r="L1114" s="29"/>
      <c r="M1114" s="29"/>
      <c r="N1114" s="29"/>
      <c r="O1114" s="29"/>
      <c r="P1114" s="29"/>
      <c r="Q1114" s="29"/>
      <c r="R1114" s="29"/>
      <c r="S1114" s="31"/>
      <c r="T1114" s="32"/>
      <c r="U1114" s="31"/>
      <c r="V1114" s="27"/>
      <c r="W1114" s="218"/>
      <c r="X1114" s="27"/>
      <c r="Y1114" s="219"/>
      <c r="Z1114" s="4"/>
      <c r="AA1114" s="121"/>
    </row>
    <row r="1115" spans="1:27" s="25" customFormat="1" ht="15" hidden="1" customHeight="1" thickTop="1" x14ac:dyDescent="0.3">
      <c r="A1115" s="39"/>
      <c r="B1115" s="33"/>
      <c r="C1115" s="391"/>
      <c r="D1115" s="29"/>
      <c r="E1115" s="217"/>
      <c r="F1115" s="274"/>
      <c r="G1115" s="29"/>
      <c r="H1115" s="29"/>
      <c r="I1115" s="27"/>
      <c r="J1115" s="27"/>
      <c r="K1115" s="29"/>
      <c r="L1115" s="29"/>
      <c r="M1115" s="29"/>
      <c r="N1115" s="29"/>
      <c r="O1115" s="29"/>
      <c r="P1115" s="29"/>
      <c r="Q1115" s="29"/>
      <c r="R1115" s="29"/>
      <c r="S1115" s="31"/>
      <c r="T1115" s="32"/>
      <c r="U1115" s="31"/>
      <c r="V1115" s="27"/>
      <c r="W1115" s="218"/>
      <c r="X1115" s="27"/>
      <c r="Y1115" s="219"/>
      <c r="Z1115" s="4"/>
      <c r="AA1115" s="121"/>
    </row>
    <row r="1116" spans="1:27" s="25" customFormat="1" ht="15" hidden="1" customHeight="1" thickTop="1" x14ac:dyDescent="0.3">
      <c r="A1116" s="39"/>
      <c r="B1116" s="33"/>
      <c r="C1116" s="391"/>
      <c r="D1116" s="29"/>
      <c r="E1116" s="217"/>
      <c r="F1116" s="274"/>
      <c r="G1116" s="29"/>
      <c r="H1116" s="29"/>
      <c r="I1116" s="27"/>
      <c r="J1116" s="27"/>
      <c r="K1116" s="29"/>
      <c r="L1116" s="29"/>
      <c r="M1116" s="29"/>
      <c r="N1116" s="29"/>
      <c r="O1116" s="29"/>
      <c r="P1116" s="29"/>
      <c r="Q1116" s="29"/>
      <c r="R1116" s="29"/>
      <c r="S1116" s="31"/>
      <c r="T1116" s="32"/>
      <c r="U1116" s="31"/>
      <c r="V1116" s="27"/>
      <c r="W1116" s="218"/>
      <c r="X1116" s="27"/>
      <c r="Y1116" s="219"/>
      <c r="Z1116" s="4"/>
      <c r="AA1116" s="121"/>
    </row>
    <row r="1117" spans="1:27" s="25" customFormat="1" ht="15" hidden="1" customHeight="1" thickTop="1" x14ac:dyDescent="0.3">
      <c r="A1117" s="39"/>
      <c r="B1117" s="33"/>
      <c r="C1117" s="391"/>
      <c r="D1117" s="29"/>
      <c r="E1117" s="217"/>
      <c r="F1117" s="274"/>
      <c r="G1117" s="29"/>
      <c r="H1117" s="29"/>
      <c r="I1117" s="27"/>
      <c r="J1117" s="27"/>
      <c r="K1117" s="29"/>
      <c r="L1117" s="29"/>
      <c r="M1117" s="29"/>
      <c r="N1117" s="29"/>
      <c r="O1117" s="29"/>
      <c r="P1117" s="29"/>
      <c r="Q1117" s="29"/>
      <c r="R1117" s="29"/>
      <c r="S1117" s="31"/>
      <c r="T1117" s="32"/>
      <c r="U1117" s="31"/>
      <c r="V1117" s="27"/>
      <c r="W1117" s="218"/>
      <c r="X1117" s="27"/>
      <c r="Y1117" s="219"/>
      <c r="Z1117" s="4"/>
      <c r="AA1117" s="121"/>
    </row>
    <row r="1118" spans="1:27" s="25" customFormat="1" ht="15" hidden="1" customHeight="1" thickTop="1" x14ac:dyDescent="0.3">
      <c r="A1118" s="39"/>
      <c r="B1118" s="33"/>
      <c r="C1118" s="391"/>
      <c r="D1118" s="29"/>
      <c r="E1118" s="217"/>
      <c r="F1118" s="274"/>
      <c r="G1118" s="29"/>
      <c r="H1118" s="29"/>
      <c r="I1118" s="27"/>
      <c r="J1118" s="27"/>
      <c r="K1118" s="29"/>
      <c r="L1118" s="29"/>
      <c r="M1118" s="29"/>
      <c r="N1118" s="29"/>
      <c r="O1118" s="29"/>
      <c r="P1118" s="29"/>
      <c r="Q1118" s="29"/>
      <c r="R1118" s="29"/>
      <c r="S1118" s="31"/>
      <c r="T1118" s="32"/>
      <c r="U1118" s="31"/>
      <c r="V1118" s="27"/>
      <c r="W1118" s="218"/>
      <c r="X1118" s="27"/>
      <c r="Y1118" s="219"/>
      <c r="Z1118" s="4"/>
      <c r="AA1118" s="121"/>
    </row>
    <row r="1119" spans="1:27" s="25" customFormat="1" ht="15" hidden="1" customHeight="1" thickTop="1" x14ac:dyDescent="0.3">
      <c r="A1119" s="39"/>
      <c r="B1119" s="33"/>
      <c r="C1119" s="391"/>
      <c r="D1119" s="29"/>
      <c r="E1119" s="217"/>
      <c r="F1119" s="274"/>
      <c r="G1119" s="29"/>
      <c r="H1119" s="29"/>
      <c r="I1119" s="27"/>
      <c r="J1119" s="27"/>
      <c r="K1119" s="29"/>
      <c r="L1119" s="29"/>
      <c r="M1119" s="29"/>
      <c r="N1119" s="29"/>
      <c r="O1119" s="29"/>
      <c r="P1119" s="29"/>
      <c r="Q1119" s="29"/>
      <c r="R1119" s="29"/>
      <c r="S1119" s="31"/>
      <c r="T1119" s="32"/>
      <c r="U1119" s="31"/>
      <c r="V1119" s="27"/>
      <c r="W1119" s="218"/>
      <c r="X1119" s="27"/>
      <c r="Y1119" s="219"/>
      <c r="Z1119" s="4"/>
      <c r="AA1119" s="121"/>
    </row>
    <row r="1120" spans="1:27" s="25" customFormat="1" ht="15" hidden="1" customHeight="1" thickTop="1" x14ac:dyDescent="0.3">
      <c r="A1120" s="39"/>
      <c r="B1120" s="33"/>
      <c r="C1120" s="391"/>
      <c r="D1120" s="29"/>
      <c r="E1120" s="217"/>
      <c r="F1120" s="274"/>
      <c r="G1120" s="29"/>
      <c r="H1120" s="29"/>
      <c r="I1120" s="27"/>
      <c r="J1120" s="27"/>
      <c r="K1120" s="29"/>
      <c r="L1120" s="29"/>
      <c r="M1120" s="29"/>
      <c r="N1120" s="29"/>
      <c r="O1120" s="29"/>
      <c r="P1120" s="29"/>
      <c r="Q1120" s="29"/>
      <c r="R1120" s="29"/>
      <c r="S1120" s="31"/>
      <c r="T1120" s="32"/>
      <c r="U1120" s="31"/>
      <c r="V1120" s="27"/>
      <c r="W1120" s="218"/>
      <c r="X1120" s="27"/>
      <c r="Y1120" s="219"/>
      <c r="Z1120" s="4"/>
      <c r="AA1120" s="121"/>
    </row>
    <row r="1121" spans="1:27" s="25" customFormat="1" ht="15" hidden="1" customHeight="1" thickTop="1" x14ac:dyDescent="0.3">
      <c r="A1121" s="39"/>
      <c r="B1121" s="33"/>
      <c r="C1121" s="391"/>
      <c r="D1121" s="29"/>
      <c r="E1121" s="217"/>
      <c r="F1121" s="274"/>
      <c r="G1121" s="29"/>
      <c r="H1121" s="29"/>
      <c r="I1121" s="27"/>
      <c r="J1121" s="27"/>
      <c r="K1121" s="29"/>
      <c r="L1121" s="29"/>
      <c r="M1121" s="29"/>
      <c r="N1121" s="29"/>
      <c r="O1121" s="29"/>
      <c r="P1121" s="29"/>
      <c r="Q1121" s="29"/>
      <c r="R1121" s="29"/>
      <c r="S1121" s="31"/>
      <c r="T1121" s="32"/>
      <c r="U1121" s="31"/>
      <c r="V1121" s="27"/>
      <c r="W1121" s="218"/>
      <c r="X1121" s="27"/>
      <c r="Y1121" s="219"/>
      <c r="Z1121" s="4"/>
      <c r="AA1121" s="121"/>
    </row>
    <row r="1122" spans="1:27" s="25" customFormat="1" ht="15" hidden="1" customHeight="1" thickTop="1" x14ac:dyDescent="0.3">
      <c r="A1122" s="39"/>
      <c r="B1122" s="33"/>
      <c r="C1122" s="391"/>
      <c r="D1122" s="29"/>
      <c r="E1122" s="217"/>
      <c r="F1122" s="274"/>
      <c r="G1122" s="29"/>
      <c r="H1122" s="29"/>
      <c r="I1122" s="27"/>
      <c r="J1122" s="27"/>
      <c r="K1122" s="29"/>
      <c r="L1122" s="29"/>
      <c r="M1122" s="29"/>
      <c r="N1122" s="29"/>
      <c r="O1122" s="29"/>
      <c r="P1122" s="29"/>
      <c r="Q1122" s="29"/>
      <c r="R1122" s="29"/>
      <c r="S1122" s="31"/>
      <c r="T1122" s="32"/>
      <c r="U1122" s="31"/>
      <c r="V1122" s="27"/>
      <c r="W1122" s="218"/>
      <c r="X1122" s="27"/>
      <c r="Y1122" s="219"/>
      <c r="Z1122" s="4"/>
      <c r="AA1122" s="121"/>
    </row>
    <row r="1123" spans="1:27" s="25" customFormat="1" ht="15" hidden="1" customHeight="1" thickTop="1" x14ac:dyDescent="0.3">
      <c r="A1123" s="39"/>
      <c r="B1123" s="33"/>
      <c r="C1123" s="391"/>
      <c r="D1123" s="29"/>
      <c r="E1123" s="217"/>
      <c r="F1123" s="274"/>
      <c r="G1123" s="29"/>
      <c r="H1123" s="29"/>
      <c r="I1123" s="27"/>
      <c r="J1123" s="27"/>
      <c r="K1123" s="29"/>
      <c r="L1123" s="29"/>
      <c r="M1123" s="29"/>
      <c r="N1123" s="29"/>
      <c r="O1123" s="29"/>
      <c r="P1123" s="29"/>
      <c r="Q1123" s="29"/>
      <c r="R1123" s="29"/>
      <c r="S1123" s="31"/>
      <c r="T1123" s="32"/>
      <c r="U1123" s="31"/>
      <c r="V1123" s="27"/>
      <c r="W1123" s="218"/>
      <c r="X1123" s="27"/>
      <c r="Y1123" s="219"/>
      <c r="Z1123" s="4"/>
      <c r="AA1123" s="121"/>
    </row>
    <row r="1124" spans="1:27" s="25" customFormat="1" ht="15" hidden="1" customHeight="1" thickTop="1" x14ac:dyDescent="0.3">
      <c r="A1124" s="39"/>
      <c r="B1124" s="33"/>
      <c r="C1124" s="391"/>
      <c r="D1124" s="29"/>
      <c r="E1124" s="217"/>
      <c r="F1124" s="274"/>
      <c r="G1124" s="29"/>
      <c r="H1124" s="29"/>
      <c r="I1124" s="27"/>
      <c r="J1124" s="27"/>
      <c r="K1124" s="29"/>
      <c r="L1124" s="29"/>
      <c r="M1124" s="29"/>
      <c r="N1124" s="29"/>
      <c r="O1124" s="29"/>
      <c r="P1124" s="29"/>
      <c r="Q1124" s="29"/>
      <c r="R1124" s="29"/>
      <c r="S1124" s="31"/>
      <c r="T1124" s="32"/>
      <c r="U1124" s="31"/>
      <c r="V1124" s="27"/>
      <c r="W1124" s="218"/>
      <c r="X1124" s="27"/>
      <c r="Y1124" s="219"/>
      <c r="Z1124" s="4"/>
      <c r="AA1124" s="121"/>
    </row>
    <row r="1125" spans="1:27" s="25" customFormat="1" ht="15" hidden="1" customHeight="1" thickTop="1" x14ac:dyDescent="0.3">
      <c r="A1125" s="39"/>
      <c r="B1125" s="33"/>
      <c r="C1125" s="391"/>
      <c r="D1125" s="29"/>
      <c r="E1125" s="217"/>
      <c r="F1125" s="274"/>
      <c r="G1125" s="29"/>
      <c r="H1125" s="29"/>
      <c r="I1125" s="27"/>
      <c r="J1125" s="27"/>
      <c r="K1125" s="29"/>
      <c r="L1125" s="29"/>
      <c r="M1125" s="29"/>
      <c r="N1125" s="29"/>
      <c r="O1125" s="29"/>
      <c r="P1125" s="29"/>
      <c r="Q1125" s="29"/>
      <c r="R1125" s="29"/>
      <c r="S1125" s="31"/>
      <c r="T1125" s="32"/>
      <c r="U1125" s="31"/>
      <c r="V1125" s="27"/>
      <c r="W1125" s="218"/>
      <c r="X1125" s="27"/>
      <c r="Y1125" s="219"/>
      <c r="Z1125" s="4"/>
      <c r="AA1125" s="121"/>
    </row>
    <row r="1126" spans="1:27" s="25" customFormat="1" ht="15" hidden="1" customHeight="1" thickTop="1" x14ac:dyDescent="0.3">
      <c r="A1126" s="39"/>
      <c r="B1126" s="33"/>
      <c r="C1126" s="391"/>
      <c r="D1126" s="29"/>
      <c r="E1126" s="217"/>
      <c r="F1126" s="274"/>
      <c r="G1126" s="29"/>
      <c r="H1126" s="29"/>
      <c r="I1126" s="27"/>
      <c r="J1126" s="27"/>
      <c r="K1126" s="29"/>
      <c r="L1126" s="29"/>
      <c r="M1126" s="29"/>
      <c r="N1126" s="29"/>
      <c r="O1126" s="29"/>
      <c r="P1126" s="29"/>
      <c r="Q1126" s="29"/>
      <c r="R1126" s="29"/>
      <c r="S1126" s="31"/>
      <c r="T1126" s="32"/>
      <c r="U1126" s="31"/>
      <c r="V1126" s="27"/>
      <c r="W1126" s="218"/>
      <c r="X1126" s="27"/>
      <c r="Y1126" s="219"/>
      <c r="Z1126" s="4"/>
      <c r="AA1126" s="121"/>
    </row>
    <row r="1127" spans="1:27" s="25" customFormat="1" ht="15" hidden="1" customHeight="1" thickTop="1" x14ac:dyDescent="0.3">
      <c r="A1127" s="39"/>
      <c r="B1127" s="33"/>
      <c r="C1127" s="391"/>
      <c r="D1127" s="29"/>
      <c r="E1127" s="217"/>
      <c r="F1127" s="274"/>
      <c r="G1127" s="29"/>
      <c r="H1127" s="29"/>
      <c r="I1127" s="27"/>
      <c r="J1127" s="27"/>
      <c r="K1127" s="29"/>
      <c r="L1127" s="29"/>
      <c r="M1127" s="29"/>
      <c r="N1127" s="29"/>
      <c r="O1127" s="29"/>
      <c r="P1127" s="29"/>
      <c r="Q1127" s="29"/>
      <c r="R1127" s="29"/>
      <c r="S1127" s="31"/>
      <c r="T1127" s="32"/>
      <c r="U1127" s="31"/>
      <c r="V1127" s="27"/>
      <c r="W1127" s="218"/>
      <c r="X1127" s="27"/>
      <c r="Y1127" s="219"/>
      <c r="Z1127" s="4"/>
      <c r="AA1127" s="121"/>
    </row>
    <row r="1128" spans="1:27" s="25" customFormat="1" ht="15" hidden="1" customHeight="1" thickTop="1" x14ac:dyDescent="0.3">
      <c r="A1128" s="39"/>
      <c r="B1128" s="33"/>
      <c r="C1128" s="391"/>
      <c r="D1128" s="29"/>
      <c r="E1128" s="217"/>
      <c r="F1128" s="274"/>
      <c r="G1128" s="29"/>
      <c r="H1128" s="29"/>
      <c r="I1128" s="27"/>
      <c r="J1128" s="27"/>
      <c r="K1128" s="29"/>
      <c r="L1128" s="29"/>
      <c r="M1128" s="29"/>
      <c r="N1128" s="29"/>
      <c r="O1128" s="29"/>
      <c r="P1128" s="29"/>
      <c r="Q1128" s="29"/>
      <c r="R1128" s="29"/>
      <c r="S1128" s="31"/>
      <c r="T1128" s="32"/>
      <c r="U1128" s="31"/>
      <c r="V1128" s="27"/>
      <c r="W1128" s="218"/>
      <c r="X1128" s="27"/>
      <c r="Y1128" s="219"/>
      <c r="Z1128" s="4"/>
      <c r="AA1128" s="121"/>
    </row>
    <row r="1129" spans="1:27" s="25" customFormat="1" ht="15" hidden="1" customHeight="1" thickTop="1" x14ac:dyDescent="0.3">
      <c r="A1129" s="39"/>
      <c r="B1129" s="33"/>
      <c r="C1129" s="391"/>
      <c r="D1129" s="29"/>
      <c r="E1129" s="217"/>
      <c r="F1129" s="274"/>
      <c r="G1129" s="29"/>
      <c r="H1129" s="29"/>
      <c r="I1129" s="27"/>
      <c r="J1129" s="27"/>
      <c r="K1129" s="29"/>
      <c r="L1129" s="29"/>
      <c r="M1129" s="29"/>
      <c r="N1129" s="29"/>
      <c r="O1129" s="29"/>
      <c r="P1129" s="29"/>
      <c r="Q1129" s="29"/>
      <c r="R1129" s="29"/>
      <c r="S1129" s="31"/>
      <c r="T1129" s="32"/>
      <c r="U1129" s="31"/>
      <c r="V1129" s="27"/>
      <c r="W1129" s="218"/>
      <c r="X1129" s="27"/>
      <c r="Y1129" s="219"/>
      <c r="Z1129" s="4"/>
      <c r="AA1129" s="121"/>
    </row>
    <row r="1130" spans="1:27" s="25" customFormat="1" ht="15" hidden="1" customHeight="1" thickTop="1" x14ac:dyDescent="0.3">
      <c r="A1130" s="39"/>
      <c r="B1130" s="33"/>
      <c r="C1130" s="391"/>
      <c r="D1130" s="29"/>
      <c r="E1130" s="217"/>
      <c r="F1130" s="274"/>
      <c r="G1130" s="29"/>
      <c r="H1130" s="29"/>
      <c r="I1130" s="27"/>
      <c r="J1130" s="27"/>
      <c r="K1130" s="29"/>
      <c r="L1130" s="29"/>
      <c r="M1130" s="29"/>
      <c r="N1130" s="29"/>
      <c r="O1130" s="29"/>
      <c r="P1130" s="29"/>
      <c r="Q1130" s="29"/>
      <c r="R1130" s="29"/>
      <c r="S1130" s="31"/>
      <c r="T1130" s="32"/>
      <c r="U1130" s="31"/>
      <c r="V1130" s="27"/>
      <c r="W1130" s="218"/>
      <c r="X1130" s="27"/>
      <c r="Y1130" s="219"/>
      <c r="Z1130" s="4"/>
      <c r="AA1130" s="121"/>
    </row>
    <row r="1131" spans="1:27" s="25" customFormat="1" ht="15" hidden="1" customHeight="1" thickTop="1" x14ac:dyDescent="0.3">
      <c r="A1131" s="39"/>
      <c r="B1131" s="33"/>
      <c r="C1131" s="391"/>
      <c r="D1131" s="29"/>
      <c r="E1131" s="217"/>
      <c r="F1131" s="274"/>
      <c r="G1131" s="29"/>
      <c r="H1131" s="29"/>
      <c r="I1131" s="27"/>
      <c r="J1131" s="27"/>
      <c r="K1131" s="29"/>
      <c r="L1131" s="29"/>
      <c r="M1131" s="29"/>
      <c r="N1131" s="29"/>
      <c r="O1131" s="29"/>
      <c r="P1131" s="29"/>
      <c r="Q1131" s="29"/>
      <c r="R1131" s="29"/>
      <c r="S1131" s="31"/>
      <c r="T1131" s="32"/>
      <c r="U1131" s="31"/>
      <c r="V1131" s="27"/>
      <c r="W1131" s="218"/>
      <c r="X1131" s="27"/>
      <c r="Y1131" s="219"/>
      <c r="Z1131" s="4"/>
      <c r="AA1131" s="121"/>
    </row>
    <row r="1132" spans="1:27" s="25" customFormat="1" ht="15" hidden="1" customHeight="1" thickTop="1" x14ac:dyDescent="0.3">
      <c r="A1132" s="39"/>
      <c r="B1132" s="33"/>
      <c r="C1132" s="391"/>
      <c r="D1132" s="29"/>
      <c r="E1132" s="217"/>
      <c r="F1132" s="274"/>
      <c r="G1132" s="29"/>
      <c r="H1132" s="29"/>
      <c r="I1132" s="27"/>
      <c r="J1132" s="27"/>
      <c r="K1132" s="29"/>
      <c r="L1132" s="29"/>
      <c r="M1132" s="29"/>
      <c r="N1132" s="29"/>
      <c r="O1132" s="29"/>
      <c r="P1132" s="29"/>
      <c r="Q1132" s="29"/>
      <c r="R1132" s="29"/>
      <c r="S1132" s="31"/>
      <c r="T1132" s="32"/>
      <c r="U1132" s="31"/>
      <c r="V1132" s="27"/>
      <c r="W1132" s="218"/>
      <c r="X1132" s="27"/>
      <c r="Y1132" s="219"/>
      <c r="Z1132" s="4"/>
      <c r="AA1132" s="121"/>
    </row>
    <row r="1133" spans="1:27" s="25" customFormat="1" ht="15" hidden="1" customHeight="1" thickTop="1" x14ac:dyDescent="0.3">
      <c r="A1133" s="39"/>
      <c r="B1133" s="33"/>
      <c r="C1133" s="391"/>
      <c r="D1133" s="29"/>
      <c r="E1133" s="217"/>
      <c r="F1133" s="274"/>
      <c r="G1133" s="29"/>
      <c r="H1133" s="29"/>
      <c r="I1133" s="27"/>
      <c r="J1133" s="27"/>
      <c r="K1133" s="29"/>
      <c r="L1133" s="29"/>
      <c r="M1133" s="29"/>
      <c r="N1133" s="29"/>
      <c r="O1133" s="29"/>
      <c r="P1133" s="29"/>
      <c r="Q1133" s="29"/>
      <c r="R1133" s="29"/>
      <c r="S1133" s="31"/>
      <c r="T1133" s="32"/>
      <c r="U1133" s="31"/>
      <c r="V1133" s="27"/>
      <c r="W1133" s="218"/>
      <c r="X1133" s="27"/>
      <c r="Y1133" s="219"/>
      <c r="Z1133" s="4"/>
      <c r="AA1133" s="121"/>
    </row>
    <row r="1134" spans="1:27" s="25" customFormat="1" ht="15" hidden="1" customHeight="1" thickTop="1" x14ac:dyDescent="0.3">
      <c r="A1134" s="39"/>
      <c r="B1134" s="33"/>
      <c r="C1134" s="391"/>
      <c r="D1134" s="29"/>
      <c r="E1134" s="217"/>
      <c r="F1134" s="274"/>
      <c r="G1134" s="29"/>
      <c r="H1134" s="29"/>
      <c r="I1134" s="27"/>
      <c r="J1134" s="27"/>
      <c r="K1134" s="29"/>
      <c r="L1134" s="29"/>
      <c r="M1134" s="29"/>
      <c r="N1134" s="29"/>
      <c r="O1134" s="29"/>
      <c r="P1134" s="29"/>
      <c r="Q1134" s="29"/>
      <c r="R1134" s="29"/>
      <c r="S1134" s="31"/>
      <c r="T1134" s="32"/>
      <c r="U1134" s="31"/>
      <c r="V1134" s="27"/>
      <c r="W1134" s="218"/>
      <c r="X1134" s="27"/>
      <c r="Y1134" s="219"/>
      <c r="Z1134" s="4"/>
      <c r="AA1134" s="121"/>
    </row>
    <row r="1135" spans="1:27" s="25" customFormat="1" ht="15" hidden="1" customHeight="1" thickTop="1" x14ac:dyDescent="0.3">
      <c r="A1135" s="39"/>
      <c r="B1135" s="33"/>
      <c r="C1135" s="391"/>
      <c r="D1135" s="29"/>
      <c r="E1135" s="217"/>
      <c r="F1135" s="274"/>
      <c r="G1135" s="29"/>
      <c r="H1135" s="29"/>
      <c r="I1135" s="27"/>
      <c r="J1135" s="27"/>
      <c r="K1135" s="29"/>
      <c r="L1135" s="29"/>
      <c r="M1135" s="29"/>
      <c r="N1135" s="29"/>
      <c r="O1135" s="29"/>
      <c r="P1135" s="29"/>
      <c r="Q1135" s="29"/>
      <c r="R1135" s="29"/>
      <c r="S1135" s="31"/>
      <c r="T1135" s="32"/>
      <c r="U1135" s="31"/>
      <c r="V1135" s="27"/>
      <c r="W1135" s="218"/>
      <c r="X1135" s="27"/>
      <c r="Y1135" s="219"/>
      <c r="Z1135" s="4"/>
      <c r="AA1135" s="121"/>
    </row>
    <row r="1136" spans="1:27" s="25" customFormat="1" ht="15" hidden="1" customHeight="1" thickTop="1" x14ac:dyDescent="0.3">
      <c r="A1136" s="39"/>
      <c r="B1136" s="33"/>
      <c r="C1136" s="391"/>
      <c r="D1136" s="29"/>
      <c r="E1136" s="217"/>
      <c r="F1136" s="274"/>
      <c r="G1136" s="29"/>
      <c r="H1136" s="29"/>
      <c r="I1136" s="27"/>
      <c r="J1136" s="27"/>
      <c r="K1136" s="29"/>
      <c r="L1136" s="29"/>
      <c r="M1136" s="29"/>
      <c r="N1136" s="29"/>
      <c r="O1136" s="29"/>
      <c r="P1136" s="29"/>
      <c r="Q1136" s="29"/>
      <c r="R1136" s="29"/>
      <c r="S1136" s="31"/>
      <c r="T1136" s="32"/>
      <c r="U1136" s="31"/>
      <c r="V1136" s="27"/>
      <c r="W1136" s="218"/>
      <c r="X1136" s="27"/>
      <c r="Y1136" s="219"/>
      <c r="Z1136" s="4"/>
      <c r="AA1136" s="121"/>
    </row>
    <row r="1137" spans="1:27" s="25" customFormat="1" ht="15" hidden="1" customHeight="1" thickTop="1" x14ac:dyDescent="0.3">
      <c r="A1137" s="39"/>
      <c r="B1137" s="33"/>
      <c r="C1137" s="391"/>
      <c r="D1137" s="29"/>
      <c r="E1137" s="217"/>
      <c r="F1137" s="274"/>
      <c r="G1137" s="29"/>
      <c r="H1137" s="29"/>
      <c r="I1137" s="27"/>
      <c r="J1137" s="27"/>
      <c r="K1137" s="29"/>
      <c r="L1137" s="29"/>
      <c r="M1137" s="29"/>
      <c r="N1137" s="29"/>
      <c r="O1137" s="29"/>
      <c r="P1137" s="29"/>
      <c r="Q1137" s="29"/>
      <c r="R1137" s="29"/>
      <c r="S1137" s="31"/>
      <c r="T1137" s="32"/>
      <c r="U1137" s="31"/>
      <c r="V1137" s="27"/>
      <c r="W1137" s="218"/>
      <c r="X1137" s="27"/>
      <c r="Y1137" s="219"/>
      <c r="Z1137" s="4"/>
      <c r="AA1137" s="121"/>
    </row>
    <row r="1138" spans="1:27" s="25" customFormat="1" ht="15" hidden="1" customHeight="1" thickTop="1" x14ac:dyDescent="0.3">
      <c r="A1138" s="39"/>
      <c r="B1138" s="33"/>
      <c r="C1138" s="391"/>
      <c r="D1138" s="29"/>
      <c r="E1138" s="217"/>
      <c r="F1138" s="274"/>
      <c r="G1138" s="29"/>
      <c r="H1138" s="29"/>
      <c r="I1138" s="27"/>
      <c r="J1138" s="27"/>
      <c r="K1138" s="29"/>
      <c r="L1138" s="29"/>
      <c r="M1138" s="29"/>
      <c r="N1138" s="29"/>
      <c r="O1138" s="29"/>
      <c r="P1138" s="29"/>
      <c r="Q1138" s="29"/>
      <c r="R1138" s="29"/>
      <c r="S1138" s="31"/>
      <c r="T1138" s="32"/>
      <c r="U1138" s="31"/>
      <c r="V1138" s="27"/>
      <c r="W1138" s="218"/>
      <c r="X1138" s="27"/>
      <c r="Y1138" s="219"/>
      <c r="Z1138" s="4"/>
      <c r="AA1138" s="121"/>
    </row>
    <row r="1139" spans="1:27" s="25" customFormat="1" ht="15" hidden="1" customHeight="1" thickTop="1" x14ac:dyDescent="0.3">
      <c r="A1139" s="39"/>
      <c r="B1139" s="33"/>
      <c r="C1139" s="391"/>
      <c r="D1139" s="29"/>
      <c r="E1139" s="217"/>
      <c r="F1139" s="274"/>
      <c r="G1139" s="29"/>
      <c r="H1139" s="29"/>
      <c r="I1139" s="27"/>
      <c r="J1139" s="27"/>
      <c r="K1139" s="29"/>
      <c r="L1139" s="29"/>
      <c r="M1139" s="29"/>
      <c r="N1139" s="29"/>
      <c r="O1139" s="29"/>
      <c r="P1139" s="29"/>
      <c r="Q1139" s="29"/>
      <c r="R1139" s="29"/>
      <c r="S1139" s="31"/>
      <c r="T1139" s="32"/>
      <c r="U1139" s="31"/>
      <c r="V1139" s="27"/>
      <c r="W1139" s="218"/>
      <c r="X1139" s="27"/>
      <c r="Y1139" s="219"/>
      <c r="Z1139" s="4"/>
      <c r="AA1139" s="121"/>
    </row>
    <row r="1140" spans="1:27" s="25" customFormat="1" ht="15" hidden="1" customHeight="1" thickTop="1" x14ac:dyDescent="0.3">
      <c r="A1140" s="39"/>
      <c r="B1140" s="33"/>
      <c r="C1140" s="391"/>
      <c r="D1140" s="29"/>
      <c r="E1140" s="217"/>
      <c r="F1140" s="274"/>
      <c r="G1140" s="29"/>
      <c r="H1140" s="29"/>
      <c r="I1140" s="27"/>
      <c r="J1140" s="27"/>
      <c r="K1140" s="29"/>
      <c r="L1140" s="29"/>
      <c r="M1140" s="29"/>
      <c r="N1140" s="29"/>
      <c r="O1140" s="29"/>
      <c r="P1140" s="29"/>
      <c r="Q1140" s="29"/>
      <c r="R1140" s="29"/>
      <c r="S1140" s="31"/>
      <c r="T1140" s="32"/>
      <c r="U1140" s="31"/>
      <c r="V1140" s="27"/>
      <c r="W1140" s="218"/>
      <c r="X1140" s="27"/>
      <c r="Y1140" s="219"/>
      <c r="Z1140" s="4"/>
      <c r="AA1140" s="121"/>
    </row>
    <row r="1141" spans="1:27" s="25" customFormat="1" ht="15" hidden="1" customHeight="1" thickTop="1" x14ac:dyDescent="0.3">
      <c r="A1141" s="39"/>
      <c r="B1141" s="33"/>
      <c r="C1141" s="391"/>
      <c r="D1141" s="29"/>
      <c r="E1141" s="217"/>
      <c r="F1141" s="274"/>
      <c r="G1141" s="29"/>
      <c r="H1141" s="29"/>
      <c r="I1141" s="27"/>
      <c r="J1141" s="27"/>
      <c r="K1141" s="29"/>
      <c r="L1141" s="29"/>
      <c r="M1141" s="29"/>
      <c r="N1141" s="29"/>
      <c r="O1141" s="29"/>
      <c r="P1141" s="29"/>
      <c r="Q1141" s="29"/>
      <c r="R1141" s="29"/>
      <c r="S1141" s="31"/>
      <c r="T1141" s="32"/>
      <c r="U1141" s="31"/>
      <c r="V1141" s="27"/>
      <c r="W1141" s="218"/>
      <c r="X1141" s="27"/>
      <c r="Y1141" s="219"/>
      <c r="Z1141" s="4"/>
      <c r="AA1141" s="121"/>
    </row>
    <row r="1142" spans="1:27" s="25" customFormat="1" ht="15" hidden="1" customHeight="1" thickTop="1" x14ac:dyDescent="0.3">
      <c r="A1142" s="39"/>
      <c r="B1142" s="33"/>
      <c r="C1142" s="391"/>
      <c r="D1142" s="29"/>
      <c r="E1142" s="217"/>
      <c r="F1142" s="274"/>
      <c r="G1142" s="29"/>
      <c r="H1142" s="29"/>
      <c r="I1142" s="27"/>
      <c r="J1142" s="27"/>
      <c r="K1142" s="29"/>
      <c r="L1142" s="29"/>
      <c r="M1142" s="29"/>
      <c r="N1142" s="29"/>
      <c r="O1142" s="29"/>
      <c r="P1142" s="29"/>
      <c r="Q1142" s="29"/>
      <c r="R1142" s="29"/>
      <c r="S1142" s="31"/>
      <c r="T1142" s="32"/>
      <c r="U1142" s="31"/>
      <c r="V1142" s="27"/>
      <c r="W1142" s="218"/>
      <c r="X1142" s="27"/>
      <c r="Y1142" s="219"/>
      <c r="Z1142" s="4"/>
      <c r="AA1142" s="121"/>
    </row>
    <row r="1143" spans="1:27" s="25" customFormat="1" ht="15" hidden="1" customHeight="1" thickTop="1" x14ac:dyDescent="0.3">
      <c r="A1143" s="39"/>
      <c r="B1143" s="33"/>
      <c r="C1143" s="391"/>
      <c r="D1143" s="29"/>
      <c r="E1143" s="217"/>
      <c r="F1143" s="274"/>
      <c r="G1143" s="29"/>
      <c r="H1143" s="29"/>
      <c r="I1143" s="27"/>
      <c r="J1143" s="27"/>
      <c r="K1143" s="29"/>
      <c r="L1143" s="29"/>
      <c r="M1143" s="29"/>
      <c r="N1143" s="29"/>
      <c r="O1143" s="29"/>
      <c r="P1143" s="29"/>
      <c r="Q1143" s="29"/>
      <c r="R1143" s="29"/>
      <c r="S1143" s="31"/>
      <c r="T1143" s="32"/>
      <c r="U1143" s="31"/>
      <c r="V1143" s="27"/>
      <c r="W1143" s="218"/>
      <c r="X1143" s="27"/>
      <c r="Y1143" s="219"/>
      <c r="Z1143" s="4"/>
      <c r="AA1143" s="121"/>
    </row>
    <row r="1144" spans="1:27" s="25" customFormat="1" ht="15" hidden="1" customHeight="1" thickTop="1" x14ac:dyDescent="0.3">
      <c r="A1144" s="39"/>
      <c r="B1144" s="33"/>
      <c r="C1144" s="391"/>
      <c r="D1144" s="29"/>
      <c r="E1144" s="217"/>
      <c r="F1144" s="274"/>
      <c r="G1144" s="29"/>
      <c r="H1144" s="29"/>
      <c r="I1144" s="27"/>
      <c r="J1144" s="27"/>
      <c r="K1144" s="29"/>
      <c r="L1144" s="29"/>
      <c r="M1144" s="29"/>
      <c r="N1144" s="29"/>
      <c r="O1144" s="29"/>
      <c r="P1144" s="29"/>
      <c r="Q1144" s="29"/>
      <c r="R1144" s="29"/>
      <c r="S1144" s="31"/>
      <c r="T1144" s="32"/>
      <c r="U1144" s="31"/>
      <c r="V1144" s="27"/>
      <c r="W1144" s="218"/>
      <c r="X1144" s="27"/>
      <c r="Y1144" s="219"/>
      <c r="Z1144" s="4"/>
      <c r="AA1144" s="121"/>
    </row>
    <row r="1145" spans="1:27" s="25" customFormat="1" ht="15" hidden="1" customHeight="1" thickTop="1" x14ac:dyDescent="0.3">
      <c r="A1145" s="39"/>
      <c r="B1145" s="33"/>
      <c r="C1145" s="391"/>
      <c r="D1145" s="29"/>
      <c r="E1145" s="217"/>
      <c r="F1145" s="274"/>
      <c r="G1145" s="29"/>
      <c r="H1145" s="29"/>
      <c r="I1145" s="27"/>
      <c r="J1145" s="27"/>
      <c r="K1145" s="29"/>
      <c r="L1145" s="29"/>
      <c r="M1145" s="29"/>
      <c r="N1145" s="29"/>
      <c r="O1145" s="29"/>
      <c r="P1145" s="29"/>
      <c r="Q1145" s="29"/>
      <c r="R1145" s="29"/>
      <c r="S1145" s="31"/>
      <c r="T1145" s="32"/>
      <c r="U1145" s="31"/>
      <c r="V1145" s="27"/>
      <c r="W1145" s="218"/>
      <c r="X1145" s="27"/>
      <c r="Y1145" s="219"/>
      <c r="Z1145" s="4"/>
      <c r="AA1145" s="121"/>
    </row>
    <row r="1146" spans="1:27" s="25" customFormat="1" ht="15" hidden="1" customHeight="1" thickTop="1" x14ac:dyDescent="0.3">
      <c r="A1146" s="39"/>
      <c r="B1146" s="33"/>
      <c r="C1146" s="391"/>
      <c r="D1146" s="29"/>
      <c r="E1146" s="217"/>
      <c r="F1146" s="274"/>
      <c r="G1146" s="29"/>
      <c r="H1146" s="29"/>
      <c r="I1146" s="27"/>
      <c r="J1146" s="27"/>
      <c r="K1146" s="29"/>
      <c r="L1146" s="29"/>
      <c r="M1146" s="29"/>
      <c r="N1146" s="29"/>
      <c r="O1146" s="29"/>
      <c r="P1146" s="29"/>
      <c r="Q1146" s="29"/>
      <c r="R1146" s="29"/>
      <c r="S1146" s="31"/>
      <c r="T1146" s="32"/>
      <c r="U1146" s="31"/>
      <c r="V1146" s="27"/>
      <c r="W1146" s="218"/>
      <c r="X1146" s="27"/>
      <c r="Y1146" s="219"/>
      <c r="Z1146" s="4"/>
      <c r="AA1146" s="121"/>
    </row>
    <row r="1147" spans="1:27" s="25" customFormat="1" ht="15" hidden="1" customHeight="1" thickTop="1" x14ac:dyDescent="0.3">
      <c r="A1147" s="39"/>
      <c r="B1147" s="33"/>
      <c r="C1147" s="391"/>
      <c r="D1147" s="29"/>
      <c r="E1147" s="217"/>
      <c r="F1147" s="274"/>
      <c r="G1147" s="29"/>
      <c r="H1147" s="29"/>
      <c r="I1147" s="27"/>
      <c r="J1147" s="27"/>
      <c r="K1147" s="29"/>
      <c r="L1147" s="29"/>
      <c r="M1147" s="29"/>
      <c r="N1147" s="29"/>
      <c r="O1147" s="29"/>
      <c r="P1147" s="29"/>
      <c r="Q1147" s="29"/>
      <c r="R1147" s="29"/>
      <c r="S1147" s="31"/>
      <c r="T1147" s="32"/>
      <c r="U1147" s="31"/>
      <c r="V1147" s="27"/>
      <c r="W1147" s="218"/>
      <c r="X1147" s="27"/>
      <c r="Y1147" s="219"/>
      <c r="Z1147" s="4"/>
      <c r="AA1147" s="121"/>
    </row>
    <row r="1148" spans="1:27" s="25" customFormat="1" ht="15" hidden="1" customHeight="1" thickTop="1" x14ac:dyDescent="0.3">
      <c r="A1148" s="39"/>
      <c r="B1148" s="33"/>
      <c r="C1148" s="391"/>
      <c r="D1148" s="29"/>
      <c r="E1148" s="217"/>
      <c r="F1148" s="274"/>
      <c r="G1148" s="29"/>
      <c r="H1148" s="29"/>
      <c r="I1148" s="27"/>
      <c r="J1148" s="27"/>
      <c r="K1148" s="29"/>
      <c r="L1148" s="29"/>
      <c r="M1148" s="29"/>
      <c r="N1148" s="29"/>
      <c r="O1148" s="29"/>
      <c r="P1148" s="29"/>
      <c r="Q1148" s="29"/>
      <c r="R1148" s="29"/>
      <c r="S1148" s="31"/>
      <c r="T1148" s="32"/>
      <c r="U1148" s="31"/>
      <c r="V1148" s="27"/>
      <c r="W1148" s="218"/>
      <c r="X1148" s="27"/>
      <c r="Y1148" s="219"/>
      <c r="Z1148" s="4"/>
      <c r="AA1148" s="121"/>
    </row>
    <row r="1149" spans="1:27" s="25" customFormat="1" ht="15" hidden="1" customHeight="1" thickTop="1" x14ac:dyDescent="0.3">
      <c r="A1149" s="39"/>
      <c r="B1149" s="33"/>
      <c r="C1149" s="391"/>
      <c r="D1149" s="29"/>
      <c r="E1149" s="217"/>
      <c r="F1149" s="274"/>
      <c r="G1149" s="29"/>
      <c r="H1149" s="29"/>
      <c r="I1149" s="27"/>
      <c r="J1149" s="27"/>
      <c r="K1149" s="29"/>
      <c r="L1149" s="29"/>
      <c r="M1149" s="29"/>
      <c r="N1149" s="29"/>
      <c r="O1149" s="29"/>
      <c r="P1149" s="29"/>
      <c r="Q1149" s="29"/>
      <c r="R1149" s="29"/>
      <c r="S1149" s="31"/>
      <c r="T1149" s="32"/>
      <c r="U1149" s="31"/>
      <c r="V1149" s="27"/>
      <c r="W1149" s="218"/>
      <c r="X1149" s="27"/>
      <c r="Y1149" s="219"/>
      <c r="Z1149" s="4"/>
      <c r="AA1149" s="121"/>
    </row>
    <row r="1150" spans="1:27" s="25" customFormat="1" ht="15" hidden="1" customHeight="1" thickTop="1" x14ac:dyDescent="0.3">
      <c r="A1150" s="39"/>
      <c r="B1150" s="33"/>
      <c r="C1150" s="391"/>
      <c r="D1150" s="29"/>
      <c r="E1150" s="217"/>
      <c r="F1150" s="274"/>
      <c r="G1150" s="29"/>
      <c r="H1150" s="29"/>
      <c r="I1150" s="27"/>
      <c r="J1150" s="27"/>
      <c r="K1150" s="29"/>
      <c r="L1150" s="29"/>
      <c r="M1150" s="29"/>
      <c r="N1150" s="29"/>
      <c r="O1150" s="29"/>
      <c r="P1150" s="29"/>
      <c r="Q1150" s="29"/>
      <c r="R1150" s="29"/>
      <c r="S1150" s="31"/>
      <c r="T1150" s="32"/>
      <c r="U1150" s="31"/>
      <c r="V1150" s="27"/>
      <c r="W1150" s="218"/>
      <c r="X1150" s="27"/>
      <c r="Y1150" s="219"/>
      <c r="Z1150" s="4"/>
      <c r="AA1150" s="121"/>
    </row>
    <row r="1151" spans="1:27" s="25" customFormat="1" ht="15" hidden="1" customHeight="1" thickTop="1" x14ac:dyDescent="0.3">
      <c r="A1151" s="39"/>
      <c r="B1151" s="33"/>
      <c r="C1151" s="391"/>
      <c r="D1151" s="29"/>
      <c r="E1151" s="217"/>
      <c r="F1151" s="274"/>
      <c r="G1151" s="29"/>
      <c r="H1151" s="29"/>
      <c r="I1151" s="27"/>
      <c r="J1151" s="27"/>
      <c r="K1151" s="29"/>
      <c r="L1151" s="29"/>
      <c r="M1151" s="29"/>
      <c r="N1151" s="29"/>
      <c r="O1151" s="29"/>
      <c r="P1151" s="29"/>
      <c r="Q1151" s="29"/>
      <c r="R1151" s="29"/>
      <c r="S1151" s="31"/>
      <c r="T1151" s="32"/>
      <c r="U1151" s="31"/>
      <c r="V1151" s="27"/>
      <c r="W1151" s="218"/>
      <c r="X1151" s="27"/>
      <c r="Y1151" s="219"/>
      <c r="Z1151" s="4"/>
      <c r="AA1151" s="121"/>
    </row>
    <row r="1152" spans="1:27" s="25" customFormat="1" ht="15" hidden="1" customHeight="1" thickTop="1" x14ac:dyDescent="0.3">
      <c r="A1152" s="39"/>
      <c r="B1152" s="33"/>
      <c r="C1152" s="391"/>
      <c r="D1152" s="29"/>
      <c r="E1152" s="217"/>
      <c r="F1152" s="274"/>
      <c r="G1152" s="29"/>
      <c r="H1152" s="29"/>
      <c r="I1152" s="27"/>
      <c r="J1152" s="27"/>
      <c r="K1152" s="29"/>
      <c r="L1152" s="29"/>
      <c r="M1152" s="29"/>
      <c r="N1152" s="29"/>
      <c r="O1152" s="29"/>
      <c r="P1152" s="29"/>
      <c r="Q1152" s="29"/>
      <c r="R1152" s="29"/>
      <c r="S1152" s="31"/>
      <c r="T1152" s="32"/>
      <c r="U1152" s="31"/>
      <c r="V1152" s="27"/>
      <c r="W1152" s="218"/>
      <c r="X1152" s="27"/>
      <c r="Y1152" s="219"/>
      <c r="Z1152" s="4"/>
      <c r="AA1152" s="121"/>
    </row>
    <row r="1153" spans="1:27" s="25" customFormat="1" ht="15" hidden="1" customHeight="1" thickTop="1" x14ac:dyDescent="0.3">
      <c r="A1153" s="39"/>
      <c r="B1153" s="33"/>
      <c r="C1153" s="391"/>
      <c r="D1153" s="29"/>
      <c r="E1153" s="217"/>
      <c r="F1153" s="274"/>
      <c r="G1153" s="29"/>
      <c r="H1153" s="29"/>
      <c r="I1153" s="27"/>
      <c r="J1153" s="27"/>
      <c r="K1153" s="29"/>
      <c r="L1153" s="29"/>
      <c r="M1153" s="29"/>
      <c r="N1153" s="29"/>
      <c r="O1153" s="29"/>
      <c r="P1153" s="29"/>
      <c r="Q1153" s="29"/>
      <c r="R1153" s="29"/>
      <c r="S1153" s="31"/>
      <c r="T1153" s="32"/>
      <c r="U1153" s="31"/>
      <c r="V1153" s="27"/>
      <c r="W1153" s="218"/>
      <c r="X1153" s="27"/>
      <c r="Y1153" s="219"/>
      <c r="Z1153" s="4"/>
      <c r="AA1153" s="121"/>
    </row>
    <row r="1154" spans="1:27" s="25" customFormat="1" ht="15" hidden="1" customHeight="1" thickTop="1" x14ac:dyDescent="0.3">
      <c r="A1154" s="39"/>
      <c r="B1154" s="33"/>
      <c r="C1154" s="391"/>
      <c r="D1154" s="29"/>
      <c r="E1154" s="217"/>
      <c r="F1154" s="274"/>
      <c r="G1154" s="29"/>
      <c r="H1154" s="29"/>
      <c r="I1154" s="27"/>
      <c r="J1154" s="27"/>
      <c r="K1154" s="29"/>
      <c r="L1154" s="29"/>
      <c r="M1154" s="29"/>
      <c r="N1154" s="29"/>
      <c r="O1154" s="29"/>
      <c r="P1154" s="29"/>
      <c r="Q1154" s="29"/>
      <c r="R1154" s="29"/>
      <c r="S1154" s="31"/>
      <c r="T1154" s="32"/>
      <c r="U1154" s="31"/>
      <c r="V1154" s="27"/>
      <c r="W1154" s="218"/>
      <c r="X1154" s="27"/>
      <c r="Y1154" s="219"/>
      <c r="Z1154" s="4"/>
      <c r="AA1154" s="121"/>
    </row>
    <row r="1155" spans="1:27" s="25" customFormat="1" ht="15" hidden="1" customHeight="1" thickTop="1" x14ac:dyDescent="0.3">
      <c r="A1155" s="39"/>
      <c r="B1155" s="33"/>
      <c r="C1155" s="391"/>
      <c r="D1155" s="29"/>
      <c r="E1155" s="217"/>
      <c r="F1155" s="274"/>
      <c r="G1155" s="29"/>
      <c r="H1155" s="29"/>
      <c r="I1155" s="27"/>
      <c r="J1155" s="27"/>
      <c r="K1155" s="29"/>
      <c r="L1155" s="29"/>
      <c r="M1155" s="29"/>
      <c r="N1155" s="29"/>
      <c r="O1155" s="29"/>
      <c r="P1155" s="29"/>
      <c r="Q1155" s="29"/>
      <c r="R1155" s="29"/>
      <c r="S1155" s="31"/>
      <c r="T1155" s="32"/>
      <c r="U1155" s="31"/>
      <c r="V1155" s="27"/>
      <c r="W1155" s="218"/>
      <c r="X1155" s="27"/>
      <c r="Y1155" s="219"/>
      <c r="Z1155" s="4"/>
      <c r="AA1155" s="121"/>
    </row>
    <row r="1156" spans="1:27" s="25" customFormat="1" ht="15" hidden="1" customHeight="1" thickTop="1" x14ac:dyDescent="0.3">
      <c r="A1156" s="39"/>
      <c r="B1156" s="33"/>
      <c r="C1156" s="391"/>
      <c r="D1156" s="29"/>
      <c r="E1156" s="217"/>
      <c r="F1156" s="274"/>
      <c r="G1156" s="29"/>
      <c r="H1156" s="29"/>
      <c r="I1156" s="27"/>
      <c r="J1156" s="27"/>
      <c r="K1156" s="29"/>
      <c r="L1156" s="29"/>
      <c r="M1156" s="29"/>
      <c r="N1156" s="29"/>
      <c r="O1156" s="29"/>
      <c r="P1156" s="29"/>
      <c r="Q1156" s="29"/>
      <c r="R1156" s="29"/>
      <c r="S1156" s="31"/>
      <c r="T1156" s="32"/>
      <c r="U1156" s="31"/>
      <c r="V1156" s="27"/>
      <c r="W1156" s="218"/>
      <c r="X1156" s="27"/>
      <c r="Y1156" s="219"/>
      <c r="Z1156" s="4"/>
      <c r="AA1156" s="121"/>
    </row>
    <row r="1157" spans="1:27" s="25" customFormat="1" ht="15" hidden="1" customHeight="1" thickTop="1" x14ac:dyDescent="0.3">
      <c r="A1157" s="39"/>
      <c r="B1157" s="33"/>
      <c r="C1157" s="391"/>
      <c r="D1157" s="29"/>
      <c r="E1157" s="217"/>
      <c r="F1157" s="274"/>
      <c r="G1157" s="29"/>
      <c r="H1157" s="29"/>
      <c r="I1157" s="27"/>
      <c r="J1157" s="27"/>
      <c r="K1157" s="29"/>
      <c r="L1157" s="29"/>
      <c r="M1157" s="29"/>
      <c r="N1157" s="29"/>
      <c r="O1157" s="29"/>
      <c r="P1157" s="29"/>
      <c r="Q1157" s="29"/>
      <c r="R1157" s="29"/>
      <c r="S1157" s="31"/>
      <c r="T1157" s="32"/>
      <c r="U1157" s="31"/>
      <c r="V1157" s="27"/>
      <c r="W1157" s="218"/>
      <c r="X1157" s="27"/>
      <c r="Y1157" s="219"/>
      <c r="Z1157" s="4"/>
      <c r="AA1157" s="121"/>
    </row>
    <row r="1158" spans="1:27" s="25" customFormat="1" ht="15" hidden="1" customHeight="1" thickTop="1" x14ac:dyDescent="0.3">
      <c r="A1158" s="39"/>
      <c r="B1158" s="33"/>
      <c r="C1158" s="391"/>
      <c r="D1158" s="29"/>
      <c r="E1158" s="217"/>
      <c r="F1158" s="274"/>
      <c r="G1158" s="29"/>
      <c r="H1158" s="29"/>
      <c r="I1158" s="27"/>
      <c r="J1158" s="27"/>
      <c r="K1158" s="29"/>
      <c r="L1158" s="29"/>
      <c r="M1158" s="29"/>
      <c r="N1158" s="29"/>
      <c r="O1158" s="29"/>
      <c r="P1158" s="29"/>
      <c r="Q1158" s="29"/>
      <c r="R1158" s="29"/>
      <c r="S1158" s="31"/>
      <c r="T1158" s="32"/>
      <c r="U1158" s="31"/>
      <c r="V1158" s="27"/>
      <c r="W1158" s="218"/>
      <c r="X1158" s="27"/>
      <c r="Y1158" s="219"/>
      <c r="Z1158" s="4"/>
      <c r="AA1158" s="121"/>
    </row>
    <row r="1159" spans="1:27" s="25" customFormat="1" ht="15" hidden="1" customHeight="1" thickTop="1" x14ac:dyDescent="0.3">
      <c r="A1159" s="39"/>
      <c r="B1159" s="33"/>
      <c r="C1159" s="391"/>
      <c r="D1159" s="29"/>
      <c r="E1159" s="217"/>
      <c r="F1159" s="274"/>
      <c r="G1159" s="29"/>
      <c r="H1159" s="29"/>
      <c r="I1159" s="27"/>
      <c r="J1159" s="27"/>
      <c r="K1159" s="29"/>
      <c r="L1159" s="29"/>
      <c r="M1159" s="29"/>
      <c r="N1159" s="29"/>
      <c r="O1159" s="29"/>
      <c r="P1159" s="29"/>
      <c r="Q1159" s="29"/>
      <c r="R1159" s="29"/>
      <c r="S1159" s="31"/>
      <c r="T1159" s="32"/>
      <c r="U1159" s="31"/>
      <c r="V1159" s="27"/>
      <c r="W1159" s="218"/>
      <c r="X1159" s="27"/>
      <c r="Y1159" s="219"/>
      <c r="Z1159" s="4"/>
      <c r="AA1159" s="121"/>
    </row>
    <row r="1160" spans="1:27" s="25" customFormat="1" ht="15" hidden="1" customHeight="1" thickTop="1" x14ac:dyDescent="0.3">
      <c r="A1160" s="39"/>
      <c r="B1160" s="33"/>
      <c r="C1160" s="391"/>
      <c r="D1160" s="29"/>
      <c r="E1160" s="217"/>
      <c r="F1160" s="274"/>
      <c r="G1160" s="29"/>
      <c r="H1160" s="29"/>
      <c r="I1160" s="27"/>
      <c r="J1160" s="27"/>
      <c r="K1160" s="29"/>
      <c r="L1160" s="29"/>
      <c r="M1160" s="29"/>
      <c r="N1160" s="29"/>
      <c r="O1160" s="29"/>
      <c r="P1160" s="29"/>
      <c r="Q1160" s="29"/>
      <c r="R1160" s="29"/>
      <c r="S1160" s="31"/>
      <c r="T1160" s="32"/>
      <c r="U1160" s="31"/>
      <c r="V1160" s="27"/>
      <c r="W1160" s="218"/>
      <c r="X1160" s="27"/>
      <c r="Y1160" s="219"/>
      <c r="Z1160" s="4"/>
      <c r="AA1160" s="121"/>
    </row>
    <row r="1161" spans="1:27" s="25" customFormat="1" ht="15" hidden="1" customHeight="1" thickTop="1" x14ac:dyDescent="0.3">
      <c r="A1161" s="39"/>
      <c r="B1161" s="33"/>
      <c r="C1161" s="391"/>
      <c r="D1161" s="29"/>
      <c r="E1161" s="217"/>
      <c r="F1161" s="274"/>
      <c r="G1161" s="29"/>
      <c r="H1161" s="29"/>
      <c r="I1161" s="27"/>
      <c r="J1161" s="27"/>
      <c r="K1161" s="29"/>
      <c r="L1161" s="29"/>
      <c r="M1161" s="29"/>
      <c r="N1161" s="29"/>
      <c r="O1161" s="29"/>
      <c r="P1161" s="29"/>
      <c r="Q1161" s="29"/>
      <c r="R1161" s="29"/>
      <c r="S1161" s="31"/>
      <c r="T1161" s="32"/>
      <c r="U1161" s="31"/>
      <c r="V1161" s="27"/>
      <c r="W1161" s="218"/>
      <c r="X1161" s="27"/>
      <c r="Y1161" s="219"/>
      <c r="Z1161" s="4"/>
      <c r="AA1161" s="121"/>
    </row>
    <row r="1162" spans="1:27" s="25" customFormat="1" ht="15" hidden="1" customHeight="1" thickTop="1" x14ac:dyDescent="0.3">
      <c r="A1162" s="39"/>
      <c r="B1162" s="33"/>
      <c r="C1162" s="391"/>
      <c r="D1162" s="29"/>
      <c r="E1162" s="217"/>
      <c r="F1162" s="274"/>
      <c r="G1162" s="29"/>
      <c r="H1162" s="29"/>
      <c r="I1162" s="27"/>
      <c r="J1162" s="27"/>
      <c r="K1162" s="29"/>
      <c r="L1162" s="29"/>
      <c r="M1162" s="29"/>
      <c r="N1162" s="29"/>
      <c r="O1162" s="29"/>
      <c r="P1162" s="29"/>
      <c r="Q1162" s="29"/>
      <c r="R1162" s="29"/>
      <c r="S1162" s="31"/>
      <c r="T1162" s="32"/>
      <c r="U1162" s="31"/>
      <c r="V1162" s="27"/>
      <c r="W1162" s="218"/>
      <c r="X1162" s="27"/>
      <c r="Y1162" s="219"/>
      <c r="Z1162" s="4"/>
      <c r="AA1162" s="121"/>
    </row>
    <row r="1163" spans="1:27" s="25" customFormat="1" ht="15" hidden="1" customHeight="1" thickTop="1" x14ac:dyDescent="0.3">
      <c r="A1163" s="39"/>
      <c r="B1163" s="33"/>
      <c r="C1163" s="391"/>
      <c r="D1163" s="29"/>
      <c r="E1163" s="217"/>
      <c r="F1163" s="274"/>
      <c r="G1163" s="29"/>
      <c r="H1163" s="29"/>
      <c r="I1163" s="27"/>
      <c r="J1163" s="27"/>
      <c r="K1163" s="29"/>
      <c r="L1163" s="29"/>
      <c r="M1163" s="29"/>
      <c r="N1163" s="29"/>
      <c r="O1163" s="29"/>
      <c r="P1163" s="29"/>
      <c r="Q1163" s="29"/>
      <c r="R1163" s="29"/>
      <c r="S1163" s="31"/>
      <c r="T1163" s="32"/>
      <c r="U1163" s="31"/>
      <c r="V1163" s="27"/>
      <c r="W1163" s="218"/>
      <c r="X1163" s="27"/>
      <c r="Y1163" s="219"/>
      <c r="Z1163" s="4"/>
      <c r="AA1163" s="121"/>
    </row>
    <row r="1164" spans="1:27" s="25" customFormat="1" ht="15" hidden="1" customHeight="1" thickTop="1" x14ac:dyDescent="0.3">
      <c r="A1164" s="39"/>
      <c r="B1164" s="33"/>
      <c r="C1164" s="391"/>
      <c r="D1164" s="29"/>
      <c r="E1164" s="217"/>
      <c r="F1164" s="274"/>
      <c r="G1164" s="29"/>
      <c r="H1164" s="29"/>
      <c r="I1164" s="27"/>
      <c r="J1164" s="27"/>
      <c r="K1164" s="29"/>
      <c r="L1164" s="29"/>
      <c r="M1164" s="29"/>
      <c r="N1164" s="29"/>
      <c r="O1164" s="29"/>
      <c r="P1164" s="29"/>
      <c r="Q1164" s="29"/>
      <c r="R1164" s="29"/>
      <c r="S1164" s="31"/>
      <c r="T1164" s="32"/>
      <c r="U1164" s="31"/>
      <c r="V1164" s="27"/>
      <c r="W1164" s="218"/>
      <c r="X1164" s="27"/>
      <c r="Y1164" s="219"/>
      <c r="Z1164" s="4"/>
      <c r="AA1164" s="121"/>
    </row>
    <row r="1165" spans="1:27" s="25" customFormat="1" ht="15" hidden="1" customHeight="1" thickTop="1" x14ac:dyDescent="0.3">
      <c r="A1165" s="39"/>
      <c r="B1165" s="33"/>
      <c r="C1165" s="391"/>
      <c r="D1165" s="29"/>
      <c r="E1165" s="217"/>
      <c r="F1165" s="274"/>
      <c r="G1165" s="29"/>
      <c r="H1165" s="29"/>
      <c r="I1165" s="27"/>
      <c r="J1165" s="27"/>
      <c r="K1165" s="29"/>
      <c r="L1165" s="29"/>
      <c r="M1165" s="29"/>
      <c r="N1165" s="29"/>
      <c r="O1165" s="29"/>
      <c r="P1165" s="29"/>
      <c r="Q1165" s="29"/>
      <c r="R1165" s="29"/>
      <c r="S1165" s="31"/>
      <c r="T1165" s="32"/>
      <c r="U1165" s="31"/>
      <c r="V1165" s="27"/>
      <c r="W1165" s="218"/>
      <c r="X1165" s="27"/>
      <c r="Y1165" s="219"/>
      <c r="Z1165" s="4"/>
      <c r="AA1165" s="121"/>
    </row>
    <row r="1166" spans="1:27" s="25" customFormat="1" ht="15" hidden="1" customHeight="1" thickTop="1" x14ac:dyDescent="0.3">
      <c r="A1166" s="39"/>
      <c r="B1166" s="33"/>
      <c r="C1166" s="391"/>
      <c r="D1166" s="29"/>
      <c r="E1166" s="217"/>
      <c r="F1166" s="274"/>
      <c r="G1166" s="29"/>
      <c r="H1166" s="29"/>
      <c r="I1166" s="27"/>
      <c r="J1166" s="27"/>
      <c r="K1166" s="29"/>
      <c r="L1166" s="29"/>
      <c r="M1166" s="29"/>
      <c r="N1166" s="29"/>
      <c r="O1166" s="29"/>
      <c r="P1166" s="29"/>
      <c r="Q1166" s="29"/>
      <c r="R1166" s="29"/>
      <c r="S1166" s="31"/>
      <c r="T1166" s="32"/>
      <c r="U1166" s="31"/>
      <c r="V1166" s="27"/>
      <c r="W1166" s="218"/>
      <c r="X1166" s="27"/>
      <c r="Y1166" s="219"/>
      <c r="Z1166" s="4"/>
      <c r="AA1166" s="121"/>
    </row>
    <row r="1167" spans="1:27" s="25" customFormat="1" ht="15" hidden="1" customHeight="1" thickTop="1" x14ac:dyDescent="0.3">
      <c r="A1167" s="39"/>
      <c r="B1167" s="33"/>
      <c r="C1167" s="391"/>
      <c r="D1167" s="29"/>
      <c r="E1167" s="217"/>
      <c r="F1167" s="274"/>
      <c r="G1167" s="29"/>
      <c r="H1167" s="29"/>
      <c r="I1167" s="27"/>
      <c r="J1167" s="27"/>
      <c r="K1167" s="29"/>
      <c r="L1167" s="29"/>
      <c r="M1167" s="29"/>
      <c r="N1167" s="29"/>
      <c r="O1167" s="29"/>
      <c r="P1167" s="29"/>
      <c r="Q1167" s="29"/>
      <c r="R1167" s="29"/>
      <c r="S1167" s="31"/>
      <c r="T1167" s="32"/>
      <c r="U1167" s="31"/>
      <c r="V1167" s="27"/>
      <c r="W1167" s="218"/>
      <c r="X1167" s="27"/>
      <c r="Y1167" s="219"/>
      <c r="Z1167" s="4"/>
      <c r="AA1167" s="121"/>
    </row>
    <row r="1168" spans="1:27" s="25" customFormat="1" ht="15" hidden="1" customHeight="1" thickTop="1" x14ac:dyDescent="0.3">
      <c r="A1168" s="39"/>
      <c r="B1168" s="33"/>
      <c r="C1168" s="391"/>
      <c r="D1168" s="29"/>
      <c r="E1168" s="217"/>
      <c r="F1168" s="274"/>
      <c r="G1168" s="29"/>
      <c r="H1168" s="29"/>
      <c r="I1168" s="27"/>
      <c r="J1168" s="27"/>
      <c r="K1168" s="29"/>
      <c r="L1168" s="29"/>
      <c r="M1168" s="29"/>
      <c r="N1168" s="29"/>
      <c r="O1168" s="29"/>
      <c r="P1168" s="29"/>
      <c r="Q1168" s="29"/>
      <c r="R1168" s="29"/>
      <c r="S1168" s="31"/>
      <c r="T1168" s="32"/>
      <c r="U1168" s="31"/>
      <c r="V1168" s="27"/>
      <c r="W1168" s="218"/>
      <c r="X1168" s="27"/>
      <c r="Y1168" s="219"/>
      <c r="Z1168" s="4"/>
      <c r="AA1168" s="121"/>
    </row>
    <row r="1169" spans="1:27" s="25" customFormat="1" ht="15" hidden="1" customHeight="1" thickTop="1" x14ac:dyDescent="0.3">
      <c r="A1169" s="39"/>
      <c r="B1169" s="33"/>
      <c r="C1169" s="391"/>
      <c r="D1169" s="29"/>
      <c r="E1169" s="217"/>
      <c r="F1169" s="274"/>
      <c r="G1169" s="29"/>
      <c r="H1169" s="29"/>
      <c r="I1169" s="27"/>
      <c r="J1169" s="27"/>
      <c r="K1169" s="29"/>
      <c r="L1169" s="29"/>
      <c r="M1169" s="29"/>
      <c r="N1169" s="29"/>
      <c r="O1169" s="29"/>
      <c r="P1169" s="29"/>
      <c r="Q1169" s="29"/>
      <c r="R1169" s="29"/>
      <c r="S1169" s="31"/>
      <c r="T1169" s="32"/>
      <c r="U1169" s="31"/>
      <c r="V1169" s="27"/>
      <c r="W1169" s="218"/>
      <c r="X1169" s="27"/>
      <c r="Y1169" s="219"/>
      <c r="Z1169" s="4"/>
      <c r="AA1169" s="121"/>
    </row>
    <row r="1170" spans="1:27" s="25" customFormat="1" ht="15" hidden="1" customHeight="1" thickTop="1" x14ac:dyDescent="0.3">
      <c r="A1170" s="39"/>
      <c r="B1170" s="33"/>
      <c r="C1170" s="391"/>
      <c r="D1170" s="29"/>
      <c r="E1170" s="217"/>
      <c r="F1170" s="274"/>
      <c r="G1170" s="29"/>
      <c r="H1170" s="29"/>
      <c r="I1170" s="27"/>
      <c r="J1170" s="27"/>
      <c r="K1170" s="29"/>
      <c r="L1170" s="29"/>
      <c r="M1170" s="29"/>
      <c r="N1170" s="29"/>
      <c r="O1170" s="29"/>
      <c r="P1170" s="29"/>
      <c r="Q1170" s="29"/>
      <c r="R1170" s="29"/>
      <c r="S1170" s="31"/>
      <c r="T1170" s="32"/>
      <c r="U1170" s="31"/>
      <c r="V1170" s="27"/>
      <c r="W1170" s="218"/>
      <c r="X1170" s="27"/>
      <c r="Y1170" s="219"/>
      <c r="Z1170" s="4"/>
      <c r="AA1170" s="121"/>
    </row>
    <row r="1171" spans="1:27" s="25" customFormat="1" ht="15" hidden="1" customHeight="1" thickTop="1" x14ac:dyDescent="0.3">
      <c r="A1171" s="39"/>
      <c r="B1171" s="33"/>
      <c r="C1171" s="391"/>
      <c r="D1171" s="29"/>
      <c r="E1171" s="217"/>
      <c r="F1171" s="274"/>
      <c r="G1171" s="29"/>
      <c r="H1171" s="29"/>
      <c r="I1171" s="27"/>
      <c r="J1171" s="27"/>
      <c r="K1171" s="29"/>
      <c r="L1171" s="29"/>
      <c r="M1171" s="29"/>
      <c r="N1171" s="29"/>
      <c r="O1171" s="29"/>
      <c r="P1171" s="29"/>
      <c r="Q1171" s="29"/>
      <c r="R1171" s="29"/>
      <c r="S1171" s="31"/>
      <c r="T1171" s="32"/>
      <c r="U1171" s="31"/>
      <c r="V1171" s="27"/>
      <c r="W1171" s="218"/>
      <c r="X1171" s="27"/>
      <c r="Y1171" s="219"/>
      <c r="Z1171" s="4"/>
      <c r="AA1171" s="121"/>
    </row>
    <row r="1172" spans="1:27" s="25" customFormat="1" ht="15" hidden="1" customHeight="1" thickTop="1" x14ac:dyDescent="0.3">
      <c r="A1172" s="39"/>
      <c r="B1172" s="33"/>
      <c r="C1172" s="391"/>
      <c r="D1172" s="29"/>
      <c r="E1172" s="217"/>
      <c r="F1172" s="274"/>
      <c r="G1172" s="29"/>
      <c r="H1172" s="29"/>
      <c r="I1172" s="27"/>
      <c r="J1172" s="27"/>
      <c r="K1172" s="29"/>
      <c r="L1172" s="29"/>
      <c r="M1172" s="29"/>
      <c r="N1172" s="29"/>
      <c r="O1172" s="29"/>
      <c r="P1172" s="29"/>
      <c r="Q1172" s="29"/>
      <c r="R1172" s="29"/>
      <c r="S1172" s="31"/>
      <c r="T1172" s="32"/>
      <c r="U1172" s="31"/>
      <c r="V1172" s="27"/>
      <c r="W1172" s="218"/>
      <c r="X1172" s="27"/>
      <c r="Y1172" s="219"/>
      <c r="Z1172" s="4"/>
      <c r="AA1172" s="121"/>
    </row>
    <row r="1173" spans="1:27" s="25" customFormat="1" ht="15" hidden="1" customHeight="1" thickTop="1" x14ac:dyDescent="0.3">
      <c r="A1173" s="39"/>
      <c r="B1173" s="33"/>
      <c r="C1173" s="391"/>
      <c r="D1173" s="29"/>
      <c r="E1173" s="217"/>
      <c r="F1173" s="274"/>
      <c r="G1173" s="29"/>
      <c r="H1173" s="29"/>
      <c r="I1173" s="27"/>
      <c r="J1173" s="27"/>
      <c r="K1173" s="29"/>
      <c r="L1173" s="29"/>
      <c r="M1173" s="29"/>
      <c r="N1173" s="29"/>
      <c r="O1173" s="29"/>
      <c r="P1173" s="29"/>
      <c r="Q1173" s="29"/>
      <c r="R1173" s="29"/>
      <c r="S1173" s="31"/>
      <c r="T1173" s="32"/>
      <c r="U1173" s="31"/>
      <c r="V1173" s="27"/>
      <c r="W1173" s="218"/>
      <c r="X1173" s="27"/>
      <c r="Y1173" s="219"/>
      <c r="Z1173" s="4"/>
      <c r="AA1173" s="121"/>
    </row>
    <row r="1174" spans="1:27" s="25" customFormat="1" ht="15" hidden="1" customHeight="1" thickTop="1" x14ac:dyDescent="0.3">
      <c r="A1174" s="39"/>
      <c r="B1174" s="33"/>
      <c r="C1174" s="391"/>
      <c r="D1174" s="29"/>
      <c r="E1174" s="217"/>
      <c r="F1174" s="274"/>
      <c r="G1174" s="29"/>
      <c r="H1174" s="29"/>
      <c r="I1174" s="27"/>
      <c r="J1174" s="27"/>
      <c r="K1174" s="29"/>
      <c r="L1174" s="29"/>
      <c r="M1174" s="29"/>
      <c r="N1174" s="29"/>
      <c r="O1174" s="29"/>
      <c r="P1174" s="29"/>
      <c r="Q1174" s="29"/>
      <c r="R1174" s="29"/>
      <c r="S1174" s="31"/>
      <c r="T1174" s="32"/>
      <c r="U1174" s="31"/>
      <c r="V1174" s="27"/>
      <c r="W1174" s="218"/>
      <c r="X1174" s="27"/>
      <c r="Y1174" s="219"/>
      <c r="Z1174" s="4"/>
      <c r="AA1174" s="121"/>
    </row>
    <row r="1175" spans="1:27" s="25" customFormat="1" ht="15" hidden="1" customHeight="1" thickTop="1" x14ac:dyDescent="0.3">
      <c r="A1175" s="39"/>
      <c r="B1175" s="33"/>
      <c r="C1175" s="391"/>
      <c r="D1175" s="29"/>
      <c r="E1175" s="217"/>
      <c r="F1175" s="274"/>
      <c r="G1175" s="29"/>
      <c r="H1175" s="29"/>
      <c r="I1175" s="27"/>
      <c r="J1175" s="27"/>
      <c r="K1175" s="29"/>
      <c r="L1175" s="29"/>
      <c r="M1175" s="29"/>
      <c r="N1175" s="29"/>
      <c r="O1175" s="29"/>
      <c r="P1175" s="29"/>
      <c r="Q1175" s="29"/>
      <c r="R1175" s="29"/>
      <c r="S1175" s="31"/>
      <c r="T1175" s="32"/>
      <c r="U1175" s="31"/>
      <c r="V1175" s="27"/>
      <c r="W1175" s="218"/>
      <c r="X1175" s="27"/>
      <c r="Y1175" s="219"/>
      <c r="Z1175" s="4"/>
      <c r="AA1175" s="121"/>
    </row>
    <row r="1176" spans="1:27" s="25" customFormat="1" ht="15" hidden="1" customHeight="1" thickTop="1" x14ac:dyDescent="0.3">
      <c r="A1176" s="39"/>
      <c r="B1176" s="33"/>
      <c r="C1176" s="391"/>
      <c r="D1176" s="29"/>
      <c r="E1176" s="217"/>
      <c r="F1176" s="274"/>
      <c r="G1176" s="29"/>
      <c r="H1176" s="29"/>
      <c r="I1176" s="27"/>
      <c r="J1176" s="27"/>
      <c r="K1176" s="29"/>
      <c r="L1176" s="29"/>
      <c r="M1176" s="29"/>
      <c r="N1176" s="29"/>
      <c r="O1176" s="29"/>
      <c r="P1176" s="29"/>
      <c r="Q1176" s="29"/>
      <c r="R1176" s="29"/>
      <c r="S1176" s="31"/>
      <c r="T1176" s="32"/>
      <c r="U1176" s="31"/>
      <c r="V1176" s="27"/>
      <c r="W1176" s="218"/>
      <c r="X1176" s="27"/>
      <c r="Y1176" s="219"/>
      <c r="Z1176" s="4"/>
      <c r="AA1176" s="121"/>
    </row>
    <row r="1177" spans="1:27" s="25" customFormat="1" ht="15" hidden="1" customHeight="1" thickTop="1" x14ac:dyDescent="0.3">
      <c r="A1177" s="39"/>
      <c r="B1177" s="33"/>
      <c r="C1177" s="391"/>
      <c r="D1177" s="29"/>
      <c r="E1177" s="217"/>
      <c r="F1177" s="274"/>
      <c r="G1177" s="29"/>
      <c r="H1177" s="29"/>
      <c r="I1177" s="27"/>
      <c r="J1177" s="27"/>
      <c r="K1177" s="29"/>
      <c r="L1177" s="29"/>
      <c r="M1177" s="29"/>
      <c r="N1177" s="29"/>
      <c r="O1177" s="29"/>
      <c r="P1177" s="29"/>
      <c r="Q1177" s="29"/>
      <c r="R1177" s="29"/>
      <c r="S1177" s="31"/>
      <c r="T1177" s="32"/>
      <c r="U1177" s="31"/>
      <c r="V1177" s="27"/>
      <c r="W1177" s="218"/>
      <c r="X1177" s="27"/>
      <c r="Y1177" s="219"/>
      <c r="Z1177" s="4"/>
      <c r="AA1177" s="121"/>
    </row>
    <row r="1178" spans="1:27" s="25" customFormat="1" ht="15" hidden="1" customHeight="1" thickTop="1" x14ac:dyDescent="0.3">
      <c r="A1178" s="39"/>
      <c r="B1178" s="33"/>
      <c r="C1178" s="391"/>
      <c r="D1178" s="29"/>
      <c r="E1178" s="217"/>
      <c r="F1178" s="274"/>
      <c r="G1178" s="29"/>
      <c r="H1178" s="29"/>
      <c r="I1178" s="27"/>
      <c r="J1178" s="27"/>
      <c r="K1178" s="29"/>
      <c r="L1178" s="29"/>
      <c r="M1178" s="29"/>
      <c r="N1178" s="29"/>
      <c r="O1178" s="29"/>
      <c r="P1178" s="29"/>
      <c r="Q1178" s="29"/>
      <c r="R1178" s="29"/>
      <c r="S1178" s="31"/>
      <c r="T1178" s="32"/>
      <c r="U1178" s="31"/>
      <c r="V1178" s="27"/>
      <c r="W1178" s="218"/>
      <c r="X1178" s="27"/>
      <c r="Y1178" s="219"/>
      <c r="Z1178" s="4"/>
      <c r="AA1178" s="121"/>
    </row>
    <row r="1179" spans="1:27" s="25" customFormat="1" ht="15" hidden="1" customHeight="1" thickTop="1" x14ac:dyDescent="0.3">
      <c r="A1179" s="39"/>
      <c r="B1179" s="33"/>
      <c r="C1179" s="391"/>
      <c r="D1179" s="29"/>
      <c r="E1179" s="217"/>
      <c r="F1179" s="274"/>
      <c r="G1179" s="29"/>
      <c r="H1179" s="29"/>
      <c r="I1179" s="27"/>
      <c r="J1179" s="27"/>
      <c r="K1179" s="29"/>
      <c r="L1179" s="29"/>
      <c r="M1179" s="29"/>
      <c r="N1179" s="29"/>
      <c r="O1179" s="29"/>
      <c r="P1179" s="29"/>
      <c r="Q1179" s="29"/>
      <c r="R1179" s="29"/>
      <c r="S1179" s="31"/>
      <c r="T1179" s="32"/>
      <c r="U1179" s="31"/>
      <c r="V1179" s="27"/>
      <c r="W1179" s="218"/>
      <c r="X1179" s="27"/>
      <c r="Y1179" s="219"/>
      <c r="Z1179" s="4"/>
      <c r="AA1179" s="121"/>
    </row>
    <row r="1180" spans="1:27" s="25" customFormat="1" ht="15" hidden="1" customHeight="1" thickTop="1" x14ac:dyDescent="0.3">
      <c r="A1180" s="39"/>
      <c r="B1180" s="33"/>
      <c r="C1180" s="391"/>
      <c r="D1180" s="29"/>
      <c r="E1180" s="217"/>
      <c r="F1180" s="274"/>
      <c r="G1180" s="29"/>
      <c r="H1180" s="29"/>
      <c r="I1180" s="27"/>
      <c r="J1180" s="27"/>
      <c r="K1180" s="29"/>
      <c r="L1180" s="29"/>
      <c r="M1180" s="29"/>
      <c r="N1180" s="29"/>
      <c r="O1180" s="29"/>
      <c r="P1180" s="29"/>
      <c r="Q1180" s="29"/>
      <c r="R1180" s="29"/>
      <c r="S1180" s="31"/>
      <c r="T1180" s="32"/>
      <c r="U1180" s="31"/>
      <c r="V1180" s="27"/>
      <c r="W1180" s="218"/>
      <c r="X1180" s="27"/>
      <c r="Y1180" s="219"/>
      <c r="Z1180" s="4"/>
      <c r="AA1180" s="121"/>
    </row>
    <row r="1181" spans="1:27" s="25" customFormat="1" ht="15" hidden="1" customHeight="1" thickTop="1" x14ac:dyDescent="0.3">
      <c r="A1181" s="39"/>
      <c r="B1181" s="33"/>
      <c r="C1181" s="391"/>
      <c r="D1181" s="29"/>
      <c r="E1181" s="217"/>
      <c r="F1181" s="274"/>
      <c r="G1181" s="29"/>
      <c r="H1181" s="29"/>
      <c r="I1181" s="27"/>
      <c r="J1181" s="27"/>
      <c r="K1181" s="29"/>
      <c r="L1181" s="29"/>
      <c r="M1181" s="29"/>
      <c r="N1181" s="29"/>
      <c r="O1181" s="29"/>
      <c r="P1181" s="29"/>
      <c r="Q1181" s="29"/>
      <c r="R1181" s="29"/>
      <c r="S1181" s="31"/>
      <c r="T1181" s="32"/>
      <c r="U1181" s="31"/>
      <c r="V1181" s="27"/>
      <c r="W1181" s="218"/>
      <c r="X1181" s="27"/>
      <c r="Y1181" s="219"/>
      <c r="Z1181" s="4"/>
      <c r="AA1181" s="121"/>
    </row>
    <row r="1182" spans="1:27" s="25" customFormat="1" ht="15" hidden="1" customHeight="1" thickTop="1" x14ac:dyDescent="0.3">
      <c r="A1182" s="39"/>
      <c r="B1182" s="33"/>
      <c r="C1182" s="391"/>
      <c r="D1182" s="29"/>
      <c r="E1182" s="217"/>
      <c r="F1182" s="274"/>
      <c r="G1182" s="29"/>
      <c r="H1182" s="29"/>
      <c r="I1182" s="27"/>
      <c r="J1182" s="27"/>
      <c r="K1182" s="29"/>
      <c r="L1182" s="29"/>
      <c r="M1182" s="29"/>
      <c r="N1182" s="29"/>
      <c r="O1182" s="29"/>
      <c r="P1182" s="29"/>
      <c r="Q1182" s="29"/>
      <c r="R1182" s="29"/>
      <c r="S1182" s="31"/>
      <c r="T1182" s="32"/>
      <c r="U1182" s="31"/>
      <c r="V1182" s="27"/>
      <c r="W1182" s="218"/>
      <c r="X1182" s="27"/>
      <c r="Y1182" s="219"/>
      <c r="Z1182" s="4"/>
      <c r="AA1182" s="121"/>
    </row>
    <row r="1183" spans="1:27" s="25" customFormat="1" ht="15" hidden="1" customHeight="1" thickTop="1" x14ac:dyDescent="0.3">
      <c r="A1183" s="39"/>
      <c r="B1183" s="33"/>
      <c r="C1183" s="391"/>
      <c r="D1183" s="29"/>
      <c r="E1183" s="217"/>
      <c r="F1183" s="274"/>
      <c r="G1183" s="29"/>
      <c r="H1183" s="29"/>
      <c r="I1183" s="27"/>
      <c r="J1183" s="27"/>
      <c r="K1183" s="29"/>
      <c r="L1183" s="29"/>
      <c r="M1183" s="29"/>
      <c r="N1183" s="29"/>
      <c r="O1183" s="29"/>
      <c r="P1183" s="29"/>
      <c r="Q1183" s="29"/>
      <c r="R1183" s="29"/>
      <c r="S1183" s="31"/>
      <c r="T1183" s="32"/>
      <c r="U1183" s="31"/>
      <c r="V1183" s="27"/>
      <c r="W1183" s="218"/>
      <c r="X1183" s="27"/>
      <c r="Y1183" s="219"/>
      <c r="Z1183" s="4"/>
      <c r="AA1183" s="121"/>
    </row>
    <row r="1184" spans="1:27" s="25" customFormat="1" ht="15" hidden="1" customHeight="1" thickTop="1" x14ac:dyDescent="0.3">
      <c r="A1184" s="39"/>
      <c r="B1184" s="33"/>
      <c r="C1184" s="391"/>
      <c r="D1184" s="29"/>
      <c r="E1184" s="217"/>
      <c r="F1184" s="274"/>
      <c r="G1184" s="29"/>
      <c r="H1184" s="29"/>
      <c r="I1184" s="27"/>
      <c r="J1184" s="27"/>
      <c r="K1184" s="29"/>
      <c r="L1184" s="29"/>
      <c r="M1184" s="29"/>
      <c r="N1184" s="29"/>
      <c r="O1184" s="29"/>
      <c r="P1184" s="29"/>
      <c r="Q1184" s="29"/>
      <c r="R1184" s="29"/>
      <c r="S1184" s="31"/>
      <c r="T1184" s="32"/>
      <c r="U1184" s="31"/>
      <c r="V1184" s="27"/>
      <c r="W1184" s="218"/>
      <c r="X1184" s="27"/>
      <c r="Y1184" s="219"/>
      <c r="Z1184" s="4"/>
      <c r="AA1184" s="121"/>
    </row>
    <row r="1185" spans="1:27" s="25" customFormat="1" ht="15" hidden="1" customHeight="1" thickTop="1" x14ac:dyDescent="0.3">
      <c r="A1185" s="39"/>
      <c r="B1185" s="33"/>
      <c r="C1185" s="391"/>
      <c r="D1185" s="29"/>
      <c r="E1185" s="217"/>
      <c r="F1185" s="274"/>
      <c r="G1185" s="29"/>
      <c r="H1185" s="29"/>
      <c r="I1185" s="27"/>
      <c r="J1185" s="27"/>
      <c r="K1185" s="29"/>
      <c r="L1185" s="29"/>
      <c r="M1185" s="29"/>
      <c r="N1185" s="29"/>
      <c r="O1185" s="29"/>
      <c r="P1185" s="29"/>
      <c r="Q1185" s="29"/>
      <c r="R1185" s="29"/>
      <c r="S1185" s="31"/>
      <c r="T1185" s="32"/>
      <c r="U1185" s="31"/>
      <c r="V1185" s="27"/>
      <c r="W1185" s="218"/>
      <c r="X1185" s="27"/>
      <c r="Y1185" s="219"/>
      <c r="Z1185" s="4"/>
      <c r="AA1185" s="121"/>
    </row>
    <row r="1186" spans="1:27" s="25" customFormat="1" ht="15" hidden="1" customHeight="1" thickTop="1" x14ac:dyDescent="0.3">
      <c r="A1186" s="39"/>
      <c r="B1186" s="33"/>
      <c r="C1186" s="391"/>
      <c r="D1186" s="29"/>
      <c r="E1186" s="217"/>
      <c r="F1186" s="274"/>
      <c r="G1186" s="29"/>
      <c r="H1186" s="29"/>
      <c r="I1186" s="27"/>
      <c r="J1186" s="27"/>
      <c r="K1186" s="29"/>
      <c r="L1186" s="29"/>
      <c r="M1186" s="29"/>
      <c r="N1186" s="29"/>
      <c r="O1186" s="29"/>
      <c r="P1186" s="29"/>
      <c r="Q1186" s="29"/>
      <c r="R1186" s="29"/>
      <c r="S1186" s="31"/>
      <c r="T1186" s="32"/>
      <c r="U1186" s="31"/>
      <c r="V1186" s="27"/>
      <c r="W1186" s="218"/>
      <c r="X1186" s="27"/>
      <c r="Y1186" s="219"/>
      <c r="Z1186" s="4"/>
      <c r="AA1186" s="121"/>
    </row>
    <row r="1187" spans="1:27" s="25" customFormat="1" ht="15" hidden="1" customHeight="1" thickTop="1" x14ac:dyDescent="0.3">
      <c r="A1187" s="39"/>
      <c r="B1187" s="33"/>
      <c r="C1187" s="391"/>
      <c r="D1187" s="29"/>
      <c r="E1187" s="217"/>
      <c r="F1187" s="274"/>
      <c r="G1187" s="29"/>
      <c r="H1187" s="29"/>
      <c r="I1187" s="27"/>
      <c r="J1187" s="27"/>
      <c r="K1187" s="29"/>
      <c r="L1187" s="29"/>
      <c r="M1187" s="29"/>
      <c r="N1187" s="29"/>
      <c r="O1187" s="29"/>
      <c r="P1187" s="29"/>
      <c r="Q1187" s="29"/>
      <c r="R1187" s="29"/>
      <c r="S1187" s="31"/>
      <c r="T1187" s="32"/>
      <c r="U1187" s="31"/>
      <c r="V1187" s="27"/>
      <c r="W1187" s="218"/>
      <c r="X1187" s="27"/>
      <c r="Y1187" s="219"/>
      <c r="Z1187" s="4"/>
      <c r="AA1187" s="121"/>
    </row>
    <row r="1188" spans="1:27" s="25" customFormat="1" ht="15" hidden="1" customHeight="1" thickTop="1" x14ac:dyDescent="0.3">
      <c r="A1188" s="39"/>
      <c r="B1188" s="33"/>
      <c r="C1188" s="391"/>
      <c r="D1188" s="29"/>
      <c r="E1188" s="217"/>
      <c r="F1188" s="274"/>
      <c r="G1188" s="29"/>
      <c r="H1188" s="29"/>
      <c r="I1188" s="27"/>
      <c r="J1188" s="27"/>
      <c r="K1188" s="29"/>
      <c r="L1188" s="29"/>
      <c r="M1188" s="29"/>
      <c r="N1188" s="29"/>
      <c r="O1188" s="29"/>
      <c r="P1188" s="29"/>
      <c r="Q1188" s="29"/>
      <c r="R1188" s="29"/>
      <c r="S1188" s="31"/>
      <c r="T1188" s="32"/>
      <c r="U1188" s="31"/>
      <c r="V1188" s="27"/>
      <c r="W1188" s="218"/>
      <c r="X1188" s="27"/>
      <c r="Y1188" s="219"/>
      <c r="Z1188" s="4"/>
      <c r="AA1188" s="121"/>
    </row>
    <row r="1189" spans="1:27" s="25" customFormat="1" ht="15" hidden="1" customHeight="1" thickTop="1" x14ac:dyDescent="0.3">
      <c r="A1189" s="39"/>
      <c r="B1189" s="33"/>
      <c r="C1189" s="391"/>
      <c r="D1189" s="29"/>
      <c r="E1189" s="217"/>
      <c r="F1189" s="274"/>
      <c r="G1189" s="29"/>
      <c r="H1189" s="29"/>
      <c r="I1189" s="27"/>
      <c r="J1189" s="27"/>
      <c r="K1189" s="29"/>
      <c r="L1189" s="29"/>
      <c r="M1189" s="29"/>
      <c r="N1189" s="29"/>
      <c r="O1189" s="29"/>
      <c r="P1189" s="29"/>
      <c r="Q1189" s="29"/>
      <c r="R1189" s="29"/>
      <c r="S1189" s="31"/>
      <c r="T1189" s="32"/>
      <c r="U1189" s="31"/>
      <c r="V1189" s="27"/>
      <c r="W1189" s="218"/>
      <c r="X1189" s="27"/>
      <c r="Y1189" s="219"/>
      <c r="Z1189" s="4"/>
      <c r="AA1189" s="121"/>
    </row>
    <row r="1190" spans="1:27" s="25" customFormat="1" ht="15" hidden="1" customHeight="1" thickTop="1" x14ac:dyDescent="0.3">
      <c r="A1190" s="39"/>
      <c r="B1190" s="33"/>
      <c r="C1190" s="391"/>
      <c r="D1190" s="29"/>
      <c r="E1190" s="217"/>
      <c r="F1190" s="274"/>
      <c r="G1190" s="29"/>
      <c r="H1190" s="29"/>
      <c r="I1190" s="27"/>
      <c r="J1190" s="27"/>
      <c r="K1190" s="29"/>
      <c r="L1190" s="29"/>
      <c r="M1190" s="29"/>
      <c r="N1190" s="29"/>
      <c r="O1190" s="29"/>
      <c r="P1190" s="29"/>
      <c r="Q1190" s="29"/>
      <c r="R1190" s="29"/>
      <c r="S1190" s="31"/>
      <c r="T1190" s="32"/>
      <c r="U1190" s="31"/>
      <c r="V1190" s="27"/>
      <c r="W1190" s="218"/>
      <c r="X1190" s="27"/>
      <c r="Y1190" s="219"/>
      <c r="Z1190" s="4"/>
      <c r="AA1190" s="121"/>
    </row>
    <row r="1191" spans="1:27" s="25" customFormat="1" ht="15" hidden="1" customHeight="1" thickTop="1" x14ac:dyDescent="0.3">
      <c r="A1191" s="39"/>
      <c r="B1191" s="33"/>
      <c r="C1191" s="391"/>
      <c r="D1191" s="29"/>
      <c r="E1191" s="217"/>
      <c r="F1191" s="274"/>
      <c r="G1191" s="29"/>
      <c r="H1191" s="29"/>
      <c r="I1191" s="27"/>
      <c r="J1191" s="27"/>
      <c r="K1191" s="29"/>
      <c r="L1191" s="29"/>
      <c r="M1191" s="29"/>
      <c r="N1191" s="29"/>
      <c r="O1191" s="29"/>
      <c r="P1191" s="29"/>
      <c r="Q1191" s="29"/>
      <c r="R1191" s="29"/>
      <c r="S1191" s="31"/>
      <c r="T1191" s="32"/>
      <c r="U1191" s="31"/>
      <c r="V1191" s="27"/>
      <c r="W1191" s="218"/>
      <c r="X1191" s="27"/>
      <c r="Y1191" s="219"/>
      <c r="Z1191" s="4"/>
      <c r="AA1191" s="121"/>
    </row>
    <row r="1192" spans="1:27" s="25" customFormat="1" ht="15" hidden="1" customHeight="1" thickTop="1" x14ac:dyDescent="0.3">
      <c r="A1192" s="39"/>
      <c r="B1192" s="33"/>
      <c r="C1192" s="391"/>
      <c r="D1192" s="29"/>
      <c r="E1192" s="217"/>
      <c r="F1192" s="274"/>
      <c r="G1192" s="29"/>
      <c r="H1192" s="29"/>
      <c r="I1192" s="27"/>
      <c r="J1192" s="27"/>
      <c r="K1192" s="29"/>
      <c r="L1192" s="29"/>
      <c r="M1192" s="29"/>
      <c r="N1192" s="29"/>
      <c r="O1192" s="29"/>
      <c r="P1192" s="29"/>
      <c r="Q1192" s="29"/>
      <c r="R1192" s="29"/>
      <c r="S1192" s="31"/>
      <c r="T1192" s="32"/>
      <c r="U1192" s="31"/>
      <c r="V1192" s="27"/>
      <c r="W1192" s="218"/>
      <c r="X1192" s="27"/>
      <c r="Y1192" s="219"/>
      <c r="Z1192" s="4"/>
      <c r="AA1192" s="121"/>
    </row>
    <row r="1193" spans="1:27" s="25" customFormat="1" ht="15" hidden="1" customHeight="1" thickTop="1" x14ac:dyDescent="0.3">
      <c r="A1193" s="39"/>
      <c r="B1193" s="33"/>
      <c r="C1193" s="391"/>
      <c r="D1193" s="29"/>
      <c r="E1193" s="217"/>
      <c r="F1193" s="274"/>
      <c r="G1193" s="29"/>
      <c r="H1193" s="29"/>
      <c r="I1193" s="27"/>
      <c r="J1193" s="27"/>
      <c r="K1193" s="29"/>
      <c r="L1193" s="29"/>
      <c r="M1193" s="29"/>
      <c r="N1193" s="29"/>
      <c r="O1193" s="29"/>
      <c r="P1193" s="29"/>
      <c r="Q1193" s="29"/>
      <c r="R1193" s="29"/>
      <c r="S1193" s="31"/>
      <c r="T1193" s="32"/>
      <c r="U1193" s="31"/>
      <c r="V1193" s="27"/>
      <c r="W1193" s="218"/>
      <c r="X1193" s="27"/>
      <c r="Y1193" s="219"/>
      <c r="Z1193" s="4"/>
      <c r="AA1193" s="121"/>
    </row>
    <row r="1194" spans="1:27" s="25" customFormat="1" ht="15" hidden="1" customHeight="1" thickTop="1" x14ac:dyDescent="0.3">
      <c r="A1194" s="39"/>
      <c r="B1194" s="33"/>
      <c r="C1194" s="391"/>
      <c r="D1194" s="29"/>
      <c r="E1194" s="217"/>
      <c r="F1194" s="274"/>
      <c r="G1194" s="29"/>
      <c r="H1194" s="29"/>
      <c r="I1194" s="27"/>
      <c r="J1194" s="27"/>
      <c r="K1194" s="29"/>
      <c r="L1194" s="29"/>
      <c r="M1194" s="29"/>
      <c r="N1194" s="29"/>
      <c r="O1194" s="29"/>
      <c r="P1194" s="29"/>
      <c r="Q1194" s="29"/>
      <c r="R1194" s="29"/>
      <c r="S1194" s="31"/>
      <c r="T1194" s="32"/>
      <c r="U1194" s="31"/>
      <c r="V1194" s="27"/>
      <c r="W1194" s="218"/>
      <c r="X1194" s="27"/>
      <c r="Y1194" s="219"/>
      <c r="Z1194" s="4"/>
      <c r="AA1194" s="121"/>
    </row>
    <row r="1195" spans="1:27" s="25" customFormat="1" ht="15" hidden="1" customHeight="1" thickTop="1" x14ac:dyDescent="0.3">
      <c r="A1195" s="39"/>
      <c r="B1195" s="33"/>
      <c r="C1195" s="391"/>
      <c r="D1195" s="29"/>
      <c r="E1195" s="217"/>
      <c r="F1195" s="274"/>
      <c r="G1195" s="29"/>
      <c r="H1195" s="29"/>
      <c r="I1195" s="27"/>
      <c r="J1195" s="27"/>
      <c r="K1195" s="29"/>
      <c r="L1195" s="29"/>
      <c r="M1195" s="29"/>
      <c r="N1195" s="29"/>
      <c r="O1195" s="29"/>
      <c r="P1195" s="29"/>
      <c r="Q1195" s="29"/>
      <c r="R1195" s="29"/>
      <c r="S1195" s="31"/>
      <c r="T1195" s="32"/>
      <c r="U1195" s="31"/>
      <c r="V1195" s="27"/>
      <c r="W1195" s="218"/>
      <c r="X1195" s="27"/>
      <c r="Y1195" s="219"/>
      <c r="Z1195" s="4"/>
      <c r="AA1195" s="121"/>
    </row>
    <row r="1196" spans="1:27" s="25" customFormat="1" ht="15" hidden="1" customHeight="1" thickTop="1" x14ac:dyDescent="0.3">
      <c r="A1196" s="39"/>
      <c r="B1196" s="33"/>
      <c r="C1196" s="391"/>
      <c r="D1196" s="29"/>
      <c r="E1196" s="217"/>
      <c r="F1196" s="274"/>
      <c r="G1196" s="29"/>
      <c r="H1196" s="29"/>
      <c r="I1196" s="27"/>
      <c r="J1196" s="27"/>
      <c r="K1196" s="29"/>
      <c r="L1196" s="29"/>
      <c r="M1196" s="29"/>
      <c r="N1196" s="29"/>
      <c r="O1196" s="29"/>
      <c r="P1196" s="29"/>
      <c r="Q1196" s="29"/>
      <c r="R1196" s="29"/>
      <c r="S1196" s="31"/>
      <c r="T1196" s="32"/>
      <c r="U1196" s="31"/>
      <c r="V1196" s="27"/>
      <c r="W1196" s="218"/>
      <c r="X1196" s="27"/>
      <c r="Y1196" s="219"/>
      <c r="Z1196" s="4"/>
      <c r="AA1196" s="121"/>
    </row>
    <row r="1197" spans="1:27" s="25" customFormat="1" ht="15" hidden="1" customHeight="1" thickTop="1" x14ac:dyDescent="0.3">
      <c r="A1197" s="39"/>
      <c r="B1197" s="33"/>
      <c r="C1197" s="391"/>
      <c r="D1197" s="29"/>
      <c r="E1197" s="217"/>
      <c r="F1197" s="274"/>
      <c r="G1197" s="29"/>
      <c r="H1197" s="29"/>
      <c r="I1197" s="27"/>
      <c r="J1197" s="27"/>
      <c r="K1197" s="29"/>
      <c r="L1197" s="29"/>
      <c r="M1197" s="29"/>
      <c r="N1197" s="29"/>
      <c r="O1197" s="29"/>
      <c r="P1197" s="29"/>
      <c r="Q1197" s="29"/>
      <c r="R1197" s="29"/>
      <c r="S1197" s="31"/>
      <c r="T1197" s="32"/>
      <c r="U1197" s="31"/>
      <c r="V1197" s="27"/>
      <c r="W1197" s="218"/>
      <c r="X1197" s="27"/>
      <c r="Y1197" s="219"/>
      <c r="Z1197" s="4"/>
      <c r="AA1197" s="121"/>
    </row>
    <row r="1198" spans="1:27" s="25" customFormat="1" ht="15" hidden="1" customHeight="1" thickTop="1" x14ac:dyDescent="0.3">
      <c r="A1198" s="39"/>
      <c r="B1198" s="33"/>
      <c r="C1198" s="391"/>
      <c r="D1198" s="29"/>
      <c r="E1198" s="217"/>
      <c r="F1198" s="274"/>
      <c r="G1198" s="29"/>
      <c r="H1198" s="29"/>
      <c r="I1198" s="27"/>
      <c r="J1198" s="27"/>
      <c r="K1198" s="29"/>
      <c r="L1198" s="29"/>
      <c r="M1198" s="29"/>
      <c r="N1198" s="29"/>
      <c r="O1198" s="29"/>
      <c r="P1198" s="29"/>
      <c r="Q1198" s="29"/>
      <c r="R1198" s="29"/>
      <c r="S1198" s="31"/>
      <c r="T1198" s="32"/>
      <c r="U1198" s="31"/>
      <c r="V1198" s="27"/>
      <c r="W1198" s="218"/>
      <c r="X1198" s="27"/>
      <c r="Y1198" s="219"/>
      <c r="Z1198" s="4"/>
      <c r="AA1198" s="121"/>
    </row>
    <row r="1199" spans="1:27" s="25" customFormat="1" ht="15" hidden="1" customHeight="1" thickTop="1" x14ac:dyDescent="0.3">
      <c r="A1199" s="39"/>
      <c r="B1199" s="33"/>
      <c r="C1199" s="391"/>
      <c r="D1199" s="29"/>
      <c r="E1199" s="217"/>
      <c r="F1199" s="274"/>
      <c r="G1199" s="29"/>
      <c r="H1199" s="29"/>
      <c r="I1199" s="27"/>
      <c r="J1199" s="27"/>
      <c r="K1199" s="29"/>
      <c r="L1199" s="29"/>
      <c r="M1199" s="29"/>
      <c r="N1199" s="29"/>
      <c r="O1199" s="29"/>
      <c r="P1199" s="29"/>
      <c r="Q1199" s="29"/>
      <c r="R1199" s="29"/>
      <c r="S1199" s="31"/>
      <c r="T1199" s="32"/>
      <c r="U1199" s="31"/>
      <c r="V1199" s="27"/>
      <c r="W1199" s="218"/>
      <c r="X1199" s="27"/>
      <c r="Y1199" s="219"/>
      <c r="Z1199" s="4"/>
      <c r="AA1199" s="121"/>
    </row>
    <row r="1200" spans="1:27" s="25" customFormat="1" ht="15" hidden="1" customHeight="1" thickTop="1" x14ac:dyDescent="0.3">
      <c r="A1200" s="39"/>
      <c r="B1200" s="33"/>
      <c r="C1200" s="391"/>
      <c r="D1200" s="29"/>
      <c r="E1200" s="217"/>
      <c r="F1200" s="274"/>
      <c r="G1200" s="29"/>
      <c r="H1200" s="29"/>
      <c r="I1200" s="27"/>
      <c r="J1200" s="27"/>
      <c r="K1200" s="29"/>
      <c r="L1200" s="29"/>
      <c r="M1200" s="29"/>
      <c r="N1200" s="29"/>
      <c r="O1200" s="29"/>
      <c r="P1200" s="29"/>
      <c r="Q1200" s="29"/>
      <c r="R1200" s="29"/>
      <c r="S1200" s="31"/>
      <c r="T1200" s="32"/>
      <c r="U1200" s="31"/>
      <c r="V1200" s="27"/>
      <c r="W1200" s="218"/>
      <c r="X1200" s="27"/>
      <c r="Y1200" s="219"/>
      <c r="Z1200" s="4"/>
      <c r="AA1200" s="121"/>
    </row>
    <row r="1201" spans="1:27" s="25" customFormat="1" ht="15" hidden="1" customHeight="1" thickTop="1" x14ac:dyDescent="0.3">
      <c r="A1201" s="39"/>
      <c r="B1201" s="33"/>
      <c r="C1201" s="391"/>
      <c r="D1201" s="29"/>
      <c r="E1201" s="217"/>
      <c r="F1201" s="274"/>
      <c r="G1201" s="29"/>
      <c r="H1201" s="29"/>
      <c r="I1201" s="27"/>
      <c r="J1201" s="27"/>
      <c r="K1201" s="29"/>
      <c r="L1201" s="29"/>
      <c r="M1201" s="29"/>
      <c r="N1201" s="29"/>
      <c r="O1201" s="29"/>
      <c r="P1201" s="29"/>
      <c r="Q1201" s="29"/>
      <c r="R1201" s="29"/>
      <c r="S1201" s="31"/>
      <c r="T1201" s="32"/>
      <c r="U1201" s="31"/>
      <c r="V1201" s="27"/>
      <c r="W1201" s="218"/>
      <c r="X1201" s="27"/>
      <c r="Y1201" s="219"/>
      <c r="Z1201" s="4"/>
      <c r="AA1201" s="121"/>
    </row>
    <row r="1202" spans="1:27" s="25" customFormat="1" ht="15" hidden="1" customHeight="1" thickTop="1" x14ac:dyDescent="0.3">
      <c r="A1202" s="39"/>
      <c r="B1202" s="33"/>
      <c r="C1202" s="391"/>
      <c r="D1202" s="29"/>
      <c r="E1202" s="217"/>
      <c r="F1202" s="274"/>
      <c r="G1202" s="29"/>
      <c r="H1202" s="29"/>
      <c r="I1202" s="27"/>
      <c r="J1202" s="27"/>
      <c r="K1202" s="29"/>
      <c r="L1202" s="29"/>
      <c r="M1202" s="29"/>
      <c r="N1202" s="29"/>
      <c r="O1202" s="29"/>
      <c r="P1202" s="29"/>
      <c r="Q1202" s="29"/>
      <c r="R1202" s="29"/>
      <c r="S1202" s="31"/>
      <c r="T1202" s="32"/>
      <c r="U1202" s="31"/>
      <c r="V1202" s="27"/>
      <c r="W1202" s="218"/>
      <c r="X1202" s="27"/>
      <c r="Y1202" s="219"/>
      <c r="Z1202" s="4"/>
      <c r="AA1202" s="121"/>
    </row>
    <row r="1203" spans="1:27" s="25" customFormat="1" ht="15" hidden="1" customHeight="1" thickTop="1" x14ac:dyDescent="0.3">
      <c r="A1203" s="39"/>
      <c r="B1203" s="33"/>
      <c r="C1203" s="391"/>
      <c r="D1203" s="29"/>
      <c r="E1203" s="217"/>
      <c r="F1203" s="274"/>
      <c r="G1203" s="29"/>
      <c r="H1203" s="29"/>
      <c r="I1203" s="27"/>
      <c r="J1203" s="27"/>
      <c r="K1203" s="29"/>
      <c r="L1203" s="29"/>
      <c r="M1203" s="29"/>
      <c r="N1203" s="29"/>
      <c r="O1203" s="29"/>
      <c r="P1203" s="29"/>
      <c r="Q1203" s="29"/>
      <c r="R1203" s="29"/>
      <c r="S1203" s="31"/>
      <c r="T1203" s="32"/>
      <c r="U1203" s="31"/>
      <c r="V1203" s="27"/>
      <c r="W1203" s="218"/>
      <c r="X1203" s="27"/>
      <c r="Y1203" s="219"/>
      <c r="Z1203" s="4"/>
      <c r="AA1203" s="121"/>
    </row>
    <row r="1204" spans="1:27" s="25" customFormat="1" ht="15" hidden="1" customHeight="1" thickTop="1" x14ac:dyDescent="0.3">
      <c r="A1204" s="39"/>
      <c r="B1204" s="33"/>
      <c r="C1204" s="391"/>
      <c r="D1204" s="29"/>
      <c r="E1204" s="217"/>
      <c r="F1204" s="274"/>
      <c r="G1204" s="29"/>
      <c r="H1204" s="29"/>
      <c r="I1204" s="27"/>
      <c r="J1204" s="27"/>
      <c r="K1204" s="29"/>
      <c r="L1204" s="29"/>
      <c r="M1204" s="29"/>
      <c r="N1204" s="29"/>
      <c r="O1204" s="29"/>
      <c r="P1204" s="29"/>
      <c r="Q1204" s="29"/>
      <c r="R1204" s="29"/>
      <c r="S1204" s="31"/>
      <c r="T1204" s="32"/>
      <c r="U1204" s="31"/>
      <c r="V1204" s="27"/>
      <c r="W1204" s="218"/>
      <c r="X1204" s="27"/>
      <c r="Y1204" s="219"/>
      <c r="Z1204" s="4"/>
      <c r="AA1204" s="121"/>
    </row>
    <row r="1205" spans="1:27" s="25" customFormat="1" ht="15" hidden="1" customHeight="1" thickTop="1" x14ac:dyDescent="0.3">
      <c r="A1205" s="39"/>
      <c r="B1205" s="33"/>
      <c r="C1205" s="391"/>
      <c r="D1205" s="29"/>
      <c r="E1205" s="217"/>
      <c r="F1205" s="274"/>
      <c r="G1205" s="29"/>
      <c r="H1205" s="29"/>
      <c r="I1205" s="27"/>
      <c r="J1205" s="27"/>
      <c r="K1205" s="29"/>
      <c r="L1205" s="29"/>
      <c r="M1205" s="29"/>
      <c r="N1205" s="29"/>
      <c r="O1205" s="29"/>
      <c r="P1205" s="29"/>
      <c r="Q1205" s="29"/>
      <c r="R1205" s="29"/>
      <c r="S1205" s="31"/>
      <c r="T1205" s="32"/>
      <c r="U1205" s="31"/>
      <c r="V1205" s="27"/>
      <c r="W1205" s="218"/>
      <c r="X1205" s="27"/>
      <c r="Y1205" s="219"/>
      <c r="Z1205" s="4"/>
      <c r="AA1205" s="121"/>
    </row>
    <row r="1206" spans="1:27" s="25" customFormat="1" ht="15" hidden="1" customHeight="1" thickTop="1" x14ac:dyDescent="0.3">
      <c r="A1206" s="39"/>
      <c r="B1206" s="33"/>
      <c r="C1206" s="391"/>
      <c r="D1206" s="29"/>
      <c r="E1206" s="217"/>
      <c r="F1206" s="274"/>
      <c r="G1206" s="29"/>
      <c r="H1206" s="29"/>
      <c r="I1206" s="27"/>
      <c r="J1206" s="27"/>
      <c r="K1206" s="29"/>
      <c r="L1206" s="29"/>
      <c r="M1206" s="29"/>
      <c r="N1206" s="29"/>
      <c r="O1206" s="29"/>
      <c r="P1206" s="29"/>
      <c r="Q1206" s="29"/>
      <c r="R1206" s="29"/>
      <c r="S1206" s="31"/>
      <c r="T1206" s="32"/>
      <c r="U1206" s="31"/>
      <c r="V1206" s="27"/>
      <c r="W1206" s="218"/>
      <c r="X1206" s="27"/>
      <c r="Y1206" s="219"/>
      <c r="Z1206" s="4"/>
      <c r="AA1206" s="121"/>
    </row>
    <row r="1207" spans="1:27" s="25" customFormat="1" ht="15" hidden="1" customHeight="1" thickTop="1" x14ac:dyDescent="0.3">
      <c r="A1207" s="39"/>
      <c r="B1207" s="33"/>
      <c r="C1207" s="391"/>
      <c r="D1207" s="29"/>
      <c r="E1207" s="217"/>
      <c r="F1207" s="274"/>
      <c r="G1207" s="29"/>
      <c r="H1207" s="29"/>
      <c r="I1207" s="27"/>
      <c r="J1207" s="27"/>
      <c r="K1207" s="29"/>
      <c r="L1207" s="29"/>
      <c r="M1207" s="29"/>
      <c r="N1207" s="29"/>
      <c r="O1207" s="29"/>
      <c r="P1207" s="29"/>
      <c r="Q1207" s="29"/>
      <c r="R1207" s="29"/>
      <c r="S1207" s="31"/>
      <c r="T1207" s="32"/>
      <c r="U1207" s="31"/>
      <c r="V1207" s="27"/>
      <c r="W1207" s="218"/>
      <c r="X1207" s="27"/>
      <c r="Y1207" s="219"/>
      <c r="Z1207" s="4"/>
      <c r="AA1207" s="121"/>
    </row>
    <row r="1208" spans="1:27" s="25" customFormat="1" ht="15" hidden="1" customHeight="1" thickTop="1" x14ac:dyDescent="0.3">
      <c r="A1208" s="39"/>
      <c r="B1208" s="33"/>
      <c r="C1208" s="391"/>
      <c r="D1208" s="29"/>
      <c r="E1208" s="217"/>
      <c r="F1208" s="274"/>
      <c r="G1208" s="29"/>
      <c r="H1208" s="29"/>
      <c r="I1208" s="27"/>
      <c r="J1208" s="27"/>
      <c r="K1208" s="29"/>
      <c r="L1208" s="29"/>
      <c r="M1208" s="29"/>
      <c r="N1208" s="29"/>
      <c r="O1208" s="29"/>
      <c r="P1208" s="29"/>
      <c r="Q1208" s="29"/>
      <c r="R1208" s="29"/>
      <c r="S1208" s="31"/>
      <c r="T1208" s="32"/>
      <c r="U1208" s="31"/>
      <c r="V1208" s="27"/>
      <c r="W1208" s="218"/>
      <c r="X1208" s="27"/>
      <c r="Y1208" s="219"/>
      <c r="Z1208" s="4"/>
      <c r="AA1208" s="121"/>
    </row>
    <row r="1209" spans="1:27" s="25" customFormat="1" ht="15" hidden="1" customHeight="1" thickTop="1" x14ac:dyDescent="0.3">
      <c r="A1209" s="39"/>
      <c r="B1209" s="33"/>
      <c r="C1209" s="391"/>
      <c r="D1209" s="29"/>
      <c r="E1209" s="217"/>
      <c r="F1209" s="274"/>
      <c r="G1209" s="29"/>
      <c r="H1209" s="29"/>
      <c r="I1209" s="27"/>
      <c r="J1209" s="27"/>
      <c r="K1209" s="29"/>
      <c r="L1209" s="29"/>
      <c r="M1209" s="29"/>
      <c r="N1209" s="29"/>
      <c r="O1209" s="29"/>
      <c r="P1209" s="29"/>
      <c r="Q1209" s="29"/>
      <c r="R1209" s="29"/>
      <c r="S1209" s="31"/>
      <c r="T1209" s="32"/>
      <c r="U1209" s="31"/>
      <c r="V1209" s="27"/>
      <c r="W1209" s="218"/>
      <c r="X1209" s="27"/>
      <c r="Y1209" s="219"/>
      <c r="Z1209" s="4"/>
      <c r="AA1209" s="121"/>
    </row>
    <row r="1210" spans="1:27" s="25" customFormat="1" ht="15" hidden="1" customHeight="1" thickTop="1" x14ac:dyDescent="0.3">
      <c r="A1210" s="39"/>
      <c r="B1210" s="33"/>
      <c r="C1210" s="391"/>
      <c r="D1210" s="29"/>
      <c r="E1210" s="217"/>
      <c r="F1210" s="274"/>
      <c r="G1210" s="29"/>
      <c r="H1210" s="29"/>
      <c r="I1210" s="27"/>
      <c r="J1210" s="27"/>
      <c r="K1210" s="29"/>
      <c r="L1210" s="29"/>
      <c r="M1210" s="29"/>
      <c r="N1210" s="29"/>
      <c r="O1210" s="29"/>
      <c r="P1210" s="29"/>
      <c r="Q1210" s="29"/>
      <c r="R1210" s="29"/>
      <c r="S1210" s="31"/>
      <c r="T1210" s="32"/>
      <c r="U1210" s="31"/>
      <c r="V1210" s="27"/>
      <c r="W1210" s="218"/>
      <c r="X1210" s="27"/>
      <c r="Y1210" s="219"/>
      <c r="Z1210" s="4"/>
      <c r="AA1210" s="121"/>
    </row>
    <row r="1211" spans="1:27" s="25" customFormat="1" ht="15" hidden="1" customHeight="1" thickTop="1" x14ac:dyDescent="0.3">
      <c r="A1211" s="39"/>
      <c r="B1211" s="33"/>
      <c r="C1211" s="391"/>
      <c r="D1211" s="29"/>
      <c r="E1211" s="217"/>
      <c r="F1211" s="274"/>
      <c r="G1211" s="29"/>
      <c r="H1211" s="29"/>
      <c r="I1211" s="27"/>
      <c r="J1211" s="27"/>
      <c r="K1211" s="29"/>
      <c r="L1211" s="29"/>
      <c r="M1211" s="29"/>
      <c r="N1211" s="29"/>
      <c r="O1211" s="29"/>
      <c r="P1211" s="29"/>
      <c r="Q1211" s="29"/>
      <c r="R1211" s="29"/>
      <c r="S1211" s="31"/>
      <c r="T1211" s="32"/>
      <c r="U1211" s="31"/>
      <c r="V1211" s="27"/>
      <c r="W1211" s="218"/>
      <c r="X1211" s="27"/>
      <c r="Y1211" s="219"/>
      <c r="Z1211" s="4"/>
      <c r="AA1211" s="121"/>
    </row>
    <row r="1212" spans="1:27" s="25" customFormat="1" ht="15" hidden="1" customHeight="1" thickTop="1" x14ac:dyDescent="0.3">
      <c r="A1212" s="39"/>
      <c r="B1212" s="33"/>
      <c r="C1212" s="391"/>
      <c r="D1212" s="29"/>
      <c r="E1212" s="217"/>
      <c r="F1212" s="274"/>
      <c r="G1212" s="29"/>
      <c r="H1212" s="29"/>
      <c r="I1212" s="27"/>
      <c r="J1212" s="27"/>
      <c r="K1212" s="29"/>
      <c r="L1212" s="29"/>
      <c r="M1212" s="29"/>
      <c r="N1212" s="29"/>
      <c r="O1212" s="29"/>
      <c r="P1212" s="29"/>
      <c r="Q1212" s="29"/>
      <c r="R1212" s="29"/>
      <c r="S1212" s="31"/>
      <c r="T1212" s="32"/>
      <c r="U1212" s="31"/>
      <c r="V1212" s="27"/>
      <c r="W1212" s="218"/>
      <c r="X1212" s="27"/>
      <c r="Y1212" s="219"/>
      <c r="Z1212" s="4"/>
      <c r="AA1212" s="121"/>
    </row>
    <row r="1213" spans="1:27" s="25" customFormat="1" ht="15" hidden="1" customHeight="1" thickTop="1" x14ac:dyDescent="0.3">
      <c r="A1213" s="39"/>
      <c r="B1213" s="33"/>
      <c r="C1213" s="391"/>
      <c r="D1213" s="29"/>
      <c r="E1213" s="217"/>
      <c r="F1213" s="274"/>
      <c r="G1213" s="29"/>
      <c r="H1213" s="29"/>
      <c r="I1213" s="27"/>
      <c r="J1213" s="27"/>
      <c r="K1213" s="29"/>
      <c r="L1213" s="29"/>
      <c r="M1213" s="29"/>
      <c r="N1213" s="29"/>
      <c r="O1213" s="29"/>
      <c r="P1213" s="29"/>
      <c r="Q1213" s="29"/>
      <c r="R1213" s="29"/>
      <c r="S1213" s="31"/>
      <c r="T1213" s="32"/>
      <c r="U1213" s="31"/>
      <c r="V1213" s="27"/>
      <c r="W1213" s="218"/>
      <c r="X1213" s="27"/>
      <c r="Y1213" s="219"/>
      <c r="Z1213" s="4"/>
      <c r="AA1213" s="121"/>
    </row>
    <row r="1214" spans="1:27" s="25" customFormat="1" ht="15" hidden="1" customHeight="1" thickTop="1" x14ac:dyDescent="0.3">
      <c r="A1214" s="39"/>
      <c r="B1214" s="33"/>
      <c r="C1214" s="391"/>
      <c r="D1214" s="29"/>
      <c r="E1214" s="217"/>
      <c r="F1214" s="274"/>
      <c r="G1214" s="29"/>
      <c r="H1214" s="29"/>
      <c r="I1214" s="27"/>
      <c r="J1214" s="27"/>
      <c r="K1214" s="29"/>
      <c r="L1214" s="29"/>
      <c r="M1214" s="29"/>
      <c r="N1214" s="29"/>
      <c r="O1214" s="29"/>
      <c r="P1214" s="29"/>
      <c r="Q1214" s="29"/>
      <c r="R1214" s="29"/>
      <c r="S1214" s="31"/>
      <c r="T1214" s="32"/>
      <c r="U1214" s="31"/>
      <c r="V1214" s="27"/>
      <c r="W1214" s="218"/>
      <c r="X1214" s="27"/>
      <c r="Y1214" s="219"/>
      <c r="Z1214" s="4"/>
      <c r="AA1214" s="121"/>
    </row>
    <row r="1215" spans="1:27" s="25" customFormat="1" ht="15" hidden="1" customHeight="1" thickTop="1" x14ac:dyDescent="0.3">
      <c r="A1215" s="39"/>
      <c r="B1215" s="33"/>
      <c r="C1215" s="391"/>
      <c r="D1215" s="29"/>
      <c r="E1215" s="217"/>
      <c r="F1215" s="274"/>
      <c r="G1215" s="29"/>
      <c r="H1215" s="29"/>
      <c r="I1215" s="27"/>
      <c r="J1215" s="27"/>
      <c r="K1215" s="29"/>
      <c r="L1215" s="29"/>
      <c r="M1215" s="29"/>
      <c r="N1215" s="29"/>
      <c r="O1215" s="29"/>
      <c r="P1215" s="29"/>
      <c r="Q1215" s="29"/>
      <c r="R1215" s="29"/>
      <c r="S1215" s="31"/>
      <c r="T1215" s="32"/>
      <c r="U1215" s="31"/>
      <c r="V1215" s="27"/>
      <c r="W1215" s="218"/>
      <c r="X1215" s="27"/>
      <c r="Y1215" s="219"/>
      <c r="Z1215" s="4"/>
      <c r="AA1215" s="121"/>
    </row>
    <row r="1216" spans="1:27" s="25" customFormat="1" ht="15" hidden="1" customHeight="1" thickTop="1" x14ac:dyDescent="0.3">
      <c r="A1216" s="39"/>
      <c r="B1216" s="33"/>
      <c r="C1216" s="391"/>
      <c r="D1216" s="29"/>
      <c r="E1216" s="217"/>
      <c r="F1216" s="274"/>
      <c r="G1216" s="29"/>
      <c r="H1216" s="29"/>
      <c r="I1216" s="27"/>
      <c r="J1216" s="27"/>
      <c r="K1216" s="29"/>
      <c r="L1216" s="29"/>
      <c r="M1216" s="29"/>
      <c r="N1216" s="29"/>
      <c r="O1216" s="29"/>
      <c r="P1216" s="29"/>
      <c r="Q1216" s="29"/>
      <c r="R1216" s="29"/>
      <c r="S1216" s="31"/>
      <c r="T1216" s="32"/>
      <c r="U1216" s="31"/>
      <c r="V1216" s="27"/>
      <c r="W1216" s="218"/>
      <c r="X1216" s="27"/>
      <c r="Y1216" s="219"/>
      <c r="Z1216" s="4"/>
      <c r="AA1216" s="121"/>
    </row>
    <row r="1217" spans="1:27" s="25" customFormat="1" ht="15" hidden="1" customHeight="1" thickTop="1" x14ac:dyDescent="0.3">
      <c r="A1217" s="39"/>
      <c r="B1217" s="33"/>
      <c r="C1217" s="391"/>
      <c r="D1217" s="29"/>
      <c r="E1217" s="217"/>
      <c r="F1217" s="274"/>
      <c r="G1217" s="29"/>
      <c r="H1217" s="29"/>
      <c r="I1217" s="27"/>
      <c r="J1217" s="27"/>
      <c r="K1217" s="29"/>
      <c r="L1217" s="29"/>
      <c r="M1217" s="29"/>
      <c r="N1217" s="29"/>
      <c r="O1217" s="29"/>
      <c r="P1217" s="29"/>
      <c r="Q1217" s="29"/>
      <c r="R1217" s="29"/>
      <c r="S1217" s="31"/>
      <c r="T1217" s="32"/>
      <c r="U1217" s="31"/>
      <c r="V1217" s="27"/>
      <c r="W1217" s="218"/>
      <c r="X1217" s="27"/>
      <c r="Y1217" s="219"/>
      <c r="Z1217" s="4"/>
      <c r="AA1217" s="121"/>
    </row>
    <row r="1218" spans="1:27" s="25" customFormat="1" ht="15" hidden="1" customHeight="1" thickTop="1" x14ac:dyDescent="0.3">
      <c r="A1218" s="39"/>
      <c r="B1218" s="33"/>
      <c r="C1218" s="391"/>
      <c r="D1218" s="29"/>
      <c r="E1218" s="217"/>
      <c r="F1218" s="274"/>
      <c r="G1218" s="29"/>
      <c r="H1218" s="29"/>
      <c r="I1218" s="27"/>
      <c r="J1218" s="27"/>
      <c r="K1218" s="29"/>
      <c r="L1218" s="29"/>
      <c r="M1218" s="29"/>
      <c r="N1218" s="29"/>
      <c r="O1218" s="29"/>
      <c r="P1218" s="29"/>
      <c r="Q1218" s="29"/>
      <c r="R1218" s="29"/>
      <c r="S1218" s="31"/>
      <c r="T1218" s="32"/>
      <c r="U1218" s="31"/>
      <c r="V1218" s="3"/>
      <c r="W1218" s="218"/>
      <c r="X1218" s="3"/>
      <c r="Y1218" s="219"/>
      <c r="Z1218" s="4"/>
      <c r="AA1218" s="121"/>
    </row>
    <row r="1219" spans="1:27" s="6" customFormat="1" x14ac:dyDescent="0.25">
      <c r="A1219" s="51"/>
      <c r="C1219" s="392"/>
      <c r="D1219" s="7"/>
      <c r="F1219" s="275"/>
      <c r="AA1219" s="51"/>
    </row>
  </sheetData>
  <sheetProtection algorithmName="SHA-512" hashValue="PDAMXSBvd12+NDsFMCpD3ZEiFJ7G/AZaG90GrxMQGc91MI8PjA3HxeidN8v2qgGq45Ho95DTkFUNbISFdL7ZMQ==" saltValue="1ht4HgMbNzhm6o1PFUaLeg==" spinCount="100000" sheet="1" objects="1" scenarios="1"/>
  <autoFilter ref="A6:AA1007" xr:uid="{00000000-0009-0000-0000-000001000000}"/>
  <dataConsolidate/>
  <mergeCells count="8">
    <mergeCell ref="P5:Q5"/>
    <mergeCell ref="V5:Y5"/>
    <mergeCell ref="C2:D2"/>
    <mergeCell ref="C3:D3"/>
    <mergeCell ref="F3:G3"/>
    <mergeCell ref="C5:G5"/>
    <mergeCell ref="H5:M5"/>
    <mergeCell ref="N5:O5"/>
  </mergeCells>
  <conditionalFormatting sqref="C2:D3">
    <cfRule type="cellIs" dxfId="3" priority="1" operator="equal">
      <formula>"&lt;SELECT UTILITY NAME&gt;"</formula>
    </cfRule>
  </conditionalFormatting>
  <dataValidations count="41">
    <dataValidation allowBlank="1" showInputMessage="1" showErrorMessage="1" promptTitle="Project Name" prompt="Required for all measures." sqref="B5:B6" xr:uid="{00000000-0002-0000-0100-000000000000}"/>
    <dataValidation allowBlank="1" showInputMessage="1" showErrorMessage="1" promptTitle="EEI Percentage" prompt="Percentage EEI Funding; needs to be between 0% - 100%. NOTE: Input 0% if self-funded." sqref="C6" xr:uid="{00000000-0002-0000-0100-000001000000}"/>
    <dataValidation allowBlank="1" showInputMessage="1" showErrorMessage="1" promptTitle="Reference Number" prompt="Reference number from the UES Measure List for the measure. " sqref="D6" xr:uid="{00000000-0002-0000-0100-000002000000}"/>
    <dataValidation allowBlank="1" showInputMessage="1" showErrorMessage="1" promptTitle="Quantity" prompt="Number of units claimed using the unit definition in the IM.  Must be a whole number." sqref="E6" xr:uid="{00000000-0002-0000-0100-000003000000}"/>
    <dataValidation allowBlank="1" showInputMessage="1" showErrorMessage="1" promptTitle="Row Number" prompt="Auto-generated row tracking number for UES Measure identification" sqref="A6" xr:uid="{00000000-0002-0000-0100-000004000000}"/>
    <dataValidation allowBlank="1" showInputMessage="1" showErrorMessage="1" promptTitle="Required for All Measures" prompt="EEI %, Reference Number, Quantity, Completion Date, and Federal Facility are required for all measures._x000a_" sqref="C5:G5" xr:uid="{00000000-0002-0000-0100-000005000000}"/>
    <dataValidation allowBlank="1" showInputMessage="1" showErrorMessage="1" promptTitle="Valid Completion Date is:" prompt="A) within 6 months of equipment purchase or measure installation, or B) Utility's measure approval date." sqref="F6" xr:uid="{00000000-0002-0000-0100-000006000000}"/>
    <dataValidation allowBlank="1" showInputMessage="1" showErrorMessage="1" promptTitle="Federal Facility" prompt="Was measure installed in a federal facility? (Use dropdown box to select Yes/No)" sqref="G6" xr:uid="{00000000-0002-0000-0100-000007000000}"/>
    <dataValidation allowBlank="1" showInputMessage="1" showErrorMessage="1" promptTitle="Site Address" prompt="Consult IM for specific measure requirements. Most equipment requires unique site IDs and address information." sqref="H5:M5" xr:uid="{00000000-0002-0000-0100-000008000000}"/>
    <dataValidation allowBlank="1" showInputMessage="1" showErrorMessage="1" promptTitle="Unique Site ID" prompt="Utility assigned end user account or member number. Maximum length 30 characters." sqref="H6" xr:uid="{00000000-0002-0000-0100-000009000000}"/>
    <dataValidation allowBlank="1" showInputMessage="1" showErrorMessage="1" promptTitle="Site Name" prompt="Descriptive name of end user (i.e., Safeway) where measure was installed. Never collected for residential measures; do not include personally identifiable information.  Include building name if multiple buildings at a single location." sqref="I6" xr:uid="{00000000-0002-0000-0100-00000A000000}"/>
    <dataValidation allowBlank="1" showInputMessage="1" showErrorMessage="1" promptTitle="Street Address" prompt="Physical street address where the measure was installed." sqref="J6" xr:uid="{00000000-0002-0000-0100-00000B000000}"/>
    <dataValidation allowBlank="1" showInputMessage="1" showErrorMessage="1" promptTitle="City" prompt="Input the city of the physical address where the measure is installed." sqref="K6" xr:uid="{00000000-0002-0000-0100-00000C000000}"/>
    <dataValidation allowBlank="1" showInputMessage="1" showErrorMessage="1" promptTitle="State" prompt="Select the state where the measure is installed from the dropdown." sqref="L6" xr:uid="{00000000-0002-0000-0100-00000D000000}"/>
    <dataValidation allowBlank="1" showInputMessage="1" showErrorMessage="1" promptTitle="Zip Code" prompt="Input a valid 5 or 9 digit zip code where the measure is installed." sqref="M6" xr:uid="{00000000-0002-0000-0100-00000E000000}"/>
    <dataValidation allowBlank="1" showInputMessage="1" showErrorMessage="1" promptTitle="Income Qualified" prompt="Required for Income Qualified Measures" sqref="N5:O5" xr:uid="{00000000-0002-0000-0100-00000F000000}"/>
    <dataValidation allowBlank="1" showInputMessage="1" showErrorMessage="1" promptTitle="Income Qualified Measure Costs" prompt="Project cost of the income qualified measure. See implementation manual for details." sqref="N6" xr:uid="{00000000-0002-0000-0100-000010000000}"/>
    <dataValidation allowBlank="1" showInputMessage="1" showErrorMessage="1" promptTitle="Income Qualified Repair Costs" prompt="Cost of repair work performed to ensure the efficacy of installed measure. See implementation manual for details." sqref="O6" xr:uid="{00000000-0002-0000-0100-000011000000}"/>
    <dataValidation allowBlank="1" showInputMessage="1" showErrorMessage="1" promptTitle="Manufacturer and Model" prompt="RESIDENTIAL: Required for all DHPs and advanced smart thermostats._x000a_COMMERCIAL: Please refer to the Implementation Manual for requirements." sqref="P5:Q5" xr:uid="{00000000-0002-0000-0100-000012000000}"/>
    <dataValidation allowBlank="1" showInputMessage="1" showErrorMessage="1" promptTitle="Manufacturer" prompt="Equipment manufacturer name" sqref="P6" xr:uid="{00000000-0002-0000-0100-000013000000}"/>
    <dataValidation allowBlank="1" showInputMessage="1" showErrorMessage="1" promptTitle="Model" prompt="Equipment model number; for Residential DHPs, only outdoor model number required." sqref="Q6" xr:uid="{00000000-0002-0000-0100-000014000000}"/>
    <dataValidation allowBlank="1" showInputMessage="1" showErrorMessage="1" promptTitle="Installed Cost" prompt="Optional for all measures." sqref="R5" xr:uid="{00000000-0002-0000-0100-000015000000}"/>
    <dataValidation allowBlank="1" showInputMessage="1" showErrorMessage="1" promptTitle="Installed Cost" prompt="Cost of installation before rebates." sqref="R6" xr:uid="{00000000-0002-0000-0100-000016000000}"/>
    <dataValidation allowBlank="1" showInputMessage="1" showErrorMessage="1" promptTitle="Primary Heating System Type" prompt="Required for Residential &quot;Any Electric&quot; Insulation, Windows, and Prescriptive Duct Sealing.  Not required if heating type is already specified in Reference Number Measure Name._x000a_" sqref="S5" xr:uid="{00000000-0002-0000-0100-000017000000}"/>
    <dataValidation allowBlank="1" showInputMessage="1" showErrorMessage="1" promptTitle="Primary Heating System Type" prompt="Required for Residential &quot;Any Electric&quot; Insulation, Windows, and Prescriptive Duct Sealing." sqref="S6" xr:uid="{00000000-0002-0000-0100-000018000000}"/>
    <dataValidation allowBlank="1" showInputMessage="1" showErrorMessage="1" promptTitle="PTCS Registry Measure ID" prompt="PTCS UES measures expired 10/1/23 and can no longer be reported as of 4/1/24. " sqref="T6" xr:uid="{00000000-0002-0000-0100-000019000000}"/>
    <dataValidation allowBlank="1" showInputMessage="1" showErrorMessage="1" promptTitle="Wildcard" prompt="Optional for all measures." sqref="U5" xr:uid="{00000000-0002-0000-0100-00001A000000}"/>
    <dataValidation allowBlank="1" showInputMessage="1" showErrorMessage="1" promptTitle="Wildcard" prompt="This is not required by BPA. It is for utilities to insert any data specific to their internal program requirements." sqref="U6" xr:uid="{00000000-0002-0000-0100-00001B000000}"/>
    <dataValidation allowBlank="1" showInputMessage="1" showErrorMessage="1" promptTitle="Calculator Results" prompt="Only needed if you have calculator outputs to provide." sqref="V5:Y5" xr:uid="{00000000-0002-0000-0100-00001C000000}"/>
    <dataValidation allowBlank="1" showInputMessage="1" showErrorMessage="1" promptTitle="Calculator Savings Per Unit" prompt="Site-level savings per unit, if output by the calculator.  For SIS input site-level kWh/Acre." sqref="V6" xr:uid="{00000000-0002-0000-0100-00001D000000}"/>
    <dataValidation allowBlank="1" showInputMessage="1" showErrorMessage="1" promptTitle="Calculator Reimbursement " prompt="Reimbursement per unit, if output by calculator. " sqref="W6" xr:uid="{00000000-0002-0000-0100-00001E000000}"/>
    <dataValidation allowBlank="1" showInputMessage="1" showErrorMessage="1" promptTitle="Calculator Project Cost" prompt="Project cost, if output by calculator." sqref="X6" xr:uid="{00000000-0002-0000-0100-00001F000000}"/>
    <dataValidation allowBlank="1" showInputMessage="1" showErrorMessage="1" promptTitle="Calculator BC Ratio " prompt="BC ratio, if output by calculator. " sqref="Y6" xr:uid="{00000000-0002-0000-0100-000020000000}"/>
    <dataValidation allowBlank="1" showInputMessage="1" showErrorMessage="1" promptTitle="Summary of Required Inputs" prompt="This column shows a list of the data that are required for columns H through Y." sqref="AA5" xr:uid="{00000000-0002-0000-0100-000021000000}"/>
    <dataValidation allowBlank="1" showInputMessage="1" showErrorMessage="1" promptTitle="List of Additonal Required Data" prompt="This is in addition to columns B-G which are required for all measures." sqref="AA6" xr:uid="{00000000-0002-0000-0100-000022000000}"/>
    <dataValidation type="decimal" operator="greaterThanOrEqual" allowBlank="1" showInputMessage="1" showErrorMessage="1" errorTitle="Numeric Value" error="Please enter a numeric value" sqref="N8:O1006 R8:R1006" xr:uid="{00000000-0002-0000-0100-000023000000}">
      <formula1>0</formula1>
    </dataValidation>
    <dataValidation type="decimal" operator="greaterThanOrEqual" allowBlank="1" showInputMessage="1" showErrorMessage="1" errorTitle="Numeric Value" error="Please enter numeric value" sqref="V8:V1006 W8:W1218" xr:uid="{00000000-0002-0000-0100-000024000000}">
      <formula1>0</formula1>
    </dataValidation>
    <dataValidation type="decimal" operator="greaterThanOrEqual" allowBlank="1" showInputMessage="1" showErrorMessage="1" errorTitle=" Numeric Value" error="Please enter numeric value" sqref="X8:X1006 Y8:Y1218" xr:uid="{00000000-0002-0000-0100-000025000000}">
      <formula1>0</formula1>
    </dataValidation>
    <dataValidation type="whole" allowBlank="1" showInputMessage="1" showErrorMessage="1" errorTitle="Whole Number Quantity" error="Quantity must be a whole number; no decimal values are allowed." sqref="E8:E1218" xr:uid="{00000000-0002-0000-0100-000026000000}">
      <formula1>1</formula1>
      <formula2>100000000</formula2>
    </dataValidation>
    <dataValidation type="textLength" operator="lessThan" allowBlank="1" showInputMessage="1" showErrorMessage="1" sqref="U8:U1219" xr:uid="{EACC25FF-2269-4AAC-8110-5C5A87128E63}">
      <formula1>255</formula1>
    </dataValidation>
    <dataValidation type="whole" allowBlank="1" showInputMessage="1" showErrorMessage="1" errorTitle="Enter 0-100" error="The value must be a whole number between 0 and 100." sqref="C1007:C1219 C8:C1006" xr:uid="{42BE2EE3-1F7E-409A-991B-4A686631A7C8}">
      <formula1>0</formula1>
      <formula2>100</formula2>
    </dataValidation>
  </dataValidations>
  <pageMargins left="0.7" right="0.7" top="0.75" bottom="0.75" header="0.3" footer="0.3"/>
  <pageSetup orientation="portrait" horizontalDpi="90" verticalDpi="90"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27000000}">
          <x14:formula1>
            <xm:f>Dropdowns!$D$2:$D$9</xm:f>
          </x14:formula1>
          <xm:sqref>L8:L1006</xm:sqref>
        </x14:dataValidation>
        <x14:dataValidation type="list" showInputMessage="1" showErrorMessage="1" xr:uid="{00000000-0002-0000-0100-000028000000}">
          <x14:formula1>
            <xm:f>Dropdowns!$K$2:$K$5</xm:f>
          </x14:formula1>
          <xm:sqref>S8:S1006</xm:sqref>
        </x14:dataValidation>
        <x14:dataValidation type="date" errorStyle="warning" allowBlank="1" showInputMessage="1" showErrorMessage="1" errorTitle="Invalid Completion Date" error="Did you intend to enter an invalid completion date?" xr:uid="{00000000-0002-0000-0100-000029000000}">
          <x14:formula1>
            <xm:f>Dropdowns!$I$2</xm:f>
          </x14:formula1>
          <x14:formula2>
            <xm:f>Dropdowns!$I$3</xm:f>
          </x14:formula2>
          <xm:sqref>F8:F1006</xm:sqref>
        </x14:dataValidation>
        <x14:dataValidation type="list" allowBlank="1" showInputMessage="1" showErrorMessage="1" xr:uid="{00000000-0002-0000-0100-00002A000000}">
          <x14:formula1>
            <xm:f>Dropdowns!$A$2:$A$3</xm:f>
          </x14:formula1>
          <xm:sqref>G8:G1218</xm:sqref>
        </x14:dataValidation>
        <x14:dataValidation type="list" allowBlank="1" showInputMessage="1" showErrorMessage="1" xr:uid="{00000000-0002-0000-0100-00002B000000}">
          <x14:formula1>
            <xm:f>Dropdowns!$E$2:$E$139</xm:f>
          </x14:formula1>
          <xm:sqref>C3:D3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AY1007"/>
  <sheetViews>
    <sheetView zoomScaleNormal="100" workbookViewId="0"/>
  </sheetViews>
  <sheetFormatPr defaultColWidth="9.109375" defaultRowHeight="14.4" x14ac:dyDescent="0.3"/>
  <cols>
    <col min="1" max="1" width="3.44140625" style="51" customWidth="1"/>
    <col min="2" max="2" width="18.44140625" style="139" customWidth="1"/>
    <col min="3" max="3" width="16" style="51" customWidth="1"/>
    <col min="4" max="4" width="15.88671875" style="51" customWidth="1"/>
    <col min="5" max="5" width="18.5546875" style="51" customWidth="1"/>
    <col min="6" max="6" width="18.109375" style="51" customWidth="1"/>
    <col min="7" max="7" width="16.44140625" style="51" customWidth="1"/>
    <col min="8" max="8" width="15.109375" style="51" customWidth="1"/>
    <col min="9" max="9" width="2" style="51" customWidth="1"/>
    <col min="10" max="10" width="91.5546875" style="140" hidden="1" customWidth="1"/>
    <col min="11" max="11" width="21.5546875" style="140" hidden="1" customWidth="1"/>
    <col min="12" max="12" width="2.44140625" style="51" customWidth="1"/>
    <col min="13" max="13" width="18.44140625" style="141" customWidth="1"/>
    <col min="14" max="24" width="15.109375" style="141" customWidth="1"/>
    <col min="25" max="25" width="16.44140625" style="141" customWidth="1"/>
    <col min="26" max="27" width="15.109375" style="141" customWidth="1"/>
    <col min="28" max="28" width="5.44140625" style="141" customWidth="1"/>
    <col min="29" max="29" width="24.5546875" style="141" customWidth="1"/>
    <col min="30" max="30" width="10.88671875" style="51" hidden="1" customWidth="1"/>
    <col min="31" max="31" width="9.44140625" style="51" hidden="1" customWidth="1"/>
    <col min="32" max="32" width="9" style="51" hidden="1" customWidth="1"/>
    <col min="33" max="33" width="12.109375" style="51" hidden="1" customWidth="1"/>
    <col min="34" max="36" width="8.5546875" style="51" hidden="1" customWidth="1"/>
    <col min="37" max="37" width="3.5546875" style="51" customWidth="1"/>
    <col min="38" max="38" width="24.88671875" style="51" customWidth="1"/>
    <col min="39" max="39" width="9.109375" style="51"/>
    <col min="40" max="44" width="20.5546875" style="51" customWidth="1"/>
    <col min="45" max="45" width="23.88671875" style="51" customWidth="1"/>
    <col min="46" max="47" width="20.5546875" style="51" customWidth="1"/>
    <col min="48" max="48" width="3.5546875" style="51" customWidth="1"/>
    <col min="49" max="49" width="26.44140625" style="51" customWidth="1"/>
    <col min="50" max="50" width="3.109375" style="51" customWidth="1"/>
    <col min="51" max="51" width="26.44140625" style="51" customWidth="1"/>
    <col min="52" max="16384" width="9.109375" style="51"/>
  </cols>
  <sheetData>
    <row r="1" spans="2:51" ht="15" customHeight="1" thickBot="1" x14ac:dyDescent="0.35"/>
    <row r="2" spans="2:51" ht="54.6" thickBot="1" x14ac:dyDescent="0.35">
      <c r="B2" s="143" t="s">
        <v>1872</v>
      </c>
      <c r="C2" s="143" t="s">
        <v>1873</v>
      </c>
      <c r="D2" s="143" t="s">
        <v>1874</v>
      </c>
      <c r="E2" s="143" t="s">
        <v>1875</v>
      </c>
      <c r="F2" s="143" t="s">
        <v>1876</v>
      </c>
      <c r="G2" s="144" t="s">
        <v>1877</v>
      </c>
      <c r="H2" s="147" t="s">
        <v>1981</v>
      </c>
      <c r="I2" s="145"/>
      <c r="J2" s="146"/>
      <c r="K2" s="146"/>
      <c r="L2" s="145"/>
      <c r="M2" s="142" t="s">
        <v>1871</v>
      </c>
      <c r="N2" s="144" t="s">
        <v>1878</v>
      </c>
      <c r="P2" s="149"/>
      <c r="R2" s="149"/>
      <c r="S2" s="150"/>
      <c r="T2" s="150"/>
      <c r="U2" s="150"/>
      <c r="V2" s="150"/>
      <c r="W2" s="150"/>
      <c r="X2" s="150"/>
      <c r="Y2" s="150"/>
      <c r="Z2" s="150"/>
      <c r="AA2" s="150"/>
      <c r="AB2" s="150"/>
      <c r="AD2" s="282" t="s">
        <v>1879</v>
      </c>
    </row>
    <row r="3" spans="2:51" ht="58.5" customHeight="1" x14ac:dyDescent="0.4">
      <c r="B3" s="151" t="str">
        <f t="shared" ref="B3:H3" si="0">IF(AD4&gt;0,AD4,"")</f>
        <v/>
      </c>
      <c r="C3" s="216" t="str">
        <f t="shared" si="0"/>
        <v/>
      </c>
      <c r="D3" s="151" t="str">
        <f t="shared" si="0"/>
        <v/>
      </c>
      <c r="E3" s="151" t="str">
        <f t="shared" si="0"/>
        <v/>
      </c>
      <c r="F3" s="151" t="str">
        <f t="shared" si="0"/>
        <v/>
      </c>
      <c r="G3" s="152" t="str">
        <f t="shared" si="0"/>
        <v/>
      </c>
      <c r="H3" s="152" t="str">
        <f t="shared" si="0"/>
        <v/>
      </c>
      <c r="I3" s="153"/>
      <c r="J3" s="154"/>
      <c r="K3" s="154"/>
      <c r="L3" s="153"/>
      <c r="M3" s="283" t="str">
        <f>IF(Input!C3="&lt;SELECT UTILITY NAME&gt;","Please select utility at top of Input sheet.","")</f>
        <v>Please select utility at top of Input sheet.</v>
      </c>
      <c r="N3" s="426" t="str">
        <f>IF(LOOKUP(2,1/(B:B&lt;&gt;""),B:B)="Input Sheet Row #","No data is entered yet.",LOOKUP(2,1/(B:B&lt;&gt;""),B:B))</f>
        <v>No data is entered yet.</v>
      </c>
      <c r="P3" s="149"/>
      <c r="R3" s="149"/>
      <c r="S3" s="149"/>
      <c r="T3" s="149"/>
      <c r="U3" s="149"/>
      <c r="V3" s="149"/>
      <c r="W3" s="149"/>
      <c r="X3" s="149"/>
      <c r="Y3" s="149"/>
      <c r="Z3" s="149"/>
      <c r="AA3" s="149"/>
      <c r="AB3" s="149"/>
      <c r="AD3" s="155" t="s">
        <v>1880</v>
      </c>
      <c r="AE3" s="155" t="s">
        <v>1881</v>
      </c>
      <c r="AF3" s="155" t="s">
        <v>1882</v>
      </c>
      <c r="AG3" s="155" t="s">
        <v>1883</v>
      </c>
      <c r="AH3" s="155" t="s">
        <v>1884</v>
      </c>
      <c r="AI3" s="155" t="s">
        <v>1885</v>
      </c>
      <c r="AJ3" s="155" t="s">
        <v>1978</v>
      </c>
      <c r="AK3" s="155"/>
      <c r="AM3" s="156"/>
      <c r="AP3" s="157"/>
      <c r="AW3" s="155"/>
      <c r="AX3" s="155"/>
      <c r="AY3" s="155"/>
    </row>
    <row r="4" spans="2:51" ht="39" customHeight="1" thickBot="1" x14ac:dyDescent="0.35">
      <c r="B4" s="158">
        <f t="shared" ref="B4:H4" si="1">IF(AD4=0,AD4,"")</f>
        <v>0</v>
      </c>
      <c r="C4" s="158">
        <f t="shared" si="1"/>
        <v>0</v>
      </c>
      <c r="D4" s="158">
        <f t="shared" si="1"/>
        <v>0</v>
      </c>
      <c r="E4" s="158">
        <f t="shared" si="1"/>
        <v>0</v>
      </c>
      <c r="F4" s="159">
        <f t="shared" si="1"/>
        <v>0</v>
      </c>
      <c r="G4" s="160">
        <f t="shared" si="1"/>
        <v>0</v>
      </c>
      <c r="H4" s="160">
        <f t="shared" si="1"/>
        <v>0</v>
      </c>
      <c r="I4" s="153"/>
      <c r="J4" s="154"/>
      <c r="K4" s="154"/>
      <c r="L4" s="153"/>
      <c r="M4" s="284" t="str">
        <f>IF(Input!C3&lt;&gt;"&lt;SELECT UTILITY NAME&gt;","Yes","")</f>
        <v/>
      </c>
      <c r="N4" s="427"/>
      <c r="P4" s="149"/>
      <c r="R4" s="149"/>
      <c r="S4" s="149"/>
      <c r="T4" s="149"/>
      <c r="U4" s="149"/>
      <c r="V4" s="149"/>
      <c r="W4" s="149"/>
      <c r="X4" s="149"/>
      <c r="Y4" s="149"/>
      <c r="Z4" s="149"/>
      <c r="AA4" s="149"/>
      <c r="AB4" s="149"/>
      <c r="AD4" s="133">
        <f>IF(ISERROR(COUNTIF(C9:AA1007,"Data is missing.")),"",COUNTIF(C9:AA1007,"Data is missing."))</f>
        <v>0</v>
      </c>
      <c r="AE4" s="133">
        <f>IF(ISERROR(COUNTIF(C9:C1007,"Row is skipped.")),"",COUNTIF(C9:C1007,"Row is skipped."))</f>
        <v>0</v>
      </c>
      <c r="AF4" s="133">
        <f>COUNTIF(AC9:AC1007,"Invalid RefNo")</f>
        <v>0</v>
      </c>
      <c r="AG4" s="133">
        <f>COUNTIF(AL9:AL1007,"Invalid Type")</f>
        <v>0</v>
      </c>
      <c r="AH4" s="133">
        <f>COUNTIF(AN9:AU1007,"Needs to be a number.")</f>
        <v>0</v>
      </c>
      <c r="AI4" s="133">
        <f>COUNTIF(AW9:AW1007,"Invalid EEI %")</f>
        <v>0</v>
      </c>
      <c r="AJ4" s="133">
        <f>COUNTIF(AY9:AY1007,"Do not enter 0.")</f>
        <v>0</v>
      </c>
      <c r="AK4" s="133"/>
      <c r="AM4" s="156"/>
      <c r="AN4" s="156"/>
      <c r="AW4" s="133"/>
      <c r="AX4" s="133"/>
      <c r="AY4" s="133"/>
    </row>
    <row r="5" spans="2:51" ht="33.75" customHeight="1" x14ac:dyDescent="0.4">
      <c r="B5" s="428" t="s">
        <v>1886</v>
      </c>
      <c r="C5" s="428"/>
      <c r="D5" s="428"/>
      <c r="E5" s="428"/>
      <c r="F5" s="428"/>
      <c r="G5" s="428"/>
      <c r="H5" s="428"/>
      <c r="I5" s="428"/>
      <c r="J5" s="428"/>
      <c r="K5" s="428"/>
      <c r="L5" s="428"/>
      <c r="M5" s="428"/>
      <c r="N5" s="148" t="s">
        <v>1980</v>
      </c>
      <c r="O5" s="161"/>
      <c r="P5" s="149"/>
      <c r="Q5" s="149"/>
      <c r="R5" s="149"/>
      <c r="S5" s="149"/>
      <c r="T5" s="149"/>
      <c r="U5" s="149"/>
      <c r="V5" s="149"/>
      <c r="W5" s="149"/>
      <c r="X5" s="149"/>
      <c r="Y5" s="149"/>
      <c r="Z5" s="149"/>
      <c r="AA5" s="149"/>
      <c r="AB5" s="149"/>
      <c r="AD5" s="133"/>
      <c r="AE5" s="133"/>
      <c r="AF5" s="133"/>
      <c r="AG5" s="133"/>
      <c r="AH5" s="133"/>
      <c r="AI5" s="133"/>
      <c r="AJ5" s="133"/>
      <c r="AK5" s="133"/>
      <c r="AM5" s="156"/>
      <c r="AN5" s="156"/>
      <c r="AW5" s="133"/>
      <c r="AX5" s="133"/>
      <c r="AY5" s="133"/>
    </row>
    <row r="6" spans="2:51" s="162" customFormat="1" ht="61.5" customHeight="1" x14ac:dyDescent="0.4">
      <c r="B6" s="429" t="s">
        <v>1887</v>
      </c>
      <c r="C6" s="429"/>
      <c r="D6" s="429"/>
      <c r="E6" s="429"/>
      <c r="F6" s="429"/>
      <c r="G6" s="429"/>
      <c r="H6" s="429"/>
      <c r="J6" s="163" t="s">
        <v>1888</v>
      </c>
      <c r="K6" s="163" t="s">
        <v>1889</v>
      </c>
      <c r="M6" s="430" t="s">
        <v>1890</v>
      </c>
      <c r="N6" s="430"/>
      <c r="O6" s="430"/>
      <c r="P6" s="430"/>
      <c r="Q6" s="430"/>
      <c r="R6" s="430"/>
      <c r="S6" s="430"/>
      <c r="T6" s="430"/>
      <c r="U6" s="430"/>
      <c r="V6" s="430"/>
      <c r="W6" s="430"/>
      <c r="X6" s="430"/>
      <c r="Y6" s="430"/>
      <c r="Z6" s="430"/>
      <c r="AA6" s="430"/>
      <c r="AB6" s="164"/>
      <c r="AC6" s="165" t="s">
        <v>1891</v>
      </c>
      <c r="AD6" s="166"/>
      <c r="AE6" s="167"/>
      <c r="AF6" s="166"/>
      <c r="AG6" s="166"/>
      <c r="AH6" s="166"/>
      <c r="AI6" s="166"/>
      <c r="AJ6" s="166"/>
      <c r="AK6" s="166"/>
      <c r="AL6" s="167" t="s">
        <v>1892</v>
      </c>
      <c r="AN6" s="429" t="s">
        <v>1893</v>
      </c>
      <c r="AO6" s="429"/>
      <c r="AP6" s="429"/>
      <c r="AQ6" s="429"/>
      <c r="AR6" s="429"/>
      <c r="AS6" s="429"/>
      <c r="AT6" s="429"/>
      <c r="AU6" s="429"/>
      <c r="AV6" s="277"/>
      <c r="AW6" s="168" t="s">
        <v>1894</v>
      </c>
      <c r="AX6" s="168"/>
      <c r="AY6" s="168" t="s">
        <v>1982</v>
      </c>
    </row>
    <row r="7" spans="2:51" ht="38.25" customHeight="1" thickBot="1" x14ac:dyDescent="0.4">
      <c r="B7" s="423" t="s">
        <v>1895</v>
      </c>
      <c r="C7" s="423"/>
      <c r="D7" s="423"/>
      <c r="E7" s="423"/>
      <c r="F7" s="423"/>
      <c r="G7" s="423"/>
      <c r="H7" s="423"/>
      <c r="J7" s="169" t="s">
        <v>1896</v>
      </c>
      <c r="K7" s="51"/>
      <c r="M7" s="424" t="s">
        <v>1897</v>
      </c>
      <c r="N7" s="424"/>
      <c r="O7" s="424"/>
      <c r="P7" s="424"/>
      <c r="Q7" s="424"/>
      <c r="R7" s="424"/>
      <c r="S7" s="424"/>
      <c r="T7" s="424"/>
      <c r="U7" s="424"/>
      <c r="V7" s="424"/>
      <c r="W7" s="424"/>
      <c r="X7" s="424"/>
      <c r="Y7" s="424"/>
      <c r="Z7" s="424"/>
      <c r="AA7" s="424"/>
      <c r="AC7" s="170" t="s">
        <v>1898</v>
      </c>
      <c r="AD7" s="171"/>
      <c r="AE7" s="172"/>
      <c r="AF7" s="171"/>
      <c r="AG7" s="171"/>
      <c r="AH7" s="171"/>
      <c r="AI7" s="171"/>
      <c r="AJ7" s="171"/>
      <c r="AK7" s="171"/>
      <c r="AL7" s="172" t="s">
        <v>1899</v>
      </c>
      <c r="AN7" s="425" t="s">
        <v>1900</v>
      </c>
      <c r="AO7" s="425"/>
      <c r="AP7" s="425"/>
      <c r="AQ7" s="425"/>
      <c r="AR7" s="425"/>
      <c r="AS7" s="425"/>
      <c r="AT7" s="425"/>
      <c r="AU7" s="425"/>
      <c r="AV7" s="173"/>
      <c r="AW7" s="174" t="s">
        <v>1901</v>
      </c>
      <c r="AX7" s="174"/>
      <c r="AY7" s="174" t="s">
        <v>1979</v>
      </c>
    </row>
    <row r="8" spans="2:51" s="183" customFormat="1" ht="30.75" customHeight="1" thickBot="1" x14ac:dyDescent="0.35">
      <c r="B8" s="286" t="s">
        <v>1902</v>
      </c>
      <c r="C8" s="287" t="s">
        <v>184</v>
      </c>
      <c r="D8" s="287" t="s">
        <v>1903</v>
      </c>
      <c r="E8" s="287" t="s">
        <v>185</v>
      </c>
      <c r="F8" s="287" t="s">
        <v>186</v>
      </c>
      <c r="G8" s="287" t="s">
        <v>187</v>
      </c>
      <c r="H8" s="288" t="s">
        <v>188</v>
      </c>
      <c r="I8" s="175"/>
      <c r="J8" s="176" t="s">
        <v>1904</v>
      </c>
      <c r="K8" s="177" t="s">
        <v>1905</v>
      </c>
      <c r="L8" s="175"/>
      <c r="M8" s="178" t="s">
        <v>189</v>
      </c>
      <c r="N8" s="179" t="s">
        <v>190</v>
      </c>
      <c r="O8" s="179" t="s">
        <v>191</v>
      </c>
      <c r="P8" s="179" t="s">
        <v>192</v>
      </c>
      <c r="Q8" s="179" t="s">
        <v>179</v>
      </c>
      <c r="R8" s="179" t="s">
        <v>193</v>
      </c>
      <c r="S8" s="179" t="s">
        <v>194</v>
      </c>
      <c r="T8" s="179" t="s">
        <v>195</v>
      </c>
      <c r="U8" s="179" t="s">
        <v>196</v>
      </c>
      <c r="V8" s="179" t="s">
        <v>197</v>
      </c>
      <c r="W8" s="179" t="s">
        <v>1910</v>
      </c>
      <c r="X8" s="179" t="s">
        <v>198</v>
      </c>
      <c r="Y8" s="179" t="s">
        <v>199</v>
      </c>
      <c r="Z8" s="179" t="s">
        <v>200</v>
      </c>
      <c r="AA8" s="180" t="s">
        <v>201</v>
      </c>
      <c r="AB8" s="181"/>
      <c r="AC8" s="182" t="s">
        <v>185</v>
      </c>
      <c r="AE8" s="175"/>
      <c r="AL8" s="184" t="s">
        <v>202</v>
      </c>
      <c r="AN8" s="185" t="s">
        <v>1903</v>
      </c>
      <c r="AO8" s="186" t="s">
        <v>186</v>
      </c>
      <c r="AP8" s="186" t="s">
        <v>3306</v>
      </c>
      <c r="AQ8" s="186" t="s">
        <v>3305</v>
      </c>
      <c r="AR8" s="186" t="s">
        <v>1906</v>
      </c>
      <c r="AS8" s="186" t="s">
        <v>1907</v>
      </c>
      <c r="AT8" s="186" t="s">
        <v>1908</v>
      </c>
      <c r="AU8" s="187" t="s">
        <v>1909</v>
      </c>
      <c r="AV8" s="175"/>
      <c r="AW8" s="184" t="s">
        <v>1903</v>
      </c>
      <c r="AX8" s="175"/>
      <c r="AY8" s="281" t="s">
        <v>186</v>
      </c>
    </row>
    <row r="9" spans="2:51" x14ac:dyDescent="0.3">
      <c r="B9" s="285" t="str">
        <f>Input!A8</f>
        <v/>
      </c>
      <c r="C9" s="194" t="str">
        <f>IF(ISERROR(IF(AND(Input!$A8="",SUMPRODUCT(--(LEN(Input!$A9:'Input'!$A$1006)&gt;0))&lt;&gt;0),"Row is skipped.",IF(AND(Input!$A8="",Input!$A9=""),"", IF(Input!B8="","Data is missing.","")))),"",IF(AND(Input!$A8="",SUMPRODUCT(--(LEN(Input!$A9:'Input'!$A$1006)&gt;0))&lt;&gt;0),"Row is skipped.",IF(AND(Input!$A8="",Input!$A9=""),"", IF(Input!B8="","Data is missing.",""))))</f>
        <v/>
      </c>
      <c r="D9" s="194" t="str">
        <f>IF(ISERROR(IF(AND(Input!$A8="",SUMPRODUCT(--(LEN(Input!$A9:'Input'!$A$1006)&gt;0))&lt;&gt;0),"Row is skipped.",IF(AND(Input!$A8="",Input!$A9=""),"", IF(Input!C8="","Data is missing.","")))),"",IF(AND(Input!$A8="",SUMPRODUCT(--(LEN(Input!$A9:'Input'!$A$1006)&gt;0))&lt;&gt;0),"Row is skipped.",IF(AND(Input!$A8="",Input!$A9=""),"", IF(Input!C8="","Data is missing.",""))))</f>
        <v/>
      </c>
      <c r="E9" s="194" t="str">
        <f>IF(ISERROR(IF(AND(Input!$A8="",SUMPRODUCT(--(LEN(Input!$A9:'Input'!$A$1006)&gt;0))&lt;&gt;0),"Row is skipped.",IF(AND(Input!$A8="",Input!$A9=""),"", IF(Input!D8="","Data is missing.","")))),"",IF(AND(Input!$A8="",SUMPRODUCT(--(LEN(Input!$A9:'Input'!$A$1006)&gt;0))&lt;&gt;0),"Row is skipped.",IF(AND(Input!$A8="",Input!$A9=""),"", IF(Input!D8="","Data is missing.",""))))</f>
        <v/>
      </c>
      <c r="F9" s="194" t="str">
        <f>IF(ISERROR(IF(AND(Input!$A8="",SUMPRODUCT(--(LEN(Input!$A9:'Input'!$A$1006)&gt;0))&lt;&gt;0),"Row is skipped.",IF(AND(Input!$A8="",Input!$A9=""),"", IF(Input!E8="","Data is missing.","")))),"",IF(AND(Input!$A8="",SUMPRODUCT(--(LEN(Input!$A9:'Input'!$A$1006)&gt;0))&lt;&gt;0),"Row is skipped.",IF(AND(Input!$A8="",Input!$A9=""),"", IF(Input!E8="","Data is missing.",""))))</f>
        <v/>
      </c>
      <c r="G9" s="194" t="str">
        <f>IF(ISERROR(IF(AND(Input!$A8="",SUMPRODUCT(--(LEN(Input!$A9:'Input'!$A$1006)&gt;0))&lt;&gt;0),"Row is skipped.",IF(AND(Input!$A8="",Input!$A9=""),"", IF(Input!F8="","Data is missing.","")))),"",IF(AND(Input!$A8="",SUMPRODUCT(--(LEN(Input!$A9:'Input'!$A$1006)&gt;0))&lt;&gt;0),"Row is skipped.",IF(AND(Input!$A8="",Input!$A9=""),"", IF(Input!F8="","Data is missing.",""))))</f>
        <v/>
      </c>
      <c r="H9" s="195" t="str">
        <f>IF(ISERROR(IF(AND(Input!$A8="",SUMPRODUCT(--(LEN(Input!$A9:'Input'!$A$1006)&gt;0))&lt;&gt;0),"Row is skipped.",IF(AND(Input!$A8="",Input!$A9=""),"", IF(Input!G8="","Data is missing.","")))),"",IF(AND(Input!$A8="",SUMPRODUCT(--(LEN(Input!$A9:'Input'!$A$1006)&gt;0))&lt;&gt;0),"Row is skipped.",IF(AND(Input!$A8="",Input!$A9=""),"", IF(Input!G8="","Data is missing.",""))))</f>
        <v/>
      </c>
      <c r="I9" s="156"/>
      <c r="J9" s="191" t="str">
        <f>IFERROR(VLOOKUP(VLOOKUP(Input!$D8,'Measure List'!$A:$AN,40,FALSE),UIR!$A$1:$Q$27,17,FALSE),"")</f>
        <v/>
      </c>
      <c r="K9" s="192" t="str">
        <f>IFERROR(VLOOKUP(Input!$D8,'Measure List'!$A:$AN,40,FALSE),"")</f>
        <v/>
      </c>
      <c r="L9" s="156"/>
      <c r="M9" s="193" t="str">
        <f>IF(B9="","",IF(AND(Input!H8="",IFERROR(VLOOKUP(K9,UIR!$A$2:$P$21,2,FALSE),"")&lt;&gt;""),"Data is Missing.",""))</f>
        <v/>
      </c>
      <c r="N9" s="194" t="str">
        <f>IF(B9="","",IF(AND(Input!I8="",IFERROR(VLOOKUP(K9,UIR!$A$2:$P$21,3,FALSE),"")&lt;&gt;""),"Data is Missing.",""))</f>
        <v/>
      </c>
      <c r="O9" s="194" t="str">
        <f>IF(B9="","",IF(AND(Input!J8="",IFERROR(VLOOKUP(K9,UIR!$A$2:$P$21,4,FALSE),"")&lt;&gt;""),"Data is Missing.",""))</f>
        <v/>
      </c>
      <c r="P9" s="194" t="str">
        <f>IF(B9="","",IF(AND(Input!K8="",IFERROR(VLOOKUP(K9,UIR!$A$2:$P$21,5,FALSE),"")&lt;&gt;""),"Data is Missing.",""))</f>
        <v/>
      </c>
      <c r="Q9" s="194" t="str">
        <f>IF(B9="","",IF(AND(Input!L8="",IFERROR(VLOOKUP(K9,UIR!$A$2:$P$21,6,FALSE),"")&lt;&gt;""),"Data is Missing.",""))</f>
        <v/>
      </c>
      <c r="R9" s="194" t="str">
        <f>IF(B9="","",IF(AND(Input!M8="",IFERROR(VLOOKUP(K9,UIR!$A$2:$P$21,7,FALSE),"")&lt;&gt;""),"Data is Missing.",""))</f>
        <v/>
      </c>
      <c r="S9" s="194" t="str">
        <f>IF(B9="","",IF(AND(Input!P8="",IFERROR(VLOOKUP(K9,UIR!$A$2:$P$21,8,FALSE),"")&lt;&gt;""),"Data is Missing.",""))</f>
        <v/>
      </c>
      <c r="T9" s="194" t="str">
        <f>IF(B9="","",IF(AND(Input!Q8="",IFERROR(VLOOKUP(K9,UIR!$A$2:$P$21,9,FALSE),"")&lt;&gt;""),"Data is Missing.",""))</f>
        <v/>
      </c>
      <c r="U9" s="194"/>
      <c r="V9" s="194" t="str">
        <f>IF(B9="","",IF(AND(Input!S8="",IFERROR(VLOOKUP(K9,UIR!$A$2:$P$21,11,FALSE),"")&lt;&gt;""),"Data is Missing.",""))</f>
        <v/>
      </c>
      <c r="W9" s="194" t="str">
        <f>IF(B9="","",IF(AND(Input!T8="",IFERROR(VLOOKUP(K9,UIR!$A$2:$P$21,12,FALSE),"")&lt;&gt;""),"Data is Missing.",""))</f>
        <v/>
      </c>
      <c r="X9" s="194" t="str">
        <f>IF(B9="","",IF(AND(Input!V8="",IFERROR(VLOOKUP(K9,UIR!$A$2:$P$21,13,FALSE),"")&lt;&gt;""),"Data is Missing.",""))</f>
        <v/>
      </c>
      <c r="Y9" s="194" t="str">
        <f>IF(B9="","",IF(AND(Input!W8="",IFERROR(VLOOKUP(K9,UIR!$A$2:$P$21,14,FALSE),"")&lt;&gt;""),"Data is Missing.",""))</f>
        <v/>
      </c>
      <c r="Z9" s="194" t="str">
        <f>IF(B9="","",IF(AND(Input!X8="",IFERROR(VLOOKUP(K9,UIR!$A$2:$P$21,15,FALSE),"")&lt;&gt;""),"Data is Missing.",""))</f>
        <v/>
      </c>
      <c r="AA9" s="195" t="str">
        <f>IF(B9="","",IF(AND(Input!Y8="",IFERROR(VLOOKUP(K9,UIR!$A$2:$P$21,16,FALSE),"")&lt;&gt;""),"Data is Missing.",""))</f>
        <v/>
      </c>
      <c r="AC9" s="196" t="str">
        <f>IF(ISERROR(IF(Input!D8="","",IF(ISERROR(VLOOKUP(Input!D8,'Measure List'!$A$2:$A$30000,1,0)),"Invalid RefNo",""))),"",IF(Input!D8="","",IF(ISERROR(VLOOKUP(Input!D8,'Measure List'!$A$2:$A$30000,1,0)),"Invalid RefNo","")))</f>
        <v/>
      </c>
      <c r="AD9" s="156"/>
      <c r="AE9" s="156"/>
      <c r="AF9" s="156"/>
      <c r="AG9" s="156"/>
      <c r="AH9" s="156"/>
      <c r="AI9" s="156"/>
      <c r="AJ9" s="156"/>
      <c r="AK9" s="156"/>
      <c r="AL9" s="197" t="str">
        <f>IF(COUNTIF(Dropdowns!$K$2:$K$7,Input!S8)&gt;0,"",IF(Input!S8="","","Invalid Type"))</f>
        <v/>
      </c>
      <c r="AN9" s="198" t="str">
        <f>IF(Input!C8="","",IF(ISNUMBER(VALUE(Input!C8)),"","Needs to be a number."))</f>
        <v/>
      </c>
      <c r="AO9" s="199" t="str">
        <f>IF(Input!E8="","",IF(ISNUMBER(VALUE(Input!E8)),"","Needs to be a number."))</f>
        <v/>
      </c>
      <c r="AP9" s="199" t="str">
        <f>IF(Input!N8="","",IF(ISNUMBER(VALUE(Input!N8)),"","Needs to be a number."))</f>
        <v/>
      </c>
      <c r="AQ9" s="199" t="str">
        <f>IF(Input!O8="","",IF(ISNUMBER(VALUE(Input!O8)),"","Needs to be a number."))</f>
        <v/>
      </c>
      <c r="AR9" s="199" t="str">
        <f>IF(Input!V8="","",IF(ISNUMBER(VALUE(Input!V8)),"","Needs to be a number."))</f>
        <v/>
      </c>
      <c r="AS9" s="199" t="str">
        <f>IF(Input!W8="","",IF(ISNUMBER(VALUE(Input!W8)),"","Needs to be a number."))</f>
        <v/>
      </c>
      <c r="AT9" s="199" t="str">
        <f>IF(Input!X8="","",IF(ISNUMBER(VALUE(Input!X8)),"","Needs to be a number."))</f>
        <v/>
      </c>
      <c r="AU9" s="200" t="str">
        <f>IF(Input!Y8="","",IF(ISNUMBER(VALUE(Input!Y8)),"","Needs to be a number."))</f>
        <v/>
      </c>
      <c r="AW9" s="201" t="str">
        <f>IF(OR(VALUE(Input!C8)&lt;0,VALUE(Input!C8)&gt;100), "Invalid EEI %","")</f>
        <v/>
      </c>
      <c r="AX9" s="207"/>
      <c r="AY9" s="278" t="str">
        <f>IF(Input!E8="","",IF(VALUE(Input!E8)=0,"Do not enter 0.",""))</f>
        <v/>
      </c>
    </row>
    <row r="10" spans="2:51" x14ac:dyDescent="0.3">
      <c r="B10" s="188" t="str">
        <f>Input!A9</f>
        <v/>
      </c>
      <c r="C10" s="189" t="str">
        <f>IF(ISERROR(IF(AND(Input!$A9="",SUMPRODUCT(--(LEN(Input!$A10:'Input'!$A$1006)&gt;0))&lt;&gt;0),"Row is skipped.",IF(AND(Input!$A9="",Input!$A10=""),"", IF(Input!B9="","Data is missing.","")))),"",IF(AND(Input!$A9="",SUMPRODUCT(--(LEN(Input!$A10:'Input'!$A$1006)&gt;0))&lt;&gt;0),"Row is skipped.",IF(AND(Input!$A9="",Input!$A10=""),"", IF(Input!B9="","Data is missing.",""))))</f>
        <v/>
      </c>
      <c r="D10" s="189" t="str">
        <f>IF(ISERROR(IF(AND(Input!$A9="",SUMPRODUCT(--(LEN(Input!$A10:'Input'!$A$1006)&gt;0))&lt;&gt;0),"Row is skipped.",IF(AND(Input!$A9="",Input!$A10=""),"", IF(Input!C9="","Data is missing.","")))),"",IF(AND(Input!$A9="",SUMPRODUCT(--(LEN(Input!$A10:'Input'!$A$1006)&gt;0))&lt;&gt;0),"Row is skipped.",IF(AND(Input!$A9="",Input!$A10=""),"", IF(Input!C9="","Data is missing.",""))))</f>
        <v/>
      </c>
      <c r="E10" s="189" t="str">
        <f>IF(ISERROR(IF(AND(Input!$A9="",SUMPRODUCT(--(LEN(Input!$A10:'Input'!$A$1006)&gt;0))&lt;&gt;0),"Row is skipped.",IF(AND(Input!$A9="",Input!$A10=""),"", IF(Input!D9="","Data is missing.","")))),"",IF(AND(Input!$A9="",SUMPRODUCT(--(LEN(Input!$A10:'Input'!$A$1006)&gt;0))&lt;&gt;0),"Row is skipped.",IF(AND(Input!$A9="",Input!$A10=""),"", IF(Input!D9="","Data is missing.",""))))</f>
        <v/>
      </c>
      <c r="F10" s="189" t="str">
        <f>IF(ISERROR(IF(AND(Input!$A9="",SUMPRODUCT(--(LEN(Input!$A10:'Input'!$A$1006)&gt;0))&lt;&gt;0),"Row is skipped.",IF(AND(Input!$A9="",Input!$A10=""),"", IF(Input!E9="","Data is missing.","")))),"",IF(AND(Input!$A9="",SUMPRODUCT(--(LEN(Input!$A10:'Input'!$A$1006)&gt;0))&lt;&gt;0),"Row is skipped.",IF(AND(Input!$A9="",Input!$A10=""),"", IF(Input!E9="","Data is missing.",""))))</f>
        <v/>
      </c>
      <c r="G10" s="189" t="str">
        <f>IF(ISERROR(IF(AND(Input!$A9="",SUMPRODUCT(--(LEN(Input!$A10:'Input'!$A$1006)&gt;0))&lt;&gt;0),"Row is skipped.",IF(AND(Input!$A9="",Input!$A10=""),"", IF(Input!F9="","Data is missing.","")))),"",IF(AND(Input!$A9="",SUMPRODUCT(--(LEN(Input!$A10:'Input'!$A$1006)&gt;0))&lt;&gt;0),"Row is skipped.",IF(AND(Input!$A9="",Input!$A10=""),"", IF(Input!F9="","Data is missing.",""))))</f>
        <v/>
      </c>
      <c r="H10" s="190" t="str">
        <f>IF(ISERROR(IF(AND(Input!$A9="",SUMPRODUCT(--(LEN(Input!$A10:'Input'!$A$1006)&gt;0))&lt;&gt;0),"Row is skipped.",IF(AND(Input!$A9="",Input!$A10=""),"", IF(Input!G9="","Data is missing.","")))),"",IF(AND(Input!$A9="",SUMPRODUCT(--(LEN(Input!$A10:'Input'!$A$1006)&gt;0))&lt;&gt;0),"Row is skipped.",IF(AND(Input!$A9="",Input!$A10=""),"", IF(Input!G9="","Data is missing.",""))))</f>
        <v/>
      </c>
      <c r="I10" s="156"/>
      <c r="J10" s="191" t="str">
        <f>IFERROR(VLOOKUP(VLOOKUP(Input!$D9,'Measure List'!$A:$AN,40,FALSE),UIR!$A$1:$Q$27,17,FALSE),"")</f>
        <v/>
      </c>
      <c r="K10" s="192" t="str">
        <f>IFERROR(VLOOKUP(Input!$D9,'Measure List'!$A:$AN,40,FALSE),"")</f>
        <v/>
      </c>
      <c r="L10" s="156"/>
      <c r="M10" s="193" t="str">
        <f>IF(B10="","",IF(AND(Input!H9="",IFERROR(VLOOKUP(K10,UIR!$A$2:$P$21,2,FALSE),"")&lt;&gt;""),"Data is Missing.",""))</f>
        <v/>
      </c>
      <c r="N10" s="194" t="str">
        <f>IF(B10="","",IF(AND(Input!I9="",IFERROR(VLOOKUP(K10,UIR!$A$2:$P$21,3,FALSE),"")&lt;&gt;""),"Data is Missing.",""))</f>
        <v/>
      </c>
      <c r="O10" s="194" t="str">
        <f>IF(B10="","",IF(AND(Input!J9="",IFERROR(VLOOKUP(K10,UIR!$A$2:$P$21,4,FALSE),"")&lt;&gt;""),"Data is Missing.",""))</f>
        <v/>
      </c>
      <c r="P10" s="194" t="str">
        <f>IF(B10="","",IF(AND(Input!K9="",IFERROR(VLOOKUP(K10,UIR!$A$2:$P$21,5,FALSE),"")&lt;&gt;""),"Data is Missing.",""))</f>
        <v/>
      </c>
      <c r="Q10" s="194" t="str">
        <f>IF(B10="","",IF(AND(Input!L9="",IFERROR(VLOOKUP(K10,UIR!$A$2:$P$21,6,FALSE),"")&lt;&gt;""),"Data is Missing.",""))</f>
        <v/>
      </c>
      <c r="R10" s="194" t="str">
        <f>IF(B10="","",IF(AND(Input!M9="",IFERROR(VLOOKUP(K10,UIR!$A$2:$P$21,7,FALSE),"")&lt;&gt;""),"Data is Missing.",""))</f>
        <v/>
      </c>
      <c r="S10" s="194" t="str">
        <f>IF(B10="","",IF(AND(Input!P9="",IFERROR(VLOOKUP(K10,UIR!$A$2:$P$21,8,FALSE),"")&lt;&gt;""),"Data is Missing.",""))</f>
        <v/>
      </c>
      <c r="T10" s="194" t="str">
        <f>IF(B10="","",IF(AND(Input!Q9="",IFERROR(VLOOKUP(K10,UIR!$A$2:$P$21,9,FALSE),"")&lt;&gt;""),"Data is Missing.",""))</f>
        <v/>
      </c>
      <c r="U10" s="194"/>
      <c r="V10" s="194" t="str">
        <f>IF(B10="","",IF(AND(Input!S9="",IFERROR(VLOOKUP(K10,UIR!$A$2:$P$21,11,FALSE),"")&lt;&gt;""),"Data is Missing.",""))</f>
        <v/>
      </c>
      <c r="W10" s="194" t="str">
        <f>IF(B10="","",IF(AND(Input!T9="",IFERROR(VLOOKUP(K10,UIR!$A$2:$P$21,12,FALSE),"")&lt;&gt;""),"Data is Missing.",""))</f>
        <v/>
      </c>
      <c r="X10" s="194" t="str">
        <f>IF(B10="","",IF(AND(Input!V9="",IFERROR(VLOOKUP(K10,UIR!$A$2:$P$21,13,FALSE),"")&lt;&gt;""),"Data is Missing.",""))</f>
        <v/>
      </c>
      <c r="Y10" s="194" t="str">
        <f>IF(B10="","",IF(AND(Input!W9="",IFERROR(VLOOKUP(K10,UIR!$A$2:$P$21,14,FALSE),"")&lt;&gt;""),"Data is Missing.",""))</f>
        <v/>
      </c>
      <c r="Z10" s="194" t="str">
        <f>IF(B10="","",IF(AND(Input!X9="",IFERROR(VLOOKUP(K10,UIR!$A$2:$P$21,15,FALSE),"")&lt;&gt;""),"Data is Missing.",""))</f>
        <v/>
      </c>
      <c r="AA10" s="195" t="str">
        <f>IF(B10="","",IF(AND(Input!Y9="",IFERROR(VLOOKUP(K10,UIR!$A$2:$P$21,16,FALSE),"")&lt;&gt;""),"Data is Missing.",""))</f>
        <v/>
      </c>
      <c r="AC10" s="202" t="str">
        <f>IF(ISERROR(IF(Input!D9="","",IF(ISERROR(VLOOKUP(Input!D9,'Measure List'!$A$2:$A$30000,1,0)),"Invalid RefNo",""))),"",IF(Input!D9="","",IF(ISERROR(VLOOKUP(Input!D9,'Measure List'!$A$2:$A$30000,1,0)),"Invalid RefNo","")))</f>
        <v/>
      </c>
      <c r="AD10" s="156"/>
      <c r="AE10" s="156"/>
      <c r="AF10" s="156"/>
      <c r="AG10" s="156"/>
      <c r="AH10" s="156"/>
      <c r="AI10" s="156"/>
      <c r="AJ10" s="156"/>
      <c r="AK10" s="156"/>
      <c r="AL10" s="203" t="str">
        <f>IF(COUNTIF(Dropdowns!$K$2:$K$7,Input!S9)&gt;0,"",IF(Input!S9="","","Invalid Type"))</f>
        <v/>
      </c>
      <c r="AN10" s="204" t="str">
        <f>IF(Input!C9="","",IF(ISNUMBER(VALUE(Input!C9)),"","Needs to be a number."))</f>
        <v/>
      </c>
      <c r="AO10" s="205" t="str">
        <f>IF(Input!E9="","",IF(ISNUMBER(VALUE(Input!E9)),"","Needs to be a number."))</f>
        <v/>
      </c>
      <c r="AP10" s="205" t="str">
        <f>IF(Input!N9="","",IF(ISNUMBER(VALUE(Input!N9)),"","Needs to be a number."))</f>
        <v/>
      </c>
      <c r="AQ10" s="205" t="str">
        <f>IF(Input!O9="","",IF(ISNUMBER(VALUE(Input!O9)),"","Needs to be a number."))</f>
        <v/>
      </c>
      <c r="AR10" s="205" t="str">
        <f>IF(Input!V9="","",IF(ISNUMBER(VALUE(Input!V9)),"","Needs to be a number."))</f>
        <v/>
      </c>
      <c r="AS10" s="205" t="str">
        <f>IF(Input!W9="","",IF(ISNUMBER(VALUE(Input!W9)),"","Needs to be a number."))</f>
        <v/>
      </c>
      <c r="AT10" s="205" t="str">
        <f>IF(Input!X9="","",IF(ISNUMBER(VALUE(Input!X9)),"","Needs to be a number."))</f>
        <v/>
      </c>
      <c r="AU10" s="206" t="str">
        <f>IF(Input!Y9="","",IF(ISNUMBER(VALUE(Input!Y9)),"","Needs to be a number."))</f>
        <v/>
      </c>
      <c r="AV10" s="207"/>
      <c r="AW10" s="259" t="str">
        <f>IF(OR(VALUE(Input!C9)&lt;0,VALUE(Input!C9)&gt;100), "Invalid EEI %","")</f>
        <v/>
      </c>
      <c r="AX10" s="207"/>
      <c r="AY10" s="278" t="str">
        <f>IF(Input!E9="","",IF(VALUE(Input!E9)=0,"Do not enter 0.",""))</f>
        <v/>
      </c>
    </row>
    <row r="11" spans="2:51" x14ac:dyDescent="0.3">
      <c r="B11" s="188" t="str">
        <f>Input!A10</f>
        <v/>
      </c>
      <c r="C11" s="189" t="str">
        <f>IF(ISERROR(IF(AND(Input!$A10="",SUMPRODUCT(--(LEN(Input!$A11:'Input'!$A$1006)&gt;0))&lt;&gt;0),"Row is skipped.",IF(AND(Input!$A10="",Input!$A11=""),"", IF(Input!B10="","Data is missing.","")))),"",IF(AND(Input!$A10="",SUMPRODUCT(--(LEN(Input!$A11:'Input'!$A$1006)&gt;0))&lt;&gt;0),"Row is skipped.",IF(AND(Input!$A10="",Input!$A11=""),"", IF(Input!B10="","Data is missing.",""))))</f>
        <v/>
      </c>
      <c r="D11" s="189" t="str">
        <f>IF(ISERROR(IF(AND(Input!$A10="",SUMPRODUCT(--(LEN(Input!$A11:'Input'!$A$1006)&gt;0))&lt;&gt;0),"Row is skipped.",IF(AND(Input!$A10="",Input!$A11=""),"", IF(Input!C10="","Data is missing.","")))),"",IF(AND(Input!$A10="",SUMPRODUCT(--(LEN(Input!$A11:'Input'!$A$1006)&gt;0))&lt;&gt;0),"Row is skipped.",IF(AND(Input!$A10="",Input!$A11=""),"", IF(Input!C10="","Data is missing.",""))))</f>
        <v/>
      </c>
      <c r="E11" s="189" t="str">
        <f>IF(ISERROR(IF(AND(Input!$A10="",SUMPRODUCT(--(LEN(Input!$A11:'Input'!$A$1006)&gt;0))&lt;&gt;0),"Row is skipped.",IF(AND(Input!$A10="",Input!$A11=""),"", IF(Input!D10="","Data is missing.","")))),"",IF(AND(Input!$A10="",SUMPRODUCT(--(LEN(Input!$A11:'Input'!$A$1006)&gt;0))&lt;&gt;0),"Row is skipped.",IF(AND(Input!$A10="",Input!$A11=""),"", IF(Input!D10="","Data is missing.",""))))</f>
        <v/>
      </c>
      <c r="F11" s="189" t="str">
        <f>IF(ISERROR(IF(AND(Input!$A10="",SUMPRODUCT(--(LEN(Input!$A11:'Input'!$A$1006)&gt;0))&lt;&gt;0),"Row is skipped.",IF(AND(Input!$A10="",Input!$A11=""),"", IF(Input!E10="","Data is missing.","")))),"",IF(AND(Input!$A10="",SUMPRODUCT(--(LEN(Input!$A11:'Input'!$A$1006)&gt;0))&lt;&gt;0),"Row is skipped.",IF(AND(Input!$A10="",Input!$A11=""),"", IF(Input!E10="","Data is missing.",""))))</f>
        <v/>
      </c>
      <c r="G11" s="189" t="str">
        <f>IF(ISERROR(IF(AND(Input!$A10="",SUMPRODUCT(--(LEN(Input!$A11:'Input'!$A$1006)&gt;0))&lt;&gt;0),"Row is skipped.",IF(AND(Input!$A10="",Input!$A11=""),"", IF(Input!F10="","Data is missing.","")))),"",IF(AND(Input!$A10="",SUMPRODUCT(--(LEN(Input!$A11:'Input'!$A$1006)&gt;0))&lt;&gt;0),"Row is skipped.",IF(AND(Input!$A10="",Input!$A11=""),"", IF(Input!F10="","Data is missing.",""))))</f>
        <v/>
      </c>
      <c r="H11" s="190" t="str">
        <f>IF(ISERROR(IF(AND(Input!$A10="",SUMPRODUCT(--(LEN(Input!$A11:'Input'!$A$1006)&gt;0))&lt;&gt;0),"Row is skipped.",IF(AND(Input!$A10="",Input!$A11=""),"", IF(Input!G10="","Data is missing.","")))),"",IF(AND(Input!$A10="",SUMPRODUCT(--(LEN(Input!$A11:'Input'!$A$1006)&gt;0))&lt;&gt;0),"Row is skipped.",IF(AND(Input!$A10="",Input!$A11=""),"", IF(Input!G10="","Data is missing.",""))))</f>
        <v/>
      </c>
      <c r="I11" s="156"/>
      <c r="J11" s="191" t="str">
        <f>IFERROR(VLOOKUP(VLOOKUP(Input!$D10,'Measure List'!$A:$AN,40,FALSE),UIR!$A$1:$Q$27,17,FALSE),"")</f>
        <v/>
      </c>
      <c r="K11" s="192" t="str">
        <f>IFERROR(VLOOKUP(Input!$D10,'Measure List'!$A:$AN,40,FALSE),"")</f>
        <v/>
      </c>
      <c r="L11" s="156"/>
      <c r="M11" s="193" t="str">
        <f>IF(B11="","",IF(AND(Input!H10="",IFERROR(VLOOKUP(K11,UIR!$A$2:$P$21,2,FALSE),"")&lt;&gt;""),"Data is Missing.",""))</f>
        <v/>
      </c>
      <c r="N11" s="194" t="str">
        <f>IF(B11="","",IF(AND(Input!I10="",IFERROR(VLOOKUP(K11,UIR!$A$2:$P$21,3,FALSE),"")&lt;&gt;""),"Data is Missing.",""))</f>
        <v/>
      </c>
      <c r="O11" s="194" t="str">
        <f>IF(B11="","",IF(AND(Input!J10="",IFERROR(VLOOKUP(K11,UIR!$A$2:$P$21,4,FALSE),"")&lt;&gt;""),"Data is Missing.",""))</f>
        <v/>
      </c>
      <c r="P11" s="194" t="str">
        <f>IF(B11="","",IF(AND(Input!K10="",IFERROR(VLOOKUP(K11,UIR!$A$2:$P$21,5,FALSE),"")&lt;&gt;""),"Data is Missing.",""))</f>
        <v/>
      </c>
      <c r="Q11" s="194" t="str">
        <f>IF(B11="","",IF(AND(Input!L10="",IFERROR(VLOOKUP(K11,UIR!$A$2:$P$21,6,FALSE),"")&lt;&gt;""),"Data is Missing.",""))</f>
        <v/>
      </c>
      <c r="R11" s="194" t="str">
        <f>IF(B11="","",IF(AND(Input!M10="",IFERROR(VLOOKUP(K11,UIR!$A$2:$P$21,7,FALSE),"")&lt;&gt;""),"Data is Missing.",""))</f>
        <v/>
      </c>
      <c r="S11" s="194" t="str">
        <f>IF(B11="","",IF(AND(Input!P10="",IFERROR(VLOOKUP(K11,UIR!$A$2:$P$21,8,FALSE),"")&lt;&gt;""),"Data is Missing.",""))</f>
        <v/>
      </c>
      <c r="T11" s="194" t="str">
        <f>IF(B11="","",IF(AND(Input!Q10="",IFERROR(VLOOKUP(K11,UIR!$A$2:$P$21,9,FALSE),"")&lt;&gt;""),"Data is Missing.",""))</f>
        <v/>
      </c>
      <c r="U11" s="194"/>
      <c r="V11" s="194" t="str">
        <f>IF(B11="","",IF(AND(Input!S10="",IFERROR(VLOOKUP(K11,UIR!$A$2:$P$21,11,FALSE),"")&lt;&gt;""),"Data is Missing.",""))</f>
        <v/>
      </c>
      <c r="W11" s="194" t="str">
        <f>IF(B11="","",IF(AND(Input!T10="",IFERROR(VLOOKUP(K11,UIR!$A$2:$P$21,12,FALSE),"")&lt;&gt;""),"Data is Missing.",""))</f>
        <v/>
      </c>
      <c r="X11" s="194" t="str">
        <f>IF(B11="","",IF(AND(Input!V10="",IFERROR(VLOOKUP(K11,UIR!$A$2:$P$21,13,FALSE),"")&lt;&gt;""),"Data is Missing.",""))</f>
        <v/>
      </c>
      <c r="Y11" s="194" t="str">
        <f>IF(B11="","",IF(AND(Input!W10="",IFERROR(VLOOKUP(K11,UIR!$A$2:$P$21,14,FALSE),"")&lt;&gt;""),"Data is Missing.",""))</f>
        <v/>
      </c>
      <c r="Z11" s="194" t="str">
        <f>IF(B11="","",IF(AND(Input!X10="",IFERROR(VLOOKUP(K11,UIR!$A$2:$P$21,15,FALSE),"")&lt;&gt;""),"Data is Missing.",""))</f>
        <v/>
      </c>
      <c r="AA11" s="195" t="str">
        <f>IF(B11="","",IF(AND(Input!Y10="",IFERROR(VLOOKUP(K11,UIR!$A$2:$P$21,16,FALSE),"")&lt;&gt;""),"Data is Missing.",""))</f>
        <v/>
      </c>
      <c r="AC11" s="202" t="str">
        <f>IF(ISERROR(IF(Input!D10="","",IF(ISERROR(VLOOKUP(Input!D10,'Measure List'!$A$2:$A$30000,1,0)),"Invalid RefNo",""))),"",IF(Input!D10="","",IF(ISERROR(VLOOKUP(Input!D10,'Measure List'!$A$2:$A$30000,1,0)),"Invalid RefNo","")))</f>
        <v/>
      </c>
      <c r="AD11" s="156"/>
      <c r="AE11" s="156"/>
      <c r="AF11" s="156"/>
      <c r="AG11" s="156"/>
      <c r="AH11" s="156"/>
      <c r="AI11" s="156"/>
      <c r="AJ11" s="156"/>
      <c r="AK11" s="156"/>
      <c r="AL11" s="208" t="str">
        <f>IF(COUNTIF(Dropdowns!$K$2:$K$7,Input!S10)&gt;0,"",IF(Input!S10="","","Invalid Type"))</f>
        <v/>
      </c>
      <c r="AN11" s="204" t="str">
        <f>IF(Input!C10="","",IF(ISNUMBER(VALUE(Input!C10)),"","Needs to be a number."))</f>
        <v/>
      </c>
      <c r="AO11" s="205" t="str">
        <f>IF(Input!E10="","",IF(ISNUMBER(VALUE(Input!E10)),"","Needs to be a number."))</f>
        <v/>
      </c>
      <c r="AP11" s="205" t="str">
        <f>IF(Input!N10="","",IF(ISNUMBER(VALUE(Input!N10)),"","Needs to be a number."))</f>
        <v/>
      </c>
      <c r="AQ11" s="205" t="str">
        <f>IF(Input!O10="","",IF(ISNUMBER(VALUE(Input!O10)),"","Needs to be a number."))</f>
        <v/>
      </c>
      <c r="AR11" s="205" t="str">
        <f>IF(Input!V10="","",IF(ISNUMBER(VALUE(Input!V10)),"","Needs to be a number."))</f>
        <v/>
      </c>
      <c r="AS11" s="205" t="str">
        <f>IF(Input!W10="","",IF(ISNUMBER(VALUE(Input!W10)),"","Needs to be a number."))</f>
        <v/>
      </c>
      <c r="AT11" s="205" t="str">
        <f>IF(Input!X10="","",IF(ISNUMBER(VALUE(Input!X10)),"","Needs to be a number."))</f>
        <v/>
      </c>
      <c r="AU11" s="206" t="str">
        <f>IF(Input!Y10="","",IF(ISNUMBER(VALUE(Input!Y10)),"","Needs to be a number."))</f>
        <v/>
      </c>
      <c r="AV11" s="207"/>
      <c r="AW11" s="259" t="str">
        <f>IF(OR(VALUE(Input!C10)&lt;0,VALUE(Input!C10)&gt;100), "Invalid EEI %","")</f>
        <v/>
      </c>
      <c r="AX11" s="207"/>
      <c r="AY11" s="278" t="str">
        <f>IF(Input!E10="","",IF(VALUE(Input!E10)=0,"Do not enter 0.",""))</f>
        <v/>
      </c>
    </row>
    <row r="12" spans="2:51" x14ac:dyDescent="0.3">
      <c r="B12" s="188" t="str">
        <f>Input!A11</f>
        <v/>
      </c>
      <c r="C12" s="189" t="str">
        <f>IF(ISERROR(IF(AND(Input!$A11="",SUMPRODUCT(--(LEN(Input!$A12:'Input'!$A$1006)&gt;0))&lt;&gt;0),"Row is skipped.",IF(AND(Input!$A11="",Input!$A12=""),"", IF(Input!B11="","Data is missing.","")))),"",IF(AND(Input!$A11="",SUMPRODUCT(--(LEN(Input!$A12:'Input'!$A$1006)&gt;0))&lt;&gt;0),"Row is skipped.",IF(AND(Input!$A11="",Input!$A12=""),"", IF(Input!B11="","Data is missing.",""))))</f>
        <v/>
      </c>
      <c r="D12" s="189" t="str">
        <f>IF(ISERROR(IF(AND(Input!$A11="",SUMPRODUCT(--(LEN(Input!$A12:'Input'!$A$1006)&gt;0))&lt;&gt;0),"Row is skipped.",IF(AND(Input!$A11="",Input!$A12=""),"", IF(Input!C11="","Data is missing.","")))),"",IF(AND(Input!$A11="",SUMPRODUCT(--(LEN(Input!$A12:'Input'!$A$1006)&gt;0))&lt;&gt;0),"Row is skipped.",IF(AND(Input!$A11="",Input!$A12=""),"", IF(Input!C11="","Data is missing.",""))))</f>
        <v/>
      </c>
      <c r="E12" s="189" t="str">
        <f>IF(ISERROR(IF(AND(Input!$A11="",SUMPRODUCT(--(LEN(Input!$A12:'Input'!$A$1006)&gt;0))&lt;&gt;0),"Row is skipped.",IF(AND(Input!$A11="",Input!$A12=""),"", IF(Input!D11="","Data is missing.","")))),"",IF(AND(Input!$A11="",SUMPRODUCT(--(LEN(Input!$A12:'Input'!$A$1006)&gt;0))&lt;&gt;0),"Row is skipped.",IF(AND(Input!$A11="",Input!$A12=""),"", IF(Input!D11="","Data is missing.",""))))</f>
        <v/>
      </c>
      <c r="F12" s="189" t="str">
        <f>IF(ISERROR(IF(AND(Input!$A11="",SUMPRODUCT(--(LEN(Input!$A12:'Input'!$A$1006)&gt;0))&lt;&gt;0),"Row is skipped.",IF(AND(Input!$A11="",Input!$A12=""),"", IF(Input!E11="","Data is missing.","")))),"",IF(AND(Input!$A11="",SUMPRODUCT(--(LEN(Input!$A12:'Input'!$A$1006)&gt;0))&lt;&gt;0),"Row is skipped.",IF(AND(Input!$A11="",Input!$A12=""),"", IF(Input!E11="","Data is missing.",""))))</f>
        <v/>
      </c>
      <c r="G12" s="189" t="str">
        <f>IF(ISERROR(IF(AND(Input!$A11="",SUMPRODUCT(--(LEN(Input!$A12:'Input'!$A$1006)&gt;0))&lt;&gt;0),"Row is skipped.",IF(AND(Input!$A11="",Input!$A12=""),"", IF(Input!F11="","Data is missing.","")))),"",IF(AND(Input!$A11="",SUMPRODUCT(--(LEN(Input!$A12:'Input'!$A$1006)&gt;0))&lt;&gt;0),"Row is skipped.",IF(AND(Input!$A11="",Input!$A12=""),"", IF(Input!F11="","Data is missing.",""))))</f>
        <v/>
      </c>
      <c r="H12" s="190" t="str">
        <f>IF(ISERROR(IF(AND(Input!$A11="",SUMPRODUCT(--(LEN(Input!$A12:'Input'!$A$1006)&gt;0))&lt;&gt;0),"Row is skipped.",IF(AND(Input!$A11="",Input!$A12=""),"", IF(Input!G11="","Data is missing.","")))),"",IF(AND(Input!$A11="",SUMPRODUCT(--(LEN(Input!$A12:'Input'!$A$1006)&gt;0))&lt;&gt;0),"Row is skipped.",IF(AND(Input!$A11="",Input!$A12=""),"", IF(Input!G11="","Data is missing.",""))))</f>
        <v/>
      </c>
      <c r="I12" s="156"/>
      <c r="J12" s="191" t="str">
        <f>IFERROR(VLOOKUP(VLOOKUP(Input!$D11,'Measure List'!$A:$AN,40,FALSE),UIR!$A$1:$Q$27,17,FALSE),"")</f>
        <v/>
      </c>
      <c r="K12" s="192" t="str">
        <f>IFERROR(VLOOKUP(Input!$D11,'Measure List'!$A:$AN,40,FALSE),"")</f>
        <v/>
      </c>
      <c r="L12" s="156"/>
      <c r="M12" s="193" t="str">
        <f>IF(B12="","",IF(AND(Input!H11="",IFERROR(VLOOKUP(K12,UIR!$A$2:$P$21,2,FALSE),"")&lt;&gt;""),"Data is Missing.",""))</f>
        <v/>
      </c>
      <c r="N12" s="194" t="str">
        <f>IF(B12="","",IF(AND(Input!I11="",IFERROR(VLOOKUP(K12,UIR!$A$2:$P$21,3,FALSE),"")&lt;&gt;""),"Data is Missing.",""))</f>
        <v/>
      </c>
      <c r="O12" s="194" t="str">
        <f>IF(B12="","",IF(AND(Input!J11="",IFERROR(VLOOKUP(K12,UIR!$A$2:$P$21,4,FALSE),"")&lt;&gt;""),"Data is Missing.",""))</f>
        <v/>
      </c>
      <c r="P12" s="194" t="str">
        <f>IF(B12="","",IF(AND(Input!K11="",IFERROR(VLOOKUP(K12,UIR!$A$2:$P$21,5,FALSE),"")&lt;&gt;""),"Data is Missing.",""))</f>
        <v/>
      </c>
      <c r="Q12" s="194" t="str">
        <f>IF(B12="","",IF(AND(Input!L11="",IFERROR(VLOOKUP(K12,UIR!$A$2:$P$21,6,FALSE),"")&lt;&gt;""),"Data is Missing.",""))</f>
        <v/>
      </c>
      <c r="R12" s="194" t="str">
        <f>IF(B12="","",IF(AND(Input!M11="",IFERROR(VLOOKUP(K12,UIR!$A$2:$P$21,7,FALSE),"")&lt;&gt;""),"Data is Missing.",""))</f>
        <v/>
      </c>
      <c r="S12" s="194" t="str">
        <f>IF(B12="","",IF(AND(Input!P11="",IFERROR(VLOOKUP(K12,UIR!$A$2:$P$21,8,FALSE),"")&lt;&gt;""),"Data is Missing.",""))</f>
        <v/>
      </c>
      <c r="T12" s="194" t="str">
        <f>IF(B12="","",IF(AND(Input!Q11="",IFERROR(VLOOKUP(K12,UIR!$A$2:$P$21,9,FALSE),"")&lt;&gt;""),"Data is Missing.",""))</f>
        <v/>
      </c>
      <c r="U12" s="194"/>
      <c r="V12" s="194" t="str">
        <f>IF(B12="","",IF(AND(Input!S11="",IFERROR(VLOOKUP(K12,UIR!$A$2:$P$21,11,FALSE),"")&lt;&gt;""),"Data is Missing.",""))</f>
        <v/>
      </c>
      <c r="W12" s="194" t="str">
        <f>IF(B12="","",IF(AND(Input!T11="",IFERROR(VLOOKUP(K12,UIR!$A$2:$P$21,12,FALSE),"")&lt;&gt;""),"Data is Missing.",""))</f>
        <v/>
      </c>
      <c r="X12" s="194" t="str">
        <f>IF(B12="","",IF(AND(Input!V11="",IFERROR(VLOOKUP(K12,UIR!$A$2:$P$21,13,FALSE),"")&lt;&gt;""),"Data is Missing.",""))</f>
        <v/>
      </c>
      <c r="Y12" s="194" t="str">
        <f>IF(B12="","",IF(AND(Input!W11="",IFERROR(VLOOKUP(K12,UIR!$A$2:$P$21,14,FALSE),"")&lt;&gt;""),"Data is Missing.",""))</f>
        <v/>
      </c>
      <c r="Z12" s="194" t="str">
        <f>IF(B12="","",IF(AND(Input!X11="",IFERROR(VLOOKUP(K12,UIR!$A$2:$P$21,15,FALSE),"")&lt;&gt;""),"Data is Missing.",""))</f>
        <v/>
      </c>
      <c r="AA12" s="195" t="str">
        <f>IF(B12="","",IF(AND(Input!Y11="",IFERROR(VLOOKUP(K12,UIR!$A$2:$P$21,16,FALSE),"")&lt;&gt;""),"Data is Missing.",""))</f>
        <v/>
      </c>
      <c r="AC12" s="202" t="str">
        <f>IF(ISERROR(IF(Input!D11="","",IF(ISERROR(VLOOKUP(Input!D11,'Measure List'!$A$2:$A$30000,1,0)),"Invalid RefNo",""))),"",IF(Input!D11="","",IF(ISERROR(VLOOKUP(Input!D11,'Measure List'!$A$2:$A$30000,1,0)),"Invalid RefNo","")))</f>
        <v/>
      </c>
      <c r="AD12" s="156"/>
      <c r="AE12" s="156"/>
      <c r="AF12" s="156"/>
      <c r="AG12" s="156"/>
      <c r="AH12" s="156"/>
      <c r="AI12" s="156"/>
      <c r="AJ12" s="156"/>
      <c r="AK12" s="156"/>
      <c r="AL12" s="203" t="str">
        <f>IF(COUNTIF(Dropdowns!$K$2:$K$7,Input!S11)&gt;0,"",IF(Input!S11="","","Invalid Type"))</f>
        <v/>
      </c>
      <c r="AN12" s="204" t="str">
        <f>IF(Input!C11="","",IF(ISNUMBER(VALUE(Input!C11)),"","Needs to be a number."))</f>
        <v/>
      </c>
      <c r="AO12" s="205" t="str">
        <f>IF(Input!E11="","",IF(ISNUMBER(VALUE(Input!E11)),"","Needs to be a number."))</f>
        <v/>
      </c>
      <c r="AP12" s="205" t="str">
        <f>IF(Input!N11="","",IF(ISNUMBER(VALUE(Input!N11)),"","Needs to be a number."))</f>
        <v/>
      </c>
      <c r="AQ12" s="205" t="str">
        <f>IF(Input!O11="","",IF(ISNUMBER(VALUE(Input!O11)),"","Needs to be a number."))</f>
        <v/>
      </c>
      <c r="AR12" s="205" t="str">
        <f>IF(Input!V11="","",IF(ISNUMBER(VALUE(Input!V11)),"","Needs to be a number."))</f>
        <v/>
      </c>
      <c r="AS12" s="205" t="str">
        <f>IF(Input!W11="","",IF(ISNUMBER(VALUE(Input!W11)),"","Needs to be a number."))</f>
        <v/>
      </c>
      <c r="AT12" s="205" t="str">
        <f>IF(Input!X11="","",IF(ISNUMBER(VALUE(Input!X11)),"","Needs to be a number."))</f>
        <v/>
      </c>
      <c r="AU12" s="206" t="str">
        <f>IF(Input!Y11="","",IF(ISNUMBER(VALUE(Input!Y11)),"","Needs to be a number."))</f>
        <v/>
      </c>
      <c r="AV12" s="207"/>
      <c r="AW12" s="259" t="str">
        <f>IF(OR(VALUE(Input!C11)&lt;0,VALUE(Input!C11)&gt;100), "Invalid EEI %","")</f>
        <v/>
      </c>
      <c r="AX12" s="207"/>
      <c r="AY12" s="278" t="str">
        <f>IF(Input!E11="","",IF(VALUE(Input!E11)=0,"Do not enter 0.",""))</f>
        <v/>
      </c>
    </row>
    <row r="13" spans="2:51" x14ac:dyDescent="0.3">
      <c r="B13" s="188" t="str">
        <f>Input!A12</f>
        <v/>
      </c>
      <c r="C13" s="189" t="str">
        <f>IF(ISERROR(IF(AND(Input!$A12="",SUMPRODUCT(--(LEN(Input!$A13:'Input'!$A$1006)&gt;0))&lt;&gt;0),"Row is skipped.",IF(AND(Input!$A12="",Input!$A13=""),"", IF(Input!B12="","Data is missing.","")))),"",IF(AND(Input!$A12="",SUMPRODUCT(--(LEN(Input!$A13:'Input'!$A$1006)&gt;0))&lt;&gt;0),"Row is skipped.",IF(AND(Input!$A12="",Input!$A13=""),"", IF(Input!B12="","Data is missing.",""))))</f>
        <v/>
      </c>
      <c r="D13" s="189" t="str">
        <f>IF(ISERROR(IF(AND(Input!$A12="",SUMPRODUCT(--(LEN(Input!$A13:'Input'!$A$1006)&gt;0))&lt;&gt;0),"Row is skipped.",IF(AND(Input!$A12="",Input!$A13=""),"", IF(Input!C12="","Data is missing.","")))),"",IF(AND(Input!$A12="",SUMPRODUCT(--(LEN(Input!$A13:'Input'!$A$1006)&gt;0))&lt;&gt;0),"Row is skipped.",IF(AND(Input!$A12="",Input!$A13=""),"", IF(Input!C12="","Data is missing.",""))))</f>
        <v/>
      </c>
      <c r="E13" s="189" t="str">
        <f>IF(ISERROR(IF(AND(Input!$A12="",SUMPRODUCT(--(LEN(Input!$A13:'Input'!$A$1006)&gt;0))&lt;&gt;0),"Row is skipped.",IF(AND(Input!$A12="",Input!$A13=""),"", IF(Input!D12="","Data is missing.","")))),"",IF(AND(Input!$A12="",SUMPRODUCT(--(LEN(Input!$A13:'Input'!$A$1006)&gt;0))&lt;&gt;0),"Row is skipped.",IF(AND(Input!$A12="",Input!$A13=""),"", IF(Input!D12="","Data is missing.",""))))</f>
        <v/>
      </c>
      <c r="F13" s="189" t="str">
        <f>IF(ISERROR(IF(AND(Input!$A12="",SUMPRODUCT(--(LEN(Input!$A13:'Input'!$A$1006)&gt;0))&lt;&gt;0),"Row is skipped.",IF(AND(Input!$A12="",Input!$A13=""),"", IF(Input!E12="","Data is missing.","")))),"",IF(AND(Input!$A12="",SUMPRODUCT(--(LEN(Input!$A13:'Input'!$A$1006)&gt;0))&lt;&gt;0),"Row is skipped.",IF(AND(Input!$A12="",Input!$A13=""),"", IF(Input!E12="","Data is missing.",""))))</f>
        <v/>
      </c>
      <c r="G13" s="189" t="str">
        <f>IF(ISERROR(IF(AND(Input!$A12="",SUMPRODUCT(--(LEN(Input!$A13:'Input'!$A$1006)&gt;0))&lt;&gt;0),"Row is skipped.",IF(AND(Input!$A12="",Input!$A13=""),"", IF(Input!F12="","Data is missing.","")))),"",IF(AND(Input!$A12="",SUMPRODUCT(--(LEN(Input!$A13:'Input'!$A$1006)&gt;0))&lt;&gt;0),"Row is skipped.",IF(AND(Input!$A12="",Input!$A13=""),"", IF(Input!F12="","Data is missing.",""))))</f>
        <v/>
      </c>
      <c r="H13" s="190" t="str">
        <f>IF(ISERROR(IF(AND(Input!$A12="",SUMPRODUCT(--(LEN(Input!$A13:'Input'!$A$1006)&gt;0))&lt;&gt;0),"Row is skipped.",IF(AND(Input!$A12="",Input!$A13=""),"", IF(Input!G12="","Data is missing.","")))),"",IF(AND(Input!$A12="",SUMPRODUCT(--(LEN(Input!$A13:'Input'!$A$1006)&gt;0))&lt;&gt;0),"Row is skipped.",IF(AND(Input!$A12="",Input!$A13=""),"", IF(Input!G12="","Data is missing.",""))))</f>
        <v/>
      </c>
      <c r="I13" s="156"/>
      <c r="J13" s="191" t="str">
        <f>IFERROR(VLOOKUP(VLOOKUP(Input!$D12,'Measure List'!$A:$AN,40,FALSE),UIR!$A$1:$Q$27,17,FALSE),"")</f>
        <v/>
      </c>
      <c r="K13" s="192" t="str">
        <f>IFERROR(VLOOKUP(Input!$D12,'Measure List'!$A:$AN,40,FALSE),"")</f>
        <v/>
      </c>
      <c r="L13" s="156"/>
      <c r="M13" s="193" t="str">
        <f>IF(B13="","",IF(AND(Input!H12="",IFERROR(VLOOKUP(K13,UIR!$A$2:$P$21,2,FALSE),"")&lt;&gt;""),"Data is Missing.",""))</f>
        <v/>
      </c>
      <c r="N13" s="194" t="str">
        <f>IF(B13="","",IF(AND(Input!I12="",IFERROR(VLOOKUP(K13,UIR!$A$2:$P$21,3,FALSE),"")&lt;&gt;""),"Data is Missing.",""))</f>
        <v/>
      </c>
      <c r="O13" s="194" t="str">
        <f>IF(B13="","",IF(AND(Input!J12="",IFERROR(VLOOKUP(K13,UIR!$A$2:$P$21,4,FALSE),"")&lt;&gt;""),"Data is Missing.",""))</f>
        <v/>
      </c>
      <c r="P13" s="194" t="str">
        <f>IF(B13="","",IF(AND(Input!K12="",IFERROR(VLOOKUP(K13,UIR!$A$2:$P$21,5,FALSE),"")&lt;&gt;""),"Data is Missing.",""))</f>
        <v/>
      </c>
      <c r="Q13" s="194" t="str">
        <f>IF(B13="","",IF(AND(Input!L12="",IFERROR(VLOOKUP(K13,UIR!$A$2:$P$21,6,FALSE),"")&lt;&gt;""),"Data is Missing.",""))</f>
        <v/>
      </c>
      <c r="R13" s="194" t="str">
        <f>IF(B13="","",IF(AND(Input!M12="",IFERROR(VLOOKUP(K13,UIR!$A$2:$P$21,7,FALSE),"")&lt;&gt;""),"Data is Missing.",""))</f>
        <v/>
      </c>
      <c r="S13" s="194" t="str">
        <f>IF(B13="","",IF(AND(Input!P12="",IFERROR(VLOOKUP(K13,UIR!$A$2:$P$21,8,FALSE),"")&lt;&gt;""),"Data is Missing.",""))</f>
        <v/>
      </c>
      <c r="T13" s="194" t="str">
        <f>IF(B13="","",IF(AND(Input!Q12="",IFERROR(VLOOKUP(K13,UIR!$A$2:$P$21,9,FALSE),"")&lt;&gt;""),"Data is Missing.",""))</f>
        <v/>
      </c>
      <c r="U13" s="194"/>
      <c r="V13" s="194" t="str">
        <f>IF(B13="","",IF(AND(Input!S12="",IFERROR(VLOOKUP(K13,UIR!$A$2:$P$21,11,FALSE),"")&lt;&gt;""),"Data is Missing.",""))</f>
        <v/>
      </c>
      <c r="W13" s="194" t="str">
        <f>IF(B13="","",IF(AND(Input!T12="",IFERROR(VLOOKUP(K13,UIR!$A$2:$P$21,12,FALSE),"")&lt;&gt;""),"Data is Missing.",""))</f>
        <v/>
      </c>
      <c r="X13" s="194" t="str">
        <f>IF(B13="","",IF(AND(Input!V12="",IFERROR(VLOOKUP(K13,UIR!$A$2:$P$21,13,FALSE),"")&lt;&gt;""),"Data is Missing.",""))</f>
        <v/>
      </c>
      <c r="Y13" s="194" t="str">
        <f>IF(B13="","",IF(AND(Input!W12="",IFERROR(VLOOKUP(K13,UIR!$A$2:$P$21,14,FALSE),"")&lt;&gt;""),"Data is Missing.",""))</f>
        <v/>
      </c>
      <c r="Z13" s="194" t="str">
        <f>IF(B13="","",IF(AND(Input!X12="",IFERROR(VLOOKUP(K13,UIR!$A$2:$P$21,15,FALSE),"")&lt;&gt;""),"Data is Missing.",""))</f>
        <v/>
      </c>
      <c r="AA13" s="195" t="str">
        <f>IF(B13="","",IF(AND(Input!Y12="",IFERROR(VLOOKUP(K13,UIR!$A$2:$P$21,16,FALSE),"")&lt;&gt;""),"Data is Missing.",""))</f>
        <v/>
      </c>
      <c r="AC13" s="202" t="str">
        <f>IF(ISERROR(IF(Input!D12="","",IF(ISERROR(VLOOKUP(Input!D12,'Measure List'!$A$2:$A$30000,1,0)),"Invalid RefNo",""))),"",IF(Input!D12="","",IF(ISERROR(VLOOKUP(Input!D12,'Measure List'!$A$2:$A$30000,1,0)),"Invalid RefNo","")))</f>
        <v/>
      </c>
      <c r="AD13" s="156"/>
      <c r="AE13" s="156"/>
      <c r="AF13" s="156"/>
      <c r="AG13" s="156"/>
      <c r="AH13" s="156"/>
      <c r="AI13" s="156"/>
      <c r="AJ13" s="156"/>
      <c r="AK13" s="156"/>
      <c r="AL13" s="203" t="str">
        <f>IF(COUNTIF(Dropdowns!$K$2:$K$7,Input!S12)&gt;0,"",IF(Input!S12="","","Invalid Type"))</f>
        <v/>
      </c>
      <c r="AN13" s="204" t="str">
        <f>IF(Input!C12="","",IF(ISNUMBER(VALUE(Input!C12)),"","Needs to be a number."))</f>
        <v/>
      </c>
      <c r="AO13" s="205" t="str">
        <f>IF(Input!E12="","",IF(ISNUMBER(VALUE(Input!E12)),"","Needs to be a number."))</f>
        <v/>
      </c>
      <c r="AP13" s="205" t="str">
        <f>IF(Input!N12="","",IF(ISNUMBER(VALUE(Input!N12)),"","Needs to be a number."))</f>
        <v/>
      </c>
      <c r="AQ13" s="205" t="str">
        <f>IF(Input!O12="","",IF(ISNUMBER(VALUE(Input!O12)),"","Needs to be a number."))</f>
        <v/>
      </c>
      <c r="AR13" s="205" t="str">
        <f>IF(Input!V12="","",IF(ISNUMBER(VALUE(Input!V12)),"","Needs to be a number."))</f>
        <v/>
      </c>
      <c r="AS13" s="205" t="str">
        <f>IF(Input!W12="","",IF(ISNUMBER(VALUE(Input!W12)),"","Needs to be a number."))</f>
        <v/>
      </c>
      <c r="AT13" s="205" t="str">
        <f>IF(Input!X12="","",IF(ISNUMBER(VALUE(Input!X12)),"","Needs to be a number."))</f>
        <v/>
      </c>
      <c r="AU13" s="206" t="str">
        <f>IF(Input!Y12="","",IF(ISNUMBER(VALUE(Input!Y12)),"","Needs to be a number."))</f>
        <v/>
      </c>
      <c r="AV13" s="207"/>
      <c r="AW13" s="259" t="str">
        <f>IF(OR(VALUE(Input!C12)&lt;0,VALUE(Input!C12)&gt;100), "Invalid EEI %","")</f>
        <v/>
      </c>
      <c r="AX13" s="207"/>
      <c r="AY13" s="278" t="str">
        <f>IF(Input!E12="","",IF(VALUE(Input!E12)=0,"Do not enter 0.",""))</f>
        <v/>
      </c>
    </row>
    <row r="14" spans="2:51" x14ac:dyDescent="0.3">
      <c r="B14" s="188" t="str">
        <f>Input!A13</f>
        <v/>
      </c>
      <c r="C14" s="189" t="str">
        <f>IF(ISERROR(IF(AND(Input!$A13="",SUMPRODUCT(--(LEN(Input!$A14:'Input'!$A$1006)&gt;0))&lt;&gt;0),"Row is skipped.",IF(AND(Input!$A13="",Input!$A14=""),"", IF(Input!B13="","Data is missing.","")))),"",IF(AND(Input!$A13="",SUMPRODUCT(--(LEN(Input!$A14:'Input'!$A$1006)&gt;0))&lt;&gt;0),"Row is skipped.",IF(AND(Input!$A13="",Input!$A14=""),"", IF(Input!B13="","Data is missing.",""))))</f>
        <v/>
      </c>
      <c r="D14" s="189" t="str">
        <f>IF(ISERROR(IF(AND(Input!$A13="",SUMPRODUCT(--(LEN(Input!$A14:'Input'!$A$1006)&gt;0))&lt;&gt;0),"Row is skipped.",IF(AND(Input!$A13="",Input!$A14=""),"", IF(Input!C13="","Data is missing.","")))),"",IF(AND(Input!$A13="",SUMPRODUCT(--(LEN(Input!$A14:'Input'!$A$1006)&gt;0))&lt;&gt;0),"Row is skipped.",IF(AND(Input!$A13="",Input!$A14=""),"", IF(Input!C13="","Data is missing.",""))))</f>
        <v/>
      </c>
      <c r="E14" s="189" t="str">
        <f>IF(ISERROR(IF(AND(Input!$A13="",SUMPRODUCT(--(LEN(Input!$A14:'Input'!$A$1006)&gt;0))&lt;&gt;0),"Row is skipped.",IF(AND(Input!$A13="",Input!$A14=""),"", IF(Input!D13="","Data is missing.","")))),"",IF(AND(Input!$A13="",SUMPRODUCT(--(LEN(Input!$A14:'Input'!$A$1006)&gt;0))&lt;&gt;0),"Row is skipped.",IF(AND(Input!$A13="",Input!$A14=""),"", IF(Input!D13="","Data is missing.",""))))</f>
        <v/>
      </c>
      <c r="F14" s="189" t="str">
        <f>IF(ISERROR(IF(AND(Input!$A13="",SUMPRODUCT(--(LEN(Input!$A14:'Input'!$A$1006)&gt;0))&lt;&gt;0),"Row is skipped.",IF(AND(Input!$A13="",Input!$A14=""),"", IF(Input!E13="","Data is missing.","")))),"",IF(AND(Input!$A13="",SUMPRODUCT(--(LEN(Input!$A14:'Input'!$A$1006)&gt;0))&lt;&gt;0),"Row is skipped.",IF(AND(Input!$A13="",Input!$A14=""),"", IF(Input!E13="","Data is missing.",""))))</f>
        <v/>
      </c>
      <c r="G14" s="189" t="str">
        <f>IF(ISERROR(IF(AND(Input!$A13="",SUMPRODUCT(--(LEN(Input!$A14:'Input'!$A$1006)&gt;0))&lt;&gt;0),"Row is skipped.",IF(AND(Input!$A13="",Input!$A14=""),"", IF(Input!F13="","Data is missing.","")))),"",IF(AND(Input!$A13="",SUMPRODUCT(--(LEN(Input!$A14:'Input'!$A$1006)&gt;0))&lt;&gt;0),"Row is skipped.",IF(AND(Input!$A13="",Input!$A14=""),"", IF(Input!F13="","Data is missing.",""))))</f>
        <v/>
      </c>
      <c r="H14" s="190" t="str">
        <f>IF(ISERROR(IF(AND(Input!$A13="",SUMPRODUCT(--(LEN(Input!$A14:'Input'!$A$1006)&gt;0))&lt;&gt;0),"Row is skipped.",IF(AND(Input!$A13="",Input!$A14=""),"", IF(Input!G13="","Data is missing.","")))),"",IF(AND(Input!$A13="",SUMPRODUCT(--(LEN(Input!$A14:'Input'!$A$1006)&gt;0))&lt;&gt;0),"Row is skipped.",IF(AND(Input!$A13="",Input!$A14=""),"", IF(Input!G13="","Data is missing.",""))))</f>
        <v/>
      </c>
      <c r="I14" s="156"/>
      <c r="J14" s="191" t="str">
        <f>IFERROR(VLOOKUP(VLOOKUP(Input!$D13,'Measure List'!$A:$AN,40,FALSE),UIR!$A$1:$Q$27,17,FALSE),"")</f>
        <v/>
      </c>
      <c r="K14" s="192" t="str">
        <f>IFERROR(VLOOKUP(Input!$D13,'Measure List'!$A:$AN,40,FALSE),"")</f>
        <v/>
      </c>
      <c r="L14" s="156"/>
      <c r="M14" s="193" t="str">
        <f>IF(B14="","",IF(AND(Input!H13="",IFERROR(VLOOKUP(K14,UIR!$A$2:$P$21,2,FALSE),"")&lt;&gt;""),"Data is Missing.",""))</f>
        <v/>
      </c>
      <c r="N14" s="194" t="str">
        <f>IF(B14="","",IF(AND(Input!I13="",IFERROR(VLOOKUP(K14,UIR!$A$2:$P$21,3,FALSE),"")&lt;&gt;""),"Data is Missing.",""))</f>
        <v/>
      </c>
      <c r="O14" s="194" t="str">
        <f>IF(B14="","",IF(AND(Input!J13="",IFERROR(VLOOKUP(K14,UIR!$A$2:$P$21,4,FALSE),"")&lt;&gt;""),"Data is Missing.",""))</f>
        <v/>
      </c>
      <c r="P14" s="194" t="str">
        <f>IF(B14="","",IF(AND(Input!K13="",IFERROR(VLOOKUP(K14,UIR!$A$2:$P$21,5,FALSE),"")&lt;&gt;""),"Data is Missing.",""))</f>
        <v/>
      </c>
      <c r="Q14" s="194" t="str">
        <f>IF(B14="","",IF(AND(Input!L13="",IFERROR(VLOOKUP(K14,UIR!$A$2:$P$21,6,FALSE),"")&lt;&gt;""),"Data is Missing.",""))</f>
        <v/>
      </c>
      <c r="R14" s="194" t="str">
        <f>IF(B14="","",IF(AND(Input!M13="",IFERROR(VLOOKUP(K14,UIR!$A$2:$P$21,7,FALSE),"")&lt;&gt;""),"Data is Missing.",""))</f>
        <v/>
      </c>
      <c r="S14" s="194" t="str">
        <f>IF(B14="","",IF(AND(Input!P13="",IFERROR(VLOOKUP(K14,UIR!$A$2:$P$21,8,FALSE),"")&lt;&gt;""),"Data is Missing.",""))</f>
        <v/>
      </c>
      <c r="T14" s="194" t="str">
        <f>IF(B14="","",IF(AND(Input!Q13="",IFERROR(VLOOKUP(K14,UIR!$A$2:$P$21,9,FALSE),"")&lt;&gt;""),"Data is Missing.",""))</f>
        <v/>
      </c>
      <c r="U14" s="194"/>
      <c r="V14" s="194" t="str">
        <f>IF(B14="","",IF(AND(Input!S13="",IFERROR(VLOOKUP(K14,UIR!$A$2:$P$21,11,FALSE),"")&lt;&gt;""),"Data is Missing.",""))</f>
        <v/>
      </c>
      <c r="W14" s="194" t="str">
        <f>IF(B14="","",IF(AND(Input!T13="",IFERROR(VLOOKUP(K14,UIR!$A$2:$P$21,12,FALSE),"")&lt;&gt;""),"Data is Missing.",""))</f>
        <v/>
      </c>
      <c r="X14" s="194" t="str">
        <f>IF(B14="","",IF(AND(Input!V13="",IFERROR(VLOOKUP(K14,UIR!$A$2:$P$21,13,FALSE),"")&lt;&gt;""),"Data is Missing.",""))</f>
        <v/>
      </c>
      <c r="Y14" s="194" t="str">
        <f>IF(B14="","",IF(AND(Input!W13="",IFERROR(VLOOKUP(K14,UIR!$A$2:$P$21,14,FALSE),"")&lt;&gt;""),"Data is Missing.",""))</f>
        <v/>
      </c>
      <c r="Z14" s="194" t="str">
        <f>IF(B14="","",IF(AND(Input!X13="",IFERROR(VLOOKUP(K14,UIR!$A$2:$P$21,15,FALSE),"")&lt;&gt;""),"Data is Missing.",""))</f>
        <v/>
      </c>
      <c r="AA14" s="195" t="str">
        <f>IF(B14="","",IF(AND(Input!Y13="",IFERROR(VLOOKUP(K14,UIR!$A$2:$P$21,16,FALSE),"")&lt;&gt;""),"Data is Missing.",""))</f>
        <v/>
      </c>
      <c r="AC14" s="202" t="str">
        <f>IF(ISERROR(IF(Input!D13="","",IF(ISERROR(VLOOKUP(Input!D13,'Measure List'!$A$2:$A$30000,1,0)),"Invalid RefNo",""))),"",IF(Input!D13="","",IF(ISERROR(VLOOKUP(Input!D13,'Measure List'!$A$2:$A$30000,1,0)),"Invalid RefNo","")))</f>
        <v/>
      </c>
      <c r="AD14" s="156"/>
      <c r="AE14" s="156"/>
      <c r="AF14" s="156"/>
      <c r="AG14" s="156"/>
      <c r="AH14" s="156"/>
      <c r="AI14" s="156"/>
      <c r="AJ14" s="156"/>
      <c r="AK14" s="156"/>
      <c r="AL14" s="203" t="str">
        <f>IF(COUNTIF(Dropdowns!$K$2:$K$7,Input!S13)&gt;0,"",IF(Input!S13="","","Invalid Type"))</f>
        <v/>
      </c>
      <c r="AN14" s="204" t="str">
        <f>IF(Input!C13="","",IF(ISNUMBER(VALUE(Input!C13)),"","Needs to be a number."))</f>
        <v/>
      </c>
      <c r="AO14" s="205" t="str">
        <f>IF(Input!E13="","",IF(ISNUMBER(VALUE(Input!E13)),"","Needs to be a number."))</f>
        <v/>
      </c>
      <c r="AP14" s="205" t="str">
        <f>IF(Input!N13="","",IF(ISNUMBER(VALUE(Input!N13)),"","Needs to be a number."))</f>
        <v/>
      </c>
      <c r="AQ14" s="205" t="str">
        <f>IF(Input!O13="","",IF(ISNUMBER(VALUE(Input!O13)),"","Needs to be a number."))</f>
        <v/>
      </c>
      <c r="AR14" s="205" t="str">
        <f>IF(Input!V13="","",IF(ISNUMBER(VALUE(Input!V13)),"","Needs to be a number."))</f>
        <v/>
      </c>
      <c r="AS14" s="205" t="str">
        <f>IF(Input!W13="","",IF(ISNUMBER(VALUE(Input!W13)),"","Needs to be a number."))</f>
        <v/>
      </c>
      <c r="AT14" s="205" t="str">
        <f>IF(Input!X13="","",IF(ISNUMBER(VALUE(Input!X13)),"","Needs to be a number."))</f>
        <v/>
      </c>
      <c r="AU14" s="206" t="str">
        <f>IF(Input!Y13="","",IF(ISNUMBER(VALUE(Input!Y13)),"","Needs to be a number."))</f>
        <v/>
      </c>
      <c r="AV14" s="207"/>
      <c r="AW14" s="259" t="str">
        <f>IF(OR(VALUE(Input!C13)&lt;0,VALUE(Input!C13)&gt;100), "Invalid EEI %","")</f>
        <v/>
      </c>
      <c r="AX14" s="207"/>
      <c r="AY14" s="278" t="str">
        <f>IF(Input!E13="","",IF(VALUE(Input!E13)=0,"Do not enter 0.",""))</f>
        <v/>
      </c>
    </row>
    <row r="15" spans="2:51" x14ac:dyDescent="0.3">
      <c r="B15" s="188" t="str">
        <f>Input!A14</f>
        <v/>
      </c>
      <c r="C15" s="189" t="str">
        <f>IF(ISERROR(IF(AND(Input!$A14="",SUMPRODUCT(--(LEN(Input!$A15:'Input'!$A$1006)&gt;0))&lt;&gt;0),"Row is skipped.",IF(AND(Input!$A14="",Input!$A15=""),"", IF(Input!B14="","Data is missing.","")))),"",IF(AND(Input!$A14="",SUMPRODUCT(--(LEN(Input!$A15:'Input'!$A$1006)&gt;0))&lt;&gt;0),"Row is skipped.",IF(AND(Input!$A14="",Input!$A15=""),"", IF(Input!B14="","Data is missing.",""))))</f>
        <v/>
      </c>
      <c r="D15" s="189" t="str">
        <f>IF(ISERROR(IF(AND(Input!$A14="",SUMPRODUCT(--(LEN(Input!$A15:'Input'!$A$1006)&gt;0))&lt;&gt;0),"Row is skipped.",IF(AND(Input!$A14="",Input!$A15=""),"", IF(Input!C14="","Data is missing.","")))),"",IF(AND(Input!$A14="",SUMPRODUCT(--(LEN(Input!$A15:'Input'!$A$1006)&gt;0))&lt;&gt;0),"Row is skipped.",IF(AND(Input!$A14="",Input!$A15=""),"", IF(Input!C14="","Data is missing.",""))))</f>
        <v/>
      </c>
      <c r="E15" s="189" t="str">
        <f>IF(ISERROR(IF(AND(Input!$A14="",SUMPRODUCT(--(LEN(Input!$A15:'Input'!$A$1006)&gt;0))&lt;&gt;0),"Row is skipped.",IF(AND(Input!$A14="",Input!$A15=""),"", IF(Input!D14="","Data is missing.","")))),"",IF(AND(Input!$A14="",SUMPRODUCT(--(LEN(Input!$A15:'Input'!$A$1006)&gt;0))&lt;&gt;0),"Row is skipped.",IF(AND(Input!$A14="",Input!$A15=""),"", IF(Input!D14="","Data is missing.",""))))</f>
        <v/>
      </c>
      <c r="F15" s="189" t="str">
        <f>IF(ISERROR(IF(AND(Input!$A14="",SUMPRODUCT(--(LEN(Input!$A15:'Input'!$A$1006)&gt;0))&lt;&gt;0),"Row is skipped.",IF(AND(Input!$A14="",Input!$A15=""),"", IF(Input!E14="","Data is missing.","")))),"",IF(AND(Input!$A14="",SUMPRODUCT(--(LEN(Input!$A15:'Input'!$A$1006)&gt;0))&lt;&gt;0),"Row is skipped.",IF(AND(Input!$A14="",Input!$A15=""),"", IF(Input!E14="","Data is missing.",""))))</f>
        <v/>
      </c>
      <c r="G15" s="189" t="str">
        <f>IF(ISERROR(IF(AND(Input!$A14="",SUMPRODUCT(--(LEN(Input!$A15:'Input'!$A$1006)&gt;0))&lt;&gt;0),"Row is skipped.",IF(AND(Input!$A14="",Input!$A15=""),"", IF(Input!F14="","Data is missing.","")))),"",IF(AND(Input!$A14="",SUMPRODUCT(--(LEN(Input!$A15:'Input'!$A$1006)&gt;0))&lt;&gt;0),"Row is skipped.",IF(AND(Input!$A14="",Input!$A15=""),"", IF(Input!F14="","Data is missing.",""))))</f>
        <v/>
      </c>
      <c r="H15" s="190" t="str">
        <f>IF(ISERROR(IF(AND(Input!$A14="",SUMPRODUCT(--(LEN(Input!$A15:'Input'!$A$1006)&gt;0))&lt;&gt;0),"Row is skipped.",IF(AND(Input!$A14="",Input!$A15=""),"", IF(Input!G14="","Data is missing.","")))),"",IF(AND(Input!$A14="",SUMPRODUCT(--(LEN(Input!$A15:'Input'!$A$1006)&gt;0))&lt;&gt;0),"Row is skipped.",IF(AND(Input!$A14="",Input!$A15=""),"", IF(Input!G14="","Data is missing.",""))))</f>
        <v/>
      </c>
      <c r="I15" s="156"/>
      <c r="J15" s="191" t="str">
        <f>IFERROR(VLOOKUP(VLOOKUP(Input!$D14,'Measure List'!$A:$AN,40,FALSE),UIR!$A$1:$Q$27,17,FALSE),"")</f>
        <v/>
      </c>
      <c r="K15" s="192" t="str">
        <f>IFERROR(VLOOKUP(Input!$D14,'Measure List'!$A:$AN,40,FALSE),"")</f>
        <v/>
      </c>
      <c r="L15" s="156"/>
      <c r="M15" s="193" t="str">
        <f>IF(B15="","",IF(AND(Input!H14="",IFERROR(VLOOKUP(K15,UIR!$A$2:$P$21,2,FALSE),"")&lt;&gt;""),"Data is Missing.",""))</f>
        <v/>
      </c>
      <c r="N15" s="194" t="str">
        <f>IF(B15="","",IF(AND(Input!I14="",IFERROR(VLOOKUP(K15,UIR!$A$2:$P$21,3,FALSE),"")&lt;&gt;""),"Data is Missing.",""))</f>
        <v/>
      </c>
      <c r="O15" s="194" t="str">
        <f>IF(B15="","",IF(AND(Input!J14="",IFERROR(VLOOKUP(K15,UIR!$A$2:$P$21,4,FALSE),"")&lt;&gt;""),"Data is Missing.",""))</f>
        <v/>
      </c>
      <c r="P15" s="194" t="str">
        <f>IF(B15="","",IF(AND(Input!K14="",IFERROR(VLOOKUP(K15,UIR!$A$2:$P$21,5,FALSE),"")&lt;&gt;""),"Data is Missing.",""))</f>
        <v/>
      </c>
      <c r="Q15" s="194" t="str">
        <f>IF(B15="","",IF(AND(Input!L14="",IFERROR(VLOOKUP(K15,UIR!$A$2:$P$21,6,FALSE),"")&lt;&gt;""),"Data is Missing.",""))</f>
        <v/>
      </c>
      <c r="R15" s="194" t="str">
        <f>IF(B15="","",IF(AND(Input!M14="",IFERROR(VLOOKUP(K15,UIR!$A$2:$P$21,7,FALSE),"")&lt;&gt;""),"Data is Missing.",""))</f>
        <v/>
      </c>
      <c r="S15" s="194" t="str">
        <f>IF(B15="","",IF(AND(Input!P14="",IFERROR(VLOOKUP(K15,UIR!$A$2:$P$21,8,FALSE),"")&lt;&gt;""),"Data is Missing.",""))</f>
        <v/>
      </c>
      <c r="T15" s="194" t="str">
        <f>IF(B15="","",IF(AND(Input!Q14="",IFERROR(VLOOKUP(K15,UIR!$A$2:$P$21,9,FALSE),"")&lt;&gt;""),"Data is Missing.",""))</f>
        <v/>
      </c>
      <c r="U15" s="194"/>
      <c r="V15" s="194" t="str">
        <f>IF(B15="","",IF(AND(Input!S14="",IFERROR(VLOOKUP(K15,UIR!$A$2:$P$21,11,FALSE),"")&lt;&gt;""),"Data is Missing.",""))</f>
        <v/>
      </c>
      <c r="W15" s="194" t="str">
        <f>IF(B15="","",IF(AND(Input!T14="",IFERROR(VLOOKUP(K15,UIR!$A$2:$P$21,12,FALSE),"")&lt;&gt;""),"Data is Missing.",""))</f>
        <v/>
      </c>
      <c r="X15" s="194" t="str">
        <f>IF(B15="","",IF(AND(Input!V14="",IFERROR(VLOOKUP(K15,UIR!$A$2:$P$21,13,FALSE),"")&lt;&gt;""),"Data is Missing.",""))</f>
        <v/>
      </c>
      <c r="Y15" s="194" t="str">
        <f>IF(B15="","",IF(AND(Input!W14="",IFERROR(VLOOKUP(K15,UIR!$A$2:$P$21,14,FALSE),"")&lt;&gt;""),"Data is Missing.",""))</f>
        <v/>
      </c>
      <c r="Z15" s="194" t="str">
        <f>IF(B15="","",IF(AND(Input!X14="",IFERROR(VLOOKUP(K15,UIR!$A$2:$P$21,15,FALSE),"")&lt;&gt;""),"Data is Missing.",""))</f>
        <v/>
      </c>
      <c r="AA15" s="195" t="str">
        <f>IF(B15="","",IF(AND(Input!Y14="",IFERROR(VLOOKUP(K15,UIR!$A$2:$P$21,16,FALSE),"")&lt;&gt;""),"Data is Missing.",""))</f>
        <v/>
      </c>
      <c r="AC15" s="202" t="str">
        <f>IF(ISERROR(IF(Input!D14="","",IF(ISERROR(VLOOKUP(Input!D14,'Measure List'!$A$2:$A$30000,1,0)),"Invalid RefNo",""))),"",IF(Input!D14="","",IF(ISERROR(VLOOKUP(Input!D14,'Measure List'!$A$2:$A$30000,1,0)),"Invalid RefNo","")))</f>
        <v/>
      </c>
      <c r="AD15" s="156"/>
      <c r="AE15" s="156"/>
      <c r="AF15" s="156"/>
      <c r="AG15" s="156"/>
      <c r="AH15" s="156"/>
      <c r="AI15" s="156"/>
      <c r="AJ15" s="156"/>
      <c r="AK15" s="156"/>
      <c r="AL15" s="203" t="str">
        <f>IF(COUNTIF(Dropdowns!$K$2:$K$7,Input!S14)&gt;0,"",IF(Input!S14="","","Invalid Type"))</f>
        <v/>
      </c>
      <c r="AN15" s="204" t="str">
        <f>IF(Input!C14="","",IF(ISNUMBER(VALUE(Input!C14)),"","Needs to be a number."))</f>
        <v/>
      </c>
      <c r="AO15" s="205" t="str">
        <f>IF(Input!E14="","",IF(ISNUMBER(VALUE(Input!E14)),"","Needs to be a number."))</f>
        <v/>
      </c>
      <c r="AP15" s="205" t="str">
        <f>IF(Input!N14="","",IF(ISNUMBER(VALUE(Input!N14)),"","Needs to be a number."))</f>
        <v/>
      </c>
      <c r="AQ15" s="205" t="str">
        <f>IF(Input!O14="","",IF(ISNUMBER(VALUE(Input!O14)),"","Needs to be a number."))</f>
        <v/>
      </c>
      <c r="AR15" s="205" t="str">
        <f>IF(Input!V14="","",IF(ISNUMBER(VALUE(Input!V14)),"","Needs to be a number."))</f>
        <v/>
      </c>
      <c r="AS15" s="205" t="str">
        <f>IF(Input!W14="","",IF(ISNUMBER(VALUE(Input!W14)),"","Needs to be a number."))</f>
        <v/>
      </c>
      <c r="AT15" s="205" t="str">
        <f>IF(Input!X14="","",IF(ISNUMBER(VALUE(Input!X14)),"","Needs to be a number."))</f>
        <v/>
      </c>
      <c r="AU15" s="206" t="str">
        <f>IF(Input!Y14="","",IF(ISNUMBER(VALUE(Input!Y14)),"","Needs to be a number."))</f>
        <v/>
      </c>
      <c r="AV15" s="207"/>
      <c r="AW15" s="259" t="str">
        <f>IF(OR(VALUE(Input!C14)&lt;0,VALUE(Input!C14)&gt;100), "Invalid EEI %","")</f>
        <v/>
      </c>
      <c r="AX15" s="207"/>
      <c r="AY15" s="278" t="str">
        <f>IF(Input!E14="","",IF(VALUE(Input!E14)=0,"Do not enter 0.",""))</f>
        <v/>
      </c>
    </row>
    <row r="16" spans="2:51" x14ac:dyDescent="0.3">
      <c r="B16" s="188" t="str">
        <f>Input!A15</f>
        <v/>
      </c>
      <c r="C16" s="189" t="str">
        <f>IF(ISERROR(IF(AND(Input!$A15="",SUMPRODUCT(--(LEN(Input!$A16:'Input'!$A$1006)&gt;0))&lt;&gt;0),"Row is skipped.",IF(AND(Input!$A15="",Input!$A16=""),"", IF(Input!B15="","Data is missing.","")))),"",IF(AND(Input!$A15="",SUMPRODUCT(--(LEN(Input!$A16:'Input'!$A$1006)&gt;0))&lt;&gt;0),"Row is skipped.",IF(AND(Input!$A15="",Input!$A16=""),"", IF(Input!B15="","Data is missing.",""))))</f>
        <v/>
      </c>
      <c r="D16" s="189" t="str">
        <f>IF(ISERROR(IF(AND(Input!$A15="",SUMPRODUCT(--(LEN(Input!$A16:'Input'!$A$1006)&gt;0))&lt;&gt;0),"Row is skipped.",IF(AND(Input!$A15="",Input!$A16=""),"", IF(Input!C15="","Data is missing.","")))),"",IF(AND(Input!$A15="",SUMPRODUCT(--(LEN(Input!$A16:'Input'!$A$1006)&gt;0))&lt;&gt;0),"Row is skipped.",IF(AND(Input!$A15="",Input!$A16=""),"", IF(Input!C15="","Data is missing.",""))))</f>
        <v/>
      </c>
      <c r="E16" s="189" t="str">
        <f>IF(ISERROR(IF(AND(Input!$A15="",SUMPRODUCT(--(LEN(Input!$A16:'Input'!$A$1006)&gt;0))&lt;&gt;0),"Row is skipped.",IF(AND(Input!$A15="",Input!$A16=""),"", IF(Input!D15="","Data is missing.","")))),"",IF(AND(Input!$A15="",SUMPRODUCT(--(LEN(Input!$A16:'Input'!$A$1006)&gt;0))&lt;&gt;0),"Row is skipped.",IF(AND(Input!$A15="",Input!$A16=""),"", IF(Input!D15="","Data is missing.",""))))</f>
        <v/>
      </c>
      <c r="F16" s="189" t="str">
        <f>IF(ISERROR(IF(AND(Input!$A15="",SUMPRODUCT(--(LEN(Input!$A16:'Input'!$A$1006)&gt;0))&lt;&gt;0),"Row is skipped.",IF(AND(Input!$A15="",Input!$A16=""),"", IF(Input!E15="","Data is missing.","")))),"",IF(AND(Input!$A15="",SUMPRODUCT(--(LEN(Input!$A16:'Input'!$A$1006)&gt;0))&lt;&gt;0),"Row is skipped.",IF(AND(Input!$A15="",Input!$A16=""),"", IF(Input!E15="","Data is missing.",""))))</f>
        <v/>
      </c>
      <c r="G16" s="189" t="str">
        <f>IF(ISERROR(IF(AND(Input!$A15="",SUMPRODUCT(--(LEN(Input!$A16:'Input'!$A$1006)&gt;0))&lt;&gt;0),"Row is skipped.",IF(AND(Input!$A15="",Input!$A16=""),"", IF(Input!F15="","Data is missing.","")))),"",IF(AND(Input!$A15="",SUMPRODUCT(--(LEN(Input!$A16:'Input'!$A$1006)&gt;0))&lt;&gt;0),"Row is skipped.",IF(AND(Input!$A15="",Input!$A16=""),"", IF(Input!F15="","Data is missing.",""))))</f>
        <v/>
      </c>
      <c r="H16" s="190" t="str">
        <f>IF(ISERROR(IF(AND(Input!$A15="",SUMPRODUCT(--(LEN(Input!$A16:'Input'!$A$1006)&gt;0))&lt;&gt;0),"Row is skipped.",IF(AND(Input!$A15="",Input!$A16=""),"", IF(Input!G15="","Data is missing.","")))),"",IF(AND(Input!$A15="",SUMPRODUCT(--(LEN(Input!$A16:'Input'!$A$1006)&gt;0))&lt;&gt;0),"Row is skipped.",IF(AND(Input!$A15="",Input!$A16=""),"", IF(Input!G15="","Data is missing.",""))))</f>
        <v/>
      </c>
      <c r="I16" s="156"/>
      <c r="J16" s="191" t="str">
        <f>IFERROR(VLOOKUP(VLOOKUP(Input!$D15,'Measure List'!$A:$AN,40,FALSE),UIR!$A$1:$Q$27,17,FALSE),"")</f>
        <v/>
      </c>
      <c r="K16" s="192" t="str">
        <f>IFERROR(VLOOKUP(Input!$D15,'Measure List'!$A:$AN,40,FALSE),"")</f>
        <v/>
      </c>
      <c r="L16" s="156"/>
      <c r="M16" s="193" t="str">
        <f>IF(B16="","",IF(AND(Input!H15="",IFERROR(VLOOKUP(K16,UIR!$A$2:$P$21,2,FALSE),"")&lt;&gt;""),"Data is Missing.",""))</f>
        <v/>
      </c>
      <c r="N16" s="194" t="str">
        <f>IF(B16="","",IF(AND(Input!I15="",IFERROR(VLOOKUP(K16,UIR!$A$2:$P$21,3,FALSE),"")&lt;&gt;""),"Data is Missing.",""))</f>
        <v/>
      </c>
      <c r="O16" s="194" t="str">
        <f>IF(B16="","",IF(AND(Input!J15="",IFERROR(VLOOKUP(K16,UIR!$A$2:$P$21,4,FALSE),"")&lt;&gt;""),"Data is Missing.",""))</f>
        <v/>
      </c>
      <c r="P16" s="194" t="str">
        <f>IF(B16="","",IF(AND(Input!K15="",IFERROR(VLOOKUP(K16,UIR!$A$2:$P$21,5,FALSE),"")&lt;&gt;""),"Data is Missing.",""))</f>
        <v/>
      </c>
      <c r="Q16" s="194" t="str">
        <f>IF(B16="","",IF(AND(Input!L15="",IFERROR(VLOOKUP(K16,UIR!$A$2:$P$21,6,FALSE),"")&lt;&gt;""),"Data is Missing.",""))</f>
        <v/>
      </c>
      <c r="R16" s="194" t="str">
        <f>IF(B16="","",IF(AND(Input!M15="",IFERROR(VLOOKUP(K16,UIR!$A$2:$P$21,7,FALSE),"")&lt;&gt;""),"Data is Missing.",""))</f>
        <v/>
      </c>
      <c r="S16" s="194" t="str">
        <f>IF(B16="","",IF(AND(Input!P15="",IFERROR(VLOOKUP(K16,UIR!$A$2:$P$21,8,FALSE),"")&lt;&gt;""),"Data is Missing.",""))</f>
        <v/>
      </c>
      <c r="T16" s="194" t="str">
        <f>IF(B16="","",IF(AND(Input!Q15="",IFERROR(VLOOKUP(K16,UIR!$A$2:$P$21,9,FALSE),"")&lt;&gt;""),"Data is Missing.",""))</f>
        <v/>
      </c>
      <c r="U16" s="194"/>
      <c r="V16" s="194" t="str">
        <f>IF(B16="","",IF(AND(Input!S15="",IFERROR(VLOOKUP(K16,UIR!$A$2:$P$21,11,FALSE),"")&lt;&gt;""),"Data is Missing.",""))</f>
        <v/>
      </c>
      <c r="W16" s="194" t="str">
        <f>IF(B16="","",IF(AND(Input!T15="",IFERROR(VLOOKUP(K16,UIR!$A$2:$P$21,12,FALSE),"")&lt;&gt;""),"Data is Missing.",""))</f>
        <v/>
      </c>
      <c r="X16" s="194" t="str">
        <f>IF(B16="","",IF(AND(Input!V15="",IFERROR(VLOOKUP(K16,UIR!$A$2:$P$21,13,FALSE),"")&lt;&gt;""),"Data is Missing.",""))</f>
        <v/>
      </c>
      <c r="Y16" s="194" t="str">
        <f>IF(B16="","",IF(AND(Input!W15="",IFERROR(VLOOKUP(K16,UIR!$A$2:$P$21,14,FALSE),"")&lt;&gt;""),"Data is Missing.",""))</f>
        <v/>
      </c>
      <c r="Z16" s="194" t="str">
        <f>IF(B16="","",IF(AND(Input!X15="",IFERROR(VLOOKUP(K16,UIR!$A$2:$P$21,15,FALSE),"")&lt;&gt;""),"Data is Missing.",""))</f>
        <v/>
      </c>
      <c r="AA16" s="195" t="str">
        <f>IF(B16="","",IF(AND(Input!Y15="",IFERROR(VLOOKUP(K16,UIR!$A$2:$P$21,16,FALSE),"")&lt;&gt;""),"Data is Missing.",""))</f>
        <v/>
      </c>
      <c r="AC16" s="202" t="str">
        <f>IF(ISERROR(IF(Input!D15="","",IF(ISERROR(VLOOKUP(Input!D15,'Measure List'!$A$2:$A$30000,1,0)),"Invalid RefNo",""))),"",IF(Input!D15="","",IF(ISERROR(VLOOKUP(Input!D15,'Measure List'!$A$2:$A$30000,1,0)),"Invalid RefNo","")))</f>
        <v/>
      </c>
      <c r="AD16" s="156"/>
      <c r="AE16" s="156"/>
      <c r="AF16" s="156"/>
      <c r="AG16" s="156"/>
      <c r="AH16" s="156"/>
      <c r="AI16" s="156"/>
      <c r="AJ16" s="156"/>
      <c r="AK16" s="156"/>
      <c r="AL16" s="203" t="str">
        <f>IF(COUNTIF(Dropdowns!$K$2:$K$7,Input!S15)&gt;0,"",IF(Input!S15="","","Invalid Type"))</f>
        <v/>
      </c>
      <c r="AN16" s="204" t="str">
        <f>IF(Input!C15="","",IF(ISNUMBER(VALUE(Input!C15)),"","Needs to be a number."))</f>
        <v/>
      </c>
      <c r="AO16" s="205" t="str">
        <f>IF(Input!E15="","",IF(ISNUMBER(VALUE(Input!E15)),"","Needs to be a number."))</f>
        <v/>
      </c>
      <c r="AP16" s="205" t="str">
        <f>IF(Input!N15="","",IF(ISNUMBER(VALUE(Input!N15)),"","Needs to be a number."))</f>
        <v/>
      </c>
      <c r="AQ16" s="205" t="str">
        <f>IF(Input!O15="","",IF(ISNUMBER(VALUE(Input!O15)),"","Needs to be a number."))</f>
        <v/>
      </c>
      <c r="AR16" s="205" t="str">
        <f>IF(Input!V15="","",IF(ISNUMBER(VALUE(Input!V15)),"","Needs to be a number."))</f>
        <v/>
      </c>
      <c r="AS16" s="205" t="str">
        <f>IF(Input!W15="","",IF(ISNUMBER(VALUE(Input!W15)),"","Needs to be a number."))</f>
        <v/>
      </c>
      <c r="AT16" s="205" t="str">
        <f>IF(Input!X15="","",IF(ISNUMBER(VALUE(Input!X15)),"","Needs to be a number."))</f>
        <v/>
      </c>
      <c r="AU16" s="206" t="str">
        <f>IF(Input!Y15="","",IF(ISNUMBER(VALUE(Input!Y15)),"","Needs to be a number."))</f>
        <v/>
      </c>
      <c r="AV16" s="207"/>
      <c r="AW16" s="259" t="str">
        <f>IF(OR(VALUE(Input!C15)&lt;0,VALUE(Input!C15)&gt;100), "Invalid EEI %","")</f>
        <v/>
      </c>
      <c r="AX16" s="207"/>
      <c r="AY16" s="278" t="str">
        <f>IF(Input!E15="","",IF(VALUE(Input!E15)=0,"Do not enter 0.",""))</f>
        <v/>
      </c>
    </row>
    <row r="17" spans="2:51" x14ac:dyDescent="0.3">
      <c r="B17" s="188" t="str">
        <f>Input!A16</f>
        <v/>
      </c>
      <c r="C17" s="189" t="str">
        <f>IF(ISERROR(IF(AND(Input!$A16="",SUMPRODUCT(--(LEN(Input!$A17:'Input'!$A$1006)&gt;0))&lt;&gt;0),"Row is skipped.",IF(AND(Input!$A16="",Input!$A17=""),"", IF(Input!B16="","Data is missing.","")))),"",IF(AND(Input!$A16="",SUMPRODUCT(--(LEN(Input!$A17:'Input'!$A$1006)&gt;0))&lt;&gt;0),"Row is skipped.",IF(AND(Input!$A16="",Input!$A17=""),"", IF(Input!B16="","Data is missing.",""))))</f>
        <v/>
      </c>
      <c r="D17" s="189" t="str">
        <f>IF(ISERROR(IF(AND(Input!$A16="",SUMPRODUCT(--(LEN(Input!$A17:'Input'!$A$1006)&gt;0))&lt;&gt;0),"Row is skipped.",IF(AND(Input!$A16="",Input!$A17=""),"", IF(Input!C16="","Data is missing.","")))),"",IF(AND(Input!$A16="",SUMPRODUCT(--(LEN(Input!$A17:'Input'!$A$1006)&gt;0))&lt;&gt;0),"Row is skipped.",IF(AND(Input!$A16="",Input!$A17=""),"", IF(Input!C16="","Data is missing.",""))))</f>
        <v/>
      </c>
      <c r="E17" s="189" t="str">
        <f>IF(ISERROR(IF(AND(Input!$A16="",SUMPRODUCT(--(LEN(Input!$A17:'Input'!$A$1006)&gt;0))&lt;&gt;0),"Row is skipped.",IF(AND(Input!$A16="",Input!$A17=""),"", IF(Input!D16="","Data is missing.","")))),"",IF(AND(Input!$A16="",SUMPRODUCT(--(LEN(Input!$A17:'Input'!$A$1006)&gt;0))&lt;&gt;0),"Row is skipped.",IF(AND(Input!$A16="",Input!$A17=""),"", IF(Input!D16="","Data is missing.",""))))</f>
        <v/>
      </c>
      <c r="F17" s="189" t="str">
        <f>IF(ISERROR(IF(AND(Input!$A16="",SUMPRODUCT(--(LEN(Input!$A17:'Input'!$A$1006)&gt;0))&lt;&gt;0),"Row is skipped.",IF(AND(Input!$A16="",Input!$A17=""),"", IF(Input!E16="","Data is missing.","")))),"",IF(AND(Input!$A16="",SUMPRODUCT(--(LEN(Input!$A17:'Input'!$A$1006)&gt;0))&lt;&gt;0),"Row is skipped.",IF(AND(Input!$A16="",Input!$A17=""),"", IF(Input!E16="","Data is missing.",""))))</f>
        <v/>
      </c>
      <c r="G17" s="189" t="str">
        <f>IF(ISERROR(IF(AND(Input!$A16="",SUMPRODUCT(--(LEN(Input!$A17:'Input'!$A$1006)&gt;0))&lt;&gt;0),"Row is skipped.",IF(AND(Input!$A16="",Input!$A17=""),"", IF(Input!F16="","Data is missing.","")))),"",IF(AND(Input!$A16="",SUMPRODUCT(--(LEN(Input!$A17:'Input'!$A$1006)&gt;0))&lt;&gt;0),"Row is skipped.",IF(AND(Input!$A16="",Input!$A17=""),"", IF(Input!F16="","Data is missing.",""))))</f>
        <v/>
      </c>
      <c r="H17" s="190" t="str">
        <f>IF(ISERROR(IF(AND(Input!$A16="",SUMPRODUCT(--(LEN(Input!$A17:'Input'!$A$1006)&gt;0))&lt;&gt;0),"Row is skipped.",IF(AND(Input!$A16="",Input!$A17=""),"", IF(Input!G16="","Data is missing.","")))),"",IF(AND(Input!$A16="",SUMPRODUCT(--(LEN(Input!$A17:'Input'!$A$1006)&gt;0))&lt;&gt;0),"Row is skipped.",IF(AND(Input!$A16="",Input!$A17=""),"", IF(Input!G16="","Data is missing.",""))))</f>
        <v/>
      </c>
      <c r="I17" s="156"/>
      <c r="J17" s="191" t="str">
        <f>IFERROR(VLOOKUP(VLOOKUP(Input!$D16,'Measure List'!$A:$AN,40,FALSE),UIR!$A$1:$Q$27,17,FALSE),"")</f>
        <v/>
      </c>
      <c r="K17" s="192" t="str">
        <f>IFERROR(VLOOKUP(Input!$D16,'Measure List'!$A:$AN,40,FALSE),"")</f>
        <v/>
      </c>
      <c r="L17" s="156"/>
      <c r="M17" s="193" t="str">
        <f>IF(B17="","",IF(AND(Input!H16="",IFERROR(VLOOKUP(K17,UIR!$A$2:$P$21,2,FALSE),"")&lt;&gt;""),"Data is Missing.",""))</f>
        <v/>
      </c>
      <c r="N17" s="194" t="str">
        <f>IF(B17="","",IF(AND(Input!I16="",IFERROR(VLOOKUP(K17,UIR!$A$2:$P$21,3,FALSE),"")&lt;&gt;""),"Data is Missing.",""))</f>
        <v/>
      </c>
      <c r="O17" s="194" t="str">
        <f>IF(B17="","",IF(AND(Input!J16="",IFERROR(VLOOKUP(K17,UIR!$A$2:$P$21,4,FALSE),"")&lt;&gt;""),"Data is Missing.",""))</f>
        <v/>
      </c>
      <c r="P17" s="194" t="str">
        <f>IF(B17="","",IF(AND(Input!K16="",IFERROR(VLOOKUP(K17,UIR!$A$2:$P$21,5,FALSE),"")&lt;&gt;""),"Data is Missing.",""))</f>
        <v/>
      </c>
      <c r="Q17" s="194" t="str">
        <f>IF(B17="","",IF(AND(Input!L16="",IFERROR(VLOOKUP(K17,UIR!$A$2:$P$21,6,FALSE),"")&lt;&gt;""),"Data is Missing.",""))</f>
        <v/>
      </c>
      <c r="R17" s="194" t="str">
        <f>IF(B17="","",IF(AND(Input!M16="",IFERROR(VLOOKUP(K17,UIR!$A$2:$P$21,7,FALSE),"")&lt;&gt;""),"Data is Missing.",""))</f>
        <v/>
      </c>
      <c r="S17" s="194" t="str">
        <f>IF(B17="","",IF(AND(Input!P16="",IFERROR(VLOOKUP(K17,UIR!$A$2:$P$21,8,FALSE),"")&lt;&gt;""),"Data is Missing.",""))</f>
        <v/>
      </c>
      <c r="T17" s="194" t="str">
        <f>IF(B17="","",IF(AND(Input!Q16="",IFERROR(VLOOKUP(K17,UIR!$A$2:$P$21,9,FALSE),"")&lt;&gt;""),"Data is Missing.",""))</f>
        <v/>
      </c>
      <c r="U17" s="194"/>
      <c r="V17" s="194" t="str">
        <f>IF(B17="","",IF(AND(Input!S16="",IFERROR(VLOOKUP(K17,UIR!$A$2:$P$21,11,FALSE),"")&lt;&gt;""),"Data is Missing.",""))</f>
        <v/>
      </c>
      <c r="W17" s="194" t="str">
        <f>IF(B17="","",IF(AND(Input!T16="",IFERROR(VLOOKUP(K17,UIR!$A$2:$P$21,12,FALSE),"")&lt;&gt;""),"Data is Missing.",""))</f>
        <v/>
      </c>
      <c r="X17" s="194" t="str">
        <f>IF(B17="","",IF(AND(Input!V16="",IFERROR(VLOOKUP(K17,UIR!$A$2:$P$21,13,FALSE),"")&lt;&gt;""),"Data is Missing.",""))</f>
        <v/>
      </c>
      <c r="Y17" s="194" t="str">
        <f>IF(B17="","",IF(AND(Input!W16="",IFERROR(VLOOKUP(K17,UIR!$A$2:$P$21,14,FALSE),"")&lt;&gt;""),"Data is Missing.",""))</f>
        <v/>
      </c>
      <c r="Z17" s="194" t="str">
        <f>IF(B17="","",IF(AND(Input!X16="",IFERROR(VLOOKUP(K17,UIR!$A$2:$P$21,15,FALSE),"")&lt;&gt;""),"Data is Missing.",""))</f>
        <v/>
      </c>
      <c r="AA17" s="195" t="str">
        <f>IF(B17="","",IF(AND(Input!Y16="",IFERROR(VLOOKUP(K17,UIR!$A$2:$P$21,16,FALSE),"")&lt;&gt;""),"Data is Missing.",""))</f>
        <v/>
      </c>
      <c r="AC17" s="202" t="str">
        <f>IF(ISERROR(IF(Input!D16="","",IF(ISERROR(VLOOKUP(Input!D16,'Measure List'!$A$2:$A$30000,1,0)),"Invalid RefNo",""))),"",IF(Input!D16="","",IF(ISERROR(VLOOKUP(Input!D16,'Measure List'!$A$2:$A$30000,1,0)),"Invalid RefNo","")))</f>
        <v/>
      </c>
      <c r="AD17" s="156"/>
      <c r="AE17" s="156"/>
      <c r="AF17" s="156"/>
      <c r="AG17" s="156"/>
      <c r="AH17" s="156"/>
      <c r="AI17" s="156"/>
      <c r="AJ17" s="156"/>
      <c r="AK17" s="156"/>
      <c r="AL17" s="203" t="str">
        <f>IF(COUNTIF(Dropdowns!$K$2:$K$7,Input!S16)&gt;0,"",IF(Input!S16="","","Invalid Type"))</f>
        <v/>
      </c>
      <c r="AN17" s="204" t="str">
        <f>IF(Input!C16="","",IF(ISNUMBER(VALUE(Input!C16)),"","Needs to be a number."))</f>
        <v/>
      </c>
      <c r="AO17" s="205" t="str">
        <f>IF(Input!E16="","",IF(ISNUMBER(VALUE(Input!E16)),"","Needs to be a number."))</f>
        <v/>
      </c>
      <c r="AP17" s="205" t="str">
        <f>IF(Input!N16="","",IF(ISNUMBER(VALUE(Input!N16)),"","Needs to be a number."))</f>
        <v/>
      </c>
      <c r="AQ17" s="205" t="str">
        <f>IF(Input!O16="","",IF(ISNUMBER(VALUE(Input!O16)),"","Needs to be a number."))</f>
        <v/>
      </c>
      <c r="AR17" s="205" t="str">
        <f>IF(Input!V16="","",IF(ISNUMBER(VALUE(Input!V16)),"","Needs to be a number."))</f>
        <v/>
      </c>
      <c r="AS17" s="205" t="str">
        <f>IF(Input!W16="","",IF(ISNUMBER(VALUE(Input!W16)),"","Needs to be a number."))</f>
        <v/>
      </c>
      <c r="AT17" s="205" t="str">
        <f>IF(Input!X16="","",IF(ISNUMBER(VALUE(Input!X16)),"","Needs to be a number."))</f>
        <v/>
      </c>
      <c r="AU17" s="206" t="str">
        <f>IF(Input!Y16="","",IF(ISNUMBER(VALUE(Input!Y16)),"","Needs to be a number."))</f>
        <v/>
      </c>
      <c r="AV17" s="207"/>
      <c r="AW17" s="259" t="str">
        <f>IF(OR(VALUE(Input!C16)&lt;0,VALUE(Input!C16)&gt;100), "Invalid EEI %","")</f>
        <v/>
      </c>
      <c r="AX17" s="207"/>
      <c r="AY17" s="278" t="str">
        <f>IF(Input!E16="","",IF(VALUE(Input!E16)=0,"Do not enter 0.",""))</f>
        <v/>
      </c>
    </row>
    <row r="18" spans="2:51" x14ac:dyDescent="0.3">
      <c r="B18" s="188" t="str">
        <f>Input!A17</f>
        <v/>
      </c>
      <c r="C18" s="189" t="str">
        <f>IF(ISERROR(IF(AND(Input!$A17="",SUMPRODUCT(--(LEN(Input!$A18:'Input'!$A$1006)&gt;0))&lt;&gt;0),"Row is skipped.",IF(AND(Input!$A17="",Input!$A18=""),"", IF(Input!B17="","Data is missing.","")))),"",IF(AND(Input!$A17="",SUMPRODUCT(--(LEN(Input!$A18:'Input'!$A$1006)&gt;0))&lt;&gt;0),"Row is skipped.",IF(AND(Input!$A17="",Input!$A18=""),"", IF(Input!B17="","Data is missing.",""))))</f>
        <v/>
      </c>
      <c r="D18" s="189" t="str">
        <f>IF(ISERROR(IF(AND(Input!$A17="",SUMPRODUCT(--(LEN(Input!$A18:'Input'!$A$1006)&gt;0))&lt;&gt;0),"Row is skipped.",IF(AND(Input!$A17="",Input!$A18=""),"", IF(Input!C17="","Data is missing.","")))),"",IF(AND(Input!$A17="",SUMPRODUCT(--(LEN(Input!$A18:'Input'!$A$1006)&gt;0))&lt;&gt;0),"Row is skipped.",IF(AND(Input!$A17="",Input!$A18=""),"", IF(Input!C17="","Data is missing.",""))))</f>
        <v/>
      </c>
      <c r="E18" s="189" t="str">
        <f>IF(ISERROR(IF(AND(Input!$A17="",SUMPRODUCT(--(LEN(Input!$A18:'Input'!$A$1006)&gt;0))&lt;&gt;0),"Row is skipped.",IF(AND(Input!$A17="",Input!$A18=""),"", IF(Input!D17="","Data is missing.","")))),"",IF(AND(Input!$A17="",SUMPRODUCT(--(LEN(Input!$A18:'Input'!$A$1006)&gt;0))&lt;&gt;0),"Row is skipped.",IF(AND(Input!$A17="",Input!$A18=""),"", IF(Input!D17="","Data is missing.",""))))</f>
        <v/>
      </c>
      <c r="F18" s="189" t="str">
        <f>IF(ISERROR(IF(AND(Input!$A17="",SUMPRODUCT(--(LEN(Input!$A18:'Input'!$A$1006)&gt;0))&lt;&gt;0),"Row is skipped.",IF(AND(Input!$A17="",Input!$A18=""),"", IF(Input!E17="","Data is missing.","")))),"",IF(AND(Input!$A17="",SUMPRODUCT(--(LEN(Input!$A18:'Input'!$A$1006)&gt;0))&lt;&gt;0),"Row is skipped.",IF(AND(Input!$A17="",Input!$A18=""),"", IF(Input!E17="","Data is missing.",""))))</f>
        <v/>
      </c>
      <c r="G18" s="189" t="str">
        <f>IF(ISERROR(IF(AND(Input!$A17="",SUMPRODUCT(--(LEN(Input!$A18:'Input'!$A$1006)&gt;0))&lt;&gt;0),"Row is skipped.",IF(AND(Input!$A17="",Input!$A18=""),"", IF(Input!F17="","Data is missing.","")))),"",IF(AND(Input!$A17="",SUMPRODUCT(--(LEN(Input!$A18:'Input'!$A$1006)&gt;0))&lt;&gt;0),"Row is skipped.",IF(AND(Input!$A17="",Input!$A18=""),"", IF(Input!F17="","Data is missing.",""))))</f>
        <v/>
      </c>
      <c r="H18" s="190" t="str">
        <f>IF(ISERROR(IF(AND(Input!$A17="",SUMPRODUCT(--(LEN(Input!$A18:'Input'!$A$1006)&gt;0))&lt;&gt;0),"Row is skipped.",IF(AND(Input!$A17="",Input!$A18=""),"", IF(Input!G17="","Data is missing.","")))),"",IF(AND(Input!$A17="",SUMPRODUCT(--(LEN(Input!$A18:'Input'!$A$1006)&gt;0))&lt;&gt;0),"Row is skipped.",IF(AND(Input!$A17="",Input!$A18=""),"", IF(Input!G17="","Data is missing.",""))))</f>
        <v/>
      </c>
      <c r="I18" s="156"/>
      <c r="J18" s="191" t="str">
        <f>IFERROR(VLOOKUP(VLOOKUP(Input!$D17,'Measure List'!$A:$AN,40,FALSE),UIR!$A$1:$Q$27,17,FALSE),"")</f>
        <v/>
      </c>
      <c r="K18" s="192" t="str">
        <f>IFERROR(VLOOKUP(Input!$D17,'Measure List'!$A:$AN,40,FALSE),"")</f>
        <v/>
      </c>
      <c r="L18" s="156"/>
      <c r="M18" s="193" t="str">
        <f>IF(B18="","",IF(AND(Input!H17="",IFERROR(VLOOKUP(K18,UIR!$A$2:$P$21,2,FALSE),"")&lt;&gt;""),"Data is Missing.",""))</f>
        <v/>
      </c>
      <c r="N18" s="194" t="str">
        <f>IF(B18="","",IF(AND(Input!I17="",IFERROR(VLOOKUP(K18,UIR!$A$2:$P$21,3,FALSE),"")&lt;&gt;""),"Data is Missing.",""))</f>
        <v/>
      </c>
      <c r="O18" s="194" t="str">
        <f>IF(B18="","",IF(AND(Input!J17="",IFERROR(VLOOKUP(K18,UIR!$A$2:$P$21,4,FALSE),"")&lt;&gt;""),"Data is Missing.",""))</f>
        <v/>
      </c>
      <c r="P18" s="194" t="str">
        <f>IF(B18="","",IF(AND(Input!K17="",IFERROR(VLOOKUP(K18,UIR!$A$2:$P$21,5,FALSE),"")&lt;&gt;""),"Data is Missing.",""))</f>
        <v/>
      </c>
      <c r="Q18" s="194" t="str">
        <f>IF(B18="","",IF(AND(Input!L17="",IFERROR(VLOOKUP(K18,UIR!$A$2:$P$21,6,FALSE),"")&lt;&gt;""),"Data is Missing.",""))</f>
        <v/>
      </c>
      <c r="R18" s="194" t="str">
        <f>IF(B18="","",IF(AND(Input!M17="",IFERROR(VLOOKUP(K18,UIR!$A$2:$P$21,7,FALSE),"")&lt;&gt;""),"Data is Missing.",""))</f>
        <v/>
      </c>
      <c r="S18" s="194" t="str">
        <f>IF(B18="","",IF(AND(Input!P17="",IFERROR(VLOOKUP(K18,UIR!$A$2:$P$21,8,FALSE),"")&lt;&gt;""),"Data is Missing.",""))</f>
        <v/>
      </c>
      <c r="T18" s="194" t="str">
        <f>IF(B18="","",IF(AND(Input!Q17="",IFERROR(VLOOKUP(K18,UIR!$A$2:$P$21,9,FALSE),"")&lt;&gt;""),"Data is Missing.",""))</f>
        <v/>
      </c>
      <c r="U18" s="194"/>
      <c r="V18" s="194" t="str">
        <f>IF(B18="","",IF(AND(Input!S17="",IFERROR(VLOOKUP(K18,UIR!$A$2:$P$21,11,FALSE),"")&lt;&gt;""),"Data is Missing.",""))</f>
        <v/>
      </c>
      <c r="W18" s="194" t="str">
        <f>IF(B18="","",IF(AND(Input!T17="",IFERROR(VLOOKUP(K18,UIR!$A$2:$P$21,12,FALSE),"")&lt;&gt;""),"Data is Missing.",""))</f>
        <v/>
      </c>
      <c r="X18" s="194" t="str">
        <f>IF(B18="","",IF(AND(Input!V17="",IFERROR(VLOOKUP(K18,UIR!$A$2:$P$21,13,FALSE),"")&lt;&gt;""),"Data is Missing.",""))</f>
        <v/>
      </c>
      <c r="Y18" s="194" t="str">
        <f>IF(B18="","",IF(AND(Input!W17="",IFERROR(VLOOKUP(K18,UIR!$A$2:$P$21,14,FALSE),"")&lt;&gt;""),"Data is Missing.",""))</f>
        <v/>
      </c>
      <c r="Z18" s="194" t="str">
        <f>IF(B18="","",IF(AND(Input!X17="",IFERROR(VLOOKUP(K18,UIR!$A$2:$P$21,15,FALSE),"")&lt;&gt;""),"Data is Missing.",""))</f>
        <v/>
      </c>
      <c r="AA18" s="195" t="str">
        <f>IF(B18="","",IF(AND(Input!Y17="",IFERROR(VLOOKUP(K18,UIR!$A$2:$P$21,16,FALSE),"")&lt;&gt;""),"Data is Missing.",""))</f>
        <v/>
      </c>
      <c r="AC18" s="202" t="str">
        <f>IF(ISERROR(IF(Input!D17="","",IF(ISERROR(VLOOKUP(Input!D17,'Measure List'!$A$2:$A$30000,1,0)),"Invalid RefNo",""))),"",IF(Input!D17="","",IF(ISERROR(VLOOKUP(Input!D17,'Measure List'!$A$2:$A$30000,1,0)),"Invalid RefNo","")))</f>
        <v/>
      </c>
      <c r="AD18" s="156"/>
      <c r="AE18" s="156"/>
      <c r="AF18" s="156"/>
      <c r="AG18" s="156"/>
      <c r="AH18" s="156"/>
      <c r="AI18" s="156"/>
      <c r="AJ18" s="156"/>
      <c r="AK18" s="156"/>
      <c r="AL18" s="203" t="str">
        <f>IF(COUNTIF(Dropdowns!$K$2:$K$7,Input!S17)&gt;0,"",IF(Input!S17="","","Invalid Type"))</f>
        <v/>
      </c>
      <c r="AN18" s="204" t="str">
        <f>IF(Input!C17="","",IF(ISNUMBER(VALUE(Input!C17)),"","Needs to be a number."))</f>
        <v/>
      </c>
      <c r="AO18" s="205" t="str">
        <f>IF(Input!E17="","",IF(ISNUMBER(VALUE(Input!E17)),"","Needs to be a number."))</f>
        <v/>
      </c>
      <c r="AP18" s="205" t="str">
        <f>IF(Input!N17="","",IF(ISNUMBER(VALUE(Input!N17)),"","Needs to be a number."))</f>
        <v/>
      </c>
      <c r="AQ18" s="205" t="str">
        <f>IF(Input!O17="","",IF(ISNUMBER(VALUE(Input!O17)),"","Needs to be a number."))</f>
        <v/>
      </c>
      <c r="AR18" s="205" t="str">
        <f>IF(Input!V17="","",IF(ISNUMBER(VALUE(Input!V17)),"","Needs to be a number."))</f>
        <v/>
      </c>
      <c r="AS18" s="205" t="str">
        <f>IF(Input!W17="","",IF(ISNUMBER(VALUE(Input!W17)),"","Needs to be a number."))</f>
        <v/>
      </c>
      <c r="AT18" s="205" t="str">
        <f>IF(Input!X17="","",IF(ISNUMBER(VALUE(Input!X17)),"","Needs to be a number."))</f>
        <v/>
      </c>
      <c r="AU18" s="206" t="str">
        <f>IF(Input!Y17="","",IF(ISNUMBER(VALUE(Input!Y17)),"","Needs to be a number."))</f>
        <v/>
      </c>
      <c r="AV18" s="207"/>
      <c r="AW18" s="259" t="str">
        <f>IF(OR(VALUE(Input!C17)&lt;0,VALUE(Input!C17)&gt;100), "Invalid EEI %","")</f>
        <v/>
      </c>
      <c r="AX18" s="207"/>
      <c r="AY18" s="278" t="str">
        <f>IF(Input!E17="","",IF(VALUE(Input!E17)=0,"Do not enter 0.",""))</f>
        <v/>
      </c>
    </row>
    <row r="19" spans="2:51" x14ac:dyDescent="0.3">
      <c r="B19" s="188" t="str">
        <f>Input!A18</f>
        <v/>
      </c>
      <c r="C19" s="189" t="str">
        <f>IF(ISERROR(IF(AND(Input!$A18="",SUMPRODUCT(--(LEN(Input!$A19:'Input'!$A$1006)&gt;0))&lt;&gt;0),"Row is skipped.",IF(AND(Input!$A18="",Input!$A19=""),"", IF(Input!B18="","Data is missing.","")))),"",IF(AND(Input!$A18="",SUMPRODUCT(--(LEN(Input!$A19:'Input'!$A$1006)&gt;0))&lt;&gt;0),"Row is skipped.",IF(AND(Input!$A18="",Input!$A19=""),"", IF(Input!B18="","Data is missing.",""))))</f>
        <v/>
      </c>
      <c r="D19" s="189" t="str">
        <f>IF(ISERROR(IF(AND(Input!$A18="",SUMPRODUCT(--(LEN(Input!$A19:'Input'!$A$1006)&gt;0))&lt;&gt;0),"Row is skipped.",IF(AND(Input!$A18="",Input!$A19=""),"", IF(Input!C18="","Data is missing.","")))),"",IF(AND(Input!$A18="",SUMPRODUCT(--(LEN(Input!$A19:'Input'!$A$1006)&gt;0))&lt;&gt;0),"Row is skipped.",IF(AND(Input!$A18="",Input!$A19=""),"", IF(Input!C18="","Data is missing.",""))))</f>
        <v/>
      </c>
      <c r="E19" s="189" t="str">
        <f>IF(ISERROR(IF(AND(Input!$A18="",SUMPRODUCT(--(LEN(Input!$A19:'Input'!$A$1006)&gt;0))&lt;&gt;0),"Row is skipped.",IF(AND(Input!$A18="",Input!$A19=""),"", IF(Input!D18="","Data is missing.","")))),"",IF(AND(Input!$A18="",SUMPRODUCT(--(LEN(Input!$A19:'Input'!$A$1006)&gt;0))&lt;&gt;0),"Row is skipped.",IF(AND(Input!$A18="",Input!$A19=""),"", IF(Input!D18="","Data is missing.",""))))</f>
        <v/>
      </c>
      <c r="F19" s="189" t="str">
        <f>IF(ISERROR(IF(AND(Input!$A18="",SUMPRODUCT(--(LEN(Input!$A19:'Input'!$A$1006)&gt;0))&lt;&gt;0),"Row is skipped.",IF(AND(Input!$A18="",Input!$A19=""),"", IF(Input!E18="","Data is missing.","")))),"",IF(AND(Input!$A18="",SUMPRODUCT(--(LEN(Input!$A19:'Input'!$A$1006)&gt;0))&lt;&gt;0),"Row is skipped.",IF(AND(Input!$A18="",Input!$A19=""),"", IF(Input!E18="","Data is missing.",""))))</f>
        <v/>
      </c>
      <c r="G19" s="189" t="str">
        <f>IF(ISERROR(IF(AND(Input!$A18="",SUMPRODUCT(--(LEN(Input!$A19:'Input'!$A$1006)&gt;0))&lt;&gt;0),"Row is skipped.",IF(AND(Input!$A18="",Input!$A19=""),"", IF(Input!F18="","Data is missing.","")))),"",IF(AND(Input!$A18="",SUMPRODUCT(--(LEN(Input!$A19:'Input'!$A$1006)&gt;0))&lt;&gt;0),"Row is skipped.",IF(AND(Input!$A18="",Input!$A19=""),"", IF(Input!F18="","Data is missing.",""))))</f>
        <v/>
      </c>
      <c r="H19" s="190" t="str">
        <f>IF(ISERROR(IF(AND(Input!$A18="",SUMPRODUCT(--(LEN(Input!$A19:'Input'!$A$1006)&gt;0))&lt;&gt;0),"Row is skipped.",IF(AND(Input!$A18="",Input!$A19=""),"", IF(Input!G18="","Data is missing.","")))),"",IF(AND(Input!$A18="",SUMPRODUCT(--(LEN(Input!$A19:'Input'!$A$1006)&gt;0))&lt;&gt;0),"Row is skipped.",IF(AND(Input!$A18="",Input!$A19=""),"", IF(Input!G18="","Data is missing.",""))))</f>
        <v/>
      </c>
      <c r="I19" s="156"/>
      <c r="J19" s="191" t="str">
        <f>IFERROR(VLOOKUP(VLOOKUP(Input!$D18,'Measure List'!$A:$AN,40,FALSE),UIR!$A$1:$Q$27,17,FALSE),"")</f>
        <v/>
      </c>
      <c r="K19" s="192" t="str">
        <f>IFERROR(VLOOKUP(Input!$D18,'Measure List'!$A:$AN,40,FALSE),"")</f>
        <v/>
      </c>
      <c r="L19" s="156"/>
      <c r="M19" s="193" t="str">
        <f>IF(B19="","",IF(AND(Input!H18="",IFERROR(VLOOKUP(K19,UIR!$A$2:$P$21,2,FALSE),"")&lt;&gt;""),"Data is Missing.",""))</f>
        <v/>
      </c>
      <c r="N19" s="194" t="str">
        <f>IF(B19="","",IF(AND(Input!I18="",IFERROR(VLOOKUP(K19,UIR!$A$2:$P$21,3,FALSE),"")&lt;&gt;""),"Data is Missing.",""))</f>
        <v/>
      </c>
      <c r="O19" s="194" t="str">
        <f>IF(B19="","",IF(AND(Input!J18="",IFERROR(VLOOKUP(K19,UIR!$A$2:$P$21,4,FALSE),"")&lt;&gt;""),"Data is Missing.",""))</f>
        <v/>
      </c>
      <c r="P19" s="194" t="str">
        <f>IF(B19="","",IF(AND(Input!K18="",IFERROR(VLOOKUP(K19,UIR!$A$2:$P$21,5,FALSE),"")&lt;&gt;""),"Data is Missing.",""))</f>
        <v/>
      </c>
      <c r="Q19" s="194" t="str">
        <f>IF(B19="","",IF(AND(Input!L18="",IFERROR(VLOOKUP(K19,UIR!$A$2:$P$21,6,FALSE),"")&lt;&gt;""),"Data is Missing.",""))</f>
        <v/>
      </c>
      <c r="R19" s="194" t="str">
        <f>IF(B19="","",IF(AND(Input!M18="",IFERROR(VLOOKUP(K19,UIR!$A$2:$P$21,7,FALSE),"")&lt;&gt;""),"Data is Missing.",""))</f>
        <v/>
      </c>
      <c r="S19" s="194" t="str">
        <f>IF(B19="","",IF(AND(Input!P18="",IFERROR(VLOOKUP(K19,UIR!$A$2:$P$21,8,FALSE),"")&lt;&gt;""),"Data is Missing.",""))</f>
        <v/>
      </c>
      <c r="T19" s="194" t="str">
        <f>IF(B19="","",IF(AND(Input!Q18="",IFERROR(VLOOKUP(K19,UIR!$A$2:$P$21,9,FALSE),"")&lt;&gt;""),"Data is Missing.",""))</f>
        <v/>
      </c>
      <c r="U19" s="194"/>
      <c r="V19" s="194" t="str">
        <f>IF(B19="","",IF(AND(Input!S18="",IFERROR(VLOOKUP(K19,UIR!$A$2:$P$21,11,FALSE),"")&lt;&gt;""),"Data is Missing.",""))</f>
        <v/>
      </c>
      <c r="W19" s="194" t="str">
        <f>IF(B19="","",IF(AND(Input!T18="",IFERROR(VLOOKUP(K19,UIR!$A$2:$P$21,12,FALSE),"")&lt;&gt;""),"Data is Missing.",""))</f>
        <v/>
      </c>
      <c r="X19" s="194" t="str">
        <f>IF(B19="","",IF(AND(Input!V18="",IFERROR(VLOOKUP(K19,UIR!$A$2:$P$21,13,FALSE),"")&lt;&gt;""),"Data is Missing.",""))</f>
        <v/>
      </c>
      <c r="Y19" s="194" t="str">
        <f>IF(B19="","",IF(AND(Input!W18="",IFERROR(VLOOKUP(K19,UIR!$A$2:$P$21,14,FALSE),"")&lt;&gt;""),"Data is Missing.",""))</f>
        <v/>
      </c>
      <c r="Z19" s="194" t="str">
        <f>IF(B19="","",IF(AND(Input!X18="",IFERROR(VLOOKUP(K19,UIR!$A$2:$P$21,15,FALSE),"")&lt;&gt;""),"Data is Missing.",""))</f>
        <v/>
      </c>
      <c r="AA19" s="195" t="str">
        <f>IF(B19="","",IF(AND(Input!Y18="",IFERROR(VLOOKUP(K19,UIR!$A$2:$P$21,16,FALSE),"")&lt;&gt;""),"Data is Missing.",""))</f>
        <v/>
      </c>
      <c r="AC19" s="202" t="str">
        <f>IF(ISERROR(IF(Input!D18="","",IF(ISERROR(VLOOKUP(Input!D18,'Measure List'!$A$2:$A$30000,1,0)),"Invalid RefNo",""))),"",IF(Input!D18="","",IF(ISERROR(VLOOKUP(Input!D18,'Measure List'!$A$2:$A$30000,1,0)),"Invalid RefNo","")))</f>
        <v/>
      </c>
      <c r="AD19" s="156"/>
      <c r="AE19" s="156"/>
      <c r="AF19" s="156"/>
      <c r="AG19" s="156"/>
      <c r="AH19" s="156"/>
      <c r="AI19" s="156"/>
      <c r="AJ19" s="156"/>
      <c r="AK19" s="156"/>
      <c r="AL19" s="203" t="str">
        <f>IF(COUNTIF(Dropdowns!$K$2:$K$7,Input!S18)&gt;0,"",IF(Input!S18="","","Invalid Type"))</f>
        <v/>
      </c>
      <c r="AN19" s="204" t="str">
        <f>IF(Input!C18="","",IF(ISNUMBER(VALUE(Input!C18)),"","Needs to be a number."))</f>
        <v/>
      </c>
      <c r="AO19" s="205" t="str">
        <f>IF(Input!E18="","",IF(ISNUMBER(VALUE(Input!E18)),"","Needs to be a number."))</f>
        <v/>
      </c>
      <c r="AP19" s="205" t="str">
        <f>IF(Input!N18="","",IF(ISNUMBER(VALUE(Input!N18)),"","Needs to be a number."))</f>
        <v/>
      </c>
      <c r="AQ19" s="205" t="str">
        <f>IF(Input!O18="","",IF(ISNUMBER(VALUE(Input!O18)),"","Needs to be a number."))</f>
        <v/>
      </c>
      <c r="AR19" s="205" t="str">
        <f>IF(Input!V18="","",IF(ISNUMBER(VALUE(Input!V18)),"","Needs to be a number."))</f>
        <v/>
      </c>
      <c r="AS19" s="205" t="str">
        <f>IF(Input!W18="","",IF(ISNUMBER(VALUE(Input!W18)),"","Needs to be a number."))</f>
        <v/>
      </c>
      <c r="AT19" s="205" t="str">
        <f>IF(Input!X18="","",IF(ISNUMBER(VALUE(Input!X18)),"","Needs to be a number."))</f>
        <v/>
      </c>
      <c r="AU19" s="206" t="str">
        <f>IF(Input!Y18="","",IF(ISNUMBER(VALUE(Input!Y18)),"","Needs to be a number."))</f>
        <v/>
      </c>
      <c r="AV19" s="207"/>
      <c r="AW19" s="259" t="str">
        <f>IF(OR(VALUE(Input!C18)&lt;0,VALUE(Input!C18)&gt;100), "Invalid EEI %","")</f>
        <v/>
      </c>
      <c r="AX19" s="207"/>
      <c r="AY19" s="278" t="str">
        <f>IF(Input!E18="","",IF(VALUE(Input!E18)=0,"Do not enter 0.",""))</f>
        <v/>
      </c>
    </row>
    <row r="20" spans="2:51" x14ac:dyDescent="0.3">
      <c r="B20" s="188" t="str">
        <f>Input!A19</f>
        <v/>
      </c>
      <c r="C20" s="189" t="str">
        <f>IF(ISERROR(IF(AND(Input!$A19="",SUMPRODUCT(--(LEN(Input!$A20:'Input'!$A$1006)&gt;0))&lt;&gt;0),"Row is skipped.",IF(AND(Input!$A19="",Input!$A20=""),"", IF(Input!B19="","Data is missing.","")))),"",IF(AND(Input!$A19="",SUMPRODUCT(--(LEN(Input!$A20:'Input'!$A$1006)&gt;0))&lt;&gt;0),"Row is skipped.",IF(AND(Input!$A19="",Input!$A20=""),"", IF(Input!B19="","Data is missing.",""))))</f>
        <v/>
      </c>
      <c r="D20" s="189" t="str">
        <f>IF(ISERROR(IF(AND(Input!$A19="",SUMPRODUCT(--(LEN(Input!$A20:'Input'!$A$1006)&gt;0))&lt;&gt;0),"Row is skipped.",IF(AND(Input!$A19="",Input!$A20=""),"", IF(Input!C19="","Data is missing.","")))),"",IF(AND(Input!$A19="",SUMPRODUCT(--(LEN(Input!$A20:'Input'!$A$1006)&gt;0))&lt;&gt;0),"Row is skipped.",IF(AND(Input!$A19="",Input!$A20=""),"", IF(Input!C19="","Data is missing.",""))))</f>
        <v/>
      </c>
      <c r="E20" s="189" t="str">
        <f>IF(ISERROR(IF(AND(Input!$A19="",SUMPRODUCT(--(LEN(Input!$A20:'Input'!$A$1006)&gt;0))&lt;&gt;0),"Row is skipped.",IF(AND(Input!$A19="",Input!$A20=""),"", IF(Input!D19="","Data is missing.","")))),"",IF(AND(Input!$A19="",SUMPRODUCT(--(LEN(Input!$A20:'Input'!$A$1006)&gt;0))&lt;&gt;0),"Row is skipped.",IF(AND(Input!$A19="",Input!$A20=""),"", IF(Input!D19="","Data is missing.",""))))</f>
        <v/>
      </c>
      <c r="F20" s="189" t="str">
        <f>IF(ISERROR(IF(AND(Input!$A19="",SUMPRODUCT(--(LEN(Input!$A20:'Input'!$A$1006)&gt;0))&lt;&gt;0),"Row is skipped.",IF(AND(Input!$A19="",Input!$A20=""),"", IF(Input!E19="","Data is missing.","")))),"",IF(AND(Input!$A19="",SUMPRODUCT(--(LEN(Input!$A20:'Input'!$A$1006)&gt;0))&lt;&gt;0),"Row is skipped.",IF(AND(Input!$A19="",Input!$A20=""),"", IF(Input!E19="","Data is missing.",""))))</f>
        <v/>
      </c>
      <c r="G20" s="189" t="str">
        <f>IF(ISERROR(IF(AND(Input!$A19="",SUMPRODUCT(--(LEN(Input!$A20:'Input'!$A$1006)&gt;0))&lt;&gt;0),"Row is skipped.",IF(AND(Input!$A19="",Input!$A20=""),"", IF(Input!F19="","Data is missing.","")))),"",IF(AND(Input!$A19="",SUMPRODUCT(--(LEN(Input!$A20:'Input'!$A$1006)&gt;0))&lt;&gt;0),"Row is skipped.",IF(AND(Input!$A19="",Input!$A20=""),"", IF(Input!F19="","Data is missing.",""))))</f>
        <v/>
      </c>
      <c r="H20" s="190" t="str">
        <f>IF(ISERROR(IF(AND(Input!$A19="",SUMPRODUCT(--(LEN(Input!$A20:'Input'!$A$1006)&gt;0))&lt;&gt;0),"Row is skipped.",IF(AND(Input!$A19="",Input!$A20=""),"", IF(Input!G19="","Data is missing.","")))),"",IF(AND(Input!$A19="",SUMPRODUCT(--(LEN(Input!$A20:'Input'!$A$1006)&gt;0))&lt;&gt;0),"Row is skipped.",IF(AND(Input!$A19="",Input!$A20=""),"", IF(Input!G19="","Data is missing.",""))))</f>
        <v/>
      </c>
      <c r="I20" s="156"/>
      <c r="J20" s="191" t="str">
        <f>IFERROR(VLOOKUP(VLOOKUP(Input!$D19,'Measure List'!$A:$AN,40,FALSE),UIR!$A$1:$Q$27,17,FALSE),"")</f>
        <v/>
      </c>
      <c r="K20" s="192" t="str">
        <f>IFERROR(VLOOKUP(Input!$D19,'Measure List'!$A:$AN,40,FALSE),"")</f>
        <v/>
      </c>
      <c r="L20" s="156"/>
      <c r="M20" s="193" t="str">
        <f>IF(B20="","",IF(AND(Input!H19="",IFERROR(VLOOKUP(K20,UIR!$A$2:$P$21,2,FALSE),"")&lt;&gt;""),"Data is Missing.",""))</f>
        <v/>
      </c>
      <c r="N20" s="194" t="str">
        <f>IF(B20="","",IF(AND(Input!I19="",IFERROR(VLOOKUP(K20,UIR!$A$2:$P$21,3,FALSE),"")&lt;&gt;""),"Data is Missing.",""))</f>
        <v/>
      </c>
      <c r="O20" s="194" t="str">
        <f>IF(B20="","",IF(AND(Input!J19="",IFERROR(VLOOKUP(K20,UIR!$A$2:$P$21,4,FALSE),"")&lt;&gt;""),"Data is Missing.",""))</f>
        <v/>
      </c>
      <c r="P20" s="194" t="str">
        <f>IF(B20="","",IF(AND(Input!K19="",IFERROR(VLOOKUP(K20,UIR!$A$2:$P$21,5,FALSE),"")&lt;&gt;""),"Data is Missing.",""))</f>
        <v/>
      </c>
      <c r="Q20" s="194" t="str">
        <f>IF(B20="","",IF(AND(Input!L19="",IFERROR(VLOOKUP(K20,UIR!$A$2:$P$21,6,FALSE),"")&lt;&gt;""),"Data is Missing.",""))</f>
        <v/>
      </c>
      <c r="R20" s="194" t="str">
        <f>IF(B20="","",IF(AND(Input!M19="",IFERROR(VLOOKUP(K20,UIR!$A$2:$P$21,7,FALSE),"")&lt;&gt;""),"Data is Missing.",""))</f>
        <v/>
      </c>
      <c r="S20" s="194" t="str">
        <f>IF(B20="","",IF(AND(Input!P19="",IFERROR(VLOOKUP(K20,UIR!$A$2:$P$21,8,FALSE),"")&lt;&gt;""),"Data is Missing.",""))</f>
        <v/>
      </c>
      <c r="T20" s="194" t="str">
        <f>IF(B20="","",IF(AND(Input!Q19="",IFERROR(VLOOKUP(K20,UIR!$A$2:$P$21,9,FALSE),"")&lt;&gt;""),"Data is Missing.",""))</f>
        <v/>
      </c>
      <c r="U20" s="194"/>
      <c r="V20" s="194" t="str">
        <f>IF(B20="","",IF(AND(Input!S19="",IFERROR(VLOOKUP(K20,UIR!$A$2:$P$21,11,FALSE),"")&lt;&gt;""),"Data is Missing.",""))</f>
        <v/>
      </c>
      <c r="W20" s="194" t="str">
        <f>IF(B20="","",IF(AND(Input!T19="",IFERROR(VLOOKUP(K20,UIR!$A$2:$P$21,12,FALSE),"")&lt;&gt;""),"Data is Missing.",""))</f>
        <v/>
      </c>
      <c r="X20" s="194" t="str">
        <f>IF(B20="","",IF(AND(Input!V19="",IFERROR(VLOOKUP(K20,UIR!$A$2:$P$21,13,FALSE),"")&lt;&gt;""),"Data is Missing.",""))</f>
        <v/>
      </c>
      <c r="Y20" s="194" t="str">
        <f>IF(B20="","",IF(AND(Input!W19="",IFERROR(VLOOKUP(K20,UIR!$A$2:$P$21,14,FALSE),"")&lt;&gt;""),"Data is Missing.",""))</f>
        <v/>
      </c>
      <c r="Z20" s="194" t="str">
        <f>IF(B20="","",IF(AND(Input!X19="",IFERROR(VLOOKUP(K20,UIR!$A$2:$P$21,15,FALSE),"")&lt;&gt;""),"Data is Missing.",""))</f>
        <v/>
      </c>
      <c r="AA20" s="195" t="str">
        <f>IF(B20="","",IF(AND(Input!Y19="",IFERROR(VLOOKUP(K20,UIR!$A$2:$P$21,16,FALSE),"")&lt;&gt;""),"Data is Missing.",""))</f>
        <v/>
      </c>
      <c r="AC20" s="202" t="str">
        <f>IF(ISERROR(IF(Input!D19="","",IF(ISERROR(VLOOKUP(Input!D19,'Measure List'!$A$2:$A$30000,1,0)),"Invalid RefNo",""))),"",IF(Input!D19="","",IF(ISERROR(VLOOKUP(Input!D19,'Measure List'!$A$2:$A$30000,1,0)),"Invalid RefNo","")))</f>
        <v/>
      </c>
      <c r="AD20" s="156"/>
      <c r="AE20" s="156"/>
      <c r="AF20" s="156"/>
      <c r="AG20" s="156"/>
      <c r="AH20" s="156"/>
      <c r="AI20" s="156"/>
      <c r="AJ20" s="156"/>
      <c r="AK20" s="156"/>
      <c r="AL20" s="203" t="str">
        <f>IF(COUNTIF(Dropdowns!$K$2:$K$7,Input!S19)&gt;0,"",IF(Input!S19="","","Invalid Type"))</f>
        <v/>
      </c>
      <c r="AN20" s="204" t="str">
        <f>IF(Input!C19="","",IF(ISNUMBER(VALUE(Input!C19)),"","Needs to be a number."))</f>
        <v/>
      </c>
      <c r="AO20" s="205" t="str">
        <f>IF(Input!E19="","",IF(ISNUMBER(VALUE(Input!E19)),"","Needs to be a number."))</f>
        <v/>
      </c>
      <c r="AP20" s="205" t="str">
        <f>IF(Input!N19="","",IF(ISNUMBER(VALUE(Input!N19)),"","Needs to be a number."))</f>
        <v/>
      </c>
      <c r="AQ20" s="205" t="str">
        <f>IF(Input!O19="","",IF(ISNUMBER(VALUE(Input!O19)),"","Needs to be a number."))</f>
        <v/>
      </c>
      <c r="AR20" s="205" t="str">
        <f>IF(Input!V19="","",IF(ISNUMBER(VALUE(Input!V19)),"","Needs to be a number."))</f>
        <v/>
      </c>
      <c r="AS20" s="205" t="str">
        <f>IF(Input!W19="","",IF(ISNUMBER(VALUE(Input!W19)),"","Needs to be a number."))</f>
        <v/>
      </c>
      <c r="AT20" s="205" t="str">
        <f>IF(Input!X19="","",IF(ISNUMBER(VALUE(Input!X19)),"","Needs to be a number."))</f>
        <v/>
      </c>
      <c r="AU20" s="206" t="str">
        <f>IF(Input!Y19="","",IF(ISNUMBER(VALUE(Input!Y19)),"","Needs to be a number."))</f>
        <v/>
      </c>
      <c r="AV20" s="207"/>
      <c r="AW20" s="259" t="str">
        <f>IF(OR(VALUE(Input!C19)&lt;0,VALUE(Input!C19)&gt;100), "Invalid EEI %","")</f>
        <v/>
      </c>
      <c r="AX20" s="207"/>
      <c r="AY20" s="278" t="str">
        <f>IF(Input!E19="","",IF(VALUE(Input!E19)=0,"Do not enter 0.",""))</f>
        <v/>
      </c>
    </row>
    <row r="21" spans="2:51" x14ac:dyDescent="0.3">
      <c r="B21" s="188" t="str">
        <f>Input!A20</f>
        <v/>
      </c>
      <c r="C21" s="189" t="str">
        <f>IF(ISERROR(IF(AND(Input!$A20="",SUMPRODUCT(--(LEN(Input!$A21:'Input'!$A$1006)&gt;0))&lt;&gt;0),"Row is skipped.",IF(AND(Input!$A20="",Input!$A21=""),"", IF(Input!B20="","Data is missing.","")))),"",IF(AND(Input!$A20="",SUMPRODUCT(--(LEN(Input!$A21:'Input'!$A$1006)&gt;0))&lt;&gt;0),"Row is skipped.",IF(AND(Input!$A20="",Input!$A21=""),"", IF(Input!B20="","Data is missing.",""))))</f>
        <v/>
      </c>
      <c r="D21" s="189" t="str">
        <f>IF(ISERROR(IF(AND(Input!$A20="",SUMPRODUCT(--(LEN(Input!$A21:'Input'!$A$1006)&gt;0))&lt;&gt;0),"Row is skipped.",IF(AND(Input!$A20="",Input!$A21=""),"", IF(Input!C20="","Data is missing.","")))),"",IF(AND(Input!$A20="",SUMPRODUCT(--(LEN(Input!$A21:'Input'!$A$1006)&gt;0))&lt;&gt;0),"Row is skipped.",IF(AND(Input!$A20="",Input!$A21=""),"", IF(Input!C20="","Data is missing.",""))))</f>
        <v/>
      </c>
      <c r="E21" s="189" t="str">
        <f>IF(ISERROR(IF(AND(Input!$A20="",SUMPRODUCT(--(LEN(Input!$A21:'Input'!$A$1006)&gt;0))&lt;&gt;0),"Row is skipped.",IF(AND(Input!$A20="",Input!$A21=""),"", IF(Input!D20="","Data is missing.","")))),"",IF(AND(Input!$A20="",SUMPRODUCT(--(LEN(Input!$A21:'Input'!$A$1006)&gt;0))&lt;&gt;0),"Row is skipped.",IF(AND(Input!$A20="",Input!$A21=""),"", IF(Input!D20="","Data is missing.",""))))</f>
        <v/>
      </c>
      <c r="F21" s="189" t="str">
        <f>IF(ISERROR(IF(AND(Input!$A20="",SUMPRODUCT(--(LEN(Input!$A21:'Input'!$A$1006)&gt;0))&lt;&gt;0),"Row is skipped.",IF(AND(Input!$A20="",Input!$A21=""),"", IF(Input!E20="","Data is missing.","")))),"",IF(AND(Input!$A20="",SUMPRODUCT(--(LEN(Input!$A21:'Input'!$A$1006)&gt;0))&lt;&gt;0),"Row is skipped.",IF(AND(Input!$A20="",Input!$A21=""),"", IF(Input!E20="","Data is missing.",""))))</f>
        <v/>
      </c>
      <c r="G21" s="189" t="str">
        <f>IF(ISERROR(IF(AND(Input!$A20="",SUMPRODUCT(--(LEN(Input!$A21:'Input'!$A$1006)&gt;0))&lt;&gt;0),"Row is skipped.",IF(AND(Input!$A20="",Input!$A21=""),"", IF(Input!F20="","Data is missing.","")))),"",IF(AND(Input!$A20="",SUMPRODUCT(--(LEN(Input!$A21:'Input'!$A$1006)&gt;0))&lt;&gt;0),"Row is skipped.",IF(AND(Input!$A20="",Input!$A21=""),"", IF(Input!F20="","Data is missing.",""))))</f>
        <v/>
      </c>
      <c r="H21" s="190" t="str">
        <f>IF(ISERROR(IF(AND(Input!$A20="",SUMPRODUCT(--(LEN(Input!$A21:'Input'!$A$1006)&gt;0))&lt;&gt;0),"Row is skipped.",IF(AND(Input!$A20="",Input!$A21=""),"", IF(Input!G20="","Data is missing.","")))),"",IF(AND(Input!$A20="",SUMPRODUCT(--(LEN(Input!$A21:'Input'!$A$1006)&gt;0))&lt;&gt;0),"Row is skipped.",IF(AND(Input!$A20="",Input!$A21=""),"", IF(Input!G20="","Data is missing.",""))))</f>
        <v/>
      </c>
      <c r="I21" s="156"/>
      <c r="J21" s="191" t="str">
        <f>IFERROR(VLOOKUP(VLOOKUP(Input!$D20,'Measure List'!$A:$AN,40,FALSE),UIR!$A$1:$Q$27,17,FALSE),"")</f>
        <v/>
      </c>
      <c r="K21" s="192" t="str">
        <f>IFERROR(VLOOKUP(Input!$D20,'Measure List'!$A:$AN,40,FALSE),"")</f>
        <v/>
      </c>
      <c r="L21" s="156"/>
      <c r="M21" s="193" t="str">
        <f>IF(B21="","",IF(AND(Input!H20="",IFERROR(VLOOKUP(K21,UIR!$A$2:$P$21,2,FALSE),"")&lt;&gt;""),"Data is Missing.",""))</f>
        <v/>
      </c>
      <c r="N21" s="194" t="str">
        <f>IF(B21="","",IF(AND(Input!I20="",IFERROR(VLOOKUP(K21,UIR!$A$2:$P$21,3,FALSE),"")&lt;&gt;""),"Data is Missing.",""))</f>
        <v/>
      </c>
      <c r="O21" s="194" t="str">
        <f>IF(B21="","",IF(AND(Input!J20="",IFERROR(VLOOKUP(K21,UIR!$A$2:$P$21,4,FALSE),"")&lt;&gt;""),"Data is Missing.",""))</f>
        <v/>
      </c>
      <c r="P21" s="194" t="str">
        <f>IF(B21="","",IF(AND(Input!K20="",IFERROR(VLOOKUP(K21,UIR!$A$2:$P$21,5,FALSE),"")&lt;&gt;""),"Data is Missing.",""))</f>
        <v/>
      </c>
      <c r="Q21" s="194" t="str">
        <f>IF(B21="","",IF(AND(Input!L20="",IFERROR(VLOOKUP(K21,UIR!$A$2:$P$21,6,FALSE),"")&lt;&gt;""),"Data is Missing.",""))</f>
        <v/>
      </c>
      <c r="R21" s="194" t="str">
        <f>IF(B21="","",IF(AND(Input!M20="",IFERROR(VLOOKUP(K21,UIR!$A$2:$P$21,7,FALSE),"")&lt;&gt;""),"Data is Missing.",""))</f>
        <v/>
      </c>
      <c r="S21" s="194" t="str">
        <f>IF(B21="","",IF(AND(Input!P20="",IFERROR(VLOOKUP(K21,UIR!$A$2:$P$21,8,FALSE),"")&lt;&gt;""),"Data is Missing.",""))</f>
        <v/>
      </c>
      <c r="T21" s="194" t="str">
        <f>IF(B21="","",IF(AND(Input!Q20="",IFERROR(VLOOKUP(K21,UIR!$A$2:$P$21,9,FALSE),"")&lt;&gt;""),"Data is Missing.",""))</f>
        <v/>
      </c>
      <c r="U21" s="194"/>
      <c r="V21" s="194" t="str">
        <f>IF(B21="","",IF(AND(Input!S20="",IFERROR(VLOOKUP(K21,UIR!$A$2:$P$21,11,FALSE),"")&lt;&gt;""),"Data is Missing.",""))</f>
        <v/>
      </c>
      <c r="W21" s="194" t="str">
        <f>IF(B21="","",IF(AND(Input!T20="",IFERROR(VLOOKUP(K21,UIR!$A$2:$P$21,12,FALSE),"")&lt;&gt;""),"Data is Missing.",""))</f>
        <v/>
      </c>
      <c r="X21" s="194" t="str">
        <f>IF(B21="","",IF(AND(Input!V20="",IFERROR(VLOOKUP(K21,UIR!$A$2:$P$21,13,FALSE),"")&lt;&gt;""),"Data is Missing.",""))</f>
        <v/>
      </c>
      <c r="Y21" s="194" t="str">
        <f>IF(B21="","",IF(AND(Input!W20="",IFERROR(VLOOKUP(K21,UIR!$A$2:$P$21,14,FALSE),"")&lt;&gt;""),"Data is Missing.",""))</f>
        <v/>
      </c>
      <c r="Z21" s="194" t="str">
        <f>IF(B21="","",IF(AND(Input!X20="",IFERROR(VLOOKUP(K21,UIR!$A$2:$P$21,15,FALSE),"")&lt;&gt;""),"Data is Missing.",""))</f>
        <v/>
      </c>
      <c r="AA21" s="195" t="str">
        <f>IF(B21="","",IF(AND(Input!Y20="",IFERROR(VLOOKUP(K21,UIR!$A$2:$P$21,16,FALSE),"")&lt;&gt;""),"Data is Missing.",""))</f>
        <v/>
      </c>
      <c r="AC21" s="202" t="str">
        <f>IF(ISERROR(IF(Input!D20="","",IF(ISERROR(VLOOKUP(Input!D20,'Measure List'!$A$2:$A$30000,1,0)),"Invalid RefNo",""))),"",IF(Input!D20="","",IF(ISERROR(VLOOKUP(Input!D20,'Measure List'!$A$2:$A$30000,1,0)),"Invalid RefNo","")))</f>
        <v/>
      </c>
      <c r="AD21" s="156"/>
      <c r="AE21" s="156"/>
      <c r="AF21" s="156"/>
      <c r="AG21" s="156"/>
      <c r="AH21" s="156"/>
      <c r="AI21" s="156"/>
      <c r="AJ21" s="156"/>
      <c r="AK21" s="156"/>
      <c r="AL21" s="203" t="str">
        <f>IF(COUNTIF(Dropdowns!$K$2:$K$7,Input!S20)&gt;0,"",IF(Input!S20="","","Invalid Type"))</f>
        <v/>
      </c>
      <c r="AN21" s="204" t="str">
        <f>IF(Input!C20="","",IF(ISNUMBER(VALUE(Input!C20)),"","Needs to be a number."))</f>
        <v/>
      </c>
      <c r="AO21" s="205" t="str">
        <f>IF(Input!E20="","",IF(ISNUMBER(VALUE(Input!E20)),"","Needs to be a number."))</f>
        <v/>
      </c>
      <c r="AP21" s="205" t="str">
        <f>IF(Input!N20="","",IF(ISNUMBER(VALUE(Input!N20)),"","Needs to be a number."))</f>
        <v/>
      </c>
      <c r="AQ21" s="205" t="str">
        <f>IF(Input!O20="","",IF(ISNUMBER(VALUE(Input!O20)),"","Needs to be a number."))</f>
        <v/>
      </c>
      <c r="AR21" s="205" t="str">
        <f>IF(Input!V20="","",IF(ISNUMBER(VALUE(Input!V20)),"","Needs to be a number."))</f>
        <v/>
      </c>
      <c r="AS21" s="205" t="str">
        <f>IF(Input!W20="","",IF(ISNUMBER(VALUE(Input!W20)),"","Needs to be a number."))</f>
        <v/>
      </c>
      <c r="AT21" s="205" t="str">
        <f>IF(Input!X20="","",IF(ISNUMBER(VALUE(Input!X20)),"","Needs to be a number."))</f>
        <v/>
      </c>
      <c r="AU21" s="206" t="str">
        <f>IF(Input!Y20="","",IF(ISNUMBER(VALUE(Input!Y20)),"","Needs to be a number."))</f>
        <v/>
      </c>
      <c r="AV21" s="207"/>
      <c r="AW21" s="259" t="str">
        <f>IF(OR(VALUE(Input!C20)&lt;0,VALUE(Input!C20)&gt;100), "Invalid EEI %","")</f>
        <v/>
      </c>
      <c r="AX21" s="207"/>
      <c r="AY21" s="278" t="str">
        <f>IF(Input!E20="","",IF(VALUE(Input!E20)=0,"Do not enter 0.",""))</f>
        <v/>
      </c>
    </row>
    <row r="22" spans="2:51" x14ac:dyDescent="0.3">
      <c r="B22" s="188" t="str">
        <f>Input!A21</f>
        <v/>
      </c>
      <c r="C22" s="189" t="str">
        <f>IF(ISERROR(IF(AND(Input!$A21="",SUMPRODUCT(--(LEN(Input!$A22:'Input'!$A$1006)&gt;0))&lt;&gt;0),"Row is skipped.",IF(AND(Input!$A21="",Input!$A22=""),"", IF(Input!B21="","Data is missing.","")))),"",IF(AND(Input!$A21="",SUMPRODUCT(--(LEN(Input!$A22:'Input'!$A$1006)&gt;0))&lt;&gt;0),"Row is skipped.",IF(AND(Input!$A21="",Input!$A22=""),"", IF(Input!B21="","Data is missing.",""))))</f>
        <v/>
      </c>
      <c r="D22" s="189" t="str">
        <f>IF(ISERROR(IF(AND(Input!$A21="",SUMPRODUCT(--(LEN(Input!$A22:'Input'!$A$1006)&gt;0))&lt;&gt;0),"Row is skipped.",IF(AND(Input!$A21="",Input!$A22=""),"", IF(Input!C21="","Data is missing.","")))),"",IF(AND(Input!$A21="",SUMPRODUCT(--(LEN(Input!$A22:'Input'!$A$1006)&gt;0))&lt;&gt;0),"Row is skipped.",IF(AND(Input!$A21="",Input!$A22=""),"", IF(Input!C21="","Data is missing.",""))))</f>
        <v/>
      </c>
      <c r="E22" s="189" t="str">
        <f>IF(ISERROR(IF(AND(Input!$A21="",SUMPRODUCT(--(LEN(Input!$A22:'Input'!$A$1006)&gt;0))&lt;&gt;0),"Row is skipped.",IF(AND(Input!$A21="",Input!$A22=""),"", IF(Input!D21="","Data is missing.","")))),"",IF(AND(Input!$A21="",SUMPRODUCT(--(LEN(Input!$A22:'Input'!$A$1006)&gt;0))&lt;&gt;0),"Row is skipped.",IF(AND(Input!$A21="",Input!$A22=""),"", IF(Input!D21="","Data is missing.",""))))</f>
        <v/>
      </c>
      <c r="F22" s="189" t="str">
        <f>IF(ISERROR(IF(AND(Input!$A21="",SUMPRODUCT(--(LEN(Input!$A22:'Input'!$A$1006)&gt;0))&lt;&gt;0),"Row is skipped.",IF(AND(Input!$A21="",Input!$A22=""),"", IF(Input!E21="","Data is missing.","")))),"",IF(AND(Input!$A21="",SUMPRODUCT(--(LEN(Input!$A22:'Input'!$A$1006)&gt;0))&lt;&gt;0),"Row is skipped.",IF(AND(Input!$A21="",Input!$A22=""),"", IF(Input!E21="","Data is missing.",""))))</f>
        <v/>
      </c>
      <c r="G22" s="189" t="str">
        <f>IF(ISERROR(IF(AND(Input!$A21="",SUMPRODUCT(--(LEN(Input!$A22:'Input'!$A$1006)&gt;0))&lt;&gt;0),"Row is skipped.",IF(AND(Input!$A21="",Input!$A22=""),"", IF(Input!F21="","Data is missing.","")))),"",IF(AND(Input!$A21="",SUMPRODUCT(--(LEN(Input!$A22:'Input'!$A$1006)&gt;0))&lt;&gt;0),"Row is skipped.",IF(AND(Input!$A21="",Input!$A22=""),"", IF(Input!F21="","Data is missing.",""))))</f>
        <v/>
      </c>
      <c r="H22" s="190" t="str">
        <f>IF(ISERROR(IF(AND(Input!$A21="",SUMPRODUCT(--(LEN(Input!$A22:'Input'!$A$1006)&gt;0))&lt;&gt;0),"Row is skipped.",IF(AND(Input!$A21="",Input!$A22=""),"", IF(Input!G21="","Data is missing.","")))),"",IF(AND(Input!$A21="",SUMPRODUCT(--(LEN(Input!$A22:'Input'!$A$1006)&gt;0))&lt;&gt;0),"Row is skipped.",IF(AND(Input!$A21="",Input!$A22=""),"", IF(Input!G21="","Data is missing.",""))))</f>
        <v/>
      </c>
      <c r="I22" s="156"/>
      <c r="J22" s="191" t="str">
        <f>IFERROR(VLOOKUP(VLOOKUP(Input!$D21,'Measure List'!$A:$AN,40,FALSE),UIR!$A$1:$Q$27,17,FALSE),"")</f>
        <v/>
      </c>
      <c r="K22" s="192" t="str">
        <f>IFERROR(VLOOKUP(Input!$D21,'Measure List'!$A:$AN,40,FALSE),"")</f>
        <v/>
      </c>
      <c r="L22" s="156"/>
      <c r="M22" s="193" t="str">
        <f>IF(B22="","",IF(AND(Input!H21="",IFERROR(VLOOKUP(K22,UIR!$A$2:$P$21,2,FALSE),"")&lt;&gt;""),"Data is Missing.",""))</f>
        <v/>
      </c>
      <c r="N22" s="194" t="str">
        <f>IF(B22="","",IF(AND(Input!I21="",IFERROR(VLOOKUP(K22,UIR!$A$2:$P$21,3,FALSE),"")&lt;&gt;""),"Data is Missing.",""))</f>
        <v/>
      </c>
      <c r="O22" s="194" t="str">
        <f>IF(B22="","",IF(AND(Input!J21="",IFERROR(VLOOKUP(K22,UIR!$A$2:$P$21,4,FALSE),"")&lt;&gt;""),"Data is Missing.",""))</f>
        <v/>
      </c>
      <c r="P22" s="194" t="str">
        <f>IF(B22="","",IF(AND(Input!K21="",IFERROR(VLOOKUP(K22,UIR!$A$2:$P$21,5,FALSE),"")&lt;&gt;""),"Data is Missing.",""))</f>
        <v/>
      </c>
      <c r="Q22" s="194" t="str">
        <f>IF(B22="","",IF(AND(Input!L21="",IFERROR(VLOOKUP(K22,UIR!$A$2:$P$21,6,FALSE),"")&lt;&gt;""),"Data is Missing.",""))</f>
        <v/>
      </c>
      <c r="R22" s="194" t="str">
        <f>IF(B22="","",IF(AND(Input!M21="",IFERROR(VLOOKUP(K22,UIR!$A$2:$P$21,7,FALSE),"")&lt;&gt;""),"Data is Missing.",""))</f>
        <v/>
      </c>
      <c r="S22" s="194" t="str">
        <f>IF(B22="","",IF(AND(Input!P21="",IFERROR(VLOOKUP(K22,UIR!$A$2:$P$21,8,FALSE),"")&lt;&gt;""),"Data is Missing.",""))</f>
        <v/>
      </c>
      <c r="T22" s="194" t="str">
        <f>IF(B22="","",IF(AND(Input!Q21="",IFERROR(VLOOKUP(K22,UIR!$A$2:$P$21,9,FALSE),"")&lt;&gt;""),"Data is Missing.",""))</f>
        <v/>
      </c>
      <c r="U22" s="194"/>
      <c r="V22" s="194" t="str">
        <f>IF(B22="","",IF(AND(Input!S21="",IFERROR(VLOOKUP(K22,UIR!$A$2:$P$21,11,FALSE),"")&lt;&gt;""),"Data is Missing.",""))</f>
        <v/>
      </c>
      <c r="W22" s="194" t="str">
        <f>IF(B22="","",IF(AND(Input!T21="",IFERROR(VLOOKUP(K22,UIR!$A$2:$P$21,12,FALSE),"")&lt;&gt;""),"Data is Missing.",""))</f>
        <v/>
      </c>
      <c r="X22" s="194" t="str">
        <f>IF(B22="","",IF(AND(Input!V21="",IFERROR(VLOOKUP(K22,UIR!$A$2:$P$21,13,FALSE),"")&lt;&gt;""),"Data is Missing.",""))</f>
        <v/>
      </c>
      <c r="Y22" s="194" t="str">
        <f>IF(B22="","",IF(AND(Input!W21="",IFERROR(VLOOKUP(K22,UIR!$A$2:$P$21,14,FALSE),"")&lt;&gt;""),"Data is Missing.",""))</f>
        <v/>
      </c>
      <c r="Z22" s="194" t="str">
        <f>IF(B22="","",IF(AND(Input!X21="",IFERROR(VLOOKUP(K22,UIR!$A$2:$P$21,15,FALSE),"")&lt;&gt;""),"Data is Missing.",""))</f>
        <v/>
      </c>
      <c r="AA22" s="195" t="str">
        <f>IF(B22="","",IF(AND(Input!Y21="",IFERROR(VLOOKUP(K22,UIR!$A$2:$P$21,16,FALSE),"")&lt;&gt;""),"Data is Missing.",""))</f>
        <v/>
      </c>
      <c r="AC22" s="202" t="str">
        <f>IF(ISERROR(IF(Input!D21="","",IF(ISERROR(VLOOKUP(Input!D21,'Measure List'!$A$2:$A$30000,1,0)),"Invalid RefNo",""))),"",IF(Input!D21="","",IF(ISERROR(VLOOKUP(Input!D21,'Measure List'!$A$2:$A$30000,1,0)),"Invalid RefNo","")))</f>
        <v/>
      </c>
      <c r="AD22" s="156"/>
      <c r="AE22" s="156"/>
      <c r="AF22" s="156"/>
      <c r="AG22" s="156"/>
      <c r="AH22" s="156"/>
      <c r="AI22" s="156"/>
      <c r="AJ22" s="156"/>
      <c r="AK22" s="156"/>
      <c r="AL22" s="203" t="str">
        <f>IF(COUNTIF(Dropdowns!$K$2:$K$7,Input!S21)&gt;0,"",IF(Input!S21="","","Invalid Type"))</f>
        <v/>
      </c>
      <c r="AN22" s="204" t="str">
        <f>IF(Input!C21="","",IF(ISNUMBER(VALUE(Input!C21)),"","Needs to be a number."))</f>
        <v/>
      </c>
      <c r="AO22" s="205" t="str">
        <f>IF(Input!E21="","",IF(ISNUMBER(VALUE(Input!E21)),"","Needs to be a number."))</f>
        <v/>
      </c>
      <c r="AP22" s="205" t="str">
        <f>IF(Input!N21="","",IF(ISNUMBER(VALUE(Input!N21)),"","Needs to be a number."))</f>
        <v/>
      </c>
      <c r="AQ22" s="205" t="str">
        <f>IF(Input!O21="","",IF(ISNUMBER(VALUE(Input!O21)),"","Needs to be a number."))</f>
        <v/>
      </c>
      <c r="AR22" s="205" t="str">
        <f>IF(Input!V21="","",IF(ISNUMBER(VALUE(Input!V21)),"","Needs to be a number."))</f>
        <v/>
      </c>
      <c r="AS22" s="205" t="str">
        <f>IF(Input!W21="","",IF(ISNUMBER(VALUE(Input!W21)),"","Needs to be a number."))</f>
        <v/>
      </c>
      <c r="AT22" s="205" t="str">
        <f>IF(Input!X21="","",IF(ISNUMBER(VALUE(Input!X21)),"","Needs to be a number."))</f>
        <v/>
      </c>
      <c r="AU22" s="206" t="str">
        <f>IF(Input!Y21="","",IF(ISNUMBER(VALUE(Input!Y21)),"","Needs to be a number."))</f>
        <v/>
      </c>
      <c r="AV22" s="207"/>
      <c r="AW22" s="259" t="str">
        <f>IF(OR(VALUE(Input!C21)&lt;0,VALUE(Input!C21)&gt;100), "Invalid EEI %","")</f>
        <v/>
      </c>
      <c r="AX22" s="207"/>
      <c r="AY22" s="278" t="str">
        <f>IF(Input!E21="","",IF(VALUE(Input!E21)=0,"Do not enter 0.",""))</f>
        <v/>
      </c>
    </row>
    <row r="23" spans="2:51" x14ac:dyDescent="0.3">
      <c r="B23" s="188" t="str">
        <f>Input!A22</f>
        <v/>
      </c>
      <c r="C23" s="189" t="str">
        <f>IF(ISERROR(IF(AND(Input!$A22="",SUMPRODUCT(--(LEN(Input!$A23:'Input'!$A$1006)&gt;0))&lt;&gt;0),"Row is skipped.",IF(AND(Input!$A22="",Input!$A23=""),"", IF(Input!B22="","Data is missing.","")))),"",IF(AND(Input!$A22="",SUMPRODUCT(--(LEN(Input!$A23:'Input'!$A$1006)&gt;0))&lt;&gt;0),"Row is skipped.",IF(AND(Input!$A22="",Input!$A23=""),"", IF(Input!B22="","Data is missing.",""))))</f>
        <v/>
      </c>
      <c r="D23" s="189" t="str">
        <f>IF(ISERROR(IF(AND(Input!$A22="",SUMPRODUCT(--(LEN(Input!$A23:'Input'!$A$1006)&gt;0))&lt;&gt;0),"Row is skipped.",IF(AND(Input!$A22="",Input!$A23=""),"", IF(Input!C22="","Data is missing.","")))),"",IF(AND(Input!$A22="",SUMPRODUCT(--(LEN(Input!$A23:'Input'!$A$1006)&gt;0))&lt;&gt;0),"Row is skipped.",IF(AND(Input!$A22="",Input!$A23=""),"", IF(Input!C22="","Data is missing.",""))))</f>
        <v/>
      </c>
      <c r="E23" s="189" t="str">
        <f>IF(ISERROR(IF(AND(Input!$A22="",SUMPRODUCT(--(LEN(Input!$A23:'Input'!$A$1006)&gt;0))&lt;&gt;0),"Row is skipped.",IF(AND(Input!$A22="",Input!$A23=""),"", IF(Input!D22="","Data is missing.","")))),"",IF(AND(Input!$A22="",SUMPRODUCT(--(LEN(Input!$A23:'Input'!$A$1006)&gt;0))&lt;&gt;0),"Row is skipped.",IF(AND(Input!$A22="",Input!$A23=""),"", IF(Input!D22="","Data is missing.",""))))</f>
        <v/>
      </c>
      <c r="F23" s="189" t="str">
        <f>IF(ISERROR(IF(AND(Input!$A22="",SUMPRODUCT(--(LEN(Input!$A23:'Input'!$A$1006)&gt;0))&lt;&gt;0),"Row is skipped.",IF(AND(Input!$A22="",Input!$A23=""),"", IF(Input!E22="","Data is missing.","")))),"",IF(AND(Input!$A22="",SUMPRODUCT(--(LEN(Input!$A23:'Input'!$A$1006)&gt;0))&lt;&gt;0),"Row is skipped.",IF(AND(Input!$A22="",Input!$A23=""),"", IF(Input!E22="","Data is missing.",""))))</f>
        <v/>
      </c>
      <c r="G23" s="189" t="str">
        <f>IF(ISERROR(IF(AND(Input!$A22="",SUMPRODUCT(--(LEN(Input!$A23:'Input'!$A$1006)&gt;0))&lt;&gt;0),"Row is skipped.",IF(AND(Input!$A22="",Input!$A23=""),"", IF(Input!F22="","Data is missing.","")))),"",IF(AND(Input!$A22="",SUMPRODUCT(--(LEN(Input!$A23:'Input'!$A$1006)&gt;0))&lt;&gt;0),"Row is skipped.",IF(AND(Input!$A22="",Input!$A23=""),"", IF(Input!F22="","Data is missing.",""))))</f>
        <v/>
      </c>
      <c r="H23" s="190" t="str">
        <f>IF(ISERROR(IF(AND(Input!$A22="",SUMPRODUCT(--(LEN(Input!$A23:'Input'!$A$1006)&gt;0))&lt;&gt;0),"Row is skipped.",IF(AND(Input!$A22="",Input!$A23=""),"", IF(Input!G22="","Data is missing.","")))),"",IF(AND(Input!$A22="",SUMPRODUCT(--(LEN(Input!$A23:'Input'!$A$1006)&gt;0))&lt;&gt;0),"Row is skipped.",IF(AND(Input!$A22="",Input!$A23=""),"", IF(Input!G22="","Data is missing.",""))))</f>
        <v/>
      </c>
      <c r="I23" s="156"/>
      <c r="J23" s="191" t="str">
        <f>IFERROR(VLOOKUP(VLOOKUP(Input!$D22,'Measure List'!$A:$AN,40,FALSE),UIR!$A$1:$Q$27,17,FALSE),"")</f>
        <v/>
      </c>
      <c r="K23" s="192" t="str">
        <f>IFERROR(VLOOKUP(Input!$D22,'Measure List'!$A:$AN,40,FALSE),"")</f>
        <v/>
      </c>
      <c r="L23" s="156"/>
      <c r="M23" s="193" t="str">
        <f>IF(B23="","",IF(AND(Input!H22="",IFERROR(VLOOKUP(K23,UIR!$A$2:$P$21,2,FALSE),"")&lt;&gt;""),"Data is Missing.",""))</f>
        <v/>
      </c>
      <c r="N23" s="194" t="str">
        <f>IF(B23="","",IF(AND(Input!I22="",IFERROR(VLOOKUP(K23,UIR!$A$2:$P$21,3,FALSE),"")&lt;&gt;""),"Data is Missing.",""))</f>
        <v/>
      </c>
      <c r="O23" s="194" t="str">
        <f>IF(B23="","",IF(AND(Input!J22="",IFERROR(VLOOKUP(K23,UIR!$A$2:$P$21,4,FALSE),"")&lt;&gt;""),"Data is Missing.",""))</f>
        <v/>
      </c>
      <c r="P23" s="194" t="str">
        <f>IF(B23="","",IF(AND(Input!K22="",IFERROR(VLOOKUP(K23,UIR!$A$2:$P$21,5,FALSE),"")&lt;&gt;""),"Data is Missing.",""))</f>
        <v/>
      </c>
      <c r="Q23" s="194" t="str">
        <f>IF(B23="","",IF(AND(Input!L22="",IFERROR(VLOOKUP(K23,UIR!$A$2:$P$21,6,FALSE),"")&lt;&gt;""),"Data is Missing.",""))</f>
        <v/>
      </c>
      <c r="R23" s="194" t="str">
        <f>IF(B23="","",IF(AND(Input!M22="",IFERROR(VLOOKUP(K23,UIR!$A$2:$P$21,7,FALSE),"")&lt;&gt;""),"Data is Missing.",""))</f>
        <v/>
      </c>
      <c r="S23" s="194" t="str">
        <f>IF(B23="","",IF(AND(Input!P22="",IFERROR(VLOOKUP(K23,UIR!$A$2:$P$21,8,FALSE),"")&lt;&gt;""),"Data is Missing.",""))</f>
        <v/>
      </c>
      <c r="T23" s="194" t="str">
        <f>IF(B23="","",IF(AND(Input!Q22="",IFERROR(VLOOKUP(K23,UIR!$A$2:$P$21,9,FALSE),"")&lt;&gt;""),"Data is Missing.",""))</f>
        <v/>
      </c>
      <c r="U23" s="194"/>
      <c r="V23" s="194" t="str">
        <f>IF(B23="","",IF(AND(Input!S22="",IFERROR(VLOOKUP(K23,UIR!$A$2:$P$21,11,FALSE),"")&lt;&gt;""),"Data is Missing.",""))</f>
        <v/>
      </c>
      <c r="W23" s="194" t="str">
        <f>IF(B23="","",IF(AND(Input!T22="",IFERROR(VLOOKUP(K23,UIR!$A$2:$P$21,12,FALSE),"")&lt;&gt;""),"Data is Missing.",""))</f>
        <v/>
      </c>
      <c r="X23" s="194" t="str">
        <f>IF(B23="","",IF(AND(Input!V22="",IFERROR(VLOOKUP(K23,UIR!$A$2:$P$21,13,FALSE),"")&lt;&gt;""),"Data is Missing.",""))</f>
        <v/>
      </c>
      <c r="Y23" s="194" t="str">
        <f>IF(B23="","",IF(AND(Input!W22="",IFERROR(VLOOKUP(K23,UIR!$A$2:$P$21,14,FALSE),"")&lt;&gt;""),"Data is Missing.",""))</f>
        <v/>
      </c>
      <c r="Z23" s="194" t="str">
        <f>IF(B23="","",IF(AND(Input!X22="",IFERROR(VLOOKUP(K23,UIR!$A$2:$P$21,15,FALSE),"")&lt;&gt;""),"Data is Missing.",""))</f>
        <v/>
      </c>
      <c r="AA23" s="195" t="str">
        <f>IF(B23="","",IF(AND(Input!Y22="",IFERROR(VLOOKUP(K23,UIR!$A$2:$P$21,16,FALSE),"")&lt;&gt;""),"Data is Missing.",""))</f>
        <v/>
      </c>
      <c r="AC23" s="202" t="str">
        <f>IF(ISERROR(IF(Input!D22="","",IF(ISERROR(VLOOKUP(Input!D22,'Measure List'!$A$2:$A$30000,1,0)),"Invalid RefNo",""))),"",IF(Input!D22="","",IF(ISERROR(VLOOKUP(Input!D22,'Measure List'!$A$2:$A$30000,1,0)),"Invalid RefNo","")))</f>
        <v/>
      </c>
      <c r="AD23" s="156"/>
      <c r="AE23" s="156"/>
      <c r="AF23" s="156"/>
      <c r="AG23" s="156"/>
      <c r="AH23" s="156"/>
      <c r="AI23" s="156"/>
      <c r="AJ23" s="156"/>
      <c r="AK23" s="156"/>
      <c r="AL23" s="203" t="str">
        <f>IF(COUNTIF(Dropdowns!$K$2:$K$7,Input!S22)&gt;0,"",IF(Input!S22="","","Invalid Type"))</f>
        <v/>
      </c>
      <c r="AN23" s="204" t="str">
        <f>IF(Input!C22="","",IF(ISNUMBER(VALUE(Input!C22)),"","Needs to be a number."))</f>
        <v/>
      </c>
      <c r="AO23" s="205" t="str">
        <f>IF(Input!E22="","",IF(ISNUMBER(VALUE(Input!E22)),"","Needs to be a number."))</f>
        <v/>
      </c>
      <c r="AP23" s="205" t="str">
        <f>IF(Input!N22="","",IF(ISNUMBER(VALUE(Input!N22)),"","Needs to be a number."))</f>
        <v/>
      </c>
      <c r="AQ23" s="205" t="str">
        <f>IF(Input!O22="","",IF(ISNUMBER(VALUE(Input!O22)),"","Needs to be a number."))</f>
        <v/>
      </c>
      <c r="AR23" s="205" t="str">
        <f>IF(Input!V22="","",IF(ISNUMBER(VALUE(Input!V22)),"","Needs to be a number."))</f>
        <v/>
      </c>
      <c r="AS23" s="205" t="str">
        <f>IF(Input!W22="","",IF(ISNUMBER(VALUE(Input!W22)),"","Needs to be a number."))</f>
        <v/>
      </c>
      <c r="AT23" s="205" t="str">
        <f>IF(Input!X22="","",IF(ISNUMBER(VALUE(Input!X22)),"","Needs to be a number."))</f>
        <v/>
      </c>
      <c r="AU23" s="206" t="str">
        <f>IF(Input!Y22="","",IF(ISNUMBER(VALUE(Input!Y22)),"","Needs to be a number."))</f>
        <v/>
      </c>
      <c r="AV23" s="207"/>
      <c r="AW23" s="259" t="str">
        <f>IF(OR(VALUE(Input!C22)&lt;0,VALUE(Input!C22)&gt;100), "Invalid EEI %","")</f>
        <v/>
      </c>
      <c r="AX23" s="207"/>
      <c r="AY23" s="278" t="str">
        <f>IF(Input!E22="","",IF(VALUE(Input!E22)=0,"Do not enter 0.",""))</f>
        <v/>
      </c>
    </row>
    <row r="24" spans="2:51" x14ac:dyDescent="0.3">
      <c r="B24" s="188" t="str">
        <f>Input!A23</f>
        <v/>
      </c>
      <c r="C24" s="189" t="str">
        <f>IF(ISERROR(IF(AND(Input!$A23="",SUMPRODUCT(--(LEN(Input!$A24:'Input'!$A$1006)&gt;0))&lt;&gt;0),"Row is skipped.",IF(AND(Input!$A23="",Input!$A24=""),"", IF(Input!B23="","Data is missing.","")))),"",IF(AND(Input!$A23="",SUMPRODUCT(--(LEN(Input!$A24:'Input'!$A$1006)&gt;0))&lt;&gt;0),"Row is skipped.",IF(AND(Input!$A23="",Input!$A24=""),"", IF(Input!B23="","Data is missing.",""))))</f>
        <v/>
      </c>
      <c r="D24" s="189" t="str">
        <f>IF(ISERROR(IF(AND(Input!$A23="",SUMPRODUCT(--(LEN(Input!$A24:'Input'!$A$1006)&gt;0))&lt;&gt;0),"Row is skipped.",IF(AND(Input!$A23="",Input!$A24=""),"", IF(Input!C23="","Data is missing.","")))),"",IF(AND(Input!$A23="",SUMPRODUCT(--(LEN(Input!$A24:'Input'!$A$1006)&gt;0))&lt;&gt;0),"Row is skipped.",IF(AND(Input!$A23="",Input!$A24=""),"", IF(Input!C23="","Data is missing.",""))))</f>
        <v/>
      </c>
      <c r="E24" s="189" t="str">
        <f>IF(ISERROR(IF(AND(Input!$A23="",SUMPRODUCT(--(LEN(Input!$A24:'Input'!$A$1006)&gt;0))&lt;&gt;0),"Row is skipped.",IF(AND(Input!$A23="",Input!$A24=""),"", IF(Input!D23="","Data is missing.","")))),"",IF(AND(Input!$A23="",SUMPRODUCT(--(LEN(Input!$A24:'Input'!$A$1006)&gt;0))&lt;&gt;0),"Row is skipped.",IF(AND(Input!$A23="",Input!$A24=""),"", IF(Input!D23="","Data is missing.",""))))</f>
        <v/>
      </c>
      <c r="F24" s="189" t="str">
        <f>IF(ISERROR(IF(AND(Input!$A23="",SUMPRODUCT(--(LEN(Input!$A24:'Input'!$A$1006)&gt;0))&lt;&gt;0),"Row is skipped.",IF(AND(Input!$A23="",Input!$A24=""),"", IF(Input!E23="","Data is missing.","")))),"",IF(AND(Input!$A23="",SUMPRODUCT(--(LEN(Input!$A24:'Input'!$A$1006)&gt;0))&lt;&gt;0),"Row is skipped.",IF(AND(Input!$A23="",Input!$A24=""),"", IF(Input!E23="","Data is missing.",""))))</f>
        <v/>
      </c>
      <c r="G24" s="189" t="str">
        <f>IF(ISERROR(IF(AND(Input!$A23="",SUMPRODUCT(--(LEN(Input!$A24:'Input'!$A$1006)&gt;0))&lt;&gt;0),"Row is skipped.",IF(AND(Input!$A23="",Input!$A24=""),"", IF(Input!F23="","Data is missing.","")))),"",IF(AND(Input!$A23="",SUMPRODUCT(--(LEN(Input!$A24:'Input'!$A$1006)&gt;0))&lt;&gt;0),"Row is skipped.",IF(AND(Input!$A23="",Input!$A24=""),"", IF(Input!F23="","Data is missing.",""))))</f>
        <v/>
      </c>
      <c r="H24" s="190" t="str">
        <f>IF(ISERROR(IF(AND(Input!$A23="",SUMPRODUCT(--(LEN(Input!$A24:'Input'!$A$1006)&gt;0))&lt;&gt;0),"Row is skipped.",IF(AND(Input!$A23="",Input!$A24=""),"", IF(Input!G23="","Data is missing.","")))),"",IF(AND(Input!$A23="",SUMPRODUCT(--(LEN(Input!$A24:'Input'!$A$1006)&gt;0))&lt;&gt;0),"Row is skipped.",IF(AND(Input!$A23="",Input!$A24=""),"", IF(Input!G23="","Data is missing.",""))))</f>
        <v/>
      </c>
      <c r="I24" s="156"/>
      <c r="J24" s="191" t="str">
        <f>IFERROR(VLOOKUP(VLOOKUP(Input!$D23,'Measure List'!$A:$AN,40,FALSE),UIR!$A$1:$Q$27,17,FALSE),"")</f>
        <v/>
      </c>
      <c r="K24" s="192" t="str">
        <f>IFERROR(VLOOKUP(Input!$D23,'Measure List'!$A:$AN,40,FALSE),"")</f>
        <v/>
      </c>
      <c r="L24" s="156"/>
      <c r="M24" s="193" t="str">
        <f>IF(B24="","",IF(AND(Input!H23="",IFERROR(VLOOKUP(K24,UIR!$A$2:$P$21,2,FALSE),"")&lt;&gt;""),"Data is Missing.",""))</f>
        <v/>
      </c>
      <c r="N24" s="194" t="str">
        <f>IF(B24="","",IF(AND(Input!I23="",IFERROR(VLOOKUP(K24,UIR!$A$2:$P$21,3,FALSE),"")&lt;&gt;""),"Data is Missing.",""))</f>
        <v/>
      </c>
      <c r="O24" s="194" t="str">
        <f>IF(B24="","",IF(AND(Input!J23="",IFERROR(VLOOKUP(K24,UIR!$A$2:$P$21,4,FALSE),"")&lt;&gt;""),"Data is Missing.",""))</f>
        <v/>
      </c>
      <c r="P24" s="194" t="str">
        <f>IF(B24="","",IF(AND(Input!K23="",IFERROR(VLOOKUP(K24,UIR!$A$2:$P$21,5,FALSE),"")&lt;&gt;""),"Data is Missing.",""))</f>
        <v/>
      </c>
      <c r="Q24" s="194" t="str">
        <f>IF(B24="","",IF(AND(Input!L23="",IFERROR(VLOOKUP(K24,UIR!$A$2:$P$21,6,FALSE),"")&lt;&gt;""),"Data is Missing.",""))</f>
        <v/>
      </c>
      <c r="R24" s="194" t="str">
        <f>IF(B24="","",IF(AND(Input!M23="",IFERROR(VLOOKUP(K24,UIR!$A$2:$P$21,7,FALSE),"")&lt;&gt;""),"Data is Missing.",""))</f>
        <v/>
      </c>
      <c r="S24" s="194" t="str">
        <f>IF(B24="","",IF(AND(Input!P23="",IFERROR(VLOOKUP(K24,UIR!$A$2:$P$21,8,FALSE),"")&lt;&gt;""),"Data is Missing.",""))</f>
        <v/>
      </c>
      <c r="T24" s="194" t="str">
        <f>IF(B24="","",IF(AND(Input!Q23="",IFERROR(VLOOKUP(K24,UIR!$A$2:$P$21,9,FALSE),"")&lt;&gt;""),"Data is Missing.",""))</f>
        <v/>
      </c>
      <c r="U24" s="194"/>
      <c r="V24" s="194" t="str">
        <f>IF(B24="","",IF(AND(Input!S23="",IFERROR(VLOOKUP(K24,UIR!$A$2:$P$21,11,FALSE),"")&lt;&gt;""),"Data is Missing.",""))</f>
        <v/>
      </c>
      <c r="W24" s="194" t="str">
        <f>IF(B24="","",IF(AND(Input!T23="",IFERROR(VLOOKUP(K24,UIR!$A$2:$P$21,12,FALSE),"")&lt;&gt;""),"Data is Missing.",""))</f>
        <v/>
      </c>
      <c r="X24" s="194" t="str">
        <f>IF(B24="","",IF(AND(Input!V23="",IFERROR(VLOOKUP(K24,UIR!$A$2:$P$21,13,FALSE),"")&lt;&gt;""),"Data is Missing.",""))</f>
        <v/>
      </c>
      <c r="Y24" s="194" t="str">
        <f>IF(B24="","",IF(AND(Input!W23="",IFERROR(VLOOKUP(K24,UIR!$A$2:$P$21,14,FALSE),"")&lt;&gt;""),"Data is Missing.",""))</f>
        <v/>
      </c>
      <c r="Z24" s="194" t="str">
        <f>IF(B24="","",IF(AND(Input!X23="",IFERROR(VLOOKUP(K24,UIR!$A$2:$P$21,15,FALSE),"")&lt;&gt;""),"Data is Missing.",""))</f>
        <v/>
      </c>
      <c r="AA24" s="195" t="str">
        <f>IF(B24="","",IF(AND(Input!Y23="",IFERROR(VLOOKUP(K24,UIR!$A$2:$P$21,16,FALSE),"")&lt;&gt;""),"Data is Missing.",""))</f>
        <v/>
      </c>
      <c r="AC24" s="202" t="str">
        <f>IF(ISERROR(IF(Input!D23="","",IF(ISERROR(VLOOKUP(Input!D23,'Measure List'!$A$2:$A$30000,1,0)),"Invalid RefNo",""))),"",IF(Input!D23="","",IF(ISERROR(VLOOKUP(Input!D23,'Measure List'!$A$2:$A$30000,1,0)),"Invalid RefNo","")))</f>
        <v/>
      </c>
      <c r="AD24" s="156"/>
      <c r="AE24" s="156"/>
      <c r="AF24" s="156"/>
      <c r="AG24" s="156"/>
      <c r="AH24" s="156"/>
      <c r="AI24" s="156"/>
      <c r="AJ24" s="156"/>
      <c r="AK24" s="156"/>
      <c r="AL24" s="203" t="str">
        <f>IF(COUNTIF(Dropdowns!$K$2:$K$7,Input!S23)&gt;0,"",IF(Input!S23="","","Invalid Type"))</f>
        <v/>
      </c>
      <c r="AN24" s="204" t="str">
        <f>IF(Input!C23="","",IF(ISNUMBER(VALUE(Input!C23)),"","Needs to be a number."))</f>
        <v/>
      </c>
      <c r="AO24" s="205" t="str">
        <f>IF(Input!E23="","",IF(ISNUMBER(VALUE(Input!E23)),"","Needs to be a number."))</f>
        <v/>
      </c>
      <c r="AP24" s="205" t="str">
        <f>IF(Input!N23="","",IF(ISNUMBER(VALUE(Input!N23)),"","Needs to be a number."))</f>
        <v/>
      </c>
      <c r="AQ24" s="205" t="str">
        <f>IF(Input!O23="","",IF(ISNUMBER(VALUE(Input!O23)),"","Needs to be a number."))</f>
        <v/>
      </c>
      <c r="AR24" s="205" t="str">
        <f>IF(Input!V23="","",IF(ISNUMBER(VALUE(Input!V23)),"","Needs to be a number."))</f>
        <v/>
      </c>
      <c r="AS24" s="205" t="str">
        <f>IF(Input!W23="","",IF(ISNUMBER(VALUE(Input!W23)),"","Needs to be a number."))</f>
        <v/>
      </c>
      <c r="AT24" s="205" t="str">
        <f>IF(Input!X23="","",IF(ISNUMBER(VALUE(Input!X23)),"","Needs to be a number."))</f>
        <v/>
      </c>
      <c r="AU24" s="206" t="str">
        <f>IF(Input!Y23="","",IF(ISNUMBER(VALUE(Input!Y23)),"","Needs to be a number."))</f>
        <v/>
      </c>
      <c r="AV24" s="207"/>
      <c r="AW24" s="259" t="str">
        <f>IF(OR(VALUE(Input!C23)&lt;0,VALUE(Input!C23)&gt;100), "Invalid EEI %","")</f>
        <v/>
      </c>
      <c r="AX24" s="207"/>
      <c r="AY24" s="278" t="str">
        <f>IF(Input!E23="","",IF(VALUE(Input!E23)=0,"Do not enter 0.",""))</f>
        <v/>
      </c>
    </row>
    <row r="25" spans="2:51" x14ac:dyDescent="0.3">
      <c r="B25" s="188" t="str">
        <f>Input!A24</f>
        <v/>
      </c>
      <c r="C25" s="189" t="str">
        <f>IF(ISERROR(IF(AND(Input!$A24="",SUMPRODUCT(--(LEN(Input!$A25:'Input'!$A$1006)&gt;0))&lt;&gt;0),"Row is skipped.",IF(AND(Input!$A24="",Input!$A25=""),"", IF(Input!B24="","Data is missing.","")))),"",IF(AND(Input!$A24="",SUMPRODUCT(--(LEN(Input!$A25:'Input'!$A$1006)&gt;0))&lt;&gt;0),"Row is skipped.",IF(AND(Input!$A24="",Input!$A25=""),"", IF(Input!B24="","Data is missing.",""))))</f>
        <v/>
      </c>
      <c r="D25" s="189" t="str">
        <f>IF(ISERROR(IF(AND(Input!$A24="",SUMPRODUCT(--(LEN(Input!$A25:'Input'!$A$1006)&gt;0))&lt;&gt;0),"Row is skipped.",IF(AND(Input!$A24="",Input!$A25=""),"", IF(Input!C24="","Data is missing.","")))),"",IF(AND(Input!$A24="",SUMPRODUCT(--(LEN(Input!$A25:'Input'!$A$1006)&gt;0))&lt;&gt;0),"Row is skipped.",IF(AND(Input!$A24="",Input!$A25=""),"", IF(Input!C24="","Data is missing.",""))))</f>
        <v/>
      </c>
      <c r="E25" s="189" t="str">
        <f>IF(ISERROR(IF(AND(Input!$A24="",SUMPRODUCT(--(LEN(Input!$A25:'Input'!$A$1006)&gt;0))&lt;&gt;0),"Row is skipped.",IF(AND(Input!$A24="",Input!$A25=""),"", IF(Input!D24="","Data is missing.","")))),"",IF(AND(Input!$A24="",SUMPRODUCT(--(LEN(Input!$A25:'Input'!$A$1006)&gt;0))&lt;&gt;0),"Row is skipped.",IF(AND(Input!$A24="",Input!$A25=""),"", IF(Input!D24="","Data is missing.",""))))</f>
        <v/>
      </c>
      <c r="F25" s="189" t="str">
        <f>IF(ISERROR(IF(AND(Input!$A24="",SUMPRODUCT(--(LEN(Input!$A25:'Input'!$A$1006)&gt;0))&lt;&gt;0),"Row is skipped.",IF(AND(Input!$A24="",Input!$A25=""),"", IF(Input!E24="","Data is missing.","")))),"",IF(AND(Input!$A24="",SUMPRODUCT(--(LEN(Input!$A25:'Input'!$A$1006)&gt;0))&lt;&gt;0),"Row is skipped.",IF(AND(Input!$A24="",Input!$A25=""),"", IF(Input!E24="","Data is missing.",""))))</f>
        <v/>
      </c>
      <c r="G25" s="189" t="str">
        <f>IF(ISERROR(IF(AND(Input!$A24="",SUMPRODUCT(--(LEN(Input!$A25:'Input'!$A$1006)&gt;0))&lt;&gt;0),"Row is skipped.",IF(AND(Input!$A24="",Input!$A25=""),"", IF(Input!F24="","Data is missing.","")))),"",IF(AND(Input!$A24="",SUMPRODUCT(--(LEN(Input!$A25:'Input'!$A$1006)&gt;0))&lt;&gt;0),"Row is skipped.",IF(AND(Input!$A24="",Input!$A25=""),"", IF(Input!F24="","Data is missing.",""))))</f>
        <v/>
      </c>
      <c r="H25" s="190" t="str">
        <f>IF(ISERROR(IF(AND(Input!$A24="",SUMPRODUCT(--(LEN(Input!$A25:'Input'!$A$1006)&gt;0))&lt;&gt;0),"Row is skipped.",IF(AND(Input!$A24="",Input!$A25=""),"", IF(Input!G24="","Data is missing.","")))),"",IF(AND(Input!$A24="",SUMPRODUCT(--(LEN(Input!$A25:'Input'!$A$1006)&gt;0))&lt;&gt;0),"Row is skipped.",IF(AND(Input!$A24="",Input!$A25=""),"", IF(Input!G24="","Data is missing.",""))))</f>
        <v/>
      </c>
      <c r="I25" s="156"/>
      <c r="J25" s="191" t="str">
        <f>IFERROR(VLOOKUP(VLOOKUP(Input!$D24,'Measure List'!$A:$AN,40,FALSE),UIR!$A$1:$Q$27,17,FALSE),"")</f>
        <v/>
      </c>
      <c r="K25" s="192" t="str">
        <f>IFERROR(VLOOKUP(Input!$D24,'Measure List'!$A:$AN,40,FALSE),"")</f>
        <v/>
      </c>
      <c r="L25" s="156"/>
      <c r="M25" s="193" t="str">
        <f>IF(B25="","",IF(AND(Input!H24="",IFERROR(VLOOKUP(K25,UIR!$A$2:$P$21,2,FALSE),"")&lt;&gt;""),"Data is Missing.",""))</f>
        <v/>
      </c>
      <c r="N25" s="194" t="str">
        <f>IF(B25="","",IF(AND(Input!I24="",IFERROR(VLOOKUP(K25,UIR!$A$2:$P$21,3,FALSE),"")&lt;&gt;""),"Data is Missing.",""))</f>
        <v/>
      </c>
      <c r="O25" s="194" t="str">
        <f>IF(B25="","",IF(AND(Input!J24="",IFERROR(VLOOKUP(K25,UIR!$A$2:$P$21,4,FALSE),"")&lt;&gt;""),"Data is Missing.",""))</f>
        <v/>
      </c>
      <c r="P25" s="194" t="str">
        <f>IF(B25="","",IF(AND(Input!K24="",IFERROR(VLOOKUP(K25,UIR!$A$2:$P$21,5,FALSE),"")&lt;&gt;""),"Data is Missing.",""))</f>
        <v/>
      </c>
      <c r="Q25" s="194" t="str">
        <f>IF(B25="","",IF(AND(Input!L24="",IFERROR(VLOOKUP(K25,UIR!$A$2:$P$21,6,FALSE),"")&lt;&gt;""),"Data is Missing.",""))</f>
        <v/>
      </c>
      <c r="R25" s="194" t="str">
        <f>IF(B25="","",IF(AND(Input!M24="",IFERROR(VLOOKUP(K25,UIR!$A$2:$P$21,7,FALSE),"")&lt;&gt;""),"Data is Missing.",""))</f>
        <v/>
      </c>
      <c r="S25" s="194" t="str">
        <f>IF(B25="","",IF(AND(Input!P24="",IFERROR(VLOOKUP(K25,UIR!$A$2:$P$21,8,FALSE),"")&lt;&gt;""),"Data is Missing.",""))</f>
        <v/>
      </c>
      <c r="T25" s="194" t="str">
        <f>IF(B25="","",IF(AND(Input!Q24="",IFERROR(VLOOKUP(K25,UIR!$A$2:$P$21,9,FALSE),"")&lt;&gt;""),"Data is Missing.",""))</f>
        <v/>
      </c>
      <c r="U25" s="194"/>
      <c r="V25" s="194" t="str">
        <f>IF(B25="","",IF(AND(Input!S24="",IFERROR(VLOOKUP(K25,UIR!$A$2:$P$21,11,FALSE),"")&lt;&gt;""),"Data is Missing.",""))</f>
        <v/>
      </c>
      <c r="W25" s="194" t="str">
        <f>IF(B25="","",IF(AND(Input!T24="",IFERROR(VLOOKUP(K25,UIR!$A$2:$P$21,12,FALSE),"")&lt;&gt;""),"Data is Missing.",""))</f>
        <v/>
      </c>
      <c r="X25" s="194" t="str">
        <f>IF(B25="","",IF(AND(Input!V24="",IFERROR(VLOOKUP(K25,UIR!$A$2:$P$21,13,FALSE),"")&lt;&gt;""),"Data is Missing.",""))</f>
        <v/>
      </c>
      <c r="Y25" s="194" t="str">
        <f>IF(B25="","",IF(AND(Input!W24="",IFERROR(VLOOKUP(K25,UIR!$A$2:$P$21,14,FALSE),"")&lt;&gt;""),"Data is Missing.",""))</f>
        <v/>
      </c>
      <c r="Z25" s="194" t="str">
        <f>IF(B25="","",IF(AND(Input!X24="",IFERROR(VLOOKUP(K25,UIR!$A$2:$P$21,15,FALSE),"")&lt;&gt;""),"Data is Missing.",""))</f>
        <v/>
      </c>
      <c r="AA25" s="195" t="str">
        <f>IF(B25="","",IF(AND(Input!Y24="",IFERROR(VLOOKUP(K25,UIR!$A$2:$P$21,16,FALSE),"")&lt;&gt;""),"Data is Missing.",""))</f>
        <v/>
      </c>
      <c r="AC25" s="202" t="str">
        <f>IF(ISERROR(IF(Input!D24="","",IF(ISERROR(VLOOKUP(Input!D24,'Measure List'!$A$2:$A$30000,1,0)),"Invalid RefNo",""))),"",IF(Input!D24="","",IF(ISERROR(VLOOKUP(Input!D24,'Measure List'!$A$2:$A$30000,1,0)),"Invalid RefNo","")))</f>
        <v/>
      </c>
      <c r="AD25" s="156"/>
      <c r="AE25" s="156"/>
      <c r="AF25" s="156"/>
      <c r="AG25" s="156"/>
      <c r="AH25" s="156"/>
      <c r="AI25" s="156"/>
      <c r="AJ25" s="156"/>
      <c r="AK25" s="156"/>
      <c r="AL25" s="203" t="str">
        <f>IF(COUNTIF(Dropdowns!$K$2:$K$7,Input!S24)&gt;0,"",IF(Input!S24="","","Invalid Type"))</f>
        <v/>
      </c>
      <c r="AN25" s="204" t="str">
        <f>IF(Input!C24="","",IF(ISNUMBER(VALUE(Input!C24)),"","Needs to be a number."))</f>
        <v/>
      </c>
      <c r="AO25" s="205" t="str">
        <f>IF(Input!E24="","",IF(ISNUMBER(VALUE(Input!E24)),"","Needs to be a number."))</f>
        <v/>
      </c>
      <c r="AP25" s="205" t="str">
        <f>IF(Input!N24="","",IF(ISNUMBER(VALUE(Input!N24)),"","Needs to be a number."))</f>
        <v/>
      </c>
      <c r="AQ25" s="205" t="str">
        <f>IF(Input!O24="","",IF(ISNUMBER(VALUE(Input!O24)),"","Needs to be a number."))</f>
        <v/>
      </c>
      <c r="AR25" s="205" t="str">
        <f>IF(Input!V24="","",IF(ISNUMBER(VALUE(Input!V24)),"","Needs to be a number."))</f>
        <v/>
      </c>
      <c r="AS25" s="205" t="str">
        <f>IF(Input!W24="","",IF(ISNUMBER(VALUE(Input!W24)),"","Needs to be a number."))</f>
        <v/>
      </c>
      <c r="AT25" s="205" t="str">
        <f>IF(Input!X24="","",IF(ISNUMBER(VALUE(Input!X24)),"","Needs to be a number."))</f>
        <v/>
      </c>
      <c r="AU25" s="206" t="str">
        <f>IF(Input!Y24="","",IF(ISNUMBER(VALUE(Input!Y24)),"","Needs to be a number."))</f>
        <v/>
      </c>
      <c r="AV25" s="207"/>
      <c r="AW25" s="259" t="str">
        <f>IF(OR(VALUE(Input!C24)&lt;0,VALUE(Input!C24)&gt;100), "Invalid EEI %","")</f>
        <v/>
      </c>
      <c r="AX25" s="207"/>
      <c r="AY25" s="278" t="str">
        <f>IF(Input!E24="","",IF(VALUE(Input!E24)=0,"Do not enter 0.",""))</f>
        <v/>
      </c>
    </row>
    <row r="26" spans="2:51" x14ac:dyDescent="0.3">
      <c r="B26" s="188" t="str">
        <f>Input!A25</f>
        <v/>
      </c>
      <c r="C26" s="189" t="str">
        <f>IF(ISERROR(IF(AND(Input!$A25="",SUMPRODUCT(--(LEN(Input!$A26:'Input'!$A$1006)&gt;0))&lt;&gt;0),"Row is skipped.",IF(AND(Input!$A25="",Input!$A26=""),"", IF(Input!B25="","Data is missing.","")))),"",IF(AND(Input!$A25="",SUMPRODUCT(--(LEN(Input!$A26:'Input'!$A$1006)&gt;0))&lt;&gt;0),"Row is skipped.",IF(AND(Input!$A25="",Input!$A26=""),"", IF(Input!B25="","Data is missing.",""))))</f>
        <v/>
      </c>
      <c r="D26" s="189" t="str">
        <f>IF(ISERROR(IF(AND(Input!$A25="",SUMPRODUCT(--(LEN(Input!$A26:'Input'!$A$1006)&gt;0))&lt;&gt;0),"Row is skipped.",IF(AND(Input!$A25="",Input!$A26=""),"", IF(Input!C25="","Data is missing.","")))),"",IF(AND(Input!$A25="",SUMPRODUCT(--(LEN(Input!$A26:'Input'!$A$1006)&gt;0))&lt;&gt;0),"Row is skipped.",IF(AND(Input!$A25="",Input!$A26=""),"", IF(Input!C25="","Data is missing.",""))))</f>
        <v/>
      </c>
      <c r="E26" s="189" t="str">
        <f>IF(ISERROR(IF(AND(Input!$A25="",SUMPRODUCT(--(LEN(Input!$A26:'Input'!$A$1006)&gt;0))&lt;&gt;0),"Row is skipped.",IF(AND(Input!$A25="",Input!$A26=""),"", IF(Input!D25="","Data is missing.","")))),"",IF(AND(Input!$A25="",SUMPRODUCT(--(LEN(Input!$A26:'Input'!$A$1006)&gt;0))&lt;&gt;0),"Row is skipped.",IF(AND(Input!$A25="",Input!$A26=""),"", IF(Input!D25="","Data is missing.",""))))</f>
        <v/>
      </c>
      <c r="F26" s="189" t="str">
        <f>IF(ISERROR(IF(AND(Input!$A25="",SUMPRODUCT(--(LEN(Input!$A26:'Input'!$A$1006)&gt;0))&lt;&gt;0),"Row is skipped.",IF(AND(Input!$A25="",Input!$A26=""),"", IF(Input!E25="","Data is missing.","")))),"",IF(AND(Input!$A25="",SUMPRODUCT(--(LEN(Input!$A26:'Input'!$A$1006)&gt;0))&lt;&gt;0),"Row is skipped.",IF(AND(Input!$A25="",Input!$A26=""),"", IF(Input!E25="","Data is missing.",""))))</f>
        <v/>
      </c>
      <c r="G26" s="189" t="str">
        <f>IF(ISERROR(IF(AND(Input!$A25="",SUMPRODUCT(--(LEN(Input!$A26:'Input'!$A$1006)&gt;0))&lt;&gt;0),"Row is skipped.",IF(AND(Input!$A25="",Input!$A26=""),"", IF(Input!F25="","Data is missing.","")))),"",IF(AND(Input!$A25="",SUMPRODUCT(--(LEN(Input!$A26:'Input'!$A$1006)&gt;0))&lt;&gt;0),"Row is skipped.",IF(AND(Input!$A25="",Input!$A26=""),"", IF(Input!F25="","Data is missing.",""))))</f>
        <v/>
      </c>
      <c r="H26" s="190" t="str">
        <f>IF(ISERROR(IF(AND(Input!$A25="",SUMPRODUCT(--(LEN(Input!$A26:'Input'!$A$1006)&gt;0))&lt;&gt;0),"Row is skipped.",IF(AND(Input!$A25="",Input!$A26=""),"", IF(Input!G25="","Data is missing.","")))),"",IF(AND(Input!$A25="",SUMPRODUCT(--(LEN(Input!$A26:'Input'!$A$1006)&gt;0))&lt;&gt;0),"Row is skipped.",IF(AND(Input!$A25="",Input!$A26=""),"", IF(Input!G25="","Data is missing.",""))))</f>
        <v/>
      </c>
      <c r="I26" s="156"/>
      <c r="J26" s="191" t="str">
        <f>IFERROR(VLOOKUP(VLOOKUP(Input!$D25,'Measure List'!$A:$AN,40,FALSE),UIR!$A$1:$Q$27,17,FALSE),"")</f>
        <v/>
      </c>
      <c r="K26" s="192" t="str">
        <f>IFERROR(VLOOKUP(Input!$D25,'Measure List'!$A:$AN,40,FALSE),"")</f>
        <v/>
      </c>
      <c r="L26" s="156"/>
      <c r="M26" s="193" t="str">
        <f>IF(B26="","",IF(AND(Input!H25="",IFERROR(VLOOKUP(K26,UIR!$A$2:$P$21,2,FALSE),"")&lt;&gt;""),"Data is Missing.",""))</f>
        <v/>
      </c>
      <c r="N26" s="194" t="str">
        <f>IF(B26="","",IF(AND(Input!I25="",IFERROR(VLOOKUP(K26,UIR!$A$2:$P$21,3,FALSE),"")&lt;&gt;""),"Data is Missing.",""))</f>
        <v/>
      </c>
      <c r="O26" s="194" t="str">
        <f>IF(B26="","",IF(AND(Input!J25="",IFERROR(VLOOKUP(K26,UIR!$A$2:$P$21,4,FALSE),"")&lt;&gt;""),"Data is Missing.",""))</f>
        <v/>
      </c>
      <c r="P26" s="194" t="str">
        <f>IF(B26="","",IF(AND(Input!K25="",IFERROR(VLOOKUP(K26,UIR!$A$2:$P$21,5,FALSE),"")&lt;&gt;""),"Data is Missing.",""))</f>
        <v/>
      </c>
      <c r="Q26" s="194" t="str">
        <f>IF(B26="","",IF(AND(Input!L25="",IFERROR(VLOOKUP(K26,UIR!$A$2:$P$21,6,FALSE),"")&lt;&gt;""),"Data is Missing.",""))</f>
        <v/>
      </c>
      <c r="R26" s="194" t="str">
        <f>IF(B26="","",IF(AND(Input!M25="",IFERROR(VLOOKUP(K26,UIR!$A$2:$P$21,7,FALSE),"")&lt;&gt;""),"Data is Missing.",""))</f>
        <v/>
      </c>
      <c r="S26" s="194" t="str">
        <f>IF(B26="","",IF(AND(Input!P25="",IFERROR(VLOOKUP(K26,UIR!$A$2:$P$21,8,FALSE),"")&lt;&gt;""),"Data is Missing.",""))</f>
        <v/>
      </c>
      <c r="T26" s="194" t="str">
        <f>IF(B26="","",IF(AND(Input!Q25="",IFERROR(VLOOKUP(K26,UIR!$A$2:$P$21,9,FALSE),"")&lt;&gt;""),"Data is Missing.",""))</f>
        <v/>
      </c>
      <c r="U26" s="194"/>
      <c r="V26" s="194" t="str">
        <f>IF(B26="","",IF(AND(Input!S25="",IFERROR(VLOOKUP(K26,UIR!$A$2:$P$21,11,FALSE),"")&lt;&gt;""),"Data is Missing.",""))</f>
        <v/>
      </c>
      <c r="W26" s="194" t="str">
        <f>IF(B26="","",IF(AND(Input!T25="",IFERROR(VLOOKUP(K26,UIR!$A$2:$P$21,12,FALSE),"")&lt;&gt;""),"Data is Missing.",""))</f>
        <v/>
      </c>
      <c r="X26" s="194" t="str">
        <f>IF(B26="","",IF(AND(Input!V25="",IFERROR(VLOOKUP(K26,UIR!$A$2:$P$21,13,FALSE),"")&lt;&gt;""),"Data is Missing.",""))</f>
        <v/>
      </c>
      <c r="Y26" s="194" t="str">
        <f>IF(B26="","",IF(AND(Input!W25="",IFERROR(VLOOKUP(K26,UIR!$A$2:$P$21,14,FALSE),"")&lt;&gt;""),"Data is Missing.",""))</f>
        <v/>
      </c>
      <c r="Z26" s="194" t="str">
        <f>IF(B26="","",IF(AND(Input!X25="",IFERROR(VLOOKUP(K26,UIR!$A$2:$P$21,15,FALSE),"")&lt;&gt;""),"Data is Missing.",""))</f>
        <v/>
      </c>
      <c r="AA26" s="195" t="str">
        <f>IF(B26="","",IF(AND(Input!Y25="",IFERROR(VLOOKUP(K26,UIR!$A$2:$P$21,16,FALSE),"")&lt;&gt;""),"Data is Missing.",""))</f>
        <v/>
      </c>
      <c r="AC26" s="202" t="str">
        <f>IF(ISERROR(IF(Input!D25="","",IF(ISERROR(VLOOKUP(Input!D25,'Measure List'!$A$2:$A$30000,1,0)),"Invalid RefNo",""))),"",IF(Input!D25="","",IF(ISERROR(VLOOKUP(Input!D25,'Measure List'!$A$2:$A$30000,1,0)),"Invalid RefNo","")))</f>
        <v/>
      </c>
      <c r="AD26" s="156"/>
      <c r="AE26" s="156"/>
      <c r="AF26" s="156"/>
      <c r="AG26" s="156"/>
      <c r="AH26" s="156"/>
      <c r="AI26" s="156"/>
      <c r="AJ26" s="156"/>
      <c r="AK26" s="156"/>
      <c r="AL26" s="203" t="str">
        <f>IF(COUNTIF(Dropdowns!$K$2:$K$7,Input!S25)&gt;0,"",IF(Input!S25="","","Invalid Type"))</f>
        <v/>
      </c>
      <c r="AN26" s="204" t="str">
        <f>IF(Input!C25="","",IF(ISNUMBER(VALUE(Input!C25)),"","Needs to be a number."))</f>
        <v/>
      </c>
      <c r="AO26" s="205" t="str">
        <f>IF(Input!E25="","",IF(ISNUMBER(VALUE(Input!E25)),"","Needs to be a number."))</f>
        <v/>
      </c>
      <c r="AP26" s="205" t="str">
        <f>IF(Input!N25="","",IF(ISNUMBER(VALUE(Input!N25)),"","Needs to be a number."))</f>
        <v/>
      </c>
      <c r="AQ26" s="205" t="str">
        <f>IF(Input!O25="","",IF(ISNUMBER(VALUE(Input!O25)),"","Needs to be a number."))</f>
        <v/>
      </c>
      <c r="AR26" s="205" t="str">
        <f>IF(Input!V25="","",IF(ISNUMBER(VALUE(Input!V25)),"","Needs to be a number."))</f>
        <v/>
      </c>
      <c r="AS26" s="205" t="str">
        <f>IF(Input!W25="","",IF(ISNUMBER(VALUE(Input!W25)),"","Needs to be a number."))</f>
        <v/>
      </c>
      <c r="AT26" s="205" t="str">
        <f>IF(Input!X25="","",IF(ISNUMBER(VALUE(Input!X25)),"","Needs to be a number."))</f>
        <v/>
      </c>
      <c r="AU26" s="206" t="str">
        <f>IF(Input!Y25="","",IF(ISNUMBER(VALUE(Input!Y25)),"","Needs to be a number."))</f>
        <v/>
      </c>
      <c r="AV26" s="207"/>
      <c r="AW26" s="259" t="str">
        <f>IF(OR(VALUE(Input!C25)&lt;0,VALUE(Input!C25)&gt;100), "Invalid EEI %","")</f>
        <v/>
      </c>
      <c r="AX26" s="207"/>
      <c r="AY26" s="278" t="str">
        <f>IF(Input!E25="","",IF(VALUE(Input!E25)=0,"Do not enter 0.",""))</f>
        <v/>
      </c>
    </row>
    <row r="27" spans="2:51" x14ac:dyDescent="0.3">
      <c r="B27" s="188" t="str">
        <f>Input!A26</f>
        <v/>
      </c>
      <c r="C27" s="189" t="str">
        <f>IF(ISERROR(IF(AND(Input!$A26="",SUMPRODUCT(--(LEN(Input!$A27:'Input'!$A$1006)&gt;0))&lt;&gt;0),"Row is skipped.",IF(AND(Input!$A26="",Input!$A27=""),"", IF(Input!B26="","Data is missing.","")))),"",IF(AND(Input!$A26="",SUMPRODUCT(--(LEN(Input!$A27:'Input'!$A$1006)&gt;0))&lt;&gt;0),"Row is skipped.",IF(AND(Input!$A26="",Input!$A27=""),"", IF(Input!B26="","Data is missing.",""))))</f>
        <v/>
      </c>
      <c r="D27" s="189" t="str">
        <f>IF(ISERROR(IF(AND(Input!$A26="",SUMPRODUCT(--(LEN(Input!$A27:'Input'!$A$1006)&gt;0))&lt;&gt;0),"Row is skipped.",IF(AND(Input!$A26="",Input!$A27=""),"", IF(Input!C26="","Data is missing.","")))),"",IF(AND(Input!$A26="",SUMPRODUCT(--(LEN(Input!$A27:'Input'!$A$1006)&gt;0))&lt;&gt;0),"Row is skipped.",IF(AND(Input!$A26="",Input!$A27=""),"", IF(Input!C26="","Data is missing.",""))))</f>
        <v/>
      </c>
      <c r="E27" s="189" t="str">
        <f>IF(ISERROR(IF(AND(Input!$A26="",SUMPRODUCT(--(LEN(Input!$A27:'Input'!$A$1006)&gt;0))&lt;&gt;0),"Row is skipped.",IF(AND(Input!$A26="",Input!$A27=""),"", IF(Input!D26="","Data is missing.","")))),"",IF(AND(Input!$A26="",SUMPRODUCT(--(LEN(Input!$A27:'Input'!$A$1006)&gt;0))&lt;&gt;0),"Row is skipped.",IF(AND(Input!$A26="",Input!$A27=""),"", IF(Input!D26="","Data is missing.",""))))</f>
        <v/>
      </c>
      <c r="F27" s="189" t="str">
        <f>IF(ISERROR(IF(AND(Input!$A26="",SUMPRODUCT(--(LEN(Input!$A27:'Input'!$A$1006)&gt;0))&lt;&gt;0),"Row is skipped.",IF(AND(Input!$A26="",Input!$A27=""),"", IF(Input!E26="","Data is missing.","")))),"",IF(AND(Input!$A26="",SUMPRODUCT(--(LEN(Input!$A27:'Input'!$A$1006)&gt;0))&lt;&gt;0),"Row is skipped.",IF(AND(Input!$A26="",Input!$A27=""),"", IF(Input!E26="","Data is missing.",""))))</f>
        <v/>
      </c>
      <c r="G27" s="189" t="str">
        <f>IF(ISERROR(IF(AND(Input!$A26="",SUMPRODUCT(--(LEN(Input!$A27:'Input'!$A$1006)&gt;0))&lt;&gt;0),"Row is skipped.",IF(AND(Input!$A26="",Input!$A27=""),"", IF(Input!F26="","Data is missing.","")))),"",IF(AND(Input!$A26="",SUMPRODUCT(--(LEN(Input!$A27:'Input'!$A$1006)&gt;0))&lt;&gt;0),"Row is skipped.",IF(AND(Input!$A26="",Input!$A27=""),"", IF(Input!F26="","Data is missing.",""))))</f>
        <v/>
      </c>
      <c r="H27" s="190" t="str">
        <f>IF(ISERROR(IF(AND(Input!$A26="",SUMPRODUCT(--(LEN(Input!$A27:'Input'!$A$1006)&gt;0))&lt;&gt;0),"Row is skipped.",IF(AND(Input!$A26="",Input!$A27=""),"", IF(Input!G26="","Data is missing.","")))),"",IF(AND(Input!$A26="",SUMPRODUCT(--(LEN(Input!$A27:'Input'!$A$1006)&gt;0))&lt;&gt;0),"Row is skipped.",IF(AND(Input!$A26="",Input!$A27=""),"", IF(Input!G26="","Data is missing.",""))))</f>
        <v/>
      </c>
      <c r="I27" s="156"/>
      <c r="J27" s="191" t="str">
        <f>IFERROR(VLOOKUP(VLOOKUP(Input!$D26,'Measure List'!$A:$AN,40,FALSE),UIR!$A$1:$Q$27,17,FALSE),"")</f>
        <v/>
      </c>
      <c r="K27" s="192" t="str">
        <f>IFERROR(VLOOKUP(Input!$D26,'Measure List'!$A:$AN,40,FALSE),"")</f>
        <v/>
      </c>
      <c r="L27" s="156"/>
      <c r="M27" s="193" t="str">
        <f>IF(B27="","",IF(AND(Input!H26="",IFERROR(VLOOKUP(K27,UIR!$A$2:$P$21,2,FALSE),"")&lt;&gt;""),"Data is Missing.",""))</f>
        <v/>
      </c>
      <c r="N27" s="194" t="str">
        <f>IF(B27="","",IF(AND(Input!I26="",IFERROR(VLOOKUP(K27,UIR!$A$2:$P$21,3,FALSE),"")&lt;&gt;""),"Data is Missing.",""))</f>
        <v/>
      </c>
      <c r="O27" s="194" t="str">
        <f>IF(B27="","",IF(AND(Input!J26="",IFERROR(VLOOKUP(K27,UIR!$A$2:$P$21,4,FALSE),"")&lt;&gt;""),"Data is Missing.",""))</f>
        <v/>
      </c>
      <c r="P27" s="194" t="str">
        <f>IF(B27="","",IF(AND(Input!K26="",IFERROR(VLOOKUP(K27,UIR!$A$2:$P$21,5,FALSE),"")&lt;&gt;""),"Data is Missing.",""))</f>
        <v/>
      </c>
      <c r="Q27" s="194" t="str">
        <f>IF(B27="","",IF(AND(Input!L26="",IFERROR(VLOOKUP(K27,UIR!$A$2:$P$21,6,FALSE),"")&lt;&gt;""),"Data is Missing.",""))</f>
        <v/>
      </c>
      <c r="R27" s="194" t="str">
        <f>IF(B27="","",IF(AND(Input!M26="",IFERROR(VLOOKUP(K27,UIR!$A$2:$P$21,7,FALSE),"")&lt;&gt;""),"Data is Missing.",""))</f>
        <v/>
      </c>
      <c r="S27" s="194" t="str">
        <f>IF(B27="","",IF(AND(Input!P26="",IFERROR(VLOOKUP(K27,UIR!$A$2:$P$21,8,FALSE),"")&lt;&gt;""),"Data is Missing.",""))</f>
        <v/>
      </c>
      <c r="T27" s="194" t="str">
        <f>IF(B27="","",IF(AND(Input!Q26="",IFERROR(VLOOKUP(K27,UIR!$A$2:$P$21,9,FALSE),"")&lt;&gt;""),"Data is Missing.",""))</f>
        <v/>
      </c>
      <c r="U27" s="194"/>
      <c r="V27" s="194" t="str">
        <f>IF(B27="","",IF(AND(Input!S26="",IFERROR(VLOOKUP(K27,UIR!$A$2:$P$21,11,FALSE),"")&lt;&gt;""),"Data is Missing.",""))</f>
        <v/>
      </c>
      <c r="W27" s="194" t="str">
        <f>IF(B27="","",IF(AND(Input!T26="",IFERROR(VLOOKUP(K27,UIR!$A$2:$P$21,12,FALSE),"")&lt;&gt;""),"Data is Missing.",""))</f>
        <v/>
      </c>
      <c r="X27" s="194" t="str">
        <f>IF(B27="","",IF(AND(Input!V26="",IFERROR(VLOOKUP(K27,UIR!$A$2:$P$21,13,FALSE),"")&lt;&gt;""),"Data is Missing.",""))</f>
        <v/>
      </c>
      <c r="Y27" s="194" t="str">
        <f>IF(B27="","",IF(AND(Input!W26="",IFERROR(VLOOKUP(K27,UIR!$A$2:$P$21,14,FALSE),"")&lt;&gt;""),"Data is Missing.",""))</f>
        <v/>
      </c>
      <c r="Z27" s="194" t="str">
        <f>IF(B27="","",IF(AND(Input!X26="",IFERROR(VLOOKUP(K27,UIR!$A$2:$P$21,15,FALSE),"")&lt;&gt;""),"Data is Missing.",""))</f>
        <v/>
      </c>
      <c r="AA27" s="195" t="str">
        <f>IF(B27="","",IF(AND(Input!Y26="",IFERROR(VLOOKUP(K27,UIR!$A$2:$P$21,16,FALSE),"")&lt;&gt;""),"Data is Missing.",""))</f>
        <v/>
      </c>
      <c r="AC27" s="202" t="str">
        <f>IF(ISERROR(IF(Input!D26="","",IF(ISERROR(VLOOKUP(Input!D26,'Measure List'!$A$2:$A$30000,1,0)),"Invalid RefNo",""))),"",IF(Input!D26="","",IF(ISERROR(VLOOKUP(Input!D26,'Measure List'!$A$2:$A$30000,1,0)),"Invalid RefNo","")))</f>
        <v/>
      </c>
      <c r="AD27" s="156"/>
      <c r="AE27" s="156"/>
      <c r="AF27" s="156"/>
      <c r="AG27" s="156"/>
      <c r="AH27" s="156"/>
      <c r="AI27" s="156"/>
      <c r="AJ27" s="156"/>
      <c r="AK27" s="156"/>
      <c r="AL27" s="203" t="str">
        <f>IF(COUNTIF(Dropdowns!$K$2:$K$7,Input!S26)&gt;0,"",IF(Input!S26="","","Invalid Type"))</f>
        <v/>
      </c>
      <c r="AN27" s="204" t="str">
        <f>IF(Input!C26="","",IF(ISNUMBER(VALUE(Input!C26)),"","Needs to be a number."))</f>
        <v/>
      </c>
      <c r="AO27" s="205" t="str">
        <f>IF(Input!E26="","",IF(ISNUMBER(VALUE(Input!E26)),"","Needs to be a number."))</f>
        <v/>
      </c>
      <c r="AP27" s="205" t="str">
        <f>IF(Input!N26="","",IF(ISNUMBER(VALUE(Input!N26)),"","Needs to be a number."))</f>
        <v/>
      </c>
      <c r="AQ27" s="205" t="str">
        <f>IF(Input!O26="","",IF(ISNUMBER(VALUE(Input!O26)),"","Needs to be a number."))</f>
        <v/>
      </c>
      <c r="AR27" s="205" t="str">
        <f>IF(Input!V26="","",IF(ISNUMBER(VALUE(Input!V26)),"","Needs to be a number."))</f>
        <v/>
      </c>
      <c r="AS27" s="205" t="str">
        <f>IF(Input!W26="","",IF(ISNUMBER(VALUE(Input!W26)),"","Needs to be a number."))</f>
        <v/>
      </c>
      <c r="AT27" s="205" t="str">
        <f>IF(Input!X26="","",IF(ISNUMBER(VALUE(Input!X26)),"","Needs to be a number."))</f>
        <v/>
      </c>
      <c r="AU27" s="206" t="str">
        <f>IF(Input!Y26="","",IF(ISNUMBER(VALUE(Input!Y26)),"","Needs to be a number."))</f>
        <v/>
      </c>
      <c r="AV27" s="207"/>
      <c r="AW27" s="259" t="str">
        <f>IF(OR(VALUE(Input!C26)&lt;0,VALUE(Input!C26)&gt;100), "Invalid EEI %","")</f>
        <v/>
      </c>
      <c r="AX27" s="207"/>
      <c r="AY27" s="278" t="str">
        <f>IF(Input!E26="","",IF(VALUE(Input!E26)=0,"Do not enter 0.",""))</f>
        <v/>
      </c>
    </row>
    <row r="28" spans="2:51" x14ac:dyDescent="0.3">
      <c r="B28" s="188" t="str">
        <f>Input!A27</f>
        <v/>
      </c>
      <c r="C28" s="189" t="str">
        <f>IF(ISERROR(IF(AND(Input!$A27="",SUMPRODUCT(--(LEN(Input!$A28:'Input'!$A$1006)&gt;0))&lt;&gt;0),"Row is skipped.",IF(AND(Input!$A27="",Input!$A28=""),"", IF(Input!B27="","Data is missing.","")))),"",IF(AND(Input!$A27="",SUMPRODUCT(--(LEN(Input!$A28:'Input'!$A$1006)&gt;0))&lt;&gt;0),"Row is skipped.",IF(AND(Input!$A27="",Input!$A28=""),"", IF(Input!B27="","Data is missing.",""))))</f>
        <v/>
      </c>
      <c r="D28" s="189" t="str">
        <f>IF(ISERROR(IF(AND(Input!$A27="",SUMPRODUCT(--(LEN(Input!$A28:'Input'!$A$1006)&gt;0))&lt;&gt;0),"Row is skipped.",IF(AND(Input!$A27="",Input!$A28=""),"", IF(Input!C27="","Data is missing.","")))),"",IF(AND(Input!$A27="",SUMPRODUCT(--(LEN(Input!$A28:'Input'!$A$1006)&gt;0))&lt;&gt;0),"Row is skipped.",IF(AND(Input!$A27="",Input!$A28=""),"", IF(Input!C27="","Data is missing.",""))))</f>
        <v/>
      </c>
      <c r="E28" s="189" t="str">
        <f>IF(ISERROR(IF(AND(Input!$A27="",SUMPRODUCT(--(LEN(Input!$A28:'Input'!$A$1006)&gt;0))&lt;&gt;0),"Row is skipped.",IF(AND(Input!$A27="",Input!$A28=""),"", IF(Input!D27="","Data is missing.","")))),"",IF(AND(Input!$A27="",SUMPRODUCT(--(LEN(Input!$A28:'Input'!$A$1006)&gt;0))&lt;&gt;0),"Row is skipped.",IF(AND(Input!$A27="",Input!$A28=""),"", IF(Input!D27="","Data is missing.",""))))</f>
        <v/>
      </c>
      <c r="F28" s="189" t="str">
        <f>IF(ISERROR(IF(AND(Input!$A27="",SUMPRODUCT(--(LEN(Input!$A28:'Input'!$A$1006)&gt;0))&lt;&gt;0),"Row is skipped.",IF(AND(Input!$A27="",Input!$A28=""),"", IF(Input!E27="","Data is missing.","")))),"",IF(AND(Input!$A27="",SUMPRODUCT(--(LEN(Input!$A28:'Input'!$A$1006)&gt;0))&lt;&gt;0),"Row is skipped.",IF(AND(Input!$A27="",Input!$A28=""),"", IF(Input!E27="","Data is missing.",""))))</f>
        <v/>
      </c>
      <c r="G28" s="189" t="str">
        <f>IF(ISERROR(IF(AND(Input!$A27="",SUMPRODUCT(--(LEN(Input!$A28:'Input'!$A$1006)&gt;0))&lt;&gt;0),"Row is skipped.",IF(AND(Input!$A27="",Input!$A28=""),"", IF(Input!F27="","Data is missing.","")))),"",IF(AND(Input!$A27="",SUMPRODUCT(--(LEN(Input!$A28:'Input'!$A$1006)&gt;0))&lt;&gt;0),"Row is skipped.",IF(AND(Input!$A27="",Input!$A28=""),"", IF(Input!F27="","Data is missing.",""))))</f>
        <v/>
      </c>
      <c r="H28" s="190" t="str">
        <f>IF(ISERROR(IF(AND(Input!$A27="",SUMPRODUCT(--(LEN(Input!$A28:'Input'!$A$1006)&gt;0))&lt;&gt;0),"Row is skipped.",IF(AND(Input!$A27="",Input!$A28=""),"", IF(Input!G27="","Data is missing.","")))),"",IF(AND(Input!$A27="",SUMPRODUCT(--(LEN(Input!$A28:'Input'!$A$1006)&gt;0))&lt;&gt;0),"Row is skipped.",IF(AND(Input!$A27="",Input!$A28=""),"", IF(Input!G27="","Data is missing.",""))))</f>
        <v/>
      </c>
      <c r="I28" s="156"/>
      <c r="J28" s="191" t="str">
        <f>IFERROR(VLOOKUP(VLOOKUP(Input!$D27,'Measure List'!$A:$AN,40,FALSE),UIR!$A$1:$Q$27,17,FALSE),"")</f>
        <v/>
      </c>
      <c r="K28" s="192" t="str">
        <f>IFERROR(VLOOKUP(Input!$D27,'Measure List'!$A:$AN,40,FALSE),"")</f>
        <v/>
      </c>
      <c r="L28" s="156"/>
      <c r="M28" s="193" t="str">
        <f>IF(B28="","",IF(AND(Input!H27="",IFERROR(VLOOKUP(K28,UIR!$A$2:$P$21,2,FALSE),"")&lt;&gt;""),"Data is Missing.",""))</f>
        <v/>
      </c>
      <c r="N28" s="194" t="str">
        <f>IF(B28="","",IF(AND(Input!I27="",IFERROR(VLOOKUP(K28,UIR!$A$2:$P$21,3,FALSE),"")&lt;&gt;""),"Data is Missing.",""))</f>
        <v/>
      </c>
      <c r="O28" s="194" t="str">
        <f>IF(B28="","",IF(AND(Input!J27="",IFERROR(VLOOKUP(K28,UIR!$A$2:$P$21,4,FALSE),"")&lt;&gt;""),"Data is Missing.",""))</f>
        <v/>
      </c>
      <c r="P28" s="194" t="str">
        <f>IF(B28="","",IF(AND(Input!K27="",IFERROR(VLOOKUP(K28,UIR!$A$2:$P$21,5,FALSE),"")&lt;&gt;""),"Data is Missing.",""))</f>
        <v/>
      </c>
      <c r="Q28" s="194" t="str">
        <f>IF(B28="","",IF(AND(Input!L27="",IFERROR(VLOOKUP(K28,UIR!$A$2:$P$21,6,FALSE),"")&lt;&gt;""),"Data is Missing.",""))</f>
        <v/>
      </c>
      <c r="R28" s="194" t="str">
        <f>IF(B28="","",IF(AND(Input!M27="",IFERROR(VLOOKUP(K28,UIR!$A$2:$P$21,7,FALSE),"")&lt;&gt;""),"Data is Missing.",""))</f>
        <v/>
      </c>
      <c r="S28" s="194" t="str">
        <f>IF(B28="","",IF(AND(Input!P27="",IFERROR(VLOOKUP(K28,UIR!$A$2:$P$21,8,FALSE),"")&lt;&gt;""),"Data is Missing.",""))</f>
        <v/>
      </c>
      <c r="T28" s="194" t="str">
        <f>IF(B28="","",IF(AND(Input!Q27="",IFERROR(VLOOKUP(K28,UIR!$A$2:$P$21,9,FALSE),"")&lt;&gt;""),"Data is Missing.",""))</f>
        <v/>
      </c>
      <c r="U28" s="194"/>
      <c r="V28" s="194" t="str">
        <f>IF(B28="","",IF(AND(Input!S27="",IFERROR(VLOOKUP(K28,UIR!$A$2:$P$21,11,FALSE),"")&lt;&gt;""),"Data is Missing.",""))</f>
        <v/>
      </c>
      <c r="W28" s="194" t="str">
        <f>IF(B28="","",IF(AND(Input!T27="",IFERROR(VLOOKUP(K28,UIR!$A$2:$P$21,12,FALSE),"")&lt;&gt;""),"Data is Missing.",""))</f>
        <v/>
      </c>
      <c r="X28" s="194" t="str">
        <f>IF(B28="","",IF(AND(Input!V27="",IFERROR(VLOOKUP(K28,UIR!$A$2:$P$21,13,FALSE),"")&lt;&gt;""),"Data is Missing.",""))</f>
        <v/>
      </c>
      <c r="Y28" s="194" t="str">
        <f>IF(B28="","",IF(AND(Input!W27="",IFERROR(VLOOKUP(K28,UIR!$A$2:$P$21,14,FALSE),"")&lt;&gt;""),"Data is Missing.",""))</f>
        <v/>
      </c>
      <c r="Z28" s="194" t="str">
        <f>IF(B28="","",IF(AND(Input!X27="",IFERROR(VLOOKUP(K28,UIR!$A$2:$P$21,15,FALSE),"")&lt;&gt;""),"Data is Missing.",""))</f>
        <v/>
      </c>
      <c r="AA28" s="195" t="str">
        <f>IF(B28="","",IF(AND(Input!Y27="",IFERROR(VLOOKUP(K28,UIR!$A$2:$P$21,16,FALSE),"")&lt;&gt;""),"Data is Missing.",""))</f>
        <v/>
      </c>
      <c r="AC28" s="202" t="str">
        <f>IF(ISERROR(IF(Input!D27="","",IF(ISERROR(VLOOKUP(Input!D27,'Measure List'!$A$2:$A$30000,1,0)),"Invalid RefNo",""))),"",IF(Input!D27="","",IF(ISERROR(VLOOKUP(Input!D27,'Measure List'!$A$2:$A$30000,1,0)),"Invalid RefNo","")))</f>
        <v/>
      </c>
      <c r="AD28" s="156"/>
      <c r="AE28" s="156"/>
      <c r="AF28" s="156"/>
      <c r="AG28" s="156"/>
      <c r="AH28" s="156"/>
      <c r="AI28" s="156"/>
      <c r="AJ28" s="156"/>
      <c r="AK28" s="156"/>
      <c r="AL28" s="203" t="str">
        <f>IF(COUNTIF(Dropdowns!$K$2:$K$7,Input!S27)&gt;0,"",IF(Input!S27="","","Invalid Type"))</f>
        <v/>
      </c>
      <c r="AN28" s="204" t="str">
        <f>IF(Input!C27="","",IF(ISNUMBER(VALUE(Input!C27)),"","Needs to be a number."))</f>
        <v/>
      </c>
      <c r="AO28" s="205" t="str">
        <f>IF(Input!E27="","",IF(ISNUMBER(VALUE(Input!E27)),"","Needs to be a number."))</f>
        <v/>
      </c>
      <c r="AP28" s="205" t="str">
        <f>IF(Input!N27="","",IF(ISNUMBER(VALUE(Input!N27)),"","Needs to be a number."))</f>
        <v/>
      </c>
      <c r="AQ28" s="205" t="str">
        <f>IF(Input!O27="","",IF(ISNUMBER(VALUE(Input!O27)),"","Needs to be a number."))</f>
        <v/>
      </c>
      <c r="AR28" s="205" t="str">
        <f>IF(Input!V27="","",IF(ISNUMBER(VALUE(Input!V27)),"","Needs to be a number."))</f>
        <v/>
      </c>
      <c r="AS28" s="205" t="str">
        <f>IF(Input!W27="","",IF(ISNUMBER(VALUE(Input!W27)),"","Needs to be a number."))</f>
        <v/>
      </c>
      <c r="AT28" s="205" t="str">
        <f>IF(Input!X27="","",IF(ISNUMBER(VALUE(Input!X27)),"","Needs to be a number."))</f>
        <v/>
      </c>
      <c r="AU28" s="206" t="str">
        <f>IF(Input!Y27="","",IF(ISNUMBER(VALUE(Input!Y27)),"","Needs to be a number."))</f>
        <v/>
      </c>
      <c r="AV28" s="207"/>
      <c r="AW28" s="259" t="str">
        <f>IF(OR(VALUE(Input!C27)&lt;0,VALUE(Input!C27)&gt;100), "Invalid EEI %","")</f>
        <v/>
      </c>
      <c r="AX28" s="207"/>
      <c r="AY28" s="278" t="str">
        <f>IF(Input!E27="","",IF(VALUE(Input!E27)=0,"Do not enter 0.",""))</f>
        <v/>
      </c>
    </row>
    <row r="29" spans="2:51" x14ac:dyDescent="0.3">
      <c r="B29" s="188" t="str">
        <f>Input!A28</f>
        <v/>
      </c>
      <c r="C29" s="189" t="str">
        <f>IF(ISERROR(IF(AND(Input!$A28="",SUMPRODUCT(--(LEN(Input!$A29:'Input'!$A$1006)&gt;0))&lt;&gt;0),"Row is skipped.",IF(AND(Input!$A28="",Input!$A29=""),"", IF(Input!B28="","Data is missing.","")))),"",IF(AND(Input!$A28="",SUMPRODUCT(--(LEN(Input!$A29:'Input'!$A$1006)&gt;0))&lt;&gt;0),"Row is skipped.",IF(AND(Input!$A28="",Input!$A29=""),"", IF(Input!B28="","Data is missing.",""))))</f>
        <v/>
      </c>
      <c r="D29" s="189" t="str">
        <f>IF(ISERROR(IF(AND(Input!$A28="",SUMPRODUCT(--(LEN(Input!$A29:'Input'!$A$1006)&gt;0))&lt;&gt;0),"Row is skipped.",IF(AND(Input!$A28="",Input!$A29=""),"", IF(Input!C28="","Data is missing.","")))),"",IF(AND(Input!$A28="",SUMPRODUCT(--(LEN(Input!$A29:'Input'!$A$1006)&gt;0))&lt;&gt;0),"Row is skipped.",IF(AND(Input!$A28="",Input!$A29=""),"", IF(Input!C28="","Data is missing.",""))))</f>
        <v/>
      </c>
      <c r="E29" s="189" t="str">
        <f>IF(ISERROR(IF(AND(Input!$A28="",SUMPRODUCT(--(LEN(Input!$A29:'Input'!$A$1006)&gt;0))&lt;&gt;0),"Row is skipped.",IF(AND(Input!$A28="",Input!$A29=""),"", IF(Input!D28="","Data is missing.","")))),"",IF(AND(Input!$A28="",SUMPRODUCT(--(LEN(Input!$A29:'Input'!$A$1006)&gt;0))&lt;&gt;0),"Row is skipped.",IF(AND(Input!$A28="",Input!$A29=""),"", IF(Input!D28="","Data is missing.",""))))</f>
        <v/>
      </c>
      <c r="F29" s="189" t="str">
        <f>IF(ISERROR(IF(AND(Input!$A28="",SUMPRODUCT(--(LEN(Input!$A29:'Input'!$A$1006)&gt;0))&lt;&gt;0),"Row is skipped.",IF(AND(Input!$A28="",Input!$A29=""),"", IF(Input!E28="","Data is missing.","")))),"",IF(AND(Input!$A28="",SUMPRODUCT(--(LEN(Input!$A29:'Input'!$A$1006)&gt;0))&lt;&gt;0),"Row is skipped.",IF(AND(Input!$A28="",Input!$A29=""),"", IF(Input!E28="","Data is missing.",""))))</f>
        <v/>
      </c>
      <c r="G29" s="189" t="str">
        <f>IF(ISERROR(IF(AND(Input!$A28="",SUMPRODUCT(--(LEN(Input!$A29:'Input'!$A$1006)&gt;0))&lt;&gt;0),"Row is skipped.",IF(AND(Input!$A28="",Input!$A29=""),"", IF(Input!F28="","Data is missing.","")))),"",IF(AND(Input!$A28="",SUMPRODUCT(--(LEN(Input!$A29:'Input'!$A$1006)&gt;0))&lt;&gt;0),"Row is skipped.",IF(AND(Input!$A28="",Input!$A29=""),"", IF(Input!F28="","Data is missing.",""))))</f>
        <v/>
      </c>
      <c r="H29" s="190" t="str">
        <f>IF(ISERROR(IF(AND(Input!$A28="",SUMPRODUCT(--(LEN(Input!$A29:'Input'!$A$1006)&gt;0))&lt;&gt;0),"Row is skipped.",IF(AND(Input!$A28="",Input!$A29=""),"", IF(Input!G28="","Data is missing.","")))),"",IF(AND(Input!$A28="",SUMPRODUCT(--(LEN(Input!$A29:'Input'!$A$1006)&gt;0))&lt;&gt;0),"Row is skipped.",IF(AND(Input!$A28="",Input!$A29=""),"", IF(Input!G28="","Data is missing.",""))))</f>
        <v/>
      </c>
      <c r="I29" s="156"/>
      <c r="J29" s="191" t="str">
        <f>IFERROR(VLOOKUP(VLOOKUP(Input!$D28,'Measure List'!$A:$AN,40,FALSE),UIR!$A$1:$Q$27,17,FALSE),"")</f>
        <v/>
      </c>
      <c r="K29" s="192" t="str">
        <f>IFERROR(VLOOKUP(Input!$D28,'Measure List'!$A:$AN,40,FALSE),"")</f>
        <v/>
      </c>
      <c r="L29" s="156"/>
      <c r="M29" s="193" t="str">
        <f>IF(B29="","",IF(AND(Input!H28="",IFERROR(VLOOKUP(K29,UIR!$A$2:$P$21,2,FALSE),"")&lt;&gt;""),"Data is Missing.",""))</f>
        <v/>
      </c>
      <c r="N29" s="194" t="str">
        <f>IF(B29="","",IF(AND(Input!I28="",IFERROR(VLOOKUP(K29,UIR!$A$2:$P$21,3,FALSE),"")&lt;&gt;""),"Data is Missing.",""))</f>
        <v/>
      </c>
      <c r="O29" s="194" t="str">
        <f>IF(B29="","",IF(AND(Input!J28="",IFERROR(VLOOKUP(K29,UIR!$A$2:$P$21,4,FALSE),"")&lt;&gt;""),"Data is Missing.",""))</f>
        <v/>
      </c>
      <c r="P29" s="194" t="str">
        <f>IF(B29="","",IF(AND(Input!K28="",IFERROR(VLOOKUP(K29,UIR!$A$2:$P$21,5,FALSE),"")&lt;&gt;""),"Data is Missing.",""))</f>
        <v/>
      </c>
      <c r="Q29" s="194" t="str">
        <f>IF(B29="","",IF(AND(Input!L28="",IFERROR(VLOOKUP(K29,UIR!$A$2:$P$21,6,FALSE),"")&lt;&gt;""),"Data is Missing.",""))</f>
        <v/>
      </c>
      <c r="R29" s="194" t="str">
        <f>IF(B29="","",IF(AND(Input!M28="",IFERROR(VLOOKUP(K29,UIR!$A$2:$P$21,7,FALSE),"")&lt;&gt;""),"Data is Missing.",""))</f>
        <v/>
      </c>
      <c r="S29" s="194" t="str">
        <f>IF(B29="","",IF(AND(Input!P28="",IFERROR(VLOOKUP(K29,UIR!$A$2:$P$21,8,FALSE),"")&lt;&gt;""),"Data is Missing.",""))</f>
        <v/>
      </c>
      <c r="T29" s="194" t="str">
        <f>IF(B29="","",IF(AND(Input!Q28="",IFERROR(VLOOKUP(K29,UIR!$A$2:$P$21,9,FALSE),"")&lt;&gt;""),"Data is Missing.",""))</f>
        <v/>
      </c>
      <c r="U29" s="194"/>
      <c r="V29" s="194" t="str">
        <f>IF(B29="","",IF(AND(Input!S28="",IFERROR(VLOOKUP(K29,UIR!$A$2:$P$21,11,FALSE),"")&lt;&gt;""),"Data is Missing.",""))</f>
        <v/>
      </c>
      <c r="W29" s="194" t="str">
        <f>IF(B29="","",IF(AND(Input!T28="",IFERROR(VLOOKUP(K29,UIR!$A$2:$P$21,12,FALSE),"")&lt;&gt;""),"Data is Missing.",""))</f>
        <v/>
      </c>
      <c r="X29" s="194" t="str">
        <f>IF(B29="","",IF(AND(Input!V28="",IFERROR(VLOOKUP(K29,UIR!$A$2:$P$21,13,FALSE),"")&lt;&gt;""),"Data is Missing.",""))</f>
        <v/>
      </c>
      <c r="Y29" s="194" t="str">
        <f>IF(B29="","",IF(AND(Input!W28="",IFERROR(VLOOKUP(K29,UIR!$A$2:$P$21,14,FALSE),"")&lt;&gt;""),"Data is Missing.",""))</f>
        <v/>
      </c>
      <c r="Z29" s="194" t="str">
        <f>IF(B29="","",IF(AND(Input!X28="",IFERROR(VLOOKUP(K29,UIR!$A$2:$P$21,15,FALSE),"")&lt;&gt;""),"Data is Missing.",""))</f>
        <v/>
      </c>
      <c r="AA29" s="195" t="str">
        <f>IF(B29="","",IF(AND(Input!Y28="",IFERROR(VLOOKUP(K29,UIR!$A$2:$P$21,16,FALSE),"")&lt;&gt;""),"Data is Missing.",""))</f>
        <v/>
      </c>
      <c r="AC29" s="202" t="str">
        <f>IF(ISERROR(IF(Input!D28="","",IF(ISERROR(VLOOKUP(Input!D28,'Measure List'!$A$2:$A$30000,1,0)),"Invalid RefNo",""))),"",IF(Input!D28="","",IF(ISERROR(VLOOKUP(Input!D28,'Measure List'!$A$2:$A$30000,1,0)),"Invalid RefNo","")))</f>
        <v/>
      </c>
      <c r="AD29" s="156"/>
      <c r="AE29" s="156"/>
      <c r="AF29" s="156"/>
      <c r="AG29" s="156"/>
      <c r="AH29" s="156"/>
      <c r="AI29" s="156"/>
      <c r="AJ29" s="156"/>
      <c r="AK29" s="156"/>
      <c r="AL29" s="203" t="str">
        <f>IF(COUNTIF(Dropdowns!$K$2:$K$7,Input!S28)&gt;0,"",IF(Input!S28="","","Invalid Type"))</f>
        <v/>
      </c>
      <c r="AN29" s="204" t="str">
        <f>IF(Input!C28="","",IF(ISNUMBER(VALUE(Input!C28)),"","Needs to be a number."))</f>
        <v/>
      </c>
      <c r="AO29" s="205" t="str">
        <f>IF(Input!E28="","",IF(ISNUMBER(VALUE(Input!E28)),"","Needs to be a number."))</f>
        <v/>
      </c>
      <c r="AP29" s="205" t="str">
        <f>IF(Input!N28="","",IF(ISNUMBER(VALUE(Input!N28)),"","Needs to be a number."))</f>
        <v/>
      </c>
      <c r="AQ29" s="205" t="str">
        <f>IF(Input!O28="","",IF(ISNUMBER(VALUE(Input!O28)),"","Needs to be a number."))</f>
        <v/>
      </c>
      <c r="AR29" s="205" t="str">
        <f>IF(Input!V28="","",IF(ISNUMBER(VALUE(Input!V28)),"","Needs to be a number."))</f>
        <v/>
      </c>
      <c r="AS29" s="205" t="str">
        <f>IF(Input!W28="","",IF(ISNUMBER(VALUE(Input!W28)),"","Needs to be a number."))</f>
        <v/>
      </c>
      <c r="AT29" s="205" t="str">
        <f>IF(Input!X28="","",IF(ISNUMBER(VALUE(Input!X28)),"","Needs to be a number."))</f>
        <v/>
      </c>
      <c r="AU29" s="206" t="str">
        <f>IF(Input!Y28="","",IF(ISNUMBER(VALUE(Input!Y28)),"","Needs to be a number."))</f>
        <v/>
      </c>
      <c r="AV29" s="207"/>
      <c r="AW29" s="259" t="str">
        <f>IF(OR(VALUE(Input!C28)&lt;0,VALUE(Input!C28)&gt;100), "Invalid EEI %","")</f>
        <v/>
      </c>
      <c r="AX29" s="207"/>
      <c r="AY29" s="278" t="str">
        <f>IF(Input!E28="","",IF(VALUE(Input!E28)=0,"Do not enter 0.",""))</f>
        <v/>
      </c>
    </row>
    <row r="30" spans="2:51" x14ac:dyDescent="0.3">
      <c r="B30" s="188" t="str">
        <f>Input!A29</f>
        <v/>
      </c>
      <c r="C30" s="189" t="str">
        <f>IF(ISERROR(IF(AND(Input!$A29="",SUMPRODUCT(--(LEN(Input!$A30:'Input'!$A$1006)&gt;0))&lt;&gt;0),"Row is skipped.",IF(AND(Input!$A29="",Input!$A30=""),"", IF(Input!B29="","Data is missing.","")))),"",IF(AND(Input!$A29="",SUMPRODUCT(--(LEN(Input!$A30:'Input'!$A$1006)&gt;0))&lt;&gt;0),"Row is skipped.",IF(AND(Input!$A29="",Input!$A30=""),"", IF(Input!B29="","Data is missing.",""))))</f>
        <v/>
      </c>
      <c r="D30" s="189" t="str">
        <f>IF(ISERROR(IF(AND(Input!$A29="",SUMPRODUCT(--(LEN(Input!$A30:'Input'!$A$1006)&gt;0))&lt;&gt;0),"Row is skipped.",IF(AND(Input!$A29="",Input!$A30=""),"", IF(Input!C29="","Data is missing.","")))),"",IF(AND(Input!$A29="",SUMPRODUCT(--(LEN(Input!$A30:'Input'!$A$1006)&gt;0))&lt;&gt;0),"Row is skipped.",IF(AND(Input!$A29="",Input!$A30=""),"", IF(Input!C29="","Data is missing.",""))))</f>
        <v/>
      </c>
      <c r="E30" s="189" t="str">
        <f>IF(ISERROR(IF(AND(Input!$A29="",SUMPRODUCT(--(LEN(Input!$A30:'Input'!$A$1006)&gt;0))&lt;&gt;0),"Row is skipped.",IF(AND(Input!$A29="",Input!$A30=""),"", IF(Input!D29="","Data is missing.","")))),"",IF(AND(Input!$A29="",SUMPRODUCT(--(LEN(Input!$A30:'Input'!$A$1006)&gt;0))&lt;&gt;0),"Row is skipped.",IF(AND(Input!$A29="",Input!$A30=""),"", IF(Input!D29="","Data is missing.",""))))</f>
        <v/>
      </c>
      <c r="F30" s="189" t="str">
        <f>IF(ISERROR(IF(AND(Input!$A29="",SUMPRODUCT(--(LEN(Input!$A30:'Input'!$A$1006)&gt;0))&lt;&gt;0),"Row is skipped.",IF(AND(Input!$A29="",Input!$A30=""),"", IF(Input!E29="","Data is missing.","")))),"",IF(AND(Input!$A29="",SUMPRODUCT(--(LEN(Input!$A30:'Input'!$A$1006)&gt;0))&lt;&gt;0),"Row is skipped.",IF(AND(Input!$A29="",Input!$A30=""),"", IF(Input!E29="","Data is missing.",""))))</f>
        <v/>
      </c>
      <c r="G30" s="189" t="str">
        <f>IF(ISERROR(IF(AND(Input!$A29="",SUMPRODUCT(--(LEN(Input!$A30:'Input'!$A$1006)&gt;0))&lt;&gt;0),"Row is skipped.",IF(AND(Input!$A29="",Input!$A30=""),"", IF(Input!F29="","Data is missing.","")))),"",IF(AND(Input!$A29="",SUMPRODUCT(--(LEN(Input!$A30:'Input'!$A$1006)&gt;0))&lt;&gt;0),"Row is skipped.",IF(AND(Input!$A29="",Input!$A30=""),"", IF(Input!F29="","Data is missing.",""))))</f>
        <v/>
      </c>
      <c r="H30" s="190" t="str">
        <f>IF(ISERROR(IF(AND(Input!$A29="",SUMPRODUCT(--(LEN(Input!$A30:'Input'!$A$1006)&gt;0))&lt;&gt;0),"Row is skipped.",IF(AND(Input!$A29="",Input!$A30=""),"", IF(Input!G29="","Data is missing.","")))),"",IF(AND(Input!$A29="",SUMPRODUCT(--(LEN(Input!$A30:'Input'!$A$1006)&gt;0))&lt;&gt;0),"Row is skipped.",IF(AND(Input!$A29="",Input!$A30=""),"", IF(Input!G29="","Data is missing.",""))))</f>
        <v/>
      </c>
      <c r="I30" s="156"/>
      <c r="J30" s="191" t="str">
        <f>IFERROR(VLOOKUP(VLOOKUP(Input!$D29,'Measure List'!$A:$AN,40,FALSE),UIR!$A$1:$Q$27,17,FALSE),"")</f>
        <v/>
      </c>
      <c r="K30" s="192" t="str">
        <f>IFERROR(VLOOKUP(Input!$D29,'Measure List'!$A:$AN,40,FALSE),"")</f>
        <v/>
      </c>
      <c r="L30" s="156"/>
      <c r="M30" s="193" t="str">
        <f>IF(B30="","",IF(AND(Input!H29="",IFERROR(VLOOKUP(K30,UIR!$A$2:$P$21,2,FALSE),"")&lt;&gt;""),"Data is Missing.",""))</f>
        <v/>
      </c>
      <c r="N30" s="194" t="str">
        <f>IF(B30="","",IF(AND(Input!I29="",IFERROR(VLOOKUP(K30,UIR!$A$2:$P$21,3,FALSE),"")&lt;&gt;""),"Data is Missing.",""))</f>
        <v/>
      </c>
      <c r="O30" s="194" t="str">
        <f>IF(B30="","",IF(AND(Input!J29="",IFERROR(VLOOKUP(K30,UIR!$A$2:$P$21,4,FALSE),"")&lt;&gt;""),"Data is Missing.",""))</f>
        <v/>
      </c>
      <c r="P30" s="194" t="str">
        <f>IF(B30="","",IF(AND(Input!K29="",IFERROR(VLOOKUP(K30,UIR!$A$2:$P$21,5,FALSE),"")&lt;&gt;""),"Data is Missing.",""))</f>
        <v/>
      </c>
      <c r="Q30" s="194" t="str">
        <f>IF(B30="","",IF(AND(Input!L29="",IFERROR(VLOOKUP(K30,UIR!$A$2:$P$21,6,FALSE),"")&lt;&gt;""),"Data is Missing.",""))</f>
        <v/>
      </c>
      <c r="R30" s="194" t="str">
        <f>IF(B30="","",IF(AND(Input!M29="",IFERROR(VLOOKUP(K30,UIR!$A$2:$P$21,7,FALSE),"")&lt;&gt;""),"Data is Missing.",""))</f>
        <v/>
      </c>
      <c r="S30" s="194" t="str">
        <f>IF(B30="","",IF(AND(Input!P29="",IFERROR(VLOOKUP(K30,UIR!$A$2:$P$21,8,FALSE),"")&lt;&gt;""),"Data is Missing.",""))</f>
        <v/>
      </c>
      <c r="T30" s="194" t="str">
        <f>IF(B30="","",IF(AND(Input!Q29="",IFERROR(VLOOKUP(K30,UIR!$A$2:$P$21,9,FALSE),"")&lt;&gt;""),"Data is Missing.",""))</f>
        <v/>
      </c>
      <c r="U30" s="194"/>
      <c r="V30" s="194" t="str">
        <f>IF(B30="","",IF(AND(Input!S29="",IFERROR(VLOOKUP(K30,UIR!$A$2:$P$21,11,FALSE),"")&lt;&gt;""),"Data is Missing.",""))</f>
        <v/>
      </c>
      <c r="W30" s="194" t="str">
        <f>IF(B30="","",IF(AND(Input!T29="",IFERROR(VLOOKUP(K30,UIR!$A$2:$P$21,12,FALSE),"")&lt;&gt;""),"Data is Missing.",""))</f>
        <v/>
      </c>
      <c r="X30" s="194" t="str">
        <f>IF(B30="","",IF(AND(Input!V29="",IFERROR(VLOOKUP(K30,UIR!$A$2:$P$21,13,FALSE),"")&lt;&gt;""),"Data is Missing.",""))</f>
        <v/>
      </c>
      <c r="Y30" s="194" t="str">
        <f>IF(B30="","",IF(AND(Input!W29="",IFERROR(VLOOKUP(K30,UIR!$A$2:$P$21,14,FALSE),"")&lt;&gt;""),"Data is Missing.",""))</f>
        <v/>
      </c>
      <c r="Z30" s="194" t="str">
        <f>IF(B30="","",IF(AND(Input!X29="",IFERROR(VLOOKUP(K30,UIR!$A$2:$P$21,15,FALSE),"")&lt;&gt;""),"Data is Missing.",""))</f>
        <v/>
      </c>
      <c r="AA30" s="195" t="str">
        <f>IF(B30="","",IF(AND(Input!Y29="",IFERROR(VLOOKUP(K30,UIR!$A$2:$P$21,16,FALSE),"")&lt;&gt;""),"Data is Missing.",""))</f>
        <v/>
      </c>
      <c r="AC30" s="202" t="str">
        <f>IF(ISERROR(IF(Input!D29="","",IF(ISERROR(VLOOKUP(Input!D29,'Measure List'!$A$2:$A$30000,1,0)),"Invalid RefNo",""))),"",IF(Input!D29="","",IF(ISERROR(VLOOKUP(Input!D29,'Measure List'!$A$2:$A$30000,1,0)),"Invalid RefNo","")))</f>
        <v/>
      </c>
      <c r="AD30" s="156"/>
      <c r="AE30" s="156"/>
      <c r="AF30" s="156"/>
      <c r="AG30" s="156"/>
      <c r="AH30" s="156"/>
      <c r="AI30" s="156"/>
      <c r="AJ30" s="156"/>
      <c r="AK30" s="156"/>
      <c r="AL30" s="203" t="str">
        <f>IF(COUNTIF(Dropdowns!$K$2:$K$7,Input!S29)&gt;0,"",IF(Input!S29="","","Invalid Type"))</f>
        <v/>
      </c>
      <c r="AN30" s="204" t="str">
        <f>IF(Input!C29="","",IF(ISNUMBER(VALUE(Input!C29)),"","Needs to be a number."))</f>
        <v/>
      </c>
      <c r="AO30" s="205" t="str">
        <f>IF(Input!E29="","",IF(ISNUMBER(VALUE(Input!E29)),"","Needs to be a number."))</f>
        <v/>
      </c>
      <c r="AP30" s="205" t="str">
        <f>IF(Input!N29="","",IF(ISNUMBER(VALUE(Input!N29)),"","Needs to be a number."))</f>
        <v/>
      </c>
      <c r="AQ30" s="205" t="str">
        <f>IF(Input!O29="","",IF(ISNUMBER(VALUE(Input!O29)),"","Needs to be a number."))</f>
        <v/>
      </c>
      <c r="AR30" s="205" t="str">
        <f>IF(Input!V29="","",IF(ISNUMBER(VALUE(Input!V29)),"","Needs to be a number."))</f>
        <v/>
      </c>
      <c r="AS30" s="205" t="str">
        <f>IF(Input!W29="","",IF(ISNUMBER(VALUE(Input!W29)),"","Needs to be a number."))</f>
        <v/>
      </c>
      <c r="AT30" s="205" t="str">
        <f>IF(Input!X29="","",IF(ISNUMBER(VALUE(Input!X29)),"","Needs to be a number."))</f>
        <v/>
      </c>
      <c r="AU30" s="206" t="str">
        <f>IF(Input!Y29="","",IF(ISNUMBER(VALUE(Input!Y29)),"","Needs to be a number."))</f>
        <v/>
      </c>
      <c r="AV30" s="207"/>
      <c r="AW30" s="259" t="str">
        <f>IF(OR(VALUE(Input!C29)&lt;0,VALUE(Input!C29)&gt;100), "Invalid EEI %","")</f>
        <v/>
      </c>
      <c r="AX30" s="207"/>
      <c r="AY30" s="278" t="str">
        <f>IF(Input!E29="","",IF(VALUE(Input!E29)=0,"Do not enter 0.",""))</f>
        <v/>
      </c>
    </row>
    <row r="31" spans="2:51" x14ac:dyDescent="0.3">
      <c r="B31" s="188" t="str">
        <f>Input!A30</f>
        <v/>
      </c>
      <c r="C31" s="189" t="str">
        <f>IF(ISERROR(IF(AND(Input!$A30="",SUMPRODUCT(--(LEN(Input!$A31:'Input'!$A$1006)&gt;0))&lt;&gt;0),"Row is skipped.",IF(AND(Input!$A30="",Input!$A31=""),"", IF(Input!B30="","Data is missing.","")))),"",IF(AND(Input!$A30="",SUMPRODUCT(--(LEN(Input!$A31:'Input'!$A$1006)&gt;0))&lt;&gt;0),"Row is skipped.",IF(AND(Input!$A30="",Input!$A31=""),"", IF(Input!B30="","Data is missing.",""))))</f>
        <v/>
      </c>
      <c r="D31" s="189" t="str">
        <f>IF(ISERROR(IF(AND(Input!$A30="",SUMPRODUCT(--(LEN(Input!$A31:'Input'!$A$1006)&gt;0))&lt;&gt;0),"Row is skipped.",IF(AND(Input!$A30="",Input!$A31=""),"", IF(Input!C30="","Data is missing.","")))),"",IF(AND(Input!$A30="",SUMPRODUCT(--(LEN(Input!$A31:'Input'!$A$1006)&gt;0))&lt;&gt;0),"Row is skipped.",IF(AND(Input!$A30="",Input!$A31=""),"", IF(Input!C30="","Data is missing.",""))))</f>
        <v/>
      </c>
      <c r="E31" s="189" t="str">
        <f>IF(ISERROR(IF(AND(Input!$A30="",SUMPRODUCT(--(LEN(Input!$A31:'Input'!$A$1006)&gt;0))&lt;&gt;0),"Row is skipped.",IF(AND(Input!$A30="",Input!$A31=""),"", IF(Input!D30="","Data is missing.","")))),"",IF(AND(Input!$A30="",SUMPRODUCT(--(LEN(Input!$A31:'Input'!$A$1006)&gt;0))&lt;&gt;0),"Row is skipped.",IF(AND(Input!$A30="",Input!$A31=""),"", IF(Input!D30="","Data is missing.",""))))</f>
        <v/>
      </c>
      <c r="F31" s="189" t="str">
        <f>IF(ISERROR(IF(AND(Input!$A30="",SUMPRODUCT(--(LEN(Input!$A31:'Input'!$A$1006)&gt;0))&lt;&gt;0),"Row is skipped.",IF(AND(Input!$A30="",Input!$A31=""),"", IF(Input!E30="","Data is missing.","")))),"",IF(AND(Input!$A30="",SUMPRODUCT(--(LEN(Input!$A31:'Input'!$A$1006)&gt;0))&lt;&gt;0),"Row is skipped.",IF(AND(Input!$A30="",Input!$A31=""),"", IF(Input!E30="","Data is missing.",""))))</f>
        <v/>
      </c>
      <c r="G31" s="189" t="str">
        <f>IF(ISERROR(IF(AND(Input!$A30="",SUMPRODUCT(--(LEN(Input!$A31:'Input'!$A$1006)&gt;0))&lt;&gt;0),"Row is skipped.",IF(AND(Input!$A30="",Input!$A31=""),"", IF(Input!F30="","Data is missing.","")))),"",IF(AND(Input!$A30="",SUMPRODUCT(--(LEN(Input!$A31:'Input'!$A$1006)&gt;0))&lt;&gt;0),"Row is skipped.",IF(AND(Input!$A30="",Input!$A31=""),"", IF(Input!F30="","Data is missing.",""))))</f>
        <v/>
      </c>
      <c r="H31" s="190" t="str">
        <f>IF(ISERROR(IF(AND(Input!$A30="",SUMPRODUCT(--(LEN(Input!$A31:'Input'!$A$1006)&gt;0))&lt;&gt;0),"Row is skipped.",IF(AND(Input!$A30="",Input!$A31=""),"", IF(Input!G30="","Data is missing.","")))),"",IF(AND(Input!$A30="",SUMPRODUCT(--(LEN(Input!$A31:'Input'!$A$1006)&gt;0))&lt;&gt;0),"Row is skipped.",IF(AND(Input!$A30="",Input!$A31=""),"", IF(Input!G30="","Data is missing.",""))))</f>
        <v/>
      </c>
      <c r="I31" s="156"/>
      <c r="J31" s="191" t="str">
        <f>IFERROR(VLOOKUP(VLOOKUP(Input!$D30,'Measure List'!$A:$AN,40,FALSE),UIR!$A$1:$Q$27,17,FALSE),"")</f>
        <v/>
      </c>
      <c r="K31" s="192" t="str">
        <f>IFERROR(VLOOKUP(Input!$D30,'Measure List'!$A:$AN,40,FALSE),"")</f>
        <v/>
      </c>
      <c r="L31" s="156"/>
      <c r="M31" s="193" t="str">
        <f>IF(B31="","",IF(AND(Input!H30="",IFERROR(VLOOKUP(K31,UIR!$A$2:$P$21,2,FALSE),"")&lt;&gt;""),"Data is Missing.",""))</f>
        <v/>
      </c>
      <c r="N31" s="194" t="str">
        <f>IF(B31="","",IF(AND(Input!I30="",IFERROR(VLOOKUP(K31,UIR!$A$2:$P$21,3,FALSE),"")&lt;&gt;""),"Data is Missing.",""))</f>
        <v/>
      </c>
      <c r="O31" s="194" t="str">
        <f>IF(B31="","",IF(AND(Input!J30="",IFERROR(VLOOKUP(K31,UIR!$A$2:$P$21,4,FALSE),"")&lt;&gt;""),"Data is Missing.",""))</f>
        <v/>
      </c>
      <c r="P31" s="194" t="str">
        <f>IF(B31="","",IF(AND(Input!K30="",IFERROR(VLOOKUP(K31,UIR!$A$2:$P$21,5,FALSE),"")&lt;&gt;""),"Data is Missing.",""))</f>
        <v/>
      </c>
      <c r="Q31" s="194" t="str">
        <f>IF(B31="","",IF(AND(Input!L30="",IFERROR(VLOOKUP(K31,UIR!$A$2:$P$21,6,FALSE),"")&lt;&gt;""),"Data is Missing.",""))</f>
        <v/>
      </c>
      <c r="R31" s="194" t="str">
        <f>IF(B31="","",IF(AND(Input!M30="",IFERROR(VLOOKUP(K31,UIR!$A$2:$P$21,7,FALSE),"")&lt;&gt;""),"Data is Missing.",""))</f>
        <v/>
      </c>
      <c r="S31" s="194" t="str">
        <f>IF(B31="","",IF(AND(Input!P30="",IFERROR(VLOOKUP(K31,UIR!$A$2:$P$21,8,FALSE),"")&lt;&gt;""),"Data is Missing.",""))</f>
        <v/>
      </c>
      <c r="T31" s="194" t="str">
        <f>IF(B31="","",IF(AND(Input!Q30="",IFERROR(VLOOKUP(K31,UIR!$A$2:$P$21,9,FALSE),"")&lt;&gt;""),"Data is Missing.",""))</f>
        <v/>
      </c>
      <c r="U31" s="194"/>
      <c r="V31" s="194" t="str">
        <f>IF(B31="","",IF(AND(Input!S30="",IFERROR(VLOOKUP(K31,UIR!$A$2:$P$21,11,FALSE),"")&lt;&gt;""),"Data is Missing.",""))</f>
        <v/>
      </c>
      <c r="W31" s="194" t="str">
        <f>IF(B31="","",IF(AND(Input!T30="",IFERROR(VLOOKUP(K31,UIR!$A$2:$P$21,12,FALSE),"")&lt;&gt;""),"Data is Missing.",""))</f>
        <v/>
      </c>
      <c r="X31" s="194" t="str">
        <f>IF(B31="","",IF(AND(Input!V30="",IFERROR(VLOOKUP(K31,UIR!$A$2:$P$21,13,FALSE),"")&lt;&gt;""),"Data is Missing.",""))</f>
        <v/>
      </c>
      <c r="Y31" s="194" t="str">
        <f>IF(B31="","",IF(AND(Input!W30="",IFERROR(VLOOKUP(K31,UIR!$A$2:$P$21,14,FALSE),"")&lt;&gt;""),"Data is Missing.",""))</f>
        <v/>
      </c>
      <c r="Z31" s="194" t="str">
        <f>IF(B31="","",IF(AND(Input!X30="",IFERROR(VLOOKUP(K31,UIR!$A$2:$P$21,15,FALSE),"")&lt;&gt;""),"Data is Missing.",""))</f>
        <v/>
      </c>
      <c r="AA31" s="195" t="str">
        <f>IF(B31="","",IF(AND(Input!Y30="",IFERROR(VLOOKUP(K31,UIR!$A$2:$P$21,16,FALSE),"")&lt;&gt;""),"Data is Missing.",""))</f>
        <v/>
      </c>
      <c r="AC31" s="202" t="str">
        <f>IF(ISERROR(IF(Input!D30="","",IF(ISERROR(VLOOKUP(Input!D30,'Measure List'!$A$2:$A$30000,1,0)),"Invalid RefNo",""))),"",IF(Input!D30="","",IF(ISERROR(VLOOKUP(Input!D30,'Measure List'!$A$2:$A$30000,1,0)),"Invalid RefNo","")))</f>
        <v/>
      </c>
      <c r="AD31" s="156"/>
      <c r="AE31" s="156"/>
      <c r="AF31" s="156"/>
      <c r="AG31" s="156"/>
      <c r="AH31" s="156"/>
      <c r="AI31" s="156"/>
      <c r="AJ31" s="156"/>
      <c r="AK31" s="156"/>
      <c r="AL31" s="203" t="str">
        <f>IF(COUNTIF(Dropdowns!$K$2:$K$7,Input!S30)&gt;0,"",IF(Input!S30="","","Invalid Type"))</f>
        <v/>
      </c>
      <c r="AN31" s="204" t="str">
        <f>IF(Input!C30="","",IF(ISNUMBER(VALUE(Input!C30)),"","Needs to be a number."))</f>
        <v/>
      </c>
      <c r="AO31" s="205" t="str">
        <f>IF(Input!E30="","",IF(ISNUMBER(VALUE(Input!E30)),"","Needs to be a number."))</f>
        <v/>
      </c>
      <c r="AP31" s="205" t="str">
        <f>IF(Input!N30="","",IF(ISNUMBER(VALUE(Input!N30)),"","Needs to be a number."))</f>
        <v/>
      </c>
      <c r="AQ31" s="205" t="str">
        <f>IF(Input!O30="","",IF(ISNUMBER(VALUE(Input!O30)),"","Needs to be a number."))</f>
        <v/>
      </c>
      <c r="AR31" s="205" t="str">
        <f>IF(Input!V30="","",IF(ISNUMBER(VALUE(Input!V30)),"","Needs to be a number."))</f>
        <v/>
      </c>
      <c r="AS31" s="205" t="str">
        <f>IF(Input!W30="","",IF(ISNUMBER(VALUE(Input!W30)),"","Needs to be a number."))</f>
        <v/>
      </c>
      <c r="AT31" s="205" t="str">
        <f>IF(Input!X30="","",IF(ISNUMBER(VALUE(Input!X30)),"","Needs to be a number."))</f>
        <v/>
      </c>
      <c r="AU31" s="206" t="str">
        <f>IF(Input!Y30="","",IF(ISNUMBER(VALUE(Input!Y30)),"","Needs to be a number."))</f>
        <v/>
      </c>
      <c r="AV31" s="207"/>
      <c r="AW31" s="259" t="str">
        <f>IF(OR(VALUE(Input!C30)&lt;0,VALUE(Input!C30)&gt;100), "Invalid EEI %","")</f>
        <v/>
      </c>
      <c r="AX31" s="207"/>
      <c r="AY31" s="278" t="str">
        <f>IF(Input!E30="","",IF(VALUE(Input!E30)=0,"Do not enter 0.",""))</f>
        <v/>
      </c>
    </row>
    <row r="32" spans="2:51" x14ac:dyDescent="0.3">
      <c r="B32" s="188" t="str">
        <f>Input!A31</f>
        <v/>
      </c>
      <c r="C32" s="189" t="str">
        <f>IF(ISERROR(IF(AND(Input!$A31="",SUMPRODUCT(--(LEN(Input!$A32:'Input'!$A$1006)&gt;0))&lt;&gt;0),"Row is skipped.",IF(AND(Input!$A31="",Input!$A32=""),"", IF(Input!B31="","Data is missing.","")))),"",IF(AND(Input!$A31="",SUMPRODUCT(--(LEN(Input!$A32:'Input'!$A$1006)&gt;0))&lt;&gt;0),"Row is skipped.",IF(AND(Input!$A31="",Input!$A32=""),"", IF(Input!B31="","Data is missing.",""))))</f>
        <v/>
      </c>
      <c r="D32" s="189" t="str">
        <f>IF(ISERROR(IF(AND(Input!$A31="",SUMPRODUCT(--(LEN(Input!$A32:'Input'!$A$1006)&gt;0))&lt;&gt;0),"Row is skipped.",IF(AND(Input!$A31="",Input!$A32=""),"", IF(Input!C31="","Data is missing.","")))),"",IF(AND(Input!$A31="",SUMPRODUCT(--(LEN(Input!$A32:'Input'!$A$1006)&gt;0))&lt;&gt;0),"Row is skipped.",IF(AND(Input!$A31="",Input!$A32=""),"", IF(Input!C31="","Data is missing.",""))))</f>
        <v/>
      </c>
      <c r="E32" s="189" t="str">
        <f>IF(ISERROR(IF(AND(Input!$A31="",SUMPRODUCT(--(LEN(Input!$A32:'Input'!$A$1006)&gt;0))&lt;&gt;0),"Row is skipped.",IF(AND(Input!$A31="",Input!$A32=""),"", IF(Input!D31="","Data is missing.","")))),"",IF(AND(Input!$A31="",SUMPRODUCT(--(LEN(Input!$A32:'Input'!$A$1006)&gt;0))&lt;&gt;0),"Row is skipped.",IF(AND(Input!$A31="",Input!$A32=""),"", IF(Input!D31="","Data is missing.",""))))</f>
        <v/>
      </c>
      <c r="F32" s="189" t="str">
        <f>IF(ISERROR(IF(AND(Input!$A31="",SUMPRODUCT(--(LEN(Input!$A32:'Input'!$A$1006)&gt;0))&lt;&gt;0),"Row is skipped.",IF(AND(Input!$A31="",Input!$A32=""),"", IF(Input!E31="","Data is missing.","")))),"",IF(AND(Input!$A31="",SUMPRODUCT(--(LEN(Input!$A32:'Input'!$A$1006)&gt;0))&lt;&gt;0),"Row is skipped.",IF(AND(Input!$A31="",Input!$A32=""),"", IF(Input!E31="","Data is missing.",""))))</f>
        <v/>
      </c>
      <c r="G32" s="189" t="str">
        <f>IF(ISERROR(IF(AND(Input!$A31="",SUMPRODUCT(--(LEN(Input!$A32:'Input'!$A$1006)&gt;0))&lt;&gt;0),"Row is skipped.",IF(AND(Input!$A31="",Input!$A32=""),"", IF(Input!F31="","Data is missing.","")))),"",IF(AND(Input!$A31="",SUMPRODUCT(--(LEN(Input!$A32:'Input'!$A$1006)&gt;0))&lt;&gt;0),"Row is skipped.",IF(AND(Input!$A31="",Input!$A32=""),"", IF(Input!F31="","Data is missing.",""))))</f>
        <v/>
      </c>
      <c r="H32" s="190" t="str">
        <f>IF(ISERROR(IF(AND(Input!$A31="",SUMPRODUCT(--(LEN(Input!$A32:'Input'!$A$1006)&gt;0))&lt;&gt;0),"Row is skipped.",IF(AND(Input!$A31="",Input!$A32=""),"", IF(Input!G31="","Data is missing.","")))),"",IF(AND(Input!$A31="",SUMPRODUCT(--(LEN(Input!$A32:'Input'!$A$1006)&gt;0))&lt;&gt;0),"Row is skipped.",IF(AND(Input!$A31="",Input!$A32=""),"", IF(Input!G31="","Data is missing.",""))))</f>
        <v/>
      </c>
      <c r="I32" s="156"/>
      <c r="J32" s="191" t="str">
        <f>IFERROR(VLOOKUP(VLOOKUP(Input!$D31,'Measure List'!$A:$AN,40,FALSE),UIR!$A$1:$Q$27,17,FALSE),"")</f>
        <v/>
      </c>
      <c r="K32" s="192" t="str">
        <f>IFERROR(VLOOKUP(Input!$D31,'Measure List'!$A:$AN,40,FALSE),"")</f>
        <v/>
      </c>
      <c r="L32" s="156"/>
      <c r="M32" s="193" t="str">
        <f>IF(B32="","",IF(AND(Input!H31="",IFERROR(VLOOKUP(K32,UIR!$A$2:$P$21,2,FALSE),"")&lt;&gt;""),"Data is Missing.",""))</f>
        <v/>
      </c>
      <c r="N32" s="194" t="str">
        <f>IF(B32="","",IF(AND(Input!I31="",IFERROR(VLOOKUP(K32,UIR!$A$2:$P$21,3,FALSE),"")&lt;&gt;""),"Data is Missing.",""))</f>
        <v/>
      </c>
      <c r="O32" s="194" t="str">
        <f>IF(B32="","",IF(AND(Input!J31="",IFERROR(VLOOKUP(K32,UIR!$A$2:$P$21,4,FALSE),"")&lt;&gt;""),"Data is Missing.",""))</f>
        <v/>
      </c>
      <c r="P32" s="194" t="str">
        <f>IF(B32="","",IF(AND(Input!K31="",IFERROR(VLOOKUP(K32,UIR!$A$2:$P$21,5,FALSE),"")&lt;&gt;""),"Data is Missing.",""))</f>
        <v/>
      </c>
      <c r="Q32" s="194" t="str">
        <f>IF(B32="","",IF(AND(Input!L31="",IFERROR(VLOOKUP(K32,UIR!$A$2:$P$21,6,FALSE),"")&lt;&gt;""),"Data is Missing.",""))</f>
        <v/>
      </c>
      <c r="R32" s="194" t="str">
        <f>IF(B32="","",IF(AND(Input!M31="",IFERROR(VLOOKUP(K32,UIR!$A$2:$P$21,7,FALSE),"")&lt;&gt;""),"Data is Missing.",""))</f>
        <v/>
      </c>
      <c r="S32" s="194" t="str">
        <f>IF(B32="","",IF(AND(Input!P31="",IFERROR(VLOOKUP(K32,UIR!$A$2:$P$21,8,FALSE),"")&lt;&gt;""),"Data is Missing.",""))</f>
        <v/>
      </c>
      <c r="T32" s="194" t="str">
        <f>IF(B32="","",IF(AND(Input!Q31="",IFERROR(VLOOKUP(K32,UIR!$A$2:$P$21,9,FALSE),"")&lt;&gt;""),"Data is Missing.",""))</f>
        <v/>
      </c>
      <c r="U32" s="194"/>
      <c r="V32" s="194" t="str">
        <f>IF(B32="","",IF(AND(Input!S31="",IFERROR(VLOOKUP(K32,UIR!$A$2:$P$21,11,FALSE),"")&lt;&gt;""),"Data is Missing.",""))</f>
        <v/>
      </c>
      <c r="W32" s="194" t="str">
        <f>IF(B32="","",IF(AND(Input!T31="",IFERROR(VLOOKUP(K32,UIR!$A$2:$P$21,12,FALSE),"")&lt;&gt;""),"Data is Missing.",""))</f>
        <v/>
      </c>
      <c r="X32" s="194" t="str">
        <f>IF(B32="","",IF(AND(Input!V31="",IFERROR(VLOOKUP(K32,UIR!$A$2:$P$21,13,FALSE),"")&lt;&gt;""),"Data is Missing.",""))</f>
        <v/>
      </c>
      <c r="Y32" s="194" t="str">
        <f>IF(B32="","",IF(AND(Input!W31="",IFERROR(VLOOKUP(K32,UIR!$A$2:$P$21,14,FALSE),"")&lt;&gt;""),"Data is Missing.",""))</f>
        <v/>
      </c>
      <c r="Z32" s="194" t="str">
        <f>IF(B32="","",IF(AND(Input!X31="",IFERROR(VLOOKUP(K32,UIR!$A$2:$P$21,15,FALSE),"")&lt;&gt;""),"Data is Missing.",""))</f>
        <v/>
      </c>
      <c r="AA32" s="195" t="str">
        <f>IF(B32="","",IF(AND(Input!Y31="",IFERROR(VLOOKUP(K32,UIR!$A$2:$P$21,16,FALSE),"")&lt;&gt;""),"Data is Missing.",""))</f>
        <v/>
      </c>
      <c r="AC32" s="202" t="str">
        <f>IF(ISERROR(IF(Input!D31="","",IF(ISERROR(VLOOKUP(Input!D31,'Measure List'!$A$2:$A$30000,1,0)),"Invalid RefNo",""))),"",IF(Input!D31="","",IF(ISERROR(VLOOKUP(Input!D31,'Measure List'!$A$2:$A$30000,1,0)),"Invalid RefNo","")))</f>
        <v/>
      </c>
      <c r="AD32" s="156"/>
      <c r="AE32" s="156"/>
      <c r="AF32" s="156"/>
      <c r="AG32" s="156"/>
      <c r="AH32" s="156"/>
      <c r="AI32" s="156"/>
      <c r="AJ32" s="156"/>
      <c r="AK32" s="156"/>
      <c r="AL32" s="203" t="str">
        <f>IF(COUNTIF(Dropdowns!$K$2:$K$7,Input!S31)&gt;0,"",IF(Input!S31="","","Invalid Type"))</f>
        <v/>
      </c>
      <c r="AN32" s="204" t="str">
        <f>IF(Input!C31="","",IF(ISNUMBER(VALUE(Input!C31)),"","Needs to be a number."))</f>
        <v/>
      </c>
      <c r="AO32" s="205" t="str">
        <f>IF(Input!E31="","",IF(ISNUMBER(VALUE(Input!E31)),"","Needs to be a number."))</f>
        <v/>
      </c>
      <c r="AP32" s="205" t="str">
        <f>IF(Input!N31="","",IF(ISNUMBER(VALUE(Input!N31)),"","Needs to be a number."))</f>
        <v/>
      </c>
      <c r="AQ32" s="205" t="str">
        <f>IF(Input!O31="","",IF(ISNUMBER(VALUE(Input!O31)),"","Needs to be a number."))</f>
        <v/>
      </c>
      <c r="AR32" s="205" t="str">
        <f>IF(Input!V31="","",IF(ISNUMBER(VALUE(Input!V31)),"","Needs to be a number."))</f>
        <v/>
      </c>
      <c r="AS32" s="205" t="str">
        <f>IF(Input!W31="","",IF(ISNUMBER(VALUE(Input!W31)),"","Needs to be a number."))</f>
        <v/>
      </c>
      <c r="AT32" s="205" t="str">
        <f>IF(Input!X31="","",IF(ISNUMBER(VALUE(Input!X31)),"","Needs to be a number."))</f>
        <v/>
      </c>
      <c r="AU32" s="206" t="str">
        <f>IF(Input!Y31="","",IF(ISNUMBER(VALUE(Input!Y31)),"","Needs to be a number."))</f>
        <v/>
      </c>
      <c r="AV32" s="207"/>
      <c r="AW32" s="259" t="str">
        <f>IF(OR(VALUE(Input!C31)&lt;0,VALUE(Input!C31)&gt;100), "Invalid EEI %","")</f>
        <v/>
      </c>
      <c r="AX32" s="207"/>
      <c r="AY32" s="278" t="str">
        <f>IF(Input!E31="","",IF(VALUE(Input!E31)=0,"Do not enter 0.",""))</f>
        <v/>
      </c>
    </row>
    <row r="33" spans="2:51" x14ac:dyDescent="0.3">
      <c r="B33" s="188" t="str">
        <f>Input!A32</f>
        <v/>
      </c>
      <c r="C33" s="189" t="str">
        <f>IF(ISERROR(IF(AND(Input!$A32="",SUMPRODUCT(--(LEN(Input!$A33:'Input'!$A$1006)&gt;0))&lt;&gt;0),"Row is skipped.",IF(AND(Input!$A32="",Input!$A33=""),"", IF(Input!B32="","Data is missing.","")))),"",IF(AND(Input!$A32="",SUMPRODUCT(--(LEN(Input!$A33:'Input'!$A$1006)&gt;0))&lt;&gt;0),"Row is skipped.",IF(AND(Input!$A32="",Input!$A33=""),"", IF(Input!B32="","Data is missing.",""))))</f>
        <v/>
      </c>
      <c r="D33" s="189" t="str">
        <f>IF(ISERROR(IF(AND(Input!$A32="",SUMPRODUCT(--(LEN(Input!$A33:'Input'!$A$1006)&gt;0))&lt;&gt;0),"Row is skipped.",IF(AND(Input!$A32="",Input!$A33=""),"", IF(Input!C32="","Data is missing.","")))),"",IF(AND(Input!$A32="",SUMPRODUCT(--(LEN(Input!$A33:'Input'!$A$1006)&gt;0))&lt;&gt;0),"Row is skipped.",IF(AND(Input!$A32="",Input!$A33=""),"", IF(Input!C32="","Data is missing.",""))))</f>
        <v/>
      </c>
      <c r="E33" s="189" t="str">
        <f>IF(ISERROR(IF(AND(Input!$A32="",SUMPRODUCT(--(LEN(Input!$A33:'Input'!$A$1006)&gt;0))&lt;&gt;0),"Row is skipped.",IF(AND(Input!$A32="",Input!$A33=""),"", IF(Input!D32="","Data is missing.","")))),"",IF(AND(Input!$A32="",SUMPRODUCT(--(LEN(Input!$A33:'Input'!$A$1006)&gt;0))&lt;&gt;0),"Row is skipped.",IF(AND(Input!$A32="",Input!$A33=""),"", IF(Input!D32="","Data is missing.",""))))</f>
        <v/>
      </c>
      <c r="F33" s="189" t="str">
        <f>IF(ISERROR(IF(AND(Input!$A32="",SUMPRODUCT(--(LEN(Input!$A33:'Input'!$A$1006)&gt;0))&lt;&gt;0),"Row is skipped.",IF(AND(Input!$A32="",Input!$A33=""),"", IF(Input!E32="","Data is missing.","")))),"",IF(AND(Input!$A32="",SUMPRODUCT(--(LEN(Input!$A33:'Input'!$A$1006)&gt;0))&lt;&gt;0),"Row is skipped.",IF(AND(Input!$A32="",Input!$A33=""),"", IF(Input!E32="","Data is missing.",""))))</f>
        <v/>
      </c>
      <c r="G33" s="189" t="str">
        <f>IF(ISERROR(IF(AND(Input!$A32="",SUMPRODUCT(--(LEN(Input!$A33:'Input'!$A$1006)&gt;0))&lt;&gt;0),"Row is skipped.",IF(AND(Input!$A32="",Input!$A33=""),"", IF(Input!F32="","Data is missing.","")))),"",IF(AND(Input!$A32="",SUMPRODUCT(--(LEN(Input!$A33:'Input'!$A$1006)&gt;0))&lt;&gt;0),"Row is skipped.",IF(AND(Input!$A32="",Input!$A33=""),"", IF(Input!F32="","Data is missing.",""))))</f>
        <v/>
      </c>
      <c r="H33" s="190" t="str">
        <f>IF(ISERROR(IF(AND(Input!$A32="",SUMPRODUCT(--(LEN(Input!$A33:'Input'!$A$1006)&gt;0))&lt;&gt;0),"Row is skipped.",IF(AND(Input!$A32="",Input!$A33=""),"", IF(Input!G32="","Data is missing.","")))),"",IF(AND(Input!$A32="",SUMPRODUCT(--(LEN(Input!$A33:'Input'!$A$1006)&gt;0))&lt;&gt;0),"Row is skipped.",IF(AND(Input!$A32="",Input!$A33=""),"", IF(Input!G32="","Data is missing.",""))))</f>
        <v/>
      </c>
      <c r="I33" s="156"/>
      <c r="J33" s="191" t="str">
        <f>IFERROR(VLOOKUP(VLOOKUP(Input!$D32,'Measure List'!$A:$AN,40,FALSE),UIR!$A$1:$Q$27,17,FALSE),"")</f>
        <v/>
      </c>
      <c r="K33" s="192" t="str">
        <f>IFERROR(VLOOKUP(Input!$D32,'Measure List'!$A:$AN,40,FALSE),"")</f>
        <v/>
      </c>
      <c r="L33" s="156"/>
      <c r="M33" s="193" t="str">
        <f>IF(B33="","",IF(AND(Input!H32="",IFERROR(VLOOKUP(K33,UIR!$A$2:$P$21,2,FALSE),"")&lt;&gt;""),"Data is Missing.",""))</f>
        <v/>
      </c>
      <c r="N33" s="194" t="str">
        <f>IF(B33="","",IF(AND(Input!I32="",IFERROR(VLOOKUP(K33,UIR!$A$2:$P$21,3,FALSE),"")&lt;&gt;""),"Data is Missing.",""))</f>
        <v/>
      </c>
      <c r="O33" s="194" t="str">
        <f>IF(B33="","",IF(AND(Input!J32="",IFERROR(VLOOKUP(K33,UIR!$A$2:$P$21,4,FALSE),"")&lt;&gt;""),"Data is Missing.",""))</f>
        <v/>
      </c>
      <c r="P33" s="194" t="str">
        <f>IF(B33="","",IF(AND(Input!K32="",IFERROR(VLOOKUP(K33,UIR!$A$2:$P$21,5,FALSE),"")&lt;&gt;""),"Data is Missing.",""))</f>
        <v/>
      </c>
      <c r="Q33" s="194" t="str">
        <f>IF(B33="","",IF(AND(Input!L32="",IFERROR(VLOOKUP(K33,UIR!$A$2:$P$21,6,FALSE),"")&lt;&gt;""),"Data is Missing.",""))</f>
        <v/>
      </c>
      <c r="R33" s="194" t="str">
        <f>IF(B33="","",IF(AND(Input!M32="",IFERROR(VLOOKUP(K33,UIR!$A$2:$P$21,7,FALSE),"")&lt;&gt;""),"Data is Missing.",""))</f>
        <v/>
      </c>
      <c r="S33" s="194" t="str">
        <f>IF(B33="","",IF(AND(Input!P32="",IFERROR(VLOOKUP(K33,UIR!$A$2:$P$21,8,FALSE),"")&lt;&gt;""),"Data is Missing.",""))</f>
        <v/>
      </c>
      <c r="T33" s="194" t="str">
        <f>IF(B33="","",IF(AND(Input!Q32="",IFERROR(VLOOKUP(K33,UIR!$A$2:$P$21,9,FALSE),"")&lt;&gt;""),"Data is Missing.",""))</f>
        <v/>
      </c>
      <c r="U33" s="194"/>
      <c r="V33" s="194" t="str">
        <f>IF(B33="","",IF(AND(Input!S32="",IFERROR(VLOOKUP(K33,UIR!$A$2:$P$21,11,FALSE),"")&lt;&gt;""),"Data is Missing.",""))</f>
        <v/>
      </c>
      <c r="W33" s="194" t="str">
        <f>IF(B33="","",IF(AND(Input!T32="",IFERROR(VLOOKUP(K33,UIR!$A$2:$P$21,12,FALSE),"")&lt;&gt;""),"Data is Missing.",""))</f>
        <v/>
      </c>
      <c r="X33" s="194" t="str">
        <f>IF(B33="","",IF(AND(Input!V32="",IFERROR(VLOOKUP(K33,UIR!$A$2:$P$21,13,FALSE),"")&lt;&gt;""),"Data is Missing.",""))</f>
        <v/>
      </c>
      <c r="Y33" s="194" t="str">
        <f>IF(B33="","",IF(AND(Input!W32="",IFERROR(VLOOKUP(K33,UIR!$A$2:$P$21,14,FALSE),"")&lt;&gt;""),"Data is Missing.",""))</f>
        <v/>
      </c>
      <c r="Z33" s="194" t="str">
        <f>IF(B33="","",IF(AND(Input!X32="",IFERROR(VLOOKUP(K33,UIR!$A$2:$P$21,15,FALSE),"")&lt;&gt;""),"Data is Missing.",""))</f>
        <v/>
      </c>
      <c r="AA33" s="195" t="str">
        <f>IF(B33="","",IF(AND(Input!Y32="",IFERROR(VLOOKUP(K33,UIR!$A$2:$P$21,16,FALSE),"")&lt;&gt;""),"Data is Missing.",""))</f>
        <v/>
      </c>
      <c r="AC33" s="202" t="str">
        <f>IF(ISERROR(IF(Input!D32="","",IF(ISERROR(VLOOKUP(Input!D32,'Measure List'!$A$2:$A$30000,1,0)),"Invalid RefNo",""))),"",IF(Input!D32="","",IF(ISERROR(VLOOKUP(Input!D32,'Measure List'!$A$2:$A$30000,1,0)),"Invalid RefNo","")))</f>
        <v/>
      </c>
      <c r="AD33" s="156"/>
      <c r="AE33" s="156"/>
      <c r="AF33" s="156"/>
      <c r="AG33" s="156"/>
      <c r="AH33" s="156"/>
      <c r="AI33" s="156"/>
      <c r="AJ33" s="156"/>
      <c r="AK33" s="156"/>
      <c r="AL33" s="203" t="str">
        <f>IF(COUNTIF(Dropdowns!$K$2:$K$7,Input!S32)&gt;0,"",IF(Input!S32="","","Invalid Type"))</f>
        <v/>
      </c>
      <c r="AN33" s="204" t="str">
        <f>IF(Input!C32="","",IF(ISNUMBER(VALUE(Input!C32)),"","Needs to be a number."))</f>
        <v/>
      </c>
      <c r="AO33" s="205" t="str">
        <f>IF(Input!E32="","",IF(ISNUMBER(VALUE(Input!E32)),"","Needs to be a number."))</f>
        <v/>
      </c>
      <c r="AP33" s="205" t="str">
        <f>IF(Input!N32="","",IF(ISNUMBER(VALUE(Input!N32)),"","Needs to be a number."))</f>
        <v/>
      </c>
      <c r="AQ33" s="205" t="str">
        <f>IF(Input!O32="","",IF(ISNUMBER(VALUE(Input!O32)),"","Needs to be a number."))</f>
        <v/>
      </c>
      <c r="AR33" s="205" t="str">
        <f>IF(Input!V32="","",IF(ISNUMBER(VALUE(Input!V32)),"","Needs to be a number."))</f>
        <v/>
      </c>
      <c r="AS33" s="205" t="str">
        <f>IF(Input!W32="","",IF(ISNUMBER(VALUE(Input!W32)),"","Needs to be a number."))</f>
        <v/>
      </c>
      <c r="AT33" s="205" t="str">
        <f>IF(Input!X32="","",IF(ISNUMBER(VALUE(Input!X32)),"","Needs to be a number."))</f>
        <v/>
      </c>
      <c r="AU33" s="206" t="str">
        <f>IF(Input!Y32="","",IF(ISNUMBER(VALUE(Input!Y32)),"","Needs to be a number."))</f>
        <v/>
      </c>
      <c r="AV33" s="207"/>
      <c r="AW33" s="259" t="str">
        <f>IF(OR(VALUE(Input!C32)&lt;0,VALUE(Input!C32)&gt;100), "Invalid EEI %","")</f>
        <v/>
      </c>
      <c r="AX33" s="207"/>
      <c r="AY33" s="278" t="str">
        <f>IF(Input!E32="","",IF(VALUE(Input!E32)=0,"Do not enter 0.",""))</f>
        <v/>
      </c>
    </row>
    <row r="34" spans="2:51" x14ac:dyDescent="0.3">
      <c r="B34" s="188" t="str">
        <f>Input!A33</f>
        <v/>
      </c>
      <c r="C34" s="189" t="str">
        <f>IF(ISERROR(IF(AND(Input!$A33="",SUMPRODUCT(--(LEN(Input!$A34:'Input'!$A$1006)&gt;0))&lt;&gt;0),"Row is skipped.",IF(AND(Input!$A33="",Input!$A34=""),"", IF(Input!B33="","Data is missing.","")))),"",IF(AND(Input!$A33="",SUMPRODUCT(--(LEN(Input!$A34:'Input'!$A$1006)&gt;0))&lt;&gt;0),"Row is skipped.",IF(AND(Input!$A33="",Input!$A34=""),"", IF(Input!B33="","Data is missing.",""))))</f>
        <v/>
      </c>
      <c r="D34" s="189" t="str">
        <f>IF(ISERROR(IF(AND(Input!$A33="",SUMPRODUCT(--(LEN(Input!$A34:'Input'!$A$1006)&gt;0))&lt;&gt;0),"Row is skipped.",IF(AND(Input!$A33="",Input!$A34=""),"", IF(Input!C33="","Data is missing.","")))),"",IF(AND(Input!$A33="",SUMPRODUCT(--(LEN(Input!$A34:'Input'!$A$1006)&gt;0))&lt;&gt;0),"Row is skipped.",IF(AND(Input!$A33="",Input!$A34=""),"", IF(Input!C33="","Data is missing.",""))))</f>
        <v/>
      </c>
      <c r="E34" s="189" t="str">
        <f>IF(ISERROR(IF(AND(Input!$A33="",SUMPRODUCT(--(LEN(Input!$A34:'Input'!$A$1006)&gt;0))&lt;&gt;0),"Row is skipped.",IF(AND(Input!$A33="",Input!$A34=""),"", IF(Input!D33="","Data is missing.","")))),"",IF(AND(Input!$A33="",SUMPRODUCT(--(LEN(Input!$A34:'Input'!$A$1006)&gt;0))&lt;&gt;0),"Row is skipped.",IF(AND(Input!$A33="",Input!$A34=""),"", IF(Input!D33="","Data is missing.",""))))</f>
        <v/>
      </c>
      <c r="F34" s="189" t="str">
        <f>IF(ISERROR(IF(AND(Input!$A33="",SUMPRODUCT(--(LEN(Input!$A34:'Input'!$A$1006)&gt;0))&lt;&gt;0),"Row is skipped.",IF(AND(Input!$A33="",Input!$A34=""),"", IF(Input!E33="","Data is missing.","")))),"",IF(AND(Input!$A33="",SUMPRODUCT(--(LEN(Input!$A34:'Input'!$A$1006)&gt;0))&lt;&gt;0),"Row is skipped.",IF(AND(Input!$A33="",Input!$A34=""),"", IF(Input!E33="","Data is missing.",""))))</f>
        <v/>
      </c>
      <c r="G34" s="189" t="str">
        <f>IF(ISERROR(IF(AND(Input!$A33="",SUMPRODUCT(--(LEN(Input!$A34:'Input'!$A$1006)&gt;0))&lt;&gt;0),"Row is skipped.",IF(AND(Input!$A33="",Input!$A34=""),"", IF(Input!F33="","Data is missing.","")))),"",IF(AND(Input!$A33="",SUMPRODUCT(--(LEN(Input!$A34:'Input'!$A$1006)&gt;0))&lt;&gt;0),"Row is skipped.",IF(AND(Input!$A33="",Input!$A34=""),"", IF(Input!F33="","Data is missing.",""))))</f>
        <v/>
      </c>
      <c r="H34" s="190" t="str">
        <f>IF(ISERROR(IF(AND(Input!$A33="",SUMPRODUCT(--(LEN(Input!$A34:'Input'!$A$1006)&gt;0))&lt;&gt;0),"Row is skipped.",IF(AND(Input!$A33="",Input!$A34=""),"", IF(Input!G33="","Data is missing.","")))),"",IF(AND(Input!$A33="",SUMPRODUCT(--(LEN(Input!$A34:'Input'!$A$1006)&gt;0))&lt;&gt;0),"Row is skipped.",IF(AND(Input!$A33="",Input!$A34=""),"", IF(Input!G33="","Data is missing.",""))))</f>
        <v/>
      </c>
      <c r="I34" s="156"/>
      <c r="J34" s="191" t="str">
        <f>IFERROR(VLOOKUP(VLOOKUP(Input!$D33,'Measure List'!$A:$AN,40,FALSE),UIR!$A$1:$Q$27,17,FALSE),"")</f>
        <v/>
      </c>
      <c r="K34" s="192" t="str">
        <f>IFERROR(VLOOKUP(Input!$D33,'Measure List'!$A:$AN,40,FALSE),"")</f>
        <v/>
      </c>
      <c r="L34" s="156"/>
      <c r="M34" s="193" t="str">
        <f>IF(B34="","",IF(AND(Input!H33="",IFERROR(VLOOKUP(K34,UIR!$A$2:$P$21,2,FALSE),"")&lt;&gt;""),"Data is Missing.",""))</f>
        <v/>
      </c>
      <c r="N34" s="194" t="str">
        <f>IF(B34="","",IF(AND(Input!I33="",IFERROR(VLOOKUP(K34,UIR!$A$2:$P$21,3,FALSE),"")&lt;&gt;""),"Data is Missing.",""))</f>
        <v/>
      </c>
      <c r="O34" s="194" t="str">
        <f>IF(B34="","",IF(AND(Input!J33="",IFERROR(VLOOKUP(K34,UIR!$A$2:$P$21,4,FALSE),"")&lt;&gt;""),"Data is Missing.",""))</f>
        <v/>
      </c>
      <c r="P34" s="194" t="str">
        <f>IF(B34="","",IF(AND(Input!K33="",IFERROR(VLOOKUP(K34,UIR!$A$2:$P$21,5,FALSE),"")&lt;&gt;""),"Data is Missing.",""))</f>
        <v/>
      </c>
      <c r="Q34" s="194" t="str">
        <f>IF(B34="","",IF(AND(Input!L33="",IFERROR(VLOOKUP(K34,UIR!$A$2:$P$21,6,FALSE),"")&lt;&gt;""),"Data is Missing.",""))</f>
        <v/>
      </c>
      <c r="R34" s="194" t="str">
        <f>IF(B34="","",IF(AND(Input!M33="",IFERROR(VLOOKUP(K34,UIR!$A$2:$P$21,7,FALSE),"")&lt;&gt;""),"Data is Missing.",""))</f>
        <v/>
      </c>
      <c r="S34" s="194" t="str">
        <f>IF(B34="","",IF(AND(Input!P33="",IFERROR(VLOOKUP(K34,UIR!$A$2:$P$21,8,FALSE),"")&lt;&gt;""),"Data is Missing.",""))</f>
        <v/>
      </c>
      <c r="T34" s="194" t="str">
        <f>IF(B34="","",IF(AND(Input!Q33="",IFERROR(VLOOKUP(K34,UIR!$A$2:$P$21,9,FALSE),"")&lt;&gt;""),"Data is Missing.",""))</f>
        <v/>
      </c>
      <c r="U34" s="194"/>
      <c r="V34" s="194" t="str">
        <f>IF(B34="","",IF(AND(Input!S33="",IFERROR(VLOOKUP(K34,UIR!$A$2:$P$21,11,FALSE),"")&lt;&gt;""),"Data is Missing.",""))</f>
        <v/>
      </c>
      <c r="W34" s="194" t="str">
        <f>IF(B34="","",IF(AND(Input!T33="",IFERROR(VLOOKUP(K34,UIR!$A$2:$P$21,12,FALSE),"")&lt;&gt;""),"Data is Missing.",""))</f>
        <v/>
      </c>
      <c r="X34" s="194" t="str">
        <f>IF(B34="","",IF(AND(Input!V33="",IFERROR(VLOOKUP(K34,UIR!$A$2:$P$21,13,FALSE),"")&lt;&gt;""),"Data is Missing.",""))</f>
        <v/>
      </c>
      <c r="Y34" s="194" t="str">
        <f>IF(B34="","",IF(AND(Input!W33="",IFERROR(VLOOKUP(K34,UIR!$A$2:$P$21,14,FALSE),"")&lt;&gt;""),"Data is Missing.",""))</f>
        <v/>
      </c>
      <c r="Z34" s="194" t="str">
        <f>IF(B34="","",IF(AND(Input!X33="",IFERROR(VLOOKUP(K34,UIR!$A$2:$P$21,15,FALSE),"")&lt;&gt;""),"Data is Missing.",""))</f>
        <v/>
      </c>
      <c r="AA34" s="195" t="str">
        <f>IF(B34="","",IF(AND(Input!Y33="",IFERROR(VLOOKUP(K34,UIR!$A$2:$P$21,16,FALSE),"")&lt;&gt;""),"Data is Missing.",""))</f>
        <v/>
      </c>
      <c r="AC34" s="202" t="str">
        <f>IF(ISERROR(IF(Input!D33="","",IF(ISERROR(VLOOKUP(Input!D33,'Measure List'!$A$2:$A$30000,1,0)),"Invalid RefNo",""))),"",IF(Input!D33="","",IF(ISERROR(VLOOKUP(Input!D33,'Measure List'!$A$2:$A$30000,1,0)),"Invalid RefNo","")))</f>
        <v/>
      </c>
      <c r="AD34" s="156"/>
      <c r="AE34" s="156"/>
      <c r="AF34" s="156"/>
      <c r="AG34" s="156"/>
      <c r="AH34" s="156"/>
      <c r="AI34" s="156"/>
      <c r="AJ34" s="156"/>
      <c r="AK34" s="156"/>
      <c r="AL34" s="203" t="str">
        <f>IF(COUNTIF(Dropdowns!$K$2:$K$7,Input!S33)&gt;0,"",IF(Input!S33="","","Invalid Type"))</f>
        <v/>
      </c>
      <c r="AN34" s="204" t="str">
        <f>IF(Input!C33="","",IF(ISNUMBER(VALUE(Input!C33)),"","Needs to be a number."))</f>
        <v/>
      </c>
      <c r="AO34" s="205" t="str">
        <f>IF(Input!E33="","",IF(ISNUMBER(VALUE(Input!E33)),"","Needs to be a number."))</f>
        <v/>
      </c>
      <c r="AP34" s="205" t="str">
        <f>IF(Input!N33="","",IF(ISNUMBER(VALUE(Input!N33)),"","Needs to be a number."))</f>
        <v/>
      </c>
      <c r="AQ34" s="205" t="str">
        <f>IF(Input!O33="","",IF(ISNUMBER(VALUE(Input!O33)),"","Needs to be a number."))</f>
        <v/>
      </c>
      <c r="AR34" s="205" t="str">
        <f>IF(Input!V33="","",IF(ISNUMBER(VALUE(Input!V33)),"","Needs to be a number."))</f>
        <v/>
      </c>
      <c r="AS34" s="205" t="str">
        <f>IF(Input!W33="","",IF(ISNUMBER(VALUE(Input!W33)),"","Needs to be a number."))</f>
        <v/>
      </c>
      <c r="AT34" s="205" t="str">
        <f>IF(Input!X33="","",IF(ISNUMBER(VALUE(Input!X33)),"","Needs to be a number."))</f>
        <v/>
      </c>
      <c r="AU34" s="206" t="str">
        <f>IF(Input!Y33="","",IF(ISNUMBER(VALUE(Input!Y33)),"","Needs to be a number."))</f>
        <v/>
      </c>
      <c r="AV34" s="207"/>
      <c r="AW34" s="259" t="str">
        <f>IF(OR(VALUE(Input!C33)&lt;0,VALUE(Input!C33)&gt;100), "Invalid EEI %","")</f>
        <v/>
      </c>
      <c r="AX34" s="207"/>
      <c r="AY34" s="278" t="str">
        <f>IF(Input!E33="","",IF(VALUE(Input!E33)=0,"Do not enter 0.",""))</f>
        <v/>
      </c>
    </row>
    <row r="35" spans="2:51" x14ac:dyDescent="0.3">
      <c r="B35" s="188" t="str">
        <f>Input!A34</f>
        <v/>
      </c>
      <c r="C35" s="189" t="str">
        <f>IF(ISERROR(IF(AND(Input!$A34="",SUMPRODUCT(--(LEN(Input!$A35:'Input'!$A$1006)&gt;0))&lt;&gt;0),"Row is skipped.",IF(AND(Input!$A34="",Input!$A35=""),"", IF(Input!B34="","Data is missing.","")))),"",IF(AND(Input!$A34="",SUMPRODUCT(--(LEN(Input!$A35:'Input'!$A$1006)&gt;0))&lt;&gt;0),"Row is skipped.",IF(AND(Input!$A34="",Input!$A35=""),"", IF(Input!B34="","Data is missing.",""))))</f>
        <v/>
      </c>
      <c r="D35" s="189" t="str">
        <f>IF(ISERROR(IF(AND(Input!$A34="",SUMPRODUCT(--(LEN(Input!$A35:'Input'!$A$1006)&gt;0))&lt;&gt;0),"Row is skipped.",IF(AND(Input!$A34="",Input!$A35=""),"", IF(Input!C34="","Data is missing.","")))),"",IF(AND(Input!$A34="",SUMPRODUCT(--(LEN(Input!$A35:'Input'!$A$1006)&gt;0))&lt;&gt;0),"Row is skipped.",IF(AND(Input!$A34="",Input!$A35=""),"", IF(Input!C34="","Data is missing.",""))))</f>
        <v/>
      </c>
      <c r="E35" s="189" t="str">
        <f>IF(ISERROR(IF(AND(Input!$A34="",SUMPRODUCT(--(LEN(Input!$A35:'Input'!$A$1006)&gt;0))&lt;&gt;0),"Row is skipped.",IF(AND(Input!$A34="",Input!$A35=""),"", IF(Input!D34="","Data is missing.","")))),"",IF(AND(Input!$A34="",SUMPRODUCT(--(LEN(Input!$A35:'Input'!$A$1006)&gt;0))&lt;&gt;0),"Row is skipped.",IF(AND(Input!$A34="",Input!$A35=""),"", IF(Input!D34="","Data is missing.",""))))</f>
        <v/>
      </c>
      <c r="F35" s="189" t="str">
        <f>IF(ISERROR(IF(AND(Input!$A34="",SUMPRODUCT(--(LEN(Input!$A35:'Input'!$A$1006)&gt;0))&lt;&gt;0),"Row is skipped.",IF(AND(Input!$A34="",Input!$A35=""),"", IF(Input!E34="","Data is missing.","")))),"",IF(AND(Input!$A34="",SUMPRODUCT(--(LEN(Input!$A35:'Input'!$A$1006)&gt;0))&lt;&gt;0),"Row is skipped.",IF(AND(Input!$A34="",Input!$A35=""),"", IF(Input!E34="","Data is missing.",""))))</f>
        <v/>
      </c>
      <c r="G35" s="189" t="str">
        <f>IF(ISERROR(IF(AND(Input!$A34="",SUMPRODUCT(--(LEN(Input!$A35:'Input'!$A$1006)&gt;0))&lt;&gt;0),"Row is skipped.",IF(AND(Input!$A34="",Input!$A35=""),"", IF(Input!F34="","Data is missing.","")))),"",IF(AND(Input!$A34="",SUMPRODUCT(--(LEN(Input!$A35:'Input'!$A$1006)&gt;0))&lt;&gt;0),"Row is skipped.",IF(AND(Input!$A34="",Input!$A35=""),"", IF(Input!F34="","Data is missing.",""))))</f>
        <v/>
      </c>
      <c r="H35" s="190" t="str">
        <f>IF(ISERROR(IF(AND(Input!$A34="",SUMPRODUCT(--(LEN(Input!$A35:'Input'!$A$1006)&gt;0))&lt;&gt;0),"Row is skipped.",IF(AND(Input!$A34="",Input!$A35=""),"", IF(Input!G34="","Data is missing.","")))),"",IF(AND(Input!$A34="",SUMPRODUCT(--(LEN(Input!$A35:'Input'!$A$1006)&gt;0))&lt;&gt;0),"Row is skipped.",IF(AND(Input!$A34="",Input!$A35=""),"", IF(Input!G34="","Data is missing.",""))))</f>
        <v/>
      </c>
      <c r="I35" s="156"/>
      <c r="J35" s="191" t="str">
        <f>IFERROR(VLOOKUP(VLOOKUP(Input!$D34,'Measure List'!$A:$AN,40,FALSE),UIR!$A$1:$Q$27,17,FALSE),"")</f>
        <v/>
      </c>
      <c r="K35" s="192" t="str">
        <f>IFERROR(VLOOKUP(Input!$D34,'Measure List'!$A:$AN,40,FALSE),"")</f>
        <v/>
      </c>
      <c r="L35" s="156"/>
      <c r="M35" s="193" t="str">
        <f>IF(B35="","",IF(AND(Input!H34="",IFERROR(VLOOKUP(K35,UIR!$A$2:$P$21,2,FALSE),"")&lt;&gt;""),"Data is Missing.",""))</f>
        <v/>
      </c>
      <c r="N35" s="194" t="str">
        <f>IF(B35="","",IF(AND(Input!I34="",IFERROR(VLOOKUP(K35,UIR!$A$2:$P$21,3,FALSE),"")&lt;&gt;""),"Data is Missing.",""))</f>
        <v/>
      </c>
      <c r="O35" s="194" t="str">
        <f>IF(B35="","",IF(AND(Input!J34="",IFERROR(VLOOKUP(K35,UIR!$A$2:$P$21,4,FALSE),"")&lt;&gt;""),"Data is Missing.",""))</f>
        <v/>
      </c>
      <c r="P35" s="194" t="str">
        <f>IF(B35="","",IF(AND(Input!K34="",IFERROR(VLOOKUP(K35,UIR!$A$2:$P$21,5,FALSE),"")&lt;&gt;""),"Data is Missing.",""))</f>
        <v/>
      </c>
      <c r="Q35" s="194" t="str">
        <f>IF(B35="","",IF(AND(Input!L34="",IFERROR(VLOOKUP(K35,UIR!$A$2:$P$21,6,FALSE),"")&lt;&gt;""),"Data is Missing.",""))</f>
        <v/>
      </c>
      <c r="R35" s="194" t="str">
        <f>IF(B35="","",IF(AND(Input!M34="",IFERROR(VLOOKUP(K35,UIR!$A$2:$P$21,7,FALSE),"")&lt;&gt;""),"Data is Missing.",""))</f>
        <v/>
      </c>
      <c r="S35" s="194" t="str">
        <f>IF(B35="","",IF(AND(Input!P34="",IFERROR(VLOOKUP(K35,UIR!$A$2:$P$21,8,FALSE),"")&lt;&gt;""),"Data is Missing.",""))</f>
        <v/>
      </c>
      <c r="T35" s="194" t="str">
        <f>IF(B35="","",IF(AND(Input!Q34="",IFERROR(VLOOKUP(K35,UIR!$A$2:$P$21,9,FALSE),"")&lt;&gt;""),"Data is Missing.",""))</f>
        <v/>
      </c>
      <c r="U35" s="194"/>
      <c r="V35" s="194" t="str">
        <f>IF(B35="","",IF(AND(Input!S34="",IFERROR(VLOOKUP(K35,UIR!$A$2:$P$21,11,FALSE),"")&lt;&gt;""),"Data is Missing.",""))</f>
        <v/>
      </c>
      <c r="W35" s="194" t="str">
        <f>IF(B35="","",IF(AND(Input!T34="",IFERROR(VLOOKUP(K35,UIR!$A$2:$P$21,12,FALSE),"")&lt;&gt;""),"Data is Missing.",""))</f>
        <v/>
      </c>
      <c r="X35" s="194" t="str">
        <f>IF(B35="","",IF(AND(Input!V34="",IFERROR(VLOOKUP(K35,UIR!$A$2:$P$21,13,FALSE),"")&lt;&gt;""),"Data is Missing.",""))</f>
        <v/>
      </c>
      <c r="Y35" s="194" t="str">
        <f>IF(B35="","",IF(AND(Input!W34="",IFERROR(VLOOKUP(K35,UIR!$A$2:$P$21,14,FALSE),"")&lt;&gt;""),"Data is Missing.",""))</f>
        <v/>
      </c>
      <c r="Z35" s="194" t="str">
        <f>IF(B35="","",IF(AND(Input!X34="",IFERROR(VLOOKUP(K35,UIR!$A$2:$P$21,15,FALSE),"")&lt;&gt;""),"Data is Missing.",""))</f>
        <v/>
      </c>
      <c r="AA35" s="195" t="str">
        <f>IF(B35="","",IF(AND(Input!Y34="",IFERROR(VLOOKUP(K35,UIR!$A$2:$P$21,16,FALSE),"")&lt;&gt;""),"Data is Missing.",""))</f>
        <v/>
      </c>
      <c r="AC35" s="202" t="str">
        <f>IF(ISERROR(IF(Input!D34="","",IF(ISERROR(VLOOKUP(Input!D34,'Measure List'!$A$2:$A$30000,1,0)),"Invalid RefNo",""))),"",IF(Input!D34="","",IF(ISERROR(VLOOKUP(Input!D34,'Measure List'!$A$2:$A$30000,1,0)),"Invalid RefNo","")))</f>
        <v/>
      </c>
      <c r="AD35" s="156"/>
      <c r="AE35" s="156"/>
      <c r="AF35" s="156"/>
      <c r="AG35" s="156"/>
      <c r="AH35" s="156"/>
      <c r="AI35" s="156"/>
      <c r="AJ35" s="156"/>
      <c r="AK35" s="156"/>
      <c r="AL35" s="203" t="str">
        <f>IF(COUNTIF(Dropdowns!$K$2:$K$7,Input!S34)&gt;0,"",IF(Input!S34="","","Invalid Type"))</f>
        <v/>
      </c>
      <c r="AN35" s="204" t="str">
        <f>IF(Input!C34="","",IF(ISNUMBER(VALUE(Input!C34)),"","Needs to be a number."))</f>
        <v/>
      </c>
      <c r="AO35" s="205" t="str">
        <f>IF(Input!E34="","",IF(ISNUMBER(VALUE(Input!E34)),"","Needs to be a number."))</f>
        <v/>
      </c>
      <c r="AP35" s="205" t="str">
        <f>IF(Input!N34="","",IF(ISNUMBER(VALUE(Input!N34)),"","Needs to be a number."))</f>
        <v/>
      </c>
      <c r="AQ35" s="205" t="str">
        <f>IF(Input!O34="","",IF(ISNUMBER(VALUE(Input!O34)),"","Needs to be a number."))</f>
        <v/>
      </c>
      <c r="AR35" s="205" t="str">
        <f>IF(Input!V34="","",IF(ISNUMBER(VALUE(Input!V34)),"","Needs to be a number."))</f>
        <v/>
      </c>
      <c r="AS35" s="205" t="str">
        <f>IF(Input!W34="","",IF(ISNUMBER(VALUE(Input!W34)),"","Needs to be a number."))</f>
        <v/>
      </c>
      <c r="AT35" s="205" t="str">
        <f>IF(Input!X34="","",IF(ISNUMBER(VALUE(Input!X34)),"","Needs to be a number."))</f>
        <v/>
      </c>
      <c r="AU35" s="206" t="str">
        <f>IF(Input!Y34="","",IF(ISNUMBER(VALUE(Input!Y34)),"","Needs to be a number."))</f>
        <v/>
      </c>
      <c r="AV35" s="207"/>
      <c r="AW35" s="259" t="str">
        <f>IF(OR(VALUE(Input!C34)&lt;0,VALUE(Input!C34)&gt;100), "Invalid EEI %","")</f>
        <v/>
      </c>
      <c r="AX35" s="207"/>
      <c r="AY35" s="278" t="str">
        <f>IF(Input!E34="","",IF(VALUE(Input!E34)=0,"Do not enter 0.",""))</f>
        <v/>
      </c>
    </row>
    <row r="36" spans="2:51" x14ac:dyDescent="0.3">
      <c r="B36" s="188" t="str">
        <f>Input!A35</f>
        <v/>
      </c>
      <c r="C36" s="189" t="str">
        <f>IF(ISERROR(IF(AND(Input!$A35="",SUMPRODUCT(--(LEN(Input!$A36:'Input'!$A$1006)&gt;0))&lt;&gt;0),"Row is skipped.",IF(AND(Input!$A35="",Input!$A36=""),"", IF(Input!B35="","Data is missing.","")))),"",IF(AND(Input!$A35="",SUMPRODUCT(--(LEN(Input!$A36:'Input'!$A$1006)&gt;0))&lt;&gt;0),"Row is skipped.",IF(AND(Input!$A35="",Input!$A36=""),"", IF(Input!B35="","Data is missing.",""))))</f>
        <v/>
      </c>
      <c r="D36" s="189" t="str">
        <f>IF(ISERROR(IF(AND(Input!$A35="",SUMPRODUCT(--(LEN(Input!$A36:'Input'!$A$1006)&gt;0))&lt;&gt;0),"Row is skipped.",IF(AND(Input!$A35="",Input!$A36=""),"", IF(Input!C35="","Data is missing.","")))),"",IF(AND(Input!$A35="",SUMPRODUCT(--(LEN(Input!$A36:'Input'!$A$1006)&gt;0))&lt;&gt;0),"Row is skipped.",IF(AND(Input!$A35="",Input!$A36=""),"", IF(Input!C35="","Data is missing.",""))))</f>
        <v/>
      </c>
      <c r="E36" s="189" t="str">
        <f>IF(ISERROR(IF(AND(Input!$A35="",SUMPRODUCT(--(LEN(Input!$A36:'Input'!$A$1006)&gt;0))&lt;&gt;0),"Row is skipped.",IF(AND(Input!$A35="",Input!$A36=""),"", IF(Input!D35="","Data is missing.","")))),"",IF(AND(Input!$A35="",SUMPRODUCT(--(LEN(Input!$A36:'Input'!$A$1006)&gt;0))&lt;&gt;0),"Row is skipped.",IF(AND(Input!$A35="",Input!$A36=""),"", IF(Input!D35="","Data is missing.",""))))</f>
        <v/>
      </c>
      <c r="F36" s="189" t="str">
        <f>IF(ISERROR(IF(AND(Input!$A35="",SUMPRODUCT(--(LEN(Input!$A36:'Input'!$A$1006)&gt;0))&lt;&gt;0),"Row is skipped.",IF(AND(Input!$A35="",Input!$A36=""),"", IF(Input!E35="","Data is missing.","")))),"",IF(AND(Input!$A35="",SUMPRODUCT(--(LEN(Input!$A36:'Input'!$A$1006)&gt;0))&lt;&gt;0),"Row is skipped.",IF(AND(Input!$A35="",Input!$A36=""),"", IF(Input!E35="","Data is missing.",""))))</f>
        <v/>
      </c>
      <c r="G36" s="189" t="str">
        <f>IF(ISERROR(IF(AND(Input!$A35="",SUMPRODUCT(--(LEN(Input!$A36:'Input'!$A$1006)&gt;0))&lt;&gt;0),"Row is skipped.",IF(AND(Input!$A35="",Input!$A36=""),"", IF(Input!F35="","Data is missing.","")))),"",IF(AND(Input!$A35="",SUMPRODUCT(--(LEN(Input!$A36:'Input'!$A$1006)&gt;0))&lt;&gt;0),"Row is skipped.",IF(AND(Input!$A35="",Input!$A36=""),"", IF(Input!F35="","Data is missing.",""))))</f>
        <v/>
      </c>
      <c r="H36" s="190" t="str">
        <f>IF(ISERROR(IF(AND(Input!$A35="",SUMPRODUCT(--(LEN(Input!$A36:'Input'!$A$1006)&gt;0))&lt;&gt;0),"Row is skipped.",IF(AND(Input!$A35="",Input!$A36=""),"", IF(Input!G35="","Data is missing.","")))),"",IF(AND(Input!$A35="",SUMPRODUCT(--(LEN(Input!$A36:'Input'!$A$1006)&gt;0))&lt;&gt;0),"Row is skipped.",IF(AND(Input!$A35="",Input!$A36=""),"", IF(Input!G35="","Data is missing.",""))))</f>
        <v/>
      </c>
      <c r="I36" s="156"/>
      <c r="J36" s="191" t="str">
        <f>IFERROR(VLOOKUP(VLOOKUP(Input!$D35,'Measure List'!$A:$AN,40,FALSE),UIR!$A$1:$Q$27,17,FALSE),"")</f>
        <v/>
      </c>
      <c r="K36" s="192" t="str">
        <f>IFERROR(VLOOKUP(Input!$D35,'Measure List'!$A:$AN,40,FALSE),"")</f>
        <v/>
      </c>
      <c r="L36" s="156"/>
      <c r="M36" s="193" t="str">
        <f>IF(B36="","",IF(AND(Input!H35="",IFERROR(VLOOKUP(K36,UIR!$A$2:$P$21,2,FALSE),"")&lt;&gt;""),"Data is Missing.",""))</f>
        <v/>
      </c>
      <c r="N36" s="194" t="str">
        <f>IF(B36="","",IF(AND(Input!I35="",IFERROR(VLOOKUP(K36,UIR!$A$2:$P$21,3,FALSE),"")&lt;&gt;""),"Data is Missing.",""))</f>
        <v/>
      </c>
      <c r="O36" s="194" t="str">
        <f>IF(B36="","",IF(AND(Input!J35="",IFERROR(VLOOKUP(K36,UIR!$A$2:$P$21,4,FALSE),"")&lt;&gt;""),"Data is Missing.",""))</f>
        <v/>
      </c>
      <c r="P36" s="194" t="str">
        <f>IF(B36="","",IF(AND(Input!K35="",IFERROR(VLOOKUP(K36,UIR!$A$2:$P$21,5,FALSE),"")&lt;&gt;""),"Data is Missing.",""))</f>
        <v/>
      </c>
      <c r="Q36" s="194" t="str">
        <f>IF(B36="","",IF(AND(Input!L35="",IFERROR(VLOOKUP(K36,UIR!$A$2:$P$21,6,FALSE),"")&lt;&gt;""),"Data is Missing.",""))</f>
        <v/>
      </c>
      <c r="R36" s="194" t="str">
        <f>IF(B36="","",IF(AND(Input!M35="",IFERROR(VLOOKUP(K36,UIR!$A$2:$P$21,7,FALSE),"")&lt;&gt;""),"Data is Missing.",""))</f>
        <v/>
      </c>
      <c r="S36" s="194" t="str">
        <f>IF(B36="","",IF(AND(Input!P35="",IFERROR(VLOOKUP(K36,UIR!$A$2:$P$21,8,FALSE),"")&lt;&gt;""),"Data is Missing.",""))</f>
        <v/>
      </c>
      <c r="T36" s="194" t="str">
        <f>IF(B36="","",IF(AND(Input!Q35="",IFERROR(VLOOKUP(K36,UIR!$A$2:$P$21,9,FALSE),"")&lt;&gt;""),"Data is Missing.",""))</f>
        <v/>
      </c>
      <c r="U36" s="194"/>
      <c r="V36" s="194" t="str">
        <f>IF(B36="","",IF(AND(Input!S35="",IFERROR(VLOOKUP(K36,UIR!$A$2:$P$21,11,FALSE),"")&lt;&gt;""),"Data is Missing.",""))</f>
        <v/>
      </c>
      <c r="W36" s="194" t="str">
        <f>IF(B36="","",IF(AND(Input!T35="",IFERROR(VLOOKUP(K36,UIR!$A$2:$P$21,12,FALSE),"")&lt;&gt;""),"Data is Missing.",""))</f>
        <v/>
      </c>
      <c r="X36" s="194" t="str">
        <f>IF(B36="","",IF(AND(Input!V35="",IFERROR(VLOOKUP(K36,UIR!$A$2:$P$21,13,FALSE),"")&lt;&gt;""),"Data is Missing.",""))</f>
        <v/>
      </c>
      <c r="Y36" s="194" t="str">
        <f>IF(B36="","",IF(AND(Input!W35="",IFERROR(VLOOKUP(K36,UIR!$A$2:$P$21,14,FALSE),"")&lt;&gt;""),"Data is Missing.",""))</f>
        <v/>
      </c>
      <c r="Z36" s="194" t="str">
        <f>IF(B36="","",IF(AND(Input!X35="",IFERROR(VLOOKUP(K36,UIR!$A$2:$P$21,15,FALSE),"")&lt;&gt;""),"Data is Missing.",""))</f>
        <v/>
      </c>
      <c r="AA36" s="195" t="str">
        <f>IF(B36="","",IF(AND(Input!Y35="",IFERROR(VLOOKUP(K36,UIR!$A$2:$P$21,16,FALSE),"")&lt;&gt;""),"Data is Missing.",""))</f>
        <v/>
      </c>
      <c r="AC36" s="202" t="str">
        <f>IF(ISERROR(IF(Input!D35="","",IF(ISERROR(VLOOKUP(Input!D35,'Measure List'!$A$2:$A$30000,1,0)),"Invalid RefNo",""))),"",IF(Input!D35="","",IF(ISERROR(VLOOKUP(Input!D35,'Measure List'!$A$2:$A$30000,1,0)),"Invalid RefNo","")))</f>
        <v/>
      </c>
      <c r="AD36" s="156"/>
      <c r="AE36" s="156"/>
      <c r="AF36" s="156"/>
      <c r="AG36" s="156"/>
      <c r="AH36" s="156"/>
      <c r="AI36" s="156"/>
      <c r="AJ36" s="156"/>
      <c r="AK36" s="156"/>
      <c r="AL36" s="203" t="str">
        <f>IF(COUNTIF(Dropdowns!$K$2:$K$7,Input!S35)&gt;0,"",IF(Input!S35="","","Invalid Type"))</f>
        <v/>
      </c>
      <c r="AN36" s="204" t="str">
        <f>IF(Input!C35="","",IF(ISNUMBER(VALUE(Input!C35)),"","Needs to be a number."))</f>
        <v/>
      </c>
      <c r="AO36" s="205" t="str">
        <f>IF(Input!E35="","",IF(ISNUMBER(VALUE(Input!E35)),"","Needs to be a number."))</f>
        <v/>
      </c>
      <c r="AP36" s="205" t="str">
        <f>IF(Input!N35="","",IF(ISNUMBER(VALUE(Input!N35)),"","Needs to be a number."))</f>
        <v/>
      </c>
      <c r="AQ36" s="205" t="str">
        <f>IF(Input!O35="","",IF(ISNUMBER(VALUE(Input!O35)),"","Needs to be a number."))</f>
        <v/>
      </c>
      <c r="AR36" s="205" t="str">
        <f>IF(Input!V35="","",IF(ISNUMBER(VALUE(Input!V35)),"","Needs to be a number."))</f>
        <v/>
      </c>
      <c r="AS36" s="205" t="str">
        <f>IF(Input!W35="","",IF(ISNUMBER(VALUE(Input!W35)),"","Needs to be a number."))</f>
        <v/>
      </c>
      <c r="AT36" s="205" t="str">
        <f>IF(Input!X35="","",IF(ISNUMBER(VALUE(Input!X35)),"","Needs to be a number."))</f>
        <v/>
      </c>
      <c r="AU36" s="206" t="str">
        <f>IF(Input!Y35="","",IF(ISNUMBER(VALUE(Input!Y35)),"","Needs to be a number."))</f>
        <v/>
      </c>
      <c r="AV36" s="207"/>
      <c r="AW36" s="259" t="str">
        <f>IF(OR(VALUE(Input!C35)&lt;0,VALUE(Input!C35)&gt;100), "Invalid EEI %","")</f>
        <v/>
      </c>
      <c r="AX36" s="207"/>
      <c r="AY36" s="278" t="str">
        <f>IF(Input!E35="","",IF(VALUE(Input!E35)=0,"Do not enter 0.",""))</f>
        <v/>
      </c>
    </row>
    <row r="37" spans="2:51" x14ac:dyDescent="0.3">
      <c r="B37" s="188" t="str">
        <f>Input!A36</f>
        <v/>
      </c>
      <c r="C37" s="189" t="str">
        <f>IF(ISERROR(IF(AND(Input!$A36="",SUMPRODUCT(--(LEN(Input!$A37:'Input'!$A$1006)&gt;0))&lt;&gt;0),"Row is skipped.",IF(AND(Input!$A36="",Input!$A37=""),"", IF(Input!B36="","Data is missing.","")))),"",IF(AND(Input!$A36="",SUMPRODUCT(--(LEN(Input!$A37:'Input'!$A$1006)&gt;0))&lt;&gt;0),"Row is skipped.",IF(AND(Input!$A36="",Input!$A37=""),"", IF(Input!B36="","Data is missing.",""))))</f>
        <v/>
      </c>
      <c r="D37" s="189" t="str">
        <f>IF(ISERROR(IF(AND(Input!$A36="",SUMPRODUCT(--(LEN(Input!$A37:'Input'!$A$1006)&gt;0))&lt;&gt;0),"Row is skipped.",IF(AND(Input!$A36="",Input!$A37=""),"", IF(Input!C36="","Data is missing.","")))),"",IF(AND(Input!$A36="",SUMPRODUCT(--(LEN(Input!$A37:'Input'!$A$1006)&gt;0))&lt;&gt;0),"Row is skipped.",IF(AND(Input!$A36="",Input!$A37=""),"", IF(Input!C36="","Data is missing.",""))))</f>
        <v/>
      </c>
      <c r="E37" s="189" t="str">
        <f>IF(ISERROR(IF(AND(Input!$A36="",SUMPRODUCT(--(LEN(Input!$A37:'Input'!$A$1006)&gt;0))&lt;&gt;0),"Row is skipped.",IF(AND(Input!$A36="",Input!$A37=""),"", IF(Input!D36="","Data is missing.","")))),"",IF(AND(Input!$A36="",SUMPRODUCT(--(LEN(Input!$A37:'Input'!$A$1006)&gt;0))&lt;&gt;0),"Row is skipped.",IF(AND(Input!$A36="",Input!$A37=""),"", IF(Input!D36="","Data is missing.",""))))</f>
        <v/>
      </c>
      <c r="F37" s="189" t="str">
        <f>IF(ISERROR(IF(AND(Input!$A36="",SUMPRODUCT(--(LEN(Input!$A37:'Input'!$A$1006)&gt;0))&lt;&gt;0),"Row is skipped.",IF(AND(Input!$A36="",Input!$A37=""),"", IF(Input!E36="","Data is missing.","")))),"",IF(AND(Input!$A36="",SUMPRODUCT(--(LEN(Input!$A37:'Input'!$A$1006)&gt;0))&lt;&gt;0),"Row is skipped.",IF(AND(Input!$A36="",Input!$A37=""),"", IF(Input!E36="","Data is missing.",""))))</f>
        <v/>
      </c>
      <c r="G37" s="189" t="str">
        <f>IF(ISERROR(IF(AND(Input!$A36="",SUMPRODUCT(--(LEN(Input!$A37:'Input'!$A$1006)&gt;0))&lt;&gt;0),"Row is skipped.",IF(AND(Input!$A36="",Input!$A37=""),"", IF(Input!F36="","Data is missing.","")))),"",IF(AND(Input!$A36="",SUMPRODUCT(--(LEN(Input!$A37:'Input'!$A$1006)&gt;0))&lt;&gt;0),"Row is skipped.",IF(AND(Input!$A36="",Input!$A37=""),"", IF(Input!F36="","Data is missing.",""))))</f>
        <v/>
      </c>
      <c r="H37" s="190" t="str">
        <f>IF(ISERROR(IF(AND(Input!$A36="",SUMPRODUCT(--(LEN(Input!$A37:'Input'!$A$1006)&gt;0))&lt;&gt;0),"Row is skipped.",IF(AND(Input!$A36="",Input!$A37=""),"", IF(Input!G36="","Data is missing.","")))),"",IF(AND(Input!$A36="",SUMPRODUCT(--(LEN(Input!$A37:'Input'!$A$1006)&gt;0))&lt;&gt;0),"Row is skipped.",IF(AND(Input!$A36="",Input!$A37=""),"", IF(Input!G36="","Data is missing.",""))))</f>
        <v/>
      </c>
      <c r="I37" s="156"/>
      <c r="J37" s="191" t="str">
        <f>IFERROR(VLOOKUP(VLOOKUP(Input!$D36,'Measure List'!$A:$AN,40,FALSE),UIR!$A$1:$Q$27,17,FALSE),"")</f>
        <v/>
      </c>
      <c r="K37" s="192" t="str">
        <f>IFERROR(VLOOKUP(Input!$D36,'Measure List'!$A:$AN,40,FALSE),"")</f>
        <v/>
      </c>
      <c r="L37" s="156"/>
      <c r="M37" s="193" t="str">
        <f>IF(B37="","",IF(AND(Input!H36="",IFERROR(VLOOKUP(K37,UIR!$A$2:$P$21,2,FALSE),"")&lt;&gt;""),"Data is Missing.",""))</f>
        <v/>
      </c>
      <c r="N37" s="194" t="str">
        <f>IF(B37="","",IF(AND(Input!I36="",IFERROR(VLOOKUP(K37,UIR!$A$2:$P$21,3,FALSE),"")&lt;&gt;""),"Data is Missing.",""))</f>
        <v/>
      </c>
      <c r="O37" s="194" t="str">
        <f>IF(B37="","",IF(AND(Input!J36="",IFERROR(VLOOKUP(K37,UIR!$A$2:$P$21,4,FALSE),"")&lt;&gt;""),"Data is Missing.",""))</f>
        <v/>
      </c>
      <c r="P37" s="194" t="str">
        <f>IF(B37="","",IF(AND(Input!K36="",IFERROR(VLOOKUP(K37,UIR!$A$2:$P$21,5,FALSE),"")&lt;&gt;""),"Data is Missing.",""))</f>
        <v/>
      </c>
      <c r="Q37" s="194" t="str">
        <f>IF(B37="","",IF(AND(Input!L36="",IFERROR(VLOOKUP(K37,UIR!$A$2:$P$21,6,FALSE),"")&lt;&gt;""),"Data is Missing.",""))</f>
        <v/>
      </c>
      <c r="R37" s="194" t="str">
        <f>IF(B37="","",IF(AND(Input!M36="",IFERROR(VLOOKUP(K37,UIR!$A$2:$P$21,7,FALSE),"")&lt;&gt;""),"Data is Missing.",""))</f>
        <v/>
      </c>
      <c r="S37" s="194" t="str">
        <f>IF(B37="","",IF(AND(Input!P36="",IFERROR(VLOOKUP(K37,UIR!$A$2:$P$21,8,FALSE),"")&lt;&gt;""),"Data is Missing.",""))</f>
        <v/>
      </c>
      <c r="T37" s="194" t="str">
        <f>IF(B37="","",IF(AND(Input!Q36="",IFERROR(VLOOKUP(K37,UIR!$A$2:$P$21,9,FALSE),"")&lt;&gt;""),"Data is Missing.",""))</f>
        <v/>
      </c>
      <c r="U37" s="194"/>
      <c r="V37" s="194" t="str">
        <f>IF(B37="","",IF(AND(Input!S36="",IFERROR(VLOOKUP(K37,UIR!$A$2:$P$21,11,FALSE),"")&lt;&gt;""),"Data is Missing.",""))</f>
        <v/>
      </c>
      <c r="W37" s="194" t="str">
        <f>IF(B37="","",IF(AND(Input!T36="",IFERROR(VLOOKUP(K37,UIR!$A$2:$P$21,12,FALSE),"")&lt;&gt;""),"Data is Missing.",""))</f>
        <v/>
      </c>
      <c r="X37" s="194" t="str">
        <f>IF(B37="","",IF(AND(Input!V36="",IFERROR(VLOOKUP(K37,UIR!$A$2:$P$21,13,FALSE),"")&lt;&gt;""),"Data is Missing.",""))</f>
        <v/>
      </c>
      <c r="Y37" s="194" t="str">
        <f>IF(B37="","",IF(AND(Input!W36="",IFERROR(VLOOKUP(K37,UIR!$A$2:$P$21,14,FALSE),"")&lt;&gt;""),"Data is Missing.",""))</f>
        <v/>
      </c>
      <c r="Z37" s="194" t="str">
        <f>IF(B37="","",IF(AND(Input!X36="",IFERROR(VLOOKUP(K37,UIR!$A$2:$P$21,15,FALSE),"")&lt;&gt;""),"Data is Missing.",""))</f>
        <v/>
      </c>
      <c r="AA37" s="195" t="str">
        <f>IF(B37="","",IF(AND(Input!Y36="",IFERROR(VLOOKUP(K37,UIR!$A$2:$P$21,16,FALSE),"")&lt;&gt;""),"Data is Missing.",""))</f>
        <v/>
      </c>
      <c r="AC37" s="202" t="str">
        <f>IF(ISERROR(IF(Input!D36="","",IF(ISERROR(VLOOKUP(Input!D36,'Measure List'!$A$2:$A$30000,1,0)),"Invalid RefNo",""))),"",IF(Input!D36="","",IF(ISERROR(VLOOKUP(Input!D36,'Measure List'!$A$2:$A$30000,1,0)),"Invalid RefNo","")))</f>
        <v/>
      </c>
      <c r="AD37" s="156"/>
      <c r="AE37" s="156"/>
      <c r="AF37" s="156"/>
      <c r="AG37" s="156"/>
      <c r="AH37" s="156"/>
      <c r="AI37" s="156"/>
      <c r="AJ37" s="156"/>
      <c r="AK37" s="156"/>
      <c r="AL37" s="203" t="str">
        <f>IF(COUNTIF(Dropdowns!$K$2:$K$7,Input!S36)&gt;0,"",IF(Input!S36="","","Invalid Type"))</f>
        <v/>
      </c>
      <c r="AN37" s="204" t="str">
        <f>IF(Input!C36="","",IF(ISNUMBER(VALUE(Input!C36)),"","Needs to be a number."))</f>
        <v/>
      </c>
      <c r="AO37" s="205" t="str">
        <f>IF(Input!E36="","",IF(ISNUMBER(VALUE(Input!E36)),"","Needs to be a number."))</f>
        <v/>
      </c>
      <c r="AP37" s="205" t="str">
        <f>IF(Input!N36="","",IF(ISNUMBER(VALUE(Input!N36)),"","Needs to be a number."))</f>
        <v/>
      </c>
      <c r="AQ37" s="205" t="str">
        <f>IF(Input!O36="","",IF(ISNUMBER(VALUE(Input!O36)),"","Needs to be a number."))</f>
        <v/>
      </c>
      <c r="AR37" s="205" t="str">
        <f>IF(Input!V36="","",IF(ISNUMBER(VALUE(Input!V36)),"","Needs to be a number."))</f>
        <v/>
      </c>
      <c r="AS37" s="205" t="str">
        <f>IF(Input!W36="","",IF(ISNUMBER(VALUE(Input!W36)),"","Needs to be a number."))</f>
        <v/>
      </c>
      <c r="AT37" s="205" t="str">
        <f>IF(Input!X36="","",IF(ISNUMBER(VALUE(Input!X36)),"","Needs to be a number."))</f>
        <v/>
      </c>
      <c r="AU37" s="206" t="str">
        <f>IF(Input!Y36="","",IF(ISNUMBER(VALUE(Input!Y36)),"","Needs to be a number."))</f>
        <v/>
      </c>
      <c r="AV37" s="207"/>
      <c r="AW37" s="259" t="str">
        <f>IF(OR(VALUE(Input!C36)&lt;0,VALUE(Input!C36)&gt;100), "Invalid EEI %","")</f>
        <v/>
      </c>
      <c r="AX37" s="207"/>
      <c r="AY37" s="278" t="str">
        <f>IF(Input!E36="","",IF(VALUE(Input!E36)=0,"Do not enter 0.",""))</f>
        <v/>
      </c>
    </row>
    <row r="38" spans="2:51" x14ac:dyDescent="0.3">
      <c r="B38" s="188" t="str">
        <f>Input!A37</f>
        <v/>
      </c>
      <c r="C38" s="189" t="str">
        <f>IF(ISERROR(IF(AND(Input!$A37="",SUMPRODUCT(--(LEN(Input!$A38:'Input'!$A$1006)&gt;0))&lt;&gt;0),"Row is skipped.",IF(AND(Input!$A37="",Input!$A38=""),"", IF(Input!B37="","Data is missing.","")))),"",IF(AND(Input!$A37="",SUMPRODUCT(--(LEN(Input!$A38:'Input'!$A$1006)&gt;0))&lt;&gt;0),"Row is skipped.",IF(AND(Input!$A37="",Input!$A38=""),"", IF(Input!B37="","Data is missing.",""))))</f>
        <v/>
      </c>
      <c r="D38" s="189" t="str">
        <f>IF(ISERROR(IF(AND(Input!$A37="",SUMPRODUCT(--(LEN(Input!$A38:'Input'!$A$1006)&gt;0))&lt;&gt;0),"Row is skipped.",IF(AND(Input!$A37="",Input!$A38=""),"", IF(Input!C37="","Data is missing.","")))),"",IF(AND(Input!$A37="",SUMPRODUCT(--(LEN(Input!$A38:'Input'!$A$1006)&gt;0))&lt;&gt;0),"Row is skipped.",IF(AND(Input!$A37="",Input!$A38=""),"", IF(Input!C37="","Data is missing.",""))))</f>
        <v/>
      </c>
      <c r="E38" s="189" t="str">
        <f>IF(ISERROR(IF(AND(Input!$A37="",SUMPRODUCT(--(LEN(Input!$A38:'Input'!$A$1006)&gt;0))&lt;&gt;0),"Row is skipped.",IF(AND(Input!$A37="",Input!$A38=""),"", IF(Input!D37="","Data is missing.","")))),"",IF(AND(Input!$A37="",SUMPRODUCT(--(LEN(Input!$A38:'Input'!$A$1006)&gt;0))&lt;&gt;0),"Row is skipped.",IF(AND(Input!$A37="",Input!$A38=""),"", IF(Input!D37="","Data is missing.",""))))</f>
        <v/>
      </c>
      <c r="F38" s="189" t="str">
        <f>IF(ISERROR(IF(AND(Input!$A37="",SUMPRODUCT(--(LEN(Input!$A38:'Input'!$A$1006)&gt;0))&lt;&gt;0),"Row is skipped.",IF(AND(Input!$A37="",Input!$A38=""),"", IF(Input!E37="","Data is missing.","")))),"",IF(AND(Input!$A37="",SUMPRODUCT(--(LEN(Input!$A38:'Input'!$A$1006)&gt;0))&lt;&gt;0),"Row is skipped.",IF(AND(Input!$A37="",Input!$A38=""),"", IF(Input!E37="","Data is missing.",""))))</f>
        <v/>
      </c>
      <c r="G38" s="189" t="str">
        <f>IF(ISERROR(IF(AND(Input!$A37="",SUMPRODUCT(--(LEN(Input!$A38:'Input'!$A$1006)&gt;0))&lt;&gt;0),"Row is skipped.",IF(AND(Input!$A37="",Input!$A38=""),"", IF(Input!F37="","Data is missing.","")))),"",IF(AND(Input!$A37="",SUMPRODUCT(--(LEN(Input!$A38:'Input'!$A$1006)&gt;0))&lt;&gt;0),"Row is skipped.",IF(AND(Input!$A37="",Input!$A38=""),"", IF(Input!F37="","Data is missing.",""))))</f>
        <v/>
      </c>
      <c r="H38" s="190" t="str">
        <f>IF(ISERROR(IF(AND(Input!$A37="",SUMPRODUCT(--(LEN(Input!$A38:'Input'!$A$1006)&gt;0))&lt;&gt;0),"Row is skipped.",IF(AND(Input!$A37="",Input!$A38=""),"", IF(Input!G37="","Data is missing.","")))),"",IF(AND(Input!$A37="",SUMPRODUCT(--(LEN(Input!$A38:'Input'!$A$1006)&gt;0))&lt;&gt;0),"Row is skipped.",IF(AND(Input!$A37="",Input!$A38=""),"", IF(Input!G37="","Data is missing.",""))))</f>
        <v/>
      </c>
      <c r="I38" s="156"/>
      <c r="J38" s="191" t="str">
        <f>IFERROR(VLOOKUP(VLOOKUP(Input!$D37,'Measure List'!$A:$AN,40,FALSE),UIR!$A$1:$Q$27,17,FALSE),"")</f>
        <v/>
      </c>
      <c r="K38" s="192" t="str">
        <f>IFERROR(VLOOKUP(Input!$D37,'Measure List'!$A:$AN,40,FALSE),"")</f>
        <v/>
      </c>
      <c r="L38" s="156"/>
      <c r="M38" s="193" t="str">
        <f>IF(B38="","",IF(AND(Input!H37="",IFERROR(VLOOKUP(K38,UIR!$A$2:$P$21,2,FALSE),"")&lt;&gt;""),"Data is Missing.",""))</f>
        <v/>
      </c>
      <c r="N38" s="194" t="str">
        <f>IF(B38="","",IF(AND(Input!I37="",IFERROR(VLOOKUP(K38,UIR!$A$2:$P$21,3,FALSE),"")&lt;&gt;""),"Data is Missing.",""))</f>
        <v/>
      </c>
      <c r="O38" s="194" t="str">
        <f>IF(B38="","",IF(AND(Input!J37="",IFERROR(VLOOKUP(K38,UIR!$A$2:$P$21,4,FALSE),"")&lt;&gt;""),"Data is Missing.",""))</f>
        <v/>
      </c>
      <c r="P38" s="194" t="str">
        <f>IF(B38="","",IF(AND(Input!K37="",IFERROR(VLOOKUP(K38,UIR!$A$2:$P$21,5,FALSE),"")&lt;&gt;""),"Data is Missing.",""))</f>
        <v/>
      </c>
      <c r="Q38" s="194" t="str">
        <f>IF(B38="","",IF(AND(Input!L37="",IFERROR(VLOOKUP(K38,UIR!$A$2:$P$21,6,FALSE),"")&lt;&gt;""),"Data is Missing.",""))</f>
        <v/>
      </c>
      <c r="R38" s="194" t="str">
        <f>IF(B38="","",IF(AND(Input!M37="",IFERROR(VLOOKUP(K38,UIR!$A$2:$P$21,7,FALSE),"")&lt;&gt;""),"Data is Missing.",""))</f>
        <v/>
      </c>
      <c r="S38" s="194" t="str">
        <f>IF(B38="","",IF(AND(Input!P37="",IFERROR(VLOOKUP(K38,UIR!$A$2:$P$21,8,FALSE),"")&lt;&gt;""),"Data is Missing.",""))</f>
        <v/>
      </c>
      <c r="T38" s="194" t="str">
        <f>IF(B38="","",IF(AND(Input!Q37="",IFERROR(VLOOKUP(K38,UIR!$A$2:$P$21,9,FALSE),"")&lt;&gt;""),"Data is Missing.",""))</f>
        <v/>
      </c>
      <c r="U38" s="194"/>
      <c r="V38" s="194" t="str">
        <f>IF(B38="","",IF(AND(Input!S37="",IFERROR(VLOOKUP(K38,UIR!$A$2:$P$21,11,FALSE),"")&lt;&gt;""),"Data is Missing.",""))</f>
        <v/>
      </c>
      <c r="W38" s="194" t="str">
        <f>IF(B38="","",IF(AND(Input!T37="",IFERROR(VLOOKUP(K38,UIR!$A$2:$P$21,12,FALSE),"")&lt;&gt;""),"Data is Missing.",""))</f>
        <v/>
      </c>
      <c r="X38" s="194" t="str">
        <f>IF(B38="","",IF(AND(Input!V37="",IFERROR(VLOOKUP(K38,UIR!$A$2:$P$21,13,FALSE),"")&lt;&gt;""),"Data is Missing.",""))</f>
        <v/>
      </c>
      <c r="Y38" s="194" t="str">
        <f>IF(B38="","",IF(AND(Input!W37="",IFERROR(VLOOKUP(K38,UIR!$A$2:$P$21,14,FALSE),"")&lt;&gt;""),"Data is Missing.",""))</f>
        <v/>
      </c>
      <c r="Z38" s="194" t="str">
        <f>IF(B38="","",IF(AND(Input!X37="",IFERROR(VLOOKUP(K38,UIR!$A$2:$P$21,15,FALSE),"")&lt;&gt;""),"Data is Missing.",""))</f>
        <v/>
      </c>
      <c r="AA38" s="195" t="str">
        <f>IF(B38="","",IF(AND(Input!Y37="",IFERROR(VLOOKUP(K38,UIR!$A$2:$P$21,16,FALSE),"")&lt;&gt;""),"Data is Missing.",""))</f>
        <v/>
      </c>
      <c r="AC38" s="202" t="str">
        <f>IF(ISERROR(IF(Input!D37="","",IF(ISERROR(VLOOKUP(Input!D37,'Measure List'!$A$2:$A$30000,1,0)),"Invalid RefNo",""))),"",IF(Input!D37="","",IF(ISERROR(VLOOKUP(Input!D37,'Measure List'!$A$2:$A$30000,1,0)),"Invalid RefNo","")))</f>
        <v/>
      </c>
      <c r="AD38" s="156"/>
      <c r="AE38" s="156"/>
      <c r="AF38" s="156"/>
      <c r="AG38" s="156"/>
      <c r="AH38" s="156"/>
      <c r="AI38" s="156"/>
      <c r="AJ38" s="156"/>
      <c r="AK38" s="156"/>
      <c r="AL38" s="203" t="str">
        <f>IF(COUNTIF(Dropdowns!$K$2:$K$7,Input!S37)&gt;0,"",IF(Input!S37="","","Invalid Type"))</f>
        <v/>
      </c>
      <c r="AN38" s="204" t="str">
        <f>IF(Input!C37="","",IF(ISNUMBER(VALUE(Input!C37)),"","Needs to be a number."))</f>
        <v/>
      </c>
      <c r="AO38" s="205" t="str">
        <f>IF(Input!E37="","",IF(ISNUMBER(VALUE(Input!E37)),"","Needs to be a number."))</f>
        <v/>
      </c>
      <c r="AP38" s="205" t="str">
        <f>IF(Input!N37="","",IF(ISNUMBER(VALUE(Input!N37)),"","Needs to be a number."))</f>
        <v/>
      </c>
      <c r="AQ38" s="205" t="str">
        <f>IF(Input!O37="","",IF(ISNUMBER(VALUE(Input!O37)),"","Needs to be a number."))</f>
        <v/>
      </c>
      <c r="AR38" s="205" t="str">
        <f>IF(Input!V37="","",IF(ISNUMBER(VALUE(Input!V37)),"","Needs to be a number."))</f>
        <v/>
      </c>
      <c r="AS38" s="205" t="str">
        <f>IF(Input!W37="","",IF(ISNUMBER(VALUE(Input!W37)),"","Needs to be a number."))</f>
        <v/>
      </c>
      <c r="AT38" s="205" t="str">
        <f>IF(Input!X37="","",IF(ISNUMBER(VALUE(Input!X37)),"","Needs to be a number."))</f>
        <v/>
      </c>
      <c r="AU38" s="206" t="str">
        <f>IF(Input!Y37="","",IF(ISNUMBER(VALUE(Input!Y37)),"","Needs to be a number."))</f>
        <v/>
      </c>
      <c r="AV38" s="207"/>
      <c r="AW38" s="259" t="str">
        <f>IF(OR(VALUE(Input!C37)&lt;0,VALUE(Input!C37)&gt;100), "Invalid EEI %","")</f>
        <v/>
      </c>
      <c r="AX38" s="207"/>
      <c r="AY38" s="278" t="str">
        <f>IF(Input!E37="","",IF(VALUE(Input!E37)=0,"Do not enter 0.",""))</f>
        <v/>
      </c>
    </row>
    <row r="39" spans="2:51" x14ac:dyDescent="0.3">
      <c r="B39" s="188" t="str">
        <f>Input!A38</f>
        <v/>
      </c>
      <c r="C39" s="189" t="str">
        <f>IF(ISERROR(IF(AND(Input!$A38="",SUMPRODUCT(--(LEN(Input!$A39:'Input'!$A$1006)&gt;0))&lt;&gt;0),"Row is skipped.",IF(AND(Input!$A38="",Input!$A39=""),"", IF(Input!B38="","Data is missing.","")))),"",IF(AND(Input!$A38="",SUMPRODUCT(--(LEN(Input!$A39:'Input'!$A$1006)&gt;0))&lt;&gt;0),"Row is skipped.",IF(AND(Input!$A38="",Input!$A39=""),"", IF(Input!B38="","Data is missing.",""))))</f>
        <v/>
      </c>
      <c r="D39" s="189" t="str">
        <f>IF(ISERROR(IF(AND(Input!$A38="",SUMPRODUCT(--(LEN(Input!$A39:'Input'!$A$1006)&gt;0))&lt;&gt;0),"Row is skipped.",IF(AND(Input!$A38="",Input!$A39=""),"", IF(Input!C38="","Data is missing.","")))),"",IF(AND(Input!$A38="",SUMPRODUCT(--(LEN(Input!$A39:'Input'!$A$1006)&gt;0))&lt;&gt;0),"Row is skipped.",IF(AND(Input!$A38="",Input!$A39=""),"", IF(Input!C38="","Data is missing.",""))))</f>
        <v/>
      </c>
      <c r="E39" s="189" t="str">
        <f>IF(ISERROR(IF(AND(Input!$A38="",SUMPRODUCT(--(LEN(Input!$A39:'Input'!$A$1006)&gt;0))&lt;&gt;0),"Row is skipped.",IF(AND(Input!$A38="",Input!$A39=""),"", IF(Input!D38="","Data is missing.","")))),"",IF(AND(Input!$A38="",SUMPRODUCT(--(LEN(Input!$A39:'Input'!$A$1006)&gt;0))&lt;&gt;0),"Row is skipped.",IF(AND(Input!$A38="",Input!$A39=""),"", IF(Input!D38="","Data is missing.",""))))</f>
        <v/>
      </c>
      <c r="F39" s="189" t="str">
        <f>IF(ISERROR(IF(AND(Input!$A38="",SUMPRODUCT(--(LEN(Input!$A39:'Input'!$A$1006)&gt;0))&lt;&gt;0),"Row is skipped.",IF(AND(Input!$A38="",Input!$A39=""),"", IF(Input!E38="","Data is missing.","")))),"",IF(AND(Input!$A38="",SUMPRODUCT(--(LEN(Input!$A39:'Input'!$A$1006)&gt;0))&lt;&gt;0),"Row is skipped.",IF(AND(Input!$A38="",Input!$A39=""),"", IF(Input!E38="","Data is missing.",""))))</f>
        <v/>
      </c>
      <c r="G39" s="189" t="str">
        <f>IF(ISERROR(IF(AND(Input!$A38="",SUMPRODUCT(--(LEN(Input!$A39:'Input'!$A$1006)&gt;0))&lt;&gt;0),"Row is skipped.",IF(AND(Input!$A38="",Input!$A39=""),"", IF(Input!F38="","Data is missing.","")))),"",IF(AND(Input!$A38="",SUMPRODUCT(--(LEN(Input!$A39:'Input'!$A$1006)&gt;0))&lt;&gt;0),"Row is skipped.",IF(AND(Input!$A38="",Input!$A39=""),"", IF(Input!F38="","Data is missing.",""))))</f>
        <v/>
      </c>
      <c r="H39" s="190" t="str">
        <f>IF(ISERROR(IF(AND(Input!$A38="",SUMPRODUCT(--(LEN(Input!$A39:'Input'!$A$1006)&gt;0))&lt;&gt;0),"Row is skipped.",IF(AND(Input!$A38="",Input!$A39=""),"", IF(Input!G38="","Data is missing.","")))),"",IF(AND(Input!$A38="",SUMPRODUCT(--(LEN(Input!$A39:'Input'!$A$1006)&gt;0))&lt;&gt;0),"Row is skipped.",IF(AND(Input!$A38="",Input!$A39=""),"", IF(Input!G38="","Data is missing.",""))))</f>
        <v/>
      </c>
      <c r="I39" s="156"/>
      <c r="J39" s="191" t="str">
        <f>IFERROR(VLOOKUP(VLOOKUP(Input!$D38,'Measure List'!$A:$AN,40,FALSE),UIR!$A$1:$Q$27,17,FALSE),"")</f>
        <v/>
      </c>
      <c r="K39" s="192" t="str">
        <f>IFERROR(VLOOKUP(Input!$D38,'Measure List'!$A:$AN,40,FALSE),"")</f>
        <v/>
      </c>
      <c r="L39" s="156"/>
      <c r="M39" s="193" t="str">
        <f>IF(B39="","",IF(AND(Input!H38="",IFERROR(VLOOKUP(K39,UIR!$A$2:$P$21,2,FALSE),"")&lt;&gt;""),"Data is Missing.",""))</f>
        <v/>
      </c>
      <c r="N39" s="194" t="str">
        <f>IF(B39="","",IF(AND(Input!I38="",IFERROR(VLOOKUP(K39,UIR!$A$2:$P$21,3,FALSE),"")&lt;&gt;""),"Data is Missing.",""))</f>
        <v/>
      </c>
      <c r="O39" s="194" t="str">
        <f>IF(B39="","",IF(AND(Input!J38="",IFERROR(VLOOKUP(K39,UIR!$A$2:$P$21,4,FALSE),"")&lt;&gt;""),"Data is Missing.",""))</f>
        <v/>
      </c>
      <c r="P39" s="194" t="str">
        <f>IF(B39="","",IF(AND(Input!K38="",IFERROR(VLOOKUP(K39,UIR!$A$2:$P$21,5,FALSE),"")&lt;&gt;""),"Data is Missing.",""))</f>
        <v/>
      </c>
      <c r="Q39" s="194" t="str">
        <f>IF(B39="","",IF(AND(Input!L38="",IFERROR(VLOOKUP(K39,UIR!$A$2:$P$21,6,FALSE),"")&lt;&gt;""),"Data is Missing.",""))</f>
        <v/>
      </c>
      <c r="R39" s="194" t="str">
        <f>IF(B39="","",IF(AND(Input!M38="",IFERROR(VLOOKUP(K39,UIR!$A$2:$P$21,7,FALSE),"")&lt;&gt;""),"Data is Missing.",""))</f>
        <v/>
      </c>
      <c r="S39" s="194" t="str">
        <f>IF(B39="","",IF(AND(Input!P38="",IFERROR(VLOOKUP(K39,UIR!$A$2:$P$21,8,FALSE),"")&lt;&gt;""),"Data is Missing.",""))</f>
        <v/>
      </c>
      <c r="T39" s="194" t="str">
        <f>IF(B39="","",IF(AND(Input!Q38="",IFERROR(VLOOKUP(K39,UIR!$A$2:$P$21,9,FALSE),"")&lt;&gt;""),"Data is Missing.",""))</f>
        <v/>
      </c>
      <c r="U39" s="194"/>
      <c r="V39" s="194" t="str">
        <f>IF(B39="","",IF(AND(Input!S38="",IFERROR(VLOOKUP(K39,UIR!$A$2:$P$21,11,FALSE),"")&lt;&gt;""),"Data is Missing.",""))</f>
        <v/>
      </c>
      <c r="W39" s="194" t="str">
        <f>IF(B39="","",IF(AND(Input!T38="",IFERROR(VLOOKUP(K39,UIR!$A$2:$P$21,12,FALSE),"")&lt;&gt;""),"Data is Missing.",""))</f>
        <v/>
      </c>
      <c r="X39" s="194" t="str">
        <f>IF(B39="","",IF(AND(Input!V38="",IFERROR(VLOOKUP(K39,UIR!$A$2:$P$21,13,FALSE),"")&lt;&gt;""),"Data is Missing.",""))</f>
        <v/>
      </c>
      <c r="Y39" s="194" t="str">
        <f>IF(B39="","",IF(AND(Input!W38="",IFERROR(VLOOKUP(K39,UIR!$A$2:$P$21,14,FALSE),"")&lt;&gt;""),"Data is Missing.",""))</f>
        <v/>
      </c>
      <c r="Z39" s="194" t="str">
        <f>IF(B39="","",IF(AND(Input!X38="",IFERROR(VLOOKUP(K39,UIR!$A$2:$P$21,15,FALSE),"")&lt;&gt;""),"Data is Missing.",""))</f>
        <v/>
      </c>
      <c r="AA39" s="195" t="str">
        <f>IF(B39="","",IF(AND(Input!Y38="",IFERROR(VLOOKUP(K39,UIR!$A$2:$P$21,16,FALSE),"")&lt;&gt;""),"Data is Missing.",""))</f>
        <v/>
      </c>
      <c r="AC39" s="202" t="str">
        <f>IF(ISERROR(IF(Input!D38="","",IF(ISERROR(VLOOKUP(Input!D38,'Measure List'!$A$2:$A$30000,1,0)),"Invalid RefNo",""))),"",IF(Input!D38="","",IF(ISERROR(VLOOKUP(Input!D38,'Measure List'!$A$2:$A$30000,1,0)),"Invalid RefNo","")))</f>
        <v/>
      </c>
      <c r="AD39" s="156"/>
      <c r="AE39" s="156"/>
      <c r="AF39" s="156"/>
      <c r="AG39" s="156"/>
      <c r="AH39" s="156"/>
      <c r="AI39" s="156"/>
      <c r="AJ39" s="156"/>
      <c r="AK39" s="156"/>
      <c r="AL39" s="203" t="str">
        <f>IF(COUNTIF(Dropdowns!$K$2:$K$7,Input!S38)&gt;0,"",IF(Input!S38="","","Invalid Type"))</f>
        <v/>
      </c>
      <c r="AN39" s="204" t="str">
        <f>IF(Input!C38="","",IF(ISNUMBER(VALUE(Input!C38)),"","Needs to be a number."))</f>
        <v/>
      </c>
      <c r="AO39" s="205" t="str">
        <f>IF(Input!E38="","",IF(ISNUMBER(VALUE(Input!E38)),"","Needs to be a number."))</f>
        <v/>
      </c>
      <c r="AP39" s="205" t="str">
        <f>IF(Input!N38="","",IF(ISNUMBER(VALUE(Input!N38)),"","Needs to be a number."))</f>
        <v/>
      </c>
      <c r="AQ39" s="205" t="str">
        <f>IF(Input!O38="","",IF(ISNUMBER(VALUE(Input!O38)),"","Needs to be a number."))</f>
        <v/>
      </c>
      <c r="AR39" s="205" t="str">
        <f>IF(Input!V38="","",IF(ISNUMBER(VALUE(Input!V38)),"","Needs to be a number."))</f>
        <v/>
      </c>
      <c r="AS39" s="205" t="str">
        <f>IF(Input!W38="","",IF(ISNUMBER(VALUE(Input!W38)),"","Needs to be a number."))</f>
        <v/>
      </c>
      <c r="AT39" s="205" t="str">
        <f>IF(Input!X38="","",IF(ISNUMBER(VALUE(Input!X38)),"","Needs to be a number."))</f>
        <v/>
      </c>
      <c r="AU39" s="206" t="str">
        <f>IF(Input!Y38="","",IF(ISNUMBER(VALUE(Input!Y38)),"","Needs to be a number."))</f>
        <v/>
      </c>
      <c r="AV39" s="207"/>
      <c r="AW39" s="259" t="str">
        <f>IF(OR(VALUE(Input!C38)&lt;0,VALUE(Input!C38)&gt;100), "Invalid EEI %","")</f>
        <v/>
      </c>
      <c r="AX39" s="207"/>
      <c r="AY39" s="278" t="str">
        <f>IF(Input!E38="","",IF(VALUE(Input!E38)=0,"Do not enter 0.",""))</f>
        <v/>
      </c>
    </row>
    <row r="40" spans="2:51" x14ac:dyDescent="0.3">
      <c r="B40" s="188" t="str">
        <f>Input!A39</f>
        <v/>
      </c>
      <c r="C40" s="189" t="str">
        <f>IF(ISERROR(IF(AND(Input!$A39="",SUMPRODUCT(--(LEN(Input!$A40:'Input'!$A$1006)&gt;0))&lt;&gt;0),"Row is skipped.",IF(AND(Input!$A39="",Input!$A40=""),"", IF(Input!B39="","Data is missing.","")))),"",IF(AND(Input!$A39="",SUMPRODUCT(--(LEN(Input!$A40:'Input'!$A$1006)&gt;0))&lt;&gt;0),"Row is skipped.",IF(AND(Input!$A39="",Input!$A40=""),"", IF(Input!B39="","Data is missing.",""))))</f>
        <v/>
      </c>
      <c r="D40" s="189" t="str">
        <f>IF(ISERROR(IF(AND(Input!$A39="",SUMPRODUCT(--(LEN(Input!$A40:'Input'!$A$1006)&gt;0))&lt;&gt;0),"Row is skipped.",IF(AND(Input!$A39="",Input!$A40=""),"", IF(Input!C39="","Data is missing.","")))),"",IF(AND(Input!$A39="",SUMPRODUCT(--(LEN(Input!$A40:'Input'!$A$1006)&gt;0))&lt;&gt;0),"Row is skipped.",IF(AND(Input!$A39="",Input!$A40=""),"", IF(Input!C39="","Data is missing.",""))))</f>
        <v/>
      </c>
      <c r="E40" s="189" t="str">
        <f>IF(ISERROR(IF(AND(Input!$A39="",SUMPRODUCT(--(LEN(Input!$A40:'Input'!$A$1006)&gt;0))&lt;&gt;0),"Row is skipped.",IF(AND(Input!$A39="",Input!$A40=""),"", IF(Input!D39="","Data is missing.","")))),"",IF(AND(Input!$A39="",SUMPRODUCT(--(LEN(Input!$A40:'Input'!$A$1006)&gt;0))&lt;&gt;0),"Row is skipped.",IF(AND(Input!$A39="",Input!$A40=""),"", IF(Input!D39="","Data is missing.",""))))</f>
        <v/>
      </c>
      <c r="F40" s="189" t="str">
        <f>IF(ISERROR(IF(AND(Input!$A39="",SUMPRODUCT(--(LEN(Input!$A40:'Input'!$A$1006)&gt;0))&lt;&gt;0),"Row is skipped.",IF(AND(Input!$A39="",Input!$A40=""),"", IF(Input!E39="","Data is missing.","")))),"",IF(AND(Input!$A39="",SUMPRODUCT(--(LEN(Input!$A40:'Input'!$A$1006)&gt;0))&lt;&gt;0),"Row is skipped.",IF(AND(Input!$A39="",Input!$A40=""),"", IF(Input!E39="","Data is missing.",""))))</f>
        <v/>
      </c>
      <c r="G40" s="189" t="str">
        <f>IF(ISERROR(IF(AND(Input!$A39="",SUMPRODUCT(--(LEN(Input!$A40:'Input'!$A$1006)&gt;0))&lt;&gt;0),"Row is skipped.",IF(AND(Input!$A39="",Input!$A40=""),"", IF(Input!F39="","Data is missing.","")))),"",IF(AND(Input!$A39="",SUMPRODUCT(--(LEN(Input!$A40:'Input'!$A$1006)&gt;0))&lt;&gt;0),"Row is skipped.",IF(AND(Input!$A39="",Input!$A40=""),"", IF(Input!F39="","Data is missing.",""))))</f>
        <v/>
      </c>
      <c r="H40" s="190" t="str">
        <f>IF(ISERROR(IF(AND(Input!$A39="",SUMPRODUCT(--(LEN(Input!$A40:'Input'!$A$1006)&gt;0))&lt;&gt;0),"Row is skipped.",IF(AND(Input!$A39="",Input!$A40=""),"", IF(Input!G39="","Data is missing.","")))),"",IF(AND(Input!$A39="",SUMPRODUCT(--(LEN(Input!$A40:'Input'!$A$1006)&gt;0))&lt;&gt;0),"Row is skipped.",IF(AND(Input!$A39="",Input!$A40=""),"", IF(Input!G39="","Data is missing.",""))))</f>
        <v/>
      </c>
      <c r="I40" s="156"/>
      <c r="J40" s="191" t="str">
        <f>IFERROR(VLOOKUP(VLOOKUP(Input!$D39,'Measure List'!$A:$AN,40,FALSE),UIR!$A$1:$Q$27,17,FALSE),"")</f>
        <v/>
      </c>
      <c r="K40" s="192" t="str">
        <f>IFERROR(VLOOKUP(Input!$D39,'Measure List'!$A:$AN,40,FALSE),"")</f>
        <v/>
      </c>
      <c r="L40" s="156"/>
      <c r="M40" s="193" t="str">
        <f>IF(B40="","",IF(AND(Input!H39="",IFERROR(VLOOKUP(K40,UIR!$A$2:$P$21,2,FALSE),"")&lt;&gt;""),"Data is Missing.",""))</f>
        <v/>
      </c>
      <c r="N40" s="194" t="str">
        <f>IF(B40="","",IF(AND(Input!I39="",IFERROR(VLOOKUP(K40,UIR!$A$2:$P$21,3,FALSE),"")&lt;&gt;""),"Data is Missing.",""))</f>
        <v/>
      </c>
      <c r="O40" s="194" t="str">
        <f>IF(B40="","",IF(AND(Input!J39="",IFERROR(VLOOKUP(K40,UIR!$A$2:$P$21,4,FALSE),"")&lt;&gt;""),"Data is Missing.",""))</f>
        <v/>
      </c>
      <c r="P40" s="194" t="str">
        <f>IF(B40="","",IF(AND(Input!K39="",IFERROR(VLOOKUP(K40,UIR!$A$2:$P$21,5,FALSE),"")&lt;&gt;""),"Data is Missing.",""))</f>
        <v/>
      </c>
      <c r="Q40" s="194" t="str">
        <f>IF(B40="","",IF(AND(Input!L39="",IFERROR(VLOOKUP(K40,UIR!$A$2:$P$21,6,FALSE),"")&lt;&gt;""),"Data is Missing.",""))</f>
        <v/>
      </c>
      <c r="R40" s="194" t="str">
        <f>IF(B40="","",IF(AND(Input!M39="",IFERROR(VLOOKUP(K40,UIR!$A$2:$P$21,7,FALSE),"")&lt;&gt;""),"Data is Missing.",""))</f>
        <v/>
      </c>
      <c r="S40" s="194" t="str">
        <f>IF(B40="","",IF(AND(Input!P39="",IFERROR(VLOOKUP(K40,UIR!$A$2:$P$21,8,FALSE),"")&lt;&gt;""),"Data is Missing.",""))</f>
        <v/>
      </c>
      <c r="T40" s="194" t="str">
        <f>IF(B40="","",IF(AND(Input!Q39="",IFERROR(VLOOKUP(K40,UIR!$A$2:$P$21,9,FALSE),"")&lt;&gt;""),"Data is Missing.",""))</f>
        <v/>
      </c>
      <c r="U40" s="194"/>
      <c r="V40" s="194" t="str">
        <f>IF(B40="","",IF(AND(Input!S39="",IFERROR(VLOOKUP(K40,UIR!$A$2:$P$21,11,FALSE),"")&lt;&gt;""),"Data is Missing.",""))</f>
        <v/>
      </c>
      <c r="W40" s="194" t="str">
        <f>IF(B40="","",IF(AND(Input!T39="",IFERROR(VLOOKUP(K40,UIR!$A$2:$P$21,12,FALSE),"")&lt;&gt;""),"Data is Missing.",""))</f>
        <v/>
      </c>
      <c r="X40" s="194" t="str">
        <f>IF(B40="","",IF(AND(Input!V39="",IFERROR(VLOOKUP(K40,UIR!$A$2:$P$21,13,FALSE),"")&lt;&gt;""),"Data is Missing.",""))</f>
        <v/>
      </c>
      <c r="Y40" s="194" t="str">
        <f>IF(B40="","",IF(AND(Input!W39="",IFERROR(VLOOKUP(K40,UIR!$A$2:$P$21,14,FALSE),"")&lt;&gt;""),"Data is Missing.",""))</f>
        <v/>
      </c>
      <c r="Z40" s="194" t="str">
        <f>IF(B40="","",IF(AND(Input!X39="",IFERROR(VLOOKUP(K40,UIR!$A$2:$P$21,15,FALSE),"")&lt;&gt;""),"Data is Missing.",""))</f>
        <v/>
      </c>
      <c r="AA40" s="195" t="str">
        <f>IF(B40="","",IF(AND(Input!Y39="",IFERROR(VLOOKUP(K40,UIR!$A$2:$P$21,16,FALSE),"")&lt;&gt;""),"Data is Missing.",""))</f>
        <v/>
      </c>
      <c r="AC40" s="202" t="str">
        <f>IF(ISERROR(IF(Input!D39="","",IF(ISERROR(VLOOKUP(Input!D39,'Measure List'!$A$2:$A$30000,1,0)),"Invalid RefNo",""))),"",IF(Input!D39="","",IF(ISERROR(VLOOKUP(Input!D39,'Measure List'!$A$2:$A$30000,1,0)),"Invalid RefNo","")))</f>
        <v/>
      </c>
      <c r="AD40" s="156"/>
      <c r="AE40" s="156"/>
      <c r="AF40" s="156"/>
      <c r="AG40" s="156"/>
      <c r="AH40" s="156"/>
      <c r="AI40" s="156"/>
      <c r="AJ40" s="156"/>
      <c r="AK40" s="156"/>
      <c r="AL40" s="203" t="str">
        <f>IF(COUNTIF(Dropdowns!$K$2:$K$7,Input!S39)&gt;0,"",IF(Input!S39="","","Invalid Type"))</f>
        <v/>
      </c>
      <c r="AN40" s="204" t="str">
        <f>IF(Input!C39="","",IF(ISNUMBER(VALUE(Input!C39)),"","Needs to be a number."))</f>
        <v/>
      </c>
      <c r="AO40" s="205" t="str">
        <f>IF(Input!E39="","",IF(ISNUMBER(VALUE(Input!E39)),"","Needs to be a number."))</f>
        <v/>
      </c>
      <c r="AP40" s="205" t="str">
        <f>IF(Input!N39="","",IF(ISNUMBER(VALUE(Input!N39)),"","Needs to be a number."))</f>
        <v/>
      </c>
      <c r="AQ40" s="205" t="str">
        <f>IF(Input!O39="","",IF(ISNUMBER(VALUE(Input!O39)),"","Needs to be a number."))</f>
        <v/>
      </c>
      <c r="AR40" s="205" t="str">
        <f>IF(Input!V39="","",IF(ISNUMBER(VALUE(Input!V39)),"","Needs to be a number."))</f>
        <v/>
      </c>
      <c r="AS40" s="205" t="str">
        <f>IF(Input!W39="","",IF(ISNUMBER(VALUE(Input!W39)),"","Needs to be a number."))</f>
        <v/>
      </c>
      <c r="AT40" s="205" t="str">
        <f>IF(Input!X39="","",IF(ISNUMBER(VALUE(Input!X39)),"","Needs to be a number."))</f>
        <v/>
      </c>
      <c r="AU40" s="206" t="str">
        <f>IF(Input!Y39="","",IF(ISNUMBER(VALUE(Input!Y39)),"","Needs to be a number."))</f>
        <v/>
      </c>
      <c r="AV40" s="207"/>
      <c r="AW40" s="259" t="str">
        <f>IF(OR(VALUE(Input!C39)&lt;0,VALUE(Input!C39)&gt;100), "Invalid EEI %","")</f>
        <v/>
      </c>
      <c r="AX40" s="207"/>
      <c r="AY40" s="278" t="str">
        <f>IF(Input!E39="","",IF(VALUE(Input!E39)=0,"Do not enter 0.",""))</f>
        <v/>
      </c>
    </row>
    <row r="41" spans="2:51" x14ac:dyDescent="0.3">
      <c r="B41" s="188" t="str">
        <f>Input!A40</f>
        <v/>
      </c>
      <c r="C41" s="189" t="str">
        <f>IF(ISERROR(IF(AND(Input!$A40="",SUMPRODUCT(--(LEN(Input!$A41:'Input'!$A$1006)&gt;0))&lt;&gt;0),"Row is skipped.",IF(AND(Input!$A40="",Input!$A41=""),"", IF(Input!B40="","Data is missing.","")))),"",IF(AND(Input!$A40="",SUMPRODUCT(--(LEN(Input!$A41:'Input'!$A$1006)&gt;0))&lt;&gt;0),"Row is skipped.",IF(AND(Input!$A40="",Input!$A41=""),"", IF(Input!B40="","Data is missing.",""))))</f>
        <v/>
      </c>
      <c r="D41" s="189" t="str">
        <f>IF(ISERROR(IF(AND(Input!$A40="",SUMPRODUCT(--(LEN(Input!$A41:'Input'!$A$1006)&gt;0))&lt;&gt;0),"Row is skipped.",IF(AND(Input!$A40="",Input!$A41=""),"", IF(Input!C40="","Data is missing.","")))),"",IF(AND(Input!$A40="",SUMPRODUCT(--(LEN(Input!$A41:'Input'!$A$1006)&gt;0))&lt;&gt;0),"Row is skipped.",IF(AND(Input!$A40="",Input!$A41=""),"", IF(Input!C40="","Data is missing.",""))))</f>
        <v/>
      </c>
      <c r="E41" s="189" t="str">
        <f>IF(ISERROR(IF(AND(Input!$A40="",SUMPRODUCT(--(LEN(Input!$A41:'Input'!$A$1006)&gt;0))&lt;&gt;0),"Row is skipped.",IF(AND(Input!$A40="",Input!$A41=""),"", IF(Input!D40="","Data is missing.","")))),"",IF(AND(Input!$A40="",SUMPRODUCT(--(LEN(Input!$A41:'Input'!$A$1006)&gt;0))&lt;&gt;0),"Row is skipped.",IF(AND(Input!$A40="",Input!$A41=""),"", IF(Input!D40="","Data is missing.",""))))</f>
        <v/>
      </c>
      <c r="F41" s="189" t="str">
        <f>IF(ISERROR(IF(AND(Input!$A40="",SUMPRODUCT(--(LEN(Input!$A41:'Input'!$A$1006)&gt;0))&lt;&gt;0),"Row is skipped.",IF(AND(Input!$A40="",Input!$A41=""),"", IF(Input!E40="","Data is missing.","")))),"",IF(AND(Input!$A40="",SUMPRODUCT(--(LEN(Input!$A41:'Input'!$A$1006)&gt;0))&lt;&gt;0),"Row is skipped.",IF(AND(Input!$A40="",Input!$A41=""),"", IF(Input!E40="","Data is missing.",""))))</f>
        <v/>
      </c>
      <c r="G41" s="189" t="str">
        <f>IF(ISERROR(IF(AND(Input!$A40="",SUMPRODUCT(--(LEN(Input!$A41:'Input'!$A$1006)&gt;0))&lt;&gt;0),"Row is skipped.",IF(AND(Input!$A40="",Input!$A41=""),"", IF(Input!F40="","Data is missing.","")))),"",IF(AND(Input!$A40="",SUMPRODUCT(--(LEN(Input!$A41:'Input'!$A$1006)&gt;0))&lt;&gt;0),"Row is skipped.",IF(AND(Input!$A40="",Input!$A41=""),"", IF(Input!F40="","Data is missing.",""))))</f>
        <v/>
      </c>
      <c r="H41" s="190" t="str">
        <f>IF(ISERROR(IF(AND(Input!$A40="",SUMPRODUCT(--(LEN(Input!$A41:'Input'!$A$1006)&gt;0))&lt;&gt;0),"Row is skipped.",IF(AND(Input!$A40="",Input!$A41=""),"", IF(Input!G40="","Data is missing.","")))),"",IF(AND(Input!$A40="",SUMPRODUCT(--(LEN(Input!$A41:'Input'!$A$1006)&gt;0))&lt;&gt;0),"Row is skipped.",IF(AND(Input!$A40="",Input!$A41=""),"", IF(Input!G40="","Data is missing.",""))))</f>
        <v/>
      </c>
      <c r="I41" s="156"/>
      <c r="J41" s="191" t="str">
        <f>IFERROR(VLOOKUP(VLOOKUP(Input!$D40,'Measure List'!$A:$AN,40,FALSE),UIR!$A$1:$Q$27,17,FALSE),"")</f>
        <v/>
      </c>
      <c r="K41" s="192" t="str">
        <f>IFERROR(VLOOKUP(Input!$D40,'Measure List'!$A:$AN,40,FALSE),"")</f>
        <v/>
      </c>
      <c r="L41" s="156"/>
      <c r="M41" s="193" t="str">
        <f>IF(B41="","",IF(AND(Input!H40="",IFERROR(VLOOKUP(K41,UIR!$A$2:$P$21,2,FALSE),"")&lt;&gt;""),"Data is Missing.",""))</f>
        <v/>
      </c>
      <c r="N41" s="194" t="str">
        <f>IF(B41="","",IF(AND(Input!I40="",IFERROR(VLOOKUP(K41,UIR!$A$2:$P$21,3,FALSE),"")&lt;&gt;""),"Data is Missing.",""))</f>
        <v/>
      </c>
      <c r="O41" s="194" t="str">
        <f>IF(B41="","",IF(AND(Input!J40="",IFERROR(VLOOKUP(K41,UIR!$A$2:$P$21,4,FALSE),"")&lt;&gt;""),"Data is Missing.",""))</f>
        <v/>
      </c>
      <c r="P41" s="194" t="str">
        <f>IF(B41="","",IF(AND(Input!K40="",IFERROR(VLOOKUP(K41,UIR!$A$2:$P$21,5,FALSE),"")&lt;&gt;""),"Data is Missing.",""))</f>
        <v/>
      </c>
      <c r="Q41" s="194" t="str">
        <f>IF(B41="","",IF(AND(Input!L40="",IFERROR(VLOOKUP(K41,UIR!$A$2:$P$21,6,FALSE),"")&lt;&gt;""),"Data is Missing.",""))</f>
        <v/>
      </c>
      <c r="R41" s="194" t="str">
        <f>IF(B41="","",IF(AND(Input!M40="",IFERROR(VLOOKUP(K41,UIR!$A$2:$P$21,7,FALSE),"")&lt;&gt;""),"Data is Missing.",""))</f>
        <v/>
      </c>
      <c r="S41" s="194" t="str">
        <f>IF(B41="","",IF(AND(Input!P40="",IFERROR(VLOOKUP(K41,UIR!$A$2:$P$21,8,FALSE),"")&lt;&gt;""),"Data is Missing.",""))</f>
        <v/>
      </c>
      <c r="T41" s="194" t="str">
        <f>IF(B41="","",IF(AND(Input!Q40="",IFERROR(VLOOKUP(K41,UIR!$A$2:$P$21,9,FALSE),"")&lt;&gt;""),"Data is Missing.",""))</f>
        <v/>
      </c>
      <c r="U41" s="194"/>
      <c r="V41" s="194" t="str">
        <f>IF(B41="","",IF(AND(Input!S40="",IFERROR(VLOOKUP(K41,UIR!$A$2:$P$21,11,FALSE),"")&lt;&gt;""),"Data is Missing.",""))</f>
        <v/>
      </c>
      <c r="W41" s="194" t="str">
        <f>IF(B41="","",IF(AND(Input!T40="",IFERROR(VLOOKUP(K41,UIR!$A$2:$P$21,12,FALSE),"")&lt;&gt;""),"Data is Missing.",""))</f>
        <v/>
      </c>
      <c r="X41" s="194" t="str">
        <f>IF(B41="","",IF(AND(Input!V40="",IFERROR(VLOOKUP(K41,UIR!$A$2:$P$21,13,FALSE),"")&lt;&gt;""),"Data is Missing.",""))</f>
        <v/>
      </c>
      <c r="Y41" s="194" t="str">
        <f>IF(B41="","",IF(AND(Input!W40="",IFERROR(VLOOKUP(K41,UIR!$A$2:$P$21,14,FALSE),"")&lt;&gt;""),"Data is Missing.",""))</f>
        <v/>
      </c>
      <c r="Z41" s="194" t="str">
        <f>IF(B41="","",IF(AND(Input!X40="",IFERROR(VLOOKUP(K41,UIR!$A$2:$P$21,15,FALSE),"")&lt;&gt;""),"Data is Missing.",""))</f>
        <v/>
      </c>
      <c r="AA41" s="195" t="str">
        <f>IF(B41="","",IF(AND(Input!Y40="",IFERROR(VLOOKUP(K41,UIR!$A$2:$P$21,16,FALSE),"")&lt;&gt;""),"Data is Missing.",""))</f>
        <v/>
      </c>
      <c r="AC41" s="202" t="str">
        <f>IF(ISERROR(IF(Input!D40="","",IF(ISERROR(VLOOKUP(Input!D40,'Measure List'!$A$2:$A$30000,1,0)),"Invalid RefNo",""))),"",IF(Input!D40="","",IF(ISERROR(VLOOKUP(Input!D40,'Measure List'!$A$2:$A$30000,1,0)),"Invalid RefNo","")))</f>
        <v/>
      </c>
      <c r="AD41" s="156"/>
      <c r="AE41" s="156"/>
      <c r="AF41" s="156"/>
      <c r="AG41" s="156"/>
      <c r="AH41" s="156"/>
      <c r="AI41" s="156"/>
      <c r="AJ41" s="156"/>
      <c r="AK41" s="156"/>
      <c r="AL41" s="203" t="str">
        <f>IF(COUNTIF(Dropdowns!$K$2:$K$7,Input!S40)&gt;0,"",IF(Input!S40="","","Invalid Type"))</f>
        <v/>
      </c>
      <c r="AN41" s="204" t="str">
        <f>IF(Input!C40="","",IF(ISNUMBER(VALUE(Input!C40)),"","Needs to be a number."))</f>
        <v/>
      </c>
      <c r="AO41" s="205" t="str">
        <f>IF(Input!E40="","",IF(ISNUMBER(VALUE(Input!E40)),"","Needs to be a number."))</f>
        <v/>
      </c>
      <c r="AP41" s="205" t="str">
        <f>IF(Input!N40="","",IF(ISNUMBER(VALUE(Input!N40)),"","Needs to be a number."))</f>
        <v/>
      </c>
      <c r="AQ41" s="205" t="str">
        <f>IF(Input!O40="","",IF(ISNUMBER(VALUE(Input!O40)),"","Needs to be a number."))</f>
        <v/>
      </c>
      <c r="AR41" s="205" t="str">
        <f>IF(Input!V40="","",IF(ISNUMBER(VALUE(Input!V40)),"","Needs to be a number."))</f>
        <v/>
      </c>
      <c r="AS41" s="205" t="str">
        <f>IF(Input!W40="","",IF(ISNUMBER(VALUE(Input!W40)),"","Needs to be a number."))</f>
        <v/>
      </c>
      <c r="AT41" s="205" t="str">
        <f>IF(Input!X40="","",IF(ISNUMBER(VALUE(Input!X40)),"","Needs to be a number."))</f>
        <v/>
      </c>
      <c r="AU41" s="206" t="str">
        <f>IF(Input!Y40="","",IF(ISNUMBER(VALUE(Input!Y40)),"","Needs to be a number."))</f>
        <v/>
      </c>
      <c r="AV41" s="207"/>
      <c r="AW41" s="259" t="str">
        <f>IF(OR(VALUE(Input!C40)&lt;0,VALUE(Input!C40)&gt;100), "Invalid EEI %","")</f>
        <v/>
      </c>
      <c r="AX41" s="207"/>
      <c r="AY41" s="278" t="str">
        <f>IF(Input!E40="","",IF(VALUE(Input!E40)=0,"Do not enter 0.",""))</f>
        <v/>
      </c>
    </row>
    <row r="42" spans="2:51" x14ac:dyDescent="0.3">
      <c r="B42" s="188" t="str">
        <f>Input!A41</f>
        <v/>
      </c>
      <c r="C42" s="189" t="str">
        <f>IF(ISERROR(IF(AND(Input!$A41="",SUMPRODUCT(--(LEN(Input!$A42:'Input'!$A$1006)&gt;0))&lt;&gt;0),"Row is skipped.",IF(AND(Input!$A41="",Input!$A42=""),"", IF(Input!B41="","Data is missing.","")))),"",IF(AND(Input!$A41="",SUMPRODUCT(--(LEN(Input!$A42:'Input'!$A$1006)&gt;0))&lt;&gt;0),"Row is skipped.",IF(AND(Input!$A41="",Input!$A42=""),"", IF(Input!B41="","Data is missing.",""))))</f>
        <v/>
      </c>
      <c r="D42" s="189" t="str">
        <f>IF(ISERROR(IF(AND(Input!$A41="",SUMPRODUCT(--(LEN(Input!$A42:'Input'!$A$1006)&gt;0))&lt;&gt;0),"Row is skipped.",IF(AND(Input!$A41="",Input!$A42=""),"", IF(Input!C41="","Data is missing.","")))),"",IF(AND(Input!$A41="",SUMPRODUCT(--(LEN(Input!$A42:'Input'!$A$1006)&gt;0))&lt;&gt;0),"Row is skipped.",IF(AND(Input!$A41="",Input!$A42=""),"", IF(Input!C41="","Data is missing.",""))))</f>
        <v/>
      </c>
      <c r="E42" s="189" t="str">
        <f>IF(ISERROR(IF(AND(Input!$A41="",SUMPRODUCT(--(LEN(Input!$A42:'Input'!$A$1006)&gt;0))&lt;&gt;0),"Row is skipped.",IF(AND(Input!$A41="",Input!$A42=""),"", IF(Input!D41="","Data is missing.","")))),"",IF(AND(Input!$A41="",SUMPRODUCT(--(LEN(Input!$A42:'Input'!$A$1006)&gt;0))&lt;&gt;0),"Row is skipped.",IF(AND(Input!$A41="",Input!$A42=""),"", IF(Input!D41="","Data is missing.",""))))</f>
        <v/>
      </c>
      <c r="F42" s="189" t="str">
        <f>IF(ISERROR(IF(AND(Input!$A41="",SUMPRODUCT(--(LEN(Input!$A42:'Input'!$A$1006)&gt;0))&lt;&gt;0),"Row is skipped.",IF(AND(Input!$A41="",Input!$A42=""),"", IF(Input!E41="","Data is missing.","")))),"",IF(AND(Input!$A41="",SUMPRODUCT(--(LEN(Input!$A42:'Input'!$A$1006)&gt;0))&lt;&gt;0),"Row is skipped.",IF(AND(Input!$A41="",Input!$A42=""),"", IF(Input!E41="","Data is missing.",""))))</f>
        <v/>
      </c>
      <c r="G42" s="189" t="str">
        <f>IF(ISERROR(IF(AND(Input!$A41="",SUMPRODUCT(--(LEN(Input!$A42:'Input'!$A$1006)&gt;0))&lt;&gt;0),"Row is skipped.",IF(AND(Input!$A41="",Input!$A42=""),"", IF(Input!F41="","Data is missing.","")))),"",IF(AND(Input!$A41="",SUMPRODUCT(--(LEN(Input!$A42:'Input'!$A$1006)&gt;0))&lt;&gt;0),"Row is skipped.",IF(AND(Input!$A41="",Input!$A42=""),"", IF(Input!F41="","Data is missing.",""))))</f>
        <v/>
      </c>
      <c r="H42" s="190" t="str">
        <f>IF(ISERROR(IF(AND(Input!$A41="",SUMPRODUCT(--(LEN(Input!$A42:'Input'!$A$1006)&gt;0))&lt;&gt;0),"Row is skipped.",IF(AND(Input!$A41="",Input!$A42=""),"", IF(Input!G41="","Data is missing.","")))),"",IF(AND(Input!$A41="",SUMPRODUCT(--(LEN(Input!$A42:'Input'!$A$1006)&gt;0))&lt;&gt;0),"Row is skipped.",IF(AND(Input!$A41="",Input!$A42=""),"", IF(Input!G41="","Data is missing.",""))))</f>
        <v/>
      </c>
      <c r="I42" s="156"/>
      <c r="J42" s="191" t="str">
        <f>IFERROR(VLOOKUP(VLOOKUP(Input!$D41,'Measure List'!$A:$AN,40,FALSE),UIR!$A$1:$Q$27,17,FALSE),"")</f>
        <v/>
      </c>
      <c r="K42" s="192" t="str">
        <f>IFERROR(VLOOKUP(Input!$D41,'Measure List'!$A:$AN,40,FALSE),"")</f>
        <v/>
      </c>
      <c r="L42" s="156"/>
      <c r="M42" s="193" t="str">
        <f>IF(B42="","",IF(AND(Input!H41="",IFERROR(VLOOKUP(K42,UIR!$A$2:$P$21,2,FALSE),"")&lt;&gt;""),"Data is Missing.",""))</f>
        <v/>
      </c>
      <c r="N42" s="194" t="str">
        <f>IF(B42="","",IF(AND(Input!I41="",IFERROR(VLOOKUP(K42,UIR!$A$2:$P$21,3,FALSE),"")&lt;&gt;""),"Data is Missing.",""))</f>
        <v/>
      </c>
      <c r="O42" s="194" t="str">
        <f>IF(B42="","",IF(AND(Input!J41="",IFERROR(VLOOKUP(K42,UIR!$A$2:$P$21,4,FALSE),"")&lt;&gt;""),"Data is Missing.",""))</f>
        <v/>
      </c>
      <c r="P42" s="194" t="str">
        <f>IF(B42="","",IF(AND(Input!K41="",IFERROR(VLOOKUP(K42,UIR!$A$2:$P$21,5,FALSE),"")&lt;&gt;""),"Data is Missing.",""))</f>
        <v/>
      </c>
      <c r="Q42" s="194" t="str">
        <f>IF(B42="","",IF(AND(Input!L41="",IFERROR(VLOOKUP(K42,UIR!$A$2:$P$21,6,FALSE),"")&lt;&gt;""),"Data is Missing.",""))</f>
        <v/>
      </c>
      <c r="R42" s="194" t="str">
        <f>IF(B42="","",IF(AND(Input!M41="",IFERROR(VLOOKUP(K42,UIR!$A$2:$P$21,7,FALSE),"")&lt;&gt;""),"Data is Missing.",""))</f>
        <v/>
      </c>
      <c r="S42" s="194" t="str">
        <f>IF(B42="","",IF(AND(Input!P41="",IFERROR(VLOOKUP(K42,UIR!$A$2:$P$21,8,FALSE),"")&lt;&gt;""),"Data is Missing.",""))</f>
        <v/>
      </c>
      <c r="T42" s="194" t="str">
        <f>IF(B42="","",IF(AND(Input!Q41="",IFERROR(VLOOKUP(K42,UIR!$A$2:$P$21,9,FALSE),"")&lt;&gt;""),"Data is Missing.",""))</f>
        <v/>
      </c>
      <c r="U42" s="194"/>
      <c r="V42" s="194" t="str">
        <f>IF(B42="","",IF(AND(Input!S41="",IFERROR(VLOOKUP(K42,UIR!$A$2:$P$21,11,FALSE),"")&lt;&gt;""),"Data is Missing.",""))</f>
        <v/>
      </c>
      <c r="W42" s="194" t="str">
        <f>IF(B42="","",IF(AND(Input!T41="",IFERROR(VLOOKUP(K42,UIR!$A$2:$P$21,12,FALSE),"")&lt;&gt;""),"Data is Missing.",""))</f>
        <v/>
      </c>
      <c r="X42" s="194" t="str">
        <f>IF(B42="","",IF(AND(Input!V41="",IFERROR(VLOOKUP(K42,UIR!$A$2:$P$21,13,FALSE),"")&lt;&gt;""),"Data is Missing.",""))</f>
        <v/>
      </c>
      <c r="Y42" s="194" t="str">
        <f>IF(B42="","",IF(AND(Input!W41="",IFERROR(VLOOKUP(K42,UIR!$A$2:$P$21,14,FALSE),"")&lt;&gt;""),"Data is Missing.",""))</f>
        <v/>
      </c>
      <c r="Z42" s="194" t="str">
        <f>IF(B42="","",IF(AND(Input!X41="",IFERROR(VLOOKUP(K42,UIR!$A$2:$P$21,15,FALSE),"")&lt;&gt;""),"Data is Missing.",""))</f>
        <v/>
      </c>
      <c r="AA42" s="195" t="str">
        <f>IF(B42="","",IF(AND(Input!Y41="",IFERROR(VLOOKUP(K42,UIR!$A$2:$P$21,16,FALSE),"")&lt;&gt;""),"Data is Missing.",""))</f>
        <v/>
      </c>
      <c r="AC42" s="202" t="str">
        <f>IF(ISERROR(IF(Input!D41="","",IF(ISERROR(VLOOKUP(Input!D41,'Measure List'!$A$2:$A$30000,1,0)),"Invalid RefNo",""))),"",IF(Input!D41="","",IF(ISERROR(VLOOKUP(Input!D41,'Measure List'!$A$2:$A$30000,1,0)),"Invalid RefNo","")))</f>
        <v/>
      </c>
      <c r="AD42" s="156"/>
      <c r="AE42" s="156"/>
      <c r="AF42" s="156"/>
      <c r="AG42" s="156"/>
      <c r="AH42" s="156"/>
      <c r="AI42" s="156"/>
      <c r="AJ42" s="156"/>
      <c r="AK42" s="156"/>
      <c r="AL42" s="203" t="str">
        <f>IF(COUNTIF(Dropdowns!$K$2:$K$7,Input!S41)&gt;0,"",IF(Input!S41="","","Invalid Type"))</f>
        <v/>
      </c>
      <c r="AN42" s="204" t="str">
        <f>IF(Input!C41="","",IF(ISNUMBER(VALUE(Input!C41)),"","Needs to be a number."))</f>
        <v/>
      </c>
      <c r="AO42" s="205" t="str">
        <f>IF(Input!E41="","",IF(ISNUMBER(VALUE(Input!E41)),"","Needs to be a number."))</f>
        <v/>
      </c>
      <c r="AP42" s="205" t="str">
        <f>IF(Input!N41="","",IF(ISNUMBER(VALUE(Input!N41)),"","Needs to be a number."))</f>
        <v/>
      </c>
      <c r="AQ42" s="205" t="str">
        <f>IF(Input!O41="","",IF(ISNUMBER(VALUE(Input!O41)),"","Needs to be a number."))</f>
        <v/>
      </c>
      <c r="AR42" s="205" t="str">
        <f>IF(Input!V41="","",IF(ISNUMBER(VALUE(Input!V41)),"","Needs to be a number."))</f>
        <v/>
      </c>
      <c r="AS42" s="205" t="str">
        <f>IF(Input!W41="","",IF(ISNUMBER(VALUE(Input!W41)),"","Needs to be a number."))</f>
        <v/>
      </c>
      <c r="AT42" s="205" t="str">
        <f>IF(Input!X41="","",IF(ISNUMBER(VALUE(Input!X41)),"","Needs to be a number."))</f>
        <v/>
      </c>
      <c r="AU42" s="206" t="str">
        <f>IF(Input!Y41="","",IF(ISNUMBER(VALUE(Input!Y41)),"","Needs to be a number."))</f>
        <v/>
      </c>
      <c r="AV42" s="207"/>
      <c r="AW42" s="259" t="str">
        <f>IF(OR(VALUE(Input!C41)&lt;0,VALUE(Input!C41)&gt;100), "Invalid EEI %","")</f>
        <v/>
      </c>
      <c r="AX42" s="207"/>
      <c r="AY42" s="278" t="str">
        <f>IF(Input!E41="","",IF(VALUE(Input!E41)=0,"Do not enter 0.",""))</f>
        <v/>
      </c>
    </row>
    <row r="43" spans="2:51" x14ac:dyDescent="0.3">
      <c r="B43" s="188" t="str">
        <f>Input!A42</f>
        <v/>
      </c>
      <c r="C43" s="189" t="str">
        <f>IF(ISERROR(IF(AND(Input!$A42="",SUMPRODUCT(--(LEN(Input!$A43:'Input'!$A$1006)&gt;0))&lt;&gt;0),"Row is skipped.",IF(AND(Input!$A42="",Input!$A43=""),"", IF(Input!B42="","Data is missing.","")))),"",IF(AND(Input!$A42="",SUMPRODUCT(--(LEN(Input!$A43:'Input'!$A$1006)&gt;0))&lt;&gt;0),"Row is skipped.",IF(AND(Input!$A42="",Input!$A43=""),"", IF(Input!B42="","Data is missing.",""))))</f>
        <v/>
      </c>
      <c r="D43" s="189" t="str">
        <f>IF(ISERROR(IF(AND(Input!$A42="",SUMPRODUCT(--(LEN(Input!$A43:'Input'!$A$1006)&gt;0))&lt;&gt;0),"Row is skipped.",IF(AND(Input!$A42="",Input!$A43=""),"", IF(Input!C42="","Data is missing.","")))),"",IF(AND(Input!$A42="",SUMPRODUCT(--(LEN(Input!$A43:'Input'!$A$1006)&gt;0))&lt;&gt;0),"Row is skipped.",IF(AND(Input!$A42="",Input!$A43=""),"", IF(Input!C42="","Data is missing.",""))))</f>
        <v/>
      </c>
      <c r="E43" s="189" t="str">
        <f>IF(ISERROR(IF(AND(Input!$A42="",SUMPRODUCT(--(LEN(Input!$A43:'Input'!$A$1006)&gt;0))&lt;&gt;0),"Row is skipped.",IF(AND(Input!$A42="",Input!$A43=""),"", IF(Input!D42="","Data is missing.","")))),"",IF(AND(Input!$A42="",SUMPRODUCT(--(LEN(Input!$A43:'Input'!$A$1006)&gt;0))&lt;&gt;0),"Row is skipped.",IF(AND(Input!$A42="",Input!$A43=""),"", IF(Input!D42="","Data is missing.",""))))</f>
        <v/>
      </c>
      <c r="F43" s="189" t="str">
        <f>IF(ISERROR(IF(AND(Input!$A42="",SUMPRODUCT(--(LEN(Input!$A43:'Input'!$A$1006)&gt;0))&lt;&gt;0),"Row is skipped.",IF(AND(Input!$A42="",Input!$A43=""),"", IF(Input!E42="","Data is missing.","")))),"",IF(AND(Input!$A42="",SUMPRODUCT(--(LEN(Input!$A43:'Input'!$A$1006)&gt;0))&lt;&gt;0),"Row is skipped.",IF(AND(Input!$A42="",Input!$A43=""),"", IF(Input!E42="","Data is missing.",""))))</f>
        <v/>
      </c>
      <c r="G43" s="189" t="str">
        <f>IF(ISERROR(IF(AND(Input!$A42="",SUMPRODUCT(--(LEN(Input!$A43:'Input'!$A$1006)&gt;0))&lt;&gt;0),"Row is skipped.",IF(AND(Input!$A42="",Input!$A43=""),"", IF(Input!F42="","Data is missing.","")))),"",IF(AND(Input!$A42="",SUMPRODUCT(--(LEN(Input!$A43:'Input'!$A$1006)&gt;0))&lt;&gt;0),"Row is skipped.",IF(AND(Input!$A42="",Input!$A43=""),"", IF(Input!F42="","Data is missing.",""))))</f>
        <v/>
      </c>
      <c r="H43" s="190" t="str">
        <f>IF(ISERROR(IF(AND(Input!$A42="",SUMPRODUCT(--(LEN(Input!$A43:'Input'!$A$1006)&gt;0))&lt;&gt;0),"Row is skipped.",IF(AND(Input!$A42="",Input!$A43=""),"", IF(Input!G42="","Data is missing.","")))),"",IF(AND(Input!$A42="",SUMPRODUCT(--(LEN(Input!$A43:'Input'!$A$1006)&gt;0))&lt;&gt;0),"Row is skipped.",IF(AND(Input!$A42="",Input!$A43=""),"", IF(Input!G42="","Data is missing.",""))))</f>
        <v/>
      </c>
      <c r="I43" s="156"/>
      <c r="J43" s="191" t="str">
        <f>IFERROR(VLOOKUP(VLOOKUP(Input!$D42,'Measure List'!$A:$AN,40,FALSE),UIR!$A$1:$Q$27,17,FALSE),"")</f>
        <v/>
      </c>
      <c r="K43" s="192" t="str">
        <f>IFERROR(VLOOKUP(Input!$D42,'Measure List'!$A:$AN,40,FALSE),"")</f>
        <v/>
      </c>
      <c r="L43" s="156"/>
      <c r="M43" s="193" t="str">
        <f>IF(B43="","",IF(AND(Input!H42="",IFERROR(VLOOKUP(K43,UIR!$A$2:$P$21,2,FALSE),"")&lt;&gt;""),"Data is Missing.",""))</f>
        <v/>
      </c>
      <c r="N43" s="194" t="str">
        <f>IF(B43="","",IF(AND(Input!I42="",IFERROR(VLOOKUP(K43,UIR!$A$2:$P$21,3,FALSE),"")&lt;&gt;""),"Data is Missing.",""))</f>
        <v/>
      </c>
      <c r="O43" s="194" t="str">
        <f>IF(B43="","",IF(AND(Input!J42="",IFERROR(VLOOKUP(K43,UIR!$A$2:$P$21,4,FALSE),"")&lt;&gt;""),"Data is Missing.",""))</f>
        <v/>
      </c>
      <c r="P43" s="194" t="str">
        <f>IF(B43="","",IF(AND(Input!K42="",IFERROR(VLOOKUP(K43,UIR!$A$2:$P$21,5,FALSE),"")&lt;&gt;""),"Data is Missing.",""))</f>
        <v/>
      </c>
      <c r="Q43" s="194" t="str">
        <f>IF(B43="","",IF(AND(Input!L42="",IFERROR(VLOOKUP(K43,UIR!$A$2:$P$21,6,FALSE),"")&lt;&gt;""),"Data is Missing.",""))</f>
        <v/>
      </c>
      <c r="R43" s="194" t="str">
        <f>IF(B43="","",IF(AND(Input!M42="",IFERROR(VLOOKUP(K43,UIR!$A$2:$P$21,7,FALSE),"")&lt;&gt;""),"Data is Missing.",""))</f>
        <v/>
      </c>
      <c r="S43" s="194" t="str">
        <f>IF(B43="","",IF(AND(Input!P42="",IFERROR(VLOOKUP(K43,UIR!$A$2:$P$21,8,FALSE),"")&lt;&gt;""),"Data is Missing.",""))</f>
        <v/>
      </c>
      <c r="T43" s="194" t="str">
        <f>IF(B43="","",IF(AND(Input!Q42="",IFERROR(VLOOKUP(K43,UIR!$A$2:$P$21,9,FALSE),"")&lt;&gt;""),"Data is Missing.",""))</f>
        <v/>
      </c>
      <c r="U43" s="194"/>
      <c r="V43" s="194" t="str">
        <f>IF(B43="","",IF(AND(Input!S42="",IFERROR(VLOOKUP(K43,UIR!$A$2:$P$21,11,FALSE),"")&lt;&gt;""),"Data is Missing.",""))</f>
        <v/>
      </c>
      <c r="W43" s="194" t="str">
        <f>IF(B43="","",IF(AND(Input!T42="",IFERROR(VLOOKUP(K43,UIR!$A$2:$P$21,12,FALSE),"")&lt;&gt;""),"Data is Missing.",""))</f>
        <v/>
      </c>
      <c r="X43" s="194" t="str">
        <f>IF(B43="","",IF(AND(Input!V42="",IFERROR(VLOOKUP(K43,UIR!$A$2:$P$21,13,FALSE),"")&lt;&gt;""),"Data is Missing.",""))</f>
        <v/>
      </c>
      <c r="Y43" s="194" t="str">
        <f>IF(B43="","",IF(AND(Input!W42="",IFERROR(VLOOKUP(K43,UIR!$A$2:$P$21,14,FALSE),"")&lt;&gt;""),"Data is Missing.",""))</f>
        <v/>
      </c>
      <c r="Z43" s="194" t="str">
        <f>IF(B43="","",IF(AND(Input!X42="",IFERROR(VLOOKUP(K43,UIR!$A$2:$P$21,15,FALSE),"")&lt;&gt;""),"Data is Missing.",""))</f>
        <v/>
      </c>
      <c r="AA43" s="195" t="str">
        <f>IF(B43="","",IF(AND(Input!Y42="",IFERROR(VLOOKUP(K43,UIR!$A$2:$P$21,16,FALSE),"")&lt;&gt;""),"Data is Missing.",""))</f>
        <v/>
      </c>
      <c r="AC43" s="202" t="str">
        <f>IF(ISERROR(IF(Input!D42="","",IF(ISERROR(VLOOKUP(Input!D42,'Measure List'!$A$2:$A$30000,1,0)),"Invalid RefNo",""))),"",IF(Input!D42="","",IF(ISERROR(VLOOKUP(Input!D42,'Measure List'!$A$2:$A$30000,1,0)),"Invalid RefNo","")))</f>
        <v/>
      </c>
      <c r="AD43" s="156"/>
      <c r="AE43" s="156"/>
      <c r="AF43" s="156"/>
      <c r="AG43" s="156"/>
      <c r="AH43" s="156"/>
      <c r="AI43" s="156"/>
      <c r="AJ43" s="156"/>
      <c r="AK43" s="156"/>
      <c r="AL43" s="203" t="str">
        <f>IF(COUNTIF(Dropdowns!$K$2:$K$7,Input!S42)&gt;0,"",IF(Input!S42="","","Invalid Type"))</f>
        <v/>
      </c>
      <c r="AN43" s="204" t="str">
        <f>IF(Input!C42="","",IF(ISNUMBER(VALUE(Input!C42)),"","Needs to be a number."))</f>
        <v/>
      </c>
      <c r="AO43" s="205" t="str">
        <f>IF(Input!E42="","",IF(ISNUMBER(VALUE(Input!E42)),"","Needs to be a number."))</f>
        <v/>
      </c>
      <c r="AP43" s="205" t="str">
        <f>IF(Input!N42="","",IF(ISNUMBER(VALUE(Input!N42)),"","Needs to be a number."))</f>
        <v/>
      </c>
      <c r="AQ43" s="205" t="str">
        <f>IF(Input!O42="","",IF(ISNUMBER(VALUE(Input!O42)),"","Needs to be a number."))</f>
        <v/>
      </c>
      <c r="AR43" s="205" t="str">
        <f>IF(Input!V42="","",IF(ISNUMBER(VALUE(Input!V42)),"","Needs to be a number."))</f>
        <v/>
      </c>
      <c r="AS43" s="205" t="str">
        <f>IF(Input!W42="","",IF(ISNUMBER(VALUE(Input!W42)),"","Needs to be a number."))</f>
        <v/>
      </c>
      <c r="AT43" s="205" t="str">
        <f>IF(Input!X42="","",IF(ISNUMBER(VALUE(Input!X42)),"","Needs to be a number."))</f>
        <v/>
      </c>
      <c r="AU43" s="206" t="str">
        <f>IF(Input!Y42="","",IF(ISNUMBER(VALUE(Input!Y42)),"","Needs to be a number."))</f>
        <v/>
      </c>
      <c r="AV43" s="207"/>
      <c r="AW43" s="259" t="str">
        <f>IF(OR(VALUE(Input!C42)&lt;0,VALUE(Input!C42)&gt;100), "Invalid EEI %","")</f>
        <v/>
      </c>
      <c r="AX43" s="207"/>
      <c r="AY43" s="278" t="str">
        <f>IF(Input!E42="","",IF(VALUE(Input!E42)=0,"Do not enter 0.",""))</f>
        <v/>
      </c>
    </row>
    <row r="44" spans="2:51" x14ac:dyDescent="0.3">
      <c r="B44" s="188" t="str">
        <f>Input!A43</f>
        <v/>
      </c>
      <c r="C44" s="189" t="str">
        <f>IF(ISERROR(IF(AND(Input!$A43="",SUMPRODUCT(--(LEN(Input!$A44:'Input'!$A$1006)&gt;0))&lt;&gt;0),"Row is skipped.",IF(AND(Input!$A43="",Input!$A44=""),"", IF(Input!B43="","Data is missing.","")))),"",IF(AND(Input!$A43="",SUMPRODUCT(--(LEN(Input!$A44:'Input'!$A$1006)&gt;0))&lt;&gt;0),"Row is skipped.",IF(AND(Input!$A43="",Input!$A44=""),"", IF(Input!B43="","Data is missing.",""))))</f>
        <v/>
      </c>
      <c r="D44" s="189" t="str">
        <f>IF(ISERROR(IF(AND(Input!$A43="",SUMPRODUCT(--(LEN(Input!$A44:'Input'!$A$1006)&gt;0))&lt;&gt;0),"Row is skipped.",IF(AND(Input!$A43="",Input!$A44=""),"", IF(Input!C43="","Data is missing.","")))),"",IF(AND(Input!$A43="",SUMPRODUCT(--(LEN(Input!$A44:'Input'!$A$1006)&gt;0))&lt;&gt;0),"Row is skipped.",IF(AND(Input!$A43="",Input!$A44=""),"", IF(Input!C43="","Data is missing.",""))))</f>
        <v/>
      </c>
      <c r="E44" s="189" t="str">
        <f>IF(ISERROR(IF(AND(Input!$A43="",SUMPRODUCT(--(LEN(Input!$A44:'Input'!$A$1006)&gt;0))&lt;&gt;0),"Row is skipped.",IF(AND(Input!$A43="",Input!$A44=""),"", IF(Input!D43="","Data is missing.","")))),"",IF(AND(Input!$A43="",SUMPRODUCT(--(LEN(Input!$A44:'Input'!$A$1006)&gt;0))&lt;&gt;0),"Row is skipped.",IF(AND(Input!$A43="",Input!$A44=""),"", IF(Input!D43="","Data is missing.",""))))</f>
        <v/>
      </c>
      <c r="F44" s="189" t="str">
        <f>IF(ISERROR(IF(AND(Input!$A43="",SUMPRODUCT(--(LEN(Input!$A44:'Input'!$A$1006)&gt;0))&lt;&gt;0),"Row is skipped.",IF(AND(Input!$A43="",Input!$A44=""),"", IF(Input!E43="","Data is missing.","")))),"",IF(AND(Input!$A43="",SUMPRODUCT(--(LEN(Input!$A44:'Input'!$A$1006)&gt;0))&lt;&gt;0),"Row is skipped.",IF(AND(Input!$A43="",Input!$A44=""),"", IF(Input!E43="","Data is missing.",""))))</f>
        <v/>
      </c>
      <c r="G44" s="189" t="str">
        <f>IF(ISERROR(IF(AND(Input!$A43="",SUMPRODUCT(--(LEN(Input!$A44:'Input'!$A$1006)&gt;0))&lt;&gt;0),"Row is skipped.",IF(AND(Input!$A43="",Input!$A44=""),"", IF(Input!F43="","Data is missing.","")))),"",IF(AND(Input!$A43="",SUMPRODUCT(--(LEN(Input!$A44:'Input'!$A$1006)&gt;0))&lt;&gt;0),"Row is skipped.",IF(AND(Input!$A43="",Input!$A44=""),"", IF(Input!F43="","Data is missing.",""))))</f>
        <v/>
      </c>
      <c r="H44" s="190" t="str">
        <f>IF(ISERROR(IF(AND(Input!$A43="",SUMPRODUCT(--(LEN(Input!$A44:'Input'!$A$1006)&gt;0))&lt;&gt;0),"Row is skipped.",IF(AND(Input!$A43="",Input!$A44=""),"", IF(Input!G43="","Data is missing.","")))),"",IF(AND(Input!$A43="",SUMPRODUCT(--(LEN(Input!$A44:'Input'!$A$1006)&gt;0))&lt;&gt;0),"Row is skipped.",IF(AND(Input!$A43="",Input!$A44=""),"", IF(Input!G43="","Data is missing.",""))))</f>
        <v/>
      </c>
      <c r="I44" s="156"/>
      <c r="J44" s="191" t="str">
        <f>IFERROR(VLOOKUP(VLOOKUP(Input!$D43,'Measure List'!$A:$AN,40,FALSE),UIR!$A$1:$Q$27,17,FALSE),"")</f>
        <v/>
      </c>
      <c r="K44" s="192" t="str">
        <f>IFERROR(VLOOKUP(Input!$D43,'Measure List'!$A:$AN,40,FALSE),"")</f>
        <v/>
      </c>
      <c r="L44" s="156"/>
      <c r="M44" s="193" t="str">
        <f>IF(B44="","",IF(AND(Input!H43="",IFERROR(VLOOKUP(K44,UIR!$A$2:$P$21,2,FALSE),"")&lt;&gt;""),"Data is Missing.",""))</f>
        <v/>
      </c>
      <c r="N44" s="194" t="str">
        <f>IF(B44="","",IF(AND(Input!I43="",IFERROR(VLOOKUP(K44,UIR!$A$2:$P$21,3,FALSE),"")&lt;&gt;""),"Data is Missing.",""))</f>
        <v/>
      </c>
      <c r="O44" s="194" t="str">
        <f>IF(B44="","",IF(AND(Input!J43="",IFERROR(VLOOKUP(K44,UIR!$A$2:$P$21,4,FALSE),"")&lt;&gt;""),"Data is Missing.",""))</f>
        <v/>
      </c>
      <c r="P44" s="194" t="str">
        <f>IF(B44="","",IF(AND(Input!K43="",IFERROR(VLOOKUP(K44,UIR!$A$2:$P$21,5,FALSE),"")&lt;&gt;""),"Data is Missing.",""))</f>
        <v/>
      </c>
      <c r="Q44" s="194" t="str">
        <f>IF(B44="","",IF(AND(Input!L43="",IFERROR(VLOOKUP(K44,UIR!$A$2:$P$21,6,FALSE),"")&lt;&gt;""),"Data is Missing.",""))</f>
        <v/>
      </c>
      <c r="R44" s="194" t="str">
        <f>IF(B44="","",IF(AND(Input!M43="",IFERROR(VLOOKUP(K44,UIR!$A$2:$P$21,7,FALSE),"")&lt;&gt;""),"Data is Missing.",""))</f>
        <v/>
      </c>
      <c r="S44" s="194" t="str">
        <f>IF(B44="","",IF(AND(Input!P43="",IFERROR(VLOOKUP(K44,UIR!$A$2:$P$21,8,FALSE),"")&lt;&gt;""),"Data is Missing.",""))</f>
        <v/>
      </c>
      <c r="T44" s="194" t="str">
        <f>IF(B44="","",IF(AND(Input!Q43="",IFERROR(VLOOKUP(K44,UIR!$A$2:$P$21,9,FALSE),"")&lt;&gt;""),"Data is Missing.",""))</f>
        <v/>
      </c>
      <c r="U44" s="194"/>
      <c r="V44" s="194" t="str">
        <f>IF(B44="","",IF(AND(Input!S43="",IFERROR(VLOOKUP(K44,UIR!$A$2:$P$21,11,FALSE),"")&lt;&gt;""),"Data is Missing.",""))</f>
        <v/>
      </c>
      <c r="W44" s="194" t="str">
        <f>IF(B44="","",IF(AND(Input!T43="",IFERROR(VLOOKUP(K44,UIR!$A$2:$P$21,12,FALSE),"")&lt;&gt;""),"Data is Missing.",""))</f>
        <v/>
      </c>
      <c r="X44" s="194" t="str">
        <f>IF(B44="","",IF(AND(Input!V43="",IFERROR(VLOOKUP(K44,UIR!$A$2:$P$21,13,FALSE),"")&lt;&gt;""),"Data is Missing.",""))</f>
        <v/>
      </c>
      <c r="Y44" s="194" t="str">
        <f>IF(B44="","",IF(AND(Input!W43="",IFERROR(VLOOKUP(K44,UIR!$A$2:$P$21,14,FALSE),"")&lt;&gt;""),"Data is Missing.",""))</f>
        <v/>
      </c>
      <c r="Z44" s="194" t="str">
        <f>IF(B44="","",IF(AND(Input!X43="",IFERROR(VLOOKUP(K44,UIR!$A$2:$P$21,15,FALSE),"")&lt;&gt;""),"Data is Missing.",""))</f>
        <v/>
      </c>
      <c r="AA44" s="195" t="str">
        <f>IF(B44="","",IF(AND(Input!Y43="",IFERROR(VLOOKUP(K44,UIR!$A$2:$P$21,16,FALSE),"")&lt;&gt;""),"Data is Missing.",""))</f>
        <v/>
      </c>
      <c r="AC44" s="202" t="str">
        <f>IF(ISERROR(IF(Input!D43="","",IF(ISERROR(VLOOKUP(Input!D43,'Measure List'!$A$2:$A$30000,1,0)),"Invalid RefNo",""))),"",IF(Input!D43="","",IF(ISERROR(VLOOKUP(Input!D43,'Measure List'!$A$2:$A$30000,1,0)),"Invalid RefNo","")))</f>
        <v/>
      </c>
      <c r="AD44" s="156"/>
      <c r="AE44" s="156"/>
      <c r="AF44" s="156"/>
      <c r="AG44" s="156"/>
      <c r="AH44" s="156"/>
      <c r="AI44" s="156"/>
      <c r="AJ44" s="156"/>
      <c r="AK44" s="156"/>
      <c r="AL44" s="203" t="str">
        <f>IF(COUNTIF(Dropdowns!$K$2:$K$7,Input!S43)&gt;0,"",IF(Input!S43="","","Invalid Type"))</f>
        <v/>
      </c>
      <c r="AN44" s="204" t="str">
        <f>IF(Input!C43="","",IF(ISNUMBER(VALUE(Input!C43)),"","Needs to be a number."))</f>
        <v/>
      </c>
      <c r="AO44" s="205" t="str">
        <f>IF(Input!E43="","",IF(ISNUMBER(VALUE(Input!E43)),"","Needs to be a number."))</f>
        <v/>
      </c>
      <c r="AP44" s="205" t="str">
        <f>IF(Input!N43="","",IF(ISNUMBER(VALUE(Input!N43)),"","Needs to be a number."))</f>
        <v/>
      </c>
      <c r="AQ44" s="205" t="str">
        <f>IF(Input!O43="","",IF(ISNUMBER(VALUE(Input!O43)),"","Needs to be a number."))</f>
        <v/>
      </c>
      <c r="AR44" s="205" t="str">
        <f>IF(Input!V43="","",IF(ISNUMBER(VALUE(Input!V43)),"","Needs to be a number."))</f>
        <v/>
      </c>
      <c r="AS44" s="205" t="str">
        <f>IF(Input!W43="","",IF(ISNUMBER(VALUE(Input!W43)),"","Needs to be a number."))</f>
        <v/>
      </c>
      <c r="AT44" s="205" t="str">
        <f>IF(Input!X43="","",IF(ISNUMBER(VALUE(Input!X43)),"","Needs to be a number."))</f>
        <v/>
      </c>
      <c r="AU44" s="206" t="str">
        <f>IF(Input!Y43="","",IF(ISNUMBER(VALUE(Input!Y43)),"","Needs to be a number."))</f>
        <v/>
      </c>
      <c r="AV44" s="207"/>
      <c r="AW44" s="259" t="str">
        <f>IF(OR(VALUE(Input!C43)&lt;0,VALUE(Input!C43)&gt;100), "Invalid EEI %","")</f>
        <v/>
      </c>
      <c r="AX44" s="207"/>
      <c r="AY44" s="278" t="str">
        <f>IF(Input!E43="","",IF(VALUE(Input!E43)=0,"Do not enter 0.",""))</f>
        <v/>
      </c>
    </row>
    <row r="45" spans="2:51" x14ac:dyDescent="0.3">
      <c r="B45" s="188" t="str">
        <f>Input!A44</f>
        <v/>
      </c>
      <c r="C45" s="189" t="str">
        <f>IF(ISERROR(IF(AND(Input!$A44="",SUMPRODUCT(--(LEN(Input!$A45:'Input'!$A$1006)&gt;0))&lt;&gt;0),"Row is skipped.",IF(AND(Input!$A44="",Input!$A45=""),"", IF(Input!B44="","Data is missing.","")))),"",IF(AND(Input!$A44="",SUMPRODUCT(--(LEN(Input!$A45:'Input'!$A$1006)&gt;0))&lt;&gt;0),"Row is skipped.",IF(AND(Input!$A44="",Input!$A45=""),"", IF(Input!B44="","Data is missing.",""))))</f>
        <v/>
      </c>
      <c r="D45" s="189" t="str">
        <f>IF(ISERROR(IF(AND(Input!$A44="",SUMPRODUCT(--(LEN(Input!$A45:'Input'!$A$1006)&gt;0))&lt;&gt;0),"Row is skipped.",IF(AND(Input!$A44="",Input!$A45=""),"", IF(Input!C44="","Data is missing.","")))),"",IF(AND(Input!$A44="",SUMPRODUCT(--(LEN(Input!$A45:'Input'!$A$1006)&gt;0))&lt;&gt;0),"Row is skipped.",IF(AND(Input!$A44="",Input!$A45=""),"", IF(Input!C44="","Data is missing.",""))))</f>
        <v/>
      </c>
      <c r="E45" s="189" t="str">
        <f>IF(ISERROR(IF(AND(Input!$A44="",SUMPRODUCT(--(LEN(Input!$A45:'Input'!$A$1006)&gt;0))&lt;&gt;0),"Row is skipped.",IF(AND(Input!$A44="",Input!$A45=""),"", IF(Input!D44="","Data is missing.","")))),"",IF(AND(Input!$A44="",SUMPRODUCT(--(LEN(Input!$A45:'Input'!$A$1006)&gt;0))&lt;&gt;0),"Row is skipped.",IF(AND(Input!$A44="",Input!$A45=""),"", IF(Input!D44="","Data is missing.",""))))</f>
        <v/>
      </c>
      <c r="F45" s="189" t="str">
        <f>IF(ISERROR(IF(AND(Input!$A44="",SUMPRODUCT(--(LEN(Input!$A45:'Input'!$A$1006)&gt;0))&lt;&gt;0),"Row is skipped.",IF(AND(Input!$A44="",Input!$A45=""),"", IF(Input!E44="","Data is missing.","")))),"",IF(AND(Input!$A44="",SUMPRODUCT(--(LEN(Input!$A45:'Input'!$A$1006)&gt;0))&lt;&gt;0),"Row is skipped.",IF(AND(Input!$A44="",Input!$A45=""),"", IF(Input!E44="","Data is missing.",""))))</f>
        <v/>
      </c>
      <c r="G45" s="189" t="str">
        <f>IF(ISERROR(IF(AND(Input!$A44="",SUMPRODUCT(--(LEN(Input!$A45:'Input'!$A$1006)&gt;0))&lt;&gt;0),"Row is skipped.",IF(AND(Input!$A44="",Input!$A45=""),"", IF(Input!F44="","Data is missing.","")))),"",IF(AND(Input!$A44="",SUMPRODUCT(--(LEN(Input!$A45:'Input'!$A$1006)&gt;0))&lt;&gt;0),"Row is skipped.",IF(AND(Input!$A44="",Input!$A45=""),"", IF(Input!F44="","Data is missing.",""))))</f>
        <v/>
      </c>
      <c r="H45" s="190" t="str">
        <f>IF(ISERROR(IF(AND(Input!$A44="",SUMPRODUCT(--(LEN(Input!$A45:'Input'!$A$1006)&gt;0))&lt;&gt;0),"Row is skipped.",IF(AND(Input!$A44="",Input!$A45=""),"", IF(Input!G44="","Data is missing.","")))),"",IF(AND(Input!$A44="",SUMPRODUCT(--(LEN(Input!$A45:'Input'!$A$1006)&gt;0))&lt;&gt;0),"Row is skipped.",IF(AND(Input!$A44="",Input!$A45=""),"", IF(Input!G44="","Data is missing.",""))))</f>
        <v/>
      </c>
      <c r="I45" s="156"/>
      <c r="J45" s="191" t="str">
        <f>IFERROR(VLOOKUP(VLOOKUP(Input!$D44,'Measure List'!$A:$AN,40,FALSE),UIR!$A$1:$Q$27,17,FALSE),"")</f>
        <v/>
      </c>
      <c r="K45" s="192" t="str">
        <f>IFERROR(VLOOKUP(Input!$D44,'Measure List'!$A:$AN,40,FALSE),"")</f>
        <v/>
      </c>
      <c r="L45" s="156"/>
      <c r="M45" s="193" t="str">
        <f>IF(B45="","",IF(AND(Input!H44="",IFERROR(VLOOKUP(K45,UIR!$A$2:$P$21,2,FALSE),"")&lt;&gt;""),"Data is Missing.",""))</f>
        <v/>
      </c>
      <c r="N45" s="194" t="str">
        <f>IF(B45="","",IF(AND(Input!I44="",IFERROR(VLOOKUP(K45,UIR!$A$2:$P$21,3,FALSE),"")&lt;&gt;""),"Data is Missing.",""))</f>
        <v/>
      </c>
      <c r="O45" s="194" t="str">
        <f>IF(B45="","",IF(AND(Input!J44="",IFERROR(VLOOKUP(K45,UIR!$A$2:$P$21,4,FALSE),"")&lt;&gt;""),"Data is Missing.",""))</f>
        <v/>
      </c>
      <c r="P45" s="194" t="str">
        <f>IF(B45="","",IF(AND(Input!K44="",IFERROR(VLOOKUP(K45,UIR!$A$2:$P$21,5,FALSE),"")&lt;&gt;""),"Data is Missing.",""))</f>
        <v/>
      </c>
      <c r="Q45" s="194" t="str">
        <f>IF(B45="","",IF(AND(Input!L44="",IFERROR(VLOOKUP(K45,UIR!$A$2:$P$21,6,FALSE),"")&lt;&gt;""),"Data is Missing.",""))</f>
        <v/>
      </c>
      <c r="R45" s="194" t="str">
        <f>IF(B45="","",IF(AND(Input!M44="",IFERROR(VLOOKUP(K45,UIR!$A$2:$P$21,7,FALSE),"")&lt;&gt;""),"Data is Missing.",""))</f>
        <v/>
      </c>
      <c r="S45" s="194" t="str">
        <f>IF(B45="","",IF(AND(Input!P44="",IFERROR(VLOOKUP(K45,UIR!$A$2:$P$21,8,FALSE),"")&lt;&gt;""),"Data is Missing.",""))</f>
        <v/>
      </c>
      <c r="T45" s="194" t="str">
        <f>IF(B45="","",IF(AND(Input!Q44="",IFERROR(VLOOKUP(K45,UIR!$A$2:$P$21,9,FALSE),"")&lt;&gt;""),"Data is Missing.",""))</f>
        <v/>
      </c>
      <c r="U45" s="194"/>
      <c r="V45" s="194" t="str">
        <f>IF(B45="","",IF(AND(Input!S44="",IFERROR(VLOOKUP(K45,UIR!$A$2:$P$21,11,FALSE),"")&lt;&gt;""),"Data is Missing.",""))</f>
        <v/>
      </c>
      <c r="W45" s="194" t="str">
        <f>IF(B45="","",IF(AND(Input!T44="",IFERROR(VLOOKUP(K45,UIR!$A$2:$P$21,12,FALSE),"")&lt;&gt;""),"Data is Missing.",""))</f>
        <v/>
      </c>
      <c r="X45" s="194" t="str">
        <f>IF(B45="","",IF(AND(Input!V44="",IFERROR(VLOOKUP(K45,UIR!$A$2:$P$21,13,FALSE),"")&lt;&gt;""),"Data is Missing.",""))</f>
        <v/>
      </c>
      <c r="Y45" s="194" t="str">
        <f>IF(B45="","",IF(AND(Input!W44="",IFERROR(VLOOKUP(K45,UIR!$A$2:$P$21,14,FALSE),"")&lt;&gt;""),"Data is Missing.",""))</f>
        <v/>
      </c>
      <c r="Z45" s="194" t="str">
        <f>IF(B45="","",IF(AND(Input!X44="",IFERROR(VLOOKUP(K45,UIR!$A$2:$P$21,15,FALSE),"")&lt;&gt;""),"Data is Missing.",""))</f>
        <v/>
      </c>
      <c r="AA45" s="195" t="str">
        <f>IF(B45="","",IF(AND(Input!Y44="",IFERROR(VLOOKUP(K45,UIR!$A$2:$P$21,16,FALSE),"")&lt;&gt;""),"Data is Missing.",""))</f>
        <v/>
      </c>
      <c r="AC45" s="202" t="str">
        <f>IF(ISERROR(IF(Input!D44="","",IF(ISERROR(VLOOKUP(Input!D44,'Measure List'!$A$2:$A$30000,1,0)),"Invalid RefNo",""))),"",IF(Input!D44="","",IF(ISERROR(VLOOKUP(Input!D44,'Measure List'!$A$2:$A$30000,1,0)),"Invalid RefNo","")))</f>
        <v/>
      </c>
      <c r="AD45" s="156"/>
      <c r="AE45" s="156"/>
      <c r="AF45" s="156"/>
      <c r="AG45" s="156"/>
      <c r="AH45" s="156"/>
      <c r="AI45" s="156"/>
      <c r="AJ45" s="156"/>
      <c r="AK45" s="156"/>
      <c r="AL45" s="203" t="str">
        <f>IF(COUNTIF(Dropdowns!$K$2:$K$7,Input!S44)&gt;0,"",IF(Input!S44="","","Invalid Type"))</f>
        <v/>
      </c>
      <c r="AN45" s="204" t="str">
        <f>IF(Input!C44="","",IF(ISNUMBER(VALUE(Input!C44)),"","Needs to be a number."))</f>
        <v/>
      </c>
      <c r="AO45" s="205" t="str">
        <f>IF(Input!E44="","",IF(ISNUMBER(VALUE(Input!E44)),"","Needs to be a number."))</f>
        <v/>
      </c>
      <c r="AP45" s="205" t="str">
        <f>IF(Input!N44="","",IF(ISNUMBER(VALUE(Input!N44)),"","Needs to be a number."))</f>
        <v/>
      </c>
      <c r="AQ45" s="205" t="str">
        <f>IF(Input!O44="","",IF(ISNUMBER(VALUE(Input!O44)),"","Needs to be a number."))</f>
        <v/>
      </c>
      <c r="AR45" s="205" t="str">
        <f>IF(Input!V44="","",IF(ISNUMBER(VALUE(Input!V44)),"","Needs to be a number."))</f>
        <v/>
      </c>
      <c r="AS45" s="205" t="str">
        <f>IF(Input!W44="","",IF(ISNUMBER(VALUE(Input!W44)),"","Needs to be a number."))</f>
        <v/>
      </c>
      <c r="AT45" s="205" t="str">
        <f>IF(Input!X44="","",IF(ISNUMBER(VALUE(Input!X44)),"","Needs to be a number."))</f>
        <v/>
      </c>
      <c r="AU45" s="206" t="str">
        <f>IF(Input!Y44="","",IF(ISNUMBER(VALUE(Input!Y44)),"","Needs to be a number."))</f>
        <v/>
      </c>
      <c r="AV45" s="207"/>
      <c r="AW45" s="259" t="str">
        <f>IF(OR(VALUE(Input!C44)&lt;0,VALUE(Input!C44)&gt;100), "Invalid EEI %","")</f>
        <v/>
      </c>
      <c r="AX45" s="207"/>
      <c r="AY45" s="278" t="str">
        <f>IF(Input!E44="","",IF(VALUE(Input!E44)=0,"Do not enter 0.",""))</f>
        <v/>
      </c>
    </row>
    <row r="46" spans="2:51" x14ac:dyDescent="0.3">
      <c r="B46" s="188" t="str">
        <f>Input!A45</f>
        <v/>
      </c>
      <c r="C46" s="189" t="str">
        <f>IF(ISERROR(IF(AND(Input!$A45="",SUMPRODUCT(--(LEN(Input!$A46:'Input'!$A$1006)&gt;0))&lt;&gt;0),"Row is skipped.",IF(AND(Input!$A45="",Input!$A46=""),"", IF(Input!B45="","Data is missing.","")))),"",IF(AND(Input!$A45="",SUMPRODUCT(--(LEN(Input!$A46:'Input'!$A$1006)&gt;0))&lt;&gt;0),"Row is skipped.",IF(AND(Input!$A45="",Input!$A46=""),"", IF(Input!B45="","Data is missing.",""))))</f>
        <v/>
      </c>
      <c r="D46" s="189" t="str">
        <f>IF(ISERROR(IF(AND(Input!$A45="",SUMPRODUCT(--(LEN(Input!$A46:'Input'!$A$1006)&gt;0))&lt;&gt;0),"Row is skipped.",IF(AND(Input!$A45="",Input!$A46=""),"", IF(Input!C45="","Data is missing.","")))),"",IF(AND(Input!$A45="",SUMPRODUCT(--(LEN(Input!$A46:'Input'!$A$1006)&gt;0))&lt;&gt;0),"Row is skipped.",IF(AND(Input!$A45="",Input!$A46=""),"", IF(Input!C45="","Data is missing.",""))))</f>
        <v/>
      </c>
      <c r="E46" s="189" t="str">
        <f>IF(ISERROR(IF(AND(Input!$A45="",SUMPRODUCT(--(LEN(Input!$A46:'Input'!$A$1006)&gt;0))&lt;&gt;0),"Row is skipped.",IF(AND(Input!$A45="",Input!$A46=""),"", IF(Input!D45="","Data is missing.","")))),"",IF(AND(Input!$A45="",SUMPRODUCT(--(LEN(Input!$A46:'Input'!$A$1006)&gt;0))&lt;&gt;0),"Row is skipped.",IF(AND(Input!$A45="",Input!$A46=""),"", IF(Input!D45="","Data is missing.",""))))</f>
        <v/>
      </c>
      <c r="F46" s="189" t="str">
        <f>IF(ISERROR(IF(AND(Input!$A45="",SUMPRODUCT(--(LEN(Input!$A46:'Input'!$A$1006)&gt;0))&lt;&gt;0),"Row is skipped.",IF(AND(Input!$A45="",Input!$A46=""),"", IF(Input!E45="","Data is missing.","")))),"",IF(AND(Input!$A45="",SUMPRODUCT(--(LEN(Input!$A46:'Input'!$A$1006)&gt;0))&lt;&gt;0),"Row is skipped.",IF(AND(Input!$A45="",Input!$A46=""),"", IF(Input!E45="","Data is missing.",""))))</f>
        <v/>
      </c>
      <c r="G46" s="189" t="str">
        <f>IF(ISERROR(IF(AND(Input!$A45="",SUMPRODUCT(--(LEN(Input!$A46:'Input'!$A$1006)&gt;0))&lt;&gt;0),"Row is skipped.",IF(AND(Input!$A45="",Input!$A46=""),"", IF(Input!F45="","Data is missing.","")))),"",IF(AND(Input!$A45="",SUMPRODUCT(--(LEN(Input!$A46:'Input'!$A$1006)&gt;0))&lt;&gt;0),"Row is skipped.",IF(AND(Input!$A45="",Input!$A46=""),"", IF(Input!F45="","Data is missing.",""))))</f>
        <v/>
      </c>
      <c r="H46" s="190" t="str">
        <f>IF(ISERROR(IF(AND(Input!$A45="",SUMPRODUCT(--(LEN(Input!$A46:'Input'!$A$1006)&gt;0))&lt;&gt;0),"Row is skipped.",IF(AND(Input!$A45="",Input!$A46=""),"", IF(Input!G45="","Data is missing.","")))),"",IF(AND(Input!$A45="",SUMPRODUCT(--(LEN(Input!$A46:'Input'!$A$1006)&gt;0))&lt;&gt;0),"Row is skipped.",IF(AND(Input!$A45="",Input!$A46=""),"", IF(Input!G45="","Data is missing.",""))))</f>
        <v/>
      </c>
      <c r="I46" s="156"/>
      <c r="J46" s="191" t="str">
        <f>IFERROR(VLOOKUP(VLOOKUP(Input!$D45,'Measure List'!$A:$AN,40,FALSE),UIR!$A$1:$Q$27,17,FALSE),"")</f>
        <v/>
      </c>
      <c r="K46" s="192" t="str">
        <f>IFERROR(VLOOKUP(Input!$D45,'Measure List'!$A:$AN,40,FALSE),"")</f>
        <v/>
      </c>
      <c r="L46" s="156"/>
      <c r="M46" s="193" t="str">
        <f>IF(B46="","",IF(AND(Input!H45="",IFERROR(VLOOKUP(K46,UIR!$A$2:$P$21,2,FALSE),"")&lt;&gt;""),"Data is Missing.",""))</f>
        <v/>
      </c>
      <c r="N46" s="194" t="str">
        <f>IF(B46="","",IF(AND(Input!I45="",IFERROR(VLOOKUP(K46,UIR!$A$2:$P$21,3,FALSE),"")&lt;&gt;""),"Data is Missing.",""))</f>
        <v/>
      </c>
      <c r="O46" s="194" t="str">
        <f>IF(B46="","",IF(AND(Input!J45="",IFERROR(VLOOKUP(K46,UIR!$A$2:$P$21,4,FALSE),"")&lt;&gt;""),"Data is Missing.",""))</f>
        <v/>
      </c>
      <c r="P46" s="194" t="str">
        <f>IF(B46="","",IF(AND(Input!K45="",IFERROR(VLOOKUP(K46,UIR!$A$2:$P$21,5,FALSE),"")&lt;&gt;""),"Data is Missing.",""))</f>
        <v/>
      </c>
      <c r="Q46" s="194" t="str">
        <f>IF(B46="","",IF(AND(Input!L45="",IFERROR(VLOOKUP(K46,UIR!$A$2:$P$21,6,FALSE),"")&lt;&gt;""),"Data is Missing.",""))</f>
        <v/>
      </c>
      <c r="R46" s="194" t="str">
        <f>IF(B46="","",IF(AND(Input!M45="",IFERROR(VLOOKUP(K46,UIR!$A$2:$P$21,7,FALSE),"")&lt;&gt;""),"Data is Missing.",""))</f>
        <v/>
      </c>
      <c r="S46" s="194" t="str">
        <f>IF(B46="","",IF(AND(Input!P45="",IFERROR(VLOOKUP(K46,UIR!$A$2:$P$21,8,FALSE),"")&lt;&gt;""),"Data is Missing.",""))</f>
        <v/>
      </c>
      <c r="T46" s="194" t="str">
        <f>IF(B46="","",IF(AND(Input!Q45="",IFERROR(VLOOKUP(K46,UIR!$A$2:$P$21,9,FALSE),"")&lt;&gt;""),"Data is Missing.",""))</f>
        <v/>
      </c>
      <c r="U46" s="194"/>
      <c r="V46" s="194" t="str">
        <f>IF(B46="","",IF(AND(Input!S45="",IFERROR(VLOOKUP(K46,UIR!$A$2:$P$21,11,FALSE),"")&lt;&gt;""),"Data is Missing.",""))</f>
        <v/>
      </c>
      <c r="W46" s="194" t="str">
        <f>IF(B46="","",IF(AND(Input!T45="",IFERROR(VLOOKUP(K46,UIR!$A$2:$P$21,12,FALSE),"")&lt;&gt;""),"Data is Missing.",""))</f>
        <v/>
      </c>
      <c r="X46" s="194" t="str">
        <f>IF(B46="","",IF(AND(Input!V45="",IFERROR(VLOOKUP(K46,UIR!$A$2:$P$21,13,FALSE),"")&lt;&gt;""),"Data is Missing.",""))</f>
        <v/>
      </c>
      <c r="Y46" s="194" t="str">
        <f>IF(B46="","",IF(AND(Input!W45="",IFERROR(VLOOKUP(K46,UIR!$A$2:$P$21,14,FALSE),"")&lt;&gt;""),"Data is Missing.",""))</f>
        <v/>
      </c>
      <c r="Z46" s="194" t="str">
        <f>IF(B46="","",IF(AND(Input!X45="",IFERROR(VLOOKUP(K46,UIR!$A$2:$P$21,15,FALSE),"")&lt;&gt;""),"Data is Missing.",""))</f>
        <v/>
      </c>
      <c r="AA46" s="195" t="str">
        <f>IF(B46="","",IF(AND(Input!Y45="",IFERROR(VLOOKUP(K46,UIR!$A$2:$P$21,16,FALSE),"")&lt;&gt;""),"Data is Missing.",""))</f>
        <v/>
      </c>
      <c r="AC46" s="202" t="str">
        <f>IF(ISERROR(IF(Input!D45="","",IF(ISERROR(VLOOKUP(Input!D45,'Measure List'!$A$2:$A$30000,1,0)),"Invalid RefNo",""))),"",IF(Input!D45="","",IF(ISERROR(VLOOKUP(Input!D45,'Measure List'!$A$2:$A$30000,1,0)),"Invalid RefNo","")))</f>
        <v/>
      </c>
      <c r="AD46" s="156"/>
      <c r="AE46" s="156"/>
      <c r="AF46" s="156"/>
      <c r="AG46" s="156"/>
      <c r="AH46" s="156"/>
      <c r="AI46" s="156"/>
      <c r="AJ46" s="156"/>
      <c r="AK46" s="156"/>
      <c r="AL46" s="203" t="str">
        <f>IF(COUNTIF(Dropdowns!$K$2:$K$7,Input!S45)&gt;0,"",IF(Input!S45="","","Invalid Type"))</f>
        <v/>
      </c>
      <c r="AN46" s="204" t="str">
        <f>IF(Input!C45="","",IF(ISNUMBER(VALUE(Input!C45)),"","Needs to be a number."))</f>
        <v/>
      </c>
      <c r="AO46" s="205" t="str">
        <f>IF(Input!E45="","",IF(ISNUMBER(VALUE(Input!E45)),"","Needs to be a number."))</f>
        <v/>
      </c>
      <c r="AP46" s="205" t="str">
        <f>IF(Input!N45="","",IF(ISNUMBER(VALUE(Input!N45)),"","Needs to be a number."))</f>
        <v/>
      </c>
      <c r="AQ46" s="205" t="str">
        <f>IF(Input!O45="","",IF(ISNUMBER(VALUE(Input!O45)),"","Needs to be a number."))</f>
        <v/>
      </c>
      <c r="AR46" s="205" t="str">
        <f>IF(Input!V45="","",IF(ISNUMBER(VALUE(Input!V45)),"","Needs to be a number."))</f>
        <v/>
      </c>
      <c r="AS46" s="205" t="str">
        <f>IF(Input!W45="","",IF(ISNUMBER(VALUE(Input!W45)),"","Needs to be a number."))</f>
        <v/>
      </c>
      <c r="AT46" s="205" t="str">
        <f>IF(Input!X45="","",IF(ISNUMBER(VALUE(Input!X45)),"","Needs to be a number."))</f>
        <v/>
      </c>
      <c r="AU46" s="206" t="str">
        <f>IF(Input!Y45="","",IF(ISNUMBER(VALUE(Input!Y45)),"","Needs to be a number."))</f>
        <v/>
      </c>
      <c r="AV46" s="207"/>
      <c r="AW46" s="259" t="str">
        <f>IF(OR(VALUE(Input!C45)&lt;0,VALUE(Input!C45)&gt;100), "Invalid EEI %","")</f>
        <v/>
      </c>
      <c r="AX46" s="207"/>
      <c r="AY46" s="278" t="str">
        <f>IF(Input!E45="","",IF(VALUE(Input!E45)=0,"Do not enter 0.",""))</f>
        <v/>
      </c>
    </row>
    <row r="47" spans="2:51" x14ac:dyDescent="0.3">
      <c r="B47" s="188" t="str">
        <f>Input!A46</f>
        <v/>
      </c>
      <c r="C47" s="189" t="str">
        <f>IF(ISERROR(IF(AND(Input!$A46="",SUMPRODUCT(--(LEN(Input!$A47:'Input'!$A$1006)&gt;0))&lt;&gt;0),"Row is skipped.",IF(AND(Input!$A46="",Input!$A47=""),"", IF(Input!B46="","Data is missing.","")))),"",IF(AND(Input!$A46="",SUMPRODUCT(--(LEN(Input!$A47:'Input'!$A$1006)&gt;0))&lt;&gt;0),"Row is skipped.",IF(AND(Input!$A46="",Input!$A47=""),"", IF(Input!B46="","Data is missing.",""))))</f>
        <v/>
      </c>
      <c r="D47" s="189" t="str">
        <f>IF(ISERROR(IF(AND(Input!$A46="",SUMPRODUCT(--(LEN(Input!$A47:'Input'!$A$1006)&gt;0))&lt;&gt;0),"Row is skipped.",IF(AND(Input!$A46="",Input!$A47=""),"", IF(Input!C46="","Data is missing.","")))),"",IF(AND(Input!$A46="",SUMPRODUCT(--(LEN(Input!$A47:'Input'!$A$1006)&gt;0))&lt;&gt;0),"Row is skipped.",IF(AND(Input!$A46="",Input!$A47=""),"", IF(Input!C46="","Data is missing.",""))))</f>
        <v/>
      </c>
      <c r="E47" s="189" t="str">
        <f>IF(ISERROR(IF(AND(Input!$A46="",SUMPRODUCT(--(LEN(Input!$A47:'Input'!$A$1006)&gt;0))&lt;&gt;0),"Row is skipped.",IF(AND(Input!$A46="",Input!$A47=""),"", IF(Input!D46="","Data is missing.","")))),"",IF(AND(Input!$A46="",SUMPRODUCT(--(LEN(Input!$A47:'Input'!$A$1006)&gt;0))&lt;&gt;0),"Row is skipped.",IF(AND(Input!$A46="",Input!$A47=""),"", IF(Input!D46="","Data is missing.",""))))</f>
        <v/>
      </c>
      <c r="F47" s="189" t="str">
        <f>IF(ISERROR(IF(AND(Input!$A46="",SUMPRODUCT(--(LEN(Input!$A47:'Input'!$A$1006)&gt;0))&lt;&gt;0),"Row is skipped.",IF(AND(Input!$A46="",Input!$A47=""),"", IF(Input!E46="","Data is missing.","")))),"",IF(AND(Input!$A46="",SUMPRODUCT(--(LEN(Input!$A47:'Input'!$A$1006)&gt;0))&lt;&gt;0),"Row is skipped.",IF(AND(Input!$A46="",Input!$A47=""),"", IF(Input!E46="","Data is missing.",""))))</f>
        <v/>
      </c>
      <c r="G47" s="189" t="str">
        <f>IF(ISERROR(IF(AND(Input!$A46="",SUMPRODUCT(--(LEN(Input!$A47:'Input'!$A$1006)&gt;0))&lt;&gt;0),"Row is skipped.",IF(AND(Input!$A46="",Input!$A47=""),"", IF(Input!F46="","Data is missing.","")))),"",IF(AND(Input!$A46="",SUMPRODUCT(--(LEN(Input!$A47:'Input'!$A$1006)&gt;0))&lt;&gt;0),"Row is skipped.",IF(AND(Input!$A46="",Input!$A47=""),"", IF(Input!F46="","Data is missing.",""))))</f>
        <v/>
      </c>
      <c r="H47" s="190" t="str">
        <f>IF(ISERROR(IF(AND(Input!$A46="",SUMPRODUCT(--(LEN(Input!$A47:'Input'!$A$1006)&gt;0))&lt;&gt;0),"Row is skipped.",IF(AND(Input!$A46="",Input!$A47=""),"", IF(Input!G46="","Data is missing.","")))),"",IF(AND(Input!$A46="",SUMPRODUCT(--(LEN(Input!$A47:'Input'!$A$1006)&gt;0))&lt;&gt;0),"Row is skipped.",IF(AND(Input!$A46="",Input!$A47=""),"", IF(Input!G46="","Data is missing.",""))))</f>
        <v/>
      </c>
      <c r="I47" s="156"/>
      <c r="J47" s="191" t="str">
        <f>IFERROR(VLOOKUP(VLOOKUP(Input!$D46,'Measure List'!$A:$AN,40,FALSE),UIR!$A$1:$Q$27,17,FALSE),"")</f>
        <v/>
      </c>
      <c r="K47" s="192" t="str">
        <f>IFERROR(VLOOKUP(Input!$D46,'Measure List'!$A:$AN,40,FALSE),"")</f>
        <v/>
      </c>
      <c r="L47" s="156"/>
      <c r="M47" s="193" t="str">
        <f>IF(B47="","",IF(AND(Input!H46="",IFERROR(VLOOKUP(K47,UIR!$A$2:$P$21,2,FALSE),"")&lt;&gt;""),"Data is Missing.",""))</f>
        <v/>
      </c>
      <c r="N47" s="194" t="str">
        <f>IF(B47="","",IF(AND(Input!I46="",IFERROR(VLOOKUP(K47,UIR!$A$2:$P$21,3,FALSE),"")&lt;&gt;""),"Data is Missing.",""))</f>
        <v/>
      </c>
      <c r="O47" s="194" t="str">
        <f>IF(B47="","",IF(AND(Input!J46="",IFERROR(VLOOKUP(K47,UIR!$A$2:$P$21,4,FALSE),"")&lt;&gt;""),"Data is Missing.",""))</f>
        <v/>
      </c>
      <c r="P47" s="194" t="str">
        <f>IF(B47="","",IF(AND(Input!K46="",IFERROR(VLOOKUP(K47,UIR!$A$2:$P$21,5,FALSE),"")&lt;&gt;""),"Data is Missing.",""))</f>
        <v/>
      </c>
      <c r="Q47" s="194" t="str">
        <f>IF(B47="","",IF(AND(Input!L46="",IFERROR(VLOOKUP(K47,UIR!$A$2:$P$21,6,FALSE),"")&lt;&gt;""),"Data is Missing.",""))</f>
        <v/>
      </c>
      <c r="R47" s="194" t="str">
        <f>IF(B47="","",IF(AND(Input!M46="",IFERROR(VLOOKUP(K47,UIR!$A$2:$P$21,7,FALSE),"")&lt;&gt;""),"Data is Missing.",""))</f>
        <v/>
      </c>
      <c r="S47" s="194" t="str">
        <f>IF(B47="","",IF(AND(Input!P46="",IFERROR(VLOOKUP(K47,UIR!$A$2:$P$21,8,FALSE),"")&lt;&gt;""),"Data is Missing.",""))</f>
        <v/>
      </c>
      <c r="T47" s="194" t="str">
        <f>IF(B47="","",IF(AND(Input!Q46="",IFERROR(VLOOKUP(K47,UIR!$A$2:$P$21,9,FALSE),"")&lt;&gt;""),"Data is Missing.",""))</f>
        <v/>
      </c>
      <c r="U47" s="194"/>
      <c r="V47" s="194" t="str">
        <f>IF(B47="","",IF(AND(Input!S46="",IFERROR(VLOOKUP(K47,UIR!$A$2:$P$21,11,FALSE),"")&lt;&gt;""),"Data is Missing.",""))</f>
        <v/>
      </c>
      <c r="W47" s="194" t="str">
        <f>IF(B47="","",IF(AND(Input!T46="",IFERROR(VLOOKUP(K47,UIR!$A$2:$P$21,12,FALSE),"")&lt;&gt;""),"Data is Missing.",""))</f>
        <v/>
      </c>
      <c r="X47" s="194" t="str">
        <f>IF(B47="","",IF(AND(Input!V46="",IFERROR(VLOOKUP(K47,UIR!$A$2:$P$21,13,FALSE),"")&lt;&gt;""),"Data is Missing.",""))</f>
        <v/>
      </c>
      <c r="Y47" s="194" t="str">
        <f>IF(B47="","",IF(AND(Input!W46="",IFERROR(VLOOKUP(K47,UIR!$A$2:$P$21,14,FALSE),"")&lt;&gt;""),"Data is Missing.",""))</f>
        <v/>
      </c>
      <c r="Z47" s="194" t="str">
        <f>IF(B47="","",IF(AND(Input!X46="",IFERROR(VLOOKUP(K47,UIR!$A$2:$P$21,15,FALSE),"")&lt;&gt;""),"Data is Missing.",""))</f>
        <v/>
      </c>
      <c r="AA47" s="195" t="str">
        <f>IF(B47="","",IF(AND(Input!Y46="",IFERROR(VLOOKUP(K47,UIR!$A$2:$P$21,16,FALSE),"")&lt;&gt;""),"Data is Missing.",""))</f>
        <v/>
      </c>
      <c r="AC47" s="202" t="str">
        <f>IF(ISERROR(IF(Input!D46="","",IF(ISERROR(VLOOKUP(Input!D46,'Measure List'!$A$2:$A$30000,1,0)),"Invalid RefNo",""))),"",IF(Input!D46="","",IF(ISERROR(VLOOKUP(Input!D46,'Measure List'!$A$2:$A$30000,1,0)),"Invalid RefNo","")))</f>
        <v/>
      </c>
      <c r="AD47" s="156"/>
      <c r="AE47" s="156"/>
      <c r="AF47" s="156"/>
      <c r="AG47" s="156"/>
      <c r="AH47" s="156"/>
      <c r="AI47" s="156"/>
      <c r="AJ47" s="156"/>
      <c r="AK47" s="156"/>
      <c r="AL47" s="203" t="str">
        <f>IF(COUNTIF(Dropdowns!$K$2:$K$7,Input!S46)&gt;0,"",IF(Input!S46="","","Invalid Type"))</f>
        <v/>
      </c>
      <c r="AN47" s="204" t="str">
        <f>IF(Input!C46="","",IF(ISNUMBER(VALUE(Input!C46)),"","Needs to be a number."))</f>
        <v/>
      </c>
      <c r="AO47" s="205" t="str">
        <f>IF(Input!E46="","",IF(ISNUMBER(VALUE(Input!E46)),"","Needs to be a number."))</f>
        <v/>
      </c>
      <c r="AP47" s="205" t="str">
        <f>IF(Input!N46="","",IF(ISNUMBER(VALUE(Input!N46)),"","Needs to be a number."))</f>
        <v/>
      </c>
      <c r="AQ47" s="205" t="str">
        <f>IF(Input!O46="","",IF(ISNUMBER(VALUE(Input!O46)),"","Needs to be a number."))</f>
        <v/>
      </c>
      <c r="AR47" s="205" t="str">
        <f>IF(Input!V46="","",IF(ISNUMBER(VALUE(Input!V46)),"","Needs to be a number."))</f>
        <v/>
      </c>
      <c r="AS47" s="205" t="str">
        <f>IF(Input!W46="","",IF(ISNUMBER(VALUE(Input!W46)),"","Needs to be a number."))</f>
        <v/>
      </c>
      <c r="AT47" s="205" t="str">
        <f>IF(Input!X46="","",IF(ISNUMBER(VALUE(Input!X46)),"","Needs to be a number."))</f>
        <v/>
      </c>
      <c r="AU47" s="206" t="str">
        <f>IF(Input!Y46="","",IF(ISNUMBER(VALUE(Input!Y46)),"","Needs to be a number."))</f>
        <v/>
      </c>
      <c r="AV47" s="207"/>
      <c r="AW47" s="259" t="str">
        <f>IF(OR(VALUE(Input!C46)&lt;0,VALUE(Input!C46)&gt;100), "Invalid EEI %","")</f>
        <v/>
      </c>
      <c r="AX47" s="207"/>
      <c r="AY47" s="278" t="str">
        <f>IF(Input!E46="","",IF(VALUE(Input!E46)=0,"Do not enter 0.",""))</f>
        <v/>
      </c>
    </row>
    <row r="48" spans="2:51" x14ac:dyDescent="0.3">
      <c r="B48" s="188" t="str">
        <f>Input!A47</f>
        <v/>
      </c>
      <c r="C48" s="189" t="str">
        <f>IF(ISERROR(IF(AND(Input!$A47="",SUMPRODUCT(--(LEN(Input!$A48:'Input'!$A$1006)&gt;0))&lt;&gt;0),"Row is skipped.",IF(AND(Input!$A47="",Input!$A48=""),"", IF(Input!B47="","Data is missing.","")))),"",IF(AND(Input!$A47="",SUMPRODUCT(--(LEN(Input!$A48:'Input'!$A$1006)&gt;0))&lt;&gt;0),"Row is skipped.",IF(AND(Input!$A47="",Input!$A48=""),"", IF(Input!B47="","Data is missing.",""))))</f>
        <v/>
      </c>
      <c r="D48" s="189" t="str">
        <f>IF(ISERROR(IF(AND(Input!$A47="",SUMPRODUCT(--(LEN(Input!$A48:'Input'!$A$1006)&gt;0))&lt;&gt;0),"Row is skipped.",IF(AND(Input!$A47="",Input!$A48=""),"", IF(Input!C47="","Data is missing.","")))),"",IF(AND(Input!$A47="",SUMPRODUCT(--(LEN(Input!$A48:'Input'!$A$1006)&gt;0))&lt;&gt;0),"Row is skipped.",IF(AND(Input!$A47="",Input!$A48=""),"", IF(Input!C47="","Data is missing.",""))))</f>
        <v/>
      </c>
      <c r="E48" s="189" t="str">
        <f>IF(ISERROR(IF(AND(Input!$A47="",SUMPRODUCT(--(LEN(Input!$A48:'Input'!$A$1006)&gt;0))&lt;&gt;0),"Row is skipped.",IF(AND(Input!$A47="",Input!$A48=""),"", IF(Input!D47="","Data is missing.","")))),"",IF(AND(Input!$A47="",SUMPRODUCT(--(LEN(Input!$A48:'Input'!$A$1006)&gt;0))&lt;&gt;0),"Row is skipped.",IF(AND(Input!$A47="",Input!$A48=""),"", IF(Input!D47="","Data is missing.",""))))</f>
        <v/>
      </c>
      <c r="F48" s="189" t="str">
        <f>IF(ISERROR(IF(AND(Input!$A47="",SUMPRODUCT(--(LEN(Input!$A48:'Input'!$A$1006)&gt;0))&lt;&gt;0),"Row is skipped.",IF(AND(Input!$A47="",Input!$A48=""),"", IF(Input!E47="","Data is missing.","")))),"",IF(AND(Input!$A47="",SUMPRODUCT(--(LEN(Input!$A48:'Input'!$A$1006)&gt;0))&lt;&gt;0),"Row is skipped.",IF(AND(Input!$A47="",Input!$A48=""),"", IF(Input!E47="","Data is missing.",""))))</f>
        <v/>
      </c>
      <c r="G48" s="189" t="str">
        <f>IF(ISERROR(IF(AND(Input!$A47="",SUMPRODUCT(--(LEN(Input!$A48:'Input'!$A$1006)&gt;0))&lt;&gt;0),"Row is skipped.",IF(AND(Input!$A47="",Input!$A48=""),"", IF(Input!F47="","Data is missing.","")))),"",IF(AND(Input!$A47="",SUMPRODUCT(--(LEN(Input!$A48:'Input'!$A$1006)&gt;0))&lt;&gt;0),"Row is skipped.",IF(AND(Input!$A47="",Input!$A48=""),"", IF(Input!F47="","Data is missing.",""))))</f>
        <v/>
      </c>
      <c r="H48" s="190" t="str">
        <f>IF(ISERROR(IF(AND(Input!$A47="",SUMPRODUCT(--(LEN(Input!$A48:'Input'!$A$1006)&gt;0))&lt;&gt;0),"Row is skipped.",IF(AND(Input!$A47="",Input!$A48=""),"", IF(Input!G47="","Data is missing.","")))),"",IF(AND(Input!$A47="",SUMPRODUCT(--(LEN(Input!$A48:'Input'!$A$1006)&gt;0))&lt;&gt;0),"Row is skipped.",IF(AND(Input!$A47="",Input!$A48=""),"", IF(Input!G47="","Data is missing.",""))))</f>
        <v/>
      </c>
      <c r="I48" s="156"/>
      <c r="J48" s="191" t="str">
        <f>IFERROR(VLOOKUP(VLOOKUP(Input!$D47,'Measure List'!$A:$AN,40,FALSE),UIR!$A$1:$Q$27,17,FALSE),"")</f>
        <v/>
      </c>
      <c r="K48" s="192" t="str">
        <f>IFERROR(VLOOKUP(Input!$D47,'Measure List'!$A:$AN,40,FALSE),"")</f>
        <v/>
      </c>
      <c r="L48" s="156"/>
      <c r="M48" s="193" t="str">
        <f>IF(B48="","",IF(AND(Input!H47="",IFERROR(VLOOKUP(K48,UIR!$A$2:$P$21,2,FALSE),"")&lt;&gt;""),"Data is Missing.",""))</f>
        <v/>
      </c>
      <c r="N48" s="194" t="str">
        <f>IF(B48="","",IF(AND(Input!I47="",IFERROR(VLOOKUP(K48,UIR!$A$2:$P$21,3,FALSE),"")&lt;&gt;""),"Data is Missing.",""))</f>
        <v/>
      </c>
      <c r="O48" s="194" t="str">
        <f>IF(B48="","",IF(AND(Input!J47="",IFERROR(VLOOKUP(K48,UIR!$A$2:$P$21,4,FALSE),"")&lt;&gt;""),"Data is Missing.",""))</f>
        <v/>
      </c>
      <c r="P48" s="194" t="str">
        <f>IF(B48="","",IF(AND(Input!K47="",IFERROR(VLOOKUP(K48,UIR!$A$2:$P$21,5,FALSE),"")&lt;&gt;""),"Data is Missing.",""))</f>
        <v/>
      </c>
      <c r="Q48" s="194" t="str">
        <f>IF(B48="","",IF(AND(Input!L47="",IFERROR(VLOOKUP(K48,UIR!$A$2:$P$21,6,FALSE),"")&lt;&gt;""),"Data is Missing.",""))</f>
        <v/>
      </c>
      <c r="R48" s="194" t="str">
        <f>IF(B48="","",IF(AND(Input!M47="",IFERROR(VLOOKUP(K48,UIR!$A$2:$P$21,7,FALSE),"")&lt;&gt;""),"Data is Missing.",""))</f>
        <v/>
      </c>
      <c r="S48" s="194" t="str">
        <f>IF(B48="","",IF(AND(Input!P47="",IFERROR(VLOOKUP(K48,UIR!$A$2:$P$21,8,FALSE),"")&lt;&gt;""),"Data is Missing.",""))</f>
        <v/>
      </c>
      <c r="T48" s="194" t="str">
        <f>IF(B48="","",IF(AND(Input!Q47="",IFERROR(VLOOKUP(K48,UIR!$A$2:$P$21,9,FALSE),"")&lt;&gt;""),"Data is Missing.",""))</f>
        <v/>
      </c>
      <c r="U48" s="194"/>
      <c r="V48" s="194" t="str">
        <f>IF(B48="","",IF(AND(Input!S47="",IFERROR(VLOOKUP(K48,UIR!$A$2:$P$21,11,FALSE),"")&lt;&gt;""),"Data is Missing.",""))</f>
        <v/>
      </c>
      <c r="W48" s="194" t="str">
        <f>IF(B48="","",IF(AND(Input!T47="",IFERROR(VLOOKUP(K48,UIR!$A$2:$P$21,12,FALSE),"")&lt;&gt;""),"Data is Missing.",""))</f>
        <v/>
      </c>
      <c r="X48" s="194" t="str">
        <f>IF(B48="","",IF(AND(Input!V47="",IFERROR(VLOOKUP(K48,UIR!$A$2:$P$21,13,FALSE),"")&lt;&gt;""),"Data is Missing.",""))</f>
        <v/>
      </c>
      <c r="Y48" s="194" t="str">
        <f>IF(B48="","",IF(AND(Input!W47="",IFERROR(VLOOKUP(K48,UIR!$A$2:$P$21,14,FALSE),"")&lt;&gt;""),"Data is Missing.",""))</f>
        <v/>
      </c>
      <c r="Z48" s="194" t="str">
        <f>IF(B48="","",IF(AND(Input!X47="",IFERROR(VLOOKUP(K48,UIR!$A$2:$P$21,15,FALSE),"")&lt;&gt;""),"Data is Missing.",""))</f>
        <v/>
      </c>
      <c r="AA48" s="195" t="str">
        <f>IF(B48="","",IF(AND(Input!Y47="",IFERROR(VLOOKUP(K48,UIR!$A$2:$P$21,16,FALSE),"")&lt;&gt;""),"Data is Missing.",""))</f>
        <v/>
      </c>
      <c r="AC48" s="202" t="str">
        <f>IF(ISERROR(IF(Input!D47="","",IF(ISERROR(VLOOKUP(Input!D47,'Measure List'!$A$2:$A$30000,1,0)),"Invalid RefNo",""))),"",IF(Input!D47="","",IF(ISERROR(VLOOKUP(Input!D47,'Measure List'!$A$2:$A$30000,1,0)),"Invalid RefNo","")))</f>
        <v/>
      </c>
      <c r="AD48" s="156"/>
      <c r="AE48" s="156"/>
      <c r="AF48" s="156"/>
      <c r="AG48" s="156"/>
      <c r="AH48" s="156"/>
      <c r="AI48" s="156"/>
      <c r="AJ48" s="156"/>
      <c r="AK48" s="156"/>
      <c r="AL48" s="203" t="str">
        <f>IF(COUNTIF(Dropdowns!$K$2:$K$7,Input!S47)&gt;0,"",IF(Input!S47="","","Invalid Type"))</f>
        <v/>
      </c>
      <c r="AN48" s="204" t="str">
        <f>IF(Input!C47="","",IF(ISNUMBER(VALUE(Input!C47)),"","Needs to be a number."))</f>
        <v/>
      </c>
      <c r="AO48" s="205" t="str">
        <f>IF(Input!E47="","",IF(ISNUMBER(VALUE(Input!E47)),"","Needs to be a number."))</f>
        <v/>
      </c>
      <c r="AP48" s="205" t="str">
        <f>IF(Input!N47="","",IF(ISNUMBER(VALUE(Input!N47)),"","Needs to be a number."))</f>
        <v/>
      </c>
      <c r="AQ48" s="205" t="str">
        <f>IF(Input!O47="","",IF(ISNUMBER(VALUE(Input!O47)),"","Needs to be a number."))</f>
        <v/>
      </c>
      <c r="AR48" s="205" t="str">
        <f>IF(Input!V47="","",IF(ISNUMBER(VALUE(Input!V47)),"","Needs to be a number."))</f>
        <v/>
      </c>
      <c r="AS48" s="205" t="str">
        <f>IF(Input!W47="","",IF(ISNUMBER(VALUE(Input!W47)),"","Needs to be a number."))</f>
        <v/>
      </c>
      <c r="AT48" s="205" t="str">
        <f>IF(Input!X47="","",IF(ISNUMBER(VALUE(Input!X47)),"","Needs to be a number."))</f>
        <v/>
      </c>
      <c r="AU48" s="206" t="str">
        <f>IF(Input!Y47="","",IF(ISNUMBER(VALUE(Input!Y47)),"","Needs to be a number."))</f>
        <v/>
      </c>
      <c r="AV48" s="207"/>
      <c r="AW48" s="259" t="str">
        <f>IF(OR(VALUE(Input!C47)&lt;0,VALUE(Input!C47)&gt;100), "Invalid EEI %","")</f>
        <v/>
      </c>
      <c r="AX48" s="207"/>
      <c r="AY48" s="278" t="str">
        <f>IF(Input!E47="","",IF(VALUE(Input!E47)=0,"Do not enter 0.",""))</f>
        <v/>
      </c>
    </row>
    <row r="49" spans="2:51" x14ac:dyDescent="0.3">
      <c r="B49" s="188" t="str">
        <f>Input!A48</f>
        <v/>
      </c>
      <c r="C49" s="189" t="str">
        <f>IF(ISERROR(IF(AND(Input!$A48="",SUMPRODUCT(--(LEN(Input!$A49:'Input'!$A$1006)&gt;0))&lt;&gt;0),"Row is skipped.",IF(AND(Input!$A48="",Input!$A49=""),"", IF(Input!B48="","Data is missing.","")))),"",IF(AND(Input!$A48="",SUMPRODUCT(--(LEN(Input!$A49:'Input'!$A$1006)&gt;0))&lt;&gt;0),"Row is skipped.",IF(AND(Input!$A48="",Input!$A49=""),"", IF(Input!B48="","Data is missing.",""))))</f>
        <v/>
      </c>
      <c r="D49" s="189" t="str">
        <f>IF(ISERROR(IF(AND(Input!$A48="",SUMPRODUCT(--(LEN(Input!$A49:'Input'!$A$1006)&gt;0))&lt;&gt;0),"Row is skipped.",IF(AND(Input!$A48="",Input!$A49=""),"", IF(Input!C48="","Data is missing.","")))),"",IF(AND(Input!$A48="",SUMPRODUCT(--(LEN(Input!$A49:'Input'!$A$1006)&gt;0))&lt;&gt;0),"Row is skipped.",IF(AND(Input!$A48="",Input!$A49=""),"", IF(Input!C48="","Data is missing.",""))))</f>
        <v/>
      </c>
      <c r="E49" s="189" t="str">
        <f>IF(ISERROR(IF(AND(Input!$A48="",SUMPRODUCT(--(LEN(Input!$A49:'Input'!$A$1006)&gt;0))&lt;&gt;0),"Row is skipped.",IF(AND(Input!$A48="",Input!$A49=""),"", IF(Input!D48="","Data is missing.","")))),"",IF(AND(Input!$A48="",SUMPRODUCT(--(LEN(Input!$A49:'Input'!$A$1006)&gt;0))&lt;&gt;0),"Row is skipped.",IF(AND(Input!$A48="",Input!$A49=""),"", IF(Input!D48="","Data is missing.",""))))</f>
        <v/>
      </c>
      <c r="F49" s="189" t="str">
        <f>IF(ISERROR(IF(AND(Input!$A48="",SUMPRODUCT(--(LEN(Input!$A49:'Input'!$A$1006)&gt;0))&lt;&gt;0),"Row is skipped.",IF(AND(Input!$A48="",Input!$A49=""),"", IF(Input!E48="","Data is missing.","")))),"",IF(AND(Input!$A48="",SUMPRODUCT(--(LEN(Input!$A49:'Input'!$A$1006)&gt;0))&lt;&gt;0),"Row is skipped.",IF(AND(Input!$A48="",Input!$A49=""),"", IF(Input!E48="","Data is missing.",""))))</f>
        <v/>
      </c>
      <c r="G49" s="189" t="str">
        <f>IF(ISERROR(IF(AND(Input!$A48="",SUMPRODUCT(--(LEN(Input!$A49:'Input'!$A$1006)&gt;0))&lt;&gt;0),"Row is skipped.",IF(AND(Input!$A48="",Input!$A49=""),"", IF(Input!F48="","Data is missing.","")))),"",IF(AND(Input!$A48="",SUMPRODUCT(--(LEN(Input!$A49:'Input'!$A$1006)&gt;0))&lt;&gt;0),"Row is skipped.",IF(AND(Input!$A48="",Input!$A49=""),"", IF(Input!F48="","Data is missing.",""))))</f>
        <v/>
      </c>
      <c r="H49" s="190" t="str">
        <f>IF(ISERROR(IF(AND(Input!$A48="",SUMPRODUCT(--(LEN(Input!$A49:'Input'!$A$1006)&gt;0))&lt;&gt;0),"Row is skipped.",IF(AND(Input!$A48="",Input!$A49=""),"", IF(Input!G48="","Data is missing.","")))),"",IF(AND(Input!$A48="",SUMPRODUCT(--(LEN(Input!$A49:'Input'!$A$1006)&gt;0))&lt;&gt;0),"Row is skipped.",IF(AND(Input!$A48="",Input!$A49=""),"", IF(Input!G48="","Data is missing.",""))))</f>
        <v/>
      </c>
      <c r="I49" s="156"/>
      <c r="J49" s="191" t="str">
        <f>IFERROR(VLOOKUP(VLOOKUP(Input!$D48,'Measure List'!$A:$AN,40,FALSE),UIR!$A$1:$Q$27,17,FALSE),"")</f>
        <v/>
      </c>
      <c r="K49" s="192" t="str">
        <f>IFERROR(VLOOKUP(Input!$D48,'Measure List'!$A:$AN,40,FALSE),"")</f>
        <v/>
      </c>
      <c r="L49" s="156"/>
      <c r="M49" s="193" t="str">
        <f>IF(B49="","",IF(AND(Input!H48="",IFERROR(VLOOKUP(K49,UIR!$A$2:$P$21,2,FALSE),"")&lt;&gt;""),"Data is Missing.",""))</f>
        <v/>
      </c>
      <c r="N49" s="194" t="str">
        <f>IF(B49="","",IF(AND(Input!I48="",IFERROR(VLOOKUP(K49,UIR!$A$2:$P$21,3,FALSE),"")&lt;&gt;""),"Data is Missing.",""))</f>
        <v/>
      </c>
      <c r="O49" s="194" t="str">
        <f>IF(B49="","",IF(AND(Input!J48="",IFERROR(VLOOKUP(K49,UIR!$A$2:$P$21,4,FALSE),"")&lt;&gt;""),"Data is Missing.",""))</f>
        <v/>
      </c>
      <c r="P49" s="194" t="str">
        <f>IF(B49="","",IF(AND(Input!K48="",IFERROR(VLOOKUP(K49,UIR!$A$2:$P$21,5,FALSE),"")&lt;&gt;""),"Data is Missing.",""))</f>
        <v/>
      </c>
      <c r="Q49" s="194" t="str">
        <f>IF(B49="","",IF(AND(Input!L48="",IFERROR(VLOOKUP(K49,UIR!$A$2:$P$21,6,FALSE),"")&lt;&gt;""),"Data is Missing.",""))</f>
        <v/>
      </c>
      <c r="R49" s="194" t="str">
        <f>IF(B49="","",IF(AND(Input!M48="",IFERROR(VLOOKUP(K49,UIR!$A$2:$P$21,7,FALSE),"")&lt;&gt;""),"Data is Missing.",""))</f>
        <v/>
      </c>
      <c r="S49" s="194" t="str">
        <f>IF(B49="","",IF(AND(Input!P48="",IFERROR(VLOOKUP(K49,UIR!$A$2:$P$21,8,FALSE),"")&lt;&gt;""),"Data is Missing.",""))</f>
        <v/>
      </c>
      <c r="T49" s="194" t="str">
        <f>IF(B49="","",IF(AND(Input!Q48="",IFERROR(VLOOKUP(K49,UIR!$A$2:$P$21,9,FALSE),"")&lt;&gt;""),"Data is Missing.",""))</f>
        <v/>
      </c>
      <c r="U49" s="194"/>
      <c r="V49" s="194" t="str">
        <f>IF(B49="","",IF(AND(Input!S48="",IFERROR(VLOOKUP(K49,UIR!$A$2:$P$21,11,FALSE),"")&lt;&gt;""),"Data is Missing.",""))</f>
        <v/>
      </c>
      <c r="W49" s="194" t="str">
        <f>IF(B49="","",IF(AND(Input!T48="",IFERROR(VLOOKUP(K49,UIR!$A$2:$P$21,12,FALSE),"")&lt;&gt;""),"Data is Missing.",""))</f>
        <v/>
      </c>
      <c r="X49" s="194" t="str">
        <f>IF(B49="","",IF(AND(Input!V48="",IFERROR(VLOOKUP(K49,UIR!$A$2:$P$21,13,FALSE),"")&lt;&gt;""),"Data is Missing.",""))</f>
        <v/>
      </c>
      <c r="Y49" s="194" t="str">
        <f>IF(B49="","",IF(AND(Input!W48="",IFERROR(VLOOKUP(K49,UIR!$A$2:$P$21,14,FALSE),"")&lt;&gt;""),"Data is Missing.",""))</f>
        <v/>
      </c>
      <c r="Z49" s="194" t="str">
        <f>IF(B49="","",IF(AND(Input!X48="",IFERROR(VLOOKUP(K49,UIR!$A$2:$P$21,15,FALSE),"")&lt;&gt;""),"Data is Missing.",""))</f>
        <v/>
      </c>
      <c r="AA49" s="195" t="str">
        <f>IF(B49="","",IF(AND(Input!Y48="",IFERROR(VLOOKUP(K49,UIR!$A$2:$P$21,16,FALSE),"")&lt;&gt;""),"Data is Missing.",""))</f>
        <v/>
      </c>
      <c r="AC49" s="202" t="str">
        <f>IF(ISERROR(IF(Input!D48="","",IF(ISERROR(VLOOKUP(Input!D48,'Measure List'!$A$2:$A$30000,1,0)),"Invalid RefNo",""))),"",IF(Input!D48="","",IF(ISERROR(VLOOKUP(Input!D48,'Measure List'!$A$2:$A$30000,1,0)),"Invalid RefNo","")))</f>
        <v/>
      </c>
      <c r="AD49" s="156"/>
      <c r="AE49" s="156"/>
      <c r="AF49" s="156"/>
      <c r="AG49" s="156"/>
      <c r="AH49" s="156"/>
      <c r="AI49" s="156"/>
      <c r="AJ49" s="156"/>
      <c r="AK49" s="156"/>
      <c r="AL49" s="203" t="str">
        <f>IF(COUNTIF(Dropdowns!$K$2:$K$7,Input!S48)&gt;0,"",IF(Input!S48="","","Invalid Type"))</f>
        <v/>
      </c>
      <c r="AN49" s="204" t="str">
        <f>IF(Input!C48="","",IF(ISNUMBER(VALUE(Input!C48)),"","Needs to be a number."))</f>
        <v/>
      </c>
      <c r="AO49" s="205" t="str">
        <f>IF(Input!E48="","",IF(ISNUMBER(VALUE(Input!E48)),"","Needs to be a number."))</f>
        <v/>
      </c>
      <c r="AP49" s="205" t="str">
        <f>IF(Input!N48="","",IF(ISNUMBER(VALUE(Input!N48)),"","Needs to be a number."))</f>
        <v/>
      </c>
      <c r="AQ49" s="205" t="str">
        <f>IF(Input!O48="","",IF(ISNUMBER(VALUE(Input!O48)),"","Needs to be a number."))</f>
        <v/>
      </c>
      <c r="AR49" s="205" t="str">
        <f>IF(Input!V48="","",IF(ISNUMBER(VALUE(Input!V48)),"","Needs to be a number."))</f>
        <v/>
      </c>
      <c r="AS49" s="205" t="str">
        <f>IF(Input!W48="","",IF(ISNUMBER(VALUE(Input!W48)),"","Needs to be a number."))</f>
        <v/>
      </c>
      <c r="AT49" s="205" t="str">
        <f>IF(Input!X48="","",IF(ISNUMBER(VALUE(Input!X48)),"","Needs to be a number."))</f>
        <v/>
      </c>
      <c r="AU49" s="206" t="str">
        <f>IF(Input!Y48="","",IF(ISNUMBER(VALUE(Input!Y48)),"","Needs to be a number."))</f>
        <v/>
      </c>
      <c r="AV49" s="207"/>
      <c r="AW49" s="259" t="str">
        <f>IF(OR(VALUE(Input!C48)&lt;0,VALUE(Input!C48)&gt;100), "Invalid EEI %","")</f>
        <v/>
      </c>
      <c r="AX49" s="207"/>
      <c r="AY49" s="278" t="str">
        <f>IF(Input!E48="","",IF(VALUE(Input!E48)=0,"Do not enter 0.",""))</f>
        <v/>
      </c>
    </row>
    <row r="50" spans="2:51" x14ac:dyDescent="0.3">
      <c r="B50" s="188" t="str">
        <f>Input!A49</f>
        <v/>
      </c>
      <c r="C50" s="189" t="str">
        <f>IF(ISERROR(IF(AND(Input!$A49="",SUMPRODUCT(--(LEN(Input!$A50:'Input'!$A$1006)&gt;0))&lt;&gt;0),"Row is skipped.",IF(AND(Input!$A49="",Input!$A50=""),"", IF(Input!B49="","Data is missing.","")))),"",IF(AND(Input!$A49="",SUMPRODUCT(--(LEN(Input!$A50:'Input'!$A$1006)&gt;0))&lt;&gt;0),"Row is skipped.",IF(AND(Input!$A49="",Input!$A50=""),"", IF(Input!B49="","Data is missing.",""))))</f>
        <v/>
      </c>
      <c r="D50" s="189" t="str">
        <f>IF(ISERROR(IF(AND(Input!$A49="",SUMPRODUCT(--(LEN(Input!$A50:'Input'!$A$1006)&gt;0))&lt;&gt;0),"Row is skipped.",IF(AND(Input!$A49="",Input!$A50=""),"", IF(Input!C49="","Data is missing.","")))),"",IF(AND(Input!$A49="",SUMPRODUCT(--(LEN(Input!$A50:'Input'!$A$1006)&gt;0))&lt;&gt;0),"Row is skipped.",IF(AND(Input!$A49="",Input!$A50=""),"", IF(Input!C49="","Data is missing.",""))))</f>
        <v/>
      </c>
      <c r="E50" s="189" t="str">
        <f>IF(ISERROR(IF(AND(Input!$A49="",SUMPRODUCT(--(LEN(Input!$A50:'Input'!$A$1006)&gt;0))&lt;&gt;0),"Row is skipped.",IF(AND(Input!$A49="",Input!$A50=""),"", IF(Input!D49="","Data is missing.","")))),"",IF(AND(Input!$A49="",SUMPRODUCT(--(LEN(Input!$A50:'Input'!$A$1006)&gt;0))&lt;&gt;0),"Row is skipped.",IF(AND(Input!$A49="",Input!$A50=""),"", IF(Input!D49="","Data is missing.",""))))</f>
        <v/>
      </c>
      <c r="F50" s="189" t="str">
        <f>IF(ISERROR(IF(AND(Input!$A49="",SUMPRODUCT(--(LEN(Input!$A50:'Input'!$A$1006)&gt;0))&lt;&gt;0),"Row is skipped.",IF(AND(Input!$A49="",Input!$A50=""),"", IF(Input!E49="","Data is missing.","")))),"",IF(AND(Input!$A49="",SUMPRODUCT(--(LEN(Input!$A50:'Input'!$A$1006)&gt;0))&lt;&gt;0),"Row is skipped.",IF(AND(Input!$A49="",Input!$A50=""),"", IF(Input!E49="","Data is missing.",""))))</f>
        <v/>
      </c>
      <c r="G50" s="189" t="str">
        <f>IF(ISERROR(IF(AND(Input!$A49="",SUMPRODUCT(--(LEN(Input!$A50:'Input'!$A$1006)&gt;0))&lt;&gt;0),"Row is skipped.",IF(AND(Input!$A49="",Input!$A50=""),"", IF(Input!F49="","Data is missing.","")))),"",IF(AND(Input!$A49="",SUMPRODUCT(--(LEN(Input!$A50:'Input'!$A$1006)&gt;0))&lt;&gt;0),"Row is skipped.",IF(AND(Input!$A49="",Input!$A50=""),"", IF(Input!F49="","Data is missing.",""))))</f>
        <v/>
      </c>
      <c r="H50" s="190" t="str">
        <f>IF(ISERROR(IF(AND(Input!$A49="",SUMPRODUCT(--(LEN(Input!$A50:'Input'!$A$1006)&gt;0))&lt;&gt;0),"Row is skipped.",IF(AND(Input!$A49="",Input!$A50=""),"", IF(Input!G49="","Data is missing.","")))),"",IF(AND(Input!$A49="",SUMPRODUCT(--(LEN(Input!$A50:'Input'!$A$1006)&gt;0))&lt;&gt;0),"Row is skipped.",IF(AND(Input!$A49="",Input!$A50=""),"", IF(Input!G49="","Data is missing.",""))))</f>
        <v/>
      </c>
      <c r="I50" s="156"/>
      <c r="J50" s="191" t="str">
        <f>IFERROR(VLOOKUP(VLOOKUP(Input!$D49,'Measure List'!$A:$AN,40,FALSE),UIR!$A$1:$Q$27,17,FALSE),"")</f>
        <v/>
      </c>
      <c r="K50" s="192" t="str">
        <f>IFERROR(VLOOKUP(Input!$D49,'Measure List'!$A:$AN,40,FALSE),"")</f>
        <v/>
      </c>
      <c r="L50" s="156"/>
      <c r="M50" s="193" t="str">
        <f>IF(B50="","",IF(AND(Input!H49="",IFERROR(VLOOKUP(K50,UIR!$A$2:$P$21,2,FALSE),"")&lt;&gt;""),"Data is Missing.",""))</f>
        <v/>
      </c>
      <c r="N50" s="194" t="str">
        <f>IF(B50="","",IF(AND(Input!I49="",IFERROR(VLOOKUP(K50,UIR!$A$2:$P$21,3,FALSE),"")&lt;&gt;""),"Data is Missing.",""))</f>
        <v/>
      </c>
      <c r="O50" s="194" t="str">
        <f>IF(B50="","",IF(AND(Input!J49="",IFERROR(VLOOKUP(K50,UIR!$A$2:$P$21,4,FALSE),"")&lt;&gt;""),"Data is Missing.",""))</f>
        <v/>
      </c>
      <c r="P50" s="194" t="str">
        <f>IF(B50="","",IF(AND(Input!K49="",IFERROR(VLOOKUP(K50,UIR!$A$2:$P$21,5,FALSE),"")&lt;&gt;""),"Data is Missing.",""))</f>
        <v/>
      </c>
      <c r="Q50" s="194" t="str">
        <f>IF(B50="","",IF(AND(Input!L49="",IFERROR(VLOOKUP(K50,UIR!$A$2:$P$21,6,FALSE),"")&lt;&gt;""),"Data is Missing.",""))</f>
        <v/>
      </c>
      <c r="R50" s="194" t="str">
        <f>IF(B50="","",IF(AND(Input!M49="",IFERROR(VLOOKUP(K50,UIR!$A$2:$P$21,7,FALSE),"")&lt;&gt;""),"Data is Missing.",""))</f>
        <v/>
      </c>
      <c r="S50" s="194" t="str">
        <f>IF(B50="","",IF(AND(Input!P49="",IFERROR(VLOOKUP(K50,UIR!$A$2:$P$21,8,FALSE),"")&lt;&gt;""),"Data is Missing.",""))</f>
        <v/>
      </c>
      <c r="T50" s="194" t="str">
        <f>IF(B50="","",IF(AND(Input!Q49="",IFERROR(VLOOKUP(K50,UIR!$A$2:$P$21,9,FALSE),"")&lt;&gt;""),"Data is Missing.",""))</f>
        <v/>
      </c>
      <c r="U50" s="194"/>
      <c r="V50" s="194" t="str">
        <f>IF(B50="","",IF(AND(Input!S49="",IFERROR(VLOOKUP(K50,UIR!$A$2:$P$21,11,FALSE),"")&lt;&gt;""),"Data is Missing.",""))</f>
        <v/>
      </c>
      <c r="W50" s="194" t="str">
        <f>IF(B50="","",IF(AND(Input!T49="",IFERROR(VLOOKUP(K50,UIR!$A$2:$P$21,12,FALSE),"")&lt;&gt;""),"Data is Missing.",""))</f>
        <v/>
      </c>
      <c r="X50" s="194" t="str">
        <f>IF(B50="","",IF(AND(Input!V49="",IFERROR(VLOOKUP(K50,UIR!$A$2:$P$21,13,FALSE),"")&lt;&gt;""),"Data is Missing.",""))</f>
        <v/>
      </c>
      <c r="Y50" s="194" t="str">
        <f>IF(B50="","",IF(AND(Input!W49="",IFERROR(VLOOKUP(K50,UIR!$A$2:$P$21,14,FALSE),"")&lt;&gt;""),"Data is Missing.",""))</f>
        <v/>
      </c>
      <c r="Z50" s="194" t="str">
        <f>IF(B50="","",IF(AND(Input!X49="",IFERROR(VLOOKUP(K50,UIR!$A$2:$P$21,15,FALSE),"")&lt;&gt;""),"Data is Missing.",""))</f>
        <v/>
      </c>
      <c r="AA50" s="195" t="str">
        <f>IF(B50="","",IF(AND(Input!Y49="",IFERROR(VLOOKUP(K50,UIR!$A$2:$P$21,16,FALSE),"")&lt;&gt;""),"Data is Missing.",""))</f>
        <v/>
      </c>
      <c r="AC50" s="202" t="str">
        <f>IF(ISERROR(IF(Input!D49="","",IF(ISERROR(VLOOKUP(Input!D49,'Measure List'!$A$2:$A$30000,1,0)),"Invalid RefNo",""))),"",IF(Input!D49="","",IF(ISERROR(VLOOKUP(Input!D49,'Measure List'!$A$2:$A$30000,1,0)),"Invalid RefNo","")))</f>
        <v/>
      </c>
      <c r="AD50" s="156"/>
      <c r="AE50" s="156"/>
      <c r="AF50" s="156"/>
      <c r="AG50" s="156"/>
      <c r="AH50" s="156"/>
      <c r="AI50" s="156"/>
      <c r="AJ50" s="156"/>
      <c r="AK50" s="156"/>
      <c r="AL50" s="203" t="str">
        <f>IF(COUNTIF(Dropdowns!$K$2:$K$7,Input!S49)&gt;0,"",IF(Input!S49="","","Invalid Type"))</f>
        <v/>
      </c>
      <c r="AN50" s="204" t="str">
        <f>IF(Input!C49="","",IF(ISNUMBER(VALUE(Input!C49)),"","Needs to be a number."))</f>
        <v/>
      </c>
      <c r="AO50" s="205" t="str">
        <f>IF(Input!E49="","",IF(ISNUMBER(VALUE(Input!E49)),"","Needs to be a number."))</f>
        <v/>
      </c>
      <c r="AP50" s="205" t="str">
        <f>IF(Input!N49="","",IF(ISNUMBER(VALUE(Input!N49)),"","Needs to be a number."))</f>
        <v/>
      </c>
      <c r="AQ50" s="205" t="str">
        <f>IF(Input!O49="","",IF(ISNUMBER(VALUE(Input!O49)),"","Needs to be a number."))</f>
        <v/>
      </c>
      <c r="AR50" s="205" t="str">
        <f>IF(Input!V49="","",IF(ISNUMBER(VALUE(Input!V49)),"","Needs to be a number."))</f>
        <v/>
      </c>
      <c r="AS50" s="205" t="str">
        <f>IF(Input!W49="","",IF(ISNUMBER(VALUE(Input!W49)),"","Needs to be a number."))</f>
        <v/>
      </c>
      <c r="AT50" s="205" t="str">
        <f>IF(Input!X49="","",IF(ISNUMBER(VALUE(Input!X49)),"","Needs to be a number."))</f>
        <v/>
      </c>
      <c r="AU50" s="206" t="str">
        <f>IF(Input!Y49="","",IF(ISNUMBER(VALUE(Input!Y49)),"","Needs to be a number."))</f>
        <v/>
      </c>
      <c r="AV50" s="207"/>
      <c r="AW50" s="259" t="str">
        <f>IF(OR(VALUE(Input!C49)&lt;0,VALUE(Input!C49)&gt;100), "Invalid EEI %","")</f>
        <v/>
      </c>
      <c r="AX50" s="207"/>
      <c r="AY50" s="278" t="str">
        <f>IF(Input!E49="","",IF(VALUE(Input!E49)=0,"Do not enter 0.",""))</f>
        <v/>
      </c>
    </row>
    <row r="51" spans="2:51" x14ac:dyDescent="0.3">
      <c r="B51" s="188" t="str">
        <f>Input!A50</f>
        <v/>
      </c>
      <c r="C51" s="189" t="str">
        <f>IF(ISERROR(IF(AND(Input!$A50="",SUMPRODUCT(--(LEN(Input!$A51:'Input'!$A$1006)&gt;0))&lt;&gt;0),"Row is skipped.",IF(AND(Input!$A50="",Input!$A51=""),"", IF(Input!B50="","Data is missing.","")))),"",IF(AND(Input!$A50="",SUMPRODUCT(--(LEN(Input!$A51:'Input'!$A$1006)&gt;0))&lt;&gt;0),"Row is skipped.",IF(AND(Input!$A50="",Input!$A51=""),"", IF(Input!B50="","Data is missing.",""))))</f>
        <v/>
      </c>
      <c r="D51" s="189" t="str">
        <f>IF(ISERROR(IF(AND(Input!$A50="",SUMPRODUCT(--(LEN(Input!$A51:'Input'!$A$1006)&gt;0))&lt;&gt;0),"Row is skipped.",IF(AND(Input!$A50="",Input!$A51=""),"", IF(Input!C50="","Data is missing.","")))),"",IF(AND(Input!$A50="",SUMPRODUCT(--(LEN(Input!$A51:'Input'!$A$1006)&gt;0))&lt;&gt;0),"Row is skipped.",IF(AND(Input!$A50="",Input!$A51=""),"", IF(Input!C50="","Data is missing.",""))))</f>
        <v/>
      </c>
      <c r="E51" s="189" t="str">
        <f>IF(ISERROR(IF(AND(Input!$A50="",SUMPRODUCT(--(LEN(Input!$A51:'Input'!$A$1006)&gt;0))&lt;&gt;0),"Row is skipped.",IF(AND(Input!$A50="",Input!$A51=""),"", IF(Input!D50="","Data is missing.","")))),"",IF(AND(Input!$A50="",SUMPRODUCT(--(LEN(Input!$A51:'Input'!$A$1006)&gt;0))&lt;&gt;0),"Row is skipped.",IF(AND(Input!$A50="",Input!$A51=""),"", IF(Input!D50="","Data is missing.",""))))</f>
        <v/>
      </c>
      <c r="F51" s="189" t="str">
        <f>IF(ISERROR(IF(AND(Input!$A50="",SUMPRODUCT(--(LEN(Input!$A51:'Input'!$A$1006)&gt;0))&lt;&gt;0),"Row is skipped.",IF(AND(Input!$A50="",Input!$A51=""),"", IF(Input!E50="","Data is missing.","")))),"",IF(AND(Input!$A50="",SUMPRODUCT(--(LEN(Input!$A51:'Input'!$A$1006)&gt;0))&lt;&gt;0),"Row is skipped.",IF(AND(Input!$A50="",Input!$A51=""),"", IF(Input!E50="","Data is missing.",""))))</f>
        <v/>
      </c>
      <c r="G51" s="189" t="str">
        <f>IF(ISERROR(IF(AND(Input!$A50="",SUMPRODUCT(--(LEN(Input!$A51:'Input'!$A$1006)&gt;0))&lt;&gt;0),"Row is skipped.",IF(AND(Input!$A50="",Input!$A51=""),"", IF(Input!F50="","Data is missing.","")))),"",IF(AND(Input!$A50="",SUMPRODUCT(--(LEN(Input!$A51:'Input'!$A$1006)&gt;0))&lt;&gt;0),"Row is skipped.",IF(AND(Input!$A50="",Input!$A51=""),"", IF(Input!F50="","Data is missing.",""))))</f>
        <v/>
      </c>
      <c r="H51" s="190" t="str">
        <f>IF(ISERROR(IF(AND(Input!$A50="",SUMPRODUCT(--(LEN(Input!$A51:'Input'!$A$1006)&gt;0))&lt;&gt;0),"Row is skipped.",IF(AND(Input!$A50="",Input!$A51=""),"", IF(Input!G50="","Data is missing.","")))),"",IF(AND(Input!$A50="",SUMPRODUCT(--(LEN(Input!$A51:'Input'!$A$1006)&gt;0))&lt;&gt;0),"Row is skipped.",IF(AND(Input!$A50="",Input!$A51=""),"", IF(Input!G50="","Data is missing.",""))))</f>
        <v/>
      </c>
      <c r="I51" s="156"/>
      <c r="J51" s="191" t="str">
        <f>IFERROR(VLOOKUP(VLOOKUP(Input!$D50,'Measure List'!$A:$AN,40,FALSE),UIR!$A$1:$Q$27,17,FALSE),"")</f>
        <v/>
      </c>
      <c r="K51" s="192" t="str">
        <f>IFERROR(VLOOKUP(Input!$D50,'Measure List'!$A:$AN,40,FALSE),"")</f>
        <v/>
      </c>
      <c r="L51" s="156"/>
      <c r="M51" s="193" t="str">
        <f>IF(B51="","",IF(AND(Input!H50="",IFERROR(VLOOKUP(K51,UIR!$A$2:$P$21,2,FALSE),"")&lt;&gt;""),"Data is Missing.",""))</f>
        <v/>
      </c>
      <c r="N51" s="194" t="str">
        <f>IF(B51="","",IF(AND(Input!I50="",IFERROR(VLOOKUP(K51,UIR!$A$2:$P$21,3,FALSE),"")&lt;&gt;""),"Data is Missing.",""))</f>
        <v/>
      </c>
      <c r="O51" s="194" t="str">
        <f>IF(B51="","",IF(AND(Input!J50="",IFERROR(VLOOKUP(K51,UIR!$A$2:$P$21,4,FALSE),"")&lt;&gt;""),"Data is Missing.",""))</f>
        <v/>
      </c>
      <c r="P51" s="194" t="str">
        <f>IF(B51="","",IF(AND(Input!K50="",IFERROR(VLOOKUP(K51,UIR!$A$2:$P$21,5,FALSE),"")&lt;&gt;""),"Data is Missing.",""))</f>
        <v/>
      </c>
      <c r="Q51" s="194" t="str">
        <f>IF(B51="","",IF(AND(Input!L50="",IFERROR(VLOOKUP(K51,UIR!$A$2:$P$21,6,FALSE),"")&lt;&gt;""),"Data is Missing.",""))</f>
        <v/>
      </c>
      <c r="R51" s="194" t="str">
        <f>IF(B51="","",IF(AND(Input!M50="",IFERROR(VLOOKUP(K51,UIR!$A$2:$P$21,7,FALSE),"")&lt;&gt;""),"Data is Missing.",""))</f>
        <v/>
      </c>
      <c r="S51" s="194" t="str">
        <f>IF(B51="","",IF(AND(Input!P50="",IFERROR(VLOOKUP(K51,UIR!$A$2:$P$21,8,FALSE),"")&lt;&gt;""),"Data is Missing.",""))</f>
        <v/>
      </c>
      <c r="T51" s="194" t="str">
        <f>IF(B51="","",IF(AND(Input!Q50="",IFERROR(VLOOKUP(K51,UIR!$A$2:$P$21,9,FALSE),"")&lt;&gt;""),"Data is Missing.",""))</f>
        <v/>
      </c>
      <c r="U51" s="194"/>
      <c r="V51" s="194" t="str">
        <f>IF(B51="","",IF(AND(Input!S50="",IFERROR(VLOOKUP(K51,UIR!$A$2:$P$21,11,FALSE),"")&lt;&gt;""),"Data is Missing.",""))</f>
        <v/>
      </c>
      <c r="W51" s="194" t="str">
        <f>IF(B51="","",IF(AND(Input!T50="",IFERROR(VLOOKUP(K51,UIR!$A$2:$P$21,12,FALSE),"")&lt;&gt;""),"Data is Missing.",""))</f>
        <v/>
      </c>
      <c r="X51" s="194" t="str">
        <f>IF(B51="","",IF(AND(Input!V50="",IFERROR(VLOOKUP(K51,UIR!$A$2:$P$21,13,FALSE),"")&lt;&gt;""),"Data is Missing.",""))</f>
        <v/>
      </c>
      <c r="Y51" s="194" t="str">
        <f>IF(B51="","",IF(AND(Input!W50="",IFERROR(VLOOKUP(K51,UIR!$A$2:$P$21,14,FALSE),"")&lt;&gt;""),"Data is Missing.",""))</f>
        <v/>
      </c>
      <c r="Z51" s="194" t="str">
        <f>IF(B51="","",IF(AND(Input!X50="",IFERROR(VLOOKUP(K51,UIR!$A$2:$P$21,15,FALSE),"")&lt;&gt;""),"Data is Missing.",""))</f>
        <v/>
      </c>
      <c r="AA51" s="195" t="str">
        <f>IF(B51="","",IF(AND(Input!Y50="",IFERROR(VLOOKUP(K51,UIR!$A$2:$P$21,16,FALSE),"")&lt;&gt;""),"Data is Missing.",""))</f>
        <v/>
      </c>
      <c r="AC51" s="202" t="str">
        <f>IF(ISERROR(IF(Input!D50="","",IF(ISERROR(VLOOKUP(Input!D50,'Measure List'!$A$2:$A$30000,1,0)),"Invalid RefNo",""))),"",IF(Input!D50="","",IF(ISERROR(VLOOKUP(Input!D50,'Measure List'!$A$2:$A$30000,1,0)),"Invalid RefNo","")))</f>
        <v/>
      </c>
      <c r="AD51" s="156"/>
      <c r="AE51" s="156"/>
      <c r="AF51" s="156"/>
      <c r="AG51" s="156"/>
      <c r="AH51" s="156"/>
      <c r="AI51" s="156"/>
      <c r="AJ51" s="156"/>
      <c r="AK51" s="156"/>
      <c r="AL51" s="203" t="str">
        <f>IF(COUNTIF(Dropdowns!$K$2:$K$7,Input!S50)&gt;0,"",IF(Input!S50="","","Invalid Type"))</f>
        <v/>
      </c>
      <c r="AN51" s="204" t="str">
        <f>IF(Input!C50="","",IF(ISNUMBER(VALUE(Input!C50)),"","Needs to be a number."))</f>
        <v/>
      </c>
      <c r="AO51" s="205" t="str">
        <f>IF(Input!E50="","",IF(ISNUMBER(VALUE(Input!E50)),"","Needs to be a number."))</f>
        <v/>
      </c>
      <c r="AP51" s="205" t="str">
        <f>IF(Input!N50="","",IF(ISNUMBER(VALUE(Input!N50)),"","Needs to be a number."))</f>
        <v/>
      </c>
      <c r="AQ51" s="205" t="str">
        <f>IF(Input!O50="","",IF(ISNUMBER(VALUE(Input!O50)),"","Needs to be a number."))</f>
        <v/>
      </c>
      <c r="AR51" s="205" t="str">
        <f>IF(Input!V50="","",IF(ISNUMBER(VALUE(Input!V50)),"","Needs to be a number."))</f>
        <v/>
      </c>
      <c r="AS51" s="205" t="str">
        <f>IF(Input!W50="","",IF(ISNUMBER(VALUE(Input!W50)),"","Needs to be a number."))</f>
        <v/>
      </c>
      <c r="AT51" s="205" t="str">
        <f>IF(Input!X50="","",IF(ISNUMBER(VALUE(Input!X50)),"","Needs to be a number."))</f>
        <v/>
      </c>
      <c r="AU51" s="206" t="str">
        <f>IF(Input!Y50="","",IF(ISNUMBER(VALUE(Input!Y50)),"","Needs to be a number."))</f>
        <v/>
      </c>
      <c r="AV51" s="207"/>
      <c r="AW51" s="259" t="str">
        <f>IF(OR(VALUE(Input!C50)&lt;0,VALUE(Input!C50)&gt;100), "Invalid EEI %","")</f>
        <v/>
      </c>
      <c r="AX51" s="207"/>
      <c r="AY51" s="278" t="str">
        <f>IF(Input!E50="","",IF(VALUE(Input!E50)=0,"Do not enter 0.",""))</f>
        <v/>
      </c>
    </row>
    <row r="52" spans="2:51" x14ac:dyDescent="0.3">
      <c r="B52" s="188" t="str">
        <f>Input!A51</f>
        <v/>
      </c>
      <c r="C52" s="189" t="str">
        <f>IF(ISERROR(IF(AND(Input!$A51="",SUMPRODUCT(--(LEN(Input!$A52:'Input'!$A$1006)&gt;0))&lt;&gt;0),"Row is skipped.",IF(AND(Input!$A51="",Input!$A52=""),"", IF(Input!B51="","Data is missing.","")))),"",IF(AND(Input!$A51="",SUMPRODUCT(--(LEN(Input!$A52:'Input'!$A$1006)&gt;0))&lt;&gt;0),"Row is skipped.",IF(AND(Input!$A51="",Input!$A52=""),"", IF(Input!B51="","Data is missing.",""))))</f>
        <v/>
      </c>
      <c r="D52" s="189" t="str">
        <f>IF(ISERROR(IF(AND(Input!$A51="",SUMPRODUCT(--(LEN(Input!$A52:'Input'!$A$1006)&gt;0))&lt;&gt;0),"Row is skipped.",IF(AND(Input!$A51="",Input!$A52=""),"", IF(Input!C51="","Data is missing.","")))),"",IF(AND(Input!$A51="",SUMPRODUCT(--(LEN(Input!$A52:'Input'!$A$1006)&gt;0))&lt;&gt;0),"Row is skipped.",IF(AND(Input!$A51="",Input!$A52=""),"", IF(Input!C51="","Data is missing.",""))))</f>
        <v/>
      </c>
      <c r="E52" s="189" t="str">
        <f>IF(ISERROR(IF(AND(Input!$A51="",SUMPRODUCT(--(LEN(Input!$A52:'Input'!$A$1006)&gt;0))&lt;&gt;0),"Row is skipped.",IF(AND(Input!$A51="",Input!$A52=""),"", IF(Input!D51="","Data is missing.","")))),"",IF(AND(Input!$A51="",SUMPRODUCT(--(LEN(Input!$A52:'Input'!$A$1006)&gt;0))&lt;&gt;0),"Row is skipped.",IF(AND(Input!$A51="",Input!$A52=""),"", IF(Input!D51="","Data is missing.",""))))</f>
        <v/>
      </c>
      <c r="F52" s="189" t="str">
        <f>IF(ISERROR(IF(AND(Input!$A51="",SUMPRODUCT(--(LEN(Input!$A52:'Input'!$A$1006)&gt;0))&lt;&gt;0),"Row is skipped.",IF(AND(Input!$A51="",Input!$A52=""),"", IF(Input!E51="","Data is missing.","")))),"",IF(AND(Input!$A51="",SUMPRODUCT(--(LEN(Input!$A52:'Input'!$A$1006)&gt;0))&lt;&gt;0),"Row is skipped.",IF(AND(Input!$A51="",Input!$A52=""),"", IF(Input!E51="","Data is missing.",""))))</f>
        <v/>
      </c>
      <c r="G52" s="189" t="str">
        <f>IF(ISERROR(IF(AND(Input!$A51="",SUMPRODUCT(--(LEN(Input!$A52:'Input'!$A$1006)&gt;0))&lt;&gt;0),"Row is skipped.",IF(AND(Input!$A51="",Input!$A52=""),"", IF(Input!F51="","Data is missing.","")))),"",IF(AND(Input!$A51="",SUMPRODUCT(--(LEN(Input!$A52:'Input'!$A$1006)&gt;0))&lt;&gt;0),"Row is skipped.",IF(AND(Input!$A51="",Input!$A52=""),"", IF(Input!F51="","Data is missing.",""))))</f>
        <v/>
      </c>
      <c r="H52" s="190" t="str">
        <f>IF(ISERROR(IF(AND(Input!$A51="",SUMPRODUCT(--(LEN(Input!$A52:'Input'!$A$1006)&gt;0))&lt;&gt;0),"Row is skipped.",IF(AND(Input!$A51="",Input!$A52=""),"", IF(Input!G51="","Data is missing.","")))),"",IF(AND(Input!$A51="",SUMPRODUCT(--(LEN(Input!$A52:'Input'!$A$1006)&gt;0))&lt;&gt;0),"Row is skipped.",IF(AND(Input!$A51="",Input!$A52=""),"", IF(Input!G51="","Data is missing.",""))))</f>
        <v/>
      </c>
      <c r="I52" s="156"/>
      <c r="J52" s="191" t="str">
        <f>IFERROR(VLOOKUP(VLOOKUP(Input!$D51,'Measure List'!$A:$AN,40,FALSE),UIR!$A$1:$Q$27,17,FALSE),"")</f>
        <v/>
      </c>
      <c r="K52" s="192" t="str">
        <f>IFERROR(VLOOKUP(Input!$D51,'Measure List'!$A:$AN,40,FALSE),"")</f>
        <v/>
      </c>
      <c r="L52" s="156"/>
      <c r="M52" s="193" t="str">
        <f>IF(B52="","",IF(AND(Input!H51="",IFERROR(VLOOKUP(K52,UIR!$A$2:$P$21,2,FALSE),"")&lt;&gt;""),"Data is Missing.",""))</f>
        <v/>
      </c>
      <c r="N52" s="194" t="str">
        <f>IF(B52="","",IF(AND(Input!I51="",IFERROR(VLOOKUP(K52,UIR!$A$2:$P$21,3,FALSE),"")&lt;&gt;""),"Data is Missing.",""))</f>
        <v/>
      </c>
      <c r="O52" s="194" t="str">
        <f>IF(B52="","",IF(AND(Input!J51="",IFERROR(VLOOKUP(K52,UIR!$A$2:$P$21,4,FALSE),"")&lt;&gt;""),"Data is Missing.",""))</f>
        <v/>
      </c>
      <c r="P52" s="194" t="str">
        <f>IF(B52="","",IF(AND(Input!K51="",IFERROR(VLOOKUP(K52,UIR!$A$2:$P$21,5,FALSE),"")&lt;&gt;""),"Data is Missing.",""))</f>
        <v/>
      </c>
      <c r="Q52" s="194" t="str">
        <f>IF(B52="","",IF(AND(Input!L51="",IFERROR(VLOOKUP(K52,UIR!$A$2:$P$21,6,FALSE),"")&lt;&gt;""),"Data is Missing.",""))</f>
        <v/>
      </c>
      <c r="R52" s="194" t="str">
        <f>IF(B52="","",IF(AND(Input!M51="",IFERROR(VLOOKUP(K52,UIR!$A$2:$P$21,7,FALSE),"")&lt;&gt;""),"Data is Missing.",""))</f>
        <v/>
      </c>
      <c r="S52" s="194" t="str">
        <f>IF(B52="","",IF(AND(Input!P51="",IFERROR(VLOOKUP(K52,UIR!$A$2:$P$21,8,FALSE),"")&lt;&gt;""),"Data is Missing.",""))</f>
        <v/>
      </c>
      <c r="T52" s="194" t="str">
        <f>IF(B52="","",IF(AND(Input!Q51="",IFERROR(VLOOKUP(K52,UIR!$A$2:$P$21,9,FALSE),"")&lt;&gt;""),"Data is Missing.",""))</f>
        <v/>
      </c>
      <c r="U52" s="194"/>
      <c r="V52" s="194" t="str">
        <f>IF(B52="","",IF(AND(Input!S51="",IFERROR(VLOOKUP(K52,UIR!$A$2:$P$21,11,FALSE),"")&lt;&gt;""),"Data is Missing.",""))</f>
        <v/>
      </c>
      <c r="W52" s="194" t="str">
        <f>IF(B52="","",IF(AND(Input!T51="",IFERROR(VLOOKUP(K52,UIR!$A$2:$P$21,12,FALSE),"")&lt;&gt;""),"Data is Missing.",""))</f>
        <v/>
      </c>
      <c r="X52" s="194" t="str">
        <f>IF(B52="","",IF(AND(Input!V51="",IFERROR(VLOOKUP(K52,UIR!$A$2:$P$21,13,FALSE),"")&lt;&gt;""),"Data is Missing.",""))</f>
        <v/>
      </c>
      <c r="Y52" s="194" t="str">
        <f>IF(B52="","",IF(AND(Input!W51="",IFERROR(VLOOKUP(K52,UIR!$A$2:$P$21,14,FALSE),"")&lt;&gt;""),"Data is Missing.",""))</f>
        <v/>
      </c>
      <c r="Z52" s="194" t="str">
        <f>IF(B52="","",IF(AND(Input!X51="",IFERROR(VLOOKUP(K52,UIR!$A$2:$P$21,15,FALSE),"")&lt;&gt;""),"Data is Missing.",""))</f>
        <v/>
      </c>
      <c r="AA52" s="195" t="str">
        <f>IF(B52="","",IF(AND(Input!Y51="",IFERROR(VLOOKUP(K52,UIR!$A$2:$P$21,16,FALSE),"")&lt;&gt;""),"Data is Missing.",""))</f>
        <v/>
      </c>
      <c r="AC52" s="202" t="str">
        <f>IF(ISERROR(IF(Input!D51="","",IF(ISERROR(VLOOKUP(Input!D51,'Measure List'!$A$2:$A$30000,1,0)),"Invalid RefNo",""))),"",IF(Input!D51="","",IF(ISERROR(VLOOKUP(Input!D51,'Measure List'!$A$2:$A$30000,1,0)),"Invalid RefNo","")))</f>
        <v/>
      </c>
      <c r="AD52" s="156"/>
      <c r="AE52" s="156"/>
      <c r="AF52" s="156"/>
      <c r="AG52" s="156"/>
      <c r="AH52" s="156"/>
      <c r="AI52" s="156"/>
      <c r="AJ52" s="156"/>
      <c r="AK52" s="156"/>
      <c r="AL52" s="203" t="str">
        <f>IF(COUNTIF(Dropdowns!$K$2:$K$7,Input!S51)&gt;0,"",IF(Input!S51="","","Invalid Type"))</f>
        <v/>
      </c>
      <c r="AN52" s="204" t="str">
        <f>IF(Input!C51="","",IF(ISNUMBER(VALUE(Input!C51)),"","Needs to be a number."))</f>
        <v/>
      </c>
      <c r="AO52" s="205" t="str">
        <f>IF(Input!E51="","",IF(ISNUMBER(VALUE(Input!E51)),"","Needs to be a number."))</f>
        <v/>
      </c>
      <c r="AP52" s="205" t="str">
        <f>IF(Input!N51="","",IF(ISNUMBER(VALUE(Input!N51)),"","Needs to be a number."))</f>
        <v/>
      </c>
      <c r="AQ52" s="205" t="str">
        <f>IF(Input!O51="","",IF(ISNUMBER(VALUE(Input!O51)),"","Needs to be a number."))</f>
        <v/>
      </c>
      <c r="AR52" s="205" t="str">
        <f>IF(Input!V51="","",IF(ISNUMBER(VALUE(Input!V51)),"","Needs to be a number."))</f>
        <v/>
      </c>
      <c r="AS52" s="205" t="str">
        <f>IF(Input!W51="","",IF(ISNUMBER(VALUE(Input!W51)),"","Needs to be a number."))</f>
        <v/>
      </c>
      <c r="AT52" s="205" t="str">
        <f>IF(Input!X51="","",IF(ISNUMBER(VALUE(Input!X51)),"","Needs to be a number."))</f>
        <v/>
      </c>
      <c r="AU52" s="206" t="str">
        <f>IF(Input!Y51="","",IF(ISNUMBER(VALUE(Input!Y51)),"","Needs to be a number."))</f>
        <v/>
      </c>
      <c r="AV52" s="207"/>
      <c r="AW52" s="259" t="str">
        <f>IF(OR(VALUE(Input!C51)&lt;0,VALUE(Input!C51)&gt;100), "Invalid EEI %","")</f>
        <v/>
      </c>
      <c r="AX52" s="207"/>
      <c r="AY52" s="278" t="str">
        <f>IF(Input!E51="","",IF(VALUE(Input!E51)=0,"Do not enter 0.",""))</f>
        <v/>
      </c>
    </row>
    <row r="53" spans="2:51" x14ac:dyDescent="0.3">
      <c r="B53" s="188" t="str">
        <f>Input!A52</f>
        <v/>
      </c>
      <c r="C53" s="189" t="str">
        <f>IF(ISERROR(IF(AND(Input!$A52="",SUMPRODUCT(--(LEN(Input!$A53:'Input'!$A$1006)&gt;0))&lt;&gt;0),"Row is skipped.",IF(AND(Input!$A52="",Input!$A53=""),"", IF(Input!B52="","Data is missing.","")))),"",IF(AND(Input!$A52="",SUMPRODUCT(--(LEN(Input!$A53:'Input'!$A$1006)&gt;0))&lt;&gt;0),"Row is skipped.",IF(AND(Input!$A52="",Input!$A53=""),"", IF(Input!B52="","Data is missing.",""))))</f>
        <v/>
      </c>
      <c r="D53" s="189" t="str">
        <f>IF(ISERROR(IF(AND(Input!$A52="",SUMPRODUCT(--(LEN(Input!$A53:'Input'!$A$1006)&gt;0))&lt;&gt;0),"Row is skipped.",IF(AND(Input!$A52="",Input!$A53=""),"", IF(Input!C52="","Data is missing.","")))),"",IF(AND(Input!$A52="",SUMPRODUCT(--(LEN(Input!$A53:'Input'!$A$1006)&gt;0))&lt;&gt;0),"Row is skipped.",IF(AND(Input!$A52="",Input!$A53=""),"", IF(Input!C52="","Data is missing.",""))))</f>
        <v/>
      </c>
      <c r="E53" s="189" t="str">
        <f>IF(ISERROR(IF(AND(Input!$A52="",SUMPRODUCT(--(LEN(Input!$A53:'Input'!$A$1006)&gt;0))&lt;&gt;0),"Row is skipped.",IF(AND(Input!$A52="",Input!$A53=""),"", IF(Input!D52="","Data is missing.","")))),"",IF(AND(Input!$A52="",SUMPRODUCT(--(LEN(Input!$A53:'Input'!$A$1006)&gt;0))&lt;&gt;0),"Row is skipped.",IF(AND(Input!$A52="",Input!$A53=""),"", IF(Input!D52="","Data is missing.",""))))</f>
        <v/>
      </c>
      <c r="F53" s="189" t="str">
        <f>IF(ISERROR(IF(AND(Input!$A52="",SUMPRODUCT(--(LEN(Input!$A53:'Input'!$A$1006)&gt;0))&lt;&gt;0),"Row is skipped.",IF(AND(Input!$A52="",Input!$A53=""),"", IF(Input!E52="","Data is missing.","")))),"",IF(AND(Input!$A52="",SUMPRODUCT(--(LEN(Input!$A53:'Input'!$A$1006)&gt;0))&lt;&gt;0),"Row is skipped.",IF(AND(Input!$A52="",Input!$A53=""),"", IF(Input!E52="","Data is missing.",""))))</f>
        <v/>
      </c>
      <c r="G53" s="189" t="str">
        <f>IF(ISERROR(IF(AND(Input!$A52="",SUMPRODUCT(--(LEN(Input!$A53:'Input'!$A$1006)&gt;0))&lt;&gt;0),"Row is skipped.",IF(AND(Input!$A52="",Input!$A53=""),"", IF(Input!F52="","Data is missing.","")))),"",IF(AND(Input!$A52="",SUMPRODUCT(--(LEN(Input!$A53:'Input'!$A$1006)&gt;0))&lt;&gt;0),"Row is skipped.",IF(AND(Input!$A52="",Input!$A53=""),"", IF(Input!F52="","Data is missing.",""))))</f>
        <v/>
      </c>
      <c r="H53" s="190" t="str">
        <f>IF(ISERROR(IF(AND(Input!$A52="",SUMPRODUCT(--(LEN(Input!$A53:'Input'!$A$1006)&gt;0))&lt;&gt;0),"Row is skipped.",IF(AND(Input!$A52="",Input!$A53=""),"", IF(Input!G52="","Data is missing.","")))),"",IF(AND(Input!$A52="",SUMPRODUCT(--(LEN(Input!$A53:'Input'!$A$1006)&gt;0))&lt;&gt;0),"Row is skipped.",IF(AND(Input!$A52="",Input!$A53=""),"", IF(Input!G52="","Data is missing.",""))))</f>
        <v/>
      </c>
      <c r="I53" s="156"/>
      <c r="J53" s="191" t="str">
        <f>IFERROR(VLOOKUP(VLOOKUP(Input!$D52,'Measure List'!$A:$AN,40,FALSE),UIR!$A$1:$Q$27,17,FALSE),"")</f>
        <v/>
      </c>
      <c r="K53" s="192" t="str">
        <f>IFERROR(VLOOKUP(Input!$D52,'Measure List'!$A:$AN,40,FALSE),"")</f>
        <v/>
      </c>
      <c r="L53" s="156"/>
      <c r="M53" s="193" t="str">
        <f>IF(B53="","",IF(AND(Input!H52="",IFERROR(VLOOKUP(K53,UIR!$A$2:$P$21,2,FALSE),"")&lt;&gt;""),"Data is Missing.",""))</f>
        <v/>
      </c>
      <c r="N53" s="194" t="str">
        <f>IF(B53="","",IF(AND(Input!I52="",IFERROR(VLOOKUP(K53,UIR!$A$2:$P$21,3,FALSE),"")&lt;&gt;""),"Data is Missing.",""))</f>
        <v/>
      </c>
      <c r="O53" s="194" t="str">
        <f>IF(B53="","",IF(AND(Input!J52="",IFERROR(VLOOKUP(K53,UIR!$A$2:$P$21,4,FALSE),"")&lt;&gt;""),"Data is Missing.",""))</f>
        <v/>
      </c>
      <c r="P53" s="194" t="str">
        <f>IF(B53="","",IF(AND(Input!K52="",IFERROR(VLOOKUP(K53,UIR!$A$2:$P$21,5,FALSE),"")&lt;&gt;""),"Data is Missing.",""))</f>
        <v/>
      </c>
      <c r="Q53" s="194" t="str">
        <f>IF(B53="","",IF(AND(Input!L52="",IFERROR(VLOOKUP(K53,UIR!$A$2:$P$21,6,FALSE),"")&lt;&gt;""),"Data is Missing.",""))</f>
        <v/>
      </c>
      <c r="R53" s="194" t="str">
        <f>IF(B53="","",IF(AND(Input!M52="",IFERROR(VLOOKUP(K53,UIR!$A$2:$P$21,7,FALSE),"")&lt;&gt;""),"Data is Missing.",""))</f>
        <v/>
      </c>
      <c r="S53" s="194" t="str">
        <f>IF(B53="","",IF(AND(Input!P52="",IFERROR(VLOOKUP(K53,UIR!$A$2:$P$21,8,FALSE),"")&lt;&gt;""),"Data is Missing.",""))</f>
        <v/>
      </c>
      <c r="T53" s="194" t="str">
        <f>IF(B53="","",IF(AND(Input!Q52="",IFERROR(VLOOKUP(K53,UIR!$A$2:$P$21,9,FALSE),"")&lt;&gt;""),"Data is Missing.",""))</f>
        <v/>
      </c>
      <c r="U53" s="194"/>
      <c r="V53" s="194" t="str">
        <f>IF(B53="","",IF(AND(Input!S52="",IFERROR(VLOOKUP(K53,UIR!$A$2:$P$21,11,FALSE),"")&lt;&gt;""),"Data is Missing.",""))</f>
        <v/>
      </c>
      <c r="W53" s="194" t="str">
        <f>IF(B53="","",IF(AND(Input!T52="",IFERROR(VLOOKUP(K53,UIR!$A$2:$P$21,12,FALSE),"")&lt;&gt;""),"Data is Missing.",""))</f>
        <v/>
      </c>
      <c r="X53" s="194" t="str">
        <f>IF(B53="","",IF(AND(Input!V52="",IFERROR(VLOOKUP(K53,UIR!$A$2:$P$21,13,FALSE),"")&lt;&gt;""),"Data is Missing.",""))</f>
        <v/>
      </c>
      <c r="Y53" s="194" t="str">
        <f>IF(B53="","",IF(AND(Input!W52="",IFERROR(VLOOKUP(K53,UIR!$A$2:$P$21,14,FALSE),"")&lt;&gt;""),"Data is Missing.",""))</f>
        <v/>
      </c>
      <c r="Z53" s="194" t="str">
        <f>IF(B53="","",IF(AND(Input!X52="",IFERROR(VLOOKUP(K53,UIR!$A$2:$P$21,15,FALSE),"")&lt;&gt;""),"Data is Missing.",""))</f>
        <v/>
      </c>
      <c r="AA53" s="195" t="str">
        <f>IF(B53="","",IF(AND(Input!Y52="",IFERROR(VLOOKUP(K53,UIR!$A$2:$P$21,16,FALSE),"")&lt;&gt;""),"Data is Missing.",""))</f>
        <v/>
      </c>
      <c r="AC53" s="202" t="str">
        <f>IF(ISERROR(IF(Input!D52="","",IF(ISERROR(VLOOKUP(Input!D52,'Measure List'!$A$2:$A$30000,1,0)),"Invalid RefNo",""))),"",IF(Input!D52="","",IF(ISERROR(VLOOKUP(Input!D52,'Measure List'!$A$2:$A$30000,1,0)),"Invalid RefNo","")))</f>
        <v/>
      </c>
      <c r="AD53" s="156"/>
      <c r="AE53" s="156"/>
      <c r="AF53" s="156"/>
      <c r="AG53" s="156"/>
      <c r="AH53" s="156"/>
      <c r="AI53" s="156"/>
      <c r="AJ53" s="156"/>
      <c r="AK53" s="156"/>
      <c r="AL53" s="203" t="str">
        <f>IF(COUNTIF(Dropdowns!$K$2:$K$7,Input!S52)&gt;0,"",IF(Input!S52="","","Invalid Type"))</f>
        <v/>
      </c>
      <c r="AN53" s="204" t="str">
        <f>IF(Input!C52="","",IF(ISNUMBER(VALUE(Input!C52)),"","Needs to be a number."))</f>
        <v/>
      </c>
      <c r="AO53" s="205" t="str">
        <f>IF(Input!E52="","",IF(ISNUMBER(VALUE(Input!E52)),"","Needs to be a number."))</f>
        <v/>
      </c>
      <c r="AP53" s="205" t="str">
        <f>IF(Input!N52="","",IF(ISNUMBER(VALUE(Input!N52)),"","Needs to be a number."))</f>
        <v/>
      </c>
      <c r="AQ53" s="205" t="str">
        <f>IF(Input!O52="","",IF(ISNUMBER(VALUE(Input!O52)),"","Needs to be a number."))</f>
        <v/>
      </c>
      <c r="AR53" s="205" t="str">
        <f>IF(Input!V52="","",IF(ISNUMBER(VALUE(Input!V52)),"","Needs to be a number."))</f>
        <v/>
      </c>
      <c r="AS53" s="205" t="str">
        <f>IF(Input!W52="","",IF(ISNUMBER(VALUE(Input!W52)),"","Needs to be a number."))</f>
        <v/>
      </c>
      <c r="AT53" s="205" t="str">
        <f>IF(Input!X52="","",IF(ISNUMBER(VALUE(Input!X52)),"","Needs to be a number."))</f>
        <v/>
      </c>
      <c r="AU53" s="206" t="str">
        <f>IF(Input!Y52="","",IF(ISNUMBER(VALUE(Input!Y52)),"","Needs to be a number."))</f>
        <v/>
      </c>
      <c r="AV53" s="207"/>
      <c r="AW53" s="259" t="str">
        <f>IF(OR(VALUE(Input!C52)&lt;0,VALUE(Input!C52)&gt;100), "Invalid EEI %","")</f>
        <v/>
      </c>
      <c r="AX53" s="207"/>
      <c r="AY53" s="278" t="str">
        <f>IF(Input!E52="","",IF(VALUE(Input!E52)=0,"Do not enter 0.",""))</f>
        <v/>
      </c>
    </row>
    <row r="54" spans="2:51" x14ac:dyDescent="0.3">
      <c r="B54" s="188" t="str">
        <f>Input!A53</f>
        <v/>
      </c>
      <c r="C54" s="189" t="str">
        <f>IF(ISERROR(IF(AND(Input!$A53="",SUMPRODUCT(--(LEN(Input!$A54:'Input'!$A$1006)&gt;0))&lt;&gt;0),"Row is skipped.",IF(AND(Input!$A53="",Input!$A54=""),"", IF(Input!B53="","Data is missing.","")))),"",IF(AND(Input!$A53="",SUMPRODUCT(--(LEN(Input!$A54:'Input'!$A$1006)&gt;0))&lt;&gt;0),"Row is skipped.",IF(AND(Input!$A53="",Input!$A54=""),"", IF(Input!B53="","Data is missing.",""))))</f>
        <v/>
      </c>
      <c r="D54" s="189" t="str">
        <f>IF(ISERROR(IF(AND(Input!$A53="",SUMPRODUCT(--(LEN(Input!$A54:'Input'!$A$1006)&gt;0))&lt;&gt;0),"Row is skipped.",IF(AND(Input!$A53="",Input!$A54=""),"", IF(Input!C53="","Data is missing.","")))),"",IF(AND(Input!$A53="",SUMPRODUCT(--(LEN(Input!$A54:'Input'!$A$1006)&gt;0))&lt;&gt;0),"Row is skipped.",IF(AND(Input!$A53="",Input!$A54=""),"", IF(Input!C53="","Data is missing.",""))))</f>
        <v/>
      </c>
      <c r="E54" s="189" t="str">
        <f>IF(ISERROR(IF(AND(Input!$A53="",SUMPRODUCT(--(LEN(Input!$A54:'Input'!$A$1006)&gt;0))&lt;&gt;0),"Row is skipped.",IF(AND(Input!$A53="",Input!$A54=""),"", IF(Input!D53="","Data is missing.","")))),"",IF(AND(Input!$A53="",SUMPRODUCT(--(LEN(Input!$A54:'Input'!$A$1006)&gt;0))&lt;&gt;0),"Row is skipped.",IF(AND(Input!$A53="",Input!$A54=""),"", IF(Input!D53="","Data is missing.",""))))</f>
        <v/>
      </c>
      <c r="F54" s="189" t="str">
        <f>IF(ISERROR(IF(AND(Input!$A53="",SUMPRODUCT(--(LEN(Input!$A54:'Input'!$A$1006)&gt;0))&lt;&gt;0),"Row is skipped.",IF(AND(Input!$A53="",Input!$A54=""),"", IF(Input!E53="","Data is missing.","")))),"",IF(AND(Input!$A53="",SUMPRODUCT(--(LEN(Input!$A54:'Input'!$A$1006)&gt;0))&lt;&gt;0),"Row is skipped.",IF(AND(Input!$A53="",Input!$A54=""),"", IF(Input!E53="","Data is missing.",""))))</f>
        <v/>
      </c>
      <c r="G54" s="189" t="str">
        <f>IF(ISERROR(IF(AND(Input!$A53="",SUMPRODUCT(--(LEN(Input!$A54:'Input'!$A$1006)&gt;0))&lt;&gt;0),"Row is skipped.",IF(AND(Input!$A53="",Input!$A54=""),"", IF(Input!F53="","Data is missing.","")))),"",IF(AND(Input!$A53="",SUMPRODUCT(--(LEN(Input!$A54:'Input'!$A$1006)&gt;0))&lt;&gt;0),"Row is skipped.",IF(AND(Input!$A53="",Input!$A54=""),"", IF(Input!F53="","Data is missing.",""))))</f>
        <v/>
      </c>
      <c r="H54" s="190" t="str">
        <f>IF(ISERROR(IF(AND(Input!$A53="",SUMPRODUCT(--(LEN(Input!$A54:'Input'!$A$1006)&gt;0))&lt;&gt;0),"Row is skipped.",IF(AND(Input!$A53="",Input!$A54=""),"", IF(Input!G53="","Data is missing.","")))),"",IF(AND(Input!$A53="",SUMPRODUCT(--(LEN(Input!$A54:'Input'!$A$1006)&gt;0))&lt;&gt;0),"Row is skipped.",IF(AND(Input!$A53="",Input!$A54=""),"", IF(Input!G53="","Data is missing.",""))))</f>
        <v/>
      </c>
      <c r="I54" s="156"/>
      <c r="J54" s="191" t="str">
        <f>IFERROR(VLOOKUP(VLOOKUP(Input!$D53,'Measure List'!$A:$AN,40,FALSE),UIR!$A$1:$Q$27,17,FALSE),"")</f>
        <v/>
      </c>
      <c r="K54" s="192" t="str">
        <f>IFERROR(VLOOKUP(Input!$D53,'Measure List'!$A:$AN,40,FALSE),"")</f>
        <v/>
      </c>
      <c r="L54" s="156"/>
      <c r="M54" s="193" t="str">
        <f>IF(B54="","",IF(AND(Input!H53="",IFERROR(VLOOKUP(K54,UIR!$A$2:$P$21,2,FALSE),"")&lt;&gt;""),"Data is Missing.",""))</f>
        <v/>
      </c>
      <c r="N54" s="194" t="str">
        <f>IF(B54="","",IF(AND(Input!I53="",IFERROR(VLOOKUP(K54,UIR!$A$2:$P$21,3,FALSE),"")&lt;&gt;""),"Data is Missing.",""))</f>
        <v/>
      </c>
      <c r="O54" s="194" t="str">
        <f>IF(B54="","",IF(AND(Input!J53="",IFERROR(VLOOKUP(K54,UIR!$A$2:$P$21,4,FALSE),"")&lt;&gt;""),"Data is Missing.",""))</f>
        <v/>
      </c>
      <c r="P54" s="194" t="str">
        <f>IF(B54="","",IF(AND(Input!K53="",IFERROR(VLOOKUP(K54,UIR!$A$2:$P$21,5,FALSE),"")&lt;&gt;""),"Data is Missing.",""))</f>
        <v/>
      </c>
      <c r="Q54" s="194" t="str">
        <f>IF(B54="","",IF(AND(Input!L53="",IFERROR(VLOOKUP(K54,UIR!$A$2:$P$21,6,FALSE),"")&lt;&gt;""),"Data is Missing.",""))</f>
        <v/>
      </c>
      <c r="R54" s="194" t="str">
        <f>IF(B54="","",IF(AND(Input!M53="",IFERROR(VLOOKUP(K54,UIR!$A$2:$P$21,7,FALSE),"")&lt;&gt;""),"Data is Missing.",""))</f>
        <v/>
      </c>
      <c r="S54" s="194" t="str">
        <f>IF(B54="","",IF(AND(Input!P53="",IFERROR(VLOOKUP(K54,UIR!$A$2:$P$21,8,FALSE),"")&lt;&gt;""),"Data is Missing.",""))</f>
        <v/>
      </c>
      <c r="T54" s="194" t="str">
        <f>IF(B54="","",IF(AND(Input!Q53="",IFERROR(VLOOKUP(K54,UIR!$A$2:$P$21,9,FALSE),"")&lt;&gt;""),"Data is Missing.",""))</f>
        <v/>
      </c>
      <c r="U54" s="194"/>
      <c r="V54" s="194" t="str">
        <f>IF(B54="","",IF(AND(Input!S53="",IFERROR(VLOOKUP(K54,UIR!$A$2:$P$21,11,FALSE),"")&lt;&gt;""),"Data is Missing.",""))</f>
        <v/>
      </c>
      <c r="W54" s="194" t="str">
        <f>IF(B54="","",IF(AND(Input!T53="",IFERROR(VLOOKUP(K54,UIR!$A$2:$P$21,12,FALSE),"")&lt;&gt;""),"Data is Missing.",""))</f>
        <v/>
      </c>
      <c r="X54" s="194" t="str">
        <f>IF(B54="","",IF(AND(Input!V53="",IFERROR(VLOOKUP(K54,UIR!$A$2:$P$21,13,FALSE),"")&lt;&gt;""),"Data is Missing.",""))</f>
        <v/>
      </c>
      <c r="Y54" s="194" t="str">
        <f>IF(B54="","",IF(AND(Input!W53="",IFERROR(VLOOKUP(K54,UIR!$A$2:$P$21,14,FALSE),"")&lt;&gt;""),"Data is Missing.",""))</f>
        <v/>
      </c>
      <c r="Z54" s="194" t="str">
        <f>IF(B54="","",IF(AND(Input!X53="",IFERROR(VLOOKUP(K54,UIR!$A$2:$P$21,15,FALSE),"")&lt;&gt;""),"Data is Missing.",""))</f>
        <v/>
      </c>
      <c r="AA54" s="195" t="str">
        <f>IF(B54="","",IF(AND(Input!Y53="",IFERROR(VLOOKUP(K54,UIR!$A$2:$P$21,16,FALSE),"")&lt;&gt;""),"Data is Missing.",""))</f>
        <v/>
      </c>
      <c r="AC54" s="202" t="str">
        <f>IF(ISERROR(IF(Input!D53="","",IF(ISERROR(VLOOKUP(Input!D53,'Measure List'!$A$2:$A$30000,1,0)),"Invalid RefNo",""))),"",IF(Input!D53="","",IF(ISERROR(VLOOKUP(Input!D53,'Measure List'!$A$2:$A$30000,1,0)),"Invalid RefNo","")))</f>
        <v/>
      </c>
      <c r="AD54" s="156"/>
      <c r="AE54" s="156"/>
      <c r="AF54" s="156"/>
      <c r="AG54" s="156"/>
      <c r="AH54" s="156"/>
      <c r="AI54" s="156"/>
      <c r="AJ54" s="156"/>
      <c r="AK54" s="156"/>
      <c r="AL54" s="203" t="str">
        <f>IF(COUNTIF(Dropdowns!$K$2:$K$7,Input!S53)&gt;0,"",IF(Input!S53="","","Invalid Type"))</f>
        <v/>
      </c>
      <c r="AN54" s="204" t="str">
        <f>IF(Input!C53="","",IF(ISNUMBER(VALUE(Input!C53)),"","Needs to be a number."))</f>
        <v/>
      </c>
      <c r="AO54" s="205" t="str">
        <f>IF(Input!E53="","",IF(ISNUMBER(VALUE(Input!E53)),"","Needs to be a number."))</f>
        <v/>
      </c>
      <c r="AP54" s="205" t="str">
        <f>IF(Input!N53="","",IF(ISNUMBER(VALUE(Input!N53)),"","Needs to be a number."))</f>
        <v/>
      </c>
      <c r="AQ54" s="205" t="str">
        <f>IF(Input!O53="","",IF(ISNUMBER(VALUE(Input!O53)),"","Needs to be a number."))</f>
        <v/>
      </c>
      <c r="AR54" s="205" t="str">
        <f>IF(Input!V53="","",IF(ISNUMBER(VALUE(Input!V53)),"","Needs to be a number."))</f>
        <v/>
      </c>
      <c r="AS54" s="205" t="str">
        <f>IF(Input!W53="","",IF(ISNUMBER(VALUE(Input!W53)),"","Needs to be a number."))</f>
        <v/>
      </c>
      <c r="AT54" s="205" t="str">
        <f>IF(Input!X53="","",IF(ISNUMBER(VALUE(Input!X53)),"","Needs to be a number."))</f>
        <v/>
      </c>
      <c r="AU54" s="206" t="str">
        <f>IF(Input!Y53="","",IF(ISNUMBER(VALUE(Input!Y53)),"","Needs to be a number."))</f>
        <v/>
      </c>
      <c r="AV54" s="207"/>
      <c r="AW54" s="259" t="str">
        <f>IF(OR(VALUE(Input!C53)&lt;0,VALUE(Input!C53)&gt;100), "Invalid EEI %","")</f>
        <v/>
      </c>
      <c r="AX54" s="207"/>
      <c r="AY54" s="278" t="str">
        <f>IF(Input!E53="","",IF(VALUE(Input!E53)=0,"Do not enter 0.",""))</f>
        <v/>
      </c>
    </row>
    <row r="55" spans="2:51" x14ac:dyDescent="0.3">
      <c r="B55" s="188" t="str">
        <f>Input!A54</f>
        <v/>
      </c>
      <c r="C55" s="189" t="str">
        <f>IF(ISERROR(IF(AND(Input!$A54="",SUMPRODUCT(--(LEN(Input!$A55:'Input'!$A$1006)&gt;0))&lt;&gt;0),"Row is skipped.",IF(AND(Input!$A54="",Input!$A55=""),"", IF(Input!B54="","Data is missing.","")))),"",IF(AND(Input!$A54="",SUMPRODUCT(--(LEN(Input!$A55:'Input'!$A$1006)&gt;0))&lt;&gt;0),"Row is skipped.",IF(AND(Input!$A54="",Input!$A55=""),"", IF(Input!B54="","Data is missing.",""))))</f>
        <v/>
      </c>
      <c r="D55" s="189" t="str">
        <f>IF(ISERROR(IF(AND(Input!$A54="",SUMPRODUCT(--(LEN(Input!$A55:'Input'!$A$1006)&gt;0))&lt;&gt;0),"Row is skipped.",IF(AND(Input!$A54="",Input!$A55=""),"", IF(Input!C54="","Data is missing.","")))),"",IF(AND(Input!$A54="",SUMPRODUCT(--(LEN(Input!$A55:'Input'!$A$1006)&gt;0))&lt;&gt;0),"Row is skipped.",IF(AND(Input!$A54="",Input!$A55=""),"", IF(Input!C54="","Data is missing.",""))))</f>
        <v/>
      </c>
      <c r="E55" s="189" t="str">
        <f>IF(ISERROR(IF(AND(Input!$A54="",SUMPRODUCT(--(LEN(Input!$A55:'Input'!$A$1006)&gt;0))&lt;&gt;0),"Row is skipped.",IF(AND(Input!$A54="",Input!$A55=""),"", IF(Input!D54="","Data is missing.","")))),"",IF(AND(Input!$A54="",SUMPRODUCT(--(LEN(Input!$A55:'Input'!$A$1006)&gt;0))&lt;&gt;0),"Row is skipped.",IF(AND(Input!$A54="",Input!$A55=""),"", IF(Input!D54="","Data is missing.",""))))</f>
        <v/>
      </c>
      <c r="F55" s="189" t="str">
        <f>IF(ISERROR(IF(AND(Input!$A54="",SUMPRODUCT(--(LEN(Input!$A55:'Input'!$A$1006)&gt;0))&lt;&gt;0),"Row is skipped.",IF(AND(Input!$A54="",Input!$A55=""),"", IF(Input!E54="","Data is missing.","")))),"",IF(AND(Input!$A54="",SUMPRODUCT(--(LEN(Input!$A55:'Input'!$A$1006)&gt;0))&lt;&gt;0),"Row is skipped.",IF(AND(Input!$A54="",Input!$A55=""),"", IF(Input!E54="","Data is missing.",""))))</f>
        <v/>
      </c>
      <c r="G55" s="189" t="str">
        <f>IF(ISERROR(IF(AND(Input!$A54="",SUMPRODUCT(--(LEN(Input!$A55:'Input'!$A$1006)&gt;0))&lt;&gt;0),"Row is skipped.",IF(AND(Input!$A54="",Input!$A55=""),"", IF(Input!F54="","Data is missing.","")))),"",IF(AND(Input!$A54="",SUMPRODUCT(--(LEN(Input!$A55:'Input'!$A$1006)&gt;0))&lt;&gt;0),"Row is skipped.",IF(AND(Input!$A54="",Input!$A55=""),"", IF(Input!F54="","Data is missing.",""))))</f>
        <v/>
      </c>
      <c r="H55" s="190" t="str">
        <f>IF(ISERROR(IF(AND(Input!$A54="",SUMPRODUCT(--(LEN(Input!$A55:'Input'!$A$1006)&gt;0))&lt;&gt;0),"Row is skipped.",IF(AND(Input!$A54="",Input!$A55=""),"", IF(Input!G54="","Data is missing.","")))),"",IF(AND(Input!$A54="",SUMPRODUCT(--(LEN(Input!$A55:'Input'!$A$1006)&gt;0))&lt;&gt;0),"Row is skipped.",IF(AND(Input!$A54="",Input!$A55=""),"", IF(Input!G54="","Data is missing.",""))))</f>
        <v/>
      </c>
      <c r="I55" s="156"/>
      <c r="J55" s="191" t="str">
        <f>IFERROR(VLOOKUP(VLOOKUP(Input!$D54,'Measure List'!$A:$AN,40,FALSE),UIR!$A$1:$Q$27,17,FALSE),"")</f>
        <v/>
      </c>
      <c r="K55" s="192" t="str">
        <f>IFERROR(VLOOKUP(Input!$D54,'Measure List'!$A:$AN,40,FALSE),"")</f>
        <v/>
      </c>
      <c r="L55" s="156"/>
      <c r="M55" s="193" t="str">
        <f>IF(B55="","",IF(AND(Input!H54="",IFERROR(VLOOKUP(K55,UIR!$A$2:$P$21,2,FALSE),"")&lt;&gt;""),"Data is Missing.",""))</f>
        <v/>
      </c>
      <c r="N55" s="194" t="str">
        <f>IF(B55="","",IF(AND(Input!I54="",IFERROR(VLOOKUP(K55,UIR!$A$2:$P$21,3,FALSE),"")&lt;&gt;""),"Data is Missing.",""))</f>
        <v/>
      </c>
      <c r="O55" s="194" t="str">
        <f>IF(B55="","",IF(AND(Input!J54="",IFERROR(VLOOKUP(K55,UIR!$A$2:$P$21,4,FALSE),"")&lt;&gt;""),"Data is Missing.",""))</f>
        <v/>
      </c>
      <c r="P55" s="194" t="str">
        <f>IF(B55="","",IF(AND(Input!K54="",IFERROR(VLOOKUP(K55,UIR!$A$2:$P$21,5,FALSE),"")&lt;&gt;""),"Data is Missing.",""))</f>
        <v/>
      </c>
      <c r="Q55" s="194" t="str">
        <f>IF(B55="","",IF(AND(Input!L54="",IFERROR(VLOOKUP(K55,UIR!$A$2:$P$21,6,FALSE),"")&lt;&gt;""),"Data is Missing.",""))</f>
        <v/>
      </c>
      <c r="R55" s="194" t="str">
        <f>IF(B55="","",IF(AND(Input!M54="",IFERROR(VLOOKUP(K55,UIR!$A$2:$P$21,7,FALSE),"")&lt;&gt;""),"Data is Missing.",""))</f>
        <v/>
      </c>
      <c r="S55" s="194" t="str">
        <f>IF(B55="","",IF(AND(Input!P54="",IFERROR(VLOOKUP(K55,UIR!$A$2:$P$21,8,FALSE),"")&lt;&gt;""),"Data is Missing.",""))</f>
        <v/>
      </c>
      <c r="T55" s="194" t="str">
        <f>IF(B55="","",IF(AND(Input!Q54="",IFERROR(VLOOKUP(K55,UIR!$A$2:$P$21,9,FALSE),"")&lt;&gt;""),"Data is Missing.",""))</f>
        <v/>
      </c>
      <c r="U55" s="194"/>
      <c r="V55" s="194" t="str">
        <f>IF(B55="","",IF(AND(Input!S54="",IFERROR(VLOOKUP(K55,UIR!$A$2:$P$21,11,FALSE),"")&lt;&gt;""),"Data is Missing.",""))</f>
        <v/>
      </c>
      <c r="W55" s="194" t="str">
        <f>IF(B55="","",IF(AND(Input!T54="",IFERROR(VLOOKUP(K55,UIR!$A$2:$P$21,12,FALSE),"")&lt;&gt;""),"Data is Missing.",""))</f>
        <v/>
      </c>
      <c r="X55" s="194" t="str">
        <f>IF(B55="","",IF(AND(Input!V54="",IFERROR(VLOOKUP(K55,UIR!$A$2:$P$21,13,FALSE),"")&lt;&gt;""),"Data is Missing.",""))</f>
        <v/>
      </c>
      <c r="Y55" s="194" t="str">
        <f>IF(B55="","",IF(AND(Input!W54="",IFERROR(VLOOKUP(K55,UIR!$A$2:$P$21,14,FALSE),"")&lt;&gt;""),"Data is Missing.",""))</f>
        <v/>
      </c>
      <c r="Z55" s="194" t="str">
        <f>IF(B55="","",IF(AND(Input!X54="",IFERROR(VLOOKUP(K55,UIR!$A$2:$P$21,15,FALSE),"")&lt;&gt;""),"Data is Missing.",""))</f>
        <v/>
      </c>
      <c r="AA55" s="195" t="str">
        <f>IF(B55="","",IF(AND(Input!Y54="",IFERROR(VLOOKUP(K55,UIR!$A$2:$P$21,16,FALSE),"")&lt;&gt;""),"Data is Missing.",""))</f>
        <v/>
      </c>
      <c r="AC55" s="202" t="str">
        <f>IF(ISERROR(IF(Input!D54="","",IF(ISERROR(VLOOKUP(Input!D54,'Measure List'!$A$2:$A$30000,1,0)),"Invalid RefNo",""))),"",IF(Input!D54="","",IF(ISERROR(VLOOKUP(Input!D54,'Measure List'!$A$2:$A$30000,1,0)),"Invalid RefNo","")))</f>
        <v/>
      </c>
      <c r="AD55" s="156"/>
      <c r="AE55" s="156"/>
      <c r="AF55" s="156"/>
      <c r="AG55" s="156"/>
      <c r="AH55" s="156"/>
      <c r="AI55" s="156"/>
      <c r="AJ55" s="156"/>
      <c r="AK55" s="156"/>
      <c r="AL55" s="203" t="str">
        <f>IF(COUNTIF(Dropdowns!$K$2:$K$7,Input!S54)&gt;0,"",IF(Input!S54="","","Invalid Type"))</f>
        <v/>
      </c>
      <c r="AN55" s="204" t="str">
        <f>IF(Input!C54="","",IF(ISNUMBER(VALUE(Input!C54)),"","Needs to be a number."))</f>
        <v/>
      </c>
      <c r="AO55" s="205" t="str">
        <f>IF(Input!E54="","",IF(ISNUMBER(VALUE(Input!E54)),"","Needs to be a number."))</f>
        <v/>
      </c>
      <c r="AP55" s="205" t="str">
        <f>IF(Input!N54="","",IF(ISNUMBER(VALUE(Input!N54)),"","Needs to be a number."))</f>
        <v/>
      </c>
      <c r="AQ55" s="205" t="str">
        <f>IF(Input!O54="","",IF(ISNUMBER(VALUE(Input!O54)),"","Needs to be a number."))</f>
        <v/>
      </c>
      <c r="AR55" s="205" t="str">
        <f>IF(Input!V54="","",IF(ISNUMBER(VALUE(Input!V54)),"","Needs to be a number."))</f>
        <v/>
      </c>
      <c r="AS55" s="205" t="str">
        <f>IF(Input!W54="","",IF(ISNUMBER(VALUE(Input!W54)),"","Needs to be a number."))</f>
        <v/>
      </c>
      <c r="AT55" s="205" t="str">
        <f>IF(Input!X54="","",IF(ISNUMBER(VALUE(Input!X54)),"","Needs to be a number."))</f>
        <v/>
      </c>
      <c r="AU55" s="206" t="str">
        <f>IF(Input!Y54="","",IF(ISNUMBER(VALUE(Input!Y54)),"","Needs to be a number."))</f>
        <v/>
      </c>
      <c r="AV55" s="207"/>
      <c r="AW55" s="259" t="str">
        <f>IF(OR(VALUE(Input!C54)&lt;0,VALUE(Input!C54)&gt;100), "Invalid EEI %","")</f>
        <v/>
      </c>
      <c r="AX55" s="207"/>
      <c r="AY55" s="278" t="str">
        <f>IF(Input!E54="","",IF(VALUE(Input!E54)=0,"Do not enter 0.",""))</f>
        <v/>
      </c>
    </row>
    <row r="56" spans="2:51" x14ac:dyDescent="0.3">
      <c r="B56" s="188" t="str">
        <f>Input!A55</f>
        <v/>
      </c>
      <c r="C56" s="189" t="str">
        <f>IF(ISERROR(IF(AND(Input!$A55="",SUMPRODUCT(--(LEN(Input!$A56:'Input'!$A$1006)&gt;0))&lt;&gt;0),"Row is skipped.",IF(AND(Input!$A55="",Input!$A56=""),"", IF(Input!B55="","Data is missing.","")))),"",IF(AND(Input!$A55="",SUMPRODUCT(--(LEN(Input!$A56:'Input'!$A$1006)&gt;0))&lt;&gt;0),"Row is skipped.",IF(AND(Input!$A55="",Input!$A56=""),"", IF(Input!B55="","Data is missing.",""))))</f>
        <v/>
      </c>
      <c r="D56" s="189" t="str">
        <f>IF(ISERROR(IF(AND(Input!$A55="",SUMPRODUCT(--(LEN(Input!$A56:'Input'!$A$1006)&gt;0))&lt;&gt;0),"Row is skipped.",IF(AND(Input!$A55="",Input!$A56=""),"", IF(Input!C55="","Data is missing.","")))),"",IF(AND(Input!$A55="",SUMPRODUCT(--(LEN(Input!$A56:'Input'!$A$1006)&gt;0))&lt;&gt;0),"Row is skipped.",IF(AND(Input!$A55="",Input!$A56=""),"", IF(Input!C55="","Data is missing.",""))))</f>
        <v/>
      </c>
      <c r="E56" s="189" t="str">
        <f>IF(ISERROR(IF(AND(Input!$A55="",SUMPRODUCT(--(LEN(Input!$A56:'Input'!$A$1006)&gt;0))&lt;&gt;0),"Row is skipped.",IF(AND(Input!$A55="",Input!$A56=""),"", IF(Input!D55="","Data is missing.","")))),"",IF(AND(Input!$A55="",SUMPRODUCT(--(LEN(Input!$A56:'Input'!$A$1006)&gt;0))&lt;&gt;0),"Row is skipped.",IF(AND(Input!$A55="",Input!$A56=""),"", IF(Input!D55="","Data is missing.",""))))</f>
        <v/>
      </c>
      <c r="F56" s="189" t="str">
        <f>IF(ISERROR(IF(AND(Input!$A55="",SUMPRODUCT(--(LEN(Input!$A56:'Input'!$A$1006)&gt;0))&lt;&gt;0),"Row is skipped.",IF(AND(Input!$A55="",Input!$A56=""),"", IF(Input!E55="","Data is missing.","")))),"",IF(AND(Input!$A55="",SUMPRODUCT(--(LEN(Input!$A56:'Input'!$A$1006)&gt;0))&lt;&gt;0),"Row is skipped.",IF(AND(Input!$A55="",Input!$A56=""),"", IF(Input!E55="","Data is missing.",""))))</f>
        <v/>
      </c>
      <c r="G56" s="189" t="str">
        <f>IF(ISERROR(IF(AND(Input!$A55="",SUMPRODUCT(--(LEN(Input!$A56:'Input'!$A$1006)&gt;0))&lt;&gt;0),"Row is skipped.",IF(AND(Input!$A55="",Input!$A56=""),"", IF(Input!F55="","Data is missing.","")))),"",IF(AND(Input!$A55="",SUMPRODUCT(--(LEN(Input!$A56:'Input'!$A$1006)&gt;0))&lt;&gt;0),"Row is skipped.",IF(AND(Input!$A55="",Input!$A56=""),"", IF(Input!F55="","Data is missing.",""))))</f>
        <v/>
      </c>
      <c r="H56" s="190" t="str">
        <f>IF(ISERROR(IF(AND(Input!$A55="",SUMPRODUCT(--(LEN(Input!$A56:'Input'!$A$1006)&gt;0))&lt;&gt;0),"Row is skipped.",IF(AND(Input!$A55="",Input!$A56=""),"", IF(Input!G55="","Data is missing.","")))),"",IF(AND(Input!$A55="",SUMPRODUCT(--(LEN(Input!$A56:'Input'!$A$1006)&gt;0))&lt;&gt;0),"Row is skipped.",IF(AND(Input!$A55="",Input!$A56=""),"", IF(Input!G55="","Data is missing.",""))))</f>
        <v/>
      </c>
      <c r="I56" s="156"/>
      <c r="J56" s="191" t="str">
        <f>IFERROR(VLOOKUP(VLOOKUP(Input!$D55,'Measure List'!$A:$AN,40,FALSE),UIR!$A$1:$Q$27,17,FALSE),"")</f>
        <v/>
      </c>
      <c r="K56" s="192" t="str">
        <f>IFERROR(VLOOKUP(Input!$D55,'Measure List'!$A:$AN,40,FALSE),"")</f>
        <v/>
      </c>
      <c r="L56" s="156"/>
      <c r="M56" s="193" t="str">
        <f>IF(B56="","",IF(AND(Input!H55="",IFERROR(VLOOKUP(K56,UIR!$A$2:$P$21,2,FALSE),"")&lt;&gt;""),"Data is Missing.",""))</f>
        <v/>
      </c>
      <c r="N56" s="194" t="str">
        <f>IF(B56="","",IF(AND(Input!I55="",IFERROR(VLOOKUP(K56,UIR!$A$2:$P$21,3,FALSE),"")&lt;&gt;""),"Data is Missing.",""))</f>
        <v/>
      </c>
      <c r="O56" s="194" t="str">
        <f>IF(B56="","",IF(AND(Input!J55="",IFERROR(VLOOKUP(K56,UIR!$A$2:$P$21,4,FALSE),"")&lt;&gt;""),"Data is Missing.",""))</f>
        <v/>
      </c>
      <c r="P56" s="194" t="str">
        <f>IF(B56="","",IF(AND(Input!K55="",IFERROR(VLOOKUP(K56,UIR!$A$2:$P$21,5,FALSE),"")&lt;&gt;""),"Data is Missing.",""))</f>
        <v/>
      </c>
      <c r="Q56" s="194" t="str">
        <f>IF(B56="","",IF(AND(Input!L55="",IFERROR(VLOOKUP(K56,UIR!$A$2:$P$21,6,FALSE),"")&lt;&gt;""),"Data is Missing.",""))</f>
        <v/>
      </c>
      <c r="R56" s="194" t="str">
        <f>IF(B56="","",IF(AND(Input!M55="",IFERROR(VLOOKUP(K56,UIR!$A$2:$P$21,7,FALSE),"")&lt;&gt;""),"Data is Missing.",""))</f>
        <v/>
      </c>
      <c r="S56" s="194" t="str">
        <f>IF(B56="","",IF(AND(Input!P55="",IFERROR(VLOOKUP(K56,UIR!$A$2:$P$21,8,FALSE),"")&lt;&gt;""),"Data is Missing.",""))</f>
        <v/>
      </c>
      <c r="T56" s="194" t="str">
        <f>IF(B56="","",IF(AND(Input!Q55="",IFERROR(VLOOKUP(K56,UIR!$A$2:$P$21,9,FALSE),"")&lt;&gt;""),"Data is Missing.",""))</f>
        <v/>
      </c>
      <c r="U56" s="194"/>
      <c r="V56" s="194" t="str">
        <f>IF(B56="","",IF(AND(Input!S55="",IFERROR(VLOOKUP(K56,UIR!$A$2:$P$21,11,FALSE),"")&lt;&gt;""),"Data is Missing.",""))</f>
        <v/>
      </c>
      <c r="W56" s="194" t="str">
        <f>IF(B56="","",IF(AND(Input!T55="",IFERROR(VLOOKUP(K56,UIR!$A$2:$P$21,12,FALSE),"")&lt;&gt;""),"Data is Missing.",""))</f>
        <v/>
      </c>
      <c r="X56" s="194" t="str">
        <f>IF(B56="","",IF(AND(Input!V55="",IFERROR(VLOOKUP(K56,UIR!$A$2:$P$21,13,FALSE),"")&lt;&gt;""),"Data is Missing.",""))</f>
        <v/>
      </c>
      <c r="Y56" s="194" t="str">
        <f>IF(B56="","",IF(AND(Input!W55="",IFERROR(VLOOKUP(K56,UIR!$A$2:$P$21,14,FALSE),"")&lt;&gt;""),"Data is Missing.",""))</f>
        <v/>
      </c>
      <c r="Z56" s="194" t="str">
        <f>IF(B56="","",IF(AND(Input!X55="",IFERROR(VLOOKUP(K56,UIR!$A$2:$P$21,15,FALSE),"")&lt;&gt;""),"Data is Missing.",""))</f>
        <v/>
      </c>
      <c r="AA56" s="195" t="str">
        <f>IF(B56="","",IF(AND(Input!Y55="",IFERROR(VLOOKUP(K56,UIR!$A$2:$P$21,16,FALSE),"")&lt;&gt;""),"Data is Missing.",""))</f>
        <v/>
      </c>
      <c r="AC56" s="202" t="str">
        <f>IF(ISERROR(IF(Input!D55="","",IF(ISERROR(VLOOKUP(Input!D55,'Measure List'!$A$2:$A$30000,1,0)),"Invalid RefNo",""))),"",IF(Input!D55="","",IF(ISERROR(VLOOKUP(Input!D55,'Measure List'!$A$2:$A$30000,1,0)),"Invalid RefNo","")))</f>
        <v/>
      </c>
      <c r="AD56" s="156"/>
      <c r="AE56" s="156"/>
      <c r="AF56" s="156"/>
      <c r="AG56" s="156"/>
      <c r="AH56" s="156"/>
      <c r="AI56" s="156"/>
      <c r="AJ56" s="156"/>
      <c r="AK56" s="156"/>
      <c r="AL56" s="203" t="str">
        <f>IF(COUNTIF(Dropdowns!$K$2:$K$7,Input!S55)&gt;0,"",IF(Input!S55="","","Invalid Type"))</f>
        <v/>
      </c>
      <c r="AN56" s="204" t="str">
        <f>IF(Input!C55="","",IF(ISNUMBER(VALUE(Input!C55)),"","Needs to be a number."))</f>
        <v/>
      </c>
      <c r="AO56" s="205" t="str">
        <f>IF(Input!E55="","",IF(ISNUMBER(VALUE(Input!E55)),"","Needs to be a number."))</f>
        <v/>
      </c>
      <c r="AP56" s="205" t="str">
        <f>IF(Input!N55="","",IF(ISNUMBER(VALUE(Input!N55)),"","Needs to be a number."))</f>
        <v/>
      </c>
      <c r="AQ56" s="205" t="str">
        <f>IF(Input!O55="","",IF(ISNUMBER(VALUE(Input!O55)),"","Needs to be a number."))</f>
        <v/>
      </c>
      <c r="AR56" s="205" t="str">
        <f>IF(Input!V55="","",IF(ISNUMBER(VALUE(Input!V55)),"","Needs to be a number."))</f>
        <v/>
      </c>
      <c r="AS56" s="205" t="str">
        <f>IF(Input!W55="","",IF(ISNUMBER(VALUE(Input!W55)),"","Needs to be a number."))</f>
        <v/>
      </c>
      <c r="AT56" s="205" t="str">
        <f>IF(Input!X55="","",IF(ISNUMBER(VALUE(Input!X55)),"","Needs to be a number."))</f>
        <v/>
      </c>
      <c r="AU56" s="206" t="str">
        <f>IF(Input!Y55="","",IF(ISNUMBER(VALUE(Input!Y55)),"","Needs to be a number."))</f>
        <v/>
      </c>
      <c r="AV56" s="207"/>
      <c r="AW56" s="259" t="str">
        <f>IF(OR(VALUE(Input!C55)&lt;0,VALUE(Input!C55)&gt;100), "Invalid EEI %","")</f>
        <v/>
      </c>
      <c r="AX56" s="207"/>
      <c r="AY56" s="278" t="str">
        <f>IF(Input!E55="","",IF(VALUE(Input!E55)=0,"Do not enter 0.",""))</f>
        <v/>
      </c>
    </row>
    <row r="57" spans="2:51" x14ac:dyDescent="0.3">
      <c r="B57" s="188" t="str">
        <f>Input!A56</f>
        <v/>
      </c>
      <c r="C57" s="189" t="str">
        <f>IF(ISERROR(IF(AND(Input!$A56="",SUMPRODUCT(--(LEN(Input!$A57:'Input'!$A$1006)&gt;0))&lt;&gt;0),"Row is skipped.",IF(AND(Input!$A56="",Input!$A57=""),"", IF(Input!B56="","Data is missing.","")))),"",IF(AND(Input!$A56="",SUMPRODUCT(--(LEN(Input!$A57:'Input'!$A$1006)&gt;0))&lt;&gt;0),"Row is skipped.",IF(AND(Input!$A56="",Input!$A57=""),"", IF(Input!B56="","Data is missing.",""))))</f>
        <v/>
      </c>
      <c r="D57" s="189" t="str">
        <f>IF(ISERROR(IF(AND(Input!$A56="",SUMPRODUCT(--(LEN(Input!$A57:'Input'!$A$1006)&gt;0))&lt;&gt;0),"Row is skipped.",IF(AND(Input!$A56="",Input!$A57=""),"", IF(Input!C56="","Data is missing.","")))),"",IF(AND(Input!$A56="",SUMPRODUCT(--(LEN(Input!$A57:'Input'!$A$1006)&gt;0))&lt;&gt;0),"Row is skipped.",IF(AND(Input!$A56="",Input!$A57=""),"", IF(Input!C56="","Data is missing.",""))))</f>
        <v/>
      </c>
      <c r="E57" s="189" t="str">
        <f>IF(ISERROR(IF(AND(Input!$A56="",SUMPRODUCT(--(LEN(Input!$A57:'Input'!$A$1006)&gt;0))&lt;&gt;0),"Row is skipped.",IF(AND(Input!$A56="",Input!$A57=""),"", IF(Input!D56="","Data is missing.","")))),"",IF(AND(Input!$A56="",SUMPRODUCT(--(LEN(Input!$A57:'Input'!$A$1006)&gt;0))&lt;&gt;0),"Row is skipped.",IF(AND(Input!$A56="",Input!$A57=""),"", IF(Input!D56="","Data is missing.",""))))</f>
        <v/>
      </c>
      <c r="F57" s="189" t="str">
        <f>IF(ISERROR(IF(AND(Input!$A56="",SUMPRODUCT(--(LEN(Input!$A57:'Input'!$A$1006)&gt;0))&lt;&gt;0),"Row is skipped.",IF(AND(Input!$A56="",Input!$A57=""),"", IF(Input!E56="","Data is missing.","")))),"",IF(AND(Input!$A56="",SUMPRODUCT(--(LEN(Input!$A57:'Input'!$A$1006)&gt;0))&lt;&gt;0),"Row is skipped.",IF(AND(Input!$A56="",Input!$A57=""),"", IF(Input!E56="","Data is missing.",""))))</f>
        <v/>
      </c>
      <c r="G57" s="189" t="str">
        <f>IF(ISERROR(IF(AND(Input!$A56="",SUMPRODUCT(--(LEN(Input!$A57:'Input'!$A$1006)&gt;0))&lt;&gt;0),"Row is skipped.",IF(AND(Input!$A56="",Input!$A57=""),"", IF(Input!F56="","Data is missing.","")))),"",IF(AND(Input!$A56="",SUMPRODUCT(--(LEN(Input!$A57:'Input'!$A$1006)&gt;0))&lt;&gt;0),"Row is skipped.",IF(AND(Input!$A56="",Input!$A57=""),"", IF(Input!F56="","Data is missing.",""))))</f>
        <v/>
      </c>
      <c r="H57" s="190" t="str">
        <f>IF(ISERROR(IF(AND(Input!$A56="",SUMPRODUCT(--(LEN(Input!$A57:'Input'!$A$1006)&gt;0))&lt;&gt;0),"Row is skipped.",IF(AND(Input!$A56="",Input!$A57=""),"", IF(Input!G56="","Data is missing.","")))),"",IF(AND(Input!$A56="",SUMPRODUCT(--(LEN(Input!$A57:'Input'!$A$1006)&gt;0))&lt;&gt;0),"Row is skipped.",IF(AND(Input!$A56="",Input!$A57=""),"", IF(Input!G56="","Data is missing.",""))))</f>
        <v/>
      </c>
      <c r="I57" s="156"/>
      <c r="J57" s="191" t="str">
        <f>IFERROR(VLOOKUP(VLOOKUP(Input!$D56,'Measure List'!$A:$AN,40,FALSE),UIR!$A$1:$Q$27,17,FALSE),"")</f>
        <v/>
      </c>
      <c r="K57" s="192" t="str">
        <f>IFERROR(VLOOKUP(Input!$D56,'Measure List'!$A:$AN,40,FALSE),"")</f>
        <v/>
      </c>
      <c r="L57" s="156"/>
      <c r="M57" s="193" t="str">
        <f>IF(B57="","",IF(AND(Input!H56="",IFERROR(VLOOKUP(K57,UIR!$A$2:$P$21,2,FALSE),"")&lt;&gt;""),"Data is Missing.",""))</f>
        <v/>
      </c>
      <c r="N57" s="194" t="str">
        <f>IF(B57="","",IF(AND(Input!I56="",IFERROR(VLOOKUP(K57,UIR!$A$2:$P$21,3,FALSE),"")&lt;&gt;""),"Data is Missing.",""))</f>
        <v/>
      </c>
      <c r="O57" s="194" t="str">
        <f>IF(B57="","",IF(AND(Input!J56="",IFERROR(VLOOKUP(K57,UIR!$A$2:$P$21,4,FALSE),"")&lt;&gt;""),"Data is Missing.",""))</f>
        <v/>
      </c>
      <c r="P57" s="194" t="str">
        <f>IF(B57="","",IF(AND(Input!K56="",IFERROR(VLOOKUP(K57,UIR!$A$2:$P$21,5,FALSE),"")&lt;&gt;""),"Data is Missing.",""))</f>
        <v/>
      </c>
      <c r="Q57" s="194" t="str">
        <f>IF(B57="","",IF(AND(Input!L56="",IFERROR(VLOOKUP(K57,UIR!$A$2:$P$21,6,FALSE),"")&lt;&gt;""),"Data is Missing.",""))</f>
        <v/>
      </c>
      <c r="R57" s="194" t="str">
        <f>IF(B57="","",IF(AND(Input!M56="",IFERROR(VLOOKUP(K57,UIR!$A$2:$P$21,7,FALSE),"")&lt;&gt;""),"Data is Missing.",""))</f>
        <v/>
      </c>
      <c r="S57" s="194" t="str">
        <f>IF(B57="","",IF(AND(Input!P56="",IFERROR(VLOOKUP(K57,UIR!$A$2:$P$21,8,FALSE),"")&lt;&gt;""),"Data is Missing.",""))</f>
        <v/>
      </c>
      <c r="T57" s="194" t="str">
        <f>IF(B57="","",IF(AND(Input!Q56="",IFERROR(VLOOKUP(K57,UIR!$A$2:$P$21,9,FALSE),"")&lt;&gt;""),"Data is Missing.",""))</f>
        <v/>
      </c>
      <c r="U57" s="194"/>
      <c r="V57" s="194" t="str">
        <f>IF(B57="","",IF(AND(Input!S56="",IFERROR(VLOOKUP(K57,UIR!$A$2:$P$21,11,FALSE),"")&lt;&gt;""),"Data is Missing.",""))</f>
        <v/>
      </c>
      <c r="W57" s="194" t="str">
        <f>IF(B57="","",IF(AND(Input!T56="",IFERROR(VLOOKUP(K57,UIR!$A$2:$P$21,12,FALSE),"")&lt;&gt;""),"Data is Missing.",""))</f>
        <v/>
      </c>
      <c r="X57" s="194" t="str">
        <f>IF(B57="","",IF(AND(Input!V56="",IFERROR(VLOOKUP(K57,UIR!$A$2:$P$21,13,FALSE),"")&lt;&gt;""),"Data is Missing.",""))</f>
        <v/>
      </c>
      <c r="Y57" s="194" t="str">
        <f>IF(B57="","",IF(AND(Input!W56="",IFERROR(VLOOKUP(K57,UIR!$A$2:$P$21,14,FALSE),"")&lt;&gt;""),"Data is Missing.",""))</f>
        <v/>
      </c>
      <c r="Z57" s="194" t="str">
        <f>IF(B57="","",IF(AND(Input!X56="",IFERROR(VLOOKUP(K57,UIR!$A$2:$P$21,15,FALSE),"")&lt;&gt;""),"Data is Missing.",""))</f>
        <v/>
      </c>
      <c r="AA57" s="195" t="str">
        <f>IF(B57="","",IF(AND(Input!Y56="",IFERROR(VLOOKUP(K57,UIR!$A$2:$P$21,16,FALSE),"")&lt;&gt;""),"Data is Missing.",""))</f>
        <v/>
      </c>
      <c r="AC57" s="202" t="str">
        <f>IF(ISERROR(IF(Input!D56="","",IF(ISERROR(VLOOKUP(Input!D56,'Measure List'!$A$2:$A$30000,1,0)),"Invalid RefNo",""))),"",IF(Input!D56="","",IF(ISERROR(VLOOKUP(Input!D56,'Measure List'!$A$2:$A$30000,1,0)),"Invalid RefNo","")))</f>
        <v/>
      </c>
      <c r="AD57" s="156"/>
      <c r="AE57" s="156"/>
      <c r="AF57" s="156"/>
      <c r="AG57" s="156"/>
      <c r="AH57" s="156"/>
      <c r="AI57" s="156"/>
      <c r="AJ57" s="156"/>
      <c r="AK57" s="156"/>
      <c r="AL57" s="203" t="str">
        <f>IF(COUNTIF(Dropdowns!$K$2:$K$7,Input!S56)&gt;0,"",IF(Input!S56="","","Invalid Type"))</f>
        <v/>
      </c>
      <c r="AN57" s="204" t="str">
        <f>IF(Input!C56="","",IF(ISNUMBER(VALUE(Input!C56)),"","Needs to be a number."))</f>
        <v/>
      </c>
      <c r="AO57" s="205" t="str">
        <f>IF(Input!E56="","",IF(ISNUMBER(VALUE(Input!E56)),"","Needs to be a number."))</f>
        <v/>
      </c>
      <c r="AP57" s="205" t="str">
        <f>IF(Input!N56="","",IF(ISNUMBER(VALUE(Input!N56)),"","Needs to be a number."))</f>
        <v/>
      </c>
      <c r="AQ57" s="205" t="str">
        <f>IF(Input!O56="","",IF(ISNUMBER(VALUE(Input!O56)),"","Needs to be a number."))</f>
        <v/>
      </c>
      <c r="AR57" s="205" t="str">
        <f>IF(Input!V56="","",IF(ISNUMBER(VALUE(Input!V56)),"","Needs to be a number."))</f>
        <v/>
      </c>
      <c r="AS57" s="205" t="str">
        <f>IF(Input!W56="","",IF(ISNUMBER(VALUE(Input!W56)),"","Needs to be a number."))</f>
        <v/>
      </c>
      <c r="AT57" s="205" t="str">
        <f>IF(Input!X56="","",IF(ISNUMBER(VALUE(Input!X56)),"","Needs to be a number."))</f>
        <v/>
      </c>
      <c r="AU57" s="206" t="str">
        <f>IF(Input!Y56="","",IF(ISNUMBER(VALUE(Input!Y56)),"","Needs to be a number."))</f>
        <v/>
      </c>
      <c r="AV57" s="207"/>
      <c r="AW57" s="259" t="str">
        <f>IF(OR(VALUE(Input!C56)&lt;0,VALUE(Input!C56)&gt;100), "Invalid EEI %","")</f>
        <v/>
      </c>
      <c r="AX57" s="207"/>
      <c r="AY57" s="278" t="str">
        <f>IF(Input!E56="","",IF(VALUE(Input!E56)=0,"Do not enter 0.",""))</f>
        <v/>
      </c>
    </row>
    <row r="58" spans="2:51" x14ac:dyDescent="0.3">
      <c r="B58" s="188" t="str">
        <f>Input!A57</f>
        <v/>
      </c>
      <c r="C58" s="189" t="str">
        <f>IF(ISERROR(IF(AND(Input!$A57="",SUMPRODUCT(--(LEN(Input!$A58:'Input'!$A$1006)&gt;0))&lt;&gt;0),"Row is skipped.",IF(AND(Input!$A57="",Input!$A58=""),"", IF(Input!B57="","Data is missing.","")))),"",IF(AND(Input!$A57="",SUMPRODUCT(--(LEN(Input!$A58:'Input'!$A$1006)&gt;0))&lt;&gt;0),"Row is skipped.",IF(AND(Input!$A57="",Input!$A58=""),"", IF(Input!B57="","Data is missing.",""))))</f>
        <v/>
      </c>
      <c r="D58" s="189" t="str">
        <f>IF(ISERROR(IF(AND(Input!$A57="",SUMPRODUCT(--(LEN(Input!$A58:'Input'!$A$1006)&gt;0))&lt;&gt;0),"Row is skipped.",IF(AND(Input!$A57="",Input!$A58=""),"", IF(Input!C57="","Data is missing.","")))),"",IF(AND(Input!$A57="",SUMPRODUCT(--(LEN(Input!$A58:'Input'!$A$1006)&gt;0))&lt;&gt;0),"Row is skipped.",IF(AND(Input!$A57="",Input!$A58=""),"", IF(Input!C57="","Data is missing.",""))))</f>
        <v/>
      </c>
      <c r="E58" s="189" t="str">
        <f>IF(ISERROR(IF(AND(Input!$A57="",SUMPRODUCT(--(LEN(Input!$A58:'Input'!$A$1006)&gt;0))&lt;&gt;0),"Row is skipped.",IF(AND(Input!$A57="",Input!$A58=""),"", IF(Input!D57="","Data is missing.","")))),"",IF(AND(Input!$A57="",SUMPRODUCT(--(LEN(Input!$A58:'Input'!$A$1006)&gt;0))&lt;&gt;0),"Row is skipped.",IF(AND(Input!$A57="",Input!$A58=""),"", IF(Input!D57="","Data is missing.",""))))</f>
        <v/>
      </c>
      <c r="F58" s="189" t="str">
        <f>IF(ISERROR(IF(AND(Input!$A57="",SUMPRODUCT(--(LEN(Input!$A58:'Input'!$A$1006)&gt;0))&lt;&gt;0),"Row is skipped.",IF(AND(Input!$A57="",Input!$A58=""),"", IF(Input!E57="","Data is missing.","")))),"",IF(AND(Input!$A57="",SUMPRODUCT(--(LEN(Input!$A58:'Input'!$A$1006)&gt;0))&lt;&gt;0),"Row is skipped.",IF(AND(Input!$A57="",Input!$A58=""),"", IF(Input!E57="","Data is missing.",""))))</f>
        <v/>
      </c>
      <c r="G58" s="189" t="str">
        <f>IF(ISERROR(IF(AND(Input!$A57="",SUMPRODUCT(--(LEN(Input!$A58:'Input'!$A$1006)&gt;0))&lt;&gt;0),"Row is skipped.",IF(AND(Input!$A57="",Input!$A58=""),"", IF(Input!F57="","Data is missing.","")))),"",IF(AND(Input!$A57="",SUMPRODUCT(--(LEN(Input!$A58:'Input'!$A$1006)&gt;0))&lt;&gt;0),"Row is skipped.",IF(AND(Input!$A57="",Input!$A58=""),"", IF(Input!F57="","Data is missing.",""))))</f>
        <v/>
      </c>
      <c r="H58" s="190" t="str">
        <f>IF(ISERROR(IF(AND(Input!$A57="",SUMPRODUCT(--(LEN(Input!$A58:'Input'!$A$1006)&gt;0))&lt;&gt;0),"Row is skipped.",IF(AND(Input!$A57="",Input!$A58=""),"", IF(Input!G57="","Data is missing.","")))),"",IF(AND(Input!$A57="",SUMPRODUCT(--(LEN(Input!$A58:'Input'!$A$1006)&gt;0))&lt;&gt;0),"Row is skipped.",IF(AND(Input!$A57="",Input!$A58=""),"", IF(Input!G57="","Data is missing.",""))))</f>
        <v/>
      </c>
      <c r="I58" s="156"/>
      <c r="J58" s="191" t="str">
        <f>IFERROR(VLOOKUP(VLOOKUP(Input!$D57,'Measure List'!$A:$AN,40,FALSE),UIR!$A$1:$Q$27,17,FALSE),"")</f>
        <v/>
      </c>
      <c r="K58" s="192" t="str">
        <f>IFERROR(VLOOKUP(Input!$D57,'Measure List'!$A:$AN,40,FALSE),"")</f>
        <v/>
      </c>
      <c r="L58" s="156"/>
      <c r="M58" s="193" t="str">
        <f>IF(B58="","",IF(AND(Input!H57="",IFERROR(VLOOKUP(K58,UIR!$A$2:$P$21,2,FALSE),"")&lt;&gt;""),"Data is Missing.",""))</f>
        <v/>
      </c>
      <c r="N58" s="194" t="str">
        <f>IF(B58="","",IF(AND(Input!I57="",IFERROR(VLOOKUP(K58,UIR!$A$2:$P$21,3,FALSE),"")&lt;&gt;""),"Data is Missing.",""))</f>
        <v/>
      </c>
      <c r="O58" s="194" t="str">
        <f>IF(B58="","",IF(AND(Input!J57="",IFERROR(VLOOKUP(K58,UIR!$A$2:$P$21,4,FALSE),"")&lt;&gt;""),"Data is Missing.",""))</f>
        <v/>
      </c>
      <c r="P58" s="194" t="str">
        <f>IF(B58="","",IF(AND(Input!K57="",IFERROR(VLOOKUP(K58,UIR!$A$2:$P$21,5,FALSE),"")&lt;&gt;""),"Data is Missing.",""))</f>
        <v/>
      </c>
      <c r="Q58" s="194" t="str">
        <f>IF(B58="","",IF(AND(Input!L57="",IFERROR(VLOOKUP(K58,UIR!$A$2:$P$21,6,FALSE),"")&lt;&gt;""),"Data is Missing.",""))</f>
        <v/>
      </c>
      <c r="R58" s="194" t="str">
        <f>IF(B58="","",IF(AND(Input!M57="",IFERROR(VLOOKUP(K58,UIR!$A$2:$P$21,7,FALSE),"")&lt;&gt;""),"Data is Missing.",""))</f>
        <v/>
      </c>
      <c r="S58" s="194" t="str">
        <f>IF(B58="","",IF(AND(Input!P57="",IFERROR(VLOOKUP(K58,UIR!$A$2:$P$21,8,FALSE),"")&lt;&gt;""),"Data is Missing.",""))</f>
        <v/>
      </c>
      <c r="T58" s="194" t="str">
        <f>IF(B58="","",IF(AND(Input!Q57="",IFERROR(VLOOKUP(K58,UIR!$A$2:$P$21,9,FALSE),"")&lt;&gt;""),"Data is Missing.",""))</f>
        <v/>
      </c>
      <c r="U58" s="194"/>
      <c r="V58" s="194" t="str">
        <f>IF(B58="","",IF(AND(Input!S57="",IFERROR(VLOOKUP(K58,UIR!$A$2:$P$21,11,FALSE),"")&lt;&gt;""),"Data is Missing.",""))</f>
        <v/>
      </c>
      <c r="W58" s="194" t="str">
        <f>IF(B58="","",IF(AND(Input!T57="",IFERROR(VLOOKUP(K58,UIR!$A$2:$P$21,12,FALSE),"")&lt;&gt;""),"Data is Missing.",""))</f>
        <v/>
      </c>
      <c r="X58" s="194" t="str">
        <f>IF(B58="","",IF(AND(Input!V57="",IFERROR(VLOOKUP(K58,UIR!$A$2:$P$21,13,FALSE),"")&lt;&gt;""),"Data is Missing.",""))</f>
        <v/>
      </c>
      <c r="Y58" s="194" t="str">
        <f>IF(B58="","",IF(AND(Input!W57="",IFERROR(VLOOKUP(K58,UIR!$A$2:$P$21,14,FALSE),"")&lt;&gt;""),"Data is Missing.",""))</f>
        <v/>
      </c>
      <c r="Z58" s="194" t="str">
        <f>IF(B58="","",IF(AND(Input!X57="",IFERROR(VLOOKUP(K58,UIR!$A$2:$P$21,15,FALSE),"")&lt;&gt;""),"Data is Missing.",""))</f>
        <v/>
      </c>
      <c r="AA58" s="195" t="str">
        <f>IF(B58="","",IF(AND(Input!Y57="",IFERROR(VLOOKUP(K58,UIR!$A$2:$P$21,16,FALSE),"")&lt;&gt;""),"Data is Missing.",""))</f>
        <v/>
      </c>
      <c r="AC58" s="202" t="str">
        <f>IF(ISERROR(IF(Input!D57="","",IF(ISERROR(VLOOKUP(Input!D57,'Measure List'!$A$2:$A$30000,1,0)),"Invalid RefNo",""))),"",IF(Input!D57="","",IF(ISERROR(VLOOKUP(Input!D57,'Measure List'!$A$2:$A$30000,1,0)),"Invalid RefNo","")))</f>
        <v/>
      </c>
      <c r="AD58" s="156"/>
      <c r="AE58" s="156"/>
      <c r="AF58" s="156"/>
      <c r="AG58" s="156"/>
      <c r="AH58" s="156"/>
      <c r="AI58" s="156"/>
      <c r="AJ58" s="156"/>
      <c r="AK58" s="156"/>
      <c r="AL58" s="203" t="str">
        <f>IF(COUNTIF(Dropdowns!$K$2:$K$7,Input!S57)&gt;0,"",IF(Input!S57="","","Invalid Type"))</f>
        <v/>
      </c>
      <c r="AN58" s="204" t="str">
        <f>IF(Input!C57="","",IF(ISNUMBER(VALUE(Input!C57)),"","Needs to be a number."))</f>
        <v/>
      </c>
      <c r="AO58" s="205" t="str">
        <f>IF(Input!E57="","",IF(ISNUMBER(VALUE(Input!E57)),"","Needs to be a number."))</f>
        <v/>
      </c>
      <c r="AP58" s="205" t="str">
        <f>IF(Input!N57="","",IF(ISNUMBER(VALUE(Input!N57)),"","Needs to be a number."))</f>
        <v/>
      </c>
      <c r="AQ58" s="205" t="str">
        <f>IF(Input!O57="","",IF(ISNUMBER(VALUE(Input!O57)),"","Needs to be a number."))</f>
        <v/>
      </c>
      <c r="AR58" s="205" t="str">
        <f>IF(Input!V57="","",IF(ISNUMBER(VALUE(Input!V57)),"","Needs to be a number."))</f>
        <v/>
      </c>
      <c r="AS58" s="205" t="str">
        <f>IF(Input!W57="","",IF(ISNUMBER(VALUE(Input!W57)),"","Needs to be a number."))</f>
        <v/>
      </c>
      <c r="AT58" s="205" t="str">
        <f>IF(Input!X57="","",IF(ISNUMBER(VALUE(Input!X57)),"","Needs to be a number."))</f>
        <v/>
      </c>
      <c r="AU58" s="206" t="str">
        <f>IF(Input!Y57="","",IF(ISNUMBER(VALUE(Input!Y57)),"","Needs to be a number."))</f>
        <v/>
      </c>
      <c r="AV58" s="207"/>
      <c r="AW58" s="259" t="str">
        <f>IF(OR(VALUE(Input!C57)&lt;0,VALUE(Input!C57)&gt;100), "Invalid EEI %","")</f>
        <v/>
      </c>
      <c r="AX58" s="207"/>
      <c r="AY58" s="278" t="str">
        <f>IF(Input!E57="","",IF(VALUE(Input!E57)=0,"Do not enter 0.",""))</f>
        <v/>
      </c>
    </row>
    <row r="59" spans="2:51" x14ac:dyDescent="0.3">
      <c r="B59" s="188" t="str">
        <f>Input!A58</f>
        <v/>
      </c>
      <c r="C59" s="189" t="str">
        <f>IF(ISERROR(IF(AND(Input!$A58="",SUMPRODUCT(--(LEN(Input!$A59:'Input'!$A$1006)&gt;0))&lt;&gt;0),"Row is skipped.",IF(AND(Input!$A58="",Input!$A59=""),"", IF(Input!B58="","Data is missing.","")))),"",IF(AND(Input!$A58="",SUMPRODUCT(--(LEN(Input!$A59:'Input'!$A$1006)&gt;0))&lt;&gt;0),"Row is skipped.",IF(AND(Input!$A58="",Input!$A59=""),"", IF(Input!B58="","Data is missing.",""))))</f>
        <v/>
      </c>
      <c r="D59" s="189" t="str">
        <f>IF(ISERROR(IF(AND(Input!$A58="",SUMPRODUCT(--(LEN(Input!$A59:'Input'!$A$1006)&gt;0))&lt;&gt;0),"Row is skipped.",IF(AND(Input!$A58="",Input!$A59=""),"", IF(Input!C58="","Data is missing.","")))),"",IF(AND(Input!$A58="",SUMPRODUCT(--(LEN(Input!$A59:'Input'!$A$1006)&gt;0))&lt;&gt;0),"Row is skipped.",IF(AND(Input!$A58="",Input!$A59=""),"", IF(Input!C58="","Data is missing.",""))))</f>
        <v/>
      </c>
      <c r="E59" s="189" t="str">
        <f>IF(ISERROR(IF(AND(Input!$A58="",SUMPRODUCT(--(LEN(Input!$A59:'Input'!$A$1006)&gt;0))&lt;&gt;0),"Row is skipped.",IF(AND(Input!$A58="",Input!$A59=""),"", IF(Input!D58="","Data is missing.","")))),"",IF(AND(Input!$A58="",SUMPRODUCT(--(LEN(Input!$A59:'Input'!$A$1006)&gt;0))&lt;&gt;0),"Row is skipped.",IF(AND(Input!$A58="",Input!$A59=""),"", IF(Input!D58="","Data is missing.",""))))</f>
        <v/>
      </c>
      <c r="F59" s="189" t="str">
        <f>IF(ISERROR(IF(AND(Input!$A58="",SUMPRODUCT(--(LEN(Input!$A59:'Input'!$A$1006)&gt;0))&lt;&gt;0),"Row is skipped.",IF(AND(Input!$A58="",Input!$A59=""),"", IF(Input!E58="","Data is missing.","")))),"",IF(AND(Input!$A58="",SUMPRODUCT(--(LEN(Input!$A59:'Input'!$A$1006)&gt;0))&lt;&gt;0),"Row is skipped.",IF(AND(Input!$A58="",Input!$A59=""),"", IF(Input!E58="","Data is missing.",""))))</f>
        <v/>
      </c>
      <c r="G59" s="189" t="str">
        <f>IF(ISERROR(IF(AND(Input!$A58="",SUMPRODUCT(--(LEN(Input!$A59:'Input'!$A$1006)&gt;0))&lt;&gt;0),"Row is skipped.",IF(AND(Input!$A58="",Input!$A59=""),"", IF(Input!F58="","Data is missing.","")))),"",IF(AND(Input!$A58="",SUMPRODUCT(--(LEN(Input!$A59:'Input'!$A$1006)&gt;0))&lt;&gt;0),"Row is skipped.",IF(AND(Input!$A58="",Input!$A59=""),"", IF(Input!F58="","Data is missing.",""))))</f>
        <v/>
      </c>
      <c r="H59" s="190" t="str">
        <f>IF(ISERROR(IF(AND(Input!$A58="",SUMPRODUCT(--(LEN(Input!$A59:'Input'!$A$1006)&gt;0))&lt;&gt;0),"Row is skipped.",IF(AND(Input!$A58="",Input!$A59=""),"", IF(Input!G58="","Data is missing.","")))),"",IF(AND(Input!$A58="",SUMPRODUCT(--(LEN(Input!$A59:'Input'!$A$1006)&gt;0))&lt;&gt;0),"Row is skipped.",IF(AND(Input!$A58="",Input!$A59=""),"", IF(Input!G58="","Data is missing.",""))))</f>
        <v/>
      </c>
      <c r="I59" s="156"/>
      <c r="J59" s="191" t="str">
        <f>IFERROR(VLOOKUP(VLOOKUP(Input!$D58,'Measure List'!$A:$AN,40,FALSE),UIR!$A$1:$Q$27,17,FALSE),"")</f>
        <v/>
      </c>
      <c r="K59" s="192" t="str">
        <f>IFERROR(VLOOKUP(Input!$D58,'Measure List'!$A:$AN,40,FALSE),"")</f>
        <v/>
      </c>
      <c r="L59" s="156"/>
      <c r="M59" s="193" t="str">
        <f>IF(B59="","",IF(AND(Input!H58="",IFERROR(VLOOKUP(K59,UIR!$A$2:$P$21,2,FALSE),"")&lt;&gt;""),"Data is Missing.",""))</f>
        <v/>
      </c>
      <c r="N59" s="194" t="str">
        <f>IF(B59="","",IF(AND(Input!I58="",IFERROR(VLOOKUP(K59,UIR!$A$2:$P$21,3,FALSE),"")&lt;&gt;""),"Data is Missing.",""))</f>
        <v/>
      </c>
      <c r="O59" s="194" t="str">
        <f>IF(B59="","",IF(AND(Input!J58="",IFERROR(VLOOKUP(K59,UIR!$A$2:$P$21,4,FALSE),"")&lt;&gt;""),"Data is Missing.",""))</f>
        <v/>
      </c>
      <c r="P59" s="194" t="str">
        <f>IF(B59="","",IF(AND(Input!K58="",IFERROR(VLOOKUP(K59,UIR!$A$2:$P$21,5,FALSE),"")&lt;&gt;""),"Data is Missing.",""))</f>
        <v/>
      </c>
      <c r="Q59" s="194" t="str">
        <f>IF(B59="","",IF(AND(Input!L58="",IFERROR(VLOOKUP(K59,UIR!$A$2:$P$21,6,FALSE),"")&lt;&gt;""),"Data is Missing.",""))</f>
        <v/>
      </c>
      <c r="R59" s="194" t="str">
        <f>IF(B59="","",IF(AND(Input!M58="",IFERROR(VLOOKUP(K59,UIR!$A$2:$P$21,7,FALSE),"")&lt;&gt;""),"Data is Missing.",""))</f>
        <v/>
      </c>
      <c r="S59" s="194" t="str">
        <f>IF(B59="","",IF(AND(Input!P58="",IFERROR(VLOOKUP(K59,UIR!$A$2:$P$21,8,FALSE),"")&lt;&gt;""),"Data is Missing.",""))</f>
        <v/>
      </c>
      <c r="T59" s="194" t="str">
        <f>IF(B59="","",IF(AND(Input!Q58="",IFERROR(VLOOKUP(K59,UIR!$A$2:$P$21,9,FALSE),"")&lt;&gt;""),"Data is Missing.",""))</f>
        <v/>
      </c>
      <c r="U59" s="194"/>
      <c r="V59" s="194" t="str">
        <f>IF(B59="","",IF(AND(Input!S58="",IFERROR(VLOOKUP(K59,UIR!$A$2:$P$21,11,FALSE),"")&lt;&gt;""),"Data is Missing.",""))</f>
        <v/>
      </c>
      <c r="W59" s="194" t="str">
        <f>IF(B59="","",IF(AND(Input!T58="",IFERROR(VLOOKUP(K59,UIR!$A$2:$P$21,12,FALSE),"")&lt;&gt;""),"Data is Missing.",""))</f>
        <v/>
      </c>
      <c r="X59" s="194" t="str">
        <f>IF(B59="","",IF(AND(Input!V58="",IFERROR(VLOOKUP(K59,UIR!$A$2:$P$21,13,FALSE),"")&lt;&gt;""),"Data is Missing.",""))</f>
        <v/>
      </c>
      <c r="Y59" s="194" t="str">
        <f>IF(B59="","",IF(AND(Input!W58="",IFERROR(VLOOKUP(K59,UIR!$A$2:$P$21,14,FALSE),"")&lt;&gt;""),"Data is Missing.",""))</f>
        <v/>
      </c>
      <c r="Z59" s="194" t="str">
        <f>IF(B59="","",IF(AND(Input!X58="",IFERROR(VLOOKUP(K59,UIR!$A$2:$P$21,15,FALSE),"")&lt;&gt;""),"Data is Missing.",""))</f>
        <v/>
      </c>
      <c r="AA59" s="195" t="str">
        <f>IF(B59="","",IF(AND(Input!Y58="",IFERROR(VLOOKUP(K59,UIR!$A$2:$P$21,16,FALSE),"")&lt;&gt;""),"Data is Missing.",""))</f>
        <v/>
      </c>
      <c r="AC59" s="202" t="str">
        <f>IF(ISERROR(IF(Input!D58="","",IF(ISERROR(VLOOKUP(Input!D58,'Measure List'!$A$2:$A$30000,1,0)),"Invalid RefNo",""))),"",IF(Input!D58="","",IF(ISERROR(VLOOKUP(Input!D58,'Measure List'!$A$2:$A$30000,1,0)),"Invalid RefNo","")))</f>
        <v/>
      </c>
      <c r="AD59" s="156"/>
      <c r="AE59" s="156"/>
      <c r="AF59" s="156"/>
      <c r="AG59" s="156"/>
      <c r="AH59" s="156"/>
      <c r="AI59" s="156"/>
      <c r="AJ59" s="156"/>
      <c r="AK59" s="156"/>
      <c r="AL59" s="203" t="str">
        <f>IF(COUNTIF(Dropdowns!$K$2:$K$7,Input!S58)&gt;0,"",IF(Input!S58="","","Invalid Type"))</f>
        <v/>
      </c>
      <c r="AN59" s="204" t="str">
        <f>IF(Input!C58="","",IF(ISNUMBER(VALUE(Input!C58)),"","Needs to be a number."))</f>
        <v/>
      </c>
      <c r="AO59" s="205" t="str">
        <f>IF(Input!E58="","",IF(ISNUMBER(VALUE(Input!E58)),"","Needs to be a number."))</f>
        <v/>
      </c>
      <c r="AP59" s="205" t="str">
        <f>IF(Input!N58="","",IF(ISNUMBER(VALUE(Input!N58)),"","Needs to be a number."))</f>
        <v/>
      </c>
      <c r="AQ59" s="205" t="str">
        <f>IF(Input!O58="","",IF(ISNUMBER(VALUE(Input!O58)),"","Needs to be a number."))</f>
        <v/>
      </c>
      <c r="AR59" s="205" t="str">
        <f>IF(Input!V58="","",IF(ISNUMBER(VALUE(Input!V58)),"","Needs to be a number."))</f>
        <v/>
      </c>
      <c r="AS59" s="205" t="str">
        <f>IF(Input!W58="","",IF(ISNUMBER(VALUE(Input!W58)),"","Needs to be a number."))</f>
        <v/>
      </c>
      <c r="AT59" s="205" t="str">
        <f>IF(Input!X58="","",IF(ISNUMBER(VALUE(Input!X58)),"","Needs to be a number."))</f>
        <v/>
      </c>
      <c r="AU59" s="206" t="str">
        <f>IF(Input!Y58="","",IF(ISNUMBER(VALUE(Input!Y58)),"","Needs to be a number."))</f>
        <v/>
      </c>
      <c r="AV59" s="207"/>
      <c r="AW59" s="259" t="str">
        <f>IF(OR(VALUE(Input!C58)&lt;0,VALUE(Input!C58)&gt;100), "Invalid EEI %","")</f>
        <v/>
      </c>
      <c r="AX59" s="207"/>
      <c r="AY59" s="278" t="str">
        <f>IF(Input!E58="","",IF(VALUE(Input!E58)=0,"Do not enter 0.",""))</f>
        <v/>
      </c>
    </row>
    <row r="60" spans="2:51" x14ac:dyDescent="0.3">
      <c r="B60" s="188" t="str">
        <f>Input!A59</f>
        <v/>
      </c>
      <c r="C60" s="189" t="str">
        <f>IF(ISERROR(IF(AND(Input!$A59="",SUMPRODUCT(--(LEN(Input!$A60:'Input'!$A$1006)&gt;0))&lt;&gt;0),"Row is skipped.",IF(AND(Input!$A59="",Input!$A60=""),"", IF(Input!B59="","Data is missing.","")))),"",IF(AND(Input!$A59="",SUMPRODUCT(--(LEN(Input!$A60:'Input'!$A$1006)&gt;0))&lt;&gt;0),"Row is skipped.",IF(AND(Input!$A59="",Input!$A60=""),"", IF(Input!B59="","Data is missing.",""))))</f>
        <v/>
      </c>
      <c r="D60" s="189" t="str">
        <f>IF(ISERROR(IF(AND(Input!$A59="",SUMPRODUCT(--(LEN(Input!$A60:'Input'!$A$1006)&gt;0))&lt;&gt;0),"Row is skipped.",IF(AND(Input!$A59="",Input!$A60=""),"", IF(Input!C59="","Data is missing.","")))),"",IF(AND(Input!$A59="",SUMPRODUCT(--(LEN(Input!$A60:'Input'!$A$1006)&gt;0))&lt;&gt;0),"Row is skipped.",IF(AND(Input!$A59="",Input!$A60=""),"", IF(Input!C59="","Data is missing.",""))))</f>
        <v/>
      </c>
      <c r="E60" s="189" t="str">
        <f>IF(ISERROR(IF(AND(Input!$A59="",SUMPRODUCT(--(LEN(Input!$A60:'Input'!$A$1006)&gt;0))&lt;&gt;0),"Row is skipped.",IF(AND(Input!$A59="",Input!$A60=""),"", IF(Input!D59="","Data is missing.","")))),"",IF(AND(Input!$A59="",SUMPRODUCT(--(LEN(Input!$A60:'Input'!$A$1006)&gt;0))&lt;&gt;0),"Row is skipped.",IF(AND(Input!$A59="",Input!$A60=""),"", IF(Input!D59="","Data is missing.",""))))</f>
        <v/>
      </c>
      <c r="F60" s="189" t="str">
        <f>IF(ISERROR(IF(AND(Input!$A59="",SUMPRODUCT(--(LEN(Input!$A60:'Input'!$A$1006)&gt;0))&lt;&gt;0),"Row is skipped.",IF(AND(Input!$A59="",Input!$A60=""),"", IF(Input!E59="","Data is missing.","")))),"",IF(AND(Input!$A59="",SUMPRODUCT(--(LEN(Input!$A60:'Input'!$A$1006)&gt;0))&lt;&gt;0),"Row is skipped.",IF(AND(Input!$A59="",Input!$A60=""),"", IF(Input!E59="","Data is missing.",""))))</f>
        <v/>
      </c>
      <c r="G60" s="189" t="str">
        <f>IF(ISERROR(IF(AND(Input!$A59="",SUMPRODUCT(--(LEN(Input!$A60:'Input'!$A$1006)&gt;0))&lt;&gt;0),"Row is skipped.",IF(AND(Input!$A59="",Input!$A60=""),"", IF(Input!F59="","Data is missing.","")))),"",IF(AND(Input!$A59="",SUMPRODUCT(--(LEN(Input!$A60:'Input'!$A$1006)&gt;0))&lt;&gt;0),"Row is skipped.",IF(AND(Input!$A59="",Input!$A60=""),"", IF(Input!F59="","Data is missing.",""))))</f>
        <v/>
      </c>
      <c r="H60" s="190" t="str">
        <f>IF(ISERROR(IF(AND(Input!$A59="",SUMPRODUCT(--(LEN(Input!$A60:'Input'!$A$1006)&gt;0))&lt;&gt;0),"Row is skipped.",IF(AND(Input!$A59="",Input!$A60=""),"", IF(Input!G59="","Data is missing.","")))),"",IF(AND(Input!$A59="",SUMPRODUCT(--(LEN(Input!$A60:'Input'!$A$1006)&gt;0))&lt;&gt;0),"Row is skipped.",IF(AND(Input!$A59="",Input!$A60=""),"", IF(Input!G59="","Data is missing.",""))))</f>
        <v/>
      </c>
      <c r="I60" s="156"/>
      <c r="J60" s="191" t="str">
        <f>IFERROR(VLOOKUP(VLOOKUP(Input!$D59,'Measure List'!$A:$AN,40,FALSE),UIR!$A$1:$Q$27,17,FALSE),"")</f>
        <v/>
      </c>
      <c r="K60" s="192" t="str">
        <f>IFERROR(VLOOKUP(Input!$D59,'Measure List'!$A:$AN,40,FALSE),"")</f>
        <v/>
      </c>
      <c r="L60" s="156"/>
      <c r="M60" s="193" t="str">
        <f>IF(B60="","",IF(AND(Input!H59="",IFERROR(VLOOKUP(K60,UIR!$A$2:$P$21,2,FALSE),"")&lt;&gt;""),"Data is Missing.",""))</f>
        <v/>
      </c>
      <c r="N60" s="194" t="str">
        <f>IF(B60="","",IF(AND(Input!I59="",IFERROR(VLOOKUP(K60,UIR!$A$2:$P$21,3,FALSE),"")&lt;&gt;""),"Data is Missing.",""))</f>
        <v/>
      </c>
      <c r="O60" s="194" t="str">
        <f>IF(B60="","",IF(AND(Input!J59="",IFERROR(VLOOKUP(K60,UIR!$A$2:$P$21,4,FALSE),"")&lt;&gt;""),"Data is Missing.",""))</f>
        <v/>
      </c>
      <c r="P60" s="194" t="str">
        <f>IF(B60="","",IF(AND(Input!K59="",IFERROR(VLOOKUP(K60,UIR!$A$2:$P$21,5,FALSE),"")&lt;&gt;""),"Data is Missing.",""))</f>
        <v/>
      </c>
      <c r="Q60" s="194" t="str">
        <f>IF(B60="","",IF(AND(Input!L59="",IFERROR(VLOOKUP(K60,UIR!$A$2:$P$21,6,FALSE),"")&lt;&gt;""),"Data is Missing.",""))</f>
        <v/>
      </c>
      <c r="R60" s="194" t="str">
        <f>IF(B60="","",IF(AND(Input!M59="",IFERROR(VLOOKUP(K60,UIR!$A$2:$P$21,7,FALSE),"")&lt;&gt;""),"Data is Missing.",""))</f>
        <v/>
      </c>
      <c r="S60" s="194" t="str">
        <f>IF(B60="","",IF(AND(Input!P59="",IFERROR(VLOOKUP(K60,UIR!$A$2:$P$21,8,FALSE),"")&lt;&gt;""),"Data is Missing.",""))</f>
        <v/>
      </c>
      <c r="T60" s="194" t="str">
        <f>IF(B60="","",IF(AND(Input!Q59="",IFERROR(VLOOKUP(K60,UIR!$A$2:$P$21,9,FALSE),"")&lt;&gt;""),"Data is Missing.",""))</f>
        <v/>
      </c>
      <c r="U60" s="194"/>
      <c r="V60" s="194" t="str">
        <f>IF(B60="","",IF(AND(Input!S59="",IFERROR(VLOOKUP(K60,UIR!$A$2:$P$21,11,FALSE),"")&lt;&gt;""),"Data is Missing.",""))</f>
        <v/>
      </c>
      <c r="W60" s="194" t="str">
        <f>IF(B60="","",IF(AND(Input!T59="",IFERROR(VLOOKUP(K60,UIR!$A$2:$P$21,12,FALSE),"")&lt;&gt;""),"Data is Missing.",""))</f>
        <v/>
      </c>
      <c r="X60" s="194" t="str">
        <f>IF(B60="","",IF(AND(Input!V59="",IFERROR(VLOOKUP(K60,UIR!$A$2:$P$21,13,FALSE),"")&lt;&gt;""),"Data is Missing.",""))</f>
        <v/>
      </c>
      <c r="Y60" s="194" t="str">
        <f>IF(B60="","",IF(AND(Input!W59="",IFERROR(VLOOKUP(K60,UIR!$A$2:$P$21,14,FALSE),"")&lt;&gt;""),"Data is Missing.",""))</f>
        <v/>
      </c>
      <c r="Z60" s="194" t="str">
        <f>IF(B60="","",IF(AND(Input!X59="",IFERROR(VLOOKUP(K60,UIR!$A$2:$P$21,15,FALSE),"")&lt;&gt;""),"Data is Missing.",""))</f>
        <v/>
      </c>
      <c r="AA60" s="195" t="str">
        <f>IF(B60="","",IF(AND(Input!Y59="",IFERROR(VLOOKUP(K60,UIR!$A$2:$P$21,16,FALSE),"")&lt;&gt;""),"Data is Missing.",""))</f>
        <v/>
      </c>
      <c r="AC60" s="202" t="str">
        <f>IF(ISERROR(IF(Input!D59="","",IF(ISERROR(VLOOKUP(Input!D59,'Measure List'!$A$2:$A$30000,1,0)),"Invalid RefNo",""))),"",IF(Input!D59="","",IF(ISERROR(VLOOKUP(Input!D59,'Measure List'!$A$2:$A$30000,1,0)),"Invalid RefNo","")))</f>
        <v/>
      </c>
      <c r="AD60" s="156"/>
      <c r="AE60" s="156"/>
      <c r="AF60" s="156"/>
      <c r="AG60" s="156"/>
      <c r="AH60" s="156"/>
      <c r="AI60" s="156"/>
      <c r="AJ60" s="156"/>
      <c r="AK60" s="156"/>
      <c r="AL60" s="203" t="str">
        <f>IF(COUNTIF(Dropdowns!$K$2:$K$7,Input!S59)&gt;0,"",IF(Input!S59="","","Invalid Type"))</f>
        <v/>
      </c>
      <c r="AN60" s="204" t="str">
        <f>IF(Input!C59="","",IF(ISNUMBER(VALUE(Input!C59)),"","Needs to be a number."))</f>
        <v/>
      </c>
      <c r="AO60" s="205" t="str">
        <f>IF(Input!E59="","",IF(ISNUMBER(VALUE(Input!E59)),"","Needs to be a number."))</f>
        <v/>
      </c>
      <c r="AP60" s="205" t="str">
        <f>IF(Input!N59="","",IF(ISNUMBER(VALUE(Input!N59)),"","Needs to be a number."))</f>
        <v/>
      </c>
      <c r="AQ60" s="205" t="str">
        <f>IF(Input!O59="","",IF(ISNUMBER(VALUE(Input!O59)),"","Needs to be a number."))</f>
        <v/>
      </c>
      <c r="AR60" s="205" t="str">
        <f>IF(Input!V59="","",IF(ISNUMBER(VALUE(Input!V59)),"","Needs to be a number."))</f>
        <v/>
      </c>
      <c r="AS60" s="205" t="str">
        <f>IF(Input!W59="","",IF(ISNUMBER(VALUE(Input!W59)),"","Needs to be a number."))</f>
        <v/>
      </c>
      <c r="AT60" s="205" t="str">
        <f>IF(Input!X59="","",IF(ISNUMBER(VALUE(Input!X59)),"","Needs to be a number."))</f>
        <v/>
      </c>
      <c r="AU60" s="206" t="str">
        <f>IF(Input!Y59="","",IF(ISNUMBER(VALUE(Input!Y59)),"","Needs to be a number."))</f>
        <v/>
      </c>
      <c r="AV60" s="207"/>
      <c r="AW60" s="259" t="str">
        <f>IF(OR(VALUE(Input!C59)&lt;0,VALUE(Input!C59)&gt;100), "Invalid EEI %","")</f>
        <v/>
      </c>
      <c r="AX60" s="207"/>
      <c r="AY60" s="278" t="str">
        <f>IF(Input!E59="","",IF(VALUE(Input!E59)=0,"Do not enter 0.",""))</f>
        <v/>
      </c>
    </row>
    <row r="61" spans="2:51" x14ac:dyDescent="0.3">
      <c r="B61" s="188" t="str">
        <f>Input!A60</f>
        <v/>
      </c>
      <c r="C61" s="189" t="str">
        <f>IF(ISERROR(IF(AND(Input!$A60="",SUMPRODUCT(--(LEN(Input!$A61:'Input'!$A$1006)&gt;0))&lt;&gt;0),"Row is skipped.",IF(AND(Input!$A60="",Input!$A61=""),"", IF(Input!B60="","Data is missing.","")))),"",IF(AND(Input!$A60="",SUMPRODUCT(--(LEN(Input!$A61:'Input'!$A$1006)&gt;0))&lt;&gt;0),"Row is skipped.",IF(AND(Input!$A60="",Input!$A61=""),"", IF(Input!B60="","Data is missing.",""))))</f>
        <v/>
      </c>
      <c r="D61" s="189" t="str">
        <f>IF(ISERROR(IF(AND(Input!$A60="",SUMPRODUCT(--(LEN(Input!$A61:'Input'!$A$1006)&gt;0))&lt;&gt;0),"Row is skipped.",IF(AND(Input!$A60="",Input!$A61=""),"", IF(Input!C60="","Data is missing.","")))),"",IF(AND(Input!$A60="",SUMPRODUCT(--(LEN(Input!$A61:'Input'!$A$1006)&gt;0))&lt;&gt;0),"Row is skipped.",IF(AND(Input!$A60="",Input!$A61=""),"", IF(Input!C60="","Data is missing.",""))))</f>
        <v/>
      </c>
      <c r="E61" s="189" t="str">
        <f>IF(ISERROR(IF(AND(Input!$A60="",SUMPRODUCT(--(LEN(Input!$A61:'Input'!$A$1006)&gt;0))&lt;&gt;0),"Row is skipped.",IF(AND(Input!$A60="",Input!$A61=""),"", IF(Input!D60="","Data is missing.","")))),"",IF(AND(Input!$A60="",SUMPRODUCT(--(LEN(Input!$A61:'Input'!$A$1006)&gt;0))&lt;&gt;0),"Row is skipped.",IF(AND(Input!$A60="",Input!$A61=""),"", IF(Input!D60="","Data is missing.",""))))</f>
        <v/>
      </c>
      <c r="F61" s="189" t="str">
        <f>IF(ISERROR(IF(AND(Input!$A60="",SUMPRODUCT(--(LEN(Input!$A61:'Input'!$A$1006)&gt;0))&lt;&gt;0),"Row is skipped.",IF(AND(Input!$A60="",Input!$A61=""),"", IF(Input!E60="","Data is missing.","")))),"",IF(AND(Input!$A60="",SUMPRODUCT(--(LEN(Input!$A61:'Input'!$A$1006)&gt;0))&lt;&gt;0),"Row is skipped.",IF(AND(Input!$A60="",Input!$A61=""),"", IF(Input!E60="","Data is missing.",""))))</f>
        <v/>
      </c>
      <c r="G61" s="189" t="str">
        <f>IF(ISERROR(IF(AND(Input!$A60="",SUMPRODUCT(--(LEN(Input!$A61:'Input'!$A$1006)&gt;0))&lt;&gt;0),"Row is skipped.",IF(AND(Input!$A60="",Input!$A61=""),"", IF(Input!F60="","Data is missing.","")))),"",IF(AND(Input!$A60="",SUMPRODUCT(--(LEN(Input!$A61:'Input'!$A$1006)&gt;0))&lt;&gt;0),"Row is skipped.",IF(AND(Input!$A60="",Input!$A61=""),"", IF(Input!F60="","Data is missing.",""))))</f>
        <v/>
      </c>
      <c r="H61" s="190" t="str">
        <f>IF(ISERROR(IF(AND(Input!$A60="",SUMPRODUCT(--(LEN(Input!$A61:'Input'!$A$1006)&gt;0))&lt;&gt;0),"Row is skipped.",IF(AND(Input!$A60="",Input!$A61=""),"", IF(Input!G60="","Data is missing.","")))),"",IF(AND(Input!$A60="",SUMPRODUCT(--(LEN(Input!$A61:'Input'!$A$1006)&gt;0))&lt;&gt;0),"Row is skipped.",IF(AND(Input!$A60="",Input!$A61=""),"", IF(Input!G60="","Data is missing.",""))))</f>
        <v/>
      </c>
      <c r="I61" s="156"/>
      <c r="J61" s="191" t="str">
        <f>IFERROR(VLOOKUP(VLOOKUP(Input!$D60,'Measure List'!$A:$AN,40,FALSE),UIR!$A$1:$Q$27,17,FALSE),"")</f>
        <v/>
      </c>
      <c r="K61" s="192" t="str">
        <f>IFERROR(VLOOKUP(Input!$D60,'Measure List'!$A:$AN,40,FALSE),"")</f>
        <v/>
      </c>
      <c r="L61" s="156"/>
      <c r="M61" s="193" t="str">
        <f>IF(B61="","",IF(AND(Input!H60="",IFERROR(VLOOKUP(K61,UIR!$A$2:$P$21,2,FALSE),"")&lt;&gt;""),"Data is Missing.",""))</f>
        <v/>
      </c>
      <c r="N61" s="194" t="str">
        <f>IF(B61="","",IF(AND(Input!I60="",IFERROR(VLOOKUP(K61,UIR!$A$2:$P$21,3,FALSE),"")&lt;&gt;""),"Data is Missing.",""))</f>
        <v/>
      </c>
      <c r="O61" s="194" t="str">
        <f>IF(B61="","",IF(AND(Input!J60="",IFERROR(VLOOKUP(K61,UIR!$A$2:$P$21,4,FALSE),"")&lt;&gt;""),"Data is Missing.",""))</f>
        <v/>
      </c>
      <c r="P61" s="194" t="str">
        <f>IF(B61="","",IF(AND(Input!K60="",IFERROR(VLOOKUP(K61,UIR!$A$2:$P$21,5,FALSE),"")&lt;&gt;""),"Data is Missing.",""))</f>
        <v/>
      </c>
      <c r="Q61" s="194" t="str">
        <f>IF(B61="","",IF(AND(Input!L60="",IFERROR(VLOOKUP(K61,UIR!$A$2:$P$21,6,FALSE),"")&lt;&gt;""),"Data is Missing.",""))</f>
        <v/>
      </c>
      <c r="R61" s="194" t="str">
        <f>IF(B61="","",IF(AND(Input!M60="",IFERROR(VLOOKUP(K61,UIR!$A$2:$P$21,7,FALSE),"")&lt;&gt;""),"Data is Missing.",""))</f>
        <v/>
      </c>
      <c r="S61" s="194" t="str">
        <f>IF(B61="","",IF(AND(Input!P60="",IFERROR(VLOOKUP(K61,UIR!$A$2:$P$21,8,FALSE),"")&lt;&gt;""),"Data is Missing.",""))</f>
        <v/>
      </c>
      <c r="T61" s="194" t="str">
        <f>IF(B61="","",IF(AND(Input!Q60="",IFERROR(VLOOKUP(K61,UIR!$A$2:$P$21,9,FALSE),"")&lt;&gt;""),"Data is Missing.",""))</f>
        <v/>
      </c>
      <c r="U61" s="194"/>
      <c r="V61" s="194" t="str">
        <f>IF(B61="","",IF(AND(Input!S60="",IFERROR(VLOOKUP(K61,UIR!$A$2:$P$21,11,FALSE),"")&lt;&gt;""),"Data is Missing.",""))</f>
        <v/>
      </c>
      <c r="W61" s="194" t="str">
        <f>IF(B61="","",IF(AND(Input!T60="",IFERROR(VLOOKUP(K61,UIR!$A$2:$P$21,12,FALSE),"")&lt;&gt;""),"Data is Missing.",""))</f>
        <v/>
      </c>
      <c r="X61" s="194" t="str">
        <f>IF(B61="","",IF(AND(Input!V60="",IFERROR(VLOOKUP(K61,UIR!$A$2:$P$21,13,FALSE),"")&lt;&gt;""),"Data is Missing.",""))</f>
        <v/>
      </c>
      <c r="Y61" s="194" t="str">
        <f>IF(B61="","",IF(AND(Input!W60="",IFERROR(VLOOKUP(K61,UIR!$A$2:$P$21,14,FALSE),"")&lt;&gt;""),"Data is Missing.",""))</f>
        <v/>
      </c>
      <c r="Z61" s="194" t="str">
        <f>IF(B61="","",IF(AND(Input!X60="",IFERROR(VLOOKUP(K61,UIR!$A$2:$P$21,15,FALSE),"")&lt;&gt;""),"Data is Missing.",""))</f>
        <v/>
      </c>
      <c r="AA61" s="195" t="str">
        <f>IF(B61="","",IF(AND(Input!Y60="",IFERROR(VLOOKUP(K61,UIR!$A$2:$P$21,16,FALSE),"")&lt;&gt;""),"Data is Missing.",""))</f>
        <v/>
      </c>
      <c r="AC61" s="202" t="str">
        <f>IF(ISERROR(IF(Input!D60="","",IF(ISERROR(VLOOKUP(Input!D60,'Measure List'!$A$2:$A$30000,1,0)),"Invalid RefNo",""))),"",IF(Input!D60="","",IF(ISERROR(VLOOKUP(Input!D60,'Measure List'!$A$2:$A$30000,1,0)),"Invalid RefNo","")))</f>
        <v/>
      </c>
      <c r="AD61" s="156"/>
      <c r="AE61" s="156"/>
      <c r="AF61" s="156"/>
      <c r="AG61" s="156"/>
      <c r="AH61" s="156"/>
      <c r="AI61" s="156"/>
      <c r="AJ61" s="156"/>
      <c r="AK61" s="156"/>
      <c r="AL61" s="203" t="str">
        <f>IF(COUNTIF(Dropdowns!$K$2:$K$7,Input!S60)&gt;0,"",IF(Input!S60="","","Invalid Type"))</f>
        <v/>
      </c>
      <c r="AN61" s="204" t="str">
        <f>IF(Input!C60="","",IF(ISNUMBER(VALUE(Input!C60)),"","Needs to be a number."))</f>
        <v/>
      </c>
      <c r="AO61" s="205" t="str">
        <f>IF(Input!E60="","",IF(ISNUMBER(VALUE(Input!E60)),"","Needs to be a number."))</f>
        <v/>
      </c>
      <c r="AP61" s="205" t="str">
        <f>IF(Input!N60="","",IF(ISNUMBER(VALUE(Input!N60)),"","Needs to be a number."))</f>
        <v/>
      </c>
      <c r="AQ61" s="205" t="str">
        <f>IF(Input!O60="","",IF(ISNUMBER(VALUE(Input!O60)),"","Needs to be a number."))</f>
        <v/>
      </c>
      <c r="AR61" s="205" t="str">
        <f>IF(Input!V60="","",IF(ISNUMBER(VALUE(Input!V60)),"","Needs to be a number."))</f>
        <v/>
      </c>
      <c r="AS61" s="205" t="str">
        <f>IF(Input!W60="","",IF(ISNUMBER(VALUE(Input!W60)),"","Needs to be a number."))</f>
        <v/>
      </c>
      <c r="AT61" s="205" t="str">
        <f>IF(Input!X60="","",IF(ISNUMBER(VALUE(Input!X60)),"","Needs to be a number."))</f>
        <v/>
      </c>
      <c r="AU61" s="206" t="str">
        <f>IF(Input!Y60="","",IF(ISNUMBER(VALUE(Input!Y60)),"","Needs to be a number."))</f>
        <v/>
      </c>
      <c r="AV61" s="207"/>
      <c r="AW61" s="259" t="str">
        <f>IF(OR(VALUE(Input!C60)&lt;0,VALUE(Input!C60)&gt;100), "Invalid EEI %","")</f>
        <v/>
      </c>
      <c r="AX61" s="207"/>
      <c r="AY61" s="278" t="str">
        <f>IF(Input!E60="","",IF(VALUE(Input!E60)=0,"Do not enter 0.",""))</f>
        <v/>
      </c>
    </row>
    <row r="62" spans="2:51" x14ac:dyDescent="0.3">
      <c r="B62" s="188" t="str">
        <f>Input!A61</f>
        <v/>
      </c>
      <c r="C62" s="189" t="str">
        <f>IF(ISERROR(IF(AND(Input!$A61="",SUMPRODUCT(--(LEN(Input!$A62:'Input'!$A$1006)&gt;0))&lt;&gt;0),"Row is skipped.",IF(AND(Input!$A61="",Input!$A62=""),"", IF(Input!B61="","Data is missing.","")))),"",IF(AND(Input!$A61="",SUMPRODUCT(--(LEN(Input!$A62:'Input'!$A$1006)&gt;0))&lt;&gt;0),"Row is skipped.",IF(AND(Input!$A61="",Input!$A62=""),"", IF(Input!B61="","Data is missing.",""))))</f>
        <v/>
      </c>
      <c r="D62" s="189" t="str">
        <f>IF(ISERROR(IF(AND(Input!$A61="",SUMPRODUCT(--(LEN(Input!$A62:'Input'!$A$1006)&gt;0))&lt;&gt;0),"Row is skipped.",IF(AND(Input!$A61="",Input!$A62=""),"", IF(Input!C61="","Data is missing.","")))),"",IF(AND(Input!$A61="",SUMPRODUCT(--(LEN(Input!$A62:'Input'!$A$1006)&gt;0))&lt;&gt;0),"Row is skipped.",IF(AND(Input!$A61="",Input!$A62=""),"", IF(Input!C61="","Data is missing.",""))))</f>
        <v/>
      </c>
      <c r="E62" s="189" t="str">
        <f>IF(ISERROR(IF(AND(Input!$A61="",SUMPRODUCT(--(LEN(Input!$A62:'Input'!$A$1006)&gt;0))&lt;&gt;0),"Row is skipped.",IF(AND(Input!$A61="",Input!$A62=""),"", IF(Input!D61="","Data is missing.","")))),"",IF(AND(Input!$A61="",SUMPRODUCT(--(LEN(Input!$A62:'Input'!$A$1006)&gt;0))&lt;&gt;0),"Row is skipped.",IF(AND(Input!$A61="",Input!$A62=""),"", IF(Input!D61="","Data is missing.",""))))</f>
        <v/>
      </c>
      <c r="F62" s="189" t="str">
        <f>IF(ISERROR(IF(AND(Input!$A61="",SUMPRODUCT(--(LEN(Input!$A62:'Input'!$A$1006)&gt;0))&lt;&gt;0),"Row is skipped.",IF(AND(Input!$A61="",Input!$A62=""),"", IF(Input!E61="","Data is missing.","")))),"",IF(AND(Input!$A61="",SUMPRODUCT(--(LEN(Input!$A62:'Input'!$A$1006)&gt;0))&lt;&gt;0),"Row is skipped.",IF(AND(Input!$A61="",Input!$A62=""),"", IF(Input!E61="","Data is missing.",""))))</f>
        <v/>
      </c>
      <c r="G62" s="189" t="str">
        <f>IF(ISERROR(IF(AND(Input!$A61="",SUMPRODUCT(--(LEN(Input!$A62:'Input'!$A$1006)&gt;0))&lt;&gt;0),"Row is skipped.",IF(AND(Input!$A61="",Input!$A62=""),"", IF(Input!F61="","Data is missing.","")))),"",IF(AND(Input!$A61="",SUMPRODUCT(--(LEN(Input!$A62:'Input'!$A$1006)&gt;0))&lt;&gt;0),"Row is skipped.",IF(AND(Input!$A61="",Input!$A62=""),"", IF(Input!F61="","Data is missing.",""))))</f>
        <v/>
      </c>
      <c r="H62" s="190" t="str">
        <f>IF(ISERROR(IF(AND(Input!$A61="",SUMPRODUCT(--(LEN(Input!$A62:'Input'!$A$1006)&gt;0))&lt;&gt;0),"Row is skipped.",IF(AND(Input!$A61="",Input!$A62=""),"", IF(Input!G61="","Data is missing.","")))),"",IF(AND(Input!$A61="",SUMPRODUCT(--(LEN(Input!$A62:'Input'!$A$1006)&gt;0))&lt;&gt;0),"Row is skipped.",IF(AND(Input!$A61="",Input!$A62=""),"", IF(Input!G61="","Data is missing.",""))))</f>
        <v/>
      </c>
      <c r="I62" s="156"/>
      <c r="J62" s="191" t="str">
        <f>IFERROR(VLOOKUP(VLOOKUP(Input!$D61,'Measure List'!$A:$AN,40,FALSE),UIR!$A$1:$Q$27,17,FALSE),"")</f>
        <v/>
      </c>
      <c r="K62" s="192" t="str">
        <f>IFERROR(VLOOKUP(Input!$D61,'Measure List'!$A:$AN,40,FALSE),"")</f>
        <v/>
      </c>
      <c r="L62" s="156"/>
      <c r="M62" s="193" t="str">
        <f>IF(B62="","",IF(AND(Input!H61="",IFERROR(VLOOKUP(K62,UIR!$A$2:$P$21,2,FALSE),"")&lt;&gt;""),"Data is Missing.",""))</f>
        <v/>
      </c>
      <c r="N62" s="194" t="str">
        <f>IF(B62="","",IF(AND(Input!I61="",IFERROR(VLOOKUP(K62,UIR!$A$2:$P$21,3,FALSE),"")&lt;&gt;""),"Data is Missing.",""))</f>
        <v/>
      </c>
      <c r="O62" s="194" t="str">
        <f>IF(B62="","",IF(AND(Input!J61="",IFERROR(VLOOKUP(K62,UIR!$A$2:$P$21,4,FALSE),"")&lt;&gt;""),"Data is Missing.",""))</f>
        <v/>
      </c>
      <c r="P62" s="194" t="str">
        <f>IF(B62="","",IF(AND(Input!K61="",IFERROR(VLOOKUP(K62,UIR!$A$2:$P$21,5,FALSE),"")&lt;&gt;""),"Data is Missing.",""))</f>
        <v/>
      </c>
      <c r="Q62" s="194" t="str">
        <f>IF(B62="","",IF(AND(Input!L61="",IFERROR(VLOOKUP(K62,UIR!$A$2:$P$21,6,FALSE),"")&lt;&gt;""),"Data is Missing.",""))</f>
        <v/>
      </c>
      <c r="R62" s="194" t="str">
        <f>IF(B62="","",IF(AND(Input!M61="",IFERROR(VLOOKUP(K62,UIR!$A$2:$P$21,7,FALSE),"")&lt;&gt;""),"Data is Missing.",""))</f>
        <v/>
      </c>
      <c r="S62" s="194" t="str">
        <f>IF(B62="","",IF(AND(Input!P61="",IFERROR(VLOOKUP(K62,UIR!$A$2:$P$21,8,FALSE),"")&lt;&gt;""),"Data is Missing.",""))</f>
        <v/>
      </c>
      <c r="T62" s="194" t="str">
        <f>IF(B62="","",IF(AND(Input!Q61="",IFERROR(VLOOKUP(K62,UIR!$A$2:$P$21,9,FALSE),"")&lt;&gt;""),"Data is Missing.",""))</f>
        <v/>
      </c>
      <c r="U62" s="194"/>
      <c r="V62" s="194" t="str">
        <f>IF(B62="","",IF(AND(Input!S61="",IFERROR(VLOOKUP(K62,UIR!$A$2:$P$21,11,FALSE),"")&lt;&gt;""),"Data is Missing.",""))</f>
        <v/>
      </c>
      <c r="W62" s="194" t="str">
        <f>IF(B62="","",IF(AND(Input!T61="",IFERROR(VLOOKUP(K62,UIR!$A$2:$P$21,12,FALSE),"")&lt;&gt;""),"Data is Missing.",""))</f>
        <v/>
      </c>
      <c r="X62" s="194" t="str">
        <f>IF(B62="","",IF(AND(Input!V61="",IFERROR(VLOOKUP(K62,UIR!$A$2:$P$21,13,FALSE),"")&lt;&gt;""),"Data is Missing.",""))</f>
        <v/>
      </c>
      <c r="Y62" s="194" t="str">
        <f>IF(B62="","",IF(AND(Input!W61="",IFERROR(VLOOKUP(K62,UIR!$A$2:$P$21,14,FALSE),"")&lt;&gt;""),"Data is Missing.",""))</f>
        <v/>
      </c>
      <c r="Z62" s="194" t="str">
        <f>IF(B62="","",IF(AND(Input!X61="",IFERROR(VLOOKUP(K62,UIR!$A$2:$P$21,15,FALSE),"")&lt;&gt;""),"Data is Missing.",""))</f>
        <v/>
      </c>
      <c r="AA62" s="195" t="str">
        <f>IF(B62="","",IF(AND(Input!Y61="",IFERROR(VLOOKUP(K62,UIR!$A$2:$P$21,16,FALSE),"")&lt;&gt;""),"Data is Missing.",""))</f>
        <v/>
      </c>
      <c r="AC62" s="202" t="str">
        <f>IF(ISERROR(IF(Input!D61="","",IF(ISERROR(VLOOKUP(Input!D61,'Measure List'!$A$2:$A$30000,1,0)),"Invalid RefNo",""))),"",IF(Input!D61="","",IF(ISERROR(VLOOKUP(Input!D61,'Measure List'!$A$2:$A$30000,1,0)),"Invalid RefNo","")))</f>
        <v/>
      </c>
      <c r="AD62" s="156"/>
      <c r="AE62" s="156"/>
      <c r="AF62" s="156"/>
      <c r="AG62" s="156"/>
      <c r="AH62" s="156"/>
      <c r="AI62" s="156"/>
      <c r="AJ62" s="156"/>
      <c r="AK62" s="156"/>
      <c r="AL62" s="203" t="str">
        <f>IF(COUNTIF(Dropdowns!$K$2:$K$7,Input!S61)&gt;0,"",IF(Input!S61="","","Invalid Type"))</f>
        <v/>
      </c>
      <c r="AN62" s="204" t="str">
        <f>IF(Input!C61="","",IF(ISNUMBER(VALUE(Input!C61)),"","Needs to be a number."))</f>
        <v/>
      </c>
      <c r="AO62" s="205" t="str">
        <f>IF(Input!E61="","",IF(ISNUMBER(VALUE(Input!E61)),"","Needs to be a number."))</f>
        <v/>
      </c>
      <c r="AP62" s="205" t="str">
        <f>IF(Input!N61="","",IF(ISNUMBER(VALUE(Input!N61)),"","Needs to be a number."))</f>
        <v/>
      </c>
      <c r="AQ62" s="205" t="str">
        <f>IF(Input!O61="","",IF(ISNUMBER(VALUE(Input!O61)),"","Needs to be a number."))</f>
        <v/>
      </c>
      <c r="AR62" s="205" t="str">
        <f>IF(Input!V61="","",IF(ISNUMBER(VALUE(Input!V61)),"","Needs to be a number."))</f>
        <v/>
      </c>
      <c r="AS62" s="205" t="str">
        <f>IF(Input!W61="","",IF(ISNUMBER(VALUE(Input!W61)),"","Needs to be a number."))</f>
        <v/>
      </c>
      <c r="AT62" s="205" t="str">
        <f>IF(Input!X61="","",IF(ISNUMBER(VALUE(Input!X61)),"","Needs to be a number."))</f>
        <v/>
      </c>
      <c r="AU62" s="206" t="str">
        <f>IF(Input!Y61="","",IF(ISNUMBER(VALUE(Input!Y61)),"","Needs to be a number."))</f>
        <v/>
      </c>
      <c r="AV62" s="207"/>
      <c r="AW62" s="259" t="str">
        <f>IF(OR(VALUE(Input!C61)&lt;0,VALUE(Input!C61)&gt;100), "Invalid EEI %","")</f>
        <v/>
      </c>
      <c r="AX62" s="207"/>
      <c r="AY62" s="278" t="str">
        <f>IF(Input!E61="","",IF(VALUE(Input!E61)=0,"Do not enter 0.",""))</f>
        <v/>
      </c>
    </row>
    <row r="63" spans="2:51" x14ac:dyDescent="0.3">
      <c r="B63" s="188" t="str">
        <f>Input!A62</f>
        <v/>
      </c>
      <c r="C63" s="189" t="str">
        <f>IF(ISERROR(IF(AND(Input!$A62="",SUMPRODUCT(--(LEN(Input!$A63:'Input'!$A$1006)&gt;0))&lt;&gt;0),"Row is skipped.",IF(AND(Input!$A62="",Input!$A63=""),"", IF(Input!B62="","Data is missing.","")))),"",IF(AND(Input!$A62="",SUMPRODUCT(--(LEN(Input!$A63:'Input'!$A$1006)&gt;0))&lt;&gt;0),"Row is skipped.",IF(AND(Input!$A62="",Input!$A63=""),"", IF(Input!B62="","Data is missing.",""))))</f>
        <v/>
      </c>
      <c r="D63" s="189" t="str">
        <f>IF(ISERROR(IF(AND(Input!$A62="",SUMPRODUCT(--(LEN(Input!$A63:'Input'!$A$1006)&gt;0))&lt;&gt;0),"Row is skipped.",IF(AND(Input!$A62="",Input!$A63=""),"", IF(Input!C62="","Data is missing.","")))),"",IF(AND(Input!$A62="",SUMPRODUCT(--(LEN(Input!$A63:'Input'!$A$1006)&gt;0))&lt;&gt;0),"Row is skipped.",IF(AND(Input!$A62="",Input!$A63=""),"", IF(Input!C62="","Data is missing.",""))))</f>
        <v/>
      </c>
      <c r="E63" s="189" t="str">
        <f>IF(ISERROR(IF(AND(Input!$A62="",SUMPRODUCT(--(LEN(Input!$A63:'Input'!$A$1006)&gt;0))&lt;&gt;0),"Row is skipped.",IF(AND(Input!$A62="",Input!$A63=""),"", IF(Input!D62="","Data is missing.","")))),"",IF(AND(Input!$A62="",SUMPRODUCT(--(LEN(Input!$A63:'Input'!$A$1006)&gt;0))&lt;&gt;0),"Row is skipped.",IF(AND(Input!$A62="",Input!$A63=""),"", IF(Input!D62="","Data is missing.",""))))</f>
        <v/>
      </c>
      <c r="F63" s="189" t="str">
        <f>IF(ISERROR(IF(AND(Input!$A62="",SUMPRODUCT(--(LEN(Input!$A63:'Input'!$A$1006)&gt;0))&lt;&gt;0),"Row is skipped.",IF(AND(Input!$A62="",Input!$A63=""),"", IF(Input!E62="","Data is missing.","")))),"",IF(AND(Input!$A62="",SUMPRODUCT(--(LEN(Input!$A63:'Input'!$A$1006)&gt;0))&lt;&gt;0),"Row is skipped.",IF(AND(Input!$A62="",Input!$A63=""),"", IF(Input!E62="","Data is missing.",""))))</f>
        <v/>
      </c>
      <c r="G63" s="189" t="str">
        <f>IF(ISERROR(IF(AND(Input!$A62="",SUMPRODUCT(--(LEN(Input!$A63:'Input'!$A$1006)&gt;0))&lt;&gt;0),"Row is skipped.",IF(AND(Input!$A62="",Input!$A63=""),"", IF(Input!F62="","Data is missing.","")))),"",IF(AND(Input!$A62="",SUMPRODUCT(--(LEN(Input!$A63:'Input'!$A$1006)&gt;0))&lt;&gt;0),"Row is skipped.",IF(AND(Input!$A62="",Input!$A63=""),"", IF(Input!F62="","Data is missing.",""))))</f>
        <v/>
      </c>
      <c r="H63" s="190" t="str">
        <f>IF(ISERROR(IF(AND(Input!$A62="",SUMPRODUCT(--(LEN(Input!$A63:'Input'!$A$1006)&gt;0))&lt;&gt;0),"Row is skipped.",IF(AND(Input!$A62="",Input!$A63=""),"", IF(Input!G62="","Data is missing.","")))),"",IF(AND(Input!$A62="",SUMPRODUCT(--(LEN(Input!$A63:'Input'!$A$1006)&gt;0))&lt;&gt;0),"Row is skipped.",IF(AND(Input!$A62="",Input!$A63=""),"", IF(Input!G62="","Data is missing.",""))))</f>
        <v/>
      </c>
      <c r="I63" s="156"/>
      <c r="J63" s="191" t="str">
        <f>IFERROR(VLOOKUP(VLOOKUP(Input!$D62,'Measure List'!$A:$AN,40,FALSE),UIR!$A$1:$Q$27,17,FALSE),"")</f>
        <v/>
      </c>
      <c r="K63" s="192" t="str">
        <f>IFERROR(VLOOKUP(Input!$D62,'Measure List'!$A:$AN,40,FALSE),"")</f>
        <v/>
      </c>
      <c r="L63" s="156"/>
      <c r="M63" s="193" t="str">
        <f>IF(B63="","",IF(AND(Input!H62="",IFERROR(VLOOKUP(K63,UIR!$A$2:$P$21,2,FALSE),"")&lt;&gt;""),"Data is Missing.",""))</f>
        <v/>
      </c>
      <c r="N63" s="194" t="str">
        <f>IF(B63="","",IF(AND(Input!I62="",IFERROR(VLOOKUP(K63,UIR!$A$2:$P$21,3,FALSE),"")&lt;&gt;""),"Data is Missing.",""))</f>
        <v/>
      </c>
      <c r="O63" s="194" t="str">
        <f>IF(B63="","",IF(AND(Input!J62="",IFERROR(VLOOKUP(K63,UIR!$A$2:$P$21,4,FALSE),"")&lt;&gt;""),"Data is Missing.",""))</f>
        <v/>
      </c>
      <c r="P63" s="194" t="str">
        <f>IF(B63="","",IF(AND(Input!K62="",IFERROR(VLOOKUP(K63,UIR!$A$2:$P$21,5,FALSE),"")&lt;&gt;""),"Data is Missing.",""))</f>
        <v/>
      </c>
      <c r="Q63" s="194" t="str">
        <f>IF(B63="","",IF(AND(Input!L62="",IFERROR(VLOOKUP(K63,UIR!$A$2:$P$21,6,FALSE),"")&lt;&gt;""),"Data is Missing.",""))</f>
        <v/>
      </c>
      <c r="R63" s="194" t="str">
        <f>IF(B63="","",IF(AND(Input!M62="",IFERROR(VLOOKUP(K63,UIR!$A$2:$P$21,7,FALSE),"")&lt;&gt;""),"Data is Missing.",""))</f>
        <v/>
      </c>
      <c r="S63" s="194" t="str">
        <f>IF(B63="","",IF(AND(Input!P62="",IFERROR(VLOOKUP(K63,UIR!$A$2:$P$21,8,FALSE),"")&lt;&gt;""),"Data is Missing.",""))</f>
        <v/>
      </c>
      <c r="T63" s="194" t="str">
        <f>IF(B63="","",IF(AND(Input!Q62="",IFERROR(VLOOKUP(K63,UIR!$A$2:$P$21,9,FALSE),"")&lt;&gt;""),"Data is Missing.",""))</f>
        <v/>
      </c>
      <c r="U63" s="194"/>
      <c r="V63" s="194" t="str">
        <f>IF(B63="","",IF(AND(Input!S62="",IFERROR(VLOOKUP(K63,UIR!$A$2:$P$21,11,FALSE),"")&lt;&gt;""),"Data is Missing.",""))</f>
        <v/>
      </c>
      <c r="W63" s="194" t="str">
        <f>IF(B63="","",IF(AND(Input!T62="",IFERROR(VLOOKUP(K63,UIR!$A$2:$P$21,12,FALSE),"")&lt;&gt;""),"Data is Missing.",""))</f>
        <v/>
      </c>
      <c r="X63" s="194" t="str">
        <f>IF(B63="","",IF(AND(Input!V62="",IFERROR(VLOOKUP(K63,UIR!$A$2:$P$21,13,FALSE),"")&lt;&gt;""),"Data is Missing.",""))</f>
        <v/>
      </c>
      <c r="Y63" s="194" t="str">
        <f>IF(B63="","",IF(AND(Input!W62="",IFERROR(VLOOKUP(K63,UIR!$A$2:$P$21,14,FALSE),"")&lt;&gt;""),"Data is Missing.",""))</f>
        <v/>
      </c>
      <c r="Z63" s="194" t="str">
        <f>IF(B63="","",IF(AND(Input!X62="",IFERROR(VLOOKUP(K63,UIR!$A$2:$P$21,15,FALSE),"")&lt;&gt;""),"Data is Missing.",""))</f>
        <v/>
      </c>
      <c r="AA63" s="195" t="str">
        <f>IF(B63="","",IF(AND(Input!Y62="",IFERROR(VLOOKUP(K63,UIR!$A$2:$P$21,16,FALSE),"")&lt;&gt;""),"Data is Missing.",""))</f>
        <v/>
      </c>
      <c r="AC63" s="202" t="str">
        <f>IF(ISERROR(IF(Input!D62="","",IF(ISERROR(VLOOKUP(Input!D62,'Measure List'!$A$2:$A$30000,1,0)),"Invalid RefNo",""))),"",IF(Input!D62="","",IF(ISERROR(VLOOKUP(Input!D62,'Measure List'!$A$2:$A$30000,1,0)),"Invalid RefNo","")))</f>
        <v/>
      </c>
      <c r="AD63" s="156"/>
      <c r="AE63" s="156"/>
      <c r="AF63" s="156"/>
      <c r="AG63" s="156"/>
      <c r="AH63" s="156"/>
      <c r="AI63" s="156"/>
      <c r="AJ63" s="156"/>
      <c r="AK63" s="156"/>
      <c r="AL63" s="203" t="str">
        <f>IF(COUNTIF(Dropdowns!$K$2:$K$7,Input!S62)&gt;0,"",IF(Input!S62="","","Invalid Type"))</f>
        <v/>
      </c>
      <c r="AN63" s="204" t="str">
        <f>IF(Input!C62="","",IF(ISNUMBER(VALUE(Input!C62)),"","Needs to be a number."))</f>
        <v/>
      </c>
      <c r="AO63" s="205" t="str">
        <f>IF(Input!E62="","",IF(ISNUMBER(VALUE(Input!E62)),"","Needs to be a number."))</f>
        <v/>
      </c>
      <c r="AP63" s="205" t="str">
        <f>IF(Input!N62="","",IF(ISNUMBER(VALUE(Input!N62)),"","Needs to be a number."))</f>
        <v/>
      </c>
      <c r="AQ63" s="205" t="str">
        <f>IF(Input!O62="","",IF(ISNUMBER(VALUE(Input!O62)),"","Needs to be a number."))</f>
        <v/>
      </c>
      <c r="AR63" s="205" t="str">
        <f>IF(Input!V62="","",IF(ISNUMBER(VALUE(Input!V62)),"","Needs to be a number."))</f>
        <v/>
      </c>
      <c r="AS63" s="205" t="str">
        <f>IF(Input!W62="","",IF(ISNUMBER(VALUE(Input!W62)),"","Needs to be a number."))</f>
        <v/>
      </c>
      <c r="AT63" s="205" t="str">
        <f>IF(Input!X62="","",IF(ISNUMBER(VALUE(Input!X62)),"","Needs to be a number."))</f>
        <v/>
      </c>
      <c r="AU63" s="206" t="str">
        <f>IF(Input!Y62="","",IF(ISNUMBER(VALUE(Input!Y62)),"","Needs to be a number."))</f>
        <v/>
      </c>
      <c r="AV63" s="207"/>
      <c r="AW63" s="259" t="str">
        <f>IF(OR(VALUE(Input!C62)&lt;0,VALUE(Input!C62)&gt;100), "Invalid EEI %","")</f>
        <v/>
      </c>
      <c r="AX63" s="207"/>
      <c r="AY63" s="278" t="str">
        <f>IF(Input!E62="","",IF(VALUE(Input!E62)=0,"Do not enter 0.",""))</f>
        <v/>
      </c>
    </row>
    <row r="64" spans="2:51" x14ac:dyDescent="0.3">
      <c r="B64" s="188" t="str">
        <f>Input!A63</f>
        <v/>
      </c>
      <c r="C64" s="189" t="str">
        <f>IF(ISERROR(IF(AND(Input!$A63="",SUMPRODUCT(--(LEN(Input!$A64:'Input'!$A$1006)&gt;0))&lt;&gt;0),"Row is skipped.",IF(AND(Input!$A63="",Input!$A64=""),"", IF(Input!B63="","Data is missing.","")))),"",IF(AND(Input!$A63="",SUMPRODUCT(--(LEN(Input!$A64:'Input'!$A$1006)&gt;0))&lt;&gt;0),"Row is skipped.",IF(AND(Input!$A63="",Input!$A64=""),"", IF(Input!B63="","Data is missing.",""))))</f>
        <v/>
      </c>
      <c r="D64" s="189" t="str">
        <f>IF(ISERROR(IF(AND(Input!$A63="",SUMPRODUCT(--(LEN(Input!$A64:'Input'!$A$1006)&gt;0))&lt;&gt;0),"Row is skipped.",IF(AND(Input!$A63="",Input!$A64=""),"", IF(Input!C63="","Data is missing.","")))),"",IF(AND(Input!$A63="",SUMPRODUCT(--(LEN(Input!$A64:'Input'!$A$1006)&gt;0))&lt;&gt;0),"Row is skipped.",IF(AND(Input!$A63="",Input!$A64=""),"", IF(Input!C63="","Data is missing.",""))))</f>
        <v/>
      </c>
      <c r="E64" s="189" t="str">
        <f>IF(ISERROR(IF(AND(Input!$A63="",SUMPRODUCT(--(LEN(Input!$A64:'Input'!$A$1006)&gt;0))&lt;&gt;0),"Row is skipped.",IF(AND(Input!$A63="",Input!$A64=""),"", IF(Input!D63="","Data is missing.","")))),"",IF(AND(Input!$A63="",SUMPRODUCT(--(LEN(Input!$A64:'Input'!$A$1006)&gt;0))&lt;&gt;0),"Row is skipped.",IF(AND(Input!$A63="",Input!$A64=""),"", IF(Input!D63="","Data is missing.",""))))</f>
        <v/>
      </c>
      <c r="F64" s="189" t="str">
        <f>IF(ISERROR(IF(AND(Input!$A63="",SUMPRODUCT(--(LEN(Input!$A64:'Input'!$A$1006)&gt;0))&lt;&gt;0),"Row is skipped.",IF(AND(Input!$A63="",Input!$A64=""),"", IF(Input!E63="","Data is missing.","")))),"",IF(AND(Input!$A63="",SUMPRODUCT(--(LEN(Input!$A64:'Input'!$A$1006)&gt;0))&lt;&gt;0),"Row is skipped.",IF(AND(Input!$A63="",Input!$A64=""),"", IF(Input!E63="","Data is missing.",""))))</f>
        <v/>
      </c>
      <c r="G64" s="189" t="str">
        <f>IF(ISERROR(IF(AND(Input!$A63="",SUMPRODUCT(--(LEN(Input!$A64:'Input'!$A$1006)&gt;0))&lt;&gt;0),"Row is skipped.",IF(AND(Input!$A63="",Input!$A64=""),"", IF(Input!F63="","Data is missing.","")))),"",IF(AND(Input!$A63="",SUMPRODUCT(--(LEN(Input!$A64:'Input'!$A$1006)&gt;0))&lt;&gt;0),"Row is skipped.",IF(AND(Input!$A63="",Input!$A64=""),"", IF(Input!F63="","Data is missing.",""))))</f>
        <v/>
      </c>
      <c r="H64" s="190" t="str">
        <f>IF(ISERROR(IF(AND(Input!$A63="",SUMPRODUCT(--(LEN(Input!$A64:'Input'!$A$1006)&gt;0))&lt;&gt;0),"Row is skipped.",IF(AND(Input!$A63="",Input!$A64=""),"", IF(Input!G63="","Data is missing.","")))),"",IF(AND(Input!$A63="",SUMPRODUCT(--(LEN(Input!$A64:'Input'!$A$1006)&gt;0))&lt;&gt;0),"Row is skipped.",IF(AND(Input!$A63="",Input!$A64=""),"", IF(Input!G63="","Data is missing.",""))))</f>
        <v/>
      </c>
      <c r="I64" s="156"/>
      <c r="J64" s="191" t="str">
        <f>IFERROR(VLOOKUP(VLOOKUP(Input!$D63,'Measure List'!$A:$AN,40,FALSE),UIR!$A$1:$Q$27,17,FALSE),"")</f>
        <v/>
      </c>
      <c r="K64" s="192" t="str">
        <f>IFERROR(VLOOKUP(Input!$D63,'Measure List'!$A:$AN,40,FALSE),"")</f>
        <v/>
      </c>
      <c r="L64" s="156"/>
      <c r="M64" s="193" t="str">
        <f>IF(B64="","",IF(AND(Input!H63="",IFERROR(VLOOKUP(K64,UIR!$A$2:$P$21,2,FALSE),"")&lt;&gt;""),"Data is Missing.",""))</f>
        <v/>
      </c>
      <c r="N64" s="194" t="str">
        <f>IF(B64="","",IF(AND(Input!I63="",IFERROR(VLOOKUP(K64,UIR!$A$2:$P$21,3,FALSE),"")&lt;&gt;""),"Data is Missing.",""))</f>
        <v/>
      </c>
      <c r="O64" s="194" t="str">
        <f>IF(B64="","",IF(AND(Input!J63="",IFERROR(VLOOKUP(K64,UIR!$A$2:$P$21,4,FALSE),"")&lt;&gt;""),"Data is Missing.",""))</f>
        <v/>
      </c>
      <c r="P64" s="194" t="str">
        <f>IF(B64="","",IF(AND(Input!K63="",IFERROR(VLOOKUP(K64,UIR!$A$2:$P$21,5,FALSE),"")&lt;&gt;""),"Data is Missing.",""))</f>
        <v/>
      </c>
      <c r="Q64" s="194" t="str">
        <f>IF(B64="","",IF(AND(Input!L63="",IFERROR(VLOOKUP(K64,UIR!$A$2:$P$21,6,FALSE),"")&lt;&gt;""),"Data is Missing.",""))</f>
        <v/>
      </c>
      <c r="R64" s="194" t="str">
        <f>IF(B64="","",IF(AND(Input!M63="",IFERROR(VLOOKUP(K64,UIR!$A$2:$P$21,7,FALSE),"")&lt;&gt;""),"Data is Missing.",""))</f>
        <v/>
      </c>
      <c r="S64" s="194" t="str">
        <f>IF(B64="","",IF(AND(Input!P63="",IFERROR(VLOOKUP(K64,UIR!$A$2:$P$21,8,FALSE),"")&lt;&gt;""),"Data is Missing.",""))</f>
        <v/>
      </c>
      <c r="T64" s="194" t="str">
        <f>IF(B64="","",IF(AND(Input!Q63="",IFERROR(VLOOKUP(K64,UIR!$A$2:$P$21,9,FALSE),"")&lt;&gt;""),"Data is Missing.",""))</f>
        <v/>
      </c>
      <c r="U64" s="194"/>
      <c r="V64" s="194" t="str">
        <f>IF(B64="","",IF(AND(Input!S63="",IFERROR(VLOOKUP(K64,UIR!$A$2:$P$21,11,FALSE),"")&lt;&gt;""),"Data is Missing.",""))</f>
        <v/>
      </c>
      <c r="W64" s="194" t="str">
        <f>IF(B64="","",IF(AND(Input!T63="",IFERROR(VLOOKUP(K64,UIR!$A$2:$P$21,12,FALSE),"")&lt;&gt;""),"Data is Missing.",""))</f>
        <v/>
      </c>
      <c r="X64" s="194" t="str">
        <f>IF(B64="","",IF(AND(Input!V63="",IFERROR(VLOOKUP(K64,UIR!$A$2:$P$21,13,FALSE),"")&lt;&gt;""),"Data is Missing.",""))</f>
        <v/>
      </c>
      <c r="Y64" s="194" t="str">
        <f>IF(B64="","",IF(AND(Input!W63="",IFERROR(VLOOKUP(K64,UIR!$A$2:$P$21,14,FALSE),"")&lt;&gt;""),"Data is Missing.",""))</f>
        <v/>
      </c>
      <c r="Z64" s="194" t="str">
        <f>IF(B64="","",IF(AND(Input!X63="",IFERROR(VLOOKUP(K64,UIR!$A$2:$P$21,15,FALSE),"")&lt;&gt;""),"Data is Missing.",""))</f>
        <v/>
      </c>
      <c r="AA64" s="195" t="str">
        <f>IF(B64="","",IF(AND(Input!Y63="",IFERROR(VLOOKUP(K64,UIR!$A$2:$P$21,16,FALSE),"")&lt;&gt;""),"Data is Missing.",""))</f>
        <v/>
      </c>
      <c r="AC64" s="202" t="str">
        <f>IF(ISERROR(IF(Input!D63="","",IF(ISERROR(VLOOKUP(Input!D63,'Measure List'!$A$2:$A$30000,1,0)),"Invalid RefNo",""))),"",IF(Input!D63="","",IF(ISERROR(VLOOKUP(Input!D63,'Measure List'!$A$2:$A$30000,1,0)),"Invalid RefNo","")))</f>
        <v/>
      </c>
      <c r="AD64" s="156"/>
      <c r="AE64" s="156"/>
      <c r="AF64" s="156"/>
      <c r="AG64" s="156"/>
      <c r="AH64" s="156"/>
      <c r="AI64" s="156"/>
      <c r="AJ64" s="156"/>
      <c r="AK64" s="156"/>
      <c r="AL64" s="203" t="str">
        <f>IF(COUNTIF(Dropdowns!$K$2:$K$7,Input!S63)&gt;0,"",IF(Input!S63="","","Invalid Type"))</f>
        <v/>
      </c>
      <c r="AN64" s="204" t="str">
        <f>IF(Input!C63="","",IF(ISNUMBER(VALUE(Input!C63)),"","Needs to be a number."))</f>
        <v/>
      </c>
      <c r="AO64" s="205" t="str">
        <f>IF(Input!E63="","",IF(ISNUMBER(VALUE(Input!E63)),"","Needs to be a number."))</f>
        <v/>
      </c>
      <c r="AP64" s="205" t="str">
        <f>IF(Input!N63="","",IF(ISNUMBER(VALUE(Input!N63)),"","Needs to be a number."))</f>
        <v/>
      </c>
      <c r="AQ64" s="205" t="str">
        <f>IF(Input!O63="","",IF(ISNUMBER(VALUE(Input!O63)),"","Needs to be a number."))</f>
        <v/>
      </c>
      <c r="AR64" s="205" t="str">
        <f>IF(Input!V63="","",IF(ISNUMBER(VALUE(Input!V63)),"","Needs to be a number."))</f>
        <v/>
      </c>
      <c r="AS64" s="205" t="str">
        <f>IF(Input!W63="","",IF(ISNUMBER(VALUE(Input!W63)),"","Needs to be a number."))</f>
        <v/>
      </c>
      <c r="AT64" s="205" t="str">
        <f>IF(Input!X63="","",IF(ISNUMBER(VALUE(Input!X63)),"","Needs to be a number."))</f>
        <v/>
      </c>
      <c r="AU64" s="206" t="str">
        <f>IF(Input!Y63="","",IF(ISNUMBER(VALUE(Input!Y63)),"","Needs to be a number."))</f>
        <v/>
      </c>
      <c r="AV64" s="207"/>
      <c r="AW64" s="259" t="str">
        <f>IF(OR(VALUE(Input!C63)&lt;0,VALUE(Input!C63)&gt;100), "Invalid EEI %","")</f>
        <v/>
      </c>
      <c r="AX64" s="207"/>
      <c r="AY64" s="278" t="str">
        <f>IF(Input!E63="","",IF(VALUE(Input!E63)=0,"Do not enter 0.",""))</f>
        <v/>
      </c>
    </row>
    <row r="65" spans="2:51" x14ac:dyDescent="0.3">
      <c r="B65" s="188" t="str">
        <f>Input!A64</f>
        <v/>
      </c>
      <c r="C65" s="189" t="str">
        <f>IF(ISERROR(IF(AND(Input!$A64="",SUMPRODUCT(--(LEN(Input!$A65:'Input'!$A$1006)&gt;0))&lt;&gt;0),"Row is skipped.",IF(AND(Input!$A64="",Input!$A65=""),"", IF(Input!B64="","Data is missing.","")))),"",IF(AND(Input!$A64="",SUMPRODUCT(--(LEN(Input!$A65:'Input'!$A$1006)&gt;0))&lt;&gt;0),"Row is skipped.",IF(AND(Input!$A64="",Input!$A65=""),"", IF(Input!B64="","Data is missing.",""))))</f>
        <v/>
      </c>
      <c r="D65" s="189" t="str">
        <f>IF(ISERROR(IF(AND(Input!$A64="",SUMPRODUCT(--(LEN(Input!$A65:'Input'!$A$1006)&gt;0))&lt;&gt;0),"Row is skipped.",IF(AND(Input!$A64="",Input!$A65=""),"", IF(Input!C64="","Data is missing.","")))),"",IF(AND(Input!$A64="",SUMPRODUCT(--(LEN(Input!$A65:'Input'!$A$1006)&gt;0))&lt;&gt;0),"Row is skipped.",IF(AND(Input!$A64="",Input!$A65=""),"", IF(Input!C64="","Data is missing.",""))))</f>
        <v/>
      </c>
      <c r="E65" s="189" t="str">
        <f>IF(ISERROR(IF(AND(Input!$A64="",SUMPRODUCT(--(LEN(Input!$A65:'Input'!$A$1006)&gt;0))&lt;&gt;0),"Row is skipped.",IF(AND(Input!$A64="",Input!$A65=""),"", IF(Input!D64="","Data is missing.","")))),"",IF(AND(Input!$A64="",SUMPRODUCT(--(LEN(Input!$A65:'Input'!$A$1006)&gt;0))&lt;&gt;0),"Row is skipped.",IF(AND(Input!$A64="",Input!$A65=""),"", IF(Input!D64="","Data is missing.",""))))</f>
        <v/>
      </c>
      <c r="F65" s="189" t="str">
        <f>IF(ISERROR(IF(AND(Input!$A64="",SUMPRODUCT(--(LEN(Input!$A65:'Input'!$A$1006)&gt;0))&lt;&gt;0),"Row is skipped.",IF(AND(Input!$A64="",Input!$A65=""),"", IF(Input!E64="","Data is missing.","")))),"",IF(AND(Input!$A64="",SUMPRODUCT(--(LEN(Input!$A65:'Input'!$A$1006)&gt;0))&lt;&gt;0),"Row is skipped.",IF(AND(Input!$A64="",Input!$A65=""),"", IF(Input!E64="","Data is missing.",""))))</f>
        <v/>
      </c>
      <c r="G65" s="189" t="str">
        <f>IF(ISERROR(IF(AND(Input!$A64="",SUMPRODUCT(--(LEN(Input!$A65:'Input'!$A$1006)&gt;0))&lt;&gt;0),"Row is skipped.",IF(AND(Input!$A64="",Input!$A65=""),"", IF(Input!F64="","Data is missing.","")))),"",IF(AND(Input!$A64="",SUMPRODUCT(--(LEN(Input!$A65:'Input'!$A$1006)&gt;0))&lt;&gt;0),"Row is skipped.",IF(AND(Input!$A64="",Input!$A65=""),"", IF(Input!F64="","Data is missing.",""))))</f>
        <v/>
      </c>
      <c r="H65" s="190" t="str">
        <f>IF(ISERROR(IF(AND(Input!$A64="",SUMPRODUCT(--(LEN(Input!$A65:'Input'!$A$1006)&gt;0))&lt;&gt;0),"Row is skipped.",IF(AND(Input!$A64="",Input!$A65=""),"", IF(Input!G64="","Data is missing.","")))),"",IF(AND(Input!$A64="",SUMPRODUCT(--(LEN(Input!$A65:'Input'!$A$1006)&gt;0))&lt;&gt;0),"Row is skipped.",IF(AND(Input!$A64="",Input!$A65=""),"", IF(Input!G64="","Data is missing.",""))))</f>
        <v/>
      </c>
      <c r="I65" s="156"/>
      <c r="J65" s="191" t="str">
        <f>IFERROR(VLOOKUP(VLOOKUP(Input!$D64,'Measure List'!$A:$AN,40,FALSE),UIR!$A$1:$Q$27,17,FALSE),"")</f>
        <v/>
      </c>
      <c r="K65" s="192" t="str">
        <f>IFERROR(VLOOKUP(Input!$D64,'Measure List'!$A:$AN,40,FALSE),"")</f>
        <v/>
      </c>
      <c r="L65" s="156"/>
      <c r="M65" s="193" t="str">
        <f>IF(B65="","",IF(AND(Input!H64="",IFERROR(VLOOKUP(K65,UIR!$A$2:$P$21,2,FALSE),"")&lt;&gt;""),"Data is Missing.",""))</f>
        <v/>
      </c>
      <c r="N65" s="194" t="str">
        <f>IF(B65="","",IF(AND(Input!I64="",IFERROR(VLOOKUP(K65,UIR!$A$2:$P$21,3,FALSE),"")&lt;&gt;""),"Data is Missing.",""))</f>
        <v/>
      </c>
      <c r="O65" s="194" t="str">
        <f>IF(B65="","",IF(AND(Input!J64="",IFERROR(VLOOKUP(K65,UIR!$A$2:$P$21,4,FALSE),"")&lt;&gt;""),"Data is Missing.",""))</f>
        <v/>
      </c>
      <c r="P65" s="194" t="str">
        <f>IF(B65="","",IF(AND(Input!K64="",IFERROR(VLOOKUP(K65,UIR!$A$2:$P$21,5,FALSE),"")&lt;&gt;""),"Data is Missing.",""))</f>
        <v/>
      </c>
      <c r="Q65" s="194" t="str">
        <f>IF(B65="","",IF(AND(Input!L64="",IFERROR(VLOOKUP(K65,UIR!$A$2:$P$21,6,FALSE),"")&lt;&gt;""),"Data is Missing.",""))</f>
        <v/>
      </c>
      <c r="R65" s="194" t="str">
        <f>IF(B65="","",IF(AND(Input!M64="",IFERROR(VLOOKUP(K65,UIR!$A$2:$P$21,7,FALSE),"")&lt;&gt;""),"Data is Missing.",""))</f>
        <v/>
      </c>
      <c r="S65" s="194" t="str">
        <f>IF(B65="","",IF(AND(Input!P64="",IFERROR(VLOOKUP(K65,UIR!$A$2:$P$21,8,FALSE),"")&lt;&gt;""),"Data is Missing.",""))</f>
        <v/>
      </c>
      <c r="T65" s="194" t="str">
        <f>IF(B65="","",IF(AND(Input!Q64="",IFERROR(VLOOKUP(K65,UIR!$A$2:$P$21,9,FALSE),"")&lt;&gt;""),"Data is Missing.",""))</f>
        <v/>
      </c>
      <c r="U65" s="194"/>
      <c r="V65" s="194" t="str">
        <f>IF(B65="","",IF(AND(Input!S64="",IFERROR(VLOOKUP(K65,UIR!$A$2:$P$21,11,FALSE),"")&lt;&gt;""),"Data is Missing.",""))</f>
        <v/>
      </c>
      <c r="W65" s="194" t="str">
        <f>IF(B65="","",IF(AND(Input!T64="",IFERROR(VLOOKUP(K65,UIR!$A$2:$P$21,12,FALSE),"")&lt;&gt;""),"Data is Missing.",""))</f>
        <v/>
      </c>
      <c r="X65" s="194" t="str">
        <f>IF(B65="","",IF(AND(Input!V64="",IFERROR(VLOOKUP(K65,UIR!$A$2:$P$21,13,FALSE),"")&lt;&gt;""),"Data is Missing.",""))</f>
        <v/>
      </c>
      <c r="Y65" s="194" t="str">
        <f>IF(B65="","",IF(AND(Input!W64="",IFERROR(VLOOKUP(K65,UIR!$A$2:$P$21,14,FALSE),"")&lt;&gt;""),"Data is Missing.",""))</f>
        <v/>
      </c>
      <c r="Z65" s="194" t="str">
        <f>IF(B65="","",IF(AND(Input!X64="",IFERROR(VLOOKUP(K65,UIR!$A$2:$P$21,15,FALSE),"")&lt;&gt;""),"Data is Missing.",""))</f>
        <v/>
      </c>
      <c r="AA65" s="195" t="str">
        <f>IF(B65="","",IF(AND(Input!Y64="",IFERROR(VLOOKUP(K65,UIR!$A$2:$P$21,16,FALSE),"")&lt;&gt;""),"Data is Missing.",""))</f>
        <v/>
      </c>
      <c r="AC65" s="202" t="str">
        <f>IF(ISERROR(IF(Input!D64="","",IF(ISERROR(VLOOKUP(Input!D64,'Measure List'!$A$2:$A$30000,1,0)),"Invalid RefNo",""))),"",IF(Input!D64="","",IF(ISERROR(VLOOKUP(Input!D64,'Measure List'!$A$2:$A$30000,1,0)),"Invalid RefNo","")))</f>
        <v/>
      </c>
      <c r="AD65" s="156"/>
      <c r="AE65" s="156"/>
      <c r="AF65" s="156"/>
      <c r="AG65" s="156"/>
      <c r="AH65" s="156"/>
      <c r="AI65" s="156"/>
      <c r="AJ65" s="156"/>
      <c r="AK65" s="156"/>
      <c r="AL65" s="203" t="str">
        <f>IF(COUNTIF(Dropdowns!$K$2:$K$7,Input!S64)&gt;0,"",IF(Input!S64="","","Invalid Type"))</f>
        <v/>
      </c>
      <c r="AN65" s="204" t="str">
        <f>IF(Input!C64="","",IF(ISNUMBER(VALUE(Input!C64)),"","Needs to be a number."))</f>
        <v/>
      </c>
      <c r="AO65" s="205" t="str">
        <f>IF(Input!E64="","",IF(ISNUMBER(VALUE(Input!E64)),"","Needs to be a number."))</f>
        <v/>
      </c>
      <c r="AP65" s="205" t="str">
        <f>IF(Input!N64="","",IF(ISNUMBER(VALUE(Input!N64)),"","Needs to be a number."))</f>
        <v/>
      </c>
      <c r="AQ65" s="205" t="str">
        <f>IF(Input!O64="","",IF(ISNUMBER(VALUE(Input!O64)),"","Needs to be a number."))</f>
        <v/>
      </c>
      <c r="AR65" s="205" t="str">
        <f>IF(Input!V64="","",IF(ISNUMBER(VALUE(Input!V64)),"","Needs to be a number."))</f>
        <v/>
      </c>
      <c r="AS65" s="205" t="str">
        <f>IF(Input!W64="","",IF(ISNUMBER(VALUE(Input!W64)),"","Needs to be a number."))</f>
        <v/>
      </c>
      <c r="AT65" s="205" t="str">
        <f>IF(Input!X64="","",IF(ISNUMBER(VALUE(Input!X64)),"","Needs to be a number."))</f>
        <v/>
      </c>
      <c r="AU65" s="206" t="str">
        <f>IF(Input!Y64="","",IF(ISNUMBER(VALUE(Input!Y64)),"","Needs to be a number."))</f>
        <v/>
      </c>
      <c r="AV65" s="207"/>
      <c r="AW65" s="259" t="str">
        <f>IF(OR(VALUE(Input!C64)&lt;0,VALUE(Input!C64)&gt;100), "Invalid EEI %","")</f>
        <v/>
      </c>
      <c r="AX65" s="207"/>
      <c r="AY65" s="278" t="str">
        <f>IF(Input!E64="","",IF(VALUE(Input!E64)=0,"Do not enter 0.",""))</f>
        <v/>
      </c>
    </row>
    <row r="66" spans="2:51" x14ac:dyDescent="0.3">
      <c r="B66" s="188" t="str">
        <f>Input!A65</f>
        <v/>
      </c>
      <c r="C66" s="189" t="str">
        <f>IF(ISERROR(IF(AND(Input!$A65="",SUMPRODUCT(--(LEN(Input!$A66:'Input'!$A$1006)&gt;0))&lt;&gt;0),"Row is skipped.",IF(AND(Input!$A65="",Input!$A66=""),"", IF(Input!B65="","Data is missing.","")))),"",IF(AND(Input!$A65="",SUMPRODUCT(--(LEN(Input!$A66:'Input'!$A$1006)&gt;0))&lt;&gt;0),"Row is skipped.",IF(AND(Input!$A65="",Input!$A66=""),"", IF(Input!B65="","Data is missing.",""))))</f>
        <v/>
      </c>
      <c r="D66" s="189" t="str">
        <f>IF(ISERROR(IF(AND(Input!$A65="",SUMPRODUCT(--(LEN(Input!$A66:'Input'!$A$1006)&gt;0))&lt;&gt;0),"Row is skipped.",IF(AND(Input!$A65="",Input!$A66=""),"", IF(Input!C65="","Data is missing.","")))),"",IF(AND(Input!$A65="",SUMPRODUCT(--(LEN(Input!$A66:'Input'!$A$1006)&gt;0))&lt;&gt;0),"Row is skipped.",IF(AND(Input!$A65="",Input!$A66=""),"", IF(Input!C65="","Data is missing.",""))))</f>
        <v/>
      </c>
      <c r="E66" s="189" t="str">
        <f>IF(ISERROR(IF(AND(Input!$A65="",SUMPRODUCT(--(LEN(Input!$A66:'Input'!$A$1006)&gt;0))&lt;&gt;0),"Row is skipped.",IF(AND(Input!$A65="",Input!$A66=""),"", IF(Input!D65="","Data is missing.","")))),"",IF(AND(Input!$A65="",SUMPRODUCT(--(LEN(Input!$A66:'Input'!$A$1006)&gt;0))&lt;&gt;0),"Row is skipped.",IF(AND(Input!$A65="",Input!$A66=""),"", IF(Input!D65="","Data is missing.",""))))</f>
        <v/>
      </c>
      <c r="F66" s="189" t="str">
        <f>IF(ISERROR(IF(AND(Input!$A65="",SUMPRODUCT(--(LEN(Input!$A66:'Input'!$A$1006)&gt;0))&lt;&gt;0),"Row is skipped.",IF(AND(Input!$A65="",Input!$A66=""),"", IF(Input!E65="","Data is missing.","")))),"",IF(AND(Input!$A65="",SUMPRODUCT(--(LEN(Input!$A66:'Input'!$A$1006)&gt;0))&lt;&gt;0),"Row is skipped.",IF(AND(Input!$A65="",Input!$A66=""),"", IF(Input!E65="","Data is missing.",""))))</f>
        <v/>
      </c>
      <c r="G66" s="189" t="str">
        <f>IF(ISERROR(IF(AND(Input!$A65="",SUMPRODUCT(--(LEN(Input!$A66:'Input'!$A$1006)&gt;0))&lt;&gt;0),"Row is skipped.",IF(AND(Input!$A65="",Input!$A66=""),"", IF(Input!F65="","Data is missing.","")))),"",IF(AND(Input!$A65="",SUMPRODUCT(--(LEN(Input!$A66:'Input'!$A$1006)&gt;0))&lt;&gt;0),"Row is skipped.",IF(AND(Input!$A65="",Input!$A66=""),"", IF(Input!F65="","Data is missing.",""))))</f>
        <v/>
      </c>
      <c r="H66" s="190" t="str">
        <f>IF(ISERROR(IF(AND(Input!$A65="",SUMPRODUCT(--(LEN(Input!$A66:'Input'!$A$1006)&gt;0))&lt;&gt;0),"Row is skipped.",IF(AND(Input!$A65="",Input!$A66=""),"", IF(Input!G65="","Data is missing.","")))),"",IF(AND(Input!$A65="",SUMPRODUCT(--(LEN(Input!$A66:'Input'!$A$1006)&gt;0))&lt;&gt;0),"Row is skipped.",IF(AND(Input!$A65="",Input!$A66=""),"", IF(Input!G65="","Data is missing.",""))))</f>
        <v/>
      </c>
      <c r="I66" s="156"/>
      <c r="J66" s="191" t="str">
        <f>IFERROR(VLOOKUP(VLOOKUP(Input!$D65,'Measure List'!$A:$AN,40,FALSE),UIR!$A$1:$Q$27,17,FALSE),"")</f>
        <v/>
      </c>
      <c r="K66" s="192" t="str">
        <f>IFERROR(VLOOKUP(Input!$D65,'Measure List'!$A:$AN,40,FALSE),"")</f>
        <v/>
      </c>
      <c r="L66" s="156"/>
      <c r="M66" s="193" t="str">
        <f>IF(B66="","",IF(AND(Input!H65="",IFERROR(VLOOKUP(K66,UIR!$A$2:$P$21,2,FALSE),"")&lt;&gt;""),"Data is Missing.",""))</f>
        <v/>
      </c>
      <c r="N66" s="194" t="str">
        <f>IF(B66="","",IF(AND(Input!I65="",IFERROR(VLOOKUP(K66,UIR!$A$2:$P$21,3,FALSE),"")&lt;&gt;""),"Data is Missing.",""))</f>
        <v/>
      </c>
      <c r="O66" s="194" t="str">
        <f>IF(B66="","",IF(AND(Input!J65="",IFERROR(VLOOKUP(K66,UIR!$A$2:$P$21,4,FALSE),"")&lt;&gt;""),"Data is Missing.",""))</f>
        <v/>
      </c>
      <c r="P66" s="194" t="str">
        <f>IF(B66="","",IF(AND(Input!K65="",IFERROR(VLOOKUP(K66,UIR!$A$2:$P$21,5,FALSE),"")&lt;&gt;""),"Data is Missing.",""))</f>
        <v/>
      </c>
      <c r="Q66" s="194" t="str">
        <f>IF(B66="","",IF(AND(Input!L65="",IFERROR(VLOOKUP(K66,UIR!$A$2:$P$21,6,FALSE),"")&lt;&gt;""),"Data is Missing.",""))</f>
        <v/>
      </c>
      <c r="R66" s="194" t="str">
        <f>IF(B66="","",IF(AND(Input!M65="",IFERROR(VLOOKUP(K66,UIR!$A$2:$P$21,7,FALSE),"")&lt;&gt;""),"Data is Missing.",""))</f>
        <v/>
      </c>
      <c r="S66" s="194" t="str">
        <f>IF(B66="","",IF(AND(Input!P65="",IFERROR(VLOOKUP(K66,UIR!$A$2:$P$21,8,FALSE),"")&lt;&gt;""),"Data is Missing.",""))</f>
        <v/>
      </c>
      <c r="T66" s="194" t="str">
        <f>IF(B66="","",IF(AND(Input!Q65="",IFERROR(VLOOKUP(K66,UIR!$A$2:$P$21,9,FALSE),"")&lt;&gt;""),"Data is Missing.",""))</f>
        <v/>
      </c>
      <c r="U66" s="194"/>
      <c r="V66" s="194" t="str">
        <f>IF(B66="","",IF(AND(Input!S65="",IFERROR(VLOOKUP(K66,UIR!$A$2:$P$21,11,FALSE),"")&lt;&gt;""),"Data is Missing.",""))</f>
        <v/>
      </c>
      <c r="W66" s="194" t="str">
        <f>IF(B66="","",IF(AND(Input!T65="",IFERROR(VLOOKUP(K66,UIR!$A$2:$P$21,12,FALSE),"")&lt;&gt;""),"Data is Missing.",""))</f>
        <v/>
      </c>
      <c r="X66" s="194" t="str">
        <f>IF(B66="","",IF(AND(Input!V65="",IFERROR(VLOOKUP(K66,UIR!$A$2:$P$21,13,FALSE),"")&lt;&gt;""),"Data is Missing.",""))</f>
        <v/>
      </c>
      <c r="Y66" s="194" t="str">
        <f>IF(B66="","",IF(AND(Input!W65="",IFERROR(VLOOKUP(K66,UIR!$A$2:$P$21,14,FALSE),"")&lt;&gt;""),"Data is Missing.",""))</f>
        <v/>
      </c>
      <c r="Z66" s="194" t="str">
        <f>IF(B66="","",IF(AND(Input!X65="",IFERROR(VLOOKUP(K66,UIR!$A$2:$P$21,15,FALSE),"")&lt;&gt;""),"Data is Missing.",""))</f>
        <v/>
      </c>
      <c r="AA66" s="195" t="str">
        <f>IF(B66="","",IF(AND(Input!Y65="",IFERROR(VLOOKUP(K66,UIR!$A$2:$P$21,16,FALSE),"")&lt;&gt;""),"Data is Missing.",""))</f>
        <v/>
      </c>
      <c r="AC66" s="202" t="str">
        <f>IF(ISERROR(IF(Input!D65="","",IF(ISERROR(VLOOKUP(Input!D65,'Measure List'!$A$2:$A$30000,1,0)),"Invalid RefNo",""))),"",IF(Input!D65="","",IF(ISERROR(VLOOKUP(Input!D65,'Measure List'!$A$2:$A$30000,1,0)),"Invalid RefNo","")))</f>
        <v/>
      </c>
      <c r="AD66" s="156"/>
      <c r="AE66" s="156"/>
      <c r="AF66" s="156"/>
      <c r="AG66" s="156"/>
      <c r="AH66" s="156"/>
      <c r="AI66" s="156"/>
      <c r="AJ66" s="156"/>
      <c r="AK66" s="156"/>
      <c r="AL66" s="203" t="str">
        <f>IF(COUNTIF(Dropdowns!$K$2:$K$7,Input!S65)&gt;0,"",IF(Input!S65="","","Invalid Type"))</f>
        <v/>
      </c>
      <c r="AN66" s="204" t="str">
        <f>IF(Input!C65="","",IF(ISNUMBER(VALUE(Input!C65)),"","Needs to be a number."))</f>
        <v/>
      </c>
      <c r="AO66" s="205" t="str">
        <f>IF(Input!E65="","",IF(ISNUMBER(VALUE(Input!E65)),"","Needs to be a number."))</f>
        <v/>
      </c>
      <c r="AP66" s="205" t="str">
        <f>IF(Input!N65="","",IF(ISNUMBER(VALUE(Input!N65)),"","Needs to be a number."))</f>
        <v/>
      </c>
      <c r="AQ66" s="205" t="str">
        <f>IF(Input!O65="","",IF(ISNUMBER(VALUE(Input!O65)),"","Needs to be a number."))</f>
        <v/>
      </c>
      <c r="AR66" s="205" t="str">
        <f>IF(Input!V65="","",IF(ISNUMBER(VALUE(Input!V65)),"","Needs to be a number."))</f>
        <v/>
      </c>
      <c r="AS66" s="205" t="str">
        <f>IF(Input!W65="","",IF(ISNUMBER(VALUE(Input!W65)),"","Needs to be a number."))</f>
        <v/>
      </c>
      <c r="AT66" s="205" t="str">
        <f>IF(Input!X65="","",IF(ISNUMBER(VALUE(Input!X65)),"","Needs to be a number."))</f>
        <v/>
      </c>
      <c r="AU66" s="206" t="str">
        <f>IF(Input!Y65="","",IF(ISNUMBER(VALUE(Input!Y65)),"","Needs to be a number."))</f>
        <v/>
      </c>
      <c r="AV66" s="207"/>
      <c r="AW66" s="259" t="str">
        <f>IF(OR(VALUE(Input!C65)&lt;0,VALUE(Input!C65)&gt;100), "Invalid EEI %","")</f>
        <v/>
      </c>
      <c r="AX66" s="207"/>
      <c r="AY66" s="278" t="str">
        <f>IF(Input!E65="","",IF(VALUE(Input!E65)=0,"Do not enter 0.",""))</f>
        <v/>
      </c>
    </row>
    <row r="67" spans="2:51" x14ac:dyDescent="0.3">
      <c r="B67" s="188" t="str">
        <f>Input!A66</f>
        <v/>
      </c>
      <c r="C67" s="189" t="str">
        <f>IF(ISERROR(IF(AND(Input!$A66="",SUMPRODUCT(--(LEN(Input!$A67:'Input'!$A$1006)&gt;0))&lt;&gt;0),"Row is skipped.",IF(AND(Input!$A66="",Input!$A67=""),"", IF(Input!B66="","Data is missing.","")))),"",IF(AND(Input!$A66="",SUMPRODUCT(--(LEN(Input!$A67:'Input'!$A$1006)&gt;0))&lt;&gt;0),"Row is skipped.",IF(AND(Input!$A66="",Input!$A67=""),"", IF(Input!B66="","Data is missing.",""))))</f>
        <v/>
      </c>
      <c r="D67" s="189" t="str">
        <f>IF(ISERROR(IF(AND(Input!$A66="",SUMPRODUCT(--(LEN(Input!$A67:'Input'!$A$1006)&gt;0))&lt;&gt;0),"Row is skipped.",IF(AND(Input!$A66="",Input!$A67=""),"", IF(Input!C66="","Data is missing.","")))),"",IF(AND(Input!$A66="",SUMPRODUCT(--(LEN(Input!$A67:'Input'!$A$1006)&gt;0))&lt;&gt;0),"Row is skipped.",IF(AND(Input!$A66="",Input!$A67=""),"", IF(Input!C66="","Data is missing.",""))))</f>
        <v/>
      </c>
      <c r="E67" s="189" t="str">
        <f>IF(ISERROR(IF(AND(Input!$A66="",SUMPRODUCT(--(LEN(Input!$A67:'Input'!$A$1006)&gt;0))&lt;&gt;0),"Row is skipped.",IF(AND(Input!$A66="",Input!$A67=""),"", IF(Input!D66="","Data is missing.","")))),"",IF(AND(Input!$A66="",SUMPRODUCT(--(LEN(Input!$A67:'Input'!$A$1006)&gt;0))&lt;&gt;0),"Row is skipped.",IF(AND(Input!$A66="",Input!$A67=""),"", IF(Input!D66="","Data is missing.",""))))</f>
        <v/>
      </c>
      <c r="F67" s="189" t="str">
        <f>IF(ISERROR(IF(AND(Input!$A66="",SUMPRODUCT(--(LEN(Input!$A67:'Input'!$A$1006)&gt;0))&lt;&gt;0),"Row is skipped.",IF(AND(Input!$A66="",Input!$A67=""),"", IF(Input!E66="","Data is missing.","")))),"",IF(AND(Input!$A66="",SUMPRODUCT(--(LEN(Input!$A67:'Input'!$A$1006)&gt;0))&lt;&gt;0),"Row is skipped.",IF(AND(Input!$A66="",Input!$A67=""),"", IF(Input!E66="","Data is missing.",""))))</f>
        <v/>
      </c>
      <c r="G67" s="189" t="str">
        <f>IF(ISERROR(IF(AND(Input!$A66="",SUMPRODUCT(--(LEN(Input!$A67:'Input'!$A$1006)&gt;0))&lt;&gt;0),"Row is skipped.",IF(AND(Input!$A66="",Input!$A67=""),"", IF(Input!F66="","Data is missing.","")))),"",IF(AND(Input!$A66="",SUMPRODUCT(--(LEN(Input!$A67:'Input'!$A$1006)&gt;0))&lt;&gt;0),"Row is skipped.",IF(AND(Input!$A66="",Input!$A67=""),"", IF(Input!F66="","Data is missing.",""))))</f>
        <v/>
      </c>
      <c r="H67" s="190" t="str">
        <f>IF(ISERROR(IF(AND(Input!$A66="",SUMPRODUCT(--(LEN(Input!$A67:'Input'!$A$1006)&gt;0))&lt;&gt;0),"Row is skipped.",IF(AND(Input!$A66="",Input!$A67=""),"", IF(Input!G66="","Data is missing.","")))),"",IF(AND(Input!$A66="",SUMPRODUCT(--(LEN(Input!$A67:'Input'!$A$1006)&gt;0))&lt;&gt;0),"Row is skipped.",IF(AND(Input!$A66="",Input!$A67=""),"", IF(Input!G66="","Data is missing.",""))))</f>
        <v/>
      </c>
      <c r="I67" s="156"/>
      <c r="J67" s="191" t="str">
        <f>IFERROR(VLOOKUP(VLOOKUP(Input!$D66,'Measure List'!$A:$AN,40,FALSE),UIR!$A$1:$Q$27,17,FALSE),"")</f>
        <v/>
      </c>
      <c r="K67" s="192" t="str">
        <f>IFERROR(VLOOKUP(Input!$D66,'Measure List'!$A:$AN,40,FALSE),"")</f>
        <v/>
      </c>
      <c r="L67" s="156"/>
      <c r="M67" s="193" t="str">
        <f>IF(B67="","",IF(AND(Input!H66="",IFERROR(VLOOKUP(K67,UIR!$A$2:$P$21,2,FALSE),"")&lt;&gt;""),"Data is Missing.",""))</f>
        <v/>
      </c>
      <c r="N67" s="194" t="str">
        <f>IF(B67="","",IF(AND(Input!I66="",IFERROR(VLOOKUP(K67,UIR!$A$2:$P$21,3,FALSE),"")&lt;&gt;""),"Data is Missing.",""))</f>
        <v/>
      </c>
      <c r="O67" s="194" t="str">
        <f>IF(B67="","",IF(AND(Input!J66="",IFERROR(VLOOKUP(K67,UIR!$A$2:$P$21,4,FALSE),"")&lt;&gt;""),"Data is Missing.",""))</f>
        <v/>
      </c>
      <c r="P67" s="194" t="str">
        <f>IF(B67="","",IF(AND(Input!K66="",IFERROR(VLOOKUP(K67,UIR!$A$2:$P$21,5,FALSE),"")&lt;&gt;""),"Data is Missing.",""))</f>
        <v/>
      </c>
      <c r="Q67" s="194" t="str">
        <f>IF(B67="","",IF(AND(Input!L66="",IFERROR(VLOOKUP(K67,UIR!$A$2:$P$21,6,FALSE),"")&lt;&gt;""),"Data is Missing.",""))</f>
        <v/>
      </c>
      <c r="R67" s="194" t="str">
        <f>IF(B67="","",IF(AND(Input!M66="",IFERROR(VLOOKUP(K67,UIR!$A$2:$P$21,7,FALSE),"")&lt;&gt;""),"Data is Missing.",""))</f>
        <v/>
      </c>
      <c r="S67" s="194" t="str">
        <f>IF(B67="","",IF(AND(Input!P66="",IFERROR(VLOOKUP(K67,UIR!$A$2:$P$21,8,FALSE),"")&lt;&gt;""),"Data is Missing.",""))</f>
        <v/>
      </c>
      <c r="T67" s="194" t="str">
        <f>IF(B67="","",IF(AND(Input!Q66="",IFERROR(VLOOKUP(K67,UIR!$A$2:$P$21,9,FALSE),"")&lt;&gt;""),"Data is Missing.",""))</f>
        <v/>
      </c>
      <c r="U67" s="194"/>
      <c r="V67" s="194" t="str">
        <f>IF(B67="","",IF(AND(Input!S66="",IFERROR(VLOOKUP(K67,UIR!$A$2:$P$21,11,FALSE),"")&lt;&gt;""),"Data is Missing.",""))</f>
        <v/>
      </c>
      <c r="W67" s="194" t="str">
        <f>IF(B67="","",IF(AND(Input!T66="",IFERROR(VLOOKUP(K67,UIR!$A$2:$P$21,12,FALSE),"")&lt;&gt;""),"Data is Missing.",""))</f>
        <v/>
      </c>
      <c r="X67" s="194" t="str">
        <f>IF(B67="","",IF(AND(Input!V66="",IFERROR(VLOOKUP(K67,UIR!$A$2:$P$21,13,FALSE),"")&lt;&gt;""),"Data is Missing.",""))</f>
        <v/>
      </c>
      <c r="Y67" s="194" t="str">
        <f>IF(B67="","",IF(AND(Input!W66="",IFERROR(VLOOKUP(K67,UIR!$A$2:$P$21,14,FALSE),"")&lt;&gt;""),"Data is Missing.",""))</f>
        <v/>
      </c>
      <c r="Z67" s="194" t="str">
        <f>IF(B67="","",IF(AND(Input!X66="",IFERROR(VLOOKUP(K67,UIR!$A$2:$P$21,15,FALSE),"")&lt;&gt;""),"Data is Missing.",""))</f>
        <v/>
      </c>
      <c r="AA67" s="195" t="str">
        <f>IF(B67="","",IF(AND(Input!Y66="",IFERROR(VLOOKUP(K67,UIR!$A$2:$P$21,16,FALSE),"")&lt;&gt;""),"Data is Missing.",""))</f>
        <v/>
      </c>
      <c r="AC67" s="202" t="str">
        <f>IF(ISERROR(IF(Input!D66="","",IF(ISERROR(VLOOKUP(Input!D66,'Measure List'!$A$2:$A$30000,1,0)),"Invalid RefNo",""))),"",IF(Input!D66="","",IF(ISERROR(VLOOKUP(Input!D66,'Measure List'!$A$2:$A$30000,1,0)),"Invalid RefNo","")))</f>
        <v/>
      </c>
      <c r="AD67" s="156"/>
      <c r="AE67" s="156"/>
      <c r="AF67" s="156"/>
      <c r="AG67" s="156"/>
      <c r="AH67" s="156"/>
      <c r="AI67" s="156"/>
      <c r="AJ67" s="156"/>
      <c r="AK67" s="156"/>
      <c r="AL67" s="203" t="str">
        <f>IF(COUNTIF(Dropdowns!$K$2:$K$7,Input!S66)&gt;0,"",IF(Input!S66="","","Invalid Type"))</f>
        <v/>
      </c>
      <c r="AN67" s="204" t="str">
        <f>IF(Input!C66="","",IF(ISNUMBER(VALUE(Input!C66)),"","Needs to be a number."))</f>
        <v/>
      </c>
      <c r="AO67" s="205" t="str">
        <f>IF(Input!E66="","",IF(ISNUMBER(VALUE(Input!E66)),"","Needs to be a number."))</f>
        <v/>
      </c>
      <c r="AP67" s="205" t="str">
        <f>IF(Input!N66="","",IF(ISNUMBER(VALUE(Input!N66)),"","Needs to be a number."))</f>
        <v/>
      </c>
      <c r="AQ67" s="205" t="str">
        <f>IF(Input!O66="","",IF(ISNUMBER(VALUE(Input!O66)),"","Needs to be a number."))</f>
        <v/>
      </c>
      <c r="AR67" s="205" t="str">
        <f>IF(Input!V66="","",IF(ISNUMBER(VALUE(Input!V66)),"","Needs to be a number."))</f>
        <v/>
      </c>
      <c r="AS67" s="205" t="str">
        <f>IF(Input!W66="","",IF(ISNUMBER(VALUE(Input!W66)),"","Needs to be a number."))</f>
        <v/>
      </c>
      <c r="AT67" s="205" t="str">
        <f>IF(Input!X66="","",IF(ISNUMBER(VALUE(Input!X66)),"","Needs to be a number."))</f>
        <v/>
      </c>
      <c r="AU67" s="206" t="str">
        <f>IF(Input!Y66="","",IF(ISNUMBER(VALUE(Input!Y66)),"","Needs to be a number."))</f>
        <v/>
      </c>
      <c r="AV67" s="207"/>
      <c r="AW67" s="259" t="str">
        <f>IF(OR(VALUE(Input!C66)&lt;0,VALUE(Input!C66)&gt;100), "Invalid EEI %","")</f>
        <v/>
      </c>
      <c r="AX67" s="207"/>
      <c r="AY67" s="278" t="str">
        <f>IF(Input!E66="","",IF(VALUE(Input!E66)=0,"Do not enter 0.",""))</f>
        <v/>
      </c>
    </row>
    <row r="68" spans="2:51" x14ac:dyDescent="0.3">
      <c r="B68" s="188" t="str">
        <f>Input!A67</f>
        <v/>
      </c>
      <c r="C68" s="189" t="str">
        <f>IF(ISERROR(IF(AND(Input!$A67="",SUMPRODUCT(--(LEN(Input!$A68:'Input'!$A$1006)&gt;0))&lt;&gt;0),"Row is skipped.",IF(AND(Input!$A67="",Input!$A68=""),"", IF(Input!B67="","Data is missing.","")))),"",IF(AND(Input!$A67="",SUMPRODUCT(--(LEN(Input!$A68:'Input'!$A$1006)&gt;0))&lt;&gt;0),"Row is skipped.",IF(AND(Input!$A67="",Input!$A68=""),"", IF(Input!B67="","Data is missing.",""))))</f>
        <v/>
      </c>
      <c r="D68" s="189" t="str">
        <f>IF(ISERROR(IF(AND(Input!$A67="",SUMPRODUCT(--(LEN(Input!$A68:'Input'!$A$1006)&gt;0))&lt;&gt;0),"Row is skipped.",IF(AND(Input!$A67="",Input!$A68=""),"", IF(Input!C67="","Data is missing.","")))),"",IF(AND(Input!$A67="",SUMPRODUCT(--(LEN(Input!$A68:'Input'!$A$1006)&gt;0))&lt;&gt;0),"Row is skipped.",IF(AND(Input!$A67="",Input!$A68=""),"", IF(Input!C67="","Data is missing.",""))))</f>
        <v/>
      </c>
      <c r="E68" s="189" t="str">
        <f>IF(ISERROR(IF(AND(Input!$A67="",SUMPRODUCT(--(LEN(Input!$A68:'Input'!$A$1006)&gt;0))&lt;&gt;0),"Row is skipped.",IF(AND(Input!$A67="",Input!$A68=""),"", IF(Input!D67="","Data is missing.","")))),"",IF(AND(Input!$A67="",SUMPRODUCT(--(LEN(Input!$A68:'Input'!$A$1006)&gt;0))&lt;&gt;0),"Row is skipped.",IF(AND(Input!$A67="",Input!$A68=""),"", IF(Input!D67="","Data is missing.",""))))</f>
        <v/>
      </c>
      <c r="F68" s="189" t="str">
        <f>IF(ISERROR(IF(AND(Input!$A67="",SUMPRODUCT(--(LEN(Input!$A68:'Input'!$A$1006)&gt;0))&lt;&gt;0),"Row is skipped.",IF(AND(Input!$A67="",Input!$A68=""),"", IF(Input!E67="","Data is missing.","")))),"",IF(AND(Input!$A67="",SUMPRODUCT(--(LEN(Input!$A68:'Input'!$A$1006)&gt;0))&lt;&gt;0),"Row is skipped.",IF(AND(Input!$A67="",Input!$A68=""),"", IF(Input!E67="","Data is missing.",""))))</f>
        <v/>
      </c>
      <c r="G68" s="189" t="str">
        <f>IF(ISERROR(IF(AND(Input!$A67="",SUMPRODUCT(--(LEN(Input!$A68:'Input'!$A$1006)&gt;0))&lt;&gt;0),"Row is skipped.",IF(AND(Input!$A67="",Input!$A68=""),"", IF(Input!F67="","Data is missing.","")))),"",IF(AND(Input!$A67="",SUMPRODUCT(--(LEN(Input!$A68:'Input'!$A$1006)&gt;0))&lt;&gt;0),"Row is skipped.",IF(AND(Input!$A67="",Input!$A68=""),"", IF(Input!F67="","Data is missing.",""))))</f>
        <v/>
      </c>
      <c r="H68" s="190" t="str">
        <f>IF(ISERROR(IF(AND(Input!$A67="",SUMPRODUCT(--(LEN(Input!$A68:'Input'!$A$1006)&gt;0))&lt;&gt;0),"Row is skipped.",IF(AND(Input!$A67="",Input!$A68=""),"", IF(Input!G67="","Data is missing.","")))),"",IF(AND(Input!$A67="",SUMPRODUCT(--(LEN(Input!$A68:'Input'!$A$1006)&gt;0))&lt;&gt;0),"Row is skipped.",IF(AND(Input!$A67="",Input!$A68=""),"", IF(Input!G67="","Data is missing.",""))))</f>
        <v/>
      </c>
      <c r="I68" s="156"/>
      <c r="J68" s="191" t="str">
        <f>IFERROR(VLOOKUP(VLOOKUP(Input!$D67,'Measure List'!$A:$AN,40,FALSE),UIR!$A$1:$Q$27,17,FALSE),"")</f>
        <v/>
      </c>
      <c r="K68" s="192" t="str">
        <f>IFERROR(VLOOKUP(Input!$D67,'Measure List'!$A:$AN,40,FALSE),"")</f>
        <v/>
      </c>
      <c r="L68" s="156"/>
      <c r="M68" s="193" t="str">
        <f>IF(B68="","",IF(AND(Input!H67="",IFERROR(VLOOKUP(K68,UIR!$A$2:$P$21,2,FALSE),"")&lt;&gt;""),"Data is Missing.",""))</f>
        <v/>
      </c>
      <c r="N68" s="194" t="str">
        <f>IF(B68="","",IF(AND(Input!I67="",IFERROR(VLOOKUP(K68,UIR!$A$2:$P$21,3,FALSE),"")&lt;&gt;""),"Data is Missing.",""))</f>
        <v/>
      </c>
      <c r="O68" s="194" t="str">
        <f>IF(B68="","",IF(AND(Input!J67="",IFERROR(VLOOKUP(K68,UIR!$A$2:$P$21,4,FALSE),"")&lt;&gt;""),"Data is Missing.",""))</f>
        <v/>
      </c>
      <c r="P68" s="194" t="str">
        <f>IF(B68="","",IF(AND(Input!K67="",IFERROR(VLOOKUP(K68,UIR!$A$2:$P$21,5,FALSE),"")&lt;&gt;""),"Data is Missing.",""))</f>
        <v/>
      </c>
      <c r="Q68" s="194" t="str">
        <f>IF(B68="","",IF(AND(Input!L67="",IFERROR(VLOOKUP(K68,UIR!$A$2:$P$21,6,FALSE),"")&lt;&gt;""),"Data is Missing.",""))</f>
        <v/>
      </c>
      <c r="R68" s="194" t="str">
        <f>IF(B68="","",IF(AND(Input!M67="",IFERROR(VLOOKUP(K68,UIR!$A$2:$P$21,7,FALSE),"")&lt;&gt;""),"Data is Missing.",""))</f>
        <v/>
      </c>
      <c r="S68" s="194" t="str">
        <f>IF(B68="","",IF(AND(Input!P67="",IFERROR(VLOOKUP(K68,UIR!$A$2:$P$21,8,FALSE),"")&lt;&gt;""),"Data is Missing.",""))</f>
        <v/>
      </c>
      <c r="T68" s="194" t="str">
        <f>IF(B68="","",IF(AND(Input!Q67="",IFERROR(VLOOKUP(K68,UIR!$A$2:$P$21,9,FALSE),"")&lt;&gt;""),"Data is Missing.",""))</f>
        <v/>
      </c>
      <c r="U68" s="194"/>
      <c r="V68" s="194" t="str">
        <f>IF(B68="","",IF(AND(Input!S67="",IFERROR(VLOOKUP(K68,UIR!$A$2:$P$21,11,FALSE),"")&lt;&gt;""),"Data is Missing.",""))</f>
        <v/>
      </c>
      <c r="W68" s="194" t="str">
        <f>IF(B68="","",IF(AND(Input!T67="",IFERROR(VLOOKUP(K68,UIR!$A$2:$P$21,12,FALSE),"")&lt;&gt;""),"Data is Missing.",""))</f>
        <v/>
      </c>
      <c r="X68" s="194" t="str">
        <f>IF(B68="","",IF(AND(Input!V67="",IFERROR(VLOOKUP(K68,UIR!$A$2:$P$21,13,FALSE),"")&lt;&gt;""),"Data is Missing.",""))</f>
        <v/>
      </c>
      <c r="Y68" s="194" t="str">
        <f>IF(B68="","",IF(AND(Input!W67="",IFERROR(VLOOKUP(K68,UIR!$A$2:$P$21,14,FALSE),"")&lt;&gt;""),"Data is Missing.",""))</f>
        <v/>
      </c>
      <c r="Z68" s="194" t="str">
        <f>IF(B68="","",IF(AND(Input!X67="",IFERROR(VLOOKUP(K68,UIR!$A$2:$P$21,15,FALSE),"")&lt;&gt;""),"Data is Missing.",""))</f>
        <v/>
      </c>
      <c r="AA68" s="195" t="str">
        <f>IF(B68="","",IF(AND(Input!Y67="",IFERROR(VLOOKUP(K68,UIR!$A$2:$P$21,16,FALSE),"")&lt;&gt;""),"Data is Missing.",""))</f>
        <v/>
      </c>
      <c r="AC68" s="202" t="str">
        <f>IF(ISERROR(IF(Input!D67="","",IF(ISERROR(VLOOKUP(Input!D67,'Measure List'!$A$2:$A$30000,1,0)),"Invalid RefNo",""))),"",IF(Input!D67="","",IF(ISERROR(VLOOKUP(Input!D67,'Measure List'!$A$2:$A$30000,1,0)),"Invalid RefNo","")))</f>
        <v/>
      </c>
      <c r="AD68" s="156"/>
      <c r="AE68" s="156"/>
      <c r="AF68" s="156"/>
      <c r="AG68" s="156"/>
      <c r="AH68" s="156"/>
      <c r="AI68" s="156"/>
      <c r="AJ68" s="156"/>
      <c r="AK68" s="156"/>
      <c r="AL68" s="203" t="str">
        <f>IF(COUNTIF(Dropdowns!$K$2:$K$7,Input!S67)&gt;0,"",IF(Input!S67="","","Invalid Type"))</f>
        <v/>
      </c>
      <c r="AN68" s="204" t="str">
        <f>IF(Input!C67="","",IF(ISNUMBER(VALUE(Input!C67)),"","Needs to be a number."))</f>
        <v/>
      </c>
      <c r="AO68" s="205" t="str">
        <f>IF(Input!E67="","",IF(ISNUMBER(VALUE(Input!E67)),"","Needs to be a number."))</f>
        <v/>
      </c>
      <c r="AP68" s="205" t="str">
        <f>IF(Input!N67="","",IF(ISNUMBER(VALUE(Input!N67)),"","Needs to be a number."))</f>
        <v/>
      </c>
      <c r="AQ68" s="205" t="str">
        <f>IF(Input!O67="","",IF(ISNUMBER(VALUE(Input!O67)),"","Needs to be a number."))</f>
        <v/>
      </c>
      <c r="AR68" s="205" t="str">
        <f>IF(Input!V67="","",IF(ISNUMBER(VALUE(Input!V67)),"","Needs to be a number."))</f>
        <v/>
      </c>
      <c r="AS68" s="205" t="str">
        <f>IF(Input!W67="","",IF(ISNUMBER(VALUE(Input!W67)),"","Needs to be a number."))</f>
        <v/>
      </c>
      <c r="AT68" s="205" t="str">
        <f>IF(Input!X67="","",IF(ISNUMBER(VALUE(Input!X67)),"","Needs to be a number."))</f>
        <v/>
      </c>
      <c r="AU68" s="206" t="str">
        <f>IF(Input!Y67="","",IF(ISNUMBER(VALUE(Input!Y67)),"","Needs to be a number."))</f>
        <v/>
      </c>
      <c r="AV68" s="207"/>
      <c r="AW68" s="259" t="str">
        <f>IF(OR(VALUE(Input!C67)&lt;0,VALUE(Input!C67)&gt;100), "Invalid EEI %","")</f>
        <v/>
      </c>
      <c r="AX68" s="207"/>
      <c r="AY68" s="278" t="str">
        <f>IF(Input!E67="","",IF(VALUE(Input!E67)=0,"Do not enter 0.",""))</f>
        <v/>
      </c>
    </row>
    <row r="69" spans="2:51" x14ac:dyDescent="0.3">
      <c r="B69" s="188" t="str">
        <f>Input!A68</f>
        <v/>
      </c>
      <c r="C69" s="189" t="str">
        <f>IF(ISERROR(IF(AND(Input!$A68="",SUMPRODUCT(--(LEN(Input!$A69:'Input'!$A$1006)&gt;0))&lt;&gt;0),"Row is skipped.",IF(AND(Input!$A68="",Input!$A69=""),"", IF(Input!B68="","Data is missing.","")))),"",IF(AND(Input!$A68="",SUMPRODUCT(--(LEN(Input!$A69:'Input'!$A$1006)&gt;0))&lt;&gt;0),"Row is skipped.",IF(AND(Input!$A68="",Input!$A69=""),"", IF(Input!B68="","Data is missing.",""))))</f>
        <v/>
      </c>
      <c r="D69" s="189" t="str">
        <f>IF(ISERROR(IF(AND(Input!$A68="",SUMPRODUCT(--(LEN(Input!$A69:'Input'!$A$1006)&gt;0))&lt;&gt;0),"Row is skipped.",IF(AND(Input!$A68="",Input!$A69=""),"", IF(Input!C68="","Data is missing.","")))),"",IF(AND(Input!$A68="",SUMPRODUCT(--(LEN(Input!$A69:'Input'!$A$1006)&gt;0))&lt;&gt;0),"Row is skipped.",IF(AND(Input!$A68="",Input!$A69=""),"", IF(Input!C68="","Data is missing.",""))))</f>
        <v/>
      </c>
      <c r="E69" s="189" t="str">
        <f>IF(ISERROR(IF(AND(Input!$A68="",SUMPRODUCT(--(LEN(Input!$A69:'Input'!$A$1006)&gt;0))&lt;&gt;0),"Row is skipped.",IF(AND(Input!$A68="",Input!$A69=""),"", IF(Input!D68="","Data is missing.","")))),"",IF(AND(Input!$A68="",SUMPRODUCT(--(LEN(Input!$A69:'Input'!$A$1006)&gt;0))&lt;&gt;0),"Row is skipped.",IF(AND(Input!$A68="",Input!$A69=""),"", IF(Input!D68="","Data is missing.",""))))</f>
        <v/>
      </c>
      <c r="F69" s="189" t="str">
        <f>IF(ISERROR(IF(AND(Input!$A68="",SUMPRODUCT(--(LEN(Input!$A69:'Input'!$A$1006)&gt;0))&lt;&gt;0),"Row is skipped.",IF(AND(Input!$A68="",Input!$A69=""),"", IF(Input!E68="","Data is missing.","")))),"",IF(AND(Input!$A68="",SUMPRODUCT(--(LEN(Input!$A69:'Input'!$A$1006)&gt;0))&lt;&gt;0),"Row is skipped.",IF(AND(Input!$A68="",Input!$A69=""),"", IF(Input!E68="","Data is missing.",""))))</f>
        <v/>
      </c>
      <c r="G69" s="189" t="str">
        <f>IF(ISERROR(IF(AND(Input!$A68="",SUMPRODUCT(--(LEN(Input!$A69:'Input'!$A$1006)&gt;0))&lt;&gt;0),"Row is skipped.",IF(AND(Input!$A68="",Input!$A69=""),"", IF(Input!F68="","Data is missing.","")))),"",IF(AND(Input!$A68="",SUMPRODUCT(--(LEN(Input!$A69:'Input'!$A$1006)&gt;0))&lt;&gt;0),"Row is skipped.",IF(AND(Input!$A68="",Input!$A69=""),"", IF(Input!F68="","Data is missing.",""))))</f>
        <v/>
      </c>
      <c r="H69" s="190" t="str">
        <f>IF(ISERROR(IF(AND(Input!$A68="",SUMPRODUCT(--(LEN(Input!$A69:'Input'!$A$1006)&gt;0))&lt;&gt;0),"Row is skipped.",IF(AND(Input!$A68="",Input!$A69=""),"", IF(Input!G68="","Data is missing.","")))),"",IF(AND(Input!$A68="",SUMPRODUCT(--(LEN(Input!$A69:'Input'!$A$1006)&gt;0))&lt;&gt;0),"Row is skipped.",IF(AND(Input!$A68="",Input!$A69=""),"", IF(Input!G68="","Data is missing.",""))))</f>
        <v/>
      </c>
      <c r="I69" s="156"/>
      <c r="J69" s="191" t="str">
        <f>IFERROR(VLOOKUP(VLOOKUP(Input!$D68,'Measure List'!$A:$AN,40,FALSE),UIR!$A$1:$Q$27,17,FALSE),"")</f>
        <v/>
      </c>
      <c r="K69" s="192" t="str">
        <f>IFERROR(VLOOKUP(Input!$D68,'Measure List'!$A:$AN,40,FALSE),"")</f>
        <v/>
      </c>
      <c r="L69" s="156"/>
      <c r="M69" s="193" t="str">
        <f>IF(B69="","",IF(AND(Input!H68="",IFERROR(VLOOKUP(K69,UIR!$A$2:$P$21,2,FALSE),"")&lt;&gt;""),"Data is Missing.",""))</f>
        <v/>
      </c>
      <c r="N69" s="194" t="str">
        <f>IF(B69="","",IF(AND(Input!I68="",IFERROR(VLOOKUP(K69,UIR!$A$2:$P$21,3,FALSE),"")&lt;&gt;""),"Data is Missing.",""))</f>
        <v/>
      </c>
      <c r="O69" s="194" t="str">
        <f>IF(B69="","",IF(AND(Input!J68="",IFERROR(VLOOKUP(K69,UIR!$A$2:$P$21,4,FALSE),"")&lt;&gt;""),"Data is Missing.",""))</f>
        <v/>
      </c>
      <c r="P69" s="194" t="str">
        <f>IF(B69="","",IF(AND(Input!K68="",IFERROR(VLOOKUP(K69,UIR!$A$2:$P$21,5,FALSE),"")&lt;&gt;""),"Data is Missing.",""))</f>
        <v/>
      </c>
      <c r="Q69" s="194" t="str">
        <f>IF(B69="","",IF(AND(Input!L68="",IFERROR(VLOOKUP(K69,UIR!$A$2:$P$21,6,FALSE),"")&lt;&gt;""),"Data is Missing.",""))</f>
        <v/>
      </c>
      <c r="R69" s="194" t="str">
        <f>IF(B69="","",IF(AND(Input!M68="",IFERROR(VLOOKUP(K69,UIR!$A$2:$P$21,7,FALSE),"")&lt;&gt;""),"Data is Missing.",""))</f>
        <v/>
      </c>
      <c r="S69" s="194" t="str">
        <f>IF(B69="","",IF(AND(Input!P68="",IFERROR(VLOOKUP(K69,UIR!$A$2:$P$21,8,FALSE),"")&lt;&gt;""),"Data is Missing.",""))</f>
        <v/>
      </c>
      <c r="T69" s="194" t="str">
        <f>IF(B69="","",IF(AND(Input!Q68="",IFERROR(VLOOKUP(K69,UIR!$A$2:$P$21,9,FALSE),"")&lt;&gt;""),"Data is Missing.",""))</f>
        <v/>
      </c>
      <c r="U69" s="194"/>
      <c r="V69" s="194" t="str">
        <f>IF(B69="","",IF(AND(Input!S68="",IFERROR(VLOOKUP(K69,UIR!$A$2:$P$21,11,FALSE),"")&lt;&gt;""),"Data is Missing.",""))</f>
        <v/>
      </c>
      <c r="W69" s="194" t="str">
        <f>IF(B69="","",IF(AND(Input!T68="",IFERROR(VLOOKUP(K69,UIR!$A$2:$P$21,12,FALSE),"")&lt;&gt;""),"Data is Missing.",""))</f>
        <v/>
      </c>
      <c r="X69" s="194" t="str">
        <f>IF(B69="","",IF(AND(Input!V68="",IFERROR(VLOOKUP(K69,UIR!$A$2:$P$21,13,FALSE),"")&lt;&gt;""),"Data is Missing.",""))</f>
        <v/>
      </c>
      <c r="Y69" s="194" t="str">
        <f>IF(B69="","",IF(AND(Input!W68="",IFERROR(VLOOKUP(K69,UIR!$A$2:$P$21,14,FALSE),"")&lt;&gt;""),"Data is Missing.",""))</f>
        <v/>
      </c>
      <c r="Z69" s="194" t="str">
        <f>IF(B69="","",IF(AND(Input!X68="",IFERROR(VLOOKUP(K69,UIR!$A$2:$P$21,15,FALSE),"")&lt;&gt;""),"Data is Missing.",""))</f>
        <v/>
      </c>
      <c r="AA69" s="195" t="str">
        <f>IF(B69="","",IF(AND(Input!Y68="",IFERROR(VLOOKUP(K69,UIR!$A$2:$P$21,16,FALSE),"")&lt;&gt;""),"Data is Missing.",""))</f>
        <v/>
      </c>
      <c r="AC69" s="202" t="str">
        <f>IF(ISERROR(IF(Input!D68="","",IF(ISERROR(VLOOKUP(Input!D68,'Measure List'!$A$2:$A$30000,1,0)),"Invalid RefNo",""))),"",IF(Input!D68="","",IF(ISERROR(VLOOKUP(Input!D68,'Measure List'!$A$2:$A$30000,1,0)),"Invalid RefNo","")))</f>
        <v/>
      </c>
      <c r="AD69" s="156"/>
      <c r="AE69" s="156"/>
      <c r="AF69" s="156"/>
      <c r="AG69" s="156"/>
      <c r="AH69" s="156"/>
      <c r="AI69" s="156"/>
      <c r="AJ69" s="156"/>
      <c r="AK69" s="156"/>
      <c r="AL69" s="203" t="str">
        <f>IF(COUNTIF(Dropdowns!$K$2:$K$7,Input!S68)&gt;0,"",IF(Input!S68="","","Invalid Type"))</f>
        <v/>
      </c>
      <c r="AN69" s="204" t="str">
        <f>IF(Input!C68="","",IF(ISNUMBER(VALUE(Input!C68)),"","Needs to be a number."))</f>
        <v/>
      </c>
      <c r="AO69" s="205" t="str">
        <f>IF(Input!E68="","",IF(ISNUMBER(VALUE(Input!E68)),"","Needs to be a number."))</f>
        <v/>
      </c>
      <c r="AP69" s="205" t="str">
        <f>IF(Input!N68="","",IF(ISNUMBER(VALUE(Input!N68)),"","Needs to be a number."))</f>
        <v/>
      </c>
      <c r="AQ69" s="205" t="str">
        <f>IF(Input!O68="","",IF(ISNUMBER(VALUE(Input!O68)),"","Needs to be a number."))</f>
        <v/>
      </c>
      <c r="AR69" s="205" t="str">
        <f>IF(Input!V68="","",IF(ISNUMBER(VALUE(Input!V68)),"","Needs to be a number."))</f>
        <v/>
      </c>
      <c r="AS69" s="205" t="str">
        <f>IF(Input!W68="","",IF(ISNUMBER(VALUE(Input!W68)),"","Needs to be a number."))</f>
        <v/>
      </c>
      <c r="AT69" s="205" t="str">
        <f>IF(Input!X68="","",IF(ISNUMBER(VALUE(Input!X68)),"","Needs to be a number."))</f>
        <v/>
      </c>
      <c r="AU69" s="206" t="str">
        <f>IF(Input!Y68="","",IF(ISNUMBER(VALUE(Input!Y68)),"","Needs to be a number."))</f>
        <v/>
      </c>
      <c r="AV69" s="207"/>
      <c r="AW69" s="259" t="str">
        <f>IF(OR(VALUE(Input!C68)&lt;0,VALUE(Input!C68)&gt;100), "Invalid EEI %","")</f>
        <v/>
      </c>
      <c r="AX69" s="207"/>
      <c r="AY69" s="278" t="str">
        <f>IF(Input!E68="","",IF(VALUE(Input!E68)=0,"Do not enter 0.",""))</f>
        <v/>
      </c>
    </row>
    <row r="70" spans="2:51" x14ac:dyDescent="0.3">
      <c r="B70" s="188" t="str">
        <f>Input!A69</f>
        <v/>
      </c>
      <c r="C70" s="189" t="str">
        <f>IF(ISERROR(IF(AND(Input!$A69="",SUMPRODUCT(--(LEN(Input!$A70:'Input'!$A$1006)&gt;0))&lt;&gt;0),"Row is skipped.",IF(AND(Input!$A69="",Input!$A70=""),"", IF(Input!B69="","Data is missing.","")))),"",IF(AND(Input!$A69="",SUMPRODUCT(--(LEN(Input!$A70:'Input'!$A$1006)&gt;0))&lt;&gt;0),"Row is skipped.",IF(AND(Input!$A69="",Input!$A70=""),"", IF(Input!B69="","Data is missing.",""))))</f>
        <v/>
      </c>
      <c r="D70" s="189" t="str">
        <f>IF(ISERROR(IF(AND(Input!$A69="",SUMPRODUCT(--(LEN(Input!$A70:'Input'!$A$1006)&gt;0))&lt;&gt;0),"Row is skipped.",IF(AND(Input!$A69="",Input!$A70=""),"", IF(Input!C69="","Data is missing.","")))),"",IF(AND(Input!$A69="",SUMPRODUCT(--(LEN(Input!$A70:'Input'!$A$1006)&gt;0))&lt;&gt;0),"Row is skipped.",IF(AND(Input!$A69="",Input!$A70=""),"", IF(Input!C69="","Data is missing.",""))))</f>
        <v/>
      </c>
      <c r="E70" s="189" t="str">
        <f>IF(ISERROR(IF(AND(Input!$A69="",SUMPRODUCT(--(LEN(Input!$A70:'Input'!$A$1006)&gt;0))&lt;&gt;0),"Row is skipped.",IF(AND(Input!$A69="",Input!$A70=""),"", IF(Input!D69="","Data is missing.","")))),"",IF(AND(Input!$A69="",SUMPRODUCT(--(LEN(Input!$A70:'Input'!$A$1006)&gt;0))&lt;&gt;0),"Row is skipped.",IF(AND(Input!$A69="",Input!$A70=""),"", IF(Input!D69="","Data is missing.",""))))</f>
        <v/>
      </c>
      <c r="F70" s="189" t="str">
        <f>IF(ISERROR(IF(AND(Input!$A69="",SUMPRODUCT(--(LEN(Input!$A70:'Input'!$A$1006)&gt;0))&lt;&gt;0),"Row is skipped.",IF(AND(Input!$A69="",Input!$A70=""),"", IF(Input!E69="","Data is missing.","")))),"",IF(AND(Input!$A69="",SUMPRODUCT(--(LEN(Input!$A70:'Input'!$A$1006)&gt;0))&lt;&gt;0),"Row is skipped.",IF(AND(Input!$A69="",Input!$A70=""),"", IF(Input!E69="","Data is missing.",""))))</f>
        <v/>
      </c>
      <c r="G70" s="189" t="str">
        <f>IF(ISERROR(IF(AND(Input!$A69="",SUMPRODUCT(--(LEN(Input!$A70:'Input'!$A$1006)&gt;0))&lt;&gt;0),"Row is skipped.",IF(AND(Input!$A69="",Input!$A70=""),"", IF(Input!F69="","Data is missing.","")))),"",IF(AND(Input!$A69="",SUMPRODUCT(--(LEN(Input!$A70:'Input'!$A$1006)&gt;0))&lt;&gt;0),"Row is skipped.",IF(AND(Input!$A69="",Input!$A70=""),"", IF(Input!F69="","Data is missing.",""))))</f>
        <v/>
      </c>
      <c r="H70" s="190" t="str">
        <f>IF(ISERROR(IF(AND(Input!$A69="",SUMPRODUCT(--(LEN(Input!$A70:'Input'!$A$1006)&gt;0))&lt;&gt;0),"Row is skipped.",IF(AND(Input!$A69="",Input!$A70=""),"", IF(Input!G69="","Data is missing.","")))),"",IF(AND(Input!$A69="",SUMPRODUCT(--(LEN(Input!$A70:'Input'!$A$1006)&gt;0))&lt;&gt;0),"Row is skipped.",IF(AND(Input!$A69="",Input!$A70=""),"", IF(Input!G69="","Data is missing.",""))))</f>
        <v/>
      </c>
      <c r="I70" s="156"/>
      <c r="J70" s="191" t="str">
        <f>IFERROR(VLOOKUP(VLOOKUP(Input!$D69,'Measure List'!$A:$AN,40,FALSE),UIR!$A$1:$Q$27,17,FALSE),"")</f>
        <v/>
      </c>
      <c r="K70" s="192" t="str">
        <f>IFERROR(VLOOKUP(Input!$D69,'Measure List'!$A:$AN,40,FALSE),"")</f>
        <v/>
      </c>
      <c r="L70" s="156"/>
      <c r="M70" s="193" t="str">
        <f>IF(B70="","",IF(AND(Input!H69="",IFERROR(VLOOKUP(K70,UIR!$A$2:$P$21,2,FALSE),"")&lt;&gt;""),"Data is Missing.",""))</f>
        <v/>
      </c>
      <c r="N70" s="194" t="str">
        <f>IF(B70="","",IF(AND(Input!I69="",IFERROR(VLOOKUP(K70,UIR!$A$2:$P$21,3,FALSE),"")&lt;&gt;""),"Data is Missing.",""))</f>
        <v/>
      </c>
      <c r="O70" s="194" t="str">
        <f>IF(B70="","",IF(AND(Input!J69="",IFERROR(VLOOKUP(K70,UIR!$A$2:$P$21,4,FALSE),"")&lt;&gt;""),"Data is Missing.",""))</f>
        <v/>
      </c>
      <c r="P70" s="194" t="str">
        <f>IF(B70="","",IF(AND(Input!K69="",IFERROR(VLOOKUP(K70,UIR!$A$2:$P$21,5,FALSE),"")&lt;&gt;""),"Data is Missing.",""))</f>
        <v/>
      </c>
      <c r="Q70" s="194" t="str">
        <f>IF(B70="","",IF(AND(Input!L69="",IFERROR(VLOOKUP(K70,UIR!$A$2:$P$21,6,FALSE),"")&lt;&gt;""),"Data is Missing.",""))</f>
        <v/>
      </c>
      <c r="R70" s="194" t="str">
        <f>IF(B70="","",IF(AND(Input!M69="",IFERROR(VLOOKUP(K70,UIR!$A$2:$P$21,7,FALSE),"")&lt;&gt;""),"Data is Missing.",""))</f>
        <v/>
      </c>
      <c r="S70" s="194" t="str">
        <f>IF(B70="","",IF(AND(Input!P69="",IFERROR(VLOOKUP(K70,UIR!$A$2:$P$21,8,FALSE),"")&lt;&gt;""),"Data is Missing.",""))</f>
        <v/>
      </c>
      <c r="T70" s="194" t="str">
        <f>IF(B70="","",IF(AND(Input!Q69="",IFERROR(VLOOKUP(K70,UIR!$A$2:$P$21,9,FALSE),"")&lt;&gt;""),"Data is Missing.",""))</f>
        <v/>
      </c>
      <c r="U70" s="194"/>
      <c r="V70" s="194" t="str">
        <f>IF(B70="","",IF(AND(Input!S69="",IFERROR(VLOOKUP(K70,UIR!$A$2:$P$21,11,FALSE),"")&lt;&gt;""),"Data is Missing.",""))</f>
        <v/>
      </c>
      <c r="W70" s="194" t="str">
        <f>IF(B70="","",IF(AND(Input!T69="",IFERROR(VLOOKUP(K70,UIR!$A$2:$P$21,12,FALSE),"")&lt;&gt;""),"Data is Missing.",""))</f>
        <v/>
      </c>
      <c r="X70" s="194" t="str">
        <f>IF(B70="","",IF(AND(Input!V69="",IFERROR(VLOOKUP(K70,UIR!$A$2:$P$21,13,FALSE),"")&lt;&gt;""),"Data is Missing.",""))</f>
        <v/>
      </c>
      <c r="Y70" s="194" t="str">
        <f>IF(B70="","",IF(AND(Input!W69="",IFERROR(VLOOKUP(K70,UIR!$A$2:$P$21,14,FALSE),"")&lt;&gt;""),"Data is Missing.",""))</f>
        <v/>
      </c>
      <c r="Z70" s="194" t="str">
        <f>IF(B70="","",IF(AND(Input!X69="",IFERROR(VLOOKUP(K70,UIR!$A$2:$P$21,15,FALSE),"")&lt;&gt;""),"Data is Missing.",""))</f>
        <v/>
      </c>
      <c r="AA70" s="195" t="str">
        <f>IF(B70="","",IF(AND(Input!Y69="",IFERROR(VLOOKUP(K70,UIR!$A$2:$P$21,16,FALSE),"")&lt;&gt;""),"Data is Missing.",""))</f>
        <v/>
      </c>
      <c r="AC70" s="202" t="str">
        <f>IF(ISERROR(IF(Input!D69="","",IF(ISERROR(VLOOKUP(Input!D69,'Measure List'!$A$2:$A$30000,1,0)),"Invalid RefNo",""))),"",IF(Input!D69="","",IF(ISERROR(VLOOKUP(Input!D69,'Measure List'!$A$2:$A$30000,1,0)),"Invalid RefNo","")))</f>
        <v/>
      </c>
      <c r="AD70" s="156"/>
      <c r="AE70" s="156"/>
      <c r="AF70" s="156"/>
      <c r="AG70" s="156"/>
      <c r="AH70" s="156"/>
      <c r="AI70" s="156"/>
      <c r="AJ70" s="156"/>
      <c r="AK70" s="156"/>
      <c r="AL70" s="203" t="str">
        <f>IF(COUNTIF(Dropdowns!$K$2:$K$7,Input!S69)&gt;0,"",IF(Input!S69="","","Invalid Type"))</f>
        <v/>
      </c>
      <c r="AN70" s="204" t="str">
        <f>IF(Input!C69="","",IF(ISNUMBER(VALUE(Input!C69)),"","Needs to be a number."))</f>
        <v/>
      </c>
      <c r="AO70" s="205" t="str">
        <f>IF(Input!E69="","",IF(ISNUMBER(VALUE(Input!E69)),"","Needs to be a number."))</f>
        <v/>
      </c>
      <c r="AP70" s="205" t="str">
        <f>IF(Input!N69="","",IF(ISNUMBER(VALUE(Input!N69)),"","Needs to be a number."))</f>
        <v/>
      </c>
      <c r="AQ70" s="205" t="str">
        <f>IF(Input!O69="","",IF(ISNUMBER(VALUE(Input!O69)),"","Needs to be a number."))</f>
        <v/>
      </c>
      <c r="AR70" s="205" t="str">
        <f>IF(Input!V69="","",IF(ISNUMBER(VALUE(Input!V69)),"","Needs to be a number."))</f>
        <v/>
      </c>
      <c r="AS70" s="205" t="str">
        <f>IF(Input!W69="","",IF(ISNUMBER(VALUE(Input!W69)),"","Needs to be a number."))</f>
        <v/>
      </c>
      <c r="AT70" s="205" t="str">
        <f>IF(Input!X69="","",IF(ISNUMBER(VALUE(Input!X69)),"","Needs to be a number."))</f>
        <v/>
      </c>
      <c r="AU70" s="206" t="str">
        <f>IF(Input!Y69="","",IF(ISNUMBER(VALUE(Input!Y69)),"","Needs to be a number."))</f>
        <v/>
      </c>
      <c r="AV70" s="207"/>
      <c r="AW70" s="259" t="str">
        <f>IF(OR(VALUE(Input!C69)&lt;0,VALUE(Input!C69)&gt;100), "Invalid EEI %","")</f>
        <v/>
      </c>
      <c r="AX70" s="207"/>
      <c r="AY70" s="278" t="str">
        <f>IF(Input!E69="","",IF(VALUE(Input!E69)=0,"Do not enter 0.",""))</f>
        <v/>
      </c>
    </row>
    <row r="71" spans="2:51" x14ac:dyDescent="0.3">
      <c r="B71" s="188" t="str">
        <f>Input!A70</f>
        <v/>
      </c>
      <c r="C71" s="189" t="str">
        <f>IF(ISERROR(IF(AND(Input!$A70="",SUMPRODUCT(--(LEN(Input!$A71:'Input'!$A$1006)&gt;0))&lt;&gt;0),"Row is skipped.",IF(AND(Input!$A70="",Input!$A71=""),"", IF(Input!B70="","Data is missing.","")))),"",IF(AND(Input!$A70="",SUMPRODUCT(--(LEN(Input!$A71:'Input'!$A$1006)&gt;0))&lt;&gt;0),"Row is skipped.",IF(AND(Input!$A70="",Input!$A71=""),"", IF(Input!B70="","Data is missing.",""))))</f>
        <v/>
      </c>
      <c r="D71" s="189" t="str">
        <f>IF(ISERROR(IF(AND(Input!$A70="",SUMPRODUCT(--(LEN(Input!$A71:'Input'!$A$1006)&gt;0))&lt;&gt;0),"Row is skipped.",IF(AND(Input!$A70="",Input!$A71=""),"", IF(Input!C70="","Data is missing.","")))),"",IF(AND(Input!$A70="",SUMPRODUCT(--(LEN(Input!$A71:'Input'!$A$1006)&gt;0))&lt;&gt;0),"Row is skipped.",IF(AND(Input!$A70="",Input!$A71=""),"", IF(Input!C70="","Data is missing.",""))))</f>
        <v/>
      </c>
      <c r="E71" s="189" t="str">
        <f>IF(ISERROR(IF(AND(Input!$A70="",SUMPRODUCT(--(LEN(Input!$A71:'Input'!$A$1006)&gt;0))&lt;&gt;0),"Row is skipped.",IF(AND(Input!$A70="",Input!$A71=""),"", IF(Input!D70="","Data is missing.","")))),"",IF(AND(Input!$A70="",SUMPRODUCT(--(LEN(Input!$A71:'Input'!$A$1006)&gt;0))&lt;&gt;0),"Row is skipped.",IF(AND(Input!$A70="",Input!$A71=""),"", IF(Input!D70="","Data is missing.",""))))</f>
        <v/>
      </c>
      <c r="F71" s="189" t="str">
        <f>IF(ISERROR(IF(AND(Input!$A70="",SUMPRODUCT(--(LEN(Input!$A71:'Input'!$A$1006)&gt;0))&lt;&gt;0),"Row is skipped.",IF(AND(Input!$A70="",Input!$A71=""),"", IF(Input!E70="","Data is missing.","")))),"",IF(AND(Input!$A70="",SUMPRODUCT(--(LEN(Input!$A71:'Input'!$A$1006)&gt;0))&lt;&gt;0),"Row is skipped.",IF(AND(Input!$A70="",Input!$A71=""),"", IF(Input!E70="","Data is missing.",""))))</f>
        <v/>
      </c>
      <c r="G71" s="189" t="str">
        <f>IF(ISERROR(IF(AND(Input!$A70="",SUMPRODUCT(--(LEN(Input!$A71:'Input'!$A$1006)&gt;0))&lt;&gt;0),"Row is skipped.",IF(AND(Input!$A70="",Input!$A71=""),"", IF(Input!F70="","Data is missing.","")))),"",IF(AND(Input!$A70="",SUMPRODUCT(--(LEN(Input!$A71:'Input'!$A$1006)&gt;0))&lt;&gt;0),"Row is skipped.",IF(AND(Input!$A70="",Input!$A71=""),"", IF(Input!F70="","Data is missing.",""))))</f>
        <v/>
      </c>
      <c r="H71" s="190" t="str">
        <f>IF(ISERROR(IF(AND(Input!$A70="",SUMPRODUCT(--(LEN(Input!$A71:'Input'!$A$1006)&gt;0))&lt;&gt;0),"Row is skipped.",IF(AND(Input!$A70="",Input!$A71=""),"", IF(Input!G70="","Data is missing.","")))),"",IF(AND(Input!$A70="",SUMPRODUCT(--(LEN(Input!$A71:'Input'!$A$1006)&gt;0))&lt;&gt;0),"Row is skipped.",IF(AND(Input!$A70="",Input!$A71=""),"", IF(Input!G70="","Data is missing.",""))))</f>
        <v/>
      </c>
      <c r="I71" s="156"/>
      <c r="J71" s="191" t="str">
        <f>IFERROR(VLOOKUP(VLOOKUP(Input!$D70,'Measure List'!$A:$AN,40,FALSE),UIR!$A$1:$Q$27,17,FALSE),"")</f>
        <v/>
      </c>
      <c r="K71" s="192" t="str">
        <f>IFERROR(VLOOKUP(Input!$D70,'Measure List'!$A:$AN,40,FALSE),"")</f>
        <v/>
      </c>
      <c r="L71" s="156"/>
      <c r="M71" s="193" t="str">
        <f>IF(B71="","",IF(AND(Input!H70="",IFERROR(VLOOKUP(K71,UIR!$A$2:$P$21,2,FALSE),"")&lt;&gt;""),"Data is Missing.",""))</f>
        <v/>
      </c>
      <c r="N71" s="194" t="str">
        <f>IF(B71="","",IF(AND(Input!I70="",IFERROR(VLOOKUP(K71,UIR!$A$2:$P$21,3,FALSE),"")&lt;&gt;""),"Data is Missing.",""))</f>
        <v/>
      </c>
      <c r="O71" s="194" t="str">
        <f>IF(B71="","",IF(AND(Input!J70="",IFERROR(VLOOKUP(K71,UIR!$A$2:$P$21,4,FALSE),"")&lt;&gt;""),"Data is Missing.",""))</f>
        <v/>
      </c>
      <c r="P71" s="194" t="str">
        <f>IF(B71="","",IF(AND(Input!K70="",IFERROR(VLOOKUP(K71,UIR!$A$2:$P$21,5,FALSE),"")&lt;&gt;""),"Data is Missing.",""))</f>
        <v/>
      </c>
      <c r="Q71" s="194" t="str">
        <f>IF(B71="","",IF(AND(Input!L70="",IFERROR(VLOOKUP(K71,UIR!$A$2:$P$21,6,FALSE),"")&lt;&gt;""),"Data is Missing.",""))</f>
        <v/>
      </c>
      <c r="R71" s="194" t="str">
        <f>IF(B71="","",IF(AND(Input!M70="",IFERROR(VLOOKUP(K71,UIR!$A$2:$P$21,7,FALSE),"")&lt;&gt;""),"Data is Missing.",""))</f>
        <v/>
      </c>
      <c r="S71" s="194" t="str">
        <f>IF(B71="","",IF(AND(Input!P70="",IFERROR(VLOOKUP(K71,UIR!$A$2:$P$21,8,FALSE),"")&lt;&gt;""),"Data is Missing.",""))</f>
        <v/>
      </c>
      <c r="T71" s="194" t="str">
        <f>IF(B71="","",IF(AND(Input!Q70="",IFERROR(VLOOKUP(K71,UIR!$A$2:$P$21,9,FALSE),"")&lt;&gt;""),"Data is Missing.",""))</f>
        <v/>
      </c>
      <c r="U71" s="194"/>
      <c r="V71" s="194" t="str">
        <f>IF(B71="","",IF(AND(Input!S70="",IFERROR(VLOOKUP(K71,UIR!$A$2:$P$21,11,FALSE),"")&lt;&gt;""),"Data is Missing.",""))</f>
        <v/>
      </c>
      <c r="W71" s="194" t="str">
        <f>IF(B71="","",IF(AND(Input!T70="",IFERROR(VLOOKUP(K71,UIR!$A$2:$P$21,12,FALSE),"")&lt;&gt;""),"Data is Missing.",""))</f>
        <v/>
      </c>
      <c r="X71" s="194" t="str">
        <f>IF(B71="","",IF(AND(Input!V70="",IFERROR(VLOOKUP(K71,UIR!$A$2:$P$21,13,FALSE),"")&lt;&gt;""),"Data is Missing.",""))</f>
        <v/>
      </c>
      <c r="Y71" s="194" t="str">
        <f>IF(B71="","",IF(AND(Input!W70="",IFERROR(VLOOKUP(K71,UIR!$A$2:$P$21,14,FALSE),"")&lt;&gt;""),"Data is Missing.",""))</f>
        <v/>
      </c>
      <c r="Z71" s="194" t="str">
        <f>IF(B71="","",IF(AND(Input!X70="",IFERROR(VLOOKUP(K71,UIR!$A$2:$P$21,15,FALSE),"")&lt;&gt;""),"Data is Missing.",""))</f>
        <v/>
      </c>
      <c r="AA71" s="195" t="str">
        <f>IF(B71="","",IF(AND(Input!Y70="",IFERROR(VLOOKUP(K71,UIR!$A$2:$P$21,16,FALSE),"")&lt;&gt;""),"Data is Missing.",""))</f>
        <v/>
      </c>
      <c r="AC71" s="202" t="str">
        <f>IF(ISERROR(IF(Input!D70="","",IF(ISERROR(VLOOKUP(Input!D70,'Measure List'!$A$2:$A$30000,1,0)),"Invalid RefNo",""))),"",IF(Input!D70="","",IF(ISERROR(VLOOKUP(Input!D70,'Measure List'!$A$2:$A$30000,1,0)),"Invalid RefNo","")))</f>
        <v/>
      </c>
      <c r="AD71" s="156"/>
      <c r="AE71" s="156"/>
      <c r="AF71" s="156"/>
      <c r="AG71" s="156"/>
      <c r="AH71" s="156"/>
      <c r="AI71" s="156"/>
      <c r="AJ71" s="156"/>
      <c r="AK71" s="156"/>
      <c r="AL71" s="203" t="str">
        <f>IF(COUNTIF(Dropdowns!$K$2:$K$7,Input!S70)&gt;0,"",IF(Input!S70="","","Invalid Type"))</f>
        <v/>
      </c>
      <c r="AN71" s="204" t="str">
        <f>IF(Input!C70="","",IF(ISNUMBER(VALUE(Input!C70)),"","Needs to be a number."))</f>
        <v/>
      </c>
      <c r="AO71" s="205" t="str">
        <f>IF(Input!E70="","",IF(ISNUMBER(VALUE(Input!E70)),"","Needs to be a number."))</f>
        <v/>
      </c>
      <c r="AP71" s="205" t="str">
        <f>IF(Input!N70="","",IF(ISNUMBER(VALUE(Input!N70)),"","Needs to be a number."))</f>
        <v/>
      </c>
      <c r="AQ71" s="205" t="str">
        <f>IF(Input!O70="","",IF(ISNUMBER(VALUE(Input!O70)),"","Needs to be a number."))</f>
        <v/>
      </c>
      <c r="AR71" s="205" t="str">
        <f>IF(Input!V70="","",IF(ISNUMBER(VALUE(Input!V70)),"","Needs to be a number."))</f>
        <v/>
      </c>
      <c r="AS71" s="205" t="str">
        <f>IF(Input!W70="","",IF(ISNUMBER(VALUE(Input!W70)),"","Needs to be a number."))</f>
        <v/>
      </c>
      <c r="AT71" s="205" t="str">
        <f>IF(Input!X70="","",IF(ISNUMBER(VALUE(Input!X70)),"","Needs to be a number."))</f>
        <v/>
      </c>
      <c r="AU71" s="206" t="str">
        <f>IF(Input!Y70="","",IF(ISNUMBER(VALUE(Input!Y70)),"","Needs to be a number."))</f>
        <v/>
      </c>
      <c r="AV71" s="207"/>
      <c r="AW71" s="259" t="str">
        <f>IF(OR(VALUE(Input!C70)&lt;0,VALUE(Input!C70)&gt;100), "Invalid EEI %","")</f>
        <v/>
      </c>
      <c r="AX71" s="207"/>
      <c r="AY71" s="278" t="str">
        <f>IF(Input!E70="","",IF(VALUE(Input!E70)=0,"Do not enter 0.",""))</f>
        <v/>
      </c>
    </row>
    <row r="72" spans="2:51" x14ac:dyDescent="0.3">
      <c r="B72" s="188" t="str">
        <f>Input!A71</f>
        <v/>
      </c>
      <c r="C72" s="189" t="str">
        <f>IF(ISERROR(IF(AND(Input!$A71="",SUMPRODUCT(--(LEN(Input!$A72:'Input'!$A$1006)&gt;0))&lt;&gt;0),"Row is skipped.",IF(AND(Input!$A71="",Input!$A72=""),"", IF(Input!B71="","Data is missing.","")))),"",IF(AND(Input!$A71="",SUMPRODUCT(--(LEN(Input!$A72:'Input'!$A$1006)&gt;0))&lt;&gt;0),"Row is skipped.",IF(AND(Input!$A71="",Input!$A72=""),"", IF(Input!B71="","Data is missing.",""))))</f>
        <v/>
      </c>
      <c r="D72" s="189" t="str">
        <f>IF(ISERROR(IF(AND(Input!$A71="",SUMPRODUCT(--(LEN(Input!$A72:'Input'!$A$1006)&gt;0))&lt;&gt;0),"Row is skipped.",IF(AND(Input!$A71="",Input!$A72=""),"", IF(Input!C71="","Data is missing.","")))),"",IF(AND(Input!$A71="",SUMPRODUCT(--(LEN(Input!$A72:'Input'!$A$1006)&gt;0))&lt;&gt;0),"Row is skipped.",IF(AND(Input!$A71="",Input!$A72=""),"", IF(Input!C71="","Data is missing.",""))))</f>
        <v/>
      </c>
      <c r="E72" s="189" t="str">
        <f>IF(ISERROR(IF(AND(Input!$A71="",SUMPRODUCT(--(LEN(Input!$A72:'Input'!$A$1006)&gt;0))&lt;&gt;0),"Row is skipped.",IF(AND(Input!$A71="",Input!$A72=""),"", IF(Input!D71="","Data is missing.","")))),"",IF(AND(Input!$A71="",SUMPRODUCT(--(LEN(Input!$A72:'Input'!$A$1006)&gt;0))&lt;&gt;0),"Row is skipped.",IF(AND(Input!$A71="",Input!$A72=""),"", IF(Input!D71="","Data is missing.",""))))</f>
        <v/>
      </c>
      <c r="F72" s="189" t="str">
        <f>IF(ISERROR(IF(AND(Input!$A71="",SUMPRODUCT(--(LEN(Input!$A72:'Input'!$A$1006)&gt;0))&lt;&gt;0),"Row is skipped.",IF(AND(Input!$A71="",Input!$A72=""),"", IF(Input!E71="","Data is missing.","")))),"",IF(AND(Input!$A71="",SUMPRODUCT(--(LEN(Input!$A72:'Input'!$A$1006)&gt;0))&lt;&gt;0),"Row is skipped.",IF(AND(Input!$A71="",Input!$A72=""),"", IF(Input!E71="","Data is missing.",""))))</f>
        <v/>
      </c>
      <c r="G72" s="189" t="str">
        <f>IF(ISERROR(IF(AND(Input!$A71="",SUMPRODUCT(--(LEN(Input!$A72:'Input'!$A$1006)&gt;0))&lt;&gt;0),"Row is skipped.",IF(AND(Input!$A71="",Input!$A72=""),"", IF(Input!F71="","Data is missing.","")))),"",IF(AND(Input!$A71="",SUMPRODUCT(--(LEN(Input!$A72:'Input'!$A$1006)&gt;0))&lt;&gt;0),"Row is skipped.",IF(AND(Input!$A71="",Input!$A72=""),"", IF(Input!F71="","Data is missing.",""))))</f>
        <v/>
      </c>
      <c r="H72" s="190" t="str">
        <f>IF(ISERROR(IF(AND(Input!$A71="",SUMPRODUCT(--(LEN(Input!$A72:'Input'!$A$1006)&gt;0))&lt;&gt;0),"Row is skipped.",IF(AND(Input!$A71="",Input!$A72=""),"", IF(Input!G71="","Data is missing.","")))),"",IF(AND(Input!$A71="",SUMPRODUCT(--(LEN(Input!$A72:'Input'!$A$1006)&gt;0))&lt;&gt;0),"Row is skipped.",IF(AND(Input!$A71="",Input!$A72=""),"", IF(Input!G71="","Data is missing.",""))))</f>
        <v/>
      </c>
      <c r="I72" s="156"/>
      <c r="J72" s="191" t="str">
        <f>IFERROR(VLOOKUP(VLOOKUP(Input!$D71,'Measure List'!$A:$AN,40,FALSE),UIR!$A$1:$Q$27,17,FALSE),"")</f>
        <v/>
      </c>
      <c r="K72" s="192" t="str">
        <f>IFERROR(VLOOKUP(Input!$D71,'Measure List'!$A:$AN,40,FALSE),"")</f>
        <v/>
      </c>
      <c r="L72" s="156"/>
      <c r="M72" s="193" t="str">
        <f>IF(B72="","",IF(AND(Input!H71="",IFERROR(VLOOKUP(K72,UIR!$A$2:$P$21,2,FALSE),"")&lt;&gt;""),"Data is Missing.",""))</f>
        <v/>
      </c>
      <c r="N72" s="194" t="str">
        <f>IF(B72="","",IF(AND(Input!I71="",IFERROR(VLOOKUP(K72,UIR!$A$2:$P$21,3,FALSE),"")&lt;&gt;""),"Data is Missing.",""))</f>
        <v/>
      </c>
      <c r="O72" s="194" t="str">
        <f>IF(B72="","",IF(AND(Input!J71="",IFERROR(VLOOKUP(K72,UIR!$A$2:$P$21,4,FALSE),"")&lt;&gt;""),"Data is Missing.",""))</f>
        <v/>
      </c>
      <c r="P72" s="194" t="str">
        <f>IF(B72="","",IF(AND(Input!K71="",IFERROR(VLOOKUP(K72,UIR!$A$2:$P$21,5,FALSE),"")&lt;&gt;""),"Data is Missing.",""))</f>
        <v/>
      </c>
      <c r="Q72" s="194" t="str">
        <f>IF(B72="","",IF(AND(Input!L71="",IFERROR(VLOOKUP(K72,UIR!$A$2:$P$21,6,FALSE),"")&lt;&gt;""),"Data is Missing.",""))</f>
        <v/>
      </c>
      <c r="R72" s="194" t="str">
        <f>IF(B72="","",IF(AND(Input!M71="",IFERROR(VLOOKUP(K72,UIR!$A$2:$P$21,7,FALSE),"")&lt;&gt;""),"Data is Missing.",""))</f>
        <v/>
      </c>
      <c r="S72" s="194" t="str">
        <f>IF(B72="","",IF(AND(Input!P71="",IFERROR(VLOOKUP(K72,UIR!$A$2:$P$21,8,FALSE),"")&lt;&gt;""),"Data is Missing.",""))</f>
        <v/>
      </c>
      <c r="T72" s="194" t="str">
        <f>IF(B72="","",IF(AND(Input!Q71="",IFERROR(VLOOKUP(K72,UIR!$A$2:$P$21,9,FALSE),"")&lt;&gt;""),"Data is Missing.",""))</f>
        <v/>
      </c>
      <c r="U72" s="194"/>
      <c r="V72" s="194" t="str">
        <f>IF(B72="","",IF(AND(Input!S71="",IFERROR(VLOOKUP(K72,UIR!$A$2:$P$21,11,FALSE),"")&lt;&gt;""),"Data is Missing.",""))</f>
        <v/>
      </c>
      <c r="W72" s="194" t="str">
        <f>IF(B72="","",IF(AND(Input!T71="",IFERROR(VLOOKUP(K72,UIR!$A$2:$P$21,12,FALSE),"")&lt;&gt;""),"Data is Missing.",""))</f>
        <v/>
      </c>
      <c r="X72" s="194" t="str">
        <f>IF(B72="","",IF(AND(Input!V71="",IFERROR(VLOOKUP(K72,UIR!$A$2:$P$21,13,FALSE),"")&lt;&gt;""),"Data is Missing.",""))</f>
        <v/>
      </c>
      <c r="Y72" s="194" t="str">
        <f>IF(B72="","",IF(AND(Input!W71="",IFERROR(VLOOKUP(K72,UIR!$A$2:$P$21,14,FALSE),"")&lt;&gt;""),"Data is Missing.",""))</f>
        <v/>
      </c>
      <c r="Z72" s="194" t="str">
        <f>IF(B72="","",IF(AND(Input!X71="",IFERROR(VLOOKUP(K72,UIR!$A$2:$P$21,15,FALSE),"")&lt;&gt;""),"Data is Missing.",""))</f>
        <v/>
      </c>
      <c r="AA72" s="195" t="str">
        <f>IF(B72="","",IF(AND(Input!Y71="",IFERROR(VLOOKUP(K72,UIR!$A$2:$P$21,16,FALSE),"")&lt;&gt;""),"Data is Missing.",""))</f>
        <v/>
      </c>
      <c r="AC72" s="202" t="str">
        <f>IF(ISERROR(IF(Input!D71="","",IF(ISERROR(VLOOKUP(Input!D71,'Measure List'!$A$2:$A$30000,1,0)),"Invalid RefNo",""))),"",IF(Input!D71="","",IF(ISERROR(VLOOKUP(Input!D71,'Measure List'!$A$2:$A$30000,1,0)),"Invalid RefNo","")))</f>
        <v/>
      </c>
      <c r="AD72" s="156"/>
      <c r="AE72" s="156"/>
      <c r="AF72" s="156"/>
      <c r="AG72" s="156"/>
      <c r="AH72" s="156"/>
      <c r="AI72" s="156"/>
      <c r="AJ72" s="156"/>
      <c r="AK72" s="156"/>
      <c r="AL72" s="203" t="str">
        <f>IF(COUNTIF(Dropdowns!$K$2:$K$7,Input!S71)&gt;0,"",IF(Input!S71="","","Invalid Type"))</f>
        <v/>
      </c>
      <c r="AN72" s="204" t="str">
        <f>IF(Input!C71="","",IF(ISNUMBER(VALUE(Input!C71)),"","Needs to be a number."))</f>
        <v/>
      </c>
      <c r="AO72" s="205" t="str">
        <f>IF(Input!E71="","",IF(ISNUMBER(VALUE(Input!E71)),"","Needs to be a number."))</f>
        <v/>
      </c>
      <c r="AP72" s="205" t="str">
        <f>IF(Input!N71="","",IF(ISNUMBER(VALUE(Input!N71)),"","Needs to be a number."))</f>
        <v/>
      </c>
      <c r="AQ72" s="205" t="str">
        <f>IF(Input!O71="","",IF(ISNUMBER(VALUE(Input!O71)),"","Needs to be a number."))</f>
        <v/>
      </c>
      <c r="AR72" s="205" t="str">
        <f>IF(Input!V71="","",IF(ISNUMBER(VALUE(Input!V71)),"","Needs to be a number."))</f>
        <v/>
      </c>
      <c r="AS72" s="205" t="str">
        <f>IF(Input!W71="","",IF(ISNUMBER(VALUE(Input!W71)),"","Needs to be a number."))</f>
        <v/>
      </c>
      <c r="AT72" s="205" t="str">
        <f>IF(Input!X71="","",IF(ISNUMBER(VALUE(Input!X71)),"","Needs to be a number."))</f>
        <v/>
      </c>
      <c r="AU72" s="206" t="str">
        <f>IF(Input!Y71="","",IF(ISNUMBER(VALUE(Input!Y71)),"","Needs to be a number."))</f>
        <v/>
      </c>
      <c r="AV72" s="207"/>
      <c r="AW72" s="259" t="str">
        <f>IF(OR(VALUE(Input!C71)&lt;0,VALUE(Input!C71)&gt;100), "Invalid EEI %","")</f>
        <v/>
      </c>
      <c r="AX72" s="207"/>
      <c r="AY72" s="278" t="str">
        <f>IF(Input!E71="","",IF(VALUE(Input!E71)=0,"Do not enter 0.",""))</f>
        <v/>
      </c>
    </row>
    <row r="73" spans="2:51" x14ac:dyDescent="0.3">
      <c r="B73" s="188" t="str">
        <f>Input!A72</f>
        <v/>
      </c>
      <c r="C73" s="189" t="str">
        <f>IF(ISERROR(IF(AND(Input!$A72="",SUMPRODUCT(--(LEN(Input!$A73:'Input'!$A$1006)&gt;0))&lt;&gt;0),"Row is skipped.",IF(AND(Input!$A72="",Input!$A73=""),"", IF(Input!B72="","Data is missing.","")))),"",IF(AND(Input!$A72="",SUMPRODUCT(--(LEN(Input!$A73:'Input'!$A$1006)&gt;0))&lt;&gt;0),"Row is skipped.",IF(AND(Input!$A72="",Input!$A73=""),"", IF(Input!B72="","Data is missing.",""))))</f>
        <v/>
      </c>
      <c r="D73" s="189" t="str">
        <f>IF(ISERROR(IF(AND(Input!$A72="",SUMPRODUCT(--(LEN(Input!$A73:'Input'!$A$1006)&gt;0))&lt;&gt;0),"Row is skipped.",IF(AND(Input!$A72="",Input!$A73=""),"", IF(Input!C72="","Data is missing.","")))),"",IF(AND(Input!$A72="",SUMPRODUCT(--(LEN(Input!$A73:'Input'!$A$1006)&gt;0))&lt;&gt;0),"Row is skipped.",IF(AND(Input!$A72="",Input!$A73=""),"", IF(Input!C72="","Data is missing.",""))))</f>
        <v/>
      </c>
      <c r="E73" s="189" t="str">
        <f>IF(ISERROR(IF(AND(Input!$A72="",SUMPRODUCT(--(LEN(Input!$A73:'Input'!$A$1006)&gt;0))&lt;&gt;0),"Row is skipped.",IF(AND(Input!$A72="",Input!$A73=""),"", IF(Input!D72="","Data is missing.","")))),"",IF(AND(Input!$A72="",SUMPRODUCT(--(LEN(Input!$A73:'Input'!$A$1006)&gt;0))&lt;&gt;0),"Row is skipped.",IF(AND(Input!$A72="",Input!$A73=""),"", IF(Input!D72="","Data is missing.",""))))</f>
        <v/>
      </c>
      <c r="F73" s="189" t="str">
        <f>IF(ISERROR(IF(AND(Input!$A72="",SUMPRODUCT(--(LEN(Input!$A73:'Input'!$A$1006)&gt;0))&lt;&gt;0),"Row is skipped.",IF(AND(Input!$A72="",Input!$A73=""),"", IF(Input!E72="","Data is missing.","")))),"",IF(AND(Input!$A72="",SUMPRODUCT(--(LEN(Input!$A73:'Input'!$A$1006)&gt;0))&lt;&gt;0),"Row is skipped.",IF(AND(Input!$A72="",Input!$A73=""),"", IF(Input!E72="","Data is missing.",""))))</f>
        <v/>
      </c>
      <c r="G73" s="189" t="str">
        <f>IF(ISERROR(IF(AND(Input!$A72="",SUMPRODUCT(--(LEN(Input!$A73:'Input'!$A$1006)&gt;0))&lt;&gt;0),"Row is skipped.",IF(AND(Input!$A72="",Input!$A73=""),"", IF(Input!F72="","Data is missing.","")))),"",IF(AND(Input!$A72="",SUMPRODUCT(--(LEN(Input!$A73:'Input'!$A$1006)&gt;0))&lt;&gt;0),"Row is skipped.",IF(AND(Input!$A72="",Input!$A73=""),"", IF(Input!F72="","Data is missing.",""))))</f>
        <v/>
      </c>
      <c r="H73" s="190" t="str">
        <f>IF(ISERROR(IF(AND(Input!$A72="",SUMPRODUCT(--(LEN(Input!$A73:'Input'!$A$1006)&gt;0))&lt;&gt;0),"Row is skipped.",IF(AND(Input!$A72="",Input!$A73=""),"", IF(Input!G72="","Data is missing.","")))),"",IF(AND(Input!$A72="",SUMPRODUCT(--(LEN(Input!$A73:'Input'!$A$1006)&gt;0))&lt;&gt;0),"Row is skipped.",IF(AND(Input!$A72="",Input!$A73=""),"", IF(Input!G72="","Data is missing.",""))))</f>
        <v/>
      </c>
      <c r="I73" s="156"/>
      <c r="J73" s="191" t="str">
        <f>IFERROR(VLOOKUP(VLOOKUP(Input!$D72,'Measure List'!$A:$AN,40,FALSE),UIR!$A$1:$Q$27,17,FALSE),"")</f>
        <v/>
      </c>
      <c r="K73" s="192" t="str">
        <f>IFERROR(VLOOKUP(Input!$D72,'Measure List'!$A:$AN,40,FALSE),"")</f>
        <v/>
      </c>
      <c r="L73" s="156"/>
      <c r="M73" s="193" t="str">
        <f>IF(B73="","",IF(AND(Input!H72="",IFERROR(VLOOKUP(K73,UIR!$A$2:$P$21,2,FALSE),"")&lt;&gt;""),"Data is Missing.",""))</f>
        <v/>
      </c>
      <c r="N73" s="194" t="str">
        <f>IF(B73="","",IF(AND(Input!I72="",IFERROR(VLOOKUP(K73,UIR!$A$2:$P$21,3,FALSE),"")&lt;&gt;""),"Data is Missing.",""))</f>
        <v/>
      </c>
      <c r="O73" s="194" t="str">
        <f>IF(B73="","",IF(AND(Input!J72="",IFERROR(VLOOKUP(K73,UIR!$A$2:$P$21,4,FALSE),"")&lt;&gt;""),"Data is Missing.",""))</f>
        <v/>
      </c>
      <c r="P73" s="194" t="str">
        <f>IF(B73="","",IF(AND(Input!K72="",IFERROR(VLOOKUP(K73,UIR!$A$2:$P$21,5,FALSE),"")&lt;&gt;""),"Data is Missing.",""))</f>
        <v/>
      </c>
      <c r="Q73" s="194" t="str">
        <f>IF(B73="","",IF(AND(Input!L72="",IFERROR(VLOOKUP(K73,UIR!$A$2:$P$21,6,FALSE),"")&lt;&gt;""),"Data is Missing.",""))</f>
        <v/>
      </c>
      <c r="R73" s="194" t="str">
        <f>IF(B73="","",IF(AND(Input!M72="",IFERROR(VLOOKUP(K73,UIR!$A$2:$P$21,7,FALSE),"")&lt;&gt;""),"Data is Missing.",""))</f>
        <v/>
      </c>
      <c r="S73" s="194" t="str">
        <f>IF(B73="","",IF(AND(Input!P72="",IFERROR(VLOOKUP(K73,UIR!$A$2:$P$21,8,FALSE),"")&lt;&gt;""),"Data is Missing.",""))</f>
        <v/>
      </c>
      <c r="T73" s="194" t="str">
        <f>IF(B73="","",IF(AND(Input!Q72="",IFERROR(VLOOKUP(K73,UIR!$A$2:$P$21,9,FALSE),"")&lt;&gt;""),"Data is Missing.",""))</f>
        <v/>
      </c>
      <c r="U73" s="194"/>
      <c r="V73" s="194" t="str">
        <f>IF(B73="","",IF(AND(Input!S72="",IFERROR(VLOOKUP(K73,UIR!$A$2:$P$21,11,FALSE),"")&lt;&gt;""),"Data is Missing.",""))</f>
        <v/>
      </c>
      <c r="W73" s="194" t="str">
        <f>IF(B73="","",IF(AND(Input!T72="",IFERROR(VLOOKUP(K73,UIR!$A$2:$P$21,12,FALSE),"")&lt;&gt;""),"Data is Missing.",""))</f>
        <v/>
      </c>
      <c r="X73" s="194" t="str">
        <f>IF(B73="","",IF(AND(Input!V72="",IFERROR(VLOOKUP(K73,UIR!$A$2:$P$21,13,FALSE),"")&lt;&gt;""),"Data is Missing.",""))</f>
        <v/>
      </c>
      <c r="Y73" s="194" t="str">
        <f>IF(B73="","",IF(AND(Input!W72="",IFERROR(VLOOKUP(K73,UIR!$A$2:$P$21,14,FALSE),"")&lt;&gt;""),"Data is Missing.",""))</f>
        <v/>
      </c>
      <c r="Z73" s="194" t="str">
        <f>IF(B73="","",IF(AND(Input!X72="",IFERROR(VLOOKUP(K73,UIR!$A$2:$P$21,15,FALSE),"")&lt;&gt;""),"Data is Missing.",""))</f>
        <v/>
      </c>
      <c r="AA73" s="195" t="str">
        <f>IF(B73="","",IF(AND(Input!Y72="",IFERROR(VLOOKUP(K73,UIR!$A$2:$P$21,16,FALSE),"")&lt;&gt;""),"Data is Missing.",""))</f>
        <v/>
      </c>
      <c r="AC73" s="202" t="str">
        <f>IF(ISERROR(IF(Input!D72="","",IF(ISERROR(VLOOKUP(Input!D72,'Measure List'!$A$2:$A$30000,1,0)),"Invalid RefNo",""))),"",IF(Input!D72="","",IF(ISERROR(VLOOKUP(Input!D72,'Measure List'!$A$2:$A$30000,1,0)),"Invalid RefNo","")))</f>
        <v/>
      </c>
      <c r="AD73" s="156"/>
      <c r="AE73" s="156"/>
      <c r="AF73" s="156"/>
      <c r="AG73" s="156"/>
      <c r="AH73" s="156"/>
      <c r="AI73" s="156"/>
      <c r="AJ73" s="156"/>
      <c r="AK73" s="156"/>
      <c r="AL73" s="203" t="str">
        <f>IF(COUNTIF(Dropdowns!$K$2:$K$7,Input!S72)&gt;0,"",IF(Input!S72="","","Invalid Type"))</f>
        <v/>
      </c>
      <c r="AN73" s="204" t="str">
        <f>IF(Input!C72="","",IF(ISNUMBER(VALUE(Input!C72)),"","Needs to be a number."))</f>
        <v/>
      </c>
      <c r="AO73" s="205" t="str">
        <f>IF(Input!E72="","",IF(ISNUMBER(VALUE(Input!E72)),"","Needs to be a number."))</f>
        <v/>
      </c>
      <c r="AP73" s="205" t="str">
        <f>IF(Input!N72="","",IF(ISNUMBER(VALUE(Input!N72)),"","Needs to be a number."))</f>
        <v/>
      </c>
      <c r="AQ73" s="205" t="str">
        <f>IF(Input!O72="","",IF(ISNUMBER(VALUE(Input!O72)),"","Needs to be a number."))</f>
        <v/>
      </c>
      <c r="AR73" s="205" t="str">
        <f>IF(Input!V72="","",IF(ISNUMBER(VALUE(Input!V72)),"","Needs to be a number."))</f>
        <v/>
      </c>
      <c r="AS73" s="205" t="str">
        <f>IF(Input!W72="","",IF(ISNUMBER(VALUE(Input!W72)),"","Needs to be a number."))</f>
        <v/>
      </c>
      <c r="AT73" s="205" t="str">
        <f>IF(Input!X72="","",IF(ISNUMBER(VALUE(Input!X72)),"","Needs to be a number."))</f>
        <v/>
      </c>
      <c r="AU73" s="206" t="str">
        <f>IF(Input!Y72="","",IF(ISNUMBER(VALUE(Input!Y72)),"","Needs to be a number."))</f>
        <v/>
      </c>
      <c r="AV73" s="207"/>
      <c r="AW73" s="259" t="str">
        <f>IF(OR(VALUE(Input!C72)&lt;0,VALUE(Input!C72)&gt;100), "Invalid EEI %","")</f>
        <v/>
      </c>
      <c r="AX73" s="207"/>
      <c r="AY73" s="278" t="str">
        <f>IF(Input!E72="","",IF(VALUE(Input!E72)=0,"Do not enter 0.",""))</f>
        <v/>
      </c>
    </row>
    <row r="74" spans="2:51" x14ac:dyDescent="0.3">
      <c r="B74" s="188" t="str">
        <f>Input!A73</f>
        <v/>
      </c>
      <c r="C74" s="189" t="str">
        <f>IF(ISERROR(IF(AND(Input!$A73="",SUMPRODUCT(--(LEN(Input!$A74:'Input'!$A$1006)&gt;0))&lt;&gt;0),"Row is skipped.",IF(AND(Input!$A73="",Input!$A74=""),"", IF(Input!B73="","Data is missing.","")))),"",IF(AND(Input!$A73="",SUMPRODUCT(--(LEN(Input!$A74:'Input'!$A$1006)&gt;0))&lt;&gt;0),"Row is skipped.",IF(AND(Input!$A73="",Input!$A74=""),"", IF(Input!B73="","Data is missing.",""))))</f>
        <v/>
      </c>
      <c r="D74" s="189" t="str">
        <f>IF(ISERROR(IF(AND(Input!$A73="",SUMPRODUCT(--(LEN(Input!$A74:'Input'!$A$1006)&gt;0))&lt;&gt;0),"Row is skipped.",IF(AND(Input!$A73="",Input!$A74=""),"", IF(Input!C73="","Data is missing.","")))),"",IF(AND(Input!$A73="",SUMPRODUCT(--(LEN(Input!$A74:'Input'!$A$1006)&gt;0))&lt;&gt;0),"Row is skipped.",IF(AND(Input!$A73="",Input!$A74=""),"", IF(Input!C73="","Data is missing.",""))))</f>
        <v/>
      </c>
      <c r="E74" s="189" t="str">
        <f>IF(ISERROR(IF(AND(Input!$A73="",SUMPRODUCT(--(LEN(Input!$A74:'Input'!$A$1006)&gt;0))&lt;&gt;0),"Row is skipped.",IF(AND(Input!$A73="",Input!$A74=""),"", IF(Input!D73="","Data is missing.","")))),"",IF(AND(Input!$A73="",SUMPRODUCT(--(LEN(Input!$A74:'Input'!$A$1006)&gt;0))&lt;&gt;0),"Row is skipped.",IF(AND(Input!$A73="",Input!$A74=""),"", IF(Input!D73="","Data is missing.",""))))</f>
        <v/>
      </c>
      <c r="F74" s="189" t="str">
        <f>IF(ISERROR(IF(AND(Input!$A73="",SUMPRODUCT(--(LEN(Input!$A74:'Input'!$A$1006)&gt;0))&lt;&gt;0),"Row is skipped.",IF(AND(Input!$A73="",Input!$A74=""),"", IF(Input!E73="","Data is missing.","")))),"",IF(AND(Input!$A73="",SUMPRODUCT(--(LEN(Input!$A74:'Input'!$A$1006)&gt;0))&lt;&gt;0),"Row is skipped.",IF(AND(Input!$A73="",Input!$A74=""),"", IF(Input!E73="","Data is missing.",""))))</f>
        <v/>
      </c>
      <c r="G74" s="189" t="str">
        <f>IF(ISERROR(IF(AND(Input!$A73="",SUMPRODUCT(--(LEN(Input!$A74:'Input'!$A$1006)&gt;0))&lt;&gt;0),"Row is skipped.",IF(AND(Input!$A73="",Input!$A74=""),"", IF(Input!F73="","Data is missing.","")))),"",IF(AND(Input!$A73="",SUMPRODUCT(--(LEN(Input!$A74:'Input'!$A$1006)&gt;0))&lt;&gt;0),"Row is skipped.",IF(AND(Input!$A73="",Input!$A74=""),"", IF(Input!F73="","Data is missing.",""))))</f>
        <v/>
      </c>
      <c r="H74" s="190" t="str">
        <f>IF(ISERROR(IF(AND(Input!$A73="",SUMPRODUCT(--(LEN(Input!$A74:'Input'!$A$1006)&gt;0))&lt;&gt;0),"Row is skipped.",IF(AND(Input!$A73="",Input!$A74=""),"", IF(Input!G73="","Data is missing.","")))),"",IF(AND(Input!$A73="",SUMPRODUCT(--(LEN(Input!$A74:'Input'!$A$1006)&gt;0))&lt;&gt;0),"Row is skipped.",IF(AND(Input!$A73="",Input!$A74=""),"", IF(Input!G73="","Data is missing.",""))))</f>
        <v/>
      </c>
      <c r="I74" s="156"/>
      <c r="J74" s="191" t="str">
        <f>IFERROR(VLOOKUP(VLOOKUP(Input!$D73,'Measure List'!$A:$AN,40,FALSE),UIR!$A$1:$Q$27,17,FALSE),"")</f>
        <v/>
      </c>
      <c r="K74" s="192" t="str">
        <f>IFERROR(VLOOKUP(Input!$D73,'Measure List'!$A:$AN,40,FALSE),"")</f>
        <v/>
      </c>
      <c r="L74" s="156"/>
      <c r="M74" s="193" t="str">
        <f>IF(B74="","",IF(AND(Input!H73="",IFERROR(VLOOKUP(K74,UIR!$A$2:$P$21,2,FALSE),"")&lt;&gt;""),"Data is Missing.",""))</f>
        <v/>
      </c>
      <c r="N74" s="194" t="str">
        <f>IF(B74="","",IF(AND(Input!I73="",IFERROR(VLOOKUP(K74,UIR!$A$2:$P$21,3,FALSE),"")&lt;&gt;""),"Data is Missing.",""))</f>
        <v/>
      </c>
      <c r="O74" s="194" t="str">
        <f>IF(B74="","",IF(AND(Input!J73="",IFERROR(VLOOKUP(K74,UIR!$A$2:$P$21,4,FALSE),"")&lt;&gt;""),"Data is Missing.",""))</f>
        <v/>
      </c>
      <c r="P74" s="194" t="str">
        <f>IF(B74="","",IF(AND(Input!K73="",IFERROR(VLOOKUP(K74,UIR!$A$2:$P$21,5,FALSE),"")&lt;&gt;""),"Data is Missing.",""))</f>
        <v/>
      </c>
      <c r="Q74" s="194" t="str">
        <f>IF(B74="","",IF(AND(Input!L73="",IFERROR(VLOOKUP(K74,UIR!$A$2:$P$21,6,FALSE),"")&lt;&gt;""),"Data is Missing.",""))</f>
        <v/>
      </c>
      <c r="R74" s="194" t="str">
        <f>IF(B74="","",IF(AND(Input!M73="",IFERROR(VLOOKUP(K74,UIR!$A$2:$P$21,7,FALSE),"")&lt;&gt;""),"Data is Missing.",""))</f>
        <v/>
      </c>
      <c r="S74" s="194" t="str">
        <f>IF(B74="","",IF(AND(Input!P73="",IFERROR(VLOOKUP(K74,UIR!$A$2:$P$21,8,FALSE),"")&lt;&gt;""),"Data is Missing.",""))</f>
        <v/>
      </c>
      <c r="T74" s="194" t="str">
        <f>IF(B74="","",IF(AND(Input!Q73="",IFERROR(VLOOKUP(K74,UIR!$A$2:$P$21,9,FALSE),"")&lt;&gt;""),"Data is Missing.",""))</f>
        <v/>
      </c>
      <c r="U74" s="194"/>
      <c r="V74" s="194" t="str">
        <f>IF(B74="","",IF(AND(Input!S73="",IFERROR(VLOOKUP(K74,UIR!$A$2:$P$21,11,FALSE),"")&lt;&gt;""),"Data is Missing.",""))</f>
        <v/>
      </c>
      <c r="W74" s="194" t="str">
        <f>IF(B74="","",IF(AND(Input!T73="",IFERROR(VLOOKUP(K74,UIR!$A$2:$P$21,12,FALSE),"")&lt;&gt;""),"Data is Missing.",""))</f>
        <v/>
      </c>
      <c r="X74" s="194" t="str">
        <f>IF(B74="","",IF(AND(Input!V73="",IFERROR(VLOOKUP(K74,UIR!$A$2:$P$21,13,FALSE),"")&lt;&gt;""),"Data is Missing.",""))</f>
        <v/>
      </c>
      <c r="Y74" s="194" t="str">
        <f>IF(B74="","",IF(AND(Input!W73="",IFERROR(VLOOKUP(K74,UIR!$A$2:$P$21,14,FALSE),"")&lt;&gt;""),"Data is Missing.",""))</f>
        <v/>
      </c>
      <c r="Z74" s="194" t="str">
        <f>IF(B74="","",IF(AND(Input!X73="",IFERROR(VLOOKUP(K74,UIR!$A$2:$P$21,15,FALSE),"")&lt;&gt;""),"Data is Missing.",""))</f>
        <v/>
      </c>
      <c r="AA74" s="195" t="str">
        <f>IF(B74="","",IF(AND(Input!Y73="",IFERROR(VLOOKUP(K74,UIR!$A$2:$P$21,16,FALSE),"")&lt;&gt;""),"Data is Missing.",""))</f>
        <v/>
      </c>
      <c r="AC74" s="202" t="str">
        <f>IF(ISERROR(IF(Input!D73="","",IF(ISERROR(VLOOKUP(Input!D73,'Measure List'!$A$2:$A$30000,1,0)),"Invalid RefNo",""))),"",IF(Input!D73="","",IF(ISERROR(VLOOKUP(Input!D73,'Measure List'!$A$2:$A$30000,1,0)),"Invalid RefNo","")))</f>
        <v/>
      </c>
      <c r="AD74" s="156"/>
      <c r="AE74" s="156"/>
      <c r="AF74" s="156"/>
      <c r="AG74" s="156"/>
      <c r="AH74" s="156"/>
      <c r="AI74" s="156"/>
      <c r="AJ74" s="156"/>
      <c r="AK74" s="156"/>
      <c r="AL74" s="203" t="str">
        <f>IF(COUNTIF(Dropdowns!$K$2:$K$7,Input!S73)&gt;0,"",IF(Input!S73="","","Invalid Type"))</f>
        <v/>
      </c>
      <c r="AN74" s="204" t="str">
        <f>IF(Input!C73="","",IF(ISNUMBER(VALUE(Input!C73)),"","Needs to be a number."))</f>
        <v/>
      </c>
      <c r="AO74" s="205" t="str">
        <f>IF(Input!E73="","",IF(ISNUMBER(VALUE(Input!E73)),"","Needs to be a number."))</f>
        <v/>
      </c>
      <c r="AP74" s="205" t="str">
        <f>IF(Input!N73="","",IF(ISNUMBER(VALUE(Input!N73)),"","Needs to be a number."))</f>
        <v/>
      </c>
      <c r="AQ74" s="205" t="str">
        <f>IF(Input!O73="","",IF(ISNUMBER(VALUE(Input!O73)),"","Needs to be a number."))</f>
        <v/>
      </c>
      <c r="AR74" s="205" t="str">
        <f>IF(Input!V73="","",IF(ISNUMBER(VALUE(Input!V73)),"","Needs to be a number."))</f>
        <v/>
      </c>
      <c r="AS74" s="205" t="str">
        <f>IF(Input!W73="","",IF(ISNUMBER(VALUE(Input!W73)),"","Needs to be a number."))</f>
        <v/>
      </c>
      <c r="AT74" s="205" t="str">
        <f>IF(Input!X73="","",IF(ISNUMBER(VALUE(Input!X73)),"","Needs to be a number."))</f>
        <v/>
      </c>
      <c r="AU74" s="206" t="str">
        <f>IF(Input!Y73="","",IF(ISNUMBER(VALUE(Input!Y73)),"","Needs to be a number."))</f>
        <v/>
      </c>
      <c r="AV74" s="207"/>
      <c r="AW74" s="259" t="str">
        <f>IF(OR(VALUE(Input!C73)&lt;0,VALUE(Input!C73)&gt;100), "Invalid EEI %","")</f>
        <v/>
      </c>
      <c r="AX74" s="207"/>
      <c r="AY74" s="278" t="str">
        <f>IF(Input!E73="","",IF(VALUE(Input!E73)=0,"Do not enter 0.",""))</f>
        <v/>
      </c>
    </row>
    <row r="75" spans="2:51" x14ac:dyDescent="0.3">
      <c r="B75" s="188" t="str">
        <f>Input!A74</f>
        <v/>
      </c>
      <c r="C75" s="189" t="str">
        <f>IF(ISERROR(IF(AND(Input!$A74="",SUMPRODUCT(--(LEN(Input!$A75:'Input'!$A$1006)&gt;0))&lt;&gt;0),"Row is skipped.",IF(AND(Input!$A74="",Input!$A75=""),"", IF(Input!B74="","Data is missing.","")))),"",IF(AND(Input!$A74="",SUMPRODUCT(--(LEN(Input!$A75:'Input'!$A$1006)&gt;0))&lt;&gt;0),"Row is skipped.",IF(AND(Input!$A74="",Input!$A75=""),"", IF(Input!B74="","Data is missing.",""))))</f>
        <v/>
      </c>
      <c r="D75" s="189" t="str">
        <f>IF(ISERROR(IF(AND(Input!$A74="",SUMPRODUCT(--(LEN(Input!$A75:'Input'!$A$1006)&gt;0))&lt;&gt;0),"Row is skipped.",IF(AND(Input!$A74="",Input!$A75=""),"", IF(Input!C74="","Data is missing.","")))),"",IF(AND(Input!$A74="",SUMPRODUCT(--(LEN(Input!$A75:'Input'!$A$1006)&gt;0))&lt;&gt;0),"Row is skipped.",IF(AND(Input!$A74="",Input!$A75=""),"", IF(Input!C74="","Data is missing.",""))))</f>
        <v/>
      </c>
      <c r="E75" s="189" t="str">
        <f>IF(ISERROR(IF(AND(Input!$A74="",SUMPRODUCT(--(LEN(Input!$A75:'Input'!$A$1006)&gt;0))&lt;&gt;0),"Row is skipped.",IF(AND(Input!$A74="",Input!$A75=""),"", IF(Input!D74="","Data is missing.","")))),"",IF(AND(Input!$A74="",SUMPRODUCT(--(LEN(Input!$A75:'Input'!$A$1006)&gt;0))&lt;&gt;0),"Row is skipped.",IF(AND(Input!$A74="",Input!$A75=""),"", IF(Input!D74="","Data is missing.",""))))</f>
        <v/>
      </c>
      <c r="F75" s="189" t="str">
        <f>IF(ISERROR(IF(AND(Input!$A74="",SUMPRODUCT(--(LEN(Input!$A75:'Input'!$A$1006)&gt;0))&lt;&gt;0),"Row is skipped.",IF(AND(Input!$A74="",Input!$A75=""),"", IF(Input!E74="","Data is missing.","")))),"",IF(AND(Input!$A74="",SUMPRODUCT(--(LEN(Input!$A75:'Input'!$A$1006)&gt;0))&lt;&gt;0),"Row is skipped.",IF(AND(Input!$A74="",Input!$A75=""),"", IF(Input!E74="","Data is missing.",""))))</f>
        <v/>
      </c>
      <c r="G75" s="189" t="str">
        <f>IF(ISERROR(IF(AND(Input!$A74="",SUMPRODUCT(--(LEN(Input!$A75:'Input'!$A$1006)&gt;0))&lt;&gt;0),"Row is skipped.",IF(AND(Input!$A74="",Input!$A75=""),"", IF(Input!F74="","Data is missing.","")))),"",IF(AND(Input!$A74="",SUMPRODUCT(--(LEN(Input!$A75:'Input'!$A$1006)&gt;0))&lt;&gt;0),"Row is skipped.",IF(AND(Input!$A74="",Input!$A75=""),"", IF(Input!F74="","Data is missing.",""))))</f>
        <v/>
      </c>
      <c r="H75" s="190" t="str">
        <f>IF(ISERROR(IF(AND(Input!$A74="",SUMPRODUCT(--(LEN(Input!$A75:'Input'!$A$1006)&gt;0))&lt;&gt;0),"Row is skipped.",IF(AND(Input!$A74="",Input!$A75=""),"", IF(Input!G74="","Data is missing.","")))),"",IF(AND(Input!$A74="",SUMPRODUCT(--(LEN(Input!$A75:'Input'!$A$1006)&gt;0))&lt;&gt;0),"Row is skipped.",IF(AND(Input!$A74="",Input!$A75=""),"", IF(Input!G74="","Data is missing.",""))))</f>
        <v/>
      </c>
      <c r="I75" s="156"/>
      <c r="J75" s="191" t="str">
        <f>IFERROR(VLOOKUP(VLOOKUP(Input!$D74,'Measure List'!$A:$AN,40,FALSE),UIR!$A$1:$Q$27,17,FALSE),"")</f>
        <v/>
      </c>
      <c r="K75" s="192" t="str">
        <f>IFERROR(VLOOKUP(Input!$D74,'Measure List'!$A:$AN,40,FALSE),"")</f>
        <v/>
      </c>
      <c r="L75" s="156"/>
      <c r="M75" s="193" t="str">
        <f>IF(B75="","",IF(AND(Input!H74="",IFERROR(VLOOKUP(K75,UIR!$A$2:$P$21,2,FALSE),"")&lt;&gt;""),"Data is Missing.",""))</f>
        <v/>
      </c>
      <c r="N75" s="194" t="str">
        <f>IF(B75="","",IF(AND(Input!I74="",IFERROR(VLOOKUP(K75,UIR!$A$2:$P$21,3,FALSE),"")&lt;&gt;""),"Data is Missing.",""))</f>
        <v/>
      </c>
      <c r="O75" s="194" t="str">
        <f>IF(B75="","",IF(AND(Input!J74="",IFERROR(VLOOKUP(K75,UIR!$A$2:$P$21,4,FALSE),"")&lt;&gt;""),"Data is Missing.",""))</f>
        <v/>
      </c>
      <c r="P75" s="194" t="str">
        <f>IF(B75="","",IF(AND(Input!K74="",IFERROR(VLOOKUP(K75,UIR!$A$2:$P$21,5,FALSE),"")&lt;&gt;""),"Data is Missing.",""))</f>
        <v/>
      </c>
      <c r="Q75" s="194" t="str">
        <f>IF(B75="","",IF(AND(Input!L74="",IFERROR(VLOOKUP(K75,UIR!$A$2:$P$21,6,FALSE),"")&lt;&gt;""),"Data is Missing.",""))</f>
        <v/>
      </c>
      <c r="R75" s="194" t="str">
        <f>IF(B75="","",IF(AND(Input!M74="",IFERROR(VLOOKUP(K75,UIR!$A$2:$P$21,7,FALSE),"")&lt;&gt;""),"Data is Missing.",""))</f>
        <v/>
      </c>
      <c r="S75" s="194" t="str">
        <f>IF(B75="","",IF(AND(Input!P74="",IFERROR(VLOOKUP(K75,UIR!$A$2:$P$21,8,FALSE),"")&lt;&gt;""),"Data is Missing.",""))</f>
        <v/>
      </c>
      <c r="T75" s="194" t="str">
        <f>IF(B75="","",IF(AND(Input!Q74="",IFERROR(VLOOKUP(K75,UIR!$A$2:$P$21,9,FALSE),"")&lt;&gt;""),"Data is Missing.",""))</f>
        <v/>
      </c>
      <c r="U75" s="194"/>
      <c r="V75" s="194" t="str">
        <f>IF(B75="","",IF(AND(Input!S74="",IFERROR(VLOOKUP(K75,UIR!$A$2:$P$21,11,FALSE),"")&lt;&gt;""),"Data is Missing.",""))</f>
        <v/>
      </c>
      <c r="W75" s="194" t="str">
        <f>IF(B75="","",IF(AND(Input!T74="",IFERROR(VLOOKUP(K75,UIR!$A$2:$P$21,12,FALSE),"")&lt;&gt;""),"Data is Missing.",""))</f>
        <v/>
      </c>
      <c r="X75" s="194" t="str">
        <f>IF(B75="","",IF(AND(Input!V74="",IFERROR(VLOOKUP(K75,UIR!$A$2:$P$21,13,FALSE),"")&lt;&gt;""),"Data is Missing.",""))</f>
        <v/>
      </c>
      <c r="Y75" s="194" t="str">
        <f>IF(B75="","",IF(AND(Input!W74="",IFERROR(VLOOKUP(K75,UIR!$A$2:$P$21,14,FALSE),"")&lt;&gt;""),"Data is Missing.",""))</f>
        <v/>
      </c>
      <c r="Z75" s="194" t="str">
        <f>IF(B75="","",IF(AND(Input!X74="",IFERROR(VLOOKUP(K75,UIR!$A$2:$P$21,15,FALSE),"")&lt;&gt;""),"Data is Missing.",""))</f>
        <v/>
      </c>
      <c r="AA75" s="195" t="str">
        <f>IF(B75="","",IF(AND(Input!Y74="",IFERROR(VLOOKUP(K75,UIR!$A$2:$P$21,16,FALSE),"")&lt;&gt;""),"Data is Missing.",""))</f>
        <v/>
      </c>
      <c r="AC75" s="202" t="str">
        <f>IF(ISERROR(IF(Input!D74="","",IF(ISERROR(VLOOKUP(Input!D74,'Measure List'!$A$2:$A$30000,1,0)),"Invalid RefNo",""))),"",IF(Input!D74="","",IF(ISERROR(VLOOKUP(Input!D74,'Measure List'!$A$2:$A$30000,1,0)),"Invalid RefNo","")))</f>
        <v/>
      </c>
      <c r="AD75" s="156"/>
      <c r="AE75" s="156"/>
      <c r="AF75" s="156"/>
      <c r="AG75" s="156"/>
      <c r="AH75" s="156"/>
      <c r="AI75" s="156"/>
      <c r="AJ75" s="156"/>
      <c r="AK75" s="156"/>
      <c r="AL75" s="203" t="str">
        <f>IF(COUNTIF(Dropdowns!$K$2:$K$7,Input!S74)&gt;0,"",IF(Input!S74="","","Invalid Type"))</f>
        <v/>
      </c>
      <c r="AN75" s="204" t="str">
        <f>IF(Input!C74="","",IF(ISNUMBER(VALUE(Input!C74)),"","Needs to be a number."))</f>
        <v/>
      </c>
      <c r="AO75" s="205" t="str">
        <f>IF(Input!E74="","",IF(ISNUMBER(VALUE(Input!E74)),"","Needs to be a number."))</f>
        <v/>
      </c>
      <c r="AP75" s="205" t="str">
        <f>IF(Input!N74="","",IF(ISNUMBER(VALUE(Input!N74)),"","Needs to be a number."))</f>
        <v/>
      </c>
      <c r="AQ75" s="205" t="str">
        <f>IF(Input!O74="","",IF(ISNUMBER(VALUE(Input!O74)),"","Needs to be a number."))</f>
        <v/>
      </c>
      <c r="AR75" s="205" t="str">
        <f>IF(Input!V74="","",IF(ISNUMBER(VALUE(Input!V74)),"","Needs to be a number."))</f>
        <v/>
      </c>
      <c r="AS75" s="205" t="str">
        <f>IF(Input!W74="","",IF(ISNUMBER(VALUE(Input!W74)),"","Needs to be a number."))</f>
        <v/>
      </c>
      <c r="AT75" s="205" t="str">
        <f>IF(Input!X74="","",IF(ISNUMBER(VALUE(Input!X74)),"","Needs to be a number."))</f>
        <v/>
      </c>
      <c r="AU75" s="206" t="str">
        <f>IF(Input!Y74="","",IF(ISNUMBER(VALUE(Input!Y74)),"","Needs to be a number."))</f>
        <v/>
      </c>
      <c r="AV75" s="207"/>
      <c r="AW75" s="259" t="str">
        <f>IF(OR(VALUE(Input!C74)&lt;0,VALUE(Input!C74)&gt;100), "Invalid EEI %","")</f>
        <v/>
      </c>
      <c r="AX75" s="207"/>
      <c r="AY75" s="278" t="str">
        <f>IF(Input!E74="","",IF(VALUE(Input!E74)=0,"Do not enter 0.",""))</f>
        <v/>
      </c>
    </row>
    <row r="76" spans="2:51" x14ac:dyDescent="0.3">
      <c r="B76" s="188" t="str">
        <f>Input!A75</f>
        <v/>
      </c>
      <c r="C76" s="189" t="str">
        <f>IF(ISERROR(IF(AND(Input!$A75="",SUMPRODUCT(--(LEN(Input!$A76:'Input'!$A$1006)&gt;0))&lt;&gt;0),"Row is skipped.",IF(AND(Input!$A75="",Input!$A76=""),"", IF(Input!B75="","Data is missing.","")))),"",IF(AND(Input!$A75="",SUMPRODUCT(--(LEN(Input!$A76:'Input'!$A$1006)&gt;0))&lt;&gt;0),"Row is skipped.",IF(AND(Input!$A75="",Input!$A76=""),"", IF(Input!B75="","Data is missing.",""))))</f>
        <v/>
      </c>
      <c r="D76" s="189" t="str">
        <f>IF(ISERROR(IF(AND(Input!$A75="",SUMPRODUCT(--(LEN(Input!$A76:'Input'!$A$1006)&gt;0))&lt;&gt;0),"Row is skipped.",IF(AND(Input!$A75="",Input!$A76=""),"", IF(Input!C75="","Data is missing.","")))),"",IF(AND(Input!$A75="",SUMPRODUCT(--(LEN(Input!$A76:'Input'!$A$1006)&gt;0))&lt;&gt;0),"Row is skipped.",IF(AND(Input!$A75="",Input!$A76=""),"", IF(Input!C75="","Data is missing.",""))))</f>
        <v/>
      </c>
      <c r="E76" s="189" t="str">
        <f>IF(ISERROR(IF(AND(Input!$A75="",SUMPRODUCT(--(LEN(Input!$A76:'Input'!$A$1006)&gt;0))&lt;&gt;0),"Row is skipped.",IF(AND(Input!$A75="",Input!$A76=""),"", IF(Input!D75="","Data is missing.","")))),"",IF(AND(Input!$A75="",SUMPRODUCT(--(LEN(Input!$A76:'Input'!$A$1006)&gt;0))&lt;&gt;0),"Row is skipped.",IF(AND(Input!$A75="",Input!$A76=""),"", IF(Input!D75="","Data is missing.",""))))</f>
        <v/>
      </c>
      <c r="F76" s="189" t="str">
        <f>IF(ISERROR(IF(AND(Input!$A75="",SUMPRODUCT(--(LEN(Input!$A76:'Input'!$A$1006)&gt;0))&lt;&gt;0),"Row is skipped.",IF(AND(Input!$A75="",Input!$A76=""),"", IF(Input!E75="","Data is missing.","")))),"",IF(AND(Input!$A75="",SUMPRODUCT(--(LEN(Input!$A76:'Input'!$A$1006)&gt;0))&lt;&gt;0),"Row is skipped.",IF(AND(Input!$A75="",Input!$A76=""),"", IF(Input!E75="","Data is missing.",""))))</f>
        <v/>
      </c>
      <c r="G76" s="189" t="str">
        <f>IF(ISERROR(IF(AND(Input!$A75="",SUMPRODUCT(--(LEN(Input!$A76:'Input'!$A$1006)&gt;0))&lt;&gt;0),"Row is skipped.",IF(AND(Input!$A75="",Input!$A76=""),"", IF(Input!F75="","Data is missing.","")))),"",IF(AND(Input!$A75="",SUMPRODUCT(--(LEN(Input!$A76:'Input'!$A$1006)&gt;0))&lt;&gt;0),"Row is skipped.",IF(AND(Input!$A75="",Input!$A76=""),"", IF(Input!F75="","Data is missing.",""))))</f>
        <v/>
      </c>
      <c r="H76" s="190" t="str">
        <f>IF(ISERROR(IF(AND(Input!$A75="",SUMPRODUCT(--(LEN(Input!$A76:'Input'!$A$1006)&gt;0))&lt;&gt;0),"Row is skipped.",IF(AND(Input!$A75="",Input!$A76=""),"", IF(Input!G75="","Data is missing.","")))),"",IF(AND(Input!$A75="",SUMPRODUCT(--(LEN(Input!$A76:'Input'!$A$1006)&gt;0))&lt;&gt;0),"Row is skipped.",IF(AND(Input!$A75="",Input!$A76=""),"", IF(Input!G75="","Data is missing.",""))))</f>
        <v/>
      </c>
      <c r="I76" s="156"/>
      <c r="J76" s="191" t="str">
        <f>IFERROR(VLOOKUP(VLOOKUP(Input!$D75,'Measure List'!$A:$AN,40,FALSE),UIR!$A$1:$Q$27,17,FALSE),"")</f>
        <v/>
      </c>
      <c r="K76" s="192" t="str">
        <f>IFERROR(VLOOKUP(Input!$D75,'Measure List'!$A:$AN,40,FALSE),"")</f>
        <v/>
      </c>
      <c r="L76" s="156"/>
      <c r="M76" s="193" t="str">
        <f>IF(B76="","",IF(AND(Input!H75="",IFERROR(VLOOKUP(K76,UIR!$A$2:$P$21,2,FALSE),"")&lt;&gt;""),"Data is Missing.",""))</f>
        <v/>
      </c>
      <c r="N76" s="194" t="str">
        <f>IF(B76="","",IF(AND(Input!I75="",IFERROR(VLOOKUP(K76,UIR!$A$2:$P$21,3,FALSE),"")&lt;&gt;""),"Data is Missing.",""))</f>
        <v/>
      </c>
      <c r="O76" s="194" t="str">
        <f>IF(B76="","",IF(AND(Input!J75="",IFERROR(VLOOKUP(K76,UIR!$A$2:$P$21,4,FALSE),"")&lt;&gt;""),"Data is Missing.",""))</f>
        <v/>
      </c>
      <c r="P76" s="194" t="str">
        <f>IF(B76="","",IF(AND(Input!K75="",IFERROR(VLOOKUP(K76,UIR!$A$2:$P$21,5,FALSE),"")&lt;&gt;""),"Data is Missing.",""))</f>
        <v/>
      </c>
      <c r="Q76" s="194" t="str">
        <f>IF(B76="","",IF(AND(Input!L75="",IFERROR(VLOOKUP(K76,UIR!$A$2:$P$21,6,FALSE),"")&lt;&gt;""),"Data is Missing.",""))</f>
        <v/>
      </c>
      <c r="R76" s="194" t="str">
        <f>IF(B76="","",IF(AND(Input!M75="",IFERROR(VLOOKUP(K76,UIR!$A$2:$P$21,7,FALSE),"")&lt;&gt;""),"Data is Missing.",""))</f>
        <v/>
      </c>
      <c r="S76" s="194" t="str">
        <f>IF(B76="","",IF(AND(Input!P75="",IFERROR(VLOOKUP(K76,UIR!$A$2:$P$21,8,FALSE),"")&lt;&gt;""),"Data is Missing.",""))</f>
        <v/>
      </c>
      <c r="T76" s="194" t="str">
        <f>IF(B76="","",IF(AND(Input!Q75="",IFERROR(VLOOKUP(K76,UIR!$A$2:$P$21,9,FALSE),"")&lt;&gt;""),"Data is Missing.",""))</f>
        <v/>
      </c>
      <c r="U76" s="194"/>
      <c r="V76" s="194" t="str">
        <f>IF(B76="","",IF(AND(Input!S75="",IFERROR(VLOOKUP(K76,UIR!$A$2:$P$21,11,FALSE),"")&lt;&gt;""),"Data is Missing.",""))</f>
        <v/>
      </c>
      <c r="W76" s="194" t="str">
        <f>IF(B76="","",IF(AND(Input!T75="",IFERROR(VLOOKUP(K76,UIR!$A$2:$P$21,12,FALSE),"")&lt;&gt;""),"Data is Missing.",""))</f>
        <v/>
      </c>
      <c r="X76" s="194" t="str">
        <f>IF(B76="","",IF(AND(Input!V75="",IFERROR(VLOOKUP(K76,UIR!$A$2:$P$21,13,FALSE),"")&lt;&gt;""),"Data is Missing.",""))</f>
        <v/>
      </c>
      <c r="Y76" s="194" t="str">
        <f>IF(B76="","",IF(AND(Input!W75="",IFERROR(VLOOKUP(K76,UIR!$A$2:$P$21,14,FALSE),"")&lt;&gt;""),"Data is Missing.",""))</f>
        <v/>
      </c>
      <c r="Z76" s="194" t="str">
        <f>IF(B76="","",IF(AND(Input!X75="",IFERROR(VLOOKUP(K76,UIR!$A$2:$P$21,15,FALSE),"")&lt;&gt;""),"Data is Missing.",""))</f>
        <v/>
      </c>
      <c r="AA76" s="195" t="str">
        <f>IF(B76="","",IF(AND(Input!Y75="",IFERROR(VLOOKUP(K76,UIR!$A$2:$P$21,16,FALSE),"")&lt;&gt;""),"Data is Missing.",""))</f>
        <v/>
      </c>
      <c r="AC76" s="202" t="str">
        <f>IF(ISERROR(IF(Input!D75="","",IF(ISERROR(VLOOKUP(Input!D75,'Measure List'!$A$2:$A$30000,1,0)),"Invalid RefNo",""))),"",IF(Input!D75="","",IF(ISERROR(VLOOKUP(Input!D75,'Measure List'!$A$2:$A$30000,1,0)),"Invalid RefNo","")))</f>
        <v/>
      </c>
      <c r="AD76" s="156"/>
      <c r="AE76" s="156"/>
      <c r="AF76" s="156"/>
      <c r="AG76" s="156"/>
      <c r="AH76" s="156"/>
      <c r="AI76" s="156"/>
      <c r="AJ76" s="156"/>
      <c r="AK76" s="156"/>
      <c r="AL76" s="203" t="str">
        <f>IF(COUNTIF(Dropdowns!$K$2:$K$7,Input!S75)&gt;0,"",IF(Input!S75="","","Invalid Type"))</f>
        <v/>
      </c>
      <c r="AN76" s="204" t="str">
        <f>IF(Input!C75="","",IF(ISNUMBER(VALUE(Input!C75)),"","Needs to be a number."))</f>
        <v/>
      </c>
      <c r="AO76" s="205" t="str">
        <f>IF(Input!E75="","",IF(ISNUMBER(VALUE(Input!E75)),"","Needs to be a number."))</f>
        <v/>
      </c>
      <c r="AP76" s="205" t="str">
        <f>IF(Input!N75="","",IF(ISNUMBER(VALUE(Input!N75)),"","Needs to be a number."))</f>
        <v/>
      </c>
      <c r="AQ76" s="205" t="str">
        <f>IF(Input!O75="","",IF(ISNUMBER(VALUE(Input!O75)),"","Needs to be a number."))</f>
        <v/>
      </c>
      <c r="AR76" s="205" t="str">
        <f>IF(Input!V75="","",IF(ISNUMBER(VALUE(Input!V75)),"","Needs to be a number."))</f>
        <v/>
      </c>
      <c r="AS76" s="205" t="str">
        <f>IF(Input!W75="","",IF(ISNUMBER(VALUE(Input!W75)),"","Needs to be a number."))</f>
        <v/>
      </c>
      <c r="AT76" s="205" t="str">
        <f>IF(Input!X75="","",IF(ISNUMBER(VALUE(Input!X75)),"","Needs to be a number."))</f>
        <v/>
      </c>
      <c r="AU76" s="206" t="str">
        <f>IF(Input!Y75="","",IF(ISNUMBER(VALUE(Input!Y75)),"","Needs to be a number."))</f>
        <v/>
      </c>
      <c r="AV76" s="207"/>
      <c r="AW76" s="259" t="str">
        <f>IF(OR(VALUE(Input!C75)&lt;0,VALUE(Input!C75)&gt;100), "Invalid EEI %","")</f>
        <v/>
      </c>
      <c r="AX76" s="207"/>
      <c r="AY76" s="278" t="str">
        <f>IF(Input!E75="","",IF(VALUE(Input!E75)=0,"Do not enter 0.",""))</f>
        <v/>
      </c>
    </row>
    <row r="77" spans="2:51" x14ac:dyDescent="0.3">
      <c r="B77" s="188" t="str">
        <f>Input!A76</f>
        <v/>
      </c>
      <c r="C77" s="189" t="str">
        <f>IF(ISERROR(IF(AND(Input!$A76="",SUMPRODUCT(--(LEN(Input!$A77:'Input'!$A$1006)&gt;0))&lt;&gt;0),"Row is skipped.",IF(AND(Input!$A76="",Input!$A77=""),"", IF(Input!B76="","Data is missing.","")))),"",IF(AND(Input!$A76="",SUMPRODUCT(--(LEN(Input!$A77:'Input'!$A$1006)&gt;0))&lt;&gt;0),"Row is skipped.",IF(AND(Input!$A76="",Input!$A77=""),"", IF(Input!B76="","Data is missing.",""))))</f>
        <v/>
      </c>
      <c r="D77" s="189" t="str">
        <f>IF(ISERROR(IF(AND(Input!$A76="",SUMPRODUCT(--(LEN(Input!$A77:'Input'!$A$1006)&gt;0))&lt;&gt;0),"Row is skipped.",IF(AND(Input!$A76="",Input!$A77=""),"", IF(Input!C76="","Data is missing.","")))),"",IF(AND(Input!$A76="",SUMPRODUCT(--(LEN(Input!$A77:'Input'!$A$1006)&gt;0))&lt;&gt;0),"Row is skipped.",IF(AND(Input!$A76="",Input!$A77=""),"", IF(Input!C76="","Data is missing.",""))))</f>
        <v/>
      </c>
      <c r="E77" s="189" t="str">
        <f>IF(ISERROR(IF(AND(Input!$A76="",SUMPRODUCT(--(LEN(Input!$A77:'Input'!$A$1006)&gt;0))&lt;&gt;0),"Row is skipped.",IF(AND(Input!$A76="",Input!$A77=""),"", IF(Input!D76="","Data is missing.","")))),"",IF(AND(Input!$A76="",SUMPRODUCT(--(LEN(Input!$A77:'Input'!$A$1006)&gt;0))&lt;&gt;0),"Row is skipped.",IF(AND(Input!$A76="",Input!$A77=""),"", IF(Input!D76="","Data is missing.",""))))</f>
        <v/>
      </c>
      <c r="F77" s="189" t="str">
        <f>IF(ISERROR(IF(AND(Input!$A76="",SUMPRODUCT(--(LEN(Input!$A77:'Input'!$A$1006)&gt;0))&lt;&gt;0),"Row is skipped.",IF(AND(Input!$A76="",Input!$A77=""),"", IF(Input!E76="","Data is missing.","")))),"",IF(AND(Input!$A76="",SUMPRODUCT(--(LEN(Input!$A77:'Input'!$A$1006)&gt;0))&lt;&gt;0),"Row is skipped.",IF(AND(Input!$A76="",Input!$A77=""),"", IF(Input!E76="","Data is missing.",""))))</f>
        <v/>
      </c>
      <c r="G77" s="189" t="str">
        <f>IF(ISERROR(IF(AND(Input!$A76="",SUMPRODUCT(--(LEN(Input!$A77:'Input'!$A$1006)&gt;0))&lt;&gt;0),"Row is skipped.",IF(AND(Input!$A76="",Input!$A77=""),"", IF(Input!F76="","Data is missing.","")))),"",IF(AND(Input!$A76="",SUMPRODUCT(--(LEN(Input!$A77:'Input'!$A$1006)&gt;0))&lt;&gt;0),"Row is skipped.",IF(AND(Input!$A76="",Input!$A77=""),"", IF(Input!F76="","Data is missing.",""))))</f>
        <v/>
      </c>
      <c r="H77" s="190" t="str">
        <f>IF(ISERROR(IF(AND(Input!$A76="",SUMPRODUCT(--(LEN(Input!$A77:'Input'!$A$1006)&gt;0))&lt;&gt;0),"Row is skipped.",IF(AND(Input!$A76="",Input!$A77=""),"", IF(Input!G76="","Data is missing.","")))),"",IF(AND(Input!$A76="",SUMPRODUCT(--(LEN(Input!$A77:'Input'!$A$1006)&gt;0))&lt;&gt;0),"Row is skipped.",IF(AND(Input!$A76="",Input!$A77=""),"", IF(Input!G76="","Data is missing.",""))))</f>
        <v/>
      </c>
      <c r="I77" s="156"/>
      <c r="J77" s="191" t="str">
        <f>IFERROR(VLOOKUP(VLOOKUP(Input!$D76,'Measure List'!$A:$AN,40,FALSE),UIR!$A$1:$Q$27,17,FALSE),"")</f>
        <v/>
      </c>
      <c r="K77" s="192" t="str">
        <f>IFERROR(VLOOKUP(Input!$D76,'Measure List'!$A:$AN,40,FALSE),"")</f>
        <v/>
      </c>
      <c r="L77" s="156"/>
      <c r="M77" s="193" t="str">
        <f>IF(B77="","",IF(AND(Input!H76="",IFERROR(VLOOKUP(K77,UIR!$A$2:$P$21,2,FALSE),"")&lt;&gt;""),"Data is Missing.",""))</f>
        <v/>
      </c>
      <c r="N77" s="194" t="str">
        <f>IF(B77="","",IF(AND(Input!I76="",IFERROR(VLOOKUP(K77,UIR!$A$2:$P$21,3,FALSE),"")&lt;&gt;""),"Data is Missing.",""))</f>
        <v/>
      </c>
      <c r="O77" s="194" t="str">
        <f>IF(B77="","",IF(AND(Input!J76="",IFERROR(VLOOKUP(K77,UIR!$A$2:$P$21,4,FALSE),"")&lt;&gt;""),"Data is Missing.",""))</f>
        <v/>
      </c>
      <c r="P77" s="194" t="str">
        <f>IF(B77="","",IF(AND(Input!K76="",IFERROR(VLOOKUP(K77,UIR!$A$2:$P$21,5,FALSE),"")&lt;&gt;""),"Data is Missing.",""))</f>
        <v/>
      </c>
      <c r="Q77" s="194" t="str">
        <f>IF(B77="","",IF(AND(Input!L76="",IFERROR(VLOOKUP(K77,UIR!$A$2:$P$21,6,FALSE),"")&lt;&gt;""),"Data is Missing.",""))</f>
        <v/>
      </c>
      <c r="R77" s="194" t="str">
        <f>IF(B77="","",IF(AND(Input!M76="",IFERROR(VLOOKUP(K77,UIR!$A$2:$P$21,7,FALSE),"")&lt;&gt;""),"Data is Missing.",""))</f>
        <v/>
      </c>
      <c r="S77" s="194" t="str">
        <f>IF(B77="","",IF(AND(Input!P76="",IFERROR(VLOOKUP(K77,UIR!$A$2:$P$21,8,FALSE),"")&lt;&gt;""),"Data is Missing.",""))</f>
        <v/>
      </c>
      <c r="T77" s="194" t="str">
        <f>IF(B77="","",IF(AND(Input!Q76="",IFERROR(VLOOKUP(K77,UIR!$A$2:$P$21,9,FALSE),"")&lt;&gt;""),"Data is Missing.",""))</f>
        <v/>
      </c>
      <c r="U77" s="194"/>
      <c r="V77" s="194" t="str">
        <f>IF(B77="","",IF(AND(Input!S76="",IFERROR(VLOOKUP(K77,UIR!$A$2:$P$21,11,FALSE),"")&lt;&gt;""),"Data is Missing.",""))</f>
        <v/>
      </c>
      <c r="W77" s="194" t="str">
        <f>IF(B77="","",IF(AND(Input!T76="",IFERROR(VLOOKUP(K77,UIR!$A$2:$P$21,12,FALSE),"")&lt;&gt;""),"Data is Missing.",""))</f>
        <v/>
      </c>
      <c r="X77" s="194" t="str">
        <f>IF(B77="","",IF(AND(Input!V76="",IFERROR(VLOOKUP(K77,UIR!$A$2:$P$21,13,FALSE),"")&lt;&gt;""),"Data is Missing.",""))</f>
        <v/>
      </c>
      <c r="Y77" s="194" t="str">
        <f>IF(B77="","",IF(AND(Input!W76="",IFERROR(VLOOKUP(K77,UIR!$A$2:$P$21,14,FALSE),"")&lt;&gt;""),"Data is Missing.",""))</f>
        <v/>
      </c>
      <c r="Z77" s="194" t="str">
        <f>IF(B77="","",IF(AND(Input!X76="",IFERROR(VLOOKUP(K77,UIR!$A$2:$P$21,15,FALSE),"")&lt;&gt;""),"Data is Missing.",""))</f>
        <v/>
      </c>
      <c r="AA77" s="195" t="str">
        <f>IF(B77="","",IF(AND(Input!Y76="",IFERROR(VLOOKUP(K77,UIR!$A$2:$P$21,16,FALSE),"")&lt;&gt;""),"Data is Missing.",""))</f>
        <v/>
      </c>
      <c r="AC77" s="202" t="str">
        <f>IF(ISERROR(IF(Input!D76="","",IF(ISERROR(VLOOKUP(Input!D76,'Measure List'!$A$2:$A$30000,1,0)),"Invalid RefNo",""))),"",IF(Input!D76="","",IF(ISERROR(VLOOKUP(Input!D76,'Measure List'!$A$2:$A$30000,1,0)),"Invalid RefNo","")))</f>
        <v/>
      </c>
      <c r="AD77" s="156"/>
      <c r="AE77" s="156"/>
      <c r="AF77" s="156"/>
      <c r="AG77" s="156"/>
      <c r="AH77" s="156"/>
      <c r="AI77" s="156"/>
      <c r="AJ77" s="156"/>
      <c r="AK77" s="156"/>
      <c r="AL77" s="203" t="str">
        <f>IF(COUNTIF(Dropdowns!$K$2:$K$7,Input!S76)&gt;0,"",IF(Input!S76="","","Invalid Type"))</f>
        <v/>
      </c>
      <c r="AN77" s="204" t="str">
        <f>IF(Input!C76="","",IF(ISNUMBER(VALUE(Input!C76)),"","Needs to be a number."))</f>
        <v/>
      </c>
      <c r="AO77" s="205" t="str">
        <f>IF(Input!E76="","",IF(ISNUMBER(VALUE(Input!E76)),"","Needs to be a number."))</f>
        <v/>
      </c>
      <c r="AP77" s="205" t="str">
        <f>IF(Input!N76="","",IF(ISNUMBER(VALUE(Input!N76)),"","Needs to be a number."))</f>
        <v/>
      </c>
      <c r="AQ77" s="205" t="str">
        <f>IF(Input!O76="","",IF(ISNUMBER(VALUE(Input!O76)),"","Needs to be a number."))</f>
        <v/>
      </c>
      <c r="AR77" s="205" t="str">
        <f>IF(Input!V76="","",IF(ISNUMBER(VALUE(Input!V76)),"","Needs to be a number."))</f>
        <v/>
      </c>
      <c r="AS77" s="205" t="str">
        <f>IF(Input!W76="","",IF(ISNUMBER(VALUE(Input!W76)),"","Needs to be a number."))</f>
        <v/>
      </c>
      <c r="AT77" s="205" t="str">
        <f>IF(Input!X76="","",IF(ISNUMBER(VALUE(Input!X76)),"","Needs to be a number."))</f>
        <v/>
      </c>
      <c r="AU77" s="206" t="str">
        <f>IF(Input!Y76="","",IF(ISNUMBER(VALUE(Input!Y76)),"","Needs to be a number."))</f>
        <v/>
      </c>
      <c r="AV77" s="207"/>
      <c r="AW77" s="259" t="str">
        <f>IF(OR(VALUE(Input!C76)&lt;0,VALUE(Input!C76)&gt;100), "Invalid EEI %","")</f>
        <v/>
      </c>
      <c r="AX77" s="207"/>
      <c r="AY77" s="278" t="str">
        <f>IF(Input!E76="","",IF(VALUE(Input!E76)=0,"Do not enter 0.",""))</f>
        <v/>
      </c>
    </row>
    <row r="78" spans="2:51" x14ac:dyDescent="0.3">
      <c r="B78" s="188" t="str">
        <f>Input!A77</f>
        <v/>
      </c>
      <c r="C78" s="189" t="str">
        <f>IF(ISERROR(IF(AND(Input!$A77="",SUMPRODUCT(--(LEN(Input!$A78:'Input'!$A$1006)&gt;0))&lt;&gt;0),"Row is skipped.",IF(AND(Input!$A77="",Input!$A78=""),"", IF(Input!B77="","Data is missing.","")))),"",IF(AND(Input!$A77="",SUMPRODUCT(--(LEN(Input!$A78:'Input'!$A$1006)&gt;0))&lt;&gt;0),"Row is skipped.",IF(AND(Input!$A77="",Input!$A78=""),"", IF(Input!B77="","Data is missing.",""))))</f>
        <v/>
      </c>
      <c r="D78" s="189" t="str">
        <f>IF(ISERROR(IF(AND(Input!$A77="",SUMPRODUCT(--(LEN(Input!$A78:'Input'!$A$1006)&gt;0))&lt;&gt;0),"Row is skipped.",IF(AND(Input!$A77="",Input!$A78=""),"", IF(Input!C77="","Data is missing.","")))),"",IF(AND(Input!$A77="",SUMPRODUCT(--(LEN(Input!$A78:'Input'!$A$1006)&gt;0))&lt;&gt;0),"Row is skipped.",IF(AND(Input!$A77="",Input!$A78=""),"", IF(Input!C77="","Data is missing.",""))))</f>
        <v/>
      </c>
      <c r="E78" s="189" t="str">
        <f>IF(ISERROR(IF(AND(Input!$A77="",SUMPRODUCT(--(LEN(Input!$A78:'Input'!$A$1006)&gt;0))&lt;&gt;0),"Row is skipped.",IF(AND(Input!$A77="",Input!$A78=""),"", IF(Input!D77="","Data is missing.","")))),"",IF(AND(Input!$A77="",SUMPRODUCT(--(LEN(Input!$A78:'Input'!$A$1006)&gt;0))&lt;&gt;0),"Row is skipped.",IF(AND(Input!$A77="",Input!$A78=""),"", IF(Input!D77="","Data is missing.",""))))</f>
        <v/>
      </c>
      <c r="F78" s="189" t="str">
        <f>IF(ISERROR(IF(AND(Input!$A77="",SUMPRODUCT(--(LEN(Input!$A78:'Input'!$A$1006)&gt;0))&lt;&gt;0),"Row is skipped.",IF(AND(Input!$A77="",Input!$A78=""),"", IF(Input!E77="","Data is missing.","")))),"",IF(AND(Input!$A77="",SUMPRODUCT(--(LEN(Input!$A78:'Input'!$A$1006)&gt;0))&lt;&gt;0),"Row is skipped.",IF(AND(Input!$A77="",Input!$A78=""),"", IF(Input!E77="","Data is missing.",""))))</f>
        <v/>
      </c>
      <c r="G78" s="189" t="str">
        <f>IF(ISERROR(IF(AND(Input!$A77="",SUMPRODUCT(--(LEN(Input!$A78:'Input'!$A$1006)&gt;0))&lt;&gt;0),"Row is skipped.",IF(AND(Input!$A77="",Input!$A78=""),"", IF(Input!F77="","Data is missing.","")))),"",IF(AND(Input!$A77="",SUMPRODUCT(--(LEN(Input!$A78:'Input'!$A$1006)&gt;0))&lt;&gt;0),"Row is skipped.",IF(AND(Input!$A77="",Input!$A78=""),"", IF(Input!F77="","Data is missing.",""))))</f>
        <v/>
      </c>
      <c r="H78" s="190" t="str">
        <f>IF(ISERROR(IF(AND(Input!$A77="",SUMPRODUCT(--(LEN(Input!$A78:'Input'!$A$1006)&gt;0))&lt;&gt;0),"Row is skipped.",IF(AND(Input!$A77="",Input!$A78=""),"", IF(Input!G77="","Data is missing.","")))),"",IF(AND(Input!$A77="",SUMPRODUCT(--(LEN(Input!$A78:'Input'!$A$1006)&gt;0))&lt;&gt;0),"Row is skipped.",IF(AND(Input!$A77="",Input!$A78=""),"", IF(Input!G77="","Data is missing.",""))))</f>
        <v/>
      </c>
      <c r="I78" s="156"/>
      <c r="J78" s="191" t="str">
        <f>IFERROR(VLOOKUP(VLOOKUP(Input!$D77,'Measure List'!$A:$AN,40,FALSE),UIR!$A$1:$Q$27,17,FALSE),"")</f>
        <v/>
      </c>
      <c r="K78" s="192" t="str">
        <f>IFERROR(VLOOKUP(Input!$D77,'Measure List'!$A:$AN,40,FALSE),"")</f>
        <v/>
      </c>
      <c r="L78" s="156"/>
      <c r="M78" s="193" t="str">
        <f>IF(B78="","",IF(AND(Input!H77="",IFERROR(VLOOKUP(K78,UIR!$A$2:$P$21,2,FALSE),"")&lt;&gt;""),"Data is Missing.",""))</f>
        <v/>
      </c>
      <c r="N78" s="194" t="str">
        <f>IF(B78="","",IF(AND(Input!I77="",IFERROR(VLOOKUP(K78,UIR!$A$2:$P$21,3,FALSE),"")&lt;&gt;""),"Data is Missing.",""))</f>
        <v/>
      </c>
      <c r="O78" s="194" t="str">
        <f>IF(B78="","",IF(AND(Input!J77="",IFERROR(VLOOKUP(K78,UIR!$A$2:$P$21,4,FALSE),"")&lt;&gt;""),"Data is Missing.",""))</f>
        <v/>
      </c>
      <c r="P78" s="194" t="str">
        <f>IF(B78="","",IF(AND(Input!K77="",IFERROR(VLOOKUP(K78,UIR!$A$2:$P$21,5,FALSE),"")&lt;&gt;""),"Data is Missing.",""))</f>
        <v/>
      </c>
      <c r="Q78" s="194" t="str">
        <f>IF(B78="","",IF(AND(Input!L77="",IFERROR(VLOOKUP(K78,UIR!$A$2:$P$21,6,FALSE),"")&lt;&gt;""),"Data is Missing.",""))</f>
        <v/>
      </c>
      <c r="R78" s="194" t="str">
        <f>IF(B78="","",IF(AND(Input!M77="",IFERROR(VLOOKUP(K78,UIR!$A$2:$P$21,7,FALSE),"")&lt;&gt;""),"Data is Missing.",""))</f>
        <v/>
      </c>
      <c r="S78" s="194" t="str">
        <f>IF(B78="","",IF(AND(Input!P77="",IFERROR(VLOOKUP(K78,UIR!$A$2:$P$21,8,FALSE),"")&lt;&gt;""),"Data is Missing.",""))</f>
        <v/>
      </c>
      <c r="T78" s="194" t="str">
        <f>IF(B78="","",IF(AND(Input!Q77="",IFERROR(VLOOKUP(K78,UIR!$A$2:$P$21,9,FALSE),"")&lt;&gt;""),"Data is Missing.",""))</f>
        <v/>
      </c>
      <c r="U78" s="194"/>
      <c r="V78" s="194" t="str">
        <f>IF(B78="","",IF(AND(Input!S77="",IFERROR(VLOOKUP(K78,UIR!$A$2:$P$21,11,FALSE),"")&lt;&gt;""),"Data is Missing.",""))</f>
        <v/>
      </c>
      <c r="W78" s="194" t="str">
        <f>IF(B78="","",IF(AND(Input!T77="",IFERROR(VLOOKUP(K78,UIR!$A$2:$P$21,12,FALSE),"")&lt;&gt;""),"Data is Missing.",""))</f>
        <v/>
      </c>
      <c r="X78" s="194" t="str">
        <f>IF(B78="","",IF(AND(Input!V77="",IFERROR(VLOOKUP(K78,UIR!$A$2:$P$21,13,FALSE),"")&lt;&gt;""),"Data is Missing.",""))</f>
        <v/>
      </c>
      <c r="Y78" s="194" t="str">
        <f>IF(B78="","",IF(AND(Input!W77="",IFERROR(VLOOKUP(K78,UIR!$A$2:$P$21,14,FALSE),"")&lt;&gt;""),"Data is Missing.",""))</f>
        <v/>
      </c>
      <c r="Z78" s="194" t="str">
        <f>IF(B78="","",IF(AND(Input!X77="",IFERROR(VLOOKUP(K78,UIR!$A$2:$P$21,15,FALSE),"")&lt;&gt;""),"Data is Missing.",""))</f>
        <v/>
      </c>
      <c r="AA78" s="195" t="str">
        <f>IF(B78="","",IF(AND(Input!Y77="",IFERROR(VLOOKUP(K78,UIR!$A$2:$P$21,16,FALSE),"")&lt;&gt;""),"Data is Missing.",""))</f>
        <v/>
      </c>
      <c r="AC78" s="202" t="str">
        <f>IF(ISERROR(IF(Input!D77="","",IF(ISERROR(VLOOKUP(Input!D77,'Measure List'!$A$2:$A$30000,1,0)),"Invalid RefNo",""))),"",IF(Input!D77="","",IF(ISERROR(VLOOKUP(Input!D77,'Measure List'!$A$2:$A$30000,1,0)),"Invalid RefNo","")))</f>
        <v/>
      </c>
      <c r="AD78" s="156"/>
      <c r="AE78" s="156"/>
      <c r="AF78" s="156"/>
      <c r="AG78" s="156"/>
      <c r="AH78" s="156"/>
      <c r="AI78" s="156"/>
      <c r="AJ78" s="156"/>
      <c r="AK78" s="156"/>
      <c r="AL78" s="203" t="str">
        <f>IF(COUNTIF(Dropdowns!$K$2:$K$7,Input!S77)&gt;0,"",IF(Input!S77="","","Invalid Type"))</f>
        <v/>
      </c>
      <c r="AN78" s="204" t="str">
        <f>IF(Input!C77="","",IF(ISNUMBER(VALUE(Input!C77)),"","Needs to be a number."))</f>
        <v/>
      </c>
      <c r="AO78" s="205" t="str">
        <f>IF(Input!E77="","",IF(ISNUMBER(VALUE(Input!E77)),"","Needs to be a number."))</f>
        <v/>
      </c>
      <c r="AP78" s="205" t="str">
        <f>IF(Input!N77="","",IF(ISNUMBER(VALUE(Input!N77)),"","Needs to be a number."))</f>
        <v/>
      </c>
      <c r="AQ78" s="205" t="str">
        <f>IF(Input!O77="","",IF(ISNUMBER(VALUE(Input!O77)),"","Needs to be a number."))</f>
        <v/>
      </c>
      <c r="AR78" s="205" t="str">
        <f>IF(Input!V77="","",IF(ISNUMBER(VALUE(Input!V77)),"","Needs to be a number."))</f>
        <v/>
      </c>
      <c r="AS78" s="205" t="str">
        <f>IF(Input!W77="","",IF(ISNUMBER(VALUE(Input!W77)),"","Needs to be a number."))</f>
        <v/>
      </c>
      <c r="AT78" s="205" t="str">
        <f>IF(Input!X77="","",IF(ISNUMBER(VALUE(Input!X77)),"","Needs to be a number."))</f>
        <v/>
      </c>
      <c r="AU78" s="206" t="str">
        <f>IF(Input!Y77="","",IF(ISNUMBER(VALUE(Input!Y77)),"","Needs to be a number."))</f>
        <v/>
      </c>
      <c r="AV78" s="207"/>
      <c r="AW78" s="259" t="str">
        <f>IF(OR(VALUE(Input!C77)&lt;0,VALUE(Input!C77)&gt;100), "Invalid EEI %","")</f>
        <v/>
      </c>
      <c r="AX78" s="207"/>
      <c r="AY78" s="278" t="str">
        <f>IF(Input!E77="","",IF(VALUE(Input!E77)=0,"Do not enter 0.",""))</f>
        <v/>
      </c>
    </row>
    <row r="79" spans="2:51" x14ac:dyDescent="0.3">
      <c r="B79" s="188" t="str">
        <f>Input!A78</f>
        <v/>
      </c>
      <c r="C79" s="189" t="str">
        <f>IF(ISERROR(IF(AND(Input!$A78="",SUMPRODUCT(--(LEN(Input!$A79:'Input'!$A$1006)&gt;0))&lt;&gt;0),"Row is skipped.",IF(AND(Input!$A78="",Input!$A79=""),"", IF(Input!B78="","Data is missing.","")))),"",IF(AND(Input!$A78="",SUMPRODUCT(--(LEN(Input!$A79:'Input'!$A$1006)&gt;0))&lt;&gt;0),"Row is skipped.",IF(AND(Input!$A78="",Input!$A79=""),"", IF(Input!B78="","Data is missing.",""))))</f>
        <v/>
      </c>
      <c r="D79" s="189" t="str">
        <f>IF(ISERROR(IF(AND(Input!$A78="",SUMPRODUCT(--(LEN(Input!$A79:'Input'!$A$1006)&gt;0))&lt;&gt;0),"Row is skipped.",IF(AND(Input!$A78="",Input!$A79=""),"", IF(Input!C78="","Data is missing.","")))),"",IF(AND(Input!$A78="",SUMPRODUCT(--(LEN(Input!$A79:'Input'!$A$1006)&gt;0))&lt;&gt;0),"Row is skipped.",IF(AND(Input!$A78="",Input!$A79=""),"", IF(Input!C78="","Data is missing.",""))))</f>
        <v/>
      </c>
      <c r="E79" s="189" t="str">
        <f>IF(ISERROR(IF(AND(Input!$A78="",SUMPRODUCT(--(LEN(Input!$A79:'Input'!$A$1006)&gt;0))&lt;&gt;0),"Row is skipped.",IF(AND(Input!$A78="",Input!$A79=""),"", IF(Input!D78="","Data is missing.","")))),"",IF(AND(Input!$A78="",SUMPRODUCT(--(LEN(Input!$A79:'Input'!$A$1006)&gt;0))&lt;&gt;0),"Row is skipped.",IF(AND(Input!$A78="",Input!$A79=""),"", IF(Input!D78="","Data is missing.",""))))</f>
        <v/>
      </c>
      <c r="F79" s="189" t="str">
        <f>IF(ISERROR(IF(AND(Input!$A78="",SUMPRODUCT(--(LEN(Input!$A79:'Input'!$A$1006)&gt;0))&lt;&gt;0),"Row is skipped.",IF(AND(Input!$A78="",Input!$A79=""),"", IF(Input!E78="","Data is missing.","")))),"",IF(AND(Input!$A78="",SUMPRODUCT(--(LEN(Input!$A79:'Input'!$A$1006)&gt;0))&lt;&gt;0),"Row is skipped.",IF(AND(Input!$A78="",Input!$A79=""),"", IF(Input!E78="","Data is missing.",""))))</f>
        <v/>
      </c>
      <c r="G79" s="189" t="str">
        <f>IF(ISERROR(IF(AND(Input!$A78="",SUMPRODUCT(--(LEN(Input!$A79:'Input'!$A$1006)&gt;0))&lt;&gt;0),"Row is skipped.",IF(AND(Input!$A78="",Input!$A79=""),"", IF(Input!F78="","Data is missing.","")))),"",IF(AND(Input!$A78="",SUMPRODUCT(--(LEN(Input!$A79:'Input'!$A$1006)&gt;0))&lt;&gt;0),"Row is skipped.",IF(AND(Input!$A78="",Input!$A79=""),"", IF(Input!F78="","Data is missing.",""))))</f>
        <v/>
      </c>
      <c r="H79" s="190" t="str">
        <f>IF(ISERROR(IF(AND(Input!$A78="",SUMPRODUCT(--(LEN(Input!$A79:'Input'!$A$1006)&gt;0))&lt;&gt;0),"Row is skipped.",IF(AND(Input!$A78="",Input!$A79=""),"", IF(Input!G78="","Data is missing.","")))),"",IF(AND(Input!$A78="",SUMPRODUCT(--(LEN(Input!$A79:'Input'!$A$1006)&gt;0))&lt;&gt;0),"Row is skipped.",IF(AND(Input!$A78="",Input!$A79=""),"", IF(Input!G78="","Data is missing.",""))))</f>
        <v/>
      </c>
      <c r="I79" s="156"/>
      <c r="J79" s="191" t="str">
        <f>IFERROR(VLOOKUP(VLOOKUP(Input!$D78,'Measure List'!$A:$AN,40,FALSE),UIR!$A$1:$Q$27,17,FALSE),"")</f>
        <v/>
      </c>
      <c r="K79" s="192" t="str">
        <f>IFERROR(VLOOKUP(Input!$D78,'Measure List'!$A:$AN,40,FALSE),"")</f>
        <v/>
      </c>
      <c r="L79" s="156"/>
      <c r="M79" s="193" t="str">
        <f>IF(B79="","",IF(AND(Input!H78="",IFERROR(VLOOKUP(K79,UIR!$A$2:$P$21,2,FALSE),"")&lt;&gt;""),"Data is Missing.",""))</f>
        <v/>
      </c>
      <c r="N79" s="194" t="str">
        <f>IF(B79="","",IF(AND(Input!I78="",IFERROR(VLOOKUP(K79,UIR!$A$2:$P$21,3,FALSE),"")&lt;&gt;""),"Data is Missing.",""))</f>
        <v/>
      </c>
      <c r="O79" s="194" t="str">
        <f>IF(B79="","",IF(AND(Input!J78="",IFERROR(VLOOKUP(K79,UIR!$A$2:$P$21,4,FALSE),"")&lt;&gt;""),"Data is Missing.",""))</f>
        <v/>
      </c>
      <c r="P79" s="194" t="str">
        <f>IF(B79="","",IF(AND(Input!K78="",IFERROR(VLOOKUP(K79,UIR!$A$2:$P$21,5,FALSE),"")&lt;&gt;""),"Data is Missing.",""))</f>
        <v/>
      </c>
      <c r="Q79" s="194" t="str">
        <f>IF(B79="","",IF(AND(Input!L78="",IFERROR(VLOOKUP(K79,UIR!$A$2:$P$21,6,FALSE),"")&lt;&gt;""),"Data is Missing.",""))</f>
        <v/>
      </c>
      <c r="R79" s="194" t="str">
        <f>IF(B79="","",IF(AND(Input!M78="",IFERROR(VLOOKUP(K79,UIR!$A$2:$P$21,7,FALSE),"")&lt;&gt;""),"Data is Missing.",""))</f>
        <v/>
      </c>
      <c r="S79" s="194" t="str">
        <f>IF(B79="","",IF(AND(Input!P78="",IFERROR(VLOOKUP(K79,UIR!$A$2:$P$21,8,FALSE),"")&lt;&gt;""),"Data is Missing.",""))</f>
        <v/>
      </c>
      <c r="T79" s="194" t="str">
        <f>IF(B79="","",IF(AND(Input!Q78="",IFERROR(VLOOKUP(K79,UIR!$A$2:$P$21,9,FALSE),"")&lt;&gt;""),"Data is Missing.",""))</f>
        <v/>
      </c>
      <c r="U79" s="194"/>
      <c r="V79" s="194" t="str">
        <f>IF(B79="","",IF(AND(Input!S78="",IFERROR(VLOOKUP(K79,UIR!$A$2:$P$21,11,FALSE),"")&lt;&gt;""),"Data is Missing.",""))</f>
        <v/>
      </c>
      <c r="W79" s="194" t="str">
        <f>IF(B79="","",IF(AND(Input!T78="",IFERROR(VLOOKUP(K79,UIR!$A$2:$P$21,12,FALSE),"")&lt;&gt;""),"Data is Missing.",""))</f>
        <v/>
      </c>
      <c r="X79" s="194" t="str">
        <f>IF(B79="","",IF(AND(Input!V78="",IFERROR(VLOOKUP(K79,UIR!$A$2:$P$21,13,FALSE),"")&lt;&gt;""),"Data is Missing.",""))</f>
        <v/>
      </c>
      <c r="Y79" s="194" t="str">
        <f>IF(B79="","",IF(AND(Input!W78="",IFERROR(VLOOKUP(K79,UIR!$A$2:$P$21,14,FALSE),"")&lt;&gt;""),"Data is Missing.",""))</f>
        <v/>
      </c>
      <c r="Z79" s="194" t="str">
        <f>IF(B79="","",IF(AND(Input!X78="",IFERROR(VLOOKUP(K79,UIR!$A$2:$P$21,15,FALSE),"")&lt;&gt;""),"Data is Missing.",""))</f>
        <v/>
      </c>
      <c r="AA79" s="195" t="str">
        <f>IF(B79="","",IF(AND(Input!Y78="",IFERROR(VLOOKUP(K79,UIR!$A$2:$P$21,16,FALSE),"")&lt;&gt;""),"Data is Missing.",""))</f>
        <v/>
      </c>
      <c r="AC79" s="202" t="str">
        <f>IF(ISERROR(IF(Input!D78="","",IF(ISERROR(VLOOKUP(Input!D78,'Measure List'!$A$2:$A$30000,1,0)),"Invalid RefNo",""))),"",IF(Input!D78="","",IF(ISERROR(VLOOKUP(Input!D78,'Measure List'!$A$2:$A$30000,1,0)),"Invalid RefNo","")))</f>
        <v/>
      </c>
      <c r="AD79" s="156"/>
      <c r="AE79" s="156"/>
      <c r="AF79" s="156"/>
      <c r="AG79" s="156"/>
      <c r="AH79" s="156"/>
      <c r="AI79" s="156"/>
      <c r="AJ79" s="156"/>
      <c r="AK79" s="156"/>
      <c r="AL79" s="203" t="str">
        <f>IF(COUNTIF(Dropdowns!$K$2:$K$7,Input!S78)&gt;0,"",IF(Input!S78="","","Invalid Type"))</f>
        <v/>
      </c>
      <c r="AN79" s="204" t="str">
        <f>IF(Input!C78="","",IF(ISNUMBER(VALUE(Input!C78)),"","Needs to be a number."))</f>
        <v/>
      </c>
      <c r="AO79" s="205" t="str">
        <f>IF(Input!E78="","",IF(ISNUMBER(VALUE(Input!E78)),"","Needs to be a number."))</f>
        <v/>
      </c>
      <c r="AP79" s="205" t="str">
        <f>IF(Input!N78="","",IF(ISNUMBER(VALUE(Input!N78)),"","Needs to be a number."))</f>
        <v/>
      </c>
      <c r="AQ79" s="205" t="str">
        <f>IF(Input!O78="","",IF(ISNUMBER(VALUE(Input!O78)),"","Needs to be a number."))</f>
        <v/>
      </c>
      <c r="AR79" s="205" t="str">
        <f>IF(Input!V78="","",IF(ISNUMBER(VALUE(Input!V78)),"","Needs to be a number."))</f>
        <v/>
      </c>
      <c r="AS79" s="205" t="str">
        <f>IF(Input!W78="","",IF(ISNUMBER(VALUE(Input!W78)),"","Needs to be a number."))</f>
        <v/>
      </c>
      <c r="AT79" s="205" t="str">
        <f>IF(Input!X78="","",IF(ISNUMBER(VALUE(Input!X78)),"","Needs to be a number."))</f>
        <v/>
      </c>
      <c r="AU79" s="206" t="str">
        <f>IF(Input!Y78="","",IF(ISNUMBER(VALUE(Input!Y78)),"","Needs to be a number."))</f>
        <v/>
      </c>
      <c r="AV79" s="207"/>
      <c r="AW79" s="259" t="str">
        <f>IF(OR(VALUE(Input!C78)&lt;0,VALUE(Input!C78)&gt;100), "Invalid EEI %","")</f>
        <v/>
      </c>
      <c r="AX79" s="207"/>
      <c r="AY79" s="278" t="str">
        <f>IF(Input!E78="","",IF(VALUE(Input!E78)=0,"Do not enter 0.",""))</f>
        <v/>
      </c>
    </row>
    <row r="80" spans="2:51" x14ac:dyDescent="0.3">
      <c r="B80" s="188" t="str">
        <f>Input!A79</f>
        <v/>
      </c>
      <c r="C80" s="189" t="str">
        <f>IF(ISERROR(IF(AND(Input!$A79="",SUMPRODUCT(--(LEN(Input!$A80:'Input'!$A$1006)&gt;0))&lt;&gt;0),"Row is skipped.",IF(AND(Input!$A79="",Input!$A80=""),"", IF(Input!B79="","Data is missing.","")))),"",IF(AND(Input!$A79="",SUMPRODUCT(--(LEN(Input!$A80:'Input'!$A$1006)&gt;0))&lt;&gt;0),"Row is skipped.",IF(AND(Input!$A79="",Input!$A80=""),"", IF(Input!B79="","Data is missing.",""))))</f>
        <v/>
      </c>
      <c r="D80" s="189" t="str">
        <f>IF(ISERROR(IF(AND(Input!$A79="",SUMPRODUCT(--(LEN(Input!$A80:'Input'!$A$1006)&gt;0))&lt;&gt;0),"Row is skipped.",IF(AND(Input!$A79="",Input!$A80=""),"", IF(Input!C79="","Data is missing.","")))),"",IF(AND(Input!$A79="",SUMPRODUCT(--(LEN(Input!$A80:'Input'!$A$1006)&gt;0))&lt;&gt;0),"Row is skipped.",IF(AND(Input!$A79="",Input!$A80=""),"", IF(Input!C79="","Data is missing.",""))))</f>
        <v/>
      </c>
      <c r="E80" s="189" t="str">
        <f>IF(ISERROR(IF(AND(Input!$A79="",SUMPRODUCT(--(LEN(Input!$A80:'Input'!$A$1006)&gt;0))&lt;&gt;0),"Row is skipped.",IF(AND(Input!$A79="",Input!$A80=""),"", IF(Input!D79="","Data is missing.","")))),"",IF(AND(Input!$A79="",SUMPRODUCT(--(LEN(Input!$A80:'Input'!$A$1006)&gt;0))&lt;&gt;0),"Row is skipped.",IF(AND(Input!$A79="",Input!$A80=""),"", IF(Input!D79="","Data is missing.",""))))</f>
        <v/>
      </c>
      <c r="F80" s="189" t="str">
        <f>IF(ISERROR(IF(AND(Input!$A79="",SUMPRODUCT(--(LEN(Input!$A80:'Input'!$A$1006)&gt;0))&lt;&gt;0),"Row is skipped.",IF(AND(Input!$A79="",Input!$A80=""),"", IF(Input!E79="","Data is missing.","")))),"",IF(AND(Input!$A79="",SUMPRODUCT(--(LEN(Input!$A80:'Input'!$A$1006)&gt;0))&lt;&gt;0),"Row is skipped.",IF(AND(Input!$A79="",Input!$A80=""),"", IF(Input!E79="","Data is missing.",""))))</f>
        <v/>
      </c>
      <c r="G80" s="189" t="str">
        <f>IF(ISERROR(IF(AND(Input!$A79="",SUMPRODUCT(--(LEN(Input!$A80:'Input'!$A$1006)&gt;0))&lt;&gt;0),"Row is skipped.",IF(AND(Input!$A79="",Input!$A80=""),"", IF(Input!F79="","Data is missing.","")))),"",IF(AND(Input!$A79="",SUMPRODUCT(--(LEN(Input!$A80:'Input'!$A$1006)&gt;0))&lt;&gt;0),"Row is skipped.",IF(AND(Input!$A79="",Input!$A80=""),"", IF(Input!F79="","Data is missing.",""))))</f>
        <v/>
      </c>
      <c r="H80" s="190" t="str">
        <f>IF(ISERROR(IF(AND(Input!$A79="",SUMPRODUCT(--(LEN(Input!$A80:'Input'!$A$1006)&gt;0))&lt;&gt;0),"Row is skipped.",IF(AND(Input!$A79="",Input!$A80=""),"", IF(Input!G79="","Data is missing.","")))),"",IF(AND(Input!$A79="",SUMPRODUCT(--(LEN(Input!$A80:'Input'!$A$1006)&gt;0))&lt;&gt;0),"Row is skipped.",IF(AND(Input!$A79="",Input!$A80=""),"", IF(Input!G79="","Data is missing.",""))))</f>
        <v/>
      </c>
      <c r="I80" s="156"/>
      <c r="J80" s="191" t="str">
        <f>IFERROR(VLOOKUP(VLOOKUP(Input!$D79,'Measure List'!$A:$AN,40,FALSE),UIR!$A$1:$Q$27,17,FALSE),"")</f>
        <v/>
      </c>
      <c r="K80" s="192" t="str">
        <f>IFERROR(VLOOKUP(Input!$D79,'Measure List'!$A:$AN,40,FALSE),"")</f>
        <v/>
      </c>
      <c r="L80" s="156"/>
      <c r="M80" s="193" t="str">
        <f>IF(B80="","",IF(AND(Input!H79="",IFERROR(VLOOKUP(K80,UIR!$A$2:$P$21,2,FALSE),"")&lt;&gt;""),"Data is Missing.",""))</f>
        <v/>
      </c>
      <c r="N80" s="194" t="str">
        <f>IF(B80="","",IF(AND(Input!I79="",IFERROR(VLOOKUP(K80,UIR!$A$2:$P$21,3,FALSE),"")&lt;&gt;""),"Data is Missing.",""))</f>
        <v/>
      </c>
      <c r="O80" s="194" t="str">
        <f>IF(B80="","",IF(AND(Input!J79="",IFERROR(VLOOKUP(K80,UIR!$A$2:$P$21,4,FALSE),"")&lt;&gt;""),"Data is Missing.",""))</f>
        <v/>
      </c>
      <c r="P80" s="194" t="str">
        <f>IF(B80="","",IF(AND(Input!K79="",IFERROR(VLOOKUP(K80,UIR!$A$2:$P$21,5,FALSE),"")&lt;&gt;""),"Data is Missing.",""))</f>
        <v/>
      </c>
      <c r="Q80" s="194" t="str">
        <f>IF(B80="","",IF(AND(Input!L79="",IFERROR(VLOOKUP(K80,UIR!$A$2:$P$21,6,FALSE),"")&lt;&gt;""),"Data is Missing.",""))</f>
        <v/>
      </c>
      <c r="R80" s="194" t="str">
        <f>IF(B80="","",IF(AND(Input!M79="",IFERROR(VLOOKUP(K80,UIR!$A$2:$P$21,7,FALSE),"")&lt;&gt;""),"Data is Missing.",""))</f>
        <v/>
      </c>
      <c r="S80" s="194" t="str">
        <f>IF(B80="","",IF(AND(Input!P79="",IFERROR(VLOOKUP(K80,UIR!$A$2:$P$21,8,FALSE),"")&lt;&gt;""),"Data is Missing.",""))</f>
        <v/>
      </c>
      <c r="T80" s="194" t="str">
        <f>IF(B80="","",IF(AND(Input!Q79="",IFERROR(VLOOKUP(K80,UIR!$A$2:$P$21,9,FALSE),"")&lt;&gt;""),"Data is Missing.",""))</f>
        <v/>
      </c>
      <c r="U80" s="194"/>
      <c r="V80" s="194" t="str">
        <f>IF(B80="","",IF(AND(Input!S79="",IFERROR(VLOOKUP(K80,UIR!$A$2:$P$21,11,FALSE),"")&lt;&gt;""),"Data is Missing.",""))</f>
        <v/>
      </c>
      <c r="W80" s="194" t="str">
        <f>IF(B80="","",IF(AND(Input!T79="",IFERROR(VLOOKUP(K80,UIR!$A$2:$P$21,12,FALSE),"")&lt;&gt;""),"Data is Missing.",""))</f>
        <v/>
      </c>
      <c r="X80" s="194" t="str">
        <f>IF(B80="","",IF(AND(Input!V79="",IFERROR(VLOOKUP(K80,UIR!$A$2:$P$21,13,FALSE),"")&lt;&gt;""),"Data is Missing.",""))</f>
        <v/>
      </c>
      <c r="Y80" s="194" t="str">
        <f>IF(B80="","",IF(AND(Input!W79="",IFERROR(VLOOKUP(K80,UIR!$A$2:$P$21,14,FALSE),"")&lt;&gt;""),"Data is Missing.",""))</f>
        <v/>
      </c>
      <c r="Z80" s="194" t="str">
        <f>IF(B80="","",IF(AND(Input!X79="",IFERROR(VLOOKUP(K80,UIR!$A$2:$P$21,15,FALSE),"")&lt;&gt;""),"Data is Missing.",""))</f>
        <v/>
      </c>
      <c r="AA80" s="195" t="str">
        <f>IF(B80="","",IF(AND(Input!Y79="",IFERROR(VLOOKUP(K80,UIR!$A$2:$P$21,16,FALSE),"")&lt;&gt;""),"Data is Missing.",""))</f>
        <v/>
      </c>
      <c r="AC80" s="202" t="str">
        <f>IF(ISERROR(IF(Input!D79="","",IF(ISERROR(VLOOKUP(Input!D79,'Measure List'!$A$2:$A$30000,1,0)),"Invalid RefNo",""))),"",IF(Input!D79="","",IF(ISERROR(VLOOKUP(Input!D79,'Measure List'!$A$2:$A$30000,1,0)),"Invalid RefNo","")))</f>
        <v/>
      </c>
      <c r="AD80" s="156"/>
      <c r="AE80" s="156"/>
      <c r="AF80" s="156"/>
      <c r="AG80" s="156"/>
      <c r="AH80" s="156"/>
      <c r="AI80" s="156"/>
      <c r="AJ80" s="156"/>
      <c r="AK80" s="156"/>
      <c r="AL80" s="203" t="str">
        <f>IF(COUNTIF(Dropdowns!$K$2:$K$7,Input!S79)&gt;0,"",IF(Input!S79="","","Invalid Type"))</f>
        <v/>
      </c>
      <c r="AN80" s="204" t="str">
        <f>IF(Input!C79="","",IF(ISNUMBER(VALUE(Input!C79)),"","Needs to be a number."))</f>
        <v/>
      </c>
      <c r="AO80" s="205" t="str">
        <f>IF(Input!E79="","",IF(ISNUMBER(VALUE(Input!E79)),"","Needs to be a number."))</f>
        <v/>
      </c>
      <c r="AP80" s="205" t="str">
        <f>IF(Input!N79="","",IF(ISNUMBER(VALUE(Input!N79)),"","Needs to be a number."))</f>
        <v/>
      </c>
      <c r="AQ80" s="205" t="str">
        <f>IF(Input!O79="","",IF(ISNUMBER(VALUE(Input!O79)),"","Needs to be a number."))</f>
        <v/>
      </c>
      <c r="AR80" s="205" t="str">
        <f>IF(Input!V79="","",IF(ISNUMBER(VALUE(Input!V79)),"","Needs to be a number."))</f>
        <v/>
      </c>
      <c r="AS80" s="205" t="str">
        <f>IF(Input!W79="","",IF(ISNUMBER(VALUE(Input!W79)),"","Needs to be a number."))</f>
        <v/>
      </c>
      <c r="AT80" s="205" t="str">
        <f>IF(Input!X79="","",IF(ISNUMBER(VALUE(Input!X79)),"","Needs to be a number."))</f>
        <v/>
      </c>
      <c r="AU80" s="206" t="str">
        <f>IF(Input!Y79="","",IF(ISNUMBER(VALUE(Input!Y79)),"","Needs to be a number."))</f>
        <v/>
      </c>
      <c r="AV80" s="207"/>
      <c r="AW80" s="259" t="str">
        <f>IF(OR(VALUE(Input!C79)&lt;0,VALUE(Input!C79)&gt;100), "Invalid EEI %","")</f>
        <v/>
      </c>
      <c r="AX80" s="207"/>
      <c r="AY80" s="278" t="str">
        <f>IF(Input!E79="","",IF(VALUE(Input!E79)=0,"Do not enter 0.",""))</f>
        <v/>
      </c>
    </row>
    <row r="81" spans="2:51" x14ac:dyDescent="0.3">
      <c r="B81" s="188" t="str">
        <f>Input!A80</f>
        <v/>
      </c>
      <c r="C81" s="189" t="str">
        <f>IF(ISERROR(IF(AND(Input!$A80="",SUMPRODUCT(--(LEN(Input!$A81:'Input'!$A$1006)&gt;0))&lt;&gt;0),"Row is skipped.",IF(AND(Input!$A80="",Input!$A81=""),"", IF(Input!B80="","Data is missing.","")))),"",IF(AND(Input!$A80="",SUMPRODUCT(--(LEN(Input!$A81:'Input'!$A$1006)&gt;0))&lt;&gt;0),"Row is skipped.",IF(AND(Input!$A80="",Input!$A81=""),"", IF(Input!B80="","Data is missing.",""))))</f>
        <v/>
      </c>
      <c r="D81" s="189" t="str">
        <f>IF(ISERROR(IF(AND(Input!$A80="",SUMPRODUCT(--(LEN(Input!$A81:'Input'!$A$1006)&gt;0))&lt;&gt;0),"Row is skipped.",IF(AND(Input!$A80="",Input!$A81=""),"", IF(Input!C80="","Data is missing.","")))),"",IF(AND(Input!$A80="",SUMPRODUCT(--(LEN(Input!$A81:'Input'!$A$1006)&gt;0))&lt;&gt;0),"Row is skipped.",IF(AND(Input!$A80="",Input!$A81=""),"", IF(Input!C80="","Data is missing.",""))))</f>
        <v/>
      </c>
      <c r="E81" s="189" t="str">
        <f>IF(ISERROR(IF(AND(Input!$A80="",SUMPRODUCT(--(LEN(Input!$A81:'Input'!$A$1006)&gt;0))&lt;&gt;0),"Row is skipped.",IF(AND(Input!$A80="",Input!$A81=""),"", IF(Input!D80="","Data is missing.","")))),"",IF(AND(Input!$A80="",SUMPRODUCT(--(LEN(Input!$A81:'Input'!$A$1006)&gt;0))&lt;&gt;0),"Row is skipped.",IF(AND(Input!$A80="",Input!$A81=""),"", IF(Input!D80="","Data is missing.",""))))</f>
        <v/>
      </c>
      <c r="F81" s="189" t="str">
        <f>IF(ISERROR(IF(AND(Input!$A80="",SUMPRODUCT(--(LEN(Input!$A81:'Input'!$A$1006)&gt;0))&lt;&gt;0),"Row is skipped.",IF(AND(Input!$A80="",Input!$A81=""),"", IF(Input!E80="","Data is missing.","")))),"",IF(AND(Input!$A80="",SUMPRODUCT(--(LEN(Input!$A81:'Input'!$A$1006)&gt;0))&lt;&gt;0),"Row is skipped.",IF(AND(Input!$A80="",Input!$A81=""),"", IF(Input!E80="","Data is missing.",""))))</f>
        <v/>
      </c>
      <c r="G81" s="189" t="str">
        <f>IF(ISERROR(IF(AND(Input!$A80="",SUMPRODUCT(--(LEN(Input!$A81:'Input'!$A$1006)&gt;0))&lt;&gt;0),"Row is skipped.",IF(AND(Input!$A80="",Input!$A81=""),"", IF(Input!F80="","Data is missing.","")))),"",IF(AND(Input!$A80="",SUMPRODUCT(--(LEN(Input!$A81:'Input'!$A$1006)&gt;0))&lt;&gt;0),"Row is skipped.",IF(AND(Input!$A80="",Input!$A81=""),"", IF(Input!F80="","Data is missing.",""))))</f>
        <v/>
      </c>
      <c r="H81" s="190" t="str">
        <f>IF(ISERROR(IF(AND(Input!$A80="",SUMPRODUCT(--(LEN(Input!$A81:'Input'!$A$1006)&gt;0))&lt;&gt;0),"Row is skipped.",IF(AND(Input!$A80="",Input!$A81=""),"", IF(Input!G80="","Data is missing.","")))),"",IF(AND(Input!$A80="",SUMPRODUCT(--(LEN(Input!$A81:'Input'!$A$1006)&gt;0))&lt;&gt;0),"Row is skipped.",IF(AND(Input!$A80="",Input!$A81=""),"", IF(Input!G80="","Data is missing.",""))))</f>
        <v/>
      </c>
      <c r="I81" s="156"/>
      <c r="J81" s="191" t="str">
        <f>IFERROR(VLOOKUP(VLOOKUP(Input!$D80,'Measure List'!$A:$AN,40,FALSE),UIR!$A$1:$Q$27,17,FALSE),"")</f>
        <v/>
      </c>
      <c r="K81" s="192" t="str">
        <f>IFERROR(VLOOKUP(Input!$D80,'Measure List'!$A:$AN,40,FALSE),"")</f>
        <v/>
      </c>
      <c r="L81" s="156"/>
      <c r="M81" s="193" t="str">
        <f>IF(B81="","",IF(AND(Input!H80="",IFERROR(VLOOKUP(K81,UIR!$A$2:$P$21,2,FALSE),"")&lt;&gt;""),"Data is Missing.",""))</f>
        <v/>
      </c>
      <c r="N81" s="194" t="str">
        <f>IF(B81="","",IF(AND(Input!I80="",IFERROR(VLOOKUP(K81,UIR!$A$2:$P$21,3,FALSE),"")&lt;&gt;""),"Data is Missing.",""))</f>
        <v/>
      </c>
      <c r="O81" s="194" t="str">
        <f>IF(B81="","",IF(AND(Input!J80="",IFERROR(VLOOKUP(K81,UIR!$A$2:$P$21,4,FALSE),"")&lt;&gt;""),"Data is Missing.",""))</f>
        <v/>
      </c>
      <c r="P81" s="194" t="str">
        <f>IF(B81="","",IF(AND(Input!K80="",IFERROR(VLOOKUP(K81,UIR!$A$2:$P$21,5,FALSE),"")&lt;&gt;""),"Data is Missing.",""))</f>
        <v/>
      </c>
      <c r="Q81" s="194" t="str">
        <f>IF(B81="","",IF(AND(Input!L80="",IFERROR(VLOOKUP(K81,UIR!$A$2:$P$21,6,FALSE),"")&lt;&gt;""),"Data is Missing.",""))</f>
        <v/>
      </c>
      <c r="R81" s="194" t="str">
        <f>IF(B81="","",IF(AND(Input!M80="",IFERROR(VLOOKUP(K81,UIR!$A$2:$P$21,7,FALSE),"")&lt;&gt;""),"Data is Missing.",""))</f>
        <v/>
      </c>
      <c r="S81" s="194" t="str">
        <f>IF(B81="","",IF(AND(Input!P80="",IFERROR(VLOOKUP(K81,UIR!$A$2:$P$21,8,FALSE),"")&lt;&gt;""),"Data is Missing.",""))</f>
        <v/>
      </c>
      <c r="T81" s="194" t="str">
        <f>IF(B81="","",IF(AND(Input!Q80="",IFERROR(VLOOKUP(K81,UIR!$A$2:$P$21,9,FALSE),"")&lt;&gt;""),"Data is Missing.",""))</f>
        <v/>
      </c>
      <c r="U81" s="194"/>
      <c r="V81" s="194" t="str">
        <f>IF(B81="","",IF(AND(Input!S80="",IFERROR(VLOOKUP(K81,UIR!$A$2:$P$21,11,FALSE),"")&lt;&gt;""),"Data is Missing.",""))</f>
        <v/>
      </c>
      <c r="W81" s="194" t="str">
        <f>IF(B81="","",IF(AND(Input!T80="",IFERROR(VLOOKUP(K81,UIR!$A$2:$P$21,12,FALSE),"")&lt;&gt;""),"Data is Missing.",""))</f>
        <v/>
      </c>
      <c r="X81" s="194" t="str">
        <f>IF(B81="","",IF(AND(Input!V80="",IFERROR(VLOOKUP(K81,UIR!$A$2:$P$21,13,FALSE),"")&lt;&gt;""),"Data is Missing.",""))</f>
        <v/>
      </c>
      <c r="Y81" s="194" t="str">
        <f>IF(B81="","",IF(AND(Input!W80="",IFERROR(VLOOKUP(K81,UIR!$A$2:$P$21,14,FALSE),"")&lt;&gt;""),"Data is Missing.",""))</f>
        <v/>
      </c>
      <c r="Z81" s="194" t="str">
        <f>IF(B81="","",IF(AND(Input!X80="",IFERROR(VLOOKUP(K81,UIR!$A$2:$P$21,15,FALSE),"")&lt;&gt;""),"Data is Missing.",""))</f>
        <v/>
      </c>
      <c r="AA81" s="195" t="str">
        <f>IF(B81="","",IF(AND(Input!Y80="",IFERROR(VLOOKUP(K81,UIR!$A$2:$P$21,16,FALSE),"")&lt;&gt;""),"Data is Missing.",""))</f>
        <v/>
      </c>
      <c r="AC81" s="202" t="str">
        <f>IF(ISERROR(IF(Input!D80="","",IF(ISERROR(VLOOKUP(Input!D80,'Measure List'!$A$2:$A$30000,1,0)),"Invalid RefNo",""))),"",IF(Input!D80="","",IF(ISERROR(VLOOKUP(Input!D80,'Measure List'!$A$2:$A$30000,1,0)),"Invalid RefNo","")))</f>
        <v/>
      </c>
      <c r="AD81" s="156"/>
      <c r="AE81" s="156"/>
      <c r="AF81" s="156"/>
      <c r="AG81" s="156"/>
      <c r="AH81" s="156"/>
      <c r="AI81" s="156"/>
      <c r="AJ81" s="156"/>
      <c r="AK81" s="156"/>
      <c r="AL81" s="203" t="str">
        <f>IF(COUNTIF(Dropdowns!$K$2:$K$7,Input!S80)&gt;0,"",IF(Input!S80="","","Invalid Type"))</f>
        <v/>
      </c>
      <c r="AN81" s="204" t="str">
        <f>IF(Input!C80="","",IF(ISNUMBER(VALUE(Input!C80)),"","Needs to be a number."))</f>
        <v/>
      </c>
      <c r="AO81" s="205" t="str">
        <f>IF(Input!E80="","",IF(ISNUMBER(VALUE(Input!E80)),"","Needs to be a number."))</f>
        <v/>
      </c>
      <c r="AP81" s="205" t="str">
        <f>IF(Input!N80="","",IF(ISNUMBER(VALUE(Input!N80)),"","Needs to be a number."))</f>
        <v/>
      </c>
      <c r="AQ81" s="205" t="str">
        <f>IF(Input!O80="","",IF(ISNUMBER(VALUE(Input!O80)),"","Needs to be a number."))</f>
        <v/>
      </c>
      <c r="AR81" s="205" t="str">
        <f>IF(Input!V80="","",IF(ISNUMBER(VALUE(Input!V80)),"","Needs to be a number."))</f>
        <v/>
      </c>
      <c r="AS81" s="205" t="str">
        <f>IF(Input!W80="","",IF(ISNUMBER(VALUE(Input!W80)),"","Needs to be a number."))</f>
        <v/>
      </c>
      <c r="AT81" s="205" t="str">
        <f>IF(Input!X80="","",IF(ISNUMBER(VALUE(Input!X80)),"","Needs to be a number."))</f>
        <v/>
      </c>
      <c r="AU81" s="206" t="str">
        <f>IF(Input!Y80="","",IF(ISNUMBER(VALUE(Input!Y80)),"","Needs to be a number."))</f>
        <v/>
      </c>
      <c r="AV81" s="207"/>
      <c r="AW81" s="259" t="str">
        <f>IF(OR(VALUE(Input!C80)&lt;0,VALUE(Input!C80)&gt;100), "Invalid EEI %","")</f>
        <v/>
      </c>
      <c r="AX81" s="207"/>
      <c r="AY81" s="278" t="str">
        <f>IF(Input!E80="","",IF(VALUE(Input!E80)=0,"Do not enter 0.",""))</f>
        <v/>
      </c>
    </row>
    <row r="82" spans="2:51" x14ac:dyDescent="0.3">
      <c r="B82" s="188" t="str">
        <f>Input!A81</f>
        <v/>
      </c>
      <c r="C82" s="189" t="str">
        <f>IF(ISERROR(IF(AND(Input!$A81="",SUMPRODUCT(--(LEN(Input!$A82:'Input'!$A$1006)&gt;0))&lt;&gt;0),"Row is skipped.",IF(AND(Input!$A81="",Input!$A82=""),"", IF(Input!B81="","Data is missing.","")))),"",IF(AND(Input!$A81="",SUMPRODUCT(--(LEN(Input!$A82:'Input'!$A$1006)&gt;0))&lt;&gt;0),"Row is skipped.",IF(AND(Input!$A81="",Input!$A82=""),"", IF(Input!B81="","Data is missing.",""))))</f>
        <v/>
      </c>
      <c r="D82" s="189" t="str">
        <f>IF(ISERROR(IF(AND(Input!$A81="",SUMPRODUCT(--(LEN(Input!$A82:'Input'!$A$1006)&gt;0))&lt;&gt;0),"Row is skipped.",IF(AND(Input!$A81="",Input!$A82=""),"", IF(Input!C81="","Data is missing.","")))),"",IF(AND(Input!$A81="",SUMPRODUCT(--(LEN(Input!$A82:'Input'!$A$1006)&gt;0))&lt;&gt;0),"Row is skipped.",IF(AND(Input!$A81="",Input!$A82=""),"", IF(Input!C81="","Data is missing.",""))))</f>
        <v/>
      </c>
      <c r="E82" s="189" t="str">
        <f>IF(ISERROR(IF(AND(Input!$A81="",SUMPRODUCT(--(LEN(Input!$A82:'Input'!$A$1006)&gt;0))&lt;&gt;0),"Row is skipped.",IF(AND(Input!$A81="",Input!$A82=""),"", IF(Input!D81="","Data is missing.","")))),"",IF(AND(Input!$A81="",SUMPRODUCT(--(LEN(Input!$A82:'Input'!$A$1006)&gt;0))&lt;&gt;0),"Row is skipped.",IF(AND(Input!$A81="",Input!$A82=""),"", IF(Input!D81="","Data is missing.",""))))</f>
        <v/>
      </c>
      <c r="F82" s="189" t="str">
        <f>IF(ISERROR(IF(AND(Input!$A81="",SUMPRODUCT(--(LEN(Input!$A82:'Input'!$A$1006)&gt;0))&lt;&gt;0),"Row is skipped.",IF(AND(Input!$A81="",Input!$A82=""),"", IF(Input!E81="","Data is missing.","")))),"",IF(AND(Input!$A81="",SUMPRODUCT(--(LEN(Input!$A82:'Input'!$A$1006)&gt;0))&lt;&gt;0),"Row is skipped.",IF(AND(Input!$A81="",Input!$A82=""),"", IF(Input!E81="","Data is missing.",""))))</f>
        <v/>
      </c>
      <c r="G82" s="189" t="str">
        <f>IF(ISERROR(IF(AND(Input!$A81="",SUMPRODUCT(--(LEN(Input!$A82:'Input'!$A$1006)&gt;0))&lt;&gt;0),"Row is skipped.",IF(AND(Input!$A81="",Input!$A82=""),"", IF(Input!F81="","Data is missing.","")))),"",IF(AND(Input!$A81="",SUMPRODUCT(--(LEN(Input!$A82:'Input'!$A$1006)&gt;0))&lt;&gt;0),"Row is skipped.",IF(AND(Input!$A81="",Input!$A82=""),"", IF(Input!F81="","Data is missing.",""))))</f>
        <v/>
      </c>
      <c r="H82" s="190" t="str">
        <f>IF(ISERROR(IF(AND(Input!$A81="",SUMPRODUCT(--(LEN(Input!$A82:'Input'!$A$1006)&gt;0))&lt;&gt;0),"Row is skipped.",IF(AND(Input!$A81="",Input!$A82=""),"", IF(Input!G81="","Data is missing.","")))),"",IF(AND(Input!$A81="",SUMPRODUCT(--(LEN(Input!$A82:'Input'!$A$1006)&gt;0))&lt;&gt;0),"Row is skipped.",IF(AND(Input!$A81="",Input!$A82=""),"", IF(Input!G81="","Data is missing.",""))))</f>
        <v/>
      </c>
      <c r="I82" s="156"/>
      <c r="J82" s="191" t="str">
        <f>IFERROR(VLOOKUP(VLOOKUP(Input!$D81,'Measure List'!$A:$AN,40,FALSE),UIR!$A$1:$Q$27,17,FALSE),"")</f>
        <v/>
      </c>
      <c r="K82" s="192" t="str">
        <f>IFERROR(VLOOKUP(Input!$D81,'Measure List'!$A:$AN,40,FALSE),"")</f>
        <v/>
      </c>
      <c r="L82" s="156"/>
      <c r="M82" s="193" t="str">
        <f>IF(B82="","",IF(AND(Input!H81="",IFERROR(VLOOKUP(K82,UIR!$A$2:$P$21,2,FALSE),"")&lt;&gt;""),"Data is Missing.",""))</f>
        <v/>
      </c>
      <c r="N82" s="194" t="str">
        <f>IF(B82="","",IF(AND(Input!I81="",IFERROR(VLOOKUP(K82,UIR!$A$2:$P$21,3,FALSE),"")&lt;&gt;""),"Data is Missing.",""))</f>
        <v/>
      </c>
      <c r="O82" s="194" t="str">
        <f>IF(B82="","",IF(AND(Input!J81="",IFERROR(VLOOKUP(K82,UIR!$A$2:$P$21,4,FALSE),"")&lt;&gt;""),"Data is Missing.",""))</f>
        <v/>
      </c>
      <c r="P82" s="194" t="str">
        <f>IF(B82="","",IF(AND(Input!K81="",IFERROR(VLOOKUP(K82,UIR!$A$2:$P$21,5,FALSE),"")&lt;&gt;""),"Data is Missing.",""))</f>
        <v/>
      </c>
      <c r="Q82" s="194" t="str">
        <f>IF(B82="","",IF(AND(Input!L81="",IFERROR(VLOOKUP(K82,UIR!$A$2:$P$21,6,FALSE),"")&lt;&gt;""),"Data is Missing.",""))</f>
        <v/>
      </c>
      <c r="R82" s="194" t="str">
        <f>IF(B82="","",IF(AND(Input!M81="",IFERROR(VLOOKUP(K82,UIR!$A$2:$P$21,7,FALSE),"")&lt;&gt;""),"Data is Missing.",""))</f>
        <v/>
      </c>
      <c r="S82" s="194" t="str">
        <f>IF(B82="","",IF(AND(Input!P81="",IFERROR(VLOOKUP(K82,UIR!$A$2:$P$21,8,FALSE),"")&lt;&gt;""),"Data is Missing.",""))</f>
        <v/>
      </c>
      <c r="T82" s="194" t="str">
        <f>IF(B82="","",IF(AND(Input!Q81="",IFERROR(VLOOKUP(K82,UIR!$A$2:$P$21,9,FALSE),"")&lt;&gt;""),"Data is Missing.",""))</f>
        <v/>
      </c>
      <c r="U82" s="194"/>
      <c r="V82" s="194" t="str">
        <f>IF(B82="","",IF(AND(Input!S81="",IFERROR(VLOOKUP(K82,UIR!$A$2:$P$21,11,FALSE),"")&lt;&gt;""),"Data is Missing.",""))</f>
        <v/>
      </c>
      <c r="W82" s="194" t="str">
        <f>IF(B82="","",IF(AND(Input!T81="",IFERROR(VLOOKUP(K82,UIR!$A$2:$P$21,12,FALSE),"")&lt;&gt;""),"Data is Missing.",""))</f>
        <v/>
      </c>
      <c r="X82" s="194" t="str">
        <f>IF(B82="","",IF(AND(Input!V81="",IFERROR(VLOOKUP(K82,UIR!$A$2:$P$21,13,FALSE),"")&lt;&gt;""),"Data is Missing.",""))</f>
        <v/>
      </c>
      <c r="Y82" s="194" t="str">
        <f>IF(B82="","",IF(AND(Input!W81="",IFERROR(VLOOKUP(K82,UIR!$A$2:$P$21,14,FALSE),"")&lt;&gt;""),"Data is Missing.",""))</f>
        <v/>
      </c>
      <c r="Z82" s="194" t="str">
        <f>IF(B82="","",IF(AND(Input!X81="",IFERROR(VLOOKUP(K82,UIR!$A$2:$P$21,15,FALSE),"")&lt;&gt;""),"Data is Missing.",""))</f>
        <v/>
      </c>
      <c r="AA82" s="195" t="str">
        <f>IF(B82="","",IF(AND(Input!Y81="",IFERROR(VLOOKUP(K82,UIR!$A$2:$P$21,16,FALSE),"")&lt;&gt;""),"Data is Missing.",""))</f>
        <v/>
      </c>
      <c r="AC82" s="202" t="str">
        <f>IF(ISERROR(IF(Input!D81="","",IF(ISERROR(VLOOKUP(Input!D81,'Measure List'!$A$2:$A$30000,1,0)),"Invalid RefNo",""))),"",IF(Input!D81="","",IF(ISERROR(VLOOKUP(Input!D81,'Measure List'!$A$2:$A$30000,1,0)),"Invalid RefNo","")))</f>
        <v/>
      </c>
      <c r="AD82" s="156"/>
      <c r="AE82" s="156"/>
      <c r="AF82" s="156"/>
      <c r="AG82" s="156"/>
      <c r="AH82" s="156"/>
      <c r="AI82" s="156"/>
      <c r="AJ82" s="156"/>
      <c r="AK82" s="156"/>
      <c r="AL82" s="203" t="str">
        <f>IF(COUNTIF(Dropdowns!$K$2:$K$7,Input!S81)&gt;0,"",IF(Input!S81="","","Invalid Type"))</f>
        <v/>
      </c>
      <c r="AN82" s="204" t="str">
        <f>IF(Input!C81="","",IF(ISNUMBER(VALUE(Input!C81)),"","Needs to be a number."))</f>
        <v/>
      </c>
      <c r="AO82" s="205" t="str">
        <f>IF(Input!E81="","",IF(ISNUMBER(VALUE(Input!E81)),"","Needs to be a number."))</f>
        <v/>
      </c>
      <c r="AP82" s="205" t="str">
        <f>IF(Input!N81="","",IF(ISNUMBER(VALUE(Input!N81)),"","Needs to be a number."))</f>
        <v/>
      </c>
      <c r="AQ82" s="205" t="str">
        <f>IF(Input!O81="","",IF(ISNUMBER(VALUE(Input!O81)),"","Needs to be a number."))</f>
        <v/>
      </c>
      <c r="AR82" s="205" t="str">
        <f>IF(Input!V81="","",IF(ISNUMBER(VALUE(Input!V81)),"","Needs to be a number."))</f>
        <v/>
      </c>
      <c r="AS82" s="205" t="str">
        <f>IF(Input!W81="","",IF(ISNUMBER(VALUE(Input!W81)),"","Needs to be a number."))</f>
        <v/>
      </c>
      <c r="AT82" s="205" t="str">
        <f>IF(Input!X81="","",IF(ISNUMBER(VALUE(Input!X81)),"","Needs to be a number."))</f>
        <v/>
      </c>
      <c r="AU82" s="206" t="str">
        <f>IF(Input!Y81="","",IF(ISNUMBER(VALUE(Input!Y81)),"","Needs to be a number."))</f>
        <v/>
      </c>
      <c r="AV82" s="207"/>
      <c r="AW82" s="259" t="str">
        <f>IF(OR(VALUE(Input!C81)&lt;0,VALUE(Input!C81)&gt;100), "Invalid EEI %","")</f>
        <v/>
      </c>
      <c r="AX82" s="207"/>
      <c r="AY82" s="278" t="str">
        <f>IF(Input!E81="","",IF(VALUE(Input!E81)=0,"Do not enter 0.",""))</f>
        <v/>
      </c>
    </row>
    <row r="83" spans="2:51" x14ac:dyDescent="0.3">
      <c r="B83" s="188" t="str">
        <f>Input!A82</f>
        <v/>
      </c>
      <c r="C83" s="189" t="str">
        <f>IF(ISERROR(IF(AND(Input!$A82="",SUMPRODUCT(--(LEN(Input!$A83:'Input'!$A$1006)&gt;0))&lt;&gt;0),"Row is skipped.",IF(AND(Input!$A82="",Input!$A83=""),"", IF(Input!B82="","Data is missing.","")))),"",IF(AND(Input!$A82="",SUMPRODUCT(--(LEN(Input!$A83:'Input'!$A$1006)&gt;0))&lt;&gt;0),"Row is skipped.",IF(AND(Input!$A82="",Input!$A83=""),"", IF(Input!B82="","Data is missing.",""))))</f>
        <v/>
      </c>
      <c r="D83" s="189" t="str">
        <f>IF(ISERROR(IF(AND(Input!$A82="",SUMPRODUCT(--(LEN(Input!$A83:'Input'!$A$1006)&gt;0))&lt;&gt;0),"Row is skipped.",IF(AND(Input!$A82="",Input!$A83=""),"", IF(Input!C82="","Data is missing.","")))),"",IF(AND(Input!$A82="",SUMPRODUCT(--(LEN(Input!$A83:'Input'!$A$1006)&gt;0))&lt;&gt;0),"Row is skipped.",IF(AND(Input!$A82="",Input!$A83=""),"", IF(Input!C82="","Data is missing.",""))))</f>
        <v/>
      </c>
      <c r="E83" s="189" t="str">
        <f>IF(ISERROR(IF(AND(Input!$A82="",SUMPRODUCT(--(LEN(Input!$A83:'Input'!$A$1006)&gt;0))&lt;&gt;0),"Row is skipped.",IF(AND(Input!$A82="",Input!$A83=""),"", IF(Input!D82="","Data is missing.","")))),"",IF(AND(Input!$A82="",SUMPRODUCT(--(LEN(Input!$A83:'Input'!$A$1006)&gt;0))&lt;&gt;0),"Row is skipped.",IF(AND(Input!$A82="",Input!$A83=""),"", IF(Input!D82="","Data is missing.",""))))</f>
        <v/>
      </c>
      <c r="F83" s="189" t="str">
        <f>IF(ISERROR(IF(AND(Input!$A82="",SUMPRODUCT(--(LEN(Input!$A83:'Input'!$A$1006)&gt;0))&lt;&gt;0),"Row is skipped.",IF(AND(Input!$A82="",Input!$A83=""),"", IF(Input!E82="","Data is missing.","")))),"",IF(AND(Input!$A82="",SUMPRODUCT(--(LEN(Input!$A83:'Input'!$A$1006)&gt;0))&lt;&gt;0),"Row is skipped.",IF(AND(Input!$A82="",Input!$A83=""),"", IF(Input!E82="","Data is missing.",""))))</f>
        <v/>
      </c>
      <c r="G83" s="189" t="str">
        <f>IF(ISERROR(IF(AND(Input!$A82="",SUMPRODUCT(--(LEN(Input!$A83:'Input'!$A$1006)&gt;0))&lt;&gt;0),"Row is skipped.",IF(AND(Input!$A82="",Input!$A83=""),"", IF(Input!F82="","Data is missing.","")))),"",IF(AND(Input!$A82="",SUMPRODUCT(--(LEN(Input!$A83:'Input'!$A$1006)&gt;0))&lt;&gt;0),"Row is skipped.",IF(AND(Input!$A82="",Input!$A83=""),"", IF(Input!F82="","Data is missing.",""))))</f>
        <v/>
      </c>
      <c r="H83" s="190" t="str">
        <f>IF(ISERROR(IF(AND(Input!$A82="",SUMPRODUCT(--(LEN(Input!$A83:'Input'!$A$1006)&gt;0))&lt;&gt;0),"Row is skipped.",IF(AND(Input!$A82="",Input!$A83=""),"", IF(Input!G82="","Data is missing.","")))),"",IF(AND(Input!$A82="",SUMPRODUCT(--(LEN(Input!$A83:'Input'!$A$1006)&gt;0))&lt;&gt;0),"Row is skipped.",IF(AND(Input!$A82="",Input!$A83=""),"", IF(Input!G82="","Data is missing.",""))))</f>
        <v/>
      </c>
      <c r="I83" s="156"/>
      <c r="J83" s="191" t="str">
        <f>IFERROR(VLOOKUP(VLOOKUP(Input!$D82,'Measure List'!$A:$AN,40,FALSE),UIR!$A$1:$Q$27,17,FALSE),"")</f>
        <v/>
      </c>
      <c r="K83" s="192" t="str">
        <f>IFERROR(VLOOKUP(Input!$D82,'Measure List'!$A:$AN,40,FALSE),"")</f>
        <v/>
      </c>
      <c r="L83" s="156"/>
      <c r="M83" s="193" t="str">
        <f>IF(B83="","",IF(AND(Input!H82="",IFERROR(VLOOKUP(K83,UIR!$A$2:$P$21,2,FALSE),"")&lt;&gt;""),"Data is Missing.",""))</f>
        <v/>
      </c>
      <c r="N83" s="194" t="str">
        <f>IF(B83="","",IF(AND(Input!I82="",IFERROR(VLOOKUP(K83,UIR!$A$2:$P$21,3,FALSE),"")&lt;&gt;""),"Data is Missing.",""))</f>
        <v/>
      </c>
      <c r="O83" s="194" t="str">
        <f>IF(B83="","",IF(AND(Input!J82="",IFERROR(VLOOKUP(K83,UIR!$A$2:$P$21,4,FALSE),"")&lt;&gt;""),"Data is Missing.",""))</f>
        <v/>
      </c>
      <c r="P83" s="194" t="str">
        <f>IF(B83="","",IF(AND(Input!K82="",IFERROR(VLOOKUP(K83,UIR!$A$2:$P$21,5,FALSE),"")&lt;&gt;""),"Data is Missing.",""))</f>
        <v/>
      </c>
      <c r="Q83" s="194" t="str">
        <f>IF(B83="","",IF(AND(Input!L82="",IFERROR(VLOOKUP(K83,UIR!$A$2:$P$21,6,FALSE),"")&lt;&gt;""),"Data is Missing.",""))</f>
        <v/>
      </c>
      <c r="R83" s="194" t="str">
        <f>IF(B83="","",IF(AND(Input!M82="",IFERROR(VLOOKUP(K83,UIR!$A$2:$P$21,7,FALSE),"")&lt;&gt;""),"Data is Missing.",""))</f>
        <v/>
      </c>
      <c r="S83" s="194" t="str">
        <f>IF(B83="","",IF(AND(Input!P82="",IFERROR(VLOOKUP(K83,UIR!$A$2:$P$21,8,FALSE),"")&lt;&gt;""),"Data is Missing.",""))</f>
        <v/>
      </c>
      <c r="T83" s="194" t="str">
        <f>IF(B83="","",IF(AND(Input!Q82="",IFERROR(VLOOKUP(K83,UIR!$A$2:$P$21,9,FALSE),"")&lt;&gt;""),"Data is Missing.",""))</f>
        <v/>
      </c>
      <c r="U83" s="194"/>
      <c r="V83" s="194" t="str">
        <f>IF(B83="","",IF(AND(Input!S82="",IFERROR(VLOOKUP(K83,UIR!$A$2:$P$21,11,FALSE),"")&lt;&gt;""),"Data is Missing.",""))</f>
        <v/>
      </c>
      <c r="W83" s="194" t="str">
        <f>IF(B83="","",IF(AND(Input!T82="",IFERROR(VLOOKUP(K83,UIR!$A$2:$P$21,12,FALSE),"")&lt;&gt;""),"Data is Missing.",""))</f>
        <v/>
      </c>
      <c r="X83" s="194" t="str">
        <f>IF(B83="","",IF(AND(Input!V82="",IFERROR(VLOOKUP(K83,UIR!$A$2:$P$21,13,FALSE),"")&lt;&gt;""),"Data is Missing.",""))</f>
        <v/>
      </c>
      <c r="Y83" s="194" t="str">
        <f>IF(B83="","",IF(AND(Input!W82="",IFERROR(VLOOKUP(K83,UIR!$A$2:$P$21,14,FALSE),"")&lt;&gt;""),"Data is Missing.",""))</f>
        <v/>
      </c>
      <c r="Z83" s="194" t="str">
        <f>IF(B83="","",IF(AND(Input!X82="",IFERROR(VLOOKUP(K83,UIR!$A$2:$P$21,15,FALSE),"")&lt;&gt;""),"Data is Missing.",""))</f>
        <v/>
      </c>
      <c r="AA83" s="195" t="str">
        <f>IF(B83="","",IF(AND(Input!Y82="",IFERROR(VLOOKUP(K83,UIR!$A$2:$P$21,16,FALSE),"")&lt;&gt;""),"Data is Missing.",""))</f>
        <v/>
      </c>
      <c r="AC83" s="202" t="str">
        <f>IF(ISERROR(IF(Input!D82="","",IF(ISERROR(VLOOKUP(Input!D82,'Measure List'!$A$2:$A$30000,1,0)),"Invalid RefNo",""))),"",IF(Input!D82="","",IF(ISERROR(VLOOKUP(Input!D82,'Measure List'!$A$2:$A$30000,1,0)),"Invalid RefNo","")))</f>
        <v/>
      </c>
      <c r="AD83" s="156"/>
      <c r="AE83" s="156"/>
      <c r="AF83" s="156"/>
      <c r="AG83" s="156"/>
      <c r="AH83" s="156"/>
      <c r="AI83" s="156"/>
      <c r="AJ83" s="156"/>
      <c r="AK83" s="156"/>
      <c r="AL83" s="203" t="str">
        <f>IF(COUNTIF(Dropdowns!$K$2:$K$7,Input!S82)&gt;0,"",IF(Input!S82="","","Invalid Type"))</f>
        <v/>
      </c>
      <c r="AN83" s="204" t="str">
        <f>IF(Input!C82="","",IF(ISNUMBER(VALUE(Input!C82)),"","Needs to be a number."))</f>
        <v/>
      </c>
      <c r="AO83" s="205" t="str">
        <f>IF(Input!E82="","",IF(ISNUMBER(VALUE(Input!E82)),"","Needs to be a number."))</f>
        <v/>
      </c>
      <c r="AP83" s="205" t="str">
        <f>IF(Input!N82="","",IF(ISNUMBER(VALUE(Input!N82)),"","Needs to be a number."))</f>
        <v/>
      </c>
      <c r="AQ83" s="205" t="str">
        <f>IF(Input!O82="","",IF(ISNUMBER(VALUE(Input!O82)),"","Needs to be a number."))</f>
        <v/>
      </c>
      <c r="AR83" s="205" t="str">
        <f>IF(Input!V82="","",IF(ISNUMBER(VALUE(Input!V82)),"","Needs to be a number."))</f>
        <v/>
      </c>
      <c r="AS83" s="205" t="str">
        <f>IF(Input!W82="","",IF(ISNUMBER(VALUE(Input!W82)),"","Needs to be a number."))</f>
        <v/>
      </c>
      <c r="AT83" s="205" t="str">
        <f>IF(Input!X82="","",IF(ISNUMBER(VALUE(Input!X82)),"","Needs to be a number."))</f>
        <v/>
      </c>
      <c r="AU83" s="206" t="str">
        <f>IF(Input!Y82="","",IF(ISNUMBER(VALUE(Input!Y82)),"","Needs to be a number."))</f>
        <v/>
      </c>
      <c r="AV83" s="207"/>
      <c r="AW83" s="259" t="str">
        <f>IF(OR(VALUE(Input!C82)&lt;0,VALUE(Input!C82)&gt;100), "Invalid EEI %","")</f>
        <v/>
      </c>
      <c r="AX83" s="207"/>
      <c r="AY83" s="278" t="str">
        <f>IF(Input!E82="","",IF(VALUE(Input!E82)=0,"Do not enter 0.",""))</f>
        <v/>
      </c>
    </row>
    <row r="84" spans="2:51" x14ac:dyDescent="0.3">
      <c r="B84" s="188" t="str">
        <f>Input!A83</f>
        <v/>
      </c>
      <c r="C84" s="189" t="str">
        <f>IF(ISERROR(IF(AND(Input!$A83="",SUMPRODUCT(--(LEN(Input!$A84:'Input'!$A$1006)&gt;0))&lt;&gt;0),"Row is skipped.",IF(AND(Input!$A83="",Input!$A84=""),"", IF(Input!B83="","Data is missing.","")))),"",IF(AND(Input!$A83="",SUMPRODUCT(--(LEN(Input!$A84:'Input'!$A$1006)&gt;0))&lt;&gt;0),"Row is skipped.",IF(AND(Input!$A83="",Input!$A84=""),"", IF(Input!B83="","Data is missing.",""))))</f>
        <v/>
      </c>
      <c r="D84" s="189" t="str">
        <f>IF(ISERROR(IF(AND(Input!$A83="",SUMPRODUCT(--(LEN(Input!$A84:'Input'!$A$1006)&gt;0))&lt;&gt;0),"Row is skipped.",IF(AND(Input!$A83="",Input!$A84=""),"", IF(Input!C83="","Data is missing.","")))),"",IF(AND(Input!$A83="",SUMPRODUCT(--(LEN(Input!$A84:'Input'!$A$1006)&gt;0))&lt;&gt;0),"Row is skipped.",IF(AND(Input!$A83="",Input!$A84=""),"", IF(Input!C83="","Data is missing.",""))))</f>
        <v/>
      </c>
      <c r="E84" s="189" t="str">
        <f>IF(ISERROR(IF(AND(Input!$A83="",SUMPRODUCT(--(LEN(Input!$A84:'Input'!$A$1006)&gt;0))&lt;&gt;0),"Row is skipped.",IF(AND(Input!$A83="",Input!$A84=""),"", IF(Input!D83="","Data is missing.","")))),"",IF(AND(Input!$A83="",SUMPRODUCT(--(LEN(Input!$A84:'Input'!$A$1006)&gt;0))&lt;&gt;0),"Row is skipped.",IF(AND(Input!$A83="",Input!$A84=""),"", IF(Input!D83="","Data is missing.",""))))</f>
        <v/>
      </c>
      <c r="F84" s="189" t="str">
        <f>IF(ISERROR(IF(AND(Input!$A83="",SUMPRODUCT(--(LEN(Input!$A84:'Input'!$A$1006)&gt;0))&lt;&gt;0),"Row is skipped.",IF(AND(Input!$A83="",Input!$A84=""),"", IF(Input!E83="","Data is missing.","")))),"",IF(AND(Input!$A83="",SUMPRODUCT(--(LEN(Input!$A84:'Input'!$A$1006)&gt;0))&lt;&gt;0),"Row is skipped.",IF(AND(Input!$A83="",Input!$A84=""),"", IF(Input!E83="","Data is missing.",""))))</f>
        <v/>
      </c>
      <c r="G84" s="189" t="str">
        <f>IF(ISERROR(IF(AND(Input!$A83="",SUMPRODUCT(--(LEN(Input!$A84:'Input'!$A$1006)&gt;0))&lt;&gt;0),"Row is skipped.",IF(AND(Input!$A83="",Input!$A84=""),"", IF(Input!F83="","Data is missing.","")))),"",IF(AND(Input!$A83="",SUMPRODUCT(--(LEN(Input!$A84:'Input'!$A$1006)&gt;0))&lt;&gt;0),"Row is skipped.",IF(AND(Input!$A83="",Input!$A84=""),"", IF(Input!F83="","Data is missing.",""))))</f>
        <v/>
      </c>
      <c r="H84" s="190" t="str">
        <f>IF(ISERROR(IF(AND(Input!$A83="",SUMPRODUCT(--(LEN(Input!$A84:'Input'!$A$1006)&gt;0))&lt;&gt;0),"Row is skipped.",IF(AND(Input!$A83="",Input!$A84=""),"", IF(Input!G83="","Data is missing.","")))),"",IF(AND(Input!$A83="",SUMPRODUCT(--(LEN(Input!$A84:'Input'!$A$1006)&gt;0))&lt;&gt;0),"Row is skipped.",IF(AND(Input!$A83="",Input!$A84=""),"", IF(Input!G83="","Data is missing.",""))))</f>
        <v/>
      </c>
      <c r="I84" s="156"/>
      <c r="J84" s="191" t="str">
        <f>IFERROR(VLOOKUP(VLOOKUP(Input!$D83,'Measure List'!$A:$AN,40,FALSE),UIR!$A$1:$Q$27,17,FALSE),"")</f>
        <v/>
      </c>
      <c r="K84" s="192" t="str">
        <f>IFERROR(VLOOKUP(Input!$D83,'Measure List'!$A:$AN,40,FALSE),"")</f>
        <v/>
      </c>
      <c r="L84" s="156"/>
      <c r="M84" s="193" t="str">
        <f>IF(B84="","",IF(AND(Input!H83="",IFERROR(VLOOKUP(K84,UIR!$A$2:$P$21,2,FALSE),"")&lt;&gt;""),"Data is Missing.",""))</f>
        <v/>
      </c>
      <c r="N84" s="194" t="str">
        <f>IF(B84="","",IF(AND(Input!I83="",IFERROR(VLOOKUP(K84,UIR!$A$2:$P$21,3,FALSE),"")&lt;&gt;""),"Data is Missing.",""))</f>
        <v/>
      </c>
      <c r="O84" s="194" t="str">
        <f>IF(B84="","",IF(AND(Input!J83="",IFERROR(VLOOKUP(K84,UIR!$A$2:$P$21,4,FALSE),"")&lt;&gt;""),"Data is Missing.",""))</f>
        <v/>
      </c>
      <c r="P84" s="194" t="str">
        <f>IF(B84="","",IF(AND(Input!K83="",IFERROR(VLOOKUP(K84,UIR!$A$2:$P$21,5,FALSE),"")&lt;&gt;""),"Data is Missing.",""))</f>
        <v/>
      </c>
      <c r="Q84" s="194" t="str">
        <f>IF(B84="","",IF(AND(Input!L83="",IFERROR(VLOOKUP(K84,UIR!$A$2:$P$21,6,FALSE),"")&lt;&gt;""),"Data is Missing.",""))</f>
        <v/>
      </c>
      <c r="R84" s="194" t="str">
        <f>IF(B84="","",IF(AND(Input!M83="",IFERROR(VLOOKUP(K84,UIR!$A$2:$P$21,7,FALSE),"")&lt;&gt;""),"Data is Missing.",""))</f>
        <v/>
      </c>
      <c r="S84" s="194" t="str">
        <f>IF(B84="","",IF(AND(Input!P83="",IFERROR(VLOOKUP(K84,UIR!$A$2:$P$21,8,FALSE),"")&lt;&gt;""),"Data is Missing.",""))</f>
        <v/>
      </c>
      <c r="T84" s="194" t="str">
        <f>IF(B84="","",IF(AND(Input!Q83="",IFERROR(VLOOKUP(K84,UIR!$A$2:$P$21,9,FALSE),"")&lt;&gt;""),"Data is Missing.",""))</f>
        <v/>
      </c>
      <c r="U84" s="194"/>
      <c r="V84" s="194" t="str">
        <f>IF(B84="","",IF(AND(Input!S83="",IFERROR(VLOOKUP(K84,UIR!$A$2:$P$21,11,FALSE),"")&lt;&gt;""),"Data is Missing.",""))</f>
        <v/>
      </c>
      <c r="W84" s="194" t="str">
        <f>IF(B84="","",IF(AND(Input!T83="",IFERROR(VLOOKUP(K84,UIR!$A$2:$P$21,12,FALSE),"")&lt;&gt;""),"Data is Missing.",""))</f>
        <v/>
      </c>
      <c r="X84" s="194" t="str">
        <f>IF(B84="","",IF(AND(Input!V83="",IFERROR(VLOOKUP(K84,UIR!$A$2:$P$21,13,FALSE),"")&lt;&gt;""),"Data is Missing.",""))</f>
        <v/>
      </c>
      <c r="Y84" s="194" t="str">
        <f>IF(B84="","",IF(AND(Input!W83="",IFERROR(VLOOKUP(K84,UIR!$A$2:$P$21,14,FALSE),"")&lt;&gt;""),"Data is Missing.",""))</f>
        <v/>
      </c>
      <c r="Z84" s="194" t="str">
        <f>IF(B84="","",IF(AND(Input!X83="",IFERROR(VLOOKUP(K84,UIR!$A$2:$P$21,15,FALSE),"")&lt;&gt;""),"Data is Missing.",""))</f>
        <v/>
      </c>
      <c r="AA84" s="195" t="str">
        <f>IF(B84="","",IF(AND(Input!Y83="",IFERROR(VLOOKUP(K84,UIR!$A$2:$P$21,16,FALSE),"")&lt;&gt;""),"Data is Missing.",""))</f>
        <v/>
      </c>
      <c r="AC84" s="202" t="str">
        <f>IF(ISERROR(IF(Input!D83="","",IF(ISERROR(VLOOKUP(Input!D83,'Measure List'!$A$2:$A$30000,1,0)),"Invalid RefNo",""))),"",IF(Input!D83="","",IF(ISERROR(VLOOKUP(Input!D83,'Measure List'!$A$2:$A$30000,1,0)),"Invalid RefNo","")))</f>
        <v/>
      </c>
      <c r="AD84" s="156"/>
      <c r="AE84" s="156"/>
      <c r="AF84" s="156"/>
      <c r="AG84" s="156"/>
      <c r="AH84" s="156"/>
      <c r="AI84" s="156"/>
      <c r="AJ84" s="156"/>
      <c r="AK84" s="156"/>
      <c r="AL84" s="203" t="str">
        <f>IF(COUNTIF(Dropdowns!$K$2:$K$7,Input!S83)&gt;0,"",IF(Input!S83="","","Invalid Type"))</f>
        <v/>
      </c>
      <c r="AN84" s="204" t="str">
        <f>IF(Input!C83="","",IF(ISNUMBER(VALUE(Input!C83)),"","Needs to be a number."))</f>
        <v/>
      </c>
      <c r="AO84" s="205" t="str">
        <f>IF(Input!E83="","",IF(ISNUMBER(VALUE(Input!E83)),"","Needs to be a number."))</f>
        <v/>
      </c>
      <c r="AP84" s="205" t="str">
        <f>IF(Input!N83="","",IF(ISNUMBER(VALUE(Input!N83)),"","Needs to be a number."))</f>
        <v/>
      </c>
      <c r="AQ84" s="205" t="str">
        <f>IF(Input!O83="","",IF(ISNUMBER(VALUE(Input!O83)),"","Needs to be a number."))</f>
        <v/>
      </c>
      <c r="AR84" s="205" t="str">
        <f>IF(Input!V83="","",IF(ISNUMBER(VALUE(Input!V83)),"","Needs to be a number."))</f>
        <v/>
      </c>
      <c r="AS84" s="205" t="str">
        <f>IF(Input!W83="","",IF(ISNUMBER(VALUE(Input!W83)),"","Needs to be a number."))</f>
        <v/>
      </c>
      <c r="AT84" s="205" t="str">
        <f>IF(Input!X83="","",IF(ISNUMBER(VALUE(Input!X83)),"","Needs to be a number."))</f>
        <v/>
      </c>
      <c r="AU84" s="206" t="str">
        <f>IF(Input!Y83="","",IF(ISNUMBER(VALUE(Input!Y83)),"","Needs to be a number."))</f>
        <v/>
      </c>
      <c r="AV84" s="207"/>
      <c r="AW84" s="259" t="str">
        <f>IF(OR(VALUE(Input!C83)&lt;0,VALUE(Input!C83)&gt;100), "Invalid EEI %","")</f>
        <v/>
      </c>
      <c r="AX84" s="207"/>
      <c r="AY84" s="278" t="str">
        <f>IF(Input!E83="","",IF(VALUE(Input!E83)=0,"Do not enter 0.",""))</f>
        <v/>
      </c>
    </row>
    <row r="85" spans="2:51" x14ac:dyDescent="0.3">
      <c r="B85" s="188" t="str">
        <f>Input!A84</f>
        <v/>
      </c>
      <c r="C85" s="189" t="str">
        <f>IF(ISERROR(IF(AND(Input!$A84="",SUMPRODUCT(--(LEN(Input!$A85:'Input'!$A$1006)&gt;0))&lt;&gt;0),"Row is skipped.",IF(AND(Input!$A84="",Input!$A85=""),"", IF(Input!B84="","Data is missing.","")))),"",IF(AND(Input!$A84="",SUMPRODUCT(--(LEN(Input!$A85:'Input'!$A$1006)&gt;0))&lt;&gt;0),"Row is skipped.",IF(AND(Input!$A84="",Input!$A85=""),"", IF(Input!B84="","Data is missing.",""))))</f>
        <v/>
      </c>
      <c r="D85" s="189" t="str">
        <f>IF(ISERROR(IF(AND(Input!$A84="",SUMPRODUCT(--(LEN(Input!$A85:'Input'!$A$1006)&gt;0))&lt;&gt;0),"Row is skipped.",IF(AND(Input!$A84="",Input!$A85=""),"", IF(Input!C84="","Data is missing.","")))),"",IF(AND(Input!$A84="",SUMPRODUCT(--(LEN(Input!$A85:'Input'!$A$1006)&gt;0))&lt;&gt;0),"Row is skipped.",IF(AND(Input!$A84="",Input!$A85=""),"", IF(Input!C84="","Data is missing.",""))))</f>
        <v/>
      </c>
      <c r="E85" s="189" t="str">
        <f>IF(ISERROR(IF(AND(Input!$A84="",SUMPRODUCT(--(LEN(Input!$A85:'Input'!$A$1006)&gt;0))&lt;&gt;0),"Row is skipped.",IF(AND(Input!$A84="",Input!$A85=""),"", IF(Input!D84="","Data is missing.","")))),"",IF(AND(Input!$A84="",SUMPRODUCT(--(LEN(Input!$A85:'Input'!$A$1006)&gt;0))&lt;&gt;0),"Row is skipped.",IF(AND(Input!$A84="",Input!$A85=""),"", IF(Input!D84="","Data is missing.",""))))</f>
        <v/>
      </c>
      <c r="F85" s="189" t="str">
        <f>IF(ISERROR(IF(AND(Input!$A84="",SUMPRODUCT(--(LEN(Input!$A85:'Input'!$A$1006)&gt;0))&lt;&gt;0),"Row is skipped.",IF(AND(Input!$A84="",Input!$A85=""),"", IF(Input!E84="","Data is missing.","")))),"",IF(AND(Input!$A84="",SUMPRODUCT(--(LEN(Input!$A85:'Input'!$A$1006)&gt;0))&lt;&gt;0),"Row is skipped.",IF(AND(Input!$A84="",Input!$A85=""),"", IF(Input!E84="","Data is missing.",""))))</f>
        <v/>
      </c>
      <c r="G85" s="189" t="str">
        <f>IF(ISERROR(IF(AND(Input!$A84="",SUMPRODUCT(--(LEN(Input!$A85:'Input'!$A$1006)&gt;0))&lt;&gt;0),"Row is skipped.",IF(AND(Input!$A84="",Input!$A85=""),"", IF(Input!F84="","Data is missing.","")))),"",IF(AND(Input!$A84="",SUMPRODUCT(--(LEN(Input!$A85:'Input'!$A$1006)&gt;0))&lt;&gt;0),"Row is skipped.",IF(AND(Input!$A84="",Input!$A85=""),"", IF(Input!F84="","Data is missing.",""))))</f>
        <v/>
      </c>
      <c r="H85" s="190" t="str">
        <f>IF(ISERROR(IF(AND(Input!$A84="",SUMPRODUCT(--(LEN(Input!$A85:'Input'!$A$1006)&gt;0))&lt;&gt;0),"Row is skipped.",IF(AND(Input!$A84="",Input!$A85=""),"", IF(Input!G84="","Data is missing.","")))),"",IF(AND(Input!$A84="",SUMPRODUCT(--(LEN(Input!$A85:'Input'!$A$1006)&gt;0))&lt;&gt;0),"Row is skipped.",IF(AND(Input!$A84="",Input!$A85=""),"", IF(Input!G84="","Data is missing.",""))))</f>
        <v/>
      </c>
      <c r="I85" s="156"/>
      <c r="J85" s="191" t="str">
        <f>IFERROR(VLOOKUP(VLOOKUP(Input!$D84,'Measure List'!$A:$AN,40,FALSE),UIR!$A$1:$Q$27,17,FALSE),"")</f>
        <v/>
      </c>
      <c r="K85" s="192" t="str">
        <f>IFERROR(VLOOKUP(Input!$D84,'Measure List'!$A:$AN,40,FALSE),"")</f>
        <v/>
      </c>
      <c r="L85" s="156"/>
      <c r="M85" s="193" t="str">
        <f>IF(B85="","",IF(AND(Input!H84="",IFERROR(VLOOKUP(K85,UIR!$A$2:$P$21,2,FALSE),"")&lt;&gt;""),"Data is Missing.",""))</f>
        <v/>
      </c>
      <c r="N85" s="194" t="str">
        <f>IF(B85="","",IF(AND(Input!I84="",IFERROR(VLOOKUP(K85,UIR!$A$2:$P$21,3,FALSE),"")&lt;&gt;""),"Data is Missing.",""))</f>
        <v/>
      </c>
      <c r="O85" s="194" t="str">
        <f>IF(B85="","",IF(AND(Input!J84="",IFERROR(VLOOKUP(K85,UIR!$A$2:$P$21,4,FALSE),"")&lt;&gt;""),"Data is Missing.",""))</f>
        <v/>
      </c>
      <c r="P85" s="194" t="str">
        <f>IF(B85="","",IF(AND(Input!K84="",IFERROR(VLOOKUP(K85,UIR!$A$2:$P$21,5,FALSE),"")&lt;&gt;""),"Data is Missing.",""))</f>
        <v/>
      </c>
      <c r="Q85" s="194" t="str">
        <f>IF(B85="","",IF(AND(Input!L84="",IFERROR(VLOOKUP(K85,UIR!$A$2:$P$21,6,FALSE),"")&lt;&gt;""),"Data is Missing.",""))</f>
        <v/>
      </c>
      <c r="R85" s="194" t="str">
        <f>IF(B85="","",IF(AND(Input!M84="",IFERROR(VLOOKUP(K85,UIR!$A$2:$P$21,7,FALSE),"")&lt;&gt;""),"Data is Missing.",""))</f>
        <v/>
      </c>
      <c r="S85" s="194" t="str">
        <f>IF(B85="","",IF(AND(Input!P84="",IFERROR(VLOOKUP(K85,UIR!$A$2:$P$21,8,FALSE),"")&lt;&gt;""),"Data is Missing.",""))</f>
        <v/>
      </c>
      <c r="T85" s="194" t="str">
        <f>IF(B85="","",IF(AND(Input!Q84="",IFERROR(VLOOKUP(K85,UIR!$A$2:$P$21,9,FALSE),"")&lt;&gt;""),"Data is Missing.",""))</f>
        <v/>
      </c>
      <c r="U85" s="194"/>
      <c r="V85" s="194" t="str">
        <f>IF(B85="","",IF(AND(Input!S84="",IFERROR(VLOOKUP(K85,UIR!$A$2:$P$21,11,FALSE),"")&lt;&gt;""),"Data is Missing.",""))</f>
        <v/>
      </c>
      <c r="W85" s="194" t="str">
        <f>IF(B85="","",IF(AND(Input!T84="",IFERROR(VLOOKUP(K85,UIR!$A$2:$P$21,12,FALSE),"")&lt;&gt;""),"Data is Missing.",""))</f>
        <v/>
      </c>
      <c r="X85" s="194" t="str">
        <f>IF(B85="","",IF(AND(Input!V84="",IFERROR(VLOOKUP(K85,UIR!$A$2:$P$21,13,FALSE),"")&lt;&gt;""),"Data is Missing.",""))</f>
        <v/>
      </c>
      <c r="Y85" s="194" t="str">
        <f>IF(B85="","",IF(AND(Input!W84="",IFERROR(VLOOKUP(K85,UIR!$A$2:$P$21,14,FALSE),"")&lt;&gt;""),"Data is Missing.",""))</f>
        <v/>
      </c>
      <c r="Z85" s="194" t="str">
        <f>IF(B85="","",IF(AND(Input!X84="",IFERROR(VLOOKUP(K85,UIR!$A$2:$P$21,15,FALSE),"")&lt;&gt;""),"Data is Missing.",""))</f>
        <v/>
      </c>
      <c r="AA85" s="195" t="str">
        <f>IF(B85="","",IF(AND(Input!Y84="",IFERROR(VLOOKUP(K85,UIR!$A$2:$P$21,16,FALSE),"")&lt;&gt;""),"Data is Missing.",""))</f>
        <v/>
      </c>
      <c r="AC85" s="202" t="str">
        <f>IF(ISERROR(IF(Input!D84="","",IF(ISERROR(VLOOKUP(Input!D84,'Measure List'!$A$2:$A$30000,1,0)),"Invalid RefNo",""))),"",IF(Input!D84="","",IF(ISERROR(VLOOKUP(Input!D84,'Measure List'!$A$2:$A$30000,1,0)),"Invalid RefNo","")))</f>
        <v/>
      </c>
      <c r="AD85" s="156"/>
      <c r="AE85" s="156"/>
      <c r="AF85" s="156"/>
      <c r="AG85" s="156"/>
      <c r="AH85" s="156"/>
      <c r="AI85" s="156"/>
      <c r="AJ85" s="156"/>
      <c r="AK85" s="156"/>
      <c r="AL85" s="203" t="str">
        <f>IF(COUNTIF(Dropdowns!$K$2:$K$7,Input!S84)&gt;0,"",IF(Input!S84="","","Invalid Type"))</f>
        <v/>
      </c>
      <c r="AN85" s="204" t="str">
        <f>IF(Input!C84="","",IF(ISNUMBER(VALUE(Input!C84)),"","Needs to be a number."))</f>
        <v/>
      </c>
      <c r="AO85" s="205" t="str">
        <f>IF(Input!E84="","",IF(ISNUMBER(VALUE(Input!E84)),"","Needs to be a number."))</f>
        <v/>
      </c>
      <c r="AP85" s="205" t="str">
        <f>IF(Input!N84="","",IF(ISNUMBER(VALUE(Input!N84)),"","Needs to be a number."))</f>
        <v/>
      </c>
      <c r="AQ85" s="205" t="str">
        <f>IF(Input!O84="","",IF(ISNUMBER(VALUE(Input!O84)),"","Needs to be a number."))</f>
        <v/>
      </c>
      <c r="AR85" s="205" t="str">
        <f>IF(Input!V84="","",IF(ISNUMBER(VALUE(Input!V84)),"","Needs to be a number."))</f>
        <v/>
      </c>
      <c r="AS85" s="205" t="str">
        <f>IF(Input!W84="","",IF(ISNUMBER(VALUE(Input!W84)),"","Needs to be a number."))</f>
        <v/>
      </c>
      <c r="AT85" s="205" t="str">
        <f>IF(Input!X84="","",IF(ISNUMBER(VALUE(Input!X84)),"","Needs to be a number."))</f>
        <v/>
      </c>
      <c r="AU85" s="206" t="str">
        <f>IF(Input!Y84="","",IF(ISNUMBER(VALUE(Input!Y84)),"","Needs to be a number."))</f>
        <v/>
      </c>
      <c r="AV85" s="207"/>
      <c r="AW85" s="259" t="str">
        <f>IF(OR(VALUE(Input!C84)&lt;0,VALUE(Input!C84)&gt;100), "Invalid EEI %","")</f>
        <v/>
      </c>
      <c r="AX85" s="207"/>
      <c r="AY85" s="278" t="str">
        <f>IF(Input!E84="","",IF(VALUE(Input!E84)=0,"Do not enter 0.",""))</f>
        <v/>
      </c>
    </row>
    <row r="86" spans="2:51" x14ac:dyDescent="0.3">
      <c r="B86" s="188" t="str">
        <f>Input!A85</f>
        <v/>
      </c>
      <c r="C86" s="189" t="str">
        <f>IF(ISERROR(IF(AND(Input!$A85="",SUMPRODUCT(--(LEN(Input!$A86:'Input'!$A$1006)&gt;0))&lt;&gt;0),"Row is skipped.",IF(AND(Input!$A85="",Input!$A86=""),"", IF(Input!B85="","Data is missing.","")))),"",IF(AND(Input!$A85="",SUMPRODUCT(--(LEN(Input!$A86:'Input'!$A$1006)&gt;0))&lt;&gt;0),"Row is skipped.",IF(AND(Input!$A85="",Input!$A86=""),"", IF(Input!B85="","Data is missing.",""))))</f>
        <v/>
      </c>
      <c r="D86" s="189" t="str">
        <f>IF(ISERROR(IF(AND(Input!$A85="",SUMPRODUCT(--(LEN(Input!$A86:'Input'!$A$1006)&gt;0))&lt;&gt;0),"Row is skipped.",IF(AND(Input!$A85="",Input!$A86=""),"", IF(Input!C85="","Data is missing.","")))),"",IF(AND(Input!$A85="",SUMPRODUCT(--(LEN(Input!$A86:'Input'!$A$1006)&gt;0))&lt;&gt;0),"Row is skipped.",IF(AND(Input!$A85="",Input!$A86=""),"", IF(Input!C85="","Data is missing.",""))))</f>
        <v/>
      </c>
      <c r="E86" s="189" t="str">
        <f>IF(ISERROR(IF(AND(Input!$A85="",SUMPRODUCT(--(LEN(Input!$A86:'Input'!$A$1006)&gt;0))&lt;&gt;0),"Row is skipped.",IF(AND(Input!$A85="",Input!$A86=""),"", IF(Input!D85="","Data is missing.","")))),"",IF(AND(Input!$A85="",SUMPRODUCT(--(LEN(Input!$A86:'Input'!$A$1006)&gt;0))&lt;&gt;0),"Row is skipped.",IF(AND(Input!$A85="",Input!$A86=""),"", IF(Input!D85="","Data is missing.",""))))</f>
        <v/>
      </c>
      <c r="F86" s="189" t="str">
        <f>IF(ISERROR(IF(AND(Input!$A85="",SUMPRODUCT(--(LEN(Input!$A86:'Input'!$A$1006)&gt;0))&lt;&gt;0),"Row is skipped.",IF(AND(Input!$A85="",Input!$A86=""),"", IF(Input!E85="","Data is missing.","")))),"",IF(AND(Input!$A85="",SUMPRODUCT(--(LEN(Input!$A86:'Input'!$A$1006)&gt;0))&lt;&gt;0),"Row is skipped.",IF(AND(Input!$A85="",Input!$A86=""),"", IF(Input!E85="","Data is missing.",""))))</f>
        <v/>
      </c>
      <c r="G86" s="189" t="str">
        <f>IF(ISERROR(IF(AND(Input!$A85="",SUMPRODUCT(--(LEN(Input!$A86:'Input'!$A$1006)&gt;0))&lt;&gt;0),"Row is skipped.",IF(AND(Input!$A85="",Input!$A86=""),"", IF(Input!F85="","Data is missing.","")))),"",IF(AND(Input!$A85="",SUMPRODUCT(--(LEN(Input!$A86:'Input'!$A$1006)&gt;0))&lt;&gt;0),"Row is skipped.",IF(AND(Input!$A85="",Input!$A86=""),"", IF(Input!F85="","Data is missing.",""))))</f>
        <v/>
      </c>
      <c r="H86" s="190" t="str">
        <f>IF(ISERROR(IF(AND(Input!$A85="",SUMPRODUCT(--(LEN(Input!$A86:'Input'!$A$1006)&gt;0))&lt;&gt;0),"Row is skipped.",IF(AND(Input!$A85="",Input!$A86=""),"", IF(Input!G85="","Data is missing.","")))),"",IF(AND(Input!$A85="",SUMPRODUCT(--(LEN(Input!$A86:'Input'!$A$1006)&gt;0))&lt;&gt;0),"Row is skipped.",IF(AND(Input!$A85="",Input!$A86=""),"", IF(Input!G85="","Data is missing.",""))))</f>
        <v/>
      </c>
      <c r="I86" s="156"/>
      <c r="J86" s="191" t="str">
        <f>IFERROR(VLOOKUP(VLOOKUP(Input!$D85,'Measure List'!$A:$AN,40,FALSE),UIR!$A$1:$Q$27,17,FALSE),"")</f>
        <v/>
      </c>
      <c r="K86" s="192" t="str">
        <f>IFERROR(VLOOKUP(Input!$D85,'Measure List'!$A:$AN,40,FALSE),"")</f>
        <v/>
      </c>
      <c r="L86" s="156"/>
      <c r="M86" s="193" t="str">
        <f>IF(B86="","",IF(AND(Input!H85="",IFERROR(VLOOKUP(K86,UIR!$A$2:$P$21,2,FALSE),"")&lt;&gt;""),"Data is Missing.",""))</f>
        <v/>
      </c>
      <c r="N86" s="194" t="str">
        <f>IF(B86="","",IF(AND(Input!I85="",IFERROR(VLOOKUP(K86,UIR!$A$2:$P$21,3,FALSE),"")&lt;&gt;""),"Data is Missing.",""))</f>
        <v/>
      </c>
      <c r="O86" s="194" t="str">
        <f>IF(B86="","",IF(AND(Input!J85="",IFERROR(VLOOKUP(K86,UIR!$A$2:$P$21,4,FALSE),"")&lt;&gt;""),"Data is Missing.",""))</f>
        <v/>
      </c>
      <c r="P86" s="194" t="str">
        <f>IF(B86="","",IF(AND(Input!K85="",IFERROR(VLOOKUP(K86,UIR!$A$2:$P$21,5,FALSE),"")&lt;&gt;""),"Data is Missing.",""))</f>
        <v/>
      </c>
      <c r="Q86" s="194" t="str">
        <f>IF(B86="","",IF(AND(Input!L85="",IFERROR(VLOOKUP(K86,UIR!$A$2:$P$21,6,FALSE),"")&lt;&gt;""),"Data is Missing.",""))</f>
        <v/>
      </c>
      <c r="R86" s="194" t="str">
        <f>IF(B86="","",IF(AND(Input!M85="",IFERROR(VLOOKUP(K86,UIR!$A$2:$P$21,7,FALSE),"")&lt;&gt;""),"Data is Missing.",""))</f>
        <v/>
      </c>
      <c r="S86" s="194" t="str">
        <f>IF(B86="","",IF(AND(Input!P85="",IFERROR(VLOOKUP(K86,UIR!$A$2:$P$21,8,FALSE),"")&lt;&gt;""),"Data is Missing.",""))</f>
        <v/>
      </c>
      <c r="T86" s="194" t="str">
        <f>IF(B86="","",IF(AND(Input!Q85="",IFERROR(VLOOKUP(K86,UIR!$A$2:$P$21,9,FALSE),"")&lt;&gt;""),"Data is Missing.",""))</f>
        <v/>
      </c>
      <c r="U86" s="194"/>
      <c r="V86" s="194" t="str">
        <f>IF(B86="","",IF(AND(Input!S85="",IFERROR(VLOOKUP(K86,UIR!$A$2:$P$21,11,FALSE),"")&lt;&gt;""),"Data is Missing.",""))</f>
        <v/>
      </c>
      <c r="W86" s="194" t="str">
        <f>IF(B86="","",IF(AND(Input!T85="",IFERROR(VLOOKUP(K86,UIR!$A$2:$P$21,12,FALSE),"")&lt;&gt;""),"Data is Missing.",""))</f>
        <v/>
      </c>
      <c r="X86" s="194" t="str">
        <f>IF(B86="","",IF(AND(Input!V85="",IFERROR(VLOOKUP(K86,UIR!$A$2:$P$21,13,FALSE),"")&lt;&gt;""),"Data is Missing.",""))</f>
        <v/>
      </c>
      <c r="Y86" s="194" t="str">
        <f>IF(B86="","",IF(AND(Input!W85="",IFERROR(VLOOKUP(K86,UIR!$A$2:$P$21,14,FALSE),"")&lt;&gt;""),"Data is Missing.",""))</f>
        <v/>
      </c>
      <c r="Z86" s="194" t="str">
        <f>IF(B86="","",IF(AND(Input!X85="",IFERROR(VLOOKUP(K86,UIR!$A$2:$P$21,15,FALSE),"")&lt;&gt;""),"Data is Missing.",""))</f>
        <v/>
      </c>
      <c r="AA86" s="195" t="str">
        <f>IF(B86="","",IF(AND(Input!Y85="",IFERROR(VLOOKUP(K86,UIR!$A$2:$P$21,16,FALSE),"")&lt;&gt;""),"Data is Missing.",""))</f>
        <v/>
      </c>
      <c r="AC86" s="202" t="str">
        <f>IF(ISERROR(IF(Input!D85="","",IF(ISERROR(VLOOKUP(Input!D85,'Measure List'!$A$2:$A$30000,1,0)),"Invalid RefNo",""))),"",IF(Input!D85="","",IF(ISERROR(VLOOKUP(Input!D85,'Measure List'!$A$2:$A$30000,1,0)),"Invalid RefNo","")))</f>
        <v/>
      </c>
      <c r="AD86" s="156"/>
      <c r="AE86" s="156"/>
      <c r="AF86" s="156"/>
      <c r="AG86" s="156"/>
      <c r="AH86" s="156"/>
      <c r="AI86" s="156"/>
      <c r="AJ86" s="156"/>
      <c r="AK86" s="156"/>
      <c r="AL86" s="203" t="str">
        <f>IF(COUNTIF(Dropdowns!$K$2:$K$7,Input!S85)&gt;0,"",IF(Input!S85="","","Invalid Type"))</f>
        <v/>
      </c>
      <c r="AN86" s="204" t="str">
        <f>IF(Input!C85="","",IF(ISNUMBER(VALUE(Input!C85)),"","Needs to be a number."))</f>
        <v/>
      </c>
      <c r="AO86" s="205" t="str">
        <f>IF(Input!E85="","",IF(ISNUMBER(VALUE(Input!E85)),"","Needs to be a number."))</f>
        <v/>
      </c>
      <c r="AP86" s="205" t="str">
        <f>IF(Input!N85="","",IF(ISNUMBER(VALUE(Input!N85)),"","Needs to be a number."))</f>
        <v/>
      </c>
      <c r="AQ86" s="205" t="str">
        <f>IF(Input!O85="","",IF(ISNUMBER(VALUE(Input!O85)),"","Needs to be a number."))</f>
        <v/>
      </c>
      <c r="AR86" s="205" t="str">
        <f>IF(Input!V85="","",IF(ISNUMBER(VALUE(Input!V85)),"","Needs to be a number."))</f>
        <v/>
      </c>
      <c r="AS86" s="205" t="str">
        <f>IF(Input!W85="","",IF(ISNUMBER(VALUE(Input!W85)),"","Needs to be a number."))</f>
        <v/>
      </c>
      <c r="AT86" s="205" t="str">
        <f>IF(Input!X85="","",IF(ISNUMBER(VALUE(Input!X85)),"","Needs to be a number."))</f>
        <v/>
      </c>
      <c r="AU86" s="206" t="str">
        <f>IF(Input!Y85="","",IF(ISNUMBER(VALUE(Input!Y85)),"","Needs to be a number."))</f>
        <v/>
      </c>
      <c r="AV86" s="207"/>
      <c r="AW86" s="259" t="str">
        <f>IF(OR(VALUE(Input!C85)&lt;0,VALUE(Input!C85)&gt;100), "Invalid EEI %","")</f>
        <v/>
      </c>
      <c r="AX86" s="207"/>
      <c r="AY86" s="278" t="str">
        <f>IF(Input!E85="","",IF(VALUE(Input!E85)=0,"Do not enter 0.",""))</f>
        <v/>
      </c>
    </row>
    <row r="87" spans="2:51" x14ac:dyDescent="0.3">
      <c r="B87" s="188" t="str">
        <f>Input!A86</f>
        <v/>
      </c>
      <c r="C87" s="189" t="str">
        <f>IF(ISERROR(IF(AND(Input!$A86="",SUMPRODUCT(--(LEN(Input!$A87:'Input'!$A$1006)&gt;0))&lt;&gt;0),"Row is skipped.",IF(AND(Input!$A86="",Input!$A87=""),"", IF(Input!B86="","Data is missing.","")))),"",IF(AND(Input!$A86="",SUMPRODUCT(--(LEN(Input!$A87:'Input'!$A$1006)&gt;0))&lt;&gt;0),"Row is skipped.",IF(AND(Input!$A86="",Input!$A87=""),"", IF(Input!B86="","Data is missing.",""))))</f>
        <v/>
      </c>
      <c r="D87" s="189" t="str">
        <f>IF(ISERROR(IF(AND(Input!$A86="",SUMPRODUCT(--(LEN(Input!$A87:'Input'!$A$1006)&gt;0))&lt;&gt;0),"Row is skipped.",IF(AND(Input!$A86="",Input!$A87=""),"", IF(Input!C86="","Data is missing.","")))),"",IF(AND(Input!$A86="",SUMPRODUCT(--(LEN(Input!$A87:'Input'!$A$1006)&gt;0))&lt;&gt;0),"Row is skipped.",IF(AND(Input!$A86="",Input!$A87=""),"", IF(Input!C86="","Data is missing.",""))))</f>
        <v/>
      </c>
      <c r="E87" s="189" t="str">
        <f>IF(ISERROR(IF(AND(Input!$A86="",SUMPRODUCT(--(LEN(Input!$A87:'Input'!$A$1006)&gt;0))&lt;&gt;0),"Row is skipped.",IF(AND(Input!$A86="",Input!$A87=""),"", IF(Input!D86="","Data is missing.","")))),"",IF(AND(Input!$A86="",SUMPRODUCT(--(LEN(Input!$A87:'Input'!$A$1006)&gt;0))&lt;&gt;0),"Row is skipped.",IF(AND(Input!$A86="",Input!$A87=""),"", IF(Input!D86="","Data is missing.",""))))</f>
        <v/>
      </c>
      <c r="F87" s="189" t="str">
        <f>IF(ISERROR(IF(AND(Input!$A86="",SUMPRODUCT(--(LEN(Input!$A87:'Input'!$A$1006)&gt;0))&lt;&gt;0),"Row is skipped.",IF(AND(Input!$A86="",Input!$A87=""),"", IF(Input!E86="","Data is missing.","")))),"",IF(AND(Input!$A86="",SUMPRODUCT(--(LEN(Input!$A87:'Input'!$A$1006)&gt;0))&lt;&gt;0),"Row is skipped.",IF(AND(Input!$A86="",Input!$A87=""),"", IF(Input!E86="","Data is missing.",""))))</f>
        <v/>
      </c>
      <c r="G87" s="189" t="str">
        <f>IF(ISERROR(IF(AND(Input!$A86="",SUMPRODUCT(--(LEN(Input!$A87:'Input'!$A$1006)&gt;0))&lt;&gt;0),"Row is skipped.",IF(AND(Input!$A86="",Input!$A87=""),"", IF(Input!F86="","Data is missing.","")))),"",IF(AND(Input!$A86="",SUMPRODUCT(--(LEN(Input!$A87:'Input'!$A$1006)&gt;0))&lt;&gt;0),"Row is skipped.",IF(AND(Input!$A86="",Input!$A87=""),"", IF(Input!F86="","Data is missing.",""))))</f>
        <v/>
      </c>
      <c r="H87" s="190" t="str">
        <f>IF(ISERROR(IF(AND(Input!$A86="",SUMPRODUCT(--(LEN(Input!$A87:'Input'!$A$1006)&gt;0))&lt;&gt;0),"Row is skipped.",IF(AND(Input!$A86="",Input!$A87=""),"", IF(Input!G86="","Data is missing.","")))),"",IF(AND(Input!$A86="",SUMPRODUCT(--(LEN(Input!$A87:'Input'!$A$1006)&gt;0))&lt;&gt;0),"Row is skipped.",IF(AND(Input!$A86="",Input!$A87=""),"", IF(Input!G86="","Data is missing.",""))))</f>
        <v/>
      </c>
      <c r="I87" s="156"/>
      <c r="J87" s="191" t="str">
        <f>IFERROR(VLOOKUP(VLOOKUP(Input!$D86,'Measure List'!$A:$AN,40,FALSE),UIR!$A$1:$Q$27,17,FALSE),"")</f>
        <v/>
      </c>
      <c r="K87" s="192" t="str">
        <f>IFERROR(VLOOKUP(Input!$D86,'Measure List'!$A:$AN,40,FALSE),"")</f>
        <v/>
      </c>
      <c r="L87" s="156"/>
      <c r="M87" s="193" t="str">
        <f>IF(B87="","",IF(AND(Input!H86="",IFERROR(VLOOKUP(K87,UIR!$A$2:$P$21,2,FALSE),"")&lt;&gt;""),"Data is Missing.",""))</f>
        <v/>
      </c>
      <c r="N87" s="194" t="str">
        <f>IF(B87="","",IF(AND(Input!I86="",IFERROR(VLOOKUP(K87,UIR!$A$2:$P$21,3,FALSE),"")&lt;&gt;""),"Data is Missing.",""))</f>
        <v/>
      </c>
      <c r="O87" s="194" t="str">
        <f>IF(B87="","",IF(AND(Input!J86="",IFERROR(VLOOKUP(K87,UIR!$A$2:$P$21,4,FALSE),"")&lt;&gt;""),"Data is Missing.",""))</f>
        <v/>
      </c>
      <c r="P87" s="194" t="str">
        <f>IF(B87="","",IF(AND(Input!K86="",IFERROR(VLOOKUP(K87,UIR!$A$2:$P$21,5,FALSE),"")&lt;&gt;""),"Data is Missing.",""))</f>
        <v/>
      </c>
      <c r="Q87" s="194" t="str">
        <f>IF(B87="","",IF(AND(Input!L86="",IFERROR(VLOOKUP(K87,UIR!$A$2:$P$21,6,FALSE),"")&lt;&gt;""),"Data is Missing.",""))</f>
        <v/>
      </c>
      <c r="R87" s="194" t="str">
        <f>IF(B87="","",IF(AND(Input!M86="",IFERROR(VLOOKUP(K87,UIR!$A$2:$P$21,7,FALSE),"")&lt;&gt;""),"Data is Missing.",""))</f>
        <v/>
      </c>
      <c r="S87" s="194" t="str">
        <f>IF(B87="","",IF(AND(Input!P86="",IFERROR(VLOOKUP(K87,UIR!$A$2:$P$21,8,FALSE),"")&lt;&gt;""),"Data is Missing.",""))</f>
        <v/>
      </c>
      <c r="T87" s="194" t="str">
        <f>IF(B87="","",IF(AND(Input!Q86="",IFERROR(VLOOKUP(K87,UIR!$A$2:$P$21,9,FALSE),"")&lt;&gt;""),"Data is Missing.",""))</f>
        <v/>
      </c>
      <c r="U87" s="194"/>
      <c r="V87" s="194" t="str">
        <f>IF(B87="","",IF(AND(Input!S86="",IFERROR(VLOOKUP(K87,UIR!$A$2:$P$21,11,FALSE),"")&lt;&gt;""),"Data is Missing.",""))</f>
        <v/>
      </c>
      <c r="W87" s="194" t="str">
        <f>IF(B87="","",IF(AND(Input!T86="",IFERROR(VLOOKUP(K87,UIR!$A$2:$P$21,12,FALSE),"")&lt;&gt;""),"Data is Missing.",""))</f>
        <v/>
      </c>
      <c r="X87" s="194" t="str">
        <f>IF(B87="","",IF(AND(Input!V86="",IFERROR(VLOOKUP(K87,UIR!$A$2:$P$21,13,FALSE),"")&lt;&gt;""),"Data is Missing.",""))</f>
        <v/>
      </c>
      <c r="Y87" s="194" t="str">
        <f>IF(B87="","",IF(AND(Input!W86="",IFERROR(VLOOKUP(K87,UIR!$A$2:$P$21,14,FALSE),"")&lt;&gt;""),"Data is Missing.",""))</f>
        <v/>
      </c>
      <c r="Z87" s="194" t="str">
        <f>IF(B87="","",IF(AND(Input!X86="",IFERROR(VLOOKUP(K87,UIR!$A$2:$P$21,15,FALSE),"")&lt;&gt;""),"Data is Missing.",""))</f>
        <v/>
      </c>
      <c r="AA87" s="195" t="str">
        <f>IF(B87="","",IF(AND(Input!Y86="",IFERROR(VLOOKUP(K87,UIR!$A$2:$P$21,16,FALSE),"")&lt;&gt;""),"Data is Missing.",""))</f>
        <v/>
      </c>
      <c r="AC87" s="202" t="str">
        <f>IF(ISERROR(IF(Input!D86="","",IF(ISERROR(VLOOKUP(Input!D86,'Measure List'!$A$2:$A$30000,1,0)),"Invalid RefNo",""))),"",IF(Input!D86="","",IF(ISERROR(VLOOKUP(Input!D86,'Measure List'!$A$2:$A$30000,1,0)),"Invalid RefNo","")))</f>
        <v/>
      </c>
      <c r="AD87" s="156"/>
      <c r="AE87" s="156"/>
      <c r="AF87" s="156"/>
      <c r="AG87" s="156"/>
      <c r="AH87" s="156"/>
      <c r="AI87" s="156"/>
      <c r="AJ87" s="156"/>
      <c r="AK87" s="156"/>
      <c r="AL87" s="203" t="str">
        <f>IF(COUNTIF(Dropdowns!$K$2:$K$7,Input!S86)&gt;0,"",IF(Input!S86="","","Invalid Type"))</f>
        <v/>
      </c>
      <c r="AN87" s="204" t="str">
        <f>IF(Input!C86="","",IF(ISNUMBER(VALUE(Input!C86)),"","Needs to be a number."))</f>
        <v/>
      </c>
      <c r="AO87" s="205" t="str">
        <f>IF(Input!E86="","",IF(ISNUMBER(VALUE(Input!E86)),"","Needs to be a number."))</f>
        <v/>
      </c>
      <c r="AP87" s="205" t="str">
        <f>IF(Input!N86="","",IF(ISNUMBER(VALUE(Input!N86)),"","Needs to be a number."))</f>
        <v/>
      </c>
      <c r="AQ87" s="205" t="str">
        <f>IF(Input!O86="","",IF(ISNUMBER(VALUE(Input!O86)),"","Needs to be a number."))</f>
        <v/>
      </c>
      <c r="AR87" s="205" t="str">
        <f>IF(Input!V86="","",IF(ISNUMBER(VALUE(Input!V86)),"","Needs to be a number."))</f>
        <v/>
      </c>
      <c r="AS87" s="205" t="str">
        <f>IF(Input!W86="","",IF(ISNUMBER(VALUE(Input!W86)),"","Needs to be a number."))</f>
        <v/>
      </c>
      <c r="AT87" s="205" t="str">
        <f>IF(Input!X86="","",IF(ISNUMBER(VALUE(Input!X86)),"","Needs to be a number."))</f>
        <v/>
      </c>
      <c r="AU87" s="206" t="str">
        <f>IF(Input!Y86="","",IF(ISNUMBER(VALUE(Input!Y86)),"","Needs to be a number."))</f>
        <v/>
      </c>
      <c r="AV87" s="207"/>
      <c r="AW87" s="259" t="str">
        <f>IF(OR(VALUE(Input!C86)&lt;0,VALUE(Input!C86)&gt;100), "Invalid EEI %","")</f>
        <v/>
      </c>
      <c r="AX87" s="207"/>
      <c r="AY87" s="278" t="str">
        <f>IF(Input!E86="","",IF(VALUE(Input!E86)=0,"Do not enter 0.",""))</f>
        <v/>
      </c>
    </row>
    <row r="88" spans="2:51" x14ac:dyDescent="0.3">
      <c r="B88" s="188" t="str">
        <f>Input!A87</f>
        <v/>
      </c>
      <c r="C88" s="189" t="str">
        <f>IF(ISERROR(IF(AND(Input!$A87="",SUMPRODUCT(--(LEN(Input!$A88:'Input'!$A$1006)&gt;0))&lt;&gt;0),"Row is skipped.",IF(AND(Input!$A87="",Input!$A88=""),"", IF(Input!B87="","Data is missing.","")))),"",IF(AND(Input!$A87="",SUMPRODUCT(--(LEN(Input!$A88:'Input'!$A$1006)&gt;0))&lt;&gt;0),"Row is skipped.",IF(AND(Input!$A87="",Input!$A88=""),"", IF(Input!B87="","Data is missing.",""))))</f>
        <v/>
      </c>
      <c r="D88" s="189" t="str">
        <f>IF(ISERROR(IF(AND(Input!$A87="",SUMPRODUCT(--(LEN(Input!$A88:'Input'!$A$1006)&gt;0))&lt;&gt;0),"Row is skipped.",IF(AND(Input!$A87="",Input!$A88=""),"", IF(Input!C87="","Data is missing.","")))),"",IF(AND(Input!$A87="",SUMPRODUCT(--(LEN(Input!$A88:'Input'!$A$1006)&gt;0))&lt;&gt;0),"Row is skipped.",IF(AND(Input!$A87="",Input!$A88=""),"", IF(Input!C87="","Data is missing.",""))))</f>
        <v/>
      </c>
      <c r="E88" s="189" t="str">
        <f>IF(ISERROR(IF(AND(Input!$A87="",SUMPRODUCT(--(LEN(Input!$A88:'Input'!$A$1006)&gt;0))&lt;&gt;0),"Row is skipped.",IF(AND(Input!$A87="",Input!$A88=""),"", IF(Input!D87="","Data is missing.","")))),"",IF(AND(Input!$A87="",SUMPRODUCT(--(LEN(Input!$A88:'Input'!$A$1006)&gt;0))&lt;&gt;0),"Row is skipped.",IF(AND(Input!$A87="",Input!$A88=""),"", IF(Input!D87="","Data is missing.",""))))</f>
        <v/>
      </c>
      <c r="F88" s="189" t="str">
        <f>IF(ISERROR(IF(AND(Input!$A87="",SUMPRODUCT(--(LEN(Input!$A88:'Input'!$A$1006)&gt;0))&lt;&gt;0),"Row is skipped.",IF(AND(Input!$A87="",Input!$A88=""),"", IF(Input!E87="","Data is missing.","")))),"",IF(AND(Input!$A87="",SUMPRODUCT(--(LEN(Input!$A88:'Input'!$A$1006)&gt;0))&lt;&gt;0),"Row is skipped.",IF(AND(Input!$A87="",Input!$A88=""),"", IF(Input!E87="","Data is missing.",""))))</f>
        <v/>
      </c>
      <c r="G88" s="189" t="str">
        <f>IF(ISERROR(IF(AND(Input!$A87="",SUMPRODUCT(--(LEN(Input!$A88:'Input'!$A$1006)&gt;0))&lt;&gt;0),"Row is skipped.",IF(AND(Input!$A87="",Input!$A88=""),"", IF(Input!F87="","Data is missing.","")))),"",IF(AND(Input!$A87="",SUMPRODUCT(--(LEN(Input!$A88:'Input'!$A$1006)&gt;0))&lt;&gt;0),"Row is skipped.",IF(AND(Input!$A87="",Input!$A88=""),"", IF(Input!F87="","Data is missing.",""))))</f>
        <v/>
      </c>
      <c r="H88" s="190" t="str">
        <f>IF(ISERROR(IF(AND(Input!$A87="",SUMPRODUCT(--(LEN(Input!$A88:'Input'!$A$1006)&gt;0))&lt;&gt;0),"Row is skipped.",IF(AND(Input!$A87="",Input!$A88=""),"", IF(Input!G87="","Data is missing.","")))),"",IF(AND(Input!$A87="",SUMPRODUCT(--(LEN(Input!$A88:'Input'!$A$1006)&gt;0))&lt;&gt;0),"Row is skipped.",IF(AND(Input!$A87="",Input!$A88=""),"", IF(Input!G87="","Data is missing.",""))))</f>
        <v/>
      </c>
      <c r="I88" s="156"/>
      <c r="J88" s="191" t="str">
        <f>IFERROR(VLOOKUP(VLOOKUP(Input!$D87,'Measure List'!$A:$AN,40,FALSE),UIR!$A$1:$Q$27,17,FALSE),"")</f>
        <v/>
      </c>
      <c r="K88" s="192" t="str">
        <f>IFERROR(VLOOKUP(Input!$D87,'Measure List'!$A:$AN,40,FALSE),"")</f>
        <v/>
      </c>
      <c r="L88" s="156"/>
      <c r="M88" s="193" t="str">
        <f>IF(B88="","",IF(AND(Input!H87="",IFERROR(VLOOKUP(K88,UIR!$A$2:$P$21,2,FALSE),"")&lt;&gt;""),"Data is Missing.",""))</f>
        <v/>
      </c>
      <c r="N88" s="194" t="str">
        <f>IF(B88="","",IF(AND(Input!I87="",IFERROR(VLOOKUP(K88,UIR!$A$2:$P$21,3,FALSE),"")&lt;&gt;""),"Data is Missing.",""))</f>
        <v/>
      </c>
      <c r="O88" s="194" t="str">
        <f>IF(B88="","",IF(AND(Input!J87="",IFERROR(VLOOKUP(K88,UIR!$A$2:$P$21,4,FALSE),"")&lt;&gt;""),"Data is Missing.",""))</f>
        <v/>
      </c>
      <c r="P88" s="194" t="str">
        <f>IF(B88="","",IF(AND(Input!K87="",IFERROR(VLOOKUP(K88,UIR!$A$2:$P$21,5,FALSE),"")&lt;&gt;""),"Data is Missing.",""))</f>
        <v/>
      </c>
      <c r="Q88" s="194" t="str">
        <f>IF(B88="","",IF(AND(Input!L87="",IFERROR(VLOOKUP(K88,UIR!$A$2:$P$21,6,FALSE),"")&lt;&gt;""),"Data is Missing.",""))</f>
        <v/>
      </c>
      <c r="R88" s="194" t="str">
        <f>IF(B88="","",IF(AND(Input!M87="",IFERROR(VLOOKUP(K88,UIR!$A$2:$P$21,7,FALSE),"")&lt;&gt;""),"Data is Missing.",""))</f>
        <v/>
      </c>
      <c r="S88" s="194" t="str">
        <f>IF(B88="","",IF(AND(Input!P87="",IFERROR(VLOOKUP(K88,UIR!$A$2:$P$21,8,FALSE),"")&lt;&gt;""),"Data is Missing.",""))</f>
        <v/>
      </c>
      <c r="T88" s="194" t="str">
        <f>IF(B88="","",IF(AND(Input!Q87="",IFERROR(VLOOKUP(K88,UIR!$A$2:$P$21,9,FALSE),"")&lt;&gt;""),"Data is Missing.",""))</f>
        <v/>
      </c>
      <c r="U88" s="194"/>
      <c r="V88" s="194" t="str">
        <f>IF(B88="","",IF(AND(Input!S87="",IFERROR(VLOOKUP(K88,UIR!$A$2:$P$21,11,FALSE),"")&lt;&gt;""),"Data is Missing.",""))</f>
        <v/>
      </c>
      <c r="W88" s="194" t="str">
        <f>IF(B88="","",IF(AND(Input!T87="",IFERROR(VLOOKUP(K88,UIR!$A$2:$P$21,12,FALSE),"")&lt;&gt;""),"Data is Missing.",""))</f>
        <v/>
      </c>
      <c r="X88" s="194" t="str">
        <f>IF(B88="","",IF(AND(Input!V87="",IFERROR(VLOOKUP(K88,UIR!$A$2:$P$21,13,FALSE),"")&lt;&gt;""),"Data is Missing.",""))</f>
        <v/>
      </c>
      <c r="Y88" s="194" t="str">
        <f>IF(B88="","",IF(AND(Input!W87="",IFERROR(VLOOKUP(K88,UIR!$A$2:$P$21,14,FALSE),"")&lt;&gt;""),"Data is Missing.",""))</f>
        <v/>
      </c>
      <c r="Z88" s="194" t="str">
        <f>IF(B88="","",IF(AND(Input!X87="",IFERROR(VLOOKUP(K88,UIR!$A$2:$P$21,15,FALSE),"")&lt;&gt;""),"Data is Missing.",""))</f>
        <v/>
      </c>
      <c r="AA88" s="195" t="str">
        <f>IF(B88="","",IF(AND(Input!Y87="",IFERROR(VLOOKUP(K88,UIR!$A$2:$P$21,16,FALSE),"")&lt;&gt;""),"Data is Missing.",""))</f>
        <v/>
      </c>
      <c r="AC88" s="202" t="str">
        <f>IF(ISERROR(IF(Input!D87="","",IF(ISERROR(VLOOKUP(Input!D87,'Measure List'!$A$2:$A$30000,1,0)),"Invalid RefNo",""))),"",IF(Input!D87="","",IF(ISERROR(VLOOKUP(Input!D87,'Measure List'!$A$2:$A$30000,1,0)),"Invalid RefNo","")))</f>
        <v/>
      </c>
      <c r="AD88" s="156"/>
      <c r="AE88" s="156"/>
      <c r="AF88" s="156"/>
      <c r="AG88" s="156"/>
      <c r="AH88" s="156"/>
      <c r="AI88" s="156"/>
      <c r="AJ88" s="156"/>
      <c r="AK88" s="156"/>
      <c r="AL88" s="203" t="str">
        <f>IF(COUNTIF(Dropdowns!$K$2:$K$7,Input!S87)&gt;0,"",IF(Input!S87="","","Invalid Type"))</f>
        <v/>
      </c>
      <c r="AN88" s="204" t="str">
        <f>IF(Input!C87="","",IF(ISNUMBER(VALUE(Input!C87)),"","Needs to be a number."))</f>
        <v/>
      </c>
      <c r="AO88" s="205" t="str">
        <f>IF(Input!E87="","",IF(ISNUMBER(VALUE(Input!E87)),"","Needs to be a number."))</f>
        <v/>
      </c>
      <c r="AP88" s="205" t="str">
        <f>IF(Input!N87="","",IF(ISNUMBER(VALUE(Input!N87)),"","Needs to be a number."))</f>
        <v/>
      </c>
      <c r="AQ88" s="205" t="str">
        <f>IF(Input!O87="","",IF(ISNUMBER(VALUE(Input!O87)),"","Needs to be a number."))</f>
        <v/>
      </c>
      <c r="AR88" s="205" t="str">
        <f>IF(Input!V87="","",IF(ISNUMBER(VALUE(Input!V87)),"","Needs to be a number."))</f>
        <v/>
      </c>
      <c r="AS88" s="205" t="str">
        <f>IF(Input!W87="","",IF(ISNUMBER(VALUE(Input!W87)),"","Needs to be a number."))</f>
        <v/>
      </c>
      <c r="AT88" s="205" t="str">
        <f>IF(Input!X87="","",IF(ISNUMBER(VALUE(Input!X87)),"","Needs to be a number."))</f>
        <v/>
      </c>
      <c r="AU88" s="206" t="str">
        <f>IF(Input!Y87="","",IF(ISNUMBER(VALUE(Input!Y87)),"","Needs to be a number."))</f>
        <v/>
      </c>
      <c r="AV88" s="207"/>
      <c r="AW88" s="259" t="str">
        <f>IF(OR(VALUE(Input!C87)&lt;0,VALUE(Input!C87)&gt;100), "Invalid EEI %","")</f>
        <v/>
      </c>
      <c r="AX88" s="207"/>
      <c r="AY88" s="278" t="str">
        <f>IF(Input!E87="","",IF(VALUE(Input!E87)=0,"Do not enter 0.",""))</f>
        <v/>
      </c>
    </row>
    <row r="89" spans="2:51" x14ac:dyDescent="0.3">
      <c r="B89" s="188" t="str">
        <f>Input!A88</f>
        <v/>
      </c>
      <c r="C89" s="189" t="str">
        <f>IF(ISERROR(IF(AND(Input!$A88="",SUMPRODUCT(--(LEN(Input!$A89:'Input'!$A$1006)&gt;0))&lt;&gt;0),"Row is skipped.",IF(AND(Input!$A88="",Input!$A89=""),"", IF(Input!B88="","Data is missing.","")))),"",IF(AND(Input!$A88="",SUMPRODUCT(--(LEN(Input!$A89:'Input'!$A$1006)&gt;0))&lt;&gt;0),"Row is skipped.",IF(AND(Input!$A88="",Input!$A89=""),"", IF(Input!B88="","Data is missing.",""))))</f>
        <v/>
      </c>
      <c r="D89" s="189" t="str">
        <f>IF(ISERROR(IF(AND(Input!$A88="",SUMPRODUCT(--(LEN(Input!$A89:'Input'!$A$1006)&gt;0))&lt;&gt;0),"Row is skipped.",IF(AND(Input!$A88="",Input!$A89=""),"", IF(Input!C88="","Data is missing.","")))),"",IF(AND(Input!$A88="",SUMPRODUCT(--(LEN(Input!$A89:'Input'!$A$1006)&gt;0))&lt;&gt;0),"Row is skipped.",IF(AND(Input!$A88="",Input!$A89=""),"", IF(Input!C88="","Data is missing.",""))))</f>
        <v/>
      </c>
      <c r="E89" s="189" t="str">
        <f>IF(ISERROR(IF(AND(Input!$A88="",SUMPRODUCT(--(LEN(Input!$A89:'Input'!$A$1006)&gt;0))&lt;&gt;0),"Row is skipped.",IF(AND(Input!$A88="",Input!$A89=""),"", IF(Input!D88="","Data is missing.","")))),"",IF(AND(Input!$A88="",SUMPRODUCT(--(LEN(Input!$A89:'Input'!$A$1006)&gt;0))&lt;&gt;0),"Row is skipped.",IF(AND(Input!$A88="",Input!$A89=""),"", IF(Input!D88="","Data is missing.",""))))</f>
        <v/>
      </c>
      <c r="F89" s="189" t="str">
        <f>IF(ISERROR(IF(AND(Input!$A88="",SUMPRODUCT(--(LEN(Input!$A89:'Input'!$A$1006)&gt;0))&lt;&gt;0),"Row is skipped.",IF(AND(Input!$A88="",Input!$A89=""),"", IF(Input!E88="","Data is missing.","")))),"",IF(AND(Input!$A88="",SUMPRODUCT(--(LEN(Input!$A89:'Input'!$A$1006)&gt;0))&lt;&gt;0),"Row is skipped.",IF(AND(Input!$A88="",Input!$A89=""),"", IF(Input!E88="","Data is missing.",""))))</f>
        <v/>
      </c>
      <c r="G89" s="189" t="str">
        <f>IF(ISERROR(IF(AND(Input!$A88="",SUMPRODUCT(--(LEN(Input!$A89:'Input'!$A$1006)&gt;0))&lt;&gt;0),"Row is skipped.",IF(AND(Input!$A88="",Input!$A89=""),"", IF(Input!F88="","Data is missing.","")))),"",IF(AND(Input!$A88="",SUMPRODUCT(--(LEN(Input!$A89:'Input'!$A$1006)&gt;0))&lt;&gt;0),"Row is skipped.",IF(AND(Input!$A88="",Input!$A89=""),"", IF(Input!F88="","Data is missing.",""))))</f>
        <v/>
      </c>
      <c r="H89" s="190" t="str">
        <f>IF(ISERROR(IF(AND(Input!$A88="",SUMPRODUCT(--(LEN(Input!$A89:'Input'!$A$1006)&gt;0))&lt;&gt;0),"Row is skipped.",IF(AND(Input!$A88="",Input!$A89=""),"", IF(Input!G88="","Data is missing.","")))),"",IF(AND(Input!$A88="",SUMPRODUCT(--(LEN(Input!$A89:'Input'!$A$1006)&gt;0))&lt;&gt;0),"Row is skipped.",IF(AND(Input!$A88="",Input!$A89=""),"", IF(Input!G88="","Data is missing.",""))))</f>
        <v/>
      </c>
      <c r="I89" s="156"/>
      <c r="J89" s="191" t="str">
        <f>IFERROR(VLOOKUP(VLOOKUP(Input!$D88,'Measure List'!$A:$AN,40,FALSE),UIR!$A$1:$Q$27,17,FALSE),"")</f>
        <v/>
      </c>
      <c r="K89" s="192" t="str">
        <f>IFERROR(VLOOKUP(Input!$D88,'Measure List'!$A:$AN,40,FALSE),"")</f>
        <v/>
      </c>
      <c r="L89" s="156"/>
      <c r="M89" s="193" t="str">
        <f>IF(B89="","",IF(AND(Input!H88="",IFERROR(VLOOKUP(K89,UIR!$A$2:$P$21,2,FALSE),"")&lt;&gt;""),"Data is Missing.",""))</f>
        <v/>
      </c>
      <c r="N89" s="194" t="str">
        <f>IF(B89="","",IF(AND(Input!I88="",IFERROR(VLOOKUP(K89,UIR!$A$2:$P$21,3,FALSE),"")&lt;&gt;""),"Data is Missing.",""))</f>
        <v/>
      </c>
      <c r="O89" s="194" t="str">
        <f>IF(B89="","",IF(AND(Input!J88="",IFERROR(VLOOKUP(K89,UIR!$A$2:$P$21,4,FALSE),"")&lt;&gt;""),"Data is Missing.",""))</f>
        <v/>
      </c>
      <c r="P89" s="194" t="str">
        <f>IF(B89="","",IF(AND(Input!K88="",IFERROR(VLOOKUP(K89,UIR!$A$2:$P$21,5,FALSE),"")&lt;&gt;""),"Data is Missing.",""))</f>
        <v/>
      </c>
      <c r="Q89" s="194" t="str">
        <f>IF(B89="","",IF(AND(Input!L88="",IFERROR(VLOOKUP(K89,UIR!$A$2:$P$21,6,FALSE),"")&lt;&gt;""),"Data is Missing.",""))</f>
        <v/>
      </c>
      <c r="R89" s="194" t="str">
        <f>IF(B89="","",IF(AND(Input!M88="",IFERROR(VLOOKUP(K89,UIR!$A$2:$P$21,7,FALSE),"")&lt;&gt;""),"Data is Missing.",""))</f>
        <v/>
      </c>
      <c r="S89" s="194" t="str">
        <f>IF(B89="","",IF(AND(Input!P88="",IFERROR(VLOOKUP(K89,UIR!$A$2:$P$21,8,FALSE),"")&lt;&gt;""),"Data is Missing.",""))</f>
        <v/>
      </c>
      <c r="T89" s="194" t="str">
        <f>IF(B89="","",IF(AND(Input!Q88="",IFERROR(VLOOKUP(K89,UIR!$A$2:$P$21,9,FALSE),"")&lt;&gt;""),"Data is Missing.",""))</f>
        <v/>
      </c>
      <c r="U89" s="194"/>
      <c r="V89" s="194" t="str">
        <f>IF(B89="","",IF(AND(Input!S88="",IFERROR(VLOOKUP(K89,UIR!$A$2:$P$21,11,FALSE),"")&lt;&gt;""),"Data is Missing.",""))</f>
        <v/>
      </c>
      <c r="W89" s="194" t="str">
        <f>IF(B89="","",IF(AND(Input!T88="",IFERROR(VLOOKUP(K89,UIR!$A$2:$P$21,12,FALSE),"")&lt;&gt;""),"Data is Missing.",""))</f>
        <v/>
      </c>
      <c r="X89" s="194" t="str">
        <f>IF(B89="","",IF(AND(Input!V88="",IFERROR(VLOOKUP(K89,UIR!$A$2:$P$21,13,FALSE),"")&lt;&gt;""),"Data is Missing.",""))</f>
        <v/>
      </c>
      <c r="Y89" s="194" t="str">
        <f>IF(B89="","",IF(AND(Input!W88="",IFERROR(VLOOKUP(K89,UIR!$A$2:$P$21,14,FALSE),"")&lt;&gt;""),"Data is Missing.",""))</f>
        <v/>
      </c>
      <c r="Z89" s="194" t="str">
        <f>IF(B89="","",IF(AND(Input!X88="",IFERROR(VLOOKUP(K89,UIR!$A$2:$P$21,15,FALSE),"")&lt;&gt;""),"Data is Missing.",""))</f>
        <v/>
      </c>
      <c r="AA89" s="195" t="str">
        <f>IF(B89="","",IF(AND(Input!Y88="",IFERROR(VLOOKUP(K89,UIR!$A$2:$P$21,16,FALSE),"")&lt;&gt;""),"Data is Missing.",""))</f>
        <v/>
      </c>
      <c r="AC89" s="202" t="str">
        <f>IF(ISERROR(IF(Input!D88="","",IF(ISERROR(VLOOKUP(Input!D88,'Measure List'!$A$2:$A$30000,1,0)),"Invalid RefNo",""))),"",IF(Input!D88="","",IF(ISERROR(VLOOKUP(Input!D88,'Measure List'!$A$2:$A$30000,1,0)),"Invalid RefNo","")))</f>
        <v/>
      </c>
      <c r="AD89" s="156"/>
      <c r="AE89" s="156"/>
      <c r="AF89" s="156"/>
      <c r="AG89" s="156"/>
      <c r="AH89" s="156"/>
      <c r="AI89" s="156"/>
      <c r="AJ89" s="156"/>
      <c r="AK89" s="156"/>
      <c r="AL89" s="203" t="str">
        <f>IF(COUNTIF(Dropdowns!$K$2:$K$7,Input!S88)&gt;0,"",IF(Input!S88="","","Invalid Type"))</f>
        <v/>
      </c>
      <c r="AN89" s="204" t="str">
        <f>IF(Input!C88="","",IF(ISNUMBER(VALUE(Input!C88)),"","Needs to be a number."))</f>
        <v/>
      </c>
      <c r="AO89" s="205" t="str">
        <f>IF(Input!E88="","",IF(ISNUMBER(VALUE(Input!E88)),"","Needs to be a number."))</f>
        <v/>
      </c>
      <c r="AP89" s="205" t="str">
        <f>IF(Input!N88="","",IF(ISNUMBER(VALUE(Input!N88)),"","Needs to be a number."))</f>
        <v/>
      </c>
      <c r="AQ89" s="205" t="str">
        <f>IF(Input!O88="","",IF(ISNUMBER(VALUE(Input!O88)),"","Needs to be a number."))</f>
        <v/>
      </c>
      <c r="AR89" s="205" t="str">
        <f>IF(Input!V88="","",IF(ISNUMBER(VALUE(Input!V88)),"","Needs to be a number."))</f>
        <v/>
      </c>
      <c r="AS89" s="205" t="str">
        <f>IF(Input!W88="","",IF(ISNUMBER(VALUE(Input!W88)),"","Needs to be a number."))</f>
        <v/>
      </c>
      <c r="AT89" s="205" t="str">
        <f>IF(Input!X88="","",IF(ISNUMBER(VALUE(Input!X88)),"","Needs to be a number."))</f>
        <v/>
      </c>
      <c r="AU89" s="206" t="str">
        <f>IF(Input!Y88="","",IF(ISNUMBER(VALUE(Input!Y88)),"","Needs to be a number."))</f>
        <v/>
      </c>
      <c r="AV89" s="207"/>
      <c r="AW89" s="259" t="str">
        <f>IF(OR(VALUE(Input!C88)&lt;0,VALUE(Input!C88)&gt;100), "Invalid EEI %","")</f>
        <v/>
      </c>
      <c r="AX89" s="207"/>
      <c r="AY89" s="278" t="str">
        <f>IF(Input!E88="","",IF(VALUE(Input!E88)=0,"Do not enter 0.",""))</f>
        <v/>
      </c>
    </row>
    <row r="90" spans="2:51" x14ac:dyDescent="0.3">
      <c r="B90" s="188" t="str">
        <f>Input!A89</f>
        <v/>
      </c>
      <c r="C90" s="189" t="str">
        <f>IF(ISERROR(IF(AND(Input!$A89="",SUMPRODUCT(--(LEN(Input!$A90:'Input'!$A$1006)&gt;0))&lt;&gt;0),"Row is skipped.",IF(AND(Input!$A89="",Input!$A90=""),"", IF(Input!B89="","Data is missing.","")))),"",IF(AND(Input!$A89="",SUMPRODUCT(--(LEN(Input!$A90:'Input'!$A$1006)&gt;0))&lt;&gt;0),"Row is skipped.",IF(AND(Input!$A89="",Input!$A90=""),"", IF(Input!B89="","Data is missing.",""))))</f>
        <v/>
      </c>
      <c r="D90" s="189" t="str">
        <f>IF(ISERROR(IF(AND(Input!$A89="",SUMPRODUCT(--(LEN(Input!$A90:'Input'!$A$1006)&gt;0))&lt;&gt;0),"Row is skipped.",IF(AND(Input!$A89="",Input!$A90=""),"", IF(Input!C89="","Data is missing.","")))),"",IF(AND(Input!$A89="",SUMPRODUCT(--(LEN(Input!$A90:'Input'!$A$1006)&gt;0))&lt;&gt;0),"Row is skipped.",IF(AND(Input!$A89="",Input!$A90=""),"", IF(Input!C89="","Data is missing.",""))))</f>
        <v/>
      </c>
      <c r="E90" s="189" t="str">
        <f>IF(ISERROR(IF(AND(Input!$A89="",SUMPRODUCT(--(LEN(Input!$A90:'Input'!$A$1006)&gt;0))&lt;&gt;0),"Row is skipped.",IF(AND(Input!$A89="",Input!$A90=""),"", IF(Input!D89="","Data is missing.","")))),"",IF(AND(Input!$A89="",SUMPRODUCT(--(LEN(Input!$A90:'Input'!$A$1006)&gt;0))&lt;&gt;0),"Row is skipped.",IF(AND(Input!$A89="",Input!$A90=""),"", IF(Input!D89="","Data is missing.",""))))</f>
        <v/>
      </c>
      <c r="F90" s="189" t="str">
        <f>IF(ISERROR(IF(AND(Input!$A89="",SUMPRODUCT(--(LEN(Input!$A90:'Input'!$A$1006)&gt;0))&lt;&gt;0),"Row is skipped.",IF(AND(Input!$A89="",Input!$A90=""),"", IF(Input!E89="","Data is missing.","")))),"",IF(AND(Input!$A89="",SUMPRODUCT(--(LEN(Input!$A90:'Input'!$A$1006)&gt;0))&lt;&gt;0),"Row is skipped.",IF(AND(Input!$A89="",Input!$A90=""),"", IF(Input!E89="","Data is missing.",""))))</f>
        <v/>
      </c>
      <c r="G90" s="189" t="str">
        <f>IF(ISERROR(IF(AND(Input!$A89="",SUMPRODUCT(--(LEN(Input!$A90:'Input'!$A$1006)&gt;0))&lt;&gt;0),"Row is skipped.",IF(AND(Input!$A89="",Input!$A90=""),"", IF(Input!F89="","Data is missing.","")))),"",IF(AND(Input!$A89="",SUMPRODUCT(--(LEN(Input!$A90:'Input'!$A$1006)&gt;0))&lt;&gt;0),"Row is skipped.",IF(AND(Input!$A89="",Input!$A90=""),"", IF(Input!F89="","Data is missing.",""))))</f>
        <v/>
      </c>
      <c r="H90" s="190" t="str">
        <f>IF(ISERROR(IF(AND(Input!$A89="",SUMPRODUCT(--(LEN(Input!$A90:'Input'!$A$1006)&gt;0))&lt;&gt;0),"Row is skipped.",IF(AND(Input!$A89="",Input!$A90=""),"", IF(Input!G89="","Data is missing.","")))),"",IF(AND(Input!$A89="",SUMPRODUCT(--(LEN(Input!$A90:'Input'!$A$1006)&gt;0))&lt;&gt;0),"Row is skipped.",IF(AND(Input!$A89="",Input!$A90=""),"", IF(Input!G89="","Data is missing.",""))))</f>
        <v/>
      </c>
      <c r="I90" s="156"/>
      <c r="J90" s="191" t="str">
        <f>IFERROR(VLOOKUP(VLOOKUP(Input!$D89,'Measure List'!$A:$AN,40,FALSE),UIR!$A$1:$Q$27,17,FALSE),"")</f>
        <v/>
      </c>
      <c r="K90" s="192" t="str">
        <f>IFERROR(VLOOKUP(Input!$D89,'Measure List'!$A:$AN,40,FALSE),"")</f>
        <v/>
      </c>
      <c r="L90" s="156"/>
      <c r="M90" s="193" t="str">
        <f>IF(B90="","",IF(AND(Input!H89="",IFERROR(VLOOKUP(K90,UIR!$A$2:$P$21,2,FALSE),"")&lt;&gt;""),"Data is Missing.",""))</f>
        <v/>
      </c>
      <c r="N90" s="194" t="str">
        <f>IF(B90="","",IF(AND(Input!I89="",IFERROR(VLOOKUP(K90,UIR!$A$2:$P$21,3,FALSE),"")&lt;&gt;""),"Data is Missing.",""))</f>
        <v/>
      </c>
      <c r="O90" s="194" t="str">
        <f>IF(B90="","",IF(AND(Input!J89="",IFERROR(VLOOKUP(K90,UIR!$A$2:$P$21,4,FALSE),"")&lt;&gt;""),"Data is Missing.",""))</f>
        <v/>
      </c>
      <c r="P90" s="194" t="str">
        <f>IF(B90="","",IF(AND(Input!K89="",IFERROR(VLOOKUP(K90,UIR!$A$2:$P$21,5,FALSE),"")&lt;&gt;""),"Data is Missing.",""))</f>
        <v/>
      </c>
      <c r="Q90" s="194" t="str">
        <f>IF(B90="","",IF(AND(Input!L89="",IFERROR(VLOOKUP(K90,UIR!$A$2:$P$21,6,FALSE),"")&lt;&gt;""),"Data is Missing.",""))</f>
        <v/>
      </c>
      <c r="R90" s="194" t="str">
        <f>IF(B90="","",IF(AND(Input!M89="",IFERROR(VLOOKUP(K90,UIR!$A$2:$P$21,7,FALSE),"")&lt;&gt;""),"Data is Missing.",""))</f>
        <v/>
      </c>
      <c r="S90" s="194" t="str">
        <f>IF(B90="","",IF(AND(Input!P89="",IFERROR(VLOOKUP(K90,UIR!$A$2:$P$21,8,FALSE),"")&lt;&gt;""),"Data is Missing.",""))</f>
        <v/>
      </c>
      <c r="T90" s="194" t="str">
        <f>IF(B90="","",IF(AND(Input!Q89="",IFERROR(VLOOKUP(K90,UIR!$A$2:$P$21,9,FALSE),"")&lt;&gt;""),"Data is Missing.",""))</f>
        <v/>
      </c>
      <c r="U90" s="194"/>
      <c r="V90" s="194" t="str">
        <f>IF(B90="","",IF(AND(Input!S89="",IFERROR(VLOOKUP(K90,UIR!$A$2:$P$21,11,FALSE),"")&lt;&gt;""),"Data is Missing.",""))</f>
        <v/>
      </c>
      <c r="W90" s="194" t="str">
        <f>IF(B90="","",IF(AND(Input!T89="",IFERROR(VLOOKUP(K90,UIR!$A$2:$P$21,12,FALSE),"")&lt;&gt;""),"Data is Missing.",""))</f>
        <v/>
      </c>
      <c r="X90" s="194" t="str">
        <f>IF(B90="","",IF(AND(Input!V89="",IFERROR(VLOOKUP(K90,UIR!$A$2:$P$21,13,FALSE),"")&lt;&gt;""),"Data is Missing.",""))</f>
        <v/>
      </c>
      <c r="Y90" s="194" t="str">
        <f>IF(B90="","",IF(AND(Input!W89="",IFERROR(VLOOKUP(K90,UIR!$A$2:$P$21,14,FALSE),"")&lt;&gt;""),"Data is Missing.",""))</f>
        <v/>
      </c>
      <c r="Z90" s="194" t="str">
        <f>IF(B90="","",IF(AND(Input!X89="",IFERROR(VLOOKUP(K90,UIR!$A$2:$P$21,15,FALSE),"")&lt;&gt;""),"Data is Missing.",""))</f>
        <v/>
      </c>
      <c r="AA90" s="195" t="str">
        <f>IF(B90="","",IF(AND(Input!Y89="",IFERROR(VLOOKUP(K90,UIR!$A$2:$P$21,16,FALSE),"")&lt;&gt;""),"Data is Missing.",""))</f>
        <v/>
      </c>
      <c r="AC90" s="202" t="str">
        <f>IF(ISERROR(IF(Input!D89="","",IF(ISERROR(VLOOKUP(Input!D89,'Measure List'!$A$2:$A$30000,1,0)),"Invalid RefNo",""))),"",IF(Input!D89="","",IF(ISERROR(VLOOKUP(Input!D89,'Measure List'!$A$2:$A$30000,1,0)),"Invalid RefNo","")))</f>
        <v/>
      </c>
      <c r="AD90" s="156"/>
      <c r="AE90" s="156"/>
      <c r="AF90" s="156"/>
      <c r="AG90" s="156"/>
      <c r="AH90" s="156"/>
      <c r="AI90" s="156"/>
      <c r="AJ90" s="156"/>
      <c r="AK90" s="156"/>
      <c r="AL90" s="203" t="str">
        <f>IF(COUNTIF(Dropdowns!$K$2:$K$7,Input!S89)&gt;0,"",IF(Input!S89="","","Invalid Type"))</f>
        <v/>
      </c>
      <c r="AN90" s="204" t="str">
        <f>IF(Input!C89="","",IF(ISNUMBER(VALUE(Input!C89)),"","Needs to be a number."))</f>
        <v/>
      </c>
      <c r="AO90" s="205" t="str">
        <f>IF(Input!E89="","",IF(ISNUMBER(VALUE(Input!E89)),"","Needs to be a number."))</f>
        <v/>
      </c>
      <c r="AP90" s="205" t="str">
        <f>IF(Input!N89="","",IF(ISNUMBER(VALUE(Input!N89)),"","Needs to be a number."))</f>
        <v/>
      </c>
      <c r="AQ90" s="205" t="str">
        <f>IF(Input!O89="","",IF(ISNUMBER(VALUE(Input!O89)),"","Needs to be a number."))</f>
        <v/>
      </c>
      <c r="AR90" s="205" t="str">
        <f>IF(Input!V89="","",IF(ISNUMBER(VALUE(Input!V89)),"","Needs to be a number."))</f>
        <v/>
      </c>
      <c r="AS90" s="205" t="str">
        <f>IF(Input!W89="","",IF(ISNUMBER(VALUE(Input!W89)),"","Needs to be a number."))</f>
        <v/>
      </c>
      <c r="AT90" s="205" t="str">
        <f>IF(Input!X89="","",IF(ISNUMBER(VALUE(Input!X89)),"","Needs to be a number."))</f>
        <v/>
      </c>
      <c r="AU90" s="206" t="str">
        <f>IF(Input!Y89="","",IF(ISNUMBER(VALUE(Input!Y89)),"","Needs to be a number."))</f>
        <v/>
      </c>
      <c r="AV90" s="207"/>
      <c r="AW90" s="259" t="str">
        <f>IF(OR(VALUE(Input!C89)&lt;0,VALUE(Input!C89)&gt;100), "Invalid EEI %","")</f>
        <v/>
      </c>
      <c r="AX90" s="207"/>
      <c r="AY90" s="278" t="str">
        <f>IF(Input!E89="","",IF(VALUE(Input!E89)=0,"Do not enter 0.",""))</f>
        <v/>
      </c>
    </row>
    <row r="91" spans="2:51" x14ac:dyDescent="0.3">
      <c r="B91" s="188" t="str">
        <f>Input!A90</f>
        <v/>
      </c>
      <c r="C91" s="189" t="str">
        <f>IF(ISERROR(IF(AND(Input!$A90="",SUMPRODUCT(--(LEN(Input!$A91:'Input'!$A$1006)&gt;0))&lt;&gt;0),"Row is skipped.",IF(AND(Input!$A90="",Input!$A91=""),"", IF(Input!B90="","Data is missing.","")))),"",IF(AND(Input!$A90="",SUMPRODUCT(--(LEN(Input!$A91:'Input'!$A$1006)&gt;0))&lt;&gt;0),"Row is skipped.",IF(AND(Input!$A90="",Input!$A91=""),"", IF(Input!B90="","Data is missing.",""))))</f>
        <v/>
      </c>
      <c r="D91" s="189" t="str">
        <f>IF(ISERROR(IF(AND(Input!$A90="",SUMPRODUCT(--(LEN(Input!$A91:'Input'!$A$1006)&gt;0))&lt;&gt;0),"Row is skipped.",IF(AND(Input!$A90="",Input!$A91=""),"", IF(Input!C90="","Data is missing.","")))),"",IF(AND(Input!$A90="",SUMPRODUCT(--(LEN(Input!$A91:'Input'!$A$1006)&gt;0))&lt;&gt;0),"Row is skipped.",IF(AND(Input!$A90="",Input!$A91=""),"", IF(Input!C90="","Data is missing.",""))))</f>
        <v/>
      </c>
      <c r="E91" s="189" t="str">
        <f>IF(ISERROR(IF(AND(Input!$A90="",SUMPRODUCT(--(LEN(Input!$A91:'Input'!$A$1006)&gt;0))&lt;&gt;0),"Row is skipped.",IF(AND(Input!$A90="",Input!$A91=""),"", IF(Input!D90="","Data is missing.","")))),"",IF(AND(Input!$A90="",SUMPRODUCT(--(LEN(Input!$A91:'Input'!$A$1006)&gt;0))&lt;&gt;0),"Row is skipped.",IF(AND(Input!$A90="",Input!$A91=""),"", IF(Input!D90="","Data is missing.",""))))</f>
        <v/>
      </c>
      <c r="F91" s="189" t="str">
        <f>IF(ISERROR(IF(AND(Input!$A90="",SUMPRODUCT(--(LEN(Input!$A91:'Input'!$A$1006)&gt;0))&lt;&gt;0),"Row is skipped.",IF(AND(Input!$A90="",Input!$A91=""),"", IF(Input!E90="","Data is missing.","")))),"",IF(AND(Input!$A90="",SUMPRODUCT(--(LEN(Input!$A91:'Input'!$A$1006)&gt;0))&lt;&gt;0),"Row is skipped.",IF(AND(Input!$A90="",Input!$A91=""),"", IF(Input!E90="","Data is missing.",""))))</f>
        <v/>
      </c>
      <c r="G91" s="189" t="str">
        <f>IF(ISERROR(IF(AND(Input!$A90="",SUMPRODUCT(--(LEN(Input!$A91:'Input'!$A$1006)&gt;0))&lt;&gt;0),"Row is skipped.",IF(AND(Input!$A90="",Input!$A91=""),"", IF(Input!F90="","Data is missing.","")))),"",IF(AND(Input!$A90="",SUMPRODUCT(--(LEN(Input!$A91:'Input'!$A$1006)&gt;0))&lt;&gt;0),"Row is skipped.",IF(AND(Input!$A90="",Input!$A91=""),"", IF(Input!F90="","Data is missing.",""))))</f>
        <v/>
      </c>
      <c r="H91" s="190" t="str">
        <f>IF(ISERROR(IF(AND(Input!$A90="",SUMPRODUCT(--(LEN(Input!$A91:'Input'!$A$1006)&gt;0))&lt;&gt;0),"Row is skipped.",IF(AND(Input!$A90="",Input!$A91=""),"", IF(Input!G90="","Data is missing.","")))),"",IF(AND(Input!$A90="",SUMPRODUCT(--(LEN(Input!$A91:'Input'!$A$1006)&gt;0))&lt;&gt;0),"Row is skipped.",IF(AND(Input!$A90="",Input!$A91=""),"", IF(Input!G90="","Data is missing.",""))))</f>
        <v/>
      </c>
      <c r="I91" s="156"/>
      <c r="J91" s="191" t="str">
        <f>IFERROR(VLOOKUP(VLOOKUP(Input!$D90,'Measure List'!$A:$AN,40,FALSE),UIR!$A$1:$Q$27,17,FALSE),"")</f>
        <v/>
      </c>
      <c r="K91" s="192" t="str">
        <f>IFERROR(VLOOKUP(Input!$D90,'Measure List'!$A:$AN,40,FALSE),"")</f>
        <v/>
      </c>
      <c r="L91" s="156"/>
      <c r="M91" s="193" t="str">
        <f>IF(B91="","",IF(AND(Input!H90="",IFERROR(VLOOKUP(K91,UIR!$A$2:$P$21,2,FALSE),"")&lt;&gt;""),"Data is Missing.",""))</f>
        <v/>
      </c>
      <c r="N91" s="194" t="str">
        <f>IF(B91="","",IF(AND(Input!I90="",IFERROR(VLOOKUP(K91,UIR!$A$2:$P$21,3,FALSE),"")&lt;&gt;""),"Data is Missing.",""))</f>
        <v/>
      </c>
      <c r="O91" s="194" t="str">
        <f>IF(B91="","",IF(AND(Input!J90="",IFERROR(VLOOKUP(K91,UIR!$A$2:$P$21,4,FALSE),"")&lt;&gt;""),"Data is Missing.",""))</f>
        <v/>
      </c>
      <c r="P91" s="194" t="str">
        <f>IF(B91="","",IF(AND(Input!K90="",IFERROR(VLOOKUP(K91,UIR!$A$2:$P$21,5,FALSE),"")&lt;&gt;""),"Data is Missing.",""))</f>
        <v/>
      </c>
      <c r="Q91" s="194" t="str">
        <f>IF(B91="","",IF(AND(Input!L90="",IFERROR(VLOOKUP(K91,UIR!$A$2:$P$21,6,FALSE),"")&lt;&gt;""),"Data is Missing.",""))</f>
        <v/>
      </c>
      <c r="R91" s="194" t="str">
        <f>IF(B91="","",IF(AND(Input!M90="",IFERROR(VLOOKUP(K91,UIR!$A$2:$P$21,7,FALSE),"")&lt;&gt;""),"Data is Missing.",""))</f>
        <v/>
      </c>
      <c r="S91" s="194" t="str">
        <f>IF(B91="","",IF(AND(Input!P90="",IFERROR(VLOOKUP(K91,UIR!$A$2:$P$21,8,FALSE),"")&lt;&gt;""),"Data is Missing.",""))</f>
        <v/>
      </c>
      <c r="T91" s="194" t="str">
        <f>IF(B91="","",IF(AND(Input!Q90="",IFERROR(VLOOKUP(K91,UIR!$A$2:$P$21,9,FALSE),"")&lt;&gt;""),"Data is Missing.",""))</f>
        <v/>
      </c>
      <c r="U91" s="194"/>
      <c r="V91" s="194" t="str">
        <f>IF(B91="","",IF(AND(Input!S90="",IFERROR(VLOOKUP(K91,UIR!$A$2:$P$21,11,FALSE),"")&lt;&gt;""),"Data is Missing.",""))</f>
        <v/>
      </c>
      <c r="W91" s="194" t="str">
        <f>IF(B91="","",IF(AND(Input!T90="",IFERROR(VLOOKUP(K91,UIR!$A$2:$P$21,12,FALSE),"")&lt;&gt;""),"Data is Missing.",""))</f>
        <v/>
      </c>
      <c r="X91" s="194" t="str">
        <f>IF(B91="","",IF(AND(Input!V90="",IFERROR(VLOOKUP(K91,UIR!$A$2:$P$21,13,FALSE),"")&lt;&gt;""),"Data is Missing.",""))</f>
        <v/>
      </c>
      <c r="Y91" s="194" t="str">
        <f>IF(B91="","",IF(AND(Input!W90="",IFERROR(VLOOKUP(K91,UIR!$A$2:$P$21,14,FALSE),"")&lt;&gt;""),"Data is Missing.",""))</f>
        <v/>
      </c>
      <c r="Z91" s="194" t="str">
        <f>IF(B91="","",IF(AND(Input!X90="",IFERROR(VLOOKUP(K91,UIR!$A$2:$P$21,15,FALSE),"")&lt;&gt;""),"Data is Missing.",""))</f>
        <v/>
      </c>
      <c r="AA91" s="195" t="str">
        <f>IF(B91="","",IF(AND(Input!Y90="",IFERROR(VLOOKUP(K91,UIR!$A$2:$P$21,16,FALSE),"")&lt;&gt;""),"Data is Missing.",""))</f>
        <v/>
      </c>
      <c r="AC91" s="202" t="str">
        <f>IF(ISERROR(IF(Input!D90="","",IF(ISERROR(VLOOKUP(Input!D90,'Measure List'!$A$2:$A$30000,1,0)),"Invalid RefNo",""))),"",IF(Input!D90="","",IF(ISERROR(VLOOKUP(Input!D90,'Measure List'!$A$2:$A$30000,1,0)),"Invalid RefNo","")))</f>
        <v/>
      </c>
      <c r="AD91" s="156"/>
      <c r="AE91" s="156"/>
      <c r="AF91" s="156"/>
      <c r="AG91" s="156"/>
      <c r="AH91" s="156"/>
      <c r="AI91" s="156"/>
      <c r="AJ91" s="156"/>
      <c r="AK91" s="156"/>
      <c r="AL91" s="203" t="str">
        <f>IF(COUNTIF(Dropdowns!$K$2:$K$7,Input!S90)&gt;0,"",IF(Input!S90="","","Invalid Type"))</f>
        <v/>
      </c>
      <c r="AN91" s="204" t="str">
        <f>IF(Input!C90="","",IF(ISNUMBER(VALUE(Input!C90)),"","Needs to be a number."))</f>
        <v/>
      </c>
      <c r="AO91" s="205" t="str">
        <f>IF(Input!E90="","",IF(ISNUMBER(VALUE(Input!E90)),"","Needs to be a number."))</f>
        <v/>
      </c>
      <c r="AP91" s="205" t="str">
        <f>IF(Input!N90="","",IF(ISNUMBER(VALUE(Input!N90)),"","Needs to be a number."))</f>
        <v/>
      </c>
      <c r="AQ91" s="205" t="str">
        <f>IF(Input!O90="","",IF(ISNUMBER(VALUE(Input!O90)),"","Needs to be a number."))</f>
        <v/>
      </c>
      <c r="AR91" s="205" t="str">
        <f>IF(Input!V90="","",IF(ISNUMBER(VALUE(Input!V90)),"","Needs to be a number."))</f>
        <v/>
      </c>
      <c r="AS91" s="205" t="str">
        <f>IF(Input!W90="","",IF(ISNUMBER(VALUE(Input!W90)),"","Needs to be a number."))</f>
        <v/>
      </c>
      <c r="AT91" s="205" t="str">
        <f>IF(Input!X90="","",IF(ISNUMBER(VALUE(Input!X90)),"","Needs to be a number."))</f>
        <v/>
      </c>
      <c r="AU91" s="206" t="str">
        <f>IF(Input!Y90="","",IF(ISNUMBER(VALUE(Input!Y90)),"","Needs to be a number."))</f>
        <v/>
      </c>
      <c r="AV91" s="207"/>
      <c r="AW91" s="259" t="str">
        <f>IF(OR(VALUE(Input!C90)&lt;0,VALUE(Input!C90)&gt;100), "Invalid EEI %","")</f>
        <v/>
      </c>
      <c r="AX91" s="207"/>
      <c r="AY91" s="278" t="str">
        <f>IF(Input!E90="","",IF(VALUE(Input!E90)=0,"Do not enter 0.",""))</f>
        <v/>
      </c>
    </row>
    <row r="92" spans="2:51" x14ac:dyDescent="0.3">
      <c r="B92" s="188" t="str">
        <f>Input!A91</f>
        <v/>
      </c>
      <c r="C92" s="189" t="str">
        <f>IF(ISERROR(IF(AND(Input!$A91="",SUMPRODUCT(--(LEN(Input!$A92:'Input'!$A$1006)&gt;0))&lt;&gt;0),"Row is skipped.",IF(AND(Input!$A91="",Input!$A92=""),"", IF(Input!B91="","Data is missing.","")))),"",IF(AND(Input!$A91="",SUMPRODUCT(--(LEN(Input!$A92:'Input'!$A$1006)&gt;0))&lt;&gt;0),"Row is skipped.",IF(AND(Input!$A91="",Input!$A92=""),"", IF(Input!B91="","Data is missing.",""))))</f>
        <v/>
      </c>
      <c r="D92" s="189" t="str">
        <f>IF(ISERROR(IF(AND(Input!$A91="",SUMPRODUCT(--(LEN(Input!$A92:'Input'!$A$1006)&gt;0))&lt;&gt;0),"Row is skipped.",IF(AND(Input!$A91="",Input!$A92=""),"", IF(Input!C91="","Data is missing.","")))),"",IF(AND(Input!$A91="",SUMPRODUCT(--(LEN(Input!$A92:'Input'!$A$1006)&gt;0))&lt;&gt;0),"Row is skipped.",IF(AND(Input!$A91="",Input!$A92=""),"", IF(Input!C91="","Data is missing.",""))))</f>
        <v/>
      </c>
      <c r="E92" s="189" t="str">
        <f>IF(ISERROR(IF(AND(Input!$A91="",SUMPRODUCT(--(LEN(Input!$A92:'Input'!$A$1006)&gt;0))&lt;&gt;0),"Row is skipped.",IF(AND(Input!$A91="",Input!$A92=""),"", IF(Input!D91="","Data is missing.","")))),"",IF(AND(Input!$A91="",SUMPRODUCT(--(LEN(Input!$A92:'Input'!$A$1006)&gt;0))&lt;&gt;0),"Row is skipped.",IF(AND(Input!$A91="",Input!$A92=""),"", IF(Input!D91="","Data is missing.",""))))</f>
        <v/>
      </c>
      <c r="F92" s="189" t="str">
        <f>IF(ISERROR(IF(AND(Input!$A91="",SUMPRODUCT(--(LEN(Input!$A92:'Input'!$A$1006)&gt;0))&lt;&gt;0),"Row is skipped.",IF(AND(Input!$A91="",Input!$A92=""),"", IF(Input!E91="","Data is missing.","")))),"",IF(AND(Input!$A91="",SUMPRODUCT(--(LEN(Input!$A92:'Input'!$A$1006)&gt;0))&lt;&gt;0),"Row is skipped.",IF(AND(Input!$A91="",Input!$A92=""),"", IF(Input!E91="","Data is missing.",""))))</f>
        <v/>
      </c>
      <c r="G92" s="189" t="str">
        <f>IF(ISERROR(IF(AND(Input!$A91="",SUMPRODUCT(--(LEN(Input!$A92:'Input'!$A$1006)&gt;0))&lt;&gt;0),"Row is skipped.",IF(AND(Input!$A91="",Input!$A92=""),"", IF(Input!F91="","Data is missing.","")))),"",IF(AND(Input!$A91="",SUMPRODUCT(--(LEN(Input!$A92:'Input'!$A$1006)&gt;0))&lt;&gt;0),"Row is skipped.",IF(AND(Input!$A91="",Input!$A92=""),"", IF(Input!F91="","Data is missing.",""))))</f>
        <v/>
      </c>
      <c r="H92" s="190" t="str">
        <f>IF(ISERROR(IF(AND(Input!$A91="",SUMPRODUCT(--(LEN(Input!$A92:'Input'!$A$1006)&gt;0))&lt;&gt;0),"Row is skipped.",IF(AND(Input!$A91="",Input!$A92=""),"", IF(Input!G91="","Data is missing.","")))),"",IF(AND(Input!$A91="",SUMPRODUCT(--(LEN(Input!$A92:'Input'!$A$1006)&gt;0))&lt;&gt;0),"Row is skipped.",IF(AND(Input!$A91="",Input!$A92=""),"", IF(Input!G91="","Data is missing.",""))))</f>
        <v/>
      </c>
      <c r="I92" s="156"/>
      <c r="J92" s="191" t="str">
        <f>IFERROR(VLOOKUP(VLOOKUP(Input!$D91,'Measure List'!$A:$AN,40,FALSE),UIR!$A$1:$Q$27,17,FALSE),"")</f>
        <v/>
      </c>
      <c r="K92" s="192" t="str">
        <f>IFERROR(VLOOKUP(Input!$D91,'Measure List'!$A:$AN,40,FALSE),"")</f>
        <v/>
      </c>
      <c r="L92" s="156"/>
      <c r="M92" s="193" t="str">
        <f>IF(B92="","",IF(AND(Input!H91="",IFERROR(VLOOKUP(K92,UIR!$A$2:$P$21,2,FALSE),"")&lt;&gt;""),"Data is Missing.",""))</f>
        <v/>
      </c>
      <c r="N92" s="194" t="str">
        <f>IF(B92="","",IF(AND(Input!I91="",IFERROR(VLOOKUP(K92,UIR!$A$2:$P$21,3,FALSE),"")&lt;&gt;""),"Data is Missing.",""))</f>
        <v/>
      </c>
      <c r="O92" s="194" t="str">
        <f>IF(B92="","",IF(AND(Input!J91="",IFERROR(VLOOKUP(K92,UIR!$A$2:$P$21,4,FALSE),"")&lt;&gt;""),"Data is Missing.",""))</f>
        <v/>
      </c>
      <c r="P92" s="194" t="str">
        <f>IF(B92="","",IF(AND(Input!K91="",IFERROR(VLOOKUP(K92,UIR!$A$2:$P$21,5,FALSE),"")&lt;&gt;""),"Data is Missing.",""))</f>
        <v/>
      </c>
      <c r="Q92" s="194" t="str">
        <f>IF(B92="","",IF(AND(Input!L91="",IFERROR(VLOOKUP(K92,UIR!$A$2:$P$21,6,FALSE),"")&lt;&gt;""),"Data is Missing.",""))</f>
        <v/>
      </c>
      <c r="R92" s="194" t="str">
        <f>IF(B92="","",IF(AND(Input!M91="",IFERROR(VLOOKUP(K92,UIR!$A$2:$P$21,7,FALSE),"")&lt;&gt;""),"Data is Missing.",""))</f>
        <v/>
      </c>
      <c r="S92" s="194" t="str">
        <f>IF(B92="","",IF(AND(Input!P91="",IFERROR(VLOOKUP(K92,UIR!$A$2:$P$21,8,FALSE),"")&lt;&gt;""),"Data is Missing.",""))</f>
        <v/>
      </c>
      <c r="T92" s="194" t="str">
        <f>IF(B92="","",IF(AND(Input!Q91="",IFERROR(VLOOKUP(K92,UIR!$A$2:$P$21,9,FALSE),"")&lt;&gt;""),"Data is Missing.",""))</f>
        <v/>
      </c>
      <c r="U92" s="194"/>
      <c r="V92" s="194" t="str">
        <f>IF(B92="","",IF(AND(Input!S91="",IFERROR(VLOOKUP(K92,UIR!$A$2:$P$21,11,FALSE),"")&lt;&gt;""),"Data is Missing.",""))</f>
        <v/>
      </c>
      <c r="W92" s="194" t="str">
        <f>IF(B92="","",IF(AND(Input!T91="",IFERROR(VLOOKUP(K92,UIR!$A$2:$P$21,12,FALSE),"")&lt;&gt;""),"Data is Missing.",""))</f>
        <v/>
      </c>
      <c r="X92" s="194" t="str">
        <f>IF(B92="","",IF(AND(Input!V91="",IFERROR(VLOOKUP(K92,UIR!$A$2:$P$21,13,FALSE),"")&lt;&gt;""),"Data is Missing.",""))</f>
        <v/>
      </c>
      <c r="Y92" s="194" t="str">
        <f>IF(B92="","",IF(AND(Input!W91="",IFERROR(VLOOKUP(K92,UIR!$A$2:$P$21,14,FALSE),"")&lt;&gt;""),"Data is Missing.",""))</f>
        <v/>
      </c>
      <c r="Z92" s="194" t="str">
        <f>IF(B92="","",IF(AND(Input!X91="",IFERROR(VLOOKUP(K92,UIR!$A$2:$P$21,15,FALSE),"")&lt;&gt;""),"Data is Missing.",""))</f>
        <v/>
      </c>
      <c r="AA92" s="195" t="str">
        <f>IF(B92="","",IF(AND(Input!Y91="",IFERROR(VLOOKUP(K92,UIR!$A$2:$P$21,16,FALSE),"")&lt;&gt;""),"Data is Missing.",""))</f>
        <v/>
      </c>
      <c r="AC92" s="202" t="str">
        <f>IF(ISERROR(IF(Input!D91="","",IF(ISERROR(VLOOKUP(Input!D91,'Measure List'!$A$2:$A$30000,1,0)),"Invalid RefNo",""))),"",IF(Input!D91="","",IF(ISERROR(VLOOKUP(Input!D91,'Measure List'!$A$2:$A$30000,1,0)),"Invalid RefNo","")))</f>
        <v/>
      </c>
      <c r="AD92" s="156"/>
      <c r="AE92" s="156"/>
      <c r="AF92" s="156"/>
      <c r="AG92" s="156"/>
      <c r="AH92" s="156"/>
      <c r="AI92" s="156"/>
      <c r="AJ92" s="156"/>
      <c r="AK92" s="156"/>
      <c r="AL92" s="203" t="str">
        <f>IF(COUNTIF(Dropdowns!$K$2:$K$7,Input!S91)&gt;0,"",IF(Input!S91="","","Invalid Type"))</f>
        <v/>
      </c>
      <c r="AN92" s="204" t="str">
        <f>IF(Input!C91="","",IF(ISNUMBER(VALUE(Input!C91)),"","Needs to be a number."))</f>
        <v/>
      </c>
      <c r="AO92" s="205" t="str">
        <f>IF(Input!E91="","",IF(ISNUMBER(VALUE(Input!E91)),"","Needs to be a number."))</f>
        <v/>
      </c>
      <c r="AP92" s="205" t="str">
        <f>IF(Input!N91="","",IF(ISNUMBER(VALUE(Input!N91)),"","Needs to be a number."))</f>
        <v/>
      </c>
      <c r="AQ92" s="205" t="str">
        <f>IF(Input!O91="","",IF(ISNUMBER(VALUE(Input!O91)),"","Needs to be a number."))</f>
        <v/>
      </c>
      <c r="AR92" s="205" t="str">
        <f>IF(Input!V91="","",IF(ISNUMBER(VALUE(Input!V91)),"","Needs to be a number."))</f>
        <v/>
      </c>
      <c r="AS92" s="205" t="str">
        <f>IF(Input!W91="","",IF(ISNUMBER(VALUE(Input!W91)),"","Needs to be a number."))</f>
        <v/>
      </c>
      <c r="AT92" s="205" t="str">
        <f>IF(Input!X91="","",IF(ISNUMBER(VALUE(Input!X91)),"","Needs to be a number."))</f>
        <v/>
      </c>
      <c r="AU92" s="206" t="str">
        <f>IF(Input!Y91="","",IF(ISNUMBER(VALUE(Input!Y91)),"","Needs to be a number."))</f>
        <v/>
      </c>
      <c r="AV92" s="207"/>
      <c r="AW92" s="259" t="str">
        <f>IF(OR(VALUE(Input!C91)&lt;0,VALUE(Input!C91)&gt;100), "Invalid EEI %","")</f>
        <v/>
      </c>
      <c r="AX92" s="207"/>
      <c r="AY92" s="278" t="str">
        <f>IF(Input!E91="","",IF(VALUE(Input!E91)=0,"Do not enter 0.",""))</f>
        <v/>
      </c>
    </row>
    <row r="93" spans="2:51" x14ac:dyDescent="0.3">
      <c r="B93" s="188" t="str">
        <f>Input!A92</f>
        <v/>
      </c>
      <c r="C93" s="189" t="str">
        <f>IF(ISERROR(IF(AND(Input!$A92="",SUMPRODUCT(--(LEN(Input!$A93:'Input'!$A$1006)&gt;0))&lt;&gt;0),"Row is skipped.",IF(AND(Input!$A92="",Input!$A93=""),"", IF(Input!B92="","Data is missing.","")))),"",IF(AND(Input!$A92="",SUMPRODUCT(--(LEN(Input!$A93:'Input'!$A$1006)&gt;0))&lt;&gt;0),"Row is skipped.",IF(AND(Input!$A92="",Input!$A93=""),"", IF(Input!B92="","Data is missing.",""))))</f>
        <v/>
      </c>
      <c r="D93" s="189" t="str">
        <f>IF(ISERROR(IF(AND(Input!$A92="",SUMPRODUCT(--(LEN(Input!$A93:'Input'!$A$1006)&gt;0))&lt;&gt;0),"Row is skipped.",IF(AND(Input!$A92="",Input!$A93=""),"", IF(Input!C92="","Data is missing.","")))),"",IF(AND(Input!$A92="",SUMPRODUCT(--(LEN(Input!$A93:'Input'!$A$1006)&gt;0))&lt;&gt;0),"Row is skipped.",IF(AND(Input!$A92="",Input!$A93=""),"", IF(Input!C92="","Data is missing.",""))))</f>
        <v/>
      </c>
      <c r="E93" s="189" t="str">
        <f>IF(ISERROR(IF(AND(Input!$A92="",SUMPRODUCT(--(LEN(Input!$A93:'Input'!$A$1006)&gt;0))&lt;&gt;0),"Row is skipped.",IF(AND(Input!$A92="",Input!$A93=""),"", IF(Input!D92="","Data is missing.","")))),"",IF(AND(Input!$A92="",SUMPRODUCT(--(LEN(Input!$A93:'Input'!$A$1006)&gt;0))&lt;&gt;0),"Row is skipped.",IF(AND(Input!$A92="",Input!$A93=""),"", IF(Input!D92="","Data is missing.",""))))</f>
        <v/>
      </c>
      <c r="F93" s="189" t="str">
        <f>IF(ISERROR(IF(AND(Input!$A92="",SUMPRODUCT(--(LEN(Input!$A93:'Input'!$A$1006)&gt;0))&lt;&gt;0),"Row is skipped.",IF(AND(Input!$A92="",Input!$A93=""),"", IF(Input!E92="","Data is missing.","")))),"",IF(AND(Input!$A92="",SUMPRODUCT(--(LEN(Input!$A93:'Input'!$A$1006)&gt;0))&lt;&gt;0),"Row is skipped.",IF(AND(Input!$A92="",Input!$A93=""),"", IF(Input!E92="","Data is missing.",""))))</f>
        <v/>
      </c>
      <c r="G93" s="189" t="str">
        <f>IF(ISERROR(IF(AND(Input!$A92="",SUMPRODUCT(--(LEN(Input!$A93:'Input'!$A$1006)&gt;0))&lt;&gt;0),"Row is skipped.",IF(AND(Input!$A92="",Input!$A93=""),"", IF(Input!F92="","Data is missing.","")))),"",IF(AND(Input!$A92="",SUMPRODUCT(--(LEN(Input!$A93:'Input'!$A$1006)&gt;0))&lt;&gt;0),"Row is skipped.",IF(AND(Input!$A92="",Input!$A93=""),"", IF(Input!F92="","Data is missing.",""))))</f>
        <v/>
      </c>
      <c r="H93" s="190" t="str">
        <f>IF(ISERROR(IF(AND(Input!$A92="",SUMPRODUCT(--(LEN(Input!$A93:'Input'!$A$1006)&gt;0))&lt;&gt;0),"Row is skipped.",IF(AND(Input!$A92="",Input!$A93=""),"", IF(Input!G92="","Data is missing.","")))),"",IF(AND(Input!$A92="",SUMPRODUCT(--(LEN(Input!$A93:'Input'!$A$1006)&gt;0))&lt;&gt;0),"Row is skipped.",IF(AND(Input!$A92="",Input!$A93=""),"", IF(Input!G92="","Data is missing.",""))))</f>
        <v/>
      </c>
      <c r="I93" s="156"/>
      <c r="J93" s="191" t="str">
        <f>IFERROR(VLOOKUP(VLOOKUP(Input!$D92,'Measure List'!$A:$AN,40,FALSE),UIR!$A$1:$Q$27,17,FALSE),"")</f>
        <v/>
      </c>
      <c r="K93" s="192" t="str">
        <f>IFERROR(VLOOKUP(Input!$D92,'Measure List'!$A:$AN,40,FALSE),"")</f>
        <v/>
      </c>
      <c r="L93" s="156"/>
      <c r="M93" s="193" t="str">
        <f>IF(B93="","",IF(AND(Input!H92="",IFERROR(VLOOKUP(K93,UIR!$A$2:$P$21,2,FALSE),"")&lt;&gt;""),"Data is Missing.",""))</f>
        <v/>
      </c>
      <c r="N93" s="194" t="str">
        <f>IF(B93="","",IF(AND(Input!I92="",IFERROR(VLOOKUP(K93,UIR!$A$2:$P$21,3,FALSE),"")&lt;&gt;""),"Data is Missing.",""))</f>
        <v/>
      </c>
      <c r="O93" s="194" t="str">
        <f>IF(B93="","",IF(AND(Input!J92="",IFERROR(VLOOKUP(K93,UIR!$A$2:$P$21,4,FALSE),"")&lt;&gt;""),"Data is Missing.",""))</f>
        <v/>
      </c>
      <c r="P93" s="194" t="str">
        <f>IF(B93="","",IF(AND(Input!K92="",IFERROR(VLOOKUP(K93,UIR!$A$2:$P$21,5,FALSE),"")&lt;&gt;""),"Data is Missing.",""))</f>
        <v/>
      </c>
      <c r="Q93" s="194" t="str">
        <f>IF(B93="","",IF(AND(Input!L92="",IFERROR(VLOOKUP(K93,UIR!$A$2:$P$21,6,FALSE),"")&lt;&gt;""),"Data is Missing.",""))</f>
        <v/>
      </c>
      <c r="R93" s="194" t="str">
        <f>IF(B93="","",IF(AND(Input!M92="",IFERROR(VLOOKUP(K93,UIR!$A$2:$P$21,7,FALSE),"")&lt;&gt;""),"Data is Missing.",""))</f>
        <v/>
      </c>
      <c r="S93" s="194" t="str">
        <f>IF(B93="","",IF(AND(Input!P92="",IFERROR(VLOOKUP(K93,UIR!$A$2:$P$21,8,FALSE),"")&lt;&gt;""),"Data is Missing.",""))</f>
        <v/>
      </c>
      <c r="T93" s="194" t="str">
        <f>IF(B93="","",IF(AND(Input!Q92="",IFERROR(VLOOKUP(K93,UIR!$A$2:$P$21,9,FALSE),"")&lt;&gt;""),"Data is Missing.",""))</f>
        <v/>
      </c>
      <c r="U93" s="194"/>
      <c r="V93" s="194" t="str">
        <f>IF(B93="","",IF(AND(Input!S92="",IFERROR(VLOOKUP(K93,UIR!$A$2:$P$21,11,FALSE),"")&lt;&gt;""),"Data is Missing.",""))</f>
        <v/>
      </c>
      <c r="W93" s="194" t="str">
        <f>IF(B93="","",IF(AND(Input!T92="",IFERROR(VLOOKUP(K93,UIR!$A$2:$P$21,12,FALSE),"")&lt;&gt;""),"Data is Missing.",""))</f>
        <v/>
      </c>
      <c r="X93" s="194" t="str">
        <f>IF(B93="","",IF(AND(Input!V92="",IFERROR(VLOOKUP(K93,UIR!$A$2:$P$21,13,FALSE),"")&lt;&gt;""),"Data is Missing.",""))</f>
        <v/>
      </c>
      <c r="Y93" s="194" t="str">
        <f>IF(B93="","",IF(AND(Input!W92="",IFERROR(VLOOKUP(K93,UIR!$A$2:$P$21,14,FALSE),"")&lt;&gt;""),"Data is Missing.",""))</f>
        <v/>
      </c>
      <c r="Z93" s="194" t="str">
        <f>IF(B93="","",IF(AND(Input!X92="",IFERROR(VLOOKUP(K93,UIR!$A$2:$P$21,15,FALSE),"")&lt;&gt;""),"Data is Missing.",""))</f>
        <v/>
      </c>
      <c r="AA93" s="195" t="str">
        <f>IF(B93="","",IF(AND(Input!Y92="",IFERROR(VLOOKUP(K93,UIR!$A$2:$P$21,16,FALSE),"")&lt;&gt;""),"Data is Missing.",""))</f>
        <v/>
      </c>
      <c r="AC93" s="202" t="str">
        <f>IF(ISERROR(IF(Input!D92="","",IF(ISERROR(VLOOKUP(Input!D92,'Measure List'!$A$2:$A$30000,1,0)),"Invalid RefNo",""))),"",IF(Input!D92="","",IF(ISERROR(VLOOKUP(Input!D92,'Measure List'!$A$2:$A$30000,1,0)),"Invalid RefNo","")))</f>
        <v/>
      </c>
      <c r="AD93" s="156"/>
      <c r="AE93" s="156"/>
      <c r="AF93" s="156"/>
      <c r="AG93" s="156"/>
      <c r="AH93" s="156"/>
      <c r="AI93" s="156"/>
      <c r="AJ93" s="156"/>
      <c r="AK93" s="156"/>
      <c r="AL93" s="203" t="str">
        <f>IF(COUNTIF(Dropdowns!$K$2:$K$7,Input!S92)&gt;0,"",IF(Input!S92="","","Invalid Type"))</f>
        <v/>
      </c>
      <c r="AN93" s="204" t="str">
        <f>IF(Input!C92="","",IF(ISNUMBER(VALUE(Input!C92)),"","Needs to be a number."))</f>
        <v/>
      </c>
      <c r="AO93" s="205" t="str">
        <f>IF(Input!E92="","",IF(ISNUMBER(VALUE(Input!E92)),"","Needs to be a number."))</f>
        <v/>
      </c>
      <c r="AP93" s="205" t="str">
        <f>IF(Input!N92="","",IF(ISNUMBER(VALUE(Input!N92)),"","Needs to be a number."))</f>
        <v/>
      </c>
      <c r="AQ93" s="205" t="str">
        <f>IF(Input!O92="","",IF(ISNUMBER(VALUE(Input!O92)),"","Needs to be a number."))</f>
        <v/>
      </c>
      <c r="AR93" s="205" t="str">
        <f>IF(Input!V92="","",IF(ISNUMBER(VALUE(Input!V92)),"","Needs to be a number."))</f>
        <v/>
      </c>
      <c r="AS93" s="205" t="str">
        <f>IF(Input!W92="","",IF(ISNUMBER(VALUE(Input!W92)),"","Needs to be a number."))</f>
        <v/>
      </c>
      <c r="AT93" s="205" t="str">
        <f>IF(Input!X92="","",IF(ISNUMBER(VALUE(Input!X92)),"","Needs to be a number."))</f>
        <v/>
      </c>
      <c r="AU93" s="206" t="str">
        <f>IF(Input!Y92="","",IF(ISNUMBER(VALUE(Input!Y92)),"","Needs to be a number."))</f>
        <v/>
      </c>
      <c r="AV93" s="207"/>
      <c r="AW93" s="259" t="str">
        <f>IF(OR(VALUE(Input!C92)&lt;0,VALUE(Input!C92)&gt;100), "Invalid EEI %","")</f>
        <v/>
      </c>
      <c r="AX93" s="207"/>
      <c r="AY93" s="278" t="str">
        <f>IF(Input!E92="","",IF(VALUE(Input!E92)=0,"Do not enter 0.",""))</f>
        <v/>
      </c>
    </row>
    <row r="94" spans="2:51" x14ac:dyDescent="0.3">
      <c r="B94" s="188" t="str">
        <f>Input!A93</f>
        <v/>
      </c>
      <c r="C94" s="189" t="str">
        <f>IF(ISERROR(IF(AND(Input!$A93="",SUMPRODUCT(--(LEN(Input!$A94:'Input'!$A$1006)&gt;0))&lt;&gt;0),"Row is skipped.",IF(AND(Input!$A93="",Input!$A94=""),"", IF(Input!B93="","Data is missing.","")))),"",IF(AND(Input!$A93="",SUMPRODUCT(--(LEN(Input!$A94:'Input'!$A$1006)&gt;0))&lt;&gt;0),"Row is skipped.",IF(AND(Input!$A93="",Input!$A94=""),"", IF(Input!B93="","Data is missing.",""))))</f>
        <v/>
      </c>
      <c r="D94" s="189" t="str">
        <f>IF(ISERROR(IF(AND(Input!$A93="",SUMPRODUCT(--(LEN(Input!$A94:'Input'!$A$1006)&gt;0))&lt;&gt;0),"Row is skipped.",IF(AND(Input!$A93="",Input!$A94=""),"", IF(Input!C93="","Data is missing.","")))),"",IF(AND(Input!$A93="",SUMPRODUCT(--(LEN(Input!$A94:'Input'!$A$1006)&gt;0))&lt;&gt;0),"Row is skipped.",IF(AND(Input!$A93="",Input!$A94=""),"", IF(Input!C93="","Data is missing.",""))))</f>
        <v/>
      </c>
      <c r="E94" s="189" t="str">
        <f>IF(ISERROR(IF(AND(Input!$A93="",SUMPRODUCT(--(LEN(Input!$A94:'Input'!$A$1006)&gt;0))&lt;&gt;0),"Row is skipped.",IF(AND(Input!$A93="",Input!$A94=""),"", IF(Input!D93="","Data is missing.","")))),"",IF(AND(Input!$A93="",SUMPRODUCT(--(LEN(Input!$A94:'Input'!$A$1006)&gt;0))&lt;&gt;0),"Row is skipped.",IF(AND(Input!$A93="",Input!$A94=""),"", IF(Input!D93="","Data is missing.",""))))</f>
        <v/>
      </c>
      <c r="F94" s="189" t="str">
        <f>IF(ISERROR(IF(AND(Input!$A93="",SUMPRODUCT(--(LEN(Input!$A94:'Input'!$A$1006)&gt;0))&lt;&gt;0),"Row is skipped.",IF(AND(Input!$A93="",Input!$A94=""),"", IF(Input!E93="","Data is missing.","")))),"",IF(AND(Input!$A93="",SUMPRODUCT(--(LEN(Input!$A94:'Input'!$A$1006)&gt;0))&lt;&gt;0),"Row is skipped.",IF(AND(Input!$A93="",Input!$A94=""),"", IF(Input!E93="","Data is missing.",""))))</f>
        <v/>
      </c>
      <c r="G94" s="189" t="str">
        <f>IF(ISERROR(IF(AND(Input!$A93="",SUMPRODUCT(--(LEN(Input!$A94:'Input'!$A$1006)&gt;0))&lt;&gt;0),"Row is skipped.",IF(AND(Input!$A93="",Input!$A94=""),"", IF(Input!F93="","Data is missing.","")))),"",IF(AND(Input!$A93="",SUMPRODUCT(--(LEN(Input!$A94:'Input'!$A$1006)&gt;0))&lt;&gt;0),"Row is skipped.",IF(AND(Input!$A93="",Input!$A94=""),"", IF(Input!F93="","Data is missing.",""))))</f>
        <v/>
      </c>
      <c r="H94" s="190" t="str">
        <f>IF(ISERROR(IF(AND(Input!$A93="",SUMPRODUCT(--(LEN(Input!$A94:'Input'!$A$1006)&gt;0))&lt;&gt;0),"Row is skipped.",IF(AND(Input!$A93="",Input!$A94=""),"", IF(Input!G93="","Data is missing.","")))),"",IF(AND(Input!$A93="",SUMPRODUCT(--(LEN(Input!$A94:'Input'!$A$1006)&gt;0))&lt;&gt;0),"Row is skipped.",IF(AND(Input!$A93="",Input!$A94=""),"", IF(Input!G93="","Data is missing.",""))))</f>
        <v/>
      </c>
      <c r="I94" s="156"/>
      <c r="J94" s="191" t="str">
        <f>IFERROR(VLOOKUP(VLOOKUP(Input!$D93,'Measure List'!$A:$AN,40,FALSE),UIR!$A$1:$Q$27,17,FALSE),"")</f>
        <v/>
      </c>
      <c r="K94" s="192" t="str">
        <f>IFERROR(VLOOKUP(Input!$D93,'Measure List'!$A:$AN,40,FALSE),"")</f>
        <v/>
      </c>
      <c r="L94" s="156"/>
      <c r="M94" s="193" t="str">
        <f>IF(B94="","",IF(AND(Input!H93="",IFERROR(VLOOKUP(K94,UIR!$A$2:$P$21,2,FALSE),"")&lt;&gt;""),"Data is Missing.",""))</f>
        <v/>
      </c>
      <c r="N94" s="194" t="str">
        <f>IF(B94="","",IF(AND(Input!I93="",IFERROR(VLOOKUP(K94,UIR!$A$2:$P$21,3,FALSE),"")&lt;&gt;""),"Data is Missing.",""))</f>
        <v/>
      </c>
      <c r="O94" s="194" t="str">
        <f>IF(B94="","",IF(AND(Input!J93="",IFERROR(VLOOKUP(K94,UIR!$A$2:$P$21,4,FALSE),"")&lt;&gt;""),"Data is Missing.",""))</f>
        <v/>
      </c>
      <c r="P94" s="194" t="str">
        <f>IF(B94="","",IF(AND(Input!K93="",IFERROR(VLOOKUP(K94,UIR!$A$2:$P$21,5,FALSE),"")&lt;&gt;""),"Data is Missing.",""))</f>
        <v/>
      </c>
      <c r="Q94" s="194" t="str">
        <f>IF(B94="","",IF(AND(Input!L93="",IFERROR(VLOOKUP(K94,UIR!$A$2:$P$21,6,FALSE),"")&lt;&gt;""),"Data is Missing.",""))</f>
        <v/>
      </c>
      <c r="R94" s="194" t="str">
        <f>IF(B94="","",IF(AND(Input!M93="",IFERROR(VLOOKUP(K94,UIR!$A$2:$P$21,7,FALSE),"")&lt;&gt;""),"Data is Missing.",""))</f>
        <v/>
      </c>
      <c r="S94" s="194" t="str">
        <f>IF(B94="","",IF(AND(Input!P93="",IFERROR(VLOOKUP(K94,UIR!$A$2:$P$21,8,FALSE),"")&lt;&gt;""),"Data is Missing.",""))</f>
        <v/>
      </c>
      <c r="T94" s="194" t="str">
        <f>IF(B94="","",IF(AND(Input!Q93="",IFERROR(VLOOKUP(K94,UIR!$A$2:$P$21,9,FALSE),"")&lt;&gt;""),"Data is Missing.",""))</f>
        <v/>
      </c>
      <c r="U94" s="194"/>
      <c r="V94" s="194" t="str">
        <f>IF(B94="","",IF(AND(Input!S93="",IFERROR(VLOOKUP(K94,UIR!$A$2:$P$21,11,FALSE),"")&lt;&gt;""),"Data is Missing.",""))</f>
        <v/>
      </c>
      <c r="W94" s="194" t="str">
        <f>IF(B94="","",IF(AND(Input!T93="",IFERROR(VLOOKUP(K94,UIR!$A$2:$P$21,12,FALSE),"")&lt;&gt;""),"Data is Missing.",""))</f>
        <v/>
      </c>
      <c r="X94" s="194" t="str">
        <f>IF(B94="","",IF(AND(Input!V93="",IFERROR(VLOOKUP(K94,UIR!$A$2:$P$21,13,FALSE),"")&lt;&gt;""),"Data is Missing.",""))</f>
        <v/>
      </c>
      <c r="Y94" s="194" t="str">
        <f>IF(B94="","",IF(AND(Input!W93="",IFERROR(VLOOKUP(K94,UIR!$A$2:$P$21,14,FALSE),"")&lt;&gt;""),"Data is Missing.",""))</f>
        <v/>
      </c>
      <c r="Z94" s="194" t="str">
        <f>IF(B94="","",IF(AND(Input!X93="",IFERROR(VLOOKUP(K94,UIR!$A$2:$P$21,15,FALSE),"")&lt;&gt;""),"Data is Missing.",""))</f>
        <v/>
      </c>
      <c r="AA94" s="195" t="str">
        <f>IF(B94="","",IF(AND(Input!Y93="",IFERROR(VLOOKUP(K94,UIR!$A$2:$P$21,16,FALSE),"")&lt;&gt;""),"Data is Missing.",""))</f>
        <v/>
      </c>
      <c r="AC94" s="202" t="str">
        <f>IF(ISERROR(IF(Input!D93="","",IF(ISERROR(VLOOKUP(Input!D93,'Measure List'!$A$2:$A$30000,1,0)),"Invalid RefNo",""))),"",IF(Input!D93="","",IF(ISERROR(VLOOKUP(Input!D93,'Measure List'!$A$2:$A$30000,1,0)),"Invalid RefNo","")))</f>
        <v/>
      </c>
      <c r="AD94" s="156"/>
      <c r="AE94" s="156"/>
      <c r="AF94" s="156"/>
      <c r="AG94" s="156"/>
      <c r="AH94" s="156"/>
      <c r="AI94" s="156"/>
      <c r="AJ94" s="156"/>
      <c r="AK94" s="156"/>
      <c r="AL94" s="203" t="str">
        <f>IF(COUNTIF(Dropdowns!$K$2:$K$7,Input!S93)&gt;0,"",IF(Input!S93="","","Invalid Type"))</f>
        <v/>
      </c>
      <c r="AN94" s="204" t="str">
        <f>IF(Input!C93="","",IF(ISNUMBER(VALUE(Input!C93)),"","Needs to be a number."))</f>
        <v/>
      </c>
      <c r="AO94" s="205" t="str">
        <f>IF(Input!E93="","",IF(ISNUMBER(VALUE(Input!E93)),"","Needs to be a number."))</f>
        <v/>
      </c>
      <c r="AP94" s="205" t="str">
        <f>IF(Input!N93="","",IF(ISNUMBER(VALUE(Input!N93)),"","Needs to be a number."))</f>
        <v/>
      </c>
      <c r="AQ94" s="205" t="str">
        <f>IF(Input!O93="","",IF(ISNUMBER(VALUE(Input!O93)),"","Needs to be a number."))</f>
        <v/>
      </c>
      <c r="AR94" s="205" t="str">
        <f>IF(Input!V93="","",IF(ISNUMBER(VALUE(Input!V93)),"","Needs to be a number."))</f>
        <v/>
      </c>
      <c r="AS94" s="205" t="str">
        <f>IF(Input!W93="","",IF(ISNUMBER(VALUE(Input!W93)),"","Needs to be a number."))</f>
        <v/>
      </c>
      <c r="AT94" s="205" t="str">
        <f>IF(Input!X93="","",IF(ISNUMBER(VALUE(Input!X93)),"","Needs to be a number."))</f>
        <v/>
      </c>
      <c r="AU94" s="206" t="str">
        <f>IF(Input!Y93="","",IF(ISNUMBER(VALUE(Input!Y93)),"","Needs to be a number."))</f>
        <v/>
      </c>
      <c r="AV94" s="207"/>
      <c r="AW94" s="259" t="str">
        <f>IF(OR(VALUE(Input!C93)&lt;0,VALUE(Input!C93)&gt;100), "Invalid EEI %","")</f>
        <v/>
      </c>
      <c r="AX94" s="207"/>
      <c r="AY94" s="278" t="str">
        <f>IF(Input!E93="","",IF(VALUE(Input!E93)=0,"Do not enter 0.",""))</f>
        <v/>
      </c>
    </row>
    <row r="95" spans="2:51" x14ac:dyDescent="0.3">
      <c r="B95" s="188" t="str">
        <f>Input!A94</f>
        <v/>
      </c>
      <c r="C95" s="189" t="str">
        <f>IF(ISERROR(IF(AND(Input!$A94="",SUMPRODUCT(--(LEN(Input!$A95:'Input'!$A$1006)&gt;0))&lt;&gt;0),"Row is skipped.",IF(AND(Input!$A94="",Input!$A95=""),"", IF(Input!B94="","Data is missing.","")))),"",IF(AND(Input!$A94="",SUMPRODUCT(--(LEN(Input!$A95:'Input'!$A$1006)&gt;0))&lt;&gt;0),"Row is skipped.",IF(AND(Input!$A94="",Input!$A95=""),"", IF(Input!B94="","Data is missing.",""))))</f>
        <v/>
      </c>
      <c r="D95" s="189" t="str">
        <f>IF(ISERROR(IF(AND(Input!$A94="",SUMPRODUCT(--(LEN(Input!$A95:'Input'!$A$1006)&gt;0))&lt;&gt;0),"Row is skipped.",IF(AND(Input!$A94="",Input!$A95=""),"", IF(Input!C94="","Data is missing.","")))),"",IF(AND(Input!$A94="",SUMPRODUCT(--(LEN(Input!$A95:'Input'!$A$1006)&gt;0))&lt;&gt;0),"Row is skipped.",IF(AND(Input!$A94="",Input!$A95=""),"", IF(Input!C94="","Data is missing.",""))))</f>
        <v/>
      </c>
      <c r="E95" s="189" t="str">
        <f>IF(ISERROR(IF(AND(Input!$A94="",SUMPRODUCT(--(LEN(Input!$A95:'Input'!$A$1006)&gt;0))&lt;&gt;0),"Row is skipped.",IF(AND(Input!$A94="",Input!$A95=""),"", IF(Input!D94="","Data is missing.","")))),"",IF(AND(Input!$A94="",SUMPRODUCT(--(LEN(Input!$A95:'Input'!$A$1006)&gt;0))&lt;&gt;0),"Row is skipped.",IF(AND(Input!$A94="",Input!$A95=""),"", IF(Input!D94="","Data is missing.",""))))</f>
        <v/>
      </c>
      <c r="F95" s="189" t="str">
        <f>IF(ISERROR(IF(AND(Input!$A94="",SUMPRODUCT(--(LEN(Input!$A95:'Input'!$A$1006)&gt;0))&lt;&gt;0),"Row is skipped.",IF(AND(Input!$A94="",Input!$A95=""),"", IF(Input!E94="","Data is missing.","")))),"",IF(AND(Input!$A94="",SUMPRODUCT(--(LEN(Input!$A95:'Input'!$A$1006)&gt;0))&lt;&gt;0),"Row is skipped.",IF(AND(Input!$A94="",Input!$A95=""),"", IF(Input!E94="","Data is missing.",""))))</f>
        <v/>
      </c>
      <c r="G95" s="189" t="str">
        <f>IF(ISERROR(IF(AND(Input!$A94="",SUMPRODUCT(--(LEN(Input!$A95:'Input'!$A$1006)&gt;0))&lt;&gt;0),"Row is skipped.",IF(AND(Input!$A94="",Input!$A95=""),"", IF(Input!F94="","Data is missing.","")))),"",IF(AND(Input!$A94="",SUMPRODUCT(--(LEN(Input!$A95:'Input'!$A$1006)&gt;0))&lt;&gt;0),"Row is skipped.",IF(AND(Input!$A94="",Input!$A95=""),"", IF(Input!F94="","Data is missing.",""))))</f>
        <v/>
      </c>
      <c r="H95" s="190" t="str">
        <f>IF(ISERROR(IF(AND(Input!$A94="",SUMPRODUCT(--(LEN(Input!$A95:'Input'!$A$1006)&gt;0))&lt;&gt;0),"Row is skipped.",IF(AND(Input!$A94="",Input!$A95=""),"", IF(Input!G94="","Data is missing.","")))),"",IF(AND(Input!$A94="",SUMPRODUCT(--(LEN(Input!$A95:'Input'!$A$1006)&gt;0))&lt;&gt;0),"Row is skipped.",IF(AND(Input!$A94="",Input!$A95=""),"", IF(Input!G94="","Data is missing.",""))))</f>
        <v/>
      </c>
      <c r="I95" s="156"/>
      <c r="J95" s="191" t="str">
        <f>IFERROR(VLOOKUP(VLOOKUP(Input!$D94,'Measure List'!$A:$AN,40,FALSE),UIR!$A$1:$Q$27,17,FALSE),"")</f>
        <v/>
      </c>
      <c r="K95" s="192" t="str">
        <f>IFERROR(VLOOKUP(Input!$D94,'Measure List'!$A:$AN,40,FALSE),"")</f>
        <v/>
      </c>
      <c r="L95" s="156"/>
      <c r="M95" s="193" t="str">
        <f>IF(B95="","",IF(AND(Input!H94="",IFERROR(VLOOKUP(K95,UIR!$A$2:$P$21,2,FALSE),"")&lt;&gt;""),"Data is Missing.",""))</f>
        <v/>
      </c>
      <c r="N95" s="194" t="str">
        <f>IF(B95="","",IF(AND(Input!I94="",IFERROR(VLOOKUP(K95,UIR!$A$2:$P$21,3,FALSE),"")&lt;&gt;""),"Data is Missing.",""))</f>
        <v/>
      </c>
      <c r="O95" s="194" t="str">
        <f>IF(B95="","",IF(AND(Input!J94="",IFERROR(VLOOKUP(K95,UIR!$A$2:$P$21,4,FALSE),"")&lt;&gt;""),"Data is Missing.",""))</f>
        <v/>
      </c>
      <c r="P95" s="194" t="str">
        <f>IF(B95="","",IF(AND(Input!K94="",IFERROR(VLOOKUP(K95,UIR!$A$2:$P$21,5,FALSE),"")&lt;&gt;""),"Data is Missing.",""))</f>
        <v/>
      </c>
      <c r="Q95" s="194" t="str">
        <f>IF(B95="","",IF(AND(Input!L94="",IFERROR(VLOOKUP(K95,UIR!$A$2:$P$21,6,FALSE),"")&lt;&gt;""),"Data is Missing.",""))</f>
        <v/>
      </c>
      <c r="R95" s="194" t="str">
        <f>IF(B95="","",IF(AND(Input!M94="",IFERROR(VLOOKUP(K95,UIR!$A$2:$P$21,7,FALSE),"")&lt;&gt;""),"Data is Missing.",""))</f>
        <v/>
      </c>
      <c r="S95" s="194" t="str">
        <f>IF(B95="","",IF(AND(Input!P94="",IFERROR(VLOOKUP(K95,UIR!$A$2:$P$21,8,FALSE),"")&lt;&gt;""),"Data is Missing.",""))</f>
        <v/>
      </c>
      <c r="T95" s="194" t="str">
        <f>IF(B95="","",IF(AND(Input!Q94="",IFERROR(VLOOKUP(K95,UIR!$A$2:$P$21,9,FALSE),"")&lt;&gt;""),"Data is Missing.",""))</f>
        <v/>
      </c>
      <c r="U95" s="194"/>
      <c r="V95" s="194" t="str">
        <f>IF(B95="","",IF(AND(Input!S94="",IFERROR(VLOOKUP(K95,UIR!$A$2:$P$21,11,FALSE),"")&lt;&gt;""),"Data is Missing.",""))</f>
        <v/>
      </c>
      <c r="W95" s="194" t="str">
        <f>IF(B95="","",IF(AND(Input!T94="",IFERROR(VLOOKUP(K95,UIR!$A$2:$P$21,12,FALSE),"")&lt;&gt;""),"Data is Missing.",""))</f>
        <v/>
      </c>
      <c r="X95" s="194" t="str">
        <f>IF(B95="","",IF(AND(Input!V94="",IFERROR(VLOOKUP(K95,UIR!$A$2:$P$21,13,FALSE),"")&lt;&gt;""),"Data is Missing.",""))</f>
        <v/>
      </c>
      <c r="Y95" s="194" t="str">
        <f>IF(B95="","",IF(AND(Input!W94="",IFERROR(VLOOKUP(K95,UIR!$A$2:$P$21,14,FALSE),"")&lt;&gt;""),"Data is Missing.",""))</f>
        <v/>
      </c>
      <c r="Z95" s="194" t="str">
        <f>IF(B95="","",IF(AND(Input!X94="",IFERROR(VLOOKUP(K95,UIR!$A$2:$P$21,15,FALSE),"")&lt;&gt;""),"Data is Missing.",""))</f>
        <v/>
      </c>
      <c r="AA95" s="195" t="str">
        <f>IF(B95="","",IF(AND(Input!Y94="",IFERROR(VLOOKUP(K95,UIR!$A$2:$P$21,16,FALSE),"")&lt;&gt;""),"Data is Missing.",""))</f>
        <v/>
      </c>
      <c r="AC95" s="202" t="str">
        <f>IF(ISERROR(IF(Input!D94="","",IF(ISERROR(VLOOKUP(Input!D94,'Measure List'!$A$2:$A$30000,1,0)),"Invalid RefNo",""))),"",IF(Input!D94="","",IF(ISERROR(VLOOKUP(Input!D94,'Measure List'!$A$2:$A$30000,1,0)),"Invalid RefNo","")))</f>
        <v/>
      </c>
      <c r="AD95" s="156"/>
      <c r="AE95" s="156"/>
      <c r="AF95" s="156"/>
      <c r="AG95" s="156"/>
      <c r="AH95" s="156"/>
      <c r="AI95" s="156"/>
      <c r="AJ95" s="156"/>
      <c r="AK95" s="156"/>
      <c r="AL95" s="203" t="str">
        <f>IF(COUNTIF(Dropdowns!$K$2:$K$7,Input!S94)&gt;0,"",IF(Input!S94="","","Invalid Type"))</f>
        <v/>
      </c>
      <c r="AN95" s="204" t="str">
        <f>IF(Input!C94="","",IF(ISNUMBER(VALUE(Input!C94)),"","Needs to be a number."))</f>
        <v/>
      </c>
      <c r="AO95" s="205" t="str">
        <f>IF(Input!E94="","",IF(ISNUMBER(VALUE(Input!E94)),"","Needs to be a number."))</f>
        <v/>
      </c>
      <c r="AP95" s="205" t="str">
        <f>IF(Input!N94="","",IF(ISNUMBER(VALUE(Input!N94)),"","Needs to be a number."))</f>
        <v/>
      </c>
      <c r="AQ95" s="205" t="str">
        <f>IF(Input!O94="","",IF(ISNUMBER(VALUE(Input!O94)),"","Needs to be a number."))</f>
        <v/>
      </c>
      <c r="AR95" s="205" t="str">
        <f>IF(Input!V94="","",IF(ISNUMBER(VALUE(Input!V94)),"","Needs to be a number."))</f>
        <v/>
      </c>
      <c r="AS95" s="205" t="str">
        <f>IF(Input!W94="","",IF(ISNUMBER(VALUE(Input!W94)),"","Needs to be a number."))</f>
        <v/>
      </c>
      <c r="AT95" s="205" t="str">
        <f>IF(Input!X94="","",IF(ISNUMBER(VALUE(Input!X94)),"","Needs to be a number."))</f>
        <v/>
      </c>
      <c r="AU95" s="206" t="str">
        <f>IF(Input!Y94="","",IF(ISNUMBER(VALUE(Input!Y94)),"","Needs to be a number."))</f>
        <v/>
      </c>
      <c r="AV95" s="207"/>
      <c r="AW95" s="259" t="str">
        <f>IF(OR(VALUE(Input!C94)&lt;0,VALUE(Input!C94)&gt;100), "Invalid EEI %","")</f>
        <v/>
      </c>
      <c r="AX95" s="207"/>
      <c r="AY95" s="278" t="str">
        <f>IF(Input!E94="","",IF(VALUE(Input!E94)=0,"Do not enter 0.",""))</f>
        <v/>
      </c>
    </row>
    <row r="96" spans="2:51" x14ac:dyDescent="0.3">
      <c r="B96" s="188" t="str">
        <f>Input!A95</f>
        <v/>
      </c>
      <c r="C96" s="189" t="str">
        <f>IF(ISERROR(IF(AND(Input!$A95="",SUMPRODUCT(--(LEN(Input!$A96:'Input'!$A$1006)&gt;0))&lt;&gt;0),"Row is skipped.",IF(AND(Input!$A95="",Input!$A96=""),"", IF(Input!B95="","Data is missing.","")))),"",IF(AND(Input!$A95="",SUMPRODUCT(--(LEN(Input!$A96:'Input'!$A$1006)&gt;0))&lt;&gt;0),"Row is skipped.",IF(AND(Input!$A95="",Input!$A96=""),"", IF(Input!B95="","Data is missing.",""))))</f>
        <v/>
      </c>
      <c r="D96" s="189" t="str">
        <f>IF(ISERROR(IF(AND(Input!$A95="",SUMPRODUCT(--(LEN(Input!$A96:'Input'!$A$1006)&gt;0))&lt;&gt;0),"Row is skipped.",IF(AND(Input!$A95="",Input!$A96=""),"", IF(Input!C95="","Data is missing.","")))),"",IF(AND(Input!$A95="",SUMPRODUCT(--(LEN(Input!$A96:'Input'!$A$1006)&gt;0))&lt;&gt;0),"Row is skipped.",IF(AND(Input!$A95="",Input!$A96=""),"", IF(Input!C95="","Data is missing.",""))))</f>
        <v/>
      </c>
      <c r="E96" s="189" t="str">
        <f>IF(ISERROR(IF(AND(Input!$A95="",SUMPRODUCT(--(LEN(Input!$A96:'Input'!$A$1006)&gt;0))&lt;&gt;0),"Row is skipped.",IF(AND(Input!$A95="",Input!$A96=""),"", IF(Input!D95="","Data is missing.","")))),"",IF(AND(Input!$A95="",SUMPRODUCT(--(LEN(Input!$A96:'Input'!$A$1006)&gt;0))&lt;&gt;0),"Row is skipped.",IF(AND(Input!$A95="",Input!$A96=""),"", IF(Input!D95="","Data is missing.",""))))</f>
        <v/>
      </c>
      <c r="F96" s="189" t="str">
        <f>IF(ISERROR(IF(AND(Input!$A95="",SUMPRODUCT(--(LEN(Input!$A96:'Input'!$A$1006)&gt;0))&lt;&gt;0),"Row is skipped.",IF(AND(Input!$A95="",Input!$A96=""),"", IF(Input!E95="","Data is missing.","")))),"",IF(AND(Input!$A95="",SUMPRODUCT(--(LEN(Input!$A96:'Input'!$A$1006)&gt;0))&lt;&gt;0),"Row is skipped.",IF(AND(Input!$A95="",Input!$A96=""),"", IF(Input!E95="","Data is missing.",""))))</f>
        <v/>
      </c>
      <c r="G96" s="189" t="str">
        <f>IF(ISERROR(IF(AND(Input!$A95="",SUMPRODUCT(--(LEN(Input!$A96:'Input'!$A$1006)&gt;0))&lt;&gt;0),"Row is skipped.",IF(AND(Input!$A95="",Input!$A96=""),"", IF(Input!F95="","Data is missing.","")))),"",IF(AND(Input!$A95="",SUMPRODUCT(--(LEN(Input!$A96:'Input'!$A$1006)&gt;0))&lt;&gt;0),"Row is skipped.",IF(AND(Input!$A95="",Input!$A96=""),"", IF(Input!F95="","Data is missing.",""))))</f>
        <v/>
      </c>
      <c r="H96" s="190" t="str">
        <f>IF(ISERROR(IF(AND(Input!$A95="",SUMPRODUCT(--(LEN(Input!$A96:'Input'!$A$1006)&gt;0))&lt;&gt;0),"Row is skipped.",IF(AND(Input!$A95="",Input!$A96=""),"", IF(Input!G95="","Data is missing.","")))),"",IF(AND(Input!$A95="",SUMPRODUCT(--(LEN(Input!$A96:'Input'!$A$1006)&gt;0))&lt;&gt;0),"Row is skipped.",IF(AND(Input!$A95="",Input!$A96=""),"", IF(Input!G95="","Data is missing.",""))))</f>
        <v/>
      </c>
      <c r="I96" s="156"/>
      <c r="J96" s="191" t="str">
        <f>IFERROR(VLOOKUP(VLOOKUP(Input!$D95,'Measure List'!$A:$AN,40,FALSE),UIR!$A$1:$Q$27,17,FALSE),"")</f>
        <v/>
      </c>
      <c r="K96" s="192" t="str">
        <f>IFERROR(VLOOKUP(Input!$D95,'Measure List'!$A:$AN,40,FALSE),"")</f>
        <v/>
      </c>
      <c r="L96" s="156"/>
      <c r="M96" s="193" t="str">
        <f>IF(B96="","",IF(AND(Input!H95="",IFERROR(VLOOKUP(K96,UIR!$A$2:$P$21,2,FALSE),"")&lt;&gt;""),"Data is Missing.",""))</f>
        <v/>
      </c>
      <c r="N96" s="194" t="str">
        <f>IF(B96="","",IF(AND(Input!I95="",IFERROR(VLOOKUP(K96,UIR!$A$2:$P$21,3,FALSE),"")&lt;&gt;""),"Data is Missing.",""))</f>
        <v/>
      </c>
      <c r="O96" s="194" t="str">
        <f>IF(B96="","",IF(AND(Input!J95="",IFERROR(VLOOKUP(K96,UIR!$A$2:$P$21,4,FALSE),"")&lt;&gt;""),"Data is Missing.",""))</f>
        <v/>
      </c>
      <c r="P96" s="194" t="str">
        <f>IF(B96="","",IF(AND(Input!K95="",IFERROR(VLOOKUP(K96,UIR!$A$2:$P$21,5,FALSE),"")&lt;&gt;""),"Data is Missing.",""))</f>
        <v/>
      </c>
      <c r="Q96" s="194" t="str">
        <f>IF(B96="","",IF(AND(Input!L95="",IFERROR(VLOOKUP(K96,UIR!$A$2:$P$21,6,FALSE),"")&lt;&gt;""),"Data is Missing.",""))</f>
        <v/>
      </c>
      <c r="R96" s="194" t="str">
        <f>IF(B96="","",IF(AND(Input!M95="",IFERROR(VLOOKUP(K96,UIR!$A$2:$P$21,7,FALSE),"")&lt;&gt;""),"Data is Missing.",""))</f>
        <v/>
      </c>
      <c r="S96" s="194" t="str">
        <f>IF(B96="","",IF(AND(Input!P95="",IFERROR(VLOOKUP(K96,UIR!$A$2:$P$21,8,FALSE),"")&lt;&gt;""),"Data is Missing.",""))</f>
        <v/>
      </c>
      <c r="T96" s="194" t="str">
        <f>IF(B96="","",IF(AND(Input!Q95="",IFERROR(VLOOKUP(K96,UIR!$A$2:$P$21,9,FALSE),"")&lt;&gt;""),"Data is Missing.",""))</f>
        <v/>
      </c>
      <c r="U96" s="194"/>
      <c r="V96" s="194" t="str">
        <f>IF(B96="","",IF(AND(Input!S95="",IFERROR(VLOOKUP(K96,UIR!$A$2:$P$21,11,FALSE),"")&lt;&gt;""),"Data is Missing.",""))</f>
        <v/>
      </c>
      <c r="W96" s="194" t="str">
        <f>IF(B96="","",IF(AND(Input!T95="",IFERROR(VLOOKUP(K96,UIR!$A$2:$P$21,12,FALSE),"")&lt;&gt;""),"Data is Missing.",""))</f>
        <v/>
      </c>
      <c r="X96" s="194" t="str">
        <f>IF(B96="","",IF(AND(Input!V95="",IFERROR(VLOOKUP(K96,UIR!$A$2:$P$21,13,FALSE),"")&lt;&gt;""),"Data is Missing.",""))</f>
        <v/>
      </c>
      <c r="Y96" s="194" t="str">
        <f>IF(B96="","",IF(AND(Input!W95="",IFERROR(VLOOKUP(K96,UIR!$A$2:$P$21,14,FALSE),"")&lt;&gt;""),"Data is Missing.",""))</f>
        <v/>
      </c>
      <c r="Z96" s="194" t="str">
        <f>IF(B96="","",IF(AND(Input!X95="",IFERROR(VLOOKUP(K96,UIR!$A$2:$P$21,15,FALSE),"")&lt;&gt;""),"Data is Missing.",""))</f>
        <v/>
      </c>
      <c r="AA96" s="195" t="str">
        <f>IF(B96="","",IF(AND(Input!Y95="",IFERROR(VLOOKUP(K96,UIR!$A$2:$P$21,16,FALSE),"")&lt;&gt;""),"Data is Missing.",""))</f>
        <v/>
      </c>
      <c r="AC96" s="202" t="str">
        <f>IF(ISERROR(IF(Input!D95="","",IF(ISERROR(VLOOKUP(Input!D95,'Measure List'!$A$2:$A$30000,1,0)),"Invalid RefNo",""))),"",IF(Input!D95="","",IF(ISERROR(VLOOKUP(Input!D95,'Measure List'!$A$2:$A$30000,1,0)),"Invalid RefNo","")))</f>
        <v/>
      </c>
      <c r="AD96" s="156"/>
      <c r="AE96" s="156"/>
      <c r="AF96" s="156"/>
      <c r="AG96" s="156"/>
      <c r="AH96" s="156"/>
      <c r="AI96" s="156"/>
      <c r="AJ96" s="156"/>
      <c r="AK96" s="156"/>
      <c r="AL96" s="203" t="str">
        <f>IF(COUNTIF(Dropdowns!$K$2:$K$7,Input!S95)&gt;0,"",IF(Input!S95="","","Invalid Type"))</f>
        <v/>
      </c>
      <c r="AN96" s="204" t="str">
        <f>IF(Input!C95="","",IF(ISNUMBER(VALUE(Input!C95)),"","Needs to be a number."))</f>
        <v/>
      </c>
      <c r="AO96" s="205" t="str">
        <f>IF(Input!E95="","",IF(ISNUMBER(VALUE(Input!E95)),"","Needs to be a number."))</f>
        <v/>
      </c>
      <c r="AP96" s="205" t="str">
        <f>IF(Input!N95="","",IF(ISNUMBER(VALUE(Input!N95)),"","Needs to be a number."))</f>
        <v/>
      </c>
      <c r="AQ96" s="205" t="str">
        <f>IF(Input!O95="","",IF(ISNUMBER(VALUE(Input!O95)),"","Needs to be a number."))</f>
        <v/>
      </c>
      <c r="AR96" s="205" t="str">
        <f>IF(Input!V95="","",IF(ISNUMBER(VALUE(Input!V95)),"","Needs to be a number."))</f>
        <v/>
      </c>
      <c r="AS96" s="205" t="str">
        <f>IF(Input!W95="","",IF(ISNUMBER(VALUE(Input!W95)),"","Needs to be a number."))</f>
        <v/>
      </c>
      <c r="AT96" s="205" t="str">
        <f>IF(Input!X95="","",IF(ISNUMBER(VALUE(Input!X95)),"","Needs to be a number."))</f>
        <v/>
      </c>
      <c r="AU96" s="206" t="str">
        <f>IF(Input!Y95="","",IF(ISNUMBER(VALUE(Input!Y95)),"","Needs to be a number."))</f>
        <v/>
      </c>
      <c r="AV96" s="207"/>
      <c r="AW96" s="259" t="str">
        <f>IF(OR(VALUE(Input!C95)&lt;0,VALUE(Input!C95)&gt;100), "Invalid EEI %","")</f>
        <v/>
      </c>
      <c r="AX96" s="207"/>
      <c r="AY96" s="278" t="str">
        <f>IF(Input!E95="","",IF(VALUE(Input!E95)=0,"Do not enter 0.",""))</f>
        <v/>
      </c>
    </row>
    <row r="97" spans="2:51" x14ac:dyDescent="0.3">
      <c r="B97" s="188" t="str">
        <f>Input!A96</f>
        <v/>
      </c>
      <c r="C97" s="189" t="str">
        <f>IF(ISERROR(IF(AND(Input!$A96="",SUMPRODUCT(--(LEN(Input!$A97:'Input'!$A$1006)&gt;0))&lt;&gt;0),"Row is skipped.",IF(AND(Input!$A96="",Input!$A97=""),"", IF(Input!B96="","Data is missing.","")))),"",IF(AND(Input!$A96="",SUMPRODUCT(--(LEN(Input!$A97:'Input'!$A$1006)&gt;0))&lt;&gt;0),"Row is skipped.",IF(AND(Input!$A96="",Input!$A97=""),"", IF(Input!B96="","Data is missing.",""))))</f>
        <v/>
      </c>
      <c r="D97" s="189" t="str">
        <f>IF(ISERROR(IF(AND(Input!$A96="",SUMPRODUCT(--(LEN(Input!$A97:'Input'!$A$1006)&gt;0))&lt;&gt;0),"Row is skipped.",IF(AND(Input!$A96="",Input!$A97=""),"", IF(Input!C96="","Data is missing.","")))),"",IF(AND(Input!$A96="",SUMPRODUCT(--(LEN(Input!$A97:'Input'!$A$1006)&gt;0))&lt;&gt;0),"Row is skipped.",IF(AND(Input!$A96="",Input!$A97=""),"", IF(Input!C96="","Data is missing.",""))))</f>
        <v/>
      </c>
      <c r="E97" s="189" t="str">
        <f>IF(ISERROR(IF(AND(Input!$A96="",SUMPRODUCT(--(LEN(Input!$A97:'Input'!$A$1006)&gt;0))&lt;&gt;0),"Row is skipped.",IF(AND(Input!$A96="",Input!$A97=""),"", IF(Input!D96="","Data is missing.","")))),"",IF(AND(Input!$A96="",SUMPRODUCT(--(LEN(Input!$A97:'Input'!$A$1006)&gt;0))&lt;&gt;0),"Row is skipped.",IF(AND(Input!$A96="",Input!$A97=""),"", IF(Input!D96="","Data is missing.",""))))</f>
        <v/>
      </c>
      <c r="F97" s="189" t="str">
        <f>IF(ISERROR(IF(AND(Input!$A96="",SUMPRODUCT(--(LEN(Input!$A97:'Input'!$A$1006)&gt;0))&lt;&gt;0),"Row is skipped.",IF(AND(Input!$A96="",Input!$A97=""),"", IF(Input!E96="","Data is missing.","")))),"",IF(AND(Input!$A96="",SUMPRODUCT(--(LEN(Input!$A97:'Input'!$A$1006)&gt;0))&lt;&gt;0),"Row is skipped.",IF(AND(Input!$A96="",Input!$A97=""),"", IF(Input!E96="","Data is missing.",""))))</f>
        <v/>
      </c>
      <c r="G97" s="189" t="str">
        <f>IF(ISERROR(IF(AND(Input!$A96="",SUMPRODUCT(--(LEN(Input!$A97:'Input'!$A$1006)&gt;0))&lt;&gt;0),"Row is skipped.",IF(AND(Input!$A96="",Input!$A97=""),"", IF(Input!F96="","Data is missing.","")))),"",IF(AND(Input!$A96="",SUMPRODUCT(--(LEN(Input!$A97:'Input'!$A$1006)&gt;0))&lt;&gt;0),"Row is skipped.",IF(AND(Input!$A96="",Input!$A97=""),"", IF(Input!F96="","Data is missing.",""))))</f>
        <v/>
      </c>
      <c r="H97" s="190" t="str">
        <f>IF(ISERROR(IF(AND(Input!$A96="",SUMPRODUCT(--(LEN(Input!$A97:'Input'!$A$1006)&gt;0))&lt;&gt;0),"Row is skipped.",IF(AND(Input!$A96="",Input!$A97=""),"", IF(Input!G96="","Data is missing.","")))),"",IF(AND(Input!$A96="",SUMPRODUCT(--(LEN(Input!$A97:'Input'!$A$1006)&gt;0))&lt;&gt;0),"Row is skipped.",IF(AND(Input!$A96="",Input!$A97=""),"", IF(Input!G96="","Data is missing.",""))))</f>
        <v/>
      </c>
      <c r="I97" s="156"/>
      <c r="J97" s="191" t="str">
        <f>IFERROR(VLOOKUP(VLOOKUP(Input!$D96,'Measure List'!$A:$AN,40,FALSE),UIR!$A$1:$Q$27,17,FALSE),"")</f>
        <v/>
      </c>
      <c r="K97" s="192" t="str">
        <f>IFERROR(VLOOKUP(Input!$D96,'Measure List'!$A:$AN,40,FALSE),"")</f>
        <v/>
      </c>
      <c r="L97" s="156"/>
      <c r="M97" s="193" t="str">
        <f>IF(B97="","",IF(AND(Input!H96="",IFERROR(VLOOKUP(K97,UIR!$A$2:$P$21,2,FALSE),"")&lt;&gt;""),"Data is Missing.",""))</f>
        <v/>
      </c>
      <c r="N97" s="194" t="str">
        <f>IF(B97="","",IF(AND(Input!I96="",IFERROR(VLOOKUP(K97,UIR!$A$2:$P$21,3,FALSE),"")&lt;&gt;""),"Data is Missing.",""))</f>
        <v/>
      </c>
      <c r="O97" s="194" t="str">
        <f>IF(B97="","",IF(AND(Input!J96="",IFERROR(VLOOKUP(K97,UIR!$A$2:$P$21,4,FALSE),"")&lt;&gt;""),"Data is Missing.",""))</f>
        <v/>
      </c>
      <c r="P97" s="194" t="str">
        <f>IF(B97="","",IF(AND(Input!K96="",IFERROR(VLOOKUP(K97,UIR!$A$2:$P$21,5,FALSE),"")&lt;&gt;""),"Data is Missing.",""))</f>
        <v/>
      </c>
      <c r="Q97" s="194" t="str">
        <f>IF(B97="","",IF(AND(Input!L96="",IFERROR(VLOOKUP(K97,UIR!$A$2:$P$21,6,FALSE),"")&lt;&gt;""),"Data is Missing.",""))</f>
        <v/>
      </c>
      <c r="R97" s="194" t="str">
        <f>IF(B97="","",IF(AND(Input!M96="",IFERROR(VLOOKUP(K97,UIR!$A$2:$P$21,7,FALSE),"")&lt;&gt;""),"Data is Missing.",""))</f>
        <v/>
      </c>
      <c r="S97" s="194" t="str">
        <f>IF(B97="","",IF(AND(Input!P96="",IFERROR(VLOOKUP(K97,UIR!$A$2:$P$21,8,FALSE),"")&lt;&gt;""),"Data is Missing.",""))</f>
        <v/>
      </c>
      <c r="T97" s="194" t="str">
        <f>IF(B97="","",IF(AND(Input!Q96="",IFERROR(VLOOKUP(K97,UIR!$A$2:$P$21,9,FALSE),"")&lt;&gt;""),"Data is Missing.",""))</f>
        <v/>
      </c>
      <c r="U97" s="194"/>
      <c r="V97" s="194" t="str">
        <f>IF(B97="","",IF(AND(Input!S96="",IFERROR(VLOOKUP(K97,UIR!$A$2:$P$21,11,FALSE),"")&lt;&gt;""),"Data is Missing.",""))</f>
        <v/>
      </c>
      <c r="W97" s="194" t="str">
        <f>IF(B97="","",IF(AND(Input!T96="",IFERROR(VLOOKUP(K97,UIR!$A$2:$P$21,12,FALSE),"")&lt;&gt;""),"Data is Missing.",""))</f>
        <v/>
      </c>
      <c r="X97" s="194" t="str">
        <f>IF(B97="","",IF(AND(Input!V96="",IFERROR(VLOOKUP(K97,UIR!$A$2:$P$21,13,FALSE),"")&lt;&gt;""),"Data is Missing.",""))</f>
        <v/>
      </c>
      <c r="Y97" s="194" t="str">
        <f>IF(B97="","",IF(AND(Input!W96="",IFERROR(VLOOKUP(K97,UIR!$A$2:$P$21,14,FALSE),"")&lt;&gt;""),"Data is Missing.",""))</f>
        <v/>
      </c>
      <c r="Z97" s="194" t="str">
        <f>IF(B97="","",IF(AND(Input!X96="",IFERROR(VLOOKUP(K97,UIR!$A$2:$P$21,15,FALSE),"")&lt;&gt;""),"Data is Missing.",""))</f>
        <v/>
      </c>
      <c r="AA97" s="195" t="str">
        <f>IF(B97="","",IF(AND(Input!Y96="",IFERROR(VLOOKUP(K97,UIR!$A$2:$P$21,16,FALSE),"")&lt;&gt;""),"Data is Missing.",""))</f>
        <v/>
      </c>
      <c r="AC97" s="202" t="str">
        <f>IF(ISERROR(IF(Input!D96="","",IF(ISERROR(VLOOKUP(Input!D96,'Measure List'!$A$2:$A$30000,1,0)),"Invalid RefNo",""))),"",IF(Input!D96="","",IF(ISERROR(VLOOKUP(Input!D96,'Measure List'!$A$2:$A$30000,1,0)),"Invalid RefNo","")))</f>
        <v/>
      </c>
      <c r="AD97" s="156"/>
      <c r="AE97" s="156"/>
      <c r="AF97" s="156"/>
      <c r="AG97" s="156"/>
      <c r="AH97" s="156"/>
      <c r="AI97" s="156"/>
      <c r="AJ97" s="156"/>
      <c r="AK97" s="156"/>
      <c r="AL97" s="203" t="str">
        <f>IF(COUNTIF(Dropdowns!$K$2:$K$7,Input!S96)&gt;0,"",IF(Input!S96="","","Invalid Type"))</f>
        <v/>
      </c>
      <c r="AN97" s="204" t="str">
        <f>IF(Input!C96="","",IF(ISNUMBER(VALUE(Input!C96)),"","Needs to be a number."))</f>
        <v/>
      </c>
      <c r="AO97" s="205" t="str">
        <f>IF(Input!E96="","",IF(ISNUMBER(VALUE(Input!E96)),"","Needs to be a number."))</f>
        <v/>
      </c>
      <c r="AP97" s="205" t="str">
        <f>IF(Input!N96="","",IF(ISNUMBER(VALUE(Input!N96)),"","Needs to be a number."))</f>
        <v/>
      </c>
      <c r="AQ97" s="205" t="str">
        <f>IF(Input!O96="","",IF(ISNUMBER(VALUE(Input!O96)),"","Needs to be a number."))</f>
        <v/>
      </c>
      <c r="AR97" s="205" t="str">
        <f>IF(Input!V96="","",IF(ISNUMBER(VALUE(Input!V96)),"","Needs to be a number."))</f>
        <v/>
      </c>
      <c r="AS97" s="205" t="str">
        <f>IF(Input!W96="","",IF(ISNUMBER(VALUE(Input!W96)),"","Needs to be a number."))</f>
        <v/>
      </c>
      <c r="AT97" s="205" t="str">
        <f>IF(Input!X96="","",IF(ISNUMBER(VALUE(Input!X96)),"","Needs to be a number."))</f>
        <v/>
      </c>
      <c r="AU97" s="206" t="str">
        <f>IF(Input!Y96="","",IF(ISNUMBER(VALUE(Input!Y96)),"","Needs to be a number."))</f>
        <v/>
      </c>
      <c r="AV97" s="207"/>
      <c r="AW97" s="259" t="str">
        <f>IF(OR(VALUE(Input!C96)&lt;0,VALUE(Input!C96)&gt;100), "Invalid EEI %","")</f>
        <v/>
      </c>
      <c r="AX97" s="207"/>
      <c r="AY97" s="278" t="str">
        <f>IF(Input!E96="","",IF(VALUE(Input!E96)=0,"Do not enter 0.",""))</f>
        <v/>
      </c>
    </row>
    <row r="98" spans="2:51" x14ac:dyDescent="0.3">
      <c r="B98" s="188" t="str">
        <f>Input!A97</f>
        <v/>
      </c>
      <c r="C98" s="189" t="str">
        <f>IF(ISERROR(IF(AND(Input!$A97="",SUMPRODUCT(--(LEN(Input!$A98:'Input'!$A$1006)&gt;0))&lt;&gt;0),"Row is skipped.",IF(AND(Input!$A97="",Input!$A98=""),"", IF(Input!B97="","Data is missing.","")))),"",IF(AND(Input!$A97="",SUMPRODUCT(--(LEN(Input!$A98:'Input'!$A$1006)&gt;0))&lt;&gt;0),"Row is skipped.",IF(AND(Input!$A97="",Input!$A98=""),"", IF(Input!B97="","Data is missing.",""))))</f>
        <v/>
      </c>
      <c r="D98" s="189" t="str">
        <f>IF(ISERROR(IF(AND(Input!$A97="",SUMPRODUCT(--(LEN(Input!$A98:'Input'!$A$1006)&gt;0))&lt;&gt;0),"Row is skipped.",IF(AND(Input!$A97="",Input!$A98=""),"", IF(Input!C97="","Data is missing.","")))),"",IF(AND(Input!$A97="",SUMPRODUCT(--(LEN(Input!$A98:'Input'!$A$1006)&gt;0))&lt;&gt;0),"Row is skipped.",IF(AND(Input!$A97="",Input!$A98=""),"", IF(Input!C97="","Data is missing.",""))))</f>
        <v/>
      </c>
      <c r="E98" s="189" t="str">
        <f>IF(ISERROR(IF(AND(Input!$A97="",SUMPRODUCT(--(LEN(Input!$A98:'Input'!$A$1006)&gt;0))&lt;&gt;0),"Row is skipped.",IF(AND(Input!$A97="",Input!$A98=""),"", IF(Input!D97="","Data is missing.","")))),"",IF(AND(Input!$A97="",SUMPRODUCT(--(LEN(Input!$A98:'Input'!$A$1006)&gt;0))&lt;&gt;0),"Row is skipped.",IF(AND(Input!$A97="",Input!$A98=""),"", IF(Input!D97="","Data is missing.",""))))</f>
        <v/>
      </c>
      <c r="F98" s="189" t="str">
        <f>IF(ISERROR(IF(AND(Input!$A97="",SUMPRODUCT(--(LEN(Input!$A98:'Input'!$A$1006)&gt;0))&lt;&gt;0),"Row is skipped.",IF(AND(Input!$A97="",Input!$A98=""),"", IF(Input!E97="","Data is missing.","")))),"",IF(AND(Input!$A97="",SUMPRODUCT(--(LEN(Input!$A98:'Input'!$A$1006)&gt;0))&lt;&gt;0),"Row is skipped.",IF(AND(Input!$A97="",Input!$A98=""),"", IF(Input!E97="","Data is missing.",""))))</f>
        <v/>
      </c>
      <c r="G98" s="189" t="str">
        <f>IF(ISERROR(IF(AND(Input!$A97="",SUMPRODUCT(--(LEN(Input!$A98:'Input'!$A$1006)&gt;0))&lt;&gt;0),"Row is skipped.",IF(AND(Input!$A97="",Input!$A98=""),"", IF(Input!F97="","Data is missing.","")))),"",IF(AND(Input!$A97="",SUMPRODUCT(--(LEN(Input!$A98:'Input'!$A$1006)&gt;0))&lt;&gt;0),"Row is skipped.",IF(AND(Input!$A97="",Input!$A98=""),"", IF(Input!F97="","Data is missing.",""))))</f>
        <v/>
      </c>
      <c r="H98" s="190" t="str">
        <f>IF(ISERROR(IF(AND(Input!$A97="",SUMPRODUCT(--(LEN(Input!$A98:'Input'!$A$1006)&gt;0))&lt;&gt;0),"Row is skipped.",IF(AND(Input!$A97="",Input!$A98=""),"", IF(Input!G97="","Data is missing.","")))),"",IF(AND(Input!$A97="",SUMPRODUCT(--(LEN(Input!$A98:'Input'!$A$1006)&gt;0))&lt;&gt;0),"Row is skipped.",IF(AND(Input!$A97="",Input!$A98=""),"", IF(Input!G97="","Data is missing.",""))))</f>
        <v/>
      </c>
      <c r="I98" s="156"/>
      <c r="J98" s="191" t="str">
        <f>IFERROR(VLOOKUP(VLOOKUP(Input!$D97,'Measure List'!$A:$AN,40,FALSE),UIR!$A$1:$Q$27,17,FALSE),"")</f>
        <v/>
      </c>
      <c r="K98" s="192" t="str">
        <f>IFERROR(VLOOKUP(Input!$D97,'Measure List'!$A:$AN,40,FALSE),"")</f>
        <v/>
      </c>
      <c r="L98" s="156"/>
      <c r="M98" s="193" t="str">
        <f>IF(B98="","",IF(AND(Input!H97="",IFERROR(VLOOKUP(K98,UIR!$A$2:$P$21,2,FALSE),"")&lt;&gt;""),"Data is Missing.",""))</f>
        <v/>
      </c>
      <c r="N98" s="194" t="str">
        <f>IF(B98="","",IF(AND(Input!I97="",IFERROR(VLOOKUP(K98,UIR!$A$2:$P$21,3,FALSE),"")&lt;&gt;""),"Data is Missing.",""))</f>
        <v/>
      </c>
      <c r="O98" s="194" t="str">
        <f>IF(B98="","",IF(AND(Input!J97="",IFERROR(VLOOKUP(K98,UIR!$A$2:$P$21,4,FALSE),"")&lt;&gt;""),"Data is Missing.",""))</f>
        <v/>
      </c>
      <c r="P98" s="194" t="str">
        <f>IF(B98="","",IF(AND(Input!K97="",IFERROR(VLOOKUP(K98,UIR!$A$2:$P$21,5,FALSE),"")&lt;&gt;""),"Data is Missing.",""))</f>
        <v/>
      </c>
      <c r="Q98" s="194" t="str">
        <f>IF(B98="","",IF(AND(Input!L97="",IFERROR(VLOOKUP(K98,UIR!$A$2:$P$21,6,FALSE),"")&lt;&gt;""),"Data is Missing.",""))</f>
        <v/>
      </c>
      <c r="R98" s="194" t="str">
        <f>IF(B98="","",IF(AND(Input!M97="",IFERROR(VLOOKUP(K98,UIR!$A$2:$P$21,7,FALSE),"")&lt;&gt;""),"Data is Missing.",""))</f>
        <v/>
      </c>
      <c r="S98" s="194" t="str">
        <f>IF(B98="","",IF(AND(Input!P97="",IFERROR(VLOOKUP(K98,UIR!$A$2:$P$21,8,FALSE),"")&lt;&gt;""),"Data is Missing.",""))</f>
        <v/>
      </c>
      <c r="T98" s="194" t="str">
        <f>IF(B98="","",IF(AND(Input!Q97="",IFERROR(VLOOKUP(K98,UIR!$A$2:$P$21,9,FALSE),"")&lt;&gt;""),"Data is Missing.",""))</f>
        <v/>
      </c>
      <c r="U98" s="194"/>
      <c r="V98" s="194" t="str">
        <f>IF(B98="","",IF(AND(Input!S97="",IFERROR(VLOOKUP(K98,UIR!$A$2:$P$21,11,FALSE),"")&lt;&gt;""),"Data is Missing.",""))</f>
        <v/>
      </c>
      <c r="W98" s="194" t="str">
        <f>IF(B98="","",IF(AND(Input!T97="",IFERROR(VLOOKUP(K98,UIR!$A$2:$P$21,12,FALSE),"")&lt;&gt;""),"Data is Missing.",""))</f>
        <v/>
      </c>
      <c r="X98" s="194" t="str">
        <f>IF(B98="","",IF(AND(Input!V97="",IFERROR(VLOOKUP(K98,UIR!$A$2:$P$21,13,FALSE),"")&lt;&gt;""),"Data is Missing.",""))</f>
        <v/>
      </c>
      <c r="Y98" s="194" t="str">
        <f>IF(B98="","",IF(AND(Input!W97="",IFERROR(VLOOKUP(K98,UIR!$A$2:$P$21,14,FALSE),"")&lt;&gt;""),"Data is Missing.",""))</f>
        <v/>
      </c>
      <c r="Z98" s="194" t="str">
        <f>IF(B98="","",IF(AND(Input!X97="",IFERROR(VLOOKUP(K98,UIR!$A$2:$P$21,15,FALSE),"")&lt;&gt;""),"Data is Missing.",""))</f>
        <v/>
      </c>
      <c r="AA98" s="195" t="str">
        <f>IF(B98="","",IF(AND(Input!Y97="",IFERROR(VLOOKUP(K98,UIR!$A$2:$P$21,16,FALSE),"")&lt;&gt;""),"Data is Missing.",""))</f>
        <v/>
      </c>
      <c r="AC98" s="202" t="str">
        <f>IF(ISERROR(IF(Input!D97="","",IF(ISERROR(VLOOKUP(Input!D97,'Measure List'!$A$2:$A$30000,1,0)),"Invalid RefNo",""))),"",IF(Input!D97="","",IF(ISERROR(VLOOKUP(Input!D97,'Measure List'!$A$2:$A$30000,1,0)),"Invalid RefNo","")))</f>
        <v/>
      </c>
      <c r="AD98" s="156"/>
      <c r="AE98" s="156"/>
      <c r="AF98" s="156"/>
      <c r="AG98" s="156"/>
      <c r="AH98" s="156"/>
      <c r="AI98" s="156"/>
      <c r="AJ98" s="156"/>
      <c r="AK98" s="156"/>
      <c r="AL98" s="203" t="str">
        <f>IF(COUNTIF(Dropdowns!$K$2:$K$7,Input!S97)&gt;0,"",IF(Input!S97="","","Invalid Type"))</f>
        <v/>
      </c>
      <c r="AN98" s="204" t="str">
        <f>IF(Input!C97="","",IF(ISNUMBER(VALUE(Input!C97)),"","Needs to be a number."))</f>
        <v/>
      </c>
      <c r="AO98" s="205" t="str">
        <f>IF(Input!E97="","",IF(ISNUMBER(VALUE(Input!E97)),"","Needs to be a number."))</f>
        <v/>
      </c>
      <c r="AP98" s="205" t="str">
        <f>IF(Input!N97="","",IF(ISNUMBER(VALUE(Input!N97)),"","Needs to be a number."))</f>
        <v/>
      </c>
      <c r="AQ98" s="205" t="str">
        <f>IF(Input!O97="","",IF(ISNUMBER(VALUE(Input!O97)),"","Needs to be a number."))</f>
        <v/>
      </c>
      <c r="AR98" s="205" t="str">
        <f>IF(Input!V97="","",IF(ISNUMBER(VALUE(Input!V97)),"","Needs to be a number."))</f>
        <v/>
      </c>
      <c r="AS98" s="205" t="str">
        <f>IF(Input!W97="","",IF(ISNUMBER(VALUE(Input!W97)),"","Needs to be a number."))</f>
        <v/>
      </c>
      <c r="AT98" s="205" t="str">
        <f>IF(Input!X97="","",IF(ISNUMBER(VALUE(Input!X97)),"","Needs to be a number."))</f>
        <v/>
      </c>
      <c r="AU98" s="206" t="str">
        <f>IF(Input!Y97="","",IF(ISNUMBER(VALUE(Input!Y97)),"","Needs to be a number."))</f>
        <v/>
      </c>
      <c r="AV98" s="207"/>
      <c r="AW98" s="259" t="str">
        <f>IF(OR(VALUE(Input!C97)&lt;0,VALUE(Input!C97)&gt;100), "Invalid EEI %","")</f>
        <v/>
      </c>
      <c r="AX98" s="207"/>
      <c r="AY98" s="278" t="str">
        <f>IF(Input!E97="","",IF(VALUE(Input!E97)=0,"Do not enter 0.",""))</f>
        <v/>
      </c>
    </row>
    <row r="99" spans="2:51" x14ac:dyDescent="0.3">
      <c r="B99" s="188" t="str">
        <f>Input!A98</f>
        <v/>
      </c>
      <c r="C99" s="189" t="str">
        <f>IF(ISERROR(IF(AND(Input!$A98="",SUMPRODUCT(--(LEN(Input!$A99:'Input'!$A$1006)&gt;0))&lt;&gt;0),"Row is skipped.",IF(AND(Input!$A98="",Input!$A99=""),"", IF(Input!B98="","Data is missing.","")))),"",IF(AND(Input!$A98="",SUMPRODUCT(--(LEN(Input!$A99:'Input'!$A$1006)&gt;0))&lt;&gt;0),"Row is skipped.",IF(AND(Input!$A98="",Input!$A99=""),"", IF(Input!B98="","Data is missing.",""))))</f>
        <v/>
      </c>
      <c r="D99" s="189" t="str">
        <f>IF(ISERROR(IF(AND(Input!$A98="",SUMPRODUCT(--(LEN(Input!$A99:'Input'!$A$1006)&gt;0))&lt;&gt;0),"Row is skipped.",IF(AND(Input!$A98="",Input!$A99=""),"", IF(Input!C98="","Data is missing.","")))),"",IF(AND(Input!$A98="",SUMPRODUCT(--(LEN(Input!$A99:'Input'!$A$1006)&gt;0))&lt;&gt;0),"Row is skipped.",IF(AND(Input!$A98="",Input!$A99=""),"", IF(Input!C98="","Data is missing.",""))))</f>
        <v/>
      </c>
      <c r="E99" s="189" t="str">
        <f>IF(ISERROR(IF(AND(Input!$A98="",SUMPRODUCT(--(LEN(Input!$A99:'Input'!$A$1006)&gt;0))&lt;&gt;0),"Row is skipped.",IF(AND(Input!$A98="",Input!$A99=""),"", IF(Input!D98="","Data is missing.","")))),"",IF(AND(Input!$A98="",SUMPRODUCT(--(LEN(Input!$A99:'Input'!$A$1006)&gt;0))&lt;&gt;0),"Row is skipped.",IF(AND(Input!$A98="",Input!$A99=""),"", IF(Input!D98="","Data is missing.",""))))</f>
        <v/>
      </c>
      <c r="F99" s="189" t="str">
        <f>IF(ISERROR(IF(AND(Input!$A98="",SUMPRODUCT(--(LEN(Input!$A99:'Input'!$A$1006)&gt;0))&lt;&gt;0),"Row is skipped.",IF(AND(Input!$A98="",Input!$A99=""),"", IF(Input!E98="","Data is missing.","")))),"",IF(AND(Input!$A98="",SUMPRODUCT(--(LEN(Input!$A99:'Input'!$A$1006)&gt;0))&lt;&gt;0),"Row is skipped.",IF(AND(Input!$A98="",Input!$A99=""),"", IF(Input!E98="","Data is missing.",""))))</f>
        <v/>
      </c>
      <c r="G99" s="189" t="str">
        <f>IF(ISERROR(IF(AND(Input!$A98="",SUMPRODUCT(--(LEN(Input!$A99:'Input'!$A$1006)&gt;0))&lt;&gt;0),"Row is skipped.",IF(AND(Input!$A98="",Input!$A99=""),"", IF(Input!F98="","Data is missing.","")))),"",IF(AND(Input!$A98="",SUMPRODUCT(--(LEN(Input!$A99:'Input'!$A$1006)&gt;0))&lt;&gt;0),"Row is skipped.",IF(AND(Input!$A98="",Input!$A99=""),"", IF(Input!F98="","Data is missing.",""))))</f>
        <v/>
      </c>
      <c r="H99" s="190" t="str">
        <f>IF(ISERROR(IF(AND(Input!$A98="",SUMPRODUCT(--(LEN(Input!$A99:'Input'!$A$1006)&gt;0))&lt;&gt;0),"Row is skipped.",IF(AND(Input!$A98="",Input!$A99=""),"", IF(Input!G98="","Data is missing.","")))),"",IF(AND(Input!$A98="",SUMPRODUCT(--(LEN(Input!$A99:'Input'!$A$1006)&gt;0))&lt;&gt;0),"Row is skipped.",IF(AND(Input!$A98="",Input!$A99=""),"", IF(Input!G98="","Data is missing.",""))))</f>
        <v/>
      </c>
      <c r="I99" s="156"/>
      <c r="J99" s="191" t="str">
        <f>IFERROR(VLOOKUP(VLOOKUP(Input!$D98,'Measure List'!$A:$AN,40,FALSE),UIR!$A$1:$Q$27,17,FALSE),"")</f>
        <v/>
      </c>
      <c r="K99" s="192" t="str">
        <f>IFERROR(VLOOKUP(Input!$D98,'Measure List'!$A:$AN,40,FALSE),"")</f>
        <v/>
      </c>
      <c r="L99" s="156"/>
      <c r="M99" s="193" t="str">
        <f>IF(B99="","",IF(AND(Input!H98="",IFERROR(VLOOKUP(K99,UIR!$A$2:$P$21,2,FALSE),"")&lt;&gt;""),"Data is Missing.",""))</f>
        <v/>
      </c>
      <c r="N99" s="194" t="str">
        <f>IF(B99="","",IF(AND(Input!I98="",IFERROR(VLOOKUP(K99,UIR!$A$2:$P$21,3,FALSE),"")&lt;&gt;""),"Data is Missing.",""))</f>
        <v/>
      </c>
      <c r="O99" s="194" t="str">
        <f>IF(B99="","",IF(AND(Input!J98="",IFERROR(VLOOKUP(K99,UIR!$A$2:$P$21,4,FALSE),"")&lt;&gt;""),"Data is Missing.",""))</f>
        <v/>
      </c>
      <c r="P99" s="194" t="str">
        <f>IF(B99="","",IF(AND(Input!K98="",IFERROR(VLOOKUP(K99,UIR!$A$2:$P$21,5,FALSE),"")&lt;&gt;""),"Data is Missing.",""))</f>
        <v/>
      </c>
      <c r="Q99" s="194" t="str">
        <f>IF(B99="","",IF(AND(Input!L98="",IFERROR(VLOOKUP(K99,UIR!$A$2:$P$21,6,FALSE),"")&lt;&gt;""),"Data is Missing.",""))</f>
        <v/>
      </c>
      <c r="R99" s="194" t="str">
        <f>IF(B99="","",IF(AND(Input!M98="",IFERROR(VLOOKUP(K99,UIR!$A$2:$P$21,7,FALSE),"")&lt;&gt;""),"Data is Missing.",""))</f>
        <v/>
      </c>
      <c r="S99" s="194" t="str">
        <f>IF(B99="","",IF(AND(Input!P98="",IFERROR(VLOOKUP(K99,UIR!$A$2:$P$21,8,FALSE),"")&lt;&gt;""),"Data is Missing.",""))</f>
        <v/>
      </c>
      <c r="T99" s="194" t="str">
        <f>IF(B99="","",IF(AND(Input!Q98="",IFERROR(VLOOKUP(K99,UIR!$A$2:$P$21,9,FALSE),"")&lt;&gt;""),"Data is Missing.",""))</f>
        <v/>
      </c>
      <c r="U99" s="194"/>
      <c r="V99" s="194" t="str">
        <f>IF(B99="","",IF(AND(Input!S98="",IFERROR(VLOOKUP(K99,UIR!$A$2:$P$21,11,FALSE),"")&lt;&gt;""),"Data is Missing.",""))</f>
        <v/>
      </c>
      <c r="W99" s="194" t="str">
        <f>IF(B99="","",IF(AND(Input!T98="",IFERROR(VLOOKUP(K99,UIR!$A$2:$P$21,12,FALSE),"")&lt;&gt;""),"Data is Missing.",""))</f>
        <v/>
      </c>
      <c r="X99" s="194" t="str">
        <f>IF(B99="","",IF(AND(Input!V98="",IFERROR(VLOOKUP(K99,UIR!$A$2:$P$21,13,FALSE),"")&lt;&gt;""),"Data is Missing.",""))</f>
        <v/>
      </c>
      <c r="Y99" s="194" t="str">
        <f>IF(B99="","",IF(AND(Input!W98="",IFERROR(VLOOKUP(K99,UIR!$A$2:$P$21,14,FALSE),"")&lt;&gt;""),"Data is Missing.",""))</f>
        <v/>
      </c>
      <c r="Z99" s="194" t="str">
        <f>IF(B99="","",IF(AND(Input!X98="",IFERROR(VLOOKUP(K99,UIR!$A$2:$P$21,15,FALSE),"")&lt;&gt;""),"Data is Missing.",""))</f>
        <v/>
      </c>
      <c r="AA99" s="195" t="str">
        <f>IF(B99="","",IF(AND(Input!Y98="",IFERROR(VLOOKUP(K99,UIR!$A$2:$P$21,16,FALSE),"")&lt;&gt;""),"Data is Missing.",""))</f>
        <v/>
      </c>
      <c r="AC99" s="202" t="str">
        <f>IF(ISERROR(IF(Input!D98="","",IF(ISERROR(VLOOKUP(Input!D98,'Measure List'!$A$2:$A$30000,1,0)),"Invalid RefNo",""))),"",IF(Input!D98="","",IF(ISERROR(VLOOKUP(Input!D98,'Measure List'!$A$2:$A$30000,1,0)),"Invalid RefNo","")))</f>
        <v/>
      </c>
      <c r="AD99" s="156"/>
      <c r="AE99" s="156"/>
      <c r="AF99" s="156"/>
      <c r="AG99" s="156"/>
      <c r="AH99" s="156"/>
      <c r="AI99" s="156"/>
      <c r="AJ99" s="156"/>
      <c r="AK99" s="156"/>
      <c r="AL99" s="203" t="str">
        <f>IF(COUNTIF(Dropdowns!$K$2:$K$7,Input!S98)&gt;0,"",IF(Input!S98="","","Invalid Type"))</f>
        <v/>
      </c>
      <c r="AN99" s="204" t="str">
        <f>IF(Input!C98="","",IF(ISNUMBER(VALUE(Input!C98)),"","Needs to be a number."))</f>
        <v/>
      </c>
      <c r="AO99" s="205" t="str">
        <f>IF(Input!E98="","",IF(ISNUMBER(VALUE(Input!E98)),"","Needs to be a number."))</f>
        <v/>
      </c>
      <c r="AP99" s="205" t="str">
        <f>IF(Input!N98="","",IF(ISNUMBER(VALUE(Input!N98)),"","Needs to be a number."))</f>
        <v/>
      </c>
      <c r="AQ99" s="205" t="str">
        <f>IF(Input!O98="","",IF(ISNUMBER(VALUE(Input!O98)),"","Needs to be a number."))</f>
        <v/>
      </c>
      <c r="AR99" s="205" t="str">
        <f>IF(Input!V98="","",IF(ISNUMBER(VALUE(Input!V98)),"","Needs to be a number."))</f>
        <v/>
      </c>
      <c r="AS99" s="205" t="str">
        <f>IF(Input!W98="","",IF(ISNUMBER(VALUE(Input!W98)),"","Needs to be a number."))</f>
        <v/>
      </c>
      <c r="AT99" s="205" t="str">
        <f>IF(Input!X98="","",IF(ISNUMBER(VALUE(Input!X98)),"","Needs to be a number."))</f>
        <v/>
      </c>
      <c r="AU99" s="206" t="str">
        <f>IF(Input!Y98="","",IF(ISNUMBER(VALUE(Input!Y98)),"","Needs to be a number."))</f>
        <v/>
      </c>
      <c r="AV99" s="207"/>
      <c r="AW99" s="259" t="str">
        <f>IF(OR(VALUE(Input!C98)&lt;0,VALUE(Input!C98)&gt;100), "Invalid EEI %","")</f>
        <v/>
      </c>
      <c r="AX99" s="207"/>
      <c r="AY99" s="278" t="str">
        <f>IF(Input!E98="","",IF(VALUE(Input!E98)=0,"Do not enter 0.",""))</f>
        <v/>
      </c>
    </row>
    <row r="100" spans="2:51" x14ac:dyDescent="0.3">
      <c r="B100" s="188" t="str">
        <f>Input!A99</f>
        <v/>
      </c>
      <c r="C100" s="189" t="str">
        <f>IF(ISERROR(IF(AND(Input!$A99="",SUMPRODUCT(--(LEN(Input!$A100:'Input'!$A$1006)&gt;0))&lt;&gt;0),"Row is skipped.",IF(AND(Input!$A99="",Input!$A100=""),"", IF(Input!B99="","Data is missing.","")))),"",IF(AND(Input!$A99="",SUMPRODUCT(--(LEN(Input!$A100:'Input'!$A$1006)&gt;0))&lt;&gt;0),"Row is skipped.",IF(AND(Input!$A99="",Input!$A100=""),"", IF(Input!B99="","Data is missing.",""))))</f>
        <v/>
      </c>
      <c r="D100" s="189" t="str">
        <f>IF(ISERROR(IF(AND(Input!$A99="",SUMPRODUCT(--(LEN(Input!$A100:'Input'!$A$1006)&gt;0))&lt;&gt;0),"Row is skipped.",IF(AND(Input!$A99="",Input!$A100=""),"", IF(Input!C99="","Data is missing.","")))),"",IF(AND(Input!$A99="",SUMPRODUCT(--(LEN(Input!$A100:'Input'!$A$1006)&gt;0))&lt;&gt;0),"Row is skipped.",IF(AND(Input!$A99="",Input!$A100=""),"", IF(Input!C99="","Data is missing.",""))))</f>
        <v/>
      </c>
      <c r="E100" s="189" t="str">
        <f>IF(ISERROR(IF(AND(Input!$A99="",SUMPRODUCT(--(LEN(Input!$A100:'Input'!$A$1006)&gt;0))&lt;&gt;0),"Row is skipped.",IF(AND(Input!$A99="",Input!$A100=""),"", IF(Input!D99="","Data is missing.","")))),"",IF(AND(Input!$A99="",SUMPRODUCT(--(LEN(Input!$A100:'Input'!$A$1006)&gt;0))&lt;&gt;0),"Row is skipped.",IF(AND(Input!$A99="",Input!$A100=""),"", IF(Input!D99="","Data is missing.",""))))</f>
        <v/>
      </c>
      <c r="F100" s="189" t="str">
        <f>IF(ISERROR(IF(AND(Input!$A99="",SUMPRODUCT(--(LEN(Input!$A100:'Input'!$A$1006)&gt;0))&lt;&gt;0),"Row is skipped.",IF(AND(Input!$A99="",Input!$A100=""),"", IF(Input!E99="","Data is missing.","")))),"",IF(AND(Input!$A99="",SUMPRODUCT(--(LEN(Input!$A100:'Input'!$A$1006)&gt;0))&lt;&gt;0),"Row is skipped.",IF(AND(Input!$A99="",Input!$A100=""),"", IF(Input!E99="","Data is missing.",""))))</f>
        <v/>
      </c>
      <c r="G100" s="189" t="str">
        <f>IF(ISERROR(IF(AND(Input!$A99="",SUMPRODUCT(--(LEN(Input!$A100:'Input'!$A$1006)&gt;0))&lt;&gt;0),"Row is skipped.",IF(AND(Input!$A99="",Input!$A100=""),"", IF(Input!F99="","Data is missing.","")))),"",IF(AND(Input!$A99="",SUMPRODUCT(--(LEN(Input!$A100:'Input'!$A$1006)&gt;0))&lt;&gt;0),"Row is skipped.",IF(AND(Input!$A99="",Input!$A100=""),"", IF(Input!F99="","Data is missing.",""))))</f>
        <v/>
      </c>
      <c r="H100" s="190" t="str">
        <f>IF(ISERROR(IF(AND(Input!$A99="",SUMPRODUCT(--(LEN(Input!$A100:'Input'!$A$1006)&gt;0))&lt;&gt;0),"Row is skipped.",IF(AND(Input!$A99="",Input!$A100=""),"", IF(Input!G99="","Data is missing.","")))),"",IF(AND(Input!$A99="",SUMPRODUCT(--(LEN(Input!$A100:'Input'!$A$1006)&gt;0))&lt;&gt;0),"Row is skipped.",IF(AND(Input!$A99="",Input!$A100=""),"", IF(Input!G99="","Data is missing.",""))))</f>
        <v/>
      </c>
      <c r="I100" s="156"/>
      <c r="J100" s="191" t="str">
        <f>IFERROR(VLOOKUP(VLOOKUP(Input!$D99,'Measure List'!$A:$AN,40,FALSE),UIR!$A$1:$Q$27,17,FALSE),"")</f>
        <v/>
      </c>
      <c r="K100" s="192" t="str">
        <f>IFERROR(VLOOKUP(Input!$D99,'Measure List'!$A:$AN,40,FALSE),"")</f>
        <v/>
      </c>
      <c r="L100" s="156"/>
      <c r="M100" s="193" t="str">
        <f>IF(B100="","",IF(AND(Input!H99="",IFERROR(VLOOKUP(K100,UIR!$A$2:$P$21,2,FALSE),"")&lt;&gt;""),"Data is Missing.",""))</f>
        <v/>
      </c>
      <c r="N100" s="194" t="str">
        <f>IF(B100="","",IF(AND(Input!I99="",IFERROR(VLOOKUP(K100,UIR!$A$2:$P$21,3,FALSE),"")&lt;&gt;""),"Data is Missing.",""))</f>
        <v/>
      </c>
      <c r="O100" s="194" t="str">
        <f>IF(B100="","",IF(AND(Input!J99="",IFERROR(VLOOKUP(K100,UIR!$A$2:$P$21,4,FALSE),"")&lt;&gt;""),"Data is Missing.",""))</f>
        <v/>
      </c>
      <c r="P100" s="194" t="str">
        <f>IF(B100="","",IF(AND(Input!K99="",IFERROR(VLOOKUP(K100,UIR!$A$2:$P$21,5,FALSE),"")&lt;&gt;""),"Data is Missing.",""))</f>
        <v/>
      </c>
      <c r="Q100" s="194" t="str">
        <f>IF(B100="","",IF(AND(Input!L99="",IFERROR(VLOOKUP(K100,UIR!$A$2:$P$21,6,FALSE),"")&lt;&gt;""),"Data is Missing.",""))</f>
        <v/>
      </c>
      <c r="R100" s="194" t="str">
        <f>IF(B100="","",IF(AND(Input!M99="",IFERROR(VLOOKUP(K100,UIR!$A$2:$P$21,7,FALSE),"")&lt;&gt;""),"Data is Missing.",""))</f>
        <v/>
      </c>
      <c r="S100" s="194" t="str">
        <f>IF(B100="","",IF(AND(Input!P99="",IFERROR(VLOOKUP(K100,UIR!$A$2:$P$21,8,FALSE),"")&lt;&gt;""),"Data is Missing.",""))</f>
        <v/>
      </c>
      <c r="T100" s="194" t="str">
        <f>IF(B100="","",IF(AND(Input!Q99="",IFERROR(VLOOKUP(K100,UIR!$A$2:$P$21,9,FALSE),"")&lt;&gt;""),"Data is Missing.",""))</f>
        <v/>
      </c>
      <c r="U100" s="194"/>
      <c r="V100" s="194" t="str">
        <f>IF(B100="","",IF(AND(Input!S99="",IFERROR(VLOOKUP(K100,UIR!$A$2:$P$21,11,FALSE),"")&lt;&gt;""),"Data is Missing.",""))</f>
        <v/>
      </c>
      <c r="W100" s="194" t="str">
        <f>IF(B100="","",IF(AND(Input!T99="",IFERROR(VLOOKUP(K100,UIR!$A$2:$P$21,12,FALSE),"")&lt;&gt;""),"Data is Missing.",""))</f>
        <v/>
      </c>
      <c r="X100" s="194" t="str">
        <f>IF(B100="","",IF(AND(Input!V99="",IFERROR(VLOOKUP(K100,UIR!$A$2:$P$21,13,FALSE),"")&lt;&gt;""),"Data is Missing.",""))</f>
        <v/>
      </c>
      <c r="Y100" s="194" t="str">
        <f>IF(B100="","",IF(AND(Input!W99="",IFERROR(VLOOKUP(K100,UIR!$A$2:$P$21,14,FALSE),"")&lt;&gt;""),"Data is Missing.",""))</f>
        <v/>
      </c>
      <c r="Z100" s="194" t="str">
        <f>IF(B100="","",IF(AND(Input!X99="",IFERROR(VLOOKUP(K100,UIR!$A$2:$P$21,15,FALSE),"")&lt;&gt;""),"Data is Missing.",""))</f>
        <v/>
      </c>
      <c r="AA100" s="195" t="str">
        <f>IF(B100="","",IF(AND(Input!Y99="",IFERROR(VLOOKUP(K100,UIR!$A$2:$P$21,16,FALSE),"")&lt;&gt;""),"Data is Missing.",""))</f>
        <v/>
      </c>
      <c r="AC100" s="202" t="str">
        <f>IF(ISERROR(IF(Input!D99="","",IF(ISERROR(VLOOKUP(Input!D99,'Measure List'!$A$2:$A$30000,1,0)),"Invalid RefNo",""))),"",IF(Input!D99="","",IF(ISERROR(VLOOKUP(Input!D99,'Measure List'!$A$2:$A$30000,1,0)),"Invalid RefNo","")))</f>
        <v/>
      </c>
      <c r="AD100" s="156"/>
      <c r="AE100" s="156"/>
      <c r="AF100" s="156"/>
      <c r="AG100" s="156"/>
      <c r="AH100" s="156"/>
      <c r="AI100" s="156"/>
      <c r="AJ100" s="156"/>
      <c r="AK100" s="156"/>
      <c r="AL100" s="203" t="str">
        <f>IF(COUNTIF(Dropdowns!$K$2:$K$7,Input!S99)&gt;0,"",IF(Input!S99="","","Invalid Type"))</f>
        <v/>
      </c>
      <c r="AN100" s="204" t="str">
        <f>IF(Input!C99="","",IF(ISNUMBER(VALUE(Input!C99)),"","Needs to be a number."))</f>
        <v/>
      </c>
      <c r="AO100" s="205" t="str">
        <f>IF(Input!E99="","",IF(ISNUMBER(VALUE(Input!E99)),"","Needs to be a number."))</f>
        <v/>
      </c>
      <c r="AP100" s="205" t="str">
        <f>IF(Input!N99="","",IF(ISNUMBER(VALUE(Input!N99)),"","Needs to be a number."))</f>
        <v/>
      </c>
      <c r="AQ100" s="205" t="str">
        <f>IF(Input!O99="","",IF(ISNUMBER(VALUE(Input!O99)),"","Needs to be a number."))</f>
        <v/>
      </c>
      <c r="AR100" s="205" t="str">
        <f>IF(Input!V99="","",IF(ISNUMBER(VALUE(Input!V99)),"","Needs to be a number."))</f>
        <v/>
      </c>
      <c r="AS100" s="205" t="str">
        <f>IF(Input!W99="","",IF(ISNUMBER(VALUE(Input!W99)),"","Needs to be a number."))</f>
        <v/>
      </c>
      <c r="AT100" s="205" t="str">
        <f>IF(Input!X99="","",IF(ISNUMBER(VALUE(Input!X99)),"","Needs to be a number."))</f>
        <v/>
      </c>
      <c r="AU100" s="206" t="str">
        <f>IF(Input!Y99="","",IF(ISNUMBER(VALUE(Input!Y99)),"","Needs to be a number."))</f>
        <v/>
      </c>
      <c r="AV100" s="207"/>
      <c r="AW100" s="259" t="str">
        <f>IF(OR(VALUE(Input!C99)&lt;0,VALUE(Input!C99)&gt;100), "Invalid EEI %","")</f>
        <v/>
      </c>
      <c r="AX100" s="207"/>
      <c r="AY100" s="278" t="str">
        <f>IF(Input!E99="","",IF(VALUE(Input!E99)=0,"Do not enter 0.",""))</f>
        <v/>
      </c>
    </row>
    <row r="101" spans="2:51" x14ac:dyDescent="0.3">
      <c r="B101" s="188" t="str">
        <f>Input!A100</f>
        <v/>
      </c>
      <c r="C101" s="189" t="str">
        <f>IF(ISERROR(IF(AND(Input!$A100="",SUMPRODUCT(--(LEN(Input!$A101:'Input'!$A$1006)&gt;0))&lt;&gt;0),"Row is skipped.",IF(AND(Input!$A100="",Input!$A101=""),"", IF(Input!B100="","Data is missing.","")))),"",IF(AND(Input!$A100="",SUMPRODUCT(--(LEN(Input!$A101:'Input'!$A$1006)&gt;0))&lt;&gt;0),"Row is skipped.",IF(AND(Input!$A100="",Input!$A101=""),"", IF(Input!B100="","Data is missing.",""))))</f>
        <v/>
      </c>
      <c r="D101" s="189" t="str">
        <f>IF(ISERROR(IF(AND(Input!$A100="",SUMPRODUCT(--(LEN(Input!$A101:'Input'!$A$1006)&gt;0))&lt;&gt;0),"Row is skipped.",IF(AND(Input!$A100="",Input!$A101=""),"", IF(Input!C100="","Data is missing.","")))),"",IF(AND(Input!$A100="",SUMPRODUCT(--(LEN(Input!$A101:'Input'!$A$1006)&gt;0))&lt;&gt;0),"Row is skipped.",IF(AND(Input!$A100="",Input!$A101=""),"", IF(Input!C100="","Data is missing.",""))))</f>
        <v/>
      </c>
      <c r="E101" s="189" t="str">
        <f>IF(ISERROR(IF(AND(Input!$A100="",SUMPRODUCT(--(LEN(Input!$A101:'Input'!$A$1006)&gt;0))&lt;&gt;0),"Row is skipped.",IF(AND(Input!$A100="",Input!$A101=""),"", IF(Input!D100="","Data is missing.","")))),"",IF(AND(Input!$A100="",SUMPRODUCT(--(LEN(Input!$A101:'Input'!$A$1006)&gt;0))&lt;&gt;0),"Row is skipped.",IF(AND(Input!$A100="",Input!$A101=""),"", IF(Input!D100="","Data is missing.",""))))</f>
        <v/>
      </c>
      <c r="F101" s="189" t="str">
        <f>IF(ISERROR(IF(AND(Input!$A100="",SUMPRODUCT(--(LEN(Input!$A101:'Input'!$A$1006)&gt;0))&lt;&gt;0),"Row is skipped.",IF(AND(Input!$A100="",Input!$A101=""),"", IF(Input!E100="","Data is missing.","")))),"",IF(AND(Input!$A100="",SUMPRODUCT(--(LEN(Input!$A101:'Input'!$A$1006)&gt;0))&lt;&gt;0),"Row is skipped.",IF(AND(Input!$A100="",Input!$A101=""),"", IF(Input!E100="","Data is missing.",""))))</f>
        <v/>
      </c>
      <c r="G101" s="189" t="str">
        <f>IF(ISERROR(IF(AND(Input!$A100="",SUMPRODUCT(--(LEN(Input!$A101:'Input'!$A$1006)&gt;0))&lt;&gt;0),"Row is skipped.",IF(AND(Input!$A100="",Input!$A101=""),"", IF(Input!F100="","Data is missing.","")))),"",IF(AND(Input!$A100="",SUMPRODUCT(--(LEN(Input!$A101:'Input'!$A$1006)&gt;0))&lt;&gt;0),"Row is skipped.",IF(AND(Input!$A100="",Input!$A101=""),"", IF(Input!F100="","Data is missing.",""))))</f>
        <v/>
      </c>
      <c r="H101" s="190" t="str">
        <f>IF(ISERROR(IF(AND(Input!$A100="",SUMPRODUCT(--(LEN(Input!$A101:'Input'!$A$1006)&gt;0))&lt;&gt;0),"Row is skipped.",IF(AND(Input!$A100="",Input!$A101=""),"", IF(Input!G100="","Data is missing.","")))),"",IF(AND(Input!$A100="",SUMPRODUCT(--(LEN(Input!$A101:'Input'!$A$1006)&gt;0))&lt;&gt;0),"Row is skipped.",IF(AND(Input!$A100="",Input!$A101=""),"", IF(Input!G100="","Data is missing.",""))))</f>
        <v/>
      </c>
      <c r="I101" s="156"/>
      <c r="J101" s="191" t="str">
        <f>IFERROR(VLOOKUP(VLOOKUP(Input!$D100,'Measure List'!$A:$AN,40,FALSE),UIR!$A$1:$Q$27,17,FALSE),"")</f>
        <v/>
      </c>
      <c r="K101" s="192" t="str">
        <f>IFERROR(VLOOKUP(Input!$D100,'Measure List'!$A:$AN,40,FALSE),"")</f>
        <v/>
      </c>
      <c r="L101" s="156"/>
      <c r="M101" s="193" t="str">
        <f>IF(B101="","",IF(AND(Input!H100="",IFERROR(VLOOKUP(K101,UIR!$A$2:$P$21,2,FALSE),"")&lt;&gt;""),"Data is Missing.",""))</f>
        <v/>
      </c>
      <c r="N101" s="194" t="str">
        <f>IF(B101="","",IF(AND(Input!I100="",IFERROR(VLOOKUP(K101,UIR!$A$2:$P$21,3,FALSE),"")&lt;&gt;""),"Data is Missing.",""))</f>
        <v/>
      </c>
      <c r="O101" s="194" t="str">
        <f>IF(B101="","",IF(AND(Input!J100="",IFERROR(VLOOKUP(K101,UIR!$A$2:$P$21,4,FALSE),"")&lt;&gt;""),"Data is Missing.",""))</f>
        <v/>
      </c>
      <c r="P101" s="194" t="str">
        <f>IF(B101="","",IF(AND(Input!K100="",IFERROR(VLOOKUP(K101,UIR!$A$2:$P$21,5,FALSE),"")&lt;&gt;""),"Data is Missing.",""))</f>
        <v/>
      </c>
      <c r="Q101" s="194" t="str">
        <f>IF(B101="","",IF(AND(Input!L100="",IFERROR(VLOOKUP(K101,UIR!$A$2:$P$21,6,FALSE),"")&lt;&gt;""),"Data is Missing.",""))</f>
        <v/>
      </c>
      <c r="R101" s="194" t="str">
        <f>IF(B101="","",IF(AND(Input!M100="",IFERROR(VLOOKUP(K101,UIR!$A$2:$P$21,7,FALSE),"")&lt;&gt;""),"Data is Missing.",""))</f>
        <v/>
      </c>
      <c r="S101" s="194" t="str">
        <f>IF(B101="","",IF(AND(Input!P100="",IFERROR(VLOOKUP(K101,UIR!$A$2:$P$21,8,FALSE),"")&lt;&gt;""),"Data is Missing.",""))</f>
        <v/>
      </c>
      <c r="T101" s="194" t="str">
        <f>IF(B101="","",IF(AND(Input!Q100="",IFERROR(VLOOKUP(K101,UIR!$A$2:$P$21,9,FALSE),"")&lt;&gt;""),"Data is Missing.",""))</f>
        <v/>
      </c>
      <c r="U101" s="194"/>
      <c r="V101" s="194" t="str">
        <f>IF(B101="","",IF(AND(Input!S100="",IFERROR(VLOOKUP(K101,UIR!$A$2:$P$21,11,FALSE),"")&lt;&gt;""),"Data is Missing.",""))</f>
        <v/>
      </c>
      <c r="W101" s="194" t="str">
        <f>IF(B101="","",IF(AND(Input!T100="",IFERROR(VLOOKUP(K101,UIR!$A$2:$P$21,12,FALSE),"")&lt;&gt;""),"Data is Missing.",""))</f>
        <v/>
      </c>
      <c r="X101" s="194" t="str">
        <f>IF(B101="","",IF(AND(Input!V100="",IFERROR(VLOOKUP(K101,UIR!$A$2:$P$21,13,FALSE),"")&lt;&gt;""),"Data is Missing.",""))</f>
        <v/>
      </c>
      <c r="Y101" s="194" t="str">
        <f>IF(B101="","",IF(AND(Input!W100="",IFERROR(VLOOKUP(K101,UIR!$A$2:$P$21,14,FALSE),"")&lt;&gt;""),"Data is Missing.",""))</f>
        <v/>
      </c>
      <c r="Z101" s="194" t="str">
        <f>IF(B101="","",IF(AND(Input!X100="",IFERROR(VLOOKUP(K101,UIR!$A$2:$P$21,15,FALSE),"")&lt;&gt;""),"Data is Missing.",""))</f>
        <v/>
      </c>
      <c r="AA101" s="195" t="str">
        <f>IF(B101="","",IF(AND(Input!Y100="",IFERROR(VLOOKUP(K101,UIR!$A$2:$P$21,16,FALSE),"")&lt;&gt;""),"Data is Missing.",""))</f>
        <v/>
      </c>
      <c r="AC101" s="202" t="str">
        <f>IF(ISERROR(IF(Input!D100="","",IF(ISERROR(VLOOKUP(Input!D100,'Measure List'!$A$2:$A$30000,1,0)),"Invalid RefNo",""))),"",IF(Input!D100="","",IF(ISERROR(VLOOKUP(Input!D100,'Measure List'!$A$2:$A$30000,1,0)),"Invalid RefNo","")))</f>
        <v/>
      </c>
      <c r="AD101" s="156"/>
      <c r="AE101" s="156"/>
      <c r="AF101" s="156"/>
      <c r="AG101" s="156"/>
      <c r="AH101" s="156"/>
      <c r="AI101" s="156"/>
      <c r="AJ101" s="156"/>
      <c r="AK101" s="156"/>
      <c r="AL101" s="203" t="str">
        <f>IF(COUNTIF(Dropdowns!$K$2:$K$7,Input!S100)&gt;0,"",IF(Input!S100="","","Invalid Type"))</f>
        <v/>
      </c>
      <c r="AN101" s="204" t="str">
        <f>IF(Input!C100="","",IF(ISNUMBER(VALUE(Input!C100)),"","Needs to be a number."))</f>
        <v/>
      </c>
      <c r="AO101" s="205" t="str">
        <f>IF(Input!E100="","",IF(ISNUMBER(VALUE(Input!E100)),"","Needs to be a number."))</f>
        <v/>
      </c>
      <c r="AP101" s="205" t="str">
        <f>IF(Input!N100="","",IF(ISNUMBER(VALUE(Input!N100)),"","Needs to be a number."))</f>
        <v/>
      </c>
      <c r="AQ101" s="205" t="str">
        <f>IF(Input!O100="","",IF(ISNUMBER(VALUE(Input!O100)),"","Needs to be a number."))</f>
        <v/>
      </c>
      <c r="AR101" s="205" t="str">
        <f>IF(Input!V100="","",IF(ISNUMBER(VALUE(Input!V100)),"","Needs to be a number."))</f>
        <v/>
      </c>
      <c r="AS101" s="205" t="str">
        <f>IF(Input!W100="","",IF(ISNUMBER(VALUE(Input!W100)),"","Needs to be a number."))</f>
        <v/>
      </c>
      <c r="AT101" s="205" t="str">
        <f>IF(Input!X100="","",IF(ISNUMBER(VALUE(Input!X100)),"","Needs to be a number."))</f>
        <v/>
      </c>
      <c r="AU101" s="206" t="str">
        <f>IF(Input!Y100="","",IF(ISNUMBER(VALUE(Input!Y100)),"","Needs to be a number."))</f>
        <v/>
      </c>
      <c r="AV101" s="207"/>
      <c r="AW101" s="259" t="str">
        <f>IF(OR(VALUE(Input!C100)&lt;0,VALUE(Input!C100)&gt;100), "Invalid EEI %","")</f>
        <v/>
      </c>
      <c r="AX101" s="207"/>
      <c r="AY101" s="278" t="str">
        <f>IF(Input!E100="","",IF(VALUE(Input!E100)=0,"Do not enter 0.",""))</f>
        <v/>
      </c>
    </row>
    <row r="102" spans="2:51" x14ac:dyDescent="0.3">
      <c r="B102" s="188" t="str">
        <f>Input!A101</f>
        <v/>
      </c>
      <c r="C102" s="189" t="str">
        <f>IF(ISERROR(IF(AND(Input!$A101="",SUMPRODUCT(--(LEN(Input!$A102:'Input'!$A$1006)&gt;0))&lt;&gt;0),"Row is skipped.",IF(AND(Input!$A101="",Input!$A102=""),"", IF(Input!B101="","Data is missing.","")))),"",IF(AND(Input!$A101="",SUMPRODUCT(--(LEN(Input!$A102:'Input'!$A$1006)&gt;0))&lt;&gt;0),"Row is skipped.",IF(AND(Input!$A101="",Input!$A102=""),"", IF(Input!B101="","Data is missing.",""))))</f>
        <v/>
      </c>
      <c r="D102" s="189" t="str">
        <f>IF(ISERROR(IF(AND(Input!$A101="",SUMPRODUCT(--(LEN(Input!$A102:'Input'!$A$1006)&gt;0))&lt;&gt;0),"Row is skipped.",IF(AND(Input!$A101="",Input!$A102=""),"", IF(Input!C101="","Data is missing.","")))),"",IF(AND(Input!$A101="",SUMPRODUCT(--(LEN(Input!$A102:'Input'!$A$1006)&gt;0))&lt;&gt;0),"Row is skipped.",IF(AND(Input!$A101="",Input!$A102=""),"", IF(Input!C101="","Data is missing.",""))))</f>
        <v/>
      </c>
      <c r="E102" s="189" t="str">
        <f>IF(ISERROR(IF(AND(Input!$A101="",SUMPRODUCT(--(LEN(Input!$A102:'Input'!$A$1006)&gt;0))&lt;&gt;0),"Row is skipped.",IF(AND(Input!$A101="",Input!$A102=""),"", IF(Input!D101="","Data is missing.","")))),"",IF(AND(Input!$A101="",SUMPRODUCT(--(LEN(Input!$A102:'Input'!$A$1006)&gt;0))&lt;&gt;0),"Row is skipped.",IF(AND(Input!$A101="",Input!$A102=""),"", IF(Input!D101="","Data is missing.",""))))</f>
        <v/>
      </c>
      <c r="F102" s="189" t="str">
        <f>IF(ISERROR(IF(AND(Input!$A101="",SUMPRODUCT(--(LEN(Input!$A102:'Input'!$A$1006)&gt;0))&lt;&gt;0),"Row is skipped.",IF(AND(Input!$A101="",Input!$A102=""),"", IF(Input!E101="","Data is missing.","")))),"",IF(AND(Input!$A101="",SUMPRODUCT(--(LEN(Input!$A102:'Input'!$A$1006)&gt;0))&lt;&gt;0),"Row is skipped.",IF(AND(Input!$A101="",Input!$A102=""),"", IF(Input!E101="","Data is missing.",""))))</f>
        <v/>
      </c>
      <c r="G102" s="189" t="str">
        <f>IF(ISERROR(IF(AND(Input!$A101="",SUMPRODUCT(--(LEN(Input!$A102:'Input'!$A$1006)&gt;0))&lt;&gt;0),"Row is skipped.",IF(AND(Input!$A101="",Input!$A102=""),"", IF(Input!F101="","Data is missing.","")))),"",IF(AND(Input!$A101="",SUMPRODUCT(--(LEN(Input!$A102:'Input'!$A$1006)&gt;0))&lt;&gt;0),"Row is skipped.",IF(AND(Input!$A101="",Input!$A102=""),"", IF(Input!F101="","Data is missing.",""))))</f>
        <v/>
      </c>
      <c r="H102" s="190" t="str">
        <f>IF(ISERROR(IF(AND(Input!$A101="",SUMPRODUCT(--(LEN(Input!$A102:'Input'!$A$1006)&gt;0))&lt;&gt;0),"Row is skipped.",IF(AND(Input!$A101="",Input!$A102=""),"", IF(Input!G101="","Data is missing.","")))),"",IF(AND(Input!$A101="",SUMPRODUCT(--(LEN(Input!$A102:'Input'!$A$1006)&gt;0))&lt;&gt;0),"Row is skipped.",IF(AND(Input!$A101="",Input!$A102=""),"", IF(Input!G101="","Data is missing.",""))))</f>
        <v/>
      </c>
      <c r="I102" s="156"/>
      <c r="J102" s="191" t="str">
        <f>IFERROR(VLOOKUP(VLOOKUP(Input!$D101,'Measure List'!$A:$AN,40,FALSE),UIR!$A$1:$Q$27,17,FALSE),"")</f>
        <v/>
      </c>
      <c r="K102" s="192" t="str">
        <f>IFERROR(VLOOKUP(Input!$D101,'Measure List'!$A:$AN,40,FALSE),"")</f>
        <v/>
      </c>
      <c r="L102" s="156"/>
      <c r="M102" s="193" t="str">
        <f>IF(B102="","",IF(AND(Input!H101="",IFERROR(VLOOKUP(K102,UIR!$A$2:$P$21,2,FALSE),"")&lt;&gt;""),"Data is Missing.",""))</f>
        <v/>
      </c>
      <c r="N102" s="194" t="str">
        <f>IF(B102="","",IF(AND(Input!I101="",IFERROR(VLOOKUP(K102,UIR!$A$2:$P$21,3,FALSE),"")&lt;&gt;""),"Data is Missing.",""))</f>
        <v/>
      </c>
      <c r="O102" s="194" t="str">
        <f>IF(B102="","",IF(AND(Input!J101="",IFERROR(VLOOKUP(K102,UIR!$A$2:$P$21,4,FALSE),"")&lt;&gt;""),"Data is Missing.",""))</f>
        <v/>
      </c>
      <c r="P102" s="194" t="str">
        <f>IF(B102="","",IF(AND(Input!K101="",IFERROR(VLOOKUP(K102,UIR!$A$2:$P$21,5,FALSE),"")&lt;&gt;""),"Data is Missing.",""))</f>
        <v/>
      </c>
      <c r="Q102" s="194" t="str">
        <f>IF(B102="","",IF(AND(Input!L101="",IFERROR(VLOOKUP(K102,UIR!$A$2:$P$21,6,FALSE),"")&lt;&gt;""),"Data is Missing.",""))</f>
        <v/>
      </c>
      <c r="R102" s="194" t="str">
        <f>IF(B102="","",IF(AND(Input!M101="",IFERROR(VLOOKUP(K102,UIR!$A$2:$P$21,7,FALSE),"")&lt;&gt;""),"Data is Missing.",""))</f>
        <v/>
      </c>
      <c r="S102" s="194" t="str">
        <f>IF(B102="","",IF(AND(Input!P101="",IFERROR(VLOOKUP(K102,UIR!$A$2:$P$21,8,FALSE),"")&lt;&gt;""),"Data is Missing.",""))</f>
        <v/>
      </c>
      <c r="T102" s="194" t="str">
        <f>IF(B102="","",IF(AND(Input!Q101="",IFERROR(VLOOKUP(K102,UIR!$A$2:$P$21,9,FALSE),"")&lt;&gt;""),"Data is Missing.",""))</f>
        <v/>
      </c>
      <c r="U102" s="194"/>
      <c r="V102" s="194" t="str">
        <f>IF(B102="","",IF(AND(Input!S101="",IFERROR(VLOOKUP(K102,UIR!$A$2:$P$21,11,FALSE),"")&lt;&gt;""),"Data is Missing.",""))</f>
        <v/>
      </c>
      <c r="W102" s="194" t="str">
        <f>IF(B102="","",IF(AND(Input!T101="",IFERROR(VLOOKUP(K102,UIR!$A$2:$P$21,12,FALSE),"")&lt;&gt;""),"Data is Missing.",""))</f>
        <v/>
      </c>
      <c r="X102" s="194" t="str">
        <f>IF(B102="","",IF(AND(Input!V101="",IFERROR(VLOOKUP(K102,UIR!$A$2:$P$21,13,FALSE),"")&lt;&gt;""),"Data is Missing.",""))</f>
        <v/>
      </c>
      <c r="Y102" s="194" t="str">
        <f>IF(B102="","",IF(AND(Input!W101="",IFERROR(VLOOKUP(K102,UIR!$A$2:$P$21,14,FALSE),"")&lt;&gt;""),"Data is Missing.",""))</f>
        <v/>
      </c>
      <c r="Z102" s="194" t="str">
        <f>IF(B102="","",IF(AND(Input!X101="",IFERROR(VLOOKUP(K102,UIR!$A$2:$P$21,15,FALSE),"")&lt;&gt;""),"Data is Missing.",""))</f>
        <v/>
      </c>
      <c r="AA102" s="195" t="str">
        <f>IF(B102="","",IF(AND(Input!Y101="",IFERROR(VLOOKUP(K102,UIR!$A$2:$P$21,16,FALSE),"")&lt;&gt;""),"Data is Missing.",""))</f>
        <v/>
      </c>
      <c r="AC102" s="202" t="str">
        <f>IF(ISERROR(IF(Input!D101="","",IF(ISERROR(VLOOKUP(Input!D101,'Measure List'!$A$2:$A$30000,1,0)),"Invalid RefNo",""))),"",IF(Input!D101="","",IF(ISERROR(VLOOKUP(Input!D101,'Measure List'!$A$2:$A$30000,1,0)),"Invalid RefNo","")))</f>
        <v/>
      </c>
      <c r="AD102" s="156"/>
      <c r="AE102" s="156"/>
      <c r="AF102" s="156"/>
      <c r="AG102" s="156"/>
      <c r="AH102" s="156"/>
      <c r="AI102" s="156"/>
      <c r="AJ102" s="156"/>
      <c r="AK102" s="156"/>
      <c r="AL102" s="203" t="str">
        <f>IF(COUNTIF(Dropdowns!$K$2:$K$7,Input!S101)&gt;0,"",IF(Input!S101="","","Invalid Type"))</f>
        <v/>
      </c>
      <c r="AN102" s="204" t="str">
        <f>IF(Input!C101="","",IF(ISNUMBER(VALUE(Input!C101)),"","Needs to be a number."))</f>
        <v/>
      </c>
      <c r="AO102" s="205" t="str">
        <f>IF(Input!E101="","",IF(ISNUMBER(VALUE(Input!E101)),"","Needs to be a number."))</f>
        <v/>
      </c>
      <c r="AP102" s="205" t="str">
        <f>IF(Input!N101="","",IF(ISNUMBER(VALUE(Input!N101)),"","Needs to be a number."))</f>
        <v/>
      </c>
      <c r="AQ102" s="205" t="str">
        <f>IF(Input!O101="","",IF(ISNUMBER(VALUE(Input!O101)),"","Needs to be a number."))</f>
        <v/>
      </c>
      <c r="AR102" s="205" t="str">
        <f>IF(Input!V101="","",IF(ISNUMBER(VALUE(Input!V101)),"","Needs to be a number."))</f>
        <v/>
      </c>
      <c r="AS102" s="205" t="str">
        <f>IF(Input!W101="","",IF(ISNUMBER(VALUE(Input!W101)),"","Needs to be a number."))</f>
        <v/>
      </c>
      <c r="AT102" s="205" t="str">
        <f>IF(Input!X101="","",IF(ISNUMBER(VALUE(Input!X101)),"","Needs to be a number."))</f>
        <v/>
      </c>
      <c r="AU102" s="206" t="str">
        <f>IF(Input!Y101="","",IF(ISNUMBER(VALUE(Input!Y101)),"","Needs to be a number."))</f>
        <v/>
      </c>
      <c r="AV102" s="207"/>
      <c r="AW102" s="259" t="str">
        <f>IF(OR(VALUE(Input!C101)&lt;0,VALUE(Input!C101)&gt;100), "Invalid EEI %","")</f>
        <v/>
      </c>
      <c r="AX102" s="207"/>
      <c r="AY102" s="278" t="str">
        <f>IF(Input!E101="","",IF(VALUE(Input!E101)=0,"Do not enter 0.",""))</f>
        <v/>
      </c>
    </row>
    <row r="103" spans="2:51" x14ac:dyDescent="0.3">
      <c r="B103" s="188" t="str">
        <f>Input!A102</f>
        <v/>
      </c>
      <c r="C103" s="189" t="str">
        <f>IF(ISERROR(IF(AND(Input!$A102="",SUMPRODUCT(--(LEN(Input!$A103:'Input'!$A$1006)&gt;0))&lt;&gt;0),"Row is skipped.",IF(AND(Input!$A102="",Input!$A103=""),"", IF(Input!B102="","Data is missing.","")))),"",IF(AND(Input!$A102="",SUMPRODUCT(--(LEN(Input!$A103:'Input'!$A$1006)&gt;0))&lt;&gt;0),"Row is skipped.",IF(AND(Input!$A102="",Input!$A103=""),"", IF(Input!B102="","Data is missing.",""))))</f>
        <v/>
      </c>
      <c r="D103" s="189" t="str">
        <f>IF(ISERROR(IF(AND(Input!$A102="",SUMPRODUCT(--(LEN(Input!$A103:'Input'!$A$1006)&gt;0))&lt;&gt;0),"Row is skipped.",IF(AND(Input!$A102="",Input!$A103=""),"", IF(Input!C102="","Data is missing.","")))),"",IF(AND(Input!$A102="",SUMPRODUCT(--(LEN(Input!$A103:'Input'!$A$1006)&gt;0))&lt;&gt;0),"Row is skipped.",IF(AND(Input!$A102="",Input!$A103=""),"", IF(Input!C102="","Data is missing.",""))))</f>
        <v/>
      </c>
      <c r="E103" s="189" t="str">
        <f>IF(ISERROR(IF(AND(Input!$A102="",SUMPRODUCT(--(LEN(Input!$A103:'Input'!$A$1006)&gt;0))&lt;&gt;0),"Row is skipped.",IF(AND(Input!$A102="",Input!$A103=""),"", IF(Input!D102="","Data is missing.","")))),"",IF(AND(Input!$A102="",SUMPRODUCT(--(LEN(Input!$A103:'Input'!$A$1006)&gt;0))&lt;&gt;0),"Row is skipped.",IF(AND(Input!$A102="",Input!$A103=""),"", IF(Input!D102="","Data is missing.",""))))</f>
        <v/>
      </c>
      <c r="F103" s="189" t="str">
        <f>IF(ISERROR(IF(AND(Input!$A102="",SUMPRODUCT(--(LEN(Input!$A103:'Input'!$A$1006)&gt;0))&lt;&gt;0),"Row is skipped.",IF(AND(Input!$A102="",Input!$A103=""),"", IF(Input!E102="","Data is missing.","")))),"",IF(AND(Input!$A102="",SUMPRODUCT(--(LEN(Input!$A103:'Input'!$A$1006)&gt;0))&lt;&gt;0),"Row is skipped.",IF(AND(Input!$A102="",Input!$A103=""),"", IF(Input!E102="","Data is missing.",""))))</f>
        <v/>
      </c>
      <c r="G103" s="189" t="str">
        <f>IF(ISERROR(IF(AND(Input!$A102="",SUMPRODUCT(--(LEN(Input!$A103:'Input'!$A$1006)&gt;0))&lt;&gt;0),"Row is skipped.",IF(AND(Input!$A102="",Input!$A103=""),"", IF(Input!F102="","Data is missing.","")))),"",IF(AND(Input!$A102="",SUMPRODUCT(--(LEN(Input!$A103:'Input'!$A$1006)&gt;0))&lt;&gt;0),"Row is skipped.",IF(AND(Input!$A102="",Input!$A103=""),"", IF(Input!F102="","Data is missing.",""))))</f>
        <v/>
      </c>
      <c r="H103" s="190" t="str">
        <f>IF(ISERROR(IF(AND(Input!$A102="",SUMPRODUCT(--(LEN(Input!$A103:'Input'!$A$1006)&gt;0))&lt;&gt;0),"Row is skipped.",IF(AND(Input!$A102="",Input!$A103=""),"", IF(Input!G102="","Data is missing.","")))),"",IF(AND(Input!$A102="",SUMPRODUCT(--(LEN(Input!$A103:'Input'!$A$1006)&gt;0))&lt;&gt;0),"Row is skipped.",IF(AND(Input!$A102="",Input!$A103=""),"", IF(Input!G102="","Data is missing.",""))))</f>
        <v/>
      </c>
      <c r="I103" s="156"/>
      <c r="J103" s="191" t="str">
        <f>IFERROR(VLOOKUP(VLOOKUP(Input!$D102,'Measure List'!$A:$AN,40,FALSE),UIR!$A$1:$Q$27,17,FALSE),"")</f>
        <v/>
      </c>
      <c r="K103" s="192" t="str">
        <f>IFERROR(VLOOKUP(Input!$D102,'Measure List'!$A:$AN,40,FALSE),"")</f>
        <v/>
      </c>
      <c r="L103" s="156"/>
      <c r="M103" s="193" t="str">
        <f>IF(B103="","",IF(AND(Input!H102="",IFERROR(VLOOKUP(K103,UIR!$A$2:$P$21,2,FALSE),"")&lt;&gt;""),"Data is Missing.",""))</f>
        <v/>
      </c>
      <c r="N103" s="194" t="str">
        <f>IF(B103="","",IF(AND(Input!I102="",IFERROR(VLOOKUP(K103,UIR!$A$2:$P$21,3,FALSE),"")&lt;&gt;""),"Data is Missing.",""))</f>
        <v/>
      </c>
      <c r="O103" s="194" t="str">
        <f>IF(B103="","",IF(AND(Input!J102="",IFERROR(VLOOKUP(K103,UIR!$A$2:$P$21,4,FALSE),"")&lt;&gt;""),"Data is Missing.",""))</f>
        <v/>
      </c>
      <c r="P103" s="194" t="str">
        <f>IF(B103="","",IF(AND(Input!K102="",IFERROR(VLOOKUP(K103,UIR!$A$2:$P$21,5,FALSE),"")&lt;&gt;""),"Data is Missing.",""))</f>
        <v/>
      </c>
      <c r="Q103" s="194" t="str">
        <f>IF(B103="","",IF(AND(Input!L102="",IFERROR(VLOOKUP(K103,UIR!$A$2:$P$21,6,FALSE),"")&lt;&gt;""),"Data is Missing.",""))</f>
        <v/>
      </c>
      <c r="R103" s="194" t="str">
        <f>IF(B103="","",IF(AND(Input!M102="",IFERROR(VLOOKUP(K103,UIR!$A$2:$P$21,7,FALSE),"")&lt;&gt;""),"Data is Missing.",""))</f>
        <v/>
      </c>
      <c r="S103" s="194" t="str">
        <f>IF(B103="","",IF(AND(Input!P102="",IFERROR(VLOOKUP(K103,UIR!$A$2:$P$21,8,FALSE),"")&lt;&gt;""),"Data is Missing.",""))</f>
        <v/>
      </c>
      <c r="T103" s="194" t="str">
        <f>IF(B103="","",IF(AND(Input!Q102="",IFERROR(VLOOKUP(K103,UIR!$A$2:$P$21,9,FALSE),"")&lt;&gt;""),"Data is Missing.",""))</f>
        <v/>
      </c>
      <c r="U103" s="194"/>
      <c r="V103" s="194" t="str">
        <f>IF(B103="","",IF(AND(Input!S102="",IFERROR(VLOOKUP(K103,UIR!$A$2:$P$21,11,FALSE),"")&lt;&gt;""),"Data is Missing.",""))</f>
        <v/>
      </c>
      <c r="W103" s="194" t="str">
        <f>IF(B103="","",IF(AND(Input!T102="",IFERROR(VLOOKUP(K103,UIR!$A$2:$P$21,12,FALSE),"")&lt;&gt;""),"Data is Missing.",""))</f>
        <v/>
      </c>
      <c r="X103" s="194" t="str">
        <f>IF(B103="","",IF(AND(Input!V102="",IFERROR(VLOOKUP(K103,UIR!$A$2:$P$21,13,FALSE),"")&lt;&gt;""),"Data is Missing.",""))</f>
        <v/>
      </c>
      <c r="Y103" s="194" t="str">
        <f>IF(B103="","",IF(AND(Input!W102="",IFERROR(VLOOKUP(K103,UIR!$A$2:$P$21,14,FALSE),"")&lt;&gt;""),"Data is Missing.",""))</f>
        <v/>
      </c>
      <c r="Z103" s="194" t="str">
        <f>IF(B103="","",IF(AND(Input!X102="",IFERROR(VLOOKUP(K103,UIR!$A$2:$P$21,15,FALSE),"")&lt;&gt;""),"Data is Missing.",""))</f>
        <v/>
      </c>
      <c r="AA103" s="195" t="str">
        <f>IF(B103="","",IF(AND(Input!Y102="",IFERROR(VLOOKUP(K103,UIR!$A$2:$P$21,16,FALSE),"")&lt;&gt;""),"Data is Missing.",""))</f>
        <v/>
      </c>
      <c r="AC103" s="202" t="str">
        <f>IF(ISERROR(IF(Input!D102="","",IF(ISERROR(VLOOKUP(Input!D102,'Measure List'!$A$2:$A$30000,1,0)),"Invalid RefNo",""))),"",IF(Input!D102="","",IF(ISERROR(VLOOKUP(Input!D102,'Measure List'!$A$2:$A$30000,1,0)),"Invalid RefNo","")))</f>
        <v/>
      </c>
      <c r="AD103" s="156"/>
      <c r="AE103" s="156"/>
      <c r="AF103" s="156"/>
      <c r="AG103" s="156"/>
      <c r="AH103" s="156"/>
      <c r="AI103" s="156"/>
      <c r="AJ103" s="156"/>
      <c r="AK103" s="156"/>
      <c r="AL103" s="203" t="str">
        <f>IF(COUNTIF(Dropdowns!$K$2:$K$7,Input!S102)&gt;0,"",IF(Input!S102="","","Invalid Type"))</f>
        <v/>
      </c>
      <c r="AN103" s="204" t="str">
        <f>IF(Input!C102="","",IF(ISNUMBER(VALUE(Input!C102)),"","Needs to be a number."))</f>
        <v/>
      </c>
      <c r="AO103" s="205" t="str">
        <f>IF(Input!E102="","",IF(ISNUMBER(VALUE(Input!E102)),"","Needs to be a number."))</f>
        <v/>
      </c>
      <c r="AP103" s="205" t="str">
        <f>IF(Input!N102="","",IF(ISNUMBER(VALUE(Input!N102)),"","Needs to be a number."))</f>
        <v/>
      </c>
      <c r="AQ103" s="205" t="str">
        <f>IF(Input!O102="","",IF(ISNUMBER(VALUE(Input!O102)),"","Needs to be a number."))</f>
        <v/>
      </c>
      <c r="AR103" s="205" t="str">
        <f>IF(Input!V102="","",IF(ISNUMBER(VALUE(Input!V102)),"","Needs to be a number."))</f>
        <v/>
      </c>
      <c r="AS103" s="205" t="str">
        <f>IF(Input!W102="","",IF(ISNUMBER(VALUE(Input!W102)),"","Needs to be a number."))</f>
        <v/>
      </c>
      <c r="AT103" s="205" t="str">
        <f>IF(Input!X102="","",IF(ISNUMBER(VALUE(Input!X102)),"","Needs to be a number."))</f>
        <v/>
      </c>
      <c r="AU103" s="206" t="str">
        <f>IF(Input!Y102="","",IF(ISNUMBER(VALUE(Input!Y102)),"","Needs to be a number."))</f>
        <v/>
      </c>
      <c r="AV103" s="207"/>
      <c r="AW103" s="259" t="str">
        <f>IF(OR(VALUE(Input!C102)&lt;0,VALUE(Input!C102)&gt;100), "Invalid EEI %","")</f>
        <v/>
      </c>
      <c r="AX103" s="207"/>
      <c r="AY103" s="278" t="str">
        <f>IF(Input!E102="","",IF(VALUE(Input!E102)=0,"Do not enter 0.",""))</f>
        <v/>
      </c>
    </row>
    <row r="104" spans="2:51" x14ac:dyDescent="0.3">
      <c r="B104" s="188" t="str">
        <f>Input!A103</f>
        <v/>
      </c>
      <c r="C104" s="189" t="str">
        <f>IF(ISERROR(IF(AND(Input!$A103="",SUMPRODUCT(--(LEN(Input!$A104:'Input'!$A$1006)&gt;0))&lt;&gt;0),"Row is skipped.",IF(AND(Input!$A103="",Input!$A104=""),"", IF(Input!B103="","Data is missing.","")))),"",IF(AND(Input!$A103="",SUMPRODUCT(--(LEN(Input!$A104:'Input'!$A$1006)&gt;0))&lt;&gt;0),"Row is skipped.",IF(AND(Input!$A103="",Input!$A104=""),"", IF(Input!B103="","Data is missing.",""))))</f>
        <v/>
      </c>
      <c r="D104" s="189" t="str">
        <f>IF(ISERROR(IF(AND(Input!$A103="",SUMPRODUCT(--(LEN(Input!$A104:'Input'!$A$1006)&gt;0))&lt;&gt;0),"Row is skipped.",IF(AND(Input!$A103="",Input!$A104=""),"", IF(Input!C103="","Data is missing.","")))),"",IF(AND(Input!$A103="",SUMPRODUCT(--(LEN(Input!$A104:'Input'!$A$1006)&gt;0))&lt;&gt;0),"Row is skipped.",IF(AND(Input!$A103="",Input!$A104=""),"", IF(Input!C103="","Data is missing.",""))))</f>
        <v/>
      </c>
      <c r="E104" s="189" t="str">
        <f>IF(ISERROR(IF(AND(Input!$A103="",SUMPRODUCT(--(LEN(Input!$A104:'Input'!$A$1006)&gt;0))&lt;&gt;0),"Row is skipped.",IF(AND(Input!$A103="",Input!$A104=""),"", IF(Input!D103="","Data is missing.","")))),"",IF(AND(Input!$A103="",SUMPRODUCT(--(LEN(Input!$A104:'Input'!$A$1006)&gt;0))&lt;&gt;0),"Row is skipped.",IF(AND(Input!$A103="",Input!$A104=""),"", IF(Input!D103="","Data is missing.",""))))</f>
        <v/>
      </c>
      <c r="F104" s="189" t="str">
        <f>IF(ISERROR(IF(AND(Input!$A103="",SUMPRODUCT(--(LEN(Input!$A104:'Input'!$A$1006)&gt;0))&lt;&gt;0),"Row is skipped.",IF(AND(Input!$A103="",Input!$A104=""),"", IF(Input!E103="","Data is missing.","")))),"",IF(AND(Input!$A103="",SUMPRODUCT(--(LEN(Input!$A104:'Input'!$A$1006)&gt;0))&lt;&gt;0),"Row is skipped.",IF(AND(Input!$A103="",Input!$A104=""),"", IF(Input!E103="","Data is missing.",""))))</f>
        <v/>
      </c>
      <c r="G104" s="189" t="str">
        <f>IF(ISERROR(IF(AND(Input!$A103="",SUMPRODUCT(--(LEN(Input!$A104:'Input'!$A$1006)&gt;0))&lt;&gt;0),"Row is skipped.",IF(AND(Input!$A103="",Input!$A104=""),"", IF(Input!F103="","Data is missing.","")))),"",IF(AND(Input!$A103="",SUMPRODUCT(--(LEN(Input!$A104:'Input'!$A$1006)&gt;0))&lt;&gt;0),"Row is skipped.",IF(AND(Input!$A103="",Input!$A104=""),"", IF(Input!F103="","Data is missing.",""))))</f>
        <v/>
      </c>
      <c r="H104" s="190" t="str">
        <f>IF(ISERROR(IF(AND(Input!$A103="",SUMPRODUCT(--(LEN(Input!$A104:'Input'!$A$1006)&gt;0))&lt;&gt;0),"Row is skipped.",IF(AND(Input!$A103="",Input!$A104=""),"", IF(Input!G103="","Data is missing.","")))),"",IF(AND(Input!$A103="",SUMPRODUCT(--(LEN(Input!$A104:'Input'!$A$1006)&gt;0))&lt;&gt;0),"Row is skipped.",IF(AND(Input!$A103="",Input!$A104=""),"", IF(Input!G103="","Data is missing.",""))))</f>
        <v/>
      </c>
      <c r="I104" s="156"/>
      <c r="J104" s="191" t="str">
        <f>IFERROR(VLOOKUP(VLOOKUP(Input!$D103,'Measure List'!$A:$AN,40,FALSE),UIR!$A$1:$Q$27,17,FALSE),"")</f>
        <v/>
      </c>
      <c r="K104" s="192" t="str">
        <f>IFERROR(VLOOKUP(Input!$D103,'Measure List'!$A:$AN,40,FALSE),"")</f>
        <v/>
      </c>
      <c r="L104" s="156"/>
      <c r="M104" s="193" t="str">
        <f>IF(B104="","",IF(AND(Input!H103="",IFERROR(VLOOKUP(K104,UIR!$A$2:$P$21,2,FALSE),"")&lt;&gt;""),"Data is Missing.",""))</f>
        <v/>
      </c>
      <c r="N104" s="194" t="str">
        <f>IF(B104="","",IF(AND(Input!I103="",IFERROR(VLOOKUP(K104,UIR!$A$2:$P$21,3,FALSE),"")&lt;&gt;""),"Data is Missing.",""))</f>
        <v/>
      </c>
      <c r="O104" s="194" t="str">
        <f>IF(B104="","",IF(AND(Input!J103="",IFERROR(VLOOKUP(K104,UIR!$A$2:$P$21,4,FALSE),"")&lt;&gt;""),"Data is Missing.",""))</f>
        <v/>
      </c>
      <c r="P104" s="194" t="str">
        <f>IF(B104="","",IF(AND(Input!K103="",IFERROR(VLOOKUP(K104,UIR!$A$2:$P$21,5,FALSE),"")&lt;&gt;""),"Data is Missing.",""))</f>
        <v/>
      </c>
      <c r="Q104" s="194" t="str">
        <f>IF(B104="","",IF(AND(Input!L103="",IFERROR(VLOOKUP(K104,UIR!$A$2:$P$21,6,FALSE),"")&lt;&gt;""),"Data is Missing.",""))</f>
        <v/>
      </c>
      <c r="R104" s="194" t="str">
        <f>IF(B104="","",IF(AND(Input!M103="",IFERROR(VLOOKUP(K104,UIR!$A$2:$P$21,7,FALSE),"")&lt;&gt;""),"Data is Missing.",""))</f>
        <v/>
      </c>
      <c r="S104" s="194" t="str">
        <f>IF(B104="","",IF(AND(Input!P103="",IFERROR(VLOOKUP(K104,UIR!$A$2:$P$21,8,FALSE),"")&lt;&gt;""),"Data is Missing.",""))</f>
        <v/>
      </c>
      <c r="T104" s="194" t="str">
        <f>IF(B104="","",IF(AND(Input!Q103="",IFERROR(VLOOKUP(K104,UIR!$A$2:$P$21,9,FALSE),"")&lt;&gt;""),"Data is Missing.",""))</f>
        <v/>
      </c>
      <c r="U104" s="194"/>
      <c r="V104" s="194" t="str">
        <f>IF(B104="","",IF(AND(Input!S103="",IFERROR(VLOOKUP(K104,UIR!$A$2:$P$21,11,FALSE),"")&lt;&gt;""),"Data is Missing.",""))</f>
        <v/>
      </c>
      <c r="W104" s="194" t="str">
        <f>IF(B104="","",IF(AND(Input!T103="",IFERROR(VLOOKUP(K104,UIR!$A$2:$P$21,12,FALSE),"")&lt;&gt;""),"Data is Missing.",""))</f>
        <v/>
      </c>
      <c r="X104" s="194" t="str">
        <f>IF(B104="","",IF(AND(Input!V103="",IFERROR(VLOOKUP(K104,UIR!$A$2:$P$21,13,FALSE),"")&lt;&gt;""),"Data is Missing.",""))</f>
        <v/>
      </c>
      <c r="Y104" s="194" t="str">
        <f>IF(B104="","",IF(AND(Input!W103="",IFERROR(VLOOKUP(K104,UIR!$A$2:$P$21,14,FALSE),"")&lt;&gt;""),"Data is Missing.",""))</f>
        <v/>
      </c>
      <c r="Z104" s="194" t="str">
        <f>IF(B104="","",IF(AND(Input!X103="",IFERROR(VLOOKUP(K104,UIR!$A$2:$P$21,15,FALSE),"")&lt;&gt;""),"Data is Missing.",""))</f>
        <v/>
      </c>
      <c r="AA104" s="195" t="str">
        <f>IF(B104="","",IF(AND(Input!Y103="",IFERROR(VLOOKUP(K104,UIR!$A$2:$P$21,16,FALSE),"")&lt;&gt;""),"Data is Missing.",""))</f>
        <v/>
      </c>
      <c r="AC104" s="202" t="str">
        <f>IF(ISERROR(IF(Input!D103="","",IF(ISERROR(VLOOKUP(Input!D103,'Measure List'!$A$2:$A$30000,1,0)),"Invalid RefNo",""))),"",IF(Input!D103="","",IF(ISERROR(VLOOKUP(Input!D103,'Measure List'!$A$2:$A$30000,1,0)),"Invalid RefNo","")))</f>
        <v/>
      </c>
      <c r="AD104" s="156"/>
      <c r="AE104" s="156"/>
      <c r="AF104" s="156"/>
      <c r="AG104" s="156"/>
      <c r="AH104" s="156"/>
      <c r="AI104" s="156"/>
      <c r="AJ104" s="156"/>
      <c r="AK104" s="156"/>
      <c r="AL104" s="203" t="str">
        <f>IF(COUNTIF(Dropdowns!$K$2:$K$7,Input!S103)&gt;0,"",IF(Input!S103="","","Invalid Type"))</f>
        <v/>
      </c>
      <c r="AN104" s="204" t="str">
        <f>IF(Input!C103="","",IF(ISNUMBER(VALUE(Input!C103)),"","Needs to be a number."))</f>
        <v/>
      </c>
      <c r="AO104" s="205" t="str">
        <f>IF(Input!E103="","",IF(ISNUMBER(VALUE(Input!E103)),"","Needs to be a number."))</f>
        <v/>
      </c>
      <c r="AP104" s="205" t="str">
        <f>IF(Input!N103="","",IF(ISNUMBER(VALUE(Input!N103)),"","Needs to be a number."))</f>
        <v/>
      </c>
      <c r="AQ104" s="205" t="str">
        <f>IF(Input!O103="","",IF(ISNUMBER(VALUE(Input!O103)),"","Needs to be a number."))</f>
        <v/>
      </c>
      <c r="AR104" s="205" t="str">
        <f>IF(Input!V103="","",IF(ISNUMBER(VALUE(Input!V103)),"","Needs to be a number."))</f>
        <v/>
      </c>
      <c r="AS104" s="205" t="str">
        <f>IF(Input!W103="","",IF(ISNUMBER(VALUE(Input!W103)),"","Needs to be a number."))</f>
        <v/>
      </c>
      <c r="AT104" s="205" t="str">
        <f>IF(Input!X103="","",IF(ISNUMBER(VALUE(Input!X103)),"","Needs to be a number."))</f>
        <v/>
      </c>
      <c r="AU104" s="206" t="str">
        <f>IF(Input!Y103="","",IF(ISNUMBER(VALUE(Input!Y103)),"","Needs to be a number."))</f>
        <v/>
      </c>
      <c r="AV104" s="207"/>
      <c r="AW104" s="259" t="str">
        <f>IF(OR(VALUE(Input!C103)&lt;0,VALUE(Input!C103)&gt;100), "Invalid EEI %","")</f>
        <v/>
      </c>
      <c r="AX104" s="207"/>
      <c r="AY104" s="278" t="str">
        <f>IF(Input!E103="","",IF(VALUE(Input!E103)=0,"Do not enter 0.",""))</f>
        <v/>
      </c>
    </row>
    <row r="105" spans="2:51" x14ac:dyDescent="0.3">
      <c r="B105" s="188" t="str">
        <f>Input!A104</f>
        <v/>
      </c>
      <c r="C105" s="189" t="str">
        <f>IF(ISERROR(IF(AND(Input!$A104="",SUMPRODUCT(--(LEN(Input!$A105:'Input'!$A$1006)&gt;0))&lt;&gt;0),"Row is skipped.",IF(AND(Input!$A104="",Input!$A105=""),"", IF(Input!B104="","Data is missing.","")))),"",IF(AND(Input!$A104="",SUMPRODUCT(--(LEN(Input!$A105:'Input'!$A$1006)&gt;0))&lt;&gt;0),"Row is skipped.",IF(AND(Input!$A104="",Input!$A105=""),"", IF(Input!B104="","Data is missing.",""))))</f>
        <v/>
      </c>
      <c r="D105" s="189" t="str">
        <f>IF(ISERROR(IF(AND(Input!$A104="",SUMPRODUCT(--(LEN(Input!$A105:'Input'!$A$1006)&gt;0))&lt;&gt;0),"Row is skipped.",IF(AND(Input!$A104="",Input!$A105=""),"", IF(Input!C104="","Data is missing.","")))),"",IF(AND(Input!$A104="",SUMPRODUCT(--(LEN(Input!$A105:'Input'!$A$1006)&gt;0))&lt;&gt;0),"Row is skipped.",IF(AND(Input!$A104="",Input!$A105=""),"", IF(Input!C104="","Data is missing.",""))))</f>
        <v/>
      </c>
      <c r="E105" s="189" t="str">
        <f>IF(ISERROR(IF(AND(Input!$A104="",SUMPRODUCT(--(LEN(Input!$A105:'Input'!$A$1006)&gt;0))&lt;&gt;0),"Row is skipped.",IF(AND(Input!$A104="",Input!$A105=""),"", IF(Input!D104="","Data is missing.","")))),"",IF(AND(Input!$A104="",SUMPRODUCT(--(LEN(Input!$A105:'Input'!$A$1006)&gt;0))&lt;&gt;0),"Row is skipped.",IF(AND(Input!$A104="",Input!$A105=""),"", IF(Input!D104="","Data is missing.",""))))</f>
        <v/>
      </c>
      <c r="F105" s="189" t="str">
        <f>IF(ISERROR(IF(AND(Input!$A104="",SUMPRODUCT(--(LEN(Input!$A105:'Input'!$A$1006)&gt;0))&lt;&gt;0),"Row is skipped.",IF(AND(Input!$A104="",Input!$A105=""),"", IF(Input!E104="","Data is missing.","")))),"",IF(AND(Input!$A104="",SUMPRODUCT(--(LEN(Input!$A105:'Input'!$A$1006)&gt;0))&lt;&gt;0),"Row is skipped.",IF(AND(Input!$A104="",Input!$A105=""),"", IF(Input!E104="","Data is missing.",""))))</f>
        <v/>
      </c>
      <c r="G105" s="189" t="str">
        <f>IF(ISERROR(IF(AND(Input!$A104="",SUMPRODUCT(--(LEN(Input!$A105:'Input'!$A$1006)&gt;0))&lt;&gt;0),"Row is skipped.",IF(AND(Input!$A104="",Input!$A105=""),"", IF(Input!F104="","Data is missing.","")))),"",IF(AND(Input!$A104="",SUMPRODUCT(--(LEN(Input!$A105:'Input'!$A$1006)&gt;0))&lt;&gt;0),"Row is skipped.",IF(AND(Input!$A104="",Input!$A105=""),"", IF(Input!F104="","Data is missing.",""))))</f>
        <v/>
      </c>
      <c r="H105" s="190" t="str">
        <f>IF(ISERROR(IF(AND(Input!$A104="",SUMPRODUCT(--(LEN(Input!$A105:'Input'!$A$1006)&gt;0))&lt;&gt;0),"Row is skipped.",IF(AND(Input!$A104="",Input!$A105=""),"", IF(Input!G104="","Data is missing.","")))),"",IF(AND(Input!$A104="",SUMPRODUCT(--(LEN(Input!$A105:'Input'!$A$1006)&gt;0))&lt;&gt;0),"Row is skipped.",IF(AND(Input!$A104="",Input!$A105=""),"", IF(Input!G104="","Data is missing.",""))))</f>
        <v/>
      </c>
      <c r="I105" s="156"/>
      <c r="J105" s="191" t="str">
        <f>IFERROR(VLOOKUP(VLOOKUP(Input!$D104,'Measure List'!$A:$AN,40,FALSE),UIR!$A$1:$Q$27,17,FALSE),"")</f>
        <v/>
      </c>
      <c r="K105" s="192" t="str">
        <f>IFERROR(VLOOKUP(Input!$D104,'Measure List'!$A:$AN,40,FALSE),"")</f>
        <v/>
      </c>
      <c r="L105" s="156"/>
      <c r="M105" s="193" t="str">
        <f>IF(B105="","",IF(AND(Input!H104="",IFERROR(VLOOKUP(K105,UIR!$A$2:$P$21,2,FALSE),"")&lt;&gt;""),"Data is Missing.",""))</f>
        <v/>
      </c>
      <c r="N105" s="194" t="str">
        <f>IF(B105="","",IF(AND(Input!I104="",IFERROR(VLOOKUP(K105,UIR!$A$2:$P$21,3,FALSE),"")&lt;&gt;""),"Data is Missing.",""))</f>
        <v/>
      </c>
      <c r="O105" s="194" t="str">
        <f>IF(B105="","",IF(AND(Input!J104="",IFERROR(VLOOKUP(K105,UIR!$A$2:$P$21,4,FALSE),"")&lt;&gt;""),"Data is Missing.",""))</f>
        <v/>
      </c>
      <c r="P105" s="194" t="str">
        <f>IF(B105="","",IF(AND(Input!K104="",IFERROR(VLOOKUP(K105,UIR!$A$2:$P$21,5,FALSE),"")&lt;&gt;""),"Data is Missing.",""))</f>
        <v/>
      </c>
      <c r="Q105" s="194" t="str">
        <f>IF(B105="","",IF(AND(Input!L104="",IFERROR(VLOOKUP(K105,UIR!$A$2:$P$21,6,FALSE),"")&lt;&gt;""),"Data is Missing.",""))</f>
        <v/>
      </c>
      <c r="R105" s="194" t="str">
        <f>IF(B105="","",IF(AND(Input!M104="",IFERROR(VLOOKUP(K105,UIR!$A$2:$P$21,7,FALSE),"")&lt;&gt;""),"Data is Missing.",""))</f>
        <v/>
      </c>
      <c r="S105" s="194" t="str">
        <f>IF(B105="","",IF(AND(Input!P104="",IFERROR(VLOOKUP(K105,UIR!$A$2:$P$21,8,FALSE),"")&lt;&gt;""),"Data is Missing.",""))</f>
        <v/>
      </c>
      <c r="T105" s="194" t="str">
        <f>IF(B105="","",IF(AND(Input!Q104="",IFERROR(VLOOKUP(K105,UIR!$A$2:$P$21,9,FALSE),"")&lt;&gt;""),"Data is Missing.",""))</f>
        <v/>
      </c>
      <c r="U105" s="194"/>
      <c r="V105" s="194" t="str">
        <f>IF(B105="","",IF(AND(Input!S104="",IFERROR(VLOOKUP(K105,UIR!$A$2:$P$21,11,FALSE),"")&lt;&gt;""),"Data is Missing.",""))</f>
        <v/>
      </c>
      <c r="W105" s="194" t="str">
        <f>IF(B105="","",IF(AND(Input!T104="",IFERROR(VLOOKUP(K105,UIR!$A$2:$P$21,12,FALSE),"")&lt;&gt;""),"Data is Missing.",""))</f>
        <v/>
      </c>
      <c r="X105" s="194" t="str">
        <f>IF(B105="","",IF(AND(Input!V104="",IFERROR(VLOOKUP(K105,UIR!$A$2:$P$21,13,FALSE),"")&lt;&gt;""),"Data is Missing.",""))</f>
        <v/>
      </c>
      <c r="Y105" s="194" t="str">
        <f>IF(B105="","",IF(AND(Input!W104="",IFERROR(VLOOKUP(K105,UIR!$A$2:$P$21,14,FALSE),"")&lt;&gt;""),"Data is Missing.",""))</f>
        <v/>
      </c>
      <c r="Z105" s="194" t="str">
        <f>IF(B105="","",IF(AND(Input!X104="",IFERROR(VLOOKUP(K105,UIR!$A$2:$P$21,15,FALSE),"")&lt;&gt;""),"Data is Missing.",""))</f>
        <v/>
      </c>
      <c r="AA105" s="195" t="str">
        <f>IF(B105="","",IF(AND(Input!Y104="",IFERROR(VLOOKUP(K105,UIR!$A$2:$P$21,16,FALSE),"")&lt;&gt;""),"Data is Missing.",""))</f>
        <v/>
      </c>
      <c r="AC105" s="202" t="str">
        <f>IF(ISERROR(IF(Input!D104="","",IF(ISERROR(VLOOKUP(Input!D104,'Measure List'!$A$2:$A$30000,1,0)),"Invalid RefNo",""))),"",IF(Input!D104="","",IF(ISERROR(VLOOKUP(Input!D104,'Measure List'!$A$2:$A$30000,1,0)),"Invalid RefNo","")))</f>
        <v/>
      </c>
      <c r="AD105" s="156"/>
      <c r="AE105" s="156"/>
      <c r="AF105" s="156"/>
      <c r="AG105" s="156"/>
      <c r="AH105" s="156"/>
      <c r="AI105" s="156"/>
      <c r="AJ105" s="156"/>
      <c r="AK105" s="156"/>
      <c r="AL105" s="203" t="str">
        <f>IF(COUNTIF(Dropdowns!$K$2:$K$7,Input!S104)&gt;0,"",IF(Input!S104="","","Invalid Type"))</f>
        <v/>
      </c>
      <c r="AN105" s="204" t="str">
        <f>IF(Input!C104="","",IF(ISNUMBER(VALUE(Input!C104)),"","Needs to be a number."))</f>
        <v/>
      </c>
      <c r="AO105" s="205" t="str">
        <f>IF(Input!E104="","",IF(ISNUMBER(VALUE(Input!E104)),"","Needs to be a number."))</f>
        <v/>
      </c>
      <c r="AP105" s="205" t="str">
        <f>IF(Input!N104="","",IF(ISNUMBER(VALUE(Input!N104)),"","Needs to be a number."))</f>
        <v/>
      </c>
      <c r="AQ105" s="205" t="str">
        <f>IF(Input!O104="","",IF(ISNUMBER(VALUE(Input!O104)),"","Needs to be a number."))</f>
        <v/>
      </c>
      <c r="AR105" s="205" t="str">
        <f>IF(Input!V104="","",IF(ISNUMBER(VALUE(Input!V104)),"","Needs to be a number."))</f>
        <v/>
      </c>
      <c r="AS105" s="205" t="str">
        <f>IF(Input!W104="","",IF(ISNUMBER(VALUE(Input!W104)),"","Needs to be a number."))</f>
        <v/>
      </c>
      <c r="AT105" s="205" t="str">
        <f>IF(Input!X104="","",IF(ISNUMBER(VALUE(Input!X104)),"","Needs to be a number."))</f>
        <v/>
      </c>
      <c r="AU105" s="206" t="str">
        <f>IF(Input!Y104="","",IF(ISNUMBER(VALUE(Input!Y104)),"","Needs to be a number."))</f>
        <v/>
      </c>
      <c r="AV105" s="207"/>
      <c r="AW105" s="259" t="str">
        <f>IF(OR(VALUE(Input!C104)&lt;0,VALUE(Input!C104)&gt;100), "Invalid EEI %","")</f>
        <v/>
      </c>
      <c r="AX105" s="207"/>
      <c r="AY105" s="278" t="str">
        <f>IF(Input!E104="","",IF(VALUE(Input!E104)=0,"Do not enter 0.",""))</f>
        <v/>
      </c>
    </row>
    <row r="106" spans="2:51" x14ac:dyDescent="0.3">
      <c r="B106" s="188" t="str">
        <f>Input!A105</f>
        <v/>
      </c>
      <c r="C106" s="189" t="str">
        <f>IF(ISERROR(IF(AND(Input!$A105="",SUMPRODUCT(--(LEN(Input!$A106:'Input'!$A$1006)&gt;0))&lt;&gt;0),"Row is skipped.",IF(AND(Input!$A105="",Input!$A106=""),"", IF(Input!B105="","Data is missing.","")))),"",IF(AND(Input!$A105="",SUMPRODUCT(--(LEN(Input!$A106:'Input'!$A$1006)&gt;0))&lt;&gt;0),"Row is skipped.",IF(AND(Input!$A105="",Input!$A106=""),"", IF(Input!B105="","Data is missing.",""))))</f>
        <v/>
      </c>
      <c r="D106" s="189" t="str">
        <f>IF(ISERROR(IF(AND(Input!$A105="",SUMPRODUCT(--(LEN(Input!$A106:'Input'!$A$1006)&gt;0))&lt;&gt;0),"Row is skipped.",IF(AND(Input!$A105="",Input!$A106=""),"", IF(Input!C105="","Data is missing.","")))),"",IF(AND(Input!$A105="",SUMPRODUCT(--(LEN(Input!$A106:'Input'!$A$1006)&gt;0))&lt;&gt;0),"Row is skipped.",IF(AND(Input!$A105="",Input!$A106=""),"", IF(Input!C105="","Data is missing.",""))))</f>
        <v/>
      </c>
      <c r="E106" s="189" t="str">
        <f>IF(ISERROR(IF(AND(Input!$A105="",SUMPRODUCT(--(LEN(Input!$A106:'Input'!$A$1006)&gt;0))&lt;&gt;0),"Row is skipped.",IF(AND(Input!$A105="",Input!$A106=""),"", IF(Input!D105="","Data is missing.","")))),"",IF(AND(Input!$A105="",SUMPRODUCT(--(LEN(Input!$A106:'Input'!$A$1006)&gt;0))&lt;&gt;0),"Row is skipped.",IF(AND(Input!$A105="",Input!$A106=""),"", IF(Input!D105="","Data is missing.",""))))</f>
        <v/>
      </c>
      <c r="F106" s="189" t="str">
        <f>IF(ISERROR(IF(AND(Input!$A105="",SUMPRODUCT(--(LEN(Input!$A106:'Input'!$A$1006)&gt;0))&lt;&gt;0),"Row is skipped.",IF(AND(Input!$A105="",Input!$A106=""),"", IF(Input!E105="","Data is missing.","")))),"",IF(AND(Input!$A105="",SUMPRODUCT(--(LEN(Input!$A106:'Input'!$A$1006)&gt;0))&lt;&gt;0),"Row is skipped.",IF(AND(Input!$A105="",Input!$A106=""),"", IF(Input!E105="","Data is missing.",""))))</f>
        <v/>
      </c>
      <c r="G106" s="189" t="str">
        <f>IF(ISERROR(IF(AND(Input!$A105="",SUMPRODUCT(--(LEN(Input!$A106:'Input'!$A$1006)&gt;0))&lt;&gt;0),"Row is skipped.",IF(AND(Input!$A105="",Input!$A106=""),"", IF(Input!F105="","Data is missing.","")))),"",IF(AND(Input!$A105="",SUMPRODUCT(--(LEN(Input!$A106:'Input'!$A$1006)&gt;0))&lt;&gt;0),"Row is skipped.",IF(AND(Input!$A105="",Input!$A106=""),"", IF(Input!F105="","Data is missing.",""))))</f>
        <v/>
      </c>
      <c r="H106" s="190" t="str">
        <f>IF(ISERROR(IF(AND(Input!$A105="",SUMPRODUCT(--(LEN(Input!$A106:'Input'!$A$1006)&gt;0))&lt;&gt;0),"Row is skipped.",IF(AND(Input!$A105="",Input!$A106=""),"", IF(Input!G105="","Data is missing.","")))),"",IF(AND(Input!$A105="",SUMPRODUCT(--(LEN(Input!$A106:'Input'!$A$1006)&gt;0))&lt;&gt;0),"Row is skipped.",IF(AND(Input!$A105="",Input!$A106=""),"", IF(Input!G105="","Data is missing.",""))))</f>
        <v/>
      </c>
      <c r="I106" s="156"/>
      <c r="J106" s="191" t="str">
        <f>IFERROR(VLOOKUP(VLOOKUP(Input!$D105,'Measure List'!$A:$AN,40,FALSE),UIR!$A$1:$Q$27,17,FALSE),"")</f>
        <v/>
      </c>
      <c r="K106" s="192" t="str">
        <f>IFERROR(VLOOKUP(Input!$D105,'Measure List'!$A:$AN,40,FALSE),"")</f>
        <v/>
      </c>
      <c r="L106" s="156"/>
      <c r="M106" s="193" t="str">
        <f>IF(B106="","",IF(AND(Input!H105="",IFERROR(VLOOKUP(K106,UIR!$A$2:$P$21,2,FALSE),"")&lt;&gt;""),"Data is Missing.",""))</f>
        <v/>
      </c>
      <c r="N106" s="194" t="str">
        <f>IF(B106="","",IF(AND(Input!I105="",IFERROR(VLOOKUP(K106,UIR!$A$2:$P$21,3,FALSE),"")&lt;&gt;""),"Data is Missing.",""))</f>
        <v/>
      </c>
      <c r="O106" s="194" t="str">
        <f>IF(B106="","",IF(AND(Input!J105="",IFERROR(VLOOKUP(K106,UIR!$A$2:$P$21,4,FALSE),"")&lt;&gt;""),"Data is Missing.",""))</f>
        <v/>
      </c>
      <c r="P106" s="194" t="str">
        <f>IF(B106="","",IF(AND(Input!K105="",IFERROR(VLOOKUP(K106,UIR!$A$2:$P$21,5,FALSE),"")&lt;&gt;""),"Data is Missing.",""))</f>
        <v/>
      </c>
      <c r="Q106" s="194" t="str">
        <f>IF(B106="","",IF(AND(Input!L105="",IFERROR(VLOOKUP(K106,UIR!$A$2:$P$21,6,FALSE),"")&lt;&gt;""),"Data is Missing.",""))</f>
        <v/>
      </c>
      <c r="R106" s="194" t="str">
        <f>IF(B106="","",IF(AND(Input!M105="",IFERROR(VLOOKUP(K106,UIR!$A$2:$P$21,7,FALSE),"")&lt;&gt;""),"Data is Missing.",""))</f>
        <v/>
      </c>
      <c r="S106" s="194" t="str">
        <f>IF(B106="","",IF(AND(Input!P105="",IFERROR(VLOOKUP(K106,UIR!$A$2:$P$21,8,FALSE),"")&lt;&gt;""),"Data is Missing.",""))</f>
        <v/>
      </c>
      <c r="T106" s="194" t="str">
        <f>IF(B106="","",IF(AND(Input!Q105="",IFERROR(VLOOKUP(K106,UIR!$A$2:$P$21,9,FALSE),"")&lt;&gt;""),"Data is Missing.",""))</f>
        <v/>
      </c>
      <c r="U106" s="194"/>
      <c r="V106" s="194" t="str">
        <f>IF(B106="","",IF(AND(Input!S105="",IFERROR(VLOOKUP(K106,UIR!$A$2:$P$21,11,FALSE),"")&lt;&gt;""),"Data is Missing.",""))</f>
        <v/>
      </c>
      <c r="W106" s="194" t="str">
        <f>IF(B106="","",IF(AND(Input!T105="",IFERROR(VLOOKUP(K106,UIR!$A$2:$P$21,12,FALSE),"")&lt;&gt;""),"Data is Missing.",""))</f>
        <v/>
      </c>
      <c r="X106" s="194" t="str">
        <f>IF(B106="","",IF(AND(Input!V105="",IFERROR(VLOOKUP(K106,UIR!$A$2:$P$21,13,FALSE),"")&lt;&gt;""),"Data is Missing.",""))</f>
        <v/>
      </c>
      <c r="Y106" s="194" t="str">
        <f>IF(B106="","",IF(AND(Input!W105="",IFERROR(VLOOKUP(K106,UIR!$A$2:$P$21,14,FALSE),"")&lt;&gt;""),"Data is Missing.",""))</f>
        <v/>
      </c>
      <c r="Z106" s="194" t="str">
        <f>IF(B106="","",IF(AND(Input!X105="",IFERROR(VLOOKUP(K106,UIR!$A$2:$P$21,15,FALSE),"")&lt;&gt;""),"Data is Missing.",""))</f>
        <v/>
      </c>
      <c r="AA106" s="195" t="str">
        <f>IF(B106="","",IF(AND(Input!Y105="",IFERROR(VLOOKUP(K106,UIR!$A$2:$P$21,16,FALSE),"")&lt;&gt;""),"Data is Missing.",""))</f>
        <v/>
      </c>
      <c r="AC106" s="202" t="str">
        <f>IF(ISERROR(IF(Input!D105="","",IF(ISERROR(VLOOKUP(Input!D105,'Measure List'!$A$2:$A$30000,1,0)),"Invalid RefNo",""))),"",IF(Input!D105="","",IF(ISERROR(VLOOKUP(Input!D105,'Measure List'!$A$2:$A$30000,1,0)),"Invalid RefNo","")))</f>
        <v/>
      </c>
      <c r="AD106" s="156"/>
      <c r="AE106" s="156"/>
      <c r="AF106" s="156"/>
      <c r="AG106" s="156"/>
      <c r="AH106" s="156"/>
      <c r="AI106" s="156"/>
      <c r="AJ106" s="156"/>
      <c r="AK106" s="156"/>
      <c r="AL106" s="203" t="str">
        <f>IF(COUNTIF(Dropdowns!$K$2:$K$7,Input!S105)&gt;0,"",IF(Input!S105="","","Invalid Type"))</f>
        <v/>
      </c>
      <c r="AN106" s="204" t="str">
        <f>IF(Input!C105="","",IF(ISNUMBER(VALUE(Input!C105)),"","Needs to be a number."))</f>
        <v/>
      </c>
      <c r="AO106" s="205" t="str">
        <f>IF(Input!E105="","",IF(ISNUMBER(VALUE(Input!E105)),"","Needs to be a number."))</f>
        <v/>
      </c>
      <c r="AP106" s="205" t="str">
        <f>IF(Input!N105="","",IF(ISNUMBER(VALUE(Input!N105)),"","Needs to be a number."))</f>
        <v/>
      </c>
      <c r="AQ106" s="205" t="str">
        <f>IF(Input!O105="","",IF(ISNUMBER(VALUE(Input!O105)),"","Needs to be a number."))</f>
        <v/>
      </c>
      <c r="AR106" s="205" t="str">
        <f>IF(Input!V105="","",IF(ISNUMBER(VALUE(Input!V105)),"","Needs to be a number."))</f>
        <v/>
      </c>
      <c r="AS106" s="205" t="str">
        <f>IF(Input!W105="","",IF(ISNUMBER(VALUE(Input!W105)),"","Needs to be a number."))</f>
        <v/>
      </c>
      <c r="AT106" s="205" t="str">
        <f>IF(Input!X105="","",IF(ISNUMBER(VALUE(Input!X105)),"","Needs to be a number."))</f>
        <v/>
      </c>
      <c r="AU106" s="206" t="str">
        <f>IF(Input!Y105="","",IF(ISNUMBER(VALUE(Input!Y105)),"","Needs to be a number."))</f>
        <v/>
      </c>
      <c r="AV106" s="207"/>
      <c r="AW106" s="259" t="str">
        <f>IF(OR(VALUE(Input!C105)&lt;0,VALUE(Input!C105)&gt;100), "Invalid EEI %","")</f>
        <v/>
      </c>
      <c r="AX106" s="207"/>
      <c r="AY106" s="278" t="str">
        <f>IF(Input!E105="","",IF(VALUE(Input!E105)=0,"Do not enter 0.",""))</f>
        <v/>
      </c>
    </row>
    <row r="107" spans="2:51" x14ac:dyDescent="0.3">
      <c r="B107" s="188" t="str">
        <f>Input!A106</f>
        <v/>
      </c>
      <c r="C107" s="189" t="str">
        <f>IF(ISERROR(IF(AND(Input!$A106="",SUMPRODUCT(--(LEN(Input!$A107:'Input'!$A$1006)&gt;0))&lt;&gt;0),"Row is skipped.",IF(AND(Input!$A106="",Input!$A107=""),"", IF(Input!B106="","Data is missing.","")))),"",IF(AND(Input!$A106="",SUMPRODUCT(--(LEN(Input!$A107:'Input'!$A$1006)&gt;0))&lt;&gt;0),"Row is skipped.",IF(AND(Input!$A106="",Input!$A107=""),"", IF(Input!B106="","Data is missing.",""))))</f>
        <v/>
      </c>
      <c r="D107" s="189" t="str">
        <f>IF(ISERROR(IF(AND(Input!$A106="",SUMPRODUCT(--(LEN(Input!$A107:'Input'!$A$1006)&gt;0))&lt;&gt;0),"Row is skipped.",IF(AND(Input!$A106="",Input!$A107=""),"", IF(Input!C106="","Data is missing.","")))),"",IF(AND(Input!$A106="",SUMPRODUCT(--(LEN(Input!$A107:'Input'!$A$1006)&gt;0))&lt;&gt;0),"Row is skipped.",IF(AND(Input!$A106="",Input!$A107=""),"", IF(Input!C106="","Data is missing.",""))))</f>
        <v/>
      </c>
      <c r="E107" s="189" t="str">
        <f>IF(ISERROR(IF(AND(Input!$A106="",SUMPRODUCT(--(LEN(Input!$A107:'Input'!$A$1006)&gt;0))&lt;&gt;0),"Row is skipped.",IF(AND(Input!$A106="",Input!$A107=""),"", IF(Input!D106="","Data is missing.","")))),"",IF(AND(Input!$A106="",SUMPRODUCT(--(LEN(Input!$A107:'Input'!$A$1006)&gt;0))&lt;&gt;0),"Row is skipped.",IF(AND(Input!$A106="",Input!$A107=""),"", IF(Input!D106="","Data is missing.",""))))</f>
        <v/>
      </c>
      <c r="F107" s="189" t="str">
        <f>IF(ISERROR(IF(AND(Input!$A106="",SUMPRODUCT(--(LEN(Input!$A107:'Input'!$A$1006)&gt;0))&lt;&gt;0),"Row is skipped.",IF(AND(Input!$A106="",Input!$A107=""),"", IF(Input!E106="","Data is missing.","")))),"",IF(AND(Input!$A106="",SUMPRODUCT(--(LEN(Input!$A107:'Input'!$A$1006)&gt;0))&lt;&gt;0),"Row is skipped.",IF(AND(Input!$A106="",Input!$A107=""),"", IF(Input!E106="","Data is missing.",""))))</f>
        <v/>
      </c>
      <c r="G107" s="189" t="str">
        <f>IF(ISERROR(IF(AND(Input!$A106="",SUMPRODUCT(--(LEN(Input!$A107:'Input'!$A$1006)&gt;0))&lt;&gt;0),"Row is skipped.",IF(AND(Input!$A106="",Input!$A107=""),"", IF(Input!F106="","Data is missing.","")))),"",IF(AND(Input!$A106="",SUMPRODUCT(--(LEN(Input!$A107:'Input'!$A$1006)&gt;0))&lt;&gt;0),"Row is skipped.",IF(AND(Input!$A106="",Input!$A107=""),"", IF(Input!F106="","Data is missing.",""))))</f>
        <v/>
      </c>
      <c r="H107" s="190" t="str">
        <f>IF(ISERROR(IF(AND(Input!$A106="",SUMPRODUCT(--(LEN(Input!$A107:'Input'!$A$1006)&gt;0))&lt;&gt;0),"Row is skipped.",IF(AND(Input!$A106="",Input!$A107=""),"", IF(Input!G106="","Data is missing.","")))),"",IF(AND(Input!$A106="",SUMPRODUCT(--(LEN(Input!$A107:'Input'!$A$1006)&gt;0))&lt;&gt;0),"Row is skipped.",IF(AND(Input!$A106="",Input!$A107=""),"", IF(Input!G106="","Data is missing.",""))))</f>
        <v/>
      </c>
      <c r="I107" s="156"/>
      <c r="J107" s="191" t="str">
        <f>IFERROR(VLOOKUP(VLOOKUP(Input!$D106,'Measure List'!$A:$AN,40,FALSE),UIR!$A$1:$Q$27,17,FALSE),"")</f>
        <v/>
      </c>
      <c r="K107" s="192" t="str">
        <f>IFERROR(VLOOKUP(Input!$D106,'Measure List'!$A:$AN,40,FALSE),"")</f>
        <v/>
      </c>
      <c r="L107" s="156"/>
      <c r="M107" s="193" t="str">
        <f>IF(B107="","",IF(AND(Input!H106="",IFERROR(VLOOKUP(K107,UIR!$A$2:$P$21,2,FALSE),"")&lt;&gt;""),"Data is Missing.",""))</f>
        <v/>
      </c>
      <c r="N107" s="194" t="str">
        <f>IF(B107="","",IF(AND(Input!I106="",IFERROR(VLOOKUP(K107,UIR!$A$2:$P$21,3,FALSE),"")&lt;&gt;""),"Data is Missing.",""))</f>
        <v/>
      </c>
      <c r="O107" s="194" t="str">
        <f>IF(B107="","",IF(AND(Input!J106="",IFERROR(VLOOKUP(K107,UIR!$A$2:$P$21,4,FALSE),"")&lt;&gt;""),"Data is Missing.",""))</f>
        <v/>
      </c>
      <c r="P107" s="194" t="str">
        <f>IF(B107="","",IF(AND(Input!K106="",IFERROR(VLOOKUP(K107,UIR!$A$2:$P$21,5,FALSE),"")&lt;&gt;""),"Data is Missing.",""))</f>
        <v/>
      </c>
      <c r="Q107" s="194" t="str">
        <f>IF(B107="","",IF(AND(Input!L106="",IFERROR(VLOOKUP(K107,UIR!$A$2:$P$21,6,FALSE),"")&lt;&gt;""),"Data is Missing.",""))</f>
        <v/>
      </c>
      <c r="R107" s="194" t="str">
        <f>IF(B107="","",IF(AND(Input!M106="",IFERROR(VLOOKUP(K107,UIR!$A$2:$P$21,7,FALSE),"")&lt;&gt;""),"Data is Missing.",""))</f>
        <v/>
      </c>
      <c r="S107" s="194" t="str">
        <f>IF(B107="","",IF(AND(Input!P106="",IFERROR(VLOOKUP(K107,UIR!$A$2:$P$21,8,FALSE),"")&lt;&gt;""),"Data is Missing.",""))</f>
        <v/>
      </c>
      <c r="T107" s="194" t="str">
        <f>IF(B107="","",IF(AND(Input!Q106="",IFERROR(VLOOKUP(K107,UIR!$A$2:$P$21,9,FALSE),"")&lt;&gt;""),"Data is Missing.",""))</f>
        <v/>
      </c>
      <c r="U107" s="194"/>
      <c r="V107" s="194" t="str">
        <f>IF(B107="","",IF(AND(Input!S106="",IFERROR(VLOOKUP(K107,UIR!$A$2:$P$21,11,FALSE),"")&lt;&gt;""),"Data is Missing.",""))</f>
        <v/>
      </c>
      <c r="W107" s="194" t="str">
        <f>IF(B107="","",IF(AND(Input!T106="",IFERROR(VLOOKUP(K107,UIR!$A$2:$P$21,12,FALSE),"")&lt;&gt;""),"Data is Missing.",""))</f>
        <v/>
      </c>
      <c r="X107" s="194" t="str">
        <f>IF(B107="","",IF(AND(Input!V106="",IFERROR(VLOOKUP(K107,UIR!$A$2:$P$21,13,FALSE),"")&lt;&gt;""),"Data is Missing.",""))</f>
        <v/>
      </c>
      <c r="Y107" s="194" t="str">
        <f>IF(B107="","",IF(AND(Input!W106="",IFERROR(VLOOKUP(K107,UIR!$A$2:$P$21,14,FALSE),"")&lt;&gt;""),"Data is Missing.",""))</f>
        <v/>
      </c>
      <c r="Z107" s="194" t="str">
        <f>IF(B107="","",IF(AND(Input!X106="",IFERROR(VLOOKUP(K107,UIR!$A$2:$P$21,15,FALSE),"")&lt;&gt;""),"Data is Missing.",""))</f>
        <v/>
      </c>
      <c r="AA107" s="195" t="str">
        <f>IF(B107="","",IF(AND(Input!Y106="",IFERROR(VLOOKUP(K107,UIR!$A$2:$P$21,16,FALSE),"")&lt;&gt;""),"Data is Missing.",""))</f>
        <v/>
      </c>
      <c r="AC107" s="202" t="str">
        <f>IF(ISERROR(IF(Input!D106="","",IF(ISERROR(VLOOKUP(Input!D106,'Measure List'!$A$2:$A$30000,1,0)),"Invalid RefNo",""))),"",IF(Input!D106="","",IF(ISERROR(VLOOKUP(Input!D106,'Measure List'!$A$2:$A$30000,1,0)),"Invalid RefNo","")))</f>
        <v/>
      </c>
      <c r="AD107" s="156"/>
      <c r="AE107" s="156"/>
      <c r="AF107" s="156"/>
      <c r="AG107" s="156"/>
      <c r="AH107" s="156"/>
      <c r="AI107" s="156"/>
      <c r="AJ107" s="156"/>
      <c r="AK107" s="156"/>
      <c r="AL107" s="203" t="str">
        <f>IF(COUNTIF(Dropdowns!$K$2:$K$7,Input!S106)&gt;0,"",IF(Input!S106="","","Invalid Type"))</f>
        <v/>
      </c>
      <c r="AN107" s="204" t="str">
        <f>IF(Input!C106="","",IF(ISNUMBER(VALUE(Input!C106)),"","Needs to be a number."))</f>
        <v/>
      </c>
      <c r="AO107" s="205" t="str">
        <f>IF(Input!E106="","",IF(ISNUMBER(VALUE(Input!E106)),"","Needs to be a number."))</f>
        <v/>
      </c>
      <c r="AP107" s="205" t="str">
        <f>IF(Input!N106="","",IF(ISNUMBER(VALUE(Input!N106)),"","Needs to be a number."))</f>
        <v/>
      </c>
      <c r="AQ107" s="205" t="str">
        <f>IF(Input!O106="","",IF(ISNUMBER(VALUE(Input!O106)),"","Needs to be a number."))</f>
        <v/>
      </c>
      <c r="AR107" s="205" t="str">
        <f>IF(Input!V106="","",IF(ISNUMBER(VALUE(Input!V106)),"","Needs to be a number."))</f>
        <v/>
      </c>
      <c r="AS107" s="205" t="str">
        <f>IF(Input!W106="","",IF(ISNUMBER(VALUE(Input!W106)),"","Needs to be a number."))</f>
        <v/>
      </c>
      <c r="AT107" s="205" t="str">
        <f>IF(Input!X106="","",IF(ISNUMBER(VALUE(Input!X106)),"","Needs to be a number."))</f>
        <v/>
      </c>
      <c r="AU107" s="206" t="str">
        <f>IF(Input!Y106="","",IF(ISNUMBER(VALUE(Input!Y106)),"","Needs to be a number."))</f>
        <v/>
      </c>
      <c r="AV107" s="207"/>
      <c r="AW107" s="259" t="str">
        <f>IF(OR(VALUE(Input!C106)&lt;0,VALUE(Input!C106)&gt;100), "Invalid EEI %","")</f>
        <v/>
      </c>
      <c r="AX107" s="207"/>
      <c r="AY107" s="278" t="str">
        <f>IF(Input!E106="","",IF(VALUE(Input!E106)=0,"Do not enter 0.",""))</f>
        <v/>
      </c>
    </row>
    <row r="108" spans="2:51" x14ac:dyDescent="0.3">
      <c r="B108" s="188" t="str">
        <f>Input!A107</f>
        <v/>
      </c>
      <c r="C108" s="189" t="str">
        <f>IF(ISERROR(IF(AND(Input!$A107="",SUMPRODUCT(--(LEN(Input!$A108:'Input'!$A$1006)&gt;0))&lt;&gt;0),"Row is skipped.",IF(AND(Input!$A107="",Input!$A108=""),"", IF(Input!B107="","Data is missing.","")))),"",IF(AND(Input!$A107="",SUMPRODUCT(--(LEN(Input!$A108:'Input'!$A$1006)&gt;0))&lt;&gt;0),"Row is skipped.",IF(AND(Input!$A107="",Input!$A108=""),"", IF(Input!B107="","Data is missing.",""))))</f>
        <v/>
      </c>
      <c r="D108" s="189" t="str">
        <f>IF(ISERROR(IF(AND(Input!$A107="",SUMPRODUCT(--(LEN(Input!$A108:'Input'!$A$1006)&gt;0))&lt;&gt;0),"Row is skipped.",IF(AND(Input!$A107="",Input!$A108=""),"", IF(Input!C107="","Data is missing.","")))),"",IF(AND(Input!$A107="",SUMPRODUCT(--(LEN(Input!$A108:'Input'!$A$1006)&gt;0))&lt;&gt;0),"Row is skipped.",IF(AND(Input!$A107="",Input!$A108=""),"", IF(Input!C107="","Data is missing.",""))))</f>
        <v/>
      </c>
      <c r="E108" s="189" t="str">
        <f>IF(ISERROR(IF(AND(Input!$A107="",SUMPRODUCT(--(LEN(Input!$A108:'Input'!$A$1006)&gt;0))&lt;&gt;0),"Row is skipped.",IF(AND(Input!$A107="",Input!$A108=""),"", IF(Input!D107="","Data is missing.","")))),"",IF(AND(Input!$A107="",SUMPRODUCT(--(LEN(Input!$A108:'Input'!$A$1006)&gt;0))&lt;&gt;0),"Row is skipped.",IF(AND(Input!$A107="",Input!$A108=""),"", IF(Input!D107="","Data is missing.",""))))</f>
        <v/>
      </c>
      <c r="F108" s="189" t="str">
        <f>IF(ISERROR(IF(AND(Input!$A107="",SUMPRODUCT(--(LEN(Input!$A108:'Input'!$A$1006)&gt;0))&lt;&gt;0),"Row is skipped.",IF(AND(Input!$A107="",Input!$A108=""),"", IF(Input!E107="","Data is missing.","")))),"",IF(AND(Input!$A107="",SUMPRODUCT(--(LEN(Input!$A108:'Input'!$A$1006)&gt;0))&lt;&gt;0),"Row is skipped.",IF(AND(Input!$A107="",Input!$A108=""),"", IF(Input!E107="","Data is missing.",""))))</f>
        <v/>
      </c>
      <c r="G108" s="189" t="str">
        <f>IF(ISERROR(IF(AND(Input!$A107="",SUMPRODUCT(--(LEN(Input!$A108:'Input'!$A$1006)&gt;0))&lt;&gt;0),"Row is skipped.",IF(AND(Input!$A107="",Input!$A108=""),"", IF(Input!F107="","Data is missing.","")))),"",IF(AND(Input!$A107="",SUMPRODUCT(--(LEN(Input!$A108:'Input'!$A$1006)&gt;0))&lt;&gt;0),"Row is skipped.",IF(AND(Input!$A107="",Input!$A108=""),"", IF(Input!F107="","Data is missing.",""))))</f>
        <v/>
      </c>
      <c r="H108" s="190" t="str">
        <f>IF(ISERROR(IF(AND(Input!$A107="",SUMPRODUCT(--(LEN(Input!$A108:'Input'!$A$1006)&gt;0))&lt;&gt;0),"Row is skipped.",IF(AND(Input!$A107="",Input!$A108=""),"", IF(Input!G107="","Data is missing.","")))),"",IF(AND(Input!$A107="",SUMPRODUCT(--(LEN(Input!$A108:'Input'!$A$1006)&gt;0))&lt;&gt;0),"Row is skipped.",IF(AND(Input!$A107="",Input!$A108=""),"", IF(Input!G107="","Data is missing.",""))))</f>
        <v/>
      </c>
      <c r="I108" s="156"/>
      <c r="J108" s="191" t="str">
        <f>IFERROR(VLOOKUP(VLOOKUP(Input!$D107,'Measure List'!$A:$AN,40,FALSE),UIR!$A$1:$Q$27,17,FALSE),"")</f>
        <v/>
      </c>
      <c r="K108" s="192" t="str">
        <f>IFERROR(VLOOKUP(Input!$D107,'Measure List'!$A:$AN,40,FALSE),"")</f>
        <v/>
      </c>
      <c r="L108" s="156"/>
      <c r="M108" s="193" t="str">
        <f>IF(B108="","",IF(AND(Input!H107="",IFERROR(VLOOKUP(K108,UIR!$A$2:$P$21,2,FALSE),"")&lt;&gt;""),"Data is Missing.",""))</f>
        <v/>
      </c>
      <c r="N108" s="194" t="str">
        <f>IF(B108="","",IF(AND(Input!I107="",IFERROR(VLOOKUP(K108,UIR!$A$2:$P$21,3,FALSE),"")&lt;&gt;""),"Data is Missing.",""))</f>
        <v/>
      </c>
      <c r="O108" s="194" t="str">
        <f>IF(B108="","",IF(AND(Input!J107="",IFERROR(VLOOKUP(K108,UIR!$A$2:$P$21,4,FALSE),"")&lt;&gt;""),"Data is Missing.",""))</f>
        <v/>
      </c>
      <c r="P108" s="194" t="str">
        <f>IF(B108="","",IF(AND(Input!K107="",IFERROR(VLOOKUP(K108,UIR!$A$2:$P$21,5,FALSE),"")&lt;&gt;""),"Data is Missing.",""))</f>
        <v/>
      </c>
      <c r="Q108" s="194" t="str">
        <f>IF(B108="","",IF(AND(Input!L107="",IFERROR(VLOOKUP(K108,UIR!$A$2:$P$21,6,FALSE),"")&lt;&gt;""),"Data is Missing.",""))</f>
        <v/>
      </c>
      <c r="R108" s="194" t="str">
        <f>IF(B108="","",IF(AND(Input!M107="",IFERROR(VLOOKUP(K108,UIR!$A$2:$P$21,7,FALSE),"")&lt;&gt;""),"Data is Missing.",""))</f>
        <v/>
      </c>
      <c r="S108" s="194" t="str">
        <f>IF(B108="","",IF(AND(Input!P107="",IFERROR(VLOOKUP(K108,UIR!$A$2:$P$21,8,FALSE),"")&lt;&gt;""),"Data is Missing.",""))</f>
        <v/>
      </c>
      <c r="T108" s="194" t="str">
        <f>IF(B108="","",IF(AND(Input!Q107="",IFERROR(VLOOKUP(K108,UIR!$A$2:$P$21,9,FALSE),"")&lt;&gt;""),"Data is Missing.",""))</f>
        <v/>
      </c>
      <c r="U108" s="194"/>
      <c r="V108" s="194" t="str">
        <f>IF(B108="","",IF(AND(Input!S107="",IFERROR(VLOOKUP(K108,UIR!$A$2:$P$21,11,FALSE),"")&lt;&gt;""),"Data is Missing.",""))</f>
        <v/>
      </c>
      <c r="W108" s="194" t="str">
        <f>IF(B108="","",IF(AND(Input!T107="",IFERROR(VLOOKUP(K108,UIR!$A$2:$P$21,12,FALSE),"")&lt;&gt;""),"Data is Missing.",""))</f>
        <v/>
      </c>
      <c r="X108" s="194" t="str">
        <f>IF(B108="","",IF(AND(Input!V107="",IFERROR(VLOOKUP(K108,UIR!$A$2:$P$21,13,FALSE),"")&lt;&gt;""),"Data is Missing.",""))</f>
        <v/>
      </c>
      <c r="Y108" s="194" t="str">
        <f>IF(B108="","",IF(AND(Input!W107="",IFERROR(VLOOKUP(K108,UIR!$A$2:$P$21,14,FALSE),"")&lt;&gt;""),"Data is Missing.",""))</f>
        <v/>
      </c>
      <c r="Z108" s="194" t="str">
        <f>IF(B108="","",IF(AND(Input!X107="",IFERROR(VLOOKUP(K108,UIR!$A$2:$P$21,15,FALSE),"")&lt;&gt;""),"Data is Missing.",""))</f>
        <v/>
      </c>
      <c r="AA108" s="195" t="str">
        <f>IF(B108="","",IF(AND(Input!Y107="",IFERROR(VLOOKUP(K108,UIR!$A$2:$P$21,16,FALSE),"")&lt;&gt;""),"Data is Missing.",""))</f>
        <v/>
      </c>
      <c r="AC108" s="202" t="str">
        <f>IF(ISERROR(IF(Input!D107="","",IF(ISERROR(VLOOKUP(Input!D107,'Measure List'!$A$2:$A$30000,1,0)),"Invalid RefNo",""))),"",IF(Input!D107="","",IF(ISERROR(VLOOKUP(Input!D107,'Measure List'!$A$2:$A$30000,1,0)),"Invalid RefNo","")))</f>
        <v/>
      </c>
      <c r="AD108" s="156"/>
      <c r="AE108" s="156"/>
      <c r="AF108" s="156"/>
      <c r="AG108" s="156"/>
      <c r="AH108" s="156"/>
      <c r="AI108" s="156"/>
      <c r="AJ108" s="156"/>
      <c r="AK108" s="156"/>
      <c r="AL108" s="203" t="str">
        <f>IF(COUNTIF(Dropdowns!$K$2:$K$7,Input!S107)&gt;0,"",IF(Input!S107="","","Invalid Type"))</f>
        <v/>
      </c>
      <c r="AN108" s="204" t="str">
        <f>IF(Input!C107="","",IF(ISNUMBER(VALUE(Input!C107)),"","Needs to be a number."))</f>
        <v/>
      </c>
      <c r="AO108" s="205" t="str">
        <f>IF(Input!E107="","",IF(ISNUMBER(VALUE(Input!E107)),"","Needs to be a number."))</f>
        <v/>
      </c>
      <c r="AP108" s="205" t="str">
        <f>IF(Input!N107="","",IF(ISNUMBER(VALUE(Input!N107)),"","Needs to be a number."))</f>
        <v/>
      </c>
      <c r="AQ108" s="205" t="str">
        <f>IF(Input!O107="","",IF(ISNUMBER(VALUE(Input!O107)),"","Needs to be a number."))</f>
        <v/>
      </c>
      <c r="AR108" s="205" t="str">
        <f>IF(Input!V107="","",IF(ISNUMBER(VALUE(Input!V107)),"","Needs to be a number."))</f>
        <v/>
      </c>
      <c r="AS108" s="205" t="str">
        <f>IF(Input!W107="","",IF(ISNUMBER(VALUE(Input!W107)),"","Needs to be a number."))</f>
        <v/>
      </c>
      <c r="AT108" s="205" t="str">
        <f>IF(Input!X107="","",IF(ISNUMBER(VALUE(Input!X107)),"","Needs to be a number."))</f>
        <v/>
      </c>
      <c r="AU108" s="206" t="str">
        <f>IF(Input!Y107="","",IF(ISNUMBER(VALUE(Input!Y107)),"","Needs to be a number."))</f>
        <v/>
      </c>
      <c r="AV108" s="207"/>
      <c r="AW108" s="259" t="str">
        <f>IF(OR(VALUE(Input!C107)&lt;0,VALUE(Input!C107)&gt;100), "Invalid EEI %","")</f>
        <v/>
      </c>
      <c r="AX108" s="207"/>
      <c r="AY108" s="278" t="str">
        <f>IF(Input!E107="","",IF(VALUE(Input!E107)=0,"Do not enter 0.",""))</f>
        <v/>
      </c>
    </row>
    <row r="109" spans="2:51" x14ac:dyDescent="0.3">
      <c r="B109" s="188" t="str">
        <f>Input!A108</f>
        <v/>
      </c>
      <c r="C109" s="189" t="str">
        <f>IF(ISERROR(IF(AND(Input!$A108="",SUMPRODUCT(--(LEN(Input!$A109:'Input'!$A$1006)&gt;0))&lt;&gt;0),"Row is skipped.",IF(AND(Input!$A108="",Input!$A109=""),"", IF(Input!B108="","Data is missing.","")))),"",IF(AND(Input!$A108="",SUMPRODUCT(--(LEN(Input!$A109:'Input'!$A$1006)&gt;0))&lt;&gt;0),"Row is skipped.",IF(AND(Input!$A108="",Input!$A109=""),"", IF(Input!B108="","Data is missing.",""))))</f>
        <v/>
      </c>
      <c r="D109" s="189" t="str">
        <f>IF(ISERROR(IF(AND(Input!$A108="",SUMPRODUCT(--(LEN(Input!$A109:'Input'!$A$1006)&gt;0))&lt;&gt;0),"Row is skipped.",IF(AND(Input!$A108="",Input!$A109=""),"", IF(Input!C108="","Data is missing.","")))),"",IF(AND(Input!$A108="",SUMPRODUCT(--(LEN(Input!$A109:'Input'!$A$1006)&gt;0))&lt;&gt;0),"Row is skipped.",IF(AND(Input!$A108="",Input!$A109=""),"", IF(Input!C108="","Data is missing.",""))))</f>
        <v/>
      </c>
      <c r="E109" s="189" t="str">
        <f>IF(ISERROR(IF(AND(Input!$A108="",SUMPRODUCT(--(LEN(Input!$A109:'Input'!$A$1006)&gt;0))&lt;&gt;0),"Row is skipped.",IF(AND(Input!$A108="",Input!$A109=""),"", IF(Input!D108="","Data is missing.","")))),"",IF(AND(Input!$A108="",SUMPRODUCT(--(LEN(Input!$A109:'Input'!$A$1006)&gt;0))&lt;&gt;0),"Row is skipped.",IF(AND(Input!$A108="",Input!$A109=""),"", IF(Input!D108="","Data is missing.",""))))</f>
        <v/>
      </c>
      <c r="F109" s="189" t="str">
        <f>IF(ISERROR(IF(AND(Input!$A108="",SUMPRODUCT(--(LEN(Input!$A109:'Input'!$A$1006)&gt;0))&lt;&gt;0),"Row is skipped.",IF(AND(Input!$A108="",Input!$A109=""),"", IF(Input!E108="","Data is missing.","")))),"",IF(AND(Input!$A108="",SUMPRODUCT(--(LEN(Input!$A109:'Input'!$A$1006)&gt;0))&lt;&gt;0),"Row is skipped.",IF(AND(Input!$A108="",Input!$A109=""),"", IF(Input!E108="","Data is missing.",""))))</f>
        <v/>
      </c>
      <c r="G109" s="189" t="str">
        <f>IF(ISERROR(IF(AND(Input!$A108="",SUMPRODUCT(--(LEN(Input!$A109:'Input'!$A$1006)&gt;0))&lt;&gt;0),"Row is skipped.",IF(AND(Input!$A108="",Input!$A109=""),"", IF(Input!F108="","Data is missing.","")))),"",IF(AND(Input!$A108="",SUMPRODUCT(--(LEN(Input!$A109:'Input'!$A$1006)&gt;0))&lt;&gt;0),"Row is skipped.",IF(AND(Input!$A108="",Input!$A109=""),"", IF(Input!F108="","Data is missing.",""))))</f>
        <v/>
      </c>
      <c r="H109" s="190" t="str">
        <f>IF(ISERROR(IF(AND(Input!$A108="",SUMPRODUCT(--(LEN(Input!$A109:'Input'!$A$1006)&gt;0))&lt;&gt;0),"Row is skipped.",IF(AND(Input!$A108="",Input!$A109=""),"", IF(Input!G108="","Data is missing.","")))),"",IF(AND(Input!$A108="",SUMPRODUCT(--(LEN(Input!$A109:'Input'!$A$1006)&gt;0))&lt;&gt;0),"Row is skipped.",IF(AND(Input!$A108="",Input!$A109=""),"", IF(Input!G108="","Data is missing.",""))))</f>
        <v/>
      </c>
      <c r="I109" s="156"/>
      <c r="J109" s="191" t="str">
        <f>IFERROR(VLOOKUP(VLOOKUP(Input!$D108,'Measure List'!$A:$AN,40,FALSE),UIR!$A$1:$Q$27,17,FALSE),"")</f>
        <v/>
      </c>
      <c r="K109" s="192" t="str">
        <f>IFERROR(VLOOKUP(Input!$D108,'Measure List'!$A:$AN,40,FALSE),"")</f>
        <v/>
      </c>
      <c r="L109" s="156"/>
      <c r="M109" s="193" t="str">
        <f>IF(B109="","",IF(AND(Input!H108="",IFERROR(VLOOKUP(K109,UIR!$A$2:$P$21,2,FALSE),"")&lt;&gt;""),"Data is Missing.",""))</f>
        <v/>
      </c>
      <c r="N109" s="194" t="str">
        <f>IF(B109="","",IF(AND(Input!I108="",IFERROR(VLOOKUP(K109,UIR!$A$2:$P$21,3,FALSE),"")&lt;&gt;""),"Data is Missing.",""))</f>
        <v/>
      </c>
      <c r="O109" s="194" t="str">
        <f>IF(B109="","",IF(AND(Input!J108="",IFERROR(VLOOKUP(K109,UIR!$A$2:$P$21,4,FALSE),"")&lt;&gt;""),"Data is Missing.",""))</f>
        <v/>
      </c>
      <c r="P109" s="194" t="str">
        <f>IF(B109="","",IF(AND(Input!K108="",IFERROR(VLOOKUP(K109,UIR!$A$2:$P$21,5,FALSE),"")&lt;&gt;""),"Data is Missing.",""))</f>
        <v/>
      </c>
      <c r="Q109" s="194" t="str">
        <f>IF(B109="","",IF(AND(Input!L108="",IFERROR(VLOOKUP(K109,UIR!$A$2:$P$21,6,FALSE),"")&lt;&gt;""),"Data is Missing.",""))</f>
        <v/>
      </c>
      <c r="R109" s="194" t="str">
        <f>IF(B109="","",IF(AND(Input!M108="",IFERROR(VLOOKUP(K109,UIR!$A$2:$P$21,7,FALSE),"")&lt;&gt;""),"Data is Missing.",""))</f>
        <v/>
      </c>
      <c r="S109" s="194" t="str">
        <f>IF(B109="","",IF(AND(Input!P108="",IFERROR(VLOOKUP(K109,UIR!$A$2:$P$21,8,FALSE),"")&lt;&gt;""),"Data is Missing.",""))</f>
        <v/>
      </c>
      <c r="T109" s="194" t="str">
        <f>IF(B109="","",IF(AND(Input!Q108="",IFERROR(VLOOKUP(K109,UIR!$A$2:$P$21,9,FALSE),"")&lt;&gt;""),"Data is Missing.",""))</f>
        <v/>
      </c>
      <c r="U109" s="194"/>
      <c r="V109" s="194" t="str">
        <f>IF(B109="","",IF(AND(Input!S108="",IFERROR(VLOOKUP(K109,UIR!$A$2:$P$21,11,FALSE),"")&lt;&gt;""),"Data is Missing.",""))</f>
        <v/>
      </c>
      <c r="W109" s="194" t="str">
        <f>IF(B109="","",IF(AND(Input!T108="",IFERROR(VLOOKUP(K109,UIR!$A$2:$P$21,12,FALSE),"")&lt;&gt;""),"Data is Missing.",""))</f>
        <v/>
      </c>
      <c r="X109" s="194" t="str">
        <f>IF(B109="","",IF(AND(Input!V108="",IFERROR(VLOOKUP(K109,UIR!$A$2:$P$21,13,FALSE),"")&lt;&gt;""),"Data is Missing.",""))</f>
        <v/>
      </c>
      <c r="Y109" s="194" t="str">
        <f>IF(B109="","",IF(AND(Input!W108="",IFERROR(VLOOKUP(K109,UIR!$A$2:$P$21,14,FALSE),"")&lt;&gt;""),"Data is Missing.",""))</f>
        <v/>
      </c>
      <c r="Z109" s="194" t="str">
        <f>IF(B109="","",IF(AND(Input!X108="",IFERROR(VLOOKUP(K109,UIR!$A$2:$P$21,15,FALSE),"")&lt;&gt;""),"Data is Missing.",""))</f>
        <v/>
      </c>
      <c r="AA109" s="195" t="str">
        <f>IF(B109="","",IF(AND(Input!Y108="",IFERROR(VLOOKUP(K109,UIR!$A$2:$P$21,16,FALSE),"")&lt;&gt;""),"Data is Missing.",""))</f>
        <v/>
      </c>
      <c r="AC109" s="202" t="str">
        <f>IF(ISERROR(IF(Input!D108="","",IF(ISERROR(VLOOKUP(Input!D108,'Measure List'!$A$2:$A$30000,1,0)),"Invalid RefNo",""))),"",IF(Input!D108="","",IF(ISERROR(VLOOKUP(Input!D108,'Measure List'!$A$2:$A$30000,1,0)),"Invalid RefNo","")))</f>
        <v/>
      </c>
      <c r="AD109" s="156"/>
      <c r="AE109" s="156"/>
      <c r="AF109" s="156"/>
      <c r="AG109" s="156"/>
      <c r="AH109" s="156"/>
      <c r="AI109" s="156"/>
      <c r="AJ109" s="156"/>
      <c r="AK109" s="156"/>
      <c r="AL109" s="203" t="str">
        <f>IF(COUNTIF(Dropdowns!$K$2:$K$7,Input!S108)&gt;0,"",IF(Input!S108="","","Invalid Type"))</f>
        <v/>
      </c>
      <c r="AN109" s="204" t="str">
        <f>IF(Input!C108="","",IF(ISNUMBER(VALUE(Input!C108)),"","Needs to be a number."))</f>
        <v/>
      </c>
      <c r="AO109" s="205" t="str">
        <f>IF(Input!E108="","",IF(ISNUMBER(VALUE(Input!E108)),"","Needs to be a number."))</f>
        <v/>
      </c>
      <c r="AP109" s="205" t="str">
        <f>IF(Input!N108="","",IF(ISNUMBER(VALUE(Input!N108)),"","Needs to be a number."))</f>
        <v/>
      </c>
      <c r="AQ109" s="205" t="str">
        <f>IF(Input!O108="","",IF(ISNUMBER(VALUE(Input!O108)),"","Needs to be a number."))</f>
        <v/>
      </c>
      <c r="AR109" s="205" t="str">
        <f>IF(Input!V108="","",IF(ISNUMBER(VALUE(Input!V108)),"","Needs to be a number."))</f>
        <v/>
      </c>
      <c r="AS109" s="205" t="str">
        <f>IF(Input!W108="","",IF(ISNUMBER(VALUE(Input!W108)),"","Needs to be a number."))</f>
        <v/>
      </c>
      <c r="AT109" s="205" t="str">
        <f>IF(Input!X108="","",IF(ISNUMBER(VALUE(Input!X108)),"","Needs to be a number."))</f>
        <v/>
      </c>
      <c r="AU109" s="206" t="str">
        <f>IF(Input!Y108="","",IF(ISNUMBER(VALUE(Input!Y108)),"","Needs to be a number."))</f>
        <v/>
      </c>
      <c r="AV109" s="207"/>
      <c r="AW109" s="259" t="str">
        <f>IF(OR(VALUE(Input!C108)&lt;0,VALUE(Input!C108)&gt;100), "Invalid EEI %","")</f>
        <v/>
      </c>
      <c r="AX109" s="207"/>
      <c r="AY109" s="278" t="str">
        <f>IF(Input!E108="","",IF(VALUE(Input!E108)=0,"Do not enter 0.",""))</f>
        <v/>
      </c>
    </row>
    <row r="110" spans="2:51" x14ac:dyDescent="0.3">
      <c r="B110" s="188" t="str">
        <f>Input!A109</f>
        <v/>
      </c>
      <c r="C110" s="189" t="str">
        <f>IF(ISERROR(IF(AND(Input!$A109="",SUMPRODUCT(--(LEN(Input!$A110:'Input'!$A$1006)&gt;0))&lt;&gt;0),"Row is skipped.",IF(AND(Input!$A109="",Input!$A110=""),"", IF(Input!B109="","Data is missing.","")))),"",IF(AND(Input!$A109="",SUMPRODUCT(--(LEN(Input!$A110:'Input'!$A$1006)&gt;0))&lt;&gt;0),"Row is skipped.",IF(AND(Input!$A109="",Input!$A110=""),"", IF(Input!B109="","Data is missing.",""))))</f>
        <v/>
      </c>
      <c r="D110" s="189" t="str">
        <f>IF(ISERROR(IF(AND(Input!$A109="",SUMPRODUCT(--(LEN(Input!$A110:'Input'!$A$1006)&gt;0))&lt;&gt;0),"Row is skipped.",IF(AND(Input!$A109="",Input!$A110=""),"", IF(Input!C109="","Data is missing.","")))),"",IF(AND(Input!$A109="",SUMPRODUCT(--(LEN(Input!$A110:'Input'!$A$1006)&gt;0))&lt;&gt;0),"Row is skipped.",IF(AND(Input!$A109="",Input!$A110=""),"", IF(Input!C109="","Data is missing.",""))))</f>
        <v/>
      </c>
      <c r="E110" s="189" t="str">
        <f>IF(ISERROR(IF(AND(Input!$A109="",SUMPRODUCT(--(LEN(Input!$A110:'Input'!$A$1006)&gt;0))&lt;&gt;0),"Row is skipped.",IF(AND(Input!$A109="",Input!$A110=""),"", IF(Input!D109="","Data is missing.","")))),"",IF(AND(Input!$A109="",SUMPRODUCT(--(LEN(Input!$A110:'Input'!$A$1006)&gt;0))&lt;&gt;0),"Row is skipped.",IF(AND(Input!$A109="",Input!$A110=""),"", IF(Input!D109="","Data is missing.",""))))</f>
        <v/>
      </c>
      <c r="F110" s="189" t="str">
        <f>IF(ISERROR(IF(AND(Input!$A109="",SUMPRODUCT(--(LEN(Input!$A110:'Input'!$A$1006)&gt;0))&lt;&gt;0),"Row is skipped.",IF(AND(Input!$A109="",Input!$A110=""),"", IF(Input!E109="","Data is missing.","")))),"",IF(AND(Input!$A109="",SUMPRODUCT(--(LEN(Input!$A110:'Input'!$A$1006)&gt;0))&lt;&gt;0),"Row is skipped.",IF(AND(Input!$A109="",Input!$A110=""),"", IF(Input!E109="","Data is missing.",""))))</f>
        <v/>
      </c>
      <c r="G110" s="189" t="str">
        <f>IF(ISERROR(IF(AND(Input!$A109="",SUMPRODUCT(--(LEN(Input!$A110:'Input'!$A$1006)&gt;0))&lt;&gt;0),"Row is skipped.",IF(AND(Input!$A109="",Input!$A110=""),"", IF(Input!F109="","Data is missing.","")))),"",IF(AND(Input!$A109="",SUMPRODUCT(--(LEN(Input!$A110:'Input'!$A$1006)&gt;0))&lt;&gt;0),"Row is skipped.",IF(AND(Input!$A109="",Input!$A110=""),"", IF(Input!F109="","Data is missing.",""))))</f>
        <v/>
      </c>
      <c r="H110" s="190" t="str">
        <f>IF(ISERROR(IF(AND(Input!$A109="",SUMPRODUCT(--(LEN(Input!$A110:'Input'!$A$1006)&gt;0))&lt;&gt;0),"Row is skipped.",IF(AND(Input!$A109="",Input!$A110=""),"", IF(Input!G109="","Data is missing.","")))),"",IF(AND(Input!$A109="",SUMPRODUCT(--(LEN(Input!$A110:'Input'!$A$1006)&gt;0))&lt;&gt;0),"Row is skipped.",IF(AND(Input!$A109="",Input!$A110=""),"", IF(Input!G109="","Data is missing.",""))))</f>
        <v/>
      </c>
      <c r="I110" s="156"/>
      <c r="J110" s="191" t="str">
        <f>IFERROR(VLOOKUP(VLOOKUP(Input!$D109,'Measure List'!$A:$AN,40,FALSE),UIR!$A$1:$Q$27,17,FALSE),"")</f>
        <v/>
      </c>
      <c r="K110" s="192" t="str">
        <f>IFERROR(VLOOKUP(Input!$D109,'Measure List'!$A:$AN,40,FALSE),"")</f>
        <v/>
      </c>
      <c r="L110" s="156"/>
      <c r="M110" s="193" t="str">
        <f>IF(B110="","",IF(AND(Input!H109="",IFERROR(VLOOKUP(K110,UIR!$A$2:$P$21,2,FALSE),"")&lt;&gt;""),"Data is Missing.",""))</f>
        <v/>
      </c>
      <c r="N110" s="194" t="str">
        <f>IF(B110="","",IF(AND(Input!I109="",IFERROR(VLOOKUP(K110,UIR!$A$2:$P$21,3,FALSE),"")&lt;&gt;""),"Data is Missing.",""))</f>
        <v/>
      </c>
      <c r="O110" s="194" t="str">
        <f>IF(B110="","",IF(AND(Input!J109="",IFERROR(VLOOKUP(K110,UIR!$A$2:$P$21,4,FALSE),"")&lt;&gt;""),"Data is Missing.",""))</f>
        <v/>
      </c>
      <c r="P110" s="194" t="str">
        <f>IF(B110="","",IF(AND(Input!K109="",IFERROR(VLOOKUP(K110,UIR!$A$2:$P$21,5,FALSE),"")&lt;&gt;""),"Data is Missing.",""))</f>
        <v/>
      </c>
      <c r="Q110" s="194" t="str">
        <f>IF(B110="","",IF(AND(Input!L109="",IFERROR(VLOOKUP(K110,UIR!$A$2:$P$21,6,FALSE),"")&lt;&gt;""),"Data is Missing.",""))</f>
        <v/>
      </c>
      <c r="R110" s="194" t="str">
        <f>IF(B110="","",IF(AND(Input!M109="",IFERROR(VLOOKUP(K110,UIR!$A$2:$P$21,7,FALSE),"")&lt;&gt;""),"Data is Missing.",""))</f>
        <v/>
      </c>
      <c r="S110" s="194" t="str">
        <f>IF(B110="","",IF(AND(Input!P109="",IFERROR(VLOOKUP(K110,UIR!$A$2:$P$21,8,FALSE),"")&lt;&gt;""),"Data is Missing.",""))</f>
        <v/>
      </c>
      <c r="T110" s="194" t="str">
        <f>IF(B110="","",IF(AND(Input!Q109="",IFERROR(VLOOKUP(K110,UIR!$A$2:$P$21,9,FALSE),"")&lt;&gt;""),"Data is Missing.",""))</f>
        <v/>
      </c>
      <c r="U110" s="194"/>
      <c r="V110" s="194" t="str">
        <f>IF(B110="","",IF(AND(Input!S109="",IFERROR(VLOOKUP(K110,UIR!$A$2:$P$21,11,FALSE),"")&lt;&gt;""),"Data is Missing.",""))</f>
        <v/>
      </c>
      <c r="W110" s="194" t="str">
        <f>IF(B110="","",IF(AND(Input!T109="",IFERROR(VLOOKUP(K110,UIR!$A$2:$P$21,12,FALSE),"")&lt;&gt;""),"Data is Missing.",""))</f>
        <v/>
      </c>
      <c r="X110" s="194" t="str">
        <f>IF(B110="","",IF(AND(Input!V109="",IFERROR(VLOOKUP(K110,UIR!$A$2:$P$21,13,FALSE),"")&lt;&gt;""),"Data is Missing.",""))</f>
        <v/>
      </c>
      <c r="Y110" s="194" t="str">
        <f>IF(B110="","",IF(AND(Input!W109="",IFERROR(VLOOKUP(K110,UIR!$A$2:$P$21,14,FALSE),"")&lt;&gt;""),"Data is Missing.",""))</f>
        <v/>
      </c>
      <c r="Z110" s="194" t="str">
        <f>IF(B110="","",IF(AND(Input!X109="",IFERROR(VLOOKUP(K110,UIR!$A$2:$P$21,15,FALSE),"")&lt;&gt;""),"Data is Missing.",""))</f>
        <v/>
      </c>
      <c r="AA110" s="195" t="str">
        <f>IF(B110="","",IF(AND(Input!Y109="",IFERROR(VLOOKUP(K110,UIR!$A$2:$P$21,16,FALSE),"")&lt;&gt;""),"Data is Missing.",""))</f>
        <v/>
      </c>
      <c r="AC110" s="202" t="str">
        <f>IF(ISERROR(IF(Input!D109="","",IF(ISERROR(VLOOKUP(Input!D109,'Measure List'!$A$2:$A$30000,1,0)),"Invalid RefNo",""))),"",IF(Input!D109="","",IF(ISERROR(VLOOKUP(Input!D109,'Measure List'!$A$2:$A$30000,1,0)),"Invalid RefNo","")))</f>
        <v/>
      </c>
      <c r="AD110" s="156"/>
      <c r="AE110" s="156"/>
      <c r="AF110" s="156"/>
      <c r="AG110" s="156"/>
      <c r="AH110" s="156"/>
      <c r="AI110" s="156"/>
      <c r="AJ110" s="156"/>
      <c r="AK110" s="156"/>
      <c r="AL110" s="203" t="str">
        <f>IF(COUNTIF(Dropdowns!$K$2:$K$7,Input!S109)&gt;0,"",IF(Input!S109="","","Invalid Type"))</f>
        <v/>
      </c>
      <c r="AN110" s="204" t="str">
        <f>IF(Input!C109="","",IF(ISNUMBER(VALUE(Input!C109)),"","Needs to be a number."))</f>
        <v/>
      </c>
      <c r="AO110" s="205" t="str">
        <f>IF(Input!E109="","",IF(ISNUMBER(VALUE(Input!E109)),"","Needs to be a number."))</f>
        <v/>
      </c>
      <c r="AP110" s="205" t="str">
        <f>IF(Input!N109="","",IF(ISNUMBER(VALUE(Input!N109)),"","Needs to be a number."))</f>
        <v/>
      </c>
      <c r="AQ110" s="205" t="str">
        <f>IF(Input!O109="","",IF(ISNUMBER(VALUE(Input!O109)),"","Needs to be a number."))</f>
        <v/>
      </c>
      <c r="AR110" s="205" t="str">
        <f>IF(Input!V109="","",IF(ISNUMBER(VALUE(Input!V109)),"","Needs to be a number."))</f>
        <v/>
      </c>
      <c r="AS110" s="205" t="str">
        <f>IF(Input!W109="","",IF(ISNUMBER(VALUE(Input!W109)),"","Needs to be a number."))</f>
        <v/>
      </c>
      <c r="AT110" s="205" t="str">
        <f>IF(Input!X109="","",IF(ISNUMBER(VALUE(Input!X109)),"","Needs to be a number."))</f>
        <v/>
      </c>
      <c r="AU110" s="206" t="str">
        <f>IF(Input!Y109="","",IF(ISNUMBER(VALUE(Input!Y109)),"","Needs to be a number."))</f>
        <v/>
      </c>
      <c r="AV110" s="207"/>
      <c r="AW110" s="259" t="str">
        <f>IF(OR(VALUE(Input!C109)&lt;0,VALUE(Input!C109)&gt;100), "Invalid EEI %","")</f>
        <v/>
      </c>
      <c r="AX110" s="207"/>
      <c r="AY110" s="278" t="str">
        <f>IF(Input!E109="","",IF(VALUE(Input!E109)=0,"Do not enter 0.",""))</f>
        <v/>
      </c>
    </row>
    <row r="111" spans="2:51" x14ac:dyDescent="0.3">
      <c r="B111" s="188" t="str">
        <f>Input!A110</f>
        <v/>
      </c>
      <c r="C111" s="189" t="str">
        <f>IF(ISERROR(IF(AND(Input!$A110="",SUMPRODUCT(--(LEN(Input!$A111:'Input'!$A$1006)&gt;0))&lt;&gt;0),"Row is skipped.",IF(AND(Input!$A110="",Input!$A111=""),"", IF(Input!B110="","Data is missing.","")))),"",IF(AND(Input!$A110="",SUMPRODUCT(--(LEN(Input!$A111:'Input'!$A$1006)&gt;0))&lt;&gt;0),"Row is skipped.",IF(AND(Input!$A110="",Input!$A111=""),"", IF(Input!B110="","Data is missing.",""))))</f>
        <v/>
      </c>
      <c r="D111" s="189" t="str">
        <f>IF(ISERROR(IF(AND(Input!$A110="",SUMPRODUCT(--(LEN(Input!$A111:'Input'!$A$1006)&gt;0))&lt;&gt;0),"Row is skipped.",IF(AND(Input!$A110="",Input!$A111=""),"", IF(Input!C110="","Data is missing.","")))),"",IF(AND(Input!$A110="",SUMPRODUCT(--(LEN(Input!$A111:'Input'!$A$1006)&gt;0))&lt;&gt;0),"Row is skipped.",IF(AND(Input!$A110="",Input!$A111=""),"", IF(Input!C110="","Data is missing.",""))))</f>
        <v/>
      </c>
      <c r="E111" s="189" t="str">
        <f>IF(ISERROR(IF(AND(Input!$A110="",SUMPRODUCT(--(LEN(Input!$A111:'Input'!$A$1006)&gt;0))&lt;&gt;0),"Row is skipped.",IF(AND(Input!$A110="",Input!$A111=""),"", IF(Input!D110="","Data is missing.","")))),"",IF(AND(Input!$A110="",SUMPRODUCT(--(LEN(Input!$A111:'Input'!$A$1006)&gt;0))&lt;&gt;0),"Row is skipped.",IF(AND(Input!$A110="",Input!$A111=""),"", IF(Input!D110="","Data is missing.",""))))</f>
        <v/>
      </c>
      <c r="F111" s="189" t="str">
        <f>IF(ISERROR(IF(AND(Input!$A110="",SUMPRODUCT(--(LEN(Input!$A111:'Input'!$A$1006)&gt;0))&lt;&gt;0),"Row is skipped.",IF(AND(Input!$A110="",Input!$A111=""),"", IF(Input!E110="","Data is missing.","")))),"",IF(AND(Input!$A110="",SUMPRODUCT(--(LEN(Input!$A111:'Input'!$A$1006)&gt;0))&lt;&gt;0),"Row is skipped.",IF(AND(Input!$A110="",Input!$A111=""),"", IF(Input!E110="","Data is missing.",""))))</f>
        <v/>
      </c>
      <c r="G111" s="189" t="str">
        <f>IF(ISERROR(IF(AND(Input!$A110="",SUMPRODUCT(--(LEN(Input!$A111:'Input'!$A$1006)&gt;0))&lt;&gt;0),"Row is skipped.",IF(AND(Input!$A110="",Input!$A111=""),"", IF(Input!F110="","Data is missing.","")))),"",IF(AND(Input!$A110="",SUMPRODUCT(--(LEN(Input!$A111:'Input'!$A$1006)&gt;0))&lt;&gt;0),"Row is skipped.",IF(AND(Input!$A110="",Input!$A111=""),"", IF(Input!F110="","Data is missing.",""))))</f>
        <v/>
      </c>
      <c r="H111" s="190" t="str">
        <f>IF(ISERROR(IF(AND(Input!$A110="",SUMPRODUCT(--(LEN(Input!$A111:'Input'!$A$1006)&gt;0))&lt;&gt;0),"Row is skipped.",IF(AND(Input!$A110="",Input!$A111=""),"", IF(Input!G110="","Data is missing.","")))),"",IF(AND(Input!$A110="",SUMPRODUCT(--(LEN(Input!$A111:'Input'!$A$1006)&gt;0))&lt;&gt;0),"Row is skipped.",IF(AND(Input!$A110="",Input!$A111=""),"", IF(Input!G110="","Data is missing.",""))))</f>
        <v/>
      </c>
      <c r="I111" s="156"/>
      <c r="J111" s="191" t="str">
        <f>IFERROR(VLOOKUP(VLOOKUP(Input!$D110,'Measure List'!$A:$AN,40,FALSE),UIR!$A$1:$Q$27,17,FALSE),"")</f>
        <v/>
      </c>
      <c r="K111" s="192" t="str">
        <f>IFERROR(VLOOKUP(Input!$D110,'Measure List'!$A:$AN,40,FALSE),"")</f>
        <v/>
      </c>
      <c r="L111" s="156"/>
      <c r="M111" s="193" t="str">
        <f>IF(B111="","",IF(AND(Input!H110="",IFERROR(VLOOKUP(K111,UIR!$A$2:$P$21,2,FALSE),"")&lt;&gt;""),"Data is Missing.",""))</f>
        <v/>
      </c>
      <c r="N111" s="194" t="str">
        <f>IF(B111="","",IF(AND(Input!I110="",IFERROR(VLOOKUP(K111,UIR!$A$2:$P$21,3,FALSE),"")&lt;&gt;""),"Data is Missing.",""))</f>
        <v/>
      </c>
      <c r="O111" s="194" t="str">
        <f>IF(B111="","",IF(AND(Input!J110="",IFERROR(VLOOKUP(K111,UIR!$A$2:$P$21,4,FALSE),"")&lt;&gt;""),"Data is Missing.",""))</f>
        <v/>
      </c>
      <c r="P111" s="194" t="str">
        <f>IF(B111="","",IF(AND(Input!K110="",IFERROR(VLOOKUP(K111,UIR!$A$2:$P$21,5,FALSE),"")&lt;&gt;""),"Data is Missing.",""))</f>
        <v/>
      </c>
      <c r="Q111" s="194" t="str">
        <f>IF(B111="","",IF(AND(Input!L110="",IFERROR(VLOOKUP(K111,UIR!$A$2:$P$21,6,FALSE),"")&lt;&gt;""),"Data is Missing.",""))</f>
        <v/>
      </c>
      <c r="R111" s="194" t="str">
        <f>IF(B111="","",IF(AND(Input!M110="",IFERROR(VLOOKUP(K111,UIR!$A$2:$P$21,7,FALSE),"")&lt;&gt;""),"Data is Missing.",""))</f>
        <v/>
      </c>
      <c r="S111" s="194" t="str">
        <f>IF(B111="","",IF(AND(Input!P110="",IFERROR(VLOOKUP(K111,UIR!$A$2:$P$21,8,FALSE),"")&lt;&gt;""),"Data is Missing.",""))</f>
        <v/>
      </c>
      <c r="T111" s="194" t="str">
        <f>IF(B111="","",IF(AND(Input!Q110="",IFERROR(VLOOKUP(K111,UIR!$A$2:$P$21,9,FALSE),"")&lt;&gt;""),"Data is Missing.",""))</f>
        <v/>
      </c>
      <c r="U111" s="194"/>
      <c r="V111" s="194" t="str">
        <f>IF(B111="","",IF(AND(Input!S110="",IFERROR(VLOOKUP(K111,UIR!$A$2:$P$21,11,FALSE),"")&lt;&gt;""),"Data is Missing.",""))</f>
        <v/>
      </c>
      <c r="W111" s="194" t="str">
        <f>IF(B111="","",IF(AND(Input!T110="",IFERROR(VLOOKUP(K111,UIR!$A$2:$P$21,12,FALSE),"")&lt;&gt;""),"Data is Missing.",""))</f>
        <v/>
      </c>
      <c r="X111" s="194" t="str">
        <f>IF(B111="","",IF(AND(Input!V110="",IFERROR(VLOOKUP(K111,UIR!$A$2:$P$21,13,FALSE),"")&lt;&gt;""),"Data is Missing.",""))</f>
        <v/>
      </c>
      <c r="Y111" s="194" t="str">
        <f>IF(B111="","",IF(AND(Input!W110="",IFERROR(VLOOKUP(K111,UIR!$A$2:$P$21,14,FALSE),"")&lt;&gt;""),"Data is Missing.",""))</f>
        <v/>
      </c>
      <c r="Z111" s="194" t="str">
        <f>IF(B111="","",IF(AND(Input!X110="",IFERROR(VLOOKUP(K111,UIR!$A$2:$P$21,15,FALSE),"")&lt;&gt;""),"Data is Missing.",""))</f>
        <v/>
      </c>
      <c r="AA111" s="195" t="str">
        <f>IF(B111="","",IF(AND(Input!Y110="",IFERROR(VLOOKUP(K111,UIR!$A$2:$P$21,16,FALSE),"")&lt;&gt;""),"Data is Missing.",""))</f>
        <v/>
      </c>
      <c r="AC111" s="202" t="str">
        <f>IF(ISERROR(IF(Input!D110="","",IF(ISERROR(VLOOKUP(Input!D110,'Measure List'!$A$2:$A$30000,1,0)),"Invalid RefNo",""))),"",IF(Input!D110="","",IF(ISERROR(VLOOKUP(Input!D110,'Measure List'!$A$2:$A$30000,1,0)),"Invalid RefNo","")))</f>
        <v/>
      </c>
      <c r="AD111" s="156"/>
      <c r="AE111" s="156"/>
      <c r="AF111" s="156"/>
      <c r="AG111" s="156"/>
      <c r="AH111" s="156"/>
      <c r="AI111" s="156"/>
      <c r="AJ111" s="156"/>
      <c r="AK111" s="156"/>
      <c r="AL111" s="203" t="str">
        <f>IF(COUNTIF(Dropdowns!$K$2:$K$7,Input!S110)&gt;0,"",IF(Input!S110="","","Invalid Type"))</f>
        <v/>
      </c>
      <c r="AN111" s="204" t="str">
        <f>IF(Input!C110="","",IF(ISNUMBER(VALUE(Input!C110)),"","Needs to be a number."))</f>
        <v/>
      </c>
      <c r="AO111" s="205" t="str">
        <f>IF(Input!E110="","",IF(ISNUMBER(VALUE(Input!E110)),"","Needs to be a number."))</f>
        <v/>
      </c>
      <c r="AP111" s="205" t="str">
        <f>IF(Input!N110="","",IF(ISNUMBER(VALUE(Input!N110)),"","Needs to be a number."))</f>
        <v/>
      </c>
      <c r="AQ111" s="205" t="str">
        <f>IF(Input!O110="","",IF(ISNUMBER(VALUE(Input!O110)),"","Needs to be a number."))</f>
        <v/>
      </c>
      <c r="AR111" s="205" t="str">
        <f>IF(Input!V110="","",IF(ISNUMBER(VALUE(Input!V110)),"","Needs to be a number."))</f>
        <v/>
      </c>
      <c r="AS111" s="205" t="str">
        <f>IF(Input!W110="","",IF(ISNUMBER(VALUE(Input!W110)),"","Needs to be a number."))</f>
        <v/>
      </c>
      <c r="AT111" s="205" t="str">
        <f>IF(Input!X110="","",IF(ISNUMBER(VALUE(Input!X110)),"","Needs to be a number."))</f>
        <v/>
      </c>
      <c r="AU111" s="206" t="str">
        <f>IF(Input!Y110="","",IF(ISNUMBER(VALUE(Input!Y110)),"","Needs to be a number."))</f>
        <v/>
      </c>
      <c r="AV111" s="207"/>
      <c r="AW111" s="259" t="str">
        <f>IF(OR(VALUE(Input!C110)&lt;0,VALUE(Input!C110)&gt;100), "Invalid EEI %","")</f>
        <v/>
      </c>
      <c r="AX111" s="207"/>
      <c r="AY111" s="278" t="str">
        <f>IF(Input!E110="","",IF(VALUE(Input!E110)=0,"Do not enter 0.",""))</f>
        <v/>
      </c>
    </row>
    <row r="112" spans="2:51" x14ac:dyDescent="0.3">
      <c r="B112" s="188" t="str">
        <f>Input!A111</f>
        <v/>
      </c>
      <c r="C112" s="189" t="str">
        <f>IF(ISERROR(IF(AND(Input!$A111="",SUMPRODUCT(--(LEN(Input!$A112:'Input'!$A$1006)&gt;0))&lt;&gt;0),"Row is skipped.",IF(AND(Input!$A111="",Input!$A112=""),"", IF(Input!B111="","Data is missing.","")))),"",IF(AND(Input!$A111="",SUMPRODUCT(--(LEN(Input!$A112:'Input'!$A$1006)&gt;0))&lt;&gt;0),"Row is skipped.",IF(AND(Input!$A111="",Input!$A112=""),"", IF(Input!B111="","Data is missing.",""))))</f>
        <v/>
      </c>
      <c r="D112" s="189" t="str">
        <f>IF(ISERROR(IF(AND(Input!$A111="",SUMPRODUCT(--(LEN(Input!$A112:'Input'!$A$1006)&gt;0))&lt;&gt;0),"Row is skipped.",IF(AND(Input!$A111="",Input!$A112=""),"", IF(Input!C111="","Data is missing.","")))),"",IF(AND(Input!$A111="",SUMPRODUCT(--(LEN(Input!$A112:'Input'!$A$1006)&gt;0))&lt;&gt;0),"Row is skipped.",IF(AND(Input!$A111="",Input!$A112=""),"", IF(Input!C111="","Data is missing.",""))))</f>
        <v/>
      </c>
      <c r="E112" s="189" t="str">
        <f>IF(ISERROR(IF(AND(Input!$A111="",SUMPRODUCT(--(LEN(Input!$A112:'Input'!$A$1006)&gt;0))&lt;&gt;0),"Row is skipped.",IF(AND(Input!$A111="",Input!$A112=""),"", IF(Input!D111="","Data is missing.","")))),"",IF(AND(Input!$A111="",SUMPRODUCT(--(LEN(Input!$A112:'Input'!$A$1006)&gt;0))&lt;&gt;0),"Row is skipped.",IF(AND(Input!$A111="",Input!$A112=""),"", IF(Input!D111="","Data is missing.",""))))</f>
        <v/>
      </c>
      <c r="F112" s="189" t="str">
        <f>IF(ISERROR(IF(AND(Input!$A111="",SUMPRODUCT(--(LEN(Input!$A112:'Input'!$A$1006)&gt;0))&lt;&gt;0),"Row is skipped.",IF(AND(Input!$A111="",Input!$A112=""),"", IF(Input!E111="","Data is missing.","")))),"",IF(AND(Input!$A111="",SUMPRODUCT(--(LEN(Input!$A112:'Input'!$A$1006)&gt;0))&lt;&gt;0),"Row is skipped.",IF(AND(Input!$A111="",Input!$A112=""),"", IF(Input!E111="","Data is missing.",""))))</f>
        <v/>
      </c>
      <c r="G112" s="189" t="str">
        <f>IF(ISERROR(IF(AND(Input!$A111="",SUMPRODUCT(--(LEN(Input!$A112:'Input'!$A$1006)&gt;0))&lt;&gt;0),"Row is skipped.",IF(AND(Input!$A111="",Input!$A112=""),"", IF(Input!F111="","Data is missing.","")))),"",IF(AND(Input!$A111="",SUMPRODUCT(--(LEN(Input!$A112:'Input'!$A$1006)&gt;0))&lt;&gt;0),"Row is skipped.",IF(AND(Input!$A111="",Input!$A112=""),"", IF(Input!F111="","Data is missing.",""))))</f>
        <v/>
      </c>
      <c r="H112" s="190" t="str">
        <f>IF(ISERROR(IF(AND(Input!$A111="",SUMPRODUCT(--(LEN(Input!$A112:'Input'!$A$1006)&gt;0))&lt;&gt;0),"Row is skipped.",IF(AND(Input!$A111="",Input!$A112=""),"", IF(Input!G111="","Data is missing.","")))),"",IF(AND(Input!$A111="",SUMPRODUCT(--(LEN(Input!$A112:'Input'!$A$1006)&gt;0))&lt;&gt;0),"Row is skipped.",IF(AND(Input!$A111="",Input!$A112=""),"", IF(Input!G111="","Data is missing.",""))))</f>
        <v/>
      </c>
      <c r="I112" s="156"/>
      <c r="J112" s="191" t="str">
        <f>IFERROR(VLOOKUP(VLOOKUP(Input!$D111,'Measure List'!$A:$AN,40,FALSE),UIR!$A$1:$Q$27,17,FALSE),"")</f>
        <v/>
      </c>
      <c r="K112" s="192" t="str">
        <f>IFERROR(VLOOKUP(Input!$D111,'Measure List'!$A:$AN,40,FALSE),"")</f>
        <v/>
      </c>
      <c r="L112" s="156"/>
      <c r="M112" s="193" t="str">
        <f>IF(B112="","",IF(AND(Input!H111="",IFERROR(VLOOKUP(K112,UIR!$A$2:$P$21,2,FALSE),"")&lt;&gt;""),"Data is Missing.",""))</f>
        <v/>
      </c>
      <c r="N112" s="194" t="str">
        <f>IF(B112="","",IF(AND(Input!I111="",IFERROR(VLOOKUP(K112,UIR!$A$2:$P$21,3,FALSE),"")&lt;&gt;""),"Data is Missing.",""))</f>
        <v/>
      </c>
      <c r="O112" s="194" t="str">
        <f>IF(B112="","",IF(AND(Input!J111="",IFERROR(VLOOKUP(K112,UIR!$A$2:$P$21,4,FALSE),"")&lt;&gt;""),"Data is Missing.",""))</f>
        <v/>
      </c>
      <c r="P112" s="194" t="str">
        <f>IF(B112="","",IF(AND(Input!K111="",IFERROR(VLOOKUP(K112,UIR!$A$2:$P$21,5,FALSE),"")&lt;&gt;""),"Data is Missing.",""))</f>
        <v/>
      </c>
      <c r="Q112" s="194" t="str">
        <f>IF(B112="","",IF(AND(Input!L111="",IFERROR(VLOOKUP(K112,UIR!$A$2:$P$21,6,FALSE),"")&lt;&gt;""),"Data is Missing.",""))</f>
        <v/>
      </c>
      <c r="R112" s="194" t="str">
        <f>IF(B112="","",IF(AND(Input!M111="",IFERROR(VLOOKUP(K112,UIR!$A$2:$P$21,7,FALSE),"")&lt;&gt;""),"Data is Missing.",""))</f>
        <v/>
      </c>
      <c r="S112" s="194" t="str">
        <f>IF(B112="","",IF(AND(Input!P111="",IFERROR(VLOOKUP(K112,UIR!$A$2:$P$21,8,FALSE),"")&lt;&gt;""),"Data is Missing.",""))</f>
        <v/>
      </c>
      <c r="T112" s="194" t="str">
        <f>IF(B112="","",IF(AND(Input!Q111="",IFERROR(VLOOKUP(K112,UIR!$A$2:$P$21,9,FALSE),"")&lt;&gt;""),"Data is Missing.",""))</f>
        <v/>
      </c>
      <c r="U112" s="194"/>
      <c r="V112" s="194" t="str">
        <f>IF(B112="","",IF(AND(Input!S111="",IFERROR(VLOOKUP(K112,UIR!$A$2:$P$21,11,FALSE),"")&lt;&gt;""),"Data is Missing.",""))</f>
        <v/>
      </c>
      <c r="W112" s="194" t="str">
        <f>IF(B112="","",IF(AND(Input!T111="",IFERROR(VLOOKUP(K112,UIR!$A$2:$P$21,12,FALSE),"")&lt;&gt;""),"Data is Missing.",""))</f>
        <v/>
      </c>
      <c r="X112" s="194" t="str">
        <f>IF(B112="","",IF(AND(Input!V111="",IFERROR(VLOOKUP(K112,UIR!$A$2:$P$21,13,FALSE),"")&lt;&gt;""),"Data is Missing.",""))</f>
        <v/>
      </c>
      <c r="Y112" s="194" t="str">
        <f>IF(B112="","",IF(AND(Input!W111="",IFERROR(VLOOKUP(K112,UIR!$A$2:$P$21,14,FALSE),"")&lt;&gt;""),"Data is Missing.",""))</f>
        <v/>
      </c>
      <c r="Z112" s="194" t="str">
        <f>IF(B112="","",IF(AND(Input!X111="",IFERROR(VLOOKUP(K112,UIR!$A$2:$P$21,15,FALSE),"")&lt;&gt;""),"Data is Missing.",""))</f>
        <v/>
      </c>
      <c r="AA112" s="195" t="str">
        <f>IF(B112="","",IF(AND(Input!Y111="",IFERROR(VLOOKUP(K112,UIR!$A$2:$P$21,16,FALSE),"")&lt;&gt;""),"Data is Missing.",""))</f>
        <v/>
      </c>
      <c r="AC112" s="202" t="str">
        <f>IF(ISERROR(IF(Input!D111="","",IF(ISERROR(VLOOKUP(Input!D111,'Measure List'!$A$2:$A$30000,1,0)),"Invalid RefNo",""))),"",IF(Input!D111="","",IF(ISERROR(VLOOKUP(Input!D111,'Measure List'!$A$2:$A$30000,1,0)),"Invalid RefNo","")))</f>
        <v/>
      </c>
      <c r="AD112" s="156"/>
      <c r="AE112" s="156"/>
      <c r="AF112" s="156"/>
      <c r="AG112" s="156"/>
      <c r="AH112" s="156"/>
      <c r="AI112" s="156"/>
      <c r="AJ112" s="156"/>
      <c r="AK112" s="156"/>
      <c r="AL112" s="203" t="str">
        <f>IF(COUNTIF(Dropdowns!$K$2:$K$7,Input!S111)&gt;0,"",IF(Input!S111="","","Invalid Type"))</f>
        <v/>
      </c>
      <c r="AN112" s="204" t="str">
        <f>IF(Input!C111="","",IF(ISNUMBER(VALUE(Input!C111)),"","Needs to be a number."))</f>
        <v/>
      </c>
      <c r="AO112" s="205" t="str">
        <f>IF(Input!E111="","",IF(ISNUMBER(VALUE(Input!E111)),"","Needs to be a number."))</f>
        <v/>
      </c>
      <c r="AP112" s="205" t="str">
        <f>IF(Input!N111="","",IF(ISNUMBER(VALUE(Input!N111)),"","Needs to be a number."))</f>
        <v/>
      </c>
      <c r="AQ112" s="205" t="str">
        <f>IF(Input!O111="","",IF(ISNUMBER(VALUE(Input!O111)),"","Needs to be a number."))</f>
        <v/>
      </c>
      <c r="AR112" s="205" t="str">
        <f>IF(Input!V111="","",IF(ISNUMBER(VALUE(Input!V111)),"","Needs to be a number."))</f>
        <v/>
      </c>
      <c r="AS112" s="205" t="str">
        <f>IF(Input!W111="","",IF(ISNUMBER(VALUE(Input!W111)),"","Needs to be a number."))</f>
        <v/>
      </c>
      <c r="AT112" s="205" t="str">
        <f>IF(Input!X111="","",IF(ISNUMBER(VALUE(Input!X111)),"","Needs to be a number."))</f>
        <v/>
      </c>
      <c r="AU112" s="206" t="str">
        <f>IF(Input!Y111="","",IF(ISNUMBER(VALUE(Input!Y111)),"","Needs to be a number."))</f>
        <v/>
      </c>
      <c r="AV112" s="207"/>
      <c r="AW112" s="259" t="str">
        <f>IF(OR(VALUE(Input!C111)&lt;0,VALUE(Input!C111)&gt;100), "Invalid EEI %","")</f>
        <v/>
      </c>
      <c r="AX112" s="207"/>
      <c r="AY112" s="278" t="str">
        <f>IF(Input!E111="","",IF(VALUE(Input!E111)=0,"Do not enter 0.",""))</f>
        <v/>
      </c>
    </row>
    <row r="113" spans="2:51" x14ac:dyDescent="0.3">
      <c r="B113" s="188" t="str">
        <f>Input!A112</f>
        <v/>
      </c>
      <c r="C113" s="189" t="str">
        <f>IF(ISERROR(IF(AND(Input!$A112="",SUMPRODUCT(--(LEN(Input!$A113:'Input'!$A$1006)&gt;0))&lt;&gt;0),"Row is skipped.",IF(AND(Input!$A112="",Input!$A113=""),"", IF(Input!B112="","Data is missing.","")))),"",IF(AND(Input!$A112="",SUMPRODUCT(--(LEN(Input!$A113:'Input'!$A$1006)&gt;0))&lt;&gt;0),"Row is skipped.",IF(AND(Input!$A112="",Input!$A113=""),"", IF(Input!B112="","Data is missing.",""))))</f>
        <v/>
      </c>
      <c r="D113" s="189" t="str">
        <f>IF(ISERROR(IF(AND(Input!$A112="",SUMPRODUCT(--(LEN(Input!$A113:'Input'!$A$1006)&gt;0))&lt;&gt;0),"Row is skipped.",IF(AND(Input!$A112="",Input!$A113=""),"", IF(Input!C112="","Data is missing.","")))),"",IF(AND(Input!$A112="",SUMPRODUCT(--(LEN(Input!$A113:'Input'!$A$1006)&gt;0))&lt;&gt;0),"Row is skipped.",IF(AND(Input!$A112="",Input!$A113=""),"", IF(Input!C112="","Data is missing.",""))))</f>
        <v/>
      </c>
      <c r="E113" s="189" t="str">
        <f>IF(ISERROR(IF(AND(Input!$A112="",SUMPRODUCT(--(LEN(Input!$A113:'Input'!$A$1006)&gt;0))&lt;&gt;0),"Row is skipped.",IF(AND(Input!$A112="",Input!$A113=""),"", IF(Input!D112="","Data is missing.","")))),"",IF(AND(Input!$A112="",SUMPRODUCT(--(LEN(Input!$A113:'Input'!$A$1006)&gt;0))&lt;&gt;0),"Row is skipped.",IF(AND(Input!$A112="",Input!$A113=""),"", IF(Input!D112="","Data is missing.",""))))</f>
        <v/>
      </c>
      <c r="F113" s="189" t="str">
        <f>IF(ISERROR(IF(AND(Input!$A112="",SUMPRODUCT(--(LEN(Input!$A113:'Input'!$A$1006)&gt;0))&lt;&gt;0),"Row is skipped.",IF(AND(Input!$A112="",Input!$A113=""),"", IF(Input!E112="","Data is missing.","")))),"",IF(AND(Input!$A112="",SUMPRODUCT(--(LEN(Input!$A113:'Input'!$A$1006)&gt;0))&lt;&gt;0),"Row is skipped.",IF(AND(Input!$A112="",Input!$A113=""),"", IF(Input!E112="","Data is missing.",""))))</f>
        <v/>
      </c>
      <c r="G113" s="189" t="str">
        <f>IF(ISERROR(IF(AND(Input!$A112="",SUMPRODUCT(--(LEN(Input!$A113:'Input'!$A$1006)&gt;0))&lt;&gt;0),"Row is skipped.",IF(AND(Input!$A112="",Input!$A113=""),"", IF(Input!F112="","Data is missing.","")))),"",IF(AND(Input!$A112="",SUMPRODUCT(--(LEN(Input!$A113:'Input'!$A$1006)&gt;0))&lt;&gt;0),"Row is skipped.",IF(AND(Input!$A112="",Input!$A113=""),"", IF(Input!F112="","Data is missing.",""))))</f>
        <v/>
      </c>
      <c r="H113" s="190" t="str">
        <f>IF(ISERROR(IF(AND(Input!$A112="",SUMPRODUCT(--(LEN(Input!$A113:'Input'!$A$1006)&gt;0))&lt;&gt;0),"Row is skipped.",IF(AND(Input!$A112="",Input!$A113=""),"", IF(Input!G112="","Data is missing.","")))),"",IF(AND(Input!$A112="",SUMPRODUCT(--(LEN(Input!$A113:'Input'!$A$1006)&gt;0))&lt;&gt;0),"Row is skipped.",IF(AND(Input!$A112="",Input!$A113=""),"", IF(Input!G112="","Data is missing.",""))))</f>
        <v/>
      </c>
      <c r="I113" s="156"/>
      <c r="J113" s="191" t="str">
        <f>IFERROR(VLOOKUP(VLOOKUP(Input!$D112,'Measure List'!$A:$AN,40,FALSE),UIR!$A$1:$Q$27,17,FALSE),"")</f>
        <v/>
      </c>
      <c r="K113" s="192" t="str">
        <f>IFERROR(VLOOKUP(Input!$D112,'Measure List'!$A:$AN,40,FALSE),"")</f>
        <v/>
      </c>
      <c r="L113" s="156"/>
      <c r="M113" s="193" t="str">
        <f>IF(B113="","",IF(AND(Input!H112="",IFERROR(VLOOKUP(K113,UIR!$A$2:$P$21,2,FALSE),"")&lt;&gt;""),"Data is Missing.",""))</f>
        <v/>
      </c>
      <c r="N113" s="194" t="str">
        <f>IF(B113="","",IF(AND(Input!I112="",IFERROR(VLOOKUP(K113,UIR!$A$2:$P$21,3,FALSE),"")&lt;&gt;""),"Data is Missing.",""))</f>
        <v/>
      </c>
      <c r="O113" s="194" t="str">
        <f>IF(B113="","",IF(AND(Input!J112="",IFERROR(VLOOKUP(K113,UIR!$A$2:$P$21,4,FALSE),"")&lt;&gt;""),"Data is Missing.",""))</f>
        <v/>
      </c>
      <c r="P113" s="194" t="str">
        <f>IF(B113="","",IF(AND(Input!K112="",IFERROR(VLOOKUP(K113,UIR!$A$2:$P$21,5,FALSE),"")&lt;&gt;""),"Data is Missing.",""))</f>
        <v/>
      </c>
      <c r="Q113" s="194" t="str">
        <f>IF(B113="","",IF(AND(Input!L112="",IFERROR(VLOOKUP(K113,UIR!$A$2:$P$21,6,FALSE),"")&lt;&gt;""),"Data is Missing.",""))</f>
        <v/>
      </c>
      <c r="R113" s="194" t="str">
        <f>IF(B113="","",IF(AND(Input!M112="",IFERROR(VLOOKUP(K113,UIR!$A$2:$P$21,7,FALSE),"")&lt;&gt;""),"Data is Missing.",""))</f>
        <v/>
      </c>
      <c r="S113" s="194" t="str">
        <f>IF(B113="","",IF(AND(Input!P112="",IFERROR(VLOOKUP(K113,UIR!$A$2:$P$21,8,FALSE),"")&lt;&gt;""),"Data is Missing.",""))</f>
        <v/>
      </c>
      <c r="T113" s="194" t="str">
        <f>IF(B113="","",IF(AND(Input!Q112="",IFERROR(VLOOKUP(K113,UIR!$A$2:$P$21,9,FALSE),"")&lt;&gt;""),"Data is Missing.",""))</f>
        <v/>
      </c>
      <c r="U113" s="194"/>
      <c r="V113" s="194" t="str">
        <f>IF(B113="","",IF(AND(Input!S112="",IFERROR(VLOOKUP(K113,UIR!$A$2:$P$21,11,FALSE),"")&lt;&gt;""),"Data is Missing.",""))</f>
        <v/>
      </c>
      <c r="W113" s="194" t="str">
        <f>IF(B113="","",IF(AND(Input!T112="",IFERROR(VLOOKUP(K113,UIR!$A$2:$P$21,12,FALSE),"")&lt;&gt;""),"Data is Missing.",""))</f>
        <v/>
      </c>
      <c r="X113" s="194" t="str">
        <f>IF(B113="","",IF(AND(Input!V112="",IFERROR(VLOOKUP(K113,UIR!$A$2:$P$21,13,FALSE),"")&lt;&gt;""),"Data is Missing.",""))</f>
        <v/>
      </c>
      <c r="Y113" s="194" t="str">
        <f>IF(B113="","",IF(AND(Input!W112="",IFERROR(VLOOKUP(K113,UIR!$A$2:$P$21,14,FALSE),"")&lt;&gt;""),"Data is Missing.",""))</f>
        <v/>
      </c>
      <c r="Z113" s="194" t="str">
        <f>IF(B113="","",IF(AND(Input!X112="",IFERROR(VLOOKUP(K113,UIR!$A$2:$P$21,15,FALSE),"")&lt;&gt;""),"Data is Missing.",""))</f>
        <v/>
      </c>
      <c r="AA113" s="195" t="str">
        <f>IF(B113="","",IF(AND(Input!Y112="",IFERROR(VLOOKUP(K113,UIR!$A$2:$P$21,16,FALSE),"")&lt;&gt;""),"Data is Missing.",""))</f>
        <v/>
      </c>
      <c r="AC113" s="202" t="str">
        <f>IF(ISERROR(IF(Input!D112="","",IF(ISERROR(VLOOKUP(Input!D112,'Measure List'!$A$2:$A$30000,1,0)),"Invalid RefNo",""))),"",IF(Input!D112="","",IF(ISERROR(VLOOKUP(Input!D112,'Measure List'!$A$2:$A$30000,1,0)),"Invalid RefNo","")))</f>
        <v/>
      </c>
      <c r="AD113" s="156"/>
      <c r="AE113" s="156"/>
      <c r="AF113" s="156"/>
      <c r="AG113" s="156"/>
      <c r="AH113" s="156"/>
      <c r="AI113" s="156"/>
      <c r="AJ113" s="156"/>
      <c r="AK113" s="156"/>
      <c r="AL113" s="203" t="str">
        <f>IF(COUNTIF(Dropdowns!$K$2:$K$7,Input!S112)&gt;0,"",IF(Input!S112="","","Invalid Type"))</f>
        <v/>
      </c>
      <c r="AN113" s="204" t="str">
        <f>IF(Input!C112="","",IF(ISNUMBER(VALUE(Input!C112)),"","Needs to be a number."))</f>
        <v/>
      </c>
      <c r="AO113" s="205" t="str">
        <f>IF(Input!E112="","",IF(ISNUMBER(VALUE(Input!E112)),"","Needs to be a number."))</f>
        <v/>
      </c>
      <c r="AP113" s="205" t="str">
        <f>IF(Input!N112="","",IF(ISNUMBER(VALUE(Input!N112)),"","Needs to be a number."))</f>
        <v/>
      </c>
      <c r="AQ113" s="205" t="str">
        <f>IF(Input!O112="","",IF(ISNUMBER(VALUE(Input!O112)),"","Needs to be a number."))</f>
        <v/>
      </c>
      <c r="AR113" s="205" t="str">
        <f>IF(Input!V112="","",IF(ISNUMBER(VALUE(Input!V112)),"","Needs to be a number."))</f>
        <v/>
      </c>
      <c r="AS113" s="205" t="str">
        <f>IF(Input!W112="","",IF(ISNUMBER(VALUE(Input!W112)),"","Needs to be a number."))</f>
        <v/>
      </c>
      <c r="AT113" s="205" t="str">
        <f>IF(Input!X112="","",IF(ISNUMBER(VALUE(Input!X112)),"","Needs to be a number."))</f>
        <v/>
      </c>
      <c r="AU113" s="206" t="str">
        <f>IF(Input!Y112="","",IF(ISNUMBER(VALUE(Input!Y112)),"","Needs to be a number."))</f>
        <v/>
      </c>
      <c r="AV113" s="207"/>
      <c r="AW113" s="259" t="str">
        <f>IF(OR(VALUE(Input!C112)&lt;0,VALUE(Input!C112)&gt;100), "Invalid EEI %","")</f>
        <v/>
      </c>
      <c r="AX113" s="207"/>
      <c r="AY113" s="278" t="str">
        <f>IF(Input!E112="","",IF(VALUE(Input!E112)=0,"Do not enter 0.",""))</f>
        <v/>
      </c>
    </row>
    <row r="114" spans="2:51" x14ac:dyDescent="0.3">
      <c r="B114" s="188" t="str">
        <f>Input!A113</f>
        <v/>
      </c>
      <c r="C114" s="189" t="str">
        <f>IF(ISERROR(IF(AND(Input!$A113="",SUMPRODUCT(--(LEN(Input!$A114:'Input'!$A$1006)&gt;0))&lt;&gt;0),"Row is skipped.",IF(AND(Input!$A113="",Input!$A114=""),"", IF(Input!B113="","Data is missing.","")))),"",IF(AND(Input!$A113="",SUMPRODUCT(--(LEN(Input!$A114:'Input'!$A$1006)&gt;0))&lt;&gt;0),"Row is skipped.",IF(AND(Input!$A113="",Input!$A114=""),"", IF(Input!B113="","Data is missing.",""))))</f>
        <v/>
      </c>
      <c r="D114" s="189" t="str">
        <f>IF(ISERROR(IF(AND(Input!$A113="",SUMPRODUCT(--(LEN(Input!$A114:'Input'!$A$1006)&gt;0))&lt;&gt;0),"Row is skipped.",IF(AND(Input!$A113="",Input!$A114=""),"", IF(Input!C113="","Data is missing.","")))),"",IF(AND(Input!$A113="",SUMPRODUCT(--(LEN(Input!$A114:'Input'!$A$1006)&gt;0))&lt;&gt;0),"Row is skipped.",IF(AND(Input!$A113="",Input!$A114=""),"", IF(Input!C113="","Data is missing.",""))))</f>
        <v/>
      </c>
      <c r="E114" s="189" t="str">
        <f>IF(ISERROR(IF(AND(Input!$A113="",SUMPRODUCT(--(LEN(Input!$A114:'Input'!$A$1006)&gt;0))&lt;&gt;0),"Row is skipped.",IF(AND(Input!$A113="",Input!$A114=""),"", IF(Input!D113="","Data is missing.","")))),"",IF(AND(Input!$A113="",SUMPRODUCT(--(LEN(Input!$A114:'Input'!$A$1006)&gt;0))&lt;&gt;0),"Row is skipped.",IF(AND(Input!$A113="",Input!$A114=""),"", IF(Input!D113="","Data is missing.",""))))</f>
        <v/>
      </c>
      <c r="F114" s="189" t="str">
        <f>IF(ISERROR(IF(AND(Input!$A113="",SUMPRODUCT(--(LEN(Input!$A114:'Input'!$A$1006)&gt;0))&lt;&gt;0),"Row is skipped.",IF(AND(Input!$A113="",Input!$A114=""),"", IF(Input!E113="","Data is missing.","")))),"",IF(AND(Input!$A113="",SUMPRODUCT(--(LEN(Input!$A114:'Input'!$A$1006)&gt;0))&lt;&gt;0),"Row is skipped.",IF(AND(Input!$A113="",Input!$A114=""),"", IF(Input!E113="","Data is missing.",""))))</f>
        <v/>
      </c>
      <c r="G114" s="189" t="str">
        <f>IF(ISERROR(IF(AND(Input!$A113="",SUMPRODUCT(--(LEN(Input!$A114:'Input'!$A$1006)&gt;0))&lt;&gt;0),"Row is skipped.",IF(AND(Input!$A113="",Input!$A114=""),"", IF(Input!F113="","Data is missing.","")))),"",IF(AND(Input!$A113="",SUMPRODUCT(--(LEN(Input!$A114:'Input'!$A$1006)&gt;0))&lt;&gt;0),"Row is skipped.",IF(AND(Input!$A113="",Input!$A114=""),"", IF(Input!F113="","Data is missing.",""))))</f>
        <v/>
      </c>
      <c r="H114" s="190" t="str">
        <f>IF(ISERROR(IF(AND(Input!$A113="",SUMPRODUCT(--(LEN(Input!$A114:'Input'!$A$1006)&gt;0))&lt;&gt;0),"Row is skipped.",IF(AND(Input!$A113="",Input!$A114=""),"", IF(Input!G113="","Data is missing.","")))),"",IF(AND(Input!$A113="",SUMPRODUCT(--(LEN(Input!$A114:'Input'!$A$1006)&gt;0))&lt;&gt;0),"Row is skipped.",IF(AND(Input!$A113="",Input!$A114=""),"", IF(Input!G113="","Data is missing.",""))))</f>
        <v/>
      </c>
      <c r="I114" s="156"/>
      <c r="J114" s="191" t="str">
        <f>IFERROR(VLOOKUP(VLOOKUP(Input!$D113,'Measure List'!$A:$AN,40,FALSE),UIR!$A$1:$Q$27,17,FALSE),"")</f>
        <v/>
      </c>
      <c r="K114" s="192" t="str">
        <f>IFERROR(VLOOKUP(Input!$D113,'Measure List'!$A:$AN,40,FALSE),"")</f>
        <v/>
      </c>
      <c r="L114" s="156"/>
      <c r="M114" s="193" t="str">
        <f>IF(B114="","",IF(AND(Input!H113="",IFERROR(VLOOKUP(K114,UIR!$A$2:$P$21,2,FALSE),"")&lt;&gt;""),"Data is Missing.",""))</f>
        <v/>
      </c>
      <c r="N114" s="194" t="str">
        <f>IF(B114="","",IF(AND(Input!I113="",IFERROR(VLOOKUP(K114,UIR!$A$2:$P$21,3,FALSE),"")&lt;&gt;""),"Data is Missing.",""))</f>
        <v/>
      </c>
      <c r="O114" s="194" t="str">
        <f>IF(B114="","",IF(AND(Input!J113="",IFERROR(VLOOKUP(K114,UIR!$A$2:$P$21,4,FALSE),"")&lt;&gt;""),"Data is Missing.",""))</f>
        <v/>
      </c>
      <c r="P114" s="194" t="str">
        <f>IF(B114="","",IF(AND(Input!K113="",IFERROR(VLOOKUP(K114,UIR!$A$2:$P$21,5,FALSE),"")&lt;&gt;""),"Data is Missing.",""))</f>
        <v/>
      </c>
      <c r="Q114" s="194" t="str">
        <f>IF(B114="","",IF(AND(Input!L113="",IFERROR(VLOOKUP(K114,UIR!$A$2:$P$21,6,FALSE),"")&lt;&gt;""),"Data is Missing.",""))</f>
        <v/>
      </c>
      <c r="R114" s="194" t="str">
        <f>IF(B114="","",IF(AND(Input!M113="",IFERROR(VLOOKUP(K114,UIR!$A$2:$P$21,7,FALSE),"")&lt;&gt;""),"Data is Missing.",""))</f>
        <v/>
      </c>
      <c r="S114" s="194" t="str">
        <f>IF(B114="","",IF(AND(Input!P113="",IFERROR(VLOOKUP(K114,UIR!$A$2:$P$21,8,FALSE),"")&lt;&gt;""),"Data is Missing.",""))</f>
        <v/>
      </c>
      <c r="T114" s="194" t="str">
        <f>IF(B114="","",IF(AND(Input!Q113="",IFERROR(VLOOKUP(K114,UIR!$A$2:$P$21,9,FALSE),"")&lt;&gt;""),"Data is Missing.",""))</f>
        <v/>
      </c>
      <c r="U114" s="194"/>
      <c r="V114" s="194" t="str">
        <f>IF(B114="","",IF(AND(Input!S113="",IFERROR(VLOOKUP(K114,UIR!$A$2:$P$21,11,FALSE),"")&lt;&gt;""),"Data is Missing.",""))</f>
        <v/>
      </c>
      <c r="W114" s="194" t="str">
        <f>IF(B114="","",IF(AND(Input!T113="",IFERROR(VLOOKUP(K114,UIR!$A$2:$P$21,12,FALSE),"")&lt;&gt;""),"Data is Missing.",""))</f>
        <v/>
      </c>
      <c r="X114" s="194" t="str">
        <f>IF(B114="","",IF(AND(Input!V113="",IFERROR(VLOOKUP(K114,UIR!$A$2:$P$21,13,FALSE),"")&lt;&gt;""),"Data is Missing.",""))</f>
        <v/>
      </c>
      <c r="Y114" s="194" t="str">
        <f>IF(B114="","",IF(AND(Input!W113="",IFERROR(VLOOKUP(K114,UIR!$A$2:$P$21,14,FALSE),"")&lt;&gt;""),"Data is Missing.",""))</f>
        <v/>
      </c>
      <c r="Z114" s="194" t="str">
        <f>IF(B114="","",IF(AND(Input!X113="",IFERROR(VLOOKUP(K114,UIR!$A$2:$P$21,15,FALSE),"")&lt;&gt;""),"Data is Missing.",""))</f>
        <v/>
      </c>
      <c r="AA114" s="195" t="str">
        <f>IF(B114="","",IF(AND(Input!Y113="",IFERROR(VLOOKUP(K114,UIR!$A$2:$P$21,16,FALSE),"")&lt;&gt;""),"Data is Missing.",""))</f>
        <v/>
      </c>
      <c r="AC114" s="202" t="str">
        <f>IF(ISERROR(IF(Input!D113="","",IF(ISERROR(VLOOKUP(Input!D113,'Measure List'!$A$2:$A$30000,1,0)),"Invalid RefNo",""))),"",IF(Input!D113="","",IF(ISERROR(VLOOKUP(Input!D113,'Measure List'!$A$2:$A$30000,1,0)),"Invalid RefNo","")))</f>
        <v/>
      </c>
      <c r="AD114" s="156"/>
      <c r="AE114" s="156"/>
      <c r="AF114" s="156"/>
      <c r="AG114" s="156"/>
      <c r="AH114" s="156"/>
      <c r="AI114" s="156"/>
      <c r="AJ114" s="156"/>
      <c r="AK114" s="156"/>
      <c r="AL114" s="203" t="str">
        <f>IF(COUNTIF(Dropdowns!$K$2:$K$7,Input!S113)&gt;0,"",IF(Input!S113="","","Invalid Type"))</f>
        <v/>
      </c>
      <c r="AN114" s="204" t="str">
        <f>IF(Input!C113="","",IF(ISNUMBER(VALUE(Input!C113)),"","Needs to be a number."))</f>
        <v/>
      </c>
      <c r="AO114" s="205" t="str">
        <f>IF(Input!E113="","",IF(ISNUMBER(VALUE(Input!E113)),"","Needs to be a number."))</f>
        <v/>
      </c>
      <c r="AP114" s="205" t="str">
        <f>IF(Input!N113="","",IF(ISNUMBER(VALUE(Input!N113)),"","Needs to be a number."))</f>
        <v/>
      </c>
      <c r="AQ114" s="205" t="str">
        <f>IF(Input!O113="","",IF(ISNUMBER(VALUE(Input!O113)),"","Needs to be a number."))</f>
        <v/>
      </c>
      <c r="AR114" s="205" t="str">
        <f>IF(Input!V113="","",IF(ISNUMBER(VALUE(Input!V113)),"","Needs to be a number."))</f>
        <v/>
      </c>
      <c r="AS114" s="205" t="str">
        <f>IF(Input!W113="","",IF(ISNUMBER(VALUE(Input!W113)),"","Needs to be a number."))</f>
        <v/>
      </c>
      <c r="AT114" s="205" t="str">
        <f>IF(Input!X113="","",IF(ISNUMBER(VALUE(Input!X113)),"","Needs to be a number."))</f>
        <v/>
      </c>
      <c r="AU114" s="206" t="str">
        <f>IF(Input!Y113="","",IF(ISNUMBER(VALUE(Input!Y113)),"","Needs to be a number."))</f>
        <v/>
      </c>
      <c r="AV114" s="207"/>
      <c r="AW114" s="259" t="str">
        <f>IF(OR(VALUE(Input!C113)&lt;0,VALUE(Input!C113)&gt;100), "Invalid EEI %","")</f>
        <v/>
      </c>
      <c r="AX114" s="207"/>
      <c r="AY114" s="278" t="str">
        <f>IF(Input!E113="","",IF(VALUE(Input!E113)=0,"Do not enter 0.",""))</f>
        <v/>
      </c>
    </row>
    <row r="115" spans="2:51" x14ac:dyDescent="0.3">
      <c r="B115" s="188" t="str">
        <f>Input!A114</f>
        <v/>
      </c>
      <c r="C115" s="189" t="str">
        <f>IF(ISERROR(IF(AND(Input!$A114="",SUMPRODUCT(--(LEN(Input!$A115:'Input'!$A$1006)&gt;0))&lt;&gt;0),"Row is skipped.",IF(AND(Input!$A114="",Input!$A115=""),"", IF(Input!B114="","Data is missing.","")))),"",IF(AND(Input!$A114="",SUMPRODUCT(--(LEN(Input!$A115:'Input'!$A$1006)&gt;0))&lt;&gt;0),"Row is skipped.",IF(AND(Input!$A114="",Input!$A115=""),"", IF(Input!B114="","Data is missing.",""))))</f>
        <v/>
      </c>
      <c r="D115" s="189" t="str">
        <f>IF(ISERROR(IF(AND(Input!$A114="",SUMPRODUCT(--(LEN(Input!$A115:'Input'!$A$1006)&gt;0))&lt;&gt;0),"Row is skipped.",IF(AND(Input!$A114="",Input!$A115=""),"", IF(Input!C114="","Data is missing.","")))),"",IF(AND(Input!$A114="",SUMPRODUCT(--(LEN(Input!$A115:'Input'!$A$1006)&gt;0))&lt;&gt;0),"Row is skipped.",IF(AND(Input!$A114="",Input!$A115=""),"", IF(Input!C114="","Data is missing.",""))))</f>
        <v/>
      </c>
      <c r="E115" s="189" t="str">
        <f>IF(ISERROR(IF(AND(Input!$A114="",SUMPRODUCT(--(LEN(Input!$A115:'Input'!$A$1006)&gt;0))&lt;&gt;0),"Row is skipped.",IF(AND(Input!$A114="",Input!$A115=""),"", IF(Input!D114="","Data is missing.","")))),"",IF(AND(Input!$A114="",SUMPRODUCT(--(LEN(Input!$A115:'Input'!$A$1006)&gt;0))&lt;&gt;0),"Row is skipped.",IF(AND(Input!$A114="",Input!$A115=""),"", IF(Input!D114="","Data is missing.",""))))</f>
        <v/>
      </c>
      <c r="F115" s="189" t="str">
        <f>IF(ISERROR(IF(AND(Input!$A114="",SUMPRODUCT(--(LEN(Input!$A115:'Input'!$A$1006)&gt;0))&lt;&gt;0),"Row is skipped.",IF(AND(Input!$A114="",Input!$A115=""),"", IF(Input!E114="","Data is missing.","")))),"",IF(AND(Input!$A114="",SUMPRODUCT(--(LEN(Input!$A115:'Input'!$A$1006)&gt;0))&lt;&gt;0),"Row is skipped.",IF(AND(Input!$A114="",Input!$A115=""),"", IF(Input!E114="","Data is missing.",""))))</f>
        <v/>
      </c>
      <c r="G115" s="189" t="str">
        <f>IF(ISERROR(IF(AND(Input!$A114="",SUMPRODUCT(--(LEN(Input!$A115:'Input'!$A$1006)&gt;0))&lt;&gt;0),"Row is skipped.",IF(AND(Input!$A114="",Input!$A115=""),"", IF(Input!F114="","Data is missing.","")))),"",IF(AND(Input!$A114="",SUMPRODUCT(--(LEN(Input!$A115:'Input'!$A$1006)&gt;0))&lt;&gt;0),"Row is skipped.",IF(AND(Input!$A114="",Input!$A115=""),"", IF(Input!F114="","Data is missing.",""))))</f>
        <v/>
      </c>
      <c r="H115" s="190" t="str">
        <f>IF(ISERROR(IF(AND(Input!$A114="",SUMPRODUCT(--(LEN(Input!$A115:'Input'!$A$1006)&gt;0))&lt;&gt;0),"Row is skipped.",IF(AND(Input!$A114="",Input!$A115=""),"", IF(Input!G114="","Data is missing.","")))),"",IF(AND(Input!$A114="",SUMPRODUCT(--(LEN(Input!$A115:'Input'!$A$1006)&gt;0))&lt;&gt;0),"Row is skipped.",IF(AND(Input!$A114="",Input!$A115=""),"", IF(Input!G114="","Data is missing.",""))))</f>
        <v/>
      </c>
      <c r="I115" s="156"/>
      <c r="J115" s="191" t="str">
        <f>IFERROR(VLOOKUP(VLOOKUP(Input!$D114,'Measure List'!$A:$AN,40,FALSE),UIR!$A$1:$Q$27,17,FALSE),"")</f>
        <v/>
      </c>
      <c r="K115" s="192" t="str">
        <f>IFERROR(VLOOKUP(Input!$D114,'Measure List'!$A:$AN,40,FALSE),"")</f>
        <v/>
      </c>
      <c r="L115" s="156"/>
      <c r="M115" s="193" t="str">
        <f>IF(B115="","",IF(AND(Input!H114="",IFERROR(VLOOKUP(K115,UIR!$A$2:$P$21,2,FALSE),"")&lt;&gt;""),"Data is Missing.",""))</f>
        <v/>
      </c>
      <c r="N115" s="194" t="str">
        <f>IF(B115="","",IF(AND(Input!I114="",IFERROR(VLOOKUP(K115,UIR!$A$2:$P$21,3,FALSE),"")&lt;&gt;""),"Data is Missing.",""))</f>
        <v/>
      </c>
      <c r="O115" s="194" t="str">
        <f>IF(B115="","",IF(AND(Input!J114="",IFERROR(VLOOKUP(K115,UIR!$A$2:$P$21,4,FALSE),"")&lt;&gt;""),"Data is Missing.",""))</f>
        <v/>
      </c>
      <c r="P115" s="194" t="str">
        <f>IF(B115="","",IF(AND(Input!K114="",IFERROR(VLOOKUP(K115,UIR!$A$2:$P$21,5,FALSE),"")&lt;&gt;""),"Data is Missing.",""))</f>
        <v/>
      </c>
      <c r="Q115" s="194" t="str">
        <f>IF(B115="","",IF(AND(Input!L114="",IFERROR(VLOOKUP(K115,UIR!$A$2:$P$21,6,FALSE),"")&lt;&gt;""),"Data is Missing.",""))</f>
        <v/>
      </c>
      <c r="R115" s="194" t="str">
        <f>IF(B115="","",IF(AND(Input!M114="",IFERROR(VLOOKUP(K115,UIR!$A$2:$P$21,7,FALSE),"")&lt;&gt;""),"Data is Missing.",""))</f>
        <v/>
      </c>
      <c r="S115" s="194" t="str">
        <f>IF(B115="","",IF(AND(Input!P114="",IFERROR(VLOOKUP(K115,UIR!$A$2:$P$21,8,FALSE),"")&lt;&gt;""),"Data is Missing.",""))</f>
        <v/>
      </c>
      <c r="T115" s="194" t="str">
        <f>IF(B115="","",IF(AND(Input!Q114="",IFERROR(VLOOKUP(K115,UIR!$A$2:$P$21,9,FALSE),"")&lt;&gt;""),"Data is Missing.",""))</f>
        <v/>
      </c>
      <c r="U115" s="194"/>
      <c r="V115" s="194" t="str">
        <f>IF(B115="","",IF(AND(Input!S114="",IFERROR(VLOOKUP(K115,UIR!$A$2:$P$21,11,FALSE),"")&lt;&gt;""),"Data is Missing.",""))</f>
        <v/>
      </c>
      <c r="W115" s="194" t="str">
        <f>IF(B115="","",IF(AND(Input!T114="",IFERROR(VLOOKUP(K115,UIR!$A$2:$P$21,12,FALSE),"")&lt;&gt;""),"Data is Missing.",""))</f>
        <v/>
      </c>
      <c r="X115" s="194" t="str">
        <f>IF(B115="","",IF(AND(Input!V114="",IFERROR(VLOOKUP(K115,UIR!$A$2:$P$21,13,FALSE),"")&lt;&gt;""),"Data is Missing.",""))</f>
        <v/>
      </c>
      <c r="Y115" s="194" t="str">
        <f>IF(B115="","",IF(AND(Input!W114="",IFERROR(VLOOKUP(K115,UIR!$A$2:$P$21,14,FALSE),"")&lt;&gt;""),"Data is Missing.",""))</f>
        <v/>
      </c>
      <c r="Z115" s="194" t="str">
        <f>IF(B115="","",IF(AND(Input!X114="",IFERROR(VLOOKUP(K115,UIR!$A$2:$P$21,15,FALSE),"")&lt;&gt;""),"Data is Missing.",""))</f>
        <v/>
      </c>
      <c r="AA115" s="195" t="str">
        <f>IF(B115="","",IF(AND(Input!Y114="",IFERROR(VLOOKUP(K115,UIR!$A$2:$P$21,16,FALSE),"")&lt;&gt;""),"Data is Missing.",""))</f>
        <v/>
      </c>
      <c r="AC115" s="202" t="str">
        <f>IF(ISERROR(IF(Input!D114="","",IF(ISERROR(VLOOKUP(Input!D114,'Measure List'!$A$2:$A$30000,1,0)),"Invalid RefNo",""))),"",IF(Input!D114="","",IF(ISERROR(VLOOKUP(Input!D114,'Measure List'!$A$2:$A$30000,1,0)),"Invalid RefNo","")))</f>
        <v/>
      </c>
      <c r="AD115" s="156"/>
      <c r="AE115" s="156"/>
      <c r="AF115" s="156"/>
      <c r="AG115" s="156"/>
      <c r="AH115" s="156"/>
      <c r="AI115" s="156"/>
      <c r="AJ115" s="156"/>
      <c r="AK115" s="156"/>
      <c r="AL115" s="203" t="str">
        <f>IF(COUNTIF(Dropdowns!$K$2:$K$7,Input!S114)&gt;0,"",IF(Input!S114="","","Invalid Type"))</f>
        <v/>
      </c>
      <c r="AN115" s="204" t="str">
        <f>IF(Input!C114="","",IF(ISNUMBER(VALUE(Input!C114)),"","Needs to be a number."))</f>
        <v/>
      </c>
      <c r="AO115" s="205" t="str">
        <f>IF(Input!E114="","",IF(ISNUMBER(VALUE(Input!E114)),"","Needs to be a number."))</f>
        <v/>
      </c>
      <c r="AP115" s="205" t="str">
        <f>IF(Input!N114="","",IF(ISNUMBER(VALUE(Input!N114)),"","Needs to be a number."))</f>
        <v/>
      </c>
      <c r="AQ115" s="205" t="str">
        <f>IF(Input!O114="","",IF(ISNUMBER(VALUE(Input!O114)),"","Needs to be a number."))</f>
        <v/>
      </c>
      <c r="AR115" s="205" t="str">
        <f>IF(Input!V114="","",IF(ISNUMBER(VALUE(Input!V114)),"","Needs to be a number."))</f>
        <v/>
      </c>
      <c r="AS115" s="205" t="str">
        <f>IF(Input!W114="","",IF(ISNUMBER(VALUE(Input!W114)),"","Needs to be a number."))</f>
        <v/>
      </c>
      <c r="AT115" s="205" t="str">
        <f>IF(Input!X114="","",IF(ISNUMBER(VALUE(Input!X114)),"","Needs to be a number."))</f>
        <v/>
      </c>
      <c r="AU115" s="206" t="str">
        <f>IF(Input!Y114="","",IF(ISNUMBER(VALUE(Input!Y114)),"","Needs to be a number."))</f>
        <v/>
      </c>
      <c r="AV115" s="207"/>
      <c r="AW115" s="259" t="str">
        <f>IF(OR(VALUE(Input!C114)&lt;0,VALUE(Input!C114)&gt;100), "Invalid EEI %","")</f>
        <v/>
      </c>
      <c r="AX115" s="207"/>
      <c r="AY115" s="278" t="str">
        <f>IF(Input!E114="","",IF(VALUE(Input!E114)=0,"Do not enter 0.",""))</f>
        <v/>
      </c>
    </row>
    <row r="116" spans="2:51" x14ac:dyDescent="0.3">
      <c r="B116" s="188" t="str">
        <f>Input!A115</f>
        <v/>
      </c>
      <c r="C116" s="189" t="str">
        <f>IF(ISERROR(IF(AND(Input!$A115="",SUMPRODUCT(--(LEN(Input!$A116:'Input'!$A$1006)&gt;0))&lt;&gt;0),"Row is skipped.",IF(AND(Input!$A115="",Input!$A116=""),"", IF(Input!B115="","Data is missing.","")))),"",IF(AND(Input!$A115="",SUMPRODUCT(--(LEN(Input!$A116:'Input'!$A$1006)&gt;0))&lt;&gt;0),"Row is skipped.",IF(AND(Input!$A115="",Input!$A116=""),"", IF(Input!B115="","Data is missing.",""))))</f>
        <v/>
      </c>
      <c r="D116" s="189" t="str">
        <f>IF(ISERROR(IF(AND(Input!$A115="",SUMPRODUCT(--(LEN(Input!$A116:'Input'!$A$1006)&gt;0))&lt;&gt;0),"Row is skipped.",IF(AND(Input!$A115="",Input!$A116=""),"", IF(Input!C115="","Data is missing.","")))),"",IF(AND(Input!$A115="",SUMPRODUCT(--(LEN(Input!$A116:'Input'!$A$1006)&gt;0))&lt;&gt;0),"Row is skipped.",IF(AND(Input!$A115="",Input!$A116=""),"", IF(Input!C115="","Data is missing.",""))))</f>
        <v/>
      </c>
      <c r="E116" s="189" t="str">
        <f>IF(ISERROR(IF(AND(Input!$A115="",SUMPRODUCT(--(LEN(Input!$A116:'Input'!$A$1006)&gt;0))&lt;&gt;0),"Row is skipped.",IF(AND(Input!$A115="",Input!$A116=""),"", IF(Input!D115="","Data is missing.","")))),"",IF(AND(Input!$A115="",SUMPRODUCT(--(LEN(Input!$A116:'Input'!$A$1006)&gt;0))&lt;&gt;0),"Row is skipped.",IF(AND(Input!$A115="",Input!$A116=""),"", IF(Input!D115="","Data is missing.",""))))</f>
        <v/>
      </c>
      <c r="F116" s="189" t="str">
        <f>IF(ISERROR(IF(AND(Input!$A115="",SUMPRODUCT(--(LEN(Input!$A116:'Input'!$A$1006)&gt;0))&lt;&gt;0),"Row is skipped.",IF(AND(Input!$A115="",Input!$A116=""),"", IF(Input!E115="","Data is missing.","")))),"",IF(AND(Input!$A115="",SUMPRODUCT(--(LEN(Input!$A116:'Input'!$A$1006)&gt;0))&lt;&gt;0),"Row is skipped.",IF(AND(Input!$A115="",Input!$A116=""),"", IF(Input!E115="","Data is missing.",""))))</f>
        <v/>
      </c>
      <c r="G116" s="189" t="str">
        <f>IF(ISERROR(IF(AND(Input!$A115="",SUMPRODUCT(--(LEN(Input!$A116:'Input'!$A$1006)&gt;0))&lt;&gt;0),"Row is skipped.",IF(AND(Input!$A115="",Input!$A116=""),"", IF(Input!F115="","Data is missing.","")))),"",IF(AND(Input!$A115="",SUMPRODUCT(--(LEN(Input!$A116:'Input'!$A$1006)&gt;0))&lt;&gt;0),"Row is skipped.",IF(AND(Input!$A115="",Input!$A116=""),"", IF(Input!F115="","Data is missing.",""))))</f>
        <v/>
      </c>
      <c r="H116" s="190" t="str">
        <f>IF(ISERROR(IF(AND(Input!$A115="",SUMPRODUCT(--(LEN(Input!$A116:'Input'!$A$1006)&gt;0))&lt;&gt;0),"Row is skipped.",IF(AND(Input!$A115="",Input!$A116=""),"", IF(Input!G115="","Data is missing.","")))),"",IF(AND(Input!$A115="",SUMPRODUCT(--(LEN(Input!$A116:'Input'!$A$1006)&gt;0))&lt;&gt;0),"Row is skipped.",IF(AND(Input!$A115="",Input!$A116=""),"", IF(Input!G115="","Data is missing.",""))))</f>
        <v/>
      </c>
      <c r="I116" s="156"/>
      <c r="J116" s="191" t="str">
        <f>IFERROR(VLOOKUP(VLOOKUP(Input!$D115,'Measure List'!$A:$AN,40,FALSE),UIR!$A$1:$Q$27,17,FALSE),"")</f>
        <v/>
      </c>
      <c r="K116" s="192" t="str">
        <f>IFERROR(VLOOKUP(Input!$D115,'Measure List'!$A:$AN,40,FALSE),"")</f>
        <v/>
      </c>
      <c r="L116" s="156"/>
      <c r="M116" s="193" t="str">
        <f>IF(B116="","",IF(AND(Input!H115="",IFERROR(VLOOKUP(K116,UIR!$A$2:$P$21,2,FALSE),"")&lt;&gt;""),"Data is Missing.",""))</f>
        <v/>
      </c>
      <c r="N116" s="194" t="str">
        <f>IF(B116="","",IF(AND(Input!I115="",IFERROR(VLOOKUP(K116,UIR!$A$2:$P$21,3,FALSE),"")&lt;&gt;""),"Data is Missing.",""))</f>
        <v/>
      </c>
      <c r="O116" s="194" t="str">
        <f>IF(B116="","",IF(AND(Input!J115="",IFERROR(VLOOKUP(K116,UIR!$A$2:$P$21,4,FALSE),"")&lt;&gt;""),"Data is Missing.",""))</f>
        <v/>
      </c>
      <c r="P116" s="194" t="str">
        <f>IF(B116="","",IF(AND(Input!K115="",IFERROR(VLOOKUP(K116,UIR!$A$2:$P$21,5,FALSE),"")&lt;&gt;""),"Data is Missing.",""))</f>
        <v/>
      </c>
      <c r="Q116" s="194" t="str">
        <f>IF(B116="","",IF(AND(Input!L115="",IFERROR(VLOOKUP(K116,UIR!$A$2:$P$21,6,FALSE),"")&lt;&gt;""),"Data is Missing.",""))</f>
        <v/>
      </c>
      <c r="R116" s="194" t="str">
        <f>IF(B116="","",IF(AND(Input!M115="",IFERROR(VLOOKUP(K116,UIR!$A$2:$P$21,7,FALSE),"")&lt;&gt;""),"Data is Missing.",""))</f>
        <v/>
      </c>
      <c r="S116" s="194" t="str">
        <f>IF(B116="","",IF(AND(Input!P115="",IFERROR(VLOOKUP(K116,UIR!$A$2:$P$21,8,FALSE),"")&lt;&gt;""),"Data is Missing.",""))</f>
        <v/>
      </c>
      <c r="T116" s="194" t="str">
        <f>IF(B116="","",IF(AND(Input!Q115="",IFERROR(VLOOKUP(K116,UIR!$A$2:$P$21,9,FALSE),"")&lt;&gt;""),"Data is Missing.",""))</f>
        <v/>
      </c>
      <c r="U116" s="194"/>
      <c r="V116" s="194" t="str">
        <f>IF(B116="","",IF(AND(Input!S115="",IFERROR(VLOOKUP(K116,UIR!$A$2:$P$21,11,FALSE),"")&lt;&gt;""),"Data is Missing.",""))</f>
        <v/>
      </c>
      <c r="W116" s="194" t="str">
        <f>IF(B116="","",IF(AND(Input!T115="",IFERROR(VLOOKUP(K116,UIR!$A$2:$P$21,12,FALSE),"")&lt;&gt;""),"Data is Missing.",""))</f>
        <v/>
      </c>
      <c r="X116" s="194" t="str">
        <f>IF(B116="","",IF(AND(Input!V115="",IFERROR(VLOOKUP(K116,UIR!$A$2:$P$21,13,FALSE),"")&lt;&gt;""),"Data is Missing.",""))</f>
        <v/>
      </c>
      <c r="Y116" s="194" t="str">
        <f>IF(B116="","",IF(AND(Input!W115="",IFERROR(VLOOKUP(K116,UIR!$A$2:$P$21,14,FALSE),"")&lt;&gt;""),"Data is Missing.",""))</f>
        <v/>
      </c>
      <c r="Z116" s="194" t="str">
        <f>IF(B116="","",IF(AND(Input!X115="",IFERROR(VLOOKUP(K116,UIR!$A$2:$P$21,15,FALSE),"")&lt;&gt;""),"Data is Missing.",""))</f>
        <v/>
      </c>
      <c r="AA116" s="195" t="str">
        <f>IF(B116="","",IF(AND(Input!Y115="",IFERROR(VLOOKUP(K116,UIR!$A$2:$P$21,16,FALSE),"")&lt;&gt;""),"Data is Missing.",""))</f>
        <v/>
      </c>
      <c r="AC116" s="202" t="str">
        <f>IF(ISERROR(IF(Input!D115="","",IF(ISERROR(VLOOKUP(Input!D115,'Measure List'!$A$2:$A$30000,1,0)),"Invalid RefNo",""))),"",IF(Input!D115="","",IF(ISERROR(VLOOKUP(Input!D115,'Measure List'!$A$2:$A$30000,1,0)),"Invalid RefNo","")))</f>
        <v/>
      </c>
      <c r="AD116" s="156"/>
      <c r="AE116" s="156"/>
      <c r="AF116" s="156"/>
      <c r="AG116" s="156"/>
      <c r="AH116" s="156"/>
      <c r="AI116" s="156"/>
      <c r="AJ116" s="156"/>
      <c r="AK116" s="156"/>
      <c r="AL116" s="203" t="str">
        <f>IF(COUNTIF(Dropdowns!$K$2:$K$7,Input!S115)&gt;0,"",IF(Input!S115="","","Invalid Type"))</f>
        <v/>
      </c>
      <c r="AN116" s="204" t="str">
        <f>IF(Input!C115="","",IF(ISNUMBER(VALUE(Input!C115)),"","Needs to be a number."))</f>
        <v/>
      </c>
      <c r="AO116" s="205" t="str">
        <f>IF(Input!E115="","",IF(ISNUMBER(VALUE(Input!E115)),"","Needs to be a number."))</f>
        <v/>
      </c>
      <c r="AP116" s="205" t="str">
        <f>IF(Input!N115="","",IF(ISNUMBER(VALUE(Input!N115)),"","Needs to be a number."))</f>
        <v/>
      </c>
      <c r="AQ116" s="205" t="str">
        <f>IF(Input!O115="","",IF(ISNUMBER(VALUE(Input!O115)),"","Needs to be a number."))</f>
        <v/>
      </c>
      <c r="AR116" s="205" t="str">
        <f>IF(Input!V115="","",IF(ISNUMBER(VALUE(Input!V115)),"","Needs to be a number."))</f>
        <v/>
      </c>
      <c r="AS116" s="205" t="str">
        <f>IF(Input!W115="","",IF(ISNUMBER(VALUE(Input!W115)),"","Needs to be a number."))</f>
        <v/>
      </c>
      <c r="AT116" s="205" t="str">
        <f>IF(Input!X115="","",IF(ISNUMBER(VALUE(Input!X115)),"","Needs to be a number."))</f>
        <v/>
      </c>
      <c r="AU116" s="206" t="str">
        <f>IF(Input!Y115="","",IF(ISNUMBER(VALUE(Input!Y115)),"","Needs to be a number."))</f>
        <v/>
      </c>
      <c r="AV116" s="207"/>
      <c r="AW116" s="259" t="str">
        <f>IF(OR(VALUE(Input!C115)&lt;0,VALUE(Input!C115)&gt;100), "Invalid EEI %","")</f>
        <v/>
      </c>
      <c r="AX116" s="207"/>
      <c r="AY116" s="278" t="str">
        <f>IF(Input!E115="","",IF(VALUE(Input!E115)=0,"Do not enter 0.",""))</f>
        <v/>
      </c>
    </row>
    <row r="117" spans="2:51" x14ac:dyDescent="0.3">
      <c r="B117" s="188" t="str">
        <f>Input!A116</f>
        <v/>
      </c>
      <c r="C117" s="189" t="str">
        <f>IF(ISERROR(IF(AND(Input!$A116="",SUMPRODUCT(--(LEN(Input!$A117:'Input'!$A$1006)&gt;0))&lt;&gt;0),"Row is skipped.",IF(AND(Input!$A116="",Input!$A117=""),"", IF(Input!B116="","Data is missing.","")))),"",IF(AND(Input!$A116="",SUMPRODUCT(--(LEN(Input!$A117:'Input'!$A$1006)&gt;0))&lt;&gt;0),"Row is skipped.",IF(AND(Input!$A116="",Input!$A117=""),"", IF(Input!B116="","Data is missing.",""))))</f>
        <v/>
      </c>
      <c r="D117" s="189" t="str">
        <f>IF(ISERROR(IF(AND(Input!$A116="",SUMPRODUCT(--(LEN(Input!$A117:'Input'!$A$1006)&gt;0))&lt;&gt;0),"Row is skipped.",IF(AND(Input!$A116="",Input!$A117=""),"", IF(Input!C116="","Data is missing.","")))),"",IF(AND(Input!$A116="",SUMPRODUCT(--(LEN(Input!$A117:'Input'!$A$1006)&gt;0))&lt;&gt;0),"Row is skipped.",IF(AND(Input!$A116="",Input!$A117=""),"", IF(Input!C116="","Data is missing.",""))))</f>
        <v/>
      </c>
      <c r="E117" s="189" t="str">
        <f>IF(ISERROR(IF(AND(Input!$A116="",SUMPRODUCT(--(LEN(Input!$A117:'Input'!$A$1006)&gt;0))&lt;&gt;0),"Row is skipped.",IF(AND(Input!$A116="",Input!$A117=""),"", IF(Input!D116="","Data is missing.","")))),"",IF(AND(Input!$A116="",SUMPRODUCT(--(LEN(Input!$A117:'Input'!$A$1006)&gt;0))&lt;&gt;0),"Row is skipped.",IF(AND(Input!$A116="",Input!$A117=""),"", IF(Input!D116="","Data is missing.",""))))</f>
        <v/>
      </c>
      <c r="F117" s="189" t="str">
        <f>IF(ISERROR(IF(AND(Input!$A116="",SUMPRODUCT(--(LEN(Input!$A117:'Input'!$A$1006)&gt;0))&lt;&gt;0),"Row is skipped.",IF(AND(Input!$A116="",Input!$A117=""),"", IF(Input!E116="","Data is missing.","")))),"",IF(AND(Input!$A116="",SUMPRODUCT(--(LEN(Input!$A117:'Input'!$A$1006)&gt;0))&lt;&gt;0),"Row is skipped.",IF(AND(Input!$A116="",Input!$A117=""),"", IF(Input!E116="","Data is missing.",""))))</f>
        <v/>
      </c>
      <c r="G117" s="189" t="str">
        <f>IF(ISERROR(IF(AND(Input!$A116="",SUMPRODUCT(--(LEN(Input!$A117:'Input'!$A$1006)&gt;0))&lt;&gt;0),"Row is skipped.",IF(AND(Input!$A116="",Input!$A117=""),"", IF(Input!F116="","Data is missing.","")))),"",IF(AND(Input!$A116="",SUMPRODUCT(--(LEN(Input!$A117:'Input'!$A$1006)&gt;0))&lt;&gt;0),"Row is skipped.",IF(AND(Input!$A116="",Input!$A117=""),"", IF(Input!F116="","Data is missing.",""))))</f>
        <v/>
      </c>
      <c r="H117" s="190" t="str">
        <f>IF(ISERROR(IF(AND(Input!$A116="",SUMPRODUCT(--(LEN(Input!$A117:'Input'!$A$1006)&gt;0))&lt;&gt;0),"Row is skipped.",IF(AND(Input!$A116="",Input!$A117=""),"", IF(Input!G116="","Data is missing.","")))),"",IF(AND(Input!$A116="",SUMPRODUCT(--(LEN(Input!$A117:'Input'!$A$1006)&gt;0))&lt;&gt;0),"Row is skipped.",IF(AND(Input!$A116="",Input!$A117=""),"", IF(Input!G116="","Data is missing.",""))))</f>
        <v/>
      </c>
      <c r="I117" s="156"/>
      <c r="J117" s="191" t="str">
        <f>IFERROR(VLOOKUP(VLOOKUP(Input!$D116,'Measure List'!$A:$AN,40,FALSE),UIR!$A$1:$Q$27,17,FALSE),"")</f>
        <v/>
      </c>
      <c r="K117" s="192" t="str">
        <f>IFERROR(VLOOKUP(Input!$D116,'Measure List'!$A:$AN,40,FALSE),"")</f>
        <v/>
      </c>
      <c r="L117" s="156"/>
      <c r="M117" s="193" t="str">
        <f>IF(B117="","",IF(AND(Input!H116="",IFERROR(VLOOKUP(K117,UIR!$A$2:$P$21,2,FALSE),"")&lt;&gt;""),"Data is Missing.",""))</f>
        <v/>
      </c>
      <c r="N117" s="194" t="str">
        <f>IF(B117="","",IF(AND(Input!I116="",IFERROR(VLOOKUP(K117,UIR!$A$2:$P$21,3,FALSE),"")&lt;&gt;""),"Data is Missing.",""))</f>
        <v/>
      </c>
      <c r="O117" s="194" t="str">
        <f>IF(B117="","",IF(AND(Input!J116="",IFERROR(VLOOKUP(K117,UIR!$A$2:$P$21,4,FALSE),"")&lt;&gt;""),"Data is Missing.",""))</f>
        <v/>
      </c>
      <c r="P117" s="194" t="str">
        <f>IF(B117="","",IF(AND(Input!K116="",IFERROR(VLOOKUP(K117,UIR!$A$2:$P$21,5,FALSE),"")&lt;&gt;""),"Data is Missing.",""))</f>
        <v/>
      </c>
      <c r="Q117" s="194" t="str">
        <f>IF(B117="","",IF(AND(Input!L116="",IFERROR(VLOOKUP(K117,UIR!$A$2:$P$21,6,FALSE),"")&lt;&gt;""),"Data is Missing.",""))</f>
        <v/>
      </c>
      <c r="R117" s="194" t="str">
        <f>IF(B117="","",IF(AND(Input!M116="",IFERROR(VLOOKUP(K117,UIR!$A$2:$P$21,7,FALSE),"")&lt;&gt;""),"Data is Missing.",""))</f>
        <v/>
      </c>
      <c r="S117" s="194" t="str">
        <f>IF(B117="","",IF(AND(Input!P116="",IFERROR(VLOOKUP(K117,UIR!$A$2:$P$21,8,FALSE),"")&lt;&gt;""),"Data is Missing.",""))</f>
        <v/>
      </c>
      <c r="T117" s="194" t="str">
        <f>IF(B117="","",IF(AND(Input!Q116="",IFERROR(VLOOKUP(K117,UIR!$A$2:$P$21,9,FALSE),"")&lt;&gt;""),"Data is Missing.",""))</f>
        <v/>
      </c>
      <c r="U117" s="194"/>
      <c r="V117" s="194" t="str">
        <f>IF(B117="","",IF(AND(Input!S116="",IFERROR(VLOOKUP(K117,UIR!$A$2:$P$21,11,FALSE),"")&lt;&gt;""),"Data is Missing.",""))</f>
        <v/>
      </c>
      <c r="W117" s="194" t="str">
        <f>IF(B117="","",IF(AND(Input!T116="",IFERROR(VLOOKUP(K117,UIR!$A$2:$P$21,12,FALSE),"")&lt;&gt;""),"Data is Missing.",""))</f>
        <v/>
      </c>
      <c r="X117" s="194" t="str">
        <f>IF(B117="","",IF(AND(Input!V116="",IFERROR(VLOOKUP(K117,UIR!$A$2:$P$21,13,FALSE),"")&lt;&gt;""),"Data is Missing.",""))</f>
        <v/>
      </c>
      <c r="Y117" s="194" t="str">
        <f>IF(B117="","",IF(AND(Input!W116="",IFERROR(VLOOKUP(K117,UIR!$A$2:$P$21,14,FALSE),"")&lt;&gt;""),"Data is Missing.",""))</f>
        <v/>
      </c>
      <c r="Z117" s="194" t="str">
        <f>IF(B117="","",IF(AND(Input!X116="",IFERROR(VLOOKUP(K117,UIR!$A$2:$P$21,15,FALSE),"")&lt;&gt;""),"Data is Missing.",""))</f>
        <v/>
      </c>
      <c r="AA117" s="195" t="str">
        <f>IF(B117="","",IF(AND(Input!Y116="",IFERROR(VLOOKUP(K117,UIR!$A$2:$P$21,16,FALSE),"")&lt;&gt;""),"Data is Missing.",""))</f>
        <v/>
      </c>
      <c r="AC117" s="202" t="str">
        <f>IF(ISERROR(IF(Input!D116="","",IF(ISERROR(VLOOKUP(Input!D116,'Measure List'!$A$2:$A$30000,1,0)),"Invalid RefNo",""))),"",IF(Input!D116="","",IF(ISERROR(VLOOKUP(Input!D116,'Measure List'!$A$2:$A$30000,1,0)),"Invalid RefNo","")))</f>
        <v/>
      </c>
      <c r="AD117" s="156"/>
      <c r="AE117" s="156"/>
      <c r="AF117" s="156"/>
      <c r="AG117" s="156"/>
      <c r="AH117" s="156"/>
      <c r="AI117" s="156"/>
      <c r="AJ117" s="156"/>
      <c r="AK117" s="156"/>
      <c r="AL117" s="203" t="str">
        <f>IF(COUNTIF(Dropdowns!$K$2:$K$7,Input!S116)&gt;0,"",IF(Input!S116="","","Invalid Type"))</f>
        <v/>
      </c>
      <c r="AN117" s="204" t="str">
        <f>IF(Input!C116="","",IF(ISNUMBER(VALUE(Input!C116)),"","Needs to be a number."))</f>
        <v/>
      </c>
      <c r="AO117" s="205" t="str">
        <f>IF(Input!E116="","",IF(ISNUMBER(VALUE(Input!E116)),"","Needs to be a number."))</f>
        <v/>
      </c>
      <c r="AP117" s="205" t="str">
        <f>IF(Input!N116="","",IF(ISNUMBER(VALUE(Input!N116)),"","Needs to be a number."))</f>
        <v/>
      </c>
      <c r="AQ117" s="205" t="str">
        <f>IF(Input!O116="","",IF(ISNUMBER(VALUE(Input!O116)),"","Needs to be a number."))</f>
        <v/>
      </c>
      <c r="AR117" s="205" t="str">
        <f>IF(Input!V116="","",IF(ISNUMBER(VALUE(Input!V116)),"","Needs to be a number."))</f>
        <v/>
      </c>
      <c r="AS117" s="205" t="str">
        <f>IF(Input!W116="","",IF(ISNUMBER(VALUE(Input!W116)),"","Needs to be a number."))</f>
        <v/>
      </c>
      <c r="AT117" s="205" t="str">
        <f>IF(Input!X116="","",IF(ISNUMBER(VALUE(Input!X116)),"","Needs to be a number."))</f>
        <v/>
      </c>
      <c r="AU117" s="206" t="str">
        <f>IF(Input!Y116="","",IF(ISNUMBER(VALUE(Input!Y116)),"","Needs to be a number."))</f>
        <v/>
      </c>
      <c r="AV117" s="207"/>
      <c r="AW117" s="259" t="str">
        <f>IF(OR(VALUE(Input!C116)&lt;0,VALUE(Input!C116)&gt;100), "Invalid EEI %","")</f>
        <v/>
      </c>
      <c r="AX117" s="207"/>
      <c r="AY117" s="278" t="str">
        <f>IF(Input!E116="","",IF(VALUE(Input!E116)=0,"Do not enter 0.",""))</f>
        <v/>
      </c>
    </row>
    <row r="118" spans="2:51" x14ac:dyDescent="0.3">
      <c r="B118" s="188" t="str">
        <f>Input!A117</f>
        <v/>
      </c>
      <c r="C118" s="189" t="str">
        <f>IF(ISERROR(IF(AND(Input!$A117="",SUMPRODUCT(--(LEN(Input!$A118:'Input'!$A$1006)&gt;0))&lt;&gt;0),"Row is skipped.",IF(AND(Input!$A117="",Input!$A118=""),"", IF(Input!B117="","Data is missing.","")))),"",IF(AND(Input!$A117="",SUMPRODUCT(--(LEN(Input!$A118:'Input'!$A$1006)&gt;0))&lt;&gt;0),"Row is skipped.",IF(AND(Input!$A117="",Input!$A118=""),"", IF(Input!B117="","Data is missing.",""))))</f>
        <v/>
      </c>
      <c r="D118" s="189" t="str">
        <f>IF(ISERROR(IF(AND(Input!$A117="",SUMPRODUCT(--(LEN(Input!$A118:'Input'!$A$1006)&gt;0))&lt;&gt;0),"Row is skipped.",IF(AND(Input!$A117="",Input!$A118=""),"", IF(Input!C117="","Data is missing.","")))),"",IF(AND(Input!$A117="",SUMPRODUCT(--(LEN(Input!$A118:'Input'!$A$1006)&gt;0))&lt;&gt;0),"Row is skipped.",IF(AND(Input!$A117="",Input!$A118=""),"", IF(Input!C117="","Data is missing.",""))))</f>
        <v/>
      </c>
      <c r="E118" s="189" t="str">
        <f>IF(ISERROR(IF(AND(Input!$A117="",SUMPRODUCT(--(LEN(Input!$A118:'Input'!$A$1006)&gt;0))&lt;&gt;0),"Row is skipped.",IF(AND(Input!$A117="",Input!$A118=""),"", IF(Input!D117="","Data is missing.","")))),"",IF(AND(Input!$A117="",SUMPRODUCT(--(LEN(Input!$A118:'Input'!$A$1006)&gt;0))&lt;&gt;0),"Row is skipped.",IF(AND(Input!$A117="",Input!$A118=""),"", IF(Input!D117="","Data is missing.",""))))</f>
        <v/>
      </c>
      <c r="F118" s="189" t="str">
        <f>IF(ISERROR(IF(AND(Input!$A117="",SUMPRODUCT(--(LEN(Input!$A118:'Input'!$A$1006)&gt;0))&lt;&gt;0),"Row is skipped.",IF(AND(Input!$A117="",Input!$A118=""),"", IF(Input!E117="","Data is missing.","")))),"",IF(AND(Input!$A117="",SUMPRODUCT(--(LEN(Input!$A118:'Input'!$A$1006)&gt;0))&lt;&gt;0),"Row is skipped.",IF(AND(Input!$A117="",Input!$A118=""),"", IF(Input!E117="","Data is missing.",""))))</f>
        <v/>
      </c>
      <c r="G118" s="189" t="str">
        <f>IF(ISERROR(IF(AND(Input!$A117="",SUMPRODUCT(--(LEN(Input!$A118:'Input'!$A$1006)&gt;0))&lt;&gt;0),"Row is skipped.",IF(AND(Input!$A117="",Input!$A118=""),"", IF(Input!F117="","Data is missing.","")))),"",IF(AND(Input!$A117="",SUMPRODUCT(--(LEN(Input!$A118:'Input'!$A$1006)&gt;0))&lt;&gt;0),"Row is skipped.",IF(AND(Input!$A117="",Input!$A118=""),"", IF(Input!F117="","Data is missing.",""))))</f>
        <v/>
      </c>
      <c r="H118" s="190" t="str">
        <f>IF(ISERROR(IF(AND(Input!$A117="",SUMPRODUCT(--(LEN(Input!$A118:'Input'!$A$1006)&gt;0))&lt;&gt;0),"Row is skipped.",IF(AND(Input!$A117="",Input!$A118=""),"", IF(Input!G117="","Data is missing.","")))),"",IF(AND(Input!$A117="",SUMPRODUCT(--(LEN(Input!$A118:'Input'!$A$1006)&gt;0))&lt;&gt;0),"Row is skipped.",IF(AND(Input!$A117="",Input!$A118=""),"", IF(Input!G117="","Data is missing.",""))))</f>
        <v/>
      </c>
      <c r="I118" s="156"/>
      <c r="J118" s="191" t="str">
        <f>IFERROR(VLOOKUP(VLOOKUP(Input!$D117,'Measure List'!$A:$AN,40,FALSE),UIR!$A$1:$Q$27,17,FALSE),"")</f>
        <v/>
      </c>
      <c r="K118" s="192" t="str">
        <f>IFERROR(VLOOKUP(Input!$D117,'Measure List'!$A:$AN,40,FALSE),"")</f>
        <v/>
      </c>
      <c r="L118" s="156"/>
      <c r="M118" s="193" t="str">
        <f>IF(B118="","",IF(AND(Input!H117="",IFERROR(VLOOKUP(K118,UIR!$A$2:$P$21,2,FALSE),"")&lt;&gt;""),"Data is Missing.",""))</f>
        <v/>
      </c>
      <c r="N118" s="194" t="str">
        <f>IF(B118="","",IF(AND(Input!I117="",IFERROR(VLOOKUP(K118,UIR!$A$2:$P$21,3,FALSE),"")&lt;&gt;""),"Data is Missing.",""))</f>
        <v/>
      </c>
      <c r="O118" s="194" t="str">
        <f>IF(B118="","",IF(AND(Input!J117="",IFERROR(VLOOKUP(K118,UIR!$A$2:$P$21,4,FALSE),"")&lt;&gt;""),"Data is Missing.",""))</f>
        <v/>
      </c>
      <c r="P118" s="194" t="str">
        <f>IF(B118="","",IF(AND(Input!K117="",IFERROR(VLOOKUP(K118,UIR!$A$2:$P$21,5,FALSE),"")&lt;&gt;""),"Data is Missing.",""))</f>
        <v/>
      </c>
      <c r="Q118" s="194" t="str">
        <f>IF(B118="","",IF(AND(Input!L117="",IFERROR(VLOOKUP(K118,UIR!$A$2:$P$21,6,FALSE),"")&lt;&gt;""),"Data is Missing.",""))</f>
        <v/>
      </c>
      <c r="R118" s="194" t="str">
        <f>IF(B118="","",IF(AND(Input!M117="",IFERROR(VLOOKUP(K118,UIR!$A$2:$P$21,7,FALSE),"")&lt;&gt;""),"Data is Missing.",""))</f>
        <v/>
      </c>
      <c r="S118" s="194" t="str">
        <f>IF(B118="","",IF(AND(Input!P117="",IFERROR(VLOOKUP(K118,UIR!$A$2:$P$21,8,FALSE),"")&lt;&gt;""),"Data is Missing.",""))</f>
        <v/>
      </c>
      <c r="T118" s="194" t="str">
        <f>IF(B118="","",IF(AND(Input!Q117="",IFERROR(VLOOKUP(K118,UIR!$A$2:$P$21,9,FALSE),"")&lt;&gt;""),"Data is Missing.",""))</f>
        <v/>
      </c>
      <c r="U118" s="194"/>
      <c r="V118" s="194" t="str">
        <f>IF(B118="","",IF(AND(Input!S117="",IFERROR(VLOOKUP(K118,UIR!$A$2:$P$21,11,FALSE),"")&lt;&gt;""),"Data is Missing.",""))</f>
        <v/>
      </c>
      <c r="W118" s="194" t="str">
        <f>IF(B118="","",IF(AND(Input!T117="",IFERROR(VLOOKUP(K118,UIR!$A$2:$P$21,12,FALSE),"")&lt;&gt;""),"Data is Missing.",""))</f>
        <v/>
      </c>
      <c r="X118" s="194" t="str">
        <f>IF(B118="","",IF(AND(Input!V117="",IFERROR(VLOOKUP(K118,UIR!$A$2:$P$21,13,FALSE),"")&lt;&gt;""),"Data is Missing.",""))</f>
        <v/>
      </c>
      <c r="Y118" s="194" t="str">
        <f>IF(B118="","",IF(AND(Input!W117="",IFERROR(VLOOKUP(K118,UIR!$A$2:$P$21,14,FALSE),"")&lt;&gt;""),"Data is Missing.",""))</f>
        <v/>
      </c>
      <c r="Z118" s="194" t="str">
        <f>IF(B118="","",IF(AND(Input!X117="",IFERROR(VLOOKUP(K118,UIR!$A$2:$P$21,15,FALSE),"")&lt;&gt;""),"Data is Missing.",""))</f>
        <v/>
      </c>
      <c r="AA118" s="195" t="str">
        <f>IF(B118="","",IF(AND(Input!Y117="",IFERROR(VLOOKUP(K118,UIR!$A$2:$P$21,16,FALSE),"")&lt;&gt;""),"Data is Missing.",""))</f>
        <v/>
      </c>
      <c r="AC118" s="202" t="str">
        <f>IF(ISERROR(IF(Input!D117="","",IF(ISERROR(VLOOKUP(Input!D117,'Measure List'!$A$2:$A$30000,1,0)),"Invalid RefNo",""))),"",IF(Input!D117="","",IF(ISERROR(VLOOKUP(Input!D117,'Measure List'!$A$2:$A$30000,1,0)),"Invalid RefNo","")))</f>
        <v/>
      </c>
      <c r="AD118" s="156"/>
      <c r="AE118" s="156"/>
      <c r="AF118" s="156"/>
      <c r="AG118" s="156"/>
      <c r="AH118" s="156"/>
      <c r="AI118" s="156"/>
      <c r="AJ118" s="156"/>
      <c r="AK118" s="156"/>
      <c r="AL118" s="203" t="str">
        <f>IF(COUNTIF(Dropdowns!$K$2:$K$7,Input!S117)&gt;0,"",IF(Input!S117="","","Invalid Type"))</f>
        <v/>
      </c>
      <c r="AN118" s="204" t="str">
        <f>IF(Input!C117="","",IF(ISNUMBER(VALUE(Input!C117)),"","Needs to be a number."))</f>
        <v/>
      </c>
      <c r="AO118" s="205" t="str">
        <f>IF(Input!E117="","",IF(ISNUMBER(VALUE(Input!E117)),"","Needs to be a number."))</f>
        <v/>
      </c>
      <c r="AP118" s="205" t="str">
        <f>IF(Input!N117="","",IF(ISNUMBER(VALUE(Input!N117)),"","Needs to be a number."))</f>
        <v/>
      </c>
      <c r="AQ118" s="205" t="str">
        <f>IF(Input!O117="","",IF(ISNUMBER(VALUE(Input!O117)),"","Needs to be a number."))</f>
        <v/>
      </c>
      <c r="AR118" s="205" t="str">
        <f>IF(Input!V117="","",IF(ISNUMBER(VALUE(Input!V117)),"","Needs to be a number."))</f>
        <v/>
      </c>
      <c r="AS118" s="205" t="str">
        <f>IF(Input!W117="","",IF(ISNUMBER(VALUE(Input!W117)),"","Needs to be a number."))</f>
        <v/>
      </c>
      <c r="AT118" s="205" t="str">
        <f>IF(Input!X117="","",IF(ISNUMBER(VALUE(Input!X117)),"","Needs to be a number."))</f>
        <v/>
      </c>
      <c r="AU118" s="206" t="str">
        <f>IF(Input!Y117="","",IF(ISNUMBER(VALUE(Input!Y117)),"","Needs to be a number."))</f>
        <v/>
      </c>
      <c r="AV118" s="207"/>
      <c r="AW118" s="259" t="str">
        <f>IF(OR(VALUE(Input!C117)&lt;0,VALUE(Input!C117)&gt;100), "Invalid EEI %","")</f>
        <v/>
      </c>
      <c r="AX118" s="207"/>
      <c r="AY118" s="278" t="str">
        <f>IF(Input!E117="","",IF(VALUE(Input!E117)=0,"Do not enter 0.",""))</f>
        <v/>
      </c>
    </row>
    <row r="119" spans="2:51" x14ac:dyDescent="0.3">
      <c r="B119" s="188" t="str">
        <f>Input!A118</f>
        <v/>
      </c>
      <c r="C119" s="189" t="str">
        <f>IF(ISERROR(IF(AND(Input!$A118="",SUMPRODUCT(--(LEN(Input!$A119:'Input'!$A$1006)&gt;0))&lt;&gt;0),"Row is skipped.",IF(AND(Input!$A118="",Input!$A119=""),"", IF(Input!B118="","Data is missing.","")))),"",IF(AND(Input!$A118="",SUMPRODUCT(--(LEN(Input!$A119:'Input'!$A$1006)&gt;0))&lt;&gt;0),"Row is skipped.",IF(AND(Input!$A118="",Input!$A119=""),"", IF(Input!B118="","Data is missing.",""))))</f>
        <v/>
      </c>
      <c r="D119" s="189" t="str">
        <f>IF(ISERROR(IF(AND(Input!$A118="",SUMPRODUCT(--(LEN(Input!$A119:'Input'!$A$1006)&gt;0))&lt;&gt;0),"Row is skipped.",IF(AND(Input!$A118="",Input!$A119=""),"", IF(Input!C118="","Data is missing.","")))),"",IF(AND(Input!$A118="",SUMPRODUCT(--(LEN(Input!$A119:'Input'!$A$1006)&gt;0))&lt;&gt;0),"Row is skipped.",IF(AND(Input!$A118="",Input!$A119=""),"", IF(Input!C118="","Data is missing.",""))))</f>
        <v/>
      </c>
      <c r="E119" s="189" t="str">
        <f>IF(ISERROR(IF(AND(Input!$A118="",SUMPRODUCT(--(LEN(Input!$A119:'Input'!$A$1006)&gt;0))&lt;&gt;0),"Row is skipped.",IF(AND(Input!$A118="",Input!$A119=""),"", IF(Input!D118="","Data is missing.","")))),"",IF(AND(Input!$A118="",SUMPRODUCT(--(LEN(Input!$A119:'Input'!$A$1006)&gt;0))&lt;&gt;0),"Row is skipped.",IF(AND(Input!$A118="",Input!$A119=""),"", IF(Input!D118="","Data is missing.",""))))</f>
        <v/>
      </c>
      <c r="F119" s="189" t="str">
        <f>IF(ISERROR(IF(AND(Input!$A118="",SUMPRODUCT(--(LEN(Input!$A119:'Input'!$A$1006)&gt;0))&lt;&gt;0),"Row is skipped.",IF(AND(Input!$A118="",Input!$A119=""),"", IF(Input!E118="","Data is missing.","")))),"",IF(AND(Input!$A118="",SUMPRODUCT(--(LEN(Input!$A119:'Input'!$A$1006)&gt;0))&lt;&gt;0),"Row is skipped.",IF(AND(Input!$A118="",Input!$A119=""),"", IF(Input!E118="","Data is missing.",""))))</f>
        <v/>
      </c>
      <c r="G119" s="189" t="str">
        <f>IF(ISERROR(IF(AND(Input!$A118="",SUMPRODUCT(--(LEN(Input!$A119:'Input'!$A$1006)&gt;0))&lt;&gt;0),"Row is skipped.",IF(AND(Input!$A118="",Input!$A119=""),"", IF(Input!F118="","Data is missing.","")))),"",IF(AND(Input!$A118="",SUMPRODUCT(--(LEN(Input!$A119:'Input'!$A$1006)&gt;0))&lt;&gt;0),"Row is skipped.",IF(AND(Input!$A118="",Input!$A119=""),"", IF(Input!F118="","Data is missing.",""))))</f>
        <v/>
      </c>
      <c r="H119" s="190" t="str">
        <f>IF(ISERROR(IF(AND(Input!$A118="",SUMPRODUCT(--(LEN(Input!$A119:'Input'!$A$1006)&gt;0))&lt;&gt;0),"Row is skipped.",IF(AND(Input!$A118="",Input!$A119=""),"", IF(Input!G118="","Data is missing.","")))),"",IF(AND(Input!$A118="",SUMPRODUCT(--(LEN(Input!$A119:'Input'!$A$1006)&gt;0))&lt;&gt;0),"Row is skipped.",IF(AND(Input!$A118="",Input!$A119=""),"", IF(Input!G118="","Data is missing.",""))))</f>
        <v/>
      </c>
      <c r="I119" s="156"/>
      <c r="J119" s="191" t="str">
        <f>IFERROR(VLOOKUP(VLOOKUP(Input!$D118,'Measure List'!$A:$AN,40,FALSE),UIR!$A$1:$Q$27,17,FALSE),"")</f>
        <v/>
      </c>
      <c r="K119" s="192" t="str">
        <f>IFERROR(VLOOKUP(Input!$D118,'Measure List'!$A:$AN,40,FALSE),"")</f>
        <v/>
      </c>
      <c r="L119" s="156"/>
      <c r="M119" s="193" t="str">
        <f>IF(B119="","",IF(AND(Input!H118="",IFERROR(VLOOKUP(K119,UIR!$A$2:$P$21,2,FALSE),"")&lt;&gt;""),"Data is Missing.",""))</f>
        <v/>
      </c>
      <c r="N119" s="194" t="str">
        <f>IF(B119="","",IF(AND(Input!I118="",IFERROR(VLOOKUP(K119,UIR!$A$2:$P$21,3,FALSE),"")&lt;&gt;""),"Data is Missing.",""))</f>
        <v/>
      </c>
      <c r="O119" s="194" t="str">
        <f>IF(B119="","",IF(AND(Input!J118="",IFERROR(VLOOKUP(K119,UIR!$A$2:$P$21,4,FALSE),"")&lt;&gt;""),"Data is Missing.",""))</f>
        <v/>
      </c>
      <c r="P119" s="194" t="str">
        <f>IF(B119="","",IF(AND(Input!K118="",IFERROR(VLOOKUP(K119,UIR!$A$2:$P$21,5,FALSE),"")&lt;&gt;""),"Data is Missing.",""))</f>
        <v/>
      </c>
      <c r="Q119" s="194" t="str">
        <f>IF(B119="","",IF(AND(Input!L118="",IFERROR(VLOOKUP(K119,UIR!$A$2:$P$21,6,FALSE),"")&lt;&gt;""),"Data is Missing.",""))</f>
        <v/>
      </c>
      <c r="R119" s="194" t="str">
        <f>IF(B119="","",IF(AND(Input!M118="",IFERROR(VLOOKUP(K119,UIR!$A$2:$P$21,7,FALSE),"")&lt;&gt;""),"Data is Missing.",""))</f>
        <v/>
      </c>
      <c r="S119" s="194" t="str">
        <f>IF(B119="","",IF(AND(Input!P118="",IFERROR(VLOOKUP(K119,UIR!$A$2:$P$21,8,FALSE),"")&lt;&gt;""),"Data is Missing.",""))</f>
        <v/>
      </c>
      <c r="T119" s="194" t="str">
        <f>IF(B119="","",IF(AND(Input!Q118="",IFERROR(VLOOKUP(K119,UIR!$A$2:$P$21,9,FALSE),"")&lt;&gt;""),"Data is Missing.",""))</f>
        <v/>
      </c>
      <c r="U119" s="194"/>
      <c r="V119" s="194" t="str">
        <f>IF(B119="","",IF(AND(Input!S118="",IFERROR(VLOOKUP(K119,UIR!$A$2:$P$21,11,FALSE),"")&lt;&gt;""),"Data is Missing.",""))</f>
        <v/>
      </c>
      <c r="W119" s="194" t="str">
        <f>IF(B119="","",IF(AND(Input!T118="",IFERROR(VLOOKUP(K119,UIR!$A$2:$P$21,12,FALSE),"")&lt;&gt;""),"Data is Missing.",""))</f>
        <v/>
      </c>
      <c r="X119" s="194" t="str">
        <f>IF(B119="","",IF(AND(Input!V118="",IFERROR(VLOOKUP(K119,UIR!$A$2:$P$21,13,FALSE),"")&lt;&gt;""),"Data is Missing.",""))</f>
        <v/>
      </c>
      <c r="Y119" s="194" t="str">
        <f>IF(B119="","",IF(AND(Input!W118="",IFERROR(VLOOKUP(K119,UIR!$A$2:$P$21,14,FALSE),"")&lt;&gt;""),"Data is Missing.",""))</f>
        <v/>
      </c>
      <c r="Z119" s="194" t="str">
        <f>IF(B119="","",IF(AND(Input!X118="",IFERROR(VLOOKUP(K119,UIR!$A$2:$P$21,15,FALSE),"")&lt;&gt;""),"Data is Missing.",""))</f>
        <v/>
      </c>
      <c r="AA119" s="195" t="str">
        <f>IF(B119="","",IF(AND(Input!Y118="",IFERROR(VLOOKUP(K119,UIR!$A$2:$P$21,16,FALSE),"")&lt;&gt;""),"Data is Missing.",""))</f>
        <v/>
      </c>
      <c r="AC119" s="202" t="str">
        <f>IF(ISERROR(IF(Input!D118="","",IF(ISERROR(VLOOKUP(Input!D118,'Measure List'!$A$2:$A$30000,1,0)),"Invalid RefNo",""))),"",IF(Input!D118="","",IF(ISERROR(VLOOKUP(Input!D118,'Measure List'!$A$2:$A$30000,1,0)),"Invalid RefNo","")))</f>
        <v/>
      </c>
      <c r="AD119" s="156"/>
      <c r="AE119" s="156"/>
      <c r="AF119" s="156"/>
      <c r="AG119" s="156"/>
      <c r="AH119" s="156"/>
      <c r="AI119" s="156"/>
      <c r="AJ119" s="156"/>
      <c r="AK119" s="156"/>
      <c r="AL119" s="203" t="str">
        <f>IF(COUNTIF(Dropdowns!$K$2:$K$7,Input!S118)&gt;0,"",IF(Input!S118="","","Invalid Type"))</f>
        <v/>
      </c>
      <c r="AN119" s="204" t="str">
        <f>IF(Input!C118="","",IF(ISNUMBER(VALUE(Input!C118)),"","Needs to be a number."))</f>
        <v/>
      </c>
      <c r="AO119" s="205" t="str">
        <f>IF(Input!E118="","",IF(ISNUMBER(VALUE(Input!E118)),"","Needs to be a number."))</f>
        <v/>
      </c>
      <c r="AP119" s="205" t="str">
        <f>IF(Input!N118="","",IF(ISNUMBER(VALUE(Input!N118)),"","Needs to be a number."))</f>
        <v/>
      </c>
      <c r="AQ119" s="205" t="str">
        <f>IF(Input!O118="","",IF(ISNUMBER(VALUE(Input!O118)),"","Needs to be a number."))</f>
        <v/>
      </c>
      <c r="AR119" s="205" t="str">
        <f>IF(Input!V118="","",IF(ISNUMBER(VALUE(Input!V118)),"","Needs to be a number."))</f>
        <v/>
      </c>
      <c r="AS119" s="205" t="str">
        <f>IF(Input!W118="","",IF(ISNUMBER(VALUE(Input!W118)),"","Needs to be a number."))</f>
        <v/>
      </c>
      <c r="AT119" s="205" t="str">
        <f>IF(Input!X118="","",IF(ISNUMBER(VALUE(Input!X118)),"","Needs to be a number."))</f>
        <v/>
      </c>
      <c r="AU119" s="206" t="str">
        <f>IF(Input!Y118="","",IF(ISNUMBER(VALUE(Input!Y118)),"","Needs to be a number."))</f>
        <v/>
      </c>
      <c r="AV119" s="207"/>
      <c r="AW119" s="259" t="str">
        <f>IF(OR(VALUE(Input!C118)&lt;0,VALUE(Input!C118)&gt;100), "Invalid EEI %","")</f>
        <v/>
      </c>
      <c r="AX119" s="207"/>
      <c r="AY119" s="278" t="str">
        <f>IF(Input!E118="","",IF(VALUE(Input!E118)=0,"Do not enter 0.",""))</f>
        <v/>
      </c>
    </row>
    <row r="120" spans="2:51" x14ac:dyDescent="0.3">
      <c r="B120" s="188" t="str">
        <f>Input!A119</f>
        <v/>
      </c>
      <c r="C120" s="189" t="str">
        <f>IF(ISERROR(IF(AND(Input!$A119="",SUMPRODUCT(--(LEN(Input!$A120:'Input'!$A$1006)&gt;0))&lt;&gt;0),"Row is skipped.",IF(AND(Input!$A119="",Input!$A120=""),"", IF(Input!B119="","Data is missing.","")))),"",IF(AND(Input!$A119="",SUMPRODUCT(--(LEN(Input!$A120:'Input'!$A$1006)&gt;0))&lt;&gt;0),"Row is skipped.",IF(AND(Input!$A119="",Input!$A120=""),"", IF(Input!B119="","Data is missing.",""))))</f>
        <v/>
      </c>
      <c r="D120" s="189" t="str">
        <f>IF(ISERROR(IF(AND(Input!$A119="",SUMPRODUCT(--(LEN(Input!$A120:'Input'!$A$1006)&gt;0))&lt;&gt;0),"Row is skipped.",IF(AND(Input!$A119="",Input!$A120=""),"", IF(Input!C119="","Data is missing.","")))),"",IF(AND(Input!$A119="",SUMPRODUCT(--(LEN(Input!$A120:'Input'!$A$1006)&gt;0))&lt;&gt;0),"Row is skipped.",IF(AND(Input!$A119="",Input!$A120=""),"", IF(Input!C119="","Data is missing.",""))))</f>
        <v/>
      </c>
      <c r="E120" s="189" t="str">
        <f>IF(ISERROR(IF(AND(Input!$A119="",SUMPRODUCT(--(LEN(Input!$A120:'Input'!$A$1006)&gt;0))&lt;&gt;0),"Row is skipped.",IF(AND(Input!$A119="",Input!$A120=""),"", IF(Input!D119="","Data is missing.","")))),"",IF(AND(Input!$A119="",SUMPRODUCT(--(LEN(Input!$A120:'Input'!$A$1006)&gt;0))&lt;&gt;0),"Row is skipped.",IF(AND(Input!$A119="",Input!$A120=""),"", IF(Input!D119="","Data is missing.",""))))</f>
        <v/>
      </c>
      <c r="F120" s="189" t="str">
        <f>IF(ISERROR(IF(AND(Input!$A119="",SUMPRODUCT(--(LEN(Input!$A120:'Input'!$A$1006)&gt;0))&lt;&gt;0),"Row is skipped.",IF(AND(Input!$A119="",Input!$A120=""),"", IF(Input!E119="","Data is missing.","")))),"",IF(AND(Input!$A119="",SUMPRODUCT(--(LEN(Input!$A120:'Input'!$A$1006)&gt;0))&lt;&gt;0),"Row is skipped.",IF(AND(Input!$A119="",Input!$A120=""),"", IF(Input!E119="","Data is missing.",""))))</f>
        <v/>
      </c>
      <c r="G120" s="189" t="str">
        <f>IF(ISERROR(IF(AND(Input!$A119="",SUMPRODUCT(--(LEN(Input!$A120:'Input'!$A$1006)&gt;0))&lt;&gt;0),"Row is skipped.",IF(AND(Input!$A119="",Input!$A120=""),"", IF(Input!F119="","Data is missing.","")))),"",IF(AND(Input!$A119="",SUMPRODUCT(--(LEN(Input!$A120:'Input'!$A$1006)&gt;0))&lt;&gt;0),"Row is skipped.",IF(AND(Input!$A119="",Input!$A120=""),"", IF(Input!F119="","Data is missing.",""))))</f>
        <v/>
      </c>
      <c r="H120" s="190" t="str">
        <f>IF(ISERROR(IF(AND(Input!$A119="",SUMPRODUCT(--(LEN(Input!$A120:'Input'!$A$1006)&gt;0))&lt;&gt;0),"Row is skipped.",IF(AND(Input!$A119="",Input!$A120=""),"", IF(Input!G119="","Data is missing.","")))),"",IF(AND(Input!$A119="",SUMPRODUCT(--(LEN(Input!$A120:'Input'!$A$1006)&gt;0))&lt;&gt;0),"Row is skipped.",IF(AND(Input!$A119="",Input!$A120=""),"", IF(Input!G119="","Data is missing.",""))))</f>
        <v/>
      </c>
      <c r="I120" s="156"/>
      <c r="J120" s="191" t="str">
        <f>IFERROR(VLOOKUP(VLOOKUP(Input!$D119,'Measure List'!$A:$AN,40,FALSE),UIR!$A$1:$Q$27,17,FALSE),"")</f>
        <v/>
      </c>
      <c r="K120" s="192" t="str">
        <f>IFERROR(VLOOKUP(Input!$D119,'Measure List'!$A:$AN,40,FALSE),"")</f>
        <v/>
      </c>
      <c r="L120" s="156"/>
      <c r="M120" s="193" t="str">
        <f>IF(B120="","",IF(AND(Input!H119="",IFERROR(VLOOKUP(K120,UIR!$A$2:$P$21,2,FALSE),"")&lt;&gt;""),"Data is Missing.",""))</f>
        <v/>
      </c>
      <c r="N120" s="194" t="str">
        <f>IF(B120="","",IF(AND(Input!I119="",IFERROR(VLOOKUP(K120,UIR!$A$2:$P$21,3,FALSE),"")&lt;&gt;""),"Data is Missing.",""))</f>
        <v/>
      </c>
      <c r="O120" s="194" t="str">
        <f>IF(B120="","",IF(AND(Input!J119="",IFERROR(VLOOKUP(K120,UIR!$A$2:$P$21,4,FALSE),"")&lt;&gt;""),"Data is Missing.",""))</f>
        <v/>
      </c>
      <c r="P120" s="194" t="str">
        <f>IF(B120="","",IF(AND(Input!K119="",IFERROR(VLOOKUP(K120,UIR!$A$2:$P$21,5,FALSE),"")&lt;&gt;""),"Data is Missing.",""))</f>
        <v/>
      </c>
      <c r="Q120" s="194" t="str">
        <f>IF(B120="","",IF(AND(Input!L119="",IFERROR(VLOOKUP(K120,UIR!$A$2:$P$21,6,FALSE),"")&lt;&gt;""),"Data is Missing.",""))</f>
        <v/>
      </c>
      <c r="R120" s="194" t="str">
        <f>IF(B120="","",IF(AND(Input!M119="",IFERROR(VLOOKUP(K120,UIR!$A$2:$P$21,7,FALSE),"")&lt;&gt;""),"Data is Missing.",""))</f>
        <v/>
      </c>
      <c r="S120" s="194" t="str">
        <f>IF(B120="","",IF(AND(Input!P119="",IFERROR(VLOOKUP(K120,UIR!$A$2:$P$21,8,FALSE),"")&lt;&gt;""),"Data is Missing.",""))</f>
        <v/>
      </c>
      <c r="T120" s="194" t="str">
        <f>IF(B120="","",IF(AND(Input!Q119="",IFERROR(VLOOKUP(K120,UIR!$A$2:$P$21,9,FALSE),"")&lt;&gt;""),"Data is Missing.",""))</f>
        <v/>
      </c>
      <c r="U120" s="194"/>
      <c r="V120" s="194" t="str">
        <f>IF(B120="","",IF(AND(Input!S119="",IFERROR(VLOOKUP(K120,UIR!$A$2:$P$21,11,FALSE),"")&lt;&gt;""),"Data is Missing.",""))</f>
        <v/>
      </c>
      <c r="W120" s="194" t="str">
        <f>IF(B120="","",IF(AND(Input!T119="",IFERROR(VLOOKUP(K120,UIR!$A$2:$P$21,12,FALSE),"")&lt;&gt;""),"Data is Missing.",""))</f>
        <v/>
      </c>
      <c r="X120" s="194" t="str">
        <f>IF(B120="","",IF(AND(Input!V119="",IFERROR(VLOOKUP(K120,UIR!$A$2:$P$21,13,FALSE),"")&lt;&gt;""),"Data is Missing.",""))</f>
        <v/>
      </c>
      <c r="Y120" s="194" t="str">
        <f>IF(B120="","",IF(AND(Input!W119="",IFERROR(VLOOKUP(K120,UIR!$A$2:$P$21,14,FALSE),"")&lt;&gt;""),"Data is Missing.",""))</f>
        <v/>
      </c>
      <c r="Z120" s="194" t="str">
        <f>IF(B120="","",IF(AND(Input!X119="",IFERROR(VLOOKUP(K120,UIR!$A$2:$P$21,15,FALSE),"")&lt;&gt;""),"Data is Missing.",""))</f>
        <v/>
      </c>
      <c r="AA120" s="195" t="str">
        <f>IF(B120="","",IF(AND(Input!Y119="",IFERROR(VLOOKUP(K120,UIR!$A$2:$P$21,16,FALSE),"")&lt;&gt;""),"Data is Missing.",""))</f>
        <v/>
      </c>
      <c r="AC120" s="202" t="str">
        <f>IF(ISERROR(IF(Input!D119="","",IF(ISERROR(VLOOKUP(Input!D119,'Measure List'!$A$2:$A$30000,1,0)),"Invalid RefNo",""))),"",IF(Input!D119="","",IF(ISERROR(VLOOKUP(Input!D119,'Measure List'!$A$2:$A$30000,1,0)),"Invalid RefNo","")))</f>
        <v/>
      </c>
      <c r="AD120" s="156"/>
      <c r="AE120" s="156"/>
      <c r="AF120" s="156"/>
      <c r="AG120" s="156"/>
      <c r="AH120" s="156"/>
      <c r="AI120" s="156"/>
      <c r="AJ120" s="156"/>
      <c r="AK120" s="156"/>
      <c r="AL120" s="203" t="str">
        <f>IF(COUNTIF(Dropdowns!$K$2:$K$7,Input!S119)&gt;0,"",IF(Input!S119="","","Invalid Type"))</f>
        <v/>
      </c>
      <c r="AN120" s="204" t="str">
        <f>IF(Input!C119="","",IF(ISNUMBER(VALUE(Input!C119)),"","Needs to be a number."))</f>
        <v/>
      </c>
      <c r="AO120" s="205" t="str">
        <f>IF(Input!E119="","",IF(ISNUMBER(VALUE(Input!E119)),"","Needs to be a number."))</f>
        <v/>
      </c>
      <c r="AP120" s="205" t="str">
        <f>IF(Input!N119="","",IF(ISNUMBER(VALUE(Input!N119)),"","Needs to be a number."))</f>
        <v/>
      </c>
      <c r="AQ120" s="205" t="str">
        <f>IF(Input!O119="","",IF(ISNUMBER(VALUE(Input!O119)),"","Needs to be a number."))</f>
        <v/>
      </c>
      <c r="AR120" s="205" t="str">
        <f>IF(Input!V119="","",IF(ISNUMBER(VALUE(Input!V119)),"","Needs to be a number."))</f>
        <v/>
      </c>
      <c r="AS120" s="205" t="str">
        <f>IF(Input!W119="","",IF(ISNUMBER(VALUE(Input!W119)),"","Needs to be a number."))</f>
        <v/>
      </c>
      <c r="AT120" s="205" t="str">
        <f>IF(Input!X119="","",IF(ISNUMBER(VALUE(Input!X119)),"","Needs to be a number."))</f>
        <v/>
      </c>
      <c r="AU120" s="206" t="str">
        <f>IF(Input!Y119="","",IF(ISNUMBER(VALUE(Input!Y119)),"","Needs to be a number."))</f>
        <v/>
      </c>
      <c r="AV120" s="207"/>
      <c r="AW120" s="259" t="str">
        <f>IF(OR(VALUE(Input!C119)&lt;0,VALUE(Input!C119)&gt;100), "Invalid EEI %","")</f>
        <v/>
      </c>
      <c r="AX120" s="207"/>
      <c r="AY120" s="278" t="str">
        <f>IF(Input!E119="","",IF(VALUE(Input!E119)=0,"Do not enter 0.",""))</f>
        <v/>
      </c>
    </row>
    <row r="121" spans="2:51" x14ac:dyDescent="0.3">
      <c r="B121" s="188" t="str">
        <f>Input!A120</f>
        <v/>
      </c>
      <c r="C121" s="189" t="str">
        <f>IF(ISERROR(IF(AND(Input!$A120="",SUMPRODUCT(--(LEN(Input!$A121:'Input'!$A$1006)&gt;0))&lt;&gt;0),"Row is skipped.",IF(AND(Input!$A120="",Input!$A121=""),"", IF(Input!B120="","Data is missing.","")))),"",IF(AND(Input!$A120="",SUMPRODUCT(--(LEN(Input!$A121:'Input'!$A$1006)&gt;0))&lt;&gt;0),"Row is skipped.",IF(AND(Input!$A120="",Input!$A121=""),"", IF(Input!B120="","Data is missing.",""))))</f>
        <v/>
      </c>
      <c r="D121" s="189" t="str">
        <f>IF(ISERROR(IF(AND(Input!$A120="",SUMPRODUCT(--(LEN(Input!$A121:'Input'!$A$1006)&gt;0))&lt;&gt;0),"Row is skipped.",IF(AND(Input!$A120="",Input!$A121=""),"", IF(Input!C120="","Data is missing.","")))),"",IF(AND(Input!$A120="",SUMPRODUCT(--(LEN(Input!$A121:'Input'!$A$1006)&gt;0))&lt;&gt;0),"Row is skipped.",IF(AND(Input!$A120="",Input!$A121=""),"", IF(Input!C120="","Data is missing.",""))))</f>
        <v/>
      </c>
      <c r="E121" s="189" t="str">
        <f>IF(ISERROR(IF(AND(Input!$A120="",SUMPRODUCT(--(LEN(Input!$A121:'Input'!$A$1006)&gt;0))&lt;&gt;0),"Row is skipped.",IF(AND(Input!$A120="",Input!$A121=""),"", IF(Input!D120="","Data is missing.","")))),"",IF(AND(Input!$A120="",SUMPRODUCT(--(LEN(Input!$A121:'Input'!$A$1006)&gt;0))&lt;&gt;0),"Row is skipped.",IF(AND(Input!$A120="",Input!$A121=""),"", IF(Input!D120="","Data is missing.",""))))</f>
        <v/>
      </c>
      <c r="F121" s="189" t="str">
        <f>IF(ISERROR(IF(AND(Input!$A120="",SUMPRODUCT(--(LEN(Input!$A121:'Input'!$A$1006)&gt;0))&lt;&gt;0),"Row is skipped.",IF(AND(Input!$A120="",Input!$A121=""),"", IF(Input!E120="","Data is missing.","")))),"",IF(AND(Input!$A120="",SUMPRODUCT(--(LEN(Input!$A121:'Input'!$A$1006)&gt;0))&lt;&gt;0),"Row is skipped.",IF(AND(Input!$A120="",Input!$A121=""),"", IF(Input!E120="","Data is missing.",""))))</f>
        <v/>
      </c>
      <c r="G121" s="189" t="str">
        <f>IF(ISERROR(IF(AND(Input!$A120="",SUMPRODUCT(--(LEN(Input!$A121:'Input'!$A$1006)&gt;0))&lt;&gt;0),"Row is skipped.",IF(AND(Input!$A120="",Input!$A121=""),"", IF(Input!F120="","Data is missing.","")))),"",IF(AND(Input!$A120="",SUMPRODUCT(--(LEN(Input!$A121:'Input'!$A$1006)&gt;0))&lt;&gt;0),"Row is skipped.",IF(AND(Input!$A120="",Input!$A121=""),"", IF(Input!F120="","Data is missing.",""))))</f>
        <v/>
      </c>
      <c r="H121" s="190" t="str">
        <f>IF(ISERROR(IF(AND(Input!$A120="",SUMPRODUCT(--(LEN(Input!$A121:'Input'!$A$1006)&gt;0))&lt;&gt;0),"Row is skipped.",IF(AND(Input!$A120="",Input!$A121=""),"", IF(Input!G120="","Data is missing.","")))),"",IF(AND(Input!$A120="",SUMPRODUCT(--(LEN(Input!$A121:'Input'!$A$1006)&gt;0))&lt;&gt;0),"Row is skipped.",IF(AND(Input!$A120="",Input!$A121=""),"", IF(Input!G120="","Data is missing.",""))))</f>
        <v/>
      </c>
      <c r="I121" s="156"/>
      <c r="J121" s="191" t="str">
        <f>IFERROR(VLOOKUP(VLOOKUP(Input!$D120,'Measure List'!$A:$AN,40,FALSE),UIR!$A$1:$Q$27,17,FALSE),"")</f>
        <v/>
      </c>
      <c r="K121" s="192" t="str">
        <f>IFERROR(VLOOKUP(Input!$D120,'Measure List'!$A:$AN,40,FALSE),"")</f>
        <v/>
      </c>
      <c r="L121" s="156"/>
      <c r="M121" s="193" t="str">
        <f>IF(B121="","",IF(AND(Input!H120="",IFERROR(VLOOKUP(K121,UIR!$A$2:$P$21,2,FALSE),"")&lt;&gt;""),"Data is Missing.",""))</f>
        <v/>
      </c>
      <c r="N121" s="194" t="str">
        <f>IF(B121="","",IF(AND(Input!I120="",IFERROR(VLOOKUP(K121,UIR!$A$2:$P$21,3,FALSE),"")&lt;&gt;""),"Data is Missing.",""))</f>
        <v/>
      </c>
      <c r="O121" s="194" t="str">
        <f>IF(B121="","",IF(AND(Input!J120="",IFERROR(VLOOKUP(K121,UIR!$A$2:$P$21,4,FALSE),"")&lt;&gt;""),"Data is Missing.",""))</f>
        <v/>
      </c>
      <c r="P121" s="194" t="str">
        <f>IF(B121="","",IF(AND(Input!K120="",IFERROR(VLOOKUP(K121,UIR!$A$2:$P$21,5,FALSE),"")&lt;&gt;""),"Data is Missing.",""))</f>
        <v/>
      </c>
      <c r="Q121" s="194" t="str">
        <f>IF(B121="","",IF(AND(Input!L120="",IFERROR(VLOOKUP(K121,UIR!$A$2:$P$21,6,FALSE),"")&lt;&gt;""),"Data is Missing.",""))</f>
        <v/>
      </c>
      <c r="R121" s="194" t="str">
        <f>IF(B121="","",IF(AND(Input!M120="",IFERROR(VLOOKUP(K121,UIR!$A$2:$P$21,7,FALSE),"")&lt;&gt;""),"Data is Missing.",""))</f>
        <v/>
      </c>
      <c r="S121" s="194" t="str">
        <f>IF(B121="","",IF(AND(Input!P120="",IFERROR(VLOOKUP(K121,UIR!$A$2:$P$21,8,FALSE),"")&lt;&gt;""),"Data is Missing.",""))</f>
        <v/>
      </c>
      <c r="T121" s="194" t="str">
        <f>IF(B121="","",IF(AND(Input!Q120="",IFERROR(VLOOKUP(K121,UIR!$A$2:$P$21,9,FALSE),"")&lt;&gt;""),"Data is Missing.",""))</f>
        <v/>
      </c>
      <c r="U121" s="194"/>
      <c r="V121" s="194" t="str">
        <f>IF(B121="","",IF(AND(Input!S120="",IFERROR(VLOOKUP(K121,UIR!$A$2:$P$21,11,FALSE),"")&lt;&gt;""),"Data is Missing.",""))</f>
        <v/>
      </c>
      <c r="W121" s="194" t="str">
        <f>IF(B121="","",IF(AND(Input!T120="",IFERROR(VLOOKUP(K121,UIR!$A$2:$P$21,12,FALSE),"")&lt;&gt;""),"Data is Missing.",""))</f>
        <v/>
      </c>
      <c r="X121" s="194" t="str">
        <f>IF(B121="","",IF(AND(Input!V120="",IFERROR(VLOOKUP(K121,UIR!$A$2:$P$21,13,FALSE),"")&lt;&gt;""),"Data is Missing.",""))</f>
        <v/>
      </c>
      <c r="Y121" s="194" t="str">
        <f>IF(B121="","",IF(AND(Input!W120="",IFERROR(VLOOKUP(K121,UIR!$A$2:$P$21,14,FALSE),"")&lt;&gt;""),"Data is Missing.",""))</f>
        <v/>
      </c>
      <c r="Z121" s="194" t="str">
        <f>IF(B121="","",IF(AND(Input!X120="",IFERROR(VLOOKUP(K121,UIR!$A$2:$P$21,15,FALSE),"")&lt;&gt;""),"Data is Missing.",""))</f>
        <v/>
      </c>
      <c r="AA121" s="195" t="str">
        <f>IF(B121="","",IF(AND(Input!Y120="",IFERROR(VLOOKUP(K121,UIR!$A$2:$P$21,16,FALSE),"")&lt;&gt;""),"Data is Missing.",""))</f>
        <v/>
      </c>
      <c r="AC121" s="202" t="str">
        <f>IF(ISERROR(IF(Input!D120="","",IF(ISERROR(VLOOKUP(Input!D120,'Measure List'!$A$2:$A$30000,1,0)),"Invalid RefNo",""))),"",IF(Input!D120="","",IF(ISERROR(VLOOKUP(Input!D120,'Measure List'!$A$2:$A$30000,1,0)),"Invalid RefNo","")))</f>
        <v/>
      </c>
      <c r="AD121" s="156"/>
      <c r="AE121" s="156"/>
      <c r="AF121" s="156"/>
      <c r="AG121" s="156"/>
      <c r="AH121" s="156"/>
      <c r="AI121" s="156"/>
      <c r="AJ121" s="156"/>
      <c r="AK121" s="156"/>
      <c r="AL121" s="203" t="str">
        <f>IF(COUNTIF(Dropdowns!$K$2:$K$7,Input!S120)&gt;0,"",IF(Input!S120="","","Invalid Type"))</f>
        <v/>
      </c>
      <c r="AN121" s="204" t="str">
        <f>IF(Input!C120="","",IF(ISNUMBER(VALUE(Input!C120)),"","Needs to be a number."))</f>
        <v/>
      </c>
      <c r="AO121" s="205" t="str">
        <f>IF(Input!E120="","",IF(ISNUMBER(VALUE(Input!E120)),"","Needs to be a number."))</f>
        <v/>
      </c>
      <c r="AP121" s="205" t="str">
        <f>IF(Input!N120="","",IF(ISNUMBER(VALUE(Input!N120)),"","Needs to be a number."))</f>
        <v/>
      </c>
      <c r="AQ121" s="205" t="str">
        <f>IF(Input!O120="","",IF(ISNUMBER(VALUE(Input!O120)),"","Needs to be a number."))</f>
        <v/>
      </c>
      <c r="AR121" s="205" t="str">
        <f>IF(Input!V120="","",IF(ISNUMBER(VALUE(Input!V120)),"","Needs to be a number."))</f>
        <v/>
      </c>
      <c r="AS121" s="205" t="str">
        <f>IF(Input!W120="","",IF(ISNUMBER(VALUE(Input!W120)),"","Needs to be a number."))</f>
        <v/>
      </c>
      <c r="AT121" s="205" t="str">
        <f>IF(Input!X120="","",IF(ISNUMBER(VALUE(Input!X120)),"","Needs to be a number."))</f>
        <v/>
      </c>
      <c r="AU121" s="206" t="str">
        <f>IF(Input!Y120="","",IF(ISNUMBER(VALUE(Input!Y120)),"","Needs to be a number."))</f>
        <v/>
      </c>
      <c r="AV121" s="207"/>
      <c r="AW121" s="259" t="str">
        <f>IF(OR(VALUE(Input!C120)&lt;0,VALUE(Input!C120)&gt;100), "Invalid EEI %","")</f>
        <v/>
      </c>
      <c r="AX121" s="207"/>
      <c r="AY121" s="278" t="str">
        <f>IF(Input!E120="","",IF(VALUE(Input!E120)=0,"Do not enter 0.",""))</f>
        <v/>
      </c>
    </row>
    <row r="122" spans="2:51" x14ac:dyDescent="0.3">
      <c r="B122" s="188" t="str">
        <f>Input!A121</f>
        <v/>
      </c>
      <c r="C122" s="189" t="str">
        <f>IF(ISERROR(IF(AND(Input!$A121="",SUMPRODUCT(--(LEN(Input!$A122:'Input'!$A$1006)&gt;0))&lt;&gt;0),"Row is skipped.",IF(AND(Input!$A121="",Input!$A122=""),"", IF(Input!B121="","Data is missing.","")))),"",IF(AND(Input!$A121="",SUMPRODUCT(--(LEN(Input!$A122:'Input'!$A$1006)&gt;0))&lt;&gt;0),"Row is skipped.",IF(AND(Input!$A121="",Input!$A122=""),"", IF(Input!B121="","Data is missing.",""))))</f>
        <v/>
      </c>
      <c r="D122" s="189" t="str">
        <f>IF(ISERROR(IF(AND(Input!$A121="",SUMPRODUCT(--(LEN(Input!$A122:'Input'!$A$1006)&gt;0))&lt;&gt;0),"Row is skipped.",IF(AND(Input!$A121="",Input!$A122=""),"", IF(Input!C121="","Data is missing.","")))),"",IF(AND(Input!$A121="",SUMPRODUCT(--(LEN(Input!$A122:'Input'!$A$1006)&gt;0))&lt;&gt;0),"Row is skipped.",IF(AND(Input!$A121="",Input!$A122=""),"", IF(Input!C121="","Data is missing.",""))))</f>
        <v/>
      </c>
      <c r="E122" s="189" t="str">
        <f>IF(ISERROR(IF(AND(Input!$A121="",SUMPRODUCT(--(LEN(Input!$A122:'Input'!$A$1006)&gt;0))&lt;&gt;0),"Row is skipped.",IF(AND(Input!$A121="",Input!$A122=""),"", IF(Input!D121="","Data is missing.","")))),"",IF(AND(Input!$A121="",SUMPRODUCT(--(LEN(Input!$A122:'Input'!$A$1006)&gt;0))&lt;&gt;0),"Row is skipped.",IF(AND(Input!$A121="",Input!$A122=""),"", IF(Input!D121="","Data is missing.",""))))</f>
        <v/>
      </c>
      <c r="F122" s="189" t="str">
        <f>IF(ISERROR(IF(AND(Input!$A121="",SUMPRODUCT(--(LEN(Input!$A122:'Input'!$A$1006)&gt;0))&lt;&gt;0),"Row is skipped.",IF(AND(Input!$A121="",Input!$A122=""),"", IF(Input!E121="","Data is missing.","")))),"",IF(AND(Input!$A121="",SUMPRODUCT(--(LEN(Input!$A122:'Input'!$A$1006)&gt;0))&lt;&gt;0),"Row is skipped.",IF(AND(Input!$A121="",Input!$A122=""),"", IF(Input!E121="","Data is missing.",""))))</f>
        <v/>
      </c>
      <c r="G122" s="189" t="str">
        <f>IF(ISERROR(IF(AND(Input!$A121="",SUMPRODUCT(--(LEN(Input!$A122:'Input'!$A$1006)&gt;0))&lt;&gt;0),"Row is skipped.",IF(AND(Input!$A121="",Input!$A122=""),"", IF(Input!F121="","Data is missing.","")))),"",IF(AND(Input!$A121="",SUMPRODUCT(--(LEN(Input!$A122:'Input'!$A$1006)&gt;0))&lt;&gt;0),"Row is skipped.",IF(AND(Input!$A121="",Input!$A122=""),"", IF(Input!F121="","Data is missing.",""))))</f>
        <v/>
      </c>
      <c r="H122" s="190" t="str">
        <f>IF(ISERROR(IF(AND(Input!$A121="",SUMPRODUCT(--(LEN(Input!$A122:'Input'!$A$1006)&gt;0))&lt;&gt;0),"Row is skipped.",IF(AND(Input!$A121="",Input!$A122=""),"", IF(Input!G121="","Data is missing.","")))),"",IF(AND(Input!$A121="",SUMPRODUCT(--(LEN(Input!$A122:'Input'!$A$1006)&gt;0))&lt;&gt;0),"Row is skipped.",IF(AND(Input!$A121="",Input!$A122=""),"", IF(Input!G121="","Data is missing.",""))))</f>
        <v/>
      </c>
      <c r="I122" s="156"/>
      <c r="J122" s="191" t="str">
        <f>IFERROR(VLOOKUP(VLOOKUP(Input!$D121,'Measure List'!$A:$AN,40,FALSE),UIR!$A$1:$Q$27,17,FALSE),"")</f>
        <v/>
      </c>
      <c r="K122" s="192" t="str">
        <f>IFERROR(VLOOKUP(Input!$D121,'Measure List'!$A:$AN,40,FALSE),"")</f>
        <v/>
      </c>
      <c r="L122" s="156"/>
      <c r="M122" s="193" t="str">
        <f>IF(B122="","",IF(AND(Input!H121="",IFERROR(VLOOKUP(K122,UIR!$A$2:$P$21,2,FALSE),"")&lt;&gt;""),"Data is Missing.",""))</f>
        <v/>
      </c>
      <c r="N122" s="194" t="str">
        <f>IF(B122="","",IF(AND(Input!I121="",IFERROR(VLOOKUP(K122,UIR!$A$2:$P$21,3,FALSE),"")&lt;&gt;""),"Data is Missing.",""))</f>
        <v/>
      </c>
      <c r="O122" s="194" t="str">
        <f>IF(B122="","",IF(AND(Input!J121="",IFERROR(VLOOKUP(K122,UIR!$A$2:$P$21,4,FALSE),"")&lt;&gt;""),"Data is Missing.",""))</f>
        <v/>
      </c>
      <c r="P122" s="194" t="str">
        <f>IF(B122="","",IF(AND(Input!K121="",IFERROR(VLOOKUP(K122,UIR!$A$2:$P$21,5,FALSE),"")&lt;&gt;""),"Data is Missing.",""))</f>
        <v/>
      </c>
      <c r="Q122" s="194" t="str">
        <f>IF(B122="","",IF(AND(Input!L121="",IFERROR(VLOOKUP(K122,UIR!$A$2:$P$21,6,FALSE),"")&lt;&gt;""),"Data is Missing.",""))</f>
        <v/>
      </c>
      <c r="R122" s="194" t="str">
        <f>IF(B122="","",IF(AND(Input!M121="",IFERROR(VLOOKUP(K122,UIR!$A$2:$P$21,7,FALSE),"")&lt;&gt;""),"Data is Missing.",""))</f>
        <v/>
      </c>
      <c r="S122" s="194" t="str">
        <f>IF(B122="","",IF(AND(Input!P121="",IFERROR(VLOOKUP(K122,UIR!$A$2:$P$21,8,FALSE),"")&lt;&gt;""),"Data is Missing.",""))</f>
        <v/>
      </c>
      <c r="T122" s="194" t="str">
        <f>IF(B122="","",IF(AND(Input!Q121="",IFERROR(VLOOKUP(K122,UIR!$A$2:$P$21,9,FALSE),"")&lt;&gt;""),"Data is Missing.",""))</f>
        <v/>
      </c>
      <c r="U122" s="194"/>
      <c r="V122" s="194" t="str">
        <f>IF(B122="","",IF(AND(Input!S121="",IFERROR(VLOOKUP(K122,UIR!$A$2:$P$21,11,FALSE),"")&lt;&gt;""),"Data is Missing.",""))</f>
        <v/>
      </c>
      <c r="W122" s="194" t="str">
        <f>IF(B122="","",IF(AND(Input!T121="",IFERROR(VLOOKUP(K122,UIR!$A$2:$P$21,12,FALSE),"")&lt;&gt;""),"Data is Missing.",""))</f>
        <v/>
      </c>
      <c r="X122" s="194" t="str">
        <f>IF(B122="","",IF(AND(Input!V121="",IFERROR(VLOOKUP(K122,UIR!$A$2:$P$21,13,FALSE),"")&lt;&gt;""),"Data is Missing.",""))</f>
        <v/>
      </c>
      <c r="Y122" s="194" t="str">
        <f>IF(B122="","",IF(AND(Input!W121="",IFERROR(VLOOKUP(K122,UIR!$A$2:$P$21,14,FALSE),"")&lt;&gt;""),"Data is Missing.",""))</f>
        <v/>
      </c>
      <c r="Z122" s="194" t="str">
        <f>IF(B122="","",IF(AND(Input!X121="",IFERROR(VLOOKUP(K122,UIR!$A$2:$P$21,15,FALSE),"")&lt;&gt;""),"Data is Missing.",""))</f>
        <v/>
      </c>
      <c r="AA122" s="195" t="str">
        <f>IF(B122="","",IF(AND(Input!Y121="",IFERROR(VLOOKUP(K122,UIR!$A$2:$P$21,16,FALSE),"")&lt;&gt;""),"Data is Missing.",""))</f>
        <v/>
      </c>
      <c r="AC122" s="202" t="str">
        <f>IF(ISERROR(IF(Input!D121="","",IF(ISERROR(VLOOKUP(Input!D121,'Measure List'!$A$2:$A$30000,1,0)),"Invalid RefNo",""))),"",IF(Input!D121="","",IF(ISERROR(VLOOKUP(Input!D121,'Measure List'!$A$2:$A$30000,1,0)),"Invalid RefNo","")))</f>
        <v/>
      </c>
      <c r="AD122" s="156"/>
      <c r="AE122" s="156"/>
      <c r="AF122" s="156"/>
      <c r="AG122" s="156"/>
      <c r="AH122" s="156"/>
      <c r="AI122" s="156"/>
      <c r="AJ122" s="156"/>
      <c r="AK122" s="156"/>
      <c r="AL122" s="203" t="str">
        <f>IF(COUNTIF(Dropdowns!$K$2:$K$7,Input!S121)&gt;0,"",IF(Input!S121="","","Invalid Type"))</f>
        <v/>
      </c>
      <c r="AN122" s="204" t="str">
        <f>IF(Input!C121="","",IF(ISNUMBER(VALUE(Input!C121)),"","Needs to be a number."))</f>
        <v/>
      </c>
      <c r="AO122" s="205" t="str">
        <f>IF(Input!E121="","",IF(ISNUMBER(VALUE(Input!E121)),"","Needs to be a number."))</f>
        <v/>
      </c>
      <c r="AP122" s="205" t="str">
        <f>IF(Input!N121="","",IF(ISNUMBER(VALUE(Input!N121)),"","Needs to be a number."))</f>
        <v/>
      </c>
      <c r="AQ122" s="205" t="str">
        <f>IF(Input!O121="","",IF(ISNUMBER(VALUE(Input!O121)),"","Needs to be a number."))</f>
        <v/>
      </c>
      <c r="AR122" s="205" t="str">
        <f>IF(Input!V121="","",IF(ISNUMBER(VALUE(Input!V121)),"","Needs to be a number."))</f>
        <v/>
      </c>
      <c r="AS122" s="205" t="str">
        <f>IF(Input!W121="","",IF(ISNUMBER(VALUE(Input!W121)),"","Needs to be a number."))</f>
        <v/>
      </c>
      <c r="AT122" s="205" t="str">
        <f>IF(Input!X121="","",IF(ISNUMBER(VALUE(Input!X121)),"","Needs to be a number."))</f>
        <v/>
      </c>
      <c r="AU122" s="206" t="str">
        <f>IF(Input!Y121="","",IF(ISNUMBER(VALUE(Input!Y121)),"","Needs to be a number."))</f>
        <v/>
      </c>
      <c r="AV122" s="207"/>
      <c r="AW122" s="259" t="str">
        <f>IF(OR(VALUE(Input!C121)&lt;0,VALUE(Input!C121)&gt;100), "Invalid EEI %","")</f>
        <v/>
      </c>
      <c r="AX122" s="207"/>
      <c r="AY122" s="278" t="str">
        <f>IF(Input!E121="","",IF(VALUE(Input!E121)=0,"Do not enter 0.",""))</f>
        <v/>
      </c>
    </row>
    <row r="123" spans="2:51" x14ac:dyDescent="0.3">
      <c r="B123" s="188" t="str">
        <f>Input!A122</f>
        <v/>
      </c>
      <c r="C123" s="189" t="str">
        <f>IF(ISERROR(IF(AND(Input!$A122="",SUMPRODUCT(--(LEN(Input!$A123:'Input'!$A$1006)&gt;0))&lt;&gt;0),"Row is skipped.",IF(AND(Input!$A122="",Input!$A123=""),"", IF(Input!B122="","Data is missing.","")))),"",IF(AND(Input!$A122="",SUMPRODUCT(--(LEN(Input!$A123:'Input'!$A$1006)&gt;0))&lt;&gt;0),"Row is skipped.",IF(AND(Input!$A122="",Input!$A123=""),"", IF(Input!B122="","Data is missing.",""))))</f>
        <v/>
      </c>
      <c r="D123" s="189" t="str">
        <f>IF(ISERROR(IF(AND(Input!$A122="",SUMPRODUCT(--(LEN(Input!$A123:'Input'!$A$1006)&gt;0))&lt;&gt;0),"Row is skipped.",IF(AND(Input!$A122="",Input!$A123=""),"", IF(Input!C122="","Data is missing.","")))),"",IF(AND(Input!$A122="",SUMPRODUCT(--(LEN(Input!$A123:'Input'!$A$1006)&gt;0))&lt;&gt;0),"Row is skipped.",IF(AND(Input!$A122="",Input!$A123=""),"", IF(Input!C122="","Data is missing.",""))))</f>
        <v/>
      </c>
      <c r="E123" s="189" t="str">
        <f>IF(ISERROR(IF(AND(Input!$A122="",SUMPRODUCT(--(LEN(Input!$A123:'Input'!$A$1006)&gt;0))&lt;&gt;0),"Row is skipped.",IF(AND(Input!$A122="",Input!$A123=""),"", IF(Input!D122="","Data is missing.","")))),"",IF(AND(Input!$A122="",SUMPRODUCT(--(LEN(Input!$A123:'Input'!$A$1006)&gt;0))&lt;&gt;0),"Row is skipped.",IF(AND(Input!$A122="",Input!$A123=""),"", IF(Input!D122="","Data is missing.",""))))</f>
        <v/>
      </c>
      <c r="F123" s="189" t="str">
        <f>IF(ISERROR(IF(AND(Input!$A122="",SUMPRODUCT(--(LEN(Input!$A123:'Input'!$A$1006)&gt;0))&lt;&gt;0),"Row is skipped.",IF(AND(Input!$A122="",Input!$A123=""),"", IF(Input!E122="","Data is missing.","")))),"",IF(AND(Input!$A122="",SUMPRODUCT(--(LEN(Input!$A123:'Input'!$A$1006)&gt;0))&lt;&gt;0),"Row is skipped.",IF(AND(Input!$A122="",Input!$A123=""),"", IF(Input!E122="","Data is missing.",""))))</f>
        <v/>
      </c>
      <c r="G123" s="189" t="str">
        <f>IF(ISERROR(IF(AND(Input!$A122="",SUMPRODUCT(--(LEN(Input!$A123:'Input'!$A$1006)&gt;0))&lt;&gt;0),"Row is skipped.",IF(AND(Input!$A122="",Input!$A123=""),"", IF(Input!F122="","Data is missing.","")))),"",IF(AND(Input!$A122="",SUMPRODUCT(--(LEN(Input!$A123:'Input'!$A$1006)&gt;0))&lt;&gt;0),"Row is skipped.",IF(AND(Input!$A122="",Input!$A123=""),"", IF(Input!F122="","Data is missing.",""))))</f>
        <v/>
      </c>
      <c r="H123" s="190" t="str">
        <f>IF(ISERROR(IF(AND(Input!$A122="",SUMPRODUCT(--(LEN(Input!$A123:'Input'!$A$1006)&gt;0))&lt;&gt;0),"Row is skipped.",IF(AND(Input!$A122="",Input!$A123=""),"", IF(Input!G122="","Data is missing.","")))),"",IF(AND(Input!$A122="",SUMPRODUCT(--(LEN(Input!$A123:'Input'!$A$1006)&gt;0))&lt;&gt;0),"Row is skipped.",IF(AND(Input!$A122="",Input!$A123=""),"", IF(Input!G122="","Data is missing.",""))))</f>
        <v/>
      </c>
      <c r="I123" s="156"/>
      <c r="J123" s="191" t="str">
        <f>IFERROR(VLOOKUP(VLOOKUP(Input!$D122,'Measure List'!$A:$AN,40,FALSE),UIR!$A$1:$Q$27,17,FALSE),"")</f>
        <v/>
      </c>
      <c r="K123" s="192" t="str">
        <f>IFERROR(VLOOKUP(Input!$D122,'Measure List'!$A:$AN,40,FALSE),"")</f>
        <v/>
      </c>
      <c r="L123" s="156"/>
      <c r="M123" s="193" t="str">
        <f>IF(B123="","",IF(AND(Input!H122="",IFERROR(VLOOKUP(K123,UIR!$A$2:$P$21,2,FALSE),"")&lt;&gt;""),"Data is Missing.",""))</f>
        <v/>
      </c>
      <c r="N123" s="194" t="str">
        <f>IF(B123="","",IF(AND(Input!I122="",IFERROR(VLOOKUP(K123,UIR!$A$2:$P$21,3,FALSE),"")&lt;&gt;""),"Data is Missing.",""))</f>
        <v/>
      </c>
      <c r="O123" s="194" t="str">
        <f>IF(B123="","",IF(AND(Input!J122="",IFERROR(VLOOKUP(K123,UIR!$A$2:$P$21,4,FALSE),"")&lt;&gt;""),"Data is Missing.",""))</f>
        <v/>
      </c>
      <c r="P123" s="194" t="str">
        <f>IF(B123="","",IF(AND(Input!K122="",IFERROR(VLOOKUP(K123,UIR!$A$2:$P$21,5,FALSE),"")&lt;&gt;""),"Data is Missing.",""))</f>
        <v/>
      </c>
      <c r="Q123" s="194" t="str">
        <f>IF(B123="","",IF(AND(Input!L122="",IFERROR(VLOOKUP(K123,UIR!$A$2:$P$21,6,FALSE),"")&lt;&gt;""),"Data is Missing.",""))</f>
        <v/>
      </c>
      <c r="R123" s="194" t="str">
        <f>IF(B123="","",IF(AND(Input!M122="",IFERROR(VLOOKUP(K123,UIR!$A$2:$P$21,7,FALSE),"")&lt;&gt;""),"Data is Missing.",""))</f>
        <v/>
      </c>
      <c r="S123" s="194" t="str">
        <f>IF(B123="","",IF(AND(Input!P122="",IFERROR(VLOOKUP(K123,UIR!$A$2:$P$21,8,FALSE),"")&lt;&gt;""),"Data is Missing.",""))</f>
        <v/>
      </c>
      <c r="T123" s="194" t="str">
        <f>IF(B123="","",IF(AND(Input!Q122="",IFERROR(VLOOKUP(K123,UIR!$A$2:$P$21,9,FALSE),"")&lt;&gt;""),"Data is Missing.",""))</f>
        <v/>
      </c>
      <c r="U123" s="194"/>
      <c r="V123" s="194" t="str">
        <f>IF(B123="","",IF(AND(Input!S122="",IFERROR(VLOOKUP(K123,UIR!$A$2:$P$21,11,FALSE),"")&lt;&gt;""),"Data is Missing.",""))</f>
        <v/>
      </c>
      <c r="W123" s="194" t="str">
        <f>IF(B123="","",IF(AND(Input!T122="",IFERROR(VLOOKUP(K123,UIR!$A$2:$P$21,12,FALSE),"")&lt;&gt;""),"Data is Missing.",""))</f>
        <v/>
      </c>
      <c r="X123" s="194" t="str">
        <f>IF(B123="","",IF(AND(Input!V122="",IFERROR(VLOOKUP(K123,UIR!$A$2:$P$21,13,FALSE),"")&lt;&gt;""),"Data is Missing.",""))</f>
        <v/>
      </c>
      <c r="Y123" s="194" t="str">
        <f>IF(B123="","",IF(AND(Input!W122="",IFERROR(VLOOKUP(K123,UIR!$A$2:$P$21,14,FALSE),"")&lt;&gt;""),"Data is Missing.",""))</f>
        <v/>
      </c>
      <c r="Z123" s="194" t="str">
        <f>IF(B123="","",IF(AND(Input!X122="",IFERROR(VLOOKUP(K123,UIR!$A$2:$P$21,15,FALSE),"")&lt;&gt;""),"Data is Missing.",""))</f>
        <v/>
      </c>
      <c r="AA123" s="195" t="str">
        <f>IF(B123="","",IF(AND(Input!Y122="",IFERROR(VLOOKUP(K123,UIR!$A$2:$P$21,16,FALSE),"")&lt;&gt;""),"Data is Missing.",""))</f>
        <v/>
      </c>
      <c r="AC123" s="202" t="str">
        <f>IF(ISERROR(IF(Input!D122="","",IF(ISERROR(VLOOKUP(Input!D122,'Measure List'!$A$2:$A$30000,1,0)),"Invalid RefNo",""))),"",IF(Input!D122="","",IF(ISERROR(VLOOKUP(Input!D122,'Measure List'!$A$2:$A$30000,1,0)),"Invalid RefNo","")))</f>
        <v/>
      </c>
      <c r="AD123" s="156"/>
      <c r="AE123" s="156"/>
      <c r="AF123" s="156"/>
      <c r="AG123" s="156"/>
      <c r="AH123" s="156"/>
      <c r="AI123" s="156"/>
      <c r="AJ123" s="156"/>
      <c r="AK123" s="156"/>
      <c r="AL123" s="203" t="str">
        <f>IF(COUNTIF(Dropdowns!$K$2:$K$7,Input!S122)&gt;0,"",IF(Input!S122="","","Invalid Type"))</f>
        <v/>
      </c>
      <c r="AN123" s="204" t="str">
        <f>IF(Input!C122="","",IF(ISNUMBER(VALUE(Input!C122)),"","Needs to be a number."))</f>
        <v/>
      </c>
      <c r="AO123" s="205" t="str">
        <f>IF(Input!E122="","",IF(ISNUMBER(VALUE(Input!E122)),"","Needs to be a number."))</f>
        <v/>
      </c>
      <c r="AP123" s="205" t="str">
        <f>IF(Input!N122="","",IF(ISNUMBER(VALUE(Input!N122)),"","Needs to be a number."))</f>
        <v/>
      </c>
      <c r="AQ123" s="205" t="str">
        <f>IF(Input!O122="","",IF(ISNUMBER(VALUE(Input!O122)),"","Needs to be a number."))</f>
        <v/>
      </c>
      <c r="AR123" s="205" t="str">
        <f>IF(Input!V122="","",IF(ISNUMBER(VALUE(Input!V122)),"","Needs to be a number."))</f>
        <v/>
      </c>
      <c r="AS123" s="205" t="str">
        <f>IF(Input!W122="","",IF(ISNUMBER(VALUE(Input!W122)),"","Needs to be a number."))</f>
        <v/>
      </c>
      <c r="AT123" s="205" t="str">
        <f>IF(Input!X122="","",IF(ISNUMBER(VALUE(Input!X122)),"","Needs to be a number."))</f>
        <v/>
      </c>
      <c r="AU123" s="206" t="str">
        <f>IF(Input!Y122="","",IF(ISNUMBER(VALUE(Input!Y122)),"","Needs to be a number."))</f>
        <v/>
      </c>
      <c r="AV123" s="207"/>
      <c r="AW123" s="259" t="str">
        <f>IF(OR(VALUE(Input!C122)&lt;0,VALUE(Input!C122)&gt;100), "Invalid EEI %","")</f>
        <v/>
      </c>
      <c r="AX123" s="207"/>
      <c r="AY123" s="278" t="str">
        <f>IF(Input!E122="","",IF(VALUE(Input!E122)=0,"Do not enter 0.",""))</f>
        <v/>
      </c>
    </row>
    <row r="124" spans="2:51" x14ac:dyDescent="0.3">
      <c r="B124" s="188" t="str">
        <f>Input!A123</f>
        <v/>
      </c>
      <c r="C124" s="189" t="str">
        <f>IF(ISERROR(IF(AND(Input!$A123="",SUMPRODUCT(--(LEN(Input!$A124:'Input'!$A$1006)&gt;0))&lt;&gt;0),"Row is skipped.",IF(AND(Input!$A123="",Input!$A124=""),"", IF(Input!B123="","Data is missing.","")))),"",IF(AND(Input!$A123="",SUMPRODUCT(--(LEN(Input!$A124:'Input'!$A$1006)&gt;0))&lt;&gt;0),"Row is skipped.",IF(AND(Input!$A123="",Input!$A124=""),"", IF(Input!B123="","Data is missing.",""))))</f>
        <v/>
      </c>
      <c r="D124" s="189" t="str">
        <f>IF(ISERROR(IF(AND(Input!$A123="",SUMPRODUCT(--(LEN(Input!$A124:'Input'!$A$1006)&gt;0))&lt;&gt;0),"Row is skipped.",IF(AND(Input!$A123="",Input!$A124=""),"", IF(Input!C123="","Data is missing.","")))),"",IF(AND(Input!$A123="",SUMPRODUCT(--(LEN(Input!$A124:'Input'!$A$1006)&gt;0))&lt;&gt;0),"Row is skipped.",IF(AND(Input!$A123="",Input!$A124=""),"", IF(Input!C123="","Data is missing.",""))))</f>
        <v/>
      </c>
      <c r="E124" s="189" t="str">
        <f>IF(ISERROR(IF(AND(Input!$A123="",SUMPRODUCT(--(LEN(Input!$A124:'Input'!$A$1006)&gt;0))&lt;&gt;0),"Row is skipped.",IF(AND(Input!$A123="",Input!$A124=""),"", IF(Input!D123="","Data is missing.","")))),"",IF(AND(Input!$A123="",SUMPRODUCT(--(LEN(Input!$A124:'Input'!$A$1006)&gt;0))&lt;&gt;0),"Row is skipped.",IF(AND(Input!$A123="",Input!$A124=""),"", IF(Input!D123="","Data is missing.",""))))</f>
        <v/>
      </c>
      <c r="F124" s="189" t="str">
        <f>IF(ISERROR(IF(AND(Input!$A123="",SUMPRODUCT(--(LEN(Input!$A124:'Input'!$A$1006)&gt;0))&lt;&gt;0),"Row is skipped.",IF(AND(Input!$A123="",Input!$A124=""),"", IF(Input!E123="","Data is missing.","")))),"",IF(AND(Input!$A123="",SUMPRODUCT(--(LEN(Input!$A124:'Input'!$A$1006)&gt;0))&lt;&gt;0),"Row is skipped.",IF(AND(Input!$A123="",Input!$A124=""),"", IF(Input!E123="","Data is missing.",""))))</f>
        <v/>
      </c>
      <c r="G124" s="189" t="str">
        <f>IF(ISERROR(IF(AND(Input!$A123="",SUMPRODUCT(--(LEN(Input!$A124:'Input'!$A$1006)&gt;0))&lt;&gt;0),"Row is skipped.",IF(AND(Input!$A123="",Input!$A124=""),"", IF(Input!F123="","Data is missing.","")))),"",IF(AND(Input!$A123="",SUMPRODUCT(--(LEN(Input!$A124:'Input'!$A$1006)&gt;0))&lt;&gt;0),"Row is skipped.",IF(AND(Input!$A123="",Input!$A124=""),"", IF(Input!F123="","Data is missing.",""))))</f>
        <v/>
      </c>
      <c r="H124" s="190" t="str">
        <f>IF(ISERROR(IF(AND(Input!$A123="",SUMPRODUCT(--(LEN(Input!$A124:'Input'!$A$1006)&gt;0))&lt;&gt;0),"Row is skipped.",IF(AND(Input!$A123="",Input!$A124=""),"", IF(Input!G123="","Data is missing.","")))),"",IF(AND(Input!$A123="",SUMPRODUCT(--(LEN(Input!$A124:'Input'!$A$1006)&gt;0))&lt;&gt;0),"Row is skipped.",IF(AND(Input!$A123="",Input!$A124=""),"", IF(Input!G123="","Data is missing.",""))))</f>
        <v/>
      </c>
      <c r="I124" s="156"/>
      <c r="J124" s="191" t="str">
        <f>IFERROR(VLOOKUP(VLOOKUP(Input!$D123,'Measure List'!$A:$AN,40,FALSE),UIR!$A$1:$Q$27,17,FALSE),"")</f>
        <v/>
      </c>
      <c r="K124" s="192" t="str">
        <f>IFERROR(VLOOKUP(Input!$D123,'Measure List'!$A:$AN,40,FALSE),"")</f>
        <v/>
      </c>
      <c r="L124" s="156"/>
      <c r="M124" s="193" t="str">
        <f>IF(B124="","",IF(AND(Input!H123="",IFERROR(VLOOKUP(K124,UIR!$A$2:$P$21,2,FALSE),"")&lt;&gt;""),"Data is Missing.",""))</f>
        <v/>
      </c>
      <c r="N124" s="194" t="str">
        <f>IF(B124="","",IF(AND(Input!I123="",IFERROR(VLOOKUP(K124,UIR!$A$2:$P$21,3,FALSE),"")&lt;&gt;""),"Data is Missing.",""))</f>
        <v/>
      </c>
      <c r="O124" s="194" t="str">
        <f>IF(B124="","",IF(AND(Input!J123="",IFERROR(VLOOKUP(K124,UIR!$A$2:$P$21,4,FALSE),"")&lt;&gt;""),"Data is Missing.",""))</f>
        <v/>
      </c>
      <c r="P124" s="194" t="str">
        <f>IF(B124="","",IF(AND(Input!K123="",IFERROR(VLOOKUP(K124,UIR!$A$2:$P$21,5,FALSE),"")&lt;&gt;""),"Data is Missing.",""))</f>
        <v/>
      </c>
      <c r="Q124" s="194" t="str">
        <f>IF(B124="","",IF(AND(Input!L123="",IFERROR(VLOOKUP(K124,UIR!$A$2:$P$21,6,FALSE),"")&lt;&gt;""),"Data is Missing.",""))</f>
        <v/>
      </c>
      <c r="R124" s="194" t="str">
        <f>IF(B124="","",IF(AND(Input!M123="",IFERROR(VLOOKUP(K124,UIR!$A$2:$P$21,7,FALSE),"")&lt;&gt;""),"Data is Missing.",""))</f>
        <v/>
      </c>
      <c r="S124" s="194" t="str">
        <f>IF(B124="","",IF(AND(Input!P123="",IFERROR(VLOOKUP(K124,UIR!$A$2:$P$21,8,FALSE),"")&lt;&gt;""),"Data is Missing.",""))</f>
        <v/>
      </c>
      <c r="T124" s="194" t="str">
        <f>IF(B124="","",IF(AND(Input!Q123="",IFERROR(VLOOKUP(K124,UIR!$A$2:$P$21,9,FALSE),"")&lt;&gt;""),"Data is Missing.",""))</f>
        <v/>
      </c>
      <c r="U124" s="194"/>
      <c r="V124" s="194" t="str">
        <f>IF(B124="","",IF(AND(Input!S123="",IFERROR(VLOOKUP(K124,UIR!$A$2:$P$21,11,FALSE),"")&lt;&gt;""),"Data is Missing.",""))</f>
        <v/>
      </c>
      <c r="W124" s="194" t="str">
        <f>IF(B124="","",IF(AND(Input!T123="",IFERROR(VLOOKUP(K124,UIR!$A$2:$P$21,12,FALSE),"")&lt;&gt;""),"Data is Missing.",""))</f>
        <v/>
      </c>
      <c r="X124" s="194" t="str">
        <f>IF(B124="","",IF(AND(Input!V123="",IFERROR(VLOOKUP(K124,UIR!$A$2:$P$21,13,FALSE),"")&lt;&gt;""),"Data is Missing.",""))</f>
        <v/>
      </c>
      <c r="Y124" s="194" t="str">
        <f>IF(B124="","",IF(AND(Input!W123="",IFERROR(VLOOKUP(K124,UIR!$A$2:$P$21,14,FALSE),"")&lt;&gt;""),"Data is Missing.",""))</f>
        <v/>
      </c>
      <c r="Z124" s="194" t="str">
        <f>IF(B124="","",IF(AND(Input!X123="",IFERROR(VLOOKUP(K124,UIR!$A$2:$P$21,15,FALSE),"")&lt;&gt;""),"Data is Missing.",""))</f>
        <v/>
      </c>
      <c r="AA124" s="195" t="str">
        <f>IF(B124="","",IF(AND(Input!Y123="",IFERROR(VLOOKUP(K124,UIR!$A$2:$P$21,16,FALSE),"")&lt;&gt;""),"Data is Missing.",""))</f>
        <v/>
      </c>
      <c r="AC124" s="202" t="str">
        <f>IF(ISERROR(IF(Input!D123="","",IF(ISERROR(VLOOKUP(Input!D123,'Measure List'!$A$2:$A$30000,1,0)),"Invalid RefNo",""))),"",IF(Input!D123="","",IF(ISERROR(VLOOKUP(Input!D123,'Measure List'!$A$2:$A$30000,1,0)),"Invalid RefNo","")))</f>
        <v/>
      </c>
      <c r="AD124" s="156"/>
      <c r="AE124" s="156"/>
      <c r="AF124" s="156"/>
      <c r="AG124" s="156"/>
      <c r="AH124" s="156"/>
      <c r="AI124" s="156"/>
      <c r="AJ124" s="156"/>
      <c r="AK124" s="156"/>
      <c r="AL124" s="203" t="str">
        <f>IF(COUNTIF(Dropdowns!$K$2:$K$7,Input!S123)&gt;0,"",IF(Input!S123="","","Invalid Type"))</f>
        <v/>
      </c>
      <c r="AN124" s="204" t="str">
        <f>IF(Input!C123="","",IF(ISNUMBER(VALUE(Input!C123)),"","Needs to be a number."))</f>
        <v/>
      </c>
      <c r="AO124" s="205" t="str">
        <f>IF(Input!E123="","",IF(ISNUMBER(VALUE(Input!E123)),"","Needs to be a number."))</f>
        <v/>
      </c>
      <c r="AP124" s="205" t="str">
        <f>IF(Input!N123="","",IF(ISNUMBER(VALUE(Input!N123)),"","Needs to be a number."))</f>
        <v/>
      </c>
      <c r="AQ124" s="205" t="str">
        <f>IF(Input!O123="","",IF(ISNUMBER(VALUE(Input!O123)),"","Needs to be a number."))</f>
        <v/>
      </c>
      <c r="AR124" s="205" t="str">
        <f>IF(Input!V123="","",IF(ISNUMBER(VALUE(Input!V123)),"","Needs to be a number."))</f>
        <v/>
      </c>
      <c r="AS124" s="205" t="str">
        <f>IF(Input!W123="","",IF(ISNUMBER(VALUE(Input!W123)),"","Needs to be a number."))</f>
        <v/>
      </c>
      <c r="AT124" s="205" t="str">
        <f>IF(Input!X123="","",IF(ISNUMBER(VALUE(Input!X123)),"","Needs to be a number."))</f>
        <v/>
      </c>
      <c r="AU124" s="206" t="str">
        <f>IF(Input!Y123="","",IF(ISNUMBER(VALUE(Input!Y123)),"","Needs to be a number."))</f>
        <v/>
      </c>
      <c r="AV124" s="207"/>
      <c r="AW124" s="259" t="str">
        <f>IF(OR(VALUE(Input!C123)&lt;0,VALUE(Input!C123)&gt;100), "Invalid EEI %","")</f>
        <v/>
      </c>
      <c r="AX124" s="207"/>
      <c r="AY124" s="278" t="str">
        <f>IF(Input!E123="","",IF(VALUE(Input!E123)=0,"Do not enter 0.",""))</f>
        <v/>
      </c>
    </row>
    <row r="125" spans="2:51" x14ac:dyDescent="0.3">
      <c r="B125" s="188" t="str">
        <f>Input!A124</f>
        <v/>
      </c>
      <c r="C125" s="189" t="str">
        <f>IF(ISERROR(IF(AND(Input!$A124="",SUMPRODUCT(--(LEN(Input!$A125:'Input'!$A$1006)&gt;0))&lt;&gt;0),"Row is skipped.",IF(AND(Input!$A124="",Input!$A125=""),"", IF(Input!B124="","Data is missing.","")))),"",IF(AND(Input!$A124="",SUMPRODUCT(--(LEN(Input!$A125:'Input'!$A$1006)&gt;0))&lt;&gt;0),"Row is skipped.",IF(AND(Input!$A124="",Input!$A125=""),"", IF(Input!B124="","Data is missing.",""))))</f>
        <v/>
      </c>
      <c r="D125" s="189" t="str">
        <f>IF(ISERROR(IF(AND(Input!$A124="",SUMPRODUCT(--(LEN(Input!$A125:'Input'!$A$1006)&gt;0))&lt;&gt;0),"Row is skipped.",IF(AND(Input!$A124="",Input!$A125=""),"", IF(Input!C124="","Data is missing.","")))),"",IF(AND(Input!$A124="",SUMPRODUCT(--(LEN(Input!$A125:'Input'!$A$1006)&gt;0))&lt;&gt;0),"Row is skipped.",IF(AND(Input!$A124="",Input!$A125=""),"", IF(Input!C124="","Data is missing.",""))))</f>
        <v/>
      </c>
      <c r="E125" s="189" t="str">
        <f>IF(ISERROR(IF(AND(Input!$A124="",SUMPRODUCT(--(LEN(Input!$A125:'Input'!$A$1006)&gt;0))&lt;&gt;0),"Row is skipped.",IF(AND(Input!$A124="",Input!$A125=""),"", IF(Input!D124="","Data is missing.","")))),"",IF(AND(Input!$A124="",SUMPRODUCT(--(LEN(Input!$A125:'Input'!$A$1006)&gt;0))&lt;&gt;0),"Row is skipped.",IF(AND(Input!$A124="",Input!$A125=""),"", IF(Input!D124="","Data is missing.",""))))</f>
        <v/>
      </c>
      <c r="F125" s="189" t="str">
        <f>IF(ISERROR(IF(AND(Input!$A124="",SUMPRODUCT(--(LEN(Input!$A125:'Input'!$A$1006)&gt;0))&lt;&gt;0),"Row is skipped.",IF(AND(Input!$A124="",Input!$A125=""),"", IF(Input!E124="","Data is missing.","")))),"",IF(AND(Input!$A124="",SUMPRODUCT(--(LEN(Input!$A125:'Input'!$A$1006)&gt;0))&lt;&gt;0),"Row is skipped.",IF(AND(Input!$A124="",Input!$A125=""),"", IF(Input!E124="","Data is missing.",""))))</f>
        <v/>
      </c>
      <c r="G125" s="189" t="str">
        <f>IF(ISERROR(IF(AND(Input!$A124="",SUMPRODUCT(--(LEN(Input!$A125:'Input'!$A$1006)&gt;0))&lt;&gt;0),"Row is skipped.",IF(AND(Input!$A124="",Input!$A125=""),"", IF(Input!F124="","Data is missing.","")))),"",IF(AND(Input!$A124="",SUMPRODUCT(--(LEN(Input!$A125:'Input'!$A$1006)&gt;0))&lt;&gt;0),"Row is skipped.",IF(AND(Input!$A124="",Input!$A125=""),"", IF(Input!F124="","Data is missing.",""))))</f>
        <v/>
      </c>
      <c r="H125" s="190" t="str">
        <f>IF(ISERROR(IF(AND(Input!$A124="",SUMPRODUCT(--(LEN(Input!$A125:'Input'!$A$1006)&gt;0))&lt;&gt;0),"Row is skipped.",IF(AND(Input!$A124="",Input!$A125=""),"", IF(Input!G124="","Data is missing.","")))),"",IF(AND(Input!$A124="",SUMPRODUCT(--(LEN(Input!$A125:'Input'!$A$1006)&gt;0))&lt;&gt;0),"Row is skipped.",IF(AND(Input!$A124="",Input!$A125=""),"", IF(Input!G124="","Data is missing.",""))))</f>
        <v/>
      </c>
      <c r="I125" s="156"/>
      <c r="J125" s="191" t="str">
        <f>IFERROR(VLOOKUP(VLOOKUP(Input!$D124,'Measure List'!$A:$AN,40,FALSE),UIR!$A$1:$Q$27,17,FALSE),"")</f>
        <v/>
      </c>
      <c r="K125" s="192" t="str">
        <f>IFERROR(VLOOKUP(Input!$D124,'Measure List'!$A:$AN,40,FALSE),"")</f>
        <v/>
      </c>
      <c r="L125" s="156"/>
      <c r="M125" s="193" t="str">
        <f>IF(B125="","",IF(AND(Input!H124="",IFERROR(VLOOKUP(K125,UIR!$A$2:$P$21,2,FALSE),"")&lt;&gt;""),"Data is Missing.",""))</f>
        <v/>
      </c>
      <c r="N125" s="194" t="str">
        <f>IF(B125="","",IF(AND(Input!I124="",IFERROR(VLOOKUP(K125,UIR!$A$2:$P$21,3,FALSE),"")&lt;&gt;""),"Data is Missing.",""))</f>
        <v/>
      </c>
      <c r="O125" s="194" t="str">
        <f>IF(B125="","",IF(AND(Input!J124="",IFERROR(VLOOKUP(K125,UIR!$A$2:$P$21,4,FALSE),"")&lt;&gt;""),"Data is Missing.",""))</f>
        <v/>
      </c>
      <c r="P125" s="194" t="str">
        <f>IF(B125="","",IF(AND(Input!K124="",IFERROR(VLOOKUP(K125,UIR!$A$2:$P$21,5,FALSE),"")&lt;&gt;""),"Data is Missing.",""))</f>
        <v/>
      </c>
      <c r="Q125" s="194" t="str">
        <f>IF(B125="","",IF(AND(Input!L124="",IFERROR(VLOOKUP(K125,UIR!$A$2:$P$21,6,FALSE),"")&lt;&gt;""),"Data is Missing.",""))</f>
        <v/>
      </c>
      <c r="R125" s="194" t="str">
        <f>IF(B125="","",IF(AND(Input!M124="",IFERROR(VLOOKUP(K125,UIR!$A$2:$P$21,7,FALSE),"")&lt;&gt;""),"Data is Missing.",""))</f>
        <v/>
      </c>
      <c r="S125" s="194" t="str">
        <f>IF(B125="","",IF(AND(Input!P124="",IFERROR(VLOOKUP(K125,UIR!$A$2:$P$21,8,FALSE),"")&lt;&gt;""),"Data is Missing.",""))</f>
        <v/>
      </c>
      <c r="T125" s="194" t="str">
        <f>IF(B125="","",IF(AND(Input!Q124="",IFERROR(VLOOKUP(K125,UIR!$A$2:$P$21,9,FALSE),"")&lt;&gt;""),"Data is Missing.",""))</f>
        <v/>
      </c>
      <c r="U125" s="194"/>
      <c r="V125" s="194" t="str">
        <f>IF(B125="","",IF(AND(Input!S124="",IFERROR(VLOOKUP(K125,UIR!$A$2:$P$21,11,FALSE),"")&lt;&gt;""),"Data is Missing.",""))</f>
        <v/>
      </c>
      <c r="W125" s="194" t="str">
        <f>IF(B125="","",IF(AND(Input!T124="",IFERROR(VLOOKUP(K125,UIR!$A$2:$P$21,12,FALSE),"")&lt;&gt;""),"Data is Missing.",""))</f>
        <v/>
      </c>
      <c r="X125" s="194" t="str">
        <f>IF(B125="","",IF(AND(Input!V124="",IFERROR(VLOOKUP(K125,UIR!$A$2:$P$21,13,FALSE),"")&lt;&gt;""),"Data is Missing.",""))</f>
        <v/>
      </c>
      <c r="Y125" s="194" t="str">
        <f>IF(B125="","",IF(AND(Input!W124="",IFERROR(VLOOKUP(K125,UIR!$A$2:$P$21,14,FALSE),"")&lt;&gt;""),"Data is Missing.",""))</f>
        <v/>
      </c>
      <c r="Z125" s="194" t="str">
        <f>IF(B125="","",IF(AND(Input!X124="",IFERROR(VLOOKUP(K125,UIR!$A$2:$P$21,15,FALSE),"")&lt;&gt;""),"Data is Missing.",""))</f>
        <v/>
      </c>
      <c r="AA125" s="195" t="str">
        <f>IF(B125="","",IF(AND(Input!Y124="",IFERROR(VLOOKUP(K125,UIR!$A$2:$P$21,16,FALSE),"")&lt;&gt;""),"Data is Missing.",""))</f>
        <v/>
      </c>
      <c r="AC125" s="202" t="str">
        <f>IF(ISERROR(IF(Input!D124="","",IF(ISERROR(VLOOKUP(Input!D124,'Measure List'!$A$2:$A$30000,1,0)),"Invalid RefNo",""))),"",IF(Input!D124="","",IF(ISERROR(VLOOKUP(Input!D124,'Measure List'!$A$2:$A$30000,1,0)),"Invalid RefNo","")))</f>
        <v/>
      </c>
      <c r="AD125" s="156"/>
      <c r="AE125" s="156"/>
      <c r="AF125" s="156"/>
      <c r="AG125" s="156"/>
      <c r="AH125" s="156"/>
      <c r="AI125" s="156"/>
      <c r="AJ125" s="156"/>
      <c r="AK125" s="156"/>
      <c r="AL125" s="203" t="str">
        <f>IF(COUNTIF(Dropdowns!$K$2:$K$7,Input!S124)&gt;0,"",IF(Input!S124="","","Invalid Type"))</f>
        <v/>
      </c>
      <c r="AN125" s="204" t="str">
        <f>IF(Input!C124="","",IF(ISNUMBER(VALUE(Input!C124)),"","Needs to be a number."))</f>
        <v/>
      </c>
      <c r="AO125" s="205" t="str">
        <f>IF(Input!E124="","",IF(ISNUMBER(VALUE(Input!E124)),"","Needs to be a number."))</f>
        <v/>
      </c>
      <c r="AP125" s="205" t="str">
        <f>IF(Input!N124="","",IF(ISNUMBER(VALUE(Input!N124)),"","Needs to be a number."))</f>
        <v/>
      </c>
      <c r="AQ125" s="205" t="str">
        <f>IF(Input!O124="","",IF(ISNUMBER(VALUE(Input!O124)),"","Needs to be a number."))</f>
        <v/>
      </c>
      <c r="AR125" s="205" t="str">
        <f>IF(Input!V124="","",IF(ISNUMBER(VALUE(Input!V124)),"","Needs to be a number."))</f>
        <v/>
      </c>
      <c r="AS125" s="205" t="str">
        <f>IF(Input!W124="","",IF(ISNUMBER(VALUE(Input!W124)),"","Needs to be a number."))</f>
        <v/>
      </c>
      <c r="AT125" s="205" t="str">
        <f>IF(Input!X124="","",IF(ISNUMBER(VALUE(Input!X124)),"","Needs to be a number."))</f>
        <v/>
      </c>
      <c r="AU125" s="206" t="str">
        <f>IF(Input!Y124="","",IF(ISNUMBER(VALUE(Input!Y124)),"","Needs to be a number."))</f>
        <v/>
      </c>
      <c r="AV125" s="207"/>
      <c r="AW125" s="259" t="str">
        <f>IF(OR(VALUE(Input!C124)&lt;0,VALUE(Input!C124)&gt;100), "Invalid EEI %","")</f>
        <v/>
      </c>
      <c r="AX125" s="207"/>
      <c r="AY125" s="278" t="str">
        <f>IF(Input!E124="","",IF(VALUE(Input!E124)=0,"Do not enter 0.",""))</f>
        <v/>
      </c>
    </row>
    <row r="126" spans="2:51" x14ac:dyDescent="0.3">
      <c r="B126" s="188" t="str">
        <f>Input!A125</f>
        <v/>
      </c>
      <c r="C126" s="189" t="str">
        <f>IF(ISERROR(IF(AND(Input!$A125="",SUMPRODUCT(--(LEN(Input!$A126:'Input'!$A$1006)&gt;0))&lt;&gt;0),"Row is skipped.",IF(AND(Input!$A125="",Input!$A126=""),"", IF(Input!B125="","Data is missing.","")))),"",IF(AND(Input!$A125="",SUMPRODUCT(--(LEN(Input!$A126:'Input'!$A$1006)&gt;0))&lt;&gt;0),"Row is skipped.",IF(AND(Input!$A125="",Input!$A126=""),"", IF(Input!B125="","Data is missing.",""))))</f>
        <v/>
      </c>
      <c r="D126" s="189" t="str">
        <f>IF(ISERROR(IF(AND(Input!$A125="",SUMPRODUCT(--(LEN(Input!$A126:'Input'!$A$1006)&gt;0))&lt;&gt;0),"Row is skipped.",IF(AND(Input!$A125="",Input!$A126=""),"", IF(Input!C125="","Data is missing.","")))),"",IF(AND(Input!$A125="",SUMPRODUCT(--(LEN(Input!$A126:'Input'!$A$1006)&gt;0))&lt;&gt;0),"Row is skipped.",IF(AND(Input!$A125="",Input!$A126=""),"", IF(Input!C125="","Data is missing.",""))))</f>
        <v/>
      </c>
      <c r="E126" s="189" t="str">
        <f>IF(ISERROR(IF(AND(Input!$A125="",SUMPRODUCT(--(LEN(Input!$A126:'Input'!$A$1006)&gt;0))&lt;&gt;0),"Row is skipped.",IF(AND(Input!$A125="",Input!$A126=""),"", IF(Input!D125="","Data is missing.","")))),"",IF(AND(Input!$A125="",SUMPRODUCT(--(LEN(Input!$A126:'Input'!$A$1006)&gt;0))&lt;&gt;0),"Row is skipped.",IF(AND(Input!$A125="",Input!$A126=""),"", IF(Input!D125="","Data is missing.",""))))</f>
        <v/>
      </c>
      <c r="F126" s="189" t="str">
        <f>IF(ISERROR(IF(AND(Input!$A125="",SUMPRODUCT(--(LEN(Input!$A126:'Input'!$A$1006)&gt;0))&lt;&gt;0),"Row is skipped.",IF(AND(Input!$A125="",Input!$A126=""),"", IF(Input!E125="","Data is missing.","")))),"",IF(AND(Input!$A125="",SUMPRODUCT(--(LEN(Input!$A126:'Input'!$A$1006)&gt;0))&lt;&gt;0),"Row is skipped.",IF(AND(Input!$A125="",Input!$A126=""),"", IF(Input!E125="","Data is missing.",""))))</f>
        <v/>
      </c>
      <c r="G126" s="189" t="str">
        <f>IF(ISERROR(IF(AND(Input!$A125="",SUMPRODUCT(--(LEN(Input!$A126:'Input'!$A$1006)&gt;0))&lt;&gt;0),"Row is skipped.",IF(AND(Input!$A125="",Input!$A126=""),"", IF(Input!F125="","Data is missing.","")))),"",IF(AND(Input!$A125="",SUMPRODUCT(--(LEN(Input!$A126:'Input'!$A$1006)&gt;0))&lt;&gt;0),"Row is skipped.",IF(AND(Input!$A125="",Input!$A126=""),"", IF(Input!F125="","Data is missing.",""))))</f>
        <v/>
      </c>
      <c r="H126" s="190" t="str">
        <f>IF(ISERROR(IF(AND(Input!$A125="",SUMPRODUCT(--(LEN(Input!$A126:'Input'!$A$1006)&gt;0))&lt;&gt;0),"Row is skipped.",IF(AND(Input!$A125="",Input!$A126=""),"", IF(Input!G125="","Data is missing.","")))),"",IF(AND(Input!$A125="",SUMPRODUCT(--(LEN(Input!$A126:'Input'!$A$1006)&gt;0))&lt;&gt;0),"Row is skipped.",IF(AND(Input!$A125="",Input!$A126=""),"", IF(Input!G125="","Data is missing.",""))))</f>
        <v/>
      </c>
      <c r="I126" s="156"/>
      <c r="J126" s="191" t="str">
        <f>IFERROR(VLOOKUP(VLOOKUP(Input!$D125,'Measure List'!$A:$AN,40,FALSE),UIR!$A$1:$Q$27,17,FALSE),"")</f>
        <v/>
      </c>
      <c r="K126" s="192" t="str">
        <f>IFERROR(VLOOKUP(Input!$D125,'Measure List'!$A:$AN,40,FALSE),"")</f>
        <v/>
      </c>
      <c r="L126" s="156"/>
      <c r="M126" s="193" t="str">
        <f>IF(B126="","",IF(AND(Input!H125="",IFERROR(VLOOKUP(K126,UIR!$A$2:$P$21,2,FALSE),"")&lt;&gt;""),"Data is Missing.",""))</f>
        <v/>
      </c>
      <c r="N126" s="194" t="str">
        <f>IF(B126="","",IF(AND(Input!I125="",IFERROR(VLOOKUP(K126,UIR!$A$2:$P$21,3,FALSE),"")&lt;&gt;""),"Data is Missing.",""))</f>
        <v/>
      </c>
      <c r="O126" s="194" t="str">
        <f>IF(B126="","",IF(AND(Input!J125="",IFERROR(VLOOKUP(K126,UIR!$A$2:$P$21,4,FALSE),"")&lt;&gt;""),"Data is Missing.",""))</f>
        <v/>
      </c>
      <c r="P126" s="194" t="str">
        <f>IF(B126="","",IF(AND(Input!K125="",IFERROR(VLOOKUP(K126,UIR!$A$2:$P$21,5,FALSE),"")&lt;&gt;""),"Data is Missing.",""))</f>
        <v/>
      </c>
      <c r="Q126" s="194" t="str">
        <f>IF(B126="","",IF(AND(Input!L125="",IFERROR(VLOOKUP(K126,UIR!$A$2:$P$21,6,FALSE),"")&lt;&gt;""),"Data is Missing.",""))</f>
        <v/>
      </c>
      <c r="R126" s="194" t="str">
        <f>IF(B126="","",IF(AND(Input!M125="",IFERROR(VLOOKUP(K126,UIR!$A$2:$P$21,7,FALSE),"")&lt;&gt;""),"Data is Missing.",""))</f>
        <v/>
      </c>
      <c r="S126" s="194" t="str">
        <f>IF(B126="","",IF(AND(Input!P125="",IFERROR(VLOOKUP(K126,UIR!$A$2:$P$21,8,FALSE),"")&lt;&gt;""),"Data is Missing.",""))</f>
        <v/>
      </c>
      <c r="T126" s="194" t="str">
        <f>IF(B126="","",IF(AND(Input!Q125="",IFERROR(VLOOKUP(K126,UIR!$A$2:$P$21,9,FALSE),"")&lt;&gt;""),"Data is Missing.",""))</f>
        <v/>
      </c>
      <c r="U126" s="194"/>
      <c r="V126" s="194" t="str">
        <f>IF(B126="","",IF(AND(Input!S125="",IFERROR(VLOOKUP(K126,UIR!$A$2:$P$21,11,FALSE),"")&lt;&gt;""),"Data is Missing.",""))</f>
        <v/>
      </c>
      <c r="W126" s="194" t="str">
        <f>IF(B126="","",IF(AND(Input!T125="",IFERROR(VLOOKUP(K126,UIR!$A$2:$P$21,12,FALSE),"")&lt;&gt;""),"Data is Missing.",""))</f>
        <v/>
      </c>
      <c r="X126" s="194" t="str">
        <f>IF(B126="","",IF(AND(Input!V125="",IFERROR(VLOOKUP(K126,UIR!$A$2:$P$21,13,FALSE),"")&lt;&gt;""),"Data is Missing.",""))</f>
        <v/>
      </c>
      <c r="Y126" s="194" t="str">
        <f>IF(B126="","",IF(AND(Input!W125="",IFERROR(VLOOKUP(K126,UIR!$A$2:$P$21,14,FALSE),"")&lt;&gt;""),"Data is Missing.",""))</f>
        <v/>
      </c>
      <c r="Z126" s="194" t="str">
        <f>IF(B126="","",IF(AND(Input!X125="",IFERROR(VLOOKUP(K126,UIR!$A$2:$P$21,15,FALSE),"")&lt;&gt;""),"Data is Missing.",""))</f>
        <v/>
      </c>
      <c r="AA126" s="195" t="str">
        <f>IF(B126="","",IF(AND(Input!Y125="",IFERROR(VLOOKUP(K126,UIR!$A$2:$P$21,16,FALSE),"")&lt;&gt;""),"Data is Missing.",""))</f>
        <v/>
      </c>
      <c r="AC126" s="202" t="str">
        <f>IF(ISERROR(IF(Input!D125="","",IF(ISERROR(VLOOKUP(Input!D125,'Measure List'!$A$2:$A$30000,1,0)),"Invalid RefNo",""))),"",IF(Input!D125="","",IF(ISERROR(VLOOKUP(Input!D125,'Measure List'!$A$2:$A$30000,1,0)),"Invalid RefNo","")))</f>
        <v/>
      </c>
      <c r="AD126" s="156"/>
      <c r="AE126" s="156"/>
      <c r="AF126" s="156"/>
      <c r="AG126" s="156"/>
      <c r="AH126" s="156"/>
      <c r="AI126" s="156"/>
      <c r="AJ126" s="156"/>
      <c r="AK126" s="156"/>
      <c r="AL126" s="203" t="str">
        <f>IF(COUNTIF(Dropdowns!$K$2:$K$7,Input!S125)&gt;0,"",IF(Input!S125="","","Invalid Type"))</f>
        <v/>
      </c>
      <c r="AN126" s="204" t="str">
        <f>IF(Input!C125="","",IF(ISNUMBER(VALUE(Input!C125)),"","Needs to be a number."))</f>
        <v/>
      </c>
      <c r="AO126" s="205" t="str">
        <f>IF(Input!E125="","",IF(ISNUMBER(VALUE(Input!E125)),"","Needs to be a number."))</f>
        <v/>
      </c>
      <c r="AP126" s="205" t="str">
        <f>IF(Input!N125="","",IF(ISNUMBER(VALUE(Input!N125)),"","Needs to be a number."))</f>
        <v/>
      </c>
      <c r="AQ126" s="205" t="str">
        <f>IF(Input!O125="","",IF(ISNUMBER(VALUE(Input!O125)),"","Needs to be a number."))</f>
        <v/>
      </c>
      <c r="AR126" s="205" t="str">
        <f>IF(Input!V125="","",IF(ISNUMBER(VALUE(Input!V125)),"","Needs to be a number."))</f>
        <v/>
      </c>
      <c r="AS126" s="205" t="str">
        <f>IF(Input!W125="","",IF(ISNUMBER(VALUE(Input!W125)),"","Needs to be a number."))</f>
        <v/>
      </c>
      <c r="AT126" s="205" t="str">
        <f>IF(Input!X125="","",IF(ISNUMBER(VALUE(Input!X125)),"","Needs to be a number."))</f>
        <v/>
      </c>
      <c r="AU126" s="206" t="str">
        <f>IF(Input!Y125="","",IF(ISNUMBER(VALUE(Input!Y125)),"","Needs to be a number."))</f>
        <v/>
      </c>
      <c r="AV126" s="207"/>
      <c r="AW126" s="259" t="str">
        <f>IF(OR(VALUE(Input!C125)&lt;0,VALUE(Input!C125)&gt;100), "Invalid EEI %","")</f>
        <v/>
      </c>
      <c r="AX126" s="207"/>
      <c r="AY126" s="278" t="str">
        <f>IF(Input!E125="","",IF(VALUE(Input!E125)=0,"Do not enter 0.",""))</f>
        <v/>
      </c>
    </row>
    <row r="127" spans="2:51" x14ac:dyDescent="0.3">
      <c r="B127" s="188" t="str">
        <f>Input!A126</f>
        <v/>
      </c>
      <c r="C127" s="189" t="str">
        <f>IF(ISERROR(IF(AND(Input!$A126="",SUMPRODUCT(--(LEN(Input!$A127:'Input'!$A$1006)&gt;0))&lt;&gt;0),"Row is skipped.",IF(AND(Input!$A126="",Input!$A127=""),"", IF(Input!B126="","Data is missing.","")))),"",IF(AND(Input!$A126="",SUMPRODUCT(--(LEN(Input!$A127:'Input'!$A$1006)&gt;0))&lt;&gt;0),"Row is skipped.",IF(AND(Input!$A126="",Input!$A127=""),"", IF(Input!B126="","Data is missing.",""))))</f>
        <v/>
      </c>
      <c r="D127" s="189" t="str">
        <f>IF(ISERROR(IF(AND(Input!$A126="",SUMPRODUCT(--(LEN(Input!$A127:'Input'!$A$1006)&gt;0))&lt;&gt;0),"Row is skipped.",IF(AND(Input!$A126="",Input!$A127=""),"", IF(Input!C126="","Data is missing.","")))),"",IF(AND(Input!$A126="",SUMPRODUCT(--(LEN(Input!$A127:'Input'!$A$1006)&gt;0))&lt;&gt;0),"Row is skipped.",IF(AND(Input!$A126="",Input!$A127=""),"", IF(Input!C126="","Data is missing.",""))))</f>
        <v/>
      </c>
      <c r="E127" s="189" t="str">
        <f>IF(ISERROR(IF(AND(Input!$A126="",SUMPRODUCT(--(LEN(Input!$A127:'Input'!$A$1006)&gt;0))&lt;&gt;0),"Row is skipped.",IF(AND(Input!$A126="",Input!$A127=""),"", IF(Input!D126="","Data is missing.","")))),"",IF(AND(Input!$A126="",SUMPRODUCT(--(LEN(Input!$A127:'Input'!$A$1006)&gt;0))&lt;&gt;0),"Row is skipped.",IF(AND(Input!$A126="",Input!$A127=""),"", IF(Input!D126="","Data is missing.",""))))</f>
        <v/>
      </c>
      <c r="F127" s="189" t="str">
        <f>IF(ISERROR(IF(AND(Input!$A126="",SUMPRODUCT(--(LEN(Input!$A127:'Input'!$A$1006)&gt;0))&lt;&gt;0),"Row is skipped.",IF(AND(Input!$A126="",Input!$A127=""),"", IF(Input!E126="","Data is missing.","")))),"",IF(AND(Input!$A126="",SUMPRODUCT(--(LEN(Input!$A127:'Input'!$A$1006)&gt;0))&lt;&gt;0),"Row is skipped.",IF(AND(Input!$A126="",Input!$A127=""),"", IF(Input!E126="","Data is missing.",""))))</f>
        <v/>
      </c>
      <c r="G127" s="189" t="str">
        <f>IF(ISERROR(IF(AND(Input!$A126="",SUMPRODUCT(--(LEN(Input!$A127:'Input'!$A$1006)&gt;0))&lt;&gt;0),"Row is skipped.",IF(AND(Input!$A126="",Input!$A127=""),"", IF(Input!F126="","Data is missing.","")))),"",IF(AND(Input!$A126="",SUMPRODUCT(--(LEN(Input!$A127:'Input'!$A$1006)&gt;0))&lt;&gt;0),"Row is skipped.",IF(AND(Input!$A126="",Input!$A127=""),"", IF(Input!F126="","Data is missing.",""))))</f>
        <v/>
      </c>
      <c r="H127" s="190" t="str">
        <f>IF(ISERROR(IF(AND(Input!$A126="",SUMPRODUCT(--(LEN(Input!$A127:'Input'!$A$1006)&gt;0))&lt;&gt;0),"Row is skipped.",IF(AND(Input!$A126="",Input!$A127=""),"", IF(Input!G126="","Data is missing.","")))),"",IF(AND(Input!$A126="",SUMPRODUCT(--(LEN(Input!$A127:'Input'!$A$1006)&gt;0))&lt;&gt;0),"Row is skipped.",IF(AND(Input!$A126="",Input!$A127=""),"", IF(Input!G126="","Data is missing.",""))))</f>
        <v/>
      </c>
      <c r="I127" s="156"/>
      <c r="J127" s="191" t="str">
        <f>IFERROR(VLOOKUP(VLOOKUP(Input!$D126,'Measure List'!$A:$AN,40,FALSE),UIR!$A$1:$Q$27,17,FALSE),"")</f>
        <v/>
      </c>
      <c r="K127" s="192" t="str">
        <f>IFERROR(VLOOKUP(Input!$D126,'Measure List'!$A:$AN,40,FALSE),"")</f>
        <v/>
      </c>
      <c r="L127" s="156"/>
      <c r="M127" s="193" t="str">
        <f>IF(B127="","",IF(AND(Input!H126="",IFERROR(VLOOKUP(K127,UIR!$A$2:$P$21,2,FALSE),"")&lt;&gt;""),"Data is Missing.",""))</f>
        <v/>
      </c>
      <c r="N127" s="194" t="str">
        <f>IF(B127="","",IF(AND(Input!I126="",IFERROR(VLOOKUP(K127,UIR!$A$2:$P$21,3,FALSE),"")&lt;&gt;""),"Data is Missing.",""))</f>
        <v/>
      </c>
      <c r="O127" s="194" t="str">
        <f>IF(B127="","",IF(AND(Input!J126="",IFERROR(VLOOKUP(K127,UIR!$A$2:$P$21,4,FALSE),"")&lt;&gt;""),"Data is Missing.",""))</f>
        <v/>
      </c>
      <c r="P127" s="194" t="str">
        <f>IF(B127="","",IF(AND(Input!K126="",IFERROR(VLOOKUP(K127,UIR!$A$2:$P$21,5,FALSE),"")&lt;&gt;""),"Data is Missing.",""))</f>
        <v/>
      </c>
      <c r="Q127" s="194" t="str">
        <f>IF(B127="","",IF(AND(Input!L126="",IFERROR(VLOOKUP(K127,UIR!$A$2:$P$21,6,FALSE),"")&lt;&gt;""),"Data is Missing.",""))</f>
        <v/>
      </c>
      <c r="R127" s="194" t="str">
        <f>IF(B127="","",IF(AND(Input!M126="",IFERROR(VLOOKUP(K127,UIR!$A$2:$P$21,7,FALSE),"")&lt;&gt;""),"Data is Missing.",""))</f>
        <v/>
      </c>
      <c r="S127" s="194" t="str">
        <f>IF(B127="","",IF(AND(Input!P126="",IFERROR(VLOOKUP(K127,UIR!$A$2:$P$21,8,FALSE),"")&lt;&gt;""),"Data is Missing.",""))</f>
        <v/>
      </c>
      <c r="T127" s="194" t="str">
        <f>IF(B127="","",IF(AND(Input!Q126="",IFERROR(VLOOKUP(K127,UIR!$A$2:$P$21,9,FALSE),"")&lt;&gt;""),"Data is Missing.",""))</f>
        <v/>
      </c>
      <c r="U127" s="194"/>
      <c r="V127" s="194" t="str">
        <f>IF(B127="","",IF(AND(Input!S126="",IFERROR(VLOOKUP(K127,UIR!$A$2:$P$21,11,FALSE),"")&lt;&gt;""),"Data is Missing.",""))</f>
        <v/>
      </c>
      <c r="W127" s="194" t="str">
        <f>IF(B127="","",IF(AND(Input!T126="",IFERROR(VLOOKUP(K127,UIR!$A$2:$P$21,12,FALSE),"")&lt;&gt;""),"Data is Missing.",""))</f>
        <v/>
      </c>
      <c r="X127" s="194" t="str">
        <f>IF(B127="","",IF(AND(Input!V126="",IFERROR(VLOOKUP(K127,UIR!$A$2:$P$21,13,FALSE),"")&lt;&gt;""),"Data is Missing.",""))</f>
        <v/>
      </c>
      <c r="Y127" s="194" t="str">
        <f>IF(B127="","",IF(AND(Input!W126="",IFERROR(VLOOKUP(K127,UIR!$A$2:$P$21,14,FALSE),"")&lt;&gt;""),"Data is Missing.",""))</f>
        <v/>
      </c>
      <c r="Z127" s="194" t="str">
        <f>IF(B127="","",IF(AND(Input!X126="",IFERROR(VLOOKUP(K127,UIR!$A$2:$P$21,15,FALSE),"")&lt;&gt;""),"Data is Missing.",""))</f>
        <v/>
      </c>
      <c r="AA127" s="195" t="str">
        <f>IF(B127="","",IF(AND(Input!Y126="",IFERROR(VLOOKUP(K127,UIR!$A$2:$P$21,16,FALSE),"")&lt;&gt;""),"Data is Missing.",""))</f>
        <v/>
      </c>
      <c r="AC127" s="202" t="str">
        <f>IF(ISERROR(IF(Input!D126="","",IF(ISERROR(VLOOKUP(Input!D126,'Measure List'!$A$2:$A$30000,1,0)),"Invalid RefNo",""))),"",IF(Input!D126="","",IF(ISERROR(VLOOKUP(Input!D126,'Measure List'!$A$2:$A$30000,1,0)),"Invalid RefNo","")))</f>
        <v/>
      </c>
      <c r="AD127" s="156"/>
      <c r="AE127" s="156"/>
      <c r="AF127" s="156"/>
      <c r="AG127" s="156"/>
      <c r="AH127" s="156"/>
      <c r="AI127" s="156"/>
      <c r="AJ127" s="156"/>
      <c r="AK127" s="156"/>
      <c r="AL127" s="203" t="str">
        <f>IF(COUNTIF(Dropdowns!$K$2:$K$7,Input!S126)&gt;0,"",IF(Input!S126="","","Invalid Type"))</f>
        <v/>
      </c>
      <c r="AN127" s="204" t="str">
        <f>IF(Input!C126="","",IF(ISNUMBER(VALUE(Input!C126)),"","Needs to be a number."))</f>
        <v/>
      </c>
      <c r="AO127" s="205" t="str">
        <f>IF(Input!E126="","",IF(ISNUMBER(VALUE(Input!E126)),"","Needs to be a number."))</f>
        <v/>
      </c>
      <c r="AP127" s="205" t="str">
        <f>IF(Input!N126="","",IF(ISNUMBER(VALUE(Input!N126)),"","Needs to be a number."))</f>
        <v/>
      </c>
      <c r="AQ127" s="205" t="str">
        <f>IF(Input!O126="","",IF(ISNUMBER(VALUE(Input!O126)),"","Needs to be a number."))</f>
        <v/>
      </c>
      <c r="AR127" s="205" t="str">
        <f>IF(Input!V126="","",IF(ISNUMBER(VALUE(Input!V126)),"","Needs to be a number."))</f>
        <v/>
      </c>
      <c r="AS127" s="205" t="str">
        <f>IF(Input!W126="","",IF(ISNUMBER(VALUE(Input!W126)),"","Needs to be a number."))</f>
        <v/>
      </c>
      <c r="AT127" s="205" t="str">
        <f>IF(Input!X126="","",IF(ISNUMBER(VALUE(Input!X126)),"","Needs to be a number."))</f>
        <v/>
      </c>
      <c r="AU127" s="206" t="str">
        <f>IF(Input!Y126="","",IF(ISNUMBER(VALUE(Input!Y126)),"","Needs to be a number."))</f>
        <v/>
      </c>
      <c r="AV127" s="207"/>
      <c r="AW127" s="259" t="str">
        <f>IF(OR(VALUE(Input!C126)&lt;0,VALUE(Input!C126)&gt;100), "Invalid EEI %","")</f>
        <v/>
      </c>
      <c r="AX127" s="207"/>
      <c r="AY127" s="278" t="str">
        <f>IF(Input!E126="","",IF(VALUE(Input!E126)=0,"Do not enter 0.",""))</f>
        <v/>
      </c>
    </row>
    <row r="128" spans="2:51" x14ac:dyDescent="0.3">
      <c r="B128" s="188" t="str">
        <f>Input!A127</f>
        <v/>
      </c>
      <c r="C128" s="189" t="str">
        <f>IF(ISERROR(IF(AND(Input!$A127="",SUMPRODUCT(--(LEN(Input!$A128:'Input'!$A$1006)&gt;0))&lt;&gt;0),"Row is skipped.",IF(AND(Input!$A127="",Input!$A128=""),"", IF(Input!B127="","Data is missing.","")))),"",IF(AND(Input!$A127="",SUMPRODUCT(--(LEN(Input!$A128:'Input'!$A$1006)&gt;0))&lt;&gt;0),"Row is skipped.",IF(AND(Input!$A127="",Input!$A128=""),"", IF(Input!B127="","Data is missing.",""))))</f>
        <v/>
      </c>
      <c r="D128" s="189" t="str">
        <f>IF(ISERROR(IF(AND(Input!$A127="",SUMPRODUCT(--(LEN(Input!$A128:'Input'!$A$1006)&gt;0))&lt;&gt;0),"Row is skipped.",IF(AND(Input!$A127="",Input!$A128=""),"", IF(Input!C127="","Data is missing.","")))),"",IF(AND(Input!$A127="",SUMPRODUCT(--(LEN(Input!$A128:'Input'!$A$1006)&gt;0))&lt;&gt;0),"Row is skipped.",IF(AND(Input!$A127="",Input!$A128=""),"", IF(Input!C127="","Data is missing.",""))))</f>
        <v/>
      </c>
      <c r="E128" s="189" t="str">
        <f>IF(ISERROR(IF(AND(Input!$A127="",SUMPRODUCT(--(LEN(Input!$A128:'Input'!$A$1006)&gt;0))&lt;&gt;0),"Row is skipped.",IF(AND(Input!$A127="",Input!$A128=""),"", IF(Input!D127="","Data is missing.","")))),"",IF(AND(Input!$A127="",SUMPRODUCT(--(LEN(Input!$A128:'Input'!$A$1006)&gt;0))&lt;&gt;0),"Row is skipped.",IF(AND(Input!$A127="",Input!$A128=""),"", IF(Input!D127="","Data is missing.",""))))</f>
        <v/>
      </c>
      <c r="F128" s="189" t="str">
        <f>IF(ISERROR(IF(AND(Input!$A127="",SUMPRODUCT(--(LEN(Input!$A128:'Input'!$A$1006)&gt;0))&lt;&gt;0),"Row is skipped.",IF(AND(Input!$A127="",Input!$A128=""),"", IF(Input!E127="","Data is missing.","")))),"",IF(AND(Input!$A127="",SUMPRODUCT(--(LEN(Input!$A128:'Input'!$A$1006)&gt;0))&lt;&gt;0),"Row is skipped.",IF(AND(Input!$A127="",Input!$A128=""),"", IF(Input!E127="","Data is missing.",""))))</f>
        <v/>
      </c>
      <c r="G128" s="189" t="str">
        <f>IF(ISERROR(IF(AND(Input!$A127="",SUMPRODUCT(--(LEN(Input!$A128:'Input'!$A$1006)&gt;0))&lt;&gt;0),"Row is skipped.",IF(AND(Input!$A127="",Input!$A128=""),"", IF(Input!F127="","Data is missing.","")))),"",IF(AND(Input!$A127="",SUMPRODUCT(--(LEN(Input!$A128:'Input'!$A$1006)&gt;0))&lt;&gt;0),"Row is skipped.",IF(AND(Input!$A127="",Input!$A128=""),"", IF(Input!F127="","Data is missing.",""))))</f>
        <v/>
      </c>
      <c r="H128" s="190" t="str">
        <f>IF(ISERROR(IF(AND(Input!$A127="",SUMPRODUCT(--(LEN(Input!$A128:'Input'!$A$1006)&gt;0))&lt;&gt;0),"Row is skipped.",IF(AND(Input!$A127="",Input!$A128=""),"", IF(Input!G127="","Data is missing.","")))),"",IF(AND(Input!$A127="",SUMPRODUCT(--(LEN(Input!$A128:'Input'!$A$1006)&gt;0))&lt;&gt;0),"Row is skipped.",IF(AND(Input!$A127="",Input!$A128=""),"", IF(Input!G127="","Data is missing.",""))))</f>
        <v/>
      </c>
      <c r="I128" s="156"/>
      <c r="J128" s="191" t="str">
        <f>IFERROR(VLOOKUP(VLOOKUP(Input!$D127,'Measure List'!$A:$AN,40,FALSE),UIR!$A$1:$Q$27,17,FALSE),"")</f>
        <v/>
      </c>
      <c r="K128" s="192" t="str">
        <f>IFERROR(VLOOKUP(Input!$D127,'Measure List'!$A:$AN,40,FALSE),"")</f>
        <v/>
      </c>
      <c r="L128" s="156"/>
      <c r="M128" s="193" t="str">
        <f>IF(B128="","",IF(AND(Input!H127="",IFERROR(VLOOKUP(K128,UIR!$A$2:$P$21,2,FALSE),"")&lt;&gt;""),"Data is Missing.",""))</f>
        <v/>
      </c>
      <c r="N128" s="194" t="str">
        <f>IF(B128="","",IF(AND(Input!I127="",IFERROR(VLOOKUP(K128,UIR!$A$2:$P$21,3,FALSE),"")&lt;&gt;""),"Data is Missing.",""))</f>
        <v/>
      </c>
      <c r="O128" s="194" t="str">
        <f>IF(B128="","",IF(AND(Input!J127="",IFERROR(VLOOKUP(K128,UIR!$A$2:$P$21,4,FALSE),"")&lt;&gt;""),"Data is Missing.",""))</f>
        <v/>
      </c>
      <c r="P128" s="194" t="str">
        <f>IF(B128="","",IF(AND(Input!K127="",IFERROR(VLOOKUP(K128,UIR!$A$2:$P$21,5,FALSE),"")&lt;&gt;""),"Data is Missing.",""))</f>
        <v/>
      </c>
      <c r="Q128" s="194" t="str">
        <f>IF(B128="","",IF(AND(Input!L127="",IFERROR(VLOOKUP(K128,UIR!$A$2:$P$21,6,FALSE),"")&lt;&gt;""),"Data is Missing.",""))</f>
        <v/>
      </c>
      <c r="R128" s="194" t="str">
        <f>IF(B128="","",IF(AND(Input!M127="",IFERROR(VLOOKUP(K128,UIR!$A$2:$P$21,7,FALSE),"")&lt;&gt;""),"Data is Missing.",""))</f>
        <v/>
      </c>
      <c r="S128" s="194" t="str">
        <f>IF(B128="","",IF(AND(Input!P127="",IFERROR(VLOOKUP(K128,UIR!$A$2:$P$21,8,FALSE),"")&lt;&gt;""),"Data is Missing.",""))</f>
        <v/>
      </c>
      <c r="T128" s="194" t="str">
        <f>IF(B128="","",IF(AND(Input!Q127="",IFERROR(VLOOKUP(K128,UIR!$A$2:$P$21,9,FALSE),"")&lt;&gt;""),"Data is Missing.",""))</f>
        <v/>
      </c>
      <c r="U128" s="194"/>
      <c r="V128" s="194" t="str">
        <f>IF(B128="","",IF(AND(Input!S127="",IFERROR(VLOOKUP(K128,UIR!$A$2:$P$21,11,FALSE),"")&lt;&gt;""),"Data is Missing.",""))</f>
        <v/>
      </c>
      <c r="W128" s="194" t="str">
        <f>IF(B128="","",IF(AND(Input!T127="",IFERROR(VLOOKUP(K128,UIR!$A$2:$P$21,12,FALSE),"")&lt;&gt;""),"Data is Missing.",""))</f>
        <v/>
      </c>
      <c r="X128" s="194" t="str">
        <f>IF(B128="","",IF(AND(Input!V127="",IFERROR(VLOOKUP(K128,UIR!$A$2:$P$21,13,FALSE),"")&lt;&gt;""),"Data is Missing.",""))</f>
        <v/>
      </c>
      <c r="Y128" s="194" t="str">
        <f>IF(B128="","",IF(AND(Input!W127="",IFERROR(VLOOKUP(K128,UIR!$A$2:$P$21,14,FALSE),"")&lt;&gt;""),"Data is Missing.",""))</f>
        <v/>
      </c>
      <c r="Z128" s="194" t="str">
        <f>IF(B128="","",IF(AND(Input!X127="",IFERROR(VLOOKUP(K128,UIR!$A$2:$P$21,15,FALSE),"")&lt;&gt;""),"Data is Missing.",""))</f>
        <v/>
      </c>
      <c r="AA128" s="195" t="str">
        <f>IF(B128="","",IF(AND(Input!Y127="",IFERROR(VLOOKUP(K128,UIR!$A$2:$P$21,16,FALSE),"")&lt;&gt;""),"Data is Missing.",""))</f>
        <v/>
      </c>
      <c r="AC128" s="202" t="str">
        <f>IF(ISERROR(IF(Input!D127="","",IF(ISERROR(VLOOKUP(Input!D127,'Measure List'!$A$2:$A$30000,1,0)),"Invalid RefNo",""))),"",IF(Input!D127="","",IF(ISERROR(VLOOKUP(Input!D127,'Measure List'!$A$2:$A$30000,1,0)),"Invalid RefNo","")))</f>
        <v/>
      </c>
      <c r="AD128" s="156"/>
      <c r="AE128" s="156"/>
      <c r="AF128" s="156"/>
      <c r="AG128" s="156"/>
      <c r="AH128" s="156"/>
      <c r="AI128" s="156"/>
      <c r="AJ128" s="156"/>
      <c r="AK128" s="156"/>
      <c r="AL128" s="203" t="str">
        <f>IF(COUNTIF(Dropdowns!$K$2:$K$7,Input!S127)&gt;0,"",IF(Input!S127="","","Invalid Type"))</f>
        <v/>
      </c>
      <c r="AN128" s="204" t="str">
        <f>IF(Input!C127="","",IF(ISNUMBER(VALUE(Input!C127)),"","Needs to be a number."))</f>
        <v/>
      </c>
      <c r="AO128" s="205" t="str">
        <f>IF(Input!E127="","",IF(ISNUMBER(VALUE(Input!E127)),"","Needs to be a number."))</f>
        <v/>
      </c>
      <c r="AP128" s="205" t="str">
        <f>IF(Input!N127="","",IF(ISNUMBER(VALUE(Input!N127)),"","Needs to be a number."))</f>
        <v/>
      </c>
      <c r="AQ128" s="205" t="str">
        <f>IF(Input!O127="","",IF(ISNUMBER(VALUE(Input!O127)),"","Needs to be a number."))</f>
        <v/>
      </c>
      <c r="AR128" s="205" t="str">
        <f>IF(Input!V127="","",IF(ISNUMBER(VALUE(Input!V127)),"","Needs to be a number."))</f>
        <v/>
      </c>
      <c r="AS128" s="205" t="str">
        <f>IF(Input!W127="","",IF(ISNUMBER(VALUE(Input!W127)),"","Needs to be a number."))</f>
        <v/>
      </c>
      <c r="AT128" s="205" t="str">
        <f>IF(Input!X127="","",IF(ISNUMBER(VALUE(Input!X127)),"","Needs to be a number."))</f>
        <v/>
      </c>
      <c r="AU128" s="206" t="str">
        <f>IF(Input!Y127="","",IF(ISNUMBER(VALUE(Input!Y127)),"","Needs to be a number."))</f>
        <v/>
      </c>
      <c r="AV128" s="207"/>
      <c r="AW128" s="259" t="str">
        <f>IF(OR(VALUE(Input!C127)&lt;0,VALUE(Input!C127)&gt;100), "Invalid EEI %","")</f>
        <v/>
      </c>
      <c r="AX128" s="207"/>
      <c r="AY128" s="278" t="str">
        <f>IF(Input!E127="","",IF(VALUE(Input!E127)=0,"Do not enter 0.",""))</f>
        <v/>
      </c>
    </row>
    <row r="129" spans="2:51" x14ac:dyDescent="0.3">
      <c r="B129" s="188" t="str">
        <f>Input!A128</f>
        <v/>
      </c>
      <c r="C129" s="189" t="str">
        <f>IF(ISERROR(IF(AND(Input!$A128="",SUMPRODUCT(--(LEN(Input!$A129:'Input'!$A$1006)&gt;0))&lt;&gt;0),"Row is skipped.",IF(AND(Input!$A128="",Input!$A129=""),"", IF(Input!B128="","Data is missing.","")))),"",IF(AND(Input!$A128="",SUMPRODUCT(--(LEN(Input!$A129:'Input'!$A$1006)&gt;0))&lt;&gt;0),"Row is skipped.",IF(AND(Input!$A128="",Input!$A129=""),"", IF(Input!B128="","Data is missing.",""))))</f>
        <v/>
      </c>
      <c r="D129" s="189" t="str">
        <f>IF(ISERROR(IF(AND(Input!$A128="",SUMPRODUCT(--(LEN(Input!$A129:'Input'!$A$1006)&gt;0))&lt;&gt;0),"Row is skipped.",IF(AND(Input!$A128="",Input!$A129=""),"", IF(Input!C128="","Data is missing.","")))),"",IF(AND(Input!$A128="",SUMPRODUCT(--(LEN(Input!$A129:'Input'!$A$1006)&gt;0))&lt;&gt;0),"Row is skipped.",IF(AND(Input!$A128="",Input!$A129=""),"", IF(Input!C128="","Data is missing.",""))))</f>
        <v/>
      </c>
      <c r="E129" s="189" t="str">
        <f>IF(ISERROR(IF(AND(Input!$A128="",SUMPRODUCT(--(LEN(Input!$A129:'Input'!$A$1006)&gt;0))&lt;&gt;0),"Row is skipped.",IF(AND(Input!$A128="",Input!$A129=""),"", IF(Input!D128="","Data is missing.","")))),"",IF(AND(Input!$A128="",SUMPRODUCT(--(LEN(Input!$A129:'Input'!$A$1006)&gt;0))&lt;&gt;0),"Row is skipped.",IF(AND(Input!$A128="",Input!$A129=""),"", IF(Input!D128="","Data is missing.",""))))</f>
        <v/>
      </c>
      <c r="F129" s="189" t="str">
        <f>IF(ISERROR(IF(AND(Input!$A128="",SUMPRODUCT(--(LEN(Input!$A129:'Input'!$A$1006)&gt;0))&lt;&gt;0),"Row is skipped.",IF(AND(Input!$A128="",Input!$A129=""),"", IF(Input!E128="","Data is missing.","")))),"",IF(AND(Input!$A128="",SUMPRODUCT(--(LEN(Input!$A129:'Input'!$A$1006)&gt;0))&lt;&gt;0),"Row is skipped.",IF(AND(Input!$A128="",Input!$A129=""),"", IF(Input!E128="","Data is missing.",""))))</f>
        <v/>
      </c>
      <c r="G129" s="189" t="str">
        <f>IF(ISERROR(IF(AND(Input!$A128="",SUMPRODUCT(--(LEN(Input!$A129:'Input'!$A$1006)&gt;0))&lt;&gt;0),"Row is skipped.",IF(AND(Input!$A128="",Input!$A129=""),"", IF(Input!F128="","Data is missing.","")))),"",IF(AND(Input!$A128="",SUMPRODUCT(--(LEN(Input!$A129:'Input'!$A$1006)&gt;0))&lt;&gt;0),"Row is skipped.",IF(AND(Input!$A128="",Input!$A129=""),"", IF(Input!F128="","Data is missing.",""))))</f>
        <v/>
      </c>
      <c r="H129" s="190" t="str">
        <f>IF(ISERROR(IF(AND(Input!$A128="",SUMPRODUCT(--(LEN(Input!$A129:'Input'!$A$1006)&gt;0))&lt;&gt;0),"Row is skipped.",IF(AND(Input!$A128="",Input!$A129=""),"", IF(Input!G128="","Data is missing.","")))),"",IF(AND(Input!$A128="",SUMPRODUCT(--(LEN(Input!$A129:'Input'!$A$1006)&gt;0))&lt;&gt;0),"Row is skipped.",IF(AND(Input!$A128="",Input!$A129=""),"", IF(Input!G128="","Data is missing.",""))))</f>
        <v/>
      </c>
      <c r="I129" s="156"/>
      <c r="J129" s="191" t="str">
        <f>IFERROR(VLOOKUP(VLOOKUP(Input!$D128,'Measure List'!$A:$AN,40,FALSE),UIR!$A$1:$Q$27,17,FALSE),"")</f>
        <v/>
      </c>
      <c r="K129" s="192" t="str">
        <f>IFERROR(VLOOKUP(Input!$D128,'Measure List'!$A:$AN,40,FALSE),"")</f>
        <v/>
      </c>
      <c r="L129" s="156"/>
      <c r="M129" s="193" t="str">
        <f>IF(B129="","",IF(AND(Input!H128="",IFERROR(VLOOKUP(K129,UIR!$A$2:$P$21,2,FALSE),"")&lt;&gt;""),"Data is Missing.",""))</f>
        <v/>
      </c>
      <c r="N129" s="194" t="str">
        <f>IF(B129="","",IF(AND(Input!I128="",IFERROR(VLOOKUP(K129,UIR!$A$2:$P$21,3,FALSE),"")&lt;&gt;""),"Data is Missing.",""))</f>
        <v/>
      </c>
      <c r="O129" s="194" t="str">
        <f>IF(B129="","",IF(AND(Input!J128="",IFERROR(VLOOKUP(K129,UIR!$A$2:$P$21,4,FALSE),"")&lt;&gt;""),"Data is Missing.",""))</f>
        <v/>
      </c>
      <c r="P129" s="194" t="str">
        <f>IF(B129="","",IF(AND(Input!K128="",IFERROR(VLOOKUP(K129,UIR!$A$2:$P$21,5,FALSE),"")&lt;&gt;""),"Data is Missing.",""))</f>
        <v/>
      </c>
      <c r="Q129" s="194" t="str">
        <f>IF(B129="","",IF(AND(Input!L128="",IFERROR(VLOOKUP(K129,UIR!$A$2:$P$21,6,FALSE),"")&lt;&gt;""),"Data is Missing.",""))</f>
        <v/>
      </c>
      <c r="R129" s="194" t="str">
        <f>IF(B129="","",IF(AND(Input!M128="",IFERROR(VLOOKUP(K129,UIR!$A$2:$P$21,7,FALSE),"")&lt;&gt;""),"Data is Missing.",""))</f>
        <v/>
      </c>
      <c r="S129" s="194" t="str">
        <f>IF(B129="","",IF(AND(Input!P128="",IFERROR(VLOOKUP(K129,UIR!$A$2:$P$21,8,FALSE),"")&lt;&gt;""),"Data is Missing.",""))</f>
        <v/>
      </c>
      <c r="T129" s="194" t="str">
        <f>IF(B129="","",IF(AND(Input!Q128="",IFERROR(VLOOKUP(K129,UIR!$A$2:$P$21,9,FALSE),"")&lt;&gt;""),"Data is Missing.",""))</f>
        <v/>
      </c>
      <c r="U129" s="194"/>
      <c r="V129" s="194" t="str">
        <f>IF(B129="","",IF(AND(Input!S128="",IFERROR(VLOOKUP(K129,UIR!$A$2:$P$21,11,FALSE),"")&lt;&gt;""),"Data is Missing.",""))</f>
        <v/>
      </c>
      <c r="W129" s="194" t="str">
        <f>IF(B129="","",IF(AND(Input!T128="",IFERROR(VLOOKUP(K129,UIR!$A$2:$P$21,12,FALSE),"")&lt;&gt;""),"Data is Missing.",""))</f>
        <v/>
      </c>
      <c r="X129" s="194" t="str">
        <f>IF(B129="","",IF(AND(Input!V128="",IFERROR(VLOOKUP(K129,UIR!$A$2:$P$21,13,FALSE),"")&lt;&gt;""),"Data is Missing.",""))</f>
        <v/>
      </c>
      <c r="Y129" s="194" t="str">
        <f>IF(B129="","",IF(AND(Input!W128="",IFERROR(VLOOKUP(K129,UIR!$A$2:$P$21,14,FALSE),"")&lt;&gt;""),"Data is Missing.",""))</f>
        <v/>
      </c>
      <c r="Z129" s="194" t="str">
        <f>IF(B129="","",IF(AND(Input!X128="",IFERROR(VLOOKUP(K129,UIR!$A$2:$P$21,15,FALSE),"")&lt;&gt;""),"Data is Missing.",""))</f>
        <v/>
      </c>
      <c r="AA129" s="195" t="str">
        <f>IF(B129="","",IF(AND(Input!Y128="",IFERROR(VLOOKUP(K129,UIR!$A$2:$P$21,16,FALSE),"")&lt;&gt;""),"Data is Missing.",""))</f>
        <v/>
      </c>
      <c r="AC129" s="202" t="str">
        <f>IF(ISERROR(IF(Input!D128="","",IF(ISERROR(VLOOKUP(Input!D128,'Measure List'!$A$2:$A$30000,1,0)),"Invalid RefNo",""))),"",IF(Input!D128="","",IF(ISERROR(VLOOKUP(Input!D128,'Measure List'!$A$2:$A$30000,1,0)),"Invalid RefNo","")))</f>
        <v/>
      </c>
      <c r="AD129" s="156"/>
      <c r="AE129" s="156"/>
      <c r="AF129" s="156"/>
      <c r="AG129" s="156"/>
      <c r="AH129" s="156"/>
      <c r="AI129" s="156"/>
      <c r="AJ129" s="156"/>
      <c r="AK129" s="156"/>
      <c r="AL129" s="203" t="str">
        <f>IF(COUNTIF(Dropdowns!$K$2:$K$7,Input!S128)&gt;0,"",IF(Input!S128="","","Invalid Type"))</f>
        <v/>
      </c>
      <c r="AN129" s="204" t="str">
        <f>IF(Input!C128="","",IF(ISNUMBER(VALUE(Input!C128)),"","Needs to be a number."))</f>
        <v/>
      </c>
      <c r="AO129" s="205" t="str">
        <f>IF(Input!E128="","",IF(ISNUMBER(VALUE(Input!E128)),"","Needs to be a number."))</f>
        <v/>
      </c>
      <c r="AP129" s="205" t="str">
        <f>IF(Input!N128="","",IF(ISNUMBER(VALUE(Input!N128)),"","Needs to be a number."))</f>
        <v/>
      </c>
      <c r="AQ129" s="205" t="str">
        <f>IF(Input!O128="","",IF(ISNUMBER(VALUE(Input!O128)),"","Needs to be a number."))</f>
        <v/>
      </c>
      <c r="AR129" s="205" t="str">
        <f>IF(Input!V128="","",IF(ISNUMBER(VALUE(Input!V128)),"","Needs to be a number."))</f>
        <v/>
      </c>
      <c r="AS129" s="205" t="str">
        <f>IF(Input!W128="","",IF(ISNUMBER(VALUE(Input!W128)),"","Needs to be a number."))</f>
        <v/>
      </c>
      <c r="AT129" s="205" t="str">
        <f>IF(Input!X128="","",IF(ISNUMBER(VALUE(Input!X128)),"","Needs to be a number."))</f>
        <v/>
      </c>
      <c r="AU129" s="206" t="str">
        <f>IF(Input!Y128="","",IF(ISNUMBER(VALUE(Input!Y128)),"","Needs to be a number."))</f>
        <v/>
      </c>
      <c r="AV129" s="207"/>
      <c r="AW129" s="259" t="str">
        <f>IF(OR(VALUE(Input!C128)&lt;0,VALUE(Input!C128)&gt;100), "Invalid EEI %","")</f>
        <v/>
      </c>
      <c r="AX129" s="207"/>
      <c r="AY129" s="278" t="str">
        <f>IF(Input!E128="","",IF(VALUE(Input!E128)=0,"Do not enter 0.",""))</f>
        <v/>
      </c>
    </row>
    <row r="130" spans="2:51" x14ac:dyDescent="0.3">
      <c r="B130" s="188" t="str">
        <f>Input!A129</f>
        <v/>
      </c>
      <c r="C130" s="189" t="str">
        <f>IF(ISERROR(IF(AND(Input!$A129="",SUMPRODUCT(--(LEN(Input!$A130:'Input'!$A$1006)&gt;0))&lt;&gt;0),"Row is skipped.",IF(AND(Input!$A129="",Input!$A130=""),"", IF(Input!B129="","Data is missing.","")))),"",IF(AND(Input!$A129="",SUMPRODUCT(--(LEN(Input!$A130:'Input'!$A$1006)&gt;0))&lt;&gt;0),"Row is skipped.",IF(AND(Input!$A129="",Input!$A130=""),"", IF(Input!B129="","Data is missing.",""))))</f>
        <v/>
      </c>
      <c r="D130" s="189" t="str">
        <f>IF(ISERROR(IF(AND(Input!$A129="",SUMPRODUCT(--(LEN(Input!$A130:'Input'!$A$1006)&gt;0))&lt;&gt;0),"Row is skipped.",IF(AND(Input!$A129="",Input!$A130=""),"", IF(Input!C129="","Data is missing.","")))),"",IF(AND(Input!$A129="",SUMPRODUCT(--(LEN(Input!$A130:'Input'!$A$1006)&gt;0))&lt;&gt;0),"Row is skipped.",IF(AND(Input!$A129="",Input!$A130=""),"", IF(Input!C129="","Data is missing.",""))))</f>
        <v/>
      </c>
      <c r="E130" s="189" t="str">
        <f>IF(ISERROR(IF(AND(Input!$A129="",SUMPRODUCT(--(LEN(Input!$A130:'Input'!$A$1006)&gt;0))&lt;&gt;0),"Row is skipped.",IF(AND(Input!$A129="",Input!$A130=""),"", IF(Input!D129="","Data is missing.","")))),"",IF(AND(Input!$A129="",SUMPRODUCT(--(LEN(Input!$A130:'Input'!$A$1006)&gt;0))&lt;&gt;0),"Row is skipped.",IF(AND(Input!$A129="",Input!$A130=""),"", IF(Input!D129="","Data is missing.",""))))</f>
        <v/>
      </c>
      <c r="F130" s="189" t="str">
        <f>IF(ISERROR(IF(AND(Input!$A129="",SUMPRODUCT(--(LEN(Input!$A130:'Input'!$A$1006)&gt;0))&lt;&gt;0),"Row is skipped.",IF(AND(Input!$A129="",Input!$A130=""),"", IF(Input!E129="","Data is missing.","")))),"",IF(AND(Input!$A129="",SUMPRODUCT(--(LEN(Input!$A130:'Input'!$A$1006)&gt;0))&lt;&gt;0),"Row is skipped.",IF(AND(Input!$A129="",Input!$A130=""),"", IF(Input!E129="","Data is missing.",""))))</f>
        <v/>
      </c>
      <c r="G130" s="189" t="str">
        <f>IF(ISERROR(IF(AND(Input!$A129="",SUMPRODUCT(--(LEN(Input!$A130:'Input'!$A$1006)&gt;0))&lt;&gt;0),"Row is skipped.",IF(AND(Input!$A129="",Input!$A130=""),"", IF(Input!F129="","Data is missing.","")))),"",IF(AND(Input!$A129="",SUMPRODUCT(--(LEN(Input!$A130:'Input'!$A$1006)&gt;0))&lt;&gt;0),"Row is skipped.",IF(AND(Input!$A129="",Input!$A130=""),"", IF(Input!F129="","Data is missing.",""))))</f>
        <v/>
      </c>
      <c r="H130" s="190" t="str">
        <f>IF(ISERROR(IF(AND(Input!$A129="",SUMPRODUCT(--(LEN(Input!$A130:'Input'!$A$1006)&gt;0))&lt;&gt;0),"Row is skipped.",IF(AND(Input!$A129="",Input!$A130=""),"", IF(Input!G129="","Data is missing.","")))),"",IF(AND(Input!$A129="",SUMPRODUCT(--(LEN(Input!$A130:'Input'!$A$1006)&gt;0))&lt;&gt;0),"Row is skipped.",IF(AND(Input!$A129="",Input!$A130=""),"", IF(Input!G129="","Data is missing.",""))))</f>
        <v/>
      </c>
      <c r="I130" s="156"/>
      <c r="J130" s="191" t="str">
        <f>IFERROR(VLOOKUP(VLOOKUP(Input!$D129,'Measure List'!$A:$AN,40,FALSE),UIR!$A$1:$Q$27,17,FALSE),"")</f>
        <v/>
      </c>
      <c r="K130" s="192" t="str">
        <f>IFERROR(VLOOKUP(Input!$D129,'Measure List'!$A:$AN,40,FALSE),"")</f>
        <v/>
      </c>
      <c r="L130" s="156"/>
      <c r="M130" s="193" t="str">
        <f>IF(B130="","",IF(AND(Input!H129="",IFERROR(VLOOKUP(K130,UIR!$A$2:$P$21,2,FALSE),"")&lt;&gt;""),"Data is Missing.",""))</f>
        <v/>
      </c>
      <c r="N130" s="194" t="str">
        <f>IF(B130="","",IF(AND(Input!I129="",IFERROR(VLOOKUP(K130,UIR!$A$2:$P$21,3,FALSE),"")&lt;&gt;""),"Data is Missing.",""))</f>
        <v/>
      </c>
      <c r="O130" s="194" t="str">
        <f>IF(B130="","",IF(AND(Input!J129="",IFERROR(VLOOKUP(K130,UIR!$A$2:$P$21,4,FALSE),"")&lt;&gt;""),"Data is Missing.",""))</f>
        <v/>
      </c>
      <c r="P130" s="194" t="str">
        <f>IF(B130="","",IF(AND(Input!K129="",IFERROR(VLOOKUP(K130,UIR!$A$2:$P$21,5,FALSE),"")&lt;&gt;""),"Data is Missing.",""))</f>
        <v/>
      </c>
      <c r="Q130" s="194" t="str">
        <f>IF(B130="","",IF(AND(Input!L129="",IFERROR(VLOOKUP(K130,UIR!$A$2:$P$21,6,FALSE),"")&lt;&gt;""),"Data is Missing.",""))</f>
        <v/>
      </c>
      <c r="R130" s="194" t="str">
        <f>IF(B130="","",IF(AND(Input!M129="",IFERROR(VLOOKUP(K130,UIR!$A$2:$P$21,7,FALSE),"")&lt;&gt;""),"Data is Missing.",""))</f>
        <v/>
      </c>
      <c r="S130" s="194" t="str">
        <f>IF(B130="","",IF(AND(Input!P129="",IFERROR(VLOOKUP(K130,UIR!$A$2:$P$21,8,FALSE),"")&lt;&gt;""),"Data is Missing.",""))</f>
        <v/>
      </c>
      <c r="T130" s="194" t="str">
        <f>IF(B130="","",IF(AND(Input!Q129="",IFERROR(VLOOKUP(K130,UIR!$A$2:$P$21,9,FALSE),"")&lt;&gt;""),"Data is Missing.",""))</f>
        <v/>
      </c>
      <c r="U130" s="194"/>
      <c r="V130" s="194" t="str">
        <f>IF(B130="","",IF(AND(Input!S129="",IFERROR(VLOOKUP(K130,UIR!$A$2:$P$21,11,FALSE),"")&lt;&gt;""),"Data is Missing.",""))</f>
        <v/>
      </c>
      <c r="W130" s="194" t="str">
        <f>IF(B130="","",IF(AND(Input!T129="",IFERROR(VLOOKUP(K130,UIR!$A$2:$P$21,12,FALSE),"")&lt;&gt;""),"Data is Missing.",""))</f>
        <v/>
      </c>
      <c r="X130" s="194" t="str">
        <f>IF(B130="","",IF(AND(Input!V129="",IFERROR(VLOOKUP(K130,UIR!$A$2:$P$21,13,FALSE),"")&lt;&gt;""),"Data is Missing.",""))</f>
        <v/>
      </c>
      <c r="Y130" s="194" t="str">
        <f>IF(B130="","",IF(AND(Input!W129="",IFERROR(VLOOKUP(K130,UIR!$A$2:$P$21,14,FALSE),"")&lt;&gt;""),"Data is Missing.",""))</f>
        <v/>
      </c>
      <c r="Z130" s="194" t="str">
        <f>IF(B130="","",IF(AND(Input!X129="",IFERROR(VLOOKUP(K130,UIR!$A$2:$P$21,15,FALSE),"")&lt;&gt;""),"Data is Missing.",""))</f>
        <v/>
      </c>
      <c r="AA130" s="195" t="str">
        <f>IF(B130="","",IF(AND(Input!Y129="",IFERROR(VLOOKUP(K130,UIR!$A$2:$P$21,16,FALSE),"")&lt;&gt;""),"Data is Missing.",""))</f>
        <v/>
      </c>
      <c r="AC130" s="202" t="str">
        <f>IF(ISERROR(IF(Input!D129="","",IF(ISERROR(VLOOKUP(Input!D129,'Measure List'!$A$2:$A$30000,1,0)),"Invalid RefNo",""))),"",IF(Input!D129="","",IF(ISERROR(VLOOKUP(Input!D129,'Measure List'!$A$2:$A$30000,1,0)),"Invalid RefNo","")))</f>
        <v/>
      </c>
      <c r="AD130" s="156"/>
      <c r="AE130" s="156"/>
      <c r="AF130" s="156"/>
      <c r="AG130" s="156"/>
      <c r="AH130" s="156"/>
      <c r="AI130" s="156"/>
      <c r="AJ130" s="156"/>
      <c r="AK130" s="156"/>
      <c r="AL130" s="203" t="str">
        <f>IF(COUNTIF(Dropdowns!$K$2:$K$7,Input!S129)&gt;0,"",IF(Input!S129="","","Invalid Type"))</f>
        <v/>
      </c>
      <c r="AN130" s="204" t="str">
        <f>IF(Input!C129="","",IF(ISNUMBER(VALUE(Input!C129)),"","Needs to be a number."))</f>
        <v/>
      </c>
      <c r="AO130" s="205" t="str">
        <f>IF(Input!E129="","",IF(ISNUMBER(VALUE(Input!E129)),"","Needs to be a number."))</f>
        <v/>
      </c>
      <c r="AP130" s="205" t="str">
        <f>IF(Input!N129="","",IF(ISNUMBER(VALUE(Input!N129)),"","Needs to be a number."))</f>
        <v/>
      </c>
      <c r="AQ130" s="205" t="str">
        <f>IF(Input!O129="","",IF(ISNUMBER(VALUE(Input!O129)),"","Needs to be a number."))</f>
        <v/>
      </c>
      <c r="AR130" s="205" t="str">
        <f>IF(Input!V129="","",IF(ISNUMBER(VALUE(Input!V129)),"","Needs to be a number."))</f>
        <v/>
      </c>
      <c r="AS130" s="205" t="str">
        <f>IF(Input!W129="","",IF(ISNUMBER(VALUE(Input!W129)),"","Needs to be a number."))</f>
        <v/>
      </c>
      <c r="AT130" s="205" t="str">
        <f>IF(Input!X129="","",IF(ISNUMBER(VALUE(Input!X129)),"","Needs to be a number."))</f>
        <v/>
      </c>
      <c r="AU130" s="206" t="str">
        <f>IF(Input!Y129="","",IF(ISNUMBER(VALUE(Input!Y129)),"","Needs to be a number."))</f>
        <v/>
      </c>
      <c r="AV130" s="207"/>
      <c r="AW130" s="259" t="str">
        <f>IF(OR(VALUE(Input!C129)&lt;0,VALUE(Input!C129)&gt;100), "Invalid EEI %","")</f>
        <v/>
      </c>
      <c r="AX130" s="207"/>
      <c r="AY130" s="278" t="str">
        <f>IF(Input!E129="","",IF(VALUE(Input!E129)=0,"Do not enter 0.",""))</f>
        <v/>
      </c>
    </row>
    <row r="131" spans="2:51" x14ac:dyDescent="0.3">
      <c r="B131" s="188" t="str">
        <f>Input!A130</f>
        <v/>
      </c>
      <c r="C131" s="189" t="str">
        <f>IF(ISERROR(IF(AND(Input!$A130="",SUMPRODUCT(--(LEN(Input!$A131:'Input'!$A$1006)&gt;0))&lt;&gt;0),"Row is skipped.",IF(AND(Input!$A130="",Input!$A131=""),"", IF(Input!B130="","Data is missing.","")))),"",IF(AND(Input!$A130="",SUMPRODUCT(--(LEN(Input!$A131:'Input'!$A$1006)&gt;0))&lt;&gt;0),"Row is skipped.",IF(AND(Input!$A130="",Input!$A131=""),"", IF(Input!B130="","Data is missing.",""))))</f>
        <v/>
      </c>
      <c r="D131" s="189" t="str">
        <f>IF(ISERROR(IF(AND(Input!$A130="",SUMPRODUCT(--(LEN(Input!$A131:'Input'!$A$1006)&gt;0))&lt;&gt;0),"Row is skipped.",IF(AND(Input!$A130="",Input!$A131=""),"", IF(Input!C130="","Data is missing.","")))),"",IF(AND(Input!$A130="",SUMPRODUCT(--(LEN(Input!$A131:'Input'!$A$1006)&gt;0))&lt;&gt;0),"Row is skipped.",IF(AND(Input!$A130="",Input!$A131=""),"", IF(Input!C130="","Data is missing.",""))))</f>
        <v/>
      </c>
      <c r="E131" s="189" t="str">
        <f>IF(ISERROR(IF(AND(Input!$A130="",SUMPRODUCT(--(LEN(Input!$A131:'Input'!$A$1006)&gt;0))&lt;&gt;0),"Row is skipped.",IF(AND(Input!$A130="",Input!$A131=""),"", IF(Input!D130="","Data is missing.","")))),"",IF(AND(Input!$A130="",SUMPRODUCT(--(LEN(Input!$A131:'Input'!$A$1006)&gt;0))&lt;&gt;0),"Row is skipped.",IF(AND(Input!$A130="",Input!$A131=""),"", IF(Input!D130="","Data is missing.",""))))</f>
        <v/>
      </c>
      <c r="F131" s="189" t="str">
        <f>IF(ISERROR(IF(AND(Input!$A130="",SUMPRODUCT(--(LEN(Input!$A131:'Input'!$A$1006)&gt;0))&lt;&gt;0),"Row is skipped.",IF(AND(Input!$A130="",Input!$A131=""),"", IF(Input!E130="","Data is missing.","")))),"",IF(AND(Input!$A130="",SUMPRODUCT(--(LEN(Input!$A131:'Input'!$A$1006)&gt;0))&lt;&gt;0),"Row is skipped.",IF(AND(Input!$A130="",Input!$A131=""),"", IF(Input!E130="","Data is missing.",""))))</f>
        <v/>
      </c>
      <c r="G131" s="189" t="str">
        <f>IF(ISERROR(IF(AND(Input!$A130="",SUMPRODUCT(--(LEN(Input!$A131:'Input'!$A$1006)&gt;0))&lt;&gt;0),"Row is skipped.",IF(AND(Input!$A130="",Input!$A131=""),"", IF(Input!F130="","Data is missing.","")))),"",IF(AND(Input!$A130="",SUMPRODUCT(--(LEN(Input!$A131:'Input'!$A$1006)&gt;0))&lt;&gt;0),"Row is skipped.",IF(AND(Input!$A130="",Input!$A131=""),"", IF(Input!F130="","Data is missing.",""))))</f>
        <v/>
      </c>
      <c r="H131" s="190" t="str">
        <f>IF(ISERROR(IF(AND(Input!$A130="",SUMPRODUCT(--(LEN(Input!$A131:'Input'!$A$1006)&gt;0))&lt;&gt;0),"Row is skipped.",IF(AND(Input!$A130="",Input!$A131=""),"", IF(Input!G130="","Data is missing.","")))),"",IF(AND(Input!$A130="",SUMPRODUCT(--(LEN(Input!$A131:'Input'!$A$1006)&gt;0))&lt;&gt;0),"Row is skipped.",IF(AND(Input!$A130="",Input!$A131=""),"", IF(Input!G130="","Data is missing.",""))))</f>
        <v/>
      </c>
      <c r="I131" s="156"/>
      <c r="J131" s="191" t="str">
        <f>IFERROR(VLOOKUP(VLOOKUP(Input!$D130,'Measure List'!$A:$AN,40,FALSE),UIR!$A$1:$Q$27,17,FALSE),"")</f>
        <v/>
      </c>
      <c r="K131" s="192" t="str">
        <f>IFERROR(VLOOKUP(Input!$D130,'Measure List'!$A:$AN,40,FALSE),"")</f>
        <v/>
      </c>
      <c r="L131" s="156"/>
      <c r="M131" s="193" t="str">
        <f>IF(B131="","",IF(AND(Input!H130="",IFERROR(VLOOKUP(K131,UIR!$A$2:$P$21,2,FALSE),"")&lt;&gt;""),"Data is Missing.",""))</f>
        <v/>
      </c>
      <c r="N131" s="194" t="str">
        <f>IF(B131="","",IF(AND(Input!I130="",IFERROR(VLOOKUP(K131,UIR!$A$2:$P$21,3,FALSE),"")&lt;&gt;""),"Data is Missing.",""))</f>
        <v/>
      </c>
      <c r="O131" s="194" t="str">
        <f>IF(B131="","",IF(AND(Input!J130="",IFERROR(VLOOKUP(K131,UIR!$A$2:$P$21,4,FALSE),"")&lt;&gt;""),"Data is Missing.",""))</f>
        <v/>
      </c>
      <c r="P131" s="194" t="str">
        <f>IF(B131="","",IF(AND(Input!K130="",IFERROR(VLOOKUP(K131,UIR!$A$2:$P$21,5,FALSE),"")&lt;&gt;""),"Data is Missing.",""))</f>
        <v/>
      </c>
      <c r="Q131" s="194" t="str">
        <f>IF(B131="","",IF(AND(Input!L130="",IFERROR(VLOOKUP(K131,UIR!$A$2:$P$21,6,FALSE),"")&lt;&gt;""),"Data is Missing.",""))</f>
        <v/>
      </c>
      <c r="R131" s="194" t="str">
        <f>IF(B131="","",IF(AND(Input!M130="",IFERROR(VLOOKUP(K131,UIR!$A$2:$P$21,7,FALSE),"")&lt;&gt;""),"Data is Missing.",""))</f>
        <v/>
      </c>
      <c r="S131" s="194" t="str">
        <f>IF(B131="","",IF(AND(Input!P130="",IFERROR(VLOOKUP(K131,UIR!$A$2:$P$21,8,FALSE),"")&lt;&gt;""),"Data is Missing.",""))</f>
        <v/>
      </c>
      <c r="T131" s="194" t="str">
        <f>IF(B131="","",IF(AND(Input!Q130="",IFERROR(VLOOKUP(K131,UIR!$A$2:$P$21,9,FALSE),"")&lt;&gt;""),"Data is Missing.",""))</f>
        <v/>
      </c>
      <c r="U131" s="194"/>
      <c r="V131" s="194" t="str">
        <f>IF(B131="","",IF(AND(Input!S130="",IFERROR(VLOOKUP(K131,UIR!$A$2:$P$21,11,FALSE),"")&lt;&gt;""),"Data is Missing.",""))</f>
        <v/>
      </c>
      <c r="W131" s="194" t="str">
        <f>IF(B131="","",IF(AND(Input!T130="",IFERROR(VLOOKUP(K131,UIR!$A$2:$P$21,12,FALSE),"")&lt;&gt;""),"Data is Missing.",""))</f>
        <v/>
      </c>
      <c r="X131" s="194" t="str">
        <f>IF(B131="","",IF(AND(Input!V130="",IFERROR(VLOOKUP(K131,UIR!$A$2:$P$21,13,FALSE),"")&lt;&gt;""),"Data is Missing.",""))</f>
        <v/>
      </c>
      <c r="Y131" s="194" t="str">
        <f>IF(B131="","",IF(AND(Input!W130="",IFERROR(VLOOKUP(K131,UIR!$A$2:$P$21,14,FALSE),"")&lt;&gt;""),"Data is Missing.",""))</f>
        <v/>
      </c>
      <c r="Z131" s="194" t="str">
        <f>IF(B131="","",IF(AND(Input!X130="",IFERROR(VLOOKUP(K131,UIR!$A$2:$P$21,15,FALSE),"")&lt;&gt;""),"Data is Missing.",""))</f>
        <v/>
      </c>
      <c r="AA131" s="195" t="str">
        <f>IF(B131="","",IF(AND(Input!Y130="",IFERROR(VLOOKUP(K131,UIR!$A$2:$P$21,16,FALSE),"")&lt;&gt;""),"Data is Missing.",""))</f>
        <v/>
      </c>
      <c r="AC131" s="202" t="str">
        <f>IF(ISERROR(IF(Input!D130="","",IF(ISERROR(VLOOKUP(Input!D130,'Measure List'!$A$2:$A$30000,1,0)),"Invalid RefNo",""))),"",IF(Input!D130="","",IF(ISERROR(VLOOKUP(Input!D130,'Measure List'!$A$2:$A$30000,1,0)),"Invalid RefNo","")))</f>
        <v/>
      </c>
      <c r="AD131" s="156"/>
      <c r="AE131" s="156"/>
      <c r="AF131" s="156"/>
      <c r="AG131" s="156"/>
      <c r="AH131" s="156"/>
      <c r="AI131" s="156"/>
      <c r="AJ131" s="156"/>
      <c r="AK131" s="156"/>
      <c r="AL131" s="203" t="str">
        <f>IF(COUNTIF(Dropdowns!$K$2:$K$7,Input!S130)&gt;0,"",IF(Input!S130="","","Invalid Type"))</f>
        <v/>
      </c>
      <c r="AN131" s="204" t="str">
        <f>IF(Input!C130="","",IF(ISNUMBER(VALUE(Input!C130)),"","Needs to be a number."))</f>
        <v/>
      </c>
      <c r="AO131" s="205" t="str">
        <f>IF(Input!E130="","",IF(ISNUMBER(VALUE(Input!E130)),"","Needs to be a number."))</f>
        <v/>
      </c>
      <c r="AP131" s="205" t="str">
        <f>IF(Input!N130="","",IF(ISNUMBER(VALUE(Input!N130)),"","Needs to be a number."))</f>
        <v/>
      </c>
      <c r="AQ131" s="205" t="str">
        <f>IF(Input!O130="","",IF(ISNUMBER(VALUE(Input!O130)),"","Needs to be a number."))</f>
        <v/>
      </c>
      <c r="AR131" s="205" t="str">
        <f>IF(Input!V130="","",IF(ISNUMBER(VALUE(Input!V130)),"","Needs to be a number."))</f>
        <v/>
      </c>
      <c r="AS131" s="205" t="str">
        <f>IF(Input!W130="","",IF(ISNUMBER(VALUE(Input!W130)),"","Needs to be a number."))</f>
        <v/>
      </c>
      <c r="AT131" s="205" t="str">
        <f>IF(Input!X130="","",IF(ISNUMBER(VALUE(Input!X130)),"","Needs to be a number."))</f>
        <v/>
      </c>
      <c r="AU131" s="206" t="str">
        <f>IF(Input!Y130="","",IF(ISNUMBER(VALUE(Input!Y130)),"","Needs to be a number."))</f>
        <v/>
      </c>
      <c r="AV131" s="207"/>
      <c r="AW131" s="259" t="str">
        <f>IF(OR(VALUE(Input!C130)&lt;0,VALUE(Input!C130)&gt;100), "Invalid EEI %","")</f>
        <v/>
      </c>
      <c r="AX131" s="207"/>
      <c r="AY131" s="278" t="str">
        <f>IF(Input!E130="","",IF(VALUE(Input!E130)=0,"Do not enter 0.",""))</f>
        <v/>
      </c>
    </row>
    <row r="132" spans="2:51" x14ac:dyDescent="0.3">
      <c r="B132" s="188" t="str">
        <f>Input!A131</f>
        <v/>
      </c>
      <c r="C132" s="189" t="str">
        <f>IF(ISERROR(IF(AND(Input!$A131="",SUMPRODUCT(--(LEN(Input!$A132:'Input'!$A$1006)&gt;0))&lt;&gt;0),"Row is skipped.",IF(AND(Input!$A131="",Input!$A132=""),"", IF(Input!B131="","Data is missing.","")))),"",IF(AND(Input!$A131="",SUMPRODUCT(--(LEN(Input!$A132:'Input'!$A$1006)&gt;0))&lt;&gt;0),"Row is skipped.",IF(AND(Input!$A131="",Input!$A132=""),"", IF(Input!B131="","Data is missing.",""))))</f>
        <v/>
      </c>
      <c r="D132" s="189" t="str">
        <f>IF(ISERROR(IF(AND(Input!$A131="",SUMPRODUCT(--(LEN(Input!$A132:'Input'!$A$1006)&gt;0))&lt;&gt;0),"Row is skipped.",IF(AND(Input!$A131="",Input!$A132=""),"", IF(Input!C131="","Data is missing.","")))),"",IF(AND(Input!$A131="",SUMPRODUCT(--(LEN(Input!$A132:'Input'!$A$1006)&gt;0))&lt;&gt;0),"Row is skipped.",IF(AND(Input!$A131="",Input!$A132=""),"", IF(Input!C131="","Data is missing.",""))))</f>
        <v/>
      </c>
      <c r="E132" s="189" t="str">
        <f>IF(ISERROR(IF(AND(Input!$A131="",SUMPRODUCT(--(LEN(Input!$A132:'Input'!$A$1006)&gt;0))&lt;&gt;0),"Row is skipped.",IF(AND(Input!$A131="",Input!$A132=""),"", IF(Input!D131="","Data is missing.","")))),"",IF(AND(Input!$A131="",SUMPRODUCT(--(LEN(Input!$A132:'Input'!$A$1006)&gt;0))&lt;&gt;0),"Row is skipped.",IF(AND(Input!$A131="",Input!$A132=""),"", IF(Input!D131="","Data is missing.",""))))</f>
        <v/>
      </c>
      <c r="F132" s="189" t="str">
        <f>IF(ISERROR(IF(AND(Input!$A131="",SUMPRODUCT(--(LEN(Input!$A132:'Input'!$A$1006)&gt;0))&lt;&gt;0),"Row is skipped.",IF(AND(Input!$A131="",Input!$A132=""),"", IF(Input!E131="","Data is missing.","")))),"",IF(AND(Input!$A131="",SUMPRODUCT(--(LEN(Input!$A132:'Input'!$A$1006)&gt;0))&lt;&gt;0),"Row is skipped.",IF(AND(Input!$A131="",Input!$A132=""),"", IF(Input!E131="","Data is missing.",""))))</f>
        <v/>
      </c>
      <c r="G132" s="189" t="str">
        <f>IF(ISERROR(IF(AND(Input!$A131="",SUMPRODUCT(--(LEN(Input!$A132:'Input'!$A$1006)&gt;0))&lt;&gt;0),"Row is skipped.",IF(AND(Input!$A131="",Input!$A132=""),"", IF(Input!F131="","Data is missing.","")))),"",IF(AND(Input!$A131="",SUMPRODUCT(--(LEN(Input!$A132:'Input'!$A$1006)&gt;0))&lt;&gt;0),"Row is skipped.",IF(AND(Input!$A131="",Input!$A132=""),"", IF(Input!F131="","Data is missing.",""))))</f>
        <v/>
      </c>
      <c r="H132" s="190" t="str">
        <f>IF(ISERROR(IF(AND(Input!$A131="",SUMPRODUCT(--(LEN(Input!$A132:'Input'!$A$1006)&gt;0))&lt;&gt;0),"Row is skipped.",IF(AND(Input!$A131="",Input!$A132=""),"", IF(Input!G131="","Data is missing.","")))),"",IF(AND(Input!$A131="",SUMPRODUCT(--(LEN(Input!$A132:'Input'!$A$1006)&gt;0))&lt;&gt;0),"Row is skipped.",IF(AND(Input!$A131="",Input!$A132=""),"", IF(Input!G131="","Data is missing.",""))))</f>
        <v/>
      </c>
      <c r="I132" s="156"/>
      <c r="J132" s="191" t="str">
        <f>IFERROR(VLOOKUP(VLOOKUP(Input!$D131,'Measure List'!$A:$AN,40,FALSE),UIR!$A$1:$Q$27,17,FALSE),"")</f>
        <v/>
      </c>
      <c r="K132" s="192" t="str">
        <f>IFERROR(VLOOKUP(Input!$D131,'Measure List'!$A:$AN,40,FALSE),"")</f>
        <v/>
      </c>
      <c r="L132" s="156"/>
      <c r="M132" s="193" t="str">
        <f>IF(B132="","",IF(AND(Input!H131="",IFERROR(VLOOKUP(K132,UIR!$A$2:$P$21,2,FALSE),"")&lt;&gt;""),"Data is Missing.",""))</f>
        <v/>
      </c>
      <c r="N132" s="194" t="str">
        <f>IF(B132="","",IF(AND(Input!I131="",IFERROR(VLOOKUP(K132,UIR!$A$2:$P$21,3,FALSE),"")&lt;&gt;""),"Data is Missing.",""))</f>
        <v/>
      </c>
      <c r="O132" s="194" t="str">
        <f>IF(B132="","",IF(AND(Input!J131="",IFERROR(VLOOKUP(K132,UIR!$A$2:$P$21,4,FALSE),"")&lt;&gt;""),"Data is Missing.",""))</f>
        <v/>
      </c>
      <c r="P132" s="194" t="str">
        <f>IF(B132="","",IF(AND(Input!K131="",IFERROR(VLOOKUP(K132,UIR!$A$2:$P$21,5,FALSE),"")&lt;&gt;""),"Data is Missing.",""))</f>
        <v/>
      </c>
      <c r="Q132" s="194" t="str">
        <f>IF(B132="","",IF(AND(Input!L131="",IFERROR(VLOOKUP(K132,UIR!$A$2:$P$21,6,FALSE),"")&lt;&gt;""),"Data is Missing.",""))</f>
        <v/>
      </c>
      <c r="R132" s="194" t="str">
        <f>IF(B132="","",IF(AND(Input!M131="",IFERROR(VLOOKUP(K132,UIR!$A$2:$P$21,7,FALSE),"")&lt;&gt;""),"Data is Missing.",""))</f>
        <v/>
      </c>
      <c r="S132" s="194" t="str">
        <f>IF(B132="","",IF(AND(Input!P131="",IFERROR(VLOOKUP(K132,UIR!$A$2:$P$21,8,FALSE),"")&lt;&gt;""),"Data is Missing.",""))</f>
        <v/>
      </c>
      <c r="T132" s="194" t="str">
        <f>IF(B132="","",IF(AND(Input!Q131="",IFERROR(VLOOKUP(K132,UIR!$A$2:$P$21,9,FALSE),"")&lt;&gt;""),"Data is Missing.",""))</f>
        <v/>
      </c>
      <c r="U132" s="194"/>
      <c r="V132" s="194" t="str">
        <f>IF(B132="","",IF(AND(Input!S131="",IFERROR(VLOOKUP(K132,UIR!$A$2:$P$21,11,FALSE),"")&lt;&gt;""),"Data is Missing.",""))</f>
        <v/>
      </c>
      <c r="W132" s="194" t="str">
        <f>IF(B132="","",IF(AND(Input!T131="",IFERROR(VLOOKUP(K132,UIR!$A$2:$P$21,12,FALSE),"")&lt;&gt;""),"Data is Missing.",""))</f>
        <v/>
      </c>
      <c r="X132" s="194" t="str">
        <f>IF(B132="","",IF(AND(Input!V131="",IFERROR(VLOOKUP(K132,UIR!$A$2:$P$21,13,FALSE),"")&lt;&gt;""),"Data is Missing.",""))</f>
        <v/>
      </c>
      <c r="Y132" s="194" t="str">
        <f>IF(B132="","",IF(AND(Input!W131="",IFERROR(VLOOKUP(K132,UIR!$A$2:$P$21,14,FALSE),"")&lt;&gt;""),"Data is Missing.",""))</f>
        <v/>
      </c>
      <c r="Z132" s="194" t="str">
        <f>IF(B132="","",IF(AND(Input!X131="",IFERROR(VLOOKUP(K132,UIR!$A$2:$P$21,15,FALSE),"")&lt;&gt;""),"Data is Missing.",""))</f>
        <v/>
      </c>
      <c r="AA132" s="195" t="str">
        <f>IF(B132="","",IF(AND(Input!Y131="",IFERROR(VLOOKUP(K132,UIR!$A$2:$P$21,16,FALSE),"")&lt;&gt;""),"Data is Missing.",""))</f>
        <v/>
      </c>
      <c r="AC132" s="202" t="str">
        <f>IF(ISERROR(IF(Input!D131="","",IF(ISERROR(VLOOKUP(Input!D131,'Measure List'!$A$2:$A$30000,1,0)),"Invalid RefNo",""))),"",IF(Input!D131="","",IF(ISERROR(VLOOKUP(Input!D131,'Measure List'!$A$2:$A$30000,1,0)),"Invalid RefNo","")))</f>
        <v/>
      </c>
      <c r="AD132" s="156"/>
      <c r="AE132" s="156"/>
      <c r="AF132" s="156"/>
      <c r="AG132" s="156"/>
      <c r="AH132" s="156"/>
      <c r="AI132" s="156"/>
      <c r="AJ132" s="156"/>
      <c r="AK132" s="156"/>
      <c r="AL132" s="203" t="str">
        <f>IF(COUNTIF(Dropdowns!$K$2:$K$7,Input!S131)&gt;0,"",IF(Input!S131="","","Invalid Type"))</f>
        <v/>
      </c>
      <c r="AN132" s="204" t="str">
        <f>IF(Input!C131="","",IF(ISNUMBER(VALUE(Input!C131)),"","Needs to be a number."))</f>
        <v/>
      </c>
      <c r="AO132" s="205" t="str">
        <f>IF(Input!E131="","",IF(ISNUMBER(VALUE(Input!E131)),"","Needs to be a number."))</f>
        <v/>
      </c>
      <c r="AP132" s="205" t="str">
        <f>IF(Input!N131="","",IF(ISNUMBER(VALUE(Input!N131)),"","Needs to be a number."))</f>
        <v/>
      </c>
      <c r="AQ132" s="205" t="str">
        <f>IF(Input!O131="","",IF(ISNUMBER(VALUE(Input!O131)),"","Needs to be a number."))</f>
        <v/>
      </c>
      <c r="AR132" s="205" t="str">
        <f>IF(Input!V131="","",IF(ISNUMBER(VALUE(Input!V131)),"","Needs to be a number."))</f>
        <v/>
      </c>
      <c r="AS132" s="205" t="str">
        <f>IF(Input!W131="","",IF(ISNUMBER(VALUE(Input!W131)),"","Needs to be a number."))</f>
        <v/>
      </c>
      <c r="AT132" s="205" t="str">
        <f>IF(Input!X131="","",IF(ISNUMBER(VALUE(Input!X131)),"","Needs to be a number."))</f>
        <v/>
      </c>
      <c r="AU132" s="206" t="str">
        <f>IF(Input!Y131="","",IF(ISNUMBER(VALUE(Input!Y131)),"","Needs to be a number."))</f>
        <v/>
      </c>
      <c r="AV132" s="207"/>
      <c r="AW132" s="259" t="str">
        <f>IF(OR(VALUE(Input!C131)&lt;0,VALUE(Input!C131)&gt;100), "Invalid EEI %","")</f>
        <v/>
      </c>
      <c r="AX132" s="207"/>
      <c r="AY132" s="278" t="str">
        <f>IF(Input!E131="","",IF(VALUE(Input!E131)=0,"Do not enter 0.",""))</f>
        <v/>
      </c>
    </row>
    <row r="133" spans="2:51" x14ac:dyDescent="0.3">
      <c r="B133" s="188" t="str">
        <f>Input!A132</f>
        <v/>
      </c>
      <c r="C133" s="189" t="str">
        <f>IF(ISERROR(IF(AND(Input!$A132="",SUMPRODUCT(--(LEN(Input!$A133:'Input'!$A$1006)&gt;0))&lt;&gt;0),"Row is skipped.",IF(AND(Input!$A132="",Input!$A133=""),"", IF(Input!B132="","Data is missing.","")))),"",IF(AND(Input!$A132="",SUMPRODUCT(--(LEN(Input!$A133:'Input'!$A$1006)&gt;0))&lt;&gt;0),"Row is skipped.",IF(AND(Input!$A132="",Input!$A133=""),"", IF(Input!B132="","Data is missing.",""))))</f>
        <v/>
      </c>
      <c r="D133" s="189" t="str">
        <f>IF(ISERROR(IF(AND(Input!$A132="",SUMPRODUCT(--(LEN(Input!$A133:'Input'!$A$1006)&gt;0))&lt;&gt;0),"Row is skipped.",IF(AND(Input!$A132="",Input!$A133=""),"", IF(Input!C132="","Data is missing.","")))),"",IF(AND(Input!$A132="",SUMPRODUCT(--(LEN(Input!$A133:'Input'!$A$1006)&gt;0))&lt;&gt;0),"Row is skipped.",IF(AND(Input!$A132="",Input!$A133=""),"", IF(Input!C132="","Data is missing.",""))))</f>
        <v/>
      </c>
      <c r="E133" s="189" t="str">
        <f>IF(ISERROR(IF(AND(Input!$A132="",SUMPRODUCT(--(LEN(Input!$A133:'Input'!$A$1006)&gt;0))&lt;&gt;0),"Row is skipped.",IF(AND(Input!$A132="",Input!$A133=""),"", IF(Input!D132="","Data is missing.","")))),"",IF(AND(Input!$A132="",SUMPRODUCT(--(LEN(Input!$A133:'Input'!$A$1006)&gt;0))&lt;&gt;0),"Row is skipped.",IF(AND(Input!$A132="",Input!$A133=""),"", IF(Input!D132="","Data is missing.",""))))</f>
        <v/>
      </c>
      <c r="F133" s="189" t="str">
        <f>IF(ISERROR(IF(AND(Input!$A132="",SUMPRODUCT(--(LEN(Input!$A133:'Input'!$A$1006)&gt;0))&lt;&gt;0),"Row is skipped.",IF(AND(Input!$A132="",Input!$A133=""),"", IF(Input!E132="","Data is missing.","")))),"",IF(AND(Input!$A132="",SUMPRODUCT(--(LEN(Input!$A133:'Input'!$A$1006)&gt;0))&lt;&gt;0),"Row is skipped.",IF(AND(Input!$A132="",Input!$A133=""),"", IF(Input!E132="","Data is missing.",""))))</f>
        <v/>
      </c>
      <c r="G133" s="189" t="str">
        <f>IF(ISERROR(IF(AND(Input!$A132="",SUMPRODUCT(--(LEN(Input!$A133:'Input'!$A$1006)&gt;0))&lt;&gt;0),"Row is skipped.",IF(AND(Input!$A132="",Input!$A133=""),"", IF(Input!F132="","Data is missing.","")))),"",IF(AND(Input!$A132="",SUMPRODUCT(--(LEN(Input!$A133:'Input'!$A$1006)&gt;0))&lt;&gt;0),"Row is skipped.",IF(AND(Input!$A132="",Input!$A133=""),"", IF(Input!F132="","Data is missing.",""))))</f>
        <v/>
      </c>
      <c r="H133" s="190" t="str">
        <f>IF(ISERROR(IF(AND(Input!$A132="",SUMPRODUCT(--(LEN(Input!$A133:'Input'!$A$1006)&gt;0))&lt;&gt;0),"Row is skipped.",IF(AND(Input!$A132="",Input!$A133=""),"", IF(Input!G132="","Data is missing.","")))),"",IF(AND(Input!$A132="",SUMPRODUCT(--(LEN(Input!$A133:'Input'!$A$1006)&gt;0))&lt;&gt;0),"Row is skipped.",IF(AND(Input!$A132="",Input!$A133=""),"", IF(Input!G132="","Data is missing.",""))))</f>
        <v/>
      </c>
      <c r="I133" s="156"/>
      <c r="J133" s="191" t="str">
        <f>IFERROR(VLOOKUP(VLOOKUP(Input!$D132,'Measure List'!$A:$AN,40,FALSE),UIR!$A$1:$Q$27,17,FALSE),"")</f>
        <v/>
      </c>
      <c r="K133" s="192" t="str">
        <f>IFERROR(VLOOKUP(Input!$D132,'Measure List'!$A:$AN,40,FALSE),"")</f>
        <v/>
      </c>
      <c r="L133" s="156"/>
      <c r="M133" s="193" t="str">
        <f>IF(B133="","",IF(AND(Input!H132="",IFERROR(VLOOKUP(K133,UIR!$A$2:$P$21,2,FALSE),"")&lt;&gt;""),"Data is Missing.",""))</f>
        <v/>
      </c>
      <c r="N133" s="194" t="str">
        <f>IF(B133="","",IF(AND(Input!I132="",IFERROR(VLOOKUP(K133,UIR!$A$2:$P$21,3,FALSE),"")&lt;&gt;""),"Data is Missing.",""))</f>
        <v/>
      </c>
      <c r="O133" s="194" t="str">
        <f>IF(B133="","",IF(AND(Input!J132="",IFERROR(VLOOKUP(K133,UIR!$A$2:$P$21,4,FALSE),"")&lt;&gt;""),"Data is Missing.",""))</f>
        <v/>
      </c>
      <c r="P133" s="194" t="str">
        <f>IF(B133="","",IF(AND(Input!K132="",IFERROR(VLOOKUP(K133,UIR!$A$2:$P$21,5,FALSE),"")&lt;&gt;""),"Data is Missing.",""))</f>
        <v/>
      </c>
      <c r="Q133" s="194" t="str">
        <f>IF(B133="","",IF(AND(Input!L132="",IFERROR(VLOOKUP(K133,UIR!$A$2:$P$21,6,FALSE),"")&lt;&gt;""),"Data is Missing.",""))</f>
        <v/>
      </c>
      <c r="R133" s="194" t="str">
        <f>IF(B133="","",IF(AND(Input!M132="",IFERROR(VLOOKUP(K133,UIR!$A$2:$P$21,7,FALSE),"")&lt;&gt;""),"Data is Missing.",""))</f>
        <v/>
      </c>
      <c r="S133" s="194" t="str">
        <f>IF(B133="","",IF(AND(Input!P132="",IFERROR(VLOOKUP(K133,UIR!$A$2:$P$21,8,FALSE),"")&lt;&gt;""),"Data is Missing.",""))</f>
        <v/>
      </c>
      <c r="T133" s="194" t="str">
        <f>IF(B133="","",IF(AND(Input!Q132="",IFERROR(VLOOKUP(K133,UIR!$A$2:$P$21,9,FALSE),"")&lt;&gt;""),"Data is Missing.",""))</f>
        <v/>
      </c>
      <c r="U133" s="194"/>
      <c r="V133" s="194" t="str">
        <f>IF(B133="","",IF(AND(Input!S132="",IFERROR(VLOOKUP(K133,UIR!$A$2:$P$21,11,FALSE),"")&lt;&gt;""),"Data is Missing.",""))</f>
        <v/>
      </c>
      <c r="W133" s="194" t="str">
        <f>IF(B133="","",IF(AND(Input!T132="",IFERROR(VLOOKUP(K133,UIR!$A$2:$P$21,12,FALSE),"")&lt;&gt;""),"Data is Missing.",""))</f>
        <v/>
      </c>
      <c r="X133" s="194" t="str">
        <f>IF(B133="","",IF(AND(Input!V132="",IFERROR(VLOOKUP(K133,UIR!$A$2:$P$21,13,FALSE),"")&lt;&gt;""),"Data is Missing.",""))</f>
        <v/>
      </c>
      <c r="Y133" s="194" t="str">
        <f>IF(B133="","",IF(AND(Input!W132="",IFERROR(VLOOKUP(K133,UIR!$A$2:$P$21,14,FALSE),"")&lt;&gt;""),"Data is Missing.",""))</f>
        <v/>
      </c>
      <c r="Z133" s="194" t="str">
        <f>IF(B133="","",IF(AND(Input!X132="",IFERROR(VLOOKUP(K133,UIR!$A$2:$P$21,15,FALSE),"")&lt;&gt;""),"Data is Missing.",""))</f>
        <v/>
      </c>
      <c r="AA133" s="195" t="str">
        <f>IF(B133="","",IF(AND(Input!Y132="",IFERROR(VLOOKUP(K133,UIR!$A$2:$P$21,16,FALSE),"")&lt;&gt;""),"Data is Missing.",""))</f>
        <v/>
      </c>
      <c r="AC133" s="202" t="str">
        <f>IF(ISERROR(IF(Input!D132="","",IF(ISERROR(VLOOKUP(Input!D132,'Measure List'!$A$2:$A$30000,1,0)),"Invalid RefNo",""))),"",IF(Input!D132="","",IF(ISERROR(VLOOKUP(Input!D132,'Measure List'!$A$2:$A$30000,1,0)),"Invalid RefNo","")))</f>
        <v/>
      </c>
      <c r="AD133" s="156"/>
      <c r="AE133" s="156"/>
      <c r="AF133" s="156"/>
      <c r="AG133" s="156"/>
      <c r="AH133" s="156"/>
      <c r="AI133" s="156"/>
      <c r="AJ133" s="156"/>
      <c r="AK133" s="156"/>
      <c r="AL133" s="203" t="str">
        <f>IF(COUNTIF(Dropdowns!$K$2:$K$7,Input!S132)&gt;0,"",IF(Input!S132="","","Invalid Type"))</f>
        <v/>
      </c>
      <c r="AN133" s="204" t="str">
        <f>IF(Input!C132="","",IF(ISNUMBER(VALUE(Input!C132)),"","Needs to be a number."))</f>
        <v/>
      </c>
      <c r="AO133" s="205" t="str">
        <f>IF(Input!E132="","",IF(ISNUMBER(VALUE(Input!E132)),"","Needs to be a number."))</f>
        <v/>
      </c>
      <c r="AP133" s="205" t="str">
        <f>IF(Input!N132="","",IF(ISNUMBER(VALUE(Input!N132)),"","Needs to be a number."))</f>
        <v/>
      </c>
      <c r="AQ133" s="205" t="str">
        <f>IF(Input!O132="","",IF(ISNUMBER(VALUE(Input!O132)),"","Needs to be a number."))</f>
        <v/>
      </c>
      <c r="AR133" s="205" t="str">
        <f>IF(Input!V132="","",IF(ISNUMBER(VALUE(Input!V132)),"","Needs to be a number."))</f>
        <v/>
      </c>
      <c r="AS133" s="205" t="str">
        <f>IF(Input!W132="","",IF(ISNUMBER(VALUE(Input!W132)),"","Needs to be a number."))</f>
        <v/>
      </c>
      <c r="AT133" s="205" t="str">
        <f>IF(Input!X132="","",IF(ISNUMBER(VALUE(Input!X132)),"","Needs to be a number."))</f>
        <v/>
      </c>
      <c r="AU133" s="206" t="str">
        <f>IF(Input!Y132="","",IF(ISNUMBER(VALUE(Input!Y132)),"","Needs to be a number."))</f>
        <v/>
      </c>
      <c r="AV133" s="207"/>
      <c r="AW133" s="259" t="str">
        <f>IF(OR(VALUE(Input!C132)&lt;0,VALUE(Input!C132)&gt;100), "Invalid EEI %","")</f>
        <v/>
      </c>
      <c r="AX133" s="207"/>
      <c r="AY133" s="278" t="str">
        <f>IF(Input!E132="","",IF(VALUE(Input!E132)=0,"Do not enter 0.",""))</f>
        <v/>
      </c>
    </row>
    <row r="134" spans="2:51" x14ac:dyDescent="0.3">
      <c r="B134" s="188" t="str">
        <f>Input!A133</f>
        <v/>
      </c>
      <c r="C134" s="189" t="str">
        <f>IF(ISERROR(IF(AND(Input!$A133="",SUMPRODUCT(--(LEN(Input!$A134:'Input'!$A$1006)&gt;0))&lt;&gt;0),"Row is skipped.",IF(AND(Input!$A133="",Input!$A134=""),"", IF(Input!B133="","Data is missing.","")))),"",IF(AND(Input!$A133="",SUMPRODUCT(--(LEN(Input!$A134:'Input'!$A$1006)&gt;0))&lt;&gt;0),"Row is skipped.",IF(AND(Input!$A133="",Input!$A134=""),"", IF(Input!B133="","Data is missing.",""))))</f>
        <v/>
      </c>
      <c r="D134" s="189" t="str">
        <f>IF(ISERROR(IF(AND(Input!$A133="",SUMPRODUCT(--(LEN(Input!$A134:'Input'!$A$1006)&gt;0))&lt;&gt;0),"Row is skipped.",IF(AND(Input!$A133="",Input!$A134=""),"", IF(Input!C133="","Data is missing.","")))),"",IF(AND(Input!$A133="",SUMPRODUCT(--(LEN(Input!$A134:'Input'!$A$1006)&gt;0))&lt;&gt;0),"Row is skipped.",IF(AND(Input!$A133="",Input!$A134=""),"", IF(Input!C133="","Data is missing.",""))))</f>
        <v/>
      </c>
      <c r="E134" s="189" t="str">
        <f>IF(ISERROR(IF(AND(Input!$A133="",SUMPRODUCT(--(LEN(Input!$A134:'Input'!$A$1006)&gt;0))&lt;&gt;0),"Row is skipped.",IF(AND(Input!$A133="",Input!$A134=""),"", IF(Input!D133="","Data is missing.","")))),"",IF(AND(Input!$A133="",SUMPRODUCT(--(LEN(Input!$A134:'Input'!$A$1006)&gt;0))&lt;&gt;0),"Row is skipped.",IF(AND(Input!$A133="",Input!$A134=""),"", IF(Input!D133="","Data is missing.",""))))</f>
        <v/>
      </c>
      <c r="F134" s="189" t="str">
        <f>IF(ISERROR(IF(AND(Input!$A133="",SUMPRODUCT(--(LEN(Input!$A134:'Input'!$A$1006)&gt;0))&lt;&gt;0),"Row is skipped.",IF(AND(Input!$A133="",Input!$A134=""),"", IF(Input!E133="","Data is missing.","")))),"",IF(AND(Input!$A133="",SUMPRODUCT(--(LEN(Input!$A134:'Input'!$A$1006)&gt;0))&lt;&gt;0),"Row is skipped.",IF(AND(Input!$A133="",Input!$A134=""),"", IF(Input!E133="","Data is missing.",""))))</f>
        <v/>
      </c>
      <c r="G134" s="189" t="str">
        <f>IF(ISERROR(IF(AND(Input!$A133="",SUMPRODUCT(--(LEN(Input!$A134:'Input'!$A$1006)&gt;0))&lt;&gt;0),"Row is skipped.",IF(AND(Input!$A133="",Input!$A134=""),"", IF(Input!F133="","Data is missing.","")))),"",IF(AND(Input!$A133="",SUMPRODUCT(--(LEN(Input!$A134:'Input'!$A$1006)&gt;0))&lt;&gt;0),"Row is skipped.",IF(AND(Input!$A133="",Input!$A134=""),"", IF(Input!F133="","Data is missing.",""))))</f>
        <v/>
      </c>
      <c r="H134" s="190" t="str">
        <f>IF(ISERROR(IF(AND(Input!$A133="",SUMPRODUCT(--(LEN(Input!$A134:'Input'!$A$1006)&gt;0))&lt;&gt;0),"Row is skipped.",IF(AND(Input!$A133="",Input!$A134=""),"", IF(Input!G133="","Data is missing.","")))),"",IF(AND(Input!$A133="",SUMPRODUCT(--(LEN(Input!$A134:'Input'!$A$1006)&gt;0))&lt;&gt;0),"Row is skipped.",IF(AND(Input!$A133="",Input!$A134=""),"", IF(Input!G133="","Data is missing.",""))))</f>
        <v/>
      </c>
      <c r="I134" s="156"/>
      <c r="J134" s="191" t="str">
        <f>IFERROR(VLOOKUP(VLOOKUP(Input!$D133,'Measure List'!$A:$AN,40,FALSE),UIR!$A$1:$Q$27,17,FALSE),"")</f>
        <v/>
      </c>
      <c r="K134" s="192" t="str">
        <f>IFERROR(VLOOKUP(Input!$D133,'Measure List'!$A:$AN,40,FALSE),"")</f>
        <v/>
      </c>
      <c r="L134" s="156"/>
      <c r="M134" s="193" t="str">
        <f>IF(B134="","",IF(AND(Input!H133="",IFERROR(VLOOKUP(K134,UIR!$A$2:$P$21,2,FALSE),"")&lt;&gt;""),"Data is Missing.",""))</f>
        <v/>
      </c>
      <c r="N134" s="194" t="str">
        <f>IF(B134="","",IF(AND(Input!I133="",IFERROR(VLOOKUP(K134,UIR!$A$2:$P$21,3,FALSE),"")&lt;&gt;""),"Data is Missing.",""))</f>
        <v/>
      </c>
      <c r="O134" s="194" t="str">
        <f>IF(B134="","",IF(AND(Input!J133="",IFERROR(VLOOKUP(K134,UIR!$A$2:$P$21,4,FALSE),"")&lt;&gt;""),"Data is Missing.",""))</f>
        <v/>
      </c>
      <c r="P134" s="194" t="str">
        <f>IF(B134="","",IF(AND(Input!K133="",IFERROR(VLOOKUP(K134,UIR!$A$2:$P$21,5,FALSE),"")&lt;&gt;""),"Data is Missing.",""))</f>
        <v/>
      </c>
      <c r="Q134" s="194" t="str">
        <f>IF(B134="","",IF(AND(Input!L133="",IFERROR(VLOOKUP(K134,UIR!$A$2:$P$21,6,FALSE),"")&lt;&gt;""),"Data is Missing.",""))</f>
        <v/>
      </c>
      <c r="R134" s="194" t="str">
        <f>IF(B134="","",IF(AND(Input!M133="",IFERROR(VLOOKUP(K134,UIR!$A$2:$P$21,7,FALSE),"")&lt;&gt;""),"Data is Missing.",""))</f>
        <v/>
      </c>
      <c r="S134" s="194" t="str">
        <f>IF(B134="","",IF(AND(Input!P133="",IFERROR(VLOOKUP(K134,UIR!$A$2:$P$21,8,FALSE),"")&lt;&gt;""),"Data is Missing.",""))</f>
        <v/>
      </c>
      <c r="T134" s="194" t="str">
        <f>IF(B134="","",IF(AND(Input!Q133="",IFERROR(VLOOKUP(K134,UIR!$A$2:$P$21,9,FALSE),"")&lt;&gt;""),"Data is Missing.",""))</f>
        <v/>
      </c>
      <c r="U134" s="194"/>
      <c r="V134" s="194" t="str">
        <f>IF(B134="","",IF(AND(Input!S133="",IFERROR(VLOOKUP(K134,UIR!$A$2:$P$21,11,FALSE),"")&lt;&gt;""),"Data is Missing.",""))</f>
        <v/>
      </c>
      <c r="W134" s="194" t="str">
        <f>IF(B134="","",IF(AND(Input!T133="",IFERROR(VLOOKUP(K134,UIR!$A$2:$P$21,12,FALSE),"")&lt;&gt;""),"Data is Missing.",""))</f>
        <v/>
      </c>
      <c r="X134" s="194" t="str">
        <f>IF(B134="","",IF(AND(Input!V133="",IFERROR(VLOOKUP(K134,UIR!$A$2:$P$21,13,FALSE),"")&lt;&gt;""),"Data is Missing.",""))</f>
        <v/>
      </c>
      <c r="Y134" s="194" t="str">
        <f>IF(B134="","",IF(AND(Input!W133="",IFERROR(VLOOKUP(K134,UIR!$A$2:$P$21,14,FALSE),"")&lt;&gt;""),"Data is Missing.",""))</f>
        <v/>
      </c>
      <c r="Z134" s="194" t="str">
        <f>IF(B134="","",IF(AND(Input!X133="",IFERROR(VLOOKUP(K134,UIR!$A$2:$P$21,15,FALSE),"")&lt;&gt;""),"Data is Missing.",""))</f>
        <v/>
      </c>
      <c r="AA134" s="195" t="str">
        <f>IF(B134="","",IF(AND(Input!Y133="",IFERROR(VLOOKUP(K134,UIR!$A$2:$P$21,16,FALSE),"")&lt;&gt;""),"Data is Missing.",""))</f>
        <v/>
      </c>
      <c r="AC134" s="202" t="str">
        <f>IF(ISERROR(IF(Input!D133="","",IF(ISERROR(VLOOKUP(Input!D133,'Measure List'!$A$2:$A$30000,1,0)),"Invalid RefNo",""))),"",IF(Input!D133="","",IF(ISERROR(VLOOKUP(Input!D133,'Measure List'!$A$2:$A$30000,1,0)),"Invalid RefNo","")))</f>
        <v/>
      </c>
      <c r="AD134" s="156"/>
      <c r="AE134" s="156"/>
      <c r="AF134" s="156"/>
      <c r="AG134" s="156"/>
      <c r="AH134" s="156"/>
      <c r="AI134" s="156"/>
      <c r="AJ134" s="156"/>
      <c r="AK134" s="156"/>
      <c r="AL134" s="203" t="str">
        <f>IF(COUNTIF(Dropdowns!$K$2:$K$7,Input!S133)&gt;0,"",IF(Input!S133="","","Invalid Type"))</f>
        <v/>
      </c>
      <c r="AN134" s="204" t="str">
        <f>IF(Input!C133="","",IF(ISNUMBER(VALUE(Input!C133)),"","Needs to be a number."))</f>
        <v/>
      </c>
      <c r="AO134" s="205" t="str">
        <f>IF(Input!E133="","",IF(ISNUMBER(VALUE(Input!E133)),"","Needs to be a number."))</f>
        <v/>
      </c>
      <c r="AP134" s="205" t="str">
        <f>IF(Input!N133="","",IF(ISNUMBER(VALUE(Input!N133)),"","Needs to be a number."))</f>
        <v/>
      </c>
      <c r="AQ134" s="205" t="str">
        <f>IF(Input!O133="","",IF(ISNUMBER(VALUE(Input!O133)),"","Needs to be a number."))</f>
        <v/>
      </c>
      <c r="AR134" s="205" t="str">
        <f>IF(Input!V133="","",IF(ISNUMBER(VALUE(Input!V133)),"","Needs to be a number."))</f>
        <v/>
      </c>
      <c r="AS134" s="205" t="str">
        <f>IF(Input!W133="","",IF(ISNUMBER(VALUE(Input!W133)),"","Needs to be a number."))</f>
        <v/>
      </c>
      <c r="AT134" s="205" t="str">
        <f>IF(Input!X133="","",IF(ISNUMBER(VALUE(Input!X133)),"","Needs to be a number."))</f>
        <v/>
      </c>
      <c r="AU134" s="206" t="str">
        <f>IF(Input!Y133="","",IF(ISNUMBER(VALUE(Input!Y133)),"","Needs to be a number."))</f>
        <v/>
      </c>
      <c r="AV134" s="207"/>
      <c r="AW134" s="259" t="str">
        <f>IF(OR(VALUE(Input!C133)&lt;0,VALUE(Input!C133)&gt;100), "Invalid EEI %","")</f>
        <v/>
      </c>
      <c r="AX134" s="207"/>
      <c r="AY134" s="278" t="str">
        <f>IF(Input!E133="","",IF(VALUE(Input!E133)=0,"Do not enter 0.",""))</f>
        <v/>
      </c>
    </row>
    <row r="135" spans="2:51" x14ac:dyDescent="0.3">
      <c r="B135" s="188" t="str">
        <f>Input!A134</f>
        <v/>
      </c>
      <c r="C135" s="189" t="str">
        <f>IF(ISERROR(IF(AND(Input!$A134="",SUMPRODUCT(--(LEN(Input!$A135:'Input'!$A$1006)&gt;0))&lt;&gt;0),"Row is skipped.",IF(AND(Input!$A134="",Input!$A135=""),"", IF(Input!B134="","Data is missing.","")))),"",IF(AND(Input!$A134="",SUMPRODUCT(--(LEN(Input!$A135:'Input'!$A$1006)&gt;0))&lt;&gt;0),"Row is skipped.",IF(AND(Input!$A134="",Input!$A135=""),"", IF(Input!B134="","Data is missing.",""))))</f>
        <v/>
      </c>
      <c r="D135" s="189" t="str">
        <f>IF(ISERROR(IF(AND(Input!$A134="",SUMPRODUCT(--(LEN(Input!$A135:'Input'!$A$1006)&gt;0))&lt;&gt;0),"Row is skipped.",IF(AND(Input!$A134="",Input!$A135=""),"", IF(Input!C134="","Data is missing.","")))),"",IF(AND(Input!$A134="",SUMPRODUCT(--(LEN(Input!$A135:'Input'!$A$1006)&gt;0))&lt;&gt;0),"Row is skipped.",IF(AND(Input!$A134="",Input!$A135=""),"", IF(Input!C134="","Data is missing.",""))))</f>
        <v/>
      </c>
      <c r="E135" s="189" t="str">
        <f>IF(ISERROR(IF(AND(Input!$A134="",SUMPRODUCT(--(LEN(Input!$A135:'Input'!$A$1006)&gt;0))&lt;&gt;0),"Row is skipped.",IF(AND(Input!$A134="",Input!$A135=""),"", IF(Input!D134="","Data is missing.","")))),"",IF(AND(Input!$A134="",SUMPRODUCT(--(LEN(Input!$A135:'Input'!$A$1006)&gt;0))&lt;&gt;0),"Row is skipped.",IF(AND(Input!$A134="",Input!$A135=""),"", IF(Input!D134="","Data is missing.",""))))</f>
        <v/>
      </c>
      <c r="F135" s="189" t="str">
        <f>IF(ISERROR(IF(AND(Input!$A134="",SUMPRODUCT(--(LEN(Input!$A135:'Input'!$A$1006)&gt;0))&lt;&gt;0),"Row is skipped.",IF(AND(Input!$A134="",Input!$A135=""),"", IF(Input!E134="","Data is missing.","")))),"",IF(AND(Input!$A134="",SUMPRODUCT(--(LEN(Input!$A135:'Input'!$A$1006)&gt;0))&lt;&gt;0),"Row is skipped.",IF(AND(Input!$A134="",Input!$A135=""),"", IF(Input!E134="","Data is missing.",""))))</f>
        <v/>
      </c>
      <c r="G135" s="189" t="str">
        <f>IF(ISERROR(IF(AND(Input!$A134="",SUMPRODUCT(--(LEN(Input!$A135:'Input'!$A$1006)&gt;0))&lt;&gt;0),"Row is skipped.",IF(AND(Input!$A134="",Input!$A135=""),"", IF(Input!F134="","Data is missing.","")))),"",IF(AND(Input!$A134="",SUMPRODUCT(--(LEN(Input!$A135:'Input'!$A$1006)&gt;0))&lt;&gt;0),"Row is skipped.",IF(AND(Input!$A134="",Input!$A135=""),"", IF(Input!F134="","Data is missing.",""))))</f>
        <v/>
      </c>
      <c r="H135" s="190" t="str">
        <f>IF(ISERROR(IF(AND(Input!$A134="",SUMPRODUCT(--(LEN(Input!$A135:'Input'!$A$1006)&gt;0))&lt;&gt;0),"Row is skipped.",IF(AND(Input!$A134="",Input!$A135=""),"", IF(Input!G134="","Data is missing.","")))),"",IF(AND(Input!$A134="",SUMPRODUCT(--(LEN(Input!$A135:'Input'!$A$1006)&gt;0))&lt;&gt;0),"Row is skipped.",IF(AND(Input!$A134="",Input!$A135=""),"", IF(Input!G134="","Data is missing.",""))))</f>
        <v/>
      </c>
      <c r="I135" s="156"/>
      <c r="J135" s="191" t="str">
        <f>IFERROR(VLOOKUP(VLOOKUP(Input!$D134,'Measure List'!$A:$AN,40,FALSE),UIR!$A$1:$Q$27,17,FALSE),"")</f>
        <v/>
      </c>
      <c r="K135" s="192" t="str">
        <f>IFERROR(VLOOKUP(Input!$D134,'Measure List'!$A:$AN,40,FALSE),"")</f>
        <v/>
      </c>
      <c r="L135" s="156"/>
      <c r="M135" s="193" t="str">
        <f>IF(B135="","",IF(AND(Input!H134="",IFERROR(VLOOKUP(K135,UIR!$A$2:$P$21,2,FALSE),"")&lt;&gt;""),"Data is Missing.",""))</f>
        <v/>
      </c>
      <c r="N135" s="194" t="str">
        <f>IF(B135="","",IF(AND(Input!I134="",IFERROR(VLOOKUP(K135,UIR!$A$2:$P$21,3,FALSE),"")&lt;&gt;""),"Data is Missing.",""))</f>
        <v/>
      </c>
      <c r="O135" s="194" t="str">
        <f>IF(B135="","",IF(AND(Input!J134="",IFERROR(VLOOKUP(K135,UIR!$A$2:$P$21,4,FALSE),"")&lt;&gt;""),"Data is Missing.",""))</f>
        <v/>
      </c>
      <c r="P135" s="194" t="str">
        <f>IF(B135="","",IF(AND(Input!K134="",IFERROR(VLOOKUP(K135,UIR!$A$2:$P$21,5,FALSE),"")&lt;&gt;""),"Data is Missing.",""))</f>
        <v/>
      </c>
      <c r="Q135" s="194" t="str">
        <f>IF(B135="","",IF(AND(Input!L134="",IFERROR(VLOOKUP(K135,UIR!$A$2:$P$21,6,FALSE),"")&lt;&gt;""),"Data is Missing.",""))</f>
        <v/>
      </c>
      <c r="R135" s="194" t="str">
        <f>IF(B135="","",IF(AND(Input!M134="",IFERROR(VLOOKUP(K135,UIR!$A$2:$P$21,7,FALSE),"")&lt;&gt;""),"Data is Missing.",""))</f>
        <v/>
      </c>
      <c r="S135" s="194" t="str">
        <f>IF(B135="","",IF(AND(Input!P134="",IFERROR(VLOOKUP(K135,UIR!$A$2:$P$21,8,FALSE),"")&lt;&gt;""),"Data is Missing.",""))</f>
        <v/>
      </c>
      <c r="T135" s="194" t="str">
        <f>IF(B135="","",IF(AND(Input!Q134="",IFERROR(VLOOKUP(K135,UIR!$A$2:$P$21,9,FALSE),"")&lt;&gt;""),"Data is Missing.",""))</f>
        <v/>
      </c>
      <c r="U135" s="194"/>
      <c r="V135" s="194" t="str">
        <f>IF(B135="","",IF(AND(Input!S134="",IFERROR(VLOOKUP(K135,UIR!$A$2:$P$21,11,FALSE),"")&lt;&gt;""),"Data is Missing.",""))</f>
        <v/>
      </c>
      <c r="W135" s="194" t="str">
        <f>IF(B135="","",IF(AND(Input!T134="",IFERROR(VLOOKUP(K135,UIR!$A$2:$P$21,12,FALSE),"")&lt;&gt;""),"Data is Missing.",""))</f>
        <v/>
      </c>
      <c r="X135" s="194" t="str">
        <f>IF(B135="","",IF(AND(Input!V134="",IFERROR(VLOOKUP(K135,UIR!$A$2:$P$21,13,FALSE),"")&lt;&gt;""),"Data is Missing.",""))</f>
        <v/>
      </c>
      <c r="Y135" s="194" t="str">
        <f>IF(B135="","",IF(AND(Input!W134="",IFERROR(VLOOKUP(K135,UIR!$A$2:$P$21,14,FALSE),"")&lt;&gt;""),"Data is Missing.",""))</f>
        <v/>
      </c>
      <c r="Z135" s="194" t="str">
        <f>IF(B135="","",IF(AND(Input!X134="",IFERROR(VLOOKUP(K135,UIR!$A$2:$P$21,15,FALSE),"")&lt;&gt;""),"Data is Missing.",""))</f>
        <v/>
      </c>
      <c r="AA135" s="195" t="str">
        <f>IF(B135="","",IF(AND(Input!Y134="",IFERROR(VLOOKUP(K135,UIR!$A$2:$P$21,16,FALSE),"")&lt;&gt;""),"Data is Missing.",""))</f>
        <v/>
      </c>
      <c r="AC135" s="202" t="str">
        <f>IF(ISERROR(IF(Input!D134="","",IF(ISERROR(VLOOKUP(Input!D134,'Measure List'!$A$2:$A$30000,1,0)),"Invalid RefNo",""))),"",IF(Input!D134="","",IF(ISERROR(VLOOKUP(Input!D134,'Measure List'!$A$2:$A$30000,1,0)),"Invalid RefNo","")))</f>
        <v/>
      </c>
      <c r="AD135" s="156"/>
      <c r="AE135" s="156"/>
      <c r="AF135" s="156"/>
      <c r="AG135" s="156"/>
      <c r="AH135" s="156"/>
      <c r="AI135" s="156"/>
      <c r="AJ135" s="156"/>
      <c r="AK135" s="156"/>
      <c r="AL135" s="203" t="str">
        <f>IF(COUNTIF(Dropdowns!$K$2:$K$7,Input!S134)&gt;0,"",IF(Input!S134="","","Invalid Type"))</f>
        <v/>
      </c>
      <c r="AN135" s="204" t="str">
        <f>IF(Input!C134="","",IF(ISNUMBER(VALUE(Input!C134)),"","Needs to be a number."))</f>
        <v/>
      </c>
      <c r="AO135" s="205" t="str">
        <f>IF(Input!E134="","",IF(ISNUMBER(VALUE(Input!E134)),"","Needs to be a number."))</f>
        <v/>
      </c>
      <c r="AP135" s="205" t="str">
        <f>IF(Input!N134="","",IF(ISNUMBER(VALUE(Input!N134)),"","Needs to be a number."))</f>
        <v/>
      </c>
      <c r="AQ135" s="205" t="str">
        <f>IF(Input!O134="","",IF(ISNUMBER(VALUE(Input!O134)),"","Needs to be a number."))</f>
        <v/>
      </c>
      <c r="AR135" s="205" t="str">
        <f>IF(Input!V134="","",IF(ISNUMBER(VALUE(Input!V134)),"","Needs to be a number."))</f>
        <v/>
      </c>
      <c r="AS135" s="205" t="str">
        <f>IF(Input!W134="","",IF(ISNUMBER(VALUE(Input!W134)),"","Needs to be a number."))</f>
        <v/>
      </c>
      <c r="AT135" s="205" t="str">
        <f>IF(Input!X134="","",IF(ISNUMBER(VALUE(Input!X134)),"","Needs to be a number."))</f>
        <v/>
      </c>
      <c r="AU135" s="206" t="str">
        <f>IF(Input!Y134="","",IF(ISNUMBER(VALUE(Input!Y134)),"","Needs to be a number."))</f>
        <v/>
      </c>
      <c r="AV135" s="207"/>
      <c r="AW135" s="259" t="str">
        <f>IF(OR(VALUE(Input!C134)&lt;0,VALUE(Input!C134)&gt;100), "Invalid EEI %","")</f>
        <v/>
      </c>
      <c r="AX135" s="207"/>
      <c r="AY135" s="278" t="str">
        <f>IF(Input!E134="","",IF(VALUE(Input!E134)=0,"Do not enter 0.",""))</f>
        <v/>
      </c>
    </row>
    <row r="136" spans="2:51" x14ac:dyDescent="0.3">
      <c r="B136" s="188" t="str">
        <f>Input!A135</f>
        <v/>
      </c>
      <c r="C136" s="189" t="str">
        <f>IF(ISERROR(IF(AND(Input!$A135="",SUMPRODUCT(--(LEN(Input!$A136:'Input'!$A$1006)&gt;0))&lt;&gt;0),"Row is skipped.",IF(AND(Input!$A135="",Input!$A136=""),"", IF(Input!B135="","Data is missing.","")))),"",IF(AND(Input!$A135="",SUMPRODUCT(--(LEN(Input!$A136:'Input'!$A$1006)&gt;0))&lt;&gt;0),"Row is skipped.",IF(AND(Input!$A135="",Input!$A136=""),"", IF(Input!B135="","Data is missing.",""))))</f>
        <v/>
      </c>
      <c r="D136" s="189" t="str">
        <f>IF(ISERROR(IF(AND(Input!$A135="",SUMPRODUCT(--(LEN(Input!$A136:'Input'!$A$1006)&gt;0))&lt;&gt;0),"Row is skipped.",IF(AND(Input!$A135="",Input!$A136=""),"", IF(Input!C135="","Data is missing.","")))),"",IF(AND(Input!$A135="",SUMPRODUCT(--(LEN(Input!$A136:'Input'!$A$1006)&gt;0))&lt;&gt;0),"Row is skipped.",IF(AND(Input!$A135="",Input!$A136=""),"", IF(Input!C135="","Data is missing.",""))))</f>
        <v/>
      </c>
      <c r="E136" s="189" t="str">
        <f>IF(ISERROR(IF(AND(Input!$A135="",SUMPRODUCT(--(LEN(Input!$A136:'Input'!$A$1006)&gt;0))&lt;&gt;0),"Row is skipped.",IF(AND(Input!$A135="",Input!$A136=""),"", IF(Input!D135="","Data is missing.","")))),"",IF(AND(Input!$A135="",SUMPRODUCT(--(LEN(Input!$A136:'Input'!$A$1006)&gt;0))&lt;&gt;0),"Row is skipped.",IF(AND(Input!$A135="",Input!$A136=""),"", IF(Input!D135="","Data is missing.",""))))</f>
        <v/>
      </c>
      <c r="F136" s="189" t="str">
        <f>IF(ISERROR(IF(AND(Input!$A135="",SUMPRODUCT(--(LEN(Input!$A136:'Input'!$A$1006)&gt;0))&lt;&gt;0),"Row is skipped.",IF(AND(Input!$A135="",Input!$A136=""),"", IF(Input!E135="","Data is missing.","")))),"",IF(AND(Input!$A135="",SUMPRODUCT(--(LEN(Input!$A136:'Input'!$A$1006)&gt;0))&lt;&gt;0),"Row is skipped.",IF(AND(Input!$A135="",Input!$A136=""),"", IF(Input!E135="","Data is missing.",""))))</f>
        <v/>
      </c>
      <c r="G136" s="189" t="str">
        <f>IF(ISERROR(IF(AND(Input!$A135="",SUMPRODUCT(--(LEN(Input!$A136:'Input'!$A$1006)&gt;0))&lt;&gt;0),"Row is skipped.",IF(AND(Input!$A135="",Input!$A136=""),"", IF(Input!F135="","Data is missing.","")))),"",IF(AND(Input!$A135="",SUMPRODUCT(--(LEN(Input!$A136:'Input'!$A$1006)&gt;0))&lt;&gt;0),"Row is skipped.",IF(AND(Input!$A135="",Input!$A136=""),"", IF(Input!F135="","Data is missing.",""))))</f>
        <v/>
      </c>
      <c r="H136" s="190" t="str">
        <f>IF(ISERROR(IF(AND(Input!$A135="",SUMPRODUCT(--(LEN(Input!$A136:'Input'!$A$1006)&gt;0))&lt;&gt;0),"Row is skipped.",IF(AND(Input!$A135="",Input!$A136=""),"", IF(Input!G135="","Data is missing.","")))),"",IF(AND(Input!$A135="",SUMPRODUCT(--(LEN(Input!$A136:'Input'!$A$1006)&gt;0))&lt;&gt;0),"Row is skipped.",IF(AND(Input!$A135="",Input!$A136=""),"", IF(Input!G135="","Data is missing.",""))))</f>
        <v/>
      </c>
      <c r="I136" s="156"/>
      <c r="J136" s="191" t="str">
        <f>IFERROR(VLOOKUP(VLOOKUP(Input!$D135,'Measure List'!$A:$AN,40,FALSE),UIR!$A$1:$Q$27,17,FALSE),"")</f>
        <v/>
      </c>
      <c r="K136" s="192" t="str">
        <f>IFERROR(VLOOKUP(Input!$D135,'Measure List'!$A:$AN,40,FALSE),"")</f>
        <v/>
      </c>
      <c r="L136" s="156"/>
      <c r="M136" s="193" t="str">
        <f>IF(B136="","",IF(AND(Input!H135="",IFERROR(VLOOKUP(K136,UIR!$A$2:$P$21,2,FALSE),"")&lt;&gt;""),"Data is Missing.",""))</f>
        <v/>
      </c>
      <c r="N136" s="194" t="str">
        <f>IF(B136="","",IF(AND(Input!I135="",IFERROR(VLOOKUP(K136,UIR!$A$2:$P$21,3,FALSE),"")&lt;&gt;""),"Data is Missing.",""))</f>
        <v/>
      </c>
      <c r="O136" s="194" t="str">
        <f>IF(B136="","",IF(AND(Input!J135="",IFERROR(VLOOKUP(K136,UIR!$A$2:$P$21,4,FALSE),"")&lt;&gt;""),"Data is Missing.",""))</f>
        <v/>
      </c>
      <c r="P136" s="194" t="str">
        <f>IF(B136="","",IF(AND(Input!K135="",IFERROR(VLOOKUP(K136,UIR!$A$2:$P$21,5,FALSE),"")&lt;&gt;""),"Data is Missing.",""))</f>
        <v/>
      </c>
      <c r="Q136" s="194" t="str">
        <f>IF(B136="","",IF(AND(Input!L135="",IFERROR(VLOOKUP(K136,UIR!$A$2:$P$21,6,FALSE),"")&lt;&gt;""),"Data is Missing.",""))</f>
        <v/>
      </c>
      <c r="R136" s="194" t="str">
        <f>IF(B136="","",IF(AND(Input!M135="",IFERROR(VLOOKUP(K136,UIR!$A$2:$P$21,7,FALSE),"")&lt;&gt;""),"Data is Missing.",""))</f>
        <v/>
      </c>
      <c r="S136" s="194" t="str">
        <f>IF(B136="","",IF(AND(Input!P135="",IFERROR(VLOOKUP(K136,UIR!$A$2:$P$21,8,FALSE),"")&lt;&gt;""),"Data is Missing.",""))</f>
        <v/>
      </c>
      <c r="T136" s="194" t="str">
        <f>IF(B136="","",IF(AND(Input!Q135="",IFERROR(VLOOKUP(K136,UIR!$A$2:$P$21,9,FALSE),"")&lt;&gt;""),"Data is Missing.",""))</f>
        <v/>
      </c>
      <c r="U136" s="194"/>
      <c r="V136" s="194" t="str">
        <f>IF(B136="","",IF(AND(Input!S135="",IFERROR(VLOOKUP(K136,UIR!$A$2:$P$21,11,FALSE),"")&lt;&gt;""),"Data is Missing.",""))</f>
        <v/>
      </c>
      <c r="W136" s="194" t="str">
        <f>IF(B136="","",IF(AND(Input!T135="",IFERROR(VLOOKUP(K136,UIR!$A$2:$P$21,12,FALSE),"")&lt;&gt;""),"Data is Missing.",""))</f>
        <v/>
      </c>
      <c r="X136" s="194" t="str">
        <f>IF(B136="","",IF(AND(Input!V135="",IFERROR(VLOOKUP(K136,UIR!$A$2:$P$21,13,FALSE),"")&lt;&gt;""),"Data is Missing.",""))</f>
        <v/>
      </c>
      <c r="Y136" s="194" t="str">
        <f>IF(B136="","",IF(AND(Input!W135="",IFERROR(VLOOKUP(K136,UIR!$A$2:$P$21,14,FALSE),"")&lt;&gt;""),"Data is Missing.",""))</f>
        <v/>
      </c>
      <c r="Z136" s="194" t="str">
        <f>IF(B136="","",IF(AND(Input!X135="",IFERROR(VLOOKUP(K136,UIR!$A$2:$P$21,15,FALSE),"")&lt;&gt;""),"Data is Missing.",""))</f>
        <v/>
      </c>
      <c r="AA136" s="195" t="str">
        <f>IF(B136="","",IF(AND(Input!Y135="",IFERROR(VLOOKUP(K136,UIR!$A$2:$P$21,16,FALSE),"")&lt;&gt;""),"Data is Missing.",""))</f>
        <v/>
      </c>
      <c r="AC136" s="202" t="str">
        <f>IF(ISERROR(IF(Input!D135="","",IF(ISERROR(VLOOKUP(Input!D135,'Measure List'!$A$2:$A$30000,1,0)),"Invalid RefNo",""))),"",IF(Input!D135="","",IF(ISERROR(VLOOKUP(Input!D135,'Measure List'!$A$2:$A$30000,1,0)),"Invalid RefNo","")))</f>
        <v/>
      </c>
      <c r="AD136" s="156"/>
      <c r="AE136" s="156"/>
      <c r="AF136" s="156"/>
      <c r="AG136" s="156"/>
      <c r="AH136" s="156"/>
      <c r="AI136" s="156"/>
      <c r="AJ136" s="156"/>
      <c r="AK136" s="156"/>
      <c r="AL136" s="203" t="str">
        <f>IF(COUNTIF(Dropdowns!$K$2:$K$7,Input!S135)&gt;0,"",IF(Input!S135="","","Invalid Type"))</f>
        <v/>
      </c>
      <c r="AN136" s="204" t="str">
        <f>IF(Input!C135="","",IF(ISNUMBER(VALUE(Input!C135)),"","Needs to be a number."))</f>
        <v/>
      </c>
      <c r="AO136" s="205" t="str">
        <f>IF(Input!E135="","",IF(ISNUMBER(VALUE(Input!E135)),"","Needs to be a number."))</f>
        <v/>
      </c>
      <c r="AP136" s="205" t="str">
        <f>IF(Input!N135="","",IF(ISNUMBER(VALUE(Input!N135)),"","Needs to be a number."))</f>
        <v/>
      </c>
      <c r="AQ136" s="205" t="str">
        <f>IF(Input!O135="","",IF(ISNUMBER(VALUE(Input!O135)),"","Needs to be a number."))</f>
        <v/>
      </c>
      <c r="AR136" s="205" t="str">
        <f>IF(Input!V135="","",IF(ISNUMBER(VALUE(Input!V135)),"","Needs to be a number."))</f>
        <v/>
      </c>
      <c r="AS136" s="205" t="str">
        <f>IF(Input!W135="","",IF(ISNUMBER(VALUE(Input!W135)),"","Needs to be a number."))</f>
        <v/>
      </c>
      <c r="AT136" s="205" t="str">
        <f>IF(Input!X135="","",IF(ISNUMBER(VALUE(Input!X135)),"","Needs to be a number."))</f>
        <v/>
      </c>
      <c r="AU136" s="206" t="str">
        <f>IF(Input!Y135="","",IF(ISNUMBER(VALUE(Input!Y135)),"","Needs to be a number."))</f>
        <v/>
      </c>
      <c r="AV136" s="207"/>
      <c r="AW136" s="259" t="str">
        <f>IF(OR(VALUE(Input!C135)&lt;0,VALUE(Input!C135)&gt;100), "Invalid EEI %","")</f>
        <v/>
      </c>
      <c r="AX136" s="207"/>
      <c r="AY136" s="278" t="str">
        <f>IF(Input!E135="","",IF(VALUE(Input!E135)=0,"Do not enter 0.",""))</f>
        <v/>
      </c>
    </row>
    <row r="137" spans="2:51" x14ac:dyDescent="0.3">
      <c r="B137" s="188" t="str">
        <f>Input!A136</f>
        <v/>
      </c>
      <c r="C137" s="189" t="str">
        <f>IF(ISERROR(IF(AND(Input!$A136="",SUMPRODUCT(--(LEN(Input!$A137:'Input'!$A$1006)&gt;0))&lt;&gt;0),"Row is skipped.",IF(AND(Input!$A136="",Input!$A137=""),"", IF(Input!B136="","Data is missing.","")))),"",IF(AND(Input!$A136="",SUMPRODUCT(--(LEN(Input!$A137:'Input'!$A$1006)&gt;0))&lt;&gt;0),"Row is skipped.",IF(AND(Input!$A136="",Input!$A137=""),"", IF(Input!B136="","Data is missing.",""))))</f>
        <v/>
      </c>
      <c r="D137" s="189" t="str">
        <f>IF(ISERROR(IF(AND(Input!$A136="",SUMPRODUCT(--(LEN(Input!$A137:'Input'!$A$1006)&gt;0))&lt;&gt;0),"Row is skipped.",IF(AND(Input!$A136="",Input!$A137=""),"", IF(Input!C136="","Data is missing.","")))),"",IF(AND(Input!$A136="",SUMPRODUCT(--(LEN(Input!$A137:'Input'!$A$1006)&gt;0))&lt;&gt;0),"Row is skipped.",IF(AND(Input!$A136="",Input!$A137=""),"", IF(Input!C136="","Data is missing.",""))))</f>
        <v/>
      </c>
      <c r="E137" s="189" t="str">
        <f>IF(ISERROR(IF(AND(Input!$A136="",SUMPRODUCT(--(LEN(Input!$A137:'Input'!$A$1006)&gt;0))&lt;&gt;0),"Row is skipped.",IF(AND(Input!$A136="",Input!$A137=""),"", IF(Input!D136="","Data is missing.","")))),"",IF(AND(Input!$A136="",SUMPRODUCT(--(LEN(Input!$A137:'Input'!$A$1006)&gt;0))&lt;&gt;0),"Row is skipped.",IF(AND(Input!$A136="",Input!$A137=""),"", IF(Input!D136="","Data is missing.",""))))</f>
        <v/>
      </c>
      <c r="F137" s="189" t="str">
        <f>IF(ISERROR(IF(AND(Input!$A136="",SUMPRODUCT(--(LEN(Input!$A137:'Input'!$A$1006)&gt;0))&lt;&gt;0),"Row is skipped.",IF(AND(Input!$A136="",Input!$A137=""),"", IF(Input!E136="","Data is missing.","")))),"",IF(AND(Input!$A136="",SUMPRODUCT(--(LEN(Input!$A137:'Input'!$A$1006)&gt;0))&lt;&gt;0),"Row is skipped.",IF(AND(Input!$A136="",Input!$A137=""),"", IF(Input!E136="","Data is missing.",""))))</f>
        <v/>
      </c>
      <c r="G137" s="189" t="str">
        <f>IF(ISERROR(IF(AND(Input!$A136="",SUMPRODUCT(--(LEN(Input!$A137:'Input'!$A$1006)&gt;0))&lt;&gt;0),"Row is skipped.",IF(AND(Input!$A136="",Input!$A137=""),"", IF(Input!F136="","Data is missing.","")))),"",IF(AND(Input!$A136="",SUMPRODUCT(--(LEN(Input!$A137:'Input'!$A$1006)&gt;0))&lt;&gt;0),"Row is skipped.",IF(AND(Input!$A136="",Input!$A137=""),"", IF(Input!F136="","Data is missing.",""))))</f>
        <v/>
      </c>
      <c r="H137" s="190" t="str">
        <f>IF(ISERROR(IF(AND(Input!$A136="",SUMPRODUCT(--(LEN(Input!$A137:'Input'!$A$1006)&gt;0))&lt;&gt;0),"Row is skipped.",IF(AND(Input!$A136="",Input!$A137=""),"", IF(Input!G136="","Data is missing.","")))),"",IF(AND(Input!$A136="",SUMPRODUCT(--(LEN(Input!$A137:'Input'!$A$1006)&gt;0))&lt;&gt;0),"Row is skipped.",IF(AND(Input!$A136="",Input!$A137=""),"", IF(Input!G136="","Data is missing.",""))))</f>
        <v/>
      </c>
      <c r="I137" s="156"/>
      <c r="J137" s="191" t="str">
        <f>IFERROR(VLOOKUP(VLOOKUP(Input!$D136,'Measure List'!$A:$AN,40,FALSE),UIR!$A$1:$Q$27,17,FALSE),"")</f>
        <v/>
      </c>
      <c r="K137" s="192" t="str">
        <f>IFERROR(VLOOKUP(Input!$D136,'Measure List'!$A:$AN,40,FALSE),"")</f>
        <v/>
      </c>
      <c r="L137" s="156"/>
      <c r="M137" s="193" t="str">
        <f>IF(B137="","",IF(AND(Input!H136="",IFERROR(VLOOKUP(K137,UIR!$A$2:$P$21,2,FALSE),"")&lt;&gt;""),"Data is Missing.",""))</f>
        <v/>
      </c>
      <c r="N137" s="194" t="str">
        <f>IF(B137="","",IF(AND(Input!I136="",IFERROR(VLOOKUP(K137,UIR!$A$2:$P$21,3,FALSE),"")&lt;&gt;""),"Data is Missing.",""))</f>
        <v/>
      </c>
      <c r="O137" s="194" t="str">
        <f>IF(B137="","",IF(AND(Input!J136="",IFERROR(VLOOKUP(K137,UIR!$A$2:$P$21,4,FALSE),"")&lt;&gt;""),"Data is Missing.",""))</f>
        <v/>
      </c>
      <c r="P137" s="194" t="str">
        <f>IF(B137="","",IF(AND(Input!K136="",IFERROR(VLOOKUP(K137,UIR!$A$2:$P$21,5,FALSE),"")&lt;&gt;""),"Data is Missing.",""))</f>
        <v/>
      </c>
      <c r="Q137" s="194" t="str">
        <f>IF(B137="","",IF(AND(Input!L136="",IFERROR(VLOOKUP(K137,UIR!$A$2:$P$21,6,FALSE),"")&lt;&gt;""),"Data is Missing.",""))</f>
        <v/>
      </c>
      <c r="R137" s="194" t="str">
        <f>IF(B137="","",IF(AND(Input!M136="",IFERROR(VLOOKUP(K137,UIR!$A$2:$P$21,7,FALSE),"")&lt;&gt;""),"Data is Missing.",""))</f>
        <v/>
      </c>
      <c r="S137" s="194" t="str">
        <f>IF(B137="","",IF(AND(Input!P136="",IFERROR(VLOOKUP(K137,UIR!$A$2:$P$21,8,FALSE),"")&lt;&gt;""),"Data is Missing.",""))</f>
        <v/>
      </c>
      <c r="T137" s="194" t="str">
        <f>IF(B137="","",IF(AND(Input!Q136="",IFERROR(VLOOKUP(K137,UIR!$A$2:$P$21,9,FALSE),"")&lt;&gt;""),"Data is Missing.",""))</f>
        <v/>
      </c>
      <c r="U137" s="194"/>
      <c r="V137" s="194" t="str">
        <f>IF(B137="","",IF(AND(Input!S136="",IFERROR(VLOOKUP(K137,UIR!$A$2:$P$21,11,FALSE),"")&lt;&gt;""),"Data is Missing.",""))</f>
        <v/>
      </c>
      <c r="W137" s="194" t="str">
        <f>IF(B137="","",IF(AND(Input!T136="",IFERROR(VLOOKUP(K137,UIR!$A$2:$P$21,12,FALSE),"")&lt;&gt;""),"Data is Missing.",""))</f>
        <v/>
      </c>
      <c r="X137" s="194" t="str">
        <f>IF(B137="","",IF(AND(Input!V136="",IFERROR(VLOOKUP(K137,UIR!$A$2:$P$21,13,FALSE),"")&lt;&gt;""),"Data is Missing.",""))</f>
        <v/>
      </c>
      <c r="Y137" s="194" t="str">
        <f>IF(B137="","",IF(AND(Input!W136="",IFERROR(VLOOKUP(K137,UIR!$A$2:$P$21,14,FALSE),"")&lt;&gt;""),"Data is Missing.",""))</f>
        <v/>
      </c>
      <c r="Z137" s="194" t="str">
        <f>IF(B137="","",IF(AND(Input!X136="",IFERROR(VLOOKUP(K137,UIR!$A$2:$P$21,15,FALSE),"")&lt;&gt;""),"Data is Missing.",""))</f>
        <v/>
      </c>
      <c r="AA137" s="195" t="str">
        <f>IF(B137="","",IF(AND(Input!Y136="",IFERROR(VLOOKUP(K137,UIR!$A$2:$P$21,16,FALSE),"")&lt;&gt;""),"Data is Missing.",""))</f>
        <v/>
      </c>
      <c r="AC137" s="202" t="str">
        <f>IF(ISERROR(IF(Input!D136="","",IF(ISERROR(VLOOKUP(Input!D136,'Measure List'!$A$2:$A$30000,1,0)),"Invalid RefNo",""))),"",IF(Input!D136="","",IF(ISERROR(VLOOKUP(Input!D136,'Measure List'!$A$2:$A$30000,1,0)),"Invalid RefNo","")))</f>
        <v/>
      </c>
      <c r="AD137" s="156"/>
      <c r="AE137" s="156"/>
      <c r="AF137" s="156"/>
      <c r="AG137" s="156"/>
      <c r="AH137" s="156"/>
      <c r="AI137" s="156"/>
      <c r="AJ137" s="156"/>
      <c r="AK137" s="156"/>
      <c r="AL137" s="203" t="str">
        <f>IF(COUNTIF(Dropdowns!$K$2:$K$7,Input!S136)&gt;0,"",IF(Input!S136="","","Invalid Type"))</f>
        <v/>
      </c>
      <c r="AN137" s="204" t="str">
        <f>IF(Input!C136="","",IF(ISNUMBER(VALUE(Input!C136)),"","Needs to be a number."))</f>
        <v/>
      </c>
      <c r="AO137" s="205" t="str">
        <f>IF(Input!E136="","",IF(ISNUMBER(VALUE(Input!E136)),"","Needs to be a number."))</f>
        <v/>
      </c>
      <c r="AP137" s="205" t="str">
        <f>IF(Input!N136="","",IF(ISNUMBER(VALUE(Input!N136)),"","Needs to be a number."))</f>
        <v/>
      </c>
      <c r="AQ137" s="205" t="str">
        <f>IF(Input!O136="","",IF(ISNUMBER(VALUE(Input!O136)),"","Needs to be a number."))</f>
        <v/>
      </c>
      <c r="AR137" s="205" t="str">
        <f>IF(Input!V136="","",IF(ISNUMBER(VALUE(Input!V136)),"","Needs to be a number."))</f>
        <v/>
      </c>
      <c r="AS137" s="205" t="str">
        <f>IF(Input!W136="","",IF(ISNUMBER(VALUE(Input!W136)),"","Needs to be a number."))</f>
        <v/>
      </c>
      <c r="AT137" s="205" t="str">
        <f>IF(Input!X136="","",IF(ISNUMBER(VALUE(Input!X136)),"","Needs to be a number."))</f>
        <v/>
      </c>
      <c r="AU137" s="206" t="str">
        <f>IF(Input!Y136="","",IF(ISNUMBER(VALUE(Input!Y136)),"","Needs to be a number."))</f>
        <v/>
      </c>
      <c r="AV137" s="207"/>
      <c r="AW137" s="259" t="str">
        <f>IF(OR(VALUE(Input!C136)&lt;0,VALUE(Input!C136)&gt;100), "Invalid EEI %","")</f>
        <v/>
      </c>
      <c r="AX137" s="207"/>
      <c r="AY137" s="278" t="str">
        <f>IF(Input!E136="","",IF(VALUE(Input!E136)=0,"Do not enter 0.",""))</f>
        <v/>
      </c>
    </row>
    <row r="138" spans="2:51" x14ac:dyDescent="0.3">
      <c r="B138" s="188" t="str">
        <f>Input!A137</f>
        <v/>
      </c>
      <c r="C138" s="189" t="str">
        <f>IF(ISERROR(IF(AND(Input!$A137="",SUMPRODUCT(--(LEN(Input!$A138:'Input'!$A$1006)&gt;0))&lt;&gt;0),"Row is skipped.",IF(AND(Input!$A137="",Input!$A138=""),"", IF(Input!B137="","Data is missing.","")))),"",IF(AND(Input!$A137="",SUMPRODUCT(--(LEN(Input!$A138:'Input'!$A$1006)&gt;0))&lt;&gt;0),"Row is skipped.",IF(AND(Input!$A137="",Input!$A138=""),"", IF(Input!B137="","Data is missing.",""))))</f>
        <v/>
      </c>
      <c r="D138" s="189" t="str">
        <f>IF(ISERROR(IF(AND(Input!$A137="",SUMPRODUCT(--(LEN(Input!$A138:'Input'!$A$1006)&gt;0))&lt;&gt;0),"Row is skipped.",IF(AND(Input!$A137="",Input!$A138=""),"", IF(Input!C137="","Data is missing.","")))),"",IF(AND(Input!$A137="",SUMPRODUCT(--(LEN(Input!$A138:'Input'!$A$1006)&gt;0))&lt;&gt;0),"Row is skipped.",IF(AND(Input!$A137="",Input!$A138=""),"", IF(Input!C137="","Data is missing.",""))))</f>
        <v/>
      </c>
      <c r="E138" s="189" t="str">
        <f>IF(ISERROR(IF(AND(Input!$A137="",SUMPRODUCT(--(LEN(Input!$A138:'Input'!$A$1006)&gt;0))&lt;&gt;0),"Row is skipped.",IF(AND(Input!$A137="",Input!$A138=""),"", IF(Input!D137="","Data is missing.","")))),"",IF(AND(Input!$A137="",SUMPRODUCT(--(LEN(Input!$A138:'Input'!$A$1006)&gt;0))&lt;&gt;0),"Row is skipped.",IF(AND(Input!$A137="",Input!$A138=""),"", IF(Input!D137="","Data is missing.",""))))</f>
        <v/>
      </c>
      <c r="F138" s="189" t="str">
        <f>IF(ISERROR(IF(AND(Input!$A137="",SUMPRODUCT(--(LEN(Input!$A138:'Input'!$A$1006)&gt;0))&lt;&gt;0),"Row is skipped.",IF(AND(Input!$A137="",Input!$A138=""),"", IF(Input!E137="","Data is missing.","")))),"",IF(AND(Input!$A137="",SUMPRODUCT(--(LEN(Input!$A138:'Input'!$A$1006)&gt;0))&lt;&gt;0),"Row is skipped.",IF(AND(Input!$A137="",Input!$A138=""),"", IF(Input!E137="","Data is missing.",""))))</f>
        <v/>
      </c>
      <c r="G138" s="189" t="str">
        <f>IF(ISERROR(IF(AND(Input!$A137="",SUMPRODUCT(--(LEN(Input!$A138:'Input'!$A$1006)&gt;0))&lt;&gt;0),"Row is skipped.",IF(AND(Input!$A137="",Input!$A138=""),"", IF(Input!F137="","Data is missing.","")))),"",IF(AND(Input!$A137="",SUMPRODUCT(--(LEN(Input!$A138:'Input'!$A$1006)&gt;0))&lt;&gt;0),"Row is skipped.",IF(AND(Input!$A137="",Input!$A138=""),"", IF(Input!F137="","Data is missing.",""))))</f>
        <v/>
      </c>
      <c r="H138" s="190" t="str">
        <f>IF(ISERROR(IF(AND(Input!$A137="",SUMPRODUCT(--(LEN(Input!$A138:'Input'!$A$1006)&gt;0))&lt;&gt;0),"Row is skipped.",IF(AND(Input!$A137="",Input!$A138=""),"", IF(Input!G137="","Data is missing.","")))),"",IF(AND(Input!$A137="",SUMPRODUCT(--(LEN(Input!$A138:'Input'!$A$1006)&gt;0))&lt;&gt;0),"Row is skipped.",IF(AND(Input!$A137="",Input!$A138=""),"", IF(Input!G137="","Data is missing.",""))))</f>
        <v/>
      </c>
      <c r="I138" s="156"/>
      <c r="J138" s="191" t="str">
        <f>IFERROR(VLOOKUP(VLOOKUP(Input!$D137,'Measure List'!$A:$AN,40,FALSE),UIR!$A$1:$Q$27,17,FALSE),"")</f>
        <v/>
      </c>
      <c r="K138" s="192" t="str">
        <f>IFERROR(VLOOKUP(Input!$D137,'Measure List'!$A:$AN,40,FALSE),"")</f>
        <v/>
      </c>
      <c r="L138" s="156"/>
      <c r="M138" s="193" t="str">
        <f>IF(B138="","",IF(AND(Input!H137="",IFERROR(VLOOKUP(K138,UIR!$A$2:$P$21,2,FALSE),"")&lt;&gt;""),"Data is Missing.",""))</f>
        <v/>
      </c>
      <c r="N138" s="194" t="str">
        <f>IF(B138="","",IF(AND(Input!I137="",IFERROR(VLOOKUP(K138,UIR!$A$2:$P$21,3,FALSE),"")&lt;&gt;""),"Data is Missing.",""))</f>
        <v/>
      </c>
      <c r="O138" s="194" t="str">
        <f>IF(B138="","",IF(AND(Input!J137="",IFERROR(VLOOKUP(K138,UIR!$A$2:$P$21,4,FALSE),"")&lt;&gt;""),"Data is Missing.",""))</f>
        <v/>
      </c>
      <c r="P138" s="194" t="str">
        <f>IF(B138="","",IF(AND(Input!K137="",IFERROR(VLOOKUP(K138,UIR!$A$2:$P$21,5,FALSE),"")&lt;&gt;""),"Data is Missing.",""))</f>
        <v/>
      </c>
      <c r="Q138" s="194" t="str">
        <f>IF(B138="","",IF(AND(Input!L137="",IFERROR(VLOOKUP(K138,UIR!$A$2:$P$21,6,FALSE),"")&lt;&gt;""),"Data is Missing.",""))</f>
        <v/>
      </c>
      <c r="R138" s="194" t="str">
        <f>IF(B138="","",IF(AND(Input!M137="",IFERROR(VLOOKUP(K138,UIR!$A$2:$P$21,7,FALSE),"")&lt;&gt;""),"Data is Missing.",""))</f>
        <v/>
      </c>
      <c r="S138" s="194" t="str">
        <f>IF(B138="","",IF(AND(Input!P137="",IFERROR(VLOOKUP(K138,UIR!$A$2:$P$21,8,FALSE),"")&lt;&gt;""),"Data is Missing.",""))</f>
        <v/>
      </c>
      <c r="T138" s="194" t="str">
        <f>IF(B138="","",IF(AND(Input!Q137="",IFERROR(VLOOKUP(K138,UIR!$A$2:$P$21,9,FALSE),"")&lt;&gt;""),"Data is Missing.",""))</f>
        <v/>
      </c>
      <c r="U138" s="194"/>
      <c r="V138" s="194" t="str">
        <f>IF(B138="","",IF(AND(Input!S137="",IFERROR(VLOOKUP(K138,UIR!$A$2:$P$21,11,FALSE),"")&lt;&gt;""),"Data is Missing.",""))</f>
        <v/>
      </c>
      <c r="W138" s="194" t="str">
        <f>IF(B138="","",IF(AND(Input!T137="",IFERROR(VLOOKUP(K138,UIR!$A$2:$P$21,12,FALSE),"")&lt;&gt;""),"Data is Missing.",""))</f>
        <v/>
      </c>
      <c r="X138" s="194" t="str">
        <f>IF(B138="","",IF(AND(Input!V137="",IFERROR(VLOOKUP(K138,UIR!$A$2:$P$21,13,FALSE),"")&lt;&gt;""),"Data is Missing.",""))</f>
        <v/>
      </c>
      <c r="Y138" s="194" t="str">
        <f>IF(B138="","",IF(AND(Input!W137="",IFERROR(VLOOKUP(K138,UIR!$A$2:$P$21,14,FALSE),"")&lt;&gt;""),"Data is Missing.",""))</f>
        <v/>
      </c>
      <c r="Z138" s="194" t="str">
        <f>IF(B138="","",IF(AND(Input!X137="",IFERROR(VLOOKUP(K138,UIR!$A$2:$P$21,15,FALSE),"")&lt;&gt;""),"Data is Missing.",""))</f>
        <v/>
      </c>
      <c r="AA138" s="195" t="str">
        <f>IF(B138="","",IF(AND(Input!Y137="",IFERROR(VLOOKUP(K138,UIR!$A$2:$P$21,16,FALSE),"")&lt;&gt;""),"Data is Missing.",""))</f>
        <v/>
      </c>
      <c r="AC138" s="202" t="str">
        <f>IF(ISERROR(IF(Input!D137="","",IF(ISERROR(VLOOKUP(Input!D137,'Measure List'!$A$2:$A$30000,1,0)),"Invalid RefNo",""))),"",IF(Input!D137="","",IF(ISERROR(VLOOKUP(Input!D137,'Measure List'!$A$2:$A$30000,1,0)),"Invalid RefNo","")))</f>
        <v/>
      </c>
      <c r="AD138" s="156"/>
      <c r="AE138" s="156"/>
      <c r="AF138" s="156"/>
      <c r="AG138" s="156"/>
      <c r="AH138" s="156"/>
      <c r="AI138" s="156"/>
      <c r="AJ138" s="156"/>
      <c r="AK138" s="156"/>
      <c r="AL138" s="203" t="str">
        <f>IF(COUNTIF(Dropdowns!$K$2:$K$7,Input!S137)&gt;0,"",IF(Input!S137="","","Invalid Type"))</f>
        <v/>
      </c>
      <c r="AN138" s="204" t="str">
        <f>IF(Input!C137="","",IF(ISNUMBER(VALUE(Input!C137)),"","Needs to be a number."))</f>
        <v/>
      </c>
      <c r="AO138" s="205" t="str">
        <f>IF(Input!E137="","",IF(ISNUMBER(VALUE(Input!E137)),"","Needs to be a number."))</f>
        <v/>
      </c>
      <c r="AP138" s="205" t="str">
        <f>IF(Input!N137="","",IF(ISNUMBER(VALUE(Input!N137)),"","Needs to be a number."))</f>
        <v/>
      </c>
      <c r="AQ138" s="205" t="str">
        <f>IF(Input!O137="","",IF(ISNUMBER(VALUE(Input!O137)),"","Needs to be a number."))</f>
        <v/>
      </c>
      <c r="AR138" s="205" t="str">
        <f>IF(Input!V137="","",IF(ISNUMBER(VALUE(Input!V137)),"","Needs to be a number."))</f>
        <v/>
      </c>
      <c r="AS138" s="205" t="str">
        <f>IF(Input!W137="","",IF(ISNUMBER(VALUE(Input!W137)),"","Needs to be a number."))</f>
        <v/>
      </c>
      <c r="AT138" s="205" t="str">
        <f>IF(Input!X137="","",IF(ISNUMBER(VALUE(Input!X137)),"","Needs to be a number."))</f>
        <v/>
      </c>
      <c r="AU138" s="206" t="str">
        <f>IF(Input!Y137="","",IF(ISNUMBER(VALUE(Input!Y137)),"","Needs to be a number."))</f>
        <v/>
      </c>
      <c r="AV138" s="207"/>
      <c r="AW138" s="259" t="str">
        <f>IF(OR(VALUE(Input!C137)&lt;0,VALUE(Input!C137)&gt;100), "Invalid EEI %","")</f>
        <v/>
      </c>
      <c r="AX138" s="207"/>
      <c r="AY138" s="278" t="str">
        <f>IF(Input!E137="","",IF(VALUE(Input!E137)=0,"Do not enter 0.",""))</f>
        <v/>
      </c>
    </row>
    <row r="139" spans="2:51" x14ac:dyDescent="0.3">
      <c r="B139" s="188" t="str">
        <f>Input!A138</f>
        <v/>
      </c>
      <c r="C139" s="189" t="str">
        <f>IF(ISERROR(IF(AND(Input!$A138="",SUMPRODUCT(--(LEN(Input!$A139:'Input'!$A$1006)&gt;0))&lt;&gt;0),"Row is skipped.",IF(AND(Input!$A138="",Input!$A139=""),"", IF(Input!B138="","Data is missing.","")))),"",IF(AND(Input!$A138="",SUMPRODUCT(--(LEN(Input!$A139:'Input'!$A$1006)&gt;0))&lt;&gt;0),"Row is skipped.",IF(AND(Input!$A138="",Input!$A139=""),"", IF(Input!B138="","Data is missing.",""))))</f>
        <v/>
      </c>
      <c r="D139" s="189" t="str">
        <f>IF(ISERROR(IF(AND(Input!$A138="",SUMPRODUCT(--(LEN(Input!$A139:'Input'!$A$1006)&gt;0))&lt;&gt;0),"Row is skipped.",IF(AND(Input!$A138="",Input!$A139=""),"", IF(Input!C138="","Data is missing.","")))),"",IF(AND(Input!$A138="",SUMPRODUCT(--(LEN(Input!$A139:'Input'!$A$1006)&gt;0))&lt;&gt;0),"Row is skipped.",IF(AND(Input!$A138="",Input!$A139=""),"", IF(Input!C138="","Data is missing.",""))))</f>
        <v/>
      </c>
      <c r="E139" s="189" t="str">
        <f>IF(ISERROR(IF(AND(Input!$A138="",SUMPRODUCT(--(LEN(Input!$A139:'Input'!$A$1006)&gt;0))&lt;&gt;0),"Row is skipped.",IF(AND(Input!$A138="",Input!$A139=""),"", IF(Input!D138="","Data is missing.","")))),"",IF(AND(Input!$A138="",SUMPRODUCT(--(LEN(Input!$A139:'Input'!$A$1006)&gt;0))&lt;&gt;0),"Row is skipped.",IF(AND(Input!$A138="",Input!$A139=""),"", IF(Input!D138="","Data is missing.",""))))</f>
        <v/>
      </c>
      <c r="F139" s="189" t="str">
        <f>IF(ISERROR(IF(AND(Input!$A138="",SUMPRODUCT(--(LEN(Input!$A139:'Input'!$A$1006)&gt;0))&lt;&gt;0),"Row is skipped.",IF(AND(Input!$A138="",Input!$A139=""),"", IF(Input!E138="","Data is missing.","")))),"",IF(AND(Input!$A138="",SUMPRODUCT(--(LEN(Input!$A139:'Input'!$A$1006)&gt;0))&lt;&gt;0),"Row is skipped.",IF(AND(Input!$A138="",Input!$A139=""),"", IF(Input!E138="","Data is missing.",""))))</f>
        <v/>
      </c>
      <c r="G139" s="189" t="str">
        <f>IF(ISERROR(IF(AND(Input!$A138="",SUMPRODUCT(--(LEN(Input!$A139:'Input'!$A$1006)&gt;0))&lt;&gt;0),"Row is skipped.",IF(AND(Input!$A138="",Input!$A139=""),"", IF(Input!F138="","Data is missing.","")))),"",IF(AND(Input!$A138="",SUMPRODUCT(--(LEN(Input!$A139:'Input'!$A$1006)&gt;0))&lt;&gt;0),"Row is skipped.",IF(AND(Input!$A138="",Input!$A139=""),"", IF(Input!F138="","Data is missing.",""))))</f>
        <v/>
      </c>
      <c r="H139" s="190" t="str">
        <f>IF(ISERROR(IF(AND(Input!$A138="",SUMPRODUCT(--(LEN(Input!$A139:'Input'!$A$1006)&gt;0))&lt;&gt;0),"Row is skipped.",IF(AND(Input!$A138="",Input!$A139=""),"", IF(Input!G138="","Data is missing.","")))),"",IF(AND(Input!$A138="",SUMPRODUCT(--(LEN(Input!$A139:'Input'!$A$1006)&gt;0))&lt;&gt;0),"Row is skipped.",IF(AND(Input!$A138="",Input!$A139=""),"", IF(Input!G138="","Data is missing.",""))))</f>
        <v/>
      </c>
      <c r="I139" s="156"/>
      <c r="J139" s="191" t="str">
        <f>IFERROR(VLOOKUP(VLOOKUP(Input!$D138,'Measure List'!$A:$AN,40,FALSE),UIR!$A$1:$Q$27,17,FALSE),"")</f>
        <v/>
      </c>
      <c r="K139" s="192" t="str">
        <f>IFERROR(VLOOKUP(Input!$D138,'Measure List'!$A:$AN,40,FALSE),"")</f>
        <v/>
      </c>
      <c r="L139" s="156"/>
      <c r="M139" s="193" t="str">
        <f>IF(B139="","",IF(AND(Input!H138="",IFERROR(VLOOKUP(K139,UIR!$A$2:$P$21,2,FALSE),"")&lt;&gt;""),"Data is Missing.",""))</f>
        <v/>
      </c>
      <c r="N139" s="194" t="str">
        <f>IF(B139="","",IF(AND(Input!I138="",IFERROR(VLOOKUP(K139,UIR!$A$2:$P$21,3,FALSE),"")&lt;&gt;""),"Data is Missing.",""))</f>
        <v/>
      </c>
      <c r="O139" s="194" t="str">
        <f>IF(B139="","",IF(AND(Input!J138="",IFERROR(VLOOKUP(K139,UIR!$A$2:$P$21,4,FALSE),"")&lt;&gt;""),"Data is Missing.",""))</f>
        <v/>
      </c>
      <c r="P139" s="194" t="str">
        <f>IF(B139="","",IF(AND(Input!K138="",IFERROR(VLOOKUP(K139,UIR!$A$2:$P$21,5,FALSE),"")&lt;&gt;""),"Data is Missing.",""))</f>
        <v/>
      </c>
      <c r="Q139" s="194" t="str">
        <f>IF(B139="","",IF(AND(Input!L138="",IFERROR(VLOOKUP(K139,UIR!$A$2:$P$21,6,FALSE),"")&lt;&gt;""),"Data is Missing.",""))</f>
        <v/>
      </c>
      <c r="R139" s="194" t="str">
        <f>IF(B139="","",IF(AND(Input!M138="",IFERROR(VLOOKUP(K139,UIR!$A$2:$P$21,7,FALSE),"")&lt;&gt;""),"Data is Missing.",""))</f>
        <v/>
      </c>
      <c r="S139" s="194" t="str">
        <f>IF(B139="","",IF(AND(Input!P138="",IFERROR(VLOOKUP(K139,UIR!$A$2:$P$21,8,FALSE),"")&lt;&gt;""),"Data is Missing.",""))</f>
        <v/>
      </c>
      <c r="T139" s="194" t="str">
        <f>IF(B139="","",IF(AND(Input!Q138="",IFERROR(VLOOKUP(K139,UIR!$A$2:$P$21,9,FALSE),"")&lt;&gt;""),"Data is Missing.",""))</f>
        <v/>
      </c>
      <c r="U139" s="194"/>
      <c r="V139" s="194" t="str">
        <f>IF(B139="","",IF(AND(Input!S138="",IFERROR(VLOOKUP(K139,UIR!$A$2:$P$21,11,FALSE),"")&lt;&gt;""),"Data is Missing.",""))</f>
        <v/>
      </c>
      <c r="W139" s="194" t="str">
        <f>IF(B139="","",IF(AND(Input!T138="",IFERROR(VLOOKUP(K139,UIR!$A$2:$P$21,12,FALSE),"")&lt;&gt;""),"Data is Missing.",""))</f>
        <v/>
      </c>
      <c r="X139" s="194" t="str">
        <f>IF(B139="","",IF(AND(Input!V138="",IFERROR(VLOOKUP(K139,UIR!$A$2:$P$21,13,FALSE),"")&lt;&gt;""),"Data is Missing.",""))</f>
        <v/>
      </c>
      <c r="Y139" s="194" t="str">
        <f>IF(B139="","",IF(AND(Input!W138="",IFERROR(VLOOKUP(K139,UIR!$A$2:$P$21,14,FALSE),"")&lt;&gt;""),"Data is Missing.",""))</f>
        <v/>
      </c>
      <c r="Z139" s="194" t="str">
        <f>IF(B139="","",IF(AND(Input!X138="",IFERROR(VLOOKUP(K139,UIR!$A$2:$P$21,15,FALSE),"")&lt;&gt;""),"Data is Missing.",""))</f>
        <v/>
      </c>
      <c r="AA139" s="195" t="str">
        <f>IF(B139="","",IF(AND(Input!Y138="",IFERROR(VLOOKUP(K139,UIR!$A$2:$P$21,16,FALSE),"")&lt;&gt;""),"Data is Missing.",""))</f>
        <v/>
      </c>
      <c r="AC139" s="202" t="str">
        <f>IF(ISERROR(IF(Input!D138="","",IF(ISERROR(VLOOKUP(Input!D138,'Measure List'!$A$2:$A$30000,1,0)),"Invalid RefNo",""))),"",IF(Input!D138="","",IF(ISERROR(VLOOKUP(Input!D138,'Measure List'!$A$2:$A$30000,1,0)),"Invalid RefNo","")))</f>
        <v/>
      </c>
      <c r="AD139" s="156"/>
      <c r="AE139" s="156"/>
      <c r="AF139" s="156"/>
      <c r="AG139" s="156"/>
      <c r="AH139" s="156"/>
      <c r="AI139" s="156"/>
      <c r="AJ139" s="156"/>
      <c r="AK139" s="156"/>
      <c r="AL139" s="203" t="str">
        <f>IF(COUNTIF(Dropdowns!$K$2:$K$7,Input!S138)&gt;0,"",IF(Input!S138="","","Invalid Type"))</f>
        <v/>
      </c>
      <c r="AN139" s="204" t="str">
        <f>IF(Input!C138="","",IF(ISNUMBER(VALUE(Input!C138)),"","Needs to be a number."))</f>
        <v/>
      </c>
      <c r="AO139" s="205" t="str">
        <f>IF(Input!E138="","",IF(ISNUMBER(VALUE(Input!E138)),"","Needs to be a number."))</f>
        <v/>
      </c>
      <c r="AP139" s="205" t="str">
        <f>IF(Input!N138="","",IF(ISNUMBER(VALUE(Input!N138)),"","Needs to be a number."))</f>
        <v/>
      </c>
      <c r="AQ139" s="205" t="str">
        <f>IF(Input!O138="","",IF(ISNUMBER(VALUE(Input!O138)),"","Needs to be a number."))</f>
        <v/>
      </c>
      <c r="AR139" s="205" t="str">
        <f>IF(Input!V138="","",IF(ISNUMBER(VALUE(Input!V138)),"","Needs to be a number."))</f>
        <v/>
      </c>
      <c r="AS139" s="205" t="str">
        <f>IF(Input!W138="","",IF(ISNUMBER(VALUE(Input!W138)),"","Needs to be a number."))</f>
        <v/>
      </c>
      <c r="AT139" s="205" t="str">
        <f>IF(Input!X138="","",IF(ISNUMBER(VALUE(Input!X138)),"","Needs to be a number."))</f>
        <v/>
      </c>
      <c r="AU139" s="206" t="str">
        <f>IF(Input!Y138="","",IF(ISNUMBER(VALUE(Input!Y138)),"","Needs to be a number."))</f>
        <v/>
      </c>
      <c r="AV139" s="207"/>
      <c r="AW139" s="259" t="str">
        <f>IF(OR(VALUE(Input!C138)&lt;0,VALUE(Input!C138)&gt;100), "Invalid EEI %","")</f>
        <v/>
      </c>
      <c r="AX139" s="207"/>
      <c r="AY139" s="278" t="str">
        <f>IF(Input!E138="","",IF(VALUE(Input!E138)=0,"Do not enter 0.",""))</f>
        <v/>
      </c>
    </row>
    <row r="140" spans="2:51" x14ac:dyDescent="0.3">
      <c r="B140" s="188" t="str">
        <f>Input!A139</f>
        <v/>
      </c>
      <c r="C140" s="189" t="str">
        <f>IF(ISERROR(IF(AND(Input!$A139="",SUMPRODUCT(--(LEN(Input!$A140:'Input'!$A$1006)&gt;0))&lt;&gt;0),"Row is skipped.",IF(AND(Input!$A139="",Input!$A140=""),"", IF(Input!B139="","Data is missing.","")))),"",IF(AND(Input!$A139="",SUMPRODUCT(--(LEN(Input!$A140:'Input'!$A$1006)&gt;0))&lt;&gt;0),"Row is skipped.",IF(AND(Input!$A139="",Input!$A140=""),"", IF(Input!B139="","Data is missing.",""))))</f>
        <v/>
      </c>
      <c r="D140" s="189" t="str">
        <f>IF(ISERROR(IF(AND(Input!$A139="",SUMPRODUCT(--(LEN(Input!$A140:'Input'!$A$1006)&gt;0))&lt;&gt;0),"Row is skipped.",IF(AND(Input!$A139="",Input!$A140=""),"", IF(Input!C139="","Data is missing.","")))),"",IF(AND(Input!$A139="",SUMPRODUCT(--(LEN(Input!$A140:'Input'!$A$1006)&gt;0))&lt;&gt;0),"Row is skipped.",IF(AND(Input!$A139="",Input!$A140=""),"", IF(Input!C139="","Data is missing.",""))))</f>
        <v/>
      </c>
      <c r="E140" s="189" t="str">
        <f>IF(ISERROR(IF(AND(Input!$A139="",SUMPRODUCT(--(LEN(Input!$A140:'Input'!$A$1006)&gt;0))&lt;&gt;0),"Row is skipped.",IF(AND(Input!$A139="",Input!$A140=""),"", IF(Input!D139="","Data is missing.","")))),"",IF(AND(Input!$A139="",SUMPRODUCT(--(LEN(Input!$A140:'Input'!$A$1006)&gt;0))&lt;&gt;0),"Row is skipped.",IF(AND(Input!$A139="",Input!$A140=""),"", IF(Input!D139="","Data is missing.",""))))</f>
        <v/>
      </c>
      <c r="F140" s="189" t="str">
        <f>IF(ISERROR(IF(AND(Input!$A139="",SUMPRODUCT(--(LEN(Input!$A140:'Input'!$A$1006)&gt;0))&lt;&gt;0),"Row is skipped.",IF(AND(Input!$A139="",Input!$A140=""),"", IF(Input!E139="","Data is missing.","")))),"",IF(AND(Input!$A139="",SUMPRODUCT(--(LEN(Input!$A140:'Input'!$A$1006)&gt;0))&lt;&gt;0),"Row is skipped.",IF(AND(Input!$A139="",Input!$A140=""),"", IF(Input!E139="","Data is missing.",""))))</f>
        <v/>
      </c>
      <c r="G140" s="189" t="str">
        <f>IF(ISERROR(IF(AND(Input!$A139="",SUMPRODUCT(--(LEN(Input!$A140:'Input'!$A$1006)&gt;0))&lt;&gt;0),"Row is skipped.",IF(AND(Input!$A139="",Input!$A140=""),"", IF(Input!F139="","Data is missing.","")))),"",IF(AND(Input!$A139="",SUMPRODUCT(--(LEN(Input!$A140:'Input'!$A$1006)&gt;0))&lt;&gt;0),"Row is skipped.",IF(AND(Input!$A139="",Input!$A140=""),"", IF(Input!F139="","Data is missing.",""))))</f>
        <v/>
      </c>
      <c r="H140" s="190" t="str">
        <f>IF(ISERROR(IF(AND(Input!$A139="",SUMPRODUCT(--(LEN(Input!$A140:'Input'!$A$1006)&gt;0))&lt;&gt;0),"Row is skipped.",IF(AND(Input!$A139="",Input!$A140=""),"", IF(Input!G139="","Data is missing.","")))),"",IF(AND(Input!$A139="",SUMPRODUCT(--(LEN(Input!$A140:'Input'!$A$1006)&gt;0))&lt;&gt;0),"Row is skipped.",IF(AND(Input!$A139="",Input!$A140=""),"", IF(Input!G139="","Data is missing.",""))))</f>
        <v/>
      </c>
      <c r="I140" s="156"/>
      <c r="J140" s="191" t="str">
        <f>IFERROR(VLOOKUP(VLOOKUP(Input!$D139,'Measure List'!$A:$AN,40,FALSE),UIR!$A$1:$Q$27,17,FALSE),"")</f>
        <v/>
      </c>
      <c r="K140" s="192" t="str">
        <f>IFERROR(VLOOKUP(Input!$D139,'Measure List'!$A:$AN,40,FALSE),"")</f>
        <v/>
      </c>
      <c r="L140" s="156"/>
      <c r="M140" s="193" t="str">
        <f>IF(B140="","",IF(AND(Input!H139="",IFERROR(VLOOKUP(K140,UIR!$A$2:$P$21,2,FALSE),"")&lt;&gt;""),"Data is Missing.",""))</f>
        <v/>
      </c>
      <c r="N140" s="194" t="str">
        <f>IF(B140="","",IF(AND(Input!I139="",IFERROR(VLOOKUP(K140,UIR!$A$2:$P$21,3,FALSE),"")&lt;&gt;""),"Data is Missing.",""))</f>
        <v/>
      </c>
      <c r="O140" s="194" t="str">
        <f>IF(B140="","",IF(AND(Input!J139="",IFERROR(VLOOKUP(K140,UIR!$A$2:$P$21,4,FALSE),"")&lt;&gt;""),"Data is Missing.",""))</f>
        <v/>
      </c>
      <c r="P140" s="194" t="str">
        <f>IF(B140="","",IF(AND(Input!K139="",IFERROR(VLOOKUP(K140,UIR!$A$2:$P$21,5,FALSE),"")&lt;&gt;""),"Data is Missing.",""))</f>
        <v/>
      </c>
      <c r="Q140" s="194" t="str">
        <f>IF(B140="","",IF(AND(Input!L139="",IFERROR(VLOOKUP(K140,UIR!$A$2:$P$21,6,FALSE),"")&lt;&gt;""),"Data is Missing.",""))</f>
        <v/>
      </c>
      <c r="R140" s="194" t="str">
        <f>IF(B140="","",IF(AND(Input!M139="",IFERROR(VLOOKUP(K140,UIR!$A$2:$P$21,7,FALSE),"")&lt;&gt;""),"Data is Missing.",""))</f>
        <v/>
      </c>
      <c r="S140" s="194" t="str">
        <f>IF(B140="","",IF(AND(Input!P139="",IFERROR(VLOOKUP(K140,UIR!$A$2:$P$21,8,FALSE),"")&lt;&gt;""),"Data is Missing.",""))</f>
        <v/>
      </c>
      <c r="T140" s="194" t="str">
        <f>IF(B140="","",IF(AND(Input!Q139="",IFERROR(VLOOKUP(K140,UIR!$A$2:$P$21,9,FALSE),"")&lt;&gt;""),"Data is Missing.",""))</f>
        <v/>
      </c>
      <c r="U140" s="194"/>
      <c r="V140" s="194" t="str">
        <f>IF(B140="","",IF(AND(Input!S139="",IFERROR(VLOOKUP(K140,UIR!$A$2:$P$21,11,FALSE),"")&lt;&gt;""),"Data is Missing.",""))</f>
        <v/>
      </c>
      <c r="W140" s="194" t="str">
        <f>IF(B140="","",IF(AND(Input!T139="",IFERROR(VLOOKUP(K140,UIR!$A$2:$P$21,12,FALSE),"")&lt;&gt;""),"Data is Missing.",""))</f>
        <v/>
      </c>
      <c r="X140" s="194" t="str">
        <f>IF(B140="","",IF(AND(Input!V139="",IFERROR(VLOOKUP(K140,UIR!$A$2:$P$21,13,FALSE),"")&lt;&gt;""),"Data is Missing.",""))</f>
        <v/>
      </c>
      <c r="Y140" s="194" t="str">
        <f>IF(B140="","",IF(AND(Input!W139="",IFERROR(VLOOKUP(K140,UIR!$A$2:$P$21,14,FALSE),"")&lt;&gt;""),"Data is Missing.",""))</f>
        <v/>
      </c>
      <c r="Z140" s="194" t="str">
        <f>IF(B140="","",IF(AND(Input!X139="",IFERROR(VLOOKUP(K140,UIR!$A$2:$P$21,15,FALSE),"")&lt;&gt;""),"Data is Missing.",""))</f>
        <v/>
      </c>
      <c r="AA140" s="195" t="str">
        <f>IF(B140="","",IF(AND(Input!Y139="",IFERROR(VLOOKUP(K140,UIR!$A$2:$P$21,16,FALSE),"")&lt;&gt;""),"Data is Missing.",""))</f>
        <v/>
      </c>
      <c r="AC140" s="202" t="str">
        <f>IF(ISERROR(IF(Input!D139="","",IF(ISERROR(VLOOKUP(Input!D139,'Measure List'!$A$2:$A$30000,1,0)),"Invalid RefNo",""))),"",IF(Input!D139="","",IF(ISERROR(VLOOKUP(Input!D139,'Measure List'!$A$2:$A$30000,1,0)),"Invalid RefNo","")))</f>
        <v/>
      </c>
      <c r="AD140" s="156"/>
      <c r="AE140" s="156"/>
      <c r="AF140" s="156"/>
      <c r="AG140" s="156"/>
      <c r="AH140" s="156"/>
      <c r="AI140" s="156"/>
      <c r="AJ140" s="156"/>
      <c r="AK140" s="156"/>
      <c r="AL140" s="203" t="str">
        <f>IF(COUNTIF(Dropdowns!$K$2:$K$7,Input!S139)&gt;0,"",IF(Input!S139="","","Invalid Type"))</f>
        <v/>
      </c>
      <c r="AN140" s="204" t="str">
        <f>IF(Input!C139="","",IF(ISNUMBER(VALUE(Input!C139)),"","Needs to be a number."))</f>
        <v/>
      </c>
      <c r="AO140" s="205" t="str">
        <f>IF(Input!E139="","",IF(ISNUMBER(VALUE(Input!E139)),"","Needs to be a number."))</f>
        <v/>
      </c>
      <c r="AP140" s="205" t="str">
        <f>IF(Input!N139="","",IF(ISNUMBER(VALUE(Input!N139)),"","Needs to be a number."))</f>
        <v/>
      </c>
      <c r="AQ140" s="205" t="str">
        <f>IF(Input!O139="","",IF(ISNUMBER(VALUE(Input!O139)),"","Needs to be a number."))</f>
        <v/>
      </c>
      <c r="AR140" s="205" t="str">
        <f>IF(Input!V139="","",IF(ISNUMBER(VALUE(Input!V139)),"","Needs to be a number."))</f>
        <v/>
      </c>
      <c r="AS140" s="205" t="str">
        <f>IF(Input!W139="","",IF(ISNUMBER(VALUE(Input!W139)),"","Needs to be a number."))</f>
        <v/>
      </c>
      <c r="AT140" s="205" t="str">
        <f>IF(Input!X139="","",IF(ISNUMBER(VALUE(Input!X139)),"","Needs to be a number."))</f>
        <v/>
      </c>
      <c r="AU140" s="206" t="str">
        <f>IF(Input!Y139="","",IF(ISNUMBER(VALUE(Input!Y139)),"","Needs to be a number."))</f>
        <v/>
      </c>
      <c r="AV140" s="207"/>
      <c r="AW140" s="259" t="str">
        <f>IF(OR(VALUE(Input!C139)&lt;0,VALUE(Input!C139)&gt;100), "Invalid EEI %","")</f>
        <v/>
      </c>
      <c r="AX140" s="207"/>
      <c r="AY140" s="278" t="str">
        <f>IF(Input!E139="","",IF(VALUE(Input!E139)=0,"Do not enter 0.",""))</f>
        <v/>
      </c>
    </row>
    <row r="141" spans="2:51" x14ac:dyDescent="0.3">
      <c r="B141" s="188" t="str">
        <f>Input!A140</f>
        <v/>
      </c>
      <c r="C141" s="189" t="str">
        <f>IF(ISERROR(IF(AND(Input!$A140="",SUMPRODUCT(--(LEN(Input!$A141:'Input'!$A$1006)&gt;0))&lt;&gt;0),"Row is skipped.",IF(AND(Input!$A140="",Input!$A141=""),"", IF(Input!B140="","Data is missing.","")))),"",IF(AND(Input!$A140="",SUMPRODUCT(--(LEN(Input!$A141:'Input'!$A$1006)&gt;0))&lt;&gt;0),"Row is skipped.",IF(AND(Input!$A140="",Input!$A141=""),"", IF(Input!B140="","Data is missing.",""))))</f>
        <v/>
      </c>
      <c r="D141" s="189" t="str">
        <f>IF(ISERROR(IF(AND(Input!$A140="",SUMPRODUCT(--(LEN(Input!$A141:'Input'!$A$1006)&gt;0))&lt;&gt;0),"Row is skipped.",IF(AND(Input!$A140="",Input!$A141=""),"", IF(Input!C140="","Data is missing.","")))),"",IF(AND(Input!$A140="",SUMPRODUCT(--(LEN(Input!$A141:'Input'!$A$1006)&gt;0))&lt;&gt;0),"Row is skipped.",IF(AND(Input!$A140="",Input!$A141=""),"", IF(Input!C140="","Data is missing.",""))))</f>
        <v/>
      </c>
      <c r="E141" s="189" t="str">
        <f>IF(ISERROR(IF(AND(Input!$A140="",SUMPRODUCT(--(LEN(Input!$A141:'Input'!$A$1006)&gt;0))&lt;&gt;0),"Row is skipped.",IF(AND(Input!$A140="",Input!$A141=""),"", IF(Input!D140="","Data is missing.","")))),"",IF(AND(Input!$A140="",SUMPRODUCT(--(LEN(Input!$A141:'Input'!$A$1006)&gt;0))&lt;&gt;0),"Row is skipped.",IF(AND(Input!$A140="",Input!$A141=""),"", IF(Input!D140="","Data is missing.",""))))</f>
        <v/>
      </c>
      <c r="F141" s="189" t="str">
        <f>IF(ISERROR(IF(AND(Input!$A140="",SUMPRODUCT(--(LEN(Input!$A141:'Input'!$A$1006)&gt;0))&lt;&gt;0),"Row is skipped.",IF(AND(Input!$A140="",Input!$A141=""),"", IF(Input!E140="","Data is missing.","")))),"",IF(AND(Input!$A140="",SUMPRODUCT(--(LEN(Input!$A141:'Input'!$A$1006)&gt;0))&lt;&gt;0),"Row is skipped.",IF(AND(Input!$A140="",Input!$A141=""),"", IF(Input!E140="","Data is missing.",""))))</f>
        <v/>
      </c>
      <c r="G141" s="189" t="str">
        <f>IF(ISERROR(IF(AND(Input!$A140="",SUMPRODUCT(--(LEN(Input!$A141:'Input'!$A$1006)&gt;0))&lt;&gt;0),"Row is skipped.",IF(AND(Input!$A140="",Input!$A141=""),"", IF(Input!F140="","Data is missing.","")))),"",IF(AND(Input!$A140="",SUMPRODUCT(--(LEN(Input!$A141:'Input'!$A$1006)&gt;0))&lt;&gt;0),"Row is skipped.",IF(AND(Input!$A140="",Input!$A141=""),"", IF(Input!F140="","Data is missing.",""))))</f>
        <v/>
      </c>
      <c r="H141" s="190" t="str">
        <f>IF(ISERROR(IF(AND(Input!$A140="",SUMPRODUCT(--(LEN(Input!$A141:'Input'!$A$1006)&gt;0))&lt;&gt;0),"Row is skipped.",IF(AND(Input!$A140="",Input!$A141=""),"", IF(Input!G140="","Data is missing.","")))),"",IF(AND(Input!$A140="",SUMPRODUCT(--(LEN(Input!$A141:'Input'!$A$1006)&gt;0))&lt;&gt;0),"Row is skipped.",IF(AND(Input!$A140="",Input!$A141=""),"", IF(Input!G140="","Data is missing.",""))))</f>
        <v/>
      </c>
      <c r="I141" s="156"/>
      <c r="J141" s="191" t="str">
        <f>IFERROR(VLOOKUP(VLOOKUP(Input!$D140,'Measure List'!$A:$AN,40,FALSE),UIR!$A$1:$Q$27,17,FALSE),"")</f>
        <v/>
      </c>
      <c r="K141" s="192" t="str">
        <f>IFERROR(VLOOKUP(Input!$D140,'Measure List'!$A:$AN,40,FALSE),"")</f>
        <v/>
      </c>
      <c r="L141" s="156"/>
      <c r="M141" s="193" t="str">
        <f>IF(B141="","",IF(AND(Input!H140="",IFERROR(VLOOKUP(K141,UIR!$A$2:$P$21,2,FALSE),"")&lt;&gt;""),"Data is Missing.",""))</f>
        <v/>
      </c>
      <c r="N141" s="194" t="str">
        <f>IF(B141="","",IF(AND(Input!I140="",IFERROR(VLOOKUP(K141,UIR!$A$2:$P$21,3,FALSE),"")&lt;&gt;""),"Data is Missing.",""))</f>
        <v/>
      </c>
      <c r="O141" s="194" t="str">
        <f>IF(B141="","",IF(AND(Input!J140="",IFERROR(VLOOKUP(K141,UIR!$A$2:$P$21,4,FALSE),"")&lt;&gt;""),"Data is Missing.",""))</f>
        <v/>
      </c>
      <c r="P141" s="194" t="str">
        <f>IF(B141="","",IF(AND(Input!K140="",IFERROR(VLOOKUP(K141,UIR!$A$2:$P$21,5,FALSE),"")&lt;&gt;""),"Data is Missing.",""))</f>
        <v/>
      </c>
      <c r="Q141" s="194" t="str">
        <f>IF(B141="","",IF(AND(Input!L140="",IFERROR(VLOOKUP(K141,UIR!$A$2:$P$21,6,FALSE),"")&lt;&gt;""),"Data is Missing.",""))</f>
        <v/>
      </c>
      <c r="R141" s="194" t="str">
        <f>IF(B141="","",IF(AND(Input!M140="",IFERROR(VLOOKUP(K141,UIR!$A$2:$P$21,7,FALSE),"")&lt;&gt;""),"Data is Missing.",""))</f>
        <v/>
      </c>
      <c r="S141" s="194" t="str">
        <f>IF(B141="","",IF(AND(Input!P140="",IFERROR(VLOOKUP(K141,UIR!$A$2:$P$21,8,FALSE),"")&lt;&gt;""),"Data is Missing.",""))</f>
        <v/>
      </c>
      <c r="T141" s="194" t="str">
        <f>IF(B141="","",IF(AND(Input!Q140="",IFERROR(VLOOKUP(K141,UIR!$A$2:$P$21,9,FALSE),"")&lt;&gt;""),"Data is Missing.",""))</f>
        <v/>
      </c>
      <c r="U141" s="194"/>
      <c r="V141" s="194" t="str">
        <f>IF(B141="","",IF(AND(Input!S140="",IFERROR(VLOOKUP(K141,UIR!$A$2:$P$21,11,FALSE),"")&lt;&gt;""),"Data is Missing.",""))</f>
        <v/>
      </c>
      <c r="W141" s="194" t="str">
        <f>IF(B141="","",IF(AND(Input!T140="",IFERROR(VLOOKUP(K141,UIR!$A$2:$P$21,12,FALSE),"")&lt;&gt;""),"Data is Missing.",""))</f>
        <v/>
      </c>
      <c r="X141" s="194" t="str">
        <f>IF(B141="","",IF(AND(Input!V140="",IFERROR(VLOOKUP(K141,UIR!$A$2:$P$21,13,FALSE),"")&lt;&gt;""),"Data is Missing.",""))</f>
        <v/>
      </c>
      <c r="Y141" s="194" t="str">
        <f>IF(B141="","",IF(AND(Input!W140="",IFERROR(VLOOKUP(K141,UIR!$A$2:$P$21,14,FALSE),"")&lt;&gt;""),"Data is Missing.",""))</f>
        <v/>
      </c>
      <c r="Z141" s="194" t="str">
        <f>IF(B141="","",IF(AND(Input!X140="",IFERROR(VLOOKUP(K141,UIR!$A$2:$P$21,15,FALSE),"")&lt;&gt;""),"Data is Missing.",""))</f>
        <v/>
      </c>
      <c r="AA141" s="195" t="str">
        <f>IF(B141="","",IF(AND(Input!Y140="",IFERROR(VLOOKUP(K141,UIR!$A$2:$P$21,16,FALSE),"")&lt;&gt;""),"Data is Missing.",""))</f>
        <v/>
      </c>
      <c r="AC141" s="202" t="str">
        <f>IF(ISERROR(IF(Input!D140="","",IF(ISERROR(VLOOKUP(Input!D140,'Measure List'!$A$2:$A$30000,1,0)),"Invalid RefNo",""))),"",IF(Input!D140="","",IF(ISERROR(VLOOKUP(Input!D140,'Measure List'!$A$2:$A$30000,1,0)),"Invalid RefNo","")))</f>
        <v/>
      </c>
      <c r="AD141" s="156"/>
      <c r="AE141" s="156"/>
      <c r="AF141" s="156"/>
      <c r="AG141" s="156"/>
      <c r="AH141" s="156"/>
      <c r="AI141" s="156"/>
      <c r="AJ141" s="156"/>
      <c r="AK141" s="156"/>
      <c r="AL141" s="203" t="str">
        <f>IF(COUNTIF(Dropdowns!$K$2:$K$7,Input!S140)&gt;0,"",IF(Input!S140="","","Invalid Type"))</f>
        <v/>
      </c>
      <c r="AN141" s="204" t="str">
        <f>IF(Input!C140="","",IF(ISNUMBER(VALUE(Input!C140)),"","Needs to be a number."))</f>
        <v/>
      </c>
      <c r="AO141" s="205" t="str">
        <f>IF(Input!E140="","",IF(ISNUMBER(VALUE(Input!E140)),"","Needs to be a number."))</f>
        <v/>
      </c>
      <c r="AP141" s="205" t="str">
        <f>IF(Input!N140="","",IF(ISNUMBER(VALUE(Input!N140)),"","Needs to be a number."))</f>
        <v/>
      </c>
      <c r="AQ141" s="205" t="str">
        <f>IF(Input!O140="","",IF(ISNUMBER(VALUE(Input!O140)),"","Needs to be a number."))</f>
        <v/>
      </c>
      <c r="AR141" s="205" t="str">
        <f>IF(Input!V140="","",IF(ISNUMBER(VALUE(Input!V140)),"","Needs to be a number."))</f>
        <v/>
      </c>
      <c r="AS141" s="205" t="str">
        <f>IF(Input!W140="","",IF(ISNUMBER(VALUE(Input!W140)),"","Needs to be a number."))</f>
        <v/>
      </c>
      <c r="AT141" s="205" t="str">
        <f>IF(Input!X140="","",IF(ISNUMBER(VALUE(Input!X140)),"","Needs to be a number."))</f>
        <v/>
      </c>
      <c r="AU141" s="206" t="str">
        <f>IF(Input!Y140="","",IF(ISNUMBER(VALUE(Input!Y140)),"","Needs to be a number."))</f>
        <v/>
      </c>
      <c r="AV141" s="207"/>
      <c r="AW141" s="259" t="str">
        <f>IF(OR(VALUE(Input!C140)&lt;0,VALUE(Input!C140)&gt;100), "Invalid EEI %","")</f>
        <v/>
      </c>
      <c r="AX141" s="207"/>
      <c r="AY141" s="278" t="str">
        <f>IF(Input!E140="","",IF(VALUE(Input!E140)=0,"Do not enter 0.",""))</f>
        <v/>
      </c>
    </row>
    <row r="142" spans="2:51" x14ac:dyDescent="0.3">
      <c r="B142" s="188" t="str">
        <f>Input!A141</f>
        <v/>
      </c>
      <c r="C142" s="189" t="str">
        <f>IF(ISERROR(IF(AND(Input!$A141="",SUMPRODUCT(--(LEN(Input!$A142:'Input'!$A$1006)&gt;0))&lt;&gt;0),"Row is skipped.",IF(AND(Input!$A141="",Input!$A142=""),"", IF(Input!B141="","Data is missing.","")))),"",IF(AND(Input!$A141="",SUMPRODUCT(--(LEN(Input!$A142:'Input'!$A$1006)&gt;0))&lt;&gt;0),"Row is skipped.",IF(AND(Input!$A141="",Input!$A142=""),"", IF(Input!B141="","Data is missing.",""))))</f>
        <v/>
      </c>
      <c r="D142" s="189" t="str">
        <f>IF(ISERROR(IF(AND(Input!$A141="",SUMPRODUCT(--(LEN(Input!$A142:'Input'!$A$1006)&gt;0))&lt;&gt;0),"Row is skipped.",IF(AND(Input!$A141="",Input!$A142=""),"", IF(Input!C141="","Data is missing.","")))),"",IF(AND(Input!$A141="",SUMPRODUCT(--(LEN(Input!$A142:'Input'!$A$1006)&gt;0))&lt;&gt;0),"Row is skipped.",IF(AND(Input!$A141="",Input!$A142=""),"", IF(Input!C141="","Data is missing.",""))))</f>
        <v/>
      </c>
      <c r="E142" s="189" t="str">
        <f>IF(ISERROR(IF(AND(Input!$A141="",SUMPRODUCT(--(LEN(Input!$A142:'Input'!$A$1006)&gt;0))&lt;&gt;0),"Row is skipped.",IF(AND(Input!$A141="",Input!$A142=""),"", IF(Input!D141="","Data is missing.","")))),"",IF(AND(Input!$A141="",SUMPRODUCT(--(LEN(Input!$A142:'Input'!$A$1006)&gt;0))&lt;&gt;0),"Row is skipped.",IF(AND(Input!$A141="",Input!$A142=""),"", IF(Input!D141="","Data is missing.",""))))</f>
        <v/>
      </c>
      <c r="F142" s="189" t="str">
        <f>IF(ISERROR(IF(AND(Input!$A141="",SUMPRODUCT(--(LEN(Input!$A142:'Input'!$A$1006)&gt;0))&lt;&gt;0),"Row is skipped.",IF(AND(Input!$A141="",Input!$A142=""),"", IF(Input!E141="","Data is missing.","")))),"",IF(AND(Input!$A141="",SUMPRODUCT(--(LEN(Input!$A142:'Input'!$A$1006)&gt;0))&lt;&gt;0),"Row is skipped.",IF(AND(Input!$A141="",Input!$A142=""),"", IF(Input!E141="","Data is missing.",""))))</f>
        <v/>
      </c>
      <c r="G142" s="189" t="str">
        <f>IF(ISERROR(IF(AND(Input!$A141="",SUMPRODUCT(--(LEN(Input!$A142:'Input'!$A$1006)&gt;0))&lt;&gt;0),"Row is skipped.",IF(AND(Input!$A141="",Input!$A142=""),"", IF(Input!F141="","Data is missing.","")))),"",IF(AND(Input!$A141="",SUMPRODUCT(--(LEN(Input!$A142:'Input'!$A$1006)&gt;0))&lt;&gt;0),"Row is skipped.",IF(AND(Input!$A141="",Input!$A142=""),"", IF(Input!F141="","Data is missing.",""))))</f>
        <v/>
      </c>
      <c r="H142" s="190" t="str">
        <f>IF(ISERROR(IF(AND(Input!$A141="",SUMPRODUCT(--(LEN(Input!$A142:'Input'!$A$1006)&gt;0))&lt;&gt;0),"Row is skipped.",IF(AND(Input!$A141="",Input!$A142=""),"", IF(Input!G141="","Data is missing.","")))),"",IF(AND(Input!$A141="",SUMPRODUCT(--(LEN(Input!$A142:'Input'!$A$1006)&gt;0))&lt;&gt;0),"Row is skipped.",IF(AND(Input!$A141="",Input!$A142=""),"", IF(Input!G141="","Data is missing.",""))))</f>
        <v/>
      </c>
      <c r="I142" s="156"/>
      <c r="J142" s="191" t="str">
        <f>IFERROR(VLOOKUP(VLOOKUP(Input!$D141,'Measure List'!$A:$AN,40,FALSE),UIR!$A$1:$Q$27,17,FALSE),"")</f>
        <v/>
      </c>
      <c r="K142" s="192" t="str">
        <f>IFERROR(VLOOKUP(Input!$D141,'Measure List'!$A:$AN,40,FALSE),"")</f>
        <v/>
      </c>
      <c r="L142" s="156"/>
      <c r="M142" s="193" t="str">
        <f>IF(B142="","",IF(AND(Input!H141="",IFERROR(VLOOKUP(K142,UIR!$A$2:$P$21,2,FALSE),"")&lt;&gt;""),"Data is Missing.",""))</f>
        <v/>
      </c>
      <c r="N142" s="194" t="str">
        <f>IF(B142="","",IF(AND(Input!I141="",IFERROR(VLOOKUP(K142,UIR!$A$2:$P$21,3,FALSE),"")&lt;&gt;""),"Data is Missing.",""))</f>
        <v/>
      </c>
      <c r="O142" s="194" t="str">
        <f>IF(B142="","",IF(AND(Input!J141="",IFERROR(VLOOKUP(K142,UIR!$A$2:$P$21,4,FALSE),"")&lt;&gt;""),"Data is Missing.",""))</f>
        <v/>
      </c>
      <c r="P142" s="194" t="str">
        <f>IF(B142="","",IF(AND(Input!K141="",IFERROR(VLOOKUP(K142,UIR!$A$2:$P$21,5,FALSE),"")&lt;&gt;""),"Data is Missing.",""))</f>
        <v/>
      </c>
      <c r="Q142" s="194" t="str">
        <f>IF(B142="","",IF(AND(Input!L141="",IFERROR(VLOOKUP(K142,UIR!$A$2:$P$21,6,FALSE),"")&lt;&gt;""),"Data is Missing.",""))</f>
        <v/>
      </c>
      <c r="R142" s="194" t="str">
        <f>IF(B142="","",IF(AND(Input!M141="",IFERROR(VLOOKUP(K142,UIR!$A$2:$P$21,7,FALSE),"")&lt;&gt;""),"Data is Missing.",""))</f>
        <v/>
      </c>
      <c r="S142" s="194" t="str">
        <f>IF(B142="","",IF(AND(Input!P141="",IFERROR(VLOOKUP(K142,UIR!$A$2:$P$21,8,FALSE),"")&lt;&gt;""),"Data is Missing.",""))</f>
        <v/>
      </c>
      <c r="T142" s="194" t="str">
        <f>IF(B142="","",IF(AND(Input!Q141="",IFERROR(VLOOKUP(K142,UIR!$A$2:$P$21,9,FALSE),"")&lt;&gt;""),"Data is Missing.",""))</f>
        <v/>
      </c>
      <c r="U142" s="194"/>
      <c r="V142" s="194" t="str">
        <f>IF(B142="","",IF(AND(Input!S141="",IFERROR(VLOOKUP(K142,UIR!$A$2:$P$21,11,FALSE),"")&lt;&gt;""),"Data is Missing.",""))</f>
        <v/>
      </c>
      <c r="W142" s="194" t="str">
        <f>IF(B142="","",IF(AND(Input!T141="",IFERROR(VLOOKUP(K142,UIR!$A$2:$P$21,12,FALSE),"")&lt;&gt;""),"Data is Missing.",""))</f>
        <v/>
      </c>
      <c r="X142" s="194" t="str">
        <f>IF(B142="","",IF(AND(Input!V141="",IFERROR(VLOOKUP(K142,UIR!$A$2:$P$21,13,FALSE),"")&lt;&gt;""),"Data is Missing.",""))</f>
        <v/>
      </c>
      <c r="Y142" s="194" t="str">
        <f>IF(B142="","",IF(AND(Input!W141="",IFERROR(VLOOKUP(K142,UIR!$A$2:$P$21,14,FALSE),"")&lt;&gt;""),"Data is Missing.",""))</f>
        <v/>
      </c>
      <c r="Z142" s="194" t="str">
        <f>IF(B142="","",IF(AND(Input!X141="",IFERROR(VLOOKUP(K142,UIR!$A$2:$P$21,15,FALSE),"")&lt;&gt;""),"Data is Missing.",""))</f>
        <v/>
      </c>
      <c r="AA142" s="195" t="str">
        <f>IF(B142="","",IF(AND(Input!Y141="",IFERROR(VLOOKUP(K142,UIR!$A$2:$P$21,16,FALSE),"")&lt;&gt;""),"Data is Missing.",""))</f>
        <v/>
      </c>
      <c r="AC142" s="202" t="str">
        <f>IF(ISERROR(IF(Input!D141="","",IF(ISERROR(VLOOKUP(Input!D141,'Measure List'!$A$2:$A$30000,1,0)),"Invalid RefNo",""))),"",IF(Input!D141="","",IF(ISERROR(VLOOKUP(Input!D141,'Measure List'!$A$2:$A$30000,1,0)),"Invalid RefNo","")))</f>
        <v/>
      </c>
      <c r="AD142" s="156"/>
      <c r="AE142" s="156"/>
      <c r="AF142" s="156"/>
      <c r="AG142" s="156"/>
      <c r="AH142" s="156"/>
      <c r="AI142" s="156"/>
      <c r="AJ142" s="156"/>
      <c r="AK142" s="156"/>
      <c r="AL142" s="203" t="str">
        <f>IF(COUNTIF(Dropdowns!$K$2:$K$7,Input!S141)&gt;0,"",IF(Input!S141="","","Invalid Type"))</f>
        <v/>
      </c>
      <c r="AN142" s="204" t="str">
        <f>IF(Input!C141="","",IF(ISNUMBER(VALUE(Input!C141)),"","Needs to be a number."))</f>
        <v/>
      </c>
      <c r="AO142" s="205" t="str">
        <f>IF(Input!E141="","",IF(ISNUMBER(VALUE(Input!E141)),"","Needs to be a number."))</f>
        <v/>
      </c>
      <c r="AP142" s="205" t="str">
        <f>IF(Input!N141="","",IF(ISNUMBER(VALUE(Input!N141)),"","Needs to be a number."))</f>
        <v/>
      </c>
      <c r="AQ142" s="205" t="str">
        <f>IF(Input!O141="","",IF(ISNUMBER(VALUE(Input!O141)),"","Needs to be a number."))</f>
        <v/>
      </c>
      <c r="AR142" s="205" t="str">
        <f>IF(Input!V141="","",IF(ISNUMBER(VALUE(Input!V141)),"","Needs to be a number."))</f>
        <v/>
      </c>
      <c r="AS142" s="205" t="str">
        <f>IF(Input!W141="","",IF(ISNUMBER(VALUE(Input!W141)),"","Needs to be a number."))</f>
        <v/>
      </c>
      <c r="AT142" s="205" t="str">
        <f>IF(Input!X141="","",IF(ISNUMBER(VALUE(Input!X141)),"","Needs to be a number."))</f>
        <v/>
      </c>
      <c r="AU142" s="206" t="str">
        <f>IF(Input!Y141="","",IF(ISNUMBER(VALUE(Input!Y141)),"","Needs to be a number."))</f>
        <v/>
      </c>
      <c r="AV142" s="207"/>
      <c r="AW142" s="259" t="str">
        <f>IF(OR(VALUE(Input!C141)&lt;0,VALUE(Input!C141)&gt;100), "Invalid EEI %","")</f>
        <v/>
      </c>
      <c r="AX142" s="207"/>
      <c r="AY142" s="278" t="str">
        <f>IF(Input!E141="","",IF(VALUE(Input!E141)=0,"Do not enter 0.",""))</f>
        <v/>
      </c>
    </row>
    <row r="143" spans="2:51" x14ac:dyDescent="0.3">
      <c r="B143" s="188" t="str">
        <f>Input!A142</f>
        <v/>
      </c>
      <c r="C143" s="189" t="str">
        <f>IF(ISERROR(IF(AND(Input!$A142="",SUMPRODUCT(--(LEN(Input!$A143:'Input'!$A$1006)&gt;0))&lt;&gt;0),"Row is skipped.",IF(AND(Input!$A142="",Input!$A143=""),"", IF(Input!B142="","Data is missing.","")))),"",IF(AND(Input!$A142="",SUMPRODUCT(--(LEN(Input!$A143:'Input'!$A$1006)&gt;0))&lt;&gt;0),"Row is skipped.",IF(AND(Input!$A142="",Input!$A143=""),"", IF(Input!B142="","Data is missing.",""))))</f>
        <v/>
      </c>
      <c r="D143" s="189" t="str">
        <f>IF(ISERROR(IF(AND(Input!$A142="",SUMPRODUCT(--(LEN(Input!$A143:'Input'!$A$1006)&gt;0))&lt;&gt;0),"Row is skipped.",IF(AND(Input!$A142="",Input!$A143=""),"", IF(Input!C142="","Data is missing.","")))),"",IF(AND(Input!$A142="",SUMPRODUCT(--(LEN(Input!$A143:'Input'!$A$1006)&gt;0))&lt;&gt;0),"Row is skipped.",IF(AND(Input!$A142="",Input!$A143=""),"", IF(Input!C142="","Data is missing.",""))))</f>
        <v/>
      </c>
      <c r="E143" s="189" t="str">
        <f>IF(ISERROR(IF(AND(Input!$A142="",SUMPRODUCT(--(LEN(Input!$A143:'Input'!$A$1006)&gt;0))&lt;&gt;0),"Row is skipped.",IF(AND(Input!$A142="",Input!$A143=""),"", IF(Input!D142="","Data is missing.","")))),"",IF(AND(Input!$A142="",SUMPRODUCT(--(LEN(Input!$A143:'Input'!$A$1006)&gt;0))&lt;&gt;0),"Row is skipped.",IF(AND(Input!$A142="",Input!$A143=""),"", IF(Input!D142="","Data is missing.",""))))</f>
        <v/>
      </c>
      <c r="F143" s="189" t="str">
        <f>IF(ISERROR(IF(AND(Input!$A142="",SUMPRODUCT(--(LEN(Input!$A143:'Input'!$A$1006)&gt;0))&lt;&gt;0),"Row is skipped.",IF(AND(Input!$A142="",Input!$A143=""),"", IF(Input!E142="","Data is missing.","")))),"",IF(AND(Input!$A142="",SUMPRODUCT(--(LEN(Input!$A143:'Input'!$A$1006)&gt;0))&lt;&gt;0),"Row is skipped.",IF(AND(Input!$A142="",Input!$A143=""),"", IF(Input!E142="","Data is missing.",""))))</f>
        <v/>
      </c>
      <c r="G143" s="189" t="str">
        <f>IF(ISERROR(IF(AND(Input!$A142="",SUMPRODUCT(--(LEN(Input!$A143:'Input'!$A$1006)&gt;0))&lt;&gt;0),"Row is skipped.",IF(AND(Input!$A142="",Input!$A143=""),"", IF(Input!F142="","Data is missing.","")))),"",IF(AND(Input!$A142="",SUMPRODUCT(--(LEN(Input!$A143:'Input'!$A$1006)&gt;0))&lt;&gt;0),"Row is skipped.",IF(AND(Input!$A142="",Input!$A143=""),"", IF(Input!F142="","Data is missing.",""))))</f>
        <v/>
      </c>
      <c r="H143" s="190" t="str">
        <f>IF(ISERROR(IF(AND(Input!$A142="",SUMPRODUCT(--(LEN(Input!$A143:'Input'!$A$1006)&gt;0))&lt;&gt;0),"Row is skipped.",IF(AND(Input!$A142="",Input!$A143=""),"", IF(Input!G142="","Data is missing.","")))),"",IF(AND(Input!$A142="",SUMPRODUCT(--(LEN(Input!$A143:'Input'!$A$1006)&gt;0))&lt;&gt;0),"Row is skipped.",IF(AND(Input!$A142="",Input!$A143=""),"", IF(Input!G142="","Data is missing.",""))))</f>
        <v/>
      </c>
      <c r="I143" s="156"/>
      <c r="J143" s="191" t="str">
        <f>IFERROR(VLOOKUP(VLOOKUP(Input!$D142,'Measure List'!$A:$AN,40,FALSE),UIR!$A$1:$Q$27,17,FALSE),"")</f>
        <v/>
      </c>
      <c r="K143" s="192" t="str">
        <f>IFERROR(VLOOKUP(Input!$D142,'Measure List'!$A:$AN,40,FALSE),"")</f>
        <v/>
      </c>
      <c r="L143" s="156"/>
      <c r="M143" s="193" t="str">
        <f>IF(B143="","",IF(AND(Input!H142="",IFERROR(VLOOKUP(K143,UIR!$A$2:$P$21,2,FALSE),"")&lt;&gt;""),"Data is Missing.",""))</f>
        <v/>
      </c>
      <c r="N143" s="194" t="str">
        <f>IF(B143="","",IF(AND(Input!I142="",IFERROR(VLOOKUP(K143,UIR!$A$2:$P$21,3,FALSE),"")&lt;&gt;""),"Data is Missing.",""))</f>
        <v/>
      </c>
      <c r="O143" s="194" t="str">
        <f>IF(B143="","",IF(AND(Input!J142="",IFERROR(VLOOKUP(K143,UIR!$A$2:$P$21,4,FALSE),"")&lt;&gt;""),"Data is Missing.",""))</f>
        <v/>
      </c>
      <c r="P143" s="194" t="str">
        <f>IF(B143="","",IF(AND(Input!K142="",IFERROR(VLOOKUP(K143,UIR!$A$2:$P$21,5,FALSE),"")&lt;&gt;""),"Data is Missing.",""))</f>
        <v/>
      </c>
      <c r="Q143" s="194" t="str">
        <f>IF(B143="","",IF(AND(Input!L142="",IFERROR(VLOOKUP(K143,UIR!$A$2:$P$21,6,FALSE),"")&lt;&gt;""),"Data is Missing.",""))</f>
        <v/>
      </c>
      <c r="R143" s="194" t="str">
        <f>IF(B143="","",IF(AND(Input!M142="",IFERROR(VLOOKUP(K143,UIR!$A$2:$P$21,7,FALSE),"")&lt;&gt;""),"Data is Missing.",""))</f>
        <v/>
      </c>
      <c r="S143" s="194" t="str">
        <f>IF(B143="","",IF(AND(Input!P142="",IFERROR(VLOOKUP(K143,UIR!$A$2:$P$21,8,FALSE),"")&lt;&gt;""),"Data is Missing.",""))</f>
        <v/>
      </c>
      <c r="T143" s="194" t="str">
        <f>IF(B143="","",IF(AND(Input!Q142="",IFERROR(VLOOKUP(K143,UIR!$A$2:$P$21,9,FALSE),"")&lt;&gt;""),"Data is Missing.",""))</f>
        <v/>
      </c>
      <c r="U143" s="194"/>
      <c r="V143" s="194" t="str">
        <f>IF(B143="","",IF(AND(Input!S142="",IFERROR(VLOOKUP(K143,UIR!$A$2:$P$21,11,FALSE),"")&lt;&gt;""),"Data is Missing.",""))</f>
        <v/>
      </c>
      <c r="W143" s="194" t="str">
        <f>IF(B143="","",IF(AND(Input!T142="",IFERROR(VLOOKUP(K143,UIR!$A$2:$P$21,12,FALSE),"")&lt;&gt;""),"Data is Missing.",""))</f>
        <v/>
      </c>
      <c r="X143" s="194" t="str">
        <f>IF(B143="","",IF(AND(Input!V142="",IFERROR(VLOOKUP(K143,UIR!$A$2:$P$21,13,FALSE),"")&lt;&gt;""),"Data is Missing.",""))</f>
        <v/>
      </c>
      <c r="Y143" s="194" t="str">
        <f>IF(B143="","",IF(AND(Input!W142="",IFERROR(VLOOKUP(K143,UIR!$A$2:$P$21,14,FALSE),"")&lt;&gt;""),"Data is Missing.",""))</f>
        <v/>
      </c>
      <c r="Z143" s="194" t="str">
        <f>IF(B143="","",IF(AND(Input!X142="",IFERROR(VLOOKUP(K143,UIR!$A$2:$P$21,15,FALSE),"")&lt;&gt;""),"Data is Missing.",""))</f>
        <v/>
      </c>
      <c r="AA143" s="195" t="str">
        <f>IF(B143="","",IF(AND(Input!Y142="",IFERROR(VLOOKUP(K143,UIR!$A$2:$P$21,16,FALSE),"")&lt;&gt;""),"Data is Missing.",""))</f>
        <v/>
      </c>
      <c r="AC143" s="202" t="str">
        <f>IF(ISERROR(IF(Input!D142="","",IF(ISERROR(VLOOKUP(Input!D142,'Measure List'!$A$2:$A$30000,1,0)),"Invalid RefNo",""))),"",IF(Input!D142="","",IF(ISERROR(VLOOKUP(Input!D142,'Measure List'!$A$2:$A$30000,1,0)),"Invalid RefNo","")))</f>
        <v/>
      </c>
      <c r="AD143" s="156"/>
      <c r="AE143" s="156"/>
      <c r="AF143" s="156"/>
      <c r="AG143" s="156"/>
      <c r="AH143" s="156"/>
      <c r="AI143" s="156"/>
      <c r="AJ143" s="156"/>
      <c r="AK143" s="156"/>
      <c r="AL143" s="203" t="str">
        <f>IF(COUNTIF(Dropdowns!$K$2:$K$7,Input!S142)&gt;0,"",IF(Input!S142="","","Invalid Type"))</f>
        <v/>
      </c>
      <c r="AN143" s="204" t="str">
        <f>IF(Input!C142="","",IF(ISNUMBER(VALUE(Input!C142)),"","Needs to be a number."))</f>
        <v/>
      </c>
      <c r="AO143" s="205" t="str">
        <f>IF(Input!E142="","",IF(ISNUMBER(VALUE(Input!E142)),"","Needs to be a number."))</f>
        <v/>
      </c>
      <c r="AP143" s="205" t="str">
        <f>IF(Input!N142="","",IF(ISNUMBER(VALUE(Input!N142)),"","Needs to be a number."))</f>
        <v/>
      </c>
      <c r="AQ143" s="205" t="str">
        <f>IF(Input!O142="","",IF(ISNUMBER(VALUE(Input!O142)),"","Needs to be a number."))</f>
        <v/>
      </c>
      <c r="AR143" s="205" t="str">
        <f>IF(Input!V142="","",IF(ISNUMBER(VALUE(Input!V142)),"","Needs to be a number."))</f>
        <v/>
      </c>
      <c r="AS143" s="205" t="str">
        <f>IF(Input!W142="","",IF(ISNUMBER(VALUE(Input!W142)),"","Needs to be a number."))</f>
        <v/>
      </c>
      <c r="AT143" s="205" t="str">
        <f>IF(Input!X142="","",IF(ISNUMBER(VALUE(Input!X142)),"","Needs to be a number."))</f>
        <v/>
      </c>
      <c r="AU143" s="206" t="str">
        <f>IF(Input!Y142="","",IF(ISNUMBER(VALUE(Input!Y142)),"","Needs to be a number."))</f>
        <v/>
      </c>
      <c r="AV143" s="207"/>
      <c r="AW143" s="259" t="str">
        <f>IF(OR(VALUE(Input!C142)&lt;0,VALUE(Input!C142)&gt;100), "Invalid EEI %","")</f>
        <v/>
      </c>
      <c r="AX143" s="207"/>
      <c r="AY143" s="278" t="str">
        <f>IF(Input!E142="","",IF(VALUE(Input!E142)=0,"Do not enter 0.",""))</f>
        <v/>
      </c>
    </row>
    <row r="144" spans="2:51" x14ac:dyDescent="0.3">
      <c r="B144" s="188" t="str">
        <f>Input!A143</f>
        <v/>
      </c>
      <c r="C144" s="189" t="str">
        <f>IF(ISERROR(IF(AND(Input!$A143="",SUMPRODUCT(--(LEN(Input!$A144:'Input'!$A$1006)&gt;0))&lt;&gt;0),"Row is skipped.",IF(AND(Input!$A143="",Input!$A144=""),"", IF(Input!B143="","Data is missing.","")))),"",IF(AND(Input!$A143="",SUMPRODUCT(--(LEN(Input!$A144:'Input'!$A$1006)&gt;0))&lt;&gt;0),"Row is skipped.",IF(AND(Input!$A143="",Input!$A144=""),"", IF(Input!B143="","Data is missing.",""))))</f>
        <v/>
      </c>
      <c r="D144" s="189" t="str">
        <f>IF(ISERROR(IF(AND(Input!$A143="",SUMPRODUCT(--(LEN(Input!$A144:'Input'!$A$1006)&gt;0))&lt;&gt;0),"Row is skipped.",IF(AND(Input!$A143="",Input!$A144=""),"", IF(Input!C143="","Data is missing.","")))),"",IF(AND(Input!$A143="",SUMPRODUCT(--(LEN(Input!$A144:'Input'!$A$1006)&gt;0))&lt;&gt;0),"Row is skipped.",IF(AND(Input!$A143="",Input!$A144=""),"", IF(Input!C143="","Data is missing.",""))))</f>
        <v/>
      </c>
      <c r="E144" s="189" t="str">
        <f>IF(ISERROR(IF(AND(Input!$A143="",SUMPRODUCT(--(LEN(Input!$A144:'Input'!$A$1006)&gt;0))&lt;&gt;0),"Row is skipped.",IF(AND(Input!$A143="",Input!$A144=""),"", IF(Input!D143="","Data is missing.","")))),"",IF(AND(Input!$A143="",SUMPRODUCT(--(LEN(Input!$A144:'Input'!$A$1006)&gt;0))&lt;&gt;0),"Row is skipped.",IF(AND(Input!$A143="",Input!$A144=""),"", IF(Input!D143="","Data is missing.",""))))</f>
        <v/>
      </c>
      <c r="F144" s="189" t="str">
        <f>IF(ISERROR(IF(AND(Input!$A143="",SUMPRODUCT(--(LEN(Input!$A144:'Input'!$A$1006)&gt;0))&lt;&gt;0),"Row is skipped.",IF(AND(Input!$A143="",Input!$A144=""),"", IF(Input!E143="","Data is missing.","")))),"",IF(AND(Input!$A143="",SUMPRODUCT(--(LEN(Input!$A144:'Input'!$A$1006)&gt;0))&lt;&gt;0),"Row is skipped.",IF(AND(Input!$A143="",Input!$A144=""),"", IF(Input!E143="","Data is missing.",""))))</f>
        <v/>
      </c>
      <c r="G144" s="189" t="str">
        <f>IF(ISERROR(IF(AND(Input!$A143="",SUMPRODUCT(--(LEN(Input!$A144:'Input'!$A$1006)&gt;0))&lt;&gt;0),"Row is skipped.",IF(AND(Input!$A143="",Input!$A144=""),"", IF(Input!F143="","Data is missing.","")))),"",IF(AND(Input!$A143="",SUMPRODUCT(--(LEN(Input!$A144:'Input'!$A$1006)&gt;0))&lt;&gt;0),"Row is skipped.",IF(AND(Input!$A143="",Input!$A144=""),"", IF(Input!F143="","Data is missing.",""))))</f>
        <v/>
      </c>
      <c r="H144" s="190" t="str">
        <f>IF(ISERROR(IF(AND(Input!$A143="",SUMPRODUCT(--(LEN(Input!$A144:'Input'!$A$1006)&gt;0))&lt;&gt;0),"Row is skipped.",IF(AND(Input!$A143="",Input!$A144=""),"", IF(Input!G143="","Data is missing.","")))),"",IF(AND(Input!$A143="",SUMPRODUCT(--(LEN(Input!$A144:'Input'!$A$1006)&gt;0))&lt;&gt;0),"Row is skipped.",IF(AND(Input!$A143="",Input!$A144=""),"", IF(Input!G143="","Data is missing.",""))))</f>
        <v/>
      </c>
      <c r="I144" s="156"/>
      <c r="J144" s="191" t="str">
        <f>IFERROR(VLOOKUP(VLOOKUP(Input!$D143,'Measure List'!$A:$AN,40,FALSE),UIR!$A$1:$Q$27,17,FALSE),"")</f>
        <v/>
      </c>
      <c r="K144" s="192" t="str">
        <f>IFERROR(VLOOKUP(Input!$D143,'Measure List'!$A:$AN,40,FALSE),"")</f>
        <v/>
      </c>
      <c r="L144" s="156"/>
      <c r="M144" s="193" t="str">
        <f>IF(B144="","",IF(AND(Input!H143="",IFERROR(VLOOKUP(K144,UIR!$A$2:$P$21,2,FALSE),"")&lt;&gt;""),"Data is Missing.",""))</f>
        <v/>
      </c>
      <c r="N144" s="194" t="str">
        <f>IF(B144="","",IF(AND(Input!I143="",IFERROR(VLOOKUP(K144,UIR!$A$2:$P$21,3,FALSE),"")&lt;&gt;""),"Data is Missing.",""))</f>
        <v/>
      </c>
      <c r="O144" s="194" t="str">
        <f>IF(B144="","",IF(AND(Input!J143="",IFERROR(VLOOKUP(K144,UIR!$A$2:$P$21,4,FALSE),"")&lt;&gt;""),"Data is Missing.",""))</f>
        <v/>
      </c>
      <c r="P144" s="194" t="str">
        <f>IF(B144="","",IF(AND(Input!K143="",IFERROR(VLOOKUP(K144,UIR!$A$2:$P$21,5,FALSE),"")&lt;&gt;""),"Data is Missing.",""))</f>
        <v/>
      </c>
      <c r="Q144" s="194" t="str">
        <f>IF(B144="","",IF(AND(Input!L143="",IFERROR(VLOOKUP(K144,UIR!$A$2:$P$21,6,FALSE),"")&lt;&gt;""),"Data is Missing.",""))</f>
        <v/>
      </c>
      <c r="R144" s="194" t="str">
        <f>IF(B144="","",IF(AND(Input!M143="",IFERROR(VLOOKUP(K144,UIR!$A$2:$P$21,7,FALSE),"")&lt;&gt;""),"Data is Missing.",""))</f>
        <v/>
      </c>
      <c r="S144" s="194" t="str">
        <f>IF(B144="","",IF(AND(Input!P143="",IFERROR(VLOOKUP(K144,UIR!$A$2:$P$21,8,FALSE),"")&lt;&gt;""),"Data is Missing.",""))</f>
        <v/>
      </c>
      <c r="T144" s="194" t="str">
        <f>IF(B144="","",IF(AND(Input!Q143="",IFERROR(VLOOKUP(K144,UIR!$A$2:$P$21,9,FALSE),"")&lt;&gt;""),"Data is Missing.",""))</f>
        <v/>
      </c>
      <c r="U144" s="194"/>
      <c r="V144" s="194" t="str">
        <f>IF(B144="","",IF(AND(Input!S143="",IFERROR(VLOOKUP(K144,UIR!$A$2:$P$21,11,FALSE),"")&lt;&gt;""),"Data is Missing.",""))</f>
        <v/>
      </c>
      <c r="W144" s="194" t="str">
        <f>IF(B144="","",IF(AND(Input!T143="",IFERROR(VLOOKUP(K144,UIR!$A$2:$P$21,12,FALSE),"")&lt;&gt;""),"Data is Missing.",""))</f>
        <v/>
      </c>
      <c r="X144" s="194" t="str">
        <f>IF(B144="","",IF(AND(Input!V143="",IFERROR(VLOOKUP(K144,UIR!$A$2:$P$21,13,FALSE),"")&lt;&gt;""),"Data is Missing.",""))</f>
        <v/>
      </c>
      <c r="Y144" s="194" t="str">
        <f>IF(B144="","",IF(AND(Input!W143="",IFERROR(VLOOKUP(K144,UIR!$A$2:$P$21,14,FALSE),"")&lt;&gt;""),"Data is Missing.",""))</f>
        <v/>
      </c>
      <c r="Z144" s="194" t="str">
        <f>IF(B144="","",IF(AND(Input!X143="",IFERROR(VLOOKUP(K144,UIR!$A$2:$P$21,15,FALSE),"")&lt;&gt;""),"Data is Missing.",""))</f>
        <v/>
      </c>
      <c r="AA144" s="195" t="str">
        <f>IF(B144="","",IF(AND(Input!Y143="",IFERROR(VLOOKUP(K144,UIR!$A$2:$P$21,16,FALSE),"")&lt;&gt;""),"Data is Missing.",""))</f>
        <v/>
      </c>
      <c r="AC144" s="202" t="str">
        <f>IF(ISERROR(IF(Input!D143="","",IF(ISERROR(VLOOKUP(Input!D143,'Measure List'!$A$2:$A$30000,1,0)),"Invalid RefNo",""))),"",IF(Input!D143="","",IF(ISERROR(VLOOKUP(Input!D143,'Measure List'!$A$2:$A$30000,1,0)),"Invalid RefNo","")))</f>
        <v/>
      </c>
      <c r="AD144" s="156"/>
      <c r="AE144" s="156"/>
      <c r="AF144" s="156"/>
      <c r="AG144" s="156"/>
      <c r="AH144" s="156"/>
      <c r="AI144" s="156"/>
      <c r="AJ144" s="156"/>
      <c r="AK144" s="156"/>
      <c r="AL144" s="203" t="str">
        <f>IF(COUNTIF(Dropdowns!$K$2:$K$7,Input!S143)&gt;0,"",IF(Input!S143="","","Invalid Type"))</f>
        <v/>
      </c>
      <c r="AN144" s="204" t="str">
        <f>IF(Input!C143="","",IF(ISNUMBER(VALUE(Input!C143)),"","Needs to be a number."))</f>
        <v/>
      </c>
      <c r="AO144" s="205" t="str">
        <f>IF(Input!E143="","",IF(ISNUMBER(VALUE(Input!E143)),"","Needs to be a number."))</f>
        <v/>
      </c>
      <c r="AP144" s="205" t="str">
        <f>IF(Input!N143="","",IF(ISNUMBER(VALUE(Input!N143)),"","Needs to be a number."))</f>
        <v/>
      </c>
      <c r="AQ144" s="205" t="str">
        <f>IF(Input!O143="","",IF(ISNUMBER(VALUE(Input!O143)),"","Needs to be a number."))</f>
        <v/>
      </c>
      <c r="AR144" s="205" t="str">
        <f>IF(Input!V143="","",IF(ISNUMBER(VALUE(Input!V143)),"","Needs to be a number."))</f>
        <v/>
      </c>
      <c r="AS144" s="205" t="str">
        <f>IF(Input!W143="","",IF(ISNUMBER(VALUE(Input!W143)),"","Needs to be a number."))</f>
        <v/>
      </c>
      <c r="AT144" s="205" t="str">
        <f>IF(Input!X143="","",IF(ISNUMBER(VALUE(Input!X143)),"","Needs to be a number."))</f>
        <v/>
      </c>
      <c r="AU144" s="206" t="str">
        <f>IF(Input!Y143="","",IF(ISNUMBER(VALUE(Input!Y143)),"","Needs to be a number."))</f>
        <v/>
      </c>
      <c r="AV144" s="207"/>
      <c r="AW144" s="259" t="str">
        <f>IF(OR(VALUE(Input!C143)&lt;0,VALUE(Input!C143)&gt;100), "Invalid EEI %","")</f>
        <v/>
      </c>
      <c r="AX144" s="207"/>
      <c r="AY144" s="278" t="str">
        <f>IF(Input!E143="","",IF(VALUE(Input!E143)=0,"Do not enter 0.",""))</f>
        <v/>
      </c>
    </row>
    <row r="145" spans="2:51" x14ac:dyDescent="0.3">
      <c r="B145" s="188" t="str">
        <f>Input!A144</f>
        <v/>
      </c>
      <c r="C145" s="189" t="str">
        <f>IF(ISERROR(IF(AND(Input!$A144="",SUMPRODUCT(--(LEN(Input!$A145:'Input'!$A$1006)&gt;0))&lt;&gt;0),"Row is skipped.",IF(AND(Input!$A144="",Input!$A145=""),"", IF(Input!B144="","Data is missing.","")))),"",IF(AND(Input!$A144="",SUMPRODUCT(--(LEN(Input!$A145:'Input'!$A$1006)&gt;0))&lt;&gt;0),"Row is skipped.",IF(AND(Input!$A144="",Input!$A145=""),"", IF(Input!B144="","Data is missing.",""))))</f>
        <v/>
      </c>
      <c r="D145" s="189" t="str">
        <f>IF(ISERROR(IF(AND(Input!$A144="",SUMPRODUCT(--(LEN(Input!$A145:'Input'!$A$1006)&gt;0))&lt;&gt;0),"Row is skipped.",IF(AND(Input!$A144="",Input!$A145=""),"", IF(Input!C144="","Data is missing.","")))),"",IF(AND(Input!$A144="",SUMPRODUCT(--(LEN(Input!$A145:'Input'!$A$1006)&gt;0))&lt;&gt;0),"Row is skipped.",IF(AND(Input!$A144="",Input!$A145=""),"", IF(Input!C144="","Data is missing.",""))))</f>
        <v/>
      </c>
      <c r="E145" s="189" t="str">
        <f>IF(ISERROR(IF(AND(Input!$A144="",SUMPRODUCT(--(LEN(Input!$A145:'Input'!$A$1006)&gt;0))&lt;&gt;0),"Row is skipped.",IF(AND(Input!$A144="",Input!$A145=""),"", IF(Input!D144="","Data is missing.","")))),"",IF(AND(Input!$A144="",SUMPRODUCT(--(LEN(Input!$A145:'Input'!$A$1006)&gt;0))&lt;&gt;0),"Row is skipped.",IF(AND(Input!$A144="",Input!$A145=""),"", IF(Input!D144="","Data is missing.",""))))</f>
        <v/>
      </c>
      <c r="F145" s="189" t="str">
        <f>IF(ISERROR(IF(AND(Input!$A144="",SUMPRODUCT(--(LEN(Input!$A145:'Input'!$A$1006)&gt;0))&lt;&gt;0),"Row is skipped.",IF(AND(Input!$A144="",Input!$A145=""),"", IF(Input!E144="","Data is missing.","")))),"",IF(AND(Input!$A144="",SUMPRODUCT(--(LEN(Input!$A145:'Input'!$A$1006)&gt;0))&lt;&gt;0),"Row is skipped.",IF(AND(Input!$A144="",Input!$A145=""),"", IF(Input!E144="","Data is missing.",""))))</f>
        <v/>
      </c>
      <c r="G145" s="189" t="str">
        <f>IF(ISERROR(IF(AND(Input!$A144="",SUMPRODUCT(--(LEN(Input!$A145:'Input'!$A$1006)&gt;0))&lt;&gt;0),"Row is skipped.",IF(AND(Input!$A144="",Input!$A145=""),"", IF(Input!F144="","Data is missing.","")))),"",IF(AND(Input!$A144="",SUMPRODUCT(--(LEN(Input!$A145:'Input'!$A$1006)&gt;0))&lt;&gt;0),"Row is skipped.",IF(AND(Input!$A144="",Input!$A145=""),"", IF(Input!F144="","Data is missing.",""))))</f>
        <v/>
      </c>
      <c r="H145" s="190" t="str">
        <f>IF(ISERROR(IF(AND(Input!$A144="",SUMPRODUCT(--(LEN(Input!$A145:'Input'!$A$1006)&gt;0))&lt;&gt;0),"Row is skipped.",IF(AND(Input!$A144="",Input!$A145=""),"", IF(Input!G144="","Data is missing.","")))),"",IF(AND(Input!$A144="",SUMPRODUCT(--(LEN(Input!$A145:'Input'!$A$1006)&gt;0))&lt;&gt;0),"Row is skipped.",IF(AND(Input!$A144="",Input!$A145=""),"", IF(Input!G144="","Data is missing.",""))))</f>
        <v/>
      </c>
      <c r="I145" s="156"/>
      <c r="J145" s="191" t="str">
        <f>IFERROR(VLOOKUP(VLOOKUP(Input!$D144,'Measure List'!$A:$AN,40,FALSE),UIR!$A$1:$Q$27,17,FALSE),"")</f>
        <v/>
      </c>
      <c r="K145" s="192" t="str">
        <f>IFERROR(VLOOKUP(Input!$D144,'Measure List'!$A:$AN,40,FALSE),"")</f>
        <v/>
      </c>
      <c r="L145" s="156"/>
      <c r="M145" s="193" t="str">
        <f>IF(B145="","",IF(AND(Input!H144="",IFERROR(VLOOKUP(K145,UIR!$A$2:$P$21,2,FALSE),"")&lt;&gt;""),"Data is Missing.",""))</f>
        <v/>
      </c>
      <c r="N145" s="194" t="str">
        <f>IF(B145="","",IF(AND(Input!I144="",IFERROR(VLOOKUP(K145,UIR!$A$2:$P$21,3,FALSE),"")&lt;&gt;""),"Data is Missing.",""))</f>
        <v/>
      </c>
      <c r="O145" s="194" t="str">
        <f>IF(B145="","",IF(AND(Input!J144="",IFERROR(VLOOKUP(K145,UIR!$A$2:$P$21,4,FALSE),"")&lt;&gt;""),"Data is Missing.",""))</f>
        <v/>
      </c>
      <c r="P145" s="194" t="str">
        <f>IF(B145="","",IF(AND(Input!K144="",IFERROR(VLOOKUP(K145,UIR!$A$2:$P$21,5,FALSE),"")&lt;&gt;""),"Data is Missing.",""))</f>
        <v/>
      </c>
      <c r="Q145" s="194" t="str">
        <f>IF(B145="","",IF(AND(Input!L144="",IFERROR(VLOOKUP(K145,UIR!$A$2:$P$21,6,FALSE),"")&lt;&gt;""),"Data is Missing.",""))</f>
        <v/>
      </c>
      <c r="R145" s="194" t="str">
        <f>IF(B145="","",IF(AND(Input!M144="",IFERROR(VLOOKUP(K145,UIR!$A$2:$P$21,7,FALSE),"")&lt;&gt;""),"Data is Missing.",""))</f>
        <v/>
      </c>
      <c r="S145" s="194" t="str">
        <f>IF(B145="","",IF(AND(Input!P144="",IFERROR(VLOOKUP(K145,UIR!$A$2:$P$21,8,FALSE),"")&lt;&gt;""),"Data is Missing.",""))</f>
        <v/>
      </c>
      <c r="T145" s="194" t="str">
        <f>IF(B145="","",IF(AND(Input!Q144="",IFERROR(VLOOKUP(K145,UIR!$A$2:$P$21,9,FALSE),"")&lt;&gt;""),"Data is Missing.",""))</f>
        <v/>
      </c>
      <c r="U145" s="194"/>
      <c r="V145" s="194" t="str">
        <f>IF(B145="","",IF(AND(Input!S144="",IFERROR(VLOOKUP(K145,UIR!$A$2:$P$21,11,FALSE),"")&lt;&gt;""),"Data is Missing.",""))</f>
        <v/>
      </c>
      <c r="W145" s="194" t="str">
        <f>IF(B145="","",IF(AND(Input!T144="",IFERROR(VLOOKUP(K145,UIR!$A$2:$P$21,12,FALSE),"")&lt;&gt;""),"Data is Missing.",""))</f>
        <v/>
      </c>
      <c r="X145" s="194" t="str">
        <f>IF(B145="","",IF(AND(Input!V144="",IFERROR(VLOOKUP(K145,UIR!$A$2:$P$21,13,FALSE),"")&lt;&gt;""),"Data is Missing.",""))</f>
        <v/>
      </c>
      <c r="Y145" s="194" t="str">
        <f>IF(B145="","",IF(AND(Input!W144="",IFERROR(VLOOKUP(K145,UIR!$A$2:$P$21,14,FALSE),"")&lt;&gt;""),"Data is Missing.",""))</f>
        <v/>
      </c>
      <c r="Z145" s="194" t="str">
        <f>IF(B145="","",IF(AND(Input!X144="",IFERROR(VLOOKUP(K145,UIR!$A$2:$P$21,15,FALSE),"")&lt;&gt;""),"Data is Missing.",""))</f>
        <v/>
      </c>
      <c r="AA145" s="195" t="str">
        <f>IF(B145="","",IF(AND(Input!Y144="",IFERROR(VLOOKUP(K145,UIR!$A$2:$P$21,16,FALSE),"")&lt;&gt;""),"Data is Missing.",""))</f>
        <v/>
      </c>
      <c r="AC145" s="202" t="str">
        <f>IF(ISERROR(IF(Input!D144="","",IF(ISERROR(VLOOKUP(Input!D144,'Measure List'!$A$2:$A$30000,1,0)),"Invalid RefNo",""))),"",IF(Input!D144="","",IF(ISERROR(VLOOKUP(Input!D144,'Measure List'!$A$2:$A$30000,1,0)),"Invalid RefNo","")))</f>
        <v/>
      </c>
      <c r="AD145" s="156"/>
      <c r="AE145" s="156"/>
      <c r="AF145" s="156"/>
      <c r="AG145" s="156"/>
      <c r="AH145" s="156"/>
      <c r="AI145" s="156"/>
      <c r="AJ145" s="156"/>
      <c r="AK145" s="156"/>
      <c r="AL145" s="203" t="str">
        <f>IF(COUNTIF(Dropdowns!$K$2:$K$7,Input!S144)&gt;0,"",IF(Input!S144="","","Invalid Type"))</f>
        <v/>
      </c>
      <c r="AN145" s="204" t="str">
        <f>IF(Input!C144="","",IF(ISNUMBER(VALUE(Input!C144)),"","Needs to be a number."))</f>
        <v/>
      </c>
      <c r="AO145" s="205" t="str">
        <f>IF(Input!E144="","",IF(ISNUMBER(VALUE(Input!E144)),"","Needs to be a number."))</f>
        <v/>
      </c>
      <c r="AP145" s="205" t="str">
        <f>IF(Input!N144="","",IF(ISNUMBER(VALUE(Input!N144)),"","Needs to be a number."))</f>
        <v/>
      </c>
      <c r="AQ145" s="205" t="str">
        <f>IF(Input!O144="","",IF(ISNUMBER(VALUE(Input!O144)),"","Needs to be a number."))</f>
        <v/>
      </c>
      <c r="AR145" s="205" t="str">
        <f>IF(Input!V144="","",IF(ISNUMBER(VALUE(Input!V144)),"","Needs to be a number."))</f>
        <v/>
      </c>
      <c r="AS145" s="205" t="str">
        <f>IF(Input!W144="","",IF(ISNUMBER(VALUE(Input!W144)),"","Needs to be a number."))</f>
        <v/>
      </c>
      <c r="AT145" s="205" t="str">
        <f>IF(Input!X144="","",IF(ISNUMBER(VALUE(Input!X144)),"","Needs to be a number."))</f>
        <v/>
      </c>
      <c r="AU145" s="206" t="str">
        <f>IF(Input!Y144="","",IF(ISNUMBER(VALUE(Input!Y144)),"","Needs to be a number."))</f>
        <v/>
      </c>
      <c r="AV145" s="207"/>
      <c r="AW145" s="259" t="str">
        <f>IF(OR(VALUE(Input!C144)&lt;0,VALUE(Input!C144)&gt;100), "Invalid EEI %","")</f>
        <v/>
      </c>
      <c r="AX145" s="207"/>
      <c r="AY145" s="278" t="str">
        <f>IF(Input!E144="","",IF(VALUE(Input!E144)=0,"Do not enter 0.",""))</f>
        <v/>
      </c>
    </row>
    <row r="146" spans="2:51" x14ac:dyDescent="0.3">
      <c r="B146" s="188" t="str">
        <f>Input!A145</f>
        <v/>
      </c>
      <c r="C146" s="189" t="str">
        <f>IF(ISERROR(IF(AND(Input!$A145="",SUMPRODUCT(--(LEN(Input!$A146:'Input'!$A$1006)&gt;0))&lt;&gt;0),"Row is skipped.",IF(AND(Input!$A145="",Input!$A146=""),"", IF(Input!B145="","Data is missing.","")))),"",IF(AND(Input!$A145="",SUMPRODUCT(--(LEN(Input!$A146:'Input'!$A$1006)&gt;0))&lt;&gt;0),"Row is skipped.",IF(AND(Input!$A145="",Input!$A146=""),"", IF(Input!B145="","Data is missing.",""))))</f>
        <v/>
      </c>
      <c r="D146" s="189" t="str">
        <f>IF(ISERROR(IF(AND(Input!$A145="",SUMPRODUCT(--(LEN(Input!$A146:'Input'!$A$1006)&gt;0))&lt;&gt;0),"Row is skipped.",IF(AND(Input!$A145="",Input!$A146=""),"", IF(Input!C145="","Data is missing.","")))),"",IF(AND(Input!$A145="",SUMPRODUCT(--(LEN(Input!$A146:'Input'!$A$1006)&gt;0))&lt;&gt;0),"Row is skipped.",IF(AND(Input!$A145="",Input!$A146=""),"", IF(Input!C145="","Data is missing.",""))))</f>
        <v/>
      </c>
      <c r="E146" s="189" t="str">
        <f>IF(ISERROR(IF(AND(Input!$A145="",SUMPRODUCT(--(LEN(Input!$A146:'Input'!$A$1006)&gt;0))&lt;&gt;0),"Row is skipped.",IF(AND(Input!$A145="",Input!$A146=""),"", IF(Input!D145="","Data is missing.","")))),"",IF(AND(Input!$A145="",SUMPRODUCT(--(LEN(Input!$A146:'Input'!$A$1006)&gt;0))&lt;&gt;0),"Row is skipped.",IF(AND(Input!$A145="",Input!$A146=""),"", IF(Input!D145="","Data is missing.",""))))</f>
        <v/>
      </c>
      <c r="F146" s="189" t="str">
        <f>IF(ISERROR(IF(AND(Input!$A145="",SUMPRODUCT(--(LEN(Input!$A146:'Input'!$A$1006)&gt;0))&lt;&gt;0),"Row is skipped.",IF(AND(Input!$A145="",Input!$A146=""),"", IF(Input!E145="","Data is missing.","")))),"",IF(AND(Input!$A145="",SUMPRODUCT(--(LEN(Input!$A146:'Input'!$A$1006)&gt;0))&lt;&gt;0),"Row is skipped.",IF(AND(Input!$A145="",Input!$A146=""),"", IF(Input!E145="","Data is missing.",""))))</f>
        <v/>
      </c>
      <c r="G146" s="189" t="str">
        <f>IF(ISERROR(IF(AND(Input!$A145="",SUMPRODUCT(--(LEN(Input!$A146:'Input'!$A$1006)&gt;0))&lt;&gt;0),"Row is skipped.",IF(AND(Input!$A145="",Input!$A146=""),"", IF(Input!F145="","Data is missing.","")))),"",IF(AND(Input!$A145="",SUMPRODUCT(--(LEN(Input!$A146:'Input'!$A$1006)&gt;0))&lt;&gt;0),"Row is skipped.",IF(AND(Input!$A145="",Input!$A146=""),"", IF(Input!F145="","Data is missing.",""))))</f>
        <v/>
      </c>
      <c r="H146" s="190" t="str">
        <f>IF(ISERROR(IF(AND(Input!$A145="",SUMPRODUCT(--(LEN(Input!$A146:'Input'!$A$1006)&gt;0))&lt;&gt;0),"Row is skipped.",IF(AND(Input!$A145="",Input!$A146=""),"", IF(Input!G145="","Data is missing.","")))),"",IF(AND(Input!$A145="",SUMPRODUCT(--(LEN(Input!$A146:'Input'!$A$1006)&gt;0))&lt;&gt;0),"Row is skipped.",IF(AND(Input!$A145="",Input!$A146=""),"", IF(Input!G145="","Data is missing.",""))))</f>
        <v/>
      </c>
      <c r="I146" s="156"/>
      <c r="J146" s="191" t="str">
        <f>IFERROR(VLOOKUP(VLOOKUP(Input!$D145,'Measure List'!$A:$AN,40,FALSE),UIR!$A$1:$Q$27,17,FALSE),"")</f>
        <v/>
      </c>
      <c r="K146" s="192" t="str">
        <f>IFERROR(VLOOKUP(Input!$D145,'Measure List'!$A:$AN,40,FALSE),"")</f>
        <v/>
      </c>
      <c r="L146" s="156"/>
      <c r="M146" s="193" t="str">
        <f>IF(B146="","",IF(AND(Input!H145="",IFERROR(VLOOKUP(K146,UIR!$A$2:$P$21,2,FALSE),"")&lt;&gt;""),"Data is Missing.",""))</f>
        <v/>
      </c>
      <c r="N146" s="194" t="str">
        <f>IF(B146="","",IF(AND(Input!I145="",IFERROR(VLOOKUP(K146,UIR!$A$2:$P$21,3,FALSE),"")&lt;&gt;""),"Data is Missing.",""))</f>
        <v/>
      </c>
      <c r="O146" s="194" t="str">
        <f>IF(B146="","",IF(AND(Input!J145="",IFERROR(VLOOKUP(K146,UIR!$A$2:$P$21,4,FALSE),"")&lt;&gt;""),"Data is Missing.",""))</f>
        <v/>
      </c>
      <c r="P146" s="194" t="str">
        <f>IF(B146="","",IF(AND(Input!K145="",IFERROR(VLOOKUP(K146,UIR!$A$2:$P$21,5,FALSE),"")&lt;&gt;""),"Data is Missing.",""))</f>
        <v/>
      </c>
      <c r="Q146" s="194" t="str">
        <f>IF(B146="","",IF(AND(Input!L145="",IFERROR(VLOOKUP(K146,UIR!$A$2:$P$21,6,FALSE),"")&lt;&gt;""),"Data is Missing.",""))</f>
        <v/>
      </c>
      <c r="R146" s="194" t="str">
        <f>IF(B146="","",IF(AND(Input!M145="",IFERROR(VLOOKUP(K146,UIR!$A$2:$P$21,7,FALSE),"")&lt;&gt;""),"Data is Missing.",""))</f>
        <v/>
      </c>
      <c r="S146" s="194" t="str">
        <f>IF(B146="","",IF(AND(Input!P145="",IFERROR(VLOOKUP(K146,UIR!$A$2:$P$21,8,FALSE),"")&lt;&gt;""),"Data is Missing.",""))</f>
        <v/>
      </c>
      <c r="T146" s="194" t="str">
        <f>IF(B146="","",IF(AND(Input!Q145="",IFERROR(VLOOKUP(K146,UIR!$A$2:$P$21,9,FALSE),"")&lt;&gt;""),"Data is Missing.",""))</f>
        <v/>
      </c>
      <c r="U146" s="194"/>
      <c r="V146" s="194" t="str">
        <f>IF(B146="","",IF(AND(Input!S145="",IFERROR(VLOOKUP(K146,UIR!$A$2:$P$21,11,FALSE),"")&lt;&gt;""),"Data is Missing.",""))</f>
        <v/>
      </c>
      <c r="W146" s="194" t="str">
        <f>IF(B146="","",IF(AND(Input!T145="",IFERROR(VLOOKUP(K146,UIR!$A$2:$P$21,12,FALSE),"")&lt;&gt;""),"Data is Missing.",""))</f>
        <v/>
      </c>
      <c r="X146" s="194" t="str">
        <f>IF(B146="","",IF(AND(Input!V145="",IFERROR(VLOOKUP(K146,UIR!$A$2:$P$21,13,FALSE),"")&lt;&gt;""),"Data is Missing.",""))</f>
        <v/>
      </c>
      <c r="Y146" s="194" t="str">
        <f>IF(B146="","",IF(AND(Input!W145="",IFERROR(VLOOKUP(K146,UIR!$A$2:$P$21,14,FALSE),"")&lt;&gt;""),"Data is Missing.",""))</f>
        <v/>
      </c>
      <c r="Z146" s="194" t="str">
        <f>IF(B146="","",IF(AND(Input!X145="",IFERROR(VLOOKUP(K146,UIR!$A$2:$P$21,15,FALSE),"")&lt;&gt;""),"Data is Missing.",""))</f>
        <v/>
      </c>
      <c r="AA146" s="195" t="str">
        <f>IF(B146="","",IF(AND(Input!Y145="",IFERROR(VLOOKUP(K146,UIR!$A$2:$P$21,16,FALSE),"")&lt;&gt;""),"Data is Missing.",""))</f>
        <v/>
      </c>
      <c r="AC146" s="202" t="str">
        <f>IF(ISERROR(IF(Input!D145="","",IF(ISERROR(VLOOKUP(Input!D145,'Measure List'!$A$2:$A$30000,1,0)),"Invalid RefNo",""))),"",IF(Input!D145="","",IF(ISERROR(VLOOKUP(Input!D145,'Measure List'!$A$2:$A$30000,1,0)),"Invalid RefNo","")))</f>
        <v/>
      </c>
      <c r="AD146" s="156"/>
      <c r="AE146" s="156"/>
      <c r="AF146" s="156"/>
      <c r="AG146" s="156"/>
      <c r="AH146" s="156"/>
      <c r="AI146" s="156"/>
      <c r="AJ146" s="156"/>
      <c r="AK146" s="156"/>
      <c r="AL146" s="203" t="str">
        <f>IF(COUNTIF(Dropdowns!$K$2:$K$7,Input!S145)&gt;0,"",IF(Input!S145="","","Invalid Type"))</f>
        <v/>
      </c>
      <c r="AN146" s="204" t="str">
        <f>IF(Input!C145="","",IF(ISNUMBER(VALUE(Input!C145)),"","Needs to be a number."))</f>
        <v/>
      </c>
      <c r="AO146" s="205" t="str">
        <f>IF(Input!E145="","",IF(ISNUMBER(VALUE(Input!E145)),"","Needs to be a number."))</f>
        <v/>
      </c>
      <c r="AP146" s="205" t="str">
        <f>IF(Input!N145="","",IF(ISNUMBER(VALUE(Input!N145)),"","Needs to be a number."))</f>
        <v/>
      </c>
      <c r="AQ146" s="205" t="str">
        <f>IF(Input!O145="","",IF(ISNUMBER(VALUE(Input!O145)),"","Needs to be a number."))</f>
        <v/>
      </c>
      <c r="AR146" s="205" t="str">
        <f>IF(Input!V145="","",IF(ISNUMBER(VALUE(Input!V145)),"","Needs to be a number."))</f>
        <v/>
      </c>
      <c r="AS146" s="205" t="str">
        <f>IF(Input!W145="","",IF(ISNUMBER(VALUE(Input!W145)),"","Needs to be a number."))</f>
        <v/>
      </c>
      <c r="AT146" s="205" t="str">
        <f>IF(Input!X145="","",IF(ISNUMBER(VALUE(Input!X145)),"","Needs to be a number."))</f>
        <v/>
      </c>
      <c r="AU146" s="206" t="str">
        <f>IF(Input!Y145="","",IF(ISNUMBER(VALUE(Input!Y145)),"","Needs to be a number."))</f>
        <v/>
      </c>
      <c r="AV146" s="207"/>
      <c r="AW146" s="259" t="str">
        <f>IF(OR(VALUE(Input!C145)&lt;0,VALUE(Input!C145)&gt;100), "Invalid EEI %","")</f>
        <v/>
      </c>
      <c r="AX146" s="207"/>
      <c r="AY146" s="278" t="str">
        <f>IF(Input!E145="","",IF(VALUE(Input!E145)=0,"Do not enter 0.",""))</f>
        <v/>
      </c>
    </row>
    <row r="147" spans="2:51" x14ac:dyDescent="0.3">
      <c r="B147" s="188" t="str">
        <f>Input!A146</f>
        <v/>
      </c>
      <c r="C147" s="189" t="str">
        <f>IF(ISERROR(IF(AND(Input!$A146="",SUMPRODUCT(--(LEN(Input!$A147:'Input'!$A$1006)&gt;0))&lt;&gt;0),"Row is skipped.",IF(AND(Input!$A146="",Input!$A147=""),"", IF(Input!B146="","Data is missing.","")))),"",IF(AND(Input!$A146="",SUMPRODUCT(--(LEN(Input!$A147:'Input'!$A$1006)&gt;0))&lt;&gt;0),"Row is skipped.",IF(AND(Input!$A146="",Input!$A147=""),"", IF(Input!B146="","Data is missing.",""))))</f>
        <v/>
      </c>
      <c r="D147" s="189" t="str">
        <f>IF(ISERROR(IF(AND(Input!$A146="",SUMPRODUCT(--(LEN(Input!$A147:'Input'!$A$1006)&gt;0))&lt;&gt;0),"Row is skipped.",IF(AND(Input!$A146="",Input!$A147=""),"", IF(Input!C146="","Data is missing.","")))),"",IF(AND(Input!$A146="",SUMPRODUCT(--(LEN(Input!$A147:'Input'!$A$1006)&gt;0))&lt;&gt;0),"Row is skipped.",IF(AND(Input!$A146="",Input!$A147=""),"", IF(Input!C146="","Data is missing.",""))))</f>
        <v/>
      </c>
      <c r="E147" s="189" t="str">
        <f>IF(ISERROR(IF(AND(Input!$A146="",SUMPRODUCT(--(LEN(Input!$A147:'Input'!$A$1006)&gt;0))&lt;&gt;0),"Row is skipped.",IF(AND(Input!$A146="",Input!$A147=""),"", IF(Input!D146="","Data is missing.","")))),"",IF(AND(Input!$A146="",SUMPRODUCT(--(LEN(Input!$A147:'Input'!$A$1006)&gt;0))&lt;&gt;0),"Row is skipped.",IF(AND(Input!$A146="",Input!$A147=""),"", IF(Input!D146="","Data is missing.",""))))</f>
        <v/>
      </c>
      <c r="F147" s="189" t="str">
        <f>IF(ISERROR(IF(AND(Input!$A146="",SUMPRODUCT(--(LEN(Input!$A147:'Input'!$A$1006)&gt;0))&lt;&gt;0),"Row is skipped.",IF(AND(Input!$A146="",Input!$A147=""),"", IF(Input!E146="","Data is missing.","")))),"",IF(AND(Input!$A146="",SUMPRODUCT(--(LEN(Input!$A147:'Input'!$A$1006)&gt;0))&lt;&gt;0),"Row is skipped.",IF(AND(Input!$A146="",Input!$A147=""),"", IF(Input!E146="","Data is missing.",""))))</f>
        <v/>
      </c>
      <c r="G147" s="189" t="str">
        <f>IF(ISERROR(IF(AND(Input!$A146="",SUMPRODUCT(--(LEN(Input!$A147:'Input'!$A$1006)&gt;0))&lt;&gt;0),"Row is skipped.",IF(AND(Input!$A146="",Input!$A147=""),"", IF(Input!F146="","Data is missing.","")))),"",IF(AND(Input!$A146="",SUMPRODUCT(--(LEN(Input!$A147:'Input'!$A$1006)&gt;0))&lt;&gt;0),"Row is skipped.",IF(AND(Input!$A146="",Input!$A147=""),"", IF(Input!F146="","Data is missing.",""))))</f>
        <v/>
      </c>
      <c r="H147" s="190" t="str">
        <f>IF(ISERROR(IF(AND(Input!$A146="",SUMPRODUCT(--(LEN(Input!$A147:'Input'!$A$1006)&gt;0))&lt;&gt;0),"Row is skipped.",IF(AND(Input!$A146="",Input!$A147=""),"", IF(Input!G146="","Data is missing.","")))),"",IF(AND(Input!$A146="",SUMPRODUCT(--(LEN(Input!$A147:'Input'!$A$1006)&gt;0))&lt;&gt;0),"Row is skipped.",IF(AND(Input!$A146="",Input!$A147=""),"", IF(Input!G146="","Data is missing.",""))))</f>
        <v/>
      </c>
      <c r="I147" s="156"/>
      <c r="J147" s="191" t="str">
        <f>IFERROR(VLOOKUP(VLOOKUP(Input!$D146,'Measure List'!$A:$AN,40,FALSE),UIR!$A$1:$Q$27,17,FALSE),"")</f>
        <v/>
      </c>
      <c r="K147" s="192" t="str">
        <f>IFERROR(VLOOKUP(Input!$D146,'Measure List'!$A:$AN,40,FALSE),"")</f>
        <v/>
      </c>
      <c r="L147" s="156"/>
      <c r="M147" s="193" t="str">
        <f>IF(B147="","",IF(AND(Input!H146="",IFERROR(VLOOKUP(K147,UIR!$A$2:$P$21,2,FALSE),"")&lt;&gt;""),"Data is Missing.",""))</f>
        <v/>
      </c>
      <c r="N147" s="194" t="str">
        <f>IF(B147="","",IF(AND(Input!I146="",IFERROR(VLOOKUP(K147,UIR!$A$2:$P$21,3,FALSE),"")&lt;&gt;""),"Data is Missing.",""))</f>
        <v/>
      </c>
      <c r="O147" s="194" t="str">
        <f>IF(B147="","",IF(AND(Input!J146="",IFERROR(VLOOKUP(K147,UIR!$A$2:$P$21,4,FALSE),"")&lt;&gt;""),"Data is Missing.",""))</f>
        <v/>
      </c>
      <c r="P147" s="194" t="str">
        <f>IF(B147="","",IF(AND(Input!K146="",IFERROR(VLOOKUP(K147,UIR!$A$2:$P$21,5,FALSE),"")&lt;&gt;""),"Data is Missing.",""))</f>
        <v/>
      </c>
      <c r="Q147" s="194" t="str">
        <f>IF(B147="","",IF(AND(Input!L146="",IFERROR(VLOOKUP(K147,UIR!$A$2:$P$21,6,FALSE),"")&lt;&gt;""),"Data is Missing.",""))</f>
        <v/>
      </c>
      <c r="R147" s="194" t="str">
        <f>IF(B147="","",IF(AND(Input!M146="",IFERROR(VLOOKUP(K147,UIR!$A$2:$P$21,7,FALSE),"")&lt;&gt;""),"Data is Missing.",""))</f>
        <v/>
      </c>
      <c r="S147" s="194" t="str">
        <f>IF(B147="","",IF(AND(Input!P146="",IFERROR(VLOOKUP(K147,UIR!$A$2:$P$21,8,FALSE),"")&lt;&gt;""),"Data is Missing.",""))</f>
        <v/>
      </c>
      <c r="T147" s="194" t="str">
        <f>IF(B147="","",IF(AND(Input!Q146="",IFERROR(VLOOKUP(K147,UIR!$A$2:$P$21,9,FALSE),"")&lt;&gt;""),"Data is Missing.",""))</f>
        <v/>
      </c>
      <c r="U147" s="194"/>
      <c r="V147" s="194" t="str">
        <f>IF(B147="","",IF(AND(Input!S146="",IFERROR(VLOOKUP(K147,UIR!$A$2:$P$21,11,FALSE),"")&lt;&gt;""),"Data is Missing.",""))</f>
        <v/>
      </c>
      <c r="W147" s="194" t="str">
        <f>IF(B147="","",IF(AND(Input!T146="",IFERROR(VLOOKUP(K147,UIR!$A$2:$P$21,12,FALSE),"")&lt;&gt;""),"Data is Missing.",""))</f>
        <v/>
      </c>
      <c r="X147" s="194" t="str">
        <f>IF(B147="","",IF(AND(Input!V146="",IFERROR(VLOOKUP(K147,UIR!$A$2:$P$21,13,FALSE),"")&lt;&gt;""),"Data is Missing.",""))</f>
        <v/>
      </c>
      <c r="Y147" s="194" t="str">
        <f>IF(B147="","",IF(AND(Input!W146="",IFERROR(VLOOKUP(K147,UIR!$A$2:$P$21,14,FALSE),"")&lt;&gt;""),"Data is Missing.",""))</f>
        <v/>
      </c>
      <c r="Z147" s="194" t="str">
        <f>IF(B147="","",IF(AND(Input!X146="",IFERROR(VLOOKUP(K147,UIR!$A$2:$P$21,15,FALSE),"")&lt;&gt;""),"Data is Missing.",""))</f>
        <v/>
      </c>
      <c r="AA147" s="195" t="str">
        <f>IF(B147="","",IF(AND(Input!Y146="",IFERROR(VLOOKUP(K147,UIR!$A$2:$P$21,16,FALSE),"")&lt;&gt;""),"Data is Missing.",""))</f>
        <v/>
      </c>
      <c r="AC147" s="202" t="str">
        <f>IF(ISERROR(IF(Input!D146="","",IF(ISERROR(VLOOKUP(Input!D146,'Measure List'!$A$2:$A$30000,1,0)),"Invalid RefNo",""))),"",IF(Input!D146="","",IF(ISERROR(VLOOKUP(Input!D146,'Measure List'!$A$2:$A$30000,1,0)),"Invalid RefNo","")))</f>
        <v/>
      </c>
      <c r="AD147" s="156"/>
      <c r="AE147" s="156"/>
      <c r="AF147" s="156"/>
      <c r="AG147" s="156"/>
      <c r="AH147" s="156"/>
      <c r="AI147" s="156"/>
      <c r="AJ147" s="156"/>
      <c r="AK147" s="156"/>
      <c r="AL147" s="203" t="str">
        <f>IF(COUNTIF(Dropdowns!$K$2:$K$7,Input!S146)&gt;0,"",IF(Input!S146="","","Invalid Type"))</f>
        <v/>
      </c>
      <c r="AN147" s="204" t="str">
        <f>IF(Input!C146="","",IF(ISNUMBER(VALUE(Input!C146)),"","Needs to be a number."))</f>
        <v/>
      </c>
      <c r="AO147" s="205" t="str">
        <f>IF(Input!E146="","",IF(ISNUMBER(VALUE(Input!E146)),"","Needs to be a number."))</f>
        <v/>
      </c>
      <c r="AP147" s="205" t="str">
        <f>IF(Input!N146="","",IF(ISNUMBER(VALUE(Input!N146)),"","Needs to be a number."))</f>
        <v/>
      </c>
      <c r="AQ147" s="205" t="str">
        <f>IF(Input!O146="","",IF(ISNUMBER(VALUE(Input!O146)),"","Needs to be a number."))</f>
        <v/>
      </c>
      <c r="AR147" s="205" t="str">
        <f>IF(Input!V146="","",IF(ISNUMBER(VALUE(Input!V146)),"","Needs to be a number."))</f>
        <v/>
      </c>
      <c r="AS147" s="205" t="str">
        <f>IF(Input!W146="","",IF(ISNUMBER(VALUE(Input!W146)),"","Needs to be a number."))</f>
        <v/>
      </c>
      <c r="AT147" s="205" t="str">
        <f>IF(Input!X146="","",IF(ISNUMBER(VALUE(Input!X146)),"","Needs to be a number."))</f>
        <v/>
      </c>
      <c r="AU147" s="206" t="str">
        <f>IF(Input!Y146="","",IF(ISNUMBER(VALUE(Input!Y146)),"","Needs to be a number."))</f>
        <v/>
      </c>
      <c r="AV147" s="207"/>
      <c r="AW147" s="259" t="str">
        <f>IF(OR(VALUE(Input!C146)&lt;0,VALUE(Input!C146)&gt;100), "Invalid EEI %","")</f>
        <v/>
      </c>
      <c r="AX147" s="207"/>
      <c r="AY147" s="278" t="str">
        <f>IF(Input!E146="","",IF(VALUE(Input!E146)=0,"Do not enter 0.",""))</f>
        <v/>
      </c>
    </row>
    <row r="148" spans="2:51" x14ac:dyDescent="0.3">
      <c r="B148" s="188" t="str">
        <f>Input!A147</f>
        <v/>
      </c>
      <c r="C148" s="189" t="str">
        <f>IF(ISERROR(IF(AND(Input!$A147="",SUMPRODUCT(--(LEN(Input!$A148:'Input'!$A$1006)&gt;0))&lt;&gt;0),"Row is skipped.",IF(AND(Input!$A147="",Input!$A148=""),"", IF(Input!B147="","Data is missing.","")))),"",IF(AND(Input!$A147="",SUMPRODUCT(--(LEN(Input!$A148:'Input'!$A$1006)&gt;0))&lt;&gt;0),"Row is skipped.",IF(AND(Input!$A147="",Input!$A148=""),"", IF(Input!B147="","Data is missing.",""))))</f>
        <v/>
      </c>
      <c r="D148" s="189" t="str">
        <f>IF(ISERROR(IF(AND(Input!$A147="",SUMPRODUCT(--(LEN(Input!$A148:'Input'!$A$1006)&gt;0))&lt;&gt;0),"Row is skipped.",IF(AND(Input!$A147="",Input!$A148=""),"", IF(Input!C147="","Data is missing.","")))),"",IF(AND(Input!$A147="",SUMPRODUCT(--(LEN(Input!$A148:'Input'!$A$1006)&gt;0))&lt;&gt;0),"Row is skipped.",IF(AND(Input!$A147="",Input!$A148=""),"", IF(Input!C147="","Data is missing.",""))))</f>
        <v/>
      </c>
      <c r="E148" s="189" t="str">
        <f>IF(ISERROR(IF(AND(Input!$A147="",SUMPRODUCT(--(LEN(Input!$A148:'Input'!$A$1006)&gt;0))&lt;&gt;0),"Row is skipped.",IF(AND(Input!$A147="",Input!$A148=""),"", IF(Input!D147="","Data is missing.","")))),"",IF(AND(Input!$A147="",SUMPRODUCT(--(LEN(Input!$A148:'Input'!$A$1006)&gt;0))&lt;&gt;0),"Row is skipped.",IF(AND(Input!$A147="",Input!$A148=""),"", IF(Input!D147="","Data is missing.",""))))</f>
        <v/>
      </c>
      <c r="F148" s="189" t="str">
        <f>IF(ISERROR(IF(AND(Input!$A147="",SUMPRODUCT(--(LEN(Input!$A148:'Input'!$A$1006)&gt;0))&lt;&gt;0),"Row is skipped.",IF(AND(Input!$A147="",Input!$A148=""),"", IF(Input!E147="","Data is missing.","")))),"",IF(AND(Input!$A147="",SUMPRODUCT(--(LEN(Input!$A148:'Input'!$A$1006)&gt;0))&lt;&gt;0),"Row is skipped.",IF(AND(Input!$A147="",Input!$A148=""),"", IF(Input!E147="","Data is missing.",""))))</f>
        <v/>
      </c>
      <c r="G148" s="189" t="str">
        <f>IF(ISERROR(IF(AND(Input!$A147="",SUMPRODUCT(--(LEN(Input!$A148:'Input'!$A$1006)&gt;0))&lt;&gt;0),"Row is skipped.",IF(AND(Input!$A147="",Input!$A148=""),"", IF(Input!F147="","Data is missing.","")))),"",IF(AND(Input!$A147="",SUMPRODUCT(--(LEN(Input!$A148:'Input'!$A$1006)&gt;0))&lt;&gt;0),"Row is skipped.",IF(AND(Input!$A147="",Input!$A148=""),"", IF(Input!F147="","Data is missing.",""))))</f>
        <v/>
      </c>
      <c r="H148" s="190" t="str">
        <f>IF(ISERROR(IF(AND(Input!$A147="",SUMPRODUCT(--(LEN(Input!$A148:'Input'!$A$1006)&gt;0))&lt;&gt;0),"Row is skipped.",IF(AND(Input!$A147="",Input!$A148=""),"", IF(Input!G147="","Data is missing.","")))),"",IF(AND(Input!$A147="",SUMPRODUCT(--(LEN(Input!$A148:'Input'!$A$1006)&gt;0))&lt;&gt;0),"Row is skipped.",IF(AND(Input!$A147="",Input!$A148=""),"", IF(Input!G147="","Data is missing.",""))))</f>
        <v/>
      </c>
      <c r="I148" s="156"/>
      <c r="J148" s="191" t="str">
        <f>IFERROR(VLOOKUP(VLOOKUP(Input!$D147,'Measure List'!$A:$AN,40,FALSE),UIR!$A$1:$Q$27,17,FALSE),"")</f>
        <v/>
      </c>
      <c r="K148" s="192" t="str">
        <f>IFERROR(VLOOKUP(Input!$D147,'Measure List'!$A:$AN,40,FALSE),"")</f>
        <v/>
      </c>
      <c r="L148" s="156"/>
      <c r="M148" s="193" t="str">
        <f>IF(B148="","",IF(AND(Input!H147="",IFERROR(VLOOKUP(K148,UIR!$A$2:$P$21,2,FALSE),"")&lt;&gt;""),"Data is Missing.",""))</f>
        <v/>
      </c>
      <c r="N148" s="194" t="str">
        <f>IF(B148="","",IF(AND(Input!I147="",IFERROR(VLOOKUP(K148,UIR!$A$2:$P$21,3,FALSE),"")&lt;&gt;""),"Data is Missing.",""))</f>
        <v/>
      </c>
      <c r="O148" s="194" t="str">
        <f>IF(B148="","",IF(AND(Input!J147="",IFERROR(VLOOKUP(K148,UIR!$A$2:$P$21,4,FALSE),"")&lt;&gt;""),"Data is Missing.",""))</f>
        <v/>
      </c>
      <c r="P148" s="194" t="str">
        <f>IF(B148="","",IF(AND(Input!K147="",IFERROR(VLOOKUP(K148,UIR!$A$2:$P$21,5,FALSE),"")&lt;&gt;""),"Data is Missing.",""))</f>
        <v/>
      </c>
      <c r="Q148" s="194" t="str">
        <f>IF(B148="","",IF(AND(Input!L147="",IFERROR(VLOOKUP(K148,UIR!$A$2:$P$21,6,FALSE),"")&lt;&gt;""),"Data is Missing.",""))</f>
        <v/>
      </c>
      <c r="R148" s="194" t="str">
        <f>IF(B148="","",IF(AND(Input!M147="",IFERROR(VLOOKUP(K148,UIR!$A$2:$P$21,7,FALSE),"")&lt;&gt;""),"Data is Missing.",""))</f>
        <v/>
      </c>
      <c r="S148" s="194" t="str">
        <f>IF(B148="","",IF(AND(Input!P147="",IFERROR(VLOOKUP(K148,UIR!$A$2:$P$21,8,FALSE),"")&lt;&gt;""),"Data is Missing.",""))</f>
        <v/>
      </c>
      <c r="T148" s="194" t="str">
        <f>IF(B148="","",IF(AND(Input!Q147="",IFERROR(VLOOKUP(K148,UIR!$A$2:$P$21,9,FALSE),"")&lt;&gt;""),"Data is Missing.",""))</f>
        <v/>
      </c>
      <c r="U148" s="194"/>
      <c r="V148" s="194" t="str">
        <f>IF(B148="","",IF(AND(Input!S147="",IFERROR(VLOOKUP(K148,UIR!$A$2:$P$21,11,FALSE),"")&lt;&gt;""),"Data is Missing.",""))</f>
        <v/>
      </c>
      <c r="W148" s="194" t="str">
        <f>IF(B148="","",IF(AND(Input!T147="",IFERROR(VLOOKUP(K148,UIR!$A$2:$P$21,12,FALSE),"")&lt;&gt;""),"Data is Missing.",""))</f>
        <v/>
      </c>
      <c r="X148" s="194" t="str">
        <f>IF(B148="","",IF(AND(Input!V147="",IFERROR(VLOOKUP(K148,UIR!$A$2:$P$21,13,FALSE),"")&lt;&gt;""),"Data is Missing.",""))</f>
        <v/>
      </c>
      <c r="Y148" s="194" t="str">
        <f>IF(B148="","",IF(AND(Input!W147="",IFERROR(VLOOKUP(K148,UIR!$A$2:$P$21,14,FALSE),"")&lt;&gt;""),"Data is Missing.",""))</f>
        <v/>
      </c>
      <c r="Z148" s="194" t="str">
        <f>IF(B148="","",IF(AND(Input!X147="",IFERROR(VLOOKUP(K148,UIR!$A$2:$P$21,15,FALSE),"")&lt;&gt;""),"Data is Missing.",""))</f>
        <v/>
      </c>
      <c r="AA148" s="195" t="str">
        <f>IF(B148="","",IF(AND(Input!Y147="",IFERROR(VLOOKUP(K148,UIR!$A$2:$P$21,16,FALSE),"")&lt;&gt;""),"Data is Missing.",""))</f>
        <v/>
      </c>
      <c r="AC148" s="202" t="str">
        <f>IF(ISERROR(IF(Input!D147="","",IF(ISERROR(VLOOKUP(Input!D147,'Measure List'!$A$2:$A$30000,1,0)),"Invalid RefNo",""))),"",IF(Input!D147="","",IF(ISERROR(VLOOKUP(Input!D147,'Measure List'!$A$2:$A$30000,1,0)),"Invalid RefNo","")))</f>
        <v/>
      </c>
      <c r="AD148" s="156"/>
      <c r="AE148" s="156"/>
      <c r="AF148" s="156"/>
      <c r="AG148" s="156"/>
      <c r="AH148" s="156"/>
      <c r="AI148" s="156"/>
      <c r="AJ148" s="156"/>
      <c r="AK148" s="156"/>
      <c r="AL148" s="203" t="str">
        <f>IF(COUNTIF(Dropdowns!$K$2:$K$7,Input!S147)&gt;0,"",IF(Input!S147="","","Invalid Type"))</f>
        <v/>
      </c>
      <c r="AN148" s="204" t="str">
        <f>IF(Input!C147="","",IF(ISNUMBER(VALUE(Input!C147)),"","Needs to be a number."))</f>
        <v/>
      </c>
      <c r="AO148" s="205" t="str">
        <f>IF(Input!E147="","",IF(ISNUMBER(VALUE(Input!E147)),"","Needs to be a number."))</f>
        <v/>
      </c>
      <c r="AP148" s="205" t="str">
        <f>IF(Input!N147="","",IF(ISNUMBER(VALUE(Input!N147)),"","Needs to be a number."))</f>
        <v/>
      </c>
      <c r="AQ148" s="205" t="str">
        <f>IF(Input!O147="","",IF(ISNUMBER(VALUE(Input!O147)),"","Needs to be a number."))</f>
        <v/>
      </c>
      <c r="AR148" s="205" t="str">
        <f>IF(Input!V147="","",IF(ISNUMBER(VALUE(Input!V147)),"","Needs to be a number."))</f>
        <v/>
      </c>
      <c r="AS148" s="205" t="str">
        <f>IF(Input!W147="","",IF(ISNUMBER(VALUE(Input!W147)),"","Needs to be a number."))</f>
        <v/>
      </c>
      <c r="AT148" s="205" t="str">
        <f>IF(Input!X147="","",IF(ISNUMBER(VALUE(Input!X147)),"","Needs to be a number."))</f>
        <v/>
      </c>
      <c r="AU148" s="206" t="str">
        <f>IF(Input!Y147="","",IF(ISNUMBER(VALUE(Input!Y147)),"","Needs to be a number."))</f>
        <v/>
      </c>
      <c r="AV148" s="207"/>
      <c r="AW148" s="259" t="str">
        <f>IF(OR(VALUE(Input!C147)&lt;0,VALUE(Input!C147)&gt;100), "Invalid EEI %","")</f>
        <v/>
      </c>
      <c r="AX148" s="207"/>
      <c r="AY148" s="278" t="str">
        <f>IF(Input!E147="","",IF(VALUE(Input!E147)=0,"Do not enter 0.",""))</f>
        <v/>
      </c>
    </row>
    <row r="149" spans="2:51" x14ac:dyDescent="0.3">
      <c r="B149" s="188" t="str">
        <f>Input!A148</f>
        <v/>
      </c>
      <c r="C149" s="189" t="str">
        <f>IF(ISERROR(IF(AND(Input!$A148="",SUMPRODUCT(--(LEN(Input!$A149:'Input'!$A$1006)&gt;0))&lt;&gt;0),"Row is skipped.",IF(AND(Input!$A148="",Input!$A149=""),"", IF(Input!B148="","Data is missing.","")))),"",IF(AND(Input!$A148="",SUMPRODUCT(--(LEN(Input!$A149:'Input'!$A$1006)&gt;0))&lt;&gt;0),"Row is skipped.",IF(AND(Input!$A148="",Input!$A149=""),"", IF(Input!B148="","Data is missing.",""))))</f>
        <v/>
      </c>
      <c r="D149" s="189" t="str">
        <f>IF(ISERROR(IF(AND(Input!$A148="",SUMPRODUCT(--(LEN(Input!$A149:'Input'!$A$1006)&gt;0))&lt;&gt;0),"Row is skipped.",IF(AND(Input!$A148="",Input!$A149=""),"", IF(Input!C148="","Data is missing.","")))),"",IF(AND(Input!$A148="",SUMPRODUCT(--(LEN(Input!$A149:'Input'!$A$1006)&gt;0))&lt;&gt;0),"Row is skipped.",IF(AND(Input!$A148="",Input!$A149=""),"", IF(Input!C148="","Data is missing.",""))))</f>
        <v/>
      </c>
      <c r="E149" s="189" t="str">
        <f>IF(ISERROR(IF(AND(Input!$A148="",SUMPRODUCT(--(LEN(Input!$A149:'Input'!$A$1006)&gt;0))&lt;&gt;0),"Row is skipped.",IF(AND(Input!$A148="",Input!$A149=""),"", IF(Input!D148="","Data is missing.","")))),"",IF(AND(Input!$A148="",SUMPRODUCT(--(LEN(Input!$A149:'Input'!$A$1006)&gt;0))&lt;&gt;0),"Row is skipped.",IF(AND(Input!$A148="",Input!$A149=""),"", IF(Input!D148="","Data is missing.",""))))</f>
        <v/>
      </c>
      <c r="F149" s="189" t="str">
        <f>IF(ISERROR(IF(AND(Input!$A148="",SUMPRODUCT(--(LEN(Input!$A149:'Input'!$A$1006)&gt;0))&lt;&gt;0),"Row is skipped.",IF(AND(Input!$A148="",Input!$A149=""),"", IF(Input!E148="","Data is missing.","")))),"",IF(AND(Input!$A148="",SUMPRODUCT(--(LEN(Input!$A149:'Input'!$A$1006)&gt;0))&lt;&gt;0),"Row is skipped.",IF(AND(Input!$A148="",Input!$A149=""),"", IF(Input!E148="","Data is missing.",""))))</f>
        <v/>
      </c>
      <c r="G149" s="189" t="str">
        <f>IF(ISERROR(IF(AND(Input!$A148="",SUMPRODUCT(--(LEN(Input!$A149:'Input'!$A$1006)&gt;0))&lt;&gt;0),"Row is skipped.",IF(AND(Input!$A148="",Input!$A149=""),"", IF(Input!F148="","Data is missing.","")))),"",IF(AND(Input!$A148="",SUMPRODUCT(--(LEN(Input!$A149:'Input'!$A$1006)&gt;0))&lt;&gt;0),"Row is skipped.",IF(AND(Input!$A148="",Input!$A149=""),"", IF(Input!F148="","Data is missing.",""))))</f>
        <v/>
      </c>
      <c r="H149" s="190" t="str">
        <f>IF(ISERROR(IF(AND(Input!$A148="",SUMPRODUCT(--(LEN(Input!$A149:'Input'!$A$1006)&gt;0))&lt;&gt;0),"Row is skipped.",IF(AND(Input!$A148="",Input!$A149=""),"", IF(Input!G148="","Data is missing.","")))),"",IF(AND(Input!$A148="",SUMPRODUCT(--(LEN(Input!$A149:'Input'!$A$1006)&gt;0))&lt;&gt;0),"Row is skipped.",IF(AND(Input!$A148="",Input!$A149=""),"", IF(Input!G148="","Data is missing.",""))))</f>
        <v/>
      </c>
      <c r="I149" s="156"/>
      <c r="J149" s="191" t="str">
        <f>IFERROR(VLOOKUP(VLOOKUP(Input!$D148,'Measure List'!$A:$AN,40,FALSE),UIR!$A$1:$Q$27,17,FALSE),"")</f>
        <v/>
      </c>
      <c r="K149" s="192" t="str">
        <f>IFERROR(VLOOKUP(Input!$D148,'Measure List'!$A:$AN,40,FALSE),"")</f>
        <v/>
      </c>
      <c r="L149" s="156"/>
      <c r="M149" s="193" t="str">
        <f>IF(B149="","",IF(AND(Input!H148="",IFERROR(VLOOKUP(K149,UIR!$A$2:$P$21,2,FALSE),"")&lt;&gt;""),"Data is Missing.",""))</f>
        <v/>
      </c>
      <c r="N149" s="194" t="str">
        <f>IF(B149="","",IF(AND(Input!I148="",IFERROR(VLOOKUP(K149,UIR!$A$2:$P$21,3,FALSE),"")&lt;&gt;""),"Data is Missing.",""))</f>
        <v/>
      </c>
      <c r="O149" s="194" t="str">
        <f>IF(B149="","",IF(AND(Input!J148="",IFERROR(VLOOKUP(K149,UIR!$A$2:$P$21,4,FALSE),"")&lt;&gt;""),"Data is Missing.",""))</f>
        <v/>
      </c>
      <c r="P149" s="194" t="str">
        <f>IF(B149="","",IF(AND(Input!K148="",IFERROR(VLOOKUP(K149,UIR!$A$2:$P$21,5,FALSE),"")&lt;&gt;""),"Data is Missing.",""))</f>
        <v/>
      </c>
      <c r="Q149" s="194" t="str">
        <f>IF(B149="","",IF(AND(Input!L148="",IFERROR(VLOOKUP(K149,UIR!$A$2:$P$21,6,FALSE),"")&lt;&gt;""),"Data is Missing.",""))</f>
        <v/>
      </c>
      <c r="R149" s="194" t="str">
        <f>IF(B149="","",IF(AND(Input!M148="",IFERROR(VLOOKUP(K149,UIR!$A$2:$P$21,7,FALSE),"")&lt;&gt;""),"Data is Missing.",""))</f>
        <v/>
      </c>
      <c r="S149" s="194" t="str">
        <f>IF(B149="","",IF(AND(Input!P148="",IFERROR(VLOOKUP(K149,UIR!$A$2:$P$21,8,FALSE),"")&lt;&gt;""),"Data is Missing.",""))</f>
        <v/>
      </c>
      <c r="T149" s="194" t="str">
        <f>IF(B149="","",IF(AND(Input!Q148="",IFERROR(VLOOKUP(K149,UIR!$A$2:$P$21,9,FALSE),"")&lt;&gt;""),"Data is Missing.",""))</f>
        <v/>
      </c>
      <c r="U149" s="194"/>
      <c r="V149" s="194" t="str">
        <f>IF(B149="","",IF(AND(Input!S148="",IFERROR(VLOOKUP(K149,UIR!$A$2:$P$21,11,FALSE),"")&lt;&gt;""),"Data is Missing.",""))</f>
        <v/>
      </c>
      <c r="W149" s="194" t="str">
        <f>IF(B149="","",IF(AND(Input!T148="",IFERROR(VLOOKUP(K149,UIR!$A$2:$P$21,12,FALSE),"")&lt;&gt;""),"Data is Missing.",""))</f>
        <v/>
      </c>
      <c r="X149" s="194" t="str">
        <f>IF(B149="","",IF(AND(Input!V148="",IFERROR(VLOOKUP(K149,UIR!$A$2:$P$21,13,FALSE),"")&lt;&gt;""),"Data is Missing.",""))</f>
        <v/>
      </c>
      <c r="Y149" s="194" t="str">
        <f>IF(B149="","",IF(AND(Input!W148="",IFERROR(VLOOKUP(K149,UIR!$A$2:$P$21,14,FALSE),"")&lt;&gt;""),"Data is Missing.",""))</f>
        <v/>
      </c>
      <c r="Z149" s="194" t="str">
        <f>IF(B149="","",IF(AND(Input!X148="",IFERROR(VLOOKUP(K149,UIR!$A$2:$P$21,15,FALSE),"")&lt;&gt;""),"Data is Missing.",""))</f>
        <v/>
      </c>
      <c r="AA149" s="195" t="str">
        <f>IF(B149="","",IF(AND(Input!Y148="",IFERROR(VLOOKUP(K149,UIR!$A$2:$P$21,16,FALSE),"")&lt;&gt;""),"Data is Missing.",""))</f>
        <v/>
      </c>
      <c r="AC149" s="202" t="str">
        <f>IF(ISERROR(IF(Input!D148="","",IF(ISERROR(VLOOKUP(Input!D148,'Measure List'!$A$2:$A$30000,1,0)),"Invalid RefNo",""))),"",IF(Input!D148="","",IF(ISERROR(VLOOKUP(Input!D148,'Measure List'!$A$2:$A$30000,1,0)),"Invalid RefNo","")))</f>
        <v/>
      </c>
      <c r="AD149" s="156"/>
      <c r="AE149" s="156"/>
      <c r="AF149" s="156"/>
      <c r="AG149" s="156"/>
      <c r="AH149" s="156"/>
      <c r="AI149" s="156"/>
      <c r="AJ149" s="156"/>
      <c r="AK149" s="156"/>
      <c r="AL149" s="203" t="str">
        <f>IF(COUNTIF(Dropdowns!$K$2:$K$7,Input!S148)&gt;0,"",IF(Input!S148="","","Invalid Type"))</f>
        <v/>
      </c>
      <c r="AN149" s="204" t="str">
        <f>IF(Input!C148="","",IF(ISNUMBER(VALUE(Input!C148)),"","Needs to be a number."))</f>
        <v/>
      </c>
      <c r="AO149" s="205" t="str">
        <f>IF(Input!E148="","",IF(ISNUMBER(VALUE(Input!E148)),"","Needs to be a number."))</f>
        <v/>
      </c>
      <c r="AP149" s="205" t="str">
        <f>IF(Input!N148="","",IF(ISNUMBER(VALUE(Input!N148)),"","Needs to be a number."))</f>
        <v/>
      </c>
      <c r="AQ149" s="205" t="str">
        <f>IF(Input!O148="","",IF(ISNUMBER(VALUE(Input!O148)),"","Needs to be a number."))</f>
        <v/>
      </c>
      <c r="AR149" s="205" t="str">
        <f>IF(Input!V148="","",IF(ISNUMBER(VALUE(Input!V148)),"","Needs to be a number."))</f>
        <v/>
      </c>
      <c r="AS149" s="205" t="str">
        <f>IF(Input!W148="","",IF(ISNUMBER(VALUE(Input!W148)),"","Needs to be a number."))</f>
        <v/>
      </c>
      <c r="AT149" s="205" t="str">
        <f>IF(Input!X148="","",IF(ISNUMBER(VALUE(Input!X148)),"","Needs to be a number."))</f>
        <v/>
      </c>
      <c r="AU149" s="206" t="str">
        <f>IF(Input!Y148="","",IF(ISNUMBER(VALUE(Input!Y148)),"","Needs to be a number."))</f>
        <v/>
      </c>
      <c r="AV149" s="207"/>
      <c r="AW149" s="259" t="str">
        <f>IF(OR(VALUE(Input!C148)&lt;0,VALUE(Input!C148)&gt;100), "Invalid EEI %","")</f>
        <v/>
      </c>
      <c r="AX149" s="207"/>
      <c r="AY149" s="278" t="str">
        <f>IF(Input!E148="","",IF(VALUE(Input!E148)=0,"Do not enter 0.",""))</f>
        <v/>
      </c>
    </row>
    <row r="150" spans="2:51" x14ac:dyDescent="0.3">
      <c r="B150" s="188" t="str">
        <f>Input!A149</f>
        <v/>
      </c>
      <c r="C150" s="189" t="str">
        <f>IF(ISERROR(IF(AND(Input!$A149="",SUMPRODUCT(--(LEN(Input!$A150:'Input'!$A$1006)&gt;0))&lt;&gt;0),"Row is skipped.",IF(AND(Input!$A149="",Input!$A150=""),"", IF(Input!B149="","Data is missing.","")))),"",IF(AND(Input!$A149="",SUMPRODUCT(--(LEN(Input!$A150:'Input'!$A$1006)&gt;0))&lt;&gt;0),"Row is skipped.",IF(AND(Input!$A149="",Input!$A150=""),"", IF(Input!B149="","Data is missing.",""))))</f>
        <v/>
      </c>
      <c r="D150" s="189" t="str">
        <f>IF(ISERROR(IF(AND(Input!$A149="",SUMPRODUCT(--(LEN(Input!$A150:'Input'!$A$1006)&gt;0))&lt;&gt;0),"Row is skipped.",IF(AND(Input!$A149="",Input!$A150=""),"", IF(Input!C149="","Data is missing.","")))),"",IF(AND(Input!$A149="",SUMPRODUCT(--(LEN(Input!$A150:'Input'!$A$1006)&gt;0))&lt;&gt;0),"Row is skipped.",IF(AND(Input!$A149="",Input!$A150=""),"", IF(Input!C149="","Data is missing.",""))))</f>
        <v/>
      </c>
      <c r="E150" s="189" t="str">
        <f>IF(ISERROR(IF(AND(Input!$A149="",SUMPRODUCT(--(LEN(Input!$A150:'Input'!$A$1006)&gt;0))&lt;&gt;0),"Row is skipped.",IF(AND(Input!$A149="",Input!$A150=""),"", IF(Input!D149="","Data is missing.","")))),"",IF(AND(Input!$A149="",SUMPRODUCT(--(LEN(Input!$A150:'Input'!$A$1006)&gt;0))&lt;&gt;0),"Row is skipped.",IF(AND(Input!$A149="",Input!$A150=""),"", IF(Input!D149="","Data is missing.",""))))</f>
        <v/>
      </c>
      <c r="F150" s="189" t="str">
        <f>IF(ISERROR(IF(AND(Input!$A149="",SUMPRODUCT(--(LEN(Input!$A150:'Input'!$A$1006)&gt;0))&lt;&gt;0),"Row is skipped.",IF(AND(Input!$A149="",Input!$A150=""),"", IF(Input!E149="","Data is missing.","")))),"",IF(AND(Input!$A149="",SUMPRODUCT(--(LEN(Input!$A150:'Input'!$A$1006)&gt;0))&lt;&gt;0),"Row is skipped.",IF(AND(Input!$A149="",Input!$A150=""),"", IF(Input!E149="","Data is missing.",""))))</f>
        <v/>
      </c>
      <c r="G150" s="189" t="str">
        <f>IF(ISERROR(IF(AND(Input!$A149="",SUMPRODUCT(--(LEN(Input!$A150:'Input'!$A$1006)&gt;0))&lt;&gt;0),"Row is skipped.",IF(AND(Input!$A149="",Input!$A150=""),"", IF(Input!F149="","Data is missing.","")))),"",IF(AND(Input!$A149="",SUMPRODUCT(--(LEN(Input!$A150:'Input'!$A$1006)&gt;0))&lt;&gt;0),"Row is skipped.",IF(AND(Input!$A149="",Input!$A150=""),"", IF(Input!F149="","Data is missing.",""))))</f>
        <v/>
      </c>
      <c r="H150" s="190" t="str">
        <f>IF(ISERROR(IF(AND(Input!$A149="",SUMPRODUCT(--(LEN(Input!$A150:'Input'!$A$1006)&gt;0))&lt;&gt;0),"Row is skipped.",IF(AND(Input!$A149="",Input!$A150=""),"", IF(Input!G149="","Data is missing.","")))),"",IF(AND(Input!$A149="",SUMPRODUCT(--(LEN(Input!$A150:'Input'!$A$1006)&gt;0))&lt;&gt;0),"Row is skipped.",IF(AND(Input!$A149="",Input!$A150=""),"", IF(Input!G149="","Data is missing.",""))))</f>
        <v/>
      </c>
      <c r="I150" s="156"/>
      <c r="J150" s="191" t="str">
        <f>IFERROR(VLOOKUP(VLOOKUP(Input!$D149,'Measure List'!$A:$AN,40,FALSE),UIR!$A$1:$Q$27,17,FALSE),"")</f>
        <v/>
      </c>
      <c r="K150" s="192" t="str">
        <f>IFERROR(VLOOKUP(Input!$D149,'Measure List'!$A:$AN,40,FALSE),"")</f>
        <v/>
      </c>
      <c r="L150" s="156"/>
      <c r="M150" s="193" t="str">
        <f>IF(B150="","",IF(AND(Input!H149="",IFERROR(VLOOKUP(K150,UIR!$A$2:$P$21,2,FALSE),"")&lt;&gt;""),"Data is Missing.",""))</f>
        <v/>
      </c>
      <c r="N150" s="194" t="str">
        <f>IF(B150="","",IF(AND(Input!I149="",IFERROR(VLOOKUP(K150,UIR!$A$2:$P$21,3,FALSE),"")&lt;&gt;""),"Data is Missing.",""))</f>
        <v/>
      </c>
      <c r="O150" s="194" t="str">
        <f>IF(B150="","",IF(AND(Input!J149="",IFERROR(VLOOKUP(K150,UIR!$A$2:$P$21,4,FALSE),"")&lt;&gt;""),"Data is Missing.",""))</f>
        <v/>
      </c>
      <c r="P150" s="194" t="str">
        <f>IF(B150="","",IF(AND(Input!K149="",IFERROR(VLOOKUP(K150,UIR!$A$2:$P$21,5,FALSE),"")&lt;&gt;""),"Data is Missing.",""))</f>
        <v/>
      </c>
      <c r="Q150" s="194" t="str">
        <f>IF(B150="","",IF(AND(Input!L149="",IFERROR(VLOOKUP(K150,UIR!$A$2:$P$21,6,FALSE),"")&lt;&gt;""),"Data is Missing.",""))</f>
        <v/>
      </c>
      <c r="R150" s="194" t="str">
        <f>IF(B150="","",IF(AND(Input!M149="",IFERROR(VLOOKUP(K150,UIR!$A$2:$P$21,7,FALSE),"")&lt;&gt;""),"Data is Missing.",""))</f>
        <v/>
      </c>
      <c r="S150" s="194" t="str">
        <f>IF(B150="","",IF(AND(Input!P149="",IFERROR(VLOOKUP(K150,UIR!$A$2:$P$21,8,FALSE),"")&lt;&gt;""),"Data is Missing.",""))</f>
        <v/>
      </c>
      <c r="T150" s="194" t="str">
        <f>IF(B150="","",IF(AND(Input!Q149="",IFERROR(VLOOKUP(K150,UIR!$A$2:$P$21,9,FALSE),"")&lt;&gt;""),"Data is Missing.",""))</f>
        <v/>
      </c>
      <c r="U150" s="194"/>
      <c r="V150" s="194" t="str">
        <f>IF(B150="","",IF(AND(Input!S149="",IFERROR(VLOOKUP(K150,UIR!$A$2:$P$21,11,FALSE),"")&lt;&gt;""),"Data is Missing.",""))</f>
        <v/>
      </c>
      <c r="W150" s="194" t="str">
        <f>IF(B150="","",IF(AND(Input!T149="",IFERROR(VLOOKUP(K150,UIR!$A$2:$P$21,12,FALSE),"")&lt;&gt;""),"Data is Missing.",""))</f>
        <v/>
      </c>
      <c r="X150" s="194" t="str">
        <f>IF(B150="","",IF(AND(Input!V149="",IFERROR(VLOOKUP(K150,UIR!$A$2:$P$21,13,FALSE),"")&lt;&gt;""),"Data is Missing.",""))</f>
        <v/>
      </c>
      <c r="Y150" s="194" t="str">
        <f>IF(B150="","",IF(AND(Input!W149="",IFERROR(VLOOKUP(K150,UIR!$A$2:$P$21,14,FALSE),"")&lt;&gt;""),"Data is Missing.",""))</f>
        <v/>
      </c>
      <c r="Z150" s="194" t="str">
        <f>IF(B150="","",IF(AND(Input!X149="",IFERROR(VLOOKUP(K150,UIR!$A$2:$P$21,15,FALSE),"")&lt;&gt;""),"Data is Missing.",""))</f>
        <v/>
      </c>
      <c r="AA150" s="195" t="str">
        <f>IF(B150="","",IF(AND(Input!Y149="",IFERROR(VLOOKUP(K150,UIR!$A$2:$P$21,16,FALSE),"")&lt;&gt;""),"Data is Missing.",""))</f>
        <v/>
      </c>
      <c r="AC150" s="202" t="str">
        <f>IF(ISERROR(IF(Input!D149="","",IF(ISERROR(VLOOKUP(Input!D149,'Measure List'!$A$2:$A$30000,1,0)),"Invalid RefNo",""))),"",IF(Input!D149="","",IF(ISERROR(VLOOKUP(Input!D149,'Measure List'!$A$2:$A$30000,1,0)),"Invalid RefNo","")))</f>
        <v/>
      </c>
      <c r="AD150" s="156"/>
      <c r="AE150" s="156"/>
      <c r="AF150" s="156"/>
      <c r="AG150" s="156"/>
      <c r="AH150" s="156"/>
      <c r="AI150" s="156"/>
      <c r="AJ150" s="156"/>
      <c r="AK150" s="156"/>
      <c r="AL150" s="203" t="str">
        <f>IF(COUNTIF(Dropdowns!$K$2:$K$7,Input!S149)&gt;0,"",IF(Input!S149="","","Invalid Type"))</f>
        <v/>
      </c>
      <c r="AN150" s="204" t="str">
        <f>IF(Input!C149="","",IF(ISNUMBER(VALUE(Input!C149)),"","Needs to be a number."))</f>
        <v/>
      </c>
      <c r="AO150" s="205" t="str">
        <f>IF(Input!E149="","",IF(ISNUMBER(VALUE(Input!E149)),"","Needs to be a number."))</f>
        <v/>
      </c>
      <c r="AP150" s="205" t="str">
        <f>IF(Input!N149="","",IF(ISNUMBER(VALUE(Input!N149)),"","Needs to be a number."))</f>
        <v/>
      </c>
      <c r="AQ150" s="205" t="str">
        <f>IF(Input!O149="","",IF(ISNUMBER(VALUE(Input!O149)),"","Needs to be a number."))</f>
        <v/>
      </c>
      <c r="AR150" s="205" t="str">
        <f>IF(Input!V149="","",IF(ISNUMBER(VALUE(Input!V149)),"","Needs to be a number."))</f>
        <v/>
      </c>
      <c r="AS150" s="205" t="str">
        <f>IF(Input!W149="","",IF(ISNUMBER(VALUE(Input!W149)),"","Needs to be a number."))</f>
        <v/>
      </c>
      <c r="AT150" s="205" t="str">
        <f>IF(Input!X149="","",IF(ISNUMBER(VALUE(Input!X149)),"","Needs to be a number."))</f>
        <v/>
      </c>
      <c r="AU150" s="206" t="str">
        <f>IF(Input!Y149="","",IF(ISNUMBER(VALUE(Input!Y149)),"","Needs to be a number."))</f>
        <v/>
      </c>
      <c r="AV150" s="207"/>
      <c r="AW150" s="259" t="str">
        <f>IF(OR(VALUE(Input!C149)&lt;0,VALUE(Input!C149)&gt;100), "Invalid EEI %","")</f>
        <v/>
      </c>
      <c r="AX150" s="207"/>
      <c r="AY150" s="278" t="str">
        <f>IF(Input!E149="","",IF(VALUE(Input!E149)=0,"Do not enter 0.",""))</f>
        <v/>
      </c>
    </row>
    <row r="151" spans="2:51" x14ac:dyDescent="0.3">
      <c r="B151" s="188" t="str">
        <f>Input!A150</f>
        <v/>
      </c>
      <c r="C151" s="189" t="str">
        <f>IF(ISERROR(IF(AND(Input!$A150="",SUMPRODUCT(--(LEN(Input!$A151:'Input'!$A$1006)&gt;0))&lt;&gt;0),"Row is skipped.",IF(AND(Input!$A150="",Input!$A151=""),"", IF(Input!B150="","Data is missing.","")))),"",IF(AND(Input!$A150="",SUMPRODUCT(--(LEN(Input!$A151:'Input'!$A$1006)&gt;0))&lt;&gt;0),"Row is skipped.",IF(AND(Input!$A150="",Input!$A151=""),"", IF(Input!B150="","Data is missing.",""))))</f>
        <v/>
      </c>
      <c r="D151" s="189" t="str">
        <f>IF(ISERROR(IF(AND(Input!$A150="",SUMPRODUCT(--(LEN(Input!$A151:'Input'!$A$1006)&gt;0))&lt;&gt;0),"Row is skipped.",IF(AND(Input!$A150="",Input!$A151=""),"", IF(Input!C150="","Data is missing.","")))),"",IF(AND(Input!$A150="",SUMPRODUCT(--(LEN(Input!$A151:'Input'!$A$1006)&gt;0))&lt;&gt;0),"Row is skipped.",IF(AND(Input!$A150="",Input!$A151=""),"", IF(Input!C150="","Data is missing.",""))))</f>
        <v/>
      </c>
      <c r="E151" s="189" t="str">
        <f>IF(ISERROR(IF(AND(Input!$A150="",SUMPRODUCT(--(LEN(Input!$A151:'Input'!$A$1006)&gt;0))&lt;&gt;0),"Row is skipped.",IF(AND(Input!$A150="",Input!$A151=""),"", IF(Input!D150="","Data is missing.","")))),"",IF(AND(Input!$A150="",SUMPRODUCT(--(LEN(Input!$A151:'Input'!$A$1006)&gt;0))&lt;&gt;0),"Row is skipped.",IF(AND(Input!$A150="",Input!$A151=""),"", IF(Input!D150="","Data is missing.",""))))</f>
        <v/>
      </c>
      <c r="F151" s="189" t="str">
        <f>IF(ISERROR(IF(AND(Input!$A150="",SUMPRODUCT(--(LEN(Input!$A151:'Input'!$A$1006)&gt;0))&lt;&gt;0),"Row is skipped.",IF(AND(Input!$A150="",Input!$A151=""),"", IF(Input!E150="","Data is missing.","")))),"",IF(AND(Input!$A150="",SUMPRODUCT(--(LEN(Input!$A151:'Input'!$A$1006)&gt;0))&lt;&gt;0),"Row is skipped.",IF(AND(Input!$A150="",Input!$A151=""),"", IF(Input!E150="","Data is missing.",""))))</f>
        <v/>
      </c>
      <c r="G151" s="189" t="str">
        <f>IF(ISERROR(IF(AND(Input!$A150="",SUMPRODUCT(--(LEN(Input!$A151:'Input'!$A$1006)&gt;0))&lt;&gt;0),"Row is skipped.",IF(AND(Input!$A150="",Input!$A151=""),"", IF(Input!F150="","Data is missing.","")))),"",IF(AND(Input!$A150="",SUMPRODUCT(--(LEN(Input!$A151:'Input'!$A$1006)&gt;0))&lt;&gt;0),"Row is skipped.",IF(AND(Input!$A150="",Input!$A151=""),"", IF(Input!F150="","Data is missing.",""))))</f>
        <v/>
      </c>
      <c r="H151" s="190" t="str">
        <f>IF(ISERROR(IF(AND(Input!$A150="",SUMPRODUCT(--(LEN(Input!$A151:'Input'!$A$1006)&gt;0))&lt;&gt;0),"Row is skipped.",IF(AND(Input!$A150="",Input!$A151=""),"", IF(Input!G150="","Data is missing.","")))),"",IF(AND(Input!$A150="",SUMPRODUCT(--(LEN(Input!$A151:'Input'!$A$1006)&gt;0))&lt;&gt;0),"Row is skipped.",IF(AND(Input!$A150="",Input!$A151=""),"", IF(Input!G150="","Data is missing.",""))))</f>
        <v/>
      </c>
      <c r="I151" s="156"/>
      <c r="J151" s="191" t="str">
        <f>IFERROR(VLOOKUP(VLOOKUP(Input!$D150,'Measure List'!$A:$AN,40,FALSE),UIR!$A$1:$Q$27,17,FALSE),"")</f>
        <v/>
      </c>
      <c r="K151" s="192" t="str">
        <f>IFERROR(VLOOKUP(Input!$D150,'Measure List'!$A:$AN,40,FALSE),"")</f>
        <v/>
      </c>
      <c r="L151" s="156"/>
      <c r="M151" s="193" t="str">
        <f>IF(B151="","",IF(AND(Input!H150="",IFERROR(VLOOKUP(K151,UIR!$A$2:$P$21,2,FALSE),"")&lt;&gt;""),"Data is Missing.",""))</f>
        <v/>
      </c>
      <c r="N151" s="194" t="str">
        <f>IF(B151="","",IF(AND(Input!I150="",IFERROR(VLOOKUP(K151,UIR!$A$2:$P$21,3,FALSE),"")&lt;&gt;""),"Data is Missing.",""))</f>
        <v/>
      </c>
      <c r="O151" s="194" t="str">
        <f>IF(B151="","",IF(AND(Input!J150="",IFERROR(VLOOKUP(K151,UIR!$A$2:$P$21,4,FALSE),"")&lt;&gt;""),"Data is Missing.",""))</f>
        <v/>
      </c>
      <c r="P151" s="194" t="str">
        <f>IF(B151="","",IF(AND(Input!K150="",IFERROR(VLOOKUP(K151,UIR!$A$2:$P$21,5,FALSE),"")&lt;&gt;""),"Data is Missing.",""))</f>
        <v/>
      </c>
      <c r="Q151" s="194" t="str">
        <f>IF(B151="","",IF(AND(Input!L150="",IFERROR(VLOOKUP(K151,UIR!$A$2:$P$21,6,FALSE),"")&lt;&gt;""),"Data is Missing.",""))</f>
        <v/>
      </c>
      <c r="R151" s="194" t="str">
        <f>IF(B151="","",IF(AND(Input!M150="",IFERROR(VLOOKUP(K151,UIR!$A$2:$P$21,7,FALSE),"")&lt;&gt;""),"Data is Missing.",""))</f>
        <v/>
      </c>
      <c r="S151" s="194" t="str">
        <f>IF(B151="","",IF(AND(Input!P150="",IFERROR(VLOOKUP(K151,UIR!$A$2:$P$21,8,FALSE),"")&lt;&gt;""),"Data is Missing.",""))</f>
        <v/>
      </c>
      <c r="T151" s="194" t="str">
        <f>IF(B151="","",IF(AND(Input!Q150="",IFERROR(VLOOKUP(K151,UIR!$A$2:$P$21,9,FALSE),"")&lt;&gt;""),"Data is Missing.",""))</f>
        <v/>
      </c>
      <c r="U151" s="194"/>
      <c r="V151" s="194" t="str">
        <f>IF(B151="","",IF(AND(Input!S150="",IFERROR(VLOOKUP(K151,UIR!$A$2:$P$21,11,FALSE),"")&lt;&gt;""),"Data is Missing.",""))</f>
        <v/>
      </c>
      <c r="W151" s="194" t="str">
        <f>IF(B151="","",IF(AND(Input!T150="",IFERROR(VLOOKUP(K151,UIR!$A$2:$P$21,12,FALSE),"")&lt;&gt;""),"Data is Missing.",""))</f>
        <v/>
      </c>
      <c r="X151" s="194" t="str">
        <f>IF(B151="","",IF(AND(Input!V150="",IFERROR(VLOOKUP(K151,UIR!$A$2:$P$21,13,FALSE),"")&lt;&gt;""),"Data is Missing.",""))</f>
        <v/>
      </c>
      <c r="Y151" s="194" t="str">
        <f>IF(B151="","",IF(AND(Input!W150="",IFERROR(VLOOKUP(K151,UIR!$A$2:$P$21,14,FALSE),"")&lt;&gt;""),"Data is Missing.",""))</f>
        <v/>
      </c>
      <c r="Z151" s="194" t="str">
        <f>IF(B151="","",IF(AND(Input!X150="",IFERROR(VLOOKUP(K151,UIR!$A$2:$P$21,15,FALSE),"")&lt;&gt;""),"Data is Missing.",""))</f>
        <v/>
      </c>
      <c r="AA151" s="195" t="str">
        <f>IF(B151="","",IF(AND(Input!Y150="",IFERROR(VLOOKUP(K151,UIR!$A$2:$P$21,16,FALSE),"")&lt;&gt;""),"Data is Missing.",""))</f>
        <v/>
      </c>
      <c r="AC151" s="202" t="str">
        <f>IF(ISERROR(IF(Input!D150="","",IF(ISERROR(VLOOKUP(Input!D150,'Measure List'!$A$2:$A$30000,1,0)),"Invalid RefNo",""))),"",IF(Input!D150="","",IF(ISERROR(VLOOKUP(Input!D150,'Measure List'!$A$2:$A$30000,1,0)),"Invalid RefNo","")))</f>
        <v/>
      </c>
      <c r="AD151" s="156"/>
      <c r="AE151" s="156"/>
      <c r="AF151" s="156"/>
      <c r="AG151" s="156"/>
      <c r="AH151" s="156"/>
      <c r="AI151" s="156"/>
      <c r="AJ151" s="156"/>
      <c r="AK151" s="156"/>
      <c r="AL151" s="203" t="str">
        <f>IF(COUNTIF(Dropdowns!$K$2:$K$7,Input!S150)&gt;0,"",IF(Input!S150="","","Invalid Type"))</f>
        <v/>
      </c>
      <c r="AN151" s="204" t="str">
        <f>IF(Input!C150="","",IF(ISNUMBER(VALUE(Input!C150)),"","Needs to be a number."))</f>
        <v/>
      </c>
      <c r="AO151" s="205" t="str">
        <f>IF(Input!E150="","",IF(ISNUMBER(VALUE(Input!E150)),"","Needs to be a number."))</f>
        <v/>
      </c>
      <c r="AP151" s="205" t="str">
        <f>IF(Input!N150="","",IF(ISNUMBER(VALUE(Input!N150)),"","Needs to be a number."))</f>
        <v/>
      </c>
      <c r="AQ151" s="205" t="str">
        <f>IF(Input!O150="","",IF(ISNUMBER(VALUE(Input!O150)),"","Needs to be a number."))</f>
        <v/>
      </c>
      <c r="AR151" s="205" t="str">
        <f>IF(Input!V150="","",IF(ISNUMBER(VALUE(Input!V150)),"","Needs to be a number."))</f>
        <v/>
      </c>
      <c r="AS151" s="205" t="str">
        <f>IF(Input!W150="","",IF(ISNUMBER(VALUE(Input!W150)),"","Needs to be a number."))</f>
        <v/>
      </c>
      <c r="AT151" s="205" t="str">
        <f>IF(Input!X150="","",IF(ISNUMBER(VALUE(Input!X150)),"","Needs to be a number."))</f>
        <v/>
      </c>
      <c r="AU151" s="206" t="str">
        <f>IF(Input!Y150="","",IF(ISNUMBER(VALUE(Input!Y150)),"","Needs to be a number."))</f>
        <v/>
      </c>
      <c r="AV151" s="207"/>
      <c r="AW151" s="259" t="str">
        <f>IF(OR(VALUE(Input!C150)&lt;0,VALUE(Input!C150)&gt;100), "Invalid EEI %","")</f>
        <v/>
      </c>
      <c r="AX151" s="207"/>
      <c r="AY151" s="278" t="str">
        <f>IF(Input!E150="","",IF(VALUE(Input!E150)=0,"Do not enter 0.",""))</f>
        <v/>
      </c>
    </row>
    <row r="152" spans="2:51" x14ac:dyDescent="0.3">
      <c r="B152" s="188" t="str">
        <f>Input!A151</f>
        <v/>
      </c>
      <c r="C152" s="189" t="str">
        <f>IF(ISERROR(IF(AND(Input!$A151="",SUMPRODUCT(--(LEN(Input!$A152:'Input'!$A$1006)&gt;0))&lt;&gt;0),"Row is skipped.",IF(AND(Input!$A151="",Input!$A152=""),"", IF(Input!B151="","Data is missing.","")))),"",IF(AND(Input!$A151="",SUMPRODUCT(--(LEN(Input!$A152:'Input'!$A$1006)&gt;0))&lt;&gt;0),"Row is skipped.",IF(AND(Input!$A151="",Input!$A152=""),"", IF(Input!B151="","Data is missing.",""))))</f>
        <v/>
      </c>
      <c r="D152" s="189" t="str">
        <f>IF(ISERROR(IF(AND(Input!$A151="",SUMPRODUCT(--(LEN(Input!$A152:'Input'!$A$1006)&gt;0))&lt;&gt;0),"Row is skipped.",IF(AND(Input!$A151="",Input!$A152=""),"", IF(Input!C151="","Data is missing.","")))),"",IF(AND(Input!$A151="",SUMPRODUCT(--(LEN(Input!$A152:'Input'!$A$1006)&gt;0))&lt;&gt;0),"Row is skipped.",IF(AND(Input!$A151="",Input!$A152=""),"", IF(Input!C151="","Data is missing.",""))))</f>
        <v/>
      </c>
      <c r="E152" s="189" t="str">
        <f>IF(ISERROR(IF(AND(Input!$A151="",SUMPRODUCT(--(LEN(Input!$A152:'Input'!$A$1006)&gt;0))&lt;&gt;0),"Row is skipped.",IF(AND(Input!$A151="",Input!$A152=""),"", IF(Input!D151="","Data is missing.","")))),"",IF(AND(Input!$A151="",SUMPRODUCT(--(LEN(Input!$A152:'Input'!$A$1006)&gt;0))&lt;&gt;0),"Row is skipped.",IF(AND(Input!$A151="",Input!$A152=""),"", IF(Input!D151="","Data is missing.",""))))</f>
        <v/>
      </c>
      <c r="F152" s="189" t="str">
        <f>IF(ISERROR(IF(AND(Input!$A151="",SUMPRODUCT(--(LEN(Input!$A152:'Input'!$A$1006)&gt;0))&lt;&gt;0),"Row is skipped.",IF(AND(Input!$A151="",Input!$A152=""),"", IF(Input!E151="","Data is missing.","")))),"",IF(AND(Input!$A151="",SUMPRODUCT(--(LEN(Input!$A152:'Input'!$A$1006)&gt;0))&lt;&gt;0),"Row is skipped.",IF(AND(Input!$A151="",Input!$A152=""),"", IF(Input!E151="","Data is missing.",""))))</f>
        <v/>
      </c>
      <c r="G152" s="189" t="str">
        <f>IF(ISERROR(IF(AND(Input!$A151="",SUMPRODUCT(--(LEN(Input!$A152:'Input'!$A$1006)&gt;0))&lt;&gt;0),"Row is skipped.",IF(AND(Input!$A151="",Input!$A152=""),"", IF(Input!F151="","Data is missing.","")))),"",IF(AND(Input!$A151="",SUMPRODUCT(--(LEN(Input!$A152:'Input'!$A$1006)&gt;0))&lt;&gt;0),"Row is skipped.",IF(AND(Input!$A151="",Input!$A152=""),"", IF(Input!F151="","Data is missing.",""))))</f>
        <v/>
      </c>
      <c r="H152" s="190" t="str">
        <f>IF(ISERROR(IF(AND(Input!$A151="",SUMPRODUCT(--(LEN(Input!$A152:'Input'!$A$1006)&gt;0))&lt;&gt;0),"Row is skipped.",IF(AND(Input!$A151="",Input!$A152=""),"", IF(Input!G151="","Data is missing.","")))),"",IF(AND(Input!$A151="",SUMPRODUCT(--(LEN(Input!$A152:'Input'!$A$1006)&gt;0))&lt;&gt;0),"Row is skipped.",IF(AND(Input!$A151="",Input!$A152=""),"", IF(Input!G151="","Data is missing.",""))))</f>
        <v/>
      </c>
      <c r="I152" s="156"/>
      <c r="J152" s="191" t="str">
        <f>IFERROR(VLOOKUP(VLOOKUP(Input!$D151,'Measure List'!$A:$AN,40,FALSE),UIR!$A$1:$Q$27,17,FALSE),"")</f>
        <v/>
      </c>
      <c r="K152" s="192" t="str">
        <f>IFERROR(VLOOKUP(Input!$D151,'Measure List'!$A:$AN,40,FALSE),"")</f>
        <v/>
      </c>
      <c r="L152" s="156"/>
      <c r="M152" s="193" t="str">
        <f>IF(B152="","",IF(AND(Input!H151="",IFERROR(VLOOKUP(K152,UIR!$A$2:$P$21,2,FALSE),"")&lt;&gt;""),"Data is Missing.",""))</f>
        <v/>
      </c>
      <c r="N152" s="194" t="str">
        <f>IF(B152="","",IF(AND(Input!I151="",IFERROR(VLOOKUP(K152,UIR!$A$2:$P$21,3,FALSE),"")&lt;&gt;""),"Data is Missing.",""))</f>
        <v/>
      </c>
      <c r="O152" s="194" t="str">
        <f>IF(B152="","",IF(AND(Input!J151="",IFERROR(VLOOKUP(K152,UIR!$A$2:$P$21,4,FALSE),"")&lt;&gt;""),"Data is Missing.",""))</f>
        <v/>
      </c>
      <c r="P152" s="194" t="str">
        <f>IF(B152="","",IF(AND(Input!K151="",IFERROR(VLOOKUP(K152,UIR!$A$2:$P$21,5,FALSE),"")&lt;&gt;""),"Data is Missing.",""))</f>
        <v/>
      </c>
      <c r="Q152" s="194" t="str">
        <f>IF(B152="","",IF(AND(Input!L151="",IFERROR(VLOOKUP(K152,UIR!$A$2:$P$21,6,FALSE),"")&lt;&gt;""),"Data is Missing.",""))</f>
        <v/>
      </c>
      <c r="R152" s="194" t="str">
        <f>IF(B152="","",IF(AND(Input!M151="",IFERROR(VLOOKUP(K152,UIR!$A$2:$P$21,7,FALSE),"")&lt;&gt;""),"Data is Missing.",""))</f>
        <v/>
      </c>
      <c r="S152" s="194" t="str">
        <f>IF(B152="","",IF(AND(Input!P151="",IFERROR(VLOOKUP(K152,UIR!$A$2:$P$21,8,FALSE),"")&lt;&gt;""),"Data is Missing.",""))</f>
        <v/>
      </c>
      <c r="T152" s="194" t="str">
        <f>IF(B152="","",IF(AND(Input!Q151="",IFERROR(VLOOKUP(K152,UIR!$A$2:$P$21,9,FALSE),"")&lt;&gt;""),"Data is Missing.",""))</f>
        <v/>
      </c>
      <c r="U152" s="194"/>
      <c r="V152" s="194" t="str">
        <f>IF(B152="","",IF(AND(Input!S151="",IFERROR(VLOOKUP(K152,UIR!$A$2:$P$21,11,FALSE),"")&lt;&gt;""),"Data is Missing.",""))</f>
        <v/>
      </c>
      <c r="W152" s="194" t="str">
        <f>IF(B152="","",IF(AND(Input!T151="",IFERROR(VLOOKUP(K152,UIR!$A$2:$P$21,12,FALSE),"")&lt;&gt;""),"Data is Missing.",""))</f>
        <v/>
      </c>
      <c r="X152" s="194" t="str">
        <f>IF(B152="","",IF(AND(Input!V151="",IFERROR(VLOOKUP(K152,UIR!$A$2:$P$21,13,FALSE),"")&lt;&gt;""),"Data is Missing.",""))</f>
        <v/>
      </c>
      <c r="Y152" s="194" t="str">
        <f>IF(B152="","",IF(AND(Input!W151="",IFERROR(VLOOKUP(K152,UIR!$A$2:$P$21,14,FALSE),"")&lt;&gt;""),"Data is Missing.",""))</f>
        <v/>
      </c>
      <c r="Z152" s="194" t="str">
        <f>IF(B152="","",IF(AND(Input!X151="",IFERROR(VLOOKUP(K152,UIR!$A$2:$P$21,15,FALSE),"")&lt;&gt;""),"Data is Missing.",""))</f>
        <v/>
      </c>
      <c r="AA152" s="195" t="str">
        <f>IF(B152="","",IF(AND(Input!Y151="",IFERROR(VLOOKUP(K152,UIR!$A$2:$P$21,16,FALSE),"")&lt;&gt;""),"Data is Missing.",""))</f>
        <v/>
      </c>
      <c r="AC152" s="202" t="str">
        <f>IF(ISERROR(IF(Input!D151="","",IF(ISERROR(VLOOKUP(Input!D151,'Measure List'!$A$2:$A$30000,1,0)),"Invalid RefNo",""))),"",IF(Input!D151="","",IF(ISERROR(VLOOKUP(Input!D151,'Measure List'!$A$2:$A$30000,1,0)),"Invalid RefNo","")))</f>
        <v/>
      </c>
      <c r="AD152" s="156"/>
      <c r="AE152" s="156"/>
      <c r="AF152" s="156"/>
      <c r="AG152" s="156"/>
      <c r="AH152" s="156"/>
      <c r="AI152" s="156"/>
      <c r="AJ152" s="156"/>
      <c r="AK152" s="156"/>
      <c r="AL152" s="203" t="str">
        <f>IF(COUNTIF(Dropdowns!$K$2:$K$7,Input!S151)&gt;0,"",IF(Input!S151="","","Invalid Type"))</f>
        <v/>
      </c>
      <c r="AN152" s="204" t="str">
        <f>IF(Input!C151="","",IF(ISNUMBER(VALUE(Input!C151)),"","Needs to be a number."))</f>
        <v/>
      </c>
      <c r="AO152" s="205" t="str">
        <f>IF(Input!E151="","",IF(ISNUMBER(VALUE(Input!E151)),"","Needs to be a number."))</f>
        <v/>
      </c>
      <c r="AP152" s="205" t="str">
        <f>IF(Input!N151="","",IF(ISNUMBER(VALUE(Input!N151)),"","Needs to be a number."))</f>
        <v/>
      </c>
      <c r="AQ152" s="205" t="str">
        <f>IF(Input!O151="","",IF(ISNUMBER(VALUE(Input!O151)),"","Needs to be a number."))</f>
        <v/>
      </c>
      <c r="AR152" s="205" t="str">
        <f>IF(Input!V151="","",IF(ISNUMBER(VALUE(Input!V151)),"","Needs to be a number."))</f>
        <v/>
      </c>
      <c r="AS152" s="205" t="str">
        <f>IF(Input!W151="","",IF(ISNUMBER(VALUE(Input!W151)),"","Needs to be a number."))</f>
        <v/>
      </c>
      <c r="AT152" s="205" t="str">
        <f>IF(Input!X151="","",IF(ISNUMBER(VALUE(Input!X151)),"","Needs to be a number."))</f>
        <v/>
      </c>
      <c r="AU152" s="206" t="str">
        <f>IF(Input!Y151="","",IF(ISNUMBER(VALUE(Input!Y151)),"","Needs to be a number."))</f>
        <v/>
      </c>
      <c r="AV152" s="207"/>
      <c r="AW152" s="259" t="str">
        <f>IF(OR(VALUE(Input!C151)&lt;0,VALUE(Input!C151)&gt;100), "Invalid EEI %","")</f>
        <v/>
      </c>
      <c r="AX152" s="207"/>
      <c r="AY152" s="278" t="str">
        <f>IF(Input!E151="","",IF(VALUE(Input!E151)=0,"Do not enter 0.",""))</f>
        <v/>
      </c>
    </row>
    <row r="153" spans="2:51" x14ac:dyDescent="0.3">
      <c r="B153" s="188" t="str">
        <f>Input!A152</f>
        <v/>
      </c>
      <c r="C153" s="189" t="str">
        <f>IF(ISERROR(IF(AND(Input!$A152="",SUMPRODUCT(--(LEN(Input!$A153:'Input'!$A$1006)&gt;0))&lt;&gt;0),"Row is skipped.",IF(AND(Input!$A152="",Input!$A153=""),"", IF(Input!B152="","Data is missing.","")))),"",IF(AND(Input!$A152="",SUMPRODUCT(--(LEN(Input!$A153:'Input'!$A$1006)&gt;0))&lt;&gt;0),"Row is skipped.",IF(AND(Input!$A152="",Input!$A153=""),"", IF(Input!B152="","Data is missing.",""))))</f>
        <v/>
      </c>
      <c r="D153" s="189" t="str">
        <f>IF(ISERROR(IF(AND(Input!$A152="",SUMPRODUCT(--(LEN(Input!$A153:'Input'!$A$1006)&gt;0))&lt;&gt;0),"Row is skipped.",IF(AND(Input!$A152="",Input!$A153=""),"", IF(Input!C152="","Data is missing.","")))),"",IF(AND(Input!$A152="",SUMPRODUCT(--(LEN(Input!$A153:'Input'!$A$1006)&gt;0))&lt;&gt;0),"Row is skipped.",IF(AND(Input!$A152="",Input!$A153=""),"", IF(Input!C152="","Data is missing.",""))))</f>
        <v/>
      </c>
      <c r="E153" s="189" t="str">
        <f>IF(ISERROR(IF(AND(Input!$A152="",SUMPRODUCT(--(LEN(Input!$A153:'Input'!$A$1006)&gt;0))&lt;&gt;0),"Row is skipped.",IF(AND(Input!$A152="",Input!$A153=""),"", IF(Input!D152="","Data is missing.","")))),"",IF(AND(Input!$A152="",SUMPRODUCT(--(LEN(Input!$A153:'Input'!$A$1006)&gt;0))&lt;&gt;0),"Row is skipped.",IF(AND(Input!$A152="",Input!$A153=""),"", IF(Input!D152="","Data is missing.",""))))</f>
        <v/>
      </c>
      <c r="F153" s="189" t="str">
        <f>IF(ISERROR(IF(AND(Input!$A152="",SUMPRODUCT(--(LEN(Input!$A153:'Input'!$A$1006)&gt;0))&lt;&gt;0),"Row is skipped.",IF(AND(Input!$A152="",Input!$A153=""),"", IF(Input!E152="","Data is missing.","")))),"",IF(AND(Input!$A152="",SUMPRODUCT(--(LEN(Input!$A153:'Input'!$A$1006)&gt;0))&lt;&gt;0),"Row is skipped.",IF(AND(Input!$A152="",Input!$A153=""),"", IF(Input!E152="","Data is missing.",""))))</f>
        <v/>
      </c>
      <c r="G153" s="189" t="str">
        <f>IF(ISERROR(IF(AND(Input!$A152="",SUMPRODUCT(--(LEN(Input!$A153:'Input'!$A$1006)&gt;0))&lt;&gt;0),"Row is skipped.",IF(AND(Input!$A152="",Input!$A153=""),"", IF(Input!F152="","Data is missing.","")))),"",IF(AND(Input!$A152="",SUMPRODUCT(--(LEN(Input!$A153:'Input'!$A$1006)&gt;0))&lt;&gt;0),"Row is skipped.",IF(AND(Input!$A152="",Input!$A153=""),"", IF(Input!F152="","Data is missing.",""))))</f>
        <v/>
      </c>
      <c r="H153" s="190" t="str">
        <f>IF(ISERROR(IF(AND(Input!$A152="",SUMPRODUCT(--(LEN(Input!$A153:'Input'!$A$1006)&gt;0))&lt;&gt;0),"Row is skipped.",IF(AND(Input!$A152="",Input!$A153=""),"", IF(Input!G152="","Data is missing.","")))),"",IF(AND(Input!$A152="",SUMPRODUCT(--(LEN(Input!$A153:'Input'!$A$1006)&gt;0))&lt;&gt;0),"Row is skipped.",IF(AND(Input!$A152="",Input!$A153=""),"", IF(Input!G152="","Data is missing.",""))))</f>
        <v/>
      </c>
      <c r="I153" s="156"/>
      <c r="J153" s="191" t="str">
        <f>IFERROR(VLOOKUP(VLOOKUP(Input!$D152,'Measure List'!$A:$AN,40,FALSE),UIR!$A$1:$Q$27,17,FALSE),"")</f>
        <v/>
      </c>
      <c r="K153" s="192" t="str">
        <f>IFERROR(VLOOKUP(Input!$D152,'Measure List'!$A:$AN,40,FALSE),"")</f>
        <v/>
      </c>
      <c r="L153" s="156"/>
      <c r="M153" s="193" t="str">
        <f>IF(B153="","",IF(AND(Input!H152="",IFERROR(VLOOKUP(K153,UIR!$A$2:$P$21,2,FALSE),"")&lt;&gt;""),"Data is Missing.",""))</f>
        <v/>
      </c>
      <c r="N153" s="194" t="str">
        <f>IF(B153="","",IF(AND(Input!I152="",IFERROR(VLOOKUP(K153,UIR!$A$2:$P$21,3,FALSE),"")&lt;&gt;""),"Data is Missing.",""))</f>
        <v/>
      </c>
      <c r="O153" s="194" t="str">
        <f>IF(B153="","",IF(AND(Input!J152="",IFERROR(VLOOKUP(K153,UIR!$A$2:$P$21,4,FALSE),"")&lt;&gt;""),"Data is Missing.",""))</f>
        <v/>
      </c>
      <c r="P153" s="194" t="str">
        <f>IF(B153="","",IF(AND(Input!K152="",IFERROR(VLOOKUP(K153,UIR!$A$2:$P$21,5,FALSE),"")&lt;&gt;""),"Data is Missing.",""))</f>
        <v/>
      </c>
      <c r="Q153" s="194" t="str">
        <f>IF(B153="","",IF(AND(Input!L152="",IFERROR(VLOOKUP(K153,UIR!$A$2:$P$21,6,FALSE),"")&lt;&gt;""),"Data is Missing.",""))</f>
        <v/>
      </c>
      <c r="R153" s="194" t="str">
        <f>IF(B153="","",IF(AND(Input!M152="",IFERROR(VLOOKUP(K153,UIR!$A$2:$P$21,7,FALSE),"")&lt;&gt;""),"Data is Missing.",""))</f>
        <v/>
      </c>
      <c r="S153" s="194" t="str">
        <f>IF(B153="","",IF(AND(Input!P152="",IFERROR(VLOOKUP(K153,UIR!$A$2:$P$21,8,FALSE),"")&lt;&gt;""),"Data is Missing.",""))</f>
        <v/>
      </c>
      <c r="T153" s="194" t="str">
        <f>IF(B153="","",IF(AND(Input!Q152="",IFERROR(VLOOKUP(K153,UIR!$A$2:$P$21,9,FALSE),"")&lt;&gt;""),"Data is Missing.",""))</f>
        <v/>
      </c>
      <c r="U153" s="194"/>
      <c r="V153" s="194" t="str">
        <f>IF(B153="","",IF(AND(Input!S152="",IFERROR(VLOOKUP(K153,UIR!$A$2:$P$21,11,FALSE),"")&lt;&gt;""),"Data is Missing.",""))</f>
        <v/>
      </c>
      <c r="W153" s="194" t="str">
        <f>IF(B153="","",IF(AND(Input!T152="",IFERROR(VLOOKUP(K153,UIR!$A$2:$P$21,12,FALSE),"")&lt;&gt;""),"Data is Missing.",""))</f>
        <v/>
      </c>
      <c r="X153" s="194" t="str">
        <f>IF(B153="","",IF(AND(Input!V152="",IFERROR(VLOOKUP(K153,UIR!$A$2:$P$21,13,FALSE),"")&lt;&gt;""),"Data is Missing.",""))</f>
        <v/>
      </c>
      <c r="Y153" s="194" t="str">
        <f>IF(B153="","",IF(AND(Input!W152="",IFERROR(VLOOKUP(K153,UIR!$A$2:$P$21,14,FALSE),"")&lt;&gt;""),"Data is Missing.",""))</f>
        <v/>
      </c>
      <c r="Z153" s="194" t="str">
        <f>IF(B153="","",IF(AND(Input!X152="",IFERROR(VLOOKUP(K153,UIR!$A$2:$P$21,15,FALSE),"")&lt;&gt;""),"Data is Missing.",""))</f>
        <v/>
      </c>
      <c r="AA153" s="195" t="str">
        <f>IF(B153="","",IF(AND(Input!Y152="",IFERROR(VLOOKUP(K153,UIR!$A$2:$P$21,16,FALSE),"")&lt;&gt;""),"Data is Missing.",""))</f>
        <v/>
      </c>
      <c r="AC153" s="202" t="str">
        <f>IF(ISERROR(IF(Input!D152="","",IF(ISERROR(VLOOKUP(Input!D152,'Measure List'!$A$2:$A$30000,1,0)),"Invalid RefNo",""))),"",IF(Input!D152="","",IF(ISERROR(VLOOKUP(Input!D152,'Measure List'!$A$2:$A$30000,1,0)),"Invalid RefNo","")))</f>
        <v/>
      </c>
      <c r="AD153" s="156"/>
      <c r="AE153" s="156"/>
      <c r="AF153" s="156"/>
      <c r="AG153" s="156"/>
      <c r="AH153" s="156"/>
      <c r="AI153" s="156"/>
      <c r="AJ153" s="156"/>
      <c r="AK153" s="156"/>
      <c r="AL153" s="203" t="str">
        <f>IF(COUNTIF(Dropdowns!$K$2:$K$7,Input!S152)&gt;0,"",IF(Input!S152="","","Invalid Type"))</f>
        <v/>
      </c>
      <c r="AN153" s="204" t="str">
        <f>IF(Input!C152="","",IF(ISNUMBER(VALUE(Input!C152)),"","Needs to be a number."))</f>
        <v/>
      </c>
      <c r="AO153" s="205" t="str">
        <f>IF(Input!E152="","",IF(ISNUMBER(VALUE(Input!E152)),"","Needs to be a number."))</f>
        <v/>
      </c>
      <c r="AP153" s="205" t="str">
        <f>IF(Input!N152="","",IF(ISNUMBER(VALUE(Input!N152)),"","Needs to be a number."))</f>
        <v/>
      </c>
      <c r="AQ153" s="205" t="str">
        <f>IF(Input!O152="","",IF(ISNUMBER(VALUE(Input!O152)),"","Needs to be a number."))</f>
        <v/>
      </c>
      <c r="AR153" s="205" t="str">
        <f>IF(Input!V152="","",IF(ISNUMBER(VALUE(Input!V152)),"","Needs to be a number."))</f>
        <v/>
      </c>
      <c r="AS153" s="205" t="str">
        <f>IF(Input!W152="","",IF(ISNUMBER(VALUE(Input!W152)),"","Needs to be a number."))</f>
        <v/>
      </c>
      <c r="AT153" s="205" t="str">
        <f>IF(Input!X152="","",IF(ISNUMBER(VALUE(Input!X152)),"","Needs to be a number."))</f>
        <v/>
      </c>
      <c r="AU153" s="206" t="str">
        <f>IF(Input!Y152="","",IF(ISNUMBER(VALUE(Input!Y152)),"","Needs to be a number."))</f>
        <v/>
      </c>
      <c r="AV153" s="207"/>
      <c r="AW153" s="259" t="str">
        <f>IF(OR(VALUE(Input!C152)&lt;0,VALUE(Input!C152)&gt;100), "Invalid EEI %","")</f>
        <v/>
      </c>
      <c r="AX153" s="207"/>
      <c r="AY153" s="278" t="str">
        <f>IF(Input!E152="","",IF(VALUE(Input!E152)=0,"Do not enter 0.",""))</f>
        <v/>
      </c>
    </row>
    <row r="154" spans="2:51" x14ac:dyDescent="0.3">
      <c r="B154" s="188" t="str">
        <f>Input!A153</f>
        <v/>
      </c>
      <c r="C154" s="189" t="str">
        <f>IF(ISERROR(IF(AND(Input!$A153="",SUMPRODUCT(--(LEN(Input!$A154:'Input'!$A$1006)&gt;0))&lt;&gt;0),"Row is skipped.",IF(AND(Input!$A153="",Input!$A154=""),"", IF(Input!B153="","Data is missing.","")))),"",IF(AND(Input!$A153="",SUMPRODUCT(--(LEN(Input!$A154:'Input'!$A$1006)&gt;0))&lt;&gt;0),"Row is skipped.",IF(AND(Input!$A153="",Input!$A154=""),"", IF(Input!B153="","Data is missing.",""))))</f>
        <v/>
      </c>
      <c r="D154" s="189" t="str">
        <f>IF(ISERROR(IF(AND(Input!$A153="",SUMPRODUCT(--(LEN(Input!$A154:'Input'!$A$1006)&gt;0))&lt;&gt;0),"Row is skipped.",IF(AND(Input!$A153="",Input!$A154=""),"", IF(Input!C153="","Data is missing.","")))),"",IF(AND(Input!$A153="",SUMPRODUCT(--(LEN(Input!$A154:'Input'!$A$1006)&gt;0))&lt;&gt;0),"Row is skipped.",IF(AND(Input!$A153="",Input!$A154=""),"", IF(Input!C153="","Data is missing.",""))))</f>
        <v/>
      </c>
      <c r="E154" s="189" t="str">
        <f>IF(ISERROR(IF(AND(Input!$A153="",SUMPRODUCT(--(LEN(Input!$A154:'Input'!$A$1006)&gt;0))&lt;&gt;0),"Row is skipped.",IF(AND(Input!$A153="",Input!$A154=""),"", IF(Input!D153="","Data is missing.","")))),"",IF(AND(Input!$A153="",SUMPRODUCT(--(LEN(Input!$A154:'Input'!$A$1006)&gt;0))&lt;&gt;0),"Row is skipped.",IF(AND(Input!$A153="",Input!$A154=""),"", IF(Input!D153="","Data is missing.",""))))</f>
        <v/>
      </c>
      <c r="F154" s="189" t="str">
        <f>IF(ISERROR(IF(AND(Input!$A153="",SUMPRODUCT(--(LEN(Input!$A154:'Input'!$A$1006)&gt;0))&lt;&gt;0),"Row is skipped.",IF(AND(Input!$A153="",Input!$A154=""),"", IF(Input!E153="","Data is missing.","")))),"",IF(AND(Input!$A153="",SUMPRODUCT(--(LEN(Input!$A154:'Input'!$A$1006)&gt;0))&lt;&gt;0),"Row is skipped.",IF(AND(Input!$A153="",Input!$A154=""),"", IF(Input!E153="","Data is missing.",""))))</f>
        <v/>
      </c>
      <c r="G154" s="189" t="str">
        <f>IF(ISERROR(IF(AND(Input!$A153="",SUMPRODUCT(--(LEN(Input!$A154:'Input'!$A$1006)&gt;0))&lt;&gt;0),"Row is skipped.",IF(AND(Input!$A153="",Input!$A154=""),"", IF(Input!F153="","Data is missing.","")))),"",IF(AND(Input!$A153="",SUMPRODUCT(--(LEN(Input!$A154:'Input'!$A$1006)&gt;0))&lt;&gt;0),"Row is skipped.",IF(AND(Input!$A153="",Input!$A154=""),"", IF(Input!F153="","Data is missing.",""))))</f>
        <v/>
      </c>
      <c r="H154" s="190" t="str">
        <f>IF(ISERROR(IF(AND(Input!$A153="",SUMPRODUCT(--(LEN(Input!$A154:'Input'!$A$1006)&gt;0))&lt;&gt;0),"Row is skipped.",IF(AND(Input!$A153="",Input!$A154=""),"", IF(Input!G153="","Data is missing.","")))),"",IF(AND(Input!$A153="",SUMPRODUCT(--(LEN(Input!$A154:'Input'!$A$1006)&gt;0))&lt;&gt;0),"Row is skipped.",IF(AND(Input!$A153="",Input!$A154=""),"", IF(Input!G153="","Data is missing.",""))))</f>
        <v/>
      </c>
      <c r="I154" s="156"/>
      <c r="J154" s="191" t="str">
        <f>IFERROR(VLOOKUP(VLOOKUP(Input!$D153,'Measure List'!$A:$AN,40,FALSE),UIR!$A$1:$Q$27,17,FALSE),"")</f>
        <v/>
      </c>
      <c r="K154" s="192" t="str">
        <f>IFERROR(VLOOKUP(Input!$D153,'Measure List'!$A:$AN,40,FALSE),"")</f>
        <v/>
      </c>
      <c r="L154" s="156"/>
      <c r="M154" s="193" t="str">
        <f>IF(B154="","",IF(AND(Input!H153="",IFERROR(VLOOKUP(K154,UIR!$A$2:$P$21,2,FALSE),"")&lt;&gt;""),"Data is Missing.",""))</f>
        <v/>
      </c>
      <c r="N154" s="194" t="str">
        <f>IF(B154="","",IF(AND(Input!I153="",IFERROR(VLOOKUP(K154,UIR!$A$2:$P$21,3,FALSE),"")&lt;&gt;""),"Data is Missing.",""))</f>
        <v/>
      </c>
      <c r="O154" s="194" t="str">
        <f>IF(B154="","",IF(AND(Input!J153="",IFERROR(VLOOKUP(K154,UIR!$A$2:$P$21,4,FALSE),"")&lt;&gt;""),"Data is Missing.",""))</f>
        <v/>
      </c>
      <c r="P154" s="194" t="str">
        <f>IF(B154="","",IF(AND(Input!K153="",IFERROR(VLOOKUP(K154,UIR!$A$2:$P$21,5,FALSE),"")&lt;&gt;""),"Data is Missing.",""))</f>
        <v/>
      </c>
      <c r="Q154" s="194" t="str">
        <f>IF(B154="","",IF(AND(Input!L153="",IFERROR(VLOOKUP(K154,UIR!$A$2:$P$21,6,FALSE),"")&lt;&gt;""),"Data is Missing.",""))</f>
        <v/>
      </c>
      <c r="R154" s="194" t="str">
        <f>IF(B154="","",IF(AND(Input!M153="",IFERROR(VLOOKUP(K154,UIR!$A$2:$P$21,7,FALSE),"")&lt;&gt;""),"Data is Missing.",""))</f>
        <v/>
      </c>
      <c r="S154" s="194" t="str">
        <f>IF(B154="","",IF(AND(Input!P153="",IFERROR(VLOOKUP(K154,UIR!$A$2:$P$21,8,FALSE),"")&lt;&gt;""),"Data is Missing.",""))</f>
        <v/>
      </c>
      <c r="T154" s="194" t="str">
        <f>IF(B154="","",IF(AND(Input!Q153="",IFERROR(VLOOKUP(K154,UIR!$A$2:$P$21,9,FALSE),"")&lt;&gt;""),"Data is Missing.",""))</f>
        <v/>
      </c>
      <c r="U154" s="194"/>
      <c r="V154" s="194" t="str">
        <f>IF(B154="","",IF(AND(Input!S153="",IFERROR(VLOOKUP(K154,UIR!$A$2:$P$21,11,FALSE),"")&lt;&gt;""),"Data is Missing.",""))</f>
        <v/>
      </c>
      <c r="W154" s="194" t="str">
        <f>IF(B154="","",IF(AND(Input!T153="",IFERROR(VLOOKUP(K154,UIR!$A$2:$P$21,12,FALSE),"")&lt;&gt;""),"Data is Missing.",""))</f>
        <v/>
      </c>
      <c r="X154" s="194" t="str">
        <f>IF(B154="","",IF(AND(Input!V153="",IFERROR(VLOOKUP(K154,UIR!$A$2:$P$21,13,FALSE),"")&lt;&gt;""),"Data is Missing.",""))</f>
        <v/>
      </c>
      <c r="Y154" s="194" t="str">
        <f>IF(B154="","",IF(AND(Input!W153="",IFERROR(VLOOKUP(K154,UIR!$A$2:$P$21,14,FALSE),"")&lt;&gt;""),"Data is Missing.",""))</f>
        <v/>
      </c>
      <c r="Z154" s="194" t="str">
        <f>IF(B154="","",IF(AND(Input!X153="",IFERROR(VLOOKUP(K154,UIR!$A$2:$P$21,15,FALSE),"")&lt;&gt;""),"Data is Missing.",""))</f>
        <v/>
      </c>
      <c r="AA154" s="195" t="str">
        <f>IF(B154="","",IF(AND(Input!Y153="",IFERROR(VLOOKUP(K154,UIR!$A$2:$P$21,16,FALSE),"")&lt;&gt;""),"Data is Missing.",""))</f>
        <v/>
      </c>
      <c r="AC154" s="202" t="str">
        <f>IF(ISERROR(IF(Input!D153="","",IF(ISERROR(VLOOKUP(Input!D153,'Measure List'!$A$2:$A$30000,1,0)),"Invalid RefNo",""))),"",IF(Input!D153="","",IF(ISERROR(VLOOKUP(Input!D153,'Measure List'!$A$2:$A$30000,1,0)),"Invalid RefNo","")))</f>
        <v/>
      </c>
      <c r="AD154" s="156"/>
      <c r="AE154" s="156"/>
      <c r="AF154" s="156"/>
      <c r="AG154" s="156"/>
      <c r="AH154" s="156"/>
      <c r="AI154" s="156"/>
      <c r="AJ154" s="156"/>
      <c r="AK154" s="156"/>
      <c r="AL154" s="203" t="str">
        <f>IF(COUNTIF(Dropdowns!$K$2:$K$7,Input!S153)&gt;0,"",IF(Input!S153="","","Invalid Type"))</f>
        <v/>
      </c>
      <c r="AN154" s="204" t="str">
        <f>IF(Input!C153="","",IF(ISNUMBER(VALUE(Input!C153)),"","Needs to be a number."))</f>
        <v/>
      </c>
      <c r="AO154" s="205" t="str">
        <f>IF(Input!E153="","",IF(ISNUMBER(VALUE(Input!E153)),"","Needs to be a number."))</f>
        <v/>
      </c>
      <c r="AP154" s="205" t="str">
        <f>IF(Input!N153="","",IF(ISNUMBER(VALUE(Input!N153)),"","Needs to be a number."))</f>
        <v/>
      </c>
      <c r="AQ154" s="205" t="str">
        <f>IF(Input!O153="","",IF(ISNUMBER(VALUE(Input!O153)),"","Needs to be a number."))</f>
        <v/>
      </c>
      <c r="AR154" s="205" t="str">
        <f>IF(Input!V153="","",IF(ISNUMBER(VALUE(Input!V153)),"","Needs to be a number."))</f>
        <v/>
      </c>
      <c r="AS154" s="205" t="str">
        <f>IF(Input!W153="","",IF(ISNUMBER(VALUE(Input!W153)),"","Needs to be a number."))</f>
        <v/>
      </c>
      <c r="AT154" s="205" t="str">
        <f>IF(Input!X153="","",IF(ISNUMBER(VALUE(Input!X153)),"","Needs to be a number."))</f>
        <v/>
      </c>
      <c r="AU154" s="206" t="str">
        <f>IF(Input!Y153="","",IF(ISNUMBER(VALUE(Input!Y153)),"","Needs to be a number."))</f>
        <v/>
      </c>
      <c r="AV154" s="207"/>
      <c r="AW154" s="259" t="str">
        <f>IF(OR(VALUE(Input!C153)&lt;0,VALUE(Input!C153)&gt;100), "Invalid EEI %","")</f>
        <v/>
      </c>
      <c r="AX154" s="207"/>
      <c r="AY154" s="278" t="str">
        <f>IF(Input!E153="","",IF(VALUE(Input!E153)=0,"Do not enter 0.",""))</f>
        <v/>
      </c>
    </row>
    <row r="155" spans="2:51" x14ac:dyDescent="0.3">
      <c r="B155" s="188" t="str">
        <f>Input!A154</f>
        <v/>
      </c>
      <c r="C155" s="189" t="str">
        <f>IF(ISERROR(IF(AND(Input!$A154="",SUMPRODUCT(--(LEN(Input!$A155:'Input'!$A$1006)&gt;0))&lt;&gt;0),"Row is skipped.",IF(AND(Input!$A154="",Input!$A155=""),"", IF(Input!B154="","Data is missing.","")))),"",IF(AND(Input!$A154="",SUMPRODUCT(--(LEN(Input!$A155:'Input'!$A$1006)&gt;0))&lt;&gt;0),"Row is skipped.",IF(AND(Input!$A154="",Input!$A155=""),"", IF(Input!B154="","Data is missing.",""))))</f>
        <v/>
      </c>
      <c r="D155" s="189" t="str">
        <f>IF(ISERROR(IF(AND(Input!$A154="",SUMPRODUCT(--(LEN(Input!$A155:'Input'!$A$1006)&gt;0))&lt;&gt;0),"Row is skipped.",IF(AND(Input!$A154="",Input!$A155=""),"", IF(Input!C154="","Data is missing.","")))),"",IF(AND(Input!$A154="",SUMPRODUCT(--(LEN(Input!$A155:'Input'!$A$1006)&gt;0))&lt;&gt;0),"Row is skipped.",IF(AND(Input!$A154="",Input!$A155=""),"", IF(Input!C154="","Data is missing.",""))))</f>
        <v/>
      </c>
      <c r="E155" s="189" t="str">
        <f>IF(ISERROR(IF(AND(Input!$A154="",SUMPRODUCT(--(LEN(Input!$A155:'Input'!$A$1006)&gt;0))&lt;&gt;0),"Row is skipped.",IF(AND(Input!$A154="",Input!$A155=""),"", IF(Input!D154="","Data is missing.","")))),"",IF(AND(Input!$A154="",SUMPRODUCT(--(LEN(Input!$A155:'Input'!$A$1006)&gt;0))&lt;&gt;0),"Row is skipped.",IF(AND(Input!$A154="",Input!$A155=""),"", IF(Input!D154="","Data is missing.",""))))</f>
        <v/>
      </c>
      <c r="F155" s="189" t="str">
        <f>IF(ISERROR(IF(AND(Input!$A154="",SUMPRODUCT(--(LEN(Input!$A155:'Input'!$A$1006)&gt;0))&lt;&gt;0),"Row is skipped.",IF(AND(Input!$A154="",Input!$A155=""),"", IF(Input!E154="","Data is missing.","")))),"",IF(AND(Input!$A154="",SUMPRODUCT(--(LEN(Input!$A155:'Input'!$A$1006)&gt;0))&lt;&gt;0),"Row is skipped.",IF(AND(Input!$A154="",Input!$A155=""),"", IF(Input!E154="","Data is missing.",""))))</f>
        <v/>
      </c>
      <c r="G155" s="189" t="str">
        <f>IF(ISERROR(IF(AND(Input!$A154="",SUMPRODUCT(--(LEN(Input!$A155:'Input'!$A$1006)&gt;0))&lt;&gt;0),"Row is skipped.",IF(AND(Input!$A154="",Input!$A155=""),"", IF(Input!F154="","Data is missing.","")))),"",IF(AND(Input!$A154="",SUMPRODUCT(--(LEN(Input!$A155:'Input'!$A$1006)&gt;0))&lt;&gt;0),"Row is skipped.",IF(AND(Input!$A154="",Input!$A155=""),"", IF(Input!F154="","Data is missing.",""))))</f>
        <v/>
      </c>
      <c r="H155" s="190" t="str">
        <f>IF(ISERROR(IF(AND(Input!$A154="",SUMPRODUCT(--(LEN(Input!$A155:'Input'!$A$1006)&gt;0))&lt;&gt;0),"Row is skipped.",IF(AND(Input!$A154="",Input!$A155=""),"", IF(Input!G154="","Data is missing.","")))),"",IF(AND(Input!$A154="",SUMPRODUCT(--(LEN(Input!$A155:'Input'!$A$1006)&gt;0))&lt;&gt;0),"Row is skipped.",IF(AND(Input!$A154="",Input!$A155=""),"", IF(Input!G154="","Data is missing.",""))))</f>
        <v/>
      </c>
      <c r="I155" s="156"/>
      <c r="J155" s="191" t="str">
        <f>IFERROR(VLOOKUP(VLOOKUP(Input!$D154,'Measure List'!$A:$AN,40,FALSE),UIR!$A$1:$Q$27,17,FALSE),"")</f>
        <v/>
      </c>
      <c r="K155" s="192" t="str">
        <f>IFERROR(VLOOKUP(Input!$D154,'Measure List'!$A:$AN,40,FALSE),"")</f>
        <v/>
      </c>
      <c r="L155" s="156"/>
      <c r="M155" s="193" t="str">
        <f>IF(B155="","",IF(AND(Input!H154="",IFERROR(VLOOKUP(K155,UIR!$A$2:$P$21,2,FALSE),"")&lt;&gt;""),"Data is Missing.",""))</f>
        <v/>
      </c>
      <c r="N155" s="194" t="str">
        <f>IF(B155="","",IF(AND(Input!I154="",IFERROR(VLOOKUP(K155,UIR!$A$2:$P$21,3,FALSE),"")&lt;&gt;""),"Data is Missing.",""))</f>
        <v/>
      </c>
      <c r="O155" s="194" t="str">
        <f>IF(B155="","",IF(AND(Input!J154="",IFERROR(VLOOKUP(K155,UIR!$A$2:$P$21,4,FALSE),"")&lt;&gt;""),"Data is Missing.",""))</f>
        <v/>
      </c>
      <c r="P155" s="194" t="str">
        <f>IF(B155="","",IF(AND(Input!K154="",IFERROR(VLOOKUP(K155,UIR!$A$2:$P$21,5,FALSE),"")&lt;&gt;""),"Data is Missing.",""))</f>
        <v/>
      </c>
      <c r="Q155" s="194" t="str">
        <f>IF(B155="","",IF(AND(Input!L154="",IFERROR(VLOOKUP(K155,UIR!$A$2:$P$21,6,FALSE),"")&lt;&gt;""),"Data is Missing.",""))</f>
        <v/>
      </c>
      <c r="R155" s="194" t="str">
        <f>IF(B155="","",IF(AND(Input!M154="",IFERROR(VLOOKUP(K155,UIR!$A$2:$P$21,7,FALSE),"")&lt;&gt;""),"Data is Missing.",""))</f>
        <v/>
      </c>
      <c r="S155" s="194" t="str">
        <f>IF(B155="","",IF(AND(Input!P154="",IFERROR(VLOOKUP(K155,UIR!$A$2:$P$21,8,FALSE),"")&lt;&gt;""),"Data is Missing.",""))</f>
        <v/>
      </c>
      <c r="T155" s="194" t="str">
        <f>IF(B155="","",IF(AND(Input!Q154="",IFERROR(VLOOKUP(K155,UIR!$A$2:$P$21,9,FALSE),"")&lt;&gt;""),"Data is Missing.",""))</f>
        <v/>
      </c>
      <c r="U155" s="194"/>
      <c r="V155" s="194" t="str">
        <f>IF(B155="","",IF(AND(Input!S154="",IFERROR(VLOOKUP(K155,UIR!$A$2:$P$21,11,FALSE),"")&lt;&gt;""),"Data is Missing.",""))</f>
        <v/>
      </c>
      <c r="W155" s="194" t="str">
        <f>IF(B155="","",IF(AND(Input!T154="",IFERROR(VLOOKUP(K155,UIR!$A$2:$P$21,12,FALSE),"")&lt;&gt;""),"Data is Missing.",""))</f>
        <v/>
      </c>
      <c r="X155" s="194" t="str">
        <f>IF(B155="","",IF(AND(Input!V154="",IFERROR(VLOOKUP(K155,UIR!$A$2:$P$21,13,FALSE),"")&lt;&gt;""),"Data is Missing.",""))</f>
        <v/>
      </c>
      <c r="Y155" s="194" t="str">
        <f>IF(B155="","",IF(AND(Input!W154="",IFERROR(VLOOKUP(K155,UIR!$A$2:$P$21,14,FALSE),"")&lt;&gt;""),"Data is Missing.",""))</f>
        <v/>
      </c>
      <c r="Z155" s="194" t="str">
        <f>IF(B155="","",IF(AND(Input!X154="",IFERROR(VLOOKUP(K155,UIR!$A$2:$P$21,15,FALSE),"")&lt;&gt;""),"Data is Missing.",""))</f>
        <v/>
      </c>
      <c r="AA155" s="195" t="str">
        <f>IF(B155="","",IF(AND(Input!Y154="",IFERROR(VLOOKUP(K155,UIR!$A$2:$P$21,16,FALSE),"")&lt;&gt;""),"Data is Missing.",""))</f>
        <v/>
      </c>
      <c r="AC155" s="202" t="str">
        <f>IF(ISERROR(IF(Input!D154="","",IF(ISERROR(VLOOKUP(Input!D154,'Measure List'!$A$2:$A$30000,1,0)),"Invalid RefNo",""))),"",IF(Input!D154="","",IF(ISERROR(VLOOKUP(Input!D154,'Measure List'!$A$2:$A$30000,1,0)),"Invalid RefNo","")))</f>
        <v/>
      </c>
      <c r="AD155" s="156"/>
      <c r="AE155" s="156"/>
      <c r="AF155" s="156"/>
      <c r="AG155" s="156"/>
      <c r="AH155" s="156"/>
      <c r="AI155" s="156"/>
      <c r="AJ155" s="156"/>
      <c r="AK155" s="156"/>
      <c r="AL155" s="203" t="str">
        <f>IF(COUNTIF(Dropdowns!$K$2:$K$7,Input!S154)&gt;0,"",IF(Input!S154="","","Invalid Type"))</f>
        <v/>
      </c>
      <c r="AN155" s="204" t="str">
        <f>IF(Input!C154="","",IF(ISNUMBER(VALUE(Input!C154)),"","Needs to be a number."))</f>
        <v/>
      </c>
      <c r="AO155" s="205" t="str">
        <f>IF(Input!E154="","",IF(ISNUMBER(VALUE(Input!E154)),"","Needs to be a number."))</f>
        <v/>
      </c>
      <c r="AP155" s="205" t="str">
        <f>IF(Input!N154="","",IF(ISNUMBER(VALUE(Input!N154)),"","Needs to be a number."))</f>
        <v/>
      </c>
      <c r="AQ155" s="205" t="str">
        <f>IF(Input!O154="","",IF(ISNUMBER(VALUE(Input!O154)),"","Needs to be a number."))</f>
        <v/>
      </c>
      <c r="AR155" s="205" t="str">
        <f>IF(Input!V154="","",IF(ISNUMBER(VALUE(Input!V154)),"","Needs to be a number."))</f>
        <v/>
      </c>
      <c r="AS155" s="205" t="str">
        <f>IF(Input!W154="","",IF(ISNUMBER(VALUE(Input!W154)),"","Needs to be a number."))</f>
        <v/>
      </c>
      <c r="AT155" s="205" t="str">
        <f>IF(Input!X154="","",IF(ISNUMBER(VALUE(Input!X154)),"","Needs to be a number."))</f>
        <v/>
      </c>
      <c r="AU155" s="206" t="str">
        <f>IF(Input!Y154="","",IF(ISNUMBER(VALUE(Input!Y154)),"","Needs to be a number."))</f>
        <v/>
      </c>
      <c r="AV155" s="207"/>
      <c r="AW155" s="259" t="str">
        <f>IF(OR(VALUE(Input!C154)&lt;0,VALUE(Input!C154)&gt;100), "Invalid EEI %","")</f>
        <v/>
      </c>
      <c r="AX155" s="207"/>
      <c r="AY155" s="278" t="str">
        <f>IF(Input!E154="","",IF(VALUE(Input!E154)=0,"Do not enter 0.",""))</f>
        <v/>
      </c>
    </row>
    <row r="156" spans="2:51" x14ac:dyDescent="0.3">
      <c r="B156" s="188" t="str">
        <f>Input!A155</f>
        <v/>
      </c>
      <c r="C156" s="189" t="str">
        <f>IF(ISERROR(IF(AND(Input!$A155="",SUMPRODUCT(--(LEN(Input!$A156:'Input'!$A$1006)&gt;0))&lt;&gt;0),"Row is skipped.",IF(AND(Input!$A155="",Input!$A156=""),"", IF(Input!B155="","Data is missing.","")))),"",IF(AND(Input!$A155="",SUMPRODUCT(--(LEN(Input!$A156:'Input'!$A$1006)&gt;0))&lt;&gt;0),"Row is skipped.",IF(AND(Input!$A155="",Input!$A156=""),"", IF(Input!B155="","Data is missing.",""))))</f>
        <v/>
      </c>
      <c r="D156" s="189" t="str">
        <f>IF(ISERROR(IF(AND(Input!$A155="",SUMPRODUCT(--(LEN(Input!$A156:'Input'!$A$1006)&gt;0))&lt;&gt;0),"Row is skipped.",IF(AND(Input!$A155="",Input!$A156=""),"", IF(Input!C155="","Data is missing.","")))),"",IF(AND(Input!$A155="",SUMPRODUCT(--(LEN(Input!$A156:'Input'!$A$1006)&gt;0))&lt;&gt;0),"Row is skipped.",IF(AND(Input!$A155="",Input!$A156=""),"", IF(Input!C155="","Data is missing.",""))))</f>
        <v/>
      </c>
      <c r="E156" s="189" t="str">
        <f>IF(ISERROR(IF(AND(Input!$A155="",SUMPRODUCT(--(LEN(Input!$A156:'Input'!$A$1006)&gt;0))&lt;&gt;0),"Row is skipped.",IF(AND(Input!$A155="",Input!$A156=""),"", IF(Input!D155="","Data is missing.","")))),"",IF(AND(Input!$A155="",SUMPRODUCT(--(LEN(Input!$A156:'Input'!$A$1006)&gt;0))&lt;&gt;0),"Row is skipped.",IF(AND(Input!$A155="",Input!$A156=""),"", IF(Input!D155="","Data is missing.",""))))</f>
        <v/>
      </c>
      <c r="F156" s="189" t="str">
        <f>IF(ISERROR(IF(AND(Input!$A155="",SUMPRODUCT(--(LEN(Input!$A156:'Input'!$A$1006)&gt;0))&lt;&gt;0),"Row is skipped.",IF(AND(Input!$A155="",Input!$A156=""),"", IF(Input!E155="","Data is missing.","")))),"",IF(AND(Input!$A155="",SUMPRODUCT(--(LEN(Input!$A156:'Input'!$A$1006)&gt;0))&lt;&gt;0),"Row is skipped.",IF(AND(Input!$A155="",Input!$A156=""),"", IF(Input!E155="","Data is missing.",""))))</f>
        <v/>
      </c>
      <c r="G156" s="189" t="str">
        <f>IF(ISERROR(IF(AND(Input!$A155="",SUMPRODUCT(--(LEN(Input!$A156:'Input'!$A$1006)&gt;0))&lt;&gt;0),"Row is skipped.",IF(AND(Input!$A155="",Input!$A156=""),"", IF(Input!F155="","Data is missing.","")))),"",IF(AND(Input!$A155="",SUMPRODUCT(--(LEN(Input!$A156:'Input'!$A$1006)&gt;0))&lt;&gt;0),"Row is skipped.",IF(AND(Input!$A155="",Input!$A156=""),"", IF(Input!F155="","Data is missing.",""))))</f>
        <v/>
      </c>
      <c r="H156" s="190" t="str">
        <f>IF(ISERROR(IF(AND(Input!$A155="",SUMPRODUCT(--(LEN(Input!$A156:'Input'!$A$1006)&gt;0))&lt;&gt;0),"Row is skipped.",IF(AND(Input!$A155="",Input!$A156=""),"", IF(Input!G155="","Data is missing.","")))),"",IF(AND(Input!$A155="",SUMPRODUCT(--(LEN(Input!$A156:'Input'!$A$1006)&gt;0))&lt;&gt;0),"Row is skipped.",IF(AND(Input!$A155="",Input!$A156=""),"", IF(Input!G155="","Data is missing.",""))))</f>
        <v/>
      </c>
      <c r="I156" s="156"/>
      <c r="J156" s="191" t="str">
        <f>IFERROR(VLOOKUP(VLOOKUP(Input!$D155,'Measure List'!$A:$AN,40,FALSE),UIR!$A$1:$Q$27,17,FALSE),"")</f>
        <v/>
      </c>
      <c r="K156" s="192" t="str">
        <f>IFERROR(VLOOKUP(Input!$D155,'Measure List'!$A:$AN,40,FALSE),"")</f>
        <v/>
      </c>
      <c r="L156" s="156"/>
      <c r="M156" s="193" t="str">
        <f>IF(B156="","",IF(AND(Input!H155="",IFERROR(VLOOKUP(K156,UIR!$A$2:$P$21,2,FALSE),"")&lt;&gt;""),"Data is Missing.",""))</f>
        <v/>
      </c>
      <c r="N156" s="194" t="str">
        <f>IF(B156="","",IF(AND(Input!I155="",IFERROR(VLOOKUP(K156,UIR!$A$2:$P$21,3,FALSE),"")&lt;&gt;""),"Data is Missing.",""))</f>
        <v/>
      </c>
      <c r="O156" s="194" t="str">
        <f>IF(B156="","",IF(AND(Input!J155="",IFERROR(VLOOKUP(K156,UIR!$A$2:$P$21,4,FALSE),"")&lt;&gt;""),"Data is Missing.",""))</f>
        <v/>
      </c>
      <c r="P156" s="194" t="str">
        <f>IF(B156="","",IF(AND(Input!K155="",IFERROR(VLOOKUP(K156,UIR!$A$2:$P$21,5,FALSE),"")&lt;&gt;""),"Data is Missing.",""))</f>
        <v/>
      </c>
      <c r="Q156" s="194" t="str">
        <f>IF(B156="","",IF(AND(Input!L155="",IFERROR(VLOOKUP(K156,UIR!$A$2:$P$21,6,FALSE),"")&lt;&gt;""),"Data is Missing.",""))</f>
        <v/>
      </c>
      <c r="R156" s="194" t="str">
        <f>IF(B156="","",IF(AND(Input!M155="",IFERROR(VLOOKUP(K156,UIR!$A$2:$P$21,7,FALSE),"")&lt;&gt;""),"Data is Missing.",""))</f>
        <v/>
      </c>
      <c r="S156" s="194" t="str">
        <f>IF(B156="","",IF(AND(Input!P155="",IFERROR(VLOOKUP(K156,UIR!$A$2:$P$21,8,FALSE),"")&lt;&gt;""),"Data is Missing.",""))</f>
        <v/>
      </c>
      <c r="T156" s="194" t="str">
        <f>IF(B156="","",IF(AND(Input!Q155="",IFERROR(VLOOKUP(K156,UIR!$A$2:$P$21,9,FALSE),"")&lt;&gt;""),"Data is Missing.",""))</f>
        <v/>
      </c>
      <c r="U156" s="194"/>
      <c r="V156" s="194" t="str">
        <f>IF(B156="","",IF(AND(Input!S155="",IFERROR(VLOOKUP(K156,UIR!$A$2:$P$21,11,FALSE),"")&lt;&gt;""),"Data is Missing.",""))</f>
        <v/>
      </c>
      <c r="W156" s="194" t="str">
        <f>IF(B156="","",IF(AND(Input!T155="",IFERROR(VLOOKUP(K156,UIR!$A$2:$P$21,12,FALSE),"")&lt;&gt;""),"Data is Missing.",""))</f>
        <v/>
      </c>
      <c r="X156" s="194" t="str">
        <f>IF(B156="","",IF(AND(Input!V155="",IFERROR(VLOOKUP(K156,UIR!$A$2:$P$21,13,FALSE),"")&lt;&gt;""),"Data is Missing.",""))</f>
        <v/>
      </c>
      <c r="Y156" s="194" t="str">
        <f>IF(B156="","",IF(AND(Input!W155="",IFERROR(VLOOKUP(K156,UIR!$A$2:$P$21,14,FALSE),"")&lt;&gt;""),"Data is Missing.",""))</f>
        <v/>
      </c>
      <c r="Z156" s="194" t="str">
        <f>IF(B156="","",IF(AND(Input!X155="",IFERROR(VLOOKUP(K156,UIR!$A$2:$P$21,15,FALSE),"")&lt;&gt;""),"Data is Missing.",""))</f>
        <v/>
      </c>
      <c r="AA156" s="195" t="str">
        <f>IF(B156="","",IF(AND(Input!Y155="",IFERROR(VLOOKUP(K156,UIR!$A$2:$P$21,16,FALSE),"")&lt;&gt;""),"Data is Missing.",""))</f>
        <v/>
      </c>
      <c r="AC156" s="202" t="str">
        <f>IF(ISERROR(IF(Input!D155="","",IF(ISERROR(VLOOKUP(Input!D155,'Measure List'!$A$2:$A$30000,1,0)),"Invalid RefNo",""))),"",IF(Input!D155="","",IF(ISERROR(VLOOKUP(Input!D155,'Measure List'!$A$2:$A$30000,1,0)),"Invalid RefNo","")))</f>
        <v/>
      </c>
      <c r="AD156" s="156"/>
      <c r="AE156" s="156"/>
      <c r="AF156" s="156"/>
      <c r="AG156" s="156"/>
      <c r="AH156" s="156"/>
      <c r="AI156" s="156"/>
      <c r="AJ156" s="156"/>
      <c r="AK156" s="156"/>
      <c r="AL156" s="203" t="str">
        <f>IF(COUNTIF(Dropdowns!$K$2:$K$7,Input!S155)&gt;0,"",IF(Input!S155="","","Invalid Type"))</f>
        <v/>
      </c>
      <c r="AN156" s="204" t="str">
        <f>IF(Input!C155="","",IF(ISNUMBER(VALUE(Input!C155)),"","Needs to be a number."))</f>
        <v/>
      </c>
      <c r="AO156" s="205" t="str">
        <f>IF(Input!E155="","",IF(ISNUMBER(VALUE(Input!E155)),"","Needs to be a number."))</f>
        <v/>
      </c>
      <c r="AP156" s="205" t="str">
        <f>IF(Input!N155="","",IF(ISNUMBER(VALUE(Input!N155)),"","Needs to be a number."))</f>
        <v/>
      </c>
      <c r="AQ156" s="205" t="str">
        <f>IF(Input!O155="","",IF(ISNUMBER(VALUE(Input!O155)),"","Needs to be a number."))</f>
        <v/>
      </c>
      <c r="AR156" s="205" t="str">
        <f>IF(Input!V155="","",IF(ISNUMBER(VALUE(Input!V155)),"","Needs to be a number."))</f>
        <v/>
      </c>
      <c r="AS156" s="205" t="str">
        <f>IF(Input!W155="","",IF(ISNUMBER(VALUE(Input!W155)),"","Needs to be a number."))</f>
        <v/>
      </c>
      <c r="AT156" s="205" t="str">
        <f>IF(Input!X155="","",IF(ISNUMBER(VALUE(Input!X155)),"","Needs to be a number."))</f>
        <v/>
      </c>
      <c r="AU156" s="206" t="str">
        <f>IF(Input!Y155="","",IF(ISNUMBER(VALUE(Input!Y155)),"","Needs to be a number."))</f>
        <v/>
      </c>
      <c r="AV156" s="207"/>
      <c r="AW156" s="259" t="str">
        <f>IF(OR(VALUE(Input!C155)&lt;0,VALUE(Input!C155)&gt;100), "Invalid EEI %","")</f>
        <v/>
      </c>
      <c r="AX156" s="207"/>
      <c r="AY156" s="278" t="str">
        <f>IF(Input!E155="","",IF(VALUE(Input!E155)=0,"Do not enter 0.",""))</f>
        <v/>
      </c>
    </row>
    <row r="157" spans="2:51" x14ac:dyDescent="0.3">
      <c r="B157" s="188" t="str">
        <f>Input!A156</f>
        <v/>
      </c>
      <c r="C157" s="189" t="str">
        <f>IF(ISERROR(IF(AND(Input!$A156="",SUMPRODUCT(--(LEN(Input!$A157:'Input'!$A$1006)&gt;0))&lt;&gt;0),"Row is skipped.",IF(AND(Input!$A156="",Input!$A157=""),"", IF(Input!B156="","Data is missing.","")))),"",IF(AND(Input!$A156="",SUMPRODUCT(--(LEN(Input!$A157:'Input'!$A$1006)&gt;0))&lt;&gt;0),"Row is skipped.",IF(AND(Input!$A156="",Input!$A157=""),"", IF(Input!B156="","Data is missing.",""))))</f>
        <v/>
      </c>
      <c r="D157" s="189" t="str">
        <f>IF(ISERROR(IF(AND(Input!$A156="",SUMPRODUCT(--(LEN(Input!$A157:'Input'!$A$1006)&gt;0))&lt;&gt;0),"Row is skipped.",IF(AND(Input!$A156="",Input!$A157=""),"", IF(Input!C156="","Data is missing.","")))),"",IF(AND(Input!$A156="",SUMPRODUCT(--(LEN(Input!$A157:'Input'!$A$1006)&gt;0))&lt;&gt;0),"Row is skipped.",IF(AND(Input!$A156="",Input!$A157=""),"", IF(Input!C156="","Data is missing.",""))))</f>
        <v/>
      </c>
      <c r="E157" s="189" t="str">
        <f>IF(ISERROR(IF(AND(Input!$A156="",SUMPRODUCT(--(LEN(Input!$A157:'Input'!$A$1006)&gt;0))&lt;&gt;0),"Row is skipped.",IF(AND(Input!$A156="",Input!$A157=""),"", IF(Input!D156="","Data is missing.","")))),"",IF(AND(Input!$A156="",SUMPRODUCT(--(LEN(Input!$A157:'Input'!$A$1006)&gt;0))&lt;&gt;0),"Row is skipped.",IF(AND(Input!$A156="",Input!$A157=""),"", IF(Input!D156="","Data is missing.",""))))</f>
        <v/>
      </c>
      <c r="F157" s="189" t="str">
        <f>IF(ISERROR(IF(AND(Input!$A156="",SUMPRODUCT(--(LEN(Input!$A157:'Input'!$A$1006)&gt;0))&lt;&gt;0),"Row is skipped.",IF(AND(Input!$A156="",Input!$A157=""),"", IF(Input!E156="","Data is missing.","")))),"",IF(AND(Input!$A156="",SUMPRODUCT(--(LEN(Input!$A157:'Input'!$A$1006)&gt;0))&lt;&gt;0),"Row is skipped.",IF(AND(Input!$A156="",Input!$A157=""),"", IF(Input!E156="","Data is missing.",""))))</f>
        <v/>
      </c>
      <c r="G157" s="189" t="str">
        <f>IF(ISERROR(IF(AND(Input!$A156="",SUMPRODUCT(--(LEN(Input!$A157:'Input'!$A$1006)&gt;0))&lt;&gt;0),"Row is skipped.",IF(AND(Input!$A156="",Input!$A157=""),"", IF(Input!F156="","Data is missing.","")))),"",IF(AND(Input!$A156="",SUMPRODUCT(--(LEN(Input!$A157:'Input'!$A$1006)&gt;0))&lt;&gt;0),"Row is skipped.",IF(AND(Input!$A156="",Input!$A157=""),"", IF(Input!F156="","Data is missing.",""))))</f>
        <v/>
      </c>
      <c r="H157" s="190" t="str">
        <f>IF(ISERROR(IF(AND(Input!$A156="",SUMPRODUCT(--(LEN(Input!$A157:'Input'!$A$1006)&gt;0))&lt;&gt;0),"Row is skipped.",IF(AND(Input!$A156="",Input!$A157=""),"", IF(Input!G156="","Data is missing.","")))),"",IF(AND(Input!$A156="",SUMPRODUCT(--(LEN(Input!$A157:'Input'!$A$1006)&gt;0))&lt;&gt;0),"Row is skipped.",IF(AND(Input!$A156="",Input!$A157=""),"", IF(Input!G156="","Data is missing.",""))))</f>
        <v/>
      </c>
      <c r="I157" s="156"/>
      <c r="J157" s="191" t="str">
        <f>IFERROR(VLOOKUP(VLOOKUP(Input!$D156,'Measure List'!$A:$AN,40,FALSE),UIR!$A$1:$Q$27,17,FALSE),"")</f>
        <v/>
      </c>
      <c r="K157" s="192" t="str">
        <f>IFERROR(VLOOKUP(Input!$D156,'Measure List'!$A:$AN,40,FALSE),"")</f>
        <v/>
      </c>
      <c r="L157" s="156"/>
      <c r="M157" s="193" t="str">
        <f>IF(B157="","",IF(AND(Input!H156="",IFERROR(VLOOKUP(K157,UIR!$A$2:$P$21,2,FALSE),"")&lt;&gt;""),"Data is Missing.",""))</f>
        <v/>
      </c>
      <c r="N157" s="194" t="str">
        <f>IF(B157="","",IF(AND(Input!I156="",IFERROR(VLOOKUP(K157,UIR!$A$2:$P$21,3,FALSE),"")&lt;&gt;""),"Data is Missing.",""))</f>
        <v/>
      </c>
      <c r="O157" s="194" t="str">
        <f>IF(B157="","",IF(AND(Input!J156="",IFERROR(VLOOKUP(K157,UIR!$A$2:$P$21,4,FALSE),"")&lt;&gt;""),"Data is Missing.",""))</f>
        <v/>
      </c>
      <c r="P157" s="194" t="str">
        <f>IF(B157="","",IF(AND(Input!K156="",IFERROR(VLOOKUP(K157,UIR!$A$2:$P$21,5,FALSE),"")&lt;&gt;""),"Data is Missing.",""))</f>
        <v/>
      </c>
      <c r="Q157" s="194" t="str">
        <f>IF(B157="","",IF(AND(Input!L156="",IFERROR(VLOOKUP(K157,UIR!$A$2:$P$21,6,FALSE),"")&lt;&gt;""),"Data is Missing.",""))</f>
        <v/>
      </c>
      <c r="R157" s="194" t="str">
        <f>IF(B157="","",IF(AND(Input!M156="",IFERROR(VLOOKUP(K157,UIR!$A$2:$P$21,7,FALSE),"")&lt;&gt;""),"Data is Missing.",""))</f>
        <v/>
      </c>
      <c r="S157" s="194" t="str">
        <f>IF(B157="","",IF(AND(Input!P156="",IFERROR(VLOOKUP(K157,UIR!$A$2:$P$21,8,FALSE),"")&lt;&gt;""),"Data is Missing.",""))</f>
        <v/>
      </c>
      <c r="T157" s="194" t="str">
        <f>IF(B157="","",IF(AND(Input!Q156="",IFERROR(VLOOKUP(K157,UIR!$A$2:$P$21,9,FALSE),"")&lt;&gt;""),"Data is Missing.",""))</f>
        <v/>
      </c>
      <c r="U157" s="194"/>
      <c r="V157" s="194" t="str">
        <f>IF(B157="","",IF(AND(Input!S156="",IFERROR(VLOOKUP(K157,UIR!$A$2:$P$21,11,FALSE),"")&lt;&gt;""),"Data is Missing.",""))</f>
        <v/>
      </c>
      <c r="W157" s="194" t="str">
        <f>IF(B157="","",IF(AND(Input!T156="",IFERROR(VLOOKUP(K157,UIR!$A$2:$P$21,12,FALSE),"")&lt;&gt;""),"Data is Missing.",""))</f>
        <v/>
      </c>
      <c r="X157" s="194" t="str">
        <f>IF(B157="","",IF(AND(Input!V156="",IFERROR(VLOOKUP(K157,UIR!$A$2:$P$21,13,FALSE),"")&lt;&gt;""),"Data is Missing.",""))</f>
        <v/>
      </c>
      <c r="Y157" s="194" t="str">
        <f>IF(B157="","",IF(AND(Input!W156="",IFERROR(VLOOKUP(K157,UIR!$A$2:$P$21,14,FALSE),"")&lt;&gt;""),"Data is Missing.",""))</f>
        <v/>
      </c>
      <c r="Z157" s="194" t="str">
        <f>IF(B157="","",IF(AND(Input!X156="",IFERROR(VLOOKUP(K157,UIR!$A$2:$P$21,15,FALSE),"")&lt;&gt;""),"Data is Missing.",""))</f>
        <v/>
      </c>
      <c r="AA157" s="195" t="str">
        <f>IF(B157="","",IF(AND(Input!Y156="",IFERROR(VLOOKUP(K157,UIR!$A$2:$P$21,16,FALSE),"")&lt;&gt;""),"Data is Missing.",""))</f>
        <v/>
      </c>
      <c r="AC157" s="202" t="str">
        <f>IF(ISERROR(IF(Input!D156="","",IF(ISERROR(VLOOKUP(Input!D156,'Measure List'!$A$2:$A$30000,1,0)),"Invalid RefNo",""))),"",IF(Input!D156="","",IF(ISERROR(VLOOKUP(Input!D156,'Measure List'!$A$2:$A$30000,1,0)),"Invalid RefNo","")))</f>
        <v/>
      </c>
      <c r="AD157" s="156"/>
      <c r="AE157" s="156"/>
      <c r="AF157" s="156"/>
      <c r="AG157" s="156"/>
      <c r="AH157" s="156"/>
      <c r="AI157" s="156"/>
      <c r="AJ157" s="156"/>
      <c r="AK157" s="156"/>
      <c r="AL157" s="203" t="str">
        <f>IF(COUNTIF(Dropdowns!$K$2:$K$7,Input!S156)&gt;0,"",IF(Input!S156="","","Invalid Type"))</f>
        <v/>
      </c>
      <c r="AN157" s="204" t="str">
        <f>IF(Input!C156="","",IF(ISNUMBER(VALUE(Input!C156)),"","Needs to be a number."))</f>
        <v/>
      </c>
      <c r="AO157" s="205" t="str">
        <f>IF(Input!E156="","",IF(ISNUMBER(VALUE(Input!E156)),"","Needs to be a number."))</f>
        <v/>
      </c>
      <c r="AP157" s="205" t="str">
        <f>IF(Input!N156="","",IF(ISNUMBER(VALUE(Input!N156)),"","Needs to be a number."))</f>
        <v/>
      </c>
      <c r="AQ157" s="205" t="str">
        <f>IF(Input!O156="","",IF(ISNUMBER(VALUE(Input!O156)),"","Needs to be a number."))</f>
        <v/>
      </c>
      <c r="AR157" s="205" t="str">
        <f>IF(Input!V156="","",IF(ISNUMBER(VALUE(Input!V156)),"","Needs to be a number."))</f>
        <v/>
      </c>
      <c r="AS157" s="205" t="str">
        <f>IF(Input!W156="","",IF(ISNUMBER(VALUE(Input!W156)),"","Needs to be a number."))</f>
        <v/>
      </c>
      <c r="AT157" s="205" t="str">
        <f>IF(Input!X156="","",IF(ISNUMBER(VALUE(Input!X156)),"","Needs to be a number."))</f>
        <v/>
      </c>
      <c r="AU157" s="206" t="str">
        <f>IF(Input!Y156="","",IF(ISNUMBER(VALUE(Input!Y156)),"","Needs to be a number."))</f>
        <v/>
      </c>
      <c r="AV157" s="207"/>
      <c r="AW157" s="259" t="str">
        <f>IF(OR(VALUE(Input!C156)&lt;0,VALUE(Input!C156)&gt;100), "Invalid EEI %","")</f>
        <v/>
      </c>
      <c r="AX157" s="207"/>
      <c r="AY157" s="278" t="str">
        <f>IF(Input!E156="","",IF(VALUE(Input!E156)=0,"Do not enter 0.",""))</f>
        <v/>
      </c>
    </row>
    <row r="158" spans="2:51" x14ac:dyDescent="0.3">
      <c r="B158" s="188" t="str">
        <f>Input!A157</f>
        <v/>
      </c>
      <c r="C158" s="189" t="str">
        <f>IF(ISERROR(IF(AND(Input!$A157="",SUMPRODUCT(--(LEN(Input!$A158:'Input'!$A$1006)&gt;0))&lt;&gt;0),"Row is skipped.",IF(AND(Input!$A157="",Input!$A158=""),"", IF(Input!B157="","Data is missing.","")))),"",IF(AND(Input!$A157="",SUMPRODUCT(--(LEN(Input!$A158:'Input'!$A$1006)&gt;0))&lt;&gt;0),"Row is skipped.",IF(AND(Input!$A157="",Input!$A158=""),"", IF(Input!B157="","Data is missing.",""))))</f>
        <v/>
      </c>
      <c r="D158" s="189" t="str">
        <f>IF(ISERROR(IF(AND(Input!$A157="",SUMPRODUCT(--(LEN(Input!$A158:'Input'!$A$1006)&gt;0))&lt;&gt;0),"Row is skipped.",IF(AND(Input!$A157="",Input!$A158=""),"", IF(Input!C157="","Data is missing.","")))),"",IF(AND(Input!$A157="",SUMPRODUCT(--(LEN(Input!$A158:'Input'!$A$1006)&gt;0))&lt;&gt;0),"Row is skipped.",IF(AND(Input!$A157="",Input!$A158=""),"", IF(Input!C157="","Data is missing.",""))))</f>
        <v/>
      </c>
      <c r="E158" s="189" t="str">
        <f>IF(ISERROR(IF(AND(Input!$A157="",SUMPRODUCT(--(LEN(Input!$A158:'Input'!$A$1006)&gt;0))&lt;&gt;0),"Row is skipped.",IF(AND(Input!$A157="",Input!$A158=""),"", IF(Input!D157="","Data is missing.","")))),"",IF(AND(Input!$A157="",SUMPRODUCT(--(LEN(Input!$A158:'Input'!$A$1006)&gt;0))&lt;&gt;0),"Row is skipped.",IF(AND(Input!$A157="",Input!$A158=""),"", IF(Input!D157="","Data is missing.",""))))</f>
        <v/>
      </c>
      <c r="F158" s="189" t="str">
        <f>IF(ISERROR(IF(AND(Input!$A157="",SUMPRODUCT(--(LEN(Input!$A158:'Input'!$A$1006)&gt;0))&lt;&gt;0),"Row is skipped.",IF(AND(Input!$A157="",Input!$A158=""),"", IF(Input!E157="","Data is missing.","")))),"",IF(AND(Input!$A157="",SUMPRODUCT(--(LEN(Input!$A158:'Input'!$A$1006)&gt;0))&lt;&gt;0),"Row is skipped.",IF(AND(Input!$A157="",Input!$A158=""),"", IF(Input!E157="","Data is missing.",""))))</f>
        <v/>
      </c>
      <c r="G158" s="189" t="str">
        <f>IF(ISERROR(IF(AND(Input!$A157="",SUMPRODUCT(--(LEN(Input!$A158:'Input'!$A$1006)&gt;0))&lt;&gt;0),"Row is skipped.",IF(AND(Input!$A157="",Input!$A158=""),"", IF(Input!F157="","Data is missing.","")))),"",IF(AND(Input!$A157="",SUMPRODUCT(--(LEN(Input!$A158:'Input'!$A$1006)&gt;0))&lt;&gt;0),"Row is skipped.",IF(AND(Input!$A157="",Input!$A158=""),"", IF(Input!F157="","Data is missing.",""))))</f>
        <v/>
      </c>
      <c r="H158" s="190" t="str">
        <f>IF(ISERROR(IF(AND(Input!$A157="",SUMPRODUCT(--(LEN(Input!$A158:'Input'!$A$1006)&gt;0))&lt;&gt;0),"Row is skipped.",IF(AND(Input!$A157="",Input!$A158=""),"", IF(Input!G157="","Data is missing.","")))),"",IF(AND(Input!$A157="",SUMPRODUCT(--(LEN(Input!$A158:'Input'!$A$1006)&gt;0))&lt;&gt;0),"Row is skipped.",IF(AND(Input!$A157="",Input!$A158=""),"", IF(Input!G157="","Data is missing.",""))))</f>
        <v/>
      </c>
      <c r="I158" s="156"/>
      <c r="J158" s="191" t="str">
        <f>IFERROR(VLOOKUP(VLOOKUP(Input!$D157,'Measure List'!$A:$AN,40,FALSE),UIR!$A$1:$Q$27,17,FALSE),"")</f>
        <v/>
      </c>
      <c r="K158" s="192" t="str">
        <f>IFERROR(VLOOKUP(Input!$D157,'Measure List'!$A:$AN,40,FALSE),"")</f>
        <v/>
      </c>
      <c r="L158" s="156"/>
      <c r="M158" s="193" t="str">
        <f>IF(B158="","",IF(AND(Input!H157="",IFERROR(VLOOKUP(K158,UIR!$A$2:$P$21,2,FALSE),"")&lt;&gt;""),"Data is Missing.",""))</f>
        <v/>
      </c>
      <c r="N158" s="194" t="str">
        <f>IF(B158="","",IF(AND(Input!I157="",IFERROR(VLOOKUP(K158,UIR!$A$2:$P$21,3,FALSE),"")&lt;&gt;""),"Data is Missing.",""))</f>
        <v/>
      </c>
      <c r="O158" s="194" t="str">
        <f>IF(B158="","",IF(AND(Input!J157="",IFERROR(VLOOKUP(K158,UIR!$A$2:$P$21,4,FALSE),"")&lt;&gt;""),"Data is Missing.",""))</f>
        <v/>
      </c>
      <c r="P158" s="194" t="str">
        <f>IF(B158="","",IF(AND(Input!K157="",IFERROR(VLOOKUP(K158,UIR!$A$2:$P$21,5,FALSE),"")&lt;&gt;""),"Data is Missing.",""))</f>
        <v/>
      </c>
      <c r="Q158" s="194" t="str">
        <f>IF(B158="","",IF(AND(Input!L157="",IFERROR(VLOOKUP(K158,UIR!$A$2:$P$21,6,FALSE),"")&lt;&gt;""),"Data is Missing.",""))</f>
        <v/>
      </c>
      <c r="R158" s="194" t="str">
        <f>IF(B158="","",IF(AND(Input!M157="",IFERROR(VLOOKUP(K158,UIR!$A$2:$P$21,7,FALSE),"")&lt;&gt;""),"Data is Missing.",""))</f>
        <v/>
      </c>
      <c r="S158" s="194" t="str">
        <f>IF(B158="","",IF(AND(Input!P157="",IFERROR(VLOOKUP(K158,UIR!$A$2:$P$21,8,FALSE),"")&lt;&gt;""),"Data is Missing.",""))</f>
        <v/>
      </c>
      <c r="T158" s="194" t="str">
        <f>IF(B158="","",IF(AND(Input!Q157="",IFERROR(VLOOKUP(K158,UIR!$A$2:$P$21,9,FALSE),"")&lt;&gt;""),"Data is Missing.",""))</f>
        <v/>
      </c>
      <c r="U158" s="194"/>
      <c r="V158" s="194" t="str">
        <f>IF(B158="","",IF(AND(Input!S157="",IFERROR(VLOOKUP(K158,UIR!$A$2:$P$21,11,FALSE),"")&lt;&gt;""),"Data is Missing.",""))</f>
        <v/>
      </c>
      <c r="W158" s="194" t="str">
        <f>IF(B158="","",IF(AND(Input!T157="",IFERROR(VLOOKUP(K158,UIR!$A$2:$P$21,12,FALSE),"")&lt;&gt;""),"Data is Missing.",""))</f>
        <v/>
      </c>
      <c r="X158" s="194" t="str">
        <f>IF(B158="","",IF(AND(Input!V157="",IFERROR(VLOOKUP(K158,UIR!$A$2:$P$21,13,FALSE),"")&lt;&gt;""),"Data is Missing.",""))</f>
        <v/>
      </c>
      <c r="Y158" s="194" t="str">
        <f>IF(B158="","",IF(AND(Input!W157="",IFERROR(VLOOKUP(K158,UIR!$A$2:$P$21,14,FALSE),"")&lt;&gt;""),"Data is Missing.",""))</f>
        <v/>
      </c>
      <c r="Z158" s="194" t="str">
        <f>IF(B158="","",IF(AND(Input!X157="",IFERROR(VLOOKUP(K158,UIR!$A$2:$P$21,15,FALSE),"")&lt;&gt;""),"Data is Missing.",""))</f>
        <v/>
      </c>
      <c r="AA158" s="195" t="str">
        <f>IF(B158="","",IF(AND(Input!Y157="",IFERROR(VLOOKUP(K158,UIR!$A$2:$P$21,16,FALSE),"")&lt;&gt;""),"Data is Missing.",""))</f>
        <v/>
      </c>
      <c r="AC158" s="202" t="str">
        <f>IF(ISERROR(IF(Input!D157="","",IF(ISERROR(VLOOKUP(Input!D157,'Measure List'!$A$2:$A$30000,1,0)),"Invalid RefNo",""))),"",IF(Input!D157="","",IF(ISERROR(VLOOKUP(Input!D157,'Measure List'!$A$2:$A$30000,1,0)),"Invalid RefNo","")))</f>
        <v/>
      </c>
      <c r="AD158" s="156"/>
      <c r="AE158" s="156"/>
      <c r="AF158" s="156"/>
      <c r="AG158" s="156"/>
      <c r="AH158" s="156"/>
      <c r="AI158" s="156"/>
      <c r="AJ158" s="156"/>
      <c r="AK158" s="156"/>
      <c r="AL158" s="203" t="str">
        <f>IF(COUNTIF(Dropdowns!$K$2:$K$7,Input!S157)&gt;0,"",IF(Input!S157="","","Invalid Type"))</f>
        <v/>
      </c>
      <c r="AN158" s="204" t="str">
        <f>IF(Input!C157="","",IF(ISNUMBER(VALUE(Input!C157)),"","Needs to be a number."))</f>
        <v/>
      </c>
      <c r="AO158" s="205" t="str">
        <f>IF(Input!E157="","",IF(ISNUMBER(VALUE(Input!E157)),"","Needs to be a number."))</f>
        <v/>
      </c>
      <c r="AP158" s="205" t="str">
        <f>IF(Input!N157="","",IF(ISNUMBER(VALUE(Input!N157)),"","Needs to be a number."))</f>
        <v/>
      </c>
      <c r="AQ158" s="205" t="str">
        <f>IF(Input!O157="","",IF(ISNUMBER(VALUE(Input!O157)),"","Needs to be a number."))</f>
        <v/>
      </c>
      <c r="AR158" s="205" t="str">
        <f>IF(Input!V157="","",IF(ISNUMBER(VALUE(Input!V157)),"","Needs to be a number."))</f>
        <v/>
      </c>
      <c r="AS158" s="205" t="str">
        <f>IF(Input!W157="","",IF(ISNUMBER(VALUE(Input!W157)),"","Needs to be a number."))</f>
        <v/>
      </c>
      <c r="AT158" s="205" t="str">
        <f>IF(Input!X157="","",IF(ISNUMBER(VALUE(Input!X157)),"","Needs to be a number."))</f>
        <v/>
      </c>
      <c r="AU158" s="206" t="str">
        <f>IF(Input!Y157="","",IF(ISNUMBER(VALUE(Input!Y157)),"","Needs to be a number."))</f>
        <v/>
      </c>
      <c r="AV158" s="207"/>
      <c r="AW158" s="259" t="str">
        <f>IF(OR(VALUE(Input!C157)&lt;0,VALUE(Input!C157)&gt;100), "Invalid EEI %","")</f>
        <v/>
      </c>
      <c r="AX158" s="207"/>
      <c r="AY158" s="278" t="str">
        <f>IF(Input!E157="","",IF(VALUE(Input!E157)=0,"Do not enter 0.",""))</f>
        <v/>
      </c>
    </row>
    <row r="159" spans="2:51" x14ac:dyDescent="0.3">
      <c r="B159" s="188" t="str">
        <f>Input!A158</f>
        <v/>
      </c>
      <c r="C159" s="189" t="str">
        <f>IF(ISERROR(IF(AND(Input!$A158="",SUMPRODUCT(--(LEN(Input!$A159:'Input'!$A$1006)&gt;0))&lt;&gt;0),"Row is skipped.",IF(AND(Input!$A158="",Input!$A159=""),"", IF(Input!B158="","Data is missing.","")))),"",IF(AND(Input!$A158="",SUMPRODUCT(--(LEN(Input!$A159:'Input'!$A$1006)&gt;0))&lt;&gt;0),"Row is skipped.",IF(AND(Input!$A158="",Input!$A159=""),"", IF(Input!B158="","Data is missing.",""))))</f>
        <v/>
      </c>
      <c r="D159" s="189" t="str">
        <f>IF(ISERROR(IF(AND(Input!$A158="",SUMPRODUCT(--(LEN(Input!$A159:'Input'!$A$1006)&gt;0))&lt;&gt;0),"Row is skipped.",IF(AND(Input!$A158="",Input!$A159=""),"", IF(Input!C158="","Data is missing.","")))),"",IF(AND(Input!$A158="",SUMPRODUCT(--(LEN(Input!$A159:'Input'!$A$1006)&gt;0))&lt;&gt;0),"Row is skipped.",IF(AND(Input!$A158="",Input!$A159=""),"", IF(Input!C158="","Data is missing.",""))))</f>
        <v/>
      </c>
      <c r="E159" s="189" t="str">
        <f>IF(ISERROR(IF(AND(Input!$A158="",SUMPRODUCT(--(LEN(Input!$A159:'Input'!$A$1006)&gt;0))&lt;&gt;0),"Row is skipped.",IF(AND(Input!$A158="",Input!$A159=""),"", IF(Input!D158="","Data is missing.","")))),"",IF(AND(Input!$A158="",SUMPRODUCT(--(LEN(Input!$A159:'Input'!$A$1006)&gt;0))&lt;&gt;0),"Row is skipped.",IF(AND(Input!$A158="",Input!$A159=""),"", IF(Input!D158="","Data is missing.",""))))</f>
        <v/>
      </c>
      <c r="F159" s="189" t="str">
        <f>IF(ISERROR(IF(AND(Input!$A158="",SUMPRODUCT(--(LEN(Input!$A159:'Input'!$A$1006)&gt;0))&lt;&gt;0),"Row is skipped.",IF(AND(Input!$A158="",Input!$A159=""),"", IF(Input!E158="","Data is missing.","")))),"",IF(AND(Input!$A158="",SUMPRODUCT(--(LEN(Input!$A159:'Input'!$A$1006)&gt;0))&lt;&gt;0),"Row is skipped.",IF(AND(Input!$A158="",Input!$A159=""),"", IF(Input!E158="","Data is missing.",""))))</f>
        <v/>
      </c>
      <c r="G159" s="189" t="str">
        <f>IF(ISERROR(IF(AND(Input!$A158="",SUMPRODUCT(--(LEN(Input!$A159:'Input'!$A$1006)&gt;0))&lt;&gt;0),"Row is skipped.",IF(AND(Input!$A158="",Input!$A159=""),"", IF(Input!F158="","Data is missing.","")))),"",IF(AND(Input!$A158="",SUMPRODUCT(--(LEN(Input!$A159:'Input'!$A$1006)&gt;0))&lt;&gt;0),"Row is skipped.",IF(AND(Input!$A158="",Input!$A159=""),"", IF(Input!F158="","Data is missing.",""))))</f>
        <v/>
      </c>
      <c r="H159" s="190" t="str">
        <f>IF(ISERROR(IF(AND(Input!$A158="",SUMPRODUCT(--(LEN(Input!$A159:'Input'!$A$1006)&gt;0))&lt;&gt;0),"Row is skipped.",IF(AND(Input!$A158="",Input!$A159=""),"", IF(Input!G158="","Data is missing.","")))),"",IF(AND(Input!$A158="",SUMPRODUCT(--(LEN(Input!$A159:'Input'!$A$1006)&gt;0))&lt;&gt;0),"Row is skipped.",IF(AND(Input!$A158="",Input!$A159=""),"", IF(Input!G158="","Data is missing.",""))))</f>
        <v/>
      </c>
      <c r="I159" s="156"/>
      <c r="J159" s="191" t="str">
        <f>IFERROR(VLOOKUP(VLOOKUP(Input!$D158,'Measure List'!$A:$AN,40,FALSE),UIR!$A$1:$Q$27,17,FALSE),"")</f>
        <v/>
      </c>
      <c r="K159" s="192" t="str">
        <f>IFERROR(VLOOKUP(Input!$D158,'Measure List'!$A:$AN,40,FALSE),"")</f>
        <v/>
      </c>
      <c r="L159" s="156"/>
      <c r="M159" s="193" t="str">
        <f>IF(B159="","",IF(AND(Input!H158="",IFERROR(VLOOKUP(K159,UIR!$A$2:$P$21,2,FALSE),"")&lt;&gt;""),"Data is Missing.",""))</f>
        <v/>
      </c>
      <c r="N159" s="194" t="str">
        <f>IF(B159="","",IF(AND(Input!I158="",IFERROR(VLOOKUP(K159,UIR!$A$2:$P$21,3,FALSE),"")&lt;&gt;""),"Data is Missing.",""))</f>
        <v/>
      </c>
      <c r="O159" s="194" t="str">
        <f>IF(B159="","",IF(AND(Input!J158="",IFERROR(VLOOKUP(K159,UIR!$A$2:$P$21,4,FALSE),"")&lt;&gt;""),"Data is Missing.",""))</f>
        <v/>
      </c>
      <c r="P159" s="194" t="str">
        <f>IF(B159="","",IF(AND(Input!K158="",IFERROR(VLOOKUP(K159,UIR!$A$2:$P$21,5,FALSE),"")&lt;&gt;""),"Data is Missing.",""))</f>
        <v/>
      </c>
      <c r="Q159" s="194" t="str">
        <f>IF(B159="","",IF(AND(Input!L158="",IFERROR(VLOOKUP(K159,UIR!$A$2:$P$21,6,FALSE),"")&lt;&gt;""),"Data is Missing.",""))</f>
        <v/>
      </c>
      <c r="R159" s="194" t="str">
        <f>IF(B159="","",IF(AND(Input!M158="",IFERROR(VLOOKUP(K159,UIR!$A$2:$P$21,7,FALSE),"")&lt;&gt;""),"Data is Missing.",""))</f>
        <v/>
      </c>
      <c r="S159" s="194" t="str">
        <f>IF(B159="","",IF(AND(Input!P158="",IFERROR(VLOOKUP(K159,UIR!$A$2:$P$21,8,FALSE),"")&lt;&gt;""),"Data is Missing.",""))</f>
        <v/>
      </c>
      <c r="T159" s="194" t="str">
        <f>IF(B159="","",IF(AND(Input!Q158="",IFERROR(VLOOKUP(K159,UIR!$A$2:$P$21,9,FALSE),"")&lt;&gt;""),"Data is Missing.",""))</f>
        <v/>
      </c>
      <c r="U159" s="194"/>
      <c r="V159" s="194" t="str">
        <f>IF(B159="","",IF(AND(Input!S158="",IFERROR(VLOOKUP(K159,UIR!$A$2:$P$21,11,FALSE),"")&lt;&gt;""),"Data is Missing.",""))</f>
        <v/>
      </c>
      <c r="W159" s="194" t="str">
        <f>IF(B159="","",IF(AND(Input!T158="",IFERROR(VLOOKUP(K159,UIR!$A$2:$P$21,12,FALSE),"")&lt;&gt;""),"Data is Missing.",""))</f>
        <v/>
      </c>
      <c r="X159" s="194" t="str">
        <f>IF(B159="","",IF(AND(Input!V158="",IFERROR(VLOOKUP(K159,UIR!$A$2:$P$21,13,FALSE),"")&lt;&gt;""),"Data is Missing.",""))</f>
        <v/>
      </c>
      <c r="Y159" s="194" t="str">
        <f>IF(B159="","",IF(AND(Input!W158="",IFERROR(VLOOKUP(K159,UIR!$A$2:$P$21,14,FALSE),"")&lt;&gt;""),"Data is Missing.",""))</f>
        <v/>
      </c>
      <c r="Z159" s="194" t="str">
        <f>IF(B159="","",IF(AND(Input!X158="",IFERROR(VLOOKUP(K159,UIR!$A$2:$P$21,15,FALSE),"")&lt;&gt;""),"Data is Missing.",""))</f>
        <v/>
      </c>
      <c r="AA159" s="195" t="str">
        <f>IF(B159="","",IF(AND(Input!Y158="",IFERROR(VLOOKUP(K159,UIR!$A$2:$P$21,16,FALSE),"")&lt;&gt;""),"Data is Missing.",""))</f>
        <v/>
      </c>
      <c r="AC159" s="202" t="str">
        <f>IF(ISERROR(IF(Input!D158="","",IF(ISERROR(VLOOKUP(Input!D158,'Measure List'!$A$2:$A$30000,1,0)),"Invalid RefNo",""))),"",IF(Input!D158="","",IF(ISERROR(VLOOKUP(Input!D158,'Measure List'!$A$2:$A$30000,1,0)),"Invalid RefNo","")))</f>
        <v/>
      </c>
      <c r="AD159" s="156"/>
      <c r="AE159" s="156"/>
      <c r="AF159" s="156"/>
      <c r="AG159" s="156"/>
      <c r="AH159" s="156"/>
      <c r="AI159" s="156"/>
      <c r="AJ159" s="156"/>
      <c r="AK159" s="156"/>
      <c r="AL159" s="203" t="str">
        <f>IF(COUNTIF(Dropdowns!$K$2:$K$7,Input!S158)&gt;0,"",IF(Input!S158="","","Invalid Type"))</f>
        <v/>
      </c>
      <c r="AN159" s="204" t="str">
        <f>IF(Input!C158="","",IF(ISNUMBER(VALUE(Input!C158)),"","Needs to be a number."))</f>
        <v/>
      </c>
      <c r="AO159" s="205" t="str">
        <f>IF(Input!E158="","",IF(ISNUMBER(VALUE(Input!E158)),"","Needs to be a number."))</f>
        <v/>
      </c>
      <c r="AP159" s="205" t="str">
        <f>IF(Input!N158="","",IF(ISNUMBER(VALUE(Input!N158)),"","Needs to be a number."))</f>
        <v/>
      </c>
      <c r="AQ159" s="205" t="str">
        <f>IF(Input!O158="","",IF(ISNUMBER(VALUE(Input!O158)),"","Needs to be a number."))</f>
        <v/>
      </c>
      <c r="AR159" s="205" t="str">
        <f>IF(Input!V158="","",IF(ISNUMBER(VALUE(Input!V158)),"","Needs to be a number."))</f>
        <v/>
      </c>
      <c r="AS159" s="205" t="str">
        <f>IF(Input!W158="","",IF(ISNUMBER(VALUE(Input!W158)),"","Needs to be a number."))</f>
        <v/>
      </c>
      <c r="AT159" s="205" t="str">
        <f>IF(Input!X158="","",IF(ISNUMBER(VALUE(Input!X158)),"","Needs to be a number."))</f>
        <v/>
      </c>
      <c r="AU159" s="206" t="str">
        <f>IF(Input!Y158="","",IF(ISNUMBER(VALUE(Input!Y158)),"","Needs to be a number."))</f>
        <v/>
      </c>
      <c r="AV159" s="207"/>
      <c r="AW159" s="259" t="str">
        <f>IF(OR(VALUE(Input!C158)&lt;0,VALUE(Input!C158)&gt;100), "Invalid EEI %","")</f>
        <v/>
      </c>
      <c r="AX159" s="207"/>
      <c r="AY159" s="278" t="str">
        <f>IF(Input!E158="","",IF(VALUE(Input!E158)=0,"Do not enter 0.",""))</f>
        <v/>
      </c>
    </row>
    <row r="160" spans="2:51" x14ac:dyDescent="0.3">
      <c r="B160" s="188" t="str">
        <f>Input!A159</f>
        <v/>
      </c>
      <c r="C160" s="189" t="str">
        <f>IF(ISERROR(IF(AND(Input!$A159="",SUMPRODUCT(--(LEN(Input!$A160:'Input'!$A$1006)&gt;0))&lt;&gt;0),"Row is skipped.",IF(AND(Input!$A159="",Input!$A160=""),"", IF(Input!B159="","Data is missing.","")))),"",IF(AND(Input!$A159="",SUMPRODUCT(--(LEN(Input!$A160:'Input'!$A$1006)&gt;0))&lt;&gt;0),"Row is skipped.",IF(AND(Input!$A159="",Input!$A160=""),"", IF(Input!B159="","Data is missing.",""))))</f>
        <v/>
      </c>
      <c r="D160" s="189" t="str">
        <f>IF(ISERROR(IF(AND(Input!$A159="",SUMPRODUCT(--(LEN(Input!$A160:'Input'!$A$1006)&gt;0))&lt;&gt;0),"Row is skipped.",IF(AND(Input!$A159="",Input!$A160=""),"", IF(Input!C159="","Data is missing.","")))),"",IF(AND(Input!$A159="",SUMPRODUCT(--(LEN(Input!$A160:'Input'!$A$1006)&gt;0))&lt;&gt;0),"Row is skipped.",IF(AND(Input!$A159="",Input!$A160=""),"", IF(Input!C159="","Data is missing.",""))))</f>
        <v/>
      </c>
      <c r="E160" s="189" t="str">
        <f>IF(ISERROR(IF(AND(Input!$A159="",SUMPRODUCT(--(LEN(Input!$A160:'Input'!$A$1006)&gt;0))&lt;&gt;0),"Row is skipped.",IF(AND(Input!$A159="",Input!$A160=""),"", IF(Input!D159="","Data is missing.","")))),"",IF(AND(Input!$A159="",SUMPRODUCT(--(LEN(Input!$A160:'Input'!$A$1006)&gt;0))&lt;&gt;0),"Row is skipped.",IF(AND(Input!$A159="",Input!$A160=""),"", IF(Input!D159="","Data is missing.",""))))</f>
        <v/>
      </c>
      <c r="F160" s="189" t="str">
        <f>IF(ISERROR(IF(AND(Input!$A159="",SUMPRODUCT(--(LEN(Input!$A160:'Input'!$A$1006)&gt;0))&lt;&gt;0),"Row is skipped.",IF(AND(Input!$A159="",Input!$A160=""),"", IF(Input!E159="","Data is missing.","")))),"",IF(AND(Input!$A159="",SUMPRODUCT(--(LEN(Input!$A160:'Input'!$A$1006)&gt;0))&lt;&gt;0),"Row is skipped.",IF(AND(Input!$A159="",Input!$A160=""),"", IF(Input!E159="","Data is missing.",""))))</f>
        <v/>
      </c>
      <c r="G160" s="189" t="str">
        <f>IF(ISERROR(IF(AND(Input!$A159="",SUMPRODUCT(--(LEN(Input!$A160:'Input'!$A$1006)&gt;0))&lt;&gt;0),"Row is skipped.",IF(AND(Input!$A159="",Input!$A160=""),"", IF(Input!F159="","Data is missing.","")))),"",IF(AND(Input!$A159="",SUMPRODUCT(--(LEN(Input!$A160:'Input'!$A$1006)&gt;0))&lt;&gt;0),"Row is skipped.",IF(AND(Input!$A159="",Input!$A160=""),"", IF(Input!F159="","Data is missing.",""))))</f>
        <v/>
      </c>
      <c r="H160" s="190" t="str">
        <f>IF(ISERROR(IF(AND(Input!$A159="",SUMPRODUCT(--(LEN(Input!$A160:'Input'!$A$1006)&gt;0))&lt;&gt;0),"Row is skipped.",IF(AND(Input!$A159="",Input!$A160=""),"", IF(Input!G159="","Data is missing.","")))),"",IF(AND(Input!$A159="",SUMPRODUCT(--(LEN(Input!$A160:'Input'!$A$1006)&gt;0))&lt;&gt;0),"Row is skipped.",IF(AND(Input!$A159="",Input!$A160=""),"", IF(Input!G159="","Data is missing.",""))))</f>
        <v/>
      </c>
      <c r="I160" s="156"/>
      <c r="J160" s="191" t="str">
        <f>IFERROR(VLOOKUP(VLOOKUP(Input!$D159,'Measure List'!$A:$AN,40,FALSE),UIR!$A$1:$Q$27,17,FALSE),"")</f>
        <v/>
      </c>
      <c r="K160" s="192" t="str">
        <f>IFERROR(VLOOKUP(Input!$D159,'Measure List'!$A:$AN,40,FALSE),"")</f>
        <v/>
      </c>
      <c r="L160" s="156"/>
      <c r="M160" s="193" t="str">
        <f>IF(B160="","",IF(AND(Input!H159="",IFERROR(VLOOKUP(K160,UIR!$A$2:$P$21,2,FALSE),"")&lt;&gt;""),"Data is Missing.",""))</f>
        <v/>
      </c>
      <c r="N160" s="194" t="str">
        <f>IF(B160="","",IF(AND(Input!I159="",IFERROR(VLOOKUP(K160,UIR!$A$2:$P$21,3,FALSE),"")&lt;&gt;""),"Data is Missing.",""))</f>
        <v/>
      </c>
      <c r="O160" s="194" t="str">
        <f>IF(B160="","",IF(AND(Input!J159="",IFERROR(VLOOKUP(K160,UIR!$A$2:$P$21,4,FALSE),"")&lt;&gt;""),"Data is Missing.",""))</f>
        <v/>
      </c>
      <c r="P160" s="194" t="str">
        <f>IF(B160="","",IF(AND(Input!K159="",IFERROR(VLOOKUP(K160,UIR!$A$2:$P$21,5,FALSE),"")&lt;&gt;""),"Data is Missing.",""))</f>
        <v/>
      </c>
      <c r="Q160" s="194" t="str">
        <f>IF(B160="","",IF(AND(Input!L159="",IFERROR(VLOOKUP(K160,UIR!$A$2:$P$21,6,FALSE),"")&lt;&gt;""),"Data is Missing.",""))</f>
        <v/>
      </c>
      <c r="R160" s="194" t="str">
        <f>IF(B160="","",IF(AND(Input!M159="",IFERROR(VLOOKUP(K160,UIR!$A$2:$P$21,7,FALSE),"")&lt;&gt;""),"Data is Missing.",""))</f>
        <v/>
      </c>
      <c r="S160" s="194" t="str">
        <f>IF(B160="","",IF(AND(Input!P159="",IFERROR(VLOOKUP(K160,UIR!$A$2:$P$21,8,FALSE),"")&lt;&gt;""),"Data is Missing.",""))</f>
        <v/>
      </c>
      <c r="T160" s="194" t="str">
        <f>IF(B160="","",IF(AND(Input!Q159="",IFERROR(VLOOKUP(K160,UIR!$A$2:$P$21,9,FALSE),"")&lt;&gt;""),"Data is Missing.",""))</f>
        <v/>
      </c>
      <c r="U160" s="194"/>
      <c r="V160" s="194" t="str">
        <f>IF(B160="","",IF(AND(Input!S159="",IFERROR(VLOOKUP(K160,UIR!$A$2:$P$21,11,FALSE),"")&lt;&gt;""),"Data is Missing.",""))</f>
        <v/>
      </c>
      <c r="W160" s="194" t="str">
        <f>IF(B160="","",IF(AND(Input!T159="",IFERROR(VLOOKUP(K160,UIR!$A$2:$P$21,12,FALSE),"")&lt;&gt;""),"Data is Missing.",""))</f>
        <v/>
      </c>
      <c r="X160" s="194" t="str">
        <f>IF(B160="","",IF(AND(Input!V159="",IFERROR(VLOOKUP(K160,UIR!$A$2:$P$21,13,FALSE),"")&lt;&gt;""),"Data is Missing.",""))</f>
        <v/>
      </c>
      <c r="Y160" s="194" t="str">
        <f>IF(B160="","",IF(AND(Input!W159="",IFERROR(VLOOKUP(K160,UIR!$A$2:$P$21,14,FALSE),"")&lt;&gt;""),"Data is Missing.",""))</f>
        <v/>
      </c>
      <c r="Z160" s="194" t="str">
        <f>IF(B160="","",IF(AND(Input!X159="",IFERROR(VLOOKUP(K160,UIR!$A$2:$P$21,15,FALSE),"")&lt;&gt;""),"Data is Missing.",""))</f>
        <v/>
      </c>
      <c r="AA160" s="195" t="str">
        <f>IF(B160="","",IF(AND(Input!Y159="",IFERROR(VLOOKUP(K160,UIR!$A$2:$P$21,16,FALSE),"")&lt;&gt;""),"Data is Missing.",""))</f>
        <v/>
      </c>
      <c r="AC160" s="202" t="str">
        <f>IF(ISERROR(IF(Input!D159="","",IF(ISERROR(VLOOKUP(Input!D159,'Measure List'!$A$2:$A$30000,1,0)),"Invalid RefNo",""))),"",IF(Input!D159="","",IF(ISERROR(VLOOKUP(Input!D159,'Measure List'!$A$2:$A$30000,1,0)),"Invalid RefNo","")))</f>
        <v/>
      </c>
      <c r="AD160" s="156"/>
      <c r="AE160" s="156"/>
      <c r="AF160" s="156"/>
      <c r="AG160" s="156"/>
      <c r="AH160" s="156"/>
      <c r="AI160" s="156"/>
      <c r="AJ160" s="156"/>
      <c r="AK160" s="156"/>
      <c r="AL160" s="203" t="str">
        <f>IF(COUNTIF(Dropdowns!$K$2:$K$7,Input!S159)&gt;0,"",IF(Input!S159="","","Invalid Type"))</f>
        <v/>
      </c>
      <c r="AN160" s="204" t="str">
        <f>IF(Input!C159="","",IF(ISNUMBER(VALUE(Input!C159)),"","Needs to be a number."))</f>
        <v/>
      </c>
      <c r="AO160" s="205" t="str">
        <f>IF(Input!E159="","",IF(ISNUMBER(VALUE(Input!E159)),"","Needs to be a number."))</f>
        <v/>
      </c>
      <c r="AP160" s="205" t="str">
        <f>IF(Input!N159="","",IF(ISNUMBER(VALUE(Input!N159)),"","Needs to be a number."))</f>
        <v/>
      </c>
      <c r="AQ160" s="205" t="str">
        <f>IF(Input!O159="","",IF(ISNUMBER(VALUE(Input!O159)),"","Needs to be a number."))</f>
        <v/>
      </c>
      <c r="AR160" s="205" t="str">
        <f>IF(Input!V159="","",IF(ISNUMBER(VALUE(Input!V159)),"","Needs to be a number."))</f>
        <v/>
      </c>
      <c r="AS160" s="205" t="str">
        <f>IF(Input!W159="","",IF(ISNUMBER(VALUE(Input!W159)),"","Needs to be a number."))</f>
        <v/>
      </c>
      <c r="AT160" s="205" t="str">
        <f>IF(Input!X159="","",IF(ISNUMBER(VALUE(Input!X159)),"","Needs to be a number."))</f>
        <v/>
      </c>
      <c r="AU160" s="206" t="str">
        <f>IF(Input!Y159="","",IF(ISNUMBER(VALUE(Input!Y159)),"","Needs to be a number."))</f>
        <v/>
      </c>
      <c r="AV160" s="207"/>
      <c r="AW160" s="259" t="str">
        <f>IF(OR(VALUE(Input!C159)&lt;0,VALUE(Input!C159)&gt;100), "Invalid EEI %","")</f>
        <v/>
      </c>
      <c r="AX160" s="207"/>
      <c r="AY160" s="278" t="str">
        <f>IF(Input!E159="","",IF(VALUE(Input!E159)=0,"Do not enter 0.",""))</f>
        <v/>
      </c>
    </row>
    <row r="161" spans="2:51" x14ac:dyDescent="0.3">
      <c r="B161" s="188" t="str">
        <f>Input!A160</f>
        <v/>
      </c>
      <c r="C161" s="189" t="str">
        <f>IF(ISERROR(IF(AND(Input!$A160="",SUMPRODUCT(--(LEN(Input!$A161:'Input'!$A$1006)&gt;0))&lt;&gt;0),"Row is skipped.",IF(AND(Input!$A160="",Input!$A161=""),"", IF(Input!B160="","Data is missing.","")))),"",IF(AND(Input!$A160="",SUMPRODUCT(--(LEN(Input!$A161:'Input'!$A$1006)&gt;0))&lt;&gt;0),"Row is skipped.",IF(AND(Input!$A160="",Input!$A161=""),"", IF(Input!B160="","Data is missing.",""))))</f>
        <v/>
      </c>
      <c r="D161" s="189" t="str">
        <f>IF(ISERROR(IF(AND(Input!$A160="",SUMPRODUCT(--(LEN(Input!$A161:'Input'!$A$1006)&gt;0))&lt;&gt;0),"Row is skipped.",IF(AND(Input!$A160="",Input!$A161=""),"", IF(Input!C160="","Data is missing.","")))),"",IF(AND(Input!$A160="",SUMPRODUCT(--(LEN(Input!$A161:'Input'!$A$1006)&gt;0))&lt;&gt;0),"Row is skipped.",IF(AND(Input!$A160="",Input!$A161=""),"", IF(Input!C160="","Data is missing.",""))))</f>
        <v/>
      </c>
      <c r="E161" s="189" t="str">
        <f>IF(ISERROR(IF(AND(Input!$A160="",SUMPRODUCT(--(LEN(Input!$A161:'Input'!$A$1006)&gt;0))&lt;&gt;0),"Row is skipped.",IF(AND(Input!$A160="",Input!$A161=""),"", IF(Input!D160="","Data is missing.","")))),"",IF(AND(Input!$A160="",SUMPRODUCT(--(LEN(Input!$A161:'Input'!$A$1006)&gt;0))&lt;&gt;0),"Row is skipped.",IF(AND(Input!$A160="",Input!$A161=""),"", IF(Input!D160="","Data is missing.",""))))</f>
        <v/>
      </c>
      <c r="F161" s="189" t="str">
        <f>IF(ISERROR(IF(AND(Input!$A160="",SUMPRODUCT(--(LEN(Input!$A161:'Input'!$A$1006)&gt;0))&lt;&gt;0),"Row is skipped.",IF(AND(Input!$A160="",Input!$A161=""),"", IF(Input!E160="","Data is missing.","")))),"",IF(AND(Input!$A160="",SUMPRODUCT(--(LEN(Input!$A161:'Input'!$A$1006)&gt;0))&lt;&gt;0),"Row is skipped.",IF(AND(Input!$A160="",Input!$A161=""),"", IF(Input!E160="","Data is missing.",""))))</f>
        <v/>
      </c>
      <c r="G161" s="189" t="str">
        <f>IF(ISERROR(IF(AND(Input!$A160="",SUMPRODUCT(--(LEN(Input!$A161:'Input'!$A$1006)&gt;0))&lt;&gt;0),"Row is skipped.",IF(AND(Input!$A160="",Input!$A161=""),"", IF(Input!F160="","Data is missing.","")))),"",IF(AND(Input!$A160="",SUMPRODUCT(--(LEN(Input!$A161:'Input'!$A$1006)&gt;0))&lt;&gt;0),"Row is skipped.",IF(AND(Input!$A160="",Input!$A161=""),"", IF(Input!F160="","Data is missing.",""))))</f>
        <v/>
      </c>
      <c r="H161" s="190" t="str">
        <f>IF(ISERROR(IF(AND(Input!$A160="",SUMPRODUCT(--(LEN(Input!$A161:'Input'!$A$1006)&gt;0))&lt;&gt;0),"Row is skipped.",IF(AND(Input!$A160="",Input!$A161=""),"", IF(Input!G160="","Data is missing.","")))),"",IF(AND(Input!$A160="",SUMPRODUCT(--(LEN(Input!$A161:'Input'!$A$1006)&gt;0))&lt;&gt;0),"Row is skipped.",IF(AND(Input!$A160="",Input!$A161=""),"", IF(Input!G160="","Data is missing.",""))))</f>
        <v/>
      </c>
      <c r="I161" s="156"/>
      <c r="J161" s="191" t="str">
        <f>IFERROR(VLOOKUP(VLOOKUP(Input!$D160,'Measure List'!$A:$AN,40,FALSE),UIR!$A$1:$Q$27,17,FALSE),"")</f>
        <v/>
      </c>
      <c r="K161" s="192" t="str">
        <f>IFERROR(VLOOKUP(Input!$D160,'Measure List'!$A:$AN,40,FALSE),"")</f>
        <v/>
      </c>
      <c r="L161" s="156"/>
      <c r="M161" s="193" t="str">
        <f>IF(B161="","",IF(AND(Input!H160="",IFERROR(VLOOKUP(K161,UIR!$A$2:$P$21,2,FALSE),"")&lt;&gt;""),"Data is Missing.",""))</f>
        <v/>
      </c>
      <c r="N161" s="194" t="str">
        <f>IF(B161="","",IF(AND(Input!I160="",IFERROR(VLOOKUP(K161,UIR!$A$2:$P$21,3,FALSE),"")&lt;&gt;""),"Data is Missing.",""))</f>
        <v/>
      </c>
      <c r="O161" s="194" t="str">
        <f>IF(B161="","",IF(AND(Input!J160="",IFERROR(VLOOKUP(K161,UIR!$A$2:$P$21,4,FALSE),"")&lt;&gt;""),"Data is Missing.",""))</f>
        <v/>
      </c>
      <c r="P161" s="194" t="str">
        <f>IF(B161="","",IF(AND(Input!K160="",IFERROR(VLOOKUP(K161,UIR!$A$2:$P$21,5,FALSE),"")&lt;&gt;""),"Data is Missing.",""))</f>
        <v/>
      </c>
      <c r="Q161" s="194" t="str">
        <f>IF(B161="","",IF(AND(Input!L160="",IFERROR(VLOOKUP(K161,UIR!$A$2:$P$21,6,FALSE),"")&lt;&gt;""),"Data is Missing.",""))</f>
        <v/>
      </c>
      <c r="R161" s="194" t="str">
        <f>IF(B161="","",IF(AND(Input!M160="",IFERROR(VLOOKUP(K161,UIR!$A$2:$P$21,7,FALSE),"")&lt;&gt;""),"Data is Missing.",""))</f>
        <v/>
      </c>
      <c r="S161" s="194" t="str">
        <f>IF(B161="","",IF(AND(Input!P160="",IFERROR(VLOOKUP(K161,UIR!$A$2:$P$21,8,FALSE),"")&lt;&gt;""),"Data is Missing.",""))</f>
        <v/>
      </c>
      <c r="T161" s="194" t="str">
        <f>IF(B161="","",IF(AND(Input!Q160="",IFERROR(VLOOKUP(K161,UIR!$A$2:$P$21,9,FALSE),"")&lt;&gt;""),"Data is Missing.",""))</f>
        <v/>
      </c>
      <c r="U161" s="194"/>
      <c r="V161" s="194" t="str">
        <f>IF(B161="","",IF(AND(Input!S160="",IFERROR(VLOOKUP(K161,UIR!$A$2:$P$21,11,FALSE),"")&lt;&gt;""),"Data is Missing.",""))</f>
        <v/>
      </c>
      <c r="W161" s="194" t="str">
        <f>IF(B161="","",IF(AND(Input!T160="",IFERROR(VLOOKUP(K161,UIR!$A$2:$P$21,12,FALSE),"")&lt;&gt;""),"Data is Missing.",""))</f>
        <v/>
      </c>
      <c r="X161" s="194" t="str">
        <f>IF(B161="","",IF(AND(Input!V160="",IFERROR(VLOOKUP(K161,UIR!$A$2:$P$21,13,FALSE),"")&lt;&gt;""),"Data is Missing.",""))</f>
        <v/>
      </c>
      <c r="Y161" s="194" t="str">
        <f>IF(B161="","",IF(AND(Input!W160="",IFERROR(VLOOKUP(K161,UIR!$A$2:$P$21,14,FALSE),"")&lt;&gt;""),"Data is Missing.",""))</f>
        <v/>
      </c>
      <c r="Z161" s="194" t="str">
        <f>IF(B161="","",IF(AND(Input!X160="",IFERROR(VLOOKUP(K161,UIR!$A$2:$P$21,15,FALSE),"")&lt;&gt;""),"Data is Missing.",""))</f>
        <v/>
      </c>
      <c r="AA161" s="195" t="str">
        <f>IF(B161="","",IF(AND(Input!Y160="",IFERROR(VLOOKUP(K161,UIR!$A$2:$P$21,16,FALSE),"")&lt;&gt;""),"Data is Missing.",""))</f>
        <v/>
      </c>
      <c r="AC161" s="202" t="str">
        <f>IF(ISERROR(IF(Input!D160="","",IF(ISERROR(VLOOKUP(Input!D160,'Measure List'!$A$2:$A$30000,1,0)),"Invalid RefNo",""))),"",IF(Input!D160="","",IF(ISERROR(VLOOKUP(Input!D160,'Measure List'!$A$2:$A$30000,1,0)),"Invalid RefNo","")))</f>
        <v/>
      </c>
      <c r="AD161" s="156"/>
      <c r="AE161" s="156"/>
      <c r="AF161" s="156"/>
      <c r="AG161" s="156"/>
      <c r="AH161" s="156"/>
      <c r="AI161" s="156"/>
      <c r="AJ161" s="156"/>
      <c r="AK161" s="156"/>
      <c r="AL161" s="203" t="str">
        <f>IF(COUNTIF(Dropdowns!$K$2:$K$7,Input!S160)&gt;0,"",IF(Input!S160="","","Invalid Type"))</f>
        <v/>
      </c>
      <c r="AN161" s="204" t="str">
        <f>IF(Input!C160="","",IF(ISNUMBER(VALUE(Input!C160)),"","Needs to be a number."))</f>
        <v/>
      </c>
      <c r="AO161" s="205" t="str">
        <f>IF(Input!E160="","",IF(ISNUMBER(VALUE(Input!E160)),"","Needs to be a number."))</f>
        <v/>
      </c>
      <c r="AP161" s="205" t="str">
        <f>IF(Input!N160="","",IF(ISNUMBER(VALUE(Input!N160)),"","Needs to be a number."))</f>
        <v/>
      </c>
      <c r="AQ161" s="205" t="str">
        <f>IF(Input!O160="","",IF(ISNUMBER(VALUE(Input!O160)),"","Needs to be a number."))</f>
        <v/>
      </c>
      <c r="AR161" s="205" t="str">
        <f>IF(Input!V160="","",IF(ISNUMBER(VALUE(Input!V160)),"","Needs to be a number."))</f>
        <v/>
      </c>
      <c r="AS161" s="205" t="str">
        <f>IF(Input!W160="","",IF(ISNUMBER(VALUE(Input!W160)),"","Needs to be a number."))</f>
        <v/>
      </c>
      <c r="AT161" s="205" t="str">
        <f>IF(Input!X160="","",IF(ISNUMBER(VALUE(Input!X160)),"","Needs to be a number."))</f>
        <v/>
      </c>
      <c r="AU161" s="206" t="str">
        <f>IF(Input!Y160="","",IF(ISNUMBER(VALUE(Input!Y160)),"","Needs to be a number."))</f>
        <v/>
      </c>
      <c r="AV161" s="207"/>
      <c r="AW161" s="259" t="str">
        <f>IF(OR(VALUE(Input!C160)&lt;0,VALUE(Input!C160)&gt;100), "Invalid EEI %","")</f>
        <v/>
      </c>
      <c r="AX161" s="207"/>
      <c r="AY161" s="278" t="str">
        <f>IF(Input!E160="","",IF(VALUE(Input!E160)=0,"Do not enter 0.",""))</f>
        <v/>
      </c>
    </row>
    <row r="162" spans="2:51" x14ac:dyDescent="0.3">
      <c r="B162" s="188" t="str">
        <f>Input!A161</f>
        <v/>
      </c>
      <c r="C162" s="189" t="str">
        <f>IF(ISERROR(IF(AND(Input!$A161="",SUMPRODUCT(--(LEN(Input!$A162:'Input'!$A$1006)&gt;0))&lt;&gt;0),"Row is skipped.",IF(AND(Input!$A161="",Input!$A162=""),"", IF(Input!B161="","Data is missing.","")))),"",IF(AND(Input!$A161="",SUMPRODUCT(--(LEN(Input!$A162:'Input'!$A$1006)&gt;0))&lt;&gt;0),"Row is skipped.",IF(AND(Input!$A161="",Input!$A162=""),"", IF(Input!B161="","Data is missing.",""))))</f>
        <v/>
      </c>
      <c r="D162" s="189" t="str">
        <f>IF(ISERROR(IF(AND(Input!$A161="",SUMPRODUCT(--(LEN(Input!$A162:'Input'!$A$1006)&gt;0))&lt;&gt;0),"Row is skipped.",IF(AND(Input!$A161="",Input!$A162=""),"", IF(Input!C161="","Data is missing.","")))),"",IF(AND(Input!$A161="",SUMPRODUCT(--(LEN(Input!$A162:'Input'!$A$1006)&gt;0))&lt;&gt;0),"Row is skipped.",IF(AND(Input!$A161="",Input!$A162=""),"", IF(Input!C161="","Data is missing.",""))))</f>
        <v/>
      </c>
      <c r="E162" s="189" t="str">
        <f>IF(ISERROR(IF(AND(Input!$A161="",SUMPRODUCT(--(LEN(Input!$A162:'Input'!$A$1006)&gt;0))&lt;&gt;0),"Row is skipped.",IF(AND(Input!$A161="",Input!$A162=""),"", IF(Input!D161="","Data is missing.","")))),"",IF(AND(Input!$A161="",SUMPRODUCT(--(LEN(Input!$A162:'Input'!$A$1006)&gt;0))&lt;&gt;0),"Row is skipped.",IF(AND(Input!$A161="",Input!$A162=""),"", IF(Input!D161="","Data is missing.",""))))</f>
        <v/>
      </c>
      <c r="F162" s="189" t="str">
        <f>IF(ISERROR(IF(AND(Input!$A161="",SUMPRODUCT(--(LEN(Input!$A162:'Input'!$A$1006)&gt;0))&lt;&gt;0),"Row is skipped.",IF(AND(Input!$A161="",Input!$A162=""),"", IF(Input!E161="","Data is missing.","")))),"",IF(AND(Input!$A161="",SUMPRODUCT(--(LEN(Input!$A162:'Input'!$A$1006)&gt;0))&lt;&gt;0),"Row is skipped.",IF(AND(Input!$A161="",Input!$A162=""),"", IF(Input!E161="","Data is missing.",""))))</f>
        <v/>
      </c>
      <c r="G162" s="189" t="str">
        <f>IF(ISERROR(IF(AND(Input!$A161="",SUMPRODUCT(--(LEN(Input!$A162:'Input'!$A$1006)&gt;0))&lt;&gt;0),"Row is skipped.",IF(AND(Input!$A161="",Input!$A162=""),"", IF(Input!F161="","Data is missing.","")))),"",IF(AND(Input!$A161="",SUMPRODUCT(--(LEN(Input!$A162:'Input'!$A$1006)&gt;0))&lt;&gt;0),"Row is skipped.",IF(AND(Input!$A161="",Input!$A162=""),"", IF(Input!F161="","Data is missing.",""))))</f>
        <v/>
      </c>
      <c r="H162" s="190" t="str">
        <f>IF(ISERROR(IF(AND(Input!$A161="",SUMPRODUCT(--(LEN(Input!$A162:'Input'!$A$1006)&gt;0))&lt;&gt;0),"Row is skipped.",IF(AND(Input!$A161="",Input!$A162=""),"", IF(Input!G161="","Data is missing.","")))),"",IF(AND(Input!$A161="",SUMPRODUCT(--(LEN(Input!$A162:'Input'!$A$1006)&gt;0))&lt;&gt;0),"Row is skipped.",IF(AND(Input!$A161="",Input!$A162=""),"", IF(Input!G161="","Data is missing.",""))))</f>
        <v/>
      </c>
      <c r="I162" s="156"/>
      <c r="J162" s="191" t="str">
        <f>IFERROR(VLOOKUP(VLOOKUP(Input!$D161,'Measure List'!$A:$AN,40,FALSE),UIR!$A$1:$Q$27,17,FALSE),"")</f>
        <v/>
      </c>
      <c r="K162" s="192" t="str">
        <f>IFERROR(VLOOKUP(Input!$D161,'Measure List'!$A:$AN,40,FALSE),"")</f>
        <v/>
      </c>
      <c r="L162" s="156"/>
      <c r="M162" s="193" t="str">
        <f>IF(B162="","",IF(AND(Input!H161="",IFERROR(VLOOKUP(K162,UIR!$A$2:$P$21,2,FALSE),"")&lt;&gt;""),"Data is Missing.",""))</f>
        <v/>
      </c>
      <c r="N162" s="194" t="str">
        <f>IF(B162="","",IF(AND(Input!I161="",IFERROR(VLOOKUP(K162,UIR!$A$2:$P$21,3,FALSE),"")&lt;&gt;""),"Data is Missing.",""))</f>
        <v/>
      </c>
      <c r="O162" s="194" t="str">
        <f>IF(B162="","",IF(AND(Input!J161="",IFERROR(VLOOKUP(K162,UIR!$A$2:$P$21,4,FALSE),"")&lt;&gt;""),"Data is Missing.",""))</f>
        <v/>
      </c>
      <c r="P162" s="194" t="str">
        <f>IF(B162="","",IF(AND(Input!K161="",IFERROR(VLOOKUP(K162,UIR!$A$2:$P$21,5,FALSE),"")&lt;&gt;""),"Data is Missing.",""))</f>
        <v/>
      </c>
      <c r="Q162" s="194" t="str">
        <f>IF(B162="","",IF(AND(Input!L161="",IFERROR(VLOOKUP(K162,UIR!$A$2:$P$21,6,FALSE),"")&lt;&gt;""),"Data is Missing.",""))</f>
        <v/>
      </c>
      <c r="R162" s="194" t="str">
        <f>IF(B162="","",IF(AND(Input!M161="",IFERROR(VLOOKUP(K162,UIR!$A$2:$P$21,7,FALSE),"")&lt;&gt;""),"Data is Missing.",""))</f>
        <v/>
      </c>
      <c r="S162" s="194" t="str">
        <f>IF(B162="","",IF(AND(Input!P161="",IFERROR(VLOOKUP(K162,UIR!$A$2:$P$21,8,FALSE),"")&lt;&gt;""),"Data is Missing.",""))</f>
        <v/>
      </c>
      <c r="T162" s="194" t="str">
        <f>IF(B162="","",IF(AND(Input!Q161="",IFERROR(VLOOKUP(K162,UIR!$A$2:$P$21,9,FALSE),"")&lt;&gt;""),"Data is Missing.",""))</f>
        <v/>
      </c>
      <c r="U162" s="194"/>
      <c r="V162" s="194" t="str">
        <f>IF(B162="","",IF(AND(Input!S161="",IFERROR(VLOOKUP(K162,UIR!$A$2:$P$21,11,FALSE),"")&lt;&gt;""),"Data is Missing.",""))</f>
        <v/>
      </c>
      <c r="W162" s="194" t="str">
        <f>IF(B162="","",IF(AND(Input!T161="",IFERROR(VLOOKUP(K162,UIR!$A$2:$P$21,12,FALSE),"")&lt;&gt;""),"Data is Missing.",""))</f>
        <v/>
      </c>
      <c r="X162" s="194" t="str">
        <f>IF(B162="","",IF(AND(Input!V161="",IFERROR(VLOOKUP(K162,UIR!$A$2:$P$21,13,FALSE),"")&lt;&gt;""),"Data is Missing.",""))</f>
        <v/>
      </c>
      <c r="Y162" s="194" t="str">
        <f>IF(B162="","",IF(AND(Input!W161="",IFERROR(VLOOKUP(K162,UIR!$A$2:$P$21,14,FALSE),"")&lt;&gt;""),"Data is Missing.",""))</f>
        <v/>
      </c>
      <c r="Z162" s="194" t="str">
        <f>IF(B162="","",IF(AND(Input!X161="",IFERROR(VLOOKUP(K162,UIR!$A$2:$P$21,15,FALSE),"")&lt;&gt;""),"Data is Missing.",""))</f>
        <v/>
      </c>
      <c r="AA162" s="195" t="str">
        <f>IF(B162="","",IF(AND(Input!Y161="",IFERROR(VLOOKUP(K162,UIR!$A$2:$P$21,16,FALSE),"")&lt;&gt;""),"Data is Missing.",""))</f>
        <v/>
      </c>
      <c r="AC162" s="202" t="str">
        <f>IF(ISERROR(IF(Input!D161="","",IF(ISERROR(VLOOKUP(Input!D161,'Measure List'!$A$2:$A$30000,1,0)),"Invalid RefNo",""))),"",IF(Input!D161="","",IF(ISERROR(VLOOKUP(Input!D161,'Measure List'!$A$2:$A$30000,1,0)),"Invalid RefNo","")))</f>
        <v/>
      </c>
      <c r="AD162" s="156"/>
      <c r="AE162" s="156"/>
      <c r="AF162" s="156"/>
      <c r="AG162" s="156"/>
      <c r="AH162" s="156"/>
      <c r="AI162" s="156"/>
      <c r="AJ162" s="156"/>
      <c r="AK162" s="156"/>
      <c r="AL162" s="203" t="str">
        <f>IF(COUNTIF(Dropdowns!$K$2:$K$7,Input!S161)&gt;0,"",IF(Input!S161="","","Invalid Type"))</f>
        <v/>
      </c>
      <c r="AN162" s="204" t="str">
        <f>IF(Input!C161="","",IF(ISNUMBER(VALUE(Input!C161)),"","Needs to be a number."))</f>
        <v/>
      </c>
      <c r="AO162" s="205" t="str">
        <f>IF(Input!E161="","",IF(ISNUMBER(VALUE(Input!E161)),"","Needs to be a number."))</f>
        <v/>
      </c>
      <c r="AP162" s="205" t="str">
        <f>IF(Input!N161="","",IF(ISNUMBER(VALUE(Input!N161)),"","Needs to be a number."))</f>
        <v/>
      </c>
      <c r="AQ162" s="205" t="str">
        <f>IF(Input!O161="","",IF(ISNUMBER(VALUE(Input!O161)),"","Needs to be a number."))</f>
        <v/>
      </c>
      <c r="AR162" s="205" t="str">
        <f>IF(Input!V161="","",IF(ISNUMBER(VALUE(Input!V161)),"","Needs to be a number."))</f>
        <v/>
      </c>
      <c r="AS162" s="205" t="str">
        <f>IF(Input!W161="","",IF(ISNUMBER(VALUE(Input!W161)),"","Needs to be a number."))</f>
        <v/>
      </c>
      <c r="AT162" s="205" t="str">
        <f>IF(Input!X161="","",IF(ISNUMBER(VALUE(Input!X161)),"","Needs to be a number."))</f>
        <v/>
      </c>
      <c r="AU162" s="206" t="str">
        <f>IF(Input!Y161="","",IF(ISNUMBER(VALUE(Input!Y161)),"","Needs to be a number."))</f>
        <v/>
      </c>
      <c r="AV162" s="207"/>
      <c r="AW162" s="259" t="str">
        <f>IF(OR(VALUE(Input!C161)&lt;0,VALUE(Input!C161)&gt;100), "Invalid EEI %","")</f>
        <v/>
      </c>
      <c r="AX162" s="207"/>
      <c r="AY162" s="278" t="str">
        <f>IF(Input!E161="","",IF(VALUE(Input!E161)=0,"Do not enter 0.",""))</f>
        <v/>
      </c>
    </row>
    <row r="163" spans="2:51" x14ac:dyDescent="0.3">
      <c r="B163" s="188" t="str">
        <f>Input!A162</f>
        <v/>
      </c>
      <c r="C163" s="189" t="str">
        <f>IF(ISERROR(IF(AND(Input!$A162="",SUMPRODUCT(--(LEN(Input!$A163:'Input'!$A$1006)&gt;0))&lt;&gt;0),"Row is skipped.",IF(AND(Input!$A162="",Input!$A163=""),"", IF(Input!B162="","Data is missing.","")))),"",IF(AND(Input!$A162="",SUMPRODUCT(--(LEN(Input!$A163:'Input'!$A$1006)&gt;0))&lt;&gt;0),"Row is skipped.",IF(AND(Input!$A162="",Input!$A163=""),"", IF(Input!B162="","Data is missing.",""))))</f>
        <v/>
      </c>
      <c r="D163" s="189" t="str">
        <f>IF(ISERROR(IF(AND(Input!$A162="",SUMPRODUCT(--(LEN(Input!$A163:'Input'!$A$1006)&gt;0))&lt;&gt;0),"Row is skipped.",IF(AND(Input!$A162="",Input!$A163=""),"", IF(Input!C162="","Data is missing.","")))),"",IF(AND(Input!$A162="",SUMPRODUCT(--(LEN(Input!$A163:'Input'!$A$1006)&gt;0))&lt;&gt;0),"Row is skipped.",IF(AND(Input!$A162="",Input!$A163=""),"", IF(Input!C162="","Data is missing.",""))))</f>
        <v/>
      </c>
      <c r="E163" s="189" t="str">
        <f>IF(ISERROR(IF(AND(Input!$A162="",SUMPRODUCT(--(LEN(Input!$A163:'Input'!$A$1006)&gt;0))&lt;&gt;0),"Row is skipped.",IF(AND(Input!$A162="",Input!$A163=""),"", IF(Input!D162="","Data is missing.","")))),"",IF(AND(Input!$A162="",SUMPRODUCT(--(LEN(Input!$A163:'Input'!$A$1006)&gt;0))&lt;&gt;0),"Row is skipped.",IF(AND(Input!$A162="",Input!$A163=""),"", IF(Input!D162="","Data is missing.",""))))</f>
        <v/>
      </c>
      <c r="F163" s="189" t="str">
        <f>IF(ISERROR(IF(AND(Input!$A162="",SUMPRODUCT(--(LEN(Input!$A163:'Input'!$A$1006)&gt;0))&lt;&gt;0),"Row is skipped.",IF(AND(Input!$A162="",Input!$A163=""),"", IF(Input!E162="","Data is missing.","")))),"",IF(AND(Input!$A162="",SUMPRODUCT(--(LEN(Input!$A163:'Input'!$A$1006)&gt;0))&lt;&gt;0),"Row is skipped.",IF(AND(Input!$A162="",Input!$A163=""),"", IF(Input!E162="","Data is missing.",""))))</f>
        <v/>
      </c>
      <c r="G163" s="189" t="str">
        <f>IF(ISERROR(IF(AND(Input!$A162="",SUMPRODUCT(--(LEN(Input!$A163:'Input'!$A$1006)&gt;0))&lt;&gt;0),"Row is skipped.",IF(AND(Input!$A162="",Input!$A163=""),"", IF(Input!F162="","Data is missing.","")))),"",IF(AND(Input!$A162="",SUMPRODUCT(--(LEN(Input!$A163:'Input'!$A$1006)&gt;0))&lt;&gt;0),"Row is skipped.",IF(AND(Input!$A162="",Input!$A163=""),"", IF(Input!F162="","Data is missing.",""))))</f>
        <v/>
      </c>
      <c r="H163" s="190" t="str">
        <f>IF(ISERROR(IF(AND(Input!$A162="",SUMPRODUCT(--(LEN(Input!$A163:'Input'!$A$1006)&gt;0))&lt;&gt;0),"Row is skipped.",IF(AND(Input!$A162="",Input!$A163=""),"", IF(Input!G162="","Data is missing.","")))),"",IF(AND(Input!$A162="",SUMPRODUCT(--(LEN(Input!$A163:'Input'!$A$1006)&gt;0))&lt;&gt;0),"Row is skipped.",IF(AND(Input!$A162="",Input!$A163=""),"", IF(Input!G162="","Data is missing.",""))))</f>
        <v/>
      </c>
      <c r="I163" s="156"/>
      <c r="J163" s="191" t="str">
        <f>IFERROR(VLOOKUP(VLOOKUP(Input!$D162,'Measure List'!$A:$AN,40,FALSE),UIR!$A$1:$Q$27,17,FALSE),"")</f>
        <v/>
      </c>
      <c r="K163" s="192" t="str">
        <f>IFERROR(VLOOKUP(Input!$D162,'Measure List'!$A:$AN,40,FALSE),"")</f>
        <v/>
      </c>
      <c r="L163" s="156"/>
      <c r="M163" s="193" t="str">
        <f>IF(B163="","",IF(AND(Input!H162="",IFERROR(VLOOKUP(K163,UIR!$A$2:$P$21,2,FALSE),"")&lt;&gt;""),"Data is Missing.",""))</f>
        <v/>
      </c>
      <c r="N163" s="194" t="str">
        <f>IF(B163="","",IF(AND(Input!I162="",IFERROR(VLOOKUP(K163,UIR!$A$2:$P$21,3,FALSE),"")&lt;&gt;""),"Data is Missing.",""))</f>
        <v/>
      </c>
      <c r="O163" s="194" t="str">
        <f>IF(B163="","",IF(AND(Input!J162="",IFERROR(VLOOKUP(K163,UIR!$A$2:$P$21,4,FALSE),"")&lt;&gt;""),"Data is Missing.",""))</f>
        <v/>
      </c>
      <c r="P163" s="194" t="str">
        <f>IF(B163="","",IF(AND(Input!K162="",IFERROR(VLOOKUP(K163,UIR!$A$2:$P$21,5,FALSE),"")&lt;&gt;""),"Data is Missing.",""))</f>
        <v/>
      </c>
      <c r="Q163" s="194" t="str">
        <f>IF(B163="","",IF(AND(Input!L162="",IFERROR(VLOOKUP(K163,UIR!$A$2:$P$21,6,FALSE),"")&lt;&gt;""),"Data is Missing.",""))</f>
        <v/>
      </c>
      <c r="R163" s="194" t="str">
        <f>IF(B163="","",IF(AND(Input!M162="",IFERROR(VLOOKUP(K163,UIR!$A$2:$P$21,7,FALSE),"")&lt;&gt;""),"Data is Missing.",""))</f>
        <v/>
      </c>
      <c r="S163" s="194" t="str">
        <f>IF(B163="","",IF(AND(Input!P162="",IFERROR(VLOOKUP(K163,UIR!$A$2:$P$21,8,FALSE),"")&lt;&gt;""),"Data is Missing.",""))</f>
        <v/>
      </c>
      <c r="T163" s="194" t="str">
        <f>IF(B163="","",IF(AND(Input!Q162="",IFERROR(VLOOKUP(K163,UIR!$A$2:$P$21,9,FALSE),"")&lt;&gt;""),"Data is Missing.",""))</f>
        <v/>
      </c>
      <c r="U163" s="194"/>
      <c r="V163" s="194" t="str">
        <f>IF(B163="","",IF(AND(Input!S162="",IFERROR(VLOOKUP(K163,UIR!$A$2:$P$21,11,FALSE),"")&lt;&gt;""),"Data is Missing.",""))</f>
        <v/>
      </c>
      <c r="W163" s="194" t="str">
        <f>IF(B163="","",IF(AND(Input!T162="",IFERROR(VLOOKUP(K163,UIR!$A$2:$P$21,12,FALSE),"")&lt;&gt;""),"Data is Missing.",""))</f>
        <v/>
      </c>
      <c r="X163" s="194" t="str">
        <f>IF(B163="","",IF(AND(Input!V162="",IFERROR(VLOOKUP(K163,UIR!$A$2:$P$21,13,FALSE),"")&lt;&gt;""),"Data is Missing.",""))</f>
        <v/>
      </c>
      <c r="Y163" s="194" t="str">
        <f>IF(B163="","",IF(AND(Input!W162="",IFERROR(VLOOKUP(K163,UIR!$A$2:$P$21,14,FALSE),"")&lt;&gt;""),"Data is Missing.",""))</f>
        <v/>
      </c>
      <c r="Z163" s="194" t="str">
        <f>IF(B163="","",IF(AND(Input!X162="",IFERROR(VLOOKUP(K163,UIR!$A$2:$P$21,15,FALSE),"")&lt;&gt;""),"Data is Missing.",""))</f>
        <v/>
      </c>
      <c r="AA163" s="195" t="str">
        <f>IF(B163="","",IF(AND(Input!Y162="",IFERROR(VLOOKUP(K163,UIR!$A$2:$P$21,16,FALSE),"")&lt;&gt;""),"Data is Missing.",""))</f>
        <v/>
      </c>
      <c r="AC163" s="202" t="str">
        <f>IF(ISERROR(IF(Input!D162="","",IF(ISERROR(VLOOKUP(Input!D162,'Measure List'!$A$2:$A$30000,1,0)),"Invalid RefNo",""))),"",IF(Input!D162="","",IF(ISERROR(VLOOKUP(Input!D162,'Measure List'!$A$2:$A$30000,1,0)),"Invalid RefNo","")))</f>
        <v/>
      </c>
      <c r="AD163" s="156"/>
      <c r="AE163" s="156"/>
      <c r="AF163" s="156"/>
      <c r="AG163" s="156"/>
      <c r="AH163" s="156"/>
      <c r="AI163" s="156"/>
      <c r="AJ163" s="156"/>
      <c r="AK163" s="156"/>
      <c r="AL163" s="203" t="str">
        <f>IF(COUNTIF(Dropdowns!$K$2:$K$7,Input!S162)&gt;0,"",IF(Input!S162="","","Invalid Type"))</f>
        <v/>
      </c>
      <c r="AN163" s="204" t="str">
        <f>IF(Input!C162="","",IF(ISNUMBER(VALUE(Input!C162)),"","Needs to be a number."))</f>
        <v/>
      </c>
      <c r="AO163" s="205" t="str">
        <f>IF(Input!E162="","",IF(ISNUMBER(VALUE(Input!E162)),"","Needs to be a number."))</f>
        <v/>
      </c>
      <c r="AP163" s="205" t="str">
        <f>IF(Input!N162="","",IF(ISNUMBER(VALUE(Input!N162)),"","Needs to be a number."))</f>
        <v/>
      </c>
      <c r="AQ163" s="205" t="str">
        <f>IF(Input!O162="","",IF(ISNUMBER(VALUE(Input!O162)),"","Needs to be a number."))</f>
        <v/>
      </c>
      <c r="AR163" s="205" t="str">
        <f>IF(Input!V162="","",IF(ISNUMBER(VALUE(Input!V162)),"","Needs to be a number."))</f>
        <v/>
      </c>
      <c r="AS163" s="205" t="str">
        <f>IF(Input!W162="","",IF(ISNUMBER(VALUE(Input!W162)),"","Needs to be a number."))</f>
        <v/>
      </c>
      <c r="AT163" s="205" t="str">
        <f>IF(Input!X162="","",IF(ISNUMBER(VALUE(Input!X162)),"","Needs to be a number."))</f>
        <v/>
      </c>
      <c r="AU163" s="206" t="str">
        <f>IF(Input!Y162="","",IF(ISNUMBER(VALUE(Input!Y162)),"","Needs to be a number."))</f>
        <v/>
      </c>
      <c r="AV163" s="207"/>
      <c r="AW163" s="259" t="str">
        <f>IF(OR(VALUE(Input!C162)&lt;0,VALUE(Input!C162)&gt;100), "Invalid EEI %","")</f>
        <v/>
      </c>
      <c r="AX163" s="207"/>
      <c r="AY163" s="278" t="str">
        <f>IF(Input!E162="","",IF(VALUE(Input!E162)=0,"Do not enter 0.",""))</f>
        <v/>
      </c>
    </row>
    <row r="164" spans="2:51" x14ac:dyDescent="0.3">
      <c r="B164" s="188" t="str">
        <f>Input!A163</f>
        <v/>
      </c>
      <c r="C164" s="189" t="str">
        <f>IF(ISERROR(IF(AND(Input!$A163="",SUMPRODUCT(--(LEN(Input!$A164:'Input'!$A$1006)&gt;0))&lt;&gt;0),"Row is skipped.",IF(AND(Input!$A163="",Input!$A164=""),"", IF(Input!B163="","Data is missing.","")))),"",IF(AND(Input!$A163="",SUMPRODUCT(--(LEN(Input!$A164:'Input'!$A$1006)&gt;0))&lt;&gt;0),"Row is skipped.",IF(AND(Input!$A163="",Input!$A164=""),"", IF(Input!B163="","Data is missing.",""))))</f>
        <v/>
      </c>
      <c r="D164" s="189" t="str">
        <f>IF(ISERROR(IF(AND(Input!$A163="",SUMPRODUCT(--(LEN(Input!$A164:'Input'!$A$1006)&gt;0))&lt;&gt;0),"Row is skipped.",IF(AND(Input!$A163="",Input!$A164=""),"", IF(Input!C163="","Data is missing.","")))),"",IF(AND(Input!$A163="",SUMPRODUCT(--(LEN(Input!$A164:'Input'!$A$1006)&gt;0))&lt;&gt;0),"Row is skipped.",IF(AND(Input!$A163="",Input!$A164=""),"", IF(Input!C163="","Data is missing.",""))))</f>
        <v/>
      </c>
      <c r="E164" s="189" t="str">
        <f>IF(ISERROR(IF(AND(Input!$A163="",SUMPRODUCT(--(LEN(Input!$A164:'Input'!$A$1006)&gt;0))&lt;&gt;0),"Row is skipped.",IF(AND(Input!$A163="",Input!$A164=""),"", IF(Input!D163="","Data is missing.","")))),"",IF(AND(Input!$A163="",SUMPRODUCT(--(LEN(Input!$A164:'Input'!$A$1006)&gt;0))&lt;&gt;0),"Row is skipped.",IF(AND(Input!$A163="",Input!$A164=""),"", IF(Input!D163="","Data is missing.",""))))</f>
        <v/>
      </c>
      <c r="F164" s="189" t="str">
        <f>IF(ISERROR(IF(AND(Input!$A163="",SUMPRODUCT(--(LEN(Input!$A164:'Input'!$A$1006)&gt;0))&lt;&gt;0),"Row is skipped.",IF(AND(Input!$A163="",Input!$A164=""),"", IF(Input!E163="","Data is missing.","")))),"",IF(AND(Input!$A163="",SUMPRODUCT(--(LEN(Input!$A164:'Input'!$A$1006)&gt;0))&lt;&gt;0),"Row is skipped.",IF(AND(Input!$A163="",Input!$A164=""),"", IF(Input!E163="","Data is missing.",""))))</f>
        <v/>
      </c>
      <c r="G164" s="189" t="str">
        <f>IF(ISERROR(IF(AND(Input!$A163="",SUMPRODUCT(--(LEN(Input!$A164:'Input'!$A$1006)&gt;0))&lt;&gt;0),"Row is skipped.",IF(AND(Input!$A163="",Input!$A164=""),"", IF(Input!F163="","Data is missing.","")))),"",IF(AND(Input!$A163="",SUMPRODUCT(--(LEN(Input!$A164:'Input'!$A$1006)&gt;0))&lt;&gt;0),"Row is skipped.",IF(AND(Input!$A163="",Input!$A164=""),"", IF(Input!F163="","Data is missing.",""))))</f>
        <v/>
      </c>
      <c r="H164" s="190" t="str">
        <f>IF(ISERROR(IF(AND(Input!$A163="",SUMPRODUCT(--(LEN(Input!$A164:'Input'!$A$1006)&gt;0))&lt;&gt;0),"Row is skipped.",IF(AND(Input!$A163="",Input!$A164=""),"", IF(Input!G163="","Data is missing.","")))),"",IF(AND(Input!$A163="",SUMPRODUCT(--(LEN(Input!$A164:'Input'!$A$1006)&gt;0))&lt;&gt;0),"Row is skipped.",IF(AND(Input!$A163="",Input!$A164=""),"", IF(Input!G163="","Data is missing.",""))))</f>
        <v/>
      </c>
      <c r="I164" s="156"/>
      <c r="J164" s="191" t="str">
        <f>IFERROR(VLOOKUP(VLOOKUP(Input!$D163,'Measure List'!$A:$AN,40,FALSE),UIR!$A$1:$Q$27,17,FALSE),"")</f>
        <v/>
      </c>
      <c r="K164" s="192" t="str">
        <f>IFERROR(VLOOKUP(Input!$D163,'Measure List'!$A:$AN,40,FALSE),"")</f>
        <v/>
      </c>
      <c r="L164" s="156"/>
      <c r="M164" s="193" t="str">
        <f>IF(B164="","",IF(AND(Input!H163="",IFERROR(VLOOKUP(K164,UIR!$A$2:$P$21,2,FALSE),"")&lt;&gt;""),"Data is Missing.",""))</f>
        <v/>
      </c>
      <c r="N164" s="194" t="str">
        <f>IF(B164="","",IF(AND(Input!I163="",IFERROR(VLOOKUP(K164,UIR!$A$2:$P$21,3,FALSE),"")&lt;&gt;""),"Data is Missing.",""))</f>
        <v/>
      </c>
      <c r="O164" s="194" t="str">
        <f>IF(B164="","",IF(AND(Input!J163="",IFERROR(VLOOKUP(K164,UIR!$A$2:$P$21,4,FALSE),"")&lt;&gt;""),"Data is Missing.",""))</f>
        <v/>
      </c>
      <c r="P164" s="194" t="str">
        <f>IF(B164="","",IF(AND(Input!K163="",IFERROR(VLOOKUP(K164,UIR!$A$2:$P$21,5,FALSE),"")&lt;&gt;""),"Data is Missing.",""))</f>
        <v/>
      </c>
      <c r="Q164" s="194" t="str">
        <f>IF(B164="","",IF(AND(Input!L163="",IFERROR(VLOOKUP(K164,UIR!$A$2:$P$21,6,FALSE),"")&lt;&gt;""),"Data is Missing.",""))</f>
        <v/>
      </c>
      <c r="R164" s="194" t="str">
        <f>IF(B164="","",IF(AND(Input!M163="",IFERROR(VLOOKUP(K164,UIR!$A$2:$P$21,7,FALSE),"")&lt;&gt;""),"Data is Missing.",""))</f>
        <v/>
      </c>
      <c r="S164" s="194" t="str">
        <f>IF(B164="","",IF(AND(Input!P163="",IFERROR(VLOOKUP(K164,UIR!$A$2:$P$21,8,FALSE),"")&lt;&gt;""),"Data is Missing.",""))</f>
        <v/>
      </c>
      <c r="T164" s="194" t="str">
        <f>IF(B164="","",IF(AND(Input!Q163="",IFERROR(VLOOKUP(K164,UIR!$A$2:$P$21,9,FALSE),"")&lt;&gt;""),"Data is Missing.",""))</f>
        <v/>
      </c>
      <c r="U164" s="194"/>
      <c r="V164" s="194" t="str">
        <f>IF(B164="","",IF(AND(Input!S163="",IFERROR(VLOOKUP(K164,UIR!$A$2:$P$21,11,FALSE),"")&lt;&gt;""),"Data is Missing.",""))</f>
        <v/>
      </c>
      <c r="W164" s="194" t="str">
        <f>IF(B164="","",IF(AND(Input!T163="",IFERROR(VLOOKUP(K164,UIR!$A$2:$P$21,12,FALSE),"")&lt;&gt;""),"Data is Missing.",""))</f>
        <v/>
      </c>
      <c r="X164" s="194" t="str">
        <f>IF(B164="","",IF(AND(Input!V163="",IFERROR(VLOOKUP(K164,UIR!$A$2:$P$21,13,FALSE),"")&lt;&gt;""),"Data is Missing.",""))</f>
        <v/>
      </c>
      <c r="Y164" s="194" t="str">
        <f>IF(B164="","",IF(AND(Input!W163="",IFERROR(VLOOKUP(K164,UIR!$A$2:$P$21,14,FALSE),"")&lt;&gt;""),"Data is Missing.",""))</f>
        <v/>
      </c>
      <c r="Z164" s="194" t="str">
        <f>IF(B164="","",IF(AND(Input!X163="",IFERROR(VLOOKUP(K164,UIR!$A$2:$P$21,15,FALSE),"")&lt;&gt;""),"Data is Missing.",""))</f>
        <v/>
      </c>
      <c r="AA164" s="195" t="str">
        <f>IF(B164="","",IF(AND(Input!Y163="",IFERROR(VLOOKUP(K164,UIR!$A$2:$P$21,16,FALSE),"")&lt;&gt;""),"Data is Missing.",""))</f>
        <v/>
      </c>
      <c r="AC164" s="202" t="str">
        <f>IF(ISERROR(IF(Input!D163="","",IF(ISERROR(VLOOKUP(Input!D163,'Measure List'!$A$2:$A$30000,1,0)),"Invalid RefNo",""))),"",IF(Input!D163="","",IF(ISERROR(VLOOKUP(Input!D163,'Measure List'!$A$2:$A$30000,1,0)),"Invalid RefNo","")))</f>
        <v/>
      </c>
      <c r="AD164" s="156"/>
      <c r="AE164" s="156"/>
      <c r="AF164" s="156"/>
      <c r="AG164" s="156"/>
      <c r="AH164" s="156"/>
      <c r="AI164" s="156"/>
      <c r="AJ164" s="156"/>
      <c r="AK164" s="156"/>
      <c r="AL164" s="203" t="str">
        <f>IF(COUNTIF(Dropdowns!$K$2:$K$7,Input!S163)&gt;0,"",IF(Input!S163="","","Invalid Type"))</f>
        <v/>
      </c>
      <c r="AN164" s="204" t="str">
        <f>IF(Input!C163="","",IF(ISNUMBER(VALUE(Input!C163)),"","Needs to be a number."))</f>
        <v/>
      </c>
      <c r="AO164" s="205" t="str">
        <f>IF(Input!E163="","",IF(ISNUMBER(VALUE(Input!E163)),"","Needs to be a number."))</f>
        <v/>
      </c>
      <c r="AP164" s="205" t="str">
        <f>IF(Input!N163="","",IF(ISNUMBER(VALUE(Input!N163)),"","Needs to be a number."))</f>
        <v/>
      </c>
      <c r="AQ164" s="205" t="str">
        <f>IF(Input!O163="","",IF(ISNUMBER(VALUE(Input!O163)),"","Needs to be a number."))</f>
        <v/>
      </c>
      <c r="AR164" s="205" t="str">
        <f>IF(Input!V163="","",IF(ISNUMBER(VALUE(Input!V163)),"","Needs to be a number."))</f>
        <v/>
      </c>
      <c r="AS164" s="205" t="str">
        <f>IF(Input!W163="","",IF(ISNUMBER(VALUE(Input!W163)),"","Needs to be a number."))</f>
        <v/>
      </c>
      <c r="AT164" s="205" t="str">
        <f>IF(Input!X163="","",IF(ISNUMBER(VALUE(Input!X163)),"","Needs to be a number."))</f>
        <v/>
      </c>
      <c r="AU164" s="206" t="str">
        <f>IF(Input!Y163="","",IF(ISNUMBER(VALUE(Input!Y163)),"","Needs to be a number."))</f>
        <v/>
      </c>
      <c r="AV164" s="207"/>
      <c r="AW164" s="259" t="str">
        <f>IF(OR(VALUE(Input!C163)&lt;0,VALUE(Input!C163)&gt;100), "Invalid EEI %","")</f>
        <v/>
      </c>
      <c r="AX164" s="207"/>
      <c r="AY164" s="278" t="str">
        <f>IF(Input!E163="","",IF(VALUE(Input!E163)=0,"Do not enter 0.",""))</f>
        <v/>
      </c>
    </row>
    <row r="165" spans="2:51" x14ac:dyDescent="0.3">
      <c r="B165" s="188" t="str">
        <f>Input!A164</f>
        <v/>
      </c>
      <c r="C165" s="189" t="str">
        <f>IF(ISERROR(IF(AND(Input!$A164="",SUMPRODUCT(--(LEN(Input!$A165:'Input'!$A$1006)&gt;0))&lt;&gt;0),"Row is skipped.",IF(AND(Input!$A164="",Input!$A165=""),"", IF(Input!B164="","Data is missing.","")))),"",IF(AND(Input!$A164="",SUMPRODUCT(--(LEN(Input!$A165:'Input'!$A$1006)&gt;0))&lt;&gt;0),"Row is skipped.",IF(AND(Input!$A164="",Input!$A165=""),"", IF(Input!B164="","Data is missing.",""))))</f>
        <v/>
      </c>
      <c r="D165" s="189" t="str">
        <f>IF(ISERROR(IF(AND(Input!$A164="",SUMPRODUCT(--(LEN(Input!$A165:'Input'!$A$1006)&gt;0))&lt;&gt;0),"Row is skipped.",IF(AND(Input!$A164="",Input!$A165=""),"", IF(Input!C164="","Data is missing.","")))),"",IF(AND(Input!$A164="",SUMPRODUCT(--(LEN(Input!$A165:'Input'!$A$1006)&gt;0))&lt;&gt;0),"Row is skipped.",IF(AND(Input!$A164="",Input!$A165=""),"", IF(Input!C164="","Data is missing.",""))))</f>
        <v/>
      </c>
      <c r="E165" s="189" t="str">
        <f>IF(ISERROR(IF(AND(Input!$A164="",SUMPRODUCT(--(LEN(Input!$A165:'Input'!$A$1006)&gt;0))&lt;&gt;0),"Row is skipped.",IF(AND(Input!$A164="",Input!$A165=""),"", IF(Input!D164="","Data is missing.","")))),"",IF(AND(Input!$A164="",SUMPRODUCT(--(LEN(Input!$A165:'Input'!$A$1006)&gt;0))&lt;&gt;0),"Row is skipped.",IF(AND(Input!$A164="",Input!$A165=""),"", IF(Input!D164="","Data is missing.",""))))</f>
        <v/>
      </c>
      <c r="F165" s="189" t="str">
        <f>IF(ISERROR(IF(AND(Input!$A164="",SUMPRODUCT(--(LEN(Input!$A165:'Input'!$A$1006)&gt;0))&lt;&gt;0),"Row is skipped.",IF(AND(Input!$A164="",Input!$A165=""),"", IF(Input!E164="","Data is missing.","")))),"",IF(AND(Input!$A164="",SUMPRODUCT(--(LEN(Input!$A165:'Input'!$A$1006)&gt;0))&lt;&gt;0),"Row is skipped.",IF(AND(Input!$A164="",Input!$A165=""),"", IF(Input!E164="","Data is missing.",""))))</f>
        <v/>
      </c>
      <c r="G165" s="189" t="str">
        <f>IF(ISERROR(IF(AND(Input!$A164="",SUMPRODUCT(--(LEN(Input!$A165:'Input'!$A$1006)&gt;0))&lt;&gt;0),"Row is skipped.",IF(AND(Input!$A164="",Input!$A165=""),"", IF(Input!F164="","Data is missing.","")))),"",IF(AND(Input!$A164="",SUMPRODUCT(--(LEN(Input!$A165:'Input'!$A$1006)&gt;0))&lt;&gt;0),"Row is skipped.",IF(AND(Input!$A164="",Input!$A165=""),"", IF(Input!F164="","Data is missing.",""))))</f>
        <v/>
      </c>
      <c r="H165" s="190" t="str">
        <f>IF(ISERROR(IF(AND(Input!$A164="",SUMPRODUCT(--(LEN(Input!$A165:'Input'!$A$1006)&gt;0))&lt;&gt;0),"Row is skipped.",IF(AND(Input!$A164="",Input!$A165=""),"", IF(Input!G164="","Data is missing.","")))),"",IF(AND(Input!$A164="",SUMPRODUCT(--(LEN(Input!$A165:'Input'!$A$1006)&gt;0))&lt;&gt;0),"Row is skipped.",IF(AND(Input!$A164="",Input!$A165=""),"", IF(Input!G164="","Data is missing.",""))))</f>
        <v/>
      </c>
      <c r="I165" s="156"/>
      <c r="J165" s="191" t="str">
        <f>IFERROR(VLOOKUP(VLOOKUP(Input!$D164,'Measure List'!$A:$AN,40,FALSE),UIR!$A$1:$Q$27,17,FALSE),"")</f>
        <v/>
      </c>
      <c r="K165" s="192" t="str">
        <f>IFERROR(VLOOKUP(Input!$D164,'Measure List'!$A:$AN,40,FALSE),"")</f>
        <v/>
      </c>
      <c r="L165" s="156"/>
      <c r="M165" s="193" t="str">
        <f>IF(B165="","",IF(AND(Input!H164="",IFERROR(VLOOKUP(K165,UIR!$A$2:$P$21,2,FALSE),"")&lt;&gt;""),"Data is Missing.",""))</f>
        <v/>
      </c>
      <c r="N165" s="194" t="str">
        <f>IF(B165="","",IF(AND(Input!I164="",IFERROR(VLOOKUP(K165,UIR!$A$2:$P$21,3,FALSE),"")&lt;&gt;""),"Data is Missing.",""))</f>
        <v/>
      </c>
      <c r="O165" s="194" t="str">
        <f>IF(B165="","",IF(AND(Input!J164="",IFERROR(VLOOKUP(K165,UIR!$A$2:$P$21,4,FALSE),"")&lt;&gt;""),"Data is Missing.",""))</f>
        <v/>
      </c>
      <c r="P165" s="194" t="str">
        <f>IF(B165="","",IF(AND(Input!K164="",IFERROR(VLOOKUP(K165,UIR!$A$2:$P$21,5,FALSE),"")&lt;&gt;""),"Data is Missing.",""))</f>
        <v/>
      </c>
      <c r="Q165" s="194" t="str">
        <f>IF(B165="","",IF(AND(Input!L164="",IFERROR(VLOOKUP(K165,UIR!$A$2:$P$21,6,FALSE),"")&lt;&gt;""),"Data is Missing.",""))</f>
        <v/>
      </c>
      <c r="R165" s="194" t="str">
        <f>IF(B165="","",IF(AND(Input!M164="",IFERROR(VLOOKUP(K165,UIR!$A$2:$P$21,7,FALSE),"")&lt;&gt;""),"Data is Missing.",""))</f>
        <v/>
      </c>
      <c r="S165" s="194" t="str">
        <f>IF(B165="","",IF(AND(Input!P164="",IFERROR(VLOOKUP(K165,UIR!$A$2:$P$21,8,FALSE),"")&lt;&gt;""),"Data is Missing.",""))</f>
        <v/>
      </c>
      <c r="T165" s="194" t="str">
        <f>IF(B165="","",IF(AND(Input!Q164="",IFERROR(VLOOKUP(K165,UIR!$A$2:$P$21,9,FALSE),"")&lt;&gt;""),"Data is Missing.",""))</f>
        <v/>
      </c>
      <c r="U165" s="194"/>
      <c r="V165" s="194" t="str">
        <f>IF(B165="","",IF(AND(Input!S164="",IFERROR(VLOOKUP(K165,UIR!$A$2:$P$21,11,FALSE),"")&lt;&gt;""),"Data is Missing.",""))</f>
        <v/>
      </c>
      <c r="W165" s="194" t="str">
        <f>IF(B165="","",IF(AND(Input!T164="",IFERROR(VLOOKUP(K165,UIR!$A$2:$P$21,12,FALSE),"")&lt;&gt;""),"Data is Missing.",""))</f>
        <v/>
      </c>
      <c r="X165" s="194" t="str">
        <f>IF(B165="","",IF(AND(Input!V164="",IFERROR(VLOOKUP(K165,UIR!$A$2:$P$21,13,FALSE),"")&lt;&gt;""),"Data is Missing.",""))</f>
        <v/>
      </c>
      <c r="Y165" s="194" t="str">
        <f>IF(B165="","",IF(AND(Input!W164="",IFERROR(VLOOKUP(K165,UIR!$A$2:$P$21,14,FALSE),"")&lt;&gt;""),"Data is Missing.",""))</f>
        <v/>
      </c>
      <c r="Z165" s="194" t="str">
        <f>IF(B165="","",IF(AND(Input!X164="",IFERROR(VLOOKUP(K165,UIR!$A$2:$P$21,15,FALSE),"")&lt;&gt;""),"Data is Missing.",""))</f>
        <v/>
      </c>
      <c r="AA165" s="195" t="str">
        <f>IF(B165="","",IF(AND(Input!Y164="",IFERROR(VLOOKUP(K165,UIR!$A$2:$P$21,16,FALSE),"")&lt;&gt;""),"Data is Missing.",""))</f>
        <v/>
      </c>
      <c r="AC165" s="202" t="str">
        <f>IF(ISERROR(IF(Input!D164="","",IF(ISERROR(VLOOKUP(Input!D164,'Measure List'!$A$2:$A$30000,1,0)),"Invalid RefNo",""))),"",IF(Input!D164="","",IF(ISERROR(VLOOKUP(Input!D164,'Measure List'!$A$2:$A$30000,1,0)),"Invalid RefNo","")))</f>
        <v/>
      </c>
      <c r="AD165" s="156"/>
      <c r="AE165" s="156"/>
      <c r="AF165" s="156"/>
      <c r="AG165" s="156"/>
      <c r="AH165" s="156"/>
      <c r="AI165" s="156"/>
      <c r="AJ165" s="156"/>
      <c r="AK165" s="156"/>
      <c r="AL165" s="203" t="str">
        <f>IF(COUNTIF(Dropdowns!$K$2:$K$7,Input!S164)&gt;0,"",IF(Input!S164="","","Invalid Type"))</f>
        <v/>
      </c>
      <c r="AN165" s="204" t="str">
        <f>IF(Input!C164="","",IF(ISNUMBER(VALUE(Input!C164)),"","Needs to be a number."))</f>
        <v/>
      </c>
      <c r="AO165" s="205" t="str">
        <f>IF(Input!E164="","",IF(ISNUMBER(VALUE(Input!E164)),"","Needs to be a number."))</f>
        <v/>
      </c>
      <c r="AP165" s="205" t="str">
        <f>IF(Input!N164="","",IF(ISNUMBER(VALUE(Input!N164)),"","Needs to be a number."))</f>
        <v/>
      </c>
      <c r="AQ165" s="205" t="str">
        <f>IF(Input!O164="","",IF(ISNUMBER(VALUE(Input!O164)),"","Needs to be a number."))</f>
        <v/>
      </c>
      <c r="AR165" s="205" t="str">
        <f>IF(Input!V164="","",IF(ISNUMBER(VALUE(Input!V164)),"","Needs to be a number."))</f>
        <v/>
      </c>
      <c r="AS165" s="205" t="str">
        <f>IF(Input!W164="","",IF(ISNUMBER(VALUE(Input!W164)),"","Needs to be a number."))</f>
        <v/>
      </c>
      <c r="AT165" s="205" t="str">
        <f>IF(Input!X164="","",IF(ISNUMBER(VALUE(Input!X164)),"","Needs to be a number."))</f>
        <v/>
      </c>
      <c r="AU165" s="206" t="str">
        <f>IF(Input!Y164="","",IF(ISNUMBER(VALUE(Input!Y164)),"","Needs to be a number."))</f>
        <v/>
      </c>
      <c r="AV165" s="207"/>
      <c r="AW165" s="259" t="str">
        <f>IF(OR(VALUE(Input!C164)&lt;0,VALUE(Input!C164)&gt;100), "Invalid EEI %","")</f>
        <v/>
      </c>
      <c r="AX165" s="207"/>
      <c r="AY165" s="278" t="str">
        <f>IF(Input!E164="","",IF(VALUE(Input!E164)=0,"Do not enter 0.",""))</f>
        <v/>
      </c>
    </row>
    <row r="166" spans="2:51" x14ac:dyDescent="0.3">
      <c r="B166" s="188" t="str">
        <f>Input!A165</f>
        <v/>
      </c>
      <c r="C166" s="189" t="str">
        <f>IF(ISERROR(IF(AND(Input!$A165="",SUMPRODUCT(--(LEN(Input!$A166:'Input'!$A$1006)&gt;0))&lt;&gt;0),"Row is skipped.",IF(AND(Input!$A165="",Input!$A166=""),"", IF(Input!B165="","Data is missing.","")))),"",IF(AND(Input!$A165="",SUMPRODUCT(--(LEN(Input!$A166:'Input'!$A$1006)&gt;0))&lt;&gt;0),"Row is skipped.",IF(AND(Input!$A165="",Input!$A166=""),"", IF(Input!B165="","Data is missing.",""))))</f>
        <v/>
      </c>
      <c r="D166" s="189" t="str">
        <f>IF(ISERROR(IF(AND(Input!$A165="",SUMPRODUCT(--(LEN(Input!$A166:'Input'!$A$1006)&gt;0))&lt;&gt;0),"Row is skipped.",IF(AND(Input!$A165="",Input!$A166=""),"", IF(Input!C165="","Data is missing.","")))),"",IF(AND(Input!$A165="",SUMPRODUCT(--(LEN(Input!$A166:'Input'!$A$1006)&gt;0))&lt;&gt;0),"Row is skipped.",IF(AND(Input!$A165="",Input!$A166=""),"", IF(Input!C165="","Data is missing.",""))))</f>
        <v/>
      </c>
      <c r="E166" s="189" t="str">
        <f>IF(ISERROR(IF(AND(Input!$A165="",SUMPRODUCT(--(LEN(Input!$A166:'Input'!$A$1006)&gt;0))&lt;&gt;0),"Row is skipped.",IF(AND(Input!$A165="",Input!$A166=""),"", IF(Input!D165="","Data is missing.","")))),"",IF(AND(Input!$A165="",SUMPRODUCT(--(LEN(Input!$A166:'Input'!$A$1006)&gt;0))&lt;&gt;0),"Row is skipped.",IF(AND(Input!$A165="",Input!$A166=""),"", IF(Input!D165="","Data is missing.",""))))</f>
        <v/>
      </c>
      <c r="F166" s="189" t="str">
        <f>IF(ISERROR(IF(AND(Input!$A165="",SUMPRODUCT(--(LEN(Input!$A166:'Input'!$A$1006)&gt;0))&lt;&gt;0),"Row is skipped.",IF(AND(Input!$A165="",Input!$A166=""),"", IF(Input!E165="","Data is missing.","")))),"",IF(AND(Input!$A165="",SUMPRODUCT(--(LEN(Input!$A166:'Input'!$A$1006)&gt;0))&lt;&gt;0),"Row is skipped.",IF(AND(Input!$A165="",Input!$A166=""),"", IF(Input!E165="","Data is missing.",""))))</f>
        <v/>
      </c>
      <c r="G166" s="189" t="str">
        <f>IF(ISERROR(IF(AND(Input!$A165="",SUMPRODUCT(--(LEN(Input!$A166:'Input'!$A$1006)&gt;0))&lt;&gt;0),"Row is skipped.",IF(AND(Input!$A165="",Input!$A166=""),"", IF(Input!F165="","Data is missing.","")))),"",IF(AND(Input!$A165="",SUMPRODUCT(--(LEN(Input!$A166:'Input'!$A$1006)&gt;0))&lt;&gt;0),"Row is skipped.",IF(AND(Input!$A165="",Input!$A166=""),"", IF(Input!F165="","Data is missing.",""))))</f>
        <v/>
      </c>
      <c r="H166" s="190" t="str">
        <f>IF(ISERROR(IF(AND(Input!$A165="",SUMPRODUCT(--(LEN(Input!$A166:'Input'!$A$1006)&gt;0))&lt;&gt;0),"Row is skipped.",IF(AND(Input!$A165="",Input!$A166=""),"", IF(Input!G165="","Data is missing.","")))),"",IF(AND(Input!$A165="",SUMPRODUCT(--(LEN(Input!$A166:'Input'!$A$1006)&gt;0))&lt;&gt;0),"Row is skipped.",IF(AND(Input!$A165="",Input!$A166=""),"", IF(Input!G165="","Data is missing.",""))))</f>
        <v/>
      </c>
      <c r="I166" s="156"/>
      <c r="J166" s="191" t="str">
        <f>IFERROR(VLOOKUP(VLOOKUP(Input!$D165,'Measure List'!$A:$AN,40,FALSE),UIR!$A$1:$Q$27,17,FALSE),"")</f>
        <v/>
      </c>
      <c r="K166" s="192" t="str">
        <f>IFERROR(VLOOKUP(Input!$D165,'Measure List'!$A:$AN,40,FALSE),"")</f>
        <v/>
      </c>
      <c r="L166" s="156"/>
      <c r="M166" s="193" t="str">
        <f>IF(B166="","",IF(AND(Input!H165="",IFERROR(VLOOKUP(K166,UIR!$A$2:$P$21,2,FALSE),"")&lt;&gt;""),"Data is Missing.",""))</f>
        <v/>
      </c>
      <c r="N166" s="194" t="str">
        <f>IF(B166="","",IF(AND(Input!I165="",IFERROR(VLOOKUP(K166,UIR!$A$2:$P$21,3,FALSE),"")&lt;&gt;""),"Data is Missing.",""))</f>
        <v/>
      </c>
      <c r="O166" s="194" t="str">
        <f>IF(B166="","",IF(AND(Input!J165="",IFERROR(VLOOKUP(K166,UIR!$A$2:$P$21,4,FALSE),"")&lt;&gt;""),"Data is Missing.",""))</f>
        <v/>
      </c>
      <c r="P166" s="194" t="str">
        <f>IF(B166="","",IF(AND(Input!K165="",IFERROR(VLOOKUP(K166,UIR!$A$2:$P$21,5,FALSE),"")&lt;&gt;""),"Data is Missing.",""))</f>
        <v/>
      </c>
      <c r="Q166" s="194" t="str">
        <f>IF(B166="","",IF(AND(Input!L165="",IFERROR(VLOOKUP(K166,UIR!$A$2:$P$21,6,FALSE),"")&lt;&gt;""),"Data is Missing.",""))</f>
        <v/>
      </c>
      <c r="R166" s="194" t="str">
        <f>IF(B166="","",IF(AND(Input!M165="",IFERROR(VLOOKUP(K166,UIR!$A$2:$P$21,7,FALSE),"")&lt;&gt;""),"Data is Missing.",""))</f>
        <v/>
      </c>
      <c r="S166" s="194" t="str">
        <f>IF(B166="","",IF(AND(Input!P165="",IFERROR(VLOOKUP(K166,UIR!$A$2:$P$21,8,FALSE),"")&lt;&gt;""),"Data is Missing.",""))</f>
        <v/>
      </c>
      <c r="T166" s="194" t="str">
        <f>IF(B166="","",IF(AND(Input!Q165="",IFERROR(VLOOKUP(K166,UIR!$A$2:$P$21,9,FALSE),"")&lt;&gt;""),"Data is Missing.",""))</f>
        <v/>
      </c>
      <c r="U166" s="194"/>
      <c r="V166" s="194" t="str">
        <f>IF(B166="","",IF(AND(Input!S165="",IFERROR(VLOOKUP(K166,UIR!$A$2:$P$21,11,FALSE),"")&lt;&gt;""),"Data is Missing.",""))</f>
        <v/>
      </c>
      <c r="W166" s="194" t="str">
        <f>IF(B166="","",IF(AND(Input!T165="",IFERROR(VLOOKUP(K166,UIR!$A$2:$P$21,12,FALSE),"")&lt;&gt;""),"Data is Missing.",""))</f>
        <v/>
      </c>
      <c r="X166" s="194" t="str">
        <f>IF(B166="","",IF(AND(Input!V165="",IFERROR(VLOOKUP(K166,UIR!$A$2:$P$21,13,FALSE),"")&lt;&gt;""),"Data is Missing.",""))</f>
        <v/>
      </c>
      <c r="Y166" s="194" t="str">
        <f>IF(B166="","",IF(AND(Input!W165="",IFERROR(VLOOKUP(K166,UIR!$A$2:$P$21,14,FALSE),"")&lt;&gt;""),"Data is Missing.",""))</f>
        <v/>
      </c>
      <c r="Z166" s="194" t="str">
        <f>IF(B166="","",IF(AND(Input!X165="",IFERROR(VLOOKUP(K166,UIR!$A$2:$P$21,15,FALSE),"")&lt;&gt;""),"Data is Missing.",""))</f>
        <v/>
      </c>
      <c r="AA166" s="195" t="str">
        <f>IF(B166="","",IF(AND(Input!Y165="",IFERROR(VLOOKUP(K166,UIR!$A$2:$P$21,16,FALSE),"")&lt;&gt;""),"Data is Missing.",""))</f>
        <v/>
      </c>
      <c r="AC166" s="202" t="str">
        <f>IF(ISERROR(IF(Input!D165="","",IF(ISERROR(VLOOKUP(Input!D165,'Measure List'!$A$2:$A$30000,1,0)),"Invalid RefNo",""))),"",IF(Input!D165="","",IF(ISERROR(VLOOKUP(Input!D165,'Measure List'!$A$2:$A$30000,1,0)),"Invalid RefNo","")))</f>
        <v/>
      </c>
      <c r="AD166" s="156"/>
      <c r="AE166" s="156"/>
      <c r="AF166" s="156"/>
      <c r="AG166" s="156"/>
      <c r="AH166" s="156"/>
      <c r="AI166" s="156"/>
      <c r="AJ166" s="156"/>
      <c r="AK166" s="156"/>
      <c r="AL166" s="203" t="str">
        <f>IF(COUNTIF(Dropdowns!$K$2:$K$7,Input!S165)&gt;0,"",IF(Input!S165="","","Invalid Type"))</f>
        <v/>
      </c>
      <c r="AN166" s="204" t="str">
        <f>IF(Input!C165="","",IF(ISNUMBER(VALUE(Input!C165)),"","Needs to be a number."))</f>
        <v/>
      </c>
      <c r="AO166" s="205" t="str">
        <f>IF(Input!E165="","",IF(ISNUMBER(VALUE(Input!E165)),"","Needs to be a number."))</f>
        <v/>
      </c>
      <c r="AP166" s="205" t="str">
        <f>IF(Input!N165="","",IF(ISNUMBER(VALUE(Input!N165)),"","Needs to be a number."))</f>
        <v/>
      </c>
      <c r="AQ166" s="205" t="str">
        <f>IF(Input!O165="","",IF(ISNUMBER(VALUE(Input!O165)),"","Needs to be a number."))</f>
        <v/>
      </c>
      <c r="AR166" s="205" t="str">
        <f>IF(Input!V165="","",IF(ISNUMBER(VALUE(Input!V165)),"","Needs to be a number."))</f>
        <v/>
      </c>
      <c r="AS166" s="205" t="str">
        <f>IF(Input!W165="","",IF(ISNUMBER(VALUE(Input!W165)),"","Needs to be a number."))</f>
        <v/>
      </c>
      <c r="AT166" s="205" t="str">
        <f>IF(Input!X165="","",IF(ISNUMBER(VALUE(Input!X165)),"","Needs to be a number."))</f>
        <v/>
      </c>
      <c r="AU166" s="206" t="str">
        <f>IF(Input!Y165="","",IF(ISNUMBER(VALUE(Input!Y165)),"","Needs to be a number."))</f>
        <v/>
      </c>
      <c r="AV166" s="207"/>
      <c r="AW166" s="259" t="str">
        <f>IF(OR(VALUE(Input!C165)&lt;0,VALUE(Input!C165)&gt;100), "Invalid EEI %","")</f>
        <v/>
      </c>
      <c r="AX166" s="207"/>
      <c r="AY166" s="278" t="str">
        <f>IF(Input!E165="","",IF(VALUE(Input!E165)=0,"Do not enter 0.",""))</f>
        <v/>
      </c>
    </row>
    <row r="167" spans="2:51" x14ac:dyDescent="0.3">
      <c r="B167" s="188" t="str">
        <f>Input!A166</f>
        <v/>
      </c>
      <c r="C167" s="189" t="str">
        <f>IF(ISERROR(IF(AND(Input!$A166="",SUMPRODUCT(--(LEN(Input!$A167:'Input'!$A$1006)&gt;0))&lt;&gt;0),"Row is skipped.",IF(AND(Input!$A166="",Input!$A167=""),"", IF(Input!B166="","Data is missing.","")))),"",IF(AND(Input!$A166="",SUMPRODUCT(--(LEN(Input!$A167:'Input'!$A$1006)&gt;0))&lt;&gt;0),"Row is skipped.",IF(AND(Input!$A166="",Input!$A167=""),"", IF(Input!B166="","Data is missing.",""))))</f>
        <v/>
      </c>
      <c r="D167" s="189" t="str">
        <f>IF(ISERROR(IF(AND(Input!$A166="",SUMPRODUCT(--(LEN(Input!$A167:'Input'!$A$1006)&gt;0))&lt;&gt;0),"Row is skipped.",IF(AND(Input!$A166="",Input!$A167=""),"", IF(Input!C166="","Data is missing.","")))),"",IF(AND(Input!$A166="",SUMPRODUCT(--(LEN(Input!$A167:'Input'!$A$1006)&gt;0))&lt;&gt;0),"Row is skipped.",IF(AND(Input!$A166="",Input!$A167=""),"", IF(Input!C166="","Data is missing.",""))))</f>
        <v/>
      </c>
      <c r="E167" s="189" t="str">
        <f>IF(ISERROR(IF(AND(Input!$A166="",SUMPRODUCT(--(LEN(Input!$A167:'Input'!$A$1006)&gt;0))&lt;&gt;0),"Row is skipped.",IF(AND(Input!$A166="",Input!$A167=""),"", IF(Input!D166="","Data is missing.","")))),"",IF(AND(Input!$A166="",SUMPRODUCT(--(LEN(Input!$A167:'Input'!$A$1006)&gt;0))&lt;&gt;0),"Row is skipped.",IF(AND(Input!$A166="",Input!$A167=""),"", IF(Input!D166="","Data is missing.",""))))</f>
        <v/>
      </c>
      <c r="F167" s="189" t="str">
        <f>IF(ISERROR(IF(AND(Input!$A166="",SUMPRODUCT(--(LEN(Input!$A167:'Input'!$A$1006)&gt;0))&lt;&gt;0),"Row is skipped.",IF(AND(Input!$A166="",Input!$A167=""),"", IF(Input!E166="","Data is missing.","")))),"",IF(AND(Input!$A166="",SUMPRODUCT(--(LEN(Input!$A167:'Input'!$A$1006)&gt;0))&lt;&gt;0),"Row is skipped.",IF(AND(Input!$A166="",Input!$A167=""),"", IF(Input!E166="","Data is missing.",""))))</f>
        <v/>
      </c>
      <c r="G167" s="189" t="str">
        <f>IF(ISERROR(IF(AND(Input!$A166="",SUMPRODUCT(--(LEN(Input!$A167:'Input'!$A$1006)&gt;0))&lt;&gt;0),"Row is skipped.",IF(AND(Input!$A166="",Input!$A167=""),"", IF(Input!F166="","Data is missing.","")))),"",IF(AND(Input!$A166="",SUMPRODUCT(--(LEN(Input!$A167:'Input'!$A$1006)&gt;0))&lt;&gt;0),"Row is skipped.",IF(AND(Input!$A166="",Input!$A167=""),"", IF(Input!F166="","Data is missing.",""))))</f>
        <v/>
      </c>
      <c r="H167" s="190" t="str">
        <f>IF(ISERROR(IF(AND(Input!$A166="",SUMPRODUCT(--(LEN(Input!$A167:'Input'!$A$1006)&gt;0))&lt;&gt;0),"Row is skipped.",IF(AND(Input!$A166="",Input!$A167=""),"", IF(Input!G166="","Data is missing.","")))),"",IF(AND(Input!$A166="",SUMPRODUCT(--(LEN(Input!$A167:'Input'!$A$1006)&gt;0))&lt;&gt;0),"Row is skipped.",IF(AND(Input!$A166="",Input!$A167=""),"", IF(Input!G166="","Data is missing.",""))))</f>
        <v/>
      </c>
      <c r="I167" s="156"/>
      <c r="J167" s="191" t="str">
        <f>IFERROR(VLOOKUP(VLOOKUP(Input!$D166,'Measure List'!$A:$AN,40,FALSE),UIR!$A$1:$Q$27,17,FALSE),"")</f>
        <v/>
      </c>
      <c r="K167" s="192" t="str">
        <f>IFERROR(VLOOKUP(Input!$D166,'Measure List'!$A:$AN,40,FALSE),"")</f>
        <v/>
      </c>
      <c r="L167" s="156"/>
      <c r="M167" s="193" t="str">
        <f>IF(B167="","",IF(AND(Input!H166="",IFERROR(VLOOKUP(K167,UIR!$A$2:$P$21,2,FALSE),"")&lt;&gt;""),"Data is Missing.",""))</f>
        <v/>
      </c>
      <c r="N167" s="194" t="str">
        <f>IF(B167="","",IF(AND(Input!I166="",IFERROR(VLOOKUP(K167,UIR!$A$2:$P$21,3,FALSE),"")&lt;&gt;""),"Data is Missing.",""))</f>
        <v/>
      </c>
      <c r="O167" s="194" t="str">
        <f>IF(B167="","",IF(AND(Input!J166="",IFERROR(VLOOKUP(K167,UIR!$A$2:$P$21,4,FALSE),"")&lt;&gt;""),"Data is Missing.",""))</f>
        <v/>
      </c>
      <c r="P167" s="194" t="str">
        <f>IF(B167="","",IF(AND(Input!K166="",IFERROR(VLOOKUP(K167,UIR!$A$2:$P$21,5,FALSE),"")&lt;&gt;""),"Data is Missing.",""))</f>
        <v/>
      </c>
      <c r="Q167" s="194" t="str">
        <f>IF(B167="","",IF(AND(Input!L166="",IFERROR(VLOOKUP(K167,UIR!$A$2:$P$21,6,FALSE),"")&lt;&gt;""),"Data is Missing.",""))</f>
        <v/>
      </c>
      <c r="R167" s="194" t="str">
        <f>IF(B167="","",IF(AND(Input!M166="",IFERROR(VLOOKUP(K167,UIR!$A$2:$P$21,7,FALSE),"")&lt;&gt;""),"Data is Missing.",""))</f>
        <v/>
      </c>
      <c r="S167" s="194" t="str">
        <f>IF(B167="","",IF(AND(Input!P166="",IFERROR(VLOOKUP(K167,UIR!$A$2:$P$21,8,FALSE),"")&lt;&gt;""),"Data is Missing.",""))</f>
        <v/>
      </c>
      <c r="T167" s="194" t="str">
        <f>IF(B167="","",IF(AND(Input!Q166="",IFERROR(VLOOKUP(K167,UIR!$A$2:$P$21,9,FALSE),"")&lt;&gt;""),"Data is Missing.",""))</f>
        <v/>
      </c>
      <c r="U167" s="194"/>
      <c r="V167" s="194" t="str">
        <f>IF(B167="","",IF(AND(Input!S166="",IFERROR(VLOOKUP(K167,UIR!$A$2:$P$21,11,FALSE),"")&lt;&gt;""),"Data is Missing.",""))</f>
        <v/>
      </c>
      <c r="W167" s="194" t="str">
        <f>IF(B167="","",IF(AND(Input!T166="",IFERROR(VLOOKUP(K167,UIR!$A$2:$P$21,12,FALSE),"")&lt;&gt;""),"Data is Missing.",""))</f>
        <v/>
      </c>
      <c r="X167" s="194" t="str">
        <f>IF(B167="","",IF(AND(Input!V166="",IFERROR(VLOOKUP(K167,UIR!$A$2:$P$21,13,FALSE),"")&lt;&gt;""),"Data is Missing.",""))</f>
        <v/>
      </c>
      <c r="Y167" s="194" t="str">
        <f>IF(B167="","",IF(AND(Input!W166="",IFERROR(VLOOKUP(K167,UIR!$A$2:$P$21,14,FALSE),"")&lt;&gt;""),"Data is Missing.",""))</f>
        <v/>
      </c>
      <c r="Z167" s="194" t="str">
        <f>IF(B167="","",IF(AND(Input!X166="",IFERROR(VLOOKUP(K167,UIR!$A$2:$P$21,15,FALSE),"")&lt;&gt;""),"Data is Missing.",""))</f>
        <v/>
      </c>
      <c r="AA167" s="195" t="str">
        <f>IF(B167="","",IF(AND(Input!Y166="",IFERROR(VLOOKUP(K167,UIR!$A$2:$P$21,16,FALSE),"")&lt;&gt;""),"Data is Missing.",""))</f>
        <v/>
      </c>
      <c r="AC167" s="202" t="str">
        <f>IF(ISERROR(IF(Input!D166="","",IF(ISERROR(VLOOKUP(Input!D166,'Measure List'!$A$2:$A$30000,1,0)),"Invalid RefNo",""))),"",IF(Input!D166="","",IF(ISERROR(VLOOKUP(Input!D166,'Measure List'!$A$2:$A$30000,1,0)),"Invalid RefNo","")))</f>
        <v/>
      </c>
      <c r="AD167" s="156"/>
      <c r="AE167" s="156"/>
      <c r="AF167" s="156"/>
      <c r="AG167" s="156"/>
      <c r="AH167" s="156"/>
      <c r="AI167" s="156"/>
      <c r="AJ167" s="156"/>
      <c r="AK167" s="156"/>
      <c r="AL167" s="203" t="str">
        <f>IF(COUNTIF(Dropdowns!$K$2:$K$7,Input!S166)&gt;0,"",IF(Input!S166="","","Invalid Type"))</f>
        <v/>
      </c>
      <c r="AN167" s="204" t="str">
        <f>IF(Input!C166="","",IF(ISNUMBER(VALUE(Input!C166)),"","Needs to be a number."))</f>
        <v/>
      </c>
      <c r="AO167" s="205" t="str">
        <f>IF(Input!E166="","",IF(ISNUMBER(VALUE(Input!E166)),"","Needs to be a number."))</f>
        <v/>
      </c>
      <c r="AP167" s="205" t="str">
        <f>IF(Input!N166="","",IF(ISNUMBER(VALUE(Input!N166)),"","Needs to be a number."))</f>
        <v/>
      </c>
      <c r="AQ167" s="205" t="str">
        <f>IF(Input!O166="","",IF(ISNUMBER(VALUE(Input!O166)),"","Needs to be a number."))</f>
        <v/>
      </c>
      <c r="AR167" s="205" t="str">
        <f>IF(Input!V166="","",IF(ISNUMBER(VALUE(Input!V166)),"","Needs to be a number."))</f>
        <v/>
      </c>
      <c r="AS167" s="205" t="str">
        <f>IF(Input!W166="","",IF(ISNUMBER(VALUE(Input!W166)),"","Needs to be a number."))</f>
        <v/>
      </c>
      <c r="AT167" s="205" t="str">
        <f>IF(Input!X166="","",IF(ISNUMBER(VALUE(Input!X166)),"","Needs to be a number."))</f>
        <v/>
      </c>
      <c r="AU167" s="206" t="str">
        <f>IF(Input!Y166="","",IF(ISNUMBER(VALUE(Input!Y166)),"","Needs to be a number."))</f>
        <v/>
      </c>
      <c r="AV167" s="207"/>
      <c r="AW167" s="259" t="str">
        <f>IF(OR(VALUE(Input!C166)&lt;0,VALUE(Input!C166)&gt;100), "Invalid EEI %","")</f>
        <v/>
      </c>
      <c r="AX167" s="207"/>
      <c r="AY167" s="278" t="str">
        <f>IF(Input!E166="","",IF(VALUE(Input!E166)=0,"Do not enter 0.",""))</f>
        <v/>
      </c>
    </row>
    <row r="168" spans="2:51" x14ac:dyDescent="0.3">
      <c r="B168" s="188" t="str">
        <f>Input!A167</f>
        <v/>
      </c>
      <c r="C168" s="189" t="str">
        <f>IF(ISERROR(IF(AND(Input!$A167="",SUMPRODUCT(--(LEN(Input!$A168:'Input'!$A$1006)&gt;0))&lt;&gt;0),"Row is skipped.",IF(AND(Input!$A167="",Input!$A168=""),"", IF(Input!B167="","Data is missing.","")))),"",IF(AND(Input!$A167="",SUMPRODUCT(--(LEN(Input!$A168:'Input'!$A$1006)&gt;0))&lt;&gt;0),"Row is skipped.",IF(AND(Input!$A167="",Input!$A168=""),"", IF(Input!B167="","Data is missing.",""))))</f>
        <v/>
      </c>
      <c r="D168" s="189" t="str">
        <f>IF(ISERROR(IF(AND(Input!$A167="",SUMPRODUCT(--(LEN(Input!$A168:'Input'!$A$1006)&gt;0))&lt;&gt;0),"Row is skipped.",IF(AND(Input!$A167="",Input!$A168=""),"", IF(Input!C167="","Data is missing.","")))),"",IF(AND(Input!$A167="",SUMPRODUCT(--(LEN(Input!$A168:'Input'!$A$1006)&gt;0))&lt;&gt;0),"Row is skipped.",IF(AND(Input!$A167="",Input!$A168=""),"", IF(Input!C167="","Data is missing.",""))))</f>
        <v/>
      </c>
      <c r="E168" s="189" t="str">
        <f>IF(ISERROR(IF(AND(Input!$A167="",SUMPRODUCT(--(LEN(Input!$A168:'Input'!$A$1006)&gt;0))&lt;&gt;0),"Row is skipped.",IF(AND(Input!$A167="",Input!$A168=""),"", IF(Input!D167="","Data is missing.","")))),"",IF(AND(Input!$A167="",SUMPRODUCT(--(LEN(Input!$A168:'Input'!$A$1006)&gt;0))&lt;&gt;0),"Row is skipped.",IF(AND(Input!$A167="",Input!$A168=""),"", IF(Input!D167="","Data is missing.",""))))</f>
        <v/>
      </c>
      <c r="F168" s="189" t="str">
        <f>IF(ISERROR(IF(AND(Input!$A167="",SUMPRODUCT(--(LEN(Input!$A168:'Input'!$A$1006)&gt;0))&lt;&gt;0),"Row is skipped.",IF(AND(Input!$A167="",Input!$A168=""),"", IF(Input!E167="","Data is missing.","")))),"",IF(AND(Input!$A167="",SUMPRODUCT(--(LEN(Input!$A168:'Input'!$A$1006)&gt;0))&lt;&gt;0),"Row is skipped.",IF(AND(Input!$A167="",Input!$A168=""),"", IF(Input!E167="","Data is missing.",""))))</f>
        <v/>
      </c>
      <c r="G168" s="189" t="str">
        <f>IF(ISERROR(IF(AND(Input!$A167="",SUMPRODUCT(--(LEN(Input!$A168:'Input'!$A$1006)&gt;0))&lt;&gt;0),"Row is skipped.",IF(AND(Input!$A167="",Input!$A168=""),"", IF(Input!F167="","Data is missing.","")))),"",IF(AND(Input!$A167="",SUMPRODUCT(--(LEN(Input!$A168:'Input'!$A$1006)&gt;0))&lt;&gt;0),"Row is skipped.",IF(AND(Input!$A167="",Input!$A168=""),"", IF(Input!F167="","Data is missing.",""))))</f>
        <v/>
      </c>
      <c r="H168" s="190" t="str">
        <f>IF(ISERROR(IF(AND(Input!$A167="",SUMPRODUCT(--(LEN(Input!$A168:'Input'!$A$1006)&gt;0))&lt;&gt;0),"Row is skipped.",IF(AND(Input!$A167="",Input!$A168=""),"", IF(Input!G167="","Data is missing.","")))),"",IF(AND(Input!$A167="",SUMPRODUCT(--(LEN(Input!$A168:'Input'!$A$1006)&gt;0))&lt;&gt;0),"Row is skipped.",IF(AND(Input!$A167="",Input!$A168=""),"", IF(Input!G167="","Data is missing.",""))))</f>
        <v/>
      </c>
      <c r="I168" s="156"/>
      <c r="J168" s="191" t="str">
        <f>IFERROR(VLOOKUP(VLOOKUP(Input!$D167,'Measure List'!$A:$AN,40,FALSE),UIR!$A$1:$Q$27,17,FALSE),"")</f>
        <v/>
      </c>
      <c r="K168" s="192" t="str">
        <f>IFERROR(VLOOKUP(Input!$D167,'Measure List'!$A:$AN,40,FALSE),"")</f>
        <v/>
      </c>
      <c r="L168" s="156"/>
      <c r="M168" s="193" t="str">
        <f>IF(B168="","",IF(AND(Input!H167="",IFERROR(VLOOKUP(K168,UIR!$A$2:$P$21,2,FALSE),"")&lt;&gt;""),"Data is Missing.",""))</f>
        <v/>
      </c>
      <c r="N168" s="194" t="str">
        <f>IF(B168="","",IF(AND(Input!I167="",IFERROR(VLOOKUP(K168,UIR!$A$2:$P$21,3,FALSE),"")&lt;&gt;""),"Data is Missing.",""))</f>
        <v/>
      </c>
      <c r="O168" s="194" t="str">
        <f>IF(B168="","",IF(AND(Input!J167="",IFERROR(VLOOKUP(K168,UIR!$A$2:$P$21,4,FALSE),"")&lt;&gt;""),"Data is Missing.",""))</f>
        <v/>
      </c>
      <c r="P168" s="194" t="str">
        <f>IF(B168="","",IF(AND(Input!K167="",IFERROR(VLOOKUP(K168,UIR!$A$2:$P$21,5,FALSE),"")&lt;&gt;""),"Data is Missing.",""))</f>
        <v/>
      </c>
      <c r="Q168" s="194" t="str">
        <f>IF(B168="","",IF(AND(Input!L167="",IFERROR(VLOOKUP(K168,UIR!$A$2:$P$21,6,FALSE),"")&lt;&gt;""),"Data is Missing.",""))</f>
        <v/>
      </c>
      <c r="R168" s="194" t="str">
        <f>IF(B168="","",IF(AND(Input!M167="",IFERROR(VLOOKUP(K168,UIR!$A$2:$P$21,7,FALSE),"")&lt;&gt;""),"Data is Missing.",""))</f>
        <v/>
      </c>
      <c r="S168" s="194" t="str">
        <f>IF(B168="","",IF(AND(Input!P167="",IFERROR(VLOOKUP(K168,UIR!$A$2:$P$21,8,FALSE),"")&lt;&gt;""),"Data is Missing.",""))</f>
        <v/>
      </c>
      <c r="T168" s="194" t="str">
        <f>IF(B168="","",IF(AND(Input!Q167="",IFERROR(VLOOKUP(K168,UIR!$A$2:$P$21,9,FALSE),"")&lt;&gt;""),"Data is Missing.",""))</f>
        <v/>
      </c>
      <c r="U168" s="194"/>
      <c r="V168" s="194" t="str">
        <f>IF(B168="","",IF(AND(Input!S167="",IFERROR(VLOOKUP(K168,UIR!$A$2:$P$21,11,FALSE),"")&lt;&gt;""),"Data is Missing.",""))</f>
        <v/>
      </c>
      <c r="W168" s="194" t="str">
        <f>IF(B168="","",IF(AND(Input!T167="",IFERROR(VLOOKUP(K168,UIR!$A$2:$P$21,12,FALSE),"")&lt;&gt;""),"Data is Missing.",""))</f>
        <v/>
      </c>
      <c r="X168" s="194" t="str">
        <f>IF(B168="","",IF(AND(Input!V167="",IFERROR(VLOOKUP(K168,UIR!$A$2:$P$21,13,FALSE),"")&lt;&gt;""),"Data is Missing.",""))</f>
        <v/>
      </c>
      <c r="Y168" s="194" t="str">
        <f>IF(B168="","",IF(AND(Input!W167="",IFERROR(VLOOKUP(K168,UIR!$A$2:$P$21,14,FALSE),"")&lt;&gt;""),"Data is Missing.",""))</f>
        <v/>
      </c>
      <c r="Z168" s="194" t="str">
        <f>IF(B168="","",IF(AND(Input!X167="",IFERROR(VLOOKUP(K168,UIR!$A$2:$P$21,15,FALSE),"")&lt;&gt;""),"Data is Missing.",""))</f>
        <v/>
      </c>
      <c r="AA168" s="195" t="str">
        <f>IF(B168="","",IF(AND(Input!Y167="",IFERROR(VLOOKUP(K168,UIR!$A$2:$P$21,16,FALSE),"")&lt;&gt;""),"Data is Missing.",""))</f>
        <v/>
      </c>
      <c r="AC168" s="202" t="str">
        <f>IF(ISERROR(IF(Input!D167="","",IF(ISERROR(VLOOKUP(Input!D167,'Measure List'!$A$2:$A$30000,1,0)),"Invalid RefNo",""))),"",IF(Input!D167="","",IF(ISERROR(VLOOKUP(Input!D167,'Measure List'!$A$2:$A$30000,1,0)),"Invalid RefNo","")))</f>
        <v/>
      </c>
      <c r="AD168" s="156"/>
      <c r="AE168" s="156"/>
      <c r="AF168" s="156"/>
      <c r="AG168" s="156"/>
      <c r="AH168" s="156"/>
      <c r="AI168" s="156"/>
      <c r="AJ168" s="156"/>
      <c r="AK168" s="156"/>
      <c r="AL168" s="203" t="str">
        <f>IF(COUNTIF(Dropdowns!$K$2:$K$7,Input!S167)&gt;0,"",IF(Input!S167="","","Invalid Type"))</f>
        <v/>
      </c>
      <c r="AN168" s="204" t="str">
        <f>IF(Input!C167="","",IF(ISNUMBER(VALUE(Input!C167)),"","Needs to be a number."))</f>
        <v/>
      </c>
      <c r="AO168" s="205" t="str">
        <f>IF(Input!E167="","",IF(ISNUMBER(VALUE(Input!E167)),"","Needs to be a number."))</f>
        <v/>
      </c>
      <c r="AP168" s="205" t="str">
        <f>IF(Input!N167="","",IF(ISNUMBER(VALUE(Input!N167)),"","Needs to be a number."))</f>
        <v/>
      </c>
      <c r="AQ168" s="205" t="str">
        <f>IF(Input!O167="","",IF(ISNUMBER(VALUE(Input!O167)),"","Needs to be a number."))</f>
        <v/>
      </c>
      <c r="AR168" s="205" t="str">
        <f>IF(Input!V167="","",IF(ISNUMBER(VALUE(Input!V167)),"","Needs to be a number."))</f>
        <v/>
      </c>
      <c r="AS168" s="205" t="str">
        <f>IF(Input!W167="","",IF(ISNUMBER(VALUE(Input!W167)),"","Needs to be a number."))</f>
        <v/>
      </c>
      <c r="AT168" s="205" t="str">
        <f>IF(Input!X167="","",IF(ISNUMBER(VALUE(Input!X167)),"","Needs to be a number."))</f>
        <v/>
      </c>
      <c r="AU168" s="206" t="str">
        <f>IF(Input!Y167="","",IF(ISNUMBER(VALUE(Input!Y167)),"","Needs to be a number."))</f>
        <v/>
      </c>
      <c r="AV168" s="207"/>
      <c r="AW168" s="259" t="str">
        <f>IF(OR(VALUE(Input!C167)&lt;0,VALUE(Input!C167)&gt;100), "Invalid EEI %","")</f>
        <v/>
      </c>
      <c r="AX168" s="207"/>
      <c r="AY168" s="278" t="str">
        <f>IF(Input!E167="","",IF(VALUE(Input!E167)=0,"Do not enter 0.",""))</f>
        <v/>
      </c>
    </row>
    <row r="169" spans="2:51" x14ac:dyDescent="0.3">
      <c r="B169" s="188" t="str">
        <f>Input!A168</f>
        <v/>
      </c>
      <c r="C169" s="189" t="str">
        <f>IF(ISERROR(IF(AND(Input!$A168="",SUMPRODUCT(--(LEN(Input!$A169:'Input'!$A$1006)&gt;0))&lt;&gt;0),"Row is skipped.",IF(AND(Input!$A168="",Input!$A169=""),"", IF(Input!B168="","Data is missing.","")))),"",IF(AND(Input!$A168="",SUMPRODUCT(--(LEN(Input!$A169:'Input'!$A$1006)&gt;0))&lt;&gt;0),"Row is skipped.",IF(AND(Input!$A168="",Input!$A169=""),"", IF(Input!B168="","Data is missing.",""))))</f>
        <v/>
      </c>
      <c r="D169" s="189" t="str">
        <f>IF(ISERROR(IF(AND(Input!$A168="",SUMPRODUCT(--(LEN(Input!$A169:'Input'!$A$1006)&gt;0))&lt;&gt;0),"Row is skipped.",IF(AND(Input!$A168="",Input!$A169=""),"", IF(Input!C168="","Data is missing.","")))),"",IF(AND(Input!$A168="",SUMPRODUCT(--(LEN(Input!$A169:'Input'!$A$1006)&gt;0))&lt;&gt;0),"Row is skipped.",IF(AND(Input!$A168="",Input!$A169=""),"", IF(Input!C168="","Data is missing.",""))))</f>
        <v/>
      </c>
      <c r="E169" s="189" t="str">
        <f>IF(ISERROR(IF(AND(Input!$A168="",SUMPRODUCT(--(LEN(Input!$A169:'Input'!$A$1006)&gt;0))&lt;&gt;0),"Row is skipped.",IF(AND(Input!$A168="",Input!$A169=""),"", IF(Input!D168="","Data is missing.","")))),"",IF(AND(Input!$A168="",SUMPRODUCT(--(LEN(Input!$A169:'Input'!$A$1006)&gt;0))&lt;&gt;0),"Row is skipped.",IF(AND(Input!$A168="",Input!$A169=""),"", IF(Input!D168="","Data is missing.",""))))</f>
        <v/>
      </c>
      <c r="F169" s="189" t="str">
        <f>IF(ISERROR(IF(AND(Input!$A168="",SUMPRODUCT(--(LEN(Input!$A169:'Input'!$A$1006)&gt;0))&lt;&gt;0),"Row is skipped.",IF(AND(Input!$A168="",Input!$A169=""),"", IF(Input!E168="","Data is missing.","")))),"",IF(AND(Input!$A168="",SUMPRODUCT(--(LEN(Input!$A169:'Input'!$A$1006)&gt;0))&lt;&gt;0),"Row is skipped.",IF(AND(Input!$A168="",Input!$A169=""),"", IF(Input!E168="","Data is missing.",""))))</f>
        <v/>
      </c>
      <c r="G169" s="189" t="str">
        <f>IF(ISERROR(IF(AND(Input!$A168="",SUMPRODUCT(--(LEN(Input!$A169:'Input'!$A$1006)&gt;0))&lt;&gt;0),"Row is skipped.",IF(AND(Input!$A168="",Input!$A169=""),"", IF(Input!F168="","Data is missing.","")))),"",IF(AND(Input!$A168="",SUMPRODUCT(--(LEN(Input!$A169:'Input'!$A$1006)&gt;0))&lt;&gt;0),"Row is skipped.",IF(AND(Input!$A168="",Input!$A169=""),"", IF(Input!F168="","Data is missing.",""))))</f>
        <v/>
      </c>
      <c r="H169" s="190" t="str">
        <f>IF(ISERROR(IF(AND(Input!$A168="",SUMPRODUCT(--(LEN(Input!$A169:'Input'!$A$1006)&gt;0))&lt;&gt;0),"Row is skipped.",IF(AND(Input!$A168="",Input!$A169=""),"", IF(Input!G168="","Data is missing.","")))),"",IF(AND(Input!$A168="",SUMPRODUCT(--(LEN(Input!$A169:'Input'!$A$1006)&gt;0))&lt;&gt;0),"Row is skipped.",IF(AND(Input!$A168="",Input!$A169=""),"", IF(Input!G168="","Data is missing.",""))))</f>
        <v/>
      </c>
      <c r="I169" s="156"/>
      <c r="J169" s="191" t="str">
        <f>IFERROR(VLOOKUP(VLOOKUP(Input!$D168,'Measure List'!$A:$AN,40,FALSE),UIR!$A$1:$Q$27,17,FALSE),"")</f>
        <v/>
      </c>
      <c r="K169" s="192" t="str">
        <f>IFERROR(VLOOKUP(Input!$D168,'Measure List'!$A:$AN,40,FALSE),"")</f>
        <v/>
      </c>
      <c r="L169" s="156"/>
      <c r="M169" s="193" t="str">
        <f>IF(B169="","",IF(AND(Input!H168="",IFERROR(VLOOKUP(K169,UIR!$A$2:$P$21,2,FALSE),"")&lt;&gt;""),"Data is Missing.",""))</f>
        <v/>
      </c>
      <c r="N169" s="194" t="str">
        <f>IF(B169="","",IF(AND(Input!I168="",IFERROR(VLOOKUP(K169,UIR!$A$2:$P$21,3,FALSE),"")&lt;&gt;""),"Data is Missing.",""))</f>
        <v/>
      </c>
      <c r="O169" s="194" t="str">
        <f>IF(B169="","",IF(AND(Input!J168="",IFERROR(VLOOKUP(K169,UIR!$A$2:$P$21,4,FALSE),"")&lt;&gt;""),"Data is Missing.",""))</f>
        <v/>
      </c>
      <c r="P169" s="194" t="str">
        <f>IF(B169="","",IF(AND(Input!K168="",IFERROR(VLOOKUP(K169,UIR!$A$2:$P$21,5,FALSE),"")&lt;&gt;""),"Data is Missing.",""))</f>
        <v/>
      </c>
      <c r="Q169" s="194" t="str">
        <f>IF(B169="","",IF(AND(Input!L168="",IFERROR(VLOOKUP(K169,UIR!$A$2:$P$21,6,FALSE),"")&lt;&gt;""),"Data is Missing.",""))</f>
        <v/>
      </c>
      <c r="R169" s="194" t="str">
        <f>IF(B169="","",IF(AND(Input!M168="",IFERROR(VLOOKUP(K169,UIR!$A$2:$P$21,7,FALSE),"")&lt;&gt;""),"Data is Missing.",""))</f>
        <v/>
      </c>
      <c r="S169" s="194" t="str">
        <f>IF(B169="","",IF(AND(Input!P168="",IFERROR(VLOOKUP(K169,UIR!$A$2:$P$21,8,FALSE),"")&lt;&gt;""),"Data is Missing.",""))</f>
        <v/>
      </c>
      <c r="T169" s="194" t="str">
        <f>IF(B169="","",IF(AND(Input!Q168="",IFERROR(VLOOKUP(K169,UIR!$A$2:$P$21,9,FALSE),"")&lt;&gt;""),"Data is Missing.",""))</f>
        <v/>
      </c>
      <c r="U169" s="194"/>
      <c r="V169" s="194" t="str">
        <f>IF(B169="","",IF(AND(Input!S168="",IFERROR(VLOOKUP(K169,UIR!$A$2:$P$21,11,FALSE),"")&lt;&gt;""),"Data is Missing.",""))</f>
        <v/>
      </c>
      <c r="W169" s="194" t="str">
        <f>IF(B169="","",IF(AND(Input!T168="",IFERROR(VLOOKUP(K169,UIR!$A$2:$P$21,12,FALSE),"")&lt;&gt;""),"Data is Missing.",""))</f>
        <v/>
      </c>
      <c r="X169" s="194" t="str">
        <f>IF(B169="","",IF(AND(Input!V168="",IFERROR(VLOOKUP(K169,UIR!$A$2:$P$21,13,FALSE),"")&lt;&gt;""),"Data is Missing.",""))</f>
        <v/>
      </c>
      <c r="Y169" s="194" t="str">
        <f>IF(B169="","",IF(AND(Input!W168="",IFERROR(VLOOKUP(K169,UIR!$A$2:$P$21,14,FALSE),"")&lt;&gt;""),"Data is Missing.",""))</f>
        <v/>
      </c>
      <c r="Z169" s="194" t="str">
        <f>IF(B169="","",IF(AND(Input!X168="",IFERROR(VLOOKUP(K169,UIR!$A$2:$P$21,15,FALSE),"")&lt;&gt;""),"Data is Missing.",""))</f>
        <v/>
      </c>
      <c r="AA169" s="195" t="str">
        <f>IF(B169="","",IF(AND(Input!Y168="",IFERROR(VLOOKUP(K169,UIR!$A$2:$P$21,16,FALSE),"")&lt;&gt;""),"Data is Missing.",""))</f>
        <v/>
      </c>
      <c r="AC169" s="202" t="str">
        <f>IF(ISERROR(IF(Input!D168="","",IF(ISERROR(VLOOKUP(Input!D168,'Measure List'!$A$2:$A$30000,1,0)),"Invalid RefNo",""))),"",IF(Input!D168="","",IF(ISERROR(VLOOKUP(Input!D168,'Measure List'!$A$2:$A$30000,1,0)),"Invalid RefNo","")))</f>
        <v/>
      </c>
      <c r="AD169" s="156"/>
      <c r="AE169" s="156"/>
      <c r="AF169" s="156"/>
      <c r="AG169" s="156"/>
      <c r="AH169" s="156"/>
      <c r="AI169" s="156"/>
      <c r="AJ169" s="156"/>
      <c r="AK169" s="156"/>
      <c r="AL169" s="203" t="str">
        <f>IF(COUNTIF(Dropdowns!$K$2:$K$7,Input!S168)&gt;0,"",IF(Input!S168="","","Invalid Type"))</f>
        <v/>
      </c>
      <c r="AN169" s="204" t="str">
        <f>IF(Input!C168="","",IF(ISNUMBER(VALUE(Input!C168)),"","Needs to be a number."))</f>
        <v/>
      </c>
      <c r="AO169" s="205" t="str">
        <f>IF(Input!E168="","",IF(ISNUMBER(VALUE(Input!E168)),"","Needs to be a number."))</f>
        <v/>
      </c>
      <c r="AP169" s="205" t="str">
        <f>IF(Input!N168="","",IF(ISNUMBER(VALUE(Input!N168)),"","Needs to be a number."))</f>
        <v/>
      </c>
      <c r="AQ169" s="205" t="str">
        <f>IF(Input!O168="","",IF(ISNUMBER(VALUE(Input!O168)),"","Needs to be a number."))</f>
        <v/>
      </c>
      <c r="AR169" s="205" t="str">
        <f>IF(Input!V168="","",IF(ISNUMBER(VALUE(Input!V168)),"","Needs to be a number."))</f>
        <v/>
      </c>
      <c r="AS169" s="205" t="str">
        <f>IF(Input!W168="","",IF(ISNUMBER(VALUE(Input!W168)),"","Needs to be a number."))</f>
        <v/>
      </c>
      <c r="AT169" s="205" t="str">
        <f>IF(Input!X168="","",IF(ISNUMBER(VALUE(Input!X168)),"","Needs to be a number."))</f>
        <v/>
      </c>
      <c r="AU169" s="206" t="str">
        <f>IF(Input!Y168="","",IF(ISNUMBER(VALUE(Input!Y168)),"","Needs to be a number."))</f>
        <v/>
      </c>
      <c r="AV169" s="207"/>
      <c r="AW169" s="259" t="str">
        <f>IF(OR(VALUE(Input!C168)&lt;0,VALUE(Input!C168)&gt;100), "Invalid EEI %","")</f>
        <v/>
      </c>
      <c r="AX169" s="207"/>
      <c r="AY169" s="278" t="str">
        <f>IF(Input!E168="","",IF(VALUE(Input!E168)=0,"Do not enter 0.",""))</f>
        <v/>
      </c>
    </row>
    <row r="170" spans="2:51" x14ac:dyDescent="0.3">
      <c r="B170" s="188" t="str">
        <f>Input!A169</f>
        <v/>
      </c>
      <c r="C170" s="189" t="str">
        <f>IF(ISERROR(IF(AND(Input!$A169="",SUMPRODUCT(--(LEN(Input!$A170:'Input'!$A$1006)&gt;0))&lt;&gt;0),"Row is skipped.",IF(AND(Input!$A169="",Input!$A170=""),"", IF(Input!B169="","Data is missing.","")))),"",IF(AND(Input!$A169="",SUMPRODUCT(--(LEN(Input!$A170:'Input'!$A$1006)&gt;0))&lt;&gt;0),"Row is skipped.",IF(AND(Input!$A169="",Input!$A170=""),"", IF(Input!B169="","Data is missing.",""))))</f>
        <v/>
      </c>
      <c r="D170" s="189" t="str">
        <f>IF(ISERROR(IF(AND(Input!$A169="",SUMPRODUCT(--(LEN(Input!$A170:'Input'!$A$1006)&gt;0))&lt;&gt;0),"Row is skipped.",IF(AND(Input!$A169="",Input!$A170=""),"", IF(Input!C169="","Data is missing.","")))),"",IF(AND(Input!$A169="",SUMPRODUCT(--(LEN(Input!$A170:'Input'!$A$1006)&gt;0))&lt;&gt;0),"Row is skipped.",IF(AND(Input!$A169="",Input!$A170=""),"", IF(Input!C169="","Data is missing.",""))))</f>
        <v/>
      </c>
      <c r="E170" s="189" t="str">
        <f>IF(ISERROR(IF(AND(Input!$A169="",SUMPRODUCT(--(LEN(Input!$A170:'Input'!$A$1006)&gt;0))&lt;&gt;0),"Row is skipped.",IF(AND(Input!$A169="",Input!$A170=""),"", IF(Input!D169="","Data is missing.","")))),"",IF(AND(Input!$A169="",SUMPRODUCT(--(LEN(Input!$A170:'Input'!$A$1006)&gt;0))&lt;&gt;0),"Row is skipped.",IF(AND(Input!$A169="",Input!$A170=""),"", IF(Input!D169="","Data is missing.",""))))</f>
        <v/>
      </c>
      <c r="F170" s="189" t="str">
        <f>IF(ISERROR(IF(AND(Input!$A169="",SUMPRODUCT(--(LEN(Input!$A170:'Input'!$A$1006)&gt;0))&lt;&gt;0),"Row is skipped.",IF(AND(Input!$A169="",Input!$A170=""),"", IF(Input!E169="","Data is missing.","")))),"",IF(AND(Input!$A169="",SUMPRODUCT(--(LEN(Input!$A170:'Input'!$A$1006)&gt;0))&lt;&gt;0),"Row is skipped.",IF(AND(Input!$A169="",Input!$A170=""),"", IF(Input!E169="","Data is missing.",""))))</f>
        <v/>
      </c>
      <c r="G170" s="189" t="str">
        <f>IF(ISERROR(IF(AND(Input!$A169="",SUMPRODUCT(--(LEN(Input!$A170:'Input'!$A$1006)&gt;0))&lt;&gt;0),"Row is skipped.",IF(AND(Input!$A169="",Input!$A170=""),"", IF(Input!F169="","Data is missing.","")))),"",IF(AND(Input!$A169="",SUMPRODUCT(--(LEN(Input!$A170:'Input'!$A$1006)&gt;0))&lt;&gt;0),"Row is skipped.",IF(AND(Input!$A169="",Input!$A170=""),"", IF(Input!F169="","Data is missing.",""))))</f>
        <v/>
      </c>
      <c r="H170" s="190" t="str">
        <f>IF(ISERROR(IF(AND(Input!$A169="",SUMPRODUCT(--(LEN(Input!$A170:'Input'!$A$1006)&gt;0))&lt;&gt;0),"Row is skipped.",IF(AND(Input!$A169="",Input!$A170=""),"", IF(Input!G169="","Data is missing.","")))),"",IF(AND(Input!$A169="",SUMPRODUCT(--(LEN(Input!$A170:'Input'!$A$1006)&gt;0))&lt;&gt;0),"Row is skipped.",IF(AND(Input!$A169="",Input!$A170=""),"", IF(Input!G169="","Data is missing.",""))))</f>
        <v/>
      </c>
      <c r="I170" s="156"/>
      <c r="J170" s="191" t="str">
        <f>IFERROR(VLOOKUP(VLOOKUP(Input!$D169,'Measure List'!$A:$AN,40,FALSE),UIR!$A$1:$Q$27,17,FALSE),"")</f>
        <v/>
      </c>
      <c r="K170" s="192" t="str">
        <f>IFERROR(VLOOKUP(Input!$D169,'Measure List'!$A:$AN,40,FALSE),"")</f>
        <v/>
      </c>
      <c r="L170" s="156"/>
      <c r="M170" s="193" t="str">
        <f>IF(B170="","",IF(AND(Input!H169="",IFERROR(VLOOKUP(K170,UIR!$A$2:$P$21,2,FALSE),"")&lt;&gt;""),"Data is Missing.",""))</f>
        <v/>
      </c>
      <c r="N170" s="194" t="str">
        <f>IF(B170="","",IF(AND(Input!I169="",IFERROR(VLOOKUP(K170,UIR!$A$2:$P$21,3,FALSE),"")&lt;&gt;""),"Data is Missing.",""))</f>
        <v/>
      </c>
      <c r="O170" s="194" t="str">
        <f>IF(B170="","",IF(AND(Input!J169="",IFERROR(VLOOKUP(K170,UIR!$A$2:$P$21,4,FALSE),"")&lt;&gt;""),"Data is Missing.",""))</f>
        <v/>
      </c>
      <c r="P170" s="194" t="str">
        <f>IF(B170="","",IF(AND(Input!K169="",IFERROR(VLOOKUP(K170,UIR!$A$2:$P$21,5,FALSE),"")&lt;&gt;""),"Data is Missing.",""))</f>
        <v/>
      </c>
      <c r="Q170" s="194" t="str">
        <f>IF(B170="","",IF(AND(Input!L169="",IFERROR(VLOOKUP(K170,UIR!$A$2:$P$21,6,FALSE),"")&lt;&gt;""),"Data is Missing.",""))</f>
        <v/>
      </c>
      <c r="R170" s="194" t="str">
        <f>IF(B170="","",IF(AND(Input!M169="",IFERROR(VLOOKUP(K170,UIR!$A$2:$P$21,7,FALSE),"")&lt;&gt;""),"Data is Missing.",""))</f>
        <v/>
      </c>
      <c r="S170" s="194" t="str">
        <f>IF(B170="","",IF(AND(Input!P169="",IFERROR(VLOOKUP(K170,UIR!$A$2:$P$21,8,FALSE),"")&lt;&gt;""),"Data is Missing.",""))</f>
        <v/>
      </c>
      <c r="T170" s="194" t="str">
        <f>IF(B170="","",IF(AND(Input!Q169="",IFERROR(VLOOKUP(K170,UIR!$A$2:$P$21,9,FALSE),"")&lt;&gt;""),"Data is Missing.",""))</f>
        <v/>
      </c>
      <c r="U170" s="194"/>
      <c r="V170" s="194" t="str">
        <f>IF(B170="","",IF(AND(Input!S169="",IFERROR(VLOOKUP(K170,UIR!$A$2:$P$21,11,FALSE),"")&lt;&gt;""),"Data is Missing.",""))</f>
        <v/>
      </c>
      <c r="W170" s="194" t="str">
        <f>IF(B170="","",IF(AND(Input!T169="",IFERROR(VLOOKUP(K170,UIR!$A$2:$P$21,12,FALSE),"")&lt;&gt;""),"Data is Missing.",""))</f>
        <v/>
      </c>
      <c r="X170" s="194" t="str">
        <f>IF(B170="","",IF(AND(Input!V169="",IFERROR(VLOOKUP(K170,UIR!$A$2:$P$21,13,FALSE),"")&lt;&gt;""),"Data is Missing.",""))</f>
        <v/>
      </c>
      <c r="Y170" s="194" t="str">
        <f>IF(B170="","",IF(AND(Input!W169="",IFERROR(VLOOKUP(K170,UIR!$A$2:$P$21,14,FALSE),"")&lt;&gt;""),"Data is Missing.",""))</f>
        <v/>
      </c>
      <c r="Z170" s="194" t="str">
        <f>IF(B170="","",IF(AND(Input!X169="",IFERROR(VLOOKUP(K170,UIR!$A$2:$P$21,15,FALSE),"")&lt;&gt;""),"Data is Missing.",""))</f>
        <v/>
      </c>
      <c r="AA170" s="195" t="str">
        <f>IF(B170="","",IF(AND(Input!Y169="",IFERROR(VLOOKUP(K170,UIR!$A$2:$P$21,16,FALSE),"")&lt;&gt;""),"Data is Missing.",""))</f>
        <v/>
      </c>
      <c r="AC170" s="202" t="str">
        <f>IF(ISERROR(IF(Input!D169="","",IF(ISERROR(VLOOKUP(Input!D169,'Measure List'!$A$2:$A$30000,1,0)),"Invalid RefNo",""))),"",IF(Input!D169="","",IF(ISERROR(VLOOKUP(Input!D169,'Measure List'!$A$2:$A$30000,1,0)),"Invalid RefNo","")))</f>
        <v/>
      </c>
      <c r="AD170" s="156"/>
      <c r="AE170" s="156"/>
      <c r="AF170" s="156"/>
      <c r="AG170" s="156"/>
      <c r="AH170" s="156"/>
      <c r="AI170" s="156"/>
      <c r="AJ170" s="156"/>
      <c r="AK170" s="156"/>
      <c r="AL170" s="203" t="str">
        <f>IF(COUNTIF(Dropdowns!$K$2:$K$7,Input!S169)&gt;0,"",IF(Input!S169="","","Invalid Type"))</f>
        <v/>
      </c>
      <c r="AN170" s="204" t="str">
        <f>IF(Input!C169="","",IF(ISNUMBER(VALUE(Input!C169)),"","Needs to be a number."))</f>
        <v/>
      </c>
      <c r="AO170" s="205" t="str">
        <f>IF(Input!E169="","",IF(ISNUMBER(VALUE(Input!E169)),"","Needs to be a number."))</f>
        <v/>
      </c>
      <c r="AP170" s="205" t="str">
        <f>IF(Input!N169="","",IF(ISNUMBER(VALUE(Input!N169)),"","Needs to be a number."))</f>
        <v/>
      </c>
      <c r="AQ170" s="205" t="str">
        <f>IF(Input!O169="","",IF(ISNUMBER(VALUE(Input!O169)),"","Needs to be a number."))</f>
        <v/>
      </c>
      <c r="AR170" s="205" t="str">
        <f>IF(Input!V169="","",IF(ISNUMBER(VALUE(Input!V169)),"","Needs to be a number."))</f>
        <v/>
      </c>
      <c r="AS170" s="205" t="str">
        <f>IF(Input!W169="","",IF(ISNUMBER(VALUE(Input!W169)),"","Needs to be a number."))</f>
        <v/>
      </c>
      <c r="AT170" s="205" t="str">
        <f>IF(Input!X169="","",IF(ISNUMBER(VALUE(Input!X169)),"","Needs to be a number."))</f>
        <v/>
      </c>
      <c r="AU170" s="206" t="str">
        <f>IF(Input!Y169="","",IF(ISNUMBER(VALUE(Input!Y169)),"","Needs to be a number."))</f>
        <v/>
      </c>
      <c r="AV170" s="207"/>
      <c r="AW170" s="259" t="str">
        <f>IF(OR(VALUE(Input!C169)&lt;0,VALUE(Input!C169)&gt;100), "Invalid EEI %","")</f>
        <v/>
      </c>
      <c r="AX170" s="207"/>
      <c r="AY170" s="278" t="str">
        <f>IF(Input!E169="","",IF(VALUE(Input!E169)=0,"Do not enter 0.",""))</f>
        <v/>
      </c>
    </row>
    <row r="171" spans="2:51" x14ac:dyDescent="0.3">
      <c r="B171" s="188" t="str">
        <f>Input!A170</f>
        <v/>
      </c>
      <c r="C171" s="189" t="str">
        <f>IF(ISERROR(IF(AND(Input!$A170="",SUMPRODUCT(--(LEN(Input!$A171:'Input'!$A$1006)&gt;0))&lt;&gt;0),"Row is skipped.",IF(AND(Input!$A170="",Input!$A171=""),"", IF(Input!B170="","Data is missing.","")))),"",IF(AND(Input!$A170="",SUMPRODUCT(--(LEN(Input!$A171:'Input'!$A$1006)&gt;0))&lt;&gt;0),"Row is skipped.",IF(AND(Input!$A170="",Input!$A171=""),"", IF(Input!B170="","Data is missing.",""))))</f>
        <v/>
      </c>
      <c r="D171" s="189" t="str">
        <f>IF(ISERROR(IF(AND(Input!$A170="",SUMPRODUCT(--(LEN(Input!$A171:'Input'!$A$1006)&gt;0))&lt;&gt;0),"Row is skipped.",IF(AND(Input!$A170="",Input!$A171=""),"", IF(Input!C170="","Data is missing.","")))),"",IF(AND(Input!$A170="",SUMPRODUCT(--(LEN(Input!$A171:'Input'!$A$1006)&gt;0))&lt;&gt;0),"Row is skipped.",IF(AND(Input!$A170="",Input!$A171=""),"", IF(Input!C170="","Data is missing.",""))))</f>
        <v/>
      </c>
      <c r="E171" s="189" t="str">
        <f>IF(ISERROR(IF(AND(Input!$A170="",SUMPRODUCT(--(LEN(Input!$A171:'Input'!$A$1006)&gt;0))&lt;&gt;0),"Row is skipped.",IF(AND(Input!$A170="",Input!$A171=""),"", IF(Input!D170="","Data is missing.","")))),"",IF(AND(Input!$A170="",SUMPRODUCT(--(LEN(Input!$A171:'Input'!$A$1006)&gt;0))&lt;&gt;0),"Row is skipped.",IF(AND(Input!$A170="",Input!$A171=""),"", IF(Input!D170="","Data is missing.",""))))</f>
        <v/>
      </c>
      <c r="F171" s="189" t="str">
        <f>IF(ISERROR(IF(AND(Input!$A170="",SUMPRODUCT(--(LEN(Input!$A171:'Input'!$A$1006)&gt;0))&lt;&gt;0),"Row is skipped.",IF(AND(Input!$A170="",Input!$A171=""),"", IF(Input!E170="","Data is missing.","")))),"",IF(AND(Input!$A170="",SUMPRODUCT(--(LEN(Input!$A171:'Input'!$A$1006)&gt;0))&lt;&gt;0),"Row is skipped.",IF(AND(Input!$A170="",Input!$A171=""),"", IF(Input!E170="","Data is missing.",""))))</f>
        <v/>
      </c>
      <c r="G171" s="189" t="str">
        <f>IF(ISERROR(IF(AND(Input!$A170="",SUMPRODUCT(--(LEN(Input!$A171:'Input'!$A$1006)&gt;0))&lt;&gt;0),"Row is skipped.",IF(AND(Input!$A170="",Input!$A171=""),"", IF(Input!F170="","Data is missing.","")))),"",IF(AND(Input!$A170="",SUMPRODUCT(--(LEN(Input!$A171:'Input'!$A$1006)&gt;0))&lt;&gt;0),"Row is skipped.",IF(AND(Input!$A170="",Input!$A171=""),"", IF(Input!F170="","Data is missing.",""))))</f>
        <v/>
      </c>
      <c r="H171" s="190" t="str">
        <f>IF(ISERROR(IF(AND(Input!$A170="",SUMPRODUCT(--(LEN(Input!$A171:'Input'!$A$1006)&gt;0))&lt;&gt;0),"Row is skipped.",IF(AND(Input!$A170="",Input!$A171=""),"", IF(Input!G170="","Data is missing.","")))),"",IF(AND(Input!$A170="",SUMPRODUCT(--(LEN(Input!$A171:'Input'!$A$1006)&gt;0))&lt;&gt;0),"Row is skipped.",IF(AND(Input!$A170="",Input!$A171=""),"", IF(Input!G170="","Data is missing.",""))))</f>
        <v/>
      </c>
      <c r="I171" s="156"/>
      <c r="J171" s="191" t="str">
        <f>IFERROR(VLOOKUP(VLOOKUP(Input!$D170,'Measure List'!$A:$AN,40,FALSE),UIR!$A$1:$Q$27,17,FALSE),"")</f>
        <v/>
      </c>
      <c r="K171" s="192" t="str">
        <f>IFERROR(VLOOKUP(Input!$D170,'Measure List'!$A:$AN,40,FALSE),"")</f>
        <v/>
      </c>
      <c r="L171" s="156"/>
      <c r="M171" s="193" t="str">
        <f>IF(B171="","",IF(AND(Input!H170="",IFERROR(VLOOKUP(K171,UIR!$A$2:$P$21,2,FALSE),"")&lt;&gt;""),"Data is Missing.",""))</f>
        <v/>
      </c>
      <c r="N171" s="194" t="str">
        <f>IF(B171="","",IF(AND(Input!I170="",IFERROR(VLOOKUP(K171,UIR!$A$2:$P$21,3,FALSE),"")&lt;&gt;""),"Data is Missing.",""))</f>
        <v/>
      </c>
      <c r="O171" s="194" t="str">
        <f>IF(B171="","",IF(AND(Input!J170="",IFERROR(VLOOKUP(K171,UIR!$A$2:$P$21,4,FALSE),"")&lt;&gt;""),"Data is Missing.",""))</f>
        <v/>
      </c>
      <c r="P171" s="194" t="str">
        <f>IF(B171="","",IF(AND(Input!K170="",IFERROR(VLOOKUP(K171,UIR!$A$2:$P$21,5,FALSE),"")&lt;&gt;""),"Data is Missing.",""))</f>
        <v/>
      </c>
      <c r="Q171" s="194" t="str">
        <f>IF(B171="","",IF(AND(Input!L170="",IFERROR(VLOOKUP(K171,UIR!$A$2:$P$21,6,FALSE),"")&lt;&gt;""),"Data is Missing.",""))</f>
        <v/>
      </c>
      <c r="R171" s="194" t="str">
        <f>IF(B171="","",IF(AND(Input!M170="",IFERROR(VLOOKUP(K171,UIR!$A$2:$P$21,7,FALSE),"")&lt;&gt;""),"Data is Missing.",""))</f>
        <v/>
      </c>
      <c r="S171" s="194" t="str">
        <f>IF(B171="","",IF(AND(Input!P170="",IFERROR(VLOOKUP(K171,UIR!$A$2:$P$21,8,FALSE),"")&lt;&gt;""),"Data is Missing.",""))</f>
        <v/>
      </c>
      <c r="T171" s="194" t="str">
        <f>IF(B171="","",IF(AND(Input!Q170="",IFERROR(VLOOKUP(K171,UIR!$A$2:$P$21,9,FALSE),"")&lt;&gt;""),"Data is Missing.",""))</f>
        <v/>
      </c>
      <c r="U171" s="194"/>
      <c r="V171" s="194" t="str">
        <f>IF(B171="","",IF(AND(Input!S170="",IFERROR(VLOOKUP(K171,UIR!$A$2:$P$21,11,FALSE),"")&lt;&gt;""),"Data is Missing.",""))</f>
        <v/>
      </c>
      <c r="W171" s="194" t="str">
        <f>IF(B171="","",IF(AND(Input!T170="",IFERROR(VLOOKUP(K171,UIR!$A$2:$P$21,12,FALSE),"")&lt;&gt;""),"Data is Missing.",""))</f>
        <v/>
      </c>
      <c r="X171" s="194" t="str">
        <f>IF(B171="","",IF(AND(Input!V170="",IFERROR(VLOOKUP(K171,UIR!$A$2:$P$21,13,FALSE),"")&lt;&gt;""),"Data is Missing.",""))</f>
        <v/>
      </c>
      <c r="Y171" s="194" t="str">
        <f>IF(B171="","",IF(AND(Input!W170="",IFERROR(VLOOKUP(K171,UIR!$A$2:$P$21,14,FALSE),"")&lt;&gt;""),"Data is Missing.",""))</f>
        <v/>
      </c>
      <c r="Z171" s="194" t="str">
        <f>IF(B171="","",IF(AND(Input!X170="",IFERROR(VLOOKUP(K171,UIR!$A$2:$P$21,15,FALSE),"")&lt;&gt;""),"Data is Missing.",""))</f>
        <v/>
      </c>
      <c r="AA171" s="195" t="str">
        <f>IF(B171="","",IF(AND(Input!Y170="",IFERROR(VLOOKUP(K171,UIR!$A$2:$P$21,16,FALSE),"")&lt;&gt;""),"Data is Missing.",""))</f>
        <v/>
      </c>
      <c r="AC171" s="202" t="str">
        <f>IF(ISERROR(IF(Input!D170="","",IF(ISERROR(VLOOKUP(Input!D170,'Measure List'!$A$2:$A$30000,1,0)),"Invalid RefNo",""))),"",IF(Input!D170="","",IF(ISERROR(VLOOKUP(Input!D170,'Measure List'!$A$2:$A$30000,1,0)),"Invalid RefNo","")))</f>
        <v/>
      </c>
      <c r="AD171" s="156"/>
      <c r="AE171" s="156"/>
      <c r="AF171" s="156"/>
      <c r="AG171" s="156"/>
      <c r="AH171" s="156"/>
      <c r="AI171" s="156"/>
      <c r="AJ171" s="156"/>
      <c r="AK171" s="156"/>
      <c r="AL171" s="203" t="str">
        <f>IF(COUNTIF(Dropdowns!$K$2:$K$7,Input!S170)&gt;0,"",IF(Input!S170="","","Invalid Type"))</f>
        <v/>
      </c>
      <c r="AN171" s="204" t="str">
        <f>IF(Input!C170="","",IF(ISNUMBER(VALUE(Input!C170)),"","Needs to be a number."))</f>
        <v/>
      </c>
      <c r="AO171" s="205" t="str">
        <f>IF(Input!E170="","",IF(ISNUMBER(VALUE(Input!E170)),"","Needs to be a number."))</f>
        <v/>
      </c>
      <c r="AP171" s="205" t="str">
        <f>IF(Input!N170="","",IF(ISNUMBER(VALUE(Input!N170)),"","Needs to be a number."))</f>
        <v/>
      </c>
      <c r="AQ171" s="205" t="str">
        <f>IF(Input!O170="","",IF(ISNUMBER(VALUE(Input!O170)),"","Needs to be a number."))</f>
        <v/>
      </c>
      <c r="AR171" s="205" t="str">
        <f>IF(Input!V170="","",IF(ISNUMBER(VALUE(Input!V170)),"","Needs to be a number."))</f>
        <v/>
      </c>
      <c r="AS171" s="205" t="str">
        <f>IF(Input!W170="","",IF(ISNUMBER(VALUE(Input!W170)),"","Needs to be a number."))</f>
        <v/>
      </c>
      <c r="AT171" s="205" t="str">
        <f>IF(Input!X170="","",IF(ISNUMBER(VALUE(Input!X170)),"","Needs to be a number."))</f>
        <v/>
      </c>
      <c r="AU171" s="206" t="str">
        <f>IF(Input!Y170="","",IF(ISNUMBER(VALUE(Input!Y170)),"","Needs to be a number."))</f>
        <v/>
      </c>
      <c r="AV171" s="207"/>
      <c r="AW171" s="259" t="str">
        <f>IF(OR(VALUE(Input!C170)&lt;0,VALUE(Input!C170)&gt;100), "Invalid EEI %","")</f>
        <v/>
      </c>
      <c r="AX171" s="207"/>
      <c r="AY171" s="278" t="str">
        <f>IF(Input!E170="","",IF(VALUE(Input!E170)=0,"Do not enter 0.",""))</f>
        <v/>
      </c>
    </row>
    <row r="172" spans="2:51" x14ac:dyDescent="0.3">
      <c r="B172" s="188" t="str">
        <f>Input!A171</f>
        <v/>
      </c>
      <c r="C172" s="189" t="str">
        <f>IF(ISERROR(IF(AND(Input!$A171="",SUMPRODUCT(--(LEN(Input!$A172:'Input'!$A$1006)&gt;0))&lt;&gt;0),"Row is skipped.",IF(AND(Input!$A171="",Input!$A172=""),"", IF(Input!B171="","Data is missing.","")))),"",IF(AND(Input!$A171="",SUMPRODUCT(--(LEN(Input!$A172:'Input'!$A$1006)&gt;0))&lt;&gt;0),"Row is skipped.",IF(AND(Input!$A171="",Input!$A172=""),"", IF(Input!B171="","Data is missing.",""))))</f>
        <v/>
      </c>
      <c r="D172" s="189" t="str">
        <f>IF(ISERROR(IF(AND(Input!$A171="",SUMPRODUCT(--(LEN(Input!$A172:'Input'!$A$1006)&gt;0))&lt;&gt;0),"Row is skipped.",IF(AND(Input!$A171="",Input!$A172=""),"", IF(Input!C171="","Data is missing.","")))),"",IF(AND(Input!$A171="",SUMPRODUCT(--(LEN(Input!$A172:'Input'!$A$1006)&gt;0))&lt;&gt;0),"Row is skipped.",IF(AND(Input!$A171="",Input!$A172=""),"", IF(Input!C171="","Data is missing.",""))))</f>
        <v/>
      </c>
      <c r="E172" s="189" t="str">
        <f>IF(ISERROR(IF(AND(Input!$A171="",SUMPRODUCT(--(LEN(Input!$A172:'Input'!$A$1006)&gt;0))&lt;&gt;0),"Row is skipped.",IF(AND(Input!$A171="",Input!$A172=""),"", IF(Input!D171="","Data is missing.","")))),"",IF(AND(Input!$A171="",SUMPRODUCT(--(LEN(Input!$A172:'Input'!$A$1006)&gt;0))&lt;&gt;0),"Row is skipped.",IF(AND(Input!$A171="",Input!$A172=""),"", IF(Input!D171="","Data is missing.",""))))</f>
        <v/>
      </c>
      <c r="F172" s="189" t="str">
        <f>IF(ISERROR(IF(AND(Input!$A171="",SUMPRODUCT(--(LEN(Input!$A172:'Input'!$A$1006)&gt;0))&lt;&gt;0),"Row is skipped.",IF(AND(Input!$A171="",Input!$A172=""),"", IF(Input!E171="","Data is missing.","")))),"",IF(AND(Input!$A171="",SUMPRODUCT(--(LEN(Input!$A172:'Input'!$A$1006)&gt;0))&lt;&gt;0),"Row is skipped.",IF(AND(Input!$A171="",Input!$A172=""),"", IF(Input!E171="","Data is missing.",""))))</f>
        <v/>
      </c>
      <c r="G172" s="189" t="str">
        <f>IF(ISERROR(IF(AND(Input!$A171="",SUMPRODUCT(--(LEN(Input!$A172:'Input'!$A$1006)&gt;0))&lt;&gt;0),"Row is skipped.",IF(AND(Input!$A171="",Input!$A172=""),"", IF(Input!F171="","Data is missing.","")))),"",IF(AND(Input!$A171="",SUMPRODUCT(--(LEN(Input!$A172:'Input'!$A$1006)&gt;0))&lt;&gt;0),"Row is skipped.",IF(AND(Input!$A171="",Input!$A172=""),"", IF(Input!F171="","Data is missing.",""))))</f>
        <v/>
      </c>
      <c r="H172" s="190" t="str">
        <f>IF(ISERROR(IF(AND(Input!$A171="",SUMPRODUCT(--(LEN(Input!$A172:'Input'!$A$1006)&gt;0))&lt;&gt;0),"Row is skipped.",IF(AND(Input!$A171="",Input!$A172=""),"", IF(Input!G171="","Data is missing.","")))),"",IF(AND(Input!$A171="",SUMPRODUCT(--(LEN(Input!$A172:'Input'!$A$1006)&gt;0))&lt;&gt;0),"Row is skipped.",IF(AND(Input!$A171="",Input!$A172=""),"", IF(Input!G171="","Data is missing.",""))))</f>
        <v/>
      </c>
      <c r="I172" s="156"/>
      <c r="J172" s="191" t="str">
        <f>IFERROR(VLOOKUP(VLOOKUP(Input!$D171,'Measure List'!$A:$AN,40,FALSE),UIR!$A$1:$Q$27,17,FALSE),"")</f>
        <v/>
      </c>
      <c r="K172" s="192" t="str">
        <f>IFERROR(VLOOKUP(Input!$D171,'Measure List'!$A:$AN,40,FALSE),"")</f>
        <v/>
      </c>
      <c r="L172" s="156"/>
      <c r="M172" s="193" t="str">
        <f>IF(B172="","",IF(AND(Input!H171="",IFERROR(VLOOKUP(K172,UIR!$A$2:$P$21,2,FALSE),"")&lt;&gt;""),"Data is Missing.",""))</f>
        <v/>
      </c>
      <c r="N172" s="194" t="str">
        <f>IF(B172="","",IF(AND(Input!I171="",IFERROR(VLOOKUP(K172,UIR!$A$2:$P$21,3,FALSE),"")&lt;&gt;""),"Data is Missing.",""))</f>
        <v/>
      </c>
      <c r="O172" s="194" t="str">
        <f>IF(B172="","",IF(AND(Input!J171="",IFERROR(VLOOKUP(K172,UIR!$A$2:$P$21,4,FALSE),"")&lt;&gt;""),"Data is Missing.",""))</f>
        <v/>
      </c>
      <c r="P172" s="194" t="str">
        <f>IF(B172="","",IF(AND(Input!K171="",IFERROR(VLOOKUP(K172,UIR!$A$2:$P$21,5,FALSE),"")&lt;&gt;""),"Data is Missing.",""))</f>
        <v/>
      </c>
      <c r="Q172" s="194" t="str">
        <f>IF(B172="","",IF(AND(Input!L171="",IFERROR(VLOOKUP(K172,UIR!$A$2:$P$21,6,FALSE),"")&lt;&gt;""),"Data is Missing.",""))</f>
        <v/>
      </c>
      <c r="R172" s="194" t="str">
        <f>IF(B172="","",IF(AND(Input!M171="",IFERROR(VLOOKUP(K172,UIR!$A$2:$P$21,7,FALSE),"")&lt;&gt;""),"Data is Missing.",""))</f>
        <v/>
      </c>
      <c r="S172" s="194" t="str">
        <f>IF(B172="","",IF(AND(Input!P171="",IFERROR(VLOOKUP(K172,UIR!$A$2:$P$21,8,FALSE),"")&lt;&gt;""),"Data is Missing.",""))</f>
        <v/>
      </c>
      <c r="T172" s="194" t="str">
        <f>IF(B172="","",IF(AND(Input!Q171="",IFERROR(VLOOKUP(K172,UIR!$A$2:$P$21,9,FALSE),"")&lt;&gt;""),"Data is Missing.",""))</f>
        <v/>
      </c>
      <c r="U172" s="194"/>
      <c r="V172" s="194" t="str">
        <f>IF(B172="","",IF(AND(Input!S171="",IFERROR(VLOOKUP(K172,UIR!$A$2:$P$21,11,FALSE),"")&lt;&gt;""),"Data is Missing.",""))</f>
        <v/>
      </c>
      <c r="W172" s="194" t="str">
        <f>IF(B172="","",IF(AND(Input!T171="",IFERROR(VLOOKUP(K172,UIR!$A$2:$P$21,12,FALSE),"")&lt;&gt;""),"Data is Missing.",""))</f>
        <v/>
      </c>
      <c r="X172" s="194" t="str">
        <f>IF(B172="","",IF(AND(Input!V171="",IFERROR(VLOOKUP(K172,UIR!$A$2:$P$21,13,FALSE),"")&lt;&gt;""),"Data is Missing.",""))</f>
        <v/>
      </c>
      <c r="Y172" s="194" t="str">
        <f>IF(B172="","",IF(AND(Input!W171="",IFERROR(VLOOKUP(K172,UIR!$A$2:$P$21,14,FALSE),"")&lt;&gt;""),"Data is Missing.",""))</f>
        <v/>
      </c>
      <c r="Z172" s="194" t="str">
        <f>IF(B172="","",IF(AND(Input!X171="",IFERROR(VLOOKUP(K172,UIR!$A$2:$P$21,15,FALSE),"")&lt;&gt;""),"Data is Missing.",""))</f>
        <v/>
      </c>
      <c r="AA172" s="195" t="str">
        <f>IF(B172="","",IF(AND(Input!Y171="",IFERROR(VLOOKUP(K172,UIR!$A$2:$P$21,16,FALSE),"")&lt;&gt;""),"Data is Missing.",""))</f>
        <v/>
      </c>
      <c r="AC172" s="202" t="str">
        <f>IF(ISERROR(IF(Input!D171="","",IF(ISERROR(VLOOKUP(Input!D171,'Measure List'!$A$2:$A$30000,1,0)),"Invalid RefNo",""))),"",IF(Input!D171="","",IF(ISERROR(VLOOKUP(Input!D171,'Measure List'!$A$2:$A$30000,1,0)),"Invalid RefNo","")))</f>
        <v/>
      </c>
      <c r="AD172" s="156"/>
      <c r="AE172" s="156"/>
      <c r="AF172" s="156"/>
      <c r="AG172" s="156"/>
      <c r="AH172" s="156"/>
      <c r="AI172" s="156"/>
      <c r="AJ172" s="156"/>
      <c r="AK172" s="156"/>
      <c r="AL172" s="203" t="str">
        <f>IF(COUNTIF(Dropdowns!$K$2:$K$7,Input!S171)&gt;0,"",IF(Input!S171="","","Invalid Type"))</f>
        <v/>
      </c>
      <c r="AN172" s="204" t="str">
        <f>IF(Input!C171="","",IF(ISNUMBER(VALUE(Input!C171)),"","Needs to be a number."))</f>
        <v/>
      </c>
      <c r="AO172" s="205" t="str">
        <f>IF(Input!E171="","",IF(ISNUMBER(VALUE(Input!E171)),"","Needs to be a number."))</f>
        <v/>
      </c>
      <c r="AP172" s="205" t="str">
        <f>IF(Input!N171="","",IF(ISNUMBER(VALUE(Input!N171)),"","Needs to be a number."))</f>
        <v/>
      </c>
      <c r="AQ172" s="205" t="str">
        <f>IF(Input!O171="","",IF(ISNUMBER(VALUE(Input!O171)),"","Needs to be a number."))</f>
        <v/>
      </c>
      <c r="AR172" s="205" t="str">
        <f>IF(Input!V171="","",IF(ISNUMBER(VALUE(Input!V171)),"","Needs to be a number."))</f>
        <v/>
      </c>
      <c r="AS172" s="205" t="str">
        <f>IF(Input!W171="","",IF(ISNUMBER(VALUE(Input!W171)),"","Needs to be a number."))</f>
        <v/>
      </c>
      <c r="AT172" s="205" t="str">
        <f>IF(Input!X171="","",IF(ISNUMBER(VALUE(Input!X171)),"","Needs to be a number."))</f>
        <v/>
      </c>
      <c r="AU172" s="206" t="str">
        <f>IF(Input!Y171="","",IF(ISNUMBER(VALUE(Input!Y171)),"","Needs to be a number."))</f>
        <v/>
      </c>
      <c r="AV172" s="207"/>
      <c r="AW172" s="259" t="str">
        <f>IF(OR(VALUE(Input!C171)&lt;0,VALUE(Input!C171)&gt;100), "Invalid EEI %","")</f>
        <v/>
      </c>
      <c r="AX172" s="207"/>
      <c r="AY172" s="278" t="str">
        <f>IF(Input!E171="","",IF(VALUE(Input!E171)=0,"Do not enter 0.",""))</f>
        <v/>
      </c>
    </row>
    <row r="173" spans="2:51" x14ac:dyDescent="0.3">
      <c r="B173" s="188" t="str">
        <f>Input!A172</f>
        <v/>
      </c>
      <c r="C173" s="189" t="str">
        <f>IF(ISERROR(IF(AND(Input!$A172="",SUMPRODUCT(--(LEN(Input!$A173:'Input'!$A$1006)&gt;0))&lt;&gt;0),"Row is skipped.",IF(AND(Input!$A172="",Input!$A173=""),"", IF(Input!B172="","Data is missing.","")))),"",IF(AND(Input!$A172="",SUMPRODUCT(--(LEN(Input!$A173:'Input'!$A$1006)&gt;0))&lt;&gt;0),"Row is skipped.",IF(AND(Input!$A172="",Input!$A173=""),"", IF(Input!B172="","Data is missing.",""))))</f>
        <v/>
      </c>
      <c r="D173" s="189" t="str">
        <f>IF(ISERROR(IF(AND(Input!$A172="",SUMPRODUCT(--(LEN(Input!$A173:'Input'!$A$1006)&gt;0))&lt;&gt;0),"Row is skipped.",IF(AND(Input!$A172="",Input!$A173=""),"", IF(Input!C172="","Data is missing.","")))),"",IF(AND(Input!$A172="",SUMPRODUCT(--(LEN(Input!$A173:'Input'!$A$1006)&gt;0))&lt;&gt;0),"Row is skipped.",IF(AND(Input!$A172="",Input!$A173=""),"", IF(Input!C172="","Data is missing.",""))))</f>
        <v/>
      </c>
      <c r="E173" s="189" t="str">
        <f>IF(ISERROR(IF(AND(Input!$A172="",SUMPRODUCT(--(LEN(Input!$A173:'Input'!$A$1006)&gt;0))&lt;&gt;0),"Row is skipped.",IF(AND(Input!$A172="",Input!$A173=""),"", IF(Input!D172="","Data is missing.","")))),"",IF(AND(Input!$A172="",SUMPRODUCT(--(LEN(Input!$A173:'Input'!$A$1006)&gt;0))&lt;&gt;0),"Row is skipped.",IF(AND(Input!$A172="",Input!$A173=""),"", IF(Input!D172="","Data is missing.",""))))</f>
        <v/>
      </c>
      <c r="F173" s="189" t="str">
        <f>IF(ISERROR(IF(AND(Input!$A172="",SUMPRODUCT(--(LEN(Input!$A173:'Input'!$A$1006)&gt;0))&lt;&gt;0),"Row is skipped.",IF(AND(Input!$A172="",Input!$A173=""),"", IF(Input!E172="","Data is missing.","")))),"",IF(AND(Input!$A172="",SUMPRODUCT(--(LEN(Input!$A173:'Input'!$A$1006)&gt;0))&lt;&gt;0),"Row is skipped.",IF(AND(Input!$A172="",Input!$A173=""),"", IF(Input!E172="","Data is missing.",""))))</f>
        <v/>
      </c>
      <c r="G173" s="189" t="str">
        <f>IF(ISERROR(IF(AND(Input!$A172="",SUMPRODUCT(--(LEN(Input!$A173:'Input'!$A$1006)&gt;0))&lt;&gt;0),"Row is skipped.",IF(AND(Input!$A172="",Input!$A173=""),"", IF(Input!F172="","Data is missing.","")))),"",IF(AND(Input!$A172="",SUMPRODUCT(--(LEN(Input!$A173:'Input'!$A$1006)&gt;0))&lt;&gt;0),"Row is skipped.",IF(AND(Input!$A172="",Input!$A173=""),"", IF(Input!F172="","Data is missing.",""))))</f>
        <v/>
      </c>
      <c r="H173" s="190" t="str">
        <f>IF(ISERROR(IF(AND(Input!$A172="",SUMPRODUCT(--(LEN(Input!$A173:'Input'!$A$1006)&gt;0))&lt;&gt;0),"Row is skipped.",IF(AND(Input!$A172="",Input!$A173=""),"", IF(Input!G172="","Data is missing.","")))),"",IF(AND(Input!$A172="",SUMPRODUCT(--(LEN(Input!$A173:'Input'!$A$1006)&gt;0))&lt;&gt;0),"Row is skipped.",IF(AND(Input!$A172="",Input!$A173=""),"", IF(Input!G172="","Data is missing.",""))))</f>
        <v/>
      </c>
      <c r="I173" s="156"/>
      <c r="J173" s="191" t="str">
        <f>IFERROR(VLOOKUP(VLOOKUP(Input!$D172,'Measure List'!$A:$AN,40,FALSE),UIR!$A$1:$Q$27,17,FALSE),"")</f>
        <v/>
      </c>
      <c r="K173" s="192" t="str">
        <f>IFERROR(VLOOKUP(Input!$D172,'Measure List'!$A:$AN,40,FALSE),"")</f>
        <v/>
      </c>
      <c r="L173" s="156"/>
      <c r="M173" s="193" t="str">
        <f>IF(B173="","",IF(AND(Input!H172="",IFERROR(VLOOKUP(K173,UIR!$A$2:$P$21,2,FALSE),"")&lt;&gt;""),"Data is Missing.",""))</f>
        <v/>
      </c>
      <c r="N173" s="194" t="str">
        <f>IF(B173="","",IF(AND(Input!I172="",IFERROR(VLOOKUP(K173,UIR!$A$2:$P$21,3,FALSE),"")&lt;&gt;""),"Data is Missing.",""))</f>
        <v/>
      </c>
      <c r="O173" s="194" t="str">
        <f>IF(B173="","",IF(AND(Input!J172="",IFERROR(VLOOKUP(K173,UIR!$A$2:$P$21,4,FALSE),"")&lt;&gt;""),"Data is Missing.",""))</f>
        <v/>
      </c>
      <c r="P173" s="194" t="str">
        <f>IF(B173="","",IF(AND(Input!K172="",IFERROR(VLOOKUP(K173,UIR!$A$2:$P$21,5,FALSE),"")&lt;&gt;""),"Data is Missing.",""))</f>
        <v/>
      </c>
      <c r="Q173" s="194" t="str">
        <f>IF(B173="","",IF(AND(Input!L172="",IFERROR(VLOOKUP(K173,UIR!$A$2:$P$21,6,FALSE),"")&lt;&gt;""),"Data is Missing.",""))</f>
        <v/>
      </c>
      <c r="R173" s="194" t="str">
        <f>IF(B173="","",IF(AND(Input!M172="",IFERROR(VLOOKUP(K173,UIR!$A$2:$P$21,7,FALSE),"")&lt;&gt;""),"Data is Missing.",""))</f>
        <v/>
      </c>
      <c r="S173" s="194" t="str">
        <f>IF(B173="","",IF(AND(Input!P172="",IFERROR(VLOOKUP(K173,UIR!$A$2:$P$21,8,FALSE),"")&lt;&gt;""),"Data is Missing.",""))</f>
        <v/>
      </c>
      <c r="T173" s="194" t="str">
        <f>IF(B173="","",IF(AND(Input!Q172="",IFERROR(VLOOKUP(K173,UIR!$A$2:$P$21,9,FALSE),"")&lt;&gt;""),"Data is Missing.",""))</f>
        <v/>
      </c>
      <c r="U173" s="194"/>
      <c r="V173" s="194" t="str">
        <f>IF(B173="","",IF(AND(Input!S172="",IFERROR(VLOOKUP(K173,UIR!$A$2:$P$21,11,FALSE),"")&lt;&gt;""),"Data is Missing.",""))</f>
        <v/>
      </c>
      <c r="W173" s="194" t="str">
        <f>IF(B173="","",IF(AND(Input!T172="",IFERROR(VLOOKUP(K173,UIR!$A$2:$P$21,12,FALSE),"")&lt;&gt;""),"Data is Missing.",""))</f>
        <v/>
      </c>
      <c r="X173" s="194" t="str">
        <f>IF(B173="","",IF(AND(Input!V172="",IFERROR(VLOOKUP(K173,UIR!$A$2:$P$21,13,FALSE),"")&lt;&gt;""),"Data is Missing.",""))</f>
        <v/>
      </c>
      <c r="Y173" s="194" t="str">
        <f>IF(B173="","",IF(AND(Input!W172="",IFERROR(VLOOKUP(K173,UIR!$A$2:$P$21,14,FALSE),"")&lt;&gt;""),"Data is Missing.",""))</f>
        <v/>
      </c>
      <c r="Z173" s="194" t="str">
        <f>IF(B173="","",IF(AND(Input!X172="",IFERROR(VLOOKUP(K173,UIR!$A$2:$P$21,15,FALSE),"")&lt;&gt;""),"Data is Missing.",""))</f>
        <v/>
      </c>
      <c r="AA173" s="195" t="str">
        <f>IF(B173="","",IF(AND(Input!Y172="",IFERROR(VLOOKUP(K173,UIR!$A$2:$P$21,16,FALSE),"")&lt;&gt;""),"Data is Missing.",""))</f>
        <v/>
      </c>
      <c r="AC173" s="202" t="str">
        <f>IF(ISERROR(IF(Input!D172="","",IF(ISERROR(VLOOKUP(Input!D172,'Measure List'!$A$2:$A$30000,1,0)),"Invalid RefNo",""))),"",IF(Input!D172="","",IF(ISERROR(VLOOKUP(Input!D172,'Measure List'!$A$2:$A$30000,1,0)),"Invalid RefNo","")))</f>
        <v/>
      </c>
      <c r="AD173" s="156"/>
      <c r="AE173" s="156"/>
      <c r="AF173" s="156"/>
      <c r="AG173" s="156"/>
      <c r="AH173" s="156"/>
      <c r="AI173" s="156"/>
      <c r="AJ173" s="156"/>
      <c r="AK173" s="156"/>
      <c r="AL173" s="203" t="str">
        <f>IF(COUNTIF(Dropdowns!$K$2:$K$7,Input!S172)&gt;0,"",IF(Input!S172="","","Invalid Type"))</f>
        <v/>
      </c>
      <c r="AN173" s="204" t="str">
        <f>IF(Input!C172="","",IF(ISNUMBER(VALUE(Input!C172)),"","Needs to be a number."))</f>
        <v/>
      </c>
      <c r="AO173" s="205" t="str">
        <f>IF(Input!E172="","",IF(ISNUMBER(VALUE(Input!E172)),"","Needs to be a number."))</f>
        <v/>
      </c>
      <c r="AP173" s="205" t="str">
        <f>IF(Input!N172="","",IF(ISNUMBER(VALUE(Input!N172)),"","Needs to be a number."))</f>
        <v/>
      </c>
      <c r="AQ173" s="205" t="str">
        <f>IF(Input!O172="","",IF(ISNUMBER(VALUE(Input!O172)),"","Needs to be a number."))</f>
        <v/>
      </c>
      <c r="AR173" s="205" t="str">
        <f>IF(Input!V172="","",IF(ISNUMBER(VALUE(Input!V172)),"","Needs to be a number."))</f>
        <v/>
      </c>
      <c r="AS173" s="205" t="str">
        <f>IF(Input!W172="","",IF(ISNUMBER(VALUE(Input!W172)),"","Needs to be a number."))</f>
        <v/>
      </c>
      <c r="AT173" s="205" t="str">
        <f>IF(Input!X172="","",IF(ISNUMBER(VALUE(Input!X172)),"","Needs to be a number."))</f>
        <v/>
      </c>
      <c r="AU173" s="206" t="str">
        <f>IF(Input!Y172="","",IF(ISNUMBER(VALUE(Input!Y172)),"","Needs to be a number."))</f>
        <v/>
      </c>
      <c r="AV173" s="207"/>
      <c r="AW173" s="259" t="str">
        <f>IF(OR(VALUE(Input!C172)&lt;0,VALUE(Input!C172)&gt;100), "Invalid EEI %","")</f>
        <v/>
      </c>
      <c r="AX173" s="207"/>
      <c r="AY173" s="278" t="str">
        <f>IF(Input!E172="","",IF(VALUE(Input!E172)=0,"Do not enter 0.",""))</f>
        <v/>
      </c>
    </row>
    <row r="174" spans="2:51" x14ac:dyDescent="0.3">
      <c r="B174" s="188" t="str">
        <f>Input!A173</f>
        <v/>
      </c>
      <c r="C174" s="189" t="str">
        <f>IF(ISERROR(IF(AND(Input!$A173="",SUMPRODUCT(--(LEN(Input!$A174:'Input'!$A$1006)&gt;0))&lt;&gt;0),"Row is skipped.",IF(AND(Input!$A173="",Input!$A174=""),"", IF(Input!B173="","Data is missing.","")))),"",IF(AND(Input!$A173="",SUMPRODUCT(--(LEN(Input!$A174:'Input'!$A$1006)&gt;0))&lt;&gt;0),"Row is skipped.",IF(AND(Input!$A173="",Input!$A174=""),"", IF(Input!B173="","Data is missing.",""))))</f>
        <v/>
      </c>
      <c r="D174" s="189" t="str">
        <f>IF(ISERROR(IF(AND(Input!$A173="",SUMPRODUCT(--(LEN(Input!$A174:'Input'!$A$1006)&gt;0))&lt;&gt;0),"Row is skipped.",IF(AND(Input!$A173="",Input!$A174=""),"", IF(Input!C173="","Data is missing.","")))),"",IF(AND(Input!$A173="",SUMPRODUCT(--(LEN(Input!$A174:'Input'!$A$1006)&gt;0))&lt;&gt;0),"Row is skipped.",IF(AND(Input!$A173="",Input!$A174=""),"", IF(Input!C173="","Data is missing.",""))))</f>
        <v/>
      </c>
      <c r="E174" s="189" t="str">
        <f>IF(ISERROR(IF(AND(Input!$A173="",SUMPRODUCT(--(LEN(Input!$A174:'Input'!$A$1006)&gt;0))&lt;&gt;0),"Row is skipped.",IF(AND(Input!$A173="",Input!$A174=""),"", IF(Input!D173="","Data is missing.","")))),"",IF(AND(Input!$A173="",SUMPRODUCT(--(LEN(Input!$A174:'Input'!$A$1006)&gt;0))&lt;&gt;0),"Row is skipped.",IF(AND(Input!$A173="",Input!$A174=""),"", IF(Input!D173="","Data is missing.",""))))</f>
        <v/>
      </c>
      <c r="F174" s="189" t="str">
        <f>IF(ISERROR(IF(AND(Input!$A173="",SUMPRODUCT(--(LEN(Input!$A174:'Input'!$A$1006)&gt;0))&lt;&gt;0),"Row is skipped.",IF(AND(Input!$A173="",Input!$A174=""),"", IF(Input!E173="","Data is missing.","")))),"",IF(AND(Input!$A173="",SUMPRODUCT(--(LEN(Input!$A174:'Input'!$A$1006)&gt;0))&lt;&gt;0),"Row is skipped.",IF(AND(Input!$A173="",Input!$A174=""),"", IF(Input!E173="","Data is missing.",""))))</f>
        <v/>
      </c>
      <c r="G174" s="189" t="str">
        <f>IF(ISERROR(IF(AND(Input!$A173="",SUMPRODUCT(--(LEN(Input!$A174:'Input'!$A$1006)&gt;0))&lt;&gt;0),"Row is skipped.",IF(AND(Input!$A173="",Input!$A174=""),"", IF(Input!F173="","Data is missing.","")))),"",IF(AND(Input!$A173="",SUMPRODUCT(--(LEN(Input!$A174:'Input'!$A$1006)&gt;0))&lt;&gt;0),"Row is skipped.",IF(AND(Input!$A173="",Input!$A174=""),"", IF(Input!F173="","Data is missing.",""))))</f>
        <v/>
      </c>
      <c r="H174" s="190" t="str">
        <f>IF(ISERROR(IF(AND(Input!$A173="",SUMPRODUCT(--(LEN(Input!$A174:'Input'!$A$1006)&gt;0))&lt;&gt;0),"Row is skipped.",IF(AND(Input!$A173="",Input!$A174=""),"", IF(Input!G173="","Data is missing.","")))),"",IF(AND(Input!$A173="",SUMPRODUCT(--(LEN(Input!$A174:'Input'!$A$1006)&gt;0))&lt;&gt;0),"Row is skipped.",IF(AND(Input!$A173="",Input!$A174=""),"", IF(Input!G173="","Data is missing.",""))))</f>
        <v/>
      </c>
      <c r="I174" s="156"/>
      <c r="J174" s="191" t="str">
        <f>IFERROR(VLOOKUP(VLOOKUP(Input!$D173,'Measure List'!$A:$AN,40,FALSE),UIR!$A$1:$Q$27,17,FALSE),"")</f>
        <v/>
      </c>
      <c r="K174" s="192" t="str">
        <f>IFERROR(VLOOKUP(Input!$D173,'Measure List'!$A:$AN,40,FALSE),"")</f>
        <v/>
      </c>
      <c r="L174" s="156"/>
      <c r="M174" s="193" t="str">
        <f>IF(B174="","",IF(AND(Input!H173="",IFERROR(VLOOKUP(K174,UIR!$A$2:$P$21,2,FALSE),"")&lt;&gt;""),"Data is Missing.",""))</f>
        <v/>
      </c>
      <c r="N174" s="194" t="str">
        <f>IF(B174="","",IF(AND(Input!I173="",IFERROR(VLOOKUP(K174,UIR!$A$2:$P$21,3,FALSE),"")&lt;&gt;""),"Data is Missing.",""))</f>
        <v/>
      </c>
      <c r="O174" s="194" t="str">
        <f>IF(B174="","",IF(AND(Input!J173="",IFERROR(VLOOKUP(K174,UIR!$A$2:$P$21,4,FALSE),"")&lt;&gt;""),"Data is Missing.",""))</f>
        <v/>
      </c>
      <c r="P174" s="194" t="str">
        <f>IF(B174="","",IF(AND(Input!K173="",IFERROR(VLOOKUP(K174,UIR!$A$2:$P$21,5,FALSE),"")&lt;&gt;""),"Data is Missing.",""))</f>
        <v/>
      </c>
      <c r="Q174" s="194" t="str">
        <f>IF(B174="","",IF(AND(Input!L173="",IFERROR(VLOOKUP(K174,UIR!$A$2:$P$21,6,FALSE),"")&lt;&gt;""),"Data is Missing.",""))</f>
        <v/>
      </c>
      <c r="R174" s="194" t="str">
        <f>IF(B174="","",IF(AND(Input!M173="",IFERROR(VLOOKUP(K174,UIR!$A$2:$P$21,7,FALSE),"")&lt;&gt;""),"Data is Missing.",""))</f>
        <v/>
      </c>
      <c r="S174" s="194" t="str">
        <f>IF(B174="","",IF(AND(Input!P173="",IFERROR(VLOOKUP(K174,UIR!$A$2:$P$21,8,FALSE),"")&lt;&gt;""),"Data is Missing.",""))</f>
        <v/>
      </c>
      <c r="T174" s="194" t="str">
        <f>IF(B174="","",IF(AND(Input!Q173="",IFERROR(VLOOKUP(K174,UIR!$A$2:$P$21,9,FALSE),"")&lt;&gt;""),"Data is Missing.",""))</f>
        <v/>
      </c>
      <c r="U174" s="194"/>
      <c r="V174" s="194" t="str">
        <f>IF(B174="","",IF(AND(Input!S173="",IFERROR(VLOOKUP(K174,UIR!$A$2:$P$21,11,FALSE),"")&lt;&gt;""),"Data is Missing.",""))</f>
        <v/>
      </c>
      <c r="W174" s="194" t="str">
        <f>IF(B174="","",IF(AND(Input!T173="",IFERROR(VLOOKUP(K174,UIR!$A$2:$P$21,12,FALSE),"")&lt;&gt;""),"Data is Missing.",""))</f>
        <v/>
      </c>
      <c r="X174" s="194" t="str">
        <f>IF(B174="","",IF(AND(Input!V173="",IFERROR(VLOOKUP(K174,UIR!$A$2:$P$21,13,FALSE),"")&lt;&gt;""),"Data is Missing.",""))</f>
        <v/>
      </c>
      <c r="Y174" s="194" t="str">
        <f>IF(B174="","",IF(AND(Input!W173="",IFERROR(VLOOKUP(K174,UIR!$A$2:$P$21,14,FALSE),"")&lt;&gt;""),"Data is Missing.",""))</f>
        <v/>
      </c>
      <c r="Z174" s="194" t="str">
        <f>IF(B174="","",IF(AND(Input!X173="",IFERROR(VLOOKUP(K174,UIR!$A$2:$P$21,15,FALSE),"")&lt;&gt;""),"Data is Missing.",""))</f>
        <v/>
      </c>
      <c r="AA174" s="195" t="str">
        <f>IF(B174="","",IF(AND(Input!Y173="",IFERROR(VLOOKUP(K174,UIR!$A$2:$P$21,16,FALSE),"")&lt;&gt;""),"Data is Missing.",""))</f>
        <v/>
      </c>
      <c r="AC174" s="202" t="str">
        <f>IF(ISERROR(IF(Input!D173="","",IF(ISERROR(VLOOKUP(Input!D173,'Measure List'!$A$2:$A$30000,1,0)),"Invalid RefNo",""))),"",IF(Input!D173="","",IF(ISERROR(VLOOKUP(Input!D173,'Measure List'!$A$2:$A$30000,1,0)),"Invalid RefNo","")))</f>
        <v/>
      </c>
      <c r="AD174" s="156"/>
      <c r="AE174" s="156"/>
      <c r="AF174" s="156"/>
      <c r="AG174" s="156"/>
      <c r="AH174" s="156"/>
      <c r="AI174" s="156"/>
      <c r="AJ174" s="156"/>
      <c r="AK174" s="156"/>
      <c r="AL174" s="203" t="str">
        <f>IF(COUNTIF(Dropdowns!$K$2:$K$7,Input!S173)&gt;0,"",IF(Input!S173="","","Invalid Type"))</f>
        <v/>
      </c>
      <c r="AN174" s="204" t="str">
        <f>IF(Input!C173="","",IF(ISNUMBER(VALUE(Input!C173)),"","Needs to be a number."))</f>
        <v/>
      </c>
      <c r="AO174" s="205" t="str">
        <f>IF(Input!E173="","",IF(ISNUMBER(VALUE(Input!E173)),"","Needs to be a number."))</f>
        <v/>
      </c>
      <c r="AP174" s="205" t="str">
        <f>IF(Input!N173="","",IF(ISNUMBER(VALUE(Input!N173)),"","Needs to be a number."))</f>
        <v/>
      </c>
      <c r="AQ174" s="205" t="str">
        <f>IF(Input!O173="","",IF(ISNUMBER(VALUE(Input!O173)),"","Needs to be a number."))</f>
        <v/>
      </c>
      <c r="AR174" s="205" t="str">
        <f>IF(Input!V173="","",IF(ISNUMBER(VALUE(Input!V173)),"","Needs to be a number."))</f>
        <v/>
      </c>
      <c r="AS174" s="205" t="str">
        <f>IF(Input!W173="","",IF(ISNUMBER(VALUE(Input!W173)),"","Needs to be a number."))</f>
        <v/>
      </c>
      <c r="AT174" s="205" t="str">
        <f>IF(Input!X173="","",IF(ISNUMBER(VALUE(Input!X173)),"","Needs to be a number."))</f>
        <v/>
      </c>
      <c r="AU174" s="206" t="str">
        <f>IF(Input!Y173="","",IF(ISNUMBER(VALUE(Input!Y173)),"","Needs to be a number."))</f>
        <v/>
      </c>
      <c r="AV174" s="207"/>
      <c r="AW174" s="259" t="str">
        <f>IF(OR(VALUE(Input!C173)&lt;0,VALUE(Input!C173)&gt;100), "Invalid EEI %","")</f>
        <v/>
      </c>
      <c r="AX174" s="207"/>
      <c r="AY174" s="278" t="str">
        <f>IF(Input!E173="","",IF(VALUE(Input!E173)=0,"Do not enter 0.",""))</f>
        <v/>
      </c>
    </row>
    <row r="175" spans="2:51" x14ac:dyDescent="0.3">
      <c r="B175" s="188" t="str">
        <f>Input!A174</f>
        <v/>
      </c>
      <c r="C175" s="189" t="str">
        <f>IF(ISERROR(IF(AND(Input!$A174="",SUMPRODUCT(--(LEN(Input!$A175:'Input'!$A$1006)&gt;0))&lt;&gt;0),"Row is skipped.",IF(AND(Input!$A174="",Input!$A175=""),"", IF(Input!B174="","Data is missing.","")))),"",IF(AND(Input!$A174="",SUMPRODUCT(--(LEN(Input!$A175:'Input'!$A$1006)&gt;0))&lt;&gt;0),"Row is skipped.",IF(AND(Input!$A174="",Input!$A175=""),"", IF(Input!B174="","Data is missing.",""))))</f>
        <v/>
      </c>
      <c r="D175" s="189" t="str">
        <f>IF(ISERROR(IF(AND(Input!$A174="",SUMPRODUCT(--(LEN(Input!$A175:'Input'!$A$1006)&gt;0))&lt;&gt;0),"Row is skipped.",IF(AND(Input!$A174="",Input!$A175=""),"", IF(Input!C174="","Data is missing.","")))),"",IF(AND(Input!$A174="",SUMPRODUCT(--(LEN(Input!$A175:'Input'!$A$1006)&gt;0))&lt;&gt;0),"Row is skipped.",IF(AND(Input!$A174="",Input!$A175=""),"", IF(Input!C174="","Data is missing.",""))))</f>
        <v/>
      </c>
      <c r="E175" s="189" t="str">
        <f>IF(ISERROR(IF(AND(Input!$A174="",SUMPRODUCT(--(LEN(Input!$A175:'Input'!$A$1006)&gt;0))&lt;&gt;0),"Row is skipped.",IF(AND(Input!$A174="",Input!$A175=""),"", IF(Input!D174="","Data is missing.","")))),"",IF(AND(Input!$A174="",SUMPRODUCT(--(LEN(Input!$A175:'Input'!$A$1006)&gt;0))&lt;&gt;0),"Row is skipped.",IF(AND(Input!$A174="",Input!$A175=""),"", IF(Input!D174="","Data is missing.",""))))</f>
        <v/>
      </c>
      <c r="F175" s="189" t="str">
        <f>IF(ISERROR(IF(AND(Input!$A174="",SUMPRODUCT(--(LEN(Input!$A175:'Input'!$A$1006)&gt;0))&lt;&gt;0),"Row is skipped.",IF(AND(Input!$A174="",Input!$A175=""),"", IF(Input!E174="","Data is missing.","")))),"",IF(AND(Input!$A174="",SUMPRODUCT(--(LEN(Input!$A175:'Input'!$A$1006)&gt;0))&lt;&gt;0),"Row is skipped.",IF(AND(Input!$A174="",Input!$A175=""),"", IF(Input!E174="","Data is missing.",""))))</f>
        <v/>
      </c>
      <c r="G175" s="189" t="str">
        <f>IF(ISERROR(IF(AND(Input!$A174="",SUMPRODUCT(--(LEN(Input!$A175:'Input'!$A$1006)&gt;0))&lt;&gt;0),"Row is skipped.",IF(AND(Input!$A174="",Input!$A175=""),"", IF(Input!F174="","Data is missing.","")))),"",IF(AND(Input!$A174="",SUMPRODUCT(--(LEN(Input!$A175:'Input'!$A$1006)&gt;0))&lt;&gt;0),"Row is skipped.",IF(AND(Input!$A174="",Input!$A175=""),"", IF(Input!F174="","Data is missing.",""))))</f>
        <v/>
      </c>
      <c r="H175" s="190" t="str">
        <f>IF(ISERROR(IF(AND(Input!$A174="",SUMPRODUCT(--(LEN(Input!$A175:'Input'!$A$1006)&gt;0))&lt;&gt;0),"Row is skipped.",IF(AND(Input!$A174="",Input!$A175=""),"", IF(Input!G174="","Data is missing.","")))),"",IF(AND(Input!$A174="",SUMPRODUCT(--(LEN(Input!$A175:'Input'!$A$1006)&gt;0))&lt;&gt;0),"Row is skipped.",IF(AND(Input!$A174="",Input!$A175=""),"", IF(Input!G174="","Data is missing.",""))))</f>
        <v/>
      </c>
      <c r="I175" s="156"/>
      <c r="J175" s="191" t="str">
        <f>IFERROR(VLOOKUP(VLOOKUP(Input!$D174,'Measure List'!$A:$AN,40,FALSE),UIR!$A$1:$Q$27,17,FALSE),"")</f>
        <v/>
      </c>
      <c r="K175" s="192" t="str">
        <f>IFERROR(VLOOKUP(Input!$D174,'Measure List'!$A:$AN,40,FALSE),"")</f>
        <v/>
      </c>
      <c r="L175" s="156"/>
      <c r="M175" s="193" t="str">
        <f>IF(B175="","",IF(AND(Input!H174="",IFERROR(VLOOKUP(K175,UIR!$A$2:$P$21,2,FALSE),"")&lt;&gt;""),"Data is Missing.",""))</f>
        <v/>
      </c>
      <c r="N175" s="194" t="str">
        <f>IF(B175="","",IF(AND(Input!I174="",IFERROR(VLOOKUP(K175,UIR!$A$2:$P$21,3,FALSE),"")&lt;&gt;""),"Data is Missing.",""))</f>
        <v/>
      </c>
      <c r="O175" s="194" t="str">
        <f>IF(B175="","",IF(AND(Input!J174="",IFERROR(VLOOKUP(K175,UIR!$A$2:$P$21,4,FALSE),"")&lt;&gt;""),"Data is Missing.",""))</f>
        <v/>
      </c>
      <c r="P175" s="194" t="str">
        <f>IF(B175="","",IF(AND(Input!K174="",IFERROR(VLOOKUP(K175,UIR!$A$2:$P$21,5,FALSE),"")&lt;&gt;""),"Data is Missing.",""))</f>
        <v/>
      </c>
      <c r="Q175" s="194" t="str">
        <f>IF(B175="","",IF(AND(Input!L174="",IFERROR(VLOOKUP(K175,UIR!$A$2:$P$21,6,FALSE),"")&lt;&gt;""),"Data is Missing.",""))</f>
        <v/>
      </c>
      <c r="R175" s="194" t="str">
        <f>IF(B175="","",IF(AND(Input!M174="",IFERROR(VLOOKUP(K175,UIR!$A$2:$P$21,7,FALSE),"")&lt;&gt;""),"Data is Missing.",""))</f>
        <v/>
      </c>
      <c r="S175" s="194" t="str">
        <f>IF(B175="","",IF(AND(Input!P174="",IFERROR(VLOOKUP(K175,UIR!$A$2:$P$21,8,FALSE),"")&lt;&gt;""),"Data is Missing.",""))</f>
        <v/>
      </c>
      <c r="T175" s="194" t="str">
        <f>IF(B175="","",IF(AND(Input!Q174="",IFERROR(VLOOKUP(K175,UIR!$A$2:$P$21,9,FALSE),"")&lt;&gt;""),"Data is Missing.",""))</f>
        <v/>
      </c>
      <c r="U175" s="194"/>
      <c r="V175" s="194" t="str">
        <f>IF(B175="","",IF(AND(Input!S174="",IFERROR(VLOOKUP(K175,UIR!$A$2:$P$21,11,FALSE),"")&lt;&gt;""),"Data is Missing.",""))</f>
        <v/>
      </c>
      <c r="W175" s="194" t="str">
        <f>IF(B175="","",IF(AND(Input!T174="",IFERROR(VLOOKUP(K175,UIR!$A$2:$P$21,12,FALSE),"")&lt;&gt;""),"Data is Missing.",""))</f>
        <v/>
      </c>
      <c r="X175" s="194" t="str">
        <f>IF(B175="","",IF(AND(Input!V174="",IFERROR(VLOOKUP(K175,UIR!$A$2:$P$21,13,FALSE),"")&lt;&gt;""),"Data is Missing.",""))</f>
        <v/>
      </c>
      <c r="Y175" s="194" t="str">
        <f>IF(B175="","",IF(AND(Input!W174="",IFERROR(VLOOKUP(K175,UIR!$A$2:$P$21,14,FALSE),"")&lt;&gt;""),"Data is Missing.",""))</f>
        <v/>
      </c>
      <c r="Z175" s="194" t="str">
        <f>IF(B175="","",IF(AND(Input!X174="",IFERROR(VLOOKUP(K175,UIR!$A$2:$P$21,15,FALSE),"")&lt;&gt;""),"Data is Missing.",""))</f>
        <v/>
      </c>
      <c r="AA175" s="195" t="str">
        <f>IF(B175="","",IF(AND(Input!Y174="",IFERROR(VLOOKUP(K175,UIR!$A$2:$P$21,16,FALSE),"")&lt;&gt;""),"Data is Missing.",""))</f>
        <v/>
      </c>
      <c r="AC175" s="202" t="str">
        <f>IF(ISERROR(IF(Input!D174="","",IF(ISERROR(VLOOKUP(Input!D174,'Measure List'!$A$2:$A$30000,1,0)),"Invalid RefNo",""))),"",IF(Input!D174="","",IF(ISERROR(VLOOKUP(Input!D174,'Measure List'!$A$2:$A$30000,1,0)),"Invalid RefNo","")))</f>
        <v/>
      </c>
      <c r="AD175" s="156"/>
      <c r="AE175" s="156"/>
      <c r="AF175" s="156"/>
      <c r="AG175" s="156"/>
      <c r="AH175" s="156"/>
      <c r="AI175" s="156"/>
      <c r="AJ175" s="156"/>
      <c r="AK175" s="156"/>
      <c r="AL175" s="203" t="str">
        <f>IF(COUNTIF(Dropdowns!$K$2:$K$7,Input!S174)&gt;0,"",IF(Input!S174="","","Invalid Type"))</f>
        <v/>
      </c>
      <c r="AN175" s="204" t="str">
        <f>IF(Input!C174="","",IF(ISNUMBER(VALUE(Input!C174)),"","Needs to be a number."))</f>
        <v/>
      </c>
      <c r="AO175" s="205" t="str">
        <f>IF(Input!E174="","",IF(ISNUMBER(VALUE(Input!E174)),"","Needs to be a number."))</f>
        <v/>
      </c>
      <c r="AP175" s="205" t="str">
        <f>IF(Input!N174="","",IF(ISNUMBER(VALUE(Input!N174)),"","Needs to be a number."))</f>
        <v/>
      </c>
      <c r="AQ175" s="205" t="str">
        <f>IF(Input!O174="","",IF(ISNUMBER(VALUE(Input!O174)),"","Needs to be a number."))</f>
        <v/>
      </c>
      <c r="AR175" s="205" t="str">
        <f>IF(Input!V174="","",IF(ISNUMBER(VALUE(Input!V174)),"","Needs to be a number."))</f>
        <v/>
      </c>
      <c r="AS175" s="205" t="str">
        <f>IF(Input!W174="","",IF(ISNUMBER(VALUE(Input!W174)),"","Needs to be a number."))</f>
        <v/>
      </c>
      <c r="AT175" s="205" t="str">
        <f>IF(Input!X174="","",IF(ISNUMBER(VALUE(Input!X174)),"","Needs to be a number."))</f>
        <v/>
      </c>
      <c r="AU175" s="206" t="str">
        <f>IF(Input!Y174="","",IF(ISNUMBER(VALUE(Input!Y174)),"","Needs to be a number."))</f>
        <v/>
      </c>
      <c r="AV175" s="207"/>
      <c r="AW175" s="259" t="str">
        <f>IF(OR(VALUE(Input!C174)&lt;0,VALUE(Input!C174)&gt;100), "Invalid EEI %","")</f>
        <v/>
      </c>
      <c r="AX175" s="207"/>
      <c r="AY175" s="278" t="str">
        <f>IF(Input!E174="","",IF(VALUE(Input!E174)=0,"Do not enter 0.",""))</f>
        <v/>
      </c>
    </row>
    <row r="176" spans="2:51" x14ac:dyDescent="0.3">
      <c r="B176" s="188" t="str">
        <f>Input!A175</f>
        <v/>
      </c>
      <c r="C176" s="189" t="str">
        <f>IF(ISERROR(IF(AND(Input!$A175="",SUMPRODUCT(--(LEN(Input!$A176:'Input'!$A$1006)&gt;0))&lt;&gt;0),"Row is skipped.",IF(AND(Input!$A175="",Input!$A176=""),"", IF(Input!B175="","Data is missing.","")))),"",IF(AND(Input!$A175="",SUMPRODUCT(--(LEN(Input!$A176:'Input'!$A$1006)&gt;0))&lt;&gt;0),"Row is skipped.",IF(AND(Input!$A175="",Input!$A176=""),"", IF(Input!B175="","Data is missing.",""))))</f>
        <v/>
      </c>
      <c r="D176" s="189" t="str">
        <f>IF(ISERROR(IF(AND(Input!$A175="",SUMPRODUCT(--(LEN(Input!$A176:'Input'!$A$1006)&gt;0))&lt;&gt;0),"Row is skipped.",IF(AND(Input!$A175="",Input!$A176=""),"", IF(Input!C175="","Data is missing.","")))),"",IF(AND(Input!$A175="",SUMPRODUCT(--(LEN(Input!$A176:'Input'!$A$1006)&gt;0))&lt;&gt;0),"Row is skipped.",IF(AND(Input!$A175="",Input!$A176=""),"", IF(Input!C175="","Data is missing.",""))))</f>
        <v/>
      </c>
      <c r="E176" s="189" t="str">
        <f>IF(ISERROR(IF(AND(Input!$A175="",SUMPRODUCT(--(LEN(Input!$A176:'Input'!$A$1006)&gt;0))&lt;&gt;0),"Row is skipped.",IF(AND(Input!$A175="",Input!$A176=""),"", IF(Input!D175="","Data is missing.","")))),"",IF(AND(Input!$A175="",SUMPRODUCT(--(LEN(Input!$A176:'Input'!$A$1006)&gt;0))&lt;&gt;0),"Row is skipped.",IF(AND(Input!$A175="",Input!$A176=""),"", IF(Input!D175="","Data is missing.",""))))</f>
        <v/>
      </c>
      <c r="F176" s="189" t="str">
        <f>IF(ISERROR(IF(AND(Input!$A175="",SUMPRODUCT(--(LEN(Input!$A176:'Input'!$A$1006)&gt;0))&lt;&gt;0),"Row is skipped.",IF(AND(Input!$A175="",Input!$A176=""),"", IF(Input!E175="","Data is missing.","")))),"",IF(AND(Input!$A175="",SUMPRODUCT(--(LEN(Input!$A176:'Input'!$A$1006)&gt;0))&lt;&gt;0),"Row is skipped.",IF(AND(Input!$A175="",Input!$A176=""),"", IF(Input!E175="","Data is missing.",""))))</f>
        <v/>
      </c>
      <c r="G176" s="189" t="str">
        <f>IF(ISERROR(IF(AND(Input!$A175="",SUMPRODUCT(--(LEN(Input!$A176:'Input'!$A$1006)&gt;0))&lt;&gt;0),"Row is skipped.",IF(AND(Input!$A175="",Input!$A176=""),"", IF(Input!F175="","Data is missing.","")))),"",IF(AND(Input!$A175="",SUMPRODUCT(--(LEN(Input!$A176:'Input'!$A$1006)&gt;0))&lt;&gt;0),"Row is skipped.",IF(AND(Input!$A175="",Input!$A176=""),"", IF(Input!F175="","Data is missing.",""))))</f>
        <v/>
      </c>
      <c r="H176" s="190" t="str">
        <f>IF(ISERROR(IF(AND(Input!$A175="",SUMPRODUCT(--(LEN(Input!$A176:'Input'!$A$1006)&gt;0))&lt;&gt;0),"Row is skipped.",IF(AND(Input!$A175="",Input!$A176=""),"", IF(Input!G175="","Data is missing.","")))),"",IF(AND(Input!$A175="",SUMPRODUCT(--(LEN(Input!$A176:'Input'!$A$1006)&gt;0))&lt;&gt;0),"Row is skipped.",IF(AND(Input!$A175="",Input!$A176=""),"", IF(Input!G175="","Data is missing.",""))))</f>
        <v/>
      </c>
      <c r="I176" s="156"/>
      <c r="J176" s="191" t="str">
        <f>IFERROR(VLOOKUP(VLOOKUP(Input!$D175,'Measure List'!$A:$AN,40,FALSE),UIR!$A$1:$Q$27,17,FALSE),"")</f>
        <v/>
      </c>
      <c r="K176" s="192" t="str">
        <f>IFERROR(VLOOKUP(Input!$D175,'Measure List'!$A:$AN,40,FALSE),"")</f>
        <v/>
      </c>
      <c r="L176" s="156"/>
      <c r="M176" s="193" t="str">
        <f>IF(B176="","",IF(AND(Input!H175="",IFERROR(VLOOKUP(K176,UIR!$A$2:$P$21,2,FALSE),"")&lt;&gt;""),"Data is Missing.",""))</f>
        <v/>
      </c>
      <c r="N176" s="194" t="str">
        <f>IF(B176="","",IF(AND(Input!I175="",IFERROR(VLOOKUP(K176,UIR!$A$2:$P$21,3,FALSE),"")&lt;&gt;""),"Data is Missing.",""))</f>
        <v/>
      </c>
      <c r="O176" s="194" t="str">
        <f>IF(B176="","",IF(AND(Input!J175="",IFERROR(VLOOKUP(K176,UIR!$A$2:$P$21,4,FALSE),"")&lt;&gt;""),"Data is Missing.",""))</f>
        <v/>
      </c>
      <c r="P176" s="194" t="str">
        <f>IF(B176="","",IF(AND(Input!K175="",IFERROR(VLOOKUP(K176,UIR!$A$2:$P$21,5,FALSE),"")&lt;&gt;""),"Data is Missing.",""))</f>
        <v/>
      </c>
      <c r="Q176" s="194" t="str">
        <f>IF(B176="","",IF(AND(Input!L175="",IFERROR(VLOOKUP(K176,UIR!$A$2:$P$21,6,FALSE),"")&lt;&gt;""),"Data is Missing.",""))</f>
        <v/>
      </c>
      <c r="R176" s="194" t="str">
        <f>IF(B176="","",IF(AND(Input!M175="",IFERROR(VLOOKUP(K176,UIR!$A$2:$P$21,7,FALSE),"")&lt;&gt;""),"Data is Missing.",""))</f>
        <v/>
      </c>
      <c r="S176" s="194" t="str">
        <f>IF(B176="","",IF(AND(Input!P175="",IFERROR(VLOOKUP(K176,UIR!$A$2:$P$21,8,FALSE),"")&lt;&gt;""),"Data is Missing.",""))</f>
        <v/>
      </c>
      <c r="T176" s="194" t="str">
        <f>IF(B176="","",IF(AND(Input!Q175="",IFERROR(VLOOKUP(K176,UIR!$A$2:$P$21,9,FALSE),"")&lt;&gt;""),"Data is Missing.",""))</f>
        <v/>
      </c>
      <c r="U176" s="194"/>
      <c r="V176" s="194" t="str">
        <f>IF(B176="","",IF(AND(Input!S175="",IFERROR(VLOOKUP(K176,UIR!$A$2:$P$21,11,FALSE),"")&lt;&gt;""),"Data is Missing.",""))</f>
        <v/>
      </c>
      <c r="W176" s="194" t="str">
        <f>IF(B176="","",IF(AND(Input!T175="",IFERROR(VLOOKUP(K176,UIR!$A$2:$P$21,12,FALSE),"")&lt;&gt;""),"Data is Missing.",""))</f>
        <v/>
      </c>
      <c r="X176" s="194" t="str">
        <f>IF(B176="","",IF(AND(Input!V175="",IFERROR(VLOOKUP(K176,UIR!$A$2:$P$21,13,FALSE),"")&lt;&gt;""),"Data is Missing.",""))</f>
        <v/>
      </c>
      <c r="Y176" s="194" t="str">
        <f>IF(B176="","",IF(AND(Input!W175="",IFERROR(VLOOKUP(K176,UIR!$A$2:$P$21,14,FALSE),"")&lt;&gt;""),"Data is Missing.",""))</f>
        <v/>
      </c>
      <c r="Z176" s="194" t="str">
        <f>IF(B176="","",IF(AND(Input!X175="",IFERROR(VLOOKUP(K176,UIR!$A$2:$P$21,15,FALSE),"")&lt;&gt;""),"Data is Missing.",""))</f>
        <v/>
      </c>
      <c r="AA176" s="195" t="str">
        <f>IF(B176="","",IF(AND(Input!Y175="",IFERROR(VLOOKUP(K176,UIR!$A$2:$P$21,16,FALSE),"")&lt;&gt;""),"Data is Missing.",""))</f>
        <v/>
      </c>
      <c r="AC176" s="202" t="str">
        <f>IF(ISERROR(IF(Input!D175="","",IF(ISERROR(VLOOKUP(Input!D175,'Measure List'!$A$2:$A$30000,1,0)),"Invalid RefNo",""))),"",IF(Input!D175="","",IF(ISERROR(VLOOKUP(Input!D175,'Measure List'!$A$2:$A$30000,1,0)),"Invalid RefNo","")))</f>
        <v/>
      </c>
      <c r="AD176" s="156"/>
      <c r="AE176" s="156"/>
      <c r="AF176" s="156"/>
      <c r="AG176" s="156"/>
      <c r="AH176" s="156"/>
      <c r="AI176" s="156"/>
      <c r="AJ176" s="156"/>
      <c r="AK176" s="156"/>
      <c r="AL176" s="203" t="str">
        <f>IF(COUNTIF(Dropdowns!$K$2:$K$7,Input!S175)&gt;0,"",IF(Input!S175="","","Invalid Type"))</f>
        <v/>
      </c>
      <c r="AN176" s="204" t="str">
        <f>IF(Input!C175="","",IF(ISNUMBER(VALUE(Input!C175)),"","Needs to be a number."))</f>
        <v/>
      </c>
      <c r="AO176" s="205" t="str">
        <f>IF(Input!E175="","",IF(ISNUMBER(VALUE(Input!E175)),"","Needs to be a number."))</f>
        <v/>
      </c>
      <c r="AP176" s="205" t="str">
        <f>IF(Input!N175="","",IF(ISNUMBER(VALUE(Input!N175)),"","Needs to be a number."))</f>
        <v/>
      </c>
      <c r="AQ176" s="205" t="str">
        <f>IF(Input!O175="","",IF(ISNUMBER(VALUE(Input!O175)),"","Needs to be a number."))</f>
        <v/>
      </c>
      <c r="AR176" s="205" t="str">
        <f>IF(Input!V175="","",IF(ISNUMBER(VALUE(Input!V175)),"","Needs to be a number."))</f>
        <v/>
      </c>
      <c r="AS176" s="205" t="str">
        <f>IF(Input!W175="","",IF(ISNUMBER(VALUE(Input!W175)),"","Needs to be a number."))</f>
        <v/>
      </c>
      <c r="AT176" s="205" t="str">
        <f>IF(Input!X175="","",IF(ISNUMBER(VALUE(Input!X175)),"","Needs to be a number."))</f>
        <v/>
      </c>
      <c r="AU176" s="206" t="str">
        <f>IF(Input!Y175="","",IF(ISNUMBER(VALUE(Input!Y175)),"","Needs to be a number."))</f>
        <v/>
      </c>
      <c r="AV176" s="207"/>
      <c r="AW176" s="259" t="str">
        <f>IF(OR(VALUE(Input!C175)&lt;0,VALUE(Input!C175)&gt;100), "Invalid EEI %","")</f>
        <v/>
      </c>
      <c r="AX176" s="207"/>
      <c r="AY176" s="278" t="str">
        <f>IF(Input!E175="","",IF(VALUE(Input!E175)=0,"Do not enter 0.",""))</f>
        <v/>
      </c>
    </row>
    <row r="177" spans="2:51" x14ac:dyDescent="0.3">
      <c r="B177" s="188" t="str">
        <f>Input!A176</f>
        <v/>
      </c>
      <c r="C177" s="189" t="str">
        <f>IF(ISERROR(IF(AND(Input!$A176="",SUMPRODUCT(--(LEN(Input!$A177:'Input'!$A$1006)&gt;0))&lt;&gt;0),"Row is skipped.",IF(AND(Input!$A176="",Input!$A177=""),"", IF(Input!B176="","Data is missing.","")))),"",IF(AND(Input!$A176="",SUMPRODUCT(--(LEN(Input!$A177:'Input'!$A$1006)&gt;0))&lt;&gt;0),"Row is skipped.",IF(AND(Input!$A176="",Input!$A177=""),"", IF(Input!B176="","Data is missing.",""))))</f>
        <v/>
      </c>
      <c r="D177" s="189" t="str">
        <f>IF(ISERROR(IF(AND(Input!$A176="",SUMPRODUCT(--(LEN(Input!$A177:'Input'!$A$1006)&gt;0))&lt;&gt;0),"Row is skipped.",IF(AND(Input!$A176="",Input!$A177=""),"", IF(Input!C176="","Data is missing.","")))),"",IF(AND(Input!$A176="",SUMPRODUCT(--(LEN(Input!$A177:'Input'!$A$1006)&gt;0))&lt;&gt;0),"Row is skipped.",IF(AND(Input!$A176="",Input!$A177=""),"", IF(Input!C176="","Data is missing.",""))))</f>
        <v/>
      </c>
      <c r="E177" s="189" t="str">
        <f>IF(ISERROR(IF(AND(Input!$A176="",SUMPRODUCT(--(LEN(Input!$A177:'Input'!$A$1006)&gt;0))&lt;&gt;0),"Row is skipped.",IF(AND(Input!$A176="",Input!$A177=""),"", IF(Input!D176="","Data is missing.","")))),"",IF(AND(Input!$A176="",SUMPRODUCT(--(LEN(Input!$A177:'Input'!$A$1006)&gt;0))&lt;&gt;0),"Row is skipped.",IF(AND(Input!$A176="",Input!$A177=""),"", IF(Input!D176="","Data is missing.",""))))</f>
        <v/>
      </c>
      <c r="F177" s="189" t="str">
        <f>IF(ISERROR(IF(AND(Input!$A176="",SUMPRODUCT(--(LEN(Input!$A177:'Input'!$A$1006)&gt;0))&lt;&gt;0),"Row is skipped.",IF(AND(Input!$A176="",Input!$A177=""),"", IF(Input!E176="","Data is missing.","")))),"",IF(AND(Input!$A176="",SUMPRODUCT(--(LEN(Input!$A177:'Input'!$A$1006)&gt;0))&lt;&gt;0),"Row is skipped.",IF(AND(Input!$A176="",Input!$A177=""),"", IF(Input!E176="","Data is missing.",""))))</f>
        <v/>
      </c>
      <c r="G177" s="189" t="str">
        <f>IF(ISERROR(IF(AND(Input!$A176="",SUMPRODUCT(--(LEN(Input!$A177:'Input'!$A$1006)&gt;0))&lt;&gt;0),"Row is skipped.",IF(AND(Input!$A176="",Input!$A177=""),"", IF(Input!F176="","Data is missing.","")))),"",IF(AND(Input!$A176="",SUMPRODUCT(--(LEN(Input!$A177:'Input'!$A$1006)&gt;0))&lt;&gt;0),"Row is skipped.",IF(AND(Input!$A176="",Input!$A177=""),"", IF(Input!F176="","Data is missing.",""))))</f>
        <v/>
      </c>
      <c r="H177" s="190" t="str">
        <f>IF(ISERROR(IF(AND(Input!$A176="",SUMPRODUCT(--(LEN(Input!$A177:'Input'!$A$1006)&gt;0))&lt;&gt;0),"Row is skipped.",IF(AND(Input!$A176="",Input!$A177=""),"", IF(Input!G176="","Data is missing.","")))),"",IF(AND(Input!$A176="",SUMPRODUCT(--(LEN(Input!$A177:'Input'!$A$1006)&gt;0))&lt;&gt;0),"Row is skipped.",IF(AND(Input!$A176="",Input!$A177=""),"", IF(Input!G176="","Data is missing.",""))))</f>
        <v/>
      </c>
      <c r="I177" s="156"/>
      <c r="J177" s="191" t="str">
        <f>IFERROR(VLOOKUP(VLOOKUP(Input!$D176,'Measure List'!$A:$AN,40,FALSE),UIR!$A$1:$Q$27,17,FALSE),"")</f>
        <v/>
      </c>
      <c r="K177" s="192" t="str">
        <f>IFERROR(VLOOKUP(Input!$D176,'Measure List'!$A:$AN,40,FALSE),"")</f>
        <v/>
      </c>
      <c r="L177" s="156"/>
      <c r="M177" s="193" t="str">
        <f>IF(B177="","",IF(AND(Input!H176="",IFERROR(VLOOKUP(K177,UIR!$A$2:$P$21,2,FALSE),"")&lt;&gt;""),"Data is Missing.",""))</f>
        <v/>
      </c>
      <c r="N177" s="194" t="str">
        <f>IF(B177="","",IF(AND(Input!I176="",IFERROR(VLOOKUP(K177,UIR!$A$2:$P$21,3,FALSE),"")&lt;&gt;""),"Data is Missing.",""))</f>
        <v/>
      </c>
      <c r="O177" s="194" t="str">
        <f>IF(B177="","",IF(AND(Input!J176="",IFERROR(VLOOKUP(K177,UIR!$A$2:$P$21,4,FALSE),"")&lt;&gt;""),"Data is Missing.",""))</f>
        <v/>
      </c>
      <c r="P177" s="194" t="str">
        <f>IF(B177="","",IF(AND(Input!K176="",IFERROR(VLOOKUP(K177,UIR!$A$2:$P$21,5,FALSE),"")&lt;&gt;""),"Data is Missing.",""))</f>
        <v/>
      </c>
      <c r="Q177" s="194" t="str">
        <f>IF(B177="","",IF(AND(Input!L176="",IFERROR(VLOOKUP(K177,UIR!$A$2:$P$21,6,FALSE),"")&lt;&gt;""),"Data is Missing.",""))</f>
        <v/>
      </c>
      <c r="R177" s="194" t="str">
        <f>IF(B177="","",IF(AND(Input!M176="",IFERROR(VLOOKUP(K177,UIR!$A$2:$P$21,7,FALSE),"")&lt;&gt;""),"Data is Missing.",""))</f>
        <v/>
      </c>
      <c r="S177" s="194" t="str">
        <f>IF(B177="","",IF(AND(Input!P176="",IFERROR(VLOOKUP(K177,UIR!$A$2:$P$21,8,FALSE),"")&lt;&gt;""),"Data is Missing.",""))</f>
        <v/>
      </c>
      <c r="T177" s="194" t="str">
        <f>IF(B177="","",IF(AND(Input!Q176="",IFERROR(VLOOKUP(K177,UIR!$A$2:$P$21,9,FALSE),"")&lt;&gt;""),"Data is Missing.",""))</f>
        <v/>
      </c>
      <c r="U177" s="194"/>
      <c r="V177" s="194" t="str">
        <f>IF(B177="","",IF(AND(Input!S176="",IFERROR(VLOOKUP(K177,UIR!$A$2:$P$21,11,FALSE),"")&lt;&gt;""),"Data is Missing.",""))</f>
        <v/>
      </c>
      <c r="W177" s="194" t="str">
        <f>IF(B177="","",IF(AND(Input!T176="",IFERROR(VLOOKUP(K177,UIR!$A$2:$P$21,12,FALSE),"")&lt;&gt;""),"Data is Missing.",""))</f>
        <v/>
      </c>
      <c r="X177" s="194" t="str">
        <f>IF(B177="","",IF(AND(Input!V176="",IFERROR(VLOOKUP(K177,UIR!$A$2:$P$21,13,FALSE),"")&lt;&gt;""),"Data is Missing.",""))</f>
        <v/>
      </c>
      <c r="Y177" s="194" t="str">
        <f>IF(B177="","",IF(AND(Input!W176="",IFERROR(VLOOKUP(K177,UIR!$A$2:$P$21,14,FALSE),"")&lt;&gt;""),"Data is Missing.",""))</f>
        <v/>
      </c>
      <c r="Z177" s="194" t="str">
        <f>IF(B177="","",IF(AND(Input!X176="",IFERROR(VLOOKUP(K177,UIR!$A$2:$P$21,15,FALSE),"")&lt;&gt;""),"Data is Missing.",""))</f>
        <v/>
      </c>
      <c r="AA177" s="195" t="str">
        <f>IF(B177="","",IF(AND(Input!Y176="",IFERROR(VLOOKUP(K177,UIR!$A$2:$P$21,16,FALSE),"")&lt;&gt;""),"Data is Missing.",""))</f>
        <v/>
      </c>
      <c r="AC177" s="202" t="str">
        <f>IF(ISERROR(IF(Input!D176="","",IF(ISERROR(VLOOKUP(Input!D176,'Measure List'!$A$2:$A$30000,1,0)),"Invalid RefNo",""))),"",IF(Input!D176="","",IF(ISERROR(VLOOKUP(Input!D176,'Measure List'!$A$2:$A$30000,1,0)),"Invalid RefNo","")))</f>
        <v/>
      </c>
      <c r="AD177" s="156"/>
      <c r="AE177" s="156"/>
      <c r="AF177" s="156"/>
      <c r="AG177" s="156"/>
      <c r="AH177" s="156"/>
      <c r="AI177" s="156"/>
      <c r="AJ177" s="156"/>
      <c r="AK177" s="156"/>
      <c r="AL177" s="203" t="str">
        <f>IF(COUNTIF(Dropdowns!$K$2:$K$7,Input!S176)&gt;0,"",IF(Input!S176="","","Invalid Type"))</f>
        <v/>
      </c>
      <c r="AN177" s="204" t="str">
        <f>IF(Input!C176="","",IF(ISNUMBER(VALUE(Input!C176)),"","Needs to be a number."))</f>
        <v/>
      </c>
      <c r="AO177" s="205" t="str">
        <f>IF(Input!E176="","",IF(ISNUMBER(VALUE(Input!E176)),"","Needs to be a number."))</f>
        <v/>
      </c>
      <c r="AP177" s="205" t="str">
        <f>IF(Input!N176="","",IF(ISNUMBER(VALUE(Input!N176)),"","Needs to be a number."))</f>
        <v/>
      </c>
      <c r="AQ177" s="205" t="str">
        <f>IF(Input!O176="","",IF(ISNUMBER(VALUE(Input!O176)),"","Needs to be a number."))</f>
        <v/>
      </c>
      <c r="AR177" s="205" t="str">
        <f>IF(Input!V176="","",IF(ISNUMBER(VALUE(Input!V176)),"","Needs to be a number."))</f>
        <v/>
      </c>
      <c r="AS177" s="205" t="str">
        <f>IF(Input!W176="","",IF(ISNUMBER(VALUE(Input!W176)),"","Needs to be a number."))</f>
        <v/>
      </c>
      <c r="AT177" s="205" t="str">
        <f>IF(Input!X176="","",IF(ISNUMBER(VALUE(Input!X176)),"","Needs to be a number."))</f>
        <v/>
      </c>
      <c r="AU177" s="206" t="str">
        <f>IF(Input!Y176="","",IF(ISNUMBER(VALUE(Input!Y176)),"","Needs to be a number."))</f>
        <v/>
      </c>
      <c r="AV177" s="207"/>
      <c r="AW177" s="259" t="str">
        <f>IF(OR(VALUE(Input!C176)&lt;0,VALUE(Input!C176)&gt;100), "Invalid EEI %","")</f>
        <v/>
      </c>
      <c r="AX177" s="207"/>
      <c r="AY177" s="278" t="str">
        <f>IF(Input!E176="","",IF(VALUE(Input!E176)=0,"Do not enter 0.",""))</f>
        <v/>
      </c>
    </row>
    <row r="178" spans="2:51" x14ac:dyDescent="0.3">
      <c r="B178" s="188" t="str">
        <f>Input!A177</f>
        <v/>
      </c>
      <c r="C178" s="189" t="str">
        <f>IF(ISERROR(IF(AND(Input!$A177="",SUMPRODUCT(--(LEN(Input!$A178:'Input'!$A$1006)&gt;0))&lt;&gt;0),"Row is skipped.",IF(AND(Input!$A177="",Input!$A178=""),"", IF(Input!B177="","Data is missing.","")))),"",IF(AND(Input!$A177="",SUMPRODUCT(--(LEN(Input!$A178:'Input'!$A$1006)&gt;0))&lt;&gt;0),"Row is skipped.",IF(AND(Input!$A177="",Input!$A178=""),"", IF(Input!B177="","Data is missing.",""))))</f>
        <v/>
      </c>
      <c r="D178" s="189" t="str">
        <f>IF(ISERROR(IF(AND(Input!$A177="",SUMPRODUCT(--(LEN(Input!$A178:'Input'!$A$1006)&gt;0))&lt;&gt;0),"Row is skipped.",IF(AND(Input!$A177="",Input!$A178=""),"", IF(Input!C177="","Data is missing.","")))),"",IF(AND(Input!$A177="",SUMPRODUCT(--(LEN(Input!$A178:'Input'!$A$1006)&gt;0))&lt;&gt;0),"Row is skipped.",IF(AND(Input!$A177="",Input!$A178=""),"", IF(Input!C177="","Data is missing.",""))))</f>
        <v/>
      </c>
      <c r="E178" s="189" t="str">
        <f>IF(ISERROR(IF(AND(Input!$A177="",SUMPRODUCT(--(LEN(Input!$A178:'Input'!$A$1006)&gt;0))&lt;&gt;0),"Row is skipped.",IF(AND(Input!$A177="",Input!$A178=""),"", IF(Input!D177="","Data is missing.","")))),"",IF(AND(Input!$A177="",SUMPRODUCT(--(LEN(Input!$A178:'Input'!$A$1006)&gt;0))&lt;&gt;0),"Row is skipped.",IF(AND(Input!$A177="",Input!$A178=""),"", IF(Input!D177="","Data is missing.",""))))</f>
        <v/>
      </c>
      <c r="F178" s="189" t="str">
        <f>IF(ISERROR(IF(AND(Input!$A177="",SUMPRODUCT(--(LEN(Input!$A178:'Input'!$A$1006)&gt;0))&lt;&gt;0),"Row is skipped.",IF(AND(Input!$A177="",Input!$A178=""),"", IF(Input!E177="","Data is missing.","")))),"",IF(AND(Input!$A177="",SUMPRODUCT(--(LEN(Input!$A178:'Input'!$A$1006)&gt;0))&lt;&gt;0),"Row is skipped.",IF(AND(Input!$A177="",Input!$A178=""),"", IF(Input!E177="","Data is missing.",""))))</f>
        <v/>
      </c>
      <c r="G178" s="189" t="str">
        <f>IF(ISERROR(IF(AND(Input!$A177="",SUMPRODUCT(--(LEN(Input!$A178:'Input'!$A$1006)&gt;0))&lt;&gt;0),"Row is skipped.",IF(AND(Input!$A177="",Input!$A178=""),"", IF(Input!F177="","Data is missing.","")))),"",IF(AND(Input!$A177="",SUMPRODUCT(--(LEN(Input!$A178:'Input'!$A$1006)&gt;0))&lt;&gt;0),"Row is skipped.",IF(AND(Input!$A177="",Input!$A178=""),"", IF(Input!F177="","Data is missing.",""))))</f>
        <v/>
      </c>
      <c r="H178" s="190" t="str">
        <f>IF(ISERROR(IF(AND(Input!$A177="",SUMPRODUCT(--(LEN(Input!$A178:'Input'!$A$1006)&gt;0))&lt;&gt;0),"Row is skipped.",IF(AND(Input!$A177="",Input!$A178=""),"", IF(Input!G177="","Data is missing.","")))),"",IF(AND(Input!$A177="",SUMPRODUCT(--(LEN(Input!$A178:'Input'!$A$1006)&gt;0))&lt;&gt;0),"Row is skipped.",IF(AND(Input!$A177="",Input!$A178=""),"", IF(Input!G177="","Data is missing.",""))))</f>
        <v/>
      </c>
      <c r="I178" s="156"/>
      <c r="J178" s="191" t="str">
        <f>IFERROR(VLOOKUP(VLOOKUP(Input!$D177,'Measure List'!$A:$AN,40,FALSE),UIR!$A$1:$Q$27,17,FALSE),"")</f>
        <v/>
      </c>
      <c r="K178" s="192" t="str">
        <f>IFERROR(VLOOKUP(Input!$D177,'Measure List'!$A:$AN,40,FALSE),"")</f>
        <v/>
      </c>
      <c r="L178" s="156"/>
      <c r="M178" s="193" t="str">
        <f>IF(B178="","",IF(AND(Input!H177="",IFERROR(VLOOKUP(K178,UIR!$A$2:$P$21,2,FALSE),"")&lt;&gt;""),"Data is Missing.",""))</f>
        <v/>
      </c>
      <c r="N178" s="194" t="str">
        <f>IF(B178="","",IF(AND(Input!I177="",IFERROR(VLOOKUP(K178,UIR!$A$2:$P$21,3,FALSE),"")&lt;&gt;""),"Data is Missing.",""))</f>
        <v/>
      </c>
      <c r="O178" s="194" t="str">
        <f>IF(B178="","",IF(AND(Input!J177="",IFERROR(VLOOKUP(K178,UIR!$A$2:$P$21,4,FALSE),"")&lt;&gt;""),"Data is Missing.",""))</f>
        <v/>
      </c>
      <c r="P178" s="194" t="str">
        <f>IF(B178="","",IF(AND(Input!K177="",IFERROR(VLOOKUP(K178,UIR!$A$2:$P$21,5,FALSE),"")&lt;&gt;""),"Data is Missing.",""))</f>
        <v/>
      </c>
      <c r="Q178" s="194" t="str">
        <f>IF(B178="","",IF(AND(Input!L177="",IFERROR(VLOOKUP(K178,UIR!$A$2:$P$21,6,FALSE),"")&lt;&gt;""),"Data is Missing.",""))</f>
        <v/>
      </c>
      <c r="R178" s="194" t="str">
        <f>IF(B178="","",IF(AND(Input!M177="",IFERROR(VLOOKUP(K178,UIR!$A$2:$P$21,7,FALSE),"")&lt;&gt;""),"Data is Missing.",""))</f>
        <v/>
      </c>
      <c r="S178" s="194" t="str">
        <f>IF(B178="","",IF(AND(Input!P177="",IFERROR(VLOOKUP(K178,UIR!$A$2:$P$21,8,FALSE),"")&lt;&gt;""),"Data is Missing.",""))</f>
        <v/>
      </c>
      <c r="T178" s="194" t="str">
        <f>IF(B178="","",IF(AND(Input!Q177="",IFERROR(VLOOKUP(K178,UIR!$A$2:$P$21,9,FALSE),"")&lt;&gt;""),"Data is Missing.",""))</f>
        <v/>
      </c>
      <c r="U178" s="194"/>
      <c r="V178" s="194" t="str">
        <f>IF(B178="","",IF(AND(Input!S177="",IFERROR(VLOOKUP(K178,UIR!$A$2:$P$21,11,FALSE),"")&lt;&gt;""),"Data is Missing.",""))</f>
        <v/>
      </c>
      <c r="W178" s="194" t="str">
        <f>IF(B178="","",IF(AND(Input!T177="",IFERROR(VLOOKUP(K178,UIR!$A$2:$P$21,12,FALSE),"")&lt;&gt;""),"Data is Missing.",""))</f>
        <v/>
      </c>
      <c r="X178" s="194" t="str">
        <f>IF(B178="","",IF(AND(Input!V177="",IFERROR(VLOOKUP(K178,UIR!$A$2:$P$21,13,FALSE),"")&lt;&gt;""),"Data is Missing.",""))</f>
        <v/>
      </c>
      <c r="Y178" s="194" t="str">
        <f>IF(B178="","",IF(AND(Input!W177="",IFERROR(VLOOKUP(K178,UIR!$A$2:$P$21,14,FALSE),"")&lt;&gt;""),"Data is Missing.",""))</f>
        <v/>
      </c>
      <c r="Z178" s="194" t="str">
        <f>IF(B178="","",IF(AND(Input!X177="",IFERROR(VLOOKUP(K178,UIR!$A$2:$P$21,15,FALSE),"")&lt;&gt;""),"Data is Missing.",""))</f>
        <v/>
      </c>
      <c r="AA178" s="195" t="str">
        <f>IF(B178="","",IF(AND(Input!Y177="",IFERROR(VLOOKUP(K178,UIR!$A$2:$P$21,16,FALSE),"")&lt;&gt;""),"Data is Missing.",""))</f>
        <v/>
      </c>
      <c r="AC178" s="202" t="str">
        <f>IF(ISERROR(IF(Input!D177="","",IF(ISERROR(VLOOKUP(Input!D177,'Measure List'!$A$2:$A$30000,1,0)),"Invalid RefNo",""))),"",IF(Input!D177="","",IF(ISERROR(VLOOKUP(Input!D177,'Measure List'!$A$2:$A$30000,1,0)),"Invalid RefNo","")))</f>
        <v/>
      </c>
      <c r="AD178" s="156"/>
      <c r="AE178" s="156"/>
      <c r="AF178" s="156"/>
      <c r="AG178" s="156"/>
      <c r="AH178" s="156"/>
      <c r="AI178" s="156"/>
      <c r="AJ178" s="156"/>
      <c r="AK178" s="156"/>
      <c r="AL178" s="203" t="str">
        <f>IF(COUNTIF(Dropdowns!$K$2:$K$7,Input!S177)&gt;0,"",IF(Input!S177="","","Invalid Type"))</f>
        <v/>
      </c>
      <c r="AN178" s="204" t="str">
        <f>IF(Input!C177="","",IF(ISNUMBER(VALUE(Input!C177)),"","Needs to be a number."))</f>
        <v/>
      </c>
      <c r="AO178" s="205" t="str">
        <f>IF(Input!E177="","",IF(ISNUMBER(VALUE(Input!E177)),"","Needs to be a number."))</f>
        <v/>
      </c>
      <c r="AP178" s="205" t="str">
        <f>IF(Input!N177="","",IF(ISNUMBER(VALUE(Input!N177)),"","Needs to be a number."))</f>
        <v/>
      </c>
      <c r="AQ178" s="205" t="str">
        <f>IF(Input!O177="","",IF(ISNUMBER(VALUE(Input!O177)),"","Needs to be a number."))</f>
        <v/>
      </c>
      <c r="AR178" s="205" t="str">
        <f>IF(Input!V177="","",IF(ISNUMBER(VALUE(Input!V177)),"","Needs to be a number."))</f>
        <v/>
      </c>
      <c r="AS178" s="205" t="str">
        <f>IF(Input!W177="","",IF(ISNUMBER(VALUE(Input!W177)),"","Needs to be a number."))</f>
        <v/>
      </c>
      <c r="AT178" s="205" t="str">
        <f>IF(Input!X177="","",IF(ISNUMBER(VALUE(Input!X177)),"","Needs to be a number."))</f>
        <v/>
      </c>
      <c r="AU178" s="206" t="str">
        <f>IF(Input!Y177="","",IF(ISNUMBER(VALUE(Input!Y177)),"","Needs to be a number."))</f>
        <v/>
      </c>
      <c r="AV178" s="207"/>
      <c r="AW178" s="259" t="str">
        <f>IF(OR(VALUE(Input!C177)&lt;0,VALUE(Input!C177)&gt;100), "Invalid EEI %","")</f>
        <v/>
      </c>
      <c r="AX178" s="207"/>
      <c r="AY178" s="278" t="str">
        <f>IF(Input!E177="","",IF(VALUE(Input!E177)=0,"Do not enter 0.",""))</f>
        <v/>
      </c>
    </row>
    <row r="179" spans="2:51" x14ac:dyDescent="0.3">
      <c r="B179" s="188" t="str">
        <f>Input!A178</f>
        <v/>
      </c>
      <c r="C179" s="189" t="str">
        <f>IF(ISERROR(IF(AND(Input!$A178="",SUMPRODUCT(--(LEN(Input!$A179:'Input'!$A$1006)&gt;0))&lt;&gt;0),"Row is skipped.",IF(AND(Input!$A178="",Input!$A179=""),"", IF(Input!B178="","Data is missing.","")))),"",IF(AND(Input!$A178="",SUMPRODUCT(--(LEN(Input!$A179:'Input'!$A$1006)&gt;0))&lt;&gt;0),"Row is skipped.",IF(AND(Input!$A178="",Input!$A179=""),"", IF(Input!B178="","Data is missing.",""))))</f>
        <v/>
      </c>
      <c r="D179" s="189" t="str">
        <f>IF(ISERROR(IF(AND(Input!$A178="",SUMPRODUCT(--(LEN(Input!$A179:'Input'!$A$1006)&gt;0))&lt;&gt;0),"Row is skipped.",IF(AND(Input!$A178="",Input!$A179=""),"", IF(Input!C178="","Data is missing.","")))),"",IF(AND(Input!$A178="",SUMPRODUCT(--(LEN(Input!$A179:'Input'!$A$1006)&gt;0))&lt;&gt;0),"Row is skipped.",IF(AND(Input!$A178="",Input!$A179=""),"", IF(Input!C178="","Data is missing.",""))))</f>
        <v/>
      </c>
      <c r="E179" s="189" t="str">
        <f>IF(ISERROR(IF(AND(Input!$A178="",SUMPRODUCT(--(LEN(Input!$A179:'Input'!$A$1006)&gt;0))&lt;&gt;0),"Row is skipped.",IF(AND(Input!$A178="",Input!$A179=""),"", IF(Input!D178="","Data is missing.","")))),"",IF(AND(Input!$A178="",SUMPRODUCT(--(LEN(Input!$A179:'Input'!$A$1006)&gt;0))&lt;&gt;0),"Row is skipped.",IF(AND(Input!$A178="",Input!$A179=""),"", IF(Input!D178="","Data is missing.",""))))</f>
        <v/>
      </c>
      <c r="F179" s="189" t="str">
        <f>IF(ISERROR(IF(AND(Input!$A178="",SUMPRODUCT(--(LEN(Input!$A179:'Input'!$A$1006)&gt;0))&lt;&gt;0),"Row is skipped.",IF(AND(Input!$A178="",Input!$A179=""),"", IF(Input!E178="","Data is missing.","")))),"",IF(AND(Input!$A178="",SUMPRODUCT(--(LEN(Input!$A179:'Input'!$A$1006)&gt;0))&lt;&gt;0),"Row is skipped.",IF(AND(Input!$A178="",Input!$A179=""),"", IF(Input!E178="","Data is missing.",""))))</f>
        <v/>
      </c>
      <c r="G179" s="189" t="str">
        <f>IF(ISERROR(IF(AND(Input!$A178="",SUMPRODUCT(--(LEN(Input!$A179:'Input'!$A$1006)&gt;0))&lt;&gt;0),"Row is skipped.",IF(AND(Input!$A178="",Input!$A179=""),"", IF(Input!F178="","Data is missing.","")))),"",IF(AND(Input!$A178="",SUMPRODUCT(--(LEN(Input!$A179:'Input'!$A$1006)&gt;0))&lt;&gt;0),"Row is skipped.",IF(AND(Input!$A178="",Input!$A179=""),"", IF(Input!F178="","Data is missing.",""))))</f>
        <v/>
      </c>
      <c r="H179" s="190" t="str">
        <f>IF(ISERROR(IF(AND(Input!$A178="",SUMPRODUCT(--(LEN(Input!$A179:'Input'!$A$1006)&gt;0))&lt;&gt;0),"Row is skipped.",IF(AND(Input!$A178="",Input!$A179=""),"", IF(Input!G178="","Data is missing.","")))),"",IF(AND(Input!$A178="",SUMPRODUCT(--(LEN(Input!$A179:'Input'!$A$1006)&gt;0))&lt;&gt;0),"Row is skipped.",IF(AND(Input!$A178="",Input!$A179=""),"", IF(Input!G178="","Data is missing.",""))))</f>
        <v/>
      </c>
      <c r="I179" s="156"/>
      <c r="J179" s="191" t="str">
        <f>IFERROR(VLOOKUP(VLOOKUP(Input!$D178,'Measure List'!$A:$AN,40,FALSE),UIR!$A$1:$Q$27,17,FALSE),"")</f>
        <v/>
      </c>
      <c r="K179" s="192" t="str">
        <f>IFERROR(VLOOKUP(Input!$D178,'Measure List'!$A:$AN,40,FALSE),"")</f>
        <v/>
      </c>
      <c r="L179" s="156"/>
      <c r="M179" s="193" t="str">
        <f>IF(B179="","",IF(AND(Input!H178="",IFERROR(VLOOKUP(K179,UIR!$A$2:$P$21,2,FALSE),"")&lt;&gt;""),"Data is Missing.",""))</f>
        <v/>
      </c>
      <c r="N179" s="194" t="str">
        <f>IF(B179="","",IF(AND(Input!I178="",IFERROR(VLOOKUP(K179,UIR!$A$2:$P$21,3,FALSE),"")&lt;&gt;""),"Data is Missing.",""))</f>
        <v/>
      </c>
      <c r="O179" s="194" t="str">
        <f>IF(B179="","",IF(AND(Input!J178="",IFERROR(VLOOKUP(K179,UIR!$A$2:$P$21,4,FALSE),"")&lt;&gt;""),"Data is Missing.",""))</f>
        <v/>
      </c>
      <c r="P179" s="194" t="str">
        <f>IF(B179="","",IF(AND(Input!K178="",IFERROR(VLOOKUP(K179,UIR!$A$2:$P$21,5,FALSE),"")&lt;&gt;""),"Data is Missing.",""))</f>
        <v/>
      </c>
      <c r="Q179" s="194" t="str">
        <f>IF(B179="","",IF(AND(Input!L178="",IFERROR(VLOOKUP(K179,UIR!$A$2:$P$21,6,FALSE),"")&lt;&gt;""),"Data is Missing.",""))</f>
        <v/>
      </c>
      <c r="R179" s="194" t="str">
        <f>IF(B179="","",IF(AND(Input!M178="",IFERROR(VLOOKUP(K179,UIR!$A$2:$P$21,7,FALSE),"")&lt;&gt;""),"Data is Missing.",""))</f>
        <v/>
      </c>
      <c r="S179" s="194" t="str">
        <f>IF(B179="","",IF(AND(Input!P178="",IFERROR(VLOOKUP(K179,UIR!$A$2:$P$21,8,FALSE),"")&lt;&gt;""),"Data is Missing.",""))</f>
        <v/>
      </c>
      <c r="T179" s="194" t="str">
        <f>IF(B179="","",IF(AND(Input!Q178="",IFERROR(VLOOKUP(K179,UIR!$A$2:$P$21,9,FALSE),"")&lt;&gt;""),"Data is Missing.",""))</f>
        <v/>
      </c>
      <c r="U179" s="194"/>
      <c r="V179" s="194" t="str">
        <f>IF(B179="","",IF(AND(Input!S178="",IFERROR(VLOOKUP(K179,UIR!$A$2:$P$21,11,FALSE),"")&lt;&gt;""),"Data is Missing.",""))</f>
        <v/>
      </c>
      <c r="W179" s="194" t="str">
        <f>IF(B179="","",IF(AND(Input!T178="",IFERROR(VLOOKUP(K179,UIR!$A$2:$P$21,12,FALSE),"")&lt;&gt;""),"Data is Missing.",""))</f>
        <v/>
      </c>
      <c r="X179" s="194" t="str">
        <f>IF(B179="","",IF(AND(Input!V178="",IFERROR(VLOOKUP(K179,UIR!$A$2:$P$21,13,FALSE),"")&lt;&gt;""),"Data is Missing.",""))</f>
        <v/>
      </c>
      <c r="Y179" s="194" t="str">
        <f>IF(B179="","",IF(AND(Input!W178="",IFERROR(VLOOKUP(K179,UIR!$A$2:$P$21,14,FALSE),"")&lt;&gt;""),"Data is Missing.",""))</f>
        <v/>
      </c>
      <c r="Z179" s="194" t="str">
        <f>IF(B179="","",IF(AND(Input!X178="",IFERROR(VLOOKUP(K179,UIR!$A$2:$P$21,15,FALSE),"")&lt;&gt;""),"Data is Missing.",""))</f>
        <v/>
      </c>
      <c r="AA179" s="195" t="str">
        <f>IF(B179="","",IF(AND(Input!Y178="",IFERROR(VLOOKUP(K179,UIR!$A$2:$P$21,16,FALSE),"")&lt;&gt;""),"Data is Missing.",""))</f>
        <v/>
      </c>
      <c r="AC179" s="202" t="str">
        <f>IF(ISERROR(IF(Input!D178="","",IF(ISERROR(VLOOKUP(Input!D178,'Measure List'!$A$2:$A$30000,1,0)),"Invalid RefNo",""))),"",IF(Input!D178="","",IF(ISERROR(VLOOKUP(Input!D178,'Measure List'!$A$2:$A$30000,1,0)),"Invalid RefNo","")))</f>
        <v/>
      </c>
      <c r="AD179" s="156"/>
      <c r="AE179" s="156"/>
      <c r="AF179" s="156"/>
      <c r="AG179" s="156"/>
      <c r="AH179" s="156"/>
      <c r="AI179" s="156"/>
      <c r="AJ179" s="156"/>
      <c r="AK179" s="156"/>
      <c r="AL179" s="203" t="str">
        <f>IF(COUNTIF(Dropdowns!$K$2:$K$7,Input!S178)&gt;0,"",IF(Input!S178="","","Invalid Type"))</f>
        <v/>
      </c>
      <c r="AN179" s="204" t="str">
        <f>IF(Input!C178="","",IF(ISNUMBER(VALUE(Input!C178)),"","Needs to be a number."))</f>
        <v/>
      </c>
      <c r="AO179" s="205" t="str">
        <f>IF(Input!E178="","",IF(ISNUMBER(VALUE(Input!E178)),"","Needs to be a number."))</f>
        <v/>
      </c>
      <c r="AP179" s="205" t="str">
        <f>IF(Input!N178="","",IF(ISNUMBER(VALUE(Input!N178)),"","Needs to be a number."))</f>
        <v/>
      </c>
      <c r="AQ179" s="205" t="str">
        <f>IF(Input!O178="","",IF(ISNUMBER(VALUE(Input!O178)),"","Needs to be a number."))</f>
        <v/>
      </c>
      <c r="AR179" s="205" t="str">
        <f>IF(Input!V178="","",IF(ISNUMBER(VALUE(Input!V178)),"","Needs to be a number."))</f>
        <v/>
      </c>
      <c r="AS179" s="205" t="str">
        <f>IF(Input!W178="","",IF(ISNUMBER(VALUE(Input!W178)),"","Needs to be a number."))</f>
        <v/>
      </c>
      <c r="AT179" s="205" t="str">
        <f>IF(Input!X178="","",IF(ISNUMBER(VALUE(Input!X178)),"","Needs to be a number."))</f>
        <v/>
      </c>
      <c r="AU179" s="206" t="str">
        <f>IF(Input!Y178="","",IF(ISNUMBER(VALUE(Input!Y178)),"","Needs to be a number."))</f>
        <v/>
      </c>
      <c r="AV179" s="207"/>
      <c r="AW179" s="259" t="str">
        <f>IF(OR(VALUE(Input!C178)&lt;0,VALUE(Input!C178)&gt;100), "Invalid EEI %","")</f>
        <v/>
      </c>
      <c r="AX179" s="207"/>
      <c r="AY179" s="278" t="str">
        <f>IF(Input!E178="","",IF(VALUE(Input!E178)=0,"Do not enter 0.",""))</f>
        <v/>
      </c>
    </row>
    <row r="180" spans="2:51" x14ac:dyDescent="0.3">
      <c r="B180" s="188" t="str">
        <f>Input!A179</f>
        <v/>
      </c>
      <c r="C180" s="189" t="str">
        <f>IF(ISERROR(IF(AND(Input!$A179="",SUMPRODUCT(--(LEN(Input!$A180:'Input'!$A$1006)&gt;0))&lt;&gt;0),"Row is skipped.",IF(AND(Input!$A179="",Input!$A180=""),"", IF(Input!B179="","Data is missing.","")))),"",IF(AND(Input!$A179="",SUMPRODUCT(--(LEN(Input!$A180:'Input'!$A$1006)&gt;0))&lt;&gt;0),"Row is skipped.",IF(AND(Input!$A179="",Input!$A180=""),"", IF(Input!B179="","Data is missing.",""))))</f>
        <v/>
      </c>
      <c r="D180" s="189" t="str">
        <f>IF(ISERROR(IF(AND(Input!$A179="",SUMPRODUCT(--(LEN(Input!$A180:'Input'!$A$1006)&gt;0))&lt;&gt;0),"Row is skipped.",IF(AND(Input!$A179="",Input!$A180=""),"", IF(Input!C179="","Data is missing.","")))),"",IF(AND(Input!$A179="",SUMPRODUCT(--(LEN(Input!$A180:'Input'!$A$1006)&gt;0))&lt;&gt;0),"Row is skipped.",IF(AND(Input!$A179="",Input!$A180=""),"", IF(Input!C179="","Data is missing.",""))))</f>
        <v/>
      </c>
      <c r="E180" s="189" t="str">
        <f>IF(ISERROR(IF(AND(Input!$A179="",SUMPRODUCT(--(LEN(Input!$A180:'Input'!$A$1006)&gt;0))&lt;&gt;0),"Row is skipped.",IF(AND(Input!$A179="",Input!$A180=""),"", IF(Input!D179="","Data is missing.","")))),"",IF(AND(Input!$A179="",SUMPRODUCT(--(LEN(Input!$A180:'Input'!$A$1006)&gt;0))&lt;&gt;0),"Row is skipped.",IF(AND(Input!$A179="",Input!$A180=""),"", IF(Input!D179="","Data is missing.",""))))</f>
        <v/>
      </c>
      <c r="F180" s="189" t="str">
        <f>IF(ISERROR(IF(AND(Input!$A179="",SUMPRODUCT(--(LEN(Input!$A180:'Input'!$A$1006)&gt;0))&lt;&gt;0),"Row is skipped.",IF(AND(Input!$A179="",Input!$A180=""),"", IF(Input!E179="","Data is missing.","")))),"",IF(AND(Input!$A179="",SUMPRODUCT(--(LEN(Input!$A180:'Input'!$A$1006)&gt;0))&lt;&gt;0),"Row is skipped.",IF(AND(Input!$A179="",Input!$A180=""),"", IF(Input!E179="","Data is missing.",""))))</f>
        <v/>
      </c>
      <c r="G180" s="189" t="str">
        <f>IF(ISERROR(IF(AND(Input!$A179="",SUMPRODUCT(--(LEN(Input!$A180:'Input'!$A$1006)&gt;0))&lt;&gt;0),"Row is skipped.",IF(AND(Input!$A179="",Input!$A180=""),"", IF(Input!F179="","Data is missing.","")))),"",IF(AND(Input!$A179="",SUMPRODUCT(--(LEN(Input!$A180:'Input'!$A$1006)&gt;0))&lt;&gt;0),"Row is skipped.",IF(AND(Input!$A179="",Input!$A180=""),"", IF(Input!F179="","Data is missing.",""))))</f>
        <v/>
      </c>
      <c r="H180" s="190" t="str">
        <f>IF(ISERROR(IF(AND(Input!$A179="",SUMPRODUCT(--(LEN(Input!$A180:'Input'!$A$1006)&gt;0))&lt;&gt;0),"Row is skipped.",IF(AND(Input!$A179="",Input!$A180=""),"", IF(Input!G179="","Data is missing.","")))),"",IF(AND(Input!$A179="",SUMPRODUCT(--(LEN(Input!$A180:'Input'!$A$1006)&gt;0))&lt;&gt;0),"Row is skipped.",IF(AND(Input!$A179="",Input!$A180=""),"", IF(Input!G179="","Data is missing.",""))))</f>
        <v/>
      </c>
      <c r="I180" s="156"/>
      <c r="J180" s="191" t="str">
        <f>IFERROR(VLOOKUP(VLOOKUP(Input!$D179,'Measure List'!$A:$AN,40,FALSE),UIR!$A$1:$Q$27,17,FALSE),"")</f>
        <v/>
      </c>
      <c r="K180" s="192" t="str">
        <f>IFERROR(VLOOKUP(Input!$D179,'Measure List'!$A:$AN,40,FALSE),"")</f>
        <v/>
      </c>
      <c r="L180" s="156"/>
      <c r="M180" s="193" t="str">
        <f>IF(B180="","",IF(AND(Input!H179="",IFERROR(VLOOKUP(K180,UIR!$A$2:$P$21,2,FALSE),"")&lt;&gt;""),"Data is Missing.",""))</f>
        <v/>
      </c>
      <c r="N180" s="194" t="str">
        <f>IF(B180="","",IF(AND(Input!I179="",IFERROR(VLOOKUP(K180,UIR!$A$2:$P$21,3,FALSE),"")&lt;&gt;""),"Data is Missing.",""))</f>
        <v/>
      </c>
      <c r="O180" s="194" t="str">
        <f>IF(B180="","",IF(AND(Input!J179="",IFERROR(VLOOKUP(K180,UIR!$A$2:$P$21,4,FALSE),"")&lt;&gt;""),"Data is Missing.",""))</f>
        <v/>
      </c>
      <c r="P180" s="194" t="str">
        <f>IF(B180="","",IF(AND(Input!K179="",IFERROR(VLOOKUP(K180,UIR!$A$2:$P$21,5,FALSE),"")&lt;&gt;""),"Data is Missing.",""))</f>
        <v/>
      </c>
      <c r="Q180" s="194" t="str">
        <f>IF(B180="","",IF(AND(Input!L179="",IFERROR(VLOOKUP(K180,UIR!$A$2:$P$21,6,FALSE),"")&lt;&gt;""),"Data is Missing.",""))</f>
        <v/>
      </c>
      <c r="R180" s="194" t="str">
        <f>IF(B180="","",IF(AND(Input!M179="",IFERROR(VLOOKUP(K180,UIR!$A$2:$P$21,7,FALSE),"")&lt;&gt;""),"Data is Missing.",""))</f>
        <v/>
      </c>
      <c r="S180" s="194" t="str">
        <f>IF(B180="","",IF(AND(Input!P179="",IFERROR(VLOOKUP(K180,UIR!$A$2:$P$21,8,FALSE),"")&lt;&gt;""),"Data is Missing.",""))</f>
        <v/>
      </c>
      <c r="T180" s="194" t="str">
        <f>IF(B180="","",IF(AND(Input!Q179="",IFERROR(VLOOKUP(K180,UIR!$A$2:$P$21,9,FALSE),"")&lt;&gt;""),"Data is Missing.",""))</f>
        <v/>
      </c>
      <c r="U180" s="194"/>
      <c r="V180" s="194" t="str">
        <f>IF(B180="","",IF(AND(Input!S179="",IFERROR(VLOOKUP(K180,UIR!$A$2:$P$21,11,FALSE),"")&lt;&gt;""),"Data is Missing.",""))</f>
        <v/>
      </c>
      <c r="W180" s="194" t="str">
        <f>IF(B180="","",IF(AND(Input!T179="",IFERROR(VLOOKUP(K180,UIR!$A$2:$P$21,12,FALSE),"")&lt;&gt;""),"Data is Missing.",""))</f>
        <v/>
      </c>
      <c r="X180" s="194" t="str">
        <f>IF(B180="","",IF(AND(Input!V179="",IFERROR(VLOOKUP(K180,UIR!$A$2:$P$21,13,FALSE),"")&lt;&gt;""),"Data is Missing.",""))</f>
        <v/>
      </c>
      <c r="Y180" s="194" t="str">
        <f>IF(B180="","",IF(AND(Input!W179="",IFERROR(VLOOKUP(K180,UIR!$A$2:$P$21,14,FALSE),"")&lt;&gt;""),"Data is Missing.",""))</f>
        <v/>
      </c>
      <c r="Z180" s="194" t="str">
        <f>IF(B180="","",IF(AND(Input!X179="",IFERROR(VLOOKUP(K180,UIR!$A$2:$P$21,15,FALSE),"")&lt;&gt;""),"Data is Missing.",""))</f>
        <v/>
      </c>
      <c r="AA180" s="195" t="str">
        <f>IF(B180="","",IF(AND(Input!Y179="",IFERROR(VLOOKUP(K180,UIR!$A$2:$P$21,16,FALSE),"")&lt;&gt;""),"Data is Missing.",""))</f>
        <v/>
      </c>
      <c r="AC180" s="202" t="str">
        <f>IF(ISERROR(IF(Input!D179="","",IF(ISERROR(VLOOKUP(Input!D179,'Measure List'!$A$2:$A$30000,1,0)),"Invalid RefNo",""))),"",IF(Input!D179="","",IF(ISERROR(VLOOKUP(Input!D179,'Measure List'!$A$2:$A$30000,1,0)),"Invalid RefNo","")))</f>
        <v/>
      </c>
      <c r="AD180" s="156"/>
      <c r="AE180" s="156"/>
      <c r="AF180" s="156"/>
      <c r="AG180" s="156"/>
      <c r="AH180" s="156"/>
      <c r="AI180" s="156"/>
      <c r="AJ180" s="156"/>
      <c r="AK180" s="156"/>
      <c r="AL180" s="203" t="str">
        <f>IF(COUNTIF(Dropdowns!$K$2:$K$7,Input!S179)&gt;0,"",IF(Input!S179="","","Invalid Type"))</f>
        <v/>
      </c>
      <c r="AN180" s="204" t="str">
        <f>IF(Input!C179="","",IF(ISNUMBER(VALUE(Input!C179)),"","Needs to be a number."))</f>
        <v/>
      </c>
      <c r="AO180" s="205" t="str">
        <f>IF(Input!E179="","",IF(ISNUMBER(VALUE(Input!E179)),"","Needs to be a number."))</f>
        <v/>
      </c>
      <c r="AP180" s="205" t="str">
        <f>IF(Input!N179="","",IF(ISNUMBER(VALUE(Input!N179)),"","Needs to be a number."))</f>
        <v/>
      </c>
      <c r="AQ180" s="205" t="str">
        <f>IF(Input!O179="","",IF(ISNUMBER(VALUE(Input!O179)),"","Needs to be a number."))</f>
        <v/>
      </c>
      <c r="AR180" s="205" t="str">
        <f>IF(Input!V179="","",IF(ISNUMBER(VALUE(Input!V179)),"","Needs to be a number."))</f>
        <v/>
      </c>
      <c r="AS180" s="205" t="str">
        <f>IF(Input!W179="","",IF(ISNUMBER(VALUE(Input!W179)),"","Needs to be a number."))</f>
        <v/>
      </c>
      <c r="AT180" s="205" t="str">
        <f>IF(Input!X179="","",IF(ISNUMBER(VALUE(Input!X179)),"","Needs to be a number."))</f>
        <v/>
      </c>
      <c r="AU180" s="206" t="str">
        <f>IF(Input!Y179="","",IF(ISNUMBER(VALUE(Input!Y179)),"","Needs to be a number."))</f>
        <v/>
      </c>
      <c r="AV180" s="207"/>
      <c r="AW180" s="259" t="str">
        <f>IF(OR(VALUE(Input!C179)&lt;0,VALUE(Input!C179)&gt;100), "Invalid EEI %","")</f>
        <v/>
      </c>
      <c r="AX180" s="207"/>
      <c r="AY180" s="278" t="str">
        <f>IF(Input!E179="","",IF(VALUE(Input!E179)=0,"Do not enter 0.",""))</f>
        <v/>
      </c>
    </row>
    <row r="181" spans="2:51" x14ac:dyDescent="0.3">
      <c r="B181" s="188" t="str">
        <f>Input!A180</f>
        <v/>
      </c>
      <c r="C181" s="189" t="str">
        <f>IF(ISERROR(IF(AND(Input!$A180="",SUMPRODUCT(--(LEN(Input!$A181:'Input'!$A$1006)&gt;0))&lt;&gt;0),"Row is skipped.",IF(AND(Input!$A180="",Input!$A181=""),"", IF(Input!B180="","Data is missing.","")))),"",IF(AND(Input!$A180="",SUMPRODUCT(--(LEN(Input!$A181:'Input'!$A$1006)&gt;0))&lt;&gt;0),"Row is skipped.",IF(AND(Input!$A180="",Input!$A181=""),"", IF(Input!B180="","Data is missing.",""))))</f>
        <v/>
      </c>
      <c r="D181" s="189" t="str">
        <f>IF(ISERROR(IF(AND(Input!$A180="",SUMPRODUCT(--(LEN(Input!$A181:'Input'!$A$1006)&gt;0))&lt;&gt;0),"Row is skipped.",IF(AND(Input!$A180="",Input!$A181=""),"", IF(Input!C180="","Data is missing.","")))),"",IF(AND(Input!$A180="",SUMPRODUCT(--(LEN(Input!$A181:'Input'!$A$1006)&gt;0))&lt;&gt;0),"Row is skipped.",IF(AND(Input!$A180="",Input!$A181=""),"", IF(Input!C180="","Data is missing.",""))))</f>
        <v/>
      </c>
      <c r="E181" s="189" t="str">
        <f>IF(ISERROR(IF(AND(Input!$A180="",SUMPRODUCT(--(LEN(Input!$A181:'Input'!$A$1006)&gt;0))&lt;&gt;0),"Row is skipped.",IF(AND(Input!$A180="",Input!$A181=""),"", IF(Input!D180="","Data is missing.","")))),"",IF(AND(Input!$A180="",SUMPRODUCT(--(LEN(Input!$A181:'Input'!$A$1006)&gt;0))&lt;&gt;0),"Row is skipped.",IF(AND(Input!$A180="",Input!$A181=""),"", IF(Input!D180="","Data is missing.",""))))</f>
        <v/>
      </c>
      <c r="F181" s="189" t="str">
        <f>IF(ISERROR(IF(AND(Input!$A180="",SUMPRODUCT(--(LEN(Input!$A181:'Input'!$A$1006)&gt;0))&lt;&gt;0),"Row is skipped.",IF(AND(Input!$A180="",Input!$A181=""),"", IF(Input!E180="","Data is missing.","")))),"",IF(AND(Input!$A180="",SUMPRODUCT(--(LEN(Input!$A181:'Input'!$A$1006)&gt;0))&lt;&gt;0),"Row is skipped.",IF(AND(Input!$A180="",Input!$A181=""),"", IF(Input!E180="","Data is missing.",""))))</f>
        <v/>
      </c>
      <c r="G181" s="189" t="str">
        <f>IF(ISERROR(IF(AND(Input!$A180="",SUMPRODUCT(--(LEN(Input!$A181:'Input'!$A$1006)&gt;0))&lt;&gt;0),"Row is skipped.",IF(AND(Input!$A180="",Input!$A181=""),"", IF(Input!F180="","Data is missing.","")))),"",IF(AND(Input!$A180="",SUMPRODUCT(--(LEN(Input!$A181:'Input'!$A$1006)&gt;0))&lt;&gt;0),"Row is skipped.",IF(AND(Input!$A180="",Input!$A181=""),"", IF(Input!F180="","Data is missing.",""))))</f>
        <v/>
      </c>
      <c r="H181" s="190" t="str">
        <f>IF(ISERROR(IF(AND(Input!$A180="",SUMPRODUCT(--(LEN(Input!$A181:'Input'!$A$1006)&gt;0))&lt;&gt;0),"Row is skipped.",IF(AND(Input!$A180="",Input!$A181=""),"", IF(Input!G180="","Data is missing.","")))),"",IF(AND(Input!$A180="",SUMPRODUCT(--(LEN(Input!$A181:'Input'!$A$1006)&gt;0))&lt;&gt;0),"Row is skipped.",IF(AND(Input!$A180="",Input!$A181=""),"", IF(Input!G180="","Data is missing.",""))))</f>
        <v/>
      </c>
      <c r="I181" s="156"/>
      <c r="J181" s="191" t="str">
        <f>IFERROR(VLOOKUP(VLOOKUP(Input!$D180,'Measure List'!$A:$AN,40,FALSE),UIR!$A$1:$Q$27,17,FALSE),"")</f>
        <v/>
      </c>
      <c r="K181" s="192" t="str">
        <f>IFERROR(VLOOKUP(Input!$D180,'Measure List'!$A:$AN,40,FALSE),"")</f>
        <v/>
      </c>
      <c r="L181" s="156"/>
      <c r="M181" s="193" t="str">
        <f>IF(B181="","",IF(AND(Input!H180="",IFERROR(VLOOKUP(K181,UIR!$A$2:$P$21,2,FALSE),"")&lt;&gt;""),"Data is Missing.",""))</f>
        <v/>
      </c>
      <c r="N181" s="194" t="str">
        <f>IF(B181="","",IF(AND(Input!I180="",IFERROR(VLOOKUP(K181,UIR!$A$2:$P$21,3,FALSE),"")&lt;&gt;""),"Data is Missing.",""))</f>
        <v/>
      </c>
      <c r="O181" s="194" t="str">
        <f>IF(B181="","",IF(AND(Input!J180="",IFERROR(VLOOKUP(K181,UIR!$A$2:$P$21,4,FALSE),"")&lt;&gt;""),"Data is Missing.",""))</f>
        <v/>
      </c>
      <c r="P181" s="194" t="str">
        <f>IF(B181="","",IF(AND(Input!K180="",IFERROR(VLOOKUP(K181,UIR!$A$2:$P$21,5,FALSE),"")&lt;&gt;""),"Data is Missing.",""))</f>
        <v/>
      </c>
      <c r="Q181" s="194" t="str">
        <f>IF(B181="","",IF(AND(Input!L180="",IFERROR(VLOOKUP(K181,UIR!$A$2:$P$21,6,FALSE),"")&lt;&gt;""),"Data is Missing.",""))</f>
        <v/>
      </c>
      <c r="R181" s="194" t="str">
        <f>IF(B181="","",IF(AND(Input!M180="",IFERROR(VLOOKUP(K181,UIR!$A$2:$P$21,7,FALSE),"")&lt;&gt;""),"Data is Missing.",""))</f>
        <v/>
      </c>
      <c r="S181" s="194" t="str">
        <f>IF(B181="","",IF(AND(Input!P180="",IFERROR(VLOOKUP(K181,UIR!$A$2:$P$21,8,FALSE),"")&lt;&gt;""),"Data is Missing.",""))</f>
        <v/>
      </c>
      <c r="T181" s="194" t="str">
        <f>IF(B181="","",IF(AND(Input!Q180="",IFERROR(VLOOKUP(K181,UIR!$A$2:$P$21,9,FALSE),"")&lt;&gt;""),"Data is Missing.",""))</f>
        <v/>
      </c>
      <c r="U181" s="194"/>
      <c r="V181" s="194" t="str">
        <f>IF(B181="","",IF(AND(Input!S180="",IFERROR(VLOOKUP(K181,UIR!$A$2:$P$21,11,FALSE),"")&lt;&gt;""),"Data is Missing.",""))</f>
        <v/>
      </c>
      <c r="W181" s="194" t="str">
        <f>IF(B181="","",IF(AND(Input!T180="",IFERROR(VLOOKUP(K181,UIR!$A$2:$P$21,12,FALSE),"")&lt;&gt;""),"Data is Missing.",""))</f>
        <v/>
      </c>
      <c r="X181" s="194" t="str">
        <f>IF(B181="","",IF(AND(Input!V180="",IFERROR(VLOOKUP(K181,UIR!$A$2:$P$21,13,FALSE),"")&lt;&gt;""),"Data is Missing.",""))</f>
        <v/>
      </c>
      <c r="Y181" s="194" t="str">
        <f>IF(B181="","",IF(AND(Input!W180="",IFERROR(VLOOKUP(K181,UIR!$A$2:$P$21,14,FALSE),"")&lt;&gt;""),"Data is Missing.",""))</f>
        <v/>
      </c>
      <c r="Z181" s="194" t="str">
        <f>IF(B181="","",IF(AND(Input!X180="",IFERROR(VLOOKUP(K181,UIR!$A$2:$P$21,15,FALSE),"")&lt;&gt;""),"Data is Missing.",""))</f>
        <v/>
      </c>
      <c r="AA181" s="195" t="str">
        <f>IF(B181="","",IF(AND(Input!Y180="",IFERROR(VLOOKUP(K181,UIR!$A$2:$P$21,16,FALSE),"")&lt;&gt;""),"Data is Missing.",""))</f>
        <v/>
      </c>
      <c r="AC181" s="202" t="str">
        <f>IF(ISERROR(IF(Input!D180="","",IF(ISERROR(VLOOKUP(Input!D180,'Measure List'!$A$2:$A$30000,1,0)),"Invalid RefNo",""))),"",IF(Input!D180="","",IF(ISERROR(VLOOKUP(Input!D180,'Measure List'!$A$2:$A$30000,1,0)),"Invalid RefNo","")))</f>
        <v/>
      </c>
      <c r="AD181" s="156"/>
      <c r="AE181" s="156"/>
      <c r="AF181" s="156"/>
      <c r="AG181" s="156"/>
      <c r="AH181" s="156"/>
      <c r="AI181" s="156"/>
      <c r="AJ181" s="156"/>
      <c r="AK181" s="156"/>
      <c r="AL181" s="203" t="str">
        <f>IF(COUNTIF(Dropdowns!$K$2:$K$7,Input!S180)&gt;0,"",IF(Input!S180="","","Invalid Type"))</f>
        <v/>
      </c>
      <c r="AN181" s="204" t="str">
        <f>IF(Input!C180="","",IF(ISNUMBER(VALUE(Input!C180)),"","Needs to be a number."))</f>
        <v/>
      </c>
      <c r="AO181" s="205" t="str">
        <f>IF(Input!E180="","",IF(ISNUMBER(VALUE(Input!E180)),"","Needs to be a number."))</f>
        <v/>
      </c>
      <c r="AP181" s="205" t="str">
        <f>IF(Input!N180="","",IF(ISNUMBER(VALUE(Input!N180)),"","Needs to be a number."))</f>
        <v/>
      </c>
      <c r="AQ181" s="205" t="str">
        <f>IF(Input!O180="","",IF(ISNUMBER(VALUE(Input!O180)),"","Needs to be a number."))</f>
        <v/>
      </c>
      <c r="AR181" s="205" t="str">
        <f>IF(Input!V180="","",IF(ISNUMBER(VALUE(Input!V180)),"","Needs to be a number."))</f>
        <v/>
      </c>
      <c r="AS181" s="205" t="str">
        <f>IF(Input!W180="","",IF(ISNUMBER(VALUE(Input!W180)),"","Needs to be a number."))</f>
        <v/>
      </c>
      <c r="AT181" s="205" t="str">
        <f>IF(Input!X180="","",IF(ISNUMBER(VALUE(Input!X180)),"","Needs to be a number."))</f>
        <v/>
      </c>
      <c r="AU181" s="206" t="str">
        <f>IF(Input!Y180="","",IF(ISNUMBER(VALUE(Input!Y180)),"","Needs to be a number."))</f>
        <v/>
      </c>
      <c r="AV181" s="207"/>
      <c r="AW181" s="259" t="str">
        <f>IF(OR(VALUE(Input!C180)&lt;0,VALUE(Input!C180)&gt;100), "Invalid EEI %","")</f>
        <v/>
      </c>
      <c r="AX181" s="207"/>
      <c r="AY181" s="278" t="str">
        <f>IF(Input!E180="","",IF(VALUE(Input!E180)=0,"Do not enter 0.",""))</f>
        <v/>
      </c>
    </row>
    <row r="182" spans="2:51" x14ac:dyDescent="0.3">
      <c r="B182" s="188" t="str">
        <f>Input!A181</f>
        <v/>
      </c>
      <c r="C182" s="189" t="str">
        <f>IF(ISERROR(IF(AND(Input!$A181="",SUMPRODUCT(--(LEN(Input!$A182:'Input'!$A$1006)&gt;0))&lt;&gt;0),"Row is skipped.",IF(AND(Input!$A181="",Input!$A182=""),"", IF(Input!B181="","Data is missing.","")))),"",IF(AND(Input!$A181="",SUMPRODUCT(--(LEN(Input!$A182:'Input'!$A$1006)&gt;0))&lt;&gt;0),"Row is skipped.",IF(AND(Input!$A181="",Input!$A182=""),"", IF(Input!B181="","Data is missing.",""))))</f>
        <v/>
      </c>
      <c r="D182" s="189" t="str">
        <f>IF(ISERROR(IF(AND(Input!$A181="",SUMPRODUCT(--(LEN(Input!$A182:'Input'!$A$1006)&gt;0))&lt;&gt;0),"Row is skipped.",IF(AND(Input!$A181="",Input!$A182=""),"", IF(Input!C181="","Data is missing.","")))),"",IF(AND(Input!$A181="",SUMPRODUCT(--(LEN(Input!$A182:'Input'!$A$1006)&gt;0))&lt;&gt;0),"Row is skipped.",IF(AND(Input!$A181="",Input!$A182=""),"", IF(Input!C181="","Data is missing.",""))))</f>
        <v/>
      </c>
      <c r="E182" s="189" t="str">
        <f>IF(ISERROR(IF(AND(Input!$A181="",SUMPRODUCT(--(LEN(Input!$A182:'Input'!$A$1006)&gt;0))&lt;&gt;0),"Row is skipped.",IF(AND(Input!$A181="",Input!$A182=""),"", IF(Input!D181="","Data is missing.","")))),"",IF(AND(Input!$A181="",SUMPRODUCT(--(LEN(Input!$A182:'Input'!$A$1006)&gt;0))&lt;&gt;0),"Row is skipped.",IF(AND(Input!$A181="",Input!$A182=""),"", IF(Input!D181="","Data is missing.",""))))</f>
        <v/>
      </c>
      <c r="F182" s="189" t="str">
        <f>IF(ISERROR(IF(AND(Input!$A181="",SUMPRODUCT(--(LEN(Input!$A182:'Input'!$A$1006)&gt;0))&lt;&gt;0),"Row is skipped.",IF(AND(Input!$A181="",Input!$A182=""),"", IF(Input!E181="","Data is missing.","")))),"",IF(AND(Input!$A181="",SUMPRODUCT(--(LEN(Input!$A182:'Input'!$A$1006)&gt;0))&lt;&gt;0),"Row is skipped.",IF(AND(Input!$A181="",Input!$A182=""),"", IF(Input!E181="","Data is missing.",""))))</f>
        <v/>
      </c>
      <c r="G182" s="189" t="str">
        <f>IF(ISERROR(IF(AND(Input!$A181="",SUMPRODUCT(--(LEN(Input!$A182:'Input'!$A$1006)&gt;0))&lt;&gt;0),"Row is skipped.",IF(AND(Input!$A181="",Input!$A182=""),"", IF(Input!F181="","Data is missing.","")))),"",IF(AND(Input!$A181="",SUMPRODUCT(--(LEN(Input!$A182:'Input'!$A$1006)&gt;0))&lt;&gt;0),"Row is skipped.",IF(AND(Input!$A181="",Input!$A182=""),"", IF(Input!F181="","Data is missing.",""))))</f>
        <v/>
      </c>
      <c r="H182" s="190" t="str">
        <f>IF(ISERROR(IF(AND(Input!$A181="",SUMPRODUCT(--(LEN(Input!$A182:'Input'!$A$1006)&gt;0))&lt;&gt;0),"Row is skipped.",IF(AND(Input!$A181="",Input!$A182=""),"", IF(Input!G181="","Data is missing.","")))),"",IF(AND(Input!$A181="",SUMPRODUCT(--(LEN(Input!$A182:'Input'!$A$1006)&gt;0))&lt;&gt;0),"Row is skipped.",IF(AND(Input!$A181="",Input!$A182=""),"", IF(Input!G181="","Data is missing.",""))))</f>
        <v/>
      </c>
      <c r="I182" s="156"/>
      <c r="J182" s="191" t="str">
        <f>IFERROR(VLOOKUP(VLOOKUP(Input!$D181,'Measure List'!$A:$AN,40,FALSE),UIR!$A$1:$Q$27,17,FALSE),"")</f>
        <v/>
      </c>
      <c r="K182" s="192" t="str">
        <f>IFERROR(VLOOKUP(Input!$D181,'Measure List'!$A:$AN,40,FALSE),"")</f>
        <v/>
      </c>
      <c r="L182" s="156"/>
      <c r="M182" s="193" t="str">
        <f>IF(B182="","",IF(AND(Input!H181="",IFERROR(VLOOKUP(K182,UIR!$A$2:$P$21,2,FALSE),"")&lt;&gt;""),"Data is Missing.",""))</f>
        <v/>
      </c>
      <c r="N182" s="194" t="str">
        <f>IF(B182="","",IF(AND(Input!I181="",IFERROR(VLOOKUP(K182,UIR!$A$2:$P$21,3,FALSE),"")&lt;&gt;""),"Data is Missing.",""))</f>
        <v/>
      </c>
      <c r="O182" s="194" t="str">
        <f>IF(B182="","",IF(AND(Input!J181="",IFERROR(VLOOKUP(K182,UIR!$A$2:$P$21,4,FALSE),"")&lt;&gt;""),"Data is Missing.",""))</f>
        <v/>
      </c>
      <c r="P182" s="194" t="str">
        <f>IF(B182="","",IF(AND(Input!K181="",IFERROR(VLOOKUP(K182,UIR!$A$2:$P$21,5,FALSE),"")&lt;&gt;""),"Data is Missing.",""))</f>
        <v/>
      </c>
      <c r="Q182" s="194" t="str">
        <f>IF(B182="","",IF(AND(Input!L181="",IFERROR(VLOOKUP(K182,UIR!$A$2:$P$21,6,FALSE),"")&lt;&gt;""),"Data is Missing.",""))</f>
        <v/>
      </c>
      <c r="R182" s="194" t="str">
        <f>IF(B182="","",IF(AND(Input!M181="",IFERROR(VLOOKUP(K182,UIR!$A$2:$P$21,7,FALSE),"")&lt;&gt;""),"Data is Missing.",""))</f>
        <v/>
      </c>
      <c r="S182" s="194" t="str">
        <f>IF(B182="","",IF(AND(Input!P181="",IFERROR(VLOOKUP(K182,UIR!$A$2:$P$21,8,FALSE),"")&lt;&gt;""),"Data is Missing.",""))</f>
        <v/>
      </c>
      <c r="T182" s="194" t="str">
        <f>IF(B182="","",IF(AND(Input!Q181="",IFERROR(VLOOKUP(K182,UIR!$A$2:$P$21,9,FALSE),"")&lt;&gt;""),"Data is Missing.",""))</f>
        <v/>
      </c>
      <c r="U182" s="194"/>
      <c r="V182" s="194" t="str">
        <f>IF(B182="","",IF(AND(Input!S181="",IFERROR(VLOOKUP(K182,UIR!$A$2:$P$21,11,FALSE),"")&lt;&gt;""),"Data is Missing.",""))</f>
        <v/>
      </c>
      <c r="W182" s="194" t="str">
        <f>IF(B182="","",IF(AND(Input!T181="",IFERROR(VLOOKUP(K182,UIR!$A$2:$P$21,12,FALSE),"")&lt;&gt;""),"Data is Missing.",""))</f>
        <v/>
      </c>
      <c r="X182" s="194" t="str">
        <f>IF(B182="","",IF(AND(Input!V181="",IFERROR(VLOOKUP(K182,UIR!$A$2:$P$21,13,FALSE),"")&lt;&gt;""),"Data is Missing.",""))</f>
        <v/>
      </c>
      <c r="Y182" s="194" t="str">
        <f>IF(B182="","",IF(AND(Input!W181="",IFERROR(VLOOKUP(K182,UIR!$A$2:$P$21,14,FALSE),"")&lt;&gt;""),"Data is Missing.",""))</f>
        <v/>
      </c>
      <c r="Z182" s="194" t="str">
        <f>IF(B182="","",IF(AND(Input!X181="",IFERROR(VLOOKUP(K182,UIR!$A$2:$P$21,15,FALSE),"")&lt;&gt;""),"Data is Missing.",""))</f>
        <v/>
      </c>
      <c r="AA182" s="195" t="str">
        <f>IF(B182="","",IF(AND(Input!Y181="",IFERROR(VLOOKUP(K182,UIR!$A$2:$P$21,16,FALSE),"")&lt;&gt;""),"Data is Missing.",""))</f>
        <v/>
      </c>
      <c r="AC182" s="202" t="str">
        <f>IF(ISERROR(IF(Input!D181="","",IF(ISERROR(VLOOKUP(Input!D181,'Measure List'!$A$2:$A$30000,1,0)),"Invalid RefNo",""))),"",IF(Input!D181="","",IF(ISERROR(VLOOKUP(Input!D181,'Measure List'!$A$2:$A$30000,1,0)),"Invalid RefNo","")))</f>
        <v/>
      </c>
      <c r="AD182" s="156"/>
      <c r="AE182" s="156"/>
      <c r="AF182" s="156"/>
      <c r="AG182" s="156"/>
      <c r="AH182" s="156"/>
      <c r="AI182" s="156"/>
      <c r="AJ182" s="156"/>
      <c r="AK182" s="156"/>
      <c r="AL182" s="203" t="str">
        <f>IF(COUNTIF(Dropdowns!$K$2:$K$7,Input!S181)&gt;0,"",IF(Input!S181="","","Invalid Type"))</f>
        <v/>
      </c>
      <c r="AN182" s="204" t="str">
        <f>IF(Input!C181="","",IF(ISNUMBER(VALUE(Input!C181)),"","Needs to be a number."))</f>
        <v/>
      </c>
      <c r="AO182" s="205" t="str">
        <f>IF(Input!E181="","",IF(ISNUMBER(VALUE(Input!E181)),"","Needs to be a number."))</f>
        <v/>
      </c>
      <c r="AP182" s="205" t="str">
        <f>IF(Input!N181="","",IF(ISNUMBER(VALUE(Input!N181)),"","Needs to be a number."))</f>
        <v/>
      </c>
      <c r="AQ182" s="205" t="str">
        <f>IF(Input!O181="","",IF(ISNUMBER(VALUE(Input!O181)),"","Needs to be a number."))</f>
        <v/>
      </c>
      <c r="AR182" s="205" t="str">
        <f>IF(Input!V181="","",IF(ISNUMBER(VALUE(Input!V181)),"","Needs to be a number."))</f>
        <v/>
      </c>
      <c r="AS182" s="205" t="str">
        <f>IF(Input!W181="","",IF(ISNUMBER(VALUE(Input!W181)),"","Needs to be a number."))</f>
        <v/>
      </c>
      <c r="AT182" s="205" t="str">
        <f>IF(Input!X181="","",IF(ISNUMBER(VALUE(Input!X181)),"","Needs to be a number."))</f>
        <v/>
      </c>
      <c r="AU182" s="206" t="str">
        <f>IF(Input!Y181="","",IF(ISNUMBER(VALUE(Input!Y181)),"","Needs to be a number."))</f>
        <v/>
      </c>
      <c r="AV182" s="207"/>
      <c r="AW182" s="259" t="str">
        <f>IF(OR(VALUE(Input!C181)&lt;0,VALUE(Input!C181)&gt;100), "Invalid EEI %","")</f>
        <v/>
      </c>
      <c r="AX182" s="207"/>
      <c r="AY182" s="278" t="str">
        <f>IF(Input!E181="","",IF(VALUE(Input!E181)=0,"Do not enter 0.",""))</f>
        <v/>
      </c>
    </row>
    <row r="183" spans="2:51" x14ac:dyDescent="0.3">
      <c r="B183" s="188" t="str">
        <f>Input!A182</f>
        <v/>
      </c>
      <c r="C183" s="189" t="str">
        <f>IF(ISERROR(IF(AND(Input!$A182="",SUMPRODUCT(--(LEN(Input!$A183:'Input'!$A$1006)&gt;0))&lt;&gt;0),"Row is skipped.",IF(AND(Input!$A182="",Input!$A183=""),"", IF(Input!B182="","Data is missing.","")))),"",IF(AND(Input!$A182="",SUMPRODUCT(--(LEN(Input!$A183:'Input'!$A$1006)&gt;0))&lt;&gt;0),"Row is skipped.",IF(AND(Input!$A182="",Input!$A183=""),"", IF(Input!B182="","Data is missing.",""))))</f>
        <v/>
      </c>
      <c r="D183" s="189" t="str">
        <f>IF(ISERROR(IF(AND(Input!$A182="",SUMPRODUCT(--(LEN(Input!$A183:'Input'!$A$1006)&gt;0))&lt;&gt;0),"Row is skipped.",IF(AND(Input!$A182="",Input!$A183=""),"", IF(Input!C182="","Data is missing.","")))),"",IF(AND(Input!$A182="",SUMPRODUCT(--(LEN(Input!$A183:'Input'!$A$1006)&gt;0))&lt;&gt;0),"Row is skipped.",IF(AND(Input!$A182="",Input!$A183=""),"", IF(Input!C182="","Data is missing.",""))))</f>
        <v/>
      </c>
      <c r="E183" s="189" t="str">
        <f>IF(ISERROR(IF(AND(Input!$A182="",SUMPRODUCT(--(LEN(Input!$A183:'Input'!$A$1006)&gt;0))&lt;&gt;0),"Row is skipped.",IF(AND(Input!$A182="",Input!$A183=""),"", IF(Input!D182="","Data is missing.","")))),"",IF(AND(Input!$A182="",SUMPRODUCT(--(LEN(Input!$A183:'Input'!$A$1006)&gt;0))&lt;&gt;0),"Row is skipped.",IF(AND(Input!$A182="",Input!$A183=""),"", IF(Input!D182="","Data is missing.",""))))</f>
        <v/>
      </c>
      <c r="F183" s="189" t="str">
        <f>IF(ISERROR(IF(AND(Input!$A182="",SUMPRODUCT(--(LEN(Input!$A183:'Input'!$A$1006)&gt;0))&lt;&gt;0),"Row is skipped.",IF(AND(Input!$A182="",Input!$A183=""),"", IF(Input!E182="","Data is missing.","")))),"",IF(AND(Input!$A182="",SUMPRODUCT(--(LEN(Input!$A183:'Input'!$A$1006)&gt;0))&lt;&gt;0),"Row is skipped.",IF(AND(Input!$A182="",Input!$A183=""),"", IF(Input!E182="","Data is missing.",""))))</f>
        <v/>
      </c>
      <c r="G183" s="189" t="str">
        <f>IF(ISERROR(IF(AND(Input!$A182="",SUMPRODUCT(--(LEN(Input!$A183:'Input'!$A$1006)&gt;0))&lt;&gt;0),"Row is skipped.",IF(AND(Input!$A182="",Input!$A183=""),"", IF(Input!F182="","Data is missing.","")))),"",IF(AND(Input!$A182="",SUMPRODUCT(--(LEN(Input!$A183:'Input'!$A$1006)&gt;0))&lt;&gt;0),"Row is skipped.",IF(AND(Input!$A182="",Input!$A183=""),"", IF(Input!F182="","Data is missing.",""))))</f>
        <v/>
      </c>
      <c r="H183" s="190" t="str">
        <f>IF(ISERROR(IF(AND(Input!$A182="",SUMPRODUCT(--(LEN(Input!$A183:'Input'!$A$1006)&gt;0))&lt;&gt;0),"Row is skipped.",IF(AND(Input!$A182="",Input!$A183=""),"", IF(Input!G182="","Data is missing.","")))),"",IF(AND(Input!$A182="",SUMPRODUCT(--(LEN(Input!$A183:'Input'!$A$1006)&gt;0))&lt;&gt;0),"Row is skipped.",IF(AND(Input!$A182="",Input!$A183=""),"", IF(Input!G182="","Data is missing.",""))))</f>
        <v/>
      </c>
      <c r="I183" s="156"/>
      <c r="J183" s="191" t="str">
        <f>IFERROR(VLOOKUP(VLOOKUP(Input!$D182,'Measure List'!$A:$AN,40,FALSE),UIR!$A$1:$Q$27,17,FALSE),"")</f>
        <v/>
      </c>
      <c r="K183" s="192" t="str">
        <f>IFERROR(VLOOKUP(Input!$D182,'Measure List'!$A:$AN,40,FALSE),"")</f>
        <v/>
      </c>
      <c r="L183" s="156"/>
      <c r="M183" s="193" t="str">
        <f>IF(B183="","",IF(AND(Input!H182="",IFERROR(VLOOKUP(K183,UIR!$A$2:$P$21,2,FALSE),"")&lt;&gt;""),"Data is Missing.",""))</f>
        <v/>
      </c>
      <c r="N183" s="194" t="str">
        <f>IF(B183="","",IF(AND(Input!I182="",IFERROR(VLOOKUP(K183,UIR!$A$2:$P$21,3,FALSE),"")&lt;&gt;""),"Data is Missing.",""))</f>
        <v/>
      </c>
      <c r="O183" s="194" t="str">
        <f>IF(B183="","",IF(AND(Input!J182="",IFERROR(VLOOKUP(K183,UIR!$A$2:$P$21,4,FALSE),"")&lt;&gt;""),"Data is Missing.",""))</f>
        <v/>
      </c>
      <c r="P183" s="194" t="str">
        <f>IF(B183="","",IF(AND(Input!K182="",IFERROR(VLOOKUP(K183,UIR!$A$2:$P$21,5,FALSE),"")&lt;&gt;""),"Data is Missing.",""))</f>
        <v/>
      </c>
      <c r="Q183" s="194" t="str">
        <f>IF(B183="","",IF(AND(Input!L182="",IFERROR(VLOOKUP(K183,UIR!$A$2:$P$21,6,FALSE),"")&lt;&gt;""),"Data is Missing.",""))</f>
        <v/>
      </c>
      <c r="R183" s="194" t="str">
        <f>IF(B183="","",IF(AND(Input!M182="",IFERROR(VLOOKUP(K183,UIR!$A$2:$P$21,7,FALSE),"")&lt;&gt;""),"Data is Missing.",""))</f>
        <v/>
      </c>
      <c r="S183" s="194" t="str">
        <f>IF(B183="","",IF(AND(Input!P182="",IFERROR(VLOOKUP(K183,UIR!$A$2:$P$21,8,FALSE),"")&lt;&gt;""),"Data is Missing.",""))</f>
        <v/>
      </c>
      <c r="T183" s="194" t="str">
        <f>IF(B183="","",IF(AND(Input!Q182="",IFERROR(VLOOKUP(K183,UIR!$A$2:$P$21,9,FALSE),"")&lt;&gt;""),"Data is Missing.",""))</f>
        <v/>
      </c>
      <c r="U183" s="194"/>
      <c r="V183" s="194" t="str">
        <f>IF(B183="","",IF(AND(Input!S182="",IFERROR(VLOOKUP(K183,UIR!$A$2:$P$21,11,FALSE),"")&lt;&gt;""),"Data is Missing.",""))</f>
        <v/>
      </c>
      <c r="W183" s="194" t="str">
        <f>IF(B183="","",IF(AND(Input!T182="",IFERROR(VLOOKUP(K183,UIR!$A$2:$P$21,12,FALSE),"")&lt;&gt;""),"Data is Missing.",""))</f>
        <v/>
      </c>
      <c r="X183" s="194" t="str">
        <f>IF(B183="","",IF(AND(Input!V182="",IFERROR(VLOOKUP(K183,UIR!$A$2:$P$21,13,FALSE),"")&lt;&gt;""),"Data is Missing.",""))</f>
        <v/>
      </c>
      <c r="Y183" s="194" t="str">
        <f>IF(B183="","",IF(AND(Input!W182="",IFERROR(VLOOKUP(K183,UIR!$A$2:$P$21,14,FALSE),"")&lt;&gt;""),"Data is Missing.",""))</f>
        <v/>
      </c>
      <c r="Z183" s="194" t="str">
        <f>IF(B183="","",IF(AND(Input!X182="",IFERROR(VLOOKUP(K183,UIR!$A$2:$P$21,15,FALSE),"")&lt;&gt;""),"Data is Missing.",""))</f>
        <v/>
      </c>
      <c r="AA183" s="195" t="str">
        <f>IF(B183="","",IF(AND(Input!Y182="",IFERROR(VLOOKUP(K183,UIR!$A$2:$P$21,16,FALSE),"")&lt;&gt;""),"Data is Missing.",""))</f>
        <v/>
      </c>
      <c r="AC183" s="202" t="str">
        <f>IF(ISERROR(IF(Input!D182="","",IF(ISERROR(VLOOKUP(Input!D182,'Measure List'!$A$2:$A$30000,1,0)),"Invalid RefNo",""))),"",IF(Input!D182="","",IF(ISERROR(VLOOKUP(Input!D182,'Measure List'!$A$2:$A$30000,1,0)),"Invalid RefNo","")))</f>
        <v/>
      </c>
      <c r="AD183" s="156"/>
      <c r="AE183" s="156"/>
      <c r="AF183" s="156"/>
      <c r="AG183" s="156"/>
      <c r="AH183" s="156"/>
      <c r="AI183" s="156"/>
      <c r="AJ183" s="156"/>
      <c r="AK183" s="156"/>
      <c r="AL183" s="203" t="str">
        <f>IF(COUNTIF(Dropdowns!$K$2:$K$7,Input!S182)&gt;0,"",IF(Input!S182="","","Invalid Type"))</f>
        <v/>
      </c>
      <c r="AN183" s="204" t="str">
        <f>IF(Input!C182="","",IF(ISNUMBER(VALUE(Input!C182)),"","Needs to be a number."))</f>
        <v/>
      </c>
      <c r="AO183" s="205" t="str">
        <f>IF(Input!E182="","",IF(ISNUMBER(VALUE(Input!E182)),"","Needs to be a number."))</f>
        <v/>
      </c>
      <c r="AP183" s="205" t="str">
        <f>IF(Input!N182="","",IF(ISNUMBER(VALUE(Input!N182)),"","Needs to be a number."))</f>
        <v/>
      </c>
      <c r="AQ183" s="205" t="str">
        <f>IF(Input!O182="","",IF(ISNUMBER(VALUE(Input!O182)),"","Needs to be a number."))</f>
        <v/>
      </c>
      <c r="AR183" s="205" t="str">
        <f>IF(Input!V182="","",IF(ISNUMBER(VALUE(Input!V182)),"","Needs to be a number."))</f>
        <v/>
      </c>
      <c r="AS183" s="205" t="str">
        <f>IF(Input!W182="","",IF(ISNUMBER(VALUE(Input!W182)),"","Needs to be a number."))</f>
        <v/>
      </c>
      <c r="AT183" s="205" t="str">
        <f>IF(Input!X182="","",IF(ISNUMBER(VALUE(Input!X182)),"","Needs to be a number."))</f>
        <v/>
      </c>
      <c r="AU183" s="206" t="str">
        <f>IF(Input!Y182="","",IF(ISNUMBER(VALUE(Input!Y182)),"","Needs to be a number."))</f>
        <v/>
      </c>
      <c r="AV183" s="207"/>
      <c r="AW183" s="259" t="str">
        <f>IF(OR(VALUE(Input!C182)&lt;0,VALUE(Input!C182)&gt;100), "Invalid EEI %","")</f>
        <v/>
      </c>
      <c r="AX183" s="207"/>
      <c r="AY183" s="278" t="str">
        <f>IF(Input!E182="","",IF(VALUE(Input!E182)=0,"Do not enter 0.",""))</f>
        <v/>
      </c>
    </row>
    <row r="184" spans="2:51" x14ac:dyDescent="0.3">
      <c r="B184" s="188" t="str">
        <f>Input!A183</f>
        <v/>
      </c>
      <c r="C184" s="189" t="str">
        <f>IF(ISERROR(IF(AND(Input!$A183="",SUMPRODUCT(--(LEN(Input!$A184:'Input'!$A$1006)&gt;0))&lt;&gt;0),"Row is skipped.",IF(AND(Input!$A183="",Input!$A184=""),"", IF(Input!B183="","Data is missing.","")))),"",IF(AND(Input!$A183="",SUMPRODUCT(--(LEN(Input!$A184:'Input'!$A$1006)&gt;0))&lt;&gt;0),"Row is skipped.",IF(AND(Input!$A183="",Input!$A184=""),"", IF(Input!B183="","Data is missing.",""))))</f>
        <v/>
      </c>
      <c r="D184" s="189" t="str">
        <f>IF(ISERROR(IF(AND(Input!$A183="",SUMPRODUCT(--(LEN(Input!$A184:'Input'!$A$1006)&gt;0))&lt;&gt;0),"Row is skipped.",IF(AND(Input!$A183="",Input!$A184=""),"", IF(Input!C183="","Data is missing.","")))),"",IF(AND(Input!$A183="",SUMPRODUCT(--(LEN(Input!$A184:'Input'!$A$1006)&gt;0))&lt;&gt;0),"Row is skipped.",IF(AND(Input!$A183="",Input!$A184=""),"", IF(Input!C183="","Data is missing.",""))))</f>
        <v/>
      </c>
      <c r="E184" s="189" t="str">
        <f>IF(ISERROR(IF(AND(Input!$A183="",SUMPRODUCT(--(LEN(Input!$A184:'Input'!$A$1006)&gt;0))&lt;&gt;0),"Row is skipped.",IF(AND(Input!$A183="",Input!$A184=""),"", IF(Input!D183="","Data is missing.","")))),"",IF(AND(Input!$A183="",SUMPRODUCT(--(LEN(Input!$A184:'Input'!$A$1006)&gt;0))&lt;&gt;0),"Row is skipped.",IF(AND(Input!$A183="",Input!$A184=""),"", IF(Input!D183="","Data is missing.",""))))</f>
        <v/>
      </c>
      <c r="F184" s="189" t="str">
        <f>IF(ISERROR(IF(AND(Input!$A183="",SUMPRODUCT(--(LEN(Input!$A184:'Input'!$A$1006)&gt;0))&lt;&gt;0),"Row is skipped.",IF(AND(Input!$A183="",Input!$A184=""),"", IF(Input!E183="","Data is missing.","")))),"",IF(AND(Input!$A183="",SUMPRODUCT(--(LEN(Input!$A184:'Input'!$A$1006)&gt;0))&lt;&gt;0),"Row is skipped.",IF(AND(Input!$A183="",Input!$A184=""),"", IF(Input!E183="","Data is missing.",""))))</f>
        <v/>
      </c>
      <c r="G184" s="189" t="str">
        <f>IF(ISERROR(IF(AND(Input!$A183="",SUMPRODUCT(--(LEN(Input!$A184:'Input'!$A$1006)&gt;0))&lt;&gt;0),"Row is skipped.",IF(AND(Input!$A183="",Input!$A184=""),"", IF(Input!F183="","Data is missing.","")))),"",IF(AND(Input!$A183="",SUMPRODUCT(--(LEN(Input!$A184:'Input'!$A$1006)&gt;0))&lt;&gt;0),"Row is skipped.",IF(AND(Input!$A183="",Input!$A184=""),"", IF(Input!F183="","Data is missing.",""))))</f>
        <v/>
      </c>
      <c r="H184" s="190" t="str">
        <f>IF(ISERROR(IF(AND(Input!$A183="",SUMPRODUCT(--(LEN(Input!$A184:'Input'!$A$1006)&gt;0))&lt;&gt;0),"Row is skipped.",IF(AND(Input!$A183="",Input!$A184=""),"", IF(Input!G183="","Data is missing.","")))),"",IF(AND(Input!$A183="",SUMPRODUCT(--(LEN(Input!$A184:'Input'!$A$1006)&gt;0))&lt;&gt;0),"Row is skipped.",IF(AND(Input!$A183="",Input!$A184=""),"", IF(Input!G183="","Data is missing.",""))))</f>
        <v/>
      </c>
      <c r="I184" s="156"/>
      <c r="J184" s="191" t="str">
        <f>IFERROR(VLOOKUP(VLOOKUP(Input!$D183,'Measure List'!$A:$AN,40,FALSE),UIR!$A$1:$Q$27,17,FALSE),"")</f>
        <v/>
      </c>
      <c r="K184" s="192" t="str">
        <f>IFERROR(VLOOKUP(Input!$D183,'Measure List'!$A:$AN,40,FALSE),"")</f>
        <v/>
      </c>
      <c r="L184" s="156"/>
      <c r="M184" s="193" t="str">
        <f>IF(B184="","",IF(AND(Input!H183="",IFERROR(VLOOKUP(K184,UIR!$A$2:$P$21,2,FALSE),"")&lt;&gt;""),"Data is Missing.",""))</f>
        <v/>
      </c>
      <c r="N184" s="194" t="str">
        <f>IF(B184="","",IF(AND(Input!I183="",IFERROR(VLOOKUP(K184,UIR!$A$2:$P$21,3,FALSE),"")&lt;&gt;""),"Data is Missing.",""))</f>
        <v/>
      </c>
      <c r="O184" s="194" t="str">
        <f>IF(B184="","",IF(AND(Input!J183="",IFERROR(VLOOKUP(K184,UIR!$A$2:$P$21,4,FALSE),"")&lt;&gt;""),"Data is Missing.",""))</f>
        <v/>
      </c>
      <c r="P184" s="194" t="str">
        <f>IF(B184="","",IF(AND(Input!K183="",IFERROR(VLOOKUP(K184,UIR!$A$2:$P$21,5,FALSE),"")&lt;&gt;""),"Data is Missing.",""))</f>
        <v/>
      </c>
      <c r="Q184" s="194" t="str">
        <f>IF(B184="","",IF(AND(Input!L183="",IFERROR(VLOOKUP(K184,UIR!$A$2:$P$21,6,FALSE),"")&lt;&gt;""),"Data is Missing.",""))</f>
        <v/>
      </c>
      <c r="R184" s="194" t="str">
        <f>IF(B184="","",IF(AND(Input!M183="",IFERROR(VLOOKUP(K184,UIR!$A$2:$P$21,7,FALSE),"")&lt;&gt;""),"Data is Missing.",""))</f>
        <v/>
      </c>
      <c r="S184" s="194" t="str">
        <f>IF(B184="","",IF(AND(Input!P183="",IFERROR(VLOOKUP(K184,UIR!$A$2:$P$21,8,FALSE),"")&lt;&gt;""),"Data is Missing.",""))</f>
        <v/>
      </c>
      <c r="T184" s="194" t="str">
        <f>IF(B184="","",IF(AND(Input!Q183="",IFERROR(VLOOKUP(K184,UIR!$A$2:$P$21,9,FALSE),"")&lt;&gt;""),"Data is Missing.",""))</f>
        <v/>
      </c>
      <c r="U184" s="194"/>
      <c r="V184" s="194" t="str">
        <f>IF(B184="","",IF(AND(Input!S183="",IFERROR(VLOOKUP(K184,UIR!$A$2:$P$21,11,FALSE),"")&lt;&gt;""),"Data is Missing.",""))</f>
        <v/>
      </c>
      <c r="W184" s="194" t="str">
        <f>IF(B184="","",IF(AND(Input!T183="",IFERROR(VLOOKUP(K184,UIR!$A$2:$P$21,12,FALSE),"")&lt;&gt;""),"Data is Missing.",""))</f>
        <v/>
      </c>
      <c r="X184" s="194" t="str">
        <f>IF(B184="","",IF(AND(Input!V183="",IFERROR(VLOOKUP(K184,UIR!$A$2:$P$21,13,FALSE),"")&lt;&gt;""),"Data is Missing.",""))</f>
        <v/>
      </c>
      <c r="Y184" s="194" t="str">
        <f>IF(B184="","",IF(AND(Input!W183="",IFERROR(VLOOKUP(K184,UIR!$A$2:$P$21,14,FALSE),"")&lt;&gt;""),"Data is Missing.",""))</f>
        <v/>
      </c>
      <c r="Z184" s="194" t="str">
        <f>IF(B184="","",IF(AND(Input!X183="",IFERROR(VLOOKUP(K184,UIR!$A$2:$P$21,15,FALSE),"")&lt;&gt;""),"Data is Missing.",""))</f>
        <v/>
      </c>
      <c r="AA184" s="195" t="str">
        <f>IF(B184="","",IF(AND(Input!Y183="",IFERROR(VLOOKUP(K184,UIR!$A$2:$P$21,16,FALSE),"")&lt;&gt;""),"Data is Missing.",""))</f>
        <v/>
      </c>
      <c r="AC184" s="202" t="str">
        <f>IF(ISERROR(IF(Input!D183="","",IF(ISERROR(VLOOKUP(Input!D183,'Measure List'!$A$2:$A$30000,1,0)),"Invalid RefNo",""))),"",IF(Input!D183="","",IF(ISERROR(VLOOKUP(Input!D183,'Measure List'!$A$2:$A$30000,1,0)),"Invalid RefNo","")))</f>
        <v/>
      </c>
      <c r="AD184" s="156"/>
      <c r="AE184" s="156"/>
      <c r="AF184" s="156"/>
      <c r="AG184" s="156"/>
      <c r="AH184" s="156"/>
      <c r="AI184" s="156"/>
      <c r="AJ184" s="156"/>
      <c r="AK184" s="156"/>
      <c r="AL184" s="203" t="str">
        <f>IF(COUNTIF(Dropdowns!$K$2:$K$7,Input!S183)&gt;0,"",IF(Input!S183="","","Invalid Type"))</f>
        <v/>
      </c>
      <c r="AN184" s="204" t="str">
        <f>IF(Input!C183="","",IF(ISNUMBER(VALUE(Input!C183)),"","Needs to be a number."))</f>
        <v/>
      </c>
      <c r="AO184" s="205" t="str">
        <f>IF(Input!E183="","",IF(ISNUMBER(VALUE(Input!E183)),"","Needs to be a number."))</f>
        <v/>
      </c>
      <c r="AP184" s="205" t="str">
        <f>IF(Input!N183="","",IF(ISNUMBER(VALUE(Input!N183)),"","Needs to be a number."))</f>
        <v/>
      </c>
      <c r="AQ184" s="205" t="str">
        <f>IF(Input!O183="","",IF(ISNUMBER(VALUE(Input!O183)),"","Needs to be a number."))</f>
        <v/>
      </c>
      <c r="AR184" s="205" t="str">
        <f>IF(Input!V183="","",IF(ISNUMBER(VALUE(Input!V183)),"","Needs to be a number."))</f>
        <v/>
      </c>
      <c r="AS184" s="205" t="str">
        <f>IF(Input!W183="","",IF(ISNUMBER(VALUE(Input!W183)),"","Needs to be a number."))</f>
        <v/>
      </c>
      <c r="AT184" s="205" t="str">
        <f>IF(Input!X183="","",IF(ISNUMBER(VALUE(Input!X183)),"","Needs to be a number."))</f>
        <v/>
      </c>
      <c r="AU184" s="206" t="str">
        <f>IF(Input!Y183="","",IF(ISNUMBER(VALUE(Input!Y183)),"","Needs to be a number."))</f>
        <v/>
      </c>
      <c r="AV184" s="207"/>
      <c r="AW184" s="259" t="str">
        <f>IF(OR(VALUE(Input!C183)&lt;0,VALUE(Input!C183)&gt;100), "Invalid EEI %","")</f>
        <v/>
      </c>
      <c r="AX184" s="207"/>
      <c r="AY184" s="278" t="str">
        <f>IF(Input!E183="","",IF(VALUE(Input!E183)=0,"Do not enter 0.",""))</f>
        <v/>
      </c>
    </row>
    <row r="185" spans="2:51" x14ac:dyDescent="0.3">
      <c r="B185" s="188" t="str">
        <f>Input!A184</f>
        <v/>
      </c>
      <c r="C185" s="189" t="str">
        <f>IF(ISERROR(IF(AND(Input!$A184="",SUMPRODUCT(--(LEN(Input!$A185:'Input'!$A$1006)&gt;0))&lt;&gt;0),"Row is skipped.",IF(AND(Input!$A184="",Input!$A185=""),"", IF(Input!B184="","Data is missing.","")))),"",IF(AND(Input!$A184="",SUMPRODUCT(--(LEN(Input!$A185:'Input'!$A$1006)&gt;0))&lt;&gt;0),"Row is skipped.",IF(AND(Input!$A184="",Input!$A185=""),"", IF(Input!B184="","Data is missing.",""))))</f>
        <v/>
      </c>
      <c r="D185" s="189" t="str">
        <f>IF(ISERROR(IF(AND(Input!$A184="",SUMPRODUCT(--(LEN(Input!$A185:'Input'!$A$1006)&gt;0))&lt;&gt;0),"Row is skipped.",IF(AND(Input!$A184="",Input!$A185=""),"", IF(Input!C184="","Data is missing.","")))),"",IF(AND(Input!$A184="",SUMPRODUCT(--(LEN(Input!$A185:'Input'!$A$1006)&gt;0))&lt;&gt;0),"Row is skipped.",IF(AND(Input!$A184="",Input!$A185=""),"", IF(Input!C184="","Data is missing.",""))))</f>
        <v/>
      </c>
      <c r="E185" s="189" t="str">
        <f>IF(ISERROR(IF(AND(Input!$A184="",SUMPRODUCT(--(LEN(Input!$A185:'Input'!$A$1006)&gt;0))&lt;&gt;0),"Row is skipped.",IF(AND(Input!$A184="",Input!$A185=""),"", IF(Input!D184="","Data is missing.","")))),"",IF(AND(Input!$A184="",SUMPRODUCT(--(LEN(Input!$A185:'Input'!$A$1006)&gt;0))&lt;&gt;0),"Row is skipped.",IF(AND(Input!$A184="",Input!$A185=""),"", IF(Input!D184="","Data is missing.",""))))</f>
        <v/>
      </c>
      <c r="F185" s="189" t="str">
        <f>IF(ISERROR(IF(AND(Input!$A184="",SUMPRODUCT(--(LEN(Input!$A185:'Input'!$A$1006)&gt;0))&lt;&gt;0),"Row is skipped.",IF(AND(Input!$A184="",Input!$A185=""),"", IF(Input!E184="","Data is missing.","")))),"",IF(AND(Input!$A184="",SUMPRODUCT(--(LEN(Input!$A185:'Input'!$A$1006)&gt;0))&lt;&gt;0),"Row is skipped.",IF(AND(Input!$A184="",Input!$A185=""),"", IF(Input!E184="","Data is missing.",""))))</f>
        <v/>
      </c>
      <c r="G185" s="189" t="str">
        <f>IF(ISERROR(IF(AND(Input!$A184="",SUMPRODUCT(--(LEN(Input!$A185:'Input'!$A$1006)&gt;0))&lt;&gt;0),"Row is skipped.",IF(AND(Input!$A184="",Input!$A185=""),"", IF(Input!F184="","Data is missing.","")))),"",IF(AND(Input!$A184="",SUMPRODUCT(--(LEN(Input!$A185:'Input'!$A$1006)&gt;0))&lt;&gt;0),"Row is skipped.",IF(AND(Input!$A184="",Input!$A185=""),"", IF(Input!F184="","Data is missing.",""))))</f>
        <v/>
      </c>
      <c r="H185" s="190" t="str">
        <f>IF(ISERROR(IF(AND(Input!$A184="",SUMPRODUCT(--(LEN(Input!$A185:'Input'!$A$1006)&gt;0))&lt;&gt;0),"Row is skipped.",IF(AND(Input!$A184="",Input!$A185=""),"", IF(Input!G184="","Data is missing.","")))),"",IF(AND(Input!$A184="",SUMPRODUCT(--(LEN(Input!$A185:'Input'!$A$1006)&gt;0))&lt;&gt;0),"Row is skipped.",IF(AND(Input!$A184="",Input!$A185=""),"", IF(Input!G184="","Data is missing.",""))))</f>
        <v/>
      </c>
      <c r="I185" s="156"/>
      <c r="J185" s="191" t="str">
        <f>IFERROR(VLOOKUP(VLOOKUP(Input!$D184,'Measure List'!$A:$AN,40,FALSE),UIR!$A$1:$Q$27,17,FALSE),"")</f>
        <v/>
      </c>
      <c r="K185" s="192" t="str">
        <f>IFERROR(VLOOKUP(Input!$D184,'Measure List'!$A:$AN,40,FALSE),"")</f>
        <v/>
      </c>
      <c r="L185" s="156"/>
      <c r="M185" s="193" t="str">
        <f>IF(B185="","",IF(AND(Input!H184="",IFERROR(VLOOKUP(K185,UIR!$A$2:$P$21,2,FALSE),"")&lt;&gt;""),"Data is Missing.",""))</f>
        <v/>
      </c>
      <c r="N185" s="194" t="str">
        <f>IF(B185="","",IF(AND(Input!I184="",IFERROR(VLOOKUP(K185,UIR!$A$2:$P$21,3,FALSE),"")&lt;&gt;""),"Data is Missing.",""))</f>
        <v/>
      </c>
      <c r="O185" s="194" t="str">
        <f>IF(B185="","",IF(AND(Input!J184="",IFERROR(VLOOKUP(K185,UIR!$A$2:$P$21,4,FALSE),"")&lt;&gt;""),"Data is Missing.",""))</f>
        <v/>
      </c>
      <c r="P185" s="194" t="str">
        <f>IF(B185="","",IF(AND(Input!K184="",IFERROR(VLOOKUP(K185,UIR!$A$2:$P$21,5,FALSE),"")&lt;&gt;""),"Data is Missing.",""))</f>
        <v/>
      </c>
      <c r="Q185" s="194" t="str">
        <f>IF(B185="","",IF(AND(Input!L184="",IFERROR(VLOOKUP(K185,UIR!$A$2:$P$21,6,FALSE),"")&lt;&gt;""),"Data is Missing.",""))</f>
        <v/>
      </c>
      <c r="R185" s="194" t="str">
        <f>IF(B185="","",IF(AND(Input!M184="",IFERROR(VLOOKUP(K185,UIR!$A$2:$P$21,7,FALSE),"")&lt;&gt;""),"Data is Missing.",""))</f>
        <v/>
      </c>
      <c r="S185" s="194" t="str">
        <f>IF(B185="","",IF(AND(Input!P184="",IFERROR(VLOOKUP(K185,UIR!$A$2:$P$21,8,FALSE),"")&lt;&gt;""),"Data is Missing.",""))</f>
        <v/>
      </c>
      <c r="T185" s="194" t="str">
        <f>IF(B185="","",IF(AND(Input!Q184="",IFERROR(VLOOKUP(K185,UIR!$A$2:$P$21,9,FALSE),"")&lt;&gt;""),"Data is Missing.",""))</f>
        <v/>
      </c>
      <c r="U185" s="194"/>
      <c r="V185" s="194" t="str">
        <f>IF(B185="","",IF(AND(Input!S184="",IFERROR(VLOOKUP(K185,UIR!$A$2:$P$21,11,FALSE),"")&lt;&gt;""),"Data is Missing.",""))</f>
        <v/>
      </c>
      <c r="W185" s="194" t="str">
        <f>IF(B185="","",IF(AND(Input!T184="",IFERROR(VLOOKUP(K185,UIR!$A$2:$P$21,12,FALSE),"")&lt;&gt;""),"Data is Missing.",""))</f>
        <v/>
      </c>
      <c r="X185" s="194" t="str">
        <f>IF(B185="","",IF(AND(Input!V184="",IFERROR(VLOOKUP(K185,UIR!$A$2:$P$21,13,FALSE),"")&lt;&gt;""),"Data is Missing.",""))</f>
        <v/>
      </c>
      <c r="Y185" s="194" t="str">
        <f>IF(B185="","",IF(AND(Input!W184="",IFERROR(VLOOKUP(K185,UIR!$A$2:$P$21,14,FALSE),"")&lt;&gt;""),"Data is Missing.",""))</f>
        <v/>
      </c>
      <c r="Z185" s="194" t="str">
        <f>IF(B185="","",IF(AND(Input!X184="",IFERROR(VLOOKUP(K185,UIR!$A$2:$P$21,15,FALSE),"")&lt;&gt;""),"Data is Missing.",""))</f>
        <v/>
      </c>
      <c r="AA185" s="195" t="str">
        <f>IF(B185="","",IF(AND(Input!Y184="",IFERROR(VLOOKUP(K185,UIR!$A$2:$P$21,16,FALSE),"")&lt;&gt;""),"Data is Missing.",""))</f>
        <v/>
      </c>
      <c r="AC185" s="202" t="str">
        <f>IF(ISERROR(IF(Input!D184="","",IF(ISERROR(VLOOKUP(Input!D184,'Measure List'!$A$2:$A$30000,1,0)),"Invalid RefNo",""))),"",IF(Input!D184="","",IF(ISERROR(VLOOKUP(Input!D184,'Measure List'!$A$2:$A$30000,1,0)),"Invalid RefNo","")))</f>
        <v/>
      </c>
      <c r="AD185" s="156"/>
      <c r="AE185" s="156"/>
      <c r="AF185" s="156"/>
      <c r="AG185" s="156"/>
      <c r="AH185" s="156"/>
      <c r="AI185" s="156"/>
      <c r="AJ185" s="156"/>
      <c r="AK185" s="156"/>
      <c r="AL185" s="203" t="str">
        <f>IF(COUNTIF(Dropdowns!$K$2:$K$7,Input!S184)&gt;0,"",IF(Input!S184="","","Invalid Type"))</f>
        <v/>
      </c>
      <c r="AN185" s="204" t="str">
        <f>IF(Input!C184="","",IF(ISNUMBER(VALUE(Input!C184)),"","Needs to be a number."))</f>
        <v/>
      </c>
      <c r="AO185" s="205" t="str">
        <f>IF(Input!E184="","",IF(ISNUMBER(VALUE(Input!E184)),"","Needs to be a number."))</f>
        <v/>
      </c>
      <c r="AP185" s="205" t="str">
        <f>IF(Input!N184="","",IF(ISNUMBER(VALUE(Input!N184)),"","Needs to be a number."))</f>
        <v/>
      </c>
      <c r="AQ185" s="205" t="str">
        <f>IF(Input!O184="","",IF(ISNUMBER(VALUE(Input!O184)),"","Needs to be a number."))</f>
        <v/>
      </c>
      <c r="AR185" s="205" t="str">
        <f>IF(Input!V184="","",IF(ISNUMBER(VALUE(Input!V184)),"","Needs to be a number."))</f>
        <v/>
      </c>
      <c r="AS185" s="205" t="str">
        <f>IF(Input!W184="","",IF(ISNUMBER(VALUE(Input!W184)),"","Needs to be a number."))</f>
        <v/>
      </c>
      <c r="AT185" s="205" t="str">
        <f>IF(Input!X184="","",IF(ISNUMBER(VALUE(Input!X184)),"","Needs to be a number."))</f>
        <v/>
      </c>
      <c r="AU185" s="206" t="str">
        <f>IF(Input!Y184="","",IF(ISNUMBER(VALUE(Input!Y184)),"","Needs to be a number."))</f>
        <v/>
      </c>
      <c r="AV185" s="207"/>
      <c r="AW185" s="259" t="str">
        <f>IF(OR(VALUE(Input!C184)&lt;0,VALUE(Input!C184)&gt;100), "Invalid EEI %","")</f>
        <v/>
      </c>
      <c r="AX185" s="207"/>
      <c r="AY185" s="278" t="str">
        <f>IF(Input!E184="","",IF(VALUE(Input!E184)=0,"Do not enter 0.",""))</f>
        <v/>
      </c>
    </row>
    <row r="186" spans="2:51" x14ac:dyDescent="0.3">
      <c r="B186" s="188" t="str">
        <f>Input!A185</f>
        <v/>
      </c>
      <c r="C186" s="189" t="str">
        <f>IF(ISERROR(IF(AND(Input!$A185="",SUMPRODUCT(--(LEN(Input!$A186:'Input'!$A$1006)&gt;0))&lt;&gt;0),"Row is skipped.",IF(AND(Input!$A185="",Input!$A186=""),"", IF(Input!B185="","Data is missing.","")))),"",IF(AND(Input!$A185="",SUMPRODUCT(--(LEN(Input!$A186:'Input'!$A$1006)&gt;0))&lt;&gt;0),"Row is skipped.",IF(AND(Input!$A185="",Input!$A186=""),"", IF(Input!B185="","Data is missing.",""))))</f>
        <v/>
      </c>
      <c r="D186" s="189" t="str">
        <f>IF(ISERROR(IF(AND(Input!$A185="",SUMPRODUCT(--(LEN(Input!$A186:'Input'!$A$1006)&gt;0))&lt;&gt;0),"Row is skipped.",IF(AND(Input!$A185="",Input!$A186=""),"", IF(Input!C185="","Data is missing.","")))),"",IF(AND(Input!$A185="",SUMPRODUCT(--(LEN(Input!$A186:'Input'!$A$1006)&gt;0))&lt;&gt;0),"Row is skipped.",IF(AND(Input!$A185="",Input!$A186=""),"", IF(Input!C185="","Data is missing.",""))))</f>
        <v/>
      </c>
      <c r="E186" s="189" t="str">
        <f>IF(ISERROR(IF(AND(Input!$A185="",SUMPRODUCT(--(LEN(Input!$A186:'Input'!$A$1006)&gt;0))&lt;&gt;0),"Row is skipped.",IF(AND(Input!$A185="",Input!$A186=""),"", IF(Input!D185="","Data is missing.","")))),"",IF(AND(Input!$A185="",SUMPRODUCT(--(LEN(Input!$A186:'Input'!$A$1006)&gt;0))&lt;&gt;0),"Row is skipped.",IF(AND(Input!$A185="",Input!$A186=""),"", IF(Input!D185="","Data is missing.",""))))</f>
        <v/>
      </c>
      <c r="F186" s="189" t="str">
        <f>IF(ISERROR(IF(AND(Input!$A185="",SUMPRODUCT(--(LEN(Input!$A186:'Input'!$A$1006)&gt;0))&lt;&gt;0),"Row is skipped.",IF(AND(Input!$A185="",Input!$A186=""),"", IF(Input!E185="","Data is missing.","")))),"",IF(AND(Input!$A185="",SUMPRODUCT(--(LEN(Input!$A186:'Input'!$A$1006)&gt;0))&lt;&gt;0),"Row is skipped.",IF(AND(Input!$A185="",Input!$A186=""),"", IF(Input!E185="","Data is missing.",""))))</f>
        <v/>
      </c>
      <c r="G186" s="189" t="str">
        <f>IF(ISERROR(IF(AND(Input!$A185="",SUMPRODUCT(--(LEN(Input!$A186:'Input'!$A$1006)&gt;0))&lt;&gt;0),"Row is skipped.",IF(AND(Input!$A185="",Input!$A186=""),"", IF(Input!F185="","Data is missing.","")))),"",IF(AND(Input!$A185="",SUMPRODUCT(--(LEN(Input!$A186:'Input'!$A$1006)&gt;0))&lt;&gt;0),"Row is skipped.",IF(AND(Input!$A185="",Input!$A186=""),"", IF(Input!F185="","Data is missing.",""))))</f>
        <v/>
      </c>
      <c r="H186" s="190" t="str">
        <f>IF(ISERROR(IF(AND(Input!$A185="",SUMPRODUCT(--(LEN(Input!$A186:'Input'!$A$1006)&gt;0))&lt;&gt;0),"Row is skipped.",IF(AND(Input!$A185="",Input!$A186=""),"", IF(Input!G185="","Data is missing.","")))),"",IF(AND(Input!$A185="",SUMPRODUCT(--(LEN(Input!$A186:'Input'!$A$1006)&gt;0))&lt;&gt;0),"Row is skipped.",IF(AND(Input!$A185="",Input!$A186=""),"", IF(Input!G185="","Data is missing.",""))))</f>
        <v/>
      </c>
      <c r="I186" s="156"/>
      <c r="J186" s="191" t="str">
        <f>IFERROR(VLOOKUP(VLOOKUP(Input!$D185,'Measure List'!$A:$AN,40,FALSE),UIR!$A$1:$Q$27,17,FALSE),"")</f>
        <v/>
      </c>
      <c r="K186" s="192" t="str">
        <f>IFERROR(VLOOKUP(Input!$D185,'Measure List'!$A:$AN,40,FALSE),"")</f>
        <v/>
      </c>
      <c r="L186" s="156"/>
      <c r="M186" s="193" t="str">
        <f>IF(B186="","",IF(AND(Input!H185="",IFERROR(VLOOKUP(K186,UIR!$A$2:$P$21,2,FALSE),"")&lt;&gt;""),"Data is Missing.",""))</f>
        <v/>
      </c>
      <c r="N186" s="194" t="str">
        <f>IF(B186="","",IF(AND(Input!I185="",IFERROR(VLOOKUP(K186,UIR!$A$2:$P$21,3,FALSE),"")&lt;&gt;""),"Data is Missing.",""))</f>
        <v/>
      </c>
      <c r="O186" s="194" t="str">
        <f>IF(B186="","",IF(AND(Input!J185="",IFERROR(VLOOKUP(K186,UIR!$A$2:$P$21,4,FALSE),"")&lt;&gt;""),"Data is Missing.",""))</f>
        <v/>
      </c>
      <c r="P186" s="194" t="str">
        <f>IF(B186="","",IF(AND(Input!K185="",IFERROR(VLOOKUP(K186,UIR!$A$2:$P$21,5,FALSE),"")&lt;&gt;""),"Data is Missing.",""))</f>
        <v/>
      </c>
      <c r="Q186" s="194" t="str">
        <f>IF(B186="","",IF(AND(Input!L185="",IFERROR(VLOOKUP(K186,UIR!$A$2:$P$21,6,FALSE),"")&lt;&gt;""),"Data is Missing.",""))</f>
        <v/>
      </c>
      <c r="R186" s="194" t="str">
        <f>IF(B186="","",IF(AND(Input!M185="",IFERROR(VLOOKUP(K186,UIR!$A$2:$P$21,7,FALSE),"")&lt;&gt;""),"Data is Missing.",""))</f>
        <v/>
      </c>
      <c r="S186" s="194" t="str">
        <f>IF(B186="","",IF(AND(Input!P185="",IFERROR(VLOOKUP(K186,UIR!$A$2:$P$21,8,FALSE),"")&lt;&gt;""),"Data is Missing.",""))</f>
        <v/>
      </c>
      <c r="T186" s="194" t="str">
        <f>IF(B186="","",IF(AND(Input!Q185="",IFERROR(VLOOKUP(K186,UIR!$A$2:$P$21,9,FALSE),"")&lt;&gt;""),"Data is Missing.",""))</f>
        <v/>
      </c>
      <c r="U186" s="194"/>
      <c r="V186" s="194" t="str">
        <f>IF(B186="","",IF(AND(Input!S185="",IFERROR(VLOOKUP(K186,UIR!$A$2:$P$21,11,FALSE),"")&lt;&gt;""),"Data is Missing.",""))</f>
        <v/>
      </c>
      <c r="W186" s="194" t="str">
        <f>IF(B186="","",IF(AND(Input!T185="",IFERROR(VLOOKUP(K186,UIR!$A$2:$P$21,12,FALSE),"")&lt;&gt;""),"Data is Missing.",""))</f>
        <v/>
      </c>
      <c r="X186" s="194" t="str">
        <f>IF(B186="","",IF(AND(Input!V185="",IFERROR(VLOOKUP(K186,UIR!$A$2:$P$21,13,FALSE),"")&lt;&gt;""),"Data is Missing.",""))</f>
        <v/>
      </c>
      <c r="Y186" s="194" t="str">
        <f>IF(B186="","",IF(AND(Input!W185="",IFERROR(VLOOKUP(K186,UIR!$A$2:$P$21,14,FALSE),"")&lt;&gt;""),"Data is Missing.",""))</f>
        <v/>
      </c>
      <c r="Z186" s="194" t="str">
        <f>IF(B186="","",IF(AND(Input!X185="",IFERROR(VLOOKUP(K186,UIR!$A$2:$P$21,15,FALSE),"")&lt;&gt;""),"Data is Missing.",""))</f>
        <v/>
      </c>
      <c r="AA186" s="195" t="str">
        <f>IF(B186="","",IF(AND(Input!Y185="",IFERROR(VLOOKUP(K186,UIR!$A$2:$P$21,16,FALSE),"")&lt;&gt;""),"Data is Missing.",""))</f>
        <v/>
      </c>
      <c r="AC186" s="202" t="str">
        <f>IF(ISERROR(IF(Input!D185="","",IF(ISERROR(VLOOKUP(Input!D185,'Measure List'!$A$2:$A$30000,1,0)),"Invalid RefNo",""))),"",IF(Input!D185="","",IF(ISERROR(VLOOKUP(Input!D185,'Measure List'!$A$2:$A$30000,1,0)),"Invalid RefNo","")))</f>
        <v/>
      </c>
      <c r="AD186" s="156"/>
      <c r="AE186" s="156"/>
      <c r="AF186" s="156"/>
      <c r="AG186" s="156"/>
      <c r="AH186" s="156"/>
      <c r="AI186" s="156"/>
      <c r="AJ186" s="156"/>
      <c r="AK186" s="156"/>
      <c r="AL186" s="203" t="str">
        <f>IF(COUNTIF(Dropdowns!$K$2:$K$7,Input!S185)&gt;0,"",IF(Input!S185="","","Invalid Type"))</f>
        <v/>
      </c>
      <c r="AN186" s="204" t="str">
        <f>IF(Input!C185="","",IF(ISNUMBER(VALUE(Input!C185)),"","Needs to be a number."))</f>
        <v/>
      </c>
      <c r="AO186" s="205" t="str">
        <f>IF(Input!E185="","",IF(ISNUMBER(VALUE(Input!E185)),"","Needs to be a number."))</f>
        <v/>
      </c>
      <c r="AP186" s="205" t="str">
        <f>IF(Input!N185="","",IF(ISNUMBER(VALUE(Input!N185)),"","Needs to be a number."))</f>
        <v/>
      </c>
      <c r="AQ186" s="205" t="str">
        <f>IF(Input!O185="","",IF(ISNUMBER(VALUE(Input!O185)),"","Needs to be a number."))</f>
        <v/>
      </c>
      <c r="AR186" s="205" t="str">
        <f>IF(Input!V185="","",IF(ISNUMBER(VALUE(Input!V185)),"","Needs to be a number."))</f>
        <v/>
      </c>
      <c r="AS186" s="205" t="str">
        <f>IF(Input!W185="","",IF(ISNUMBER(VALUE(Input!W185)),"","Needs to be a number."))</f>
        <v/>
      </c>
      <c r="AT186" s="205" t="str">
        <f>IF(Input!X185="","",IF(ISNUMBER(VALUE(Input!X185)),"","Needs to be a number."))</f>
        <v/>
      </c>
      <c r="AU186" s="206" t="str">
        <f>IF(Input!Y185="","",IF(ISNUMBER(VALUE(Input!Y185)),"","Needs to be a number."))</f>
        <v/>
      </c>
      <c r="AV186" s="207"/>
      <c r="AW186" s="259" t="str">
        <f>IF(OR(VALUE(Input!C185)&lt;0,VALUE(Input!C185)&gt;100), "Invalid EEI %","")</f>
        <v/>
      </c>
      <c r="AX186" s="207"/>
      <c r="AY186" s="278" t="str">
        <f>IF(Input!E185="","",IF(VALUE(Input!E185)=0,"Do not enter 0.",""))</f>
        <v/>
      </c>
    </row>
    <row r="187" spans="2:51" x14ac:dyDescent="0.3">
      <c r="B187" s="188" t="str">
        <f>Input!A186</f>
        <v/>
      </c>
      <c r="C187" s="189" t="str">
        <f>IF(ISERROR(IF(AND(Input!$A186="",SUMPRODUCT(--(LEN(Input!$A187:'Input'!$A$1006)&gt;0))&lt;&gt;0),"Row is skipped.",IF(AND(Input!$A186="",Input!$A187=""),"", IF(Input!B186="","Data is missing.","")))),"",IF(AND(Input!$A186="",SUMPRODUCT(--(LEN(Input!$A187:'Input'!$A$1006)&gt;0))&lt;&gt;0),"Row is skipped.",IF(AND(Input!$A186="",Input!$A187=""),"", IF(Input!B186="","Data is missing.",""))))</f>
        <v/>
      </c>
      <c r="D187" s="189" t="str">
        <f>IF(ISERROR(IF(AND(Input!$A186="",SUMPRODUCT(--(LEN(Input!$A187:'Input'!$A$1006)&gt;0))&lt;&gt;0),"Row is skipped.",IF(AND(Input!$A186="",Input!$A187=""),"", IF(Input!C186="","Data is missing.","")))),"",IF(AND(Input!$A186="",SUMPRODUCT(--(LEN(Input!$A187:'Input'!$A$1006)&gt;0))&lt;&gt;0),"Row is skipped.",IF(AND(Input!$A186="",Input!$A187=""),"", IF(Input!C186="","Data is missing.",""))))</f>
        <v/>
      </c>
      <c r="E187" s="189" t="str">
        <f>IF(ISERROR(IF(AND(Input!$A186="",SUMPRODUCT(--(LEN(Input!$A187:'Input'!$A$1006)&gt;0))&lt;&gt;0),"Row is skipped.",IF(AND(Input!$A186="",Input!$A187=""),"", IF(Input!D186="","Data is missing.","")))),"",IF(AND(Input!$A186="",SUMPRODUCT(--(LEN(Input!$A187:'Input'!$A$1006)&gt;0))&lt;&gt;0),"Row is skipped.",IF(AND(Input!$A186="",Input!$A187=""),"", IF(Input!D186="","Data is missing.",""))))</f>
        <v/>
      </c>
      <c r="F187" s="189" t="str">
        <f>IF(ISERROR(IF(AND(Input!$A186="",SUMPRODUCT(--(LEN(Input!$A187:'Input'!$A$1006)&gt;0))&lt;&gt;0),"Row is skipped.",IF(AND(Input!$A186="",Input!$A187=""),"", IF(Input!E186="","Data is missing.","")))),"",IF(AND(Input!$A186="",SUMPRODUCT(--(LEN(Input!$A187:'Input'!$A$1006)&gt;0))&lt;&gt;0),"Row is skipped.",IF(AND(Input!$A186="",Input!$A187=""),"", IF(Input!E186="","Data is missing.",""))))</f>
        <v/>
      </c>
      <c r="G187" s="189" t="str">
        <f>IF(ISERROR(IF(AND(Input!$A186="",SUMPRODUCT(--(LEN(Input!$A187:'Input'!$A$1006)&gt;0))&lt;&gt;0),"Row is skipped.",IF(AND(Input!$A186="",Input!$A187=""),"", IF(Input!F186="","Data is missing.","")))),"",IF(AND(Input!$A186="",SUMPRODUCT(--(LEN(Input!$A187:'Input'!$A$1006)&gt;0))&lt;&gt;0),"Row is skipped.",IF(AND(Input!$A186="",Input!$A187=""),"", IF(Input!F186="","Data is missing.",""))))</f>
        <v/>
      </c>
      <c r="H187" s="190" t="str">
        <f>IF(ISERROR(IF(AND(Input!$A186="",SUMPRODUCT(--(LEN(Input!$A187:'Input'!$A$1006)&gt;0))&lt;&gt;0),"Row is skipped.",IF(AND(Input!$A186="",Input!$A187=""),"", IF(Input!G186="","Data is missing.","")))),"",IF(AND(Input!$A186="",SUMPRODUCT(--(LEN(Input!$A187:'Input'!$A$1006)&gt;0))&lt;&gt;0),"Row is skipped.",IF(AND(Input!$A186="",Input!$A187=""),"", IF(Input!G186="","Data is missing.",""))))</f>
        <v/>
      </c>
      <c r="I187" s="156"/>
      <c r="J187" s="191" t="str">
        <f>IFERROR(VLOOKUP(VLOOKUP(Input!$D186,'Measure List'!$A:$AN,40,FALSE),UIR!$A$1:$Q$27,17,FALSE),"")</f>
        <v/>
      </c>
      <c r="K187" s="192" t="str">
        <f>IFERROR(VLOOKUP(Input!$D186,'Measure List'!$A:$AN,40,FALSE),"")</f>
        <v/>
      </c>
      <c r="L187" s="156"/>
      <c r="M187" s="193" t="str">
        <f>IF(B187="","",IF(AND(Input!H186="",IFERROR(VLOOKUP(K187,UIR!$A$2:$P$21,2,FALSE),"")&lt;&gt;""),"Data is Missing.",""))</f>
        <v/>
      </c>
      <c r="N187" s="194" t="str">
        <f>IF(B187="","",IF(AND(Input!I186="",IFERROR(VLOOKUP(K187,UIR!$A$2:$P$21,3,FALSE),"")&lt;&gt;""),"Data is Missing.",""))</f>
        <v/>
      </c>
      <c r="O187" s="194" t="str">
        <f>IF(B187="","",IF(AND(Input!J186="",IFERROR(VLOOKUP(K187,UIR!$A$2:$P$21,4,FALSE),"")&lt;&gt;""),"Data is Missing.",""))</f>
        <v/>
      </c>
      <c r="P187" s="194" t="str">
        <f>IF(B187="","",IF(AND(Input!K186="",IFERROR(VLOOKUP(K187,UIR!$A$2:$P$21,5,FALSE),"")&lt;&gt;""),"Data is Missing.",""))</f>
        <v/>
      </c>
      <c r="Q187" s="194" t="str">
        <f>IF(B187="","",IF(AND(Input!L186="",IFERROR(VLOOKUP(K187,UIR!$A$2:$P$21,6,FALSE),"")&lt;&gt;""),"Data is Missing.",""))</f>
        <v/>
      </c>
      <c r="R187" s="194" t="str">
        <f>IF(B187="","",IF(AND(Input!M186="",IFERROR(VLOOKUP(K187,UIR!$A$2:$P$21,7,FALSE),"")&lt;&gt;""),"Data is Missing.",""))</f>
        <v/>
      </c>
      <c r="S187" s="194" t="str">
        <f>IF(B187="","",IF(AND(Input!P186="",IFERROR(VLOOKUP(K187,UIR!$A$2:$P$21,8,FALSE),"")&lt;&gt;""),"Data is Missing.",""))</f>
        <v/>
      </c>
      <c r="T187" s="194" t="str">
        <f>IF(B187="","",IF(AND(Input!Q186="",IFERROR(VLOOKUP(K187,UIR!$A$2:$P$21,9,FALSE),"")&lt;&gt;""),"Data is Missing.",""))</f>
        <v/>
      </c>
      <c r="U187" s="194"/>
      <c r="V187" s="194" t="str">
        <f>IF(B187="","",IF(AND(Input!S186="",IFERROR(VLOOKUP(K187,UIR!$A$2:$P$21,11,FALSE),"")&lt;&gt;""),"Data is Missing.",""))</f>
        <v/>
      </c>
      <c r="W187" s="194" t="str">
        <f>IF(B187="","",IF(AND(Input!T186="",IFERROR(VLOOKUP(K187,UIR!$A$2:$P$21,12,FALSE),"")&lt;&gt;""),"Data is Missing.",""))</f>
        <v/>
      </c>
      <c r="X187" s="194" t="str">
        <f>IF(B187="","",IF(AND(Input!V186="",IFERROR(VLOOKUP(K187,UIR!$A$2:$P$21,13,FALSE),"")&lt;&gt;""),"Data is Missing.",""))</f>
        <v/>
      </c>
      <c r="Y187" s="194" t="str">
        <f>IF(B187="","",IF(AND(Input!W186="",IFERROR(VLOOKUP(K187,UIR!$A$2:$P$21,14,FALSE),"")&lt;&gt;""),"Data is Missing.",""))</f>
        <v/>
      </c>
      <c r="Z187" s="194" t="str">
        <f>IF(B187="","",IF(AND(Input!X186="",IFERROR(VLOOKUP(K187,UIR!$A$2:$P$21,15,FALSE),"")&lt;&gt;""),"Data is Missing.",""))</f>
        <v/>
      </c>
      <c r="AA187" s="195" t="str">
        <f>IF(B187="","",IF(AND(Input!Y186="",IFERROR(VLOOKUP(K187,UIR!$A$2:$P$21,16,FALSE),"")&lt;&gt;""),"Data is Missing.",""))</f>
        <v/>
      </c>
      <c r="AC187" s="202" t="str">
        <f>IF(ISERROR(IF(Input!D186="","",IF(ISERROR(VLOOKUP(Input!D186,'Measure List'!$A$2:$A$30000,1,0)),"Invalid RefNo",""))),"",IF(Input!D186="","",IF(ISERROR(VLOOKUP(Input!D186,'Measure List'!$A$2:$A$30000,1,0)),"Invalid RefNo","")))</f>
        <v/>
      </c>
      <c r="AD187" s="156"/>
      <c r="AE187" s="156"/>
      <c r="AF187" s="156"/>
      <c r="AG187" s="156"/>
      <c r="AH187" s="156"/>
      <c r="AI187" s="156"/>
      <c r="AJ187" s="156"/>
      <c r="AK187" s="156"/>
      <c r="AL187" s="203" t="str">
        <f>IF(COUNTIF(Dropdowns!$K$2:$K$7,Input!S186)&gt;0,"",IF(Input!S186="","","Invalid Type"))</f>
        <v/>
      </c>
      <c r="AN187" s="204" t="str">
        <f>IF(Input!C186="","",IF(ISNUMBER(VALUE(Input!C186)),"","Needs to be a number."))</f>
        <v/>
      </c>
      <c r="AO187" s="205" t="str">
        <f>IF(Input!E186="","",IF(ISNUMBER(VALUE(Input!E186)),"","Needs to be a number."))</f>
        <v/>
      </c>
      <c r="AP187" s="205" t="str">
        <f>IF(Input!N186="","",IF(ISNUMBER(VALUE(Input!N186)),"","Needs to be a number."))</f>
        <v/>
      </c>
      <c r="AQ187" s="205" t="str">
        <f>IF(Input!O186="","",IF(ISNUMBER(VALUE(Input!O186)),"","Needs to be a number."))</f>
        <v/>
      </c>
      <c r="AR187" s="205" t="str">
        <f>IF(Input!V186="","",IF(ISNUMBER(VALUE(Input!V186)),"","Needs to be a number."))</f>
        <v/>
      </c>
      <c r="AS187" s="205" t="str">
        <f>IF(Input!W186="","",IF(ISNUMBER(VALUE(Input!W186)),"","Needs to be a number."))</f>
        <v/>
      </c>
      <c r="AT187" s="205" t="str">
        <f>IF(Input!X186="","",IF(ISNUMBER(VALUE(Input!X186)),"","Needs to be a number."))</f>
        <v/>
      </c>
      <c r="AU187" s="206" t="str">
        <f>IF(Input!Y186="","",IF(ISNUMBER(VALUE(Input!Y186)),"","Needs to be a number."))</f>
        <v/>
      </c>
      <c r="AV187" s="207"/>
      <c r="AW187" s="259" t="str">
        <f>IF(OR(VALUE(Input!C186)&lt;0,VALUE(Input!C186)&gt;100), "Invalid EEI %","")</f>
        <v/>
      </c>
      <c r="AX187" s="207"/>
      <c r="AY187" s="278" t="str">
        <f>IF(Input!E186="","",IF(VALUE(Input!E186)=0,"Do not enter 0.",""))</f>
        <v/>
      </c>
    </row>
    <row r="188" spans="2:51" x14ac:dyDescent="0.3">
      <c r="B188" s="188" t="str">
        <f>Input!A187</f>
        <v/>
      </c>
      <c r="C188" s="189" t="str">
        <f>IF(ISERROR(IF(AND(Input!$A187="",SUMPRODUCT(--(LEN(Input!$A188:'Input'!$A$1006)&gt;0))&lt;&gt;0),"Row is skipped.",IF(AND(Input!$A187="",Input!$A188=""),"", IF(Input!B187="","Data is missing.","")))),"",IF(AND(Input!$A187="",SUMPRODUCT(--(LEN(Input!$A188:'Input'!$A$1006)&gt;0))&lt;&gt;0),"Row is skipped.",IF(AND(Input!$A187="",Input!$A188=""),"", IF(Input!B187="","Data is missing.",""))))</f>
        <v/>
      </c>
      <c r="D188" s="189" t="str">
        <f>IF(ISERROR(IF(AND(Input!$A187="",SUMPRODUCT(--(LEN(Input!$A188:'Input'!$A$1006)&gt;0))&lt;&gt;0),"Row is skipped.",IF(AND(Input!$A187="",Input!$A188=""),"", IF(Input!C187="","Data is missing.","")))),"",IF(AND(Input!$A187="",SUMPRODUCT(--(LEN(Input!$A188:'Input'!$A$1006)&gt;0))&lt;&gt;0),"Row is skipped.",IF(AND(Input!$A187="",Input!$A188=""),"", IF(Input!C187="","Data is missing.",""))))</f>
        <v/>
      </c>
      <c r="E188" s="189" t="str">
        <f>IF(ISERROR(IF(AND(Input!$A187="",SUMPRODUCT(--(LEN(Input!$A188:'Input'!$A$1006)&gt;0))&lt;&gt;0),"Row is skipped.",IF(AND(Input!$A187="",Input!$A188=""),"", IF(Input!D187="","Data is missing.","")))),"",IF(AND(Input!$A187="",SUMPRODUCT(--(LEN(Input!$A188:'Input'!$A$1006)&gt;0))&lt;&gt;0),"Row is skipped.",IF(AND(Input!$A187="",Input!$A188=""),"", IF(Input!D187="","Data is missing.",""))))</f>
        <v/>
      </c>
      <c r="F188" s="189" t="str">
        <f>IF(ISERROR(IF(AND(Input!$A187="",SUMPRODUCT(--(LEN(Input!$A188:'Input'!$A$1006)&gt;0))&lt;&gt;0),"Row is skipped.",IF(AND(Input!$A187="",Input!$A188=""),"", IF(Input!E187="","Data is missing.","")))),"",IF(AND(Input!$A187="",SUMPRODUCT(--(LEN(Input!$A188:'Input'!$A$1006)&gt;0))&lt;&gt;0),"Row is skipped.",IF(AND(Input!$A187="",Input!$A188=""),"", IF(Input!E187="","Data is missing.",""))))</f>
        <v/>
      </c>
      <c r="G188" s="189" t="str">
        <f>IF(ISERROR(IF(AND(Input!$A187="",SUMPRODUCT(--(LEN(Input!$A188:'Input'!$A$1006)&gt;0))&lt;&gt;0),"Row is skipped.",IF(AND(Input!$A187="",Input!$A188=""),"", IF(Input!F187="","Data is missing.","")))),"",IF(AND(Input!$A187="",SUMPRODUCT(--(LEN(Input!$A188:'Input'!$A$1006)&gt;0))&lt;&gt;0),"Row is skipped.",IF(AND(Input!$A187="",Input!$A188=""),"", IF(Input!F187="","Data is missing.",""))))</f>
        <v/>
      </c>
      <c r="H188" s="190" t="str">
        <f>IF(ISERROR(IF(AND(Input!$A187="",SUMPRODUCT(--(LEN(Input!$A188:'Input'!$A$1006)&gt;0))&lt;&gt;0),"Row is skipped.",IF(AND(Input!$A187="",Input!$A188=""),"", IF(Input!G187="","Data is missing.","")))),"",IF(AND(Input!$A187="",SUMPRODUCT(--(LEN(Input!$A188:'Input'!$A$1006)&gt;0))&lt;&gt;0),"Row is skipped.",IF(AND(Input!$A187="",Input!$A188=""),"", IF(Input!G187="","Data is missing.",""))))</f>
        <v/>
      </c>
      <c r="I188" s="156"/>
      <c r="J188" s="191" t="str">
        <f>IFERROR(VLOOKUP(VLOOKUP(Input!$D187,'Measure List'!$A:$AN,40,FALSE),UIR!$A$1:$Q$27,17,FALSE),"")</f>
        <v/>
      </c>
      <c r="K188" s="192" t="str">
        <f>IFERROR(VLOOKUP(Input!$D187,'Measure List'!$A:$AN,40,FALSE),"")</f>
        <v/>
      </c>
      <c r="L188" s="156"/>
      <c r="M188" s="193" t="str">
        <f>IF(B188="","",IF(AND(Input!H187="",IFERROR(VLOOKUP(K188,UIR!$A$2:$P$21,2,FALSE),"")&lt;&gt;""),"Data is Missing.",""))</f>
        <v/>
      </c>
      <c r="N188" s="194" t="str">
        <f>IF(B188="","",IF(AND(Input!I187="",IFERROR(VLOOKUP(K188,UIR!$A$2:$P$21,3,FALSE),"")&lt;&gt;""),"Data is Missing.",""))</f>
        <v/>
      </c>
      <c r="O188" s="194" t="str">
        <f>IF(B188="","",IF(AND(Input!J187="",IFERROR(VLOOKUP(K188,UIR!$A$2:$P$21,4,FALSE),"")&lt;&gt;""),"Data is Missing.",""))</f>
        <v/>
      </c>
      <c r="P188" s="194" t="str">
        <f>IF(B188="","",IF(AND(Input!K187="",IFERROR(VLOOKUP(K188,UIR!$A$2:$P$21,5,FALSE),"")&lt;&gt;""),"Data is Missing.",""))</f>
        <v/>
      </c>
      <c r="Q188" s="194" t="str">
        <f>IF(B188="","",IF(AND(Input!L187="",IFERROR(VLOOKUP(K188,UIR!$A$2:$P$21,6,FALSE),"")&lt;&gt;""),"Data is Missing.",""))</f>
        <v/>
      </c>
      <c r="R188" s="194" t="str">
        <f>IF(B188="","",IF(AND(Input!M187="",IFERROR(VLOOKUP(K188,UIR!$A$2:$P$21,7,FALSE),"")&lt;&gt;""),"Data is Missing.",""))</f>
        <v/>
      </c>
      <c r="S188" s="194" t="str">
        <f>IF(B188="","",IF(AND(Input!P187="",IFERROR(VLOOKUP(K188,UIR!$A$2:$P$21,8,FALSE),"")&lt;&gt;""),"Data is Missing.",""))</f>
        <v/>
      </c>
      <c r="T188" s="194" t="str">
        <f>IF(B188="","",IF(AND(Input!Q187="",IFERROR(VLOOKUP(K188,UIR!$A$2:$P$21,9,FALSE),"")&lt;&gt;""),"Data is Missing.",""))</f>
        <v/>
      </c>
      <c r="U188" s="194"/>
      <c r="V188" s="194" t="str">
        <f>IF(B188="","",IF(AND(Input!S187="",IFERROR(VLOOKUP(K188,UIR!$A$2:$P$21,11,FALSE),"")&lt;&gt;""),"Data is Missing.",""))</f>
        <v/>
      </c>
      <c r="W188" s="194" t="str">
        <f>IF(B188="","",IF(AND(Input!T187="",IFERROR(VLOOKUP(K188,UIR!$A$2:$P$21,12,FALSE),"")&lt;&gt;""),"Data is Missing.",""))</f>
        <v/>
      </c>
      <c r="X188" s="194" t="str">
        <f>IF(B188="","",IF(AND(Input!V187="",IFERROR(VLOOKUP(K188,UIR!$A$2:$P$21,13,FALSE),"")&lt;&gt;""),"Data is Missing.",""))</f>
        <v/>
      </c>
      <c r="Y188" s="194" t="str">
        <f>IF(B188="","",IF(AND(Input!W187="",IFERROR(VLOOKUP(K188,UIR!$A$2:$P$21,14,FALSE),"")&lt;&gt;""),"Data is Missing.",""))</f>
        <v/>
      </c>
      <c r="Z188" s="194" t="str">
        <f>IF(B188="","",IF(AND(Input!X187="",IFERROR(VLOOKUP(K188,UIR!$A$2:$P$21,15,FALSE),"")&lt;&gt;""),"Data is Missing.",""))</f>
        <v/>
      </c>
      <c r="AA188" s="195" t="str">
        <f>IF(B188="","",IF(AND(Input!Y187="",IFERROR(VLOOKUP(K188,UIR!$A$2:$P$21,16,FALSE),"")&lt;&gt;""),"Data is Missing.",""))</f>
        <v/>
      </c>
      <c r="AC188" s="202" t="str">
        <f>IF(ISERROR(IF(Input!D187="","",IF(ISERROR(VLOOKUP(Input!D187,'Measure List'!$A$2:$A$30000,1,0)),"Invalid RefNo",""))),"",IF(Input!D187="","",IF(ISERROR(VLOOKUP(Input!D187,'Measure List'!$A$2:$A$30000,1,0)),"Invalid RefNo","")))</f>
        <v/>
      </c>
      <c r="AD188" s="156"/>
      <c r="AE188" s="156"/>
      <c r="AF188" s="156"/>
      <c r="AG188" s="156"/>
      <c r="AH188" s="156"/>
      <c r="AI188" s="156"/>
      <c r="AJ188" s="156"/>
      <c r="AK188" s="156"/>
      <c r="AL188" s="203" t="str">
        <f>IF(COUNTIF(Dropdowns!$K$2:$K$7,Input!S187)&gt;0,"",IF(Input!S187="","","Invalid Type"))</f>
        <v/>
      </c>
      <c r="AN188" s="204" t="str">
        <f>IF(Input!C187="","",IF(ISNUMBER(VALUE(Input!C187)),"","Needs to be a number."))</f>
        <v/>
      </c>
      <c r="AO188" s="205" t="str">
        <f>IF(Input!E187="","",IF(ISNUMBER(VALUE(Input!E187)),"","Needs to be a number."))</f>
        <v/>
      </c>
      <c r="AP188" s="205" t="str">
        <f>IF(Input!N187="","",IF(ISNUMBER(VALUE(Input!N187)),"","Needs to be a number."))</f>
        <v/>
      </c>
      <c r="AQ188" s="205" t="str">
        <f>IF(Input!O187="","",IF(ISNUMBER(VALUE(Input!O187)),"","Needs to be a number."))</f>
        <v/>
      </c>
      <c r="AR188" s="205" t="str">
        <f>IF(Input!V187="","",IF(ISNUMBER(VALUE(Input!V187)),"","Needs to be a number."))</f>
        <v/>
      </c>
      <c r="AS188" s="205" t="str">
        <f>IF(Input!W187="","",IF(ISNUMBER(VALUE(Input!W187)),"","Needs to be a number."))</f>
        <v/>
      </c>
      <c r="AT188" s="205" t="str">
        <f>IF(Input!X187="","",IF(ISNUMBER(VALUE(Input!X187)),"","Needs to be a number."))</f>
        <v/>
      </c>
      <c r="AU188" s="206" t="str">
        <f>IF(Input!Y187="","",IF(ISNUMBER(VALUE(Input!Y187)),"","Needs to be a number."))</f>
        <v/>
      </c>
      <c r="AV188" s="207"/>
      <c r="AW188" s="259" t="str">
        <f>IF(OR(VALUE(Input!C187)&lt;0,VALUE(Input!C187)&gt;100), "Invalid EEI %","")</f>
        <v/>
      </c>
      <c r="AX188" s="207"/>
      <c r="AY188" s="278" t="str">
        <f>IF(Input!E187="","",IF(VALUE(Input!E187)=0,"Do not enter 0.",""))</f>
        <v/>
      </c>
    </row>
    <row r="189" spans="2:51" x14ac:dyDescent="0.3">
      <c r="B189" s="188" t="str">
        <f>Input!A188</f>
        <v/>
      </c>
      <c r="C189" s="189" t="str">
        <f>IF(ISERROR(IF(AND(Input!$A188="",SUMPRODUCT(--(LEN(Input!$A189:'Input'!$A$1006)&gt;0))&lt;&gt;0),"Row is skipped.",IF(AND(Input!$A188="",Input!$A189=""),"", IF(Input!B188="","Data is missing.","")))),"",IF(AND(Input!$A188="",SUMPRODUCT(--(LEN(Input!$A189:'Input'!$A$1006)&gt;0))&lt;&gt;0),"Row is skipped.",IF(AND(Input!$A188="",Input!$A189=""),"", IF(Input!B188="","Data is missing.",""))))</f>
        <v/>
      </c>
      <c r="D189" s="189" t="str">
        <f>IF(ISERROR(IF(AND(Input!$A188="",SUMPRODUCT(--(LEN(Input!$A189:'Input'!$A$1006)&gt;0))&lt;&gt;0),"Row is skipped.",IF(AND(Input!$A188="",Input!$A189=""),"", IF(Input!C188="","Data is missing.","")))),"",IF(AND(Input!$A188="",SUMPRODUCT(--(LEN(Input!$A189:'Input'!$A$1006)&gt;0))&lt;&gt;0),"Row is skipped.",IF(AND(Input!$A188="",Input!$A189=""),"", IF(Input!C188="","Data is missing.",""))))</f>
        <v/>
      </c>
      <c r="E189" s="189" t="str">
        <f>IF(ISERROR(IF(AND(Input!$A188="",SUMPRODUCT(--(LEN(Input!$A189:'Input'!$A$1006)&gt;0))&lt;&gt;0),"Row is skipped.",IF(AND(Input!$A188="",Input!$A189=""),"", IF(Input!D188="","Data is missing.","")))),"",IF(AND(Input!$A188="",SUMPRODUCT(--(LEN(Input!$A189:'Input'!$A$1006)&gt;0))&lt;&gt;0),"Row is skipped.",IF(AND(Input!$A188="",Input!$A189=""),"", IF(Input!D188="","Data is missing.",""))))</f>
        <v/>
      </c>
      <c r="F189" s="189" t="str">
        <f>IF(ISERROR(IF(AND(Input!$A188="",SUMPRODUCT(--(LEN(Input!$A189:'Input'!$A$1006)&gt;0))&lt;&gt;0),"Row is skipped.",IF(AND(Input!$A188="",Input!$A189=""),"", IF(Input!E188="","Data is missing.","")))),"",IF(AND(Input!$A188="",SUMPRODUCT(--(LEN(Input!$A189:'Input'!$A$1006)&gt;0))&lt;&gt;0),"Row is skipped.",IF(AND(Input!$A188="",Input!$A189=""),"", IF(Input!E188="","Data is missing.",""))))</f>
        <v/>
      </c>
      <c r="G189" s="189" t="str">
        <f>IF(ISERROR(IF(AND(Input!$A188="",SUMPRODUCT(--(LEN(Input!$A189:'Input'!$A$1006)&gt;0))&lt;&gt;0),"Row is skipped.",IF(AND(Input!$A188="",Input!$A189=""),"", IF(Input!F188="","Data is missing.","")))),"",IF(AND(Input!$A188="",SUMPRODUCT(--(LEN(Input!$A189:'Input'!$A$1006)&gt;0))&lt;&gt;0),"Row is skipped.",IF(AND(Input!$A188="",Input!$A189=""),"", IF(Input!F188="","Data is missing.",""))))</f>
        <v/>
      </c>
      <c r="H189" s="190" t="str">
        <f>IF(ISERROR(IF(AND(Input!$A188="",SUMPRODUCT(--(LEN(Input!$A189:'Input'!$A$1006)&gt;0))&lt;&gt;0),"Row is skipped.",IF(AND(Input!$A188="",Input!$A189=""),"", IF(Input!G188="","Data is missing.","")))),"",IF(AND(Input!$A188="",SUMPRODUCT(--(LEN(Input!$A189:'Input'!$A$1006)&gt;0))&lt;&gt;0),"Row is skipped.",IF(AND(Input!$A188="",Input!$A189=""),"", IF(Input!G188="","Data is missing.",""))))</f>
        <v/>
      </c>
      <c r="I189" s="156"/>
      <c r="J189" s="191" t="str">
        <f>IFERROR(VLOOKUP(VLOOKUP(Input!$D188,'Measure List'!$A:$AN,40,FALSE),UIR!$A$1:$Q$27,17,FALSE),"")</f>
        <v/>
      </c>
      <c r="K189" s="192" t="str">
        <f>IFERROR(VLOOKUP(Input!$D188,'Measure List'!$A:$AN,40,FALSE),"")</f>
        <v/>
      </c>
      <c r="L189" s="156"/>
      <c r="M189" s="193" t="str">
        <f>IF(B189="","",IF(AND(Input!H188="",IFERROR(VLOOKUP(K189,UIR!$A$2:$P$21,2,FALSE),"")&lt;&gt;""),"Data is Missing.",""))</f>
        <v/>
      </c>
      <c r="N189" s="194" t="str">
        <f>IF(B189="","",IF(AND(Input!I188="",IFERROR(VLOOKUP(K189,UIR!$A$2:$P$21,3,FALSE),"")&lt;&gt;""),"Data is Missing.",""))</f>
        <v/>
      </c>
      <c r="O189" s="194" t="str">
        <f>IF(B189="","",IF(AND(Input!J188="",IFERROR(VLOOKUP(K189,UIR!$A$2:$P$21,4,FALSE),"")&lt;&gt;""),"Data is Missing.",""))</f>
        <v/>
      </c>
      <c r="P189" s="194" t="str">
        <f>IF(B189="","",IF(AND(Input!K188="",IFERROR(VLOOKUP(K189,UIR!$A$2:$P$21,5,FALSE),"")&lt;&gt;""),"Data is Missing.",""))</f>
        <v/>
      </c>
      <c r="Q189" s="194" t="str">
        <f>IF(B189="","",IF(AND(Input!L188="",IFERROR(VLOOKUP(K189,UIR!$A$2:$P$21,6,FALSE),"")&lt;&gt;""),"Data is Missing.",""))</f>
        <v/>
      </c>
      <c r="R189" s="194" t="str">
        <f>IF(B189="","",IF(AND(Input!M188="",IFERROR(VLOOKUP(K189,UIR!$A$2:$P$21,7,FALSE),"")&lt;&gt;""),"Data is Missing.",""))</f>
        <v/>
      </c>
      <c r="S189" s="194" t="str">
        <f>IF(B189="","",IF(AND(Input!P188="",IFERROR(VLOOKUP(K189,UIR!$A$2:$P$21,8,FALSE),"")&lt;&gt;""),"Data is Missing.",""))</f>
        <v/>
      </c>
      <c r="T189" s="194" t="str">
        <f>IF(B189="","",IF(AND(Input!Q188="",IFERROR(VLOOKUP(K189,UIR!$A$2:$P$21,9,FALSE),"")&lt;&gt;""),"Data is Missing.",""))</f>
        <v/>
      </c>
      <c r="U189" s="194"/>
      <c r="V189" s="194" t="str">
        <f>IF(B189="","",IF(AND(Input!S188="",IFERROR(VLOOKUP(K189,UIR!$A$2:$P$21,11,FALSE),"")&lt;&gt;""),"Data is Missing.",""))</f>
        <v/>
      </c>
      <c r="W189" s="194" t="str">
        <f>IF(B189="","",IF(AND(Input!T188="",IFERROR(VLOOKUP(K189,UIR!$A$2:$P$21,12,FALSE),"")&lt;&gt;""),"Data is Missing.",""))</f>
        <v/>
      </c>
      <c r="X189" s="194" t="str">
        <f>IF(B189="","",IF(AND(Input!V188="",IFERROR(VLOOKUP(K189,UIR!$A$2:$P$21,13,FALSE),"")&lt;&gt;""),"Data is Missing.",""))</f>
        <v/>
      </c>
      <c r="Y189" s="194" t="str">
        <f>IF(B189="","",IF(AND(Input!W188="",IFERROR(VLOOKUP(K189,UIR!$A$2:$P$21,14,FALSE),"")&lt;&gt;""),"Data is Missing.",""))</f>
        <v/>
      </c>
      <c r="Z189" s="194" t="str">
        <f>IF(B189="","",IF(AND(Input!X188="",IFERROR(VLOOKUP(K189,UIR!$A$2:$P$21,15,FALSE),"")&lt;&gt;""),"Data is Missing.",""))</f>
        <v/>
      </c>
      <c r="AA189" s="195" t="str">
        <f>IF(B189="","",IF(AND(Input!Y188="",IFERROR(VLOOKUP(K189,UIR!$A$2:$P$21,16,FALSE),"")&lt;&gt;""),"Data is Missing.",""))</f>
        <v/>
      </c>
      <c r="AC189" s="202" t="str">
        <f>IF(ISERROR(IF(Input!D188="","",IF(ISERROR(VLOOKUP(Input!D188,'Measure List'!$A$2:$A$30000,1,0)),"Invalid RefNo",""))),"",IF(Input!D188="","",IF(ISERROR(VLOOKUP(Input!D188,'Measure List'!$A$2:$A$30000,1,0)),"Invalid RefNo","")))</f>
        <v/>
      </c>
      <c r="AD189" s="156"/>
      <c r="AE189" s="156"/>
      <c r="AF189" s="156"/>
      <c r="AG189" s="156"/>
      <c r="AH189" s="156"/>
      <c r="AI189" s="156"/>
      <c r="AJ189" s="156"/>
      <c r="AK189" s="156"/>
      <c r="AL189" s="203" t="str">
        <f>IF(COUNTIF(Dropdowns!$K$2:$K$7,Input!S188)&gt;0,"",IF(Input!S188="","","Invalid Type"))</f>
        <v/>
      </c>
      <c r="AN189" s="204" t="str">
        <f>IF(Input!C188="","",IF(ISNUMBER(VALUE(Input!C188)),"","Needs to be a number."))</f>
        <v/>
      </c>
      <c r="AO189" s="205" t="str">
        <f>IF(Input!E188="","",IF(ISNUMBER(VALUE(Input!E188)),"","Needs to be a number."))</f>
        <v/>
      </c>
      <c r="AP189" s="205" t="str">
        <f>IF(Input!N188="","",IF(ISNUMBER(VALUE(Input!N188)),"","Needs to be a number."))</f>
        <v/>
      </c>
      <c r="AQ189" s="205" t="str">
        <f>IF(Input!O188="","",IF(ISNUMBER(VALUE(Input!O188)),"","Needs to be a number."))</f>
        <v/>
      </c>
      <c r="AR189" s="205" t="str">
        <f>IF(Input!V188="","",IF(ISNUMBER(VALUE(Input!V188)),"","Needs to be a number."))</f>
        <v/>
      </c>
      <c r="AS189" s="205" t="str">
        <f>IF(Input!W188="","",IF(ISNUMBER(VALUE(Input!W188)),"","Needs to be a number."))</f>
        <v/>
      </c>
      <c r="AT189" s="205" t="str">
        <f>IF(Input!X188="","",IF(ISNUMBER(VALUE(Input!X188)),"","Needs to be a number."))</f>
        <v/>
      </c>
      <c r="AU189" s="206" t="str">
        <f>IF(Input!Y188="","",IF(ISNUMBER(VALUE(Input!Y188)),"","Needs to be a number."))</f>
        <v/>
      </c>
      <c r="AV189" s="207"/>
      <c r="AW189" s="259" t="str">
        <f>IF(OR(VALUE(Input!C188)&lt;0,VALUE(Input!C188)&gt;100), "Invalid EEI %","")</f>
        <v/>
      </c>
      <c r="AX189" s="207"/>
      <c r="AY189" s="278" t="str">
        <f>IF(Input!E188="","",IF(VALUE(Input!E188)=0,"Do not enter 0.",""))</f>
        <v/>
      </c>
    </row>
    <row r="190" spans="2:51" x14ac:dyDescent="0.3">
      <c r="B190" s="188" t="str">
        <f>Input!A189</f>
        <v/>
      </c>
      <c r="C190" s="189" t="str">
        <f>IF(ISERROR(IF(AND(Input!$A189="",SUMPRODUCT(--(LEN(Input!$A190:'Input'!$A$1006)&gt;0))&lt;&gt;0),"Row is skipped.",IF(AND(Input!$A189="",Input!$A190=""),"", IF(Input!B189="","Data is missing.","")))),"",IF(AND(Input!$A189="",SUMPRODUCT(--(LEN(Input!$A190:'Input'!$A$1006)&gt;0))&lt;&gt;0),"Row is skipped.",IF(AND(Input!$A189="",Input!$A190=""),"", IF(Input!B189="","Data is missing.",""))))</f>
        <v/>
      </c>
      <c r="D190" s="189" t="str">
        <f>IF(ISERROR(IF(AND(Input!$A189="",SUMPRODUCT(--(LEN(Input!$A190:'Input'!$A$1006)&gt;0))&lt;&gt;0),"Row is skipped.",IF(AND(Input!$A189="",Input!$A190=""),"", IF(Input!C189="","Data is missing.","")))),"",IF(AND(Input!$A189="",SUMPRODUCT(--(LEN(Input!$A190:'Input'!$A$1006)&gt;0))&lt;&gt;0),"Row is skipped.",IF(AND(Input!$A189="",Input!$A190=""),"", IF(Input!C189="","Data is missing.",""))))</f>
        <v/>
      </c>
      <c r="E190" s="189" t="str">
        <f>IF(ISERROR(IF(AND(Input!$A189="",SUMPRODUCT(--(LEN(Input!$A190:'Input'!$A$1006)&gt;0))&lt;&gt;0),"Row is skipped.",IF(AND(Input!$A189="",Input!$A190=""),"", IF(Input!D189="","Data is missing.","")))),"",IF(AND(Input!$A189="",SUMPRODUCT(--(LEN(Input!$A190:'Input'!$A$1006)&gt;0))&lt;&gt;0),"Row is skipped.",IF(AND(Input!$A189="",Input!$A190=""),"", IF(Input!D189="","Data is missing.",""))))</f>
        <v/>
      </c>
      <c r="F190" s="189" t="str">
        <f>IF(ISERROR(IF(AND(Input!$A189="",SUMPRODUCT(--(LEN(Input!$A190:'Input'!$A$1006)&gt;0))&lt;&gt;0),"Row is skipped.",IF(AND(Input!$A189="",Input!$A190=""),"", IF(Input!E189="","Data is missing.","")))),"",IF(AND(Input!$A189="",SUMPRODUCT(--(LEN(Input!$A190:'Input'!$A$1006)&gt;0))&lt;&gt;0),"Row is skipped.",IF(AND(Input!$A189="",Input!$A190=""),"", IF(Input!E189="","Data is missing.",""))))</f>
        <v/>
      </c>
      <c r="G190" s="189" t="str">
        <f>IF(ISERROR(IF(AND(Input!$A189="",SUMPRODUCT(--(LEN(Input!$A190:'Input'!$A$1006)&gt;0))&lt;&gt;0),"Row is skipped.",IF(AND(Input!$A189="",Input!$A190=""),"", IF(Input!F189="","Data is missing.","")))),"",IF(AND(Input!$A189="",SUMPRODUCT(--(LEN(Input!$A190:'Input'!$A$1006)&gt;0))&lt;&gt;0),"Row is skipped.",IF(AND(Input!$A189="",Input!$A190=""),"", IF(Input!F189="","Data is missing.",""))))</f>
        <v/>
      </c>
      <c r="H190" s="190" t="str">
        <f>IF(ISERROR(IF(AND(Input!$A189="",SUMPRODUCT(--(LEN(Input!$A190:'Input'!$A$1006)&gt;0))&lt;&gt;0),"Row is skipped.",IF(AND(Input!$A189="",Input!$A190=""),"", IF(Input!G189="","Data is missing.","")))),"",IF(AND(Input!$A189="",SUMPRODUCT(--(LEN(Input!$A190:'Input'!$A$1006)&gt;0))&lt;&gt;0),"Row is skipped.",IF(AND(Input!$A189="",Input!$A190=""),"", IF(Input!G189="","Data is missing.",""))))</f>
        <v/>
      </c>
      <c r="I190" s="156"/>
      <c r="J190" s="191" t="str">
        <f>IFERROR(VLOOKUP(VLOOKUP(Input!$D189,'Measure List'!$A:$AN,40,FALSE),UIR!$A$1:$Q$27,17,FALSE),"")</f>
        <v/>
      </c>
      <c r="K190" s="192" t="str">
        <f>IFERROR(VLOOKUP(Input!$D189,'Measure List'!$A:$AN,40,FALSE),"")</f>
        <v/>
      </c>
      <c r="L190" s="156"/>
      <c r="M190" s="193" t="str">
        <f>IF(B190="","",IF(AND(Input!H189="",IFERROR(VLOOKUP(K190,UIR!$A$2:$P$21,2,FALSE),"")&lt;&gt;""),"Data is Missing.",""))</f>
        <v/>
      </c>
      <c r="N190" s="194" t="str">
        <f>IF(B190="","",IF(AND(Input!I189="",IFERROR(VLOOKUP(K190,UIR!$A$2:$P$21,3,FALSE),"")&lt;&gt;""),"Data is Missing.",""))</f>
        <v/>
      </c>
      <c r="O190" s="194" t="str">
        <f>IF(B190="","",IF(AND(Input!J189="",IFERROR(VLOOKUP(K190,UIR!$A$2:$P$21,4,FALSE),"")&lt;&gt;""),"Data is Missing.",""))</f>
        <v/>
      </c>
      <c r="P190" s="194" t="str">
        <f>IF(B190="","",IF(AND(Input!K189="",IFERROR(VLOOKUP(K190,UIR!$A$2:$P$21,5,FALSE),"")&lt;&gt;""),"Data is Missing.",""))</f>
        <v/>
      </c>
      <c r="Q190" s="194" t="str">
        <f>IF(B190="","",IF(AND(Input!L189="",IFERROR(VLOOKUP(K190,UIR!$A$2:$P$21,6,FALSE),"")&lt;&gt;""),"Data is Missing.",""))</f>
        <v/>
      </c>
      <c r="R190" s="194" t="str">
        <f>IF(B190="","",IF(AND(Input!M189="",IFERROR(VLOOKUP(K190,UIR!$A$2:$P$21,7,FALSE),"")&lt;&gt;""),"Data is Missing.",""))</f>
        <v/>
      </c>
      <c r="S190" s="194" t="str">
        <f>IF(B190="","",IF(AND(Input!P189="",IFERROR(VLOOKUP(K190,UIR!$A$2:$P$21,8,FALSE),"")&lt;&gt;""),"Data is Missing.",""))</f>
        <v/>
      </c>
      <c r="T190" s="194" t="str">
        <f>IF(B190="","",IF(AND(Input!Q189="",IFERROR(VLOOKUP(K190,UIR!$A$2:$P$21,9,FALSE),"")&lt;&gt;""),"Data is Missing.",""))</f>
        <v/>
      </c>
      <c r="U190" s="194"/>
      <c r="V190" s="194" t="str">
        <f>IF(B190="","",IF(AND(Input!S189="",IFERROR(VLOOKUP(K190,UIR!$A$2:$P$21,11,FALSE),"")&lt;&gt;""),"Data is Missing.",""))</f>
        <v/>
      </c>
      <c r="W190" s="194" t="str">
        <f>IF(B190="","",IF(AND(Input!T189="",IFERROR(VLOOKUP(K190,UIR!$A$2:$P$21,12,FALSE),"")&lt;&gt;""),"Data is Missing.",""))</f>
        <v/>
      </c>
      <c r="X190" s="194" t="str">
        <f>IF(B190="","",IF(AND(Input!V189="",IFERROR(VLOOKUP(K190,UIR!$A$2:$P$21,13,FALSE),"")&lt;&gt;""),"Data is Missing.",""))</f>
        <v/>
      </c>
      <c r="Y190" s="194" t="str">
        <f>IF(B190="","",IF(AND(Input!W189="",IFERROR(VLOOKUP(K190,UIR!$A$2:$P$21,14,FALSE),"")&lt;&gt;""),"Data is Missing.",""))</f>
        <v/>
      </c>
      <c r="Z190" s="194" t="str">
        <f>IF(B190="","",IF(AND(Input!X189="",IFERROR(VLOOKUP(K190,UIR!$A$2:$P$21,15,FALSE),"")&lt;&gt;""),"Data is Missing.",""))</f>
        <v/>
      </c>
      <c r="AA190" s="195" t="str">
        <f>IF(B190="","",IF(AND(Input!Y189="",IFERROR(VLOOKUP(K190,UIR!$A$2:$P$21,16,FALSE),"")&lt;&gt;""),"Data is Missing.",""))</f>
        <v/>
      </c>
      <c r="AC190" s="202" t="str">
        <f>IF(ISERROR(IF(Input!D189="","",IF(ISERROR(VLOOKUP(Input!D189,'Measure List'!$A$2:$A$30000,1,0)),"Invalid RefNo",""))),"",IF(Input!D189="","",IF(ISERROR(VLOOKUP(Input!D189,'Measure List'!$A$2:$A$30000,1,0)),"Invalid RefNo","")))</f>
        <v/>
      </c>
      <c r="AD190" s="156"/>
      <c r="AE190" s="156"/>
      <c r="AF190" s="156"/>
      <c r="AG190" s="156"/>
      <c r="AH190" s="156"/>
      <c r="AI190" s="156"/>
      <c r="AJ190" s="156"/>
      <c r="AK190" s="156"/>
      <c r="AL190" s="203" t="str">
        <f>IF(COUNTIF(Dropdowns!$K$2:$K$7,Input!S189)&gt;0,"",IF(Input!S189="","","Invalid Type"))</f>
        <v/>
      </c>
      <c r="AN190" s="204" t="str">
        <f>IF(Input!C189="","",IF(ISNUMBER(VALUE(Input!C189)),"","Needs to be a number."))</f>
        <v/>
      </c>
      <c r="AO190" s="205" t="str">
        <f>IF(Input!E189="","",IF(ISNUMBER(VALUE(Input!E189)),"","Needs to be a number."))</f>
        <v/>
      </c>
      <c r="AP190" s="205" t="str">
        <f>IF(Input!N189="","",IF(ISNUMBER(VALUE(Input!N189)),"","Needs to be a number."))</f>
        <v/>
      </c>
      <c r="AQ190" s="205" t="str">
        <f>IF(Input!O189="","",IF(ISNUMBER(VALUE(Input!O189)),"","Needs to be a number."))</f>
        <v/>
      </c>
      <c r="AR190" s="205" t="str">
        <f>IF(Input!V189="","",IF(ISNUMBER(VALUE(Input!V189)),"","Needs to be a number."))</f>
        <v/>
      </c>
      <c r="AS190" s="205" t="str">
        <f>IF(Input!W189="","",IF(ISNUMBER(VALUE(Input!W189)),"","Needs to be a number."))</f>
        <v/>
      </c>
      <c r="AT190" s="205" t="str">
        <f>IF(Input!X189="","",IF(ISNUMBER(VALUE(Input!X189)),"","Needs to be a number."))</f>
        <v/>
      </c>
      <c r="AU190" s="206" t="str">
        <f>IF(Input!Y189="","",IF(ISNUMBER(VALUE(Input!Y189)),"","Needs to be a number."))</f>
        <v/>
      </c>
      <c r="AV190" s="207"/>
      <c r="AW190" s="259" t="str">
        <f>IF(OR(VALUE(Input!C189)&lt;0,VALUE(Input!C189)&gt;100), "Invalid EEI %","")</f>
        <v/>
      </c>
      <c r="AX190" s="207"/>
      <c r="AY190" s="278" t="str">
        <f>IF(Input!E189="","",IF(VALUE(Input!E189)=0,"Do not enter 0.",""))</f>
        <v/>
      </c>
    </row>
    <row r="191" spans="2:51" x14ac:dyDescent="0.3">
      <c r="B191" s="188" t="str">
        <f>Input!A190</f>
        <v/>
      </c>
      <c r="C191" s="189" t="str">
        <f>IF(ISERROR(IF(AND(Input!$A190="",SUMPRODUCT(--(LEN(Input!$A191:'Input'!$A$1006)&gt;0))&lt;&gt;0),"Row is skipped.",IF(AND(Input!$A190="",Input!$A191=""),"", IF(Input!B190="","Data is missing.","")))),"",IF(AND(Input!$A190="",SUMPRODUCT(--(LEN(Input!$A191:'Input'!$A$1006)&gt;0))&lt;&gt;0),"Row is skipped.",IF(AND(Input!$A190="",Input!$A191=""),"", IF(Input!B190="","Data is missing.",""))))</f>
        <v/>
      </c>
      <c r="D191" s="189" t="str">
        <f>IF(ISERROR(IF(AND(Input!$A190="",SUMPRODUCT(--(LEN(Input!$A191:'Input'!$A$1006)&gt;0))&lt;&gt;0),"Row is skipped.",IF(AND(Input!$A190="",Input!$A191=""),"", IF(Input!C190="","Data is missing.","")))),"",IF(AND(Input!$A190="",SUMPRODUCT(--(LEN(Input!$A191:'Input'!$A$1006)&gt;0))&lt;&gt;0),"Row is skipped.",IF(AND(Input!$A190="",Input!$A191=""),"", IF(Input!C190="","Data is missing.",""))))</f>
        <v/>
      </c>
      <c r="E191" s="189" t="str">
        <f>IF(ISERROR(IF(AND(Input!$A190="",SUMPRODUCT(--(LEN(Input!$A191:'Input'!$A$1006)&gt;0))&lt;&gt;0),"Row is skipped.",IF(AND(Input!$A190="",Input!$A191=""),"", IF(Input!D190="","Data is missing.","")))),"",IF(AND(Input!$A190="",SUMPRODUCT(--(LEN(Input!$A191:'Input'!$A$1006)&gt;0))&lt;&gt;0),"Row is skipped.",IF(AND(Input!$A190="",Input!$A191=""),"", IF(Input!D190="","Data is missing.",""))))</f>
        <v/>
      </c>
      <c r="F191" s="189" t="str">
        <f>IF(ISERROR(IF(AND(Input!$A190="",SUMPRODUCT(--(LEN(Input!$A191:'Input'!$A$1006)&gt;0))&lt;&gt;0),"Row is skipped.",IF(AND(Input!$A190="",Input!$A191=""),"", IF(Input!E190="","Data is missing.","")))),"",IF(AND(Input!$A190="",SUMPRODUCT(--(LEN(Input!$A191:'Input'!$A$1006)&gt;0))&lt;&gt;0),"Row is skipped.",IF(AND(Input!$A190="",Input!$A191=""),"", IF(Input!E190="","Data is missing.",""))))</f>
        <v/>
      </c>
      <c r="G191" s="189" t="str">
        <f>IF(ISERROR(IF(AND(Input!$A190="",SUMPRODUCT(--(LEN(Input!$A191:'Input'!$A$1006)&gt;0))&lt;&gt;0),"Row is skipped.",IF(AND(Input!$A190="",Input!$A191=""),"", IF(Input!F190="","Data is missing.","")))),"",IF(AND(Input!$A190="",SUMPRODUCT(--(LEN(Input!$A191:'Input'!$A$1006)&gt;0))&lt;&gt;0),"Row is skipped.",IF(AND(Input!$A190="",Input!$A191=""),"", IF(Input!F190="","Data is missing.",""))))</f>
        <v/>
      </c>
      <c r="H191" s="190" t="str">
        <f>IF(ISERROR(IF(AND(Input!$A190="",SUMPRODUCT(--(LEN(Input!$A191:'Input'!$A$1006)&gt;0))&lt;&gt;0),"Row is skipped.",IF(AND(Input!$A190="",Input!$A191=""),"", IF(Input!G190="","Data is missing.","")))),"",IF(AND(Input!$A190="",SUMPRODUCT(--(LEN(Input!$A191:'Input'!$A$1006)&gt;0))&lt;&gt;0),"Row is skipped.",IF(AND(Input!$A190="",Input!$A191=""),"", IF(Input!G190="","Data is missing.",""))))</f>
        <v/>
      </c>
      <c r="I191" s="156"/>
      <c r="J191" s="191" t="str">
        <f>IFERROR(VLOOKUP(VLOOKUP(Input!$D190,'Measure List'!$A:$AN,40,FALSE),UIR!$A$1:$Q$27,17,FALSE),"")</f>
        <v/>
      </c>
      <c r="K191" s="192" t="str">
        <f>IFERROR(VLOOKUP(Input!$D190,'Measure List'!$A:$AN,40,FALSE),"")</f>
        <v/>
      </c>
      <c r="L191" s="156"/>
      <c r="M191" s="193" t="str">
        <f>IF(B191="","",IF(AND(Input!H190="",IFERROR(VLOOKUP(K191,UIR!$A$2:$P$21,2,FALSE),"")&lt;&gt;""),"Data is Missing.",""))</f>
        <v/>
      </c>
      <c r="N191" s="194" t="str">
        <f>IF(B191="","",IF(AND(Input!I190="",IFERROR(VLOOKUP(K191,UIR!$A$2:$P$21,3,FALSE),"")&lt;&gt;""),"Data is Missing.",""))</f>
        <v/>
      </c>
      <c r="O191" s="194" t="str">
        <f>IF(B191="","",IF(AND(Input!J190="",IFERROR(VLOOKUP(K191,UIR!$A$2:$P$21,4,FALSE),"")&lt;&gt;""),"Data is Missing.",""))</f>
        <v/>
      </c>
      <c r="P191" s="194" t="str">
        <f>IF(B191="","",IF(AND(Input!K190="",IFERROR(VLOOKUP(K191,UIR!$A$2:$P$21,5,FALSE),"")&lt;&gt;""),"Data is Missing.",""))</f>
        <v/>
      </c>
      <c r="Q191" s="194" t="str">
        <f>IF(B191="","",IF(AND(Input!L190="",IFERROR(VLOOKUP(K191,UIR!$A$2:$P$21,6,FALSE),"")&lt;&gt;""),"Data is Missing.",""))</f>
        <v/>
      </c>
      <c r="R191" s="194" t="str">
        <f>IF(B191="","",IF(AND(Input!M190="",IFERROR(VLOOKUP(K191,UIR!$A$2:$P$21,7,FALSE),"")&lt;&gt;""),"Data is Missing.",""))</f>
        <v/>
      </c>
      <c r="S191" s="194" t="str">
        <f>IF(B191="","",IF(AND(Input!P190="",IFERROR(VLOOKUP(K191,UIR!$A$2:$P$21,8,FALSE),"")&lt;&gt;""),"Data is Missing.",""))</f>
        <v/>
      </c>
      <c r="T191" s="194" t="str">
        <f>IF(B191="","",IF(AND(Input!Q190="",IFERROR(VLOOKUP(K191,UIR!$A$2:$P$21,9,FALSE),"")&lt;&gt;""),"Data is Missing.",""))</f>
        <v/>
      </c>
      <c r="U191" s="194"/>
      <c r="V191" s="194" t="str">
        <f>IF(B191="","",IF(AND(Input!S190="",IFERROR(VLOOKUP(K191,UIR!$A$2:$P$21,11,FALSE),"")&lt;&gt;""),"Data is Missing.",""))</f>
        <v/>
      </c>
      <c r="W191" s="194" t="str">
        <f>IF(B191="","",IF(AND(Input!T190="",IFERROR(VLOOKUP(K191,UIR!$A$2:$P$21,12,FALSE),"")&lt;&gt;""),"Data is Missing.",""))</f>
        <v/>
      </c>
      <c r="X191" s="194" t="str">
        <f>IF(B191="","",IF(AND(Input!V190="",IFERROR(VLOOKUP(K191,UIR!$A$2:$P$21,13,FALSE),"")&lt;&gt;""),"Data is Missing.",""))</f>
        <v/>
      </c>
      <c r="Y191" s="194" t="str">
        <f>IF(B191="","",IF(AND(Input!W190="",IFERROR(VLOOKUP(K191,UIR!$A$2:$P$21,14,FALSE),"")&lt;&gt;""),"Data is Missing.",""))</f>
        <v/>
      </c>
      <c r="Z191" s="194" t="str">
        <f>IF(B191="","",IF(AND(Input!X190="",IFERROR(VLOOKUP(K191,UIR!$A$2:$P$21,15,FALSE),"")&lt;&gt;""),"Data is Missing.",""))</f>
        <v/>
      </c>
      <c r="AA191" s="195" t="str">
        <f>IF(B191="","",IF(AND(Input!Y190="",IFERROR(VLOOKUP(K191,UIR!$A$2:$P$21,16,FALSE),"")&lt;&gt;""),"Data is Missing.",""))</f>
        <v/>
      </c>
      <c r="AC191" s="202" t="str">
        <f>IF(ISERROR(IF(Input!D190="","",IF(ISERROR(VLOOKUP(Input!D190,'Measure List'!$A$2:$A$30000,1,0)),"Invalid RefNo",""))),"",IF(Input!D190="","",IF(ISERROR(VLOOKUP(Input!D190,'Measure List'!$A$2:$A$30000,1,0)),"Invalid RefNo","")))</f>
        <v/>
      </c>
      <c r="AD191" s="156"/>
      <c r="AE191" s="156"/>
      <c r="AF191" s="156"/>
      <c r="AG191" s="156"/>
      <c r="AH191" s="156"/>
      <c r="AI191" s="156"/>
      <c r="AJ191" s="156"/>
      <c r="AK191" s="156"/>
      <c r="AL191" s="203" t="str">
        <f>IF(COUNTIF(Dropdowns!$K$2:$K$7,Input!S190)&gt;0,"",IF(Input!S190="","","Invalid Type"))</f>
        <v/>
      </c>
      <c r="AN191" s="204" t="str">
        <f>IF(Input!C190="","",IF(ISNUMBER(VALUE(Input!C190)),"","Needs to be a number."))</f>
        <v/>
      </c>
      <c r="AO191" s="205" t="str">
        <f>IF(Input!E190="","",IF(ISNUMBER(VALUE(Input!E190)),"","Needs to be a number."))</f>
        <v/>
      </c>
      <c r="AP191" s="205" t="str">
        <f>IF(Input!N190="","",IF(ISNUMBER(VALUE(Input!N190)),"","Needs to be a number."))</f>
        <v/>
      </c>
      <c r="AQ191" s="205" t="str">
        <f>IF(Input!O190="","",IF(ISNUMBER(VALUE(Input!O190)),"","Needs to be a number."))</f>
        <v/>
      </c>
      <c r="AR191" s="205" t="str">
        <f>IF(Input!V190="","",IF(ISNUMBER(VALUE(Input!V190)),"","Needs to be a number."))</f>
        <v/>
      </c>
      <c r="AS191" s="205" t="str">
        <f>IF(Input!W190="","",IF(ISNUMBER(VALUE(Input!W190)),"","Needs to be a number."))</f>
        <v/>
      </c>
      <c r="AT191" s="205" t="str">
        <f>IF(Input!X190="","",IF(ISNUMBER(VALUE(Input!X190)),"","Needs to be a number."))</f>
        <v/>
      </c>
      <c r="AU191" s="206" t="str">
        <f>IF(Input!Y190="","",IF(ISNUMBER(VALUE(Input!Y190)),"","Needs to be a number."))</f>
        <v/>
      </c>
      <c r="AV191" s="207"/>
      <c r="AW191" s="259" t="str">
        <f>IF(OR(VALUE(Input!C190)&lt;0,VALUE(Input!C190)&gt;100), "Invalid EEI %","")</f>
        <v/>
      </c>
      <c r="AX191" s="207"/>
      <c r="AY191" s="278" t="str">
        <f>IF(Input!E190="","",IF(VALUE(Input!E190)=0,"Do not enter 0.",""))</f>
        <v/>
      </c>
    </row>
    <row r="192" spans="2:51" x14ac:dyDescent="0.3">
      <c r="B192" s="188" t="str">
        <f>Input!A191</f>
        <v/>
      </c>
      <c r="C192" s="189" t="str">
        <f>IF(ISERROR(IF(AND(Input!$A191="",SUMPRODUCT(--(LEN(Input!$A192:'Input'!$A$1006)&gt;0))&lt;&gt;0),"Row is skipped.",IF(AND(Input!$A191="",Input!$A192=""),"", IF(Input!B191="","Data is missing.","")))),"",IF(AND(Input!$A191="",SUMPRODUCT(--(LEN(Input!$A192:'Input'!$A$1006)&gt;0))&lt;&gt;0),"Row is skipped.",IF(AND(Input!$A191="",Input!$A192=""),"", IF(Input!B191="","Data is missing.",""))))</f>
        <v/>
      </c>
      <c r="D192" s="189" t="str">
        <f>IF(ISERROR(IF(AND(Input!$A191="",SUMPRODUCT(--(LEN(Input!$A192:'Input'!$A$1006)&gt;0))&lt;&gt;0),"Row is skipped.",IF(AND(Input!$A191="",Input!$A192=""),"", IF(Input!C191="","Data is missing.","")))),"",IF(AND(Input!$A191="",SUMPRODUCT(--(LEN(Input!$A192:'Input'!$A$1006)&gt;0))&lt;&gt;0),"Row is skipped.",IF(AND(Input!$A191="",Input!$A192=""),"", IF(Input!C191="","Data is missing.",""))))</f>
        <v/>
      </c>
      <c r="E192" s="189" t="str">
        <f>IF(ISERROR(IF(AND(Input!$A191="",SUMPRODUCT(--(LEN(Input!$A192:'Input'!$A$1006)&gt;0))&lt;&gt;0),"Row is skipped.",IF(AND(Input!$A191="",Input!$A192=""),"", IF(Input!D191="","Data is missing.","")))),"",IF(AND(Input!$A191="",SUMPRODUCT(--(LEN(Input!$A192:'Input'!$A$1006)&gt;0))&lt;&gt;0),"Row is skipped.",IF(AND(Input!$A191="",Input!$A192=""),"", IF(Input!D191="","Data is missing.",""))))</f>
        <v/>
      </c>
      <c r="F192" s="189" t="str">
        <f>IF(ISERROR(IF(AND(Input!$A191="",SUMPRODUCT(--(LEN(Input!$A192:'Input'!$A$1006)&gt;0))&lt;&gt;0),"Row is skipped.",IF(AND(Input!$A191="",Input!$A192=""),"", IF(Input!E191="","Data is missing.","")))),"",IF(AND(Input!$A191="",SUMPRODUCT(--(LEN(Input!$A192:'Input'!$A$1006)&gt;0))&lt;&gt;0),"Row is skipped.",IF(AND(Input!$A191="",Input!$A192=""),"", IF(Input!E191="","Data is missing.",""))))</f>
        <v/>
      </c>
      <c r="G192" s="189" t="str">
        <f>IF(ISERROR(IF(AND(Input!$A191="",SUMPRODUCT(--(LEN(Input!$A192:'Input'!$A$1006)&gt;0))&lt;&gt;0),"Row is skipped.",IF(AND(Input!$A191="",Input!$A192=""),"", IF(Input!F191="","Data is missing.","")))),"",IF(AND(Input!$A191="",SUMPRODUCT(--(LEN(Input!$A192:'Input'!$A$1006)&gt;0))&lt;&gt;0),"Row is skipped.",IF(AND(Input!$A191="",Input!$A192=""),"", IF(Input!F191="","Data is missing.",""))))</f>
        <v/>
      </c>
      <c r="H192" s="190" t="str">
        <f>IF(ISERROR(IF(AND(Input!$A191="",SUMPRODUCT(--(LEN(Input!$A192:'Input'!$A$1006)&gt;0))&lt;&gt;0),"Row is skipped.",IF(AND(Input!$A191="",Input!$A192=""),"", IF(Input!G191="","Data is missing.","")))),"",IF(AND(Input!$A191="",SUMPRODUCT(--(LEN(Input!$A192:'Input'!$A$1006)&gt;0))&lt;&gt;0),"Row is skipped.",IF(AND(Input!$A191="",Input!$A192=""),"", IF(Input!G191="","Data is missing.",""))))</f>
        <v/>
      </c>
      <c r="I192" s="156"/>
      <c r="J192" s="191" t="str">
        <f>IFERROR(VLOOKUP(VLOOKUP(Input!$D191,'Measure List'!$A:$AN,40,FALSE),UIR!$A$1:$Q$27,17,FALSE),"")</f>
        <v/>
      </c>
      <c r="K192" s="192" t="str">
        <f>IFERROR(VLOOKUP(Input!$D191,'Measure List'!$A:$AN,40,FALSE),"")</f>
        <v/>
      </c>
      <c r="L192" s="156"/>
      <c r="M192" s="193" t="str">
        <f>IF(B192="","",IF(AND(Input!H191="",IFERROR(VLOOKUP(K192,UIR!$A$2:$P$21,2,FALSE),"")&lt;&gt;""),"Data is Missing.",""))</f>
        <v/>
      </c>
      <c r="N192" s="194" t="str">
        <f>IF(B192="","",IF(AND(Input!I191="",IFERROR(VLOOKUP(K192,UIR!$A$2:$P$21,3,FALSE),"")&lt;&gt;""),"Data is Missing.",""))</f>
        <v/>
      </c>
      <c r="O192" s="194" t="str">
        <f>IF(B192="","",IF(AND(Input!J191="",IFERROR(VLOOKUP(K192,UIR!$A$2:$P$21,4,FALSE),"")&lt;&gt;""),"Data is Missing.",""))</f>
        <v/>
      </c>
      <c r="P192" s="194" t="str">
        <f>IF(B192="","",IF(AND(Input!K191="",IFERROR(VLOOKUP(K192,UIR!$A$2:$P$21,5,FALSE),"")&lt;&gt;""),"Data is Missing.",""))</f>
        <v/>
      </c>
      <c r="Q192" s="194" t="str">
        <f>IF(B192="","",IF(AND(Input!L191="",IFERROR(VLOOKUP(K192,UIR!$A$2:$P$21,6,FALSE),"")&lt;&gt;""),"Data is Missing.",""))</f>
        <v/>
      </c>
      <c r="R192" s="194" t="str">
        <f>IF(B192="","",IF(AND(Input!M191="",IFERROR(VLOOKUP(K192,UIR!$A$2:$P$21,7,FALSE),"")&lt;&gt;""),"Data is Missing.",""))</f>
        <v/>
      </c>
      <c r="S192" s="194" t="str">
        <f>IF(B192="","",IF(AND(Input!P191="",IFERROR(VLOOKUP(K192,UIR!$A$2:$P$21,8,FALSE),"")&lt;&gt;""),"Data is Missing.",""))</f>
        <v/>
      </c>
      <c r="T192" s="194" t="str">
        <f>IF(B192="","",IF(AND(Input!Q191="",IFERROR(VLOOKUP(K192,UIR!$A$2:$P$21,9,FALSE),"")&lt;&gt;""),"Data is Missing.",""))</f>
        <v/>
      </c>
      <c r="U192" s="194"/>
      <c r="V192" s="194" t="str">
        <f>IF(B192="","",IF(AND(Input!S191="",IFERROR(VLOOKUP(K192,UIR!$A$2:$P$21,11,FALSE),"")&lt;&gt;""),"Data is Missing.",""))</f>
        <v/>
      </c>
      <c r="W192" s="194" t="str">
        <f>IF(B192="","",IF(AND(Input!T191="",IFERROR(VLOOKUP(K192,UIR!$A$2:$P$21,12,FALSE),"")&lt;&gt;""),"Data is Missing.",""))</f>
        <v/>
      </c>
      <c r="X192" s="194" t="str">
        <f>IF(B192="","",IF(AND(Input!V191="",IFERROR(VLOOKUP(K192,UIR!$A$2:$P$21,13,FALSE),"")&lt;&gt;""),"Data is Missing.",""))</f>
        <v/>
      </c>
      <c r="Y192" s="194" t="str">
        <f>IF(B192="","",IF(AND(Input!W191="",IFERROR(VLOOKUP(K192,UIR!$A$2:$P$21,14,FALSE),"")&lt;&gt;""),"Data is Missing.",""))</f>
        <v/>
      </c>
      <c r="Z192" s="194" t="str">
        <f>IF(B192="","",IF(AND(Input!X191="",IFERROR(VLOOKUP(K192,UIR!$A$2:$P$21,15,FALSE),"")&lt;&gt;""),"Data is Missing.",""))</f>
        <v/>
      </c>
      <c r="AA192" s="195" t="str">
        <f>IF(B192="","",IF(AND(Input!Y191="",IFERROR(VLOOKUP(K192,UIR!$A$2:$P$21,16,FALSE),"")&lt;&gt;""),"Data is Missing.",""))</f>
        <v/>
      </c>
      <c r="AC192" s="202" t="str">
        <f>IF(ISERROR(IF(Input!D191="","",IF(ISERROR(VLOOKUP(Input!D191,'Measure List'!$A$2:$A$30000,1,0)),"Invalid RefNo",""))),"",IF(Input!D191="","",IF(ISERROR(VLOOKUP(Input!D191,'Measure List'!$A$2:$A$30000,1,0)),"Invalid RefNo","")))</f>
        <v/>
      </c>
      <c r="AD192" s="156"/>
      <c r="AE192" s="156"/>
      <c r="AF192" s="156"/>
      <c r="AG192" s="156"/>
      <c r="AH192" s="156"/>
      <c r="AI192" s="156"/>
      <c r="AJ192" s="156"/>
      <c r="AK192" s="156"/>
      <c r="AL192" s="203" t="str">
        <f>IF(COUNTIF(Dropdowns!$K$2:$K$7,Input!S191)&gt;0,"",IF(Input!S191="","","Invalid Type"))</f>
        <v/>
      </c>
      <c r="AN192" s="204" t="str">
        <f>IF(Input!C191="","",IF(ISNUMBER(VALUE(Input!C191)),"","Needs to be a number."))</f>
        <v/>
      </c>
      <c r="AO192" s="205" t="str">
        <f>IF(Input!E191="","",IF(ISNUMBER(VALUE(Input!E191)),"","Needs to be a number."))</f>
        <v/>
      </c>
      <c r="AP192" s="205" t="str">
        <f>IF(Input!N191="","",IF(ISNUMBER(VALUE(Input!N191)),"","Needs to be a number."))</f>
        <v/>
      </c>
      <c r="AQ192" s="205" t="str">
        <f>IF(Input!O191="","",IF(ISNUMBER(VALUE(Input!O191)),"","Needs to be a number."))</f>
        <v/>
      </c>
      <c r="AR192" s="205" t="str">
        <f>IF(Input!V191="","",IF(ISNUMBER(VALUE(Input!V191)),"","Needs to be a number."))</f>
        <v/>
      </c>
      <c r="AS192" s="205" t="str">
        <f>IF(Input!W191="","",IF(ISNUMBER(VALUE(Input!W191)),"","Needs to be a number."))</f>
        <v/>
      </c>
      <c r="AT192" s="205" t="str">
        <f>IF(Input!X191="","",IF(ISNUMBER(VALUE(Input!X191)),"","Needs to be a number."))</f>
        <v/>
      </c>
      <c r="AU192" s="206" t="str">
        <f>IF(Input!Y191="","",IF(ISNUMBER(VALUE(Input!Y191)),"","Needs to be a number."))</f>
        <v/>
      </c>
      <c r="AV192" s="207"/>
      <c r="AW192" s="259" t="str">
        <f>IF(OR(VALUE(Input!C191)&lt;0,VALUE(Input!C191)&gt;100), "Invalid EEI %","")</f>
        <v/>
      </c>
      <c r="AX192" s="207"/>
      <c r="AY192" s="278" t="str">
        <f>IF(Input!E191="","",IF(VALUE(Input!E191)=0,"Do not enter 0.",""))</f>
        <v/>
      </c>
    </row>
    <row r="193" spans="2:51" x14ac:dyDescent="0.3">
      <c r="B193" s="188" t="str">
        <f>Input!A192</f>
        <v/>
      </c>
      <c r="C193" s="189" t="str">
        <f>IF(ISERROR(IF(AND(Input!$A192="",SUMPRODUCT(--(LEN(Input!$A193:'Input'!$A$1006)&gt;0))&lt;&gt;0),"Row is skipped.",IF(AND(Input!$A192="",Input!$A193=""),"", IF(Input!B192="","Data is missing.","")))),"",IF(AND(Input!$A192="",SUMPRODUCT(--(LEN(Input!$A193:'Input'!$A$1006)&gt;0))&lt;&gt;0),"Row is skipped.",IF(AND(Input!$A192="",Input!$A193=""),"", IF(Input!B192="","Data is missing.",""))))</f>
        <v/>
      </c>
      <c r="D193" s="189" t="str">
        <f>IF(ISERROR(IF(AND(Input!$A192="",SUMPRODUCT(--(LEN(Input!$A193:'Input'!$A$1006)&gt;0))&lt;&gt;0),"Row is skipped.",IF(AND(Input!$A192="",Input!$A193=""),"", IF(Input!C192="","Data is missing.","")))),"",IF(AND(Input!$A192="",SUMPRODUCT(--(LEN(Input!$A193:'Input'!$A$1006)&gt;0))&lt;&gt;0),"Row is skipped.",IF(AND(Input!$A192="",Input!$A193=""),"", IF(Input!C192="","Data is missing.",""))))</f>
        <v/>
      </c>
      <c r="E193" s="189" t="str">
        <f>IF(ISERROR(IF(AND(Input!$A192="",SUMPRODUCT(--(LEN(Input!$A193:'Input'!$A$1006)&gt;0))&lt;&gt;0),"Row is skipped.",IF(AND(Input!$A192="",Input!$A193=""),"", IF(Input!D192="","Data is missing.","")))),"",IF(AND(Input!$A192="",SUMPRODUCT(--(LEN(Input!$A193:'Input'!$A$1006)&gt;0))&lt;&gt;0),"Row is skipped.",IF(AND(Input!$A192="",Input!$A193=""),"", IF(Input!D192="","Data is missing.",""))))</f>
        <v/>
      </c>
      <c r="F193" s="189" t="str">
        <f>IF(ISERROR(IF(AND(Input!$A192="",SUMPRODUCT(--(LEN(Input!$A193:'Input'!$A$1006)&gt;0))&lt;&gt;0),"Row is skipped.",IF(AND(Input!$A192="",Input!$A193=""),"", IF(Input!E192="","Data is missing.","")))),"",IF(AND(Input!$A192="",SUMPRODUCT(--(LEN(Input!$A193:'Input'!$A$1006)&gt;0))&lt;&gt;0),"Row is skipped.",IF(AND(Input!$A192="",Input!$A193=""),"", IF(Input!E192="","Data is missing.",""))))</f>
        <v/>
      </c>
      <c r="G193" s="189" t="str">
        <f>IF(ISERROR(IF(AND(Input!$A192="",SUMPRODUCT(--(LEN(Input!$A193:'Input'!$A$1006)&gt;0))&lt;&gt;0),"Row is skipped.",IF(AND(Input!$A192="",Input!$A193=""),"", IF(Input!F192="","Data is missing.","")))),"",IF(AND(Input!$A192="",SUMPRODUCT(--(LEN(Input!$A193:'Input'!$A$1006)&gt;0))&lt;&gt;0),"Row is skipped.",IF(AND(Input!$A192="",Input!$A193=""),"", IF(Input!F192="","Data is missing.",""))))</f>
        <v/>
      </c>
      <c r="H193" s="190" t="str">
        <f>IF(ISERROR(IF(AND(Input!$A192="",SUMPRODUCT(--(LEN(Input!$A193:'Input'!$A$1006)&gt;0))&lt;&gt;0),"Row is skipped.",IF(AND(Input!$A192="",Input!$A193=""),"", IF(Input!G192="","Data is missing.","")))),"",IF(AND(Input!$A192="",SUMPRODUCT(--(LEN(Input!$A193:'Input'!$A$1006)&gt;0))&lt;&gt;0),"Row is skipped.",IF(AND(Input!$A192="",Input!$A193=""),"", IF(Input!G192="","Data is missing.",""))))</f>
        <v/>
      </c>
      <c r="I193" s="156"/>
      <c r="J193" s="191" t="str">
        <f>IFERROR(VLOOKUP(VLOOKUP(Input!$D192,'Measure List'!$A:$AN,40,FALSE),UIR!$A$1:$Q$27,17,FALSE),"")</f>
        <v/>
      </c>
      <c r="K193" s="192" t="str">
        <f>IFERROR(VLOOKUP(Input!$D192,'Measure List'!$A:$AN,40,FALSE),"")</f>
        <v/>
      </c>
      <c r="L193" s="156"/>
      <c r="M193" s="193" t="str">
        <f>IF(B193="","",IF(AND(Input!H192="",IFERROR(VLOOKUP(K193,UIR!$A$2:$P$21,2,FALSE),"")&lt;&gt;""),"Data is Missing.",""))</f>
        <v/>
      </c>
      <c r="N193" s="194" t="str">
        <f>IF(B193="","",IF(AND(Input!I192="",IFERROR(VLOOKUP(K193,UIR!$A$2:$P$21,3,FALSE),"")&lt;&gt;""),"Data is Missing.",""))</f>
        <v/>
      </c>
      <c r="O193" s="194" t="str">
        <f>IF(B193="","",IF(AND(Input!J192="",IFERROR(VLOOKUP(K193,UIR!$A$2:$P$21,4,FALSE),"")&lt;&gt;""),"Data is Missing.",""))</f>
        <v/>
      </c>
      <c r="P193" s="194" t="str">
        <f>IF(B193="","",IF(AND(Input!K192="",IFERROR(VLOOKUP(K193,UIR!$A$2:$P$21,5,FALSE),"")&lt;&gt;""),"Data is Missing.",""))</f>
        <v/>
      </c>
      <c r="Q193" s="194" t="str">
        <f>IF(B193="","",IF(AND(Input!L192="",IFERROR(VLOOKUP(K193,UIR!$A$2:$P$21,6,FALSE),"")&lt;&gt;""),"Data is Missing.",""))</f>
        <v/>
      </c>
      <c r="R193" s="194" t="str">
        <f>IF(B193="","",IF(AND(Input!M192="",IFERROR(VLOOKUP(K193,UIR!$A$2:$P$21,7,FALSE),"")&lt;&gt;""),"Data is Missing.",""))</f>
        <v/>
      </c>
      <c r="S193" s="194" t="str">
        <f>IF(B193="","",IF(AND(Input!P192="",IFERROR(VLOOKUP(K193,UIR!$A$2:$P$21,8,FALSE),"")&lt;&gt;""),"Data is Missing.",""))</f>
        <v/>
      </c>
      <c r="T193" s="194" t="str">
        <f>IF(B193="","",IF(AND(Input!Q192="",IFERROR(VLOOKUP(K193,UIR!$A$2:$P$21,9,FALSE),"")&lt;&gt;""),"Data is Missing.",""))</f>
        <v/>
      </c>
      <c r="U193" s="194"/>
      <c r="V193" s="194" t="str">
        <f>IF(B193="","",IF(AND(Input!S192="",IFERROR(VLOOKUP(K193,UIR!$A$2:$P$21,11,FALSE),"")&lt;&gt;""),"Data is Missing.",""))</f>
        <v/>
      </c>
      <c r="W193" s="194" t="str">
        <f>IF(B193="","",IF(AND(Input!T192="",IFERROR(VLOOKUP(K193,UIR!$A$2:$P$21,12,FALSE),"")&lt;&gt;""),"Data is Missing.",""))</f>
        <v/>
      </c>
      <c r="X193" s="194" t="str">
        <f>IF(B193="","",IF(AND(Input!V192="",IFERROR(VLOOKUP(K193,UIR!$A$2:$P$21,13,FALSE),"")&lt;&gt;""),"Data is Missing.",""))</f>
        <v/>
      </c>
      <c r="Y193" s="194" t="str">
        <f>IF(B193="","",IF(AND(Input!W192="",IFERROR(VLOOKUP(K193,UIR!$A$2:$P$21,14,FALSE),"")&lt;&gt;""),"Data is Missing.",""))</f>
        <v/>
      </c>
      <c r="Z193" s="194" t="str">
        <f>IF(B193="","",IF(AND(Input!X192="",IFERROR(VLOOKUP(K193,UIR!$A$2:$P$21,15,FALSE),"")&lt;&gt;""),"Data is Missing.",""))</f>
        <v/>
      </c>
      <c r="AA193" s="195" t="str">
        <f>IF(B193="","",IF(AND(Input!Y192="",IFERROR(VLOOKUP(K193,UIR!$A$2:$P$21,16,FALSE),"")&lt;&gt;""),"Data is Missing.",""))</f>
        <v/>
      </c>
      <c r="AC193" s="202" t="str">
        <f>IF(ISERROR(IF(Input!D192="","",IF(ISERROR(VLOOKUP(Input!D192,'Measure List'!$A$2:$A$30000,1,0)),"Invalid RefNo",""))),"",IF(Input!D192="","",IF(ISERROR(VLOOKUP(Input!D192,'Measure List'!$A$2:$A$30000,1,0)),"Invalid RefNo","")))</f>
        <v/>
      </c>
      <c r="AD193" s="156"/>
      <c r="AE193" s="156"/>
      <c r="AF193" s="156"/>
      <c r="AG193" s="156"/>
      <c r="AH193" s="156"/>
      <c r="AI193" s="156"/>
      <c r="AJ193" s="156"/>
      <c r="AK193" s="156"/>
      <c r="AL193" s="203" t="str">
        <f>IF(COUNTIF(Dropdowns!$K$2:$K$7,Input!S192)&gt;0,"",IF(Input!S192="","","Invalid Type"))</f>
        <v/>
      </c>
      <c r="AN193" s="204" t="str">
        <f>IF(Input!C192="","",IF(ISNUMBER(VALUE(Input!C192)),"","Needs to be a number."))</f>
        <v/>
      </c>
      <c r="AO193" s="205" t="str">
        <f>IF(Input!E192="","",IF(ISNUMBER(VALUE(Input!E192)),"","Needs to be a number."))</f>
        <v/>
      </c>
      <c r="AP193" s="205" t="str">
        <f>IF(Input!N192="","",IF(ISNUMBER(VALUE(Input!N192)),"","Needs to be a number."))</f>
        <v/>
      </c>
      <c r="AQ193" s="205" t="str">
        <f>IF(Input!O192="","",IF(ISNUMBER(VALUE(Input!O192)),"","Needs to be a number."))</f>
        <v/>
      </c>
      <c r="AR193" s="205" t="str">
        <f>IF(Input!V192="","",IF(ISNUMBER(VALUE(Input!V192)),"","Needs to be a number."))</f>
        <v/>
      </c>
      <c r="AS193" s="205" t="str">
        <f>IF(Input!W192="","",IF(ISNUMBER(VALUE(Input!W192)),"","Needs to be a number."))</f>
        <v/>
      </c>
      <c r="AT193" s="205" t="str">
        <f>IF(Input!X192="","",IF(ISNUMBER(VALUE(Input!X192)),"","Needs to be a number."))</f>
        <v/>
      </c>
      <c r="AU193" s="206" t="str">
        <f>IF(Input!Y192="","",IF(ISNUMBER(VALUE(Input!Y192)),"","Needs to be a number."))</f>
        <v/>
      </c>
      <c r="AV193" s="207"/>
      <c r="AW193" s="259" t="str">
        <f>IF(OR(VALUE(Input!C192)&lt;0,VALUE(Input!C192)&gt;100), "Invalid EEI %","")</f>
        <v/>
      </c>
      <c r="AX193" s="207"/>
      <c r="AY193" s="278" t="str">
        <f>IF(Input!E192="","",IF(VALUE(Input!E192)=0,"Do not enter 0.",""))</f>
        <v/>
      </c>
    </row>
    <row r="194" spans="2:51" x14ac:dyDescent="0.3">
      <c r="B194" s="188" t="str">
        <f>Input!A193</f>
        <v/>
      </c>
      <c r="C194" s="189" t="str">
        <f>IF(ISERROR(IF(AND(Input!$A193="",SUMPRODUCT(--(LEN(Input!$A194:'Input'!$A$1006)&gt;0))&lt;&gt;0),"Row is skipped.",IF(AND(Input!$A193="",Input!$A194=""),"", IF(Input!B193="","Data is missing.","")))),"",IF(AND(Input!$A193="",SUMPRODUCT(--(LEN(Input!$A194:'Input'!$A$1006)&gt;0))&lt;&gt;0),"Row is skipped.",IF(AND(Input!$A193="",Input!$A194=""),"", IF(Input!B193="","Data is missing.",""))))</f>
        <v/>
      </c>
      <c r="D194" s="189" t="str">
        <f>IF(ISERROR(IF(AND(Input!$A193="",SUMPRODUCT(--(LEN(Input!$A194:'Input'!$A$1006)&gt;0))&lt;&gt;0),"Row is skipped.",IF(AND(Input!$A193="",Input!$A194=""),"", IF(Input!C193="","Data is missing.","")))),"",IF(AND(Input!$A193="",SUMPRODUCT(--(LEN(Input!$A194:'Input'!$A$1006)&gt;0))&lt;&gt;0),"Row is skipped.",IF(AND(Input!$A193="",Input!$A194=""),"", IF(Input!C193="","Data is missing.",""))))</f>
        <v/>
      </c>
      <c r="E194" s="189" t="str">
        <f>IF(ISERROR(IF(AND(Input!$A193="",SUMPRODUCT(--(LEN(Input!$A194:'Input'!$A$1006)&gt;0))&lt;&gt;0),"Row is skipped.",IF(AND(Input!$A193="",Input!$A194=""),"", IF(Input!D193="","Data is missing.","")))),"",IF(AND(Input!$A193="",SUMPRODUCT(--(LEN(Input!$A194:'Input'!$A$1006)&gt;0))&lt;&gt;0),"Row is skipped.",IF(AND(Input!$A193="",Input!$A194=""),"", IF(Input!D193="","Data is missing.",""))))</f>
        <v/>
      </c>
      <c r="F194" s="189" t="str">
        <f>IF(ISERROR(IF(AND(Input!$A193="",SUMPRODUCT(--(LEN(Input!$A194:'Input'!$A$1006)&gt;0))&lt;&gt;0),"Row is skipped.",IF(AND(Input!$A193="",Input!$A194=""),"", IF(Input!E193="","Data is missing.","")))),"",IF(AND(Input!$A193="",SUMPRODUCT(--(LEN(Input!$A194:'Input'!$A$1006)&gt;0))&lt;&gt;0),"Row is skipped.",IF(AND(Input!$A193="",Input!$A194=""),"", IF(Input!E193="","Data is missing.",""))))</f>
        <v/>
      </c>
      <c r="G194" s="189" t="str">
        <f>IF(ISERROR(IF(AND(Input!$A193="",SUMPRODUCT(--(LEN(Input!$A194:'Input'!$A$1006)&gt;0))&lt;&gt;0),"Row is skipped.",IF(AND(Input!$A193="",Input!$A194=""),"", IF(Input!F193="","Data is missing.","")))),"",IF(AND(Input!$A193="",SUMPRODUCT(--(LEN(Input!$A194:'Input'!$A$1006)&gt;0))&lt;&gt;0),"Row is skipped.",IF(AND(Input!$A193="",Input!$A194=""),"", IF(Input!F193="","Data is missing.",""))))</f>
        <v/>
      </c>
      <c r="H194" s="190" t="str">
        <f>IF(ISERROR(IF(AND(Input!$A193="",SUMPRODUCT(--(LEN(Input!$A194:'Input'!$A$1006)&gt;0))&lt;&gt;0),"Row is skipped.",IF(AND(Input!$A193="",Input!$A194=""),"", IF(Input!G193="","Data is missing.","")))),"",IF(AND(Input!$A193="",SUMPRODUCT(--(LEN(Input!$A194:'Input'!$A$1006)&gt;0))&lt;&gt;0),"Row is skipped.",IF(AND(Input!$A193="",Input!$A194=""),"", IF(Input!G193="","Data is missing.",""))))</f>
        <v/>
      </c>
      <c r="I194" s="156"/>
      <c r="J194" s="191" t="str">
        <f>IFERROR(VLOOKUP(VLOOKUP(Input!$D193,'Measure List'!$A:$AN,40,FALSE),UIR!$A$1:$Q$27,17,FALSE),"")</f>
        <v/>
      </c>
      <c r="K194" s="192" t="str">
        <f>IFERROR(VLOOKUP(Input!$D193,'Measure List'!$A:$AN,40,FALSE),"")</f>
        <v/>
      </c>
      <c r="L194" s="156"/>
      <c r="M194" s="193" t="str">
        <f>IF(B194="","",IF(AND(Input!H193="",IFERROR(VLOOKUP(K194,UIR!$A$2:$P$21,2,FALSE),"")&lt;&gt;""),"Data is Missing.",""))</f>
        <v/>
      </c>
      <c r="N194" s="194" t="str">
        <f>IF(B194="","",IF(AND(Input!I193="",IFERROR(VLOOKUP(K194,UIR!$A$2:$P$21,3,FALSE),"")&lt;&gt;""),"Data is Missing.",""))</f>
        <v/>
      </c>
      <c r="O194" s="194" t="str">
        <f>IF(B194="","",IF(AND(Input!J193="",IFERROR(VLOOKUP(K194,UIR!$A$2:$P$21,4,FALSE),"")&lt;&gt;""),"Data is Missing.",""))</f>
        <v/>
      </c>
      <c r="P194" s="194" t="str">
        <f>IF(B194="","",IF(AND(Input!K193="",IFERROR(VLOOKUP(K194,UIR!$A$2:$P$21,5,FALSE),"")&lt;&gt;""),"Data is Missing.",""))</f>
        <v/>
      </c>
      <c r="Q194" s="194" t="str">
        <f>IF(B194="","",IF(AND(Input!L193="",IFERROR(VLOOKUP(K194,UIR!$A$2:$P$21,6,FALSE),"")&lt;&gt;""),"Data is Missing.",""))</f>
        <v/>
      </c>
      <c r="R194" s="194" t="str">
        <f>IF(B194="","",IF(AND(Input!M193="",IFERROR(VLOOKUP(K194,UIR!$A$2:$P$21,7,FALSE),"")&lt;&gt;""),"Data is Missing.",""))</f>
        <v/>
      </c>
      <c r="S194" s="194" t="str">
        <f>IF(B194="","",IF(AND(Input!P193="",IFERROR(VLOOKUP(K194,UIR!$A$2:$P$21,8,FALSE),"")&lt;&gt;""),"Data is Missing.",""))</f>
        <v/>
      </c>
      <c r="T194" s="194" t="str">
        <f>IF(B194="","",IF(AND(Input!Q193="",IFERROR(VLOOKUP(K194,UIR!$A$2:$P$21,9,FALSE),"")&lt;&gt;""),"Data is Missing.",""))</f>
        <v/>
      </c>
      <c r="U194" s="194"/>
      <c r="V194" s="194" t="str">
        <f>IF(B194="","",IF(AND(Input!S193="",IFERROR(VLOOKUP(K194,UIR!$A$2:$P$21,11,FALSE),"")&lt;&gt;""),"Data is Missing.",""))</f>
        <v/>
      </c>
      <c r="W194" s="194" t="str">
        <f>IF(B194="","",IF(AND(Input!T193="",IFERROR(VLOOKUP(K194,UIR!$A$2:$P$21,12,FALSE),"")&lt;&gt;""),"Data is Missing.",""))</f>
        <v/>
      </c>
      <c r="X194" s="194" t="str">
        <f>IF(B194="","",IF(AND(Input!V193="",IFERROR(VLOOKUP(K194,UIR!$A$2:$P$21,13,FALSE),"")&lt;&gt;""),"Data is Missing.",""))</f>
        <v/>
      </c>
      <c r="Y194" s="194" t="str">
        <f>IF(B194="","",IF(AND(Input!W193="",IFERROR(VLOOKUP(K194,UIR!$A$2:$P$21,14,FALSE),"")&lt;&gt;""),"Data is Missing.",""))</f>
        <v/>
      </c>
      <c r="Z194" s="194" t="str">
        <f>IF(B194="","",IF(AND(Input!X193="",IFERROR(VLOOKUP(K194,UIR!$A$2:$P$21,15,FALSE),"")&lt;&gt;""),"Data is Missing.",""))</f>
        <v/>
      </c>
      <c r="AA194" s="195" t="str">
        <f>IF(B194="","",IF(AND(Input!Y193="",IFERROR(VLOOKUP(K194,UIR!$A$2:$P$21,16,FALSE),"")&lt;&gt;""),"Data is Missing.",""))</f>
        <v/>
      </c>
      <c r="AC194" s="202" t="str">
        <f>IF(ISERROR(IF(Input!D193="","",IF(ISERROR(VLOOKUP(Input!D193,'Measure List'!$A$2:$A$30000,1,0)),"Invalid RefNo",""))),"",IF(Input!D193="","",IF(ISERROR(VLOOKUP(Input!D193,'Measure List'!$A$2:$A$30000,1,0)),"Invalid RefNo","")))</f>
        <v/>
      </c>
      <c r="AD194" s="156"/>
      <c r="AE194" s="156"/>
      <c r="AF194" s="156"/>
      <c r="AG194" s="156"/>
      <c r="AH194" s="156"/>
      <c r="AI194" s="156"/>
      <c r="AJ194" s="156"/>
      <c r="AK194" s="156"/>
      <c r="AL194" s="203" t="str">
        <f>IF(COUNTIF(Dropdowns!$K$2:$K$7,Input!S193)&gt;0,"",IF(Input!S193="","","Invalid Type"))</f>
        <v/>
      </c>
      <c r="AN194" s="204" t="str">
        <f>IF(Input!C193="","",IF(ISNUMBER(VALUE(Input!C193)),"","Needs to be a number."))</f>
        <v/>
      </c>
      <c r="AO194" s="205" t="str">
        <f>IF(Input!E193="","",IF(ISNUMBER(VALUE(Input!E193)),"","Needs to be a number."))</f>
        <v/>
      </c>
      <c r="AP194" s="205" t="str">
        <f>IF(Input!N193="","",IF(ISNUMBER(VALUE(Input!N193)),"","Needs to be a number."))</f>
        <v/>
      </c>
      <c r="AQ194" s="205" t="str">
        <f>IF(Input!O193="","",IF(ISNUMBER(VALUE(Input!O193)),"","Needs to be a number."))</f>
        <v/>
      </c>
      <c r="AR194" s="205" t="str">
        <f>IF(Input!V193="","",IF(ISNUMBER(VALUE(Input!V193)),"","Needs to be a number."))</f>
        <v/>
      </c>
      <c r="AS194" s="205" t="str">
        <f>IF(Input!W193="","",IF(ISNUMBER(VALUE(Input!W193)),"","Needs to be a number."))</f>
        <v/>
      </c>
      <c r="AT194" s="205" t="str">
        <f>IF(Input!X193="","",IF(ISNUMBER(VALUE(Input!X193)),"","Needs to be a number."))</f>
        <v/>
      </c>
      <c r="AU194" s="206" t="str">
        <f>IF(Input!Y193="","",IF(ISNUMBER(VALUE(Input!Y193)),"","Needs to be a number."))</f>
        <v/>
      </c>
      <c r="AV194" s="207"/>
      <c r="AW194" s="259" t="str">
        <f>IF(OR(VALUE(Input!C193)&lt;0,VALUE(Input!C193)&gt;100), "Invalid EEI %","")</f>
        <v/>
      </c>
      <c r="AX194" s="207"/>
      <c r="AY194" s="278" t="str">
        <f>IF(Input!E193="","",IF(VALUE(Input!E193)=0,"Do not enter 0.",""))</f>
        <v/>
      </c>
    </row>
    <row r="195" spans="2:51" x14ac:dyDescent="0.3">
      <c r="B195" s="188" t="str">
        <f>Input!A194</f>
        <v/>
      </c>
      <c r="C195" s="189" t="str">
        <f>IF(ISERROR(IF(AND(Input!$A194="",SUMPRODUCT(--(LEN(Input!$A195:'Input'!$A$1006)&gt;0))&lt;&gt;0),"Row is skipped.",IF(AND(Input!$A194="",Input!$A195=""),"", IF(Input!B194="","Data is missing.","")))),"",IF(AND(Input!$A194="",SUMPRODUCT(--(LEN(Input!$A195:'Input'!$A$1006)&gt;0))&lt;&gt;0),"Row is skipped.",IF(AND(Input!$A194="",Input!$A195=""),"", IF(Input!B194="","Data is missing.",""))))</f>
        <v/>
      </c>
      <c r="D195" s="189" t="str">
        <f>IF(ISERROR(IF(AND(Input!$A194="",SUMPRODUCT(--(LEN(Input!$A195:'Input'!$A$1006)&gt;0))&lt;&gt;0),"Row is skipped.",IF(AND(Input!$A194="",Input!$A195=""),"", IF(Input!C194="","Data is missing.","")))),"",IF(AND(Input!$A194="",SUMPRODUCT(--(LEN(Input!$A195:'Input'!$A$1006)&gt;0))&lt;&gt;0),"Row is skipped.",IF(AND(Input!$A194="",Input!$A195=""),"", IF(Input!C194="","Data is missing.",""))))</f>
        <v/>
      </c>
      <c r="E195" s="189" t="str">
        <f>IF(ISERROR(IF(AND(Input!$A194="",SUMPRODUCT(--(LEN(Input!$A195:'Input'!$A$1006)&gt;0))&lt;&gt;0),"Row is skipped.",IF(AND(Input!$A194="",Input!$A195=""),"", IF(Input!D194="","Data is missing.","")))),"",IF(AND(Input!$A194="",SUMPRODUCT(--(LEN(Input!$A195:'Input'!$A$1006)&gt;0))&lt;&gt;0),"Row is skipped.",IF(AND(Input!$A194="",Input!$A195=""),"", IF(Input!D194="","Data is missing.",""))))</f>
        <v/>
      </c>
      <c r="F195" s="189" t="str">
        <f>IF(ISERROR(IF(AND(Input!$A194="",SUMPRODUCT(--(LEN(Input!$A195:'Input'!$A$1006)&gt;0))&lt;&gt;0),"Row is skipped.",IF(AND(Input!$A194="",Input!$A195=""),"", IF(Input!E194="","Data is missing.","")))),"",IF(AND(Input!$A194="",SUMPRODUCT(--(LEN(Input!$A195:'Input'!$A$1006)&gt;0))&lt;&gt;0),"Row is skipped.",IF(AND(Input!$A194="",Input!$A195=""),"", IF(Input!E194="","Data is missing.",""))))</f>
        <v/>
      </c>
      <c r="G195" s="189" t="str">
        <f>IF(ISERROR(IF(AND(Input!$A194="",SUMPRODUCT(--(LEN(Input!$A195:'Input'!$A$1006)&gt;0))&lt;&gt;0),"Row is skipped.",IF(AND(Input!$A194="",Input!$A195=""),"", IF(Input!F194="","Data is missing.","")))),"",IF(AND(Input!$A194="",SUMPRODUCT(--(LEN(Input!$A195:'Input'!$A$1006)&gt;0))&lt;&gt;0),"Row is skipped.",IF(AND(Input!$A194="",Input!$A195=""),"", IF(Input!F194="","Data is missing.",""))))</f>
        <v/>
      </c>
      <c r="H195" s="190" t="str">
        <f>IF(ISERROR(IF(AND(Input!$A194="",SUMPRODUCT(--(LEN(Input!$A195:'Input'!$A$1006)&gt;0))&lt;&gt;0),"Row is skipped.",IF(AND(Input!$A194="",Input!$A195=""),"", IF(Input!G194="","Data is missing.","")))),"",IF(AND(Input!$A194="",SUMPRODUCT(--(LEN(Input!$A195:'Input'!$A$1006)&gt;0))&lt;&gt;0),"Row is skipped.",IF(AND(Input!$A194="",Input!$A195=""),"", IF(Input!G194="","Data is missing.",""))))</f>
        <v/>
      </c>
      <c r="I195" s="156"/>
      <c r="J195" s="191" t="str">
        <f>IFERROR(VLOOKUP(VLOOKUP(Input!$D194,'Measure List'!$A:$AN,40,FALSE),UIR!$A$1:$Q$27,17,FALSE),"")</f>
        <v/>
      </c>
      <c r="K195" s="192" t="str">
        <f>IFERROR(VLOOKUP(Input!$D194,'Measure List'!$A:$AN,40,FALSE),"")</f>
        <v/>
      </c>
      <c r="L195" s="156"/>
      <c r="M195" s="193" t="str">
        <f>IF(B195="","",IF(AND(Input!H194="",IFERROR(VLOOKUP(K195,UIR!$A$2:$P$21,2,FALSE),"")&lt;&gt;""),"Data is Missing.",""))</f>
        <v/>
      </c>
      <c r="N195" s="194" t="str">
        <f>IF(B195="","",IF(AND(Input!I194="",IFERROR(VLOOKUP(K195,UIR!$A$2:$P$21,3,FALSE),"")&lt;&gt;""),"Data is Missing.",""))</f>
        <v/>
      </c>
      <c r="O195" s="194" t="str">
        <f>IF(B195="","",IF(AND(Input!J194="",IFERROR(VLOOKUP(K195,UIR!$A$2:$P$21,4,FALSE),"")&lt;&gt;""),"Data is Missing.",""))</f>
        <v/>
      </c>
      <c r="P195" s="194" t="str">
        <f>IF(B195="","",IF(AND(Input!K194="",IFERROR(VLOOKUP(K195,UIR!$A$2:$P$21,5,FALSE),"")&lt;&gt;""),"Data is Missing.",""))</f>
        <v/>
      </c>
      <c r="Q195" s="194" t="str">
        <f>IF(B195="","",IF(AND(Input!L194="",IFERROR(VLOOKUP(K195,UIR!$A$2:$P$21,6,FALSE),"")&lt;&gt;""),"Data is Missing.",""))</f>
        <v/>
      </c>
      <c r="R195" s="194" t="str">
        <f>IF(B195="","",IF(AND(Input!M194="",IFERROR(VLOOKUP(K195,UIR!$A$2:$P$21,7,FALSE),"")&lt;&gt;""),"Data is Missing.",""))</f>
        <v/>
      </c>
      <c r="S195" s="194" t="str">
        <f>IF(B195="","",IF(AND(Input!P194="",IFERROR(VLOOKUP(K195,UIR!$A$2:$P$21,8,FALSE),"")&lt;&gt;""),"Data is Missing.",""))</f>
        <v/>
      </c>
      <c r="T195" s="194" t="str">
        <f>IF(B195="","",IF(AND(Input!Q194="",IFERROR(VLOOKUP(K195,UIR!$A$2:$P$21,9,FALSE),"")&lt;&gt;""),"Data is Missing.",""))</f>
        <v/>
      </c>
      <c r="U195" s="194"/>
      <c r="V195" s="194" t="str">
        <f>IF(B195="","",IF(AND(Input!S194="",IFERROR(VLOOKUP(K195,UIR!$A$2:$P$21,11,FALSE),"")&lt;&gt;""),"Data is Missing.",""))</f>
        <v/>
      </c>
      <c r="W195" s="194" t="str">
        <f>IF(B195="","",IF(AND(Input!T194="",IFERROR(VLOOKUP(K195,UIR!$A$2:$P$21,12,FALSE),"")&lt;&gt;""),"Data is Missing.",""))</f>
        <v/>
      </c>
      <c r="X195" s="194" t="str">
        <f>IF(B195="","",IF(AND(Input!V194="",IFERROR(VLOOKUP(K195,UIR!$A$2:$P$21,13,FALSE),"")&lt;&gt;""),"Data is Missing.",""))</f>
        <v/>
      </c>
      <c r="Y195" s="194" t="str">
        <f>IF(B195="","",IF(AND(Input!W194="",IFERROR(VLOOKUP(K195,UIR!$A$2:$P$21,14,FALSE),"")&lt;&gt;""),"Data is Missing.",""))</f>
        <v/>
      </c>
      <c r="Z195" s="194" t="str">
        <f>IF(B195="","",IF(AND(Input!X194="",IFERROR(VLOOKUP(K195,UIR!$A$2:$P$21,15,FALSE),"")&lt;&gt;""),"Data is Missing.",""))</f>
        <v/>
      </c>
      <c r="AA195" s="195" t="str">
        <f>IF(B195="","",IF(AND(Input!Y194="",IFERROR(VLOOKUP(K195,UIR!$A$2:$P$21,16,FALSE),"")&lt;&gt;""),"Data is Missing.",""))</f>
        <v/>
      </c>
      <c r="AC195" s="202" t="str">
        <f>IF(ISERROR(IF(Input!D194="","",IF(ISERROR(VLOOKUP(Input!D194,'Measure List'!$A$2:$A$30000,1,0)),"Invalid RefNo",""))),"",IF(Input!D194="","",IF(ISERROR(VLOOKUP(Input!D194,'Measure List'!$A$2:$A$30000,1,0)),"Invalid RefNo","")))</f>
        <v/>
      </c>
      <c r="AD195" s="156"/>
      <c r="AE195" s="156"/>
      <c r="AF195" s="156"/>
      <c r="AG195" s="156"/>
      <c r="AH195" s="156"/>
      <c r="AI195" s="156"/>
      <c r="AJ195" s="156"/>
      <c r="AK195" s="156"/>
      <c r="AL195" s="203" t="str">
        <f>IF(COUNTIF(Dropdowns!$K$2:$K$7,Input!S194)&gt;0,"",IF(Input!S194="","","Invalid Type"))</f>
        <v/>
      </c>
      <c r="AN195" s="204" t="str">
        <f>IF(Input!C194="","",IF(ISNUMBER(VALUE(Input!C194)),"","Needs to be a number."))</f>
        <v/>
      </c>
      <c r="AO195" s="205" t="str">
        <f>IF(Input!E194="","",IF(ISNUMBER(VALUE(Input!E194)),"","Needs to be a number."))</f>
        <v/>
      </c>
      <c r="AP195" s="205" t="str">
        <f>IF(Input!N194="","",IF(ISNUMBER(VALUE(Input!N194)),"","Needs to be a number."))</f>
        <v/>
      </c>
      <c r="AQ195" s="205" t="str">
        <f>IF(Input!O194="","",IF(ISNUMBER(VALUE(Input!O194)),"","Needs to be a number."))</f>
        <v/>
      </c>
      <c r="AR195" s="205" t="str">
        <f>IF(Input!V194="","",IF(ISNUMBER(VALUE(Input!V194)),"","Needs to be a number."))</f>
        <v/>
      </c>
      <c r="AS195" s="205" t="str">
        <f>IF(Input!W194="","",IF(ISNUMBER(VALUE(Input!W194)),"","Needs to be a number."))</f>
        <v/>
      </c>
      <c r="AT195" s="205" t="str">
        <f>IF(Input!X194="","",IF(ISNUMBER(VALUE(Input!X194)),"","Needs to be a number."))</f>
        <v/>
      </c>
      <c r="AU195" s="206" t="str">
        <f>IF(Input!Y194="","",IF(ISNUMBER(VALUE(Input!Y194)),"","Needs to be a number."))</f>
        <v/>
      </c>
      <c r="AV195" s="207"/>
      <c r="AW195" s="259" t="str">
        <f>IF(OR(VALUE(Input!C194)&lt;0,VALUE(Input!C194)&gt;100), "Invalid EEI %","")</f>
        <v/>
      </c>
      <c r="AX195" s="207"/>
      <c r="AY195" s="278" t="str">
        <f>IF(Input!E194="","",IF(VALUE(Input!E194)=0,"Do not enter 0.",""))</f>
        <v/>
      </c>
    </row>
    <row r="196" spans="2:51" x14ac:dyDescent="0.3">
      <c r="B196" s="188" t="str">
        <f>Input!A195</f>
        <v/>
      </c>
      <c r="C196" s="189" t="str">
        <f>IF(ISERROR(IF(AND(Input!$A195="",SUMPRODUCT(--(LEN(Input!$A196:'Input'!$A$1006)&gt;0))&lt;&gt;0),"Row is skipped.",IF(AND(Input!$A195="",Input!$A196=""),"", IF(Input!B195="","Data is missing.","")))),"",IF(AND(Input!$A195="",SUMPRODUCT(--(LEN(Input!$A196:'Input'!$A$1006)&gt;0))&lt;&gt;0),"Row is skipped.",IF(AND(Input!$A195="",Input!$A196=""),"", IF(Input!B195="","Data is missing.",""))))</f>
        <v/>
      </c>
      <c r="D196" s="189" t="str">
        <f>IF(ISERROR(IF(AND(Input!$A195="",SUMPRODUCT(--(LEN(Input!$A196:'Input'!$A$1006)&gt;0))&lt;&gt;0),"Row is skipped.",IF(AND(Input!$A195="",Input!$A196=""),"", IF(Input!C195="","Data is missing.","")))),"",IF(AND(Input!$A195="",SUMPRODUCT(--(LEN(Input!$A196:'Input'!$A$1006)&gt;0))&lt;&gt;0),"Row is skipped.",IF(AND(Input!$A195="",Input!$A196=""),"", IF(Input!C195="","Data is missing.",""))))</f>
        <v/>
      </c>
      <c r="E196" s="189" t="str">
        <f>IF(ISERROR(IF(AND(Input!$A195="",SUMPRODUCT(--(LEN(Input!$A196:'Input'!$A$1006)&gt;0))&lt;&gt;0),"Row is skipped.",IF(AND(Input!$A195="",Input!$A196=""),"", IF(Input!D195="","Data is missing.","")))),"",IF(AND(Input!$A195="",SUMPRODUCT(--(LEN(Input!$A196:'Input'!$A$1006)&gt;0))&lt;&gt;0),"Row is skipped.",IF(AND(Input!$A195="",Input!$A196=""),"", IF(Input!D195="","Data is missing.",""))))</f>
        <v/>
      </c>
      <c r="F196" s="189" t="str">
        <f>IF(ISERROR(IF(AND(Input!$A195="",SUMPRODUCT(--(LEN(Input!$A196:'Input'!$A$1006)&gt;0))&lt;&gt;0),"Row is skipped.",IF(AND(Input!$A195="",Input!$A196=""),"", IF(Input!E195="","Data is missing.","")))),"",IF(AND(Input!$A195="",SUMPRODUCT(--(LEN(Input!$A196:'Input'!$A$1006)&gt;0))&lt;&gt;0),"Row is skipped.",IF(AND(Input!$A195="",Input!$A196=""),"", IF(Input!E195="","Data is missing.",""))))</f>
        <v/>
      </c>
      <c r="G196" s="189" t="str">
        <f>IF(ISERROR(IF(AND(Input!$A195="",SUMPRODUCT(--(LEN(Input!$A196:'Input'!$A$1006)&gt;0))&lt;&gt;0),"Row is skipped.",IF(AND(Input!$A195="",Input!$A196=""),"", IF(Input!F195="","Data is missing.","")))),"",IF(AND(Input!$A195="",SUMPRODUCT(--(LEN(Input!$A196:'Input'!$A$1006)&gt;0))&lt;&gt;0),"Row is skipped.",IF(AND(Input!$A195="",Input!$A196=""),"", IF(Input!F195="","Data is missing.",""))))</f>
        <v/>
      </c>
      <c r="H196" s="190" t="str">
        <f>IF(ISERROR(IF(AND(Input!$A195="",SUMPRODUCT(--(LEN(Input!$A196:'Input'!$A$1006)&gt;0))&lt;&gt;0),"Row is skipped.",IF(AND(Input!$A195="",Input!$A196=""),"", IF(Input!G195="","Data is missing.","")))),"",IF(AND(Input!$A195="",SUMPRODUCT(--(LEN(Input!$A196:'Input'!$A$1006)&gt;0))&lt;&gt;0),"Row is skipped.",IF(AND(Input!$A195="",Input!$A196=""),"", IF(Input!G195="","Data is missing.",""))))</f>
        <v/>
      </c>
      <c r="I196" s="156"/>
      <c r="J196" s="191" t="str">
        <f>IFERROR(VLOOKUP(VLOOKUP(Input!$D195,'Measure List'!$A:$AN,40,FALSE),UIR!$A$1:$Q$27,17,FALSE),"")</f>
        <v/>
      </c>
      <c r="K196" s="192" t="str">
        <f>IFERROR(VLOOKUP(Input!$D195,'Measure List'!$A:$AN,40,FALSE),"")</f>
        <v/>
      </c>
      <c r="L196" s="156"/>
      <c r="M196" s="193" t="str">
        <f>IF(B196="","",IF(AND(Input!H195="",IFERROR(VLOOKUP(K196,UIR!$A$2:$P$21,2,FALSE),"")&lt;&gt;""),"Data is Missing.",""))</f>
        <v/>
      </c>
      <c r="N196" s="194" t="str">
        <f>IF(B196="","",IF(AND(Input!I195="",IFERROR(VLOOKUP(K196,UIR!$A$2:$P$21,3,FALSE),"")&lt;&gt;""),"Data is Missing.",""))</f>
        <v/>
      </c>
      <c r="O196" s="194" t="str">
        <f>IF(B196="","",IF(AND(Input!J195="",IFERROR(VLOOKUP(K196,UIR!$A$2:$P$21,4,FALSE),"")&lt;&gt;""),"Data is Missing.",""))</f>
        <v/>
      </c>
      <c r="P196" s="194" t="str">
        <f>IF(B196="","",IF(AND(Input!K195="",IFERROR(VLOOKUP(K196,UIR!$A$2:$P$21,5,FALSE),"")&lt;&gt;""),"Data is Missing.",""))</f>
        <v/>
      </c>
      <c r="Q196" s="194" t="str">
        <f>IF(B196="","",IF(AND(Input!L195="",IFERROR(VLOOKUP(K196,UIR!$A$2:$P$21,6,FALSE),"")&lt;&gt;""),"Data is Missing.",""))</f>
        <v/>
      </c>
      <c r="R196" s="194" t="str">
        <f>IF(B196="","",IF(AND(Input!M195="",IFERROR(VLOOKUP(K196,UIR!$A$2:$P$21,7,FALSE),"")&lt;&gt;""),"Data is Missing.",""))</f>
        <v/>
      </c>
      <c r="S196" s="194" t="str">
        <f>IF(B196="","",IF(AND(Input!P195="",IFERROR(VLOOKUP(K196,UIR!$A$2:$P$21,8,FALSE),"")&lt;&gt;""),"Data is Missing.",""))</f>
        <v/>
      </c>
      <c r="T196" s="194" t="str">
        <f>IF(B196="","",IF(AND(Input!Q195="",IFERROR(VLOOKUP(K196,UIR!$A$2:$P$21,9,FALSE),"")&lt;&gt;""),"Data is Missing.",""))</f>
        <v/>
      </c>
      <c r="U196" s="194"/>
      <c r="V196" s="194" t="str">
        <f>IF(B196="","",IF(AND(Input!S195="",IFERROR(VLOOKUP(K196,UIR!$A$2:$P$21,11,FALSE),"")&lt;&gt;""),"Data is Missing.",""))</f>
        <v/>
      </c>
      <c r="W196" s="194" t="str">
        <f>IF(B196="","",IF(AND(Input!T195="",IFERROR(VLOOKUP(K196,UIR!$A$2:$P$21,12,FALSE),"")&lt;&gt;""),"Data is Missing.",""))</f>
        <v/>
      </c>
      <c r="X196" s="194" t="str">
        <f>IF(B196="","",IF(AND(Input!V195="",IFERROR(VLOOKUP(K196,UIR!$A$2:$P$21,13,FALSE),"")&lt;&gt;""),"Data is Missing.",""))</f>
        <v/>
      </c>
      <c r="Y196" s="194" t="str">
        <f>IF(B196="","",IF(AND(Input!W195="",IFERROR(VLOOKUP(K196,UIR!$A$2:$P$21,14,FALSE),"")&lt;&gt;""),"Data is Missing.",""))</f>
        <v/>
      </c>
      <c r="Z196" s="194" t="str">
        <f>IF(B196="","",IF(AND(Input!X195="",IFERROR(VLOOKUP(K196,UIR!$A$2:$P$21,15,FALSE),"")&lt;&gt;""),"Data is Missing.",""))</f>
        <v/>
      </c>
      <c r="AA196" s="195" t="str">
        <f>IF(B196="","",IF(AND(Input!Y195="",IFERROR(VLOOKUP(K196,UIR!$A$2:$P$21,16,FALSE),"")&lt;&gt;""),"Data is Missing.",""))</f>
        <v/>
      </c>
      <c r="AC196" s="202" t="str">
        <f>IF(ISERROR(IF(Input!D195="","",IF(ISERROR(VLOOKUP(Input!D195,'Measure List'!$A$2:$A$30000,1,0)),"Invalid RefNo",""))),"",IF(Input!D195="","",IF(ISERROR(VLOOKUP(Input!D195,'Measure List'!$A$2:$A$30000,1,0)),"Invalid RefNo","")))</f>
        <v/>
      </c>
      <c r="AD196" s="156"/>
      <c r="AE196" s="156"/>
      <c r="AF196" s="156"/>
      <c r="AG196" s="156"/>
      <c r="AH196" s="156"/>
      <c r="AI196" s="156"/>
      <c r="AJ196" s="156"/>
      <c r="AK196" s="156"/>
      <c r="AL196" s="203" t="str">
        <f>IF(COUNTIF(Dropdowns!$K$2:$K$7,Input!S195)&gt;0,"",IF(Input!S195="","","Invalid Type"))</f>
        <v/>
      </c>
      <c r="AN196" s="204" t="str">
        <f>IF(Input!C195="","",IF(ISNUMBER(VALUE(Input!C195)),"","Needs to be a number."))</f>
        <v/>
      </c>
      <c r="AO196" s="205" t="str">
        <f>IF(Input!E195="","",IF(ISNUMBER(VALUE(Input!E195)),"","Needs to be a number."))</f>
        <v/>
      </c>
      <c r="AP196" s="205" t="str">
        <f>IF(Input!N195="","",IF(ISNUMBER(VALUE(Input!N195)),"","Needs to be a number."))</f>
        <v/>
      </c>
      <c r="AQ196" s="205" t="str">
        <f>IF(Input!O195="","",IF(ISNUMBER(VALUE(Input!O195)),"","Needs to be a number."))</f>
        <v/>
      </c>
      <c r="AR196" s="205" t="str">
        <f>IF(Input!V195="","",IF(ISNUMBER(VALUE(Input!V195)),"","Needs to be a number."))</f>
        <v/>
      </c>
      <c r="AS196" s="205" t="str">
        <f>IF(Input!W195="","",IF(ISNUMBER(VALUE(Input!W195)),"","Needs to be a number."))</f>
        <v/>
      </c>
      <c r="AT196" s="205" t="str">
        <f>IF(Input!X195="","",IF(ISNUMBER(VALUE(Input!X195)),"","Needs to be a number."))</f>
        <v/>
      </c>
      <c r="AU196" s="206" t="str">
        <f>IF(Input!Y195="","",IF(ISNUMBER(VALUE(Input!Y195)),"","Needs to be a number."))</f>
        <v/>
      </c>
      <c r="AV196" s="207"/>
      <c r="AW196" s="259" t="str">
        <f>IF(OR(VALUE(Input!C195)&lt;0,VALUE(Input!C195)&gt;100), "Invalid EEI %","")</f>
        <v/>
      </c>
      <c r="AX196" s="207"/>
      <c r="AY196" s="278" t="str">
        <f>IF(Input!E195="","",IF(VALUE(Input!E195)=0,"Do not enter 0.",""))</f>
        <v/>
      </c>
    </row>
    <row r="197" spans="2:51" x14ac:dyDescent="0.3">
      <c r="B197" s="188" t="str">
        <f>Input!A196</f>
        <v/>
      </c>
      <c r="C197" s="189" t="str">
        <f>IF(ISERROR(IF(AND(Input!$A196="",SUMPRODUCT(--(LEN(Input!$A197:'Input'!$A$1006)&gt;0))&lt;&gt;0),"Row is skipped.",IF(AND(Input!$A196="",Input!$A197=""),"", IF(Input!B196="","Data is missing.","")))),"",IF(AND(Input!$A196="",SUMPRODUCT(--(LEN(Input!$A197:'Input'!$A$1006)&gt;0))&lt;&gt;0),"Row is skipped.",IF(AND(Input!$A196="",Input!$A197=""),"", IF(Input!B196="","Data is missing.",""))))</f>
        <v/>
      </c>
      <c r="D197" s="189" t="str">
        <f>IF(ISERROR(IF(AND(Input!$A196="",SUMPRODUCT(--(LEN(Input!$A197:'Input'!$A$1006)&gt;0))&lt;&gt;0),"Row is skipped.",IF(AND(Input!$A196="",Input!$A197=""),"", IF(Input!C196="","Data is missing.","")))),"",IF(AND(Input!$A196="",SUMPRODUCT(--(LEN(Input!$A197:'Input'!$A$1006)&gt;0))&lt;&gt;0),"Row is skipped.",IF(AND(Input!$A196="",Input!$A197=""),"", IF(Input!C196="","Data is missing.",""))))</f>
        <v/>
      </c>
      <c r="E197" s="189" t="str">
        <f>IF(ISERROR(IF(AND(Input!$A196="",SUMPRODUCT(--(LEN(Input!$A197:'Input'!$A$1006)&gt;0))&lt;&gt;0),"Row is skipped.",IF(AND(Input!$A196="",Input!$A197=""),"", IF(Input!D196="","Data is missing.","")))),"",IF(AND(Input!$A196="",SUMPRODUCT(--(LEN(Input!$A197:'Input'!$A$1006)&gt;0))&lt;&gt;0),"Row is skipped.",IF(AND(Input!$A196="",Input!$A197=""),"", IF(Input!D196="","Data is missing.",""))))</f>
        <v/>
      </c>
      <c r="F197" s="189" t="str">
        <f>IF(ISERROR(IF(AND(Input!$A196="",SUMPRODUCT(--(LEN(Input!$A197:'Input'!$A$1006)&gt;0))&lt;&gt;0),"Row is skipped.",IF(AND(Input!$A196="",Input!$A197=""),"", IF(Input!E196="","Data is missing.","")))),"",IF(AND(Input!$A196="",SUMPRODUCT(--(LEN(Input!$A197:'Input'!$A$1006)&gt;0))&lt;&gt;0),"Row is skipped.",IF(AND(Input!$A196="",Input!$A197=""),"", IF(Input!E196="","Data is missing.",""))))</f>
        <v/>
      </c>
      <c r="G197" s="189" t="str">
        <f>IF(ISERROR(IF(AND(Input!$A196="",SUMPRODUCT(--(LEN(Input!$A197:'Input'!$A$1006)&gt;0))&lt;&gt;0),"Row is skipped.",IF(AND(Input!$A196="",Input!$A197=""),"", IF(Input!F196="","Data is missing.","")))),"",IF(AND(Input!$A196="",SUMPRODUCT(--(LEN(Input!$A197:'Input'!$A$1006)&gt;0))&lt;&gt;0),"Row is skipped.",IF(AND(Input!$A196="",Input!$A197=""),"", IF(Input!F196="","Data is missing.",""))))</f>
        <v/>
      </c>
      <c r="H197" s="190" t="str">
        <f>IF(ISERROR(IF(AND(Input!$A196="",SUMPRODUCT(--(LEN(Input!$A197:'Input'!$A$1006)&gt;0))&lt;&gt;0),"Row is skipped.",IF(AND(Input!$A196="",Input!$A197=""),"", IF(Input!G196="","Data is missing.","")))),"",IF(AND(Input!$A196="",SUMPRODUCT(--(LEN(Input!$A197:'Input'!$A$1006)&gt;0))&lt;&gt;0),"Row is skipped.",IF(AND(Input!$A196="",Input!$A197=""),"", IF(Input!G196="","Data is missing.",""))))</f>
        <v/>
      </c>
      <c r="I197" s="156"/>
      <c r="J197" s="191" t="str">
        <f>IFERROR(VLOOKUP(VLOOKUP(Input!$D196,'Measure List'!$A:$AN,40,FALSE),UIR!$A$1:$Q$27,17,FALSE),"")</f>
        <v/>
      </c>
      <c r="K197" s="192" t="str">
        <f>IFERROR(VLOOKUP(Input!$D196,'Measure List'!$A:$AN,40,FALSE),"")</f>
        <v/>
      </c>
      <c r="L197" s="156"/>
      <c r="M197" s="193" t="str">
        <f>IF(B197="","",IF(AND(Input!H196="",IFERROR(VLOOKUP(K197,UIR!$A$2:$P$21,2,FALSE),"")&lt;&gt;""),"Data is Missing.",""))</f>
        <v/>
      </c>
      <c r="N197" s="194" t="str">
        <f>IF(B197="","",IF(AND(Input!I196="",IFERROR(VLOOKUP(K197,UIR!$A$2:$P$21,3,FALSE),"")&lt;&gt;""),"Data is Missing.",""))</f>
        <v/>
      </c>
      <c r="O197" s="194" t="str">
        <f>IF(B197="","",IF(AND(Input!J196="",IFERROR(VLOOKUP(K197,UIR!$A$2:$P$21,4,FALSE),"")&lt;&gt;""),"Data is Missing.",""))</f>
        <v/>
      </c>
      <c r="P197" s="194" t="str">
        <f>IF(B197="","",IF(AND(Input!K196="",IFERROR(VLOOKUP(K197,UIR!$A$2:$P$21,5,FALSE),"")&lt;&gt;""),"Data is Missing.",""))</f>
        <v/>
      </c>
      <c r="Q197" s="194" t="str">
        <f>IF(B197="","",IF(AND(Input!L196="",IFERROR(VLOOKUP(K197,UIR!$A$2:$P$21,6,FALSE),"")&lt;&gt;""),"Data is Missing.",""))</f>
        <v/>
      </c>
      <c r="R197" s="194" t="str">
        <f>IF(B197="","",IF(AND(Input!M196="",IFERROR(VLOOKUP(K197,UIR!$A$2:$P$21,7,FALSE),"")&lt;&gt;""),"Data is Missing.",""))</f>
        <v/>
      </c>
      <c r="S197" s="194" t="str">
        <f>IF(B197="","",IF(AND(Input!P196="",IFERROR(VLOOKUP(K197,UIR!$A$2:$P$21,8,FALSE),"")&lt;&gt;""),"Data is Missing.",""))</f>
        <v/>
      </c>
      <c r="T197" s="194" t="str">
        <f>IF(B197="","",IF(AND(Input!Q196="",IFERROR(VLOOKUP(K197,UIR!$A$2:$P$21,9,FALSE),"")&lt;&gt;""),"Data is Missing.",""))</f>
        <v/>
      </c>
      <c r="U197" s="194"/>
      <c r="V197" s="194" t="str">
        <f>IF(B197="","",IF(AND(Input!S196="",IFERROR(VLOOKUP(K197,UIR!$A$2:$P$21,11,FALSE),"")&lt;&gt;""),"Data is Missing.",""))</f>
        <v/>
      </c>
      <c r="W197" s="194" t="str">
        <f>IF(B197="","",IF(AND(Input!T196="",IFERROR(VLOOKUP(K197,UIR!$A$2:$P$21,12,FALSE),"")&lt;&gt;""),"Data is Missing.",""))</f>
        <v/>
      </c>
      <c r="X197" s="194" t="str">
        <f>IF(B197="","",IF(AND(Input!V196="",IFERROR(VLOOKUP(K197,UIR!$A$2:$P$21,13,FALSE),"")&lt;&gt;""),"Data is Missing.",""))</f>
        <v/>
      </c>
      <c r="Y197" s="194" t="str">
        <f>IF(B197="","",IF(AND(Input!W196="",IFERROR(VLOOKUP(K197,UIR!$A$2:$P$21,14,FALSE),"")&lt;&gt;""),"Data is Missing.",""))</f>
        <v/>
      </c>
      <c r="Z197" s="194" t="str">
        <f>IF(B197="","",IF(AND(Input!X196="",IFERROR(VLOOKUP(K197,UIR!$A$2:$P$21,15,FALSE),"")&lt;&gt;""),"Data is Missing.",""))</f>
        <v/>
      </c>
      <c r="AA197" s="195" t="str">
        <f>IF(B197="","",IF(AND(Input!Y196="",IFERROR(VLOOKUP(K197,UIR!$A$2:$P$21,16,FALSE),"")&lt;&gt;""),"Data is Missing.",""))</f>
        <v/>
      </c>
      <c r="AC197" s="202" t="str">
        <f>IF(ISERROR(IF(Input!D196="","",IF(ISERROR(VLOOKUP(Input!D196,'Measure List'!$A$2:$A$30000,1,0)),"Invalid RefNo",""))),"",IF(Input!D196="","",IF(ISERROR(VLOOKUP(Input!D196,'Measure List'!$A$2:$A$30000,1,0)),"Invalid RefNo","")))</f>
        <v/>
      </c>
      <c r="AD197" s="156"/>
      <c r="AE197" s="156"/>
      <c r="AF197" s="156"/>
      <c r="AG197" s="156"/>
      <c r="AH197" s="156"/>
      <c r="AI197" s="156"/>
      <c r="AJ197" s="156"/>
      <c r="AK197" s="156"/>
      <c r="AL197" s="203" t="str">
        <f>IF(COUNTIF(Dropdowns!$K$2:$K$7,Input!S196)&gt;0,"",IF(Input!S196="","","Invalid Type"))</f>
        <v/>
      </c>
      <c r="AN197" s="204" t="str">
        <f>IF(Input!C196="","",IF(ISNUMBER(VALUE(Input!C196)),"","Needs to be a number."))</f>
        <v/>
      </c>
      <c r="AO197" s="205" t="str">
        <f>IF(Input!E196="","",IF(ISNUMBER(VALUE(Input!E196)),"","Needs to be a number."))</f>
        <v/>
      </c>
      <c r="AP197" s="205" t="str">
        <f>IF(Input!N196="","",IF(ISNUMBER(VALUE(Input!N196)),"","Needs to be a number."))</f>
        <v/>
      </c>
      <c r="AQ197" s="205" t="str">
        <f>IF(Input!O196="","",IF(ISNUMBER(VALUE(Input!O196)),"","Needs to be a number."))</f>
        <v/>
      </c>
      <c r="AR197" s="205" t="str">
        <f>IF(Input!V196="","",IF(ISNUMBER(VALUE(Input!V196)),"","Needs to be a number."))</f>
        <v/>
      </c>
      <c r="AS197" s="205" t="str">
        <f>IF(Input!W196="","",IF(ISNUMBER(VALUE(Input!W196)),"","Needs to be a number."))</f>
        <v/>
      </c>
      <c r="AT197" s="205" t="str">
        <f>IF(Input!X196="","",IF(ISNUMBER(VALUE(Input!X196)),"","Needs to be a number."))</f>
        <v/>
      </c>
      <c r="AU197" s="206" t="str">
        <f>IF(Input!Y196="","",IF(ISNUMBER(VALUE(Input!Y196)),"","Needs to be a number."))</f>
        <v/>
      </c>
      <c r="AV197" s="207"/>
      <c r="AW197" s="259" t="str">
        <f>IF(OR(VALUE(Input!C196)&lt;0,VALUE(Input!C196)&gt;100), "Invalid EEI %","")</f>
        <v/>
      </c>
      <c r="AX197" s="207"/>
      <c r="AY197" s="278" t="str">
        <f>IF(Input!E196="","",IF(VALUE(Input!E196)=0,"Do not enter 0.",""))</f>
        <v/>
      </c>
    </row>
    <row r="198" spans="2:51" x14ac:dyDescent="0.3">
      <c r="B198" s="188" t="str">
        <f>Input!A197</f>
        <v/>
      </c>
      <c r="C198" s="189" t="str">
        <f>IF(ISERROR(IF(AND(Input!$A197="",SUMPRODUCT(--(LEN(Input!$A198:'Input'!$A$1006)&gt;0))&lt;&gt;0),"Row is skipped.",IF(AND(Input!$A197="",Input!$A198=""),"", IF(Input!B197="","Data is missing.","")))),"",IF(AND(Input!$A197="",SUMPRODUCT(--(LEN(Input!$A198:'Input'!$A$1006)&gt;0))&lt;&gt;0),"Row is skipped.",IF(AND(Input!$A197="",Input!$A198=""),"", IF(Input!B197="","Data is missing.",""))))</f>
        <v/>
      </c>
      <c r="D198" s="189" t="str">
        <f>IF(ISERROR(IF(AND(Input!$A197="",SUMPRODUCT(--(LEN(Input!$A198:'Input'!$A$1006)&gt;0))&lt;&gt;0),"Row is skipped.",IF(AND(Input!$A197="",Input!$A198=""),"", IF(Input!C197="","Data is missing.","")))),"",IF(AND(Input!$A197="",SUMPRODUCT(--(LEN(Input!$A198:'Input'!$A$1006)&gt;0))&lt;&gt;0),"Row is skipped.",IF(AND(Input!$A197="",Input!$A198=""),"", IF(Input!C197="","Data is missing.",""))))</f>
        <v/>
      </c>
      <c r="E198" s="189" t="str">
        <f>IF(ISERROR(IF(AND(Input!$A197="",SUMPRODUCT(--(LEN(Input!$A198:'Input'!$A$1006)&gt;0))&lt;&gt;0),"Row is skipped.",IF(AND(Input!$A197="",Input!$A198=""),"", IF(Input!D197="","Data is missing.","")))),"",IF(AND(Input!$A197="",SUMPRODUCT(--(LEN(Input!$A198:'Input'!$A$1006)&gt;0))&lt;&gt;0),"Row is skipped.",IF(AND(Input!$A197="",Input!$A198=""),"", IF(Input!D197="","Data is missing.",""))))</f>
        <v/>
      </c>
      <c r="F198" s="189" t="str">
        <f>IF(ISERROR(IF(AND(Input!$A197="",SUMPRODUCT(--(LEN(Input!$A198:'Input'!$A$1006)&gt;0))&lt;&gt;0),"Row is skipped.",IF(AND(Input!$A197="",Input!$A198=""),"", IF(Input!E197="","Data is missing.","")))),"",IF(AND(Input!$A197="",SUMPRODUCT(--(LEN(Input!$A198:'Input'!$A$1006)&gt;0))&lt;&gt;0),"Row is skipped.",IF(AND(Input!$A197="",Input!$A198=""),"", IF(Input!E197="","Data is missing.",""))))</f>
        <v/>
      </c>
      <c r="G198" s="189" t="str">
        <f>IF(ISERROR(IF(AND(Input!$A197="",SUMPRODUCT(--(LEN(Input!$A198:'Input'!$A$1006)&gt;0))&lt;&gt;0),"Row is skipped.",IF(AND(Input!$A197="",Input!$A198=""),"", IF(Input!F197="","Data is missing.","")))),"",IF(AND(Input!$A197="",SUMPRODUCT(--(LEN(Input!$A198:'Input'!$A$1006)&gt;0))&lt;&gt;0),"Row is skipped.",IF(AND(Input!$A197="",Input!$A198=""),"", IF(Input!F197="","Data is missing.",""))))</f>
        <v/>
      </c>
      <c r="H198" s="190" t="str">
        <f>IF(ISERROR(IF(AND(Input!$A197="",SUMPRODUCT(--(LEN(Input!$A198:'Input'!$A$1006)&gt;0))&lt;&gt;0),"Row is skipped.",IF(AND(Input!$A197="",Input!$A198=""),"", IF(Input!G197="","Data is missing.","")))),"",IF(AND(Input!$A197="",SUMPRODUCT(--(LEN(Input!$A198:'Input'!$A$1006)&gt;0))&lt;&gt;0),"Row is skipped.",IF(AND(Input!$A197="",Input!$A198=""),"", IF(Input!G197="","Data is missing.",""))))</f>
        <v/>
      </c>
      <c r="I198" s="156"/>
      <c r="J198" s="191" t="str">
        <f>IFERROR(VLOOKUP(VLOOKUP(Input!$D197,'Measure List'!$A:$AN,40,FALSE),UIR!$A$1:$Q$27,17,FALSE),"")</f>
        <v/>
      </c>
      <c r="K198" s="192" t="str">
        <f>IFERROR(VLOOKUP(Input!$D197,'Measure List'!$A:$AN,40,FALSE),"")</f>
        <v/>
      </c>
      <c r="L198" s="156"/>
      <c r="M198" s="193" t="str">
        <f>IF(B198="","",IF(AND(Input!H197="",IFERROR(VLOOKUP(K198,UIR!$A$2:$P$21,2,FALSE),"")&lt;&gt;""),"Data is Missing.",""))</f>
        <v/>
      </c>
      <c r="N198" s="194" t="str">
        <f>IF(B198="","",IF(AND(Input!I197="",IFERROR(VLOOKUP(K198,UIR!$A$2:$P$21,3,FALSE),"")&lt;&gt;""),"Data is Missing.",""))</f>
        <v/>
      </c>
      <c r="O198" s="194" t="str">
        <f>IF(B198="","",IF(AND(Input!J197="",IFERROR(VLOOKUP(K198,UIR!$A$2:$P$21,4,FALSE),"")&lt;&gt;""),"Data is Missing.",""))</f>
        <v/>
      </c>
      <c r="P198" s="194" t="str">
        <f>IF(B198="","",IF(AND(Input!K197="",IFERROR(VLOOKUP(K198,UIR!$A$2:$P$21,5,FALSE),"")&lt;&gt;""),"Data is Missing.",""))</f>
        <v/>
      </c>
      <c r="Q198" s="194" t="str">
        <f>IF(B198="","",IF(AND(Input!L197="",IFERROR(VLOOKUP(K198,UIR!$A$2:$P$21,6,FALSE),"")&lt;&gt;""),"Data is Missing.",""))</f>
        <v/>
      </c>
      <c r="R198" s="194" t="str">
        <f>IF(B198="","",IF(AND(Input!M197="",IFERROR(VLOOKUP(K198,UIR!$A$2:$P$21,7,FALSE),"")&lt;&gt;""),"Data is Missing.",""))</f>
        <v/>
      </c>
      <c r="S198" s="194" t="str">
        <f>IF(B198="","",IF(AND(Input!P197="",IFERROR(VLOOKUP(K198,UIR!$A$2:$P$21,8,FALSE),"")&lt;&gt;""),"Data is Missing.",""))</f>
        <v/>
      </c>
      <c r="T198" s="194" t="str">
        <f>IF(B198="","",IF(AND(Input!Q197="",IFERROR(VLOOKUP(K198,UIR!$A$2:$P$21,9,FALSE),"")&lt;&gt;""),"Data is Missing.",""))</f>
        <v/>
      </c>
      <c r="U198" s="194"/>
      <c r="V198" s="194" t="str">
        <f>IF(B198="","",IF(AND(Input!S197="",IFERROR(VLOOKUP(K198,UIR!$A$2:$P$21,11,FALSE),"")&lt;&gt;""),"Data is Missing.",""))</f>
        <v/>
      </c>
      <c r="W198" s="194" t="str">
        <f>IF(B198="","",IF(AND(Input!T197="",IFERROR(VLOOKUP(K198,UIR!$A$2:$P$21,12,FALSE),"")&lt;&gt;""),"Data is Missing.",""))</f>
        <v/>
      </c>
      <c r="X198" s="194" t="str">
        <f>IF(B198="","",IF(AND(Input!V197="",IFERROR(VLOOKUP(K198,UIR!$A$2:$P$21,13,FALSE),"")&lt;&gt;""),"Data is Missing.",""))</f>
        <v/>
      </c>
      <c r="Y198" s="194" t="str">
        <f>IF(B198="","",IF(AND(Input!W197="",IFERROR(VLOOKUP(K198,UIR!$A$2:$P$21,14,FALSE),"")&lt;&gt;""),"Data is Missing.",""))</f>
        <v/>
      </c>
      <c r="Z198" s="194" t="str">
        <f>IF(B198="","",IF(AND(Input!X197="",IFERROR(VLOOKUP(K198,UIR!$A$2:$P$21,15,FALSE),"")&lt;&gt;""),"Data is Missing.",""))</f>
        <v/>
      </c>
      <c r="AA198" s="195" t="str">
        <f>IF(B198="","",IF(AND(Input!Y197="",IFERROR(VLOOKUP(K198,UIR!$A$2:$P$21,16,FALSE),"")&lt;&gt;""),"Data is Missing.",""))</f>
        <v/>
      </c>
      <c r="AC198" s="202" t="str">
        <f>IF(ISERROR(IF(Input!D197="","",IF(ISERROR(VLOOKUP(Input!D197,'Measure List'!$A$2:$A$30000,1,0)),"Invalid RefNo",""))),"",IF(Input!D197="","",IF(ISERROR(VLOOKUP(Input!D197,'Measure List'!$A$2:$A$30000,1,0)),"Invalid RefNo","")))</f>
        <v/>
      </c>
      <c r="AD198" s="156"/>
      <c r="AE198" s="156"/>
      <c r="AF198" s="156"/>
      <c r="AG198" s="156"/>
      <c r="AH198" s="156"/>
      <c r="AI198" s="156"/>
      <c r="AJ198" s="156"/>
      <c r="AK198" s="156"/>
      <c r="AL198" s="203" t="str">
        <f>IF(COUNTIF(Dropdowns!$K$2:$K$7,Input!S197)&gt;0,"",IF(Input!S197="","","Invalid Type"))</f>
        <v/>
      </c>
      <c r="AN198" s="204" t="str">
        <f>IF(Input!C197="","",IF(ISNUMBER(VALUE(Input!C197)),"","Needs to be a number."))</f>
        <v/>
      </c>
      <c r="AO198" s="205" t="str">
        <f>IF(Input!E197="","",IF(ISNUMBER(VALUE(Input!E197)),"","Needs to be a number."))</f>
        <v/>
      </c>
      <c r="AP198" s="205" t="str">
        <f>IF(Input!N197="","",IF(ISNUMBER(VALUE(Input!N197)),"","Needs to be a number."))</f>
        <v/>
      </c>
      <c r="AQ198" s="205" t="str">
        <f>IF(Input!O197="","",IF(ISNUMBER(VALUE(Input!O197)),"","Needs to be a number."))</f>
        <v/>
      </c>
      <c r="AR198" s="205" t="str">
        <f>IF(Input!V197="","",IF(ISNUMBER(VALUE(Input!V197)),"","Needs to be a number."))</f>
        <v/>
      </c>
      <c r="AS198" s="205" t="str">
        <f>IF(Input!W197="","",IF(ISNUMBER(VALUE(Input!W197)),"","Needs to be a number."))</f>
        <v/>
      </c>
      <c r="AT198" s="205" t="str">
        <f>IF(Input!X197="","",IF(ISNUMBER(VALUE(Input!X197)),"","Needs to be a number."))</f>
        <v/>
      </c>
      <c r="AU198" s="206" t="str">
        <f>IF(Input!Y197="","",IF(ISNUMBER(VALUE(Input!Y197)),"","Needs to be a number."))</f>
        <v/>
      </c>
      <c r="AV198" s="207"/>
      <c r="AW198" s="259" t="str">
        <f>IF(OR(VALUE(Input!C197)&lt;0,VALUE(Input!C197)&gt;100), "Invalid EEI %","")</f>
        <v/>
      </c>
      <c r="AX198" s="207"/>
      <c r="AY198" s="278" t="str">
        <f>IF(Input!E197="","",IF(VALUE(Input!E197)=0,"Do not enter 0.",""))</f>
        <v/>
      </c>
    </row>
    <row r="199" spans="2:51" x14ac:dyDescent="0.3">
      <c r="B199" s="188" t="str">
        <f>Input!A198</f>
        <v/>
      </c>
      <c r="C199" s="189" t="str">
        <f>IF(ISERROR(IF(AND(Input!$A198="",SUMPRODUCT(--(LEN(Input!$A199:'Input'!$A$1006)&gt;0))&lt;&gt;0),"Row is skipped.",IF(AND(Input!$A198="",Input!$A199=""),"", IF(Input!B198="","Data is missing.","")))),"",IF(AND(Input!$A198="",SUMPRODUCT(--(LEN(Input!$A199:'Input'!$A$1006)&gt;0))&lt;&gt;0),"Row is skipped.",IF(AND(Input!$A198="",Input!$A199=""),"", IF(Input!B198="","Data is missing.",""))))</f>
        <v/>
      </c>
      <c r="D199" s="189" t="str">
        <f>IF(ISERROR(IF(AND(Input!$A198="",SUMPRODUCT(--(LEN(Input!$A199:'Input'!$A$1006)&gt;0))&lt;&gt;0),"Row is skipped.",IF(AND(Input!$A198="",Input!$A199=""),"", IF(Input!C198="","Data is missing.","")))),"",IF(AND(Input!$A198="",SUMPRODUCT(--(LEN(Input!$A199:'Input'!$A$1006)&gt;0))&lt;&gt;0),"Row is skipped.",IF(AND(Input!$A198="",Input!$A199=""),"", IF(Input!C198="","Data is missing.",""))))</f>
        <v/>
      </c>
      <c r="E199" s="189" t="str">
        <f>IF(ISERROR(IF(AND(Input!$A198="",SUMPRODUCT(--(LEN(Input!$A199:'Input'!$A$1006)&gt;0))&lt;&gt;0),"Row is skipped.",IF(AND(Input!$A198="",Input!$A199=""),"", IF(Input!D198="","Data is missing.","")))),"",IF(AND(Input!$A198="",SUMPRODUCT(--(LEN(Input!$A199:'Input'!$A$1006)&gt;0))&lt;&gt;0),"Row is skipped.",IF(AND(Input!$A198="",Input!$A199=""),"", IF(Input!D198="","Data is missing.",""))))</f>
        <v/>
      </c>
      <c r="F199" s="189" t="str">
        <f>IF(ISERROR(IF(AND(Input!$A198="",SUMPRODUCT(--(LEN(Input!$A199:'Input'!$A$1006)&gt;0))&lt;&gt;0),"Row is skipped.",IF(AND(Input!$A198="",Input!$A199=""),"", IF(Input!E198="","Data is missing.","")))),"",IF(AND(Input!$A198="",SUMPRODUCT(--(LEN(Input!$A199:'Input'!$A$1006)&gt;0))&lt;&gt;0),"Row is skipped.",IF(AND(Input!$A198="",Input!$A199=""),"", IF(Input!E198="","Data is missing.",""))))</f>
        <v/>
      </c>
      <c r="G199" s="189" t="str">
        <f>IF(ISERROR(IF(AND(Input!$A198="",SUMPRODUCT(--(LEN(Input!$A199:'Input'!$A$1006)&gt;0))&lt;&gt;0),"Row is skipped.",IF(AND(Input!$A198="",Input!$A199=""),"", IF(Input!F198="","Data is missing.","")))),"",IF(AND(Input!$A198="",SUMPRODUCT(--(LEN(Input!$A199:'Input'!$A$1006)&gt;0))&lt;&gt;0),"Row is skipped.",IF(AND(Input!$A198="",Input!$A199=""),"", IF(Input!F198="","Data is missing.",""))))</f>
        <v/>
      </c>
      <c r="H199" s="190" t="str">
        <f>IF(ISERROR(IF(AND(Input!$A198="",SUMPRODUCT(--(LEN(Input!$A199:'Input'!$A$1006)&gt;0))&lt;&gt;0),"Row is skipped.",IF(AND(Input!$A198="",Input!$A199=""),"", IF(Input!G198="","Data is missing.","")))),"",IF(AND(Input!$A198="",SUMPRODUCT(--(LEN(Input!$A199:'Input'!$A$1006)&gt;0))&lt;&gt;0),"Row is skipped.",IF(AND(Input!$A198="",Input!$A199=""),"", IF(Input!G198="","Data is missing.",""))))</f>
        <v/>
      </c>
      <c r="I199" s="156"/>
      <c r="J199" s="191" t="str">
        <f>IFERROR(VLOOKUP(VLOOKUP(Input!$D198,'Measure List'!$A:$AN,40,FALSE),UIR!$A$1:$Q$27,17,FALSE),"")</f>
        <v/>
      </c>
      <c r="K199" s="192" t="str">
        <f>IFERROR(VLOOKUP(Input!$D198,'Measure List'!$A:$AN,40,FALSE),"")</f>
        <v/>
      </c>
      <c r="L199" s="156"/>
      <c r="M199" s="193" t="str">
        <f>IF(B199="","",IF(AND(Input!H198="",IFERROR(VLOOKUP(K199,UIR!$A$2:$P$21,2,FALSE),"")&lt;&gt;""),"Data is Missing.",""))</f>
        <v/>
      </c>
      <c r="N199" s="194" t="str">
        <f>IF(B199="","",IF(AND(Input!I198="",IFERROR(VLOOKUP(K199,UIR!$A$2:$P$21,3,FALSE),"")&lt;&gt;""),"Data is Missing.",""))</f>
        <v/>
      </c>
      <c r="O199" s="194" t="str">
        <f>IF(B199="","",IF(AND(Input!J198="",IFERROR(VLOOKUP(K199,UIR!$A$2:$P$21,4,FALSE),"")&lt;&gt;""),"Data is Missing.",""))</f>
        <v/>
      </c>
      <c r="P199" s="194" t="str">
        <f>IF(B199="","",IF(AND(Input!K198="",IFERROR(VLOOKUP(K199,UIR!$A$2:$P$21,5,FALSE),"")&lt;&gt;""),"Data is Missing.",""))</f>
        <v/>
      </c>
      <c r="Q199" s="194" t="str">
        <f>IF(B199="","",IF(AND(Input!L198="",IFERROR(VLOOKUP(K199,UIR!$A$2:$P$21,6,FALSE),"")&lt;&gt;""),"Data is Missing.",""))</f>
        <v/>
      </c>
      <c r="R199" s="194" t="str">
        <f>IF(B199="","",IF(AND(Input!M198="",IFERROR(VLOOKUP(K199,UIR!$A$2:$P$21,7,FALSE),"")&lt;&gt;""),"Data is Missing.",""))</f>
        <v/>
      </c>
      <c r="S199" s="194" t="str">
        <f>IF(B199="","",IF(AND(Input!P198="",IFERROR(VLOOKUP(K199,UIR!$A$2:$P$21,8,FALSE),"")&lt;&gt;""),"Data is Missing.",""))</f>
        <v/>
      </c>
      <c r="T199" s="194" t="str">
        <f>IF(B199="","",IF(AND(Input!Q198="",IFERROR(VLOOKUP(K199,UIR!$A$2:$P$21,9,FALSE),"")&lt;&gt;""),"Data is Missing.",""))</f>
        <v/>
      </c>
      <c r="U199" s="194"/>
      <c r="V199" s="194" t="str">
        <f>IF(B199="","",IF(AND(Input!S198="",IFERROR(VLOOKUP(K199,UIR!$A$2:$P$21,11,FALSE),"")&lt;&gt;""),"Data is Missing.",""))</f>
        <v/>
      </c>
      <c r="W199" s="194" t="str">
        <f>IF(B199="","",IF(AND(Input!T198="",IFERROR(VLOOKUP(K199,UIR!$A$2:$P$21,12,FALSE),"")&lt;&gt;""),"Data is Missing.",""))</f>
        <v/>
      </c>
      <c r="X199" s="194" t="str">
        <f>IF(B199="","",IF(AND(Input!V198="",IFERROR(VLOOKUP(K199,UIR!$A$2:$P$21,13,FALSE),"")&lt;&gt;""),"Data is Missing.",""))</f>
        <v/>
      </c>
      <c r="Y199" s="194" t="str">
        <f>IF(B199="","",IF(AND(Input!W198="",IFERROR(VLOOKUP(K199,UIR!$A$2:$P$21,14,FALSE),"")&lt;&gt;""),"Data is Missing.",""))</f>
        <v/>
      </c>
      <c r="Z199" s="194" t="str">
        <f>IF(B199="","",IF(AND(Input!X198="",IFERROR(VLOOKUP(K199,UIR!$A$2:$P$21,15,FALSE),"")&lt;&gt;""),"Data is Missing.",""))</f>
        <v/>
      </c>
      <c r="AA199" s="195" t="str">
        <f>IF(B199="","",IF(AND(Input!Y198="",IFERROR(VLOOKUP(K199,UIR!$A$2:$P$21,16,FALSE),"")&lt;&gt;""),"Data is Missing.",""))</f>
        <v/>
      </c>
      <c r="AC199" s="202" t="str">
        <f>IF(ISERROR(IF(Input!D198="","",IF(ISERROR(VLOOKUP(Input!D198,'Measure List'!$A$2:$A$30000,1,0)),"Invalid RefNo",""))),"",IF(Input!D198="","",IF(ISERROR(VLOOKUP(Input!D198,'Measure List'!$A$2:$A$30000,1,0)),"Invalid RefNo","")))</f>
        <v/>
      </c>
      <c r="AD199" s="156"/>
      <c r="AE199" s="156"/>
      <c r="AF199" s="156"/>
      <c r="AG199" s="156"/>
      <c r="AH199" s="156"/>
      <c r="AI199" s="156"/>
      <c r="AJ199" s="156"/>
      <c r="AK199" s="156"/>
      <c r="AL199" s="203" t="str">
        <f>IF(COUNTIF(Dropdowns!$K$2:$K$7,Input!S198)&gt;0,"",IF(Input!S198="","","Invalid Type"))</f>
        <v/>
      </c>
      <c r="AN199" s="204" t="str">
        <f>IF(Input!C198="","",IF(ISNUMBER(VALUE(Input!C198)),"","Needs to be a number."))</f>
        <v/>
      </c>
      <c r="AO199" s="205" t="str">
        <f>IF(Input!E198="","",IF(ISNUMBER(VALUE(Input!E198)),"","Needs to be a number."))</f>
        <v/>
      </c>
      <c r="AP199" s="205" t="str">
        <f>IF(Input!N198="","",IF(ISNUMBER(VALUE(Input!N198)),"","Needs to be a number."))</f>
        <v/>
      </c>
      <c r="AQ199" s="205" t="str">
        <f>IF(Input!O198="","",IF(ISNUMBER(VALUE(Input!O198)),"","Needs to be a number."))</f>
        <v/>
      </c>
      <c r="AR199" s="205" t="str">
        <f>IF(Input!V198="","",IF(ISNUMBER(VALUE(Input!V198)),"","Needs to be a number."))</f>
        <v/>
      </c>
      <c r="AS199" s="205" t="str">
        <f>IF(Input!W198="","",IF(ISNUMBER(VALUE(Input!W198)),"","Needs to be a number."))</f>
        <v/>
      </c>
      <c r="AT199" s="205" t="str">
        <f>IF(Input!X198="","",IF(ISNUMBER(VALUE(Input!X198)),"","Needs to be a number."))</f>
        <v/>
      </c>
      <c r="AU199" s="206" t="str">
        <f>IF(Input!Y198="","",IF(ISNUMBER(VALUE(Input!Y198)),"","Needs to be a number."))</f>
        <v/>
      </c>
      <c r="AV199" s="207"/>
      <c r="AW199" s="259" t="str">
        <f>IF(OR(VALUE(Input!C198)&lt;0,VALUE(Input!C198)&gt;100), "Invalid EEI %","")</f>
        <v/>
      </c>
      <c r="AX199" s="207"/>
      <c r="AY199" s="278" t="str">
        <f>IF(Input!E198="","",IF(VALUE(Input!E198)=0,"Do not enter 0.",""))</f>
        <v/>
      </c>
    </row>
    <row r="200" spans="2:51" x14ac:dyDescent="0.3">
      <c r="B200" s="188" t="str">
        <f>Input!A199</f>
        <v/>
      </c>
      <c r="C200" s="189" t="str">
        <f>IF(ISERROR(IF(AND(Input!$A199="",SUMPRODUCT(--(LEN(Input!$A200:'Input'!$A$1006)&gt;0))&lt;&gt;0),"Row is skipped.",IF(AND(Input!$A199="",Input!$A200=""),"", IF(Input!B199="","Data is missing.","")))),"",IF(AND(Input!$A199="",SUMPRODUCT(--(LEN(Input!$A200:'Input'!$A$1006)&gt;0))&lt;&gt;0),"Row is skipped.",IF(AND(Input!$A199="",Input!$A200=""),"", IF(Input!B199="","Data is missing.",""))))</f>
        <v/>
      </c>
      <c r="D200" s="189" t="str">
        <f>IF(ISERROR(IF(AND(Input!$A199="",SUMPRODUCT(--(LEN(Input!$A200:'Input'!$A$1006)&gt;0))&lt;&gt;0),"Row is skipped.",IF(AND(Input!$A199="",Input!$A200=""),"", IF(Input!C199="","Data is missing.","")))),"",IF(AND(Input!$A199="",SUMPRODUCT(--(LEN(Input!$A200:'Input'!$A$1006)&gt;0))&lt;&gt;0),"Row is skipped.",IF(AND(Input!$A199="",Input!$A200=""),"", IF(Input!C199="","Data is missing.",""))))</f>
        <v/>
      </c>
      <c r="E200" s="189" t="str">
        <f>IF(ISERROR(IF(AND(Input!$A199="",SUMPRODUCT(--(LEN(Input!$A200:'Input'!$A$1006)&gt;0))&lt;&gt;0),"Row is skipped.",IF(AND(Input!$A199="",Input!$A200=""),"", IF(Input!D199="","Data is missing.","")))),"",IF(AND(Input!$A199="",SUMPRODUCT(--(LEN(Input!$A200:'Input'!$A$1006)&gt;0))&lt;&gt;0),"Row is skipped.",IF(AND(Input!$A199="",Input!$A200=""),"", IF(Input!D199="","Data is missing.",""))))</f>
        <v/>
      </c>
      <c r="F200" s="189" t="str">
        <f>IF(ISERROR(IF(AND(Input!$A199="",SUMPRODUCT(--(LEN(Input!$A200:'Input'!$A$1006)&gt;0))&lt;&gt;0),"Row is skipped.",IF(AND(Input!$A199="",Input!$A200=""),"", IF(Input!E199="","Data is missing.","")))),"",IF(AND(Input!$A199="",SUMPRODUCT(--(LEN(Input!$A200:'Input'!$A$1006)&gt;0))&lt;&gt;0),"Row is skipped.",IF(AND(Input!$A199="",Input!$A200=""),"", IF(Input!E199="","Data is missing.",""))))</f>
        <v/>
      </c>
      <c r="G200" s="189" t="str">
        <f>IF(ISERROR(IF(AND(Input!$A199="",SUMPRODUCT(--(LEN(Input!$A200:'Input'!$A$1006)&gt;0))&lt;&gt;0),"Row is skipped.",IF(AND(Input!$A199="",Input!$A200=""),"", IF(Input!F199="","Data is missing.","")))),"",IF(AND(Input!$A199="",SUMPRODUCT(--(LEN(Input!$A200:'Input'!$A$1006)&gt;0))&lt;&gt;0),"Row is skipped.",IF(AND(Input!$A199="",Input!$A200=""),"", IF(Input!F199="","Data is missing.",""))))</f>
        <v/>
      </c>
      <c r="H200" s="190" t="str">
        <f>IF(ISERROR(IF(AND(Input!$A199="",SUMPRODUCT(--(LEN(Input!$A200:'Input'!$A$1006)&gt;0))&lt;&gt;0),"Row is skipped.",IF(AND(Input!$A199="",Input!$A200=""),"", IF(Input!G199="","Data is missing.","")))),"",IF(AND(Input!$A199="",SUMPRODUCT(--(LEN(Input!$A200:'Input'!$A$1006)&gt;0))&lt;&gt;0),"Row is skipped.",IF(AND(Input!$A199="",Input!$A200=""),"", IF(Input!G199="","Data is missing.",""))))</f>
        <v/>
      </c>
      <c r="I200" s="156"/>
      <c r="J200" s="191" t="str">
        <f>IFERROR(VLOOKUP(VLOOKUP(Input!$D199,'Measure List'!$A:$AN,40,FALSE),UIR!$A$1:$Q$27,17,FALSE),"")</f>
        <v/>
      </c>
      <c r="K200" s="192" t="str">
        <f>IFERROR(VLOOKUP(Input!$D199,'Measure List'!$A:$AN,40,FALSE),"")</f>
        <v/>
      </c>
      <c r="L200" s="156"/>
      <c r="M200" s="193" t="str">
        <f>IF(B200="","",IF(AND(Input!H199="",IFERROR(VLOOKUP(K200,UIR!$A$2:$P$21,2,FALSE),"")&lt;&gt;""),"Data is Missing.",""))</f>
        <v/>
      </c>
      <c r="N200" s="194" t="str">
        <f>IF(B200="","",IF(AND(Input!I199="",IFERROR(VLOOKUP(K200,UIR!$A$2:$P$21,3,FALSE),"")&lt;&gt;""),"Data is Missing.",""))</f>
        <v/>
      </c>
      <c r="O200" s="194" t="str">
        <f>IF(B200="","",IF(AND(Input!J199="",IFERROR(VLOOKUP(K200,UIR!$A$2:$P$21,4,FALSE),"")&lt;&gt;""),"Data is Missing.",""))</f>
        <v/>
      </c>
      <c r="P200" s="194" t="str">
        <f>IF(B200="","",IF(AND(Input!K199="",IFERROR(VLOOKUP(K200,UIR!$A$2:$P$21,5,FALSE),"")&lt;&gt;""),"Data is Missing.",""))</f>
        <v/>
      </c>
      <c r="Q200" s="194" t="str">
        <f>IF(B200="","",IF(AND(Input!L199="",IFERROR(VLOOKUP(K200,UIR!$A$2:$P$21,6,FALSE),"")&lt;&gt;""),"Data is Missing.",""))</f>
        <v/>
      </c>
      <c r="R200" s="194" t="str">
        <f>IF(B200="","",IF(AND(Input!M199="",IFERROR(VLOOKUP(K200,UIR!$A$2:$P$21,7,FALSE),"")&lt;&gt;""),"Data is Missing.",""))</f>
        <v/>
      </c>
      <c r="S200" s="194" t="str">
        <f>IF(B200="","",IF(AND(Input!P199="",IFERROR(VLOOKUP(K200,UIR!$A$2:$P$21,8,FALSE),"")&lt;&gt;""),"Data is Missing.",""))</f>
        <v/>
      </c>
      <c r="T200" s="194" t="str">
        <f>IF(B200="","",IF(AND(Input!Q199="",IFERROR(VLOOKUP(K200,UIR!$A$2:$P$21,9,FALSE),"")&lt;&gt;""),"Data is Missing.",""))</f>
        <v/>
      </c>
      <c r="U200" s="194"/>
      <c r="V200" s="194" t="str">
        <f>IF(B200="","",IF(AND(Input!S199="",IFERROR(VLOOKUP(K200,UIR!$A$2:$P$21,11,FALSE),"")&lt;&gt;""),"Data is Missing.",""))</f>
        <v/>
      </c>
      <c r="W200" s="194" t="str">
        <f>IF(B200="","",IF(AND(Input!T199="",IFERROR(VLOOKUP(K200,UIR!$A$2:$P$21,12,FALSE),"")&lt;&gt;""),"Data is Missing.",""))</f>
        <v/>
      </c>
      <c r="X200" s="194" t="str">
        <f>IF(B200="","",IF(AND(Input!V199="",IFERROR(VLOOKUP(K200,UIR!$A$2:$P$21,13,FALSE),"")&lt;&gt;""),"Data is Missing.",""))</f>
        <v/>
      </c>
      <c r="Y200" s="194" t="str">
        <f>IF(B200="","",IF(AND(Input!W199="",IFERROR(VLOOKUP(K200,UIR!$A$2:$P$21,14,FALSE),"")&lt;&gt;""),"Data is Missing.",""))</f>
        <v/>
      </c>
      <c r="Z200" s="194" t="str">
        <f>IF(B200="","",IF(AND(Input!X199="",IFERROR(VLOOKUP(K200,UIR!$A$2:$P$21,15,FALSE),"")&lt;&gt;""),"Data is Missing.",""))</f>
        <v/>
      </c>
      <c r="AA200" s="195" t="str">
        <f>IF(B200="","",IF(AND(Input!Y199="",IFERROR(VLOOKUP(K200,UIR!$A$2:$P$21,16,FALSE),"")&lt;&gt;""),"Data is Missing.",""))</f>
        <v/>
      </c>
      <c r="AC200" s="202" t="str">
        <f>IF(ISERROR(IF(Input!D199="","",IF(ISERROR(VLOOKUP(Input!D199,'Measure List'!$A$2:$A$30000,1,0)),"Invalid RefNo",""))),"",IF(Input!D199="","",IF(ISERROR(VLOOKUP(Input!D199,'Measure List'!$A$2:$A$30000,1,0)),"Invalid RefNo","")))</f>
        <v/>
      </c>
      <c r="AD200" s="156"/>
      <c r="AE200" s="156"/>
      <c r="AF200" s="156"/>
      <c r="AG200" s="156"/>
      <c r="AH200" s="156"/>
      <c r="AI200" s="156"/>
      <c r="AJ200" s="156"/>
      <c r="AK200" s="156"/>
      <c r="AL200" s="203" t="str">
        <f>IF(COUNTIF(Dropdowns!$K$2:$K$7,Input!S199)&gt;0,"",IF(Input!S199="","","Invalid Type"))</f>
        <v/>
      </c>
      <c r="AN200" s="204" t="str">
        <f>IF(Input!C199="","",IF(ISNUMBER(VALUE(Input!C199)),"","Needs to be a number."))</f>
        <v/>
      </c>
      <c r="AO200" s="205" t="str">
        <f>IF(Input!E199="","",IF(ISNUMBER(VALUE(Input!E199)),"","Needs to be a number."))</f>
        <v/>
      </c>
      <c r="AP200" s="205" t="str">
        <f>IF(Input!N199="","",IF(ISNUMBER(VALUE(Input!N199)),"","Needs to be a number."))</f>
        <v/>
      </c>
      <c r="AQ200" s="205" t="str">
        <f>IF(Input!O199="","",IF(ISNUMBER(VALUE(Input!O199)),"","Needs to be a number."))</f>
        <v/>
      </c>
      <c r="AR200" s="205" t="str">
        <f>IF(Input!V199="","",IF(ISNUMBER(VALUE(Input!V199)),"","Needs to be a number."))</f>
        <v/>
      </c>
      <c r="AS200" s="205" t="str">
        <f>IF(Input!W199="","",IF(ISNUMBER(VALUE(Input!W199)),"","Needs to be a number."))</f>
        <v/>
      </c>
      <c r="AT200" s="205" t="str">
        <f>IF(Input!X199="","",IF(ISNUMBER(VALUE(Input!X199)),"","Needs to be a number."))</f>
        <v/>
      </c>
      <c r="AU200" s="206" t="str">
        <f>IF(Input!Y199="","",IF(ISNUMBER(VALUE(Input!Y199)),"","Needs to be a number."))</f>
        <v/>
      </c>
      <c r="AV200" s="207"/>
      <c r="AW200" s="259" t="str">
        <f>IF(OR(VALUE(Input!C199)&lt;0,VALUE(Input!C199)&gt;100), "Invalid EEI %","")</f>
        <v/>
      </c>
      <c r="AX200" s="207"/>
      <c r="AY200" s="278" t="str">
        <f>IF(Input!E199="","",IF(VALUE(Input!E199)=0,"Do not enter 0.",""))</f>
        <v/>
      </c>
    </row>
    <row r="201" spans="2:51" x14ac:dyDescent="0.3">
      <c r="B201" s="188" t="str">
        <f>Input!A200</f>
        <v/>
      </c>
      <c r="C201" s="189" t="str">
        <f>IF(ISERROR(IF(AND(Input!$A200="",SUMPRODUCT(--(LEN(Input!$A201:'Input'!$A$1006)&gt;0))&lt;&gt;0),"Row is skipped.",IF(AND(Input!$A200="",Input!$A201=""),"", IF(Input!B200="","Data is missing.","")))),"",IF(AND(Input!$A200="",SUMPRODUCT(--(LEN(Input!$A201:'Input'!$A$1006)&gt;0))&lt;&gt;0),"Row is skipped.",IF(AND(Input!$A200="",Input!$A201=""),"", IF(Input!B200="","Data is missing.",""))))</f>
        <v/>
      </c>
      <c r="D201" s="189" t="str">
        <f>IF(ISERROR(IF(AND(Input!$A200="",SUMPRODUCT(--(LEN(Input!$A201:'Input'!$A$1006)&gt;0))&lt;&gt;0),"Row is skipped.",IF(AND(Input!$A200="",Input!$A201=""),"", IF(Input!C200="","Data is missing.","")))),"",IF(AND(Input!$A200="",SUMPRODUCT(--(LEN(Input!$A201:'Input'!$A$1006)&gt;0))&lt;&gt;0),"Row is skipped.",IF(AND(Input!$A200="",Input!$A201=""),"", IF(Input!C200="","Data is missing.",""))))</f>
        <v/>
      </c>
      <c r="E201" s="189" t="str">
        <f>IF(ISERROR(IF(AND(Input!$A200="",SUMPRODUCT(--(LEN(Input!$A201:'Input'!$A$1006)&gt;0))&lt;&gt;0),"Row is skipped.",IF(AND(Input!$A200="",Input!$A201=""),"", IF(Input!D200="","Data is missing.","")))),"",IF(AND(Input!$A200="",SUMPRODUCT(--(LEN(Input!$A201:'Input'!$A$1006)&gt;0))&lt;&gt;0),"Row is skipped.",IF(AND(Input!$A200="",Input!$A201=""),"", IF(Input!D200="","Data is missing.",""))))</f>
        <v/>
      </c>
      <c r="F201" s="189" t="str">
        <f>IF(ISERROR(IF(AND(Input!$A200="",SUMPRODUCT(--(LEN(Input!$A201:'Input'!$A$1006)&gt;0))&lt;&gt;0),"Row is skipped.",IF(AND(Input!$A200="",Input!$A201=""),"", IF(Input!E200="","Data is missing.","")))),"",IF(AND(Input!$A200="",SUMPRODUCT(--(LEN(Input!$A201:'Input'!$A$1006)&gt;0))&lt;&gt;0),"Row is skipped.",IF(AND(Input!$A200="",Input!$A201=""),"", IF(Input!E200="","Data is missing.",""))))</f>
        <v/>
      </c>
      <c r="G201" s="189" t="str">
        <f>IF(ISERROR(IF(AND(Input!$A200="",SUMPRODUCT(--(LEN(Input!$A201:'Input'!$A$1006)&gt;0))&lt;&gt;0),"Row is skipped.",IF(AND(Input!$A200="",Input!$A201=""),"", IF(Input!F200="","Data is missing.","")))),"",IF(AND(Input!$A200="",SUMPRODUCT(--(LEN(Input!$A201:'Input'!$A$1006)&gt;0))&lt;&gt;0),"Row is skipped.",IF(AND(Input!$A200="",Input!$A201=""),"", IF(Input!F200="","Data is missing.",""))))</f>
        <v/>
      </c>
      <c r="H201" s="190" t="str">
        <f>IF(ISERROR(IF(AND(Input!$A200="",SUMPRODUCT(--(LEN(Input!$A201:'Input'!$A$1006)&gt;0))&lt;&gt;0),"Row is skipped.",IF(AND(Input!$A200="",Input!$A201=""),"", IF(Input!G200="","Data is missing.","")))),"",IF(AND(Input!$A200="",SUMPRODUCT(--(LEN(Input!$A201:'Input'!$A$1006)&gt;0))&lt;&gt;0),"Row is skipped.",IF(AND(Input!$A200="",Input!$A201=""),"", IF(Input!G200="","Data is missing.",""))))</f>
        <v/>
      </c>
      <c r="I201" s="156"/>
      <c r="J201" s="191" t="str">
        <f>IFERROR(VLOOKUP(VLOOKUP(Input!$D200,'Measure List'!$A:$AN,40,FALSE),UIR!$A$1:$Q$27,17,FALSE),"")</f>
        <v/>
      </c>
      <c r="K201" s="192" t="str">
        <f>IFERROR(VLOOKUP(Input!$D200,'Measure List'!$A:$AN,40,FALSE),"")</f>
        <v/>
      </c>
      <c r="L201" s="156"/>
      <c r="M201" s="193" t="str">
        <f>IF(B201="","",IF(AND(Input!H200="",IFERROR(VLOOKUP(K201,UIR!$A$2:$P$21,2,FALSE),"")&lt;&gt;""),"Data is Missing.",""))</f>
        <v/>
      </c>
      <c r="N201" s="194" t="str">
        <f>IF(B201="","",IF(AND(Input!I200="",IFERROR(VLOOKUP(K201,UIR!$A$2:$P$21,3,FALSE),"")&lt;&gt;""),"Data is Missing.",""))</f>
        <v/>
      </c>
      <c r="O201" s="194" t="str">
        <f>IF(B201="","",IF(AND(Input!J200="",IFERROR(VLOOKUP(K201,UIR!$A$2:$P$21,4,FALSE),"")&lt;&gt;""),"Data is Missing.",""))</f>
        <v/>
      </c>
      <c r="P201" s="194" t="str">
        <f>IF(B201="","",IF(AND(Input!K200="",IFERROR(VLOOKUP(K201,UIR!$A$2:$P$21,5,FALSE),"")&lt;&gt;""),"Data is Missing.",""))</f>
        <v/>
      </c>
      <c r="Q201" s="194" t="str">
        <f>IF(B201="","",IF(AND(Input!L200="",IFERROR(VLOOKUP(K201,UIR!$A$2:$P$21,6,FALSE),"")&lt;&gt;""),"Data is Missing.",""))</f>
        <v/>
      </c>
      <c r="R201" s="194" t="str">
        <f>IF(B201="","",IF(AND(Input!M200="",IFERROR(VLOOKUP(K201,UIR!$A$2:$P$21,7,FALSE),"")&lt;&gt;""),"Data is Missing.",""))</f>
        <v/>
      </c>
      <c r="S201" s="194" t="str">
        <f>IF(B201="","",IF(AND(Input!P200="",IFERROR(VLOOKUP(K201,UIR!$A$2:$P$21,8,FALSE),"")&lt;&gt;""),"Data is Missing.",""))</f>
        <v/>
      </c>
      <c r="T201" s="194" t="str">
        <f>IF(B201="","",IF(AND(Input!Q200="",IFERROR(VLOOKUP(K201,UIR!$A$2:$P$21,9,FALSE),"")&lt;&gt;""),"Data is Missing.",""))</f>
        <v/>
      </c>
      <c r="U201" s="194"/>
      <c r="V201" s="194" t="str">
        <f>IF(B201="","",IF(AND(Input!S200="",IFERROR(VLOOKUP(K201,UIR!$A$2:$P$21,11,FALSE),"")&lt;&gt;""),"Data is Missing.",""))</f>
        <v/>
      </c>
      <c r="W201" s="194" t="str">
        <f>IF(B201="","",IF(AND(Input!T200="",IFERROR(VLOOKUP(K201,UIR!$A$2:$P$21,12,FALSE),"")&lt;&gt;""),"Data is Missing.",""))</f>
        <v/>
      </c>
      <c r="X201" s="194" t="str">
        <f>IF(B201="","",IF(AND(Input!V200="",IFERROR(VLOOKUP(K201,UIR!$A$2:$P$21,13,FALSE),"")&lt;&gt;""),"Data is Missing.",""))</f>
        <v/>
      </c>
      <c r="Y201" s="194" t="str">
        <f>IF(B201="","",IF(AND(Input!W200="",IFERROR(VLOOKUP(K201,UIR!$A$2:$P$21,14,FALSE),"")&lt;&gt;""),"Data is Missing.",""))</f>
        <v/>
      </c>
      <c r="Z201" s="194" t="str">
        <f>IF(B201="","",IF(AND(Input!X200="",IFERROR(VLOOKUP(K201,UIR!$A$2:$P$21,15,FALSE),"")&lt;&gt;""),"Data is Missing.",""))</f>
        <v/>
      </c>
      <c r="AA201" s="195" t="str">
        <f>IF(B201="","",IF(AND(Input!Y200="",IFERROR(VLOOKUP(K201,UIR!$A$2:$P$21,16,FALSE),"")&lt;&gt;""),"Data is Missing.",""))</f>
        <v/>
      </c>
      <c r="AC201" s="202" t="str">
        <f>IF(ISERROR(IF(Input!D200="","",IF(ISERROR(VLOOKUP(Input!D200,'Measure List'!$A$2:$A$30000,1,0)),"Invalid RefNo",""))),"",IF(Input!D200="","",IF(ISERROR(VLOOKUP(Input!D200,'Measure List'!$A$2:$A$30000,1,0)),"Invalid RefNo","")))</f>
        <v/>
      </c>
      <c r="AD201" s="156"/>
      <c r="AE201" s="156"/>
      <c r="AF201" s="156"/>
      <c r="AG201" s="156"/>
      <c r="AH201" s="156"/>
      <c r="AI201" s="156"/>
      <c r="AJ201" s="156"/>
      <c r="AK201" s="156"/>
      <c r="AL201" s="203" t="str">
        <f>IF(COUNTIF(Dropdowns!$K$2:$K$7,Input!S200)&gt;0,"",IF(Input!S200="","","Invalid Type"))</f>
        <v/>
      </c>
      <c r="AN201" s="204" t="str">
        <f>IF(Input!C200="","",IF(ISNUMBER(VALUE(Input!C200)),"","Needs to be a number."))</f>
        <v/>
      </c>
      <c r="AO201" s="205" t="str">
        <f>IF(Input!E200="","",IF(ISNUMBER(VALUE(Input!E200)),"","Needs to be a number."))</f>
        <v/>
      </c>
      <c r="AP201" s="205" t="str">
        <f>IF(Input!N200="","",IF(ISNUMBER(VALUE(Input!N200)),"","Needs to be a number."))</f>
        <v/>
      </c>
      <c r="AQ201" s="205" t="str">
        <f>IF(Input!O200="","",IF(ISNUMBER(VALUE(Input!O200)),"","Needs to be a number."))</f>
        <v/>
      </c>
      <c r="AR201" s="205" t="str">
        <f>IF(Input!V200="","",IF(ISNUMBER(VALUE(Input!V200)),"","Needs to be a number."))</f>
        <v/>
      </c>
      <c r="AS201" s="205" t="str">
        <f>IF(Input!W200="","",IF(ISNUMBER(VALUE(Input!W200)),"","Needs to be a number."))</f>
        <v/>
      </c>
      <c r="AT201" s="205" t="str">
        <f>IF(Input!X200="","",IF(ISNUMBER(VALUE(Input!X200)),"","Needs to be a number."))</f>
        <v/>
      </c>
      <c r="AU201" s="206" t="str">
        <f>IF(Input!Y200="","",IF(ISNUMBER(VALUE(Input!Y200)),"","Needs to be a number."))</f>
        <v/>
      </c>
      <c r="AV201" s="207"/>
      <c r="AW201" s="259" t="str">
        <f>IF(OR(VALUE(Input!C200)&lt;0,VALUE(Input!C200)&gt;100), "Invalid EEI %","")</f>
        <v/>
      </c>
      <c r="AX201" s="207"/>
      <c r="AY201" s="278" t="str">
        <f>IF(Input!E200="","",IF(VALUE(Input!E200)=0,"Do not enter 0.",""))</f>
        <v/>
      </c>
    </row>
    <row r="202" spans="2:51" x14ac:dyDescent="0.3">
      <c r="B202" s="188" t="str">
        <f>Input!A201</f>
        <v/>
      </c>
      <c r="C202" s="189" t="str">
        <f>IF(ISERROR(IF(AND(Input!$A201="",SUMPRODUCT(--(LEN(Input!$A202:'Input'!$A$1006)&gt;0))&lt;&gt;0),"Row is skipped.",IF(AND(Input!$A201="",Input!$A202=""),"", IF(Input!B201="","Data is missing.","")))),"",IF(AND(Input!$A201="",SUMPRODUCT(--(LEN(Input!$A202:'Input'!$A$1006)&gt;0))&lt;&gt;0),"Row is skipped.",IF(AND(Input!$A201="",Input!$A202=""),"", IF(Input!B201="","Data is missing.",""))))</f>
        <v/>
      </c>
      <c r="D202" s="189" t="str">
        <f>IF(ISERROR(IF(AND(Input!$A201="",SUMPRODUCT(--(LEN(Input!$A202:'Input'!$A$1006)&gt;0))&lt;&gt;0),"Row is skipped.",IF(AND(Input!$A201="",Input!$A202=""),"", IF(Input!C201="","Data is missing.","")))),"",IF(AND(Input!$A201="",SUMPRODUCT(--(LEN(Input!$A202:'Input'!$A$1006)&gt;0))&lt;&gt;0),"Row is skipped.",IF(AND(Input!$A201="",Input!$A202=""),"", IF(Input!C201="","Data is missing.",""))))</f>
        <v/>
      </c>
      <c r="E202" s="189" t="str">
        <f>IF(ISERROR(IF(AND(Input!$A201="",SUMPRODUCT(--(LEN(Input!$A202:'Input'!$A$1006)&gt;0))&lt;&gt;0),"Row is skipped.",IF(AND(Input!$A201="",Input!$A202=""),"", IF(Input!D201="","Data is missing.","")))),"",IF(AND(Input!$A201="",SUMPRODUCT(--(LEN(Input!$A202:'Input'!$A$1006)&gt;0))&lt;&gt;0),"Row is skipped.",IF(AND(Input!$A201="",Input!$A202=""),"", IF(Input!D201="","Data is missing.",""))))</f>
        <v/>
      </c>
      <c r="F202" s="189" t="str">
        <f>IF(ISERROR(IF(AND(Input!$A201="",SUMPRODUCT(--(LEN(Input!$A202:'Input'!$A$1006)&gt;0))&lt;&gt;0),"Row is skipped.",IF(AND(Input!$A201="",Input!$A202=""),"", IF(Input!E201="","Data is missing.","")))),"",IF(AND(Input!$A201="",SUMPRODUCT(--(LEN(Input!$A202:'Input'!$A$1006)&gt;0))&lt;&gt;0),"Row is skipped.",IF(AND(Input!$A201="",Input!$A202=""),"", IF(Input!E201="","Data is missing.",""))))</f>
        <v/>
      </c>
      <c r="G202" s="189" t="str">
        <f>IF(ISERROR(IF(AND(Input!$A201="",SUMPRODUCT(--(LEN(Input!$A202:'Input'!$A$1006)&gt;0))&lt;&gt;0),"Row is skipped.",IF(AND(Input!$A201="",Input!$A202=""),"", IF(Input!F201="","Data is missing.","")))),"",IF(AND(Input!$A201="",SUMPRODUCT(--(LEN(Input!$A202:'Input'!$A$1006)&gt;0))&lt;&gt;0),"Row is skipped.",IF(AND(Input!$A201="",Input!$A202=""),"", IF(Input!F201="","Data is missing.",""))))</f>
        <v/>
      </c>
      <c r="H202" s="190" t="str">
        <f>IF(ISERROR(IF(AND(Input!$A201="",SUMPRODUCT(--(LEN(Input!$A202:'Input'!$A$1006)&gt;0))&lt;&gt;0),"Row is skipped.",IF(AND(Input!$A201="",Input!$A202=""),"", IF(Input!G201="","Data is missing.","")))),"",IF(AND(Input!$A201="",SUMPRODUCT(--(LEN(Input!$A202:'Input'!$A$1006)&gt;0))&lt;&gt;0),"Row is skipped.",IF(AND(Input!$A201="",Input!$A202=""),"", IF(Input!G201="","Data is missing.",""))))</f>
        <v/>
      </c>
      <c r="I202" s="156"/>
      <c r="J202" s="191" t="str">
        <f>IFERROR(VLOOKUP(VLOOKUP(Input!$D201,'Measure List'!$A:$AN,40,FALSE),UIR!$A$1:$Q$27,17,FALSE),"")</f>
        <v/>
      </c>
      <c r="K202" s="192" t="str">
        <f>IFERROR(VLOOKUP(Input!$D201,'Measure List'!$A:$AN,40,FALSE),"")</f>
        <v/>
      </c>
      <c r="L202" s="156"/>
      <c r="M202" s="193" t="str">
        <f>IF(B202="","",IF(AND(Input!H201="",IFERROR(VLOOKUP(K202,UIR!$A$2:$P$21,2,FALSE),"")&lt;&gt;""),"Data is Missing.",""))</f>
        <v/>
      </c>
      <c r="N202" s="194" t="str">
        <f>IF(B202="","",IF(AND(Input!I201="",IFERROR(VLOOKUP(K202,UIR!$A$2:$P$21,3,FALSE),"")&lt;&gt;""),"Data is Missing.",""))</f>
        <v/>
      </c>
      <c r="O202" s="194" t="str">
        <f>IF(B202="","",IF(AND(Input!J201="",IFERROR(VLOOKUP(K202,UIR!$A$2:$P$21,4,FALSE),"")&lt;&gt;""),"Data is Missing.",""))</f>
        <v/>
      </c>
      <c r="P202" s="194" t="str">
        <f>IF(B202="","",IF(AND(Input!K201="",IFERROR(VLOOKUP(K202,UIR!$A$2:$P$21,5,FALSE),"")&lt;&gt;""),"Data is Missing.",""))</f>
        <v/>
      </c>
      <c r="Q202" s="194" t="str">
        <f>IF(B202="","",IF(AND(Input!L201="",IFERROR(VLOOKUP(K202,UIR!$A$2:$P$21,6,FALSE),"")&lt;&gt;""),"Data is Missing.",""))</f>
        <v/>
      </c>
      <c r="R202" s="194" t="str">
        <f>IF(B202="","",IF(AND(Input!M201="",IFERROR(VLOOKUP(K202,UIR!$A$2:$P$21,7,FALSE),"")&lt;&gt;""),"Data is Missing.",""))</f>
        <v/>
      </c>
      <c r="S202" s="194" t="str">
        <f>IF(B202="","",IF(AND(Input!P201="",IFERROR(VLOOKUP(K202,UIR!$A$2:$P$21,8,FALSE),"")&lt;&gt;""),"Data is Missing.",""))</f>
        <v/>
      </c>
      <c r="T202" s="194" t="str">
        <f>IF(B202="","",IF(AND(Input!Q201="",IFERROR(VLOOKUP(K202,UIR!$A$2:$P$21,9,FALSE),"")&lt;&gt;""),"Data is Missing.",""))</f>
        <v/>
      </c>
      <c r="U202" s="194"/>
      <c r="V202" s="194" t="str">
        <f>IF(B202="","",IF(AND(Input!S201="",IFERROR(VLOOKUP(K202,UIR!$A$2:$P$21,11,FALSE),"")&lt;&gt;""),"Data is Missing.",""))</f>
        <v/>
      </c>
      <c r="W202" s="194" t="str">
        <f>IF(B202="","",IF(AND(Input!T201="",IFERROR(VLOOKUP(K202,UIR!$A$2:$P$21,12,FALSE),"")&lt;&gt;""),"Data is Missing.",""))</f>
        <v/>
      </c>
      <c r="X202" s="194" t="str">
        <f>IF(B202="","",IF(AND(Input!V201="",IFERROR(VLOOKUP(K202,UIR!$A$2:$P$21,13,FALSE),"")&lt;&gt;""),"Data is Missing.",""))</f>
        <v/>
      </c>
      <c r="Y202" s="194" t="str">
        <f>IF(B202="","",IF(AND(Input!W201="",IFERROR(VLOOKUP(K202,UIR!$A$2:$P$21,14,FALSE),"")&lt;&gt;""),"Data is Missing.",""))</f>
        <v/>
      </c>
      <c r="Z202" s="194" t="str">
        <f>IF(B202="","",IF(AND(Input!X201="",IFERROR(VLOOKUP(K202,UIR!$A$2:$P$21,15,FALSE),"")&lt;&gt;""),"Data is Missing.",""))</f>
        <v/>
      </c>
      <c r="AA202" s="195" t="str">
        <f>IF(B202="","",IF(AND(Input!Y201="",IFERROR(VLOOKUP(K202,UIR!$A$2:$P$21,16,FALSE),"")&lt;&gt;""),"Data is Missing.",""))</f>
        <v/>
      </c>
      <c r="AC202" s="202" t="str">
        <f>IF(ISERROR(IF(Input!D201="","",IF(ISERROR(VLOOKUP(Input!D201,'Measure List'!$A$2:$A$30000,1,0)),"Invalid RefNo",""))),"",IF(Input!D201="","",IF(ISERROR(VLOOKUP(Input!D201,'Measure List'!$A$2:$A$30000,1,0)),"Invalid RefNo","")))</f>
        <v/>
      </c>
      <c r="AD202" s="156"/>
      <c r="AE202" s="156"/>
      <c r="AF202" s="156"/>
      <c r="AG202" s="156"/>
      <c r="AH202" s="156"/>
      <c r="AI202" s="156"/>
      <c r="AJ202" s="156"/>
      <c r="AK202" s="156"/>
      <c r="AL202" s="203" t="str">
        <f>IF(COUNTIF(Dropdowns!$K$2:$K$7,Input!S201)&gt;0,"",IF(Input!S201="","","Invalid Type"))</f>
        <v/>
      </c>
      <c r="AN202" s="204" t="str">
        <f>IF(Input!C201="","",IF(ISNUMBER(VALUE(Input!C201)),"","Needs to be a number."))</f>
        <v/>
      </c>
      <c r="AO202" s="205" t="str">
        <f>IF(Input!E201="","",IF(ISNUMBER(VALUE(Input!E201)),"","Needs to be a number."))</f>
        <v/>
      </c>
      <c r="AP202" s="205" t="str">
        <f>IF(Input!N201="","",IF(ISNUMBER(VALUE(Input!N201)),"","Needs to be a number."))</f>
        <v/>
      </c>
      <c r="AQ202" s="205" t="str">
        <f>IF(Input!O201="","",IF(ISNUMBER(VALUE(Input!O201)),"","Needs to be a number."))</f>
        <v/>
      </c>
      <c r="AR202" s="205" t="str">
        <f>IF(Input!V201="","",IF(ISNUMBER(VALUE(Input!V201)),"","Needs to be a number."))</f>
        <v/>
      </c>
      <c r="AS202" s="205" t="str">
        <f>IF(Input!W201="","",IF(ISNUMBER(VALUE(Input!W201)),"","Needs to be a number."))</f>
        <v/>
      </c>
      <c r="AT202" s="205" t="str">
        <f>IF(Input!X201="","",IF(ISNUMBER(VALUE(Input!X201)),"","Needs to be a number."))</f>
        <v/>
      </c>
      <c r="AU202" s="206" t="str">
        <f>IF(Input!Y201="","",IF(ISNUMBER(VALUE(Input!Y201)),"","Needs to be a number."))</f>
        <v/>
      </c>
      <c r="AV202" s="207"/>
      <c r="AW202" s="259" t="str">
        <f>IF(OR(VALUE(Input!C201)&lt;0,VALUE(Input!C201)&gt;100), "Invalid EEI %","")</f>
        <v/>
      </c>
      <c r="AX202" s="207"/>
      <c r="AY202" s="278" t="str">
        <f>IF(Input!E201="","",IF(VALUE(Input!E201)=0,"Do not enter 0.",""))</f>
        <v/>
      </c>
    </row>
    <row r="203" spans="2:51" x14ac:dyDescent="0.3">
      <c r="B203" s="188" t="str">
        <f>Input!A202</f>
        <v/>
      </c>
      <c r="C203" s="189" t="str">
        <f>IF(ISERROR(IF(AND(Input!$A202="",SUMPRODUCT(--(LEN(Input!$A203:'Input'!$A$1006)&gt;0))&lt;&gt;0),"Row is skipped.",IF(AND(Input!$A202="",Input!$A203=""),"", IF(Input!B202="","Data is missing.","")))),"",IF(AND(Input!$A202="",SUMPRODUCT(--(LEN(Input!$A203:'Input'!$A$1006)&gt;0))&lt;&gt;0),"Row is skipped.",IF(AND(Input!$A202="",Input!$A203=""),"", IF(Input!B202="","Data is missing.",""))))</f>
        <v/>
      </c>
      <c r="D203" s="189" t="str">
        <f>IF(ISERROR(IF(AND(Input!$A202="",SUMPRODUCT(--(LEN(Input!$A203:'Input'!$A$1006)&gt;0))&lt;&gt;0),"Row is skipped.",IF(AND(Input!$A202="",Input!$A203=""),"", IF(Input!C202="","Data is missing.","")))),"",IF(AND(Input!$A202="",SUMPRODUCT(--(LEN(Input!$A203:'Input'!$A$1006)&gt;0))&lt;&gt;0),"Row is skipped.",IF(AND(Input!$A202="",Input!$A203=""),"", IF(Input!C202="","Data is missing.",""))))</f>
        <v/>
      </c>
      <c r="E203" s="189" t="str">
        <f>IF(ISERROR(IF(AND(Input!$A202="",SUMPRODUCT(--(LEN(Input!$A203:'Input'!$A$1006)&gt;0))&lt;&gt;0),"Row is skipped.",IF(AND(Input!$A202="",Input!$A203=""),"", IF(Input!D202="","Data is missing.","")))),"",IF(AND(Input!$A202="",SUMPRODUCT(--(LEN(Input!$A203:'Input'!$A$1006)&gt;0))&lt;&gt;0),"Row is skipped.",IF(AND(Input!$A202="",Input!$A203=""),"", IF(Input!D202="","Data is missing.",""))))</f>
        <v/>
      </c>
      <c r="F203" s="189" t="str">
        <f>IF(ISERROR(IF(AND(Input!$A202="",SUMPRODUCT(--(LEN(Input!$A203:'Input'!$A$1006)&gt;0))&lt;&gt;0),"Row is skipped.",IF(AND(Input!$A202="",Input!$A203=""),"", IF(Input!E202="","Data is missing.","")))),"",IF(AND(Input!$A202="",SUMPRODUCT(--(LEN(Input!$A203:'Input'!$A$1006)&gt;0))&lt;&gt;0),"Row is skipped.",IF(AND(Input!$A202="",Input!$A203=""),"", IF(Input!E202="","Data is missing.",""))))</f>
        <v/>
      </c>
      <c r="G203" s="189" t="str">
        <f>IF(ISERROR(IF(AND(Input!$A202="",SUMPRODUCT(--(LEN(Input!$A203:'Input'!$A$1006)&gt;0))&lt;&gt;0),"Row is skipped.",IF(AND(Input!$A202="",Input!$A203=""),"", IF(Input!F202="","Data is missing.","")))),"",IF(AND(Input!$A202="",SUMPRODUCT(--(LEN(Input!$A203:'Input'!$A$1006)&gt;0))&lt;&gt;0),"Row is skipped.",IF(AND(Input!$A202="",Input!$A203=""),"", IF(Input!F202="","Data is missing.",""))))</f>
        <v/>
      </c>
      <c r="H203" s="190" t="str">
        <f>IF(ISERROR(IF(AND(Input!$A202="",SUMPRODUCT(--(LEN(Input!$A203:'Input'!$A$1006)&gt;0))&lt;&gt;0),"Row is skipped.",IF(AND(Input!$A202="",Input!$A203=""),"", IF(Input!G202="","Data is missing.","")))),"",IF(AND(Input!$A202="",SUMPRODUCT(--(LEN(Input!$A203:'Input'!$A$1006)&gt;0))&lt;&gt;0),"Row is skipped.",IF(AND(Input!$A202="",Input!$A203=""),"", IF(Input!G202="","Data is missing.",""))))</f>
        <v/>
      </c>
      <c r="I203" s="156"/>
      <c r="J203" s="191" t="str">
        <f>IFERROR(VLOOKUP(VLOOKUP(Input!$D202,'Measure List'!$A:$AN,40,FALSE),UIR!$A$1:$Q$27,17,FALSE),"")</f>
        <v/>
      </c>
      <c r="K203" s="192" t="str">
        <f>IFERROR(VLOOKUP(Input!$D202,'Measure List'!$A:$AN,40,FALSE),"")</f>
        <v/>
      </c>
      <c r="L203" s="156"/>
      <c r="M203" s="193" t="str">
        <f>IF(B203="","",IF(AND(Input!H202="",IFERROR(VLOOKUP(K203,UIR!$A$2:$P$21,2,FALSE),"")&lt;&gt;""),"Data is Missing.",""))</f>
        <v/>
      </c>
      <c r="N203" s="194" t="str">
        <f>IF(B203="","",IF(AND(Input!I202="",IFERROR(VLOOKUP(K203,UIR!$A$2:$P$21,3,FALSE),"")&lt;&gt;""),"Data is Missing.",""))</f>
        <v/>
      </c>
      <c r="O203" s="194" t="str">
        <f>IF(B203="","",IF(AND(Input!J202="",IFERROR(VLOOKUP(K203,UIR!$A$2:$P$21,4,FALSE),"")&lt;&gt;""),"Data is Missing.",""))</f>
        <v/>
      </c>
      <c r="P203" s="194" t="str">
        <f>IF(B203="","",IF(AND(Input!K202="",IFERROR(VLOOKUP(K203,UIR!$A$2:$P$21,5,FALSE),"")&lt;&gt;""),"Data is Missing.",""))</f>
        <v/>
      </c>
      <c r="Q203" s="194" t="str">
        <f>IF(B203="","",IF(AND(Input!L202="",IFERROR(VLOOKUP(K203,UIR!$A$2:$P$21,6,FALSE),"")&lt;&gt;""),"Data is Missing.",""))</f>
        <v/>
      </c>
      <c r="R203" s="194" t="str">
        <f>IF(B203="","",IF(AND(Input!M202="",IFERROR(VLOOKUP(K203,UIR!$A$2:$P$21,7,FALSE),"")&lt;&gt;""),"Data is Missing.",""))</f>
        <v/>
      </c>
      <c r="S203" s="194" t="str">
        <f>IF(B203="","",IF(AND(Input!P202="",IFERROR(VLOOKUP(K203,UIR!$A$2:$P$21,8,FALSE),"")&lt;&gt;""),"Data is Missing.",""))</f>
        <v/>
      </c>
      <c r="T203" s="194" t="str">
        <f>IF(B203="","",IF(AND(Input!Q202="",IFERROR(VLOOKUP(K203,UIR!$A$2:$P$21,9,FALSE),"")&lt;&gt;""),"Data is Missing.",""))</f>
        <v/>
      </c>
      <c r="U203" s="194"/>
      <c r="V203" s="194" t="str">
        <f>IF(B203="","",IF(AND(Input!S202="",IFERROR(VLOOKUP(K203,UIR!$A$2:$P$21,11,FALSE),"")&lt;&gt;""),"Data is Missing.",""))</f>
        <v/>
      </c>
      <c r="W203" s="194" t="str">
        <f>IF(B203="","",IF(AND(Input!T202="",IFERROR(VLOOKUP(K203,UIR!$A$2:$P$21,12,FALSE),"")&lt;&gt;""),"Data is Missing.",""))</f>
        <v/>
      </c>
      <c r="X203" s="194" t="str">
        <f>IF(B203="","",IF(AND(Input!V202="",IFERROR(VLOOKUP(K203,UIR!$A$2:$P$21,13,FALSE),"")&lt;&gt;""),"Data is Missing.",""))</f>
        <v/>
      </c>
      <c r="Y203" s="194" t="str">
        <f>IF(B203="","",IF(AND(Input!W202="",IFERROR(VLOOKUP(K203,UIR!$A$2:$P$21,14,FALSE),"")&lt;&gt;""),"Data is Missing.",""))</f>
        <v/>
      </c>
      <c r="Z203" s="194" t="str">
        <f>IF(B203="","",IF(AND(Input!X202="",IFERROR(VLOOKUP(K203,UIR!$A$2:$P$21,15,FALSE),"")&lt;&gt;""),"Data is Missing.",""))</f>
        <v/>
      </c>
      <c r="AA203" s="195" t="str">
        <f>IF(B203="","",IF(AND(Input!Y202="",IFERROR(VLOOKUP(K203,UIR!$A$2:$P$21,16,FALSE),"")&lt;&gt;""),"Data is Missing.",""))</f>
        <v/>
      </c>
      <c r="AC203" s="202" t="str">
        <f>IF(ISERROR(IF(Input!D202="","",IF(ISERROR(VLOOKUP(Input!D202,'Measure List'!$A$2:$A$30000,1,0)),"Invalid RefNo",""))),"",IF(Input!D202="","",IF(ISERROR(VLOOKUP(Input!D202,'Measure List'!$A$2:$A$30000,1,0)),"Invalid RefNo","")))</f>
        <v/>
      </c>
      <c r="AD203" s="156"/>
      <c r="AE203" s="156"/>
      <c r="AF203" s="156"/>
      <c r="AG203" s="156"/>
      <c r="AH203" s="156"/>
      <c r="AI203" s="156"/>
      <c r="AJ203" s="156"/>
      <c r="AK203" s="156"/>
      <c r="AL203" s="203" t="str">
        <f>IF(COUNTIF(Dropdowns!$K$2:$K$7,Input!S202)&gt;0,"",IF(Input!S202="","","Invalid Type"))</f>
        <v/>
      </c>
      <c r="AN203" s="204" t="str">
        <f>IF(Input!C202="","",IF(ISNUMBER(VALUE(Input!C202)),"","Needs to be a number."))</f>
        <v/>
      </c>
      <c r="AO203" s="205" t="str">
        <f>IF(Input!E202="","",IF(ISNUMBER(VALUE(Input!E202)),"","Needs to be a number."))</f>
        <v/>
      </c>
      <c r="AP203" s="205" t="str">
        <f>IF(Input!N202="","",IF(ISNUMBER(VALUE(Input!N202)),"","Needs to be a number."))</f>
        <v/>
      </c>
      <c r="AQ203" s="205" t="str">
        <f>IF(Input!O202="","",IF(ISNUMBER(VALUE(Input!O202)),"","Needs to be a number."))</f>
        <v/>
      </c>
      <c r="AR203" s="205" t="str">
        <f>IF(Input!V202="","",IF(ISNUMBER(VALUE(Input!V202)),"","Needs to be a number."))</f>
        <v/>
      </c>
      <c r="AS203" s="205" t="str">
        <f>IF(Input!W202="","",IF(ISNUMBER(VALUE(Input!W202)),"","Needs to be a number."))</f>
        <v/>
      </c>
      <c r="AT203" s="205" t="str">
        <f>IF(Input!X202="","",IF(ISNUMBER(VALUE(Input!X202)),"","Needs to be a number."))</f>
        <v/>
      </c>
      <c r="AU203" s="206" t="str">
        <f>IF(Input!Y202="","",IF(ISNUMBER(VALUE(Input!Y202)),"","Needs to be a number."))</f>
        <v/>
      </c>
      <c r="AV203" s="207"/>
      <c r="AW203" s="259" t="str">
        <f>IF(OR(VALUE(Input!C202)&lt;0,VALUE(Input!C202)&gt;100), "Invalid EEI %","")</f>
        <v/>
      </c>
      <c r="AX203" s="207"/>
      <c r="AY203" s="278" t="str">
        <f>IF(Input!E202="","",IF(VALUE(Input!E202)=0,"Do not enter 0.",""))</f>
        <v/>
      </c>
    </row>
    <row r="204" spans="2:51" x14ac:dyDescent="0.3">
      <c r="B204" s="188" t="str">
        <f>Input!A203</f>
        <v/>
      </c>
      <c r="C204" s="189" t="str">
        <f>IF(ISERROR(IF(AND(Input!$A203="",SUMPRODUCT(--(LEN(Input!$A204:'Input'!$A$1006)&gt;0))&lt;&gt;0),"Row is skipped.",IF(AND(Input!$A203="",Input!$A204=""),"", IF(Input!B203="","Data is missing.","")))),"",IF(AND(Input!$A203="",SUMPRODUCT(--(LEN(Input!$A204:'Input'!$A$1006)&gt;0))&lt;&gt;0),"Row is skipped.",IF(AND(Input!$A203="",Input!$A204=""),"", IF(Input!B203="","Data is missing.",""))))</f>
        <v/>
      </c>
      <c r="D204" s="189" t="str">
        <f>IF(ISERROR(IF(AND(Input!$A203="",SUMPRODUCT(--(LEN(Input!$A204:'Input'!$A$1006)&gt;0))&lt;&gt;0),"Row is skipped.",IF(AND(Input!$A203="",Input!$A204=""),"", IF(Input!C203="","Data is missing.","")))),"",IF(AND(Input!$A203="",SUMPRODUCT(--(LEN(Input!$A204:'Input'!$A$1006)&gt;0))&lt;&gt;0),"Row is skipped.",IF(AND(Input!$A203="",Input!$A204=""),"", IF(Input!C203="","Data is missing.",""))))</f>
        <v/>
      </c>
      <c r="E204" s="189" t="str">
        <f>IF(ISERROR(IF(AND(Input!$A203="",SUMPRODUCT(--(LEN(Input!$A204:'Input'!$A$1006)&gt;0))&lt;&gt;0),"Row is skipped.",IF(AND(Input!$A203="",Input!$A204=""),"", IF(Input!D203="","Data is missing.","")))),"",IF(AND(Input!$A203="",SUMPRODUCT(--(LEN(Input!$A204:'Input'!$A$1006)&gt;0))&lt;&gt;0),"Row is skipped.",IF(AND(Input!$A203="",Input!$A204=""),"", IF(Input!D203="","Data is missing.",""))))</f>
        <v/>
      </c>
      <c r="F204" s="189" t="str">
        <f>IF(ISERROR(IF(AND(Input!$A203="",SUMPRODUCT(--(LEN(Input!$A204:'Input'!$A$1006)&gt;0))&lt;&gt;0),"Row is skipped.",IF(AND(Input!$A203="",Input!$A204=""),"", IF(Input!E203="","Data is missing.","")))),"",IF(AND(Input!$A203="",SUMPRODUCT(--(LEN(Input!$A204:'Input'!$A$1006)&gt;0))&lt;&gt;0),"Row is skipped.",IF(AND(Input!$A203="",Input!$A204=""),"", IF(Input!E203="","Data is missing.",""))))</f>
        <v/>
      </c>
      <c r="G204" s="189" t="str">
        <f>IF(ISERROR(IF(AND(Input!$A203="",SUMPRODUCT(--(LEN(Input!$A204:'Input'!$A$1006)&gt;0))&lt;&gt;0),"Row is skipped.",IF(AND(Input!$A203="",Input!$A204=""),"", IF(Input!F203="","Data is missing.","")))),"",IF(AND(Input!$A203="",SUMPRODUCT(--(LEN(Input!$A204:'Input'!$A$1006)&gt;0))&lt;&gt;0),"Row is skipped.",IF(AND(Input!$A203="",Input!$A204=""),"", IF(Input!F203="","Data is missing.",""))))</f>
        <v/>
      </c>
      <c r="H204" s="190" t="str">
        <f>IF(ISERROR(IF(AND(Input!$A203="",SUMPRODUCT(--(LEN(Input!$A204:'Input'!$A$1006)&gt;0))&lt;&gt;0),"Row is skipped.",IF(AND(Input!$A203="",Input!$A204=""),"", IF(Input!G203="","Data is missing.","")))),"",IF(AND(Input!$A203="",SUMPRODUCT(--(LEN(Input!$A204:'Input'!$A$1006)&gt;0))&lt;&gt;0),"Row is skipped.",IF(AND(Input!$A203="",Input!$A204=""),"", IF(Input!G203="","Data is missing.",""))))</f>
        <v/>
      </c>
      <c r="I204" s="156"/>
      <c r="J204" s="191" t="str">
        <f>IFERROR(VLOOKUP(VLOOKUP(Input!$D203,'Measure List'!$A:$AN,40,FALSE),UIR!$A$1:$Q$27,17,FALSE),"")</f>
        <v/>
      </c>
      <c r="K204" s="192" t="str">
        <f>IFERROR(VLOOKUP(Input!$D203,'Measure List'!$A:$AN,40,FALSE),"")</f>
        <v/>
      </c>
      <c r="L204" s="156"/>
      <c r="M204" s="193" t="str">
        <f>IF(B204="","",IF(AND(Input!H203="",IFERROR(VLOOKUP(K204,UIR!$A$2:$P$21,2,FALSE),"")&lt;&gt;""),"Data is Missing.",""))</f>
        <v/>
      </c>
      <c r="N204" s="194" t="str">
        <f>IF(B204="","",IF(AND(Input!I203="",IFERROR(VLOOKUP(K204,UIR!$A$2:$P$21,3,FALSE),"")&lt;&gt;""),"Data is Missing.",""))</f>
        <v/>
      </c>
      <c r="O204" s="194" t="str">
        <f>IF(B204="","",IF(AND(Input!J203="",IFERROR(VLOOKUP(K204,UIR!$A$2:$P$21,4,FALSE),"")&lt;&gt;""),"Data is Missing.",""))</f>
        <v/>
      </c>
      <c r="P204" s="194" t="str">
        <f>IF(B204="","",IF(AND(Input!K203="",IFERROR(VLOOKUP(K204,UIR!$A$2:$P$21,5,FALSE),"")&lt;&gt;""),"Data is Missing.",""))</f>
        <v/>
      </c>
      <c r="Q204" s="194" t="str">
        <f>IF(B204="","",IF(AND(Input!L203="",IFERROR(VLOOKUP(K204,UIR!$A$2:$P$21,6,FALSE),"")&lt;&gt;""),"Data is Missing.",""))</f>
        <v/>
      </c>
      <c r="R204" s="194" t="str">
        <f>IF(B204="","",IF(AND(Input!M203="",IFERROR(VLOOKUP(K204,UIR!$A$2:$P$21,7,FALSE),"")&lt;&gt;""),"Data is Missing.",""))</f>
        <v/>
      </c>
      <c r="S204" s="194" t="str">
        <f>IF(B204="","",IF(AND(Input!P203="",IFERROR(VLOOKUP(K204,UIR!$A$2:$P$21,8,FALSE),"")&lt;&gt;""),"Data is Missing.",""))</f>
        <v/>
      </c>
      <c r="T204" s="194" t="str">
        <f>IF(B204="","",IF(AND(Input!Q203="",IFERROR(VLOOKUP(K204,UIR!$A$2:$P$21,9,FALSE),"")&lt;&gt;""),"Data is Missing.",""))</f>
        <v/>
      </c>
      <c r="U204" s="194"/>
      <c r="V204" s="194" t="str">
        <f>IF(B204="","",IF(AND(Input!S203="",IFERROR(VLOOKUP(K204,UIR!$A$2:$P$21,11,FALSE),"")&lt;&gt;""),"Data is Missing.",""))</f>
        <v/>
      </c>
      <c r="W204" s="194" t="str">
        <f>IF(B204="","",IF(AND(Input!T203="",IFERROR(VLOOKUP(K204,UIR!$A$2:$P$21,12,FALSE),"")&lt;&gt;""),"Data is Missing.",""))</f>
        <v/>
      </c>
      <c r="X204" s="194" t="str">
        <f>IF(B204="","",IF(AND(Input!V203="",IFERROR(VLOOKUP(K204,UIR!$A$2:$P$21,13,FALSE),"")&lt;&gt;""),"Data is Missing.",""))</f>
        <v/>
      </c>
      <c r="Y204" s="194" t="str">
        <f>IF(B204="","",IF(AND(Input!W203="",IFERROR(VLOOKUP(K204,UIR!$A$2:$P$21,14,FALSE),"")&lt;&gt;""),"Data is Missing.",""))</f>
        <v/>
      </c>
      <c r="Z204" s="194" t="str">
        <f>IF(B204="","",IF(AND(Input!X203="",IFERROR(VLOOKUP(K204,UIR!$A$2:$P$21,15,FALSE),"")&lt;&gt;""),"Data is Missing.",""))</f>
        <v/>
      </c>
      <c r="AA204" s="195" t="str">
        <f>IF(B204="","",IF(AND(Input!Y203="",IFERROR(VLOOKUP(K204,UIR!$A$2:$P$21,16,FALSE),"")&lt;&gt;""),"Data is Missing.",""))</f>
        <v/>
      </c>
      <c r="AC204" s="202" t="str">
        <f>IF(ISERROR(IF(Input!D203="","",IF(ISERROR(VLOOKUP(Input!D203,'Measure List'!$A$2:$A$30000,1,0)),"Invalid RefNo",""))),"",IF(Input!D203="","",IF(ISERROR(VLOOKUP(Input!D203,'Measure List'!$A$2:$A$30000,1,0)),"Invalid RefNo","")))</f>
        <v/>
      </c>
      <c r="AD204" s="156"/>
      <c r="AE204" s="156"/>
      <c r="AF204" s="156"/>
      <c r="AG204" s="156"/>
      <c r="AH204" s="156"/>
      <c r="AI204" s="156"/>
      <c r="AJ204" s="156"/>
      <c r="AK204" s="156"/>
      <c r="AL204" s="203" t="str">
        <f>IF(COUNTIF(Dropdowns!$K$2:$K$7,Input!S203)&gt;0,"",IF(Input!S203="","","Invalid Type"))</f>
        <v/>
      </c>
      <c r="AN204" s="204" t="str">
        <f>IF(Input!C203="","",IF(ISNUMBER(VALUE(Input!C203)),"","Needs to be a number."))</f>
        <v/>
      </c>
      <c r="AO204" s="205" t="str">
        <f>IF(Input!E203="","",IF(ISNUMBER(VALUE(Input!E203)),"","Needs to be a number."))</f>
        <v/>
      </c>
      <c r="AP204" s="205" t="str">
        <f>IF(Input!N203="","",IF(ISNUMBER(VALUE(Input!N203)),"","Needs to be a number."))</f>
        <v/>
      </c>
      <c r="AQ204" s="205" t="str">
        <f>IF(Input!O203="","",IF(ISNUMBER(VALUE(Input!O203)),"","Needs to be a number."))</f>
        <v/>
      </c>
      <c r="AR204" s="205" t="str">
        <f>IF(Input!V203="","",IF(ISNUMBER(VALUE(Input!V203)),"","Needs to be a number."))</f>
        <v/>
      </c>
      <c r="AS204" s="205" t="str">
        <f>IF(Input!W203="","",IF(ISNUMBER(VALUE(Input!W203)),"","Needs to be a number."))</f>
        <v/>
      </c>
      <c r="AT204" s="205" t="str">
        <f>IF(Input!X203="","",IF(ISNUMBER(VALUE(Input!X203)),"","Needs to be a number."))</f>
        <v/>
      </c>
      <c r="AU204" s="206" t="str">
        <f>IF(Input!Y203="","",IF(ISNUMBER(VALUE(Input!Y203)),"","Needs to be a number."))</f>
        <v/>
      </c>
      <c r="AV204" s="207"/>
      <c r="AW204" s="259" t="str">
        <f>IF(OR(VALUE(Input!C203)&lt;0,VALUE(Input!C203)&gt;100), "Invalid EEI %","")</f>
        <v/>
      </c>
      <c r="AX204" s="207"/>
      <c r="AY204" s="278" t="str">
        <f>IF(Input!E203="","",IF(VALUE(Input!E203)=0,"Do not enter 0.",""))</f>
        <v/>
      </c>
    </row>
    <row r="205" spans="2:51" x14ac:dyDescent="0.3">
      <c r="B205" s="188" t="str">
        <f>Input!A204</f>
        <v/>
      </c>
      <c r="C205" s="189" t="str">
        <f>IF(ISERROR(IF(AND(Input!$A204="",SUMPRODUCT(--(LEN(Input!$A205:'Input'!$A$1006)&gt;0))&lt;&gt;0),"Row is skipped.",IF(AND(Input!$A204="",Input!$A205=""),"", IF(Input!B204="","Data is missing.","")))),"",IF(AND(Input!$A204="",SUMPRODUCT(--(LEN(Input!$A205:'Input'!$A$1006)&gt;0))&lt;&gt;0),"Row is skipped.",IF(AND(Input!$A204="",Input!$A205=""),"", IF(Input!B204="","Data is missing.",""))))</f>
        <v/>
      </c>
      <c r="D205" s="189" t="str">
        <f>IF(ISERROR(IF(AND(Input!$A204="",SUMPRODUCT(--(LEN(Input!$A205:'Input'!$A$1006)&gt;0))&lt;&gt;0),"Row is skipped.",IF(AND(Input!$A204="",Input!$A205=""),"", IF(Input!C204="","Data is missing.","")))),"",IF(AND(Input!$A204="",SUMPRODUCT(--(LEN(Input!$A205:'Input'!$A$1006)&gt;0))&lt;&gt;0),"Row is skipped.",IF(AND(Input!$A204="",Input!$A205=""),"", IF(Input!C204="","Data is missing.",""))))</f>
        <v/>
      </c>
      <c r="E205" s="189" t="str">
        <f>IF(ISERROR(IF(AND(Input!$A204="",SUMPRODUCT(--(LEN(Input!$A205:'Input'!$A$1006)&gt;0))&lt;&gt;0),"Row is skipped.",IF(AND(Input!$A204="",Input!$A205=""),"", IF(Input!D204="","Data is missing.","")))),"",IF(AND(Input!$A204="",SUMPRODUCT(--(LEN(Input!$A205:'Input'!$A$1006)&gt;0))&lt;&gt;0),"Row is skipped.",IF(AND(Input!$A204="",Input!$A205=""),"", IF(Input!D204="","Data is missing.",""))))</f>
        <v/>
      </c>
      <c r="F205" s="189" t="str">
        <f>IF(ISERROR(IF(AND(Input!$A204="",SUMPRODUCT(--(LEN(Input!$A205:'Input'!$A$1006)&gt;0))&lt;&gt;0),"Row is skipped.",IF(AND(Input!$A204="",Input!$A205=""),"", IF(Input!E204="","Data is missing.","")))),"",IF(AND(Input!$A204="",SUMPRODUCT(--(LEN(Input!$A205:'Input'!$A$1006)&gt;0))&lt;&gt;0),"Row is skipped.",IF(AND(Input!$A204="",Input!$A205=""),"", IF(Input!E204="","Data is missing.",""))))</f>
        <v/>
      </c>
      <c r="G205" s="189" t="str">
        <f>IF(ISERROR(IF(AND(Input!$A204="",SUMPRODUCT(--(LEN(Input!$A205:'Input'!$A$1006)&gt;0))&lt;&gt;0),"Row is skipped.",IF(AND(Input!$A204="",Input!$A205=""),"", IF(Input!F204="","Data is missing.","")))),"",IF(AND(Input!$A204="",SUMPRODUCT(--(LEN(Input!$A205:'Input'!$A$1006)&gt;0))&lt;&gt;0),"Row is skipped.",IF(AND(Input!$A204="",Input!$A205=""),"", IF(Input!F204="","Data is missing.",""))))</f>
        <v/>
      </c>
      <c r="H205" s="190" t="str">
        <f>IF(ISERROR(IF(AND(Input!$A204="",SUMPRODUCT(--(LEN(Input!$A205:'Input'!$A$1006)&gt;0))&lt;&gt;0),"Row is skipped.",IF(AND(Input!$A204="",Input!$A205=""),"", IF(Input!G204="","Data is missing.","")))),"",IF(AND(Input!$A204="",SUMPRODUCT(--(LEN(Input!$A205:'Input'!$A$1006)&gt;0))&lt;&gt;0),"Row is skipped.",IF(AND(Input!$A204="",Input!$A205=""),"", IF(Input!G204="","Data is missing.",""))))</f>
        <v/>
      </c>
      <c r="I205" s="156"/>
      <c r="J205" s="191" t="str">
        <f>IFERROR(VLOOKUP(VLOOKUP(Input!$D204,'Measure List'!$A:$AN,40,FALSE),UIR!$A$1:$Q$27,17,FALSE),"")</f>
        <v/>
      </c>
      <c r="K205" s="192" t="str">
        <f>IFERROR(VLOOKUP(Input!$D204,'Measure List'!$A:$AN,40,FALSE),"")</f>
        <v/>
      </c>
      <c r="L205" s="156"/>
      <c r="M205" s="193" t="str">
        <f>IF(B205="","",IF(AND(Input!H204="",IFERROR(VLOOKUP(K205,UIR!$A$2:$P$21,2,FALSE),"")&lt;&gt;""),"Data is Missing.",""))</f>
        <v/>
      </c>
      <c r="N205" s="194" t="str">
        <f>IF(B205="","",IF(AND(Input!I204="",IFERROR(VLOOKUP(K205,UIR!$A$2:$P$21,3,FALSE),"")&lt;&gt;""),"Data is Missing.",""))</f>
        <v/>
      </c>
      <c r="O205" s="194" t="str">
        <f>IF(B205="","",IF(AND(Input!J204="",IFERROR(VLOOKUP(K205,UIR!$A$2:$P$21,4,FALSE),"")&lt;&gt;""),"Data is Missing.",""))</f>
        <v/>
      </c>
      <c r="P205" s="194" t="str">
        <f>IF(B205="","",IF(AND(Input!K204="",IFERROR(VLOOKUP(K205,UIR!$A$2:$P$21,5,FALSE),"")&lt;&gt;""),"Data is Missing.",""))</f>
        <v/>
      </c>
      <c r="Q205" s="194" t="str">
        <f>IF(B205="","",IF(AND(Input!L204="",IFERROR(VLOOKUP(K205,UIR!$A$2:$P$21,6,FALSE),"")&lt;&gt;""),"Data is Missing.",""))</f>
        <v/>
      </c>
      <c r="R205" s="194" t="str">
        <f>IF(B205="","",IF(AND(Input!M204="",IFERROR(VLOOKUP(K205,UIR!$A$2:$P$21,7,FALSE),"")&lt;&gt;""),"Data is Missing.",""))</f>
        <v/>
      </c>
      <c r="S205" s="194" t="str">
        <f>IF(B205="","",IF(AND(Input!P204="",IFERROR(VLOOKUP(K205,UIR!$A$2:$P$21,8,FALSE),"")&lt;&gt;""),"Data is Missing.",""))</f>
        <v/>
      </c>
      <c r="T205" s="194" t="str">
        <f>IF(B205="","",IF(AND(Input!Q204="",IFERROR(VLOOKUP(K205,UIR!$A$2:$P$21,9,FALSE),"")&lt;&gt;""),"Data is Missing.",""))</f>
        <v/>
      </c>
      <c r="U205" s="194"/>
      <c r="V205" s="194" t="str">
        <f>IF(B205="","",IF(AND(Input!S204="",IFERROR(VLOOKUP(K205,UIR!$A$2:$P$21,11,FALSE),"")&lt;&gt;""),"Data is Missing.",""))</f>
        <v/>
      </c>
      <c r="W205" s="194" t="str">
        <f>IF(B205="","",IF(AND(Input!T204="",IFERROR(VLOOKUP(K205,UIR!$A$2:$P$21,12,FALSE),"")&lt;&gt;""),"Data is Missing.",""))</f>
        <v/>
      </c>
      <c r="X205" s="194" t="str">
        <f>IF(B205="","",IF(AND(Input!V204="",IFERROR(VLOOKUP(K205,UIR!$A$2:$P$21,13,FALSE),"")&lt;&gt;""),"Data is Missing.",""))</f>
        <v/>
      </c>
      <c r="Y205" s="194" t="str">
        <f>IF(B205="","",IF(AND(Input!W204="",IFERROR(VLOOKUP(K205,UIR!$A$2:$P$21,14,FALSE),"")&lt;&gt;""),"Data is Missing.",""))</f>
        <v/>
      </c>
      <c r="Z205" s="194" t="str">
        <f>IF(B205="","",IF(AND(Input!X204="",IFERROR(VLOOKUP(K205,UIR!$A$2:$P$21,15,FALSE),"")&lt;&gt;""),"Data is Missing.",""))</f>
        <v/>
      </c>
      <c r="AA205" s="195" t="str">
        <f>IF(B205="","",IF(AND(Input!Y204="",IFERROR(VLOOKUP(K205,UIR!$A$2:$P$21,16,FALSE),"")&lt;&gt;""),"Data is Missing.",""))</f>
        <v/>
      </c>
      <c r="AC205" s="202" t="str">
        <f>IF(ISERROR(IF(Input!D204="","",IF(ISERROR(VLOOKUP(Input!D204,'Measure List'!$A$2:$A$30000,1,0)),"Invalid RefNo",""))),"",IF(Input!D204="","",IF(ISERROR(VLOOKUP(Input!D204,'Measure List'!$A$2:$A$30000,1,0)),"Invalid RefNo","")))</f>
        <v/>
      </c>
      <c r="AD205" s="156"/>
      <c r="AE205" s="156"/>
      <c r="AF205" s="156"/>
      <c r="AG205" s="156"/>
      <c r="AH205" s="156"/>
      <c r="AI205" s="156"/>
      <c r="AJ205" s="156"/>
      <c r="AK205" s="156"/>
      <c r="AL205" s="203" t="str">
        <f>IF(COUNTIF(Dropdowns!$K$2:$K$7,Input!S204)&gt;0,"",IF(Input!S204="","","Invalid Type"))</f>
        <v/>
      </c>
      <c r="AN205" s="204" t="str">
        <f>IF(Input!C204="","",IF(ISNUMBER(VALUE(Input!C204)),"","Needs to be a number."))</f>
        <v/>
      </c>
      <c r="AO205" s="205" t="str">
        <f>IF(Input!E204="","",IF(ISNUMBER(VALUE(Input!E204)),"","Needs to be a number."))</f>
        <v/>
      </c>
      <c r="AP205" s="205" t="str">
        <f>IF(Input!N204="","",IF(ISNUMBER(VALUE(Input!N204)),"","Needs to be a number."))</f>
        <v/>
      </c>
      <c r="AQ205" s="205" t="str">
        <f>IF(Input!O204="","",IF(ISNUMBER(VALUE(Input!O204)),"","Needs to be a number."))</f>
        <v/>
      </c>
      <c r="AR205" s="205" t="str">
        <f>IF(Input!V204="","",IF(ISNUMBER(VALUE(Input!V204)),"","Needs to be a number."))</f>
        <v/>
      </c>
      <c r="AS205" s="205" t="str">
        <f>IF(Input!W204="","",IF(ISNUMBER(VALUE(Input!W204)),"","Needs to be a number."))</f>
        <v/>
      </c>
      <c r="AT205" s="205" t="str">
        <f>IF(Input!X204="","",IF(ISNUMBER(VALUE(Input!X204)),"","Needs to be a number."))</f>
        <v/>
      </c>
      <c r="AU205" s="206" t="str">
        <f>IF(Input!Y204="","",IF(ISNUMBER(VALUE(Input!Y204)),"","Needs to be a number."))</f>
        <v/>
      </c>
      <c r="AV205" s="207"/>
      <c r="AW205" s="259" t="str">
        <f>IF(OR(VALUE(Input!C204)&lt;0,VALUE(Input!C204)&gt;100), "Invalid EEI %","")</f>
        <v/>
      </c>
      <c r="AX205" s="207"/>
      <c r="AY205" s="278" t="str">
        <f>IF(Input!E204="","",IF(VALUE(Input!E204)=0,"Do not enter 0.",""))</f>
        <v/>
      </c>
    </row>
    <row r="206" spans="2:51" x14ac:dyDescent="0.3">
      <c r="B206" s="188" t="str">
        <f>Input!A205</f>
        <v/>
      </c>
      <c r="C206" s="189" t="str">
        <f>IF(ISERROR(IF(AND(Input!$A205="",SUMPRODUCT(--(LEN(Input!$A206:'Input'!$A$1006)&gt;0))&lt;&gt;0),"Row is skipped.",IF(AND(Input!$A205="",Input!$A206=""),"", IF(Input!B205="","Data is missing.","")))),"",IF(AND(Input!$A205="",SUMPRODUCT(--(LEN(Input!$A206:'Input'!$A$1006)&gt;0))&lt;&gt;0),"Row is skipped.",IF(AND(Input!$A205="",Input!$A206=""),"", IF(Input!B205="","Data is missing.",""))))</f>
        <v/>
      </c>
      <c r="D206" s="189" t="str">
        <f>IF(ISERROR(IF(AND(Input!$A205="",SUMPRODUCT(--(LEN(Input!$A206:'Input'!$A$1006)&gt;0))&lt;&gt;0),"Row is skipped.",IF(AND(Input!$A205="",Input!$A206=""),"", IF(Input!C205="","Data is missing.","")))),"",IF(AND(Input!$A205="",SUMPRODUCT(--(LEN(Input!$A206:'Input'!$A$1006)&gt;0))&lt;&gt;0),"Row is skipped.",IF(AND(Input!$A205="",Input!$A206=""),"", IF(Input!C205="","Data is missing.",""))))</f>
        <v/>
      </c>
      <c r="E206" s="189" t="str">
        <f>IF(ISERROR(IF(AND(Input!$A205="",SUMPRODUCT(--(LEN(Input!$A206:'Input'!$A$1006)&gt;0))&lt;&gt;0),"Row is skipped.",IF(AND(Input!$A205="",Input!$A206=""),"", IF(Input!D205="","Data is missing.","")))),"",IF(AND(Input!$A205="",SUMPRODUCT(--(LEN(Input!$A206:'Input'!$A$1006)&gt;0))&lt;&gt;0),"Row is skipped.",IF(AND(Input!$A205="",Input!$A206=""),"", IF(Input!D205="","Data is missing.",""))))</f>
        <v/>
      </c>
      <c r="F206" s="189" t="str">
        <f>IF(ISERROR(IF(AND(Input!$A205="",SUMPRODUCT(--(LEN(Input!$A206:'Input'!$A$1006)&gt;0))&lt;&gt;0),"Row is skipped.",IF(AND(Input!$A205="",Input!$A206=""),"", IF(Input!E205="","Data is missing.","")))),"",IF(AND(Input!$A205="",SUMPRODUCT(--(LEN(Input!$A206:'Input'!$A$1006)&gt;0))&lt;&gt;0),"Row is skipped.",IF(AND(Input!$A205="",Input!$A206=""),"", IF(Input!E205="","Data is missing.",""))))</f>
        <v/>
      </c>
      <c r="G206" s="189" t="str">
        <f>IF(ISERROR(IF(AND(Input!$A205="",SUMPRODUCT(--(LEN(Input!$A206:'Input'!$A$1006)&gt;0))&lt;&gt;0),"Row is skipped.",IF(AND(Input!$A205="",Input!$A206=""),"", IF(Input!F205="","Data is missing.","")))),"",IF(AND(Input!$A205="",SUMPRODUCT(--(LEN(Input!$A206:'Input'!$A$1006)&gt;0))&lt;&gt;0),"Row is skipped.",IF(AND(Input!$A205="",Input!$A206=""),"", IF(Input!F205="","Data is missing.",""))))</f>
        <v/>
      </c>
      <c r="H206" s="190" t="str">
        <f>IF(ISERROR(IF(AND(Input!$A205="",SUMPRODUCT(--(LEN(Input!$A206:'Input'!$A$1006)&gt;0))&lt;&gt;0),"Row is skipped.",IF(AND(Input!$A205="",Input!$A206=""),"", IF(Input!G205="","Data is missing.","")))),"",IF(AND(Input!$A205="",SUMPRODUCT(--(LEN(Input!$A206:'Input'!$A$1006)&gt;0))&lt;&gt;0),"Row is skipped.",IF(AND(Input!$A205="",Input!$A206=""),"", IF(Input!G205="","Data is missing.",""))))</f>
        <v/>
      </c>
      <c r="I206" s="156"/>
      <c r="J206" s="191" t="str">
        <f>IFERROR(VLOOKUP(VLOOKUP(Input!$D205,'Measure List'!$A:$AN,40,FALSE),UIR!$A$1:$Q$27,17,FALSE),"")</f>
        <v/>
      </c>
      <c r="K206" s="192" t="str">
        <f>IFERROR(VLOOKUP(Input!$D205,'Measure List'!$A:$AN,40,FALSE),"")</f>
        <v/>
      </c>
      <c r="L206" s="156"/>
      <c r="M206" s="193" t="str">
        <f>IF(B206="","",IF(AND(Input!H205="",IFERROR(VLOOKUP(K206,UIR!$A$2:$P$21,2,FALSE),"")&lt;&gt;""),"Data is Missing.",""))</f>
        <v/>
      </c>
      <c r="N206" s="194" t="str">
        <f>IF(B206="","",IF(AND(Input!I205="",IFERROR(VLOOKUP(K206,UIR!$A$2:$P$21,3,FALSE),"")&lt;&gt;""),"Data is Missing.",""))</f>
        <v/>
      </c>
      <c r="O206" s="194" t="str">
        <f>IF(B206="","",IF(AND(Input!J205="",IFERROR(VLOOKUP(K206,UIR!$A$2:$P$21,4,FALSE),"")&lt;&gt;""),"Data is Missing.",""))</f>
        <v/>
      </c>
      <c r="P206" s="194" t="str">
        <f>IF(B206="","",IF(AND(Input!K205="",IFERROR(VLOOKUP(K206,UIR!$A$2:$P$21,5,FALSE),"")&lt;&gt;""),"Data is Missing.",""))</f>
        <v/>
      </c>
      <c r="Q206" s="194" t="str">
        <f>IF(B206="","",IF(AND(Input!L205="",IFERROR(VLOOKUP(K206,UIR!$A$2:$P$21,6,FALSE),"")&lt;&gt;""),"Data is Missing.",""))</f>
        <v/>
      </c>
      <c r="R206" s="194" t="str">
        <f>IF(B206="","",IF(AND(Input!M205="",IFERROR(VLOOKUP(K206,UIR!$A$2:$P$21,7,FALSE),"")&lt;&gt;""),"Data is Missing.",""))</f>
        <v/>
      </c>
      <c r="S206" s="194" t="str">
        <f>IF(B206="","",IF(AND(Input!P205="",IFERROR(VLOOKUP(K206,UIR!$A$2:$P$21,8,FALSE),"")&lt;&gt;""),"Data is Missing.",""))</f>
        <v/>
      </c>
      <c r="T206" s="194" t="str">
        <f>IF(B206="","",IF(AND(Input!Q205="",IFERROR(VLOOKUP(K206,UIR!$A$2:$P$21,9,FALSE),"")&lt;&gt;""),"Data is Missing.",""))</f>
        <v/>
      </c>
      <c r="U206" s="194"/>
      <c r="V206" s="194" t="str">
        <f>IF(B206="","",IF(AND(Input!S205="",IFERROR(VLOOKUP(K206,UIR!$A$2:$P$21,11,FALSE),"")&lt;&gt;""),"Data is Missing.",""))</f>
        <v/>
      </c>
      <c r="W206" s="194" t="str">
        <f>IF(B206="","",IF(AND(Input!T205="",IFERROR(VLOOKUP(K206,UIR!$A$2:$P$21,12,FALSE),"")&lt;&gt;""),"Data is Missing.",""))</f>
        <v/>
      </c>
      <c r="X206" s="194" t="str">
        <f>IF(B206="","",IF(AND(Input!V205="",IFERROR(VLOOKUP(K206,UIR!$A$2:$P$21,13,FALSE),"")&lt;&gt;""),"Data is Missing.",""))</f>
        <v/>
      </c>
      <c r="Y206" s="194" t="str">
        <f>IF(B206="","",IF(AND(Input!W205="",IFERROR(VLOOKUP(K206,UIR!$A$2:$P$21,14,FALSE),"")&lt;&gt;""),"Data is Missing.",""))</f>
        <v/>
      </c>
      <c r="Z206" s="194" t="str">
        <f>IF(B206="","",IF(AND(Input!X205="",IFERROR(VLOOKUP(K206,UIR!$A$2:$P$21,15,FALSE),"")&lt;&gt;""),"Data is Missing.",""))</f>
        <v/>
      </c>
      <c r="AA206" s="195" t="str">
        <f>IF(B206="","",IF(AND(Input!Y205="",IFERROR(VLOOKUP(K206,UIR!$A$2:$P$21,16,FALSE),"")&lt;&gt;""),"Data is Missing.",""))</f>
        <v/>
      </c>
      <c r="AC206" s="202" t="str">
        <f>IF(ISERROR(IF(Input!D205="","",IF(ISERROR(VLOOKUP(Input!D205,'Measure List'!$A$2:$A$30000,1,0)),"Invalid RefNo",""))),"",IF(Input!D205="","",IF(ISERROR(VLOOKUP(Input!D205,'Measure List'!$A$2:$A$30000,1,0)),"Invalid RefNo","")))</f>
        <v/>
      </c>
      <c r="AD206" s="156"/>
      <c r="AE206" s="156"/>
      <c r="AF206" s="156"/>
      <c r="AG206" s="156"/>
      <c r="AH206" s="156"/>
      <c r="AI206" s="156"/>
      <c r="AJ206" s="156"/>
      <c r="AK206" s="156"/>
      <c r="AL206" s="203" t="str">
        <f>IF(COUNTIF(Dropdowns!$K$2:$K$7,Input!S205)&gt;0,"",IF(Input!S205="","","Invalid Type"))</f>
        <v/>
      </c>
      <c r="AN206" s="204" t="str">
        <f>IF(Input!C205="","",IF(ISNUMBER(VALUE(Input!C205)),"","Needs to be a number."))</f>
        <v/>
      </c>
      <c r="AO206" s="205" t="str">
        <f>IF(Input!E205="","",IF(ISNUMBER(VALUE(Input!E205)),"","Needs to be a number."))</f>
        <v/>
      </c>
      <c r="AP206" s="205" t="str">
        <f>IF(Input!N205="","",IF(ISNUMBER(VALUE(Input!N205)),"","Needs to be a number."))</f>
        <v/>
      </c>
      <c r="AQ206" s="205" t="str">
        <f>IF(Input!O205="","",IF(ISNUMBER(VALUE(Input!O205)),"","Needs to be a number."))</f>
        <v/>
      </c>
      <c r="AR206" s="205" t="str">
        <f>IF(Input!V205="","",IF(ISNUMBER(VALUE(Input!V205)),"","Needs to be a number."))</f>
        <v/>
      </c>
      <c r="AS206" s="205" t="str">
        <f>IF(Input!W205="","",IF(ISNUMBER(VALUE(Input!W205)),"","Needs to be a number."))</f>
        <v/>
      </c>
      <c r="AT206" s="205" t="str">
        <f>IF(Input!X205="","",IF(ISNUMBER(VALUE(Input!X205)),"","Needs to be a number."))</f>
        <v/>
      </c>
      <c r="AU206" s="206" t="str">
        <f>IF(Input!Y205="","",IF(ISNUMBER(VALUE(Input!Y205)),"","Needs to be a number."))</f>
        <v/>
      </c>
      <c r="AV206" s="207"/>
      <c r="AW206" s="259" t="str">
        <f>IF(OR(VALUE(Input!C205)&lt;0,VALUE(Input!C205)&gt;100), "Invalid EEI %","")</f>
        <v/>
      </c>
      <c r="AX206" s="207"/>
      <c r="AY206" s="278" t="str">
        <f>IF(Input!E205="","",IF(VALUE(Input!E205)=0,"Do not enter 0.",""))</f>
        <v/>
      </c>
    </row>
    <row r="207" spans="2:51" x14ac:dyDescent="0.3">
      <c r="B207" s="188" t="str">
        <f>Input!A206</f>
        <v/>
      </c>
      <c r="C207" s="189" t="str">
        <f>IF(ISERROR(IF(AND(Input!$A206="",SUMPRODUCT(--(LEN(Input!$A207:'Input'!$A$1006)&gt;0))&lt;&gt;0),"Row is skipped.",IF(AND(Input!$A206="",Input!$A207=""),"", IF(Input!B206="","Data is missing.","")))),"",IF(AND(Input!$A206="",SUMPRODUCT(--(LEN(Input!$A207:'Input'!$A$1006)&gt;0))&lt;&gt;0),"Row is skipped.",IF(AND(Input!$A206="",Input!$A207=""),"", IF(Input!B206="","Data is missing.",""))))</f>
        <v/>
      </c>
      <c r="D207" s="189" t="str">
        <f>IF(ISERROR(IF(AND(Input!$A206="",SUMPRODUCT(--(LEN(Input!$A207:'Input'!$A$1006)&gt;0))&lt;&gt;0),"Row is skipped.",IF(AND(Input!$A206="",Input!$A207=""),"", IF(Input!C206="","Data is missing.","")))),"",IF(AND(Input!$A206="",SUMPRODUCT(--(LEN(Input!$A207:'Input'!$A$1006)&gt;0))&lt;&gt;0),"Row is skipped.",IF(AND(Input!$A206="",Input!$A207=""),"", IF(Input!C206="","Data is missing.",""))))</f>
        <v/>
      </c>
      <c r="E207" s="189" t="str">
        <f>IF(ISERROR(IF(AND(Input!$A206="",SUMPRODUCT(--(LEN(Input!$A207:'Input'!$A$1006)&gt;0))&lt;&gt;0),"Row is skipped.",IF(AND(Input!$A206="",Input!$A207=""),"", IF(Input!D206="","Data is missing.","")))),"",IF(AND(Input!$A206="",SUMPRODUCT(--(LEN(Input!$A207:'Input'!$A$1006)&gt;0))&lt;&gt;0),"Row is skipped.",IF(AND(Input!$A206="",Input!$A207=""),"", IF(Input!D206="","Data is missing.",""))))</f>
        <v/>
      </c>
      <c r="F207" s="189" t="str">
        <f>IF(ISERROR(IF(AND(Input!$A206="",SUMPRODUCT(--(LEN(Input!$A207:'Input'!$A$1006)&gt;0))&lt;&gt;0),"Row is skipped.",IF(AND(Input!$A206="",Input!$A207=""),"", IF(Input!E206="","Data is missing.","")))),"",IF(AND(Input!$A206="",SUMPRODUCT(--(LEN(Input!$A207:'Input'!$A$1006)&gt;0))&lt;&gt;0),"Row is skipped.",IF(AND(Input!$A206="",Input!$A207=""),"", IF(Input!E206="","Data is missing.",""))))</f>
        <v/>
      </c>
      <c r="G207" s="189" t="str">
        <f>IF(ISERROR(IF(AND(Input!$A206="",SUMPRODUCT(--(LEN(Input!$A207:'Input'!$A$1006)&gt;0))&lt;&gt;0),"Row is skipped.",IF(AND(Input!$A206="",Input!$A207=""),"", IF(Input!F206="","Data is missing.","")))),"",IF(AND(Input!$A206="",SUMPRODUCT(--(LEN(Input!$A207:'Input'!$A$1006)&gt;0))&lt;&gt;0),"Row is skipped.",IF(AND(Input!$A206="",Input!$A207=""),"", IF(Input!F206="","Data is missing.",""))))</f>
        <v/>
      </c>
      <c r="H207" s="190" t="str">
        <f>IF(ISERROR(IF(AND(Input!$A206="",SUMPRODUCT(--(LEN(Input!$A207:'Input'!$A$1006)&gt;0))&lt;&gt;0),"Row is skipped.",IF(AND(Input!$A206="",Input!$A207=""),"", IF(Input!G206="","Data is missing.","")))),"",IF(AND(Input!$A206="",SUMPRODUCT(--(LEN(Input!$A207:'Input'!$A$1006)&gt;0))&lt;&gt;0),"Row is skipped.",IF(AND(Input!$A206="",Input!$A207=""),"", IF(Input!G206="","Data is missing.",""))))</f>
        <v/>
      </c>
      <c r="I207" s="156"/>
      <c r="J207" s="191" t="str">
        <f>IFERROR(VLOOKUP(VLOOKUP(Input!$D206,'Measure List'!$A:$AN,40,FALSE),UIR!$A$1:$Q$27,17,FALSE),"")</f>
        <v/>
      </c>
      <c r="K207" s="192" t="str">
        <f>IFERROR(VLOOKUP(Input!$D206,'Measure List'!$A:$AN,40,FALSE),"")</f>
        <v/>
      </c>
      <c r="L207" s="156"/>
      <c r="M207" s="193" t="str">
        <f>IF(B207="","",IF(AND(Input!H206="",IFERROR(VLOOKUP(K207,UIR!$A$2:$P$21,2,FALSE),"")&lt;&gt;""),"Data is Missing.",""))</f>
        <v/>
      </c>
      <c r="N207" s="194" t="str">
        <f>IF(B207="","",IF(AND(Input!I206="",IFERROR(VLOOKUP(K207,UIR!$A$2:$P$21,3,FALSE),"")&lt;&gt;""),"Data is Missing.",""))</f>
        <v/>
      </c>
      <c r="O207" s="194" t="str">
        <f>IF(B207="","",IF(AND(Input!J206="",IFERROR(VLOOKUP(K207,UIR!$A$2:$P$21,4,FALSE),"")&lt;&gt;""),"Data is Missing.",""))</f>
        <v/>
      </c>
      <c r="P207" s="194" t="str">
        <f>IF(B207="","",IF(AND(Input!K206="",IFERROR(VLOOKUP(K207,UIR!$A$2:$P$21,5,FALSE),"")&lt;&gt;""),"Data is Missing.",""))</f>
        <v/>
      </c>
      <c r="Q207" s="194" t="str">
        <f>IF(B207="","",IF(AND(Input!L206="",IFERROR(VLOOKUP(K207,UIR!$A$2:$P$21,6,FALSE),"")&lt;&gt;""),"Data is Missing.",""))</f>
        <v/>
      </c>
      <c r="R207" s="194" t="str">
        <f>IF(B207="","",IF(AND(Input!M206="",IFERROR(VLOOKUP(K207,UIR!$A$2:$P$21,7,FALSE),"")&lt;&gt;""),"Data is Missing.",""))</f>
        <v/>
      </c>
      <c r="S207" s="194" t="str">
        <f>IF(B207="","",IF(AND(Input!P206="",IFERROR(VLOOKUP(K207,UIR!$A$2:$P$21,8,FALSE),"")&lt;&gt;""),"Data is Missing.",""))</f>
        <v/>
      </c>
      <c r="T207" s="194" t="str">
        <f>IF(B207="","",IF(AND(Input!Q206="",IFERROR(VLOOKUP(K207,UIR!$A$2:$P$21,9,FALSE),"")&lt;&gt;""),"Data is Missing.",""))</f>
        <v/>
      </c>
      <c r="U207" s="194"/>
      <c r="V207" s="194" t="str">
        <f>IF(B207="","",IF(AND(Input!S206="",IFERROR(VLOOKUP(K207,UIR!$A$2:$P$21,11,FALSE),"")&lt;&gt;""),"Data is Missing.",""))</f>
        <v/>
      </c>
      <c r="W207" s="194" t="str">
        <f>IF(B207="","",IF(AND(Input!T206="",IFERROR(VLOOKUP(K207,UIR!$A$2:$P$21,12,FALSE),"")&lt;&gt;""),"Data is Missing.",""))</f>
        <v/>
      </c>
      <c r="X207" s="194" t="str">
        <f>IF(B207="","",IF(AND(Input!V206="",IFERROR(VLOOKUP(K207,UIR!$A$2:$P$21,13,FALSE),"")&lt;&gt;""),"Data is Missing.",""))</f>
        <v/>
      </c>
      <c r="Y207" s="194" t="str">
        <f>IF(B207="","",IF(AND(Input!W206="",IFERROR(VLOOKUP(K207,UIR!$A$2:$P$21,14,FALSE),"")&lt;&gt;""),"Data is Missing.",""))</f>
        <v/>
      </c>
      <c r="Z207" s="194" t="str">
        <f>IF(B207="","",IF(AND(Input!X206="",IFERROR(VLOOKUP(K207,UIR!$A$2:$P$21,15,FALSE),"")&lt;&gt;""),"Data is Missing.",""))</f>
        <v/>
      </c>
      <c r="AA207" s="195" t="str">
        <f>IF(B207="","",IF(AND(Input!Y206="",IFERROR(VLOOKUP(K207,UIR!$A$2:$P$21,16,FALSE),"")&lt;&gt;""),"Data is Missing.",""))</f>
        <v/>
      </c>
      <c r="AC207" s="202" t="str">
        <f>IF(ISERROR(IF(Input!D206="","",IF(ISERROR(VLOOKUP(Input!D206,'Measure List'!$A$2:$A$30000,1,0)),"Invalid RefNo",""))),"",IF(Input!D206="","",IF(ISERROR(VLOOKUP(Input!D206,'Measure List'!$A$2:$A$30000,1,0)),"Invalid RefNo","")))</f>
        <v/>
      </c>
      <c r="AD207" s="156"/>
      <c r="AE207" s="156"/>
      <c r="AF207" s="156"/>
      <c r="AG207" s="156"/>
      <c r="AH207" s="156"/>
      <c r="AI207" s="156"/>
      <c r="AJ207" s="156"/>
      <c r="AK207" s="156"/>
      <c r="AL207" s="203" t="str">
        <f>IF(COUNTIF(Dropdowns!$K$2:$K$7,Input!S206)&gt;0,"",IF(Input!S206="","","Invalid Type"))</f>
        <v/>
      </c>
      <c r="AN207" s="204" t="str">
        <f>IF(Input!C206="","",IF(ISNUMBER(VALUE(Input!C206)),"","Needs to be a number."))</f>
        <v/>
      </c>
      <c r="AO207" s="205" t="str">
        <f>IF(Input!E206="","",IF(ISNUMBER(VALUE(Input!E206)),"","Needs to be a number."))</f>
        <v/>
      </c>
      <c r="AP207" s="205" t="str">
        <f>IF(Input!N206="","",IF(ISNUMBER(VALUE(Input!N206)),"","Needs to be a number."))</f>
        <v/>
      </c>
      <c r="AQ207" s="205" t="str">
        <f>IF(Input!O206="","",IF(ISNUMBER(VALUE(Input!O206)),"","Needs to be a number."))</f>
        <v/>
      </c>
      <c r="AR207" s="205" t="str">
        <f>IF(Input!V206="","",IF(ISNUMBER(VALUE(Input!V206)),"","Needs to be a number."))</f>
        <v/>
      </c>
      <c r="AS207" s="205" t="str">
        <f>IF(Input!W206="","",IF(ISNUMBER(VALUE(Input!W206)),"","Needs to be a number."))</f>
        <v/>
      </c>
      <c r="AT207" s="205" t="str">
        <f>IF(Input!X206="","",IF(ISNUMBER(VALUE(Input!X206)),"","Needs to be a number."))</f>
        <v/>
      </c>
      <c r="AU207" s="206" t="str">
        <f>IF(Input!Y206="","",IF(ISNUMBER(VALUE(Input!Y206)),"","Needs to be a number."))</f>
        <v/>
      </c>
      <c r="AV207" s="207"/>
      <c r="AW207" s="259" t="str">
        <f>IF(OR(VALUE(Input!C206)&lt;0,VALUE(Input!C206)&gt;100), "Invalid EEI %","")</f>
        <v/>
      </c>
      <c r="AX207" s="207"/>
      <c r="AY207" s="278" t="str">
        <f>IF(Input!E206="","",IF(VALUE(Input!E206)=0,"Do not enter 0.",""))</f>
        <v/>
      </c>
    </row>
    <row r="208" spans="2:51" x14ac:dyDescent="0.3">
      <c r="B208" s="188" t="str">
        <f>Input!A207</f>
        <v/>
      </c>
      <c r="C208" s="189" t="str">
        <f>IF(ISERROR(IF(AND(Input!$A207="",SUMPRODUCT(--(LEN(Input!$A208:'Input'!$A$1006)&gt;0))&lt;&gt;0),"Row is skipped.",IF(AND(Input!$A207="",Input!$A208=""),"", IF(Input!B207="","Data is missing.","")))),"",IF(AND(Input!$A207="",SUMPRODUCT(--(LEN(Input!$A208:'Input'!$A$1006)&gt;0))&lt;&gt;0),"Row is skipped.",IF(AND(Input!$A207="",Input!$A208=""),"", IF(Input!B207="","Data is missing.",""))))</f>
        <v/>
      </c>
      <c r="D208" s="189" t="str">
        <f>IF(ISERROR(IF(AND(Input!$A207="",SUMPRODUCT(--(LEN(Input!$A208:'Input'!$A$1006)&gt;0))&lt;&gt;0),"Row is skipped.",IF(AND(Input!$A207="",Input!$A208=""),"", IF(Input!C207="","Data is missing.","")))),"",IF(AND(Input!$A207="",SUMPRODUCT(--(LEN(Input!$A208:'Input'!$A$1006)&gt;0))&lt;&gt;0),"Row is skipped.",IF(AND(Input!$A207="",Input!$A208=""),"", IF(Input!C207="","Data is missing.",""))))</f>
        <v/>
      </c>
      <c r="E208" s="189" t="str">
        <f>IF(ISERROR(IF(AND(Input!$A207="",SUMPRODUCT(--(LEN(Input!$A208:'Input'!$A$1006)&gt;0))&lt;&gt;0),"Row is skipped.",IF(AND(Input!$A207="",Input!$A208=""),"", IF(Input!D207="","Data is missing.","")))),"",IF(AND(Input!$A207="",SUMPRODUCT(--(LEN(Input!$A208:'Input'!$A$1006)&gt;0))&lt;&gt;0),"Row is skipped.",IF(AND(Input!$A207="",Input!$A208=""),"", IF(Input!D207="","Data is missing.",""))))</f>
        <v/>
      </c>
      <c r="F208" s="189" t="str">
        <f>IF(ISERROR(IF(AND(Input!$A207="",SUMPRODUCT(--(LEN(Input!$A208:'Input'!$A$1006)&gt;0))&lt;&gt;0),"Row is skipped.",IF(AND(Input!$A207="",Input!$A208=""),"", IF(Input!E207="","Data is missing.","")))),"",IF(AND(Input!$A207="",SUMPRODUCT(--(LEN(Input!$A208:'Input'!$A$1006)&gt;0))&lt;&gt;0),"Row is skipped.",IF(AND(Input!$A207="",Input!$A208=""),"", IF(Input!E207="","Data is missing.",""))))</f>
        <v/>
      </c>
      <c r="G208" s="189" t="str">
        <f>IF(ISERROR(IF(AND(Input!$A207="",SUMPRODUCT(--(LEN(Input!$A208:'Input'!$A$1006)&gt;0))&lt;&gt;0),"Row is skipped.",IF(AND(Input!$A207="",Input!$A208=""),"", IF(Input!F207="","Data is missing.","")))),"",IF(AND(Input!$A207="",SUMPRODUCT(--(LEN(Input!$A208:'Input'!$A$1006)&gt;0))&lt;&gt;0),"Row is skipped.",IF(AND(Input!$A207="",Input!$A208=""),"", IF(Input!F207="","Data is missing.",""))))</f>
        <v/>
      </c>
      <c r="H208" s="190" t="str">
        <f>IF(ISERROR(IF(AND(Input!$A207="",SUMPRODUCT(--(LEN(Input!$A208:'Input'!$A$1006)&gt;0))&lt;&gt;0),"Row is skipped.",IF(AND(Input!$A207="",Input!$A208=""),"", IF(Input!G207="","Data is missing.","")))),"",IF(AND(Input!$A207="",SUMPRODUCT(--(LEN(Input!$A208:'Input'!$A$1006)&gt;0))&lt;&gt;0),"Row is skipped.",IF(AND(Input!$A207="",Input!$A208=""),"", IF(Input!G207="","Data is missing.",""))))</f>
        <v/>
      </c>
      <c r="I208" s="156"/>
      <c r="J208" s="191" t="str">
        <f>IFERROR(VLOOKUP(VLOOKUP(Input!$D207,'Measure List'!$A:$AN,40,FALSE),UIR!$A$1:$Q$27,17,FALSE),"")</f>
        <v/>
      </c>
      <c r="K208" s="192" t="str">
        <f>IFERROR(VLOOKUP(Input!$D207,'Measure List'!$A:$AN,40,FALSE),"")</f>
        <v/>
      </c>
      <c r="L208" s="156"/>
      <c r="M208" s="193" t="str">
        <f>IF(B208="","",IF(AND(Input!H207="",IFERROR(VLOOKUP(K208,UIR!$A$2:$P$21,2,FALSE),"")&lt;&gt;""),"Data is Missing.",""))</f>
        <v/>
      </c>
      <c r="N208" s="194" t="str">
        <f>IF(B208="","",IF(AND(Input!I207="",IFERROR(VLOOKUP(K208,UIR!$A$2:$P$21,3,FALSE),"")&lt;&gt;""),"Data is Missing.",""))</f>
        <v/>
      </c>
      <c r="O208" s="194" t="str">
        <f>IF(B208="","",IF(AND(Input!J207="",IFERROR(VLOOKUP(K208,UIR!$A$2:$P$21,4,FALSE),"")&lt;&gt;""),"Data is Missing.",""))</f>
        <v/>
      </c>
      <c r="P208" s="194" t="str">
        <f>IF(B208="","",IF(AND(Input!K207="",IFERROR(VLOOKUP(K208,UIR!$A$2:$P$21,5,FALSE),"")&lt;&gt;""),"Data is Missing.",""))</f>
        <v/>
      </c>
      <c r="Q208" s="194" t="str">
        <f>IF(B208="","",IF(AND(Input!L207="",IFERROR(VLOOKUP(K208,UIR!$A$2:$P$21,6,FALSE),"")&lt;&gt;""),"Data is Missing.",""))</f>
        <v/>
      </c>
      <c r="R208" s="194" t="str">
        <f>IF(B208="","",IF(AND(Input!M207="",IFERROR(VLOOKUP(K208,UIR!$A$2:$P$21,7,FALSE),"")&lt;&gt;""),"Data is Missing.",""))</f>
        <v/>
      </c>
      <c r="S208" s="194" t="str">
        <f>IF(B208="","",IF(AND(Input!P207="",IFERROR(VLOOKUP(K208,UIR!$A$2:$P$21,8,FALSE),"")&lt;&gt;""),"Data is Missing.",""))</f>
        <v/>
      </c>
      <c r="T208" s="194" t="str">
        <f>IF(B208="","",IF(AND(Input!Q207="",IFERROR(VLOOKUP(K208,UIR!$A$2:$P$21,9,FALSE),"")&lt;&gt;""),"Data is Missing.",""))</f>
        <v/>
      </c>
      <c r="U208" s="194"/>
      <c r="V208" s="194" t="str">
        <f>IF(B208="","",IF(AND(Input!S207="",IFERROR(VLOOKUP(K208,UIR!$A$2:$P$21,11,FALSE),"")&lt;&gt;""),"Data is Missing.",""))</f>
        <v/>
      </c>
      <c r="W208" s="194" t="str">
        <f>IF(B208="","",IF(AND(Input!T207="",IFERROR(VLOOKUP(K208,UIR!$A$2:$P$21,12,FALSE),"")&lt;&gt;""),"Data is Missing.",""))</f>
        <v/>
      </c>
      <c r="X208" s="194" t="str">
        <f>IF(B208="","",IF(AND(Input!V207="",IFERROR(VLOOKUP(K208,UIR!$A$2:$P$21,13,FALSE),"")&lt;&gt;""),"Data is Missing.",""))</f>
        <v/>
      </c>
      <c r="Y208" s="194" t="str">
        <f>IF(B208="","",IF(AND(Input!W207="",IFERROR(VLOOKUP(K208,UIR!$A$2:$P$21,14,FALSE),"")&lt;&gt;""),"Data is Missing.",""))</f>
        <v/>
      </c>
      <c r="Z208" s="194" t="str">
        <f>IF(B208="","",IF(AND(Input!X207="",IFERROR(VLOOKUP(K208,UIR!$A$2:$P$21,15,FALSE),"")&lt;&gt;""),"Data is Missing.",""))</f>
        <v/>
      </c>
      <c r="AA208" s="195" t="str">
        <f>IF(B208="","",IF(AND(Input!Y207="",IFERROR(VLOOKUP(K208,UIR!$A$2:$P$21,16,FALSE),"")&lt;&gt;""),"Data is Missing.",""))</f>
        <v/>
      </c>
      <c r="AC208" s="202" t="str">
        <f>IF(ISERROR(IF(Input!D207="","",IF(ISERROR(VLOOKUP(Input!D207,'Measure List'!$A$2:$A$30000,1,0)),"Invalid RefNo",""))),"",IF(Input!D207="","",IF(ISERROR(VLOOKUP(Input!D207,'Measure List'!$A$2:$A$30000,1,0)),"Invalid RefNo","")))</f>
        <v/>
      </c>
      <c r="AD208" s="156"/>
      <c r="AE208" s="156"/>
      <c r="AF208" s="156"/>
      <c r="AG208" s="156"/>
      <c r="AH208" s="156"/>
      <c r="AI208" s="156"/>
      <c r="AJ208" s="156"/>
      <c r="AK208" s="156"/>
      <c r="AL208" s="203" t="str">
        <f>IF(COUNTIF(Dropdowns!$K$2:$K$7,Input!S207)&gt;0,"",IF(Input!S207="","","Invalid Type"))</f>
        <v/>
      </c>
      <c r="AN208" s="204" t="str">
        <f>IF(Input!C207="","",IF(ISNUMBER(VALUE(Input!C207)),"","Needs to be a number."))</f>
        <v/>
      </c>
      <c r="AO208" s="205" t="str">
        <f>IF(Input!E207="","",IF(ISNUMBER(VALUE(Input!E207)),"","Needs to be a number."))</f>
        <v/>
      </c>
      <c r="AP208" s="205" t="str">
        <f>IF(Input!N207="","",IF(ISNUMBER(VALUE(Input!N207)),"","Needs to be a number."))</f>
        <v/>
      </c>
      <c r="AQ208" s="205" t="str">
        <f>IF(Input!O207="","",IF(ISNUMBER(VALUE(Input!O207)),"","Needs to be a number."))</f>
        <v/>
      </c>
      <c r="AR208" s="205" t="str">
        <f>IF(Input!V207="","",IF(ISNUMBER(VALUE(Input!V207)),"","Needs to be a number."))</f>
        <v/>
      </c>
      <c r="AS208" s="205" t="str">
        <f>IF(Input!W207="","",IF(ISNUMBER(VALUE(Input!W207)),"","Needs to be a number."))</f>
        <v/>
      </c>
      <c r="AT208" s="205" t="str">
        <f>IF(Input!X207="","",IF(ISNUMBER(VALUE(Input!X207)),"","Needs to be a number."))</f>
        <v/>
      </c>
      <c r="AU208" s="206" t="str">
        <f>IF(Input!Y207="","",IF(ISNUMBER(VALUE(Input!Y207)),"","Needs to be a number."))</f>
        <v/>
      </c>
      <c r="AV208" s="207"/>
      <c r="AW208" s="259" t="str">
        <f>IF(OR(VALUE(Input!C207)&lt;0,VALUE(Input!C207)&gt;100), "Invalid EEI %","")</f>
        <v/>
      </c>
      <c r="AX208" s="207"/>
      <c r="AY208" s="278" t="str">
        <f>IF(Input!E207="","",IF(VALUE(Input!E207)=0,"Do not enter 0.",""))</f>
        <v/>
      </c>
    </row>
    <row r="209" spans="2:51" x14ac:dyDescent="0.3">
      <c r="B209" s="188" t="str">
        <f>Input!A208</f>
        <v/>
      </c>
      <c r="C209" s="189" t="str">
        <f>IF(ISERROR(IF(AND(Input!$A208="",SUMPRODUCT(--(LEN(Input!$A209:'Input'!$A$1006)&gt;0))&lt;&gt;0),"Row is skipped.",IF(AND(Input!$A208="",Input!$A209=""),"", IF(Input!B208="","Data is missing.","")))),"",IF(AND(Input!$A208="",SUMPRODUCT(--(LEN(Input!$A209:'Input'!$A$1006)&gt;0))&lt;&gt;0),"Row is skipped.",IF(AND(Input!$A208="",Input!$A209=""),"", IF(Input!B208="","Data is missing.",""))))</f>
        <v/>
      </c>
      <c r="D209" s="189" t="str">
        <f>IF(ISERROR(IF(AND(Input!$A208="",SUMPRODUCT(--(LEN(Input!$A209:'Input'!$A$1006)&gt;0))&lt;&gt;0),"Row is skipped.",IF(AND(Input!$A208="",Input!$A209=""),"", IF(Input!C208="","Data is missing.","")))),"",IF(AND(Input!$A208="",SUMPRODUCT(--(LEN(Input!$A209:'Input'!$A$1006)&gt;0))&lt;&gt;0),"Row is skipped.",IF(AND(Input!$A208="",Input!$A209=""),"", IF(Input!C208="","Data is missing.",""))))</f>
        <v/>
      </c>
      <c r="E209" s="189" t="str">
        <f>IF(ISERROR(IF(AND(Input!$A208="",SUMPRODUCT(--(LEN(Input!$A209:'Input'!$A$1006)&gt;0))&lt;&gt;0),"Row is skipped.",IF(AND(Input!$A208="",Input!$A209=""),"", IF(Input!D208="","Data is missing.","")))),"",IF(AND(Input!$A208="",SUMPRODUCT(--(LEN(Input!$A209:'Input'!$A$1006)&gt;0))&lt;&gt;0),"Row is skipped.",IF(AND(Input!$A208="",Input!$A209=""),"", IF(Input!D208="","Data is missing.",""))))</f>
        <v/>
      </c>
      <c r="F209" s="189" t="str">
        <f>IF(ISERROR(IF(AND(Input!$A208="",SUMPRODUCT(--(LEN(Input!$A209:'Input'!$A$1006)&gt;0))&lt;&gt;0),"Row is skipped.",IF(AND(Input!$A208="",Input!$A209=""),"", IF(Input!E208="","Data is missing.","")))),"",IF(AND(Input!$A208="",SUMPRODUCT(--(LEN(Input!$A209:'Input'!$A$1006)&gt;0))&lt;&gt;0),"Row is skipped.",IF(AND(Input!$A208="",Input!$A209=""),"", IF(Input!E208="","Data is missing.",""))))</f>
        <v/>
      </c>
      <c r="G209" s="189" t="str">
        <f>IF(ISERROR(IF(AND(Input!$A208="",SUMPRODUCT(--(LEN(Input!$A209:'Input'!$A$1006)&gt;0))&lt;&gt;0),"Row is skipped.",IF(AND(Input!$A208="",Input!$A209=""),"", IF(Input!F208="","Data is missing.","")))),"",IF(AND(Input!$A208="",SUMPRODUCT(--(LEN(Input!$A209:'Input'!$A$1006)&gt;0))&lt;&gt;0),"Row is skipped.",IF(AND(Input!$A208="",Input!$A209=""),"", IF(Input!F208="","Data is missing.",""))))</f>
        <v/>
      </c>
      <c r="H209" s="190" t="str">
        <f>IF(ISERROR(IF(AND(Input!$A208="",SUMPRODUCT(--(LEN(Input!$A209:'Input'!$A$1006)&gt;0))&lt;&gt;0),"Row is skipped.",IF(AND(Input!$A208="",Input!$A209=""),"", IF(Input!G208="","Data is missing.","")))),"",IF(AND(Input!$A208="",SUMPRODUCT(--(LEN(Input!$A209:'Input'!$A$1006)&gt;0))&lt;&gt;0),"Row is skipped.",IF(AND(Input!$A208="",Input!$A209=""),"", IF(Input!G208="","Data is missing.",""))))</f>
        <v/>
      </c>
      <c r="I209" s="156"/>
      <c r="J209" s="191" t="str">
        <f>IFERROR(VLOOKUP(VLOOKUP(Input!$D208,'Measure List'!$A:$AN,40,FALSE),UIR!$A$1:$Q$27,17,FALSE),"")</f>
        <v/>
      </c>
      <c r="K209" s="192" t="str">
        <f>IFERROR(VLOOKUP(Input!$D208,'Measure List'!$A:$AN,40,FALSE),"")</f>
        <v/>
      </c>
      <c r="L209" s="156"/>
      <c r="M209" s="193" t="str">
        <f>IF(B209="","",IF(AND(Input!H208="",IFERROR(VLOOKUP(K209,UIR!$A$2:$P$21,2,FALSE),"")&lt;&gt;""),"Data is Missing.",""))</f>
        <v/>
      </c>
      <c r="N209" s="194" t="str">
        <f>IF(B209="","",IF(AND(Input!I208="",IFERROR(VLOOKUP(K209,UIR!$A$2:$P$21,3,FALSE),"")&lt;&gt;""),"Data is Missing.",""))</f>
        <v/>
      </c>
      <c r="O209" s="194" t="str">
        <f>IF(B209="","",IF(AND(Input!J208="",IFERROR(VLOOKUP(K209,UIR!$A$2:$P$21,4,FALSE),"")&lt;&gt;""),"Data is Missing.",""))</f>
        <v/>
      </c>
      <c r="P209" s="194" t="str">
        <f>IF(B209="","",IF(AND(Input!K208="",IFERROR(VLOOKUP(K209,UIR!$A$2:$P$21,5,FALSE),"")&lt;&gt;""),"Data is Missing.",""))</f>
        <v/>
      </c>
      <c r="Q209" s="194" t="str">
        <f>IF(B209="","",IF(AND(Input!L208="",IFERROR(VLOOKUP(K209,UIR!$A$2:$P$21,6,FALSE),"")&lt;&gt;""),"Data is Missing.",""))</f>
        <v/>
      </c>
      <c r="R209" s="194" t="str">
        <f>IF(B209="","",IF(AND(Input!M208="",IFERROR(VLOOKUP(K209,UIR!$A$2:$P$21,7,FALSE),"")&lt;&gt;""),"Data is Missing.",""))</f>
        <v/>
      </c>
      <c r="S209" s="194" t="str">
        <f>IF(B209="","",IF(AND(Input!P208="",IFERROR(VLOOKUP(K209,UIR!$A$2:$P$21,8,FALSE),"")&lt;&gt;""),"Data is Missing.",""))</f>
        <v/>
      </c>
      <c r="T209" s="194" t="str">
        <f>IF(B209="","",IF(AND(Input!Q208="",IFERROR(VLOOKUP(K209,UIR!$A$2:$P$21,9,FALSE),"")&lt;&gt;""),"Data is Missing.",""))</f>
        <v/>
      </c>
      <c r="U209" s="194"/>
      <c r="V209" s="194" t="str">
        <f>IF(B209="","",IF(AND(Input!S208="",IFERROR(VLOOKUP(K209,UIR!$A$2:$P$21,11,FALSE),"")&lt;&gt;""),"Data is Missing.",""))</f>
        <v/>
      </c>
      <c r="W209" s="194" t="str">
        <f>IF(B209="","",IF(AND(Input!T208="",IFERROR(VLOOKUP(K209,UIR!$A$2:$P$21,12,FALSE),"")&lt;&gt;""),"Data is Missing.",""))</f>
        <v/>
      </c>
      <c r="X209" s="194" t="str">
        <f>IF(B209="","",IF(AND(Input!V208="",IFERROR(VLOOKUP(K209,UIR!$A$2:$P$21,13,FALSE),"")&lt;&gt;""),"Data is Missing.",""))</f>
        <v/>
      </c>
      <c r="Y209" s="194" t="str">
        <f>IF(B209="","",IF(AND(Input!W208="",IFERROR(VLOOKUP(K209,UIR!$A$2:$P$21,14,FALSE),"")&lt;&gt;""),"Data is Missing.",""))</f>
        <v/>
      </c>
      <c r="Z209" s="194" t="str">
        <f>IF(B209="","",IF(AND(Input!X208="",IFERROR(VLOOKUP(K209,UIR!$A$2:$P$21,15,FALSE),"")&lt;&gt;""),"Data is Missing.",""))</f>
        <v/>
      </c>
      <c r="AA209" s="195" t="str">
        <f>IF(B209="","",IF(AND(Input!Y208="",IFERROR(VLOOKUP(K209,UIR!$A$2:$P$21,16,FALSE),"")&lt;&gt;""),"Data is Missing.",""))</f>
        <v/>
      </c>
      <c r="AC209" s="202" t="str">
        <f>IF(ISERROR(IF(Input!D208="","",IF(ISERROR(VLOOKUP(Input!D208,'Measure List'!$A$2:$A$30000,1,0)),"Invalid RefNo",""))),"",IF(Input!D208="","",IF(ISERROR(VLOOKUP(Input!D208,'Measure List'!$A$2:$A$30000,1,0)),"Invalid RefNo","")))</f>
        <v/>
      </c>
      <c r="AD209" s="156"/>
      <c r="AE209" s="156"/>
      <c r="AF209" s="156"/>
      <c r="AG209" s="156"/>
      <c r="AH209" s="156"/>
      <c r="AI209" s="156"/>
      <c r="AJ209" s="156"/>
      <c r="AK209" s="156"/>
      <c r="AL209" s="203" t="str">
        <f>IF(COUNTIF(Dropdowns!$K$2:$K$7,Input!S208)&gt;0,"",IF(Input!S208="","","Invalid Type"))</f>
        <v/>
      </c>
      <c r="AN209" s="204" t="str">
        <f>IF(Input!C208="","",IF(ISNUMBER(VALUE(Input!C208)),"","Needs to be a number."))</f>
        <v/>
      </c>
      <c r="AO209" s="205" t="str">
        <f>IF(Input!E208="","",IF(ISNUMBER(VALUE(Input!E208)),"","Needs to be a number."))</f>
        <v/>
      </c>
      <c r="AP209" s="205" t="str">
        <f>IF(Input!N208="","",IF(ISNUMBER(VALUE(Input!N208)),"","Needs to be a number."))</f>
        <v/>
      </c>
      <c r="AQ209" s="205" t="str">
        <f>IF(Input!O208="","",IF(ISNUMBER(VALUE(Input!O208)),"","Needs to be a number."))</f>
        <v/>
      </c>
      <c r="AR209" s="205" t="str">
        <f>IF(Input!V208="","",IF(ISNUMBER(VALUE(Input!V208)),"","Needs to be a number."))</f>
        <v/>
      </c>
      <c r="AS209" s="205" t="str">
        <f>IF(Input!W208="","",IF(ISNUMBER(VALUE(Input!W208)),"","Needs to be a number."))</f>
        <v/>
      </c>
      <c r="AT209" s="205" t="str">
        <f>IF(Input!X208="","",IF(ISNUMBER(VALUE(Input!X208)),"","Needs to be a number."))</f>
        <v/>
      </c>
      <c r="AU209" s="206" t="str">
        <f>IF(Input!Y208="","",IF(ISNUMBER(VALUE(Input!Y208)),"","Needs to be a number."))</f>
        <v/>
      </c>
      <c r="AV209" s="207"/>
      <c r="AW209" s="259" t="str">
        <f>IF(OR(VALUE(Input!C208)&lt;0,VALUE(Input!C208)&gt;100), "Invalid EEI %","")</f>
        <v/>
      </c>
      <c r="AX209" s="207"/>
      <c r="AY209" s="278" t="str">
        <f>IF(Input!E208="","",IF(VALUE(Input!E208)=0,"Do not enter 0.",""))</f>
        <v/>
      </c>
    </row>
    <row r="210" spans="2:51" x14ac:dyDescent="0.3">
      <c r="B210" s="188" t="str">
        <f>Input!A209</f>
        <v/>
      </c>
      <c r="C210" s="189" t="str">
        <f>IF(ISERROR(IF(AND(Input!$A209="",SUMPRODUCT(--(LEN(Input!$A210:'Input'!$A$1006)&gt;0))&lt;&gt;0),"Row is skipped.",IF(AND(Input!$A209="",Input!$A210=""),"", IF(Input!B209="","Data is missing.","")))),"",IF(AND(Input!$A209="",SUMPRODUCT(--(LEN(Input!$A210:'Input'!$A$1006)&gt;0))&lt;&gt;0),"Row is skipped.",IF(AND(Input!$A209="",Input!$A210=""),"", IF(Input!B209="","Data is missing.",""))))</f>
        <v/>
      </c>
      <c r="D210" s="189" t="str">
        <f>IF(ISERROR(IF(AND(Input!$A209="",SUMPRODUCT(--(LEN(Input!$A210:'Input'!$A$1006)&gt;0))&lt;&gt;0),"Row is skipped.",IF(AND(Input!$A209="",Input!$A210=""),"", IF(Input!C209="","Data is missing.","")))),"",IF(AND(Input!$A209="",SUMPRODUCT(--(LEN(Input!$A210:'Input'!$A$1006)&gt;0))&lt;&gt;0),"Row is skipped.",IF(AND(Input!$A209="",Input!$A210=""),"", IF(Input!C209="","Data is missing.",""))))</f>
        <v/>
      </c>
      <c r="E210" s="189" t="str">
        <f>IF(ISERROR(IF(AND(Input!$A209="",SUMPRODUCT(--(LEN(Input!$A210:'Input'!$A$1006)&gt;0))&lt;&gt;0),"Row is skipped.",IF(AND(Input!$A209="",Input!$A210=""),"", IF(Input!D209="","Data is missing.","")))),"",IF(AND(Input!$A209="",SUMPRODUCT(--(LEN(Input!$A210:'Input'!$A$1006)&gt;0))&lt;&gt;0),"Row is skipped.",IF(AND(Input!$A209="",Input!$A210=""),"", IF(Input!D209="","Data is missing.",""))))</f>
        <v/>
      </c>
      <c r="F210" s="189" t="str">
        <f>IF(ISERROR(IF(AND(Input!$A209="",SUMPRODUCT(--(LEN(Input!$A210:'Input'!$A$1006)&gt;0))&lt;&gt;0),"Row is skipped.",IF(AND(Input!$A209="",Input!$A210=""),"", IF(Input!E209="","Data is missing.","")))),"",IF(AND(Input!$A209="",SUMPRODUCT(--(LEN(Input!$A210:'Input'!$A$1006)&gt;0))&lt;&gt;0),"Row is skipped.",IF(AND(Input!$A209="",Input!$A210=""),"", IF(Input!E209="","Data is missing.",""))))</f>
        <v/>
      </c>
      <c r="G210" s="189" t="str">
        <f>IF(ISERROR(IF(AND(Input!$A209="",SUMPRODUCT(--(LEN(Input!$A210:'Input'!$A$1006)&gt;0))&lt;&gt;0),"Row is skipped.",IF(AND(Input!$A209="",Input!$A210=""),"", IF(Input!F209="","Data is missing.","")))),"",IF(AND(Input!$A209="",SUMPRODUCT(--(LEN(Input!$A210:'Input'!$A$1006)&gt;0))&lt;&gt;0),"Row is skipped.",IF(AND(Input!$A209="",Input!$A210=""),"", IF(Input!F209="","Data is missing.",""))))</f>
        <v/>
      </c>
      <c r="H210" s="190" t="str">
        <f>IF(ISERROR(IF(AND(Input!$A209="",SUMPRODUCT(--(LEN(Input!$A210:'Input'!$A$1006)&gt;0))&lt;&gt;0),"Row is skipped.",IF(AND(Input!$A209="",Input!$A210=""),"", IF(Input!G209="","Data is missing.","")))),"",IF(AND(Input!$A209="",SUMPRODUCT(--(LEN(Input!$A210:'Input'!$A$1006)&gt;0))&lt;&gt;0),"Row is skipped.",IF(AND(Input!$A209="",Input!$A210=""),"", IF(Input!G209="","Data is missing.",""))))</f>
        <v/>
      </c>
      <c r="I210" s="156"/>
      <c r="J210" s="191" t="str">
        <f>IFERROR(VLOOKUP(VLOOKUP(Input!$D209,'Measure List'!$A:$AN,40,FALSE),UIR!$A$1:$Q$27,17,FALSE),"")</f>
        <v/>
      </c>
      <c r="K210" s="192" t="str">
        <f>IFERROR(VLOOKUP(Input!$D209,'Measure List'!$A:$AN,40,FALSE),"")</f>
        <v/>
      </c>
      <c r="L210" s="156"/>
      <c r="M210" s="193" t="str">
        <f>IF(B210="","",IF(AND(Input!H209="",IFERROR(VLOOKUP(K210,UIR!$A$2:$P$21,2,FALSE),"")&lt;&gt;""),"Data is Missing.",""))</f>
        <v/>
      </c>
      <c r="N210" s="194" t="str">
        <f>IF(B210="","",IF(AND(Input!I209="",IFERROR(VLOOKUP(K210,UIR!$A$2:$P$21,3,FALSE),"")&lt;&gt;""),"Data is Missing.",""))</f>
        <v/>
      </c>
      <c r="O210" s="194" t="str">
        <f>IF(B210="","",IF(AND(Input!J209="",IFERROR(VLOOKUP(K210,UIR!$A$2:$P$21,4,FALSE),"")&lt;&gt;""),"Data is Missing.",""))</f>
        <v/>
      </c>
      <c r="P210" s="194" t="str">
        <f>IF(B210="","",IF(AND(Input!K209="",IFERROR(VLOOKUP(K210,UIR!$A$2:$P$21,5,FALSE),"")&lt;&gt;""),"Data is Missing.",""))</f>
        <v/>
      </c>
      <c r="Q210" s="194" t="str">
        <f>IF(B210="","",IF(AND(Input!L209="",IFERROR(VLOOKUP(K210,UIR!$A$2:$P$21,6,FALSE),"")&lt;&gt;""),"Data is Missing.",""))</f>
        <v/>
      </c>
      <c r="R210" s="194" t="str">
        <f>IF(B210="","",IF(AND(Input!M209="",IFERROR(VLOOKUP(K210,UIR!$A$2:$P$21,7,FALSE),"")&lt;&gt;""),"Data is Missing.",""))</f>
        <v/>
      </c>
      <c r="S210" s="194" t="str">
        <f>IF(B210="","",IF(AND(Input!P209="",IFERROR(VLOOKUP(K210,UIR!$A$2:$P$21,8,FALSE),"")&lt;&gt;""),"Data is Missing.",""))</f>
        <v/>
      </c>
      <c r="T210" s="194" t="str">
        <f>IF(B210="","",IF(AND(Input!Q209="",IFERROR(VLOOKUP(K210,UIR!$A$2:$P$21,9,FALSE),"")&lt;&gt;""),"Data is Missing.",""))</f>
        <v/>
      </c>
      <c r="U210" s="194"/>
      <c r="V210" s="194" t="str">
        <f>IF(B210="","",IF(AND(Input!S209="",IFERROR(VLOOKUP(K210,UIR!$A$2:$P$21,11,FALSE),"")&lt;&gt;""),"Data is Missing.",""))</f>
        <v/>
      </c>
      <c r="W210" s="194" t="str">
        <f>IF(B210="","",IF(AND(Input!T209="",IFERROR(VLOOKUP(K210,UIR!$A$2:$P$21,12,FALSE),"")&lt;&gt;""),"Data is Missing.",""))</f>
        <v/>
      </c>
      <c r="X210" s="194" t="str">
        <f>IF(B210="","",IF(AND(Input!V209="",IFERROR(VLOOKUP(K210,UIR!$A$2:$P$21,13,FALSE),"")&lt;&gt;""),"Data is Missing.",""))</f>
        <v/>
      </c>
      <c r="Y210" s="194" t="str">
        <f>IF(B210="","",IF(AND(Input!W209="",IFERROR(VLOOKUP(K210,UIR!$A$2:$P$21,14,FALSE),"")&lt;&gt;""),"Data is Missing.",""))</f>
        <v/>
      </c>
      <c r="Z210" s="194" t="str">
        <f>IF(B210="","",IF(AND(Input!X209="",IFERROR(VLOOKUP(K210,UIR!$A$2:$P$21,15,FALSE),"")&lt;&gt;""),"Data is Missing.",""))</f>
        <v/>
      </c>
      <c r="AA210" s="195" t="str">
        <f>IF(B210="","",IF(AND(Input!Y209="",IFERROR(VLOOKUP(K210,UIR!$A$2:$P$21,16,FALSE),"")&lt;&gt;""),"Data is Missing.",""))</f>
        <v/>
      </c>
      <c r="AC210" s="202" t="str">
        <f>IF(ISERROR(IF(Input!D209="","",IF(ISERROR(VLOOKUP(Input!D209,'Measure List'!$A$2:$A$30000,1,0)),"Invalid RefNo",""))),"",IF(Input!D209="","",IF(ISERROR(VLOOKUP(Input!D209,'Measure List'!$A$2:$A$30000,1,0)),"Invalid RefNo","")))</f>
        <v/>
      </c>
      <c r="AD210" s="156"/>
      <c r="AE210" s="156"/>
      <c r="AF210" s="156"/>
      <c r="AG210" s="156"/>
      <c r="AH210" s="156"/>
      <c r="AI210" s="156"/>
      <c r="AJ210" s="156"/>
      <c r="AK210" s="156"/>
      <c r="AL210" s="203" t="str">
        <f>IF(COUNTIF(Dropdowns!$K$2:$K$7,Input!S209)&gt;0,"",IF(Input!S209="","","Invalid Type"))</f>
        <v/>
      </c>
      <c r="AN210" s="204" t="str">
        <f>IF(Input!C209="","",IF(ISNUMBER(VALUE(Input!C209)),"","Needs to be a number."))</f>
        <v/>
      </c>
      <c r="AO210" s="205" t="str">
        <f>IF(Input!E209="","",IF(ISNUMBER(VALUE(Input!E209)),"","Needs to be a number."))</f>
        <v/>
      </c>
      <c r="AP210" s="205" t="str">
        <f>IF(Input!N209="","",IF(ISNUMBER(VALUE(Input!N209)),"","Needs to be a number."))</f>
        <v/>
      </c>
      <c r="AQ210" s="205" t="str">
        <f>IF(Input!O209="","",IF(ISNUMBER(VALUE(Input!O209)),"","Needs to be a number."))</f>
        <v/>
      </c>
      <c r="AR210" s="205" t="str">
        <f>IF(Input!V209="","",IF(ISNUMBER(VALUE(Input!V209)),"","Needs to be a number."))</f>
        <v/>
      </c>
      <c r="AS210" s="205" t="str">
        <f>IF(Input!W209="","",IF(ISNUMBER(VALUE(Input!W209)),"","Needs to be a number."))</f>
        <v/>
      </c>
      <c r="AT210" s="205" t="str">
        <f>IF(Input!X209="","",IF(ISNUMBER(VALUE(Input!X209)),"","Needs to be a number."))</f>
        <v/>
      </c>
      <c r="AU210" s="206" t="str">
        <f>IF(Input!Y209="","",IF(ISNUMBER(VALUE(Input!Y209)),"","Needs to be a number."))</f>
        <v/>
      </c>
      <c r="AV210" s="207"/>
      <c r="AW210" s="259" t="str">
        <f>IF(OR(VALUE(Input!C209)&lt;0,VALUE(Input!C209)&gt;100), "Invalid EEI %","")</f>
        <v/>
      </c>
      <c r="AX210" s="207"/>
      <c r="AY210" s="278" t="str">
        <f>IF(Input!E209="","",IF(VALUE(Input!E209)=0,"Do not enter 0.",""))</f>
        <v/>
      </c>
    </row>
    <row r="211" spans="2:51" x14ac:dyDescent="0.3">
      <c r="B211" s="188" t="str">
        <f>Input!A210</f>
        <v/>
      </c>
      <c r="C211" s="189" t="str">
        <f>IF(ISERROR(IF(AND(Input!$A210="",SUMPRODUCT(--(LEN(Input!$A211:'Input'!$A$1006)&gt;0))&lt;&gt;0),"Row is skipped.",IF(AND(Input!$A210="",Input!$A211=""),"", IF(Input!B210="","Data is missing.","")))),"",IF(AND(Input!$A210="",SUMPRODUCT(--(LEN(Input!$A211:'Input'!$A$1006)&gt;0))&lt;&gt;0),"Row is skipped.",IF(AND(Input!$A210="",Input!$A211=""),"", IF(Input!B210="","Data is missing.",""))))</f>
        <v/>
      </c>
      <c r="D211" s="189" t="str">
        <f>IF(ISERROR(IF(AND(Input!$A210="",SUMPRODUCT(--(LEN(Input!$A211:'Input'!$A$1006)&gt;0))&lt;&gt;0),"Row is skipped.",IF(AND(Input!$A210="",Input!$A211=""),"", IF(Input!C210="","Data is missing.","")))),"",IF(AND(Input!$A210="",SUMPRODUCT(--(LEN(Input!$A211:'Input'!$A$1006)&gt;0))&lt;&gt;0),"Row is skipped.",IF(AND(Input!$A210="",Input!$A211=""),"", IF(Input!C210="","Data is missing.",""))))</f>
        <v/>
      </c>
      <c r="E211" s="189" t="str">
        <f>IF(ISERROR(IF(AND(Input!$A210="",SUMPRODUCT(--(LEN(Input!$A211:'Input'!$A$1006)&gt;0))&lt;&gt;0),"Row is skipped.",IF(AND(Input!$A210="",Input!$A211=""),"", IF(Input!D210="","Data is missing.","")))),"",IF(AND(Input!$A210="",SUMPRODUCT(--(LEN(Input!$A211:'Input'!$A$1006)&gt;0))&lt;&gt;0),"Row is skipped.",IF(AND(Input!$A210="",Input!$A211=""),"", IF(Input!D210="","Data is missing.",""))))</f>
        <v/>
      </c>
      <c r="F211" s="189" t="str">
        <f>IF(ISERROR(IF(AND(Input!$A210="",SUMPRODUCT(--(LEN(Input!$A211:'Input'!$A$1006)&gt;0))&lt;&gt;0),"Row is skipped.",IF(AND(Input!$A210="",Input!$A211=""),"", IF(Input!E210="","Data is missing.","")))),"",IF(AND(Input!$A210="",SUMPRODUCT(--(LEN(Input!$A211:'Input'!$A$1006)&gt;0))&lt;&gt;0),"Row is skipped.",IF(AND(Input!$A210="",Input!$A211=""),"", IF(Input!E210="","Data is missing.",""))))</f>
        <v/>
      </c>
      <c r="G211" s="189" t="str">
        <f>IF(ISERROR(IF(AND(Input!$A210="",SUMPRODUCT(--(LEN(Input!$A211:'Input'!$A$1006)&gt;0))&lt;&gt;0),"Row is skipped.",IF(AND(Input!$A210="",Input!$A211=""),"", IF(Input!F210="","Data is missing.","")))),"",IF(AND(Input!$A210="",SUMPRODUCT(--(LEN(Input!$A211:'Input'!$A$1006)&gt;0))&lt;&gt;0),"Row is skipped.",IF(AND(Input!$A210="",Input!$A211=""),"", IF(Input!F210="","Data is missing.",""))))</f>
        <v/>
      </c>
      <c r="H211" s="190" t="str">
        <f>IF(ISERROR(IF(AND(Input!$A210="",SUMPRODUCT(--(LEN(Input!$A211:'Input'!$A$1006)&gt;0))&lt;&gt;0),"Row is skipped.",IF(AND(Input!$A210="",Input!$A211=""),"", IF(Input!G210="","Data is missing.","")))),"",IF(AND(Input!$A210="",SUMPRODUCT(--(LEN(Input!$A211:'Input'!$A$1006)&gt;0))&lt;&gt;0),"Row is skipped.",IF(AND(Input!$A210="",Input!$A211=""),"", IF(Input!G210="","Data is missing.",""))))</f>
        <v/>
      </c>
      <c r="I211" s="156"/>
      <c r="J211" s="191" t="str">
        <f>IFERROR(VLOOKUP(VLOOKUP(Input!$D210,'Measure List'!$A:$AN,40,FALSE),UIR!$A$1:$Q$27,17,FALSE),"")</f>
        <v/>
      </c>
      <c r="K211" s="192" t="str">
        <f>IFERROR(VLOOKUP(Input!$D210,'Measure List'!$A:$AN,40,FALSE),"")</f>
        <v/>
      </c>
      <c r="L211" s="156"/>
      <c r="M211" s="193" t="str">
        <f>IF(B211="","",IF(AND(Input!H210="",IFERROR(VLOOKUP(K211,UIR!$A$2:$P$21,2,FALSE),"")&lt;&gt;""),"Data is Missing.",""))</f>
        <v/>
      </c>
      <c r="N211" s="194" t="str">
        <f>IF(B211="","",IF(AND(Input!I210="",IFERROR(VLOOKUP(K211,UIR!$A$2:$P$21,3,FALSE),"")&lt;&gt;""),"Data is Missing.",""))</f>
        <v/>
      </c>
      <c r="O211" s="194" t="str">
        <f>IF(B211="","",IF(AND(Input!J210="",IFERROR(VLOOKUP(K211,UIR!$A$2:$P$21,4,FALSE),"")&lt;&gt;""),"Data is Missing.",""))</f>
        <v/>
      </c>
      <c r="P211" s="194" t="str">
        <f>IF(B211="","",IF(AND(Input!K210="",IFERROR(VLOOKUP(K211,UIR!$A$2:$P$21,5,FALSE),"")&lt;&gt;""),"Data is Missing.",""))</f>
        <v/>
      </c>
      <c r="Q211" s="194" t="str">
        <f>IF(B211="","",IF(AND(Input!L210="",IFERROR(VLOOKUP(K211,UIR!$A$2:$P$21,6,FALSE),"")&lt;&gt;""),"Data is Missing.",""))</f>
        <v/>
      </c>
      <c r="R211" s="194" t="str">
        <f>IF(B211="","",IF(AND(Input!M210="",IFERROR(VLOOKUP(K211,UIR!$A$2:$P$21,7,FALSE),"")&lt;&gt;""),"Data is Missing.",""))</f>
        <v/>
      </c>
      <c r="S211" s="194" t="str">
        <f>IF(B211="","",IF(AND(Input!P210="",IFERROR(VLOOKUP(K211,UIR!$A$2:$P$21,8,FALSE),"")&lt;&gt;""),"Data is Missing.",""))</f>
        <v/>
      </c>
      <c r="T211" s="194" t="str">
        <f>IF(B211="","",IF(AND(Input!Q210="",IFERROR(VLOOKUP(K211,UIR!$A$2:$P$21,9,FALSE),"")&lt;&gt;""),"Data is Missing.",""))</f>
        <v/>
      </c>
      <c r="U211" s="194"/>
      <c r="V211" s="194" t="str">
        <f>IF(B211="","",IF(AND(Input!S210="",IFERROR(VLOOKUP(K211,UIR!$A$2:$P$21,11,FALSE),"")&lt;&gt;""),"Data is Missing.",""))</f>
        <v/>
      </c>
      <c r="W211" s="194" t="str">
        <f>IF(B211="","",IF(AND(Input!T210="",IFERROR(VLOOKUP(K211,UIR!$A$2:$P$21,12,FALSE),"")&lt;&gt;""),"Data is Missing.",""))</f>
        <v/>
      </c>
      <c r="X211" s="194" t="str">
        <f>IF(B211="","",IF(AND(Input!V210="",IFERROR(VLOOKUP(K211,UIR!$A$2:$P$21,13,FALSE),"")&lt;&gt;""),"Data is Missing.",""))</f>
        <v/>
      </c>
      <c r="Y211" s="194" t="str">
        <f>IF(B211="","",IF(AND(Input!W210="",IFERROR(VLOOKUP(K211,UIR!$A$2:$P$21,14,FALSE),"")&lt;&gt;""),"Data is Missing.",""))</f>
        <v/>
      </c>
      <c r="Z211" s="194" t="str">
        <f>IF(B211="","",IF(AND(Input!X210="",IFERROR(VLOOKUP(K211,UIR!$A$2:$P$21,15,FALSE),"")&lt;&gt;""),"Data is Missing.",""))</f>
        <v/>
      </c>
      <c r="AA211" s="195" t="str">
        <f>IF(B211="","",IF(AND(Input!Y210="",IFERROR(VLOOKUP(K211,UIR!$A$2:$P$21,16,FALSE),"")&lt;&gt;""),"Data is Missing.",""))</f>
        <v/>
      </c>
      <c r="AC211" s="202" t="str">
        <f>IF(ISERROR(IF(Input!D210="","",IF(ISERROR(VLOOKUP(Input!D210,'Measure List'!$A$2:$A$30000,1,0)),"Invalid RefNo",""))),"",IF(Input!D210="","",IF(ISERROR(VLOOKUP(Input!D210,'Measure List'!$A$2:$A$30000,1,0)),"Invalid RefNo","")))</f>
        <v/>
      </c>
      <c r="AD211" s="156"/>
      <c r="AE211" s="156"/>
      <c r="AF211" s="156"/>
      <c r="AG211" s="156"/>
      <c r="AH211" s="156"/>
      <c r="AI211" s="156"/>
      <c r="AJ211" s="156"/>
      <c r="AK211" s="156"/>
      <c r="AL211" s="203" t="str">
        <f>IF(COUNTIF(Dropdowns!$K$2:$K$7,Input!S210)&gt;0,"",IF(Input!S210="","","Invalid Type"))</f>
        <v/>
      </c>
      <c r="AN211" s="204" t="str">
        <f>IF(Input!C210="","",IF(ISNUMBER(VALUE(Input!C210)),"","Needs to be a number."))</f>
        <v/>
      </c>
      <c r="AO211" s="205" t="str">
        <f>IF(Input!E210="","",IF(ISNUMBER(VALUE(Input!E210)),"","Needs to be a number."))</f>
        <v/>
      </c>
      <c r="AP211" s="205" t="str">
        <f>IF(Input!N210="","",IF(ISNUMBER(VALUE(Input!N210)),"","Needs to be a number."))</f>
        <v/>
      </c>
      <c r="AQ211" s="205" t="str">
        <f>IF(Input!O210="","",IF(ISNUMBER(VALUE(Input!O210)),"","Needs to be a number."))</f>
        <v/>
      </c>
      <c r="AR211" s="205" t="str">
        <f>IF(Input!V210="","",IF(ISNUMBER(VALUE(Input!V210)),"","Needs to be a number."))</f>
        <v/>
      </c>
      <c r="AS211" s="205" t="str">
        <f>IF(Input!W210="","",IF(ISNUMBER(VALUE(Input!W210)),"","Needs to be a number."))</f>
        <v/>
      </c>
      <c r="AT211" s="205" t="str">
        <f>IF(Input!X210="","",IF(ISNUMBER(VALUE(Input!X210)),"","Needs to be a number."))</f>
        <v/>
      </c>
      <c r="AU211" s="206" t="str">
        <f>IF(Input!Y210="","",IF(ISNUMBER(VALUE(Input!Y210)),"","Needs to be a number."))</f>
        <v/>
      </c>
      <c r="AV211" s="207"/>
      <c r="AW211" s="259" t="str">
        <f>IF(OR(VALUE(Input!C210)&lt;0,VALUE(Input!C210)&gt;100), "Invalid EEI %","")</f>
        <v/>
      </c>
      <c r="AX211" s="207"/>
      <c r="AY211" s="278" t="str">
        <f>IF(Input!E210="","",IF(VALUE(Input!E210)=0,"Do not enter 0.",""))</f>
        <v/>
      </c>
    </row>
    <row r="212" spans="2:51" x14ac:dyDescent="0.3">
      <c r="B212" s="188" t="str">
        <f>Input!A211</f>
        <v/>
      </c>
      <c r="C212" s="189" t="str">
        <f>IF(ISERROR(IF(AND(Input!$A211="",SUMPRODUCT(--(LEN(Input!$A212:'Input'!$A$1006)&gt;0))&lt;&gt;0),"Row is skipped.",IF(AND(Input!$A211="",Input!$A212=""),"", IF(Input!B211="","Data is missing.","")))),"",IF(AND(Input!$A211="",SUMPRODUCT(--(LEN(Input!$A212:'Input'!$A$1006)&gt;0))&lt;&gt;0),"Row is skipped.",IF(AND(Input!$A211="",Input!$A212=""),"", IF(Input!B211="","Data is missing.",""))))</f>
        <v/>
      </c>
      <c r="D212" s="189" t="str">
        <f>IF(ISERROR(IF(AND(Input!$A211="",SUMPRODUCT(--(LEN(Input!$A212:'Input'!$A$1006)&gt;0))&lt;&gt;0),"Row is skipped.",IF(AND(Input!$A211="",Input!$A212=""),"", IF(Input!C211="","Data is missing.","")))),"",IF(AND(Input!$A211="",SUMPRODUCT(--(LEN(Input!$A212:'Input'!$A$1006)&gt;0))&lt;&gt;0),"Row is skipped.",IF(AND(Input!$A211="",Input!$A212=""),"", IF(Input!C211="","Data is missing.",""))))</f>
        <v/>
      </c>
      <c r="E212" s="189" t="str">
        <f>IF(ISERROR(IF(AND(Input!$A211="",SUMPRODUCT(--(LEN(Input!$A212:'Input'!$A$1006)&gt;0))&lt;&gt;0),"Row is skipped.",IF(AND(Input!$A211="",Input!$A212=""),"", IF(Input!D211="","Data is missing.","")))),"",IF(AND(Input!$A211="",SUMPRODUCT(--(LEN(Input!$A212:'Input'!$A$1006)&gt;0))&lt;&gt;0),"Row is skipped.",IF(AND(Input!$A211="",Input!$A212=""),"", IF(Input!D211="","Data is missing.",""))))</f>
        <v/>
      </c>
      <c r="F212" s="189" t="str">
        <f>IF(ISERROR(IF(AND(Input!$A211="",SUMPRODUCT(--(LEN(Input!$A212:'Input'!$A$1006)&gt;0))&lt;&gt;0),"Row is skipped.",IF(AND(Input!$A211="",Input!$A212=""),"", IF(Input!E211="","Data is missing.","")))),"",IF(AND(Input!$A211="",SUMPRODUCT(--(LEN(Input!$A212:'Input'!$A$1006)&gt;0))&lt;&gt;0),"Row is skipped.",IF(AND(Input!$A211="",Input!$A212=""),"", IF(Input!E211="","Data is missing.",""))))</f>
        <v/>
      </c>
      <c r="G212" s="189" t="str">
        <f>IF(ISERROR(IF(AND(Input!$A211="",SUMPRODUCT(--(LEN(Input!$A212:'Input'!$A$1006)&gt;0))&lt;&gt;0),"Row is skipped.",IF(AND(Input!$A211="",Input!$A212=""),"", IF(Input!F211="","Data is missing.","")))),"",IF(AND(Input!$A211="",SUMPRODUCT(--(LEN(Input!$A212:'Input'!$A$1006)&gt;0))&lt;&gt;0),"Row is skipped.",IF(AND(Input!$A211="",Input!$A212=""),"", IF(Input!F211="","Data is missing.",""))))</f>
        <v/>
      </c>
      <c r="H212" s="190" t="str">
        <f>IF(ISERROR(IF(AND(Input!$A211="",SUMPRODUCT(--(LEN(Input!$A212:'Input'!$A$1006)&gt;0))&lt;&gt;0),"Row is skipped.",IF(AND(Input!$A211="",Input!$A212=""),"", IF(Input!G211="","Data is missing.","")))),"",IF(AND(Input!$A211="",SUMPRODUCT(--(LEN(Input!$A212:'Input'!$A$1006)&gt;0))&lt;&gt;0),"Row is skipped.",IF(AND(Input!$A211="",Input!$A212=""),"", IF(Input!G211="","Data is missing.",""))))</f>
        <v/>
      </c>
      <c r="I212" s="156"/>
      <c r="J212" s="191" t="str">
        <f>IFERROR(VLOOKUP(VLOOKUP(Input!$D211,'Measure List'!$A:$AN,40,FALSE),UIR!$A$1:$Q$27,17,FALSE),"")</f>
        <v/>
      </c>
      <c r="K212" s="192" t="str">
        <f>IFERROR(VLOOKUP(Input!$D211,'Measure List'!$A:$AN,40,FALSE),"")</f>
        <v/>
      </c>
      <c r="L212" s="156"/>
      <c r="M212" s="193" t="str">
        <f>IF(B212="","",IF(AND(Input!H211="",IFERROR(VLOOKUP(K212,UIR!$A$2:$P$21,2,FALSE),"")&lt;&gt;""),"Data is Missing.",""))</f>
        <v/>
      </c>
      <c r="N212" s="194" t="str">
        <f>IF(B212="","",IF(AND(Input!I211="",IFERROR(VLOOKUP(K212,UIR!$A$2:$P$21,3,FALSE),"")&lt;&gt;""),"Data is Missing.",""))</f>
        <v/>
      </c>
      <c r="O212" s="194" t="str">
        <f>IF(B212="","",IF(AND(Input!J211="",IFERROR(VLOOKUP(K212,UIR!$A$2:$P$21,4,FALSE),"")&lt;&gt;""),"Data is Missing.",""))</f>
        <v/>
      </c>
      <c r="P212" s="194" t="str">
        <f>IF(B212="","",IF(AND(Input!K211="",IFERROR(VLOOKUP(K212,UIR!$A$2:$P$21,5,FALSE),"")&lt;&gt;""),"Data is Missing.",""))</f>
        <v/>
      </c>
      <c r="Q212" s="194" t="str">
        <f>IF(B212="","",IF(AND(Input!L211="",IFERROR(VLOOKUP(K212,UIR!$A$2:$P$21,6,FALSE),"")&lt;&gt;""),"Data is Missing.",""))</f>
        <v/>
      </c>
      <c r="R212" s="194" t="str">
        <f>IF(B212="","",IF(AND(Input!M211="",IFERROR(VLOOKUP(K212,UIR!$A$2:$P$21,7,FALSE),"")&lt;&gt;""),"Data is Missing.",""))</f>
        <v/>
      </c>
      <c r="S212" s="194" t="str">
        <f>IF(B212="","",IF(AND(Input!P211="",IFERROR(VLOOKUP(K212,UIR!$A$2:$P$21,8,FALSE),"")&lt;&gt;""),"Data is Missing.",""))</f>
        <v/>
      </c>
      <c r="T212" s="194" t="str">
        <f>IF(B212="","",IF(AND(Input!Q211="",IFERROR(VLOOKUP(K212,UIR!$A$2:$P$21,9,FALSE),"")&lt;&gt;""),"Data is Missing.",""))</f>
        <v/>
      </c>
      <c r="U212" s="194"/>
      <c r="V212" s="194" t="str">
        <f>IF(B212="","",IF(AND(Input!S211="",IFERROR(VLOOKUP(K212,UIR!$A$2:$P$21,11,FALSE),"")&lt;&gt;""),"Data is Missing.",""))</f>
        <v/>
      </c>
      <c r="W212" s="194" t="str">
        <f>IF(B212="","",IF(AND(Input!T211="",IFERROR(VLOOKUP(K212,UIR!$A$2:$P$21,12,FALSE),"")&lt;&gt;""),"Data is Missing.",""))</f>
        <v/>
      </c>
      <c r="X212" s="194" t="str">
        <f>IF(B212="","",IF(AND(Input!V211="",IFERROR(VLOOKUP(K212,UIR!$A$2:$P$21,13,FALSE),"")&lt;&gt;""),"Data is Missing.",""))</f>
        <v/>
      </c>
      <c r="Y212" s="194" t="str">
        <f>IF(B212="","",IF(AND(Input!W211="",IFERROR(VLOOKUP(K212,UIR!$A$2:$P$21,14,FALSE),"")&lt;&gt;""),"Data is Missing.",""))</f>
        <v/>
      </c>
      <c r="Z212" s="194" t="str">
        <f>IF(B212="","",IF(AND(Input!X211="",IFERROR(VLOOKUP(K212,UIR!$A$2:$P$21,15,FALSE),"")&lt;&gt;""),"Data is Missing.",""))</f>
        <v/>
      </c>
      <c r="AA212" s="195" t="str">
        <f>IF(B212="","",IF(AND(Input!Y211="",IFERROR(VLOOKUP(K212,UIR!$A$2:$P$21,16,FALSE),"")&lt;&gt;""),"Data is Missing.",""))</f>
        <v/>
      </c>
      <c r="AC212" s="202" t="str">
        <f>IF(ISERROR(IF(Input!D211="","",IF(ISERROR(VLOOKUP(Input!D211,'Measure List'!$A$2:$A$30000,1,0)),"Invalid RefNo",""))),"",IF(Input!D211="","",IF(ISERROR(VLOOKUP(Input!D211,'Measure List'!$A$2:$A$30000,1,0)),"Invalid RefNo","")))</f>
        <v/>
      </c>
      <c r="AD212" s="156"/>
      <c r="AE212" s="156"/>
      <c r="AF212" s="156"/>
      <c r="AG212" s="156"/>
      <c r="AH212" s="156"/>
      <c r="AI212" s="156"/>
      <c r="AJ212" s="156"/>
      <c r="AK212" s="156"/>
      <c r="AL212" s="203" t="str">
        <f>IF(COUNTIF(Dropdowns!$K$2:$K$7,Input!S211)&gt;0,"",IF(Input!S211="","","Invalid Type"))</f>
        <v/>
      </c>
      <c r="AN212" s="204" t="str">
        <f>IF(Input!C211="","",IF(ISNUMBER(VALUE(Input!C211)),"","Needs to be a number."))</f>
        <v/>
      </c>
      <c r="AO212" s="205" t="str">
        <f>IF(Input!E211="","",IF(ISNUMBER(VALUE(Input!E211)),"","Needs to be a number."))</f>
        <v/>
      </c>
      <c r="AP212" s="205" t="str">
        <f>IF(Input!N211="","",IF(ISNUMBER(VALUE(Input!N211)),"","Needs to be a number."))</f>
        <v/>
      </c>
      <c r="AQ212" s="205" t="str">
        <f>IF(Input!O211="","",IF(ISNUMBER(VALUE(Input!O211)),"","Needs to be a number."))</f>
        <v/>
      </c>
      <c r="AR212" s="205" t="str">
        <f>IF(Input!V211="","",IF(ISNUMBER(VALUE(Input!V211)),"","Needs to be a number."))</f>
        <v/>
      </c>
      <c r="AS212" s="205" t="str">
        <f>IF(Input!W211="","",IF(ISNUMBER(VALUE(Input!W211)),"","Needs to be a number."))</f>
        <v/>
      </c>
      <c r="AT212" s="205" t="str">
        <f>IF(Input!X211="","",IF(ISNUMBER(VALUE(Input!X211)),"","Needs to be a number."))</f>
        <v/>
      </c>
      <c r="AU212" s="206" t="str">
        <f>IF(Input!Y211="","",IF(ISNUMBER(VALUE(Input!Y211)),"","Needs to be a number."))</f>
        <v/>
      </c>
      <c r="AV212" s="207"/>
      <c r="AW212" s="259" t="str">
        <f>IF(OR(VALUE(Input!C211)&lt;0,VALUE(Input!C211)&gt;100), "Invalid EEI %","")</f>
        <v/>
      </c>
      <c r="AX212" s="207"/>
      <c r="AY212" s="278" t="str">
        <f>IF(Input!E211="","",IF(VALUE(Input!E211)=0,"Do not enter 0.",""))</f>
        <v/>
      </c>
    </row>
    <row r="213" spans="2:51" x14ac:dyDescent="0.3">
      <c r="B213" s="188" t="str">
        <f>Input!A212</f>
        <v/>
      </c>
      <c r="C213" s="189" t="str">
        <f>IF(ISERROR(IF(AND(Input!$A212="",SUMPRODUCT(--(LEN(Input!$A213:'Input'!$A$1006)&gt;0))&lt;&gt;0),"Row is skipped.",IF(AND(Input!$A212="",Input!$A213=""),"", IF(Input!B212="","Data is missing.","")))),"",IF(AND(Input!$A212="",SUMPRODUCT(--(LEN(Input!$A213:'Input'!$A$1006)&gt;0))&lt;&gt;0),"Row is skipped.",IF(AND(Input!$A212="",Input!$A213=""),"", IF(Input!B212="","Data is missing.",""))))</f>
        <v/>
      </c>
      <c r="D213" s="189" t="str">
        <f>IF(ISERROR(IF(AND(Input!$A212="",SUMPRODUCT(--(LEN(Input!$A213:'Input'!$A$1006)&gt;0))&lt;&gt;0),"Row is skipped.",IF(AND(Input!$A212="",Input!$A213=""),"", IF(Input!C212="","Data is missing.","")))),"",IF(AND(Input!$A212="",SUMPRODUCT(--(LEN(Input!$A213:'Input'!$A$1006)&gt;0))&lt;&gt;0),"Row is skipped.",IF(AND(Input!$A212="",Input!$A213=""),"", IF(Input!C212="","Data is missing.",""))))</f>
        <v/>
      </c>
      <c r="E213" s="189" t="str">
        <f>IF(ISERROR(IF(AND(Input!$A212="",SUMPRODUCT(--(LEN(Input!$A213:'Input'!$A$1006)&gt;0))&lt;&gt;0),"Row is skipped.",IF(AND(Input!$A212="",Input!$A213=""),"", IF(Input!D212="","Data is missing.","")))),"",IF(AND(Input!$A212="",SUMPRODUCT(--(LEN(Input!$A213:'Input'!$A$1006)&gt;0))&lt;&gt;0),"Row is skipped.",IF(AND(Input!$A212="",Input!$A213=""),"", IF(Input!D212="","Data is missing.",""))))</f>
        <v/>
      </c>
      <c r="F213" s="189" t="str">
        <f>IF(ISERROR(IF(AND(Input!$A212="",SUMPRODUCT(--(LEN(Input!$A213:'Input'!$A$1006)&gt;0))&lt;&gt;0),"Row is skipped.",IF(AND(Input!$A212="",Input!$A213=""),"", IF(Input!E212="","Data is missing.","")))),"",IF(AND(Input!$A212="",SUMPRODUCT(--(LEN(Input!$A213:'Input'!$A$1006)&gt;0))&lt;&gt;0),"Row is skipped.",IF(AND(Input!$A212="",Input!$A213=""),"", IF(Input!E212="","Data is missing.",""))))</f>
        <v/>
      </c>
      <c r="G213" s="189" t="str">
        <f>IF(ISERROR(IF(AND(Input!$A212="",SUMPRODUCT(--(LEN(Input!$A213:'Input'!$A$1006)&gt;0))&lt;&gt;0),"Row is skipped.",IF(AND(Input!$A212="",Input!$A213=""),"", IF(Input!F212="","Data is missing.","")))),"",IF(AND(Input!$A212="",SUMPRODUCT(--(LEN(Input!$A213:'Input'!$A$1006)&gt;0))&lt;&gt;0),"Row is skipped.",IF(AND(Input!$A212="",Input!$A213=""),"", IF(Input!F212="","Data is missing.",""))))</f>
        <v/>
      </c>
      <c r="H213" s="190" t="str">
        <f>IF(ISERROR(IF(AND(Input!$A212="",SUMPRODUCT(--(LEN(Input!$A213:'Input'!$A$1006)&gt;0))&lt;&gt;0),"Row is skipped.",IF(AND(Input!$A212="",Input!$A213=""),"", IF(Input!G212="","Data is missing.","")))),"",IF(AND(Input!$A212="",SUMPRODUCT(--(LEN(Input!$A213:'Input'!$A$1006)&gt;0))&lt;&gt;0),"Row is skipped.",IF(AND(Input!$A212="",Input!$A213=""),"", IF(Input!G212="","Data is missing.",""))))</f>
        <v/>
      </c>
      <c r="I213" s="156"/>
      <c r="J213" s="191" t="str">
        <f>IFERROR(VLOOKUP(VLOOKUP(Input!$D212,'Measure List'!$A:$AN,40,FALSE),UIR!$A$1:$Q$27,17,FALSE),"")</f>
        <v/>
      </c>
      <c r="K213" s="192" t="str">
        <f>IFERROR(VLOOKUP(Input!$D212,'Measure List'!$A:$AN,40,FALSE),"")</f>
        <v/>
      </c>
      <c r="L213" s="156"/>
      <c r="M213" s="193" t="str">
        <f>IF(B213="","",IF(AND(Input!H212="",IFERROR(VLOOKUP(K213,UIR!$A$2:$P$21,2,FALSE),"")&lt;&gt;""),"Data is Missing.",""))</f>
        <v/>
      </c>
      <c r="N213" s="194" t="str">
        <f>IF(B213="","",IF(AND(Input!I212="",IFERROR(VLOOKUP(K213,UIR!$A$2:$P$21,3,FALSE),"")&lt;&gt;""),"Data is Missing.",""))</f>
        <v/>
      </c>
      <c r="O213" s="194" t="str">
        <f>IF(B213="","",IF(AND(Input!J212="",IFERROR(VLOOKUP(K213,UIR!$A$2:$P$21,4,FALSE),"")&lt;&gt;""),"Data is Missing.",""))</f>
        <v/>
      </c>
      <c r="P213" s="194" t="str">
        <f>IF(B213="","",IF(AND(Input!K212="",IFERROR(VLOOKUP(K213,UIR!$A$2:$P$21,5,FALSE),"")&lt;&gt;""),"Data is Missing.",""))</f>
        <v/>
      </c>
      <c r="Q213" s="194" t="str">
        <f>IF(B213="","",IF(AND(Input!L212="",IFERROR(VLOOKUP(K213,UIR!$A$2:$P$21,6,FALSE),"")&lt;&gt;""),"Data is Missing.",""))</f>
        <v/>
      </c>
      <c r="R213" s="194" t="str">
        <f>IF(B213="","",IF(AND(Input!M212="",IFERROR(VLOOKUP(K213,UIR!$A$2:$P$21,7,FALSE),"")&lt;&gt;""),"Data is Missing.",""))</f>
        <v/>
      </c>
      <c r="S213" s="194" t="str">
        <f>IF(B213="","",IF(AND(Input!P212="",IFERROR(VLOOKUP(K213,UIR!$A$2:$P$21,8,FALSE),"")&lt;&gt;""),"Data is Missing.",""))</f>
        <v/>
      </c>
      <c r="T213" s="194" t="str">
        <f>IF(B213="","",IF(AND(Input!Q212="",IFERROR(VLOOKUP(K213,UIR!$A$2:$P$21,9,FALSE),"")&lt;&gt;""),"Data is Missing.",""))</f>
        <v/>
      </c>
      <c r="U213" s="194"/>
      <c r="V213" s="194" t="str">
        <f>IF(B213="","",IF(AND(Input!S212="",IFERROR(VLOOKUP(K213,UIR!$A$2:$P$21,11,FALSE),"")&lt;&gt;""),"Data is Missing.",""))</f>
        <v/>
      </c>
      <c r="W213" s="194" t="str">
        <f>IF(B213="","",IF(AND(Input!T212="",IFERROR(VLOOKUP(K213,UIR!$A$2:$P$21,12,FALSE),"")&lt;&gt;""),"Data is Missing.",""))</f>
        <v/>
      </c>
      <c r="X213" s="194" t="str">
        <f>IF(B213="","",IF(AND(Input!V212="",IFERROR(VLOOKUP(K213,UIR!$A$2:$P$21,13,FALSE),"")&lt;&gt;""),"Data is Missing.",""))</f>
        <v/>
      </c>
      <c r="Y213" s="194" t="str">
        <f>IF(B213="","",IF(AND(Input!W212="",IFERROR(VLOOKUP(K213,UIR!$A$2:$P$21,14,FALSE),"")&lt;&gt;""),"Data is Missing.",""))</f>
        <v/>
      </c>
      <c r="Z213" s="194" t="str">
        <f>IF(B213="","",IF(AND(Input!X212="",IFERROR(VLOOKUP(K213,UIR!$A$2:$P$21,15,FALSE),"")&lt;&gt;""),"Data is Missing.",""))</f>
        <v/>
      </c>
      <c r="AA213" s="195" t="str">
        <f>IF(B213="","",IF(AND(Input!Y212="",IFERROR(VLOOKUP(K213,UIR!$A$2:$P$21,16,FALSE),"")&lt;&gt;""),"Data is Missing.",""))</f>
        <v/>
      </c>
      <c r="AC213" s="202" t="str">
        <f>IF(ISERROR(IF(Input!D212="","",IF(ISERROR(VLOOKUP(Input!D212,'Measure List'!$A$2:$A$30000,1,0)),"Invalid RefNo",""))),"",IF(Input!D212="","",IF(ISERROR(VLOOKUP(Input!D212,'Measure List'!$A$2:$A$30000,1,0)),"Invalid RefNo","")))</f>
        <v/>
      </c>
      <c r="AD213" s="156"/>
      <c r="AE213" s="156"/>
      <c r="AF213" s="156"/>
      <c r="AG213" s="156"/>
      <c r="AH213" s="156"/>
      <c r="AI213" s="156"/>
      <c r="AJ213" s="156"/>
      <c r="AK213" s="156"/>
      <c r="AL213" s="203" t="str">
        <f>IF(COUNTIF(Dropdowns!$K$2:$K$7,Input!S212)&gt;0,"",IF(Input!S212="","","Invalid Type"))</f>
        <v/>
      </c>
      <c r="AN213" s="204" t="str">
        <f>IF(Input!C212="","",IF(ISNUMBER(VALUE(Input!C212)),"","Needs to be a number."))</f>
        <v/>
      </c>
      <c r="AO213" s="205" t="str">
        <f>IF(Input!E212="","",IF(ISNUMBER(VALUE(Input!E212)),"","Needs to be a number."))</f>
        <v/>
      </c>
      <c r="AP213" s="205" t="str">
        <f>IF(Input!N212="","",IF(ISNUMBER(VALUE(Input!N212)),"","Needs to be a number."))</f>
        <v/>
      </c>
      <c r="AQ213" s="205" t="str">
        <f>IF(Input!O212="","",IF(ISNUMBER(VALUE(Input!O212)),"","Needs to be a number."))</f>
        <v/>
      </c>
      <c r="AR213" s="205" t="str">
        <f>IF(Input!V212="","",IF(ISNUMBER(VALUE(Input!V212)),"","Needs to be a number."))</f>
        <v/>
      </c>
      <c r="AS213" s="205" t="str">
        <f>IF(Input!W212="","",IF(ISNUMBER(VALUE(Input!W212)),"","Needs to be a number."))</f>
        <v/>
      </c>
      <c r="AT213" s="205" t="str">
        <f>IF(Input!X212="","",IF(ISNUMBER(VALUE(Input!X212)),"","Needs to be a number."))</f>
        <v/>
      </c>
      <c r="AU213" s="206" t="str">
        <f>IF(Input!Y212="","",IF(ISNUMBER(VALUE(Input!Y212)),"","Needs to be a number."))</f>
        <v/>
      </c>
      <c r="AV213" s="207"/>
      <c r="AW213" s="259" t="str">
        <f>IF(OR(VALUE(Input!C212)&lt;0,VALUE(Input!C212)&gt;100), "Invalid EEI %","")</f>
        <v/>
      </c>
      <c r="AX213" s="207"/>
      <c r="AY213" s="278" t="str">
        <f>IF(Input!E212="","",IF(VALUE(Input!E212)=0,"Do not enter 0.",""))</f>
        <v/>
      </c>
    </row>
    <row r="214" spans="2:51" x14ac:dyDescent="0.3">
      <c r="B214" s="188" t="str">
        <f>Input!A213</f>
        <v/>
      </c>
      <c r="C214" s="189" t="str">
        <f>IF(ISERROR(IF(AND(Input!$A213="",SUMPRODUCT(--(LEN(Input!$A214:'Input'!$A$1006)&gt;0))&lt;&gt;0),"Row is skipped.",IF(AND(Input!$A213="",Input!$A214=""),"", IF(Input!B213="","Data is missing.","")))),"",IF(AND(Input!$A213="",SUMPRODUCT(--(LEN(Input!$A214:'Input'!$A$1006)&gt;0))&lt;&gt;0),"Row is skipped.",IF(AND(Input!$A213="",Input!$A214=""),"", IF(Input!B213="","Data is missing.",""))))</f>
        <v/>
      </c>
      <c r="D214" s="189" t="str">
        <f>IF(ISERROR(IF(AND(Input!$A213="",SUMPRODUCT(--(LEN(Input!$A214:'Input'!$A$1006)&gt;0))&lt;&gt;0),"Row is skipped.",IF(AND(Input!$A213="",Input!$A214=""),"", IF(Input!C213="","Data is missing.","")))),"",IF(AND(Input!$A213="",SUMPRODUCT(--(LEN(Input!$A214:'Input'!$A$1006)&gt;0))&lt;&gt;0),"Row is skipped.",IF(AND(Input!$A213="",Input!$A214=""),"", IF(Input!C213="","Data is missing.",""))))</f>
        <v/>
      </c>
      <c r="E214" s="189" t="str">
        <f>IF(ISERROR(IF(AND(Input!$A213="",SUMPRODUCT(--(LEN(Input!$A214:'Input'!$A$1006)&gt;0))&lt;&gt;0),"Row is skipped.",IF(AND(Input!$A213="",Input!$A214=""),"", IF(Input!D213="","Data is missing.","")))),"",IF(AND(Input!$A213="",SUMPRODUCT(--(LEN(Input!$A214:'Input'!$A$1006)&gt;0))&lt;&gt;0),"Row is skipped.",IF(AND(Input!$A213="",Input!$A214=""),"", IF(Input!D213="","Data is missing.",""))))</f>
        <v/>
      </c>
      <c r="F214" s="189" t="str">
        <f>IF(ISERROR(IF(AND(Input!$A213="",SUMPRODUCT(--(LEN(Input!$A214:'Input'!$A$1006)&gt;0))&lt;&gt;0),"Row is skipped.",IF(AND(Input!$A213="",Input!$A214=""),"", IF(Input!E213="","Data is missing.","")))),"",IF(AND(Input!$A213="",SUMPRODUCT(--(LEN(Input!$A214:'Input'!$A$1006)&gt;0))&lt;&gt;0),"Row is skipped.",IF(AND(Input!$A213="",Input!$A214=""),"", IF(Input!E213="","Data is missing.",""))))</f>
        <v/>
      </c>
      <c r="G214" s="189" t="str">
        <f>IF(ISERROR(IF(AND(Input!$A213="",SUMPRODUCT(--(LEN(Input!$A214:'Input'!$A$1006)&gt;0))&lt;&gt;0),"Row is skipped.",IF(AND(Input!$A213="",Input!$A214=""),"", IF(Input!F213="","Data is missing.","")))),"",IF(AND(Input!$A213="",SUMPRODUCT(--(LEN(Input!$A214:'Input'!$A$1006)&gt;0))&lt;&gt;0),"Row is skipped.",IF(AND(Input!$A213="",Input!$A214=""),"", IF(Input!F213="","Data is missing.",""))))</f>
        <v/>
      </c>
      <c r="H214" s="190" t="str">
        <f>IF(ISERROR(IF(AND(Input!$A213="",SUMPRODUCT(--(LEN(Input!$A214:'Input'!$A$1006)&gt;0))&lt;&gt;0),"Row is skipped.",IF(AND(Input!$A213="",Input!$A214=""),"", IF(Input!G213="","Data is missing.","")))),"",IF(AND(Input!$A213="",SUMPRODUCT(--(LEN(Input!$A214:'Input'!$A$1006)&gt;0))&lt;&gt;0),"Row is skipped.",IF(AND(Input!$A213="",Input!$A214=""),"", IF(Input!G213="","Data is missing.",""))))</f>
        <v/>
      </c>
      <c r="I214" s="156"/>
      <c r="J214" s="191" t="str">
        <f>IFERROR(VLOOKUP(VLOOKUP(Input!$D213,'Measure List'!$A:$AN,40,FALSE),UIR!$A$1:$Q$27,17,FALSE),"")</f>
        <v/>
      </c>
      <c r="K214" s="192" t="str">
        <f>IFERROR(VLOOKUP(Input!$D213,'Measure List'!$A:$AN,40,FALSE),"")</f>
        <v/>
      </c>
      <c r="L214" s="156"/>
      <c r="M214" s="193" t="str">
        <f>IF(B214="","",IF(AND(Input!H213="",IFERROR(VLOOKUP(K214,UIR!$A$2:$P$21,2,FALSE),"")&lt;&gt;""),"Data is Missing.",""))</f>
        <v/>
      </c>
      <c r="N214" s="194" t="str">
        <f>IF(B214="","",IF(AND(Input!I213="",IFERROR(VLOOKUP(K214,UIR!$A$2:$P$21,3,FALSE),"")&lt;&gt;""),"Data is Missing.",""))</f>
        <v/>
      </c>
      <c r="O214" s="194" t="str">
        <f>IF(B214="","",IF(AND(Input!J213="",IFERROR(VLOOKUP(K214,UIR!$A$2:$P$21,4,FALSE),"")&lt;&gt;""),"Data is Missing.",""))</f>
        <v/>
      </c>
      <c r="P214" s="194" t="str">
        <f>IF(B214="","",IF(AND(Input!K213="",IFERROR(VLOOKUP(K214,UIR!$A$2:$P$21,5,FALSE),"")&lt;&gt;""),"Data is Missing.",""))</f>
        <v/>
      </c>
      <c r="Q214" s="194" t="str">
        <f>IF(B214="","",IF(AND(Input!L213="",IFERROR(VLOOKUP(K214,UIR!$A$2:$P$21,6,FALSE),"")&lt;&gt;""),"Data is Missing.",""))</f>
        <v/>
      </c>
      <c r="R214" s="194" t="str">
        <f>IF(B214="","",IF(AND(Input!M213="",IFERROR(VLOOKUP(K214,UIR!$A$2:$P$21,7,FALSE),"")&lt;&gt;""),"Data is Missing.",""))</f>
        <v/>
      </c>
      <c r="S214" s="194" t="str">
        <f>IF(B214="","",IF(AND(Input!P213="",IFERROR(VLOOKUP(K214,UIR!$A$2:$P$21,8,FALSE),"")&lt;&gt;""),"Data is Missing.",""))</f>
        <v/>
      </c>
      <c r="T214" s="194" t="str">
        <f>IF(B214="","",IF(AND(Input!Q213="",IFERROR(VLOOKUP(K214,UIR!$A$2:$P$21,9,FALSE),"")&lt;&gt;""),"Data is Missing.",""))</f>
        <v/>
      </c>
      <c r="U214" s="194"/>
      <c r="V214" s="194" t="str">
        <f>IF(B214="","",IF(AND(Input!S213="",IFERROR(VLOOKUP(K214,UIR!$A$2:$P$21,11,FALSE),"")&lt;&gt;""),"Data is Missing.",""))</f>
        <v/>
      </c>
      <c r="W214" s="194" t="str">
        <f>IF(B214="","",IF(AND(Input!T213="",IFERROR(VLOOKUP(K214,UIR!$A$2:$P$21,12,FALSE),"")&lt;&gt;""),"Data is Missing.",""))</f>
        <v/>
      </c>
      <c r="X214" s="194" t="str">
        <f>IF(B214="","",IF(AND(Input!V213="",IFERROR(VLOOKUP(K214,UIR!$A$2:$P$21,13,FALSE),"")&lt;&gt;""),"Data is Missing.",""))</f>
        <v/>
      </c>
      <c r="Y214" s="194" t="str">
        <f>IF(B214="","",IF(AND(Input!W213="",IFERROR(VLOOKUP(K214,UIR!$A$2:$P$21,14,FALSE),"")&lt;&gt;""),"Data is Missing.",""))</f>
        <v/>
      </c>
      <c r="Z214" s="194" t="str">
        <f>IF(B214="","",IF(AND(Input!X213="",IFERROR(VLOOKUP(K214,UIR!$A$2:$P$21,15,FALSE),"")&lt;&gt;""),"Data is Missing.",""))</f>
        <v/>
      </c>
      <c r="AA214" s="195" t="str">
        <f>IF(B214="","",IF(AND(Input!Y213="",IFERROR(VLOOKUP(K214,UIR!$A$2:$P$21,16,FALSE),"")&lt;&gt;""),"Data is Missing.",""))</f>
        <v/>
      </c>
      <c r="AC214" s="202" t="str">
        <f>IF(ISERROR(IF(Input!D213="","",IF(ISERROR(VLOOKUP(Input!D213,'Measure List'!$A$2:$A$30000,1,0)),"Invalid RefNo",""))),"",IF(Input!D213="","",IF(ISERROR(VLOOKUP(Input!D213,'Measure List'!$A$2:$A$30000,1,0)),"Invalid RefNo","")))</f>
        <v/>
      </c>
      <c r="AD214" s="156"/>
      <c r="AE214" s="156"/>
      <c r="AF214" s="156"/>
      <c r="AG214" s="156"/>
      <c r="AH214" s="156"/>
      <c r="AI214" s="156"/>
      <c r="AJ214" s="156"/>
      <c r="AK214" s="156"/>
      <c r="AL214" s="203" t="str">
        <f>IF(COUNTIF(Dropdowns!$K$2:$K$7,Input!S213)&gt;0,"",IF(Input!S213="","","Invalid Type"))</f>
        <v/>
      </c>
      <c r="AN214" s="204" t="str">
        <f>IF(Input!C213="","",IF(ISNUMBER(VALUE(Input!C213)),"","Needs to be a number."))</f>
        <v/>
      </c>
      <c r="AO214" s="205" t="str">
        <f>IF(Input!E213="","",IF(ISNUMBER(VALUE(Input!E213)),"","Needs to be a number."))</f>
        <v/>
      </c>
      <c r="AP214" s="205" t="str">
        <f>IF(Input!N213="","",IF(ISNUMBER(VALUE(Input!N213)),"","Needs to be a number."))</f>
        <v/>
      </c>
      <c r="AQ214" s="205" t="str">
        <f>IF(Input!O213="","",IF(ISNUMBER(VALUE(Input!O213)),"","Needs to be a number."))</f>
        <v/>
      </c>
      <c r="AR214" s="205" t="str">
        <f>IF(Input!V213="","",IF(ISNUMBER(VALUE(Input!V213)),"","Needs to be a number."))</f>
        <v/>
      </c>
      <c r="AS214" s="205" t="str">
        <f>IF(Input!W213="","",IF(ISNUMBER(VALUE(Input!W213)),"","Needs to be a number."))</f>
        <v/>
      </c>
      <c r="AT214" s="205" t="str">
        <f>IF(Input!X213="","",IF(ISNUMBER(VALUE(Input!X213)),"","Needs to be a number."))</f>
        <v/>
      </c>
      <c r="AU214" s="206" t="str">
        <f>IF(Input!Y213="","",IF(ISNUMBER(VALUE(Input!Y213)),"","Needs to be a number."))</f>
        <v/>
      </c>
      <c r="AV214" s="207"/>
      <c r="AW214" s="259" t="str">
        <f>IF(OR(VALUE(Input!C213)&lt;0,VALUE(Input!C213)&gt;100), "Invalid EEI %","")</f>
        <v/>
      </c>
      <c r="AX214" s="207"/>
      <c r="AY214" s="278" t="str">
        <f>IF(Input!E213="","",IF(VALUE(Input!E213)=0,"Do not enter 0.",""))</f>
        <v/>
      </c>
    </row>
    <row r="215" spans="2:51" x14ac:dyDescent="0.3">
      <c r="B215" s="188" t="str">
        <f>Input!A214</f>
        <v/>
      </c>
      <c r="C215" s="189" t="str">
        <f>IF(ISERROR(IF(AND(Input!$A214="",SUMPRODUCT(--(LEN(Input!$A215:'Input'!$A$1006)&gt;0))&lt;&gt;0),"Row is skipped.",IF(AND(Input!$A214="",Input!$A215=""),"", IF(Input!B214="","Data is missing.","")))),"",IF(AND(Input!$A214="",SUMPRODUCT(--(LEN(Input!$A215:'Input'!$A$1006)&gt;0))&lt;&gt;0),"Row is skipped.",IF(AND(Input!$A214="",Input!$A215=""),"", IF(Input!B214="","Data is missing.",""))))</f>
        <v/>
      </c>
      <c r="D215" s="189" t="str">
        <f>IF(ISERROR(IF(AND(Input!$A214="",SUMPRODUCT(--(LEN(Input!$A215:'Input'!$A$1006)&gt;0))&lt;&gt;0),"Row is skipped.",IF(AND(Input!$A214="",Input!$A215=""),"", IF(Input!C214="","Data is missing.","")))),"",IF(AND(Input!$A214="",SUMPRODUCT(--(LEN(Input!$A215:'Input'!$A$1006)&gt;0))&lt;&gt;0),"Row is skipped.",IF(AND(Input!$A214="",Input!$A215=""),"", IF(Input!C214="","Data is missing.",""))))</f>
        <v/>
      </c>
      <c r="E215" s="189" t="str">
        <f>IF(ISERROR(IF(AND(Input!$A214="",SUMPRODUCT(--(LEN(Input!$A215:'Input'!$A$1006)&gt;0))&lt;&gt;0),"Row is skipped.",IF(AND(Input!$A214="",Input!$A215=""),"", IF(Input!D214="","Data is missing.","")))),"",IF(AND(Input!$A214="",SUMPRODUCT(--(LEN(Input!$A215:'Input'!$A$1006)&gt;0))&lt;&gt;0),"Row is skipped.",IF(AND(Input!$A214="",Input!$A215=""),"", IF(Input!D214="","Data is missing.",""))))</f>
        <v/>
      </c>
      <c r="F215" s="189" t="str">
        <f>IF(ISERROR(IF(AND(Input!$A214="",SUMPRODUCT(--(LEN(Input!$A215:'Input'!$A$1006)&gt;0))&lt;&gt;0),"Row is skipped.",IF(AND(Input!$A214="",Input!$A215=""),"", IF(Input!E214="","Data is missing.","")))),"",IF(AND(Input!$A214="",SUMPRODUCT(--(LEN(Input!$A215:'Input'!$A$1006)&gt;0))&lt;&gt;0),"Row is skipped.",IF(AND(Input!$A214="",Input!$A215=""),"", IF(Input!E214="","Data is missing.",""))))</f>
        <v/>
      </c>
      <c r="G215" s="189" t="str">
        <f>IF(ISERROR(IF(AND(Input!$A214="",SUMPRODUCT(--(LEN(Input!$A215:'Input'!$A$1006)&gt;0))&lt;&gt;0),"Row is skipped.",IF(AND(Input!$A214="",Input!$A215=""),"", IF(Input!F214="","Data is missing.","")))),"",IF(AND(Input!$A214="",SUMPRODUCT(--(LEN(Input!$A215:'Input'!$A$1006)&gt;0))&lt;&gt;0),"Row is skipped.",IF(AND(Input!$A214="",Input!$A215=""),"", IF(Input!F214="","Data is missing.",""))))</f>
        <v/>
      </c>
      <c r="H215" s="190" t="str">
        <f>IF(ISERROR(IF(AND(Input!$A214="",SUMPRODUCT(--(LEN(Input!$A215:'Input'!$A$1006)&gt;0))&lt;&gt;0),"Row is skipped.",IF(AND(Input!$A214="",Input!$A215=""),"", IF(Input!G214="","Data is missing.","")))),"",IF(AND(Input!$A214="",SUMPRODUCT(--(LEN(Input!$A215:'Input'!$A$1006)&gt;0))&lt;&gt;0),"Row is skipped.",IF(AND(Input!$A214="",Input!$A215=""),"", IF(Input!G214="","Data is missing.",""))))</f>
        <v/>
      </c>
      <c r="I215" s="156"/>
      <c r="J215" s="191" t="str">
        <f>IFERROR(VLOOKUP(VLOOKUP(Input!$D214,'Measure List'!$A:$AN,40,FALSE),UIR!$A$1:$Q$27,17,FALSE),"")</f>
        <v/>
      </c>
      <c r="K215" s="192" t="str">
        <f>IFERROR(VLOOKUP(Input!$D214,'Measure List'!$A:$AN,40,FALSE),"")</f>
        <v/>
      </c>
      <c r="L215" s="156"/>
      <c r="M215" s="193" t="str">
        <f>IF(B215="","",IF(AND(Input!H214="",IFERROR(VLOOKUP(K215,UIR!$A$2:$P$21,2,FALSE),"")&lt;&gt;""),"Data is Missing.",""))</f>
        <v/>
      </c>
      <c r="N215" s="194" t="str">
        <f>IF(B215="","",IF(AND(Input!I214="",IFERROR(VLOOKUP(K215,UIR!$A$2:$P$21,3,FALSE),"")&lt;&gt;""),"Data is Missing.",""))</f>
        <v/>
      </c>
      <c r="O215" s="194" t="str">
        <f>IF(B215="","",IF(AND(Input!J214="",IFERROR(VLOOKUP(K215,UIR!$A$2:$P$21,4,FALSE),"")&lt;&gt;""),"Data is Missing.",""))</f>
        <v/>
      </c>
      <c r="P215" s="194" t="str">
        <f>IF(B215="","",IF(AND(Input!K214="",IFERROR(VLOOKUP(K215,UIR!$A$2:$P$21,5,FALSE),"")&lt;&gt;""),"Data is Missing.",""))</f>
        <v/>
      </c>
      <c r="Q215" s="194" t="str">
        <f>IF(B215="","",IF(AND(Input!L214="",IFERROR(VLOOKUP(K215,UIR!$A$2:$P$21,6,FALSE),"")&lt;&gt;""),"Data is Missing.",""))</f>
        <v/>
      </c>
      <c r="R215" s="194" t="str">
        <f>IF(B215="","",IF(AND(Input!M214="",IFERROR(VLOOKUP(K215,UIR!$A$2:$P$21,7,FALSE),"")&lt;&gt;""),"Data is Missing.",""))</f>
        <v/>
      </c>
      <c r="S215" s="194" t="str">
        <f>IF(B215="","",IF(AND(Input!P214="",IFERROR(VLOOKUP(K215,UIR!$A$2:$P$21,8,FALSE),"")&lt;&gt;""),"Data is Missing.",""))</f>
        <v/>
      </c>
      <c r="T215" s="194" t="str">
        <f>IF(B215="","",IF(AND(Input!Q214="",IFERROR(VLOOKUP(K215,UIR!$A$2:$P$21,9,FALSE),"")&lt;&gt;""),"Data is Missing.",""))</f>
        <v/>
      </c>
      <c r="U215" s="194"/>
      <c r="V215" s="194" t="str">
        <f>IF(B215="","",IF(AND(Input!S214="",IFERROR(VLOOKUP(K215,UIR!$A$2:$P$21,11,FALSE),"")&lt;&gt;""),"Data is Missing.",""))</f>
        <v/>
      </c>
      <c r="W215" s="194" t="str">
        <f>IF(B215="","",IF(AND(Input!T214="",IFERROR(VLOOKUP(K215,UIR!$A$2:$P$21,12,FALSE),"")&lt;&gt;""),"Data is Missing.",""))</f>
        <v/>
      </c>
      <c r="X215" s="194" t="str">
        <f>IF(B215="","",IF(AND(Input!V214="",IFERROR(VLOOKUP(K215,UIR!$A$2:$P$21,13,FALSE),"")&lt;&gt;""),"Data is Missing.",""))</f>
        <v/>
      </c>
      <c r="Y215" s="194" t="str">
        <f>IF(B215="","",IF(AND(Input!W214="",IFERROR(VLOOKUP(K215,UIR!$A$2:$P$21,14,FALSE),"")&lt;&gt;""),"Data is Missing.",""))</f>
        <v/>
      </c>
      <c r="Z215" s="194" t="str">
        <f>IF(B215="","",IF(AND(Input!X214="",IFERROR(VLOOKUP(K215,UIR!$A$2:$P$21,15,FALSE),"")&lt;&gt;""),"Data is Missing.",""))</f>
        <v/>
      </c>
      <c r="AA215" s="195" t="str">
        <f>IF(B215="","",IF(AND(Input!Y214="",IFERROR(VLOOKUP(K215,UIR!$A$2:$P$21,16,FALSE),"")&lt;&gt;""),"Data is Missing.",""))</f>
        <v/>
      </c>
      <c r="AC215" s="202" t="str">
        <f>IF(ISERROR(IF(Input!D214="","",IF(ISERROR(VLOOKUP(Input!D214,'Measure List'!$A$2:$A$30000,1,0)),"Invalid RefNo",""))),"",IF(Input!D214="","",IF(ISERROR(VLOOKUP(Input!D214,'Measure List'!$A$2:$A$30000,1,0)),"Invalid RefNo","")))</f>
        <v/>
      </c>
      <c r="AD215" s="156"/>
      <c r="AE215" s="156"/>
      <c r="AF215" s="156"/>
      <c r="AG215" s="156"/>
      <c r="AH215" s="156"/>
      <c r="AI215" s="156"/>
      <c r="AJ215" s="156"/>
      <c r="AK215" s="156"/>
      <c r="AL215" s="203" t="str">
        <f>IF(COUNTIF(Dropdowns!$K$2:$K$7,Input!S214)&gt;0,"",IF(Input!S214="","","Invalid Type"))</f>
        <v/>
      </c>
      <c r="AN215" s="204" t="str">
        <f>IF(Input!C214="","",IF(ISNUMBER(VALUE(Input!C214)),"","Needs to be a number."))</f>
        <v/>
      </c>
      <c r="AO215" s="205" t="str">
        <f>IF(Input!E214="","",IF(ISNUMBER(VALUE(Input!E214)),"","Needs to be a number."))</f>
        <v/>
      </c>
      <c r="AP215" s="205" t="str">
        <f>IF(Input!N214="","",IF(ISNUMBER(VALUE(Input!N214)),"","Needs to be a number."))</f>
        <v/>
      </c>
      <c r="AQ215" s="205" t="str">
        <f>IF(Input!O214="","",IF(ISNUMBER(VALUE(Input!O214)),"","Needs to be a number."))</f>
        <v/>
      </c>
      <c r="AR215" s="205" t="str">
        <f>IF(Input!V214="","",IF(ISNUMBER(VALUE(Input!V214)),"","Needs to be a number."))</f>
        <v/>
      </c>
      <c r="AS215" s="205" t="str">
        <f>IF(Input!W214="","",IF(ISNUMBER(VALUE(Input!W214)),"","Needs to be a number."))</f>
        <v/>
      </c>
      <c r="AT215" s="205" t="str">
        <f>IF(Input!X214="","",IF(ISNUMBER(VALUE(Input!X214)),"","Needs to be a number."))</f>
        <v/>
      </c>
      <c r="AU215" s="206" t="str">
        <f>IF(Input!Y214="","",IF(ISNUMBER(VALUE(Input!Y214)),"","Needs to be a number."))</f>
        <v/>
      </c>
      <c r="AV215" s="207"/>
      <c r="AW215" s="259" t="str">
        <f>IF(OR(VALUE(Input!C214)&lt;0,VALUE(Input!C214)&gt;100), "Invalid EEI %","")</f>
        <v/>
      </c>
      <c r="AX215" s="207"/>
      <c r="AY215" s="278" t="str">
        <f>IF(Input!E214="","",IF(VALUE(Input!E214)=0,"Do not enter 0.",""))</f>
        <v/>
      </c>
    </row>
    <row r="216" spans="2:51" x14ac:dyDescent="0.3">
      <c r="B216" s="188" t="str">
        <f>Input!A215</f>
        <v/>
      </c>
      <c r="C216" s="189" t="str">
        <f>IF(ISERROR(IF(AND(Input!$A215="",SUMPRODUCT(--(LEN(Input!$A216:'Input'!$A$1006)&gt;0))&lt;&gt;0),"Row is skipped.",IF(AND(Input!$A215="",Input!$A216=""),"", IF(Input!B215="","Data is missing.","")))),"",IF(AND(Input!$A215="",SUMPRODUCT(--(LEN(Input!$A216:'Input'!$A$1006)&gt;0))&lt;&gt;0),"Row is skipped.",IF(AND(Input!$A215="",Input!$A216=""),"", IF(Input!B215="","Data is missing.",""))))</f>
        <v/>
      </c>
      <c r="D216" s="189" t="str">
        <f>IF(ISERROR(IF(AND(Input!$A215="",SUMPRODUCT(--(LEN(Input!$A216:'Input'!$A$1006)&gt;0))&lt;&gt;0),"Row is skipped.",IF(AND(Input!$A215="",Input!$A216=""),"", IF(Input!C215="","Data is missing.","")))),"",IF(AND(Input!$A215="",SUMPRODUCT(--(LEN(Input!$A216:'Input'!$A$1006)&gt;0))&lt;&gt;0),"Row is skipped.",IF(AND(Input!$A215="",Input!$A216=""),"", IF(Input!C215="","Data is missing.",""))))</f>
        <v/>
      </c>
      <c r="E216" s="189" t="str">
        <f>IF(ISERROR(IF(AND(Input!$A215="",SUMPRODUCT(--(LEN(Input!$A216:'Input'!$A$1006)&gt;0))&lt;&gt;0),"Row is skipped.",IF(AND(Input!$A215="",Input!$A216=""),"", IF(Input!D215="","Data is missing.","")))),"",IF(AND(Input!$A215="",SUMPRODUCT(--(LEN(Input!$A216:'Input'!$A$1006)&gt;0))&lt;&gt;0),"Row is skipped.",IF(AND(Input!$A215="",Input!$A216=""),"", IF(Input!D215="","Data is missing.",""))))</f>
        <v/>
      </c>
      <c r="F216" s="189" t="str">
        <f>IF(ISERROR(IF(AND(Input!$A215="",SUMPRODUCT(--(LEN(Input!$A216:'Input'!$A$1006)&gt;0))&lt;&gt;0),"Row is skipped.",IF(AND(Input!$A215="",Input!$A216=""),"", IF(Input!E215="","Data is missing.","")))),"",IF(AND(Input!$A215="",SUMPRODUCT(--(LEN(Input!$A216:'Input'!$A$1006)&gt;0))&lt;&gt;0),"Row is skipped.",IF(AND(Input!$A215="",Input!$A216=""),"", IF(Input!E215="","Data is missing.",""))))</f>
        <v/>
      </c>
      <c r="G216" s="189" t="str">
        <f>IF(ISERROR(IF(AND(Input!$A215="",SUMPRODUCT(--(LEN(Input!$A216:'Input'!$A$1006)&gt;0))&lt;&gt;0),"Row is skipped.",IF(AND(Input!$A215="",Input!$A216=""),"", IF(Input!F215="","Data is missing.","")))),"",IF(AND(Input!$A215="",SUMPRODUCT(--(LEN(Input!$A216:'Input'!$A$1006)&gt;0))&lt;&gt;0),"Row is skipped.",IF(AND(Input!$A215="",Input!$A216=""),"", IF(Input!F215="","Data is missing.",""))))</f>
        <v/>
      </c>
      <c r="H216" s="190" t="str">
        <f>IF(ISERROR(IF(AND(Input!$A215="",SUMPRODUCT(--(LEN(Input!$A216:'Input'!$A$1006)&gt;0))&lt;&gt;0),"Row is skipped.",IF(AND(Input!$A215="",Input!$A216=""),"", IF(Input!G215="","Data is missing.","")))),"",IF(AND(Input!$A215="",SUMPRODUCT(--(LEN(Input!$A216:'Input'!$A$1006)&gt;0))&lt;&gt;0),"Row is skipped.",IF(AND(Input!$A215="",Input!$A216=""),"", IF(Input!G215="","Data is missing.",""))))</f>
        <v/>
      </c>
      <c r="I216" s="156"/>
      <c r="J216" s="191" t="str">
        <f>IFERROR(VLOOKUP(VLOOKUP(Input!$D215,'Measure List'!$A:$AN,40,FALSE),UIR!$A$1:$Q$27,17,FALSE),"")</f>
        <v/>
      </c>
      <c r="K216" s="192" t="str">
        <f>IFERROR(VLOOKUP(Input!$D215,'Measure List'!$A:$AN,40,FALSE),"")</f>
        <v/>
      </c>
      <c r="L216" s="156"/>
      <c r="M216" s="193" t="str">
        <f>IF(B216="","",IF(AND(Input!H215="",IFERROR(VLOOKUP(K216,UIR!$A$2:$P$21,2,FALSE),"")&lt;&gt;""),"Data is Missing.",""))</f>
        <v/>
      </c>
      <c r="N216" s="194" t="str">
        <f>IF(B216="","",IF(AND(Input!I215="",IFERROR(VLOOKUP(K216,UIR!$A$2:$P$21,3,FALSE),"")&lt;&gt;""),"Data is Missing.",""))</f>
        <v/>
      </c>
      <c r="O216" s="194" t="str">
        <f>IF(B216="","",IF(AND(Input!J215="",IFERROR(VLOOKUP(K216,UIR!$A$2:$P$21,4,FALSE),"")&lt;&gt;""),"Data is Missing.",""))</f>
        <v/>
      </c>
      <c r="P216" s="194" t="str">
        <f>IF(B216="","",IF(AND(Input!K215="",IFERROR(VLOOKUP(K216,UIR!$A$2:$P$21,5,FALSE),"")&lt;&gt;""),"Data is Missing.",""))</f>
        <v/>
      </c>
      <c r="Q216" s="194" t="str">
        <f>IF(B216="","",IF(AND(Input!L215="",IFERROR(VLOOKUP(K216,UIR!$A$2:$P$21,6,FALSE),"")&lt;&gt;""),"Data is Missing.",""))</f>
        <v/>
      </c>
      <c r="R216" s="194" t="str">
        <f>IF(B216="","",IF(AND(Input!M215="",IFERROR(VLOOKUP(K216,UIR!$A$2:$P$21,7,FALSE),"")&lt;&gt;""),"Data is Missing.",""))</f>
        <v/>
      </c>
      <c r="S216" s="194" t="str">
        <f>IF(B216="","",IF(AND(Input!P215="",IFERROR(VLOOKUP(K216,UIR!$A$2:$P$21,8,FALSE),"")&lt;&gt;""),"Data is Missing.",""))</f>
        <v/>
      </c>
      <c r="T216" s="194" t="str">
        <f>IF(B216="","",IF(AND(Input!Q215="",IFERROR(VLOOKUP(K216,UIR!$A$2:$P$21,9,FALSE),"")&lt;&gt;""),"Data is Missing.",""))</f>
        <v/>
      </c>
      <c r="U216" s="194"/>
      <c r="V216" s="194" t="str">
        <f>IF(B216="","",IF(AND(Input!S215="",IFERROR(VLOOKUP(K216,UIR!$A$2:$P$21,11,FALSE),"")&lt;&gt;""),"Data is Missing.",""))</f>
        <v/>
      </c>
      <c r="W216" s="194" t="str">
        <f>IF(B216="","",IF(AND(Input!T215="",IFERROR(VLOOKUP(K216,UIR!$A$2:$P$21,12,FALSE),"")&lt;&gt;""),"Data is Missing.",""))</f>
        <v/>
      </c>
      <c r="X216" s="194" t="str">
        <f>IF(B216="","",IF(AND(Input!V215="",IFERROR(VLOOKUP(K216,UIR!$A$2:$P$21,13,FALSE),"")&lt;&gt;""),"Data is Missing.",""))</f>
        <v/>
      </c>
      <c r="Y216" s="194" t="str">
        <f>IF(B216="","",IF(AND(Input!W215="",IFERROR(VLOOKUP(K216,UIR!$A$2:$P$21,14,FALSE),"")&lt;&gt;""),"Data is Missing.",""))</f>
        <v/>
      </c>
      <c r="Z216" s="194" t="str">
        <f>IF(B216="","",IF(AND(Input!X215="",IFERROR(VLOOKUP(K216,UIR!$A$2:$P$21,15,FALSE),"")&lt;&gt;""),"Data is Missing.",""))</f>
        <v/>
      </c>
      <c r="AA216" s="195" t="str">
        <f>IF(B216="","",IF(AND(Input!Y215="",IFERROR(VLOOKUP(K216,UIR!$A$2:$P$21,16,FALSE),"")&lt;&gt;""),"Data is Missing.",""))</f>
        <v/>
      </c>
      <c r="AC216" s="202" t="str">
        <f>IF(ISERROR(IF(Input!D215="","",IF(ISERROR(VLOOKUP(Input!D215,'Measure List'!$A$2:$A$30000,1,0)),"Invalid RefNo",""))),"",IF(Input!D215="","",IF(ISERROR(VLOOKUP(Input!D215,'Measure List'!$A$2:$A$30000,1,0)),"Invalid RefNo","")))</f>
        <v/>
      </c>
      <c r="AD216" s="156"/>
      <c r="AE216" s="156"/>
      <c r="AF216" s="156"/>
      <c r="AG216" s="156"/>
      <c r="AH216" s="156"/>
      <c r="AI216" s="156"/>
      <c r="AJ216" s="156"/>
      <c r="AK216" s="156"/>
      <c r="AL216" s="203" t="str">
        <f>IF(COUNTIF(Dropdowns!$K$2:$K$7,Input!S215)&gt;0,"",IF(Input!S215="","","Invalid Type"))</f>
        <v/>
      </c>
      <c r="AN216" s="204" t="str">
        <f>IF(Input!C215="","",IF(ISNUMBER(VALUE(Input!C215)),"","Needs to be a number."))</f>
        <v/>
      </c>
      <c r="AO216" s="205" t="str">
        <f>IF(Input!E215="","",IF(ISNUMBER(VALUE(Input!E215)),"","Needs to be a number."))</f>
        <v/>
      </c>
      <c r="AP216" s="205" t="str">
        <f>IF(Input!N215="","",IF(ISNUMBER(VALUE(Input!N215)),"","Needs to be a number."))</f>
        <v/>
      </c>
      <c r="AQ216" s="205" t="str">
        <f>IF(Input!O215="","",IF(ISNUMBER(VALUE(Input!O215)),"","Needs to be a number."))</f>
        <v/>
      </c>
      <c r="AR216" s="205" t="str">
        <f>IF(Input!V215="","",IF(ISNUMBER(VALUE(Input!V215)),"","Needs to be a number."))</f>
        <v/>
      </c>
      <c r="AS216" s="205" t="str">
        <f>IF(Input!W215="","",IF(ISNUMBER(VALUE(Input!W215)),"","Needs to be a number."))</f>
        <v/>
      </c>
      <c r="AT216" s="205" t="str">
        <f>IF(Input!X215="","",IF(ISNUMBER(VALUE(Input!X215)),"","Needs to be a number."))</f>
        <v/>
      </c>
      <c r="AU216" s="206" t="str">
        <f>IF(Input!Y215="","",IF(ISNUMBER(VALUE(Input!Y215)),"","Needs to be a number."))</f>
        <v/>
      </c>
      <c r="AV216" s="207"/>
      <c r="AW216" s="259" t="str">
        <f>IF(OR(VALUE(Input!C215)&lt;0,VALUE(Input!C215)&gt;100), "Invalid EEI %","")</f>
        <v/>
      </c>
      <c r="AX216" s="207"/>
      <c r="AY216" s="278" t="str">
        <f>IF(Input!E215="","",IF(VALUE(Input!E215)=0,"Do not enter 0.",""))</f>
        <v/>
      </c>
    </row>
    <row r="217" spans="2:51" x14ac:dyDescent="0.3">
      <c r="B217" s="188" t="str">
        <f>Input!A216</f>
        <v/>
      </c>
      <c r="C217" s="189" t="str">
        <f>IF(ISERROR(IF(AND(Input!$A216="",SUMPRODUCT(--(LEN(Input!$A217:'Input'!$A$1006)&gt;0))&lt;&gt;0),"Row is skipped.",IF(AND(Input!$A216="",Input!$A217=""),"", IF(Input!B216="","Data is missing.","")))),"",IF(AND(Input!$A216="",SUMPRODUCT(--(LEN(Input!$A217:'Input'!$A$1006)&gt;0))&lt;&gt;0),"Row is skipped.",IF(AND(Input!$A216="",Input!$A217=""),"", IF(Input!B216="","Data is missing.",""))))</f>
        <v/>
      </c>
      <c r="D217" s="189" t="str">
        <f>IF(ISERROR(IF(AND(Input!$A216="",SUMPRODUCT(--(LEN(Input!$A217:'Input'!$A$1006)&gt;0))&lt;&gt;0),"Row is skipped.",IF(AND(Input!$A216="",Input!$A217=""),"", IF(Input!C216="","Data is missing.","")))),"",IF(AND(Input!$A216="",SUMPRODUCT(--(LEN(Input!$A217:'Input'!$A$1006)&gt;0))&lt;&gt;0),"Row is skipped.",IF(AND(Input!$A216="",Input!$A217=""),"", IF(Input!C216="","Data is missing.",""))))</f>
        <v/>
      </c>
      <c r="E217" s="189" t="str">
        <f>IF(ISERROR(IF(AND(Input!$A216="",SUMPRODUCT(--(LEN(Input!$A217:'Input'!$A$1006)&gt;0))&lt;&gt;0),"Row is skipped.",IF(AND(Input!$A216="",Input!$A217=""),"", IF(Input!D216="","Data is missing.","")))),"",IF(AND(Input!$A216="",SUMPRODUCT(--(LEN(Input!$A217:'Input'!$A$1006)&gt;0))&lt;&gt;0),"Row is skipped.",IF(AND(Input!$A216="",Input!$A217=""),"", IF(Input!D216="","Data is missing.",""))))</f>
        <v/>
      </c>
      <c r="F217" s="189" t="str">
        <f>IF(ISERROR(IF(AND(Input!$A216="",SUMPRODUCT(--(LEN(Input!$A217:'Input'!$A$1006)&gt;0))&lt;&gt;0),"Row is skipped.",IF(AND(Input!$A216="",Input!$A217=""),"", IF(Input!E216="","Data is missing.","")))),"",IF(AND(Input!$A216="",SUMPRODUCT(--(LEN(Input!$A217:'Input'!$A$1006)&gt;0))&lt;&gt;0),"Row is skipped.",IF(AND(Input!$A216="",Input!$A217=""),"", IF(Input!E216="","Data is missing.",""))))</f>
        <v/>
      </c>
      <c r="G217" s="189" t="str">
        <f>IF(ISERROR(IF(AND(Input!$A216="",SUMPRODUCT(--(LEN(Input!$A217:'Input'!$A$1006)&gt;0))&lt;&gt;0),"Row is skipped.",IF(AND(Input!$A216="",Input!$A217=""),"", IF(Input!F216="","Data is missing.","")))),"",IF(AND(Input!$A216="",SUMPRODUCT(--(LEN(Input!$A217:'Input'!$A$1006)&gt;0))&lt;&gt;0),"Row is skipped.",IF(AND(Input!$A216="",Input!$A217=""),"", IF(Input!F216="","Data is missing.",""))))</f>
        <v/>
      </c>
      <c r="H217" s="190" t="str">
        <f>IF(ISERROR(IF(AND(Input!$A216="",SUMPRODUCT(--(LEN(Input!$A217:'Input'!$A$1006)&gt;0))&lt;&gt;0),"Row is skipped.",IF(AND(Input!$A216="",Input!$A217=""),"", IF(Input!G216="","Data is missing.","")))),"",IF(AND(Input!$A216="",SUMPRODUCT(--(LEN(Input!$A217:'Input'!$A$1006)&gt;0))&lt;&gt;0),"Row is skipped.",IF(AND(Input!$A216="",Input!$A217=""),"", IF(Input!G216="","Data is missing.",""))))</f>
        <v/>
      </c>
      <c r="I217" s="156"/>
      <c r="J217" s="191" t="str">
        <f>IFERROR(VLOOKUP(VLOOKUP(Input!$D216,'Measure List'!$A:$AN,40,FALSE),UIR!$A$1:$Q$27,17,FALSE),"")</f>
        <v/>
      </c>
      <c r="K217" s="192" t="str">
        <f>IFERROR(VLOOKUP(Input!$D216,'Measure List'!$A:$AN,40,FALSE),"")</f>
        <v/>
      </c>
      <c r="L217" s="156"/>
      <c r="M217" s="193" t="str">
        <f>IF(B217="","",IF(AND(Input!H216="",IFERROR(VLOOKUP(K217,UIR!$A$2:$P$21,2,FALSE),"")&lt;&gt;""),"Data is Missing.",""))</f>
        <v/>
      </c>
      <c r="N217" s="194" t="str">
        <f>IF(B217="","",IF(AND(Input!I216="",IFERROR(VLOOKUP(K217,UIR!$A$2:$P$21,3,FALSE),"")&lt;&gt;""),"Data is Missing.",""))</f>
        <v/>
      </c>
      <c r="O217" s="194" t="str">
        <f>IF(B217="","",IF(AND(Input!J216="",IFERROR(VLOOKUP(K217,UIR!$A$2:$P$21,4,FALSE),"")&lt;&gt;""),"Data is Missing.",""))</f>
        <v/>
      </c>
      <c r="P217" s="194" t="str">
        <f>IF(B217="","",IF(AND(Input!K216="",IFERROR(VLOOKUP(K217,UIR!$A$2:$P$21,5,FALSE),"")&lt;&gt;""),"Data is Missing.",""))</f>
        <v/>
      </c>
      <c r="Q217" s="194" t="str">
        <f>IF(B217="","",IF(AND(Input!L216="",IFERROR(VLOOKUP(K217,UIR!$A$2:$P$21,6,FALSE),"")&lt;&gt;""),"Data is Missing.",""))</f>
        <v/>
      </c>
      <c r="R217" s="194" t="str">
        <f>IF(B217="","",IF(AND(Input!M216="",IFERROR(VLOOKUP(K217,UIR!$A$2:$P$21,7,FALSE),"")&lt;&gt;""),"Data is Missing.",""))</f>
        <v/>
      </c>
      <c r="S217" s="194" t="str">
        <f>IF(B217="","",IF(AND(Input!P216="",IFERROR(VLOOKUP(K217,UIR!$A$2:$P$21,8,FALSE),"")&lt;&gt;""),"Data is Missing.",""))</f>
        <v/>
      </c>
      <c r="T217" s="194" t="str">
        <f>IF(B217="","",IF(AND(Input!Q216="",IFERROR(VLOOKUP(K217,UIR!$A$2:$P$21,9,FALSE),"")&lt;&gt;""),"Data is Missing.",""))</f>
        <v/>
      </c>
      <c r="U217" s="194"/>
      <c r="V217" s="194" t="str">
        <f>IF(B217="","",IF(AND(Input!S216="",IFERROR(VLOOKUP(K217,UIR!$A$2:$P$21,11,FALSE),"")&lt;&gt;""),"Data is Missing.",""))</f>
        <v/>
      </c>
      <c r="W217" s="194" t="str">
        <f>IF(B217="","",IF(AND(Input!T216="",IFERROR(VLOOKUP(K217,UIR!$A$2:$P$21,12,FALSE),"")&lt;&gt;""),"Data is Missing.",""))</f>
        <v/>
      </c>
      <c r="X217" s="194" t="str">
        <f>IF(B217="","",IF(AND(Input!V216="",IFERROR(VLOOKUP(K217,UIR!$A$2:$P$21,13,FALSE),"")&lt;&gt;""),"Data is Missing.",""))</f>
        <v/>
      </c>
      <c r="Y217" s="194" t="str">
        <f>IF(B217="","",IF(AND(Input!W216="",IFERROR(VLOOKUP(K217,UIR!$A$2:$P$21,14,FALSE),"")&lt;&gt;""),"Data is Missing.",""))</f>
        <v/>
      </c>
      <c r="Z217" s="194" t="str">
        <f>IF(B217="","",IF(AND(Input!X216="",IFERROR(VLOOKUP(K217,UIR!$A$2:$P$21,15,FALSE),"")&lt;&gt;""),"Data is Missing.",""))</f>
        <v/>
      </c>
      <c r="AA217" s="195" t="str">
        <f>IF(B217="","",IF(AND(Input!Y216="",IFERROR(VLOOKUP(K217,UIR!$A$2:$P$21,16,FALSE),"")&lt;&gt;""),"Data is Missing.",""))</f>
        <v/>
      </c>
      <c r="AC217" s="202" t="str">
        <f>IF(ISERROR(IF(Input!D216="","",IF(ISERROR(VLOOKUP(Input!D216,'Measure List'!$A$2:$A$30000,1,0)),"Invalid RefNo",""))),"",IF(Input!D216="","",IF(ISERROR(VLOOKUP(Input!D216,'Measure List'!$A$2:$A$30000,1,0)),"Invalid RefNo","")))</f>
        <v/>
      </c>
      <c r="AD217" s="156"/>
      <c r="AE217" s="156"/>
      <c r="AF217" s="156"/>
      <c r="AG217" s="156"/>
      <c r="AH217" s="156"/>
      <c r="AI217" s="156"/>
      <c r="AJ217" s="156"/>
      <c r="AK217" s="156"/>
      <c r="AL217" s="203" t="str">
        <f>IF(COUNTIF(Dropdowns!$K$2:$K$7,Input!S216)&gt;0,"",IF(Input!S216="","","Invalid Type"))</f>
        <v/>
      </c>
      <c r="AN217" s="204" t="str">
        <f>IF(Input!C216="","",IF(ISNUMBER(VALUE(Input!C216)),"","Needs to be a number."))</f>
        <v/>
      </c>
      <c r="AO217" s="205" t="str">
        <f>IF(Input!E216="","",IF(ISNUMBER(VALUE(Input!E216)),"","Needs to be a number."))</f>
        <v/>
      </c>
      <c r="AP217" s="205" t="str">
        <f>IF(Input!N216="","",IF(ISNUMBER(VALUE(Input!N216)),"","Needs to be a number."))</f>
        <v/>
      </c>
      <c r="AQ217" s="205" t="str">
        <f>IF(Input!O216="","",IF(ISNUMBER(VALUE(Input!O216)),"","Needs to be a number."))</f>
        <v/>
      </c>
      <c r="AR217" s="205" t="str">
        <f>IF(Input!V216="","",IF(ISNUMBER(VALUE(Input!V216)),"","Needs to be a number."))</f>
        <v/>
      </c>
      <c r="AS217" s="205" t="str">
        <f>IF(Input!W216="","",IF(ISNUMBER(VALUE(Input!W216)),"","Needs to be a number."))</f>
        <v/>
      </c>
      <c r="AT217" s="205" t="str">
        <f>IF(Input!X216="","",IF(ISNUMBER(VALUE(Input!X216)),"","Needs to be a number."))</f>
        <v/>
      </c>
      <c r="AU217" s="206" t="str">
        <f>IF(Input!Y216="","",IF(ISNUMBER(VALUE(Input!Y216)),"","Needs to be a number."))</f>
        <v/>
      </c>
      <c r="AV217" s="207"/>
      <c r="AW217" s="259" t="str">
        <f>IF(OR(VALUE(Input!C216)&lt;0,VALUE(Input!C216)&gt;100), "Invalid EEI %","")</f>
        <v/>
      </c>
      <c r="AX217" s="207"/>
      <c r="AY217" s="278" t="str">
        <f>IF(Input!E216="","",IF(VALUE(Input!E216)=0,"Do not enter 0.",""))</f>
        <v/>
      </c>
    </row>
    <row r="218" spans="2:51" x14ac:dyDescent="0.3">
      <c r="B218" s="188" t="str">
        <f>Input!A217</f>
        <v/>
      </c>
      <c r="C218" s="189" t="str">
        <f>IF(ISERROR(IF(AND(Input!$A217="",SUMPRODUCT(--(LEN(Input!$A218:'Input'!$A$1006)&gt;0))&lt;&gt;0),"Row is skipped.",IF(AND(Input!$A217="",Input!$A218=""),"", IF(Input!B217="","Data is missing.","")))),"",IF(AND(Input!$A217="",SUMPRODUCT(--(LEN(Input!$A218:'Input'!$A$1006)&gt;0))&lt;&gt;0),"Row is skipped.",IF(AND(Input!$A217="",Input!$A218=""),"", IF(Input!B217="","Data is missing.",""))))</f>
        <v/>
      </c>
      <c r="D218" s="189" t="str">
        <f>IF(ISERROR(IF(AND(Input!$A217="",SUMPRODUCT(--(LEN(Input!$A218:'Input'!$A$1006)&gt;0))&lt;&gt;0),"Row is skipped.",IF(AND(Input!$A217="",Input!$A218=""),"", IF(Input!C217="","Data is missing.","")))),"",IF(AND(Input!$A217="",SUMPRODUCT(--(LEN(Input!$A218:'Input'!$A$1006)&gt;0))&lt;&gt;0),"Row is skipped.",IF(AND(Input!$A217="",Input!$A218=""),"", IF(Input!C217="","Data is missing.",""))))</f>
        <v/>
      </c>
      <c r="E218" s="189" t="str">
        <f>IF(ISERROR(IF(AND(Input!$A217="",SUMPRODUCT(--(LEN(Input!$A218:'Input'!$A$1006)&gt;0))&lt;&gt;0),"Row is skipped.",IF(AND(Input!$A217="",Input!$A218=""),"", IF(Input!D217="","Data is missing.","")))),"",IF(AND(Input!$A217="",SUMPRODUCT(--(LEN(Input!$A218:'Input'!$A$1006)&gt;0))&lt;&gt;0),"Row is skipped.",IF(AND(Input!$A217="",Input!$A218=""),"", IF(Input!D217="","Data is missing.",""))))</f>
        <v/>
      </c>
      <c r="F218" s="189" t="str">
        <f>IF(ISERROR(IF(AND(Input!$A217="",SUMPRODUCT(--(LEN(Input!$A218:'Input'!$A$1006)&gt;0))&lt;&gt;0),"Row is skipped.",IF(AND(Input!$A217="",Input!$A218=""),"", IF(Input!E217="","Data is missing.","")))),"",IF(AND(Input!$A217="",SUMPRODUCT(--(LEN(Input!$A218:'Input'!$A$1006)&gt;0))&lt;&gt;0),"Row is skipped.",IF(AND(Input!$A217="",Input!$A218=""),"", IF(Input!E217="","Data is missing.",""))))</f>
        <v/>
      </c>
      <c r="G218" s="189" t="str">
        <f>IF(ISERROR(IF(AND(Input!$A217="",SUMPRODUCT(--(LEN(Input!$A218:'Input'!$A$1006)&gt;0))&lt;&gt;0),"Row is skipped.",IF(AND(Input!$A217="",Input!$A218=""),"", IF(Input!F217="","Data is missing.","")))),"",IF(AND(Input!$A217="",SUMPRODUCT(--(LEN(Input!$A218:'Input'!$A$1006)&gt;0))&lt;&gt;0),"Row is skipped.",IF(AND(Input!$A217="",Input!$A218=""),"", IF(Input!F217="","Data is missing.",""))))</f>
        <v/>
      </c>
      <c r="H218" s="190" t="str">
        <f>IF(ISERROR(IF(AND(Input!$A217="",SUMPRODUCT(--(LEN(Input!$A218:'Input'!$A$1006)&gt;0))&lt;&gt;0),"Row is skipped.",IF(AND(Input!$A217="",Input!$A218=""),"", IF(Input!G217="","Data is missing.","")))),"",IF(AND(Input!$A217="",SUMPRODUCT(--(LEN(Input!$A218:'Input'!$A$1006)&gt;0))&lt;&gt;0),"Row is skipped.",IF(AND(Input!$A217="",Input!$A218=""),"", IF(Input!G217="","Data is missing.",""))))</f>
        <v/>
      </c>
      <c r="I218" s="156"/>
      <c r="J218" s="191" t="str">
        <f>IFERROR(VLOOKUP(VLOOKUP(Input!$D217,'Measure List'!$A:$AN,40,FALSE),UIR!$A$1:$Q$27,17,FALSE),"")</f>
        <v/>
      </c>
      <c r="K218" s="192" t="str">
        <f>IFERROR(VLOOKUP(Input!$D217,'Measure List'!$A:$AN,40,FALSE),"")</f>
        <v/>
      </c>
      <c r="L218" s="156"/>
      <c r="M218" s="193" t="str">
        <f>IF(B218="","",IF(AND(Input!H217="",IFERROR(VLOOKUP(K218,UIR!$A$2:$P$21,2,FALSE),"")&lt;&gt;""),"Data is Missing.",""))</f>
        <v/>
      </c>
      <c r="N218" s="194" t="str">
        <f>IF(B218="","",IF(AND(Input!I217="",IFERROR(VLOOKUP(K218,UIR!$A$2:$P$21,3,FALSE),"")&lt;&gt;""),"Data is Missing.",""))</f>
        <v/>
      </c>
      <c r="O218" s="194" t="str">
        <f>IF(B218="","",IF(AND(Input!J217="",IFERROR(VLOOKUP(K218,UIR!$A$2:$P$21,4,FALSE),"")&lt;&gt;""),"Data is Missing.",""))</f>
        <v/>
      </c>
      <c r="P218" s="194" t="str">
        <f>IF(B218="","",IF(AND(Input!K217="",IFERROR(VLOOKUP(K218,UIR!$A$2:$P$21,5,FALSE),"")&lt;&gt;""),"Data is Missing.",""))</f>
        <v/>
      </c>
      <c r="Q218" s="194" t="str">
        <f>IF(B218="","",IF(AND(Input!L217="",IFERROR(VLOOKUP(K218,UIR!$A$2:$P$21,6,FALSE),"")&lt;&gt;""),"Data is Missing.",""))</f>
        <v/>
      </c>
      <c r="R218" s="194" t="str">
        <f>IF(B218="","",IF(AND(Input!M217="",IFERROR(VLOOKUP(K218,UIR!$A$2:$P$21,7,FALSE),"")&lt;&gt;""),"Data is Missing.",""))</f>
        <v/>
      </c>
      <c r="S218" s="194" t="str">
        <f>IF(B218="","",IF(AND(Input!P217="",IFERROR(VLOOKUP(K218,UIR!$A$2:$P$21,8,FALSE),"")&lt;&gt;""),"Data is Missing.",""))</f>
        <v/>
      </c>
      <c r="T218" s="194" t="str">
        <f>IF(B218="","",IF(AND(Input!Q217="",IFERROR(VLOOKUP(K218,UIR!$A$2:$P$21,9,FALSE),"")&lt;&gt;""),"Data is Missing.",""))</f>
        <v/>
      </c>
      <c r="U218" s="194"/>
      <c r="V218" s="194" t="str">
        <f>IF(B218="","",IF(AND(Input!S217="",IFERROR(VLOOKUP(K218,UIR!$A$2:$P$21,11,FALSE),"")&lt;&gt;""),"Data is Missing.",""))</f>
        <v/>
      </c>
      <c r="W218" s="194" t="str">
        <f>IF(B218="","",IF(AND(Input!T217="",IFERROR(VLOOKUP(K218,UIR!$A$2:$P$21,12,FALSE),"")&lt;&gt;""),"Data is Missing.",""))</f>
        <v/>
      </c>
      <c r="X218" s="194" t="str">
        <f>IF(B218="","",IF(AND(Input!V217="",IFERROR(VLOOKUP(K218,UIR!$A$2:$P$21,13,FALSE),"")&lt;&gt;""),"Data is Missing.",""))</f>
        <v/>
      </c>
      <c r="Y218" s="194" t="str">
        <f>IF(B218="","",IF(AND(Input!W217="",IFERROR(VLOOKUP(K218,UIR!$A$2:$P$21,14,FALSE),"")&lt;&gt;""),"Data is Missing.",""))</f>
        <v/>
      </c>
      <c r="Z218" s="194" t="str">
        <f>IF(B218="","",IF(AND(Input!X217="",IFERROR(VLOOKUP(K218,UIR!$A$2:$P$21,15,FALSE),"")&lt;&gt;""),"Data is Missing.",""))</f>
        <v/>
      </c>
      <c r="AA218" s="195" t="str">
        <f>IF(B218="","",IF(AND(Input!Y217="",IFERROR(VLOOKUP(K218,UIR!$A$2:$P$21,16,FALSE),"")&lt;&gt;""),"Data is Missing.",""))</f>
        <v/>
      </c>
      <c r="AC218" s="202" t="str">
        <f>IF(ISERROR(IF(Input!D217="","",IF(ISERROR(VLOOKUP(Input!D217,'Measure List'!$A$2:$A$30000,1,0)),"Invalid RefNo",""))),"",IF(Input!D217="","",IF(ISERROR(VLOOKUP(Input!D217,'Measure List'!$A$2:$A$30000,1,0)),"Invalid RefNo","")))</f>
        <v/>
      </c>
      <c r="AD218" s="156"/>
      <c r="AE218" s="156"/>
      <c r="AF218" s="156"/>
      <c r="AG218" s="156"/>
      <c r="AH218" s="156"/>
      <c r="AI218" s="156"/>
      <c r="AJ218" s="156"/>
      <c r="AK218" s="156"/>
      <c r="AL218" s="203" t="str">
        <f>IF(COUNTIF(Dropdowns!$K$2:$K$7,Input!S217)&gt;0,"",IF(Input!S217="","","Invalid Type"))</f>
        <v/>
      </c>
      <c r="AN218" s="204" t="str">
        <f>IF(Input!C217="","",IF(ISNUMBER(VALUE(Input!C217)),"","Needs to be a number."))</f>
        <v/>
      </c>
      <c r="AO218" s="205" t="str">
        <f>IF(Input!E217="","",IF(ISNUMBER(VALUE(Input!E217)),"","Needs to be a number."))</f>
        <v/>
      </c>
      <c r="AP218" s="205" t="str">
        <f>IF(Input!N217="","",IF(ISNUMBER(VALUE(Input!N217)),"","Needs to be a number."))</f>
        <v/>
      </c>
      <c r="AQ218" s="205" t="str">
        <f>IF(Input!O217="","",IF(ISNUMBER(VALUE(Input!O217)),"","Needs to be a number."))</f>
        <v/>
      </c>
      <c r="AR218" s="205" t="str">
        <f>IF(Input!V217="","",IF(ISNUMBER(VALUE(Input!V217)),"","Needs to be a number."))</f>
        <v/>
      </c>
      <c r="AS218" s="205" t="str">
        <f>IF(Input!W217="","",IF(ISNUMBER(VALUE(Input!W217)),"","Needs to be a number."))</f>
        <v/>
      </c>
      <c r="AT218" s="205" t="str">
        <f>IF(Input!X217="","",IF(ISNUMBER(VALUE(Input!X217)),"","Needs to be a number."))</f>
        <v/>
      </c>
      <c r="AU218" s="206" t="str">
        <f>IF(Input!Y217="","",IF(ISNUMBER(VALUE(Input!Y217)),"","Needs to be a number."))</f>
        <v/>
      </c>
      <c r="AV218" s="207"/>
      <c r="AW218" s="259" t="str">
        <f>IF(OR(VALUE(Input!C217)&lt;0,VALUE(Input!C217)&gt;100), "Invalid EEI %","")</f>
        <v/>
      </c>
      <c r="AX218" s="207"/>
      <c r="AY218" s="278" t="str">
        <f>IF(Input!E217="","",IF(VALUE(Input!E217)=0,"Do not enter 0.",""))</f>
        <v/>
      </c>
    </row>
    <row r="219" spans="2:51" x14ac:dyDescent="0.3">
      <c r="B219" s="188" t="str">
        <f>Input!A218</f>
        <v/>
      </c>
      <c r="C219" s="189" t="str">
        <f>IF(ISERROR(IF(AND(Input!$A218="",SUMPRODUCT(--(LEN(Input!$A219:'Input'!$A$1006)&gt;0))&lt;&gt;0),"Row is skipped.",IF(AND(Input!$A218="",Input!$A219=""),"", IF(Input!B218="","Data is missing.","")))),"",IF(AND(Input!$A218="",SUMPRODUCT(--(LEN(Input!$A219:'Input'!$A$1006)&gt;0))&lt;&gt;0),"Row is skipped.",IF(AND(Input!$A218="",Input!$A219=""),"", IF(Input!B218="","Data is missing.",""))))</f>
        <v/>
      </c>
      <c r="D219" s="189" t="str">
        <f>IF(ISERROR(IF(AND(Input!$A218="",SUMPRODUCT(--(LEN(Input!$A219:'Input'!$A$1006)&gt;0))&lt;&gt;0),"Row is skipped.",IF(AND(Input!$A218="",Input!$A219=""),"", IF(Input!C218="","Data is missing.","")))),"",IF(AND(Input!$A218="",SUMPRODUCT(--(LEN(Input!$A219:'Input'!$A$1006)&gt;0))&lt;&gt;0),"Row is skipped.",IF(AND(Input!$A218="",Input!$A219=""),"", IF(Input!C218="","Data is missing.",""))))</f>
        <v/>
      </c>
      <c r="E219" s="189" t="str">
        <f>IF(ISERROR(IF(AND(Input!$A218="",SUMPRODUCT(--(LEN(Input!$A219:'Input'!$A$1006)&gt;0))&lt;&gt;0),"Row is skipped.",IF(AND(Input!$A218="",Input!$A219=""),"", IF(Input!D218="","Data is missing.","")))),"",IF(AND(Input!$A218="",SUMPRODUCT(--(LEN(Input!$A219:'Input'!$A$1006)&gt;0))&lt;&gt;0),"Row is skipped.",IF(AND(Input!$A218="",Input!$A219=""),"", IF(Input!D218="","Data is missing.",""))))</f>
        <v/>
      </c>
      <c r="F219" s="189" t="str">
        <f>IF(ISERROR(IF(AND(Input!$A218="",SUMPRODUCT(--(LEN(Input!$A219:'Input'!$A$1006)&gt;0))&lt;&gt;0),"Row is skipped.",IF(AND(Input!$A218="",Input!$A219=""),"", IF(Input!E218="","Data is missing.","")))),"",IF(AND(Input!$A218="",SUMPRODUCT(--(LEN(Input!$A219:'Input'!$A$1006)&gt;0))&lt;&gt;0),"Row is skipped.",IF(AND(Input!$A218="",Input!$A219=""),"", IF(Input!E218="","Data is missing.",""))))</f>
        <v/>
      </c>
      <c r="G219" s="189" t="str">
        <f>IF(ISERROR(IF(AND(Input!$A218="",SUMPRODUCT(--(LEN(Input!$A219:'Input'!$A$1006)&gt;0))&lt;&gt;0),"Row is skipped.",IF(AND(Input!$A218="",Input!$A219=""),"", IF(Input!F218="","Data is missing.","")))),"",IF(AND(Input!$A218="",SUMPRODUCT(--(LEN(Input!$A219:'Input'!$A$1006)&gt;0))&lt;&gt;0),"Row is skipped.",IF(AND(Input!$A218="",Input!$A219=""),"", IF(Input!F218="","Data is missing.",""))))</f>
        <v/>
      </c>
      <c r="H219" s="190" t="str">
        <f>IF(ISERROR(IF(AND(Input!$A218="",SUMPRODUCT(--(LEN(Input!$A219:'Input'!$A$1006)&gt;0))&lt;&gt;0),"Row is skipped.",IF(AND(Input!$A218="",Input!$A219=""),"", IF(Input!G218="","Data is missing.","")))),"",IF(AND(Input!$A218="",SUMPRODUCT(--(LEN(Input!$A219:'Input'!$A$1006)&gt;0))&lt;&gt;0),"Row is skipped.",IF(AND(Input!$A218="",Input!$A219=""),"", IF(Input!G218="","Data is missing.",""))))</f>
        <v/>
      </c>
      <c r="I219" s="156"/>
      <c r="J219" s="191" t="str">
        <f>IFERROR(VLOOKUP(VLOOKUP(Input!$D218,'Measure List'!$A:$AN,40,FALSE),UIR!$A$1:$Q$27,17,FALSE),"")</f>
        <v/>
      </c>
      <c r="K219" s="192" t="str">
        <f>IFERROR(VLOOKUP(Input!$D218,'Measure List'!$A:$AN,40,FALSE),"")</f>
        <v/>
      </c>
      <c r="L219" s="156"/>
      <c r="M219" s="193" t="str">
        <f>IF(B219="","",IF(AND(Input!H218="",IFERROR(VLOOKUP(K219,UIR!$A$2:$P$21,2,FALSE),"")&lt;&gt;""),"Data is Missing.",""))</f>
        <v/>
      </c>
      <c r="N219" s="194" t="str">
        <f>IF(B219="","",IF(AND(Input!I218="",IFERROR(VLOOKUP(K219,UIR!$A$2:$P$21,3,FALSE),"")&lt;&gt;""),"Data is Missing.",""))</f>
        <v/>
      </c>
      <c r="O219" s="194" t="str">
        <f>IF(B219="","",IF(AND(Input!J218="",IFERROR(VLOOKUP(K219,UIR!$A$2:$P$21,4,FALSE),"")&lt;&gt;""),"Data is Missing.",""))</f>
        <v/>
      </c>
      <c r="P219" s="194" t="str">
        <f>IF(B219="","",IF(AND(Input!K218="",IFERROR(VLOOKUP(K219,UIR!$A$2:$P$21,5,FALSE),"")&lt;&gt;""),"Data is Missing.",""))</f>
        <v/>
      </c>
      <c r="Q219" s="194" t="str">
        <f>IF(B219="","",IF(AND(Input!L218="",IFERROR(VLOOKUP(K219,UIR!$A$2:$P$21,6,FALSE),"")&lt;&gt;""),"Data is Missing.",""))</f>
        <v/>
      </c>
      <c r="R219" s="194" t="str">
        <f>IF(B219="","",IF(AND(Input!M218="",IFERROR(VLOOKUP(K219,UIR!$A$2:$P$21,7,FALSE),"")&lt;&gt;""),"Data is Missing.",""))</f>
        <v/>
      </c>
      <c r="S219" s="194" t="str">
        <f>IF(B219="","",IF(AND(Input!P218="",IFERROR(VLOOKUP(K219,UIR!$A$2:$P$21,8,FALSE),"")&lt;&gt;""),"Data is Missing.",""))</f>
        <v/>
      </c>
      <c r="T219" s="194" t="str">
        <f>IF(B219="","",IF(AND(Input!Q218="",IFERROR(VLOOKUP(K219,UIR!$A$2:$P$21,9,FALSE),"")&lt;&gt;""),"Data is Missing.",""))</f>
        <v/>
      </c>
      <c r="U219" s="194"/>
      <c r="V219" s="194" t="str">
        <f>IF(B219="","",IF(AND(Input!S218="",IFERROR(VLOOKUP(K219,UIR!$A$2:$P$21,11,FALSE),"")&lt;&gt;""),"Data is Missing.",""))</f>
        <v/>
      </c>
      <c r="W219" s="194" t="str">
        <f>IF(B219="","",IF(AND(Input!T218="",IFERROR(VLOOKUP(K219,UIR!$A$2:$P$21,12,FALSE),"")&lt;&gt;""),"Data is Missing.",""))</f>
        <v/>
      </c>
      <c r="X219" s="194" t="str">
        <f>IF(B219="","",IF(AND(Input!V218="",IFERROR(VLOOKUP(K219,UIR!$A$2:$P$21,13,FALSE),"")&lt;&gt;""),"Data is Missing.",""))</f>
        <v/>
      </c>
      <c r="Y219" s="194" t="str">
        <f>IF(B219="","",IF(AND(Input!W218="",IFERROR(VLOOKUP(K219,UIR!$A$2:$P$21,14,FALSE),"")&lt;&gt;""),"Data is Missing.",""))</f>
        <v/>
      </c>
      <c r="Z219" s="194" t="str">
        <f>IF(B219="","",IF(AND(Input!X218="",IFERROR(VLOOKUP(K219,UIR!$A$2:$P$21,15,FALSE),"")&lt;&gt;""),"Data is Missing.",""))</f>
        <v/>
      </c>
      <c r="AA219" s="195" t="str">
        <f>IF(B219="","",IF(AND(Input!Y218="",IFERROR(VLOOKUP(K219,UIR!$A$2:$P$21,16,FALSE),"")&lt;&gt;""),"Data is Missing.",""))</f>
        <v/>
      </c>
      <c r="AC219" s="202" t="str">
        <f>IF(ISERROR(IF(Input!D218="","",IF(ISERROR(VLOOKUP(Input!D218,'Measure List'!$A$2:$A$30000,1,0)),"Invalid RefNo",""))),"",IF(Input!D218="","",IF(ISERROR(VLOOKUP(Input!D218,'Measure List'!$A$2:$A$30000,1,0)),"Invalid RefNo","")))</f>
        <v/>
      </c>
      <c r="AD219" s="156"/>
      <c r="AE219" s="156"/>
      <c r="AF219" s="156"/>
      <c r="AG219" s="156"/>
      <c r="AH219" s="156"/>
      <c r="AI219" s="156"/>
      <c r="AJ219" s="156"/>
      <c r="AK219" s="156"/>
      <c r="AL219" s="203" t="str">
        <f>IF(COUNTIF(Dropdowns!$K$2:$K$7,Input!S218)&gt;0,"",IF(Input!S218="","","Invalid Type"))</f>
        <v/>
      </c>
      <c r="AN219" s="204" t="str">
        <f>IF(Input!C218="","",IF(ISNUMBER(VALUE(Input!C218)),"","Needs to be a number."))</f>
        <v/>
      </c>
      <c r="AO219" s="205" t="str">
        <f>IF(Input!E218="","",IF(ISNUMBER(VALUE(Input!E218)),"","Needs to be a number."))</f>
        <v/>
      </c>
      <c r="AP219" s="205" t="str">
        <f>IF(Input!N218="","",IF(ISNUMBER(VALUE(Input!N218)),"","Needs to be a number."))</f>
        <v/>
      </c>
      <c r="AQ219" s="205" t="str">
        <f>IF(Input!O218="","",IF(ISNUMBER(VALUE(Input!O218)),"","Needs to be a number."))</f>
        <v/>
      </c>
      <c r="AR219" s="205" t="str">
        <f>IF(Input!V218="","",IF(ISNUMBER(VALUE(Input!V218)),"","Needs to be a number."))</f>
        <v/>
      </c>
      <c r="AS219" s="205" t="str">
        <f>IF(Input!W218="","",IF(ISNUMBER(VALUE(Input!W218)),"","Needs to be a number."))</f>
        <v/>
      </c>
      <c r="AT219" s="205" t="str">
        <f>IF(Input!X218="","",IF(ISNUMBER(VALUE(Input!X218)),"","Needs to be a number."))</f>
        <v/>
      </c>
      <c r="AU219" s="206" t="str">
        <f>IF(Input!Y218="","",IF(ISNUMBER(VALUE(Input!Y218)),"","Needs to be a number."))</f>
        <v/>
      </c>
      <c r="AV219" s="207"/>
      <c r="AW219" s="259" t="str">
        <f>IF(OR(VALUE(Input!C218)&lt;0,VALUE(Input!C218)&gt;100), "Invalid EEI %","")</f>
        <v/>
      </c>
      <c r="AX219" s="207"/>
      <c r="AY219" s="278" t="str">
        <f>IF(Input!E218="","",IF(VALUE(Input!E218)=0,"Do not enter 0.",""))</f>
        <v/>
      </c>
    </row>
    <row r="220" spans="2:51" x14ac:dyDescent="0.3">
      <c r="B220" s="188" t="str">
        <f>Input!A219</f>
        <v/>
      </c>
      <c r="C220" s="189" t="str">
        <f>IF(ISERROR(IF(AND(Input!$A219="",SUMPRODUCT(--(LEN(Input!$A220:'Input'!$A$1006)&gt;0))&lt;&gt;0),"Row is skipped.",IF(AND(Input!$A219="",Input!$A220=""),"", IF(Input!B219="","Data is missing.","")))),"",IF(AND(Input!$A219="",SUMPRODUCT(--(LEN(Input!$A220:'Input'!$A$1006)&gt;0))&lt;&gt;0),"Row is skipped.",IF(AND(Input!$A219="",Input!$A220=""),"", IF(Input!B219="","Data is missing.",""))))</f>
        <v/>
      </c>
      <c r="D220" s="189" t="str">
        <f>IF(ISERROR(IF(AND(Input!$A219="",SUMPRODUCT(--(LEN(Input!$A220:'Input'!$A$1006)&gt;0))&lt;&gt;0),"Row is skipped.",IF(AND(Input!$A219="",Input!$A220=""),"", IF(Input!C219="","Data is missing.","")))),"",IF(AND(Input!$A219="",SUMPRODUCT(--(LEN(Input!$A220:'Input'!$A$1006)&gt;0))&lt;&gt;0),"Row is skipped.",IF(AND(Input!$A219="",Input!$A220=""),"", IF(Input!C219="","Data is missing.",""))))</f>
        <v/>
      </c>
      <c r="E220" s="189" t="str">
        <f>IF(ISERROR(IF(AND(Input!$A219="",SUMPRODUCT(--(LEN(Input!$A220:'Input'!$A$1006)&gt;0))&lt;&gt;0),"Row is skipped.",IF(AND(Input!$A219="",Input!$A220=""),"", IF(Input!D219="","Data is missing.","")))),"",IF(AND(Input!$A219="",SUMPRODUCT(--(LEN(Input!$A220:'Input'!$A$1006)&gt;0))&lt;&gt;0),"Row is skipped.",IF(AND(Input!$A219="",Input!$A220=""),"", IF(Input!D219="","Data is missing.",""))))</f>
        <v/>
      </c>
      <c r="F220" s="189" t="str">
        <f>IF(ISERROR(IF(AND(Input!$A219="",SUMPRODUCT(--(LEN(Input!$A220:'Input'!$A$1006)&gt;0))&lt;&gt;0),"Row is skipped.",IF(AND(Input!$A219="",Input!$A220=""),"", IF(Input!E219="","Data is missing.","")))),"",IF(AND(Input!$A219="",SUMPRODUCT(--(LEN(Input!$A220:'Input'!$A$1006)&gt;0))&lt;&gt;0),"Row is skipped.",IF(AND(Input!$A219="",Input!$A220=""),"", IF(Input!E219="","Data is missing.",""))))</f>
        <v/>
      </c>
      <c r="G220" s="189" t="str">
        <f>IF(ISERROR(IF(AND(Input!$A219="",SUMPRODUCT(--(LEN(Input!$A220:'Input'!$A$1006)&gt;0))&lt;&gt;0),"Row is skipped.",IF(AND(Input!$A219="",Input!$A220=""),"", IF(Input!F219="","Data is missing.","")))),"",IF(AND(Input!$A219="",SUMPRODUCT(--(LEN(Input!$A220:'Input'!$A$1006)&gt;0))&lt;&gt;0),"Row is skipped.",IF(AND(Input!$A219="",Input!$A220=""),"", IF(Input!F219="","Data is missing.",""))))</f>
        <v/>
      </c>
      <c r="H220" s="190" t="str">
        <f>IF(ISERROR(IF(AND(Input!$A219="",SUMPRODUCT(--(LEN(Input!$A220:'Input'!$A$1006)&gt;0))&lt;&gt;0),"Row is skipped.",IF(AND(Input!$A219="",Input!$A220=""),"", IF(Input!G219="","Data is missing.","")))),"",IF(AND(Input!$A219="",SUMPRODUCT(--(LEN(Input!$A220:'Input'!$A$1006)&gt;0))&lt;&gt;0),"Row is skipped.",IF(AND(Input!$A219="",Input!$A220=""),"", IF(Input!G219="","Data is missing.",""))))</f>
        <v/>
      </c>
      <c r="I220" s="156"/>
      <c r="J220" s="191" t="str">
        <f>IFERROR(VLOOKUP(VLOOKUP(Input!$D219,'Measure List'!$A:$AN,40,FALSE),UIR!$A$1:$Q$27,17,FALSE),"")</f>
        <v/>
      </c>
      <c r="K220" s="192" t="str">
        <f>IFERROR(VLOOKUP(Input!$D219,'Measure List'!$A:$AN,40,FALSE),"")</f>
        <v/>
      </c>
      <c r="L220" s="156"/>
      <c r="M220" s="193" t="str">
        <f>IF(B220="","",IF(AND(Input!H219="",IFERROR(VLOOKUP(K220,UIR!$A$2:$P$21,2,FALSE),"")&lt;&gt;""),"Data is Missing.",""))</f>
        <v/>
      </c>
      <c r="N220" s="194" t="str">
        <f>IF(B220="","",IF(AND(Input!I219="",IFERROR(VLOOKUP(K220,UIR!$A$2:$P$21,3,FALSE),"")&lt;&gt;""),"Data is Missing.",""))</f>
        <v/>
      </c>
      <c r="O220" s="194" t="str">
        <f>IF(B220="","",IF(AND(Input!J219="",IFERROR(VLOOKUP(K220,UIR!$A$2:$P$21,4,FALSE),"")&lt;&gt;""),"Data is Missing.",""))</f>
        <v/>
      </c>
      <c r="P220" s="194" t="str">
        <f>IF(B220="","",IF(AND(Input!K219="",IFERROR(VLOOKUP(K220,UIR!$A$2:$P$21,5,FALSE),"")&lt;&gt;""),"Data is Missing.",""))</f>
        <v/>
      </c>
      <c r="Q220" s="194" t="str">
        <f>IF(B220="","",IF(AND(Input!L219="",IFERROR(VLOOKUP(K220,UIR!$A$2:$P$21,6,FALSE),"")&lt;&gt;""),"Data is Missing.",""))</f>
        <v/>
      </c>
      <c r="R220" s="194" t="str">
        <f>IF(B220="","",IF(AND(Input!M219="",IFERROR(VLOOKUP(K220,UIR!$A$2:$P$21,7,FALSE),"")&lt;&gt;""),"Data is Missing.",""))</f>
        <v/>
      </c>
      <c r="S220" s="194" t="str">
        <f>IF(B220="","",IF(AND(Input!P219="",IFERROR(VLOOKUP(K220,UIR!$A$2:$P$21,8,FALSE),"")&lt;&gt;""),"Data is Missing.",""))</f>
        <v/>
      </c>
      <c r="T220" s="194" t="str">
        <f>IF(B220="","",IF(AND(Input!Q219="",IFERROR(VLOOKUP(K220,UIR!$A$2:$P$21,9,FALSE),"")&lt;&gt;""),"Data is Missing.",""))</f>
        <v/>
      </c>
      <c r="U220" s="194"/>
      <c r="V220" s="194" t="str">
        <f>IF(B220="","",IF(AND(Input!S219="",IFERROR(VLOOKUP(K220,UIR!$A$2:$P$21,11,FALSE),"")&lt;&gt;""),"Data is Missing.",""))</f>
        <v/>
      </c>
      <c r="W220" s="194" t="str">
        <f>IF(B220="","",IF(AND(Input!T219="",IFERROR(VLOOKUP(K220,UIR!$A$2:$P$21,12,FALSE),"")&lt;&gt;""),"Data is Missing.",""))</f>
        <v/>
      </c>
      <c r="X220" s="194" t="str">
        <f>IF(B220="","",IF(AND(Input!V219="",IFERROR(VLOOKUP(K220,UIR!$A$2:$P$21,13,FALSE),"")&lt;&gt;""),"Data is Missing.",""))</f>
        <v/>
      </c>
      <c r="Y220" s="194" t="str">
        <f>IF(B220="","",IF(AND(Input!W219="",IFERROR(VLOOKUP(K220,UIR!$A$2:$P$21,14,FALSE),"")&lt;&gt;""),"Data is Missing.",""))</f>
        <v/>
      </c>
      <c r="Z220" s="194" t="str">
        <f>IF(B220="","",IF(AND(Input!X219="",IFERROR(VLOOKUP(K220,UIR!$A$2:$P$21,15,FALSE),"")&lt;&gt;""),"Data is Missing.",""))</f>
        <v/>
      </c>
      <c r="AA220" s="195" t="str">
        <f>IF(B220="","",IF(AND(Input!Y219="",IFERROR(VLOOKUP(K220,UIR!$A$2:$P$21,16,FALSE),"")&lt;&gt;""),"Data is Missing.",""))</f>
        <v/>
      </c>
      <c r="AC220" s="202" t="str">
        <f>IF(ISERROR(IF(Input!D219="","",IF(ISERROR(VLOOKUP(Input!D219,'Measure List'!$A$2:$A$30000,1,0)),"Invalid RefNo",""))),"",IF(Input!D219="","",IF(ISERROR(VLOOKUP(Input!D219,'Measure List'!$A$2:$A$30000,1,0)),"Invalid RefNo","")))</f>
        <v/>
      </c>
      <c r="AD220" s="156"/>
      <c r="AE220" s="156"/>
      <c r="AF220" s="156"/>
      <c r="AG220" s="156"/>
      <c r="AH220" s="156"/>
      <c r="AI220" s="156"/>
      <c r="AJ220" s="156"/>
      <c r="AK220" s="156"/>
      <c r="AL220" s="203" t="str">
        <f>IF(COUNTIF(Dropdowns!$K$2:$K$7,Input!S219)&gt;0,"",IF(Input!S219="","","Invalid Type"))</f>
        <v/>
      </c>
      <c r="AN220" s="204" t="str">
        <f>IF(Input!C219="","",IF(ISNUMBER(VALUE(Input!C219)),"","Needs to be a number."))</f>
        <v/>
      </c>
      <c r="AO220" s="205" t="str">
        <f>IF(Input!E219="","",IF(ISNUMBER(VALUE(Input!E219)),"","Needs to be a number."))</f>
        <v/>
      </c>
      <c r="AP220" s="205" t="str">
        <f>IF(Input!N219="","",IF(ISNUMBER(VALUE(Input!N219)),"","Needs to be a number."))</f>
        <v/>
      </c>
      <c r="AQ220" s="205" t="str">
        <f>IF(Input!O219="","",IF(ISNUMBER(VALUE(Input!O219)),"","Needs to be a number."))</f>
        <v/>
      </c>
      <c r="AR220" s="205" t="str">
        <f>IF(Input!V219="","",IF(ISNUMBER(VALUE(Input!V219)),"","Needs to be a number."))</f>
        <v/>
      </c>
      <c r="AS220" s="205" t="str">
        <f>IF(Input!W219="","",IF(ISNUMBER(VALUE(Input!W219)),"","Needs to be a number."))</f>
        <v/>
      </c>
      <c r="AT220" s="205" t="str">
        <f>IF(Input!X219="","",IF(ISNUMBER(VALUE(Input!X219)),"","Needs to be a number."))</f>
        <v/>
      </c>
      <c r="AU220" s="206" t="str">
        <f>IF(Input!Y219="","",IF(ISNUMBER(VALUE(Input!Y219)),"","Needs to be a number."))</f>
        <v/>
      </c>
      <c r="AV220" s="207"/>
      <c r="AW220" s="259" t="str">
        <f>IF(OR(VALUE(Input!C219)&lt;0,VALUE(Input!C219)&gt;100), "Invalid EEI %","")</f>
        <v/>
      </c>
      <c r="AX220" s="207"/>
      <c r="AY220" s="278" t="str">
        <f>IF(Input!E219="","",IF(VALUE(Input!E219)=0,"Do not enter 0.",""))</f>
        <v/>
      </c>
    </row>
    <row r="221" spans="2:51" x14ac:dyDescent="0.3">
      <c r="B221" s="188" t="str">
        <f>Input!A220</f>
        <v/>
      </c>
      <c r="C221" s="189" t="str">
        <f>IF(ISERROR(IF(AND(Input!$A220="",SUMPRODUCT(--(LEN(Input!$A221:'Input'!$A$1006)&gt;0))&lt;&gt;0),"Row is skipped.",IF(AND(Input!$A220="",Input!$A221=""),"", IF(Input!B220="","Data is missing.","")))),"",IF(AND(Input!$A220="",SUMPRODUCT(--(LEN(Input!$A221:'Input'!$A$1006)&gt;0))&lt;&gt;0),"Row is skipped.",IF(AND(Input!$A220="",Input!$A221=""),"", IF(Input!B220="","Data is missing.",""))))</f>
        <v/>
      </c>
      <c r="D221" s="189" t="str">
        <f>IF(ISERROR(IF(AND(Input!$A220="",SUMPRODUCT(--(LEN(Input!$A221:'Input'!$A$1006)&gt;0))&lt;&gt;0),"Row is skipped.",IF(AND(Input!$A220="",Input!$A221=""),"", IF(Input!C220="","Data is missing.","")))),"",IF(AND(Input!$A220="",SUMPRODUCT(--(LEN(Input!$A221:'Input'!$A$1006)&gt;0))&lt;&gt;0),"Row is skipped.",IF(AND(Input!$A220="",Input!$A221=""),"", IF(Input!C220="","Data is missing.",""))))</f>
        <v/>
      </c>
      <c r="E221" s="189" t="str">
        <f>IF(ISERROR(IF(AND(Input!$A220="",SUMPRODUCT(--(LEN(Input!$A221:'Input'!$A$1006)&gt;0))&lt;&gt;0),"Row is skipped.",IF(AND(Input!$A220="",Input!$A221=""),"", IF(Input!D220="","Data is missing.","")))),"",IF(AND(Input!$A220="",SUMPRODUCT(--(LEN(Input!$A221:'Input'!$A$1006)&gt;0))&lt;&gt;0),"Row is skipped.",IF(AND(Input!$A220="",Input!$A221=""),"", IF(Input!D220="","Data is missing.",""))))</f>
        <v/>
      </c>
      <c r="F221" s="189" t="str">
        <f>IF(ISERROR(IF(AND(Input!$A220="",SUMPRODUCT(--(LEN(Input!$A221:'Input'!$A$1006)&gt;0))&lt;&gt;0),"Row is skipped.",IF(AND(Input!$A220="",Input!$A221=""),"", IF(Input!E220="","Data is missing.","")))),"",IF(AND(Input!$A220="",SUMPRODUCT(--(LEN(Input!$A221:'Input'!$A$1006)&gt;0))&lt;&gt;0),"Row is skipped.",IF(AND(Input!$A220="",Input!$A221=""),"", IF(Input!E220="","Data is missing.",""))))</f>
        <v/>
      </c>
      <c r="G221" s="189" t="str">
        <f>IF(ISERROR(IF(AND(Input!$A220="",SUMPRODUCT(--(LEN(Input!$A221:'Input'!$A$1006)&gt;0))&lt;&gt;0),"Row is skipped.",IF(AND(Input!$A220="",Input!$A221=""),"", IF(Input!F220="","Data is missing.","")))),"",IF(AND(Input!$A220="",SUMPRODUCT(--(LEN(Input!$A221:'Input'!$A$1006)&gt;0))&lt;&gt;0),"Row is skipped.",IF(AND(Input!$A220="",Input!$A221=""),"", IF(Input!F220="","Data is missing.",""))))</f>
        <v/>
      </c>
      <c r="H221" s="190" t="str">
        <f>IF(ISERROR(IF(AND(Input!$A220="",SUMPRODUCT(--(LEN(Input!$A221:'Input'!$A$1006)&gt;0))&lt;&gt;0),"Row is skipped.",IF(AND(Input!$A220="",Input!$A221=""),"", IF(Input!G220="","Data is missing.","")))),"",IF(AND(Input!$A220="",SUMPRODUCT(--(LEN(Input!$A221:'Input'!$A$1006)&gt;0))&lt;&gt;0),"Row is skipped.",IF(AND(Input!$A220="",Input!$A221=""),"", IF(Input!G220="","Data is missing.",""))))</f>
        <v/>
      </c>
      <c r="I221" s="156"/>
      <c r="J221" s="191" t="str">
        <f>IFERROR(VLOOKUP(VLOOKUP(Input!$D220,'Measure List'!$A:$AN,40,FALSE),UIR!$A$1:$Q$27,17,FALSE),"")</f>
        <v/>
      </c>
      <c r="K221" s="192" t="str">
        <f>IFERROR(VLOOKUP(Input!$D220,'Measure List'!$A:$AN,40,FALSE),"")</f>
        <v/>
      </c>
      <c r="L221" s="156"/>
      <c r="M221" s="193" t="str">
        <f>IF(B221="","",IF(AND(Input!H220="",IFERROR(VLOOKUP(K221,UIR!$A$2:$P$21,2,FALSE),"")&lt;&gt;""),"Data is Missing.",""))</f>
        <v/>
      </c>
      <c r="N221" s="194" t="str">
        <f>IF(B221="","",IF(AND(Input!I220="",IFERROR(VLOOKUP(K221,UIR!$A$2:$P$21,3,FALSE),"")&lt;&gt;""),"Data is Missing.",""))</f>
        <v/>
      </c>
      <c r="O221" s="194" t="str">
        <f>IF(B221="","",IF(AND(Input!J220="",IFERROR(VLOOKUP(K221,UIR!$A$2:$P$21,4,FALSE),"")&lt;&gt;""),"Data is Missing.",""))</f>
        <v/>
      </c>
      <c r="P221" s="194" t="str">
        <f>IF(B221="","",IF(AND(Input!K220="",IFERROR(VLOOKUP(K221,UIR!$A$2:$P$21,5,FALSE),"")&lt;&gt;""),"Data is Missing.",""))</f>
        <v/>
      </c>
      <c r="Q221" s="194" t="str">
        <f>IF(B221="","",IF(AND(Input!L220="",IFERROR(VLOOKUP(K221,UIR!$A$2:$P$21,6,FALSE),"")&lt;&gt;""),"Data is Missing.",""))</f>
        <v/>
      </c>
      <c r="R221" s="194" t="str">
        <f>IF(B221="","",IF(AND(Input!M220="",IFERROR(VLOOKUP(K221,UIR!$A$2:$P$21,7,FALSE),"")&lt;&gt;""),"Data is Missing.",""))</f>
        <v/>
      </c>
      <c r="S221" s="194" t="str">
        <f>IF(B221="","",IF(AND(Input!P220="",IFERROR(VLOOKUP(K221,UIR!$A$2:$P$21,8,FALSE),"")&lt;&gt;""),"Data is Missing.",""))</f>
        <v/>
      </c>
      <c r="T221" s="194" t="str">
        <f>IF(B221="","",IF(AND(Input!Q220="",IFERROR(VLOOKUP(K221,UIR!$A$2:$P$21,9,FALSE),"")&lt;&gt;""),"Data is Missing.",""))</f>
        <v/>
      </c>
      <c r="U221" s="194"/>
      <c r="V221" s="194" t="str">
        <f>IF(B221="","",IF(AND(Input!S220="",IFERROR(VLOOKUP(K221,UIR!$A$2:$P$21,11,FALSE),"")&lt;&gt;""),"Data is Missing.",""))</f>
        <v/>
      </c>
      <c r="W221" s="194" t="str">
        <f>IF(B221="","",IF(AND(Input!T220="",IFERROR(VLOOKUP(K221,UIR!$A$2:$P$21,12,FALSE),"")&lt;&gt;""),"Data is Missing.",""))</f>
        <v/>
      </c>
      <c r="X221" s="194" t="str">
        <f>IF(B221="","",IF(AND(Input!V220="",IFERROR(VLOOKUP(K221,UIR!$A$2:$P$21,13,FALSE),"")&lt;&gt;""),"Data is Missing.",""))</f>
        <v/>
      </c>
      <c r="Y221" s="194" t="str">
        <f>IF(B221="","",IF(AND(Input!W220="",IFERROR(VLOOKUP(K221,UIR!$A$2:$P$21,14,FALSE),"")&lt;&gt;""),"Data is Missing.",""))</f>
        <v/>
      </c>
      <c r="Z221" s="194" t="str">
        <f>IF(B221="","",IF(AND(Input!X220="",IFERROR(VLOOKUP(K221,UIR!$A$2:$P$21,15,FALSE),"")&lt;&gt;""),"Data is Missing.",""))</f>
        <v/>
      </c>
      <c r="AA221" s="195" t="str">
        <f>IF(B221="","",IF(AND(Input!Y220="",IFERROR(VLOOKUP(K221,UIR!$A$2:$P$21,16,FALSE),"")&lt;&gt;""),"Data is Missing.",""))</f>
        <v/>
      </c>
      <c r="AC221" s="202" t="str">
        <f>IF(ISERROR(IF(Input!D220="","",IF(ISERROR(VLOOKUP(Input!D220,'Measure List'!$A$2:$A$30000,1,0)),"Invalid RefNo",""))),"",IF(Input!D220="","",IF(ISERROR(VLOOKUP(Input!D220,'Measure List'!$A$2:$A$30000,1,0)),"Invalid RefNo","")))</f>
        <v/>
      </c>
      <c r="AD221" s="156"/>
      <c r="AE221" s="156"/>
      <c r="AF221" s="156"/>
      <c r="AG221" s="156"/>
      <c r="AH221" s="156"/>
      <c r="AI221" s="156"/>
      <c r="AJ221" s="156"/>
      <c r="AK221" s="156"/>
      <c r="AL221" s="203" t="str">
        <f>IF(COUNTIF(Dropdowns!$K$2:$K$7,Input!S220)&gt;0,"",IF(Input!S220="","","Invalid Type"))</f>
        <v/>
      </c>
      <c r="AN221" s="204" t="str">
        <f>IF(Input!C220="","",IF(ISNUMBER(VALUE(Input!C220)),"","Needs to be a number."))</f>
        <v/>
      </c>
      <c r="AO221" s="205" t="str">
        <f>IF(Input!E220="","",IF(ISNUMBER(VALUE(Input!E220)),"","Needs to be a number."))</f>
        <v/>
      </c>
      <c r="AP221" s="205" t="str">
        <f>IF(Input!N220="","",IF(ISNUMBER(VALUE(Input!N220)),"","Needs to be a number."))</f>
        <v/>
      </c>
      <c r="AQ221" s="205" t="str">
        <f>IF(Input!O220="","",IF(ISNUMBER(VALUE(Input!O220)),"","Needs to be a number."))</f>
        <v/>
      </c>
      <c r="AR221" s="205" t="str">
        <f>IF(Input!V220="","",IF(ISNUMBER(VALUE(Input!V220)),"","Needs to be a number."))</f>
        <v/>
      </c>
      <c r="AS221" s="205" t="str">
        <f>IF(Input!W220="","",IF(ISNUMBER(VALUE(Input!W220)),"","Needs to be a number."))</f>
        <v/>
      </c>
      <c r="AT221" s="205" t="str">
        <f>IF(Input!X220="","",IF(ISNUMBER(VALUE(Input!X220)),"","Needs to be a number."))</f>
        <v/>
      </c>
      <c r="AU221" s="206" t="str">
        <f>IF(Input!Y220="","",IF(ISNUMBER(VALUE(Input!Y220)),"","Needs to be a number."))</f>
        <v/>
      </c>
      <c r="AV221" s="207"/>
      <c r="AW221" s="259" t="str">
        <f>IF(OR(VALUE(Input!C220)&lt;0,VALUE(Input!C220)&gt;100), "Invalid EEI %","")</f>
        <v/>
      </c>
      <c r="AX221" s="207"/>
      <c r="AY221" s="278" t="str">
        <f>IF(Input!E220="","",IF(VALUE(Input!E220)=0,"Do not enter 0.",""))</f>
        <v/>
      </c>
    </row>
    <row r="222" spans="2:51" x14ac:dyDescent="0.3">
      <c r="B222" s="188" t="str">
        <f>Input!A221</f>
        <v/>
      </c>
      <c r="C222" s="189" t="str">
        <f>IF(ISERROR(IF(AND(Input!$A221="",SUMPRODUCT(--(LEN(Input!$A222:'Input'!$A$1006)&gt;0))&lt;&gt;0),"Row is skipped.",IF(AND(Input!$A221="",Input!$A222=""),"", IF(Input!B221="","Data is missing.","")))),"",IF(AND(Input!$A221="",SUMPRODUCT(--(LEN(Input!$A222:'Input'!$A$1006)&gt;0))&lt;&gt;0),"Row is skipped.",IF(AND(Input!$A221="",Input!$A222=""),"", IF(Input!B221="","Data is missing.",""))))</f>
        <v/>
      </c>
      <c r="D222" s="189" t="str">
        <f>IF(ISERROR(IF(AND(Input!$A221="",SUMPRODUCT(--(LEN(Input!$A222:'Input'!$A$1006)&gt;0))&lt;&gt;0),"Row is skipped.",IF(AND(Input!$A221="",Input!$A222=""),"", IF(Input!C221="","Data is missing.","")))),"",IF(AND(Input!$A221="",SUMPRODUCT(--(LEN(Input!$A222:'Input'!$A$1006)&gt;0))&lt;&gt;0),"Row is skipped.",IF(AND(Input!$A221="",Input!$A222=""),"", IF(Input!C221="","Data is missing.",""))))</f>
        <v/>
      </c>
      <c r="E222" s="189" t="str">
        <f>IF(ISERROR(IF(AND(Input!$A221="",SUMPRODUCT(--(LEN(Input!$A222:'Input'!$A$1006)&gt;0))&lt;&gt;0),"Row is skipped.",IF(AND(Input!$A221="",Input!$A222=""),"", IF(Input!D221="","Data is missing.","")))),"",IF(AND(Input!$A221="",SUMPRODUCT(--(LEN(Input!$A222:'Input'!$A$1006)&gt;0))&lt;&gt;0),"Row is skipped.",IF(AND(Input!$A221="",Input!$A222=""),"", IF(Input!D221="","Data is missing.",""))))</f>
        <v/>
      </c>
      <c r="F222" s="189" t="str">
        <f>IF(ISERROR(IF(AND(Input!$A221="",SUMPRODUCT(--(LEN(Input!$A222:'Input'!$A$1006)&gt;0))&lt;&gt;0),"Row is skipped.",IF(AND(Input!$A221="",Input!$A222=""),"", IF(Input!E221="","Data is missing.","")))),"",IF(AND(Input!$A221="",SUMPRODUCT(--(LEN(Input!$A222:'Input'!$A$1006)&gt;0))&lt;&gt;0),"Row is skipped.",IF(AND(Input!$A221="",Input!$A222=""),"", IF(Input!E221="","Data is missing.",""))))</f>
        <v/>
      </c>
      <c r="G222" s="189" t="str">
        <f>IF(ISERROR(IF(AND(Input!$A221="",SUMPRODUCT(--(LEN(Input!$A222:'Input'!$A$1006)&gt;0))&lt;&gt;0),"Row is skipped.",IF(AND(Input!$A221="",Input!$A222=""),"", IF(Input!F221="","Data is missing.","")))),"",IF(AND(Input!$A221="",SUMPRODUCT(--(LEN(Input!$A222:'Input'!$A$1006)&gt;0))&lt;&gt;0),"Row is skipped.",IF(AND(Input!$A221="",Input!$A222=""),"", IF(Input!F221="","Data is missing.",""))))</f>
        <v/>
      </c>
      <c r="H222" s="190" t="str">
        <f>IF(ISERROR(IF(AND(Input!$A221="",SUMPRODUCT(--(LEN(Input!$A222:'Input'!$A$1006)&gt;0))&lt;&gt;0),"Row is skipped.",IF(AND(Input!$A221="",Input!$A222=""),"", IF(Input!G221="","Data is missing.","")))),"",IF(AND(Input!$A221="",SUMPRODUCT(--(LEN(Input!$A222:'Input'!$A$1006)&gt;0))&lt;&gt;0),"Row is skipped.",IF(AND(Input!$A221="",Input!$A222=""),"", IF(Input!G221="","Data is missing.",""))))</f>
        <v/>
      </c>
      <c r="I222" s="156"/>
      <c r="J222" s="191" t="str">
        <f>IFERROR(VLOOKUP(VLOOKUP(Input!$D221,'Measure List'!$A:$AN,40,FALSE),UIR!$A$1:$Q$27,17,FALSE),"")</f>
        <v/>
      </c>
      <c r="K222" s="192" t="str">
        <f>IFERROR(VLOOKUP(Input!$D221,'Measure List'!$A:$AN,40,FALSE),"")</f>
        <v/>
      </c>
      <c r="L222" s="156"/>
      <c r="M222" s="193" t="str">
        <f>IF(B222="","",IF(AND(Input!H221="",IFERROR(VLOOKUP(K222,UIR!$A$2:$P$21,2,FALSE),"")&lt;&gt;""),"Data is Missing.",""))</f>
        <v/>
      </c>
      <c r="N222" s="194" t="str">
        <f>IF(B222="","",IF(AND(Input!I221="",IFERROR(VLOOKUP(K222,UIR!$A$2:$P$21,3,FALSE),"")&lt;&gt;""),"Data is Missing.",""))</f>
        <v/>
      </c>
      <c r="O222" s="194" t="str">
        <f>IF(B222="","",IF(AND(Input!J221="",IFERROR(VLOOKUP(K222,UIR!$A$2:$P$21,4,FALSE),"")&lt;&gt;""),"Data is Missing.",""))</f>
        <v/>
      </c>
      <c r="P222" s="194" t="str">
        <f>IF(B222="","",IF(AND(Input!K221="",IFERROR(VLOOKUP(K222,UIR!$A$2:$P$21,5,FALSE),"")&lt;&gt;""),"Data is Missing.",""))</f>
        <v/>
      </c>
      <c r="Q222" s="194" t="str">
        <f>IF(B222="","",IF(AND(Input!L221="",IFERROR(VLOOKUP(K222,UIR!$A$2:$P$21,6,FALSE),"")&lt;&gt;""),"Data is Missing.",""))</f>
        <v/>
      </c>
      <c r="R222" s="194" t="str">
        <f>IF(B222="","",IF(AND(Input!M221="",IFERROR(VLOOKUP(K222,UIR!$A$2:$P$21,7,FALSE),"")&lt;&gt;""),"Data is Missing.",""))</f>
        <v/>
      </c>
      <c r="S222" s="194" t="str">
        <f>IF(B222="","",IF(AND(Input!P221="",IFERROR(VLOOKUP(K222,UIR!$A$2:$P$21,8,FALSE),"")&lt;&gt;""),"Data is Missing.",""))</f>
        <v/>
      </c>
      <c r="T222" s="194" t="str">
        <f>IF(B222="","",IF(AND(Input!Q221="",IFERROR(VLOOKUP(K222,UIR!$A$2:$P$21,9,FALSE),"")&lt;&gt;""),"Data is Missing.",""))</f>
        <v/>
      </c>
      <c r="U222" s="194"/>
      <c r="V222" s="194" t="str">
        <f>IF(B222="","",IF(AND(Input!S221="",IFERROR(VLOOKUP(K222,UIR!$A$2:$P$21,11,FALSE),"")&lt;&gt;""),"Data is Missing.",""))</f>
        <v/>
      </c>
      <c r="W222" s="194" t="str">
        <f>IF(B222="","",IF(AND(Input!T221="",IFERROR(VLOOKUP(K222,UIR!$A$2:$P$21,12,FALSE),"")&lt;&gt;""),"Data is Missing.",""))</f>
        <v/>
      </c>
      <c r="X222" s="194" t="str">
        <f>IF(B222="","",IF(AND(Input!V221="",IFERROR(VLOOKUP(K222,UIR!$A$2:$P$21,13,FALSE),"")&lt;&gt;""),"Data is Missing.",""))</f>
        <v/>
      </c>
      <c r="Y222" s="194" t="str">
        <f>IF(B222="","",IF(AND(Input!W221="",IFERROR(VLOOKUP(K222,UIR!$A$2:$P$21,14,FALSE),"")&lt;&gt;""),"Data is Missing.",""))</f>
        <v/>
      </c>
      <c r="Z222" s="194" t="str">
        <f>IF(B222="","",IF(AND(Input!X221="",IFERROR(VLOOKUP(K222,UIR!$A$2:$P$21,15,FALSE),"")&lt;&gt;""),"Data is Missing.",""))</f>
        <v/>
      </c>
      <c r="AA222" s="195" t="str">
        <f>IF(B222="","",IF(AND(Input!Y221="",IFERROR(VLOOKUP(K222,UIR!$A$2:$P$21,16,FALSE),"")&lt;&gt;""),"Data is Missing.",""))</f>
        <v/>
      </c>
      <c r="AC222" s="202" t="str">
        <f>IF(ISERROR(IF(Input!D221="","",IF(ISERROR(VLOOKUP(Input!D221,'Measure List'!$A$2:$A$30000,1,0)),"Invalid RefNo",""))),"",IF(Input!D221="","",IF(ISERROR(VLOOKUP(Input!D221,'Measure List'!$A$2:$A$30000,1,0)),"Invalid RefNo","")))</f>
        <v/>
      </c>
      <c r="AD222" s="156"/>
      <c r="AE222" s="156"/>
      <c r="AF222" s="156"/>
      <c r="AG222" s="156"/>
      <c r="AH222" s="156"/>
      <c r="AI222" s="156"/>
      <c r="AJ222" s="156"/>
      <c r="AK222" s="156"/>
      <c r="AL222" s="203" t="str">
        <f>IF(COUNTIF(Dropdowns!$K$2:$K$7,Input!S221)&gt;0,"",IF(Input!S221="","","Invalid Type"))</f>
        <v/>
      </c>
      <c r="AN222" s="204" t="str">
        <f>IF(Input!C221="","",IF(ISNUMBER(VALUE(Input!C221)),"","Needs to be a number."))</f>
        <v/>
      </c>
      <c r="AO222" s="205" t="str">
        <f>IF(Input!E221="","",IF(ISNUMBER(VALUE(Input!E221)),"","Needs to be a number."))</f>
        <v/>
      </c>
      <c r="AP222" s="205" t="str">
        <f>IF(Input!N221="","",IF(ISNUMBER(VALUE(Input!N221)),"","Needs to be a number."))</f>
        <v/>
      </c>
      <c r="AQ222" s="205" t="str">
        <f>IF(Input!O221="","",IF(ISNUMBER(VALUE(Input!O221)),"","Needs to be a number."))</f>
        <v/>
      </c>
      <c r="AR222" s="205" t="str">
        <f>IF(Input!V221="","",IF(ISNUMBER(VALUE(Input!V221)),"","Needs to be a number."))</f>
        <v/>
      </c>
      <c r="AS222" s="205" t="str">
        <f>IF(Input!W221="","",IF(ISNUMBER(VALUE(Input!W221)),"","Needs to be a number."))</f>
        <v/>
      </c>
      <c r="AT222" s="205" t="str">
        <f>IF(Input!X221="","",IF(ISNUMBER(VALUE(Input!X221)),"","Needs to be a number."))</f>
        <v/>
      </c>
      <c r="AU222" s="206" t="str">
        <f>IF(Input!Y221="","",IF(ISNUMBER(VALUE(Input!Y221)),"","Needs to be a number."))</f>
        <v/>
      </c>
      <c r="AV222" s="207"/>
      <c r="AW222" s="259" t="str">
        <f>IF(OR(VALUE(Input!C221)&lt;0,VALUE(Input!C221)&gt;100), "Invalid EEI %","")</f>
        <v/>
      </c>
      <c r="AX222" s="207"/>
      <c r="AY222" s="278" t="str">
        <f>IF(Input!E221="","",IF(VALUE(Input!E221)=0,"Do not enter 0.",""))</f>
        <v/>
      </c>
    </row>
    <row r="223" spans="2:51" x14ac:dyDescent="0.3">
      <c r="B223" s="188" t="str">
        <f>Input!A222</f>
        <v/>
      </c>
      <c r="C223" s="189" t="str">
        <f>IF(ISERROR(IF(AND(Input!$A222="",SUMPRODUCT(--(LEN(Input!$A223:'Input'!$A$1006)&gt;0))&lt;&gt;0),"Row is skipped.",IF(AND(Input!$A222="",Input!$A223=""),"", IF(Input!B222="","Data is missing.","")))),"",IF(AND(Input!$A222="",SUMPRODUCT(--(LEN(Input!$A223:'Input'!$A$1006)&gt;0))&lt;&gt;0),"Row is skipped.",IF(AND(Input!$A222="",Input!$A223=""),"", IF(Input!B222="","Data is missing.",""))))</f>
        <v/>
      </c>
      <c r="D223" s="189" t="str">
        <f>IF(ISERROR(IF(AND(Input!$A222="",SUMPRODUCT(--(LEN(Input!$A223:'Input'!$A$1006)&gt;0))&lt;&gt;0),"Row is skipped.",IF(AND(Input!$A222="",Input!$A223=""),"", IF(Input!C222="","Data is missing.","")))),"",IF(AND(Input!$A222="",SUMPRODUCT(--(LEN(Input!$A223:'Input'!$A$1006)&gt;0))&lt;&gt;0),"Row is skipped.",IF(AND(Input!$A222="",Input!$A223=""),"", IF(Input!C222="","Data is missing.",""))))</f>
        <v/>
      </c>
      <c r="E223" s="189" t="str">
        <f>IF(ISERROR(IF(AND(Input!$A222="",SUMPRODUCT(--(LEN(Input!$A223:'Input'!$A$1006)&gt;0))&lt;&gt;0),"Row is skipped.",IF(AND(Input!$A222="",Input!$A223=""),"", IF(Input!D222="","Data is missing.","")))),"",IF(AND(Input!$A222="",SUMPRODUCT(--(LEN(Input!$A223:'Input'!$A$1006)&gt;0))&lt;&gt;0),"Row is skipped.",IF(AND(Input!$A222="",Input!$A223=""),"", IF(Input!D222="","Data is missing.",""))))</f>
        <v/>
      </c>
      <c r="F223" s="189" t="str">
        <f>IF(ISERROR(IF(AND(Input!$A222="",SUMPRODUCT(--(LEN(Input!$A223:'Input'!$A$1006)&gt;0))&lt;&gt;0),"Row is skipped.",IF(AND(Input!$A222="",Input!$A223=""),"", IF(Input!E222="","Data is missing.","")))),"",IF(AND(Input!$A222="",SUMPRODUCT(--(LEN(Input!$A223:'Input'!$A$1006)&gt;0))&lt;&gt;0),"Row is skipped.",IF(AND(Input!$A222="",Input!$A223=""),"", IF(Input!E222="","Data is missing.",""))))</f>
        <v/>
      </c>
      <c r="G223" s="189" t="str">
        <f>IF(ISERROR(IF(AND(Input!$A222="",SUMPRODUCT(--(LEN(Input!$A223:'Input'!$A$1006)&gt;0))&lt;&gt;0),"Row is skipped.",IF(AND(Input!$A222="",Input!$A223=""),"", IF(Input!F222="","Data is missing.","")))),"",IF(AND(Input!$A222="",SUMPRODUCT(--(LEN(Input!$A223:'Input'!$A$1006)&gt;0))&lt;&gt;0),"Row is skipped.",IF(AND(Input!$A222="",Input!$A223=""),"", IF(Input!F222="","Data is missing.",""))))</f>
        <v/>
      </c>
      <c r="H223" s="190" t="str">
        <f>IF(ISERROR(IF(AND(Input!$A222="",SUMPRODUCT(--(LEN(Input!$A223:'Input'!$A$1006)&gt;0))&lt;&gt;0),"Row is skipped.",IF(AND(Input!$A222="",Input!$A223=""),"", IF(Input!G222="","Data is missing.","")))),"",IF(AND(Input!$A222="",SUMPRODUCT(--(LEN(Input!$A223:'Input'!$A$1006)&gt;0))&lt;&gt;0),"Row is skipped.",IF(AND(Input!$A222="",Input!$A223=""),"", IF(Input!G222="","Data is missing.",""))))</f>
        <v/>
      </c>
      <c r="I223" s="156"/>
      <c r="J223" s="191" t="str">
        <f>IFERROR(VLOOKUP(VLOOKUP(Input!$D222,'Measure List'!$A:$AN,40,FALSE),UIR!$A$1:$Q$27,17,FALSE),"")</f>
        <v/>
      </c>
      <c r="K223" s="192" t="str">
        <f>IFERROR(VLOOKUP(Input!$D222,'Measure List'!$A:$AN,40,FALSE),"")</f>
        <v/>
      </c>
      <c r="L223" s="156"/>
      <c r="M223" s="193" t="str">
        <f>IF(B223="","",IF(AND(Input!H222="",IFERROR(VLOOKUP(K223,UIR!$A$2:$P$21,2,FALSE),"")&lt;&gt;""),"Data is Missing.",""))</f>
        <v/>
      </c>
      <c r="N223" s="194" t="str">
        <f>IF(B223="","",IF(AND(Input!I222="",IFERROR(VLOOKUP(K223,UIR!$A$2:$P$21,3,FALSE),"")&lt;&gt;""),"Data is Missing.",""))</f>
        <v/>
      </c>
      <c r="O223" s="194" t="str">
        <f>IF(B223="","",IF(AND(Input!J222="",IFERROR(VLOOKUP(K223,UIR!$A$2:$P$21,4,FALSE),"")&lt;&gt;""),"Data is Missing.",""))</f>
        <v/>
      </c>
      <c r="P223" s="194" t="str">
        <f>IF(B223="","",IF(AND(Input!K222="",IFERROR(VLOOKUP(K223,UIR!$A$2:$P$21,5,FALSE),"")&lt;&gt;""),"Data is Missing.",""))</f>
        <v/>
      </c>
      <c r="Q223" s="194" t="str">
        <f>IF(B223="","",IF(AND(Input!L222="",IFERROR(VLOOKUP(K223,UIR!$A$2:$P$21,6,FALSE),"")&lt;&gt;""),"Data is Missing.",""))</f>
        <v/>
      </c>
      <c r="R223" s="194" t="str">
        <f>IF(B223="","",IF(AND(Input!M222="",IFERROR(VLOOKUP(K223,UIR!$A$2:$P$21,7,FALSE),"")&lt;&gt;""),"Data is Missing.",""))</f>
        <v/>
      </c>
      <c r="S223" s="194" t="str">
        <f>IF(B223="","",IF(AND(Input!P222="",IFERROR(VLOOKUP(K223,UIR!$A$2:$P$21,8,FALSE),"")&lt;&gt;""),"Data is Missing.",""))</f>
        <v/>
      </c>
      <c r="T223" s="194" t="str">
        <f>IF(B223="","",IF(AND(Input!Q222="",IFERROR(VLOOKUP(K223,UIR!$A$2:$P$21,9,FALSE),"")&lt;&gt;""),"Data is Missing.",""))</f>
        <v/>
      </c>
      <c r="U223" s="194"/>
      <c r="V223" s="194" t="str">
        <f>IF(B223="","",IF(AND(Input!S222="",IFERROR(VLOOKUP(K223,UIR!$A$2:$P$21,11,FALSE),"")&lt;&gt;""),"Data is Missing.",""))</f>
        <v/>
      </c>
      <c r="W223" s="194" t="str">
        <f>IF(B223="","",IF(AND(Input!T222="",IFERROR(VLOOKUP(K223,UIR!$A$2:$P$21,12,FALSE),"")&lt;&gt;""),"Data is Missing.",""))</f>
        <v/>
      </c>
      <c r="X223" s="194" t="str">
        <f>IF(B223="","",IF(AND(Input!V222="",IFERROR(VLOOKUP(K223,UIR!$A$2:$P$21,13,FALSE),"")&lt;&gt;""),"Data is Missing.",""))</f>
        <v/>
      </c>
      <c r="Y223" s="194" t="str">
        <f>IF(B223="","",IF(AND(Input!W222="",IFERROR(VLOOKUP(K223,UIR!$A$2:$P$21,14,FALSE),"")&lt;&gt;""),"Data is Missing.",""))</f>
        <v/>
      </c>
      <c r="Z223" s="194" t="str">
        <f>IF(B223="","",IF(AND(Input!X222="",IFERROR(VLOOKUP(K223,UIR!$A$2:$P$21,15,FALSE),"")&lt;&gt;""),"Data is Missing.",""))</f>
        <v/>
      </c>
      <c r="AA223" s="195" t="str">
        <f>IF(B223="","",IF(AND(Input!Y222="",IFERROR(VLOOKUP(K223,UIR!$A$2:$P$21,16,FALSE),"")&lt;&gt;""),"Data is Missing.",""))</f>
        <v/>
      </c>
      <c r="AC223" s="202" t="str">
        <f>IF(ISERROR(IF(Input!D222="","",IF(ISERROR(VLOOKUP(Input!D222,'Measure List'!$A$2:$A$30000,1,0)),"Invalid RefNo",""))),"",IF(Input!D222="","",IF(ISERROR(VLOOKUP(Input!D222,'Measure List'!$A$2:$A$30000,1,0)),"Invalid RefNo","")))</f>
        <v/>
      </c>
      <c r="AD223" s="156"/>
      <c r="AE223" s="156"/>
      <c r="AF223" s="156"/>
      <c r="AG223" s="156"/>
      <c r="AH223" s="156"/>
      <c r="AI223" s="156"/>
      <c r="AJ223" s="156"/>
      <c r="AK223" s="156"/>
      <c r="AL223" s="203" t="str">
        <f>IF(COUNTIF(Dropdowns!$K$2:$K$7,Input!S222)&gt;0,"",IF(Input!S222="","","Invalid Type"))</f>
        <v/>
      </c>
      <c r="AN223" s="204" t="str">
        <f>IF(Input!C222="","",IF(ISNUMBER(VALUE(Input!C222)),"","Needs to be a number."))</f>
        <v/>
      </c>
      <c r="AO223" s="205" t="str">
        <f>IF(Input!E222="","",IF(ISNUMBER(VALUE(Input!E222)),"","Needs to be a number."))</f>
        <v/>
      </c>
      <c r="AP223" s="205" t="str">
        <f>IF(Input!N222="","",IF(ISNUMBER(VALUE(Input!N222)),"","Needs to be a number."))</f>
        <v/>
      </c>
      <c r="AQ223" s="205" t="str">
        <f>IF(Input!O222="","",IF(ISNUMBER(VALUE(Input!O222)),"","Needs to be a number."))</f>
        <v/>
      </c>
      <c r="AR223" s="205" t="str">
        <f>IF(Input!V222="","",IF(ISNUMBER(VALUE(Input!V222)),"","Needs to be a number."))</f>
        <v/>
      </c>
      <c r="AS223" s="205" t="str">
        <f>IF(Input!W222="","",IF(ISNUMBER(VALUE(Input!W222)),"","Needs to be a number."))</f>
        <v/>
      </c>
      <c r="AT223" s="205" t="str">
        <f>IF(Input!X222="","",IF(ISNUMBER(VALUE(Input!X222)),"","Needs to be a number."))</f>
        <v/>
      </c>
      <c r="AU223" s="206" t="str">
        <f>IF(Input!Y222="","",IF(ISNUMBER(VALUE(Input!Y222)),"","Needs to be a number."))</f>
        <v/>
      </c>
      <c r="AV223" s="207"/>
      <c r="AW223" s="259" t="str">
        <f>IF(OR(VALUE(Input!C222)&lt;0,VALUE(Input!C222)&gt;100), "Invalid EEI %","")</f>
        <v/>
      </c>
      <c r="AX223" s="207"/>
      <c r="AY223" s="278" t="str">
        <f>IF(Input!E222="","",IF(VALUE(Input!E222)=0,"Do not enter 0.",""))</f>
        <v/>
      </c>
    </row>
    <row r="224" spans="2:51" x14ac:dyDescent="0.3">
      <c r="B224" s="188" t="str">
        <f>Input!A223</f>
        <v/>
      </c>
      <c r="C224" s="189" t="str">
        <f>IF(ISERROR(IF(AND(Input!$A223="",SUMPRODUCT(--(LEN(Input!$A224:'Input'!$A$1006)&gt;0))&lt;&gt;0),"Row is skipped.",IF(AND(Input!$A223="",Input!$A224=""),"", IF(Input!B223="","Data is missing.","")))),"",IF(AND(Input!$A223="",SUMPRODUCT(--(LEN(Input!$A224:'Input'!$A$1006)&gt;0))&lt;&gt;0),"Row is skipped.",IF(AND(Input!$A223="",Input!$A224=""),"", IF(Input!B223="","Data is missing.",""))))</f>
        <v/>
      </c>
      <c r="D224" s="189" t="str">
        <f>IF(ISERROR(IF(AND(Input!$A223="",SUMPRODUCT(--(LEN(Input!$A224:'Input'!$A$1006)&gt;0))&lt;&gt;0),"Row is skipped.",IF(AND(Input!$A223="",Input!$A224=""),"", IF(Input!C223="","Data is missing.","")))),"",IF(AND(Input!$A223="",SUMPRODUCT(--(LEN(Input!$A224:'Input'!$A$1006)&gt;0))&lt;&gt;0),"Row is skipped.",IF(AND(Input!$A223="",Input!$A224=""),"", IF(Input!C223="","Data is missing.",""))))</f>
        <v/>
      </c>
      <c r="E224" s="189" t="str">
        <f>IF(ISERROR(IF(AND(Input!$A223="",SUMPRODUCT(--(LEN(Input!$A224:'Input'!$A$1006)&gt;0))&lt;&gt;0),"Row is skipped.",IF(AND(Input!$A223="",Input!$A224=""),"", IF(Input!D223="","Data is missing.","")))),"",IF(AND(Input!$A223="",SUMPRODUCT(--(LEN(Input!$A224:'Input'!$A$1006)&gt;0))&lt;&gt;0),"Row is skipped.",IF(AND(Input!$A223="",Input!$A224=""),"", IF(Input!D223="","Data is missing.",""))))</f>
        <v/>
      </c>
      <c r="F224" s="189" t="str">
        <f>IF(ISERROR(IF(AND(Input!$A223="",SUMPRODUCT(--(LEN(Input!$A224:'Input'!$A$1006)&gt;0))&lt;&gt;0),"Row is skipped.",IF(AND(Input!$A223="",Input!$A224=""),"", IF(Input!E223="","Data is missing.","")))),"",IF(AND(Input!$A223="",SUMPRODUCT(--(LEN(Input!$A224:'Input'!$A$1006)&gt;0))&lt;&gt;0),"Row is skipped.",IF(AND(Input!$A223="",Input!$A224=""),"", IF(Input!E223="","Data is missing.",""))))</f>
        <v/>
      </c>
      <c r="G224" s="189" t="str">
        <f>IF(ISERROR(IF(AND(Input!$A223="",SUMPRODUCT(--(LEN(Input!$A224:'Input'!$A$1006)&gt;0))&lt;&gt;0),"Row is skipped.",IF(AND(Input!$A223="",Input!$A224=""),"", IF(Input!F223="","Data is missing.","")))),"",IF(AND(Input!$A223="",SUMPRODUCT(--(LEN(Input!$A224:'Input'!$A$1006)&gt;0))&lt;&gt;0),"Row is skipped.",IF(AND(Input!$A223="",Input!$A224=""),"", IF(Input!F223="","Data is missing.",""))))</f>
        <v/>
      </c>
      <c r="H224" s="190" t="str">
        <f>IF(ISERROR(IF(AND(Input!$A223="",SUMPRODUCT(--(LEN(Input!$A224:'Input'!$A$1006)&gt;0))&lt;&gt;0),"Row is skipped.",IF(AND(Input!$A223="",Input!$A224=""),"", IF(Input!G223="","Data is missing.","")))),"",IF(AND(Input!$A223="",SUMPRODUCT(--(LEN(Input!$A224:'Input'!$A$1006)&gt;0))&lt;&gt;0),"Row is skipped.",IF(AND(Input!$A223="",Input!$A224=""),"", IF(Input!G223="","Data is missing.",""))))</f>
        <v/>
      </c>
      <c r="I224" s="156"/>
      <c r="J224" s="191" t="str">
        <f>IFERROR(VLOOKUP(VLOOKUP(Input!$D223,'Measure List'!$A:$AN,40,FALSE),UIR!$A$1:$Q$27,17,FALSE),"")</f>
        <v/>
      </c>
      <c r="K224" s="192" t="str">
        <f>IFERROR(VLOOKUP(Input!$D223,'Measure List'!$A:$AN,40,FALSE),"")</f>
        <v/>
      </c>
      <c r="L224" s="156"/>
      <c r="M224" s="193" t="str">
        <f>IF(B224="","",IF(AND(Input!H223="",IFERROR(VLOOKUP(K224,UIR!$A$2:$P$21,2,FALSE),"")&lt;&gt;""),"Data is Missing.",""))</f>
        <v/>
      </c>
      <c r="N224" s="194" t="str">
        <f>IF(B224="","",IF(AND(Input!I223="",IFERROR(VLOOKUP(K224,UIR!$A$2:$P$21,3,FALSE),"")&lt;&gt;""),"Data is Missing.",""))</f>
        <v/>
      </c>
      <c r="O224" s="194" t="str">
        <f>IF(B224="","",IF(AND(Input!J223="",IFERROR(VLOOKUP(K224,UIR!$A$2:$P$21,4,FALSE),"")&lt;&gt;""),"Data is Missing.",""))</f>
        <v/>
      </c>
      <c r="P224" s="194" t="str">
        <f>IF(B224="","",IF(AND(Input!K223="",IFERROR(VLOOKUP(K224,UIR!$A$2:$P$21,5,FALSE),"")&lt;&gt;""),"Data is Missing.",""))</f>
        <v/>
      </c>
      <c r="Q224" s="194" t="str">
        <f>IF(B224="","",IF(AND(Input!L223="",IFERROR(VLOOKUP(K224,UIR!$A$2:$P$21,6,FALSE),"")&lt;&gt;""),"Data is Missing.",""))</f>
        <v/>
      </c>
      <c r="R224" s="194" t="str">
        <f>IF(B224="","",IF(AND(Input!M223="",IFERROR(VLOOKUP(K224,UIR!$A$2:$P$21,7,FALSE),"")&lt;&gt;""),"Data is Missing.",""))</f>
        <v/>
      </c>
      <c r="S224" s="194" t="str">
        <f>IF(B224="","",IF(AND(Input!P223="",IFERROR(VLOOKUP(K224,UIR!$A$2:$P$21,8,FALSE),"")&lt;&gt;""),"Data is Missing.",""))</f>
        <v/>
      </c>
      <c r="T224" s="194" t="str">
        <f>IF(B224="","",IF(AND(Input!Q223="",IFERROR(VLOOKUP(K224,UIR!$A$2:$P$21,9,FALSE),"")&lt;&gt;""),"Data is Missing.",""))</f>
        <v/>
      </c>
      <c r="U224" s="194"/>
      <c r="V224" s="194" t="str">
        <f>IF(B224="","",IF(AND(Input!S223="",IFERROR(VLOOKUP(K224,UIR!$A$2:$P$21,11,FALSE),"")&lt;&gt;""),"Data is Missing.",""))</f>
        <v/>
      </c>
      <c r="W224" s="194" t="str">
        <f>IF(B224="","",IF(AND(Input!T223="",IFERROR(VLOOKUP(K224,UIR!$A$2:$P$21,12,FALSE),"")&lt;&gt;""),"Data is Missing.",""))</f>
        <v/>
      </c>
      <c r="X224" s="194" t="str">
        <f>IF(B224="","",IF(AND(Input!V223="",IFERROR(VLOOKUP(K224,UIR!$A$2:$P$21,13,FALSE),"")&lt;&gt;""),"Data is Missing.",""))</f>
        <v/>
      </c>
      <c r="Y224" s="194" t="str">
        <f>IF(B224="","",IF(AND(Input!W223="",IFERROR(VLOOKUP(K224,UIR!$A$2:$P$21,14,FALSE),"")&lt;&gt;""),"Data is Missing.",""))</f>
        <v/>
      </c>
      <c r="Z224" s="194" t="str">
        <f>IF(B224="","",IF(AND(Input!X223="",IFERROR(VLOOKUP(K224,UIR!$A$2:$P$21,15,FALSE),"")&lt;&gt;""),"Data is Missing.",""))</f>
        <v/>
      </c>
      <c r="AA224" s="195" t="str">
        <f>IF(B224="","",IF(AND(Input!Y223="",IFERROR(VLOOKUP(K224,UIR!$A$2:$P$21,16,FALSE),"")&lt;&gt;""),"Data is Missing.",""))</f>
        <v/>
      </c>
      <c r="AC224" s="202" t="str">
        <f>IF(ISERROR(IF(Input!D223="","",IF(ISERROR(VLOOKUP(Input!D223,'Measure List'!$A$2:$A$30000,1,0)),"Invalid RefNo",""))),"",IF(Input!D223="","",IF(ISERROR(VLOOKUP(Input!D223,'Measure List'!$A$2:$A$30000,1,0)),"Invalid RefNo","")))</f>
        <v/>
      </c>
      <c r="AD224" s="156"/>
      <c r="AE224" s="156"/>
      <c r="AF224" s="156"/>
      <c r="AG224" s="156"/>
      <c r="AH224" s="156"/>
      <c r="AI224" s="156"/>
      <c r="AJ224" s="156"/>
      <c r="AK224" s="156"/>
      <c r="AL224" s="203" t="str">
        <f>IF(COUNTIF(Dropdowns!$K$2:$K$7,Input!S223)&gt;0,"",IF(Input!S223="","","Invalid Type"))</f>
        <v/>
      </c>
      <c r="AN224" s="204" t="str">
        <f>IF(Input!C223="","",IF(ISNUMBER(VALUE(Input!C223)),"","Needs to be a number."))</f>
        <v/>
      </c>
      <c r="AO224" s="205" t="str">
        <f>IF(Input!E223="","",IF(ISNUMBER(VALUE(Input!E223)),"","Needs to be a number."))</f>
        <v/>
      </c>
      <c r="AP224" s="205" t="str">
        <f>IF(Input!N223="","",IF(ISNUMBER(VALUE(Input!N223)),"","Needs to be a number."))</f>
        <v/>
      </c>
      <c r="AQ224" s="205" t="str">
        <f>IF(Input!O223="","",IF(ISNUMBER(VALUE(Input!O223)),"","Needs to be a number."))</f>
        <v/>
      </c>
      <c r="AR224" s="205" t="str">
        <f>IF(Input!V223="","",IF(ISNUMBER(VALUE(Input!V223)),"","Needs to be a number."))</f>
        <v/>
      </c>
      <c r="AS224" s="205" t="str">
        <f>IF(Input!W223="","",IF(ISNUMBER(VALUE(Input!W223)),"","Needs to be a number."))</f>
        <v/>
      </c>
      <c r="AT224" s="205" t="str">
        <f>IF(Input!X223="","",IF(ISNUMBER(VALUE(Input!X223)),"","Needs to be a number."))</f>
        <v/>
      </c>
      <c r="AU224" s="206" t="str">
        <f>IF(Input!Y223="","",IF(ISNUMBER(VALUE(Input!Y223)),"","Needs to be a number."))</f>
        <v/>
      </c>
      <c r="AV224" s="207"/>
      <c r="AW224" s="259" t="str">
        <f>IF(OR(VALUE(Input!C223)&lt;0,VALUE(Input!C223)&gt;100), "Invalid EEI %","")</f>
        <v/>
      </c>
      <c r="AX224" s="207"/>
      <c r="AY224" s="278" t="str">
        <f>IF(Input!E223="","",IF(VALUE(Input!E223)=0,"Do not enter 0.",""))</f>
        <v/>
      </c>
    </row>
    <row r="225" spans="2:51" x14ac:dyDescent="0.3">
      <c r="B225" s="188" t="str">
        <f>Input!A224</f>
        <v/>
      </c>
      <c r="C225" s="189" t="str">
        <f>IF(ISERROR(IF(AND(Input!$A224="",SUMPRODUCT(--(LEN(Input!$A225:'Input'!$A$1006)&gt;0))&lt;&gt;0),"Row is skipped.",IF(AND(Input!$A224="",Input!$A225=""),"", IF(Input!B224="","Data is missing.","")))),"",IF(AND(Input!$A224="",SUMPRODUCT(--(LEN(Input!$A225:'Input'!$A$1006)&gt;0))&lt;&gt;0),"Row is skipped.",IF(AND(Input!$A224="",Input!$A225=""),"", IF(Input!B224="","Data is missing.",""))))</f>
        <v/>
      </c>
      <c r="D225" s="189" t="str">
        <f>IF(ISERROR(IF(AND(Input!$A224="",SUMPRODUCT(--(LEN(Input!$A225:'Input'!$A$1006)&gt;0))&lt;&gt;0),"Row is skipped.",IF(AND(Input!$A224="",Input!$A225=""),"", IF(Input!C224="","Data is missing.","")))),"",IF(AND(Input!$A224="",SUMPRODUCT(--(LEN(Input!$A225:'Input'!$A$1006)&gt;0))&lt;&gt;0),"Row is skipped.",IF(AND(Input!$A224="",Input!$A225=""),"", IF(Input!C224="","Data is missing.",""))))</f>
        <v/>
      </c>
      <c r="E225" s="189" t="str">
        <f>IF(ISERROR(IF(AND(Input!$A224="",SUMPRODUCT(--(LEN(Input!$A225:'Input'!$A$1006)&gt;0))&lt;&gt;0),"Row is skipped.",IF(AND(Input!$A224="",Input!$A225=""),"", IF(Input!D224="","Data is missing.","")))),"",IF(AND(Input!$A224="",SUMPRODUCT(--(LEN(Input!$A225:'Input'!$A$1006)&gt;0))&lt;&gt;0),"Row is skipped.",IF(AND(Input!$A224="",Input!$A225=""),"", IF(Input!D224="","Data is missing.",""))))</f>
        <v/>
      </c>
      <c r="F225" s="189" t="str">
        <f>IF(ISERROR(IF(AND(Input!$A224="",SUMPRODUCT(--(LEN(Input!$A225:'Input'!$A$1006)&gt;0))&lt;&gt;0),"Row is skipped.",IF(AND(Input!$A224="",Input!$A225=""),"", IF(Input!E224="","Data is missing.","")))),"",IF(AND(Input!$A224="",SUMPRODUCT(--(LEN(Input!$A225:'Input'!$A$1006)&gt;0))&lt;&gt;0),"Row is skipped.",IF(AND(Input!$A224="",Input!$A225=""),"", IF(Input!E224="","Data is missing.",""))))</f>
        <v/>
      </c>
      <c r="G225" s="189" t="str">
        <f>IF(ISERROR(IF(AND(Input!$A224="",SUMPRODUCT(--(LEN(Input!$A225:'Input'!$A$1006)&gt;0))&lt;&gt;0),"Row is skipped.",IF(AND(Input!$A224="",Input!$A225=""),"", IF(Input!F224="","Data is missing.","")))),"",IF(AND(Input!$A224="",SUMPRODUCT(--(LEN(Input!$A225:'Input'!$A$1006)&gt;0))&lt;&gt;0),"Row is skipped.",IF(AND(Input!$A224="",Input!$A225=""),"", IF(Input!F224="","Data is missing.",""))))</f>
        <v/>
      </c>
      <c r="H225" s="190" t="str">
        <f>IF(ISERROR(IF(AND(Input!$A224="",SUMPRODUCT(--(LEN(Input!$A225:'Input'!$A$1006)&gt;0))&lt;&gt;0),"Row is skipped.",IF(AND(Input!$A224="",Input!$A225=""),"", IF(Input!G224="","Data is missing.","")))),"",IF(AND(Input!$A224="",SUMPRODUCT(--(LEN(Input!$A225:'Input'!$A$1006)&gt;0))&lt;&gt;0),"Row is skipped.",IF(AND(Input!$A224="",Input!$A225=""),"", IF(Input!G224="","Data is missing.",""))))</f>
        <v/>
      </c>
      <c r="I225" s="156"/>
      <c r="J225" s="191" t="str">
        <f>IFERROR(VLOOKUP(VLOOKUP(Input!$D224,'Measure List'!$A:$AN,40,FALSE),UIR!$A$1:$Q$27,17,FALSE),"")</f>
        <v/>
      </c>
      <c r="K225" s="192" t="str">
        <f>IFERROR(VLOOKUP(Input!$D224,'Measure List'!$A:$AN,40,FALSE),"")</f>
        <v/>
      </c>
      <c r="L225" s="156"/>
      <c r="M225" s="193" t="str">
        <f>IF(B225="","",IF(AND(Input!H224="",IFERROR(VLOOKUP(K225,UIR!$A$2:$P$21,2,FALSE),"")&lt;&gt;""),"Data is Missing.",""))</f>
        <v/>
      </c>
      <c r="N225" s="194" t="str">
        <f>IF(B225="","",IF(AND(Input!I224="",IFERROR(VLOOKUP(K225,UIR!$A$2:$P$21,3,FALSE),"")&lt;&gt;""),"Data is Missing.",""))</f>
        <v/>
      </c>
      <c r="O225" s="194" t="str">
        <f>IF(B225="","",IF(AND(Input!J224="",IFERROR(VLOOKUP(K225,UIR!$A$2:$P$21,4,FALSE),"")&lt;&gt;""),"Data is Missing.",""))</f>
        <v/>
      </c>
      <c r="P225" s="194" t="str">
        <f>IF(B225="","",IF(AND(Input!K224="",IFERROR(VLOOKUP(K225,UIR!$A$2:$P$21,5,FALSE),"")&lt;&gt;""),"Data is Missing.",""))</f>
        <v/>
      </c>
      <c r="Q225" s="194" t="str">
        <f>IF(B225="","",IF(AND(Input!L224="",IFERROR(VLOOKUP(K225,UIR!$A$2:$P$21,6,FALSE),"")&lt;&gt;""),"Data is Missing.",""))</f>
        <v/>
      </c>
      <c r="R225" s="194" t="str">
        <f>IF(B225="","",IF(AND(Input!M224="",IFERROR(VLOOKUP(K225,UIR!$A$2:$P$21,7,FALSE),"")&lt;&gt;""),"Data is Missing.",""))</f>
        <v/>
      </c>
      <c r="S225" s="194" t="str">
        <f>IF(B225="","",IF(AND(Input!P224="",IFERROR(VLOOKUP(K225,UIR!$A$2:$P$21,8,FALSE),"")&lt;&gt;""),"Data is Missing.",""))</f>
        <v/>
      </c>
      <c r="T225" s="194" t="str">
        <f>IF(B225="","",IF(AND(Input!Q224="",IFERROR(VLOOKUP(K225,UIR!$A$2:$P$21,9,FALSE),"")&lt;&gt;""),"Data is Missing.",""))</f>
        <v/>
      </c>
      <c r="U225" s="194"/>
      <c r="V225" s="194" t="str">
        <f>IF(B225="","",IF(AND(Input!S224="",IFERROR(VLOOKUP(K225,UIR!$A$2:$P$21,11,FALSE),"")&lt;&gt;""),"Data is Missing.",""))</f>
        <v/>
      </c>
      <c r="W225" s="194" t="str">
        <f>IF(B225="","",IF(AND(Input!T224="",IFERROR(VLOOKUP(K225,UIR!$A$2:$P$21,12,FALSE),"")&lt;&gt;""),"Data is Missing.",""))</f>
        <v/>
      </c>
      <c r="X225" s="194" t="str">
        <f>IF(B225="","",IF(AND(Input!V224="",IFERROR(VLOOKUP(K225,UIR!$A$2:$P$21,13,FALSE),"")&lt;&gt;""),"Data is Missing.",""))</f>
        <v/>
      </c>
      <c r="Y225" s="194" t="str">
        <f>IF(B225="","",IF(AND(Input!W224="",IFERROR(VLOOKUP(K225,UIR!$A$2:$P$21,14,FALSE),"")&lt;&gt;""),"Data is Missing.",""))</f>
        <v/>
      </c>
      <c r="Z225" s="194" t="str">
        <f>IF(B225="","",IF(AND(Input!X224="",IFERROR(VLOOKUP(K225,UIR!$A$2:$P$21,15,FALSE),"")&lt;&gt;""),"Data is Missing.",""))</f>
        <v/>
      </c>
      <c r="AA225" s="195" t="str">
        <f>IF(B225="","",IF(AND(Input!Y224="",IFERROR(VLOOKUP(K225,UIR!$A$2:$P$21,16,FALSE),"")&lt;&gt;""),"Data is Missing.",""))</f>
        <v/>
      </c>
      <c r="AC225" s="202" t="str">
        <f>IF(ISERROR(IF(Input!D224="","",IF(ISERROR(VLOOKUP(Input!D224,'Measure List'!$A$2:$A$30000,1,0)),"Invalid RefNo",""))),"",IF(Input!D224="","",IF(ISERROR(VLOOKUP(Input!D224,'Measure List'!$A$2:$A$30000,1,0)),"Invalid RefNo","")))</f>
        <v/>
      </c>
      <c r="AD225" s="156"/>
      <c r="AE225" s="156"/>
      <c r="AF225" s="156"/>
      <c r="AG225" s="156"/>
      <c r="AH225" s="156"/>
      <c r="AI225" s="156"/>
      <c r="AJ225" s="156"/>
      <c r="AK225" s="156"/>
      <c r="AL225" s="203" t="str">
        <f>IF(COUNTIF(Dropdowns!$K$2:$K$7,Input!S224)&gt;0,"",IF(Input!S224="","","Invalid Type"))</f>
        <v/>
      </c>
      <c r="AN225" s="204" t="str">
        <f>IF(Input!C224="","",IF(ISNUMBER(VALUE(Input!C224)),"","Needs to be a number."))</f>
        <v/>
      </c>
      <c r="AO225" s="205" t="str">
        <f>IF(Input!E224="","",IF(ISNUMBER(VALUE(Input!E224)),"","Needs to be a number."))</f>
        <v/>
      </c>
      <c r="AP225" s="205" t="str">
        <f>IF(Input!N224="","",IF(ISNUMBER(VALUE(Input!N224)),"","Needs to be a number."))</f>
        <v/>
      </c>
      <c r="AQ225" s="205" t="str">
        <f>IF(Input!O224="","",IF(ISNUMBER(VALUE(Input!O224)),"","Needs to be a number."))</f>
        <v/>
      </c>
      <c r="AR225" s="205" t="str">
        <f>IF(Input!V224="","",IF(ISNUMBER(VALUE(Input!V224)),"","Needs to be a number."))</f>
        <v/>
      </c>
      <c r="AS225" s="205" t="str">
        <f>IF(Input!W224="","",IF(ISNUMBER(VALUE(Input!W224)),"","Needs to be a number."))</f>
        <v/>
      </c>
      <c r="AT225" s="205" t="str">
        <f>IF(Input!X224="","",IF(ISNUMBER(VALUE(Input!X224)),"","Needs to be a number."))</f>
        <v/>
      </c>
      <c r="AU225" s="206" t="str">
        <f>IF(Input!Y224="","",IF(ISNUMBER(VALUE(Input!Y224)),"","Needs to be a number."))</f>
        <v/>
      </c>
      <c r="AV225" s="207"/>
      <c r="AW225" s="259" t="str">
        <f>IF(OR(VALUE(Input!C224)&lt;0,VALUE(Input!C224)&gt;100), "Invalid EEI %","")</f>
        <v/>
      </c>
      <c r="AX225" s="207"/>
      <c r="AY225" s="278" t="str">
        <f>IF(Input!E224="","",IF(VALUE(Input!E224)=0,"Do not enter 0.",""))</f>
        <v/>
      </c>
    </row>
    <row r="226" spans="2:51" x14ac:dyDescent="0.3">
      <c r="B226" s="188" t="str">
        <f>Input!A225</f>
        <v/>
      </c>
      <c r="C226" s="189" t="str">
        <f>IF(ISERROR(IF(AND(Input!$A225="",SUMPRODUCT(--(LEN(Input!$A226:'Input'!$A$1006)&gt;0))&lt;&gt;0),"Row is skipped.",IF(AND(Input!$A225="",Input!$A226=""),"", IF(Input!B225="","Data is missing.","")))),"",IF(AND(Input!$A225="",SUMPRODUCT(--(LEN(Input!$A226:'Input'!$A$1006)&gt;0))&lt;&gt;0),"Row is skipped.",IF(AND(Input!$A225="",Input!$A226=""),"", IF(Input!B225="","Data is missing.",""))))</f>
        <v/>
      </c>
      <c r="D226" s="189" t="str">
        <f>IF(ISERROR(IF(AND(Input!$A225="",SUMPRODUCT(--(LEN(Input!$A226:'Input'!$A$1006)&gt;0))&lt;&gt;0),"Row is skipped.",IF(AND(Input!$A225="",Input!$A226=""),"", IF(Input!C225="","Data is missing.","")))),"",IF(AND(Input!$A225="",SUMPRODUCT(--(LEN(Input!$A226:'Input'!$A$1006)&gt;0))&lt;&gt;0),"Row is skipped.",IF(AND(Input!$A225="",Input!$A226=""),"", IF(Input!C225="","Data is missing.",""))))</f>
        <v/>
      </c>
      <c r="E226" s="189" t="str">
        <f>IF(ISERROR(IF(AND(Input!$A225="",SUMPRODUCT(--(LEN(Input!$A226:'Input'!$A$1006)&gt;0))&lt;&gt;0),"Row is skipped.",IF(AND(Input!$A225="",Input!$A226=""),"", IF(Input!D225="","Data is missing.","")))),"",IF(AND(Input!$A225="",SUMPRODUCT(--(LEN(Input!$A226:'Input'!$A$1006)&gt;0))&lt;&gt;0),"Row is skipped.",IF(AND(Input!$A225="",Input!$A226=""),"", IF(Input!D225="","Data is missing.",""))))</f>
        <v/>
      </c>
      <c r="F226" s="189" t="str">
        <f>IF(ISERROR(IF(AND(Input!$A225="",SUMPRODUCT(--(LEN(Input!$A226:'Input'!$A$1006)&gt;0))&lt;&gt;0),"Row is skipped.",IF(AND(Input!$A225="",Input!$A226=""),"", IF(Input!E225="","Data is missing.","")))),"",IF(AND(Input!$A225="",SUMPRODUCT(--(LEN(Input!$A226:'Input'!$A$1006)&gt;0))&lt;&gt;0),"Row is skipped.",IF(AND(Input!$A225="",Input!$A226=""),"", IF(Input!E225="","Data is missing.",""))))</f>
        <v/>
      </c>
      <c r="G226" s="189" t="str">
        <f>IF(ISERROR(IF(AND(Input!$A225="",SUMPRODUCT(--(LEN(Input!$A226:'Input'!$A$1006)&gt;0))&lt;&gt;0),"Row is skipped.",IF(AND(Input!$A225="",Input!$A226=""),"", IF(Input!F225="","Data is missing.","")))),"",IF(AND(Input!$A225="",SUMPRODUCT(--(LEN(Input!$A226:'Input'!$A$1006)&gt;0))&lt;&gt;0),"Row is skipped.",IF(AND(Input!$A225="",Input!$A226=""),"", IF(Input!F225="","Data is missing.",""))))</f>
        <v/>
      </c>
      <c r="H226" s="190" t="str">
        <f>IF(ISERROR(IF(AND(Input!$A225="",SUMPRODUCT(--(LEN(Input!$A226:'Input'!$A$1006)&gt;0))&lt;&gt;0),"Row is skipped.",IF(AND(Input!$A225="",Input!$A226=""),"", IF(Input!G225="","Data is missing.","")))),"",IF(AND(Input!$A225="",SUMPRODUCT(--(LEN(Input!$A226:'Input'!$A$1006)&gt;0))&lt;&gt;0),"Row is skipped.",IF(AND(Input!$A225="",Input!$A226=""),"", IF(Input!G225="","Data is missing.",""))))</f>
        <v/>
      </c>
      <c r="I226" s="156"/>
      <c r="J226" s="191" t="str">
        <f>IFERROR(VLOOKUP(VLOOKUP(Input!$D225,'Measure List'!$A:$AN,40,FALSE),UIR!$A$1:$Q$27,17,FALSE),"")</f>
        <v/>
      </c>
      <c r="K226" s="192" t="str">
        <f>IFERROR(VLOOKUP(Input!$D225,'Measure List'!$A:$AN,40,FALSE),"")</f>
        <v/>
      </c>
      <c r="L226" s="156"/>
      <c r="M226" s="193" t="str">
        <f>IF(B226="","",IF(AND(Input!H225="",IFERROR(VLOOKUP(K226,UIR!$A$2:$P$21,2,FALSE),"")&lt;&gt;""),"Data is Missing.",""))</f>
        <v/>
      </c>
      <c r="N226" s="194" t="str">
        <f>IF(B226="","",IF(AND(Input!I225="",IFERROR(VLOOKUP(K226,UIR!$A$2:$P$21,3,FALSE),"")&lt;&gt;""),"Data is Missing.",""))</f>
        <v/>
      </c>
      <c r="O226" s="194" t="str">
        <f>IF(B226="","",IF(AND(Input!J225="",IFERROR(VLOOKUP(K226,UIR!$A$2:$P$21,4,FALSE),"")&lt;&gt;""),"Data is Missing.",""))</f>
        <v/>
      </c>
      <c r="P226" s="194" t="str">
        <f>IF(B226="","",IF(AND(Input!K225="",IFERROR(VLOOKUP(K226,UIR!$A$2:$P$21,5,FALSE),"")&lt;&gt;""),"Data is Missing.",""))</f>
        <v/>
      </c>
      <c r="Q226" s="194" t="str">
        <f>IF(B226="","",IF(AND(Input!L225="",IFERROR(VLOOKUP(K226,UIR!$A$2:$P$21,6,FALSE),"")&lt;&gt;""),"Data is Missing.",""))</f>
        <v/>
      </c>
      <c r="R226" s="194" t="str">
        <f>IF(B226="","",IF(AND(Input!M225="",IFERROR(VLOOKUP(K226,UIR!$A$2:$P$21,7,FALSE),"")&lt;&gt;""),"Data is Missing.",""))</f>
        <v/>
      </c>
      <c r="S226" s="194" t="str">
        <f>IF(B226="","",IF(AND(Input!P225="",IFERROR(VLOOKUP(K226,UIR!$A$2:$P$21,8,FALSE),"")&lt;&gt;""),"Data is Missing.",""))</f>
        <v/>
      </c>
      <c r="T226" s="194" t="str">
        <f>IF(B226="","",IF(AND(Input!Q225="",IFERROR(VLOOKUP(K226,UIR!$A$2:$P$21,9,FALSE),"")&lt;&gt;""),"Data is Missing.",""))</f>
        <v/>
      </c>
      <c r="U226" s="194"/>
      <c r="V226" s="194" t="str">
        <f>IF(B226="","",IF(AND(Input!S225="",IFERROR(VLOOKUP(K226,UIR!$A$2:$P$21,11,FALSE),"")&lt;&gt;""),"Data is Missing.",""))</f>
        <v/>
      </c>
      <c r="W226" s="194" t="str">
        <f>IF(B226="","",IF(AND(Input!T225="",IFERROR(VLOOKUP(K226,UIR!$A$2:$P$21,12,FALSE),"")&lt;&gt;""),"Data is Missing.",""))</f>
        <v/>
      </c>
      <c r="X226" s="194" t="str">
        <f>IF(B226="","",IF(AND(Input!V225="",IFERROR(VLOOKUP(K226,UIR!$A$2:$P$21,13,FALSE),"")&lt;&gt;""),"Data is Missing.",""))</f>
        <v/>
      </c>
      <c r="Y226" s="194" t="str">
        <f>IF(B226="","",IF(AND(Input!W225="",IFERROR(VLOOKUP(K226,UIR!$A$2:$P$21,14,FALSE),"")&lt;&gt;""),"Data is Missing.",""))</f>
        <v/>
      </c>
      <c r="Z226" s="194" t="str">
        <f>IF(B226="","",IF(AND(Input!X225="",IFERROR(VLOOKUP(K226,UIR!$A$2:$P$21,15,FALSE),"")&lt;&gt;""),"Data is Missing.",""))</f>
        <v/>
      </c>
      <c r="AA226" s="195" t="str">
        <f>IF(B226="","",IF(AND(Input!Y225="",IFERROR(VLOOKUP(K226,UIR!$A$2:$P$21,16,FALSE),"")&lt;&gt;""),"Data is Missing.",""))</f>
        <v/>
      </c>
      <c r="AC226" s="202" t="str">
        <f>IF(ISERROR(IF(Input!D225="","",IF(ISERROR(VLOOKUP(Input!D225,'Measure List'!$A$2:$A$30000,1,0)),"Invalid RefNo",""))),"",IF(Input!D225="","",IF(ISERROR(VLOOKUP(Input!D225,'Measure List'!$A$2:$A$30000,1,0)),"Invalid RefNo","")))</f>
        <v/>
      </c>
      <c r="AD226" s="156"/>
      <c r="AE226" s="156"/>
      <c r="AF226" s="156"/>
      <c r="AG226" s="156"/>
      <c r="AH226" s="156"/>
      <c r="AI226" s="156"/>
      <c r="AJ226" s="156"/>
      <c r="AK226" s="156"/>
      <c r="AL226" s="203" t="str">
        <f>IF(COUNTIF(Dropdowns!$K$2:$K$7,Input!S225)&gt;0,"",IF(Input!S225="","","Invalid Type"))</f>
        <v/>
      </c>
      <c r="AN226" s="204" t="str">
        <f>IF(Input!C225="","",IF(ISNUMBER(VALUE(Input!C225)),"","Needs to be a number."))</f>
        <v/>
      </c>
      <c r="AO226" s="205" t="str">
        <f>IF(Input!E225="","",IF(ISNUMBER(VALUE(Input!E225)),"","Needs to be a number."))</f>
        <v/>
      </c>
      <c r="AP226" s="205" t="str">
        <f>IF(Input!N225="","",IF(ISNUMBER(VALUE(Input!N225)),"","Needs to be a number."))</f>
        <v/>
      </c>
      <c r="AQ226" s="205" t="str">
        <f>IF(Input!O225="","",IF(ISNUMBER(VALUE(Input!O225)),"","Needs to be a number."))</f>
        <v/>
      </c>
      <c r="AR226" s="205" t="str">
        <f>IF(Input!V225="","",IF(ISNUMBER(VALUE(Input!V225)),"","Needs to be a number."))</f>
        <v/>
      </c>
      <c r="AS226" s="205" t="str">
        <f>IF(Input!W225="","",IF(ISNUMBER(VALUE(Input!W225)),"","Needs to be a number."))</f>
        <v/>
      </c>
      <c r="AT226" s="205" t="str">
        <f>IF(Input!X225="","",IF(ISNUMBER(VALUE(Input!X225)),"","Needs to be a number."))</f>
        <v/>
      </c>
      <c r="AU226" s="206" t="str">
        <f>IF(Input!Y225="","",IF(ISNUMBER(VALUE(Input!Y225)),"","Needs to be a number."))</f>
        <v/>
      </c>
      <c r="AV226" s="207"/>
      <c r="AW226" s="259" t="str">
        <f>IF(OR(VALUE(Input!C225)&lt;0,VALUE(Input!C225)&gt;100), "Invalid EEI %","")</f>
        <v/>
      </c>
      <c r="AX226" s="207"/>
      <c r="AY226" s="278" t="str">
        <f>IF(Input!E225="","",IF(VALUE(Input!E225)=0,"Do not enter 0.",""))</f>
        <v/>
      </c>
    </row>
    <row r="227" spans="2:51" x14ac:dyDescent="0.3">
      <c r="B227" s="188" t="str">
        <f>Input!A226</f>
        <v/>
      </c>
      <c r="C227" s="189" t="str">
        <f>IF(ISERROR(IF(AND(Input!$A226="",SUMPRODUCT(--(LEN(Input!$A227:'Input'!$A$1006)&gt;0))&lt;&gt;0),"Row is skipped.",IF(AND(Input!$A226="",Input!$A227=""),"", IF(Input!B226="","Data is missing.","")))),"",IF(AND(Input!$A226="",SUMPRODUCT(--(LEN(Input!$A227:'Input'!$A$1006)&gt;0))&lt;&gt;0),"Row is skipped.",IF(AND(Input!$A226="",Input!$A227=""),"", IF(Input!B226="","Data is missing.",""))))</f>
        <v/>
      </c>
      <c r="D227" s="189" t="str">
        <f>IF(ISERROR(IF(AND(Input!$A226="",SUMPRODUCT(--(LEN(Input!$A227:'Input'!$A$1006)&gt;0))&lt;&gt;0),"Row is skipped.",IF(AND(Input!$A226="",Input!$A227=""),"", IF(Input!C226="","Data is missing.","")))),"",IF(AND(Input!$A226="",SUMPRODUCT(--(LEN(Input!$A227:'Input'!$A$1006)&gt;0))&lt;&gt;0),"Row is skipped.",IF(AND(Input!$A226="",Input!$A227=""),"", IF(Input!C226="","Data is missing.",""))))</f>
        <v/>
      </c>
      <c r="E227" s="189" t="str">
        <f>IF(ISERROR(IF(AND(Input!$A226="",SUMPRODUCT(--(LEN(Input!$A227:'Input'!$A$1006)&gt;0))&lt;&gt;0),"Row is skipped.",IF(AND(Input!$A226="",Input!$A227=""),"", IF(Input!D226="","Data is missing.","")))),"",IF(AND(Input!$A226="",SUMPRODUCT(--(LEN(Input!$A227:'Input'!$A$1006)&gt;0))&lt;&gt;0),"Row is skipped.",IF(AND(Input!$A226="",Input!$A227=""),"", IF(Input!D226="","Data is missing.",""))))</f>
        <v/>
      </c>
      <c r="F227" s="189" t="str">
        <f>IF(ISERROR(IF(AND(Input!$A226="",SUMPRODUCT(--(LEN(Input!$A227:'Input'!$A$1006)&gt;0))&lt;&gt;0),"Row is skipped.",IF(AND(Input!$A226="",Input!$A227=""),"", IF(Input!E226="","Data is missing.","")))),"",IF(AND(Input!$A226="",SUMPRODUCT(--(LEN(Input!$A227:'Input'!$A$1006)&gt;0))&lt;&gt;0),"Row is skipped.",IF(AND(Input!$A226="",Input!$A227=""),"", IF(Input!E226="","Data is missing.",""))))</f>
        <v/>
      </c>
      <c r="G227" s="189" t="str">
        <f>IF(ISERROR(IF(AND(Input!$A226="",SUMPRODUCT(--(LEN(Input!$A227:'Input'!$A$1006)&gt;0))&lt;&gt;0),"Row is skipped.",IF(AND(Input!$A226="",Input!$A227=""),"", IF(Input!F226="","Data is missing.","")))),"",IF(AND(Input!$A226="",SUMPRODUCT(--(LEN(Input!$A227:'Input'!$A$1006)&gt;0))&lt;&gt;0),"Row is skipped.",IF(AND(Input!$A226="",Input!$A227=""),"", IF(Input!F226="","Data is missing.",""))))</f>
        <v/>
      </c>
      <c r="H227" s="190" t="str">
        <f>IF(ISERROR(IF(AND(Input!$A226="",SUMPRODUCT(--(LEN(Input!$A227:'Input'!$A$1006)&gt;0))&lt;&gt;0),"Row is skipped.",IF(AND(Input!$A226="",Input!$A227=""),"", IF(Input!G226="","Data is missing.","")))),"",IF(AND(Input!$A226="",SUMPRODUCT(--(LEN(Input!$A227:'Input'!$A$1006)&gt;0))&lt;&gt;0),"Row is skipped.",IF(AND(Input!$A226="",Input!$A227=""),"", IF(Input!G226="","Data is missing.",""))))</f>
        <v/>
      </c>
      <c r="I227" s="156"/>
      <c r="J227" s="191" t="str">
        <f>IFERROR(VLOOKUP(VLOOKUP(Input!$D226,'Measure List'!$A:$AN,40,FALSE),UIR!$A$1:$Q$27,17,FALSE),"")</f>
        <v/>
      </c>
      <c r="K227" s="192" t="str">
        <f>IFERROR(VLOOKUP(Input!$D226,'Measure List'!$A:$AN,40,FALSE),"")</f>
        <v/>
      </c>
      <c r="L227" s="156"/>
      <c r="M227" s="193" t="str">
        <f>IF(B227="","",IF(AND(Input!H226="",IFERROR(VLOOKUP(K227,UIR!$A$2:$P$21,2,FALSE),"")&lt;&gt;""),"Data is Missing.",""))</f>
        <v/>
      </c>
      <c r="N227" s="194" t="str">
        <f>IF(B227="","",IF(AND(Input!I226="",IFERROR(VLOOKUP(K227,UIR!$A$2:$P$21,3,FALSE),"")&lt;&gt;""),"Data is Missing.",""))</f>
        <v/>
      </c>
      <c r="O227" s="194" t="str">
        <f>IF(B227="","",IF(AND(Input!J226="",IFERROR(VLOOKUP(K227,UIR!$A$2:$P$21,4,FALSE),"")&lt;&gt;""),"Data is Missing.",""))</f>
        <v/>
      </c>
      <c r="P227" s="194" t="str">
        <f>IF(B227="","",IF(AND(Input!K226="",IFERROR(VLOOKUP(K227,UIR!$A$2:$P$21,5,FALSE),"")&lt;&gt;""),"Data is Missing.",""))</f>
        <v/>
      </c>
      <c r="Q227" s="194" t="str">
        <f>IF(B227="","",IF(AND(Input!L226="",IFERROR(VLOOKUP(K227,UIR!$A$2:$P$21,6,FALSE),"")&lt;&gt;""),"Data is Missing.",""))</f>
        <v/>
      </c>
      <c r="R227" s="194" t="str">
        <f>IF(B227="","",IF(AND(Input!M226="",IFERROR(VLOOKUP(K227,UIR!$A$2:$P$21,7,FALSE),"")&lt;&gt;""),"Data is Missing.",""))</f>
        <v/>
      </c>
      <c r="S227" s="194" t="str">
        <f>IF(B227="","",IF(AND(Input!P226="",IFERROR(VLOOKUP(K227,UIR!$A$2:$P$21,8,FALSE),"")&lt;&gt;""),"Data is Missing.",""))</f>
        <v/>
      </c>
      <c r="T227" s="194" t="str">
        <f>IF(B227="","",IF(AND(Input!Q226="",IFERROR(VLOOKUP(K227,UIR!$A$2:$P$21,9,FALSE),"")&lt;&gt;""),"Data is Missing.",""))</f>
        <v/>
      </c>
      <c r="U227" s="194"/>
      <c r="V227" s="194" t="str">
        <f>IF(B227="","",IF(AND(Input!S226="",IFERROR(VLOOKUP(K227,UIR!$A$2:$P$21,11,FALSE),"")&lt;&gt;""),"Data is Missing.",""))</f>
        <v/>
      </c>
      <c r="W227" s="194" t="str">
        <f>IF(B227="","",IF(AND(Input!T226="",IFERROR(VLOOKUP(K227,UIR!$A$2:$P$21,12,FALSE),"")&lt;&gt;""),"Data is Missing.",""))</f>
        <v/>
      </c>
      <c r="X227" s="194" t="str">
        <f>IF(B227="","",IF(AND(Input!V226="",IFERROR(VLOOKUP(K227,UIR!$A$2:$P$21,13,FALSE),"")&lt;&gt;""),"Data is Missing.",""))</f>
        <v/>
      </c>
      <c r="Y227" s="194" t="str">
        <f>IF(B227="","",IF(AND(Input!W226="",IFERROR(VLOOKUP(K227,UIR!$A$2:$P$21,14,FALSE),"")&lt;&gt;""),"Data is Missing.",""))</f>
        <v/>
      </c>
      <c r="Z227" s="194" t="str">
        <f>IF(B227="","",IF(AND(Input!X226="",IFERROR(VLOOKUP(K227,UIR!$A$2:$P$21,15,FALSE),"")&lt;&gt;""),"Data is Missing.",""))</f>
        <v/>
      </c>
      <c r="AA227" s="195" t="str">
        <f>IF(B227="","",IF(AND(Input!Y226="",IFERROR(VLOOKUP(K227,UIR!$A$2:$P$21,16,FALSE),"")&lt;&gt;""),"Data is Missing.",""))</f>
        <v/>
      </c>
      <c r="AC227" s="202" t="str">
        <f>IF(ISERROR(IF(Input!D226="","",IF(ISERROR(VLOOKUP(Input!D226,'Measure List'!$A$2:$A$30000,1,0)),"Invalid RefNo",""))),"",IF(Input!D226="","",IF(ISERROR(VLOOKUP(Input!D226,'Measure List'!$A$2:$A$30000,1,0)),"Invalid RefNo","")))</f>
        <v/>
      </c>
      <c r="AD227" s="156"/>
      <c r="AE227" s="156"/>
      <c r="AF227" s="156"/>
      <c r="AG227" s="156"/>
      <c r="AH227" s="156"/>
      <c r="AI227" s="156"/>
      <c r="AJ227" s="156"/>
      <c r="AK227" s="156"/>
      <c r="AL227" s="203" t="str">
        <f>IF(COUNTIF(Dropdowns!$K$2:$K$7,Input!S226)&gt;0,"",IF(Input!S226="","","Invalid Type"))</f>
        <v/>
      </c>
      <c r="AN227" s="204" t="str">
        <f>IF(Input!C226="","",IF(ISNUMBER(VALUE(Input!C226)),"","Needs to be a number."))</f>
        <v/>
      </c>
      <c r="AO227" s="205" t="str">
        <f>IF(Input!E226="","",IF(ISNUMBER(VALUE(Input!E226)),"","Needs to be a number."))</f>
        <v/>
      </c>
      <c r="AP227" s="205" t="str">
        <f>IF(Input!N226="","",IF(ISNUMBER(VALUE(Input!N226)),"","Needs to be a number."))</f>
        <v/>
      </c>
      <c r="AQ227" s="205" t="str">
        <f>IF(Input!O226="","",IF(ISNUMBER(VALUE(Input!O226)),"","Needs to be a number."))</f>
        <v/>
      </c>
      <c r="AR227" s="205" t="str">
        <f>IF(Input!V226="","",IF(ISNUMBER(VALUE(Input!V226)),"","Needs to be a number."))</f>
        <v/>
      </c>
      <c r="AS227" s="205" t="str">
        <f>IF(Input!W226="","",IF(ISNUMBER(VALUE(Input!W226)),"","Needs to be a number."))</f>
        <v/>
      </c>
      <c r="AT227" s="205" t="str">
        <f>IF(Input!X226="","",IF(ISNUMBER(VALUE(Input!X226)),"","Needs to be a number."))</f>
        <v/>
      </c>
      <c r="AU227" s="206" t="str">
        <f>IF(Input!Y226="","",IF(ISNUMBER(VALUE(Input!Y226)),"","Needs to be a number."))</f>
        <v/>
      </c>
      <c r="AV227" s="207"/>
      <c r="AW227" s="259" t="str">
        <f>IF(OR(VALUE(Input!C226)&lt;0,VALUE(Input!C226)&gt;100), "Invalid EEI %","")</f>
        <v/>
      </c>
      <c r="AX227" s="207"/>
      <c r="AY227" s="278" t="str">
        <f>IF(Input!E226="","",IF(VALUE(Input!E226)=0,"Do not enter 0.",""))</f>
        <v/>
      </c>
    </row>
    <row r="228" spans="2:51" x14ac:dyDescent="0.3">
      <c r="B228" s="188" t="str">
        <f>Input!A227</f>
        <v/>
      </c>
      <c r="C228" s="189" t="str">
        <f>IF(ISERROR(IF(AND(Input!$A227="",SUMPRODUCT(--(LEN(Input!$A228:'Input'!$A$1006)&gt;0))&lt;&gt;0),"Row is skipped.",IF(AND(Input!$A227="",Input!$A228=""),"", IF(Input!B227="","Data is missing.","")))),"",IF(AND(Input!$A227="",SUMPRODUCT(--(LEN(Input!$A228:'Input'!$A$1006)&gt;0))&lt;&gt;0),"Row is skipped.",IF(AND(Input!$A227="",Input!$A228=""),"", IF(Input!B227="","Data is missing.",""))))</f>
        <v/>
      </c>
      <c r="D228" s="189" t="str">
        <f>IF(ISERROR(IF(AND(Input!$A227="",SUMPRODUCT(--(LEN(Input!$A228:'Input'!$A$1006)&gt;0))&lt;&gt;0),"Row is skipped.",IF(AND(Input!$A227="",Input!$A228=""),"", IF(Input!C227="","Data is missing.","")))),"",IF(AND(Input!$A227="",SUMPRODUCT(--(LEN(Input!$A228:'Input'!$A$1006)&gt;0))&lt;&gt;0),"Row is skipped.",IF(AND(Input!$A227="",Input!$A228=""),"", IF(Input!C227="","Data is missing.",""))))</f>
        <v/>
      </c>
      <c r="E228" s="189" t="str">
        <f>IF(ISERROR(IF(AND(Input!$A227="",SUMPRODUCT(--(LEN(Input!$A228:'Input'!$A$1006)&gt;0))&lt;&gt;0),"Row is skipped.",IF(AND(Input!$A227="",Input!$A228=""),"", IF(Input!D227="","Data is missing.","")))),"",IF(AND(Input!$A227="",SUMPRODUCT(--(LEN(Input!$A228:'Input'!$A$1006)&gt;0))&lt;&gt;0),"Row is skipped.",IF(AND(Input!$A227="",Input!$A228=""),"", IF(Input!D227="","Data is missing.",""))))</f>
        <v/>
      </c>
      <c r="F228" s="189" t="str">
        <f>IF(ISERROR(IF(AND(Input!$A227="",SUMPRODUCT(--(LEN(Input!$A228:'Input'!$A$1006)&gt;0))&lt;&gt;0),"Row is skipped.",IF(AND(Input!$A227="",Input!$A228=""),"", IF(Input!E227="","Data is missing.","")))),"",IF(AND(Input!$A227="",SUMPRODUCT(--(LEN(Input!$A228:'Input'!$A$1006)&gt;0))&lt;&gt;0),"Row is skipped.",IF(AND(Input!$A227="",Input!$A228=""),"", IF(Input!E227="","Data is missing.",""))))</f>
        <v/>
      </c>
      <c r="G228" s="189" t="str">
        <f>IF(ISERROR(IF(AND(Input!$A227="",SUMPRODUCT(--(LEN(Input!$A228:'Input'!$A$1006)&gt;0))&lt;&gt;0),"Row is skipped.",IF(AND(Input!$A227="",Input!$A228=""),"", IF(Input!F227="","Data is missing.","")))),"",IF(AND(Input!$A227="",SUMPRODUCT(--(LEN(Input!$A228:'Input'!$A$1006)&gt;0))&lt;&gt;0),"Row is skipped.",IF(AND(Input!$A227="",Input!$A228=""),"", IF(Input!F227="","Data is missing.",""))))</f>
        <v/>
      </c>
      <c r="H228" s="190" t="str">
        <f>IF(ISERROR(IF(AND(Input!$A227="",SUMPRODUCT(--(LEN(Input!$A228:'Input'!$A$1006)&gt;0))&lt;&gt;0),"Row is skipped.",IF(AND(Input!$A227="",Input!$A228=""),"", IF(Input!G227="","Data is missing.","")))),"",IF(AND(Input!$A227="",SUMPRODUCT(--(LEN(Input!$A228:'Input'!$A$1006)&gt;0))&lt;&gt;0),"Row is skipped.",IF(AND(Input!$A227="",Input!$A228=""),"", IF(Input!G227="","Data is missing.",""))))</f>
        <v/>
      </c>
      <c r="I228" s="156"/>
      <c r="J228" s="191" t="str">
        <f>IFERROR(VLOOKUP(VLOOKUP(Input!$D227,'Measure List'!$A:$AN,40,FALSE),UIR!$A$1:$Q$27,17,FALSE),"")</f>
        <v/>
      </c>
      <c r="K228" s="192" t="str">
        <f>IFERROR(VLOOKUP(Input!$D227,'Measure List'!$A:$AN,40,FALSE),"")</f>
        <v/>
      </c>
      <c r="L228" s="156"/>
      <c r="M228" s="193" t="str">
        <f>IF(B228="","",IF(AND(Input!H227="",IFERROR(VLOOKUP(K228,UIR!$A$2:$P$21,2,FALSE),"")&lt;&gt;""),"Data is Missing.",""))</f>
        <v/>
      </c>
      <c r="N228" s="194" t="str">
        <f>IF(B228="","",IF(AND(Input!I227="",IFERROR(VLOOKUP(K228,UIR!$A$2:$P$21,3,FALSE),"")&lt;&gt;""),"Data is Missing.",""))</f>
        <v/>
      </c>
      <c r="O228" s="194" t="str">
        <f>IF(B228="","",IF(AND(Input!J227="",IFERROR(VLOOKUP(K228,UIR!$A$2:$P$21,4,FALSE),"")&lt;&gt;""),"Data is Missing.",""))</f>
        <v/>
      </c>
      <c r="P228" s="194" t="str">
        <f>IF(B228="","",IF(AND(Input!K227="",IFERROR(VLOOKUP(K228,UIR!$A$2:$P$21,5,FALSE),"")&lt;&gt;""),"Data is Missing.",""))</f>
        <v/>
      </c>
      <c r="Q228" s="194" t="str">
        <f>IF(B228="","",IF(AND(Input!L227="",IFERROR(VLOOKUP(K228,UIR!$A$2:$P$21,6,FALSE),"")&lt;&gt;""),"Data is Missing.",""))</f>
        <v/>
      </c>
      <c r="R228" s="194" t="str">
        <f>IF(B228="","",IF(AND(Input!M227="",IFERROR(VLOOKUP(K228,UIR!$A$2:$P$21,7,FALSE),"")&lt;&gt;""),"Data is Missing.",""))</f>
        <v/>
      </c>
      <c r="S228" s="194" t="str">
        <f>IF(B228="","",IF(AND(Input!P227="",IFERROR(VLOOKUP(K228,UIR!$A$2:$P$21,8,FALSE),"")&lt;&gt;""),"Data is Missing.",""))</f>
        <v/>
      </c>
      <c r="T228" s="194" t="str">
        <f>IF(B228="","",IF(AND(Input!Q227="",IFERROR(VLOOKUP(K228,UIR!$A$2:$P$21,9,FALSE),"")&lt;&gt;""),"Data is Missing.",""))</f>
        <v/>
      </c>
      <c r="U228" s="194"/>
      <c r="V228" s="194" t="str">
        <f>IF(B228="","",IF(AND(Input!S227="",IFERROR(VLOOKUP(K228,UIR!$A$2:$P$21,11,FALSE),"")&lt;&gt;""),"Data is Missing.",""))</f>
        <v/>
      </c>
      <c r="W228" s="194" t="str">
        <f>IF(B228="","",IF(AND(Input!T227="",IFERROR(VLOOKUP(K228,UIR!$A$2:$P$21,12,FALSE),"")&lt;&gt;""),"Data is Missing.",""))</f>
        <v/>
      </c>
      <c r="X228" s="194" t="str">
        <f>IF(B228="","",IF(AND(Input!V227="",IFERROR(VLOOKUP(K228,UIR!$A$2:$P$21,13,FALSE),"")&lt;&gt;""),"Data is Missing.",""))</f>
        <v/>
      </c>
      <c r="Y228" s="194" t="str">
        <f>IF(B228="","",IF(AND(Input!W227="",IFERROR(VLOOKUP(K228,UIR!$A$2:$P$21,14,FALSE),"")&lt;&gt;""),"Data is Missing.",""))</f>
        <v/>
      </c>
      <c r="Z228" s="194" t="str">
        <f>IF(B228="","",IF(AND(Input!X227="",IFERROR(VLOOKUP(K228,UIR!$A$2:$P$21,15,FALSE),"")&lt;&gt;""),"Data is Missing.",""))</f>
        <v/>
      </c>
      <c r="AA228" s="195" t="str">
        <f>IF(B228="","",IF(AND(Input!Y227="",IFERROR(VLOOKUP(K228,UIR!$A$2:$P$21,16,FALSE),"")&lt;&gt;""),"Data is Missing.",""))</f>
        <v/>
      </c>
      <c r="AC228" s="202" t="str">
        <f>IF(ISERROR(IF(Input!D227="","",IF(ISERROR(VLOOKUP(Input!D227,'Measure List'!$A$2:$A$30000,1,0)),"Invalid RefNo",""))),"",IF(Input!D227="","",IF(ISERROR(VLOOKUP(Input!D227,'Measure List'!$A$2:$A$30000,1,0)),"Invalid RefNo","")))</f>
        <v/>
      </c>
      <c r="AD228" s="156"/>
      <c r="AE228" s="156"/>
      <c r="AF228" s="156"/>
      <c r="AG228" s="156"/>
      <c r="AH228" s="156"/>
      <c r="AI228" s="156"/>
      <c r="AJ228" s="156"/>
      <c r="AK228" s="156"/>
      <c r="AL228" s="203" t="str">
        <f>IF(COUNTIF(Dropdowns!$K$2:$K$7,Input!S227)&gt;0,"",IF(Input!S227="","","Invalid Type"))</f>
        <v/>
      </c>
      <c r="AN228" s="204" t="str">
        <f>IF(Input!C227="","",IF(ISNUMBER(VALUE(Input!C227)),"","Needs to be a number."))</f>
        <v/>
      </c>
      <c r="AO228" s="205" t="str">
        <f>IF(Input!E227="","",IF(ISNUMBER(VALUE(Input!E227)),"","Needs to be a number."))</f>
        <v/>
      </c>
      <c r="AP228" s="205" t="str">
        <f>IF(Input!N227="","",IF(ISNUMBER(VALUE(Input!N227)),"","Needs to be a number."))</f>
        <v/>
      </c>
      <c r="AQ228" s="205" t="str">
        <f>IF(Input!O227="","",IF(ISNUMBER(VALUE(Input!O227)),"","Needs to be a number."))</f>
        <v/>
      </c>
      <c r="AR228" s="205" t="str">
        <f>IF(Input!V227="","",IF(ISNUMBER(VALUE(Input!V227)),"","Needs to be a number."))</f>
        <v/>
      </c>
      <c r="AS228" s="205" t="str">
        <f>IF(Input!W227="","",IF(ISNUMBER(VALUE(Input!W227)),"","Needs to be a number."))</f>
        <v/>
      </c>
      <c r="AT228" s="205" t="str">
        <f>IF(Input!X227="","",IF(ISNUMBER(VALUE(Input!X227)),"","Needs to be a number."))</f>
        <v/>
      </c>
      <c r="AU228" s="206" t="str">
        <f>IF(Input!Y227="","",IF(ISNUMBER(VALUE(Input!Y227)),"","Needs to be a number."))</f>
        <v/>
      </c>
      <c r="AV228" s="207"/>
      <c r="AW228" s="259" t="str">
        <f>IF(OR(VALUE(Input!C227)&lt;0,VALUE(Input!C227)&gt;100), "Invalid EEI %","")</f>
        <v/>
      </c>
      <c r="AX228" s="207"/>
      <c r="AY228" s="278" t="str">
        <f>IF(Input!E227="","",IF(VALUE(Input!E227)=0,"Do not enter 0.",""))</f>
        <v/>
      </c>
    </row>
    <row r="229" spans="2:51" x14ac:dyDescent="0.3">
      <c r="B229" s="188" t="str">
        <f>Input!A228</f>
        <v/>
      </c>
      <c r="C229" s="189" t="str">
        <f>IF(ISERROR(IF(AND(Input!$A228="",SUMPRODUCT(--(LEN(Input!$A229:'Input'!$A$1006)&gt;0))&lt;&gt;0),"Row is skipped.",IF(AND(Input!$A228="",Input!$A229=""),"", IF(Input!B228="","Data is missing.","")))),"",IF(AND(Input!$A228="",SUMPRODUCT(--(LEN(Input!$A229:'Input'!$A$1006)&gt;0))&lt;&gt;0),"Row is skipped.",IF(AND(Input!$A228="",Input!$A229=""),"", IF(Input!B228="","Data is missing.",""))))</f>
        <v/>
      </c>
      <c r="D229" s="189" t="str">
        <f>IF(ISERROR(IF(AND(Input!$A228="",SUMPRODUCT(--(LEN(Input!$A229:'Input'!$A$1006)&gt;0))&lt;&gt;0),"Row is skipped.",IF(AND(Input!$A228="",Input!$A229=""),"", IF(Input!C228="","Data is missing.","")))),"",IF(AND(Input!$A228="",SUMPRODUCT(--(LEN(Input!$A229:'Input'!$A$1006)&gt;0))&lt;&gt;0),"Row is skipped.",IF(AND(Input!$A228="",Input!$A229=""),"", IF(Input!C228="","Data is missing.",""))))</f>
        <v/>
      </c>
      <c r="E229" s="189" t="str">
        <f>IF(ISERROR(IF(AND(Input!$A228="",SUMPRODUCT(--(LEN(Input!$A229:'Input'!$A$1006)&gt;0))&lt;&gt;0),"Row is skipped.",IF(AND(Input!$A228="",Input!$A229=""),"", IF(Input!D228="","Data is missing.","")))),"",IF(AND(Input!$A228="",SUMPRODUCT(--(LEN(Input!$A229:'Input'!$A$1006)&gt;0))&lt;&gt;0),"Row is skipped.",IF(AND(Input!$A228="",Input!$A229=""),"", IF(Input!D228="","Data is missing.",""))))</f>
        <v/>
      </c>
      <c r="F229" s="189" t="str">
        <f>IF(ISERROR(IF(AND(Input!$A228="",SUMPRODUCT(--(LEN(Input!$A229:'Input'!$A$1006)&gt;0))&lt;&gt;0),"Row is skipped.",IF(AND(Input!$A228="",Input!$A229=""),"", IF(Input!E228="","Data is missing.","")))),"",IF(AND(Input!$A228="",SUMPRODUCT(--(LEN(Input!$A229:'Input'!$A$1006)&gt;0))&lt;&gt;0),"Row is skipped.",IF(AND(Input!$A228="",Input!$A229=""),"", IF(Input!E228="","Data is missing.",""))))</f>
        <v/>
      </c>
      <c r="G229" s="189" t="str">
        <f>IF(ISERROR(IF(AND(Input!$A228="",SUMPRODUCT(--(LEN(Input!$A229:'Input'!$A$1006)&gt;0))&lt;&gt;0),"Row is skipped.",IF(AND(Input!$A228="",Input!$A229=""),"", IF(Input!F228="","Data is missing.","")))),"",IF(AND(Input!$A228="",SUMPRODUCT(--(LEN(Input!$A229:'Input'!$A$1006)&gt;0))&lt;&gt;0),"Row is skipped.",IF(AND(Input!$A228="",Input!$A229=""),"", IF(Input!F228="","Data is missing.",""))))</f>
        <v/>
      </c>
      <c r="H229" s="190" t="str">
        <f>IF(ISERROR(IF(AND(Input!$A228="",SUMPRODUCT(--(LEN(Input!$A229:'Input'!$A$1006)&gt;0))&lt;&gt;0),"Row is skipped.",IF(AND(Input!$A228="",Input!$A229=""),"", IF(Input!G228="","Data is missing.","")))),"",IF(AND(Input!$A228="",SUMPRODUCT(--(LEN(Input!$A229:'Input'!$A$1006)&gt;0))&lt;&gt;0),"Row is skipped.",IF(AND(Input!$A228="",Input!$A229=""),"", IF(Input!G228="","Data is missing.",""))))</f>
        <v/>
      </c>
      <c r="I229" s="156"/>
      <c r="J229" s="191" t="str">
        <f>IFERROR(VLOOKUP(VLOOKUP(Input!$D228,'Measure List'!$A:$AN,40,FALSE),UIR!$A$1:$Q$27,17,FALSE),"")</f>
        <v/>
      </c>
      <c r="K229" s="192" t="str">
        <f>IFERROR(VLOOKUP(Input!$D228,'Measure List'!$A:$AN,40,FALSE),"")</f>
        <v/>
      </c>
      <c r="L229" s="156"/>
      <c r="M229" s="193" t="str">
        <f>IF(B229="","",IF(AND(Input!H228="",IFERROR(VLOOKUP(K229,UIR!$A$2:$P$21,2,FALSE),"")&lt;&gt;""),"Data is Missing.",""))</f>
        <v/>
      </c>
      <c r="N229" s="194" t="str">
        <f>IF(B229="","",IF(AND(Input!I228="",IFERROR(VLOOKUP(K229,UIR!$A$2:$P$21,3,FALSE),"")&lt;&gt;""),"Data is Missing.",""))</f>
        <v/>
      </c>
      <c r="O229" s="194" t="str">
        <f>IF(B229="","",IF(AND(Input!J228="",IFERROR(VLOOKUP(K229,UIR!$A$2:$P$21,4,FALSE),"")&lt;&gt;""),"Data is Missing.",""))</f>
        <v/>
      </c>
      <c r="P229" s="194" t="str">
        <f>IF(B229="","",IF(AND(Input!K228="",IFERROR(VLOOKUP(K229,UIR!$A$2:$P$21,5,FALSE),"")&lt;&gt;""),"Data is Missing.",""))</f>
        <v/>
      </c>
      <c r="Q229" s="194" t="str">
        <f>IF(B229="","",IF(AND(Input!L228="",IFERROR(VLOOKUP(K229,UIR!$A$2:$P$21,6,FALSE),"")&lt;&gt;""),"Data is Missing.",""))</f>
        <v/>
      </c>
      <c r="R229" s="194" t="str">
        <f>IF(B229="","",IF(AND(Input!M228="",IFERROR(VLOOKUP(K229,UIR!$A$2:$P$21,7,FALSE),"")&lt;&gt;""),"Data is Missing.",""))</f>
        <v/>
      </c>
      <c r="S229" s="194" t="str">
        <f>IF(B229="","",IF(AND(Input!P228="",IFERROR(VLOOKUP(K229,UIR!$A$2:$P$21,8,FALSE),"")&lt;&gt;""),"Data is Missing.",""))</f>
        <v/>
      </c>
      <c r="T229" s="194" t="str">
        <f>IF(B229="","",IF(AND(Input!Q228="",IFERROR(VLOOKUP(K229,UIR!$A$2:$P$21,9,FALSE),"")&lt;&gt;""),"Data is Missing.",""))</f>
        <v/>
      </c>
      <c r="U229" s="194"/>
      <c r="V229" s="194" t="str">
        <f>IF(B229="","",IF(AND(Input!S228="",IFERROR(VLOOKUP(K229,UIR!$A$2:$P$21,11,FALSE),"")&lt;&gt;""),"Data is Missing.",""))</f>
        <v/>
      </c>
      <c r="W229" s="194" t="str">
        <f>IF(B229="","",IF(AND(Input!T228="",IFERROR(VLOOKUP(K229,UIR!$A$2:$P$21,12,FALSE),"")&lt;&gt;""),"Data is Missing.",""))</f>
        <v/>
      </c>
      <c r="X229" s="194" t="str">
        <f>IF(B229="","",IF(AND(Input!V228="",IFERROR(VLOOKUP(K229,UIR!$A$2:$P$21,13,FALSE),"")&lt;&gt;""),"Data is Missing.",""))</f>
        <v/>
      </c>
      <c r="Y229" s="194" t="str">
        <f>IF(B229="","",IF(AND(Input!W228="",IFERROR(VLOOKUP(K229,UIR!$A$2:$P$21,14,FALSE),"")&lt;&gt;""),"Data is Missing.",""))</f>
        <v/>
      </c>
      <c r="Z229" s="194" t="str">
        <f>IF(B229="","",IF(AND(Input!X228="",IFERROR(VLOOKUP(K229,UIR!$A$2:$P$21,15,FALSE),"")&lt;&gt;""),"Data is Missing.",""))</f>
        <v/>
      </c>
      <c r="AA229" s="195" t="str">
        <f>IF(B229="","",IF(AND(Input!Y228="",IFERROR(VLOOKUP(K229,UIR!$A$2:$P$21,16,FALSE),"")&lt;&gt;""),"Data is Missing.",""))</f>
        <v/>
      </c>
      <c r="AC229" s="202" t="str">
        <f>IF(ISERROR(IF(Input!D228="","",IF(ISERROR(VLOOKUP(Input!D228,'Measure List'!$A$2:$A$30000,1,0)),"Invalid RefNo",""))),"",IF(Input!D228="","",IF(ISERROR(VLOOKUP(Input!D228,'Measure List'!$A$2:$A$30000,1,0)),"Invalid RefNo","")))</f>
        <v/>
      </c>
      <c r="AD229" s="156"/>
      <c r="AE229" s="156"/>
      <c r="AF229" s="156"/>
      <c r="AG229" s="156"/>
      <c r="AH229" s="156"/>
      <c r="AI229" s="156"/>
      <c r="AJ229" s="156"/>
      <c r="AK229" s="156"/>
      <c r="AL229" s="203" t="str">
        <f>IF(COUNTIF(Dropdowns!$K$2:$K$7,Input!S228)&gt;0,"",IF(Input!S228="","","Invalid Type"))</f>
        <v/>
      </c>
      <c r="AN229" s="204" t="str">
        <f>IF(Input!C228="","",IF(ISNUMBER(VALUE(Input!C228)),"","Needs to be a number."))</f>
        <v/>
      </c>
      <c r="AO229" s="205" t="str">
        <f>IF(Input!E228="","",IF(ISNUMBER(VALUE(Input!E228)),"","Needs to be a number."))</f>
        <v/>
      </c>
      <c r="AP229" s="205" t="str">
        <f>IF(Input!N228="","",IF(ISNUMBER(VALUE(Input!N228)),"","Needs to be a number."))</f>
        <v/>
      </c>
      <c r="AQ229" s="205" t="str">
        <f>IF(Input!O228="","",IF(ISNUMBER(VALUE(Input!O228)),"","Needs to be a number."))</f>
        <v/>
      </c>
      <c r="AR229" s="205" t="str">
        <f>IF(Input!V228="","",IF(ISNUMBER(VALUE(Input!V228)),"","Needs to be a number."))</f>
        <v/>
      </c>
      <c r="AS229" s="205" t="str">
        <f>IF(Input!W228="","",IF(ISNUMBER(VALUE(Input!W228)),"","Needs to be a number."))</f>
        <v/>
      </c>
      <c r="AT229" s="205" t="str">
        <f>IF(Input!X228="","",IF(ISNUMBER(VALUE(Input!X228)),"","Needs to be a number."))</f>
        <v/>
      </c>
      <c r="AU229" s="206" t="str">
        <f>IF(Input!Y228="","",IF(ISNUMBER(VALUE(Input!Y228)),"","Needs to be a number."))</f>
        <v/>
      </c>
      <c r="AV229" s="207"/>
      <c r="AW229" s="259" t="str">
        <f>IF(OR(VALUE(Input!C228)&lt;0,VALUE(Input!C228)&gt;100), "Invalid EEI %","")</f>
        <v/>
      </c>
      <c r="AX229" s="207"/>
      <c r="AY229" s="278" t="str">
        <f>IF(Input!E228="","",IF(VALUE(Input!E228)=0,"Do not enter 0.",""))</f>
        <v/>
      </c>
    </row>
    <row r="230" spans="2:51" x14ac:dyDescent="0.3">
      <c r="B230" s="188" t="str">
        <f>Input!A229</f>
        <v/>
      </c>
      <c r="C230" s="189" t="str">
        <f>IF(ISERROR(IF(AND(Input!$A229="",SUMPRODUCT(--(LEN(Input!$A230:'Input'!$A$1006)&gt;0))&lt;&gt;0),"Row is skipped.",IF(AND(Input!$A229="",Input!$A230=""),"", IF(Input!B229="","Data is missing.","")))),"",IF(AND(Input!$A229="",SUMPRODUCT(--(LEN(Input!$A230:'Input'!$A$1006)&gt;0))&lt;&gt;0),"Row is skipped.",IF(AND(Input!$A229="",Input!$A230=""),"", IF(Input!B229="","Data is missing.",""))))</f>
        <v/>
      </c>
      <c r="D230" s="189" t="str">
        <f>IF(ISERROR(IF(AND(Input!$A229="",SUMPRODUCT(--(LEN(Input!$A230:'Input'!$A$1006)&gt;0))&lt;&gt;0),"Row is skipped.",IF(AND(Input!$A229="",Input!$A230=""),"", IF(Input!C229="","Data is missing.","")))),"",IF(AND(Input!$A229="",SUMPRODUCT(--(LEN(Input!$A230:'Input'!$A$1006)&gt;0))&lt;&gt;0),"Row is skipped.",IF(AND(Input!$A229="",Input!$A230=""),"", IF(Input!C229="","Data is missing.",""))))</f>
        <v/>
      </c>
      <c r="E230" s="189" t="str">
        <f>IF(ISERROR(IF(AND(Input!$A229="",SUMPRODUCT(--(LEN(Input!$A230:'Input'!$A$1006)&gt;0))&lt;&gt;0),"Row is skipped.",IF(AND(Input!$A229="",Input!$A230=""),"", IF(Input!D229="","Data is missing.","")))),"",IF(AND(Input!$A229="",SUMPRODUCT(--(LEN(Input!$A230:'Input'!$A$1006)&gt;0))&lt;&gt;0),"Row is skipped.",IF(AND(Input!$A229="",Input!$A230=""),"", IF(Input!D229="","Data is missing.",""))))</f>
        <v/>
      </c>
      <c r="F230" s="189" t="str">
        <f>IF(ISERROR(IF(AND(Input!$A229="",SUMPRODUCT(--(LEN(Input!$A230:'Input'!$A$1006)&gt;0))&lt;&gt;0),"Row is skipped.",IF(AND(Input!$A229="",Input!$A230=""),"", IF(Input!E229="","Data is missing.","")))),"",IF(AND(Input!$A229="",SUMPRODUCT(--(LEN(Input!$A230:'Input'!$A$1006)&gt;0))&lt;&gt;0),"Row is skipped.",IF(AND(Input!$A229="",Input!$A230=""),"", IF(Input!E229="","Data is missing.",""))))</f>
        <v/>
      </c>
      <c r="G230" s="189" t="str">
        <f>IF(ISERROR(IF(AND(Input!$A229="",SUMPRODUCT(--(LEN(Input!$A230:'Input'!$A$1006)&gt;0))&lt;&gt;0),"Row is skipped.",IF(AND(Input!$A229="",Input!$A230=""),"", IF(Input!F229="","Data is missing.","")))),"",IF(AND(Input!$A229="",SUMPRODUCT(--(LEN(Input!$A230:'Input'!$A$1006)&gt;0))&lt;&gt;0),"Row is skipped.",IF(AND(Input!$A229="",Input!$A230=""),"", IF(Input!F229="","Data is missing.",""))))</f>
        <v/>
      </c>
      <c r="H230" s="190" t="str">
        <f>IF(ISERROR(IF(AND(Input!$A229="",SUMPRODUCT(--(LEN(Input!$A230:'Input'!$A$1006)&gt;0))&lt;&gt;0),"Row is skipped.",IF(AND(Input!$A229="",Input!$A230=""),"", IF(Input!G229="","Data is missing.","")))),"",IF(AND(Input!$A229="",SUMPRODUCT(--(LEN(Input!$A230:'Input'!$A$1006)&gt;0))&lt;&gt;0),"Row is skipped.",IF(AND(Input!$A229="",Input!$A230=""),"", IF(Input!G229="","Data is missing.",""))))</f>
        <v/>
      </c>
      <c r="I230" s="156"/>
      <c r="J230" s="191" t="str">
        <f>IFERROR(VLOOKUP(VLOOKUP(Input!$D229,'Measure List'!$A:$AN,40,FALSE),UIR!$A$1:$Q$27,17,FALSE),"")</f>
        <v/>
      </c>
      <c r="K230" s="192" t="str">
        <f>IFERROR(VLOOKUP(Input!$D229,'Measure List'!$A:$AN,40,FALSE),"")</f>
        <v/>
      </c>
      <c r="L230" s="156"/>
      <c r="M230" s="193" t="str">
        <f>IF(B230="","",IF(AND(Input!H229="",IFERROR(VLOOKUP(K230,UIR!$A$2:$P$21,2,FALSE),"")&lt;&gt;""),"Data is Missing.",""))</f>
        <v/>
      </c>
      <c r="N230" s="194" t="str">
        <f>IF(B230="","",IF(AND(Input!I229="",IFERROR(VLOOKUP(K230,UIR!$A$2:$P$21,3,FALSE),"")&lt;&gt;""),"Data is Missing.",""))</f>
        <v/>
      </c>
      <c r="O230" s="194" t="str">
        <f>IF(B230="","",IF(AND(Input!J229="",IFERROR(VLOOKUP(K230,UIR!$A$2:$P$21,4,FALSE),"")&lt;&gt;""),"Data is Missing.",""))</f>
        <v/>
      </c>
      <c r="P230" s="194" t="str">
        <f>IF(B230="","",IF(AND(Input!K229="",IFERROR(VLOOKUP(K230,UIR!$A$2:$P$21,5,FALSE),"")&lt;&gt;""),"Data is Missing.",""))</f>
        <v/>
      </c>
      <c r="Q230" s="194" t="str">
        <f>IF(B230="","",IF(AND(Input!L229="",IFERROR(VLOOKUP(K230,UIR!$A$2:$P$21,6,FALSE),"")&lt;&gt;""),"Data is Missing.",""))</f>
        <v/>
      </c>
      <c r="R230" s="194" t="str">
        <f>IF(B230="","",IF(AND(Input!M229="",IFERROR(VLOOKUP(K230,UIR!$A$2:$P$21,7,FALSE),"")&lt;&gt;""),"Data is Missing.",""))</f>
        <v/>
      </c>
      <c r="S230" s="194" t="str">
        <f>IF(B230="","",IF(AND(Input!P229="",IFERROR(VLOOKUP(K230,UIR!$A$2:$P$21,8,FALSE),"")&lt;&gt;""),"Data is Missing.",""))</f>
        <v/>
      </c>
      <c r="T230" s="194" t="str">
        <f>IF(B230="","",IF(AND(Input!Q229="",IFERROR(VLOOKUP(K230,UIR!$A$2:$P$21,9,FALSE),"")&lt;&gt;""),"Data is Missing.",""))</f>
        <v/>
      </c>
      <c r="U230" s="194"/>
      <c r="V230" s="194" t="str">
        <f>IF(B230="","",IF(AND(Input!S229="",IFERROR(VLOOKUP(K230,UIR!$A$2:$P$21,11,FALSE),"")&lt;&gt;""),"Data is Missing.",""))</f>
        <v/>
      </c>
      <c r="W230" s="194" t="str">
        <f>IF(B230="","",IF(AND(Input!T229="",IFERROR(VLOOKUP(K230,UIR!$A$2:$P$21,12,FALSE),"")&lt;&gt;""),"Data is Missing.",""))</f>
        <v/>
      </c>
      <c r="X230" s="194" t="str">
        <f>IF(B230="","",IF(AND(Input!V229="",IFERROR(VLOOKUP(K230,UIR!$A$2:$P$21,13,FALSE),"")&lt;&gt;""),"Data is Missing.",""))</f>
        <v/>
      </c>
      <c r="Y230" s="194" t="str">
        <f>IF(B230="","",IF(AND(Input!W229="",IFERROR(VLOOKUP(K230,UIR!$A$2:$P$21,14,FALSE),"")&lt;&gt;""),"Data is Missing.",""))</f>
        <v/>
      </c>
      <c r="Z230" s="194" t="str">
        <f>IF(B230="","",IF(AND(Input!X229="",IFERROR(VLOOKUP(K230,UIR!$A$2:$P$21,15,FALSE),"")&lt;&gt;""),"Data is Missing.",""))</f>
        <v/>
      </c>
      <c r="AA230" s="195" t="str">
        <f>IF(B230="","",IF(AND(Input!Y229="",IFERROR(VLOOKUP(K230,UIR!$A$2:$P$21,16,FALSE),"")&lt;&gt;""),"Data is Missing.",""))</f>
        <v/>
      </c>
      <c r="AC230" s="202" t="str">
        <f>IF(ISERROR(IF(Input!D229="","",IF(ISERROR(VLOOKUP(Input!D229,'Measure List'!$A$2:$A$30000,1,0)),"Invalid RefNo",""))),"",IF(Input!D229="","",IF(ISERROR(VLOOKUP(Input!D229,'Measure List'!$A$2:$A$30000,1,0)),"Invalid RefNo","")))</f>
        <v/>
      </c>
      <c r="AD230" s="156"/>
      <c r="AE230" s="156"/>
      <c r="AF230" s="156"/>
      <c r="AG230" s="156"/>
      <c r="AH230" s="156"/>
      <c r="AI230" s="156"/>
      <c r="AJ230" s="156"/>
      <c r="AK230" s="156"/>
      <c r="AL230" s="203" t="str">
        <f>IF(COUNTIF(Dropdowns!$K$2:$K$7,Input!S229)&gt;0,"",IF(Input!S229="","","Invalid Type"))</f>
        <v/>
      </c>
      <c r="AN230" s="204" t="str">
        <f>IF(Input!C229="","",IF(ISNUMBER(VALUE(Input!C229)),"","Needs to be a number."))</f>
        <v/>
      </c>
      <c r="AO230" s="205" t="str">
        <f>IF(Input!E229="","",IF(ISNUMBER(VALUE(Input!E229)),"","Needs to be a number."))</f>
        <v/>
      </c>
      <c r="AP230" s="205" t="str">
        <f>IF(Input!N229="","",IF(ISNUMBER(VALUE(Input!N229)),"","Needs to be a number."))</f>
        <v/>
      </c>
      <c r="AQ230" s="205" t="str">
        <f>IF(Input!O229="","",IF(ISNUMBER(VALUE(Input!O229)),"","Needs to be a number."))</f>
        <v/>
      </c>
      <c r="AR230" s="205" t="str">
        <f>IF(Input!V229="","",IF(ISNUMBER(VALUE(Input!V229)),"","Needs to be a number."))</f>
        <v/>
      </c>
      <c r="AS230" s="205" t="str">
        <f>IF(Input!W229="","",IF(ISNUMBER(VALUE(Input!W229)),"","Needs to be a number."))</f>
        <v/>
      </c>
      <c r="AT230" s="205" t="str">
        <f>IF(Input!X229="","",IF(ISNUMBER(VALUE(Input!X229)),"","Needs to be a number."))</f>
        <v/>
      </c>
      <c r="AU230" s="206" t="str">
        <f>IF(Input!Y229="","",IF(ISNUMBER(VALUE(Input!Y229)),"","Needs to be a number."))</f>
        <v/>
      </c>
      <c r="AV230" s="207"/>
      <c r="AW230" s="259" t="str">
        <f>IF(OR(VALUE(Input!C229)&lt;0,VALUE(Input!C229)&gt;100), "Invalid EEI %","")</f>
        <v/>
      </c>
      <c r="AX230" s="207"/>
      <c r="AY230" s="278" t="str">
        <f>IF(Input!E229="","",IF(VALUE(Input!E229)=0,"Do not enter 0.",""))</f>
        <v/>
      </c>
    </row>
    <row r="231" spans="2:51" x14ac:dyDescent="0.3">
      <c r="B231" s="188" t="str">
        <f>Input!A230</f>
        <v/>
      </c>
      <c r="C231" s="189" t="str">
        <f>IF(ISERROR(IF(AND(Input!$A230="",SUMPRODUCT(--(LEN(Input!$A231:'Input'!$A$1006)&gt;0))&lt;&gt;0),"Row is skipped.",IF(AND(Input!$A230="",Input!$A231=""),"", IF(Input!B230="","Data is missing.","")))),"",IF(AND(Input!$A230="",SUMPRODUCT(--(LEN(Input!$A231:'Input'!$A$1006)&gt;0))&lt;&gt;0),"Row is skipped.",IF(AND(Input!$A230="",Input!$A231=""),"", IF(Input!B230="","Data is missing.",""))))</f>
        <v/>
      </c>
      <c r="D231" s="189" t="str">
        <f>IF(ISERROR(IF(AND(Input!$A230="",SUMPRODUCT(--(LEN(Input!$A231:'Input'!$A$1006)&gt;0))&lt;&gt;0),"Row is skipped.",IF(AND(Input!$A230="",Input!$A231=""),"", IF(Input!C230="","Data is missing.","")))),"",IF(AND(Input!$A230="",SUMPRODUCT(--(LEN(Input!$A231:'Input'!$A$1006)&gt;0))&lt;&gt;0),"Row is skipped.",IF(AND(Input!$A230="",Input!$A231=""),"", IF(Input!C230="","Data is missing.",""))))</f>
        <v/>
      </c>
      <c r="E231" s="189" t="str">
        <f>IF(ISERROR(IF(AND(Input!$A230="",SUMPRODUCT(--(LEN(Input!$A231:'Input'!$A$1006)&gt;0))&lt;&gt;0),"Row is skipped.",IF(AND(Input!$A230="",Input!$A231=""),"", IF(Input!D230="","Data is missing.","")))),"",IF(AND(Input!$A230="",SUMPRODUCT(--(LEN(Input!$A231:'Input'!$A$1006)&gt;0))&lt;&gt;0),"Row is skipped.",IF(AND(Input!$A230="",Input!$A231=""),"", IF(Input!D230="","Data is missing.",""))))</f>
        <v/>
      </c>
      <c r="F231" s="189" t="str">
        <f>IF(ISERROR(IF(AND(Input!$A230="",SUMPRODUCT(--(LEN(Input!$A231:'Input'!$A$1006)&gt;0))&lt;&gt;0),"Row is skipped.",IF(AND(Input!$A230="",Input!$A231=""),"", IF(Input!E230="","Data is missing.","")))),"",IF(AND(Input!$A230="",SUMPRODUCT(--(LEN(Input!$A231:'Input'!$A$1006)&gt;0))&lt;&gt;0),"Row is skipped.",IF(AND(Input!$A230="",Input!$A231=""),"", IF(Input!E230="","Data is missing.",""))))</f>
        <v/>
      </c>
      <c r="G231" s="189" t="str">
        <f>IF(ISERROR(IF(AND(Input!$A230="",SUMPRODUCT(--(LEN(Input!$A231:'Input'!$A$1006)&gt;0))&lt;&gt;0),"Row is skipped.",IF(AND(Input!$A230="",Input!$A231=""),"", IF(Input!F230="","Data is missing.","")))),"",IF(AND(Input!$A230="",SUMPRODUCT(--(LEN(Input!$A231:'Input'!$A$1006)&gt;0))&lt;&gt;0),"Row is skipped.",IF(AND(Input!$A230="",Input!$A231=""),"", IF(Input!F230="","Data is missing.",""))))</f>
        <v/>
      </c>
      <c r="H231" s="190" t="str">
        <f>IF(ISERROR(IF(AND(Input!$A230="",SUMPRODUCT(--(LEN(Input!$A231:'Input'!$A$1006)&gt;0))&lt;&gt;0),"Row is skipped.",IF(AND(Input!$A230="",Input!$A231=""),"", IF(Input!G230="","Data is missing.","")))),"",IF(AND(Input!$A230="",SUMPRODUCT(--(LEN(Input!$A231:'Input'!$A$1006)&gt;0))&lt;&gt;0),"Row is skipped.",IF(AND(Input!$A230="",Input!$A231=""),"", IF(Input!G230="","Data is missing.",""))))</f>
        <v/>
      </c>
      <c r="I231" s="156"/>
      <c r="J231" s="191" t="str">
        <f>IFERROR(VLOOKUP(VLOOKUP(Input!$D230,'Measure List'!$A:$AN,40,FALSE),UIR!$A$1:$Q$27,17,FALSE),"")</f>
        <v/>
      </c>
      <c r="K231" s="192" t="str">
        <f>IFERROR(VLOOKUP(Input!$D230,'Measure List'!$A:$AN,40,FALSE),"")</f>
        <v/>
      </c>
      <c r="L231" s="156"/>
      <c r="M231" s="193" t="str">
        <f>IF(B231="","",IF(AND(Input!H230="",IFERROR(VLOOKUP(K231,UIR!$A$2:$P$21,2,FALSE),"")&lt;&gt;""),"Data is Missing.",""))</f>
        <v/>
      </c>
      <c r="N231" s="194" t="str">
        <f>IF(B231="","",IF(AND(Input!I230="",IFERROR(VLOOKUP(K231,UIR!$A$2:$P$21,3,FALSE),"")&lt;&gt;""),"Data is Missing.",""))</f>
        <v/>
      </c>
      <c r="O231" s="194" t="str">
        <f>IF(B231="","",IF(AND(Input!J230="",IFERROR(VLOOKUP(K231,UIR!$A$2:$P$21,4,FALSE),"")&lt;&gt;""),"Data is Missing.",""))</f>
        <v/>
      </c>
      <c r="P231" s="194" t="str">
        <f>IF(B231="","",IF(AND(Input!K230="",IFERROR(VLOOKUP(K231,UIR!$A$2:$P$21,5,FALSE),"")&lt;&gt;""),"Data is Missing.",""))</f>
        <v/>
      </c>
      <c r="Q231" s="194" t="str">
        <f>IF(B231="","",IF(AND(Input!L230="",IFERROR(VLOOKUP(K231,UIR!$A$2:$P$21,6,FALSE),"")&lt;&gt;""),"Data is Missing.",""))</f>
        <v/>
      </c>
      <c r="R231" s="194" t="str">
        <f>IF(B231="","",IF(AND(Input!M230="",IFERROR(VLOOKUP(K231,UIR!$A$2:$P$21,7,FALSE),"")&lt;&gt;""),"Data is Missing.",""))</f>
        <v/>
      </c>
      <c r="S231" s="194" t="str">
        <f>IF(B231="","",IF(AND(Input!P230="",IFERROR(VLOOKUP(K231,UIR!$A$2:$P$21,8,FALSE),"")&lt;&gt;""),"Data is Missing.",""))</f>
        <v/>
      </c>
      <c r="T231" s="194" t="str">
        <f>IF(B231="","",IF(AND(Input!Q230="",IFERROR(VLOOKUP(K231,UIR!$A$2:$P$21,9,FALSE),"")&lt;&gt;""),"Data is Missing.",""))</f>
        <v/>
      </c>
      <c r="U231" s="194"/>
      <c r="V231" s="194" t="str">
        <f>IF(B231="","",IF(AND(Input!S230="",IFERROR(VLOOKUP(K231,UIR!$A$2:$P$21,11,FALSE),"")&lt;&gt;""),"Data is Missing.",""))</f>
        <v/>
      </c>
      <c r="W231" s="194" t="str">
        <f>IF(B231="","",IF(AND(Input!T230="",IFERROR(VLOOKUP(K231,UIR!$A$2:$P$21,12,FALSE),"")&lt;&gt;""),"Data is Missing.",""))</f>
        <v/>
      </c>
      <c r="X231" s="194" t="str">
        <f>IF(B231="","",IF(AND(Input!V230="",IFERROR(VLOOKUP(K231,UIR!$A$2:$P$21,13,FALSE),"")&lt;&gt;""),"Data is Missing.",""))</f>
        <v/>
      </c>
      <c r="Y231" s="194" t="str">
        <f>IF(B231="","",IF(AND(Input!W230="",IFERROR(VLOOKUP(K231,UIR!$A$2:$P$21,14,FALSE),"")&lt;&gt;""),"Data is Missing.",""))</f>
        <v/>
      </c>
      <c r="Z231" s="194" t="str">
        <f>IF(B231="","",IF(AND(Input!X230="",IFERROR(VLOOKUP(K231,UIR!$A$2:$P$21,15,FALSE),"")&lt;&gt;""),"Data is Missing.",""))</f>
        <v/>
      </c>
      <c r="AA231" s="195" t="str">
        <f>IF(B231="","",IF(AND(Input!Y230="",IFERROR(VLOOKUP(K231,UIR!$A$2:$P$21,16,FALSE),"")&lt;&gt;""),"Data is Missing.",""))</f>
        <v/>
      </c>
      <c r="AC231" s="202" t="str">
        <f>IF(ISERROR(IF(Input!D230="","",IF(ISERROR(VLOOKUP(Input!D230,'Measure List'!$A$2:$A$30000,1,0)),"Invalid RefNo",""))),"",IF(Input!D230="","",IF(ISERROR(VLOOKUP(Input!D230,'Measure List'!$A$2:$A$30000,1,0)),"Invalid RefNo","")))</f>
        <v/>
      </c>
      <c r="AD231" s="156"/>
      <c r="AE231" s="156"/>
      <c r="AF231" s="156"/>
      <c r="AG231" s="156"/>
      <c r="AH231" s="156"/>
      <c r="AI231" s="156"/>
      <c r="AJ231" s="156"/>
      <c r="AK231" s="156"/>
      <c r="AL231" s="203" t="str">
        <f>IF(COUNTIF(Dropdowns!$K$2:$K$7,Input!S230)&gt;0,"",IF(Input!S230="","","Invalid Type"))</f>
        <v/>
      </c>
      <c r="AN231" s="204" t="str">
        <f>IF(Input!C230="","",IF(ISNUMBER(VALUE(Input!C230)),"","Needs to be a number."))</f>
        <v/>
      </c>
      <c r="AO231" s="205" t="str">
        <f>IF(Input!E230="","",IF(ISNUMBER(VALUE(Input!E230)),"","Needs to be a number."))</f>
        <v/>
      </c>
      <c r="AP231" s="205" t="str">
        <f>IF(Input!N230="","",IF(ISNUMBER(VALUE(Input!N230)),"","Needs to be a number."))</f>
        <v/>
      </c>
      <c r="AQ231" s="205" t="str">
        <f>IF(Input!O230="","",IF(ISNUMBER(VALUE(Input!O230)),"","Needs to be a number."))</f>
        <v/>
      </c>
      <c r="AR231" s="205" t="str">
        <f>IF(Input!V230="","",IF(ISNUMBER(VALUE(Input!V230)),"","Needs to be a number."))</f>
        <v/>
      </c>
      <c r="AS231" s="205" t="str">
        <f>IF(Input!W230="","",IF(ISNUMBER(VALUE(Input!W230)),"","Needs to be a number."))</f>
        <v/>
      </c>
      <c r="AT231" s="205" t="str">
        <f>IF(Input!X230="","",IF(ISNUMBER(VALUE(Input!X230)),"","Needs to be a number."))</f>
        <v/>
      </c>
      <c r="AU231" s="206" t="str">
        <f>IF(Input!Y230="","",IF(ISNUMBER(VALUE(Input!Y230)),"","Needs to be a number."))</f>
        <v/>
      </c>
      <c r="AV231" s="207"/>
      <c r="AW231" s="259" t="str">
        <f>IF(OR(VALUE(Input!C230)&lt;0,VALUE(Input!C230)&gt;100), "Invalid EEI %","")</f>
        <v/>
      </c>
      <c r="AX231" s="207"/>
      <c r="AY231" s="278" t="str">
        <f>IF(Input!E230="","",IF(VALUE(Input!E230)=0,"Do not enter 0.",""))</f>
        <v/>
      </c>
    </row>
    <row r="232" spans="2:51" x14ac:dyDescent="0.3">
      <c r="B232" s="188" t="str">
        <f>Input!A231</f>
        <v/>
      </c>
      <c r="C232" s="189" t="str">
        <f>IF(ISERROR(IF(AND(Input!$A231="",SUMPRODUCT(--(LEN(Input!$A232:'Input'!$A$1006)&gt;0))&lt;&gt;0),"Row is skipped.",IF(AND(Input!$A231="",Input!$A232=""),"", IF(Input!B231="","Data is missing.","")))),"",IF(AND(Input!$A231="",SUMPRODUCT(--(LEN(Input!$A232:'Input'!$A$1006)&gt;0))&lt;&gt;0),"Row is skipped.",IF(AND(Input!$A231="",Input!$A232=""),"", IF(Input!B231="","Data is missing.",""))))</f>
        <v/>
      </c>
      <c r="D232" s="189" t="str">
        <f>IF(ISERROR(IF(AND(Input!$A231="",SUMPRODUCT(--(LEN(Input!$A232:'Input'!$A$1006)&gt;0))&lt;&gt;0),"Row is skipped.",IF(AND(Input!$A231="",Input!$A232=""),"", IF(Input!C231="","Data is missing.","")))),"",IF(AND(Input!$A231="",SUMPRODUCT(--(LEN(Input!$A232:'Input'!$A$1006)&gt;0))&lt;&gt;0),"Row is skipped.",IF(AND(Input!$A231="",Input!$A232=""),"", IF(Input!C231="","Data is missing.",""))))</f>
        <v/>
      </c>
      <c r="E232" s="189" t="str">
        <f>IF(ISERROR(IF(AND(Input!$A231="",SUMPRODUCT(--(LEN(Input!$A232:'Input'!$A$1006)&gt;0))&lt;&gt;0),"Row is skipped.",IF(AND(Input!$A231="",Input!$A232=""),"", IF(Input!D231="","Data is missing.","")))),"",IF(AND(Input!$A231="",SUMPRODUCT(--(LEN(Input!$A232:'Input'!$A$1006)&gt;0))&lt;&gt;0),"Row is skipped.",IF(AND(Input!$A231="",Input!$A232=""),"", IF(Input!D231="","Data is missing.",""))))</f>
        <v/>
      </c>
      <c r="F232" s="189" t="str">
        <f>IF(ISERROR(IF(AND(Input!$A231="",SUMPRODUCT(--(LEN(Input!$A232:'Input'!$A$1006)&gt;0))&lt;&gt;0),"Row is skipped.",IF(AND(Input!$A231="",Input!$A232=""),"", IF(Input!E231="","Data is missing.","")))),"",IF(AND(Input!$A231="",SUMPRODUCT(--(LEN(Input!$A232:'Input'!$A$1006)&gt;0))&lt;&gt;0),"Row is skipped.",IF(AND(Input!$A231="",Input!$A232=""),"", IF(Input!E231="","Data is missing.",""))))</f>
        <v/>
      </c>
      <c r="G232" s="189" t="str">
        <f>IF(ISERROR(IF(AND(Input!$A231="",SUMPRODUCT(--(LEN(Input!$A232:'Input'!$A$1006)&gt;0))&lt;&gt;0),"Row is skipped.",IF(AND(Input!$A231="",Input!$A232=""),"", IF(Input!F231="","Data is missing.","")))),"",IF(AND(Input!$A231="",SUMPRODUCT(--(LEN(Input!$A232:'Input'!$A$1006)&gt;0))&lt;&gt;0),"Row is skipped.",IF(AND(Input!$A231="",Input!$A232=""),"", IF(Input!F231="","Data is missing.",""))))</f>
        <v/>
      </c>
      <c r="H232" s="190" t="str">
        <f>IF(ISERROR(IF(AND(Input!$A231="",SUMPRODUCT(--(LEN(Input!$A232:'Input'!$A$1006)&gt;0))&lt;&gt;0),"Row is skipped.",IF(AND(Input!$A231="",Input!$A232=""),"", IF(Input!G231="","Data is missing.","")))),"",IF(AND(Input!$A231="",SUMPRODUCT(--(LEN(Input!$A232:'Input'!$A$1006)&gt;0))&lt;&gt;0),"Row is skipped.",IF(AND(Input!$A231="",Input!$A232=""),"", IF(Input!G231="","Data is missing.",""))))</f>
        <v/>
      </c>
      <c r="I232" s="156"/>
      <c r="J232" s="191" t="str">
        <f>IFERROR(VLOOKUP(VLOOKUP(Input!$D231,'Measure List'!$A:$AN,40,FALSE),UIR!$A$1:$Q$27,17,FALSE),"")</f>
        <v/>
      </c>
      <c r="K232" s="192" t="str">
        <f>IFERROR(VLOOKUP(Input!$D231,'Measure List'!$A:$AN,40,FALSE),"")</f>
        <v/>
      </c>
      <c r="L232" s="156"/>
      <c r="M232" s="193" t="str">
        <f>IF(B232="","",IF(AND(Input!H231="",IFERROR(VLOOKUP(K232,UIR!$A$2:$P$21,2,FALSE),"")&lt;&gt;""),"Data is Missing.",""))</f>
        <v/>
      </c>
      <c r="N232" s="194" t="str">
        <f>IF(B232="","",IF(AND(Input!I231="",IFERROR(VLOOKUP(K232,UIR!$A$2:$P$21,3,FALSE),"")&lt;&gt;""),"Data is Missing.",""))</f>
        <v/>
      </c>
      <c r="O232" s="194" t="str">
        <f>IF(B232="","",IF(AND(Input!J231="",IFERROR(VLOOKUP(K232,UIR!$A$2:$P$21,4,FALSE),"")&lt;&gt;""),"Data is Missing.",""))</f>
        <v/>
      </c>
      <c r="P232" s="194" t="str">
        <f>IF(B232="","",IF(AND(Input!K231="",IFERROR(VLOOKUP(K232,UIR!$A$2:$P$21,5,FALSE),"")&lt;&gt;""),"Data is Missing.",""))</f>
        <v/>
      </c>
      <c r="Q232" s="194" t="str">
        <f>IF(B232="","",IF(AND(Input!L231="",IFERROR(VLOOKUP(K232,UIR!$A$2:$P$21,6,FALSE),"")&lt;&gt;""),"Data is Missing.",""))</f>
        <v/>
      </c>
      <c r="R232" s="194" t="str">
        <f>IF(B232="","",IF(AND(Input!M231="",IFERROR(VLOOKUP(K232,UIR!$A$2:$P$21,7,FALSE),"")&lt;&gt;""),"Data is Missing.",""))</f>
        <v/>
      </c>
      <c r="S232" s="194" t="str">
        <f>IF(B232="","",IF(AND(Input!P231="",IFERROR(VLOOKUP(K232,UIR!$A$2:$P$21,8,FALSE),"")&lt;&gt;""),"Data is Missing.",""))</f>
        <v/>
      </c>
      <c r="T232" s="194" t="str">
        <f>IF(B232="","",IF(AND(Input!Q231="",IFERROR(VLOOKUP(K232,UIR!$A$2:$P$21,9,FALSE),"")&lt;&gt;""),"Data is Missing.",""))</f>
        <v/>
      </c>
      <c r="U232" s="194"/>
      <c r="V232" s="194" t="str">
        <f>IF(B232="","",IF(AND(Input!S231="",IFERROR(VLOOKUP(K232,UIR!$A$2:$P$21,11,FALSE),"")&lt;&gt;""),"Data is Missing.",""))</f>
        <v/>
      </c>
      <c r="W232" s="194" t="str">
        <f>IF(B232="","",IF(AND(Input!T231="",IFERROR(VLOOKUP(K232,UIR!$A$2:$P$21,12,FALSE),"")&lt;&gt;""),"Data is Missing.",""))</f>
        <v/>
      </c>
      <c r="X232" s="194" t="str">
        <f>IF(B232="","",IF(AND(Input!V231="",IFERROR(VLOOKUP(K232,UIR!$A$2:$P$21,13,FALSE),"")&lt;&gt;""),"Data is Missing.",""))</f>
        <v/>
      </c>
      <c r="Y232" s="194" t="str">
        <f>IF(B232="","",IF(AND(Input!W231="",IFERROR(VLOOKUP(K232,UIR!$A$2:$P$21,14,FALSE),"")&lt;&gt;""),"Data is Missing.",""))</f>
        <v/>
      </c>
      <c r="Z232" s="194" t="str">
        <f>IF(B232="","",IF(AND(Input!X231="",IFERROR(VLOOKUP(K232,UIR!$A$2:$P$21,15,FALSE),"")&lt;&gt;""),"Data is Missing.",""))</f>
        <v/>
      </c>
      <c r="AA232" s="195" t="str">
        <f>IF(B232="","",IF(AND(Input!Y231="",IFERROR(VLOOKUP(K232,UIR!$A$2:$P$21,16,FALSE),"")&lt;&gt;""),"Data is Missing.",""))</f>
        <v/>
      </c>
      <c r="AC232" s="202" t="str">
        <f>IF(ISERROR(IF(Input!D231="","",IF(ISERROR(VLOOKUP(Input!D231,'Measure List'!$A$2:$A$30000,1,0)),"Invalid RefNo",""))),"",IF(Input!D231="","",IF(ISERROR(VLOOKUP(Input!D231,'Measure List'!$A$2:$A$30000,1,0)),"Invalid RefNo","")))</f>
        <v/>
      </c>
      <c r="AD232" s="156"/>
      <c r="AE232" s="156"/>
      <c r="AF232" s="156"/>
      <c r="AG232" s="156"/>
      <c r="AH232" s="156"/>
      <c r="AI232" s="156"/>
      <c r="AJ232" s="156"/>
      <c r="AK232" s="156"/>
      <c r="AL232" s="203" t="str">
        <f>IF(COUNTIF(Dropdowns!$K$2:$K$7,Input!S231)&gt;0,"",IF(Input!S231="","","Invalid Type"))</f>
        <v/>
      </c>
      <c r="AN232" s="204" t="str">
        <f>IF(Input!C231="","",IF(ISNUMBER(VALUE(Input!C231)),"","Needs to be a number."))</f>
        <v/>
      </c>
      <c r="AO232" s="205" t="str">
        <f>IF(Input!E231="","",IF(ISNUMBER(VALUE(Input!E231)),"","Needs to be a number."))</f>
        <v/>
      </c>
      <c r="AP232" s="205" t="str">
        <f>IF(Input!N231="","",IF(ISNUMBER(VALUE(Input!N231)),"","Needs to be a number."))</f>
        <v/>
      </c>
      <c r="AQ232" s="205" t="str">
        <f>IF(Input!O231="","",IF(ISNUMBER(VALUE(Input!O231)),"","Needs to be a number."))</f>
        <v/>
      </c>
      <c r="AR232" s="205" t="str">
        <f>IF(Input!V231="","",IF(ISNUMBER(VALUE(Input!V231)),"","Needs to be a number."))</f>
        <v/>
      </c>
      <c r="AS232" s="205" t="str">
        <f>IF(Input!W231="","",IF(ISNUMBER(VALUE(Input!W231)),"","Needs to be a number."))</f>
        <v/>
      </c>
      <c r="AT232" s="205" t="str">
        <f>IF(Input!X231="","",IF(ISNUMBER(VALUE(Input!X231)),"","Needs to be a number."))</f>
        <v/>
      </c>
      <c r="AU232" s="206" t="str">
        <f>IF(Input!Y231="","",IF(ISNUMBER(VALUE(Input!Y231)),"","Needs to be a number."))</f>
        <v/>
      </c>
      <c r="AV232" s="207"/>
      <c r="AW232" s="259" t="str">
        <f>IF(OR(VALUE(Input!C231)&lt;0,VALUE(Input!C231)&gt;100), "Invalid EEI %","")</f>
        <v/>
      </c>
      <c r="AX232" s="207"/>
      <c r="AY232" s="278" t="str">
        <f>IF(Input!E231="","",IF(VALUE(Input!E231)=0,"Do not enter 0.",""))</f>
        <v/>
      </c>
    </row>
    <row r="233" spans="2:51" x14ac:dyDescent="0.3">
      <c r="B233" s="188" t="str">
        <f>Input!A232</f>
        <v/>
      </c>
      <c r="C233" s="189" t="str">
        <f>IF(ISERROR(IF(AND(Input!$A232="",SUMPRODUCT(--(LEN(Input!$A233:'Input'!$A$1006)&gt;0))&lt;&gt;0),"Row is skipped.",IF(AND(Input!$A232="",Input!$A233=""),"", IF(Input!B232="","Data is missing.","")))),"",IF(AND(Input!$A232="",SUMPRODUCT(--(LEN(Input!$A233:'Input'!$A$1006)&gt;0))&lt;&gt;0),"Row is skipped.",IF(AND(Input!$A232="",Input!$A233=""),"", IF(Input!B232="","Data is missing.",""))))</f>
        <v/>
      </c>
      <c r="D233" s="189" t="str">
        <f>IF(ISERROR(IF(AND(Input!$A232="",SUMPRODUCT(--(LEN(Input!$A233:'Input'!$A$1006)&gt;0))&lt;&gt;0),"Row is skipped.",IF(AND(Input!$A232="",Input!$A233=""),"", IF(Input!C232="","Data is missing.","")))),"",IF(AND(Input!$A232="",SUMPRODUCT(--(LEN(Input!$A233:'Input'!$A$1006)&gt;0))&lt;&gt;0),"Row is skipped.",IF(AND(Input!$A232="",Input!$A233=""),"", IF(Input!C232="","Data is missing.",""))))</f>
        <v/>
      </c>
      <c r="E233" s="189" t="str">
        <f>IF(ISERROR(IF(AND(Input!$A232="",SUMPRODUCT(--(LEN(Input!$A233:'Input'!$A$1006)&gt;0))&lt;&gt;0),"Row is skipped.",IF(AND(Input!$A232="",Input!$A233=""),"", IF(Input!D232="","Data is missing.","")))),"",IF(AND(Input!$A232="",SUMPRODUCT(--(LEN(Input!$A233:'Input'!$A$1006)&gt;0))&lt;&gt;0),"Row is skipped.",IF(AND(Input!$A232="",Input!$A233=""),"", IF(Input!D232="","Data is missing.",""))))</f>
        <v/>
      </c>
      <c r="F233" s="189" t="str">
        <f>IF(ISERROR(IF(AND(Input!$A232="",SUMPRODUCT(--(LEN(Input!$A233:'Input'!$A$1006)&gt;0))&lt;&gt;0),"Row is skipped.",IF(AND(Input!$A232="",Input!$A233=""),"", IF(Input!E232="","Data is missing.","")))),"",IF(AND(Input!$A232="",SUMPRODUCT(--(LEN(Input!$A233:'Input'!$A$1006)&gt;0))&lt;&gt;0),"Row is skipped.",IF(AND(Input!$A232="",Input!$A233=""),"", IF(Input!E232="","Data is missing.",""))))</f>
        <v/>
      </c>
      <c r="G233" s="189" t="str">
        <f>IF(ISERROR(IF(AND(Input!$A232="",SUMPRODUCT(--(LEN(Input!$A233:'Input'!$A$1006)&gt;0))&lt;&gt;0),"Row is skipped.",IF(AND(Input!$A232="",Input!$A233=""),"", IF(Input!F232="","Data is missing.","")))),"",IF(AND(Input!$A232="",SUMPRODUCT(--(LEN(Input!$A233:'Input'!$A$1006)&gt;0))&lt;&gt;0),"Row is skipped.",IF(AND(Input!$A232="",Input!$A233=""),"", IF(Input!F232="","Data is missing.",""))))</f>
        <v/>
      </c>
      <c r="H233" s="190" t="str">
        <f>IF(ISERROR(IF(AND(Input!$A232="",SUMPRODUCT(--(LEN(Input!$A233:'Input'!$A$1006)&gt;0))&lt;&gt;0),"Row is skipped.",IF(AND(Input!$A232="",Input!$A233=""),"", IF(Input!G232="","Data is missing.","")))),"",IF(AND(Input!$A232="",SUMPRODUCT(--(LEN(Input!$A233:'Input'!$A$1006)&gt;0))&lt;&gt;0),"Row is skipped.",IF(AND(Input!$A232="",Input!$A233=""),"", IF(Input!G232="","Data is missing.",""))))</f>
        <v/>
      </c>
      <c r="I233" s="156"/>
      <c r="J233" s="191" t="str">
        <f>IFERROR(VLOOKUP(VLOOKUP(Input!$D232,'Measure List'!$A:$AN,40,FALSE),UIR!$A$1:$Q$27,17,FALSE),"")</f>
        <v/>
      </c>
      <c r="K233" s="192" t="str">
        <f>IFERROR(VLOOKUP(Input!$D232,'Measure List'!$A:$AN,40,FALSE),"")</f>
        <v/>
      </c>
      <c r="L233" s="156"/>
      <c r="M233" s="193" t="str">
        <f>IF(B233="","",IF(AND(Input!H232="",IFERROR(VLOOKUP(K233,UIR!$A$2:$P$21,2,FALSE),"")&lt;&gt;""),"Data is Missing.",""))</f>
        <v/>
      </c>
      <c r="N233" s="194" t="str">
        <f>IF(B233="","",IF(AND(Input!I232="",IFERROR(VLOOKUP(K233,UIR!$A$2:$P$21,3,FALSE),"")&lt;&gt;""),"Data is Missing.",""))</f>
        <v/>
      </c>
      <c r="O233" s="194" t="str">
        <f>IF(B233="","",IF(AND(Input!J232="",IFERROR(VLOOKUP(K233,UIR!$A$2:$P$21,4,FALSE),"")&lt;&gt;""),"Data is Missing.",""))</f>
        <v/>
      </c>
      <c r="P233" s="194" t="str">
        <f>IF(B233="","",IF(AND(Input!K232="",IFERROR(VLOOKUP(K233,UIR!$A$2:$P$21,5,FALSE),"")&lt;&gt;""),"Data is Missing.",""))</f>
        <v/>
      </c>
      <c r="Q233" s="194" t="str">
        <f>IF(B233="","",IF(AND(Input!L232="",IFERROR(VLOOKUP(K233,UIR!$A$2:$P$21,6,FALSE),"")&lt;&gt;""),"Data is Missing.",""))</f>
        <v/>
      </c>
      <c r="R233" s="194" t="str">
        <f>IF(B233="","",IF(AND(Input!M232="",IFERROR(VLOOKUP(K233,UIR!$A$2:$P$21,7,FALSE),"")&lt;&gt;""),"Data is Missing.",""))</f>
        <v/>
      </c>
      <c r="S233" s="194" t="str">
        <f>IF(B233="","",IF(AND(Input!P232="",IFERROR(VLOOKUP(K233,UIR!$A$2:$P$21,8,FALSE),"")&lt;&gt;""),"Data is Missing.",""))</f>
        <v/>
      </c>
      <c r="T233" s="194" t="str">
        <f>IF(B233="","",IF(AND(Input!Q232="",IFERROR(VLOOKUP(K233,UIR!$A$2:$P$21,9,FALSE),"")&lt;&gt;""),"Data is Missing.",""))</f>
        <v/>
      </c>
      <c r="U233" s="194"/>
      <c r="V233" s="194" t="str">
        <f>IF(B233="","",IF(AND(Input!S232="",IFERROR(VLOOKUP(K233,UIR!$A$2:$P$21,11,FALSE),"")&lt;&gt;""),"Data is Missing.",""))</f>
        <v/>
      </c>
      <c r="W233" s="194" t="str">
        <f>IF(B233="","",IF(AND(Input!T232="",IFERROR(VLOOKUP(K233,UIR!$A$2:$P$21,12,FALSE),"")&lt;&gt;""),"Data is Missing.",""))</f>
        <v/>
      </c>
      <c r="X233" s="194" t="str">
        <f>IF(B233="","",IF(AND(Input!V232="",IFERROR(VLOOKUP(K233,UIR!$A$2:$P$21,13,FALSE),"")&lt;&gt;""),"Data is Missing.",""))</f>
        <v/>
      </c>
      <c r="Y233" s="194" t="str">
        <f>IF(B233="","",IF(AND(Input!W232="",IFERROR(VLOOKUP(K233,UIR!$A$2:$P$21,14,FALSE),"")&lt;&gt;""),"Data is Missing.",""))</f>
        <v/>
      </c>
      <c r="Z233" s="194" t="str">
        <f>IF(B233="","",IF(AND(Input!X232="",IFERROR(VLOOKUP(K233,UIR!$A$2:$P$21,15,FALSE),"")&lt;&gt;""),"Data is Missing.",""))</f>
        <v/>
      </c>
      <c r="AA233" s="195" t="str">
        <f>IF(B233="","",IF(AND(Input!Y232="",IFERROR(VLOOKUP(K233,UIR!$A$2:$P$21,16,FALSE),"")&lt;&gt;""),"Data is Missing.",""))</f>
        <v/>
      </c>
      <c r="AC233" s="202" t="str">
        <f>IF(ISERROR(IF(Input!D232="","",IF(ISERROR(VLOOKUP(Input!D232,'Measure List'!$A$2:$A$30000,1,0)),"Invalid RefNo",""))),"",IF(Input!D232="","",IF(ISERROR(VLOOKUP(Input!D232,'Measure List'!$A$2:$A$30000,1,0)),"Invalid RefNo","")))</f>
        <v/>
      </c>
      <c r="AD233" s="156"/>
      <c r="AE233" s="156"/>
      <c r="AF233" s="156"/>
      <c r="AG233" s="156"/>
      <c r="AH233" s="156"/>
      <c r="AI233" s="156"/>
      <c r="AJ233" s="156"/>
      <c r="AK233" s="156"/>
      <c r="AL233" s="203" t="str">
        <f>IF(COUNTIF(Dropdowns!$K$2:$K$7,Input!S232)&gt;0,"",IF(Input!S232="","","Invalid Type"))</f>
        <v/>
      </c>
      <c r="AN233" s="204" t="str">
        <f>IF(Input!C232="","",IF(ISNUMBER(VALUE(Input!C232)),"","Needs to be a number."))</f>
        <v/>
      </c>
      <c r="AO233" s="205" t="str">
        <f>IF(Input!E232="","",IF(ISNUMBER(VALUE(Input!E232)),"","Needs to be a number."))</f>
        <v/>
      </c>
      <c r="AP233" s="205" t="str">
        <f>IF(Input!N232="","",IF(ISNUMBER(VALUE(Input!N232)),"","Needs to be a number."))</f>
        <v/>
      </c>
      <c r="AQ233" s="205" t="str">
        <f>IF(Input!O232="","",IF(ISNUMBER(VALUE(Input!O232)),"","Needs to be a number."))</f>
        <v/>
      </c>
      <c r="AR233" s="205" t="str">
        <f>IF(Input!V232="","",IF(ISNUMBER(VALUE(Input!V232)),"","Needs to be a number."))</f>
        <v/>
      </c>
      <c r="AS233" s="205" t="str">
        <f>IF(Input!W232="","",IF(ISNUMBER(VALUE(Input!W232)),"","Needs to be a number."))</f>
        <v/>
      </c>
      <c r="AT233" s="205" t="str">
        <f>IF(Input!X232="","",IF(ISNUMBER(VALUE(Input!X232)),"","Needs to be a number."))</f>
        <v/>
      </c>
      <c r="AU233" s="206" t="str">
        <f>IF(Input!Y232="","",IF(ISNUMBER(VALUE(Input!Y232)),"","Needs to be a number."))</f>
        <v/>
      </c>
      <c r="AV233" s="207"/>
      <c r="AW233" s="259" t="str">
        <f>IF(OR(VALUE(Input!C232)&lt;0,VALUE(Input!C232)&gt;100), "Invalid EEI %","")</f>
        <v/>
      </c>
      <c r="AX233" s="207"/>
      <c r="AY233" s="278" t="str">
        <f>IF(Input!E232="","",IF(VALUE(Input!E232)=0,"Do not enter 0.",""))</f>
        <v/>
      </c>
    </row>
    <row r="234" spans="2:51" x14ac:dyDescent="0.3">
      <c r="B234" s="188" t="str">
        <f>Input!A233</f>
        <v/>
      </c>
      <c r="C234" s="189" t="str">
        <f>IF(ISERROR(IF(AND(Input!$A233="",SUMPRODUCT(--(LEN(Input!$A234:'Input'!$A$1006)&gt;0))&lt;&gt;0),"Row is skipped.",IF(AND(Input!$A233="",Input!$A234=""),"", IF(Input!B233="","Data is missing.","")))),"",IF(AND(Input!$A233="",SUMPRODUCT(--(LEN(Input!$A234:'Input'!$A$1006)&gt;0))&lt;&gt;0),"Row is skipped.",IF(AND(Input!$A233="",Input!$A234=""),"", IF(Input!B233="","Data is missing.",""))))</f>
        <v/>
      </c>
      <c r="D234" s="189" t="str">
        <f>IF(ISERROR(IF(AND(Input!$A233="",SUMPRODUCT(--(LEN(Input!$A234:'Input'!$A$1006)&gt;0))&lt;&gt;0),"Row is skipped.",IF(AND(Input!$A233="",Input!$A234=""),"", IF(Input!C233="","Data is missing.","")))),"",IF(AND(Input!$A233="",SUMPRODUCT(--(LEN(Input!$A234:'Input'!$A$1006)&gt;0))&lt;&gt;0),"Row is skipped.",IF(AND(Input!$A233="",Input!$A234=""),"", IF(Input!C233="","Data is missing.",""))))</f>
        <v/>
      </c>
      <c r="E234" s="189" t="str">
        <f>IF(ISERROR(IF(AND(Input!$A233="",SUMPRODUCT(--(LEN(Input!$A234:'Input'!$A$1006)&gt;0))&lt;&gt;0),"Row is skipped.",IF(AND(Input!$A233="",Input!$A234=""),"", IF(Input!D233="","Data is missing.","")))),"",IF(AND(Input!$A233="",SUMPRODUCT(--(LEN(Input!$A234:'Input'!$A$1006)&gt;0))&lt;&gt;0),"Row is skipped.",IF(AND(Input!$A233="",Input!$A234=""),"", IF(Input!D233="","Data is missing.",""))))</f>
        <v/>
      </c>
      <c r="F234" s="189" t="str">
        <f>IF(ISERROR(IF(AND(Input!$A233="",SUMPRODUCT(--(LEN(Input!$A234:'Input'!$A$1006)&gt;0))&lt;&gt;0),"Row is skipped.",IF(AND(Input!$A233="",Input!$A234=""),"", IF(Input!E233="","Data is missing.","")))),"",IF(AND(Input!$A233="",SUMPRODUCT(--(LEN(Input!$A234:'Input'!$A$1006)&gt;0))&lt;&gt;0),"Row is skipped.",IF(AND(Input!$A233="",Input!$A234=""),"", IF(Input!E233="","Data is missing.",""))))</f>
        <v/>
      </c>
      <c r="G234" s="189" t="str">
        <f>IF(ISERROR(IF(AND(Input!$A233="",SUMPRODUCT(--(LEN(Input!$A234:'Input'!$A$1006)&gt;0))&lt;&gt;0),"Row is skipped.",IF(AND(Input!$A233="",Input!$A234=""),"", IF(Input!F233="","Data is missing.","")))),"",IF(AND(Input!$A233="",SUMPRODUCT(--(LEN(Input!$A234:'Input'!$A$1006)&gt;0))&lt;&gt;0),"Row is skipped.",IF(AND(Input!$A233="",Input!$A234=""),"", IF(Input!F233="","Data is missing.",""))))</f>
        <v/>
      </c>
      <c r="H234" s="190" t="str">
        <f>IF(ISERROR(IF(AND(Input!$A233="",SUMPRODUCT(--(LEN(Input!$A234:'Input'!$A$1006)&gt;0))&lt;&gt;0),"Row is skipped.",IF(AND(Input!$A233="",Input!$A234=""),"", IF(Input!G233="","Data is missing.","")))),"",IF(AND(Input!$A233="",SUMPRODUCT(--(LEN(Input!$A234:'Input'!$A$1006)&gt;0))&lt;&gt;0),"Row is skipped.",IF(AND(Input!$A233="",Input!$A234=""),"", IF(Input!G233="","Data is missing.",""))))</f>
        <v/>
      </c>
      <c r="I234" s="156"/>
      <c r="J234" s="191" t="str">
        <f>IFERROR(VLOOKUP(VLOOKUP(Input!$D233,'Measure List'!$A:$AN,40,FALSE),UIR!$A$1:$Q$27,17,FALSE),"")</f>
        <v/>
      </c>
      <c r="K234" s="192" t="str">
        <f>IFERROR(VLOOKUP(Input!$D233,'Measure List'!$A:$AN,40,FALSE),"")</f>
        <v/>
      </c>
      <c r="L234" s="156"/>
      <c r="M234" s="193" t="str">
        <f>IF(B234="","",IF(AND(Input!H233="",IFERROR(VLOOKUP(K234,UIR!$A$2:$P$21,2,FALSE),"")&lt;&gt;""),"Data is Missing.",""))</f>
        <v/>
      </c>
      <c r="N234" s="194" t="str">
        <f>IF(B234="","",IF(AND(Input!I233="",IFERROR(VLOOKUP(K234,UIR!$A$2:$P$21,3,FALSE),"")&lt;&gt;""),"Data is Missing.",""))</f>
        <v/>
      </c>
      <c r="O234" s="194" t="str">
        <f>IF(B234="","",IF(AND(Input!J233="",IFERROR(VLOOKUP(K234,UIR!$A$2:$P$21,4,FALSE),"")&lt;&gt;""),"Data is Missing.",""))</f>
        <v/>
      </c>
      <c r="P234" s="194" t="str">
        <f>IF(B234="","",IF(AND(Input!K233="",IFERROR(VLOOKUP(K234,UIR!$A$2:$P$21,5,FALSE),"")&lt;&gt;""),"Data is Missing.",""))</f>
        <v/>
      </c>
      <c r="Q234" s="194" t="str">
        <f>IF(B234="","",IF(AND(Input!L233="",IFERROR(VLOOKUP(K234,UIR!$A$2:$P$21,6,FALSE),"")&lt;&gt;""),"Data is Missing.",""))</f>
        <v/>
      </c>
      <c r="R234" s="194" t="str">
        <f>IF(B234="","",IF(AND(Input!M233="",IFERROR(VLOOKUP(K234,UIR!$A$2:$P$21,7,FALSE),"")&lt;&gt;""),"Data is Missing.",""))</f>
        <v/>
      </c>
      <c r="S234" s="194" t="str">
        <f>IF(B234="","",IF(AND(Input!P233="",IFERROR(VLOOKUP(K234,UIR!$A$2:$P$21,8,FALSE),"")&lt;&gt;""),"Data is Missing.",""))</f>
        <v/>
      </c>
      <c r="T234" s="194" t="str">
        <f>IF(B234="","",IF(AND(Input!Q233="",IFERROR(VLOOKUP(K234,UIR!$A$2:$P$21,9,FALSE),"")&lt;&gt;""),"Data is Missing.",""))</f>
        <v/>
      </c>
      <c r="U234" s="194"/>
      <c r="V234" s="194" t="str">
        <f>IF(B234="","",IF(AND(Input!S233="",IFERROR(VLOOKUP(K234,UIR!$A$2:$P$21,11,FALSE),"")&lt;&gt;""),"Data is Missing.",""))</f>
        <v/>
      </c>
      <c r="W234" s="194" t="str">
        <f>IF(B234="","",IF(AND(Input!T233="",IFERROR(VLOOKUP(K234,UIR!$A$2:$P$21,12,FALSE),"")&lt;&gt;""),"Data is Missing.",""))</f>
        <v/>
      </c>
      <c r="X234" s="194" t="str">
        <f>IF(B234="","",IF(AND(Input!V233="",IFERROR(VLOOKUP(K234,UIR!$A$2:$P$21,13,FALSE),"")&lt;&gt;""),"Data is Missing.",""))</f>
        <v/>
      </c>
      <c r="Y234" s="194" t="str">
        <f>IF(B234="","",IF(AND(Input!W233="",IFERROR(VLOOKUP(K234,UIR!$A$2:$P$21,14,FALSE),"")&lt;&gt;""),"Data is Missing.",""))</f>
        <v/>
      </c>
      <c r="Z234" s="194" t="str">
        <f>IF(B234="","",IF(AND(Input!X233="",IFERROR(VLOOKUP(K234,UIR!$A$2:$P$21,15,FALSE),"")&lt;&gt;""),"Data is Missing.",""))</f>
        <v/>
      </c>
      <c r="AA234" s="195" t="str">
        <f>IF(B234="","",IF(AND(Input!Y233="",IFERROR(VLOOKUP(K234,UIR!$A$2:$P$21,16,FALSE),"")&lt;&gt;""),"Data is Missing.",""))</f>
        <v/>
      </c>
      <c r="AC234" s="202" t="str">
        <f>IF(ISERROR(IF(Input!D233="","",IF(ISERROR(VLOOKUP(Input!D233,'Measure List'!$A$2:$A$30000,1,0)),"Invalid RefNo",""))),"",IF(Input!D233="","",IF(ISERROR(VLOOKUP(Input!D233,'Measure List'!$A$2:$A$30000,1,0)),"Invalid RefNo","")))</f>
        <v/>
      </c>
      <c r="AD234" s="156"/>
      <c r="AE234" s="156"/>
      <c r="AF234" s="156"/>
      <c r="AG234" s="156"/>
      <c r="AH234" s="156"/>
      <c r="AI234" s="156"/>
      <c r="AJ234" s="156"/>
      <c r="AK234" s="156"/>
      <c r="AL234" s="203" t="str">
        <f>IF(COUNTIF(Dropdowns!$K$2:$K$7,Input!S233)&gt;0,"",IF(Input!S233="","","Invalid Type"))</f>
        <v/>
      </c>
      <c r="AN234" s="204" t="str">
        <f>IF(Input!C233="","",IF(ISNUMBER(VALUE(Input!C233)),"","Needs to be a number."))</f>
        <v/>
      </c>
      <c r="AO234" s="205" t="str">
        <f>IF(Input!E233="","",IF(ISNUMBER(VALUE(Input!E233)),"","Needs to be a number."))</f>
        <v/>
      </c>
      <c r="AP234" s="205" t="str">
        <f>IF(Input!N233="","",IF(ISNUMBER(VALUE(Input!N233)),"","Needs to be a number."))</f>
        <v/>
      </c>
      <c r="AQ234" s="205" t="str">
        <f>IF(Input!O233="","",IF(ISNUMBER(VALUE(Input!O233)),"","Needs to be a number."))</f>
        <v/>
      </c>
      <c r="AR234" s="205" t="str">
        <f>IF(Input!V233="","",IF(ISNUMBER(VALUE(Input!V233)),"","Needs to be a number."))</f>
        <v/>
      </c>
      <c r="AS234" s="205" t="str">
        <f>IF(Input!W233="","",IF(ISNUMBER(VALUE(Input!W233)),"","Needs to be a number."))</f>
        <v/>
      </c>
      <c r="AT234" s="205" t="str">
        <f>IF(Input!X233="","",IF(ISNUMBER(VALUE(Input!X233)),"","Needs to be a number."))</f>
        <v/>
      </c>
      <c r="AU234" s="206" t="str">
        <f>IF(Input!Y233="","",IF(ISNUMBER(VALUE(Input!Y233)),"","Needs to be a number."))</f>
        <v/>
      </c>
      <c r="AV234" s="207"/>
      <c r="AW234" s="259" t="str">
        <f>IF(OR(VALUE(Input!C233)&lt;0,VALUE(Input!C233)&gt;100), "Invalid EEI %","")</f>
        <v/>
      </c>
      <c r="AX234" s="207"/>
      <c r="AY234" s="278" t="str">
        <f>IF(Input!E233="","",IF(VALUE(Input!E233)=0,"Do not enter 0.",""))</f>
        <v/>
      </c>
    </row>
    <row r="235" spans="2:51" x14ac:dyDescent="0.3">
      <c r="B235" s="188" t="str">
        <f>Input!A234</f>
        <v/>
      </c>
      <c r="C235" s="189" t="str">
        <f>IF(ISERROR(IF(AND(Input!$A234="",SUMPRODUCT(--(LEN(Input!$A235:'Input'!$A$1006)&gt;0))&lt;&gt;0),"Row is skipped.",IF(AND(Input!$A234="",Input!$A235=""),"", IF(Input!B234="","Data is missing.","")))),"",IF(AND(Input!$A234="",SUMPRODUCT(--(LEN(Input!$A235:'Input'!$A$1006)&gt;0))&lt;&gt;0),"Row is skipped.",IF(AND(Input!$A234="",Input!$A235=""),"", IF(Input!B234="","Data is missing.",""))))</f>
        <v/>
      </c>
      <c r="D235" s="189" t="str">
        <f>IF(ISERROR(IF(AND(Input!$A234="",SUMPRODUCT(--(LEN(Input!$A235:'Input'!$A$1006)&gt;0))&lt;&gt;0),"Row is skipped.",IF(AND(Input!$A234="",Input!$A235=""),"", IF(Input!C234="","Data is missing.","")))),"",IF(AND(Input!$A234="",SUMPRODUCT(--(LEN(Input!$A235:'Input'!$A$1006)&gt;0))&lt;&gt;0),"Row is skipped.",IF(AND(Input!$A234="",Input!$A235=""),"", IF(Input!C234="","Data is missing.",""))))</f>
        <v/>
      </c>
      <c r="E235" s="189" t="str">
        <f>IF(ISERROR(IF(AND(Input!$A234="",SUMPRODUCT(--(LEN(Input!$A235:'Input'!$A$1006)&gt;0))&lt;&gt;0),"Row is skipped.",IF(AND(Input!$A234="",Input!$A235=""),"", IF(Input!D234="","Data is missing.","")))),"",IF(AND(Input!$A234="",SUMPRODUCT(--(LEN(Input!$A235:'Input'!$A$1006)&gt;0))&lt;&gt;0),"Row is skipped.",IF(AND(Input!$A234="",Input!$A235=""),"", IF(Input!D234="","Data is missing.",""))))</f>
        <v/>
      </c>
      <c r="F235" s="189" t="str">
        <f>IF(ISERROR(IF(AND(Input!$A234="",SUMPRODUCT(--(LEN(Input!$A235:'Input'!$A$1006)&gt;0))&lt;&gt;0),"Row is skipped.",IF(AND(Input!$A234="",Input!$A235=""),"", IF(Input!E234="","Data is missing.","")))),"",IF(AND(Input!$A234="",SUMPRODUCT(--(LEN(Input!$A235:'Input'!$A$1006)&gt;0))&lt;&gt;0),"Row is skipped.",IF(AND(Input!$A234="",Input!$A235=""),"", IF(Input!E234="","Data is missing.",""))))</f>
        <v/>
      </c>
      <c r="G235" s="189" t="str">
        <f>IF(ISERROR(IF(AND(Input!$A234="",SUMPRODUCT(--(LEN(Input!$A235:'Input'!$A$1006)&gt;0))&lt;&gt;0),"Row is skipped.",IF(AND(Input!$A234="",Input!$A235=""),"", IF(Input!F234="","Data is missing.","")))),"",IF(AND(Input!$A234="",SUMPRODUCT(--(LEN(Input!$A235:'Input'!$A$1006)&gt;0))&lt;&gt;0),"Row is skipped.",IF(AND(Input!$A234="",Input!$A235=""),"", IF(Input!F234="","Data is missing.",""))))</f>
        <v/>
      </c>
      <c r="H235" s="190" t="str">
        <f>IF(ISERROR(IF(AND(Input!$A234="",SUMPRODUCT(--(LEN(Input!$A235:'Input'!$A$1006)&gt;0))&lt;&gt;0),"Row is skipped.",IF(AND(Input!$A234="",Input!$A235=""),"", IF(Input!G234="","Data is missing.","")))),"",IF(AND(Input!$A234="",SUMPRODUCT(--(LEN(Input!$A235:'Input'!$A$1006)&gt;0))&lt;&gt;0),"Row is skipped.",IF(AND(Input!$A234="",Input!$A235=""),"", IF(Input!G234="","Data is missing.",""))))</f>
        <v/>
      </c>
      <c r="I235" s="156"/>
      <c r="J235" s="191" t="str">
        <f>IFERROR(VLOOKUP(VLOOKUP(Input!$D234,'Measure List'!$A:$AN,40,FALSE),UIR!$A$1:$Q$27,17,FALSE),"")</f>
        <v/>
      </c>
      <c r="K235" s="192" t="str">
        <f>IFERROR(VLOOKUP(Input!$D234,'Measure List'!$A:$AN,40,FALSE),"")</f>
        <v/>
      </c>
      <c r="L235" s="156"/>
      <c r="M235" s="193" t="str">
        <f>IF(B235="","",IF(AND(Input!H234="",IFERROR(VLOOKUP(K235,UIR!$A$2:$P$21,2,FALSE),"")&lt;&gt;""),"Data is Missing.",""))</f>
        <v/>
      </c>
      <c r="N235" s="194" t="str">
        <f>IF(B235="","",IF(AND(Input!I234="",IFERROR(VLOOKUP(K235,UIR!$A$2:$P$21,3,FALSE),"")&lt;&gt;""),"Data is Missing.",""))</f>
        <v/>
      </c>
      <c r="O235" s="194" t="str">
        <f>IF(B235="","",IF(AND(Input!J234="",IFERROR(VLOOKUP(K235,UIR!$A$2:$P$21,4,FALSE),"")&lt;&gt;""),"Data is Missing.",""))</f>
        <v/>
      </c>
      <c r="P235" s="194" t="str">
        <f>IF(B235="","",IF(AND(Input!K234="",IFERROR(VLOOKUP(K235,UIR!$A$2:$P$21,5,FALSE),"")&lt;&gt;""),"Data is Missing.",""))</f>
        <v/>
      </c>
      <c r="Q235" s="194" t="str">
        <f>IF(B235="","",IF(AND(Input!L234="",IFERROR(VLOOKUP(K235,UIR!$A$2:$P$21,6,FALSE),"")&lt;&gt;""),"Data is Missing.",""))</f>
        <v/>
      </c>
      <c r="R235" s="194" t="str">
        <f>IF(B235="","",IF(AND(Input!M234="",IFERROR(VLOOKUP(K235,UIR!$A$2:$P$21,7,FALSE),"")&lt;&gt;""),"Data is Missing.",""))</f>
        <v/>
      </c>
      <c r="S235" s="194" t="str">
        <f>IF(B235="","",IF(AND(Input!P234="",IFERROR(VLOOKUP(K235,UIR!$A$2:$P$21,8,FALSE),"")&lt;&gt;""),"Data is Missing.",""))</f>
        <v/>
      </c>
      <c r="T235" s="194" t="str">
        <f>IF(B235="","",IF(AND(Input!Q234="",IFERROR(VLOOKUP(K235,UIR!$A$2:$P$21,9,FALSE),"")&lt;&gt;""),"Data is Missing.",""))</f>
        <v/>
      </c>
      <c r="U235" s="194"/>
      <c r="V235" s="194" t="str">
        <f>IF(B235="","",IF(AND(Input!S234="",IFERROR(VLOOKUP(K235,UIR!$A$2:$P$21,11,FALSE),"")&lt;&gt;""),"Data is Missing.",""))</f>
        <v/>
      </c>
      <c r="W235" s="194" t="str">
        <f>IF(B235="","",IF(AND(Input!T234="",IFERROR(VLOOKUP(K235,UIR!$A$2:$P$21,12,FALSE),"")&lt;&gt;""),"Data is Missing.",""))</f>
        <v/>
      </c>
      <c r="X235" s="194" t="str">
        <f>IF(B235="","",IF(AND(Input!V234="",IFERROR(VLOOKUP(K235,UIR!$A$2:$P$21,13,FALSE),"")&lt;&gt;""),"Data is Missing.",""))</f>
        <v/>
      </c>
      <c r="Y235" s="194" t="str">
        <f>IF(B235="","",IF(AND(Input!W234="",IFERROR(VLOOKUP(K235,UIR!$A$2:$P$21,14,FALSE),"")&lt;&gt;""),"Data is Missing.",""))</f>
        <v/>
      </c>
      <c r="Z235" s="194" t="str">
        <f>IF(B235="","",IF(AND(Input!X234="",IFERROR(VLOOKUP(K235,UIR!$A$2:$P$21,15,FALSE),"")&lt;&gt;""),"Data is Missing.",""))</f>
        <v/>
      </c>
      <c r="AA235" s="195" t="str">
        <f>IF(B235="","",IF(AND(Input!Y234="",IFERROR(VLOOKUP(K235,UIR!$A$2:$P$21,16,FALSE),"")&lt;&gt;""),"Data is Missing.",""))</f>
        <v/>
      </c>
      <c r="AC235" s="202" t="str">
        <f>IF(ISERROR(IF(Input!D234="","",IF(ISERROR(VLOOKUP(Input!D234,'Measure List'!$A$2:$A$30000,1,0)),"Invalid RefNo",""))),"",IF(Input!D234="","",IF(ISERROR(VLOOKUP(Input!D234,'Measure List'!$A$2:$A$30000,1,0)),"Invalid RefNo","")))</f>
        <v/>
      </c>
      <c r="AD235" s="156"/>
      <c r="AE235" s="156"/>
      <c r="AF235" s="156"/>
      <c r="AG235" s="156"/>
      <c r="AH235" s="156"/>
      <c r="AI235" s="156"/>
      <c r="AJ235" s="156"/>
      <c r="AK235" s="156"/>
      <c r="AL235" s="203" t="str">
        <f>IF(COUNTIF(Dropdowns!$K$2:$K$7,Input!S234)&gt;0,"",IF(Input!S234="","","Invalid Type"))</f>
        <v/>
      </c>
      <c r="AN235" s="204" t="str">
        <f>IF(Input!C234="","",IF(ISNUMBER(VALUE(Input!C234)),"","Needs to be a number."))</f>
        <v/>
      </c>
      <c r="AO235" s="205" t="str">
        <f>IF(Input!E234="","",IF(ISNUMBER(VALUE(Input!E234)),"","Needs to be a number."))</f>
        <v/>
      </c>
      <c r="AP235" s="205" t="str">
        <f>IF(Input!N234="","",IF(ISNUMBER(VALUE(Input!N234)),"","Needs to be a number."))</f>
        <v/>
      </c>
      <c r="AQ235" s="205" t="str">
        <f>IF(Input!O234="","",IF(ISNUMBER(VALUE(Input!O234)),"","Needs to be a number."))</f>
        <v/>
      </c>
      <c r="AR235" s="205" t="str">
        <f>IF(Input!V234="","",IF(ISNUMBER(VALUE(Input!V234)),"","Needs to be a number."))</f>
        <v/>
      </c>
      <c r="AS235" s="205" t="str">
        <f>IF(Input!W234="","",IF(ISNUMBER(VALUE(Input!W234)),"","Needs to be a number."))</f>
        <v/>
      </c>
      <c r="AT235" s="205" t="str">
        <f>IF(Input!X234="","",IF(ISNUMBER(VALUE(Input!X234)),"","Needs to be a number."))</f>
        <v/>
      </c>
      <c r="AU235" s="206" t="str">
        <f>IF(Input!Y234="","",IF(ISNUMBER(VALUE(Input!Y234)),"","Needs to be a number."))</f>
        <v/>
      </c>
      <c r="AV235" s="207"/>
      <c r="AW235" s="259" t="str">
        <f>IF(OR(VALUE(Input!C234)&lt;0,VALUE(Input!C234)&gt;100), "Invalid EEI %","")</f>
        <v/>
      </c>
      <c r="AX235" s="207"/>
      <c r="AY235" s="278" t="str">
        <f>IF(Input!E234="","",IF(VALUE(Input!E234)=0,"Do not enter 0.",""))</f>
        <v/>
      </c>
    </row>
    <row r="236" spans="2:51" x14ac:dyDescent="0.3">
      <c r="B236" s="188" t="str">
        <f>Input!A235</f>
        <v/>
      </c>
      <c r="C236" s="189" t="str">
        <f>IF(ISERROR(IF(AND(Input!$A235="",SUMPRODUCT(--(LEN(Input!$A236:'Input'!$A$1006)&gt;0))&lt;&gt;0),"Row is skipped.",IF(AND(Input!$A235="",Input!$A236=""),"", IF(Input!B235="","Data is missing.","")))),"",IF(AND(Input!$A235="",SUMPRODUCT(--(LEN(Input!$A236:'Input'!$A$1006)&gt;0))&lt;&gt;0),"Row is skipped.",IF(AND(Input!$A235="",Input!$A236=""),"", IF(Input!B235="","Data is missing.",""))))</f>
        <v/>
      </c>
      <c r="D236" s="189" t="str">
        <f>IF(ISERROR(IF(AND(Input!$A235="",SUMPRODUCT(--(LEN(Input!$A236:'Input'!$A$1006)&gt;0))&lt;&gt;0),"Row is skipped.",IF(AND(Input!$A235="",Input!$A236=""),"", IF(Input!C235="","Data is missing.","")))),"",IF(AND(Input!$A235="",SUMPRODUCT(--(LEN(Input!$A236:'Input'!$A$1006)&gt;0))&lt;&gt;0),"Row is skipped.",IF(AND(Input!$A235="",Input!$A236=""),"", IF(Input!C235="","Data is missing.",""))))</f>
        <v/>
      </c>
      <c r="E236" s="189" t="str">
        <f>IF(ISERROR(IF(AND(Input!$A235="",SUMPRODUCT(--(LEN(Input!$A236:'Input'!$A$1006)&gt;0))&lt;&gt;0),"Row is skipped.",IF(AND(Input!$A235="",Input!$A236=""),"", IF(Input!D235="","Data is missing.","")))),"",IF(AND(Input!$A235="",SUMPRODUCT(--(LEN(Input!$A236:'Input'!$A$1006)&gt;0))&lt;&gt;0),"Row is skipped.",IF(AND(Input!$A235="",Input!$A236=""),"", IF(Input!D235="","Data is missing.",""))))</f>
        <v/>
      </c>
      <c r="F236" s="189" t="str">
        <f>IF(ISERROR(IF(AND(Input!$A235="",SUMPRODUCT(--(LEN(Input!$A236:'Input'!$A$1006)&gt;0))&lt;&gt;0),"Row is skipped.",IF(AND(Input!$A235="",Input!$A236=""),"", IF(Input!E235="","Data is missing.","")))),"",IF(AND(Input!$A235="",SUMPRODUCT(--(LEN(Input!$A236:'Input'!$A$1006)&gt;0))&lt;&gt;0),"Row is skipped.",IF(AND(Input!$A235="",Input!$A236=""),"", IF(Input!E235="","Data is missing.",""))))</f>
        <v/>
      </c>
      <c r="G236" s="189" t="str">
        <f>IF(ISERROR(IF(AND(Input!$A235="",SUMPRODUCT(--(LEN(Input!$A236:'Input'!$A$1006)&gt;0))&lt;&gt;0),"Row is skipped.",IF(AND(Input!$A235="",Input!$A236=""),"", IF(Input!F235="","Data is missing.","")))),"",IF(AND(Input!$A235="",SUMPRODUCT(--(LEN(Input!$A236:'Input'!$A$1006)&gt;0))&lt;&gt;0),"Row is skipped.",IF(AND(Input!$A235="",Input!$A236=""),"", IF(Input!F235="","Data is missing.",""))))</f>
        <v/>
      </c>
      <c r="H236" s="190" t="str">
        <f>IF(ISERROR(IF(AND(Input!$A235="",SUMPRODUCT(--(LEN(Input!$A236:'Input'!$A$1006)&gt;0))&lt;&gt;0),"Row is skipped.",IF(AND(Input!$A235="",Input!$A236=""),"", IF(Input!G235="","Data is missing.","")))),"",IF(AND(Input!$A235="",SUMPRODUCT(--(LEN(Input!$A236:'Input'!$A$1006)&gt;0))&lt;&gt;0),"Row is skipped.",IF(AND(Input!$A235="",Input!$A236=""),"", IF(Input!G235="","Data is missing.",""))))</f>
        <v/>
      </c>
      <c r="I236" s="156"/>
      <c r="J236" s="191" t="str">
        <f>IFERROR(VLOOKUP(VLOOKUP(Input!$D235,'Measure List'!$A:$AN,40,FALSE),UIR!$A$1:$Q$27,17,FALSE),"")</f>
        <v/>
      </c>
      <c r="K236" s="192" t="str">
        <f>IFERROR(VLOOKUP(Input!$D235,'Measure List'!$A:$AN,40,FALSE),"")</f>
        <v/>
      </c>
      <c r="L236" s="156"/>
      <c r="M236" s="193" t="str">
        <f>IF(B236="","",IF(AND(Input!H235="",IFERROR(VLOOKUP(K236,UIR!$A$2:$P$21,2,FALSE),"")&lt;&gt;""),"Data is Missing.",""))</f>
        <v/>
      </c>
      <c r="N236" s="194" t="str">
        <f>IF(B236="","",IF(AND(Input!I235="",IFERROR(VLOOKUP(K236,UIR!$A$2:$P$21,3,FALSE),"")&lt;&gt;""),"Data is Missing.",""))</f>
        <v/>
      </c>
      <c r="O236" s="194" t="str">
        <f>IF(B236="","",IF(AND(Input!J235="",IFERROR(VLOOKUP(K236,UIR!$A$2:$P$21,4,FALSE),"")&lt;&gt;""),"Data is Missing.",""))</f>
        <v/>
      </c>
      <c r="P236" s="194" t="str">
        <f>IF(B236="","",IF(AND(Input!K235="",IFERROR(VLOOKUP(K236,UIR!$A$2:$P$21,5,FALSE),"")&lt;&gt;""),"Data is Missing.",""))</f>
        <v/>
      </c>
      <c r="Q236" s="194" t="str">
        <f>IF(B236="","",IF(AND(Input!L235="",IFERROR(VLOOKUP(K236,UIR!$A$2:$P$21,6,FALSE),"")&lt;&gt;""),"Data is Missing.",""))</f>
        <v/>
      </c>
      <c r="R236" s="194" t="str">
        <f>IF(B236="","",IF(AND(Input!M235="",IFERROR(VLOOKUP(K236,UIR!$A$2:$P$21,7,FALSE),"")&lt;&gt;""),"Data is Missing.",""))</f>
        <v/>
      </c>
      <c r="S236" s="194" t="str">
        <f>IF(B236="","",IF(AND(Input!P235="",IFERROR(VLOOKUP(K236,UIR!$A$2:$P$21,8,FALSE),"")&lt;&gt;""),"Data is Missing.",""))</f>
        <v/>
      </c>
      <c r="T236" s="194" t="str">
        <f>IF(B236="","",IF(AND(Input!Q235="",IFERROR(VLOOKUP(K236,UIR!$A$2:$P$21,9,FALSE),"")&lt;&gt;""),"Data is Missing.",""))</f>
        <v/>
      </c>
      <c r="U236" s="194"/>
      <c r="V236" s="194" t="str">
        <f>IF(B236="","",IF(AND(Input!S235="",IFERROR(VLOOKUP(K236,UIR!$A$2:$P$21,11,FALSE),"")&lt;&gt;""),"Data is Missing.",""))</f>
        <v/>
      </c>
      <c r="W236" s="194" t="str">
        <f>IF(B236="","",IF(AND(Input!T235="",IFERROR(VLOOKUP(K236,UIR!$A$2:$P$21,12,FALSE),"")&lt;&gt;""),"Data is Missing.",""))</f>
        <v/>
      </c>
      <c r="X236" s="194" t="str">
        <f>IF(B236="","",IF(AND(Input!V235="",IFERROR(VLOOKUP(K236,UIR!$A$2:$P$21,13,FALSE),"")&lt;&gt;""),"Data is Missing.",""))</f>
        <v/>
      </c>
      <c r="Y236" s="194" t="str">
        <f>IF(B236="","",IF(AND(Input!W235="",IFERROR(VLOOKUP(K236,UIR!$A$2:$P$21,14,FALSE),"")&lt;&gt;""),"Data is Missing.",""))</f>
        <v/>
      </c>
      <c r="Z236" s="194" t="str">
        <f>IF(B236="","",IF(AND(Input!X235="",IFERROR(VLOOKUP(K236,UIR!$A$2:$P$21,15,FALSE),"")&lt;&gt;""),"Data is Missing.",""))</f>
        <v/>
      </c>
      <c r="AA236" s="195" t="str">
        <f>IF(B236="","",IF(AND(Input!Y235="",IFERROR(VLOOKUP(K236,UIR!$A$2:$P$21,16,FALSE),"")&lt;&gt;""),"Data is Missing.",""))</f>
        <v/>
      </c>
      <c r="AC236" s="202" t="str">
        <f>IF(ISERROR(IF(Input!D235="","",IF(ISERROR(VLOOKUP(Input!D235,'Measure List'!$A$2:$A$30000,1,0)),"Invalid RefNo",""))),"",IF(Input!D235="","",IF(ISERROR(VLOOKUP(Input!D235,'Measure List'!$A$2:$A$30000,1,0)),"Invalid RefNo","")))</f>
        <v/>
      </c>
      <c r="AD236" s="156"/>
      <c r="AE236" s="156"/>
      <c r="AF236" s="156"/>
      <c r="AG236" s="156"/>
      <c r="AH236" s="156"/>
      <c r="AI236" s="156"/>
      <c r="AJ236" s="156"/>
      <c r="AK236" s="156"/>
      <c r="AL236" s="203" t="str">
        <f>IF(COUNTIF(Dropdowns!$K$2:$K$7,Input!S235)&gt;0,"",IF(Input!S235="","","Invalid Type"))</f>
        <v/>
      </c>
      <c r="AN236" s="204" t="str">
        <f>IF(Input!C235="","",IF(ISNUMBER(VALUE(Input!C235)),"","Needs to be a number."))</f>
        <v/>
      </c>
      <c r="AO236" s="205" t="str">
        <f>IF(Input!E235="","",IF(ISNUMBER(VALUE(Input!E235)),"","Needs to be a number."))</f>
        <v/>
      </c>
      <c r="AP236" s="205" t="str">
        <f>IF(Input!N235="","",IF(ISNUMBER(VALUE(Input!N235)),"","Needs to be a number."))</f>
        <v/>
      </c>
      <c r="AQ236" s="205" t="str">
        <f>IF(Input!O235="","",IF(ISNUMBER(VALUE(Input!O235)),"","Needs to be a number."))</f>
        <v/>
      </c>
      <c r="AR236" s="205" t="str">
        <f>IF(Input!V235="","",IF(ISNUMBER(VALUE(Input!V235)),"","Needs to be a number."))</f>
        <v/>
      </c>
      <c r="AS236" s="205" t="str">
        <f>IF(Input!W235="","",IF(ISNUMBER(VALUE(Input!W235)),"","Needs to be a number."))</f>
        <v/>
      </c>
      <c r="AT236" s="205" t="str">
        <f>IF(Input!X235="","",IF(ISNUMBER(VALUE(Input!X235)),"","Needs to be a number."))</f>
        <v/>
      </c>
      <c r="AU236" s="206" t="str">
        <f>IF(Input!Y235="","",IF(ISNUMBER(VALUE(Input!Y235)),"","Needs to be a number."))</f>
        <v/>
      </c>
      <c r="AV236" s="207"/>
      <c r="AW236" s="259" t="str">
        <f>IF(OR(VALUE(Input!C235)&lt;0,VALUE(Input!C235)&gt;100), "Invalid EEI %","")</f>
        <v/>
      </c>
      <c r="AX236" s="207"/>
      <c r="AY236" s="278" t="str">
        <f>IF(Input!E235="","",IF(VALUE(Input!E235)=0,"Do not enter 0.",""))</f>
        <v/>
      </c>
    </row>
    <row r="237" spans="2:51" x14ac:dyDescent="0.3">
      <c r="B237" s="188" t="str">
        <f>Input!A236</f>
        <v/>
      </c>
      <c r="C237" s="189" t="str">
        <f>IF(ISERROR(IF(AND(Input!$A236="",SUMPRODUCT(--(LEN(Input!$A237:'Input'!$A$1006)&gt;0))&lt;&gt;0),"Row is skipped.",IF(AND(Input!$A236="",Input!$A237=""),"", IF(Input!B236="","Data is missing.","")))),"",IF(AND(Input!$A236="",SUMPRODUCT(--(LEN(Input!$A237:'Input'!$A$1006)&gt;0))&lt;&gt;0),"Row is skipped.",IF(AND(Input!$A236="",Input!$A237=""),"", IF(Input!B236="","Data is missing.",""))))</f>
        <v/>
      </c>
      <c r="D237" s="189" t="str">
        <f>IF(ISERROR(IF(AND(Input!$A236="",SUMPRODUCT(--(LEN(Input!$A237:'Input'!$A$1006)&gt;0))&lt;&gt;0),"Row is skipped.",IF(AND(Input!$A236="",Input!$A237=""),"", IF(Input!C236="","Data is missing.","")))),"",IF(AND(Input!$A236="",SUMPRODUCT(--(LEN(Input!$A237:'Input'!$A$1006)&gt;0))&lt;&gt;0),"Row is skipped.",IF(AND(Input!$A236="",Input!$A237=""),"", IF(Input!C236="","Data is missing.",""))))</f>
        <v/>
      </c>
      <c r="E237" s="189" t="str">
        <f>IF(ISERROR(IF(AND(Input!$A236="",SUMPRODUCT(--(LEN(Input!$A237:'Input'!$A$1006)&gt;0))&lt;&gt;0),"Row is skipped.",IF(AND(Input!$A236="",Input!$A237=""),"", IF(Input!D236="","Data is missing.","")))),"",IF(AND(Input!$A236="",SUMPRODUCT(--(LEN(Input!$A237:'Input'!$A$1006)&gt;0))&lt;&gt;0),"Row is skipped.",IF(AND(Input!$A236="",Input!$A237=""),"", IF(Input!D236="","Data is missing.",""))))</f>
        <v/>
      </c>
      <c r="F237" s="189" t="str">
        <f>IF(ISERROR(IF(AND(Input!$A236="",SUMPRODUCT(--(LEN(Input!$A237:'Input'!$A$1006)&gt;0))&lt;&gt;0),"Row is skipped.",IF(AND(Input!$A236="",Input!$A237=""),"", IF(Input!E236="","Data is missing.","")))),"",IF(AND(Input!$A236="",SUMPRODUCT(--(LEN(Input!$A237:'Input'!$A$1006)&gt;0))&lt;&gt;0),"Row is skipped.",IF(AND(Input!$A236="",Input!$A237=""),"", IF(Input!E236="","Data is missing.",""))))</f>
        <v/>
      </c>
      <c r="G237" s="189" t="str">
        <f>IF(ISERROR(IF(AND(Input!$A236="",SUMPRODUCT(--(LEN(Input!$A237:'Input'!$A$1006)&gt;0))&lt;&gt;0),"Row is skipped.",IF(AND(Input!$A236="",Input!$A237=""),"", IF(Input!F236="","Data is missing.","")))),"",IF(AND(Input!$A236="",SUMPRODUCT(--(LEN(Input!$A237:'Input'!$A$1006)&gt;0))&lt;&gt;0),"Row is skipped.",IF(AND(Input!$A236="",Input!$A237=""),"", IF(Input!F236="","Data is missing.",""))))</f>
        <v/>
      </c>
      <c r="H237" s="190" t="str">
        <f>IF(ISERROR(IF(AND(Input!$A236="",SUMPRODUCT(--(LEN(Input!$A237:'Input'!$A$1006)&gt;0))&lt;&gt;0),"Row is skipped.",IF(AND(Input!$A236="",Input!$A237=""),"", IF(Input!G236="","Data is missing.","")))),"",IF(AND(Input!$A236="",SUMPRODUCT(--(LEN(Input!$A237:'Input'!$A$1006)&gt;0))&lt;&gt;0),"Row is skipped.",IF(AND(Input!$A236="",Input!$A237=""),"", IF(Input!G236="","Data is missing.",""))))</f>
        <v/>
      </c>
      <c r="I237" s="156"/>
      <c r="J237" s="191" t="str">
        <f>IFERROR(VLOOKUP(VLOOKUP(Input!$D236,'Measure List'!$A:$AN,40,FALSE),UIR!$A$1:$Q$27,17,FALSE),"")</f>
        <v/>
      </c>
      <c r="K237" s="192" t="str">
        <f>IFERROR(VLOOKUP(Input!$D236,'Measure List'!$A:$AN,40,FALSE),"")</f>
        <v/>
      </c>
      <c r="L237" s="156"/>
      <c r="M237" s="193" t="str">
        <f>IF(B237="","",IF(AND(Input!H236="",IFERROR(VLOOKUP(K237,UIR!$A$2:$P$21,2,FALSE),"")&lt;&gt;""),"Data is Missing.",""))</f>
        <v/>
      </c>
      <c r="N237" s="194" t="str">
        <f>IF(B237="","",IF(AND(Input!I236="",IFERROR(VLOOKUP(K237,UIR!$A$2:$P$21,3,FALSE),"")&lt;&gt;""),"Data is Missing.",""))</f>
        <v/>
      </c>
      <c r="O237" s="194" t="str">
        <f>IF(B237="","",IF(AND(Input!J236="",IFERROR(VLOOKUP(K237,UIR!$A$2:$P$21,4,FALSE),"")&lt;&gt;""),"Data is Missing.",""))</f>
        <v/>
      </c>
      <c r="P237" s="194" t="str">
        <f>IF(B237="","",IF(AND(Input!K236="",IFERROR(VLOOKUP(K237,UIR!$A$2:$P$21,5,FALSE),"")&lt;&gt;""),"Data is Missing.",""))</f>
        <v/>
      </c>
      <c r="Q237" s="194" t="str">
        <f>IF(B237="","",IF(AND(Input!L236="",IFERROR(VLOOKUP(K237,UIR!$A$2:$P$21,6,FALSE),"")&lt;&gt;""),"Data is Missing.",""))</f>
        <v/>
      </c>
      <c r="R237" s="194" t="str">
        <f>IF(B237="","",IF(AND(Input!M236="",IFERROR(VLOOKUP(K237,UIR!$A$2:$P$21,7,FALSE),"")&lt;&gt;""),"Data is Missing.",""))</f>
        <v/>
      </c>
      <c r="S237" s="194" t="str">
        <f>IF(B237="","",IF(AND(Input!P236="",IFERROR(VLOOKUP(K237,UIR!$A$2:$P$21,8,FALSE),"")&lt;&gt;""),"Data is Missing.",""))</f>
        <v/>
      </c>
      <c r="T237" s="194" t="str">
        <f>IF(B237="","",IF(AND(Input!Q236="",IFERROR(VLOOKUP(K237,UIR!$A$2:$P$21,9,FALSE),"")&lt;&gt;""),"Data is Missing.",""))</f>
        <v/>
      </c>
      <c r="U237" s="194"/>
      <c r="V237" s="194" t="str">
        <f>IF(B237="","",IF(AND(Input!S236="",IFERROR(VLOOKUP(K237,UIR!$A$2:$P$21,11,FALSE),"")&lt;&gt;""),"Data is Missing.",""))</f>
        <v/>
      </c>
      <c r="W237" s="194" t="str">
        <f>IF(B237="","",IF(AND(Input!T236="",IFERROR(VLOOKUP(K237,UIR!$A$2:$P$21,12,FALSE),"")&lt;&gt;""),"Data is Missing.",""))</f>
        <v/>
      </c>
      <c r="X237" s="194" t="str">
        <f>IF(B237="","",IF(AND(Input!V236="",IFERROR(VLOOKUP(K237,UIR!$A$2:$P$21,13,FALSE),"")&lt;&gt;""),"Data is Missing.",""))</f>
        <v/>
      </c>
      <c r="Y237" s="194" t="str">
        <f>IF(B237="","",IF(AND(Input!W236="",IFERROR(VLOOKUP(K237,UIR!$A$2:$P$21,14,FALSE),"")&lt;&gt;""),"Data is Missing.",""))</f>
        <v/>
      </c>
      <c r="Z237" s="194" t="str">
        <f>IF(B237="","",IF(AND(Input!X236="",IFERROR(VLOOKUP(K237,UIR!$A$2:$P$21,15,FALSE),"")&lt;&gt;""),"Data is Missing.",""))</f>
        <v/>
      </c>
      <c r="AA237" s="195" t="str">
        <f>IF(B237="","",IF(AND(Input!Y236="",IFERROR(VLOOKUP(K237,UIR!$A$2:$P$21,16,FALSE),"")&lt;&gt;""),"Data is Missing.",""))</f>
        <v/>
      </c>
      <c r="AC237" s="202" t="str">
        <f>IF(ISERROR(IF(Input!D236="","",IF(ISERROR(VLOOKUP(Input!D236,'Measure List'!$A$2:$A$30000,1,0)),"Invalid RefNo",""))),"",IF(Input!D236="","",IF(ISERROR(VLOOKUP(Input!D236,'Measure List'!$A$2:$A$30000,1,0)),"Invalid RefNo","")))</f>
        <v/>
      </c>
      <c r="AD237" s="156"/>
      <c r="AE237" s="156"/>
      <c r="AF237" s="156"/>
      <c r="AG237" s="156"/>
      <c r="AH237" s="156"/>
      <c r="AI237" s="156"/>
      <c r="AJ237" s="156"/>
      <c r="AK237" s="156"/>
      <c r="AL237" s="203" t="str">
        <f>IF(COUNTIF(Dropdowns!$K$2:$K$7,Input!S236)&gt;0,"",IF(Input!S236="","","Invalid Type"))</f>
        <v/>
      </c>
      <c r="AN237" s="204" t="str">
        <f>IF(Input!C236="","",IF(ISNUMBER(VALUE(Input!C236)),"","Needs to be a number."))</f>
        <v/>
      </c>
      <c r="AO237" s="205" t="str">
        <f>IF(Input!E236="","",IF(ISNUMBER(VALUE(Input!E236)),"","Needs to be a number."))</f>
        <v/>
      </c>
      <c r="AP237" s="205" t="str">
        <f>IF(Input!N236="","",IF(ISNUMBER(VALUE(Input!N236)),"","Needs to be a number."))</f>
        <v/>
      </c>
      <c r="AQ237" s="205" t="str">
        <f>IF(Input!O236="","",IF(ISNUMBER(VALUE(Input!O236)),"","Needs to be a number."))</f>
        <v/>
      </c>
      <c r="AR237" s="205" t="str">
        <f>IF(Input!V236="","",IF(ISNUMBER(VALUE(Input!V236)),"","Needs to be a number."))</f>
        <v/>
      </c>
      <c r="AS237" s="205" t="str">
        <f>IF(Input!W236="","",IF(ISNUMBER(VALUE(Input!W236)),"","Needs to be a number."))</f>
        <v/>
      </c>
      <c r="AT237" s="205" t="str">
        <f>IF(Input!X236="","",IF(ISNUMBER(VALUE(Input!X236)),"","Needs to be a number."))</f>
        <v/>
      </c>
      <c r="AU237" s="206" t="str">
        <f>IF(Input!Y236="","",IF(ISNUMBER(VALUE(Input!Y236)),"","Needs to be a number."))</f>
        <v/>
      </c>
      <c r="AV237" s="207"/>
      <c r="AW237" s="259" t="str">
        <f>IF(OR(VALUE(Input!C236)&lt;0,VALUE(Input!C236)&gt;100), "Invalid EEI %","")</f>
        <v/>
      </c>
      <c r="AX237" s="207"/>
      <c r="AY237" s="278" t="str">
        <f>IF(Input!E236="","",IF(VALUE(Input!E236)=0,"Do not enter 0.",""))</f>
        <v/>
      </c>
    </row>
    <row r="238" spans="2:51" x14ac:dyDescent="0.3">
      <c r="B238" s="188" t="str">
        <f>Input!A237</f>
        <v/>
      </c>
      <c r="C238" s="189" t="str">
        <f>IF(ISERROR(IF(AND(Input!$A237="",SUMPRODUCT(--(LEN(Input!$A238:'Input'!$A$1006)&gt;0))&lt;&gt;0),"Row is skipped.",IF(AND(Input!$A237="",Input!$A238=""),"", IF(Input!B237="","Data is missing.","")))),"",IF(AND(Input!$A237="",SUMPRODUCT(--(LEN(Input!$A238:'Input'!$A$1006)&gt;0))&lt;&gt;0),"Row is skipped.",IF(AND(Input!$A237="",Input!$A238=""),"", IF(Input!B237="","Data is missing.",""))))</f>
        <v/>
      </c>
      <c r="D238" s="189" t="str">
        <f>IF(ISERROR(IF(AND(Input!$A237="",SUMPRODUCT(--(LEN(Input!$A238:'Input'!$A$1006)&gt;0))&lt;&gt;0),"Row is skipped.",IF(AND(Input!$A237="",Input!$A238=""),"", IF(Input!C237="","Data is missing.","")))),"",IF(AND(Input!$A237="",SUMPRODUCT(--(LEN(Input!$A238:'Input'!$A$1006)&gt;0))&lt;&gt;0),"Row is skipped.",IF(AND(Input!$A237="",Input!$A238=""),"", IF(Input!C237="","Data is missing.",""))))</f>
        <v/>
      </c>
      <c r="E238" s="189" t="str">
        <f>IF(ISERROR(IF(AND(Input!$A237="",SUMPRODUCT(--(LEN(Input!$A238:'Input'!$A$1006)&gt;0))&lt;&gt;0),"Row is skipped.",IF(AND(Input!$A237="",Input!$A238=""),"", IF(Input!D237="","Data is missing.","")))),"",IF(AND(Input!$A237="",SUMPRODUCT(--(LEN(Input!$A238:'Input'!$A$1006)&gt;0))&lt;&gt;0),"Row is skipped.",IF(AND(Input!$A237="",Input!$A238=""),"", IF(Input!D237="","Data is missing.",""))))</f>
        <v/>
      </c>
      <c r="F238" s="189" t="str">
        <f>IF(ISERROR(IF(AND(Input!$A237="",SUMPRODUCT(--(LEN(Input!$A238:'Input'!$A$1006)&gt;0))&lt;&gt;0),"Row is skipped.",IF(AND(Input!$A237="",Input!$A238=""),"", IF(Input!E237="","Data is missing.","")))),"",IF(AND(Input!$A237="",SUMPRODUCT(--(LEN(Input!$A238:'Input'!$A$1006)&gt;0))&lt;&gt;0),"Row is skipped.",IF(AND(Input!$A237="",Input!$A238=""),"", IF(Input!E237="","Data is missing.",""))))</f>
        <v/>
      </c>
      <c r="G238" s="189" t="str">
        <f>IF(ISERROR(IF(AND(Input!$A237="",SUMPRODUCT(--(LEN(Input!$A238:'Input'!$A$1006)&gt;0))&lt;&gt;0),"Row is skipped.",IF(AND(Input!$A237="",Input!$A238=""),"", IF(Input!F237="","Data is missing.","")))),"",IF(AND(Input!$A237="",SUMPRODUCT(--(LEN(Input!$A238:'Input'!$A$1006)&gt;0))&lt;&gt;0),"Row is skipped.",IF(AND(Input!$A237="",Input!$A238=""),"", IF(Input!F237="","Data is missing.",""))))</f>
        <v/>
      </c>
      <c r="H238" s="190" t="str">
        <f>IF(ISERROR(IF(AND(Input!$A237="",SUMPRODUCT(--(LEN(Input!$A238:'Input'!$A$1006)&gt;0))&lt;&gt;0),"Row is skipped.",IF(AND(Input!$A237="",Input!$A238=""),"", IF(Input!G237="","Data is missing.","")))),"",IF(AND(Input!$A237="",SUMPRODUCT(--(LEN(Input!$A238:'Input'!$A$1006)&gt;0))&lt;&gt;0),"Row is skipped.",IF(AND(Input!$A237="",Input!$A238=""),"", IF(Input!G237="","Data is missing.",""))))</f>
        <v/>
      </c>
      <c r="I238" s="156"/>
      <c r="J238" s="191" t="str">
        <f>IFERROR(VLOOKUP(VLOOKUP(Input!$D237,'Measure List'!$A:$AN,40,FALSE),UIR!$A$1:$Q$27,17,FALSE),"")</f>
        <v/>
      </c>
      <c r="K238" s="192" t="str">
        <f>IFERROR(VLOOKUP(Input!$D237,'Measure List'!$A:$AN,40,FALSE),"")</f>
        <v/>
      </c>
      <c r="L238" s="156"/>
      <c r="M238" s="193" t="str">
        <f>IF(B238="","",IF(AND(Input!H237="",IFERROR(VLOOKUP(K238,UIR!$A$2:$P$21,2,FALSE),"")&lt;&gt;""),"Data is Missing.",""))</f>
        <v/>
      </c>
      <c r="N238" s="194" t="str">
        <f>IF(B238="","",IF(AND(Input!I237="",IFERROR(VLOOKUP(K238,UIR!$A$2:$P$21,3,FALSE),"")&lt;&gt;""),"Data is Missing.",""))</f>
        <v/>
      </c>
      <c r="O238" s="194" t="str">
        <f>IF(B238="","",IF(AND(Input!J237="",IFERROR(VLOOKUP(K238,UIR!$A$2:$P$21,4,FALSE),"")&lt;&gt;""),"Data is Missing.",""))</f>
        <v/>
      </c>
      <c r="P238" s="194" t="str">
        <f>IF(B238="","",IF(AND(Input!K237="",IFERROR(VLOOKUP(K238,UIR!$A$2:$P$21,5,FALSE),"")&lt;&gt;""),"Data is Missing.",""))</f>
        <v/>
      </c>
      <c r="Q238" s="194" t="str">
        <f>IF(B238="","",IF(AND(Input!L237="",IFERROR(VLOOKUP(K238,UIR!$A$2:$P$21,6,FALSE),"")&lt;&gt;""),"Data is Missing.",""))</f>
        <v/>
      </c>
      <c r="R238" s="194" t="str">
        <f>IF(B238="","",IF(AND(Input!M237="",IFERROR(VLOOKUP(K238,UIR!$A$2:$P$21,7,FALSE),"")&lt;&gt;""),"Data is Missing.",""))</f>
        <v/>
      </c>
      <c r="S238" s="194" t="str">
        <f>IF(B238="","",IF(AND(Input!P237="",IFERROR(VLOOKUP(K238,UIR!$A$2:$P$21,8,FALSE),"")&lt;&gt;""),"Data is Missing.",""))</f>
        <v/>
      </c>
      <c r="T238" s="194" t="str">
        <f>IF(B238="","",IF(AND(Input!Q237="",IFERROR(VLOOKUP(K238,UIR!$A$2:$P$21,9,FALSE),"")&lt;&gt;""),"Data is Missing.",""))</f>
        <v/>
      </c>
      <c r="U238" s="194"/>
      <c r="V238" s="194" t="str">
        <f>IF(B238="","",IF(AND(Input!S237="",IFERROR(VLOOKUP(K238,UIR!$A$2:$P$21,11,FALSE),"")&lt;&gt;""),"Data is Missing.",""))</f>
        <v/>
      </c>
      <c r="W238" s="194" t="str">
        <f>IF(B238="","",IF(AND(Input!T237="",IFERROR(VLOOKUP(K238,UIR!$A$2:$P$21,12,FALSE),"")&lt;&gt;""),"Data is Missing.",""))</f>
        <v/>
      </c>
      <c r="X238" s="194" t="str">
        <f>IF(B238="","",IF(AND(Input!V237="",IFERROR(VLOOKUP(K238,UIR!$A$2:$P$21,13,FALSE),"")&lt;&gt;""),"Data is Missing.",""))</f>
        <v/>
      </c>
      <c r="Y238" s="194" t="str">
        <f>IF(B238="","",IF(AND(Input!W237="",IFERROR(VLOOKUP(K238,UIR!$A$2:$P$21,14,FALSE),"")&lt;&gt;""),"Data is Missing.",""))</f>
        <v/>
      </c>
      <c r="Z238" s="194" t="str">
        <f>IF(B238="","",IF(AND(Input!X237="",IFERROR(VLOOKUP(K238,UIR!$A$2:$P$21,15,FALSE),"")&lt;&gt;""),"Data is Missing.",""))</f>
        <v/>
      </c>
      <c r="AA238" s="195" t="str">
        <f>IF(B238="","",IF(AND(Input!Y237="",IFERROR(VLOOKUP(K238,UIR!$A$2:$P$21,16,FALSE),"")&lt;&gt;""),"Data is Missing.",""))</f>
        <v/>
      </c>
      <c r="AC238" s="202" t="str">
        <f>IF(ISERROR(IF(Input!D237="","",IF(ISERROR(VLOOKUP(Input!D237,'Measure List'!$A$2:$A$30000,1,0)),"Invalid RefNo",""))),"",IF(Input!D237="","",IF(ISERROR(VLOOKUP(Input!D237,'Measure List'!$A$2:$A$30000,1,0)),"Invalid RefNo","")))</f>
        <v/>
      </c>
      <c r="AD238" s="156"/>
      <c r="AE238" s="156"/>
      <c r="AF238" s="156"/>
      <c r="AG238" s="156"/>
      <c r="AH238" s="156"/>
      <c r="AI238" s="156"/>
      <c r="AJ238" s="156"/>
      <c r="AK238" s="156"/>
      <c r="AL238" s="203" t="str">
        <f>IF(COUNTIF(Dropdowns!$K$2:$K$7,Input!S237)&gt;0,"",IF(Input!S237="","","Invalid Type"))</f>
        <v/>
      </c>
      <c r="AN238" s="204" t="str">
        <f>IF(Input!C237="","",IF(ISNUMBER(VALUE(Input!C237)),"","Needs to be a number."))</f>
        <v/>
      </c>
      <c r="AO238" s="205" t="str">
        <f>IF(Input!E237="","",IF(ISNUMBER(VALUE(Input!E237)),"","Needs to be a number."))</f>
        <v/>
      </c>
      <c r="AP238" s="205" t="str">
        <f>IF(Input!N237="","",IF(ISNUMBER(VALUE(Input!N237)),"","Needs to be a number."))</f>
        <v/>
      </c>
      <c r="AQ238" s="205" t="str">
        <f>IF(Input!O237="","",IF(ISNUMBER(VALUE(Input!O237)),"","Needs to be a number."))</f>
        <v/>
      </c>
      <c r="AR238" s="205" t="str">
        <f>IF(Input!V237="","",IF(ISNUMBER(VALUE(Input!V237)),"","Needs to be a number."))</f>
        <v/>
      </c>
      <c r="AS238" s="205" t="str">
        <f>IF(Input!W237="","",IF(ISNUMBER(VALUE(Input!W237)),"","Needs to be a number."))</f>
        <v/>
      </c>
      <c r="AT238" s="205" t="str">
        <f>IF(Input!X237="","",IF(ISNUMBER(VALUE(Input!X237)),"","Needs to be a number."))</f>
        <v/>
      </c>
      <c r="AU238" s="206" t="str">
        <f>IF(Input!Y237="","",IF(ISNUMBER(VALUE(Input!Y237)),"","Needs to be a number."))</f>
        <v/>
      </c>
      <c r="AV238" s="207"/>
      <c r="AW238" s="259" t="str">
        <f>IF(OR(VALUE(Input!C237)&lt;0,VALUE(Input!C237)&gt;100), "Invalid EEI %","")</f>
        <v/>
      </c>
      <c r="AX238" s="207"/>
      <c r="AY238" s="278" t="str">
        <f>IF(Input!E237="","",IF(VALUE(Input!E237)=0,"Do not enter 0.",""))</f>
        <v/>
      </c>
    </row>
    <row r="239" spans="2:51" x14ac:dyDescent="0.3">
      <c r="B239" s="188" t="str">
        <f>Input!A238</f>
        <v/>
      </c>
      <c r="C239" s="189" t="str">
        <f>IF(ISERROR(IF(AND(Input!$A238="",SUMPRODUCT(--(LEN(Input!$A239:'Input'!$A$1006)&gt;0))&lt;&gt;0),"Row is skipped.",IF(AND(Input!$A238="",Input!$A239=""),"", IF(Input!B238="","Data is missing.","")))),"",IF(AND(Input!$A238="",SUMPRODUCT(--(LEN(Input!$A239:'Input'!$A$1006)&gt;0))&lt;&gt;0),"Row is skipped.",IF(AND(Input!$A238="",Input!$A239=""),"", IF(Input!B238="","Data is missing.",""))))</f>
        <v/>
      </c>
      <c r="D239" s="189" t="str">
        <f>IF(ISERROR(IF(AND(Input!$A238="",SUMPRODUCT(--(LEN(Input!$A239:'Input'!$A$1006)&gt;0))&lt;&gt;0),"Row is skipped.",IF(AND(Input!$A238="",Input!$A239=""),"", IF(Input!C238="","Data is missing.","")))),"",IF(AND(Input!$A238="",SUMPRODUCT(--(LEN(Input!$A239:'Input'!$A$1006)&gt;0))&lt;&gt;0),"Row is skipped.",IF(AND(Input!$A238="",Input!$A239=""),"", IF(Input!C238="","Data is missing.",""))))</f>
        <v/>
      </c>
      <c r="E239" s="189" t="str">
        <f>IF(ISERROR(IF(AND(Input!$A238="",SUMPRODUCT(--(LEN(Input!$A239:'Input'!$A$1006)&gt;0))&lt;&gt;0),"Row is skipped.",IF(AND(Input!$A238="",Input!$A239=""),"", IF(Input!D238="","Data is missing.","")))),"",IF(AND(Input!$A238="",SUMPRODUCT(--(LEN(Input!$A239:'Input'!$A$1006)&gt;0))&lt;&gt;0),"Row is skipped.",IF(AND(Input!$A238="",Input!$A239=""),"", IF(Input!D238="","Data is missing.",""))))</f>
        <v/>
      </c>
      <c r="F239" s="189" t="str">
        <f>IF(ISERROR(IF(AND(Input!$A238="",SUMPRODUCT(--(LEN(Input!$A239:'Input'!$A$1006)&gt;0))&lt;&gt;0),"Row is skipped.",IF(AND(Input!$A238="",Input!$A239=""),"", IF(Input!E238="","Data is missing.","")))),"",IF(AND(Input!$A238="",SUMPRODUCT(--(LEN(Input!$A239:'Input'!$A$1006)&gt;0))&lt;&gt;0),"Row is skipped.",IF(AND(Input!$A238="",Input!$A239=""),"", IF(Input!E238="","Data is missing.",""))))</f>
        <v/>
      </c>
      <c r="G239" s="189" t="str">
        <f>IF(ISERROR(IF(AND(Input!$A238="",SUMPRODUCT(--(LEN(Input!$A239:'Input'!$A$1006)&gt;0))&lt;&gt;0),"Row is skipped.",IF(AND(Input!$A238="",Input!$A239=""),"", IF(Input!F238="","Data is missing.","")))),"",IF(AND(Input!$A238="",SUMPRODUCT(--(LEN(Input!$A239:'Input'!$A$1006)&gt;0))&lt;&gt;0),"Row is skipped.",IF(AND(Input!$A238="",Input!$A239=""),"", IF(Input!F238="","Data is missing.",""))))</f>
        <v/>
      </c>
      <c r="H239" s="190" t="str">
        <f>IF(ISERROR(IF(AND(Input!$A238="",SUMPRODUCT(--(LEN(Input!$A239:'Input'!$A$1006)&gt;0))&lt;&gt;0),"Row is skipped.",IF(AND(Input!$A238="",Input!$A239=""),"", IF(Input!G238="","Data is missing.","")))),"",IF(AND(Input!$A238="",SUMPRODUCT(--(LEN(Input!$A239:'Input'!$A$1006)&gt;0))&lt;&gt;0),"Row is skipped.",IF(AND(Input!$A238="",Input!$A239=""),"", IF(Input!G238="","Data is missing.",""))))</f>
        <v/>
      </c>
      <c r="I239" s="156"/>
      <c r="J239" s="191" t="str">
        <f>IFERROR(VLOOKUP(VLOOKUP(Input!$D238,'Measure List'!$A:$AN,40,FALSE),UIR!$A$1:$Q$27,17,FALSE),"")</f>
        <v/>
      </c>
      <c r="K239" s="192" t="str">
        <f>IFERROR(VLOOKUP(Input!$D238,'Measure List'!$A:$AN,40,FALSE),"")</f>
        <v/>
      </c>
      <c r="L239" s="156"/>
      <c r="M239" s="193" t="str">
        <f>IF(B239="","",IF(AND(Input!H238="",IFERROR(VLOOKUP(K239,UIR!$A$2:$P$21,2,FALSE),"")&lt;&gt;""),"Data is Missing.",""))</f>
        <v/>
      </c>
      <c r="N239" s="194" t="str">
        <f>IF(B239="","",IF(AND(Input!I238="",IFERROR(VLOOKUP(K239,UIR!$A$2:$P$21,3,FALSE),"")&lt;&gt;""),"Data is Missing.",""))</f>
        <v/>
      </c>
      <c r="O239" s="194" t="str">
        <f>IF(B239="","",IF(AND(Input!J238="",IFERROR(VLOOKUP(K239,UIR!$A$2:$P$21,4,FALSE),"")&lt;&gt;""),"Data is Missing.",""))</f>
        <v/>
      </c>
      <c r="P239" s="194" t="str">
        <f>IF(B239="","",IF(AND(Input!K238="",IFERROR(VLOOKUP(K239,UIR!$A$2:$P$21,5,FALSE),"")&lt;&gt;""),"Data is Missing.",""))</f>
        <v/>
      </c>
      <c r="Q239" s="194" t="str">
        <f>IF(B239="","",IF(AND(Input!L238="",IFERROR(VLOOKUP(K239,UIR!$A$2:$P$21,6,FALSE),"")&lt;&gt;""),"Data is Missing.",""))</f>
        <v/>
      </c>
      <c r="R239" s="194" t="str">
        <f>IF(B239="","",IF(AND(Input!M238="",IFERROR(VLOOKUP(K239,UIR!$A$2:$P$21,7,FALSE),"")&lt;&gt;""),"Data is Missing.",""))</f>
        <v/>
      </c>
      <c r="S239" s="194" t="str">
        <f>IF(B239="","",IF(AND(Input!P238="",IFERROR(VLOOKUP(K239,UIR!$A$2:$P$21,8,FALSE),"")&lt;&gt;""),"Data is Missing.",""))</f>
        <v/>
      </c>
      <c r="T239" s="194" t="str">
        <f>IF(B239="","",IF(AND(Input!Q238="",IFERROR(VLOOKUP(K239,UIR!$A$2:$P$21,9,FALSE),"")&lt;&gt;""),"Data is Missing.",""))</f>
        <v/>
      </c>
      <c r="U239" s="194"/>
      <c r="V239" s="194" t="str">
        <f>IF(B239="","",IF(AND(Input!S238="",IFERROR(VLOOKUP(K239,UIR!$A$2:$P$21,11,FALSE),"")&lt;&gt;""),"Data is Missing.",""))</f>
        <v/>
      </c>
      <c r="W239" s="194" t="str">
        <f>IF(B239="","",IF(AND(Input!T238="",IFERROR(VLOOKUP(K239,UIR!$A$2:$P$21,12,FALSE),"")&lt;&gt;""),"Data is Missing.",""))</f>
        <v/>
      </c>
      <c r="X239" s="194" t="str">
        <f>IF(B239="","",IF(AND(Input!V238="",IFERROR(VLOOKUP(K239,UIR!$A$2:$P$21,13,FALSE),"")&lt;&gt;""),"Data is Missing.",""))</f>
        <v/>
      </c>
      <c r="Y239" s="194" t="str">
        <f>IF(B239="","",IF(AND(Input!W238="",IFERROR(VLOOKUP(K239,UIR!$A$2:$P$21,14,FALSE),"")&lt;&gt;""),"Data is Missing.",""))</f>
        <v/>
      </c>
      <c r="Z239" s="194" t="str">
        <f>IF(B239="","",IF(AND(Input!X238="",IFERROR(VLOOKUP(K239,UIR!$A$2:$P$21,15,FALSE),"")&lt;&gt;""),"Data is Missing.",""))</f>
        <v/>
      </c>
      <c r="AA239" s="195" t="str">
        <f>IF(B239="","",IF(AND(Input!Y238="",IFERROR(VLOOKUP(K239,UIR!$A$2:$P$21,16,FALSE),"")&lt;&gt;""),"Data is Missing.",""))</f>
        <v/>
      </c>
      <c r="AC239" s="202" t="str">
        <f>IF(ISERROR(IF(Input!D238="","",IF(ISERROR(VLOOKUP(Input!D238,'Measure List'!$A$2:$A$30000,1,0)),"Invalid RefNo",""))),"",IF(Input!D238="","",IF(ISERROR(VLOOKUP(Input!D238,'Measure List'!$A$2:$A$30000,1,0)),"Invalid RefNo","")))</f>
        <v/>
      </c>
      <c r="AD239" s="156"/>
      <c r="AE239" s="156"/>
      <c r="AF239" s="156"/>
      <c r="AG239" s="156"/>
      <c r="AH239" s="156"/>
      <c r="AI239" s="156"/>
      <c r="AJ239" s="156"/>
      <c r="AK239" s="156"/>
      <c r="AL239" s="203" t="str">
        <f>IF(COUNTIF(Dropdowns!$K$2:$K$7,Input!S238)&gt;0,"",IF(Input!S238="","","Invalid Type"))</f>
        <v/>
      </c>
      <c r="AN239" s="204" t="str">
        <f>IF(Input!C238="","",IF(ISNUMBER(VALUE(Input!C238)),"","Needs to be a number."))</f>
        <v/>
      </c>
      <c r="AO239" s="205" t="str">
        <f>IF(Input!E238="","",IF(ISNUMBER(VALUE(Input!E238)),"","Needs to be a number."))</f>
        <v/>
      </c>
      <c r="AP239" s="205" t="str">
        <f>IF(Input!N238="","",IF(ISNUMBER(VALUE(Input!N238)),"","Needs to be a number."))</f>
        <v/>
      </c>
      <c r="AQ239" s="205" t="str">
        <f>IF(Input!O238="","",IF(ISNUMBER(VALUE(Input!O238)),"","Needs to be a number."))</f>
        <v/>
      </c>
      <c r="AR239" s="205" t="str">
        <f>IF(Input!V238="","",IF(ISNUMBER(VALUE(Input!V238)),"","Needs to be a number."))</f>
        <v/>
      </c>
      <c r="AS239" s="205" t="str">
        <f>IF(Input!W238="","",IF(ISNUMBER(VALUE(Input!W238)),"","Needs to be a number."))</f>
        <v/>
      </c>
      <c r="AT239" s="205" t="str">
        <f>IF(Input!X238="","",IF(ISNUMBER(VALUE(Input!X238)),"","Needs to be a number."))</f>
        <v/>
      </c>
      <c r="AU239" s="206" t="str">
        <f>IF(Input!Y238="","",IF(ISNUMBER(VALUE(Input!Y238)),"","Needs to be a number."))</f>
        <v/>
      </c>
      <c r="AV239" s="207"/>
      <c r="AW239" s="259" t="str">
        <f>IF(OR(VALUE(Input!C238)&lt;0,VALUE(Input!C238)&gt;100), "Invalid EEI %","")</f>
        <v/>
      </c>
      <c r="AX239" s="207"/>
      <c r="AY239" s="278" t="str">
        <f>IF(Input!E238="","",IF(VALUE(Input!E238)=0,"Do not enter 0.",""))</f>
        <v/>
      </c>
    </row>
    <row r="240" spans="2:51" x14ac:dyDescent="0.3">
      <c r="B240" s="188" t="str">
        <f>Input!A239</f>
        <v/>
      </c>
      <c r="C240" s="189" t="str">
        <f>IF(ISERROR(IF(AND(Input!$A239="",SUMPRODUCT(--(LEN(Input!$A240:'Input'!$A$1006)&gt;0))&lt;&gt;0),"Row is skipped.",IF(AND(Input!$A239="",Input!$A240=""),"", IF(Input!B239="","Data is missing.","")))),"",IF(AND(Input!$A239="",SUMPRODUCT(--(LEN(Input!$A240:'Input'!$A$1006)&gt;0))&lt;&gt;0),"Row is skipped.",IF(AND(Input!$A239="",Input!$A240=""),"", IF(Input!B239="","Data is missing.",""))))</f>
        <v/>
      </c>
      <c r="D240" s="189" t="str">
        <f>IF(ISERROR(IF(AND(Input!$A239="",SUMPRODUCT(--(LEN(Input!$A240:'Input'!$A$1006)&gt;0))&lt;&gt;0),"Row is skipped.",IF(AND(Input!$A239="",Input!$A240=""),"", IF(Input!C239="","Data is missing.","")))),"",IF(AND(Input!$A239="",SUMPRODUCT(--(LEN(Input!$A240:'Input'!$A$1006)&gt;0))&lt;&gt;0),"Row is skipped.",IF(AND(Input!$A239="",Input!$A240=""),"", IF(Input!C239="","Data is missing.",""))))</f>
        <v/>
      </c>
      <c r="E240" s="189" t="str">
        <f>IF(ISERROR(IF(AND(Input!$A239="",SUMPRODUCT(--(LEN(Input!$A240:'Input'!$A$1006)&gt;0))&lt;&gt;0),"Row is skipped.",IF(AND(Input!$A239="",Input!$A240=""),"", IF(Input!D239="","Data is missing.","")))),"",IF(AND(Input!$A239="",SUMPRODUCT(--(LEN(Input!$A240:'Input'!$A$1006)&gt;0))&lt;&gt;0),"Row is skipped.",IF(AND(Input!$A239="",Input!$A240=""),"", IF(Input!D239="","Data is missing.",""))))</f>
        <v/>
      </c>
      <c r="F240" s="189" t="str">
        <f>IF(ISERROR(IF(AND(Input!$A239="",SUMPRODUCT(--(LEN(Input!$A240:'Input'!$A$1006)&gt;0))&lt;&gt;0),"Row is skipped.",IF(AND(Input!$A239="",Input!$A240=""),"", IF(Input!E239="","Data is missing.","")))),"",IF(AND(Input!$A239="",SUMPRODUCT(--(LEN(Input!$A240:'Input'!$A$1006)&gt;0))&lt;&gt;0),"Row is skipped.",IF(AND(Input!$A239="",Input!$A240=""),"", IF(Input!E239="","Data is missing.",""))))</f>
        <v/>
      </c>
      <c r="G240" s="189" t="str">
        <f>IF(ISERROR(IF(AND(Input!$A239="",SUMPRODUCT(--(LEN(Input!$A240:'Input'!$A$1006)&gt;0))&lt;&gt;0),"Row is skipped.",IF(AND(Input!$A239="",Input!$A240=""),"", IF(Input!F239="","Data is missing.","")))),"",IF(AND(Input!$A239="",SUMPRODUCT(--(LEN(Input!$A240:'Input'!$A$1006)&gt;0))&lt;&gt;0),"Row is skipped.",IF(AND(Input!$A239="",Input!$A240=""),"", IF(Input!F239="","Data is missing.",""))))</f>
        <v/>
      </c>
      <c r="H240" s="190" t="str">
        <f>IF(ISERROR(IF(AND(Input!$A239="",SUMPRODUCT(--(LEN(Input!$A240:'Input'!$A$1006)&gt;0))&lt;&gt;0),"Row is skipped.",IF(AND(Input!$A239="",Input!$A240=""),"", IF(Input!G239="","Data is missing.","")))),"",IF(AND(Input!$A239="",SUMPRODUCT(--(LEN(Input!$A240:'Input'!$A$1006)&gt;0))&lt;&gt;0),"Row is skipped.",IF(AND(Input!$A239="",Input!$A240=""),"", IF(Input!G239="","Data is missing.",""))))</f>
        <v/>
      </c>
      <c r="I240" s="156"/>
      <c r="J240" s="191" t="str">
        <f>IFERROR(VLOOKUP(VLOOKUP(Input!$D239,'Measure List'!$A:$AN,40,FALSE),UIR!$A$1:$Q$27,17,FALSE),"")</f>
        <v/>
      </c>
      <c r="K240" s="192" t="str">
        <f>IFERROR(VLOOKUP(Input!$D239,'Measure List'!$A:$AN,40,FALSE),"")</f>
        <v/>
      </c>
      <c r="L240" s="156"/>
      <c r="M240" s="193" t="str">
        <f>IF(B240="","",IF(AND(Input!H239="",IFERROR(VLOOKUP(K240,UIR!$A$2:$P$21,2,FALSE),"")&lt;&gt;""),"Data is Missing.",""))</f>
        <v/>
      </c>
      <c r="N240" s="194" t="str">
        <f>IF(B240="","",IF(AND(Input!I239="",IFERROR(VLOOKUP(K240,UIR!$A$2:$P$21,3,FALSE),"")&lt;&gt;""),"Data is Missing.",""))</f>
        <v/>
      </c>
      <c r="O240" s="194" t="str">
        <f>IF(B240="","",IF(AND(Input!J239="",IFERROR(VLOOKUP(K240,UIR!$A$2:$P$21,4,FALSE),"")&lt;&gt;""),"Data is Missing.",""))</f>
        <v/>
      </c>
      <c r="P240" s="194" t="str">
        <f>IF(B240="","",IF(AND(Input!K239="",IFERROR(VLOOKUP(K240,UIR!$A$2:$P$21,5,FALSE),"")&lt;&gt;""),"Data is Missing.",""))</f>
        <v/>
      </c>
      <c r="Q240" s="194" t="str">
        <f>IF(B240="","",IF(AND(Input!L239="",IFERROR(VLOOKUP(K240,UIR!$A$2:$P$21,6,FALSE),"")&lt;&gt;""),"Data is Missing.",""))</f>
        <v/>
      </c>
      <c r="R240" s="194" t="str">
        <f>IF(B240="","",IF(AND(Input!M239="",IFERROR(VLOOKUP(K240,UIR!$A$2:$P$21,7,FALSE),"")&lt;&gt;""),"Data is Missing.",""))</f>
        <v/>
      </c>
      <c r="S240" s="194" t="str">
        <f>IF(B240="","",IF(AND(Input!P239="",IFERROR(VLOOKUP(K240,UIR!$A$2:$P$21,8,FALSE),"")&lt;&gt;""),"Data is Missing.",""))</f>
        <v/>
      </c>
      <c r="T240" s="194" t="str">
        <f>IF(B240="","",IF(AND(Input!Q239="",IFERROR(VLOOKUP(K240,UIR!$A$2:$P$21,9,FALSE),"")&lt;&gt;""),"Data is Missing.",""))</f>
        <v/>
      </c>
      <c r="U240" s="194"/>
      <c r="V240" s="194" t="str">
        <f>IF(B240="","",IF(AND(Input!S239="",IFERROR(VLOOKUP(K240,UIR!$A$2:$P$21,11,FALSE),"")&lt;&gt;""),"Data is Missing.",""))</f>
        <v/>
      </c>
      <c r="W240" s="194" t="str">
        <f>IF(B240="","",IF(AND(Input!T239="",IFERROR(VLOOKUP(K240,UIR!$A$2:$P$21,12,FALSE),"")&lt;&gt;""),"Data is Missing.",""))</f>
        <v/>
      </c>
      <c r="X240" s="194" t="str">
        <f>IF(B240="","",IF(AND(Input!V239="",IFERROR(VLOOKUP(K240,UIR!$A$2:$P$21,13,FALSE),"")&lt;&gt;""),"Data is Missing.",""))</f>
        <v/>
      </c>
      <c r="Y240" s="194" t="str">
        <f>IF(B240="","",IF(AND(Input!W239="",IFERROR(VLOOKUP(K240,UIR!$A$2:$P$21,14,FALSE),"")&lt;&gt;""),"Data is Missing.",""))</f>
        <v/>
      </c>
      <c r="Z240" s="194" t="str">
        <f>IF(B240="","",IF(AND(Input!X239="",IFERROR(VLOOKUP(K240,UIR!$A$2:$P$21,15,FALSE),"")&lt;&gt;""),"Data is Missing.",""))</f>
        <v/>
      </c>
      <c r="AA240" s="195" t="str">
        <f>IF(B240="","",IF(AND(Input!Y239="",IFERROR(VLOOKUP(K240,UIR!$A$2:$P$21,16,FALSE),"")&lt;&gt;""),"Data is Missing.",""))</f>
        <v/>
      </c>
      <c r="AC240" s="202" t="str">
        <f>IF(ISERROR(IF(Input!D239="","",IF(ISERROR(VLOOKUP(Input!D239,'Measure List'!$A$2:$A$30000,1,0)),"Invalid RefNo",""))),"",IF(Input!D239="","",IF(ISERROR(VLOOKUP(Input!D239,'Measure List'!$A$2:$A$30000,1,0)),"Invalid RefNo","")))</f>
        <v/>
      </c>
      <c r="AD240" s="156"/>
      <c r="AE240" s="156"/>
      <c r="AF240" s="156"/>
      <c r="AG240" s="156"/>
      <c r="AH240" s="156"/>
      <c r="AI240" s="156"/>
      <c r="AJ240" s="156"/>
      <c r="AK240" s="156"/>
      <c r="AL240" s="203" t="str">
        <f>IF(COUNTIF(Dropdowns!$K$2:$K$7,Input!S239)&gt;0,"",IF(Input!S239="","","Invalid Type"))</f>
        <v/>
      </c>
      <c r="AN240" s="204" t="str">
        <f>IF(Input!C239="","",IF(ISNUMBER(VALUE(Input!C239)),"","Needs to be a number."))</f>
        <v/>
      </c>
      <c r="AO240" s="205" t="str">
        <f>IF(Input!E239="","",IF(ISNUMBER(VALUE(Input!E239)),"","Needs to be a number."))</f>
        <v/>
      </c>
      <c r="AP240" s="205" t="str">
        <f>IF(Input!N239="","",IF(ISNUMBER(VALUE(Input!N239)),"","Needs to be a number."))</f>
        <v/>
      </c>
      <c r="AQ240" s="205" t="str">
        <f>IF(Input!O239="","",IF(ISNUMBER(VALUE(Input!O239)),"","Needs to be a number."))</f>
        <v/>
      </c>
      <c r="AR240" s="205" t="str">
        <f>IF(Input!V239="","",IF(ISNUMBER(VALUE(Input!V239)),"","Needs to be a number."))</f>
        <v/>
      </c>
      <c r="AS240" s="205" t="str">
        <f>IF(Input!W239="","",IF(ISNUMBER(VALUE(Input!W239)),"","Needs to be a number."))</f>
        <v/>
      </c>
      <c r="AT240" s="205" t="str">
        <f>IF(Input!X239="","",IF(ISNUMBER(VALUE(Input!X239)),"","Needs to be a number."))</f>
        <v/>
      </c>
      <c r="AU240" s="206" t="str">
        <f>IF(Input!Y239="","",IF(ISNUMBER(VALUE(Input!Y239)),"","Needs to be a number."))</f>
        <v/>
      </c>
      <c r="AV240" s="207"/>
      <c r="AW240" s="259" t="str">
        <f>IF(OR(VALUE(Input!C239)&lt;0,VALUE(Input!C239)&gt;100), "Invalid EEI %","")</f>
        <v/>
      </c>
      <c r="AX240" s="207"/>
      <c r="AY240" s="278" t="str">
        <f>IF(Input!E239="","",IF(VALUE(Input!E239)=0,"Do not enter 0.",""))</f>
        <v/>
      </c>
    </row>
    <row r="241" spans="2:51" x14ac:dyDescent="0.3">
      <c r="B241" s="188" t="str">
        <f>Input!A240</f>
        <v/>
      </c>
      <c r="C241" s="189" t="str">
        <f>IF(ISERROR(IF(AND(Input!$A240="",SUMPRODUCT(--(LEN(Input!$A241:'Input'!$A$1006)&gt;0))&lt;&gt;0),"Row is skipped.",IF(AND(Input!$A240="",Input!$A241=""),"", IF(Input!B240="","Data is missing.","")))),"",IF(AND(Input!$A240="",SUMPRODUCT(--(LEN(Input!$A241:'Input'!$A$1006)&gt;0))&lt;&gt;0),"Row is skipped.",IF(AND(Input!$A240="",Input!$A241=""),"", IF(Input!B240="","Data is missing.",""))))</f>
        <v/>
      </c>
      <c r="D241" s="189" t="str">
        <f>IF(ISERROR(IF(AND(Input!$A240="",SUMPRODUCT(--(LEN(Input!$A241:'Input'!$A$1006)&gt;0))&lt;&gt;0),"Row is skipped.",IF(AND(Input!$A240="",Input!$A241=""),"", IF(Input!C240="","Data is missing.","")))),"",IF(AND(Input!$A240="",SUMPRODUCT(--(LEN(Input!$A241:'Input'!$A$1006)&gt;0))&lt;&gt;0),"Row is skipped.",IF(AND(Input!$A240="",Input!$A241=""),"", IF(Input!C240="","Data is missing.",""))))</f>
        <v/>
      </c>
      <c r="E241" s="189" t="str">
        <f>IF(ISERROR(IF(AND(Input!$A240="",SUMPRODUCT(--(LEN(Input!$A241:'Input'!$A$1006)&gt;0))&lt;&gt;0),"Row is skipped.",IF(AND(Input!$A240="",Input!$A241=""),"", IF(Input!D240="","Data is missing.","")))),"",IF(AND(Input!$A240="",SUMPRODUCT(--(LEN(Input!$A241:'Input'!$A$1006)&gt;0))&lt;&gt;0),"Row is skipped.",IF(AND(Input!$A240="",Input!$A241=""),"", IF(Input!D240="","Data is missing.",""))))</f>
        <v/>
      </c>
      <c r="F241" s="189" t="str">
        <f>IF(ISERROR(IF(AND(Input!$A240="",SUMPRODUCT(--(LEN(Input!$A241:'Input'!$A$1006)&gt;0))&lt;&gt;0),"Row is skipped.",IF(AND(Input!$A240="",Input!$A241=""),"", IF(Input!E240="","Data is missing.","")))),"",IF(AND(Input!$A240="",SUMPRODUCT(--(LEN(Input!$A241:'Input'!$A$1006)&gt;0))&lt;&gt;0),"Row is skipped.",IF(AND(Input!$A240="",Input!$A241=""),"", IF(Input!E240="","Data is missing.",""))))</f>
        <v/>
      </c>
      <c r="G241" s="189" t="str">
        <f>IF(ISERROR(IF(AND(Input!$A240="",SUMPRODUCT(--(LEN(Input!$A241:'Input'!$A$1006)&gt;0))&lt;&gt;0),"Row is skipped.",IF(AND(Input!$A240="",Input!$A241=""),"", IF(Input!F240="","Data is missing.","")))),"",IF(AND(Input!$A240="",SUMPRODUCT(--(LEN(Input!$A241:'Input'!$A$1006)&gt;0))&lt;&gt;0),"Row is skipped.",IF(AND(Input!$A240="",Input!$A241=""),"", IF(Input!F240="","Data is missing.",""))))</f>
        <v/>
      </c>
      <c r="H241" s="190" t="str">
        <f>IF(ISERROR(IF(AND(Input!$A240="",SUMPRODUCT(--(LEN(Input!$A241:'Input'!$A$1006)&gt;0))&lt;&gt;0),"Row is skipped.",IF(AND(Input!$A240="",Input!$A241=""),"", IF(Input!G240="","Data is missing.","")))),"",IF(AND(Input!$A240="",SUMPRODUCT(--(LEN(Input!$A241:'Input'!$A$1006)&gt;0))&lt;&gt;0),"Row is skipped.",IF(AND(Input!$A240="",Input!$A241=""),"", IF(Input!G240="","Data is missing.",""))))</f>
        <v/>
      </c>
      <c r="I241" s="156"/>
      <c r="J241" s="191" t="str">
        <f>IFERROR(VLOOKUP(VLOOKUP(Input!$D240,'Measure List'!$A:$AN,40,FALSE),UIR!$A$1:$Q$27,17,FALSE),"")</f>
        <v/>
      </c>
      <c r="K241" s="192" t="str">
        <f>IFERROR(VLOOKUP(Input!$D240,'Measure List'!$A:$AN,40,FALSE),"")</f>
        <v/>
      </c>
      <c r="L241" s="156"/>
      <c r="M241" s="193" t="str">
        <f>IF(B241="","",IF(AND(Input!H240="",IFERROR(VLOOKUP(K241,UIR!$A$2:$P$21,2,FALSE),"")&lt;&gt;""),"Data is Missing.",""))</f>
        <v/>
      </c>
      <c r="N241" s="194" t="str">
        <f>IF(B241="","",IF(AND(Input!I240="",IFERROR(VLOOKUP(K241,UIR!$A$2:$P$21,3,FALSE),"")&lt;&gt;""),"Data is Missing.",""))</f>
        <v/>
      </c>
      <c r="O241" s="194" t="str">
        <f>IF(B241="","",IF(AND(Input!J240="",IFERROR(VLOOKUP(K241,UIR!$A$2:$P$21,4,FALSE),"")&lt;&gt;""),"Data is Missing.",""))</f>
        <v/>
      </c>
      <c r="P241" s="194" t="str">
        <f>IF(B241="","",IF(AND(Input!K240="",IFERROR(VLOOKUP(K241,UIR!$A$2:$P$21,5,FALSE),"")&lt;&gt;""),"Data is Missing.",""))</f>
        <v/>
      </c>
      <c r="Q241" s="194" t="str">
        <f>IF(B241="","",IF(AND(Input!L240="",IFERROR(VLOOKUP(K241,UIR!$A$2:$P$21,6,FALSE),"")&lt;&gt;""),"Data is Missing.",""))</f>
        <v/>
      </c>
      <c r="R241" s="194" t="str">
        <f>IF(B241="","",IF(AND(Input!M240="",IFERROR(VLOOKUP(K241,UIR!$A$2:$P$21,7,FALSE),"")&lt;&gt;""),"Data is Missing.",""))</f>
        <v/>
      </c>
      <c r="S241" s="194" t="str">
        <f>IF(B241="","",IF(AND(Input!P240="",IFERROR(VLOOKUP(K241,UIR!$A$2:$P$21,8,FALSE),"")&lt;&gt;""),"Data is Missing.",""))</f>
        <v/>
      </c>
      <c r="T241" s="194" t="str">
        <f>IF(B241="","",IF(AND(Input!Q240="",IFERROR(VLOOKUP(K241,UIR!$A$2:$P$21,9,FALSE),"")&lt;&gt;""),"Data is Missing.",""))</f>
        <v/>
      </c>
      <c r="U241" s="194"/>
      <c r="V241" s="194" t="str">
        <f>IF(B241="","",IF(AND(Input!S240="",IFERROR(VLOOKUP(K241,UIR!$A$2:$P$21,11,FALSE),"")&lt;&gt;""),"Data is Missing.",""))</f>
        <v/>
      </c>
      <c r="W241" s="194" t="str">
        <f>IF(B241="","",IF(AND(Input!T240="",IFERROR(VLOOKUP(K241,UIR!$A$2:$P$21,12,FALSE),"")&lt;&gt;""),"Data is Missing.",""))</f>
        <v/>
      </c>
      <c r="X241" s="194" t="str">
        <f>IF(B241="","",IF(AND(Input!V240="",IFERROR(VLOOKUP(K241,UIR!$A$2:$P$21,13,FALSE),"")&lt;&gt;""),"Data is Missing.",""))</f>
        <v/>
      </c>
      <c r="Y241" s="194" t="str">
        <f>IF(B241="","",IF(AND(Input!W240="",IFERROR(VLOOKUP(K241,UIR!$A$2:$P$21,14,FALSE),"")&lt;&gt;""),"Data is Missing.",""))</f>
        <v/>
      </c>
      <c r="Z241" s="194" t="str">
        <f>IF(B241="","",IF(AND(Input!X240="",IFERROR(VLOOKUP(K241,UIR!$A$2:$P$21,15,FALSE),"")&lt;&gt;""),"Data is Missing.",""))</f>
        <v/>
      </c>
      <c r="AA241" s="195" t="str">
        <f>IF(B241="","",IF(AND(Input!Y240="",IFERROR(VLOOKUP(K241,UIR!$A$2:$P$21,16,FALSE),"")&lt;&gt;""),"Data is Missing.",""))</f>
        <v/>
      </c>
      <c r="AC241" s="202" t="str">
        <f>IF(ISERROR(IF(Input!D240="","",IF(ISERROR(VLOOKUP(Input!D240,'Measure List'!$A$2:$A$30000,1,0)),"Invalid RefNo",""))),"",IF(Input!D240="","",IF(ISERROR(VLOOKUP(Input!D240,'Measure List'!$A$2:$A$30000,1,0)),"Invalid RefNo","")))</f>
        <v/>
      </c>
      <c r="AD241" s="156"/>
      <c r="AE241" s="156"/>
      <c r="AF241" s="156"/>
      <c r="AG241" s="156"/>
      <c r="AH241" s="156"/>
      <c r="AI241" s="156"/>
      <c r="AJ241" s="156"/>
      <c r="AK241" s="156"/>
      <c r="AL241" s="203" t="str">
        <f>IF(COUNTIF(Dropdowns!$K$2:$K$7,Input!S240)&gt;0,"",IF(Input!S240="","","Invalid Type"))</f>
        <v/>
      </c>
      <c r="AN241" s="204" t="str">
        <f>IF(Input!C240="","",IF(ISNUMBER(VALUE(Input!C240)),"","Needs to be a number."))</f>
        <v/>
      </c>
      <c r="AO241" s="205" t="str">
        <f>IF(Input!E240="","",IF(ISNUMBER(VALUE(Input!E240)),"","Needs to be a number."))</f>
        <v/>
      </c>
      <c r="AP241" s="205" t="str">
        <f>IF(Input!N240="","",IF(ISNUMBER(VALUE(Input!N240)),"","Needs to be a number."))</f>
        <v/>
      </c>
      <c r="AQ241" s="205" t="str">
        <f>IF(Input!O240="","",IF(ISNUMBER(VALUE(Input!O240)),"","Needs to be a number."))</f>
        <v/>
      </c>
      <c r="AR241" s="205" t="str">
        <f>IF(Input!V240="","",IF(ISNUMBER(VALUE(Input!V240)),"","Needs to be a number."))</f>
        <v/>
      </c>
      <c r="AS241" s="205" t="str">
        <f>IF(Input!W240="","",IF(ISNUMBER(VALUE(Input!W240)),"","Needs to be a number."))</f>
        <v/>
      </c>
      <c r="AT241" s="205" t="str">
        <f>IF(Input!X240="","",IF(ISNUMBER(VALUE(Input!X240)),"","Needs to be a number."))</f>
        <v/>
      </c>
      <c r="AU241" s="206" t="str">
        <f>IF(Input!Y240="","",IF(ISNUMBER(VALUE(Input!Y240)),"","Needs to be a number."))</f>
        <v/>
      </c>
      <c r="AV241" s="207"/>
      <c r="AW241" s="259" t="str">
        <f>IF(OR(VALUE(Input!C240)&lt;0,VALUE(Input!C240)&gt;100), "Invalid EEI %","")</f>
        <v/>
      </c>
      <c r="AX241" s="207"/>
      <c r="AY241" s="278" t="str">
        <f>IF(Input!E240="","",IF(VALUE(Input!E240)=0,"Do not enter 0.",""))</f>
        <v/>
      </c>
    </row>
    <row r="242" spans="2:51" x14ac:dyDescent="0.3">
      <c r="B242" s="188" t="str">
        <f>Input!A241</f>
        <v/>
      </c>
      <c r="C242" s="189" t="str">
        <f>IF(ISERROR(IF(AND(Input!$A241="",SUMPRODUCT(--(LEN(Input!$A242:'Input'!$A$1006)&gt;0))&lt;&gt;0),"Row is skipped.",IF(AND(Input!$A241="",Input!$A242=""),"", IF(Input!B241="","Data is missing.","")))),"",IF(AND(Input!$A241="",SUMPRODUCT(--(LEN(Input!$A242:'Input'!$A$1006)&gt;0))&lt;&gt;0),"Row is skipped.",IF(AND(Input!$A241="",Input!$A242=""),"", IF(Input!B241="","Data is missing.",""))))</f>
        <v/>
      </c>
      <c r="D242" s="189" t="str">
        <f>IF(ISERROR(IF(AND(Input!$A241="",SUMPRODUCT(--(LEN(Input!$A242:'Input'!$A$1006)&gt;0))&lt;&gt;0),"Row is skipped.",IF(AND(Input!$A241="",Input!$A242=""),"", IF(Input!C241="","Data is missing.","")))),"",IF(AND(Input!$A241="",SUMPRODUCT(--(LEN(Input!$A242:'Input'!$A$1006)&gt;0))&lt;&gt;0),"Row is skipped.",IF(AND(Input!$A241="",Input!$A242=""),"", IF(Input!C241="","Data is missing.",""))))</f>
        <v/>
      </c>
      <c r="E242" s="189" t="str">
        <f>IF(ISERROR(IF(AND(Input!$A241="",SUMPRODUCT(--(LEN(Input!$A242:'Input'!$A$1006)&gt;0))&lt;&gt;0),"Row is skipped.",IF(AND(Input!$A241="",Input!$A242=""),"", IF(Input!D241="","Data is missing.","")))),"",IF(AND(Input!$A241="",SUMPRODUCT(--(LEN(Input!$A242:'Input'!$A$1006)&gt;0))&lt;&gt;0),"Row is skipped.",IF(AND(Input!$A241="",Input!$A242=""),"", IF(Input!D241="","Data is missing.",""))))</f>
        <v/>
      </c>
      <c r="F242" s="189" t="str">
        <f>IF(ISERROR(IF(AND(Input!$A241="",SUMPRODUCT(--(LEN(Input!$A242:'Input'!$A$1006)&gt;0))&lt;&gt;0),"Row is skipped.",IF(AND(Input!$A241="",Input!$A242=""),"", IF(Input!E241="","Data is missing.","")))),"",IF(AND(Input!$A241="",SUMPRODUCT(--(LEN(Input!$A242:'Input'!$A$1006)&gt;0))&lt;&gt;0),"Row is skipped.",IF(AND(Input!$A241="",Input!$A242=""),"", IF(Input!E241="","Data is missing.",""))))</f>
        <v/>
      </c>
      <c r="G242" s="189" t="str">
        <f>IF(ISERROR(IF(AND(Input!$A241="",SUMPRODUCT(--(LEN(Input!$A242:'Input'!$A$1006)&gt;0))&lt;&gt;0),"Row is skipped.",IF(AND(Input!$A241="",Input!$A242=""),"", IF(Input!F241="","Data is missing.","")))),"",IF(AND(Input!$A241="",SUMPRODUCT(--(LEN(Input!$A242:'Input'!$A$1006)&gt;0))&lt;&gt;0),"Row is skipped.",IF(AND(Input!$A241="",Input!$A242=""),"", IF(Input!F241="","Data is missing.",""))))</f>
        <v/>
      </c>
      <c r="H242" s="190" t="str">
        <f>IF(ISERROR(IF(AND(Input!$A241="",SUMPRODUCT(--(LEN(Input!$A242:'Input'!$A$1006)&gt;0))&lt;&gt;0),"Row is skipped.",IF(AND(Input!$A241="",Input!$A242=""),"", IF(Input!G241="","Data is missing.","")))),"",IF(AND(Input!$A241="",SUMPRODUCT(--(LEN(Input!$A242:'Input'!$A$1006)&gt;0))&lt;&gt;0),"Row is skipped.",IF(AND(Input!$A241="",Input!$A242=""),"", IF(Input!G241="","Data is missing.",""))))</f>
        <v/>
      </c>
      <c r="I242" s="156"/>
      <c r="J242" s="191" t="str">
        <f>IFERROR(VLOOKUP(VLOOKUP(Input!$D241,'Measure List'!$A:$AN,40,FALSE),UIR!$A$1:$Q$27,17,FALSE),"")</f>
        <v/>
      </c>
      <c r="K242" s="192" t="str">
        <f>IFERROR(VLOOKUP(Input!$D241,'Measure List'!$A:$AN,40,FALSE),"")</f>
        <v/>
      </c>
      <c r="L242" s="156"/>
      <c r="M242" s="193" t="str">
        <f>IF(B242="","",IF(AND(Input!H241="",IFERROR(VLOOKUP(K242,UIR!$A$2:$P$21,2,FALSE),"")&lt;&gt;""),"Data is Missing.",""))</f>
        <v/>
      </c>
      <c r="N242" s="194" t="str">
        <f>IF(B242="","",IF(AND(Input!I241="",IFERROR(VLOOKUP(K242,UIR!$A$2:$P$21,3,FALSE),"")&lt;&gt;""),"Data is Missing.",""))</f>
        <v/>
      </c>
      <c r="O242" s="194" t="str">
        <f>IF(B242="","",IF(AND(Input!J241="",IFERROR(VLOOKUP(K242,UIR!$A$2:$P$21,4,FALSE),"")&lt;&gt;""),"Data is Missing.",""))</f>
        <v/>
      </c>
      <c r="P242" s="194" t="str">
        <f>IF(B242="","",IF(AND(Input!K241="",IFERROR(VLOOKUP(K242,UIR!$A$2:$P$21,5,FALSE),"")&lt;&gt;""),"Data is Missing.",""))</f>
        <v/>
      </c>
      <c r="Q242" s="194" t="str">
        <f>IF(B242="","",IF(AND(Input!L241="",IFERROR(VLOOKUP(K242,UIR!$A$2:$P$21,6,FALSE),"")&lt;&gt;""),"Data is Missing.",""))</f>
        <v/>
      </c>
      <c r="R242" s="194" t="str">
        <f>IF(B242="","",IF(AND(Input!M241="",IFERROR(VLOOKUP(K242,UIR!$A$2:$P$21,7,FALSE),"")&lt;&gt;""),"Data is Missing.",""))</f>
        <v/>
      </c>
      <c r="S242" s="194" t="str">
        <f>IF(B242="","",IF(AND(Input!P241="",IFERROR(VLOOKUP(K242,UIR!$A$2:$P$21,8,FALSE),"")&lt;&gt;""),"Data is Missing.",""))</f>
        <v/>
      </c>
      <c r="T242" s="194" t="str">
        <f>IF(B242="","",IF(AND(Input!Q241="",IFERROR(VLOOKUP(K242,UIR!$A$2:$P$21,9,FALSE),"")&lt;&gt;""),"Data is Missing.",""))</f>
        <v/>
      </c>
      <c r="U242" s="194"/>
      <c r="V242" s="194" t="str">
        <f>IF(B242="","",IF(AND(Input!S241="",IFERROR(VLOOKUP(K242,UIR!$A$2:$P$21,11,FALSE),"")&lt;&gt;""),"Data is Missing.",""))</f>
        <v/>
      </c>
      <c r="W242" s="194" t="str">
        <f>IF(B242="","",IF(AND(Input!T241="",IFERROR(VLOOKUP(K242,UIR!$A$2:$P$21,12,FALSE),"")&lt;&gt;""),"Data is Missing.",""))</f>
        <v/>
      </c>
      <c r="X242" s="194" t="str">
        <f>IF(B242="","",IF(AND(Input!V241="",IFERROR(VLOOKUP(K242,UIR!$A$2:$P$21,13,FALSE),"")&lt;&gt;""),"Data is Missing.",""))</f>
        <v/>
      </c>
      <c r="Y242" s="194" t="str">
        <f>IF(B242="","",IF(AND(Input!W241="",IFERROR(VLOOKUP(K242,UIR!$A$2:$P$21,14,FALSE),"")&lt;&gt;""),"Data is Missing.",""))</f>
        <v/>
      </c>
      <c r="Z242" s="194" t="str">
        <f>IF(B242="","",IF(AND(Input!X241="",IFERROR(VLOOKUP(K242,UIR!$A$2:$P$21,15,FALSE),"")&lt;&gt;""),"Data is Missing.",""))</f>
        <v/>
      </c>
      <c r="AA242" s="195" t="str">
        <f>IF(B242="","",IF(AND(Input!Y241="",IFERROR(VLOOKUP(K242,UIR!$A$2:$P$21,16,FALSE),"")&lt;&gt;""),"Data is Missing.",""))</f>
        <v/>
      </c>
      <c r="AC242" s="202" t="str">
        <f>IF(ISERROR(IF(Input!D241="","",IF(ISERROR(VLOOKUP(Input!D241,'Measure List'!$A$2:$A$30000,1,0)),"Invalid RefNo",""))),"",IF(Input!D241="","",IF(ISERROR(VLOOKUP(Input!D241,'Measure List'!$A$2:$A$30000,1,0)),"Invalid RefNo","")))</f>
        <v/>
      </c>
      <c r="AD242" s="156"/>
      <c r="AE242" s="156"/>
      <c r="AF242" s="156"/>
      <c r="AG242" s="156"/>
      <c r="AH242" s="156"/>
      <c r="AI242" s="156"/>
      <c r="AJ242" s="156"/>
      <c r="AK242" s="156"/>
      <c r="AL242" s="203" t="str">
        <f>IF(COUNTIF(Dropdowns!$K$2:$K$7,Input!S241)&gt;0,"",IF(Input!S241="","","Invalid Type"))</f>
        <v/>
      </c>
      <c r="AN242" s="204" t="str">
        <f>IF(Input!C241="","",IF(ISNUMBER(VALUE(Input!C241)),"","Needs to be a number."))</f>
        <v/>
      </c>
      <c r="AO242" s="205" t="str">
        <f>IF(Input!E241="","",IF(ISNUMBER(VALUE(Input!E241)),"","Needs to be a number."))</f>
        <v/>
      </c>
      <c r="AP242" s="205" t="str">
        <f>IF(Input!N241="","",IF(ISNUMBER(VALUE(Input!N241)),"","Needs to be a number."))</f>
        <v/>
      </c>
      <c r="AQ242" s="205" t="str">
        <f>IF(Input!O241="","",IF(ISNUMBER(VALUE(Input!O241)),"","Needs to be a number."))</f>
        <v/>
      </c>
      <c r="AR242" s="205" t="str">
        <f>IF(Input!V241="","",IF(ISNUMBER(VALUE(Input!V241)),"","Needs to be a number."))</f>
        <v/>
      </c>
      <c r="AS242" s="205" t="str">
        <f>IF(Input!W241="","",IF(ISNUMBER(VALUE(Input!W241)),"","Needs to be a number."))</f>
        <v/>
      </c>
      <c r="AT242" s="205" t="str">
        <f>IF(Input!X241="","",IF(ISNUMBER(VALUE(Input!X241)),"","Needs to be a number."))</f>
        <v/>
      </c>
      <c r="AU242" s="206" t="str">
        <f>IF(Input!Y241="","",IF(ISNUMBER(VALUE(Input!Y241)),"","Needs to be a number."))</f>
        <v/>
      </c>
      <c r="AV242" s="207"/>
      <c r="AW242" s="259" t="str">
        <f>IF(OR(VALUE(Input!C241)&lt;0,VALUE(Input!C241)&gt;100), "Invalid EEI %","")</f>
        <v/>
      </c>
      <c r="AX242" s="207"/>
      <c r="AY242" s="278" t="str">
        <f>IF(Input!E241="","",IF(VALUE(Input!E241)=0,"Do not enter 0.",""))</f>
        <v/>
      </c>
    </row>
    <row r="243" spans="2:51" x14ac:dyDescent="0.3">
      <c r="B243" s="188" t="str">
        <f>Input!A242</f>
        <v/>
      </c>
      <c r="C243" s="189" t="str">
        <f>IF(ISERROR(IF(AND(Input!$A242="",SUMPRODUCT(--(LEN(Input!$A243:'Input'!$A$1006)&gt;0))&lt;&gt;0),"Row is skipped.",IF(AND(Input!$A242="",Input!$A243=""),"", IF(Input!B242="","Data is missing.","")))),"",IF(AND(Input!$A242="",SUMPRODUCT(--(LEN(Input!$A243:'Input'!$A$1006)&gt;0))&lt;&gt;0),"Row is skipped.",IF(AND(Input!$A242="",Input!$A243=""),"", IF(Input!B242="","Data is missing.",""))))</f>
        <v/>
      </c>
      <c r="D243" s="189" t="str">
        <f>IF(ISERROR(IF(AND(Input!$A242="",SUMPRODUCT(--(LEN(Input!$A243:'Input'!$A$1006)&gt;0))&lt;&gt;0),"Row is skipped.",IF(AND(Input!$A242="",Input!$A243=""),"", IF(Input!C242="","Data is missing.","")))),"",IF(AND(Input!$A242="",SUMPRODUCT(--(LEN(Input!$A243:'Input'!$A$1006)&gt;0))&lt;&gt;0),"Row is skipped.",IF(AND(Input!$A242="",Input!$A243=""),"", IF(Input!C242="","Data is missing.",""))))</f>
        <v/>
      </c>
      <c r="E243" s="189" t="str">
        <f>IF(ISERROR(IF(AND(Input!$A242="",SUMPRODUCT(--(LEN(Input!$A243:'Input'!$A$1006)&gt;0))&lt;&gt;0),"Row is skipped.",IF(AND(Input!$A242="",Input!$A243=""),"", IF(Input!D242="","Data is missing.","")))),"",IF(AND(Input!$A242="",SUMPRODUCT(--(LEN(Input!$A243:'Input'!$A$1006)&gt;0))&lt;&gt;0),"Row is skipped.",IF(AND(Input!$A242="",Input!$A243=""),"", IF(Input!D242="","Data is missing.",""))))</f>
        <v/>
      </c>
      <c r="F243" s="189" t="str">
        <f>IF(ISERROR(IF(AND(Input!$A242="",SUMPRODUCT(--(LEN(Input!$A243:'Input'!$A$1006)&gt;0))&lt;&gt;0),"Row is skipped.",IF(AND(Input!$A242="",Input!$A243=""),"", IF(Input!E242="","Data is missing.","")))),"",IF(AND(Input!$A242="",SUMPRODUCT(--(LEN(Input!$A243:'Input'!$A$1006)&gt;0))&lt;&gt;0),"Row is skipped.",IF(AND(Input!$A242="",Input!$A243=""),"", IF(Input!E242="","Data is missing.",""))))</f>
        <v/>
      </c>
      <c r="G243" s="189" t="str">
        <f>IF(ISERROR(IF(AND(Input!$A242="",SUMPRODUCT(--(LEN(Input!$A243:'Input'!$A$1006)&gt;0))&lt;&gt;0),"Row is skipped.",IF(AND(Input!$A242="",Input!$A243=""),"", IF(Input!F242="","Data is missing.","")))),"",IF(AND(Input!$A242="",SUMPRODUCT(--(LEN(Input!$A243:'Input'!$A$1006)&gt;0))&lt;&gt;0),"Row is skipped.",IF(AND(Input!$A242="",Input!$A243=""),"", IF(Input!F242="","Data is missing.",""))))</f>
        <v/>
      </c>
      <c r="H243" s="190" t="str">
        <f>IF(ISERROR(IF(AND(Input!$A242="",SUMPRODUCT(--(LEN(Input!$A243:'Input'!$A$1006)&gt;0))&lt;&gt;0),"Row is skipped.",IF(AND(Input!$A242="",Input!$A243=""),"", IF(Input!G242="","Data is missing.","")))),"",IF(AND(Input!$A242="",SUMPRODUCT(--(LEN(Input!$A243:'Input'!$A$1006)&gt;0))&lt;&gt;0),"Row is skipped.",IF(AND(Input!$A242="",Input!$A243=""),"", IF(Input!G242="","Data is missing.",""))))</f>
        <v/>
      </c>
      <c r="I243" s="156"/>
      <c r="J243" s="191" t="str">
        <f>IFERROR(VLOOKUP(VLOOKUP(Input!$D242,'Measure List'!$A:$AN,40,FALSE),UIR!$A$1:$Q$27,17,FALSE),"")</f>
        <v/>
      </c>
      <c r="K243" s="192" t="str">
        <f>IFERROR(VLOOKUP(Input!$D242,'Measure List'!$A:$AN,40,FALSE),"")</f>
        <v/>
      </c>
      <c r="L243" s="156"/>
      <c r="M243" s="193" t="str">
        <f>IF(B243="","",IF(AND(Input!H242="",IFERROR(VLOOKUP(K243,UIR!$A$2:$P$21,2,FALSE),"")&lt;&gt;""),"Data is Missing.",""))</f>
        <v/>
      </c>
      <c r="N243" s="194" t="str">
        <f>IF(B243="","",IF(AND(Input!I242="",IFERROR(VLOOKUP(K243,UIR!$A$2:$P$21,3,FALSE),"")&lt;&gt;""),"Data is Missing.",""))</f>
        <v/>
      </c>
      <c r="O243" s="194" t="str">
        <f>IF(B243="","",IF(AND(Input!J242="",IFERROR(VLOOKUP(K243,UIR!$A$2:$P$21,4,FALSE),"")&lt;&gt;""),"Data is Missing.",""))</f>
        <v/>
      </c>
      <c r="P243" s="194" t="str">
        <f>IF(B243="","",IF(AND(Input!K242="",IFERROR(VLOOKUP(K243,UIR!$A$2:$P$21,5,FALSE),"")&lt;&gt;""),"Data is Missing.",""))</f>
        <v/>
      </c>
      <c r="Q243" s="194" t="str">
        <f>IF(B243="","",IF(AND(Input!L242="",IFERROR(VLOOKUP(K243,UIR!$A$2:$P$21,6,FALSE),"")&lt;&gt;""),"Data is Missing.",""))</f>
        <v/>
      </c>
      <c r="R243" s="194" t="str">
        <f>IF(B243="","",IF(AND(Input!M242="",IFERROR(VLOOKUP(K243,UIR!$A$2:$P$21,7,FALSE),"")&lt;&gt;""),"Data is Missing.",""))</f>
        <v/>
      </c>
      <c r="S243" s="194" t="str">
        <f>IF(B243="","",IF(AND(Input!P242="",IFERROR(VLOOKUP(K243,UIR!$A$2:$P$21,8,FALSE),"")&lt;&gt;""),"Data is Missing.",""))</f>
        <v/>
      </c>
      <c r="T243" s="194" t="str">
        <f>IF(B243="","",IF(AND(Input!Q242="",IFERROR(VLOOKUP(K243,UIR!$A$2:$P$21,9,FALSE),"")&lt;&gt;""),"Data is Missing.",""))</f>
        <v/>
      </c>
      <c r="U243" s="194"/>
      <c r="V243" s="194" t="str">
        <f>IF(B243="","",IF(AND(Input!S242="",IFERROR(VLOOKUP(K243,UIR!$A$2:$P$21,11,FALSE),"")&lt;&gt;""),"Data is Missing.",""))</f>
        <v/>
      </c>
      <c r="W243" s="194" t="str">
        <f>IF(B243="","",IF(AND(Input!T242="",IFERROR(VLOOKUP(K243,UIR!$A$2:$P$21,12,FALSE),"")&lt;&gt;""),"Data is Missing.",""))</f>
        <v/>
      </c>
      <c r="X243" s="194" t="str">
        <f>IF(B243="","",IF(AND(Input!V242="",IFERROR(VLOOKUP(K243,UIR!$A$2:$P$21,13,FALSE),"")&lt;&gt;""),"Data is Missing.",""))</f>
        <v/>
      </c>
      <c r="Y243" s="194" t="str">
        <f>IF(B243="","",IF(AND(Input!W242="",IFERROR(VLOOKUP(K243,UIR!$A$2:$P$21,14,FALSE),"")&lt;&gt;""),"Data is Missing.",""))</f>
        <v/>
      </c>
      <c r="Z243" s="194" t="str">
        <f>IF(B243="","",IF(AND(Input!X242="",IFERROR(VLOOKUP(K243,UIR!$A$2:$P$21,15,FALSE),"")&lt;&gt;""),"Data is Missing.",""))</f>
        <v/>
      </c>
      <c r="AA243" s="195" t="str">
        <f>IF(B243="","",IF(AND(Input!Y242="",IFERROR(VLOOKUP(K243,UIR!$A$2:$P$21,16,FALSE),"")&lt;&gt;""),"Data is Missing.",""))</f>
        <v/>
      </c>
      <c r="AC243" s="202" t="str">
        <f>IF(ISERROR(IF(Input!D242="","",IF(ISERROR(VLOOKUP(Input!D242,'Measure List'!$A$2:$A$30000,1,0)),"Invalid RefNo",""))),"",IF(Input!D242="","",IF(ISERROR(VLOOKUP(Input!D242,'Measure List'!$A$2:$A$30000,1,0)),"Invalid RefNo","")))</f>
        <v/>
      </c>
      <c r="AD243" s="156"/>
      <c r="AE243" s="156"/>
      <c r="AF243" s="156"/>
      <c r="AG243" s="156"/>
      <c r="AH243" s="156"/>
      <c r="AI243" s="156"/>
      <c r="AJ243" s="156"/>
      <c r="AK243" s="156"/>
      <c r="AL243" s="203" t="str">
        <f>IF(COUNTIF(Dropdowns!$K$2:$K$7,Input!S242)&gt;0,"",IF(Input!S242="","","Invalid Type"))</f>
        <v/>
      </c>
      <c r="AN243" s="204" t="str">
        <f>IF(Input!C242="","",IF(ISNUMBER(VALUE(Input!C242)),"","Needs to be a number."))</f>
        <v/>
      </c>
      <c r="AO243" s="205" t="str">
        <f>IF(Input!E242="","",IF(ISNUMBER(VALUE(Input!E242)),"","Needs to be a number."))</f>
        <v/>
      </c>
      <c r="AP243" s="205" t="str">
        <f>IF(Input!N242="","",IF(ISNUMBER(VALUE(Input!N242)),"","Needs to be a number."))</f>
        <v/>
      </c>
      <c r="AQ243" s="205" t="str">
        <f>IF(Input!O242="","",IF(ISNUMBER(VALUE(Input!O242)),"","Needs to be a number."))</f>
        <v/>
      </c>
      <c r="AR243" s="205" t="str">
        <f>IF(Input!V242="","",IF(ISNUMBER(VALUE(Input!V242)),"","Needs to be a number."))</f>
        <v/>
      </c>
      <c r="AS243" s="205" t="str">
        <f>IF(Input!W242="","",IF(ISNUMBER(VALUE(Input!W242)),"","Needs to be a number."))</f>
        <v/>
      </c>
      <c r="AT243" s="205" t="str">
        <f>IF(Input!X242="","",IF(ISNUMBER(VALUE(Input!X242)),"","Needs to be a number."))</f>
        <v/>
      </c>
      <c r="AU243" s="206" t="str">
        <f>IF(Input!Y242="","",IF(ISNUMBER(VALUE(Input!Y242)),"","Needs to be a number."))</f>
        <v/>
      </c>
      <c r="AV243" s="207"/>
      <c r="AW243" s="259" t="str">
        <f>IF(OR(VALUE(Input!C242)&lt;0,VALUE(Input!C242)&gt;100), "Invalid EEI %","")</f>
        <v/>
      </c>
      <c r="AX243" s="207"/>
      <c r="AY243" s="278" t="str">
        <f>IF(Input!E242="","",IF(VALUE(Input!E242)=0,"Do not enter 0.",""))</f>
        <v/>
      </c>
    </row>
    <row r="244" spans="2:51" x14ac:dyDescent="0.3">
      <c r="B244" s="188" t="str">
        <f>Input!A243</f>
        <v/>
      </c>
      <c r="C244" s="189" t="str">
        <f>IF(ISERROR(IF(AND(Input!$A243="",SUMPRODUCT(--(LEN(Input!$A244:'Input'!$A$1006)&gt;0))&lt;&gt;0),"Row is skipped.",IF(AND(Input!$A243="",Input!$A244=""),"", IF(Input!B243="","Data is missing.","")))),"",IF(AND(Input!$A243="",SUMPRODUCT(--(LEN(Input!$A244:'Input'!$A$1006)&gt;0))&lt;&gt;0),"Row is skipped.",IF(AND(Input!$A243="",Input!$A244=""),"", IF(Input!B243="","Data is missing.",""))))</f>
        <v/>
      </c>
      <c r="D244" s="189" t="str">
        <f>IF(ISERROR(IF(AND(Input!$A243="",SUMPRODUCT(--(LEN(Input!$A244:'Input'!$A$1006)&gt;0))&lt;&gt;0),"Row is skipped.",IF(AND(Input!$A243="",Input!$A244=""),"", IF(Input!C243="","Data is missing.","")))),"",IF(AND(Input!$A243="",SUMPRODUCT(--(LEN(Input!$A244:'Input'!$A$1006)&gt;0))&lt;&gt;0),"Row is skipped.",IF(AND(Input!$A243="",Input!$A244=""),"", IF(Input!C243="","Data is missing.",""))))</f>
        <v/>
      </c>
      <c r="E244" s="189" t="str">
        <f>IF(ISERROR(IF(AND(Input!$A243="",SUMPRODUCT(--(LEN(Input!$A244:'Input'!$A$1006)&gt;0))&lt;&gt;0),"Row is skipped.",IF(AND(Input!$A243="",Input!$A244=""),"", IF(Input!D243="","Data is missing.","")))),"",IF(AND(Input!$A243="",SUMPRODUCT(--(LEN(Input!$A244:'Input'!$A$1006)&gt;0))&lt;&gt;0),"Row is skipped.",IF(AND(Input!$A243="",Input!$A244=""),"", IF(Input!D243="","Data is missing.",""))))</f>
        <v/>
      </c>
      <c r="F244" s="189" t="str">
        <f>IF(ISERROR(IF(AND(Input!$A243="",SUMPRODUCT(--(LEN(Input!$A244:'Input'!$A$1006)&gt;0))&lt;&gt;0),"Row is skipped.",IF(AND(Input!$A243="",Input!$A244=""),"", IF(Input!E243="","Data is missing.","")))),"",IF(AND(Input!$A243="",SUMPRODUCT(--(LEN(Input!$A244:'Input'!$A$1006)&gt;0))&lt;&gt;0),"Row is skipped.",IF(AND(Input!$A243="",Input!$A244=""),"", IF(Input!E243="","Data is missing.",""))))</f>
        <v/>
      </c>
      <c r="G244" s="189" t="str">
        <f>IF(ISERROR(IF(AND(Input!$A243="",SUMPRODUCT(--(LEN(Input!$A244:'Input'!$A$1006)&gt;0))&lt;&gt;0),"Row is skipped.",IF(AND(Input!$A243="",Input!$A244=""),"", IF(Input!F243="","Data is missing.","")))),"",IF(AND(Input!$A243="",SUMPRODUCT(--(LEN(Input!$A244:'Input'!$A$1006)&gt;0))&lt;&gt;0),"Row is skipped.",IF(AND(Input!$A243="",Input!$A244=""),"", IF(Input!F243="","Data is missing.",""))))</f>
        <v/>
      </c>
      <c r="H244" s="190" t="str">
        <f>IF(ISERROR(IF(AND(Input!$A243="",SUMPRODUCT(--(LEN(Input!$A244:'Input'!$A$1006)&gt;0))&lt;&gt;0),"Row is skipped.",IF(AND(Input!$A243="",Input!$A244=""),"", IF(Input!G243="","Data is missing.","")))),"",IF(AND(Input!$A243="",SUMPRODUCT(--(LEN(Input!$A244:'Input'!$A$1006)&gt;0))&lt;&gt;0),"Row is skipped.",IF(AND(Input!$A243="",Input!$A244=""),"", IF(Input!G243="","Data is missing.",""))))</f>
        <v/>
      </c>
      <c r="I244" s="156"/>
      <c r="J244" s="191" t="str">
        <f>IFERROR(VLOOKUP(VLOOKUP(Input!$D243,'Measure List'!$A:$AN,40,FALSE),UIR!$A$1:$Q$27,17,FALSE),"")</f>
        <v/>
      </c>
      <c r="K244" s="192" t="str">
        <f>IFERROR(VLOOKUP(Input!$D243,'Measure List'!$A:$AN,40,FALSE),"")</f>
        <v/>
      </c>
      <c r="L244" s="156"/>
      <c r="M244" s="193" t="str">
        <f>IF(B244="","",IF(AND(Input!H243="",IFERROR(VLOOKUP(K244,UIR!$A$2:$P$21,2,FALSE),"")&lt;&gt;""),"Data is Missing.",""))</f>
        <v/>
      </c>
      <c r="N244" s="194" t="str">
        <f>IF(B244="","",IF(AND(Input!I243="",IFERROR(VLOOKUP(K244,UIR!$A$2:$P$21,3,FALSE),"")&lt;&gt;""),"Data is Missing.",""))</f>
        <v/>
      </c>
      <c r="O244" s="194" t="str">
        <f>IF(B244="","",IF(AND(Input!J243="",IFERROR(VLOOKUP(K244,UIR!$A$2:$P$21,4,FALSE),"")&lt;&gt;""),"Data is Missing.",""))</f>
        <v/>
      </c>
      <c r="P244" s="194" t="str">
        <f>IF(B244="","",IF(AND(Input!K243="",IFERROR(VLOOKUP(K244,UIR!$A$2:$P$21,5,FALSE),"")&lt;&gt;""),"Data is Missing.",""))</f>
        <v/>
      </c>
      <c r="Q244" s="194" t="str">
        <f>IF(B244="","",IF(AND(Input!L243="",IFERROR(VLOOKUP(K244,UIR!$A$2:$P$21,6,FALSE),"")&lt;&gt;""),"Data is Missing.",""))</f>
        <v/>
      </c>
      <c r="R244" s="194" t="str">
        <f>IF(B244="","",IF(AND(Input!M243="",IFERROR(VLOOKUP(K244,UIR!$A$2:$P$21,7,FALSE),"")&lt;&gt;""),"Data is Missing.",""))</f>
        <v/>
      </c>
      <c r="S244" s="194" t="str">
        <f>IF(B244="","",IF(AND(Input!P243="",IFERROR(VLOOKUP(K244,UIR!$A$2:$P$21,8,FALSE),"")&lt;&gt;""),"Data is Missing.",""))</f>
        <v/>
      </c>
      <c r="T244" s="194" t="str">
        <f>IF(B244="","",IF(AND(Input!Q243="",IFERROR(VLOOKUP(K244,UIR!$A$2:$P$21,9,FALSE),"")&lt;&gt;""),"Data is Missing.",""))</f>
        <v/>
      </c>
      <c r="U244" s="194"/>
      <c r="V244" s="194" t="str">
        <f>IF(B244="","",IF(AND(Input!S243="",IFERROR(VLOOKUP(K244,UIR!$A$2:$P$21,11,FALSE),"")&lt;&gt;""),"Data is Missing.",""))</f>
        <v/>
      </c>
      <c r="W244" s="194" t="str">
        <f>IF(B244="","",IF(AND(Input!T243="",IFERROR(VLOOKUP(K244,UIR!$A$2:$P$21,12,FALSE),"")&lt;&gt;""),"Data is Missing.",""))</f>
        <v/>
      </c>
      <c r="X244" s="194" t="str">
        <f>IF(B244="","",IF(AND(Input!V243="",IFERROR(VLOOKUP(K244,UIR!$A$2:$P$21,13,FALSE),"")&lt;&gt;""),"Data is Missing.",""))</f>
        <v/>
      </c>
      <c r="Y244" s="194" t="str">
        <f>IF(B244="","",IF(AND(Input!W243="",IFERROR(VLOOKUP(K244,UIR!$A$2:$P$21,14,FALSE),"")&lt;&gt;""),"Data is Missing.",""))</f>
        <v/>
      </c>
      <c r="Z244" s="194" t="str">
        <f>IF(B244="","",IF(AND(Input!X243="",IFERROR(VLOOKUP(K244,UIR!$A$2:$P$21,15,FALSE),"")&lt;&gt;""),"Data is Missing.",""))</f>
        <v/>
      </c>
      <c r="AA244" s="195" t="str">
        <f>IF(B244="","",IF(AND(Input!Y243="",IFERROR(VLOOKUP(K244,UIR!$A$2:$P$21,16,FALSE),"")&lt;&gt;""),"Data is Missing.",""))</f>
        <v/>
      </c>
      <c r="AC244" s="202" t="str">
        <f>IF(ISERROR(IF(Input!D243="","",IF(ISERROR(VLOOKUP(Input!D243,'Measure List'!$A$2:$A$30000,1,0)),"Invalid RefNo",""))),"",IF(Input!D243="","",IF(ISERROR(VLOOKUP(Input!D243,'Measure List'!$A$2:$A$30000,1,0)),"Invalid RefNo","")))</f>
        <v/>
      </c>
      <c r="AD244" s="156"/>
      <c r="AE244" s="156"/>
      <c r="AF244" s="156"/>
      <c r="AG244" s="156"/>
      <c r="AH244" s="156"/>
      <c r="AI244" s="156"/>
      <c r="AJ244" s="156"/>
      <c r="AK244" s="156"/>
      <c r="AL244" s="203" t="str">
        <f>IF(COUNTIF(Dropdowns!$K$2:$K$7,Input!S243)&gt;0,"",IF(Input!S243="","","Invalid Type"))</f>
        <v/>
      </c>
      <c r="AN244" s="204" t="str">
        <f>IF(Input!C243="","",IF(ISNUMBER(VALUE(Input!C243)),"","Needs to be a number."))</f>
        <v/>
      </c>
      <c r="AO244" s="205" t="str">
        <f>IF(Input!E243="","",IF(ISNUMBER(VALUE(Input!E243)),"","Needs to be a number."))</f>
        <v/>
      </c>
      <c r="AP244" s="205" t="str">
        <f>IF(Input!N243="","",IF(ISNUMBER(VALUE(Input!N243)),"","Needs to be a number."))</f>
        <v/>
      </c>
      <c r="AQ244" s="205" t="str">
        <f>IF(Input!O243="","",IF(ISNUMBER(VALUE(Input!O243)),"","Needs to be a number."))</f>
        <v/>
      </c>
      <c r="AR244" s="205" t="str">
        <f>IF(Input!V243="","",IF(ISNUMBER(VALUE(Input!V243)),"","Needs to be a number."))</f>
        <v/>
      </c>
      <c r="AS244" s="205" t="str">
        <f>IF(Input!W243="","",IF(ISNUMBER(VALUE(Input!W243)),"","Needs to be a number."))</f>
        <v/>
      </c>
      <c r="AT244" s="205" t="str">
        <f>IF(Input!X243="","",IF(ISNUMBER(VALUE(Input!X243)),"","Needs to be a number."))</f>
        <v/>
      </c>
      <c r="AU244" s="206" t="str">
        <f>IF(Input!Y243="","",IF(ISNUMBER(VALUE(Input!Y243)),"","Needs to be a number."))</f>
        <v/>
      </c>
      <c r="AV244" s="207"/>
      <c r="AW244" s="259" t="str">
        <f>IF(OR(VALUE(Input!C243)&lt;0,VALUE(Input!C243)&gt;100), "Invalid EEI %","")</f>
        <v/>
      </c>
      <c r="AX244" s="207"/>
      <c r="AY244" s="278" t="str">
        <f>IF(Input!E243="","",IF(VALUE(Input!E243)=0,"Do not enter 0.",""))</f>
        <v/>
      </c>
    </row>
    <row r="245" spans="2:51" x14ac:dyDescent="0.3">
      <c r="B245" s="188" t="str">
        <f>Input!A244</f>
        <v/>
      </c>
      <c r="C245" s="189" t="str">
        <f>IF(ISERROR(IF(AND(Input!$A244="",SUMPRODUCT(--(LEN(Input!$A245:'Input'!$A$1006)&gt;0))&lt;&gt;0),"Row is skipped.",IF(AND(Input!$A244="",Input!$A245=""),"", IF(Input!B244="","Data is missing.","")))),"",IF(AND(Input!$A244="",SUMPRODUCT(--(LEN(Input!$A245:'Input'!$A$1006)&gt;0))&lt;&gt;0),"Row is skipped.",IF(AND(Input!$A244="",Input!$A245=""),"", IF(Input!B244="","Data is missing.",""))))</f>
        <v/>
      </c>
      <c r="D245" s="189" t="str">
        <f>IF(ISERROR(IF(AND(Input!$A244="",SUMPRODUCT(--(LEN(Input!$A245:'Input'!$A$1006)&gt;0))&lt;&gt;0),"Row is skipped.",IF(AND(Input!$A244="",Input!$A245=""),"", IF(Input!C244="","Data is missing.","")))),"",IF(AND(Input!$A244="",SUMPRODUCT(--(LEN(Input!$A245:'Input'!$A$1006)&gt;0))&lt;&gt;0),"Row is skipped.",IF(AND(Input!$A244="",Input!$A245=""),"", IF(Input!C244="","Data is missing.",""))))</f>
        <v/>
      </c>
      <c r="E245" s="189" t="str">
        <f>IF(ISERROR(IF(AND(Input!$A244="",SUMPRODUCT(--(LEN(Input!$A245:'Input'!$A$1006)&gt;0))&lt;&gt;0),"Row is skipped.",IF(AND(Input!$A244="",Input!$A245=""),"", IF(Input!D244="","Data is missing.","")))),"",IF(AND(Input!$A244="",SUMPRODUCT(--(LEN(Input!$A245:'Input'!$A$1006)&gt;0))&lt;&gt;0),"Row is skipped.",IF(AND(Input!$A244="",Input!$A245=""),"", IF(Input!D244="","Data is missing.",""))))</f>
        <v/>
      </c>
      <c r="F245" s="189" t="str">
        <f>IF(ISERROR(IF(AND(Input!$A244="",SUMPRODUCT(--(LEN(Input!$A245:'Input'!$A$1006)&gt;0))&lt;&gt;0),"Row is skipped.",IF(AND(Input!$A244="",Input!$A245=""),"", IF(Input!E244="","Data is missing.","")))),"",IF(AND(Input!$A244="",SUMPRODUCT(--(LEN(Input!$A245:'Input'!$A$1006)&gt;0))&lt;&gt;0),"Row is skipped.",IF(AND(Input!$A244="",Input!$A245=""),"", IF(Input!E244="","Data is missing.",""))))</f>
        <v/>
      </c>
      <c r="G245" s="189" t="str">
        <f>IF(ISERROR(IF(AND(Input!$A244="",SUMPRODUCT(--(LEN(Input!$A245:'Input'!$A$1006)&gt;0))&lt;&gt;0),"Row is skipped.",IF(AND(Input!$A244="",Input!$A245=""),"", IF(Input!F244="","Data is missing.","")))),"",IF(AND(Input!$A244="",SUMPRODUCT(--(LEN(Input!$A245:'Input'!$A$1006)&gt;0))&lt;&gt;0),"Row is skipped.",IF(AND(Input!$A244="",Input!$A245=""),"", IF(Input!F244="","Data is missing.",""))))</f>
        <v/>
      </c>
      <c r="H245" s="190" t="str">
        <f>IF(ISERROR(IF(AND(Input!$A244="",SUMPRODUCT(--(LEN(Input!$A245:'Input'!$A$1006)&gt;0))&lt;&gt;0),"Row is skipped.",IF(AND(Input!$A244="",Input!$A245=""),"", IF(Input!G244="","Data is missing.","")))),"",IF(AND(Input!$A244="",SUMPRODUCT(--(LEN(Input!$A245:'Input'!$A$1006)&gt;0))&lt;&gt;0),"Row is skipped.",IF(AND(Input!$A244="",Input!$A245=""),"", IF(Input!G244="","Data is missing.",""))))</f>
        <v/>
      </c>
      <c r="I245" s="156"/>
      <c r="J245" s="191" t="str">
        <f>IFERROR(VLOOKUP(VLOOKUP(Input!$D244,'Measure List'!$A:$AN,40,FALSE),UIR!$A$1:$Q$27,17,FALSE),"")</f>
        <v/>
      </c>
      <c r="K245" s="192" t="str">
        <f>IFERROR(VLOOKUP(Input!$D244,'Measure List'!$A:$AN,40,FALSE),"")</f>
        <v/>
      </c>
      <c r="L245" s="156"/>
      <c r="M245" s="193" t="str">
        <f>IF(B245="","",IF(AND(Input!H244="",IFERROR(VLOOKUP(K245,UIR!$A$2:$P$21,2,FALSE),"")&lt;&gt;""),"Data is Missing.",""))</f>
        <v/>
      </c>
      <c r="N245" s="194" t="str">
        <f>IF(B245="","",IF(AND(Input!I244="",IFERROR(VLOOKUP(K245,UIR!$A$2:$P$21,3,FALSE),"")&lt;&gt;""),"Data is Missing.",""))</f>
        <v/>
      </c>
      <c r="O245" s="194" t="str">
        <f>IF(B245="","",IF(AND(Input!J244="",IFERROR(VLOOKUP(K245,UIR!$A$2:$P$21,4,FALSE),"")&lt;&gt;""),"Data is Missing.",""))</f>
        <v/>
      </c>
      <c r="P245" s="194" t="str">
        <f>IF(B245="","",IF(AND(Input!K244="",IFERROR(VLOOKUP(K245,UIR!$A$2:$P$21,5,FALSE),"")&lt;&gt;""),"Data is Missing.",""))</f>
        <v/>
      </c>
      <c r="Q245" s="194" t="str">
        <f>IF(B245="","",IF(AND(Input!L244="",IFERROR(VLOOKUP(K245,UIR!$A$2:$P$21,6,FALSE),"")&lt;&gt;""),"Data is Missing.",""))</f>
        <v/>
      </c>
      <c r="R245" s="194" t="str">
        <f>IF(B245="","",IF(AND(Input!M244="",IFERROR(VLOOKUP(K245,UIR!$A$2:$P$21,7,FALSE),"")&lt;&gt;""),"Data is Missing.",""))</f>
        <v/>
      </c>
      <c r="S245" s="194" t="str">
        <f>IF(B245="","",IF(AND(Input!P244="",IFERROR(VLOOKUP(K245,UIR!$A$2:$P$21,8,FALSE),"")&lt;&gt;""),"Data is Missing.",""))</f>
        <v/>
      </c>
      <c r="T245" s="194" t="str">
        <f>IF(B245="","",IF(AND(Input!Q244="",IFERROR(VLOOKUP(K245,UIR!$A$2:$P$21,9,FALSE),"")&lt;&gt;""),"Data is Missing.",""))</f>
        <v/>
      </c>
      <c r="U245" s="194"/>
      <c r="V245" s="194" t="str">
        <f>IF(B245="","",IF(AND(Input!S244="",IFERROR(VLOOKUP(K245,UIR!$A$2:$P$21,11,FALSE),"")&lt;&gt;""),"Data is Missing.",""))</f>
        <v/>
      </c>
      <c r="W245" s="194" t="str">
        <f>IF(B245="","",IF(AND(Input!T244="",IFERROR(VLOOKUP(K245,UIR!$A$2:$P$21,12,FALSE),"")&lt;&gt;""),"Data is Missing.",""))</f>
        <v/>
      </c>
      <c r="X245" s="194" t="str">
        <f>IF(B245="","",IF(AND(Input!V244="",IFERROR(VLOOKUP(K245,UIR!$A$2:$P$21,13,FALSE),"")&lt;&gt;""),"Data is Missing.",""))</f>
        <v/>
      </c>
      <c r="Y245" s="194" t="str">
        <f>IF(B245="","",IF(AND(Input!W244="",IFERROR(VLOOKUP(K245,UIR!$A$2:$P$21,14,FALSE),"")&lt;&gt;""),"Data is Missing.",""))</f>
        <v/>
      </c>
      <c r="Z245" s="194" t="str">
        <f>IF(B245="","",IF(AND(Input!X244="",IFERROR(VLOOKUP(K245,UIR!$A$2:$P$21,15,FALSE),"")&lt;&gt;""),"Data is Missing.",""))</f>
        <v/>
      </c>
      <c r="AA245" s="195" t="str">
        <f>IF(B245="","",IF(AND(Input!Y244="",IFERROR(VLOOKUP(K245,UIR!$A$2:$P$21,16,FALSE),"")&lt;&gt;""),"Data is Missing.",""))</f>
        <v/>
      </c>
      <c r="AC245" s="202" t="str">
        <f>IF(ISERROR(IF(Input!D244="","",IF(ISERROR(VLOOKUP(Input!D244,'Measure List'!$A$2:$A$30000,1,0)),"Invalid RefNo",""))),"",IF(Input!D244="","",IF(ISERROR(VLOOKUP(Input!D244,'Measure List'!$A$2:$A$30000,1,0)),"Invalid RefNo","")))</f>
        <v/>
      </c>
      <c r="AD245" s="156"/>
      <c r="AE245" s="156"/>
      <c r="AF245" s="156"/>
      <c r="AG245" s="156"/>
      <c r="AH245" s="156"/>
      <c r="AI245" s="156"/>
      <c r="AJ245" s="156"/>
      <c r="AK245" s="156"/>
      <c r="AL245" s="203" t="str">
        <f>IF(COUNTIF(Dropdowns!$K$2:$K$7,Input!S244)&gt;0,"",IF(Input!S244="","","Invalid Type"))</f>
        <v/>
      </c>
      <c r="AN245" s="204" t="str">
        <f>IF(Input!C244="","",IF(ISNUMBER(VALUE(Input!C244)),"","Needs to be a number."))</f>
        <v/>
      </c>
      <c r="AO245" s="205" t="str">
        <f>IF(Input!E244="","",IF(ISNUMBER(VALUE(Input!E244)),"","Needs to be a number."))</f>
        <v/>
      </c>
      <c r="AP245" s="205" t="str">
        <f>IF(Input!N244="","",IF(ISNUMBER(VALUE(Input!N244)),"","Needs to be a number."))</f>
        <v/>
      </c>
      <c r="AQ245" s="205" t="str">
        <f>IF(Input!O244="","",IF(ISNUMBER(VALUE(Input!O244)),"","Needs to be a number."))</f>
        <v/>
      </c>
      <c r="AR245" s="205" t="str">
        <f>IF(Input!V244="","",IF(ISNUMBER(VALUE(Input!V244)),"","Needs to be a number."))</f>
        <v/>
      </c>
      <c r="AS245" s="205" t="str">
        <f>IF(Input!W244="","",IF(ISNUMBER(VALUE(Input!W244)),"","Needs to be a number."))</f>
        <v/>
      </c>
      <c r="AT245" s="205" t="str">
        <f>IF(Input!X244="","",IF(ISNUMBER(VALUE(Input!X244)),"","Needs to be a number."))</f>
        <v/>
      </c>
      <c r="AU245" s="206" t="str">
        <f>IF(Input!Y244="","",IF(ISNUMBER(VALUE(Input!Y244)),"","Needs to be a number."))</f>
        <v/>
      </c>
      <c r="AV245" s="207"/>
      <c r="AW245" s="259" t="str">
        <f>IF(OR(VALUE(Input!C244)&lt;0,VALUE(Input!C244)&gt;100), "Invalid EEI %","")</f>
        <v/>
      </c>
      <c r="AX245" s="207"/>
      <c r="AY245" s="278" t="str">
        <f>IF(Input!E244="","",IF(VALUE(Input!E244)=0,"Do not enter 0.",""))</f>
        <v/>
      </c>
    </row>
    <row r="246" spans="2:51" x14ac:dyDescent="0.3">
      <c r="B246" s="188" t="str">
        <f>Input!A245</f>
        <v/>
      </c>
      <c r="C246" s="189" t="str">
        <f>IF(ISERROR(IF(AND(Input!$A245="",SUMPRODUCT(--(LEN(Input!$A246:'Input'!$A$1006)&gt;0))&lt;&gt;0),"Row is skipped.",IF(AND(Input!$A245="",Input!$A246=""),"", IF(Input!B245="","Data is missing.","")))),"",IF(AND(Input!$A245="",SUMPRODUCT(--(LEN(Input!$A246:'Input'!$A$1006)&gt;0))&lt;&gt;0),"Row is skipped.",IF(AND(Input!$A245="",Input!$A246=""),"", IF(Input!B245="","Data is missing.",""))))</f>
        <v/>
      </c>
      <c r="D246" s="189" t="str">
        <f>IF(ISERROR(IF(AND(Input!$A245="",SUMPRODUCT(--(LEN(Input!$A246:'Input'!$A$1006)&gt;0))&lt;&gt;0),"Row is skipped.",IF(AND(Input!$A245="",Input!$A246=""),"", IF(Input!C245="","Data is missing.","")))),"",IF(AND(Input!$A245="",SUMPRODUCT(--(LEN(Input!$A246:'Input'!$A$1006)&gt;0))&lt;&gt;0),"Row is skipped.",IF(AND(Input!$A245="",Input!$A246=""),"", IF(Input!C245="","Data is missing.",""))))</f>
        <v/>
      </c>
      <c r="E246" s="189" t="str">
        <f>IF(ISERROR(IF(AND(Input!$A245="",SUMPRODUCT(--(LEN(Input!$A246:'Input'!$A$1006)&gt;0))&lt;&gt;0),"Row is skipped.",IF(AND(Input!$A245="",Input!$A246=""),"", IF(Input!D245="","Data is missing.","")))),"",IF(AND(Input!$A245="",SUMPRODUCT(--(LEN(Input!$A246:'Input'!$A$1006)&gt;0))&lt;&gt;0),"Row is skipped.",IF(AND(Input!$A245="",Input!$A246=""),"", IF(Input!D245="","Data is missing.",""))))</f>
        <v/>
      </c>
      <c r="F246" s="189" t="str">
        <f>IF(ISERROR(IF(AND(Input!$A245="",SUMPRODUCT(--(LEN(Input!$A246:'Input'!$A$1006)&gt;0))&lt;&gt;0),"Row is skipped.",IF(AND(Input!$A245="",Input!$A246=""),"", IF(Input!E245="","Data is missing.","")))),"",IF(AND(Input!$A245="",SUMPRODUCT(--(LEN(Input!$A246:'Input'!$A$1006)&gt;0))&lt;&gt;0),"Row is skipped.",IF(AND(Input!$A245="",Input!$A246=""),"", IF(Input!E245="","Data is missing.",""))))</f>
        <v/>
      </c>
      <c r="G246" s="189" t="str">
        <f>IF(ISERROR(IF(AND(Input!$A245="",SUMPRODUCT(--(LEN(Input!$A246:'Input'!$A$1006)&gt;0))&lt;&gt;0),"Row is skipped.",IF(AND(Input!$A245="",Input!$A246=""),"", IF(Input!F245="","Data is missing.","")))),"",IF(AND(Input!$A245="",SUMPRODUCT(--(LEN(Input!$A246:'Input'!$A$1006)&gt;0))&lt;&gt;0),"Row is skipped.",IF(AND(Input!$A245="",Input!$A246=""),"", IF(Input!F245="","Data is missing.",""))))</f>
        <v/>
      </c>
      <c r="H246" s="190" t="str">
        <f>IF(ISERROR(IF(AND(Input!$A245="",SUMPRODUCT(--(LEN(Input!$A246:'Input'!$A$1006)&gt;0))&lt;&gt;0),"Row is skipped.",IF(AND(Input!$A245="",Input!$A246=""),"", IF(Input!G245="","Data is missing.","")))),"",IF(AND(Input!$A245="",SUMPRODUCT(--(LEN(Input!$A246:'Input'!$A$1006)&gt;0))&lt;&gt;0),"Row is skipped.",IF(AND(Input!$A245="",Input!$A246=""),"", IF(Input!G245="","Data is missing.",""))))</f>
        <v/>
      </c>
      <c r="I246" s="156"/>
      <c r="J246" s="191" t="str">
        <f>IFERROR(VLOOKUP(VLOOKUP(Input!$D245,'Measure List'!$A:$AN,40,FALSE),UIR!$A$1:$Q$27,17,FALSE),"")</f>
        <v/>
      </c>
      <c r="K246" s="192" t="str">
        <f>IFERROR(VLOOKUP(Input!$D245,'Measure List'!$A:$AN,40,FALSE),"")</f>
        <v/>
      </c>
      <c r="L246" s="156"/>
      <c r="M246" s="193" t="str">
        <f>IF(B246="","",IF(AND(Input!H245="",IFERROR(VLOOKUP(K246,UIR!$A$2:$P$21,2,FALSE),"")&lt;&gt;""),"Data is Missing.",""))</f>
        <v/>
      </c>
      <c r="N246" s="194" t="str">
        <f>IF(B246="","",IF(AND(Input!I245="",IFERROR(VLOOKUP(K246,UIR!$A$2:$P$21,3,FALSE),"")&lt;&gt;""),"Data is Missing.",""))</f>
        <v/>
      </c>
      <c r="O246" s="194" t="str">
        <f>IF(B246="","",IF(AND(Input!J245="",IFERROR(VLOOKUP(K246,UIR!$A$2:$P$21,4,FALSE),"")&lt;&gt;""),"Data is Missing.",""))</f>
        <v/>
      </c>
      <c r="P246" s="194" t="str">
        <f>IF(B246="","",IF(AND(Input!K245="",IFERROR(VLOOKUP(K246,UIR!$A$2:$P$21,5,FALSE),"")&lt;&gt;""),"Data is Missing.",""))</f>
        <v/>
      </c>
      <c r="Q246" s="194" t="str">
        <f>IF(B246="","",IF(AND(Input!L245="",IFERROR(VLOOKUP(K246,UIR!$A$2:$P$21,6,FALSE),"")&lt;&gt;""),"Data is Missing.",""))</f>
        <v/>
      </c>
      <c r="R246" s="194" t="str">
        <f>IF(B246="","",IF(AND(Input!M245="",IFERROR(VLOOKUP(K246,UIR!$A$2:$P$21,7,FALSE),"")&lt;&gt;""),"Data is Missing.",""))</f>
        <v/>
      </c>
      <c r="S246" s="194" t="str">
        <f>IF(B246="","",IF(AND(Input!P245="",IFERROR(VLOOKUP(K246,UIR!$A$2:$P$21,8,FALSE),"")&lt;&gt;""),"Data is Missing.",""))</f>
        <v/>
      </c>
      <c r="T246" s="194" t="str">
        <f>IF(B246="","",IF(AND(Input!Q245="",IFERROR(VLOOKUP(K246,UIR!$A$2:$P$21,9,FALSE),"")&lt;&gt;""),"Data is Missing.",""))</f>
        <v/>
      </c>
      <c r="U246" s="194"/>
      <c r="V246" s="194" t="str">
        <f>IF(B246="","",IF(AND(Input!S245="",IFERROR(VLOOKUP(K246,UIR!$A$2:$P$21,11,FALSE),"")&lt;&gt;""),"Data is Missing.",""))</f>
        <v/>
      </c>
      <c r="W246" s="194" t="str">
        <f>IF(B246="","",IF(AND(Input!T245="",IFERROR(VLOOKUP(K246,UIR!$A$2:$P$21,12,FALSE),"")&lt;&gt;""),"Data is Missing.",""))</f>
        <v/>
      </c>
      <c r="X246" s="194" t="str">
        <f>IF(B246="","",IF(AND(Input!V245="",IFERROR(VLOOKUP(K246,UIR!$A$2:$P$21,13,FALSE),"")&lt;&gt;""),"Data is Missing.",""))</f>
        <v/>
      </c>
      <c r="Y246" s="194" t="str">
        <f>IF(B246="","",IF(AND(Input!W245="",IFERROR(VLOOKUP(K246,UIR!$A$2:$P$21,14,FALSE),"")&lt;&gt;""),"Data is Missing.",""))</f>
        <v/>
      </c>
      <c r="Z246" s="194" t="str">
        <f>IF(B246="","",IF(AND(Input!X245="",IFERROR(VLOOKUP(K246,UIR!$A$2:$P$21,15,FALSE),"")&lt;&gt;""),"Data is Missing.",""))</f>
        <v/>
      </c>
      <c r="AA246" s="195" t="str">
        <f>IF(B246="","",IF(AND(Input!Y245="",IFERROR(VLOOKUP(K246,UIR!$A$2:$P$21,16,FALSE),"")&lt;&gt;""),"Data is Missing.",""))</f>
        <v/>
      </c>
      <c r="AC246" s="202" t="str">
        <f>IF(ISERROR(IF(Input!D245="","",IF(ISERROR(VLOOKUP(Input!D245,'Measure List'!$A$2:$A$30000,1,0)),"Invalid RefNo",""))),"",IF(Input!D245="","",IF(ISERROR(VLOOKUP(Input!D245,'Measure List'!$A$2:$A$30000,1,0)),"Invalid RefNo","")))</f>
        <v/>
      </c>
      <c r="AD246" s="156"/>
      <c r="AE246" s="156"/>
      <c r="AF246" s="156"/>
      <c r="AG246" s="156"/>
      <c r="AH246" s="156"/>
      <c r="AI246" s="156"/>
      <c r="AJ246" s="156"/>
      <c r="AK246" s="156"/>
      <c r="AL246" s="203" t="str">
        <f>IF(COUNTIF(Dropdowns!$K$2:$K$7,Input!S245)&gt;0,"",IF(Input!S245="","","Invalid Type"))</f>
        <v/>
      </c>
      <c r="AN246" s="204" t="str">
        <f>IF(Input!C245="","",IF(ISNUMBER(VALUE(Input!C245)),"","Needs to be a number."))</f>
        <v/>
      </c>
      <c r="AO246" s="205" t="str">
        <f>IF(Input!E245="","",IF(ISNUMBER(VALUE(Input!E245)),"","Needs to be a number."))</f>
        <v/>
      </c>
      <c r="AP246" s="205" t="str">
        <f>IF(Input!N245="","",IF(ISNUMBER(VALUE(Input!N245)),"","Needs to be a number."))</f>
        <v/>
      </c>
      <c r="AQ246" s="205" t="str">
        <f>IF(Input!O245="","",IF(ISNUMBER(VALUE(Input!O245)),"","Needs to be a number."))</f>
        <v/>
      </c>
      <c r="AR246" s="205" t="str">
        <f>IF(Input!V245="","",IF(ISNUMBER(VALUE(Input!V245)),"","Needs to be a number."))</f>
        <v/>
      </c>
      <c r="AS246" s="205" t="str">
        <f>IF(Input!W245="","",IF(ISNUMBER(VALUE(Input!W245)),"","Needs to be a number."))</f>
        <v/>
      </c>
      <c r="AT246" s="205" t="str">
        <f>IF(Input!X245="","",IF(ISNUMBER(VALUE(Input!X245)),"","Needs to be a number."))</f>
        <v/>
      </c>
      <c r="AU246" s="206" t="str">
        <f>IF(Input!Y245="","",IF(ISNUMBER(VALUE(Input!Y245)),"","Needs to be a number."))</f>
        <v/>
      </c>
      <c r="AV246" s="207"/>
      <c r="AW246" s="259" t="str">
        <f>IF(OR(VALUE(Input!C245)&lt;0,VALUE(Input!C245)&gt;100), "Invalid EEI %","")</f>
        <v/>
      </c>
      <c r="AX246" s="207"/>
      <c r="AY246" s="278" t="str">
        <f>IF(Input!E245="","",IF(VALUE(Input!E245)=0,"Do not enter 0.",""))</f>
        <v/>
      </c>
    </row>
    <row r="247" spans="2:51" x14ac:dyDescent="0.3">
      <c r="B247" s="188" t="str">
        <f>Input!A246</f>
        <v/>
      </c>
      <c r="C247" s="189" t="str">
        <f>IF(ISERROR(IF(AND(Input!$A246="",SUMPRODUCT(--(LEN(Input!$A247:'Input'!$A$1006)&gt;0))&lt;&gt;0),"Row is skipped.",IF(AND(Input!$A246="",Input!$A247=""),"", IF(Input!B246="","Data is missing.","")))),"",IF(AND(Input!$A246="",SUMPRODUCT(--(LEN(Input!$A247:'Input'!$A$1006)&gt;0))&lt;&gt;0),"Row is skipped.",IF(AND(Input!$A246="",Input!$A247=""),"", IF(Input!B246="","Data is missing.",""))))</f>
        <v/>
      </c>
      <c r="D247" s="189" t="str">
        <f>IF(ISERROR(IF(AND(Input!$A246="",SUMPRODUCT(--(LEN(Input!$A247:'Input'!$A$1006)&gt;0))&lt;&gt;0),"Row is skipped.",IF(AND(Input!$A246="",Input!$A247=""),"", IF(Input!C246="","Data is missing.","")))),"",IF(AND(Input!$A246="",SUMPRODUCT(--(LEN(Input!$A247:'Input'!$A$1006)&gt;0))&lt;&gt;0),"Row is skipped.",IF(AND(Input!$A246="",Input!$A247=""),"", IF(Input!C246="","Data is missing.",""))))</f>
        <v/>
      </c>
      <c r="E247" s="189" t="str">
        <f>IF(ISERROR(IF(AND(Input!$A246="",SUMPRODUCT(--(LEN(Input!$A247:'Input'!$A$1006)&gt;0))&lt;&gt;0),"Row is skipped.",IF(AND(Input!$A246="",Input!$A247=""),"", IF(Input!D246="","Data is missing.","")))),"",IF(AND(Input!$A246="",SUMPRODUCT(--(LEN(Input!$A247:'Input'!$A$1006)&gt;0))&lt;&gt;0),"Row is skipped.",IF(AND(Input!$A246="",Input!$A247=""),"", IF(Input!D246="","Data is missing.",""))))</f>
        <v/>
      </c>
      <c r="F247" s="189" t="str">
        <f>IF(ISERROR(IF(AND(Input!$A246="",SUMPRODUCT(--(LEN(Input!$A247:'Input'!$A$1006)&gt;0))&lt;&gt;0),"Row is skipped.",IF(AND(Input!$A246="",Input!$A247=""),"", IF(Input!E246="","Data is missing.","")))),"",IF(AND(Input!$A246="",SUMPRODUCT(--(LEN(Input!$A247:'Input'!$A$1006)&gt;0))&lt;&gt;0),"Row is skipped.",IF(AND(Input!$A246="",Input!$A247=""),"", IF(Input!E246="","Data is missing.",""))))</f>
        <v/>
      </c>
      <c r="G247" s="189" t="str">
        <f>IF(ISERROR(IF(AND(Input!$A246="",SUMPRODUCT(--(LEN(Input!$A247:'Input'!$A$1006)&gt;0))&lt;&gt;0),"Row is skipped.",IF(AND(Input!$A246="",Input!$A247=""),"", IF(Input!F246="","Data is missing.","")))),"",IF(AND(Input!$A246="",SUMPRODUCT(--(LEN(Input!$A247:'Input'!$A$1006)&gt;0))&lt;&gt;0),"Row is skipped.",IF(AND(Input!$A246="",Input!$A247=""),"", IF(Input!F246="","Data is missing.",""))))</f>
        <v/>
      </c>
      <c r="H247" s="190" t="str">
        <f>IF(ISERROR(IF(AND(Input!$A246="",SUMPRODUCT(--(LEN(Input!$A247:'Input'!$A$1006)&gt;0))&lt;&gt;0),"Row is skipped.",IF(AND(Input!$A246="",Input!$A247=""),"", IF(Input!G246="","Data is missing.","")))),"",IF(AND(Input!$A246="",SUMPRODUCT(--(LEN(Input!$A247:'Input'!$A$1006)&gt;0))&lt;&gt;0),"Row is skipped.",IF(AND(Input!$A246="",Input!$A247=""),"", IF(Input!G246="","Data is missing.",""))))</f>
        <v/>
      </c>
      <c r="I247" s="156"/>
      <c r="J247" s="191" t="str">
        <f>IFERROR(VLOOKUP(VLOOKUP(Input!$D246,'Measure List'!$A:$AN,40,FALSE),UIR!$A$1:$Q$27,17,FALSE),"")</f>
        <v/>
      </c>
      <c r="K247" s="192" t="str">
        <f>IFERROR(VLOOKUP(Input!$D246,'Measure List'!$A:$AN,40,FALSE),"")</f>
        <v/>
      </c>
      <c r="L247" s="156"/>
      <c r="M247" s="193" t="str">
        <f>IF(B247="","",IF(AND(Input!H246="",IFERROR(VLOOKUP(K247,UIR!$A$2:$P$21,2,FALSE),"")&lt;&gt;""),"Data is Missing.",""))</f>
        <v/>
      </c>
      <c r="N247" s="194" t="str">
        <f>IF(B247="","",IF(AND(Input!I246="",IFERROR(VLOOKUP(K247,UIR!$A$2:$P$21,3,FALSE),"")&lt;&gt;""),"Data is Missing.",""))</f>
        <v/>
      </c>
      <c r="O247" s="194" t="str">
        <f>IF(B247="","",IF(AND(Input!J246="",IFERROR(VLOOKUP(K247,UIR!$A$2:$P$21,4,FALSE),"")&lt;&gt;""),"Data is Missing.",""))</f>
        <v/>
      </c>
      <c r="P247" s="194" t="str">
        <f>IF(B247="","",IF(AND(Input!K246="",IFERROR(VLOOKUP(K247,UIR!$A$2:$P$21,5,FALSE),"")&lt;&gt;""),"Data is Missing.",""))</f>
        <v/>
      </c>
      <c r="Q247" s="194" t="str">
        <f>IF(B247="","",IF(AND(Input!L246="",IFERROR(VLOOKUP(K247,UIR!$A$2:$P$21,6,FALSE),"")&lt;&gt;""),"Data is Missing.",""))</f>
        <v/>
      </c>
      <c r="R247" s="194" t="str">
        <f>IF(B247="","",IF(AND(Input!M246="",IFERROR(VLOOKUP(K247,UIR!$A$2:$P$21,7,FALSE),"")&lt;&gt;""),"Data is Missing.",""))</f>
        <v/>
      </c>
      <c r="S247" s="194" t="str">
        <f>IF(B247="","",IF(AND(Input!P246="",IFERROR(VLOOKUP(K247,UIR!$A$2:$P$21,8,FALSE),"")&lt;&gt;""),"Data is Missing.",""))</f>
        <v/>
      </c>
      <c r="T247" s="194" t="str">
        <f>IF(B247="","",IF(AND(Input!Q246="",IFERROR(VLOOKUP(K247,UIR!$A$2:$P$21,9,FALSE),"")&lt;&gt;""),"Data is Missing.",""))</f>
        <v/>
      </c>
      <c r="U247" s="194"/>
      <c r="V247" s="194" t="str">
        <f>IF(B247="","",IF(AND(Input!S246="",IFERROR(VLOOKUP(K247,UIR!$A$2:$P$21,11,FALSE),"")&lt;&gt;""),"Data is Missing.",""))</f>
        <v/>
      </c>
      <c r="W247" s="194" t="str">
        <f>IF(B247="","",IF(AND(Input!T246="",IFERROR(VLOOKUP(K247,UIR!$A$2:$P$21,12,FALSE),"")&lt;&gt;""),"Data is Missing.",""))</f>
        <v/>
      </c>
      <c r="X247" s="194" t="str">
        <f>IF(B247="","",IF(AND(Input!V246="",IFERROR(VLOOKUP(K247,UIR!$A$2:$P$21,13,FALSE),"")&lt;&gt;""),"Data is Missing.",""))</f>
        <v/>
      </c>
      <c r="Y247" s="194" t="str">
        <f>IF(B247="","",IF(AND(Input!W246="",IFERROR(VLOOKUP(K247,UIR!$A$2:$P$21,14,FALSE),"")&lt;&gt;""),"Data is Missing.",""))</f>
        <v/>
      </c>
      <c r="Z247" s="194" t="str">
        <f>IF(B247="","",IF(AND(Input!X246="",IFERROR(VLOOKUP(K247,UIR!$A$2:$P$21,15,FALSE),"")&lt;&gt;""),"Data is Missing.",""))</f>
        <v/>
      </c>
      <c r="AA247" s="195" t="str">
        <f>IF(B247="","",IF(AND(Input!Y246="",IFERROR(VLOOKUP(K247,UIR!$A$2:$P$21,16,FALSE),"")&lt;&gt;""),"Data is Missing.",""))</f>
        <v/>
      </c>
      <c r="AC247" s="202" t="str">
        <f>IF(ISERROR(IF(Input!D246="","",IF(ISERROR(VLOOKUP(Input!D246,'Measure List'!$A$2:$A$30000,1,0)),"Invalid RefNo",""))),"",IF(Input!D246="","",IF(ISERROR(VLOOKUP(Input!D246,'Measure List'!$A$2:$A$30000,1,0)),"Invalid RefNo","")))</f>
        <v/>
      </c>
      <c r="AD247" s="156"/>
      <c r="AE247" s="156"/>
      <c r="AF247" s="156"/>
      <c r="AG247" s="156"/>
      <c r="AH247" s="156"/>
      <c r="AI247" s="156"/>
      <c r="AJ247" s="156"/>
      <c r="AK247" s="156"/>
      <c r="AL247" s="203" t="str">
        <f>IF(COUNTIF(Dropdowns!$K$2:$K$7,Input!S246)&gt;0,"",IF(Input!S246="","","Invalid Type"))</f>
        <v/>
      </c>
      <c r="AN247" s="204" t="str">
        <f>IF(Input!C246="","",IF(ISNUMBER(VALUE(Input!C246)),"","Needs to be a number."))</f>
        <v/>
      </c>
      <c r="AO247" s="205" t="str">
        <f>IF(Input!E246="","",IF(ISNUMBER(VALUE(Input!E246)),"","Needs to be a number."))</f>
        <v/>
      </c>
      <c r="AP247" s="205" t="str">
        <f>IF(Input!N246="","",IF(ISNUMBER(VALUE(Input!N246)),"","Needs to be a number."))</f>
        <v/>
      </c>
      <c r="AQ247" s="205" t="str">
        <f>IF(Input!O246="","",IF(ISNUMBER(VALUE(Input!O246)),"","Needs to be a number."))</f>
        <v/>
      </c>
      <c r="AR247" s="205" t="str">
        <f>IF(Input!V246="","",IF(ISNUMBER(VALUE(Input!V246)),"","Needs to be a number."))</f>
        <v/>
      </c>
      <c r="AS247" s="205" t="str">
        <f>IF(Input!W246="","",IF(ISNUMBER(VALUE(Input!W246)),"","Needs to be a number."))</f>
        <v/>
      </c>
      <c r="AT247" s="205" t="str">
        <f>IF(Input!X246="","",IF(ISNUMBER(VALUE(Input!X246)),"","Needs to be a number."))</f>
        <v/>
      </c>
      <c r="AU247" s="206" t="str">
        <f>IF(Input!Y246="","",IF(ISNUMBER(VALUE(Input!Y246)),"","Needs to be a number."))</f>
        <v/>
      </c>
      <c r="AV247" s="207"/>
      <c r="AW247" s="259" t="str">
        <f>IF(OR(VALUE(Input!C246)&lt;0,VALUE(Input!C246)&gt;100), "Invalid EEI %","")</f>
        <v/>
      </c>
      <c r="AX247" s="207"/>
      <c r="AY247" s="278" t="str">
        <f>IF(Input!E246="","",IF(VALUE(Input!E246)=0,"Do not enter 0.",""))</f>
        <v/>
      </c>
    </row>
    <row r="248" spans="2:51" x14ac:dyDescent="0.3">
      <c r="B248" s="188" t="str">
        <f>Input!A247</f>
        <v/>
      </c>
      <c r="C248" s="189" t="str">
        <f>IF(ISERROR(IF(AND(Input!$A247="",SUMPRODUCT(--(LEN(Input!$A248:'Input'!$A$1006)&gt;0))&lt;&gt;0),"Row is skipped.",IF(AND(Input!$A247="",Input!$A248=""),"", IF(Input!B247="","Data is missing.","")))),"",IF(AND(Input!$A247="",SUMPRODUCT(--(LEN(Input!$A248:'Input'!$A$1006)&gt;0))&lt;&gt;0),"Row is skipped.",IF(AND(Input!$A247="",Input!$A248=""),"", IF(Input!B247="","Data is missing.",""))))</f>
        <v/>
      </c>
      <c r="D248" s="189" t="str">
        <f>IF(ISERROR(IF(AND(Input!$A247="",SUMPRODUCT(--(LEN(Input!$A248:'Input'!$A$1006)&gt;0))&lt;&gt;0),"Row is skipped.",IF(AND(Input!$A247="",Input!$A248=""),"", IF(Input!C247="","Data is missing.","")))),"",IF(AND(Input!$A247="",SUMPRODUCT(--(LEN(Input!$A248:'Input'!$A$1006)&gt;0))&lt;&gt;0),"Row is skipped.",IF(AND(Input!$A247="",Input!$A248=""),"", IF(Input!C247="","Data is missing.",""))))</f>
        <v/>
      </c>
      <c r="E248" s="189" t="str">
        <f>IF(ISERROR(IF(AND(Input!$A247="",SUMPRODUCT(--(LEN(Input!$A248:'Input'!$A$1006)&gt;0))&lt;&gt;0),"Row is skipped.",IF(AND(Input!$A247="",Input!$A248=""),"", IF(Input!D247="","Data is missing.","")))),"",IF(AND(Input!$A247="",SUMPRODUCT(--(LEN(Input!$A248:'Input'!$A$1006)&gt;0))&lt;&gt;0),"Row is skipped.",IF(AND(Input!$A247="",Input!$A248=""),"", IF(Input!D247="","Data is missing.",""))))</f>
        <v/>
      </c>
      <c r="F248" s="189" t="str">
        <f>IF(ISERROR(IF(AND(Input!$A247="",SUMPRODUCT(--(LEN(Input!$A248:'Input'!$A$1006)&gt;0))&lt;&gt;0),"Row is skipped.",IF(AND(Input!$A247="",Input!$A248=""),"", IF(Input!E247="","Data is missing.","")))),"",IF(AND(Input!$A247="",SUMPRODUCT(--(LEN(Input!$A248:'Input'!$A$1006)&gt;0))&lt;&gt;0),"Row is skipped.",IF(AND(Input!$A247="",Input!$A248=""),"", IF(Input!E247="","Data is missing.",""))))</f>
        <v/>
      </c>
      <c r="G248" s="189" t="str">
        <f>IF(ISERROR(IF(AND(Input!$A247="",SUMPRODUCT(--(LEN(Input!$A248:'Input'!$A$1006)&gt;0))&lt;&gt;0),"Row is skipped.",IF(AND(Input!$A247="",Input!$A248=""),"", IF(Input!F247="","Data is missing.","")))),"",IF(AND(Input!$A247="",SUMPRODUCT(--(LEN(Input!$A248:'Input'!$A$1006)&gt;0))&lt;&gt;0),"Row is skipped.",IF(AND(Input!$A247="",Input!$A248=""),"", IF(Input!F247="","Data is missing.",""))))</f>
        <v/>
      </c>
      <c r="H248" s="190" t="str">
        <f>IF(ISERROR(IF(AND(Input!$A247="",SUMPRODUCT(--(LEN(Input!$A248:'Input'!$A$1006)&gt;0))&lt;&gt;0),"Row is skipped.",IF(AND(Input!$A247="",Input!$A248=""),"", IF(Input!G247="","Data is missing.","")))),"",IF(AND(Input!$A247="",SUMPRODUCT(--(LEN(Input!$A248:'Input'!$A$1006)&gt;0))&lt;&gt;0),"Row is skipped.",IF(AND(Input!$A247="",Input!$A248=""),"", IF(Input!G247="","Data is missing.",""))))</f>
        <v/>
      </c>
      <c r="I248" s="156"/>
      <c r="J248" s="191" t="str">
        <f>IFERROR(VLOOKUP(VLOOKUP(Input!$D247,'Measure List'!$A:$AN,40,FALSE),UIR!$A$1:$Q$27,17,FALSE),"")</f>
        <v/>
      </c>
      <c r="K248" s="192" t="str">
        <f>IFERROR(VLOOKUP(Input!$D247,'Measure List'!$A:$AN,40,FALSE),"")</f>
        <v/>
      </c>
      <c r="L248" s="156"/>
      <c r="M248" s="193" t="str">
        <f>IF(B248="","",IF(AND(Input!H247="",IFERROR(VLOOKUP(K248,UIR!$A$2:$P$21,2,FALSE),"")&lt;&gt;""),"Data is Missing.",""))</f>
        <v/>
      </c>
      <c r="N248" s="194" t="str">
        <f>IF(B248="","",IF(AND(Input!I247="",IFERROR(VLOOKUP(K248,UIR!$A$2:$P$21,3,FALSE),"")&lt;&gt;""),"Data is Missing.",""))</f>
        <v/>
      </c>
      <c r="O248" s="194" t="str">
        <f>IF(B248="","",IF(AND(Input!J247="",IFERROR(VLOOKUP(K248,UIR!$A$2:$P$21,4,FALSE),"")&lt;&gt;""),"Data is Missing.",""))</f>
        <v/>
      </c>
      <c r="P248" s="194" t="str">
        <f>IF(B248="","",IF(AND(Input!K247="",IFERROR(VLOOKUP(K248,UIR!$A$2:$P$21,5,FALSE),"")&lt;&gt;""),"Data is Missing.",""))</f>
        <v/>
      </c>
      <c r="Q248" s="194" t="str">
        <f>IF(B248="","",IF(AND(Input!L247="",IFERROR(VLOOKUP(K248,UIR!$A$2:$P$21,6,FALSE),"")&lt;&gt;""),"Data is Missing.",""))</f>
        <v/>
      </c>
      <c r="R248" s="194" t="str">
        <f>IF(B248="","",IF(AND(Input!M247="",IFERROR(VLOOKUP(K248,UIR!$A$2:$P$21,7,FALSE),"")&lt;&gt;""),"Data is Missing.",""))</f>
        <v/>
      </c>
      <c r="S248" s="194" t="str">
        <f>IF(B248="","",IF(AND(Input!P247="",IFERROR(VLOOKUP(K248,UIR!$A$2:$P$21,8,FALSE),"")&lt;&gt;""),"Data is Missing.",""))</f>
        <v/>
      </c>
      <c r="T248" s="194" t="str">
        <f>IF(B248="","",IF(AND(Input!Q247="",IFERROR(VLOOKUP(K248,UIR!$A$2:$P$21,9,FALSE),"")&lt;&gt;""),"Data is Missing.",""))</f>
        <v/>
      </c>
      <c r="U248" s="194"/>
      <c r="V248" s="194" t="str">
        <f>IF(B248="","",IF(AND(Input!S247="",IFERROR(VLOOKUP(K248,UIR!$A$2:$P$21,11,FALSE),"")&lt;&gt;""),"Data is Missing.",""))</f>
        <v/>
      </c>
      <c r="W248" s="194" t="str">
        <f>IF(B248="","",IF(AND(Input!T247="",IFERROR(VLOOKUP(K248,UIR!$A$2:$P$21,12,FALSE),"")&lt;&gt;""),"Data is Missing.",""))</f>
        <v/>
      </c>
      <c r="X248" s="194" t="str">
        <f>IF(B248="","",IF(AND(Input!V247="",IFERROR(VLOOKUP(K248,UIR!$A$2:$P$21,13,FALSE),"")&lt;&gt;""),"Data is Missing.",""))</f>
        <v/>
      </c>
      <c r="Y248" s="194" t="str">
        <f>IF(B248="","",IF(AND(Input!W247="",IFERROR(VLOOKUP(K248,UIR!$A$2:$P$21,14,FALSE),"")&lt;&gt;""),"Data is Missing.",""))</f>
        <v/>
      </c>
      <c r="Z248" s="194" t="str">
        <f>IF(B248="","",IF(AND(Input!X247="",IFERROR(VLOOKUP(K248,UIR!$A$2:$P$21,15,FALSE),"")&lt;&gt;""),"Data is Missing.",""))</f>
        <v/>
      </c>
      <c r="AA248" s="195" t="str">
        <f>IF(B248="","",IF(AND(Input!Y247="",IFERROR(VLOOKUP(K248,UIR!$A$2:$P$21,16,FALSE),"")&lt;&gt;""),"Data is Missing.",""))</f>
        <v/>
      </c>
      <c r="AC248" s="202" t="str">
        <f>IF(ISERROR(IF(Input!D247="","",IF(ISERROR(VLOOKUP(Input!D247,'Measure List'!$A$2:$A$30000,1,0)),"Invalid RefNo",""))),"",IF(Input!D247="","",IF(ISERROR(VLOOKUP(Input!D247,'Measure List'!$A$2:$A$30000,1,0)),"Invalid RefNo","")))</f>
        <v/>
      </c>
      <c r="AD248" s="156"/>
      <c r="AE248" s="156"/>
      <c r="AF248" s="156"/>
      <c r="AG248" s="156"/>
      <c r="AH248" s="156"/>
      <c r="AI248" s="156"/>
      <c r="AJ248" s="156"/>
      <c r="AK248" s="156"/>
      <c r="AL248" s="203" t="str">
        <f>IF(COUNTIF(Dropdowns!$K$2:$K$7,Input!S247)&gt;0,"",IF(Input!S247="","","Invalid Type"))</f>
        <v/>
      </c>
      <c r="AN248" s="204" t="str">
        <f>IF(Input!C247="","",IF(ISNUMBER(VALUE(Input!C247)),"","Needs to be a number."))</f>
        <v/>
      </c>
      <c r="AO248" s="205" t="str">
        <f>IF(Input!E247="","",IF(ISNUMBER(VALUE(Input!E247)),"","Needs to be a number."))</f>
        <v/>
      </c>
      <c r="AP248" s="205" t="str">
        <f>IF(Input!N247="","",IF(ISNUMBER(VALUE(Input!N247)),"","Needs to be a number."))</f>
        <v/>
      </c>
      <c r="AQ248" s="205" t="str">
        <f>IF(Input!O247="","",IF(ISNUMBER(VALUE(Input!O247)),"","Needs to be a number."))</f>
        <v/>
      </c>
      <c r="AR248" s="205" t="str">
        <f>IF(Input!V247="","",IF(ISNUMBER(VALUE(Input!V247)),"","Needs to be a number."))</f>
        <v/>
      </c>
      <c r="AS248" s="205" t="str">
        <f>IF(Input!W247="","",IF(ISNUMBER(VALUE(Input!W247)),"","Needs to be a number."))</f>
        <v/>
      </c>
      <c r="AT248" s="205" t="str">
        <f>IF(Input!X247="","",IF(ISNUMBER(VALUE(Input!X247)),"","Needs to be a number."))</f>
        <v/>
      </c>
      <c r="AU248" s="206" t="str">
        <f>IF(Input!Y247="","",IF(ISNUMBER(VALUE(Input!Y247)),"","Needs to be a number."))</f>
        <v/>
      </c>
      <c r="AV248" s="207"/>
      <c r="AW248" s="259" t="str">
        <f>IF(OR(VALUE(Input!C247)&lt;0,VALUE(Input!C247)&gt;100), "Invalid EEI %","")</f>
        <v/>
      </c>
      <c r="AX248" s="207"/>
      <c r="AY248" s="278" t="str">
        <f>IF(Input!E247="","",IF(VALUE(Input!E247)=0,"Do not enter 0.",""))</f>
        <v/>
      </c>
    </row>
    <row r="249" spans="2:51" x14ac:dyDescent="0.3">
      <c r="B249" s="188" t="str">
        <f>Input!A248</f>
        <v/>
      </c>
      <c r="C249" s="189" t="str">
        <f>IF(ISERROR(IF(AND(Input!$A248="",SUMPRODUCT(--(LEN(Input!$A249:'Input'!$A$1006)&gt;0))&lt;&gt;0),"Row is skipped.",IF(AND(Input!$A248="",Input!$A249=""),"", IF(Input!B248="","Data is missing.","")))),"",IF(AND(Input!$A248="",SUMPRODUCT(--(LEN(Input!$A249:'Input'!$A$1006)&gt;0))&lt;&gt;0),"Row is skipped.",IF(AND(Input!$A248="",Input!$A249=""),"", IF(Input!B248="","Data is missing.",""))))</f>
        <v/>
      </c>
      <c r="D249" s="189" t="str">
        <f>IF(ISERROR(IF(AND(Input!$A248="",SUMPRODUCT(--(LEN(Input!$A249:'Input'!$A$1006)&gt;0))&lt;&gt;0),"Row is skipped.",IF(AND(Input!$A248="",Input!$A249=""),"", IF(Input!C248="","Data is missing.","")))),"",IF(AND(Input!$A248="",SUMPRODUCT(--(LEN(Input!$A249:'Input'!$A$1006)&gt;0))&lt;&gt;0),"Row is skipped.",IF(AND(Input!$A248="",Input!$A249=""),"", IF(Input!C248="","Data is missing.",""))))</f>
        <v/>
      </c>
      <c r="E249" s="189" t="str">
        <f>IF(ISERROR(IF(AND(Input!$A248="",SUMPRODUCT(--(LEN(Input!$A249:'Input'!$A$1006)&gt;0))&lt;&gt;0),"Row is skipped.",IF(AND(Input!$A248="",Input!$A249=""),"", IF(Input!D248="","Data is missing.","")))),"",IF(AND(Input!$A248="",SUMPRODUCT(--(LEN(Input!$A249:'Input'!$A$1006)&gt;0))&lt;&gt;0),"Row is skipped.",IF(AND(Input!$A248="",Input!$A249=""),"", IF(Input!D248="","Data is missing.",""))))</f>
        <v/>
      </c>
      <c r="F249" s="189" t="str">
        <f>IF(ISERROR(IF(AND(Input!$A248="",SUMPRODUCT(--(LEN(Input!$A249:'Input'!$A$1006)&gt;0))&lt;&gt;0),"Row is skipped.",IF(AND(Input!$A248="",Input!$A249=""),"", IF(Input!E248="","Data is missing.","")))),"",IF(AND(Input!$A248="",SUMPRODUCT(--(LEN(Input!$A249:'Input'!$A$1006)&gt;0))&lt;&gt;0),"Row is skipped.",IF(AND(Input!$A248="",Input!$A249=""),"", IF(Input!E248="","Data is missing.",""))))</f>
        <v/>
      </c>
      <c r="G249" s="189" t="str">
        <f>IF(ISERROR(IF(AND(Input!$A248="",SUMPRODUCT(--(LEN(Input!$A249:'Input'!$A$1006)&gt;0))&lt;&gt;0),"Row is skipped.",IF(AND(Input!$A248="",Input!$A249=""),"", IF(Input!F248="","Data is missing.","")))),"",IF(AND(Input!$A248="",SUMPRODUCT(--(LEN(Input!$A249:'Input'!$A$1006)&gt;0))&lt;&gt;0),"Row is skipped.",IF(AND(Input!$A248="",Input!$A249=""),"", IF(Input!F248="","Data is missing.",""))))</f>
        <v/>
      </c>
      <c r="H249" s="190" t="str">
        <f>IF(ISERROR(IF(AND(Input!$A248="",SUMPRODUCT(--(LEN(Input!$A249:'Input'!$A$1006)&gt;0))&lt;&gt;0),"Row is skipped.",IF(AND(Input!$A248="",Input!$A249=""),"", IF(Input!G248="","Data is missing.","")))),"",IF(AND(Input!$A248="",SUMPRODUCT(--(LEN(Input!$A249:'Input'!$A$1006)&gt;0))&lt;&gt;0),"Row is skipped.",IF(AND(Input!$A248="",Input!$A249=""),"", IF(Input!G248="","Data is missing.",""))))</f>
        <v/>
      </c>
      <c r="I249" s="156"/>
      <c r="J249" s="191" t="str">
        <f>IFERROR(VLOOKUP(VLOOKUP(Input!$D248,'Measure List'!$A:$AN,40,FALSE),UIR!$A$1:$Q$27,17,FALSE),"")</f>
        <v/>
      </c>
      <c r="K249" s="192" t="str">
        <f>IFERROR(VLOOKUP(Input!$D248,'Measure List'!$A:$AN,40,FALSE),"")</f>
        <v/>
      </c>
      <c r="L249" s="156"/>
      <c r="M249" s="193" t="str">
        <f>IF(B249="","",IF(AND(Input!H248="",IFERROR(VLOOKUP(K249,UIR!$A$2:$P$21,2,FALSE),"")&lt;&gt;""),"Data is Missing.",""))</f>
        <v/>
      </c>
      <c r="N249" s="194" t="str">
        <f>IF(B249="","",IF(AND(Input!I248="",IFERROR(VLOOKUP(K249,UIR!$A$2:$P$21,3,FALSE),"")&lt;&gt;""),"Data is Missing.",""))</f>
        <v/>
      </c>
      <c r="O249" s="194" t="str">
        <f>IF(B249="","",IF(AND(Input!J248="",IFERROR(VLOOKUP(K249,UIR!$A$2:$P$21,4,FALSE),"")&lt;&gt;""),"Data is Missing.",""))</f>
        <v/>
      </c>
      <c r="P249" s="194" t="str">
        <f>IF(B249="","",IF(AND(Input!K248="",IFERROR(VLOOKUP(K249,UIR!$A$2:$P$21,5,FALSE),"")&lt;&gt;""),"Data is Missing.",""))</f>
        <v/>
      </c>
      <c r="Q249" s="194" t="str">
        <f>IF(B249="","",IF(AND(Input!L248="",IFERROR(VLOOKUP(K249,UIR!$A$2:$P$21,6,FALSE),"")&lt;&gt;""),"Data is Missing.",""))</f>
        <v/>
      </c>
      <c r="R249" s="194" t="str">
        <f>IF(B249="","",IF(AND(Input!M248="",IFERROR(VLOOKUP(K249,UIR!$A$2:$P$21,7,FALSE),"")&lt;&gt;""),"Data is Missing.",""))</f>
        <v/>
      </c>
      <c r="S249" s="194" t="str">
        <f>IF(B249="","",IF(AND(Input!P248="",IFERROR(VLOOKUP(K249,UIR!$A$2:$P$21,8,FALSE),"")&lt;&gt;""),"Data is Missing.",""))</f>
        <v/>
      </c>
      <c r="T249" s="194" t="str">
        <f>IF(B249="","",IF(AND(Input!Q248="",IFERROR(VLOOKUP(K249,UIR!$A$2:$P$21,9,FALSE),"")&lt;&gt;""),"Data is Missing.",""))</f>
        <v/>
      </c>
      <c r="U249" s="194"/>
      <c r="V249" s="194" t="str">
        <f>IF(B249="","",IF(AND(Input!S248="",IFERROR(VLOOKUP(K249,UIR!$A$2:$P$21,11,FALSE),"")&lt;&gt;""),"Data is Missing.",""))</f>
        <v/>
      </c>
      <c r="W249" s="194" t="str">
        <f>IF(B249="","",IF(AND(Input!T248="",IFERROR(VLOOKUP(K249,UIR!$A$2:$P$21,12,FALSE),"")&lt;&gt;""),"Data is Missing.",""))</f>
        <v/>
      </c>
      <c r="X249" s="194" t="str">
        <f>IF(B249="","",IF(AND(Input!V248="",IFERROR(VLOOKUP(K249,UIR!$A$2:$P$21,13,FALSE),"")&lt;&gt;""),"Data is Missing.",""))</f>
        <v/>
      </c>
      <c r="Y249" s="194" t="str">
        <f>IF(B249="","",IF(AND(Input!W248="",IFERROR(VLOOKUP(K249,UIR!$A$2:$P$21,14,FALSE),"")&lt;&gt;""),"Data is Missing.",""))</f>
        <v/>
      </c>
      <c r="Z249" s="194" t="str">
        <f>IF(B249="","",IF(AND(Input!X248="",IFERROR(VLOOKUP(K249,UIR!$A$2:$P$21,15,FALSE),"")&lt;&gt;""),"Data is Missing.",""))</f>
        <v/>
      </c>
      <c r="AA249" s="195" t="str">
        <f>IF(B249="","",IF(AND(Input!Y248="",IFERROR(VLOOKUP(K249,UIR!$A$2:$P$21,16,FALSE),"")&lt;&gt;""),"Data is Missing.",""))</f>
        <v/>
      </c>
      <c r="AC249" s="202" t="str">
        <f>IF(ISERROR(IF(Input!D248="","",IF(ISERROR(VLOOKUP(Input!D248,'Measure List'!$A$2:$A$30000,1,0)),"Invalid RefNo",""))),"",IF(Input!D248="","",IF(ISERROR(VLOOKUP(Input!D248,'Measure List'!$A$2:$A$30000,1,0)),"Invalid RefNo","")))</f>
        <v/>
      </c>
      <c r="AD249" s="156"/>
      <c r="AE249" s="156"/>
      <c r="AF249" s="156"/>
      <c r="AG249" s="156"/>
      <c r="AH249" s="156"/>
      <c r="AI249" s="156"/>
      <c r="AJ249" s="156"/>
      <c r="AK249" s="156"/>
      <c r="AL249" s="203" t="str">
        <f>IF(COUNTIF(Dropdowns!$K$2:$K$7,Input!S248)&gt;0,"",IF(Input!S248="","","Invalid Type"))</f>
        <v/>
      </c>
      <c r="AN249" s="204" t="str">
        <f>IF(Input!C248="","",IF(ISNUMBER(VALUE(Input!C248)),"","Needs to be a number."))</f>
        <v/>
      </c>
      <c r="AO249" s="205" t="str">
        <f>IF(Input!E248="","",IF(ISNUMBER(VALUE(Input!E248)),"","Needs to be a number."))</f>
        <v/>
      </c>
      <c r="AP249" s="205" t="str">
        <f>IF(Input!N248="","",IF(ISNUMBER(VALUE(Input!N248)),"","Needs to be a number."))</f>
        <v/>
      </c>
      <c r="AQ249" s="205" t="str">
        <f>IF(Input!O248="","",IF(ISNUMBER(VALUE(Input!O248)),"","Needs to be a number."))</f>
        <v/>
      </c>
      <c r="AR249" s="205" t="str">
        <f>IF(Input!V248="","",IF(ISNUMBER(VALUE(Input!V248)),"","Needs to be a number."))</f>
        <v/>
      </c>
      <c r="AS249" s="205" t="str">
        <f>IF(Input!W248="","",IF(ISNUMBER(VALUE(Input!W248)),"","Needs to be a number."))</f>
        <v/>
      </c>
      <c r="AT249" s="205" t="str">
        <f>IF(Input!X248="","",IF(ISNUMBER(VALUE(Input!X248)),"","Needs to be a number."))</f>
        <v/>
      </c>
      <c r="AU249" s="206" t="str">
        <f>IF(Input!Y248="","",IF(ISNUMBER(VALUE(Input!Y248)),"","Needs to be a number."))</f>
        <v/>
      </c>
      <c r="AV249" s="207"/>
      <c r="AW249" s="259" t="str">
        <f>IF(OR(VALUE(Input!C248)&lt;0,VALUE(Input!C248)&gt;100), "Invalid EEI %","")</f>
        <v/>
      </c>
      <c r="AX249" s="207"/>
      <c r="AY249" s="278" t="str">
        <f>IF(Input!E248="","",IF(VALUE(Input!E248)=0,"Do not enter 0.",""))</f>
        <v/>
      </c>
    </row>
    <row r="250" spans="2:51" x14ac:dyDescent="0.3">
      <c r="B250" s="188" t="str">
        <f>Input!A249</f>
        <v/>
      </c>
      <c r="C250" s="189" t="str">
        <f>IF(ISERROR(IF(AND(Input!$A249="",SUMPRODUCT(--(LEN(Input!$A250:'Input'!$A$1006)&gt;0))&lt;&gt;0),"Row is skipped.",IF(AND(Input!$A249="",Input!$A250=""),"", IF(Input!B249="","Data is missing.","")))),"",IF(AND(Input!$A249="",SUMPRODUCT(--(LEN(Input!$A250:'Input'!$A$1006)&gt;0))&lt;&gt;0),"Row is skipped.",IF(AND(Input!$A249="",Input!$A250=""),"", IF(Input!B249="","Data is missing.",""))))</f>
        <v/>
      </c>
      <c r="D250" s="189" t="str">
        <f>IF(ISERROR(IF(AND(Input!$A249="",SUMPRODUCT(--(LEN(Input!$A250:'Input'!$A$1006)&gt;0))&lt;&gt;0),"Row is skipped.",IF(AND(Input!$A249="",Input!$A250=""),"", IF(Input!C249="","Data is missing.","")))),"",IF(AND(Input!$A249="",SUMPRODUCT(--(LEN(Input!$A250:'Input'!$A$1006)&gt;0))&lt;&gt;0),"Row is skipped.",IF(AND(Input!$A249="",Input!$A250=""),"", IF(Input!C249="","Data is missing.",""))))</f>
        <v/>
      </c>
      <c r="E250" s="189" t="str">
        <f>IF(ISERROR(IF(AND(Input!$A249="",SUMPRODUCT(--(LEN(Input!$A250:'Input'!$A$1006)&gt;0))&lt;&gt;0),"Row is skipped.",IF(AND(Input!$A249="",Input!$A250=""),"", IF(Input!D249="","Data is missing.","")))),"",IF(AND(Input!$A249="",SUMPRODUCT(--(LEN(Input!$A250:'Input'!$A$1006)&gt;0))&lt;&gt;0),"Row is skipped.",IF(AND(Input!$A249="",Input!$A250=""),"", IF(Input!D249="","Data is missing.",""))))</f>
        <v/>
      </c>
      <c r="F250" s="189" t="str">
        <f>IF(ISERROR(IF(AND(Input!$A249="",SUMPRODUCT(--(LEN(Input!$A250:'Input'!$A$1006)&gt;0))&lt;&gt;0),"Row is skipped.",IF(AND(Input!$A249="",Input!$A250=""),"", IF(Input!E249="","Data is missing.","")))),"",IF(AND(Input!$A249="",SUMPRODUCT(--(LEN(Input!$A250:'Input'!$A$1006)&gt;0))&lt;&gt;0),"Row is skipped.",IF(AND(Input!$A249="",Input!$A250=""),"", IF(Input!E249="","Data is missing.",""))))</f>
        <v/>
      </c>
      <c r="G250" s="189" t="str">
        <f>IF(ISERROR(IF(AND(Input!$A249="",SUMPRODUCT(--(LEN(Input!$A250:'Input'!$A$1006)&gt;0))&lt;&gt;0),"Row is skipped.",IF(AND(Input!$A249="",Input!$A250=""),"", IF(Input!F249="","Data is missing.","")))),"",IF(AND(Input!$A249="",SUMPRODUCT(--(LEN(Input!$A250:'Input'!$A$1006)&gt;0))&lt;&gt;0),"Row is skipped.",IF(AND(Input!$A249="",Input!$A250=""),"", IF(Input!F249="","Data is missing.",""))))</f>
        <v/>
      </c>
      <c r="H250" s="190" t="str">
        <f>IF(ISERROR(IF(AND(Input!$A249="",SUMPRODUCT(--(LEN(Input!$A250:'Input'!$A$1006)&gt;0))&lt;&gt;0),"Row is skipped.",IF(AND(Input!$A249="",Input!$A250=""),"", IF(Input!G249="","Data is missing.","")))),"",IF(AND(Input!$A249="",SUMPRODUCT(--(LEN(Input!$A250:'Input'!$A$1006)&gt;0))&lt;&gt;0),"Row is skipped.",IF(AND(Input!$A249="",Input!$A250=""),"", IF(Input!G249="","Data is missing.",""))))</f>
        <v/>
      </c>
      <c r="I250" s="156"/>
      <c r="J250" s="191" t="str">
        <f>IFERROR(VLOOKUP(VLOOKUP(Input!$D249,'Measure List'!$A:$AN,40,FALSE),UIR!$A$1:$Q$27,17,FALSE),"")</f>
        <v/>
      </c>
      <c r="K250" s="192" t="str">
        <f>IFERROR(VLOOKUP(Input!$D249,'Measure List'!$A:$AN,40,FALSE),"")</f>
        <v/>
      </c>
      <c r="L250" s="156"/>
      <c r="M250" s="193" t="str">
        <f>IF(B250="","",IF(AND(Input!H249="",IFERROR(VLOOKUP(K250,UIR!$A$2:$P$21,2,FALSE),"")&lt;&gt;""),"Data is Missing.",""))</f>
        <v/>
      </c>
      <c r="N250" s="194" t="str">
        <f>IF(B250="","",IF(AND(Input!I249="",IFERROR(VLOOKUP(K250,UIR!$A$2:$P$21,3,FALSE),"")&lt;&gt;""),"Data is Missing.",""))</f>
        <v/>
      </c>
      <c r="O250" s="194" t="str">
        <f>IF(B250="","",IF(AND(Input!J249="",IFERROR(VLOOKUP(K250,UIR!$A$2:$P$21,4,FALSE),"")&lt;&gt;""),"Data is Missing.",""))</f>
        <v/>
      </c>
      <c r="P250" s="194" t="str">
        <f>IF(B250="","",IF(AND(Input!K249="",IFERROR(VLOOKUP(K250,UIR!$A$2:$P$21,5,FALSE),"")&lt;&gt;""),"Data is Missing.",""))</f>
        <v/>
      </c>
      <c r="Q250" s="194" t="str">
        <f>IF(B250="","",IF(AND(Input!L249="",IFERROR(VLOOKUP(K250,UIR!$A$2:$P$21,6,FALSE),"")&lt;&gt;""),"Data is Missing.",""))</f>
        <v/>
      </c>
      <c r="R250" s="194" t="str">
        <f>IF(B250="","",IF(AND(Input!M249="",IFERROR(VLOOKUP(K250,UIR!$A$2:$P$21,7,FALSE),"")&lt;&gt;""),"Data is Missing.",""))</f>
        <v/>
      </c>
      <c r="S250" s="194" t="str">
        <f>IF(B250="","",IF(AND(Input!P249="",IFERROR(VLOOKUP(K250,UIR!$A$2:$P$21,8,FALSE),"")&lt;&gt;""),"Data is Missing.",""))</f>
        <v/>
      </c>
      <c r="T250" s="194" t="str">
        <f>IF(B250="","",IF(AND(Input!Q249="",IFERROR(VLOOKUP(K250,UIR!$A$2:$P$21,9,FALSE),"")&lt;&gt;""),"Data is Missing.",""))</f>
        <v/>
      </c>
      <c r="U250" s="194"/>
      <c r="V250" s="194" t="str">
        <f>IF(B250="","",IF(AND(Input!S249="",IFERROR(VLOOKUP(K250,UIR!$A$2:$P$21,11,FALSE),"")&lt;&gt;""),"Data is Missing.",""))</f>
        <v/>
      </c>
      <c r="W250" s="194" t="str">
        <f>IF(B250="","",IF(AND(Input!T249="",IFERROR(VLOOKUP(K250,UIR!$A$2:$P$21,12,FALSE),"")&lt;&gt;""),"Data is Missing.",""))</f>
        <v/>
      </c>
      <c r="X250" s="194" t="str">
        <f>IF(B250="","",IF(AND(Input!V249="",IFERROR(VLOOKUP(K250,UIR!$A$2:$P$21,13,FALSE),"")&lt;&gt;""),"Data is Missing.",""))</f>
        <v/>
      </c>
      <c r="Y250" s="194" t="str">
        <f>IF(B250="","",IF(AND(Input!W249="",IFERROR(VLOOKUP(K250,UIR!$A$2:$P$21,14,FALSE),"")&lt;&gt;""),"Data is Missing.",""))</f>
        <v/>
      </c>
      <c r="Z250" s="194" t="str">
        <f>IF(B250="","",IF(AND(Input!X249="",IFERROR(VLOOKUP(K250,UIR!$A$2:$P$21,15,FALSE),"")&lt;&gt;""),"Data is Missing.",""))</f>
        <v/>
      </c>
      <c r="AA250" s="195" t="str">
        <f>IF(B250="","",IF(AND(Input!Y249="",IFERROR(VLOOKUP(K250,UIR!$A$2:$P$21,16,FALSE),"")&lt;&gt;""),"Data is Missing.",""))</f>
        <v/>
      </c>
      <c r="AC250" s="202" t="str">
        <f>IF(ISERROR(IF(Input!D249="","",IF(ISERROR(VLOOKUP(Input!D249,'Measure List'!$A$2:$A$30000,1,0)),"Invalid RefNo",""))),"",IF(Input!D249="","",IF(ISERROR(VLOOKUP(Input!D249,'Measure List'!$A$2:$A$30000,1,0)),"Invalid RefNo","")))</f>
        <v/>
      </c>
      <c r="AD250" s="156"/>
      <c r="AE250" s="156"/>
      <c r="AF250" s="156"/>
      <c r="AG250" s="156"/>
      <c r="AH250" s="156"/>
      <c r="AI250" s="156"/>
      <c r="AJ250" s="156"/>
      <c r="AK250" s="156"/>
      <c r="AL250" s="203" t="str">
        <f>IF(COUNTIF(Dropdowns!$K$2:$K$7,Input!S249)&gt;0,"",IF(Input!S249="","","Invalid Type"))</f>
        <v/>
      </c>
      <c r="AN250" s="204" t="str">
        <f>IF(Input!C249="","",IF(ISNUMBER(VALUE(Input!C249)),"","Needs to be a number."))</f>
        <v/>
      </c>
      <c r="AO250" s="205" t="str">
        <f>IF(Input!E249="","",IF(ISNUMBER(VALUE(Input!E249)),"","Needs to be a number."))</f>
        <v/>
      </c>
      <c r="AP250" s="205" t="str">
        <f>IF(Input!N249="","",IF(ISNUMBER(VALUE(Input!N249)),"","Needs to be a number."))</f>
        <v/>
      </c>
      <c r="AQ250" s="205" t="str">
        <f>IF(Input!O249="","",IF(ISNUMBER(VALUE(Input!O249)),"","Needs to be a number."))</f>
        <v/>
      </c>
      <c r="AR250" s="205" t="str">
        <f>IF(Input!V249="","",IF(ISNUMBER(VALUE(Input!V249)),"","Needs to be a number."))</f>
        <v/>
      </c>
      <c r="AS250" s="205" t="str">
        <f>IF(Input!W249="","",IF(ISNUMBER(VALUE(Input!W249)),"","Needs to be a number."))</f>
        <v/>
      </c>
      <c r="AT250" s="205" t="str">
        <f>IF(Input!X249="","",IF(ISNUMBER(VALUE(Input!X249)),"","Needs to be a number."))</f>
        <v/>
      </c>
      <c r="AU250" s="206" t="str">
        <f>IF(Input!Y249="","",IF(ISNUMBER(VALUE(Input!Y249)),"","Needs to be a number."))</f>
        <v/>
      </c>
      <c r="AV250" s="207"/>
      <c r="AW250" s="259" t="str">
        <f>IF(OR(VALUE(Input!C249)&lt;0,VALUE(Input!C249)&gt;100), "Invalid EEI %","")</f>
        <v/>
      </c>
      <c r="AX250" s="207"/>
      <c r="AY250" s="278" t="str">
        <f>IF(Input!E249="","",IF(VALUE(Input!E249)=0,"Do not enter 0.",""))</f>
        <v/>
      </c>
    </row>
    <row r="251" spans="2:51" x14ac:dyDescent="0.3">
      <c r="B251" s="188" t="str">
        <f>Input!A250</f>
        <v/>
      </c>
      <c r="C251" s="189" t="str">
        <f>IF(ISERROR(IF(AND(Input!$A250="",SUMPRODUCT(--(LEN(Input!$A251:'Input'!$A$1006)&gt;0))&lt;&gt;0),"Row is skipped.",IF(AND(Input!$A250="",Input!$A251=""),"", IF(Input!B250="","Data is missing.","")))),"",IF(AND(Input!$A250="",SUMPRODUCT(--(LEN(Input!$A251:'Input'!$A$1006)&gt;0))&lt;&gt;0),"Row is skipped.",IF(AND(Input!$A250="",Input!$A251=""),"", IF(Input!B250="","Data is missing.",""))))</f>
        <v/>
      </c>
      <c r="D251" s="189" t="str">
        <f>IF(ISERROR(IF(AND(Input!$A250="",SUMPRODUCT(--(LEN(Input!$A251:'Input'!$A$1006)&gt;0))&lt;&gt;0),"Row is skipped.",IF(AND(Input!$A250="",Input!$A251=""),"", IF(Input!C250="","Data is missing.","")))),"",IF(AND(Input!$A250="",SUMPRODUCT(--(LEN(Input!$A251:'Input'!$A$1006)&gt;0))&lt;&gt;0),"Row is skipped.",IF(AND(Input!$A250="",Input!$A251=""),"", IF(Input!C250="","Data is missing.",""))))</f>
        <v/>
      </c>
      <c r="E251" s="189" t="str">
        <f>IF(ISERROR(IF(AND(Input!$A250="",SUMPRODUCT(--(LEN(Input!$A251:'Input'!$A$1006)&gt;0))&lt;&gt;0),"Row is skipped.",IF(AND(Input!$A250="",Input!$A251=""),"", IF(Input!D250="","Data is missing.","")))),"",IF(AND(Input!$A250="",SUMPRODUCT(--(LEN(Input!$A251:'Input'!$A$1006)&gt;0))&lt;&gt;0),"Row is skipped.",IF(AND(Input!$A250="",Input!$A251=""),"", IF(Input!D250="","Data is missing.",""))))</f>
        <v/>
      </c>
      <c r="F251" s="189" t="str">
        <f>IF(ISERROR(IF(AND(Input!$A250="",SUMPRODUCT(--(LEN(Input!$A251:'Input'!$A$1006)&gt;0))&lt;&gt;0),"Row is skipped.",IF(AND(Input!$A250="",Input!$A251=""),"", IF(Input!E250="","Data is missing.","")))),"",IF(AND(Input!$A250="",SUMPRODUCT(--(LEN(Input!$A251:'Input'!$A$1006)&gt;0))&lt;&gt;0),"Row is skipped.",IF(AND(Input!$A250="",Input!$A251=""),"", IF(Input!E250="","Data is missing.",""))))</f>
        <v/>
      </c>
      <c r="G251" s="189" t="str">
        <f>IF(ISERROR(IF(AND(Input!$A250="",SUMPRODUCT(--(LEN(Input!$A251:'Input'!$A$1006)&gt;0))&lt;&gt;0),"Row is skipped.",IF(AND(Input!$A250="",Input!$A251=""),"", IF(Input!F250="","Data is missing.","")))),"",IF(AND(Input!$A250="",SUMPRODUCT(--(LEN(Input!$A251:'Input'!$A$1006)&gt;0))&lt;&gt;0),"Row is skipped.",IF(AND(Input!$A250="",Input!$A251=""),"", IF(Input!F250="","Data is missing.",""))))</f>
        <v/>
      </c>
      <c r="H251" s="190" t="str">
        <f>IF(ISERROR(IF(AND(Input!$A250="",SUMPRODUCT(--(LEN(Input!$A251:'Input'!$A$1006)&gt;0))&lt;&gt;0),"Row is skipped.",IF(AND(Input!$A250="",Input!$A251=""),"", IF(Input!G250="","Data is missing.","")))),"",IF(AND(Input!$A250="",SUMPRODUCT(--(LEN(Input!$A251:'Input'!$A$1006)&gt;0))&lt;&gt;0),"Row is skipped.",IF(AND(Input!$A250="",Input!$A251=""),"", IF(Input!G250="","Data is missing.",""))))</f>
        <v/>
      </c>
      <c r="I251" s="156"/>
      <c r="J251" s="191" t="str">
        <f>IFERROR(VLOOKUP(VLOOKUP(Input!$D250,'Measure List'!$A:$AN,40,FALSE),UIR!$A$1:$Q$27,17,FALSE),"")</f>
        <v/>
      </c>
      <c r="K251" s="192" t="str">
        <f>IFERROR(VLOOKUP(Input!$D250,'Measure List'!$A:$AN,40,FALSE),"")</f>
        <v/>
      </c>
      <c r="L251" s="156"/>
      <c r="M251" s="193" t="str">
        <f>IF(B251="","",IF(AND(Input!H250="",IFERROR(VLOOKUP(K251,UIR!$A$2:$P$21,2,FALSE),"")&lt;&gt;""),"Data is Missing.",""))</f>
        <v/>
      </c>
      <c r="N251" s="194" t="str">
        <f>IF(B251="","",IF(AND(Input!I250="",IFERROR(VLOOKUP(K251,UIR!$A$2:$P$21,3,FALSE),"")&lt;&gt;""),"Data is Missing.",""))</f>
        <v/>
      </c>
      <c r="O251" s="194" t="str">
        <f>IF(B251="","",IF(AND(Input!J250="",IFERROR(VLOOKUP(K251,UIR!$A$2:$P$21,4,FALSE),"")&lt;&gt;""),"Data is Missing.",""))</f>
        <v/>
      </c>
      <c r="P251" s="194" t="str">
        <f>IF(B251="","",IF(AND(Input!K250="",IFERROR(VLOOKUP(K251,UIR!$A$2:$P$21,5,FALSE),"")&lt;&gt;""),"Data is Missing.",""))</f>
        <v/>
      </c>
      <c r="Q251" s="194" t="str">
        <f>IF(B251="","",IF(AND(Input!L250="",IFERROR(VLOOKUP(K251,UIR!$A$2:$P$21,6,FALSE),"")&lt;&gt;""),"Data is Missing.",""))</f>
        <v/>
      </c>
      <c r="R251" s="194" t="str">
        <f>IF(B251="","",IF(AND(Input!M250="",IFERROR(VLOOKUP(K251,UIR!$A$2:$P$21,7,FALSE),"")&lt;&gt;""),"Data is Missing.",""))</f>
        <v/>
      </c>
      <c r="S251" s="194" t="str">
        <f>IF(B251="","",IF(AND(Input!P250="",IFERROR(VLOOKUP(K251,UIR!$A$2:$P$21,8,FALSE),"")&lt;&gt;""),"Data is Missing.",""))</f>
        <v/>
      </c>
      <c r="T251" s="194" t="str">
        <f>IF(B251="","",IF(AND(Input!Q250="",IFERROR(VLOOKUP(K251,UIR!$A$2:$P$21,9,FALSE),"")&lt;&gt;""),"Data is Missing.",""))</f>
        <v/>
      </c>
      <c r="U251" s="194"/>
      <c r="V251" s="194" t="str">
        <f>IF(B251="","",IF(AND(Input!S250="",IFERROR(VLOOKUP(K251,UIR!$A$2:$P$21,11,FALSE),"")&lt;&gt;""),"Data is Missing.",""))</f>
        <v/>
      </c>
      <c r="W251" s="194" t="str">
        <f>IF(B251="","",IF(AND(Input!T250="",IFERROR(VLOOKUP(K251,UIR!$A$2:$P$21,12,FALSE),"")&lt;&gt;""),"Data is Missing.",""))</f>
        <v/>
      </c>
      <c r="X251" s="194" t="str">
        <f>IF(B251="","",IF(AND(Input!V250="",IFERROR(VLOOKUP(K251,UIR!$A$2:$P$21,13,FALSE),"")&lt;&gt;""),"Data is Missing.",""))</f>
        <v/>
      </c>
      <c r="Y251" s="194" t="str">
        <f>IF(B251="","",IF(AND(Input!W250="",IFERROR(VLOOKUP(K251,UIR!$A$2:$P$21,14,FALSE),"")&lt;&gt;""),"Data is Missing.",""))</f>
        <v/>
      </c>
      <c r="Z251" s="194" t="str">
        <f>IF(B251="","",IF(AND(Input!X250="",IFERROR(VLOOKUP(K251,UIR!$A$2:$P$21,15,FALSE),"")&lt;&gt;""),"Data is Missing.",""))</f>
        <v/>
      </c>
      <c r="AA251" s="195" t="str">
        <f>IF(B251="","",IF(AND(Input!Y250="",IFERROR(VLOOKUP(K251,UIR!$A$2:$P$21,16,FALSE),"")&lt;&gt;""),"Data is Missing.",""))</f>
        <v/>
      </c>
      <c r="AC251" s="202" t="str">
        <f>IF(ISERROR(IF(Input!D250="","",IF(ISERROR(VLOOKUP(Input!D250,'Measure List'!$A$2:$A$30000,1,0)),"Invalid RefNo",""))),"",IF(Input!D250="","",IF(ISERROR(VLOOKUP(Input!D250,'Measure List'!$A$2:$A$30000,1,0)),"Invalid RefNo","")))</f>
        <v/>
      </c>
      <c r="AD251" s="156"/>
      <c r="AE251" s="156"/>
      <c r="AF251" s="156"/>
      <c r="AG251" s="156"/>
      <c r="AH251" s="156"/>
      <c r="AI251" s="156"/>
      <c r="AJ251" s="156"/>
      <c r="AK251" s="156"/>
      <c r="AL251" s="203" t="str">
        <f>IF(COUNTIF(Dropdowns!$K$2:$K$7,Input!S250)&gt;0,"",IF(Input!S250="","","Invalid Type"))</f>
        <v/>
      </c>
      <c r="AN251" s="204" t="str">
        <f>IF(Input!C250="","",IF(ISNUMBER(VALUE(Input!C250)),"","Needs to be a number."))</f>
        <v/>
      </c>
      <c r="AO251" s="205" t="str">
        <f>IF(Input!E250="","",IF(ISNUMBER(VALUE(Input!E250)),"","Needs to be a number."))</f>
        <v/>
      </c>
      <c r="AP251" s="205" t="str">
        <f>IF(Input!N250="","",IF(ISNUMBER(VALUE(Input!N250)),"","Needs to be a number."))</f>
        <v/>
      </c>
      <c r="AQ251" s="205" t="str">
        <f>IF(Input!O250="","",IF(ISNUMBER(VALUE(Input!O250)),"","Needs to be a number."))</f>
        <v/>
      </c>
      <c r="AR251" s="205" t="str">
        <f>IF(Input!V250="","",IF(ISNUMBER(VALUE(Input!V250)),"","Needs to be a number."))</f>
        <v/>
      </c>
      <c r="AS251" s="205" t="str">
        <f>IF(Input!W250="","",IF(ISNUMBER(VALUE(Input!W250)),"","Needs to be a number."))</f>
        <v/>
      </c>
      <c r="AT251" s="205" t="str">
        <f>IF(Input!X250="","",IF(ISNUMBER(VALUE(Input!X250)),"","Needs to be a number."))</f>
        <v/>
      </c>
      <c r="AU251" s="206" t="str">
        <f>IF(Input!Y250="","",IF(ISNUMBER(VALUE(Input!Y250)),"","Needs to be a number."))</f>
        <v/>
      </c>
      <c r="AV251" s="207"/>
      <c r="AW251" s="259" t="str">
        <f>IF(OR(VALUE(Input!C250)&lt;0,VALUE(Input!C250)&gt;100), "Invalid EEI %","")</f>
        <v/>
      </c>
      <c r="AX251" s="207"/>
      <c r="AY251" s="278" t="str">
        <f>IF(Input!E250="","",IF(VALUE(Input!E250)=0,"Do not enter 0.",""))</f>
        <v/>
      </c>
    </row>
    <row r="252" spans="2:51" x14ac:dyDescent="0.3">
      <c r="B252" s="188" t="str">
        <f>Input!A251</f>
        <v/>
      </c>
      <c r="C252" s="189" t="str">
        <f>IF(ISERROR(IF(AND(Input!$A251="",SUMPRODUCT(--(LEN(Input!$A252:'Input'!$A$1006)&gt;0))&lt;&gt;0),"Row is skipped.",IF(AND(Input!$A251="",Input!$A252=""),"", IF(Input!B251="","Data is missing.","")))),"",IF(AND(Input!$A251="",SUMPRODUCT(--(LEN(Input!$A252:'Input'!$A$1006)&gt;0))&lt;&gt;0),"Row is skipped.",IF(AND(Input!$A251="",Input!$A252=""),"", IF(Input!B251="","Data is missing.",""))))</f>
        <v/>
      </c>
      <c r="D252" s="189" t="str">
        <f>IF(ISERROR(IF(AND(Input!$A251="",SUMPRODUCT(--(LEN(Input!$A252:'Input'!$A$1006)&gt;0))&lt;&gt;0),"Row is skipped.",IF(AND(Input!$A251="",Input!$A252=""),"", IF(Input!C251="","Data is missing.","")))),"",IF(AND(Input!$A251="",SUMPRODUCT(--(LEN(Input!$A252:'Input'!$A$1006)&gt;0))&lt;&gt;0),"Row is skipped.",IF(AND(Input!$A251="",Input!$A252=""),"", IF(Input!C251="","Data is missing.",""))))</f>
        <v/>
      </c>
      <c r="E252" s="189" t="str">
        <f>IF(ISERROR(IF(AND(Input!$A251="",SUMPRODUCT(--(LEN(Input!$A252:'Input'!$A$1006)&gt;0))&lt;&gt;0),"Row is skipped.",IF(AND(Input!$A251="",Input!$A252=""),"", IF(Input!D251="","Data is missing.","")))),"",IF(AND(Input!$A251="",SUMPRODUCT(--(LEN(Input!$A252:'Input'!$A$1006)&gt;0))&lt;&gt;0),"Row is skipped.",IF(AND(Input!$A251="",Input!$A252=""),"", IF(Input!D251="","Data is missing.",""))))</f>
        <v/>
      </c>
      <c r="F252" s="189" t="str">
        <f>IF(ISERROR(IF(AND(Input!$A251="",SUMPRODUCT(--(LEN(Input!$A252:'Input'!$A$1006)&gt;0))&lt;&gt;0),"Row is skipped.",IF(AND(Input!$A251="",Input!$A252=""),"", IF(Input!E251="","Data is missing.","")))),"",IF(AND(Input!$A251="",SUMPRODUCT(--(LEN(Input!$A252:'Input'!$A$1006)&gt;0))&lt;&gt;0),"Row is skipped.",IF(AND(Input!$A251="",Input!$A252=""),"", IF(Input!E251="","Data is missing.",""))))</f>
        <v/>
      </c>
      <c r="G252" s="189" t="str">
        <f>IF(ISERROR(IF(AND(Input!$A251="",SUMPRODUCT(--(LEN(Input!$A252:'Input'!$A$1006)&gt;0))&lt;&gt;0),"Row is skipped.",IF(AND(Input!$A251="",Input!$A252=""),"", IF(Input!F251="","Data is missing.","")))),"",IF(AND(Input!$A251="",SUMPRODUCT(--(LEN(Input!$A252:'Input'!$A$1006)&gt;0))&lt;&gt;0),"Row is skipped.",IF(AND(Input!$A251="",Input!$A252=""),"", IF(Input!F251="","Data is missing.",""))))</f>
        <v/>
      </c>
      <c r="H252" s="190" t="str">
        <f>IF(ISERROR(IF(AND(Input!$A251="",SUMPRODUCT(--(LEN(Input!$A252:'Input'!$A$1006)&gt;0))&lt;&gt;0),"Row is skipped.",IF(AND(Input!$A251="",Input!$A252=""),"", IF(Input!G251="","Data is missing.","")))),"",IF(AND(Input!$A251="",SUMPRODUCT(--(LEN(Input!$A252:'Input'!$A$1006)&gt;0))&lt;&gt;0),"Row is skipped.",IF(AND(Input!$A251="",Input!$A252=""),"", IF(Input!G251="","Data is missing.",""))))</f>
        <v/>
      </c>
      <c r="I252" s="156"/>
      <c r="J252" s="191" t="str">
        <f>IFERROR(VLOOKUP(VLOOKUP(Input!$D251,'Measure List'!$A:$AN,40,FALSE),UIR!$A$1:$Q$27,17,FALSE),"")</f>
        <v/>
      </c>
      <c r="K252" s="192" t="str">
        <f>IFERROR(VLOOKUP(Input!$D251,'Measure List'!$A:$AN,40,FALSE),"")</f>
        <v/>
      </c>
      <c r="L252" s="156"/>
      <c r="M252" s="193" t="str">
        <f>IF(B252="","",IF(AND(Input!H251="",IFERROR(VLOOKUP(K252,UIR!$A$2:$P$21,2,FALSE),"")&lt;&gt;""),"Data is Missing.",""))</f>
        <v/>
      </c>
      <c r="N252" s="194" t="str">
        <f>IF(B252="","",IF(AND(Input!I251="",IFERROR(VLOOKUP(K252,UIR!$A$2:$P$21,3,FALSE),"")&lt;&gt;""),"Data is Missing.",""))</f>
        <v/>
      </c>
      <c r="O252" s="194" t="str">
        <f>IF(B252="","",IF(AND(Input!J251="",IFERROR(VLOOKUP(K252,UIR!$A$2:$P$21,4,FALSE),"")&lt;&gt;""),"Data is Missing.",""))</f>
        <v/>
      </c>
      <c r="P252" s="194" t="str">
        <f>IF(B252="","",IF(AND(Input!K251="",IFERROR(VLOOKUP(K252,UIR!$A$2:$P$21,5,FALSE),"")&lt;&gt;""),"Data is Missing.",""))</f>
        <v/>
      </c>
      <c r="Q252" s="194" t="str">
        <f>IF(B252="","",IF(AND(Input!L251="",IFERROR(VLOOKUP(K252,UIR!$A$2:$P$21,6,FALSE),"")&lt;&gt;""),"Data is Missing.",""))</f>
        <v/>
      </c>
      <c r="R252" s="194" t="str">
        <f>IF(B252="","",IF(AND(Input!M251="",IFERROR(VLOOKUP(K252,UIR!$A$2:$P$21,7,FALSE),"")&lt;&gt;""),"Data is Missing.",""))</f>
        <v/>
      </c>
      <c r="S252" s="194" t="str">
        <f>IF(B252="","",IF(AND(Input!P251="",IFERROR(VLOOKUP(K252,UIR!$A$2:$P$21,8,FALSE),"")&lt;&gt;""),"Data is Missing.",""))</f>
        <v/>
      </c>
      <c r="T252" s="194" t="str">
        <f>IF(B252="","",IF(AND(Input!Q251="",IFERROR(VLOOKUP(K252,UIR!$A$2:$P$21,9,FALSE),"")&lt;&gt;""),"Data is Missing.",""))</f>
        <v/>
      </c>
      <c r="U252" s="194"/>
      <c r="V252" s="194" t="str">
        <f>IF(B252="","",IF(AND(Input!S251="",IFERROR(VLOOKUP(K252,UIR!$A$2:$P$21,11,FALSE),"")&lt;&gt;""),"Data is Missing.",""))</f>
        <v/>
      </c>
      <c r="W252" s="194" t="str">
        <f>IF(B252="","",IF(AND(Input!T251="",IFERROR(VLOOKUP(K252,UIR!$A$2:$P$21,12,FALSE),"")&lt;&gt;""),"Data is Missing.",""))</f>
        <v/>
      </c>
      <c r="X252" s="194" t="str">
        <f>IF(B252="","",IF(AND(Input!V251="",IFERROR(VLOOKUP(K252,UIR!$A$2:$P$21,13,FALSE),"")&lt;&gt;""),"Data is Missing.",""))</f>
        <v/>
      </c>
      <c r="Y252" s="194" t="str">
        <f>IF(B252="","",IF(AND(Input!W251="",IFERROR(VLOOKUP(K252,UIR!$A$2:$P$21,14,FALSE),"")&lt;&gt;""),"Data is Missing.",""))</f>
        <v/>
      </c>
      <c r="Z252" s="194" t="str">
        <f>IF(B252="","",IF(AND(Input!X251="",IFERROR(VLOOKUP(K252,UIR!$A$2:$P$21,15,FALSE),"")&lt;&gt;""),"Data is Missing.",""))</f>
        <v/>
      </c>
      <c r="AA252" s="195" t="str">
        <f>IF(B252="","",IF(AND(Input!Y251="",IFERROR(VLOOKUP(K252,UIR!$A$2:$P$21,16,FALSE),"")&lt;&gt;""),"Data is Missing.",""))</f>
        <v/>
      </c>
      <c r="AC252" s="202" t="str">
        <f>IF(ISERROR(IF(Input!D251="","",IF(ISERROR(VLOOKUP(Input!D251,'Measure List'!$A$2:$A$30000,1,0)),"Invalid RefNo",""))),"",IF(Input!D251="","",IF(ISERROR(VLOOKUP(Input!D251,'Measure List'!$A$2:$A$30000,1,0)),"Invalid RefNo","")))</f>
        <v/>
      </c>
      <c r="AD252" s="156"/>
      <c r="AE252" s="156"/>
      <c r="AF252" s="156"/>
      <c r="AG252" s="156"/>
      <c r="AH252" s="156"/>
      <c r="AI252" s="156"/>
      <c r="AJ252" s="156"/>
      <c r="AK252" s="156"/>
      <c r="AL252" s="203" t="str">
        <f>IF(COUNTIF(Dropdowns!$K$2:$K$7,Input!S251)&gt;0,"",IF(Input!S251="","","Invalid Type"))</f>
        <v/>
      </c>
      <c r="AN252" s="204" t="str">
        <f>IF(Input!C251="","",IF(ISNUMBER(VALUE(Input!C251)),"","Needs to be a number."))</f>
        <v/>
      </c>
      <c r="AO252" s="205" t="str">
        <f>IF(Input!E251="","",IF(ISNUMBER(VALUE(Input!E251)),"","Needs to be a number."))</f>
        <v/>
      </c>
      <c r="AP252" s="205" t="str">
        <f>IF(Input!N251="","",IF(ISNUMBER(VALUE(Input!N251)),"","Needs to be a number."))</f>
        <v/>
      </c>
      <c r="AQ252" s="205" t="str">
        <f>IF(Input!O251="","",IF(ISNUMBER(VALUE(Input!O251)),"","Needs to be a number."))</f>
        <v/>
      </c>
      <c r="AR252" s="205" t="str">
        <f>IF(Input!V251="","",IF(ISNUMBER(VALUE(Input!V251)),"","Needs to be a number."))</f>
        <v/>
      </c>
      <c r="AS252" s="205" t="str">
        <f>IF(Input!W251="","",IF(ISNUMBER(VALUE(Input!W251)),"","Needs to be a number."))</f>
        <v/>
      </c>
      <c r="AT252" s="205" t="str">
        <f>IF(Input!X251="","",IF(ISNUMBER(VALUE(Input!X251)),"","Needs to be a number."))</f>
        <v/>
      </c>
      <c r="AU252" s="206" t="str">
        <f>IF(Input!Y251="","",IF(ISNUMBER(VALUE(Input!Y251)),"","Needs to be a number."))</f>
        <v/>
      </c>
      <c r="AV252" s="207"/>
      <c r="AW252" s="259" t="str">
        <f>IF(OR(VALUE(Input!C251)&lt;0,VALUE(Input!C251)&gt;100), "Invalid EEI %","")</f>
        <v/>
      </c>
      <c r="AX252" s="207"/>
      <c r="AY252" s="278" t="str">
        <f>IF(Input!E251="","",IF(VALUE(Input!E251)=0,"Do not enter 0.",""))</f>
        <v/>
      </c>
    </row>
    <row r="253" spans="2:51" x14ac:dyDescent="0.3">
      <c r="B253" s="188" t="str">
        <f>Input!A252</f>
        <v/>
      </c>
      <c r="C253" s="189" t="str">
        <f>IF(ISERROR(IF(AND(Input!$A252="",SUMPRODUCT(--(LEN(Input!$A253:'Input'!$A$1006)&gt;0))&lt;&gt;0),"Row is skipped.",IF(AND(Input!$A252="",Input!$A253=""),"", IF(Input!B252="","Data is missing.","")))),"",IF(AND(Input!$A252="",SUMPRODUCT(--(LEN(Input!$A253:'Input'!$A$1006)&gt;0))&lt;&gt;0),"Row is skipped.",IF(AND(Input!$A252="",Input!$A253=""),"", IF(Input!B252="","Data is missing.",""))))</f>
        <v/>
      </c>
      <c r="D253" s="189" t="str">
        <f>IF(ISERROR(IF(AND(Input!$A252="",SUMPRODUCT(--(LEN(Input!$A253:'Input'!$A$1006)&gt;0))&lt;&gt;0),"Row is skipped.",IF(AND(Input!$A252="",Input!$A253=""),"", IF(Input!C252="","Data is missing.","")))),"",IF(AND(Input!$A252="",SUMPRODUCT(--(LEN(Input!$A253:'Input'!$A$1006)&gt;0))&lt;&gt;0),"Row is skipped.",IF(AND(Input!$A252="",Input!$A253=""),"", IF(Input!C252="","Data is missing.",""))))</f>
        <v/>
      </c>
      <c r="E253" s="189" t="str">
        <f>IF(ISERROR(IF(AND(Input!$A252="",SUMPRODUCT(--(LEN(Input!$A253:'Input'!$A$1006)&gt;0))&lt;&gt;0),"Row is skipped.",IF(AND(Input!$A252="",Input!$A253=""),"", IF(Input!D252="","Data is missing.","")))),"",IF(AND(Input!$A252="",SUMPRODUCT(--(LEN(Input!$A253:'Input'!$A$1006)&gt;0))&lt;&gt;0),"Row is skipped.",IF(AND(Input!$A252="",Input!$A253=""),"", IF(Input!D252="","Data is missing.",""))))</f>
        <v/>
      </c>
      <c r="F253" s="189" t="str">
        <f>IF(ISERROR(IF(AND(Input!$A252="",SUMPRODUCT(--(LEN(Input!$A253:'Input'!$A$1006)&gt;0))&lt;&gt;0),"Row is skipped.",IF(AND(Input!$A252="",Input!$A253=""),"", IF(Input!E252="","Data is missing.","")))),"",IF(AND(Input!$A252="",SUMPRODUCT(--(LEN(Input!$A253:'Input'!$A$1006)&gt;0))&lt;&gt;0),"Row is skipped.",IF(AND(Input!$A252="",Input!$A253=""),"", IF(Input!E252="","Data is missing.",""))))</f>
        <v/>
      </c>
      <c r="G253" s="189" t="str">
        <f>IF(ISERROR(IF(AND(Input!$A252="",SUMPRODUCT(--(LEN(Input!$A253:'Input'!$A$1006)&gt;0))&lt;&gt;0),"Row is skipped.",IF(AND(Input!$A252="",Input!$A253=""),"", IF(Input!F252="","Data is missing.","")))),"",IF(AND(Input!$A252="",SUMPRODUCT(--(LEN(Input!$A253:'Input'!$A$1006)&gt;0))&lt;&gt;0),"Row is skipped.",IF(AND(Input!$A252="",Input!$A253=""),"", IF(Input!F252="","Data is missing.",""))))</f>
        <v/>
      </c>
      <c r="H253" s="190" t="str">
        <f>IF(ISERROR(IF(AND(Input!$A252="",SUMPRODUCT(--(LEN(Input!$A253:'Input'!$A$1006)&gt;0))&lt;&gt;0),"Row is skipped.",IF(AND(Input!$A252="",Input!$A253=""),"", IF(Input!G252="","Data is missing.","")))),"",IF(AND(Input!$A252="",SUMPRODUCT(--(LEN(Input!$A253:'Input'!$A$1006)&gt;0))&lt;&gt;0),"Row is skipped.",IF(AND(Input!$A252="",Input!$A253=""),"", IF(Input!G252="","Data is missing.",""))))</f>
        <v/>
      </c>
      <c r="I253" s="156"/>
      <c r="J253" s="191" t="str">
        <f>IFERROR(VLOOKUP(VLOOKUP(Input!$D252,'Measure List'!$A:$AN,40,FALSE),UIR!$A$1:$Q$27,17,FALSE),"")</f>
        <v/>
      </c>
      <c r="K253" s="192" t="str">
        <f>IFERROR(VLOOKUP(Input!$D252,'Measure List'!$A:$AN,40,FALSE),"")</f>
        <v/>
      </c>
      <c r="L253" s="156"/>
      <c r="M253" s="193" t="str">
        <f>IF(B253="","",IF(AND(Input!H252="",IFERROR(VLOOKUP(K253,UIR!$A$2:$P$21,2,FALSE),"")&lt;&gt;""),"Data is Missing.",""))</f>
        <v/>
      </c>
      <c r="N253" s="194" t="str">
        <f>IF(B253="","",IF(AND(Input!I252="",IFERROR(VLOOKUP(K253,UIR!$A$2:$P$21,3,FALSE),"")&lt;&gt;""),"Data is Missing.",""))</f>
        <v/>
      </c>
      <c r="O253" s="194" t="str">
        <f>IF(B253="","",IF(AND(Input!J252="",IFERROR(VLOOKUP(K253,UIR!$A$2:$P$21,4,FALSE),"")&lt;&gt;""),"Data is Missing.",""))</f>
        <v/>
      </c>
      <c r="P253" s="194" t="str">
        <f>IF(B253="","",IF(AND(Input!K252="",IFERROR(VLOOKUP(K253,UIR!$A$2:$P$21,5,FALSE),"")&lt;&gt;""),"Data is Missing.",""))</f>
        <v/>
      </c>
      <c r="Q253" s="194" t="str">
        <f>IF(B253="","",IF(AND(Input!L252="",IFERROR(VLOOKUP(K253,UIR!$A$2:$P$21,6,FALSE),"")&lt;&gt;""),"Data is Missing.",""))</f>
        <v/>
      </c>
      <c r="R253" s="194" t="str">
        <f>IF(B253="","",IF(AND(Input!M252="",IFERROR(VLOOKUP(K253,UIR!$A$2:$P$21,7,FALSE),"")&lt;&gt;""),"Data is Missing.",""))</f>
        <v/>
      </c>
      <c r="S253" s="194" t="str">
        <f>IF(B253="","",IF(AND(Input!P252="",IFERROR(VLOOKUP(K253,UIR!$A$2:$P$21,8,FALSE),"")&lt;&gt;""),"Data is Missing.",""))</f>
        <v/>
      </c>
      <c r="T253" s="194" t="str">
        <f>IF(B253="","",IF(AND(Input!Q252="",IFERROR(VLOOKUP(K253,UIR!$A$2:$P$21,9,FALSE),"")&lt;&gt;""),"Data is Missing.",""))</f>
        <v/>
      </c>
      <c r="U253" s="194"/>
      <c r="V253" s="194" t="str">
        <f>IF(B253="","",IF(AND(Input!S252="",IFERROR(VLOOKUP(K253,UIR!$A$2:$P$21,11,FALSE),"")&lt;&gt;""),"Data is Missing.",""))</f>
        <v/>
      </c>
      <c r="W253" s="194" t="str">
        <f>IF(B253="","",IF(AND(Input!T252="",IFERROR(VLOOKUP(K253,UIR!$A$2:$P$21,12,FALSE),"")&lt;&gt;""),"Data is Missing.",""))</f>
        <v/>
      </c>
      <c r="X253" s="194" t="str">
        <f>IF(B253="","",IF(AND(Input!V252="",IFERROR(VLOOKUP(K253,UIR!$A$2:$P$21,13,FALSE),"")&lt;&gt;""),"Data is Missing.",""))</f>
        <v/>
      </c>
      <c r="Y253" s="194" t="str">
        <f>IF(B253="","",IF(AND(Input!W252="",IFERROR(VLOOKUP(K253,UIR!$A$2:$P$21,14,FALSE),"")&lt;&gt;""),"Data is Missing.",""))</f>
        <v/>
      </c>
      <c r="Z253" s="194" t="str">
        <f>IF(B253="","",IF(AND(Input!X252="",IFERROR(VLOOKUP(K253,UIR!$A$2:$P$21,15,FALSE),"")&lt;&gt;""),"Data is Missing.",""))</f>
        <v/>
      </c>
      <c r="AA253" s="195" t="str">
        <f>IF(B253="","",IF(AND(Input!Y252="",IFERROR(VLOOKUP(K253,UIR!$A$2:$P$21,16,FALSE),"")&lt;&gt;""),"Data is Missing.",""))</f>
        <v/>
      </c>
      <c r="AC253" s="202" t="str">
        <f>IF(ISERROR(IF(Input!D252="","",IF(ISERROR(VLOOKUP(Input!D252,'Measure List'!$A$2:$A$30000,1,0)),"Invalid RefNo",""))),"",IF(Input!D252="","",IF(ISERROR(VLOOKUP(Input!D252,'Measure List'!$A$2:$A$30000,1,0)),"Invalid RefNo","")))</f>
        <v/>
      </c>
      <c r="AD253" s="156"/>
      <c r="AE253" s="156"/>
      <c r="AF253" s="156"/>
      <c r="AG253" s="156"/>
      <c r="AH253" s="156"/>
      <c r="AI253" s="156"/>
      <c r="AJ253" s="156"/>
      <c r="AK253" s="156"/>
      <c r="AL253" s="203" t="str">
        <f>IF(COUNTIF(Dropdowns!$K$2:$K$7,Input!S252)&gt;0,"",IF(Input!S252="","","Invalid Type"))</f>
        <v/>
      </c>
      <c r="AN253" s="204" t="str">
        <f>IF(Input!C252="","",IF(ISNUMBER(VALUE(Input!C252)),"","Needs to be a number."))</f>
        <v/>
      </c>
      <c r="AO253" s="205" t="str">
        <f>IF(Input!E252="","",IF(ISNUMBER(VALUE(Input!E252)),"","Needs to be a number."))</f>
        <v/>
      </c>
      <c r="AP253" s="205" t="str">
        <f>IF(Input!N252="","",IF(ISNUMBER(VALUE(Input!N252)),"","Needs to be a number."))</f>
        <v/>
      </c>
      <c r="AQ253" s="205" t="str">
        <f>IF(Input!O252="","",IF(ISNUMBER(VALUE(Input!O252)),"","Needs to be a number."))</f>
        <v/>
      </c>
      <c r="AR253" s="205" t="str">
        <f>IF(Input!V252="","",IF(ISNUMBER(VALUE(Input!V252)),"","Needs to be a number."))</f>
        <v/>
      </c>
      <c r="AS253" s="205" t="str">
        <f>IF(Input!W252="","",IF(ISNUMBER(VALUE(Input!W252)),"","Needs to be a number."))</f>
        <v/>
      </c>
      <c r="AT253" s="205" t="str">
        <f>IF(Input!X252="","",IF(ISNUMBER(VALUE(Input!X252)),"","Needs to be a number."))</f>
        <v/>
      </c>
      <c r="AU253" s="206" t="str">
        <f>IF(Input!Y252="","",IF(ISNUMBER(VALUE(Input!Y252)),"","Needs to be a number."))</f>
        <v/>
      </c>
      <c r="AV253" s="207"/>
      <c r="AW253" s="259" t="str">
        <f>IF(OR(VALUE(Input!C252)&lt;0,VALUE(Input!C252)&gt;100), "Invalid EEI %","")</f>
        <v/>
      </c>
      <c r="AX253" s="207"/>
      <c r="AY253" s="278" t="str">
        <f>IF(Input!E252="","",IF(VALUE(Input!E252)=0,"Do not enter 0.",""))</f>
        <v/>
      </c>
    </row>
    <row r="254" spans="2:51" x14ac:dyDescent="0.3">
      <c r="B254" s="188" t="str">
        <f>Input!A253</f>
        <v/>
      </c>
      <c r="C254" s="189" t="str">
        <f>IF(ISERROR(IF(AND(Input!$A253="",SUMPRODUCT(--(LEN(Input!$A254:'Input'!$A$1006)&gt;0))&lt;&gt;0),"Row is skipped.",IF(AND(Input!$A253="",Input!$A254=""),"", IF(Input!B253="","Data is missing.","")))),"",IF(AND(Input!$A253="",SUMPRODUCT(--(LEN(Input!$A254:'Input'!$A$1006)&gt;0))&lt;&gt;0),"Row is skipped.",IF(AND(Input!$A253="",Input!$A254=""),"", IF(Input!B253="","Data is missing.",""))))</f>
        <v/>
      </c>
      <c r="D254" s="189" t="str">
        <f>IF(ISERROR(IF(AND(Input!$A253="",SUMPRODUCT(--(LEN(Input!$A254:'Input'!$A$1006)&gt;0))&lt;&gt;0),"Row is skipped.",IF(AND(Input!$A253="",Input!$A254=""),"", IF(Input!C253="","Data is missing.","")))),"",IF(AND(Input!$A253="",SUMPRODUCT(--(LEN(Input!$A254:'Input'!$A$1006)&gt;0))&lt;&gt;0),"Row is skipped.",IF(AND(Input!$A253="",Input!$A254=""),"", IF(Input!C253="","Data is missing.",""))))</f>
        <v/>
      </c>
      <c r="E254" s="189" t="str">
        <f>IF(ISERROR(IF(AND(Input!$A253="",SUMPRODUCT(--(LEN(Input!$A254:'Input'!$A$1006)&gt;0))&lt;&gt;0),"Row is skipped.",IF(AND(Input!$A253="",Input!$A254=""),"", IF(Input!D253="","Data is missing.","")))),"",IF(AND(Input!$A253="",SUMPRODUCT(--(LEN(Input!$A254:'Input'!$A$1006)&gt;0))&lt;&gt;0),"Row is skipped.",IF(AND(Input!$A253="",Input!$A254=""),"", IF(Input!D253="","Data is missing.",""))))</f>
        <v/>
      </c>
      <c r="F254" s="189" t="str">
        <f>IF(ISERROR(IF(AND(Input!$A253="",SUMPRODUCT(--(LEN(Input!$A254:'Input'!$A$1006)&gt;0))&lt;&gt;0),"Row is skipped.",IF(AND(Input!$A253="",Input!$A254=""),"", IF(Input!E253="","Data is missing.","")))),"",IF(AND(Input!$A253="",SUMPRODUCT(--(LEN(Input!$A254:'Input'!$A$1006)&gt;0))&lt;&gt;0),"Row is skipped.",IF(AND(Input!$A253="",Input!$A254=""),"", IF(Input!E253="","Data is missing.",""))))</f>
        <v/>
      </c>
      <c r="G254" s="189" t="str">
        <f>IF(ISERROR(IF(AND(Input!$A253="",SUMPRODUCT(--(LEN(Input!$A254:'Input'!$A$1006)&gt;0))&lt;&gt;0),"Row is skipped.",IF(AND(Input!$A253="",Input!$A254=""),"", IF(Input!F253="","Data is missing.","")))),"",IF(AND(Input!$A253="",SUMPRODUCT(--(LEN(Input!$A254:'Input'!$A$1006)&gt;0))&lt;&gt;0),"Row is skipped.",IF(AND(Input!$A253="",Input!$A254=""),"", IF(Input!F253="","Data is missing.",""))))</f>
        <v/>
      </c>
      <c r="H254" s="190" t="str">
        <f>IF(ISERROR(IF(AND(Input!$A253="",SUMPRODUCT(--(LEN(Input!$A254:'Input'!$A$1006)&gt;0))&lt;&gt;0),"Row is skipped.",IF(AND(Input!$A253="",Input!$A254=""),"", IF(Input!G253="","Data is missing.","")))),"",IF(AND(Input!$A253="",SUMPRODUCT(--(LEN(Input!$A254:'Input'!$A$1006)&gt;0))&lt;&gt;0),"Row is skipped.",IF(AND(Input!$A253="",Input!$A254=""),"", IF(Input!G253="","Data is missing.",""))))</f>
        <v/>
      </c>
      <c r="I254" s="156"/>
      <c r="J254" s="191" t="str">
        <f>IFERROR(VLOOKUP(VLOOKUP(Input!$D253,'Measure List'!$A:$AN,40,FALSE),UIR!$A$1:$Q$27,17,FALSE),"")</f>
        <v/>
      </c>
      <c r="K254" s="192" t="str">
        <f>IFERROR(VLOOKUP(Input!$D253,'Measure List'!$A:$AN,40,FALSE),"")</f>
        <v/>
      </c>
      <c r="L254" s="156"/>
      <c r="M254" s="193" t="str">
        <f>IF(B254="","",IF(AND(Input!H253="",IFERROR(VLOOKUP(K254,UIR!$A$2:$P$21,2,FALSE),"")&lt;&gt;""),"Data is Missing.",""))</f>
        <v/>
      </c>
      <c r="N254" s="194" t="str">
        <f>IF(B254="","",IF(AND(Input!I253="",IFERROR(VLOOKUP(K254,UIR!$A$2:$P$21,3,FALSE),"")&lt;&gt;""),"Data is Missing.",""))</f>
        <v/>
      </c>
      <c r="O254" s="194" t="str">
        <f>IF(B254="","",IF(AND(Input!J253="",IFERROR(VLOOKUP(K254,UIR!$A$2:$P$21,4,FALSE),"")&lt;&gt;""),"Data is Missing.",""))</f>
        <v/>
      </c>
      <c r="P254" s="194" t="str">
        <f>IF(B254="","",IF(AND(Input!K253="",IFERROR(VLOOKUP(K254,UIR!$A$2:$P$21,5,FALSE),"")&lt;&gt;""),"Data is Missing.",""))</f>
        <v/>
      </c>
      <c r="Q254" s="194" t="str">
        <f>IF(B254="","",IF(AND(Input!L253="",IFERROR(VLOOKUP(K254,UIR!$A$2:$P$21,6,FALSE),"")&lt;&gt;""),"Data is Missing.",""))</f>
        <v/>
      </c>
      <c r="R254" s="194" t="str">
        <f>IF(B254="","",IF(AND(Input!M253="",IFERROR(VLOOKUP(K254,UIR!$A$2:$P$21,7,FALSE),"")&lt;&gt;""),"Data is Missing.",""))</f>
        <v/>
      </c>
      <c r="S254" s="194" t="str">
        <f>IF(B254="","",IF(AND(Input!P253="",IFERROR(VLOOKUP(K254,UIR!$A$2:$P$21,8,FALSE),"")&lt;&gt;""),"Data is Missing.",""))</f>
        <v/>
      </c>
      <c r="T254" s="194" t="str">
        <f>IF(B254="","",IF(AND(Input!Q253="",IFERROR(VLOOKUP(K254,UIR!$A$2:$P$21,9,FALSE),"")&lt;&gt;""),"Data is Missing.",""))</f>
        <v/>
      </c>
      <c r="U254" s="194"/>
      <c r="V254" s="194" t="str">
        <f>IF(B254="","",IF(AND(Input!S253="",IFERROR(VLOOKUP(K254,UIR!$A$2:$P$21,11,FALSE),"")&lt;&gt;""),"Data is Missing.",""))</f>
        <v/>
      </c>
      <c r="W254" s="194" t="str">
        <f>IF(B254="","",IF(AND(Input!T253="",IFERROR(VLOOKUP(K254,UIR!$A$2:$P$21,12,FALSE),"")&lt;&gt;""),"Data is Missing.",""))</f>
        <v/>
      </c>
      <c r="X254" s="194" t="str">
        <f>IF(B254="","",IF(AND(Input!V253="",IFERROR(VLOOKUP(K254,UIR!$A$2:$P$21,13,FALSE),"")&lt;&gt;""),"Data is Missing.",""))</f>
        <v/>
      </c>
      <c r="Y254" s="194" t="str">
        <f>IF(B254="","",IF(AND(Input!W253="",IFERROR(VLOOKUP(K254,UIR!$A$2:$P$21,14,FALSE),"")&lt;&gt;""),"Data is Missing.",""))</f>
        <v/>
      </c>
      <c r="Z254" s="194" t="str">
        <f>IF(B254="","",IF(AND(Input!X253="",IFERROR(VLOOKUP(K254,UIR!$A$2:$P$21,15,FALSE),"")&lt;&gt;""),"Data is Missing.",""))</f>
        <v/>
      </c>
      <c r="AA254" s="195" t="str">
        <f>IF(B254="","",IF(AND(Input!Y253="",IFERROR(VLOOKUP(K254,UIR!$A$2:$P$21,16,FALSE),"")&lt;&gt;""),"Data is Missing.",""))</f>
        <v/>
      </c>
      <c r="AC254" s="202" t="str">
        <f>IF(ISERROR(IF(Input!D253="","",IF(ISERROR(VLOOKUP(Input!D253,'Measure List'!$A$2:$A$30000,1,0)),"Invalid RefNo",""))),"",IF(Input!D253="","",IF(ISERROR(VLOOKUP(Input!D253,'Measure List'!$A$2:$A$30000,1,0)),"Invalid RefNo","")))</f>
        <v/>
      </c>
      <c r="AD254" s="156"/>
      <c r="AE254" s="156"/>
      <c r="AF254" s="156"/>
      <c r="AG254" s="156"/>
      <c r="AH254" s="156"/>
      <c r="AI254" s="156"/>
      <c r="AJ254" s="156"/>
      <c r="AK254" s="156"/>
      <c r="AL254" s="203" t="str">
        <f>IF(COUNTIF(Dropdowns!$K$2:$K$7,Input!S253)&gt;0,"",IF(Input!S253="","","Invalid Type"))</f>
        <v/>
      </c>
      <c r="AN254" s="204" t="str">
        <f>IF(Input!C253="","",IF(ISNUMBER(VALUE(Input!C253)),"","Needs to be a number."))</f>
        <v/>
      </c>
      <c r="AO254" s="205" t="str">
        <f>IF(Input!E253="","",IF(ISNUMBER(VALUE(Input!E253)),"","Needs to be a number."))</f>
        <v/>
      </c>
      <c r="AP254" s="205" t="str">
        <f>IF(Input!N253="","",IF(ISNUMBER(VALUE(Input!N253)),"","Needs to be a number."))</f>
        <v/>
      </c>
      <c r="AQ254" s="205" t="str">
        <f>IF(Input!O253="","",IF(ISNUMBER(VALUE(Input!O253)),"","Needs to be a number."))</f>
        <v/>
      </c>
      <c r="AR254" s="205" t="str">
        <f>IF(Input!V253="","",IF(ISNUMBER(VALUE(Input!V253)),"","Needs to be a number."))</f>
        <v/>
      </c>
      <c r="AS254" s="205" t="str">
        <f>IF(Input!W253="","",IF(ISNUMBER(VALUE(Input!W253)),"","Needs to be a number."))</f>
        <v/>
      </c>
      <c r="AT254" s="205" t="str">
        <f>IF(Input!X253="","",IF(ISNUMBER(VALUE(Input!X253)),"","Needs to be a number."))</f>
        <v/>
      </c>
      <c r="AU254" s="206" t="str">
        <f>IF(Input!Y253="","",IF(ISNUMBER(VALUE(Input!Y253)),"","Needs to be a number."))</f>
        <v/>
      </c>
      <c r="AV254" s="207"/>
      <c r="AW254" s="259" t="str">
        <f>IF(OR(VALUE(Input!C253)&lt;0,VALUE(Input!C253)&gt;100), "Invalid EEI %","")</f>
        <v/>
      </c>
      <c r="AX254" s="207"/>
      <c r="AY254" s="278" t="str">
        <f>IF(Input!E253="","",IF(VALUE(Input!E253)=0,"Do not enter 0.",""))</f>
        <v/>
      </c>
    </row>
    <row r="255" spans="2:51" x14ac:dyDescent="0.3">
      <c r="B255" s="188" t="str">
        <f>Input!A254</f>
        <v/>
      </c>
      <c r="C255" s="189" t="str">
        <f>IF(ISERROR(IF(AND(Input!$A254="",SUMPRODUCT(--(LEN(Input!$A255:'Input'!$A$1006)&gt;0))&lt;&gt;0),"Row is skipped.",IF(AND(Input!$A254="",Input!$A255=""),"", IF(Input!B254="","Data is missing.","")))),"",IF(AND(Input!$A254="",SUMPRODUCT(--(LEN(Input!$A255:'Input'!$A$1006)&gt;0))&lt;&gt;0),"Row is skipped.",IF(AND(Input!$A254="",Input!$A255=""),"", IF(Input!B254="","Data is missing.",""))))</f>
        <v/>
      </c>
      <c r="D255" s="189" t="str">
        <f>IF(ISERROR(IF(AND(Input!$A254="",SUMPRODUCT(--(LEN(Input!$A255:'Input'!$A$1006)&gt;0))&lt;&gt;0),"Row is skipped.",IF(AND(Input!$A254="",Input!$A255=""),"", IF(Input!C254="","Data is missing.","")))),"",IF(AND(Input!$A254="",SUMPRODUCT(--(LEN(Input!$A255:'Input'!$A$1006)&gt;0))&lt;&gt;0),"Row is skipped.",IF(AND(Input!$A254="",Input!$A255=""),"", IF(Input!C254="","Data is missing.",""))))</f>
        <v/>
      </c>
      <c r="E255" s="189" t="str">
        <f>IF(ISERROR(IF(AND(Input!$A254="",SUMPRODUCT(--(LEN(Input!$A255:'Input'!$A$1006)&gt;0))&lt;&gt;0),"Row is skipped.",IF(AND(Input!$A254="",Input!$A255=""),"", IF(Input!D254="","Data is missing.","")))),"",IF(AND(Input!$A254="",SUMPRODUCT(--(LEN(Input!$A255:'Input'!$A$1006)&gt;0))&lt;&gt;0),"Row is skipped.",IF(AND(Input!$A254="",Input!$A255=""),"", IF(Input!D254="","Data is missing.",""))))</f>
        <v/>
      </c>
      <c r="F255" s="189" t="str">
        <f>IF(ISERROR(IF(AND(Input!$A254="",SUMPRODUCT(--(LEN(Input!$A255:'Input'!$A$1006)&gt;0))&lt;&gt;0),"Row is skipped.",IF(AND(Input!$A254="",Input!$A255=""),"", IF(Input!E254="","Data is missing.","")))),"",IF(AND(Input!$A254="",SUMPRODUCT(--(LEN(Input!$A255:'Input'!$A$1006)&gt;0))&lt;&gt;0),"Row is skipped.",IF(AND(Input!$A254="",Input!$A255=""),"", IF(Input!E254="","Data is missing.",""))))</f>
        <v/>
      </c>
      <c r="G255" s="189" t="str">
        <f>IF(ISERROR(IF(AND(Input!$A254="",SUMPRODUCT(--(LEN(Input!$A255:'Input'!$A$1006)&gt;0))&lt;&gt;0),"Row is skipped.",IF(AND(Input!$A254="",Input!$A255=""),"", IF(Input!F254="","Data is missing.","")))),"",IF(AND(Input!$A254="",SUMPRODUCT(--(LEN(Input!$A255:'Input'!$A$1006)&gt;0))&lt;&gt;0),"Row is skipped.",IF(AND(Input!$A254="",Input!$A255=""),"", IF(Input!F254="","Data is missing.",""))))</f>
        <v/>
      </c>
      <c r="H255" s="190" t="str">
        <f>IF(ISERROR(IF(AND(Input!$A254="",SUMPRODUCT(--(LEN(Input!$A255:'Input'!$A$1006)&gt;0))&lt;&gt;0),"Row is skipped.",IF(AND(Input!$A254="",Input!$A255=""),"", IF(Input!G254="","Data is missing.","")))),"",IF(AND(Input!$A254="",SUMPRODUCT(--(LEN(Input!$A255:'Input'!$A$1006)&gt;0))&lt;&gt;0),"Row is skipped.",IF(AND(Input!$A254="",Input!$A255=""),"", IF(Input!G254="","Data is missing.",""))))</f>
        <v/>
      </c>
      <c r="I255" s="156"/>
      <c r="J255" s="191" t="str">
        <f>IFERROR(VLOOKUP(VLOOKUP(Input!$D254,'Measure List'!$A:$AN,40,FALSE),UIR!$A$1:$Q$27,17,FALSE),"")</f>
        <v/>
      </c>
      <c r="K255" s="192" t="str">
        <f>IFERROR(VLOOKUP(Input!$D254,'Measure List'!$A:$AN,40,FALSE),"")</f>
        <v/>
      </c>
      <c r="L255" s="156"/>
      <c r="M255" s="193" t="str">
        <f>IF(B255="","",IF(AND(Input!H254="",IFERROR(VLOOKUP(K255,UIR!$A$2:$P$21,2,FALSE),"")&lt;&gt;""),"Data is Missing.",""))</f>
        <v/>
      </c>
      <c r="N255" s="194" t="str">
        <f>IF(B255="","",IF(AND(Input!I254="",IFERROR(VLOOKUP(K255,UIR!$A$2:$P$21,3,FALSE),"")&lt;&gt;""),"Data is Missing.",""))</f>
        <v/>
      </c>
      <c r="O255" s="194" t="str">
        <f>IF(B255="","",IF(AND(Input!J254="",IFERROR(VLOOKUP(K255,UIR!$A$2:$P$21,4,FALSE),"")&lt;&gt;""),"Data is Missing.",""))</f>
        <v/>
      </c>
      <c r="P255" s="194" t="str">
        <f>IF(B255="","",IF(AND(Input!K254="",IFERROR(VLOOKUP(K255,UIR!$A$2:$P$21,5,FALSE),"")&lt;&gt;""),"Data is Missing.",""))</f>
        <v/>
      </c>
      <c r="Q255" s="194" t="str">
        <f>IF(B255="","",IF(AND(Input!L254="",IFERROR(VLOOKUP(K255,UIR!$A$2:$P$21,6,FALSE),"")&lt;&gt;""),"Data is Missing.",""))</f>
        <v/>
      </c>
      <c r="R255" s="194" t="str">
        <f>IF(B255="","",IF(AND(Input!M254="",IFERROR(VLOOKUP(K255,UIR!$A$2:$P$21,7,FALSE),"")&lt;&gt;""),"Data is Missing.",""))</f>
        <v/>
      </c>
      <c r="S255" s="194" t="str">
        <f>IF(B255="","",IF(AND(Input!P254="",IFERROR(VLOOKUP(K255,UIR!$A$2:$P$21,8,FALSE),"")&lt;&gt;""),"Data is Missing.",""))</f>
        <v/>
      </c>
      <c r="T255" s="194" t="str">
        <f>IF(B255="","",IF(AND(Input!Q254="",IFERROR(VLOOKUP(K255,UIR!$A$2:$P$21,9,FALSE),"")&lt;&gt;""),"Data is Missing.",""))</f>
        <v/>
      </c>
      <c r="U255" s="194"/>
      <c r="V255" s="194" t="str">
        <f>IF(B255="","",IF(AND(Input!S254="",IFERROR(VLOOKUP(K255,UIR!$A$2:$P$21,11,FALSE),"")&lt;&gt;""),"Data is Missing.",""))</f>
        <v/>
      </c>
      <c r="W255" s="194" t="str">
        <f>IF(B255="","",IF(AND(Input!T254="",IFERROR(VLOOKUP(K255,UIR!$A$2:$P$21,12,FALSE),"")&lt;&gt;""),"Data is Missing.",""))</f>
        <v/>
      </c>
      <c r="X255" s="194" t="str">
        <f>IF(B255="","",IF(AND(Input!V254="",IFERROR(VLOOKUP(K255,UIR!$A$2:$P$21,13,FALSE),"")&lt;&gt;""),"Data is Missing.",""))</f>
        <v/>
      </c>
      <c r="Y255" s="194" t="str">
        <f>IF(B255="","",IF(AND(Input!W254="",IFERROR(VLOOKUP(K255,UIR!$A$2:$P$21,14,FALSE),"")&lt;&gt;""),"Data is Missing.",""))</f>
        <v/>
      </c>
      <c r="Z255" s="194" t="str">
        <f>IF(B255="","",IF(AND(Input!X254="",IFERROR(VLOOKUP(K255,UIR!$A$2:$P$21,15,FALSE),"")&lt;&gt;""),"Data is Missing.",""))</f>
        <v/>
      </c>
      <c r="AA255" s="195" t="str">
        <f>IF(B255="","",IF(AND(Input!Y254="",IFERROR(VLOOKUP(K255,UIR!$A$2:$P$21,16,FALSE),"")&lt;&gt;""),"Data is Missing.",""))</f>
        <v/>
      </c>
      <c r="AC255" s="202" t="str">
        <f>IF(ISERROR(IF(Input!D254="","",IF(ISERROR(VLOOKUP(Input!D254,'Measure List'!$A$2:$A$30000,1,0)),"Invalid RefNo",""))),"",IF(Input!D254="","",IF(ISERROR(VLOOKUP(Input!D254,'Measure List'!$A$2:$A$30000,1,0)),"Invalid RefNo","")))</f>
        <v/>
      </c>
      <c r="AD255" s="156"/>
      <c r="AE255" s="156"/>
      <c r="AF255" s="156"/>
      <c r="AG255" s="156"/>
      <c r="AH255" s="156"/>
      <c r="AI255" s="156"/>
      <c r="AJ255" s="156"/>
      <c r="AK255" s="156"/>
      <c r="AL255" s="203" t="str">
        <f>IF(COUNTIF(Dropdowns!$K$2:$K$7,Input!S254)&gt;0,"",IF(Input!S254="","","Invalid Type"))</f>
        <v/>
      </c>
      <c r="AN255" s="204" t="str">
        <f>IF(Input!C254="","",IF(ISNUMBER(VALUE(Input!C254)),"","Needs to be a number."))</f>
        <v/>
      </c>
      <c r="AO255" s="205" t="str">
        <f>IF(Input!E254="","",IF(ISNUMBER(VALUE(Input!E254)),"","Needs to be a number."))</f>
        <v/>
      </c>
      <c r="AP255" s="205" t="str">
        <f>IF(Input!N254="","",IF(ISNUMBER(VALUE(Input!N254)),"","Needs to be a number."))</f>
        <v/>
      </c>
      <c r="AQ255" s="205" t="str">
        <f>IF(Input!O254="","",IF(ISNUMBER(VALUE(Input!O254)),"","Needs to be a number."))</f>
        <v/>
      </c>
      <c r="AR255" s="205" t="str">
        <f>IF(Input!V254="","",IF(ISNUMBER(VALUE(Input!V254)),"","Needs to be a number."))</f>
        <v/>
      </c>
      <c r="AS255" s="205" t="str">
        <f>IF(Input!W254="","",IF(ISNUMBER(VALUE(Input!W254)),"","Needs to be a number."))</f>
        <v/>
      </c>
      <c r="AT255" s="205" t="str">
        <f>IF(Input!X254="","",IF(ISNUMBER(VALUE(Input!X254)),"","Needs to be a number."))</f>
        <v/>
      </c>
      <c r="AU255" s="206" t="str">
        <f>IF(Input!Y254="","",IF(ISNUMBER(VALUE(Input!Y254)),"","Needs to be a number."))</f>
        <v/>
      </c>
      <c r="AV255" s="207"/>
      <c r="AW255" s="259" t="str">
        <f>IF(OR(VALUE(Input!C254)&lt;0,VALUE(Input!C254)&gt;100), "Invalid EEI %","")</f>
        <v/>
      </c>
      <c r="AX255" s="207"/>
      <c r="AY255" s="278" t="str">
        <f>IF(Input!E254="","",IF(VALUE(Input!E254)=0,"Do not enter 0.",""))</f>
        <v/>
      </c>
    </row>
    <row r="256" spans="2:51" x14ac:dyDescent="0.3">
      <c r="B256" s="188" t="str">
        <f>Input!A255</f>
        <v/>
      </c>
      <c r="C256" s="189" t="str">
        <f>IF(ISERROR(IF(AND(Input!$A255="",SUMPRODUCT(--(LEN(Input!$A256:'Input'!$A$1006)&gt;0))&lt;&gt;0),"Row is skipped.",IF(AND(Input!$A255="",Input!$A256=""),"", IF(Input!B255="","Data is missing.","")))),"",IF(AND(Input!$A255="",SUMPRODUCT(--(LEN(Input!$A256:'Input'!$A$1006)&gt;0))&lt;&gt;0),"Row is skipped.",IF(AND(Input!$A255="",Input!$A256=""),"", IF(Input!B255="","Data is missing.",""))))</f>
        <v/>
      </c>
      <c r="D256" s="189" t="str">
        <f>IF(ISERROR(IF(AND(Input!$A255="",SUMPRODUCT(--(LEN(Input!$A256:'Input'!$A$1006)&gt;0))&lt;&gt;0),"Row is skipped.",IF(AND(Input!$A255="",Input!$A256=""),"", IF(Input!C255="","Data is missing.","")))),"",IF(AND(Input!$A255="",SUMPRODUCT(--(LEN(Input!$A256:'Input'!$A$1006)&gt;0))&lt;&gt;0),"Row is skipped.",IF(AND(Input!$A255="",Input!$A256=""),"", IF(Input!C255="","Data is missing.",""))))</f>
        <v/>
      </c>
      <c r="E256" s="189" t="str">
        <f>IF(ISERROR(IF(AND(Input!$A255="",SUMPRODUCT(--(LEN(Input!$A256:'Input'!$A$1006)&gt;0))&lt;&gt;0),"Row is skipped.",IF(AND(Input!$A255="",Input!$A256=""),"", IF(Input!D255="","Data is missing.","")))),"",IF(AND(Input!$A255="",SUMPRODUCT(--(LEN(Input!$A256:'Input'!$A$1006)&gt;0))&lt;&gt;0),"Row is skipped.",IF(AND(Input!$A255="",Input!$A256=""),"", IF(Input!D255="","Data is missing.",""))))</f>
        <v/>
      </c>
      <c r="F256" s="189" t="str">
        <f>IF(ISERROR(IF(AND(Input!$A255="",SUMPRODUCT(--(LEN(Input!$A256:'Input'!$A$1006)&gt;0))&lt;&gt;0),"Row is skipped.",IF(AND(Input!$A255="",Input!$A256=""),"", IF(Input!E255="","Data is missing.","")))),"",IF(AND(Input!$A255="",SUMPRODUCT(--(LEN(Input!$A256:'Input'!$A$1006)&gt;0))&lt;&gt;0),"Row is skipped.",IF(AND(Input!$A255="",Input!$A256=""),"", IF(Input!E255="","Data is missing.",""))))</f>
        <v/>
      </c>
      <c r="G256" s="189" t="str">
        <f>IF(ISERROR(IF(AND(Input!$A255="",SUMPRODUCT(--(LEN(Input!$A256:'Input'!$A$1006)&gt;0))&lt;&gt;0),"Row is skipped.",IF(AND(Input!$A255="",Input!$A256=""),"", IF(Input!F255="","Data is missing.","")))),"",IF(AND(Input!$A255="",SUMPRODUCT(--(LEN(Input!$A256:'Input'!$A$1006)&gt;0))&lt;&gt;0),"Row is skipped.",IF(AND(Input!$A255="",Input!$A256=""),"", IF(Input!F255="","Data is missing.",""))))</f>
        <v/>
      </c>
      <c r="H256" s="190" t="str">
        <f>IF(ISERROR(IF(AND(Input!$A255="",SUMPRODUCT(--(LEN(Input!$A256:'Input'!$A$1006)&gt;0))&lt;&gt;0),"Row is skipped.",IF(AND(Input!$A255="",Input!$A256=""),"", IF(Input!G255="","Data is missing.","")))),"",IF(AND(Input!$A255="",SUMPRODUCT(--(LEN(Input!$A256:'Input'!$A$1006)&gt;0))&lt;&gt;0),"Row is skipped.",IF(AND(Input!$A255="",Input!$A256=""),"", IF(Input!G255="","Data is missing.",""))))</f>
        <v/>
      </c>
      <c r="I256" s="156"/>
      <c r="J256" s="191" t="str">
        <f>IFERROR(VLOOKUP(VLOOKUP(Input!$D255,'Measure List'!$A:$AN,40,FALSE),UIR!$A$1:$Q$27,17,FALSE),"")</f>
        <v/>
      </c>
      <c r="K256" s="192" t="str">
        <f>IFERROR(VLOOKUP(Input!$D255,'Measure List'!$A:$AN,40,FALSE),"")</f>
        <v/>
      </c>
      <c r="L256" s="156"/>
      <c r="M256" s="193" t="str">
        <f>IF(B256="","",IF(AND(Input!H255="",IFERROR(VLOOKUP(K256,UIR!$A$2:$P$21,2,FALSE),"")&lt;&gt;""),"Data is Missing.",""))</f>
        <v/>
      </c>
      <c r="N256" s="194" t="str">
        <f>IF(B256="","",IF(AND(Input!I255="",IFERROR(VLOOKUP(K256,UIR!$A$2:$P$21,3,FALSE),"")&lt;&gt;""),"Data is Missing.",""))</f>
        <v/>
      </c>
      <c r="O256" s="194" t="str">
        <f>IF(B256="","",IF(AND(Input!J255="",IFERROR(VLOOKUP(K256,UIR!$A$2:$P$21,4,FALSE),"")&lt;&gt;""),"Data is Missing.",""))</f>
        <v/>
      </c>
      <c r="P256" s="194" t="str">
        <f>IF(B256="","",IF(AND(Input!K255="",IFERROR(VLOOKUP(K256,UIR!$A$2:$P$21,5,FALSE),"")&lt;&gt;""),"Data is Missing.",""))</f>
        <v/>
      </c>
      <c r="Q256" s="194" t="str">
        <f>IF(B256="","",IF(AND(Input!L255="",IFERROR(VLOOKUP(K256,UIR!$A$2:$P$21,6,FALSE),"")&lt;&gt;""),"Data is Missing.",""))</f>
        <v/>
      </c>
      <c r="R256" s="194" t="str">
        <f>IF(B256="","",IF(AND(Input!M255="",IFERROR(VLOOKUP(K256,UIR!$A$2:$P$21,7,FALSE),"")&lt;&gt;""),"Data is Missing.",""))</f>
        <v/>
      </c>
      <c r="S256" s="194" t="str">
        <f>IF(B256="","",IF(AND(Input!P255="",IFERROR(VLOOKUP(K256,UIR!$A$2:$P$21,8,FALSE),"")&lt;&gt;""),"Data is Missing.",""))</f>
        <v/>
      </c>
      <c r="T256" s="194" t="str">
        <f>IF(B256="","",IF(AND(Input!Q255="",IFERROR(VLOOKUP(K256,UIR!$A$2:$P$21,9,FALSE),"")&lt;&gt;""),"Data is Missing.",""))</f>
        <v/>
      </c>
      <c r="U256" s="194"/>
      <c r="V256" s="194" t="str">
        <f>IF(B256="","",IF(AND(Input!S255="",IFERROR(VLOOKUP(K256,UIR!$A$2:$P$21,11,FALSE),"")&lt;&gt;""),"Data is Missing.",""))</f>
        <v/>
      </c>
      <c r="W256" s="194" t="str">
        <f>IF(B256="","",IF(AND(Input!T255="",IFERROR(VLOOKUP(K256,UIR!$A$2:$P$21,12,FALSE),"")&lt;&gt;""),"Data is Missing.",""))</f>
        <v/>
      </c>
      <c r="X256" s="194" t="str">
        <f>IF(B256="","",IF(AND(Input!V255="",IFERROR(VLOOKUP(K256,UIR!$A$2:$P$21,13,FALSE),"")&lt;&gt;""),"Data is Missing.",""))</f>
        <v/>
      </c>
      <c r="Y256" s="194" t="str">
        <f>IF(B256="","",IF(AND(Input!W255="",IFERROR(VLOOKUP(K256,UIR!$A$2:$P$21,14,FALSE),"")&lt;&gt;""),"Data is Missing.",""))</f>
        <v/>
      </c>
      <c r="Z256" s="194" t="str">
        <f>IF(B256="","",IF(AND(Input!X255="",IFERROR(VLOOKUP(K256,UIR!$A$2:$P$21,15,FALSE),"")&lt;&gt;""),"Data is Missing.",""))</f>
        <v/>
      </c>
      <c r="AA256" s="195" t="str">
        <f>IF(B256="","",IF(AND(Input!Y255="",IFERROR(VLOOKUP(K256,UIR!$A$2:$P$21,16,FALSE),"")&lt;&gt;""),"Data is Missing.",""))</f>
        <v/>
      </c>
      <c r="AC256" s="202" t="str">
        <f>IF(ISERROR(IF(Input!D255="","",IF(ISERROR(VLOOKUP(Input!D255,'Measure List'!$A$2:$A$30000,1,0)),"Invalid RefNo",""))),"",IF(Input!D255="","",IF(ISERROR(VLOOKUP(Input!D255,'Measure List'!$A$2:$A$30000,1,0)),"Invalid RefNo","")))</f>
        <v/>
      </c>
      <c r="AD256" s="156"/>
      <c r="AE256" s="156"/>
      <c r="AF256" s="156"/>
      <c r="AG256" s="156"/>
      <c r="AH256" s="156"/>
      <c r="AI256" s="156"/>
      <c r="AJ256" s="156"/>
      <c r="AK256" s="156"/>
      <c r="AL256" s="203" t="str">
        <f>IF(COUNTIF(Dropdowns!$K$2:$K$7,Input!S255)&gt;0,"",IF(Input!S255="","","Invalid Type"))</f>
        <v/>
      </c>
      <c r="AN256" s="204" t="str">
        <f>IF(Input!C255="","",IF(ISNUMBER(VALUE(Input!C255)),"","Needs to be a number."))</f>
        <v/>
      </c>
      <c r="AO256" s="205" t="str">
        <f>IF(Input!E255="","",IF(ISNUMBER(VALUE(Input!E255)),"","Needs to be a number."))</f>
        <v/>
      </c>
      <c r="AP256" s="205" t="str">
        <f>IF(Input!N255="","",IF(ISNUMBER(VALUE(Input!N255)),"","Needs to be a number."))</f>
        <v/>
      </c>
      <c r="AQ256" s="205" t="str">
        <f>IF(Input!O255="","",IF(ISNUMBER(VALUE(Input!O255)),"","Needs to be a number."))</f>
        <v/>
      </c>
      <c r="AR256" s="205" t="str">
        <f>IF(Input!V255="","",IF(ISNUMBER(VALUE(Input!V255)),"","Needs to be a number."))</f>
        <v/>
      </c>
      <c r="AS256" s="205" t="str">
        <f>IF(Input!W255="","",IF(ISNUMBER(VALUE(Input!W255)),"","Needs to be a number."))</f>
        <v/>
      </c>
      <c r="AT256" s="205" t="str">
        <f>IF(Input!X255="","",IF(ISNUMBER(VALUE(Input!X255)),"","Needs to be a number."))</f>
        <v/>
      </c>
      <c r="AU256" s="206" t="str">
        <f>IF(Input!Y255="","",IF(ISNUMBER(VALUE(Input!Y255)),"","Needs to be a number."))</f>
        <v/>
      </c>
      <c r="AV256" s="207"/>
      <c r="AW256" s="259" t="str">
        <f>IF(OR(VALUE(Input!C255)&lt;0,VALUE(Input!C255)&gt;100), "Invalid EEI %","")</f>
        <v/>
      </c>
      <c r="AX256" s="207"/>
      <c r="AY256" s="278" t="str">
        <f>IF(Input!E255="","",IF(VALUE(Input!E255)=0,"Do not enter 0.",""))</f>
        <v/>
      </c>
    </row>
    <row r="257" spans="2:51" x14ac:dyDescent="0.3">
      <c r="B257" s="188" t="str">
        <f>Input!A256</f>
        <v/>
      </c>
      <c r="C257" s="189" t="str">
        <f>IF(ISERROR(IF(AND(Input!$A256="",SUMPRODUCT(--(LEN(Input!$A257:'Input'!$A$1006)&gt;0))&lt;&gt;0),"Row is skipped.",IF(AND(Input!$A256="",Input!$A257=""),"", IF(Input!B256="","Data is missing.","")))),"",IF(AND(Input!$A256="",SUMPRODUCT(--(LEN(Input!$A257:'Input'!$A$1006)&gt;0))&lt;&gt;0),"Row is skipped.",IF(AND(Input!$A256="",Input!$A257=""),"", IF(Input!B256="","Data is missing.",""))))</f>
        <v/>
      </c>
      <c r="D257" s="189" t="str">
        <f>IF(ISERROR(IF(AND(Input!$A256="",SUMPRODUCT(--(LEN(Input!$A257:'Input'!$A$1006)&gt;0))&lt;&gt;0),"Row is skipped.",IF(AND(Input!$A256="",Input!$A257=""),"", IF(Input!C256="","Data is missing.","")))),"",IF(AND(Input!$A256="",SUMPRODUCT(--(LEN(Input!$A257:'Input'!$A$1006)&gt;0))&lt;&gt;0),"Row is skipped.",IF(AND(Input!$A256="",Input!$A257=""),"", IF(Input!C256="","Data is missing.",""))))</f>
        <v/>
      </c>
      <c r="E257" s="189" t="str">
        <f>IF(ISERROR(IF(AND(Input!$A256="",SUMPRODUCT(--(LEN(Input!$A257:'Input'!$A$1006)&gt;0))&lt;&gt;0),"Row is skipped.",IF(AND(Input!$A256="",Input!$A257=""),"", IF(Input!D256="","Data is missing.","")))),"",IF(AND(Input!$A256="",SUMPRODUCT(--(LEN(Input!$A257:'Input'!$A$1006)&gt;0))&lt;&gt;0),"Row is skipped.",IF(AND(Input!$A256="",Input!$A257=""),"", IF(Input!D256="","Data is missing.",""))))</f>
        <v/>
      </c>
      <c r="F257" s="189" t="str">
        <f>IF(ISERROR(IF(AND(Input!$A256="",SUMPRODUCT(--(LEN(Input!$A257:'Input'!$A$1006)&gt;0))&lt;&gt;0),"Row is skipped.",IF(AND(Input!$A256="",Input!$A257=""),"", IF(Input!E256="","Data is missing.","")))),"",IF(AND(Input!$A256="",SUMPRODUCT(--(LEN(Input!$A257:'Input'!$A$1006)&gt;0))&lt;&gt;0),"Row is skipped.",IF(AND(Input!$A256="",Input!$A257=""),"", IF(Input!E256="","Data is missing.",""))))</f>
        <v/>
      </c>
      <c r="G257" s="189" t="str">
        <f>IF(ISERROR(IF(AND(Input!$A256="",SUMPRODUCT(--(LEN(Input!$A257:'Input'!$A$1006)&gt;0))&lt;&gt;0),"Row is skipped.",IF(AND(Input!$A256="",Input!$A257=""),"", IF(Input!F256="","Data is missing.","")))),"",IF(AND(Input!$A256="",SUMPRODUCT(--(LEN(Input!$A257:'Input'!$A$1006)&gt;0))&lt;&gt;0),"Row is skipped.",IF(AND(Input!$A256="",Input!$A257=""),"", IF(Input!F256="","Data is missing.",""))))</f>
        <v/>
      </c>
      <c r="H257" s="190" t="str">
        <f>IF(ISERROR(IF(AND(Input!$A256="",SUMPRODUCT(--(LEN(Input!$A257:'Input'!$A$1006)&gt;0))&lt;&gt;0),"Row is skipped.",IF(AND(Input!$A256="",Input!$A257=""),"", IF(Input!G256="","Data is missing.","")))),"",IF(AND(Input!$A256="",SUMPRODUCT(--(LEN(Input!$A257:'Input'!$A$1006)&gt;0))&lt;&gt;0),"Row is skipped.",IF(AND(Input!$A256="",Input!$A257=""),"", IF(Input!G256="","Data is missing.",""))))</f>
        <v/>
      </c>
      <c r="I257" s="156"/>
      <c r="J257" s="191" t="str">
        <f>IFERROR(VLOOKUP(VLOOKUP(Input!$D256,'Measure List'!$A:$AN,40,FALSE),UIR!$A$1:$Q$27,17,FALSE),"")</f>
        <v/>
      </c>
      <c r="K257" s="192" t="str">
        <f>IFERROR(VLOOKUP(Input!$D256,'Measure List'!$A:$AN,40,FALSE),"")</f>
        <v/>
      </c>
      <c r="L257" s="156"/>
      <c r="M257" s="193" t="str">
        <f>IF(B257="","",IF(AND(Input!H256="",IFERROR(VLOOKUP(K257,UIR!$A$2:$P$21,2,FALSE),"")&lt;&gt;""),"Data is Missing.",""))</f>
        <v/>
      </c>
      <c r="N257" s="194" t="str">
        <f>IF(B257="","",IF(AND(Input!I256="",IFERROR(VLOOKUP(K257,UIR!$A$2:$P$21,3,FALSE),"")&lt;&gt;""),"Data is Missing.",""))</f>
        <v/>
      </c>
      <c r="O257" s="194" t="str">
        <f>IF(B257="","",IF(AND(Input!J256="",IFERROR(VLOOKUP(K257,UIR!$A$2:$P$21,4,FALSE),"")&lt;&gt;""),"Data is Missing.",""))</f>
        <v/>
      </c>
      <c r="P257" s="194" t="str">
        <f>IF(B257="","",IF(AND(Input!K256="",IFERROR(VLOOKUP(K257,UIR!$A$2:$P$21,5,FALSE),"")&lt;&gt;""),"Data is Missing.",""))</f>
        <v/>
      </c>
      <c r="Q257" s="194" t="str">
        <f>IF(B257="","",IF(AND(Input!L256="",IFERROR(VLOOKUP(K257,UIR!$A$2:$P$21,6,FALSE),"")&lt;&gt;""),"Data is Missing.",""))</f>
        <v/>
      </c>
      <c r="R257" s="194" t="str">
        <f>IF(B257="","",IF(AND(Input!M256="",IFERROR(VLOOKUP(K257,UIR!$A$2:$P$21,7,FALSE),"")&lt;&gt;""),"Data is Missing.",""))</f>
        <v/>
      </c>
      <c r="S257" s="194" t="str">
        <f>IF(B257="","",IF(AND(Input!P256="",IFERROR(VLOOKUP(K257,UIR!$A$2:$P$21,8,FALSE),"")&lt;&gt;""),"Data is Missing.",""))</f>
        <v/>
      </c>
      <c r="T257" s="194" t="str">
        <f>IF(B257="","",IF(AND(Input!Q256="",IFERROR(VLOOKUP(K257,UIR!$A$2:$P$21,9,FALSE),"")&lt;&gt;""),"Data is Missing.",""))</f>
        <v/>
      </c>
      <c r="U257" s="194"/>
      <c r="V257" s="194" t="str">
        <f>IF(B257="","",IF(AND(Input!S256="",IFERROR(VLOOKUP(K257,UIR!$A$2:$P$21,11,FALSE),"")&lt;&gt;""),"Data is Missing.",""))</f>
        <v/>
      </c>
      <c r="W257" s="194" t="str">
        <f>IF(B257="","",IF(AND(Input!T256="",IFERROR(VLOOKUP(K257,UIR!$A$2:$P$21,12,FALSE),"")&lt;&gt;""),"Data is Missing.",""))</f>
        <v/>
      </c>
      <c r="X257" s="194" t="str">
        <f>IF(B257="","",IF(AND(Input!V256="",IFERROR(VLOOKUP(K257,UIR!$A$2:$P$21,13,FALSE),"")&lt;&gt;""),"Data is Missing.",""))</f>
        <v/>
      </c>
      <c r="Y257" s="194" t="str">
        <f>IF(B257="","",IF(AND(Input!W256="",IFERROR(VLOOKUP(K257,UIR!$A$2:$P$21,14,FALSE),"")&lt;&gt;""),"Data is Missing.",""))</f>
        <v/>
      </c>
      <c r="Z257" s="194" t="str">
        <f>IF(B257="","",IF(AND(Input!X256="",IFERROR(VLOOKUP(K257,UIR!$A$2:$P$21,15,FALSE),"")&lt;&gt;""),"Data is Missing.",""))</f>
        <v/>
      </c>
      <c r="AA257" s="195" t="str">
        <f>IF(B257="","",IF(AND(Input!Y256="",IFERROR(VLOOKUP(K257,UIR!$A$2:$P$21,16,FALSE),"")&lt;&gt;""),"Data is Missing.",""))</f>
        <v/>
      </c>
      <c r="AC257" s="202" t="str">
        <f>IF(ISERROR(IF(Input!D256="","",IF(ISERROR(VLOOKUP(Input!D256,'Measure List'!$A$2:$A$30000,1,0)),"Invalid RefNo",""))),"",IF(Input!D256="","",IF(ISERROR(VLOOKUP(Input!D256,'Measure List'!$A$2:$A$30000,1,0)),"Invalid RefNo","")))</f>
        <v/>
      </c>
      <c r="AD257" s="156"/>
      <c r="AE257" s="156"/>
      <c r="AF257" s="156"/>
      <c r="AG257" s="156"/>
      <c r="AH257" s="156"/>
      <c r="AI257" s="156"/>
      <c r="AJ257" s="156"/>
      <c r="AK257" s="156"/>
      <c r="AL257" s="203" t="str">
        <f>IF(COUNTIF(Dropdowns!$K$2:$K$7,Input!S256)&gt;0,"",IF(Input!S256="","","Invalid Type"))</f>
        <v/>
      </c>
      <c r="AN257" s="204" t="str">
        <f>IF(Input!C256="","",IF(ISNUMBER(VALUE(Input!C256)),"","Needs to be a number."))</f>
        <v/>
      </c>
      <c r="AO257" s="205" t="str">
        <f>IF(Input!E256="","",IF(ISNUMBER(VALUE(Input!E256)),"","Needs to be a number."))</f>
        <v/>
      </c>
      <c r="AP257" s="205" t="str">
        <f>IF(Input!N256="","",IF(ISNUMBER(VALUE(Input!N256)),"","Needs to be a number."))</f>
        <v/>
      </c>
      <c r="AQ257" s="205" t="str">
        <f>IF(Input!O256="","",IF(ISNUMBER(VALUE(Input!O256)),"","Needs to be a number."))</f>
        <v/>
      </c>
      <c r="AR257" s="205" t="str">
        <f>IF(Input!V256="","",IF(ISNUMBER(VALUE(Input!V256)),"","Needs to be a number."))</f>
        <v/>
      </c>
      <c r="AS257" s="205" t="str">
        <f>IF(Input!W256="","",IF(ISNUMBER(VALUE(Input!W256)),"","Needs to be a number."))</f>
        <v/>
      </c>
      <c r="AT257" s="205" t="str">
        <f>IF(Input!X256="","",IF(ISNUMBER(VALUE(Input!X256)),"","Needs to be a number."))</f>
        <v/>
      </c>
      <c r="AU257" s="206" t="str">
        <f>IF(Input!Y256="","",IF(ISNUMBER(VALUE(Input!Y256)),"","Needs to be a number."))</f>
        <v/>
      </c>
      <c r="AV257" s="207"/>
      <c r="AW257" s="259" t="str">
        <f>IF(OR(VALUE(Input!C256)&lt;0,VALUE(Input!C256)&gt;100), "Invalid EEI %","")</f>
        <v/>
      </c>
      <c r="AX257" s="207"/>
      <c r="AY257" s="278" t="str">
        <f>IF(Input!E256="","",IF(VALUE(Input!E256)=0,"Do not enter 0.",""))</f>
        <v/>
      </c>
    </row>
    <row r="258" spans="2:51" x14ac:dyDescent="0.3">
      <c r="B258" s="188" t="str">
        <f>Input!A257</f>
        <v/>
      </c>
      <c r="C258" s="189" t="str">
        <f>IF(ISERROR(IF(AND(Input!$A257="",SUMPRODUCT(--(LEN(Input!$A258:'Input'!$A$1006)&gt;0))&lt;&gt;0),"Row is skipped.",IF(AND(Input!$A257="",Input!$A258=""),"", IF(Input!B257="","Data is missing.","")))),"",IF(AND(Input!$A257="",SUMPRODUCT(--(LEN(Input!$A258:'Input'!$A$1006)&gt;0))&lt;&gt;0),"Row is skipped.",IF(AND(Input!$A257="",Input!$A258=""),"", IF(Input!B257="","Data is missing.",""))))</f>
        <v/>
      </c>
      <c r="D258" s="189" t="str">
        <f>IF(ISERROR(IF(AND(Input!$A257="",SUMPRODUCT(--(LEN(Input!$A258:'Input'!$A$1006)&gt;0))&lt;&gt;0),"Row is skipped.",IF(AND(Input!$A257="",Input!$A258=""),"", IF(Input!C257="","Data is missing.","")))),"",IF(AND(Input!$A257="",SUMPRODUCT(--(LEN(Input!$A258:'Input'!$A$1006)&gt;0))&lt;&gt;0),"Row is skipped.",IF(AND(Input!$A257="",Input!$A258=""),"", IF(Input!C257="","Data is missing.",""))))</f>
        <v/>
      </c>
      <c r="E258" s="189" t="str">
        <f>IF(ISERROR(IF(AND(Input!$A257="",SUMPRODUCT(--(LEN(Input!$A258:'Input'!$A$1006)&gt;0))&lt;&gt;0),"Row is skipped.",IF(AND(Input!$A257="",Input!$A258=""),"", IF(Input!D257="","Data is missing.","")))),"",IF(AND(Input!$A257="",SUMPRODUCT(--(LEN(Input!$A258:'Input'!$A$1006)&gt;0))&lt;&gt;0),"Row is skipped.",IF(AND(Input!$A257="",Input!$A258=""),"", IF(Input!D257="","Data is missing.",""))))</f>
        <v/>
      </c>
      <c r="F258" s="189" t="str">
        <f>IF(ISERROR(IF(AND(Input!$A257="",SUMPRODUCT(--(LEN(Input!$A258:'Input'!$A$1006)&gt;0))&lt;&gt;0),"Row is skipped.",IF(AND(Input!$A257="",Input!$A258=""),"", IF(Input!E257="","Data is missing.","")))),"",IF(AND(Input!$A257="",SUMPRODUCT(--(LEN(Input!$A258:'Input'!$A$1006)&gt;0))&lt;&gt;0),"Row is skipped.",IF(AND(Input!$A257="",Input!$A258=""),"", IF(Input!E257="","Data is missing.",""))))</f>
        <v/>
      </c>
      <c r="G258" s="189" t="str">
        <f>IF(ISERROR(IF(AND(Input!$A257="",SUMPRODUCT(--(LEN(Input!$A258:'Input'!$A$1006)&gt;0))&lt;&gt;0),"Row is skipped.",IF(AND(Input!$A257="",Input!$A258=""),"", IF(Input!F257="","Data is missing.","")))),"",IF(AND(Input!$A257="",SUMPRODUCT(--(LEN(Input!$A258:'Input'!$A$1006)&gt;0))&lt;&gt;0),"Row is skipped.",IF(AND(Input!$A257="",Input!$A258=""),"", IF(Input!F257="","Data is missing.",""))))</f>
        <v/>
      </c>
      <c r="H258" s="190" t="str">
        <f>IF(ISERROR(IF(AND(Input!$A257="",SUMPRODUCT(--(LEN(Input!$A258:'Input'!$A$1006)&gt;0))&lt;&gt;0),"Row is skipped.",IF(AND(Input!$A257="",Input!$A258=""),"", IF(Input!G257="","Data is missing.","")))),"",IF(AND(Input!$A257="",SUMPRODUCT(--(LEN(Input!$A258:'Input'!$A$1006)&gt;0))&lt;&gt;0),"Row is skipped.",IF(AND(Input!$A257="",Input!$A258=""),"", IF(Input!G257="","Data is missing.",""))))</f>
        <v/>
      </c>
      <c r="I258" s="156"/>
      <c r="J258" s="191" t="str">
        <f>IFERROR(VLOOKUP(VLOOKUP(Input!$D257,'Measure List'!$A:$AN,40,FALSE),UIR!$A$1:$Q$27,17,FALSE),"")</f>
        <v/>
      </c>
      <c r="K258" s="192" t="str">
        <f>IFERROR(VLOOKUP(Input!$D257,'Measure List'!$A:$AN,40,FALSE),"")</f>
        <v/>
      </c>
      <c r="L258" s="156"/>
      <c r="M258" s="193" t="str">
        <f>IF(B258="","",IF(AND(Input!H257="",IFERROR(VLOOKUP(K258,UIR!$A$2:$P$21,2,FALSE),"")&lt;&gt;""),"Data is Missing.",""))</f>
        <v/>
      </c>
      <c r="N258" s="194" t="str">
        <f>IF(B258="","",IF(AND(Input!I257="",IFERROR(VLOOKUP(K258,UIR!$A$2:$P$21,3,FALSE),"")&lt;&gt;""),"Data is Missing.",""))</f>
        <v/>
      </c>
      <c r="O258" s="194" t="str">
        <f>IF(B258="","",IF(AND(Input!J257="",IFERROR(VLOOKUP(K258,UIR!$A$2:$P$21,4,FALSE),"")&lt;&gt;""),"Data is Missing.",""))</f>
        <v/>
      </c>
      <c r="P258" s="194" t="str">
        <f>IF(B258="","",IF(AND(Input!K257="",IFERROR(VLOOKUP(K258,UIR!$A$2:$P$21,5,FALSE),"")&lt;&gt;""),"Data is Missing.",""))</f>
        <v/>
      </c>
      <c r="Q258" s="194" t="str">
        <f>IF(B258="","",IF(AND(Input!L257="",IFERROR(VLOOKUP(K258,UIR!$A$2:$P$21,6,FALSE),"")&lt;&gt;""),"Data is Missing.",""))</f>
        <v/>
      </c>
      <c r="R258" s="194" t="str">
        <f>IF(B258="","",IF(AND(Input!M257="",IFERROR(VLOOKUP(K258,UIR!$A$2:$P$21,7,FALSE),"")&lt;&gt;""),"Data is Missing.",""))</f>
        <v/>
      </c>
      <c r="S258" s="194" t="str">
        <f>IF(B258="","",IF(AND(Input!P257="",IFERROR(VLOOKUP(K258,UIR!$A$2:$P$21,8,FALSE),"")&lt;&gt;""),"Data is Missing.",""))</f>
        <v/>
      </c>
      <c r="T258" s="194" t="str">
        <f>IF(B258="","",IF(AND(Input!Q257="",IFERROR(VLOOKUP(K258,UIR!$A$2:$P$21,9,FALSE),"")&lt;&gt;""),"Data is Missing.",""))</f>
        <v/>
      </c>
      <c r="U258" s="194"/>
      <c r="V258" s="194" t="str">
        <f>IF(B258="","",IF(AND(Input!S257="",IFERROR(VLOOKUP(K258,UIR!$A$2:$P$21,11,FALSE),"")&lt;&gt;""),"Data is Missing.",""))</f>
        <v/>
      </c>
      <c r="W258" s="194" t="str">
        <f>IF(B258="","",IF(AND(Input!T257="",IFERROR(VLOOKUP(K258,UIR!$A$2:$P$21,12,FALSE),"")&lt;&gt;""),"Data is Missing.",""))</f>
        <v/>
      </c>
      <c r="X258" s="194" t="str">
        <f>IF(B258="","",IF(AND(Input!V257="",IFERROR(VLOOKUP(K258,UIR!$A$2:$P$21,13,FALSE),"")&lt;&gt;""),"Data is Missing.",""))</f>
        <v/>
      </c>
      <c r="Y258" s="194" t="str">
        <f>IF(B258="","",IF(AND(Input!W257="",IFERROR(VLOOKUP(K258,UIR!$A$2:$P$21,14,FALSE),"")&lt;&gt;""),"Data is Missing.",""))</f>
        <v/>
      </c>
      <c r="Z258" s="194" t="str">
        <f>IF(B258="","",IF(AND(Input!X257="",IFERROR(VLOOKUP(K258,UIR!$A$2:$P$21,15,FALSE),"")&lt;&gt;""),"Data is Missing.",""))</f>
        <v/>
      </c>
      <c r="AA258" s="195" t="str">
        <f>IF(B258="","",IF(AND(Input!Y257="",IFERROR(VLOOKUP(K258,UIR!$A$2:$P$21,16,FALSE),"")&lt;&gt;""),"Data is Missing.",""))</f>
        <v/>
      </c>
      <c r="AC258" s="202" t="str">
        <f>IF(ISERROR(IF(Input!D257="","",IF(ISERROR(VLOOKUP(Input!D257,'Measure List'!$A$2:$A$30000,1,0)),"Invalid RefNo",""))),"",IF(Input!D257="","",IF(ISERROR(VLOOKUP(Input!D257,'Measure List'!$A$2:$A$30000,1,0)),"Invalid RefNo","")))</f>
        <v/>
      </c>
      <c r="AD258" s="156"/>
      <c r="AE258" s="156"/>
      <c r="AF258" s="156"/>
      <c r="AG258" s="156"/>
      <c r="AH258" s="156"/>
      <c r="AI258" s="156"/>
      <c r="AJ258" s="156"/>
      <c r="AK258" s="156"/>
      <c r="AL258" s="203" t="str">
        <f>IF(COUNTIF(Dropdowns!$K$2:$K$7,Input!S257)&gt;0,"",IF(Input!S257="","","Invalid Type"))</f>
        <v/>
      </c>
      <c r="AN258" s="204" t="str">
        <f>IF(Input!C257="","",IF(ISNUMBER(VALUE(Input!C257)),"","Needs to be a number."))</f>
        <v/>
      </c>
      <c r="AO258" s="205" t="str">
        <f>IF(Input!E257="","",IF(ISNUMBER(VALUE(Input!E257)),"","Needs to be a number."))</f>
        <v/>
      </c>
      <c r="AP258" s="205" t="str">
        <f>IF(Input!N257="","",IF(ISNUMBER(VALUE(Input!N257)),"","Needs to be a number."))</f>
        <v/>
      </c>
      <c r="AQ258" s="205" t="str">
        <f>IF(Input!O257="","",IF(ISNUMBER(VALUE(Input!O257)),"","Needs to be a number."))</f>
        <v/>
      </c>
      <c r="AR258" s="205" t="str">
        <f>IF(Input!V257="","",IF(ISNUMBER(VALUE(Input!V257)),"","Needs to be a number."))</f>
        <v/>
      </c>
      <c r="AS258" s="205" t="str">
        <f>IF(Input!W257="","",IF(ISNUMBER(VALUE(Input!W257)),"","Needs to be a number."))</f>
        <v/>
      </c>
      <c r="AT258" s="205" t="str">
        <f>IF(Input!X257="","",IF(ISNUMBER(VALUE(Input!X257)),"","Needs to be a number."))</f>
        <v/>
      </c>
      <c r="AU258" s="206" t="str">
        <f>IF(Input!Y257="","",IF(ISNUMBER(VALUE(Input!Y257)),"","Needs to be a number."))</f>
        <v/>
      </c>
      <c r="AV258" s="207"/>
      <c r="AW258" s="259" t="str">
        <f>IF(OR(VALUE(Input!C257)&lt;0,VALUE(Input!C257)&gt;100), "Invalid EEI %","")</f>
        <v/>
      </c>
      <c r="AX258" s="207"/>
      <c r="AY258" s="278" t="str">
        <f>IF(Input!E257="","",IF(VALUE(Input!E257)=0,"Do not enter 0.",""))</f>
        <v/>
      </c>
    </row>
    <row r="259" spans="2:51" x14ac:dyDescent="0.3">
      <c r="B259" s="188" t="str">
        <f>Input!A258</f>
        <v/>
      </c>
      <c r="C259" s="189" t="str">
        <f>IF(ISERROR(IF(AND(Input!$A258="",SUMPRODUCT(--(LEN(Input!$A259:'Input'!$A$1006)&gt;0))&lt;&gt;0),"Row is skipped.",IF(AND(Input!$A258="",Input!$A259=""),"", IF(Input!B258="","Data is missing.","")))),"",IF(AND(Input!$A258="",SUMPRODUCT(--(LEN(Input!$A259:'Input'!$A$1006)&gt;0))&lt;&gt;0),"Row is skipped.",IF(AND(Input!$A258="",Input!$A259=""),"", IF(Input!B258="","Data is missing.",""))))</f>
        <v/>
      </c>
      <c r="D259" s="189" t="str">
        <f>IF(ISERROR(IF(AND(Input!$A258="",SUMPRODUCT(--(LEN(Input!$A259:'Input'!$A$1006)&gt;0))&lt;&gt;0),"Row is skipped.",IF(AND(Input!$A258="",Input!$A259=""),"", IF(Input!C258="","Data is missing.","")))),"",IF(AND(Input!$A258="",SUMPRODUCT(--(LEN(Input!$A259:'Input'!$A$1006)&gt;0))&lt;&gt;0),"Row is skipped.",IF(AND(Input!$A258="",Input!$A259=""),"", IF(Input!C258="","Data is missing.",""))))</f>
        <v/>
      </c>
      <c r="E259" s="189" t="str">
        <f>IF(ISERROR(IF(AND(Input!$A258="",SUMPRODUCT(--(LEN(Input!$A259:'Input'!$A$1006)&gt;0))&lt;&gt;0),"Row is skipped.",IF(AND(Input!$A258="",Input!$A259=""),"", IF(Input!D258="","Data is missing.","")))),"",IF(AND(Input!$A258="",SUMPRODUCT(--(LEN(Input!$A259:'Input'!$A$1006)&gt;0))&lt;&gt;0),"Row is skipped.",IF(AND(Input!$A258="",Input!$A259=""),"", IF(Input!D258="","Data is missing.",""))))</f>
        <v/>
      </c>
      <c r="F259" s="189" t="str">
        <f>IF(ISERROR(IF(AND(Input!$A258="",SUMPRODUCT(--(LEN(Input!$A259:'Input'!$A$1006)&gt;0))&lt;&gt;0),"Row is skipped.",IF(AND(Input!$A258="",Input!$A259=""),"", IF(Input!E258="","Data is missing.","")))),"",IF(AND(Input!$A258="",SUMPRODUCT(--(LEN(Input!$A259:'Input'!$A$1006)&gt;0))&lt;&gt;0),"Row is skipped.",IF(AND(Input!$A258="",Input!$A259=""),"", IF(Input!E258="","Data is missing.",""))))</f>
        <v/>
      </c>
      <c r="G259" s="189" t="str">
        <f>IF(ISERROR(IF(AND(Input!$A258="",SUMPRODUCT(--(LEN(Input!$A259:'Input'!$A$1006)&gt;0))&lt;&gt;0),"Row is skipped.",IF(AND(Input!$A258="",Input!$A259=""),"", IF(Input!F258="","Data is missing.","")))),"",IF(AND(Input!$A258="",SUMPRODUCT(--(LEN(Input!$A259:'Input'!$A$1006)&gt;0))&lt;&gt;0),"Row is skipped.",IF(AND(Input!$A258="",Input!$A259=""),"", IF(Input!F258="","Data is missing.",""))))</f>
        <v/>
      </c>
      <c r="H259" s="190" t="str">
        <f>IF(ISERROR(IF(AND(Input!$A258="",SUMPRODUCT(--(LEN(Input!$A259:'Input'!$A$1006)&gt;0))&lt;&gt;0),"Row is skipped.",IF(AND(Input!$A258="",Input!$A259=""),"", IF(Input!G258="","Data is missing.","")))),"",IF(AND(Input!$A258="",SUMPRODUCT(--(LEN(Input!$A259:'Input'!$A$1006)&gt;0))&lt;&gt;0),"Row is skipped.",IF(AND(Input!$A258="",Input!$A259=""),"", IF(Input!G258="","Data is missing.",""))))</f>
        <v/>
      </c>
      <c r="I259" s="156"/>
      <c r="J259" s="191" t="str">
        <f>IFERROR(VLOOKUP(VLOOKUP(Input!$D258,'Measure List'!$A:$AN,40,FALSE),UIR!$A$1:$Q$27,17,FALSE),"")</f>
        <v/>
      </c>
      <c r="K259" s="192" t="str">
        <f>IFERROR(VLOOKUP(Input!$D258,'Measure List'!$A:$AN,40,FALSE),"")</f>
        <v/>
      </c>
      <c r="L259" s="156"/>
      <c r="M259" s="193" t="str">
        <f>IF(B259="","",IF(AND(Input!H258="",IFERROR(VLOOKUP(K259,UIR!$A$2:$P$21,2,FALSE),"")&lt;&gt;""),"Data is Missing.",""))</f>
        <v/>
      </c>
      <c r="N259" s="194" t="str">
        <f>IF(B259="","",IF(AND(Input!I258="",IFERROR(VLOOKUP(K259,UIR!$A$2:$P$21,3,FALSE),"")&lt;&gt;""),"Data is Missing.",""))</f>
        <v/>
      </c>
      <c r="O259" s="194" t="str">
        <f>IF(B259="","",IF(AND(Input!J258="",IFERROR(VLOOKUP(K259,UIR!$A$2:$P$21,4,FALSE),"")&lt;&gt;""),"Data is Missing.",""))</f>
        <v/>
      </c>
      <c r="P259" s="194" t="str">
        <f>IF(B259="","",IF(AND(Input!K258="",IFERROR(VLOOKUP(K259,UIR!$A$2:$P$21,5,FALSE),"")&lt;&gt;""),"Data is Missing.",""))</f>
        <v/>
      </c>
      <c r="Q259" s="194" t="str">
        <f>IF(B259="","",IF(AND(Input!L258="",IFERROR(VLOOKUP(K259,UIR!$A$2:$P$21,6,FALSE),"")&lt;&gt;""),"Data is Missing.",""))</f>
        <v/>
      </c>
      <c r="R259" s="194" t="str">
        <f>IF(B259="","",IF(AND(Input!M258="",IFERROR(VLOOKUP(K259,UIR!$A$2:$P$21,7,FALSE),"")&lt;&gt;""),"Data is Missing.",""))</f>
        <v/>
      </c>
      <c r="S259" s="194" t="str">
        <f>IF(B259="","",IF(AND(Input!P258="",IFERROR(VLOOKUP(K259,UIR!$A$2:$P$21,8,FALSE),"")&lt;&gt;""),"Data is Missing.",""))</f>
        <v/>
      </c>
      <c r="T259" s="194" t="str">
        <f>IF(B259="","",IF(AND(Input!Q258="",IFERROR(VLOOKUP(K259,UIR!$A$2:$P$21,9,FALSE),"")&lt;&gt;""),"Data is Missing.",""))</f>
        <v/>
      </c>
      <c r="U259" s="194"/>
      <c r="V259" s="194" t="str">
        <f>IF(B259="","",IF(AND(Input!S258="",IFERROR(VLOOKUP(K259,UIR!$A$2:$P$21,11,FALSE),"")&lt;&gt;""),"Data is Missing.",""))</f>
        <v/>
      </c>
      <c r="W259" s="194" t="str">
        <f>IF(B259="","",IF(AND(Input!T258="",IFERROR(VLOOKUP(K259,UIR!$A$2:$P$21,12,FALSE),"")&lt;&gt;""),"Data is Missing.",""))</f>
        <v/>
      </c>
      <c r="X259" s="194" t="str">
        <f>IF(B259="","",IF(AND(Input!V258="",IFERROR(VLOOKUP(K259,UIR!$A$2:$P$21,13,FALSE),"")&lt;&gt;""),"Data is Missing.",""))</f>
        <v/>
      </c>
      <c r="Y259" s="194" t="str">
        <f>IF(B259="","",IF(AND(Input!W258="",IFERROR(VLOOKUP(K259,UIR!$A$2:$P$21,14,FALSE),"")&lt;&gt;""),"Data is Missing.",""))</f>
        <v/>
      </c>
      <c r="Z259" s="194" t="str">
        <f>IF(B259="","",IF(AND(Input!X258="",IFERROR(VLOOKUP(K259,UIR!$A$2:$P$21,15,FALSE),"")&lt;&gt;""),"Data is Missing.",""))</f>
        <v/>
      </c>
      <c r="AA259" s="195" t="str">
        <f>IF(B259="","",IF(AND(Input!Y258="",IFERROR(VLOOKUP(K259,UIR!$A$2:$P$21,16,FALSE),"")&lt;&gt;""),"Data is Missing.",""))</f>
        <v/>
      </c>
      <c r="AC259" s="202" t="str">
        <f>IF(ISERROR(IF(Input!D258="","",IF(ISERROR(VLOOKUP(Input!D258,'Measure List'!$A$2:$A$30000,1,0)),"Invalid RefNo",""))),"",IF(Input!D258="","",IF(ISERROR(VLOOKUP(Input!D258,'Measure List'!$A$2:$A$30000,1,0)),"Invalid RefNo","")))</f>
        <v/>
      </c>
      <c r="AD259" s="156"/>
      <c r="AE259" s="156"/>
      <c r="AF259" s="156"/>
      <c r="AG259" s="156"/>
      <c r="AH259" s="156"/>
      <c r="AI259" s="156"/>
      <c r="AJ259" s="156"/>
      <c r="AK259" s="156"/>
      <c r="AL259" s="203" t="str">
        <f>IF(COUNTIF(Dropdowns!$K$2:$K$7,Input!S258)&gt;0,"",IF(Input!S258="","","Invalid Type"))</f>
        <v/>
      </c>
      <c r="AN259" s="204" t="str">
        <f>IF(Input!C258="","",IF(ISNUMBER(VALUE(Input!C258)),"","Needs to be a number."))</f>
        <v/>
      </c>
      <c r="AO259" s="205" t="str">
        <f>IF(Input!E258="","",IF(ISNUMBER(VALUE(Input!E258)),"","Needs to be a number."))</f>
        <v/>
      </c>
      <c r="AP259" s="205" t="str">
        <f>IF(Input!N258="","",IF(ISNUMBER(VALUE(Input!N258)),"","Needs to be a number."))</f>
        <v/>
      </c>
      <c r="AQ259" s="205" t="str">
        <f>IF(Input!O258="","",IF(ISNUMBER(VALUE(Input!O258)),"","Needs to be a number."))</f>
        <v/>
      </c>
      <c r="AR259" s="205" t="str">
        <f>IF(Input!V258="","",IF(ISNUMBER(VALUE(Input!V258)),"","Needs to be a number."))</f>
        <v/>
      </c>
      <c r="AS259" s="205" t="str">
        <f>IF(Input!W258="","",IF(ISNUMBER(VALUE(Input!W258)),"","Needs to be a number."))</f>
        <v/>
      </c>
      <c r="AT259" s="205" t="str">
        <f>IF(Input!X258="","",IF(ISNUMBER(VALUE(Input!X258)),"","Needs to be a number."))</f>
        <v/>
      </c>
      <c r="AU259" s="206" t="str">
        <f>IF(Input!Y258="","",IF(ISNUMBER(VALUE(Input!Y258)),"","Needs to be a number."))</f>
        <v/>
      </c>
      <c r="AV259" s="207"/>
      <c r="AW259" s="259" t="str">
        <f>IF(OR(VALUE(Input!C258)&lt;0,VALUE(Input!C258)&gt;100), "Invalid EEI %","")</f>
        <v/>
      </c>
      <c r="AX259" s="207"/>
      <c r="AY259" s="278" t="str">
        <f>IF(Input!E258="","",IF(VALUE(Input!E258)=0,"Do not enter 0.",""))</f>
        <v/>
      </c>
    </row>
    <row r="260" spans="2:51" x14ac:dyDescent="0.3">
      <c r="B260" s="188" t="str">
        <f>Input!A259</f>
        <v/>
      </c>
      <c r="C260" s="189" t="str">
        <f>IF(ISERROR(IF(AND(Input!$A259="",SUMPRODUCT(--(LEN(Input!$A260:'Input'!$A$1006)&gt;0))&lt;&gt;0),"Row is skipped.",IF(AND(Input!$A259="",Input!$A260=""),"", IF(Input!B259="","Data is missing.","")))),"",IF(AND(Input!$A259="",SUMPRODUCT(--(LEN(Input!$A260:'Input'!$A$1006)&gt;0))&lt;&gt;0),"Row is skipped.",IF(AND(Input!$A259="",Input!$A260=""),"", IF(Input!B259="","Data is missing.",""))))</f>
        <v/>
      </c>
      <c r="D260" s="189" t="str">
        <f>IF(ISERROR(IF(AND(Input!$A259="",SUMPRODUCT(--(LEN(Input!$A260:'Input'!$A$1006)&gt;0))&lt;&gt;0),"Row is skipped.",IF(AND(Input!$A259="",Input!$A260=""),"", IF(Input!C259="","Data is missing.","")))),"",IF(AND(Input!$A259="",SUMPRODUCT(--(LEN(Input!$A260:'Input'!$A$1006)&gt;0))&lt;&gt;0),"Row is skipped.",IF(AND(Input!$A259="",Input!$A260=""),"", IF(Input!C259="","Data is missing.",""))))</f>
        <v/>
      </c>
      <c r="E260" s="189" t="str">
        <f>IF(ISERROR(IF(AND(Input!$A259="",SUMPRODUCT(--(LEN(Input!$A260:'Input'!$A$1006)&gt;0))&lt;&gt;0),"Row is skipped.",IF(AND(Input!$A259="",Input!$A260=""),"", IF(Input!D259="","Data is missing.","")))),"",IF(AND(Input!$A259="",SUMPRODUCT(--(LEN(Input!$A260:'Input'!$A$1006)&gt;0))&lt;&gt;0),"Row is skipped.",IF(AND(Input!$A259="",Input!$A260=""),"", IF(Input!D259="","Data is missing.",""))))</f>
        <v/>
      </c>
      <c r="F260" s="189" t="str">
        <f>IF(ISERROR(IF(AND(Input!$A259="",SUMPRODUCT(--(LEN(Input!$A260:'Input'!$A$1006)&gt;0))&lt;&gt;0),"Row is skipped.",IF(AND(Input!$A259="",Input!$A260=""),"", IF(Input!E259="","Data is missing.","")))),"",IF(AND(Input!$A259="",SUMPRODUCT(--(LEN(Input!$A260:'Input'!$A$1006)&gt;0))&lt;&gt;0),"Row is skipped.",IF(AND(Input!$A259="",Input!$A260=""),"", IF(Input!E259="","Data is missing.",""))))</f>
        <v/>
      </c>
      <c r="G260" s="189" t="str">
        <f>IF(ISERROR(IF(AND(Input!$A259="",SUMPRODUCT(--(LEN(Input!$A260:'Input'!$A$1006)&gt;0))&lt;&gt;0),"Row is skipped.",IF(AND(Input!$A259="",Input!$A260=""),"", IF(Input!F259="","Data is missing.","")))),"",IF(AND(Input!$A259="",SUMPRODUCT(--(LEN(Input!$A260:'Input'!$A$1006)&gt;0))&lt;&gt;0),"Row is skipped.",IF(AND(Input!$A259="",Input!$A260=""),"", IF(Input!F259="","Data is missing.",""))))</f>
        <v/>
      </c>
      <c r="H260" s="190" t="str">
        <f>IF(ISERROR(IF(AND(Input!$A259="",SUMPRODUCT(--(LEN(Input!$A260:'Input'!$A$1006)&gt;0))&lt;&gt;0),"Row is skipped.",IF(AND(Input!$A259="",Input!$A260=""),"", IF(Input!G259="","Data is missing.","")))),"",IF(AND(Input!$A259="",SUMPRODUCT(--(LEN(Input!$A260:'Input'!$A$1006)&gt;0))&lt;&gt;0),"Row is skipped.",IF(AND(Input!$A259="",Input!$A260=""),"", IF(Input!G259="","Data is missing.",""))))</f>
        <v/>
      </c>
      <c r="I260" s="156"/>
      <c r="J260" s="191" t="str">
        <f>IFERROR(VLOOKUP(VLOOKUP(Input!$D259,'Measure List'!$A:$AN,40,FALSE),UIR!$A$1:$Q$27,17,FALSE),"")</f>
        <v/>
      </c>
      <c r="K260" s="192" t="str">
        <f>IFERROR(VLOOKUP(Input!$D259,'Measure List'!$A:$AN,40,FALSE),"")</f>
        <v/>
      </c>
      <c r="L260" s="156"/>
      <c r="M260" s="193" t="str">
        <f>IF(B260="","",IF(AND(Input!H259="",IFERROR(VLOOKUP(K260,UIR!$A$2:$P$21,2,FALSE),"")&lt;&gt;""),"Data is Missing.",""))</f>
        <v/>
      </c>
      <c r="N260" s="194" t="str">
        <f>IF(B260="","",IF(AND(Input!I259="",IFERROR(VLOOKUP(K260,UIR!$A$2:$P$21,3,FALSE),"")&lt;&gt;""),"Data is Missing.",""))</f>
        <v/>
      </c>
      <c r="O260" s="194" t="str">
        <f>IF(B260="","",IF(AND(Input!J259="",IFERROR(VLOOKUP(K260,UIR!$A$2:$P$21,4,FALSE),"")&lt;&gt;""),"Data is Missing.",""))</f>
        <v/>
      </c>
      <c r="P260" s="194" t="str">
        <f>IF(B260="","",IF(AND(Input!K259="",IFERROR(VLOOKUP(K260,UIR!$A$2:$P$21,5,FALSE),"")&lt;&gt;""),"Data is Missing.",""))</f>
        <v/>
      </c>
      <c r="Q260" s="194" t="str">
        <f>IF(B260="","",IF(AND(Input!L259="",IFERROR(VLOOKUP(K260,UIR!$A$2:$P$21,6,FALSE),"")&lt;&gt;""),"Data is Missing.",""))</f>
        <v/>
      </c>
      <c r="R260" s="194" t="str">
        <f>IF(B260="","",IF(AND(Input!M259="",IFERROR(VLOOKUP(K260,UIR!$A$2:$P$21,7,FALSE),"")&lt;&gt;""),"Data is Missing.",""))</f>
        <v/>
      </c>
      <c r="S260" s="194" t="str">
        <f>IF(B260="","",IF(AND(Input!P259="",IFERROR(VLOOKUP(K260,UIR!$A$2:$P$21,8,FALSE),"")&lt;&gt;""),"Data is Missing.",""))</f>
        <v/>
      </c>
      <c r="T260" s="194" t="str">
        <f>IF(B260="","",IF(AND(Input!Q259="",IFERROR(VLOOKUP(K260,UIR!$A$2:$P$21,9,FALSE),"")&lt;&gt;""),"Data is Missing.",""))</f>
        <v/>
      </c>
      <c r="U260" s="194"/>
      <c r="V260" s="194" t="str">
        <f>IF(B260="","",IF(AND(Input!S259="",IFERROR(VLOOKUP(K260,UIR!$A$2:$P$21,11,FALSE),"")&lt;&gt;""),"Data is Missing.",""))</f>
        <v/>
      </c>
      <c r="W260" s="194" t="str">
        <f>IF(B260="","",IF(AND(Input!T259="",IFERROR(VLOOKUP(K260,UIR!$A$2:$P$21,12,FALSE),"")&lt;&gt;""),"Data is Missing.",""))</f>
        <v/>
      </c>
      <c r="X260" s="194" t="str">
        <f>IF(B260="","",IF(AND(Input!V259="",IFERROR(VLOOKUP(K260,UIR!$A$2:$P$21,13,FALSE),"")&lt;&gt;""),"Data is Missing.",""))</f>
        <v/>
      </c>
      <c r="Y260" s="194" t="str">
        <f>IF(B260="","",IF(AND(Input!W259="",IFERROR(VLOOKUP(K260,UIR!$A$2:$P$21,14,FALSE),"")&lt;&gt;""),"Data is Missing.",""))</f>
        <v/>
      </c>
      <c r="Z260" s="194" t="str">
        <f>IF(B260="","",IF(AND(Input!X259="",IFERROR(VLOOKUP(K260,UIR!$A$2:$P$21,15,FALSE),"")&lt;&gt;""),"Data is Missing.",""))</f>
        <v/>
      </c>
      <c r="AA260" s="195" t="str">
        <f>IF(B260="","",IF(AND(Input!Y259="",IFERROR(VLOOKUP(K260,UIR!$A$2:$P$21,16,FALSE),"")&lt;&gt;""),"Data is Missing.",""))</f>
        <v/>
      </c>
      <c r="AC260" s="202" t="str">
        <f>IF(ISERROR(IF(Input!D259="","",IF(ISERROR(VLOOKUP(Input!D259,'Measure List'!$A$2:$A$30000,1,0)),"Invalid RefNo",""))),"",IF(Input!D259="","",IF(ISERROR(VLOOKUP(Input!D259,'Measure List'!$A$2:$A$30000,1,0)),"Invalid RefNo","")))</f>
        <v/>
      </c>
      <c r="AD260" s="156"/>
      <c r="AE260" s="156"/>
      <c r="AF260" s="156"/>
      <c r="AG260" s="156"/>
      <c r="AH260" s="156"/>
      <c r="AI260" s="156"/>
      <c r="AJ260" s="156"/>
      <c r="AK260" s="156"/>
      <c r="AL260" s="203" t="str">
        <f>IF(COUNTIF(Dropdowns!$K$2:$K$7,Input!S259)&gt;0,"",IF(Input!S259="","","Invalid Type"))</f>
        <v/>
      </c>
      <c r="AN260" s="204" t="str">
        <f>IF(Input!C259="","",IF(ISNUMBER(VALUE(Input!C259)),"","Needs to be a number."))</f>
        <v/>
      </c>
      <c r="AO260" s="205" t="str">
        <f>IF(Input!E259="","",IF(ISNUMBER(VALUE(Input!E259)),"","Needs to be a number."))</f>
        <v/>
      </c>
      <c r="AP260" s="205" t="str">
        <f>IF(Input!N259="","",IF(ISNUMBER(VALUE(Input!N259)),"","Needs to be a number."))</f>
        <v/>
      </c>
      <c r="AQ260" s="205" t="str">
        <f>IF(Input!O259="","",IF(ISNUMBER(VALUE(Input!O259)),"","Needs to be a number."))</f>
        <v/>
      </c>
      <c r="AR260" s="205" t="str">
        <f>IF(Input!V259="","",IF(ISNUMBER(VALUE(Input!V259)),"","Needs to be a number."))</f>
        <v/>
      </c>
      <c r="AS260" s="205" t="str">
        <f>IF(Input!W259="","",IF(ISNUMBER(VALUE(Input!W259)),"","Needs to be a number."))</f>
        <v/>
      </c>
      <c r="AT260" s="205" t="str">
        <f>IF(Input!X259="","",IF(ISNUMBER(VALUE(Input!X259)),"","Needs to be a number."))</f>
        <v/>
      </c>
      <c r="AU260" s="206" t="str">
        <f>IF(Input!Y259="","",IF(ISNUMBER(VALUE(Input!Y259)),"","Needs to be a number."))</f>
        <v/>
      </c>
      <c r="AV260" s="207"/>
      <c r="AW260" s="259" t="str">
        <f>IF(OR(VALUE(Input!C259)&lt;0,VALUE(Input!C259)&gt;100), "Invalid EEI %","")</f>
        <v/>
      </c>
      <c r="AX260" s="207"/>
      <c r="AY260" s="278" t="str">
        <f>IF(Input!E259="","",IF(VALUE(Input!E259)=0,"Do not enter 0.",""))</f>
        <v/>
      </c>
    </row>
    <row r="261" spans="2:51" x14ac:dyDescent="0.3">
      <c r="B261" s="188" t="str">
        <f>Input!A260</f>
        <v/>
      </c>
      <c r="C261" s="189" t="str">
        <f>IF(ISERROR(IF(AND(Input!$A260="",SUMPRODUCT(--(LEN(Input!$A261:'Input'!$A$1006)&gt;0))&lt;&gt;0),"Row is skipped.",IF(AND(Input!$A260="",Input!$A261=""),"", IF(Input!B260="","Data is missing.","")))),"",IF(AND(Input!$A260="",SUMPRODUCT(--(LEN(Input!$A261:'Input'!$A$1006)&gt;0))&lt;&gt;0),"Row is skipped.",IF(AND(Input!$A260="",Input!$A261=""),"", IF(Input!B260="","Data is missing.",""))))</f>
        <v/>
      </c>
      <c r="D261" s="189" t="str">
        <f>IF(ISERROR(IF(AND(Input!$A260="",SUMPRODUCT(--(LEN(Input!$A261:'Input'!$A$1006)&gt;0))&lt;&gt;0),"Row is skipped.",IF(AND(Input!$A260="",Input!$A261=""),"", IF(Input!C260="","Data is missing.","")))),"",IF(AND(Input!$A260="",SUMPRODUCT(--(LEN(Input!$A261:'Input'!$A$1006)&gt;0))&lt;&gt;0),"Row is skipped.",IF(AND(Input!$A260="",Input!$A261=""),"", IF(Input!C260="","Data is missing.",""))))</f>
        <v/>
      </c>
      <c r="E261" s="189" t="str">
        <f>IF(ISERROR(IF(AND(Input!$A260="",SUMPRODUCT(--(LEN(Input!$A261:'Input'!$A$1006)&gt;0))&lt;&gt;0),"Row is skipped.",IF(AND(Input!$A260="",Input!$A261=""),"", IF(Input!D260="","Data is missing.","")))),"",IF(AND(Input!$A260="",SUMPRODUCT(--(LEN(Input!$A261:'Input'!$A$1006)&gt;0))&lt;&gt;0),"Row is skipped.",IF(AND(Input!$A260="",Input!$A261=""),"", IF(Input!D260="","Data is missing.",""))))</f>
        <v/>
      </c>
      <c r="F261" s="189" t="str">
        <f>IF(ISERROR(IF(AND(Input!$A260="",SUMPRODUCT(--(LEN(Input!$A261:'Input'!$A$1006)&gt;0))&lt;&gt;0),"Row is skipped.",IF(AND(Input!$A260="",Input!$A261=""),"", IF(Input!E260="","Data is missing.","")))),"",IF(AND(Input!$A260="",SUMPRODUCT(--(LEN(Input!$A261:'Input'!$A$1006)&gt;0))&lt;&gt;0),"Row is skipped.",IF(AND(Input!$A260="",Input!$A261=""),"", IF(Input!E260="","Data is missing.",""))))</f>
        <v/>
      </c>
      <c r="G261" s="189" t="str">
        <f>IF(ISERROR(IF(AND(Input!$A260="",SUMPRODUCT(--(LEN(Input!$A261:'Input'!$A$1006)&gt;0))&lt;&gt;0),"Row is skipped.",IF(AND(Input!$A260="",Input!$A261=""),"", IF(Input!F260="","Data is missing.","")))),"",IF(AND(Input!$A260="",SUMPRODUCT(--(LEN(Input!$A261:'Input'!$A$1006)&gt;0))&lt;&gt;0),"Row is skipped.",IF(AND(Input!$A260="",Input!$A261=""),"", IF(Input!F260="","Data is missing.",""))))</f>
        <v/>
      </c>
      <c r="H261" s="190" t="str">
        <f>IF(ISERROR(IF(AND(Input!$A260="",SUMPRODUCT(--(LEN(Input!$A261:'Input'!$A$1006)&gt;0))&lt;&gt;0),"Row is skipped.",IF(AND(Input!$A260="",Input!$A261=""),"", IF(Input!G260="","Data is missing.","")))),"",IF(AND(Input!$A260="",SUMPRODUCT(--(LEN(Input!$A261:'Input'!$A$1006)&gt;0))&lt;&gt;0),"Row is skipped.",IF(AND(Input!$A260="",Input!$A261=""),"", IF(Input!G260="","Data is missing.",""))))</f>
        <v/>
      </c>
      <c r="I261" s="156"/>
      <c r="J261" s="191" t="str">
        <f>IFERROR(VLOOKUP(VLOOKUP(Input!$D260,'Measure List'!$A:$AN,40,FALSE),UIR!$A$1:$Q$27,17,FALSE),"")</f>
        <v/>
      </c>
      <c r="K261" s="192" t="str">
        <f>IFERROR(VLOOKUP(Input!$D260,'Measure List'!$A:$AN,40,FALSE),"")</f>
        <v/>
      </c>
      <c r="L261" s="156"/>
      <c r="M261" s="193" t="str">
        <f>IF(B261="","",IF(AND(Input!H260="",IFERROR(VLOOKUP(K261,UIR!$A$2:$P$21,2,FALSE),"")&lt;&gt;""),"Data is Missing.",""))</f>
        <v/>
      </c>
      <c r="N261" s="194" t="str">
        <f>IF(B261="","",IF(AND(Input!I260="",IFERROR(VLOOKUP(K261,UIR!$A$2:$P$21,3,FALSE),"")&lt;&gt;""),"Data is Missing.",""))</f>
        <v/>
      </c>
      <c r="O261" s="194" t="str">
        <f>IF(B261="","",IF(AND(Input!J260="",IFERROR(VLOOKUP(K261,UIR!$A$2:$P$21,4,FALSE),"")&lt;&gt;""),"Data is Missing.",""))</f>
        <v/>
      </c>
      <c r="P261" s="194" t="str">
        <f>IF(B261="","",IF(AND(Input!K260="",IFERROR(VLOOKUP(K261,UIR!$A$2:$P$21,5,FALSE),"")&lt;&gt;""),"Data is Missing.",""))</f>
        <v/>
      </c>
      <c r="Q261" s="194" t="str">
        <f>IF(B261="","",IF(AND(Input!L260="",IFERROR(VLOOKUP(K261,UIR!$A$2:$P$21,6,FALSE),"")&lt;&gt;""),"Data is Missing.",""))</f>
        <v/>
      </c>
      <c r="R261" s="194" t="str">
        <f>IF(B261="","",IF(AND(Input!M260="",IFERROR(VLOOKUP(K261,UIR!$A$2:$P$21,7,FALSE),"")&lt;&gt;""),"Data is Missing.",""))</f>
        <v/>
      </c>
      <c r="S261" s="194" t="str">
        <f>IF(B261="","",IF(AND(Input!P260="",IFERROR(VLOOKUP(K261,UIR!$A$2:$P$21,8,FALSE),"")&lt;&gt;""),"Data is Missing.",""))</f>
        <v/>
      </c>
      <c r="T261" s="194" t="str">
        <f>IF(B261="","",IF(AND(Input!Q260="",IFERROR(VLOOKUP(K261,UIR!$A$2:$P$21,9,FALSE),"")&lt;&gt;""),"Data is Missing.",""))</f>
        <v/>
      </c>
      <c r="U261" s="194"/>
      <c r="V261" s="194" t="str">
        <f>IF(B261="","",IF(AND(Input!S260="",IFERROR(VLOOKUP(K261,UIR!$A$2:$P$21,11,FALSE),"")&lt;&gt;""),"Data is Missing.",""))</f>
        <v/>
      </c>
      <c r="W261" s="194" t="str">
        <f>IF(B261="","",IF(AND(Input!T260="",IFERROR(VLOOKUP(K261,UIR!$A$2:$P$21,12,FALSE),"")&lt;&gt;""),"Data is Missing.",""))</f>
        <v/>
      </c>
      <c r="X261" s="194" t="str">
        <f>IF(B261="","",IF(AND(Input!V260="",IFERROR(VLOOKUP(K261,UIR!$A$2:$P$21,13,FALSE),"")&lt;&gt;""),"Data is Missing.",""))</f>
        <v/>
      </c>
      <c r="Y261" s="194" t="str">
        <f>IF(B261="","",IF(AND(Input!W260="",IFERROR(VLOOKUP(K261,UIR!$A$2:$P$21,14,FALSE),"")&lt;&gt;""),"Data is Missing.",""))</f>
        <v/>
      </c>
      <c r="Z261" s="194" t="str">
        <f>IF(B261="","",IF(AND(Input!X260="",IFERROR(VLOOKUP(K261,UIR!$A$2:$P$21,15,FALSE),"")&lt;&gt;""),"Data is Missing.",""))</f>
        <v/>
      </c>
      <c r="AA261" s="195" t="str">
        <f>IF(B261="","",IF(AND(Input!Y260="",IFERROR(VLOOKUP(K261,UIR!$A$2:$P$21,16,FALSE),"")&lt;&gt;""),"Data is Missing.",""))</f>
        <v/>
      </c>
      <c r="AC261" s="202" t="str">
        <f>IF(ISERROR(IF(Input!D260="","",IF(ISERROR(VLOOKUP(Input!D260,'Measure List'!$A$2:$A$30000,1,0)),"Invalid RefNo",""))),"",IF(Input!D260="","",IF(ISERROR(VLOOKUP(Input!D260,'Measure List'!$A$2:$A$30000,1,0)),"Invalid RefNo","")))</f>
        <v/>
      </c>
      <c r="AD261" s="156"/>
      <c r="AE261" s="156"/>
      <c r="AF261" s="156"/>
      <c r="AG261" s="156"/>
      <c r="AH261" s="156"/>
      <c r="AI261" s="156"/>
      <c r="AJ261" s="156"/>
      <c r="AK261" s="156"/>
      <c r="AL261" s="203" t="str">
        <f>IF(COUNTIF(Dropdowns!$K$2:$K$7,Input!S260)&gt;0,"",IF(Input!S260="","","Invalid Type"))</f>
        <v/>
      </c>
      <c r="AN261" s="204" t="str">
        <f>IF(Input!C260="","",IF(ISNUMBER(VALUE(Input!C260)),"","Needs to be a number."))</f>
        <v/>
      </c>
      <c r="AO261" s="205" t="str">
        <f>IF(Input!E260="","",IF(ISNUMBER(VALUE(Input!E260)),"","Needs to be a number."))</f>
        <v/>
      </c>
      <c r="AP261" s="205" t="str">
        <f>IF(Input!N260="","",IF(ISNUMBER(VALUE(Input!N260)),"","Needs to be a number."))</f>
        <v/>
      </c>
      <c r="AQ261" s="205" t="str">
        <f>IF(Input!O260="","",IF(ISNUMBER(VALUE(Input!O260)),"","Needs to be a number."))</f>
        <v/>
      </c>
      <c r="AR261" s="205" t="str">
        <f>IF(Input!V260="","",IF(ISNUMBER(VALUE(Input!V260)),"","Needs to be a number."))</f>
        <v/>
      </c>
      <c r="AS261" s="205" t="str">
        <f>IF(Input!W260="","",IF(ISNUMBER(VALUE(Input!W260)),"","Needs to be a number."))</f>
        <v/>
      </c>
      <c r="AT261" s="205" t="str">
        <f>IF(Input!X260="","",IF(ISNUMBER(VALUE(Input!X260)),"","Needs to be a number."))</f>
        <v/>
      </c>
      <c r="AU261" s="206" t="str">
        <f>IF(Input!Y260="","",IF(ISNUMBER(VALUE(Input!Y260)),"","Needs to be a number."))</f>
        <v/>
      </c>
      <c r="AV261" s="207"/>
      <c r="AW261" s="259" t="str">
        <f>IF(OR(VALUE(Input!C260)&lt;0,VALUE(Input!C260)&gt;100), "Invalid EEI %","")</f>
        <v/>
      </c>
      <c r="AX261" s="207"/>
      <c r="AY261" s="278" t="str">
        <f>IF(Input!E260="","",IF(VALUE(Input!E260)=0,"Do not enter 0.",""))</f>
        <v/>
      </c>
    </row>
    <row r="262" spans="2:51" x14ac:dyDescent="0.3">
      <c r="B262" s="188" t="str">
        <f>Input!A261</f>
        <v/>
      </c>
      <c r="C262" s="189" t="str">
        <f>IF(ISERROR(IF(AND(Input!$A261="",SUMPRODUCT(--(LEN(Input!$A262:'Input'!$A$1006)&gt;0))&lt;&gt;0),"Row is skipped.",IF(AND(Input!$A261="",Input!$A262=""),"", IF(Input!B261="","Data is missing.","")))),"",IF(AND(Input!$A261="",SUMPRODUCT(--(LEN(Input!$A262:'Input'!$A$1006)&gt;0))&lt;&gt;0),"Row is skipped.",IF(AND(Input!$A261="",Input!$A262=""),"", IF(Input!B261="","Data is missing.",""))))</f>
        <v/>
      </c>
      <c r="D262" s="189" t="str">
        <f>IF(ISERROR(IF(AND(Input!$A261="",SUMPRODUCT(--(LEN(Input!$A262:'Input'!$A$1006)&gt;0))&lt;&gt;0),"Row is skipped.",IF(AND(Input!$A261="",Input!$A262=""),"", IF(Input!C261="","Data is missing.","")))),"",IF(AND(Input!$A261="",SUMPRODUCT(--(LEN(Input!$A262:'Input'!$A$1006)&gt;0))&lt;&gt;0),"Row is skipped.",IF(AND(Input!$A261="",Input!$A262=""),"", IF(Input!C261="","Data is missing.",""))))</f>
        <v/>
      </c>
      <c r="E262" s="189" t="str">
        <f>IF(ISERROR(IF(AND(Input!$A261="",SUMPRODUCT(--(LEN(Input!$A262:'Input'!$A$1006)&gt;0))&lt;&gt;0),"Row is skipped.",IF(AND(Input!$A261="",Input!$A262=""),"", IF(Input!D261="","Data is missing.","")))),"",IF(AND(Input!$A261="",SUMPRODUCT(--(LEN(Input!$A262:'Input'!$A$1006)&gt;0))&lt;&gt;0),"Row is skipped.",IF(AND(Input!$A261="",Input!$A262=""),"", IF(Input!D261="","Data is missing.",""))))</f>
        <v/>
      </c>
      <c r="F262" s="189" t="str">
        <f>IF(ISERROR(IF(AND(Input!$A261="",SUMPRODUCT(--(LEN(Input!$A262:'Input'!$A$1006)&gt;0))&lt;&gt;0),"Row is skipped.",IF(AND(Input!$A261="",Input!$A262=""),"", IF(Input!E261="","Data is missing.","")))),"",IF(AND(Input!$A261="",SUMPRODUCT(--(LEN(Input!$A262:'Input'!$A$1006)&gt;0))&lt;&gt;0),"Row is skipped.",IF(AND(Input!$A261="",Input!$A262=""),"", IF(Input!E261="","Data is missing.",""))))</f>
        <v/>
      </c>
      <c r="G262" s="189" t="str">
        <f>IF(ISERROR(IF(AND(Input!$A261="",SUMPRODUCT(--(LEN(Input!$A262:'Input'!$A$1006)&gt;0))&lt;&gt;0),"Row is skipped.",IF(AND(Input!$A261="",Input!$A262=""),"", IF(Input!F261="","Data is missing.","")))),"",IF(AND(Input!$A261="",SUMPRODUCT(--(LEN(Input!$A262:'Input'!$A$1006)&gt;0))&lt;&gt;0),"Row is skipped.",IF(AND(Input!$A261="",Input!$A262=""),"", IF(Input!F261="","Data is missing.",""))))</f>
        <v/>
      </c>
      <c r="H262" s="190" t="str">
        <f>IF(ISERROR(IF(AND(Input!$A261="",SUMPRODUCT(--(LEN(Input!$A262:'Input'!$A$1006)&gt;0))&lt;&gt;0),"Row is skipped.",IF(AND(Input!$A261="",Input!$A262=""),"", IF(Input!G261="","Data is missing.","")))),"",IF(AND(Input!$A261="",SUMPRODUCT(--(LEN(Input!$A262:'Input'!$A$1006)&gt;0))&lt;&gt;0),"Row is skipped.",IF(AND(Input!$A261="",Input!$A262=""),"", IF(Input!G261="","Data is missing.",""))))</f>
        <v/>
      </c>
      <c r="I262" s="156"/>
      <c r="J262" s="191" t="str">
        <f>IFERROR(VLOOKUP(VLOOKUP(Input!$D261,'Measure List'!$A:$AN,40,FALSE),UIR!$A$1:$Q$27,17,FALSE),"")</f>
        <v/>
      </c>
      <c r="K262" s="192" t="str">
        <f>IFERROR(VLOOKUP(Input!$D261,'Measure List'!$A:$AN,40,FALSE),"")</f>
        <v/>
      </c>
      <c r="L262" s="156"/>
      <c r="M262" s="193" t="str">
        <f>IF(B262="","",IF(AND(Input!H261="",IFERROR(VLOOKUP(K262,UIR!$A$2:$P$21,2,FALSE),"")&lt;&gt;""),"Data is Missing.",""))</f>
        <v/>
      </c>
      <c r="N262" s="194" t="str">
        <f>IF(B262="","",IF(AND(Input!I261="",IFERROR(VLOOKUP(K262,UIR!$A$2:$P$21,3,FALSE),"")&lt;&gt;""),"Data is Missing.",""))</f>
        <v/>
      </c>
      <c r="O262" s="194" t="str">
        <f>IF(B262="","",IF(AND(Input!J261="",IFERROR(VLOOKUP(K262,UIR!$A$2:$P$21,4,FALSE),"")&lt;&gt;""),"Data is Missing.",""))</f>
        <v/>
      </c>
      <c r="P262" s="194" t="str">
        <f>IF(B262="","",IF(AND(Input!K261="",IFERROR(VLOOKUP(K262,UIR!$A$2:$P$21,5,FALSE),"")&lt;&gt;""),"Data is Missing.",""))</f>
        <v/>
      </c>
      <c r="Q262" s="194" t="str">
        <f>IF(B262="","",IF(AND(Input!L261="",IFERROR(VLOOKUP(K262,UIR!$A$2:$P$21,6,FALSE),"")&lt;&gt;""),"Data is Missing.",""))</f>
        <v/>
      </c>
      <c r="R262" s="194" t="str">
        <f>IF(B262="","",IF(AND(Input!M261="",IFERROR(VLOOKUP(K262,UIR!$A$2:$P$21,7,FALSE),"")&lt;&gt;""),"Data is Missing.",""))</f>
        <v/>
      </c>
      <c r="S262" s="194" t="str">
        <f>IF(B262="","",IF(AND(Input!P261="",IFERROR(VLOOKUP(K262,UIR!$A$2:$P$21,8,FALSE),"")&lt;&gt;""),"Data is Missing.",""))</f>
        <v/>
      </c>
      <c r="T262" s="194" t="str">
        <f>IF(B262="","",IF(AND(Input!Q261="",IFERROR(VLOOKUP(K262,UIR!$A$2:$P$21,9,FALSE),"")&lt;&gt;""),"Data is Missing.",""))</f>
        <v/>
      </c>
      <c r="U262" s="194"/>
      <c r="V262" s="194" t="str">
        <f>IF(B262="","",IF(AND(Input!S261="",IFERROR(VLOOKUP(K262,UIR!$A$2:$P$21,11,FALSE),"")&lt;&gt;""),"Data is Missing.",""))</f>
        <v/>
      </c>
      <c r="W262" s="194" t="str">
        <f>IF(B262="","",IF(AND(Input!T261="",IFERROR(VLOOKUP(K262,UIR!$A$2:$P$21,12,FALSE),"")&lt;&gt;""),"Data is Missing.",""))</f>
        <v/>
      </c>
      <c r="X262" s="194" t="str">
        <f>IF(B262="","",IF(AND(Input!V261="",IFERROR(VLOOKUP(K262,UIR!$A$2:$P$21,13,FALSE),"")&lt;&gt;""),"Data is Missing.",""))</f>
        <v/>
      </c>
      <c r="Y262" s="194" t="str">
        <f>IF(B262="","",IF(AND(Input!W261="",IFERROR(VLOOKUP(K262,UIR!$A$2:$P$21,14,FALSE),"")&lt;&gt;""),"Data is Missing.",""))</f>
        <v/>
      </c>
      <c r="Z262" s="194" t="str">
        <f>IF(B262="","",IF(AND(Input!X261="",IFERROR(VLOOKUP(K262,UIR!$A$2:$P$21,15,FALSE),"")&lt;&gt;""),"Data is Missing.",""))</f>
        <v/>
      </c>
      <c r="AA262" s="195" t="str">
        <f>IF(B262="","",IF(AND(Input!Y261="",IFERROR(VLOOKUP(K262,UIR!$A$2:$P$21,16,FALSE),"")&lt;&gt;""),"Data is Missing.",""))</f>
        <v/>
      </c>
      <c r="AC262" s="202" t="str">
        <f>IF(ISERROR(IF(Input!D261="","",IF(ISERROR(VLOOKUP(Input!D261,'Measure List'!$A$2:$A$30000,1,0)),"Invalid RefNo",""))),"",IF(Input!D261="","",IF(ISERROR(VLOOKUP(Input!D261,'Measure List'!$A$2:$A$30000,1,0)),"Invalid RefNo","")))</f>
        <v/>
      </c>
      <c r="AD262" s="156"/>
      <c r="AE262" s="156"/>
      <c r="AF262" s="156"/>
      <c r="AG262" s="156"/>
      <c r="AH262" s="156"/>
      <c r="AI262" s="156"/>
      <c r="AJ262" s="156"/>
      <c r="AK262" s="156"/>
      <c r="AL262" s="203" t="str">
        <f>IF(COUNTIF(Dropdowns!$K$2:$K$7,Input!S261)&gt;0,"",IF(Input!S261="","","Invalid Type"))</f>
        <v/>
      </c>
      <c r="AN262" s="204" t="str">
        <f>IF(Input!C261="","",IF(ISNUMBER(VALUE(Input!C261)),"","Needs to be a number."))</f>
        <v/>
      </c>
      <c r="AO262" s="205" t="str">
        <f>IF(Input!E261="","",IF(ISNUMBER(VALUE(Input!E261)),"","Needs to be a number."))</f>
        <v/>
      </c>
      <c r="AP262" s="205" t="str">
        <f>IF(Input!N261="","",IF(ISNUMBER(VALUE(Input!N261)),"","Needs to be a number."))</f>
        <v/>
      </c>
      <c r="AQ262" s="205" t="str">
        <f>IF(Input!O261="","",IF(ISNUMBER(VALUE(Input!O261)),"","Needs to be a number."))</f>
        <v/>
      </c>
      <c r="AR262" s="205" t="str">
        <f>IF(Input!V261="","",IF(ISNUMBER(VALUE(Input!V261)),"","Needs to be a number."))</f>
        <v/>
      </c>
      <c r="AS262" s="205" t="str">
        <f>IF(Input!W261="","",IF(ISNUMBER(VALUE(Input!W261)),"","Needs to be a number."))</f>
        <v/>
      </c>
      <c r="AT262" s="205" t="str">
        <f>IF(Input!X261="","",IF(ISNUMBER(VALUE(Input!X261)),"","Needs to be a number."))</f>
        <v/>
      </c>
      <c r="AU262" s="206" t="str">
        <f>IF(Input!Y261="","",IF(ISNUMBER(VALUE(Input!Y261)),"","Needs to be a number."))</f>
        <v/>
      </c>
      <c r="AV262" s="207"/>
      <c r="AW262" s="259" t="str">
        <f>IF(OR(VALUE(Input!C261)&lt;0,VALUE(Input!C261)&gt;100), "Invalid EEI %","")</f>
        <v/>
      </c>
      <c r="AX262" s="207"/>
      <c r="AY262" s="278" t="str">
        <f>IF(Input!E261="","",IF(VALUE(Input!E261)=0,"Do not enter 0.",""))</f>
        <v/>
      </c>
    </row>
    <row r="263" spans="2:51" x14ac:dyDescent="0.3">
      <c r="B263" s="188" t="str">
        <f>Input!A262</f>
        <v/>
      </c>
      <c r="C263" s="189" t="str">
        <f>IF(ISERROR(IF(AND(Input!$A262="",SUMPRODUCT(--(LEN(Input!$A263:'Input'!$A$1006)&gt;0))&lt;&gt;0),"Row is skipped.",IF(AND(Input!$A262="",Input!$A263=""),"", IF(Input!B262="","Data is missing.","")))),"",IF(AND(Input!$A262="",SUMPRODUCT(--(LEN(Input!$A263:'Input'!$A$1006)&gt;0))&lt;&gt;0),"Row is skipped.",IF(AND(Input!$A262="",Input!$A263=""),"", IF(Input!B262="","Data is missing.",""))))</f>
        <v/>
      </c>
      <c r="D263" s="189" t="str">
        <f>IF(ISERROR(IF(AND(Input!$A262="",SUMPRODUCT(--(LEN(Input!$A263:'Input'!$A$1006)&gt;0))&lt;&gt;0),"Row is skipped.",IF(AND(Input!$A262="",Input!$A263=""),"", IF(Input!C262="","Data is missing.","")))),"",IF(AND(Input!$A262="",SUMPRODUCT(--(LEN(Input!$A263:'Input'!$A$1006)&gt;0))&lt;&gt;0),"Row is skipped.",IF(AND(Input!$A262="",Input!$A263=""),"", IF(Input!C262="","Data is missing.",""))))</f>
        <v/>
      </c>
      <c r="E263" s="189" t="str">
        <f>IF(ISERROR(IF(AND(Input!$A262="",SUMPRODUCT(--(LEN(Input!$A263:'Input'!$A$1006)&gt;0))&lt;&gt;0),"Row is skipped.",IF(AND(Input!$A262="",Input!$A263=""),"", IF(Input!D262="","Data is missing.","")))),"",IF(AND(Input!$A262="",SUMPRODUCT(--(LEN(Input!$A263:'Input'!$A$1006)&gt;0))&lt;&gt;0),"Row is skipped.",IF(AND(Input!$A262="",Input!$A263=""),"", IF(Input!D262="","Data is missing.",""))))</f>
        <v/>
      </c>
      <c r="F263" s="189" t="str">
        <f>IF(ISERROR(IF(AND(Input!$A262="",SUMPRODUCT(--(LEN(Input!$A263:'Input'!$A$1006)&gt;0))&lt;&gt;0),"Row is skipped.",IF(AND(Input!$A262="",Input!$A263=""),"", IF(Input!E262="","Data is missing.","")))),"",IF(AND(Input!$A262="",SUMPRODUCT(--(LEN(Input!$A263:'Input'!$A$1006)&gt;0))&lt;&gt;0),"Row is skipped.",IF(AND(Input!$A262="",Input!$A263=""),"", IF(Input!E262="","Data is missing.",""))))</f>
        <v/>
      </c>
      <c r="G263" s="189" t="str">
        <f>IF(ISERROR(IF(AND(Input!$A262="",SUMPRODUCT(--(LEN(Input!$A263:'Input'!$A$1006)&gt;0))&lt;&gt;0),"Row is skipped.",IF(AND(Input!$A262="",Input!$A263=""),"", IF(Input!F262="","Data is missing.","")))),"",IF(AND(Input!$A262="",SUMPRODUCT(--(LEN(Input!$A263:'Input'!$A$1006)&gt;0))&lt;&gt;0),"Row is skipped.",IF(AND(Input!$A262="",Input!$A263=""),"", IF(Input!F262="","Data is missing.",""))))</f>
        <v/>
      </c>
      <c r="H263" s="190" t="str">
        <f>IF(ISERROR(IF(AND(Input!$A262="",SUMPRODUCT(--(LEN(Input!$A263:'Input'!$A$1006)&gt;0))&lt;&gt;0),"Row is skipped.",IF(AND(Input!$A262="",Input!$A263=""),"", IF(Input!G262="","Data is missing.","")))),"",IF(AND(Input!$A262="",SUMPRODUCT(--(LEN(Input!$A263:'Input'!$A$1006)&gt;0))&lt;&gt;0),"Row is skipped.",IF(AND(Input!$A262="",Input!$A263=""),"", IF(Input!G262="","Data is missing.",""))))</f>
        <v/>
      </c>
      <c r="I263" s="156"/>
      <c r="J263" s="191" t="str">
        <f>IFERROR(VLOOKUP(VLOOKUP(Input!$D262,'Measure List'!$A:$AN,40,FALSE),UIR!$A$1:$Q$27,17,FALSE),"")</f>
        <v/>
      </c>
      <c r="K263" s="192" t="str">
        <f>IFERROR(VLOOKUP(Input!$D262,'Measure List'!$A:$AN,40,FALSE),"")</f>
        <v/>
      </c>
      <c r="L263" s="156"/>
      <c r="M263" s="193" t="str">
        <f>IF(B263="","",IF(AND(Input!H262="",IFERROR(VLOOKUP(K263,UIR!$A$2:$P$21,2,FALSE),"")&lt;&gt;""),"Data is Missing.",""))</f>
        <v/>
      </c>
      <c r="N263" s="194" t="str">
        <f>IF(B263="","",IF(AND(Input!I262="",IFERROR(VLOOKUP(K263,UIR!$A$2:$P$21,3,FALSE),"")&lt;&gt;""),"Data is Missing.",""))</f>
        <v/>
      </c>
      <c r="O263" s="194" t="str">
        <f>IF(B263="","",IF(AND(Input!J262="",IFERROR(VLOOKUP(K263,UIR!$A$2:$P$21,4,FALSE),"")&lt;&gt;""),"Data is Missing.",""))</f>
        <v/>
      </c>
      <c r="P263" s="194" t="str">
        <f>IF(B263="","",IF(AND(Input!K262="",IFERROR(VLOOKUP(K263,UIR!$A$2:$P$21,5,FALSE),"")&lt;&gt;""),"Data is Missing.",""))</f>
        <v/>
      </c>
      <c r="Q263" s="194" t="str">
        <f>IF(B263="","",IF(AND(Input!L262="",IFERROR(VLOOKUP(K263,UIR!$A$2:$P$21,6,FALSE),"")&lt;&gt;""),"Data is Missing.",""))</f>
        <v/>
      </c>
      <c r="R263" s="194" t="str">
        <f>IF(B263="","",IF(AND(Input!M262="",IFERROR(VLOOKUP(K263,UIR!$A$2:$P$21,7,FALSE),"")&lt;&gt;""),"Data is Missing.",""))</f>
        <v/>
      </c>
      <c r="S263" s="194" t="str">
        <f>IF(B263="","",IF(AND(Input!P262="",IFERROR(VLOOKUP(K263,UIR!$A$2:$P$21,8,FALSE),"")&lt;&gt;""),"Data is Missing.",""))</f>
        <v/>
      </c>
      <c r="T263" s="194" t="str">
        <f>IF(B263="","",IF(AND(Input!Q262="",IFERROR(VLOOKUP(K263,UIR!$A$2:$P$21,9,FALSE),"")&lt;&gt;""),"Data is Missing.",""))</f>
        <v/>
      </c>
      <c r="U263" s="194"/>
      <c r="V263" s="194" t="str">
        <f>IF(B263="","",IF(AND(Input!S262="",IFERROR(VLOOKUP(K263,UIR!$A$2:$P$21,11,FALSE),"")&lt;&gt;""),"Data is Missing.",""))</f>
        <v/>
      </c>
      <c r="W263" s="194" t="str">
        <f>IF(B263="","",IF(AND(Input!T262="",IFERROR(VLOOKUP(K263,UIR!$A$2:$P$21,12,FALSE),"")&lt;&gt;""),"Data is Missing.",""))</f>
        <v/>
      </c>
      <c r="X263" s="194" t="str">
        <f>IF(B263="","",IF(AND(Input!V262="",IFERROR(VLOOKUP(K263,UIR!$A$2:$P$21,13,FALSE),"")&lt;&gt;""),"Data is Missing.",""))</f>
        <v/>
      </c>
      <c r="Y263" s="194" t="str">
        <f>IF(B263="","",IF(AND(Input!W262="",IFERROR(VLOOKUP(K263,UIR!$A$2:$P$21,14,FALSE),"")&lt;&gt;""),"Data is Missing.",""))</f>
        <v/>
      </c>
      <c r="Z263" s="194" t="str">
        <f>IF(B263="","",IF(AND(Input!X262="",IFERROR(VLOOKUP(K263,UIR!$A$2:$P$21,15,FALSE),"")&lt;&gt;""),"Data is Missing.",""))</f>
        <v/>
      </c>
      <c r="AA263" s="195" t="str">
        <f>IF(B263="","",IF(AND(Input!Y262="",IFERROR(VLOOKUP(K263,UIR!$A$2:$P$21,16,FALSE),"")&lt;&gt;""),"Data is Missing.",""))</f>
        <v/>
      </c>
      <c r="AC263" s="202" t="str">
        <f>IF(ISERROR(IF(Input!D262="","",IF(ISERROR(VLOOKUP(Input!D262,'Measure List'!$A$2:$A$30000,1,0)),"Invalid RefNo",""))),"",IF(Input!D262="","",IF(ISERROR(VLOOKUP(Input!D262,'Measure List'!$A$2:$A$30000,1,0)),"Invalid RefNo","")))</f>
        <v/>
      </c>
      <c r="AD263" s="156"/>
      <c r="AE263" s="156"/>
      <c r="AF263" s="156"/>
      <c r="AG263" s="156"/>
      <c r="AH263" s="156"/>
      <c r="AI263" s="156"/>
      <c r="AJ263" s="156"/>
      <c r="AK263" s="156"/>
      <c r="AL263" s="203" t="str">
        <f>IF(COUNTIF(Dropdowns!$K$2:$K$7,Input!S262)&gt;0,"",IF(Input!S262="","","Invalid Type"))</f>
        <v/>
      </c>
      <c r="AN263" s="204" t="str">
        <f>IF(Input!C262="","",IF(ISNUMBER(VALUE(Input!C262)),"","Needs to be a number."))</f>
        <v/>
      </c>
      <c r="AO263" s="205" t="str">
        <f>IF(Input!E262="","",IF(ISNUMBER(VALUE(Input!E262)),"","Needs to be a number."))</f>
        <v/>
      </c>
      <c r="AP263" s="205" t="str">
        <f>IF(Input!N262="","",IF(ISNUMBER(VALUE(Input!N262)),"","Needs to be a number."))</f>
        <v/>
      </c>
      <c r="AQ263" s="205" t="str">
        <f>IF(Input!O262="","",IF(ISNUMBER(VALUE(Input!O262)),"","Needs to be a number."))</f>
        <v/>
      </c>
      <c r="AR263" s="205" t="str">
        <f>IF(Input!V262="","",IF(ISNUMBER(VALUE(Input!V262)),"","Needs to be a number."))</f>
        <v/>
      </c>
      <c r="AS263" s="205" t="str">
        <f>IF(Input!W262="","",IF(ISNUMBER(VALUE(Input!W262)),"","Needs to be a number."))</f>
        <v/>
      </c>
      <c r="AT263" s="205" t="str">
        <f>IF(Input!X262="","",IF(ISNUMBER(VALUE(Input!X262)),"","Needs to be a number."))</f>
        <v/>
      </c>
      <c r="AU263" s="206" t="str">
        <f>IF(Input!Y262="","",IF(ISNUMBER(VALUE(Input!Y262)),"","Needs to be a number."))</f>
        <v/>
      </c>
      <c r="AV263" s="207"/>
      <c r="AW263" s="259" t="str">
        <f>IF(OR(VALUE(Input!C262)&lt;0,VALUE(Input!C262)&gt;100), "Invalid EEI %","")</f>
        <v/>
      </c>
      <c r="AX263" s="207"/>
      <c r="AY263" s="278" t="str">
        <f>IF(Input!E262="","",IF(VALUE(Input!E262)=0,"Do not enter 0.",""))</f>
        <v/>
      </c>
    </row>
    <row r="264" spans="2:51" x14ac:dyDescent="0.3">
      <c r="B264" s="188" t="str">
        <f>Input!A263</f>
        <v/>
      </c>
      <c r="C264" s="189" t="str">
        <f>IF(ISERROR(IF(AND(Input!$A263="",SUMPRODUCT(--(LEN(Input!$A264:'Input'!$A$1006)&gt;0))&lt;&gt;0),"Row is skipped.",IF(AND(Input!$A263="",Input!$A264=""),"", IF(Input!B263="","Data is missing.","")))),"",IF(AND(Input!$A263="",SUMPRODUCT(--(LEN(Input!$A264:'Input'!$A$1006)&gt;0))&lt;&gt;0),"Row is skipped.",IF(AND(Input!$A263="",Input!$A264=""),"", IF(Input!B263="","Data is missing.",""))))</f>
        <v/>
      </c>
      <c r="D264" s="189" t="str">
        <f>IF(ISERROR(IF(AND(Input!$A263="",SUMPRODUCT(--(LEN(Input!$A264:'Input'!$A$1006)&gt;0))&lt;&gt;0),"Row is skipped.",IF(AND(Input!$A263="",Input!$A264=""),"", IF(Input!C263="","Data is missing.","")))),"",IF(AND(Input!$A263="",SUMPRODUCT(--(LEN(Input!$A264:'Input'!$A$1006)&gt;0))&lt;&gt;0),"Row is skipped.",IF(AND(Input!$A263="",Input!$A264=""),"", IF(Input!C263="","Data is missing.",""))))</f>
        <v/>
      </c>
      <c r="E264" s="189" t="str">
        <f>IF(ISERROR(IF(AND(Input!$A263="",SUMPRODUCT(--(LEN(Input!$A264:'Input'!$A$1006)&gt;0))&lt;&gt;0),"Row is skipped.",IF(AND(Input!$A263="",Input!$A264=""),"", IF(Input!D263="","Data is missing.","")))),"",IF(AND(Input!$A263="",SUMPRODUCT(--(LEN(Input!$A264:'Input'!$A$1006)&gt;0))&lt;&gt;0),"Row is skipped.",IF(AND(Input!$A263="",Input!$A264=""),"", IF(Input!D263="","Data is missing.",""))))</f>
        <v/>
      </c>
      <c r="F264" s="189" t="str">
        <f>IF(ISERROR(IF(AND(Input!$A263="",SUMPRODUCT(--(LEN(Input!$A264:'Input'!$A$1006)&gt;0))&lt;&gt;0),"Row is skipped.",IF(AND(Input!$A263="",Input!$A264=""),"", IF(Input!E263="","Data is missing.","")))),"",IF(AND(Input!$A263="",SUMPRODUCT(--(LEN(Input!$A264:'Input'!$A$1006)&gt;0))&lt;&gt;0),"Row is skipped.",IF(AND(Input!$A263="",Input!$A264=""),"", IF(Input!E263="","Data is missing.",""))))</f>
        <v/>
      </c>
      <c r="G264" s="189" t="str">
        <f>IF(ISERROR(IF(AND(Input!$A263="",SUMPRODUCT(--(LEN(Input!$A264:'Input'!$A$1006)&gt;0))&lt;&gt;0),"Row is skipped.",IF(AND(Input!$A263="",Input!$A264=""),"", IF(Input!F263="","Data is missing.","")))),"",IF(AND(Input!$A263="",SUMPRODUCT(--(LEN(Input!$A264:'Input'!$A$1006)&gt;0))&lt;&gt;0),"Row is skipped.",IF(AND(Input!$A263="",Input!$A264=""),"", IF(Input!F263="","Data is missing.",""))))</f>
        <v/>
      </c>
      <c r="H264" s="190" t="str">
        <f>IF(ISERROR(IF(AND(Input!$A263="",SUMPRODUCT(--(LEN(Input!$A264:'Input'!$A$1006)&gt;0))&lt;&gt;0),"Row is skipped.",IF(AND(Input!$A263="",Input!$A264=""),"", IF(Input!G263="","Data is missing.","")))),"",IF(AND(Input!$A263="",SUMPRODUCT(--(LEN(Input!$A264:'Input'!$A$1006)&gt;0))&lt;&gt;0),"Row is skipped.",IF(AND(Input!$A263="",Input!$A264=""),"", IF(Input!G263="","Data is missing.",""))))</f>
        <v/>
      </c>
      <c r="I264" s="156"/>
      <c r="J264" s="191" t="str">
        <f>IFERROR(VLOOKUP(VLOOKUP(Input!$D263,'Measure List'!$A:$AN,40,FALSE),UIR!$A$1:$Q$27,17,FALSE),"")</f>
        <v/>
      </c>
      <c r="K264" s="192" t="str">
        <f>IFERROR(VLOOKUP(Input!$D263,'Measure List'!$A:$AN,40,FALSE),"")</f>
        <v/>
      </c>
      <c r="L264" s="156"/>
      <c r="M264" s="193" t="str">
        <f>IF(B264="","",IF(AND(Input!H263="",IFERROR(VLOOKUP(K264,UIR!$A$2:$P$21,2,FALSE),"")&lt;&gt;""),"Data is Missing.",""))</f>
        <v/>
      </c>
      <c r="N264" s="194" t="str">
        <f>IF(B264="","",IF(AND(Input!I263="",IFERROR(VLOOKUP(K264,UIR!$A$2:$P$21,3,FALSE),"")&lt;&gt;""),"Data is Missing.",""))</f>
        <v/>
      </c>
      <c r="O264" s="194" t="str">
        <f>IF(B264="","",IF(AND(Input!J263="",IFERROR(VLOOKUP(K264,UIR!$A$2:$P$21,4,FALSE),"")&lt;&gt;""),"Data is Missing.",""))</f>
        <v/>
      </c>
      <c r="P264" s="194" t="str">
        <f>IF(B264="","",IF(AND(Input!K263="",IFERROR(VLOOKUP(K264,UIR!$A$2:$P$21,5,FALSE),"")&lt;&gt;""),"Data is Missing.",""))</f>
        <v/>
      </c>
      <c r="Q264" s="194" t="str">
        <f>IF(B264="","",IF(AND(Input!L263="",IFERROR(VLOOKUP(K264,UIR!$A$2:$P$21,6,FALSE),"")&lt;&gt;""),"Data is Missing.",""))</f>
        <v/>
      </c>
      <c r="R264" s="194" t="str">
        <f>IF(B264="","",IF(AND(Input!M263="",IFERROR(VLOOKUP(K264,UIR!$A$2:$P$21,7,FALSE),"")&lt;&gt;""),"Data is Missing.",""))</f>
        <v/>
      </c>
      <c r="S264" s="194" t="str">
        <f>IF(B264="","",IF(AND(Input!P263="",IFERROR(VLOOKUP(K264,UIR!$A$2:$P$21,8,FALSE),"")&lt;&gt;""),"Data is Missing.",""))</f>
        <v/>
      </c>
      <c r="T264" s="194" t="str">
        <f>IF(B264="","",IF(AND(Input!Q263="",IFERROR(VLOOKUP(K264,UIR!$A$2:$P$21,9,FALSE),"")&lt;&gt;""),"Data is Missing.",""))</f>
        <v/>
      </c>
      <c r="U264" s="194"/>
      <c r="V264" s="194" t="str">
        <f>IF(B264="","",IF(AND(Input!S263="",IFERROR(VLOOKUP(K264,UIR!$A$2:$P$21,11,FALSE),"")&lt;&gt;""),"Data is Missing.",""))</f>
        <v/>
      </c>
      <c r="W264" s="194" t="str">
        <f>IF(B264="","",IF(AND(Input!T263="",IFERROR(VLOOKUP(K264,UIR!$A$2:$P$21,12,FALSE),"")&lt;&gt;""),"Data is Missing.",""))</f>
        <v/>
      </c>
      <c r="X264" s="194" t="str">
        <f>IF(B264="","",IF(AND(Input!V263="",IFERROR(VLOOKUP(K264,UIR!$A$2:$P$21,13,FALSE),"")&lt;&gt;""),"Data is Missing.",""))</f>
        <v/>
      </c>
      <c r="Y264" s="194" t="str">
        <f>IF(B264="","",IF(AND(Input!W263="",IFERROR(VLOOKUP(K264,UIR!$A$2:$P$21,14,FALSE),"")&lt;&gt;""),"Data is Missing.",""))</f>
        <v/>
      </c>
      <c r="Z264" s="194" t="str">
        <f>IF(B264="","",IF(AND(Input!X263="",IFERROR(VLOOKUP(K264,UIR!$A$2:$P$21,15,FALSE),"")&lt;&gt;""),"Data is Missing.",""))</f>
        <v/>
      </c>
      <c r="AA264" s="195" t="str">
        <f>IF(B264="","",IF(AND(Input!Y263="",IFERROR(VLOOKUP(K264,UIR!$A$2:$P$21,16,FALSE),"")&lt;&gt;""),"Data is Missing.",""))</f>
        <v/>
      </c>
      <c r="AC264" s="202" t="str">
        <f>IF(ISERROR(IF(Input!D263="","",IF(ISERROR(VLOOKUP(Input!D263,'Measure List'!$A$2:$A$30000,1,0)),"Invalid RefNo",""))),"",IF(Input!D263="","",IF(ISERROR(VLOOKUP(Input!D263,'Measure List'!$A$2:$A$30000,1,0)),"Invalid RefNo","")))</f>
        <v/>
      </c>
      <c r="AD264" s="156"/>
      <c r="AE264" s="156"/>
      <c r="AF264" s="156"/>
      <c r="AG264" s="156"/>
      <c r="AH264" s="156"/>
      <c r="AI264" s="156"/>
      <c r="AJ264" s="156"/>
      <c r="AK264" s="156"/>
      <c r="AL264" s="203" t="str">
        <f>IF(COUNTIF(Dropdowns!$K$2:$K$7,Input!S263)&gt;0,"",IF(Input!S263="","","Invalid Type"))</f>
        <v/>
      </c>
      <c r="AN264" s="204" t="str">
        <f>IF(Input!C263="","",IF(ISNUMBER(VALUE(Input!C263)),"","Needs to be a number."))</f>
        <v/>
      </c>
      <c r="AO264" s="205" t="str">
        <f>IF(Input!E263="","",IF(ISNUMBER(VALUE(Input!E263)),"","Needs to be a number."))</f>
        <v/>
      </c>
      <c r="AP264" s="205" t="str">
        <f>IF(Input!N263="","",IF(ISNUMBER(VALUE(Input!N263)),"","Needs to be a number."))</f>
        <v/>
      </c>
      <c r="AQ264" s="205" t="str">
        <f>IF(Input!O263="","",IF(ISNUMBER(VALUE(Input!O263)),"","Needs to be a number."))</f>
        <v/>
      </c>
      <c r="AR264" s="205" t="str">
        <f>IF(Input!V263="","",IF(ISNUMBER(VALUE(Input!V263)),"","Needs to be a number."))</f>
        <v/>
      </c>
      <c r="AS264" s="205" t="str">
        <f>IF(Input!W263="","",IF(ISNUMBER(VALUE(Input!W263)),"","Needs to be a number."))</f>
        <v/>
      </c>
      <c r="AT264" s="205" t="str">
        <f>IF(Input!X263="","",IF(ISNUMBER(VALUE(Input!X263)),"","Needs to be a number."))</f>
        <v/>
      </c>
      <c r="AU264" s="206" t="str">
        <f>IF(Input!Y263="","",IF(ISNUMBER(VALUE(Input!Y263)),"","Needs to be a number."))</f>
        <v/>
      </c>
      <c r="AV264" s="207"/>
      <c r="AW264" s="259" t="str">
        <f>IF(OR(VALUE(Input!C263)&lt;0,VALUE(Input!C263)&gt;100), "Invalid EEI %","")</f>
        <v/>
      </c>
      <c r="AX264" s="207"/>
      <c r="AY264" s="278" t="str">
        <f>IF(Input!E263="","",IF(VALUE(Input!E263)=0,"Do not enter 0.",""))</f>
        <v/>
      </c>
    </row>
    <row r="265" spans="2:51" x14ac:dyDescent="0.3">
      <c r="B265" s="188" t="str">
        <f>Input!A264</f>
        <v/>
      </c>
      <c r="C265" s="189" t="str">
        <f>IF(ISERROR(IF(AND(Input!$A264="",SUMPRODUCT(--(LEN(Input!$A265:'Input'!$A$1006)&gt;0))&lt;&gt;0),"Row is skipped.",IF(AND(Input!$A264="",Input!$A265=""),"", IF(Input!B264="","Data is missing.","")))),"",IF(AND(Input!$A264="",SUMPRODUCT(--(LEN(Input!$A265:'Input'!$A$1006)&gt;0))&lt;&gt;0),"Row is skipped.",IF(AND(Input!$A264="",Input!$A265=""),"", IF(Input!B264="","Data is missing.",""))))</f>
        <v/>
      </c>
      <c r="D265" s="189" t="str">
        <f>IF(ISERROR(IF(AND(Input!$A264="",SUMPRODUCT(--(LEN(Input!$A265:'Input'!$A$1006)&gt;0))&lt;&gt;0),"Row is skipped.",IF(AND(Input!$A264="",Input!$A265=""),"", IF(Input!C264="","Data is missing.","")))),"",IF(AND(Input!$A264="",SUMPRODUCT(--(LEN(Input!$A265:'Input'!$A$1006)&gt;0))&lt;&gt;0),"Row is skipped.",IF(AND(Input!$A264="",Input!$A265=""),"", IF(Input!C264="","Data is missing.",""))))</f>
        <v/>
      </c>
      <c r="E265" s="189" t="str">
        <f>IF(ISERROR(IF(AND(Input!$A264="",SUMPRODUCT(--(LEN(Input!$A265:'Input'!$A$1006)&gt;0))&lt;&gt;0),"Row is skipped.",IF(AND(Input!$A264="",Input!$A265=""),"", IF(Input!D264="","Data is missing.","")))),"",IF(AND(Input!$A264="",SUMPRODUCT(--(LEN(Input!$A265:'Input'!$A$1006)&gt;0))&lt;&gt;0),"Row is skipped.",IF(AND(Input!$A264="",Input!$A265=""),"", IF(Input!D264="","Data is missing.",""))))</f>
        <v/>
      </c>
      <c r="F265" s="189" t="str">
        <f>IF(ISERROR(IF(AND(Input!$A264="",SUMPRODUCT(--(LEN(Input!$A265:'Input'!$A$1006)&gt;0))&lt;&gt;0),"Row is skipped.",IF(AND(Input!$A264="",Input!$A265=""),"", IF(Input!E264="","Data is missing.","")))),"",IF(AND(Input!$A264="",SUMPRODUCT(--(LEN(Input!$A265:'Input'!$A$1006)&gt;0))&lt;&gt;0),"Row is skipped.",IF(AND(Input!$A264="",Input!$A265=""),"", IF(Input!E264="","Data is missing.",""))))</f>
        <v/>
      </c>
      <c r="G265" s="189" t="str">
        <f>IF(ISERROR(IF(AND(Input!$A264="",SUMPRODUCT(--(LEN(Input!$A265:'Input'!$A$1006)&gt;0))&lt;&gt;0),"Row is skipped.",IF(AND(Input!$A264="",Input!$A265=""),"", IF(Input!F264="","Data is missing.","")))),"",IF(AND(Input!$A264="",SUMPRODUCT(--(LEN(Input!$A265:'Input'!$A$1006)&gt;0))&lt;&gt;0),"Row is skipped.",IF(AND(Input!$A264="",Input!$A265=""),"", IF(Input!F264="","Data is missing.",""))))</f>
        <v/>
      </c>
      <c r="H265" s="190" t="str">
        <f>IF(ISERROR(IF(AND(Input!$A264="",SUMPRODUCT(--(LEN(Input!$A265:'Input'!$A$1006)&gt;0))&lt;&gt;0),"Row is skipped.",IF(AND(Input!$A264="",Input!$A265=""),"", IF(Input!G264="","Data is missing.","")))),"",IF(AND(Input!$A264="",SUMPRODUCT(--(LEN(Input!$A265:'Input'!$A$1006)&gt;0))&lt;&gt;0),"Row is skipped.",IF(AND(Input!$A264="",Input!$A265=""),"", IF(Input!G264="","Data is missing.",""))))</f>
        <v/>
      </c>
      <c r="I265" s="156"/>
      <c r="J265" s="191" t="str">
        <f>IFERROR(VLOOKUP(VLOOKUP(Input!$D264,'Measure List'!$A:$AN,40,FALSE),UIR!$A$1:$Q$27,17,FALSE),"")</f>
        <v/>
      </c>
      <c r="K265" s="192" t="str">
        <f>IFERROR(VLOOKUP(Input!$D264,'Measure List'!$A:$AN,40,FALSE),"")</f>
        <v/>
      </c>
      <c r="L265" s="156"/>
      <c r="M265" s="193" t="str">
        <f>IF(B265="","",IF(AND(Input!H264="",IFERROR(VLOOKUP(K265,UIR!$A$2:$P$21,2,FALSE),"")&lt;&gt;""),"Data is Missing.",""))</f>
        <v/>
      </c>
      <c r="N265" s="194" t="str">
        <f>IF(B265="","",IF(AND(Input!I264="",IFERROR(VLOOKUP(K265,UIR!$A$2:$P$21,3,FALSE),"")&lt;&gt;""),"Data is Missing.",""))</f>
        <v/>
      </c>
      <c r="O265" s="194" t="str">
        <f>IF(B265="","",IF(AND(Input!J264="",IFERROR(VLOOKUP(K265,UIR!$A$2:$P$21,4,FALSE),"")&lt;&gt;""),"Data is Missing.",""))</f>
        <v/>
      </c>
      <c r="P265" s="194" t="str">
        <f>IF(B265="","",IF(AND(Input!K264="",IFERROR(VLOOKUP(K265,UIR!$A$2:$P$21,5,FALSE),"")&lt;&gt;""),"Data is Missing.",""))</f>
        <v/>
      </c>
      <c r="Q265" s="194" t="str">
        <f>IF(B265="","",IF(AND(Input!L264="",IFERROR(VLOOKUP(K265,UIR!$A$2:$P$21,6,FALSE),"")&lt;&gt;""),"Data is Missing.",""))</f>
        <v/>
      </c>
      <c r="R265" s="194" t="str">
        <f>IF(B265="","",IF(AND(Input!M264="",IFERROR(VLOOKUP(K265,UIR!$A$2:$P$21,7,FALSE),"")&lt;&gt;""),"Data is Missing.",""))</f>
        <v/>
      </c>
      <c r="S265" s="194" t="str">
        <f>IF(B265="","",IF(AND(Input!P264="",IFERROR(VLOOKUP(K265,UIR!$A$2:$P$21,8,FALSE),"")&lt;&gt;""),"Data is Missing.",""))</f>
        <v/>
      </c>
      <c r="T265" s="194" t="str">
        <f>IF(B265="","",IF(AND(Input!Q264="",IFERROR(VLOOKUP(K265,UIR!$A$2:$P$21,9,FALSE),"")&lt;&gt;""),"Data is Missing.",""))</f>
        <v/>
      </c>
      <c r="U265" s="194"/>
      <c r="V265" s="194" t="str">
        <f>IF(B265="","",IF(AND(Input!S264="",IFERROR(VLOOKUP(K265,UIR!$A$2:$P$21,11,FALSE),"")&lt;&gt;""),"Data is Missing.",""))</f>
        <v/>
      </c>
      <c r="W265" s="194" t="str">
        <f>IF(B265="","",IF(AND(Input!T264="",IFERROR(VLOOKUP(K265,UIR!$A$2:$P$21,12,FALSE),"")&lt;&gt;""),"Data is Missing.",""))</f>
        <v/>
      </c>
      <c r="X265" s="194" t="str">
        <f>IF(B265="","",IF(AND(Input!V264="",IFERROR(VLOOKUP(K265,UIR!$A$2:$P$21,13,FALSE),"")&lt;&gt;""),"Data is Missing.",""))</f>
        <v/>
      </c>
      <c r="Y265" s="194" t="str">
        <f>IF(B265="","",IF(AND(Input!W264="",IFERROR(VLOOKUP(K265,UIR!$A$2:$P$21,14,FALSE),"")&lt;&gt;""),"Data is Missing.",""))</f>
        <v/>
      </c>
      <c r="Z265" s="194" t="str">
        <f>IF(B265="","",IF(AND(Input!X264="",IFERROR(VLOOKUP(K265,UIR!$A$2:$P$21,15,FALSE),"")&lt;&gt;""),"Data is Missing.",""))</f>
        <v/>
      </c>
      <c r="AA265" s="195" t="str">
        <f>IF(B265="","",IF(AND(Input!Y264="",IFERROR(VLOOKUP(K265,UIR!$A$2:$P$21,16,FALSE),"")&lt;&gt;""),"Data is Missing.",""))</f>
        <v/>
      </c>
      <c r="AC265" s="202" t="str">
        <f>IF(ISERROR(IF(Input!D264="","",IF(ISERROR(VLOOKUP(Input!D264,'Measure List'!$A$2:$A$30000,1,0)),"Invalid RefNo",""))),"",IF(Input!D264="","",IF(ISERROR(VLOOKUP(Input!D264,'Measure List'!$A$2:$A$30000,1,0)),"Invalid RefNo","")))</f>
        <v/>
      </c>
      <c r="AD265" s="156"/>
      <c r="AE265" s="156"/>
      <c r="AF265" s="156"/>
      <c r="AG265" s="156"/>
      <c r="AH265" s="156"/>
      <c r="AI265" s="156"/>
      <c r="AJ265" s="156"/>
      <c r="AK265" s="156"/>
      <c r="AL265" s="203" t="str">
        <f>IF(COUNTIF(Dropdowns!$K$2:$K$7,Input!S264)&gt;0,"",IF(Input!S264="","","Invalid Type"))</f>
        <v/>
      </c>
      <c r="AN265" s="204" t="str">
        <f>IF(Input!C264="","",IF(ISNUMBER(VALUE(Input!C264)),"","Needs to be a number."))</f>
        <v/>
      </c>
      <c r="AO265" s="205" t="str">
        <f>IF(Input!E264="","",IF(ISNUMBER(VALUE(Input!E264)),"","Needs to be a number."))</f>
        <v/>
      </c>
      <c r="AP265" s="205" t="str">
        <f>IF(Input!N264="","",IF(ISNUMBER(VALUE(Input!N264)),"","Needs to be a number."))</f>
        <v/>
      </c>
      <c r="AQ265" s="205" t="str">
        <f>IF(Input!O264="","",IF(ISNUMBER(VALUE(Input!O264)),"","Needs to be a number."))</f>
        <v/>
      </c>
      <c r="AR265" s="205" t="str">
        <f>IF(Input!V264="","",IF(ISNUMBER(VALUE(Input!V264)),"","Needs to be a number."))</f>
        <v/>
      </c>
      <c r="AS265" s="205" t="str">
        <f>IF(Input!W264="","",IF(ISNUMBER(VALUE(Input!W264)),"","Needs to be a number."))</f>
        <v/>
      </c>
      <c r="AT265" s="205" t="str">
        <f>IF(Input!X264="","",IF(ISNUMBER(VALUE(Input!X264)),"","Needs to be a number."))</f>
        <v/>
      </c>
      <c r="AU265" s="206" t="str">
        <f>IF(Input!Y264="","",IF(ISNUMBER(VALUE(Input!Y264)),"","Needs to be a number."))</f>
        <v/>
      </c>
      <c r="AV265" s="207"/>
      <c r="AW265" s="259" t="str">
        <f>IF(OR(VALUE(Input!C264)&lt;0,VALUE(Input!C264)&gt;100), "Invalid EEI %","")</f>
        <v/>
      </c>
      <c r="AX265" s="207"/>
      <c r="AY265" s="278" t="str">
        <f>IF(Input!E264="","",IF(VALUE(Input!E264)=0,"Do not enter 0.",""))</f>
        <v/>
      </c>
    </row>
    <row r="266" spans="2:51" x14ac:dyDescent="0.3">
      <c r="B266" s="188" t="str">
        <f>Input!A265</f>
        <v/>
      </c>
      <c r="C266" s="189" t="str">
        <f>IF(ISERROR(IF(AND(Input!$A265="",SUMPRODUCT(--(LEN(Input!$A266:'Input'!$A$1006)&gt;0))&lt;&gt;0),"Row is skipped.",IF(AND(Input!$A265="",Input!$A266=""),"", IF(Input!B265="","Data is missing.","")))),"",IF(AND(Input!$A265="",SUMPRODUCT(--(LEN(Input!$A266:'Input'!$A$1006)&gt;0))&lt;&gt;0),"Row is skipped.",IF(AND(Input!$A265="",Input!$A266=""),"", IF(Input!B265="","Data is missing.",""))))</f>
        <v/>
      </c>
      <c r="D266" s="189" t="str">
        <f>IF(ISERROR(IF(AND(Input!$A265="",SUMPRODUCT(--(LEN(Input!$A266:'Input'!$A$1006)&gt;0))&lt;&gt;0),"Row is skipped.",IF(AND(Input!$A265="",Input!$A266=""),"", IF(Input!C265="","Data is missing.","")))),"",IF(AND(Input!$A265="",SUMPRODUCT(--(LEN(Input!$A266:'Input'!$A$1006)&gt;0))&lt;&gt;0),"Row is skipped.",IF(AND(Input!$A265="",Input!$A266=""),"", IF(Input!C265="","Data is missing.",""))))</f>
        <v/>
      </c>
      <c r="E266" s="189" t="str">
        <f>IF(ISERROR(IF(AND(Input!$A265="",SUMPRODUCT(--(LEN(Input!$A266:'Input'!$A$1006)&gt;0))&lt;&gt;0),"Row is skipped.",IF(AND(Input!$A265="",Input!$A266=""),"", IF(Input!D265="","Data is missing.","")))),"",IF(AND(Input!$A265="",SUMPRODUCT(--(LEN(Input!$A266:'Input'!$A$1006)&gt;0))&lt;&gt;0),"Row is skipped.",IF(AND(Input!$A265="",Input!$A266=""),"", IF(Input!D265="","Data is missing.",""))))</f>
        <v/>
      </c>
      <c r="F266" s="189" t="str">
        <f>IF(ISERROR(IF(AND(Input!$A265="",SUMPRODUCT(--(LEN(Input!$A266:'Input'!$A$1006)&gt;0))&lt;&gt;0),"Row is skipped.",IF(AND(Input!$A265="",Input!$A266=""),"", IF(Input!E265="","Data is missing.","")))),"",IF(AND(Input!$A265="",SUMPRODUCT(--(LEN(Input!$A266:'Input'!$A$1006)&gt;0))&lt;&gt;0),"Row is skipped.",IF(AND(Input!$A265="",Input!$A266=""),"", IF(Input!E265="","Data is missing.",""))))</f>
        <v/>
      </c>
      <c r="G266" s="189" t="str">
        <f>IF(ISERROR(IF(AND(Input!$A265="",SUMPRODUCT(--(LEN(Input!$A266:'Input'!$A$1006)&gt;0))&lt;&gt;0),"Row is skipped.",IF(AND(Input!$A265="",Input!$A266=""),"", IF(Input!F265="","Data is missing.","")))),"",IF(AND(Input!$A265="",SUMPRODUCT(--(LEN(Input!$A266:'Input'!$A$1006)&gt;0))&lt;&gt;0),"Row is skipped.",IF(AND(Input!$A265="",Input!$A266=""),"", IF(Input!F265="","Data is missing.",""))))</f>
        <v/>
      </c>
      <c r="H266" s="190" t="str">
        <f>IF(ISERROR(IF(AND(Input!$A265="",SUMPRODUCT(--(LEN(Input!$A266:'Input'!$A$1006)&gt;0))&lt;&gt;0),"Row is skipped.",IF(AND(Input!$A265="",Input!$A266=""),"", IF(Input!G265="","Data is missing.","")))),"",IF(AND(Input!$A265="",SUMPRODUCT(--(LEN(Input!$A266:'Input'!$A$1006)&gt;0))&lt;&gt;0),"Row is skipped.",IF(AND(Input!$A265="",Input!$A266=""),"", IF(Input!G265="","Data is missing.",""))))</f>
        <v/>
      </c>
      <c r="I266" s="156"/>
      <c r="J266" s="191" t="str">
        <f>IFERROR(VLOOKUP(VLOOKUP(Input!$D265,'Measure List'!$A:$AN,40,FALSE),UIR!$A$1:$Q$27,17,FALSE),"")</f>
        <v/>
      </c>
      <c r="K266" s="192" t="str">
        <f>IFERROR(VLOOKUP(Input!$D265,'Measure List'!$A:$AN,40,FALSE),"")</f>
        <v/>
      </c>
      <c r="L266" s="156"/>
      <c r="M266" s="193" t="str">
        <f>IF(B266="","",IF(AND(Input!H265="",IFERROR(VLOOKUP(K266,UIR!$A$2:$P$21,2,FALSE),"")&lt;&gt;""),"Data is Missing.",""))</f>
        <v/>
      </c>
      <c r="N266" s="194" t="str">
        <f>IF(B266="","",IF(AND(Input!I265="",IFERROR(VLOOKUP(K266,UIR!$A$2:$P$21,3,FALSE),"")&lt;&gt;""),"Data is Missing.",""))</f>
        <v/>
      </c>
      <c r="O266" s="194" t="str">
        <f>IF(B266="","",IF(AND(Input!J265="",IFERROR(VLOOKUP(K266,UIR!$A$2:$P$21,4,FALSE),"")&lt;&gt;""),"Data is Missing.",""))</f>
        <v/>
      </c>
      <c r="P266" s="194" t="str">
        <f>IF(B266="","",IF(AND(Input!K265="",IFERROR(VLOOKUP(K266,UIR!$A$2:$P$21,5,FALSE),"")&lt;&gt;""),"Data is Missing.",""))</f>
        <v/>
      </c>
      <c r="Q266" s="194" t="str">
        <f>IF(B266="","",IF(AND(Input!L265="",IFERROR(VLOOKUP(K266,UIR!$A$2:$P$21,6,FALSE),"")&lt;&gt;""),"Data is Missing.",""))</f>
        <v/>
      </c>
      <c r="R266" s="194" t="str">
        <f>IF(B266="","",IF(AND(Input!M265="",IFERROR(VLOOKUP(K266,UIR!$A$2:$P$21,7,FALSE),"")&lt;&gt;""),"Data is Missing.",""))</f>
        <v/>
      </c>
      <c r="S266" s="194" t="str">
        <f>IF(B266="","",IF(AND(Input!P265="",IFERROR(VLOOKUP(K266,UIR!$A$2:$P$21,8,FALSE),"")&lt;&gt;""),"Data is Missing.",""))</f>
        <v/>
      </c>
      <c r="T266" s="194" t="str">
        <f>IF(B266="","",IF(AND(Input!Q265="",IFERROR(VLOOKUP(K266,UIR!$A$2:$P$21,9,FALSE),"")&lt;&gt;""),"Data is Missing.",""))</f>
        <v/>
      </c>
      <c r="U266" s="194"/>
      <c r="V266" s="194" t="str">
        <f>IF(B266="","",IF(AND(Input!S265="",IFERROR(VLOOKUP(K266,UIR!$A$2:$P$21,11,FALSE),"")&lt;&gt;""),"Data is Missing.",""))</f>
        <v/>
      </c>
      <c r="W266" s="194" t="str">
        <f>IF(B266="","",IF(AND(Input!T265="",IFERROR(VLOOKUP(K266,UIR!$A$2:$P$21,12,FALSE),"")&lt;&gt;""),"Data is Missing.",""))</f>
        <v/>
      </c>
      <c r="X266" s="194" t="str">
        <f>IF(B266="","",IF(AND(Input!V265="",IFERROR(VLOOKUP(K266,UIR!$A$2:$P$21,13,FALSE),"")&lt;&gt;""),"Data is Missing.",""))</f>
        <v/>
      </c>
      <c r="Y266" s="194" t="str">
        <f>IF(B266="","",IF(AND(Input!W265="",IFERROR(VLOOKUP(K266,UIR!$A$2:$P$21,14,FALSE),"")&lt;&gt;""),"Data is Missing.",""))</f>
        <v/>
      </c>
      <c r="Z266" s="194" t="str">
        <f>IF(B266="","",IF(AND(Input!X265="",IFERROR(VLOOKUP(K266,UIR!$A$2:$P$21,15,FALSE),"")&lt;&gt;""),"Data is Missing.",""))</f>
        <v/>
      </c>
      <c r="AA266" s="195" t="str">
        <f>IF(B266="","",IF(AND(Input!Y265="",IFERROR(VLOOKUP(K266,UIR!$A$2:$P$21,16,FALSE),"")&lt;&gt;""),"Data is Missing.",""))</f>
        <v/>
      </c>
      <c r="AC266" s="202" t="str">
        <f>IF(ISERROR(IF(Input!D265="","",IF(ISERROR(VLOOKUP(Input!D265,'Measure List'!$A$2:$A$30000,1,0)),"Invalid RefNo",""))),"",IF(Input!D265="","",IF(ISERROR(VLOOKUP(Input!D265,'Measure List'!$A$2:$A$30000,1,0)),"Invalid RefNo","")))</f>
        <v/>
      </c>
      <c r="AD266" s="156"/>
      <c r="AE266" s="156"/>
      <c r="AF266" s="156"/>
      <c r="AG266" s="156"/>
      <c r="AH266" s="156"/>
      <c r="AI266" s="156"/>
      <c r="AJ266" s="156"/>
      <c r="AK266" s="156"/>
      <c r="AL266" s="203" t="str">
        <f>IF(COUNTIF(Dropdowns!$K$2:$K$7,Input!S265)&gt;0,"",IF(Input!S265="","","Invalid Type"))</f>
        <v/>
      </c>
      <c r="AN266" s="204" t="str">
        <f>IF(Input!C265="","",IF(ISNUMBER(VALUE(Input!C265)),"","Needs to be a number."))</f>
        <v/>
      </c>
      <c r="AO266" s="205" t="str">
        <f>IF(Input!E265="","",IF(ISNUMBER(VALUE(Input!E265)),"","Needs to be a number."))</f>
        <v/>
      </c>
      <c r="AP266" s="205" t="str">
        <f>IF(Input!N265="","",IF(ISNUMBER(VALUE(Input!N265)),"","Needs to be a number."))</f>
        <v/>
      </c>
      <c r="AQ266" s="205" t="str">
        <f>IF(Input!O265="","",IF(ISNUMBER(VALUE(Input!O265)),"","Needs to be a number."))</f>
        <v/>
      </c>
      <c r="AR266" s="205" t="str">
        <f>IF(Input!V265="","",IF(ISNUMBER(VALUE(Input!V265)),"","Needs to be a number."))</f>
        <v/>
      </c>
      <c r="AS266" s="205" t="str">
        <f>IF(Input!W265="","",IF(ISNUMBER(VALUE(Input!W265)),"","Needs to be a number."))</f>
        <v/>
      </c>
      <c r="AT266" s="205" t="str">
        <f>IF(Input!X265="","",IF(ISNUMBER(VALUE(Input!X265)),"","Needs to be a number."))</f>
        <v/>
      </c>
      <c r="AU266" s="206" t="str">
        <f>IF(Input!Y265="","",IF(ISNUMBER(VALUE(Input!Y265)),"","Needs to be a number."))</f>
        <v/>
      </c>
      <c r="AV266" s="207"/>
      <c r="AW266" s="259" t="str">
        <f>IF(OR(VALUE(Input!C265)&lt;0,VALUE(Input!C265)&gt;100), "Invalid EEI %","")</f>
        <v/>
      </c>
      <c r="AX266" s="207"/>
      <c r="AY266" s="278" t="str">
        <f>IF(Input!E265="","",IF(VALUE(Input!E265)=0,"Do not enter 0.",""))</f>
        <v/>
      </c>
    </row>
    <row r="267" spans="2:51" x14ac:dyDescent="0.3">
      <c r="B267" s="188" t="str">
        <f>Input!A266</f>
        <v/>
      </c>
      <c r="C267" s="189" t="str">
        <f>IF(ISERROR(IF(AND(Input!$A266="",SUMPRODUCT(--(LEN(Input!$A267:'Input'!$A$1006)&gt;0))&lt;&gt;0),"Row is skipped.",IF(AND(Input!$A266="",Input!$A267=""),"", IF(Input!B266="","Data is missing.","")))),"",IF(AND(Input!$A266="",SUMPRODUCT(--(LEN(Input!$A267:'Input'!$A$1006)&gt;0))&lt;&gt;0),"Row is skipped.",IF(AND(Input!$A266="",Input!$A267=""),"", IF(Input!B266="","Data is missing.",""))))</f>
        <v/>
      </c>
      <c r="D267" s="189" t="str">
        <f>IF(ISERROR(IF(AND(Input!$A266="",SUMPRODUCT(--(LEN(Input!$A267:'Input'!$A$1006)&gt;0))&lt;&gt;0),"Row is skipped.",IF(AND(Input!$A266="",Input!$A267=""),"", IF(Input!C266="","Data is missing.","")))),"",IF(AND(Input!$A266="",SUMPRODUCT(--(LEN(Input!$A267:'Input'!$A$1006)&gt;0))&lt;&gt;0),"Row is skipped.",IF(AND(Input!$A266="",Input!$A267=""),"", IF(Input!C266="","Data is missing.",""))))</f>
        <v/>
      </c>
      <c r="E267" s="189" t="str">
        <f>IF(ISERROR(IF(AND(Input!$A266="",SUMPRODUCT(--(LEN(Input!$A267:'Input'!$A$1006)&gt;0))&lt;&gt;0),"Row is skipped.",IF(AND(Input!$A266="",Input!$A267=""),"", IF(Input!D266="","Data is missing.","")))),"",IF(AND(Input!$A266="",SUMPRODUCT(--(LEN(Input!$A267:'Input'!$A$1006)&gt;0))&lt;&gt;0),"Row is skipped.",IF(AND(Input!$A266="",Input!$A267=""),"", IF(Input!D266="","Data is missing.",""))))</f>
        <v/>
      </c>
      <c r="F267" s="189" t="str">
        <f>IF(ISERROR(IF(AND(Input!$A266="",SUMPRODUCT(--(LEN(Input!$A267:'Input'!$A$1006)&gt;0))&lt;&gt;0),"Row is skipped.",IF(AND(Input!$A266="",Input!$A267=""),"", IF(Input!E266="","Data is missing.","")))),"",IF(AND(Input!$A266="",SUMPRODUCT(--(LEN(Input!$A267:'Input'!$A$1006)&gt;0))&lt;&gt;0),"Row is skipped.",IF(AND(Input!$A266="",Input!$A267=""),"", IF(Input!E266="","Data is missing.",""))))</f>
        <v/>
      </c>
      <c r="G267" s="189" t="str">
        <f>IF(ISERROR(IF(AND(Input!$A266="",SUMPRODUCT(--(LEN(Input!$A267:'Input'!$A$1006)&gt;0))&lt;&gt;0),"Row is skipped.",IF(AND(Input!$A266="",Input!$A267=""),"", IF(Input!F266="","Data is missing.","")))),"",IF(AND(Input!$A266="",SUMPRODUCT(--(LEN(Input!$A267:'Input'!$A$1006)&gt;0))&lt;&gt;0),"Row is skipped.",IF(AND(Input!$A266="",Input!$A267=""),"", IF(Input!F266="","Data is missing.",""))))</f>
        <v/>
      </c>
      <c r="H267" s="190" t="str">
        <f>IF(ISERROR(IF(AND(Input!$A266="",SUMPRODUCT(--(LEN(Input!$A267:'Input'!$A$1006)&gt;0))&lt;&gt;0),"Row is skipped.",IF(AND(Input!$A266="",Input!$A267=""),"", IF(Input!G266="","Data is missing.","")))),"",IF(AND(Input!$A266="",SUMPRODUCT(--(LEN(Input!$A267:'Input'!$A$1006)&gt;0))&lt;&gt;0),"Row is skipped.",IF(AND(Input!$A266="",Input!$A267=""),"", IF(Input!G266="","Data is missing.",""))))</f>
        <v/>
      </c>
      <c r="I267" s="156"/>
      <c r="J267" s="191" t="str">
        <f>IFERROR(VLOOKUP(VLOOKUP(Input!$D266,'Measure List'!$A:$AN,40,FALSE),UIR!$A$1:$Q$27,17,FALSE),"")</f>
        <v/>
      </c>
      <c r="K267" s="192" t="str">
        <f>IFERROR(VLOOKUP(Input!$D266,'Measure List'!$A:$AN,40,FALSE),"")</f>
        <v/>
      </c>
      <c r="L267" s="156"/>
      <c r="M267" s="193" t="str">
        <f>IF(B267="","",IF(AND(Input!H266="",IFERROR(VLOOKUP(K267,UIR!$A$2:$P$21,2,FALSE),"")&lt;&gt;""),"Data is Missing.",""))</f>
        <v/>
      </c>
      <c r="N267" s="194" t="str">
        <f>IF(B267="","",IF(AND(Input!I266="",IFERROR(VLOOKUP(K267,UIR!$A$2:$P$21,3,FALSE),"")&lt;&gt;""),"Data is Missing.",""))</f>
        <v/>
      </c>
      <c r="O267" s="194" t="str">
        <f>IF(B267="","",IF(AND(Input!J266="",IFERROR(VLOOKUP(K267,UIR!$A$2:$P$21,4,FALSE),"")&lt;&gt;""),"Data is Missing.",""))</f>
        <v/>
      </c>
      <c r="P267" s="194" t="str">
        <f>IF(B267="","",IF(AND(Input!K266="",IFERROR(VLOOKUP(K267,UIR!$A$2:$P$21,5,FALSE),"")&lt;&gt;""),"Data is Missing.",""))</f>
        <v/>
      </c>
      <c r="Q267" s="194" t="str">
        <f>IF(B267="","",IF(AND(Input!L266="",IFERROR(VLOOKUP(K267,UIR!$A$2:$P$21,6,FALSE),"")&lt;&gt;""),"Data is Missing.",""))</f>
        <v/>
      </c>
      <c r="R267" s="194" t="str">
        <f>IF(B267="","",IF(AND(Input!M266="",IFERROR(VLOOKUP(K267,UIR!$A$2:$P$21,7,FALSE),"")&lt;&gt;""),"Data is Missing.",""))</f>
        <v/>
      </c>
      <c r="S267" s="194" t="str">
        <f>IF(B267="","",IF(AND(Input!P266="",IFERROR(VLOOKUP(K267,UIR!$A$2:$P$21,8,FALSE),"")&lt;&gt;""),"Data is Missing.",""))</f>
        <v/>
      </c>
      <c r="T267" s="194" t="str">
        <f>IF(B267="","",IF(AND(Input!Q266="",IFERROR(VLOOKUP(K267,UIR!$A$2:$P$21,9,FALSE),"")&lt;&gt;""),"Data is Missing.",""))</f>
        <v/>
      </c>
      <c r="U267" s="194"/>
      <c r="V267" s="194" t="str">
        <f>IF(B267="","",IF(AND(Input!S266="",IFERROR(VLOOKUP(K267,UIR!$A$2:$P$21,11,FALSE),"")&lt;&gt;""),"Data is Missing.",""))</f>
        <v/>
      </c>
      <c r="W267" s="194" t="str">
        <f>IF(B267="","",IF(AND(Input!T266="",IFERROR(VLOOKUP(K267,UIR!$A$2:$P$21,12,FALSE),"")&lt;&gt;""),"Data is Missing.",""))</f>
        <v/>
      </c>
      <c r="X267" s="194" t="str">
        <f>IF(B267="","",IF(AND(Input!V266="",IFERROR(VLOOKUP(K267,UIR!$A$2:$P$21,13,FALSE),"")&lt;&gt;""),"Data is Missing.",""))</f>
        <v/>
      </c>
      <c r="Y267" s="194" t="str">
        <f>IF(B267="","",IF(AND(Input!W266="",IFERROR(VLOOKUP(K267,UIR!$A$2:$P$21,14,FALSE),"")&lt;&gt;""),"Data is Missing.",""))</f>
        <v/>
      </c>
      <c r="Z267" s="194" t="str">
        <f>IF(B267="","",IF(AND(Input!X266="",IFERROR(VLOOKUP(K267,UIR!$A$2:$P$21,15,FALSE),"")&lt;&gt;""),"Data is Missing.",""))</f>
        <v/>
      </c>
      <c r="AA267" s="195" t="str">
        <f>IF(B267="","",IF(AND(Input!Y266="",IFERROR(VLOOKUP(K267,UIR!$A$2:$P$21,16,FALSE),"")&lt;&gt;""),"Data is Missing.",""))</f>
        <v/>
      </c>
      <c r="AC267" s="202" t="str">
        <f>IF(ISERROR(IF(Input!D266="","",IF(ISERROR(VLOOKUP(Input!D266,'Measure List'!$A$2:$A$30000,1,0)),"Invalid RefNo",""))),"",IF(Input!D266="","",IF(ISERROR(VLOOKUP(Input!D266,'Measure List'!$A$2:$A$30000,1,0)),"Invalid RefNo","")))</f>
        <v/>
      </c>
      <c r="AD267" s="156"/>
      <c r="AE267" s="156"/>
      <c r="AF267" s="156"/>
      <c r="AG267" s="156"/>
      <c r="AH267" s="156"/>
      <c r="AI267" s="156"/>
      <c r="AJ267" s="156"/>
      <c r="AK267" s="156"/>
      <c r="AL267" s="203" t="str">
        <f>IF(COUNTIF(Dropdowns!$K$2:$K$7,Input!S266)&gt;0,"",IF(Input!S266="","","Invalid Type"))</f>
        <v/>
      </c>
      <c r="AN267" s="204" t="str">
        <f>IF(Input!C266="","",IF(ISNUMBER(VALUE(Input!C266)),"","Needs to be a number."))</f>
        <v/>
      </c>
      <c r="AO267" s="205" t="str">
        <f>IF(Input!E266="","",IF(ISNUMBER(VALUE(Input!E266)),"","Needs to be a number."))</f>
        <v/>
      </c>
      <c r="AP267" s="205" t="str">
        <f>IF(Input!N266="","",IF(ISNUMBER(VALUE(Input!N266)),"","Needs to be a number."))</f>
        <v/>
      </c>
      <c r="AQ267" s="205" t="str">
        <f>IF(Input!O266="","",IF(ISNUMBER(VALUE(Input!O266)),"","Needs to be a number."))</f>
        <v/>
      </c>
      <c r="AR267" s="205" t="str">
        <f>IF(Input!V266="","",IF(ISNUMBER(VALUE(Input!V266)),"","Needs to be a number."))</f>
        <v/>
      </c>
      <c r="AS267" s="205" t="str">
        <f>IF(Input!W266="","",IF(ISNUMBER(VALUE(Input!W266)),"","Needs to be a number."))</f>
        <v/>
      </c>
      <c r="AT267" s="205" t="str">
        <f>IF(Input!X266="","",IF(ISNUMBER(VALUE(Input!X266)),"","Needs to be a number."))</f>
        <v/>
      </c>
      <c r="AU267" s="206" t="str">
        <f>IF(Input!Y266="","",IF(ISNUMBER(VALUE(Input!Y266)),"","Needs to be a number."))</f>
        <v/>
      </c>
      <c r="AV267" s="207"/>
      <c r="AW267" s="259" t="str">
        <f>IF(OR(VALUE(Input!C266)&lt;0,VALUE(Input!C266)&gt;100), "Invalid EEI %","")</f>
        <v/>
      </c>
      <c r="AX267" s="207"/>
      <c r="AY267" s="278" t="str">
        <f>IF(Input!E266="","",IF(VALUE(Input!E266)=0,"Do not enter 0.",""))</f>
        <v/>
      </c>
    </row>
    <row r="268" spans="2:51" x14ac:dyDescent="0.3">
      <c r="B268" s="188" t="str">
        <f>Input!A267</f>
        <v/>
      </c>
      <c r="C268" s="189" t="str">
        <f>IF(ISERROR(IF(AND(Input!$A267="",SUMPRODUCT(--(LEN(Input!$A268:'Input'!$A$1006)&gt;0))&lt;&gt;0),"Row is skipped.",IF(AND(Input!$A267="",Input!$A268=""),"", IF(Input!B267="","Data is missing.","")))),"",IF(AND(Input!$A267="",SUMPRODUCT(--(LEN(Input!$A268:'Input'!$A$1006)&gt;0))&lt;&gt;0),"Row is skipped.",IF(AND(Input!$A267="",Input!$A268=""),"", IF(Input!B267="","Data is missing.",""))))</f>
        <v/>
      </c>
      <c r="D268" s="189" t="str">
        <f>IF(ISERROR(IF(AND(Input!$A267="",SUMPRODUCT(--(LEN(Input!$A268:'Input'!$A$1006)&gt;0))&lt;&gt;0),"Row is skipped.",IF(AND(Input!$A267="",Input!$A268=""),"", IF(Input!C267="","Data is missing.","")))),"",IF(AND(Input!$A267="",SUMPRODUCT(--(LEN(Input!$A268:'Input'!$A$1006)&gt;0))&lt;&gt;0),"Row is skipped.",IF(AND(Input!$A267="",Input!$A268=""),"", IF(Input!C267="","Data is missing.",""))))</f>
        <v/>
      </c>
      <c r="E268" s="189" t="str">
        <f>IF(ISERROR(IF(AND(Input!$A267="",SUMPRODUCT(--(LEN(Input!$A268:'Input'!$A$1006)&gt;0))&lt;&gt;0),"Row is skipped.",IF(AND(Input!$A267="",Input!$A268=""),"", IF(Input!D267="","Data is missing.","")))),"",IF(AND(Input!$A267="",SUMPRODUCT(--(LEN(Input!$A268:'Input'!$A$1006)&gt;0))&lt;&gt;0),"Row is skipped.",IF(AND(Input!$A267="",Input!$A268=""),"", IF(Input!D267="","Data is missing.",""))))</f>
        <v/>
      </c>
      <c r="F268" s="189" t="str">
        <f>IF(ISERROR(IF(AND(Input!$A267="",SUMPRODUCT(--(LEN(Input!$A268:'Input'!$A$1006)&gt;0))&lt;&gt;0),"Row is skipped.",IF(AND(Input!$A267="",Input!$A268=""),"", IF(Input!E267="","Data is missing.","")))),"",IF(AND(Input!$A267="",SUMPRODUCT(--(LEN(Input!$A268:'Input'!$A$1006)&gt;0))&lt;&gt;0),"Row is skipped.",IF(AND(Input!$A267="",Input!$A268=""),"", IF(Input!E267="","Data is missing.",""))))</f>
        <v/>
      </c>
      <c r="G268" s="189" t="str">
        <f>IF(ISERROR(IF(AND(Input!$A267="",SUMPRODUCT(--(LEN(Input!$A268:'Input'!$A$1006)&gt;0))&lt;&gt;0),"Row is skipped.",IF(AND(Input!$A267="",Input!$A268=""),"", IF(Input!F267="","Data is missing.","")))),"",IF(AND(Input!$A267="",SUMPRODUCT(--(LEN(Input!$A268:'Input'!$A$1006)&gt;0))&lt;&gt;0),"Row is skipped.",IF(AND(Input!$A267="",Input!$A268=""),"", IF(Input!F267="","Data is missing.",""))))</f>
        <v/>
      </c>
      <c r="H268" s="190" t="str">
        <f>IF(ISERROR(IF(AND(Input!$A267="",SUMPRODUCT(--(LEN(Input!$A268:'Input'!$A$1006)&gt;0))&lt;&gt;0),"Row is skipped.",IF(AND(Input!$A267="",Input!$A268=""),"", IF(Input!G267="","Data is missing.","")))),"",IF(AND(Input!$A267="",SUMPRODUCT(--(LEN(Input!$A268:'Input'!$A$1006)&gt;0))&lt;&gt;0),"Row is skipped.",IF(AND(Input!$A267="",Input!$A268=""),"", IF(Input!G267="","Data is missing.",""))))</f>
        <v/>
      </c>
      <c r="I268" s="156"/>
      <c r="J268" s="191" t="str">
        <f>IFERROR(VLOOKUP(VLOOKUP(Input!$D267,'Measure List'!$A:$AN,40,FALSE),UIR!$A$1:$Q$27,17,FALSE),"")</f>
        <v/>
      </c>
      <c r="K268" s="192" t="str">
        <f>IFERROR(VLOOKUP(Input!$D267,'Measure List'!$A:$AN,40,FALSE),"")</f>
        <v/>
      </c>
      <c r="L268" s="156"/>
      <c r="M268" s="193" t="str">
        <f>IF(B268="","",IF(AND(Input!H267="",IFERROR(VLOOKUP(K268,UIR!$A$2:$P$21,2,FALSE),"")&lt;&gt;""),"Data is Missing.",""))</f>
        <v/>
      </c>
      <c r="N268" s="194" t="str">
        <f>IF(B268="","",IF(AND(Input!I267="",IFERROR(VLOOKUP(K268,UIR!$A$2:$P$21,3,FALSE),"")&lt;&gt;""),"Data is Missing.",""))</f>
        <v/>
      </c>
      <c r="O268" s="194" t="str">
        <f>IF(B268="","",IF(AND(Input!J267="",IFERROR(VLOOKUP(K268,UIR!$A$2:$P$21,4,FALSE),"")&lt;&gt;""),"Data is Missing.",""))</f>
        <v/>
      </c>
      <c r="P268" s="194" t="str">
        <f>IF(B268="","",IF(AND(Input!K267="",IFERROR(VLOOKUP(K268,UIR!$A$2:$P$21,5,FALSE),"")&lt;&gt;""),"Data is Missing.",""))</f>
        <v/>
      </c>
      <c r="Q268" s="194" t="str">
        <f>IF(B268="","",IF(AND(Input!L267="",IFERROR(VLOOKUP(K268,UIR!$A$2:$P$21,6,FALSE),"")&lt;&gt;""),"Data is Missing.",""))</f>
        <v/>
      </c>
      <c r="R268" s="194" t="str">
        <f>IF(B268="","",IF(AND(Input!M267="",IFERROR(VLOOKUP(K268,UIR!$A$2:$P$21,7,FALSE),"")&lt;&gt;""),"Data is Missing.",""))</f>
        <v/>
      </c>
      <c r="S268" s="194" t="str">
        <f>IF(B268="","",IF(AND(Input!P267="",IFERROR(VLOOKUP(K268,UIR!$A$2:$P$21,8,FALSE),"")&lt;&gt;""),"Data is Missing.",""))</f>
        <v/>
      </c>
      <c r="T268" s="194" t="str">
        <f>IF(B268="","",IF(AND(Input!Q267="",IFERROR(VLOOKUP(K268,UIR!$A$2:$P$21,9,FALSE),"")&lt;&gt;""),"Data is Missing.",""))</f>
        <v/>
      </c>
      <c r="U268" s="194"/>
      <c r="V268" s="194" t="str">
        <f>IF(B268="","",IF(AND(Input!S267="",IFERROR(VLOOKUP(K268,UIR!$A$2:$P$21,11,FALSE),"")&lt;&gt;""),"Data is Missing.",""))</f>
        <v/>
      </c>
      <c r="W268" s="194" t="str">
        <f>IF(B268="","",IF(AND(Input!T267="",IFERROR(VLOOKUP(K268,UIR!$A$2:$P$21,12,FALSE),"")&lt;&gt;""),"Data is Missing.",""))</f>
        <v/>
      </c>
      <c r="X268" s="194" t="str">
        <f>IF(B268="","",IF(AND(Input!V267="",IFERROR(VLOOKUP(K268,UIR!$A$2:$P$21,13,FALSE),"")&lt;&gt;""),"Data is Missing.",""))</f>
        <v/>
      </c>
      <c r="Y268" s="194" t="str">
        <f>IF(B268="","",IF(AND(Input!W267="",IFERROR(VLOOKUP(K268,UIR!$A$2:$P$21,14,FALSE),"")&lt;&gt;""),"Data is Missing.",""))</f>
        <v/>
      </c>
      <c r="Z268" s="194" t="str">
        <f>IF(B268="","",IF(AND(Input!X267="",IFERROR(VLOOKUP(K268,UIR!$A$2:$P$21,15,FALSE),"")&lt;&gt;""),"Data is Missing.",""))</f>
        <v/>
      </c>
      <c r="AA268" s="195" t="str">
        <f>IF(B268="","",IF(AND(Input!Y267="",IFERROR(VLOOKUP(K268,UIR!$A$2:$P$21,16,FALSE),"")&lt;&gt;""),"Data is Missing.",""))</f>
        <v/>
      </c>
      <c r="AC268" s="202" t="str">
        <f>IF(ISERROR(IF(Input!D267="","",IF(ISERROR(VLOOKUP(Input!D267,'Measure List'!$A$2:$A$30000,1,0)),"Invalid RefNo",""))),"",IF(Input!D267="","",IF(ISERROR(VLOOKUP(Input!D267,'Measure List'!$A$2:$A$30000,1,0)),"Invalid RefNo","")))</f>
        <v/>
      </c>
      <c r="AD268" s="156"/>
      <c r="AE268" s="156"/>
      <c r="AF268" s="156"/>
      <c r="AG268" s="156"/>
      <c r="AH268" s="156"/>
      <c r="AI268" s="156"/>
      <c r="AJ268" s="156"/>
      <c r="AK268" s="156"/>
      <c r="AL268" s="203" t="str">
        <f>IF(COUNTIF(Dropdowns!$K$2:$K$7,Input!S267)&gt;0,"",IF(Input!S267="","","Invalid Type"))</f>
        <v/>
      </c>
      <c r="AN268" s="204" t="str">
        <f>IF(Input!C267="","",IF(ISNUMBER(VALUE(Input!C267)),"","Needs to be a number."))</f>
        <v/>
      </c>
      <c r="AO268" s="205" t="str">
        <f>IF(Input!E267="","",IF(ISNUMBER(VALUE(Input!E267)),"","Needs to be a number."))</f>
        <v/>
      </c>
      <c r="AP268" s="205" t="str">
        <f>IF(Input!N267="","",IF(ISNUMBER(VALUE(Input!N267)),"","Needs to be a number."))</f>
        <v/>
      </c>
      <c r="AQ268" s="205" t="str">
        <f>IF(Input!O267="","",IF(ISNUMBER(VALUE(Input!O267)),"","Needs to be a number."))</f>
        <v/>
      </c>
      <c r="AR268" s="205" t="str">
        <f>IF(Input!V267="","",IF(ISNUMBER(VALUE(Input!V267)),"","Needs to be a number."))</f>
        <v/>
      </c>
      <c r="AS268" s="205" t="str">
        <f>IF(Input!W267="","",IF(ISNUMBER(VALUE(Input!W267)),"","Needs to be a number."))</f>
        <v/>
      </c>
      <c r="AT268" s="205" t="str">
        <f>IF(Input!X267="","",IF(ISNUMBER(VALUE(Input!X267)),"","Needs to be a number."))</f>
        <v/>
      </c>
      <c r="AU268" s="206" t="str">
        <f>IF(Input!Y267="","",IF(ISNUMBER(VALUE(Input!Y267)),"","Needs to be a number."))</f>
        <v/>
      </c>
      <c r="AV268" s="207"/>
      <c r="AW268" s="259" t="str">
        <f>IF(OR(VALUE(Input!C267)&lt;0,VALUE(Input!C267)&gt;100), "Invalid EEI %","")</f>
        <v/>
      </c>
      <c r="AX268" s="207"/>
      <c r="AY268" s="278" t="str">
        <f>IF(Input!E267="","",IF(VALUE(Input!E267)=0,"Do not enter 0.",""))</f>
        <v/>
      </c>
    </row>
    <row r="269" spans="2:51" x14ac:dyDescent="0.3">
      <c r="B269" s="188" t="str">
        <f>Input!A268</f>
        <v/>
      </c>
      <c r="C269" s="189" t="str">
        <f>IF(ISERROR(IF(AND(Input!$A268="",SUMPRODUCT(--(LEN(Input!$A269:'Input'!$A$1006)&gt;0))&lt;&gt;0),"Row is skipped.",IF(AND(Input!$A268="",Input!$A269=""),"", IF(Input!B268="","Data is missing.","")))),"",IF(AND(Input!$A268="",SUMPRODUCT(--(LEN(Input!$A269:'Input'!$A$1006)&gt;0))&lt;&gt;0),"Row is skipped.",IF(AND(Input!$A268="",Input!$A269=""),"", IF(Input!B268="","Data is missing.",""))))</f>
        <v/>
      </c>
      <c r="D269" s="189" t="str">
        <f>IF(ISERROR(IF(AND(Input!$A268="",SUMPRODUCT(--(LEN(Input!$A269:'Input'!$A$1006)&gt;0))&lt;&gt;0),"Row is skipped.",IF(AND(Input!$A268="",Input!$A269=""),"", IF(Input!C268="","Data is missing.","")))),"",IF(AND(Input!$A268="",SUMPRODUCT(--(LEN(Input!$A269:'Input'!$A$1006)&gt;0))&lt;&gt;0),"Row is skipped.",IF(AND(Input!$A268="",Input!$A269=""),"", IF(Input!C268="","Data is missing.",""))))</f>
        <v/>
      </c>
      <c r="E269" s="189" t="str">
        <f>IF(ISERROR(IF(AND(Input!$A268="",SUMPRODUCT(--(LEN(Input!$A269:'Input'!$A$1006)&gt;0))&lt;&gt;0),"Row is skipped.",IF(AND(Input!$A268="",Input!$A269=""),"", IF(Input!D268="","Data is missing.","")))),"",IF(AND(Input!$A268="",SUMPRODUCT(--(LEN(Input!$A269:'Input'!$A$1006)&gt;0))&lt;&gt;0),"Row is skipped.",IF(AND(Input!$A268="",Input!$A269=""),"", IF(Input!D268="","Data is missing.",""))))</f>
        <v/>
      </c>
      <c r="F269" s="189" t="str">
        <f>IF(ISERROR(IF(AND(Input!$A268="",SUMPRODUCT(--(LEN(Input!$A269:'Input'!$A$1006)&gt;0))&lt;&gt;0),"Row is skipped.",IF(AND(Input!$A268="",Input!$A269=""),"", IF(Input!E268="","Data is missing.","")))),"",IF(AND(Input!$A268="",SUMPRODUCT(--(LEN(Input!$A269:'Input'!$A$1006)&gt;0))&lt;&gt;0),"Row is skipped.",IF(AND(Input!$A268="",Input!$A269=""),"", IF(Input!E268="","Data is missing.",""))))</f>
        <v/>
      </c>
      <c r="G269" s="189" t="str">
        <f>IF(ISERROR(IF(AND(Input!$A268="",SUMPRODUCT(--(LEN(Input!$A269:'Input'!$A$1006)&gt;0))&lt;&gt;0),"Row is skipped.",IF(AND(Input!$A268="",Input!$A269=""),"", IF(Input!F268="","Data is missing.","")))),"",IF(AND(Input!$A268="",SUMPRODUCT(--(LEN(Input!$A269:'Input'!$A$1006)&gt;0))&lt;&gt;0),"Row is skipped.",IF(AND(Input!$A268="",Input!$A269=""),"", IF(Input!F268="","Data is missing.",""))))</f>
        <v/>
      </c>
      <c r="H269" s="190" t="str">
        <f>IF(ISERROR(IF(AND(Input!$A268="",SUMPRODUCT(--(LEN(Input!$A269:'Input'!$A$1006)&gt;0))&lt;&gt;0),"Row is skipped.",IF(AND(Input!$A268="",Input!$A269=""),"", IF(Input!G268="","Data is missing.","")))),"",IF(AND(Input!$A268="",SUMPRODUCT(--(LEN(Input!$A269:'Input'!$A$1006)&gt;0))&lt;&gt;0),"Row is skipped.",IF(AND(Input!$A268="",Input!$A269=""),"", IF(Input!G268="","Data is missing.",""))))</f>
        <v/>
      </c>
      <c r="I269" s="156"/>
      <c r="J269" s="191" t="str">
        <f>IFERROR(VLOOKUP(VLOOKUP(Input!$D268,'Measure List'!$A:$AN,40,FALSE),UIR!$A$1:$Q$27,17,FALSE),"")</f>
        <v/>
      </c>
      <c r="K269" s="192" t="str">
        <f>IFERROR(VLOOKUP(Input!$D268,'Measure List'!$A:$AN,40,FALSE),"")</f>
        <v/>
      </c>
      <c r="L269" s="156"/>
      <c r="M269" s="193" t="str">
        <f>IF(B269="","",IF(AND(Input!H268="",IFERROR(VLOOKUP(K269,UIR!$A$2:$P$21,2,FALSE),"")&lt;&gt;""),"Data is Missing.",""))</f>
        <v/>
      </c>
      <c r="N269" s="194" t="str">
        <f>IF(B269="","",IF(AND(Input!I268="",IFERROR(VLOOKUP(K269,UIR!$A$2:$P$21,3,FALSE),"")&lt;&gt;""),"Data is Missing.",""))</f>
        <v/>
      </c>
      <c r="O269" s="194" t="str">
        <f>IF(B269="","",IF(AND(Input!J268="",IFERROR(VLOOKUP(K269,UIR!$A$2:$P$21,4,FALSE),"")&lt;&gt;""),"Data is Missing.",""))</f>
        <v/>
      </c>
      <c r="P269" s="194" t="str">
        <f>IF(B269="","",IF(AND(Input!K268="",IFERROR(VLOOKUP(K269,UIR!$A$2:$P$21,5,FALSE),"")&lt;&gt;""),"Data is Missing.",""))</f>
        <v/>
      </c>
      <c r="Q269" s="194" t="str">
        <f>IF(B269="","",IF(AND(Input!L268="",IFERROR(VLOOKUP(K269,UIR!$A$2:$P$21,6,FALSE),"")&lt;&gt;""),"Data is Missing.",""))</f>
        <v/>
      </c>
      <c r="R269" s="194" t="str">
        <f>IF(B269="","",IF(AND(Input!M268="",IFERROR(VLOOKUP(K269,UIR!$A$2:$P$21,7,FALSE),"")&lt;&gt;""),"Data is Missing.",""))</f>
        <v/>
      </c>
      <c r="S269" s="194" t="str">
        <f>IF(B269="","",IF(AND(Input!P268="",IFERROR(VLOOKUP(K269,UIR!$A$2:$P$21,8,FALSE),"")&lt;&gt;""),"Data is Missing.",""))</f>
        <v/>
      </c>
      <c r="T269" s="194" t="str">
        <f>IF(B269="","",IF(AND(Input!Q268="",IFERROR(VLOOKUP(K269,UIR!$A$2:$P$21,9,FALSE),"")&lt;&gt;""),"Data is Missing.",""))</f>
        <v/>
      </c>
      <c r="U269" s="194"/>
      <c r="V269" s="194" t="str">
        <f>IF(B269="","",IF(AND(Input!S268="",IFERROR(VLOOKUP(K269,UIR!$A$2:$P$21,11,FALSE),"")&lt;&gt;""),"Data is Missing.",""))</f>
        <v/>
      </c>
      <c r="W269" s="194" t="str">
        <f>IF(B269="","",IF(AND(Input!T268="",IFERROR(VLOOKUP(K269,UIR!$A$2:$P$21,12,FALSE),"")&lt;&gt;""),"Data is Missing.",""))</f>
        <v/>
      </c>
      <c r="X269" s="194" t="str">
        <f>IF(B269="","",IF(AND(Input!V268="",IFERROR(VLOOKUP(K269,UIR!$A$2:$P$21,13,FALSE),"")&lt;&gt;""),"Data is Missing.",""))</f>
        <v/>
      </c>
      <c r="Y269" s="194" t="str">
        <f>IF(B269="","",IF(AND(Input!W268="",IFERROR(VLOOKUP(K269,UIR!$A$2:$P$21,14,FALSE),"")&lt;&gt;""),"Data is Missing.",""))</f>
        <v/>
      </c>
      <c r="Z269" s="194" t="str">
        <f>IF(B269="","",IF(AND(Input!X268="",IFERROR(VLOOKUP(K269,UIR!$A$2:$P$21,15,FALSE),"")&lt;&gt;""),"Data is Missing.",""))</f>
        <v/>
      </c>
      <c r="AA269" s="195" t="str">
        <f>IF(B269="","",IF(AND(Input!Y268="",IFERROR(VLOOKUP(K269,UIR!$A$2:$P$21,16,FALSE),"")&lt;&gt;""),"Data is Missing.",""))</f>
        <v/>
      </c>
      <c r="AC269" s="202" t="str">
        <f>IF(ISERROR(IF(Input!D268="","",IF(ISERROR(VLOOKUP(Input!D268,'Measure List'!$A$2:$A$30000,1,0)),"Invalid RefNo",""))),"",IF(Input!D268="","",IF(ISERROR(VLOOKUP(Input!D268,'Measure List'!$A$2:$A$30000,1,0)),"Invalid RefNo","")))</f>
        <v/>
      </c>
      <c r="AD269" s="156"/>
      <c r="AE269" s="156"/>
      <c r="AF269" s="156"/>
      <c r="AG269" s="156"/>
      <c r="AH269" s="156"/>
      <c r="AI269" s="156"/>
      <c r="AJ269" s="156"/>
      <c r="AK269" s="156"/>
      <c r="AL269" s="203" t="str">
        <f>IF(COUNTIF(Dropdowns!$K$2:$K$7,Input!S268)&gt;0,"",IF(Input!S268="","","Invalid Type"))</f>
        <v/>
      </c>
      <c r="AN269" s="204" t="str">
        <f>IF(Input!C268="","",IF(ISNUMBER(VALUE(Input!C268)),"","Needs to be a number."))</f>
        <v/>
      </c>
      <c r="AO269" s="205" t="str">
        <f>IF(Input!E268="","",IF(ISNUMBER(VALUE(Input!E268)),"","Needs to be a number."))</f>
        <v/>
      </c>
      <c r="AP269" s="205" t="str">
        <f>IF(Input!N268="","",IF(ISNUMBER(VALUE(Input!N268)),"","Needs to be a number."))</f>
        <v/>
      </c>
      <c r="AQ269" s="205" t="str">
        <f>IF(Input!O268="","",IF(ISNUMBER(VALUE(Input!O268)),"","Needs to be a number."))</f>
        <v/>
      </c>
      <c r="AR269" s="205" t="str">
        <f>IF(Input!V268="","",IF(ISNUMBER(VALUE(Input!V268)),"","Needs to be a number."))</f>
        <v/>
      </c>
      <c r="AS269" s="205" t="str">
        <f>IF(Input!W268="","",IF(ISNUMBER(VALUE(Input!W268)),"","Needs to be a number."))</f>
        <v/>
      </c>
      <c r="AT269" s="205" t="str">
        <f>IF(Input!X268="","",IF(ISNUMBER(VALUE(Input!X268)),"","Needs to be a number."))</f>
        <v/>
      </c>
      <c r="AU269" s="206" t="str">
        <f>IF(Input!Y268="","",IF(ISNUMBER(VALUE(Input!Y268)),"","Needs to be a number."))</f>
        <v/>
      </c>
      <c r="AV269" s="207"/>
      <c r="AW269" s="259" t="str">
        <f>IF(OR(VALUE(Input!C268)&lt;0,VALUE(Input!C268)&gt;100), "Invalid EEI %","")</f>
        <v/>
      </c>
      <c r="AX269" s="207"/>
      <c r="AY269" s="278" t="str">
        <f>IF(Input!E268="","",IF(VALUE(Input!E268)=0,"Do not enter 0.",""))</f>
        <v/>
      </c>
    </row>
    <row r="270" spans="2:51" x14ac:dyDescent="0.3">
      <c r="B270" s="188" t="str">
        <f>Input!A269</f>
        <v/>
      </c>
      <c r="C270" s="189" t="str">
        <f>IF(ISERROR(IF(AND(Input!$A269="",SUMPRODUCT(--(LEN(Input!$A270:'Input'!$A$1006)&gt;0))&lt;&gt;0),"Row is skipped.",IF(AND(Input!$A269="",Input!$A270=""),"", IF(Input!B269="","Data is missing.","")))),"",IF(AND(Input!$A269="",SUMPRODUCT(--(LEN(Input!$A270:'Input'!$A$1006)&gt;0))&lt;&gt;0),"Row is skipped.",IF(AND(Input!$A269="",Input!$A270=""),"", IF(Input!B269="","Data is missing.",""))))</f>
        <v/>
      </c>
      <c r="D270" s="189" t="str">
        <f>IF(ISERROR(IF(AND(Input!$A269="",SUMPRODUCT(--(LEN(Input!$A270:'Input'!$A$1006)&gt;0))&lt;&gt;0),"Row is skipped.",IF(AND(Input!$A269="",Input!$A270=""),"", IF(Input!C269="","Data is missing.","")))),"",IF(AND(Input!$A269="",SUMPRODUCT(--(LEN(Input!$A270:'Input'!$A$1006)&gt;0))&lt;&gt;0),"Row is skipped.",IF(AND(Input!$A269="",Input!$A270=""),"", IF(Input!C269="","Data is missing.",""))))</f>
        <v/>
      </c>
      <c r="E270" s="189" t="str">
        <f>IF(ISERROR(IF(AND(Input!$A269="",SUMPRODUCT(--(LEN(Input!$A270:'Input'!$A$1006)&gt;0))&lt;&gt;0),"Row is skipped.",IF(AND(Input!$A269="",Input!$A270=""),"", IF(Input!D269="","Data is missing.","")))),"",IF(AND(Input!$A269="",SUMPRODUCT(--(LEN(Input!$A270:'Input'!$A$1006)&gt;0))&lt;&gt;0),"Row is skipped.",IF(AND(Input!$A269="",Input!$A270=""),"", IF(Input!D269="","Data is missing.",""))))</f>
        <v/>
      </c>
      <c r="F270" s="189" t="str">
        <f>IF(ISERROR(IF(AND(Input!$A269="",SUMPRODUCT(--(LEN(Input!$A270:'Input'!$A$1006)&gt;0))&lt;&gt;0),"Row is skipped.",IF(AND(Input!$A269="",Input!$A270=""),"", IF(Input!E269="","Data is missing.","")))),"",IF(AND(Input!$A269="",SUMPRODUCT(--(LEN(Input!$A270:'Input'!$A$1006)&gt;0))&lt;&gt;0),"Row is skipped.",IF(AND(Input!$A269="",Input!$A270=""),"", IF(Input!E269="","Data is missing.",""))))</f>
        <v/>
      </c>
      <c r="G270" s="189" t="str">
        <f>IF(ISERROR(IF(AND(Input!$A269="",SUMPRODUCT(--(LEN(Input!$A270:'Input'!$A$1006)&gt;0))&lt;&gt;0),"Row is skipped.",IF(AND(Input!$A269="",Input!$A270=""),"", IF(Input!F269="","Data is missing.","")))),"",IF(AND(Input!$A269="",SUMPRODUCT(--(LEN(Input!$A270:'Input'!$A$1006)&gt;0))&lt;&gt;0),"Row is skipped.",IF(AND(Input!$A269="",Input!$A270=""),"", IF(Input!F269="","Data is missing.",""))))</f>
        <v/>
      </c>
      <c r="H270" s="190" t="str">
        <f>IF(ISERROR(IF(AND(Input!$A269="",SUMPRODUCT(--(LEN(Input!$A270:'Input'!$A$1006)&gt;0))&lt;&gt;0),"Row is skipped.",IF(AND(Input!$A269="",Input!$A270=""),"", IF(Input!G269="","Data is missing.","")))),"",IF(AND(Input!$A269="",SUMPRODUCT(--(LEN(Input!$A270:'Input'!$A$1006)&gt;0))&lt;&gt;0),"Row is skipped.",IF(AND(Input!$A269="",Input!$A270=""),"", IF(Input!G269="","Data is missing.",""))))</f>
        <v/>
      </c>
      <c r="I270" s="156"/>
      <c r="J270" s="191" t="str">
        <f>IFERROR(VLOOKUP(VLOOKUP(Input!$D269,'Measure List'!$A:$AN,40,FALSE),UIR!$A$1:$Q$27,17,FALSE),"")</f>
        <v/>
      </c>
      <c r="K270" s="192" t="str">
        <f>IFERROR(VLOOKUP(Input!$D269,'Measure List'!$A:$AN,40,FALSE),"")</f>
        <v/>
      </c>
      <c r="L270" s="156"/>
      <c r="M270" s="193" t="str">
        <f>IF(B270="","",IF(AND(Input!H269="",IFERROR(VLOOKUP(K270,UIR!$A$2:$P$21,2,FALSE),"")&lt;&gt;""),"Data is Missing.",""))</f>
        <v/>
      </c>
      <c r="N270" s="194" t="str">
        <f>IF(B270="","",IF(AND(Input!I269="",IFERROR(VLOOKUP(K270,UIR!$A$2:$P$21,3,FALSE),"")&lt;&gt;""),"Data is Missing.",""))</f>
        <v/>
      </c>
      <c r="O270" s="194" t="str">
        <f>IF(B270="","",IF(AND(Input!J269="",IFERROR(VLOOKUP(K270,UIR!$A$2:$P$21,4,FALSE),"")&lt;&gt;""),"Data is Missing.",""))</f>
        <v/>
      </c>
      <c r="P270" s="194" t="str">
        <f>IF(B270="","",IF(AND(Input!K269="",IFERROR(VLOOKUP(K270,UIR!$A$2:$P$21,5,FALSE),"")&lt;&gt;""),"Data is Missing.",""))</f>
        <v/>
      </c>
      <c r="Q270" s="194" t="str">
        <f>IF(B270="","",IF(AND(Input!L269="",IFERROR(VLOOKUP(K270,UIR!$A$2:$P$21,6,FALSE),"")&lt;&gt;""),"Data is Missing.",""))</f>
        <v/>
      </c>
      <c r="R270" s="194" t="str">
        <f>IF(B270="","",IF(AND(Input!M269="",IFERROR(VLOOKUP(K270,UIR!$A$2:$P$21,7,FALSE),"")&lt;&gt;""),"Data is Missing.",""))</f>
        <v/>
      </c>
      <c r="S270" s="194" t="str">
        <f>IF(B270="","",IF(AND(Input!P269="",IFERROR(VLOOKUP(K270,UIR!$A$2:$P$21,8,FALSE),"")&lt;&gt;""),"Data is Missing.",""))</f>
        <v/>
      </c>
      <c r="T270" s="194" t="str">
        <f>IF(B270="","",IF(AND(Input!Q269="",IFERROR(VLOOKUP(K270,UIR!$A$2:$P$21,9,FALSE),"")&lt;&gt;""),"Data is Missing.",""))</f>
        <v/>
      </c>
      <c r="U270" s="194"/>
      <c r="V270" s="194" t="str">
        <f>IF(B270="","",IF(AND(Input!S269="",IFERROR(VLOOKUP(K270,UIR!$A$2:$P$21,11,FALSE),"")&lt;&gt;""),"Data is Missing.",""))</f>
        <v/>
      </c>
      <c r="W270" s="194" t="str">
        <f>IF(B270="","",IF(AND(Input!T269="",IFERROR(VLOOKUP(K270,UIR!$A$2:$P$21,12,FALSE),"")&lt;&gt;""),"Data is Missing.",""))</f>
        <v/>
      </c>
      <c r="X270" s="194" t="str">
        <f>IF(B270="","",IF(AND(Input!V269="",IFERROR(VLOOKUP(K270,UIR!$A$2:$P$21,13,FALSE),"")&lt;&gt;""),"Data is Missing.",""))</f>
        <v/>
      </c>
      <c r="Y270" s="194" t="str">
        <f>IF(B270="","",IF(AND(Input!W269="",IFERROR(VLOOKUP(K270,UIR!$A$2:$P$21,14,FALSE),"")&lt;&gt;""),"Data is Missing.",""))</f>
        <v/>
      </c>
      <c r="Z270" s="194" t="str">
        <f>IF(B270="","",IF(AND(Input!X269="",IFERROR(VLOOKUP(K270,UIR!$A$2:$P$21,15,FALSE),"")&lt;&gt;""),"Data is Missing.",""))</f>
        <v/>
      </c>
      <c r="AA270" s="195" t="str">
        <f>IF(B270="","",IF(AND(Input!Y269="",IFERROR(VLOOKUP(K270,UIR!$A$2:$P$21,16,FALSE),"")&lt;&gt;""),"Data is Missing.",""))</f>
        <v/>
      </c>
      <c r="AC270" s="202" t="str">
        <f>IF(ISERROR(IF(Input!D269="","",IF(ISERROR(VLOOKUP(Input!D269,'Measure List'!$A$2:$A$30000,1,0)),"Invalid RefNo",""))),"",IF(Input!D269="","",IF(ISERROR(VLOOKUP(Input!D269,'Measure List'!$A$2:$A$30000,1,0)),"Invalid RefNo","")))</f>
        <v/>
      </c>
      <c r="AD270" s="156"/>
      <c r="AE270" s="156"/>
      <c r="AF270" s="156"/>
      <c r="AG270" s="156"/>
      <c r="AH270" s="156"/>
      <c r="AI270" s="156"/>
      <c r="AJ270" s="156"/>
      <c r="AK270" s="156"/>
      <c r="AL270" s="203" t="str">
        <f>IF(COUNTIF(Dropdowns!$K$2:$K$7,Input!S269)&gt;0,"",IF(Input!S269="","","Invalid Type"))</f>
        <v/>
      </c>
      <c r="AN270" s="204" t="str">
        <f>IF(Input!C269="","",IF(ISNUMBER(VALUE(Input!C269)),"","Needs to be a number."))</f>
        <v/>
      </c>
      <c r="AO270" s="205" t="str">
        <f>IF(Input!E269="","",IF(ISNUMBER(VALUE(Input!E269)),"","Needs to be a number."))</f>
        <v/>
      </c>
      <c r="AP270" s="205" t="str">
        <f>IF(Input!N269="","",IF(ISNUMBER(VALUE(Input!N269)),"","Needs to be a number."))</f>
        <v/>
      </c>
      <c r="AQ270" s="205" t="str">
        <f>IF(Input!O269="","",IF(ISNUMBER(VALUE(Input!O269)),"","Needs to be a number."))</f>
        <v/>
      </c>
      <c r="AR270" s="205" t="str">
        <f>IF(Input!V269="","",IF(ISNUMBER(VALUE(Input!V269)),"","Needs to be a number."))</f>
        <v/>
      </c>
      <c r="AS270" s="205" t="str">
        <f>IF(Input!W269="","",IF(ISNUMBER(VALUE(Input!W269)),"","Needs to be a number."))</f>
        <v/>
      </c>
      <c r="AT270" s="205" t="str">
        <f>IF(Input!X269="","",IF(ISNUMBER(VALUE(Input!X269)),"","Needs to be a number."))</f>
        <v/>
      </c>
      <c r="AU270" s="206" t="str">
        <f>IF(Input!Y269="","",IF(ISNUMBER(VALUE(Input!Y269)),"","Needs to be a number."))</f>
        <v/>
      </c>
      <c r="AV270" s="207"/>
      <c r="AW270" s="259" t="str">
        <f>IF(OR(VALUE(Input!C269)&lt;0,VALUE(Input!C269)&gt;100), "Invalid EEI %","")</f>
        <v/>
      </c>
      <c r="AX270" s="207"/>
      <c r="AY270" s="278" t="str">
        <f>IF(Input!E269="","",IF(VALUE(Input!E269)=0,"Do not enter 0.",""))</f>
        <v/>
      </c>
    </row>
    <row r="271" spans="2:51" x14ac:dyDescent="0.3">
      <c r="B271" s="188" t="str">
        <f>Input!A270</f>
        <v/>
      </c>
      <c r="C271" s="189" t="str">
        <f>IF(ISERROR(IF(AND(Input!$A270="",SUMPRODUCT(--(LEN(Input!$A271:'Input'!$A$1006)&gt;0))&lt;&gt;0),"Row is skipped.",IF(AND(Input!$A270="",Input!$A271=""),"", IF(Input!B270="","Data is missing.","")))),"",IF(AND(Input!$A270="",SUMPRODUCT(--(LEN(Input!$A271:'Input'!$A$1006)&gt;0))&lt;&gt;0),"Row is skipped.",IF(AND(Input!$A270="",Input!$A271=""),"", IF(Input!B270="","Data is missing.",""))))</f>
        <v/>
      </c>
      <c r="D271" s="189" t="str">
        <f>IF(ISERROR(IF(AND(Input!$A270="",SUMPRODUCT(--(LEN(Input!$A271:'Input'!$A$1006)&gt;0))&lt;&gt;0),"Row is skipped.",IF(AND(Input!$A270="",Input!$A271=""),"", IF(Input!C270="","Data is missing.","")))),"",IF(AND(Input!$A270="",SUMPRODUCT(--(LEN(Input!$A271:'Input'!$A$1006)&gt;0))&lt;&gt;0),"Row is skipped.",IF(AND(Input!$A270="",Input!$A271=""),"", IF(Input!C270="","Data is missing.",""))))</f>
        <v/>
      </c>
      <c r="E271" s="189" t="str">
        <f>IF(ISERROR(IF(AND(Input!$A270="",SUMPRODUCT(--(LEN(Input!$A271:'Input'!$A$1006)&gt;0))&lt;&gt;0),"Row is skipped.",IF(AND(Input!$A270="",Input!$A271=""),"", IF(Input!D270="","Data is missing.","")))),"",IF(AND(Input!$A270="",SUMPRODUCT(--(LEN(Input!$A271:'Input'!$A$1006)&gt;0))&lt;&gt;0),"Row is skipped.",IF(AND(Input!$A270="",Input!$A271=""),"", IF(Input!D270="","Data is missing.",""))))</f>
        <v/>
      </c>
      <c r="F271" s="189" t="str">
        <f>IF(ISERROR(IF(AND(Input!$A270="",SUMPRODUCT(--(LEN(Input!$A271:'Input'!$A$1006)&gt;0))&lt;&gt;0),"Row is skipped.",IF(AND(Input!$A270="",Input!$A271=""),"", IF(Input!E270="","Data is missing.","")))),"",IF(AND(Input!$A270="",SUMPRODUCT(--(LEN(Input!$A271:'Input'!$A$1006)&gt;0))&lt;&gt;0),"Row is skipped.",IF(AND(Input!$A270="",Input!$A271=""),"", IF(Input!E270="","Data is missing.",""))))</f>
        <v/>
      </c>
      <c r="G271" s="189" t="str">
        <f>IF(ISERROR(IF(AND(Input!$A270="",SUMPRODUCT(--(LEN(Input!$A271:'Input'!$A$1006)&gt;0))&lt;&gt;0),"Row is skipped.",IF(AND(Input!$A270="",Input!$A271=""),"", IF(Input!F270="","Data is missing.","")))),"",IF(AND(Input!$A270="",SUMPRODUCT(--(LEN(Input!$A271:'Input'!$A$1006)&gt;0))&lt;&gt;0),"Row is skipped.",IF(AND(Input!$A270="",Input!$A271=""),"", IF(Input!F270="","Data is missing.",""))))</f>
        <v/>
      </c>
      <c r="H271" s="190" t="str">
        <f>IF(ISERROR(IF(AND(Input!$A270="",SUMPRODUCT(--(LEN(Input!$A271:'Input'!$A$1006)&gt;0))&lt;&gt;0),"Row is skipped.",IF(AND(Input!$A270="",Input!$A271=""),"", IF(Input!G270="","Data is missing.","")))),"",IF(AND(Input!$A270="",SUMPRODUCT(--(LEN(Input!$A271:'Input'!$A$1006)&gt;0))&lt;&gt;0),"Row is skipped.",IF(AND(Input!$A270="",Input!$A271=""),"", IF(Input!G270="","Data is missing.",""))))</f>
        <v/>
      </c>
      <c r="I271" s="156"/>
      <c r="J271" s="191" t="str">
        <f>IFERROR(VLOOKUP(VLOOKUP(Input!$D270,'Measure List'!$A:$AN,40,FALSE),UIR!$A$1:$Q$27,17,FALSE),"")</f>
        <v/>
      </c>
      <c r="K271" s="192" t="str">
        <f>IFERROR(VLOOKUP(Input!$D270,'Measure List'!$A:$AN,40,FALSE),"")</f>
        <v/>
      </c>
      <c r="L271" s="156"/>
      <c r="M271" s="193" t="str">
        <f>IF(B271="","",IF(AND(Input!H270="",IFERROR(VLOOKUP(K271,UIR!$A$2:$P$21,2,FALSE),"")&lt;&gt;""),"Data is Missing.",""))</f>
        <v/>
      </c>
      <c r="N271" s="194" t="str">
        <f>IF(B271="","",IF(AND(Input!I270="",IFERROR(VLOOKUP(K271,UIR!$A$2:$P$21,3,FALSE),"")&lt;&gt;""),"Data is Missing.",""))</f>
        <v/>
      </c>
      <c r="O271" s="194" t="str">
        <f>IF(B271="","",IF(AND(Input!J270="",IFERROR(VLOOKUP(K271,UIR!$A$2:$P$21,4,FALSE),"")&lt;&gt;""),"Data is Missing.",""))</f>
        <v/>
      </c>
      <c r="P271" s="194" t="str">
        <f>IF(B271="","",IF(AND(Input!K270="",IFERROR(VLOOKUP(K271,UIR!$A$2:$P$21,5,FALSE),"")&lt;&gt;""),"Data is Missing.",""))</f>
        <v/>
      </c>
      <c r="Q271" s="194" t="str">
        <f>IF(B271="","",IF(AND(Input!L270="",IFERROR(VLOOKUP(K271,UIR!$A$2:$P$21,6,FALSE),"")&lt;&gt;""),"Data is Missing.",""))</f>
        <v/>
      </c>
      <c r="R271" s="194" t="str">
        <f>IF(B271="","",IF(AND(Input!M270="",IFERROR(VLOOKUP(K271,UIR!$A$2:$P$21,7,FALSE),"")&lt;&gt;""),"Data is Missing.",""))</f>
        <v/>
      </c>
      <c r="S271" s="194" t="str">
        <f>IF(B271="","",IF(AND(Input!P270="",IFERROR(VLOOKUP(K271,UIR!$A$2:$P$21,8,FALSE),"")&lt;&gt;""),"Data is Missing.",""))</f>
        <v/>
      </c>
      <c r="T271" s="194" t="str">
        <f>IF(B271="","",IF(AND(Input!Q270="",IFERROR(VLOOKUP(K271,UIR!$A$2:$P$21,9,FALSE),"")&lt;&gt;""),"Data is Missing.",""))</f>
        <v/>
      </c>
      <c r="U271" s="194"/>
      <c r="V271" s="194" t="str">
        <f>IF(B271="","",IF(AND(Input!S270="",IFERROR(VLOOKUP(K271,UIR!$A$2:$P$21,11,FALSE),"")&lt;&gt;""),"Data is Missing.",""))</f>
        <v/>
      </c>
      <c r="W271" s="194" t="str">
        <f>IF(B271="","",IF(AND(Input!T270="",IFERROR(VLOOKUP(K271,UIR!$A$2:$P$21,12,FALSE),"")&lt;&gt;""),"Data is Missing.",""))</f>
        <v/>
      </c>
      <c r="X271" s="194" t="str">
        <f>IF(B271="","",IF(AND(Input!V270="",IFERROR(VLOOKUP(K271,UIR!$A$2:$P$21,13,FALSE),"")&lt;&gt;""),"Data is Missing.",""))</f>
        <v/>
      </c>
      <c r="Y271" s="194" t="str">
        <f>IF(B271="","",IF(AND(Input!W270="",IFERROR(VLOOKUP(K271,UIR!$A$2:$P$21,14,FALSE),"")&lt;&gt;""),"Data is Missing.",""))</f>
        <v/>
      </c>
      <c r="Z271" s="194" t="str">
        <f>IF(B271="","",IF(AND(Input!X270="",IFERROR(VLOOKUP(K271,UIR!$A$2:$P$21,15,FALSE),"")&lt;&gt;""),"Data is Missing.",""))</f>
        <v/>
      </c>
      <c r="AA271" s="195" t="str">
        <f>IF(B271="","",IF(AND(Input!Y270="",IFERROR(VLOOKUP(K271,UIR!$A$2:$P$21,16,FALSE),"")&lt;&gt;""),"Data is Missing.",""))</f>
        <v/>
      </c>
      <c r="AC271" s="202" t="str">
        <f>IF(ISERROR(IF(Input!D270="","",IF(ISERROR(VLOOKUP(Input!D270,'Measure List'!$A$2:$A$30000,1,0)),"Invalid RefNo",""))),"",IF(Input!D270="","",IF(ISERROR(VLOOKUP(Input!D270,'Measure List'!$A$2:$A$30000,1,0)),"Invalid RefNo","")))</f>
        <v/>
      </c>
      <c r="AD271" s="156"/>
      <c r="AE271" s="156"/>
      <c r="AF271" s="156"/>
      <c r="AG271" s="156"/>
      <c r="AH271" s="156"/>
      <c r="AI271" s="156"/>
      <c r="AJ271" s="156"/>
      <c r="AK271" s="156"/>
      <c r="AL271" s="203" t="str">
        <f>IF(COUNTIF(Dropdowns!$K$2:$K$7,Input!S270)&gt;0,"",IF(Input!S270="","","Invalid Type"))</f>
        <v/>
      </c>
      <c r="AN271" s="204" t="str">
        <f>IF(Input!C270="","",IF(ISNUMBER(VALUE(Input!C270)),"","Needs to be a number."))</f>
        <v/>
      </c>
      <c r="AO271" s="205" t="str">
        <f>IF(Input!E270="","",IF(ISNUMBER(VALUE(Input!E270)),"","Needs to be a number."))</f>
        <v/>
      </c>
      <c r="AP271" s="205" t="str">
        <f>IF(Input!N270="","",IF(ISNUMBER(VALUE(Input!N270)),"","Needs to be a number."))</f>
        <v/>
      </c>
      <c r="AQ271" s="205" t="str">
        <f>IF(Input!O270="","",IF(ISNUMBER(VALUE(Input!O270)),"","Needs to be a number."))</f>
        <v/>
      </c>
      <c r="AR271" s="205" t="str">
        <f>IF(Input!V270="","",IF(ISNUMBER(VALUE(Input!V270)),"","Needs to be a number."))</f>
        <v/>
      </c>
      <c r="AS271" s="205" t="str">
        <f>IF(Input!W270="","",IF(ISNUMBER(VALUE(Input!W270)),"","Needs to be a number."))</f>
        <v/>
      </c>
      <c r="AT271" s="205" t="str">
        <f>IF(Input!X270="","",IF(ISNUMBER(VALUE(Input!X270)),"","Needs to be a number."))</f>
        <v/>
      </c>
      <c r="AU271" s="206" t="str">
        <f>IF(Input!Y270="","",IF(ISNUMBER(VALUE(Input!Y270)),"","Needs to be a number."))</f>
        <v/>
      </c>
      <c r="AV271" s="207"/>
      <c r="AW271" s="259" t="str">
        <f>IF(OR(VALUE(Input!C270)&lt;0,VALUE(Input!C270)&gt;100), "Invalid EEI %","")</f>
        <v/>
      </c>
      <c r="AX271" s="207"/>
      <c r="AY271" s="278" t="str">
        <f>IF(Input!E270="","",IF(VALUE(Input!E270)=0,"Do not enter 0.",""))</f>
        <v/>
      </c>
    </row>
    <row r="272" spans="2:51" x14ac:dyDescent="0.3">
      <c r="B272" s="188" t="str">
        <f>Input!A271</f>
        <v/>
      </c>
      <c r="C272" s="189" t="str">
        <f>IF(ISERROR(IF(AND(Input!$A271="",SUMPRODUCT(--(LEN(Input!$A272:'Input'!$A$1006)&gt;0))&lt;&gt;0),"Row is skipped.",IF(AND(Input!$A271="",Input!$A272=""),"", IF(Input!B271="","Data is missing.","")))),"",IF(AND(Input!$A271="",SUMPRODUCT(--(LEN(Input!$A272:'Input'!$A$1006)&gt;0))&lt;&gt;0),"Row is skipped.",IF(AND(Input!$A271="",Input!$A272=""),"", IF(Input!B271="","Data is missing.",""))))</f>
        <v/>
      </c>
      <c r="D272" s="189" t="str">
        <f>IF(ISERROR(IF(AND(Input!$A271="",SUMPRODUCT(--(LEN(Input!$A272:'Input'!$A$1006)&gt;0))&lt;&gt;0),"Row is skipped.",IF(AND(Input!$A271="",Input!$A272=""),"", IF(Input!C271="","Data is missing.","")))),"",IF(AND(Input!$A271="",SUMPRODUCT(--(LEN(Input!$A272:'Input'!$A$1006)&gt;0))&lt;&gt;0),"Row is skipped.",IF(AND(Input!$A271="",Input!$A272=""),"", IF(Input!C271="","Data is missing.",""))))</f>
        <v/>
      </c>
      <c r="E272" s="189" t="str">
        <f>IF(ISERROR(IF(AND(Input!$A271="",SUMPRODUCT(--(LEN(Input!$A272:'Input'!$A$1006)&gt;0))&lt;&gt;0),"Row is skipped.",IF(AND(Input!$A271="",Input!$A272=""),"", IF(Input!D271="","Data is missing.","")))),"",IF(AND(Input!$A271="",SUMPRODUCT(--(LEN(Input!$A272:'Input'!$A$1006)&gt;0))&lt;&gt;0),"Row is skipped.",IF(AND(Input!$A271="",Input!$A272=""),"", IF(Input!D271="","Data is missing.",""))))</f>
        <v/>
      </c>
      <c r="F272" s="189" t="str">
        <f>IF(ISERROR(IF(AND(Input!$A271="",SUMPRODUCT(--(LEN(Input!$A272:'Input'!$A$1006)&gt;0))&lt;&gt;0),"Row is skipped.",IF(AND(Input!$A271="",Input!$A272=""),"", IF(Input!E271="","Data is missing.","")))),"",IF(AND(Input!$A271="",SUMPRODUCT(--(LEN(Input!$A272:'Input'!$A$1006)&gt;0))&lt;&gt;0),"Row is skipped.",IF(AND(Input!$A271="",Input!$A272=""),"", IF(Input!E271="","Data is missing.",""))))</f>
        <v/>
      </c>
      <c r="G272" s="189" t="str">
        <f>IF(ISERROR(IF(AND(Input!$A271="",SUMPRODUCT(--(LEN(Input!$A272:'Input'!$A$1006)&gt;0))&lt;&gt;0),"Row is skipped.",IF(AND(Input!$A271="",Input!$A272=""),"", IF(Input!F271="","Data is missing.","")))),"",IF(AND(Input!$A271="",SUMPRODUCT(--(LEN(Input!$A272:'Input'!$A$1006)&gt;0))&lt;&gt;0),"Row is skipped.",IF(AND(Input!$A271="",Input!$A272=""),"", IF(Input!F271="","Data is missing.",""))))</f>
        <v/>
      </c>
      <c r="H272" s="190" t="str">
        <f>IF(ISERROR(IF(AND(Input!$A271="",SUMPRODUCT(--(LEN(Input!$A272:'Input'!$A$1006)&gt;0))&lt;&gt;0),"Row is skipped.",IF(AND(Input!$A271="",Input!$A272=""),"", IF(Input!G271="","Data is missing.","")))),"",IF(AND(Input!$A271="",SUMPRODUCT(--(LEN(Input!$A272:'Input'!$A$1006)&gt;0))&lt;&gt;0),"Row is skipped.",IF(AND(Input!$A271="",Input!$A272=""),"", IF(Input!G271="","Data is missing.",""))))</f>
        <v/>
      </c>
      <c r="I272" s="156"/>
      <c r="J272" s="191" t="str">
        <f>IFERROR(VLOOKUP(VLOOKUP(Input!$D271,'Measure List'!$A:$AN,40,FALSE),UIR!$A$1:$Q$27,17,FALSE),"")</f>
        <v/>
      </c>
      <c r="K272" s="192" t="str">
        <f>IFERROR(VLOOKUP(Input!$D271,'Measure List'!$A:$AN,40,FALSE),"")</f>
        <v/>
      </c>
      <c r="L272" s="156"/>
      <c r="M272" s="193" t="str">
        <f>IF(B272="","",IF(AND(Input!H271="",IFERROR(VLOOKUP(K272,UIR!$A$2:$P$21,2,FALSE),"")&lt;&gt;""),"Data is Missing.",""))</f>
        <v/>
      </c>
      <c r="N272" s="194" t="str">
        <f>IF(B272="","",IF(AND(Input!I271="",IFERROR(VLOOKUP(K272,UIR!$A$2:$P$21,3,FALSE),"")&lt;&gt;""),"Data is Missing.",""))</f>
        <v/>
      </c>
      <c r="O272" s="194" t="str">
        <f>IF(B272="","",IF(AND(Input!J271="",IFERROR(VLOOKUP(K272,UIR!$A$2:$P$21,4,FALSE),"")&lt;&gt;""),"Data is Missing.",""))</f>
        <v/>
      </c>
      <c r="P272" s="194" t="str">
        <f>IF(B272="","",IF(AND(Input!K271="",IFERROR(VLOOKUP(K272,UIR!$A$2:$P$21,5,FALSE),"")&lt;&gt;""),"Data is Missing.",""))</f>
        <v/>
      </c>
      <c r="Q272" s="194" t="str">
        <f>IF(B272="","",IF(AND(Input!L271="",IFERROR(VLOOKUP(K272,UIR!$A$2:$P$21,6,FALSE),"")&lt;&gt;""),"Data is Missing.",""))</f>
        <v/>
      </c>
      <c r="R272" s="194" t="str">
        <f>IF(B272="","",IF(AND(Input!M271="",IFERROR(VLOOKUP(K272,UIR!$A$2:$P$21,7,FALSE),"")&lt;&gt;""),"Data is Missing.",""))</f>
        <v/>
      </c>
      <c r="S272" s="194" t="str">
        <f>IF(B272="","",IF(AND(Input!P271="",IFERROR(VLOOKUP(K272,UIR!$A$2:$P$21,8,FALSE),"")&lt;&gt;""),"Data is Missing.",""))</f>
        <v/>
      </c>
      <c r="T272" s="194" t="str">
        <f>IF(B272="","",IF(AND(Input!Q271="",IFERROR(VLOOKUP(K272,UIR!$A$2:$P$21,9,FALSE),"")&lt;&gt;""),"Data is Missing.",""))</f>
        <v/>
      </c>
      <c r="U272" s="194"/>
      <c r="V272" s="194" t="str">
        <f>IF(B272="","",IF(AND(Input!S271="",IFERROR(VLOOKUP(K272,UIR!$A$2:$P$21,11,FALSE),"")&lt;&gt;""),"Data is Missing.",""))</f>
        <v/>
      </c>
      <c r="W272" s="194" t="str">
        <f>IF(B272="","",IF(AND(Input!T271="",IFERROR(VLOOKUP(K272,UIR!$A$2:$P$21,12,FALSE),"")&lt;&gt;""),"Data is Missing.",""))</f>
        <v/>
      </c>
      <c r="X272" s="194" t="str">
        <f>IF(B272="","",IF(AND(Input!V271="",IFERROR(VLOOKUP(K272,UIR!$A$2:$P$21,13,FALSE),"")&lt;&gt;""),"Data is Missing.",""))</f>
        <v/>
      </c>
      <c r="Y272" s="194" t="str">
        <f>IF(B272="","",IF(AND(Input!W271="",IFERROR(VLOOKUP(K272,UIR!$A$2:$P$21,14,FALSE),"")&lt;&gt;""),"Data is Missing.",""))</f>
        <v/>
      </c>
      <c r="Z272" s="194" t="str">
        <f>IF(B272="","",IF(AND(Input!X271="",IFERROR(VLOOKUP(K272,UIR!$A$2:$P$21,15,FALSE),"")&lt;&gt;""),"Data is Missing.",""))</f>
        <v/>
      </c>
      <c r="AA272" s="195" t="str">
        <f>IF(B272="","",IF(AND(Input!Y271="",IFERROR(VLOOKUP(K272,UIR!$A$2:$P$21,16,FALSE),"")&lt;&gt;""),"Data is Missing.",""))</f>
        <v/>
      </c>
      <c r="AC272" s="202" t="str">
        <f>IF(ISERROR(IF(Input!D271="","",IF(ISERROR(VLOOKUP(Input!D271,'Measure List'!$A$2:$A$30000,1,0)),"Invalid RefNo",""))),"",IF(Input!D271="","",IF(ISERROR(VLOOKUP(Input!D271,'Measure List'!$A$2:$A$30000,1,0)),"Invalid RefNo","")))</f>
        <v/>
      </c>
      <c r="AD272" s="156"/>
      <c r="AE272" s="156"/>
      <c r="AF272" s="156"/>
      <c r="AG272" s="156"/>
      <c r="AH272" s="156"/>
      <c r="AI272" s="156"/>
      <c r="AJ272" s="156"/>
      <c r="AK272" s="156"/>
      <c r="AL272" s="203" t="str">
        <f>IF(COUNTIF(Dropdowns!$K$2:$K$7,Input!S271)&gt;0,"",IF(Input!S271="","","Invalid Type"))</f>
        <v/>
      </c>
      <c r="AN272" s="204" t="str">
        <f>IF(Input!C271="","",IF(ISNUMBER(VALUE(Input!C271)),"","Needs to be a number."))</f>
        <v/>
      </c>
      <c r="AO272" s="205" t="str">
        <f>IF(Input!E271="","",IF(ISNUMBER(VALUE(Input!E271)),"","Needs to be a number."))</f>
        <v/>
      </c>
      <c r="AP272" s="205" t="str">
        <f>IF(Input!N271="","",IF(ISNUMBER(VALUE(Input!N271)),"","Needs to be a number."))</f>
        <v/>
      </c>
      <c r="AQ272" s="205" t="str">
        <f>IF(Input!O271="","",IF(ISNUMBER(VALUE(Input!O271)),"","Needs to be a number."))</f>
        <v/>
      </c>
      <c r="AR272" s="205" t="str">
        <f>IF(Input!V271="","",IF(ISNUMBER(VALUE(Input!V271)),"","Needs to be a number."))</f>
        <v/>
      </c>
      <c r="AS272" s="205" t="str">
        <f>IF(Input!W271="","",IF(ISNUMBER(VALUE(Input!W271)),"","Needs to be a number."))</f>
        <v/>
      </c>
      <c r="AT272" s="205" t="str">
        <f>IF(Input!X271="","",IF(ISNUMBER(VALUE(Input!X271)),"","Needs to be a number."))</f>
        <v/>
      </c>
      <c r="AU272" s="206" t="str">
        <f>IF(Input!Y271="","",IF(ISNUMBER(VALUE(Input!Y271)),"","Needs to be a number."))</f>
        <v/>
      </c>
      <c r="AV272" s="207"/>
      <c r="AW272" s="259" t="str">
        <f>IF(OR(VALUE(Input!C271)&lt;0,VALUE(Input!C271)&gt;100), "Invalid EEI %","")</f>
        <v/>
      </c>
      <c r="AX272" s="207"/>
      <c r="AY272" s="278" t="str">
        <f>IF(Input!E271="","",IF(VALUE(Input!E271)=0,"Do not enter 0.",""))</f>
        <v/>
      </c>
    </row>
    <row r="273" spans="2:51" x14ac:dyDescent="0.3">
      <c r="B273" s="188" t="str">
        <f>Input!A272</f>
        <v/>
      </c>
      <c r="C273" s="189" t="str">
        <f>IF(ISERROR(IF(AND(Input!$A272="",SUMPRODUCT(--(LEN(Input!$A273:'Input'!$A$1006)&gt;0))&lt;&gt;0),"Row is skipped.",IF(AND(Input!$A272="",Input!$A273=""),"", IF(Input!B272="","Data is missing.","")))),"",IF(AND(Input!$A272="",SUMPRODUCT(--(LEN(Input!$A273:'Input'!$A$1006)&gt;0))&lt;&gt;0),"Row is skipped.",IF(AND(Input!$A272="",Input!$A273=""),"", IF(Input!B272="","Data is missing.",""))))</f>
        <v/>
      </c>
      <c r="D273" s="189" t="str">
        <f>IF(ISERROR(IF(AND(Input!$A272="",SUMPRODUCT(--(LEN(Input!$A273:'Input'!$A$1006)&gt;0))&lt;&gt;0),"Row is skipped.",IF(AND(Input!$A272="",Input!$A273=""),"", IF(Input!C272="","Data is missing.","")))),"",IF(AND(Input!$A272="",SUMPRODUCT(--(LEN(Input!$A273:'Input'!$A$1006)&gt;0))&lt;&gt;0),"Row is skipped.",IF(AND(Input!$A272="",Input!$A273=""),"", IF(Input!C272="","Data is missing.",""))))</f>
        <v/>
      </c>
      <c r="E273" s="189" t="str">
        <f>IF(ISERROR(IF(AND(Input!$A272="",SUMPRODUCT(--(LEN(Input!$A273:'Input'!$A$1006)&gt;0))&lt;&gt;0),"Row is skipped.",IF(AND(Input!$A272="",Input!$A273=""),"", IF(Input!D272="","Data is missing.","")))),"",IF(AND(Input!$A272="",SUMPRODUCT(--(LEN(Input!$A273:'Input'!$A$1006)&gt;0))&lt;&gt;0),"Row is skipped.",IF(AND(Input!$A272="",Input!$A273=""),"", IF(Input!D272="","Data is missing.",""))))</f>
        <v/>
      </c>
      <c r="F273" s="189" t="str">
        <f>IF(ISERROR(IF(AND(Input!$A272="",SUMPRODUCT(--(LEN(Input!$A273:'Input'!$A$1006)&gt;0))&lt;&gt;0),"Row is skipped.",IF(AND(Input!$A272="",Input!$A273=""),"", IF(Input!E272="","Data is missing.","")))),"",IF(AND(Input!$A272="",SUMPRODUCT(--(LEN(Input!$A273:'Input'!$A$1006)&gt;0))&lt;&gt;0),"Row is skipped.",IF(AND(Input!$A272="",Input!$A273=""),"", IF(Input!E272="","Data is missing.",""))))</f>
        <v/>
      </c>
      <c r="G273" s="189" t="str">
        <f>IF(ISERROR(IF(AND(Input!$A272="",SUMPRODUCT(--(LEN(Input!$A273:'Input'!$A$1006)&gt;0))&lt;&gt;0),"Row is skipped.",IF(AND(Input!$A272="",Input!$A273=""),"", IF(Input!F272="","Data is missing.","")))),"",IF(AND(Input!$A272="",SUMPRODUCT(--(LEN(Input!$A273:'Input'!$A$1006)&gt;0))&lt;&gt;0),"Row is skipped.",IF(AND(Input!$A272="",Input!$A273=""),"", IF(Input!F272="","Data is missing.",""))))</f>
        <v/>
      </c>
      <c r="H273" s="190" t="str">
        <f>IF(ISERROR(IF(AND(Input!$A272="",SUMPRODUCT(--(LEN(Input!$A273:'Input'!$A$1006)&gt;0))&lt;&gt;0),"Row is skipped.",IF(AND(Input!$A272="",Input!$A273=""),"", IF(Input!G272="","Data is missing.","")))),"",IF(AND(Input!$A272="",SUMPRODUCT(--(LEN(Input!$A273:'Input'!$A$1006)&gt;0))&lt;&gt;0),"Row is skipped.",IF(AND(Input!$A272="",Input!$A273=""),"", IF(Input!G272="","Data is missing.",""))))</f>
        <v/>
      </c>
      <c r="I273" s="156"/>
      <c r="J273" s="191" t="str">
        <f>IFERROR(VLOOKUP(VLOOKUP(Input!$D272,'Measure List'!$A:$AN,40,FALSE),UIR!$A$1:$Q$27,17,FALSE),"")</f>
        <v/>
      </c>
      <c r="K273" s="192" t="str">
        <f>IFERROR(VLOOKUP(Input!$D272,'Measure List'!$A:$AN,40,FALSE),"")</f>
        <v/>
      </c>
      <c r="L273" s="156"/>
      <c r="M273" s="193" t="str">
        <f>IF(B273="","",IF(AND(Input!H272="",IFERROR(VLOOKUP(K273,UIR!$A$2:$P$21,2,FALSE),"")&lt;&gt;""),"Data is Missing.",""))</f>
        <v/>
      </c>
      <c r="N273" s="194" t="str">
        <f>IF(B273="","",IF(AND(Input!I272="",IFERROR(VLOOKUP(K273,UIR!$A$2:$P$21,3,FALSE),"")&lt;&gt;""),"Data is Missing.",""))</f>
        <v/>
      </c>
      <c r="O273" s="194" t="str">
        <f>IF(B273="","",IF(AND(Input!J272="",IFERROR(VLOOKUP(K273,UIR!$A$2:$P$21,4,FALSE),"")&lt;&gt;""),"Data is Missing.",""))</f>
        <v/>
      </c>
      <c r="P273" s="194" t="str">
        <f>IF(B273="","",IF(AND(Input!K272="",IFERROR(VLOOKUP(K273,UIR!$A$2:$P$21,5,FALSE),"")&lt;&gt;""),"Data is Missing.",""))</f>
        <v/>
      </c>
      <c r="Q273" s="194" t="str">
        <f>IF(B273="","",IF(AND(Input!L272="",IFERROR(VLOOKUP(K273,UIR!$A$2:$P$21,6,FALSE),"")&lt;&gt;""),"Data is Missing.",""))</f>
        <v/>
      </c>
      <c r="R273" s="194" t="str">
        <f>IF(B273="","",IF(AND(Input!M272="",IFERROR(VLOOKUP(K273,UIR!$A$2:$P$21,7,FALSE),"")&lt;&gt;""),"Data is Missing.",""))</f>
        <v/>
      </c>
      <c r="S273" s="194" t="str">
        <f>IF(B273="","",IF(AND(Input!P272="",IFERROR(VLOOKUP(K273,UIR!$A$2:$P$21,8,FALSE),"")&lt;&gt;""),"Data is Missing.",""))</f>
        <v/>
      </c>
      <c r="T273" s="194" t="str">
        <f>IF(B273="","",IF(AND(Input!Q272="",IFERROR(VLOOKUP(K273,UIR!$A$2:$P$21,9,FALSE),"")&lt;&gt;""),"Data is Missing.",""))</f>
        <v/>
      </c>
      <c r="U273" s="194"/>
      <c r="V273" s="194" t="str">
        <f>IF(B273="","",IF(AND(Input!S272="",IFERROR(VLOOKUP(K273,UIR!$A$2:$P$21,11,FALSE),"")&lt;&gt;""),"Data is Missing.",""))</f>
        <v/>
      </c>
      <c r="W273" s="194" t="str">
        <f>IF(B273="","",IF(AND(Input!T272="",IFERROR(VLOOKUP(K273,UIR!$A$2:$P$21,12,FALSE),"")&lt;&gt;""),"Data is Missing.",""))</f>
        <v/>
      </c>
      <c r="X273" s="194" t="str">
        <f>IF(B273="","",IF(AND(Input!V272="",IFERROR(VLOOKUP(K273,UIR!$A$2:$P$21,13,FALSE),"")&lt;&gt;""),"Data is Missing.",""))</f>
        <v/>
      </c>
      <c r="Y273" s="194" t="str">
        <f>IF(B273="","",IF(AND(Input!W272="",IFERROR(VLOOKUP(K273,UIR!$A$2:$P$21,14,FALSE),"")&lt;&gt;""),"Data is Missing.",""))</f>
        <v/>
      </c>
      <c r="Z273" s="194" t="str">
        <f>IF(B273="","",IF(AND(Input!X272="",IFERROR(VLOOKUP(K273,UIR!$A$2:$P$21,15,FALSE),"")&lt;&gt;""),"Data is Missing.",""))</f>
        <v/>
      </c>
      <c r="AA273" s="195" t="str">
        <f>IF(B273="","",IF(AND(Input!Y272="",IFERROR(VLOOKUP(K273,UIR!$A$2:$P$21,16,FALSE),"")&lt;&gt;""),"Data is Missing.",""))</f>
        <v/>
      </c>
      <c r="AC273" s="202" t="str">
        <f>IF(ISERROR(IF(Input!D272="","",IF(ISERROR(VLOOKUP(Input!D272,'Measure List'!$A$2:$A$30000,1,0)),"Invalid RefNo",""))),"",IF(Input!D272="","",IF(ISERROR(VLOOKUP(Input!D272,'Measure List'!$A$2:$A$30000,1,0)),"Invalid RefNo","")))</f>
        <v/>
      </c>
      <c r="AD273" s="156"/>
      <c r="AE273" s="156"/>
      <c r="AF273" s="156"/>
      <c r="AG273" s="156"/>
      <c r="AH273" s="156"/>
      <c r="AI273" s="156"/>
      <c r="AJ273" s="156"/>
      <c r="AK273" s="156"/>
      <c r="AL273" s="203" t="str">
        <f>IF(COUNTIF(Dropdowns!$K$2:$K$7,Input!S272)&gt;0,"",IF(Input!S272="","","Invalid Type"))</f>
        <v/>
      </c>
      <c r="AN273" s="204" t="str">
        <f>IF(Input!C272="","",IF(ISNUMBER(VALUE(Input!C272)),"","Needs to be a number."))</f>
        <v/>
      </c>
      <c r="AO273" s="205" t="str">
        <f>IF(Input!E272="","",IF(ISNUMBER(VALUE(Input!E272)),"","Needs to be a number."))</f>
        <v/>
      </c>
      <c r="AP273" s="205" t="str">
        <f>IF(Input!N272="","",IF(ISNUMBER(VALUE(Input!N272)),"","Needs to be a number."))</f>
        <v/>
      </c>
      <c r="AQ273" s="205" t="str">
        <f>IF(Input!O272="","",IF(ISNUMBER(VALUE(Input!O272)),"","Needs to be a number."))</f>
        <v/>
      </c>
      <c r="AR273" s="205" t="str">
        <f>IF(Input!V272="","",IF(ISNUMBER(VALUE(Input!V272)),"","Needs to be a number."))</f>
        <v/>
      </c>
      <c r="AS273" s="205" t="str">
        <f>IF(Input!W272="","",IF(ISNUMBER(VALUE(Input!W272)),"","Needs to be a number."))</f>
        <v/>
      </c>
      <c r="AT273" s="205" t="str">
        <f>IF(Input!X272="","",IF(ISNUMBER(VALUE(Input!X272)),"","Needs to be a number."))</f>
        <v/>
      </c>
      <c r="AU273" s="206" t="str">
        <f>IF(Input!Y272="","",IF(ISNUMBER(VALUE(Input!Y272)),"","Needs to be a number."))</f>
        <v/>
      </c>
      <c r="AV273" s="207"/>
      <c r="AW273" s="259" t="str">
        <f>IF(OR(VALUE(Input!C272)&lt;0,VALUE(Input!C272)&gt;100), "Invalid EEI %","")</f>
        <v/>
      </c>
      <c r="AX273" s="207"/>
      <c r="AY273" s="278" t="str">
        <f>IF(Input!E272="","",IF(VALUE(Input!E272)=0,"Do not enter 0.",""))</f>
        <v/>
      </c>
    </row>
    <row r="274" spans="2:51" x14ac:dyDescent="0.3">
      <c r="B274" s="188" t="str">
        <f>Input!A273</f>
        <v/>
      </c>
      <c r="C274" s="189" t="str">
        <f>IF(ISERROR(IF(AND(Input!$A273="",SUMPRODUCT(--(LEN(Input!$A274:'Input'!$A$1006)&gt;0))&lt;&gt;0),"Row is skipped.",IF(AND(Input!$A273="",Input!$A274=""),"", IF(Input!B273="","Data is missing.","")))),"",IF(AND(Input!$A273="",SUMPRODUCT(--(LEN(Input!$A274:'Input'!$A$1006)&gt;0))&lt;&gt;0),"Row is skipped.",IF(AND(Input!$A273="",Input!$A274=""),"", IF(Input!B273="","Data is missing.",""))))</f>
        <v/>
      </c>
      <c r="D274" s="189" t="str">
        <f>IF(ISERROR(IF(AND(Input!$A273="",SUMPRODUCT(--(LEN(Input!$A274:'Input'!$A$1006)&gt;0))&lt;&gt;0),"Row is skipped.",IF(AND(Input!$A273="",Input!$A274=""),"", IF(Input!C273="","Data is missing.","")))),"",IF(AND(Input!$A273="",SUMPRODUCT(--(LEN(Input!$A274:'Input'!$A$1006)&gt;0))&lt;&gt;0),"Row is skipped.",IF(AND(Input!$A273="",Input!$A274=""),"", IF(Input!C273="","Data is missing.",""))))</f>
        <v/>
      </c>
      <c r="E274" s="189" t="str">
        <f>IF(ISERROR(IF(AND(Input!$A273="",SUMPRODUCT(--(LEN(Input!$A274:'Input'!$A$1006)&gt;0))&lt;&gt;0),"Row is skipped.",IF(AND(Input!$A273="",Input!$A274=""),"", IF(Input!D273="","Data is missing.","")))),"",IF(AND(Input!$A273="",SUMPRODUCT(--(LEN(Input!$A274:'Input'!$A$1006)&gt;0))&lt;&gt;0),"Row is skipped.",IF(AND(Input!$A273="",Input!$A274=""),"", IF(Input!D273="","Data is missing.",""))))</f>
        <v/>
      </c>
      <c r="F274" s="189" t="str">
        <f>IF(ISERROR(IF(AND(Input!$A273="",SUMPRODUCT(--(LEN(Input!$A274:'Input'!$A$1006)&gt;0))&lt;&gt;0),"Row is skipped.",IF(AND(Input!$A273="",Input!$A274=""),"", IF(Input!E273="","Data is missing.","")))),"",IF(AND(Input!$A273="",SUMPRODUCT(--(LEN(Input!$A274:'Input'!$A$1006)&gt;0))&lt;&gt;0),"Row is skipped.",IF(AND(Input!$A273="",Input!$A274=""),"", IF(Input!E273="","Data is missing.",""))))</f>
        <v/>
      </c>
      <c r="G274" s="189" t="str">
        <f>IF(ISERROR(IF(AND(Input!$A273="",SUMPRODUCT(--(LEN(Input!$A274:'Input'!$A$1006)&gt;0))&lt;&gt;0),"Row is skipped.",IF(AND(Input!$A273="",Input!$A274=""),"", IF(Input!F273="","Data is missing.","")))),"",IF(AND(Input!$A273="",SUMPRODUCT(--(LEN(Input!$A274:'Input'!$A$1006)&gt;0))&lt;&gt;0),"Row is skipped.",IF(AND(Input!$A273="",Input!$A274=""),"", IF(Input!F273="","Data is missing.",""))))</f>
        <v/>
      </c>
      <c r="H274" s="190" t="str">
        <f>IF(ISERROR(IF(AND(Input!$A273="",SUMPRODUCT(--(LEN(Input!$A274:'Input'!$A$1006)&gt;0))&lt;&gt;0),"Row is skipped.",IF(AND(Input!$A273="",Input!$A274=""),"", IF(Input!G273="","Data is missing.","")))),"",IF(AND(Input!$A273="",SUMPRODUCT(--(LEN(Input!$A274:'Input'!$A$1006)&gt;0))&lt;&gt;0),"Row is skipped.",IF(AND(Input!$A273="",Input!$A274=""),"", IF(Input!G273="","Data is missing.",""))))</f>
        <v/>
      </c>
      <c r="I274" s="156"/>
      <c r="J274" s="191" t="str">
        <f>IFERROR(VLOOKUP(VLOOKUP(Input!$D273,'Measure List'!$A:$AN,40,FALSE),UIR!$A$1:$Q$27,17,FALSE),"")</f>
        <v/>
      </c>
      <c r="K274" s="192" t="str">
        <f>IFERROR(VLOOKUP(Input!$D273,'Measure List'!$A:$AN,40,FALSE),"")</f>
        <v/>
      </c>
      <c r="L274" s="156"/>
      <c r="M274" s="193" t="str">
        <f>IF(B274="","",IF(AND(Input!H273="",IFERROR(VLOOKUP(K274,UIR!$A$2:$P$21,2,FALSE),"")&lt;&gt;""),"Data is Missing.",""))</f>
        <v/>
      </c>
      <c r="N274" s="194" t="str">
        <f>IF(B274="","",IF(AND(Input!I273="",IFERROR(VLOOKUP(K274,UIR!$A$2:$P$21,3,FALSE),"")&lt;&gt;""),"Data is Missing.",""))</f>
        <v/>
      </c>
      <c r="O274" s="194" t="str">
        <f>IF(B274="","",IF(AND(Input!J273="",IFERROR(VLOOKUP(K274,UIR!$A$2:$P$21,4,FALSE),"")&lt;&gt;""),"Data is Missing.",""))</f>
        <v/>
      </c>
      <c r="P274" s="194" t="str">
        <f>IF(B274="","",IF(AND(Input!K273="",IFERROR(VLOOKUP(K274,UIR!$A$2:$P$21,5,FALSE),"")&lt;&gt;""),"Data is Missing.",""))</f>
        <v/>
      </c>
      <c r="Q274" s="194" t="str">
        <f>IF(B274="","",IF(AND(Input!L273="",IFERROR(VLOOKUP(K274,UIR!$A$2:$P$21,6,FALSE),"")&lt;&gt;""),"Data is Missing.",""))</f>
        <v/>
      </c>
      <c r="R274" s="194" t="str">
        <f>IF(B274="","",IF(AND(Input!M273="",IFERROR(VLOOKUP(K274,UIR!$A$2:$P$21,7,FALSE),"")&lt;&gt;""),"Data is Missing.",""))</f>
        <v/>
      </c>
      <c r="S274" s="194" t="str">
        <f>IF(B274="","",IF(AND(Input!P273="",IFERROR(VLOOKUP(K274,UIR!$A$2:$P$21,8,FALSE),"")&lt;&gt;""),"Data is Missing.",""))</f>
        <v/>
      </c>
      <c r="T274" s="194" t="str">
        <f>IF(B274="","",IF(AND(Input!Q273="",IFERROR(VLOOKUP(K274,UIR!$A$2:$P$21,9,FALSE),"")&lt;&gt;""),"Data is Missing.",""))</f>
        <v/>
      </c>
      <c r="U274" s="194"/>
      <c r="V274" s="194" t="str">
        <f>IF(B274="","",IF(AND(Input!S273="",IFERROR(VLOOKUP(K274,UIR!$A$2:$P$21,11,FALSE),"")&lt;&gt;""),"Data is Missing.",""))</f>
        <v/>
      </c>
      <c r="W274" s="194" t="str">
        <f>IF(B274="","",IF(AND(Input!T273="",IFERROR(VLOOKUP(K274,UIR!$A$2:$P$21,12,FALSE),"")&lt;&gt;""),"Data is Missing.",""))</f>
        <v/>
      </c>
      <c r="X274" s="194" t="str">
        <f>IF(B274="","",IF(AND(Input!V273="",IFERROR(VLOOKUP(K274,UIR!$A$2:$P$21,13,FALSE),"")&lt;&gt;""),"Data is Missing.",""))</f>
        <v/>
      </c>
      <c r="Y274" s="194" t="str">
        <f>IF(B274="","",IF(AND(Input!W273="",IFERROR(VLOOKUP(K274,UIR!$A$2:$P$21,14,FALSE),"")&lt;&gt;""),"Data is Missing.",""))</f>
        <v/>
      </c>
      <c r="Z274" s="194" t="str">
        <f>IF(B274="","",IF(AND(Input!X273="",IFERROR(VLOOKUP(K274,UIR!$A$2:$P$21,15,FALSE),"")&lt;&gt;""),"Data is Missing.",""))</f>
        <v/>
      </c>
      <c r="AA274" s="195" t="str">
        <f>IF(B274="","",IF(AND(Input!Y273="",IFERROR(VLOOKUP(K274,UIR!$A$2:$P$21,16,FALSE),"")&lt;&gt;""),"Data is Missing.",""))</f>
        <v/>
      </c>
      <c r="AC274" s="202" t="str">
        <f>IF(ISERROR(IF(Input!D273="","",IF(ISERROR(VLOOKUP(Input!D273,'Measure List'!$A$2:$A$30000,1,0)),"Invalid RefNo",""))),"",IF(Input!D273="","",IF(ISERROR(VLOOKUP(Input!D273,'Measure List'!$A$2:$A$30000,1,0)),"Invalid RefNo","")))</f>
        <v/>
      </c>
      <c r="AD274" s="156"/>
      <c r="AE274" s="156"/>
      <c r="AF274" s="156"/>
      <c r="AG274" s="156"/>
      <c r="AH274" s="156"/>
      <c r="AI274" s="156"/>
      <c r="AJ274" s="156"/>
      <c r="AK274" s="156"/>
      <c r="AL274" s="203" t="str">
        <f>IF(COUNTIF(Dropdowns!$K$2:$K$7,Input!S273)&gt;0,"",IF(Input!S273="","","Invalid Type"))</f>
        <v/>
      </c>
      <c r="AN274" s="204" t="str">
        <f>IF(Input!C273="","",IF(ISNUMBER(VALUE(Input!C273)),"","Needs to be a number."))</f>
        <v/>
      </c>
      <c r="AO274" s="205" t="str">
        <f>IF(Input!E273="","",IF(ISNUMBER(VALUE(Input!E273)),"","Needs to be a number."))</f>
        <v/>
      </c>
      <c r="AP274" s="205" t="str">
        <f>IF(Input!N273="","",IF(ISNUMBER(VALUE(Input!N273)),"","Needs to be a number."))</f>
        <v/>
      </c>
      <c r="AQ274" s="205" t="str">
        <f>IF(Input!O273="","",IF(ISNUMBER(VALUE(Input!O273)),"","Needs to be a number."))</f>
        <v/>
      </c>
      <c r="AR274" s="205" t="str">
        <f>IF(Input!V273="","",IF(ISNUMBER(VALUE(Input!V273)),"","Needs to be a number."))</f>
        <v/>
      </c>
      <c r="AS274" s="205" t="str">
        <f>IF(Input!W273="","",IF(ISNUMBER(VALUE(Input!W273)),"","Needs to be a number."))</f>
        <v/>
      </c>
      <c r="AT274" s="205" t="str">
        <f>IF(Input!X273="","",IF(ISNUMBER(VALUE(Input!X273)),"","Needs to be a number."))</f>
        <v/>
      </c>
      <c r="AU274" s="206" t="str">
        <f>IF(Input!Y273="","",IF(ISNUMBER(VALUE(Input!Y273)),"","Needs to be a number."))</f>
        <v/>
      </c>
      <c r="AV274" s="207"/>
      <c r="AW274" s="259" t="str">
        <f>IF(OR(VALUE(Input!C273)&lt;0,VALUE(Input!C273)&gt;100), "Invalid EEI %","")</f>
        <v/>
      </c>
      <c r="AX274" s="207"/>
      <c r="AY274" s="278" t="str">
        <f>IF(Input!E273="","",IF(VALUE(Input!E273)=0,"Do not enter 0.",""))</f>
        <v/>
      </c>
    </row>
    <row r="275" spans="2:51" x14ac:dyDescent="0.3">
      <c r="B275" s="188" t="str">
        <f>Input!A274</f>
        <v/>
      </c>
      <c r="C275" s="189" t="str">
        <f>IF(ISERROR(IF(AND(Input!$A274="",SUMPRODUCT(--(LEN(Input!$A275:'Input'!$A$1006)&gt;0))&lt;&gt;0),"Row is skipped.",IF(AND(Input!$A274="",Input!$A275=""),"", IF(Input!B274="","Data is missing.","")))),"",IF(AND(Input!$A274="",SUMPRODUCT(--(LEN(Input!$A275:'Input'!$A$1006)&gt;0))&lt;&gt;0),"Row is skipped.",IF(AND(Input!$A274="",Input!$A275=""),"", IF(Input!B274="","Data is missing.",""))))</f>
        <v/>
      </c>
      <c r="D275" s="189" t="str">
        <f>IF(ISERROR(IF(AND(Input!$A274="",SUMPRODUCT(--(LEN(Input!$A275:'Input'!$A$1006)&gt;0))&lt;&gt;0),"Row is skipped.",IF(AND(Input!$A274="",Input!$A275=""),"", IF(Input!C274="","Data is missing.","")))),"",IF(AND(Input!$A274="",SUMPRODUCT(--(LEN(Input!$A275:'Input'!$A$1006)&gt;0))&lt;&gt;0),"Row is skipped.",IF(AND(Input!$A274="",Input!$A275=""),"", IF(Input!C274="","Data is missing.",""))))</f>
        <v/>
      </c>
      <c r="E275" s="189" t="str">
        <f>IF(ISERROR(IF(AND(Input!$A274="",SUMPRODUCT(--(LEN(Input!$A275:'Input'!$A$1006)&gt;0))&lt;&gt;0),"Row is skipped.",IF(AND(Input!$A274="",Input!$A275=""),"", IF(Input!D274="","Data is missing.","")))),"",IF(AND(Input!$A274="",SUMPRODUCT(--(LEN(Input!$A275:'Input'!$A$1006)&gt;0))&lt;&gt;0),"Row is skipped.",IF(AND(Input!$A274="",Input!$A275=""),"", IF(Input!D274="","Data is missing.",""))))</f>
        <v/>
      </c>
      <c r="F275" s="189" t="str">
        <f>IF(ISERROR(IF(AND(Input!$A274="",SUMPRODUCT(--(LEN(Input!$A275:'Input'!$A$1006)&gt;0))&lt;&gt;0),"Row is skipped.",IF(AND(Input!$A274="",Input!$A275=""),"", IF(Input!E274="","Data is missing.","")))),"",IF(AND(Input!$A274="",SUMPRODUCT(--(LEN(Input!$A275:'Input'!$A$1006)&gt;0))&lt;&gt;0),"Row is skipped.",IF(AND(Input!$A274="",Input!$A275=""),"", IF(Input!E274="","Data is missing.",""))))</f>
        <v/>
      </c>
      <c r="G275" s="189" t="str">
        <f>IF(ISERROR(IF(AND(Input!$A274="",SUMPRODUCT(--(LEN(Input!$A275:'Input'!$A$1006)&gt;0))&lt;&gt;0),"Row is skipped.",IF(AND(Input!$A274="",Input!$A275=""),"", IF(Input!F274="","Data is missing.","")))),"",IF(AND(Input!$A274="",SUMPRODUCT(--(LEN(Input!$A275:'Input'!$A$1006)&gt;0))&lt;&gt;0),"Row is skipped.",IF(AND(Input!$A274="",Input!$A275=""),"", IF(Input!F274="","Data is missing.",""))))</f>
        <v/>
      </c>
      <c r="H275" s="190" t="str">
        <f>IF(ISERROR(IF(AND(Input!$A274="",SUMPRODUCT(--(LEN(Input!$A275:'Input'!$A$1006)&gt;0))&lt;&gt;0),"Row is skipped.",IF(AND(Input!$A274="",Input!$A275=""),"", IF(Input!G274="","Data is missing.","")))),"",IF(AND(Input!$A274="",SUMPRODUCT(--(LEN(Input!$A275:'Input'!$A$1006)&gt;0))&lt;&gt;0),"Row is skipped.",IF(AND(Input!$A274="",Input!$A275=""),"", IF(Input!G274="","Data is missing.",""))))</f>
        <v/>
      </c>
      <c r="I275" s="156"/>
      <c r="J275" s="191" t="str">
        <f>IFERROR(VLOOKUP(VLOOKUP(Input!$D274,'Measure List'!$A:$AN,40,FALSE),UIR!$A$1:$Q$27,17,FALSE),"")</f>
        <v/>
      </c>
      <c r="K275" s="192" t="str">
        <f>IFERROR(VLOOKUP(Input!$D274,'Measure List'!$A:$AN,40,FALSE),"")</f>
        <v/>
      </c>
      <c r="L275" s="156"/>
      <c r="M275" s="193" t="str">
        <f>IF(B275="","",IF(AND(Input!H274="",IFERROR(VLOOKUP(K275,UIR!$A$2:$P$21,2,FALSE),"")&lt;&gt;""),"Data is Missing.",""))</f>
        <v/>
      </c>
      <c r="N275" s="194" t="str">
        <f>IF(B275="","",IF(AND(Input!I274="",IFERROR(VLOOKUP(K275,UIR!$A$2:$P$21,3,FALSE),"")&lt;&gt;""),"Data is Missing.",""))</f>
        <v/>
      </c>
      <c r="O275" s="194" t="str">
        <f>IF(B275="","",IF(AND(Input!J274="",IFERROR(VLOOKUP(K275,UIR!$A$2:$P$21,4,FALSE),"")&lt;&gt;""),"Data is Missing.",""))</f>
        <v/>
      </c>
      <c r="P275" s="194" t="str">
        <f>IF(B275="","",IF(AND(Input!K274="",IFERROR(VLOOKUP(K275,UIR!$A$2:$P$21,5,FALSE),"")&lt;&gt;""),"Data is Missing.",""))</f>
        <v/>
      </c>
      <c r="Q275" s="194" t="str">
        <f>IF(B275="","",IF(AND(Input!L274="",IFERROR(VLOOKUP(K275,UIR!$A$2:$P$21,6,FALSE),"")&lt;&gt;""),"Data is Missing.",""))</f>
        <v/>
      </c>
      <c r="R275" s="194" t="str">
        <f>IF(B275="","",IF(AND(Input!M274="",IFERROR(VLOOKUP(K275,UIR!$A$2:$P$21,7,FALSE),"")&lt;&gt;""),"Data is Missing.",""))</f>
        <v/>
      </c>
      <c r="S275" s="194" t="str">
        <f>IF(B275="","",IF(AND(Input!P274="",IFERROR(VLOOKUP(K275,UIR!$A$2:$P$21,8,FALSE),"")&lt;&gt;""),"Data is Missing.",""))</f>
        <v/>
      </c>
      <c r="T275" s="194" t="str">
        <f>IF(B275="","",IF(AND(Input!Q274="",IFERROR(VLOOKUP(K275,UIR!$A$2:$P$21,9,FALSE),"")&lt;&gt;""),"Data is Missing.",""))</f>
        <v/>
      </c>
      <c r="U275" s="194"/>
      <c r="V275" s="194" t="str">
        <f>IF(B275="","",IF(AND(Input!S274="",IFERROR(VLOOKUP(K275,UIR!$A$2:$P$21,11,FALSE),"")&lt;&gt;""),"Data is Missing.",""))</f>
        <v/>
      </c>
      <c r="W275" s="194" t="str">
        <f>IF(B275="","",IF(AND(Input!T274="",IFERROR(VLOOKUP(K275,UIR!$A$2:$P$21,12,FALSE),"")&lt;&gt;""),"Data is Missing.",""))</f>
        <v/>
      </c>
      <c r="X275" s="194" t="str">
        <f>IF(B275="","",IF(AND(Input!V274="",IFERROR(VLOOKUP(K275,UIR!$A$2:$P$21,13,FALSE),"")&lt;&gt;""),"Data is Missing.",""))</f>
        <v/>
      </c>
      <c r="Y275" s="194" t="str">
        <f>IF(B275="","",IF(AND(Input!W274="",IFERROR(VLOOKUP(K275,UIR!$A$2:$P$21,14,FALSE),"")&lt;&gt;""),"Data is Missing.",""))</f>
        <v/>
      </c>
      <c r="Z275" s="194" t="str">
        <f>IF(B275="","",IF(AND(Input!X274="",IFERROR(VLOOKUP(K275,UIR!$A$2:$P$21,15,FALSE),"")&lt;&gt;""),"Data is Missing.",""))</f>
        <v/>
      </c>
      <c r="AA275" s="195" t="str">
        <f>IF(B275="","",IF(AND(Input!Y274="",IFERROR(VLOOKUP(K275,UIR!$A$2:$P$21,16,FALSE),"")&lt;&gt;""),"Data is Missing.",""))</f>
        <v/>
      </c>
      <c r="AC275" s="202" t="str">
        <f>IF(ISERROR(IF(Input!D274="","",IF(ISERROR(VLOOKUP(Input!D274,'Measure List'!$A$2:$A$30000,1,0)),"Invalid RefNo",""))),"",IF(Input!D274="","",IF(ISERROR(VLOOKUP(Input!D274,'Measure List'!$A$2:$A$30000,1,0)),"Invalid RefNo","")))</f>
        <v/>
      </c>
      <c r="AD275" s="156"/>
      <c r="AE275" s="156"/>
      <c r="AF275" s="156"/>
      <c r="AG275" s="156"/>
      <c r="AH275" s="156"/>
      <c r="AI275" s="156"/>
      <c r="AJ275" s="156"/>
      <c r="AK275" s="156"/>
      <c r="AL275" s="203" t="str">
        <f>IF(COUNTIF(Dropdowns!$K$2:$K$7,Input!S274)&gt;0,"",IF(Input!S274="","","Invalid Type"))</f>
        <v/>
      </c>
      <c r="AN275" s="204" t="str">
        <f>IF(Input!C274="","",IF(ISNUMBER(VALUE(Input!C274)),"","Needs to be a number."))</f>
        <v/>
      </c>
      <c r="AO275" s="205" t="str">
        <f>IF(Input!E274="","",IF(ISNUMBER(VALUE(Input!E274)),"","Needs to be a number."))</f>
        <v/>
      </c>
      <c r="AP275" s="205" t="str">
        <f>IF(Input!N274="","",IF(ISNUMBER(VALUE(Input!N274)),"","Needs to be a number."))</f>
        <v/>
      </c>
      <c r="AQ275" s="205" t="str">
        <f>IF(Input!O274="","",IF(ISNUMBER(VALUE(Input!O274)),"","Needs to be a number."))</f>
        <v/>
      </c>
      <c r="AR275" s="205" t="str">
        <f>IF(Input!V274="","",IF(ISNUMBER(VALUE(Input!V274)),"","Needs to be a number."))</f>
        <v/>
      </c>
      <c r="AS275" s="205" t="str">
        <f>IF(Input!W274="","",IF(ISNUMBER(VALUE(Input!W274)),"","Needs to be a number."))</f>
        <v/>
      </c>
      <c r="AT275" s="205" t="str">
        <f>IF(Input!X274="","",IF(ISNUMBER(VALUE(Input!X274)),"","Needs to be a number."))</f>
        <v/>
      </c>
      <c r="AU275" s="206" t="str">
        <f>IF(Input!Y274="","",IF(ISNUMBER(VALUE(Input!Y274)),"","Needs to be a number."))</f>
        <v/>
      </c>
      <c r="AV275" s="207"/>
      <c r="AW275" s="259" t="str">
        <f>IF(OR(VALUE(Input!C274)&lt;0,VALUE(Input!C274)&gt;100), "Invalid EEI %","")</f>
        <v/>
      </c>
      <c r="AX275" s="207"/>
      <c r="AY275" s="278" t="str">
        <f>IF(Input!E274="","",IF(VALUE(Input!E274)=0,"Do not enter 0.",""))</f>
        <v/>
      </c>
    </row>
    <row r="276" spans="2:51" x14ac:dyDescent="0.3">
      <c r="B276" s="188" t="str">
        <f>Input!A275</f>
        <v/>
      </c>
      <c r="C276" s="189" t="str">
        <f>IF(ISERROR(IF(AND(Input!$A275="",SUMPRODUCT(--(LEN(Input!$A276:'Input'!$A$1006)&gt;0))&lt;&gt;0),"Row is skipped.",IF(AND(Input!$A275="",Input!$A276=""),"", IF(Input!B275="","Data is missing.","")))),"",IF(AND(Input!$A275="",SUMPRODUCT(--(LEN(Input!$A276:'Input'!$A$1006)&gt;0))&lt;&gt;0),"Row is skipped.",IF(AND(Input!$A275="",Input!$A276=""),"", IF(Input!B275="","Data is missing.",""))))</f>
        <v/>
      </c>
      <c r="D276" s="189" t="str">
        <f>IF(ISERROR(IF(AND(Input!$A275="",SUMPRODUCT(--(LEN(Input!$A276:'Input'!$A$1006)&gt;0))&lt;&gt;0),"Row is skipped.",IF(AND(Input!$A275="",Input!$A276=""),"", IF(Input!C275="","Data is missing.","")))),"",IF(AND(Input!$A275="",SUMPRODUCT(--(LEN(Input!$A276:'Input'!$A$1006)&gt;0))&lt;&gt;0),"Row is skipped.",IF(AND(Input!$A275="",Input!$A276=""),"", IF(Input!C275="","Data is missing.",""))))</f>
        <v/>
      </c>
      <c r="E276" s="189" t="str">
        <f>IF(ISERROR(IF(AND(Input!$A275="",SUMPRODUCT(--(LEN(Input!$A276:'Input'!$A$1006)&gt;0))&lt;&gt;0),"Row is skipped.",IF(AND(Input!$A275="",Input!$A276=""),"", IF(Input!D275="","Data is missing.","")))),"",IF(AND(Input!$A275="",SUMPRODUCT(--(LEN(Input!$A276:'Input'!$A$1006)&gt;0))&lt;&gt;0),"Row is skipped.",IF(AND(Input!$A275="",Input!$A276=""),"", IF(Input!D275="","Data is missing.",""))))</f>
        <v/>
      </c>
      <c r="F276" s="189" t="str">
        <f>IF(ISERROR(IF(AND(Input!$A275="",SUMPRODUCT(--(LEN(Input!$A276:'Input'!$A$1006)&gt;0))&lt;&gt;0),"Row is skipped.",IF(AND(Input!$A275="",Input!$A276=""),"", IF(Input!E275="","Data is missing.","")))),"",IF(AND(Input!$A275="",SUMPRODUCT(--(LEN(Input!$A276:'Input'!$A$1006)&gt;0))&lt;&gt;0),"Row is skipped.",IF(AND(Input!$A275="",Input!$A276=""),"", IF(Input!E275="","Data is missing.",""))))</f>
        <v/>
      </c>
      <c r="G276" s="189" t="str">
        <f>IF(ISERROR(IF(AND(Input!$A275="",SUMPRODUCT(--(LEN(Input!$A276:'Input'!$A$1006)&gt;0))&lt;&gt;0),"Row is skipped.",IF(AND(Input!$A275="",Input!$A276=""),"", IF(Input!F275="","Data is missing.","")))),"",IF(AND(Input!$A275="",SUMPRODUCT(--(LEN(Input!$A276:'Input'!$A$1006)&gt;0))&lt;&gt;0),"Row is skipped.",IF(AND(Input!$A275="",Input!$A276=""),"", IF(Input!F275="","Data is missing.",""))))</f>
        <v/>
      </c>
      <c r="H276" s="190" t="str">
        <f>IF(ISERROR(IF(AND(Input!$A275="",SUMPRODUCT(--(LEN(Input!$A276:'Input'!$A$1006)&gt;0))&lt;&gt;0),"Row is skipped.",IF(AND(Input!$A275="",Input!$A276=""),"", IF(Input!G275="","Data is missing.","")))),"",IF(AND(Input!$A275="",SUMPRODUCT(--(LEN(Input!$A276:'Input'!$A$1006)&gt;0))&lt;&gt;0),"Row is skipped.",IF(AND(Input!$A275="",Input!$A276=""),"", IF(Input!G275="","Data is missing.",""))))</f>
        <v/>
      </c>
      <c r="I276" s="156"/>
      <c r="J276" s="191" t="str">
        <f>IFERROR(VLOOKUP(VLOOKUP(Input!$D275,'Measure List'!$A:$AN,40,FALSE),UIR!$A$1:$Q$27,17,FALSE),"")</f>
        <v/>
      </c>
      <c r="K276" s="192" t="str">
        <f>IFERROR(VLOOKUP(Input!$D275,'Measure List'!$A:$AN,40,FALSE),"")</f>
        <v/>
      </c>
      <c r="L276" s="156"/>
      <c r="M276" s="193" t="str">
        <f>IF(B276="","",IF(AND(Input!H275="",IFERROR(VLOOKUP(K276,UIR!$A$2:$P$21,2,FALSE),"")&lt;&gt;""),"Data is Missing.",""))</f>
        <v/>
      </c>
      <c r="N276" s="194" t="str">
        <f>IF(B276="","",IF(AND(Input!I275="",IFERROR(VLOOKUP(K276,UIR!$A$2:$P$21,3,FALSE),"")&lt;&gt;""),"Data is Missing.",""))</f>
        <v/>
      </c>
      <c r="O276" s="194" t="str">
        <f>IF(B276="","",IF(AND(Input!J275="",IFERROR(VLOOKUP(K276,UIR!$A$2:$P$21,4,FALSE),"")&lt;&gt;""),"Data is Missing.",""))</f>
        <v/>
      </c>
      <c r="P276" s="194" t="str">
        <f>IF(B276="","",IF(AND(Input!K275="",IFERROR(VLOOKUP(K276,UIR!$A$2:$P$21,5,FALSE),"")&lt;&gt;""),"Data is Missing.",""))</f>
        <v/>
      </c>
      <c r="Q276" s="194" t="str">
        <f>IF(B276="","",IF(AND(Input!L275="",IFERROR(VLOOKUP(K276,UIR!$A$2:$P$21,6,FALSE),"")&lt;&gt;""),"Data is Missing.",""))</f>
        <v/>
      </c>
      <c r="R276" s="194" t="str">
        <f>IF(B276="","",IF(AND(Input!M275="",IFERROR(VLOOKUP(K276,UIR!$A$2:$P$21,7,FALSE),"")&lt;&gt;""),"Data is Missing.",""))</f>
        <v/>
      </c>
      <c r="S276" s="194" t="str">
        <f>IF(B276="","",IF(AND(Input!P275="",IFERROR(VLOOKUP(K276,UIR!$A$2:$P$21,8,FALSE),"")&lt;&gt;""),"Data is Missing.",""))</f>
        <v/>
      </c>
      <c r="T276" s="194" t="str">
        <f>IF(B276="","",IF(AND(Input!Q275="",IFERROR(VLOOKUP(K276,UIR!$A$2:$P$21,9,FALSE),"")&lt;&gt;""),"Data is Missing.",""))</f>
        <v/>
      </c>
      <c r="U276" s="194"/>
      <c r="V276" s="194" t="str">
        <f>IF(B276="","",IF(AND(Input!S275="",IFERROR(VLOOKUP(K276,UIR!$A$2:$P$21,11,FALSE),"")&lt;&gt;""),"Data is Missing.",""))</f>
        <v/>
      </c>
      <c r="W276" s="194" t="str">
        <f>IF(B276="","",IF(AND(Input!T275="",IFERROR(VLOOKUP(K276,UIR!$A$2:$P$21,12,FALSE),"")&lt;&gt;""),"Data is Missing.",""))</f>
        <v/>
      </c>
      <c r="X276" s="194" t="str">
        <f>IF(B276="","",IF(AND(Input!V275="",IFERROR(VLOOKUP(K276,UIR!$A$2:$P$21,13,FALSE),"")&lt;&gt;""),"Data is Missing.",""))</f>
        <v/>
      </c>
      <c r="Y276" s="194" t="str">
        <f>IF(B276="","",IF(AND(Input!W275="",IFERROR(VLOOKUP(K276,UIR!$A$2:$P$21,14,FALSE),"")&lt;&gt;""),"Data is Missing.",""))</f>
        <v/>
      </c>
      <c r="Z276" s="194" t="str">
        <f>IF(B276="","",IF(AND(Input!X275="",IFERROR(VLOOKUP(K276,UIR!$A$2:$P$21,15,FALSE),"")&lt;&gt;""),"Data is Missing.",""))</f>
        <v/>
      </c>
      <c r="AA276" s="195" t="str">
        <f>IF(B276="","",IF(AND(Input!Y275="",IFERROR(VLOOKUP(K276,UIR!$A$2:$P$21,16,FALSE),"")&lt;&gt;""),"Data is Missing.",""))</f>
        <v/>
      </c>
      <c r="AC276" s="202" t="str">
        <f>IF(ISERROR(IF(Input!D275="","",IF(ISERROR(VLOOKUP(Input!D275,'Measure List'!$A$2:$A$30000,1,0)),"Invalid RefNo",""))),"",IF(Input!D275="","",IF(ISERROR(VLOOKUP(Input!D275,'Measure List'!$A$2:$A$30000,1,0)),"Invalid RefNo","")))</f>
        <v/>
      </c>
      <c r="AD276" s="156"/>
      <c r="AE276" s="156"/>
      <c r="AF276" s="156"/>
      <c r="AG276" s="156"/>
      <c r="AH276" s="156"/>
      <c r="AI276" s="156"/>
      <c r="AJ276" s="156"/>
      <c r="AK276" s="156"/>
      <c r="AL276" s="203" t="str">
        <f>IF(COUNTIF(Dropdowns!$K$2:$K$7,Input!S275)&gt;0,"",IF(Input!S275="","","Invalid Type"))</f>
        <v/>
      </c>
      <c r="AN276" s="204" t="str">
        <f>IF(Input!C275="","",IF(ISNUMBER(VALUE(Input!C275)),"","Needs to be a number."))</f>
        <v/>
      </c>
      <c r="AO276" s="205" t="str">
        <f>IF(Input!E275="","",IF(ISNUMBER(VALUE(Input!E275)),"","Needs to be a number."))</f>
        <v/>
      </c>
      <c r="AP276" s="205" t="str">
        <f>IF(Input!N275="","",IF(ISNUMBER(VALUE(Input!N275)),"","Needs to be a number."))</f>
        <v/>
      </c>
      <c r="AQ276" s="205" t="str">
        <f>IF(Input!O275="","",IF(ISNUMBER(VALUE(Input!O275)),"","Needs to be a number."))</f>
        <v/>
      </c>
      <c r="AR276" s="205" t="str">
        <f>IF(Input!V275="","",IF(ISNUMBER(VALUE(Input!V275)),"","Needs to be a number."))</f>
        <v/>
      </c>
      <c r="AS276" s="205" t="str">
        <f>IF(Input!W275="","",IF(ISNUMBER(VALUE(Input!W275)),"","Needs to be a number."))</f>
        <v/>
      </c>
      <c r="AT276" s="205" t="str">
        <f>IF(Input!X275="","",IF(ISNUMBER(VALUE(Input!X275)),"","Needs to be a number."))</f>
        <v/>
      </c>
      <c r="AU276" s="206" t="str">
        <f>IF(Input!Y275="","",IF(ISNUMBER(VALUE(Input!Y275)),"","Needs to be a number."))</f>
        <v/>
      </c>
      <c r="AV276" s="207"/>
      <c r="AW276" s="259" t="str">
        <f>IF(OR(VALUE(Input!C275)&lt;0,VALUE(Input!C275)&gt;100), "Invalid EEI %","")</f>
        <v/>
      </c>
      <c r="AX276" s="207"/>
      <c r="AY276" s="278" t="str">
        <f>IF(Input!E275="","",IF(VALUE(Input!E275)=0,"Do not enter 0.",""))</f>
        <v/>
      </c>
    </row>
    <row r="277" spans="2:51" x14ac:dyDescent="0.3">
      <c r="B277" s="188" t="str">
        <f>Input!A276</f>
        <v/>
      </c>
      <c r="C277" s="189" t="str">
        <f>IF(ISERROR(IF(AND(Input!$A276="",SUMPRODUCT(--(LEN(Input!$A277:'Input'!$A$1006)&gt;0))&lt;&gt;0),"Row is skipped.",IF(AND(Input!$A276="",Input!$A277=""),"", IF(Input!B276="","Data is missing.","")))),"",IF(AND(Input!$A276="",SUMPRODUCT(--(LEN(Input!$A277:'Input'!$A$1006)&gt;0))&lt;&gt;0),"Row is skipped.",IF(AND(Input!$A276="",Input!$A277=""),"", IF(Input!B276="","Data is missing.",""))))</f>
        <v/>
      </c>
      <c r="D277" s="189" t="str">
        <f>IF(ISERROR(IF(AND(Input!$A276="",SUMPRODUCT(--(LEN(Input!$A277:'Input'!$A$1006)&gt;0))&lt;&gt;0),"Row is skipped.",IF(AND(Input!$A276="",Input!$A277=""),"", IF(Input!C276="","Data is missing.","")))),"",IF(AND(Input!$A276="",SUMPRODUCT(--(LEN(Input!$A277:'Input'!$A$1006)&gt;0))&lt;&gt;0),"Row is skipped.",IF(AND(Input!$A276="",Input!$A277=""),"", IF(Input!C276="","Data is missing.",""))))</f>
        <v/>
      </c>
      <c r="E277" s="189" t="str">
        <f>IF(ISERROR(IF(AND(Input!$A276="",SUMPRODUCT(--(LEN(Input!$A277:'Input'!$A$1006)&gt;0))&lt;&gt;0),"Row is skipped.",IF(AND(Input!$A276="",Input!$A277=""),"", IF(Input!D276="","Data is missing.","")))),"",IF(AND(Input!$A276="",SUMPRODUCT(--(LEN(Input!$A277:'Input'!$A$1006)&gt;0))&lt;&gt;0),"Row is skipped.",IF(AND(Input!$A276="",Input!$A277=""),"", IF(Input!D276="","Data is missing.",""))))</f>
        <v/>
      </c>
      <c r="F277" s="189" t="str">
        <f>IF(ISERROR(IF(AND(Input!$A276="",SUMPRODUCT(--(LEN(Input!$A277:'Input'!$A$1006)&gt;0))&lt;&gt;0),"Row is skipped.",IF(AND(Input!$A276="",Input!$A277=""),"", IF(Input!E276="","Data is missing.","")))),"",IF(AND(Input!$A276="",SUMPRODUCT(--(LEN(Input!$A277:'Input'!$A$1006)&gt;0))&lt;&gt;0),"Row is skipped.",IF(AND(Input!$A276="",Input!$A277=""),"", IF(Input!E276="","Data is missing.",""))))</f>
        <v/>
      </c>
      <c r="G277" s="189" t="str">
        <f>IF(ISERROR(IF(AND(Input!$A276="",SUMPRODUCT(--(LEN(Input!$A277:'Input'!$A$1006)&gt;0))&lt;&gt;0),"Row is skipped.",IF(AND(Input!$A276="",Input!$A277=""),"", IF(Input!F276="","Data is missing.","")))),"",IF(AND(Input!$A276="",SUMPRODUCT(--(LEN(Input!$A277:'Input'!$A$1006)&gt;0))&lt;&gt;0),"Row is skipped.",IF(AND(Input!$A276="",Input!$A277=""),"", IF(Input!F276="","Data is missing.",""))))</f>
        <v/>
      </c>
      <c r="H277" s="190" t="str">
        <f>IF(ISERROR(IF(AND(Input!$A276="",SUMPRODUCT(--(LEN(Input!$A277:'Input'!$A$1006)&gt;0))&lt;&gt;0),"Row is skipped.",IF(AND(Input!$A276="",Input!$A277=""),"", IF(Input!G276="","Data is missing.","")))),"",IF(AND(Input!$A276="",SUMPRODUCT(--(LEN(Input!$A277:'Input'!$A$1006)&gt;0))&lt;&gt;0),"Row is skipped.",IF(AND(Input!$A276="",Input!$A277=""),"", IF(Input!G276="","Data is missing.",""))))</f>
        <v/>
      </c>
      <c r="I277" s="156"/>
      <c r="J277" s="191" t="str">
        <f>IFERROR(VLOOKUP(VLOOKUP(Input!$D276,'Measure List'!$A:$AN,40,FALSE),UIR!$A$1:$Q$27,17,FALSE),"")</f>
        <v/>
      </c>
      <c r="K277" s="192" t="str">
        <f>IFERROR(VLOOKUP(Input!$D276,'Measure List'!$A:$AN,40,FALSE),"")</f>
        <v/>
      </c>
      <c r="L277" s="156"/>
      <c r="M277" s="193" t="str">
        <f>IF(B277="","",IF(AND(Input!H276="",IFERROR(VLOOKUP(K277,UIR!$A$2:$P$21,2,FALSE),"")&lt;&gt;""),"Data is Missing.",""))</f>
        <v/>
      </c>
      <c r="N277" s="194" t="str">
        <f>IF(B277="","",IF(AND(Input!I276="",IFERROR(VLOOKUP(K277,UIR!$A$2:$P$21,3,FALSE),"")&lt;&gt;""),"Data is Missing.",""))</f>
        <v/>
      </c>
      <c r="O277" s="194" t="str">
        <f>IF(B277="","",IF(AND(Input!J276="",IFERROR(VLOOKUP(K277,UIR!$A$2:$P$21,4,FALSE),"")&lt;&gt;""),"Data is Missing.",""))</f>
        <v/>
      </c>
      <c r="P277" s="194" t="str">
        <f>IF(B277="","",IF(AND(Input!K276="",IFERROR(VLOOKUP(K277,UIR!$A$2:$P$21,5,FALSE),"")&lt;&gt;""),"Data is Missing.",""))</f>
        <v/>
      </c>
      <c r="Q277" s="194" t="str">
        <f>IF(B277="","",IF(AND(Input!L276="",IFERROR(VLOOKUP(K277,UIR!$A$2:$P$21,6,FALSE),"")&lt;&gt;""),"Data is Missing.",""))</f>
        <v/>
      </c>
      <c r="R277" s="194" t="str">
        <f>IF(B277="","",IF(AND(Input!M276="",IFERROR(VLOOKUP(K277,UIR!$A$2:$P$21,7,FALSE),"")&lt;&gt;""),"Data is Missing.",""))</f>
        <v/>
      </c>
      <c r="S277" s="194" t="str">
        <f>IF(B277="","",IF(AND(Input!P276="",IFERROR(VLOOKUP(K277,UIR!$A$2:$P$21,8,FALSE),"")&lt;&gt;""),"Data is Missing.",""))</f>
        <v/>
      </c>
      <c r="T277" s="194" t="str">
        <f>IF(B277="","",IF(AND(Input!Q276="",IFERROR(VLOOKUP(K277,UIR!$A$2:$P$21,9,FALSE),"")&lt;&gt;""),"Data is Missing.",""))</f>
        <v/>
      </c>
      <c r="U277" s="194"/>
      <c r="V277" s="194" t="str">
        <f>IF(B277="","",IF(AND(Input!S276="",IFERROR(VLOOKUP(K277,UIR!$A$2:$P$21,11,FALSE),"")&lt;&gt;""),"Data is Missing.",""))</f>
        <v/>
      </c>
      <c r="W277" s="194" t="str">
        <f>IF(B277="","",IF(AND(Input!T276="",IFERROR(VLOOKUP(K277,UIR!$A$2:$P$21,12,FALSE),"")&lt;&gt;""),"Data is Missing.",""))</f>
        <v/>
      </c>
      <c r="X277" s="194" t="str">
        <f>IF(B277="","",IF(AND(Input!V276="",IFERROR(VLOOKUP(K277,UIR!$A$2:$P$21,13,FALSE),"")&lt;&gt;""),"Data is Missing.",""))</f>
        <v/>
      </c>
      <c r="Y277" s="194" t="str">
        <f>IF(B277="","",IF(AND(Input!W276="",IFERROR(VLOOKUP(K277,UIR!$A$2:$P$21,14,FALSE),"")&lt;&gt;""),"Data is Missing.",""))</f>
        <v/>
      </c>
      <c r="Z277" s="194" t="str">
        <f>IF(B277="","",IF(AND(Input!X276="",IFERROR(VLOOKUP(K277,UIR!$A$2:$P$21,15,FALSE),"")&lt;&gt;""),"Data is Missing.",""))</f>
        <v/>
      </c>
      <c r="AA277" s="195" t="str">
        <f>IF(B277="","",IF(AND(Input!Y276="",IFERROR(VLOOKUP(K277,UIR!$A$2:$P$21,16,FALSE),"")&lt;&gt;""),"Data is Missing.",""))</f>
        <v/>
      </c>
      <c r="AC277" s="202" t="str">
        <f>IF(ISERROR(IF(Input!D276="","",IF(ISERROR(VLOOKUP(Input!D276,'Measure List'!$A$2:$A$30000,1,0)),"Invalid RefNo",""))),"",IF(Input!D276="","",IF(ISERROR(VLOOKUP(Input!D276,'Measure List'!$A$2:$A$30000,1,0)),"Invalid RefNo","")))</f>
        <v/>
      </c>
      <c r="AD277" s="156"/>
      <c r="AE277" s="156"/>
      <c r="AF277" s="156"/>
      <c r="AG277" s="156"/>
      <c r="AH277" s="156"/>
      <c r="AI277" s="156"/>
      <c r="AJ277" s="156"/>
      <c r="AK277" s="156"/>
      <c r="AL277" s="203" t="str">
        <f>IF(COUNTIF(Dropdowns!$K$2:$K$7,Input!S276)&gt;0,"",IF(Input!S276="","","Invalid Type"))</f>
        <v/>
      </c>
      <c r="AN277" s="204" t="str">
        <f>IF(Input!C276="","",IF(ISNUMBER(VALUE(Input!C276)),"","Needs to be a number."))</f>
        <v/>
      </c>
      <c r="AO277" s="205" t="str">
        <f>IF(Input!E276="","",IF(ISNUMBER(VALUE(Input!E276)),"","Needs to be a number."))</f>
        <v/>
      </c>
      <c r="AP277" s="205" t="str">
        <f>IF(Input!N276="","",IF(ISNUMBER(VALUE(Input!N276)),"","Needs to be a number."))</f>
        <v/>
      </c>
      <c r="AQ277" s="205" t="str">
        <f>IF(Input!O276="","",IF(ISNUMBER(VALUE(Input!O276)),"","Needs to be a number."))</f>
        <v/>
      </c>
      <c r="AR277" s="205" t="str">
        <f>IF(Input!V276="","",IF(ISNUMBER(VALUE(Input!V276)),"","Needs to be a number."))</f>
        <v/>
      </c>
      <c r="AS277" s="205" t="str">
        <f>IF(Input!W276="","",IF(ISNUMBER(VALUE(Input!W276)),"","Needs to be a number."))</f>
        <v/>
      </c>
      <c r="AT277" s="205" t="str">
        <f>IF(Input!X276="","",IF(ISNUMBER(VALUE(Input!X276)),"","Needs to be a number."))</f>
        <v/>
      </c>
      <c r="AU277" s="206" t="str">
        <f>IF(Input!Y276="","",IF(ISNUMBER(VALUE(Input!Y276)),"","Needs to be a number."))</f>
        <v/>
      </c>
      <c r="AV277" s="207"/>
      <c r="AW277" s="259" t="str">
        <f>IF(OR(VALUE(Input!C276)&lt;0,VALUE(Input!C276)&gt;100), "Invalid EEI %","")</f>
        <v/>
      </c>
      <c r="AX277" s="207"/>
      <c r="AY277" s="278" t="str">
        <f>IF(Input!E276="","",IF(VALUE(Input!E276)=0,"Do not enter 0.",""))</f>
        <v/>
      </c>
    </row>
    <row r="278" spans="2:51" x14ac:dyDescent="0.3">
      <c r="B278" s="188" t="str">
        <f>Input!A277</f>
        <v/>
      </c>
      <c r="C278" s="189" t="str">
        <f>IF(ISERROR(IF(AND(Input!$A277="",SUMPRODUCT(--(LEN(Input!$A278:'Input'!$A$1006)&gt;0))&lt;&gt;0),"Row is skipped.",IF(AND(Input!$A277="",Input!$A278=""),"", IF(Input!B277="","Data is missing.","")))),"",IF(AND(Input!$A277="",SUMPRODUCT(--(LEN(Input!$A278:'Input'!$A$1006)&gt;0))&lt;&gt;0),"Row is skipped.",IF(AND(Input!$A277="",Input!$A278=""),"", IF(Input!B277="","Data is missing.",""))))</f>
        <v/>
      </c>
      <c r="D278" s="189" t="str">
        <f>IF(ISERROR(IF(AND(Input!$A277="",SUMPRODUCT(--(LEN(Input!$A278:'Input'!$A$1006)&gt;0))&lt;&gt;0),"Row is skipped.",IF(AND(Input!$A277="",Input!$A278=""),"", IF(Input!C277="","Data is missing.","")))),"",IF(AND(Input!$A277="",SUMPRODUCT(--(LEN(Input!$A278:'Input'!$A$1006)&gt;0))&lt;&gt;0),"Row is skipped.",IF(AND(Input!$A277="",Input!$A278=""),"", IF(Input!C277="","Data is missing.",""))))</f>
        <v/>
      </c>
      <c r="E278" s="189" t="str">
        <f>IF(ISERROR(IF(AND(Input!$A277="",SUMPRODUCT(--(LEN(Input!$A278:'Input'!$A$1006)&gt;0))&lt;&gt;0),"Row is skipped.",IF(AND(Input!$A277="",Input!$A278=""),"", IF(Input!D277="","Data is missing.","")))),"",IF(AND(Input!$A277="",SUMPRODUCT(--(LEN(Input!$A278:'Input'!$A$1006)&gt;0))&lt;&gt;0),"Row is skipped.",IF(AND(Input!$A277="",Input!$A278=""),"", IF(Input!D277="","Data is missing.",""))))</f>
        <v/>
      </c>
      <c r="F278" s="189" t="str">
        <f>IF(ISERROR(IF(AND(Input!$A277="",SUMPRODUCT(--(LEN(Input!$A278:'Input'!$A$1006)&gt;0))&lt;&gt;0),"Row is skipped.",IF(AND(Input!$A277="",Input!$A278=""),"", IF(Input!E277="","Data is missing.","")))),"",IF(AND(Input!$A277="",SUMPRODUCT(--(LEN(Input!$A278:'Input'!$A$1006)&gt;0))&lt;&gt;0),"Row is skipped.",IF(AND(Input!$A277="",Input!$A278=""),"", IF(Input!E277="","Data is missing.",""))))</f>
        <v/>
      </c>
      <c r="G278" s="189" t="str">
        <f>IF(ISERROR(IF(AND(Input!$A277="",SUMPRODUCT(--(LEN(Input!$A278:'Input'!$A$1006)&gt;0))&lt;&gt;0),"Row is skipped.",IF(AND(Input!$A277="",Input!$A278=""),"", IF(Input!F277="","Data is missing.","")))),"",IF(AND(Input!$A277="",SUMPRODUCT(--(LEN(Input!$A278:'Input'!$A$1006)&gt;0))&lt;&gt;0),"Row is skipped.",IF(AND(Input!$A277="",Input!$A278=""),"", IF(Input!F277="","Data is missing.",""))))</f>
        <v/>
      </c>
      <c r="H278" s="190" t="str">
        <f>IF(ISERROR(IF(AND(Input!$A277="",SUMPRODUCT(--(LEN(Input!$A278:'Input'!$A$1006)&gt;0))&lt;&gt;0),"Row is skipped.",IF(AND(Input!$A277="",Input!$A278=""),"", IF(Input!G277="","Data is missing.","")))),"",IF(AND(Input!$A277="",SUMPRODUCT(--(LEN(Input!$A278:'Input'!$A$1006)&gt;0))&lt;&gt;0),"Row is skipped.",IF(AND(Input!$A277="",Input!$A278=""),"", IF(Input!G277="","Data is missing.",""))))</f>
        <v/>
      </c>
      <c r="I278" s="156"/>
      <c r="J278" s="191" t="str">
        <f>IFERROR(VLOOKUP(VLOOKUP(Input!$D277,'Measure List'!$A:$AN,40,FALSE),UIR!$A$1:$Q$27,17,FALSE),"")</f>
        <v/>
      </c>
      <c r="K278" s="192" t="str">
        <f>IFERROR(VLOOKUP(Input!$D277,'Measure List'!$A:$AN,40,FALSE),"")</f>
        <v/>
      </c>
      <c r="L278" s="156"/>
      <c r="M278" s="193" t="str">
        <f>IF(B278="","",IF(AND(Input!H277="",IFERROR(VLOOKUP(K278,UIR!$A$2:$P$21,2,FALSE),"")&lt;&gt;""),"Data is Missing.",""))</f>
        <v/>
      </c>
      <c r="N278" s="194" t="str">
        <f>IF(B278="","",IF(AND(Input!I277="",IFERROR(VLOOKUP(K278,UIR!$A$2:$P$21,3,FALSE),"")&lt;&gt;""),"Data is Missing.",""))</f>
        <v/>
      </c>
      <c r="O278" s="194" t="str">
        <f>IF(B278="","",IF(AND(Input!J277="",IFERROR(VLOOKUP(K278,UIR!$A$2:$P$21,4,FALSE),"")&lt;&gt;""),"Data is Missing.",""))</f>
        <v/>
      </c>
      <c r="P278" s="194" t="str">
        <f>IF(B278="","",IF(AND(Input!K277="",IFERROR(VLOOKUP(K278,UIR!$A$2:$P$21,5,FALSE),"")&lt;&gt;""),"Data is Missing.",""))</f>
        <v/>
      </c>
      <c r="Q278" s="194" t="str">
        <f>IF(B278="","",IF(AND(Input!L277="",IFERROR(VLOOKUP(K278,UIR!$A$2:$P$21,6,FALSE),"")&lt;&gt;""),"Data is Missing.",""))</f>
        <v/>
      </c>
      <c r="R278" s="194" t="str">
        <f>IF(B278="","",IF(AND(Input!M277="",IFERROR(VLOOKUP(K278,UIR!$A$2:$P$21,7,FALSE),"")&lt;&gt;""),"Data is Missing.",""))</f>
        <v/>
      </c>
      <c r="S278" s="194" t="str">
        <f>IF(B278="","",IF(AND(Input!P277="",IFERROR(VLOOKUP(K278,UIR!$A$2:$P$21,8,FALSE),"")&lt;&gt;""),"Data is Missing.",""))</f>
        <v/>
      </c>
      <c r="T278" s="194" t="str">
        <f>IF(B278="","",IF(AND(Input!Q277="",IFERROR(VLOOKUP(K278,UIR!$A$2:$P$21,9,FALSE),"")&lt;&gt;""),"Data is Missing.",""))</f>
        <v/>
      </c>
      <c r="U278" s="194"/>
      <c r="V278" s="194" t="str">
        <f>IF(B278="","",IF(AND(Input!S277="",IFERROR(VLOOKUP(K278,UIR!$A$2:$P$21,11,FALSE),"")&lt;&gt;""),"Data is Missing.",""))</f>
        <v/>
      </c>
      <c r="W278" s="194" t="str">
        <f>IF(B278="","",IF(AND(Input!T277="",IFERROR(VLOOKUP(K278,UIR!$A$2:$P$21,12,FALSE),"")&lt;&gt;""),"Data is Missing.",""))</f>
        <v/>
      </c>
      <c r="X278" s="194" t="str">
        <f>IF(B278="","",IF(AND(Input!V277="",IFERROR(VLOOKUP(K278,UIR!$A$2:$P$21,13,FALSE),"")&lt;&gt;""),"Data is Missing.",""))</f>
        <v/>
      </c>
      <c r="Y278" s="194" t="str">
        <f>IF(B278="","",IF(AND(Input!W277="",IFERROR(VLOOKUP(K278,UIR!$A$2:$P$21,14,FALSE),"")&lt;&gt;""),"Data is Missing.",""))</f>
        <v/>
      </c>
      <c r="Z278" s="194" t="str">
        <f>IF(B278="","",IF(AND(Input!X277="",IFERROR(VLOOKUP(K278,UIR!$A$2:$P$21,15,FALSE),"")&lt;&gt;""),"Data is Missing.",""))</f>
        <v/>
      </c>
      <c r="AA278" s="195" t="str">
        <f>IF(B278="","",IF(AND(Input!Y277="",IFERROR(VLOOKUP(K278,UIR!$A$2:$P$21,16,FALSE),"")&lt;&gt;""),"Data is Missing.",""))</f>
        <v/>
      </c>
      <c r="AC278" s="202" t="str">
        <f>IF(ISERROR(IF(Input!D277="","",IF(ISERROR(VLOOKUP(Input!D277,'Measure List'!$A$2:$A$30000,1,0)),"Invalid RefNo",""))),"",IF(Input!D277="","",IF(ISERROR(VLOOKUP(Input!D277,'Measure List'!$A$2:$A$30000,1,0)),"Invalid RefNo","")))</f>
        <v/>
      </c>
      <c r="AD278" s="156"/>
      <c r="AE278" s="156"/>
      <c r="AF278" s="156"/>
      <c r="AG278" s="156"/>
      <c r="AH278" s="156"/>
      <c r="AI278" s="156"/>
      <c r="AJ278" s="156"/>
      <c r="AK278" s="156"/>
      <c r="AL278" s="203" t="str">
        <f>IF(COUNTIF(Dropdowns!$K$2:$K$7,Input!S277)&gt;0,"",IF(Input!S277="","","Invalid Type"))</f>
        <v/>
      </c>
      <c r="AN278" s="204" t="str">
        <f>IF(Input!C277="","",IF(ISNUMBER(VALUE(Input!C277)),"","Needs to be a number."))</f>
        <v/>
      </c>
      <c r="AO278" s="205" t="str">
        <f>IF(Input!E277="","",IF(ISNUMBER(VALUE(Input!E277)),"","Needs to be a number."))</f>
        <v/>
      </c>
      <c r="AP278" s="205" t="str">
        <f>IF(Input!N277="","",IF(ISNUMBER(VALUE(Input!N277)),"","Needs to be a number."))</f>
        <v/>
      </c>
      <c r="AQ278" s="205" t="str">
        <f>IF(Input!O277="","",IF(ISNUMBER(VALUE(Input!O277)),"","Needs to be a number."))</f>
        <v/>
      </c>
      <c r="AR278" s="205" t="str">
        <f>IF(Input!V277="","",IF(ISNUMBER(VALUE(Input!V277)),"","Needs to be a number."))</f>
        <v/>
      </c>
      <c r="AS278" s="205" t="str">
        <f>IF(Input!W277="","",IF(ISNUMBER(VALUE(Input!W277)),"","Needs to be a number."))</f>
        <v/>
      </c>
      <c r="AT278" s="205" t="str">
        <f>IF(Input!X277="","",IF(ISNUMBER(VALUE(Input!X277)),"","Needs to be a number."))</f>
        <v/>
      </c>
      <c r="AU278" s="206" t="str">
        <f>IF(Input!Y277="","",IF(ISNUMBER(VALUE(Input!Y277)),"","Needs to be a number."))</f>
        <v/>
      </c>
      <c r="AV278" s="207"/>
      <c r="AW278" s="259" t="str">
        <f>IF(OR(VALUE(Input!C277)&lt;0,VALUE(Input!C277)&gt;100), "Invalid EEI %","")</f>
        <v/>
      </c>
      <c r="AX278" s="207"/>
      <c r="AY278" s="278" t="str">
        <f>IF(Input!E277="","",IF(VALUE(Input!E277)=0,"Do not enter 0.",""))</f>
        <v/>
      </c>
    </row>
    <row r="279" spans="2:51" x14ac:dyDescent="0.3">
      <c r="B279" s="188" t="str">
        <f>Input!A278</f>
        <v/>
      </c>
      <c r="C279" s="189" t="str">
        <f>IF(ISERROR(IF(AND(Input!$A278="",SUMPRODUCT(--(LEN(Input!$A279:'Input'!$A$1006)&gt;0))&lt;&gt;0),"Row is skipped.",IF(AND(Input!$A278="",Input!$A279=""),"", IF(Input!B278="","Data is missing.","")))),"",IF(AND(Input!$A278="",SUMPRODUCT(--(LEN(Input!$A279:'Input'!$A$1006)&gt;0))&lt;&gt;0),"Row is skipped.",IF(AND(Input!$A278="",Input!$A279=""),"", IF(Input!B278="","Data is missing.",""))))</f>
        <v/>
      </c>
      <c r="D279" s="189" t="str">
        <f>IF(ISERROR(IF(AND(Input!$A278="",SUMPRODUCT(--(LEN(Input!$A279:'Input'!$A$1006)&gt;0))&lt;&gt;0),"Row is skipped.",IF(AND(Input!$A278="",Input!$A279=""),"", IF(Input!C278="","Data is missing.","")))),"",IF(AND(Input!$A278="",SUMPRODUCT(--(LEN(Input!$A279:'Input'!$A$1006)&gt;0))&lt;&gt;0),"Row is skipped.",IF(AND(Input!$A278="",Input!$A279=""),"", IF(Input!C278="","Data is missing.",""))))</f>
        <v/>
      </c>
      <c r="E279" s="189" t="str">
        <f>IF(ISERROR(IF(AND(Input!$A278="",SUMPRODUCT(--(LEN(Input!$A279:'Input'!$A$1006)&gt;0))&lt;&gt;0),"Row is skipped.",IF(AND(Input!$A278="",Input!$A279=""),"", IF(Input!D278="","Data is missing.","")))),"",IF(AND(Input!$A278="",SUMPRODUCT(--(LEN(Input!$A279:'Input'!$A$1006)&gt;0))&lt;&gt;0),"Row is skipped.",IF(AND(Input!$A278="",Input!$A279=""),"", IF(Input!D278="","Data is missing.",""))))</f>
        <v/>
      </c>
      <c r="F279" s="189" t="str">
        <f>IF(ISERROR(IF(AND(Input!$A278="",SUMPRODUCT(--(LEN(Input!$A279:'Input'!$A$1006)&gt;0))&lt;&gt;0),"Row is skipped.",IF(AND(Input!$A278="",Input!$A279=""),"", IF(Input!E278="","Data is missing.","")))),"",IF(AND(Input!$A278="",SUMPRODUCT(--(LEN(Input!$A279:'Input'!$A$1006)&gt;0))&lt;&gt;0),"Row is skipped.",IF(AND(Input!$A278="",Input!$A279=""),"", IF(Input!E278="","Data is missing.",""))))</f>
        <v/>
      </c>
      <c r="G279" s="189" t="str">
        <f>IF(ISERROR(IF(AND(Input!$A278="",SUMPRODUCT(--(LEN(Input!$A279:'Input'!$A$1006)&gt;0))&lt;&gt;0),"Row is skipped.",IF(AND(Input!$A278="",Input!$A279=""),"", IF(Input!F278="","Data is missing.","")))),"",IF(AND(Input!$A278="",SUMPRODUCT(--(LEN(Input!$A279:'Input'!$A$1006)&gt;0))&lt;&gt;0),"Row is skipped.",IF(AND(Input!$A278="",Input!$A279=""),"", IF(Input!F278="","Data is missing.",""))))</f>
        <v/>
      </c>
      <c r="H279" s="190" t="str">
        <f>IF(ISERROR(IF(AND(Input!$A278="",SUMPRODUCT(--(LEN(Input!$A279:'Input'!$A$1006)&gt;0))&lt;&gt;0),"Row is skipped.",IF(AND(Input!$A278="",Input!$A279=""),"", IF(Input!G278="","Data is missing.","")))),"",IF(AND(Input!$A278="",SUMPRODUCT(--(LEN(Input!$A279:'Input'!$A$1006)&gt;0))&lt;&gt;0),"Row is skipped.",IF(AND(Input!$A278="",Input!$A279=""),"", IF(Input!G278="","Data is missing.",""))))</f>
        <v/>
      </c>
      <c r="I279" s="156"/>
      <c r="J279" s="191" t="str">
        <f>IFERROR(VLOOKUP(VLOOKUP(Input!$D278,'Measure List'!$A:$AN,40,FALSE),UIR!$A$1:$Q$27,17,FALSE),"")</f>
        <v/>
      </c>
      <c r="K279" s="192" t="str">
        <f>IFERROR(VLOOKUP(Input!$D278,'Measure List'!$A:$AN,40,FALSE),"")</f>
        <v/>
      </c>
      <c r="L279" s="156"/>
      <c r="M279" s="193" t="str">
        <f>IF(B279="","",IF(AND(Input!H278="",IFERROR(VLOOKUP(K279,UIR!$A$2:$P$21,2,FALSE),"")&lt;&gt;""),"Data is Missing.",""))</f>
        <v/>
      </c>
      <c r="N279" s="194" t="str">
        <f>IF(B279="","",IF(AND(Input!I278="",IFERROR(VLOOKUP(K279,UIR!$A$2:$P$21,3,FALSE),"")&lt;&gt;""),"Data is Missing.",""))</f>
        <v/>
      </c>
      <c r="O279" s="194" t="str">
        <f>IF(B279="","",IF(AND(Input!J278="",IFERROR(VLOOKUP(K279,UIR!$A$2:$P$21,4,FALSE),"")&lt;&gt;""),"Data is Missing.",""))</f>
        <v/>
      </c>
      <c r="P279" s="194" t="str">
        <f>IF(B279="","",IF(AND(Input!K278="",IFERROR(VLOOKUP(K279,UIR!$A$2:$P$21,5,FALSE),"")&lt;&gt;""),"Data is Missing.",""))</f>
        <v/>
      </c>
      <c r="Q279" s="194" t="str">
        <f>IF(B279="","",IF(AND(Input!L278="",IFERROR(VLOOKUP(K279,UIR!$A$2:$P$21,6,FALSE),"")&lt;&gt;""),"Data is Missing.",""))</f>
        <v/>
      </c>
      <c r="R279" s="194" t="str">
        <f>IF(B279="","",IF(AND(Input!M278="",IFERROR(VLOOKUP(K279,UIR!$A$2:$P$21,7,FALSE),"")&lt;&gt;""),"Data is Missing.",""))</f>
        <v/>
      </c>
      <c r="S279" s="194" t="str">
        <f>IF(B279="","",IF(AND(Input!P278="",IFERROR(VLOOKUP(K279,UIR!$A$2:$P$21,8,FALSE),"")&lt;&gt;""),"Data is Missing.",""))</f>
        <v/>
      </c>
      <c r="T279" s="194" t="str">
        <f>IF(B279="","",IF(AND(Input!Q278="",IFERROR(VLOOKUP(K279,UIR!$A$2:$P$21,9,FALSE),"")&lt;&gt;""),"Data is Missing.",""))</f>
        <v/>
      </c>
      <c r="U279" s="194"/>
      <c r="V279" s="194" t="str">
        <f>IF(B279="","",IF(AND(Input!S278="",IFERROR(VLOOKUP(K279,UIR!$A$2:$P$21,11,FALSE),"")&lt;&gt;""),"Data is Missing.",""))</f>
        <v/>
      </c>
      <c r="W279" s="194" t="str">
        <f>IF(B279="","",IF(AND(Input!T278="",IFERROR(VLOOKUP(K279,UIR!$A$2:$P$21,12,FALSE),"")&lt;&gt;""),"Data is Missing.",""))</f>
        <v/>
      </c>
      <c r="X279" s="194" t="str">
        <f>IF(B279="","",IF(AND(Input!V278="",IFERROR(VLOOKUP(K279,UIR!$A$2:$P$21,13,FALSE),"")&lt;&gt;""),"Data is Missing.",""))</f>
        <v/>
      </c>
      <c r="Y279" s="194" t="str">
        <f>IF(B279="","",IF(AND(Input!W278="",IFERROR(VLOOKUP(K279,UIR!$A$2:$P$21,14,FALSE),"")&lt;&gt;""),"Data is Missing.",""))</f>
        <v/>
      </c>
      <c r="Z279" s="194" t="str">
        <f>IF(B279="","",IF(AND(Input!X278="",IFERROR(VLOOKUP(K279,UIR!$A$2:$P$21,15,FALSE),"")&lt;&gt;""),"Data is Missing.",""))</f>
        <v/>
      </c>
      <c r="AA279" s="195" t="str">
        <f>IF(B279="","",IF(AND(Input!Y278="",IFERROR(VLOOKUP(K279,UIR!$A$2:$P$21,16,FALSE),"")&lt;&gt;""),"Data is Missing.",""))</f>
        <v/>
      </c>
      <c r="AC279" s="202" t="str">
        <f>IF(ISERROR(IF(Input!D278="","",IF(ISERROR(VLOOKUP(Input!D278,'Measure List'!$A$2:$A$30000,1,0)),"Invalid RefNo",""))),"",IF(Input!D278="","",IF(ISERROR(VLOOKUP(Input!D278,'Measure List'!$A$2:$A$30000,1,0)),"Invalid RefNo","")))</f>
        <v/>
      </c>
      <c r="AD279" s="156"/>
      <c r="AE279" s="156"/>
      <c r="AF279" s="156"/>
      <c r="AG279" s="156"/>
      <c r="AH279" s="156"/>
      <c r="AI279" s="156"/>
      <c r="AJ279" s="156"/>
      <c r="AK279" s="156"/>
      <c r="AL279" s="203" t="str">
        <f>IF(COUNTIF(Dropdowns!$K$2:$K$7,Input!S278)&gt;0,"",IF(Input!S278="","","Invalid Type"))</f>
        <v/>
      </c>
      <c r="AN279" s="204" t="str">
        <f>IF(Input!C278="","",IF(ISNUMBER(VALUE(Input!C278)),"","Needs to be a number."))</f>
        <v/>
      </c>
      <c r="AO279" s="205" t="str">
        <f>IF(Input!E278="","",IF(ISNUMBER(VALUE(Input!E278)),"","Needs to be a number."))</f>
        <v/>
      </c>
      <c r="AP279" s="205" t="str">
        <f>IF(Input!N278="","",IF(ISNUMBER(VALUE(Input!N278)),"","Needs to be a number."))</f>
        <v/>
      </c>
      <c r="AQ279" s="205" t="str">
        <f>IF(Input!O278="","",IF(ISNUMBER(VALUE(Input!O278)),"","Needs to be a number."))</f>
        <v/>
      </c>
      <c r="AR279" s="205" t="str">
        <f>IF(Input!V278="","",IF(ISNUMBER(VALUE(Input!V278)),"","Needs to be a number."))</f>
        <v/>
      </c>
      <c r="AS279" s="205" t="str">
        <f>IF(Input!W278="","",IF(ISNUMBER(VALUE(Input!W278)),"","Needs to be a number."))</f>
        <v/>
      </c>
      <c r="AT279" s="205" t="str">
        <f>IF(Input!X278="","",IF(ISNUMBER(VALUE(Input!X278)),"","Needs to be a number."))</f>
        <v/>
      </c>
      <c r="AU279" s="206" t="str">
        <f>IF(Input!Y278="","",IF(ISNUMBER(VALUE(Input!Y278)),"","Needs to be a number."))</f>
        <v/>
      </c>
      <c r="AV279" s="207"/>
      <c r="AW279" s="259" t="str">
        <f>IF(OR(VALUE(Input!C278)&lt;0,VALUE(Input!C278)&gt;100), "Invalid EEI %","")</f>
        <v/>
      </c>
      <c r="AX279" s="207"/>
      <c r="AY279" s="278" t="str">
        <f>IF(Input!E278="","",IF(VALUE(Input!E278)=0,"Do not enter 0.",""))</f>
        <v/>
      </c>
    </row>
    <row r="280" spans="2:51" x14ac:dyDescent="0.3">
      <c r="B280" s="188" t="str">
        <f>Input!A279</f>
        <v/>
      </c>
      <c r="C280" s="189" t="str">
        <f>IF(ISERROR(IF(AND(Input!$A279="",SUMPRODUCT(--(LEN(Input!$A280:'Input'!$A$1006)&gt;0))&lt;&gt;0),"Row is skipped.",IF(AND(Input!$A279="",Input!$A280=""),"", IF(Input!B279="","Data is missing.","")))),"",IF(AND(Input!$A279="",SUMPRODUCT(--(LEN(Input!$A280:'Input'!$A$1006)&gt;0))&lt;&gt;0),"Row is skipped.",IF(AND(Input!$A279="",Input!$A280=""),"", IF(Input!B279="","Data is missing.",""))))</f>
        <v/>
      </c>
      <c r="D280" s="189" t="str">
        <f>IF(ISERROR(IF(AND(Input!$A279="",SUMPRODUCT(--(LEN(Input!$A280:'Input'!$A$1006)&gt;0))&lt;&gt;0),"Row is skipped.",IF(AND(Input!$A279="",Input!$A280=""),"", IF(Input!C279="","Data is missing.","")))),"",IF(AND(Input!$A279="",SUMPRODUCT(--(LEN(Input!$A280:'Input'!$A$1006)&gt;0))&lt;&gt;0),"Row is skipped.",IF(AND(Input!$A279="",Input!$A280=""),"", IF(Input!C279="","Data is missing.",""))))</f>
        <v/>
      </c>
      <c r="E280" s="189" t="str">
        <f>IF(ISERROR(IF(AND(Input!$A279="",SUMPRODUCT(--(LEN(Input!$A280:'Input'!$A$1006)&gt;0))&lt;&gt;0),"Row is skipped.",IF(AND(Input!$A279="",Input!$A280=""),"", IF(Input!D279="","Data is missing.","")))),"",IF(AND(Input!$A279="",SUMPRODUCT(--(LEN(Input!$A280:'Input'!$A$1006)&gt;0))&lt;&gt;0),"Row is skipped.",IF(AND(Input!$A279="",Input!$A280=""),"", IF(Input!D279="","Data is missing.",""))))</f>
        <v/>
      </c>
      <c r="F280" s="189" t="str">
        <f>IF(ISERROR(IF(AND(Input!$A279="",SUMPRODUCT(--(LEN(Input!$A280:'Input'!$A$1006)&gt;0))&lt;&gt;0),"Row is skipped.",IF(AND(Input!$A279="",Input!$A280=""),"", IF(Input!E279="","Data is missing.","")))),"",IF(AND(Input!$A279="",SUMPRODUCT(--(LEN(Input!$A280:'Input'!$A$1006)&gt;0))&lt;&gt;0),"Row is skipped.",IF(AND(Input!$A279="",Input!$A280=""),"", IF(Input!E279="","Data is missing.",""))))</f>
        <v/>
      </c>
      <c r="G280" s="189" t="str">
        <f>IF(ISERROR(IF(AND(Input!$A279="",SUMPRODUCT(--(LEN(Input!$A280:'Input'!$A$1006)&gt;0))&lt;&gt;0),"Row is skipped.",IF(AND(Input!$A279="",Input!$A280=""),"", IF(Input!F279="","Data is missing.","")))),"",IF(AND(Input!$A279="",SUMPRODUCT(--(LEN(Input!$A280:'Input'!$A$1006)&gt;0))&lt;&gt;0),"Row is skipped.",IF(AND(Input!$A279="",Input!$A280=""),"", IF(Input!F279="","Data is missing.",""))))</f>
        <v/>
      </c>
      <c r="H280" s="190" t="str">
        <f>IF(ISERROR(IF(AND(Input!$A279="",SUMPRODUCT(--(LEN(Input!$A280:'Input'!$A$1006)&gt;0))&lt;&gt;0),"Row is skipped.",IF(AND(Input!$A279="",Input!$A280=""),"", IF(Input!G279="","Data is missing.","")))),"",IF(AND(Input!$A279="",SUMPRODUCT(--(LEN(Input!$A280:'Input'!$A$1006)&gt;0))&lt;&gt;0),"Row is skipped.",IF(AND(Input!$A279="",Input!$A280=""),"", IF(Input!G279="","Data is missing.",""))))</f>
        <v/>
      </c>
      <c r="I280" s="156"/>
      <c r="J280" s="191" t="str">
        <f>IFERROR(VLOOKUP(VLOOKUP(Input!$D279,'Measure List'!$A:$AN,40,FALSE),UIR!$A$1:$Q$27,17,FALSE),"")</f>
        <v/>
      </c>
      <c r="K280" s="192" t="str">
        <f>IFERROR(VLOOKUP(Input!$D279,'Measure List'!$A:$AN,40,FALSE),"")</f>
        <v/>
      </c>
      <c r="L280" s="156"/>
      <c r="M280" s="193" t="str">
        <f>IF(B280="","",IF(AND(Input!H279="",IFERROR(VLOOKUP(K280,UIR!$A$2:$P$21,2,FALSE),"")&lt;&gt;""),"Data is Missing.",""))</f>
        <v/>
      </c>
      <c r="N280" s="194" t="str">
        <f>IF(B280="","",IF(AND(Input!I279="",IFERROR(VLOOKUP(K280,UIR!$A$2:$P$21,3,FALSE),"")&lt;&gt;""),"Data is Missing.",""))</f>
        <v/>
      </c>
      <c r="O280" s="194" t="str">
        <f>IF(B280="","",IF(AND(Input!J279="",IFERROR(VLOOKUP(K280,UIR!$A$2:$P$21,4,FALSE),"")&lt;&gt;""),"Data is Missing.",""))</f>
        <v/>
      </c>
      <c r="P280" s="194" t="str">
        <f>IF(B280="","",IF(AND(Input!K279="",IFERROR(VLOOKUP(K280,UIR!$A$2:$P$21,5,FALSE),"")&lt;&gt;""),"Data is Missing.",""))</f>
        <v/>
      </c>
      <c r="Q280" s="194" t="str">
        <f>IF(B280="","",IF(AND(Input!L279="",IFERROR(VLOOKUP(K280,UIR!$A$2:$P$21,6,FALSE),"")&lt;&gt;""),"Data is Missing.",""))</f>
        <v/>
      </c>
      <c r="R280" s="194" t="str">
        <f>IF(B280="","",IF(AND(Input!M279="",IFERROR(VLOOKUP(K280,UIR!$A$2:$P$21,7,FALSE),"")&lt;&gt;""),"Data is Missing.",""))</f>
        <v/>
      </c>
      <c r="S280" s="194" t="str">
        <f>IF(B280="","",IF(AND(Input!P279="",IFERROR(VLOOKUP(K280,UIR!$A$2:$P$21,8,FALSE),"")&lt;&gt;""),"Data is Missing.",""))</f>
        <v/>
      </c>
      <c r="T280" s="194" t="str">
        <f>IF(B280="","",IF(AND(Input!Q279="",IFERROR(VLOOKUP(K280,UIR!$A$2:$P$21,9,FALSE),"")&lt;&gt;""),"Data is Missing.",""))</f>
        <v/>
      </c>
      <c r="U280" s="194"/>
      <c r="V280" s="194" t="str">
        <f>IF(B280="","",IF(AND(Input!S279="",IFERROR(VLOOKUP(K280,UIR!$A$2:$P$21,11,FALSE),"")&lt;&gt;""),"Data is Missing.",""))</f>
        <v/>
      </c>
      <c r="W280" s="194" t="str">
        <f>IF(B280="","",IF(AND(Input!T279="",IFERROR(VLOOKUP(K280,UIR!$A$2:$P$21,12,FALSE),"")&lt;&gt;""),"Data is Missing.",""))</f>
        <v/>
      </c>
      <c r="X280" s="194" t="str">
        <f>IF(B280="","",IF(AND(Input!V279="",IFERROR(VLOOKUP(K280,UIR!$A$2:$P$21,13,FALSE),"")&lt;&gt;""),"Data is Missing.",""))</f>
        <v/>
      </c>
      <c r="Y280" s="194" t="str">
        <f>IF(B280="","",IF(AND(Input!W279="",IFERROR(VLOOKUP(K280,UIR!$A$2:$P$21,14,FALSE),"")&lt;&gt;""),"Data is Missing.",""))</f>
        <v/>
      </c>
      <c r="Z280" s="194" t="str">
        <f>IF(B280="","",IF(AND(Input!X279="",IFERROR(VLOOKUP(K280,UIR!$A$2:$P$21,15,FALSE),"")&lt;&gt;""),"Data is Missing.",""))</f>
        <v/>
      </c>
      <c r="AA280" s="195" t="str">
        <f>IF(B280="","",IF(AND(Input!Y279="",IFERROR(VLOOKUP(K280,UIR!$A$2:$P$21,16,FALSE),"")&lt;&gt;""),"Data is Missing.",""))</f>
        <v/>
      </c>
      <c r="AC280" s="202" t="str">
        <f>IF(ISERROR(IF(Input!D279="","",IF(ISERROR(VLOOKUP(Input!D279,'Measure List'!$A$2:$A$30000,1,0)),"Invalid RefNo",""))),"",IF(Input!D279="","",IF(ISERROR(VLOOKUP(Input!D279,'Measure List'!$A$2:$A$30000,1,0)),"Invalid RefNo","")))</f>
        <v/>
      </c>
      <c r="AD280" s="156"/>
      <c r="AE280" s="156"/>
      <c r="AF280" s="156"/>
      <c r="AG280" s="156"/>
      <c r="AH280" s="156"/>
      <c r="AI280" s="156"/>
      <c r="AJ280" s="156"/>
      <c r="AK280" s="156"/>
      <c r="AL280" s="203" t="str">
        <f>IF(COUNTIF(Dropdowns!$K$2:$K$7,Input!S279)&gt;0,"",IF(Input!S279="","","Invalid Type"))</f>
        <v/>
      </c>
      <c r="AN280" s="204" t="str">
        <f>IF(Input!C279="","",IF(ISNUMBER(VALUE(Input!C279)),"","Needs to be a number."))</f>
        <v/>
      </c>
      <c r="AO280" s="205" t="str">
        <f>IF(Input!E279="","",IF(ISNUMBER(VALUE(Input!E279)),"","Needs to be a number."))</f>
        <v/>
      </c>
      <c r="AP280" s="205" t="str">
        <f>IF(Input!N279="","",IF(ISNUMBER(VALUE(Input!N279)),"","Needs to be a number."))</f>
        <v/>
      </c>
      <c r="AQ280" s="205" t="str">
        <f>IF(Input!O279="","",IF(ISNUMBER(VALUE(Input!O279)),"","Needs to be a number."))</f>
        <v/>
      </c>
      <c r="AR280" s="205" t="str">
        <f>IF(Input!V279="","",IF(ISNUMBER(VALUE(Input!V279)),"","Needs to be a number."))</f>
        <v/>
      </c>
      <c r="AS280" s="205" t="str">
        <f>IF(Input!W279="","",IF(ISNUMBER(VALUE(Input!W279)),"","Needs to be a number."))</f>
        <v/>
      </c>
      <c r="AT280" s="205" t="str">
        <f>IF(Input!X279="","",IF(ISNUMBER(VALUE(Input!X279)),"","Needs to be a number."))</f>
        <v/>
      </c>
      <c r="AU280" s="206" t="str">
        <f>IF(Input!Y279="","",IF(ISNUMBER(VALUE(Input!Y279)),"","Needs to be a number."))</f>
        <v/>
      </c>
      <c r="AV280" s="207"/>
      <c r="AW280" s="259" t="str">
        <f>IF(OR(VALUE(Input!C279)&lt;0,VALUE(Input!C279)&gt;100), "Invalid EEI %","")</f>
        <v/>
      </c>
      <c r="AX280" s="207"/>
      <c r="AY280" s="278" t="str">
        <f>IF(Input!E279="","",IF(VALUE(Input!E279)=0,"Do not enter 0.",""))</f>
        <v/>
      </c>
    </row>
    <row r="281" spans="2:51" x14ac:dyDescent="0.3">
      <c r="B281" s="188" t="str">
        <f>Input!A280</f>
        <v/>
      </c>
      <c r="C281" s="189" t="str">
        <f>IF(ISERROR(IF(AND(Input!$A280="",SUMPRODUCT(--(LEN(Input!$A281:'Input'!$A$1006)&gt;0))&lt;&gt;0),"Row is skipped.",IF(AND(Input!$A280="",Input!$A281=""),"", IF(Input!B280="","Data is missing.","")))),"",IF(AND(Input!$A280="",SUMPRODUCT(--(LEN(Input!$A281:'Input'!$A$1006)&gt;0))&lt;&gt;0),"Row is skipped.",IF(AND(Input!$A280="",Input!$A281=""),"", IF(Input!B280="","Data is missing.",""))))</f>
        <v/>
      </c>
      <c r="D281" s="189" t="str">
        <f>IF(ISERROR(IF(AND(Input!$A280="",SUMPRODUCT(--(LEN(Input!$A281:'Input'!$A$1006)&gt;0))&lt;&gt;0),"Row is skipped.",IF(AND(Input!$A280="",Input!$A281=""),"", IF(Input!C280="","Data is missing.","")))),"",IF(AND(Input!$A280="",SUMPRODUCT(--(LEN(Input!$A281:'Input'!$A$1006)&gt;0))&lt;&gt;0),"Row is skipped.",IF(AND(Input!$A280="",Input!$A281=""),"", IF(Input!C280="","Data is missing.",""))))</f>
        <v/>
      </c>
      <c r="E281" s="189" t="str">
        <f>IF(ISERROR(IF(AND(Input!$A280="",SUMPRODUCT(--(LEN(Input!$A281:'Input'!$A$1006)&gt;0))&lt;&gt;0),"Row is skipped.",IF(AND(Input!$A280="",Input!$A281=""),"", IF(Input!D280="","Data is missing.","")))),"",IF(AND(Input!$A280="",SUMPRODUCT(--(LEN(Input!$A281:'Input'!$A$1006)&gt;0))&lt;&gt;0),"Row is skipped.",IF(AND(Input!$A280="",Input!$A281=""),"", IF(Input!D280="","Data is missing.",""))))</f>
        <v/>
      </c>
      <c r="F281" s="189" t="str">
        <f>IF(ISERROR(IF(AND(Input!$A280="",SUMPRODUCT(--(LEN(Input!$A281:'Input'!$A$1006)&gt;0))&lt;&gt;0),"Row is skipped.",IF(AND(Input!$A280="",Input!$A281=""),"", IF(Input!E280="","Data is missing.","")))),"",IF(AND(Input!$A280="",SUMPRODUCT(--(LEN(Input!$A281:'Input'!$A$1006)&gt;0))&lt;&gt;0),"Row is skipped.",IF(AND(Input!$A280="",Input!$A281=""),"", IF(Input!E280="","Data is missing.",""))))</f>
        <v/>
      </c>
      <c r="G281" s="189" t="str">
        <f>IF(ISERROR(IF(AND(Input!$A280="",SUMPRODUCT(--(LEN(Input!$A281:'Input'!$A$1006)&gt;0))&lt;&gt;0),"Row is skipped.",IF(AND(Input!$A280="",Input!$A281=""),"", IF(Input!F280="","Data is missing.","")))),"",IF(AND(Input!$A280="",SUMPRODUCT(--(LEN(Input!$A281:'Input'!$A$1006)&gt;0))&lt;&gt;0),"Row is skipped.",IF(AND(Input!$A280="",Input!$A281=""),"", IF(Input!F280="","Data is missing.",""))))</f>
        <v/>
      </c>
      <c r="H281" s="190" t="str">
        <f>IF(ISERROR(IF(AND(Input!$A280="",SUMPRODUCT(--(LEN(Input!$A281:'Input'!$A$1006)&gt;0))&lt;&gt;0),"Row is skipped.",IF(AND(Input!$A280="",Input!$A281=""),"", IF(Input!G280="","Data is missing.","")))),"",IF(AND(Input!$A280="",SUMPRODUCT(--(LEN(Input!$A281:'Input'!$A$1006)&gt;0))&lt;&gt;0),"Row is skipped.",IF(AND(Input!$A280="",Input!$A281=""),"", IF(Input!G280="","Data is missing.",""))))</f>
        <v/>
      </c>
      <c r="I281" s="156"/>
      <c r="J281" s="191" t="str">
        <f>IFERROR(VLOOKUP(VLOOKUP(Input!$D280,'Measure List'!$A:$AN,40,FALSE),UIR!$A$1:$Q$27,17,FALSE),"")</f>
        <v/>
      </c>
      <c r="K281" s="192" t="str">
        <f>IFERROR(VLOOKUP(Input!$D280,'Measure List'!$A:$AN,40,FALSE),"")</f>
        <v/>
      </c>
      <c r="L281" s="156"/>
      <c r="M281" s="193" t="str">
        <f>IF(B281="","",IF(AND(Input!H280="",IFERROR(VLOOKUP(K281,UIR!$A$2:$P$21,2,FALSE),"")&lt;&gt;""),"Data is Missing.",""))</f>
        <v/>
      </c>
      <c r="N281" s="194" t="str">
        <f>IF(B281="","",IF(AND(Input!I280="",IFERROR(VLOOKUP(K281,UIR!$A$2:$P$21,3,FALSE),"")&lt;&gt;""),"Data is Missing.",""))</f>
        <v/>
      </c>
      <c r="O281" s="194" t="str">
        <f>IF(B281="","",IF(AND(Input!J280="",IFERROR(VLOOKUP(K281,UIR!$A$2:$P$21,4,FALSE),"")&lt;&gt;""),"Data is Missing.",""))</f>
        <v/>
      </c>
      <c r="P281" s="194" t="str">
        <f>IF(B281="","",IF(AND(Input!K280="",IFERROR(VLOOKUP(K281,UIR!$A$2:$P$21,5,FALSE),"")&lt;&gt;""),"Data is Missing.",""))</f>
        <v/>
      </c>
      <c r="Q281" s="194" t="str">
        <f>IF(B281="","",IF(AND(Input!L280="",IFERROR(VLOOKUP(K281,UIR!$A$2:$P$21,6,FALSE),"")&lt;&gt;""),"Data is Missing.",""))</f>
        <v/>
      </c>
      <c r="R281" s="194" t="str">
        <f>IF(B281="","",IF(AND(Input!M280="",IFERROR(VLOOKUP(K281,UIR!$A$2:$P$21,7,FALSE),"")&lt;&gt;""),"Data is Missing.",""))</f>
        <v/>
      </c>
      <c r="S281" s="194" t="str">
        <f>IF(B281="","",IF(AND(Input!P280="",IFERROR(VLOOKUP(K281,UIR!$A$2:$P$21,8,FALSE),"")&lt;&gt;""),"Data is Missing.",""))</f>
        <v/>
      </c>
      <c r="T281" s="194" t="str">
        <f>IF(B281="","",IF(AND(Input!Q280="",IFERROR(VLOOKUP(K281,UIR!$A$2:$P$21,9,FALSE),"")&lt;&gt;""),"Data is Missing.",""))</f>
        <v/>
      </c>
      <c r="U281" s="194"/>
      <c r="V281" s="194" t="str">
        <f>IF(B281="","",IF(AND(Input!S280="",IFERROR(VLOOKUP(K281,UIR!$A$2:$P$21,11,FALSE),"")&lt;&gt;""),"Data is Missing.",""))</f>
        <v/>
      </c>
      <c r="W281" s="194" t="str">
        <f>IF(B281="","",IF(AND(Input!T280="",IFERROR(VLOOKUP(K281,UIR!$A$2:$P$21,12,FALSE),"")&lt;&gt;""),"Data is Missing.",""))</f>
        <v/>
      </c>
      <c r="X281" s="194" t="str">
        <f>IF(B281="","",IF(AND(Input!V280="",IFERROR(VLOOKUP(K281,UIR!$A$2:$P$21,13,FALSE),"")&lt;&gt;""),"Data is Missing.",""))</f>
        <v/>
      </c>
      <c r="Y281" s="194" t="str">
        <f>IF(B281="","",IF(AND(Input!W280="",IFERROR(VLOOKUP(K281,UIR!$A$2:$P$21,14,FALSE),"")&lt;&gt;""),"Data is Missing.",""))</f>
        <v/>
      </c>
      <c r="Z281" s="194" t="str">
        <f>IF(B281="","",IF(AND(Input!X280="",IFERROR(VLOOKUP(K281,UIR!$A$2:$P$21,15,FALSE),"")&lt;&gt;""),"Data is Missing.",""))</f>
        <v/>
      </c>
      <c r="AA281" s="195" t="str">
        <f>IF(B281="","",IF(AND(Input!Y280="",IFERROR(VLOOKUP(K281,UIR!$A$2:$P$21,16,FALSE),"")&lt;&gt;""),"Data is Missing.",""))</f>
        <v/>
      </c>
      <c r="AC281" s="202" t="str">
        <f>IF(ISERROR(IF(Input!D280="","",IF(ISERROR(VLOOKUP(Input!D280,'Measure List'!$A$2:$A$30000,1,0)),"Invalid RefNo",""))),"",IF(Input!D280="","",IF(ISERROR(VLOOKUP(Input!D280,'Measure List'!$A$2:$A$30000,1,0)),"Invalid RefNo","")))</f>
        <v/>
      </c>
      <c r="AD281" s="156"/>
      <c r="AE281" s="156"/>
      <c r="AF281" s="156"/>
      <c r="AG281" s="156"/>
      <c r="AH281" s="156"/>
      <c r="AI281" s="156"/>
      <c r="AJ281" s="156"/>
      <c r="AK281" s="156"/>
      <c r="AL281" s="203" t="str">
        <f>IF(COUNTIF(Dropdowns!$K$2:$K$7,Input!S280)&gt;0,"",IF(Input!S280="","","Invalid Type"))</f>
        <v/>
      </c>
      <c r="AN281" s="204" t="str">
        <f>IF(Input!C280="","",IF(ISNUMBER(VALUE(Input!C280)),"","Needs to be a number."))</f>
        <v/>
      </c>
      <c r="AO281" s="205" t="str">
        <f>IF(Input!E280="","",IF(ISNUMBER(VALUE(Input!E280)),"","Needs to be a number."))</f>
        <v/>
      </c>
      <c r="AP281" s="205" t="str">
        <f>IF(Input!N280="","",IF(ISNUMBER(VALUE(Input!N280)),"","Needs to be a number."))</f>
        <v/>
      </c>
      <c r="AQ281" s="205" t="str">
        <f>IF(Input!O280="","",IF(ISNUMBER(VALUE(Input!O280)),"","Needs to be a number."))</f>
        <v/>
      </c>
      <c r="AR281" s="205" t="str">
        <f>IF(Input!V280="","",IF(ISNUMBER(VALUE(Input!V280)),"","Needs to be a number."))</f>
        <v/>
      </c>
      <c r="AS281" s="205" t="str">
        <f>IF(Input!W280="","",IF(ISNUMBER(VALUE(Input!W280)),"","Needs to be a number."))</f>
        <v/>
      </c>
      <c r="AT281" s="205" t="str">
        <f>IF(Input!X280="","",IF(ISNUMBER(VALUE(Input!X280)),"","Needs to be a number."))</f>
        <v/>
      </c>
      <c r="AU281" s="206" t="str">
        <f>IF(Input!Y280="","",IF(ISNUMBER(VALUE(Input!Y280)),"","Needs to be a number."))</f>
        <v/>
      </c>
      <c r="AV281" s="207"/>
      <c r="AW281" s="259" t="str">
        <f>IF(OR(VALUE(Input!C280)&lt;0,VALUE(Input!C280)&gt;100), "Invalid EEI %","")</f>
        <v/>
      </c>
      <c r="AX281" s="207"/>
      <c r="AY281" s="278" t="str">
        <f>IF(Input!E280="","",IF(VALUE(Input!E280)=0,"Do not enter 0.",""))</f>
        <v/>
      </c>
    </row>
    <row r="282" spans="2:51" x14ac:dyDescent="0.3">
      <c r="B282" s="188" t="str">
        <f>Input!A281</f>
        <v/>
      </c>
      <c r="C282" s="189" t="str">
        <f>IF(ISERROR(IF(AND(Input!$A281="",SUMPRODUCT(--(LEN(Input!$A282:'Input'!$A$1006)&gt;0))&lt;&gt;0),"Row is skipped.",IF(AND(Input!$A281="",Input!$A282=""),"", IF(Input!B281="","Data is missing.","")))),"",IF(AND(Input!$A281="",SUMPRODUCT(--(LEN(Input!$A282:'Input'!$A$1006)&gt;0))&lt;&gt;0),"Row is skipped.",IF(AND(Input!$A281="",Input!$A282=""),"", IF(Input!B281="","Data is missing.",""))))</f>
        <v/>
      </c>
      <c r="D282" s="189" t="str">
        <f>IF(ISERROR(IF(AND(Input!$A281="",SUMPRODUCT(--(LEN(Input!$A282:'Input'!$A$1006)&gt;0))&lt;&gt;0),"Row is skipped.",IF(AND(Input!$A281="",Input!$A282=""),"", IF(Input!C281="","Data is missing.","")))),"",IF(AND(Input!$A281="",SUMPRODUCT(--(LEN(Input!$A282:'Input'!$A$1006)&gt;0))&lt;&gt;0),"Row is skipped.",IF(AND(Input!$A281="",Input!$A282=""),"", IF(Input!C281="","Data is missing.",""))))</f>
        <v/>
      </c>
      <c r="E282" s="189" t="str">
        <f>IF(ISERROR(IF(AND(Input!$A281="",SUMPRODUCT(--(LEN(Input!$A282:'Input'!$A$1006)&gt;0))&lt;&gt;0),"Row is skipped.",IF(AND(Input!$A281="",Input!$A282=""),"", IF(Input!D281="","Data is missing.","")))),"",IF(AND(Input!$A281="",SUMPRODUCT(--(LEN(Input!$A282:'Input'!$A$1006)&gt;0))&lt;&gt;0),"Row is skipped.",IF(AND(Input!$A281="",Input!$A282=""),"", IF(Input!D281="","Data is missing.",""))))</f>
        <v/>
      </c>
      <c r="F282" s="189" t="str">
        <f>IF(ISERROR(IF(AND(Input!$A281="",SUMPRODUCT(--(LEN(Input!$A282:'Input'!$A$1006)&gt;0))&lt;&gt;0),"Row is skipped.",IF(AND(Input!$A281="",Input!$A282=""),"", IF(Input!E281="","Data is missing.","")))),"",IF(AND(Input!$A281="",SUMPRODUCT(--(LEN(Input!$A282:'Input'!$A$1006)&gt;0))&lt;&gt;0),"Row is skipped.",IF(AND(Input!$A281="",Input!$A282=""),"", IF(Input!E281="","Data is missing.",""))))</f>
        <v/>
      </c>
      <c r="G282" s="189" t="str">
        <f>IF(ISERROR(IF(AND(Input!$A281="",SUMPRODUCT(--(LEN(Input!$A282:'Input'!$A$1006)&gt;0))&lt;&gt;0),"Row is skipped.",IF(AND(Input!$A281="",Input!$A282=""),"", IF(Input!F281="","Data is missing.","")))),"",IF(AND(Input!$A281="",SUMPRODUCT(--(LEN(Input!$A282:'Input'!$A$1006)&gt;0))&lt;&gt;0),"Row is skipped.",IF(AND(Input!$A281="",Input!$A282=""),"", IF(Input!F281="","Data is missing.",""))))</f>
        <v/>
      </c>
      <c r="H282" s="190" t="str">
        <f>IF(ISERROR(IF(AND(Input!$A281="",SUMPRODUCT(--(LEN(Input!$A282:'Input'!$A$1006)&gt;0))&lt;&gt;0),"Row is skipped.",IF(AND(Input!$A281="",Input!$A282=""),"", IF(Input!G281="","Data is missing.","")))),"",IF(AND(Input!$A281="",SUMPRODUCT(--(LEN(Input!$A282:'Input'!$A$1006)&gt;0))&lt;&gt;0),"Row is skipped.",IF(AND(Input!$A281="",Input!$A282=""),"", IF(Input!G281="","Data is missing.",""))))</f>
        <v/>
      </c>
      <c r="I282" s="156"/>
      <c r="J282" s="191" t="str">
        <f>IFERROR(VLOOKUP(VLOOKUP(Input!$D281,'Measure List'!$A:$AN,40,FALSE),UIR!$A$1:$Q$27,17,FALSE),"")</f>
        <v/>
      </c>
      <c r="K282" s="192" t="str">
        <f>IFERROR(VLOOKUP(Input!$D281,'Measure List'!$A:$AN,40,FALSE),"")</f>
        <v/>
      </c>
      <c r="L282" s="156"/>
      <c r="M282" s="193" t="str">
        <f>IF(B282="","",IF(AND(Input!H281="",IFERROR(VLOOKUP(K282,UIR!$A$2:$P$21,2,FALSE),"")&lt;&gt;""),"Data is Missing.",""))</f>
        <v/>
      </c>
      <c r="N282" s="194" t="str">
        <f>IF(B282="","",IF(AND(Input!I281="",IFERROR(VLOOKUP(K282,UIR!$A$2:$P$21,3,FALSE),"")&lt;&gt;""),"Data is Missing.",""))</f>
        <v/>
      </c>
      <c r="O282" s="194" t="str">
        <f>IF(B282="","",IF(AND(Input!J281="",IFERROR(VLOOKUP(K282,UIR!$A$2:$P$21,4,FALSE),"")&lt;&gt;""),"Data is Missing.",""))</f>
        <v/>
      </c>
      <c r="P282" s="194" t="str">
        <f>IF(B282="","",IF(AND(Input!K281="",IFERROR(VLOOKUP(K282,UIR!$A$2:$P$21,5,FALSE),"")&lt;&gt;""),"Data is Missing.",""))</f>
        <v/>
      </c>
      <c r="Q282" s="194" t="str">
        <f>IF(B282="","",IF(AND(Input!L281="",IFERROR(VLOOKUP(K282,UIR!$A$2:$P$21,6,FALSE),"")&lt;&gt;""),"Data is Missing.",""))</f>
        <v/>
      </c>
      <c r="R282" s="194" t="str">
        <f>IF(B282="","",IF(AND(Input!M281="",IFERROR(VLOOKUP(K282,UIR!$A$2:$P$21,7,FALSE),"")&lt;&gt;""),"Data is Missing.",""))</f>
        <v/>
      </c>
      <c r="S282" s="194" t="str">
        <f>IF(B282="","",IF(AND(Input!P281="",IFERROR(VLOOKUP(K282,UIR!$A$2:$P$21,8,FALSE),"")&lt;&gt;""),"Data is Missing.",""))</f>
        <v/>
      </c>
      <c r="T282" s="194" t="str">
        <f>IF(B282="","",IF(AND(Input!Q281="",IFERROR(VLOOKUP(K282,UIR!$A$2:$P$21,9,FALSE),"")&lt;&gt;""),"Data is Missing.",""))</f>
        <v/>
      </c>
      <c r="U282" s="194"/>
      <c r="V282" s="194" t="str">
        <f>IF(B282="","",IF(AND(Input!S281="",IFERROR(VLOOKUP(K282,UIR!$A$2:$P$21,11,FALSE),"")&lt;&gt;""),"Data is Missing.",""))</f>
        <v/>
      </c>
      <c r="W282" s="194" t="str">
        <f>IF(B282="","",IF(AND(Input!T281="",IFERROR(VLOOKUP(K282,UIR!$A$2:$P$21,12,FALSE),"")&lt;&gt;""),"Data is Missing.",""))</f>
        <v/>
      </c>
      <c r="X282" s="194" t="str">
        <f>IF(B282="","",IF(AND(Input!V281="",IFERROR(VLOOKUP(K282,UIR!$A$2:$P$21,13,FALSE),"")&lt;&gt;""),"Data is Missing.",""))</f>
        <v/>
      </c>
      <c r="Y282" s="194" t="str">
        <f>IF(B282="","",IF(AND(Input!W281="",IFERROR(VLOOKUP(K282,UIR!$A$2:$P$21,14,FALSE),"")&lt;&gt;""),"Data is Missing.",""))</f>
        <v/>
      </c>
      <c r="Z282" s="194" t="str">
        <f>IF(B282="","",IF(AND(Input!X281="",IFERROR(VLOOKUP(K282,UIR!$A$2:$P$21,15,FALSE),"")&lt;&gt;""),"Data is Missing.",""))</f>
        <v/>
      </c>
      <c r="AA282" s="195" t="str">
        <f>IF(B282="","",IF(AND(Input!Y281="",IFERROR(VLOOKUP(K282,UIR!$A$2:$P$21,16,FALSE),"")&lt;&gt;""),"Data is Missing.",""))</f>
        <v/>
      </c>
      <c r="AC282" s="202" t="str">
        <f>IF(ISERROR(IF(Input!D281="","",IF(ISERROR(VLOOKUP(Input!D281,'Measure List'!$A$2:$A$30000,1,0)),"Invalid RefNo",""))),"",IF(Input!D281="","",IF(ISERROR(VLOOKUP(Input!D281,'Measure List'!$A$2:$A$30000,1,0)),"Invalid RefNo","")))</f>
        <v/>
      </c>
      <c r="AD282" s="156"/>
      <c r="AE282" s="156"/>
      <c r="AF282" s="156"/>
      <c r="AG282" s="156"/>
      <c r="AH282" s="156"/>
      <c r="AI282" s="156"/>
      <c r="AJ282" s="156"/>
      <c r="AK282" s="156"/>
      <c r="AL282" s="203" t="str">
        <f>IF(COUNTIF(Dropdowns!$K$2:$K$7,Input!S281)&gt;0,"",IF(Input!S281="","","Invalid Type"))</f>
        <v/>
      </c>
      <c r="AN282" s="204" t="str">
        <f>IF(Input!C281="","",IF(ISNUMBER(VALUE(Input!C281)),"","Needs to be a number."))</f>
        <v/>
      </c>
      <c r="AO282" s="205" t="str">
        <f>IF(Input!E281="","",IF(ISNUMBER(VALUE(Input!E281)),"","Needs to be a number."))</f>
        <v/>
      </c>
      <c r="AP282" s="205" t="str">
        <f>IF(Input!N281="","",IF(ISNUMBER(VALUE(Input!N281)),"","Needs to be a number."))</f>
        <v/>
      </c>
      <c r="AQ282" s="205" t="str">
        <f>IF(Input!O281="","",IF(ISNUMBER(VALUE(Input!O281)),"","Needs to be a number."))</f>
        <v/>
      </c>
      <c r="AR282" s="205" t="str">
        <f>IF(Input!V281="","",IF(ISNUMBER(VALUE(Input!V281)),"","Needs to be a number."))</f>
        <v/>
      </c>
      <c r="AS282" s="205" t="str">
        <f>IF(Input!W281="","",IF(ISNUMBER(VALUE(Input!W281)),"","Needs to be a number."))</f>
        <v/>
      </c>
      <c r="AT282" s="205" t="str">
        <f>IF(Input!X281="","",IF(ISNUMBER(VALUE(Input!X281)),"","Needs to be a number."))</f>
        <v/>
      </c>
      <c r="AU282" s="206" t="str">
        <f>IF(Input!Y281="","",IF(ISNUMBER(VALUE(Input!Y281)),"","Needs to be a number."))</f>
        <v/>
      </c>
      <c r="AV282" s="207"/>
      <c r="AW282" s="259" t="str">
        <f>IF(OR(VALUE(Input!C281)&lt;0,VALUE(Input!C281)&gt;100), "Invalid EEI %","")</f>
        <v/>
      </c>
      <c r="AX282" s="207"/>
      <c r="AY282" s="278" t="str">
        <f>IF(Input!E281="","",IF(VALUE(Input!E281)=0,"Do not enter 0.",""))</f>
        <v/>
      </c>
    </row>
    <row r="283" spans="2:51" x14ac:dyDescent="0.3">
      <c r="B283" s="188" t="str">
        <f>Input!A282</f>
        <v/>
      </c>
      <c r="C283" s="189" t="str">
        <f>IF(ISERROR(IF(AND(Input!$A282="",SUMPRODUCT(--(LEN(Input!$A283:'Input'!$A$1006)&gt;0))&lt;&gt;0),"Row is skipped.",IF(AND(Input!$A282="",Input!$A283=""),"", IF(Input!B282="","Data is missing.","")))),"",IF(AND(Input!$A282="",SUMPRODUCT(--(LEN(Input!$A283:'Input'!$A$1006)&gt;0))&lt;&gt;0),"Row is skipped.",IF(AND(Input!$A282="",Input!$A283=""),"", IF(Input!B282="","Data is missing.",""))))</f>
        <v/>
      </c>
      <c r="D283" s="189" t="str">
        <f>IF(ISERROR(IF(AND(Input!$A282="",SUMPRODUCT(--(LEN(Input!$A283:'Input'!$A$1006)&gt;0))&lt;&gt;0),"Row is skipped.",IF(AND(Input!$A282="",Input!$A283=""),"", IF(Input!C282="","Data is missing.","")))),"",IF(AND(Input!$A282="",SUMPRODUCT(--(LEN(Input!$A283:'Input'!$A$1006)&gt;0))&lt;&gt;0),"Row is skipped.",IF(AND(Input!$A282="",Input!$A283=""),"", IF(Input!C282="","Data is missing.",""))))</f>
        <v/>
      </c>
      <c r="E283" s="189" t="str">
        <f>IF(ISERROR(IF(AND(Input!$A282="",SUMPRODUCT(--(LEN(Input!$A283:'Input'!$A$1006)&gt;0))&lt;&gt;0),"Row is skipped.",IF(AND(Input!$A282="",Input!$A283=""),"", IF(Input!D282="","Data is missing.","")))),"",IF(AND(Input!$A282="",SUMPRODUCT(--(LEN(Input!$A283:'Input'!$A$1006)&gt;0))&lt;&gt;0),"Row is skipped.",IF(AND(Input!$A282="",Input!$A283=""),"", IF(Input!D282="","Data is missing.",""))))</f>
        <v/>
      </c>
      <c r="F283" s="189" t="str">
        <f>IF(ISERROR(IF(AND(Input!$A282="",SUMPRODUCT(--(LEN(Input!$A283:'Input'!$A$1006)&gt;0))&lt;&gt;0),"Row is skipped.",IF(AND(Input!$A282="",Input!$A283=""),"", IF(Input!E282="","Data is missing.","")))),"",IF(AND(Input!$A282="",SUMPRODUCT(--(LEN(Input!$A283:'Input'!$A$1006)&gt;0))&lt;&gt;0),"Row is skipped.",IF(AND(Input!$A282="",Input!$A283=""),"", IF(Input!E282="","Data is missing.",""))))</f>
        <v/>
      </c>
      <c r="G283" s="189" t="str">
        <f>IF(ISERROR(IF(AND(Input!$A282="",SUMPRODUCT(--(LEN(Input!$A283:'Input'!$A$1006)&gt;0))&lt;&gt;0),"Row is skipped.",IF(AND(Input!$A282="",Input!$A283=""),"", IF(Input!F282="","Data is missing.","")))),"",IF(AND(Input!$A282="",SUMPRODUCT(--(LEN(Input!$A283:'Input'!$A$1006)&gt;0))&lt;&gt;0),"Row is skipped.",IF(AND(Input!$A282="",Input!$A283=""),"", IF(Input!F282="","Data is missing.",""))))</f>
        <v/>
      </c>
      <c r="H283" s="190" t="str">
        <f>IF(ISERROR(IF(AND(Input!$A282="",SUMPRODUCT(--(LEN(Input!$A283:'Input'!$A$1006)&gt;0))&lt;&gt;0),"Row is skipped.",IF(AND(Input!$A282="",Input!$A283=""),"", IF(Input!G282="","Data is missing.","")))),"",IF(AND(Input!$A282="",SUMPRODUCT(--(LEN(Input!$A283:'Input'!$A$1006)&gt;0))&lt;&gt;0),"Row is skipped.",IF(AND(Input!$A282="",Input!$A283=""),"", IF(Input!G282="","Data is missing.",""))))</f>
        <v/>
      </c>
      <c r="I283" s="156"/>
      <c r="J283" s="191" t="str">
        <f>IFERROR(VLOOKUP(VLOOKUP(Input!$D282,'Measure List'!$A:$AN,40,FALSE),UIR!$A$1:$Q$27,17,FALSE),"")</f>
        <v/>
      </c>
      <c r="K283" s="192" t="str">
        <f>IFERROR(VLOOKUP(Input!$D282,'Measure List'!$A:$AN,40,FALSE),"")</f>
        <v/>
      </c>
      <c r="L283" s="156"/>
      <c r="M283" s="193" t="str">
        <f>IF(B283="","",IF(AND(Input!H282="",IFERROR(VLOOKUP(K283,UIR!$A$2:$P$21,2,FALSE),"")&lt;&gt;""),"Data is Missing.",""))</f>
        <v/>
      </c>
      <c r="N283" s="194" t="str">
        <f>IF(B283="","",IF(AND(Input!I282="",IFERROR(VLOOKUP(K283,UIR!$A$2:$P$21,3,FALSE),"")&lt;&gt;""),"Data is Missing.",""))</f>
        <v/>
      </c>
      <c r="O283" s="194" t="str">
        <f>IF(B283="","",IF(AND(Input!J282="",IFERROR(VLOOKUP(K283,UIR!$A$2:$P$21,4,FALSE),"")&lt;&gt;""),"Data is Missing.",""))</f>
        <v/>
      </c>
      <c r="P283" s="194" t="str">
        <f>IF(B283="","",IF(AND(Input!K282="",IFERROR(VLOOKUP(K283,UIR!$A$2:$P$21,5,FALSE),"")&lt;&gt;""),"Data is Missing.",""))</f>
        <v/>
      </c>
      <c r="Q283" s="194" t="str">
        <f>IF(B283="","",IF(AND(Input!L282="",IFERROR(VLOOKUP(K283,UIR!$A$2:$P$21,6,FALSE),"")&lt;&gt;""),"Data is Missing.",""))</f>
        <v/>
      </c>
      <c r="R283" s="194" t="str">
        <f>IF(B283="","",IF(AND(Input!M282="",IFERROR(VLOOKUP(K283,UIR!$A$2:$P$21,7,FALSE),"")&lt;&gt;""),"Data is Missing.",""))</f>
        <v/>
      </c>
      <c r="S283" s="194" t="str">
        <f>IF(B283="","",IF(AND(Input!P282="",IFERROR(VLOOKUP(K283,UIR!$A$2:$P$21,8,FALSE),"")&lt;&gt;""),"Data is Missing.",""))</f>
        <v/>
      </c>
      <c r="T283" s="194" t="str">
        <f>IF(B283="","",IF(AND(Input!Q282="",IFERROR(VLOOKUP(K283,UIR!$A$2:$P$21,9,FALSE),"")&lt;&gt;""),"Data is Missing.",""))</f>
        <v/>
      </c>
      <c r="U283" s="194"/>
      <c r="V283" s="194" t="str">
        <f>IF(B283="","",IF(AND(Input!S282="",IFERROR(VLOOKUP(K283,UIR!$A$2:$P$21,11,FALSE),"")&lt;&gt;""),"Data is Missing.",""))</f>
        <v/>
      </c>
      <c r="W283" s="194" t="str">
        <f>IF(B283="","",IF(AND(Input!T282="",IFERROR(VLOOKUP(K283,UIR!$A$2:$P$21,12,FALSE),"")&lt;&gt;""),"Data is Missing.",""))</f>
        <v/>
      </c>
      <c r="X283" s="194" t="str">
        <f>IF(B283="","",IF(AND(Input!V282="",IFERROR(VLOOKUP(K283,UIR!$A$2:$P$21,13,FALSE),"")&lt;&gt;""),"Data is Missing.",""))</f>
        <v/>
      </c>
      <c r="Y283" s="194" t="str">
        <f>IF(B283="","",IF(AND(Input!W282="",IFERROR(VLOOKUP(K283,UIR!$A$2:$P$21,14,FALSE),"")&lt;&gt;""),"Data is Missing.",""))</f>
        <v/>
      </c>
      <c r="Z283" s="194" t="str">
        <f>IF(B283="","",IF(AND(Input!X282="",IFERROR(VLOOKUP(K283,UIR!$A$2:$P$21,15,FALSE),"")&lt;&gt;""),"Data is Missing.",""))</f>
        <v/>
      </c>
      <c r="AA283" s="195" t="str">
        <f>IF(B283="","",IF(AND(Input!Y282="",IFERROR(VLOOKUP(K283,UIR!$A$2:$P$21,16,FALSE),"")&lt;&gt;""),"Data is Missing.",""))</f>
        <v/>
      </c>
      <c r="AC283" s="202" t="str">
        <f>IF(ISERROR(IF(Input!D282="","",IF(ISERROR(VLOOKUP(Input!D282,'Measure List'!$A$2:$A$30000,1,0)),"Invalid RefNo",""))),"",IF(Input!D282="","",IF(ISERROR(VLOOKUP(Input!D282,'Measure List'!$A$2:$A$30000,1,0)),"Invalid RefNo","")))</f>
        <v/>
      </c>
      <c r="AD283" s="156"/>
      <c r="AE283" s="156"/>
      <c r="AF283" s="156"/>
      <c r="AG283" s="156"/>
      <c r="AH283" s="156"/>
      <c r="AI283" s="156"/>
      <c r="AJ283" s="156"/>
      <c r="AK283" s="156"/>
      <c r="AL283" s="203" t="str">
        <f>IF(COUNTIF(Dropdowns!$K$2:$K$7,Input!S282)&gt;0,"",IF(Input!S282="","","Invalid Type"))</f>
        <v/>
      </c>
      <c r="AN283" s="204" t="str">
        <f>IF(Input!C282="","",IF(ISNUMBER(VALUE(Input!C282)),"","Needs to be a number."))</f>
        <v/>
      </c>
      <c r="AO283" s="205" t="str">
        <f>IF(Input!E282="","",IF(ISNUMBER(VALUE(Input!E282)),"","Needs to be a number."))</f>
        <v/>
      </c>
      <c r="AP283" s="205" t="str">
        <f>IF(Input!N282="","",IF(ISNUMBER(VALUE(Input!N282)),"","Needs to be a number."))</f>
        <v/>
      </c>
      <c r="AQ283" s="205" t="str">
        <f>IF(Input!O282="","",IF(ISNUMBER(VALUE(Input!O282)),"","Needs to be a number."))</f>
        <v/>
      </c>
      <c r="AR283" s="205" t="str">
        <f>IF(Input!V282="","",IF(ISNUMBER(VALUE(Input!V282)),"","Needs to be a number."))</f>
        <v/>
      </c>
      <c r="AS283" s="205" t="str">
        <f>IF(Input!W282="","",IF(ISNUMBER(VALUE(Input!W282)),"","Needs to be a number."))</f>
        <v/>
      </c>
      <c r="AT283" s="205" t="str">
        <f>IF(Input!X282="","",IF(ISNUMBER(VALUE(Input!X282)),"","Needs to be a number."))</f>
        <v/>
      </c>
      <c r="AU283" s="206" t="str">
        <f>IF(Input!Y282="","",IF(ISNUMBER(VALUE(Input!Y282)),"","Needs to be a number."))</f>
        <v/>
      </c>
      <c r="AV283" s="207"/>
      <c r="AW283" s="259" t="str">
        <f>IF(OR(VALUE(Input!C282)&lt;0,VALUE(Input!C282)&gt;100), "Invalid EEI %","")</f>
        <v/>
      </c>
      <c r="AX283" s="207"/>
      <c r="AY283" s="278" t="str">
        <f>IF(Input!E282="","",IF(VALUE(Input!E282)=0,"Do not enter 0.",""))</f>
        <v/>
      </c>
    </row>
    <row r="284" spans="2:51" x14ac:dyDescent="0.3">
      <c r="B284" s="188" t="str">
        <f>Input!A283</f>
        <v/>
      </c>
      <c r="C284" s="189" t="str">
        <f>IF(ISERROR(IF(AND(Input!$A283="",SUMPRODUCT(--(LEN(Input!$A284:'Input'!$A$1006)&gt;0))&lt;&gt;0),"Row is skipped.",IF(AND(Input!$A283="",Input!$A284=""),"", IF(Input!B283="","Data is missing.","")))),"",IF(AND(Input!$A283="",SUMPRODUCT(--(LEN(Input!$A284:'Input'!$A$1006)&gt;0))&lt;&gt;0),"Row is skipped.",IF(AND(Input!$A283="",Input!$A284=""),"", IF(Input!B283="","Data is missing.",""))))</f>
        <v/>
      </c>
      <c r="D284" s="189" t="str">
        <f>IF(ISERROR(IF(AND(Input!$A283="",SUMPRODUCT(--(LEN(Input!$A284:'Input'!$A$1006)&gt;0))&lt;&gt;0),"Row is skipped.",IF(AND(Input!$A283="",Input!$A284=""),"", IF(Input!C283="","Data is missing.","")))),"",IF(AND(Input!$A283="",SUMPRODUCT(--(LEN(Input!$A284:'Input'!$A$1006)&gt;0))&lt;&gt;0),"Row is skipped.",IF(AND(Input!$A283="",Input!$A284=""),"", IF(Input!C283="","Data is missing.",""))))</f>
        <v/>
      </c>
      <c r="E284" s="189" t="str">
        <f>IF(ISERROR(IF(AND(Input!$A283="",SUMPRODUCT(--(LEN(Input!$A284:'Input'!$A$1006)&gt;0))&lt;&gt;0),"Row is skipped.",IF(AND(Input!$A283="",Input!$A284=""),"", IF(Input!D283="","Data is missing.","")))),"",IF(AND(Input!$A283="",SUMPRODUCT(--(LEN(Input!$A284:'Input'!$A$1006)&gt;0))&lt;&gt;0),"Row is skipped.",IF(AND(Input!$A283="",Input!$A284=""),"", IF(Input!D283="","Data is missing.",""))))</f>
        <v/>
      </c>
      <c r="F284" s="189" t="str">
        <f>IF(ISERROR(IF(AND(Input!$A283="",SUMPRODUCT(--(LEN(Input!$A284:'Input'!$A$1006)&gt;0))&lt;&gt;0),"Row is skipped.",IF(AND(Input!$A283="",Input!$A284=""),"", IF(Input!E283="","Data is missing.","")))),"",IF(AND(Input!$A283="",SUMPRODUCT(--(LEN(Input!$A284:'Input'!$A$1006)&gt;0))&lt;&gt;0),"Row is skipped.",IF(AND(Input!$A283="",Input!$A284=""),"", IF(Input!E283="","Data is missing.",""))))</f>
        <v/>
      </c>
      <c r="G284" s="189" t="str">
        <f>IF(ISERROR(IF(AND(Input!$A283="",SUMPRODUCT(--(LEN(Input!$A284:'Input'!$A$1006)&gt;0))&lt;&gt;0),"Row is skipped.",IF(AND(Input!$A283="",Input!$A284=""),"", IF(Input!F283="","Data is missing.","")))),"",IF(AND(Input!$A283="",SUMPRODUCT(--(LEN(Input!$A284:'Input'!$A$1006)&gt;0))&lt;&gt;0),"Row is skipped.",IF(AND(Input!$A283="",Input!$A284=""),"", IF(Input!F283="","Data is missing.",""))))</f>
        <v/>
      </c>
      <c r="H284" s="190" t="str">
        <f>IF(ISERROR(IF(AND(Input!$A283="",SUMPRODUCT(--(LEN(Input!$A284:'Input'!$A$1006)&gt;0))&lt;&gt;0),"Row is skipped.",IF(AND(Input!$A283="",Input!$A284=""),"", IF(Input!G283="","Data is missing.","")))),"",IF(AND(Input!$A283="",SUMPRODUCT(--(LEN(Input!$A284:'Input'!$A$1006)&gt;0))&lt;&gt;0),"Row is skipped.",IF(AND(Input!$A283="",Input!$A284=""),"", IF(Input!G283="","Data is missing.",""))))</f>
        <v/>
      </c>
      <c r="I284" s="156"/>
      <c r="J284" s="191" t="str">
        <f>IFERROR(VLOOKUP(VLOOKUP(Input!$D283,'Measure List'!$A:$AN,40,FALSE),UIR!$A$1:$Q$27,17,FALSE),"")</f>
        <v/>
      </c>
      <c r="K284" s="192" t="str">
        <f>IFERROR(VLOOKUP(Input!$D283,'Measure List'!$A:$AN,40,FALSE),"")</f>
        <v/>
      </c>
      <c r="L284" s="156"/>
      <c r="M284" s="193" t="str">
        <f>IF(B284="","",IF(AND(Input!H283="",IFERROR(VLOOKUP(K284,UIR!$A$2:$P$21,2,FALSE),"")&lt;&gt;""),"Data is Missing.",""))</f>
        <v/>
      </c>
      <c r="N284" s="194" t="str">
        <f>IF(B284="","",IF(AND(Input!I283="",IFERROR(VLOOKUP(K284,UIR!$A$2:$P$21,3,FALSE),"")&lt;&gt;""),"Data is Missing.",""))</f>
        <v/>
      </c>
      <c r="O284" s="194" t="str">
        <f>IF(B284="","",IF(AND(Input!J283="",IFERROR(VLOOKUP(K284,UIR!$A$2:$P$21,4,FALSE),"")&lt;&gt;""),"Data is Missing.",""))</f>
        <v/>
      </c>
      <c r="P284" s="194" t="str">
        <f>IF(B284="","",IF(AND(Input!K283="",IFERROR(VLOOKUP(K284,UIR!$A$2:$P$21,5,FALSE),"")&lt;&gt;""),"Data is Missing.",""))</f>
        <v/>
      </c>
      <c r="Q284" s="194" t="str">
        <f>IF(B284="","",IF(AND(Input!L283="",IFERROR(VLOOKUP(K284,UIR!$A$2:$P$21,6,FALSE),"")&lt;&gt;""),"Data is Missing.",""))</f>
        <v/>
      </c>
      <c r="R284" s="194" t="str">
        <f>IF(B284="","",IF(AND(Input!M283="",IFERROR(VLOOKUP(K284,UIR!$A$2:$P$21,7,FALSE),"")&lt;&gt;""),"Data is Missing.",""))</f>
        <v/>
      </c>
      <c r="S284" s="194" t="str">
        <f>IF(B284="","",IF(AND(Input!P283="",IFERROR(VLOOKUP(K284,UIR!$A$2:$P$21,8,FALSE),"")&lt;&gt;""),"Data is Missing.",""))</f>
        <v/>
      </c>
      <c r="T284" s="194" t="str">
        <f>IF(B284="","",IF(AND(Input!Q283="",IFERROR(VLOOKUP(K284,UIR!$A$2:$P$21,9,FALSE),"")&lt;&gt;""),"Data is Missing.",""))</f>
        <v/>
      </c>
      <c r="U284" s="194"/>
      <c r="V284" s="194" t="str">
        <f>IF(B284="","",IF(AND(Input!S283="",IFERROR(VLOOKUP(K284,UIR!$A$2:$P$21,11,FALSE),"")&lt;&gt;""),"Data is Missing.",""))</f>
        <v/>
      </c>
      <c r="W284" s="194" t="str">
        <f>IF(B284="","",IF(AND(Input!T283="",IFERROR(VLOOKUP(K284,UIR!$A$2:$P$21,12,FALSE),"")&lt;&gt;""),"Data is Missing.",""))</f>
        <v/>
      </c>
      <c r="X284" s="194" t="str">
        <f>IF(B284="","",IF(AND(Input!V283="",IFERROR(VLOOKUP(K284,UIR!$A$2:$P$21,13,FALSE),"")&lt;&gt;""),"Data is Missing.",""))</f>
        <v/>
      </c>
      <c r="Y284" s="194" t="str">
        <f>IF(B284="","",IF(AND(Input!W283="",IFERROR(VLOOKUP(K284,UIR!$A$2:$P$21,14,FALSE),"")&lt;&gt;""),"Data is Missing.",""))</f>
        <v/>
      </c>
      <c r="Z284" s="194" t="str">
        <f>IF(B284="","",IF(AND(Input!X283="",IFERROR(VLOOKUP(K284,UIR!$A$2:$P$21,15,FALSE),"")&lt;&gt;""),"Data is Missing.",""))</f>
        <v/>
      </c>
      <c r="AA284" s="195" t="str">
        <f>IF(B284="","",IF(AND(Input!Y283="",IFERROR(VLOOKUP(K284,UIR!$A$2:$P$21,16,FALSE),"")&lt;&gt;""),"Data is Missing.",""))</f>
        <v/>
      </c>
      <c r="AC284" s="202" t="str">
        <f>IF(ISERROR(IF(Input!D283="","",IF(ISERROR(VLOOKUP(Input!D283,'Measure List'!$A$2:$A$30000,1,0)),"Invalid RefNo",""))),"",IF(Input!D283="","",IF(ISERROR(VLOOKUP(Input!D283,'Measure List'!$A$2:$A$30000,1,0)),"Invalid RefNo","")))</f>
        <v/>
      </c>
      <c r="AD284" s="156"/>
      <c r="AE284" s="156"/>
      <c r="AF284" s="156"/>
      <c r="AG284" s="156"/>
      <c r="AH284" s="156"/>
      <c r="AI284" s="156"/>
      <c r="AJ284" s="156"/>
      <c r="AK284" s="156"/>
      <c r="AL284" s="203" t="str">
        <f>IF(COUNTIF(Dropdowns!$K$2:$K$7,Input!S283)&gt;0,"",IF(Input!S283="","","Invalid Type"))</f>
        <v/>
      </c>
      <c r="AN284" s="204" t="str">
        <f>IF(Input!C283="","",IF(ISNUMBER(VALUE(Input!C283)),"","Needs to be a number."))</f>
        <v/>
      </c>
      <c r="AO284" s="205" t="str">
        <f>IF(Input!E283="","",IF(ISNUMBER(VALUE(Input!E283)),"","Needs to be a number."))</f>
        <v/>
      </c>
      <c r="AP284" s="205" t="str">
        <f>IF(Input!N283="","",IF(ISNUMBER(VALUE(Input!N283)),"","Needs to be a number."))</f>
        <v/>
      </c>
      <c r="AQ284" s="205" t="str">
        <f>IF(Input!O283="","",IF(ISNUMBER(VALUE(Input!O283)),"","Needs to be a number."))</f>
        <v/>
      </c>
      <c r="AR284" s="205" t="str">
        <f>IF(Input!V283="","",IF(ISNUMBER(VALUE(Input!V283)),"","Needs to be a number."))</f>
        <v/>
      </c>
      <c r="AS284" s="205" t="str">
        <f>IF(Input!W283="","",IF(ISNUMBER(VALUE(Input!W283)),"","Needs to be a number."))</f>
        <v/>
      </c>
      <c r="AT284" s="205" t="str">
        <f>IF(Input!X283="","",IF(ISNUMBER(VALUE(Input!X283)),"","Needs to be a number."))</f>
        <v/>
      </c>
      <c r="AU284" s="206" t="str">
        <f>IF(Input!Y283="","",IF(ISNUMBER(VALUE(Input!Y283)),"","Needs to be a number."))</f>
        <v/>
      </c>
      <c r="AV284" s="207"/>
      <c r="AW284" s="259" t="str">
        <f>IF(OR(VALUE(Input!C283)&lt;0,VALUE(Input!C283)&gt;100), "Invalid EEI %","")</f>
        <v/>
      </c>
      <c r="AX284" s="207"/>
      <c r="AY284" s="278" t="str">
        <f>IF(Input!E283="","",IF(VALUE(Input!E283)=0,"Do not enter 0.",""))</f>
        <v/>
      </c>
    </row>
    <row r="285" spans="2:51" x14ac:dyDescent="0.3">
      <c r="B285" s="188" t="str">
        <f>Input!A284</f>
        <v/>
      </c>
      <c r="C285" s="189" t="str">
        <f>IF(ISERROR(IF(AND(Input!$A284="",SUMPRODUCT(--(LEN(Input!$A285:'Input'!$A$1006)&gt;0))&lt;&gt;0),"Row is skipped.",IF(AND(Input!$A284="",Input!$A285=""),"", IF(Input!B284="","Data is missing.","")))),"",IF(AND(Input!$A284="",SUMPRODUCT(--(LEN(Input!$A285:'Input'!$A$1006)&gt;0))&lt;&gt;0),"Row is skipped.",IF(AND(Input!$A284="",Input!$A285=""),"", IF(Input!B284="","Data is missing.",""))))</f>
        <v/>
      </c>
      <c r="D285" s="189" t="str">
        <f>IF(ISERROR(IF(AND(Input!$A284="",SUMPRODUCT(--(LEN(Input!$A285:'Input'!$A$1006)&gt;0))&lt;&gt;0),"Row is skipped.",IF(AND(Input!$A284="",Input!$A285=""),"", IF(Input!C284="","Data is missing.","")))),"",IF(AND(Input!$A284="",SUMPRODUCT(--(LEN(Input!$A285:'Input'!$A$1006)&gt;0))&lt;&gt;0),"Row is skipped.",IF(AND(Input!$A284="",Input!$A285=""),"", IF(Input!C284="","Data is missing.",""))))</f>
        <v/>
      </c>
      <c r="E285" s="189" t="str">
        <f>IF(ISERROR(IF(AND(Input!$A284="",SUMPRODUCT(--(LEN(Input!$A285:'Input'!$A$1006)&gt;0))&lt;&gt;0),"Row is skipped.",IF(AND(Input!$A284="",Input!$A285=""),"", IF(Input!D284="","Data is missing.","")))),"",IF(AND(Input!$A284="",SUMPRODUCT(--(LEN(Input!$A285:'Input'!$A$1006)&gt;0))&lt;&gt;0),"Row is skipped.",IF(AND(Input!$A284="",Input!$A285=""),"", IF(Input!D284="","Data is missing.",""))))</f>
        <v/>
      </c>
      <c r="F285" s="189" t="str">
        <f>IF(ISERROR(IF(AND(Input!$A284="",SUMPRODUCT(--(LEN(Input!$A285:'Input'!$A$1006)&gt;0))&lt;&gt;0),"Row is skipped.",IF(AND(Input!$A284="",Input!$A285=""),"", IF(Input!E284="","Data is missing.","")))),"",IF(AND(Input!$A284="",SUMPRODUCT(--(LEN(Input!$A285:'Input'!$A$1006)&gt;0))&lt;&gt;0),"Row is skipped.",IF(AND(Input!$A284="",Input!$A285=""),"", IF(Input!E284="","Data is missing.",""))))</f>
        <v/>
      </c>
      <c r="G285" s="189" t="str">
        <f>IF(ISERROR(IF(AND(Input!$A284="",SUMPRODUCT(--(LEN(Input!$A285:'Input'!$A$1006)&gt;0))&lt;&gt;0),"Row is skipped.",IF(AND(Input!$A284="",Input!$A285=""),"", IF(Input!F284="","Data is missing.","")))),"",IF(AND(Input!$A284="",SUMPRODUCT(--(LEN(Input!$A285:'Input'!$A$1006)&gt;0))&lt;&gt;0),"Row is skipped.",IF(AND(Input!$A284="",Input!$A285=""),"", IF(Input!F284="","Data is missing.",""))))</f>
        <v/>
      </c>
      <c r="H285" s="190" t="str">
        <f>IF(ISERROR(IF(AND(Input!$A284="",SUMPRODUCT(--(LEN(Input!$A285:'Input'!$A$1006)&gt;0))&lt;&gt;0),"Row is skipped.",IF(AND(Input!$A284="",Input!$A285=""),"", IF(Input!G284="","Data is missing.","")))),"",IF(AND(Input!$A284="",SUMPRODUCT(--(LEN(Input!$A285:'Input'!$A$1006)&gt;0))&lt;&gt;0),"Row is skipped.",IF(AND(Input!$A284="",Input!$A285=""),"", IF(Input!G284="","Data is missing.",""))))</f>
        <v/>
      </c>
      <c r="I285" s="156"/>
      <c r="J285" s="191" t="str">
        <f>IFERROR(VLOOKUP(VLOOKUP(Input!$D284,'Measure List'!$A:$AN,40,FALSE),UIR!$A$1:$Q$27,17,FALSE),"")</f>
        <v/>
      </c>
      <c r="K285" s="192" t="str">
        <f>IFERROR(VLOOKUP(Input!$D284,'Measure List'!$A:$AN,40,FALSE),"")</f>
        <v/>
      </c>
      <c r="L285" s="156"/>
      <c r="M285" s="193" t="str">
        <f>IF(B285="","",IF(AND(Input!H284="",IFERROR(VLOOKUP(K285,UIR!$A$2:$P$21,2,FALSE),"")&lt;&gt;""),"Data is Missing.",""))</f>
        <v/>
      </c>
      <c r="N285" s="194" t="str">
        <f>IF(B285="","",IF(AND(Input!I284="",IFERROR(VLOOKUP(K285,UIR!$A$2:$P$21,3,FALSE),"")&lt;&gt;""),"Data is Missing.",""))</f>
        <v/>
      </c>
      <c r="O285" s="194" t="str">
        <f>IF(B285="","",IF(AND(Input!J284="",IFERROR(VLOOKUP(K285,UIR!$A$2:$P$21,4,FALSE),"")&lt;&gt;""),"Data is Missing.",""))</f>
        <v/>
      </c>
      <c r="P285" s="194" t="str">
        <f>IF(B285="","",IF(AND(Input!K284="",IFERROR(VLOOKUP(K285,UIR!$A$2:$P$21,5,FALSE),"")&lt;&gt;""),"Data is Missing.",""))</f>
        <v/>
      </c>
      <c r="Q285" s="194" t="str">
        <f>IF(B285="","",IF(AND(Input!L284="",IFERROR(VLOOKUP(K285,UIR!$A$2:$P$21,6,FALSE),"")&lt;&gt;""),"Data is Missing.",""))</f>
        <v/>
      </c>
      <c r="R285" s="194" t="str">
        <f>IF(B285="","",IF(AND(Input!M284="",IFERROR(VLOOKUP(K285,UIR!$A$2:$P$21,7,FALSE),"")&lt;&gt;""),"Data is Missing.",""))</f>
        <v/>
      </c>
      <c r="S285" s="194" t="str">
        <f>IF(B285="","",IF(AND(Input!P284="",IFERROR(VLOOKUP(K285,UIR!$A$2:$P$21,8,FALSE),"")&lt;&gt;""),"Data is Missing.",""))</f>
        <v/>
      </c>
      <c r="T285" s="194" t="str">
        <f>IF(B285="","",IF(AND(Input!Q284="",IFERROR(VLOOKUP(K285,UIR!$A$2:$P$21,9,FALSE),"")&lt;&gt;""),"Data is Missing.",""))</f>
        <v/>
      </c>
      <c r="U285" s="194"/>
      <c r="V285" s="194" t="str">
        <f>IF(B285="","",IF(AND(Input!S284="",IFERROR(VLOOKUP(K285,UIR!$A$2:$P$21,11,FALSE),"")&lt;&gt;""),"Data is Missing.",""))</f>
        <v/>
      </c>
      <c r="W285" s="194" t="str">
        <f>IF(B285="","",IF(AND(Input!T284="",IFERROR(VLOOKUP(K285,UIR!$A$2:$P$21,12,FALSE),"")&lt;&gt;""),"Data is Missing.",""))</f>
        <v/>
      </c>
      <c r="X285" s="194" t="str">
        <f>IF(B285="","",IF(AND(Input!V284="",IFERROR(VLOOKUP(K285,UIR!$A$2:$P$21,13,FALSE),"")&lt;&gt;""),"Data is Missing.",""))</f>
        <v/>
      </c>
      <c r="Y285" s="194" t="str">
        <f>IF(B285="","",IF(AND(Input!W284="",IFERROR(VLOOKUP(K285,UIR!$A$2:$P$21,14,FALSE),"")&lt;&gt;""),"Data is Missing.",""))</f>
        <v/>
      </c>
      <c r="Z285" s="194" t="str">
        <f>IF(B285="","",IF(AND(Input!X284="",IFERROR(VLOOKUP(K285,UIR!$A$2:$P$21,15,FALSE),"")&lt;&gt;""),"Data is Missing.",""))</f>
        <v/>
      </c>
      <c r="AA285" s="195" t="str">
        <f>IF(B285="","",IF(AND(Input!Y284="",IFERROR(VLOOKUP(K285,UIR!$A$2:$P$21,16,FALSE),"")&lt;&gt;""),"Data is Missing.",""))</f>
        <v/>
      </c>
      <c r="AC285" s="202" t="str">
        <f>IF(ISERROR(IF(Input!D284="","",IF(ISERROR(VLOOKUP(Input!D284,'Measure List'!$A$2:$A$30000,1,0)),"Invalid RefNo",""))),"",IF(Input!D284="","",IF(ISERROR(VLOOKUP(Input!D284,'Measure List'!$A$2:$A$30000,1,0)),"Invalid RefNo","")))</f>
        <v/>
      </c>
      <c r="AD285" s="156"/>
      <c r="AE285" s="156"/>
      <c r="AF285" s="156"/>
      <c r="AG285" s="156"/>
      <c r="AH285" s="156"/>
      <c r="AI285" s="156"/>
      <c r="AJ285" s="156"/>
      <c r="AK285" s="156"/>
      <c r="AL285" s="203" t="str">
        <f>IF(COUNTIF(Dropdowns!$K$2:$K$7,Input!S284)&gt;0,"",IF(Input!S284="","","Invalid Type"))</f>
        <v/>
      </c>
      <c r="AN285" s="204" t="str">
        <f>IF(Input!C284="","",IF(ISNUMBER(VALUE(Input!C284)),"","Needs to be a number."))</f>
        <v/>
      </c>
      <c r="AO285" s="205" t="str">
        <f>IF(Input!E284="","",IF(ISNUMBER(VALUE(Input!E284)),"","Needs to be a number."))</f>
        <v/>
      </c>
      <c r="AP285" s="205" t="str">
        <f>IF(Input!N284="","",IF(ISNUMBER(VALUE(Input!N284)),"","Needs to be a number."))</f>
        <v/>
      </c>
      <c r="AQ285" s="205" t="str">
        <f>IF(Input!O284="","",IF(ISNUMBER(VALUE(Input!O284)),"","Needs to be a number."))</f>
        <v/>
      </c>
      <c r="AR285" s="205" t="str">
        <f>IF(Input!V284="","",IF(ISNUMBER(VALUE(Input!V284)),"","Needs to be a number."))</f>
        <v/>
      </c>
      <c r="AS285" s="205" t="str">
        <f>IF(Input!W284="","",IF(ISNUMBER(VALUE(Input!W284)),"","Needs to be a number."))</f>
        <v/>
      </c>
      <c r="AT285" s="205" t="str">
        <f>IF(Input!X284="","",IF(ISNUMBER(VALUE(Input!X284)),"","Needs to be a number."))</f>
        <v/>
      </c>
      <c r="AU285" s="206" t="str">
        <f>IF(Input!Y284="","",IF(ISNUMBER(VALUE(Input!Y284)),"","Needs to be a number."))</f>
        <v/>
      </c>
      <c r="AV285" s="207"/>
      <c r="AW285" s="259" t="str">
        <f>IF(OR(VALUE(Input!C284)&lt;0,VALUE(Input!C284)&gt;100), "Invalid EEI %","")</f>
        <v/>
      </c>
      <c r="AX285" s="207"/>
      <c r="AY285" s="278" t="str">
        <f>IF(Input!E284="","",IF(VALUE(Input!E284)=0,"Do not enter 0.",""))</f>
        <v/>
      </c>
    </row>
    <row r="286" spans="2:51" x14ac:dyDescent="0.3">
      <c r="B286" s="188" t="str">
        <f>Input!A285</f>
        <v/>
      </c>
      <c r="C286" s="189" t="str">
        <f>IF(ISERROR(IF(AND(Input!$A285="",SUMPRODUCT(--(LEN(Input!$A286:'Input'!$A$1006)&gt;0))&lt;&gt;0),"Row is skipped.",IF(AND(Input!$A285="",Input!$A286=""),"", IF(Input!B285="","Data is missing.","")))),"",IF(AND(Input!$A285="",SUMPRODUCT(--(LEN(Input!$A286:'Input'!$A$1006)&gt;0))&lt;&gt;0),"Row is skipped.",IF(AND(Input!$A285="",Input!$A286=""),"", IF(Input!B285="","Data is missing.",""))))</f>
        <v/>
      </c>
      <c r="D286" s="189" t="str">
        <f>IF(ISERROR(IF(AND(Input!$A285="",SUMPRODUCT(--(LEN(Input!$A286:'Input'!$A$1006)&gt;0))&lt;&gt;0),"Row is skipped.",IF(AND(Input!$A285="",Input!$A286=""),"", IF(Input!C285="","Data is missing.","")))),"",IF(AND(Input!$A285="",SUMPRODUCT(--(LEN(Input!$A286:'Input'!$A$1006)&gt;0))&lt;&gt;0),"Row is skipped.",IF(AND(Input!$A285="",Input!$A286=""),"", IF(Input!C285="","Data is missing.",""))))</f>
        <v/>
      </c>
      <c r="E286" s="189" t="str">
        <f>IF(ISERROR(IF(AND(Input!$A285="",SUMPRODUCT(--(LEN(Input!$A286:'Input'!$A$1006)&gt;0))&lt;&gt;0),"Row is skipped.",IF(AND(Input!$A285="",Input!$A286=""),"", IF(Input!D285="","Data is missing.","")))),"",IF(AND(Input!$A285="",SUMPRODUCT(--(LEN(Input!$A286:'Input'!$A$1006)&gt;0))&lt;&gt;0),"Row is skipped.",IF(AND(Input!$A285="",Input!$A286=""),"", IF(Input!D285="","Data is missing.",""))))</f>
        <v/>
      </c>
      <c r="F286" s="189" t="str">
        <f>IF(ISERROR(IF(AND(Input!$A285="",SUMPRODUCT(--(LEN(Input!$A286:'Input'!$A$1006)&gt;0))&lt;&gt;0),"Row is skipped.",IF(AND(Input!$A285="",Input!$A286=""),"", IF(Input!E285="","Data is missing.","")))),"",IF(AND(Input!$A285="",SUMPRODUCT(--(LEN(Input!$A286:'Input'!$A$1006)&gt;0))&lt;&gt;0),"Row is skipped.",IF(AND(Input!$A285="",Input!$A286=""),"", IF(Input!E285="","Data is missing.",""))))</f>
        <v/>
      </c>
      <c r="G286" s="189" t="str">
        <f>IF(ISERROR(IF(AND(Input!$A285="",SUMPRODUCT(--(LEN(Input!$A286:'Input'!$A$1006)&gt;0))&lt;&gt;0),"Row is skipped.",IF(AND(Input!$A285="",Input!$A286=""),"", IF(Input!F285="","Data is missing.","")))),"",IF(AND(Input!$A285="",SUMPRODUCT(--(LEN(Input!$A286:'Input'!$A$1006)&gt;0))&lt;&gt;0),"Row is skipped.",IF(AND(Input!$A285="",Input!$A286=""),"", IF(Input!F285="","Data is missing.",""))))</f>
        <v/>
      </c>
      <c r="H286" s="190" t="str">
        <f>IF(ISERROR(IF(AND(Input!$A285="",SUMPRODUCT(--(LEN(Input!$A286:'Input'!$A$1006)&gt;0))&lt;&gt;0),"Row is skipped.",IF(AND(Input!$A285="",Input!$A286=""),"", IF(Input!G285="","Data is missing.","")))),"",IF(AND(Input!$A285="",SUMPRODUCT(--(LEN(Input!$A286:'Input'!$A$1006)&gt;0))&lt;&gt;0),"Row is skipped.",IF(AND(Input!$A285="",Input!$A286=""),"", IF(Input!G285="","Data is missing.",""))))</f>
        <v/>
      </c>
      <c r="I286" s="156"/>
      <c r="J286" s="191" t="str">
        <f>IFERROR(VLOOKUP(VLOOKUP(Input!$D285,'Measure List'!$A:$AN,40,FALSE),UIR!$A$1:$Q$27,17,FALSE),"")</f>
        <v/>
      </c>
      <c r="K286" s="192" t="str">
        <f>IFERROR(VLOOKUP(Input!$D285,'Measure List'!$A:$AN,40,FALSE),"")</f>
        <v/>
      </c>
      <c r="L286" s="156"/>
      <c r="M286" s="193" t="str">
        <f>IF(B286="","",IF(AND(Input!H285="",IFERROR(VLOOKUP(K286,UIR!$A$2:$P$21,2,FALSE),"")&lt;&gt;""),"Data is Missing.",""))</f>
        <v/>
      </c>
      <c r="N286" s="194" t="str">
        <f>IF(B286="","",IF(AND(Input!I285="",IFERROR(VLOOKUP(K286,UIR!$A$2:$P$21,3,FALSE),"")&lt;&gt;""),"Data is Missing.",""))</f>
        <v/>
      </c>
      <c r="O286" s="194" t="str">
        <f>IF(B286="","",IF(AND(Input!J285="",IFERROR(VLOOKUP(K286,UIR!$A$2:$P$21,4,FALSE),"")&lt;&gt;""),"Data is Missing.",""))</f>
        <v/>
      </c>
      <c r="P286" s="194" t="str">
        <f>IF(B286="","",IF(AND(Input!K285="",IFERROR(VLOOKUP(K286,UIR!$A$2:$P$21,5,FALSE),"")&lt;&gt;""),"Data is Missing.",""))</f>
        <v/>
      </c>
      <c r="Q286" s="194" t="str">
        <f>IF(B286="","",IF(AND(Input!L285="",IFERROR(VLOOKUP(K286,UIR!$A$2:$P$21,6,FALSE),"")&lt;&gt;""),"Data is Missing.",""))</f>
        <v/>
      </c>
      <c r="R286" s="194" t="str">
        <f>IF(B286="","",IF(AND(Input!M285="",IFERROR(VLOOKUP(K286,UIR!$A$2:$P$21,7,FALSE),"")&lt;&gt;""),"Data is Missing.",""))</f>
        <v/>
      </c>
      <c r="S286" s="194" t="str">
        <f>IF(B286="","",IF(AND(Input!P285="",IFERROR(VLOOKUP(K286,UIR!$A$2:$P$21,8,FALSE),"")&lt;&gt;""),"Data is Missing.",""))</f>
        <v/>
      </c>
      <c r="T286" s="194" t="str">
        <f>IF(B286="","",IF(AND(Input!Q285="",IFERROR(VLOOKUP(K286,UIR!$A$2:$P$21,9,FALSE),"")&lt;&gt;""),"Data is Missing.",""))</f>
        <v/>
      </c>
      <c r="U286" s="194"/>
      <c r="V286" s="194" t="str">
        <f>IF(B286="","",IF(AND(Input!S285="",IFERROR(VLOOKUP(K286,UIR!$A$2:$P$21,11,FALSE),"")&lt;&gt;""),"Data is Missing.",""))</f>
        <v/>
      </c>
      <c r="W286" s="194" t="str">
        <f>IF(B286="","",IF(AND(Input!T285="",IFERROR(VLOOKUP(K286,UIR!$A$2:$P$21,12,FALSE),"")&lt;&gt;""),"Data is Missing.",""))</f>
        <v/>
      </c>
      <c r="X286" s="194" t="str">
        <f>IF(B286="","",IF(AND(Input!V285="",IFERROR(VLOOKUP(K286,UIR!$A$2:$P$21,13,FALSE),"")&lt;&gt;""),"Data is Missing.",""))</f>
        <v/>
      </c>
      <c r="Y286" s="194" t="str">
        <f>IF(B286="","",IF(AND(Input!W285="",IFERROR(VLOOKUP(K286,UIR!$A$2:$P$21,14,FALSE),"")&lt;&gt;""),"Data is Missing.",""))</f>
        <v/>
      </c>
      <c r="Z286" s="194" t="str">
        <f>IF(B286="","",IF(AND(Input!X285="",IFERROR(VLOOKUP(K286,UIR!$A$2:$P$21,15,FALSE),"")&lt;&gt;""),"Data is Missing.",""))</f>
        <v/>
      </c>
      <c r="AA286" s="195" t="str">
        <f>IF(B286="","",IF(AND(Input!Y285="",IFERROR(VLOOKUP(K286,UIR!$A$2:$P$21,16,FALSE),"")&lt;&gt;""),"Data is Missing.",""))</f>
        <v/>
      </c>
      <c r="AC286" s="202" t="str">
        <f>IF(ISERROR(IF(Input!D285="","",IF(ISERROR(VLOOKUP(Input!D285,'Measure List'!$A$2:$A$30000,1,0)),"Invalid RefNo",""))),"",IF(Input!D285="","",IF(ISERROR(VLOOKUP(Input!D285,'Measure List'!$A$2:$A$30000,1,0)),"Invalid RefNo","")))</f>
        <v/>
      </c>
      <c r="AD286" s="156"/>
      <c r="AE286" s="156"/>
      <c r="AF286" s="156"/>
      <c r="AG286" s="156"/>
      <c r="AH286" s="156"/>
      <c r="AI286" s="156"/>
      <c r="AJ286" s="156"/>
      <c r="AK286" s="156"/>
      <c r="AL286" s="203" t="str">
        <f>IF(COUNTIF(Dropdowns!$K$2:$K$7,Input!S285)&gt;0,"",IF(Input!S285="","","Invalid Type"))</f>
        <v/>
      </c>
      <c r="AN286" s="204" t="str">
        <f>IF(Input!C285="","",IF(ISNUMBER(VALUE(Input!C285)),"","Needs to be a number."))</f>
        <v/>
      </c>
      <c r="AO286" s="205" t="str">
        <f>IF(Input!E285="","",IF(ISNUMBER(VALUE(Input!E285)),"","Needs to be a number."))</f>
        <v/>
      </c>
      <c r="AP286" s="205" t="str">
        <f>IF(Input!N285="","",IF(ISNUMBER(VALUE(Input!N285)),"","Needs to be a number."))</f>
        <v/>
      </c>
      <c r="AQ286" s="205" t="str">
        <f>IF(Input!O285="","",IF(ISNUMBER(VALUE(Input!O285)),"","Needs to be a number."))</f>
        <v/>
      </c>
      <c r="AR286" s="205" t="str">
        <f>IF(Input!V285="","",IF(ISNUMBER(VALUE(Input!V285)),"","Needs to be a number."))</f>
        <v/>
      </c>
      <c r="AS286" s="205" t="str">
        <f>IF(Input!W285="","",IF(ISNUMBER(VALUE(Input!W285)),"","Needs to be a number."))</f>
        <v/>
      </c>
      <c r="AT286" s="205" t="str">
        <f>IF(Input!X285="","",IF(ISNUMBER(VALUE(Input!X285)),"","Needs to be a number."))</f>
        <v/>
      </c>
      <c r="AU286" s="206" t="str">
        <f>IF(Input!Y285="","",IF(ISNUMBER(VALUE(Input!Y285)),"","Needs to be a number."))</f>
        <v/>
      </c>
      <c r="AV286" s="207"/>
      <c r="AW286" s="259" t="str">
        <f>IF(OR(VALUE(Input!C285)&lt;0,VALUE(Input!C285)&gt;100), "Invalid EEI %","")</f>
        <v/>
      </c>
      <c r="AX286" s="207"/>
      <c r="AY286" s="278" t="str">
        <f>IF(Input!E285="","",IF(VALUE(Input!E285)=0,"Do not enter 0.",""))</f>
        <v/>
      </c>
    </row>
    <row r="287" spans="2:51" x14ac:dyDescent="0.3">
      <c r="B287" s="188" t="str">
        <f>Input!A286</f>
        <v/>
      </c>
      <c r="C287" s="189" t="str">
        <f>IF(ISERROR(IF(AND(Input!$A286="",SUMPRODUCT(--(LEN(Input!$A287:'Input'!$A$1006)&gt;0))&lt;&gt;0),"Row is skipped.",IF(AND(Input!$A286="",Input!$A287=""),"", IF(Input!B286="","Data is missing.","")))),"",IF(AND(Input!$A286="",SUMPRODUCT(--(LEN(Input!$A287:'Input'!$A$1006)&gt;0))&lt;&gt;0),"Row is skipped.",IF(AND(Input!$A286="",Input!$A287=""),"", IF(Input!B286="","Data is missing.",""))))</f>
        <v/>
      </c>
      <c r="D287" s="189" t="str">
        <f>IF(ISERROR(IF(AND(Input!$A286="",SUMPRODUCT(--(LEN(Input!$A287:'Input'!$A$1006)&gt;0))&lt;&gt;0),"Row is skipped.",IF(AND(Input!$A286="",Input!$A287=""),"", IF(Input!C286="","Data is missing.","")))),"",IF(AND(Input!$A286="",SUMPRODUCT(--(LEN(Input!$A287:'Input'!$A$1006)&gt;0))&lt;&gt;0),"Row is skipped.",IF(AND(Input!$A286="",Input!$A287=""),"", IF(Input!C286="","Data is missing.",""))))</f>
        <v/>
      </c>
      <c r="E287" s="189" t="str">
        <f>IF(ISERROR(IF(AND(Input!$A286="",SUMPRODUCT(--(LEN(Input!$A287:'Input'!$A$1006)&gt;0))&lt;&gt;0),"Row is skipped.",IF(AND(Input!$A286="",Input!$A287=""),"", IF(Input!D286="","Data is missing.","")))),"",IF(AND(Input!$A286="",SUMPRODUCT(--(LEN(Input!$A287:'Input'!$A$1006)&gt;0))&lt;&gt;0),"Row is skipped.",IF(AND(Input!$A286="",Input!$A287=""),"", IF(Input!D286="","Data is missing.",""))))</f>
        <v/>
      </c>
      <c r="F287" s="189" t="str">
        <f>IF(ISERROR(IF(AND(Input!$A286="",SUMPRODUCT(--(LEN(Input!$A287:'Input'!$A$1006)&gt;0))&lt;&gt;0),"Row is skipped.",IF(AND(Input!$A286="",Input!$A287=""),"", IF(Input!E286="","Data is missing.","")))),"",IF(AND(Input!$A286="",SUMPRODUCT(--(LEN(Input!$A287:'Input'!$A$1006)&gt;0))&lt;&gt;0),"Row is skipped.",IF(AND(Input!$A286="",Input!$A287=""),"", IF(Input!E286="","Data is missing.",""))))</f>
        <v/>
      </c>
      <c r="G287" s="189" t="str">
        <f>IF(ISERROR(IF(AND(Input!$A286="",SUMPRODUCT(--(LEN(Input!$A287:'Input'!$A$1006)&gt;0))&lt;&gt;0),"Row is skipped.",IF(AND(Input!$A286="",Input!$A287=""),"", IF(Input!F286="","Data is missing.","")))),"",IF(AND(Input!$A286="",SUMPRODUCT(--(LEN(Input!$A287:'Input'!$A$1006)&gt;0))&lt;&gt;0),"Row is skipped.",IF(AND(Input!$A286="",Input!$A287=""),"", IF(Input!F286="","Data is missing.",""))))</f>
        <v/>
      </c>
      <c r="H287" s="190" t="str">
        <f>IF(ISERROR(IF(AND(Input!$A286="",SUMPRODUCT(--(LEN(Input!$A287:'Input'!$A$1006)&gt;0))&lt;&gt;0),"Row is skipped.",IF(AND(Input!$A286="",Input!$A287=""),"", IF(Input!G286="","Data is missing.","")))),"",IF(AND(Input!$A286="",SUMPRODUCT(--(LEN(Input!$A287:'Input'!$A$1006)&gt;0))&lt;&gt;0),"Row is skipped.",IF(AND(Input!$A286="",Input!$A287=""),"", IF(Input!G286="","Data is missing.",""))))</f>
        <v/>
      </c>
      <c r="I287" s="156"/>
      <c r="J287" s="191" t="str">
        <f>IFERROR(VLOOKUP(VLOOKUP(Input!$D286,'Measure List'!$A:$AN,40,FALSE),UIR!$A$1:$Q$27,17,FALSE),"")</f>
        <v/>
      </c>
      <c r="K287" s="192" t="str">
        <f>IFERROR(VLOOKUP(Input!$D286,'Measure List'!$A:$AN,40,FALSE),"")</f>
        <v/>
      </c>
      <c r="L287" s="156"/>
      <c r="M287" s="193" t="str">
        <f>IF(B287="","",IF(AND(Input!H286="",IFERROR(VLOOKUP(K287,UIR!$A$2:$P$21,2,FALSE),"")&lt;&gt;""),"Data is Missing.",""))</f>
        <v/>
      </c>
      <c r="N287" s="194" t="str">
        <f>IF(B287="","",IF(AND(Input!I286="",IFERROR(VLOOKUP(K287,UIR!$A$2:$P$21,3,FALSE),"")&lt;&gt;""),"Data is Missing.",""))</f>
        <v/>
      </c>
      <c r="O287" s="194" t="str">
        <f>IF(B287="","",IF(AND(Input!J286="",IFERROR(VLOOKUP(K287,UIR!$A$2:$P$21,4,FALSE),"")&lt;&gt;""),"Data is Missing.",""))</f>
        <v/>
      </c>
      <c r="P287" s="194" t="str">
        <f>IF(B287="","",IF(AND(Input!K286="",IFERROR(VLOOKUP(K287,UIR!$A$2:$P$21,5,FALSE),"")&lt;&gt;""),"Data is Missing.",""))</f>
        <v/>
      </c>
      <c r="Q287" s="194" t="str">
        <f>IF(B287="","",IF(AND(Input!L286="",IFERROR(VLOOKUP(K287,UIR!$A$2:$P$21,6,FALSE),"")&lt;&gt;""),"Data is Missing.",""))</f>
        <v/>
      </c>
      <c r="R287" s="194" t="str">
        <f>IF(B287="","",IF(AND(Input!M286="",IFERROR(VLOOKUP(K287,UIR!$A$2:$P$21,7,FALSE),"")&lt;&gt;""),"Data is Missing.",""))</f>
        <v/>
      </c>
      <c r="S287" s="194" t="str">
        <f>IF(B287="","",IF(AND(Input!P286="",IFERROR(VLOOKUP(K287,UIR!$A$2:$P$21,8,FALSE),"")&lt;&gt;""),"Data is Missing.",""))</f>
        <v/>
      </c>
      <c r="T287" s="194" t="str">
        <f>IF(B287="","",IF(AND(Input!Q286="",IFERROR(VLOOKUP(K287,UIR!$A$2:$P$21,9,FALSE),"")&lt;&gt;""),"Data is Missing.",""))</f>
        <v/>
      </c>
      <c r="U287" s="194"/>
      <c r="V287" s="194" t="str">
        <f>IF(B287="","",IF(AND(Input!S286="",IFERROR(VLOOKUP(K287,UIR!$A$2:$P$21,11,FALSE),"")&lt;&gt;""),"Data is Missing.",""))</f>
        <v/>
      </c>
      <c r="W287" s="194" t="str">
        <f>IF(B287="","",IF(AND(Input!T286="",IFERROR(VLOOKUP(K287,UIR!$A$2:$P$21,12,FALSE),"")&lt;&gt;""),"Data is Missing.",""))</f>
        <v/>
      </c>
      <c r="X287" s="194" t="str">
        <f>IF(B287="","",IF(AND(Input!V286="",IFERROR(VLOOKUP(K287,UIR!$A$2:$P$21,13,FALSE),"")&lt;&gt;""),"Data is Missing.",""))</f>
        <v/>
      </c>
      <c r="Y287" s="194" t="str">
        <f>IF(B287="","",IF(AND(Input!W286="",IFERROR(VLOOKUP(K287,UIR!$A$2:$P$21,14,FALSE),"")&lt;&gt;""),"Data is Missing.",""))</f>
        <v/>
      </c>
      <c r="Z287" s="194" t="str">
        <f>IF(B287="","",IF(AND(Input!X286="",IFERROR(VLOOKUP(K287,UIR!$A$2:$P$21,15,FALSE),"")&lt;&gt;""),"Data is Missing.",""))</f>
        <v/>
      </c>
      <c r="AA287" s="195" t="str">
        <f>IF(B287="","",IF(AND(Input!Y286="",IFERROR(VLOOKUP(K287,UIR!$A$2:$P$21,16,FALSE),"")&lt;&gt;""),"Data is Missing.",""))</f>
        <v/>
      </c>
      <c r="AC287" s="202" t="str">
        <f>IF(ISERROR(IF(Input!D286="","",IF(ISERROR(VLOOKUP(Input!D286,'Measure List'!$A$2:$A$30000,1,0)),"Invalid RefNo",""))),"",IF(Input!D286="","",IF(ISERROR(VLOOKUP(Input!D286,'Measure List'!$A$2:$A$30000,1,0)),"Invalid RefNo","")))</f>
        <v/>
      </c>
      <c r="AD287" s="156"/>
      <c r="AE287" s="156"/>
      <c r="AF287" s="156"/>
      <c r="AG287" s="156"/>
      <c r="AH287" s="156"/>
      <c r="AI287" s="156"/>
      <c r="AJ287" s="156"/>
      <c r="AK287" s="156"/>
      <c r="AL287" s="203" t="str">
        <f>IF(COUNTIF(Dropdowns!$K$2:$K$7,Input!S286)&gt;0,"",IF(Input!S286="","","Invalid Type"))</f>
        <v/>
      </c>
      <c r="AN287" s="204" t="str">
        <f>IF(Input!C286="","",IF(ISNUMBER(VALUE(Input!C286)),"","Needs to be a number."))</f>
        <v/>
      </c>
      <c r="AO287" s="205" t="str">
        <f>IF(Input!E286="","",IF(ISNUMBER(VALUE(Input!E286)),"","Needs to be a number."))</f>
        <v/>
      </c>
      <c r="AP287" s="205" t="str">
        <f>IF(Input!N286="","",IF(ISNUMBER(VALUE(Input!N286)),"","Needs to be a number."))</f>
        <v/>
      </c>
      <c r="AQ287" s="205" t="str">
        <f>IF(Input!O286="","",IF(ISNUMBER(VALUE(Input!O286)),"","Needs to be a number."))</f>
        <v/>
      </c>
      <c r="AR287" s="205" t="str">
        <f>IF(Input!V286="","",IF(ISNUMBER(VALUE(Input!V286)),"","Needs to be a number."))</f>
        <v/>
      </c>
      <c r="AS287" s="205" t="str">
        <f>IF(Input!W286="","",IF(ISNUMBER(VALUE(Input!W286)),"","Needs to be a number."))</f>
        <v/>
      </c>
      <c r="AT287" s="205" t="str">
        <f>IF(Input!X286="","",IF(ISNUMBER(VALUE(Input!X286)),"","Needs to be a number."))</f>
        <v/>
      </c>
      <c r="AU287" s="206" t="str">
        <f>IF(Input!Y286="","",IF(ISNUMBER(VALUE(Input!Y286)),"","Needs to be a number."))</f>
        <v/>
      </c>
      <c r="AV287" s="207"/>
      <c r="AW287" s="259" t="str">
        <f>IF(OR(VALUE(Input!C286)&lt;0,VALUE(Input!C286)&gt;100), "Invalid EEI %","")</f>
        <v/>
      </c>
      <c r="AX287" s="207"/>
      <c r="AY287" s="278" t="str">
        <f>IF(Input!E286="","",IF(VALUE(Input!E286)=0,"Do not enter 0.",""))</f>
        <v/>
      </c>
    </row>
    <row r="288" spans="2:51" x14ac:dyDescent="0.3">
      <c r="B288" s="188" t="str">
        <f>Input!A287</f>
        <v/>
      </c>
      <c r="C288" s="189" t="str">
        <f>IF(ISERROR(IF(AND(Input!$A287="",SUMPRODUCT(--(LEN(Input!$A288:'Input'!$A$1006)&gt;0))&lt;&gt;0),"Row is skipped.",IF(AND(Input!$A287="",Input!$A288=""),"", IF(Input!B287="","Data is missing.","")))),"",IF(AND(Input!$A287="",SUMPRODUCT(--(LEN(Input!$A288:'Input'!$A$1006)&gt;0))&lt;&gt;0),"Row is skipped.",IF(AND(Input!$A287="",Input!$A288=""),"", IF(Input!B287="","Data is missing.",""))))</f>
        <v/>
      </c>
      <c r="D288" s="189" t="str">
        <f>IF(ISERROR(IF(AND(Input!$A287="",SUMPRODUCT(--(LEN(Input!$A288:'Input'!$A$1006)&gt;0))&lt;&gt;0),"Row is skipped.",IF(AND(Input!$A287="",Input!$A288=""),"", IF(Input!C287="","Data is missing.","")))),"",IF(AND(Input!$A287="",SUMPRODUCT(--(LEN(Input!$A288:'Input'!$A$1006)&gt;0))&lt;&gt;0),"Row is skipped.",IF(AND(Input!$A287="",Input!$A288=""),"", IF(Input!C287="","Data is missing.",""))))</f>
        <v/>
      </c>
      <c r="E288" s="189" t="str">
        <f>IF(ISERROR(IF(AND(Input!$A287="",SUMPRODUCT(--(LEN(Input!$A288:'Input'!$A$1006)&gt;0))&lt;&gt;0),"Row is skipped.",IF(AND(Input!$A287="",Input!$A288=""),"", IF(Input!D287="","Data is missing.","")))),"",IF(AND(Input!$A287="",SUMPRODUCT(--(LEN(Input!$A288:'Input'!$A$1006)&gt;0))&lt;&gt;0),"Row is skipped.",IF(AND(Input!$A287="",Input!$A288=""),"", IF(Input!D287="","Data is missing.",""))))</f>
        <v/>
      </c>
      <c r="F288" s="189" t="str">
        <f>IF(ISERROR(IF(AND(Input!$A287="",SUMPRODUCT(--(LEN(Input!$A288:'Input'!$A$1006)&gt;0))&lt;&gt;0),"Row is skipped.",IF(AND(Input!$A287="",Input!$A288=""),"", IF(Input!E287="","Data is missing.","")))),"",IF(AND(Input!$A287="",SUMPRODUCT(--(LEN(Input!$A288:'Input'!$A$1006)&gt;0))&lt;&gt;0),"Row is skipped.",IF(AND(Input!$A287="",Input!$A288=""),"", IF(Input!E287="","Data is missing.",""))))</f>
        <v/>
      </c>
      <c r="G288" s="189" t="str">
        <f>IF(ISERROR(IF(AND(Input!$A287="",SUMPRODUCT(--(LEN(Input!$A288:'Input'!$A$1006)&gt;0))&lt;&gt;0),"Row is skipped.",IF(AND(Input!$A287="",Input!$A288=""),"", IF(Input!F287="","Data is missing.","")))),"",IF(AND(Input!$A287="",SUMPRODUCT(--(LEN(Input!$A288:'Input'!$A$1006)&gt;0))&lt;&gt;0),"Row is skipped.",IF(AND(Input!$A287="",Input!$A288=""),"", IF(Input!F287="","Data is missing.",""))))</f>
        <v/>
      </c>
      <c r="H288" s="190" t="str">
        <f>IF(ISERROR(IF(AND(Input!$A287="",SUMPRODUCT(--(LEN(Input!$A288:'Input'!$A$1006)&gt;0))&lt;&gt;0),"Row is skipped.",IF(AND(Input!$A287="",Input!$A288=""),"", IF(Input!G287="","Data is missing.","")))),"",IF(AND(Input!$A287="",SUMPRODUCT(--(LEN(Input!$A288:'Input'!$A$1006)&gt;0))&lt;&gt;0),"Row is skipped.",IF(AND(Input!$A287="",Input!$A288=""),"", IF(Input!G287="","Data is missing.",""))))</f>
        <v/>
      </c>
      <c r="I288" s="156"/>
      <c r="J288" s="191" t="str">
        <f>IFERROR(VLOOKUP(VLOOKUP(Input!$D287,'Measure List'!$A:$AN,40,FALSE),UIR!$A$1:$Q$27,17,FALSE),"")</f>
        <v/>
      </c>
      <c r="K288" s="192" t="str">
        <f>IFERROR(VLOOKUP(Input!$D287,'Measure List'!$A:$AN,40,FALSE),"")</f>
        <v/>
      </c>
      <c r="L288" s="156"/>
      <c r="M288" s="193" t="str">
        <f>IF(B288="","",IF(AND(Input!H287="",IFERROR(VLOOKUP(K288,UIR!$A$2:$P$21,2,FALSE),"")&lt;&gt;""),"Data is Missing.",""))</f>
        <v/>
      </c>
      <c r="N288" s="194" t="str">
        <f>IF(B288="","",IF(AND(Input!I287="",IFERROR(VLOOKUP(K288,UIR!$A$2:$P$21,3,FALSE),"")&lt;&gt;""),"Data is Missing.",""))</f>
        <v/>
      </c>
      <c r="O288" s="194" t="str">
        <f>IF(B288="","",IF(AND(Input!J287="",IFERROR(VLOOKUP(K288,UIR!$A$2:$P$21,4,FALSE),"")&lt;&gt;""),"Data is Missing.",""))</f>
        <v/>
      </c>
      <c r="P288" s="194" t="str">
        <f>IF(B288="","",IF(AND(Input!K287="",IFERROR(VLOOKUP(K288,UIR!$A$2:$P$21,5,FALSE),"")&lt;&gt;""),"Data is Missing.",""))</f>
        <v/>
      </c>
      <c r="Q288" s="194" t="str">
        <f>IF(B288="","",IF(AND(Input!L287="",IFERROR(VLOOKUP(K288,UIR!$A$2:$P$21,6,FALSE),"")&lt;&gt;""),"Data is Missing.",""))</f>
        <v/>
      </c>
      <c r="R288" s="194" t="str">
        <f>IF(B288="","",IF(AND(Input!M287="",IFERROR(VLOOKUP(K288,UIR!$A$2:$P$21,7,FALSE),"")&lt;&gt;""),"Data is Missing.",""))</f>
        <v/>
      </c>
      <c r="S288" s="194" t="str">
        <f>IF(B288="","",IF(AND(Input!P287="",IFERROR(VLOOKUP(K288,UIR!$A$2:$P$21,8,FALSE),"")&lt;&gt;""),"Data is Missing.",""))</f>
        <v/>
      </c>
      <c r="T288" s="194" t="str">
        <f>IF(B288="","",IF(AND(Input!Q287="",IFERROR(VLOOKUP(K288,UIR!$A$2:$P$21,9,FALSE),"")&lt;&gt;""),"Data is Missing.",""))</f>
        <v/>
      </c>
      <c r="U288" s="194"/>
      <c r="V288" s="194" t="str">
        <f>IF(B288="","",IF(AND(Input!S287="",IFERROR(VLOOKUP(K288,UIR!$A$2:$P$21,11,FALSE),"")&lt;&gt;""),"Data is Missing.",""))</f>
        <v/>
      </c>
      <c r="W288" s="194" t="str">
        <f>IF(B288="","",IF(AND(Input!T287="",IFERROR(VLOOKUP(K288,UIR!$A$2:$P$21,12,FALSE),"")&lt;&gt;""),"Data is Missing.",""))</f>
        <v/>
      </c>
      <c r="X288" s="194" t="str">
        <f>IF(B288="","",IF(AND(Input!V287="",IFERROR(VLOOKUP(K288,UIR!$A$2:$P$21,13,FALSE),"")&lt;&gt;""),"Data is Missing.",""))</f>
        <v/>
      </c>
      <c r="Y288" s="194" t="str">
        <f>IF(B288="","",IF(AND(Input!W287="",IFERROR(VLOOKUP(K288,UIR!$A$2:$P$21,14,FALSE),"")&lt;&gt;""),"Data is Missing.",""))</f>
        <v/>
      </c>
      <c r="Z288" s="194" t="str">
        <f>IF(B288="","",IF(AND(Input!X287="",IFERROR(VLOOKUP(K288,UIR!$A$2:$P$21,15,FALSE),"")&lt;&gt;""),"Data is Missing.",""))</f>
        <v/>
      </c>
      <c r="AA288" s="195" t="str">
        <f>IF(B288="","",IF(AND(Input!Y287="",IFERROR(VLOOKUP(K288,UIR!$A$2:$P$21,16,FALSE),"")&lt;&gt;""),"Data is Missing.",""))</f>
        <v/>
      </c>
      <c r="AC288" s="202" t="str">
        <f>IF(ISERROR(IF(Input!D287="","",IF(ISERROR(VLOOKUP(Input!D287,'Measure List'!$A$2:$A$30000,1,0)),"Invalid RefNo",""))),"",IF(Input!D287="","",IF(ISERROR(VLOOKUP(Input!D287,'Measure List'!$A$2:$A$30000,1,0)),"Invalid RefNo","")))</f>
        <v/>
      </c>
      <c r="AD288" s="156"/>
      <c r="AE288" s="156"/>
      <c r="AF288" s="156"/>
      <c r="AG288" s="156"/>
      <c r="AH288" s="156"/>
      <c r="AI288" s="156"/>
      <c r="AJ288" s="156"/>
      <c r="AK288" s="156"/>
      <c r="AL288" s="203" t="str">
        <f>IF(COUNTIF(Dropdowns!$K$2:$K$7,Input!S287)&gt;0,"",IF(Input!S287="","","Invalid Type"))</f>
        <v/>
      </c>
      <c r="AN288" s="204" t="str">
        <f>IF(Input!C287="","",IF(ISNUMBER(VALUE(Input!C287)),"","Needs to be a number."))</f>
        <v/>
      </c>
      <c r="AO288" s="205" t="str">
        <f>IF(Input!E287="","",IF(ISNUMBER(VALUE(Input!E287)),"","Needs to be a number."))</f>
        <v/>
      </c>
      <c r="AP288" s="205" t="str">
        <f>IF(Input!N287="","",IF(ISNUMBER(VALUE(Input!N287)),"","Needs to be a number."))</f>
        <v/>
      </c>
      <c r="AQ288" s="205" t="str">
        <f>IF(Input!O287="","",IF(ISNUMBER(VALUE(Input!O287)),"","Needs to be a number."))</f>
        <v/>
      </c>
      <c r="AR288" s="205" t="str">
        <f>IF(Input!V287="","",IF(ISNUMBER(VALUE(Input!V287)),"","Needs to be a number."))</f>
        <v/>
      </c>
      <c r="AS288" s="205" t="str">
        <f>IF(Input!W287="","",IF(ISNUMBER(VALUE(Input!W287)),"","Needs to be a number."))</f>
        <v/>
      </c>
      <c r="AT288" s="205" t="str">
        <f>IF(Input!X287="","",IF(ISNUMBER(VALUE(Input!X287)),"","Needs to be a number."))</f>
        <v/>
      </c>
      <c r="AU288" s="206" t="str">
        <f>IF(Input!Y287="","",IF(ISNUMBER(VALUE(Input!Y287)),"","Needs to be a number."))</f>
        <v/>
      </c>
      <c r="AV288" s="207"/>
      <c r="AW288" s="259" t="str">
        <f>IF(OR(VALUE(Input!C287)&lt;0,VALUE(Input!C287)&gt;100), "Invalid EEI %","")</f>
        <v/>
      </c>
      <c r="AX288" s="207"/>
      <c r="AY288" s="278" t="str">
        <f>IF(Input!E287="","",IF(VALUE(Input!E287)=0,"Do not enter 0.",""))</f>
        <v/>
      </c>
    </row>
    <row r="289" spans="2:51" x14ac:dyDescent="0.3">
      <c r="B289" s="188" t="str">
        <f>Input!A288</f>
        <v/>
      </c>
      <c r="C289" s="189" t="str">
        <f>IF(ISERROR(IF(AND(Input!$A288="",SUMPRODUCT(--(LEN(Input!$A289:'Input'!$A$1006)&gt;0))&lt;&gt;0),"Row is skipped.",IF(AND(Input!$A288="",Input!$A289=""),"", IF(Input!B288="","Data is missing.","")))),"",IF(AND(Input!$A288="",SUMPRODUCT(--(LEN(Input!$A289:'Input'!$A$1006)&gt;0))&lt;&gt;0),"Row is skipped.",IF(AND(Input!$A288="",Input!$A289=""),"", IF(Input!B288="","Data is missing.",""))))</f>
        <v/>
      </c>
      <c r="D289" s="189" t="str">
        <f>IF(ISERROR(IF(AND(Input!$A288="",SUMPRODUCT(--(LEN(Input!$A289:'Input'!$A$1006)&gt;0))&lt;&gt;0),"Row is skipped.",IF(AND(Input!$A288="",Input!$A289=""),"", IF(Input!C288="","Data is missing.","")))),"",IF(AND(Input!$A288="",SUMPRODUCT(--(LEN(Input!$A289:'Input'!$A$1006)&gt;0))&lt;&gt;0),"Row is skipped.",IF(AND(Input!$A288="",Input!$A289=""),"", IF(Input!C288="","Data is missing.",""))))</f>
        <v/>
      </c>
      <c r="E289" s="189" t="str">
        <f>IF(ISERROR(IF(AND(Input!$A288="",SUMPRODUCT(--(LEN(Input!$A289:'Input'!$A$1006)&gt;0))&lt;&gt;0),"Row is skipped.",IF(AND(Input!$A288="",Input!$A289=""),"", IF(Input!D288="","Data is missing.","")))),"",IF(AND(Input!$A288="",SUMPRODUCT(--(LEN(Input!$A289:'Input'!$A$1006)&gt;0))&lt;&gt;0),"Row is skipped.",IF(AND(Input!$A288="",Input!$A289=""),"", IF(Input!D288="","Data is missing.",""))))</f>
        <v/>
      </c>
      <c r="F289" s="189" t="str">
        <f>IF(ISERROR(IF(AND(Input!$A288="",SUMPRODUCT(--(LEN(Input!$A289:'Input'!$A$1006)&gt;0))&lt;&gt;0),"Row is skipped.",IF(AND(Input!$A288="",Input!$A289=""),"", IF(Input!E288="","Data is missing.","")))),"",IF(AND(Input!$A288="",SUMPRODUCT(--(LEN(Input!$A289:'Input'!$A$1006)&gt;0))&lt;&gt;0),"Row is skipped.",IF(AND(Input!$A288="",Input!$A289=""),"", IF(Input!E288="","Data is missing.",""))))</f>
        <v/>
      </c>
      <c r="G289" s="189" t="str">
        <f>IF(ISERROR(IF(AND(Input!$A288="",SUMPRODUCT(--(LEN(Input!$A289:'Input'!$A$1006)&gt;0))&lt;&gt;0),"Row is skipped.",IF(AND(Input!$A288="",Input!$A289=""),"", IF(Input!F288="","Data is missing.","")))),"",IF(AND(Input!$A288="",SUMPRODUCT(--(LEN(Input!$A289:'Input'!$A$1006)&gt;0))&lt;&gt;0),"Row is skipped.",IF(AND(Input!$A288="",Input!$A289=""),"", IF(Input!F288="","Data is missing.",""))))</f>
        <v/>
      </c>
      <c r="H289" s="190" t="str">
        <f>IF(ISERROR(IF(AND(Input!$A288="",SUMPRODUCT(--(LEN(Input!$A289:'Input'!$A$1006)&gt;0))&lt;&gt;0),"Row is skipped.",IF(AND(Input!$A288="",Input!$A289=""),"", IF(Input!G288="","Data is missing.","")))),"",IF(AND(Input!$A288="",SUMPRODUCT(--(LEN(Input!$A289:'Input'!$A$1006)&gt;0))&lt;&gt;0),"Row is skipped.",IF(AND(Input!$A288="",Input!$A289=""),"", IF(Input!G288="","Data is missing.",""))))</f>
        <v/>
      </c>
      <c r="I289" s="156"/>
      <c r="J289" s="191" t="str">
        <f>IFERROR(VLOOKUP(VLOOKUP(Input!$D288,'Measure List'!$A:$AN,40,FALSE),UIR!$A$1:$Q$27,17,FALSE),"")</f>
        <v/>
      </c>
      <c r="K289" s="192" t="str">
        <f>IFERROR(VLOOKUP(Input!$D288,'Measure List'!$A:$AN,40,FALSE),"")</f>
        <v/>
      </c>
      <c r="L289" s="156"/>
      <c r="M289" s="193" t="str">
        <f>IF(B289="","",IF(AND(Input!H288="",IFERROR(VLOOKUP(K289,UIR!$A$2:$P$21,2,FALSE),"")&lt;&gt;""),"Data is Missing.",""))</f>
        <v/>
      </c>
      <c r="N289" s="194" t="str">
        <f>IF(B289="","",IF(AND(Input!I288="",IFERROR(VLOOKUP(K289,UIR!$A$2:$P$21,3,FALSE),"")&lt;&gt;""),"Data is Missing.",""))</f>
        <v/>
      </c>
      <c r="O289" s="194" t="str">
        <f>IF(B289="","",IF(AND(Input!J288="",IFERROR(VLOOKUP(K289,UIR!$A$2:$P$21,4,FALSE),"")&lt;&gt;""),"Data is Missing.",""))</f>
        <v/>
      </c>
      <c r="P289" s="194" t="str">
        <f>IF(B289="","",IF(AND(Input!K288="",IFERROR(VLOOKUP(K289,UIR!$A$2:$P$21,5,FALSE),"")&lt;&gt;""),"Data is Missing.",""))</f>
        <v/>
      </c>
      <c r="Q289" s="194" t="str">
        <f>IF(B289="","",IF(AND(Input!L288="",IFERROR(VLOOKUP(K289,UIR!$A$2:$P$21,6,FALSE),"")&lt;&gt;""),"Data is Missing.",""))</f>
        <v/>
      </c>
      <c r="R289" s="194" t="str">
        <f>IF(B289="","",IF(AND(Input!M288="",IFERROR(VLOOKUP(K289,UIR!$A$2:$P$21,7,FALSE),"")&lt;&gt;""),"Data is Missing.",""))</f>
        <v/>
      </c>
      <c r="S289" s="194" t="str">
        <f>IF(B289="","",IF(AND(Input!P288="",IFERROR(VLOOKUP(K289,UIR!$A$2:$P$21,8,FALSE),"")&lt;&gt;""),"Data is Missing.",""))</f>
        <v/>
      </c>
      <c r="T289" s="194" t="str">
        <f>IF(B289="","",IF(AND(Input!Q288="",IFERROR(VLOOKUP(K289,UIR!$A$2:$P$21,9,FALSE),"")&lt;&gt;""),"Data is Missing.",""))</f>
        <v/>
      </c>
      <c r="U289" s="194"/>
      <c r="V289" s="194" t="str">
        <f>IF(B289="","",IF(AND(Input!S288="",IFERROR(VLOOKUP(K289,UIR!$A$2:$P$21,11,FALSE),"")&lt;&gt;""),"Data is Missing.",""))</f>
        <v/>
      </c>
      <c r="W289" s="194" t="str">
        <f>IF(B289="","",IF(AND(Input!T288="",IFERROR(VLOOKUP(K289,UIR!$A$2:$P$21,12,FALSE),"")&lt;&gt;""),"Data is Missing.",""))</f>
        <v/>
      </c>
      <c r="X289" s="194" t="str">
        <f>IF(B289="","",IF(AND(Input!V288="",IFERROR(VLOOKUP(K289,UIR!$A$2:$P$21,13,FALSE),"")&lt;&gt;""),"Data is Missing.",""))</f>
        <v/>
      </c>
      <c r="Y289" s="194" t="str">
        <f>IF(B289="","",IF(AND(Input!W288="",IFERROR(VLOOKUP(K289,UIR!$A$2:$P$21,14,FALSE),"")&lt;&gt;""),"Data is Missing.",""))</f>
        <v/>
      </c>
      <c r="Z289" s="194" t="str">
        <f>IF(B289="","",IF(AND(Input!X288="",IFERROR(VLOOKUP(K289,UIR!$A$2:$P$21,15,FALSE),"")&lt;&gt;""),"Data is Missing.",""))</f>
        <v/>
      </c>
      <c r="AA289" s="195" t="str">
        <f>IF(B289="","",IF(AND(Input!Y288="",IFERROR(VLOOKUP(K289,UIR!$A$2:$P$21,16,FALSE),"")&lt;&gt;""),"Data is Missing.",""))</f>
        <v/>
      </c>
      <c r="AC289" s="202" t="str">
        <f>IF(ISERROR(IF(Input!D288="","",IF(ISERROR(VLOOKUP(Input!D288,'Measure List'!$A$2:$A$30000,1,0)),"Invalid RefNo",""))),"",IF(Input!D288="","",IF(ISERROR(VLOOKUP(Input!D288,'Measure List'!$A$2:$A$30000,1,0)),"Invalid RefNo","")))</f>
        <v/>
      </c>
      <c r="AD289" s="156"/>
      <c r="AE289" s="156"/>
      <c r="AF289" s="156"/>
      <c r="AG289" s="156"/>
      <c r="AH289" s="156"/>
      <c r="AI289" s="156"/>
      <c r="AJ289" s="156"/>
      <c r="AK289" s="156"/>
      <c r="AL289" s="203" t="str">
        <f>IF(COUNTIF(Dropdowns!$K$2:$K$7,Input!S288)&gt;0,"",IF(Input!S288="","","Invalid Type"))</f>
        <v/>
      </c>
      <c r="AN289" s="204" t="str">
        <f>IF(Input!C288="","",IF(ISNUMBER(VALUE(Input!C288)),"","Needs to be a number."))</f>
        <v/>
      </c>
      <c r="AO289" s="205" t="str">
        <f>IF(Input!E288="","",IF(ISNUMBER(VALUE(Input!E288)),"","Needs to be a number."))</f>
        <v/>
      </c>
      <c r="AP289" s="205" t="str">
        <f>IF(Input!N288="","",IF(ISNUMBER(VALUE(Input!N288)),"","Needs to be a number."))</f>
        <v/>
      </c>
      <c r="AQ289" s="205" t="str">
        <f>IF(Input!O288="","",IF(ISNUMBER(VALUE(Input!O288)),"","Needs to be a number."))</f>
        <v/>
      </c>
      <c r="AR289" s="205" t="str">
        <f>IF(Input!V288="","",IF(ISNUMBER(VALUE(Input!V288)),"","Needs to be a number."))</f>
        <v/>
      </c>
      <c r="AS289" s="205" t="str">
        <f>IF(Input!W288="","",IF(ISNUMBER(VALUE(Input!W288)),"","Needs to be a number."))</f>
        <v/>
      </c>
      <c r="AT289" s="205" t="str">
        <f>IF(Input!X288="","",IF(ISNUMBER(VALUE(Input!X288)),"","Needs to be a number."))</f>
        <v/>
      </c>
      <c r="AU289" s="206" t="str">
        <f>IF(Input!Y288="","",IF(ISNUMBER(VALUE(Input!Y288)),"","Needs to be a number."))</f>
        <v/>
      </c>
      <c r="AV289" s="207"/>
      <c r="AW289" s="259" t="str">
        <f>IF(OR(VALUE(Input!C288)&lt;0,VALUE(Input!C288)&gt;100), "Invalid EEI %","")</f>
        <v/>
      </c>
      <c r="AX289" s="207"/>
      <c r="AY289" s="278" t="str">
        <f>IF(Input!E288="","",IF(VALUE(Input!E288)=0,"Do not enter 0.",""))</f>
        <v/>
      </c>
    </row>
    <row r="290" spans="2:51" x14ac:dyDescent="0.3">
      <c r="B290" s="188" t="str">
        <f>Input!A289</f>
        <v/>
      </c>
      <c r="C290" s="189" t="str">
        <f>IF(ISERROR(IF(AND(Input!$A289="",SUMPRODUCT(--(LEN(Input!$A290:'Input'!$A$1006)&gt;0))&lt;&gt;0),"Row is skipped.",IF(AND(Input!$A289="",Input!$A290=""),"", IF(Input!B289="","Data is missing.","")))),"",IF(AND(Input!$A289="",SUMPRODUCT(--(LEN(Input!$A290:'Input'!$A$1006)&gt;0))&lt;&gt;0),"Row is skipped.",IF(AND(Input!$A289="",Input!$A290=""),"", IF(Input!B289="","Data is missing.",""))))</f>
        <v/>
      </c>
      <c r="D290" s="189" t="str">
        <f>IF(ISERROR(IF(AND(Input!$A289="",SUMPRODUCT(--(LEN(Input!$A290:'Input'!$A$1006)&gt;0))&lt;&gt;0),"Row is skipped.",IF(AND(Input!$A289="",Input!$A290=""),"", IF(Input!C289="","Data is missing.","")))),"",IF(AND(Input!$A289="",SUMPRODUCT(--(LEN(Input!$A290:'Input'!$A$1006)&gt;0))&lt;&gt;0),"Row is skipped.",IF(AND(Input!$A289="",Input!$A290=""),"", IF(Input!C289="","Data is missing.",""))))</f>
        <v/>
      </c>
      <c r="E290" s="189" t="str">
        <f>IF(ISERROR(IF(AND(Input!$A289="",SUMPRODUCT(--(LEN(Input!$A290:'Input'!$A$1006)&gt;0))&lt;&gt;0),"Row is skipped.",IF(AND(Input!$A289="",Input!$A290=""),"", IF(Input!D289="","Data is missing.","")))),"",IF(AND(Input!$A289="",SUMPRODUCT(--(LEN(Input!$A290:'Input'!$A$1006)&gt;0))&lt;&gt;0),"Row is skipped.",IF(AND(Input!$A289="",Input!$A290=""),"", IF(Input!D289="","Data is missing.",""))))</f>
        <v/>
      </c>
      <c r="F290" s="189" t="str">
        <f>IF(ISERROR(IF(AND(Input!$A289="",SUMPRODUCT(--(LEN(Input!$A290:'Input'!$A$1006)&gt;0))&lt;&gt;0),"Row is skipped.",IF(AND(Input!$A289="",Input!$A290=""),"", IF(Input!E289="","Data is missing.","")))),"",IF(AND(Input!$A289="",SUMPRODUCT(--(LEN(Input!$A290:'Input'!$A$1006)&gt;0))&lt;&gt;0),"Row is skipped.",IF(AND(Input!$A289="",Input!$A290=""),"", IF(Input!E289="","Data is missing.",""))))</f>
        <v/>
      </c>
      <c r="G290" s="189" t="str">
        <f>IF(ISERROR(IF(AND(Input!$A289="",SUMPRODUCT(--(LEN(Input!$A290:'Input'!$A$1006)&gt;0))&lt;&gt;0),"Row is skipped.",IF(AND(Input!$A289="",Input!$A290=""),"", IF(Input!F289="","Data is missing.","")))),"",IF(AND(Input!$A289="",SUMPRODUCT(--(LEN(Input!$A290:'Input'!$A$1006)&gt;0))&lt;&gt;0),"Row is skipped.",IF(AND(Input!$A289="",Input!$A290=""),"", IF(Input!F289="","Data is missing.",""))))</f>
        <v/>
      </c>
      <c r="H290" s="190" t="str">
        <f>IF(ISERROR(IF(AND(Input!$A289="",SUMPRODUCT(--(LEN(Input!$A290:'Input'!$A$1006)&gt;0))&lt;&gt;0),"Row is skipped.",IF(AND(Input!$A289="",Input!$A290=""),"", IF(Input!G289="","Data is missing.","")))),"",IF(AND(Input!$A289="",SUMPRODUCT(--(LEN(Input!$A290:'Input'!$A$1006)&gt;0))&lt;&gt;0),"Row is skipped.",IF(AND(Input!$A289="",Input!$A290=""),"", IF(Input!G289="","Data is missing.",""))))</f>
        <v/>
      </c>
      <c r="I290" s="156"/>
      <c r="J290" s="191" t="str">
        <f>IFERROR(VLOOKUP(VLOOKUP(Input!$D289,'Measure List'!$A:$AN,40,FALSE),UIR!$A$1:$Q$27,17,FALSE),"")</f>
        <v/>
      </c>
      <c r="K290" s="192" t="str">
        <f>IFERROR(VLOOKUP(Input!$D289,'Measure List'!$A:$AN,40,FALSE),"")</f>
        <v/>
      </c>
      <c r="L290" s="156"/>
      <c r="M290" s="193" t="str">
        <f>IF(B290="","",IF(AND(Input!H289="",IFERROR(VLOOKUP(K290,UIR!$A$2:$P$21,2,FALSE),"")&lt;&gt;""),"Data is Missing.",""))</f>
        <v/>
      </c>
      <c r="N290" s="194" t="str">
        <f>IF(B290="","",IF(AND(Input!I289="",IFERROR(VLOOKUP(K290,UIR!$A$2:$P$21,3,FALSE),"")&lt;&gt;""),"Data is Missing.",""))</f>
        <v/>
      </c>
      <c r="O290" s="194" t="str">
        <f>IF(B290="","",IF(AND(Input!J289="",IFERROR(VLOOKUP(K290,UIR!$A$2:$P$21,4,FALSE),"")&lt;&gt;""),"Data is Missing.",""))</f>
        <v/>
      </c>
      <c r="P290" s="194" t="str">
        <f>IF(B290="","",IF(AND(Input!K289="",IFERROR(VLOOKUP(K290,UIR!$A$2:$P$21,5,FALSE),"")&lt;&gt;""),"Data is Missing.",""))</f>
        <v/>
      </c>
      <c r="Q290" s="194" t="str">
        <f>IF(B290="","",IF(AND(Input!L289="",IFERROR(VLOOKUP(K290,UIR!$A$2:$P$21,6,FALSE),"")&lt;&gt;""),"Data is Missing.",""))</f>
        <v/>
      </c>
      <c r="R290" s="194" t="str">
        <f>IF(B290="","",IF(AND(Input!M289="",IFERROR(VLOOKUP(K290,UIR!$A$2:$P$21,7,FALSE),"")&lt;&gt;""),"Data is Missing.",""))</f>
        <v/>
      </c>
      <c r="S290" s="194" t="str">
        <f>IF(B290="","",IF(AND(Input!P289="",IFERROR(VLOOKUP(K290,UIR!$A$2:$P$21,8,FALSE),"")&lt;&gt;""),"Data is Missing.",""))</f>
        <v/>
      </c>
      <c r="T290" s="194" t="str">
        <f>IF(B290="","",IF(AND(Input!Q289="",IFERROR(VLOOKUP(K290,UIR!$A$2:$P$21,9,FALSE),"")&lt;&gt;""),"Data is Missing.",""))</f>
        <v/>
      </c>
      <c r="U290" s="194"/>
      <c r="V290" s="194" t="str">
        <f>IF(B290="","",IF(AND(Input!S289="",IFERROR(VLOOKUP(K290,UIR!$A$2:$P$21,11,FALSE),"")&lt;&gt;""),"Data is Missing.",""))</f>
        <v/>
      </c>
      <c r="W290" s="194" t="str">
        <f>IF(B290="","",IF(AND(Input!T289="",IFERROR(VLOOKUP(K290,UIR!$A$2:$P$21,12,FALSE),"")&lt;&gt;""),"Data is Missing.",""))</f>
        <v/>
      </c>
      <c r="X290" s="194" t="str">
        <f>IF(B290="","",IF(AND(Input!V289="",IFERROR(VLOOKUP(K290,UIR!$A$2:$P$21,13,FALSE),"")&lt;&gt;""),"Data is Missing.",""))</f>
        <v/>
      </c>
      <c r="Y290" s="194" t="str">
        <f>IF(B290="","",IF(AND(Input!W289="",IFERROR(VLOOKUP(K290,UIR!$A$2:$P$21,14,FALSE),"")&lt;&gt;""),"Data is Missing.",""))</f>
        <v/>
      </c>
      <c r="Z290" s="194" t="str">
        <f>IF(B290="","",IF(AND(Input!X289="",IFERROR(VLOOKUP(K290,UIR!$A$2:$P$21,15,FALSE),"")&lt;&gt;""),"Data is Missing.",""))</f>
        <v/>
      </c>
      <c r="AA290" s="195" t="str">
        <f>IF(B290="","",IF(AND(Input!Y289="",IFERROR(VLOOKUP(K290,UIR!$A$2:$P$21,16,FALSE),"")&lt;&gt;""),"Data is Missing.",""))</f>
        <v/>
      </c>
      <c r="AC290" s="202" t="str">
        <f>IF(ISERROR(IF(Input!D289="","",IF(ISERROR(VLOOKUP(Input!D289,'Measure List'!$A$2:$A$30000,1,0)),"Invalid RefNo",""))),"",IF(Input!D289="","",IF(ISERROR(VLOOKUP(Input!D289,'Measure List'!$A$2:$A$30000,1,0)),"Invalid RefNo","")))</f>
        <v/>
      </c>
      <c r="AD290" s="156"/>
      <c r="AE290" s="156"/>
      <c r="AF290" s="156"/>
      <c r="AG290" s="156"/>
      <c r="AH290" s="156"/>
      <c r="AI290" s="156"/>
      <c r="AJ290" s="156"/>
      <c r="AK290" s="156"/>
      <c r="AL290" s="203" t="str">
        <f>IF(COUNTIF(Dropdowns!$K$2:$K$7,Input!S289)&gt;0,"",IF(Input!S289="","","Invalid Type"))</f>
        <v/>
      </c>
      <c r="AN290" s="204" t="str">
        <f>IF(Input!C289="","",IF(ISNUMBER(VALUE(Input!C289)),"","Needs to be a number."))</f>
        <v/>
      </c>
      <c r="AO290" s="205" t="str">
        <f>IF(Input!E289="","",IF(ISNUMBER(VALUE(Input!E289)),"","Needs to be a number."))</f>
        <v/>
      </c>
      <c r="AP290" s="205" t="str">
        <f>IF(Input!N289="","",IF(ISNUMBER(VALUE(Input!N289)),"","Needs to be a number."))</f>
        <v/>
      </c>
      <c r="AQ290" s="205" t="str">
        <f>IF(Input!O289="","",IF(ISNUMBER(VALUE(Input!O289)),"","Needs to be a number."))</f>
        <v/>
      </c>
      <c r="AR290" s="205" t="str">
        <f>IF(Input!V289="","",IF(ISNUMBER(VALUE(Input!V289)),"","Needs to be a number."))</f>
        <v/>
      </c>
      <c r="AS290" s="205" t="str">
        <f>IF(Input!W289="","",IF(ISNUMBER(VALUE(Input!W289)),"","Needs to be a number."))</f>
        <v/>
      </c>
      <c r="AT290" s="205" t="str">
        <f>IF(Input!X289="","",IF(ISNUMBER(VALUE(Input!X289)),"","Needs to be a number."))</f>
        <v/>
      </c>
      <c r="AU290" s="206" t="str">
        <f>IF(Input!Y289="","",IF(ISNUMBER(VALUE(Input!Y289)),"","Needs to be a number."))</f>
        <v/>
      </c>
      <c r="AV290" s="207"/>
      <c r="AW290" s="259" t="str">
        <f>IF(OR(VALUE(Input!C289)&lt;0,VALUE(Input!C289)&gt;100), "Invalid EEI %","")</f>
        <v/>
      </c>
      <c r="AX290" s="207"/>
      <c r="AY290" s="278" t="str">
        <f>IF(Input!E289="","",IF(VALUE(Input!E289)=0,"Do not enter 0.",""))</f>
        <v/>
      </c>
    </row>
    <row r="291" spans="2:51" x14ac:dyDescent="0.3">
      <c r="B291" s="188" t="str">
        <f>Input!A290</f>
        <v/>
      </c>
      <c r="C291" s="189" t="str">
        <f>IF(ISERROR(IF(AND(Input!$A290="",SUMPRODUCT(--(LEN(Input!$A291:'Input'!$A$1006)&gt;0))&lt;&gt;0),"Row is skipped.",IF(AND(Input!$A290="",Input!$A291=""),"", IF(Input!B290="","Data is missing.","")))),"",IF(AND(Input!$A290="",SUMPRODUCT(--(LEN(Input!$A291:'Input'!$A$1006)&gt;0))&lt;&gt;0),"Row is skipped.",IF(AND(Input!$A290="",Input!$A291=""),"", IF(Input!B290="","Data is missing.",""))))</f>
        <v/>
      </c>
      <c r="D291" s="189" t="str">
        <f>IF(ISERROR(IF(AND(Input!$A290="",SUMPRODUCT(--(LEN(Input!$A291:'Input'!$A$1006)&gt;0))&lt;&gt;0),"Row is skipped.",IF(AND(Input!$A290="",Input!$A291=""),"", IF(Input!C290="","Data is missing.","")))),"",IF(AND(Input!$A290="",SUMPRODUCT(--(LEN(Input!$A291:'Input'!$A$1006)&gt;0))&lt;&gt;0),"Row is skipped.",IF(AND(Input!$A290="",Input!$A291=""),"", IF(Input!C290="","Data is missing.",""))))</f>
        <v/>
      </c>
      <c r="E291" s="189" t="str">
        <f>IF(ISERROR(IF(AND(Input!$A290="",SUMPRODUCT(--(LEN(Input!$A291:'Input'!$A$1006)&gt;0))&lt;&gt;0),"Row is skipped.",IF(AND(Input!$A290="",Input!$A291=""),"", IF(Input!D290="","Data is missing.","")))),"",IF(AND(Input!$A290="",SUMPRODUCT(--(LEN(Input!$A291:'Input'!$A$1006)&gt;0))&lt;&gt;0),"Row is skipped.",IF(AND(Input!$A290="",Input!$A291=""),"", IF(Input!D290="","Data is missing.",""))))</f>
        <v/>
      </c>
      <c r="F291" s="189" t="str">
        <f>IF(ISERROR(IF(AND(Input!$A290="",SUMPRODUCT(--(LEN(Input!$A291:'Input'!$A$1006)&gt;0))&lt;&gt;0),"Row is skipped.",IF(AND(Input!$A290="",Input!$A291=""),"", IF(Input!E290="","Data is missing.","")))),"",IF(AND(Input!$A290="",SUMPRODUCT(--(LEN(Input!$A291:'Input'!$A$1006)&gt;0))&lt;&gt;0),"Row is skipped.",IF(AND(Input!$A290="",Input!$A291=""),"", IF(Input!E290="","Data is missing.",""))))</f>
        <v/>
      </c>
      <c r="G291" s="189" t="str">
        <f>IF(ISERROR(IF(AND(Input!$A290="",SUMPRODUCT(--(LEN(Input!$A291:'Input'!$A$1006)&gt;0))&lt;&gt;0),"Row is skipped.",IF(AND(Input!$A290="",Input!$A291=""),"", IF(Input!F290="","Data is missing.","")))),"",IF(AND(Input!$A290="",SUMPRODUCT(--(LEN(Input!$A291:'Input'!$A$1006)&gt;0))&lt;&gt;0),"Row is skipped.",IF(AND(Input!$A290="",Input!$A291=""),"", IF(Input!F290="","Data is missing.",""))))</f>
        <v/>
      </c>
      <c r="H291" s="190" t="str">
        <f>IF(ISERROR(IF(AND(Input!$A290="",SUMPRODUCT(--(LEN(Input!$A291:'Input'!$A$1006)&gt;0))&lt;&gt;0),"Row is skipped.",IF(AND(Input!$A290="",Input!$A291=""),"", IF(Input!G290="","Data is missing.","")))),"",IF(AND(Input!$A290="",SUMPRODUCT(--(LEN(Input!$A291:'Input'!$A$1006)&gt;0))&lt;&gt;0),"Row is skipped.",IF(AND(Input!$A290="",Input!$A291=""),"", IF(Input!G290="","Data is missing.",""))))</f>
        <v/>
      </c>
      <c r="I291" s="156"/>
      <c r="J291" s="191" t="str">
        <f>IFERROR(VLOOKUP(VLOOKUP(Input!$D290,'Measure List'!$A:$AN,40,FALSE),UIR!$A$1:$Q$27,17,FALSE),"")</f>
        <v/>
      </c>
      <c r="K291" s="192" t="str">
        <f>IFERROR(VLOOKUP(Input!$D290,'Measure List'!$A:$AN,40,FALSE),"")</f>
        <v/>
      </c>
      <c r="L291" s="156"/>
      <c r="M291" s="193" t="str">
        <f>IF(B291="","",IF(AND(Input!H290="",IFERROR(VLOOKUP(K291,UIR!$A$2:$P$21,2,FALSE),"")&lt;&gt;""),"Data is Missing.",""))</f>
        <v/>
      </c>
      <c r="N291" s="194" t="str">
        <f>IF(B291="","",IF(AND(Input!I290="",IFERROR(VLOOKUP(K291,UIR!$A$2:$P$21,3,FALSE),"")&lt;&gt;""),"Data is Missing.",""))</f>
        <v/>
      </c>
      <c r="O291" s="194" t="str">
        <f>IF(B291="","",IF(AND(Input!J290="",IFERROR(VLOOKUP(K291,UIR!$A$2:$P$21,4,FALSE),"")&lt;&gt;""),"Data is Missing.",""))</f>
        <v/>
      </c>
      <c r="P291" s="194" t="str">
        <f>IF(B291="","",IF(AND(Input!K290="",IFERROR(VLOOKUP(K291,UIR!$A$2:$P$21,5,FALSE),"")&lt;&gt;""),"Data is Missing.",""))</f>
        <v/>
      </c>
      <c r="Q291" s="194" t="str">
        <f>IF(B291="","",IF(AND(Input!L290="",IFERROR(VLOOKUP(K291,UIR!$A$2:$P$21,6,FALSE),"")&lt;&gt;""),"Data is Missing.",""))</f>
        <v/>
      </c>
      <c r="R291" s="194" t="str">
        <f>IF(B291="","",IF(AND(Input!M290="",IFERROR(VLOOKUP(K291,UIR!$A$2:$P$21,7,FALSE),"")&lt;&gt;""),"Data is Missing.",""))</f>
        <v/>
      </c>
      <c r="S291" s="194" t="str">
        <f>IF(B291="","",IF(AND(Input!P290="",IFERROR(VLOOKUP(K291,UIR!$A$2:$P$21,8,FALSE),"")&lt;&gt;""),"Data is Missing.",""))</f>
        <v/>
      </c>
      <c r="T291" s="194" t="str">
        <f>IF(B291="","",IF(AND(Input!Q290="",IFERROR(VLOOKUP(K291,UIR!$A$2:$P$21,9,FALSE),"")&lt;&gt;""),"Data is Missing.",""))</f>
        <v/>
      </c>
      <c r="U291" s="194"/>
      <c r="V291" s="194" t="str">
        <f>IF(B291="","",IF(AND(Input!S290="",IFERROR(VLOOKUP(K291,UIR!$A$2:$P$21,11,FALSE),"")&lt;&gt;""),"Data is Missing.",""))</f>
        <v/>
      </c>
      <c r="W291" s="194" t="str">
        <f>IF(B291="","",IF(AND(Input!T290="",IFERROR(VLOOKUP(K291,UIR!$A$2:$P$21,12,FALSE),"")&lt;&gt;""),"Data is Missing.",""))</f>
        <v/>
      </c>
      <c r="X291" s="194" t="str">
        <f>IF(B291="","",IF(AND(Input!V290="",IFERROR(VLOOKUP(K291,UIR!$A$2:$P$21,13,FALSE),"")&lt;&gt;""),"Data is Missing.",""))</f>
        <v/>
      </c>
      <c r="Y291" s="194" t="str">
        <f>IF(B291="","",IF(AND(Input!W290="",IFERROR(VLOOKUP(K291,UIR!$A$2:$P$21,14,FALSE),"")&lt;&gt;""),"Data is Missing.",""))</f>
        <v/>
      </c>
      <c r="Z291" s="194" t="str">
        <f>IF(B291="","",IF(AND(Input!X290="",IFERROR(VLOOKUP(K291,UIR!$A$2:$P$21,15,FALSE),"")&lt;&gt;""),"Data is Missing.",""))</f>
        <v/>
      </c>
      <c r="AA291" s="195" t="str">
        <f>IF(B291="","",IF(AND(Input!Y290="",IFERROR(VLOOKUP(K291,UIR!$A$2:$P$21,16,FALSE),"")&lt;&gt;""),"Data is Missing.",""))</f>
        <v/>
      </c>
      <c r="AC291" s="202" t="str">
        <f>IF(ISERROR(IF(Input!D290="","",IF(ISERROR(VLOOKUP(Input!D290,'Measure List'!$A$2:$A$30000,1,0)),"Invalid RefNo",""))),"",IF(Input!D290="","",IF(ISERROR(VLOOKUP(Input!D290,'Measure List'!$A$2:$A$30000,1,0)),"Invalid RefNo","")))</f>
        <v/>
      </c>
      <c r="AD291" s="156"/>
      <c r="AE291" s="156"/>
      <c r="AF291" s="156"/>
      <c r="AG291" s="156"/>
      <c r="AH291" s="156"/>
      <c r="AI291" s="156"/>
      <c r="AJ291" s="156"/>
      <c r="AK291" s="156"/>
      <c r="AL291" s="203" t="str">
        <f>IF(COUNTIF(Dropdowns!$K$2:$K$7,Input!S290)&gt;0,"",IF(Input!S290="","","Invalid Type"))</f>
        <v/>
      </c>
      <c r="AN291" s="204" t="str">
        <f>IF(Input!C290="","",IF(ISNUMBER(VALUE(Input!C290)),"","Needs to be a number."))</f>
        <v/>
      </c>
      <c r="AO291" s="205" t="str">
        <f>IF(Input!E290="","",IF(ISNUMBER(VALUE(Input!E290)),"","Needs to be a number."))</f>
        <v/>
      </c>
      <c r="AP291" s="205" t="str">
        <f>IF(Input!N290="","",IF(ISNUMBER(VALUE(Input!N290)),"","Needs to be a number."))</f>
        <v/>
      </c>
      <c r="AQ291" s="205" t="str">
        <f>IF(Input!O290="","",IF(ISNUMBER(VALUE(Input!O290)),"","Needs to be a number."))</f>
        <v/>
      </c>
      <c r="AR291" s="205" t="str">
        <f>IF(Input!V290="","",IF(ISNUMBER(VALUE(Input!V290)),"","Needs to be a number."))</f>
        <v/>
      </c>
      <c r="AS291" s="205" t="str">
        <f>IF(Input!W290="","",IF(ISNUMBER(VALUE(Input!W290)),"","Needs to be a number."))</f>
        <v/>
      </c>
      <c r="AT291" s="205" t="str">
        <f>IF(Input!X290="","",IF(ISNUMBER(VALUE(Input!X290)),"","Needs to be a number."))</f>
        <v/>
      </c>
      <c r="AU291" s="206" t="str">
        <f>IF(Input!Y290="","",IF(ISNUMBER(VALUE(Input!Y290)),"","Needs to be a number."))</f>
        <v/>
      </c>
      <c r="AV291" s="207"/>
      <c r="AW291" s="259" t="str">
        <f>IF(OR(VALUE(Input!C290)&lt;0,VALUE(Input!C290)&gt;100), "Invalid EEI %","")</f>
        <v/>
      </c>
      <c r="AX291" s="207"/>
      <c r="AY291" s="278" t="str">
        <f>IF(Input!E290="","",IF(VALUE(Input!E290)=0,"Do not enter 0.",""))</f>
        <v/>
      </c>
    </row>
    <row r="292" spans="2:51" x14ac:dyDescent="0.3">
      <c r="B292" s="188" t="str">
        <f>Input!A291</f>
        <v/>
      </c>
      <c r="C292" s="189" t="str">
        <f>IF(ISERROR(IF(AND(Input!$A291="",SUMPRODUCT(--(LEN(Input!$A292:'Input'!$A$1006)&gt;0))&lt;&gt;0),"Row is skipped.",IF(AND(Input!$A291="",Input!$A292=""),"", IF(Input!B291="","Data is missing.","")))),"",IF(AND(Input!$A291="",SUMPRODUCT(--(LEN(Input!$A292:'Input'!$A$1006)&gt;0))&lt;&gt;0),"Row is skipped.",IF(AND(Input!$A291="",Input!$A292=""),"", IF(Input!B291="","Data is missing.",""))))</f>
        <v/>
      </c>
      <c r="D292" s="189" t="str">
        <f>IF(ISERROR(IF(AND(Input!$A291="",SUMPRODUCT(--(LEN(Input!$A292:'Input'!$A$1006)&gt;0))&lt;&gt;0),"Row is skipped.",IF(AND(Input!$A291="",Input!$A292=""),"", IF(Input!C291="","Data is missing.","")))),"",IF(AND(Input!$A291="",SUMPRODUCT(--(LEN(Input!$A292:'Input'!$A$1006)&gt;0))&lt;&gt;0),"Row is skipped.",IF(AND(Input!$A291="",Input!$A292=""),"", IF(Input!C291="","Data is missing.",""))))</f>
        <v/>
      </c>
      <c r="E292" s="189" t="str">
        <f>IF(ISERROR(IF(AND(Input!$A291="",SUMPRODUCT(--(LEN(Input!$A292:'Input'!$A$1006)&gt;0))&lt;&gt;0),"Row is skipped.",IF(AND(Input!$A291="",Input!$A292=""),"", IF(Input!D291="","Data is missing.","")))),"",IF(AND(Input!$A291="",SUMPRODUCT(--(LEN(Input!$A292:'Input'!$A$1006)&gt;0))&lt;&gt;0),"Row is skipped.",IF(AND(Input!$A291="",Input!$A292=""),"", IF(Input!D291="","Data is missing.",""))))</f>
        <v/>
      </c>
      <c r="F292" s="189" t="str">
        <f>IF(ISERROR(IF(AND(Input!$A291="",SUMPRODUCT(--(LEN(Input!$A292:'Input'!$A$1006)&gt;0))&lt;&gt;0),"Row is skipped.",IF(AND(Input!$A291="",Input!$A292=""),"", IF(Input!E291="","Data is missing.","")))),"",IF(AND(Input!$A291="",SUMPRODUCT(--(LEN(Input!$A292:'Input'!$A$1006)&gt;0))&lt;&gt;0),"Row is skipped.",IF(AND(Input!$A291="",Input!$A292=""),"", IF(Input!E291="","Data is missing.",""))))</f>
        <v/>
      </c>
      <c r="G292" s="189" t="str">
        <f>IF(ISERROR(IF(AND(Input!$A291="",SUMPRODUCT(--(LEN(Input!$A292:'Input'!$A$1006)&gt;0))&lt;&gt;0),"Row is skipped.",IF(AND(Input!$A291="",Input!$A292=""),"", IF(Input!F291="","Data is missing.","")))),"",IF(AND(Input!$A291="",SUMPRODUCT(--(LEN(Input!$A292:'Input'!$A$1006)&gt;0))&lt;&gt;0),"Row is skipped.",IF(AND(Input!$A291="",Input!$A292=""),"", IF(Input!F291="","Data is missing.",""))))</f>
        <v/>
      </c>
      <c r="H292" s="190" t="str">
        <f>IF(ISERROR(IF(AND(Input!$A291="",SUMPRODUCT(--(LEN(Input!$A292:'Input'!$A$1006)&gt;0))&lt;&gt;0),"Row is skipped.",IF(AND(Input!$A291="",Input!$A292=""),"", IF(Input!G291="","Data is missing.","")))),"",IF(AND(Input!$A291="",SUMPRODUCT(--(LEN(Input!$A292:'Input'!$A$1006)&gt;0))&lt;&gt;0),"Row is skipped.",IF(AND(Input!$A291="",Input!$A292=""),"", IF(Input!G291="","Data is missing.",""))))</f>
        <v/>
      </c>
      <c r="I292" s="156"/>
      <c r="J292" s="191" t="str">
        <f>IFERROR(VLOOKUP(VLOOKUP(Input!$D291,'Measure List'!$A:$AN,40,FALSE),UIR!$A$1:$Q$27,17,FALSE),"")</f>
        <v/>
      </c>
      <c r="K292" s="192" t="str">
        <f>IFERROR(VLOOKUP(Input!$D291,'Measure List'!$A:$AN,40,FALSE),"")</f>
        <v/>
      </c>
      <c r="L292" s="156"/>
      <c r="M292" s="193" t="str">
        <f>IF(B292="","",IF(AND(Input!H291="",IFERROR(VLOOKUP(K292,UIR!$A$2:$P$21,2,FALSE),"")&lt;&gt;""),"Data is Missing.",""))</f>
        <v/>
      </c>
      <c r="N292" s="194" t="str">
        <f>IF(B292="","",IF(AND(Input!I291="",IFERROR(VLOOKUP(K292,UIR!$A$2:$P$21,3,FALSE),"")&lt;&gt;""),"Data is Missing.",""))</f>
        <v/>
      </c>
      <c r="O292" s="194" t="str">
        <f>IF(B292="","",IF(AND(Input!J291="",IFERROR(VLOOKUP(K292,UIR!$A$2:$P$21,4,FALSE),"")&lt;&gt;""),"Data is Missing.",""))</f>
        <v/>
      </c>
      <c r="P292" s="194" t="str">
        <f>IF(B292="","",IF(AND(Input!K291="",IFERROR(VLOOKUP(K292,UIR!$A$2:$P$21,5,FALSE),"")&lt;&gt;""),"Data is Missing.",""))</f>
        <v/>
      </c>
      <c r="Q292" s="194" t="str">
        <f>IF(B292="","",IF(AND(Input!L291="",IFERROR(VLOOKUP(K292,UIR!$A$2:$P$21,6,FALSE),"")&lt;&gt;""),"Data is Missing.",""))</f>
        <v/>
      </c>
      <c r="R292" s="194" t="str">
        <f>IF(B292="","",IF(AND(Input!M291="",IFERROR(VLOOKUP(K292,UIR!$A$2:$P$21,7,FALSE),"")&lt;&gt;""),"Data is Missing.",""))</f>
        <v/>
      </c>
      <c r="S292" s="194" t="str">
        <f>IF(B292="","",IF(AND(Input!P291="",IFERROR(VLOOKUP(K292,UIR!$A$2:$P$21,8,FALSE),"")&lt;&gt;""),"Data is Missing.",""))</f>
        <v/>
      </c>
      <c r="T292" s="194" t="str">
        <f>IF(B292="","",IF(AND(Input!Q291="",IFERROR(VLOOKUP(K292,UIR!$A$2:$P$21,9,FALSE),"")&lt;&gt;""),"Data is Missing.",""))</f>
        <v/>
      </c>
      <c r="U292" s="194"/>
      <c r="V292" s="194" t="str">
        <f>IF(B292="","",IF(AND(Input!S291="",IFERROR(VLOOKUP(K292,UIR!$A$2:$P$21,11,FALSE),"")&lt;&gt;""),"Data is Missing.",""))</f>
        <v/>
      </c>
      <c r="W292" s="194" t="str">
        <f>IF(B292="","",IF(AND(Input!T291="",IFERROR(VLOOKUP(K292,UIR!$A$2:$P$21,12,FALSE),"")&lt;&gt;""),"Data is Missing.",""))</f>
        <v/>
      </c>
      <c r="X292" s="194" t="str">
        <f>IF(B292="","",IF(AND(Input!V291="",IFERROR(VLOOKUP(K292,UIR!$A$2:$P$21,13,FALSE),"")&lt;&gt;""),"Data is Missing.",""))</f>
        <v/>
      </c>
      <c r="Y292" s="194" t="str">
        <f>IF(B292="","",IF(AND(Input!W291="",IFERROR(VLOOKUP(K292,UIR!$A$2:$P$21,14,FALSE),"")&lt;&gt;""),"Data is Missing.",""))</f>
        <v/>
      </c>
      <c r="Z292" s="194" t="str">
        <f>IF(B292="","",IF(AND(Input!X291="",IFERROR(VLOOKUP(K292,UIR!$A$2:$P$21,15,FALSE),"")&lt;&gt;""),"Data is Missing.",""))</f>
        <v/>
      </c>
      <c r="AA292" s="195" t="str">
        <f>IF(B292="","",IF(AND(Input!Y291="",IFERROR(VLOOKUP(K292,UIR!$A$2:$P$21,16,FALSE),"")&lt;&gt;""),"Data is Missing.",""))</f>
        <v/>
      </c>
      <c r="AC292" s="202" t="str">
        <f>IF(ISERROR(IF(Input!D291="","",IF(ISERROR(VLOOKUP(Input!D291,'Measure List'!$A$2:$A$30000,1,0)),"Invalid RefNo",""))),"",IF(Input!D291="","",IF(ISERROR(VLOOKUP(Input!D291,'Measure List'!$A$2:$A$30000,1,0)),"Invalid RefNo","")))</f>
        <v/>
      </c>
      <c r="AD292" s="156"/>
      <c r="AE292" s="156"/>
      <c r="AF292" s="156"/>
      <c r="AG292" s="156"/>
      <c r="AH292" s="156"/>
      <c r="AI292" s="156"/>
      <c r="AJ292" s="156"/>
      <c r="AK292" s="156"/>
      <c r="AL292" s="203" t="str">
        <f>IF(COUNTIF(Dropdowns!$K$2:$K$7,Input!S291)&gt;0,"",IF(Input!S291="","","Invalid Type"))</f>
        <v/>
      </c>
      <c r="AN292" s="204" t="str">
        <f>IF(Input!C291="","",IF(ISNUMBER(VALUE(Input!C291)),"","Needs to be a number."))</f>
        <v/>
      </c>
      <c r="AO292" s="205" t="str">
        <f>IF(Input!E291="","",IF(ISNUMBER(VALUE(Input!E291)),"","Needs to be a number."))</f>
        <v/>
      </c>
      <c r="AP292" s="205" t="str">
        <f>IF(Input!N291="","",IF(ISNUMBER(VALUE(Input!N291)),"","Needs to be a number."))</f>
        <v/>
      </c>
      <c r="AQ292" s="205" t="str">
        <f>IF(Input!O291="","",IF(ISNUMBER(VALUE(Input!O291)),"","Needs to be a number."))</f>
        <v/>
      </c>
      <c r="AR292" s="205" t="str">
        <f>IF(Input!V291="","",IF(ISNUMBER(VALUE(Input!V291)),"","Needs to be a number."))</f>
        <v/>
      </c>
      <c r="AS292" s="205" t="str">
        <f>IF(Input!W291="","",IF(ISNUMBER(VALUE(Input!W291)),"","Needs to be a number."))</f>
        <v/>
      </c>
      <c r="AT292" s="205" t="str">
        <f>IF(Input!X291="","",IF(ISNUMBER(VALUE(Input!X291)),"","Needs to be a number."))</f>
        <v/>
      </c>
      <c r="AU292" s="206" t="str">
        <f>IF(Input!Y291="","",IF(ISNUMBER(VALUE(Input!Y291)),"","Needs to be a number."))</f>
        <v/>
      </c>
      <c r="AV292" s="207"/>
      <c r="AW292" s="259" t="str">
        <f>IF(OR(VALUE(Input!C291)&lt;0,VALUE(Input!C291)&gt;100), "Invalid EEI %","")</f>
        <v/>
      </c>
      <c r="AX292" s="207"/>
      <c r="AY292" s="278" t="str">
        <f>IF(Input!E291="","",IF(VALUE(Input!E291)=0,"Do not enter 0.",""))</f>
        <v/>
      </c>
    </row>
    <row r="293" spans="2:51" x14ac:dyDescent="0.3">
      <c r="B293" s="188" t="str">
        <f>Input!A292</f>
        <v/>
      </c>
      <c r="C293" s="189" t="str">
        <f>IF(ISERROR(IF(AND(Input!$A292="",SUMPRODUCT(--(LEN(Input!$A293:'Input'!$A$1006)&gt;0))&lt;&gt;0),"Row is skipped.",IF(AND(Input!$A292="",Input!$A293=""),"", IF(Input!B292="","Data is missing.","")))),"",IF(AND(Input!$A292="",SUMPRODUCT(--(LEN(Input!$A293:'Input'!$A$1006)&gt;0))&lt;&gt;0),"Row is skipped.",IF(AND(Input!$A292="",Input!$A293=""),"", IF(Input!B292="","Data is missing.",""))))</f>
        <v/>
      </c>
      <c r="D293" s="189" t="str">
        <f>IF(ISERROR(IF(AND(Input!$A292="",SUMPRODUCT(--(LEN(Input!$A293:'Input'!$A$1006)&gt;0))&lt;&gt;0),"Row is skipped.",IF(AND(Input!$A292="",Input!$A293=""),"", IF(Input!C292="","Data is missing.","")))),"",IF(AND(Input!$A292="",SUMPRODUCT(--(LEN(Input!$A293:'Input'!$A$1006)&gt;0))&lt;&gt;0),"Row is skipped.",IF(AND(Input!$A292="",Input!$A293=""),"", IF(Input!C292="","Data is missing.",""))))</f>
        <v/>
      </c>
      <c r="E293" s="189" t="str">
        <f>IF(ISERROR(IF(AND(Input!$A292="",SUMPRODUCT(--(LEN(Input!$A293:'Input'!$A$1006)&gt;0))&lt;&gt;0),"Row is skipped.",IF(AND(Input!$A292="",Input!$A293=""),"", IF(Input!D292="","Data is missing.","")))),"",IF(AND(Input!$A292="",SUMPRODUCT(--(LEN(Input!$A293:'Input'!$A$1006)&gt;0))&lt;&gt;0),"Row is skipped.",IF(AND(Input!$A292="",Input!$A293=""),"", IF(Input!D292="","Data is missing.",""))))</f>
        <v/>
      </c>
      <c r="F293" s="189" t="str">
        <f>IF(ISERROR(IF(AND(Input!$A292="",SUMPRODUCT(--(LEN(Input!$A293:'Input'!$A$1006)&gt;0))&lt;&gt;0),"Row is skipped.",IF(AND(Input!$A292="",Input!$A293=""),"", IF(Input!E292="","Data is missing.","")))),"",IF(AND(Input!$A292="",SUMPRODUCT(--(LEN(Input!$A293:'Input'!$A$1006)&gt;0))&lt;&gt;0),"Row is skipped.",IF(AND(Input!$A292="",Input!$A293=""),"", IF(Input!E292="","Data is missing.",""))))</f>
        <v/>
      </c>
      <c r="G293" s="189" t="str">
        <f>IF(ISERROR(IF(AND(Input!$A292="",SUMPRODUCT(--(LEN(Input!$A293:'Input'!$A$1006)&gt;0))&lt;&gt;0),"Row is skipped.",IF(AND(Input!$A292="",Input!$A293=""),"", IF(Input!F292="","Data is missing.","")))),"",IF(AND(Input!$A292="",SUMPRODUCT(--(LEN(Input!$A293:'Input'!$A$1006)&gt;0))&lt;&gt;0),"Row is skipped.",IF(AND(Input!$A292="",Input!$A293=""),"", IF(Input!F292="","Data is missing.",""))))</f>
        <v/>
      </c>
      <c r="H293" s="190" t="str">
        <f>IF(ISERROR(IF(AND(Input!$A292="",SUMPRODUCT(--(LEN(Input!$A293:'Input'!$A$1006)&gt;0))&lt;&gt;0),"Row is skipped.",IF(AND(Input!$A292="",Input!$A293=""),"", IF(Input!G292="","Data is missing.","")))),"",IF(AND(Input!$A292="",SUMPRODUCT(--(LEN(Input!$A293:'Input'!$A$1006)&gt;0))&lt;&gt;0),"Row is skipped.",IF(AND(Input!$A292="",Input!$A293=""),"", IF(Input!G292="","Data is missing.",""))))</f>
        <v/>
      </c>
      <c r="I293" s="156"/>
      <c r="J293" s="191" t="str">
        <f>IFERROR(VLOOKUP(VLOOKUP(Input!$D292,'Measure List'!$A:$AN,40,FALSE),UIR!$A$1:$Q$27,17,FALSE),"")</f>
        <v/>
      </c>
      <c r="K293" s="192" t="str">
        <f>IFERROR(VLOOKUP(Input!$D292,'Measure List'!$A:$AN,40,FALSE),"")</f>
        <v/>
      </c>
      <c r="L293" s="156"/>
      <c r="M293" s="193" t="str">
        <f>IF(B293="","",IF(AND(Input!H292="",IFERROR(VLOOKUP(K293,UIR!$A$2:$P$21,2,FALSE),"")&lt;&gt;""),"Data is Missing.",""))</f>
        <v/>
      </c>
      <c r="N293" s="194" t="str">
        <f>IF(B293="","",IF(AND(Input!I292="",IFERROR(VLOOKUP(K293,UIR!$A$2:$P$21,3,FALSE),"")&lt;&gt;""),"Data is Missing.",""))</f>
        <v/>
      </c>
      <c r="O293" s="194" t="str">
        <f>IF(B293="","",IF(AND(Input!J292="",IFERROR(VLOOKUP(K293,UIR!$A$2:$P$21,4,FALSE),"")&lt;&gt;""),"Data is Missing.",""))</f>
        <v/>
      </c>
      <c r="P293" s="194" t="str">
        <f>IF(B293="","",IF(AND(Input!K292="",IFERROR(VLOOKUP(K293,UIR!$A$2:$P$21,5,FALSE),"")&lt;&gt;""),"Data is Missing.",""))</f>
        <v/>
      </c>
      <c r="Q293" s="194" t="str">
        <f>IF(B293="","",IF(AND(Input!L292="",IFERROR(VLOOKUP(K293,UIR!$A$2:$P$21,6,FALSE),"")&lt;&gt;""),"Data is Missing.",""))</f>
        <v/>
      </c>
      <c r="R293" s="194" t="str">
        <f>IF(B293="","",IF(AND(Input!M292="",IFERROR(VLOOKUP(K293,UIR!$A$2:$P$21,7,FALSE),"")&lt;&gt;""),"Data is Missing.",""))</f>
        <v/>
      </c>
      <c r="S293" s="194" t="str">
        <f>IF(B293="","",IF(AND(Input!P292="",IFERROR(VLOOKUP(K293,UIR!$A$2:$P$21,8,FALSE),"")&lt;&gt;""),"Data is Missing.",""))</f>
        <v/>
      </c>
      <c r="T293" s="194" t="str">
        <f>IF(B293="","",IF(AND(Input!Q292="",IFERROR(VLOOKUP(K293,UIR!$A$2:$P$21,9,FALSE),"")&lt;&gt;""),"Data is Missing.",""))</f>
        <v/>
      </c>
      <c r="U293" s="194"/>
      <c r="V293" s="194" t="str">
        <f>IF(B293="","",IF(AND(Input!S292="",IFERROR(VLOOKUP(K293,UIR!$A$2:$P$21,11,FALSE),"")&lt;&gt;""),"Data is Missing.",""))</f>
        <v/>
      </c>
      <c r="W293" s="194" t="str">
        <f>IF(B293="","",IF(AND(Input!T292="",IFERROR(VLOOKUP(K293,UIR!$A$2:$P$21,12,FALSE),"")&lt;&gt;""),"Data is Missing.",""))</f>
        <v/>
      </c>
      <c r="X293" s="194" t="str">
        <f>IF(B293="","",IF(AND(Input!V292="",IFERROR(VLOOKUP(K293,UIR!$A$2:$P$21,13,FALSE),"")&lt;&gt;""),"Data is Missing.",""))</f>
        <v/>
      </c>
      <c r="Y293" s="194" t="str">
        <f>IF(B293="","",IF(AND(Input!W292="",IFERROR(VLOOKUP(K293,UIR!$A$2:$P$21,14,FALSE),"")&lt;&gt;""),"Data is Missing.",""))</f>
        <v/>
      </c>
      <c r="Z293" s="194" t="str">
        <f>IF(B293="","",IF(AND(Input!X292="",IFERROR(VLOOKUP(K293,UIR!$A$2:$P$21,15,FALSE),"")&lt;&gt;""),"Data is Missing.",""))</f>
        <v/>
      </c>
      <c r="AA293" s="195" t="str">
        <f>IF(B293="","",IF(AND(Input!Y292="",IFERROR(VLOOKUP(K293,UIR!$A$2:$P$21,16,FALSE),"")&lt;&gt;""),"Data is Missing.",""))</f>
        <v/>
      </c>
      <c r="AC293" s="202" t="str">
        <f>IF(ISERROR(IF(Input!D292="","",IF(ISERROR(VLOOKUP(Input!D292,'Measure List'!$A$2:$A$30000,1,0)),"Invalid RefNo",""))),"",IF(Input!D292="","",IF(ISERROR(VLOOKUP(Input!D292,'Measure List'!$A$2:$A$30000,1,0)),"Invalid RefNo","")))</f>
        <v/>
      </c>
      <c r="AD293" s="156"/>
      <c r="AE293" s="156"/>
      <c r="AF293" s="156"/>
      <c r="AG293" s="156"/>
      <c r="AH293" s="156"/>
      <c r="AI293" s="156"/>
      <c r="AJ293" s="156"/>
      <c r="AK293" s="156"/>
      <c r="AL293" s="203" t="str">
        <f>IF(COUNTIF(Dropdowns!$K$2:$K$7,Input!S292)&gt;0,"",IF(Input!S292="","","Invalid Type"))</f>
        <v/>
      </c>
      <c r="AN293" s="204" t="str">
        <f>IF(Input!C292="","",IF(ISNUMBER(VALUE(Input!C292)),"","Needs to be a number."))</f>
        <v/>
      </c>
      <c r="AO293" s="205" t="str">
        <f>IF(Input!E292="","",IF(ISNUMBER(VALUE(Input!E292)),"","Needs to be a number."))</f>
        <v/>
      </c>
      <c r="AP293" s="205" t="str">
        <f>IF(Input!N292="","",IF(ISNUMBER(VALUE(Input!N292)),"","Needs to be a number."))</f>
        <v/>
      </c>
      <c r="AQ293" s="205" t="str">
        <f>IF(Input!O292="","",IF(ISNUMBER(VALUE(Input!O292)),"","Needs to be a number."))</f>
        <v/>
      </c>
      <c r="AR293" s="205" t="str">
        <f>IF(Input!V292="","",IF(ISNUMBER(VALUE(Input!V292)),"","Needs to be a number."))</f>
        <v/>
      </c>
      <c r="AS293" s="205" t="str">
        <f>IF(Input!W292="","",IF(ISNUMBER(VALUE(Input!W292)),"","Needs to be a number."))</f>
        <v/>
      </c>
      <c r="AT293" s="205" t="str">
        <f>IF(Input!X292="","",IF(ISNUMBER(VALUE(Input!X292)),"","Needs to be a number."))</f>
        <v/>
      </c>
      <c r="AU293" s="206" t="str">
        <f>IF(Input!Y292="","",IF(ISNUMBER(VALUE(Input!Y292)),"","Needs to be a number."))</f>
        <v/>
      </c>
      <c r="AV293" s="207"/>
      <c r="AW293" s="259" t="str">
        <f>IF(OR(VALUE(Input!C292)&lt;0,VALUE(Input!C292)&gt;100), "Invalid EEI %","")</f>
        <v/>
      </c>
      <c r="AX293" s="207"/>
      <c r="AY293" s="278" t="str">
        <f>IF(Input!E292="","",IF(VALUE(Input!E292)=0,"Do not enter 0.",""))</f>
        <v/>
      </c>
    </row>
    <row r="294" spans="2:51" x14ac:dyDescent="0.3">
      <c r="B294" s="188" t="str">
        <f>Input!A293</f>
        <v/>
      </c>
      <c r="C294" s="189" t="str">
        <f>IF(ISERROR(IF(AND(Input!$A293="",SUMPRODUCT(--(LEN(Input!$A294:'Input'!$A$1006)&gt;0))&lt;&gt;0),"Row is skipped.",IF(AND(Input!$A293="",Input!$A294=""),"", IF(Input!B293="","Data is missing.","")))),"",IF(AND(Input!$A293="",SUMPRODUCT(--(LEN(Input!$A294:'Input'!$A$1006)&gt;0))&lt;&gt;0),"Row is skipped.",IF(AND(Input!$A293="",Input!$A294=""),"", IF(Input!B293="","Data is missing.",""))))</f>
        <v/>
      </c>
      <c r="D294" s="189" t="str">
        <f>IF(ISERROR(IF(AND(Input!$A293="",SUMPRODUCT(--(LEN(Input!$A294:'Input'!$A$1006)&gt;0))&lt;&gt;0),"Row is skipped.",IF(AND(Input!$A293="",Input!$A294=""),"", IF(Input!C293="","Data is missing.","")))),"",IF(AND(Input!$A293="",SUMPRODUCT(--(LEN(Input!$A294:'Input'!$A$1006)&gt;0))&lt;&gt;0),"Row is skipped.",IF(AND(Input!$A293="",Input!$A294=""),"", IF(Input!C293="","Data is missing.",""))))</f>
        <v/>
      </c>
      <c r="E294" s="189" t="str">
        <f>IF(ISERROR(IF(AND(Input!$A293="",SUMPRODUCT(--(LEN(Input!$A294:'Input'!$A$1006)&gt;0))&lt;&gt;0),"Row is skipped.",IF(AND(Input!$A293="",Input!$A294=""),"", IF(Input!D293="","Data is missing.","")))),"",IF(AND(Input!$A293="",SUMPRODUCT(--(LEN(Input!$A294:'Input'!$A$1006)&gt;0))&lt;&gt;0),"Row is skipped.",IF(AND(Input!$A293="",Input!$A294=""),"", IF(Input!D293="","Data is missing.",""))))</f>
        <v/>
      </c>
      <c r="F294" s="189" t="str">
        <f>IF(ISERROR(IF(AND(Input!$A293="",SUMPRODUCT(--(LEN(Input!$A294:'Input'!$A$1006)&gt;0))&lt;&gt;0),"Row is skipped.",IF(AND(Input!$A293="",Input!$A294=""),"", IF(Input!E293="","Data is missing.","")))),"",IF(AND(Input!$A293="",SUMPRODUCT(--(LEN(Input!$A294:'Input'!$A$1006)&gt;0))&lt;&gt;0),"Row is skipped.",IF(AND(Input!$A293="",Input!$A294=""),"", IF(Input!E293="","Data is missing.",""))))</f>
        <v/>
      </c>
      <c r="G294" s="189" t="str">
        <f>IF(ISERROR(IF(AND(Input!$A293="",SUMPRODUCT(--(LEN(Input!$A294:'Input'!$A$1006)&gt;0))&lt;&gt;0),"Row is skipped.",IF(AND(Input!$A293="",Input!$A294=""),"", IF(Input!F293="","Data is missing.","")))),"",IF(AND(Input!$A293="",SUMPRODUCT(--(LEN(Input!$A294:'Input'!$A$1006)&gt;0))&lt;&gt;0),"Row is skipped.",IF(AND(Input!$A293="",Input!$A294=""),"", IF(Input!F293="","Data is missing.",""))))</f>
        <v/>
      </c>
      <c r="H294" s="190" t="str">
        <f>IF(ISERROR(IF(AND(Input!$A293="",SUMPRODUCT(--(LEN(Input!$A294:'Input'!$A$1006)&gt;0))&lt;&gt;0),"Row is skipped.",IF(AND(Input!$A293="",Input!$A294=""),"", IF(Input!G293="","Data is missing.","")))),"",IF(AND(Input!$A293="",SUMPRODUCT(--(LEN(Input!$A294:'Input'!$A$1006)&gt;0))&lt;&gt;0),"Row is skipped.",IF(AND(Input!$A293="",Input!$A294=""),"", IF(Input!G293="","Data is missing.",""))))</f>
        <v/>
      </c>
      <c r="I294" s="156"/>
      <c r="J294" s="191" t="str">
        <f>IFERROR(VLOOKUP(VLOOKUP(Input!$D293,'Measure List'!$A:$AN,40,FALSE),UIR!$A$1:$Q$27,17,FALSE),"")</f>
        <v/>
      </c>
      <c r="K294" s="192" t="str">
        <f>IFERROR(VLOOKUP(Input!$D293,'Measure List'!$A:$AN,40,FALSE),"")</f>
        <v/>
      </c>
      <c r="L294" s="156"/>
      <c r="M294" s="193" t="str">
        <f>IF(B294="","",IF(AND(Input!H293="",IFERROR(VLOOKUP(K294,UIR!$A$2:$P$21,2,FALSE),"")&lt;&gt;""),"Data is Missing.",""))</f>
        <v/>
      </c>
      <c r="N294" s="194" t="str">
        <f>IF(B294="","",IF(AND(Input!I293="",IFERROR(VLOOKUP(K294,UIR!$A$2:$P$21,3,FALSE),"")&lt;&gt;""),"Data is Missing.",""))</f>
        <v/>
      </c>
      <c r="O294" s="194" t="str">
        <f>IF(B294="","",IF(AND(Input!J293="",IFERROR(VLOOKUP(K294,UIR!$A$2:$P$21,4,FALSE),"")&lt;&gt;""),"Data is Missing.",""))</f>
        <v/>
      </c>
      <c r="P294" s="194" t="str">
        <f>IF(B294="","",IF(AND(Input!K293="",IFERROR(VLOOKUP(K294,UIR!$A$2:$P$21,5,FALSE),"")&lt;&gt;""),"Data is Missing.",""))</f>
        <v/>
      </c>
      <c r="Q294" s="194" t="str">
        <f>IF(B294="","",IF(AND(Input!L293="",IFERROR(VLOOKUP(K294,UIR!$A$2:$P$21,6,FALSE),"")&lt;&gt;""),"Data is Missing.",""))</f>
        <v/>
      </c>
      <c r="R294" s="194" t="str">
        <f>IF(B294="","",IF(AND(Input!M293="",IFERROR(VLOOKUP(K294,UIR!$A$2:$P$21,7,FALSE),"")&lt;&gt;""),"Data is Missing.",""))</f>
        <v/>
      </c>
      <c r="S294" s="194" t="str">
        <f>IF(B294="","",IF(AND(Input!P293="",IFERROR(VLOOKUP(K294,UIR!$A$2:$P$21,8,FALSE),"")&lt;&gt;""),"Data is Missing.",""))</f>
        <v/>
      </c>
      <c r="T294" s="194" t="str">
        <f>IF(B294="","",IF(AND(Input!Q293="",IFERROR(VLOOKUP(K294,UIR!$A$2:$P$21,9,FALSE),"")&lt;&gt;""),"Data is Missing.",""))</f>
        <v/>
      </c>
      <c r="U294" s="194"/>
      <c r="V294" s="194" t="str">
        <f>IF(B294="","",IF(AND(Input!S293="",IFERROR(VLOOKUP(K294,UIR!$A$2:$P$21,11,FALSE),"")&lt;&gt;""),"Data is Missing.",""))</f>
        <v/>
      </c>
      <c r="W294" s="194" t="str">
        <f>IF(B294="","",IF(AND(Input!T293="",IFERROR(VLOOKUP(K294,UIR!$A$2:$P$21,12,FALSE),"")&lt;&gt;""),"Data is Missing.",""))</f>
        <v/>
      </c>
      <c r="X294" s="194" t="str">
        <f>IF(B294="","",IF(AND(Input!V293="",IFERROR(VLOOKUP(K294,UIR!$A$2:$P$21,13,FALSE),"")&lt;&gt;""),"Data is Missing.",""))</f>
        <v/>
      </c>
      <c r="Y294" s="194" t="str">
        <f>IF(B294="","",IF(AND(Input!W293="",IFERROR(VLOOKUP(K294,UIR!$A$2:$P$21,14,FALSE),"")&lt;&gt;""),"Data is Missing.",""))</f>
        <v/>
      </c>
      <c r="Z294" s="194" t="str">
        <f>IF(B294="","",IF(AND(Input!X293="",IFERROR(VLOOKUP(K294,UIR!$A$2:$P$21,15,FALSE),"")&lt;&gt;""),"Data is Missing.",""))</f>
        <v/>
      </c>
      <c r="AA294" s="195" t="str">
        <f>IF(B294="","",IF(AND(Input!Y293="",IFERROR(VLOOKUP(K294,UIR!$A$2:$P$21,16,FALSE),"")&lt;&gt;""),"Data is Missing.",""))</f>
        <v/>
      </c>
      <c r="AC294" s="202" t="str">
        <f>IF(ISERROR(IF(Input!D293="","",IF(ISERROR(VLOOKUP(Input!D293,'Measure List'!$A$2:$A$30000,1,0)),"Invalid RefNo",""))),"",IF(Input!D293="","",IF(ISERROR(VLOOKUP(Input!D293,'Measure List'!$A$2:$A$30000,1,0)),"Invalid RefNo","")))</f>
        <v/>
      </c>
      <c r="AD294" s="156"/>
      <c r="AE294" s="156"/>
      <c r="AF294" s="156"/>
      <c r="AG294" s="156"/>
      <c r="AH294" s="156"/>
      <c r="AI294" s="156"/>
      <c r="AJ294" s="156"/>
      <c r="AK294" s="156"/>
      <c r="AL294" s="203" t="str">
        <f>IF(COUNTIF(Dropdowns!$K$2:$K$7,Input!S293)&gt;0,"",IF(Input!S293="","","Invalid Type"))</f>
        <v/>
      </c>
      <c r="AN294" s="204" t="str">
        <f>IF(Input!C293="","",IF(ISNUMBER(VALUE(Input!C293)),"","Needs to be a number."))</f>
        <v/>
      </c>
      <c r="AO294" s="205" t="str">
        <f>IF(Input!E293="","",IF(ISNUMBER(VALUE(Input!E293)),"","Needs to be a number."))</f>
        <v/>
      </c>
      <c r="AP294" s="205" t="str">
        <f>IF(Input!N293="","",IF(ISNUMBER(VALUE(Input!N293)),"","Needs to be a number."))</f>
        <v/>
      </c>
      <c r="AQ294" s="205" t="str">
        <f>IF(Input!O293="","",IF(ISNUMBER(VALUE(Input!O293)),"","Needs to be a number."))</f>
        <v/>
      </c>
      <c r="AR294" s="205" t="str">
        <f>IF(Input!V293="","",IF(ISNUMBER(VALUE(Input!V293)),"","Needs to be a number."))</f>
        <v/>
      </c>
      <c r="AS294" s="205" t="str">
        <f>IF(Input!W293="","",IF(ISNUMBER(VALUE(Input!W293)),"","Needs to be a number."))</f>
        <v/>
      </c>
      <c r="AT294" s="205" t="str">
        <f>IF(Input!X293="","",IF(ISNUMBER(VALUE(Input!X293)),"","Needs to be a number."))</f>
        <v/>
      </c>
      <c r="AU294" s="206" t="str">
        <f>IF(Input!Y293="","",IF(ISNUMBER(VALUE(Input!Y293)),"","Needs to be a number."))</f>
        <v/>
      </c>
      <c r="AV294" s="207"/>
      <c r="AW294" s="259" t="str">
        <f>IF(OR(VALUE(Input!C293)&lt;0,VALUE(Input!C293)&gt;100), "Invalid EEI %","")</f>
        <v/>
      </c>
      <c r="AX294" s="207"/>
      <c r="AY294" s="278" t="str">
        <f>IF(Input!E293="","",IF(VALUE(Input!E293)=0,"Do not enter 0.",""))</f>
        <v/>
      </c>
    </row>
    <row r="295" spans="2:51" x14ac:dyDescent="0.3">
      <c r="B295" s="188" t="str">
        <f>Input!A294</f>
        <v/>
      </c>
      <c r="C295" s="189" t="str">
        <f>IF(ISERROR(IF(AND(Input!$A294="",SUMPRODUCT(--(LEN(Input!$A295:'Input'!$A$1006)&gt;0))&lt;&gt;0),"Row is skipped.",IF(AND(Input!$A294="",Input!$A295=""),"", IF(Input!B294="","Data is missing.","")))),"",IF(AND(Input!$A294="",SUMPRODUCT(--(LEN(Input!$A295:'Input'!$A$1006)&gt;0))&lt;&gt;0),"Row is skipped.",IF(AND(Input!$A294="",Input!$A295=""),"", IF(Input!B294="","Data is missing.",""))))</f>
        <v/>
      </c>
      <c r="D295" s="189" t="str">
        <f>IF(ISERROR(IF(AND(Input!$A294="",SUMPRODUCT(--(LEN(Input!$A295:'Input'!$A$1006)&gt;0))&lt;&gt;0),"Row is skipped.",IF(AND(Input!$A294="",Input!$A295=""),"", IF(Input!C294="","Data is missing.","")))),"",IF(AND(Input!$A294="",SUMPRODUCT(--(LEN(Input!$A295:'Input'!$A$1006)&gt;0))&lt;&gt;0),"Row is skipped.",IF(AND(Input!$A294="",Input!$A295=""),"", IF(Input!C294="","Data is missing.",""))))</f>
        <v/>
      </c>
      <c r="E295" s="189" t="str">
        <f>IF(ISERROR(IF(AND(Input!$A294="",SUMPRODUCT(--(LEN(Input!$A295:'Input'!$A$1006)&gt;0))&lt;&gt;0),"Row is skipped.",IF(AND(Input!$A294="",Input!$A295=""),"", IF(Input!D294="","Data is missing.","")))),"",IF(AND(Input!$A294="",SUMPRODUCT(--(LEN(Input!$A295:'Input'!$A$1006)&gt;0))&lt;&gt;0),"Row is skipped.",IF(AND(Input!$A294="",Input!$A295=""),"", IF(Input!D294="","Data is missing.",""))))</f>
        <v/>
      </c>
      <c r="F295" s="189" t="str">
        <f>IF(ISERROR(IF(AND(Input!$A294="",SUMPRODUCT(--(LEN(Input!$A295:'Input'!$A$1006)&gt;0))&lt;&gt;0),"Row is skipped.",IF(AND(Input!$A294="",Input!$A295=""),"", IF(Input!E294="","Data is missing.","")))),"",IF(AND(Input!$A294="",SUMPRODUCT(--(LEN(Input!$A295:'Input'!$A$1006)&gt;0))&lt;&gt;0),"Row is skipped.",IF(AND(Input!$A294="",Input!$A295=""),"", IF(Input!E294="","Data is missing.",""))))</f>
        <v/>
      </c>
      <c r="G295" s="189" t="str">
        <f>IF(ISERROR(IF(AND(Input!$A294="",SUMPRODUCT(--(LEN(Input!$A295:'Input'!$A$1006)&gt;0))&lt;&gt;0),"Row is skipped.",IF(AND(Input!$A294="",Input!$A295=""),"", IF(Input!F294="","Data is missing.","")))),"",IF(AND(Input!$A294="",SUMPRODUCT(--(LEN(Input!$A295:'Input'!$A$1006)&gt;0))&lt;&gt;0),"Row is skipped.",IF(AND(Input!$A294="",Input!$A295=""),"", IF(Input!F294="","Data is missing.",""))))</f>
        <v/>
      </c>
      <c r="H295" s="190" t="str">
        <f>IF(ISERROR(IF(AND(Input!$A294="",SUMPRODUCT(--(LEN(Input!$A295:'Input'!$A$1006)&gt;0))&lt;&gt;0),"Row is skipped.",IF(AND(Input!$A294="",Input!$A295=""),"", IF(Input!G294="","Data is missing.","")))),"",IF(AND(Input!$A294="",SUMPRODUCT(--(LEN(Input!$A295:'Input'!$A$1006)&gt;0))&lt;&gt;0),"Row is skipped.",IF(AND(Input!$A294="",Input!$A295=""),"", IF(Input!G294="","Data is missing.",""))))</f>
        <v/>
      </c>
      <c r="I295" s="156"/>
      <c r="J295" s="191" t="str">
        <f>IFERROR(VLOOKUP(VLOOKUP(Input!$D294,'Measure List'!$A:$AN,40,FALSE),UIR!$A$1:$Q$27,17,FALSE),"")</f>
        <v/>
      </c>
      <c r="K295" s="192" t="str">
        <f>IFERROR(VLOOKUP(Input!$D294,'Measure List'!$A:$AN,40,FALSE),"")</f>
        <v/>
      </c>
      <c r="L295" s="156"/>
      <c r="M295" s="193" t="str">
        <f>IF(B295="","",IF(AND(Input!H294="",IFERROR(VLOOKUP(K295,UIR!$A$2:$P$21,2,FALSE),"")&lt;&gt;""),"Data is Missing.",""))</f>
        <v/>
      </c>
      <c r="N295" s="194" t="str">
        <f>IF(B295="","",IF(AND(Input!I294="",IFERROR(VLOOKUP(K295,UIR!$A$2:$P$21,3,FALSE),"")&lt;&gt;""),"Data is Missing.",""))</f>
        <v/>
      </c>
      <c r="O295" s="194" t="str">
        <f>IF(B295="","",IF(AND(Input!J294="",IFERROR(VLOOKUP(K295,UIR!$A$2:$P$21,4,FALSE),"")&lt;&gt;""),"Data is Missing.",""))</f>
        <v/>
      </c>
      <c r="P295" s="194" t="str">
        <f>IF(B295="","",IF(AND(Input!K294="",IFERROR(VLOOKUP(K295,UIR!$A$2:$P$21,5,FALSE),"")&lt;&gt;""),"Data is Missing.",""))</f>
        <v/>
      </c>
      <c r="Q295" s="194" t="str">
        <f>IF(B295="","",IF(AND(Input!L294="",IFERROR(VLOOKUP(K295,UIR!$A$2:$P$21,6,FALSE),"")&lt;&gt;""),"Data is Missing.",""))</f>
        <v/>
      </c>
      <c r="R295" s="194" t="str">
        <f>IF(B295="","",IF(AND(Input!M294="",IFERROR(VLOOKUP(K295,UIR!$A$2:$P$21,7,FALSE),"")&lt;&gt;""),"Data is Missing.",""))</f>
        <v/>
      </c>
      <c r="S295" s="194" t="str">
        <f>IF(B295="","",IF(AND(Input!P294="",IFERROR(VLOOKUP(K295,UIR!$A$2:$P$21,8,FALSE),"")&lt;&gt;""),"Data is Missing.",""))</f>
        <v/>
      </c>
      <c r="T295" s="194" t="str">
        <f>IF(B295="","",IF(AND(Input!Q294="",IFERROR(VLOOKUP(K295,UIR!$A$2:$P$21,9,FALSE),"")&lt;&gt;""),"Data is Missing.",""))</f>
        <v/>
      </c>
      <c r="U295" s="194"/>
      <c r="V295" s="194" t="str">
        <f>IF(B295="","",IF(AND(Input!S294="",IFERROR(VLOOKUP(K295,UIR!$A$2:$P$21,11,FALSE),"")&lt;&gt;""),"Data is Missing.",""))</f>
        <v/>
      </c>
      <c r="W295" s="194" t="str">
        <f>IF(B295="","",IF(AND(Input!T294="",IFERROR(VLOOKUP(K295,UIR!$A$2:$P$21,12,FALSE),"")&lt;&gt;""),"Data is Missing.",""))</f>
        <v/>
      </c>
      <c r="X295" s="194" t="str">
        <f>IF(B295="","",IF(AND(Input!V294="",IFERROR(VLOOKUP(K295,UIR!$A$2:$P$21,13,FALSE),"")&lt;&gt;""),"Data is Missing.",""))</f>
        <v/>
      </c>
      <c r="Y295" s="194" t="str">
        <f>IF(B295="","",IF(AND(Input!W294="",IFERROR(VLOOKUP(K295,UIR!$A$2:$P$21,14,FALSE),"")&lt;&gt;""),"Data is Missing.",""))</f>
        <v/>
      </c>
      <c r="Z295" s="194" t="str">
        <f>IF(B295="","",IF(AND(Input!X294="",IFERROR(VLOOKUP(K295,UIR!$A$2:$P$21,15,FALSE),"")&lt;&gt;""),"Data is Missing.",""))</f>
        <v/>
      </c>
      <c r="AA295" s="195" t="str">
        <f>IF(B295="","",IF(AND(Input!Y294="",IFERROR(VLOOKUP(K295,UIR!$A$2:$P$21,16,FALSE),"")&lt;&gt;""),"Data is Missing.",""))</f>
        <v/>
      </c>
      <c r="AC295" s="202" t="str">
        <f>IF(ISERROR(IF(Input!D294="","",IF(ISERROR(VLOOKUP(Input!D294,'Measure List'!$A$2:$A$30000,1,0)),"Invalid RefNo",""))),"",IF(Input!D294="","",IF(ISERROR(VLOOKUP(Input!D294,'Measure List'!$A$2:$A$30000,1,0)),"Invalid RefNo","")))</f>
        <v/>
      </c>
      <c r="AD295" s="156"/>
      <c r="AE295" s="156"/>
      <c r="AF295" s="156"/>
      <c r="AG295" s="156"/>
      <c r="AH295" s="156"/>
      <c r="AI295" s="156"/>
      <c r="AJ295" s="156"/>
      <c r="AK295" s="156"/>
      <c r="AL295" s="203" t="str">
        <f>IF(COUNTIF(Dropdowns!$K$2:$K$7,Input!S294)&gt;0,"",IF(Input!S294="","","Invalid Type"))</f>
        <v/>
      </c>
      <c r="AN295" s="204" t="str">
        <f>IF(Input!C294="","",IF(ISNUMBER(VALUE(Input!C294)),"","Needs to be a number."))</f>
        <v/>
      </c>
      <c r="AO295" s="205" t="str">
        <f>IF(Input!E294="","",IF(ISNUMBER(VALUE(Input!E294)),"","Needs to be a number."))</f>
        <v/>
      </c>
      <c r="AP295" s="205" t="str">
        <f>IF(Input!N294="","",IF(ISNUMBER(VALUE(Input!N294)),"","Needs to be a number."))</f>
        <v/>
      </c>
      <c r="AQ295" s="205" t="str">
        <f>IF(Input!O294="","",IF(ISNUMBER(VALUE(Input!O294)),"","Needs to be a number."))</f>
        <v/>
      </c>
      <c r="AR295" s="205" t="str">
        <f>IF(Input!V294="","",IF(ISNUMBER(VALUE(Input!V294)),"","Needs to be a number."))</f>
        <v/>
      </c>
      <c r="AS295" s="205" t="str">
        <f>IF(Input!W294="","",IF(ISNUMBER(VALUE(Input!W294)),"","Needs to be a number."))</f>
        <v/>
      </c>
      <c r="AT295" s="205" t="str">
        <f>IF(Input!X294="","",IF(ISNUMBER(VALUE(Input!X294)),"","Needs to be a number."))</f>
        <v/>
      </c>
      <c r="AU295" s="206" t="str">
        <f>IF(Input!Y294="","",IF(ISNUMBER(VALUE(Input!Y294)),"","Needs to be a number."))</f>
        <v/>
      </c>
      <c r="AV295" s="207"/>
      <c r="AW295" s="259" t="str">
        <f>IF(OR(VALUE(Input!C294)&lt;0,VALUE(Input!C294)&gt;100), "Invalid EEI %","")</f>
        <v/>
      </c>
      <c r="AX295" s="207"/>
      <c r="AY295" s="278" t="str">
        <f>IF(Input!E294="","",IF(VALUE(Input!E294)=0,"Do not enter 0.",""))</f>
        <v/>
      </c>
    </row>
    <row r="296" spans="2:51" x14ac:dyDescent="0.3">
      <c r="B296" s="188" t="str">
        <f>Input!A295</f>
        <v/>
      </c>
      <c r="C296" s="189" t="str">
        <f>IF(ISERROR(IF(AND(Input!$A295="",SUMPRODUCT(--(LEN(Input!$A296:'Input'!$A$1006)&gt;0))&lt;&gt;0),"Row is skipped.",IF(AND(Input!$A295="",Input!$A296=""),"", IF(Input!B295="","Data is missing.","")))),"",IF(AND(Input!$A295="",SUMPRODUCT(--(LEN(Input!$A296:'Input'!$A$1006)&gt;0))&lt;&gt;0),"Row is skipped.",IF(AND(Input!$A295="",Input!$A296=""),"", IF(Input!B295="","Data is missing.",""))))</f>
        <v/>
      </c>
      <c r="D296" s="189" t="str">
        <f>IF(ISERROR(IF(AND(Input!$A295="",SUMPRODUCT(--(LEN(Input!$A296:'Input'!$A$1006)&gt;0))&lt;&gt;0),"Row is skipped.",IF(AND(Input!$A295="",Input!$A296=""),"", IF(Input!C295="","Data is missing.","")))),"",IF(AND(Input!$A295="",SUMPRODUCT(--(LEN(Input!$A296:'Input'!$A$1006)&gt;0))&lt;&gt;0),"Row is skipped.",IF(AND(Input!$A295="",Input!$A296=""),"", IF(Input!C295="","Data is missing.",""))))</f>
        <v/>
      </c>
      <c r="E296" s="189" t="str">
        <f>IF(ISERROR(IF(AND(Input!$A295="",SUMPRODUCT(--(LEN(Input!$A296:'Input'!$A$1006)&gt;0))&lt;&gt;0),"Row is skipped.",IF(AND(Input!$A295="",Input!$A296=""),"", IF(Input!D295="","Data is missing.","")))),"",IF(AND(Input!$A295="",SUMPRODUCT(--(LEN(Input!$A296:'Input'!$A$1006)&gt;0))&lt;&gt;0),"Row is skipped.",IF(AND(Input!$A295="",Input!$A296=""),"", IF(Input!D295="","Data is missing.",""))))</f>
        <v/>
      </c>
      <c r="F296" s="189" t="str">
        <f>IF(ISERROR(IF(AND(Input!$A295="",SUMPRODUCT(--(LEN(Input!$A296:'Input'!$A$1006)&gt;0))&lt;&gt;0),"Row is skipped.",IF(AND(Input!$A295="",Input!$A296=""),"", IF(Input!E295="","Data is missing.","")))),"",IF(AND(Input!$A295="",SUMPRODUCT(--(LEN(Input!$A296:'Input'!$A$1006)&gt;0))&lt;&gt;0),"Row is skipped.",IF(AND(Input!$A295="",Input!$A296=""),"", IF(Input!E295="","Data is missing.",""))))</f>
        <v/>
      </c>
      <c r="G296" s="189" t="str">
        <f>IF(ISERROR(IF(AND(Input!$A295="",SUMPRODUCT(--(LEN(Input!$A296:'Input'!$A$1006)&gt;0))&lt;&gt;0),"Row is skipped.",IF(AND(Input!$A295="",Input!$A296=""),"", IF(Input!F295="","Data is missing.","")))),"",IF(AND(Input!$A295="",SUMPRODUCT(--(LEN(Input!$A296:'Input'!$A$1006)&gt;0))&lt;&gt;0),"Row is skipped.",IF(AND(Input!$A295="",Input!$A296=""),"", IF(Input!F295="","Data is missing.",""))))</f>
        <v/>
      </c>
      <c r="H296" s="190" t="str">
        <f>IF(ISERROR(IF(AND(Input!$A295="",SUMPRODUCT(--(LEN(Input!$A296:'Input'!$A$1006)&gt;0))&lt;&gt;0),"Row is skipped.",IF(AND(Input!$A295="",Input!$A296=""),"", IF(Input!G295="","Data is missing.","")))),"",IF(AND(Input!$A295="",SUMPRODUCT(--(LEN(Input!$A296:'Input'!$A$1006)&gt;0))&lt;&gt;0),"Row is skipped.",IF(AND(Input!$A295="",Input!$A296=""),"", IF(Input!G295="","Data is missing.",""))))</f>
        <v/>
      </c>
      <c r="I296" s="156"/>
      <c r="J296" s="191" t="str">
        <f>IFERROR(VLOOKUP(VLOOKUP(Input!$D295,'Measure List'!$A:$AN,40,FALSE),UIR!$A$1:$Q$27,17,FALSE),"")</f>
        <v/>
      </c>
      <c r="K296" s="192" t="str">
        <f>IFERROR(VLOOKUP(Input!$D295,'Measure List'!$A:$AN,40,FALSE),"")</f>
        <v/>
      </c>
      <c r="L296" s="156"/>
      <c r="M296" s="193" t="str">
        <f>IF(B296="","",IF(AND(Input!H295="",IFERROR(VLOOKUP(K296,UIR!$A$2:$P$21,2,FALSE),"")&lt;&gt;""),"Data is Missing.",""))</f>
        <v/>
      </c>
      <c r="N296" s="194" t="str">
        <f>IF(B296="","",IF(AND(Input!I295="",IFERROR(VLOOKUP(K296,UIR!$A$2:$P$21,3,FALSE),"")&lt;&gt;""),"Data is Missing.",""))</f>
        <v/>
      </c>
      <c r="O296" s="194" t="str">
        <f>IF(B296="","",IF(AND(Input!J295="",IFERROR(VLOOKUP(K296,UIR!$A$2:$P$21,4,FALSE),"")&lt;&gt;""),"Data is Missing.",""))</f>
        <v/>
      </c>
      <c r="P296" s="194" t="str">
        <f>IF(B296="","",IF(AND(Input!K295="",IFERROR(VLOOKUP(K296,UIR!$A$2:$P$21,5,FALSE),"")&lt;&gt;""),"Data is Missing.",""))</f>
        <v/>
      </c>
      <c r="Q296" s="194" t="str">
        <f>IF(B296="","",IF(AND(Input!L295="",IFERROR(VLOOKUP(K296,UIR!$A$2:$P$21,6,FALSE),"")&lt;&gt;""),"Data is Missing.",""))</f>
        <v/>
      </c>
      <c r="R296" s="194" t="str">
        <f>IF(B296="","",IF(AND(Input!M295="",IFERROR(VLOOKUP(K296,UIR!$A$2:$P$21,7,FALSE),"")&lt;&gt;""),"Data is Missing.",""))</f>
        <v/>
      </c>
      <c r="S296" s="194" t="str">
        <f>IF(B296="","",IF(AND(Input!P295="",IFERROR(VLOOKUP(K296,UIR!$A$2:$P$21,8,FALSE),"")&lt;&gt;""),"Data is Missing.",""))</f>
        <v/>
      </c>
      <c r="T296" s="194" t="str">
        <f>IF(B296="","",IF(AND(Input!Q295="",IFERROR(VLOOKUP(K296,UIR!$A$2:$P$21,9,FALSE),"")&lt;&gt;""),"Data is Missing.",""))</f>
        <v/>
      </c>
      <c r="U296" s="194"/>
      <c r="V296" s="194" t="str">
        <f>IF(B296="","",IF(AND(Input!S295="",IFERROR(VLOOKUP(K296,UIR!$A$2:$P$21,11,FALSE),"")&lt;&gt;""),"Data is Missing.",""))</f>
        <v/>
      </c>
      <c r="W296" s="194" t="str">
        <f>IF(B296="","",IF(AND(Input!T295="",IFERROR(VLOOKUP(K296,UIR!$A$2:$P$21,12,FALSE),"")&lt;&gt;""),"Data is Missing.",""))</f>
        <v/>
      </c>
      <c r="X296" s="194" t="str">
        <f>IF(B296="","",IF(AND(Input!V295="",IFERROR(VLOOKUP(K296,UIR!$A$2:$P$21,13,FALSE),"")&lt;&gt;""),"Data is Missing.",""))</f>
        <v/>
      </c>
      <c r="Y296" s="194" t="str">
        <f>IF(B296="","",IF(AND(Input!W295="",IFERROR(VLOOKUP(K296,UIR!$A$2:$P$21,14,FALSE),"")&lt;&gt;""),"Data is Missing.",""))</f>
        <v/>
      </c>
      <c r="Z296" s="194" t="str">
        <f>IF(B296="","",IF(AND(Input!X295="",IFERROR(VLOOKUP(K296,UIR!$A$2:$P$21,15,FALSE),"")&lt;&gt;""),"Data is Missing.",""))</f>
        <v/>
      </c>
      <c r="AA296" s="195" t="str">
        <f>IF(B296="","",IF(AND(Input!Y295="",IFERROR(VLOOKUP(K296,UIR!$A$2:$P$21,16,FALSE),"")&lt;&gt;""),"Data is Missing.",""))</f>
        <v/>
      </c>
      <c r="AC296" s="202" t="str">
        <f>IF(ISERROR(IF(Input!D295="","",IF(ISERROR(VLOOKUP(Input!D295,'Measure List'!$A$2:$A$30000,1,0)),"Invalid RefNo",""))),"",IF(Input!D295="","",IF(ISERROR(VLOOKUP(Input!D295,'Measure List'!$A$2:$A$30000,1,0)),"Invalid RefNo","")))</f>
        <v/>
      </c>
      <c r="AD296" s="156"/>
      <c r="AE296" s="156"/>
      <c r="AF296" s="156"/>
      <c r="AG296" s="156"/>
      <c r="AH296" s="156"/>
      <c r="AI296" s="156"/>
      <c r="AJ296" s="156"/>
      <c r="AK296" s="156"/>
      <c r="AL296" s="203" t="str">
        <f>IF(COUNTIF(Dropdowns!$K$2:$K$7,Input!S295)&gt;0,"",IF(Input!S295="","","Invalid Type"))</f>
        <v/>
      </c>
      <c r="AN296" s="204" t="str">
        <f>IF(Input!C295="","",IF(ISNUMBER(VALUE(Input!C295)),"","Needs to be a number."))</f>
        <v/>
      </c>
      <c r="AO296" s="205" t="str">
        <f>IF(Input!E295="","",IF(ISNUMBER(VALUE(Input!E295)),"","Needs to be a number."))</f>
        <v/>
      </c>
      <c r="AP296" s="205" t="str">
        <f>IF(Input!N295="","",IF(ISNUMBER(VALUE(Input!N295)),"","Needs to be a number."))</f>
        <v/>
      </c>
      <c r="AQ296" s="205" t="str">
        <f>IF(Input!O295="","",IF(ISNUMBER(VALUE(Input!O295)),"","Needs to be a number."))</f>
        <v/>
      </c>
      <c r="AR296" s="205" t="str">
        <f>IF(Input!V295="","",IF(ISNUMBER(VALUE(Input!V295)),"","Needs to be a number."))</f>
        <v/>
      </c>
      <c r="AS296" s="205" t="str">
        <f>IF(Input!W295="","",IF(ISNUMBER(VALUE(Input!W295)),"","Needs to be a number."))</f>
        <v/>
      </c>
      <c r="AT296" s="205" t="str">
        <f>IF(Input!X295="","",IF(ISNUMBER(VALUE(Input!X295)),"","Needs to be a number."))</f>
        <v/>
      </c>
      <c r="AU296" s="206" t="str">
        <f>IF(Input!Y295="","",IF(ISNUMBER(VALUE(Input!Y295)),"","Needs to be a number."))</f>
        <v/>
      </c>
      <c r="AV296" s="207"/>
      <c r="AW296" s="259" t="str">
        <f>IF(OR(VALUE(Input!C295)&lt;0,VALUE(Input!C295)&gt;100), "Invalid EEI %","")</f>
        <v/>
      </c>
      <c r="AX296" s="207"/>
      <c r="AY296" s="278" t="str">
        <f>IF(Input!E295="","",IF(VALUE(Input!E295)=0,"Do not enter 0.",""))</f>
        <v/>
      </c>
    </row>
    <row r="297" spans="2:51" x14ac:dyDescent="0.3">
      <c r="B297" s="188" t="str">
        <f>Input!A296</f>
        <v/>
      </c>
      <c r="C297" s="189" t="str">
        <f>IF(ISERROR(IF(AND(Input!$A296="",SUMPRODUCT(--(LEN(Input!$A297:'Input'!$A$1006)&gt;0))&lt;&gt;0),"Row is skipped.",IF(AND(Input!$A296="",Input!$A297=""),"", IF(Input!B296="","Data is missing.","")))),"",IF(AND(Input!$A296="",SUMPRODUCT(--(LEN(Input!$A297:'Input'!$A$1006)&gt;0))&lt;&gt;0),"Row is skipped.",IF(AND(Input!$A296="",Input!$A297=""),"", IF(Input!B296="","Data is missing.",""))))</f>
        <v/>
      </c>
      <c r="D297" s="189" t="str">
        <f>IF(ISERROR(IF(AND(Input!$A296="",SUMPRODUCT(--(LEN(Input!$A297:'Input'!$A$1006)&gt;0))&lt;&gt;0),"Row is skipped.",IF(AND(Input!$A296="",Input!$A297=""),"", IF(Input!C296="","Data is missing.","")))),"",IF(AND(Input!$A296="",SUMPRODUCT(--(LEN(Input!$A297:'Input'!$A$1006)&gt;0))&lt;&gt;0),"Row is skipped.",IF(AND(Input!$A296="",Input!$A297=""),"", IF(Input!C296="","Data is missing.",""))))</f>
        <v/>
      </c>
      <c r="E297" s="189" t="str">
        <f>IF(ISERROR(IF(AND(Input!$A296="",SUMPRODUCT(--(LEN(Input!$A297:'Input'!$A$1006)&gt;0))&lt;&gt;0),"Row is skipped.",IF(AND(Input!$A296="",Input!$A297=""),"", IF(Input!D296="","Data is missing.","")))),"",IF(AND(Input!$A296="",SUMPRODUCT(--(LEN(Input!$A297:'Input'!$A$1006)&gt;0))&lt;&gt;0),"Row is skipped.",IF(AND(Input!$A296="",Input!$A297=""),"", IF(Input!D296="","Data is missing.",""))))</f>
        <v/>
      </c>
      <c r="F297" s="189" t="str">
        <f>IF(ISERROR(IF(AND(Input!$A296="",SUMPRODUCT(--(LEN(Input!$A297:'Input'!$A$1006)&gt;0))&lt;&gt;0),"Row is skipped.",IF(AND(Input!$A296="",Input!$A297=""),"", IF(Input!E296="","Data is missing.","")))),"",IF(AND(Input!$A296="",SUMPRODUCT(--(LEN(Input!$A297:'Input'!$A$1006)&gt;0))&lt;&gt;0),"Row is skipped.",IF(AND(Input!$A296="",Input!$A297=""),"", IF(Input!E296="","Data is missing.",""))))</f>
        <v/>
      </c>
      <c r="G297" s="189" t="str">
        <f>IF(ISERROR(IF(AND(Input!$A296="",SUMPRODUCT(--(LEN(Input!$A297:'Input'!$A$1006)&gt;0))&lt;&gt;0),"Row is skipped.",IF(AND(Input!$A296="",Input!$A297=""),"", IF(Input!F296="","Data is missing.","")))),"",IF(AND(Input!$A296="",SUMPRODUCT(--(LEN(Input!$A297:'Input'!$A$1006)&gt;0))&lt;&gt;0),"Row is skipped.",IF(AND(Input!$A296="",Input!$A297=""),"", IF(Input!F296="","Data is missing.",""))))</f>
        <v/>
      </c>
      <c r="H297" s="190" t="str">
        <f>IF(ISERROR(IF(AND(Input!$A296="",SUMPRODUCT(--(LEN(Input!$A297:'Input'!$A$1006)&gt;0))&lt;&gt;0),"Row is skipped.",IF(AND(Input!$A296="",Input!$A297=""),"", IF(Input!G296="","Data is missing.","")))),"",IF(AND(Input!$A296="",SUMPRODUCT(--(LEN(Input!$A297:'Input'!$A$1006)&gt;0))&lt;&gt;0),"Row is skipped.",IF(AND(Input!$A296="",Input!$A297=""),"", IF(Input!G296="","Data is missing.",""))))</f>
        <v/>
      </c>
      <c r="I297" s="156"/>
      <c r="J297" s="191" t="str">
        <f>IFERROR(VLOOKUP(VLOOKUP(Input!$D296,'Measure List'!$A:$AN,40,FALSE),UIR!$A$1:$Q$27,17,FALSE),"")</f>
        <v/>
      </c>
      <c r="K297" s="192" t="str">
        <f>IFERROR(VLOOKUP(Input!$D296,'Measure List'!$A:$AN,40,FALSE),"")</f>
        <v/>
      </c>
      <c r="L297" s="156"/>
      <c r="M297" s="193" t="str">
        <f>IF(B297="","",IF(AND(Input!H296="",IFERROR(VLOOKUP(K297,UIR!$A$2:$P$21,2,FALSE),"")&lt;&gt;""),"Data is Missing.",""))</f>
        <v/>
      </c>
      <c r="N297" s="194" t="str">
        <f>IF(B297="","",IF(AND(Input!I296="",IFERROR(VLOOKUP(K297,UIR!$A$2:$P$21,3,FALSE),"")&lt;&gt;""),"Data is Missing.",""))</f>
        <v/>
      </c>
      <c r="O297" s="194" t="str">
        <f>IF(B297="","",IF(AND(Input!J296="",IFERROR(VLOOKUP(K297,UIR!$A$2:$P$21,4,FALSE),"")&lt;&gt;""),"Data is Missing.",""))</f>
        <v/>
      </c>
      <c r="P297" s="194" t="str">
        <f>IF(B297="","",IF(AND(Input!K296="",IFERROR(VLOOKUP(K297,UIR!$A$2:$P$21,5,FALSE),"")&lt;&gt;""),"Data is Missing.",""))</f>
        <v/>
      </c>
      <c r="Q297" s="194" t="str">
        <f>IF(B297="","",IF(AND(Input!L296="",IFERROR(VLOOKUP(K297,UIR!$A$2:$P$21,6,FALSE),"")&lt;&gt;""),"Data is Missing.",""))</f>
        <v/>
      </c>
      <c r="R297" s="194" t="str">
        <f>IF(B297="","",IF(AND(Input!M296="",IFERROR(VLOOKUP(K297,UIR!$A$2:$P$21,7,FALSE),"")&lt;&gt;""),"Data is Missing.",""))</f>
        <v/>
      </c>
      <c r="S297" s="194" t="str">
        <f>IF(B297="","",IF(AND(Input!P296="",IFERROR(VLOOKUP(K297,UIR!$A$2:$P$21,8,FALSE),"")&lt;&gt;""),"Data is Missing.",""))</f>
        <v/>
      </c>
      <c r="T297" s="194" t="str">
        <f>IF(B297="","",IF(AND(Input!Q296="",IFERROR(VLOOKUP(K297,UIR!$A$2:$P$21,9,FALSE),"")&lt;&gt;""),"Data is Missing.",""))</f>
        <v/>
      </c>
      <c r="U297" s="194"/>
      <c r="V297" s="194" t="str">
        <f>IF(B297="","",IF(AND(Input!S296="",IFERROR(VLOOKUP(K297,UIR!$A$2:$P$21,11,FALSE),"")&lt;&gt;""),"Data is Missing.",""))</f>
        <v/>
      </c>
      <c r="W297" s="194" t="str">
        <f>IF(B297="","",IF(AND(Input!T296="",IFERROR(VLOOKUP(K297,UIR!$A$2:$P$21,12,FALSE),"")&lt;&gt;""),"Data is Missing.",""))</f>
        <v/>
      </c>
      <c r="X297" s="194" t="str">
        <f>IF(B297="","",IF(AND(Input!V296="",IFERROR(VLOOKUP(K297,UIR!$A$2:$P$21,13,FALSE),"")&lt;&gt;""),"Data is Missing.",""))</f>
        <v/>
      </c>
      <c r="Y297" s="194" t="str">
        <f>IF(B297="","",IF(AND(Input!W296="",IFERROR(VLOOKUP(K297,UIR!$A$2:$P$21,14,FALSE),"")&lt;&gt;""),"Data is Missing.",""))</f>
        <v/>
      </c>
      <c r="Z297" s="194" t="str">
        <f>IF(B297="","",IF(AND(Input!X296="",IFERROR(VLOOKUP(K297,UIR!$A$2:$P$21,15,FALSE),"")&lt;&gt;""),"Data is Missing.",""))</f>
        <v/>
      </c>
      <c r="AA297" s="195" t="str">
        <f>IF(B297="","",IF(AND(Input!Y296="",IFERROR(VLOOKUP(K297,UIR!$A$2:$P$21,16,FALSE),"")&lt;&gt;""),"Data is Missing.",""))</f>
        <v/>
      </c>
      <c r="AC297" s="202" t="str">
        <f>IF(ISERROR(IF(Input!D296="","",IF(ISERROR(VLOOKUP(Input!D296,'Measure List'!$A$2:$A$30000,1,0)),"Invalid RefNo",""))),"",IF(Input!D296="","",IF(ISERROR(VLOOKUP(Input!D296,'Measure List'!$A$2:$A$30000,1,0)),"Invalid RefNo","")))</f>
        <v/>
      </c>
      <c r="AD297" s="156"/>
      <c r="AE297" s="156"/>
      <c r="AF297" s="156"/>
      <c r="AG297" s="156"/>
      <c r="AH297" s="156"/>
      <c r="AI297" s="156"/>
      <c r="AJ297" s="156"/>
      <c r="AK297" s="156"/>
      <c r="AL297" s="203" t="str">
        <f>IF(COUNTIF(Dropdowns!$K$2:$K$7,Input!S296)&gt;0,"",IF(Input!S296="","","Invalid Type"))</f>
        <v/>
      </c>
      <c r="AN297" s="204" t="str">
        <f>IF(Input!C296="","",IF(ISNUMBER(VALUE(Input!C296)),"","Needs to be a number."))</f>
        <v/>
      </c>
      <c r="AO297" s="205" t="str">
        <f>IF(Input!E296="","",IF(ISNUMBER(VALUE(Input!E296)),"","Needs to be a number."))</f>
        <v/>
      </c>
      <c r="AP297" s="205" t="str">
        <f>IF(Input!N296="","",IF(ISNUMBER(VALUE(Input!N296)),"","Needs to be a number."))</f>
        <v/>
      </c>
      <c r="AQ297" s="205" t="str">
        <f>IF(Input!O296="","",IF(ISNUMBER(VALUE(Input!O296)),"","Needs to be a number."))</f>
        <v/>
      </c>
      <c r="AR297" s="205" t="str">
        <f>IF(Input!V296="","",IF(ISNUMBER(VALUE(Input!V296)),"","Needs to be a number."))</f>
        <v/>
      </c>
      <c r="AS297" s="205" t="str">
        <f>IF(Input!W296="","",IF(ISNUMBER(VALUE(Input!W296)),"","Needs to be a number."))</f>
        <v/>
      </c>
      <c r="AT297" s="205" t="str">
        <f>IF(Input!X296="","",IF(ISNUMBER(VALUE(Input!X296)),"","Needs to be a number."))</f>
        <v/>
      </c>
      <c r="AU297" s="206" t="str">
        <f>IF(Input!Y296="","",IF(ISNUMBER(VALUE(Input!Y296)),"","Needs to be a number."))</f>
        <v/>
      </c>
      <c r="AV297" s="207"/>
      <c r="AW297" s="259" t="str">
        <f>IF(OR(VALUE(Input!C296)&lt;0,VALUE(Input!C296)&gt;100), "Invalid EEI %","")</f>
        <v/>
      </c>
      <c r="AX297" s="207"/>
      <c r="AY297" s="278" t="str">
        <f>IF(Input!E296="","",IF(VALUE(Input!E296)=0,"Do not enter 0.",""))</f>
        <v/>
      </c>
    </row>
    <row r="298" spans="2:51" x14ac:dyDescent="0.3">
      <c r="B298" s="188" t="str">
        <f>Input!A297</f>
        <v/>
      </c>
      <c r="C298" s="189" t="str">
        <f>IF(ISERROR(IF(AND(Input!$A297="",SUMPRODUCT(--(LEN(Input!$A298:'Input'!$A$1006)&gt;0))&lt;&gt;0),"Row is skipped.",IF(AND(Input!$A297="",Input!$A298=""),"", IF(Input!B297="","Data is missing.","")))),"",IF(AND(Input!$A297="",SUMPRODUCT(--(LEN(Input!$A298:'Input'!$A$1006)&gt;0))&lt;&gt;0),"Row is skipped.",IF(AND(Input!$A297="",Input!$A298=""),"", IF(Input!B297="","Data is missing.",""))))</f>
        <v/>
      </c>
      <c r="D298" s="189" t="str">
        <f>IF(ISERROR(IF(AND(Input!$A297="",SUMPRODUCT(--(LEN(Input!$A298:'Input'!$A$1006)&gt;0))&lt;&gt;0),"Row is skipped.",IF(AND(Input!$A297="",Input!$A298=""),"", IF(Input!C297="","Data is missing.","")))),"",IF(AND(Input!$A297="",SUMPRODUCT(--(LEN(Input!$A298:'Input'!$A$1006)&gt;0))&lt;&gt;0),"Row is skipped.",IF(AND(Input!$A297="",Input!$A298=""),"", IF(Input!C297="","Data is missing.",""))))</f>
        <v/>
      </c>
      <c r="E298" s="189" t="str">
        <f>IF(ISERROR(IF(AND(Input!$A297="",SUMPRODUCT(--(LEN(Input!$A298:'Input'!$A$1006)&gt;0))&lt;&gt;0),"Row is skipped.",IF(AND(Input!$A297="",Input!$A298=""),"", IF(Input!D297="","Data is missing.","")))),"",IF(AND(Input!$A297="",SUMPRODUCT(--(LEN(Input!$A298:'Input'!$A$1006)&gt;0))&lt;&gt;0),"Row is skipped.",IF(AND(Input!$A297="",Input!$A298=""),"", IF(Input!D297="","Data is missing.",""))))</f>
        <v/>
      </c>
      <c r="F298" s="189" t="str">
        <f>IF(ISERROR(IF(AND(Input!$A297="",SUMPRODUCT(--(LEN(Input!$A298:'Input'!$A$1006)&gt;0))&lt;&gt;0),"Row is skipped.",IF(AND(Input!$A297="",Input!$A298=""),"", IF(Input!E297="","Data is missing.","")))),"",IF(AND(Input!$A297="",SUMPRODUCT(--(LEN(Input!$A298:'Input'!$A$1006)&gt;0))&lt;&gt;0),"Row is skipped.",IF(AND(Input!$A297="",Input!$A298=""),"", IF(Input!E297="","Data is missing.",""))))</f>
        <v/>
      </c>
      <c r="G298" s="189" t="str">
        <f>IF(ISERROR(IF(AND(Input!$A297="",SUMPRODUCT(--(LEN(Input!$A298:'Input'!$A$1006)&gt;0))&lt;&gt;0),"Row is skipped.",IF(AND(Input!$A297="",Input!$A298=""),"", IF(Input!F297="","Data is missing.","")))),"",IF(AND(Input!$A297="",SUMPRODUCT(--(LEN(Input!$A298:'Input'!$A$1006)&gt;0))&lt;&gt;0),"Row is skipped.",IF(AND(Input!$A297="",Input!$A298=""),"", IF(Input!F297="","Data is missing.",""))))</f>
        <v/>
      </c>
      <c r="H298" s="190" t="str">
        <f>IF(ISERROR(IF(AND(Input!$A297="",SUMPRODUCT(--(LEN(Input!$A298:'Input'!$A$1006)&gt;0))&lt;&gt;0),"Row is skipped.",IF(AND(Input!$A297="",Input!$A298=""),"", IF(Input!G297="","Data is missing.","")))),"",IF(AND(Input!$A297="",SUMPRODUCT(--(LEN(Input!$A298:'Input'!$A$1006)&gt;0))&lt;&gt;0),"Row is skipped.",IF(AND(Input!$A297="",Input!$A298=""),"", IF(Input!G297="","Data is missing.",""))))</f>
        <v/>
      </c>
      <c r="I298" s="156"/>
      <c r="J298" s="191" t="str">
        <f>IFERROR(VLOOKUP(VLOOKUP(Input!$D297,'Measure List'!$A:$AN,40,FALSE),UIR!$A$1:$Q$27,17,FALSE),"")</f>
        <v/>
      </c>
      <c r="K298" s="192" t="str">
        <f>IFERROR(VLOOKUP(Input!$D297,'Measure List'!$A:$AN,40,FALSE),"")</f>
        <v/>
      </c>
      <c r="L298" s="156"/>
      <c r="M298" s="193" t="str">
        <f>IF(B298="","",IF(AND(Input!H297="",IFERROR(VLOOKUP(K298,UIR!$A$2:$P$21,2,FALSE),"")&lt;&gt;""),"Data is Missing.",""))</f>
        <v/>
      </c>
      <c r="N298" s="194" t="str">
        <f>IF(B298="","",IF(AND(Input!I297="",IFERROR(VLOOKUP(K298,UIR!$A$2:$P$21,3,FALSE),"")&lt;&gt;""),"Data is Missing.",""))</f>
        <v/>
      </c>
      <c r="O298" s="194" t="str">
        <f>IF(B298="","",IF(AND(Input!J297="",IFERROR(VLOOKUP(K298,UIR!$A$2:$P$21,4,FALSE),"")&lt;&gt;""),"Data is Missing.",""))</f>
        <v/>
      </c>
      <c r="P298" s="194" t="str">
        <f>IF(B298="","",IF(AND(Input!K297="",IFERROR(VLOOKUP(K298,UIR!$A$2:$P$21,5,FALSE),"")&lt;&gt;""),"Data is Missing.",""))</f>
        <v/>
      </c>
      <c r="Q298" s="194" t="str">
        <f>IF(B298="","",IF(AND(Input!L297="",IFERROR(VLOOKUP(K298,UIR!$A$2:$P$21,6,FALSE),"")&lt;&gt;""),"Data is Missing.",""))</f>
        <v/>
      </c>
      <c r="R298" s="194" t="str">
        <f>IF(B298="","",IF(AND(Input!M297="",IFERROR(VLOOKUP(K298,UIR!$A$2:$P$21,7,FALSE),"")&lt;&gt;""),"Data is Missing.",""))</f>
        <v/>
      </c>
      <c r="S298" s="194" t="str">
        <f>IF(B298="","",IF(AND(Input!P297="",IFERROR(VLOOKUP(K298,UIR!$A$2:$P$21,8,FALSE),"")&lt;&gt;""),"Data is Missing.",""))</f>
        <v/>
      </c>
      <c r="T298" s="194" t="str">
        <f>IF(B298="","",IF(AND(Input!Q297="",IFERROR(VLOOKUP(K298,UIR!$A$2:$P$21,9,FALSE),"")&lt;&gt;""),"Data is Missing.",""))</f>
        <v/>
      </c>
      <c r="U298" s="194"/>
      <c r="V298" s="194" t="str">
        <f>IF(B298="","",IF(AND(Input!S297="",IFERROR(VLOOKUP(K298,UIR!$A$2:$P$21,11,FALSE),"")&lt;&gt;""),"Data is Missing.",""))</f>
        <v/>
      </c>
      <c r="W298" s="194" t="str">
        <f>IF(B298="","",IF(AND(Input!T297="",IFERROR(VLOOKUP(K298,UIR!$A$2:$P$21,12,FALSE),"")&lt;&gt;""),"Data is Missing.",""))</f>
        <v/>
      </c>
      <c r="X298" s="194" t="str">
        <f>IF(B298="","",IF(AND(Input!V297="",IFERROR(VLOOKUP(K298,UIR!$A$2:$P$21,13,FALSE),"")&lt;&gt;""),"Data is Missing.",""))</f>
        <v/>
      </c>
      <c r="Y298" s="194" t="str">
        <f>IF(B298="","",IF(AND(Input!W297="",IFERROR(VLOOKUP(K298,UIR!$A$2:$P$21,14,FALSE),"")&lt;&gt;""),"Data is Missing.",""))</f>
        <v/>
      </c>
      <c r="Z298" s="194" t="str">
        <f>IF(B298="","",IF(AND(Input!X297="",IFERROR(VLOOKUP(K298,UIR!$A$2:$P$21,15,FALSE),"")&lt;&gt;""),"Data is Missing.",""))</f>
        <v/>
      </c>
      <c r="AA298" s="195" t="str">
        <f>IF(B298="","",IF(AND(Input!Y297="",IFERROR(VLOOKUP(K298,UIR!$A$2:$P$21,16,FALSE),"")&lt;&gt;""),"Data is Missing.",""))</f>
        <v/>
      </c>
      <c r="AC298" s="202" t="str">
        <f>IF(ISERROR(IF(Input!D297="","",IF(ISERROR(VLOOKUP(Input!D297,'Measure List'!$A$2:$A$30000,1,0)),"Invalid RefNo",""))),"",IF(Input!D297="","",IF(ISERROR(VLOOKUP(Input!D297,'Measure List'!$A$2:$A$30000,1,0)),"Invalid RefNo","")))</f>
        <v/>
      </c>
      <c r="AD298" s="156"/>
      <c r="AE298" s="156"/>
      <c r="AF298" s="156"/>
      <c r="AG298" s="156"/>
      <c r="AH298" s="156"/>
      <c r="AI298" s="156"/>
      <c r="AJ298" s="156"/>
      <c r="AK298" s="156"/>
      <c r="AL298" s="203" t="str">
        <f>IF(COUNTIF(Dropdowns!$K$2:$K$7,Input!S297)&gt;0,"",IF(Input!S297="","","Invalid Type"))</f>
        <v/>
      </c>
      <c r="AN298" s="204" t="str">
        <f>IF(Input!C297="","",IF(ISNUMBER(VALUE(Input!C297)),"","Needs to be a number."))</f>
        <v/>
      </c>
      <c r="AO298" s="205" t="str">
        <f>IF(Input!E297="","",IF(ISNUMBER(VALUE(Input!E297)),"","Needs to be a number."))</f>
        <v/>
      </c>
      <c r="AP298" s="205" t="str">
        <f>IF(Input!N297="","",IF(ISNUMBER(VALUE(Input!N297)),"","Needs to be a number."))</f>
        <v/>
      </c>
      <c r="AQ298" s="205" t="str">
        <f>IF(Input!O297="","",IF(ISNUMBER(VALUE(Input!O297)),"","Needs to be a number."))</f>
        <v/>
      </c>
      <c r="AR298" s="205" t="str">
        <f>IF(Input!V297="","",IF(ISNUMBER(VALUE(Input!V297)),"","Needs to be a number."))</f>
        <v/>
      </c>
      <c r="AS298" s="205" t="str">
        <f>IF(Input!W297="","",IF(ISNUMBER(VALUE(Input!W297)),"","Needs to be a number."))</f>
        <v/>
      </c>
      <c r="AT298" s="205" t="str">
        <f>IF(Input!X297="","",IF(ISNUMBER(VALUE(Input!X297)),"","Needs to be a number."))</f>
        <v/>
      </c>
      <c r="AU298" s="206" t="str">
        <f>IF(Input!Y297="","",IF(ISNUMBER(VALUE(Input!Y297)),"","Needs to be a number."))</f>
        <v/>
      </c>
      <c r="AV298" s="207"/>
      <c r="AW298" s="259" t="str">
        <f>IF(OR(VALUE(Input!C297)&lt;0,VALUE(Input!C297)&gt;100), "Invalid EEI %","")</f>
        <v/>
      </c>
      <c r="AX298" s="207"/>
      <c r="AY298" s="278" t="str">
        <f>IF(Input!E297="","",IF(VALUE(Input!E297)=0,"Do not enter 0.",""))</f>
        <v/>
      </c>
    </row>
    <row r="299" spans="2:51" x14ac:dyDescent="0.3">
      <c r="B299" s="188" t="str">
        <f>Input!A298</f>
        <v/>
      </c>
      <c r="C299" s="189" t="str">
        <f>IF(ISERROR(IF(AND(Input!$A298="",SUMPRODUCT(--(LEN(Input!$A299:'Input'!$A$1006)&gt;0))&lt;&gt;0),"Row is skipped.",IF(AND(Input!$A298="",Input!$A299=""),"", IF(Input!B298="","Data is missing.","")))),"",IF(AND(Input!$A298="",SUMPRODUCT(--(LEN(Input!$A299:'Input'!$A$1006)&gt;0))&lt;&gt;0),"Row is skipped.",IF(AND(Input!$A298="",Input!$A299=""),"", IF(Input!B298="","Data is missing.",""))))</f>
        <v/>
      </c>
      <c r="D299" s="189" t="str">
        <f>IF(ISERROR(IF(AND(Input!$A298="",SUMPRODUCT(--(LEN(Input!$A299:'Input'!$A$1006)&gt;0))&lt;&gt;0),"Row is skipped.",IF(AND(Input!$A298="",Input!$A299=""),"", IF(Input!C298="","Data is missing.","")))),"",IF(AND(Input!$A298="",SUMPRODUCT(--(LEN(Input!$A299:'Input'!$A$1006)&gt;0))&lt;&gt;0),"Row is skipped.",IF(AND(Input!$A298="",Input!$A299=""),"", IF(Input!C298="","Data is missing.",""))))</f>
        <v/>
      </c>
      <c r="E299" s="189" t="str">
        <f>IF(ISERROR(IF(AND(Input!$A298="",SUMPRODUCT(--(LEN(Input!$A299:'Input'!$A$1006)&gt;0))&lt;&gt;0),"Row is skipped.",IF(AND(Input!$A298="",Input!$A299=""),"", IF(Input!D298="","Data is missing.","")))),"",IF(AND(Input!$A298="",SUMPRODUCT(--(LEN(Input!$A299:'Input'!$A$1006)&gt;0))&lt;&gt;0),"Row is skipped.",IF(AND(Input!$A298="",Input!$A299=""),"", IF(Input!D298="","Data is missing.",""))))</f>
        <v/>
      </c>
      <c r="F299" s="189" t="str">
        <f>IF(ISERROR(IF(AND(Input!$A298="",SUMPRODUCT(--(LEN(Input!$A299:'Input'!$A$1006)&gt;0))&lt;&gt;0),"Row is skipped.",IF(AND(Input!$A298="",Input!$A299=""),"", IF(Input!E298="","Data is missing.","")))),"",IF(AND(Input!$A298="",SUMPRODUCT(--(LEN(Input!$A299:'Input'!$A$1006)&gt;0))&lt;&gt;0),"Row is skipped.",IF(AND(Input!$A298="",Input!$A299=""),"", IF(Input!E298="","Data is missing.",""))))</f>
        <v/>
      </c>
      <c r="G299" s="189" t="str">
        <f>IF(ISERROR(IF(AND(Input!$A298="",SUMPRODUCT(--(LEN(Input!$A299:'Input'!$A$1006)&gt;0))&lt;&gt;0),"Row is skipped.",IF(AND(Input!$A298="",Input!$A299=""),"", IF(Input!F298="","Data is missing.","")))),"",IF(AND(Input!$A298="",SUMPRODUCT(--(LEN(Input!$A299:'Input'!$A$1006)&gt;0))&lt;&gt;0),"Row is skipped.",IF(AND(Input!$A298="",Input!$A299=""),"", IF(Input!F298="","Data is missing.",""))))</f>
        <v/>
      </c>
      <c r="H299" s="190" t="str">
        <f>IF(ISERROR(IF(AND(Input!$A298="",SUMPRODUCT(--(LEN(Input!$A299:'Input'!$A$1006)&gt;0))&lt;&gt;0),"Row is skipped.",IF(AND(Input!$A298="",Input!$A299=""),"", IF(Input!G298="","Data is missing.","")))),"",IF(AND(Input!$A298="",SUMPRODUCT(--(LEN(Input!$A299:'Input'!$A$1006)&gt;0))&lt;&gt;0),"Row is skipped.",IF(AND(Input!$A298="",Input!$A299=""),"", IF(Input!G298="","Data is missing.",""))))</f>
        <v/>
      </c>
      <c r="I299" s="156"/>
      <c r="J299" s="191" t="str">
        <f>IFERROR(VLOOKUP(VLOOKUP(Input!$D298,'Measure List'!$A:$AN,40,FALSE),UIR!$A$1:$Q$27,17,FALSE),"")</f>
        <v/>
      </c>
      <c r="K299" s="192" t="str">
        <f>IFERROR(VLOOKUP(Input!$D298,'Measure List'!$A:$AN,40,FALSE),"")</f>
        <v/>
      </c>
      <c r="L299" s="156"/>
      <c r="M299" s="193" t="str">
        <f>IF(B299="","",IF(AND(Input!H298="",IFERROR(VLOOKUP(K299,UIR!$A$2:$P$21,2,FALSE),"")&lt;&gt;""),"Data is Missing.",""))</f>
        <v/>
      </c>
      <c r="N299" s="194" t="str">
        <f>IF(B299="","",IF(AND(Input!I298="",IFERROR(VLOOKUP(K299,UIR!$A$2:$P$21,3,FALSE),"")&lt;&gt;""),"Data is Missing.",""))</f>
        <v/>
      </c>
      <c r="O299" s="194" t="str">
        <f>IF(B299="","",IF(AND(Input!J298="",IFERROR(VLOOKUP(K299,UIR!$A$2:$P$21,4,FALSE),"")&lt;&gt;""),"Data is Missing.",""))</f>
        <v/>
      </c>
      <c r="P299" s="194" t="str">
        <f>IF(B299="","",IF(AND(Input!K298="",IFERROR(VLOOKUP(K299,UIR!$A$2:$P$21,5,FALSE),"")&lt;&gt;""),"Data is Missing.",""))</f>
        <v/>
      </c>
      <c r="Q299" s="194" t="str">
        <f>IF(B299="","",IF(AND(Input!L298="",IFERROR(VLOOKUP(K299,UIR!$A$2:$P$21,6,FALSE),"")&lt;&gt;""),"Data is Missing.",""))</f>
        <v/>
      </c>
      <c r="R299" s="194" t="str">
        <f>IF(B299="","",IF(AND(Input!M298="",IFERROR(VLOOKUP(K299,UIR!$A$2:$P$21,7,FALSE),"")&lt;&gt;""),"Data is Missing.",""))</f>
        <v/>
      </c>
      <c r="S299" s="194" t="str">
        <f>IF(B299="","",IF(AND(Input!P298="",IFERROR(VLOOKUP(K299,UIR!$A$2:$P$21,8,FALSE),"")&lt;&gt;""),"Data is Missing.",""))</f>
        <v/>
      </c>
      <c r="T299" s="194" t="str">
        <f>IF(B299="","",IF(AND(Input!Q298="",IFERROR(VLOOKUP(K299,UIR!$A$2:$P$21,9,FALSE),"")&lt;&gt;""),"Data is Missing.",""))</f>
        <v/>
      </c>
      <c r="U299" s="194"/>
      <c r="V299" s="194" t="str">
        <f>IF(B299="","",IF(AND(Input!S298="",IFERROR(VLOOKUP(K299,UIR!$A$2:$P$21,11,FALSE),"")&lt;&gt;""),"Data is Missing.",""))</f>
        <v/>
      </c>
      <c r="W299" s="194" t="str">
        <f>IF(B299="","",IF(AND(Input!T298="",IFERROR(VLOOKUP(K299,UIR!$A$2:$P$21,12,FALSE),"")&lt;&gt;""),"Data is Missing.",""))</f>
        <v/>
      </c>
      <c r="X299" s="194" t="str">
        <f>IF(B299="","",IF(AND(Input!V298="",IFERROR(VLOOKUP(K299,UIR!$A$2:$P$21,13,FALSE),"")&lt;&gt;""),"Data is Missing.",""))</f>
        <v/>
      </c>
      <c r="Y299" s="194" t="str">
        <f>IF(B299="","",IF(AND(Input!W298="",IFERROR(VLOOKUP(K299,UIR!$A$2:$P$21,14,FALSE),"")&lt;&gt;""),"Data is Missing.",""))</f>
        <v/>
      </c>
      <c r="Z299" s="194" t="str">
        <f>IF(B299="","",IF(AND(Input!X298="",IFERROR(VLOOKUP(K299,UIR!$A$2:$P$21,15,FALSE),"")&lt;&gt;""),"Data is Missing.",""))</f>
        <v/>
      </c>
      <c r="AA299" s="195" t="str">
        <f>IF(B299="","",IF(AND(Input!Y298="",IFERROR(VLOOKUP(K299,UIR!$A$2:$P$21,16,FALSE),"")&lt;&gt;""),"Data is Missing.",""))</f>
        <v/>
      </c>
      <c r="AC299" s="202" t="str">
        <f>IF(ISERROR(IF(Input!D298="","",IF(ISERROR(VLOOKUP(Input!D298,'Measure List'!$A$2:$A$30000,1,0)),"Invalid RefNo",""))),"",IF(Input!D298="","",IF(ISERROR(VLOOKUP(Input!D298,'Measure List'!$A$2:$A$30000,1,0)),"Invalid RefNo","")))</f>
        <v/>
      </c>
      <c r="AD299" s="156"/>
      <c r="AE299" s="156"/>
      <c r="AF299" s="156"/>
      <c r="AG299" s="156"/>
      <c r="AH299" s="156"/>
      <c r="AI299" s="156"/>
      <c r="AJ299" s="156"/>
      <c r="AK299" s="156"/>
      <c r="AL299" s="203" t="str">
        <f>IF(COUNTIF(Dropdowns!$K$2:$K$7,Input!S298)&gt;0,"",IF(Input!S298="","","Invalid Type"))</f>
        <v/>
      </c>
      <c r="AN299" s="204" t="str">
        <f>IF(Input!C298="","",IF(ISNUMBER(VALUE(Input!C298)),"","Needs to be a number."))</f>
        <v/>
      </c>
      <c r="AO299" s="205" t="str">
        <f>IF(Input!E298="","",IF(ISNUMBER(VALUE(Input!E298)),"","Needs to be a number."))</f>
        <v/>
      </c>
      <c r="AP299" s="205" t="str">
        <f>IF(Input!N298="","",IF(ISNUMBER(VALUE(Input!N298)),"","Needs to be a number."))</f>
        <v/>
      </c>
      <c r="AQ299" s="205" t="str">
        <f>IF(Input!O298="","",IF(ISNUMBER(VALUE(Input!O298)),"","Needs to be a number."))</f>
        <v/>
      </c>
      <c r="AR299" s="205" t="str">
        <f>IF(Input!V298="","",IF(ISNUMBER(VALUE(Input!V298)),"","Needs to be a number."))</f>
        <v/>
      </c>
      <c r="AS299" s="205" t="str">
        <f>IF(Input!W298="","",IF(ISNUMBER(VALUE(Input!W298)),"","Needs to be a number."))</f>
        <v/>
      </c>
      <c r="AT299" s="205" t="str">
        <f>IF(Input!X298="","",IF(ISNUMBER(VALUE(Input!X298)),"","Needs to be a number."))</f>
        <v/>
      </c>
      <c r="AU299" s="206" t="str">
        <f>IF(Input!Y298="","",IF(ISNUMBER(VALUE(Input!Y298)),"","Needs to be a number."))</f>
        <v/>
      </c>
      <c r="AV299" s="207"/>
      <c r="AW299" s="259" t="str">
        <f>IF(OR(VALUE(Input!C298)&lt;0,VALUE(Input!C298)&gt;100), "Invalid EEI %","")</f>
        <v/>
      </c>
      <c r="AX299" s="207"/>
      <c r="AY299" s="278" t="str">
        <f>IF(Input!E298="","",IF(VALUE(Input!E298)=0,"Do not enter 0.",""))</f>
        <v/>
      </c>
    </row>
    <row r="300" spans="2:51" x14ac:dyDescent="0.3">
      <c r="B300" s="188" t="str">
        <f>Input!A299</f>
        <v/>
      </c>
      <c r="C300" s="189" t="str">
        <f>IF(ISERROR(IF(AND(Input!$A299="",SUMPRODUCT(--(LEN(Input!$A300:'Input'!$A$1006)&gt;0))&lt;&gt;0),"Row is skipped.",IF(AND(Input!$A299="",Input!$A300=""),"", IF(Input!B299="","Data is missing.","")))),"",IF(AND(Input!$A299="",SUMPRODUCT(--(LEN(Input!$A300:'Input'!$A$1006)&gt;0))&lt;&gt;0),"Row is skipped.",IF(AND(Input!$A299="",Input!$A300=""),"", IF(Input!B299="","Data is missing.",""))))</f>
        <v/>
      </c>
      <c r="D300" s="189" t="str">
        <f>IF(ISERROR(IF(AND(Input!$A299="",SUMPRODUCT(--(LEN(Input!$A300:'Input'!$A$1006)&gt;0))&lt;&gt;0),"Row is skipped.",IF(AND(Input!$A299="",Input!$A300=""),"", IF(Input!C299="","Data is missing.","")))),"",IF(AND(Input!$A299="",SUMPRODUCT(--(LEN(Input!$A300:'Input'!$A$1006)&gt;0))&lt;&gt;0),"Row is skipped.",IF(AND(Input!$A299="",Input!$A300=""),"", IF(Input!C299="","Data is missing.",""))))</f>
        <v/>
      </c>
      <c r="E300" s="189" t="str">
        <f>IF(ISERROR(IF(AND(Input!$A299="",SUMPRODUCT(--(LEN(Input!$A300:'Input'!$A$1006)&gt;0))&lt;&gt;0),"Row is skipped.",IF(AND(Input!$A299="",Input!$A300=""),"", IF(Input!D299="","Data is missing.","")))),"",IF(AND(Input!$A299="",SUMPRODUCT(--(LEN(Input!$A300:'Input'!$A$1006)&gt;0))&lt;&gt;0),"Row is skipped.",IF(AND(Input!$A299="",Input!$A300=""),"", IF(Input!D299="","Data is missing.",""))))</f>
        <v/>
      </c>
      <c r="F300" s="189" t="str">
        <f>IF(ISERROR(IF(AND(Input!$A299="",SUMPRODUCT(--(LEN(Input!$A300:'Input'!$A$1006)&gt;0))&lt;&gt;0),"Row is skipped.",IF(AND(Input!$A299="",Input!$A300=""),"", IF(Input!E299="","Data is missing.","")))),"",IF(AND(Input!$A299="",SUMPRODUCT(--(LEN(Input!$A300:'Input'!$A$1006)&gt;0))&lt;&gt;0),"Row is skipped.",IF(AND(Input!$A299="",Input!$A300=""),"", IF(Input!E299="","Data is missing.",""))))</f>
        <v/>
      </c>
      <c r="G300" s="189" t="str">
        <f>IF(ISERROR(IF(AND(Input!$A299="",SUMPRODUCT(--(LEN(Input!$A300:'Input'!$A$1006)&gt;0))&lt;&gt;0),"Row is skipped.",IF(AND(Input!$A299="",Input!$A300=""),"", IF(Input!F299="","Data is missing.","")))),"",IF(AND(Input!$A299="",SUMPRODUCT(--(LEN(Input!$A300:'Input'!$A$1006)&gt;0))&lt;&gt;0),"Row is skipped.",IF(AND(Input!$A299="",Input!$A300=""),"", IF(Input!F299="","Data is missing.",""))))</f>
        <v/>
      </c>
      <c r="H300" s="190" t="str">
        <f>IF(ISERROR(IF(AND(Input!$A299="",SUMPRODUCT(--(LEN(Input!$A300:'Input'!$A$1006)&gt;0))&lt;&gt;0),"Row is skipped.",IF(AND(Input!$A299="",Input!$A300=""),"", IF(Input!G299="","Data is missing.","")))),"",IF(AND(Input!$A299="",SUMPRODUCT(--(LEN(Input!$A300:'Input'!$A$1006)&gt;0))&lt;&gt;0),"Row is skipped.",IF(AND(Input!$A299="",Input!$A300=""),"", IF(Input!G299="","Data is missing.",""))))</f>
        <v/>
      </c>
      <c r="I300" s="156"/>
      <c r="J300" s="191" t="str">
        <f>IFERROR(VLOOKUP(VLOOKUP(Input!$D299,'Measure List'!$A:$AN,40,FALSE),UIR!$A$1:$Q$27,17,FALSE),"")</f>
        <v/>
      </c>
      <c r="K300" s="192" t="str">
        <f>IFERROR(VLOOKUP(Input!$D299,'Measure List'!$A:$AN,40,FALSE),"")</f>
        <v/>
      </c>
      <c r="L300" s="156"/>
      <c r="M300" s="193" t="str">
        <f>IF(B300="","",IF(AND(Input!H299="",IFERROR(VLOOKUP(K300,UIR!$A$2:$P$21,2,FALSE),"")&lt;&gt;""),"Data is Missing.",""))</f>
        <v/>
      </c>
      <c r="N300" s="194" t="str">
        <f>IF(B300="","",IF(AND(Input!I299="",IFERROR(VLOOKUP(K300,UIR!$A$2:$P$21,3,FALSE),"")&lt;&gt;""),"Data is Missing.",""))</f>
        <v/>
      </c>
      <c r="O300" s="194" t="str">
        <f>IF(B300="","",IF(AND(Input!J299="",IFERROR(VLOOKUP(K300,UIR!$A$2:$P$21,4,FALSE),"")&lt;&gt;""),"Data is Missing.",""))</f>
        <v/>
      </c>
      <c r="P300" s="194" t="str">
        <f>IF(B300="","",IF(AND(Input!K299="",IFERROR(VLOOKUP(K300,UIR!$A$2:$P$21,5,FALSE),"")&lt;&gt;""),"Data is Missing.",""))</f>
        <v/>
      </c>
      <c r="Q300" s="194" t="str">
        <f>IF(B300="","",IF(AND(Input!L299="",IFERROR(VLOOKUP(K300,UIR!$A$2:$P$21,6,FALSE),"")&lt;&gt;""),"Data is Missing.",""))</f>
        <v/>
      </c>
      <c r="R300" s="194" t="str">
        <f>IF(B300="","",IF(AND(Input!M299="",IFERROR(VLOOKUP(K300,UIR!$A$2:$P$21,7,FALSE),"")&lt;&gt;""),"Data is Missing.",""))</f>
        <v/>
      </c>
      <c r="S300" s="194" t="str">
        <f>IF(B300="","",IF(AND(Input!P299="",IFERROR(VLOOKUP(K300,UIR!$A$2:$P$21,8,FALSE),"")&lt;&gt;""),"Data is Missing.",""))</f>
        <v/>
      </c>
      <c r="T300" s="194" t="str">
        <f>IF(B300="","",IF(AND(Input!Q299="",IFERROR(VLOOKUP(K300,UIR!$A$2:$P$21,9,FALSE),"")&lt;&gt;""),"Data is Missing.",""))</f>
        <v/>
      </c>
      <c r="U300" s="194"/>
      <c r="V300" s="194" t="str">
        <f>IF(B300="","",IF(AND(Input!S299="",IFERROR(VLOOKUP(K300,UIR!$A$2:$P$21,11,FALSE),"")&lt;&gt;""),"Data is Missing.",""))</f>
        <v/>
      </c>
      <c r="W300" s="194" t="str">
        <f>IF(B300="","",IF(AND(Input!T299="",IFERROR(VLOOKUP(K300,UIR!$A$2:$P$21,12,FALSE),"")&lt;&gt;""),"Data is Missing.",""))</f>
        <v/>
      </c>
      <c r="X300" s="194" t="str">
        <f>IF(B300="","",IF(AND(Input!V299="",IFERROR(VLOOKUP(K300,UIR!$A$2:$P$21,13,FALSE),"")&lt;&gt;""),"Data is Missing.",""))</f>
        <v/>
      </c>
      <c r="Y300" s="194" t="str">
        <f>IF(B300="","",IF(AND(Input!W299="",IFERROR(VLOOKUP(K300,UIR!$A$2:$P$21,14,FALSE),"")&lt;&gt;""),"Data is Missing.",""))</f>
        <v/>
      </c>
      <c r="Z300" s="194" t="str">
        <f>IF(B300="","",IF(AND(Input!X299="",IFERROR(VLOOKUP(K300,UIR!$A$2:$P$21,15,FALSE),"")&lt;&gt;""),"Data is Missing.",""))</f>
        <v/>
      </c>
      <c r="AA300" s="195" t="str">
        <f>IF(B300="","",IF(AND(Input!Y299="",IFERROR(VLOOKUP(K300,UIR!$A$2:$P$21,16,FALSE),"")&lt;&gt;""),"Data is Missing.",""))</f>
        <v/>
      </c>
      <c r="AC300" s="202" t="str">
        <f>IF(ISERROR(IF(Input!D299="","",IF(ISERROR(VLOOKUP(Input!D299,'Measure List'!$A$2:$A$30000,1,0)),"Invalid RefNo",""))),"",IF(Input!D299="","",IF(ISERROR(VLOOKUP(Input!D299,'Measure List'!$A$2:$A$30000,1,0)),"Invalid RefNo","")))</f>
        <v/>
      </c>
      <c r="AD300" s="156"/>
      <c r="AE300" s="156"/>
      <c r="AF300" s="156"/>
      <c r="AG300" s="156"/>
      <c r="AH300" s="156"/>
      <c r="AI300" s="156"/>
      <c r="AJ300" s="156"/>
      <c r="AK300" s="156"/>
      <c r="AL300" s="203" t="str">
        <f>IF(COUNTIF(Dropdowns!$K$2:$K$7,Input!S299)&gt;0,"",IF(Input!S299="","","Invalid Type"))</f>
        <v/>
      </c>
      <c r="AN300" s="204" t="str">
        <f>IF(Input!C299="","",IF(ISNUMBER(VALUE(Input!C299)),"","Needs to be a number."))</f>
        <v/>
      </c>
      <c r="AO300" s="205" t="str">
        <f>IF(Input!E299="","",IF(ISNUMBER(VALUE(Input!E299)),"","Needs to be a number."))</f>
        <v/>
      </c>
      <c r="AP300" s="205" t="str">
        <f>IF(Input!N299="","",IF(ISNUMBER(VALUE(Input!N299)),"","Needs to be a number."))</f>
        <v/>
      </c>
      <c r="AQ300" s="205" t="str">
        <f>IF(Input!O299="","",IF(ISNUMBER(VALUE(Input!O299)),"","Needs to be a number."))</f>
        <v/>
      </c>
      <c r="AR300" s="205" t="str">
        <f>IF(Input!V299="","",IF(ISNUMBER(VALUE(Input!V299)),"","Needs to be a number."))</f>
        <v/>
      </c>
      <c r="AS300" s="205" t="str">
        <f>IF(Input!W299="","",IF(ISNUMBER(VALUE(Input!W299)),"","Needs to be a number."))</f>
        <v/>
      </c>
      <c r="AT300" s="205" t="str">
        <f>IF(Input!X299="","",IF(ISNUMBER(VALUE(Input!X299)),"","Needs to be a number."))</f>
        <v/>
      </c>
      <c r="AU300" s="206" t="str">
        <f>IF(Input!Y299="","",IF(ISNUMBER(VALUE(Input!Y299)),"","Needs to be a number."))</f>
        <v/>
      </c>
      <c r="AV300" s="207"/>
      <c r="AW300" s="259" t="str">
        <f>IF(OR(VALUE(Input!C299)&lt;0,VALUE(Input!C299)&gt;100), "Invalid EEI %","")</f>
        <v/>
      </c>
      <c r="AX300" s="207"/>
      <c r="AY300" s="278" t="str">
        <f>IF(Input!E299="","",IF(VALUE(Input!E299)=0,"Do not enter 0.",""))</f>
        <v/>
      </c>
    </row>
    <row r="301" spans="2:51" x14ac:dyDescent="0.3">
      <c r="B301" s="188" t="str">
        <f>Input!A300</f>
        <v/>
      </c>
      <c r="C301" s="189" t="str">
        <f>IF(ISERROR(IF(AND(Input!$A300="",SUMPRODUCT(--(LEN(Input!$A301:'Input'!$A$1006)&gt;0))&lt;&gt;0),"Row is skipped.",IF(AND(Input!$A300="",Input!$A301=""),"", IF(Input!B300="","Data is missing.","")))),"",IF(AND(Input!$A300="",SUMPRODUCT(--(LEN(Input!$A301:'Input'!$A$1006)&gt;0))&lt;&gt;0),"Row is skipped.",IF(AND(Input!$A300="",Input!$A301=""),"", IF(Input!B300="","Data is missing.",""))))</f>
        <v/>
      </c>
      <c r="D301" s="189" t="str">
        <f>IF(ISERROR(IF(AND(Input!$A300="",SUMPRODUCT(--(LEN(Input!$A301:'Input'!$A$1006)&gt;0))&lt;&gt;0),"Row is skipped.",IF(AND(Input!$A300="",Input!$A301=""),"", IF(Input!C300="","Data is missing.","")))),"",IF(AND(Input!$A300="",SUMPRODUCT(--(LEN(Input!$A301:'Input'!$A$1006)&gt;0))&lt;&gt;0),"Row is skipped.",IF(AND(Input!$A300="",Input!$A301=""),"", IF(Input!C300="","Data is missing.",""))))</f>
        <v/>
      </c>
      <c r="E301" s="189" t="str">
        <f>IF(ISERROR(IF(AND(Input!$A300="",SUMPRODUCT(--(LEN(Input!$A301:'Input'!$A$1006)&gt;0))&lt;&gt;0),"Row is skipped.",IF(AND(Input!$A300="",Input!$A301=""),"", IF(Input!D300="","Data is missing.","")))),"",IF(AND(Input!$A300="",SUMPRODUCT(--(LEN(Input!$A301:'Input'!$A$1006)&gt;0))&lt;&gt;0),"Row is skipped.",IF(AND(Input!$A300="",Input!$A301=""),"", IF(Input!D300="","Data is missing.",""))))</f>
        <v/>
      </c>
      <c r="F301" s="189" t="str">
        <f>IF(ISERROR(IF(AND(Input!$A300="",SUMPRODUCT(--(LEN(Input!$A301:'Input'!$A$1006)&gt;0))&lt;&gt;0),"Row is skipped.",IF(AND(Input!$A300="",Input!$A301=""),"", IF(Input!E300="","Data is missing.","")))),"",IF(AND(Input!$A300="",SUMPRODUCT(--(LEN(Input!$A301:'Input'!$A$1006)&gt;0))&lt;&gt;0),"Row is skipped.",IF(AND(Input!$A300="",Input!$A301=""),"", IF(Input!E300="","Data is missing.",""))))</f>
        <v/>
      </c>
      <c r="G301" s="189" t="str">
        <f>IF(ISERROR(IF(AND(Input!$A300="",SUMPRODUCT(--(LEN(Input!$A301:'Input'!$A$1006)&gt;0))&lt;&gt;0),"Row is skipped.",IF(AND(Input!$A300="",Input!$A301=""),"", IF(Input!F300="","Data is missing.","")))),"",IF(AND(Input!$A300="",SUMPRODUCT(--(LEN(Input!$A301:'Input'!$A$1006)&gt;0))&lt;&gt;0),"Row is skipped.",IF(AND(Input!$A300="",Input!$A301=""),"", IF(Input!F300="","Data is missing.",""))))</f>
        <v/>
      </c>
      <c r="H301" s="190" t="str">
        <f>IF(ISERROR(IF(AND(Input!$A300="",SUMPRODUCT(--(LEN(Input!$A301:'Input'!$A$1006)&gt;0))&lt;&gt;0),"Row is skipped.",IF(AND(Input!$A300="",Input!$A301=""),"", IF(Input!G300="","Data is missing.","")))),"",IF(AND(Input!$A300="",SUMPRODUCT(--(LEN(Input!$A301:'Input'!$A$1006)&gt;0))&lt;&gt;0),"Row is skipped.",IF(AND(Input!$A300="",Input!$A301=""),"", IF(Input!G300="","Data is missing.",""))))</f>
        <v/>
      </c>
      <c r="I301" s="156"/>
      <c r="J301" s="191" t="str">
        <f>IFERROR(VLOOKUP(VLOOKUP(Input!$D300,'Measure List'!$A:$AN,40,FALSE),UIR!$A$1:$Q$27,17,FALSE),"")</f>
        <v/>
      </c>
      <c r="K301" s="192" t="str">
        <f>IFERROR(VLOOKUP(Input!$D300,'Measure List'!$A:$AN,40,FALSE),"")</f>
        <v/>
      </c>
      <c r="L301" s="156"/>
      <c r="M301" s="193" t="str">
        <f>IF(B301="","",IF(AND(Input!H300="",IFERROR(VLOOKUP(K301,UIR!$A$2:$P$21,2,FALSE),"")&lt;&gt;""),"Data is Missing.",""))</f>
        <v/>
      </c>
      <c r="N301" s="194" t="str">
        <f>IF(B301="","",IF(AND(Input!I300="",IFERROR(VLOOKUP(K301,UIR!$A$2:$P$21,3,FALSE),"")&lt;&gt;""),"Data is Missing.",""))</f>
        <v/>
      </c>
      <c r="O301" s="194" t="str">
        <f>IF(B301="","",IF(AND(Input!J300="",IFERROR(VLOOKUP(K301,UIR!$A$2:$P$21,4,FALSE),"")&lt;&gt;""),"Data is Missing.",""))</f>
        <v/>
      </c>
      <c r="P301" s="194" t="str">
        <f>IF(B301="","",IF(AND(Input!K300="",IFERROR(VLOOKUP(K301,UIR!$A$2:$P$21,5,FALSE),"")&lt;&gt;""),"Data is Missing.",""))</f>
        <v/>
      </c>
      <c r="Q301" s="194" t="str">
        <f>IF(B301="","",IF(AND(Input!L300="",IFERROR(VLOOKUP(K301,UIR!$A$2:$P$21,6,FALSE),"")&lt;&gt;""),"Data is Missing.",""))</f>
        <v/>
      </c>
      <c r="R301" s="194" t="str">
        <f>IF(B301="","",IF(AND(Input!M300="",IFERROR(VLOOKUP(K301,UIR!$A$2:$P$21,7,FALSE),"")&lt;&gt;""),"Data is Missing.",""))</f>
        <v/>
      </c>
      <c r="S301" s="194" t="str">
        <f>IF(B301="","",IF(AND(Input!P300="",IFERROR(VLOOKUP(K301,UIR!$A$2:$P$21,8,FALSE),"")&lt;&gt;""),"Data is Missing.",""))</f>
        <v/>
      </c>
      <c r="T301" s="194" t="str">
        <f>IF(B301="","",IF(AND(Input!Q300="",IFERROR(VLOOKUP(K301,UIR!$A$2:$P$21,9,FALSE),"")&lt;&gt;""),"Data is Missing.",""))</f>
        <v/>
      </c>
      <c r="U301" s="194"/>
      <c r="V301" s="194" t="str">
        <f>IF(B301="","",IF(AND(Input!S300="",IFERROR(VLOOKUP(K301,UIR!$A$2:$P$21,11,FALSE),"")&lt;&gt;""),"Data is Missing.",""))</f>
        <v/>
      </c>
      <c r="W301" s="194" t="str">
        <f>IF(B301="","",IF(AND(Input!T300="",IFERROR(VLOOKUP(K301,UIR!$A$2:$P$21,12,FALSE),"")&lt;&gt;""),"Data is Missing.",""))</f>
        <v/>
      </c>
      <c r="X301" s="194" t="str">
        <f>IF(B301="","",IF(AND(Input!V300="",IFERROR(VLOOKUP(K301,UIR!$A$2:$P$21,13,FALSE),"")&lt;&gt;""),"Data is Missing.",""))</f>
        <v/>
      </c>
      <c r="Y301" s="194" t="str">
        <f>IF(B301="","",IF(AND(Input!W300="",IFERROR(VLOOKUP(K301,UIR!$A$2:$P$21,14,FALSE),"")&lt;&gt;""),"Data is Missing.",""))</f>
        <v/>
      </c>
      <c r="Z301" s="194" t="str">
        <f>IF(B301="","",IF(AND(Input!X300="",IFERROR(VLOOKUP(K301,UIR!$A$2:$P$21,15,FALSE),"")&lt;&gt;""),"Data is Missing.",""))</f>
        <v/>
      </c>
      <c r="AA301" s="195" t="str">
        <f>IF(B301="","",IF(AND(Input!Y300="",IFERROR(VLOOKUP(K301,UIR!$A$2:$P$21,16,FALSE),"")&lt;&gt;""),"Data is Missing.",""))</f>
        <v/>
      </c>
      <c r="AC301" s="202" t="str">
        <f>IF(ISERROR(IF(Input!D300="","",IF(ISERROR(VLOOKUP(Input!D300,'Measure List'!$A$2:$A$30000,1,0)),"Invalid RefNo",""))),"",IF(Input!D300="","",IF(ISERROR(VLOOKUP(Input!D300,'Measure List'!$A$2:$A$30000,1,0)),"Invalid RefNo","")))</f>
        <v/>
      </c>
      <c r="AD301" s="156"/>
      <c r="AE301" s="156"/>
      <c r="AF301" s="156"/>
      <c r="AG301" s="156"/>
      <c r="AH301" s="156"/>
      <c r="AI301" s="156"/>
      <c r="AJ301" s="156"/>
      <c r="AK301" s="156"/>
      <c r="AL301" s="203" t="str">
        <f>IF(COUNTIF(Dropdowns!$K$2:$K$7,Input!S300)&gt;0,"",IF(Input!S300="","","Invalid Type"))</f>
        <v/>
      </c>
      <c r="AN301" s="204" t="str">
        <f>IF(Input!C300="","",IF(ISNUMBER(VALUE(Input!C300)),"","Needs to be a number."))</f>
        <v/>
      </c>
      <c r="AO301" s="205" t="str">
        <f>IF(Input!E300="","",IF(ISNUMBER(VALUE(Input!E300)),"","Needs to be a number."))</f>
        <v/>
      </c>
      <c r="AP301" s="205" t="str">
        <f>IF(Input!N300="","",IF(ISNUMBER(VALUE(Input!N300)),"","Needs to be a number."))</f>
        <v/>
      </c>
      <c r="AQ301" s="205" t="str">
        <f>IF(Input!O300="","",IF(ISNUMBER(VALUE(Input!O300)),"","Needs to be a number."))</f>
        <v/>
      </c>
      <c r="AR301" s="205" t="str">
        <f>IF(Input!V300="","",IF(ISNUMBER(VALUE(Input!V300)),"","Needs to be a number."))</f>
        <v/>
      </c>
      <c r="AS301" s="205" t="str">
        <f>IF(Input!W300="","",IF(ISNUMBER(VALUE(Input!W300)),"","Needs to be a number."))</f>
        <v/>
      </c>
      <c r="AT301" s="205" t="str">
        <f>IF(Input!X300="","",IF(ISNUMBER(VALUE(Input!X300)),"","Needs to be a number."))</f>
        <v/>
      </c>
      <c r="AU301" s="206" t="str">
        <f>IF(Input!Y300="","",IF(ISNUMBER(VALUE(Input!Y300)),"","Needs to be a number."))</f>
        <v/>
      </c>
      <c r="AV301" s="207"/>
      <c r="AW301" s="259" t="str">
        <f>IF(OR(VALUE(Input!C300)&lt;0,VALUE(Input!C300)&gt;100), "Invalid EEI %","")</f>
        <v/>
      </c>
      <c r="AX301" s="207"/>
      <c r="AY301" s="278" t="str">
        <f>IF(Input!E300="","",IF(VALUE(Input!E300)=0,"Do not enter 0.",""))</f>
        <v/>
      </c>
    </row>
    <row r="302" spans="2:51" x14ac:dyDescent="0.3">
      <c r="B302" s="188" t="str">
        <f>Input!A301</f>
        <v/>
      </c>
      <c r="C302" s="189" t="str">
        <f>IF(ISERROR(IF(AND(Input!$A301="",SUMPRODUCT(--(LEN(Input!$A302:'Input'!$A$1006)&gt;0))&lt;&gt;0),"Row is skipped.",IF(AND(Input!$A301="",Input!$A302=""),"", IF(Input!B301="","Data is missing.","")))),"",IF(AND(Input!$A301="",SUMPRODUCT(--(LEN(Input!$A302:'Input'!$A$1006)&gt;0))&lt;&gt;0),"Row is skipped.",IF(AND(Input!$A301="",Input!$A302=""),"", IF(Input!B301="","Data is missing.",""))))</f>
        <v/>
      </c>
      <c r="D302" s="189" t="str">
        <f>IF(ISERROR(IF(AND(Input!$A301="",SUMPRODUCT(--(LEN(Input!$A302:'Input'!$A$1006)&gt;0))&lt;&gt;0),"Row is skipped.",IF(AND(Input!$A301="",Input!$A302=""),"", IF(Input!C301="","Data is missing.","")))),"",IF(AND(Input!$A301="",SUMPRODUCT(--(LEN(Input!$A302:'Input'!$A$1006)&gt;0))&lt;&gt;0),"Row is skipped.",IF(AND(Input!$A301="",Input!$A302=""),"", IF(Input!C301="","Data is missing.",""))))</f>
        <v/>
      </c>
      <c r="E302" s="189" t="str">
        <f>IF(ISERROR(IF(AND(Input!$A301="",SUMPRODUCT(--(LEN(Input!$A302:'Input'!$A$1006)&gt;0))&lt;&gt;0),"Row is skipped.",IF(AND(Input!$A301="",Input!$A302=""),"", IF(Input!D301="","Data is missing.","")))),"",IF(AND(Input!$A301="",SUMPRODUCT(--(LEN(Input!$A302:'Input'!$A$1006)&gt;0))&lt;&gt;0),"Row is skipped.",IF(AND(Input!$A301="",Input!$A302=""),"", IF(Input!D301="","Data is missing.",""))))</f>
        <v/>
      </c>
      <c r="F302" s="189" t="str">
        <f>IF(ISERROR(IF(AND(Input!$A301="",SUMPRODUCT(--(LEN(Input!$A302:'Input'!$A$1006)&gt;0))&lt;&gt;0),"Row is skipped.",IF(AND(Input!$A301="",Input!$A302=""),"", IF(Input!E301="","Data is missing.","")))),"",IF(AND(Input!$A301="",SUMPRODUCT(--(LEN(Input!$A302:'Input'!$A$1006)&gt;0))&lt;&gt;0),"Row is skipped.",IF(AND(Input!$A301="",Input!$A302=""),"", IF(Input!E301="","Data is missing.",""))))</f>
        <v/>
      </c>
      <c r="G302" s="189" t="str">
        <f>IF(ISERROR(IF(AND(Input!$A301="",SUMPRODUCT(--(LEN(Input!$A302:'Input'!$A$1006)&gt;0))&lt;&gt;0),"Row is skipped.",IF(AND(Input!$A301="",Input!$A302=""),"", IF(Input!F301="","Data is missing.","")))),"",IF(AND(Input!$A301="",SUMPRODUCT(--(LEN(Input!$A302:'Input'!$A$1006)&gt;0))&lt;&gt;0),"Row is skipped.",IF(AND(Input!$A301="",Input!$A302=""),"", IF(Input!F301="","Data is missing.",""))))</f>
        <v/>
      </c>
      <c r="H302" s="190" t="str">
        <f>IF(ISERROR(IF(AND(Input!$A301="",SUMPRODUCT(--(LEN(Input!$A302:'Input'!$A$1006)&gt;0))&lt;&gt;0),"Row is skipped.",IF(AND(Input!$A301="",Input!$A302=""),"", IF(Input!G301="","Data is missing.","")))),"",IF(AND(Input!$A301="",SUMPRODUCT(--(LEN(Input!$A302:'Input'!$A$1006)&gt;0))&lt;&gt;0),"Row is skipped.",IF(AND(Input!$A301="",Input!$A302=""),"", IF(Input!G301="","Data is missing.",""))))</f>
        <v/>
      </c>
      <c r="I302" s="156"/>
      <c r="J302" s="191" t="str">
        <f>IFERROR(VLOOKUP(VLOOKUP(Input!$D301,'Measure List'!$A:$AN,40,FALSE),UIR!$A$1:$Q$27,17,FALSE),"")</f>
        <v/>
      </c>
      <c r="K302" s="192" t="str">
        <f>IFERROR(VLOOKUP(Input!$D301,'Measure List'!$A:$AN,40,FALSE),"")</f>
        <v/>
      </c>
      <c r="L302" s="156"/>
      <c r="M302" s="193" t="str">
        <f>IF(B302="","",IF(AND(Input!H301="",IFERROR(VLOOKUP(K302,UIR!$A$2:$P$21,2,FALSE),"")&lt;&gt;""),"Data is Missing.",""))</f>
        <v/>
      </c>
      <c r="N302" s="194" t="str">
        <f>IF(B302="","",IF(AND(Input!I301="",IFERROR(VLOOKUP(K302,UIR!$A$2:$P$21,3,FALSE),"")&lt;&gt;""),"Data is Missing.",""))</f>
        <v/>
      </c>
      <c r="O302" s="194" t="str">
        <f>IF(B302="","",IF(AND(Input!J301="",IFERROR(VLOOKUP(K302,UIR!$A$2:$P$21,4,FALSE),"")&lt;&gt;""),"Data is Missing.",""))</f>
        <v/>
      </c>
      <c r="P302" s="194" t="str">
        <f>IF(B302="","",IF(AND(Input!K301="",IFERROR(VLOOKUP(K302,UIR!$A$2:$P$21,5,FALSE),"")&lt;&gt;""),"Data is Missing.",""))</f>
        <v/>
      </c>
      <c r="Q302" s="194" t="str">
        <f>IF(B302="","",IF(AND(Input!L301="",IFERROR(VLOOKUP(K302,UIR!$A$2:$P$21,6,FALSE),"")&lt;&gt;""),"Data is Missing.",""))</f>
        <v/>
      </c>
      <c r="R302" s="194" t="str">
        <f>IF(B302="","",IF(AND(Input!M301="",IFERROR(VLOOKUP(K302,UIR!$A$2:$P$21,7,FALSE),"")&lt;&gt;""),"Data is Missing.",""))</f>
        <v/>
      </c>
      <c r="S302" s="194" t="str">
        <f>IF(B302="","",IF(AND(Input!P301="",IFERROR(VLOOKUP(K302,UIR!$A$2:$P$21,8,FALSE),"")&lt;&gt;""),"Data is Missing.",""))</f>
        <v/>
      </c>
      <c r="T302" s="194" t="str">
        <f>IF(B302="","",IF(AND(Input!Q301="",IFERROR(VLOOKUP(K302,UIR!$A$2:$P$21,9,FALSE),"")&lt;&gt;""),"Data is Missing.",""))</f>
        <v/>
      </c>
      <c r="U302" s="194"/>
      <c r="V302" s="194" t="str">
        <f>IF(B302="","",IF(AND(Input!S301="",IFERROR(VLOOKUP(K302,UIR!$A$2:$P$21,11,FALSE),"")&lt;&gt;""),"Data is Missing.",""))</f>
        <v/>
      </c>
      <c r="W302" s="194" t="str">
        <f>IF(B302="","",IF(AND(Input!T301="",IFERROR(VLOOKUP(K302,UIR!$A$2:$P$21,12,FALSE),"")&lt;&gt;""),"Data is Missing.",""))</f>
        <v/>
      </c>
      <c r="X302" s="194" t="str">
        <f>IF(B302="","",IF(AND(Input!V301="",IFERROR(VLOOKUP(K302,UIR!$A$2:$P$21,13,FALSE),"")&lt;&gt;""),"Data is Missing.",""))</f>
        <v/>
      </c>
      <c r="Y302" s="194" t="str">
        <f>IF(B302="","",IF(AND(Input!W301="",IFERROR(VLOOKUP(K302,UIR!$A$2:$P$21,14,FALSE),"")&lt;&gt;""),"Data is Missing.",""))</f>
        <v/>
      </c>
      <c r="Z302" s="194" t="str">
        <f>IF(B302="","",IF(AND(Input!X301="",IFERROR(VLOOKUP(K302,UIR!$A$2:$P$21,15,FALSE),"")&lt;&gt;""),"Data is Missing.",""))</f>
        <v/>
      </c>
      <c r="AA302" s="195" t="str">
        <f>IF(B302="","",IF(AND(Input!Y301="",IFERROR(VLOOKUP(K302,UIR!$A$2:$P$21,16,FALSE),"")&lt;&gt;""),"Data is Missing.",""))</f>
        <v/>
      </c>
      <c r="AC302" s="202" t="str">
        <f>IF(ISERROR(IF(Input!D301="","",IF(ISERROR(VLOOKUP(Input!D301,'Measure List'!$A$2:$A$30000,1,0)),"Invalid RefNo",""))),"",IF(Input!D301="","",IF(ISERROR(VLOOKUP(Input!D301,'Measure List'!$A$2:$A$30000,1,0)),"Invalid RefNo","")))</f>
        <v/>
      </c>
      <c r="AD302" s="156"/>
      <c r="AE302" s="156"/>
      <c r="AF302" s="156"/>
      <c r="AG302" s="156"/>
      <c r="AH302" s="156"/>
      <c r="AI302" s="156"/>
      <c r="AJ302" s="156"/>
      <c r="AK302" s="156"/>
      <c r="AL302" s="203" t="str">
        <f>IF(COUNTIF(Dropdowns!$K$2:$K$7,Input!S301)&gt;0,"",IF(Input!S301="","","Invalid Type"))</f>
        <v/>
      </c>
      <c r="AN302" s="204" t="str">
        <f>IF(Input!C301="","",IF(ISNUMBER(VALUE(Input!C301)),"","Needs to be a number."))</f>
        <v/>
      </c>
      <c r="AO302" s="205" t="str">
        <f>IF(Input!E301="","",IF(ISNUMBER(VALUE(Input!E301)),"","Needs to be a number."))</f>
        <v/>
      </c>
      <c r="AP302" s="205" t="str">
        <f>IF(Input!N301="","",IF(ISNUMBER(VALUE(Input!N301)),"","Needs to be a number."))</f>
        <v/>
      </c>
      <c r="AQ302" s="205" t="str">
        <f>IF(Input!O301="","",IF(ISNUMBER(VALUE(Input!O301)),"","Needs to be a number."))</f>
        <v/>
      </c>
      <c r="AR302" s="205" t="str">
        <f>IF(Input!V301="","",IF(ISNUMBER(VALUE(Input!V301)),"","Needs to be a number."))</f>
        <v/>
      </c>
      <c r="AS302" s="205" t="str">
        <f>IF(Input!W301="","",IF(ISNUMBER(VALUE(Input!W301)),"","Needs to be a number."))</f>
        <v/>
      </c>
      <c r="AT302" s="205" t="str">
        <f>IF(Input!X301="","",IF(ISNUMBER(VALUE(Input!X301)),"","Needs to be a number."))</f>
        <v/>
      </c>
      <c r="AU302" s="206" t="str">
        <f>IF(Input!Y301="","",IF(ISNUMBER(VALUE(Input!Y301)),"","Needs to be a number."))</f>
        <v/>
      </c>
      <c r="AV302" s="207"/>
      <c r="AW302" s="259" t="str">
        <f>IF(OR(VALUE(Input!C301)&lt;0,VALUE(Input!C301)&gt;100), "Invalid EEI %","")</f>
        <v/>
      </c>
      <c r="AX302" s="207"/>
      <c r="AY302" s="278" t="str">
        <f>IF(Input!E301="","",IF(VALUE(Input!E301)=0,"Do not enter 0.",""))</f>
        <v/>
      </c>
    </row>
    <row r="303" spans="2:51" x14ac:dyDescent="0.3">
      <c r="B303" s="188" t="str">
        <f>Input!A302</f>
        <v/>
      </c>
      <c r="C303" s="189" t="str">
        <f>IF(ISERROR(IF(AND(Input!$A302="",SUMPRODUCT(--(LEN(Input!$A303:'Input'!$A$1006)&gt;0))&lt;&gt;0),"Row is skipped.",IF(AND(Input!$A302="",Input!$A303=""),"", IF(Input!B302="","Data is missing.","")))),"",IF(AND(Input!$A302="",SUMPRODUCT(--(LEN(Input!$A303:'Input'!$A$1006)&gt;0))&lt;&gt;0),"Row is skipped.",IF(AND(Input!$A302="",Input!$A303=""),"", IF(Input!B302="","Data is missing.",""))))</f>
        <v/>
      </c>
      <c r="D303" s="189" t="str">
        <f>IF(ISERROR(IF(AND(Input!$A302="",SUMPRODUCT(--(LEN(Input!$A303:'Input'!$A$1006)&gt;0))&lt;&gt;0),"Row is skipped.",IF(AND(Input!$A302="",Input!$A303=""),"", IF(Input!C302="","Data is missing.","")))),"",IF(AND(Input!$A302="",SUMPRODUCT(--(LEN(Input!$A303:'Input'!$A$1006)&gt;0))&lt;&gt;0),"Row is skipped.",IF(AND(Input!$A302="",Input!$A303=""),"", IF(Input!C302="","Data is missing.",""))))</f>
        <v/>
      </c>
      <c r="E303" s="189" t="str">
        <f>IF(ISERROR(IF(AND(Input!$A302="",SUMPRODUCT(--(LEN(Input!$A303:'Input'!$A$1006)&gt;0))&lt;&gt;0),"Row is skipped.",IF(AND(Input!$A302="",Input!$A303=""),"", IF(Input!D302="","Data is missing.","")))),"",IF(AND(Input!$A302="",SUMPRODUCT(--(LEN(Input!$A303:'Input'!$A$1006)&gt;0))&lt;&gt;0),"Row is skipped.",IF(AND(Input!$A302="",Input!$A303=""),"", IF(Input!D302="","Data is missing.",""))))</f>
        <v/>
      </c>
      <c r="F303" s="189" t="str">
        <f>IF(ISERROR(IF(AND(Input!$A302="",SUMPRODUCT(--(LEN(Input!$A303:'Input'!$A$1006)&gt;0))&lt;&gt;0),"Row is skipped.",IF(AND(Input!$A302="",Input!$A303=""),"", IF(Input!E302="","Data is missing.","")))),"",IF(AND(Input!$A302="",SUMPRODUCT(--(LEN(Input!$A303:'Input'!$A$1006)&gt;0))&lt;&gt;0),"Row is skipped.",IF(AND(Input!$A302="",Input!$A303=""),"", IF(Input!E302="","Data is missing.",""))))</f>
        <v/>
      </c>
      <c r="G303" s="189" t="str">
        <f>IF(ISERROR(IF(AND(Input!$A302="",SUMPRODUCT(--(LEN(Input!$A303:'Input'!$A$1006)&gt;0))&lt;&gt;0),"Row is skipped.",IF(AND(Input!$A302="",Input!$A303=""),"", IF(Input!F302="","Data is missing.","")))),"",IF(AND(Input!$A302="",SUMPRODUCT(--(LEN(Input!$A303:'Input'!$A$1006)&gt;0))&lt;&gt;0),"Row is skipped.",IF(AND(Input!$A302="",Input!$A303=""),"", IF(Input!F302="","Data is missing.",""))))</f>
        <v/>
      </c>
      <c r="H303" s="190" t="str">
        <f>IF(ISERROR(IF(AND(Input!$A302="",SUMPRODUCT(--(LEN(Input!$A303:'Input'!$A$1006)&gt;0))&lt;&gt;0),"Row is skipped.",IF(AND(Input!$A302="",Input!$A303=""),"", IF(Input!G302="","Data is missing.","")))),"",IF(AND(Input!$A302="",SUMPRODUCT(--(LEN(Input!$A303:'Input'!$A$1006)&gt;0))&lt;&gt;0),"Row is skipped.",IF(AND(Input!$A302="",Input!$A303=""),"", IF(Input!G302="","Data is missing.",""))))</f>
        <v/>
      </c>
      <c r="I303" s="156"/>
      <c r="J303" s="191" t="str">
        <f>IFERROR(VLOOKUP(VLOOKUP(Input!$D302,'Measure List'!$A:$AN,40,FALSE),UIR!$A$1:$Q$27,17,FALSE),"")</f>
        <v/>
      </c>
      <c r="K303" s="192" t="str">
        <f>IFERROR(VLOOKUP(Input!$D302,'Measure List'!$A:$AN,40,FALSE),"")</f>
        <v/>
      </c>
      <c r="L303" s="156"/>
      <c r="M303" s="193" t="str">
        <f>IF(B303="","",IF(AND(Input!H302="",IFERROR(VLOOKUP(K303,UIR!$A$2:$P$21,2,FALSE),"")&lt;&gt;""),"Data is Missing.",""))</f>
        <v/>
      </c>
      <c r="N303" s="194" t="str">
        <f>IF(B303="","",IF(AND(Input!I302="",IFERROR(VLOOKUP(K303,UIR!$A$2:$P$21,3,FALSE),"")&lt;&gt;""),"Data is Missing.",""))</f>
        <v/>
      </c>
      <c r="O303" s="194" t="str">
        <f>IF(B303="","",IF(AND(Input!J302="",IFERROR(VLOOKUP(K303,UIR!$A$2:$P$21,4,FALSE),"")&lt;&gt;""),"Data is Missing.",""))</f>
        <v/>
      </c>
      <c r="P303" s="194" t="str">
        <f>IF(B303="","",IF(AND(Input!K302="",IFERROR(VLOOKUP(K303,UIR!$A$2:$P$21,5,FALSE),"")&lt;&gt;""),"Data is Missing.",""))</f>
        <v/>
      </c>
      <c r="Q303" s="194" t="str">
        <f>IF(B303="","",IF(AND(Input!L302="",IFERROR(VLOOKUP(K303,UIR!$A$2:$P$21,6,FALSE),"")&lt;&gt;""),"Data is Missing.",""))</f>
        <v/>
      </c>
      <c r="R303" s="194" t="str">
        <f>IF(B303="","",IF(AND(Input!M302="",IFERROR(VLOOKUP(K303,UIR!$A$2:$P$21,7,FALSE),"")&lt;&gt;""),"Data is Missing.",""))</f>
        <v/>
      </c>
      <c r="S303" s="194" t="str">
        <f>IF(B303="","",IF(AND(Input!P302="",IFERROR(VLOOKUP(K303,UIR!$A$2:$P$21,8,FALSE),"")&lt;&gt;""),"Data is Missing.",""))</f>
        <v/>
      </c>
      <c r="T303" s="194" t="str">
        <f>IF(B303="","",IF(AND(Input!Q302="",IFERROR(VLOOKUP(K303,UIR!$A$2:$P$21,9,FALSE),"")&lt;&gt;""),"Data is Missing.",""))</f>
        <v/>
      </c>
      <c r="U303" s="194"/>
      <c r="V303" s="194" t="str">
        <f>IF(B303="","",IF(AND(Input!S302="",IFERROR(VLOOKUP(K303,UIR!$A$2:$P$21,11,FALSE),"")&lt;&gt;""),"Data is Missing.",""))</f>
        <v/>
      </c>
      <c r="W303" s="194" t="str">
        <f>IF(B303="","",IF(AND(Input!T302="",IFERROR(VLOOKUP(K303,UIR!$A$2:$P$21,12,FALSE),"")&lt;&gt;""),"Data is Missing.",""))</f>
        <v/>
      </c>
      <c r="X303" s="194" t="str">
        <f>IF(B303="","",IF(AND(Input!V302="",IFERROR(VLOOKUP(K303,UIR!$A$2:$P$21,13,FALSE),"")&lt;&gt;""),"Data is Missing.",""))</f>
        <v/>
      </c>
      <c r="Y303" s="194" t="str">
        <f>IF(B303="","",IF(AND(Input!W302="",IFERROR(VLOOKUP(K303,UIR!$A$2:$P$21,14,FALSE),"")&lt;&gt;""),"Data is Missing.",""))</f>
        <v/>
      </c>
      <c r="Z303" s="194" t="str">
        <f>IF(B303="","",IF(AND(Input!X302="",IFERROR(VLOOKUP(K303,UIR!$A$2:$P$21,15,FALSE),"")&lt;&gt;""),"Data is Missing.",""))</f>
        <v/>
      </c>
      <c r="AA303" s="195" t="str">
        <f>IF(B303="","",IF(AND(Input!Y302="",IFERROR(VLOOKUP(K303,UIR!$A$2:$P$21,16,FALSE),"")&lt;&gt;""),"Data is Missing.",""))</f>
        <v/>
      </c>
      <c r="AC303" s="202" t="str">
        <f>IF(ISERROR(IF(Input!D302="","",IF(ISERROR(VLOOKUP(Input!D302,'Measure List'!$A$2:$A$30000,1,0)),"Invalid RefNo",""))),"",IF(Input!D302="","",IF(ISERROR(VLOOKUP(Input!D302,'Measure List'!$A$2:$A$30000,1,0)),"Invalid RefNo","")))</f>
        <v/>
      </c>
      <c r="AD303" s="156"/>
      <c r="AE303" s="156"/>
      <c r="AF303" s="156"/>
      <c r="AG303" s="156"/>
      <c r="AH303" s="156"/>
      <c r="AI303" s="156"/>
      <c r="AJ303" s="156"/>
      <c r="AK303" s="156"/>
      <c r="AL303" s="203" t="str">
        <f>IF(COUNTIF(Dropdowns!$K$2:$K$7,Input!S302)&gt;0,"",IF(Input!S302="","","Invalid Type"))</f>
        <v/>
      </c>
      <c r="AN303" s="204" t="str">
        <f>IF(Input!C302="","",IF(ISNUMBER(VALUE(Input!C302)),"","Needs to be a number."))</f>
        <v/>
      </c>
      <c r="AO303" s="205" t="str">
        <f>IF(Input!E302="","",IF(ISNUMBER(VALUE(Input!E302)),"","Needs to be a number."))</f>
        <v/>
      </c>
      <c r="AP303" s="205" t="str">
        <f>IF(Input!N302="","",IF(ISNUMBER(VALUE(Input!N302)),"","Needs to be a number."))</f>
        <v/>
      </c>
      <c r="AQ303" s="205" t="str">
        <f>IF(Input!O302="","",IF(ISNUMBER(VALUE(Input!O302)),"","Needs to be a number."))</f>
        <v/>
      </c>
      <c r="AR303" s="205" t="str">
        <f>IF(Input!V302="","",IF(ISNUMBER(VALUE(Input!V302)),"","Needs to be a number."))</f>
        <v/>
      </c>
      <c r="AS303" s="205" t="str">
        <f>IF(Input!W302="","",IF(ISNUMBER(VALUE(Input!W302)),"","Needs to be a number."))</f>
        <v/>
      </c>
      <c r="AT303" s="205" t="str">
        <f>IF(Input!X302="","",IF(ISNUMBER(VALUE(Input!X302)),"","Needs to be a number."))</f>
        <v/>
      </c>
      <c r="AU303" s="206" t="str">
        <f>IF(Input!Y302="","",IF(ISNUMBER(VALUE(Input!Y302)),"","Needs to be a number."))</f>
        <v/>
      </c>
      <c r="AV303" s="207"/>
      <c r="AW303" s="259" t="str">
        <f>IF(OR(VALUE(Input!C302)&lt;0,VALUE(Input!C302)&gt;100), "Invalid EEI %","")</f>
        <v/>
      </c>
      <c r="AX303" s="207"/>
      <c r="AY303" s="278" t="str">
        <f>IF(Input!E302="","",IF(VALUE(Input!E302)=0,"Do not enter 0.",""))</f>
        <v/>
      </c>
    </row>
    <row r="304" spans="2:51" x14ac:dyDescent="0.3">
      <c r="B304" s="188" t="str">
        <f>Input!A303</f>
        <v/>
      </c>
      <c r="C304" s="189" t="str">
        <f>IF(ISERROR(IF(AND(Input!$A303="",SUMPRODUCT(--(LEN(Input!$A304:'Input'!$A$1006)&gt;0))&lt;&gt;0),"Row is skipped.",IF(AND(Input!$A303="",Input!$A304=""),"", IF(Input!B303="","Data is missing.","")))),"",IF(AND(Input!$A303="",SUMPRODUCT(--(LEN(Input!$A304:'Input'!$A$1006)&gt;0))&lt;&gt;0),"Row is skipped.",IF(AND(Input!$A303="",Input!$A304=""),"", IF(Input!B303="","Data is missing.",""))))</f>
        <v/>
      </c>
      <c r="D304" s="189" t="str">
        <f>IF(ISERROR(IF(AND(Input!$A303="",SUMPRODUCT(--(LEN(Input!$A304:'Input'!$A$1006)&gt;0))&lt;&gt;0),"Row is skipped.",IF(AND(Input!$A303="",Input!$A304=""),"", IF(Input!C303="","Data is missing.","")))),"",IF(AND(Input!$A303="",SUMPRODUCT(--(LEN(Input!$A304:'Input'!$A$1006)&gt;0))&lt;&gt;0),"Row is skipped.",IF(AND(Input!$A303="",Input!$A304=""),"", IF(Input!C303="","Data is missing.",""))))</f>
        <v/>
      </c>
      <c r="E304" s="189" t="str">
        <f>IF(ISERROR(IF(AND(Input!$A303="",SUMPRODUCT(--(LEN(Input!$A304:'Input'!$A$1006)&gt;0))&lt;&gt;0),"Row is skipped.",IF(AND(Input!$A303="",Input!$A304=""),"", IF(Input!D303="","Data is missing.","")))),"",IF(AND(Input!$A303="",SUMPRODUCT(--(LEN(Input!$A304:'Input'!$A$1006)&gt;0))&lt;&gt;0),"Row is skipped.",IF(AND(Input!$A303="",Input!$A304=""),"", IF(Input!D303="","Data is missing.",""))))</f>
        <v/>
      </c>
      <c r="F304" s="189" t="str">
        <f>IF(ISERROR(IF(AND(Input!$A303="",SUMPRODUCT(--(LEN(Input!$A304:'Input'!$A$1006)&gt;0))&lt;&gt;0),"Row is skipped.",IF(AND(Input!$A303="",Input!$A304=""),"", IF(Input!E303="","Data is missing.","")))),"",IF(AND(Input!$A303="",SUMPRODUCT(--(LEN(Input!$A304:'Input'!$A$1006)&gt;0))&lt;&gt;0),"Row is skipped.",IF(AND(Input!$A303="",Input!$A304=""),"", IF(Input!E303="","Data is missing.",""))))</f>
        <v/>
      </c>
      <c r="G304" s="189" t="str">
        <f>IF(ISERROR(IF(AND(Input!$A303="",SUMPRODUCT(--(LEN(Input!$A304:'Input'!$A$1006)&gt;0))&lt;&gt;0),"Row is skipped.",IF(AND(Input!$A303="",Input!$A304=""),"", IF(Input!F303="","Data is missing.","")))),"",IF(AND(Input!$A303="",SUMPRODUCT(--(LEN(Input!$A304:'Input'!$A$1006)&gt;0))&lt;&gt;0),"Row is skipped.",IF(AND(Input!$A303="",Input!$A304=""),"", IF(Input!F303="","Data is missing.",""))))</f>
        <v/>
      </c>
      <c r="H304" s="190" t="str">
        <f>IF(ISERROR(IF(AND(Input!$A303="",SUMPRODUCT(--(LEN(Input!$A304:'Input'!$A$1006)&gt;0))&lt;&gt;0),"Row is skipped.",IF(AND(Input!$A303="",Input!$A304=""),"", IF(Input!G303="","Data is missing.","")))),"",IF(AND(Input!$A303="",SUMPRODUCT(--(LEN(Input!$A304:'Input'!$A$1006)&gt;0))&lt;&gt;0),"Row is skipped.",IF(AND(Input!$A303="",Input!$A304=""),"", IF(Input!G303="","Data is missing.",""))))</f>
        <v/>
      </c>
      <c r="I304" s="156"/>
      <c r="J304" s="191" t="str">
        <f>IFERROR(VLOOKUP(VLOOKUP(Input!$D303,'Measure List'!$A:$AN,40,FALSE),UIR!$A$1:$Q$27,17,FALSE),"")</f>
        <v/>
      </c>
      <c r="K304" s="192" t="str">
        <f>IFERROR(VLOOKUP(Input!$D303,'Measure List'!$A:$AN,40,FALSE),"")</f>
        <v/>
      </c>
      <c r="L304" s="156"/>
      <c r="M304" s="193" t="str">
        <f>IF(B304="","",IF(AND(Input!H303="",IFERROR(VLOOKUP(K304,UIR!$A$2:$P$21,2,FALSE),"")&lt;&gt;""),"Data is Missing.",""))</f>
        <v/>
      </c>
      <c r="N304" s="194" t="str">
        <f>IF(B304="","",IF(AND(Input!I303="",IFERROR(VLOOKUP(K304,UIR!$A$2:$P$21,3,FALSE),"")&lt;&gt;""),"Data is Missing.",""))</f>
        <v/>
      </c>
      <c r="O304" s="194" t="str">
        <f>IF(B304="","",IF(AND(Input!J303="",IFERROR(VLOOKUP(K304,UIR!$A$2:$P$21,4,FALSE),"")&lt;&gt;""),"Data is Missing.",""))</f>
        <v/>
      </c>
      <c r="P304" s="194" t="str">
        <f>IF(B304="","",IF(AND(Input!K303="",IFERROR(VLOOKUP(K304,UIR!$A$2:$P$21,5,FALSE),"")&lt;&gt;""),"Data is Missing.",""))</f>
        <v/>
      </c>
      <c r="Q304" s="194" t="str">
        <f>IF(B304="","",IF(AND(Input!L303="",IFERROR(VLOOKUP(K304,UIR!$A$2:$P$21,6,FALSE),"")&lt;&gt;""),"Data is Missing.",""))</f>
        <v/>
      </c>
      <c r="R304" s="194" t="str">
        <f>IF(B304="","",IF(AND(Input!M303="",IFERROR(VLOOKUP(K304,UIR!$A$2:$P$21,7,FALSE),"")&lt;&gt;""),"Data is Missing.",""))</f>
        <v/>
      </c>
      <c r="S304" s="194" t="str">
        <f>IF(B304="","",IF(AND(Input!P303="",IFERROR(VLOOKUP(K304,UIR!$A$2:$P$21,8,FALSE),"")&lt;&gt;""),"Data is Missing.",""))</f>
        <v/>
      </c>
      <c r="T304" s="194" t="str">
        <f>IF(B304="","",IF(AND(Input!Q303="",IFERROR(VLOOKUP(K304,UIR!$A$2:$P$21,9,FALSE),"")&lt;&gt;""),"Data is Missing.",""))</f>
        <v/>
      </c>
      <c r="U304" s="194"/>
      <c r="V304" s="194" t="str">
        <f>IF(B304="","",IF(AND(Input!S303="",IFERROR(VLOOKUP(K304,UIR!$A$2:$P$21,11,FALSE),"")&lt;&gt;""),"Data is Missing.",""))</f>
        <v/>
      </c>
      <c r="W304" s="194" t="str">
        <f>IF(B304="","",IF(AND(Input!T303="",IFERROR(VLOOKUP(K304,UIR!$A$2:$P$21,12,FALSE),"")&lt;&gt;""),"Data is Missing.",""))</f>
        <v/>
      </c>
      <c r="X304" s="194" t="str">
        <f>IF(B304="","",IF(AND(Input!V303="",IFERROR(VLOOKUP(K304,UIR!$A$2:$P$21,13,FALSE),"")&lt;&gt;""),"Data is Missing.",""))</f>
        <v/>
      </c>
      <c r="Y304" s="194" t="str">
        <f>IF(B304="","",IF(AND(Input!W303="",IFERROR(VLOOKUP(K304,UIR!$A$2:$P$21,14,FALSE),"")&lt;&gt;""),"Data is Missing.",""))</f>
        <v/>
      </c>
      <c r="Z304" s="194" t="str">
        <f>IF(B304="","",IF(AND(Input!X303="",IFERROR(VLOOKUP(K304,UIR!$A$2:$P$21,15,FALSE),"")&lt;&gt;""),"Data is Missing.",""))</f>
        <v/>
      </c>
      <c r="AA304" s="195" t="str">
        <f>IF(B304="","",IF(AND(Input!Y303="",IFERROR(VLOOKUP(K304,UIR!$A$2:$P$21,16,FALSE),"")&lt;&gt;""),"Data is Missing.",""))</f>
        <v/>
      </c>
      <c r="AC304" s="202" t="str">
        <f>IF(ISERROR(IF(Input!D303="","",IF(ISERROR(VLOOKUP(Input!D303,'Measure List'!$A$2:$A$30000,1,0)),"Invalid RefNo",""))),"",IF(Input!D303="","",IF(ISERROR(VLOOKUP(Input!D303,'Measure List'!$A$2:$A$30000,1,0)),"Invalid RefNo","")))</f>
        <v/>
      </c>
      <c r="AD304" s="156"/>
      <c r="AE304" s="156"/>
      <c r="AF304" s="156"/>
      <c r="AG304" s="156"/>
      <c r="AH304" s="156"/>
      <c r="AI304" s="156"/>
      <c r="AJ304" s="156"/>
      <c r="AK304" s="156"/>
      <c r="AL304" s="203" t="str">
        <f>IF(COUNTIF(Dropdowns!$K$2:$K$7,Input!S303)&gt;0,"",IF(Input!S303="","","Invalid Type"))</f>
        <v/>
      </c>
      <c r="AN304" s="204" t="str">
        <f>IF(Input!C303="","",IF(ISNUMBER(VALUE(Input!C303)),"","Needs to be a number."))</f>
        <v/>
      </c>
      <c r="AO304" s="205" t="str">
        <f>IF(Input!E303="","",IF(ISNUMBER(VALUE(Input!E303)),"","Needs to be a number."))</f>
        <v/>
      </c>
      <c r="AP304" s="205" t="str">
        <f>IF(Input!N303="","",IF(ISNUMBER(VALUE(Input!N303)),"","Needs to be a number."))</f>
        <v/>
      </c>
      <c r="AQ304" s="205" t="str">
        <f>IF(Input!O303="","",IF(ISNUMBER(VALUE(Input!O303)),"","Needs to be a number."))</f>
        <v/>
      </c>
      <c r="AR304" s="205" t="str">
        <f>IF(Input!V303="","",IF(ISNUMBER(VALUE(Input!V303)),"","Needs to be a number."))</f>
        <v/>
      </c>
      <c r="AS304" s="205" t="str">
        <f>IF(Input!W303="","",IF(ISNUMBER(VALUE(Input!W303)),"","Needs to be a number."))</f>
        <v/>
      </c>
      <c r="AT304" s="205" t="str">
        <f>IF(Input!X303="","",IF(ISNUMBER(VALUE(Input!X303)),"","Needs to be a number."))</f>
        <v/>
      </c>
      <c r="AU304" s="206" t="str">
        <f>IF(Input!Y303="","",IF(ISNUMBER(VALUE(Input!Y303)),"","Needs to be a number."))</f>
        <v/>
      </c>
      <c r="AV304" s="207"/>
      <c r="AW304" s="259" t="str">
        <f>IF(OR(VALUE(Input!C303)&lt;0,VALUE(Input!C303)&gt;100), "Invalid EEI %","")</f>
        <v/>
      </c>
      <c r="AX304" s="207"/>
      <c r="AY304" s="278" t="str">
        <f>IF(Input!E303="","",IF(VALUE(Input!E303)=0,"Do not enter 0.",""))</f>
        <v/>
      </c>
    </row>
    <row r="305" spans="2:51" x14ac:dyDescent="0.3">
      <c r="B305" s="188" t="str">
        <f>Input!A304</f>
        <v/>
      </c>
      <c r="C305" s="189" t="str">
        <f>IF(ISERROR(IF(AND(Input!$A304="",SUMPRODUCT(--(LEN(Input!$A305:'Input'!$A$1006)&gt;0))&lt;&gt;0),"Row is skipped.",IF(AND(Input!$A304="",Input!$A305=""),"", IF(Input!B304="","Data is missing.","")))),"",IF(AND(Input!$A304="",SUMPRODUCT(--(LEN(Input!$A305:'Input'!$A$1006)&gt;0))&lt;&gt;0),"Row is skipped.",IF(AND(Input!$A304="",Input!$A305=""),"", IF(Input!B304="","Data is missing.",""))))</f>
        <v/>
      </c>
      <c r="D305" s="189" t="str">
        <f>IF(ISERROR(IF(AND(Input!$A304="",SUMPRODUCT(--(LEN(Input!$A305:'Input'!$A$1006)&gt;0))&lt;&gt;0),"Row is skipped.",IF(AND(Input!$A304="",Input!$A305=""),"", IF(Input!C304="","Data is missing.","")))),"",IF(AND(Input!$A304="",SUMPRODUCT(--(LEN(Input!$A305:'Input'!$A$1006)&gt;0))&lt;&gt;0),"Row is skipped.",IF(AND(Input!$A304="",Input!$A305=""),"", IF(Input!C304="","Data is missing.",""))))</f>
        <v/>
      </c>
      <c r="E305" s="189" t="str">
        <f>IF(ISERROR(IF(AND(Input!$A304="",SUMPRODUCT(--(LEN(Input!$A305:'Input'!$A$1006)&gt;0))&lt;&gt;0),"Row is skipped.",IF(AND(Input!$A304="",Input!$A305=""),"", IF(Input!D304="","Data is missing.","")))),"",IF(AND(Input!$A304="",SUMPRODUCT(--(LEN(Input!$A305:'Input'!$A$1006)&gt;0))&lt;&gt;0),"Row is skipped.",IF(AND(Input!$A304="",Input!$A305=""),"", IF(Input!D304="","Data is missing.",""))))</f>
        <v/>
      </c>
      <c r="F305" s="189" t="str">
        <f>IF(ISERROR(IF(AND(Input!$A304="",SUMPRODUCT(--(LEN(Input!$A305:'Input'!$A$1006)&gt;0))&lt;&gt;0),"Row is skipped.",IF(AND(Input!$A304="",Input!$A305=""),"", IF(Input!E304="","Data is missing.","")))),"",IF(AND(Input!$A304="",SUMPRODUCT(--(LEN(Input!$A305:'Input'!$A$1006)&gt;0))&lt;&gt;0),"Row is skipped.",IF(AND(Input!$A304="",Input!$A305=""),"", IF(Input!E304="","Data is missing.",""))))</f>
        <v/>
      </c>
      <c r="G305" s="189" t="str">
        <f>IF(ISERROR(IF(AND(Input!$A304="",SUMPRODUCT(--(LEN(Input!$A305:'Input'!$A$1006)&gt;0))&lt;&gt;0),"Row is skipped.",IF(AND(Input!$A304="",Input!$A305=""),"", IF(Input!F304="","Data is missing.","")))),"",IF(AND(Input!$A304="",SUMPRODUCT(--(LEN(Input!$A305:'Input'!$A$1006)&gt;0))&lt;&gt;0),"Row is skipped.",IF(AND(Input!$A304="",Input!$A305=""),"", IF(Input!F304="","Data is missing.",""))))</f>
        <v/>
      </c>
      <c r="H305" s="190" t="str">
        <f>IF(ISERROR(IF(AND(Input!$A304="",SUMPRODUCT(--(LEN(Input!$A305:'Input'!$A$1006)&gt;0))&lt;&gt;0),"Row is skipped.",IF(AND(Input!$A304="",Input!$A305=""),"", IF(Input!G304="","Data is missing.","")))),"",IF(AND(Input!$A304="",SUMPRODUCT(--(LEN(Input!$A305:'Input'!$A$1006)&gt;0))&lt;&gt;0),"Row is skipped.",IF(AND(Input!$A304="",Input!$A305=""),"", IF(Input!G304="","Data is missing.",""))))</f>
        <v/>
      </c>
      <c r="I305" s="156"/>
      <c r="J305" s="191" t="str">
        <f>IFERROR(VLOOKUP(VLOOKUP(Input!$D304,'Measure List'!$A:$AN,40,FALSE),UIR!$A$1:$Q$27,17,FALSE),"")</f>
        <v/>
      </c>
      <c r="K305" s="192" t="str">
        <f>IFERROR(VLOOKUP(Input!$D304,'Measure List'!$A:$AN,40,FALSE),"")</f>
        <v/>
      </c>
      <c r="L305" s="156"/>
      <c r="M305" s="193" t="str">
        <f>IF(B305="","",IF(AND(Input!H304="",IFERROR(VLOOKUP(K305,UIR!$A$2:$P$21,2,FALSE),"")&lt;&gt;""),"Data is Missing.",""))</f>
        <v/>
      </c>
      <c r="N305" s="194" t="str">
        <f>IF(B305="","",IF(AND(Input!I304="",IFERROR(VLOOKUP(K305,UIR!$A$2:$P$21,3,FALSE),"")&lt;&gt;""),"Data is Missing.",""))</f>
        <v/>
      </c>
      <c r="O305" s="194" t="str">
        <f>IF(B305="","",IF(AND(Input!J304="",IFERROR(VLOOKUP(K305,UIR!$A$2:$P$21,4,FALSE),"")&lt;&gt;""),"Data is Missing.",""))</f>
        <v/>
      </c>
      <c r="P305" s="194" t="str">
        <f>IF(B305="","",IF(AND(Input!K304="",IFERROR(VLOOKUP(K305,UIR!$A$2:$P$21,5,FALSE),"")&lt;&gt;""),"Data is Missing.",""))</f>
        <v/>
      </c>
      <c r="Q305" s="194" t="str">
        <f>IF(B305="","",IF(AND(Input!L304="",IFERROR(VLOOKUP(K305,UIR!$A$2:$P$21,6,FALSE),"")&lt;&gt;""),"Data is Missing.",""))</f>
        <v/>
      </c>
      <c r="R305" s="194" t="str">
        <f>IF(B305="","",IF(AND(Input!M304="",IFERROR(VLOOKUP(K305,UIR!$A$2:$P$21,7,FALSE),"")&lt;&gt;""),"Data is Missing.",""))</f>
        <v/>
      </c>
      <c r="S305" s="194" t="str">
        <f>IF(B305="","",IF(AND(Input!P304="",IFERROR(VLOOKUP(K305,UIR!$A$2:$P$21,8,FALSE),"")&lt;&gt;""),"Data is Missing.",""))</f>
        <v/>
      </c>
      <c r="T305" s="194" t="str">
        <f>IF(B305="","",IF(AND(Input!Q304="",IFERROR(VLOOKUP(K305,UIR!$A$2:$P$21,9,FALSE),"")&lt;&gt;""),"Data is Missing.",""))</f>
        <v/>
      </c>
      <c r="U305" s="194"/>
      <c r="V305" s="194" t="str">
        <f>IF(B305="","",IF(AND(Input!S304="",IFERROR(VLOOKUP(K305,UIR!$A$2:$P$21,11,FALSE),"")&lt;&gt;""),"Data is Missing.",""))</f>
        <v/>
      </c>
      <c r="W305" s="194" t="str">
        <f>IF(B305="","",IF(AND(Input!T304="",IFERROR(VLOOKUP(K305,UIR!$A$2:$P$21,12,FALSE),"")&lt;&gt;""),"Data is Missing.",""))</f>
        <v/>
      </c>
      <c r="X305" s="194" t="str">
        <f>IF(B305="","",IF(AND(Input!V304="",IFERROR(VLOOKUP(K305,UIR!$A$2:$P$21,13,FALSE),"")&lt;&gt;""),"Data is Missing.",""))</f>
        <v/>
      </c>
      <c r="Y305" s="194" t="str">
        <f>IF(B305="","",IF(AND(Input!W304="",IFERROR(VLOOKUP(K305,UIR!$A$2:$P$21,14,FALSE),"")&lt;&gt;""),"Data is Missing.",""))</f>
        <v/>
      </c>
      <c r="Z305" s="194" t="str">
        <f>IF(B305="","",IF(AND(Input!X304="",IFERROR(VLOOKUP(K305,UIR!$A$2:$P$21,15,FALSE),"")&lt;&gt;""),"Data is Missing.",""))</f>
        <v/>
      </c>
      <c r="AA305" s="195" t="str">
        <f>IF(B305="","",IF(AND(Input!Y304="",IFERROR(VLOOKUP(K305,UIR!$A$2:$P$21,16,FALSE),"")&lt;&gt;""),"Data is Missing.",""))</f>
        <v/>
      </c>
      <c r="AC305" s="202" t="str">
        <f>IF(ISERROR(IF(Input!D304="","",IF(ISERROR(VLOOKUP(Input!D304,'Measure List'!$A$2:$A$30000,1,0)),"Invalid RefNo",""))),"",IF(Input!D304="","",IF(ISERROR(VLOOKUP(Input!D304,'Measure List'!$A$2:$A$30000,1,0)),"Invalid RefNo","")))</f>
        <v/>
      </c>
      <c r="AD305" s="156"/>
      <c r="AE305" s="156"/>
      <c r="AF305" s="156"/>
      <c r="AG305" s="156"/>
      <c r="AH305" s="156"/>
      <c r="AI305" s="156"/>
      <c r="AJ305" s="156"/>
      <c r="AK305" s="156"/>
      <c r="AL305" s="203" t="str">
        <f>IF(COUNTIF(Dropdowns!$K$2:$K$7,Input!S304)&gt;0,"",IF(Input!S304="","","Invalid Type"))</f>
        <v/>
      </c>
      <c r="AN305" s="204" t="str">
        <f>IF(Input!C304="","",IF(ISNUMBER(VALUE(Input!C304)),"","Needs to be a number."))</f>
        <v/>
      </c>
      <c r="AO305" s="205" t="str">
        <f>IF(Input!E304="","",IF(ISNUMBER(VALUE(Input!E304)),"","Needs to be a number."))</f>
        <v/>
      </c>
      <c r="AP305" s="205" t="str">
        <f>IF(Input!N304="","",IF(ISNUMBER(VALUE(Input!N304)),"","Needs to be a number."))</f>
        <v/>
      </c>
      <c r="AQ305" s="205" t="str">
        <f>IF(Input!O304="","",IF(ISNUMBER(VALUE(Input!O304)),"","Needs to be a number."))</f>
        <v/>
      </c>
      <c r="AR305" s="205" t="str">
        <f>IF(Input!V304="","",IF(ISNUMBER(VALUE(Input!V304)),"","Needs to be a number."))</f>
        <v/>
      </c>
      <c r="AS305" s="205" t="str">
        <f>IF(Input!W304="","",IF(ISNUMBER(VALUE(Input!W304)),"","Needs to be a number."))</f>
        <v/>
      </c>
      <c r="AT305" s="205" t="str">
        <f>IF(Input!X304="","",IF(ISNUMBER(VALUE(Input!X304)),"","Needs to be a number."))</f>
        <v/>
      </c>
      <c r="AU305" s="206" t="str">
        <f>IF(Input!Y304="","",IF(ISNUMBER(VALUE(Input!Y304)),"","Needs to be a number."))</f>
        <v/>
      </c>
      <c r="AV305" s="207"/>
      <c r="AW305" s="259" t="str">
        <f>IF(OR(VALUE(Input!C304)&lt;0,VALUE(Input!C304)&gt;100), "Invalid EEI %","")</f>
        <v/>
      </c>
      <c r="AX305" s="207"/>
      <c r="AY305" s="278" t="str">
        <f>IF(Input!E304="","",IF(VALUE(Input!E304)=0,"Do not enter 0.",""))</f>
        <v/>
      </c>
    </row>
    <row r="306" spans="2:51" x14ac:dyDescent="0.3">
      <c r="B306" s="188" t="str">
        <f>Input!A305</f>
        <v/>
      </c>
      <c r="C306" s="189" t="str">
        <f>IF(ISERROR(IF(AND(Input!$A305="",SUMPRODUCT(--(LEN(Input!$A306:'Input'!$A$1006)&gt;0))&lt;&gt;0),"Row is skipped.",IF(AND(Input!$A305="",Input!$A306=""),"", IF(Input!B305="","Data is missing.","")))),"",IF(AND(Input!$A305="",SUMPRODUCT(--(LEN(Input!$A306:'Input'!$A$1006)&gt;0))&lt;&gt;0),"Row is skipped.",IF(AND(Input!$A305="",Input!$A306=""),"", IF(Input!B305="","Data is missing.",""))))</f>
        <v/>
      </c>
      <c r="D306" s="189" t="str">
        <f>IF(ISERROR(IF(AND(Input!$A305="",SUMPRODUCT(--(LEN(Input!$A306:'Input'!$A$1006)&gt;0))&lt;&gt;0),"Row is skipped.",IF(AND(Input!$A305="",Input!$A306=""),"", IF(Input!C305="","Data is missing.","")))),"",IF(AND(Input!$A305="",SUMPRODUCT(--(LEN(Input!$A306:'Input'!$A$1006)&gt;0))&lt;&gt;0),"Row is skipped.",IF(AND(Input!$A305="",Input!$A306=""),"", IF(Input!C305="","Data is missing.",""))))</f>
        <v/>
      </c>
      <c r="E306" s="189" t="str">
        <f>IF(ISERROR(IF(AND(Input!$A305="",SUMPRODUCT(--(LEN(Input!$A306:'Input'!$A$1006)&gt;0))&lt;&gt;0),"Row is skipped.",IF(AND(Input!$A305="",Input!$A306=""),"", IF(Input!D305="","Data is missing.","")))),"",IF(AND(Input!$A305="",SUMPRODUCT(--(LEN(Input!$A306:'Input'!$A$1006)&gt;0))&lt;&gt;0),"Row is skipped.",IF(AND(Input!$A305="",Input!$A306=""),"", IF(Input!D305="","Data is missing.",""))))</f>
        <v/>
      </c>
      <c r="F306" s="189" t="str">
        <f>IF(ISERROR(IF(AND(Input!$A305="",SUMPRODUCT(--(LEN(Input!$A306:'Input'!$A$1006)&gt;0))&lt;&gt;0),"Row is skipped.",IF(AND(Input!$A305="",Input!$A306=""),"", IF(Input!E305="","Data is missing.","")))),"",IF(AND(Input!$A305="",SUMPRODUCT(--(LEN(Input!$A306:'Input'!$A$1006)&gt;0))&lt;&gt;0),"Row is skipped.",IF(AND(Input!$A305="",Input!$A306=""),"", IF(Input!E305="","Data is missing.",""))))</f>
        <v/>
      </c>
      <c r="G306" s="189" t="str">
        <f>IF(ISERROR(IF(AND(Input!$A305="",SUMPRODUCT(--(LEN(Input!$A306:'Input'!$A$1006)&gt;0))&lt;&gt;0),"Row is skipped.",IF(AND(Input!$A305="",Input!$A306=""),"", IF(Input!F305="","Data is missing.","")))),"",IF(AND(Input!$A305="",SUMPRODUCT(--(LEN(Input!$A306:'Input'!$A$1006)&gt;0))&lt;&gt;0),"Row is skipped.",IF(AND(Input!$A305="",Input!$A306=""),"", IF(Input!F305="","Data is missing.",""))))</f>
        <v/>
      </c>
      <c r="H306" s="190" t="str">
        <f>IF(ISERROR(IF(AND(Input!$A305="",SUMPRODUCT(--(LEN(Input!$A306:'Input'!$A$1006)&gt;0))&lt;&gt;0),"Row is skipped.",IF(AND(Input!$A305="",Input!$A306=""),"", IF(Input!G305="","Data is missing.","")))),"",IF(AND(Input!$A305="",SUMPRODUCT(--(LEN(Input!$A306:'Input'!$A$1006)&gt;0))&lt;&gt;0),"Row is skipped.",IF(AND(Input!$A305="",Input!$A306=""),"", IF(Input!G305="","Data is missing.",""))))</f>
        <v/>
      </c>
      <c r="I306" s="156"/>
      <c r="J306" s="191" t="str">
        <f>IFERROR(VLOOKUP(VLOOKUP(Input!$D305,'Measure List'!$A:$AN,40,FALSE),UIR!$A$1:$Q$27,17,FALSE),"")</f>
        <v/>
      </c>
      <c r="K306" s="192" t="str">
        <f>IFERROR(VLOOKUP(Input!$D305,'Measure List'!$A:$AN,40,FALSE),"")</f>
        <v/>
      </c>
      <c r="L306" s="156"/>
      <c r="M306" s="193" t="str">
        <f>IF(B306="","",IF(AND(Input!H305="",IFERROR(VLOOKUP(K306,UIR!$A$2:$P$21,2,FALSE),"")&lt;&gt;""),"Data is Missing.",""))</f>
        <v/>
      </c>
      <c r="N306" s="194" t="str">
        <f>IF(B306="","",IF(AND(Input!I305="",IFERROR(VLOOKUP(K306,UIR!$A$2:$P$21,3,FALSE),"")&lt;&gt;""),"Data is Missing.",""))</f>
        <v/>
      </c>
      <c r="O306" s="194" t="str">
        <f>IF(B306="","",IF(AND(Input!J305="",IFERROR(VLOOKUP(K306,UIR!$A$2:$P$21,4,FALSE),"")&lt;&gt;""),"Data is Missing.",""))</f>
        <v/>
      </c>
      <c r="P306" s="194" t="str">
        <f>IF(B306="","",IF(AND(Input!K305="",IFERROR(VLOOKUP(K306,UIR!$A$2:$P$21,5,FALSE),"")&lt;&gt;""),"Data is Missing.",""))</f>
        <v/>
      </c>
      <c r="Q306" s="194" t="str">
        <f>IF(B306="","",IF(AND(Input!L305="",IFERROR(VLOOKUP(K306,UIR!$A$2:$P$21,6,FALSE),"")&lt;&gt;""),"Data is Missing.",""))</f>
        <v/>
      </c>
      <c r="R306" s="194" t="str">
        <f>IF(B306="","",IF(AND(Input!M305="",IFERROR(VLOOKUP(K306,UIR!$A$2:$P$21,7,FALSE),"")&lt;&gt;""),"Data is Missing.",""))</f>
        <v/>
      </c>
      <c r="S306" s="194" t="str">
        <f>IF(B306="","",IF(AND(Input!P305="",IFERROR(VLOOKUP(K306,UIR!$A$2:$P$21,8,FALSE),"")&lt;&gt;""),"Data is Missing.",""))</f>
        <v/>
      </c>
      <c r="T306" s="194" t="str">
        <f>IF(B306="","",IF(AND(Input!Q305="",IFERROR(VLOOKUP(K306,UIR!$A$2:$P$21,9,FALSE),"")&lt;&gt;""),"Data is Missing.",""))</f>
        <v/>
      </c>
      <c r="U306" s="194"/>
      <c r="V306" s="194" t="str">
        <f>IF(B306="","",IF(AND(Input!S305="",IFERROR(VLOOKUP(K306,UIR!$A$2:$P$21,11,FALSE),"")&lt;&gt;""),"Data is Missing.",""))</f>
        <v/>
      </c>
      <c r="W306" s="194" t="str">
        <f>IF(B306="","",IF(AND(Input!T305="",IFERROR(VLOOKUP(K306,UIR!$A$2:$P$21,12,FALSE),"")&lt;&gt;""),"Data is Missing.",""))</f>
        <v/>
      </c>
      <c r="X306" s="194" t="str">
        <f>IF(B306="","",IF(AND(Input!V305="",IFERROR(VLOOKUP(K306,UIR!$A$2:$P$21,13,FALSE),"")&lt;&gt;""),"Data is Missing.",""))</f>
        <v/>
      </c>
      <c r="Y306" s="194" t="str">
        <f>IF(B306="","",IF(AND(Input!W305="",IFERROR(VLOOKUP(K306,UIR!$A$2:$P$21,14,FALSE),"")&lt;&gt;""),"Data is Missing.",""))</f>
        <v/>
      </c>
      <c r="Z306" s="194" t="str">
        <f>IF(B306="","",IF(AND(Input!X305="",IFERROR(VLOOKUP(K306,UIR!$A$2:$P$21,15,FALSE),"")&lt;&gt;""),"Data is Missing.",""))</f>
        <v/>
      </c>
      <c r="AA306" s="195" t="str">
        <f>IF(B306="","",IF(AND(Input!Y305="",IFERROR(VLOOKUP(K306,UIR!$A$2:$P$21,16,FALSE),"")&lt;&gt;""),"Data is Missing.",""))</f>
        <v/>
      </c>
      <c r="AC306" s="202" t="str">
        <f>IF(ISERROR(IF(Input!D305="","",IF(ISERROR(VLOOKUP(Input!D305,'Measure List'!$A$2:$A$30000,1,0)),"Invalid RefNo",""))),"",IF(Input!D305="","",IF(ISERROR(VLOOKUP(Input!D305,'Measure List'!$A$2:$A$30000,1,0)),"Invalid RefNo","")))</f>
        <v/>
      </c>
      <c r="AD306" s="156"/>
      <c r="AE306" s="156"/>
      <c r="AF306" s="156"/>
      <c r="AG306" s="156"/>
      <c r="AH306" s="156"/>
      <c r="AI306" s="156"/>
      <c r="AJ306" s="156"/>
      <c r="AK306" s="156"/>
      <c r="AL306" s="203" t="str">
        <f>IF(COUNTIF(Dropdowns!$K$2:$K$7,Input!S305)&gt;0,"",IF(Input!S305="","","Invalid Type"))</f>
        <v/>
      </c>
      <c r="AN306" s="204" t="str">
        <f>IF(Input!C305="","",IF(ISNUMBER(VALUE(Input!C305)),"","Needs to be a number."))</f>
        <v/>
      </c>
      <c r="AO306" s="205" t="str">
        <f>IF(Input!E305="","",IF(ISNUMBER(VALUE(Input!E305)),"","Needs to be a number."))</f>
        <v/>
      </c>
      <c r="AP306" s="205" t="str">
        <f>IF(Input!N305="","",IF(ISNUMBER(VALUE(Input!N305)),"","Needs to be a number."))</f>
        <v/>
      </c>
      <c r="AQ306" s="205" t="str">
        <f>IF(Input!O305="","",IF(ISNUMBER(VALUE(Input!O305)),"","Needs to be a number."))</f>
        <v/>
      </c>
      <c r="AR306" s="205" t="str">
        <f>IF(Input!V305="","",IF(ISNUMBER(VALUE(Input!V305)),"","Needs to be a number."))</f>
        <v/>
      </c>
      <c r="AS306" s="205" t="str">
        <f>IF(Input!W305="","",IF(ISNUMBER(VALUE(Input!W305)),"","Needs to be a number."))</f>
        <v/>
      </c>
      <c r="AT306" s="205" t="str">
        <f>IF(Input!X305="","",IF(ISNUMBER(VALUE(Input!X305)),"","Needs to be a number."))</f>
        <v/>
      </c>
      <c r="AU306" s="206" t="str">
        <f>IF(Input!Y305="","",IF(ISNUMBER(VALUE(Input!Y305)),"","Needs to be a number."))</f>
        <v/>
      </c>
      <c r="AV306" s="207"/>
      <c r="AW306" s="259" t="str">
        <f>IF(OR(VALUE(Input!C305)&lt;0,VALUE(Input!C305)&gt;100), "Invalid EEI %","")</f>
        <v/>
      </c>
      <c r="AX306" s="207"/>
      <c r="AY306" s="278" t="str">
        <f>IF(Input!E305="","",IF(VALUE(Input!E305)=0,"Do not enter 0.",""))</f>
        <v/>
      </c>
    </row>
    <row r="307" spans="2:51" x14ac:dyDescent="0.3">
      <c r="B307" s="188" t="str">
        <f>Input!A306</f>
        <v/>
      </c>
      <c r="C307" s="189" t="str">
        <f>IF(ISERROR(IF(AND(Input!$A306="",SUMPRODUCT(--(LEN(Input!$A307:'Input'!$A$1006)&gt;0))&lt;&gt;0),"Row is skipped.",IF(AND(Input!$A306="",Input!$A307=""),"", IF(Input!B306="","Data is missing.","")))),"",IF(AND(Input!$A306="",SUMPRODUCT(--(LEN(Input!$A307:'Input'!$A$1006)&gt;0))&lt;&gt;0),"Row is skipped.",IF(AND(Input!$A306="",Input!$A307=""),"", IF(Input!B306="","Data is missing.",""))))</f>
        <v/>
      </c>
      <c r="D307" s="189" t="str">
        <f>IF(ISERROR(IF(AND(Input!$A306="",SUMPRODUCT(--(LEN(Input!$A307:'Input'!$A$1006)&gt;0))&lt;&gt;0),"Row is skipped.",IF(AND(Input!$A306="",Input!$A307=""),"", IF(Input!C306="","Data is missing.","")))),"",IF(AND(Input!$A306="",SUMPRODUCT(--(LEN(Input!$A307:'Input'!$A$1006)&gt;0))&lt;&gt;0),"Row is skipped.",IF(AND(Input!$A306="",Input!$A307=""),"", IF(Input!C306="","Data is missing.",""))))</f>
        <v/>
      </c>
      <c r="E307" s="189" t="str">
        <f>IF(ISERROR(IF(AND(Input!$A306="",SUMPRODUCT(--(LEN(Input!$A307:'Input'!$A$1006)&gt;0))&lt;&gt;0),"Row is skipped.",IF(AND(Input!$A306="",Input!$A307=""),"", IF(Input!D306="","Data is missing.","")))),"",IF(AND(Input!$A306="",SUMPRODUCT(--(LEN(Input!$A307:'Input'!$A$1006)&gt;0))&lt;&gt;0),"Row is skipped.",IF(AND(Input!$A306="",Input!$A307=""),"", IF(Input!D306="","Data is missing.",""))))</f>
        <v/>
      </c>
      <c r="F307" s="189" t="str">
        <f>IF(ISERROR(IF(AND(Input!$A306="",SUMPRODUCT(--(LEN(Input!$A307:'Input'!$A$1006)&gt;0))&lt;&gt;0),"Row is skipped.",IF(AND(Input!$A306="",Input!$A307=""),"", IF(Input!E306="","Data is missing.","")))),"",IF(AND(Input!$A306="",SUMPRODUCT(--(LEN(Input!$A307:'Input'!$A$1006)&gt;0))&lt;&gt;0),"Row is skipped.",IF(AND(Input!$A306="",Input!$A307=""),"", IF(Input!E306="","Data is missing.",""))))</f>
        <v/>
      </c>
      <c r="G307" s="189" t="str">
        <f>IF(ISERROR(IF(AND(Input!$A306="",SUMPRODUCT(--(LEN(Input!$A307:'Input'!$A$1006)&gt;0))&lt;&gt;0),"Row is skipped.",IF(AND(Input!$A306="",Input!$A307=""),"", IF(Input!F306="","Data is missing.","")))),"",IF(AND(Input!$A306="",SUMPRODUCT(--(LEN(Input!$A307:'Input'!$A$1006)&gt;0))&lt;&gt;0),"Row is skipped.",IF(AND(Input!$A306="",Input!$A307=""),"", IF(Input!F306="","Data is missing.",""))))</f>
        <v/>
      </c>
      <c r="H307" s="190" t="str">
        <f>IF(ISERROR(IF(AND(Input!$A306="",SUMPRODUCT(--(LEN(Input!$A307:'Input'!$A$1006)&gt;0))&lt;&gt;0),"Row is skipped.",IF(AND(Input!$A306="",Input!$A307=""),"", IF(Input!G306="","Data is missing.","")))),"",IF(AND(Input!$A306="",SUMPRODUCT(--(LEN(Input!$A307:'Input'!$A$1006)&gt;0))&lt;&gt;0),"Row is skipped.",IF(AND(Input!$A306="",Input!$A307=""),"", IF(Input!G306="","Data is missing.",""))))</f>
        <v/>
      </c>
      <c r="I307" s="156"/>
      <c r="J307" s="191" t="str">
        <f>IFERROR(VLOOKUP(VLOOKUP(Input!$D306,'Measure List'!$A:$AN,40,FALSE),UIR!$A$1:$Q$27,17,FALSE),"")</f>
        <v/>
      </c>
      <c r="K307" s="192" t="str">
        <f>IFERROR(VLOOKUP(Input!$D306,'Measure List'!$A:$AN,40,FALSE),"")</f>
        <v/>
      </c>
      <c r="L307" s="156"/>
      <c r="M307" s="193" t="str">
        <f>IF(B307="","",IF(AND(Input!H306="",IFERROR(VLOOKUP(K307,UIR!$A$2:$P$21,2,FALSE),"")&lt;&gt;""),"Data is Missing.",""))</f>
        <v/>
      </c>
      <c r="N307" s="194" t="str">
        <f>IF(B307="","",IF(AND(Input!I306="",IFERROR(VLOOKUP(K307,UIR!$A$2:$P$21,3,FALSE),"")&lt;&gt;""),"Data is Missing.",""))</f>
        <v/>
      </c>
      <c r="O307" s="194" t="str">
        <f>IF(B307="","",IF(AND(Input!J306="",IFERROR(VLOOKUP(K307,UIR!$A$2:$P$21,4,FALSE),"")&lt;&gt;""),"Data is Missing.",""))</f>
        <v/>
      </c>
      <c r="P307" s="194" t="str">
        <f>IF(B307="","",IF(AND(Input!K306="",IFERROR(VLOOKUP(K307,UIR!$A$2:$P$21,5,FALSE),"")&lt;&gt;""),"Data is Missing.",""))</f>
        <v/>
      </c>
      <c r="Q307" s="194" t="str">
        <f>IF(B307="","",IF(AND(Input!L306="",IFERROR(VLOOKUP(K307,UIR!$A$2:$P$21,6,FALSE),"")&lt;&gt;""),"Data is Missing.",""))</f>
        <v/>
      </c>
      <c r="R307" s="194" t="str">
        <f>IF(B307="","",IF(AND(Input!M306="",IFERROR(VLOOKUP(K307,UIR!$A$2:$P$21,7,FALSE),"")&lt;&gt;""),"Data is Missing.",""))</f>
        <v/>
      </c>
      <c r="S307" s="194" t="str">
        <f>IF(B307="","",IF(AND(Input!P306="",IFERROR(VLOOKUP(K307,UIR!$A$2:$P$21,8,FALSE),"")&lt;&gt;""),"Data is Missing.",""))</f>
        <v/>
      </c>
      <c r="T307" s="194" t="str">
        <f>IF(B307="","",IF(AND(Input!Q306="",IFERROR(VLOOKUP(K307,UIR!$A$2:$P$21,9,FALSE),"")&lt;&gt;""),"Data is Missing.",""))</f>
        <v/>
      </c>
      <c r="U307" s="194"/>
      <c r="V307" s="194" t="str">
        <f>IF(B307="","",IF(AND(Input!S306="",IFERROR(VLOOKUP(K307,UIR!$A$2:$P$21,11,FALSE),"")&lt;&gt;""),"Data is Missing.",""))</f>
        <v/>
      </c>
      <c r="W307" s="194" t="str">
        <f>IF(B307="","",IF(AND(Input!T306="",IFERROR(VLOOKUP(K307,UIR!$A$2:$P$21,12,FALSE),"")&lt;&gt;""),"Data is Missing.",""))</f>
        <v/>
      </c>
      <c r="X307" s="194" t="str">
        <f>IF(B307="","",IF(AND(Input!V306="",IFERROR(VLOOKUP(K307,UIR!$A$2:$P$21,13,FALSE),"")&lt;&gt;""),"Data is Missing.",""))</f>
        <v/>
      </c>
      <c r="Y307" s="194" t="str">
        <f>IF(B307="","",IF(AND(Input!W306="",IFERROR(VLOOKUP(K307,UIR!$A$2:$P$21,14,FALSE),"")&lt;&gt;""),"Data is Missing.",""))</f>
        <v/>
      </c>
      <c r="Z307" s="194" t="str">
        <f>IF(B307="","",IF(AND(Input!X306="",IFERROR(VLOOKUP(K307,UIR!$A$2:$P$21,15,FALSE),"")&lt;&gt;""),"Data is Missing.",""))</f>
        <v/>
      </c>
      <c r="AA307" s="195" t="str">
        <f>IF(B307="","",IF(AND(Input!Y306="",IFERROR(VLOOKUP(K307,UIR!$A$2:$P$21,16,FALSE),"")&lt;&gt;""),"Data is Missing.",""))</f>
        <v/>
      </c>
      <c r="AC307" s="202" t="str">
        <f>IF(ISERROR(IF(Input!D306="","",IF(ISERROR(VLOOKUP(Input!D306,'Measure List'!$A$2:$A$30000,1,0)),"Invalid RefNo",""))),"",IF(Input!D306="","",IF(ISERROR(VLOOKUP(Input!D306,'Measure List'!$A$2:$A$30000,1,0)),"Invalid RefNo","")))</f>
        <v/>
      </c>
      <c r="AD307" s="156"/>
      <c r="AE307" s="156"/>
      <c r="AF307" s="156"/>
      <c r="AG307" s="156"/>
      <c r="AH307" s="156"/>
      <c r="AI307" s="156"/>
      <c r="AJ307" s="156"/>
      <c r="AK307" s="156"/>
      <c r="AL307" s="203" t="str">
        <f>IF(COUNTIF(Dropdowns!$K$2:$K$7,Input!S306)&gt;0,"",IF(Input!S306="","","Invalid Type"))</f>
        <v/>
      </c>
      <c r="AN307" s="204" t="str">
        <f>IF(Input!C306="","",IF(ISNUMBER(VALUE(Input!C306)),"","Needs to be a number."))</f>
        <v/>
      </c>
      <c r="AO307" s="205" t="str">
        <f>IF(Input!E306="","",IF(ISNUMBER(VALUE(Input!E306)),"","Needs to be a number."))</f>
        <v/>
      </c>
      <c r="AP307" s="205" t="str">
        <f>IF(Input!N306="","",IF(ISNUMBER(VALUE(Input!N306)),"","Needs to be a number."))</f>
        <v/>
      </c>
      <c r="AQ307" s="205" t="str">
        <f>IF(Input!O306="","",IF(ISNUMBER(VALUE(Input!O306)),"","Needs to be a number."))</f>
        <v/>
      </c>
      <c r="AR307" s="205" t="str">
        <f>IF(Input!V306="","",IF(ISNUMBER(VALUE(Input!V306)),"","Needs to be a number."))</f>
        <v/>
      </c>
      <c r="AS307" s="205" t="str">
        <f>IF(Input!W306="","",IF(ISNUMBER(VALUE(Input!W306)),"","Needs to be a number."))</f>
        <v/>
      </c>
      <c r="AT307" s="205" t="str">
        <f>IF(Input!X306="","",IF(ISNUMBER(VALUE(Input!X306)),"","Needs to be a number."))</f>
        <v/>
      </c>
      <c r="AU307" s="206" t="str">
        <f>IF(Input!Y306="","",IF(ISNUMBER(VALUE(Input!Y306)),"","Needs to be a number."))</f>
        <v/>
      </c>
      <c r="AV307" s="207"/>
      <c r="AW307" s="259" t="str">
        <f>IF(OR(VALUE(Input!C306)&lt;0,VALUE(Input!C306)&gt;100), "Invalid EEI %","")</f>
        <v/>
      </c>
      <c r="AX307" s="207"/>
      <c r="AY307" s="278" t="str">
        <f>IF(Input!E306="","",IF(VALUE(Input!E306)=0,"Do not enter 0.",""))</f>
        <v/>
      </c>
    </row>
    <row r="308" spans="2:51" x14ac:dyDescent="0.3">
      <c r="B308" s="188" t="str">
        <f>Input!A307</f>
        <v/>
      </c>
      <c r="C308" s="189" t="str">
        <f>IF(ISERROR(IF(AND(Input!$A307="",SUMPRODUCT(--(LEN(Input!$A308:'Input'!$A$1006)&gt;0))&lt;&gt;0),"Row is skipped.",IF(AND(Input!$A307="",Input!$A308=""),"", IF(Input!B307="","Data is missing.","")))),"",IF(AND(Input!$A307="",SUMPRODUCT(--(LEN(Input!$A308:'Input'!$A$1006)&gt;0))&lt;&gt;0),"Row is skipped.",IF(AND(Input!$A307="",Input!$A308=""),"", IF(Input!B307="","Data is missing.",""))))</f>
        <v/>
      </c>
      <c r="D308" s="189" t="str">
        <f>IF(ISERROR(IF(AND(Input!$A307="",SUMPRODUCT(--(LEN(Input!$A308:'Input'!$A$1006)&gt;0))&lt;&gt;0),"Row is skipped.",IF(AND(Input!$A307="",Input!$A308=""),"", IF(Input!C307="","Data is missing.","")))),"",IF(AND(Input!$A307="",SUMPRODUCT(--(LEN(Input!$A308:'Input'!$A$1006)&gt;0))&lt;&gt;0),"Row is skipped.",IF(AND(Input!$A307="",Input!$A308=""),"", IF(Input!C307="","Data is missing.",""))))</f>
        <v/>
      </c>
      <c r="E308" s="189" t="str">
        <f>IF(ISERROR(IF(AND(Input!$A307="",SUMPRODUCT(--(LEN(Input!$A308:'Input'!$A$1006)&gt;0))&lt;&gt;0),"Row is skipped.",IF(AND(Input!$A307="",Input!$A308=""),"", IF(Input!D307="","Data is missing.","")))),"",IF(AND(Input!$A307="",SUMPRODUCT(--(LEN(Input!$A308:'Input'!$A$1006)&gt;0))&lt;&gt;0),"Row is skipped.",IF(AND(Input!$A307="",Input!$A308=""),"", IF(Input!D307="","Data is missing.",""))))</f>
        <v/>
      </c>
      <c r="F308" s="189" t="str">
        <f>IF(ISERROR(IF(AND(Input!$A307="",SUMPRODUCT(--(LEN(Input!$A308:'Input'!$A$1006)&gt;0))&lt;&gt;0),"Row is skipped.",IF(AND(Input!$A307="",Input!$A308=""),"", IF(Input!E307="","Data is missing.","")))),"",IF(AND(Input!$A307="",SUMPRODUCT(--(LEN(Input!$A308:'Input'!$A$1006)&gt;0))&lt;&gt;0),"Row is skipped.",IF(AND(Input!$A307="",Input!$A308=""),"", IF(Input!E307="","Data is missing.",""))))</f>
        <v/>
      </c>
      <c r="G308" s="189" t="str">
        <f>IF(ISERROR(IF(AND(Input!$A307="",SUMPRODUCT(--(LEN(Input!$A308:'Input'!$A$1006)&gt;0))&lt;&gt;0),"Row is skipped.",IF(AND(Input!$A307="",Input!$A308=""),"", IF(Input!F307="","Data is missing.","")))),"",IF(AND(Input!$A307="",SUMPRODUCT(--(LEN(Input!$A308:'Input'!$A$1006)&gt;0))&lt;&gt;0),"Row is skipped.",IF(AND(Input!$A307="",Input!$A308=""),"", IF(Input!F307="","Data is missing.",""))))</f>
        <v/>
      </c>
      <c r="H308" s="190" t="str">
        <f>IF(ISERROR(IF(AND(Input!$A307="",SUMPRODUCT(--(LEN(Input!$A308:'Input'!$A$1006)&gt;0))&lt;&gt;0),"Row is skipped.",IF(AND(Input!$A307="",Input!$A308=""),"", IF(Input!G307="","Data is missing.","")))),"",IF(AND(Input!$A307="",SUMPRODUCT(--(LEN(Input!$A308:'Input'!$A$1006)&gt;0))&lt;&gt;0),"Row is skipped.",IF(AND(Input!$A307="",Input!$A308=""),"", IF(Input!G307="","Data is missing.",""))))</f>
        <v/>
      </c>
      <c r="I308" s="156"/>
      <c r="J308" s="191" t="str">
        <f>IFERROR(VLOOKUP(VLOOKUP(Input!$D307,'Measure List'!$A:$AN,40,FALSE),UIR!$A$1:$Q$27,17,FALSE),"")</f>
        <v/>
      </c>
      <c r="K308" s="192" t="str">
        <f>IFERROR(VLOOKUP(Input!$D307,'Measure List'!$A:$AN,40,FALSE),"")</f>
        <v/>
      </c>
      <c r="L308" s="156"/>
      <c r="M308" s="193" t="str">
        <f>IF(B308="","",IF(AND(Input!H307="",IFERROR(VLOOKUP(K308,UIR!$A$2:$P$21,2,FALSE),"")&lt;&gt;""),"Data is Missing.",""))</f>
        <v/>
      </c>
      <c r="N308" s="194" t="str">
        <f>IF(B308="","",IF(AND(Input!I307="",IFERROR(VLOOKUP(K308,UIR!$A$2:$P$21,3,FALSE),"")&lt;&gt;""),"Data is Missing.",""))</f>
        <v/>
      </c>
      <c r="O308" s="194" t="str">
        <f>IF(B308="","",IF(AND(Input!J307="",IFERROR(VLOOKUP(K308,UIR!$A$2:$P$21,4,FALSE),"")&lt;&gt;""),"Data is Missing.",""))</f>
        <v/>
      </c>
      <c r="P308" s="194" t="str">
        <f>IF(B308="","",IF(AND(Input!K307="",IFERROR(VLOOKUP(K308,UIR!$A$2:$P$21,5,FALSE),"")&lt;&gt;""),"Data is Missing.",""))</f>
        <v/>
      </c>
      <c r="Q308" s="194" t="str">
        <f>IF(B308="","",IF(AND(Input!L307="",IFERROR(VLOOKUP(K308,UIR!$A$2:$P$21,6,FALSE),"")&lt;&gt;""),"Data is Missing.",""))</f>
        <v/>
      </c>
      <c r="R308" s="194" t="str">
        <f>IF(B308="","",IF(AND(Input!M307="",IFERROR(VLOOKUP(K308,UIR!$A$2:$P$21,7,FALSE),"")&lt;&gt;""),"Data is Missing.",""))</f>
        <v/>
      </c>
      <c r="S308" s="194" t="str">
        <f>IF(B308="","",IF(AND(Input!P307="",IFERROR(VLOOKUP(K308,UIR!$A$2:$P$21,8,FALSE),"")&lt;&gt;""),"Data is Missing.",""))</f>
        <v/>
      </c>
      <c r="T308" s="194" t="str">
        <f>IF(B308="","",IF(AND(Input!Q307="",IFERROR(VLOOKUP(K308,UIR!$A$2:$P$21,9,FALSE),"")&lt;&gt;""),"Data is Missing.",""))</f>
        <v/>
      </c>
      <c r="U308" s="194"/>
      <c r="V308" s="194" t="str">
        <f>IF(B308="","",IF(AND(Input!S307="",IFERROR(VLOOKUP(K308,UIR!$A$2:$P$21,11,FALSE),"")&lt;&gt;""),"Data is Missing.",""))</f>
        <v/>
      </c>
      <c r="W308" s="194" t="str">
        <f>IF(B308="","",IF(AND(Input!T307="",IFERROR(VLOOKUP(K308,UIR!$A$2:$P$21,12,FALSE),"")&lt;&gt;""),"Data is Missing.",""))</f>
        <v/>
      </c>
      <c r="X308" s="194" t="str">
        <f>IF(B308="","",IF(AND(Input!V307="",IFERROR(VLOOKUP(K308,UIR!$A$2:$P$21,13,FALSE),"")&lt;&gt;""),"Data is Missing.",""))</f>
        <v/>
      </c>
      <c r="Y308" s="194" t="str">
        <f>IF(B308="","",IF(AND(Input!W307="",IFERROR(VLOOKUP(K308,UIR!$A$2:$P$21,14,FALSE),"")&lt;&gt;""),"Data is Missing.",""))</f>
        <v/>
      </c>
      <c r="Z308" s="194" t="str">
        <f>IF(B308="","",IF(AND(Input!X307="",IFERROR(VLOOKUP(K308,UIR!$A$2:$P$21,15,FALSE),"")&lt;&gt;""),"Data is Missing.",""))</f>
        <v/>
      </c>
      <c r="AA308" s="195" t="str">
        <f>IF(B308="","",IF(AND(Input!Y307="",IFERROR(VLOOKUP(K308,UIR!$A$2:$P$21,16,FALSE),"")&lt;&gt;""),"Data is Missing.",""))</f>
        <v/>
      </c>
      <c r="AC308" s="202" t="str">
        <f>IF(ISERROR(IF(Input!D307="","",IF(ISERROR(VLOOKUP(Input!D307,'Measure List'!$A$2:$A$30000,1,0)),"Invalid RefNo",""))),"",IF(Input!D307="","",IF(ISERROR(VLOOKUP(Input!D307,'Measure List'!$A$2:$A$30000,1,0)),"Invalid RefNo","")))</f>
        <v/>
      </c>
      <c r="AD308" s="156"/>
      <c r="AE308" s="156"/>
      <c r="AF308" s="156"/>
      <c r="AG308" s="156"/>
      <c r="AH308" s="156"/>
      <c r="AI308" s="156"/>
      <c r="AJ308" s="156"/>
      <c r="AK308" s="156"/>
      <c r="AL308" s="203" t="str">
        <f>IF(COUNTIF(Dropdowns!$K$2:$K$7,Input!S307)&gt;0,"",IF(Input!S307="","","Invalid Type"))</f>
        <v/>
      </c>
      <c r="AN308" s="204" t="str">
        <f>IF(Input!C307="","",IF(ISNUMBER(VALUE(Input!C307)),"","Needs to be a number."))</f>
        <v/>
      </c>
      <c r="AO308" s="205" t="str">
        <f>IF(Input!E307="","",IF(ISNUMBER(VALUE(Input!E307)),"","Needs to be a number."))</f>
        <v/>
      </c>
      <c r="AP308" s="205" t="str">
        <f>IF(Input!N307="","",IF(ISNUMBER(VALUE(Input!N307)),"","Needs to be a number."))</f>
        <v/>
      </c>
      <c r="AQ308" s="205" t="str">
        <f>IF(Input!O307="","",IF(ISNUMBER(VALUE(Input!O307)),"","Needs to be a number."))</f>
        <v/>
      </c>
      <c r="AR308" s="205" t="str">
        <f>IF(Input!V307="","",IF(ISNUMBER(VALUE(Input!V307)),"","Needs to be a number."))</f>
        <v/>
      </c>
      <c r="AS308" s="205" t="str">
        <f>IF(Input!W307="","",IF(ISNUMBER(VALUE(Input!W307)),"","Needs to be a number."))</f>
        <v/>
      </c>
      <c r="AT308" s="205" t="str">
        <f>IF(Input!X307="","",IF(ISNUMBER(VALUE(Input!X307)),"","Needs to be a number."))</f>
        <v/>
      </c>
      <c r="AU308" s="206" t="str">
        <f>IF(Input!Y307="","",IF(ISNUMBER(VALUE(Input!Y307)),"","Needs to be a number."))</f>
        <v/>
      </c>
      <c r="AV308" s="207"/>
      <c r="AW308" s="259" t="str">
        <f>IF(OR(VALUE(Input!C307)&lt;0,VALUE(Input!C307)&gt;100), "Invalid EEI %","")</f>
        <v/>
      </c>
      <c r="AX308" s="207"/>
      <c r="AY308" s="278" t="str">
        <f>IF(Input!E307="","",IF(VALUE(Input!E307)=0,"Do not enter 0.",""))</f>
        <v/>
      </c>
    </row>
    <row r="309" spans="2:51" x14ac:dyDescent="0.3">
      <c r="B309" s="188" t="str">
        <f>Input!A308</f>
        <v/>
      </c>
      <c r="C309" s="189" t="str">
        <f>IF(ISERROR(IF(AND(Input!$A308="",SUMPRODUCT(--(LEN(Input!$A309:'Input'!$A$1006)&gt;0))&lt;&gt;0),"Row is skipped.",IF(AND(Input!$A308="",Input!$A309=""),"", IF(Input!B308="","Data is missing.","")))),"",IF(AND(Input!$A308="",SUMPRODUCT(--(LEN(Input!$A309:'Input'!$A$1006)&gt;0))&lt;&gt;0),"Row is skipped.",IF(AND(Input!$A308="",Input!$A309=""),"", IF(Input!B308="","Data is missing.",""))))</f>
        <v/>
      </c>
      <c r="D309" s="189" t="str">
        <f>IF(ISERROR(IF(AND(Input!$A308="",SUMPRODUCT(--(LEN(Input!$A309:'Input'!$A$1006)&gt;0))&lt;&gt;0),"Row is skipped.",IF(AND(Input!$A308="",Input!$A309=""),"", IF(Input!C308="","Data is missing.","")))),"",IF(AND(Input!$A308="",SUMPRODUCT(--(LEN(Input!$A309:'Input'!$A$1006)&gt;0))&lt;&gt;0),"Row is skipped.",IF(AND(Input!$A308="",Input!$A309=""),"", IF(Input!C308="","Data is missing.",""))))</f>
        <v/>
      </c>
      <c r="E309" s="189" t="str">
        <f>IF(ISERROR(IF(AND(Input!$A308="",SUMPRODUCT(--(LEN(Input!$A309:'Input'!$A$1006)&gt;0))&lt;&gt;0),"Row is skipped.",IF(AND(Input!$A308="",Input!$A309=""),"", IF(Input!D308="","Data is missing.","")))),"",IF(AND(Input!$A308="",SUMPRODUCT(--(LEN(Input!$A309:'Input'!$A$1006)&gt;0))&lt;&gt;0),"Row is skipped.",IF(AND(Input!$A308="",Input!$A309=""),"", IF(Input!D308="","Data is missing.",""))))</f>
        <v/>
      </c>
      <c r="F309" s="189" t="str">
        <f>IF(ISERROR(IF(AND(Input!$A308="",SUMPRODUCT(--(LEN(Input!$A309:'Input'!$A$1006)&gt;0))&lt;&gt;0),"Row is skipped.",IF(AND(Input!$A308="",Input!$A309=""),"", IF(Input!E308="","Data is missing.","")))),"",IF(AND(Input!$A308="",SUMPRODUCT(--(LEN(Input!$A309:'Input'!$A$1006)&gt;0))&lt;&gt;0),"Row is skipped.",IF(AND(Input!$A308="",Input!$A309=""),"", IF(Input!E308="","Data is missing.",""))))</f>
        <v/>
      </c>
      <c r="G309" s="189" t="str">
        <f>IF(ISERROR(IF(AND(Input!$A308="",SUMPRODUCT(--(LEN(Input!$A309:'Input'!$A$1006)&gt;0))&lt;&gt;0),"Row is skipped.",IF(AND(Input!$A308="",Input!$A309=""),"", IF(Input!F308="","Data is missing.","")))),"",IF(AND(Input!$A308="",SUMPRODUCT(--(LEN(Input!$A309:'Input'!$A$1006)&gt;0))&lt;&gt;0),"Row is skipped.",IF(AND(Input!$A308="",Input!$A309=""),"", IF(Input!F308="","Data is missing.",""))))</f>
        <v/>
      </c>
      <c r="H309" s="190" t="str">
        <f>IF(ISERROR(IF(AND(Input!$A308="",SUMPRODUCT(--(LEN(Input!$A309:'Input'!$A$1006)&gt;0))&lt;&gt;0),"Row is skipped.",IF(AND(Input!$A308="",Input!$A309=""),"", IF(Input!G308="","Data is missing.","")))),"",IF(AND(Input!$A308="",SUMPRODUCT(--(LEN(Input!$A309:'Input'!$A$1006)&gt;0))&lt;&gt;0),"Row is skipped.",IF(AND(Input!$A308="",Input!$A309=""),"", IF(Input!G308="","Data is missing.",""))))</f>
        <v/>
      </c>
      <c r="I309" s="156"/>
      <c r="J309" s="191" t="str">
        <f>IFERROR(VLOOKUP(VLOOKUP(Input!$D308,'Measure List'!$A:$AN,40,FALSE),UIR!$A$1:$Q$27,17,FALSE),"")</f>
        <v/>
      </c>
      <c r="K309" s="192" t="str">
        <f>IFERROR(VLOOKUP(Input!$D308,'Measure List'!$A:$AN,40,FALSE),"")</f>
        <v/>
      </c>
      <c r="L309" s="156"/>
      <c r="M309" s="193" t="str">
        <f>IF(B309="","",IF(AND(Input!H308="",IFERROR(VLOOKUP(K309,UIR!$A$2:$P$21,2,FALSE),"")&lt;&gt;""),"Data is Missing.",""))</f>
        <v/>
      </c>
      <c r="N309" s="194" t="str">
        <f>IF(B309="","",IF(AND(Input!I308="",IFERROR(VLOOKUP(K309,UIR!$A$2:$P$21,3,FALSE),"")&lt;&gt;""),"Data is Missing.",""))</f>
        <v/>
      </c>
      <c r="O309" s="194" t="str">
        <f>IF(B309="","",IF(AND(Input!J308="",IFERROR(VLOOKUP(K309,UIR!$A$2:$P$21,4,FALSE),"")&lt;&gt;""),"Data is Missing.",""))</f>
        <v/>
      </c>
      <c r="P309" s="194" t="str">
        <f>IF(B309="","",IF(AND(Input!K308="",IFERROR(VLOOKUP(K309,UIR!$A$2:$P$21,5,FALSE),"")&lt;&gt;""),"Data is Missing.",""))</f>
        <v/>
      </c>
      <c r="Q309" s="194" t="str">
        <f>IF(B309="","",IF(AND(Input!L308="",IFERROR(VLOOKUP(K309,UIR!$A$2:$P$21,6,FALSE),"")&lt;&gt;""),"Data is Missing.",""))</f>
        <v/>
      </c>
      <c r="R309" s="194" t="str">
        <f>IF(B309="","",IF(AND(Input!M308="",IFERROR(VLOOKUP(K309,UIR!$A$2:$P$21,7,FALSE),"")&lt;&gt;""),"Data is Missing.",""))</f>
        <v/>
      </c>
      <c r="S309" s="194" t="str">
        <f>IF(B309="","",IF(AND(Input!P308="",IFERROR(VLOOKUP(K309,UIR!$A$2:$P$21,8,FALSE),"")&lt;&gt;""),"Data is Missing.",""))</f>
        <v/>
      </c>
      <c r="T309" s="194" t="str">
        <f>IF(B309="","",IF(AND(Input!Q308="",IFERROR(VLOOKUP(K309,UIR!$A$2:$P$21,9,FALSE),"")&lt;&gt;""),"Data is Missing.",""))</f>
        <v/>
      </c>
      <c r="U309" s="194"/>
      <c r="V309" s="194" t="str">
        <f>IF(B309="","",IF(AND(Input!S308="",IFERROR(VLOOKUP(K309,UIR!$A$2:$P$21,11,FALSE),"")&lt;&gt;""),"Data is Missing.",""))</f>
        <v/>
      </c>
      <c r="W309" s="194" t="str">
        <f>IF(B309="","",IF(AND(Input!T308="",IFERROR(VLOOKUP(K309,UIR!$A$2:$P$21,12,FALSE),"")&lt;&gt;""),"Data is Missing.",""))</f>
        <v/>
      </c>
      <c r="X309" s="194" t="str">
        <f>IF(B309="","",IF(AND(Input!V308="",IFERROR(VLOOKUP(K309,UIR!$A$2:$P$21,13,FALSE),"")&lt;&gt;""),"Data is Missing.",""))</f>
        <v/>
      </c>
      <c r="Y309" s="194" t="str">
        <f>IF(B309="","",IF(AND(Input!W308="",IFERROR(VLOOKUP(K309,UIR!$A$2:$P$21,14,FALSE),"")&lt;&gt;""),"Data is Missing.",""))</f>
        <v/>
      </c>
      <c r="Z309" s="194" t="str">
        <f>IF(B309="","",IF(AND(Input!X308="",IFERROR(VLOOKUP(K309,UIR!$A$2:$P$21,15,FALSE),"")&lt;&gt;""),"Data is Missing.",""))</f>
        <v/>
      </c>
      <c r="AA309" s="195" t="str">
        <f>IF(B309="","",IF(AND(Input!Y308="",IFERROR(VLOOKUP(K309,UIR!$A$2:$P$21,16,FALSE),"")&lt;&gt;""),"Data is Missing.",""))</f>
        <v/>
      </c>
      <c r="AC309" s="202" t="str">
        <f>IF(ISERROR(IF(Input!D308="","",IF(ISERROR(VLOOKUP(Input!D308,'Measure List'!$A$2:$A$30000,1,0)),"Invalid RefNo",""))),"",IF(Input!D308="","",IF(ISERROR(VLOOKUP(Input!D308,'Measure List'!$A$2:$A$30000,1,0)),"Invalid RefNo","")))</f>
        <v/>
      </c>
      <c r="AD309" s="156"/>
      <c r="AE309" s="156"/>
      <c r="AF309" s="156"/>
      <c r="AG309" s="156"/>
      <c r="AH309" s="156"/>
      <c r="AI309" s="156"/>
      <c r="AJ309" s="156"/>
      <c r="AK309" s="156"/>
      <c r="AL309" s="203" t="str">
        <f>IF(COUNTIF(Dropdowns!$K$2:$K$7,Input!S308)&gt;0,"",IF(Input!S308="","","Invalid Type"))</f>
        <v/>
      </c>
      <c r="AN309" s="204" t="str">
        <f>IF(Input!C308="","",IF(ISNUMBER(VALUE(Input!C308)),"","Needs to be a number."))</f>
        <v/>
      </c>
      <c r="AO309" s="205" t="str">
        <f>IF(Input!E308="","",IF(ISNUMBER(VALUE(Input!E308)),"","Needs to be a number."))</f>
        <v/>
      </c>
      <c r="AP309" s="205" t="str">
        <f>IF(Input!N308="","",IF(ISNUMBER(VALUE(Input!N308)),"","Needs to be a number."))</f>
        <v/>
      </c>
      <c r="AQ309" s="205" t="str">
        <f>IF(Input!O308="","",IF(ISNUMBER(VALUE(Input!O308)),"","Needs to be a number."))</f>
        <v/>
      </c>
      <c r="AR309" s="205" t="str">
        <f>IF(Input!V308="","",IF(ISNUMBER(VALUE(Input!V308)),"","Needs to be a number."))</f>
        <v/>
      </c>
      <c r="AS309" s="205" t="str">
        <f>IF(Input!W308="","",IF(ISNUMBER(VALUE(Input!W308)),"","Needs to be a number."))</f>
        <v/>
      </c>
      <c r="AT309" s="205" t="str">
        <f>IF(Input!X308="","",IF(ISNUMBER(VALUE(Input!X308)),"","Needs to be a number."))</f>
        <v/>
      </c>
      <c r="AU309" s="206" t="str">
        <f>IF(Input!Y308="","",IF(ISNUMBER(VALUE(Input!Y308)),"","Needs to be a number."))</f>
        <v/>
      </c>
      <c r="AV309" s="207"/>
      <c r="AW309" s="259" t="str">
        <f>IF(OR(VALUE(Input!C308)&lt;0,VALUE(Input!C308)&gt;100), "Invalid EEI %","")</f>
        <v/>
      </c>
      <c r="AX309" s="207"/>
      <c r="AY309" s="278" t="str">
        <f>IF(Input!E308="","",IF(VALUE(Input!E308)=0,"Do not enter 0.",""))</f>
        <v/>
      </c>
    </row>
    <row r="310" spans="2:51" x14ac:dyDescent="0.3">
      <c r="B310" s="188" t="str">
        <f>Input!A309</f>
        <v/>
      </c>
      <c r="C310" s="189" t="str">
        <f>IF(ISERROR(IF(AND(Input!$A309="",SUMPRODUCT(--(LEN(Input!$A310:'Input'!$A$1006)&gt;0))&lt;&gt;0),"Row is skipped.",IF(AND(Input!$A309="",Input!$A310=""),"", IF(Input!B309="","Data is missing.","")))),"",IF(AND(Input!$A309="",SUMPRODUCT(--(LEN(Input!$A310:'Input'!$A$1006)&gt;0))&lt;&gt;0),"Row is skipped.",IF(AND(Input!$A309="",Input!$A310=""),"", IF(Input!B309="","Data is missing.",""))))</f>
        <v/>
      </c>
      <c r="D310" s="189" t="str">
        <f>IF(ISERROR(IF(AND(Input!$A309="",SUMPRODUCT(--(LEN(Input!$A310:'Input'!$A$1006)&gt;0))&lt;&gt;0),"Row is skipped.",IF(AND(Input!$A309="",Input!$A310=""),"", IF(Input!C309="","Data is missing.","")))),"",IF(AND(Input!$A309="",SUMPRODUCT(--(LEN(Input!$A310:'Input'!$A$1006)&gt;0))&lt;&gt;0),"Row is skipped.",IF(AND(Input!$A309="",Input!$A310=""),"", IF(Input!C309="","Data is missing.",""))))</f>
        <v/>
      </c>
      <c r="E310" s="189" t="str">
        <f>IF(ISERROR(IF(AND(Input!$A309="",SUMPRODUCT(--(LEN(Input!$A310:'Input'!$A$1006)&gt;0))&lt;&gt;0),"Row is skipped.",IF(AND(Input!$A309="",Input!$A310=""),"", IF(Input!D309="","Data is missing.","")))),"",IF(AND(Input!$A309="",SUMPRODUCT(--(LEN(Input!$A310:'Input'!$A$1006)&gt;0))&lt;&gt;0),"Row is skipped.",IF(AND(Input!$A309="",Input!$A310=""),"", IF(Input!D309="","Data is missing.",""))))</f>
        <v/>
      </c>
      <c r="F310" s="189" t="str">
        <f>IF(ISERROR(IF(AND(Input!$A309="",SUMPRODUCT(--(LEN(Input!$A310:'Input'!$A$1006)&gt;0))&lt;&gt;0),"Row is skipped.",IF(AND(Input!$A309="",Input!$A310=""),"", IF(Input!E309="","Data is missing.","")))),"",IF(AND(Input!$A309="",SUMPRODUCT(--(LEN(Input!$A310:'Input'!$A$1006)&gt;0))&lt;&gt;0),"Row is skipped.",IF(AND(Input!$A309="",Input!$A310=""),"", IF(Input!E309="","Data is missing.",""))))</f>
        <v/>
      </c>
      <c r="G310" s="189" t="str">
        <f>IF(ISERROR(IF(AND(Input!$A309="",SUMPRODUCT(--(LEN(Input!$A310:'Input'!$A$1006)&gt;0))&lt;&gt;0),"Row is skipped.",IF(AND(Input!$A309="",Input!$A310=""),"", IF(Input!F309="","Data is missing.","")))),"",IF(AND(Input!$A309="",SUMPRODUCT(--(LEN(Input!$A310:'Input'!$A$1006)&gt;0))&lt;&gt;0),"Row is skipped.",IF(AND(Input!$A309="",Input!$A310=""),"", IF(Input!F309="","Data is missing.",""))))</f>
        <v/>
      </c>
      <c r="H310" s="190" t="str">
        <f>IF(ISERROR(IF(AND(Input!$A309="",SUMPRODUCT(--(LEN(Input!$A310:'Input'!$A$1006)&gt;0))&lt;&gt;0),"Row is skipped.",IF(AND(Input!$A309="",Input!$A310=""),"", IF(Input!G309="","Data is missing.","")))),"",IF(AND(Input!$A309="",SUMPRODUCT(--(LEN(Input!$A310:'Input'!$A$1006)&gt;0))&lt;&gt;0),"Row is skipped.",IF(AND(Input!$A309="",Input!$A310=""),"", IF(Input!G309="","Data is missing.",""))))</f>
        <v/>
      </c>
      <c r="I310" s="156"/>
      <c r="J310" s="191" t="str">
        <f>IFERROR(VLOOKUP(VLOOKUP(Input!$D309,'Measure List'!$A:$AN,40,FALSE),UIR!$A$1:$Q$27,17,FALSE),"")</f>
        <v/>
      </c>
      <c r="K310" s="192" t="str">
        <f>IFERROR(VLOOKUP(Input!$D309,'Measure List'!$A:$AN,40,FALSE),"")</f>
        <v/>
      </c>
      <c r="L310" s="156"/>
      <c r="M310" s="193" t="str">
        <f>IF(B310="","",IF(AND(Input!H309="",IFERROR(VLOOKUP(K310,UIR!$A$2:$P$21,2,FALSE),"")&lt;&gt;""),"Data is Missing.",""))</f>
        <v/>
      </c>
      <c r="N310" s="194" t="str">
        <f>IF(B310="","",IF(AND(Input!I309="",IFERROR(VLOOKUP(K310,UIR!$A$2:$P$21,3,FALSE),"")&lt;&gt;""),"Data is Missing.",""))</f>
        <v/>
      </c>
      <c r="O310" s="194" t="str">
        <f>IF(B310="","",IF(AND(Input!J309="",IFERROR(VLOOKUP(K310,UIR!$A$2:$P$21,4,FALSE),"")&lt;&gt;""),"Data is Missing.",""))</f>
        <v/>
      </c>
      <c r="P310" s="194" t="str">
        <f>IF(B310="","",IF(AND(Input!K309="",IFERROR(VLOOKUP(K310,UIR!$A$2:$P$21,5,FALSE),"")&lt;&gt;""),"Data is Missing.",""))</f>
        <v/>
      </c>
      <c r="Q310" s="194" t="str">
        <f>IF(B310="","",IF(AND(Input!L309="",IFERROR(VLOOKUP(K310,UIR!$A$2:$P$21,6,FALSE),"")&lt;&gt;""),"Data is Missing.",""))</f>
        <v/>
      </c>
      <c r="R310" s="194" t="str">
        <f>IF(B310="","",IF(AND(Input!M309="",IFERROR(VLOOKUP(K310,UIR!$A$2:$P$21,7,FALSE),"")&lt;&gt;""),"Data is Missing.",""))</f>
        <v/>
      </c>
      <c r="S310" s="194" t="str">
        <f>IF(B310="","",IF(AND(Input!P309="",IFERROR(VLOOKUP(K310,UIR!$A$2:$P$21,8,FALSE),"")&lt;&gt;""),"Data is Missing.",""))</f>
        <v/>
      </c>
      <c r="T310" s="194" t="str">
        <f>IF(B310="","",IF(AND(Input!Q309="",IFERROR(VLOOKUP(K310,UIR!$A$2:$P$21,9,FALSE),"")&lt;&gt;""),"Data is Missing.",""))</f>
        <v/>
      </c>
      <c r="U310" s="194"/>
      <c r="V310" s="194" t="str">
        <f>IF(B310="","",IF(AND(Input!S309="",IFERROR(VLOOKUP(K310,UIR!$A$2:$P$21,11,FALSE),"")&lt;&gt;""),"Data is Missing.",""))</f>
        <v/>
      </c>
      <c r="W310" s="194" t="str">
        <f>IF(B310="","",IF(AND(Input!T309="",IFERROR(VLOOKUP(K310,UIR!$A$2:$P$21,12,FALSE),"")&lt;&gt;""),"Data is Missing.",""))</f>
        <v/>
      </c>
      <c r="X310" s="194" t="str">
        <f>IF(B310="","",IF(AND(Input!V309="",IFERROR(VLOOKUP(K310,UIR!$A$2:$P$21,13,FALSE),"")&lt;&gt;""),"Data is Missing.",""))</f>
        <v/>
      </c>
      <c r="Y310" s="194" t="str">
        <f>IF(B310="","",IF(AND(Input!W309="",IFERROR(VLOOKUP(K310,UIR!$A$2:$P$21,14,FALSE),"")&lt;&gt;""),"Data is Missing.",""))</f>
        <v/>
      </c>
      <c r="Z310" s="194" t="str">
        <f>IF(B310="","",IF(AND(Input!X309="",IFERROR(VLOOKUP(K310,UIR!$A$2:$P$21,15,FALSE),"")&lt;&gt;""),"Data is Missing.",""))</f>
        <v/>
      </c>
      <c r="AA310" s="195" t="str">
        <f>IF(B310="","",IF(AND(Input!Y309="",IFERROR(VLOOKUP(K310,UIR!$A$2:$P$21,16,FALSE),"")&lt;&gt;""),"Data is Missing.",""))</f>
        <v/>
      </c>
      <c r="AC310" s="202" t="str">
        <f>IF(ISERROR(IF(Input!D309="","",IF(ISERROR(VLOOKUP(Input!D309,'Measure List'!$A$2:$A$30000,1,0)),"Invalid RefNo",""))),"",IF(Input!D309="","",IF(ISERROR(VLOOKUP(Input!D309,'Measure List'!$A$2:$A$30000,1,0)),"Invalid RefNo","")))</f>
        <v/>
      </c>
      <c r="AD310" s="156"/>
      <c r="AE310" s="156"/>
      <c r="AF310" s="156"/>
      <c r="AG310" s="156"/>
      <c r="AH310" s="156"/>
      <c r="AI310" s="156"/>
      <c r="AJ310" s="156"/>
      <c r="AK310" s="156"/>
      <c r="AL310" s="203" t="str">
        <f>IF(COUNTIF(Dropdowns!$K$2:$K$7,Input!S309)&gt;0,"",IF(Input!S309="","","Invalid Type"))</f>
        <v/>
      </c>
      <c r="AN310" s="204" t="str">
        <f>IF(Input!C309="","",IF(ISNUMBER(VALUE(Input!C309)),"","Needs to be a number."))</f>
        <v/>
      </c>
      <c r="AO310" s="205" t="str">
        <f>IF(Input!E309="","",IF(ISNUMBER(VALUE(Input!E309)),"","Needs to be a number."))</f>
        <v/>
      </c>
      <c r="AP310" s="205" t="str">
        <f>IF(Input!N309="","",IF(ISNUMBER(VALUE(Input!N309)),"","Needs to be a number."))</f>
        <v/>
      </c>
      <c r="AQ310" s="205" t="str">
        <f>IF(Input!O309="","",IF(ISNUMBER(VALUE(Input!O309)),"","Needs to be a number."))</f>
        <v/>
      </c>
      <c r="AR310" s="205" t="str">
        <f>IF(Input!V309="","",IF(ISNUMBER(VALUE(Input!V309)),"","Needs to be a number."))</f>
        <v/>
      </c>
      <c r="AS310" s="205" t="str">
        <f>IF(Input!W309="","",IF(ISNUMBER(VALUE(Input!W309)),"","Needs to be a number."))</f>
        <v/>
      </c>
      <c r="AT310" s="205" t="str">
        <f>IF(Input!X309="","",IF(ISNUMBER(VALUE(Input!X309)),"","Needs to be a number."))</f>
        <v/>
      </c>
      <c r="AU310" s="206" t="str">
        <f>IF(Input!Y309="","",IF(ISNUMBER(VALUE(Input!Y309)),"","Needs to be a number."))</f>
        <v/>
      </c>
      <c r="AV310" s="207"/>
      <c r="AW310" s="259" t="str">
        <f>IF(OR(VALUE(Input!C309)&lt;0,VALUE(Input!C309)&gt;100), "Invalid EEI %","")</f>
        <v/>
      </c>
      <c r="AX310" s="207"/>
      <c r="AY310" s="278" t="str">
        <f>IF(Input!E309="","",IF(VALUE(Input!E309)=0,"Do not enter 0.",""))</f>
        <v/>
      </c>
    </row>
    <row r="311" spans="2:51" x14ac:dyDescent="0.3">
      <c r="B311" s="188" t="str">
        <f>Input!A310</f>
        <v/>
      </c>
      <c r="C311" s="189" t="str">
        <f>IF(ISERROR(IF(AND(Input!$A310="",SUMPRODUCT(--(LEN(Input!$A311:'Input'!$A$1006)&gt;0))&lt;&gt;0),"Row is skipped.",IF(AND(Input!$A310="",Input!$A311=""),"", IF(Input!B310="","Data is missing.","")))),"",IF(AND(Input!$A310="",SUMPRODUCT(--(LEN(Input!$A311:'Input'!$A$1006)&gt;0))&lt;&gt;0),"Row is skipped.",IF(AND(Input!$A310="",Input!$A311=""),"", IF(Input!B310="","Data is missing.",""))))</f>
        <v/>
      </c>
      <c r="D311" s="189" t="str">
        <f>IF(ISERROR(IF(AND(Input!$A310="",SUMPRODUCT(--(LEN(Input!$A311:'Input'!$A$1006)&gt;0))&lt;&gt;0),"Row is skipped.",IF(AND(Input!$A310="",Input!$A311=""),"", IF(Input!C310="","Data is missing.","")))),"",IF(AND(Input!$A310="",SUMPRODUCT(--(LEN(Input!$A311:'Input'!$A$1006)&gt;0))&lt;&gt;0),"Row is skipped.",IF(AND(Input!$A310="",Input!$A311=""),"", IF(Input!C310="","Data is missing.",""))))</f>
        <v/>
      </c>
      <c r="E311" s="189" t="str">
        <f>IF(ISERROR(IF(AND(Input!$A310="",SUMPRODUCT(--(LEN(Input!$A311:'Input'!$A$1006)&gt;0))&lt;&gt;0),"Row is skipped.",IF(AND(Input!$A310="",Input!$A311=""),"", IF(Input!D310="","Data is missing.","")))),"",IF(AND(Input!$A310="",SUMPRODUCT(--(LEN(Input!$A311:'Input'!$A$1006)&gt;0))&lt;&gt;0),"Row is skipped.",IF(AND(Input!$A310="",Input!$A311=""),"", IF(Input!D310="","Data is missing.",""))))</f>
        <v/>
      </c>
      <c r="F311" s="189" t="str">
        <f>IF(ISERROR(IF(AND(Input!$A310="",SUMPRODUCT(--(LEN(Input!$A311:'Input'!$A$1006)&gt;0))&lt;&gt;0),"Row is skipped.",IF(AND(Input!$A310="",Input!$A311=""),"", IF(Input!E310="","Data is missing.","")))),"",IF(AND(Input!$A310="",SUMPRODUCT(--(LEN(Input!$A311:'Input'!$A$1006)&gt;0))&lt;&gt;0),"Row is skipped.",IF(AND(Input!$A310="",Input!$A311=""),"", IF(Input!E310="","Data is missing.",""))))</f>
        <v/>
      </c>
      <c r="G311" s="189" t="str">
        <f>IF(ISERROR(IF(AND(Input!$A310="",SUMPRODUCT(--(LEN(Input!$A311:'Input'!$A$1006)&gt;0))&lt;&gt;0),"Row is skipped.",IF(AND(Input!$A310="",Input!$A311=""),"", IF(Input!F310="","Data is missing.","")))),"",IF(AND(Input!$A310="",SUMPRODUCT(--(LEN(Input!$A311:'Input'!$A$1006)&gt;0))&lt;&gt;0),"Row is skipped.",IF(AND(Input!$A310="",Input!$A311=""),"", IF(Input!F310="","Data is missing.",""))))</f>
        <v/>
      </c>
      <c r="H311" s="190" t="str">
        <f>IF(ISERROR(IF(AND(Input!$A310="",SUMPRODUCT(--(LEN(Input!$A311:'Input'!$A$1006)&gt;0))&lt;&gt;0),"Row is skipped.",IF(AND(Input!$A310="",Input!$A311=""),"", IF(Input!G310="","Data is missing.","")))),"",IF(AND(Input!$A310="",SUMPRODUCT(--(LEN(Input!$A311:'Input'!$A$1006)&gt;0))&lt;&gt;0),"Row is skipped.",IF(AND(Input!$A310="",Input!$A311=""),"", IF(Input!G310="","Data is missing.",""))))</f>
        <v/>
      </c>
      <c r="I311" s="156"/>
      <c r="J311" s="191" t="str">
        <f>IFERROR(VLOOKUP(VLOOKUP(Input!$D310,'Measure List'!$A:$AN,40,FALSE),UIR!$A$1:$Q$27,17,FALSE),"")</f>
        <v/>
      </c>
      <c r="K311" s="192" t="str">
        <f>IFERROR(VLOOKUP(Input!$D310,'Measure List'!$A:$AN,40,FALSE),"")</f>
        <v/>
      </c>
      <c r="L311" s="156"/>
      <c r="M311" s="193" t="str">
        <f>IF(B311="","",IF(AND(Input!H310="",IFERROR(VLOOKUP(K311,UIR!$A$2:$P$21,2,FALSE),"")&lt;&gt;""),"Data is Missing.",""))</f>
        <v/>
      </c>
      <c r="N311" s="194" t="str">
        <f>IF(B311="","",IF(AND(Input!I310="",IFERROR(VLOOKUP(K311,UIR!$A$2:$P$21,3,FALSE),"")&lt;&gt;""),"Data is Missing.",""))</f>
        <v/>
      </c>
      <c r="O311" s="194" t="str">
        <f>IF(B311="","",IF(AND(Input!J310="",IFERROR(VLOOKUP(K311,UIR!$A$2:$P$21,4,FALSE),"")&lt;&gt;""),"Data is Missing.",""))</f>
        <v/>
      </c>
      <c r="P311" s="194" t="str">
        <f>IF(B311="","",IF(AND(Input!K310="",IFERROR(VLOOKUP(K311,UIR!$A$2:$P$21,5,FALSE),"")&lt;&gt;""),"Data is Missing.",""))</f>
        <v/>
      </c>
      <c r="Q311" s="194" t="str">
        <f>IF(B311="","",IF(AND(Input!L310="",IFERROR(VLOOKUP(K311,UIR!$A$2:$P$21,6,FALSE),"")&lt;&gt;""),"Data is Missing.",""))</f>
        <v/>
      </c>
      <c r="R311" s="194" t="str">
        <f>IF(B311="","",IF(AND(Input!M310="",IFERROR(VLOOKUP(K311,UIR!$A$2:$P$21,7,FALSE),"")&lt;&gt;""),"Data is Missing.",""))</f>
        <v/>
      </c>
      <c r="S311" s="194" t="str">
        <f>IF(B311="","",IF(AND(Input!P310="",IFERROR(VLOOKUP(K311,UIR!$A$2:$P$21,8,FALSE),"")&lt;&gt;""),"Data is Missing.",""))</f>
        <v/>
      </c>
      <c r="T311" s="194" t="str">
        <f>IF(B311="","",IF(AND(Input!Q310="",IFERROR(VLOOKUP(K311,UIR!$A$2:$P$21,9,FALSE),"")&lt;&gt;""),"Data is Missing.",""))</f>
        <v/>
      </c>
      <c r="U311" s="194"/>
      <c r="V311" s="194" t="str">
        <f>IF(B311="","",IF(AND(Input!S310="",IFERROR(VLOOKUP(K311,UIR!$A$2:$P$21,11,FALSE),"")&lt;&gt;""),"Data is Missing.",""))</f>
        <v/>
      </c>
      <c r="W311" s="194" t="str">
        <f>IF(B311="","",IF(AND(Input!T310="",IFERROR(VLOOKUP(K311,UIR!$A$2:$P$21,12,FALSE),"")&lt;&gt;""),"Data is Missing.",""))</f>
        <v/>
      </c>
      <c r="X311" s="194" t="str">
        <f>IF(B311="","",IF(AND(Input!V310="",IFERROR(VLOOKUP(K311,UIR!$A$2:$P$21,13,FALSE),"")&lt;&gt;""),"Data is Missing.",""))</f>
        <v/>
      </c>
      <c r="Y311" s="194" t="str">
        <f>IF(B311="","",IF(AND(Input!W310="",IFERROR(VLOOKUP(K311,UIR!$A$2:$P$21,14,FALSE),"")&lt;&gt;""),"Data is Missing.",""))</f>
        <v/>
      </c>
      <c r="Z311" s="194" t="str">
        <f>IF(B311="","",IF(AND(Input!X310="",IFERROR(VLOOKUP(K311,UIR!$A$2:$P$21,15,FALSE),"")&lt;&gt;""),"Data is Missing.",""))</f>
        <v/>
      </c>
      <c r="AA311" s="195" t="str">
        <f>IF(B311="","",IF(AND(Input!Y310="",IFERROR(VLOOKUP(K311,UIR!$A$2:$P$21,16,FALSE),"")&lt;&gt;""),"Data is Missing.",""))</f>
        <v/>
      </c>
      <c r="AC311" s="202" t="str">
        <f>IF(ISERROR(IF(Input!D310="","",IF(ISERROR(VLOOKUP(Input!D310,'Measure List'!$A$2:$A$30000,1,0)),"Invalid RefNo",""))),"",IF(Input!D310="","",IF(ISERROR(VLOOKUP(Input!D310,'Measure List'!$A$2:$A$30000,1,0)),"Invalid RefNo","")))</f>
        <v/>
      </c>
      <c r="AD311" s="156"/>
      <c r="AE311" s="156"/>
      <c r="AF311" s="156"/>
      <c r="AG311" s="156"/>
      <c r="AH311" s="156"/>
      <c r="AI311" s="156"/>
      <c r="AJ311" s="156"/>
      <c r="AK311" s="156"/>
      <c r="AL311" s="203" t="str">
        <f>IF(COUNTIF(Dropdowns!$K$2:$K$7,Input!S310)&gt;0,"",IF(Input!S310="","","Invalid Type"))</f>
        <v/>
      </c>
      <c r="AN311" s="204" t="str">
        <f>IF(Input!C310="","",IF(ISNUMBER(VALUE(Input!C310)),"","Needs to be a number."))</f>
        <v/>
      </c>
      <c r="AO311" s="205" t="str">
        <f>IF(Input!E310="","",IF(ISNUMBER(VALUE(Input!E310)),"","Needs to be a number."))</f>
        <v/>
      </c>
      <c r="AP311" s="205" t="str">
        <f>IF(Input!N310="","",IF(ISNUMBER(VALUE(Input!N310)),"","Needs to be a number."))</f>
        <v/>
      </c>
      <c r="AQ311" s="205" t="str">
        <f>IF(Input!O310="","",IF(ISNUMBER(VALUE(Input!O310)),"","Needs to be a number."))</f>
        <v/>
      </c>
      <c r="AR311" s="205" t="str">
        <f>IF(Input!V310="","",IF(ISNUMBER(VALUE(Input!V310)),"","Needs to be a number."))</f>
        <v/>
      </c>
      <c r="AS311" s="205" t="str">
        <f>IF(Input!W310="","",IF(ISNUMBER(VALUE(Input!W310)),"","Needs to be a number."))</f>
        <v/>
      </c>
      <c r="AT311" s="205" t="str">
        <f>IF(Input!X310="","",IF(ISNUMBER(VALUE(Input!X310)),"","Needs to be a number."))</f>
        <v/>
      </c>
      <c r="AU311" s="206" t="str">
        <f>IF(Input!Y310="","",IF(ISNUMBER(VALUE(Input!Y310)),"","Needs to be a number."))</f>
        <v/>
      </c>
      <c r="AV311" s="207"/>
      <c r="AW311" s="259" t="str">
        <f>IF(OR(VALUE(Input!C310)&lt;0,VALUE(Input!C310)&gt;100), "Invalid EEI %","")</f>
        <v/>
      </c>
      <c r="AX311" s="207"/>
      <c r="AY311" s="278" t="str">
        <f>IF(Input!E310="","",IF(VALUE(Input!E310)=0,"Do not enter 0.",""))</f>
        <v/>
      </c>
    </row>
    <row r="312" spans="2:51" x14ac:dyDescent="0.3">
      <c r="B312" s="188" t="str">
        <f>Input!A311</f>
        <v/>
      </c>
      <c r="C312" s="189" t="str">
        <f>IF(ISERROR(IF(AND(Input!$A311="",SUMPRODUCT(--(LEN(Input!$A312:'Input'!$A$1006)&gt;0))&lt;&gt;0),"Row is skipped.",IF(AND(Input!$A311="",Input!$A312=""),"", IF(Input!B311="","Data is missing.","")))),"",IF(AND(Input!$A311="",SUMPRODUCT(--(LEN(Input!$A312:'Input'!$A$1006)&gt;0))&lt;&gt;0),"Row is skipped.",IF(AND(Input!$A311="",Input!$A312=""),"", IF(Input!B311="","Data is missing.",""))))</f>
        <v/>
      </c>
      <c r="D312" s="189" t="str">
        <f>IF(ISERROR(IF(AND(Input!$A311="",SUMPRODUCT(--(LEN(Input!$A312:'Input'!$A$1006)&gt;0))&lt;&gt;0),"Row is skipped.",IF(AND(Input!$A311="",Input!$A312=""),"", IF(Input!C311="","Data is missing.","")))),"",IF(AND(Input!$A311="",SUMPRODUCT(--(LEN(Input!$A312:'Input'!$A$1006)&gt;0))&lt;&gt;0),"Row is skipped.",IF(AND(Input!$A311="",Input!$A312=""),"", IF(Input!C311="","Data is missing.",""))))</f>
        <v/>
      </c>
      <c r="E312" s="189" t="str">
        <f>IF(ISERROR(IF(AND(Input!$A311="",SUMPRODUCT(--(LEN(Input!$A312:'Input'!$A$1006)&gt;0))&lt;&gt;0),"Row is skipped.",IF(AND(Input!$A311="",Input!$A312=""),"", IF(Input!D311="","Data is missing.","")))),"",IF(AND(Input!$A311="",SUMPRODUCT(--(LEN(Input!$A312:'Input'!$A$1006)&gt;0))&lt;&gt;0),"Row is skipped.",IF(AND(Input!$A311="",Input!$A312=""),"", IF(Input!D311="","Data is missing.",""))))</f>
        <v/>
      </c>
      <c r="F312" s="189" t="str">
        <f>IF(ISERROR(IF(AND(Input!$A311="",SUMPRODUCT(--(LEN(Input!$A312:'Input'!$A$1006)&gt;0))&lt;&gt;0),"Row is skipped.",IF(AND(Input!$A311="",Input!$A312=""),"", IF(Input!E311="","Data is missing.","")))),"",IF(AND(Input!$A311="",SUMPRODUCT(--(LEN(Input!$A312:'Input'!$A$1006)&gt;0))&lt;&gt;0),"Row is skipped.",IF(AND(Input!$A311="",Input!$A312=""),"", IF(Input!E311="","Data is missing.",""))))</f>
        <v/>
      </c>
      <c r="G312" s="189" t="str">
        <f>IF(ISERROR(IF(AND(Input!$A311="",SUMPRODUCT(--(LEN(Input!$A312:'Input'!$A$1006)&gt;0))&lt;&gt;0),"Row is skipped.",IF(AND(Input!$A311="",Input!$A312=""),"", IF(Input!F311="","Data is missing.","")))),"",IF(AND(Input!$A311="",SUMPRODUCT(--(LEN(Input!$A312:'Input'!$A$1006)&gt;0))&lt;&gt;0),"Row is skipped.",IF(AND(Input!$A311="",Input!$A312=""),"", IF(Input!F311="","Data is missing.",""))))</f>
        <v/>
      </c>
      <c r="H312" s="190" t="str">
        <f>IF(ISERROR(IF(AND(Input!$A311="",SUMPRODUCT(--(LEN(Input!$A312:'Input'!$A$1006)&gt;0))&lt;&gt;0),"Row is skipped.",IF(AND(Input!$A311="",Input!$A312=""),"", IF(Input!G311="","Data is missing.","")))),"",IF(AND(Input!$A311="",SUMPRODUCT(--(LEN(Input!$A312:'Input'!$A$1006)&gt;0))&lt;&gt;0),"Row is skipped.",IF(AND(Input!$A311="",Input!$A312=""),"", IF(Input!G311="","Data is missing.",""))))</f>
        <v/>
      </c>
      <c r="I312" s="156"/>
      <c r="J312" s="191" t="str">
        <f>IFERROR(VLOOKUP(VLOOKUP(Input!$D311,'Measure List'!$A:$AN,40,FALSE),UIR!$A$1:$Q$27,17,FALSE),"")</f>
        <v/>
      </c>
      <c r="K312" s="192" t="str">
        <f>IFERROR(VLOOKUP(Input!$D311,'Measure List'!$A:$AN,40,FALSE),"")</f>
        <v/>
      </c>
      <c r="L312" s="156"/>
      <c r="M312" s="193" t="str">
        <f>IF(B312="","",IF(AND(Input!H311="",IFERROR(VLOOKUP(K312,UIR!$A$2:$P$21,2,FALSE),"")&lt;&gt;""),"Data is Missing.",""))</f>
        <v/>
      </c>
      <c r="N312" s="194" t="str">
        <f>IF(B312="","",IF(AND(Input!I311="",IFERROR(VLOOKUP(K312,UIR!$A$2:$P$21,3,FALSE),"")&lt;&gt;""),"Data is Missing.",""))</f>
        <v/>
      </c>
      <c r="O312" s="194" t="str">
        <f>IF(B312="","",IF(AND(Input!J311="",IFERROR(VLOOKUP(K312,UIR!$A$2:$P$21,4,FALSE),"")&lt;&gt;""),"Data is Missing.",""))</f>
        <v/>
      </c>
      <c r="P312" s="194" t="str">
        <f>IF(B312="","",IF(AND(Input!K311="",IFERROR(VLOOKUP(K312,UIR!$A$2:$P$21,5,FALSE),"")&lt;&gt;""),"Data is Missing.",""))</f>
        <v/>
      </c>
      <c r="Q312" s="194" t="str">
        <f>IF(B312="","",IF(AND(Input!L311="",IFERROR(VLOOKUP(K312,UIR!$A$2:$P$21,6,FALSE),"")&lt;&gt;""),"Data is Missing.",""))</f>
        <v/>
      </c>
      <c r="R312" s="194" t="str">
        <f>IF(B312="","",IF(AND(Input!M311="",IFERROR(VLOOKUP(K312,UIR!$A$2:$P$21,7,FALSE),"")&lt;&gt;""),"Data is Missing.",""))</f>
        <v/>
      </c>
      <c r="S312" s="194" t="str">
        <f>IF(B312="","",IF(AND(Input!P311="",IFERROR(VLOOKUP(K312,UIR!$A$2:$P$21,8,FALSE),"")&lt;&gt;""),"Data is Missing.",""))</f>
        <v/>
      </c>
      <c r="T312" s="194" t="str">
        <f>IF(B312="","",IF(AND(Input!Q311="",IFERROR(VLOOKUP(K312,UIR!$A$2:$P$21,9,FALSE),"")&lt;&gt;""),"Data is Missing.",""))</f>
        <v/>
      </c>
      <c r="U312" s="194"/>
      <c r="V312" s="194" t="str">
        <f>IF(B312="","",IF(AND(Input!S311="",IFERROR(VLOOKUP(K312,UIR!$A$2:$P$21,11,FALSE),"")&lt;&gt;""),"Data is Missing.",""))</f>
        <v/>
      </c>
      <c r="W312" s="194" t="str">
        <f>IF(B312="","",IF(AND(Input!T311="",IFERROR(VLOOKUP(K312,UIR!$A$2:$P$21,12,FALSE),"")&lt;&gt;""),"Data is Missing.",""))</f>
        <v/>
      </c>
      <c r="X312" s="194" t="str">
        <f>IF(B312="","",IF(AND(Input!V311="",IFERROR(VLOOKUP(K312,UIR!$A$2:$P$21,13,FALSE),"")&lt;&gt;""),"Data is Missing.",""))</f>
        <v/>
      </c>
      <c r="Y312" s="194" t="str">
        <f>IF(B312="","",IF(AND(Input!W311="",IFERROR(VLOOKUP(K312,UIR!$A$2:$P$21,14,FALSE),"")&lt;&gt;""),"Data is Missing.",""))</f>
        <v/>
      </c>
      <c r="Z312" s="194" t="str">
        <f>IF(B312="","",IF(AND(Input!X311="",IFERROR(VLOOKUP(K312,UIR!$A$2:$P$21,15,FALSE),"")&lt;&gt;""),"Data is Missing.",""))</f>
        <v/>
      </c>
      <c r="AA312" s="195" t="str">
        <f>IF(B312="","",IF(AND(Input!Y311="",IFERROR(VLOOKUP(K312,UIR!$A$2:$P$21,16,FALSE),"")&lt;&gt;""),"Data is Missing.",""))</f>
        <v/>
      </c>
      <c r="AC312" s="202" t="str">
        <f>IF(ISERROR(IF(Input!D311="","",IF(ISERROR(VLOOKUP(Input!D311,'Measure List'!$A$2:$A$30000,1,0)),"Invalid RefNo",""))),"",IF(Input!D311="","",IF(ISERROR(VLOOKUP(Input!D311,'Measure List'!$A$2:$A$30000,1,0)),"Invalid RefNo","")))</f>
        <v/>
      </c>
      <c r="AD312" s="156"/>
      <c r="AE312" s="156"/>
      <c r="AF312" s="156"/>
      <c r="AG312" s="156"/>
      <c r="AH312" s="156"/>
      <c r="AI312" s="156"/>
      <c r="AJ312" s="156"/>
      <c r="AK312" s="156"/>
      <c r="AL312" s="203" t="str">
        <f>IF(COUNTIF(Dropdowns!$K$2:$K$7,Input!S311)&gt;0,"",IF(Input!S311="","","Invalid Type"))</f>
        <v/>
      </c>
      <c r="AN312" s="204" t="str">
        <f>IF(Input!C311="","",IF(ISNUMBER(VALUE(Input!C311)),"","Needs to be a number."))</f>
        <v/>
      </c>
      <c r="AO312" s="205" t="str">
        <f>IF(Input!E311="","",IF(ISNUMBER(VALUE(Input!E311)),"","Needs to be a number."))</f>
        <v/>
      </c>
      <c r="AP312" s="205" t="str">
        <f>IF(Input!N311="","",IF(ISNUMBER(VALUE(Input!N311)),"","Needs to be a number."))</f>
        <v/>
      </c>
      <c r="AQ312" s="205" t="str">
        <f>IF(Input!O311="","",IF(ISNUMBER(VALUE(Input!O311)),"","Needs to be a number."))</f>
        <v/>
      </c>
      <c r="AR312" s="205" t="str">
        <f>IF(Input!V311="","",IF(ISNUMBER(VALUE(Input!V311)),"","Needs to be a number."))</f>
        <v/>
      </c>
      <c r="AS312" s="205" t="str">
        <f>IF(Input!W311="","",IF(ISNUMBER(VALUE(Input!W311)),"","Needs to be a number."))</f>
        <v/>
      </c>
      <c r="AT312" s="205" t="str">
        <f>IF(Input!X311="","",IF(ISNUMBER(VALUE(Input!X311)),"","Needs to be a number."))</f>
        <v/>
      </c>
      <c r="AU312" s="206" t="str">
        <f>IF(Input!Y311="","",IF(ISNUMBER(VALUE(Input!Y311)),"","Needs to be a number."))</f>
        <v/>
      </c>
      <c r="AV312" s="207"/>
      <c r="AW312" s="259" t="str">
        <f>IF(OR(VALUE(Input!C311)&lt;0,VALUE(Input!C311)&gt;100), "Invalid EEI %","")</f>
        <v/>
      </c>
      <c r="AX312" s="207"/>
      <c r="AY312" s="278" t="str">
        <f>IF(Input!E311="","",IF(VALUE(Input!E311)=0,"Do not enter 0.",""))</f>
        <v/>
      </c>
    </row>
    <row r="313" spans="2:51" x14ac:dyDescent="0.3">
      <c r="B313" s="188" t="str">
        <f>Input!A312</f>
        <v/>
      </c>
      <c r="C313" s="189" t="str">
        <f>IF(ISERROR(IF(AND(Input!$A312="",SUMPRODUCT(--(LEN(Input!$A313:'Input'!$A$1006)&gt;0))&lt;&gt;0),"Row is skipped.",IF(AND(Input!$A312="",Input!$A313=""),"", IF(Input!B312="","Data is missing.","")))),"",IF(AND(Input!$A312="",SUMPRODUCT(--(LEN(Input!$A313:'Input'!$A$1006)&gt;0))&lt;&gt;0),"Row is skipped.",IF(AND(Input!$A312="",Input!$A313=""),"", IF(Input!B312="","Data is missing.",""))))</f>
        <v/>
      </c>
      <c r="D313" s="189" t="str">
        <f>IF(ISERROR(IF(AND(Input!$A312="",SUMPRODUCT(--(LEN(Input!$A313:'Input'!$A$1006)&gt;0))&lt;&gt;0),"Row is skipped.",IF(AND(Input!$A312="",Input!$A313=""),"", IF(Input!C312="","Data is missing.","")))),"",IF(AND(Input!$A312="",SUMPRODUCT(--(LEN(Input!$A313:'Input'!$A$1006)&gt;0))&lt;&gt;0),"Row is skipped.",IF(AND(Input!$A312="",Input!$A313=""),"", IF(Input!C312="","Data is missing.",""))))</f>
        <v/>
      </c>
      <c r="E313" s="189" t="str">
        <f>IF(ISERROR(IF(AND(Input!$A312="",SUMPRODUCT(--(LEN(Input!$A313:'Input'!$A$1006)&gt;0))&lt;&gt;0),"Row is skipped.",IF(AND(Input!$A312="",Input!$A313=""),"", IF(Input!D312="","Data is missing.","")))),"",IF(AND(Input!$A312="",SUMPRODUCT(--(LEN(Input!$A313:'Input'!$A$1006)&gt;0))&lt;&gt;0),"Row is skipped.",IF(AND(Input!$A312="",Input!$A313=""),"", IF(Input!D312="","Data is missing.",""))))</f>
        <v/>
      </c>
      <c r="F313" s="189" t="str">
        <f>IF(ISERROR(IF(AND(Input!$A312="",SUMPRODUCT(--(LEN(Input!$A313:'Input'!$A$1006)&gt;0))&lt;&gt;0),"Row is skipped.",IF(AND(Input!$A312="",Input!$A313=""),"", IF(Input!E312="","Data is missing.","")))),"",IF(AND(Input!$A312="",SUMPRODUCT(--(LEN(Input!$A313:'Input'!$A$1006)&gt;0))&lt;&gt;0),"Row is skipped.",IF(AND(Input!$A312="",Input!$A313=""),"", IF(Input!E312="","Data is missing.",""))))</f>
        <v/>
      </c>
      <c r="G313" s="189" t="str">
        <f>IF(ISERROR(IF(AND(Input!$A312="",SUMPRODUCT(--(LEN(Input!$A313:'Input'!$A$1006)&gt;0))&lt;&gt;0),"Row is skipped.",IF(AND(Input!$A312="",Input!$A313=""),"", IF(Input!F312="","Data is missing.","")))),"",IF(AND(Input!$A312="",SUMPRODUCT(--(LEN(Input!$A313:'Input'!$A$1006)&gt;0))&lt;&gt;0),"Row is skipped.",IF(AND(Input!$A312="",Input!$A313=""),"", IF(Input!F312="","Data is missing.",""))))</f>
        <v/>
      </c>
      <c r="H313" s="190" t="str">
        <f>IF(ISERROR(IF(AND(Input!$A312="",SUMPRODUCT(--(LEN(Input!$A313:'Input'!$A$1006)&gt;0))&lt;&gt;0),"Row is skipped.",IF(AND(Input!$A312="",Input!$A313=""),"", IF(Input!G312="","Data is missing.","")))),"",IF(AND(Input!$A312="",SUMPRODUCT(--(LEN(Input!$A313:'Input'!$A$1006)&gt;0))&lt;&gt;0),"Row is skipped.",IF(AND(Input!$A312="",Input!$A313=""),"", IF(Input!G312="","Data is missing.",""))))</f>
        <v/>
      </c>
      <c r="I313" s="156"/>
      <c r="J313" s="191" t="str">
        <f>IFERROR(VLOOKUP(VLOOKUP(Input!$D312,'Measure List'!$A:$AN,40,FALSE),UIR!$A$1:$Q$27,17,FALSE),"")</f>
        <v/>
      </c>
      <c r="K313" s="192" t="str">
        <f>IFERROR(VLOOKUP(Input!$D312,'Measure List'!$A:$AN,40,FALSE),"")</f>
        <v/>
      </c>
      <c r="L313" s="156"/>
      <c r="M313" s="193" t="str">
        <f>IF(B313="","",IF(AND(Input!H312="",IFERROR(VLOOKUP(K313,UIR!$A$2:$P$21,2,FALSE),"")&lt;&gt;""),"Data is Missing.",""))</f>
        <v/>
      </c>
      <c r="N313" s="194" t="str">
        <f>IF(B313="","",IF(AND(Input!I312="",IFERROR(VLOOKUP(K313,UIR!$A$2:$P$21,3,FALSE),"")&lt;&gt;""),"Data is Missing.",""))</f>
        <v/>
      </c>
      <c r="O313" s="194" t="str">
        <f>IF(B313="","",IF(AND(Input!J312="",IFERROR(VLOOKUP(K313,UIR!$A$2:$P$21,4,FALSE),"")&lt;&gt;""),"Data is Missing.",""))</f>
        <v/>
      </c>
      <c r="P313" s="194" t="str">
        <f>IF(B313="","",IF(AND(Input!K312="",IFERROR(VLOOKUP(K313,UIR!$A$2:$P$21,5,FALSE),"")&lt;&gt;""),"Data is Missing.",""))</f>
        <v/>
      </c>
      <c r="Q313" s="194" t="str">
        <f>IF(B313="","",IF(AND(Input!L312="",IFERROR(VLOOKUP(K313,UIR!$A$2:$P$21,6,FALSE),"")&lt;&gt;""),"Data is Missing.",""))</f>
        <v/>
      </c>
      <c r="R313" s="194" t="str">
        <f>IF(B313="","",IF(AND(Input!M312="",IFERROR(VLOOKUP(K313,UIR!$A$2:$P$21,7,FALSE),"")&lt;&gt;""),"Data is Missing.",""))</f>
        <v/>
      </c>
      <c r="S313" s="194" t="str">
        <f>IF(B313="","",IF(AND(Input!P312="",IFERROR(VLOOKUP(K313,UIR!$A$2:$P$21,8,FALSE),"")&lt;&gt;""),"Data is Missing.",""))</f>
        <v/>
      </c>
      <c r="T313" s="194" t="str">
        <f>IF(B313="","",IF(AND(Input!Q312="",IFERROR(VLOOKUP(K313,UIR!$A$2:$P$21,9,FALSE),"")&lt;&gt;""),"Data is Missing.",""))</f>
        <v/>
      </c>
      <c r="U313" s="194"/>
      <c r="V313" s="194" t="str">
        <f>IF(B313="","",IF(AND(Input!S312="",IFERROR(VLOOKUP(K313,UIR!$A$2:$P$21,11,FALSE),"")&lt;&gt;""),"Data is Missing.",""))</f>
        <v/>
      </c>
      <c r="W313" s="194" t="str">
        <f>IF(B313="","",IF(AND(Input!T312="",IFERROR(VLOOKUP(K313,UIR!$A$2:$P$21,12,FALSE),"")&lt;&gt;""),"Data is Missing.",""))</f>
        <v/>
      </c>
      <c r="X313" s="194" t="str">
        <f>IF(B313="","",IF(AND(Input!V312="",IFERROR(VLOOKUP(K313,UIR!$A$2:$P$21,13,FALSE),"")&lt;&gt;""),"Data is Missing.",""))</f>
        <v/>
      </c>
      <c r="Y313" s="194" t="str">
        <f>IF(B313="","",IF(AND(Input!W312="",IFERROR(VLOOKUP(K313,UIR!$A$2:$P$21,14,FALSE),"")&lt;&gt;""),"Data is Missing.",""))</f>
        <v/>
      </c>
      <c r="Z313" s="194" t="str">
        <f>IF(B313="","",IF(AND(Input!X312="",IFERROR(VLOOKUP(K313,UIR!$A$2:$P$21,15,FALSE),"")&lt;&gt;""),"Data is Missing.",""))</f>
        <v/>
      </c>
      <c r="AA313" s="195" t="str">
        <f>IF(B313="","",IF(AND(Input!Y312="",IFERROR(VLOOKUP(K313,UIR!$A$2:$P$21,16,FALSE),"")&lt;&gt;""),"Data is Missing.",""))</f>
        <v/>
      </c>
      <c r="AC313" s="202" t="str">
        <f>IF(ISERROR(IF(Input!D312="","",IF(ISERROR(VLOOKUP(Input!D312,'Measure List'!$A$2:$A$30000,1,0)),"Invalid RefNo",""))),"",IF(Input!D312="","",IF(ISERROR(VLOOKUP(Input!D312,'Measure List'!$A$2:$A$30000,1,0)),"Invalid RefNo","")))</f>
        <v/>
      </c>
      <c r="AD313" s="156"/>
      <c r="AE313" s="156"/>
      <c r="AF313" s="156"/>
      <c r="AG313" s="156"/>
      <c r="AH313" s="156"/>
      <c r="AI313" s="156"/>
      <c r="AJ313" s="156"/>
      <c r="AK313" s="156"/>
      <c r="AL313" s="203" t="str">
        <f>IF(COUNTIF(Dropdowns!$K$2:$K$7,Input!S312)&gt;0,"",IF(Input!S312="","","Invalid Type"))</f>
        <v/>
      </c>
      <c r="AN313" s="204" t="str">
        <f>IF(Input!C312="","",IF(ISNUMBER(VALUE(Input!C312)),"","Needs to be a number."))</f>
        <v/>
      </c>
      <c r="AO313" s="205" t="str">
        <f>IF(Input!E312="","",IF(ISNUMBER(VALUE(Input!E312)),"","Needs to be a number."))</f>
        <v/>
      </c>
      <c r="AP313" s="205" t="str">
        <f>IF(Input!N312="","",IF(ISNUMBER(VALUE(Input!N312)),"","Needs to be a number."))</f>
        <v/>
      </c>
      <c r="AQ313" s="205" t="str">
        <f>IF(Input!O312="","",IF(ISNUMBER(VALUE(Input!O312)),"","Needs to be a number."))</f>
        <v/>
      </c>
      <c r="AR313" s="205" t="str">
        <f>IF(Input!V312="","",IF(ISNUMBER(VALUE(Input!V312)),"","Needs to be a number."))</f>
        <v/>
      </c>
      <c r="AS313" s="205" t="str">
        <f>IF(Input!W312="","",IF(ISNUMBER(VALUE(Input!W312)),"","Needs to be a number."))</f>
        <v/>
      </c>
      <c r="AT313" s="205" t="str">
        <f>IF(Input!X312="","",IF(ISNUMBER(VALUE(Input!X312)),"","Needs to be a number."))</f>
        <v/>
      </c>
      <c r="AU313" s="206" t="str">
        <f>IF(Input!Y312="","",IF(ISNUMBER(VALUE(Input!Y312)),"","Needs to be a number."))</f>
        <v/>
      </c>
      <c r="AV313" s="207"/>
      <c r="AW313" s="259" t="str">
        <f>IF(OR(VALUE(Input!C312)&lt;0,VALUE(Input!C312)&gt;100), "Invalid EEI %","")</f>
        <v/>
      </c>
      <c r="AX313" s="207"/>
      <c r="AY313" s="278" t="str">
        <f>IF(Input!E312="","",IF(VALUE(Input!E312)=0,"Do not enter 0.",""))</f>
        <v/>
      </c>
    </row>
    <row r="314" spans="2:51" x14ac:dyDescent="0.3">
      <c r="B314" s="188" t="str">
        <f>Input!A313</f>
        <v/>
      </c>
      <c r="C314" s="189" t="str">
        <f>IF(ISERROR(IF(AND(Input!$A313="",SUMPRODUCT(--(LEN(Input!$A314:'Input'!$A$1006)&gt;0))&lt;&gt;0),"Row is skipped.",IF(AND(Input!$A313="",Input!$A314=""),"", IF(Input!B313="","Data is missing.","")))),"",IF(AND(Input!$A313="",SUMPRODUCT(--(LEN(Input!$A314:'Input'!$A$1006)&gt;0))&lt;&gt;0),"Row is skipped.",IF(AND(Input!$A313="",Input!$A314=""),"", IF(Input!B313="","Data is missing.",""))))</f>
        <v/>
      </c>
      <c r="D314" s="189" t="str">
        <f>IF(ISERROR(IF(AND(Input!$A313="",SUMPRODUCT(--(LEN(Input!$A314:'Input'!$A$1006)&gt;0))&lt;&gt;0),"Row is skipped.",IF(AND(Input!$A313="",Input!$A314=""),"", IF(Input!C313="","Data is missing.","")))),"",IF(AND(Input!$A313="",SUMPRODUCT(--(LEN(Input!$A314:'Input'!$A$1006)&gt;0))&lt;&gt;0),"Row is skipped.",IF(AND(Input!$A313="",Input!$A314=""),"", IF(Input!C313="","Data is missing.",""))))</f>
        <v/>
      </c>
      <c r="E314" s="189" t="str">
        <f>IF(ISERROR(IF(AND(Input!$A313="",SUMPRODUCT(--(LEN(Input!$A314:'Input'!$A$1006)&gt;0))&lt;&gt;0),"Row is skipped.",IF(AND(Input!$A313="",Input!$A314=""),"", IF(Input!D313="","Data is missing.","")))),"",IF(AND(Input!$A313="",SUMPRODUCT(--(LEN(Input!$A314:'Input'!$A$1006)&gt;0))&lt;&gt;0),"Row is skipped.",IF(AND(Input!$A313="",Input!$A314=""),"", IF(Input!D313="","Data is missing.",""))))</f>
        <v/>
      </c>
      <c r="F314" s="189" t="str">
        <f>IF(ISERROR(IF(AND(Input!$A313="",SUMPRODUCT(--(LEN(Input!$A314:'Input'!$A$1006)&gt;0))&lt;&gt;0),"Row is skipped.",IF(AND(Input!$A313="",Input!$A314=""),"", IF(Input!E313="","Data is missing.","")))),"",IF(AND(Input!$A313="",SUMPRODUCT(--(LEN(Input!$A314:'Input'!$A$1006)&gt;0))&lt;&gt;0),"Row is skipped.",IF(AND(Input!$A313="",Input!$A314=""),"", IF(Input!E313="","Data is missing.",""))))</f>
        <v/>
      </c>
      <c r="G314" s="189" t="str">
        <f>IF(ISERROR(IF(AND(Input!$A313="",SUMPRODUCT(--(LEN(Input!$A314:'Input'!$A$1006)&gt;0))&lt;&gt;0),"Row is skipped.",IF(AND(Input!$A313="",Input!$A314=""),"", IF(Input!F313="","Data is missing.","")))),"",IF(AND(Input!$A313="",SUMPRODUCT(--(LEN(Input!$A314:'Input'!$A$1006)&gt;0))&lt;&gt;0),"Row is skipped.",IF(AND(Input!$A313="",Input!$A314=""),"", IF(Input!F313="","Data is missing.",""))))</f>
        <v/>
      </c>
      <c r="H314" s="190" t="str">
        <f>IF(ISERROR(IF(AND(Input!$A313="",SUMPRODUCT(--(LEN(Input!$A314:'Input'!$A$1006)&gt;0))&lt;&gt;0),"Row is skipped.",IF(AND(Input!$A313="",Input!$A314=""),"", IF(Input!G313="","Data is missing.","")))),"",IF(AND(Input!$A313="",SUMPRODUCT(--(LEN(Input!$A314:'Input'!$A$1006)&gt;0))&lt;&gt;0),"Row is skipped.",IF(AND(Input!$A313="",Input!$A314=""),"", IF(Input!G313="","Data is missing.",""))))</f>
        <v/>
      </c>
      <c r="I314" s="156"/>
      <c r="J314" s="191" t="str">
        <f>IFERROR(VLOOKUP(VLOOKUP(Input!$D313,'Measure List'!$A:$AN,40,FALSE),UIR!$A$1:$Q$27,17,FALSE),"")</f>
        <v/>
      </c>
      <c r="K314" s="192" t="str">
        <f>IFERROR(VLOOKUP(Input!$D313,'Measure List'!$A:$AN,40,FALSE),"")</f>
        <v/>
      </c>
      <c r="L314" s="156"/>
      <c r="M314" s="193" t="str">
        <f>IF(B314="","",IF(AND(Input!H313="",IFERROR(VLOOKUP(K314,UIR!$A$2:$P$21,2,FALSE),"")&lt;&gt;""),"Data is Missing.",""))</f>
        <v/>
      </c>
      <c r="N314" s="194" t="str">
        <f>IF(B314="","",IF(AND(Input!I313="",IFERROR(VLOOKUP(K314,UIR!$A$2:$P$21,3,FALSE),"")&lt;&gt;""),"Data is Missing.",""))</f>
        <v/>
      </c>
      <c r="O314" s="194" t="str">
        <f>IF(B314="","",IF(AND(Input!J313="",IFERROR(VLOOKUP(K314,UIR!$A$2:$P$21,4,FALSE),"")&lt;&gt;""),"Data is Missing.",""))</f>
        <v/>
      </c>
      <c r="P314" s="194" t="str">
        <f>IF(B314="","",IF(AND(Input!K313="",IFERROR(VLOOKUP(K314,UIR!$A$2:$P$21,5,FALSE),"")&lt;&gt;""),"Data is Missing.",""))</f>
        <v/>
      </c>
      <c r="Q314" s="194" t="str">
        <f>IF(B314="","",IF(AND(Input!L313="",IFERROR(VLOOKUP(K314,UIR!$A$2:$P$21,6,FALSE),"")&lt;&gt;""),"Data is Missing.",""))</f>
        <v/>
      </c>
      <c r="R314" s="194" t="str">
        <f>IF(B314="","",IF(AND(Input!M313="",IFERROR(VLOOKUP(K314,UIR!$A$2:$P$21,7,FALSE),"")&lt;&gt;""),"Data is Missing.",""))</f>
        <v/>
      </c>
      <c r="S314" s="194" t="str">
        <f>IF(B314="","",IF(AND(Input!P313="",IFERROR(VLOOKUP(K314,UIR!$A$2:$P$21,8,FALSE),"")&lt;&gt;""),"Data is Missing.",""))</f>
        <v/>
      </c>
      <c r="T314" s="194" t="str">
        <f>IF(B314="","",IF(AND(Input!Q313="",IFERROR(VLOOKUP(K314,UIR!$A$2:$P$21,9,FALSE),"")&lt;&gt;""),"Data is Missing.",""))</f>
        <v/>
      </c>
      <c r="U314" s="194"/>
      <c r="V314" s="194" t="str">
        <f>IF(B314="","",IF(AND(Input!S313="",IFERROR(VLOOKUP(K314,UIR!$A$2:$P$21,11,FALSE),"")&lt;&gt;""),"Data is Missing.",""))</f>
        <v/>
      </c>
      <c r="W314" s="194" t="str">
        <f>IF(B314="","",IF(AND(Input!T313="",IFERROR(VLOOKUP(K314,UIR!$A$2:$P$21,12,FALSE),"")&lt;&gt;""),"Data is Missing.",""))</f>
        <v/>
      </c>
      <c r="X314" s="194" t="str">
        <f>IF(B314="","",IF(AND(Input!V313="",IFERROR(VLOOKUP(K314,UIR!$A$2:$P$21,13,FALSE),"")&lt;&gt;""),"Data is Missing.",""))</f>
        <v/>
      </c>
      <c r="Y314" s="194" t="str">
        <f>IF(B314="","",IF(AND(Input!W313="",IFERROR(VLOOKUP(K314,UIR!$A$2:$P$21,14,FALSE),"")&lt;&gt;""),"Data is Missing.",""))</f>
        <v/>
      </c>
      <c r="Z314" s="194" t="str">
        <f>IF(B314="","",IF(AND(Input!X313="",IFERROR(VLOOKUP(K314,UIR!$A$2:$P$21,15,FALSE),"")&lt;&gt;""),"Data is Missing.",""))</f>
        <v/>
      </c>
      <c r="AA314" s="195" t="str">
        <f>IF(B314="","",IF(AND(Input!Y313="",IFERROR(VLOOKUP(K314,UIR!$A$2:$P$21,16,FALSE),"")&lt;&gt;""),"Data is Missing.",""))</f>
        <v/>
      </c>
      <c r="AC314" s="202" t="str">
        <f>IF(ISERROR(IF(Input!D313="","",IF(ISERROR(VLOOKUP(Input!D313,'Measure List'!$A$2:$A$30000,1,0)),"Invalid RefNo",""))),"",IF(Input!D313="","",IF(ISERROR(VLOOKUP(Input!D313,'Measure List'!$A$2:$A$30000,1,0)),"Invalid RefNo","")))</f>
        <v/>
      </c>
      <c r="AD314" s="156"/>
      <c r="AE314" s="156"/>
      <c r="AF314" s="156"/>
      <c r="AG314" s="156"/>
      <c r="AH314" s="156"/>
      <c r="AI314" s="156"/>
      <c r="AJ314" s="156"/>
      <c r="AK314" s="156"/>
      <c r="AL314" s="203" t="str">
        <f>IF(COUNTIF(Dropdowns!$K$2:$K$7,Input!S313)&gt;0,"",IF(Input!S313="","","Invalid Type"))</f>
        <v/>
      </c>
      <c r="AN314" s="204" t="str">
        <f>IF(Input!C313="","",IF(ISNUMBER(VALUE(Input!C313)),"","Needs to be a number."))</f>
        <v/>
      </c>
      <c r="AO314" s="205" t="str">
        <f>IF(Input!E313="","",IF(ISNUMBER(VALUE(Input!E313)),"","Needs to be a number."))</f>
        <v/>
      </c>
      <c r="AP314" s="205" t="str">
        <f>IF(Input!N313="","",IF(ISNUMBER(VALUE(Input!N313)),"","Needs to be a number."))</f>
        <v/>
      </c>
      <c r="AQ314" s="205" t="str">
        <f>IF(Input!O313="","",IF(ISNUMBER(VALUE(Input!O313)),"","Needs to be a number."))</f>
        <v/>
      </c>
      <c r="AR314" s="205" t="str">
        <f>IF(Input!V313="","",IF(ISNUMBER(VALUE(Input!V313)),"","Needs to be a number."))</f>
        <v/>
      </c>
      <c r="AS314" s="205" t="str">
        <f>IF(Input!W313="","",IF(ISNUMBER(VALUE(Input!W313)),"","Needs to be a number."))</f>
        <v/>
      </c>
      <c r="AT314" s="205" t="str">
        <f>IF(Input!X313="","",IF(ISNUMBER(VALUE(Input!X313)),"","Needs to be a number."))</f>
        <v/>
      </c>
      <c r="AU314" s="206" t="str">
        <f>IF(Input!Y313="","",IF(ISNUMBER(VALUE(Input!Y313)),"","Needs to be a number."))</f>
        <v/>
      </c>
      <c r="AV314" s="207"/>
      <c r="AW314" s="259" t="str">
        <f>IF(OR(VALUE(Input!C313)&lt;0,VALUE(Input!C313)&gt;100), "Invalid EEI %","")</f>
        <v/>
      </c>
      <c r="AX314" s="207"/>
      <c r="AY314" s="278" t="str">
        <f>IF(Input!E313="","",IF(VALUE(Input!E313)=0,"Do not enter 0.",""))</f>
        <v/>
      </c>
    </row>
    <row r="315" spans="2:51" x14ac:dyDescent="0.3">
      <c r="B315" s="188" t="str">
        <f>Input!A314</f>
        <v/>
      </c>
      <c r="C315" s="189" t="str">
        <f>IF(ISERROR(IF(AND(Input!$A314="",SUMPRODUCT(--(LEN(Input!$A315:'Input'!$A$1006)&gt;0))&lt;&gt;0),"Row is skipped.",IF(AND(Input!$A314="",Input!$A315=""),"", IF(Input!B314="","Data is missing.","")))),"",IF(AND(Input!$A314="",SUMPRODUCT(--(LEN(Input!$A315:'Input'!$A$1006)&gt;0))&lt;&gt;0),"Row is skipped.",IF(AND(Input!$A314="",Input!$A315=""),"", IF(Input!B314="","Data is missing.",""))))</f>
        <v/>
      </c>
      <c r="D315" s="189" t="str">
        <f>IF(ISERROR(IF(AND(Input!$A314="",SUMPRODUCT(--(LEN(Input!$A315:'Input'!$A$1006)&gt;0))&lt;&gt;0),"Row is skipped.",IF(AND(Input!$A314="",Input!$A315=""),"", IF(Input!C314="","Data is missing.","")))),"",IF(AND(Input!$A314="",SUMPRODUCT(--(LEN(Input!$A315:'Input'!$A$1006)&gt;0))&lt;&gt;0),"Row is skipped.",IF(AND(Input!$A314="",Input!$A315=""),"", IF(Input!C314="","Data is missing.",""))))</f>
        <v/>
      </c>
      <c r="E315" s="189" t="str">
        <f>IF(ISERROR(IF(AND(Input!$A314="",SUMPRODUCT(--(LEN(Input!$A315:'Input'!$A$1006)&gt;0))&lt;&gt;0),"Row is skipped.",IF(AND(Input!$A314="",Input!$A315=""),"", IF(Input!D314="","Data is missing.","")))),"",IF(AND(Input!$A314="",SUMPRODUCT(--(LEN(Input!$A315:'Input'!$A$1006)&gt;0))&lt;&gt;0),"Row is skipped.",IF(AND(Input!$A314="",Input!$A315=""),"", IF(Input!D314="","Data is missing.",""))))</f>
        <v/>
      </c>
      <c r="F315" s="189" t="str">
        <f>IF(ISERROR(IF(AND(Input!$A314="",SUMPRODUCT(--(LEN(Input!$A315:'Input'!$A$1006)&gt;0))&lt;&gt;0),"Row is skipped.",IF(AND(Input!$A314="",Input!$A315=""),"", IF(Input!E314="","Data is missing.","")))),"",IF(AND(Input!$A314="",SUMPRODUCT(--(LEN(Input!$A315:'Input'!$A$1006)&gt;0))&lt;&gt;0),"Row is skipped.",IF(AND(Input!$A314="",Input!$A315=""),"", IF(Input!E314="","Data is missing.",""))))</f>
        <v/>
      </c>
      <c r="G315" s="189" t="str">
        <f>IF(ISERROR(IF(AND(Input!$A314="",SUMPRODUCT(--(LEN(Input!$A315:'Input'!$A$1006)&gt;0))&lt;&gt;0),"Row is skipped.",IF(AND(Input!$A314="",Input!$A315=""),"", IF(Input!F314="","Data is missing.","")))),"",IF(AND(Input!$A314="",SUMPRODUCT(--(LEN(Input!$A315:'Input'!$A$1006)&gt;0))&lt;&gt;0),"Row is skipped.",IF(AND(Input!$A314="",Input!$A315=""),"", IF(Input!F314="","Data is missing.",""))))</f>
        <v/>
      </c>
      <c r="H315" s="190" t="str">
        <f>IF(ISERROR(IF(AND(Input!$A314="",SUMPRODUCT(--(LEN(Input!$A315:'Input'!$A$1006)&gt;0))&lt;&gt;0),"Row is skipped.",IF(AND(Input!$A314="",Input!$A315=""),"", IF(Input!G314="","Data is missing.","")))),"",IF(AND(Input!$A314="",SUMPRODUCT(--(LEN(Input!$A315:'Input'!$A$1006)&gt;0))&lt;&gt;0),"Row is skipped.",IF(AND(Input!$A314="",Input!$A315=""),"", IF(Input!G314="","Data is missing.",""))))</f>
        <v/>
      </c>
      <c r="I315" s="156"/>
      <c r="J315" s="191" t="str">
        <f>IFERROR(VLOOKUP(VLOOKUP(Input!$D314,'Measure List'!$A:$AN,40,FALSE),UIR!$A$1:$Q$27,17,FALSE),"")</f>
        <v/>
      </c>
      <c r="K315" s="192" t="str">
        <f>IFERROR(VLOOKUP(Input!$D314,'Measure List'!$A:$AN,40,FALSE),"")</f>
        <v/>
      </c>
      <c r="L315" s="156"/>
      <c r="M315" s="193" t="str">
        <f>IF(B315="","",IF(AND(Input!H314="",IFERROR(VLOOKUP(K315,UIR!$A$2:$P$21,2,FALSE),"")&lt;&gt;""),"Data is Missing.",""))</f>
        <v/>
      </c>
      <c r="N315" s="194" t="str">
        <f>IF(B315="","",IF(AND(Input!I314="",IFERROR(VLOOKUP(K315,UIR!$A$2:$P$21,3,FALSE),"")&lt;&gt;""),"Data is Missing.",""))</f>
        <v/>
      </c>
      <c r="O315" s="194" t="str">
        <f>IF(B315="","",IF(AND(Input!J314="",IFERROR(VLOOKUP(K315,UIR!$A$2:$P$21,4,FALSE),"")&lt;&gt;""),"Data is Missing.",""))</f>
        <v/>
      </c>
      <c r="P315" s="194" t="str">
        <f>IF(B315="","",IF(AND(Input!K314="",IFERROR(VLOOKUP(K315,UIR!$A$2:$P$21,5,FALSE),"")&lt;&gt;""),"Data is Missing.",""))</f>
        <v/>
      </c>
      <c r="Q315" s="194" t="str">
        <f>IF(B315="","",IF(AND(Input!L314="",IFERROR(VLOOKUP(K315,UIR!$A$2:$P$21,6,FALSE),"")&lt;&gt;""),"Data is Missing.",""))</f>
        <v/>
      </c>
      <c r="R315" s="194" t="str">
        <f>IF(B315="","",IF(AND(Input!M314="",IFERROR(VLOOKUP(K315,UIR!$A$2:$P$21,7,FALSE),"")&lt;&gt;""),"Data is Missing.",""))</f>
        <v/>
      </c>
      <c r="S315" s="194" t="str">
        <f>IF(B315="","",IF(AND(Input!P314="",IFERROR(VLOOKUP(K315,UIR!$A$2:$P$21,8,FALSE),"")&lt;&gt;""),"Data is Missing.",""))</f>
        <v/>
      </c>
      <c r="T315" s="194" t="str">
        <f>IF(B315="","",IF(AND(Input!Q314="",IFERROR(VLOOKUP(K315,UIR!$A$2:$P$21,9,FALSE),"")&lt;&gt;""),"Data is Missing.",""))</f>
        <v/>
      </c>
      <c r="U315" s="194"/>
      <c r="V315" s="194" t="str">
        <f>IF(B315="","",IF(AND(Input!S314="",IFERROR(VLOOKUP(K315,UIR!$A$2:$P$21,11,FALSE),"")&lt;&gt;""),"Data is Missing.",""))</f>
        <v/>
      </c>
      <c r="W315" s="194" t="str">
        <f>IF(B315="","",IF(AND(Input!T314="",IFERROR(VLOOKUP(K315,UIR!$A$2:$P$21,12,FALSE),"")&lt;&gt;""),"Data is Missing.",""))</f>
        <v/>
      </c>
      <c r="X315" s="194" t="str">
        <f>IF(B315="","",IF(AND(Input!V314="",IFERROR(VLOOKUP(K315,UIR!$A$2:$P$21,13,FALSE),"")&lt;&gt;""),"Data is Missing.",""))</f>
        <v/>
      </c>
      <c r="Y315" s="194" t="str">
        <f>IF(B315="","",IF(AND(Input!W314="",IFERROR(VLOOKUP(K315,UIR!$A$2:$P$21,14,FALSE),"")&lt;&gt;""),"Data is Missing.",""))</f>
        <v/>
      </c>
      <c r="Z315" s="194" t="str">
        <f>IF(B315="","",IF(AND(Input!X314="",IFERROR(VLOOKUP(K315,UIR!$A$2:$P$21,15,FALSE),"")&lt;&gt;""),"Data is Missing.",""))</f>
        <v/>
      </c>
      <c r="AA315" s="195" t="str">
        <f>IF(B315="","",IF(AND(Input!Y314="",IFERROR(VLOOKUP(K315,UIR!$A$2:$P$21,16,FALSE),"")&lt;&gt;""),"Data is Missing.",""))</f>
        <v/>
      </c>
      <c r="AC315" s="202" t="str">
        <f>IF(ISERROR(IF(Input!D314="","",IF(ISERROR(VLOOKUP(Input!D314,'Measure List'!$A$2:$A$30000,1,0)),"Invalid RefNo",""))),"",IF(Input!D314="","",IF(ISERROR(VLOOKUP(Input!D314,'Measure List'!$A$2:$A$30000,1,0)),"Invalid RefNo","")))</f>
        <v/>
      </c>
      <c r="AD315" s="156"/>
      <c r="AE315" s="156"/>
      <c r="AF315" s="156"/>
      <c r="AG315" s="156"/>
      <c r="AH315" s="156"/>
      <c r="AI315" s="156"/>
      <c r="AJ315" s="156"/>
      <c r="AK315" s="156"/>
      <c r="AL315" s="203" t="str">
        <f>IF(COUNTIF(Dropdowns!$K$2:$K$7,Input!S314)&gt;0,"",IF(Input!S314="","","Invalid Type"))</f>
        <v/>
      </c>
      <c r="AN315" s="204" t="str">
        <f>IF(Input!C314="","",IF(ISNUMBER(VALUE(Input!C314)),"","Needs to be a number."))</f>
        <v/>
      </c>
      <c r="AO315" s="205" t="str">
        <f>IF(Input!E314="","",IF(ISNUMBER(VALUE(Input!E314)),"","Needs to be a number."))</f>
        <v/>
      </c>
      <c r="AP315" s="205" t="str">
        <f>IF(Input!N314="","",IF(ISNUMBER(VALUE(Input!N314)),"","Needs to be a number."))</f>
        <v/>
      </c>
      <c r="AQ315" s="205" t="str">
        <f>IF(Input!O314="","",IF(ISNUMBER(VALUE(Input!O314)),"","Needs to be a number."))</f>
        <v/>
      </c>
      <c r="AR315" s="205" t="str">
        <f>IF(Input!V314="","",IF(ISNUMBER(VALUE(Input!V314)),"","Needs to be a number."))</f>
        <v/>
      </c>
      <c r="AS315" s="205" t="str">
        <f>IF(Input!W314="","",IF(ISNUMBER(VALUE(Input!W314)),"","Needs to be a number."))</f>
        <v/>
      </c>
      <c r="AT315" s="205" t="str">
        <f>IF(Input!X314="","",IF(ISNUMBER(VALUE(Input!X314)),"","Needs to be a number."))</f>
        <v/>
      </c>
      <c r="AU315" s="206" t="str">
        <f>IF(Input!Y314="","",IF(ISNUMBER(VALUE(Input!Y314)),"","Needs to be a number."))</f>
        <v/>
      </c>
      <c r="AV315" s="207"/>
      <c r="AW315" s="259" t="str">
        <f>IF(OR(VALUE(Input!C314)&lt;0,VALUE(Input!C314)&gt;100), "Invalid EEI %","")</f>
        <v/>
      </c>
      <c r="AX315" s="207"/>
      <c r="AY315" s="278" t="str">
        <f>IF(Input!E314="","",IF(VALUE(Input!E314)=0,"Do not enter 0.",""))</f>
        <v/>
      </c>
    </row>
    <row r="316" spans="2:51" x14ac:dyDescent="0.3">
      <c r="B316" s="188" t="str">
        <f>Input!A315</f>
        <v/>
      </c>
      <c r="C316" s="189" t="str">
        <f>IF(ISERROR(IF(AND(Input!$A315="",SUMPRODUCT(--(LEN(Input!$A316:'Input'!$A$1006)&gt;0))&lt;&gt;0),"Row is skipped.",IF(AND(Input!$A315="",Input!$A316=""),"", IF(Input!B315="","Data is missing.","")))),"",IF(AND(Input!$A315="",SUMPRODUCT(--(LEN(Input!$A316:'Input'!$A$1006)&gt;0))&lt;&gt;0),"Row is skipped.",IF(AND(Input!$A315="",Input!$A316=""),"", IF(Input!B315="","Data is missing.",""))))</f>
        <v/>
      </c>
      <c r="D316" s="189" t="str">
        <f>IF(ISERROR(IF(AND(Input!$A315="",SUMPRODUCT(--(LEN(Input!$A316:'Input'!$A$1006)&gt;0))&lt;&gt;0),"Row is skipped.",IF(AND(Input!$A315="",Input!$A316=""),"", IF(Input!C315="","Data is missing.","")))),"",IF(AND(Input!$A315="",SUMPRODUCT(--(LEN(Input!$A316:'Input'!$A$1006)&gt;0))&lt;&gt;0),"Row is skipped.",IF(AND(Input!$A315="",Input!$A316=""),"", IF(Input!C315="","Data is missing.",""))))</f>
        <v/>
      </c>
      <c r="E316" s="189" t="str">
        <f>IF(ISERROR(IF(AND(Input!$A315="",SUMPRODUCT(--(LEN(Input!$A316:'Input'!$A$1006)&gt;0))&lt;&gt;0),"Row is skipped.",IF(AND(Input!$A315="",Input!$A316=""),"", IF(Input!D315="","Data is missing.","")))),"",IF(AND(Input!$A315="",SUMPRODUCT(--(LEN(Input!$A316:'Input'!$A$1006)&gt;0))&lt;&gt;0),"Row is skipped.",IF(AND(Input!$A315="",Input!$A316=""),"", IF(Input!D315="","Data is missing.",""))))</f>
        <v/>
      </c>
      <c r="F316" s="189" t="str">
        <f>IF(ISERROR(IF(AND(Input!$A315="",SUMPRODUCT(--(LEN(Input!$A316:'Input'!$A$1006)&gt;0))&lt;&gt;0),"Row is skipped.",IF(AND(Input!$A315="",Input!$A316=""),"", IF(Input!E315="","Data is missing.","")))),"",IF(AND(Input!$A315="",SUMPRODUCT(--(LEN(Input!$A316:'Input'!$A$1006)&gt;0))&lt;&gt;0),"Row is skipped.",IF(AND(Input!$A315="",Input!$A316=""),"", IF(Input!E315="","Data is missing.",""))))</f>
        <v/>
      </c>
      <c r="G316" s="189" t="str">
        <f>IF(ISERROR(IF(AND(Input!$A315="",SUMPRODUCT(--(LEN(Input!$A316:'Input'!$A$1006)&gt;0))&lt;&gt;0),"Row is skipped.",IF(AND(Input!$A315="",Input!$A316=""),"", IF(Input!F315="","Data is missing.","")))),"",IF(AND(Input!$A315="",SUMPRODUCT(--(LEN(Input!$A316:'Input'!$A$1006)&gt;0))&lt;&gt;0),"Row is skipped.",IF(AND(Input!$A315="",Input!$A316=""),"", IF(Input!F315="","Data is missing.",""))))</f>
        <v/>
      </c>
      <c r="H316" s="190" t="str">
        <f>IF(ISERROR(IF(AND(Input!$A315="",SUMPRODUCT(--(LEN(Input!$A316:'Input'!$A$1006)&gt;0))&lt;&gt;0),"Row is skipped.",IF(AND(Input!$A315="",Input!$A316=""),"", IF(Input!G315="","Data is missing.","")))),"",IF(AND(Input!$A315="",SUMPRODUCT(--(LEN(Input!$A316:'Input'!$A$1006)&gt;0))&lt;&gt;0),"Row is skipped.",IF(AND(Input!$A315="",Input!$A316=""),"", IF(Input!G315="","Data is missing.",""))))</f>
        <v/>
      </c>
      <c r="I316" s="156"/>
      <c r="J316" s="191" t="str">
        <f>IFERROR(VLOOKUP(VLOOKUP(Input!$D315,'Measure List'!$A:$AN,40,FALSE),UIR!$A$1:$Q$27,17,FALSE),"")</f>
        <v/>
      </c>
      <c r="K316" s="192" t="str">
        <f>IFERROR(VLOOKUP(Input!$D315,'Measure List'!$A:$AN,40,FALSE),"")</f>
        <v/>
      </c>
      <c r="L316" s="156"/>
      <c r="M316" s="193" t="str">
        <f>IF(B316="","",IF(AND(Input!H315="",IFERROR(VLOOKUP(K316,UIR!$A$2:$P$21,2,FALSE),"")&lt;&gt;""),"Data is Missing.",""))</f>
        <v/>
      </c>
      <c r="N316" s="194" t="str">
        <f>IF(B316="","",IF(AND(Input!I315="",IFERROR(VLOOKUP(K316,UIR!$A$2:$P$21,3,FALSE),"")&lt;&gt;""),"Data is Missing.",""))</f>
        <v/>
      </c>
      <c r="O316" s="194" t="str">
        <f>IF(B316="","",IF(AND(Input!J315="",IFERROR(VLOOKUP(K316,UIR!$A$2:$P$21,4,FALSE),"")&lt;&gt;""),"Data is Missing.",""))</f>
        <v/>
      </c>
      <c r="P316" s="194" t="str">
        <f>IF(B316="","",IF(AND(Input!K315="",IFERROR(VLOOKUP(K316,UIR!$A$2:$P$21,5,FALSE),"")&lt;&gt;""),"Data is Missing.",""))</f>
        <v/>
      </c>
      <c r="Q316" s="194" t="str">
        <f>IF(B316="","",IF(AND(Input!L315="",IFERROR(VLOOKUP(K316,UIR!$A$2:$P$21,6,FALSE),"")&lt;&gt;""),"Data is Missing.",""))</f>
        <v/>
      </c>
      <c r="R316" s="194" t="str">
        <f>IF(B316="","",IF(AND(Input!M315="",IFERROR(VLOOKUP(K316,UIR!$A$2:$P$21,7,FALSE),"")&lt;&gt;""),"Data is Missing.",""))</f>
        <v/>
      </c>
      <c r="S316" s="194" t="str">
        <f>IF(B316="","",IF(AND(Input!P315="",IFERROR(VLOOKUP(K316,UIR!$A$2:$P$21,8,FALSE),"")&lt;&gt;""),"Data is Missing.",""))</f>
        <v/>
      </c>
      <c r="T316" s="194" t="str">
        <f>IF(B316="","",IF(AND(Input!Q315="",IFERROR(VLOOKUP(K316,UIR!$A$2:$P$21,9,FALSE),"")&lt;&gt;""),"Data is Missing.",""))</f>
        <v/>
      </c>
      <c r="U316" s="194"/>
      <c r="V316" s="194" t="str">
        <f>IF(B316="","",IF(AND(Input!S315="",IFERROR(VLOOKUP(K316,UIR!$A$2:$P$21,11,FALSE),"")&lt;&gt;""),"Data is Missing.",""))</f>
        <v/>
      </c>
      <c r="W316" s="194" t="str">
        <f>IF(B316="","",IF(AND(Input!T315="",IFERROR(VLOOKUP(K316,UIR!$A$2:$P$21,12,FALSE),"")&lt;&gt;""),"Data is Missing.",""))</f>
        <v/>
      </c>
      <c r="X316" s="194" t="str">
        <f>IF(B316="","",IF(AND(Input!V315="",IFERROR(VLOOKUP(K316,UIR!$A$2:$P$21,13,FALSE),"")&lt;&gt;""),"Data is Missing.",""))</f>
        <v/>
      </c>
      <c r="Y316" s="194" t="str">
        <f>IF(B316="","",IF(AND(Input!W315="",IFERROR(VLOOKUP(K316,UIR!$A$2:$P$21,14,FALSE),"")&lt;&gt;""),"Data is Missing.",""))</f>
        <v/>
      </c>
      <c r="Z316" s="194" t="str">
        <f>IF(B316="","",IF(AND(Input!X315="",IFERROR(VLOOKUP(K316,UIR!$A$2:$P$21,15,FALSE),"")&lt;&gt;""),"Data is Missing.",""))</f>
        <v/>
      </c>
      <c r="AA316" s="195" t="str">
        <f>IF(B316="","",IF(AND(Input!Y315="",IFERROR(VLOOKUP(K316,UIR!$A$2:$P$21,16,FALSE),"")&lt;&gt;""),"Data is Missing.",""))</f>
        <v/>
      </c>
      <c r="AC316" s="202" t="str">
        <f>IF(ISERROR(IF(Input!D315="","",IF(ISERROR(VLOOKUP(Input!D315,'Measure List'!$A$2:$A$30000,1,0)),"Invalid RefNo",""))),"",IF(Input!D315="","",IF(ISERROR(VLOOKUP(Input!D315,'Measure List'!$A$2:$A$30000,1,0)),"Invalid RefNo","")))</f>
        <v/>
      </c>
      <c r="AD316" s="156"/>
      <c r="AE316" s="156"/>
      <c r="AF316" s="156"/>
      <c r="AG316" s="156"/>
      <c r="AH316" s="156"/>
      <c r="AI316" s="156"/>
      <c r="AJ316" s="156"/>
      <c r="AK316" s="156"/>
      <c r="AL316" s="203" t="str">
        <f>IF(COUNTIF(Dropdowns!$K$2:$K$7,Input!S315)&gt;0,"",IF(Input!S315="","","Invalid Type"))</f>
        <v/>
      </c>
      <c r="AN316" s="204" t="str">
        <f>IF(Input!C315="","",IF(ISNUMBER(VALUE(Input!C315)),"","Needs to be a number."))</f>
        <v/>
      </c>
      <c r="AO316" s="205" t="str">
        <f>IF(Input!E315="","",IF(ISNUMBER(VALUE(Input!E315)),"","Needs to be a number."))</f>
        <v/>
      </c>
      <c r="AP316" s="205" t="str">
        <f>IF(Input!N315="","",IF(ISNUMBER(VALUE(Input!N315)),"","Needs to be a number."))</f>
        <v/>
      </c>
      <c r="AQ316" s="205" t="str">
        <f>IF(Input!O315="","",IF(ISNUMBER(VALUE(Input!O315)),"","Needs to be a number."))</f>
        <v/>
      </c>
      <c r="AR316" s="205" t="str">
        <f>IF(Input!V315="","",IF(ISNUMBER(VALUE(Input!V315)),"","Needs to be a number."))</f>
        <v/>
      </c>
      <c r="AS316" s="205" t="str">
        <f>IF(Input!W315="","",IF(ISNUMBER(VALUE(Input!W315)),"","Needs to be a number."))</f>
        <v/>
      </c>
      <c r="AT316" s="205" t="str">
        <f>IF(Input!X315="","",IF(ISNUMBER(VALUE(Input!X315)),"","Needs to be a number."))</f>
        <v/>
      </c>
      <c r="AU316" s="206" t="str">
        <f>IF(Input!Y315="","",IF(ISNUMBER(VALUE(Input!Y315)),"","Needs to be a number."))</f>
        <v/>
      </c>
      <c r="AV316" s="207"/>
      <c r="AW316" s="259" t="str">
        <f>IF(OR(VALUE(Input!C315)&lt;0,VALUE(Input!C315)&gt;100), "Invalid EEI %","")</f>
        <v/>
      </c>
      <c r="AX316" s="207"/>
      <c r="AY316" s="278" t="str">
        <f>IF(Input!E315="","",IF(VALUE(Input!E315)=0,"Do not enter 0.",""))</f>
        <v/>
      </c>
    </row>
    <row r="317" spans="2:51" x14ac:dyDescent="0.3">
      <c r="B317" s="188" t="str">
        <f>Input!A316</f>
        <v/>
      </c>
      <c r="C317" s="189" t="str">
        <f>IF(ISERROR(IF(AND(Input!$A316="",SUMPRODUCT(--(LEN(Input!$A317:'Input'!$A$1006)&gt;0))&lt;&gt;0),"Row is skipped.",IF(AND(Input!$A316="",Input!$A317=""),"", IF(Input!B316="","Data is missing.","")))),"",IF(AND(Input!$A316="",SUMPRODUCT(--(LEN(Input!$A317:'Input'!$A$1006)&gt;0))&lt;&gt;0),"Row is skipped.",IF(AND(Input!$A316="",Input!$A317=""),"", IF(Input!B316="","Data is missing.",""))))</f>
        <v/>
      </c>
      <c r="D317" s="189" t="str">
        <f>IF(ISERROR(IF(AND(Input!$A316="",SUMPRODUCT(--(LEN(Input!$A317:'Input'!$A$1006)&gt;0))&lt;&gt;0),"Row is skipped.",IF(AND(Input!$A316="",Input!$A317=""),"", IF(Input!C316="","Data is missing.","")))),"",IF(AND(Input!$A316="",SUMPRODUCT(--(LEN(Input!$A317:'Input'!$A$1006)&gt;0))&lt;&gt;0),"Row is skipped.",IF(AND(Input!$A316="",Input!$A317=""),"", IF(Input!C316="","Data is missing.",""))))</f>
        <v/>
      </c>
      <c r="E317" s="189" t="str">
        <f>IF(ISERROR(IF(AND(Input!$A316="",SUMPRODUCT(--(LEN(Input!$A317:'Input'!$A$1006)&gt;0))&lt;&gt;0),"Row is skipped.",IF(AND(Input!$A316="",Input!$A317=""),"", IF(Input!D316="","Data is missing.","")))),"",IF(AND(Input!$A316="",SUMPRODUCT(--(LEN(Input!$A317:'Input'!$A$1006)&gt;0))&lt;&gt;0),"Row is skipped.",IF(AND(Input!$A316="",Input!$A317=""),"", IF(Input!D316="","Data is missing.",""))))</f>
        <v/>
      </c>
      <c r="F317" s="189" t="str">
        <f>IF(ISERROR(IF(AND(Input!$A316="",SUMPRODUCT(--(LEN(Input!$A317:'Input'!$A$1006)&gt;0))&lt;&gt;0),"Row is skipped.",IF(AND(Input!$A316="",Input!$A317=""),"", IF(Input!E316="","Data is missing.","")))),"",IF(AND(Input!$A316="",SUMPRODUCT(--(LEN(Input!$A317:'Input'!$A$1006)&gt;0))&lt;&gt;0),"Row is skipped.",IF(AND(Input!$A316="",Input!$A317=""),"", IF(Input!E316="","Data is missing.",""))))</f>
        <v/>
      </c>
      <c r="G317" s="189" t="str">
        <f>IF(ISERROR(IF(AND(Input!$A316="",SUMPRODUCT(--(LEN(Input!$A317:'Input'!$A$1006)&gt;0))&lt;&gt;0),"Row is skipped.",IF(AND(Input!$A316="",Input!$A317=""),"", IF(Input!F316="","Data is missing.","")))),"",IF(AND(Input!$A316="",SUMPRODUCT(--(LEN(Input!$A317:'Input'!$A$1006)&gt;0))&lt;&gt;0),"Row is skipped.",IF(AND(Input!$A316="",Input!$A317=""),"", IF(Input!F316="","Data is missing.",""))))</f>
        <v/>
      </c>
      <c r="H317" s="190" t="str">
        <f>IF(ISERROR(IF(AND(Input!$A316="",SUMPRODUCT(--(LEN(Input!$A317:'Input'!$A$1006)&gt;0))&lt;&gt;0),"Row is skipped.",IF(AND(Input!$A316="",Input!$A317=""),"", IF(Input!G316="","Data is missing.","")))),"",IF(AND(Input!$A316="",SUMPRODUCT(--(LEN(Input!$A317:'Input'!$A$1006)&gt;0))&lt;&gt;0),"Row is skipped.",IF(AND(Input!$A316="",Input!$A317=""),"", IF(Input!G316="","Data is missing.",""))))</f>
        <v/>
      </c>
      <c r="I317" s="156"/>
      <c r="J317" s="191" t="str">
        <f>IFERROR(VLOOKUP(VLOOKUP(Input!$D316,'Measure List'!$A:$AN,40,FALSE),UIR!$A$1:$Q$27,17,FALSE),"")</f>
        <v/>
      </c>
      <c r="K317" s="192" t="str">
        <f>IFERROR(VLOOKUP(Input!$D316,'Measure List'!$A:$AN,40,FALSE),"")</f>
        <v/>
      </c>
      <c r="L317" s="156"/>
      <c r="M317" s="193" t="str">
        <f>IF(B317="","",IF(AND(Input!H316="",IFERROR(VLOOKUP(K317,UIR!$A$2:$P$21,2,FALSE),"")&lt;&gt;""),"Data is Missing.",""))</f>
        <v/>
      </c>
      <c r="N317" s="194" t="str">
        <f>IF(B317="","",IF(AND(Input!I316="",IFERROR(VLOOKUP(K317,UIR!$A$2:$P$21,3,FALSE),"")&lt;&gt;""),"Data is Missing.",""))</f>
        <v/>
      </c>
      <c r="O317" s="194" t="str">
        <f>IF(B317="","",IF(AND(Input!J316="",IFERROR(VLOOKUP(K317,UIR!$A$2:$P$21,4,FALSE),"")&lt;&gt;""),"Data is Missing.",""))</f>
        <v/>
      </c>
      <c r="P317" s="194" t="str">
        <f>IF(B317="","",IF(AND(Input!K316="",IFERROR(VLOOKUP(K317,UIR!$A$2:$P$21,5,FALSE),"")&lt;&gt;""),"Data is Missing.",""))</f>
        <v/>
      </c>
      <c r="Q317" s="194" t="str">
        <f>IF(B317="","",IF(AND(Input!L316="",IFERROR(VLOOKUP(K317,UIR!$A$2:$P$21,6,FALSE),"")&lt;&gt;""),"Data is Missing.",""))</f>
        <v/>
      </c>
      <c r="R317" s="194" t="str">
        <f>IF(B317="","",IF(AND(Input!M316="",IFERROR(VLOOKUP(K317,UIR!$A$2:$P$21,7,FALSE),"")&lt;&gt;""),"Data is Missing.",""))</f>
        <v/>
      </c>
      <c r="S317" s="194" t="str">
        <f>IF(B317="","",IF(AND(Input!P316="",IFERROR(VLOOKUP(K317,UIR!$A$2:$P$21,8,FALSE),"")&lt;&gt;""),"Data is Missing.",""))</f>
        <v/>
      </c>
      <c r="T317" s="194" t="str">
        <f>IF(B317="","",IF(AND(Input!Q316="",IFERROR(VLOOKUP(K317,UIR!$A$2:$P$21,9,FALSE),"")&lt;&gt;""),"Data is Missing.",""))</f>
        <v/>
      </c>
      <c r="U317" s="194"/>
      <c r="V317" s="194" t="str">
        <f>IF(B317="","",IF(AND(Input!S316="",IFERROR(VLOOKUP(K317,UIR!$A$2:$P$21,11,FALSE),"")&lt;&gt;""),"Data is Missing.",""))</f>
        <v/>
      </c>
      <c r="W317" s="194" t="str">
        <f>IF(B317="","",IF(AND(Input!T316="",IFERROR(VLOOKUP(K317,UIR!$A$2:$P$21,12,FALSE),"")&lt;&gt;""),"Data is Missing.",""))</f>
        <v/>
      </c>
      <c r="X317" s="194" t="str">
        <f>IF(B317="","",IF(AND(Input!V316="",IFERROR(VLOOKUP(K317,UIR!$A$2:$P$21,13,FALSE),"")&lt;&gt;""),"Data is Missing.",""))</f>
        <v/>
      </c>
      <c r="Y317" s="194" t="str">
        <f>IF(B317="","",IF(AND(Input!W316="",IFERROR(VLOOKUP(K317,UIR!$A$2:$P$21,14,FALSE),"")&lt;&gt;""),"Data is Missing.",""))</f>
        <v/>
      </c>
      <c r="Z317" s="194" t="str">
        <f>IF(B317="","",IF(AND(Input!X316="",IFERROR(VLOOKUP(K317,UIR!$A$2:$P$21,15,FALSE),"")&lt;&gt;""),"Data is Missing.",""))</f>
        <v/>
      </c>
      <c r="AA317" s="195" t="str">
        <f>IF(B317="","",IF(AND(Input!Y316="",IFERROR(VLOOKUP(K317,UIR!$A$2:$P$21,16,FALSE),"")&lt;&gt;""),"Data is Missing.",""))</f>
        <v/>
      </c>
      <c r="AC317" s="202" t="str">
        <f>IF(ISERROR(IF(Input!D316="","",IF(ISERROR(VLOOKUP(Input!D316,'Measure List'!$A$2:$A$30000,1,0)),"Invalid RefNo",""))),"",IF(Input!D316="","",IF(ISERROR(VLOOKUP(Input!D316,'Measure List'!$A$2:$A$30000,1,0)),"Invalid RefNo","")))</f>
        <v/>
      </c>
      <c r="AD317" s="156"/>
      <c r="AE317" s="156"/>
      <c r="AF317" s="156"/>
      <c r="AG317" s="156"/>
      <c r="AH317" s="156"/>
      <c r="AI317" s="156"/>
      <c r="AJ317" s="156"/>
      <c r="AK317" s="156"/>
      <c r="AL317" s="203" t="str">
        <f>IF(COUNTIF(Dropdowns!$K$2:$K$7,Input!S316)&gt;0,"",IF(Input!S316="","","Invalid Type"))</f>
        <v/>
      </c>
      <c r="AN317" s="204" t="str">
        <f>IF(Input!C316="","",IF(ISNUMBER(VALUE(Input!C316)),"","Needs to be a number."))</f>
        <v/>
      </c>
      <c r="AO317" s="205" t="str">
        <f>IF(Input!E316="","",IF(ISNUMBER(VALUE(Input!E316)),"","Needs to be a number."))</f>
        <v/>
      </c>
      <c r="AP317" s="205" t="str">
        <f>IF(Input!N316="","",IF(ISNUMBER(VALUE(Input!N316)),"","Needs to be a number."))</f>
        <v/>
      </c>
      <c r="AQ317" s="205" t="str">
        <f>IF(Input!O316="","",IF(ISNUMBER(VALUE(Input!O316)),"","Needs to be a number."))</f>
        <v/>
      </c>
      <c r="AR317" s="205" t="str">
        <f>IF(Input!V316="","",IF(ISNUMBER(VALUE(Input!V316)),"","Needs to be a number."))</f>
        <v/>
      </c>
      <c r="AS317" s="205" t="str">
        <f>IF(Input!W316="","",IF(ISNUMBER(VALUE(Input!W316)),"","Needs to be a number."))</f>
        <v/>
      </c>
      <c r="AT317" s="205" t="str">
        <f>IF(Input!X316="","",IF(ISNUMBER(VALUE(Input!X316)),"","Needs to be a number."))</f>
        <v/>
      </c>
      <c r="AU317" s="206" t="str">
        <f>IF(Input!Y316="","",IF(ISNUMBER(VALUE(Input!Y316)),"","Needs to be a number."))</f>
        <v/>
      </c>
      <c r="AV317" s="207"/>
      <c r="AW317" s="259" t="str">
        <f>IF(OR(VALUE(Input!C316)&lt;0,VALUE(Input!C316)&gt;100), "Invalid EEI %","")</f>
        <v/>
      </c>
      <c r="AX317" s="207"/>
      <c r="AY317" s="278" t="str">
        <f>IF(Input!E316="","",IF(VALUE(Input!E316)=0,"Do not enter 0.",""))</f>
        <v/>
      </c>
    </row>
    <row r="318" spans="2:51" x14ac:dyDescent="0.3">
      <c r="B318" s="188" t="str">
        <f>Input!A317</f>
        <v/>
      </c>
      <c r="C318" s="189" t="str">
        <f>IF(ISERROR(IF(AND(Input!$A317="",SUMPRODUCT(--(LEN(Input!$A318:'Input'!$A$1006)&gt;0))&lt;&gt;0),"Row is skipped.",IF(AND(Input!$A317="",Input!$A318=""),"", IF(Input!B317="","Data is missing.","")))),"",IF(AND(Input!$A317="",SUMPRODUCT(--(LEN(Input!$A318:'Input'!$A$1006)&gt;0))&lt;&gt;0),"Row is skipped.",IF(AND(Input!$A317="",Input!$A318=""),"", IF(Input!B317="","Data is missing.",""))))</f>
        <v/>
      </c>
      <c r="D318" s="189" t="str">
        <f>IF(ISERROR(IF(AND(Input!$A317="",SUMPRODUCT(--(LEN(Input!$A318:'Input'!$A$1006)&gt;0))&lt;&gt;0),"Row is skipped.",IF(AND(Input!$A317="",Input!$A318=""),"", IF(Input!C317="","Data is missing.","")))),"",IF(AND(Input!$A317="",SUMPRODUCT(--(LEN(Input!$A318:'Input'!$A$1006)&gt;0))&lt;&gt;0),"Row is skipped.",IF(AND(Input!$A317="",Input!$A318=""),"", IF(Input!C317="","Data is missing.",""))))</f>
        <v/>
      </c>
      <c r="E318" s="189" t="str">
        <f>IF(ISERROR(IF(AND(Input!$A317="",SUMPRODUCT(--(LEN(Input!$A318:'Input'!$A$1006)&gt;0))&lt;&gt;0),"Row is skipped.",IF(AND(Input!$A317="",Input!$A318=""),"", IF(Input!D317="","Data is missing.","")))),"",IF(AND(Input!$A317="",SUMPRODUCT(--(LEN(Input!$A318:'Input'!$A$1006)&gt;0))&lt;&gt;0),"Row is skipped.",IF(AND(Input!$A317="",Input!$A318=""),"", IF(Input!D317="","Data is missing.",""))))</f>
        <v/>
      </c>
      <c r="F318" s="189" t="str">
        <f>IF(ISERROR(IF(AND(Input!$A317="",SUMPRODUCT(--(LEN(Input!$A318:'Input'!$A$1006)&gt;0))&lt;&gt;0),"Row is skipped.",IF(AND(Input!$A317="",Input!$A318=""),"", IF(Input!E317="","Data is missing.","")))),"",IF(AND(Input!$A317="",SUMPRODUCT(--(LEN(Input!$A318:'Input'!$A$1006)&gt;0))&lt;&gt;0),"Row is skipped.",IF(AND(Input!$A317="",Input!$A318=""),"", IF(Input!E317="","Data is missing.",""))))</f>
        <v/>
      </c>
      <c r="G318" s="189" t="str">
        <f>IF(ISERROR(IF(AND(Input!$A317="",SUMPRODUCT(--(LEN(Input!$A318:'Input'!$A$1006)&gt;0))&lt;&gt;0),"Row is skipped.",IF(AND(Input!$A317="",Input!$A318=""),"", IF(Input!F317="","Data is missing.","")))),"",IF(AND(Input!$A317="",SUMPRODUCT(--(LEN(Input!$A318:'Input'!$A$1006)&gt;0))&lt;&gt;0),"Row is skipped.",IF(AND(Input!$A317="",Input!$A318=""),"", IF(Input!F317="","Data is missing.",""))))</f>
        <v/>
      </c>
      <c r="H318" s="190" t="str">
        <f>IF(ISERROR(IF(AND(Input!$A317="",SUMPRODUCT(--(LEN(Input!$A318:'Input'!$A$1006)&gt;0))&lt;&gt;0),"Row is skipped.",IF(AND(Input!$A317="",Input!$A318=""),"", IF(Input!G317="","Data is missing.","")))),"",IF(AND(Input!$A317="",SUMPRODUCT(--(LEN(Input!$A318:'Input'!$A$1006)&gt;0))&lt;&gt;0),"Row is skipped.",IF(AND(Input!$A317="",Input!$A318=""),"", IF(Input!G317="","Data is missing.",""))))</f>
        <v/>
      </c>
      <c r="I318" s="156"/>
      <c r="J318" s="191" t="str">
        <f>IFERROR(VLOOKUP(VLOOKUP(Input!$D317,'Measure List'!$A:$AN,40,FALSE),UIR!$A$1:$Q$27,17,FALSE),"")</f>
        <v/>
      </c>
      <c r="K318" s="192" t="str">
        <f>IFERROR(VLOOKUP(Input!$D317,'Measure List'!$A:$AN,40,FALSE),"")</f>
        <v/>
      </c>
      <c r="L318" s="156"/>
      <c r="M318" s="193" t="str">
        <f>IF(B318="","",IF(AND(Input!H317="",IFERROR(VLOOKUP(K318,UIR!$A$2:$P$21,2,FALSE),"")&lt;&gt;""),"Data is Missing.",""))</f>
        <v/>
      </c>
      <c r="N318" s="194" t="str">
        <f>IF(B318="","",IF(AND(Input!I317="",IFERROR(VLOOKUP(K318,UIR!$A$2:$P$21,3,FALSE),"")&lt;&gt;""),"Data is Missing.",""))</f>
        <v/>
      </c>
      <c r="O318" s="194" t="str">
        <f>IF(B318="","",IF(AND(Input!J317="",IFERROR(VLOOKUP(K318,UIR!$A$2:$P$21,4,FALSE),"")&lt;&gt;""),"Data is Missing.",""))</f>
        <v/>
      </c>
      <c r="P318" s="194" t="str">
        <f>IF(B318="","",IF(AND(Input!K317="",IFERROR(VLOOKUP(K318,UIR!$A$2:$P$21,5,FALSE),"")&lt;&gt;""),"Data is Missing.",""))</f>
        <v/>
      </c>
      <c r="Q318" s="194" t="str">
        <f>IF(B318="","",IF(AND(Input!L317="",IFERROR(VLOOKUP(K318,UIR!$A$2:$P$21,6,FALSE),"")&lt;&gt;""),"Data is Missing.",""))</f>
        <v/>
      </c>
      <c r="R318" s="194" t="str">
        <f>IF(B318="","",IF(AND(Input!M317="",IFERROR(VLOOKUP(K318,UIR!$A$2:$P$21,7,FALSE),"")&lt;&gt;""),"Data is Missing.",""))</f>
        <v/>
      </c>
      <c r="S318" s="194" t="str">
        <f>IF(B318="","",IF(AND(Input!P317="",IFERROR(VLOOKUP(K318,UIR!$A$2:$P$21,8,FALSE),"")&lt;&gt;""),"Data is Missing.",""))</f>
        <v/>
      </c>
      <c r="T318" s="194" t="str">
        <f>IF(B318="","",IF(AND(Input!Q317="",IFERROR(VLOOKUP(K318,UIR!$A$2:$P$21,9,FALSE),"")&lt;&gt;""),"Data is Missing.",""))</f>
        <v/>
      </c>
      <c r="U318" s="194"/>
      <c r="V318" s="194" t="str">
        <f>IF(B318="","",IF(AND(Input!S317="",IFERROR(VLOOKUP(K318,UIR!$A$2:$P$21,11,FALSE),"")&lt;&gt;""),"Data is Missing.",""))</f>
        <v/>
      </c>
      <c r="W318" s="194" t="str">
        <f>IF(B318="","",IF(AND(Input!T317="",IFERROR(VLOOKUP(K318,UIR!$A$2:$P$21,12,FALSE),"")&lt;&gt;""),"Data is Missing.",""))</f>
        <v/>
      </c>
      <c r="X318" s="194" t="str">
        <f>IF(B318="","",IF(AND(Input!V317="",IFERROR(VLOOKUP(K318,UIR!$A$2:$P$21,13,FALSE),"")&lt;&gt;""),"Data is Missing.",""))</f>
        <v/>
      </c>
      <c r="Y318" s="194" t="str">
        <f>IF(B318="","",IF(AND(Input!W317="",IFERROR(VLOOKUP(K318,UIR!$A$2:$P$21,14,FALSE),"")&lt;&gt;""),"Data is Missing.",""))</f>
        <v/>
      </c>
      <c r="Z318" s="194" t="str">
        <f>IF(B318="","",IF(AND(Input!X317="",IFERROR(VLOOKUP(K318,UIR!$A$2:$P$21,15,FALSE),"")&lt;&gt;""),"Data is Missing.",""))</f>
        <v/>
      </c>
      <c r="AA318" s="195" t="str">
        <f>IF(B318="","",IF(AND(Input!Y317="",IFERROR(VLOOKUP(K318,UIR!$A$2:$P$21,16,FALSE),"")&lt;&gt;""),"Data is Missing.",""))</f>
        <v/>
      </c>
      <c r="AC318" s="202" t="str">
        <f>IF(ISERROR(IF(Input!D317="","",IF(ISERROR(VLOOKUP(Input!D317,'Measure List'!$A$2:$A$30000,1,0)),"Invalid RefNo",""))),"",IF(Input!D317="","",IF(ISERROR(VLOOKUP(Input!D317,'Measure List'!$A$2:$A$30000,1,0)),"Invalid RefNo","")))</f>
        <v/>
      </c>
      <c r="AD318" s="156"/>
      <c r="AE318" s="156"/>
      <c r="AF318" s="156"/>
      <c r="AG318" s="156"/>
      <c r="AH318" s="156"/>
      <c r="AI318" s="156"/>
      <c r="AJ318" s="156"/>
      <c r="AK318" s="156"/>
      <c r="AL318" s="203" t="str">
        <f>IF(COUNTIF(Dropdowns!$K$2:$K$7,Input!S317)&gt;0,"",IF(Input!S317="","","Invalid Type"))</f>
        <v/>
      </c>
      <c r="AN318" s="204" t="str">
        <f>IF(Input!C317="","",IF(ISNUMBER(VALUE(Input!C317)),"","Needs to be a number."))</f>
        <v/>
      </c>
      <c r="AO318" s="205" t="str">
        <f>IF(Input!E317="","",IF(ISNUMBER(VALUE(Input!E317)),"","Needs to be a number."))</f>
        <v/>
      </c>
      <c r="AP318" s="205" t="str">
        <f>IF(Input!N317="","",IF(ISNUMBER(VALUE(Input!N317)),"","Needs to be a number."))</f>
        <v/>
      </c>
      <c r="AQ318" s="205" t="str">
        <f>IF(Input!O317="","",IF(ISNUMBER(VALUE(Input!O317)),"","Needs to be a number."))</f>
        <v/>
      </c>
      <c r="AR318" s="205" t="str">
        <f>IF(Input!V317="","",IF(ISNUMBER(VALUE(Input!V317)),"","Needs to be a number."))</f>
        <v/>
      </c>
      <c r="AS318" s="205" t="str">
        <f>IF(Input!W317="","",IF(ISNUMBER(VALUE(Input!W317)),"","Needs to be a number."))</f>
        <v/>
      </c>
      <c r="AT318" s="205" t="str">
        <f>IF(Input!X317="","",IF(ISNUMBER(VALUE(Input!X317)),"","Needs to be a number."))</f>
        <v/>
      </c>
      <c r="AU318" s="206" t="str">
        <f>IF(Input!Y317="","",IF(ISNUMBER(VALUE(Input!Y317)),"","Needs to be a number."))</f>
        <v/>
      </c>
      <c r="AV318" s="207"/>
      <c r="AW318" s="259" t="str">
        <f>IF(OR(VALUE(Input!C317)&lt;0,VALUE(Input!C317)&gt;100), "Invalid EEI %","")</f>
        <v/>
      </c>
      <c r="AX318" s="207"/>
      <c r="AY318" s="278" t="str">
        <f>IF(Input!E317="","",IF(VALUE(Input!E317)=0,"Do not enter 0.",""))</f>
        <v/>
      </c>
    </row>
    <row r="319" spans="2:51" x14ac:dyDescent="0.3">
      <c r="B319" s="188" t="str">
        <f>Input!A318</f>
        <v/>
      </c>
      <c r="C319" s="189" t="str">
        <f>IF(ISERROR(IF(AND(Input!$A318="",SUMPRODUCT(--(LEN(Input!$A319:'Input'!$A$1006)&gt;0))&lt;&gt;0),"Row is skipped.",IF(AND(Input!$A318="",Input!$A319=""),"", IF(Input!B318="","Data is missing.","")))),"",IF(AND(Input!$A318="",SUMPRODUCT(--(LEN(Input!$A319:'Input'!$A$1006)&gt;0))&lt;&gt;0),"Row is skipped.",IF(AND(Input!$A318="",Input!$A319=""),"", IF(Input!B318="","Data is missing.",""))))</f>
        <v/>
      </c>
      <c r="D319" s="189" t="str">
        <f>IF(ISERROR(IF(AND(Input!$A318="",SUMPRODUCT(--(LEN(Input!$A319:'Input'!$A$1006)&gt;0))&lt;&gt;0),"Row is skipped.",IF(AND(Input!$A318="",Input!$A319=""),"", IF(Input!C318="","Data is missing.","")))),"",IF(AND(Input!$A318="",SUMPRODUCT(--(LEN(Input!$A319:'Input'!$A$1006)&gt;0))&lt;&gt;0),"Row is skipped.",IF(AND(Input!$A318="",Input!$A319=""),"", IF(Input!C318="","Data is missing.",""))))</f>
        <v/>
      </c>
      <c r="E319" s="189" t="str">
        <f>IF(ISERROR(IF(AND(Input!$A318="",SUMPRODUCT(--(LEN(Input!$A319:'Input'!$A$1006)&gt;0))&lt;&gt;0),"Row is skipped.",IF(AND(Input!$A318="",Input!$A319=""),"", IF(Input!D318="","Data is missing.","")))),"",IF(AND(Input!$A318="",SUMPRODUCT(--(LEN(Input!$A319:'Input'!$A$1006)&gt;0))&lt;&gt;0),"Row is skipped.",IF(AND(Input!$A318="",Input!$A319=""),"", IF(Input!D318="","Data is missing.",""))))</f>
        <v/>
      </c>
      <c r="F319" s="189" t="str">
        <f>IF(ISERROR(IF(AND(Input!$A318="",SUMPRODUCT(--(LEN(Input!$A319:'Input'!$A$1006)&gt;0))&lt;&gt;0),"Row is skipped.",IF(AND(Input!$A318="",Input!$A319=""),"", IF(Input!E318="","Data is missing.","")))),"",IF(AND(Input!$A318="",SUMPRODUCT(--(LEN(Input!$A319:'Input'!$A$1006)&gt;0))&lt;&gt;0),"Row is skipped.",IF(AND(Input!$A318="",Input!$A319=""),"", IF(Input!E318="","Data is missing.",""))))</f>
        <v/>
      </c>
      <c r="G319" s="189" t="str">
        <f>IF(ISERROR(IF(AND(Input!$A318="",SUMPRODUCT(--(LEN(Input!$A319:'Input'!$A$1006)&gt;0))&lt;&gt;0),"Row is skipped.",IF(AND(Input!$A318="",Input!$A319=""),"", IF(Input!F318="","Data is missing.","")))),"",IF(AND(Input!$A318="",SUMPRODUCT(--(LEN(Input!$A319:'Input'!$A$1006)&gt;0))&lt;&gt;0),"Row is skipped.",IF(AND(Input!$A318="",Input!$A319=""),"", IF(Input!F318="","Data is missing.",""))))</f>
        <v/>
      </c>
      <c r="H319" s="190" t="str">
        <f>IF(ISERROR(IF(AND(Input!$A318="",SUMPRODUCT(--(LEN(Input!$A319:'Input'!$A$1006)&gt;0))&lt;&gt;0),"Row is skipped.",IF(AND(Input!$A318="",Input!$A319=""),"", IF(Input!G318="","Data is missing.","")))),"",IF(AND(Input!$A318="",SUMPRODUCT(--(LEN(Input!$A319:'Input'!$A$1006)&gt;0))&lt;&gt;0),"Row is skipped.",IF(AND(Input!$A318="",Input!$A319=""),"", IF(Input!G318="","Data is missing.",""))))</f>
        <v/>
      </c>
      <c r="I319" s="156"/>
      <c r="J319" s="191" t="str">
        <f>IFERROR(VLOOKUP(VLOOKUP(Input!$D318,'Measure List'!$A:$AN,40,FALSE),UIR!$A$1:$Q$27,17,FALSE),"")</f>
        <v/>
      </c>
      <c r="K319" s="192" t="str">
        <f>IFERROR(VLOOKUP(Input!$D318,'Measure List'!$A:$AN,40,FALSE),"")</f>
        <v/>
      </c>
      <c r="L319" s="156"/>
      <c r="M319" s="193" t="str">
        <f>IF(B319="","",IF(AND(Input!H318="",IFERROR(VLOOKUP(K319,UIR!$A$2:$P$21,2,FALSE),"")&lt;&gt;""),"Data is Missing.",""))</f>
        <v/>
      </c>
      <c r="N319" s="194" t="str">
        <f>IF(B319="","",IF(AND(Input!I318="",IFERROR(VLOOKUP(K319,UIR!$A$2:$P$21,3,FALSE),"")&lt;&gt;""),"Data is Missing.",""))</f>
        <v/>
      </c>
      <c r="O319" s="194" t="str">
        <f>IF(B319="","",IF(AND(Input!J318="",IFERROR(VLOOKUP(K319,UIR!$A$2:$P$21,4,FALSE),"")&lt;&gt;""),"Data is Missing.",""))</f>
        <v/>
      </c>
      <c r="P319" s="194" t="str">
        <f>IF(B319="","",IF(AND(Input!K318="",IFERROR(VLOOKUP(K319,UIR!$A$2:$P$21,5,FALSE),"")&lt;&gt;""),"Data is Missing.",""))</f>
        <v/>
      </c>
      <c r="Q319" s="194" t="str">
        <f>IF(B319="","",IF(AND(Input!L318="",IFERROR(VLOOKUP(K319,UIR!$A$2:$P$21,6,FALSE),"")&lt;&gt;""),"Data is Missing.",""))</f>
        <v/>
      </c>
      <c r="R319" s="194" t="str">
        <f>IF(B319="","",IF(AND(Input!M318="",IFERROR(VLOOKUP(K319,UIR!$A$2:$P$21,7,FALSE),"")&lt;&gt;""),"Data is Missing.",""))</f>
        <v/>
      </c>
      <c r="S319" s="194" t="str">
        <f>IF(B319="","",IF(AND(Input!P318="",IFERROR(VLOOKUP(K319,UIR!$A$2:$P$21,8,FALSE),"")&lt;&gt;""),"Data is Missing.",""))</f>
        <v/>
      </c>
      <c r="T319" s="194" t="str">
        <f>IF(B319="","",IF(AND(Input!Q318="",IFERROR(VLOOKUP(K319,UIR!$A$2:$P$21,9,FALSE),"")&lt;&gt;""),"Data is Missing.",""))</f>
        <v/>
      </c>
      <c r="U319" s="194"/>
      <c r="V319" s="194" t="str">
        <f>IF(B319="","",IF(AND(Input!S318="",IFERROR(VLOOKUP(K319,UIR!$A$2:$P$21,11,FALSE),"")&lt;&gt;""),"Data is Missing.",""))</f>
        <v/>
      </c>
      <c r="W319" s="194" t="str">
        <f>IF(B319="","",IF(AND(Input!T318="",IFERROR(VLOOKUP(K319,UIR!$A$2:$P$21,12,FALSE),"")&lt;&gt;""),"Data is Missing.",""))</f>
        <v/>
      </c>
      <c r="X319" s="194" t="str">
        <f>IF(B319="","",IF(AND(Input!V318="",IFERROR(VLOOKUP(K319,UIR!$A$2:$P$21,13,FALSE),"")&lt;&gt;""),"Data is Missing.",""))</f>
        <v/>
      </c>
      <c r="Y319" s="194" t="str">
        <f>IF(B319="","",IF(AND(Input!W318="",IFERROR(VLOOKUP(K319,UIR!$A$2:$P$21,14,FALSE),"")&lt;&gt;""),"Data is Missing.",""))</f>
        <v/>
      </c>
      <c r="Z319" s="194" t="str">
        <f>IF(B319="","",IF(AND(Input!X318="",IFERROR(VLOOKUP(K319,UIR!$A$2:$P$21,15,FALSE),"")&lt;&gt;""),"Data is Missing.",""))</f>
        <v/>
      </c>
      <c r="AA319" s="195" t="str">
        <f>IF(B319="","",IF(AND(Input!Y318="",IFERROR(VLOOKUP(K319,UIR!$A$2:$P$21,16,FALSE),"")&lt;&gt;""),"Data is Missing.",""))</f>
        <v/>
      </c>
      <c r="AC319" s="202" t="str">
        <f>IF(ISERROR(IF(Input!D318="","",IF(ISERROR(VLOOKUP(Input!D318,'Measure List'!$A$2:$A$30000,1,0)),"Invalid RefNo",""))),"",IF(Input!D318="","",IF(ISERROR(VLOOKUP(Input!D318,'Measure List'!$A$2:$A$30000,1,0)),"Invalid RefNo","")))</f>
        <v/>
      </c>
      <c r="AD319" s="156"/>
      <c r="AE319" s="156"/>
      <c r="AF319" s="156"/>
      <c r="AG319" s="156"/>
      <c r="AH319" s="156"/>
      <c r="AI319" s="156"/>
      <c r="AJ319" s="156"/>
      <c r="AK319" s="156"/>
      <c r="AL319" s="203" t="str">
        <f>IF(COUNTIF(Dropdowns!$K$2:$K$7,Input!S318)&gt;0,"",IF(Input!S318="","","Invalid Type"))</f>
        <v/>
      </c>
      <c r="AN319" s="204" t="str">
        <f>IF(Input!C318="","",IF(ISNUMBER(VALUE(Input!C318)),"","Needs to be a number."))</f>
        <v/>
      </c>
      <c r="AO319" s="205" t="str">
        <f>IF(Input!E318="","",IF(ISNUMBER(VALUE(Input!E318)),"","Needs to be a number."))</f>
        <v/>
      </c>
      <c r="AP319" s="205" t="str">
        <f>IF(Input!N318="","",IF(ISNUMBER(VALUE(Input!N318)),"","Needs to be a number."))</f>
        <v/>
      </c>
      <c r="AQ319" s="205" t="str">
        <f>IF(Input!O318="","",IF(ISNUMBER(VALUE(Input!O318)),"","Needs to be a number."))</f>
        <v/>
      </c>
      <c r="AR319" s="205" t="str">
        <f>IF(Input!V318="","",IF(ISNUMBER(VALUE(Input!V318)),"","Needs to be a number."))</f>
        <v/>
      </c>
      <c r="AS319" s="205" t="str">
        <f>IF(Input!W318="","",IF(ISNUMBER(VALUE(Input!W318)),"","Needs to be a number."))</f>
        <v/>
      </c>
      <c r="AT319" s="205" t="str">
        <f>IF(Input!X318="","",IF(ISNUMBER(VALUE(Input!X318)),"","Needs to be a number."))</f>
        <v/>
      </c>
      <c r="AU319" s="206" t="str">
        <f>IF(Input!Y318="","",IF(ISNUMBER(VALUE(Input!Y318)),"","Needs to be a number."))</f>
        <v/>
      </c>
      <c r="AV319" s="207"/>
      <c r="AW319" s="259" t="str">
        <f>IF(OR(VALUE(Input!C318)&lt;0,VALUE(Input!C318)&gt;100), "Invalid EEI %","")</f>
        <v/>
      </c>
      <c r="AX319" s="207"/>
      <c r="AY319" s="278" t="str">
        <f>IF(Input!E318="","",IF(VALUE(Input!E318)=0,"Do not enter 0.",""))</f>
        <v/>
      </c>
    </row>
    <row r="320" spans="2:51" x14ac:dyDescent="0.3">
      <c r="B320" s="188" t="str">
        <f>Input!A319</f>
        <v/>
      </c>
      <c r="C320" s="189" t="str">
        <f>IF(ISERROR(IF(AND(Input!$A319="",SUMPRODUCT(--(LEN(Input!$A320:'Input'!$A$1006)&gt;0))&lt;&gt;0),"Row is skipped.",IF(AND(Input!$A319="",Input!$A320=""),"", IF(Input!B319="","Data is missing.","")))),"",IF(AND(Input!$A319="",SUMPRODUCT(--(LEN(Input!$A320:'Input'!$A$1006)&gt;0))&lt;&gt;0),"Row is skipped.",IF(AND(Input!$A319="",Input!$A320=""),"", IF(Input!B319="","Data is missing.",""))))</f>
        <v/>
      </c>
      <c r="D320" s="189" t="str">
        <f>IF(ISERROR(IF(AND(Input!$A319="",SUMPRODUCT(--(LEN(Input!$A320:'Input'!$A$1006)&gt;0))&lt;&gt;0),"Row is skipped.",IF(AND(Input!$A319="",Input!$A320=""),"", IF(Input!C319="","Data is missing.","")))),"",IF(AND(Input!$A319="",SUMPRODUCT(--(LEN(Input!$A320:'Input'!$A$1006)&gt;0))&lt;&gt;0),"Row is skipped.",IF(AND(Input!$A319="",Input!$A320=""),"", IF(Input!C319="","Data is missing.",""))))</f>
        <v/>
      </c>
      <c r="E320" s="189" t="str">
        <f>IF(ISERROR(IF(AND(Input!$A319="",SUMPRODUCT(--(LEN(Input!$A320:'Input'!$A$1006)&gt;0))&lt;&gt;0),"Row is skipped.",IF(AND(Input!$A319="",Input!$A320=""),"", IF(Input!D319="","Data is missing.","")))),"",IF(AND(Input!$A319="",SUMPRODUCT(--(LEN(Input!$A320:'Input'!$A$1006)&gt;0))&lt;&gt;0),"Row is skipped.",IF(AND(Input!$A319="",Input!$A320=""),"", IF(Input!D319="","Data is missing.",""))))</f>
        <v/>
      </c>
      <c r="F320" s="189" t="str">
        <f>IF(ISERROR(IF(AND(Input!$A319="",SUMPRODUCT(--(LEN(Input!$A320:'Input'!$A$1006)&gt;0))&lt;&gt;0),"Row is skipped.",IF(AND(Input!$A319="",Input!$A320=""),"", IF(Input!E319="","Data is missing.","")))),"",IF(AND(Input!$A319="",SUMPRODUCT(--(LEN(Input!$A320:'Input'!$A$1006)&gt;0))&lt;&gt;0),"Row is skipped.",IF(AND(Input!$A319="",Input!$A320=""),"", IF(Input!E319="","Data is missing.",""))))</f>
        <v/>
      </c>
      <c r="G320" s="189" t="str">
        <f>IF(ISERROR(IF(AND(Input!$A319="",SUMPRODUCT(--(LEN(Input!$A320:'Input'!$A$1006)&gt;0))&lt;&gt;0),"Row is skipped.",IF(AND(Input!$A319="",Input!$A320=""),"", IF(Input!F319="","Data is missing.","")))),"",IF(AND(Input!$A319="",SUMPRODUCT(--(LEN(Input!$A320:'Input'!$A$1006)&gt;0))&lt;&gt;0),"Row is skipped.",IF(AND(Input!$A319="",Input!$A320=""),"", IF(Input!F319="","Data is missing.",""))))</f>
        <v/>
      </c>
      <c r="H320" s="190" t="str">
        <f>IF(ISERROR(IF(AND(Input!$A319="",SUMPRODUCT(--(LEN(Input!$A320:'Input'!$A$1006)&gt;0))&lt;&gt;0),"Row is skipped.",IF(AND(Input!$A319="",Input!$A320=""),"", IF(Input!G319="","Data is missing.","")))),"",IF(AND(Input!$A319="",SUMPRODUCT(--(LEN(Input!$A320:'Input'!$A$1006)&gt;0))&lt;&gt;0),"Row is skipped.",IF(AND(Input!$A319="",Input!$A320=""),"", IF(Input!G319="","Data is missing.",""))))</f>
        <v/>
      </c>
      <c r="I320" s="156"/>
      <c r="J320" s="191" t="str">
        <f>IFERROR(VLOOKUP(VLOOKUP(Input!$D319,'Measure List'!$A:$AN,40,FALSE),UIR!$A$1:$Q$27,17,FALSE),"")</f>
        <v/>
      </c>
      <c r="K320" s="192" t="str">
        <f>IFERROR(VLOOKUP(Input!$D319,'Measure List'!$A:$AN,40,FALSE),"")</f>
        <v/>
      </c>
      <c r="L320" s="156"/>
      <c r="M320" s="193" t="str">
        <f>IF(B320="","",IF(AND(Input!H319="",IFERROR(VLOOKUP(K320,UIR!$A$2:$P$21,2,FALSE),"")&lt;&gt;""),"Data is Missing.",""))</f>
        <v/>
      </c>
      <c r="N320" s="194" t="str">
        <f>IF(B320="","",IF(AND(Input!I319="",IFERROR(VLOOKUP(K320,UIR!$A$2:$P$21,3,FALSE),"")&lt;&gt;""),"Data is Missing.",""))</f>
        <v/>
      </c>
      <c r="O320" s="194" t="str">
        <f>IF(B320="","",IF(AND(Input!J319="",IFERROR(VLOOKUP(K320,UIR!$A$2:$P$21,4,FALSE),"")&lt;&gt;""),"Data is Missing.",""))</f>
        <v/>
      </c>
      <c r="P320" s="194" t="str">
        <f>IF(B320="","",IF(AND(Input!K319="",IFERROR(VLOOKUP(K320,UIR!$A$2:$P$21,5,FALSE),"")&lt;&gt;""),"Data is Missing.",""))</f>
        <v/>
      </c>
      <c r="Q320" s="194" t="str">
        <f>IF(B320="","",IF(AND(Input!L319="",IFERROR(VLOOKUP(K320,UIR!$A$2:$P$21,6,FALSE),"")&lt;&gt;""),"Data is Missing.",""))</f>
        <v/>
      </c>
      <c r="R320" s="194" t="str">
        <f>IF(B320="","",IF(AND(Input!M319="",IFERROR(VLOOKUP(K320,UIR!$A$2:$P$21,7,FALSE),"")&lt;&gt;""),"Data is Missing.",""))</f>
        <v/>
      </c>
      <c r="S320" s="194" t="str">
        <f>IF(B320="","",IF(AND(Input!P319="",IFERROR(VLOOKUP(K320,UIR!$A$2:$P$21,8,FALSE),"")&lt;&gt;""),"Data is Missing.",""))</f>
        <v/>
      </c>
      <c r="T320" s="194" t="str">
        <f>IF(B320="","",IF(AND(Input!Q319="",IFERROR(VLOOKUP(K320,UIR!$A$2:$P$21,9,FALSE),"")&lt;&gt;""),"Data is Missing.",""))</f>
        <v/>
      </c>
      <c r="U320" s="194"/>
      <c r="V320" s="194" t="str">
        <f>IF(B320="","",IF(AND(Input!S319="",IFERROR(VLOOKUP(K320,UIR!$A$2:$P$21,11,FALSE),"")&lt;&gt;""),"Data is Missing.",""))</f>
        <v/>
      </c>
      <c r="W320" s="194" t="str">
        <f>IF(B320="","",IF(AND(Input!T319="",IFERROR(VLOOKUP(K320,UIR!$A$2:$P$21,12,FALSE),"")&lt;&gt;""),"Data is Missing.",""))</f>
        <v/>
      </c>
      <c r="X320" s="194" t="str">
        <f>IF(B320="","",IF(AND(Input!V319="",IFERROR(VLOOKUP(K320,UIR!$A$2:$P$21,13,FALSE),"")&lt;&gt;""),"Data is Missing.",""))</f>
        <v/>
      </c>
      <c r="Y320" s="194" t="str">
        <f>IF(B320="","",IF(AND(Input!W319="",IFERROR(VLOOKUP(K320,UIR!$A$2:$P$21,14,FALSE),"")&lt;&gt;""),"Data is Missing.",""))</f>
        <v/>
      </c>
      <c r="Z320" s="194" t="str">
        <f>IF(B320="","",IF(AND(Input!X319="",IFERROR(VLOOKUP(K320,UIR!$A$2:$P$21,15,FALSE),"")&lt;&gt;""),"Data is Missing.",""))</f>
        <v/>
      </c>
      <c r="AA320" s="195" t="str">
        <f>IF(B320="","",IF(AND(Input!Y319="",IFERROR(VLOOKUP(K320,UIR!$A$2:$P$21,16,FALSE),"")&lt;&gt;""),"Data is Missing.",""))</f>
        <v/>
      </c>
      <c r="AC320" s="202" t="str">
        <f>IF(ISERROR(IF(Input!D319="","",IF(ISERROR(VLOOKUP(Input!D319,'Measure List'!$A$2:$A$30000,1,0)),"Invalid RefNo",""))),"",IF(Input!D319="","",IF(ISERROR(VLOOKUP(Input!D319,'Measure List'!$A$2:$A$30000,1,0)),"Invalid RefNo","")))</f>
        <v/>
      </c>
      <c r="AD320" s="156"/>
      <c r="AE320" s="156"/>
      <c r="AF320" s="156"/>
      <c r="AG320" s="156"/>
      <c r="AH320" s="156"/>
      <c r="AI320" s="156"/>
      <c r="AJ320" s="156"/>
      <c r="AK320" s="156"/>
      <c r="AL320" s="203" t="str">
        <f>IF(COUNTIF(Dropdowns!$K$2:$K$7,Input!S319)&gt;0,"",IF(Input!S319="","","Invalid Type"))</f>
        <v/>
      </c>
      <c r="AN320" s="204" t="str">
        <f>IF(Input!C319="","",IF(ISNUMBER(VALUE(Input!C319)),"","Needs to be a number."))</f>
        <v/>
      </c>
      <c r="AO320" s="205" t="str">
        <f>IF(Input!E319="","",IF(ISNUMBER(VALUE(Input!E319)),"","Needs to be a number."))</f>
        <v/>
      </c>
      <c r="AP320" s="205" t="str">
        <f>IF(Input!N319="","",IF(ISNUMBER(VALUE(Input!N319)),"","Needs to be a number."))</f>
        <v/>
      </c>
      <c r="AQ320" s="205" t="str">
        <f>IF(Input!O319="","",IF(ISNUMBER(VALUE(Input!O319)),"","Needs to be a number."))</f>
        <v/>
      </c>
      <c r="AR320" s="205" t="str">
        <f>IF(Input!V319="","",IF(ISNUMBER(VALUE(Input!V319)),"","Needs to be a number."))</f>
        <v/>
      </c>
      <c r="AS320" s="205" t="str">
        <f>IF(Input!W319="","",IF(ISNUMBER(VALUE(Input!W319)),"","Needs to be a number."))</f>
        <v/>
      </c>
      <c r="AT320" s="205" t="str">
        <f>IF(Input!X319="","",IF(ISNUMBER(VALUE(Input!X319)),"","Needs to be a number."))</f>
        <v/>
      </c>
      <c r="AU320" s="206" t="str">
        <f>IF(Input!Y319="","",IF(ISNUMBER(VALUE(Input!Y319)),"","Needs to be a number."))</f>
        <v/>
      </c>
      <c r="AV320" s="207"/>
      <c r="AW320" s="259" t="str">
        <f>IF(OR(VALUE(Input!C319)&lt;0,VALUE(Input!C319)&gt;100), "Invalid EEI %","")</f>
        <v/>
      </c>
      <c r="AX320" s="207"/>
      <c r="AY320" s="278" t="str">
        <f>IF(Input!E319="","",IF(VALUE(Input!E319)=0,"Do not enter 0.",""))</f>
        <v/>
      </c>
    </row>
    <row r="321" spans="2:51" x14ac:dyDescent="0.3">
      <c r="B321" s="188" t="str">
        <f>Input!A320</f>
        <v/>
      </c>
      <c r="C321" s="189" t="str">
        <f>IF(ISERROR(IF(AND(Input!$A320="",SUMPRODUCT(--(LEN(Input!$A321:'Input'!$A$1006)&gt;0))&lt;&gt;0),"Row is skipped.",IF(AND(Input!$A320="",Input!$A321=""),"", IF(Input!B320="","Data is missing.","")))),"",IF(AND(Input!$A320="",SUMPRODUCT(--(LEN(Input!$A321:'Input'!$A$1006)&gt;0))&lt;&gt;0),"Row is skipped.",IF(AND(Input!$A320="",Input!$A321=""),"", IF(Input!B320="","Data is missing.",""))))</f>
        <v/>
      </c>
      <c r="D321" s="189" t="str">
        <f>IF(ISERROR(IF(AND(Input!$A320="",SUMPRODUCT(--(LEN(Input!$A321:'Input'!$A$1006)&gt;0))&lt;&gt;0),"Row is skipped.",IF(AND(Input!$A320="",Input!$A321=""),"", IF(Input!C320="","Data is missing.","")))),"",IF(AND(Input!$A320="",SUMPRODUCT(--(LEN(Input!$A321:'Input'!$A$1006)&gt;0))&lt;&gt;0),"Row is skipped.",IF(AND(Input!$A320="",Input!$A321=""),"", IF(Input!C320="","Data is missing.",""))))</f>
        <v/>
      </c>
      <c r="E321" s="189" t="str">
        <f>IF(ISERROR(IF(AND(Input!$A320="",SUMPRODUCT(--(LEN(Input!$A321:'Input'!$A$1006)&gt;0))&lt;&gt;0),"Row is skipped.",IF(AND(Input!$A320="",Input!$A321=""),"", IF(Input!D320="","Data is missing.","")))),"",IF(AND(Input!$A320="",SUMPRODUCT(--(LEN(Input!$A321:'Input'!$A$1006)&gt;0))&lt;&gt;0),"Row is skipped.",IF(AND(Input!$A320="",Input!$A321=""),"", IF(Input!D320="","Data is missing.",""))))</f>
        <v/>
      </c>
      <c r="F321" s="189" t="str">
        <f>IF(ISERROR(IF(AND(Input!$A320="",SUMPRODUCT(--(LEN(Input!$A321:'Input'!$A$1006)&gt;0))&lt;&gt;0),"Row is skipped.",IF(AND(Input!$A320="",Input!$A321=""),"", IF(Input!E320="","Data is missing.","")))),"",IF(AND(Input!$A320="",SUMPRODUCT(--(LEN(Input!$A321:'Input'!$A$1006)&gt;0))&lt;&gt;0),"Row is skipped.",IF(AND(Input!$A320="",Input!$A321=""),"", IF(Input!E320="","Data is missing.",""))))</f>
        <v/>
      </c>
      <c r="G321" s="189" t="str">
        <f>IF(ISERROR(IF(AND(Input!$A320="",SUMPRODUCT(--(LEN(Input!$A321:'Input'!$A$1006)&gt;0))&lt;&gt;0),"Row is skipped.",IF(AND(Input!$A320="",Input!$A321=""),"", IF(Input!F320="","Data is missing.","")))),"",IF(AND(Input!$A320="",SUMPRODUCT(--(LEN(Input!$A321:'Input'!$A$1006)&gt;0))&lt;&gt;0),"Row is skipped.",IF(AND(Input!$A320="",Input!$A321=""),"", IF(Input!F320="","Data is missing.",""))))</f>
        <v/>
      </c>
      <c r="H321" s="190" t="str">
        <f>IF(ISERROR(IF(AND(Input!$A320="",SUMPRODUCT(--(LEN(Input!$A321:'Input'!$A$1006)&gt;0))&lt;&gt;0),"Row is skipped.",IF(AND(Input!$A320="",Input!$A321=""),"", IF(Input!G320="","Data is missing.","")))),"",IF(AND(Input!$A320="",SUMPRODUCT(--(LEN(Input!$A321:'Input'!$A$1006)&gt;0))&lt;&gt;0),"Row is skipped.",IF(AND(Input!$A320="",Input!$A321=""),"", IF(Input!G320="","Data is missing.",""))))</f>
        <v/>
      </c>
      <c r="I321" s="156"/>
      <c r="J321" s="191" t="str">
        <f>IFERROR(VLOOKUP(VLOOKUP(Input!$D320,'Measure List'!$A:$AN,40,FALSE),UIR!$A$1:$Q$27,17,FALSE),"")</f>
        <v/>
      </c>
      <c r="K321" s="192" t="str">
        <f>IFERROR(VLOOKUP(Input!$D320,'Measure List'!$A:$AN,40,FALSE),"")</f>
        <v/>
      </c>
      <c r="L321" s="156"/>
      <c r="M321" s="193" t="str">
        <f>IF(B321="","",IF(AND(Input!H320="",IFERROR(VLOOKUP(K321,UIR!$A$2:$P$21,2,FALSE),"")&lt;&gt;""),"Data is Missing.",""))</f>
        <v/>
      </c>
      <c r="N321" s="194" t="str">
        <f>IF(B321="","",IF(AND(Input!I320="",IFERROR(VLOOKUP(K321,UIR!$A$2:$P$21,3,FALSE),"")&lt;&gt;""),"Data is Missing.",""))</f>
        <v/>
      </c>
      <c r="O321" s="194" t="str">
        <f>IF(B321="","",IF(AND(Input!J320="",IFERROR(VLOOKUP(K321,UIR!$A$2:$P$21,4,FALSE),"")&lt;&gt;""),"Data is Missing.",""))</f>
        <v/>
      </c>
      <c r="P321" s="194" t="str">
        <f>IF(B321="","",IF(AND(Input!K320="",IFERROR(VLOOKUP(K321,UIR!$A$2:$P$21,5,FALSE),"")&lt;&gt;""),"Data is Missing.",""))</f>
        <v/>
      </c>
      <c r="Q321" s="194" t="str">
        <f>IF(B321="","",IF(AND(Input!L320="",IFERROR(VLOOKUP(K321,UIR!$A$2:$P$21,6,FALSE),"")&lt;&gt;""),"Data is Missing.",""))</f>
        <v/>
      </c>
      <c r="R321" s="194" t="str">
        <f>IF(B321="","",IF(AND(Input!M320="",IFERROR(VLOOKUP(K321,UIR!$A$2:$P$21,7,FALSE),"")&lt;&gt;""),"Data is Missing.",""))</f>
        <v/>
      </c>
      <c r="S321" s="194" t="str">
        <f>IF(B321="","",IF(AND(Input!P320="",IFERROR(VLOOKUP(K321,UIR!$A$2:$P$21,8,FALSE),"")&lt;&gt;""),"Data is Missing.",""))</f>
        <v/>
      </c>
      <c r="T321" s="194" t="str">
        <f>IF(B321="","",IF(AND(Input!Q320="",IFERROR(VLOOKUP(K321,UIR!$A$2:$P$21,9,FALSE),"")&lt;&gt;""),"Data is Missing.",""))</f>
        <v/>
      </c>
      <c r="U321" s="194"/>
      <c r="V321" s="194" t="str">
        <f>IF(B321="","",IF(AND(Input!S320="",IFERROR(VLOOKUP(K321,UIR!$A$2:$P$21,11,FALSE),"")&lt;&gt;""),"Data is Missing.",""))</f>
        <v/>
      </c>
      <c r="W321" s="194" t="str">
        <f>IF(B321="","",IF(AND(Input!T320="",IFERROR(VLOOKUP(K321,UIR!$A$2:$P$21,12,FALSE),"")&lt;&gt;""),"Data is Missing.",""))</f>
        <v/>
      </c>
      <c r="X321" s="194" t="str">
        <f>IF(B321="","",IF(AND(Input!V320="",IFERROR(VLOOKUP(K321,UIR!$A$2:$P$21,13,FALSE),"")&lt;&gt;""),"Data is Missing.",""))</f>
        <v/>
      </c>
      <c r="Y321" s="194" t="str">
        <f>IF(B321="","",IF(AND(Input!W320="",IFERROR(VLOOKUP(K321,UIR!$A$2:$P$21,14,FALSE),"")&lt;&gt;""),"Data is Missing.",""))</f>
        <v/>
      </c>
      <c r="Z321" s="194" t="str">
        <f>IF(B321="","",IF(AND(Input!X320="",IFERROR(VLOOKUP(K321,UIR!$A$2:$P$21,15,FALSE),"")&lt;&gt;""),"Data is Missing.",""))</f>
        <v/>
      </c>
      <c r="AA321" s="195" t="str">
        <f>IF(B321="","",IF(AND(Input!Y320="",IFERROR(VLOOKUP(K321,UIR!$A$2:$P$21,16,FALSE),"")&lt;&gt;""),"Data is Missing.",""))</f>
        <v/>
      </c>
      <c r="AC321" s="202" t="str">
        <f>IF(ISERROR(IF(Input!D320="","",IF(ISERROR(VLOOKUP(Input!D320,'Measure List'!$A$2:$A$30000,1,0)),"Invalid RefNo",""))),"",IF(Input!D320="","",IF(ISERROR(VLOOKUP(Input!D320,'Measure List'!$A$2:$A$30000,1,0)),"Invalid RefNo","")))</f>
        <v/>
      </c>
      <c r="AD321" s="156"/>
      <c r="AE321" s="156"/>
      <c r="AF321" s="156"/>
      <c r="AG321" s="156"/>
      <c r="AH321" s="156"/>
      <c r="AI321" s="156"/>
      <c r="AJ321" s="156"/>
      <c r="AK321" s="156"/>
      <c r="AL321" s="203" t="str">
        <f>IF(COUNTIF(Dropdowns!$K$2:$K$7,Input!S320)&gt;0,"",IF(Input!S320="","","Invalid Type"))</f>
        <v/>
      </c>
      <c r="AN321" s="204" t="str">
        <f>IF(Input!C320="","",IF(ISNUMBER(VALUE(Input!C320)),"","Needs to be a number."))</f>
        <v/>
      </c>
      <c r="AO321" s="205" t="str">
        <f>IF(Input!E320="","",IF(ISNUMBER(VALUE(Input!E320)),"","Needs to be a number."))</f>
        <v/>
      </c>
      <c r="AP321" s="205" t="str">
        <f>IF(Input!N320="","",IF(ISNUMBER(VALUE(Input!N320)),"","Needs to be a number."))</f>
        <v/>
      </c>
      <c r="AQ321" s="205" t="str">
        <f>IF(Input!O320="","",IF(ISNUMBER(VALUE(Input!O320)),"","Needs to be a number."))</f>
        <v/>
      </c>
      <c r="AR321" s="205" t="str">
        <f>IF(Input!V320="","",IF(ISNUMBER(VALUE(Input!V320)),"","Needs to be a number."))</f>
        <v/>
      </c>
      <c r="AS321" s="205" t="str">
        <f>IF(Input!W320="","",IF(ISNUMBER(VALUE(Input!W320)),"","Needs to be a number."))</f>
        <v/>
      </c>
      <c r="AT321" s="205" t="str">
        <f>IF(Input!X320="","",IF(ISNUMBER(VALUE(Input!X320)),"","Needs to be a number."))</f>
        <v/>
      </c>
      <c r="AU321" s="206" t="str">
        <f>IF(Input!Y320="","",IF(ISNUMBER(VALUE(Input!Y320)),"","Needs to be a number."))</f>
        <v/>
      </c>
      <c r="AV321" s="207"/>
      <c r="AW321" s="259" t="str">
        <f>IF(OR(VALUE(Input!C320)&lt;0,VALUE(Input!C320)&gt;100), "Invalid EEI %","")</f>
        <v/>
      </c>
      <c r="AX321" s="207"/>
      <c r="AY321" s="278" t="str">
        <f>IF(Input!E320="","",IF(VALUE(Input!E320)=0,"Do not enter 0.",""))</f>
        <v/>
      </c>
    </row>
    <row r="322" spans="2:51" x14ac:dyDescent="0.3">
      <c r="B322" s="188" t="str">
        <f>Input!A321</f>
        <v/>
      </c>
      <c r="C322" s="189" t="str">
        <f>IF(ISERROR(IF(AND(Input!$A321="",SUMPRODUCT(--(LEN(Input!$A322:'Input'!$A$1006)&gt;0))&lt;&gt;0),"Row is skipped.",IF(AND(Input!$A321="",Input!$A322=""),"", IF(Input!B321="","Data is missing.","")))),"",IF(AND(Input!$A321="",SUMPRODUCT(--(LEN(Input!$A322:'Input'!$A$1006)&gt;0))&lt;&gt;0),"Row is skipped.",IF(AND(Input!$A321="",Input!$A322=""),"", IF(Input!B321="","Data is missing.",""))))</f>
        <v/>
      </c>
      <c r="D322" s="189" t="str">
        <f>IF(ISERROR(IF(AND(Input!$A321="",SUMPRODUCT(--(LEN(Input!$A322:'Input'!$A$1006)&gt;0))&lt;&gt;0),"Row is skipped.",IF(AND(Input!$A321="",Input!$A322=""),"", IF(Input!C321="","Data is missing.","")))),"",IF(AND(Input!$A321="",SUMPRODUCT(--(LEN(Input!$A322:'Input'!$A$1006)&gt;0))&lt;&gt;0),"Row is skipped.",IF(AND(Input!$A321="",Input!$A322=""),"", IF(Input!C321="","Data is missing.",""))))</f>
        <v/>
      </c>
      <c r="E322" s="189" t="str">
        <f>IF(ISERROR(IF(AND(Input!$A321="",SUMPRODUCT(--(LEN(Input!$A322:'Input'!$A$1006)&gt;0))&lt;&gt;0),"Row is skipped.",IF(AND(Input!$A321="",Input!$A322=""),"", IF(Input!D321="","Data is missing.","")))),"",IF(AND(Input!$A321="",SUMPRODUCT(--(LEN(Input!$A322:'Input'!$A$1006)&gt;0))&lt;&gt;0),"Row is skipped.",IF(AND(Input!$A321="",Input!$A322=""),"", IF(Input!D321="","Data is missing.",""))))</f>
        <v/>
      </c>
      <c r="F322" s="189" t="str">
        <f>IF(ISERROR(IF(AND(Input!$A321="",SUMPRODUCT(--(LEN(Input!$A322:'Input'!$A$1006)&gt;0))&lt;&gt;0),"Row is skipped.",IF(AND(Input!$A321="",Input!$A322=""),"", IF(Input!E321="","Data is missing.","")))),"",IF(AND(Input!$A321="",SUMPRODUCT(--(LEN(Input!$A322:'Input'!$A$1006)&gt;0))&lt;&gt;0),"Row is skipped.",IF(AND(Input!$A321="",Input!$A322=""),"", IF(Input!E321="","Data is missing.",""))))</f>
        <v/>
      </c>
      <c r="G322" s="189" t="str">
        <f>IF(ISERROR(IF(AND(Input!$A321="",SUMPRODUCT(--(LEN(Input!$A322:'Input'!$A$1006)&gt;0))&lt;&gt;0),"Row is skipped.",IF(AND(Input!$A321="",Input!$A322=""),"", IF(Input!F321="","Data is missing.","")))),"",IF(AND(Input!$A321="",SUMPRODUCT(--(LEN(Input!$A322:'Input'!$A$1006)&gt;0))&lt;&gt;0),"Row is skipped.",IF(AND(Input!$A321="",Input!$A322=""),"", IF(Input!F321="","Data is missing.",""))))</f>
        <v/>
      </c>
      <c r="H322" s="190" t="str">
        <f>IF(ISERROR(IF(AND(Input!$A321="",SUMPRODUCT(--(LEN(Input!$A322:'Input'!$A$1006)&gt;0))&lt;&gt;0),"Row is skipped.",IF(AND(Input!$A321="",Input!$A322=""),"", IF(Input!G321="","Data is missing.","")))),"",IF(AND(Input!$A321="",SUMPRODUCT(--(LEN(Input!$A322:'Input'!$A$1006)&gt;0))&lt;&gt;0),"Row is skipped.",IF(AND(Input!$A321="",Input!$A322=""),"", IF(Input!G321="","Data is missing.",""))))</f>
        <v/>
      </c>
      <c r="I322" s="156"/>
      <c r="J322" s="191" t="str">
        <f>IFERROR(VLOOKUP(VLOOKUP(Input!$D321,'Measure List'!$A:$AN,40,FALSE),UIR!$A$1:$Q$27,17,FALSE),"")</f>
        <v/>
      </c>
      <c r="K322" s="192" t="str">
        <f>IFERROR(VLOOKUP(Input!$D321,'Measure List'!$A:$AN,40,FALSE),"")</f>
        <v/>
      </c>
      <c r="L322" s="156"/>
      <c r="M322" s="193" t="str">
        <f>IF(B322="","",IF(AND(Input!H321="",IFERROR(VLOOKUP(K322,UIR!$A$2:$P$21,2,FALSE),"")&lt;&gt;""),"Data is Missing.",""))</f>
        <v/>
      </c>
      <c r="N322" s="194" t="str">
        <f>IF(B322="","",IF(AND(Input!I321="",IFERROR(VLOOKUP(K322,UIR!$A$2:$P$21,3,FALSE),"")&lt;&gt;""),"Data is Missing.",""))</f>
        <v/>
      </c>
      <c r="O322" s="194" t="str">
        <f>IF(B322="","",IF(AND(Input!J321="",IFERROR(VLOOKUP(K322,UIR!$A$2:$P$21,4,FALSE),"")&lt;&gt;""),"Data is Missing.",""))</f>
        <v/>
      </c>
      <c r="P322" s="194" t="str">
        <f>IF(B322="","",IF(AND(Input!K321="",IFERROR(VLOOKUP(K322,UIR!$A$2:$P$21,5,FALSE),"")&lt;&gt;""),"Data is Missing.",""))</f>
        <v/>
      </c>
      <c r="Q322" s="194" t="str">
        <f>IF(B322="","",IF(AND(Input!L321="",IFERROR(VLOOKUP(K322,UIR!$A$2:$P$21,6,FALSE),"")&lt;&gt;""),"Data is Missing.",""))</f>
        <v/>
      </c>
      <c r="R322" s="194" t="str">
        <f>IF(B322="","",IF(AND(Input!M321="",IFERROR(VLOOKUP(K322,UIR!$A$2:$P$21,7,FALSE),"")&lt;&gt;""),"Data is Missing.",""))</f>
        <v/>
      </c>
      <c r="S322" s="194" t="str">
        <f>IF(B322="","",IF(AND(Input!P321="",IFERROR(VLOOKUP(K322,UIR!$A$2:$P$21,8,FALSE),"")&lt;&gt;""),"Data is Missing.",""))</f>
        <v/>
      </c>
      <c r="T322" s="194" t="str">
        <f>IF(B322="","",IF(AND(Input!Q321="",IFERROR(VLOOKUP(K322,UIR!$A$2:$P$21,9,FALSE),"")&lt;&gt;""),"Data is Missing.",""))</f>
        <v/>
      </c>
      <c r="U322" s="194"/>
      <c r="V322" s="194" t="str">
        <f>IF(B322="","",IF(AND(Input!S321="",IFERROR(VLOOKUP(K322,UIR!$A$2:$P$21,11,FALSE),"")&lt;&gt;""),"Data is Missing.",""))</f>
        <v/>
      </c>
      <c r="W322" s="194" t="str">
        <f>IF(B322="","",IF(AND(Input!T321="",IFERROR(VLOOKUP(K322,UIR!$A$2:$P$21,12,FALSE),"")&lt;&gt;""),"Data is Missing.",""))</f>
        <v/>
      </c>
      <c r="X322" s="194" t="str">
        <f>IF(B322="","",IF(AND(Input!V321="",IFERROR(VLOOKUP(K322,UIR!$A$2:$P$21,13,FALSE),"")&lt;&gt;""),"Data is Missing.",""))</f>
        <v/>
      </c>
      <c r="Y322" s="194" t="str">
        <f>IF(B322="","",IF(AND(Input!W321="",IFERROR(VLOOKUP(K322,UIR!$A$2:$P$21,14,FALSE),"")&lt;&gt;""),"Data is Missing.",""))</f>
        <v/>
      </c>
      <c r="Z322" s="194" t="str">
        <f>IF(B322="","",IF(AND(Input!X321="",IFERROR(VLOOKUP(K322,UIR!$A$2:$P$21,15,FALSE),"")&lt;&gt;""),"Data is Missing.",""))</f>
        <v/>
      </c>
      <c r="AA322" s="195" t="str">
        <f>IF(B322="","",IF(AND(Input!Y321="",IFERROR(VLOOKUP(K322,UIR!$A$2:$P$21,16,FALSE),"")&lt;&gt;""),"Data is Missing.",""))</f>
        <v/>
      </c>
      <c r="AC322" s="202" t="str">
        <f>IF(ISERROR(IF(Input!D321="","",IF(ISERROR(VLOOKUP(Input!D321,'Measure List'!$A$2:$A$30000,1,0)),"Invalid RefNo",""))),"",IF(Input!D321="","",IF(ISERROR(VLOOKUP(Input!D321,'Measure List'!$A$2:$A$30000,1,0)),"Invalid RefNo","")))</f>
        <v/>
      </c>
      <c r="AD322" s="156"/>
      <c r="AE322" s="156"/>
      <c r="AF322" s="156"/>
      <c r="AG322" s="156"/>
      <c r="AH322" s="156"/>
      <c r="AI322" s="156"/>
      <c r="AJ322" s="156"/>
      <c r="AK322" s="156"/>
      <c r="AL322" s="203" t="str">
        <f>IF(COUNTIF(Dropdowns!$K$2:$K$7,Input!S321)&gt;0,"",IF(Input!S321="","","Invalid Type"))</f>
        <v/>
      </c>
      <c r="AN322" s="204" t="str">
        <f>IF(Input!C321="","",IF(ISNUMBER(VALUE(Input!C321)),"","Needs to be a number."))</f>
        <v/>
      </c>
      <c r="AO322" s="205" t="str">
        <f>IF(Input!E321="","",IF(ISNUMBER(VALUE(Input!E321)),"","Needs to be a number."))</f>
        <v/>
      </c>
      <c r="AP322" s="205" t="str">
        <f>IF(Input!N321="","",IF(ISNUMBER(VALUE(Input!N321)),"","Needs to be a number."))</f>
        <v/>
      </c>
      <c r="AQ322" s="205" t="str">
        <f>IF(Input!O321="","",IF(ISNUMBER(VALUE(Input!O321)),"","Needs to be a number."))</f>
        <v/>
      </c>
      <c r="AR322" s="205" t="str">
        <f>IF(Input!V321="","",IF(ISNUMBER(VALUE(Input!V321)),"","Needs to be a number."))</f>
        <v/>
      </c>
      <c r="AS322" s="205" t="str">
        <f>IF(Input!W321="","",IF(ISNUMBER(VALUE(Input!W321)),"","Needs to be a number."))</f>
        <v/>
      </c>
      <c r="AT322" s="205" t="str">
        <f>IF(Input!X321="","",IF(ISNUMBER(VALUE(Input!X321)),"","Needs to be a number."))</f>
        <v/>
      </c>
      <c r="AU322" s="206" t="str">
        <f>IF(Input!Y321="","",IF(ISNUMBER(VALUE(Input!Y321)),"","Needs to be a number."))</f>
        <v/>
      </c>
      <c r="AV322" s="207"/>
      <c r="AW322" s="259" t="str">
        <f>IF(OR(VALUE(Input!C321)&lt;0,VALUE(Input!C321)&gt;100), "Invalid EEI %","")</f>
        <v/>
      </c>
      <c r="AX322" s="207"/>
      <c r="AY322" s="278" t="str">
        <f>IF(Input!E321="","",IF(VALUE(Input!E321)=0,"Do not enter 0.",""))</f>
        <v/>
      </c>
    </row>
    <row r="323" spans="2:51" x14ac:dyDescent="0.3">
      <c r="B323" s="188" t="str">
        <f>Input!A322</f>
        <v/>
      </c>
      <c r="C323" s="189" t="str">
        <f>IF(ISERROR(IF(AND(Input!$A322="",SUMPRODUCT(--(LEN(Input!$A323:'Input'!$A$1006)&gt;0))&lt;&gt;0),"Row is skipped.",IF(AND(Input!$A322="",Input!$A323=""),"", IF(Input!B322="","Data is missing.","")))),"",IF(AND(Input!$A322="",SUMPRODUCT(--(LEN(Input!$A323:'Input'!$A$1006)&gt;0))&lt;&gt;0),"Row is skipped.",IF(AND(Input!$A322="",Input!$A323=""),"", IF(Input!B322="","Data is missing.",""))))</f>
        <v/>
      </c>
      <c r="D323" s="189" t="str">
        <f>IF(ISERROR(IF(AND(Input!$A322="",SUMPRODUCT(--(LEN(Input!$A323:'Input'!$A$1006)&gt;0))&lt;&gt;0),"Row is skipped.",IF(AND(Input!$A322="",Input!$A323=""),"", IF(Input!C322="","Data is missing.","")))),"",IF(AND(Input!$A322="",SUMPRODUCT(--(LEN(Input!$A323:'Input'!$A$1006)&gt;0))&lt;&gt;0),"Row is skipped.",IF(AND(Input!$A322="",Input!$A323=""),"", IF(Input!C322="","Data is missing.",""))))</f>
        <v/>
      </c>
      <c r="E323" s="189" t="str">
        <f>IF(ISERROR(IF(AND(Input!$A322="",SUMPRODUCT(--(LEN(Input!$A323:'Input'!$A$1006)&gt;0))&lt;&gt;0),"Row is skipped.",IF(AND(Input!$A322="",Input!$A323=""),"", IF(Input!D322="","Data is missing.","")))),"",IF(AND(Input!$A322="",SUMPRODUCT(--(LEN(Input!$A323:'Input'!$A$1006)&gt;0))&lt;&gt;0),"Row is skipped.",IF(AND(Input!$A322="",Input!$A323=""),"", IF(Input!D322="","Data is missing.",""))))</f>
        <v/>
      </c>
      <c r="F323" s="189" t="str">
        <f>IF(ISERROR(IF(AND(Input!$A322="",SUMPRODUCT(--(LEN(Input!$A323:'Input'!$A$1006)&gt;0))&lt;&gt;0),"Row is skipped.",IF(AND(Input!$A322="",Input!$A323=""),"", IF(Input!E322="","Data is missing.","")))),"",IF(AND(Input!$A322="",SUMPRODUCT(--(LEN(Input!$A323:'Input'!$A$1006)&gt;0))&lt;&gt;0),"Row is skipped.",IF(AND(Input!$A322="",Input!$A323=""),"", IF(Input!E322="","Data is missing.",""))))</f>
        <v/>
      </c>
      <c r="G323" s="189" t="str">
        <f>IF(ISERROR(IF(AND(Input!$A322="",SUMPRODUCT(--(LEN(Input!$A323:'Input'!$A$1006)&gt;0))&lt;&gt;0),"Row is skipped.",IF(AND(Input!$A322="",Input!$A323=""),"", IF(Input!F322="","Data is missing.","")))),"",IF(AND(Input!$A322="",SUMPRODUCT(--(LEN(Input!$A323:'Input'!$A$1006)&gt;0))&lt;&gt;0),"Row is skipped.",IF(AND(Input!$A322="",Input!$A323=""),"", IF(Input!F322="","Data is missing.",""))))</f>
        <v/>
      </c>
      <c r="H323" s="190" t="str">
        <f>IF(ISERROR(IF(AND(Input!$A322="",SUMPRODUCT(--(LEN(Input!$A323:'Input'!$A$1006)&gt;0))&lt;&gt;0),"Row is skipped.",IF(AND(Input!$A322="",Input!$A323=""),"", IF(Input!G322="","Data is missing.","")))),"",IF(AND(Input!$A322="",SUMPRODUCT(--(LEN(Input!$A323:'Input'!$A$1006)&gt;0))&lt;&gt;0),"Row is skipped.",IF(AND(Input!$A322="",Input!$A323=""),"", IF(Input!G322="","Data is missing.",""))))</f>
        <v/>
      </c>
      <c r="I323" s="156"/>
      <c r="J323" s="191" t="str">
        <f>IFERROR(VLOOKUP(VLOOKUP(Input!$D322,'Measure List'!$A:$AN,40,FALSE),UIR!$A$1:$Q$27,17,FALSE),"")</f>
        <v/>
      </c>
      <c r="K323" s="192" t="str">
        <f>IFERROR(VLOOKUP(Input!$D322,'Measure List'!$A:$AN,40,FALSE),"")</f>
        <v/>
      </c>
      <c r="L323" s="156"/>
      <c r="M323" s="193" t="str">
        <f>IF(B323="","",IF(AND(Input!H322="",IFERROR(VLOOKUP(K323,UIR!$A$2:$P$21,2,FALSE),"")&lt;&gt;""),"Data is Missing.",""))</f>
        <v/>
      </c>
      <c r="N323" s="194" t="str">
        <f>IF(B323="","",IF(AND(Input!I322="",IFERROR(VLOOKUP(K323,UIR!$A$2:$P$21,3,FALSE),"")&lt;&gt;""),"Data is Missing.",""))</f>
        <v/>
      </c>
      <c r="O323" s="194" t="str">
        <f>IF(B323="","",IF(AND(Input!J322="",IFERROR(VLOOKUP(K323,UIR!$A$2:$P$21,4,FALSE),"")&lt;&gt;""),"Data is Missing.",""))</f>
        <v/>
      </c>
      <c r="P323" s="194" t="str">
        <f>IF(B323="","",IF(AND(Input!K322="",IFERROR(VLOOKUP(K323,UIR!$A$2:$P$21,5,FALSE),"")&lt;&gt;""),"Data is Missing.",""))</f>
        <v/>
      </c>
      <c r="Q323" s="194" t="str">
        <f>IF(B323="","",IF(AND(Input!L322="",IFERROR(VLOOKUP(K323,UIR!$A$2:$P$21,6,FALSE),"")&lt;&gt;""),"Data is Missing.",""))</f>
        <v/>
      </c>
      <c r="R323" s="194" t="str">
        <f>IF(B323="","",IF(AND(Input!M322="",IFERROR(VLOOKUP(K323,UIR!$A$2:$P$21,7,FALSE),"")&lt;&gt;""),"Data is Missing.",""))</f>
        <v/>
      </c>
      <c r="S323" s="194" t="str">
        <f>IF(B323="","",IF(AND(Input!P322="",IFERROR(VLOOKUP(K323,UIR!$A$2:$P$21,8,FALSE),"")&lt;&gt;""),"Data is Missing.",""))</f>
        <v/>
      </c>
      <c r="T323" s="194" t="str">
        <f>IF(B323="","",IF(AND(Input!Q322="",IFERROR(VLOOKUP(K323,UIR!$A$2:$P$21,9,FALSE),"")&lt;&gt;""),"Data is Missing.",""))</f>
        <v/>
      </c>
      <c r="U323" s="194"/>
      <c r="V323" s="194" t="str">
        <f>IF(B323="","",IF(AND(Input!S322="",IFERROR(VLOOKUP(K323,UIR!$A$2:$P$21,11,FALSE),"")&lt;&gt;""),"Data is Missing.",""))</f>
        <v/>
      </c>
      <c r="W323" s="194" t="str">
        <f>IF(B323="","",IF(AND(Input!T322="",IFERROR(VLOOKUP(K323,UIR!$A$2:$P$21,12,FALSE),"")&lt;&gt;""),"Data is Missing.",""))</f>
        <v/>
      </c>
      <c r="X323" s="194" t="str">
        <f>IF(B323="","",IF(AND(Input!V322="",IFERROR(VLOOKUP(K323,UIR!$A$2:$P$21,13,FALSE),"")&lt;&gt;""),"Data is Missing.",""))</f>
        <v/>
      </c>
      <c r="Y323" s="194" t="str">
        <f>IF(B323="","",IF(AND(Input!W322="",IFERROR(VLOOKUP(K323,UIR!$A$2:$P$21,14,FALSE),"")&lt;&gt;""),"Data is Missing.",""))</f>
        <v/>
      </c>
      <c r="Z323" s="194" t="str">
        <f>IF(B323="","",IF(AND(Input!X322="",IFERROR(VLOOKUP(K323,UIR!$A$2:$P$21,15,FALSE),"")&lt;&gt;""),"Data is Missing.",""))</f>
        <v/>
      </c>
      <c r="AA323" s="195" t="str">
        <f>IF(B323="","",IF(AND(Input!Y322="",IFERROR(VLOOKUP(K323,UIR!$A$2:$P$21,16,FALSE),"")&lt;&gt;""),"Data is Missing.",""))</f>
        <v/>
      </c>
      <c r="AC323" s="202" t="str">
        <f>IF(ISERROR(IF(Input!D322="","",IF(ISERROR(VLOOKUP(Input!D322,'Measure List'!$A$2:$A$30000,1,0)),"Invalid RefNo",""))),"",IF(Input!D322="","",IF(ISERROR(VLOOKUP(Input!D322,'Measure List'!$A$2:$A$30000,1,0)),"Invalid RefNo","")))</f>
        <v/>
      </c>
      <c r="AD323" s="156"/>
      <c r="AE323" s="156"/>
      <c r="AF323" s="156"/>
      <c r="AG323" s="156"/>
      <c r="AH323" s="156"/>
      <c r="AI323" s="156"/>
      <c r="AJ323" s="156"/>
      <c r="AK323" s="156"/>
      <c r="AL323" s="203" t="str">
        <f>IF(COUNTIF(Dropdowns!$K$2:$K$7,Input!S322)&gt;0,"",IF(Input!S322="","","Invalid Type"))</f>
        <v/>
      </c>
      <c r="AN323" s="204" t="str">
        <f>IF(Input!C322="","",IF(ISNUMBER(VALUE(Input!C322)),"","Needs to be a number."))</f>
        <v/>
      </c>
      <c r="AO323" s="205" t="str">
        <f>IF(Input!E322="","",IF(ISNUMBER(VALUE(Input!E322)),"","Needs to be a number."))</f>
        <v/>
      </c>
      <c r="AP323" s="205" t="str">
        <f>IF(Input!N322="","",IF(ISNUMBER(VALUE(Input!N322)),"","Needs to be a number."))</f>
        <v/>
      </c>
      <c r="AQ323" s="205" t="str">
        <f>IF(Input!O322="","",IF(ISNUMBER(VALUE(Input!O322)),"","Needs to be a number."))</f>
        <v/>
      </c>
      <c r="AR323" s="205" t="str">
        <f>IF(Input!V322="","",IF(ISNUMBER(VALUE(Input!V322)),"","Needs to be a number."))</f>
        <v/>
      </c>
      <c r="AS323" s="205" t="str">
        <f>IF(Input!W322="","",IF(ISNUMBER(VALUE(Input!W322)),"","Needs to be a number."))</f>
        <v/>
      </c>
      <c r="AT323" s="205" t="str">
        <f>IF(Input!X322="","",IF(ISNUMBER(VALUE(Input!X322)),"","Needs to be a number."))</f>
        <v/>
      </c>
      <c r="AU323" s="206" t="str">
        <f>IF(Input!Y322="","",IF(ISNUMBER(VALUE(Input!Y322)),"","Needs to be a number."))</f>
        <v/>
      </c>
      <c r="AV323" s="207"/>
      <c r="AW323" s="259" t="str">
        <f>IF(OR(VALUE(Input!C322)&lt;0,VALUE(Input!C322)&gt;100), "Invalid EEI %","")</f>
        <v/>
      </c>
      <c r="AX323" s="207"/>
      <c r="AY323" s="278" t="str">
        <f>IF(Input!E322="","",IF(VALUE(Input!E322)=0,"Do not enter 0.",""))</f>
        <v/>
      </c>
    </row>
    <row r="324" spans="2:51" x14ac:dyDescent="0.3">
      <c r="B324" s="188" t="str">
        <f>Input!A323</f>
        <v/>
      </c>
      <c r="C324" s="189" t="str">
        <f>IF(ISERROR(IF(AND(Input!$A323="",SUMPRODUCT(--(LEN(Input!$A324:'Input'!$A$1006)&gt;0))&lt;&gt;0),"Row is skipped.",IF(AND(Input!$A323="",Input!$A324=""),"", IF(Input!B323="","Data is missing.","")))),"",IF(AND(Input!$A323="",SUMPRODUCT(--(LEN(Input!$A324:'Input'!$A$1006)&gt;0))&lt;&gt;0),"Row is skipped.",IF(AND(Input!$A323="",Input!$A324=""),"", IF(Input!B323="","Data is missing.",""))))</f>
        <v/>
      </c>
      <c r="D324" s="189" t="str">
        <f>IF(ISERROR(IF(AND(Input!$A323="",SUMPRODUCT(--(LEN(Input!$A324:'Input'!$A$1006)&gt;0))&lt;&gt;0),"Row is skipped.",IF(AND(Input!$A323="",Input!$A324=""),"", IF(Input!C323="","Data is missing.","")))),"",IF(AND(Input!$A323="",SUMPRODUCT(--(LEN(Input!$A324:'Input'!$A$1006)&gt;0))&lt;&gt;0),"Row is skipped.",IF(AND(Input!$A323="",Input!$A324=""),"", IF(Input!C323="","Data is missing.",""))))</f>
        <v/>
      </c>
      <c r="E324" s="189" t="str">
        <f>IF(ISERROR(IF(AND(Input!$A323="",SUMPRODUCT(--(LEN(Input!$A324:'Input'!$A$1006)&gt;0))&lt;&gt;0),"Row is skipped.",IF(AND(Input!$A323="",Input!$A324=""),"", IF(Input!D323="","Data is missing.","")))),"",IF(AND(Input!$A323="",SUMPRODUCT(--(LEN(Input!$A324:'Input'!$A$1006)&gt;0))&lt;&gt;0),"Row is skipped.",IF(AND(Input!$A323="",Input!$A324=""),"", IF(Input!D323="","Data is missing.",""))))</f>
        <v/>
      </c>
      <c r="F324" s="189" t="str">
        <f>IF(ISERROR(IF(AND(Input!$A323="",SUMPRODUCT(--(LEN(Input!$A324:'Input'!$A$1006)&gt;0))&lt;&gt;0),"Row is skipped.",IF(AND(Input!$A323="",Input!$A324=""),"", IF(Input!E323="","Data is missing.","")))),"",IF(AND(Input!$A323="",SUMPRODUCT(--(LEN(Input!$A324:'Input'!$A$1006)&gt;0))&lt;&gt;0),"Row is skipped.",IF(AND(Input!$A323="",Input!$A324=""),"", IF(Input!E323="","Data is missing.",""))))</f>
        <v/>
      </c>
      <c r="G324" s="189" t="str">
        <f>IF(ISERROR(IF(AND(Input!$A323="",SUMPRODUCT(--(LEN(Input!$A324:'Input'!$A$1006)&gt;0))&lt;&gt;0),"Row is skipped.",IF(AND(Input!$A323="",Input!$A324=""),"", IF(Input!F323="","Data is missing.","")))),"",IF(AND(Input!$A323="",SUMPRODUCT(--(LEN(Input!$A324:'Input'!$A$1006)&gt;0))&lt;&gt;0),"Row is skipped.",IF(AND(Input!$A323="",Input!$A324=""),"", IF(Input!F323="","Data is missing.",""))))</f>
        <v/>
      </c>
      <c r="H324" s="190" t="str">
        <f>IF(ISERROR(IF(AND(Input!$A323="",SUMPRODUCT(--(LEN(Input!$A324:'Input'!$A$1006)&gt;0))&lt;&gt;0),"Row is skipped.",IF(AND(Input!$A323="",Input!$A324=""),"", IF(Input!G323="","Data is missing.","")))),"",IF(AND(Input!$A323="",SUMPRODUCT(--(LEN(Input!$A324:'Input'!$A$1006)&gt;0))&lt;&gt;0),"Row is skipped.",IF(AND(Input!$A323="",Input!$A324=""),"", IF(Input!G323="","Data is missing.",""))))</f>
        <v/>
      </c>
      <c r="I324" s="156"/>
      <c r="J324" s="191" t="str">
        <f>IFERROR(VLOOKUP(VLOOKUP(Input!$D323,'Measure List'!$A:$AN,40,FALSE),UIR!$A$1:$Q$27,17,FALSE),"")</f>
        <v/>
      </c>
      <c r="K324" s="192" t="str">
        <f>IFERROR(VLOOKUP(Input!$D323,'Measure List'!$A:$AN,40,FALSE),"")</f>
        <v/>
      </c>
      <c r="L324" s="156"/>
      <c r="M324" s="193" t="str">
        <f>IF(B324="","",IF(AND(Input!H323="",IFERROR(VLOOKUP(K324,UIR!$A$2:$P$21,2,FALSE),"")&lt;&gt;""),"Data is Missing.",""))</f>
        <v/>
      </c>
      <c r="N324" s="194" t="str">
        <f>IF(B324="","",IF(AND(Input!I323="",IFERROR(VLOOKUP(K324,UIR!$A$2:$P$21,3,FALSE),"")&lt;&gt;""),"Data is Missing.",""))</f>
        <v/>
      </c>
      <c r="O324" s="194" t="str">
        <f>IF(B324="","",IF(AND(Input!J323="",IFERROR(VLOOKUP(K324,UIR!$A$2:$P$21,4,FALSE),"")&lt;&gt;""),"Data is Missing.",""))</f>
        <v/>
      </c>
      <c r="P324" s="194" t="str">
        <f>IF(B324="","",IF(AND(Input!K323="",IFERROR(VLOOKUP(K324,UIR!$A$2:$P$21,5,FALSE),"")&lt;&gt;""),"Data is Missing.",""))</f>
        <v/>
      </c>
      <c r="Q324" s="194" t="str">
        <f>IF(B324="","",IF(AND(Input!L323="",IFERROR(VLOOKUP(K324,UIR!$A$2:$P$21,6,FALSE),"")&lt;&gt;""),"Data is Missing.",""))</f>
        <v/>
      </c>
      <c r="R324" s="194" t="str">
        <f>IF(B324="","",IF(AND(Input!M323="",IFERROR(VLOOKUP(K324,UIR!$A$2:$P$21,7,FALSE),"")&lt;&gt;""),"Data is Missing.",""))</f>
        <v/>
      </c>
      <c r="S324" s="194" t="str">
        <f>IF(B324="","",IF(AND(Input!P323="",IFERROR(VLOOKUP(K324,UIR!$A$2:$P$21,8,FALSE),"")&lt;&gt;""),"Data is Missing.",""))</f>
        <v/>
      </c>
      <c r="T324" s="194" t="str">
        <f>IF(B324="","",IF(AND(Input!Q323="",IFERROR(VLOOKUP(K324,UIR!$A$2:$P$21,9,FALSE),"")&lt;&gt;""),"Data is Missing.",""))</f>
        <v/>
      </c>
      <c r="U324" s="194"/>
      <c r="V324" s="194" t="str">
        <f>IF(B324="","",IF(AND(Input!S323="",IFERROR(VLOOKUP(K324,UIR!$A$2:$P$21,11,FALSE),"")&lt;&gt;""),"Data is Missing.",""))</f>
        <v/>
      </c>
      <c r="W324" s="194" t="str">
        <f>IF(B324="","",IF(AND(Input!T323="",IFERROR(VLOOKUP(K324,UIR!$A$2:$P$21,12,FALSE),"")&lt;&gt;""),"Data is Missing.",""))</f>
        <v/>
      </c>
      <c r="X324" s="194" t="str">
        <f>IF(B324="","",IF(AND(Input!V323="",IFERROR(VLOOKUP(K324,UIR!$A$2:$P$21,13,FALSE),"")&lt;&gt;""),"Data is Missing.",""))</f>
        <v/>
      </c>
      <c r="Y324" s="194" t="str">
        <f>IF(B324="","",IF(AND(Input!W323="",IFERROR(VLOOKUP(K324,UIR!$A$2:$P$21,14,FALSE),"")&lt;&gt;""),"Data is Missing.",""))</f>
        <v/>
      </c>
      <c r="Z324" s="194" t="str">
        <f>IF(B324="","",IF(AND(Input!X323="",IFERROR(VLOOKUP(K324,UIR!$A$2:$P$21,15,FALSE),"")&lt;&gt;""),"Data is Missing.",""))</f>
        <v/>
      </c>
      <c r="AA324" s="195" t="str">
        <f>IF(B324="","",IF(AND(Input!Y323="",IFERROR(VLOOKUP(K324,UIR!$A$2:$P$21,16,FALSE),"")&lt;&gt;""),"Data is Missing.",""))</f>
        <v/>
      </c>
      <c r="AC324" s="202" t="str">
        <f>IF(ISERROR(IF(Input!D323="","",IF(ISERROR(VLOOKUP(Input!D323,'Measure List'!$A$2:$A$30000,1,0)),"Invalid RefNo",""))),"",IF(Input!D323="","",IF(ISERROR(VLOOKUP(Input!D323,'Measure List'!$A$2:$A$30000,1,0)),"Invalid RefNo","")))</f>
        <v/>
      </c>
      <c r="AD324" s="156"/>
      <c r="AE324" s="156"/>
      <c r="AF324" s="156"/>
      <c r="AG324" s="156"/>
      <c r="AH324" s="156"/>
      <c r="AI324" s="156"/>
      <c r="AJ324" s="156"/>
      <c r="AK324" s="156"/>
      <c r="AL324" s="203" t="str">
        <f>IF(COUNTIF(Dropdowns!$K$2:$K$7,Input!S323)&gt;0,"",IF(Input!S323="","","Invalid Type"))</f>
        <v/>
      </c>
      <c r="AN324" s="204" t="str">
        <f>IF(Input!C323="","",IF(ISNUMBER(VALUE(Input!C323)),"","Needs to be a number."))</f>
        <v/>
      </c>
      <c r="AO324" s="205" t="str">
        <f>IF(Input!E323="","",IF(ISNUMBER(VALUE(Input!E323)),"","Needs to be a number."))</f>
        <v/>
      </c>
      <c r="AP324" s="205" t="str">
        <f>IF(Input!N323="","",IF(ISNUMBER(VALUE(Input!N323)),"","Needs to be a number."))</f>
        <v/>
      </c>
      <c r="AQ324" s="205" t="str">
        <f>IF(Input!O323="","",IF(ISNUMBER(VALUE(Input!O323)),"","Needs to be a number."))</f>
        <v/>
      </c>
      <c r="AR324" s="205" t="str">
        <f>IF(Input!V323="","",IF(ISNUMBER(VALUE(Input!V323)),"","Needs to be a number."))</f>
        <v/>
      </c>
      <c r="AS324" s="205" t="str">
        <f>IF(Input!W323="","",IF(ISNUMBER(VALUE(Input!W323)),"","Needs to be a number."))</f>
        <v/>
      </c>
      <c r="AT324" s="205" t="str">
        <f>IF(Input!X323="","",IF(ISNUMBER(VALUE(Input!X323)),"","Needs to be a number."))</f>
        <v/>
      </c>
      <c r="AU324" s="206" t="str">
        <f>IF(Input!Y323="","",IF(ISNUMBER(VALUE(Input!Y323)),"","Needs to be a number."))</f>
        <v/>
      </c>
      <c r="AV324" s="207"/>
      <c r="AW324" s="259" t="str">
        <f>IF(OR(VALUE(Input!C323)&lt;0,VALUE(Input!C323)&gt;100), "Invalid EEI %","")</f>
        <v/>
      </c>
      <c r="AX324" s="207"/>
      <c r="AY324" s="278" t="str">
        <f>IF(Input!E323="","",IF(VALUE(Input!E323)=0,"Do not enter 0.",""))</f>
        <v/>
      </c>
    </row>
    <row r="325" spans="2:51" x14ac:dyDescent="0.3">
      <c r="B325" s="188" t="str">
        <f>Input!A324</f>
        <v/>
      </c>
      <c r="C325" s="189" t="str">
        <f>IF(ISERROR(IF(AND(Input!$A324="",SUMPRODUCT(--(LEN(Input!$A325:'Input'!$A$1006)&gt;0))&lt;&gt;0),"Row is skipped.",IF(AND(Input!$A324="",Input!$A325=""),"", IF(Input!B324="","Data is missing.","")))),"",IF(AND(Input!$A324="",SUMPRODUCT(--(LEN(Input!$A325:'Input'!$A$1006)&gt;0))&lt;&gt;0),"Row is skipped.",IF(AND(Input!$A324="",Input!$A325=""),"", IF(Input!B324="","Data is missing.",""))))</f>
        <v/>
      </c>
      <c r="D325" s="189" t="str">
        <f>IF(ISERROR(IF(AND(Input!$A324="",SUMPRODUCT(--(LEN(Input!$A325:'Input'!$A$1006)&gt;0))&lt;&gt;0),"Row is skipped.",IF(AND(Input!$A324="",Input!$A325=""),"", IF(Input!C324="","Data is missing.","")))),"",IF(AND(Input!$A324="",SUMPRODUCT(--(LEN(Input!$A325:'Input'!$A$1006)&gt;0))&lt;&gt;0),"Row is skipped.",IF(AND(Input!$A324="",Input!$A325=""),"", IF(Input!C324="","Data is missing.",""))))</f>
        <v/>
      </c>
      <c r="E325" s="189" t="str">
        <f>IF(ISERROR(IF(AND(Input!$A324="",SUMPRODUCT(--(LEN(Input!$A325:'Input'!$A$1006)&gt;0))&lt;&gt;0),"Row is skipped.",IF(AND(Input!$A324="",Input!$A325=""),"", IF(Input!D324="","Data is missing.","")))),"",IF(AND(Input!$A324="",SUMPRODUCT(--(LEN(Input!$A325:'Input'!$A$1006)&gt;0))&lt;&gt;0),"Row is skipped.",IF(AND(Input!$A324="",Input!$A325=""),"", IF(Input!D324="","Data is missing.",""))))</f>
        <v/>
      </c>
      <c r="F325" s="189" t="str">
        <f>IF(ISERROR(IF(AND(Input!$A324="",SUMPRODUCT(--(LEN(Input!$A325:'Input'!$A$1006)&gt;0))&lt;&gt;0),"Row is skipped.",IF(AND(Input!$A324="",Input!$A325=""),"", IF(Input!E324="","Data is missing.","")))),"",IF(AND(Input!$A324="",SUMPRODUCT(--(LEN(Input!$A325:'Input'!$A$1006)&gt;0))&lt;&gt;0),"Row is skipped.",IF(AND(Input!$A324="",Input!$A325=""),"", IF(Input!E324="","Data is missing.",""))))</f>
        <v/>
      </c>
      <c r="G325" s="189" t="str">
        <f>IF(ISERROR(IF(AND(Input!$A324="",SUMPRODUCT(--(LEN(Input!$A325:'Input'!$A$1006)&gt;0))&lt;&gt;0),"Row is skipped.",IF(AND(Input!$A324="",Input!$A325=""),"", IF(Input!F324="","Data is missing.","")))),"",IF(AND(Input!$A324="",SUMPRODUCT(--(LEN(Input!$A325:'Input'!$A$1006)&gt;0))&lt;&gt;0),"Row is skipped.",IF(AND(Input!$A324="",Input!$A325=""),"", IF(Input!F324="","Data is missing.",""))))</f>
        <v/>
      </c>
      <c r="H325" s="190" t="str">
        <f>IF(ISERROR(IF(AND(Input!$A324="",SUMPRODUCT(--(LEN(Input!$A325:'Input'!$A$1006)&gt;0))&lt;&gt;0),"Row is skipped.",IF(AND(Input!$A324="",Input!$A325=""),"", IF(Input!G324="","Data is missing.","")))),"",IF(AND(Input!$A324="",SUMPRODUCT(--(LEN(Input!$A325:'Input'!$A$1006)&gt;0))&lt;&gt;0),"Row is skipped.",IF(AND(Input!$A324="",Input!$A325=""),"", IF(Input!G324="","Data is missing.",""))))</f>
        <v/>
      </c>
      <c r="I325" s="156"/>
      <c r="J325" s="191" t="str">
        <f>IFERROR(VLOOKUP(VLOOKUP(Input!$D324,'Measure List'!$A:$AN,40,FALSE),UIR!$A$1:$Q$27,17,FALSE),"")</f>
        <v/>
      </c>
      <c r="K325" s="192" t="str">
        <f>IFERROR(VLOOKUP(Input!$D324,'Measure List'!$A:$AN,40,FALSE),"")</f>
        <v/>
      </c>
      <c r="L325" s="156"/>
      <c r="M325" s="193" t="str">
        <f>IF(B325="","",IF(AND(Input!H324="",IFERROR(VLOOKUP(K325,UIR!$A$2:$P$21,2,FALSE),"")&lt;&gt;""),"Data is Missing.",""))</f>
        <v/>
      </c>
      <c r="N325" s="194" t="str">
        <f>IF(B325="","",IF(AND(Input!I324="",IFERROR(VLOOKUP(K325,UIR!$A$2:$P$21,3,FALSE),"")&lt;&gt;""),"Data is Missing.",""))</f>
        <v/>
      </c>
      <c r="O325" s="194" t="str">
        <f>IF(B325="","",IF(AND(Input!J324="",IFERROR(VLOOKUP(K325,UIR!$A$2:$P$21,4,FALSE),"")&lt;&gt;""),"Data is Missing.",""))</f>
        <v/>
      </c>
      <c r="P325" s="194" t="str">
        <f>IF(B325="","",IF(AND(Input!K324="",IFERROR(VLOOKUP(K325,UIR!$A$2:$P$21,5,FALSE),"")&lt;&gt;""),"Data is Missing.",""))</f>
        <v/>
      </c>
      <c r="Q325" s="194" t="str">
        <f>IF(B325="","",IF(AND(Input!L324="",IFERROR(VLOOKUP(K325,UIR!$A$2:$P$21,6,FALSE),"")&lt;&gt;""),"Data is Missing.",""))</f>
        <v/>
      </c>
      <c r="R325" s="194" t="str">
        <f>IF(B325="","",IF(AND(Input!M324="",IFERROR(VLOOKUP(K325,UIR!$A$2:$P$21,7,FALSE),"")&lt;&gt;""),"Data is Missing.",""))</f>
        <v/>
      </c>
      <c r="S325" s="194" t="str">
        <f>IF(B325="","",IF(AND(Input!P324="",IFERROR(VLOOKUP(K325,UIR!$A$2:$P$21,8,FALSE),"")&lt;&gt;""),"Data is Missing.",""))</f>
        <v/>
      </c>
      <c r="T325" s="194" t="str">
        <f>IF(B325="","",IF(AND(Input!Q324="",IFERROR(VLOOKUP(K325,UIR!$A$2:$P$21,9,FALSE),"")&lt;&gt;""),"Data is Missing.",""))</f>
        <v/>
      </c>
      <c r="U325" s="194"/>
      <c r="V325" s="194" t="str">
        <f>IF(B325="","",IF(AND(Input!S324="",IFERROR(VLOOKUP(K325,UIR!$A$2:$P$21,11,FALSE),"")&lt;&gt;""),"Data is Missing.",""))</f>
        <v/>
      </c>
      <c r="W325" s="194" t="str">
        <f>IF(B325="","",IF(AND(Input!T324="",IFERROR(VLOOKUP(K325,UIR!$A$2:$P$21,12,FALSE),"")&lt;&gt;""),"Data is Missing.",""))</f>
        <v/>
      </c>
      <c r="X325" s="194" t="str">
        <f>IF(B325="","",IF(AND(Input!V324="",IFERROR(VLOOKUP(K325,UIR!$A$2:$P$21,13,FALSE),"")&lt;&gt;""),"Data is Missing.",""))</f>
        <v/>
      </c>
      <c r="Y325" s="194" t="str">
        <f>IF(B325="","",IF(AND(Input!W324="",IFERROR(VLOOKUP(K325,UIR!$A$2:$P$21,14,FALSE),"")&lt;&gt;""),"Data is Missing.",""))</f>
        <v/>
      </c>
      <c r="Z325" s="194" t="str">
        <f>IF(B325="","",IF(AND(Input!X324="",IFERROR(VLOOKUP(K325,UIR!$A$2:$P$21,15,FALSE),"")&lt;&gt;""),"Data is Missing.",""))</f>
        <v/>
      </c>
      <c r="AA325" s="195" t="str">
        <f>IF(B325="","",IF(AND(Input!Y324="",IFERROR(VLOOKUP(K325,UIR!$A$2:$P$21,16,FALSE),"")&lt;&gt;""),"Data is Missing.",""))</f>
        <v/>
      </c>
      <c r="AC325" s="202" t="str">
        <f>IF(ISERROR(IF(Input!D324="","",IF(ISERROR(VLOOKUP(Input!D324,'Measure List'!$A$2:$A$30000,1,0)),"Invalid RefNo",""))),"",IF(Input!D324="","",IF(ISERROR(VLOOKUP(Input!D324,'Measure List'!$A$2:$A$30000,1,0)),"Invalid RefNo","")))</f>
        <v/>
      </c>
      <c r="AD325" s="156"/>
      <c r="AE325" s="156"/>
      <c r="AF325" s="156"/>
      <c r="AG325" s="156"/>
      <c r="AH325" s="156"/>
      <c r="AI325" s="156"/>
      <c r="AJ325" s="156"/>
      <c r="AK325" s="156"/>
      <c r="AL325" s="203" t="str">
        <f>IF(COUNTIF(Dropdowns!$K$2:$K$7,Input!S324)&gt;0,"",IF(Input!S324="","","Invalid Type"))</f>
        <v/>
      </c>
      <c r="AN325" s="204" t="str">
        <f>IF(Input!C324="","",IF(ISNUMBER(VALUE(Input!C324)),"","Needs to be a number."))</f>
        <v/>
      </c>
      <c r="AO325" s="205" t="str">
        <f>IF(Input!E324="","",IF(ISNUMBER(VALUE(Input!E324)),"","Needs to be a number."))</f>
        <v/>
      </c>
      <c r="AP325" s="205" t="str">
        <f>IF(Input!N324="","",IF(ISNUMBER(VALUE(Input!N324)),"","Needs to be a number."))</f>
        <v/>
      </c>
      <c r="AQ325" s="205" t="str">
        <f>IF(Input!O324="","",IF(ISNUMBER(VALUE(Input!O324)),"","Needs to be a number."))</f>
        <v/>
      </c>
      <c r="AR325" s="205" t="str">
        <f>IF(Input!V324="","",IF(ISNUMBER(VALUE(Input!V324)),"","Needs to be a number."))</f>
        <v/>
      </c>
      <c r="AS325" s="205" t="str">
        <f>IF(Input!W324="","",IF(ISNUMBER(VALUE(Input!W324)),"","Needs to be a number."))</f>
        <v/>
      </c>
      <c r="AT325" s="205" t="str">
        <f>IF(Input!X324="","",IF(ISNUMBER(VALUE(Input!X324)),"","Needs to be a number."))</f>
        <v/>
      </c>
      <c r="AU325" s="206" t="str">
        <f>IF(Input!Y324="","",IF(ISNUMBER(VALUE(Input!Y324)),"","Needs to be a number."))</f>
        <v/>
      </c>
      <c r="AV325" s="207"/>
      <c r="AW325" s="259" t="str">
        <f>IF(OR(VALUE(Input!C324)&lt;0,VALUE(Input!C324)&gt;100), "Invalid EEI %","")</f>
        <v/>
      </c>
      <c r="AX325" s="207"/>
      <c r="AY325" s="278" t="str">
        <f>IF(Input!E324="","",IF(VALUE(Input!E324)=0,"Do not enter 0.",""))</f>
        <v/>
      </c>
    </row>
    <row r="326" spans="2:51" x14ac:dyDescent="0.3">
      <c r="B326" s="188" t="str">
        <f>Input!A325</f>
        <v/>
      </c>
      <c r="C326" s="189" t="str">
        <f>IF(ISERROR(IF(AND(Input!$A325="",SUMPRODUCT(--(LEN(Input!$A326:'Input'!$A$1006)&gt;0))&lt;&gt;0),"Row is skipped.",IF(AND(Input!$A325="",Input!$A326=""),"", IF(Input!B325="","Data is missing.","")))),"",IF(AND(Input!$A325="",SUMPRODUCT(--(LEN(Input!$A326:'Input'!$A$1006)&gt;0))&lt;&gt;0),"Row is skipped.",IF(AND(Input!$A325="",Input!$A326=""),"", IF(Input!B325="","Data is missing.",""))))</f>
        <v/>
      </c>
      <c r="D326" s="189" t="str">
        <f>IF(ISERROR(IF(AND(Input!$A325="",SUMPRODUCT(--(LEN(Input!$A326:'Input'!$A$1006)&gt;0))&lt;&gt;0),"Row is skipped.",IF(AND(Input!$A325="",Input!$A326=""),"", IF(Input!C325="","Data is missing.","")))),"",IF(AND(Input!$A325="",SUMPRODUCT(--(LEN(Input!$A326:'Input'!$A$1006)&gt;0))&lt;&gt;0),"Row is skipped.",IF(AND(Input!$A325="",Input!$A326=""),"", IF(Input!C325="","Data is missing.",""))))</f>
        <v/>
      </c>
      <c r="E326" s="189" t="str">
        <f>IF(ISERROR(IF(AND(Input!$A325="",SUMPRODUCT(--(LEN(Input!$A326:'Input'!$A$1006)&gt;0))&lt;&gt;0),"Row is skipped.",IF(AND(Input!$A325="",Input!$A326=""),"", IF(Input!D325="","Data is missing.","")))),"",IF(AND(Input!$A325="",SUMPRODUCT(--(LEN(Input!$A326:'Input'!$A$1006)&gt;0))&lt;&gt;0),"Row is skipped.",IF(AND(Input!$A325="",Input!$A326=""),"", IF(Input!D325="","Data is missing.",""))))</f>
        <v/>
      </c>
      <c r="F326" s="189" t="str">
        <f>IF(ISERROR(IF(AND(Input!$A325="",SUMPRODUCT(--(LEN(Input!$A326:'Input'!$A$1006)&gt;0))&lt;&gt;0),"Row is skipped.",IF(AND(Input!$A325="",Input!$A326=""),"", IF(Input!E325="","Data is missing.","")))),"",IF(AND(Input!$A325="",SUMPRODUCT(--(LEN(Input!$A326:'Input'!$A$1006)&gt;0))&lt;&gt;0),"Row is skipped.",IF(AND(Input!$A325="",Input!$A326=""),"", IF(Input!E325="","Data is missing.",""))))</f>
        <v/>
      </c>
      <c r="G326" s="189" t="str">
        <f>IF(ISERROR(IF(AND(Input!$A325="",SUMPRODUCT(--(LEN(Input!$A326:'Input'!$A$1006)&gt;0))&lt;&gt;0),"Row is skipped.",IF(AND(Input!$A325="",Input!$A326=""),"", IF(Input!F325="","Data is missing.","")))),"",IF(AND(Input!$A325="",SUMPRODUCT(--(LEN(Input!$A326:'Input'!$A$1006)&gt;0))&lt;&gt;0),"Row is skipped.",IF(AND(Input!$A325="",Input!$A326=""),"", IF(Input!F325="","Data is missing.",""))))</f>
        <v/>
      </c>
      <c r="H326" s="190" t="str">
        <f>IF(ISERROR(IF(AND(Input!$A325="",SUMPRODUCT(--(LEN(Input!$A326:'Input'!$A$1006)&gt;0))&lt;&gt;0),"Row is skipped.",IF(AND(Input!$A325="",Input!$A326=""),"", IF(Input!G325="","Data is missing.","")))),"",IF(AND(Input!$A325="",SUMPRODUCT(--(LEN(Input!$A326:'Input'!$A$1006)&gt;0))&lt;&gt;0),"Row is skipped.",IF(AND(Input!$A325="",Input!$A326=""),"", IF(Input!G325="","Data is missing.",""))))</f>
        <v/>
      </c>
      <c r="I326" s="156"/>
      <c r="J326" s="191" t="str">
        <f>IFERROR(VLOOKUP(VLOOKUP(Input!$D325,'Measure List'!$A:$AN,40,FALSE),UIR!$A$1:$Q$27,17,FALSE),"")</f>
        <v/>
      </c>
      <c r="K326" s="192" t="str">
        <f>IFERROR(VLOOKUP(Input!$D325,'Measure List'!$A:$AN,40,FALSE),"")</f>
        <v/>
      </c>
      <c r="L326" s="156"/>
      <c r="M326" s="193" t="str">
        <f>IF(B326="","",IF(AND(Input!H325="",IFERROR(VLOOKUP(K326,UIR!$A$2:$P$21,2,FALSE),"")&lt;&gt;""),"Data is Missing.",""))</f>
        <v/>
      </c>
      <c r="N326" s="194" t="str">
        <f>IF(B326="","",IF(AND(Input!I325="",IFERROR(VLOOKUP(K326,UIR!$A$2:$P$21,3,FALSE),"")&lt;&gt;""),"Data is Missing.",""))</f>
        <v/>
      </c>
      <c r="O326" s="194" t="str">
        <f>IF(B326="","",IF(AND(Input!J325="",IFERROR(VLOOKUP(K326,UIR!$A$2:$P$21,4,FALSE),"")&lt;&gt;""),"Data is Missing.",""))</f>
        <v/>
      </c>
      <c r="P326" s="194" t="str">
        <f>IF(B326="","",IF(AND(Input!K325="",IFERROR(VLOOKUP(K326,UIR!$A$2:$P$21,5,FALSE),"")&lt;&gt;""),"Data is Missing.",""))</f>
        <v/>
      </c>
      <c r="Q326" s="194" t="str">
        <f>IF(B326="","",IF(AND(Input!L325="",IFERROR(VLOOKUP(K326,UIR!$A$2:$P$21,6,FALSE),"")&lt;&gt;""),"Data is Missing.",""))</f>
        <v/>
      </c>
      <c r="R326" s="194" t="str">
        <f>IF(B326="","",IF(AND(Input!M325="",IFERROR(VLOOKUP(K326,UIR!$A$2:$P$21,7,FALSE),"")&lt;&gt;""),"Data is Missing.",""))</f>
        <v/>
      </c>
      <c r="S326" s="194" t="str">
        <f>IF(B326="","",IF(AND(Input!P325="",IFERROR(VLOOKUP(K326,UIR!$A$2:$P$21,8,FALSE),"")&lt;&gt;""),"Data is Missing.",""))</f>
        <v/>
      </c>
      <c r="T326" s="194" t="str">
        <f>IF(B326="","",IF(AND(Input!Q325="",IFERROR(VLOOKUP(K326,UIR!$A$2:$P$21,9,FALSE),"")&lt;&gt;""),"Data is Missing.",""))</f>
        <v/>
      </c>
      <c r="U326" s="194"/>
      <c r="V326" s="194" t="str">
        <f>IF(B326="","",IF(AND(Input!S325="",IFERROR(VLOOKUP(K326,UIR!$A$2:$P$21,11,FALSE),"")&lt;&gt;""),"Data is Missing.",""))</f>
        <v/>
      </c>
      <c r="W326" s="194" t="str">
        <f>IF(B326="","",IF(AND(Input!T325="",IFERROR(VLOOKUP(K326,UIR!$A$2:$P$21,12,FALSE),"")&lt;&gt;""),"Data is Missing.",""))</f>
        <v/>
      </c>
      <c r="X326" s="194" t="str">
        <f>IF(B326="","",IF(AND(Input!V325="",IFERROR(VLOOKUP(K326,UIR!$A$2:$P$21,13,FALSE),"")&lt;&gt;""),"Data is Missing.",""))</f>
        <v/>
      </c>
      <c r="Y326" s="194" t="str">
        <f>IF(B326="","",IF(AND(Input!W325="",IFERROR(VLOOKUP(K326,UIR!$A$2:$P$21,14,FALSE),"")&lt;&gt;""),"Data is Missing.",""))</f>
        <v/>
      </c>
      <c r="Z326" s="194" t="str">
        <f>IF(B326="","",IF(AND(Input!X325="",IFERROR(VLOOKUP(K326,UIR!$A$2:$P$21,15,FALSE),"")&lt;&gt;""),"Data is Missing.",""))</f>
        <v/>
      </c>
      <c r="AA326" s="195" t="str">
        <f>IF(B326="","",IF(AND(Input!Y325="",IFERROR(VLOOKUP(K326,UIR!$A$2:$P$21,16,FALSE),"")&lt;&gt;""),"Data is Missing.",""))</f>
        <v/>
      </c>
      <c r="AC326" s="202" t="str">
        <f>IF(ISERROR(IF(Input!D325="","",IF(ISERROR(VLOOKUP(Input!D325,'Measure List'!$A$2:$A$30000,1,0)),"Invalid RefNo",""))),"",IF(Input!D325="","",IF(ISERROR(VLOOKUP(Input!D325,'Measure List'!$A$2:$A$30000,1,0)),"Invalid RefNo","")))</f>
        <v/>
      </c>
      <c r="AD326" s="156"/>
      <c r="AE326" s="156"/>
      <c r="AF326" s="156"/>
      <c r="AG326" s="156"/>
      <c r="AH326" s="156"/>
      <c r="AI326" s="156"/>
      <c r="AJ326" s="156"/>
      <c r="AK326" s="156"/>
      <c r="AL326" s="203" t="str">
        <f>IF(COUNTIF(Dropdowns!$K$2:$K$7,Input!S325)&gt;0,"",IF(Input!S325="","","Invalid Type"))</f>
        <v/>
      </c>
      <c r="AN326" s="204" t="str">
        <f>IF(Input!C325="","",IF(ISNUMBER(VALUE(Input!C325)),"","Needs to be a number."))</f>
        <v/>
      </c>
      <c r="AO326" s="205" t="str">
        <f>IF(Input!E325="","",IF(ISNUMBER(VALUE(Input!E325)),"","Needs to be a number."))</f>
        <v/>
      </c>
      <c r="AP326" s="205" t="str">
        <f>IF(Input!N325="","",IF(ISNUMBER(VALUE(Input!N325)),"","Needs to be a number."))</f>
        <v/>
      </c>
      <c r="AQ326" s="205" t="str">
        <f>IF(Input!O325="","",IF(ISNUMBER(VALUE(Input!O325)),"","Needs to be a number."))</f>
        <v/>
      </c>
      <c r="AR326" s="205" t="str">
        <f>IF(Input!V325="","",IF(ISNUMBER(VALUE(Input!V325)),"","Needs to be a number."))</f>
        <v/>
      </c>
      <c r="AS326" s="205" t="str">
        <f>IF(Input!W325="","",IF(ISNUMBER(VALUE(Input!W325)),"","Needs to be a number."))</f>
        <v/>
      </c>
      <c r="AT326" s="205" t="str">
        <f>IF(Input!X325="","",IF(ISNUMBER(VALUE(Input!X325)),"","Needs to be a number."))</f>
        <v/>
      </c>
      <c r="AU326" s="206" t="str">
        <f>IF(Input!Y325="","",IF(ISNUMBER(VALUE(Input!Y325)),"","Needs to be a number."))</f>
        <v/>
      </c>
      <c r="AV326" s="207"/>
      <c r="AW326" s="259" t="str">
        <f>IF(OR(VALUE(Input!C325)&lt;0,VALUE(Input!C325)&gt;100), "Invalid EEI %","")</f>
        <v/>
      </c>
      <c r="AX326" s="207"/>
      <c r="AY326" s="278" t="str">
        <f>IF(Input!E325="","",IF(VALUE(Input!E325)=0,"Do not enter 0.",""))</f>
        <v/>
      </c>
    </row>
    <row r="327" spans="2:51" x14ac:dyDescent="0.3">
      <c r="B327" s="188" t="str">
        <f>Input!A326</f>
        <v/>
      </c>
      <c r="C327" s="189" t="str">
        <f>IF(ISERROR(IF(AND(Input!$A326="",SUMPRODUCT(--(LEN(Input!$A327:'Input'!$A$1006)&gt;0))&lt;&gt;0),"Row is skipped.",IF(AND(Input!$A326="",Input!$A327=""),"", IF(Input!B326="","Data is missing.","")))),"",IF(AND(Input!$A326="",SUMPRODUCT(--(LEN(Input!$A327:'Input'!$A$1006)&gt;0))&lt;&gt;0),"Row is skipped.",IF(AND(Input!$A326="",Input!$A327=""),"", IF(Input!B326="","Data is missing.",""))))</f>
        <v/>
      </c>
      <c r="D327" s="189" t="str">
        <f>IF(ISERROR(IF(AND(Input!$A326="",SUMPRODUCT(--(LEN(Input!$A327:'Input'!$A$1006)&gt;0))&lt;&gt;0),"Row is skipped.",IF(AND(Input!$A326="",Input!$A327=""),"", IF(Input!C326="","Data is missing.","")))),"",IF(AND(Input!$A326="",SUMPRODUCT(--(LEN(Input!$A327:'Input'!$A$1006)&gt;0))&lt;&gt;0),"Row is skipped.",IF(AND(Input!$A326="",Input!$A327=""),"", IF(Input!C326="","Data is missing.",""))))</f>
        <v/>
      </c>
      <c r="E327" s="189" t="str">
        <f>IF(ISERROR(IF(AND(Input!$A326="",SUMPRODUCT(--(LEN(Input!$A327:'Input'!$A$1006)&gt;0))&lt;&gt;0),"Row is skipped.",IF(AND(Input!$A326="",Input!$A327=""),"", IF(Input!D326="","Data is missing.","")))),"",IF(AND(Input!$A326="",SUMPRODUCT(--(LEN(Input!$A327:'Input'!$A$1006)&gt;0))&lt;&gt;0),"Row is skipped.",IF(AND(Input!$A326="",Input!$A327=""),"", IF(Input!D326="","Data is missing.",""))))</f>
        <v/>
      </c>
      <c r="F327" s="189" t="str">
        <f>IF(ISERROR(IF(AND(Input!$A326="",SUMPRODUCT(--(LEN(Input!$A327:'Input'!$A$1006)&gt;0))&lt;&gt;0),"Row is skipped.",IF(AND(Input!$A326="",Input!$A327=""),"", IF(Input!E326="","Data is missing.","")))),"",IF(AND(Input!$A326="",SUMPRODUCT(--(LEN(Input!$A327:'Input'!$A$1006)&gt;0))&lt;&gt;0),"Row is skipped.",IF(AND(Input!$A326="",Input!$A327=""),"", IF(Input!E326="","Data is missing.",""))))</f>
        <v/>
      </c>
      <c r="G327" s="189" t="str">
        <f>IF(ISERROR(IF(AND(Input!$A326="",SUMPRODUCT(--(LEN(Input!$A327:'Input'!$A$1006)&gt;0))&lt;&gt;0),"Row is skipped.",IF(AND(Input!$A326="",Input!$A327=""),"", IF(Input!F326="","Data is missing.","")))),"",IF(AND(Input!$A326="",SUMPRODUCT(--(LEN(Input!$A327:'Input'!$A$1006)&gt;0))&lt;&gt;0),"Row is skipped.",IF(AND(Input!$A326="",Input!$A327=""),"", IF(Input!F326="","Data is missing.",""))))</f>
        <v/>
      </c>
      <c r="H327" s="190" t="str">
        <f>IF(ISERROR(IF(AND(Input!$A326="",SUMPRODUCT(--(LEN(Input!$A327:'Input'!$A$1006)&gt;0))&lt;&gt;0),"Row is skipped.",IF(AND(Input!$A326="",Input!$A327=""),"", IF(Input!G326="","Data is missing.","")))),"",IF(AND(Input!$A326="",SUMPRODUCT(--(LEN(Input!$A327:'Input'!$A$1006)&gt;0))&lt;&gt;0),"Row is skipped.",IF(AND(Input!$A326="",Input!$A327=""),"", IF(Input!G326="","Data is missing.",""))))</f>
        <v/>
      </c>
      <c r="I327" s="156"/>
      <c r="J327" s="191" t="str">
        <f>IFERROR(VLOOKUP(VLOOKUP(Input!$D326,'Measure List'!$A:$AN,40,FALSE),UIR!$A$1:$Q$27,17,FALSE),"")</f>
        <v/>
      </c>
      <c r="K327" s="192" t="str">
        <f>IFERROR(VLOOKUP(Input!$D326,'Measure List'!$A:$AN,40,FALSE),"")</f>
        <v/>
      </c>
      <c r="L327" s="156"/>
      <c r="M327" s="193" t="str">
        <f>IF(B327="","",IF(AND(Input!H326="",IFERROR(VLOOKUP(K327,UIR!$A$2:$P$21,2,FALSE),"")&lt;&gt;""),"Data is Missing.",""))</f>
        <v/>
      </c>
      <c r="N327" s="194" t="str">
        <f>IF(B327="","",IF(AND(Input!I326="",IFERROR(VLOOKUP(K327,UIR!$A$2:$P$21,3,FALSE),"")&lt;&gt;""),"Data is Missing.",""))</f>
        <v/>
      </c>
      <c r="O327" s="194" t="str">
        <f>IF(B327="","",IF(AND(Input!J326="",IFERROR(VLOOKUP(K327,UIR!$A$2:$P$21,4,FALSE),"")&lt;&gt;""),"Data is Missing.",""))</f>
        <v/>
      </c>
      <c r="P327" s="194" t="str">
        <f>IF(B327="","",IF(AND(Input!K326="",IFERROR(VLOOKUP(K327,UIR!$A$2:$P$21,5,FALSE),"")&lt;&gt;""),"Data is Missing.",""))</f>
        <v/>
      </c>
      <c r="Q327" s="194" t="str">
        <f>IF(B327="","",IF(AND(Input!L326="",IFERROR(VLOOKUP(K327,UIR!$A$2:$P$21,6,FALSE),"")&lt;&gt;""),"Data is Missing.",""))</f>
        <v/>
      </c>
      <c r="R327" s="194" t="str">
        <f>IF(B327="","",IF(AND(Input!M326="",IFERROR(VLOOKUP(K327,UIR!$A$2:$P$21,7,FALSE),"")&lt;&gt;""),"Data is Missing.",""))</f>
        <v/>
      </c>
      <c r="S327" s="194" t="str">
        <f>IF(B327="","",IF(AND(Input!P326="",IFERROR(VLOOKUP(K327,UIR!$A$2:$P$21,8,FALSE),"")&lt;&gt;""),"Data is Missing.",""))</f>
        <v/>
      </c>
      <c r="T327" s="194" t="str">
        <f>IF(B327="","",IF(AND(Input!Q326="",IFERROR(VLOOKUP(K327,UIR!$A$2:$P$21,9,FALSE),"")&lt;&gt;""),"Data is Missing.",""))</f>
        <v/>
      </c>
      <c r="U327" s="194"/>
      <c r="V327" s="194" t="str">
        <f>IF(B327="","",IF(AND(Input!S326="",IFERROR(VLOOKUP(K327,UIR!$A$2:$P$21,11,FALSE),"")&lt;&gt;""),"Data is Missing.",""))</f>
        <v/>
      </c>
      <c r="W327" s="194" t="str">
        <f>IF(B327="","",IF(AND(Input!T326="",IFERROR(VLOOKUP(K327,UIR!$A$2:$P$21,12,FALSE),"")&lt;&gt;""),"Data is Missing.",""))</f>
        <v/>
      </c>
      <c r="X327" s="194" t="str">
        <f>IF(B327="","",IF(AND(Input!V326="",IFERROR(VLOOKUP(K327,UIR!$A$2:$P$21,13,FALSE),"")&lt;&gt;""),"Data is Missing.",""))</f>
        <v/>
      </c>
      <c r="Y327" s="194" t="str">
        <f>IF(B327="","",IF(AND(Input!W326="",IFERROR(VLOOKUP(K327,UIR!$A$2:$P$21,14,FALSE),"")&lt;&gt;""),"Data is Missing.",""))</f>
        <v/>
      </c>
      <c r="Z327" s="194" t="str">
        <f>IF(B327="","",IF(AND(Input!X326="",IFERROR(VLOOKUP(K327,UIR!$A$2:$P$21,15,FALSE),"")&lt;&gt;""),"Data is Missing.",""))</f>
        <v/>
      </c>
      <c r="AA327" s="195" t="str">
        <f>IF(B327="","",IF(AND(Input!Y326="",IFERROR(VLOOKUP(K327,UIR!$A$2:$P$21,16,FALSE),"")&lt;&gt;""),"Data is Missing.",""))</f>
        <v/>
      </c>
      <c r="AC327" s="202" t="str">
        <f>IF(ISERROR(IF(Input!D326="","",IF(ISERROR(VLOOKUP(Input!D326,'Measure List'!$A$2:$A$30000,1,0)),"Invalid RefNo",""))),"",IF(Input!D326="","",IF(ISERROR(VLOOKUP(Input!D326,'Measure List'!$A$2:$A$30000,1,0)),"Invalid RefNo","")))</f>
        <v/>
      </c>
      <c r="AD327" s="156"/>
      <c r="AE327" s="156"/>
      <c r="AF327" s="156"/>
      <c r="AG327" s="156"/>
      <c r="AH327" s="156"/>
      <c r="AI327" s="156"/>
      <c r="AJ327" s="156"/>
      <c r="AK327" s="156"/>
      <c r="AL327" s="203" t="str">
        <f>IF(COUNTIF(Dropdowns!$K$2:$K$7,Input!S326)&gt;0,"",IF(Input!S326="","","Invalid Type"))</f>
        <v/>
      </c>
      <c r="AN327" s="204" t="str">
        <f>IF(Input!C326="","",IF(ISNUMBER(VALUE(Input!C326)),"","Needs to be a number."))</f>
        <v/>
      </c>
      <c r="AO327" s="205" t="str">
        <f>IF(Input!E326="","",IF(ISNUMBER(VALUE(Input!E326)),"","Needs to be a number."))</f>
        <v/>
      </c>
      <c r="AP327" s="205" t="str">
        <f>IF(Input!N326="","",IF(ISNUMBER(VALUE(Input!N326)),"","Needs to be a number."))</f>
        <v/>
      </c>
      <c r="AQ327" s="205" t="str">
        <f>IF(Input!O326="","",IF(ISNUMBER(VALUE(Input!O326)),"","Needs to be a number."))</f>
        <v/>
      </c>
      <c r="AR327" s="205" t="str">
        <f>IF(Input!V326="","",IF(ISNUMBER(VALUE(Input!V326)),"","Needs to be a number."))</f>
        <v/>
      </c>
      <c r="AS327" s="205" t="str">
        <f>IF(Input!W326="","",IF(ISNUMBER(VALUE(Input!W326)),"","Needs to be a number."))</f>
        <v/>
      </c>
      <c r="AT327" s="205" t="str">
        <f>IF(Input!X326="","",IF(ISNUMBER(VALUE(Input!X326)),"","Needs to be a number."))</f>
        <v/>
      </c>
      <c r="AU327" s="206" t="str">
        <f>IF(Input!Y326="","",IF(ISNUMBER(VALUE(Input!Y326)),"","Needs to be a number."))</f>
        <v/>
      </c>
      <c r="AV327" s="207"/>
      <c r="AW327" s="259" t="str">
        <f>IF(OR(VALUE(Input!C326)&lt;0,VALUE(Input!C326)&gt;100), "Invalid EEI %","")</f>
        <v/>
      </c>
      <c r="AX327" s="207"/>
      <c r="AY327" s="278" t="str">
        <f>IF(Input!E326="","",IF(VALUE(Input!E326)=0,"Do not enter 0.",""))</f>
        <v/>
      </c>
    </row>
    <row r="328" spans="2:51" x14ac:dyDescent="0.3">
      <c r="B328" s="188" t="str">
        <f>Input!A327</f>
        <v/>
      </c>
      <c r="C328" s="189" t="str">
        <f>IF(ISERROR(IF(AND(Input!$A327="",SUMPRODUCT(--(LEN(Input!$A328:'Input'!$A$1006)&gt;0))&lt;&gt;0),"Row is skipped.",IF(AND(Input!$A327="",Input!$A328=""),"", IF(Input!B327="","Data is missing.","")))),"",IF(AND(Input!$A327="",SUMPRODUCT(--(LEN(Input!$A328:'Input'!$A$1006)&gt;0))&lt;&gt;0),"Row is skipped.",IF(AND(Input!$A327="",Input!$A328=""),"", IF(Input!B327="","Data is missing.",""))))</f>
        <v/>
      </c>
      <c r="D328" s="189" t="str">
        <f>IF(ISERROR(IF(AND(Input!$A327="",SUMPRODUCT(--(LEN(Input!$A328:'Input'!$A$1006)&gt;0))&lt;&gt;0),"Row is skipped.",IF(AND(Input!$A327="",Input!$A328=""),"", IF(Input!C327="","Data is missing.","")))),"",IF(AND(Input!$A327="",SUMPRODUCT(--(LEN(Input!$A328:'Input'!$A$1006)&gt;0))&lt;&gt;0),"Row is skipped.",IF(AND(Input!$A327="",Input!$A328=""),"", IF(Input!C327="","Data is missing.",""))))</f>
        <v/>
      </c>
      <c r="E328" s="189" t="str">
        <f>IF(ISERROR(IF(AND(Input!$A327="",SUMPRODUCT(--(LEN(Input!$A328:'Input'!$A$1006)&gt;0))&lt;&gt;0),"Row is skipped.",IF(AND(Input!$A327="",Input!$A328=""),"", IF(Input!D327="","Data is missing.","")))),"",IF(AND(Input!$A327="",SUMPRODUCT(--(LEN(Input!$A328:'Input'!$A$1006)&gt;0))&lt;&gt;0),"Row is skipped.",IF(AND(Input!$A327="",Input!$A328=""),"", IF(Input!D327="","Data is missing.",""))))</f>
        <v/>
      </c>
      <c r="F328" s="189" t="str">
        <f>IF(ISERROR(IF(AND(Input!$A327="",SUMPRODUCT(--(LEN(Input!$A328:'Input'!$A$1006)&gt;0))&lt;&gt;0),"Row is skipped.",IF(AND(Input!$A327="",Input!$A328=""),"", IF(Input!E327="","Data is missing.","")))),"",IF(AND(Input!$A327="",SUMPRODUCT(--(LEN(Input!$A328:'Input'!$A$1006)&gt;0))&lt;&gt;0),"Row is skipped.",IF(AND(Input!$A327="",Input!$A328=""),"", IF(Input!E327="","Data is missing.",""))))</f>
        <v/>
      </c>
      <c r="G328" s="189" t="str">
        <f>IF(ISERROR(IF(AND(Input!$A327="",SUMPRODUCT(--(LEN(Input!$A328:'Input'!$A$1006)&gt;0))&lt;&gt;0),"Row is skipped.",IF(AND(Input!$A327="",Input!$A328=""),"", IF(Input!F327="","Data is missing.","")))),"",IF(AND(Input!$A327="",SUMPRODUCT(--(LEN(Input!$A328:'Input'!$A$1006)&gt;0))&lt;&gt;0),"Row is skipped.",IF(AND(Input!$A327="",Input!$A328=""),"", IF(Input!F327="","Data is missing.",""))))</f>
        <v/>
      </c>
      <c r="H328" s="190" t="str">
        <f>IF(ISERROR(IF(AND(Input!$A327="",SUMPRODUCT(--(LEN(Input!$A328:'Input'!$A$1006)&gt;0))&lt;&gt;0),"Row is skipped.",IF(AND(Input!$A327="",Input!$A328=""),"", IF(Input!G327="","Data is missing.","")))),"",IF(AND(Input!$A327="",SUMPRODUCT(--(LEN(Input!$A328:'Input'!$A$1006)&gt;0))&lt;&gt;0),"Row is skipped.",IF(AND(Input!$A327="",Input!$A328=""),"", IF(Input!G327="","Data is missing.",""))))</f>
        <v/>
      </c>
      <c r="I328" s="156"/>
      <c r="J328" s="191" t="str">
        <f>IFERROR(VLOOKUP(VLOOKUP(Input!$D327,'Measure List'!$A:$AN,40,FALSE),UIR!$A$1:$Q$27,17,FALSE),"")</f>
        <v/>
      </c>
      <c r="K328" s="192" t="str">
        <f>IFERROR(VLOOKUP(Input!$D327,'Measure List'!$A:$AN,40,FALSE),"")</f>
        <v/>
      </c>
      <c r="L328" s="156"/>
      <c r="M328" s="193" t="str">
        <f>IF(B328="","",IF(AND(Input!H327="",IFERROR(VLOOKUP(K328,UIR!$A$2:$P$21,2,FALSE),"")&lt;&gt;""),"Data is Missing.",""))</f>
        <v/>
      </c>
      <c r="N328" s="194" t="str">
        <f>IF(B328="","",IF(AND(Input!I327="",IFERROR(VLOOKUP(K328,UIR!$A$2:$P$21,3,FALSE),"")&lt;&gt;""),"Data is Missing.",""))</f>
        <v/>
      </c>
      <c r="O328" s="194" t="str">
        <f>IF(B328="","",IF(AND(Input!J327="",IFERROR(VLOOKUP(K328,UIR!$A$2:$P$21,4,FALSE),"")&lt;&gt;""),"Data is Missing.",""))</f>
        <v/>
      </c>
      <c r="P328" s="194" t="str">
        <f>IF(B328="","",IF(AND(Input!K327="",IFERROR(VLOOKUP(K328,UIR!$A$2:$P$21,5,FALSE),"")&lt;&gt;""),"Data is Missing.",""))</f>
        <v/>
      </c>
      <c r="Q328" s="194" t="str">
        <f>IF(B328="","",IF(AND(Input!L327="",IFERROR(VLOOKUP(K328,UIR!$A$2:$P$21,6,FALSE),"")&lt;&gt;""),"Data is Missing.",""))</f>
        <v/>
      </c>
      <c r="R328" s="194" t="str">
        <f>IF(B328="","",IF(AND(Input!M327="",IFERROR(VLOOKUP(K328,UIR!$A$2:$P$21,7,FALSE),"")&lt;&gt;""),"Data is Missing.",""))</f>
        <v/>
      </c>
      <c r="S328" s="194" t="str">
        <f>IF(B328="","",IF(AND(Input!P327="",IFERROR(VLOOKUP(K328,UIR!$A$2:$P$21,8,FALSE),"")&lt;&gt;""),"Data is Missing.",""))</f>
        <v/>
      </c>
      <c r="T328" s="194" t="str">
        <f>IF(B328="","",IF(AND(Input!Q327="",IFERROR(VLOOKUP(K328,UIR!$A$2:$P$21,9,FALSE),"")&lt;&gt;""),"Data is Missing.",""))</f>
        <v/>
      </c>
      <c r="U328" s="194"/>
      <c r="V328" s="194" t="str">
        <f>IF(B328="","",IF(AND(Input!S327="",IFERROR(VLOOKUP(K328,UIR!$A$2:$P$21,11,FALSE),"")&lt;&gt;""),"Data is Missing.",""))</f>
        <v/>
      </c>
      <c r="W328" s="194" t="str">
        <f>IF(B328="","",IF(AND(Input!T327="",IFERROR(VLOOKUP(K328,UIR!$A$2:$P$21,12,FALSE),"")&lt;&gt;""),"Data is Missing.",""))</f>
        <v/>
      </c>
      <c r="X328" s="194" t="str">
        <f>IF(B328="","",IF(AND(Input!V327="",IFERROR(VLOOKUP(K328,UIR!$A$2:$P$21,13,FALSE),"")&lt;&gt;""),"Data is Missing.",""))</f>
        <v/>
      </c>
      <c r="Y328" s="194" t="str">
        <f>IF(B328="","",IF(AND(Input!W327="",IFERROR(VLOOKUP(K328,UIR!$A$2:$P$21,14,FALSE),"")&lt;&gt;""),"Data is Missing.",""))</f>
        <v/>
      </c>
      <c r="Z328" s="194" t="str">
        <f>IF(B328="","",IF(AND(Input!X327="",IFERROR(VLOOKUP(K328,UIR!$A$2:$P$21,15,FALSE),"")&lt;&gt;""),"Data is Missing.",""))</f>
        <v/>
      </c>
      <c r="AA328" s="195" t="str">
        <f>IF(B328="","",IF(AND(Input!Y327="",IFERROR(VLOOKUP(K328,UIR!$A$2:$P$21,16,FALSE),"")&lt;&gt;""),"Data is Missing.",""))</f>
        <v/>
      </c>
      <c r="AC328" s="202" t="str">
        <f>IF(ISERROR(IF(Input!D327="","",IF(ISERROR(VLOOKUP(Input!D327,'Measure List'!$A$2:$A$30000,1,0)),"Invalid RefNo",""))),"",IF(Input!D327="","",IF(ISERROR(VLOOKUP(Input!D327,'Measure List'!$A$2:$A$30000,1,0)),"Invalid RefNo","")))</f>
        <v/>
      </c>
      <c r="AD328" s="156"/>
      <c r="AE328" s="156"/>
      <c r="AF328" s="156"/>
      <c r="AG328" s="156"/>
      <c r="AH328" s="156"/>
      <c r="AI328" s="156"/>
      <c r="AJ328" s="156"/>
      <c r="AK328" s="156"/>
      <c r="AL328" s="203" t="str">
        <f>IF(COUNTIF(Dropdowns!$K$2:$K$7,Input!S327)&gt;0,"",IF(Input!S327="","","Invalid Type"))</f>
        <v/>
      </c>
      <c r="AN328" s="204" t="str">
        <f>IF(Input!C327="","",IF(ISNUMBER(VALUE(Input!C327)),"","Needs to be a number."))</f>
        <v/>
      </c>
      <c r="AO328" s="205" t="str">
        <f>IF(Input!E327="","",IF(ISNUMBER(VALUE(Input!E327)),"","Needs to be a number."))</f>
        <v/>
      </c>
      <c r="AP328" s="205" t="str">
        <f>IF(Input!N327="","",IF(ISNUMBER(VALUE(Input!N327)),"","Needs to be a number."))</f>
        <v/>
      </c>
      <c r="AQ328" s="205" t="str">
        <f>IF(Input!O327="","",IF(ISNUMBER(VALUE(Input!O327)),"","Needs to be a number."))</f>
        <v/>
      </c>
      <c r="AR328" s="205" t="str">
        <f>IF(Input!V327="","",IF(ISNUMBER(VALUE(Input!V327)),"","Needs to be a number."))</f>
        <v/>
      </c>
      <c r="AS328" s="205" t="str">
        <f>IF(Input!W327="","",IF(ISNUMBER(VALUE(Input!W327)),"","Needs to be a number."))</f>
        <v/>
      </c>
      <c r="AT328" s="205" t="str">
        <f>IF(Input!X327="","",IF(ISNUMBER(VALUE(Input!X327)),"","Needs to be a number."))</f>
        <v/>
      </c>
      <c r="AU328" s="206" t="str">
        <f>IF(Input!Y327="","",IF(ISNUMBER(VALUE(Input!Y327)),"","Needs to be a number."))</f>
        <v/>
      </c>
      <c r="AV328" s="207"/>
      <c r="AW328" s="259" t="str">
        <f>IF(OR(VALUE(Input!C327)&lt;0,VALUE(Input!C327)&gt;100), "Invalid EEI %","")</f>
        <v/>
      </c>
      <c r="AX328" s="207"/>
      <c r="AY328" s="278" t="str">
        <f>IF(Input!E327="","",IF(VALUE(Input!E327)=0,"Do not enter 0.",""))</f>
        <v/>
      </c>
    </row>
    <row r="329" spans="2:51" x14ac:dyDescent="0.3">
      <c r="B329" s="188" t="str">
        <f>Input!A328</f>
        <v/>
      </c>
      <c r="C329" s="189" t="str">
        <f>IF(ISERROR(IF(AND(Input!$A328="",SUMPRODUCT(--(LEN(Input!$A329:'Input'!$A$1006)&gt;0))&lt;&gt;0),"Row is skipped.",IF(AND(Input!$A328="",Input!$A329=""),"", IF(Input!B328="","Data is missing.","")))),"",IF(AND(Input!$A328="",SUMPRODUCT(--(LEN(Input!$A329:'Input'!$A$1006)&gt;0))&lt;&gt;0),"Row is skipped.",IF(AND(Input!$A328="",Input!$A329=""),"", IF(Input!B328="","Data is missing.",""))))</f>
        <v/>
      </c>
      <c r="D329" s="189" t="str">
        <f>IF(ISERROR(IF(AND(Input!$A328="",SUMPRODUCT(--(LEN(Input!$A329:'Input'!$A$1006)&gt;0))&lt;&gt;0),"Row is skipped.",IF(AND(Input!$A328="",Input!$A329=""),"", IF(Input!C328="","Data is missing.","")))),"",IF(AND(Input!$A328="",SUMPRODUCT(--(LEN(Input!$A329:'Input'!$A$1006)&gt;0))&lt;&gt;0),"Row is skipped.",IF(AND(Input!$A328="",Input!$A329=""),"", IF(Input!C328="","Data is missing.",""))))</f>
        <v/>
      </c>
      <c r="E329" s="189" t="str">
        <f>IF(ISERROR(IF(AND(Input!$A328="",SUMPRODUCT(--(LEN(Input!$A329:'Input'!$A$1006)&gt;0))&lt;&gt;0),"Row is skipped.",IF(AND(Input!$A328="",Input!$A329=""),"", IF(Input!D328="","Data is missing.","")))),"",IF(AND(Input!$A328="",SUMPRODUCT(--(LEN(Input!$A329:'Input'!$A$1006)&gt;0))&lt;&gt;0),"Row is skipped.",IF(AND(Input!$A328="",Input!$A329=""),"", IF(Input!D328="","Data is missing.",""))))</f>
        <v/>
      </c>
      <c r="F329" s="189" t="str">
        <f>IF(ISERROR(IF(AND(Input!$A328="",SUMPRODUCT(--(LEN(Input!$A329:'Input'!$A$1006)&gt;0))&lt;&gt;0),"Row is skipped.",IF(AND(Input!$A328="",Input!$A329=""),"", IF(Input!E328="","Data is missing.","")))),"",IF(AND(Input!$A328="",SUMPRODUCT(--(LEN(Input!$A329:'Input'!$A$1006)&gt;0))&lt;&gt;0),"Row is skipped.",IF(AND(Input!$A328="",Input!$A329=""),"", IF(Input!E328="","Data is missing.",""))))</f>
        <v/>
      </c>
      <c r="G329" s="189" t="str">
        <f>IF(ISERROR(IF(AND(Input!$A328="",SUMPRODUCT(--(LEN(Input!$A329:'Input'!$A$1006)&gt;0))&lt;&gt;0),"Row is skipped.",IF(AND(Input!$A328="",Input!$A329=""),"", IF(Input!F328="","Data is missing.","")))),"",IF(AND(Input!$A328="",SUMPRODUCT(--(LEN(Input!$A329:'Input'!$A$1006)&gt;0))&lt;&gt;0),"Row is skipped.",IF(AND(Input!$A328="",Input!$A329=""),"", IF(Input!F328="","Data is missing.",""))))</f>
        <v/>
      </c>
      <c r="H329" s="190" t="str">
        <f>IF(ISERROR(IF(AND(Input!$A328="",SUMPRODUCT(--(LEN(Input!$A329:'Input'!$A$1006)&gt;0))&lt;&gt;0),"Row is skipped.",IF(AND(Input!$A328="",Input!$A329=""),"", IF(Input!G328="","Data is missing.","")))),"",IF(AND(Input!$A328="",SUMPRODUCT(--(LEN(Input!$A329:'Input'!$A$1006)&gt;0))&lt;&gt;0),"Row is skipped.",IF(AND(Input!$A328="",Input!$A329=""),"", IF(Input!G328="","Data is missing.",""))))</f>
        <v/>
      </c>
      <c r="I329" s="156"/>
      <c r="J329" s="191" t="str">
        <f>IFERROR(VLOOKUP(VLOOKUP(Input!$D328,'Measure List'!$A:$AN,40,FALSE),UIR!$A$1:$Q$27,17,FALSE),"")</f>
        <v/>
      </c>
      <c r="K329" s="192" t="str">
        <f>IFERROR(VLOOKUP(Input!$D328,'Measure List'!$A:$AN,40,FALSE),"")</f>
        <v/>
      </c>
      <c r="L329" s="156"/>
      <c r="M329" s="193" t="str">
        <f>IF(B329="","",IF(AND(Input!H328="",IFERROR(VLOOKUP(K329,UIR!$A$2:$P$21,2,FALSE),"")&lt;&gt;""),"Data is Missing.",""))</f>
        <v/>
      </c>
      <c r="N329" s="194" t="str">
        <f>IF(B329="","",IF(AND(Input!I328="",IFERROR(VLOOKUP(K329,UIR!$A$2:$P$21,3,FALSE),"")&lt;&gt;""),"Data is Missing.",""))</f>
        <v/>
      </c>
      <c r="O329" s="194" t="str">
        <f>IF(B329="","",IF(AND(Input!J328="",IFERROR(VLOOKUP(K329,UIR!$A$2:$P$21,4,FALSE),"")&lt;&gt;""),"Data is Missing.",""))</f>
        <v/>
      </c>
      <c r="P329" s="194" t="str">
        <f>IF(B329="","",IF(AND(Input!K328="",IFERROR(VLOOKUP(K329,UIR!$A$2:$P$21,5,FALSE),"")&lt;&gt;""),"Data is Missing.",""))</f>
        <v/>
      </c>
      <c r="Q329" s="194" t="str">
        <f>IF(B329="","",IF(AND(Input!L328="",IFERROR(VLOOKUP(K329,UIR!$A$2:$P$21,6,FALSE),"")&lt;&gt;""),"Data is Missing.",""))</f>
        <v/>
      </c>
      <c r="R329" s="194" t="str">
        <f>IF(B329="","",IF(AND(Input!M328="",IFERROR(VLOOKUP(K329,UIR!$A$2:$P$21,7,FALSE),"")&lt;&gt;""),"Data is Missing.",""))</f>
        <v/>
      </c>
      <c r="S329" s="194" t="str">
        <f>IF(B329="","",IF(AND(Input!P328="",IFERROR(VLOOKUP(K329,UIR!$A$2:$P$21,8,FALSE),"")&lt;&gt;""),"Data is Missing.",""))</f>
        <v/>
      </c>
      <c r="T329" s="194" t="str">
        <f>IF(B329="","",IF(AND(Input!Q328="",IFERROR(VLOOKUP(K329,UIR!$A$2:$P$21,9,FALSE),"")&lt;&gt;""),"Data is Missing.",""))</f>
        <v/>
      </c>
      <c r="U329" s="194"/>
      <c r="V329" s="194" t="str">
        <f>IF(B329="","",IF(AND(Input!S328="",IFERROR(VLOOKUP(K329,UIR!$A$2:$P$21,11,FALSE),"")&lt;&gt;""),"Data is Missing.",""))</f>
        <v/>
      </c>
      <c r="W329" s="194" t="str">
        <f>IF(B329="","",IF(AND(Input!T328="",IFERROR(VLOOKUP(K329,UIR!$A$2:$P$21,12,FALSE),"")&lt;&gt;""),"Data is Missing.",""))</f>
        <v/>
      </c>
      <c r="X329" s="194" t="str">
        <f>IF(B329="","",IF(AND(Input!V328="",IFERROR(VLOOKUP(K329,UIR!$A$2:$P$21,13,FALSE),"")&lt;&gt;""),"Data is Missing.",""))</f>
        <v/>
      </c>
      <c r="Y329" s="194" t="str">
        <f>IF(B329="","",IF(AND(Input!W328="",IFERROR(VLOOKUP(K329,UIR!$A$2:$P$21,14,FALSE),"")&lt;&gt;""),"Data is Missing.",""))</f>
        <v/>
      </c>
      <c r="Z329" s="194" t="str">
        <f>IF(B329="","",IF(AND(Input!X328="",IFERROR(VLOOKUP(K329,UIR!$A$2:$P$21,15,FALSE),"")&lt;&gt;""),"Data is Missing.",""))</f>
        <v/>
      </c>
      <c r="AA329" s="195" t="str">
        <f>IF(B329="","",IF(AND(Input!Y328="",IFERROR(VLOOKUP(K329,UIR!$A$2:$P$21,16,FALSE),"")&lt;&gt;""),"Data is Missing.",""))</f>
        <v/>
      </c>
      <c r="AC329" s="202" t="str">
        <f>IF(ISERROR(IF(Input!D328="","",IF(ISERROR(VLOOKUP(Input!D328,'Measure List'!$A$2:$A$30000,1,0)),"Invalid RefNo",""))),"",IF(Input!D328="","",IF(ISERROR(VLOOKUP(Input!D328,'Measure List'!$A$2:$A$30000,1,0)),"Invalid RefNo","")))</f>
        <v/>
      </c>
      <c r="AD329" s="156"/>
      <c r="AE329" s="156"/>
      <c r="AF329" s="156"/>
      <c r="AG329" s="156"/>
      <c r="AH329" s="156"/>
      <c r="AI329" s="156"/>
      <c r="AJ329" s="156"/>
      <c r="AK329" s="156"/>
      <c r="AL329" s="203" t="str">
        <f>IF(COUNTIF(Dropdowns!$K$2:$K$7,Input!S328)&gt;0,"",IF(Input!S328="","","Invalid Type"))</f>
        <v/>
      </c>
      <c r="AN329" s="204" t="str">
        <f>IF(Input!C328="","",IF(ISNUMBER(VALUE(Input!C328)),"","Needs to be a number."))</f>
        <v/>
      </c>
      <c r="AO329" s="205" t="str">
        <f>IF(Input!E328="","",IF(ISNUMBER(VALUE(Input!E328)),"","Needs to be a number."))</f>
        <v/>
      </c>
      <c r="AP329" s="205" t="str">
        <f>IF(Input!N328="","",IF(ISNUMBER(VALUE(Input!N328)),"","Needs to be a number."))</f>
        <v/>
      </c>
      <c r="AQ329" s="205" t="str">
        <f>IF(Input!O328="","",IF(ISNUMBER(VALUE(Input!O328)),"","Needs to be a number."))</f>
        <v/>
      </c>
      <c r="AR329" s="205" t="str">
        <f>IF(Input!V328="","",IF(ISNUMBER(VALUE(Input!V328)),"","Needs to be a number."))</f>
        <v/>
      </c>
      <c r="AS329" s="205" t="str">
        <f>IF(Input!W328="","",IF(ISNUMBER(VALUE(Input!W328)),"","Needs to be a number."))</f>
        <v/>
      </c>
      <c r="AT329" s="205" t="str">
        <f>IF(Input!X328="","",IF(ISNUMBER(VALUE(Input!X328)),"","Needs to be a number."))</f>
        <v/>
      </c>
      <c r="AU329" s="206" t="str">
        <f>IF(Input!Y328="","",IF(ISNUMBER(VALUE(Input!Y328)),"","Needs to be a number."))</f>
        <v/>
      </c>
      <c r="AV329" s="207"/>
      <c r="AW329" s="259" t="str">
        <f>IF(OR(VALUE(Input!C328)&lt;0,VALUE(Input!C328)&gt;100), "Invalid EEI %","")</f>
        <v/>
      </c>
      <c r="AX329" s="207"/>
      <c r="AY329" s="278" t="str">
        <f>IF(Input!E328="","",IF(VALUE(Input!E328)=0,"Do not enter 0.",""))</f>
        <v/>
      </c>
    </row>
    <row r="330" spans="2:51" x14ac:dyDescent="0.3">
      <c r="B330" s="188" t="str">
        <f>Input!A329</f>
        <v/>
      </c>
      <c r="C330" s="189" t="str">
        <f>IF(ISERROR(IF(AND(Input!$A329="",SUMPRODUCT(--(LEN(Input!$A330:'Input'!$A$1006)&gt;0))&lt;&gt;0),"Row is skipped.",IF(AND(Input!$A329="",Input!$A330=""),"", IF(Input!B329="","Data is missing.","")))),"",IF(AND(Input!$A329="",SUMPRODUCT(--(LEN(Input!$A330:'Input'!$A$1006)&gt;0))&lt;&gt;0),"Row is skipped.",IF(AND(Input!$A329="",Input!$A330=""),"", IF(Input!B329="","Data is missing.",""))))</f>
        <v/>
      </c>
      <c r="D330" s="189" t="str">
        <f>IF(ISERROR(IF(AND(Input!$A329="",SUMPRODUCT(--(LEN(Input!$A330:'Input'!$A$1006)&gt;0))&lt;&gt;0),"Row is skipped.",IF(AND(Input!$A329="",Input!$A330=""),"", IF(Input!C329="","Data is missing.","")))),"",IF(AND(Input!$A329="",SUMPRODUCT(--(LEN(Input!$A330:'Input'!$A$1006)&gt;0))&lt;&gt;0),"Row is skipped.",IF(AND(Input!$A329="",Input!$A330=""),"", IF(Input!C329="","Data is missing.",""))))</f>
        <v/>
      </c>
      <c r="E330" s="189" t="str">
        <f>IF(ISERROR(IF(AND(Input!$A329="",SUMPRODUCT(--(LEN(Input!$A330:'Input'!$A$1006)&gt;0))&lt;&gt;0),"Row is skipped.",IF(AND(Input!$A329="",Input!$A330=""),"", IF(Input!D329="","Data is missing.","")))),"",IF(AND(Input!$A329="",SUMPRODUCT(--(LEN(Input!$A330:'Input'!$A$1006)&gt;0))&lt;&gt;0),"Row is skipped.",IF(AND(Input!$A329="",Input!$A330=""),"", IF(Input!D329="","Data is missing.",""))))</f>
        <v/>
      </c>
      <c r="F330" s="189" t="str">
        <f>IF(ISERROR(IF(AND(Input!$A329="",SUMPRODUCT(--(LEN(Input!$A330:'Input'!$A$1006)&gt;0))&lt;&gt;0),"Row is skipped.",IF(AND(Input!$A329="",Input!$A330=""),"", IF(Input!E329="","Data is missing.","")))),"",IF(AND(Input!$A329="",SUMPRODUCT(--(LEN(Input!$A330:'Input'!$A$1006)&gt;0))&lt;&gt;0),"Row is skipped.",IF(AND(Input!$A329="",Input!$A330=""),"", IF(Input!E329="","Data is missing.",""))))</f>
        <v/>
      </c>
      <c r="G330" s="189" t="str">
        <f>IF(ISERROR(IF(AND(Input!$A329="",SUMPRODUCT(--(LEN(Input!$A330:'Input'!$A$1006)&gt;0))&lt;&gt;0),"Row is skipped.",IF(AND(Input!$A329="",Input!$A330=""),"", IF(Input!F329="","Data is missing.","")))),"",IF(AND(Input!$A329="",SUMPRODUCT(--(LEN(Input!$A330:'Input'!$A$1006)&gt;0))&lt;&gt;0),"Row is skipped.",IF(AND(Input!$A329="",Input!$A330=""),"", IF(Input!F329="","Data is missing.",""))))</f>
        <v/>
      </c>
      <c r="H330" s="190" t="str">
        <f>IF(ISERROR(IF(AND(Input!$A329="",SUMPRODUCT(--(LEN(Input!$A330:'Input'!$A$1006)&gt;0))&lt;&gt;0),"Row is skipped.",IF(AND(Input!$A329="",Input!$A330=""),"", IF(Input!G329="","Data is missing.","")))),"",IF(AND(Input!$A329="",SUMPRODUCT(--(LEN(Input!$A330:'Input'!$A$1006)&gt;0))&lt;&gt;0),"Row is skipped.",IF(AND(Input!$A329="",Input!$A330=""),"", IF(Input!G329="","Data is missing.",""))))</f>
        <v/>
      </c>
      <c r="I330" s="156"/>
      <c r="J330" s="191" t="str">
        <f>IFERROR(VLOOKUP(VLOOKUP(Input!$D329,'Measure List'!$A:$AN,40,FALSE),UIR!$A$1:$Q$27,17,FALSE),"")</f>
        <v/>
      </c>
      <c r="K330" s="192" t="str">
        <f>IFERROR(VLOOKUP(Input!$D329,'Measure List'!$A:$AN,40,FALSE),"")</f>
        <v/>
      </c>
      <c r="L330" s="156"/>
      <c r="M330" s="193" t="str">
        <f>IF(B330="","",IF(AND(Input!H329="",IFERROR(VLOOKUP(K330,UIR!$A$2:$P$21,2,FALSE),"")&lt;&gt;""),"Data is Missing.",""))</f>
        <v/>
      </c>
      <c r="N330" s="194" t="str">
        <f>IF(B330="","",IF(AND(Input!I329="",IFERROR(VLOOKUP(K330,UIR!$A$2:$P$21,3,FALSE),"")&lt;&gt;""),"Data is Missing.",""))</f>
        <v/>
      </c>
      <c r="O330" s="194" t="str">
        <f>IF(B330="","",IF(AND(Input!J329="",IFERROR(VLOOKUP(K330,UIR!$A$2:$P$21,4,FALSE),"")&lt;&gt;""),"Data is Missing.",""))</f>
        <v/>
      </c>
      <c r="P330" s="194" t="str">
        <f>IF(B330="","",IF(AND(Input!K329="",IFERROR(VLOOKUP(K330,UIR!$A$2:$P$21,5,FALSE),"")&lt;&gt;""),"Data is Missing.",""))</f>
        <v/>
      </c>
      <c r="Q330" s="194" t="str">
        <f>IF(B330="","",IF(AND(Input!L329="",IFERROR(VLOOKUP(K330,UIR!$A$2:$P$21,6,FALSE),"")&lt;&gt;""),"Data is Missing.",""))</f>
        <v/>
      </c>
      <c r="R330" s="194" t="str">
        <f>IF(B330="","",IF(AND(Input!M329="",IFERROR(VLOOKUP(K330,UIR!$A$2:$P$21,7,FALSE),"")&lt;&gt;""),"Data is Missing.",""))</f>
        <v/>
      </c>
      <c r="S330" s="194" t="str">
        <f>IF(B330="","",IF(AND(Input!P329="",IFERROR(VLOOKUP(K330,UIR!$A$2:$P$21,8,FALSE),"")&lt;&gt;""),"Data is Missing.",""))</f>
        <v/>
      </c>
      <c r="T330" s="194" t="str">
        <f>IF(B330="","",IF(AND(Input!Q329="",IFERROR(VLOOKUP(K330,UIR!$A$2:$P$21,9,FALSE),"")&lt;&gt;""),"Data is Missing.",""))</f>
        <v/>
      </c>
      <c r="U330" s="194"/>
      <c r="V330" s="194" t="str">
        <f>IF(B330="","",IF(AND(Input!S329="",IFERROR(VLOOKUP(K330,UIR!$A$2:$P$21,11,FALSE),"")&lt;&gt;""),"Data is Missing.",""))</f>
        <v/>
      </c>
      <c r="W330" s="194" t="str">
        <f>IF(B330="","",IF(AND(Input!T329="",IFERROR(VLOOKUP(K330,UIR!$A$2:$P$21,12,FALSE),"")&lt;&gt;""),"Data is Missing.",""))</f>
        <v/>
      </c>
      <c r="X330" s="194" t="str">
        <f>IF(B330="","",IF(AND(Input!V329="",IFERROR(VLOOKUP(K330,UIR!$A$2:$P$21,13,FALSE),"")&lt;&gt;""),"Data is Missing.",""))</f>
        <v/>
      </c>
      <c r="Y330" s="194" t="str">
        <f>IF(B330="","",IF(AND(Input!W329="",IFERROR(VLOOKUP(K330,UIR!$A$2:$P$21,14,FALSE),"")&lt;&gt;""),"Data is Missing.",""))</f>
        <v/>
      </c>
      <c r="Z330" s="194" t="str">
        <f>IF(B330="","",IF(AND(Input!X329="",IFERROR(VLOOKUP(K330,UIR!$A$2:$P$21,15,FALSE),"")&lt;&gt;""),"Data is Missing.",""))</f>
        <v/>
      </c>
      <c r="AA330" s="195" t="str">
        <f>IF(B330="","",IF(AND(Input!Y329="",IFERROR(VLOOKUP(K330,UIR!$A$2:$P$21,16,FALSE),"")&lt;&gt;""),"Data is Missing.",""))</f>
        <v/>
      </c>
      <c r="AC330" s="202" t="str">
        <f>IF(ISERROR(IF(Input!D329="","",IF(ISERROR(VLOOKUP(Input!D329,'Measure List'!$A$2:$A$30000,1,0)),"Invalid RefNo",""))),"",IF(Input!D329="","",IF(ISERROR(VLOOKUP(Input!D329,'Measure List'!$A$2:$A$30000,1,0)),"Invalid RefNo","")))</f>
        <v/>
      </c>
      <c r="AD330" s="156"/>
      <c r="AE330" s="156"/>
      <c r="AF330" s="156"/>
      <c r="AG330" s="156"/>
      <c r="AH330" s="156"/>
      <c r="AI330" s="156"/>
      <c r="AJ330" s="156"/>
      <c r="AK330" s="156"/>
      <c r="AL330" s="203" t="str">
        <f>IF(COUNTIF(Dropdowns!$K$2:$K$7,Input!S329)&gt;0,"",IF(Input!S329="","","Invalid Type"))</f>
        <v/>
      </c>
      <c r="AN330" s="204" t="str">
        <f>IF(Input!C329="","",IF(ISNUMBER(VALUE(Input!C329)),"","Needs to be a number."))</f>
        <v/>
      </c>
      <c r="AO330" s="205" t="str">
        <f>IF(Input!E329="","",IF(ISNUMBER(VALUE(Input!E329)),"","Needs to be a number."))</f>
        <v/>
      </c>
      <c r="AP330" s="205" t="str">
        <f>IF(Input!N329="","",IF(ISNUMBER(VALUE(Input!N329)),"","Needs to be a number."))</f>
        <v/>
      </c>
      <c r="AQ330" s="205" t="str">
        <f>IF(Input!O329="","",IF(ISNUMBER(VALUE(Input!O329)),"","Needs to be a number."))</f>
        <v/>
      </c>
      <c r="AR330" s="205" t="str">
        <f>IF(Input!V329="","",IF(ISNUMBER(VALUE(Input!V329)),"","Needs to be a number."))</f>
        <v/>
      </c>
      <c r="AS330" s="205" t="str">
        <f>IF(Input!W329="","",IF(ISNUMBER(VALUE(Input!W329)),"","Needs to be a number."))</f>
        <v/>
      </c>
      <c r="AT330" s="205" t="str">
        <f>IF(Input!X329="","",IF(ISNUMBER(VALUE(Input!X329)),"","Needs to be a number."))</f>
        <v/>
      </c>
      <c r="AU330" s="206" t="str">
        <f>IF(Input!Y329="","",IF(ISNUMBER(VALUE(Input!Y329)),"","Needs to be a number."))</f>
        <v/>
      </c>
      <c r="AV330" s="207"/>
      <c r="AW330" s="259" t="str">
        <f>IF(OR(VALUE(Input!C329)&lt;0,VALUE(Input!C329)&gt;100), "Invalid EEI %","")</f>
        <v/>
      </c>
      <c r="AX330" s="207"/>
      <c r="AY330" s="278" t="str">
        <f>IF(Input!E329="","",IF(VALUE(Input!E329)=0,"Do not enter 0.",""))</f>
        <v/>
      </c>
    </row>
    <row r="331" spans="2:51" x14ac:dyDescent="0.3">
      <c r="B331" s="188" t="str">
        <f>Input!A330</f>
        <v/>
      </c>
      <c r="C331" s="189" t="str">
        <f>IF(ISERROR(IF(AND(Input!$A330="",SUMPRODUCT(--(LEN(Input!$A331:'Input'!$A$1006)&gt;0))&lt;&gt;0),"Row is skipped.",IF(AND(Input!$A330="",Input!$A331=""),"", IF(Input!B330="","Data is missing.","")))),"",IF(AND(Input!$A330="",SUMPRODUCT(--(LEN(Input!$A331:'Input'!$A$1006)&gt;0))&lt;&gt;0),"Row is skipped.",IF(AND(Input!$A330="",Input!$A331=""),"", IF(Input!B330="","Data is missing.",""))))</f>
        <v/>
      </c>
      <c r="D331" s="189" t="str">
        <f>IF(ISERROR(IF(AND(Input!$A330="",SUMPRODUCT(--(LEN(Input!$A331:'Input'!$A$1006)&gt;0))&lt;&gt;0),"Row is skipped.",IF(AND(Input!$A330="",Input!$A331=""),"", IF(Input!C330="","Data is missing.","")))),"",IF(AND(Input!$A330="",SUMPRODUCT(--(LEN(Input!$A331:'Input'!$A$1006)&gt;0))&lt;&gt;0),"Row is skipped.",IF(AND(Input!$A330="",Input!$A331=""),"", IF(Input!C330="","Data is missing.",""))))</f>
        <v/>
      </c>
      <c r="E331" s="189" t="str">
        <f>IF(ISERROR(IF(AND(Input!$A330="",SUMPRODUCT(--(LEN(Input!$A331:'Input'!$A$1006)&gt;0))&lt;&gt;0),"Row is skipped.",IF(AND(Input!$A330="",Input!$A331=""),"", IF(Input!D330="","Data is missing.","")))),"",IF(AND(Input!$A330="",SUMPRODUCT(--(LEN(Input!$A331:'Input'!$A$1006)&gt;0))&lt;&gt;0),"Row is skipped.",IF(AND(Input!$A330="",Input!$A331=""),"", IF(Input!D330="","Data is missing.",""))))</f>
        <v/>
      </c>
      <c r="F331" s="189" t="str">
        <f>IF(ISERROR(IF(AND(Input!$A330="",SUMPRODUCT(--(LEN(Input!$A331:'Input'!$A$1006)&gt;0))&lt;&gt;0),"Row is skipped.",IF(AND(Input!$A330="",Input!$A331=""),"", IF(Input!E330="","Data is missing.","")))),"",IF(AND(Input!$A330="",SUMPRODUCT(--(LEN(Input!$A331:'Input'!$A$1006)&gt;0))&lt;&gt;0),"Row is skipped.",IF(AND(Input!$A330="",Input!$A331=""),"", IF(Input!E330="","Data is missing.",""))))</f>
        <v/>
      </c>
      <c r="G331" s="189" t="str">
        <f>IF(ISERROR(IF(AND(Input!$A330="",SUMPRODUCT(--(LEN(Input!$A331:'Input'!$A$1006)&gt;0))&lt;&gt;0),"Row is skipped.",IF(AND(Input!$A330="",Input!$A331=""),"", IF(Input!F330="","Data is missing.","")))),"",IF(AND(Input!$A330="",SUMPRODUCT(--(LEN(Input!$A331:'Input'!$A$1006)&gt;0))&lt;&gt;0),"Row is skipped.",IF(AND(Input!$A330="",Input!$A331=""),"", IF(Input!F330="","Data is missing.",""))))</f>
        <v/>
      </c>
      <c r="H331" s="190" t="str">
        <f>IF(ISERROR(IF(AND(Input!$A330="",SUMPRODUCT(--(LEN(Input!$A331:'Input'!$A$1006)&gt;0))&lt;&gt;0),"Row is skipped.",IF(AND(Input!$A330="",Input!$A331=""),"", IF(Input!G330="","Data is missing.","")))),"",IF(AND(Input!$A330="",SUMPRODUCT(--(LEN(Input!$A331:'Input'!$A$1006)&gt;0))&lt;&gt;0),"Row is skipped.",IF(AND(Input!$A330="",Input!$A331=""),"", IF(Input!G330="","Data is missing.",""))))</f>
        <v/>
      </c>
      <c r="I331" s="156"/>
      <c r="J331" s="191" t="str">
        <f>IFERROR(VLOOKUP(VLOOKUP(Input!$D330,'Measure List'!$A:$AN,40,FALSE),UIR!$A$1:$Q$27,17,FALSE),"")</f>
        <v/>
      </c>
      <c r="K331" s="192" t="str">
        <f>IFERROR(VLOOKUP(Input!$D330,'Measure List'!$A:$AN,40,FALSE),"")</f>
        <v/>
      </c>
      <c r="L331" s="156"/>
      <c r="M331" s="193" t="str">
        <f>IF(B331="","",IF(AND(Input!H330="",IFERROR(VLOOKUP(K331,UIR!$A$2:$P$21,2,FALSE),"")&lt;&gt;""),"Data is Missing.",""))</f>
        <v/>
      </c>
      <c r="N331" s="194" t="str">
        <f>IF(B331="","",IF(AND(Input!I330="",IFERROR(VLOOKUP(K331,UIR!$A$2:$P$21,3,FALSE),"")&lt;&gt;""),"Data is Missing.",""))</f>
        <v/>
      </c>
      <c r="O331" s="194" t="str">
        <f>IF(B331="","",IF(AND(Input!J330="",IFERROR(VLOOKUP(K331,UIR!$A$2:$P$21,4,FALSE),"")&lt;&gt;""),"Data is Missing.",""))</f>
        <v/>
      </c>
      <c r="P331" s="194" t="str">
        <f>IF(B331="","",IF(AND(Input!K330="",IFERROR(VLOOKUP(K331,UIR!$A$2:$P$21,5,FALSE),"")&lt;&gt;""),"Data is Missing.",""))</f>
        <v/>
      </c>
      <c r="Q331" s="194" t="str">
        <f>IF(B331="","",IF(AND(Input!L330="",IFERROR(VLOOKUP(K331,UIR!$A$2:$P$21,6,FALSE),"")&lt;&gt;""),"Data is Missing.",""))</f>
        <v/>
      </c>
      <c r="R331" s="194" t="str">
        <f>IF(B331="","",IF(AND(Input!M330="",IFERROR(VLOOKUP(K331,UIR!$A$2:$P$21,7,FALSE),"")&lt;&gt;""),"Data is Missing.",""))</f>
        <v/>
      </c>
      <c r="S331" s="194" t="str">
        <f>IF(B331="","",IF(AND(Input!P330="",IFERROR(VLOOKUP(K331,UIR!$A$2:$P$21,8,FALSE),"")&lt;&gt;""),"Data is Missing.",""))</f>
        <v/>
      </c>
      <c r="T331" s="194" t="str">
        <f>IF(B331="","",IF(AND(Input!Q330="",IFERROR(VLOOKUP(K331,UIR!$A$2:$P$21,9,FALSE),"")&lt;&gt;""),"Data is Missing.",""))</f>
        <v/>
      </c>
      <c r="U331" s="194"/>
      <c r="V331" s="194" t="str">
        <f>IF(B331="","",IF(AND(Input!S330="",IFERROR(VLOOKUP(K331,UIR!$A$2:$P$21,11,FALSE),"")&lt;&gt;""),"Data is Missing.",""))</f>
        <v/>
      </c>
      <c r="W331" s="194" t="str">
        <f>IF(B331="","",IF(AND(Input!T330="",IFERROR(VLOOKUP(K331,UIR!$A$2:$P$21,12,FALSE),"")&lt;&gt;""),"Data is Missing.",""))</f>
        <v/>
      </c>
      <c r="X331" s="194" t="str">
        <f>IF(B331="","",IF(AND(Input!V330="",IFERROR(VLOOKUP(K331,UIR!$A$2:$P$21,13,FALSE),"")&lt;&gt;""),"Data is Missing.",""))</f>
        <v/>
      </c>
      <c r="Y331" s="194" t="str">
        <f>IF(B331="","",IF(AND(Input!W330="",IFERROR(VLOOKUP(K331,UIR!$A$2:$P$21,14,FALSE),"")&lt;&gt;""),"Data is Missing.",""))</f>
        <v/>
      </c>
      <c r="Z331" s="194" t="str">
        <f>IF(B331="","",IF(AND(Input!X330="",IFERROR(VLOOKUP(K331,UIR!$A$2:$P$21,15,FALSE),"")&lt;&gt;""),"Data is Missing.",""))</f>
        <v/>
      </c>
      <c r="AA331" s="195" t="str">
        <f>IF(B331="","",IF(AND(Input!Y330="",IFERROR(VLOOKUP(K331,UIR!$A$2:$P$21,16,FALSE),"")&lt;&gt;""),"Data is Missing.",""))</f>
        <v/>
      </c>
      <c r="AC331" s="202" t="str">
        <f>IF(ISERROR(IF(Input!D330="","",IF(ISERROR(VLOOKUP(Input!D330,'Measure List'!$A$2:$A$30000,1,0)),"Invalid RefNo",""))),"",IF(Input!D330="","",IF(ISERROR(VLOOKUP(Input!D330,'Measure List'!$A$2:$A$30000,1,0)),"Invalid RefNo","")))</f>
        <v/>
      </c>
      <c r="AD331" s="156"/>
      <c r="AE331" s="156"/>
      <c r="AF331" s="156"/>
      <c r="AG331" s="156"/>
      <c r="AH331" s="156"/>
      <c r="AI331" s="156"/>
      <c r="AJ331" s="156"/>
      <c r="AK331" s="156"/>
      <c r="AL331" s="203" t="str">
        <f>IF(COUNTIF(Dropdowns!$K$2:$K$7,Input!S330)&gt;0,"",IF(Input!S330="","","Invalid Type"))</f>
        <v/>
      </c>
      <c r="AN331" s="204" t="str">
        <f>IF(Input!C330="","",IF(ISNUMBER(VALUE(Input!C330)),"","Needs to be a number."))</f>
        <v/>
      </c>
      <c r="AO331" s="205" t="str">
        <f>IF(Input!E330="","",IF(ISNUMBER(VALUE(Input!E330)),"","Needs to be a number."))</f>
        <v/>
      </c>
      <c r="AP331" s="205" t="str">
        <f>IF(Input!N330="","",IF(ISNUMBER(VALUE(Input!N330)),"","Needs to be a number."))</f>
        <v/>
      </c>
      <c r="AQ331" s="205" t="str">
        <f>IF(Input!O330="","",IF(ISNUMBER(VALUE(Input!O330)),"","Needs to be a number."))</f>
        <v/>
      </c>
      <c r="AR331" s="205" t="str">
        <f>IF(Input!V330="","",IF(ISNUMBER(VALUE(Input!V330)),"","Needs to be a number."))</f>
        <v/>
      </c>
      <c r="AS331" s="205" t="str">
        <f>IF(Input!W330="","",IF(ISNUMBER(VALUE(Input!W330)),"","Needs to be a number."))</f>
        <v/>
      </c>
      <c r="AT331" s="205" t="str">
        <f>IF(Input!X330="","",IF(ISNUMBER(VALUE(Input!X330)),"","Needs to be a number."))</f>
        <v/>
      </c>
      <c r="AU331" s="206" t="str">
        <f>IF(Input!Y330="","",IF(ISNUMBER(VALUE(Input!Y330)),"","Needs to be a number."))</f>
        <v/>
      </c>
      <c r="AV331" s="207"/>
      <c r="AW331" s="259" t="str">
        <f>IF(OR(VALUE(Input!C330)&lt;0,VALUE(Input!C330)&gt;100), "Invalid EEI %","")</f>
        <v/>
      </c>
      <c r="AX331" s="207"/>
      <c r="AY331" s="278" t="str">
        <f>IF(Input!E330="","",IF(VALUE(Input!E330)=0,"Do not enter 0.",""))</f>
        <v/>
      </c>
    </row>
    <row r="332" spans="2:51" x14ac:dyDescent="0.3">
      <c r="B332" s="188" t="str">
        <f>Input!A331</f>
        <v/>
      </c>
      <c r="C332" s="189" t="str">
        <f>IF(ISERROR(IF(AND(Input!$A331="",SUMPRODUCT(--(LEN(Input!$A332:'Input'!$A$1006)&gt;0))&lt;&gt;0),"Row is skipped.",IF(AND(Input!$A331="",Input!$A332=""),"", IF(Input!B331="","Data is missing.","")))),"",IF(AND(Input!$A331="",SUMPRODUCT(--(LEN(Input!$A332:'Input'!$A$1006)&gt;0))&lt;&gt;0),"Row is skipped.",IF(AND(Input!$A331="",Input!$A332=""),"", IF(Input!B331="","Data is missing.",""))))</f>
        <v/>
      </c>
      <c r="D332" s="189" t="str">
        <f>IF(ISERROR(IF(AND(Input!$A331="",SUMPRODUCT(--(LEN(Input!$A332:'Input'!$A$1006)&gt;0))&lt;&gt;0),"Row is skipped.",IF(AND(Input!$A331="",Input!$A332=""),"", IF(Input!C331="","Data is missing.","")))),"",IF(AND(Input!$A331="",SUMPRODUCT(--(LEN(Input!$A332:'Input'!$A$1006)&gt;0))&lt;&gt;0),"Row is skipped.",IF(AND(Input!$A331="",Input!$A332=""),"", IF(Input!C331="","Data is missing.",""))))</f>
        <v/>
      </c>
      <c r="E332" s="189" t="str">
        <f>IF(ISERROR(IF(AND(Input!$A331="",SUMPRODUCT(--(LEN(Input!$A332:'Input'!$A$1006)&gt;0))&lt;&gt;0),"Row is skipped.",IF(AND(Input!$A331="",Input!$A332=""),"", IF(Input!D331="","Data is missing.","")))),"",IF(AND(Input!$A331="",SUMPRODUCT(--(LEN(Input!$A332:'Input'!$A$1006)&gt;0))&lt;&gt;0),"Row is skipped.",IF(AND(Input!$A331="",Input!$A332=""),"", IF(Input!D331="","Data is missing.",""))))</f>
        <v/>
      </c>
      <c r="F332" s="189" t="str">
        <f>IF(ISERROR(IF(AND(Input!$A331="",SUMPRODUCT(--(LEN(Input!$A332:'Input'!$A$1006)&gt;0))&lt;&gt;0),"Row is skipped.",IF(AND(Input!$A331="",Input!$A332=""),"", IF(Input!E331="","Data is missing.","")))),"",IF(AND(Input!$A331="",SUMPRODUCT(--(LEN(Input!$A332:'Input'!$A$1006)&gt;0))&lt;&gt;0),"Row is skipped.",IF(AND(Input!$A331="",Input!$A332=""),"", IF(Input!E331="","Data is missing.",""))))</f>
        <v/>
      </c>
      <c r="G332" s="189" t="str">
        <f>IF(ISERROR(IF(AND(Input!$A331="",SUMPRODUCT(--(LEN(Input!$A332:'Input'!$A$1006)&gt;0))&lt;&gt;0),"Row is skipped.",IF(AND(Input!$A331="",Input!$A332=""),"", IF(Input!F331="","Data is missing.","")))),"",IF(AND(Input!$A331="",SUMPRODUCT(--(LEN(Input!$A332:'Input'!$A$1006)&gt;0))&lt;&gt;0),"Row is skipped.",IF(AND(Input!$A331="",Input!$A332=""),"", IF(Input!F331="","Data is missing.",""))))</f>
        <v/>
      </c>
      <c r="H332" s="190" t="str">
        <f>IF(ISERROR(IF(AND(Input!$A331="",SUMPRODUCT(--(LEN(Input!$A332:'Input'!$A$1006)&gt;0))&lt;&gt;0),"Row is skipped.",IF(AND(Input!$A331="",Input!$A332=""),"", IF(Input!G331="","Data is missing.","")))),"",IF(AND(Input!$A331="",SUMPRODUCT(--(LEN(Input!$A332:'Input'!$A$1006)&gt;0))&lt;&gt;0),"Row is skipped.",IF(AND(Input!$A331="",Input!$A332=""),"", IF(Input!G331="","Data is missing.",""))))</f>
        <v/>
      </c>
      <c r="I332" s="156"/>
      <c r="J332" s="191" t="str">
        <f>IFERROR(VLOOKUP(VLOOKUP(Input!$D331,'Measure List'!$A:$AN,40,FALSE),UIR!$A$1:$Q$27,17,FALSE),"")</f>
        <v/>
      </c>
      <c r="K332" s="192" t="str">
        <f>IFERROR(VLOOKUP(Input!$D331,'Measure List'!$A:$AN,40,FALSE),"")</f>
        <v/>
      </c>
      <c r="L332" s="156"/>
      <c r="M332" s="193" t="str">
        <f>IF(B332="","",IF(AND(Input!H331="",IFERROR(VLOOKUP(K332,UIR!$A$2:$P$21,2,FALSE),"")&lt;&gt;""),"Data is Missing.",""))</f>
        <v/>
      </c>
      <c r="N332" s="194" t="str">
        <f>IF(B332="","",IF(AND(Input!I331="",IFERROR(VLOOKUP(K332,UIR!$A$2:$P$21,3,FALSE),"")&lt;&gt;""),"Data is Missing.",""))</f>
        <v/>
      </c>
      <c r="O332" s="194" t="str">
        <f>IF(B332="","",IF(AND(Input!J331="",IFERROR(VLOOKUP(K332,UIR!$A$2:$P$21,4,FALSE),"")&lt;&gt;""),"Data is Missing.",""))</f>
        <v/>
      </c>
      <c r="P332" s="194" t="str">
        <f>IF(B332="","",IF(AND(Input!K331="",IFERROR(VLOOKUP(K332,UIR!$A$2:$P$21,5,FALSE),"")&lt;&gt;""),"Data is Missing.",""))</f>
        <v/>
      </c>
      <c r="Q332" s="194" t="str">
        <f>IF(B332="","",IF(AND(Input!L331="",IFERROR(VLOOKUP(K332,UIR!$A$2:$P$21,6,FALSE),"")&lt;&gt;""),"Data is Missing.",""))</f>
        <v/>
      </c>
      <c r="R332" s="194" t="str">
        <f>IF(B332="","",IF(AND(Input!M331="",IFERROR(VLOOKUP(K332,UIR!$A$2:$P$21,7,FALSE),"")&lt;&gt;""),"Data is Missing.",""))</f>
        <v/>
      </c>
      <c r="S332" s="194" t="str">
        <f>IF(B332="","",IF(AND(Input!P331="",IFERROR(VLOOKUP(K332,UIR!$A$2:$P$21,8,FALSE),"")&lt;&gt;""),"Data is Missing.",""))</f>
        <v/>
      </c>
      <c r="T332" s="194" t="str">
        <f>IF(B332="","",IF(AND(Input!Q331="",IFERROR(VLOOKUP(K332,UIR!$A$2:$P$21,9,FALSE),"")&lt;&gt;""),"Data is Missing.",""))</f>
        <v/>
      </c>
      <c r="U332" s="194"/>
      <c r="V332" s="194" t="str">
        <f>IF(B332="","",IF(AND(Input!S331="",IFERROR(VLOOKUP(K332,UIR!$A$2:$P$21,11,FALSE),"")&lt;&gt;""),"Data is Missing.",""))</f>
        <v/>
      </c>
      <c r="W332" s="194" t="str">
        <f>IF(B332="","",IF(AND(Input!T331="",IFERROR(VLOOKUP(K332,UIR!$A$2:$P$21,12,FALSE),"")&lt;&gt;""),"Data is Missing.",""))</f>
        <v/>
      </c>
      <c r="X332" s="194" t="str">
        <f>IF(B332="","",IF(AND(Input!V331="",IFERROR(VLOOKUP(K332,UIR!$A$2:$P$21,13,FALSE),"")&lt;&gt;""),"Data is Missing.",""))</f>
        <v/>
      </c>
      <c r="Y332" s="194" t="str">
        <f>IF(B332="","",IF(AND(Input!W331="",IFERROR(VLOOKUP(K332,UIR!$A$2:$P$21,14,FALSE),"")&lt;&gt;""),"Data is Missing.",""))</f>
        <v/>
      </c>
      <c r="Z332" s="194" t="str">
        <f>IF(B332="","",IF(AND(Input!X331="",IFERROR(VLOOKUP(K332,UIR!$A$2:$P$21,15,FALSE),"")&lt;&gt;""),"Data is Missing.",""))</f>
        <v/>
      </c>
      <c r="AA332" s="195" t="str">
        <f>IF(B332="","",IF(AND(Input!Y331="",IFERROR(VLOOKUP(K332,UIR!$A$2:$P$21,16,FALSE),"")&lt;&gt;""),"Data is Missing.",""))</f>
        <v/>
      </c>
      <c r="AC332" s="202" t="str">
        <f>IF(ISERROR(IF(Input!D331="","",IF(ISERROR(VLOOKUP(Input!D331,'Measure List'!$A$2:$A$30000,1,0)),"Invalid RefNo",""))),"",IF(Input!D331="","",IF(ISERROR(VLOOKUP(Input!D331,'Measure List'!$A$2:$A$30000,1,0)),"Invalid RefNo","")))</f>
        <v/>
      </c>
      <c r="AD332" s="156"/>
      <c r="AE332" s="156"/>
      <c r="AF332" s="156"/>
      <c r="AG332" s="156"/>
      <c r="AH332" s="156"/>
      <c r="AI332" s="156"/>
      <c r="AJ332" s="156"/>
      <c r="AK332" s="156"/>
      <c r="AL332" s="203" t="str">
        <f>IF(COUNTIF(Dropdowns!$K$2:$K$7,Input!S331)&gt;0,"",IF(Input!S331="","","Invalid Type"))</f>
        <v/>
      </c>
      <c r="AN332" s="204" t="str">
        <f>IF(Input!C331="","",IF(ISNUMBER(VALUE(Input!C331)),"","Needs to be a number."))</f>
        <v/>
      </c>
      <c r="AO332" s="205" t="str">
        <f>IF(Input!E331="","",IF(ISNUMBER(VALUE(Input!E331)),"","Needs to be a number."))</f>
        <v/>
      </c>
      <c r="AP332" s="205" t="str">
        <f>IF(Input!N331="","",IF(ISNUMBER(VALUE(Input!N331)),"","Needs to be a number."))</f>
        <v/>
      </c>
      <c r="AQ332" s="205" t="str">
        <f>IF(Input!O331="","",IF(ISNUMBER(VALUE(Input!O331)),"","Needs to be a number."))</f>
        <v/>
      </c>
      <c r="AR332" s="205" t="str">
        <f>IF(Input!V331="","",IF(ISNUMBER(VALUE(Input!V331)),"","Needs to be a number."))</f>
        <v/>
      </c>
      <c r="AS332" s="205" t="str">
        <f>IF(Input!W331="","",IF(ISNUMBER(VALUE(Input!W331)),"","Needs to be a number."))</f>
        <v/>
      </c>
      <c r="AT332" s="205" t="str">
        <f>IF(Input!X331="","",IF(ISNUMBER(VALUE(Input!X331)),"","Needs to be a number."))</f>
        <v/>
      </c>
      <c r="AU332" s="206" t="str">
        <f>IF(Input!Y331="","",IF(ISNUMBER(VALUE(Input!Y331)),"","Needs to be a number."))</f>
        <v/>
      </c>
      <c r="AV332" s="207"/>
      <c r="AW332" s="259" t="str">
        <f>IF(OR(VALUE(Input!C331)&lt;0,VALUE(Input!C331)&gt;100), "Invalid EEI %","")</f>
        <v/>
      </c>
      <c r="AX332" s="207"/>
      <c r="AY332" s="278" t="str">
        <f>IF(Input!E331="","",IF(VALUE(Input!E331)=0,"Do not enter 0.",""))</f>
        <v/>
      </c>
    </row>
    <row r="333" spans="2:51" x14ac:dyDescent="0.3">
      <c r="B333" s="188" t="str">
        <f>Input!A332</f>
        <v/>
      </c>
      <c r="C333" s="189" t="str">
        <f>IF(ISERROR(IF(AND(Input!$A332="",SUMPRODUCT(--(LEN(Input!$A333:'Input'!$A$1006)&gt;0))&lt;&gt;0),"Row is skipped.",IF(AND(Input!$A332="",Input!$A333=""),"", IF(Input!B332="","Data is missing.","")))),"",IF(AND(Input!$A332="",SUMPRODUCT(--(LEN(Input!$A333:'Input'!$A$1006)&gt;0))&lt;&gt;0),"Row is skipped.",IF(AND(Input!$A332="",Input!$A333=""),"", IF(Input!B332="","Data is missing.",""))))</f>
        <v/>
      </c>
      <c r="D333" s="189" t="str">
        <f>IF(ISERROR(IF(AND(Input!$A332="",SUMPRODUCT(--(LEN(Input!$A333:'Input'!$A$1006)&gt;0))&lt;&gt;0),"Row is skipped.",IF(AND(Input!$A332="",Input!$A333=""),"", IF(Input!C332="","Data is missing.","")))),"",IF(AND(Input!$A332="",SUMPRODUCT(--(LEN(Input!$A333:'Input'!$A$1006)&gt;0))&lt;&gt;0),"Row is skipped.",IF(AND(Input!$A332="",Input!$A333=""),"", IF(Input!C332="","Data is missing.",""))))</f>
        <v/>
      </c>
      <c r="E333" s="189" t="str">
        <f>IF(ISERROR(IF(AND(Input!$A332="",SUMPRODUCT(--(LEN(Input!$A333:'Input'!$A$1006)&gt;0))&lt;&gt;0),"Row is skipped.",IF(AND(Input!$A332="",Input!$A333=""),"", IF(Input!D332="","Data is missing.","")))),"",IF(AND(Input!$A332="",SUMPRODUCT(--(LEN(Input!$A333:'Input'!$A$1006)&gt;0))&lt;&gt;0),"Row is skipped.",IF(AND(Input!$A332="",Input!$A333=""),"", IF(Input!D332="","Data is missing.",""))))</f>
        <v/>
      </c>
      <c r="F333" s="189" t="str">
        <f>IF(ISERROR(IF(AND(Input!$A332="",SUMPRODUCT(--(LEN(Input!$A333:'Input'!$A$1006)&gt;0))&lt;&gt;0),"Row is skipped.",IF(AND(Input!$A332="",Input!$A333=""),"", IF(Input!E332="","Data is missing.","")))),"",IF(AND(Input!$A332="",SUMPRODUCT(--(LEN(Input!$A333:'Input'!$A$1006)&gt;0))&lt;&gt;0),"Row is skipped.",IF(AND(Input!$A332="",Input!$A333=""),"", IF(Input!E332="","Data is missing.",""))))</f>
        <v/>
      </c>
      <c r="G333" s="189" t="str">
        <f>IF(ISERROR(IF(AND(Input!$A332="",SUMPRODUCT(--(LEN(Input!$A333:'Input'!$A$1006)&gt;0))&lt;&gt;0),"Row is skipped.",IF(AND(Input!$A332="",Input!$A333=""),"", IF(Input!F332="","Data is missing.","")))),"",IF(AND(Input!$A332="",SUMPRODUCT(--(LEN(Input!$A333:'Input'!$A$1006)&gt;0))&lt;&gt;0),"Row is skipped.",IF(AND(Input!$A332="",Input!$A333=""),"", IF(Input!F332="","Data is missing.",""))))</f>
        <v/>
      </c>
      <c r="H333" s="190" t="str">
        <f>IF(ISERROR(IF(AND(Input!$A332="",SUMPRODUCT(--(LEN(Input!$A333:'Input'!$A$1006)&gt;0))&lt;&gt;0),"Row is skipped.",IF(AND(Input!$A332="",Input!$A333=""),"", IF(Input!G332="","Data is missing.","")))),"",IF(AND(Input!$A332="",SUMPRODUCT(--(LEN(Input!$A333:'Input'!$A$1006)&gt;0))&lt;&gt;0),"Row is skipped.",IF(AND(Input!$A332="",Input!$A333=""),"", IF(Input!G332="","Data is missing.",""))))</f>
        <v/>
      </c>
      <c r="I333" s="156"/>
      <c r="J333" s="191" t="str">
        <f>IFERROR(VLOOKUP(VLOOKUP(Input!$D332,'Measure List'!$A:$AN,40,FALSE),UIR!$A$1:$Q$27,17,FALSE),"")</f>
        <v/>
      </c>
      <c r="K333" s="192" t="str">
        <f>IFERROR(VLOOKUP(Input!$D332,'Measure List'!$A:$AN,40,FALSE),"")</f>
        <v/>
      </c>
      <c r="L333" s="156"/>
      <c r="M333" s="193" t="str">
        <f>IF(B333="","",IF(AND(Input!H332="",IFERROR(VLOOKUP(K333,UIR!$A$2:$P$21,2,FALSE),"")&lt;&gt;""),"Data is Missing.",""))</f>
        <v/>
      </c>
      <c r="N333" s="194" t="str">
        <f>IF(B333="","",IF(AND(Input!I332="",IFERROR(VLOOKUP(K333,UIR!$A$2:$P$21,3,FALSE),"")&lt;&gt;""),"Data is Missing.",""))</f>
        <v/>
      </c>
      <c r="O333" s="194" t="str">
        <f>IF(B333="","",IF(AND(Input!J332="",IFERROR(VLOOKUP(K333,UIR!$A$2:$P$21,4,FALSE),"")&lt;&gt;""),"Data is Missing.",""))</f>
        <v/>
      </c>
      <c r="P333" s="194" t="str">
        <f>IF(B333="","",IF(AND(Input!K332="",IFERROR(VLOOKUP(K333,UIR!$A$2:$P$21,5,FALSE),"")&lt;&gt;""),"Data is Missing.",""))</f>
        <v/>
      </c>
      <c r="Q333" s="194" t="str">
        <f>IF(B333="","",IF(AND(Input!L332="",IFERROR(VLOOKUP(K333,UIR!$A$2:$P$21,6,FALSE),"")&lt;&gt;""),"Data is Missing.",""))</f>
        <v/>
      </c>
      <c r="R333" s="194" t="str">
        <f>IF(B333="","",IF(AND(Input!M332="",IFERROR(VLOOKUP(K333,UIR!$A$2:$P$21,7,FALSE),"")&lt;&gt;""),"Data is Missing.",""))</f>
        <v/>
      </c>
      <c r="S333" s="194" t="str">
        <f>IF(B333="","",IF(AND(Input!P332="",IFERROR(VLOOKUP(K333,UIR!$A$2:$P$21,8,FALSE),"")&lt;&gt;""),"Data is Missing.",""))</f>
        <v/>
      </c>
      <c r="T333" s="194" t="str">
        <f>IF(B333="","",IF(AND(Input!Q332="",IFERROR(VLOOKUP(K333,UIR!$A$2:$P$21,9,FALSE),"")&lt;&gt;""),"Data is Missing.",""))</f>
        <v/>
      </c>
      <c r="U333" s="194"/>
      <c r="V333" s="194" t="str">
        <f>IF(B333="","",IF(AND(Input!S332="",IFERROR(VLOOKUP(K333,UIR!$A$2:$P$21,11,FALSE),"")&lt;&gt;""),"Data is Missing.",""))</f>
        <v/>
      </c>
      <c r="W333" s="194" t="str">
        <f>IF(B333="","",IF(AND(Input!T332="",IFERROR(VLOOKUP(K333,UIR!$A$2:$P$21,12,FALSE),"")&lt;&gt;""),"Data is Missing.",""))</f>
        <v/>
      </c>
      <c r="X333" s="194" t="str">
        <f>IF(B333="","",IF(AND(Input!V332="",IFERROR(VLOOKUP(K333,UIR!$A$2:$P$21,13,FALSE),"")&lt;&gt;""),"Data is Missing.",""))</f>
        <v/>
      </c>
      <c r="Y333" s="194" t="str">
        <f>IF(B333="","",IF(AND(Input!W332="",IFERROR(VLOOKUP(K333,UIR!$A$2:$P$21,14,FALSE),"")&lt;&gt;""),"Data is Missing.",""))</f>
        <v/>
      </c>
      <c r="Z333" s="194" t="str">
        <f>IF(B333="","",IF(AND(Input!X332="",IFERROR(VLOOKUP(K333,UIR!$A$2:$P$21,15,FALSE),"")&lt;&gt;""),"Data is Missing.",""))</f>
        <v/>
      </c>
      <c r="AA333" s="195" t="str">
        <f>IF(B333="","",IF(AND(Input!Y332="",IFERROR(VLOOKUP(K333,UIR!$A$2:$P$21,16,FALSE),"")&lt;&gt;""),"Data is Missing.",""))</f>
        <v/>
      </c>
      <c r="AC333" s="202" t="str">
        <f>IF(ISERROR(IF(Input!D332="","",IF(ISERROR(VLOOKUP(Input!D332,'Measure List'!$A$2:$A$30000,1,0)),"Invalid RefNo",""))),"",IF(Input!D332="","",IF(ISERROR(VLOOKUP(Input!D332,'Measure List'!$A$2:$A$30000,1,0)),"Invalid RefNo","")))</f>
        <v/>
      </c>
      <c r="AD333" s="156"/>
      <c r="AE333" s="156"/>
      <c r="AF333" s="156"/>
      <c r="AG333" s="156"/>
      <c r="AH333" s="156"/>
      <c r="AI333" s="156"/>
      <c r="AJ333" s="156"/>
      <c r="AK333" s="156"/>
      <c r="AL333" s="203" t="str">
        <f>IF(COUNTIF(Dropdowns!$K$2:$K$7,Input!S332)&gt;0,"",IF(Input!S332="","","Invalid Type"))</f>
        <v/>
      </c>
      <c r="AN333" s="204" t="str">
        <f>IF(Input!C332="","",IF(ISNUMBER(VALUE(Input!C332)),"","Needs to be a number."))</f>
        <v/>
      </c>
      <c r="AO333" s="205" t="str">
        <f>IF(Input!E332="","",IF(ISNUMBER(VALUE(Input!E332)),"","Needs to be a number."))</f>
        <v/>
      </c>
      <c r="AP333" s="205" t="str">
        <f>IF(Input!N332="","",IF(ISNUMBER(VALUE(Input!N332)),"","Needs to be a number."))</f>
        <v/>
      </c>
      <c r="AQ333" s="205" t="str">
        <f>IF(Input!O332="","",IF(ISNUMBER(VALUE(Input!O332)),"","Needs to be a number."))</f>
        <v/>
      </c>
      <c r="AR333" s="205" t="str">
        <f>IF(Input!V332="","",IF(ISNUMBER(VALUE(Input!V332)),"","Needs to be a number."))</f>
        <v/>
      </c>
      <c r="AS333" s="205" t="str">
        <f>IF(Input!W332="","",IF(ISNUMBER(VALUE(Input!W332)),"","Needs to be a number."))</f>
        <v/>
      </c>
      <c r="AT333" s="205" t="str">
        <f>IF(Input!X332="","",IF(ISNUMBER(VALUE(Input!X332)),"","Needs to be a number."))</f>
        <v/>
      </c>
      <c r="AU333" s="206" t="str">
        <f>IF(Input!Y332="","",IF(ISNUMBER(VALUE(Input!Y332)),"","Needs to be a number."))</f>
        <v/>
      </c>
      <c r="AV333" s="207"/>
      <c r="AW333" s="259" t="str">
        <f>IF(OR(VALUE(Input!C332)&lt;0,VALUE(Input!C332)&gt;100), "Invalid EEI %","")</f>
        <v/>
      </c>
      <c r="AX333" s="207"/>
      <c r="AY333" s="278" t="str">
        <f>IF(Input!E332="","",IF(VALUE(Input!E332)=0,"Do not enter 0.",""))</f>
        <v/>
      </c>
    </row>
    <row r="334" spans="2:51" x14ac:dyDescent="0.3">
      <c r="B334" s="188" t="str">
        <f>Input!A333</f>
        <v/>
      </c>
      <c r="C334" s="189" t="str">
        <f>IF(ISERROR(IF(AND(Input!$A333="",SUMPRODUCT(--(LEN(Input!$A334:'Input'!$A$1006)&gt;0))&lt;&gt;0),"Row is skipped.",IF(AND(Input!$A333="",Input!$A334=""),"", IF(Input!B333="","Data is missing.","")))),"",IF(AND(Input!$A333="",SUMPRODUCT(--(LEN(Input!$A334:'Input'!$A$1006)&gt;0))&lt;&gt;0),"Row is skipped.",IF(AND(Input!$A333="",Input!$A334=""),"", IF(Input!B333="","Data is missing.",""))))</f>
        <v/>
      </c>
      <c r="D334" s="189" t="str">
        <f>IF(ISERROR(IF(AND(Input!$A333="",SUMPRODUCT(--(LEN(Input!$A334:'Input'!$A$1006)&gt;0))&lt;&gt;0),"Row is skipped.",IF(AND(Input!$A333="",Input!$A334=""),"", IF(Input!C333="","Data is missing.","")))),"",IF(AND(Input!$A333="",SUMPRODUCT(--(LEN(Input!$A334:'Input'!$A$1006)&gt;0))&lt;&gt;0),"Row is skipped.",IF(AND(Input!$A333="",Input!$A334=""),"", IF(Input!C333="","Data is missing.",""))))</f>
        <v/>
      </c>
      <c r="E334" s="189" t="str">
        <f>IF(ISERROR(IF(AND(Input!$A333="",SUMPRODUCT(--(LEN(Input!$A334:'Input'!$A$1006)&gt;0))&lt;&gt;0),"Row is skipped.",IF(AND(Input!$A333="",Input!$A334=""),"", IF(Input!D333="","Data is missing.","")))),"",IF(AND(Input!$A333="",SUMPRODUCT(--(LEN(Input!$A334:'Input'!$A$1006)&gt;0))&lt;&gt;0),"Row is skipped.",IF(AND(Input!$A333="",Input!$A334=""),"", IF(Input!D333="","Data is missing.",""))))</f>
        <v/>
      </c>
      <c r="F334" s="189" t="str">
        <f>IF(ISERROR(IF(AND(Input!$A333="",SUMPRODUCT(--(LEN(Input!$A334:'Input'!$A$1006)&gt;0))&lt;&gt;0),"Row is skipped.",IF(AND(Input!$A333="",Input!$A334=""),"", IF(Input!E333="","Data is missing.","")))),"",IF(AND(Input!$A333="",SUMPRODUCT(--(LEN(Input!$A334:'Input'!$A$1006)&gt;0))&lt;&gt;0),"Row is skipped.",IF(AND(Input!$A333="",Input!$A334=""),"", IF(Input!E333="","Data is missing.",""))))</f>
        <v/>
      </c>
      <c r="G334" s="189" t="str">
        <f>IF(ISERROR(IF(AND(Input!$A333="",SUMPRODUCT(--(LEN(Input!$A334:'Input'!$A$1006)&gt;0))&lt;&gt;0),"Row is skipped.",IF(AND(Input!$A333="",Input!$A334=""),"", IF(Input!F333="","Data is missing.","")))),"",IF(AND(Input!$A333="",SUMPRODUCT(--(LEN(Input!$A334:'Input'!$A$1006)&gt;0))&lt;&gt;0),"Row is skipped.",IF(AND(Input!$A333="",Input!$A334=""),"", IF(Input!F333="","Data is missing.",""))))</f>
        <v/>
      </c>
      <c r="H334" s="190" t="str">
        <f>IF(ISERROR(IF(AND(Input!$A333="",SUMPRODUCT(--(LEN(Input!$A334:'Input'!$A$1006)&gt;0))&lt;&gt;0),"Row is skipped.",IF(AND(Input!$A333="",Input!$A334=""),"", IF(Input!G333="","Data is missing.","")))),"",IF(AND(Input!$A333="",SUMPRODUCT(--(LEN(Input!$A334:'Input'!$A$1006)&gt;0))&lt;&gt;0),"Row is skipped.",IF(AND(Input!$A333="",Input!$A334=""),"", IF(Input!G333="","Data is missing.",""))))</f>
        <v/>
      </c>
      <c r="I334" s="156"/>
      <c r="J334" s="191" t="str">
        <f>IFERROR(VLOOKUP(VLOOKUP(Input!$D333,'Measure List'!$A:$AN,40,FALSE),UIR!$A$1:$Q$27,17,FALSE),"")</f>
        <v/>
      </c>
      <c r="K334" s="192" t="str">
        <f>IFERROR(VLOOKUP(Input!$D333,'Measure List'!$A:$AN,40,FALSE),"")</f>
        <v/>
      </c>
      <c r="L334" s="156"/>
      <c r="M334" s="193" t="str">
        <f>IF(B334="","",IF(AND(Input!H333="",IFERROR(VLOOKUP(K334,UIR!$A$2:$P$21,2,FALSE),"")&lt;&gt;""),"Data is Missing.",""))</f>
        <v/>
      </c>
      <c r="N334" s="194" t="str">
        <f>IF(B334="","",IF(AND(Input!I333="",IFERROR(VLOOKUP(K334,UIR!$A$2:$P$21,3,FALSE),"")&lt;&gt;""),"Data is Missing.",""))</f>
        <v/>
      </c>
      <c r="O334" s="194" t="str">
        <f>IF(B334="","",IF(AND(Input!J333="",IFERROR(VLOOKUP(K334,UIR!$A$2:$P$21,4,FALSE),"")&lt;&gt;""),"Data is Missing.",""))</f>
        <v/>
      </c>
      <c r="P334" s="194" t="str">
        <f>IF(B334="","",IF(AND(Input!K333="",IFERROR(VLOOKUP(K334,UIR!$A$2:$P$21,5,FALSE),"")&lt;&gt;""),"Data is Missing.",""))</f>
        <v/>
      </c>
      <c r="Q334" s="194" t="str">
        <f>IF(B334="","",IF(AND(Input!L333="",IFERROR(VLOOKUP(K334,UIR!$A$2:$P$21,6,FALSE),"")&lt;&gt;""),"Data is Missing.",""))</f>
        <v/>
      </c>
      <c r="R334" s="194" t="str">
        <f>IF(B334="","",IF(AND(Input!M333="",IFERROR(VLOOKUP(K334,UIR!$A$2:$P$21,7,FALSE),"")&lt;&gt;""),"Data is Missing.",""))</f>
        <v/>
      </c>
      <c r="S334" s="194" t="str">
        <f>IF(B334="","",IF(AND(Input!P333="",IFERROR(VLOOKUP(K334,UIR!$A$2:$P$21,8,FALSE),"")&lt;&gt;""),"Data is Missing.",""))</f>
        <v/>
      </c>
      <c r="T334" s="194" t="str">
        <f>IF(B334="","",IF(AND(Input!Q333="",IFERROR(VLOOKUP(K334,UIR!$A$2:$P$21,9,FALSE),"")&lt;&gt;""),"Data is Missing.",""))</f>
        <v/>
      </c>
      <c r="U334" s="194"/>
      <c r="V334" s="194" t="str">
        <f>IF(B334="","",IF(AND(Input!S333="",IFERROR(VLOOKUP(K334,UIR!$A$2:$P$21,11,FALSE),"")&lt;&gt;""),"Data is Missing.",""))</f>
        <v/>
      </c>
      <c r="W334" s="194" t="str">
        <f>IF(B334="","",IF(AND(Input!T333="",IFERROR(VLOOKUP(K334,UIR!$A$2:$P$21,12,FALSE),"")&lt;&gt;""),"Data is Missing.",""))</f>
        <v/>
      </c>
      <c r="X334" s="194" t="str">
        <f>IF(B334="","",IF(AND(Input!V333="",IFERROR(VLOOKUP(K334,UIR!$A$2:$P$21,13,FALSE),"")&lt;&gt;""),"Data is Missing.",""))</f>
        <v/>
      </c>
      <c r="Y334" s="194" t="str">
        <f>IF(B334="","",IF(AND(Input!W333="",IFERROR(VLOOKUP(K334,UIR!$A$2:$P$21,14,FALSE),"")&lt;&gt;""),"Data is Missing.",""))</f>
        <v/>
      </c>
      <c r="Z334" s="194" t="str">
        <f>IF(B334="","",IF(AND(Input!X333="",IFERROR(VLOOKUP(K334,UIR!$A$2:$P$21,15,FALSE),"")&lt;&gt;""),"Data is Missing.",""))</f>
        <v/>
      </c>
      <c r="AA334" s="195" t="str">
        <f>IF(B334="","",IF(AND(Input!Y333="",IFERROR(VLOOKUP(K334,UIR!$A$2:$P$21,16,FALSE),"")&lt;&gt;""),"Data is Missing.",""))</f>
        <v/>
      </c>
      <c r="AC334" s="202" t="str">
        <f>IF(ISERROR(IF(Input!D333="","",IF(ISERROR(VLOOKUP(Input!D333,'Measure List'!$A$2:$A$30000,1,0)),"Invalid RefNo",""))),"",IF(Input!D333="","",IF(ISERROR(VLOOKUP(Input!D333,'Measure List'!$A$2:$A$30000,1,0)),"Invalid RefNo","")))</f>
        <v/>
      </c>
      <c r="AD334" s="156"/>
      <c r="AE334" s="156"/>
      <c r="AF334" s="156"/>
      <c r="AG334" s="156"/>
      <c r="AH334" s="156"/>
      <c r="AI334" s="156"/>
      <c r="AJ334" s="156"/>
      <c r="AK334" s="156"/>
      <c r="AL334" s="203" t="str">
        <f>IF(COUNTIF(Dropdowns!$K$2:$K$7,Input!S333)&gt;0,"",IF(Input!S333="","","Invalid Type"))</f>
        <v/>
      </c>
      <c r="AN334" s="204" t="str">
        <f>IF(Input!C333="","",IF(ISNUMBER(VALUE(Input!C333)),"","Needs to be a number."))</f>
        <v/>
      </c>
      <c r="AO334" s="205" t="str">
        <f>IF(Input!E333="","",IF(ISNUMBER(VALUE(Input!E333)),"","Needs to be a number."))</f>
        <v/>
      </c>
      <c r="AP334" s="205" t="str">
        <f>IF(Input!N333="","",IF(ISNUMBER(VALUE(Input!N333)),"","Needs to be a number."))</f>
        <v/>
      </c>
      <c r="AQ334" s="205" t="str">
        <f>IF(Input!O333="","",IF(ISNUMBER(VALUE(Input!O333)),"","Needs to be a number."))</f>
        <v/>
      </c>
      <c r="AR334" s="205" t="str">
        <f>IF(Input!V333="","",IF(ISNUMBER(VALUE(Input!V333)),"","Needs to be a number."))</f>
        <v/>
      </c>
      <c r="AS334" s="205" t="str">
        <f>IF(Input!W333="","",IF(ISNUMBER(VALUE(Input!W333)),"","Needs to be a number."))</f>
        <v/>
      </c>
      <c r="AT334" s="205" t="str">
        <f>IF(Input!X333="","",IF(ISNUMBER(VALUE(Input!X333)),"","Needs to be a number."))</f>
        <v/>
      </c>
      <c r="AU334" s="206" t="str">
        <f>IF(Input!Y333="","",IF(ISNUMBER(VALUE(Input!Y333)),"","Needs to be a number."))</f>
        <v/>
      </c>
      <c r="AV334" s="207"/>
      <c r="AW334" s="259" t="str">
        <f>IF(OR(VALUE(Input!C333)&lt;0,VALUE(Input!C333)&gt;100), "Invalid EEI %","")</f>
        <v/>
      </c>
      <c r="AX334" s="207"/>
      <c r="AY334" s="278" t="str">
        <f>IF(Input!E333="","",IF(VALUE(Input!E333)=0,"Do not enter 0.",""))</f>
        <v/>
      </c>
    </row>
    <row r="335" spans="2:51" x14ac:dyDescent="0.3">
      <c r="B335" s="188" t="str">
        <f>Input!A334</f>
        <v/>
      </c>
      <c r="C335" s="189" t="str">
        <f>IF(ISERROR(IF(AND(Input!$A334="",SUMPRODUCT(--(LEN(Input!$A335:'Input'!$A$1006)&gt;0))&lt;&gt;0),"Row is skipped.",IF(AND(Input!$A334="",Input!$A335=""),"", IF(Input!B334="","Data is missing.","")))),"",IF(AND(Input!$A334="",SUMPRODUCT(--(LEN(Input!$A335:'Input'!$A$1006)&gt;0))&lt;&gt;0),"Row is skipped.",IF(AND(Input!$A334="",Input!$A335=""),"", IF(Input!B334="","Data is missing.",""))))</f>
        <v/>
      </c>
      <c r="D335" s="189" t="str">
        <f>IF(ISERROR(IF(AND(Input!$A334="",SUMPRODUCT(--(LEN(Input!$A335:'Input'!$A$1006)&gt;0))&lt;&gt;0),"Row is skipped.",IF(AND(Input!$A334="",Input!$A335=""),"", IF(Input!C334="","Data is missing.","")))),"",IF(AND(Input!$A334="",SUMPRODUCT(--(LEN(Input!$A335:'Input'!$A$1006)&gt;0))&lt;&gt;0),"Row is skipped.",IF(AND(Input!$A334="",Input!$A335=""),"", IF(Input!C334="","Data is missing.",""))))</f>
        <v/>
      </c>
      <c r="E335" s="189" t="str">
        <f>IF(ISERROR(IF(AND(Input!$A334="",SUMPRODUCT(--(LEN(Input!$A335:'Input'!$A$1006)&gt;0))&lt;&gt;0),"Row is skipped.",IF(AND(Input!$A334="",Input!$A335=""),"", IF(Input!D334="","Data is missing.","")))),"",IF(AND(Input!$A334="",SUMPRODUCT(--(LEN(Input!$A335:'Input'!$A$1006)&gt;0))&lt;&gt;0),"Row is skipped.",IF(AND(Input!$A334="",Input!$A335=""),"", IF(Input!D334="","Data is missing.",""))))</f>
        <v/>
      </c>
      <c r="F335" s="189" t="str">
        <f>IF(ISERROR(IF(AND(Input!$A334="",SUMPRODUCT(--(LEN(Input!$A335:'Input'!$A$1006)&gt;0))&lt;&gt;0),"Row is skipped.",IF(AND(Input!$A334="",Input!$A335=""),"", IF(Input!E334="","Data is missing.","")))),"",IF(AND(Input!$A334="",SUMPRODUCT(--(LEN(Input!$A335:'Input'!$A$1006)&gt;0))&lt;&gt;0),"Row is skipped.",IF(AND(Input!$A334="",Input!$A335=""),"", IF(Input!E334="","Data is missing.",""))))</f>
        <v/>
      </c>
      <c r="G335" s="189" t="str">
        <f>IF(ISERROR(IF(AND(Input!$A334="",SUMPRODUCT(--(LEN(Input!$A335:'Input'!$A$1006)&gt;0))&lt;&gt;0),"Row is skipped.",IF(AND(Input!$A334="",Input!$A335=""),"", IF(Input!F334="","Data is missing.","")))),"",IF(AND(Input!$A334="",SUMPRODUCT(--(LEN(Input!$A335:'Input'!$A$1006)&gt;0))&lt;&gt;0),"Row is skipped.",IF(AND(Input!$A334="",Input!$A335=""),"", IF(Input!F334="","Data is missing.",""))))</f>
        <v/>
      </c>
      <c r="H335" s="190" t="str">
        <f>IF(ISERROR(IF(AND(Input!$A334="",SUMPRODUCT(--(LEN(Input!$A335:'Input'!$A$1006)&gt;0))&lt;&gt;0),"Row is skipped.",IF(AND(Input!$A334="",Input!$A335=""),"", IF(Input!G334="","Data is missing.","")))),"",IF(AND(Input!$A334="",SUMPRODUCT(--(LEN(Input!$A335:'Input'!$A$1006)&gt;0))&lt;&gt;0),"Row is skipped.",IF(AND(Input!$A334="",Input!$A335=""),"", IF(Input!G334="","Data is missing.",""))))</f>
        <v/>
      </c>
      <c r="I335" s="156"/>
      <c r="J335" s="191" t="str">
        <f>IFERROR(VLOOKUP(VLOOKUP(Input!$D334,'Measure List'!$A:$AN,40,FALSE),UIR!$A$1:$Q$27,17,FALSE),"")</f>
        <v/>
      </c>
      <c r="K335" s="192" t="str">
        <f>IFERROR(VLOOKUP(Input!$D334,'Measure List'!$A:$AN,40,FALSE),"")</f>
        <v/>
      </c>
      <c r="L335" s="156"/>
      <c r="M335" s="193" t="str">
        <f>IF(B335="","",IF(AND(Input!H334="",IFERROR(VLOOKUP(K335,UIR!$A$2:$P$21,2,FALSE),"")&lt;&gt;""),"Data is Missing.",""))</f>
        <v/>
      </c>
      <c r="N335" s="194" t="str">
        <f>IF(B335="","",IF(AND(Input!I334="",IFERROR(VLOOKUP(K335,UIR!$A$2:$P$21,3,FALSE),"")&lt;&gt;""),"Data is Missing.",""))</f>
        <v/>
      </c>
      <c r="O335" s="194" t="str">
        <f>IF(B335="","",IF(AND(Input!J334="",IFERROR(VLOOKUP(K335,UIR!$A$2:$P$21,4,FALSE),"")&lt;&gt;""),"Data is Missing.",""))</f>
        <v/>
      </c>
      <c r="P335" s="194" t="str">
        <f>IF(B335="","",IF(AND(Input!K334="",IFERROR(VLOOKUP(K335,UIR!$A$2:$P$21,5,FALSE),"")&lt;&gt;""),"Data is Missing.",""))</f>
        <v/>
      </c>
      <c r="Q335" s="194" t="str">
        <f>IF(B335="","",IF(AND(Input!L334="",IFERROR(VLOOKUP(K335,UIR!$A$2:$P$21,6,FALSE),"")&lt;&gt;""),"Data is Missing.",""))</f>
        <v/>
      </c>
      <c r="R335" s="194" t="str">
        <f>IF(B335="","",IF(AND(Input!M334="",IFERROR(VLOOKUP(K335,UIR!$A$2:$P$21,7,FALSE),"")&lt;&gt;""),"Data is Missing.",""))</f>
        <v/>
      </c>
      <c r="S335" s="194" t="str">
        <f>IF(B335="","",IF(AND(Input!P334="",IFERROR(VLOOKUP(K335,UIR!$A$2:$P$21,8,FALSE),"")&lt;&gt;""),"Data is Missing.",""))</f>
        <v/>
      </c>
      <c r="T335" s="194" t="str">
        <f>IF(B335="","",IF(AND(Input!Q334="",IFERROR(VLOOKUP(K335,UIR!$A$2:$P$21,9,FALSE),"")&lt;&gt;""),"Data is Missing.",""))</f>
        <v/>
      </c>
      <c r="U335" s="194"/>
      <c r="V335" s="194" t="str">
        <f>IF(B335="","",IF(AND(Input!S334="",IFERROR(VLOOKUP(K335,UIR!$A$2:$P$21,11,FALSE),"")&lt;&gt;""),"Data is Missing.",""))</f>
        <v/>
      </c>
      <c r="W335" s="194" t="str">
        <f>IF(B335="","",IF(AND(Input!T334="",IFERROR(VLOOKUP(K335,UIR!$A$2:$P$21,12,FALSE),"")&lt;&gt;""),"Data is Missing.",""))</f>
        <v/>
      </c>
      <c r="X335" s="194" t="str">
        <f>IF(B335="","",IF(AND(Input!V334="",IFERROR(VLOOKUP(K335,UIR!$A$2:$P$21,13,FALSE),"")&lt;&gt;""),"Data is Missing.",""))</f>
        <v/>
      </c>
      <c r="Y335" s="194" t="str">
        <f>IF(B335="","",IF(AND(Input!W334="",IFERROR(VLOOKUP(K335,UIR!$A$2:$P$21,14,FALSE),"")&lt;&gt;""),"Data is Missing.",""))</f>
        <v/>
      </c>
      <c r="Z335" s="194" t="str">
        <f>IF(B335="","",IF(AND(Input!X334="",IFERROR(VLOOKUP(K335,UIR!$A$2:$P$21,15,FALSE),"")&lt;&gt;""),"Data is Missing.",""))</f>
        <v/>
      </c>
      <c r="AA335" s="195" t="str">
        <f>IF(B335="","",IF(AND(Input!Y334="",IFERROR(VLOOKUP(K335,UIR!$A$2:$P$21,16,FALSE),"")&lt;&gt;""),"Data is Missing.",""))</f>
        <v/>
      </c>
      <c r="AC335" s="202" t="str">
        <f>IF(ISERROR(IF(Input!D334="","",IF(ISERROR(VLOOKUP(Input!D334,'Measure List'!$A$2:$A$30000,1,0)),"Invalid RefNo",""))),"",IF(Input!D334="","",IF(ISERROR(VLOOKUP(Input!D334,'Measure List'!$A$2:$A$30000,1,0)),"Invalid RefNo","")))</f>
        <v/>
      </c>
      <c r="AD335" s="156"/>
      <c r="AE335" s="156"/>
      <c r="AF335" s="156"/>
      <c r="AG335" s="156"/>
      <c r="AH335" s="156"/>
      <c r="AI335" s="156"/>
      <c r="AJ335" s="156"/>
      <c r="AK335" s="156"/>
      <c r="AL335" s="203" t="str">
        <f>IF(COUNTIF(Dropdowns!$K$2:$K$7,Input!S334)&gt;0,"",IF(Input!S334="","","Invalid Type"))</f>
        <v/>
      </c>
      <c r="AN335" s="204" t="str">
        <f>IF(Input!C334="","",IF(ISNUMBER(VALUE(Input!C334)),"","Needs to be a number."))</f>
        <v/>
      </c>
      <c r="AO335" s="205" t="str">
        <f>IF(Input!E334="","",IF(ISNUMBER(VALUE(Input!E334)),"","Needs to be a number."))</f>
        <v/>
      </c>
      <c r="AP335" s="205" t="str">
        <f>IF(Input!N334="","",IF(ISNUMBER(VALUE(Input!N334)),"","Needs to be a number."))</f>
        <v/>
      </c>
      <c r="AQ335" s="205" t="str">
        <f>IF(Input!O334="","",IF(ISNUMBER(VALUE(Input!O334)),"","Needs to be a number."))</f>
        <v/>
      </c>
      <c r="AR335" s="205" t="str">
        <f>IF(Input!V334="","",IF(ISNUMBER(VALUE(Input!V334)),"","Needs to be a number."))</f>
        <v/>
      </c>
      <c r="AS335" s="205" t="str">
        <f>IF(Input!W334="","",IF(ISNUMBER(VALUE(Input!W334)),"","Needs to be a number."))</f>
        <v/>
      </c>
      <c r="AT335" s="205" t="str">
        <f>IF(Input!X334="","",IF(ISNUMBER(VALUE(Input!X334)),"","Needs to be a number."))</f>
        <v/>
      </c>
      <c r="AU335" s="206" t="str">
        <f>IF(Input!Y334="","",IF(ISNUMBER(VALUE(Input!Y334)),"","Needs to be a number."))</f>
        <v/>
      </c>
      <c r="AV335" s="207"/>
      <c r="AW335" s="259" t="str">
        <f>IF(OR(VALUE(Input!C334)&lt;0,VALUE(Input!C334)&gt;100), "Invalid EEI %","")</f>
        <v/>
      </c>
      <c r="AX335" s="207"/>
      <c r="AY335" s="278" t="str">
        <f>IF(Input!E334="","",IF(VALUE(Input!E334)=0,"Do not enter 0.",""))</f>
        <v/>
      </c>
    </row>
    <row r="336" spans="2:51" x14ac:dyDescent="0.3">
      <c r="B336" s="188" t="str">
        <f>Input!A335</f>
        <v/>
      </c>
      <c r="C336" s="189" t="str">
        <f>IF(ISERROR(IF(AND(Input!$A335="",SUMPRODUCT(--(LEN(Input!$A336:'Input'!$A$1006)&gt;0))&lt;&gt;0),"Row is skipped.",IF(AND(Input!$A335="",Input!$A336=""),"", IF(Input!B335="","Data is missing.","")))),"",IF(AND(Input!$A335="",SUMPRODUCT(--(LEN(Input!$A336:'Input'!$A$1006)&gt;0))&lt;&gt;0),"Row is skipped.",IF(AND(Input!$A335="",Input!$A336=""),"", IF(Input!B335="","Data is missing.",""))))</f>
        <v/>
      </c>
      <c r="D336" s="189" t="str">
        <f>IF(ISERROR(IF(AND(Input!$A335="",SUMPRODUCT(--(LEN(Input!$A336:'Input'!$A$1006)&gt;0))&lt;&gt;0),"Row is skipped.",IF(AND(Input!$A335="",Input!$A336=""),"", IF(Input!C335="","Data is missing.","")))),"",IF(AND(Input!$A335="",SUMPRODUCT(--(LEN(Input!$A336:'Input'!$A$1006)&gt;0))&lt;&gt;0),"Row is skipped.",IF(AND(Input!$A335="",Input!$A336=""),"", IF(Input!C335="","Data is missing.",""))))</f>
        <v/>
      </c>
      <c r="E336" s="189" t="str">
        <f>IF(ISERROR(IF(AND(Input!$A335="",SUMPRODUCT(--(LEN(Input!$A336:'Input'!$A$1006)&gt;0))&lt;&gt;0),"Row is skipped.",IF(AND(Input!$A335="",Input!$A336=""),"", IF(Input!D335="","Data is missing.","")))),"",IF(AND(Input!$A335="",SUMPRODUCT(--(LEN(Input!$A336:'Input'!$A$1006)&gt;0))&lt;&gt;0),"Row is skipped.",IF(AND(Input!$A335="",Input!$A336=""),"", IF(Input!D335="","Data is missing.",""))))</f>
        <v/>
      </c>
      <c r="F336" s="189" t="str">
        <f>IF(ISERROR(IF(AND(Input!$A335="",SUMPRODUCT(--(LEN(Input!$A336:'Input'!$A$1006)&gt;0))&lt;&gt;0),"Row is skipped.",IF(AND(Input!$A335="",Input!$A336=""),"", IF(Input!E335="","Data is missing.","")))),"",IF(AND(Input!$A335="",SUMPRODUCT(--(LEN(Input!$A336:'Input'!$A$1006)&gt;0))&lt;&gt;0),"Row is skipped.",IF(AND(Input!$A335="",Input!$A336=""),"", IF(Input!E335="","Data is missing.",""))))</f>
        <v/>
      </c>
      <c r="G336" s="189" t="str">
        <f>IF(ISERROR(IF(AND(Input!$A335="",SUMPRODUCT(--(LEN(Input!$A336:'Input'!$A$1006)&gt;0))&lt;&gt;0),"Row is skipped.",IF(AND(Input!$A335="",Input!$A336=""),"", IF(Input!F335="","Data is missing.","")))),"",IF(AND(Input!$A335="",SUMPRODUCT(--(LEN(Input!$A336:'Input'!$A$1006)&gt;0))&lt;&gt;0),"Row is skipped.",IF(AND(Input!$A335="",Input!$A336=""),"", IF(Input!F335="","Data is missing.",""))))</f>
        <v/>
      </c>
      <c r="H336" s="190" t="str">
        <f>IF(ISERROR(IF(AND(Input!$A335="",SUMPRODUCT(--(LEN(Input!$A336:'Input'!$A$1006)&gt;0))&lt;&gt;0),"Row is skipped.",IF(AND(Input!$A335="",Input!$A336=""),"", IF(Input!G335="","Data is missing.","")))),"",IF(AND(Input!$A335="",SUMPRODUCT(--(LEN(Input!$A336:'Input'!$A$1006)&gt;0))&lt;&gt;0),"Row is skipped.",IF(AND(Input!$A335="",Input!$A336=""),"", IF(Input!G335="","Data is missing.",""))))</f>
        <v/>
      </c>
      <c r="I336" s="156"/>
      <c r="J336" s="191" t="str">
        <f>IFERROR(VLOOKUP(VLOOKUP(Input!$D335,'Measure List'!$A:$AN,40,FALSE),UIR!$A$1:$Q$27,17,FALSE),"")</f>
        <v/>
      </c>
      <c r="K336" s="192" t="str">
        <f>IFERROR(VLOOKUP(Input!$D335,'Measure List'!$A:$AN,40,FALSE),"")</f>
        <v/>
      </c>
      <c r="L336" s="156"/>
      <c r="M336" s="193" t="str">
        <f>IF(B336="","",IF(AND(Input!H335="",IFERROR(VLOOKUP(K336,UIR!$A$2:$P$21,2,FALSE),"")&lt;&gt;""),"Data is Missing.",""))</f>
        <v/>
      </c>
      <c r="N336" s="194" t="str">
        <f>IF(B336="","",IF(AND(Input!I335="",IFERROR(VLOOKUP(K336,UIR!$A$2:$P$21,3,FALSE),"")&lt;&gt;""),"Data is Missing.",""))</f>
        <v/>
      </c>
      <c r="O336" s="194" t="str">
        <f>IF(B336="","",IF(AND(Input!J335="",IFERROR(VLOOKUP(K336,UIR!$A$2:$P$21,4,FALSE),"")&lt;&gt;""),"Data is Missing.",""))</f>
        <v/>
      </c>
      <c r="P336" s="194" t="str">
        <f>IF(B336="","",IF(AND(Input!K335="",IFERROR(VLOOKUP(K336,UIR!$A$2:$P$21,5,FALSE),"")&lt;&gt;""),"Data is Missing.",""))</f>
        <v/>
      </c>
      <c r="Q336" s="194" t="str">
        <f>IF(B336="","",IF(AND(Input!L335="",IFERROR(VLOOKUP(K336,UIR!$A$2:$P$21,6,FALSE),"")&lt;&gt;""),"Data is Missing.",""))</f>
        <v/>
      </c>
      <c r="R336" s="194" t="str">
        <f>IF(B336="","",IF(AND(Input!M335="",IFERROR(VLOOKUP(K336,UIR!$A$2:$P$21,7,FALSE),"")&lt;&gt;""),"Data is Missing.",""))</f>
        <v/>
      </c>
      <c r="S336" s="194" t="str">
        <f>IF(B336="","",IF(AND(Input!P335="",IFERROR(VLOOKUP(K336,UIR!$A$2:$P$21,8,FALSE),"")&lt;&gt;""),"Data is Missing.",""))</f>
        <v/>
      </c>
      <c r="T336" s="194" t="str">
        <f>IF(B336="","",IF(AND(Input!Q335="",IFERROR(VLOOKUP(K336,UIR!$A$2:$P$21,9,FALSE),"")&lt;&gt;""),"Data is Missing.",""))</f>
        <v/>
      </c>
      <c r="U336" s="194"/>
      <c r="V336" s="194" t="str">
        <f>IF(B336="","",IF(AND(Input!S335="",IFERROR(VLOOKUP(K336,UIR!$A$2:$P$21,11,FALSE),"")&lt;&gt;""),"Data is Missing.",""))</f>
        <v/>
      </c>
      <c r="W336" s="194" t="str">
        <f>IF(B336="","",IF(AND(Input!T335="",IFERROR(VLOOKUP(K336,UIR!$A$2:$P$21,12,FALSE),"")&lt;&gt;""),"Data is Missing.",""))</f>
        <v/>
      </c>
      <c r="X336" s="194" t="str">
        <f>IF(B336="","",IF(AND(Input!V335="",IFERROR(VLOOKUP(K336,UIR!$A$2:$P$21,13,FALSE),"")&lt;&gt;""),"Data is Missing.",""))</f>
        <v/>
      </c>
      <c r="Y336" s="194" t="str">
        <f>IF(B336="","",IF(AND(Input!W335="",IFERROR(VLOOKUP(K336,UIR!$A$2:$P$21,14,FALSE),"")&lt;&gt;""),"Data is Missing.",""))</f>
        <v/>
      </c>
      <c r="Z336" s="194" t="str">
        <f>IF(B336="","",IF(AND(Input!X335="",IFERROR(VLOOKUP(K336,UIR!$A$2:$P$21,15,FALSE),"")&lt;&gt;""),"Data is Missing.",""))</f>
        <v/>
      </c>
      <c r="AA336" s="195" t="str">
        <f>IF(B336="","",IF(AND(Input!Y335="",IFERROR(VLOOKUP(K336,UIR!$A$2:$P$21,16,FALSE),"")&lt;&gt;""),"Data is Missing.",""))</f>
        <v/>
      </c>
      <c r="AC336" s="202" t="str">
        <f>IF(ISERROR(IF(Input!D335="","",IF(ISERROR(VLOOKUP(Input!D335,'Measure List'!$A$2:$A$30000,1,0)),"Invalid RefNo",""))),"",IF(Input!D335="","",IF(ISERROR(VLOOKUP(Input!D335,'Measure List'!$A$2:$A$30000,1,0)),"Invalid RefNo","")))</f>
        <v/>
      </c>
      <c r="AD336" s="156"/>
      <c r="AE336" s="156"/>
      <c r="AF336" s="156"/>
      <c r="AG336" s="156"/>
      <c r="AH336" s="156"/>
      <c r="AI336" s="156"/>
      <c r="AJ336" s="156"/>
      <c r="AK336" s="156"/>
      <c r="AL336" s="203" t="str">
        <f>IF(COUNTIF(Dropdowns!$K$2:$K$7,Input!S335)&gt;0,"",IF(Input!S335="","","Invalid Type"))</f>
        <v/>
      </c>
      <c r="AN336" s="204" t="str">
        <f>IF(Input!C335="","",IF(ISNUMBER(VALUE(Input!C335)),"","Needs to be a number."))</f>
        <v/>
      </c>
      <c r="AO336" s="205" t="str">
        <f>IF(Input!E335="","",IF(ISNUMBER(VALUE(Input!E335)),"","Needs to be a number."))</f>
        <v/>
      </c>
      <c r="AP336" s="205" t="str">
        <f>IF(Input!N335="","",IF(ISNUMBER(VALUE(Input!N335)),"","Needs to be a number."))</f>
        <v/>
      </c>
      <c r="AQ336" s="205" t="str">
        <f>IF(Input!O335="","",IF(ISNUMBER(VALUE(Input!O335)),"","Needs to be a number."))</f>
        <v/>
      </c>
      <c r="AR336" s="205" t="str">
        <f>IF(Input!V335="","",IF(ISNUMBER(VALUE(Input!V335)),"","Needs to be a number."))</f>
        <v/>
      </c>
      <c r="AS336" s="205" t="str">
        <f>IF(Input!W335="","",IF(ISNUMBER(VALUE(Input!W335)),"","Needs to be a number."))</f>
        <v/>
      </c>
      <c r="AT336" s="205" t="str">
        <f>IF(Input!X335="","",IF(ISNUMBER(VALUE(Input!X335)),"","Needs to be a number."))</f>
        <v/>
      </c>
      <c r="AU336" s="206" t="str">
        <f>IF(Input!Y335="","",IF(ISNUMBER(VALUE(Input!Y335)),"","Needs to be a number."))</f>
        <v/>
      </c>
      <c r="AV336" s="207"/>
      <c r="AW336" s="259" t="str">
        <f>IF(OR(VALUE(Input!C335)&lt;0,VALUE(Input!C335)&gt;100), "Invalid EEI %","")</f>
        <v/>
      </c>
      <c r="AX336" s="207"/>
      <c r="AY336" s="278" t="str">
        <f>IF(Input!E335="","",IF(VALUE(Input!E335)=0,"Do not enter 0.",""))</f>
        <v/>
      </c>
    </row>
    <row r="337" spans="2:51" x14ac:dyDescent="0.3">
      <c r="B337" s="188" t="str">
        <f>Input!A336</f>
        <v/>
      </c>
      <c r="C337" s="189" t="str">
        <f>IF(ISERROR(IF(AND(Input!$A336="",SUMPRODUCT(--(LEN(Input!$A337:'Input'!$A$1006)&gt;0))&lt;&gt;0),"Row is skipped.",IF(AND(Input!$A336="",Input!$A337=""),"", IF(Input!B336="","Data is missing.","")))),"",IF(AND(Input!$A336="",SUMPRODUCT(--(LEN(Input!$A337:'Input'!$A$1006)&gt;0))&lt;&gt;0),"Row is skipped.",IF(AND(Input!$A336="",Input!$A337=""),"", IF(Input!B336="","Data is missing.",""))))</f>
        <v/>
      </c>
      <c r="D337" s="189" t="str">
        <f>IF(ISERROR(IF(AND(Input!$A336="",SUMPRODUCT(--(LEN(Input!$A337:'Input'!$A$1006)&gt;0))&lt;&gt;0),"Row is skipped.",IF(AND(Input!$A336="",Input!$A337=""),"", IF(Input!C336="","Data is missing.","")))),"",IF(AND(Input!$A336="",SUMPRODUCT(--(LEN(Input!$A337:'Input'!$A$1006)&gt;0))&lt;&gt;0),"Row is skipped.",IF(AND(Input!$A336="",Input!$A337=""),"", IF(Input!C336="","Data is missing.",""))))</f>
        <v/>
      </c>
      <c r="E337" s="189" t="str">
        <f>IF(ISERROR(IF(AND(Input!$A336="",SUMPRODUCT(--(LEN(Input!$A337:'Input'!$A$1006)&gt;0))&lt;&gt;0),"Row is skipped.",IF(AND(Input!$A336="",Input!$A337=""),"", IF(Input!D336="","Data is missing.","")))),"",IF(AND(Input!$A336="",SUMPRODUCT(--(LEN(Input!$A337:'Input'!$A$1006)&gt;0))&lt;&gt;0),"Row is skipped.",IF(AND(Input!$A336="",Input!$A337=""),"", IF(Input!D336="","Data is missing.",""))))</f>
        <v/>
      </c>
      <c r="F337" s="189" t="str">
        <f>IF(ISERROR(IF(AND(Input!$A336="",SUMPRODUCT(--(LEN(Input!$A337:'Input'!$A$1006)&gt;0))&lt;&gt;0),"Row is skipped.",IF(AND(Input!$A336="",Input!$A337=""),"", IF(Input!E336="","Data is missing.","")))),"",IF(AND(Input!$A336="",SUMPRODUCT(--(LEN(Input!$A337:'Input'!$A$1006)&gt;0))&lt;&gt;0),"Row is skipped.",IF(AND(Input!$A336="",Input!$A337=""),"", IF(Input!E336="","Data is missing.",""))))</f>
        <v/>
      </c>
      <c r="G337" s="189" t="str">
        <f>IF(ISERROR(IF(AND(Input!$A336="",SUMPRODUCT(--(LEN(Input!$A337:'Input'!$A$1006)&gt;0))&lt;&gt;0),"Row is skipped.",IF(AND(Input!$A336="",Input!$A337=""),"", IF(Input!F336="","Data is missing.","")))),"",IF(AND(Input!$A336="",SUMPRODUCT(--(LEN(Input!$A337:'Input'!$A$1006)&gt;0))&lt;&gt;0),"Row is skipped.",IF(AND(Input!$A336="",Input!$A337=""),"", IF(Input!F336="","Data is missing.",""))))</f>
        <v/>
      </c>
      <c r="H337" s="190" t="str">
        <f>IF(ISERROR(IF(AND(Input!$A336="",SUMPRODUCT(--(LEN(Input!$A337:'Input'!$A$1006)&gt;0))&lt;&gt;0),"Row is skipped.",IF(AND(Input!$A336="",Input!$A337=""),"", IF(Input!G336="","Data is missing.","")))),"",IF(AND(Input!$A336="",SUMPRODUCT(--(LEN(Input!$A337:'Input'!$A$1006)&gt;0))&lt;&gt;0),"Row is skipped.",IF(AND(Input!$A336="",Input!$A337=""),"", IF(Input!G336="","Data is missing.",""))))</f>
        <v/>
      </c>
      <c r="I337" s="156"/>
      <c r="J337" s="191" t="str">
        <f>IFERROR(VLOOKUP(VLOOKUP(Input!$D336,'Measure List'!$A:$AN,40,FALSE),UIR!$A$1:$Q$27,17,FALSE),"")</f>
        <v/>
      </c>
      <c r="K337" s="192" t="str">
        <f>IFERROR(VLOOKUP(Input!$D336,'Measure List'!$A:$AN,40,FALSE),"")</f>
        <v/>
      </c>
      <c r="L337" s="156"/>
      <c r="M337" s="193" t="str">
        <f>IF(B337="","",IF(AND(Input!H336="",IFERROR(VLOOKUP(K337,UIR!$A$2:$P$21,2,FALSE),"")&lt;&gt;""),"Data is Missing.",""))</f>
        <v/>
      </c>
      <c r="N337" s="194" t="str">
        <f>IF(B337="","",IF(AND(Input!I336="",IFERROR(VLOOKUP(K337,UIR!$A$2:$P$21,3,FALSE),"")&lt;&gt;""),"Data is Missing.",""))</f>
        <v/>
      </c>
      <c r="O337" s="194" t="str">
        <f>IF(B337="","",IF(AND(Input!J336="",IFERROR(VLOOKUP(K337,UIR!$A$2:$P$21,4,FALSE),"")&lt;&gt;""),"Data is Missing.",""))</f>
        <v/>
      </c>
      <c r="P337" s="194" t="str">
        <f>IF(B337="","",IF(AND(Input!K336="",IFERROR(VLOOKUP(K337,UIR!$A$2:$P$21,5,FALSE),"")&lt;&gt;""),"Data is Missing.",""))</f>
        <v/>
      </c>
      <c r="Q337" s="194" t="str">
        <f>IF(B337="","",IF(AND(Input!L336="",IFERROR(VLOOKUP(K337,UIR!$A$2:$P$21,6,FALSE),"")&lt;&gt;""),"Data is Missing.",""))</f>
        <v/>
      </c>
      <c r="R337" s="194" t="str">
        <f>IF(B337="","",IF(AND(Input!M336="",IFERROR(VLOOKUP(K337,UIR!$A$2:$P$21,7,FALSE),"")&lt;&gt;""),"Data is Missing.",""))</f>
        <v/>
      </c>
      <c r="S337" s="194" t="str">
        <f>IF(B337="","",IF(AND(Input!P336="",IFERROR(VLOOKUP(K337,UIR!$A$2:$P$21,8,FALSE),"")&lt;&gt;""),"Data is Missing.",""))</f>
        <v/>
      </c>
      <c r="T337" s="194" t="str">
        <f>IF(B337="","",IF(AND(Input!Q336="",IFERROR(VLOOKUP(K337,UIR!$A$2:$P$21,9,FALSE),"")&lt;&gt;""),"Data is Missing.",""))</f>
        <v/>
      </c>
      <c r="U337" s="194"/>
      <c r="V337" s="194" t="str">
        <f>IF(B337="","",IF(AND(Input!S336="",IFERROR(VLOOKUP(K337,UIR!$A$2:$P$21,11,FALSE),"")&lt;&gt;""),"Data is Missing.",""))</f>
        <v/>
      </c>
      <c r="W337" s="194" t="str">
        <f>IF(B337="","",IF(AND(Input!T336="",IFERROR(VLOOKUP(K337,UIR!$A$2:$P$21,12,FALSE),"")&lt;&gt;""),"Data is Missing.",""))</f>
        <v/>
      </c>
      <c r="X337" s="194" t="str">
        <f>IF(B337="","",IF(AND(Input!V336="",IFERROR(VLOOKUP(K337,UIR!$A$2:$P$21,13,FALSE),"")&lt;&gt;""),"Data is Missing.",""))</f>
        <v/>
      </c>
      <c r="Y337" s="194" t="str">
        <f>IF(B337="","",IF(AND(Input!W336="",IFERROR(VLOOKUP(K337,UIR!$A$2:$P$21,14,FALSE),"")&lt;&gt;""),"Data is Missing.",""))</f>
        <v/>
      </c>
      <c r="Z337" s="194" t="str">
        <f>IF(B337="","",IF(AND(Input!X336="",IFERROR(VLOOKUP(K337,UIR!$A$2:$P$21,15,FALSE),"")&lt;&gt;""),"Data is Missing.",""))</f>
        <v/>
      </c>
      <c r="AA337" s="195" t="str">
        <f>IF(B337="","",IF(AND(Input!Y336="",IFERROR(VLOOKUP(K337,UIR!$A$2:$P$21,16,FALSE),"")&lt;&gt;""),"Data is Missing.",""))</f>
        <v/>
      </c>
      <c r="AC337" s="202" t="str">
        <f>IF(ISERROR(IF(Input!D336="","",IF(ISERROR(VLOOKUP(Input!D336,'Measure List'!$A$2:$A$30000,1,0)),"Invalid RefNo",""))),"",IF(Input!D336="","",IF(ISERROR(VLOOKUP(Input!D336,'Measure List'!$A$2:$A$30000,1,0)),"Invalid RefNo","")))</f>
        <v/>
      </c>
      <c r="AD337" s="156"/>
      <c r="AE337" s="156"/>
      <c r="AF337" s="156"/>
      <c r="AG337" s="156"/>
      <c r="AH337" s="156"/>
      <c r="AI337" s="156"/>
      <c r="AJ337" s="156"/>
      <c r="AK337" s="156"/>
      <c r="AL337" s="203" t="str">
        <f>IF(COUNTIF(Dropdowns!$K$2:$K$7,Input!S336)&gt;0,"",IF(Input!S336="","","Invalid Type"))</f>
        <v/>
      </c>
      <c r="AN337" s="204" t="str">
        <f>IF(Input!C336="","",IF(ISNUMBER(VALUE(Input!C336)),"","Needs to be a number."))</f>
        <v/>
      </c>
      <c r="AO337" s="205" t="str">
        <f>IF(Input!E336="","",IF(ISNUMBER(VALUE(Input!E336)),"","Needs to be a number."))</f>
        <v/>
      </c>
      <c r="AP337" s="205" t="str">
        <f>IF(Input!N336="","",IF(ISNUMBER(VALUE(Input!N336)),"","Needs to be a number."))</f>
        <v/>
      </c>
      <c r="AQ337" s="205" t="str">
        <f>IF(Input!O336="","",IF(ISNUMBER(VALUE(Input!O336)),"","Needs to be a number."))</f>
        <v/>
      </c>
      <c r="AR337" s="205" t="str">
        <f>IF(Input!V336="","",IF(ISNUMBER(VALUE(Input!V336)),"","Needs to be a number."))</f>
        <v/>
      </c>
      <c r="AS337" s="205" t="str">
        <f>IF(Input!W336="","",IF(ISNUMBER(VALUE(Input!W336)),"","Needs to be a number."))</f>
        <v/>
      </c>
      <c r="AT337" s="205" t="str">
        <f>IF(Input!X336="","",IF(ISNUMBER(VALUE(Input!X336)),"","Needs to be a number."))</f>
        <v/>
      </c>
      <c r="AU337" s="206" t="str">
        <f>IF(Input!Y336="","",IF(ISNUMBER(VALUE(Input!Y336)),"","Needs to be a number."))</f>
        <v/>
      </c>
      <c r="AV337" s="207"/>
      <c r="AW337" s="259" t="str">
        <f>IF(OR(VALUE(Input!C336)&lt;0,VALUE(Input!C336)&gt;100), "Invalid EEI %","")</f>
        <v/>
      </c>
      <c r="AX337" s="207"/>
      <c r="AY337" s="278" t="str">
        <f>IF(Input!E336="","",IF(VALUE(Input!E336)=0,"Do not enter 0.",""))</f>
        <v/>
      </c>
    </row>
    <row r="338" spans="2:51" x14ac:dyDescent="0.3">
      <c r="B338" s="188" t="str">
        <f>Input!A337</f>
        <v/>
      </c>
      <c r="C338" s="189" t="str">
        <f>IF(ISERROR(IF(AND(Input!$A337="",SUMPRODUCT(--(LEN(Input!$A338:'Input'!$A$1006)&gt;0))&lt;&gt;0),"Row is skipped.",IF(AND(Input!$A337="",Input!$A338=""),"", IF(Input!B337="","Data is missing.","")))),"",IF(AND(Input!$A337="",SUMPRODUCT(--(LEN(Input!$A338:'Input'!$A$1006)&gt;0))&lt;&gt;0),"Row is skipped.",IF(AND(Input!$A337="",Input!$A338=""),"", IF(Input!B337="","Data is missing.",""))))</f>
        <v/>
      </c>
      <c r="D338" s="189" t="str">
        <f>IF(ISERROR(IF(AND(Input!$A337="",SUMPRODUCT(--(LEN(Input!$A338:'Input'!$A$1006)&gt;0))&lt;&gt;0),"Row is skipped.",IF(AND(Input!$A337="",Input!$A338=""),"", IF(Input!C337="","Data is missing.","")))),"",IF(AND(Input!$A337="",SUMPRODUCT(--(LEN(Input!$A338:'Input'!$A$1006)&gt;0))&lt;&gt;0),"Row is skipped.",IF(AND(Input!$A337="",Input!$A338=""),"", IF(Input!C337="","Data is missing.",""))))</f>
        <v/>
      </c>
      <c r="E338" s="189" t="str">
        <f>IF(ISERROR(IF(AND(Input!$A337="",SUMPRODUCT(--(LEN(Input!$A338:'Input'!$A$1006)&gt;0))&lt;&gt;0),"Row is skipped.",IF(AND(Input!$A337="",Input!$A338=""),"", IF(Input!D337="","Data is missing.","")))),"",IF(AND(Input!$A337="",SUMPRODUCT(--(LEN(Input!$A338:'Input'!$A$1006)&gt;0))&lt;&gt;0),"Row is skipped.",IF(AND(Input!$A337="",Input!$A338=""),"", IF(Input!D337="","Data is missing.",""))))</f>
        <v/>
      </c>
      <c r="F338" s="189" t="str">
        <f>IF(ISERROR(IF(AND(Input!$A337="",SUMPRODUCT(--(LEN(Input!$A338:'Input'!$A$1006)&gt;0))&lt;&gt;0),"Row is skipped.",IF(AND(Input!$A337="",Input!$A338=""),"", IF(Input!E337="","Data is missing.","")))),"",IF(AND(Input!$A337="",SUMPRODUCT(--(LEN(Input!$A338:'Input'!$A$1006)&gt;0))&lt;&gt;0),"Row is skipped.",IF(AND(Input!$A337="",Input!$A338=""),"", IF(Input!E337="","Data is missing.",""))))</f>
        <v/>
      </c>
      <c r="G338" s="189" t="str">
        <f>IF(ISERROR(IF(AND(Input!$A337="",SUMPRODUCT(--(LEN(Input!$A338:'Input'!$A$1006)&gt;0))&lt;&gt;0),"Row is skipped.",IF(AND(Input!$A337="",Input!$A338=""),"", IF(Input!F337="","Data is missing.","")))),"",IF(AND(Input!$A337="",SUMPRODUCT(--(LEN(Input!$A338:'Input'!$A$1006)&gt;0))&lt;&gt;0),"Row is skipped.",IF(AND(Input!$A337="",Input!$A338=""),"", IF(Input!F337="","Data is missing.",""))))</f>
        <v/>
      </c>
      <c r="H338" s="190" t="str">
        <f>IF(ISERROR(IF(AND(Input!$A337="",SUMPRODUCT(--(LEN(Input!$A338:'Input'!$A$1006)&gt;0))&lt;&gt;0),"Row is skipped.",IF(AND(Input!$A337="",Input!$A338=""),"", IF(Input!G337="","Data is missing.","")))),"",IF(AND(Input!$A337="",SUMPRODUCT(--(LEN(Input!$A338:'Input'!$A$1006)&gt;0))&lt;&gt;0),"Row is skipped.",IF(AND(Input!$A337="",Input!$A338=""),"", IF(Input!G337="","Data is missing.",""))))</f>
        <v/>
      </c>
      <c r="I338" s="156"/>
      <c r="J338" s="191" t="str">
        <f>IFERROR(VLOOKUP(VLOOKUP(Input!$D337,'Measure List'!$A:$AN,40,FALSE),UIR!$A$1:$Q$27,17,FALSE),"")</f>
        <v/>
      </c>
      <c r="K338" s="192" t="str">
        <f>IFERROR(VLOOKUP(Input!$D337,'Measure List'!$A:$AN,40,FALSE),"")</f>
        <v/>
      </c>
      <c r="L338" s="156"/>
      <c r="M338" s="193" t="str">
        <f>IF(B338="","",IF(AND(Input!H337="",IFERROR(VLOOKUP(K338,UIR!$A$2:$P$21,2,FALSE),"")&lt;&gt;""),"Data is Missing.",""))</f>
        <v/>
      </c>
      <c r="N338" s="194" t="str">
        <f>IF(B338="","",IF(AND(Input!I337="",IFERROR(VLOOKUP(K338,UIR!$A$2:$P$21,3,FALSE),"")&lt;&gt;""),"Data is Missing.",""))</f>
        <v/>
      </c>
      <c r="O338" s="194" t="str">
        <f>IF(B338="","",IF(AND(Input!J337="",IFERROR(VLOOKUP(K338,UIR!$A$2:$P$21,4,FALSE),"")&lt;&gt;""),"Data is Missing.",""))</f>
        <v/>
      </c>
      <c r="P338" s="194" t="str">
        <f>IF(B338="","",IF(AND(Input!K337="",IFERROR(VLOOKUP(K338,UIR!$A$2:$P$21,5,FALSE),"")&lt;&gt;""),"Data is Missing.",""))</f>
        <v/>
      </c>
      <c r="Q338" s="194" t="str">
        <f>IF(B338="","",IF(AND(Input!L337="",IFERROR(VLOOKUP(K338,UIR!$A$2:$P$21,6,FALSE),"")&lt;&gt;""),"Data is Missing.",""))</f>
        <v/>
      </c>
      <c r="R338" s="194" t="str">
        <f>IF(B338="","",IF(AND(Input!M337="",IFERROR(VLOOKUP(K338,UIR!$A$2:$P$21,7,FALSE),"")&lt;&gt;""),"Data is Missing.",""))</f>
        <v/>
      </c>
      <c r="S338" s="194" t="str">
        <f>IF(B338="","",IF(AND(Input!P337="",IFERROR(VLOOKUP(K338,UIR!$A$2:$P$21,8,FALSE),"")&lt;&gt;""),"Data is Missing.",""))</f>
        <v/>
      </c>
      <c r="T338" s="194" t="str">
        <f>IF(B338="","",IF(AND(Input!Q337="",IFERROR(VLOOKUP(K338,UIR!$A$2:$P$21,9,FALSE),"")&lt;&gt;""),"Data is Missing.",""))</f>
        <v/>
      </c>
      <c r="U338" s="194"/>
      <c r="V338" s="194" t="str">
        <f>IF(B338="","",IF(AND(Input!S337="",IFERROR(VLOOKUP(K338,UIR!$A$2:$P$21,11,FALSE),"")&lt;&gt;""),"Data is Missing.",""))</f>
        <v/>
      </c>
      <c r="W338" s="194" t="str">
        <f>IF(B338="","",IF(AND(Input!T337="",IFERROR(VLOOKUP(K338,UIR!$A$2:$P$21,12,FALSE),"")&lt;&gt;""),"Data is Missing.",""))</f>
        <v/>
      </c>
      <c r="X338" s="194" t="str">
        <f>IF(B338="","",IF(AND(Input!V337="",IFERROR(VLOOKUP(K338,UIR!$A$2:$P$21,13,FALSE),"")&lt;&gt;""),"Data is Missing.",""))</f>
        <v/>
      </c>
      <c r="Y338" s="194" t="str">
        <f>IF(B338="","",IF(AND(Input!W337="",IFERROR(VLOOKUP(K338,UIR!$A$2:$P$21,14,FALSE),"")&lt;&gt;""),"Data is Missing.",""))</f>
        <v/>
      </c>
      <c r="Z338" s="194" t="str">
        <f>IF(B338="","",IF(AND(Input!X337="",IFERROR(VLOOKUP(K338,UIR!$A$2:$P$21,15,FALSE),"")&lt;&gt;""),"Data is Missing.",""))</f>
        <v/>
      </c>
      <c r="AA338" s="195" t="str">
        <f>IF(B338="","",IF(AND(Input!Y337="",IFERROR(VLOOKUP(K338,UIR!$A$2:$P$21,16,FALSE),"")&lt;&gt;""),"Data is Missing.",""))</f>
        <v/>
      </c>
      <c r="AC338" s="202" t="str">
        <f>IF(ISERROR(IF(Input!D337="","",IF(ISERROR(VLOOKUP(Input!D337,'Measure List'!$A$2:$A$30000,1,0)),"Invalid RefNo",""))),"",IF(Input!D337="","",IF(ISERROR(VLOOKUP(Input!D337,'Measure List'!$A$2:$A$30000,1,0)),"Invalid RefNo","")))</f>
        <v/>
      </c>
      <c r="AD338" s="156"/>
      <c r="AE338" s="156"/>
      <c r="AF338" s="156"/>
      <c r="AG338" s="156"/>
      <c r="AH338" s="156"/>
      <c r="AI338" s="156"/>
      <c r="AJ338" s="156"/>
      <c r="AK338" s="156"/>
      <c r="AL338" s="203" t="str">
        <f>IF(COUNTIF(Dropdowns!$K$2:$K$7,Input!S337)&gt;0,"",IF(Input!S337="","","Invalid Type"))</f>
        <v/>
      </c>
      <c r="AN338" s="204" t="str">
        <f>IF(Input!C337="","",IF(ISNUMBER(VALUE(Input!C337)),"","Needs to be a number."))</f>
        <v/>
      </c>
      <c r="AO338" s="205" t="str">
        <f>IF(Input!E337="","",IF(ISNUMBER(VALUE(Input!E337)),"","Needs to be a number."))</f>
        <v/>
      </c>
      <c r="AP338" s="205" t="str">
        <f>IF(Input!N337="","",IF(ISNUMBER(VALUE(Input!N337)),"","Needs to be a number."))</f>
        <v/>
      </c>
      <c r="AQ338" s="205" t="str">
        <f>IF(Input!O337="","",IF(ISNUMBER(VALUE(Input!O337)),"","Needs to be a number."))</f>
        <v/>
      </c>
      <c r="AR338" s="205" t="str">
        <f>IF(Input!V337="","",IF(ISNUMBER(VALUE(Input!V337)),"","Needs to be a number."))</f>
        <v/>
      </c>
      <c r="AS338" s="205" t="str">
        <f>IF(Input!W337="","",IF(ISNUMBER(VALUE(Input!W337)),"","Needs to be a number."))</f>
        <v/>
      </c>
      <c r="AT338" s="205" t="str">
        <f>IF(Input!X337="","",IF(ISNUMBER(VALUE(Input!X337)),"","Needs to be a number."))</f>
        <v/>
      </c>
      <c r="AU338" s="206" t="str">
        <f>IF(Input!Y337="","",IF(ISNUMBER(VALUE(Input!Y337)),"","Needs to be a number."))</f>
        <v/>
      </c>
      <c r="AV338" s="207"/>
      <c r="AW338" s="259" t="str">
        <f>IF(OR(VALUE(Input!C337)&lt;0,VALUE(Input!C337)&gt;100), "Invalid EEI %","")</f>
        <v/>
      </c>
      <c r="AX338" s="207"/>
      <c r="AY338" s="278" t="str">
        <f>IF(Input!E337="","",IF(VALUE(Input!E337)=0,"Do not enter 0.",""))</f>
        <v/>
      </c>
    </row>
    <row r="339" spans="2:51" x14ac:dyDescent="0.3">
      <c r="B339" s="188" t="str">
        <f>Input!A338</f>
        <v/>
      </c>
      <c r="C339" s="189" t="str">
        <f>IF(ISERROR(IF(AND(Input!$A338="",SUMPRODUCT(--(LEN(Input!$A339:'Input'!$A$1006)&gt;0))&lt;&gt;0),"Row is skipped.",IF(AND(Input!$A338="",Input!$A339=""),"", IF(Input!B338="","Data is missing.","")))),"",IF(AND(Input!$A338="",SUMPRODUCT(--(LEN(Input!$A339:'Input'!$A$1006)&gt;0))&lt;&gt;0),"Row is skipped.",IF(AND(Input!$A338="",Input!$A339=""),"", IF(Input!B338="","Data is missing.",""))))</f>
        <v/>
      </c>
      <c r="D339" s="189" t="str">
        <f>IF(ISERROR(IF(AND(Input!$A338="",SUMPRODUCT(--(LEN(Input!$A339:'Input'!$A$1006)&gt;0))&lt;&gt;0),"Row is skipped.",IF(AND(Input!$A338="",Input!$A339=""),"", IF(Input!C338="","Data is missing.","")))),"",IF(AND(Input!$A338="",SUMPRODUCT(--(LEN(Input!$A339:'Input'!$A$1006)&gt;0))&lt;&gt;0),"Row is skipped.",IF(AND(Input!$A338="",Input!$A339=""),"", IF(Input!C338="","Data is missing.",""))))</f>
        <v/>
      </c>
      <c r="E339" s="189" t="str">
        <f>IF(ISERROR(IF(AND(Input!$A338="",SUMPRODUCT(--(LEN(Input!$A339:'Input'!$A$1006)&gt;0))&lt;&gt;0),"Row is skipped.",IF(AND(Input!$A338="",Input!$A339=""),"", IF(Input!D338="","Data is missing.","")))),"",IF(AND(Input!$A338="",SUMPRODUCT(--(LEN(Input!$A339:'Input'!$A$1006)&gt;0))&lt;&gt;0),"Row is skipped.",IF(AND(Input!$A338="",Input!$A339=""),"", IF(Input!D338="","Data is missing.",""))))</f>
        <v/>
      </c>
      <c r="F339" s="189" t="str">
        <f>IF(ISERROR(IF(AND(Input!$A338="",SUMPRODUCT(--(LEN(Input!$A339:'Input'!$A$1006)&gt;0))&lt;&gt;0),"Row is skipped.",IF(AND(Input!$A338="",Input!$A339=""),"", IF(Input!E338="","Data is missing.","")))),"",IF(AND(Input!$A338="",SUMPRODUCT(--(LEN(Input!$A339:'Input'!$A$1006)&gt;0))&lt;&gt;0),"Row is skipped.",IF(AND(Input!$A338="",Input!$A339=""),"", IF(Input!E338="","Data is missing.",""))))</f>
        <v/>
      </c>
      <c r="G339" s="189" t="str">
        <f>IF(ISERROR(IF(AND(Input!$A338="",SUMPRODUCT(--(LEN(Input!$A339:'Input'!$A$1006)&gt;0))&lt;&gt;0),"Row is skipped.",IF(AND(Input!$A338="",Input!$A339=""),"", IF(Input!F338="","Data is missing.","")))),"",IF(AND(Input!$A338="",SUMPRODUCT(--(LEN(Input!$A339:'Input'!$A$1006)&gt;0))&lt;&gt;0),"Row is skipped.",IF(AND(Input!$A338="",Input!$A339=""),"", IF(Input!F338="","Data is missing.",""))))</f>
        <v/>
      </c>
      <c r="H339" s="190" t="str">
        <f>IF(ISERROR(IF(AND(Input!$A338="",SUMPRODUCT(--(LEN(Input!$A339:'Input'!$A$1006)&gt;0))&lt;&gt;0),"Row is skipped.",IF(AND(Input!$A338="",Input!$A339=""),"", IF(Input!G338="","Data is missing.","")))),"",IF(AND(Input!$A338="",SUMPRODUCT(--(LEN(Input!$A339:'Input'!$A$1006)&gt;0))&lt;&gt;0),"Row is skipped.",IF(AND(Input!$A338="",Input!$A339=""),"", IF(Input!G338="","Data is missing.",""))))</f>
        <v/>
      </c>
      <c r="I339" s="156"/>
      <c r="J339" s="191" t="str">
        <f>IFERROR(VLOOKUP(VLOOKUP(Input!$D338,'Measure List'!$A:$AN,40,FALSE),UIR!$A$1:$Q$27,17,FALSE),"")</f>
        <v/>
      </c>
      <c r="K339" s="192" t="str">
        <f>IFERROR(VLOOKUP(Input!$D338,'Measure List'!$A:$AN,40,FALSE),"")</f>
        <v/>
      </c>
      <c r="L339" s="156"/>
      <c r="M339" s="193" t="str">
        <f>IF(B339="","",IF(AND(Input!H338="",IFERROR(VLOOKUP(K339,UIR!$A$2:$P$21,2,FALSE),"")&lt;&gt;""),"Data is Missing.",""))</f>
        <v/>
      </c>
      <c r="N339" s="194" t="str">
        <f>IF(B339="","",IF(AND(Input!I338="",IFERROR(VLOOKUP(K339,UIR!$A$2:$P$21,3,FALSE),"")&lt;&gt;""),"Data is Missing.",""))</f>
        <v/>
      </c>
      <c r="O339" s="194" t="str">
        <f>IF(B339="","",IF(AND(Input!J338="",IFERROR(VLOOKUP(K339,UIR!$A$2:$P$21,4,FALSE),"")&lt;&gt;""),"Data is Missing.",""))</f>
        <v/>
      </c>
      <c r="P339" s="194" t="str">
        <f>IF(B339="","",IF(AND(Input!K338="",IFERROR(VLOOKUP(K339,UIR!$A$2:$P$21,5,FALSE),"")&lt;&gt;""),"Data is Missing.",""))</f>
        <v/>
      </c>
      <c r="Q339" s="194" t="str">
        <f>IF(B339="","",IF(AND(Input!L338="",IFERROR(VLOOKUP(K339,UIR!$A$2:$P$21,6,FALSE),"")&lt;&gt;""),"Data is Missing.",""))</f>
        <v/>
      </c>
      <c r="R339" s="194" t="str">
        <f>IF(B339="","",IF(AND(Input!M338="",IFERROR(VLOOKUP(K339,UIR!$A$2:$P$21,7,FALSE),"")&lt;&gt;""),"Data is Missing.",""))</f>
        <v/>
      </c>
      <c r="S339" s="194" t="str">
        <f>IF(B339="","",IF(AND(Input!P338="",IFERROR(VLOOKUP(K339,UIR!$A$2:$P$21,8,FALSE),"")&lt;&gt;""),"Data is Missing.",""))</f>
        <v/>
      </c>
      <c r="T339" s="194" t="str">
        <f>IF(B339="","",IF(AND(Input!Q338="",IFERROR(VLOOKUP(K339,UIR!$A$2:$P$21,9,FALSE),"")&lt;&gt;""),"Data is Missing.",""))</f>
        <v/>
      </c>
      <c r="U339" s="194"/>
      <c r="V339" s="194" t="str">
        <f>IF(B339="","",IF(AND(Input!S338="",IFERROR(VLOOKUP(K339,UIR!$A$2:$P$21,11,FALSE),"")&lt;&gt;""),"Data is Missing.",""))</f>
        <v/>
      </c>
      <c r="W339" s="194" t="str">
        <f>IF(B339="","",IF(AND(Input!T338="",IFERROR(VLOOKUP(K339,UIR!$A$2:$P$21,12,FALSE),"")&lt;&gt;""),"Data is Missing.",""))</f>
        <v/>
      </c>
      <c r="X339" s="194" t="str">
        <f>IF(B339="","",IF(AND(Input!V338="",IFERROR(VLOOKUP(K339,UIR!$A$2:$P$21,13,FALSE),"")&lt;&gt;""),"Data is Missing.",""))</f>
        <v/>
      </c>
      <c r="Y339" s="194" t="str">
        <f>IF(B339="","",IF(AND(Input!W338="",IFERROR(VLOOKUP(K339,UIR!$A$2:$P$21,14,FALSE),"")&lt;&gt;""),"Data is Missing.",""))</f>
        <v/>
      </c>
      <c r="Z339" s="194" t="str">
        <f>IF(B339="","",IF(AND(Input!X338="",IFERROR(VLOOKUP(K339,UIR!$A$2:$P$21,15,FALSE),"")&lt;&gt;""),"Data is Missing.",""))</f>
        <v/>
      </c>
      <c r="AA339" s="195" t="str">
        <f>IF(B339="","",IF(AND(Input!Y338="",IFERROR(VLOOKUP(K339,UIR!$A$2:$P$21,16,FALSE),"")&lt;&gt;""),"Data is Missing.",""))</f>
        <v/>
      </c>
      <c r="AC339" s="202" t="str">
        <f>IF(ISERROR(IF(Input!D338="","",IF(ISERROR(VLOOKUP(Input!D338,'Measure List'!$A$2:$A$30000,1,0)),"Invalid RefNo",""))),"",IF(Input!D338="","",IF(ISERROR(VLOOKUP(Input!D338,'Measure List'!$A$2:$A$30000,1,0)),"Invalid RefNo","")))</f>
        <v/>
      </c>
      <c r="AD339" s="156"/>
      <c r="AE339" s="156"/>
      <c r="AF339" s="156"/>
      <c r="AG339" s="156"/>
      <c r="AH339" s="156"/>
      <c r="AI339" s="156"/>
      <c r="AJ339" s="156"/>
      <c r="AK339" s="156"/>
      <c r="AL339" s="203" t="str">
        <f>IF(COUNTIF(Dropdowns!$K$2:$K$7,Input!S338)&gt;0,"",IF(Input!S338="","","Invalid Type"))</f>
        <v/>
      </c>
      <c r="AN339" s="204" t="str">
        <f>IF(Input!C338="","",IF(ISNUMBER(VALUE(Input!C338)),"","Needs to be a number."))</f>
        <v/>
      </c>
      <c r="AO339" s="205" t="str">
        <f>IF(Input!E338="","",IF(ISNUMBER(VALUE(Input!E338)),"","Needs to be a number."))</f>
        <v/>
      </c>
      <c r="AP339" s="205" t="str">
        <f>IF(Input!N338="","",IF(ISNUMBER(VALUE(Input!N338)),"","Needs to be a number."))</f>
        <v/>
      </c>
      <c r="AQ339" s="205" t="str">
        <f>IF(Input!O338="","",IF(ISNUMBER(VALUE(Input!O338)),"","Needs to be a number."))</f>
        <v/>
      </c>
      <c r="AR339" s="205" t="str">
        <f>IF(Input!V338="","",IF(ISNUMBER(VALUE(Input!V338)),"","Needs to be a number."))</f>
        <v/>
      </c>
      <c r="AS339" s="205" t="str">
        <f>IF(Input!W338="","",IF(ISNUMBER(VALUE(Input!W338)),"","Needs to be a number."))</f>
        <v/>
      </c>
      <c r="AT339" s="205" t="str">
        <f>IF(Input!X338="","",IF(ISNUMBER(VALUE(Input!X338)),"","Needs to be a number."))</f>
        <v/>
      </c>
      <c r="AU339" s="206" t="str">
        <f>IF(Input!Y338="","",IF(ISNUMBER(VALUE(Input!Y338)),"","Needs to be a number."))</f>
        <v/>
      </c>
      <c r="AV339" s="207"/>
      <c r="AW339" s="259" t="str">
        <f>IF(OR(VALUE(Input!C338)&lt;0,VALUE(Input!C338)&gt;100), "Invalid EEI %","")</f>
        <v/>
      </c>
      <c r="AX339" s="207"/>
      <c r="AY339" s="278" t="str">
        <f>IF(Input!E338="","",IF(VALUE(Input!E338)=0,"Do not enter 0.",""))</f>
        <v/>
      </c>
    </row>
    <row r="340" spans="2:51" x14ac:dyDescent="0.3">
      <c r="B340" s="188" t="str">
        <f>Input!A339</f>
        <v/>
      </c>
      <c r="C340" s="189" t="str">
        <f>IF(ISERROR(IF(AND(Input!$A339="",SUMPRODUCT(--(LEN(Input!$A340:'Input'!$A$1006)&gt;0))&lt;&gt;0),"Row is skipped.",IF(AND(Input!$A339="",Input!$A340=""),"", IF(Input!B339="","Data is missing.","")))),"",IF(AND(Input!$A339="",SUMPRODUCT(--(LEN(Input!$A340:'Input'!$A$1006)&gt;0))&lt;&gt;0),"Row is skipped.",IF(AND(Input!$A339="",Input!$A340=""),"", IF(Input!B339="","Data is missing.",""))))</f>
        <v/>
      </c>
      <c r="D340" s="189" t="str">
        <f>IF(ISERROR(IF(AND(Input!$A339="",SUMPRODUCT(--(LEN(Input!$A340:'Input'!$A$1006)&gt;0))&lt;&gt;0),"Row is skipped.",IF(AND(Input!$A339="",Input!$A340=""),"", IF(Input!C339="","Data is missing.","")))),"",IF(AND(Input!$A339="",SUMPRODUCT(--(LEN(Input!$A340:'Input'!$A$1006)&gt;0))&lt;&gt;0),"Row is skipped.",IF(AND(Input!$A339="",Input!$A340=""),"", IF(Input!C339="","Data is missing.",""))))</f>
        <v/>
      </c>
      <c r="E340" s="189" t="str">
        <f>IF(ISERROR(IF(AND(Input!$A339="",SUMPRODUCT(--(LEN(Input!$A340:'Input'!$A$1006)&gt;0))&lt;&gt;0),"Row is skipped.",IF(AND(Input!$A339="",Input!$A340=""),"", IF(Input!D339="","Data is missing.","")))),"",IF(AND(Input!$A339="",SUMPRODUCT(--(LEN(Input!$A340:'Input'!$A$1006)&gt;0))&lt;&gt;0),"Row is skipped.",IF(AND(Input!$A339="",Input!$A340=""),"", IF(Input!D339="","Data is missing.",""))))</f>
        <v/>
      </c>
      <c r="F340" s="189" t="str">
        <f>IF(ISERROR(IF(AND(Input!$A339="",SUMPRODUCT(--(LEN(Input!$A340:'Input'!$A$1006)&gt;0))&lt;&gt;0),"Row is skipped.",IF(AND(Input!$A339="",Input!$A340=""),"", IF(Input!E339="","Data is missing.","")))),"",IF(AND(Input!$A339="",SUMPRODUCT(--(LEN(Input!$A340:'Input'!$A$1006)&gt;0))&lt;&gt;0),"Row is skipped.",IF(AND(Input!$A339="",Input!$A340=""),"", IF(Input!E339="","Data is missing.",""))))</f>
        <v/>
      </c>
      <c r="G340" s="189" t="str">
        <f>IF(ISERROR(IF(AND(Input!$A339="",SUMPRODUCT(--(LEN(Input!$A340:'Input'!$A$1006)&gt;0))&lt;&gt;0),"Row is skipped.",IF(AND(Input!$A339="",Input!$A340=""),"", IF(Input!F339="","Data is missing.","")))),"",IF(AND(Input!$A339="",SUMPRODUCT(--(LEN(Input!$A340:'Input'!$A$1006)&gt;0))&lt;&gt;0),"Row is skipped.",IF(AND(Input!$A339="",Input!$A340=""),"", IF(Input!F339="","Data is missing.",""))))</f>
        <v/>
      </c>
      <c r="H340" s="190" t="str">
        <f>IF(ISERROR(IF(AND(Input!$A339="",SUMPRODUCT(--(LEN(Input!$A340:'Input'!$A$1006)&gt;0))&lt;&gt;0),"Row is skipped.",IF(AND(Input!$A339="",Input!$A340=""),"", IF(Input!G339="","Data is missing.","")))),"",IF(AND(Input!$A339="",SUMPRODUCT(--(LEN(Input!$A340:'Input'!$A$1006)&gt;0))&lt;&gt;0),"Row is skipped.",IF(AND(Input!$A339="",Input!$A340=""),"", IF(Input!G339="","Data is missing.",""))))</f>
        <v/>
      </c>
      <c r="I340" s="156"/>
      <c r="J340" s="191" t="str">
        <f>IFERROR(VLOOKUP(VLOOKUP(Input!$D339,'Measure List'!$A:$AN,40,FALSE),UIR!$A$1:$Q$27,17,FALSE),"")</f>
        <v/>
      </c>
      <c r="K340" s="192" t="str">
        <f>IFERROR(VLOOKUP(Input!$D339,'Measure List'!$A:$AN,40,FALSE),"")</f>
        <v/>
      </c>
      <c r="L340" s="156"/>
      <c r="M340" s="193" t="str">
        <f>IF(B340="","",IF(AND(Input!H339="",IFERROR(VLOOKUP(K340,UIR!$A$2:$P$21,2,FALSE),"")&lt;&gt;""),"Data is Missing.",""))</f>
        <v/>
      </c>
      <c r="N340" s="194" t="str">
        <f>IF(B340="","",IF(AND(Input!I339="",IFERROR(VLOOKUP(K340,UIR!$A$2:$P$21,3,FALSE),"")&lt;&gt;""),"Data is Missing.",""))</f>
        <v/>
      </c>
      <c r="O340" s="194" t="str">
        <f>IF(B340="","",IF(AND(Input!J339="",IFERROR(VLOOKUP(K340,UIR!$A$2:$P$21,4,FALSE),"")&lt;&gt;""),"Data is Missing.",""))</f>
        <v/>
      </c>
      <c r="P340" s="194" t="str">
        <f>IF(B340="","",IF(AND(Input!K339="",IFERROR(VLOOKUP(K340,UIR!$A$2:$P$21,5,FALSE),"")&lt;&gt;""),"Data is Missing.",""))</f>
        <v/>
      </c>
      <c r="Q340" s="194" t="str">
        <f>IF(B340="","",IF(AND(Input!L339="",IFERROR(VLOOKUP(K340,UIR!$A$2:$P$21,6,FALSE),"")&lt;&gt;""),"Data is Missing.",""))</f>
        <v/>
      </c>
      <c r="R340" s="194" t="str">
        <f>IF(B340="","",IF(AND(Input!M339="",IFERROR(VLOOKUP(K340,UIR!$A$2:$P$21,7,FALSE),"")&lt;&gt;""),"Data is Missing.",""))</f>
        <v/>
      </c>
      <c r="S340" s="194" t="str">
        <f>IF(B340="","",IF(AND(Input!P339="",IFERROR(VLOOKUP(K340,UIR!$A$2:$P$21,8,FALSE),"")&lt;&gt;""),"Data is Missing.",""))</f>
        <v/>
      </c>
      <c r="T340" s="194" t="str">
        <f>IF(B340="","",IF(AND(Input!Q339="",IFERROR(VLOOKUP(K340,UIR!$A$2:$P$21,9,FALSE),"")&lt;&gt;""),"Data is Missing.",""))</f>
        <v/>
      </c>
      <c r="U340" s="194"/>
      <c r="V340" s="194" t="str">
        <f>IF(B340="","",IF(AND(Input!S339="",IFERROR(VLOOKUP(K340,UIR!$A$2:$P$21,11,FALSE),"")&lt;&gt;""),"Data is Missing.",""))</f>
        <v/>
      </c>
      <c r="W340" s="194" t="str">
        <f>IF(B340="","",IF(AND(Input!T339="",IFERROR(VLOOKUP(K340,UIR!$A$2:$P$21,12,FALSE),"")&lt;&gt;""),"Data is Missing.",""))</f>
        <v/>
      </c>
      <c r="X340" s="194" t="str">
        <f>IF(B340="","",IF(AND(Input!V339="",IFERROR(VLOOKUP(K340,UIR!$A$2:$P$21,13,FALSE),"")&lt;&gt;""),"Data is Missing.",""))</f>
        <v/>
      </c>
      <c r="Y340" s="194" t="str">
        <f>IF(B340="","",IF(AND(Input!W339="",IFERROR(VLOOKUP(K340,UIR!$A$2:$P$21,14,FALSE),"")&lt;&gt;""),"Data is Missing.",""))</f>
        <v/>
      </c>
      <c r="Z340" s="194" t="str">
        <f>IF(B340="","",IF(AND(Input!X339="",IFERROR(VLOOKUP(K340,UIR!$A$2:$P$21,15,FALSE),"")&lt;&gt;""),"Data is Missing.",""))</f>
        <v/>
      </c>
      <c r="AA340" s="195" t="str">
        <f>IF(B340="","",IF(AND(Input!Y339="",IFERROR(VLOOKUP(K340,UIR!$A$2:$P$21,16,FALSE),"")&lt;&gt;""),"Data is Missing.",""))</f>
        <v/>
      </c>
      <c r="AC340" s="202" t="str">
        <f>IF(ISERROR(IF(Input!D339="","",IF(ISERROR(VLOOKUP(Input!D339,'Measure List'!$A$2:$A$30000,1,0)),"Invalid RefNo",""))),"",IF(Input!D339="","",IF(ISERROR(VLOOKUP(Input!D339,'Measure List'!$A$2:$A$30000,1,0)),"Invalid RefNo","")))</f>
        <v/>
      </c>
      <c r="AD340" s="156"/>
      <c r="AE340" s="156"/>
      <c r="AF340" s="156"/>
      <c r="AG340" s="156"/>
      <c r="AH340" s="156"/>
      <c r="AI340" s="156"/>
      <c r="AJ340" s="156"/>
      <c r="AK340" s="156"/>
      <c r="AL340" s="203" t="str">
        <f>IF(COUNTIF(Dropdowns!$K$2:$K$7,Input!S339)&gt;0,"",IF(Input!S339="","","Invalid Type"))</f>
        <v/>
      </c>
      <c r="AN340" s="204" t="str">
        <f>IF(Input!C339="","",IF(ISNUMBER(VALUE(Input!C339)),"","Needs to be a number."))</f>
        <v/>
      </c>
      <c r="AO340" s="205" t="str">
        <f>IF(Input!E339="","",IF(ISNUMBER(VALUE(Input!E339)),"","Needs to be a number."))</f>
        <v/>
      </c>
      <c r="AP340" s="205" t="str">
        <f>IF(Input!N339="","",IF(ISNUMBER(VALUE(Input!N339)),"","Needs to be a number."))</f>
        <v/>
      </c>
      <c r="AQ340" s="205" t="str">
        <f>IF(Input!O339="","",IF(ISNUMBER(VALUE(Input!O339)),"","Needs to be a number."))</f>
        <v/>
      </c>
      <c r="AR340" s="205" t="str">
        <f>IF(Input!V339="","",IF(ISNUMBER(VALUE(Input!V339)),"","Needs to be a number."))</f>
        <v/>
      </c>
      <c r="AS340" s="205" t="str">
        <f>IF(Input!W339="","",IF(ISNUMBER(VALUE(Input!W339)),"","Needs to be a number."))</f>
        <v/>
      </c>
      <c r="AT340" s="205" t="str">
        <f>IF(Input!X339="","",IF(ISNUMBER(VALUE(Input!X339)),"","Needs to be a number."))</f>
        <v/>
      </c>
      <c r="AU340" s="206" t="str">
        <f>IF(Input!Y339="","",IF(ISNUMBER(VALUE(Input!Y339)),"","Needs to be a number."))</f>
        <v/>
      </c>
      <c r="AV340" s="207"/>
      <c r="AW340" s="259" t="str">
        <f>IF(OR(VALUE(Input!C339)&lt;0,VALUE(Input!C339)&gt;100), "Invalid EEI %","")</f>
        <v/>
      </c>
      <c r="AX340" s="207"/>
      <c r="AY340" s="278" t="str">
        <f>IF(Input!E339="","",IF(VALUE(Input!E339)=0,"Do not enter 0.",""))</f>
        <v/>
      </c>
    </row>
    <row r="341" spans="2:51" x14ac:dyDescent="0.3">
      <c r="B341" s="188" t="str">
        <f>Input!A340</f>
        <v/>
      </c>
      <c r="C341" s="189" t="str">
        <f>IF(ISERROR(IF(AND(Input!$A340="",SUMPRODUCT(--(LEN(Input!$A341:'Input'!$A$1006)&gt;0))&lt;&gt;0),"Row is skipped.",IF(AND(Input!$A340="",Input!$A341=""),"", IF(Input!B340="","Data is missing.","")))),"",IF(AND(Input!$A340="",SUMPRODUCT(--(LEN(Input!$A341:'Input'!$A$1006)&gt;0))&lt;&gt;0),"Row is skipped.",IF(AND(Input!$A340="",Input!$A341=""),"", IF(Input!B340="","Data is missing.",""))))</f>
        <v/>
      </c>
      <c r="D341" s="189" t="str">
        <f>IF(ISERROR(IF(AND(Input!$A340="",SUMPRODUCT(--(LEN(Input!$A341:'Input'!$A$1006)&gt;0))&lt;&gt;0),"Row is skipped.",IF(AND(Input!$A340="",Input!$A341=""),"", IF(Input!C340="","Data is missing.","")))),"",IF(AND(Input!$A340="",SUMPRODUCT(--(LEN(Input!$A341:'Input'!$A$1006)&gt;0))&lt;&gt;0),"Row is skipped.",IF(AND(Input!$A340="",Input!$A341=""),"", IF(Input!C340="","Data is missing.",""))))</f>
        <v/>
      </c>
      <c r="E341" s="189" t="str">
        <f>IF(ISERROR(IF(AND(Input!$A340="",SUMPRODUCT(--(LEN(Input!$A341:'Input'!$A$1006)&gt;0))&lt;&gt;0),"Row is skipped.",IF(AND(Input!$A340="",Input!$A341=""),"", IF(Input!D340="","Data is missing.","")))),"",IF(AND(Input!$A340="",SUMPRODUCT(--(LEN(Input!$A341:'Input'!$A$1006)&gt;0))&lt;&gt;0),"Row is skipped.",IF(AND(Input!$A340="",Input!$A341=""),"", IF(Input!D340="","Data is missing.",""))))</f>
        <v/>
      </c>
      <c r="F341" s="189" t="str">
        <f>IF(ISERROR(IF(AND(Input!$A340="",SUMPRODUCT(--(LEN(Input!$A341:'Input'!$A$1006)&gt;0))&lt;&gt;0),"Row is skipped.",IF(AND(Input!$A340="",Input!$A341=""),"", IF(Input!E340="","Data is missing.","")))),"",IF(AND(Input!$A340="",SUMPRODUCT(--(LEN(Input!$A341:'Input'!$A$1006)&gt;0))&lt;&gt;0),"Row is skipped.",IF(AND(Input!$A340="",Input!$A341=""),"", IF(Input!E340="","Data is missing.",""))))</f>
        <v/>
      </c>
      <c r="G341" s="189" t="str">
        <f>IF(ISERROR(IF(AND(Input!$A340="",SUMPRODUCT(--(LEN(Input!$A341:'Input'!$A$1006)&gt;0))&lt;&gt;0),"Row is skipped.",IF(AND(Input!$A340="",Input!$A341=""),"", IF(Input!F340="","Data is missing.","")))),"",IF(AND(Input!$A340="",SUMPRODUCT(--(LEN(Input!$A341:'Input'!$A$1006)&gt;0))&lt;&gt;0),"Row is skipped.",IF(AND(Input!$A340="",Input!$A341=""),"", IF(Input!F340="","Data is missing.",""))))</f>
        <v/>
      </c>
      <c r="H341" s="190" t="str">
        <f>IF(ISERROR(IF(AND(Input!$A340="",SUMPRODUCT(--(LEN(Input!$A341:'Input'!$A$1006)&gt;0))&lt;&gt;0),"Row is skipped.",IF(AND(Input!$A340="",Input!$A341=""),"", IF(Input!G340="","Data is missing.","")))),"",IF(AND(Input!$A340="",SUMPRODUCT(--(LEN(Input!$A341:'Input'!$A$1006)&gt;0))&lt;&gt;0),"Row is skipped.",IF(AND(Input!$A340="",Input!$A341=""),"", IF(Input!G340="","Data is missing.",""))))</f>
        <v/>
      </c>
      <c r="I341" s="156"/>
      <c r="J341" s="191" t="str">
        <f>IFERROR(VLOOKUP(VLOOKUP(Input!$D340,'Measure List'!$A:$AN,40,FALSE),UIR!$A$1:$Q$27,17,FALSE),"")</f>
        <v/>
      </c>
      <c r="K341" s="192" t="str">
        <f>IFERROR(VLOOKUP(Input!$D340,'Measure List'!$A:$AN,40,FALSE),"")</f>
        <v/>
      </c>
      <c r="L341" s="156"/>
      <c r="M341" s="193" t="str">
        <f>IF(B341="","",IF(AND(Input!H340="",IFERROR(VLOOKUP(K341,UIR!$A$2:$P$21,2,FALSE),"")&lt;&gt;""),"Data is Missing.",""))</f>
        <v/>
      </c>
      <c r="N341" s="194" t="str">
        <f>IF(B341="","",IF(AND(Input!I340="",IFERROR(VLOOKUP(K341,UIR!$A$2:$P$21,3,FALSE),"")&lt;&gt;""),"Data is Missing.",""))</f>
        <v/>
      </c>
      <c r="O341" s="194" t="str">
        <f>IF(B341="","",IF(AND(Input!J340="",IFERROR(VLOOKUP(K341,UIR!$A$2:$P$21,4,FALSE),"")&lt;&gt;""),"Data is Missing.",""))</f>
        <v/>
      </c>
      <c r="P341" s="194" t="str">
        <f>IF(B341="","",IF(AND(Input!K340="",IFERROR(VLOOKUP(K341,UIR!$A$2:$P$21,5,FALSE),"")&lt;&gt;""),"Data is Missing.",""))</f>
        <v/>
      </c>
      <c r="Q341" s="194" t="str">
        <f>IF(B341="","",IF(AND(Input!L340="",IFERROR(VLOOKUP(K341,UIR!$A$2:$P$21,6,FALSE),"")&lt;&gt;""),"Data is Missing.",""))</f>
        <v/>
      </c>
      <c r="R341" s="194" t="str">
        <f>IF(B341="","",IF(AND(Input!M340="",IFERROR(VLOOKUP(K341,UIR!$A$2:$P$21,7,FALSE),"")&lt;&gt;""),"Data is Missing.",""))</f>
        <v/>
      </c>
      <c r="S341" s="194" t="str">
        <f>IF(B341="","",IF(AND(Input!P340="",IFERROR(VLOOKUP(K341,UIR!$A$2:$P$21,8,FALSE),"")&lt;&gt;""),"Data is Missing.",""))</f>
        <v/>
      </c>
      <c r="T341" s="194" t="str">
        <f>IF(B341="","",IF(AND(Input!Q340="",IFERROR(VLOOKUP(K341,UIR!$A$2:$P$21,9,FALSE),"")&lt;&gt;""),"Data is Missing.",""))</f>
        <v/>
      </c>
      <c r="U341" s="194"/>
      <c r="V341" s="194" t="str">
        <f>IF(B341="","",IF(AND(Input!S340="",IFERROR(VLOOKUP(K341,UIR!$A$2:$P$21,11,FALSE),"")&lt;&gt;""),"Data is Missing.",""))</f>
        <v/>
      </c>
      <c r="W341" s="194" t="str">
        <f>IF(B341="","",IF(AND(Input!T340="",IFERROR(VLOOKUP(K341,UIR!$A$2:$P$21,12,FALSE),"")&lt;&gt;""),"Data is Missing.",""))</f>
        <v/>
      </c>
      <c r="X341" s="194" t="str">
        <f>IF(B341="","",IF(AND(Input!V340="",IFERROR(VLOOKUP(K341,UIR!$A$2:$P$21,13,FALSE),"")&lt;&gt;""),"Data is Missing.",""))</f>
        <v/>
      </c>
      <c r="Y341" s="194" t="str">
        <f>IF(B341="","",IF(AND(Input!W340="",IFERROR(VLOOKUP(K341,UIR!$A$2:$P$21,14,FALSE),"")&lt;&gt;""),"Data is Missing.",""))</f>
        <v/>
      </c>
      <c r="Z341" s="194" t="str">
        <f>IF(B341="","",IF(AND(Input!X340="",IFERROR(VLOOKUP(K341,UIR!$A$2:$P$21,15,FALSE),"")&lt;&gt;""),"Data is Missing.",""))</f>
        <v/>
      </c>
      <c r="AA341" s="195" t="str">
        <f>IF(B341="","",IF(AND(Input!Y340="",IFERROR(VLOOKUP(K341,UIR!$A$2:$P$21,16,FALSE),"")&lt;&gt;""),"Data is Missing.",""))</f>
        <v/>
      </c>
      <c r="AC341" s="202" t="str">
        <f>IF(ISERROR(IF(Input!D340="","",IF(ISERROR(VLOOKUP(Input!D340,'Measure List'!$A$2:$A$30000,1,0)),"Invalid RefNo",""))),"",IF(Input!D340="","",IF(ISERROR(VLOOKUP(Input!D340,'Measure List'!$A$2:$A$30000,1,0)),"Invalid RefNo","")))</f>
        <v/>
      </c>
      <c r="AD341" s="156"/>
      <c r="AE341" s="156"/>
      <c r="AF341" s="156"/>
      <c r="AG341" s="156"/>
      <c r="AH341" s="156"/>
      <c r="AI341" s="156"/>
      <c r="AJ341" s="156"/>
      <c r="AK341" s="156"/>
      <c r="AL341" s="203" t="str">
        <f>IF(COUNTIF(Dropdowns!$K$2:$K$7,Input!S340)&gt;0,"",IF(Input!S340="","","Invalid Type"))</f>
        <v/>
      </c>
      <c r="AN341" s="204" t="str">
        <f>IF(Input!C340="","",IF(ISNUMBER(VALUE(Input!C340)),"","Needs to be a number."))</f>
        <v/>
      </c>
      <c r="AO341" s="205" t="str">
        <f>IF(Input!E340="","",IF(ISNUMBER(VALUE(Input!E340)),"","Needs to be a number."))</f>
        <v/>
      </c>
      <c r="AP341" s="205" t="str">
        <f>IF(Input!N340="","",IF(ISNUMBER(VALUE(Input!N340)),"","Needs to be a number."))</f>
        <v/>
      </c>
      <c r="AQ341" s="205" t="str">
        <f>IF(Input!O340="","",IF(ISNUMBER(VALUE(Input!O340)),"","Needs to be a number."))</f>
        <v/>
      </c>
      <c r="AR341" s="205" t="str">
        <f>IF(Input!V340="","",IF(ISNUMBER(VALUE(Input!V340)),"","Needs to be a number."))</f>
        <v/>
      </c>
      <c r="AS341" s="205" t="str">
        <f>IF(Input!W340="","",IF(ISNUMBER(VALUE(Input!W340)),"","Needs to be a number."))</f>
        <v/>
      </c>
      <c r="AT341" s="205" t="str">
        <f>IF(Input!X340="","",IF(ISNUMBER(VALUE(Input!X340)),"","Needs to be a number."))</f>
        <v/>
      </c>
      <c r="AU341" s="206" t="str">
        <f>IF(Input!Y340="","",IF(ISNUMBER(VALUE(Input!Y340)),"","Needs to be a number."))</f>
        <v/>
      </c>
      <c r="AV341" s="207"/>
      <c r="AW341" s="259" t="str">
        <f>IF(OR(VALUE(Input!C340)&lt;0,VALUE(Input!C340)&gt;100), "Invalid EEI %","")</f>
        <v/>
      </c>
      <c r="AX341" s="207"/>
      <c r="AY341" s="278" t="str">
        <f>IF(Input!E340="","",IF(VALUE(Input!E340)=0,"Do not enter 0.",""))</f>
        <v/>
      </c>
    </row>
    <row r="342" spans="2:51" x14ac:dyDescent="0.3">
      <c r="B342" s="188" t="str">
        <f>Input!A341</f>
        <v/>
      </c>
      <c r="C342" s="189" t="str">
        <f>IF(ISERROR(IF(AND(Input!$A341="",SUMPRODUCT(--(LEN(Input!$A342:'Input'!$A$1006)&gt;0))&lt;&gt;0),"Row is skipped.",IF(AND(Input!$A341="",Input!$A342=""),"", IF(Input!B341="","Data is missing.","")))),"",IF(AND(Input!$A341="",SUMPRODUCT(--(LEN(Input!$A342:'Input'!$A$1006)&gt;0))&lt;&gt;0),"Row is skipped.",IF(AND(Input!$A341="",Input!$A342=""),"", IF(Input!B341="","Data is missing.",""))))</f>
        <v/>
      </c>
      <c r="D342" s="189" t="str">
        <f>IF(ISERROR(IF(AND(Input!$A341="",SUMPRODUCT(--(LEN(Input!$A342:'Input'!$A$1006)&gt;0))&lt;&gt;0),"Row is skipped.",IF(AND(Input!$A341="",Input!$A342=""),"", IF(Input!C341="","Data is missing.","")))),"",IF(AND(Input!$A341="",SUMPRODUCT(--(LEN(Input!$A342:'Input'!$A$1006)&gt;0))&lt;&gt;0),"Row is skipped.",IF(AND(Input!$A341="",Input!$A342=""),"", IF(Input!C341="","Data is missing.",""))))</f>
        <v/>
      </c>
      <c r="E342" s="189" t="str">
        <f>IF(ISERROR(IF(AND(Input!$A341="",SUMPRODUCT(--(LEN(Input!$A342:'Input'!$A$1006)&gt;0))&lt;&gt;0),"Row is skipped.",IF(AND(Input!$A341="",Input!$A342=""),"", IF(Input!D341="","Data is missing.","")))),"",IF(AND(Input!$A341="",SUMPRODUCT(--(LEN(Input!$A342:'Input'!$A$1006)&gt;0))&lt;&gt;0),"Row is skipped.",IF(AND(Input!$A341="",Input!$A342=""),"", IF(Input!D341="","Data is missing.",""))))</f>
        <v/>
      </c>
      <c r="F342" s="189" t="str">
        <f>IF(ISERROR(IF(AND(Input!$A341="",SUMPRODUCT(--(LEN(Input!$A342:'Input'!$A$1006)&gt;0))&lt;&gt;0),"Row is skipped.",IF(AND(Input!$A341="",Input!$A342=""),"", IF(Input!E341="","Data is missing.","")))),"",IF(AND(Input!$A341="",SUMPRODUCT(--(LEN(Input!$A342:'Input'!$A$1006)&gt;0))&lt;&gt;0),"Row is skipped.",IF(AND(Input!$A341="",Input!$A342=""),"", IF(Input!E341="","Data is missing.",""))))</f>
        <v/>
      </c>
      <c r="G342" s="189" t="str">
        <f>IF(ISERROR(IF(AND(Input!$A341="",SUMPRODUCT(--(LEN(Input!$A342:'Input'!$A$1006)&gt;0))&lt;&gt;0),"Row is skipped.",IF(AND(Input!$A341="",Input!$A342=""),"", IF(Input!F341="","Data is missing.","")))),"",IF(AND(Input!$A341="",SUMPRODUCT(--(LEN(Input!$A342:'Input'!$A$1006)&gt;0))&lt;&gt;0),"Row is skipped.",IF(AND(Input!$A341="",Input!$A342=""),"", IF(Input!F341="","Data is missing.",""))))</f>
        <v/>
      </c>
      <c r="H342" s="190" t="str">
        <f>IF(ISERROR(IF(AND(Input!$A341="",SUMPRODUCT(--(LEN(Input!$A342:'Input'!$A$1006)&gt;0))&lt;&gt;0),"Row is skipped.",IF(AND(Input!$A341="",Input!$A342=""),"", IF(Input!G341="","Data is missing.","")))),"",IF(AND(Input!$A341="",SUMPRODUCT(--(LEN(Input!$A342:'Input'!$A$1006)&gt;0))&lt;&gt;0),"Row is skipped.",IF(AND(Input!$A341="",Input!$A342=""),"", IF(Input!G341="","Data is missing.",""))))</f>
        <v/>
      </c>
      <c r="I342" s="156"/>
      <c r="J342" s="191" t="str">
        <f>IFERROR(VLOOKUP(VLOOKUP(Input!$D341,'Measure List'!$A:$AN,40,FALSE),UIR!$A$1:$Q$27,17,FALSE),"")</f>
        <v/>
      </c>
      <c r="K342" s="192" t="str">
        <f>IFERROR(VLOOKUP(Input!$D341,'Measure List'!$A:$AN,40,FALSE),"")</f>
        <v/>
      </c>
      <c r="L342" s="156"/>
      <c r="M342" s="193" t="str">
        <f>IF(B342="","",IF(AND(Input!H341="",IFERROR(VLOOKUP(K342,UIR!$A$2:$P$21,2,FALSE),"")&lt;&gt;""),"Data is Missing.",""))</f>
        <v/>
      </c>
      <c r="N342" s="194" t="str">
        <f>IF(B342="","",IF(AND(Input!I341="",IFERROR(VLOOKUP(K342,UIR!$A$2:$P$21,3,FALSE),"")&lt;&gt;""),"Data is Missing.",""))</f>
        <v/>
      </c>
      <c r="O342" s="194" t="str">
        <f>IF(B342="","",IF(AND(Input!J341="",IFERROR(VLOOKUP(K342,UIR!$A$2:$P$21,4,FALSE),"")&lt;&gt;""),"Data is Missing.",""))</f>
        <v/>
      </c>
      <c r="P342" s="194" t="str">
        <f>IF(B342="","",IF(AND(Input!K341="",IFERROR(VLOOKUP(K342,UIR!$A$2:$P$21,5,FALSE),"")&lt;&gt;""),"Data is Missing.",""))</f>
        <v/>
      </c>
      <c r="Q342" s="194" t="str">
        <f>IF(B342="","",IF(AND(Input!L341="",IFERROR(VLOOKUP(K342,UIR!$A$2:$P$21,6,FALSE),"")&lt;&gt;""),"Data is Missing.",""))</f>
        <v/>
      </c>
      <c r="R342" s="194" t="str">
        <f>IF(B342="","",IF(AND(Input!M341="",IFERROR(VLOOKUP(K342,UIR!$A$2:$P$21,7,FALSE),"")&lt;&gt;""),"Data is Missing.",""))</f>
        <v/>
      </c>
      <c r="S342" s="194" t="str">
        <f>IF(B342="","",IF(AND(Input!P341="",IFERROR(VLOOKUP(K342,UIR!$A$2:$P$21,8,FALSE),"")&lt;&gt;""),"Data is Missing.",""))</f>
        <v/>
      </c>
      <c r="T342" s="194" t="str">
        <f>IF(B342="","",IF(AND(Input!Q341="",IFERROR(VLOOKUP(K342,UIR!$A$2:$P$21,9,FALSE),"")&lt;&gt;""),"Data is Missing.",""))</f>
        <v/>
      </c>
      <c r="U342" s="194"/>
      <c r="V342" s="194" t="str">
        <f>IF(B342="","",IF(AND(Input!S341="",IFERROR(VLOOKUP(K342,UIR!$A$2:$P$21,11,FALSE),"")&lt;&gt;""),"Data is Missing.",""))</f>
        <v/>
      </c>
      <c r="W342" s="194" t="str">
        <f>IF(B342="","",IF(AND(Input!T341="",IFERROR(VLOOKUP(K342,UIR!$A$2:$P$21,12,FALSE),"")&lt;&gt;""),"Data is Missing.",""))</f>
        <v/>
      </c>
      <c r="X342" s="194" t="str">
        <f>IF(B342="","",IF(AND(Input!V341="",IFERROR(VLOOKUP(K342,UIR!$A$2:$P$21,13,FALSE),"")&lt;&gt;""),"Data is Missing.",""))</f>
        <v/>
      </c>
      <c r="Y342" s="194" t="str">
        <f>IF(B342="","",IF(AND(Input!W341="",IFERROR(VLOOKUP(K342,UIR!$A$2:$P$21,14,FALSE),"")&lt;&gt;""),"Data is Missing.",""))</f>
        <v/>
      </c>
      <c r="Z342" s="194" t="str">
        <f>IF(B342="","",IF(AND(Input!X341="",IFERROR(VLOOKUP(K342,UIR!$A$2:$P$21,15,FALSE),"")&lt;&gt;""),"Data is Missing.",""))</f>
        <v/>
      </c>
      <c r="AA342" s="195" t="str">
        <f>IF(B342="","",IF(AND(Input!Y341="",IFERROR(VLOOKUP(K342,UIR!$A$2:$P$21,16,FALSE),"")&lt;&gt;""),"Data is Missing.",""))</f>
        <v/>
      </c>
      <c r="AC342" s="202" t="str">
        <f>IF(ISERROR(IF(Input!D341="","",IF(ISERROR(VLOOKUP(Input!D341,'Measure List'!$A$2:$A$30000,1,0)),"Invalid RefNo",""))),"",IF(Input!D341="","",IF(ISERROR(VLOOKUP(Input!D341,'Measure List'!$A$2:$A$30000,1,0)),"Invalid RefNo","")))</f>
        <v/>
      </c>
      <c r="AD342" s="156"/>
      <c r="AE342" s="156"/>
      <c r="AF342" s="156"/>
      <c r="AG342" s="156"/>
      <c r="AH342" s="156"/>
      <c r="AI342" s="156"/>
      <c r="AJ342" s="156"/>
      <c r="AK342" s="156"/>
      <c r="AL342" s="203" t="str">
        <f>IF(COUNTIF(Dropdowns!$K$2:$K$7,Input!S341)&gt;0,"",IF(Input!S341="","","Invalid Type"))</f>
        <v/>
      </c>
      <c r="AN342" s="204" t="str">
        <f>IF(Input!C341="","",IF(ISNUMBER(VALUE(Input!C341)),"","Needs to be a number."))</f>
        <v/>
      </c>
      <c r="AO342" s="205" t="str">
        <f>IF(Input!E341="","",IF(ISNUMBER(VALUE(Input!E341)),"","Needs to be a number."))</f>
        <v/>
      </c>
      <c r="AP342" s="205" t="str">
        <f>IF(Input!N341="","",IF(ISNUMBER(VALUE(Input!N341)),"","Needs to be a number."))</f>
        <v/>
      </c>
      <c r="AQ342" s="205" t="str">
        <f>IF(Input!O341="","",IF(ISNUMBER(VALUE(Input!O341)),"","Needs to be a number."))</f>
        <v/>
      </c>
      <c r="AR342" s="205" t="str">
        <f>IF(Input!V341="","",IF(ISNUMBER(VALUE(Input!V341)),"","Needs to be a number."))</f>
        <v/>
      </c>
      <c r="AS342" s="205" t="str">
        <f>IF(Input!W341="","",IF(ISNUMBER(VALUE(Input!W341)),"","Needs to be a number."))</f>
        <v/>
      </c>
      <c r="AT342" s="205" t="str">
        <f>IF(Input!X341="","",IF(ISNUMBER(VALUE(Input!X341)),"","Needs to be a number."))</f>
        <v/>
      </c>
      <c r="AU342" s="206" t="str">
        <f>IF(Input!Y341="","",IF(ISNUMBER(VALUE(Input!Y341)),"","Needs to be a number."))</f>
        <v/>
      </c>
      <c r="AV342" s="207"/>
      <c r="AW342" s="259" t="str">
        <f>IF(OR(VALUE(Input!C341)&lt;0,VALUE(Input!C341)&gt;100), "Invalid EEI %","")</f>
        <v/>
      </c>
      <c r="AX342" s="207"/>
      <c r="AY342" s="278" t="str">
        <f>IF(Input!E341="","",IF(VALUE(Input!E341)=0,"Do not enter 0.",""))</f>
        <v/>
      </c>
    </row>
    <row r="343" spans="2:51" x14ac:dyDescent="0.3">
      <c r="B343" s="188" t="str">
        <f>Input!A342</f>
        <v/>
      </c>
      <c r="C343" s="189" t="str">
        <f>IF(ISERROR(IF(AND(Input!$A342="",SUMPRODUCT(--(LEN(Input!$A343:'Input'!$A$1006)&gt;0))&lt;&gt;0),"Row is skipped.",IF(AND(Input!$A342="",Input!$A343=""),"", IF(Input!B342="","Data is missing.","")))),"",IF(AND(Input!$A342="",SUMPRODUCT(--(LEN(Input!$A343:'Input'!$A$1006)&gt;0))&lt;&gt;0),"Row is skipped.",IF(AND(Input!$A342="",Input!$A343=""),"", IF(Input!B342="","Data is missing.",""))))</f>
        <v/>
      </c>
      <c r="D343" s="189" t="str">
        <f>IF(ISERROR(IF(AND(Input!$A342="",SUMPRODUCT(--(LEN(Input!$A343:'Input'!$A$1006)&gt;0))&lt;&gt;0),"Row is skipped.",IF(AND(Input!$A342="",Input!$A343=""),"", IF(Input!C342="","Data is missing.","")))),"",IF(AND(Input!$A342="",SUMPRODUCT(--(LEN(Input!$A343:'Input'!$A$1006)&gt;0))&lt;&gt;0),"Row is skipped.",IF(AND(Input!$A342="",Input!$A343=""),"", IF(Input!C342="","Data is missing.",""))))</f>
        <v/>
      </c>
      <c r="E343" s="189" t="str">
        <f>IF(ISERROR(IF(AND(Input!$A342="",SUMPRODUCT(--(LEN(Input!$A343:'Input'!$A$1006)&gt;0))&lt;&gt;0),"Row is skipped.",IF(AND(Input!$A342="",Input!$A343=""),"", IF(Input!D342="","Data is missing.","")))),"",IF(AND(Input!$A342="",SUMPRODUCT(--(LEN(Input!$A343:'Input'!$A$1006)&gt;0))&lt;&gt;0),"Row is skipped.",IF(AND(Input!$A342="",Input!$A343=""),"", IF(Input!D342="","Data is missing.",""))))</f>
        <v/>
      </c>
      <c r="F343" s="189" t="str">
        <f>IF(ISERROR(IF(AND(Input!$A342="",SUMPRODUCT(--(LEN(Input!$A343:'Input'!$A$1006)&gt;0))&lt;&gt;0),"Row is skipped.",IF(AND(Input!$A342="",Input!$A343=""),"", IF(Input!E342="","Data is missing.","")))),"",IF(AND(Input!$A342="",SUMPRODUCT(--(LEN(Input!$A343:'Input'!$A$1006)&gt;0))&lt;&gt;0),"Row is skipped.",IF(AND(Input!$A342="",Input!$A343=""),"", IF(Input!E342="","Data is missing.",""))))</f>
        <v/>
      </c>
      <c r="G343" s="189" t="str">
        <f>IF(ISERROR(IF(AND(Input!$A342="",SUMPRODUCT(--(LEN(Input!$A343:'Input'!$A$1006)&gt;0))&lt;&gt;0),"Row is skipped.",IF(AND(Input!$A342="",Input!$A343=""),"", IF(Input!F342="","Data is missing.","")))),"",IF(AND(Input!$A342="",SUMPRODUCT(--(LEN(Input!$A343:'Input'!$A$1006)&gt;0))&lt;&gt;0),"Row is skipped.",IF(AND(Input!$A342="",Input!$A343=""),"", IF(Input!F342="","Data is missing.",""))))</f>
        <v/>
      </c>
      <c r="H343" s="190" t="str">
        <f>IF(ISERROR(IF(AND(Input!$A342="",SUMPRODUCT(--(LEN(Input!$A343:'Input'!$A$1006)&gt;0))&lt;&gt;0),"Row is skipped.",IF(AND(Input!$A342="",Input!$A343=""),"", IF(Input!G342="","Data is missing.","")))),"",IF(AND(Input!$A342="",SUMPRODUCT(--(LEN(Input!$A343:'Input'!$A$1006)&gt;0))&lt;&gt;0),"Row is skipped.",IF(AND(Input!$A342="",Input!$A343=""),"", IF(Input!G342="","Data is missing.",""))))</f>
        <v/>
      </c>
      <c r="I343" s="156"/>
      <c r="J343" s="191" t="str">
        <f>IFERROR(VLOOKUP(VLOOKUP(Input!$D342,'Measure List'!$A:$AN,40,FALSE),UIR!$A$1:$Q$27,17,FALSE),"")</f>
        <v/>
      </c>
      <c r="K343" s="192" t="str">
        <f>IFERROR(VLOOKUP(Input!$D342,'Measure List'!$A:$AN,40,FALSE),"")</f>
        <v/>
      </c>
      <c r="L343" s="156"/>
      <c r="M343" s="193" t="str">
        <f>IF(B343="","",IF(AND(Input!H342="",IFERROR(VLOOKUP(K343,UIR!$A$2:$P$21,2,FALSE),"")&lt;&gt;""),"Data is Missing.",""))</f>
        <v/>
      </c>
      <c r="N343" s="194" t="str">
        <f>IF(B343="","",IF(AND(Input!I342="",IFERROR(VLOOKUP(K343,UIR!$A$2:$P$21,3,FALSE),"")&lt;&gt;""),"Data is Missing.",""))</f>
        <v/>
      </c>
      <c r="O343" s="194" t="str">
        <f>IF(B343="","",IF(AND(Input!J342="",IFERROR(VLOOKUP(K343,UIR!$A$2:$P$21,4,FALSE),"")&lt;&gt;""),"Data is Missing.",""))</f>
        <v/>
      </c>
      <c r="P343" s="194" t="str">
        <f>IF(B343="","",IF(AND(Input!K342="",IFERROR(VLOOKUP(K343,UIR!$A$2:$P$21,5,FALSE),"")&lt;&gt;""),"Data is Missing.",""))</f>
        <v/>
      </c>
      <c r="Q343" s="194" t="str">
        <f>IF(B343="","",IF(AND(Input!L342="",IFERROR(VLOOKUP(K343,UIR!$A$2:$P$21,6,FALSE),"")&lt;&gt;""),"Data is Missing.",""))</f>
        <v/>
      </c>
      <c r="R343" s="194" t="str">
        <f>IF(B343="","",IF(AND(Input!M342="",IFERROR(VLOOKUP(K343,UIR!$A$2:$P$21,7,FALSE),"")&lt;&gt;""),"Data is Missing.",""))</f>
        <v/>
      </c>
      <c r="S343" s="194" t="str">
        <f>IF(B343="","",IF(AND(Input!P342="",IFERROR(VLOOKUP(K343,UIR!$A$2:$P$21,8,FALSE),"")&lt;&gt;""),"Data is Missing.",""))</f>
        <v/>
      </c>
      <c r="T343" s="194" t="str">
        <f>IF(B343="","",IF(AND(Input!Q342="",IFERROR(VLOOKUP(K343,UIR!$A$2:$P$21,9,FALSE),"")&lt;&gt;""),"Data is Missing.",""))</f>
        <v/>
      </c>
      <c r="U343" s="194"/>
      <c r="V343" s="194" t="str">
        <f>IF(B343="","",IF(AND(Input!S342="",IFERROR(VLOOKUP(K343,UIR!$A$2:$P$21,11,FALSE),"")&lt;&gt;""),"Data is Missing.",""))</f>
        <v/>
      </c>
      <c r="W343" s="194" t="str">
        <f>IF(B343="","",IF(AND(Input!T342="",IFERROR(VLOOKUP(K343,UIR!$A$2:$P$21,12,FALSE),"")&lt;&gt;""),"Data is Missing.",""))</f>
        <v/>
      </c>
      <c r="X343" s="194" t="str">
        <f>IF(B343="","",IF(AND(Input!V342="",IFERROR(VLOOKUP(K343,UIR!$A$2:$P$21,13,FALSE),"")&lt;&gt;""),"Data is Missing.",""))</f>
        <v/>
      </c>
      <c r="Y343" s="194" t="str">
        <f>IF(B343="","",IF(AND(Input!W342="",IFERROR(VLOOKUP(K343,UIR!$A$2:$P$21,14,FALSE),"")&lt;&gt;""),"Data is Missing.",""))</f>
        <v/>
      </c>
      <c r="Z343" s="194" t="str">
        <f>IF(B343="","",IF(AND(Input!X342="",IFERROR(VLOOKUP(K343,UIR!$A$2:$P$21,15,FALSE),"")&lt;&gt;""),"Data is Missing.",""))</f>
        <v/>
      </c>
      <c r="AA343" s="195" t="str">
        <f>IF(B343="","",IF(AND(Input!Y342="",IFERROR(VLOOKUP(K343,UIR!$A$2:$P$21,16,FALSE),"")&lt;&gt;""),"Data is Missing.",""))</f>
        <v/>
      </c>
      <c r="AC343" s="202" t="str">
        <f>IF(ISERROR(IF(Input!D342="","",IF(ISERROR(VLOOKUP(Input!D342,'Measure List'!$A$2:$A$30000,1,0)),"Invalid RefNo",""))),"",IF(Input!D342="","",IF(ISERROR(VLOOKUP(Input!D342,'Measure List'!$A$2:$A$30000,1,0)),"Invalid RefNo","")))</f>
        <v/>
      </c>
      <c r="AD343" s="156"/>
      <c r="AE343" s="156"/>
      <c r="AF343" s="156"/>
      <c r="AG343" s="156"/>
      <c r="AH343" s="156"/>
      <c r="AI343" s="156"/>
      <c r="AJ343" s="156"/>
      <c r="AK343" s="156"/>
      <c r="AL343" s="203" t="str">
        <f>IF(COUNTIF(Dropdowns!$K$2:$K$7,Input!S342)&gt;0,"",IF(Input!S342="","","Invalid Type"))</f>
        <v/>
      </c>
      <c r="AN343" s="204" t="str">
        <f>IF(Input!C342="","",IF(ISNUMBER(VALUE(Input!C342)),"","Needs to be a number."))</f>
        <v/>
      </c>
      <c r="AO343" s="205" t="str">
        <f>IF(Input!E342="","",IF(ISNUMBER(VALUE(Input!E342)),"","Needs to be a number."))</f>
        <v/>
      </c>
      <c r="AP343" s="205" t="str">
        <f>IF(Input!N342="","",IF(ISNUMBER(VALUE(Input!N342)),"","Needs to be a number."))</f>
        <v/>
      </c>
      <c r="AQ343" s="205" t="str">
        <f>IF(Input!O342="","",IF(ISNUMBER(VALUE(Input!O342)),"","Needs to be a number."))</f>
        <v/>
      </c>
      <c r="AR343" s="205" t="str">
        <f>IF(Input!V342="","",IF(ISNUMBER(VALUE(Input!V342)),"","Needs to be a number."))</f>
        <v/>
      </c>
      <c r="AS343" s="205" t="str">
        <f>IF(Input!W342="","",IF(ISNUMBER(VALUE(Input!W342)),"","Needs to be a number."))</f>
        <v/>
      </c>
      <c r="AT343" s="205" t="str">
        <f>IF(Input!X342="","",IF(ISNUMBER(VALUE(Input!X342)),"","Needs to be a number."))</f>
        <v/>
      </c>
      <c r="AU343" s="206" t="str">
        <f>IF(Input!Y342="","",IF(ISNUMBER(VALUE(Input!Y342)),"","Needs to be a number."))</f>
        <v/>
      </c>
      <c r="AV343" s="207"/>
      <c r="AW343" s="259" t="str">
        <f>IF(OR(VALUE(Input!C342)&lt;0,VALUE(Input!C342)&gt;100), "Invalid EEI %","")</f>
        <v/>
      </c>
      <c r="AX343" s="207"/>
      <c r="AY343" s="278" t="str">
        <f>IF(Input!E342="","",IF(VALUE(Input!E342)=0,"Do not enter 0.",""))</f>
        <v/>
      </c>
    </row>
    <row r="344" spans="2:51" x14ac:dyDescent="0.3">
      <c r="B344" s="188" t="str">
        <f>Input!A343</f>
        <v/>
      </c>
      <c r="C344" s="189" t="str">
        <f>IF(ISERROR(IF(AND(Input!$A343="",SUMPRODUCT(--(LEN(Input!$A344:'Input'!$A$1006)&gt;0))&lt;&gt;0),"Row is skipped.",IF(AND(Input!$A343="",Input!$A344=""),"", IF(Input!B343="","Data is missing.","")))),"",IF(AND(Input!$A343="",SUMPRODUCT(--(LEN(Input!$A344:'Input'!$A$1006)&gt;0))&lt;&gt;0),"Row is skipped.",IF(AND(Input!$A343="",Input!$A344=""),"", IF(Input!B343="","Data is missing.",""))))</f>
        <v/>
      </c>
      <c r="D344" s="189" t="str">
        <f>IF(ISERROR(IF(AND(Input!$A343="",SUMPRODUCT(--(LEN(Input!$A344:'Input'!$A$1006)&gt;0))&lt;&gt;0),"Row is skipped.",IF(AND(Input!$A343="",Input!$A344=""),"", IF(Input!C343="","Data is missing.","")))),"",IF(AND(Input!$A343="",SUMPRODUCT(--(LEN(Input!$A344:'Input'!$A$1006)&gt;0))&lt;&gt;0),"Row is skipped.",IF(AND(Input!$A343="",Input!$A344=""),"", IF(Input!C343="","Data is missing.",""))))</f>
        <v/>
      </c>
      <c r="E344" s="189" t="str">
        <f>IF(ISERROR(IF(AND(Input!$A343="",SUMPRODUCT(--(LEN(Input!$A344:'Input'!$A$1006)&gt;0))&lt;&gt;0),"Row is skipped.",IF(AND(Input!$A343="",Input!$A344=""),"", IF(Input!D343="","Data is missing.","")))),"",IF(AND(Input!$A343="",SUMPRODUCT(--(LEN(Input!$A344:'Input'!$A$1006)&gt;0))&lt;&gt;0),"Row is skipped.",IF(AND(Input!$A343="",Input!$A344=""),"", IF(Input!D343="","Data is missing.",""))))</f>
        <v/>
      </c>
      <c r="F344" s="189" t="str">
        <f>IF(ISERROR(IF(AND(Input!$A343="",SUMPRODUCT(--(LEN(Input!$A344:'Input'!$A$1006)&gt;0))&lt;&gt;0),"Row is skipped.",IF(AND(Input!$A343="",Input!$A344=""),"", IF(Input!E343="","Data is missing.","")))),"",IF(AND(Input!$A343="",SUMPRODUCT(--(LEN(Input!$A344:'Input'!$A$1006)&gt;0))&lt;&gt;0),"Row is skipped.",IF(AND(Input!$A343="",Input!$A344=""),"", IF(Input!E343="","Data is missing.",""))))</f>
        <v/>
      </c>
      <c r="G344" s="189" t="str">
        <f>IF(ISERROR(IF(AND(Input!$A343="",SUMPRODUCT(--(LEN(Input!$A344:'Input'!$A$1006)&gt;0))&lt;&gt;0),"Row is skipped.",IF(AND(Input!$A343="",Input!$A344=""),"", IF(Input!F343="","Data is missing.","")))),"",IF(AND(Input!$A343="",SUMPRODUCT(--(LEN(Input!$A344:'Input'!$A$1006)&gt;0))&lt;&gt;0),"Row is skipped.",IF(AND(Input!$A343="",Input!$A344=""),"", IF(Input!F343="","Data is missing.",""))))</f>
        <v/>
      </c>
      <c r="H344" s="190" t="str">
        <f>IF(ISERROR(IF(AND(Input!$A343="",SUMPRODUCT(--(LEN(Input!$A344:'Input'!$A$1006)&gt;0))&lt;&gt;0),"Row is skipped.",IF(AND(Input!$A343="",Input!$A344=""),"", IF(Input!G343="","Data is missing.","")))),"",IF(AND(Input!$A343="",SUMPRODUCT(--(LEN(Input!$A344:'Input'!$A$1006)&gt;0))&lt;&gt;0),"Row is skipped.",IF(AND(Input!$A343="",Input!$A344=""),"", IF(Input!G343="","Data is missing.",""))))</f>
        <v/>
      </c>
      <c r="I344" s="156"/>
      <c r="J344" s="191" t="str">
        <f>IFERROR(VLOOKUP(VLOOKUP(Input!$D343,'Measure List'!$A:$AN,40,FALSE),UIR!$A$1:$Q$27,17,FALSE),"")</f>
        <v/>
      </c>
      <c r="K344" s="192" t="str">
        <f>IFERROR(VLOOKUP(Input!$D343,'Measure List'!$A:$AN,40,FALSE),"")</f>
        <v/>
      </c>
      <c r="L344" s="156"/>
      <c r="M344" s="193" t="str">
        <f>IF(B344="","",IF(AND(Input!H343="",IFERROR(VLOOKUP(K344,UIR!$A$2:$P$21,2,FALSE),"")&lt;&gt;""),"Data is Missing.",""))</f>
        <v/>
      </c>
      <c r="N344" s="194" t="str">
        <f>IF(B344="","",IF(AND(Input!I343="",IFERROR(VLOOKUP(K344,UIR!$A$2:$P$21,3,FALSE),"")&lt;&gt;""),"Data is Missing.",""))</f>
        <v/>
      </c>
      <c r="O344" s="194" t="str">
        <f>IF(B344="","",IF(AND(Input!J343="",IFERROR(VLOOKUP(K344,UIR!$A$2:$P$21,4,FALSE),"")&lt;&gt;""),"Data is Missing.",""))</f>
        <v/>
      </c>
      <c r="P344" s="194" t="str">
        <f>IF(B344="","",IF(AND(Input!K343="",IFERROR(VLOOKUP(K344,UIR!$A$2:$P$21,5,FALSE),"")&lt;&gt;""),"Data is Missing.",""))</f>
        <v/>
      </c>
      <c r="Q344" s="194" t="str">
        <f>IF(B344="","",IF(AND(Input!L343="",IFERROR(VLOOKUP(K344,UIR!$A$2:$P$21,6,FALSE),"")&lt;&gt;""),"Data is Missing.",""))</f>
        <v/>
      </c>
      <c r="R344" s="194" t="str">
        <f>IF(B344="","",IF(AND(Input!M343="",IFERROR(VLOOKUP(K344,UIR!$A$2:$P$21,7,FALSE),"")&lt;&gt;""),"Data is Missing.",""))</f>
        <v/>
      </c>
      <c r="S344" s="194" t="str">
        <f>IF(B344="","",IF(AND(Input!P343="",IFERROR(VLOOKUP(K344,UIR!$A$2:$P$21,8,FALSE),"")&lt;&gt;""),"Data is Missing.",""))</f>
        <v/>
      </c>
      <c r="T344" s="194" t="str">
        <f>IF(B344="","",IF(AND(Input!Q343="",IFERROR(VLOOKUP(K344,UIR!$A$2:$P$21,9,FALSE),"")&lt;&gt;""),"Data is Missing.",""))</f>
        <v/>
      </c>
      <c r="U344" s="194"/>
      <c r="V344" s="194" t="str">
        <f>IF(B344="","",IF(AND(Input!S343="",IFERROR(VLOOKUP(K344,UIR!$A$2:$P$21,11,FALSE),"")&lt;&gt;""),"Data is Missing.",""))</f>
        <v/>
      </c>
      <c r="W344" s="194" t="str">
        <f>IF(B344="","",IF(AND(Input!T343="",IFERROR(VLOOKUP(K344,UIR!$A$2:$P$21,12,FALSE),"")&lt;&gt;""),"Data is Missing.",""))</f>
        <v/>
      </c>
      <c r="X344" s="194" t="str">
        <f>IF(B344="","",IF(AND(Input!V343="",IFERROR(VLOOKUP(K344,UIR!$A$2:$P$21,13,FALSE),"")&lt;&gt;""),"Data is Missing.",""))</f>
        <v/>
      </c>
      <c r="Y344" s="194" t="str">
        <f>IF(B344="","",IF(AND(Input!W343="",IFERROR(VLOOKUP(K344,UIR!$A$2:$P$21,14,FALSE),"")&lt;&gt;""),"Data is Missing.",""))</f>
        <v/>
      </c>
      <c r="Z344" s="194" t="str">
        <f>IF(B344="","",IF(AND(Input!X343="",IFERROR(VLOOKUP(K344,UIR!$A$2:$P$21,15,FALSE),"")&lt;&gt;""),"Data is Missing.",""))</f>
        <v/>
      </c>
      <c r="AA344" s="195" t="str">
        <f>IF(B344="","",IF(AND(Input!Y343="",IFERROR(VLOOKUP(K344,UIR!$A$2:$P$21,16,FALSE),"")&lt;&gt;""),"Data is Missing.",""))</f>
        <v/>
      </c>
      <c r="AC344" s="202" t="str">
        <f>IF(ISERROR(IF(Input!D343="","",IF(ISERROR(VLOOKUP(Input!D343,'Measure List'!$A$2:$A$30000,1,0)),"Invalid RefNo",""))),"",IF(Input!D343="","",IF(ISERROR(VLOOKUP(Input!D343,'Measure List'!$A$2:$A$30000,1,0)),"Invalid RefNo","")))</f>
        <v/>
      </c>
      <c r="AD344" s="156"/>
      <c r="AE344" s="156"/>
      <c r="AF344" s="156"/>
      <c r="AG344" s="156"/>
      <c r="AH344" s="156"/>
      <c r="AI344" s="156"/>
      <c r="AJ344" s="156"/>
      <c r="AK344" s="156"/>
      <c r="AL344" s="203" t="str">
        <f>IF(COUNTIF(Dropdowns!$K$2:$K$7,Input!S343)&gt;0,"",IF(Input!S343="","","Invalid Type"))</f>
        <v/>
      </c>
      <c r="AN344" s="204" t="str">
        <f>IF(Input!C343="","",IF(ISNUMBER(VALUE(Input!C343)),"","Needs to be a number."))</f>
        <v/>
      </c>
      <c r="AO344" s="205" t="str">
        <f>IF(Input!E343="","",IF(ISNUMBER(VALUE(Input!E343)),"","Needs to be a number."))</f>
        <v/>
      </c>
      <c r="AP344" s="205" t="str">
        <f>IF(Input!N343="","",IF(ISNUMBER(VALUE(Input!N343)),"","Needs to be a number."))</f>
        <v/>
      </c>
      <c r="AQ344" s="205" t="str">
        <f>IF(Input!O343="","",IF(ISNUMBER(VALUE(Input!O343)),"","Needs to be a number."))</f>
        <v/>
      </c>
      <c r="AR344" s="205" t="str">
        <f>IF(Input!V343="","",IF(ISNUMBER(VALUE(Input!V343)),"","Needs to be a number."))</f>
        <v/>
      </c>
      <c r="AS344" s="205" t="str">
        <f>IF(Input!W343="","",IF(ISNUMBER(VALUE(Input!W343)),"","Needs to be a number."))</f>
        <v/>
      </c>
      <c r="AT344" s="205" t="str">
        <f>IF(Input!X343="","",IF(ISNUMBER(VALUE(Input!X343)),"","Needs to be a number."))</f>
        <v/>
      </c>
      <c r="AU344" s="206" t="str">
        <f>IF(Input!Y343="","",IF(ISNUMBER(VALUE(Input!Y343)),"","Needs to be a number."))</f>
        <v/>
      </c>
      <c r="AV344" s="207"/>
      <c r="AW344" s="259" t="str">
        <f>IF(OR(VALUE(Input!C343)&lt;0,VALUE(Input!C343)&gt;100), "Invalid EEI %","")</f>
        <v/>
      </c>
      <c r="AX344" s="207"/>
      <c r="AY344" s="278" t="str">
        <f>IF(Input!E343="","",IF(VALUE(Input!E343)=0,"Do not enter 0.",""))</f>
        <v/>
      </c>
    </row>
    <row r="345" spans="2:51" x14ac:dyDescent="0.3">
      <c r="B345" s="188" t="str">
        <f>Input!A344</f>
        <v/>
      </c>
      <c r="C345" s="189" t="str">
        <f>IF(ISERROR(IF(AND(Input!$A344="",SUMPRODUCT(--(LEN(Input!$A345:'Input'!$A$1006)&gt;0))&lt;&gt;0),"Row is skipped.",IF(AND(Input!$A344="",Input!$A345=""),"", IF(Input!B344="","Data is missing.","")))),"",IF(AND(Input!$A344="",SUMPRODUCT(--(LEN(Input!$A345:'Input'!$A$1006)&gt;0))&lt;&gt;0),"Row is skipped.",IF(AND(Input!$A344="",Input!$A345=""),"", IF(Input!B344="","Data is missing.",""))))</f>
        <v/>
      </c>
      <c r="D345" s="189" t="str">
        <f>IF(ISERROR(IF(AND(Input!$A344="",SUMPRODUCT(--(LEN(Input!$A345:'Input'!$A$1006)&gt;0))&lt;&gt;0),"Row is skipped.",IF(AND(Input!$A344="",Input!$A345=""),"", IF(Input!C344="","Data is missing.","")))),"",IF(AND(Input!$A344="",SUMPRODUCT(--(LEN(Input!$A345:'Input'!$A$1006)&gt;0))&lt;&gt;0),"Row is skipped.",IF(AND(Input!$A344="",Input!$A345=""),"", IF(Input!C344="","Data is missing.",""))))</f>
        <v/>
      </c>
      <c r="E345" s="189" t="str">
        <f>IF(ISERROR(IF(AND(Input!$A344="",SUMPRODUCT(--(LEN(Input!$A345:'Input'!$A$1006)&gt;0))&lt;&gt;0),"Row is skipped.",IF(AND(Input!$A344="",Input!$A345=""),"", IF(Input!D344="","Data is missing.","")))),"",IF(AND(Input!$A344="",SUMPRODUCT(--(LEN(Input!$A345:'Input'!$A$1006)&gt;0))&lt;&gt;0),"Row is skipped.",IF(AND(Input!$A344="",Input!$A345=""),"", IF(Input!D344="","Data is missing.",""))))</f>
        <v/>
      </c>
      <c r="F345" s="189" t="str">
        <f>IF(ISERROR(IF(AND(Input!$A344="",SUMPRODUCT(--(LEN(Input!$A345:'Input'!$A$1006)&gt;0))&lt;&gt;0),"Row is skipped.",IF(AND(Input!$A344="",Input!$A345=""),"", IF(Input!E344="","Data is missing.","")))),"",IF(AND(Input!$A344="",SUMPRODUCT(--(LEN(Input!$A345:'Input'!$A$1006)&gt;0))&lt;&gt;0),"Row is skipped.",IF(AND(Input!$A344="",Input!$A345=""),"", IF(Input!E344="","Data is missing.",""))))</f>
        <v/>
      </c>
      <c r="G345" s="189" t="str">
        <f>IF(ISERROR(IF(AND(Input!$A344="",SUMPRODUCT(--(LEN(Input!$A345:'Input'!$A$1006)&gt;0))&lt;&gt;0),"Row is skipped.",IF(AND(Input!$A344="",Input!$A345=""),"", IF(Input!F344="","Data is missing.","")))),"",IF(AND(Input!$A344="",SUMPRODUCT(--(LEN(Input!$A345:'Input'!$A$1006)&gt;0))&lt;&gt;0),"Row is skipped.",IF(AND(Input!$A344="",Input!$A345=""),"", IF(Input!F344="","Data is missing.",""))))</f>
        <v/>
      </c>
      <c r="H345" s="190" t="str">
        <f>IF(ISERROR(IF(AND(Input!$A344="",SUMPRODUCT(--(LEN(Input!$A345:'Input'!$A$1006)&gt;0))&lt;&gt;0),"Row is skipped.",IF(AND(Input!$A344="",Input!$A345=""),"", IF(Input!G344="","Data is missing.","")))),"",IF(AND(Input!$A344="",SUMPRODUCT(--(LEN(Input!$A345:'Input'!$A$1006)&gt;0))&lt;&gt;0),"Row is skipped.",IF(AND(Input!$A344="",Input!$A345=""),"", IF(Input!G344="","Data is missing.",""))))</f>
        <v/>
      </c>
      <c r="I345" s="156"/>
      <c r="J345" s="191" t="str">
        <f>IFERROR(VLOOKUP(VLOOKUP(Input!$D344,'Measure List'!$A:$AN,40,FALSE),UIR!$A$1:$Q$27,17,FALSE),"")</f>
        <v/>
      </c>
      <c r="K345" s="192" t="str">
        <f>IFERROR(VLOOKUP(Input!$D344,'Measure List'!$A:$AN,40,FALSE),"")</f>
        <v/>
      </c>
      <c r="L345" s="156"/>
      <c r="M345" s="193" t="str">
        <f>IF(B345="","",IF(AND(Input!H344="",IFERROR(VLOOKUP(K345,UIR!$A$2:$P$21,2,FALSE),"")&lt;&gt;""),"Data is Missing.",""))</f>
        <v/>
      </c>
      <c r="N345" s="194" t="str">
        <f>IF(B345="","",IF(AND(Input!I344="",IFERROR(VLOOKUP(K345,UIR!$A$2:$P$21,3,FALSE),"")&lt;&gt;""),"Data is Missing.",""))</f>
        <v/>
      </c>
      <c r="O345" s="194" t="str">
        <f>IF(B345="","",IF(AND(Input!J344="",IFERROR(VLOOKUP(K345,UIR!$A$2:$P$21,4,FALSE),"")&lt;&gt;""),"Data is Missing.",""))</f>
        <v/>
      </c>
      <c r="P345" s="194" t="str">
        <f>IF(B345="","",IF(AND(Input!K344="",IFERROR(VLOOKUP(K345,UIR!$A$2:$P$21,5,FALSE),"")&lt;&gt;""),"Data is Missing.",""))</f>
        <v/>
      </c>
      <c r="Q345" s="194" t="str">
        <f>IF(B345="","",IF(AND(Input!L344="",IFERROR(VLOOKUP(K345,UIR!$A$2:$P$21,6,FALSE),"")&lt;&gt;""),"Data is Missing.",""))</f>
        <v/>
      </c>
      <c r="R345" s="194" t="str">
        <f>IF(B345="","",IF(AND(Input!M344="",IFERROR(VLOOKUP(K345,UIR!$A$2:$P$21,7,FALSE),"")&lt;&gt;""),"Data is Missing.",""))</f>
        <v/>
      </c>
      <c r="S345" s="194" t="str">
        <f>IF(B345="","",IF(AND(Input!P344="",IFERROR(VLOOKUP(K345,UIR!$A$2:$P$21,8,FALSE),"")&lt;&gt;""),"Data is Missing.",""))</f>
        <v/>
      </c>
      <c r="T345" s="194" t="str">
        <f>IF(B345="","",IF(AND(Input!Q344="",IFERROR(VLOOKUP(K345,UIR!$A$2:$P$21,9,FALSE),"")&lt;&gt;""),"Data is Missing.",""))</f>
        <v/>
      </c>
      <c r="U345" s="194"/>
      <c r="V345" s="194" t="str">
        <f>IF(B345="","",IF(AND(Input!S344="",IFERROR(VLOOKUP(K345,UIR!$A$2:$P$21,11,FALSE),"")&lt;&gt;""),"Data is Missing.",""))</f>
        <v/>
      </c>
      <c r="W345" s="194" t="str">
        <f>IF(B345="","",IF(AND(Input!T344="",IFERROR(VLOOKUP(K345,UIR!$A$2:$P$21,12,FALSE),"")&lt;&gt;""),"Data is Missing.",""))</f>
        <v/>
      </c>
      <c r="X345" s="194" t="str">
        <f>IF(B345="","",IF(AND(Input!V344="",IFERROR(VLOOKUP(K345,UIR!$A$2:$P$21,13,FALSE),"")&lt;&gt;""),"Data is Missing.",""))</f>
        <v/>
      </c>
      <c r="Y345" s="194" t="str">
        <f>IF(B345="","",IF(AND(Input!W344="",IFERROR(VLOOKUP(K345,UIR!$A$2:$P$21,14,FALSE),"")&lt;&gt;""),"Data is Missing.",""))</f>
        <v/>
      </c>
      <c r="Z345" s="194" t="str">
        <f>IF(B345="","",IF(AND(Input!X344="",IFERROR(VLOOKUP(K345,UIR!$A$2:$P$21,15,FALSE),"")&lt;&gt;""),"Data is Missing.",""))</f>
        <v/>
      </c>
      <c r="AA345" s="195" t="str">
        <f>IF(B345="","",IF(AND(Input!Y344="",IFERROR(VLOOKUP(K345,UIR!$A$2:$P$21,16,FALSE),"")&lt;&gt;""),"Data is Missing.",""))</f>
        <v/>
      </c>
      <c r="AC345" s="202" t="str">
        <f>IF(ISERROR(IF(Input!D344="","",IF(ISERROR(VLOOKUP(Input!D344,'Measure List'!$A$2:$A$30000,1,0)),"Invalid RefNo",""))),"",IF(Input!D344="","",IF(ISERROR(VLOOKUP(Input!D344,'Measure List'!$A$2:$A$30000,1,0)),"Invalid RefNo","")))</f>
        <v/>
      </c>
      <c r="AD345" s="156"/>
      <c r="AE345" s="156"/>
      <c r="AF345" s="156"/>
      <c r="AG345" s="156"/>
      <c r="AH345" s="156"/>
      <c r="AI345" s="156"/>
      <c r="AJ345" s="156"/>
      <c r="AK345" s="156"/>
      <c r="AL345" s="203" t="str">
        <f>IF(COUNTIF(Dropdowns!$K$2:$K$7,Input!S344)&gt;0,"",IF(Input!S344="","","Invalid Type"))</f>
        <v/>
      </c>
      <c r="AN345" s="204" t="str">
        <f>IF(Input!C344="","",IF(ISNUMBER(VALUE(Input!C344)),"","Needs to be a number."))</f>
        <v/>
      </c>
      <c r="AO345" s="205" t="str">
        <f>IF(Input!E344="","",IF(ISNUMBER(VALUE(Input!E344)),"","Needs to be a number."))</f>
        <v/>
      </c>
      <c r="AP345" s="205" t="str">
        <f>IF(Input!N344="","",IF(ISNUMBER(VALUE(Input!N344)),"","Needs to be a number."))</f>
        <v/>
      </c>
      <c r="AQ345" s="205" t="str">
        <f>IF(Input!O344="","",IF(ISNUMBER(VALUE(Input!O344)),"","Needs to be a number."))</f>
        <v/>
      </c>
      <c r="AR345" s="205" t="str">
        <f>IF(Input!V344="","",IF(ISNUMBER(VALUE(Input!V344)),"","Needs to be a number."))</f>
        <v/>
      </c>
      <c r="AS345" s="205" t="str">
        <f>IF(Input!W344="","",IF(ISNUMBER(VALUE(Input!W344)),"","Needs to be a number."))</f>
        <v/>
      </c>
      <c r="AT345" s="205" t="str">
        <f>IF(Input!X344="","",IF(ISNUMBER(VALUE(Input!X344)),"","Needs to be a number."))</f>
        <v/>
      </c>
      <c r="AU345" s="206" t="str">
        <f>IF(Input!Y344="","",IF(ISNUMBER(VALUE(Input!Y344)),"","Needs to be a number."))</f>
        <v/>
      </c>
      <c r="AV345" s="207"/>
      <c r="AW345" s="259" t="str">
        <f>IF(OR(VALUE(Input!C344)&lt;0,VALUE(Input!C344)&gt;100), "Invalid EEI %","")</f>
        <v/>
      </c>
      <c r="AX345" s="207"/>
      <c r="AY345" s="278" t="str">
        <f>IF(Input!E344="","",IF(VALUE(Input!E344)=0,"Do not enter 0.",""))</f>
        <v/>
      </c>
    </row>
    <row r="346" spans="2:51" x14ac:dyDescent="0.3">
      <c r="B346" s="188" t="str">
        <f>Input!A345</f>
        <v/>
      </c>
      <c r="C346" s="189" t="str">
        <f>IF(ISERROR(IF(AND(Input!$A345="",SUMPRODUCT(--(LEN(Input!$A346:'Input'!$A$1006)&gt;0))&lt;&gt;0),"Row is skipped.",IF(AND(Input!$A345="",Input!$A346=""),"", IF(Input!B345="","Data is missing.","")))),"",IF(AND(Input!$A345="",SUMPRODUCT(--(LEN(Input!$A346:'Input'!$A$1006)&gt;0))&lt;&gt;0),"Row is skipped.",IF(AND(Input!$A345="",Input!$A346=""),"", IF(Input!B345="","Data is missing.",""))))</f>
        <v/>
      </c>
      <c r="D346" s="189" t="str">
        <f>IF(ISERROR(IF(AND(Input!$A345="",SUMPRODUCT(--(LEN(Input!$A346:'Input'!$A$1006)&gt;0))&lt;&gt;0),"Row is skipped.",IF(AND(Input!$A345="",Input!$A346=""),"", IF(Input!C345="","Data is missing.","")))),"",IF(AND(Input!$A345="",SUMPRODUCT(--(LEN(Input!$A346:'Input'!$A$1006)&gt;0))&lt;&gt;0),"Row is skipped.",IF(AND(Input!$A345="",Input!$A346=""),"", IF(Input!C345="","Data is missing.",""))))</f>
        <v/>
      </c>
      <c r="E346" s="189" t="str">
        <f>IF(ISERROR(IF(AND(Input!$A345="",SUMPRODUCT(--(LEN(Input!$A346:'Input'!$A$1006)&gt;0))&lt;&gt;0),"Row is skipped.",IF(AND(Input!$A345="",Input!$A346=""),"", IF(Input!D345="","Data is missing.","")))),"",IF(AND(Input!$A345="",SUMPRODUCT(--(LEN(Input!$A346:'Input'!$A$1006)&gt;0))&lt;&gt;0),"Row is skipped.",IF(AND(Input!$A345="",Input!$A346=""),"", IF(Input!D345="","Data is missing.",""))))</f>
        <v/>
      </c>
      <c r="F346" s="189" t="str">
        <f>IF(ISERROR(IF(AND(Input!$A345="",SUMPRODUCT(--(LEN(Input!$A346:'Input'!$A$1006)&gt;0))&lt;&gt;0),"Row is skipped.",IF(AND(Input!$A345="",Input!$A346=""),"", IF(Input!E345="","Data is missing.","")))),"",IF(AND(Input!$A345="",SUMPRODUCT(--(LEN(Input!$A346:'Input'!$A$1006)&gt;0))&lt;&gt;0),"Row is skipped.",IF(AND(Input!$A345="",Input!$A346=""),"", IF(Input!E345="","Data is missing.",""))))</f>
        <v/>
      </c>
      <c r="G346" s="189" t="str">
        <f>IF(ISERROR(IF(AND(Input!$A345="",SUMPRODUCT(--(LEN(Input!$A346:'Input'!$A$1006)&gt;0))&lt;&gt;0),"Row is skipped.",IF(AND(Input!$A345="",Input!$A346=""),"", IF(Input!F345="","Data is missing.","")))),"",IF(AND(Input!$A345="",SUMPRODUCT(--(LEN(Input!$A346:'Input'!$A$1006)&gt;0))&lt;&gt;0),"Row is skipped.",IF(AND(Input!$A345="",Input!$A346=""),"", IF(Input!F345="","Data is missing.",""))))</f>
        <v/>
      </c>
      <c r="H346" s="190" t="str">
        <f>IF(ISERROR(IF(AND(Input!$A345="",SUMPRODUCT(--(LEN(Input!$A346:'Input'!$A$1006)&gt;0))&lt;&gt;0),"Row is skipped.",IF(AND(Input!$A345="",Input!$A346=""),"", IF(Input!G345="","Data is missing.","")))),"",IF(AND(Input!$A345="",SUMPRODUCT(--(LEN(Input!$A346:'Input'!$A$1006)&gt;0))&lt;&gt;0),"Row is skipped.",IF(AND(Input!$A345="",Input!$A346=""),"", IF(Input!G345="","Data is missing.",""))))</f>
        <v/>
      </c>
      <c r="I346" s="156"/>
      <c r="J346" s="191" t="str">
        <f>IFERROR(VLOOKUP(VLOOKUP(Input!$D345,'Measure List'!$A:$AN,40,FALSE),UIR!$A$1:$Q$27,17,FALSE),"")</f>
        <v/>
      </c>
      <c r="K346" s="192" t="str">
        <f>IFERROR(VLOOKUP(Input!$D345,'Measure List'!$A:$AN,40,FALSE),"")</f>
        <v/>
      </c>
      <c r="L346" s="156"/>
      <c r="M346" s="193" t="str">
        <f>IF(B346="","",IF(AND(Input!H345="",IFERROR(VLOOKUP(K346,UIR!$A$2:$P$21,2,FALSE),"")&lt;&gt;""),"Data is Missing.",""))</f>
        <v/>
      </c>
      <c r="N346" s="194" t="str">
        <f>IF(B346="","",IF(AND(Input!I345="",IFERROR(VLOOKUP(K346,UIR!$A$2:$P$21,3,FALSE),"")&lt;&gt;""),"Data is Missing.",""))</f>
        <v/>
      </c>
      <c r="O346" s="194" t="str">
        <f>IF(B346="","",IF(AND(Input!J345="",IFERROR(VLOOKUP(K346,UIR!$A$2:$P$21,4,FALSE),"")&lt;&gt;""),"Data is Missing.",""))</f>
        <v/>
      </c>
      <c r="P346" s="194" t="str">
        <f>IF(B346="","",IF(AND(Input!K345="",IFERROR(VLOOKUP(K346,UIR!$A$2:$P$21,5,FALSE),"")&lt;&gt;""),"Data is Missing.",""))</f>
        <v/>
      </c>
      <c r="Q346" s="194" t="str">
        <f>IF(B346="","",IF(AND(Input!L345="",IFERROR(VLOOKUP(K346,UIR!$A$2:$P$21,6,FALSE),"")&lt;&gt;""),"Data is Missing.",""))</f>
        <v/>
      </c>
      <c r="R346" s="194" t="str">
        <f>IF(B346="","",IF(AND(Input!M345="",IFERROR(VLOOKUP(K346,UIR!$A$2:$P$21,7,FALSE),"")&lt;&gt;""),"Data is Missing.",""))</f>
        <v/>
      </c>
      <c r="S346" s="194" t="str">
        <f>IF(B346="","",IF(AND(Input!P345="",IFERROR(VLOOKUP(K346,UIR!$A$2:$P$21,8,FALSE),"")&lt;&gt;""),"Data is Missing.",""))</f>
        <v/>
      </c>
      <c r="T346" s="194" t="str">
        <f>IF(B346="","",IF(AND(Input!Q345="",IFERROR(VLOOKUP(K346,UIR!$A$2:$P$21,9,FALSE),"")&lt;&gt;""),"Data is Missing.",""))</f>
        <v/>
      </c>
      <c r="U346" s="194"/>
      <c r="V346" s="194" t="str">
        <f>IF(B346="","",IF(AND(Input!S345="",IFERROR(VLOOKUP(K346,UIR!$A$2:$P$21,11,FALSE),"")&lt;&gt;""),"Data is Missing.",""))</f>
        <v/>
      </c>
      <c r="W346" s="194" t="str">
        <f>IF(B346="","",IF(AND(Input!T345="",IFERROR(VLOOKUP(K346,UIR!$A$2:$P$21,12,FALSE),"")&lt;&gt;""),"Data is Missing.",""))</f>
        <v/>
      </c>
      <c r="X346" s="194" t="str">
        <f>IF(B346="","",IF(AND(Input!V345="",IFERROR(VLOOKUP(K346,UIR!$A$2:$P$21,13,FALSE),"")&lt;&gt;""),"Data is Missing.",""))</f>
        <v/>
      </c>
      <c r="Y346" s="194" t="str">
        <f>IF(B346="","",IF(AND(Input!W345="",IFERROR(VLOOKUP(K346,UIR!$A$2:$P$21,14,FALSE),"")&lt;&gt;""),"Data is Missing.",""))</f>
        <v/>
      </c>
      <c r="Z346" s="194" t="str">
        <f>IF(B346="","",IF(AND(Input!X345="",IFERROR(VLOOKUP(K346,UIR!$A$2:$P$21,15,FALSE),"")&lt;&gt;""),"Data is Missing.",""))</f>
        <v/>
      </c>
      <c r="AA346" s="195" t="str">
        <f>IF(B346="","",IF(AND(Input!Y345="",IFERROR(VLOOKUP(K346,UIR!$A$2:$P$21,16,FALSE),"")&lt;&gt;""),"Data is Missing.",""))</f>
        <v/>
      </c>
      <c r="AC346" s="202" t="str">
        <f>IF(ISERROR(IF(Input!D345="","",IF(ISERROR(VLOOKUP(Input!D345,'Measure List'!$A$2:$A$30000,1,0)),"Invalid RefNo",""))),"",IF(Input!D345="","",IF(ISERROR(VLOOKUP(Input!D345,'Measure List'!$A$2:$A$30000,1,0)),"Invalid RefNo","")))</f>
        <v/>
      </c>
      <c r="AD346" s="156"/>
      <c r="AE346" s="156"/>
      <c r="AF346" s="156"/>
      <c r="AG346" s="156"/>
      <c r="AH346" s="156"/>
      <c r="AI346" s="156"/>
      <c r="AJ346" s="156"/>
      <c r="AK346" s="156"/>
      <c r="AL346" s="203" t="str">
        <f>IF(COUNTIF(Dropdowns!$K$2:$K$7,Input!S345)&gt;0,"",IF(Input!S345="","","Invalid Type"))</f>
        <v/>
      </c>
      <c r="AN346" s="204" t="str">
        <f>IF(Input!C345="","",IF(ISNUMBER(VALUE(Input!C345)),"","Needs to be a number."))</f>
        <v/>
      </c>
      <c r="AO346" s="205" t="str">
        <f>IF(Input!E345="","",IF(ISNUMBER(VALUE(Input!E345)),"","Needs to be a number."))</f>
        <v/>
      </c>
      <c r="AP346" s="205" t="str">
        <f>IF(Input!N345="","",IF(ISNUMBER(VALUE(Input!N345)),"","Needs to be a number."))</f>
        <v/>
      </c>
      <c r="AQ346" s="205" t="str">
        <f>IF(Input!O345="","",IF(ISNUMBER(VALUE(Input!O345)),"","Needs to be a number."))</f>
        <v/>
      </c>
      <c r="AR346" s="205" t="str">
        <f>IF(Input!V345="","",IF(ISNUMBER(VALUE(Input!V345)),"","Needs to be a number."))</f>
        <v/>
      </c>
      <c r="AS346" s="205" t="str">
        <f>IF(Input!W345="","",IF(ISNUMBER(VALUE(Input!W345)),"","Needs to be a number."))</f>
        <v/>
      </c>
      <c r="AT346" s="205" t="str">
        <f>IF(Input!X345="","",IF(ISNUMBER(VALUE(Input!X345)),"","Needs to be a number."))</f>
        <v/>
      </c>
      <c r="AU346" s="206" t="str">
        <f>IF(Input!Y345="","",IF(ISNUMBER(VALUE(Input!Y345)),"","Needs to be a number."))</f>
        <v/>
      </c>
      <c r="AV346" s="207"/>
      <c r="AW346" s="259" t="str">
        <f>IF(OR(VALUE(Input!C345)&lt;0,VALUE(Input!C345)&gt;100), "Invalid EEI %","")</f>
        <v/>
      </c>
      <c r="AX346" s="207"/>
      <c r="AY346" s="278" t="str">
        <f>IF(Input!E345="","",IF(VALUE(Input!E345)=0,"Do not enter 0.",""))</f>
        <v/>
      </c>
    </row>
    <row r="347" spans="2:51" x14ac:dyDescent="0.3">
      <c r="B347" s="188" t="str">
        <f>Input!A346</f>
        <v/>
      </c>
      <c r="C347" s="189" t="str">
        <f>IF(ISERROR(IF(AND(Input!$A346="",SUMPRODUCT(--(LEN(Input!$A347:'Input'!$A$1006)&gt;0))&lt;&gt;0),"Row is skipped.",IF(AND(Input!$A346="",Input!$A347=""),"", IF(Input!B346="","Data is missing.","")))),"",IF(AND(Input!$A346="",SUMPRODUCT(--(LEN(Input!$A347:'Input'!$A$1006)&gt;0))&lt;&gt;0),"Row is skipped.",IF(AND(Input!$A346="",Input!$A347=""),"", IF(Input!B346="","Data is missing.",""))))</f>
        <v/>
      </c>
      <c r="D347" s="189" t="str">
        <f>IF(ISERROR(IF(AND(Input!$A346="",SUMPRODUCT(--(LEN(Input!$A347:'Input'!$A$1006)&gt;0))&lt;&gt;0),"Row is skipped.",IF(AND(Input!$A346="",Input!$A347=""),"", IF(Input!C346="","Data is missing.","")))),"",IF(AND(Input!$A346="",SUMPRODUCT(--(LEN(Input!$A347:'Input'!$A$1006)&gt;0))&lt;&gt;0),"Row is skipped.",IF(AND(Input!$A346="",Input!$A347=""),"", IF(Input!C346="","Data is missing.",""))))</f>
        <v/>
      </c>
      <c r="E347" s="189" t="str">
        <f>IF(ISERROR(IF(AND(Input!$A346="",SUMPRODUCT(--(LEN(Input!$A347:'Input'!$A$1006)&gt;0))&lt;&gt;0),"Row is skipped.",IF(AND(Input!$A346="",Input!$A347=""),"", IF(Input!D346="","Data is missing.","")))),"",IF(AND(Input!$A346="",SUMPRODUCT(--(LEN(Input!$A347:'Input'!$A$1006)&gt;0))&lt;&gt;0),"Row is skipped.",IF(AND(Input!$A346="",Input!$A347=""),"", IF(Input!D346="","Data is missing.",""))))</f>
        <v/>
      </c>
      <c r="F347" s="189" t="str">
        <f>IF(ISERROR(IF(AND(Input!$A346="",SUMPRODUCT(--(LEN(Input!$A347:'Input'!$A$1006)&gt;0))&lt;&gt;0),"Row is skipped.",IF(AND(Input!$A346="",Input!$A347=""),"", IF(Input!E346="","Data is missing.","")))),"",IF(AND(Input!$A346="",SUMPRODUCT(--(LEN(Input!$A347:'Input'!$A$1006)&gt;0))&lt;&gt;0),"Row is skipped.",IF(AND(Input!$A346="",Input!$A347=""),"", IF(Input!E346="","Data is missing.",""))))</f>
        <v/>
      </c>
      <c r="G347" s="189" t="str">
        <f>IF(ISERROR(IF(AND(Input!$A346="",SUMPRODUCT(--(LEN(Input!$A347:'Input'!$A$1006)&gt;0))&lt;&gt;0),"Row is skipped.",IF(AND(Input!$A346="",Input!$A347=""),"", IF(Input!F346="","Data is missing.","")))),"",IF(AND(Input!$A346="",SUMPRODUCT(--(LEN(Input!$A347:'Input'!$A$1006)&gt;0))&lt;&gt;0),"Row is skipped.",IF(AND(Input!$A346="",Input!$A347=""),"", IF(Input!F346="","Data is missing.",""))))</f>
        <v/>
      </c>
      <c r="H347" s="190" t="str">
        <f>IF(ISERROR(IF(AND(Input!$A346="",SUMPRODUCT(--(LEN(Input!$A347:'Input'!$A$1006)&gt;0))&lt;&gt;0),"Row is skipped.",IF(AND(Input!$A346="",Input!$A347=""),"", IF(Input!G346="","Data is missing.","")))),"",IF(AND(Input!$A346="",SUMPRODUCT(--(LEN(Input!$A347:'Input'!$A$1006)&gt;0))&lt;&gt;0),"Row is skipped.",IF(AND(Input!$A346="",Input!$A347=""),"", IF(Input!G346="","Data is missing.",""))))</f>
        <v/>
      </c>
      <c r="I347" s="156"/>
      <c r="J347" s="191" t="str">
        <f>IFERROR(VLOOKUP(VLOOKUP(Input!$D346,'Measure List'!$A:$AN,40,FALSE),UIR!$A$1:$Q$27,17,FALSE),"")</f>
        <v/>
      </c>
      <c r="K347" s="192" t="str">
        <f>IFERROR(VLOOKUP(Input!$D346,'Measure List'!$A:$AN,40,FALSE),"")</f>
        <v/>
      </c>
      <c r="L347" s="156"/>
      <c r="M347" s="193" t="str">
        <f>IF(B347="","",IF(AND(Input!H346="",IFERROR(VLOOKUP(K347,UIR!$A$2:$P$21,2,FALSE),"")&lt;&gt;""),"Data is Missing.",""))</f>
        <v/>
      </c>
      <c r="N347" s="194" t="str">
        <f>IF(B347="","",IF(AND(Input!I346="",IFERROR(VLOOKUP(K347,UIR!$A$2:$P$21,3,FALSE),"")&lt;&gt;""),"Data is Missing.",""))</f>
        <v/>
      </c>
      <c r="O347" s="194" t="str">
        <f>IF(B347="","",IF(AND(Input!J346="",IFERROR(VLOOKUP(K347,UIR!$A$2:$P$21,4,FALSE),"")&lt;&gt;""),"Data is Missing.",""))</f>
        <v/>
      </c>
      <c r="P347" s="194" t="str">
        <f>IF(B347="","",IF(AND(Input!K346="",IFERROR(VLOOKUP(K347,UIR!$A$2:$P$21,5,FALSE),"")&lt;&gt;""),"Data is Missing.",""))</f>
        <v/>
      </c>
      <c r="Q347" s="194" t="str">
        <f>IF(B347="","",IF(AND(Input!L346="",IFERROR(VLOOKUP(K347,UIR!$A$2:$P$21,6,FALSE),"")&lt;&gt;""),"Data is Missing.",""))</f>
        <v/>
      </c>
      <c r="R347" s="194" t="str">
        <f>IF(B347="","",IF(AND(Input!M346="",IFERROR(VLOOKUP(K347,UIR!$A$2:$P$21,7,FALSE),"")&lt;&gt;""),"Data is Missing.",""))</f>
        <v/>
      </c>
      <c r="S347" s="194" t="str">
        <f>IF(B347="","",IF(AND(Input!P346="",IFERROR(VLOOKUP(K347,UIR!$A$2:$P$21,8,FALSE),"")&lt;&gt;""),"Data is Missing.",""))</f>
        <v/>
      </c>
      <c r="T347" s="194" t="str">
        <f>IF(B347="","",IF(AND(Input!Q346="",IFERROR(VLOOKUP(K347,UIR!$A$2:$P$21,9,FALSE),"")&lt;&gt;""),"Data is Missing.",""))</f>
        <v/>
      </c>
      <c r="U347" s="194"/>
      <c r="V347" s="194" t="str">
        <f>IF(B347="","",IF(AND(Input!S346="",IFERROR(VLOOKUP(K347,UIR!$A$2:$P$21,11,FALSE),"")&lt;&gt;""),"Data is Missing.",""))</f>
        <v/>
      </c>
      <c r="W347" s="194" t="str">
        <f>IF(B347="","",IF(AND(Input!T346="",IFERROR(VLOOKUP(K347,UIR!$A$2:$P$21,12,FALSE),"")&lt;&gt;""),"Data is Missing.",""))</f>
        <v/>
      </c>
      <c r="X347" s="194" t="str">
        <f>IF(B347="","",IF(AND(Input!V346="",IFERROR(VLOOKUP(K347,UIR!$A$2:$P$21,13,FALSE),"")&lt;&gt;""),"Data is Missing.",""))</f>
        <v/>
      </c>
      <c r="Y347" s="194" t="str">
        <f>IF(B347="","",IF(AND(Input!W346="",IFERROR(VLOOKUP(K347,UIR!$A$2:$P$21,14,FALSE),"")&lt;&gt;""),"Data is Missing.",""))</f>
        <v/>
      </c>
      <c r="Z347" s="194" t="str">
        <f>IF(B347="","",IF(AND(Input!X346="",IFERROR(VLOOKUP(K347,UIR!$A$2:$P$21,15,FALSE),"")&lt;&gt;""),"Data is Missing.",""))</f>
        <v/>
      </c>
      <c r="AA347" s="195" t="str">
        <f>IF(B347="","",IF(AND(Input!Y346="",IFERROR(VLOOKUP(K347,UIR!$A$2:$P$21,16,FALSE),"")&lt;&gt;""),"Data is Missing.",""))</f>
        <v/>
      </c>
      <c r="AC347" s="202" t="str">
        <f>IF(ISERROR(IF(Input!D346="","",IF(ISERROR(VLOOKUP(Input!D346,'Measure List'!$A$2:$A$30000,1,0)),"Invalid RefNo",""))),"",IF(Input!D346="","",IF(ISERROR(VLOOKUP(Input!D346,'Measure List'!$A$2:$A$30000,1,0)),"Invalid RefNo","")))</f>
        <v/>
      </c>
      <c r="AD347" s="156"/>
      <c r="AE347" s="156"/>
      <c r="AF347" s="156"/>
      <c r="AG347" s="156"/>
      <c r="AH347" s="156"/>
      <c r="AI347" s="156"/>
      <c r="AJ347" s="156"/>
      <c r="AK347" s="156"/>
      <c r="AL347" s="203" t="str">
        <f>IF(COUNTIF(Dropdowns!$K$2:$K$7,Input!S346)&gt;0,"",IF(Input!S346="","","Invalid Type"))</f>
        <v/>
      </c>
      <c r="AN347" s="204" t="str">
        <f>IF(Input!C346="","",IF(ISNUMBER(VALUE(Input!C346)),"","Needs to be a number."))</f>
        <v/>
      </c>
      <c r="AO347" s="205" t="str">
        <f>IF(Input!E346="","",IF(ISNUMBER(VALUE(Input!E346)),"","Needs to be a number."))</f>
        <v/>
      </c>
      <c r="AP347" s="205" t="str">
        <f>IF(Input!N346="","",IF(ISNUMBER(VALUE(Input!N346)),"","Needs to be a number."))</f>
        <v/>
      </c>
      <c r="AQ347" s="205" t="str">
        <f>IF(Input!O346="","",IF(ISNUMBER(VALUE(Input!O346)),"","Needs to be a number."))</f>
        <v/>
      </c>
      <c r="AR347" s="205" t="str">
        <f>IF(Input!V346="","",IF(ISNUMBER(VALUE(Input!V346)),"","Needs to be a number."))</f>
        <v/>
      </c>
      <c r="AS347" s="205" t="str">
        <f>IF(Input!W346="","",IF(ISNUMBER(VALUE(Input!W346)),"","Needs to be a number."))</f>
        <v/>
      </c>
      <c r="AT347" s="205" t="str">
        <f>IF(Input!X346="","",IF(ISNUMBER(VALUE(Input!X346)),"","Needs to be a number."))</f>
        <v/>
      </c>
      <c r="AU347" s="206" t="str">
        <f>IF(Input!Y346="","",IF(ISNUMBER(VALUE(Input!Y346)),"","Needs to be a number."))</f>
        <v/>
      </c>
      <c r="AV347" s="207"/>
      <c r="AW347" s="259" t="str">
        <f>IF(OR(VALUE(Input!C346)&lt;0,VALUE(Input!C346)&gt;100), "Invalid EEI %","")</f>
        <v/>
      </c>
      <c r="AX347" s="207"/>
      <c r="AY347" s="278" t="str">
        <f>IF(Input!E346="","",IF(VALUE(Input!E346)=0,"Do not enter 0.",""))</f>
        <v/>
      </c>
    </row>
    <row r="348" spans="2:51" x14ac:dyDescent="0.3">
      <c r="B348" s="188" t="str">
        <f>Input!A347</f>
        <v/>
      </c>
      <c r="C348" s="189" t="str">
        <f>IF(ISERROR(IF(AND(Input!$A347="",SUMPRODUCT(--(LEN(Input!$A348:'Input'!$A$1006)&gt;0))&lt;&gt;0),"Row is skipped.",IF(AND(Input!$A347="",Input!$A348=""),"", IF(Input!B347="","Data is missing.","")))),"",IF(AND(Input!$A347="",SUMPRODUCT(--(LEN(Input!$A348:'Input'!$A$1006)&gt;0))&lt;&gt;0),"Row is skipped.",IF(AND(Input!$A347="",Input!$A348=""),"", IF(Input!B347="","Data is missing.",""))))</f>
        <v/>
      </c>
      <c r="D348" s="189" t="str">
        <f>IF(ISERROR(IF(AND(Input!$A347="",SUMPRODUCT(--(LEN(Input!$A348:'Input'!$A$1006)&gt;0))&lt;&gt;0),"Row is skipped.",IF(AND(Input!$A347="",Input!$A348=""),"", IF(Input!C347="","Data is missing.","")))),"",IF(AND(Input!$A347="",SUMPRODUCT(--(LEN(Input!$A348:'Input'!$A$1006)&gt;0))&lt;&gt;0),"Row is skipped.",IF(AND(Input!$A347="",Input!$A348=""),"", IF(Input!C347="","Data is missing.",""))))</f>
        <v/>
      </c>
      <c r="E348" s="189" t="str">
        <f>IF(ISERROR(IF(AND(Input!$A347="",SUMPRODUCT(--(LEN(Input!$A348:'Input'!$A$1006)&gt;0))&lt;&gt;0),"Row is skipped.",IF(AND(Input!$A347="",Input!$A348=""),"", IF(Input!D347="","Data is missing.","")))),"",IF(AND(Input!$A347="",SUMPRODUCT(--(LEN(Input!$A348:'Input'!$A$1006)&gt;0))&lt;&gt;0),"Row is skipped.",IF(AND(Input!$A347="",Input!$A348=""),"", IF(Input!D347="","Data is missing.",""))))</f>
        <v/>
      </c>
      <c r="F348" s="189" t="str">
        <f>IF(ISERROR(IF(AND(Input!$A347="",SUMPRODUCT(--(LEN(Input!$A348:'Input'!$A$1006)&gt;0))&lt;&gt;0),"Row is skipped.",IF(AND(Input!$A347="",Input!$A348=""),"", IF(Input!E347="","Data is missing.","")))),"",IF(AND(Input!$A347="",SUMPRODUCT(--(LEN(Input!$A348:'Input'!$A$1006)&gt;0))&lt;&gt;0),"Row is skipped.",IF(AND(Input!$A347="",Input!$A348=""),"", IF(Input!E347="","Data is missing.",""))))</f>
        <v/>
      </c>
      <c r="G348" s="189" t="str">
        <f>IF(ISERROR(IF(AND(Input!$A347="",SUMPRODUCT(--(LEN(Input!$A348:'Input'!$A$1006)&gt;0))&lt;&gt;0),"Row is skipped.",IF(AND(Input!$A347="",Input!$A348=""),"", IF(Input!F347="","Data is missing.","")))),"",IF(AND(Input!$A347="",SUMPRODUCT(--(LEN(Input!$A348:'Input'!$A$1006)&gt;0))&lt;&gt;0),"Row is skipped.",IF(AND(Input!$A347="",Input!$A348=""),"", IF(Input!F347="","Data is missing.",""))))</f>
        <v/>
      </c>
      <c r="H348" s="190" t="str">
        <f>IF(ISERROR(IF(AND(Input!$A347="",SUMPRODUCT(--(LEN(Input!$A348:'Input'!$A$1006)&gt;0))&lt;&gt;0),"Row is skipped.",IF(AND(Input!$A347="",Input!$A348=""),"", IF(Input!G347="","Data is missing.","")))),"",IF(AND(Input!$A347="",SUMPRODUCT(--(LEN(Input!$A348:'Input'!$A$1006)&gt;0))&lt;&gt;0),"Row is skipped.",IF(AND(Input!$A347="",Input!$A348=""),"", IF(Input!G347="","Data is missing.",""))))</f>
        <v/>
      </c>
      <c r="I348" s="156"/>
      <c r="J348" s="191" t="str">
        <f>IFERROR(VLOOKUP(VLOOKUP(Input!$D347,'Measure List'!$A:$AN,40,FALSE),UIR!$A$1:$Q$27,17,FALSE),"")</f>
        <v/>
      </c>
      <c r="K348" s="192" t="str">
        <f>IFERROR(VLOOKUP(Input!$D347,'Measure List'!$A:$AN,40,FALSE),"")</f>
        <v/>
      </c>
      <c r="L348" s="156"/>
      <c r="M348" s="193" t="str">
        <f>IF(B348="","",IF(AND(Input!H347="",IFERROR(VLOOKUP(K348,UIR!$A$2:$P$21,2,FALSE),"")&lt;&gt;""),"Data is Missing.",""))</f>
        <v/>
      </c>
      <c r="N348" s="194" t="str">
        <f>IF(B348="","",IF(AND(Input!I347="",IFERROR(VLOOKUP(K348,UIR!$A$2:$P$21,3,FALSE),"")&lt;&gt;""),"Data is Missing.",""))</f>
        <v/>
      </c>
      <c r="O348" s="194" t="str">
        <f>IF(B348="","",IF(AND(Input!J347="",IFERROR(VLOOKUP(K348,UIR!$A$2:$P$21,4,FALSE),"")&lt;&gt;""),"Data is Missing.",""))</f>
        <v/>
      </c>
      <c r="P348" s="194" t="str">
        <f>IF(B348="","",IF(AND(Input!K347="",IFERROR(VLOOKUP(K348,UIR!$A$2:$P$21,5,FALSE),"")&lt;&gt;""),"Data is Missing.",""))</f>
        <v/>
      </c>
      <c r="Q348" s="194" t="str">
        <f>IF(B348="","",IF(AND(Input!L347="",IFERROR(VLOOKUP(K348,UIR!$A$2:$P$21,6,FALSE),"")&lt;&gt;""),"Data is Missing.",""))</f>
        <v/>
      </c>
      <c r="R348" s="194" t="str">
        <f>IF(B348="","",IF(AND(Input!M347="",IFERROR(VLOOKUP(K348,UIR!$A$2:$P$21,7,FALSE),"")&lt;&gt;""),"Data is Missing.",""))</f>
        <v/>
      </c>
      <c r="S348" s="194" t="str">
        <f>IF(B348="","",IF(AND(Input!P347="",IFERROR(VLOOKUP(K348,UIR!$A$2:$P$21,8,FALSE),"")&lt;&gt;""),"Data is Missing.",""))</f>
        <v/>
      </c>
      <c r="T348" s="194" t="str">
        <f>IF(B348="","",IF(AND(Input!Q347="",IFERROR(VLOOKUP(K348,UIR!$A$2:$P$21,9,FALSE),"")&lt;&gt;""),"Data is Missing.",""))</f>
        <v/>
      </c>
      <c r="U348" s="194"/>
      <c r="V348" s="194" t="str">
        <f>IF(B348="","",IF(AND(Input!S347="",IFERROR(VLOOKUP(K348,UIR!$A$2:$P$21,11,FALSE),"")&lt;&gt;""),"Data is Missing.",""))</f>
        <v/>
      </c>
      <c r="W348" s="194" t="str">
        <f>IF(B348="","",IF(AND(Input!T347="",IFERROR(VLOOKUP(K348,UIR!$A$2:$P$21,12,FALSE),"")&lt;&gt;""),"Data is Missing.",""))</f>
        <v/>
      </c>
      <c r="X348" s="194" t="str">
        <f>IF(B348="","",IF(AND(Input!V347="",IFERROR(VLOOKUP(K348,UIR!$A$2:$P$21,13,FALSE),"")&lt;&gt;""),"Data is Missing.",""))</f>
        <v/>
      </c>
      <c r="Y348" s="194" t="str">
        <f>IF(B348="","",IF(AND(Input!W347="",IFERROR(VLOOKUP(K348,UIR!$A$2:$P$21,14,FALSE),"")&lt;&gt;""),"Data is Missing.",""))</f>
        <v/>
      </c>
      <c r="Z348" s="194" t="str">
        <f>IF(B348="","",IF(AND(Input!X347="",IFERROR(VLOOKUP(K348,UIR!$A$2:$P$21,15,FALSE),"")&lt;&gt;""),"Data is Missing.",""))</f>
        <v/>
      </c>
      <c r="AA348" s="195" t="str">
        <f>IF(B348="","",IF(AND(Input!Y347="",IFERROR(VLOOKUP(K348,UIR!$A$2:$P$21,16,FALSE),"")&lt;&gt;""),"Data is Missing.",""))</f>
        <v/>
      </c>
      <c r="AC348" s="202" t="str">
        <f>IF(ISERROR(IF(Input!D347="","",IF(ISERROR(VLOOKUP(Input!D347,'Measure List'!$A$2:$A$30000,1,0)),"Invalid RefNo",""))),"",IF(Input!D347="","",IF(ISERROR(VLOOKUP(Input!D347,'Measure List'!$A$2:$A$30000,1,0)),"Invalid RefNo","")))</f>
        <v/>
      </c>
      <c r="AD348" s="156"/>
      <c r="AE348" s="156"/>
      <c r="AF348" s="156"/>
      <c r="AG348" s="156"/>
      <c r="AH348" s="156"/>
      <c r="AI348" s="156"/>
      <c r="AJ348" s="156"/>
      <c r="AK348" s="156"/>
      <c r="AL348" s="203" t="str">
        <f>IF(COUNTIF(Dropdowns!$K$2:$K$7,Input!S347)&gt;0,"",IF(Input!S347="","","Invalid Type"))</f>
        <v/>
      </c>
      <c r="AN348" s="204" t="str">
        <f>IF(Input!C347="","",IF(ISNUMBER(VALUE(Input!C347)),"","Needs to be a number."))</f>
        <v/>
      </c>
      <c r="AO348" s="205" t="str">
        <f>IF(Input!E347="","",IF(ISNUMBER(VALUE(Input!E347)),"","Needs to be a number."))</f>
        <v/>
      </c>
      <c r="AP348" s="205" t="str">
        <f>IF(Input!N347="","",IF(ISNUMBER(VALUE(Input!N347)),"","Needs to be a number."))</f>
        <v/>
      </c>
      <c r="AQ348" s="205" t="str">
        <f>IF(Input!O347="","",IF(ISNUMBER(VALUE(Input!O347)),"","Needs to be a number."))</f>
        <v/>
      </c>
      <c r="AR348" s="205" t="str">
        <f>IF(Input!V347="","",IF(ISNUMBER(VALUE(Input!V347)),"","Needs to be a number."))</f>
        <v/>
      </c>
      <c r="AS348" s="205" t="str">
        <f>IF(Input!W347="","",IF(ISNUMBER(VALUE(Input!W347)),"","Needs to be a number."))</f>
        <v/>
      </c>
      <c r="AT348" s="205" t="str">
        <f>IF(Input!X347="","",IF(ISNUMBER(VALUE(Input!X347)),"","Needs to be a number."))</f>
        <v/>
      </c>
      <c r="AU348" s="206" t="str">
        <f>IF(Input!Y347="","",IF(ISNUMBER(VALUE(Input!Y347)),"","Needs to be a number."))</f>
        <v/>
      </c>
      <c r="AV348" s="207"/>
      <c r="AW348" s="259" t="str">
        <f>IF(OR(VALUE(Input!C347)&lt;0,VALUE(Input!C347)&gt;100), "Invalid EEI %","")</f>
        <v/>
      </c>
      <c r="AX348" s="207"/>
      <c r="AY348" s="278" t="str">
        <f>IF(Input!E347="","",IF(VALUE(Input!E347)=0,"Do not enter 0.",""))</f>
        <v/>
      </c>
    </row>
    <row r="349" spans="2:51" x14ac:dyDescent="0.3">
      <c r="B349" s="188" t="str">
        <f>Input!A348</f>
        <v/>
      </c>
      <c r="C349" s="189" t="str">
        <f>IF(ISERROR(IF(AND(Input!$A348="",SUMPRODUCT(--(LEN(Input!$A349:'Input'!$A$1006)&gt;0))&lt;&gt;0),"Row is skipped.",IF(AND(Input!$A348="",Input!$A349=""),"", IF(Input!B348="","Data is missing.","")))),"",IF(AND(Input!$A348="",SUMPRODUCT(--(LEN(Input!$A349:'Input'!$A$1006)&gt;0))&lt;&gt;0),"Row is skipped.",IF(AND(Input!$A348="",Input!$A349=""),"", IF(Input!B348="","Data is missing.",""))))</f>
        <v/>
      </c>
      <c r="D349" s="189" t="str">
        <f>IF(ISERROR(IF(AND(Input!$A348="",SUMPRODUCT(--(LEN(Input!$A349:'Input'!$A$1006)&gt;0))&lt;&gt;0),"Row is skipped.",IF(AND(Input!$A348="",Input!$A349=""),"", IF(Input!C348="","Data is missing.","")))),"",IF(AND(Input!$A348="",SUMPRODUCT(--(LEN(Input!$A349:'Input'!$A$1006)&gt;0))&lt;&gt;0),"Row is skipped.",IF(AND(Input!$A348="",Input!$A349=""),"", IF(Input!C348="","Data is missing.",""))))</f>
        <v/>
      </c>
      <c r="E349" s="189" t="str">
        <f>IF(ISERROR(IF(AND(Input!$A348="",SUMPRODUCT(--(LEN(Input!$A349:'Input'!$A$1006)&gt;0))&lt;&gt;0),"Row is skipped.",IF(AND(Input!$A348="",Input!$A349=""),"", IF(Input!D348="","Data is missing.","")))),"",IF(AND(Input!$A348="",SUMPRODUCT(--(LEN(Input!$A349:'Input'!$A$1006)&gt;0))&lt;&gt;0),"Row is skipped.",IF(AND(Input!$A348="",Input!$A349=""),"", IF(Input!D348="","Data is missing.",""))))</f>
        <v/>
      </c>
      <c r="F349" s="189" t="str">
        <f>IF(ISERROR(IF(AND(Input!$A348="",SUMPRODUCT(--(LEN(Input!$A349:'Input'!$A$1006)&gt;0))&lt;&gt;0),"Row is skipped.",IF(AND(Input!$A348="",Input!$A349=""),"", IF(Input!E348="","Data is missing.","")))),"",IF(AND(Input!$A348="",SUMPRODUCT(--(LEN(Input!$A349:'Input'!$A$1006)&gt;0))&lt;&gt;0),"Row is skipped.",IF(AND(Input!$A348="",Input!$A349=""),"", IF(Input!E348="","Data is missing.",""))))</f>
        <v/>
      </c>
      <c r="G349" s="189" t="str">
        <f>IF(ISERROR(IF(AND(Input!$A348="",SUMPRODUCT(--(LEN(Input!$A349:'Input'!$A$1006)&gt;0))&lt;&gt;0),"Row is skipped.",IF(AND(Input!$A348="",Input!$A349=""),"", IF(Input!F348="","Data is missing.","")))),"",IF(AND(Input!$A348="",SUMPRODUCT(--(LEN(Input!$A349:'Input'!$A$1006)&gt;0))&lt;&gt;0),"Row is skipped.",IF(AND(Input!$A348="",Input!$A349=""),"", IF(Input!F348="","Data is missing.",""))))</f>
        <v/>
      </c>
      <c r="H349" s="190" t="str">
        <f>IF(ISERROR(IF(AND(Input!$A348="",SUMPRODUCT(--(LEN(Input!$A349:'Input'!$A$1006)&gt;0))&lt;&gt;0),"Row is skipped.",IF(AND(Input!$A348="",Input!$A349=""),"", IF(Input!G348="","Data is missing.","")))),"",IF(AND(Input!$A348="",SUMPRODUCT(--(LEN(Input!$A349:'Input'!$A$1006)&gt;0))&lt;&gt;0),"Row is skipped.",IF(AND(Input!$A348="",Input!$A349=""),"", IF(Input!G348="","Data is missing.",""))))</f>
        <v/>
      </c>
      <c r="I349" s="156"/>
      <c r="J349" s="191" t="str">
        <f>IFERROR(VLOOKUP(VLOOKUP(Input!$D348,'Measure List'!$A:$AN,40,FALSE),UIR!$A$1:$Q$27,17,FALSE),"")</f>
        <v/>
      </c>
      <c r="K349" s="192" t="str">
        <f>IFERROR(VLOOKUP(Input!$D348,'Measure List'!$A:$AN,40,FALSE),"")</f>
        <v/>
      </c>
      <c r="L349" s="156"/>
      <c r="M349" s="193" t="str">
        <f>IF(B349="","",IF(AND(Input!H348="",IFERROR(VLOOKUP(K349,UIR!$A$2:$P$21,2,FALSE),"")&lt;&gt;""),"Data is Missing.",""))</f>
        <v/>
      </c>
      <c r="N349" s="194" t="str">
        <f>IF(B349="","",IF(AND(Input!I348="",IFERROR(VLOOKUP(K349,UIR!$A$2:$P$21,3,FALSE),"")&lt;&gt;""),"Data is Missing.",""))</f>
        <v/>
      </c>
      <c r="O349" s="194" t="str">
        <f>IF(B349="","",IF(AND(Input!J348="",IFERROR(VLOOKUP(K349,UIR!$A$2:$P$21,4,FALSE),"")&lt;&gt;""),"Data is Missing.",""))</f>
        <v/>
      </c>
      <c r="P349" s="194" t="str">
        <f>IF(B349="","",IF(AND(Input!K348="",IFERROR(VLOOKUP(K349,UIR!$A$2:$P$21,5,FALSE),"")&lt;&gt;""),"Data is Missing.",""))</f>
        <v/>
      </c>
      <c r="Q349" s="194" t="str">
        <f>IF(B349="","",IF(AND(Input!L348="",IFERROR(VLOOKUP(K349,UIR!$A$2:$P$21,6,FALSE),"")&lt;&gt;""),"Data is Missing.",""))</f>
        <v/>
      </c>
      <c r="R349" s="194" t="str">
        <f>IF(B349="","",IF(AND(Input!M348="",IFERROR(VLOOKUP(K349,UIR!$A$2:$P$21,7,FALSE),"")&lt;&gt;""),"Data is Missing.",""))</f>
        <v/>
      </c>
      <c r="S349" s="194" t="str">
        <f>IF(B349="","",IF(AND(Input!P348="",IFERROR(VLOOKUP(K349,UIR!$A$2:$P$21,8,FALSE),"")&lt;&gt;""),"Data is Missing.",""))</f>
        <v/>
      </c>
      <c r="T349" s="194" t="str">
        <f>IF(B349="","",IF(AND(Input!Q348="",IFERROR(VLOOKUP(K349,UIR!$A$2:$P$21,9,FALSE),"")&lt;&gt;""),"Data is Missing.",""))</f>
        <v/>
      </c>
      <c r="U349" s="194"/>
      <c r="V349" s="194" t="str">
        <f>IF(B349="","",IF(AND(Input!S348="",IFERROR(VLOOKUP(K349,UIR!$A$2:$P$21,11,FALSE),"")&lt;&gt;""),"Data is Missing.",""))</f>
        <v/>
      </c>
      <c r="W349" s="194" t="str">
        <f>IF(B349="","",IF(AND(Input!T348="",IFERROR(VLOOKUP(K349,UIR!$A$2:$P$21,12,FALSE),"")&lt;&gt;""),"Data is Missing.",""))</f>
        <v/>
      </c>
      <c r="X349" s="194" t="str">
        <f>IF(B349="","",IF(AND(Input!V348="",IFERROR(VLOOKUP(K349,UIR!$A$2:$P$21,13,FALSE),"")&lt;&gt;""),"Data is Missing.",""))</f>
        <v/>
      </c>
      <c r="Y349" s="194" t="str">
        <f>IF(B349="","",IF(AND(Input!W348="",IFERROR(VLOOKUP(K349,UIR!$A$2:$P$21,14,FALSE),"")&lt;&gt;""),"Data is Missing.",""))</f>
        <v/>
      </c>
      <c r="Z349" s="194" t="str">
        <f>IF(B349="","",IF(AND(Input!X348="",IFERROR(VLOOKUP(K349,UIR!$A$2:$P$21,15,FALSE),"")&lt;&gt;""),"Data is Missing.",""))</f>
        <v/>
      </c>
      <c r="AA349" s="195" t="str">
        <f>IF(B349="","",IF(AND(Input!Y348="",IFERROR(VLOOKUP(K349,UIR!$A$2:$P$21,16,FALSE),"")&lt;&gt;""),"Data is Missing.",""))</f>
        <v/>
      </c>
      <c r="AC349" s="202" t="str">
        <f>IF(ISERROR(IF(Input!D348="","",IF(ISERROR(VLOOKUP(Input!D348,'Measure List'!$A$2:$A$30000,1,0)),"Invalid RefNo",""))),"",IF(Input!D348="","",IF(ISERROR(VLOOKUP(Input!D348,'Measure List'!$A$2:$A$30000,1,0)),"Invalid RefNo","")))</f>
        <v/>
      </c>
      <c r="AD349" s="156"/>
      <c r="AE349" s="156"/>
      <c r="AF349" s="156"/>
      <c r="AG349" s="156"/>
      <c r="AH349" s="156"/>
      <c r="AI349" s="156"/>
      <c r="AJ349" s="156"/>
      <c r="AK349" s="156"/>
      <c r="AL349" s="203" t="str">
        <f>IF(COUNTIF(Dropdowns!$K$2:$K$7,Input!S348)&gt;0,"",IF(Input!S348="","","Invalid Type"))</f>
        <v/>
      </c>
      <c r="AN349" s="204" t="str">
        <f>IF(Input!C348="","",IF(ISNUMBER(VALUE(Input!C348)),"","Needs to be a number."))</f>
        <v/>
      </c>
      <c r="AO349" s="205" t="str">
        <f>IF(Input!E348="","",IF(ISNUMBER(VALUE(Input!E348)),"","Needs to be a number."))</f>
        <v/>
      </c>
      <c r="AP349" s="205" t="str">
        <f>IF(Input!N348="","",IF(ISNUMBER(VALUE(Input!N348)),"","Needs to be a number."))</f>
        <v/>
      </c>
      <c r="AQ349" s="205" t="str">
        <f>IF(Input!O348="","",IF(ISNUMBER(VALUE(Input!O348)),"","Needs to be a number."))</f>
        <v/>
      </c>
      <c r="AR349" s="205" t="str">
        <f>IF(Input!V348="","",IF(ISNUMBER(VALUE(Input!V348)),"","Needs to be a number."))</f>
        <v/>
      </c>
      <c r="AS349" s="205" t="str">
        <f>IF(Input!W348="","",IF(ISNUMBER(VALUE(Input!W348)),"","Needs to be a number."))</f>
        <v/>
      </c>
      <c r="AT349" s="205" t="str">
        <f>IF(Input!X348="","",IF(ISNUMBER(VALUE(Input!X348)),"","Needs to be a number."))</f>
        <v/>
      </c>
      <c r="AU349" s="206" t="str">
        <f>IF(Input!Y348="","",IF(ISNUMBER(VALUE(Input!Y348)),"","Needs to be a number."))</f>
        <v/>
      </c>
      <c r="AV349" s="207"/>
      <c r="AW349" s="259" t="str">
        <f>IF(OR(VALUE(Input!C348)&lt;0,VALUE(Input!C348)&gt;100), "Invalid EEI %","")</f>
        <v/>
      </c>
      <c r="AX349" s="207"/>
      <c r="AY349" s="278" t="str">
        <f>IF(Input!E348="","",IF(VALUE(Input!E348)=0,"Do not enter 0.",""))</f>
        <v/>
      </c>
    </row>
    <row r="350" spans="2:51" x14ac:dyDescent="0.3">
      <c r="B350" s="188" t="str">
        <f>Input!A349</f>
        <v/>
      </c>
      <c r="C350" s="189" t="str">
        <f>IF(ISERROR(IF(AND(Input!$A349="",SUMPRODUCT(--(LEN(Input!$A350:'Input'!$A$1006)&gt;0))&lt;&gt;0),"Row is skipped.",IF(AND(Input!$A349="",Input!$A350=""),"", IF(Input!B349="","Data is missing.","")))),"",IF(AND(Input!$A349="",SUMPRODUCT(--(LEN(Input!$A350:'Input'!$A$1006)&gt;0))&lt;&gt;0),"Row is skipped.",IF(AND(Input!$A349="",Input!$A350=""),"", IF(Input!B349="","Data is missing.",""))))</f>
        <v/>
      </c>
      <c r="D350" s="189" t="str">
        <f>IF(ISERROR(IF(AND(Input!$A349="",SUMPRODUCT(--(LEN(Input!$A350:'Input'!$A$1006)&gt;0))&lt;&gt;0),"Row is skipped.",IF(AND(Input!$A349="",Input!$A350=""),"", IF(Input!C349="","Data is missing.","")))),"",IF(AND(Input!$A349="",SUMPRODUCT(--(LEN(Input!$A350:'Input'!$A$1006)&gt;0))&lt;&gt;0),"Row is skipped.",IF(AND(Input!$A349="",Input!$A350=""),"", IF(Input!C349="","Data is missing.",""))))</f>
        <v/>
      </c>
      <c r="E350" s="189" t="str">
        <f>IF(ISERROR(IF(AND(Input!$A349="",SUMPRODUCT(--(LEN(Input!$A350:'Input'!$A$1006)&gt;0))&lt;&gt;0),"Row is skipped.",IF(AND(Input!$A349="",Input!$A350=""),"", IF(Input!D349="","Data is missing.","")))),"",IF(AND(Input!$A349="",SUMPRODUCT(--(LEN(Input!$A350:'Input'!$A$1006)&gt;0))&lt;&gt;0),"Row is skipped.",IF(AND(Input!$A349="",Input!$A350=""),"", IF(Input!D349="","Data is missing.",""))))</f>
        <v/>
      </c>
      <c r="F350" s="189" t="str">
        <f>IF(ISERROR(IF(AND(Input!$A349="",SUMPRODUCT(--(LEN(Input!$A350:'Input'!$A$1006)&gt;0))&lt;&gt;0),"Row is skipped.",IF(AND(Input!$A349="",Input!$A350=""),"", IF(Input!E349="","Data is missing.","")))),"",IF(AND(Input!$A349="",SUMPRODUCT(--(LEN(Input!$A350:'Input'!$A$1006)&gt;0))&lt;&gt;0),"Row is skipped.",IF(AND(Input!$A349="",Input!$A350=""),"", IF(Input!E349="","Data is missing.",""))))</f>
        <v/>
      </c>
      <c r="G350" s="189" t="str">
        <f>IF(ISERROR(IF(AND(Input!$A349="",SUMPRODUCT(--(LEN(Input!$A350:'Input'!$A$1006)&gt;0))&lt;&gt;0),"Row is skipped.",IF(AND(Input!$A349="",Input!$A350=""),"", IF(Input!F349="","Data is missing.","")))),"",IF(AND(Input!$A349="",SUMPRODUCT(--(LEN(Input!$A350:'Input'!$A$1006)&gt;0))&lt;&gt;0),"Row is skipped.",IF(AND(Input!$A349="",Input!$A350=""),"", IF(Input!F349="","Data is missing.",""))))</f>
        <v/>
      </c>
      <c r="H350" s="190" t="str">
        <f>IF(ISERROR(IF(AND(Input!$A349="",SUMPRODUCT(--(LEN(Input!$A350:'Input'!$A$1006)&gt;0))&lt;&gt;0),"Row is skipped.",IF(AND(Input!$A349="",Input!$A350=""),"", IF(Input!G349="","Data is missing.","")))),"",IF(AND(Input!$A349="",SUMPRODUCT(--(LEN(Input!$A350:'Input'!$A$1006)&gt;0))&lt;&gt;0),"Row is skipped.",IF(AND(Input!$A349="",Input!$A350=""),"", IF(Input!G349="","Data is missing.",""))))</f>
        <v/>
      </c>
      <c r="I350" s="156"/>
      <c r="J350" s="191" t="str">
        <f>IFERROR(VLOOKUP(VLOOKUP(Input!$D349,'Measure List'!$A:$AN,40,FALSE),UIR!$A$1:$Q$27,17,FALSE),"")</f>
        <v/>
      </c>
      <c r="K350" s="192" t="str">
        <f>IFERROR(VLOOKUP(Input!$D349,'Measure List'!$A:$AN,40,FALSE),"")</f>
        <v/>
      </c>
      <c r="L350" s="156"/>
      <c r="M350" s="193" t="str">
        <f>IF(B350="","",IF(AND(Input!H349="",IFERROR(VLOOKUP(K350,UIR!$A$2:$P$21,2,FALSE),"")&lt;&gt;""),"Data is Missing.",""))</f>
        <v/>
      </c>
      <c r="N350" s="194" t="str">
        <f>IF(B350="","",IF(AND(Input!I349="",IFERROR(VLOOKUP(K350,UIR!$A$2:$P$21,3,FALSE),"")&lt;&gt;""),"Data is Missing.",""))</f>
        <v/>
      </c>
      <c r="O350" s="194" t="str">
        <f>IF(B350="","",IF(AND(Input!J349="",IFERROR(VLOOKUP(K350,UIR!$A$2:$P$21,4,FALSE),"")&lt;&gt;""),"Data is Missing.",""))</f>
        <v/>
      </c>
      <c r="P350" s="194" t="str">
        <f>IF(B350="","",IF(AND(Input!K349="",IFERROR(VLOOKUP(K350,UIR!$A$2:$P$21,5,FALSE),"")&lt;&gt;""),"Data is Missing.",""))</f>
        <v/>
      </c>
      <c r="Q350" s="194" t="str">
        <f>IF(B350="","",IF(AND(Input!L349="",IFERROR(VLOOKUP(K350,UIR!$A$2:$P$21,6,FALSE),"")&lt;&gt;""),"Data is Missing.",""))</f>
        <v/>
      </c>
      <c r="R350" s="194" t="str">
        <f>IF(B350="","",IF(AND(Input!M349="",IFERROR(VLOOKUP(K350,UIR!$A$2:$P$21,7,FALSE),"")&lt;&gt;""),"Data is Missing.",""))</f>
        <v/>
      </c>
      <c r="S350" s="194" t="str">
        <f>IF(B350="","",IF(AND(Input!P349="",IFERROR(VLOOKUP(K350,UIR!$A$2:$P$21,8,FALSE),"")&lt;&gt;""),"Data is Missing.",""))</f>
        <v/>
      </c>
      <c r="T350" s="194" t="str">
        <f>IF(B350="","",IF(AND(Input!Q349="",IFERROR(VLOOKUP(K350,UIR!$A$2:$P$21,9,FALSE),"")&lt;&gt;""),"Data is Missing.",""))</f>
        <v/>
      </c>
      <c r="U350" s="194"/>
      <c r="V350" s="194" t="str">
        <f>IF(B350="","",IF(AND(Input!S349="",IFERROR(VLOOKUP(K350,UIR!$A$2:$P$21,11,FALSE),"")&lt;&gt;""),"Data is Missing.",""))</f>
        <v/>
      </c>
      <c r="W350" s="194" t="str">
        <f>IF(B350="","",IF(AND(Input!T349="",IFERROR(VLOOKUP(K350,UIR!$A$2:$P$21,12,FALSE),"")&lt;&gt;""),"Data is Missing.",""))</f>
        <v/>
      </c>
      <c r="X350" s="194" t="str">
        <f>IF(B350="","",IF(AND(Input!V349="",IFERROR(VLOOKUP(K350,UIR!$A$2:$P$21,13,FALSE),"")&lt;&gt;""),"Data is Missing.",""))</f>
        <v/>
      </c>
      <c r="Y350" s="194" t="str">
        <f>IF(B350="","",IF(AND(Input!W349="",IFERROR(VLOOKUP(K350,UIR!$A$2:$P$21,14,FALSE),"")&lt;&gt;""),"Data is Missing.",""))</f>
        <v/>
      </c>
      <c r="Z350" s="194" t="str">
        <f>IF(B350="","",IF(AND(Input!X349="",IFERROR(VLOOKUP(K350,UIR!$A$2:$P$21,15,FALSE),"")&lt;&gt;""),"Data is Missing.",""))</f>
        <v/>
      </c>
      <c r="AA350" s="195" t="str">
        <f>IF(B350="","",IF(AND(Input!Y349="",IFERROR(VLOOKUP(K350,UIR!$A$2:$P$21,16,FALSE),"")&lt;&gt;""),"Data is Missing.",""))</f>
        <v/>
      </c>
      <c r="AC350" s="202" t="str">
        <f>IF(ISERROR(IF(Input!D349="","",IF(ISERROR(VLOOKUP(Input!D349,'Measure List'!$A$2:$A$30000,1,0)),"Invalid RefNo",""))),"",IF(Input!D349="","",IF(ISERROR(VLOOKUP(Input!D349,'Measure List'!$A$2:$A$30000,1,0)),"Invalid RefNo","")))</f>
        <v/>
      </c>
      <c r="AD350" s="156"/>
      <c r="AE350" s="156"/>
      <c r="AF350" s="156"/>
      <c r="AG350" s="156"/>
      <c r="AH350" s="156"/>
      <c r="AI350" s="156"/>
      <c r="AJ350" s="156"/>
      <c r="AK350" s="156"/>
      <c r="AL350" s="203" t="str">
        <f>IF(COUNTIF(Dropdowns!$K$2:$K$7,Input!S349)&gt;0,"",IF(Input!S349="","","Invalid Type"))</f>
        <v/>
      </c>
      <c r="AN350" s="204" t="str">
        <f>IF(Input!C349="","",IF(ISNUMBER(VALUE(Input!C349)),"","Needs to be a number."))</f>
        <v/>
      </c>
      <c r="AO350" s="205" t="str">
        <f>IF(Input!E349="","",IF(ISNUMBER(VALUE(Input!E349)),"","Needs to be a number."))</f>
        <v/>
      </c>
      <c r="AP350" s="205" t="str">
        <f>IF(Input!N349="","",IF(ISNUMBER(VALUE(Input!N349)),"","Needs to be a number."))</f>
        <v/>
      </c>
      <c r="AQ350" s="205" t="str">
        <f>IF(Input!O349="","",IF(ISNUMBER(VALUE(Input!O349)),"","Needs to be a number."))</f>
        <v/>
      </c>
      <c r="AR350" s="205" t="str">
        <f>IF(Input!V349="","",IF(ISNUMBER(VALUE(Input!V349)),"","Needs to be a number."))</f>
        <v/>
      </c>
      <c r="AS350" s="205" t="str">
        <f>IF(Input!W349="","",IF(ISNUMBER(VALUE(Input!W349)),"","Needs to be a number."))</f>
        <v/>
      </c>
      <c r="AT350" s="205" t="str">
        <f>IF(Input!X349="","",IF(ISNUMBER(VALUE(Input!X349)),"","Needs to be a number."))</f>
        <v/>
      </c>
      <c r="AU350" s="206" t="str">
        <f>IF(Input!Y349="","",IF(ISNUMBER(VALUE(Input!Y349)),"","Needs to be a number."))</f>
        <v/>
      </c>
      <c r="AV350" s="207"/>
      <c r="AW350" s="259" t="str">
        <f>IF(OR(VALUE(Input!C349)&lt;0,VALUE(Input!C349)&gt;100), "Invalid EEI %","")</f>
        <v/>
      </c>
      <c r="AX350" s="207"/>
      <c r="AY350" s="278" t="str">
        <f>IF(Input!E349="","",IF(VALUE(Input!E349)=0,"Do not enter 0.",""))</f>
        <v/>
      </c>
    </row>
    <row r="351" spans="2:51" x14ac:dyDescent="0.3">
      <c r="B351" s="188" t="str">
        <f>Input!A350</f>
        <v/>
      </c>
      <c r="C351" s="189" t="str">
        <f>IF(ISERROR(IF(AND(Input!$A350="",SUMPRODUCT(--(LEN(Input!$A351:'Input'!$A$1006)&gt;0))&lt;&gt;0),"Row is skipped.",IF(AND(Input!$A350="",Input!$A351=""),"", IF(Input!B350="","Data is missing.","")))),"",IF(AND(Input!$A350="",SUMPRODUCT(--(LEN(Input!$A351:'Input'!$A$1006)&gt;0))&lt;&gt;0),"Row is skipped.",IF(AND(Input!$A350="",Input!$A351=""),"", IF(Input!B350="","Data is missing.",""))))</f>
        <v/>
      </c>
      <c r="D351" s="189" t="str">
        <f>IF(ISERROR(IF(AND(Input!$A350="",SUMPRODUCT(--(LEN(Input!$A351:'Input'!$A$1006)&gt;0))&lt;&gt;0),"Row is skipped.",IF(AND(Input!$A350="",Input!$A351=""),"", IF(Input!C350="","Data is missing.","")))),"",IF(AND(Input!$A350="",SUMPRODUCT(--(LEN(Input!$A351:'Input'!$A$1006)&gt;0))&lt;&gt;0),"Row is skipped.",IF(AND(Input!$A350="",Input!$A351=""),"", IF(Input!C350="","Data is missing.",""))))</f>
        <v/>
      </c>
      <c r="E351" s="189" t="str">
        <f>IF(ISERROR(IF(AND(Input!$A350="",SUMPRODUCT(--(LEN(Input!$A351:'Input'!$A$1006)&gt;0))&lt;&gt;0),"Row is skipped.",IF(AND(Input!$A350="",Input!$A351=""),"", IF(Input!D350="","Data is missing.","")))),"",IF(AND(Input!$A350="",SUMPRODUCT(--(LEN(Input!$A351:'Input'!$A$1006)&gt;0))&lt;&gt;0),"Row is skipped.",IF(AND(Input!$A350="",Input!$A351=""),"", IF(Input!D350="","Data is missing.",""))))</f>
        <v/>
      </c>
      <c r="F351" s="189" t="str">
        <f>IF(ISERROR(IF(AND(Input!$A350="",SUMPRODUCT(--(LEN(Input!$A351:'Input'!$A$1006)&gt;0))&lt;&gt;0),"Row is skipped.",IF(AND(Input!$A350="",Input!$A351=""),"", IF(Input!E350="","Data is missing.","")))),"",IF(AND(Input!$A350="",SUMPRODUCT(--(LEN(Input!$A351:'Input'!$A$1006)&gt;0))&lt;&gt;0),"Row is skipped.",IF(AND(Input!$A350="",Input!$A351=""),"", IF(Input!E350="","Data is missing.",""))))</f>
        <v/>
      </c>
      <c r="G351" s="189" t="str">
        <f>IF(ISERROR(IF(AND(Input!$A350="",SUMPRODUCT(--(LEN(Input!$A351:'Input'!$A$1006)&gt;0))&lt;&gt;0),"Row is skipped.",IF(AND(Input!$A350="",Input!$A351=""),"", IF(Input!F350="","Data is missing.","")))),"",IF(AND(Input!$A350="",SUMPRODUCT(--(LEN(Input!$A351:'Input'!$A$1006)&gt;0))&lt;&gt;0),"Row is skipped.",IF(AND(Input!$A350="",Input!$A351=""),"", IF(Input!F350="","Data is missing.",""))))</f>
        <v/>
      </c>
      <c r="H351" s="190" t="str">
        <f>IF(ISERROR(IF(AND(Input!$A350="",SUMPRODUCT(--(LEN(Input!$A351:'Input'!$A$1006)&gt;0))&lt;&gt;0),"Row is skipped.",IF(AND(Input!$A350="",Input!$A351=""),"", IF(Input!G350="","Data is missing.","")))),"",IF(AND(Input!$A350="",SUMPRODUCT(--(LEN(Input!$A351:'Input'!$A$1006)&gt;0))&lt;&gt;0),"Row is skipped.",IF(AND(Input!$A350="",Input!$A351=""),"", IF(Input!G350="","Data is missing.",""))))</f>
        <v/>
      </c>
      <c r="I351" s="156"/>
      <c r="J351" s="191" t="str">
        <f>IFERROR(VLOOKUP(VLOOKUP(Input!$D350,'Measure List'!$A:$AN,40,FALSE),UIR!$A$1:$Q$27,17,FALSE),"")</f>
        <v/>
      </c>
      <c r="K351" s="192" t="str">
        <f>IFERROR(VLOOKUP(Input!$D350,'Measure List'!$A:$AN,40,FALSE),"")</f>
        <v/>
      </c>
      <c r="L351" s="156"/>
      <c r="M351" s="193" t="str">
        <f>IF(B351="","",IF(AND(Input!H350="",IFERROR(VLOOKUP(K351,UIR!$A$2:$P$21,2,FALSE),"")&lt;&gt;""),"Data is Missing.",""))</f>
        <v/>
      </c>
      <c r="N351" s="194" t="str">
        <f>IF(B351="","",IF(AND(Input!I350="",IFERROR(VLOOKUP(K351,UIR!$A$2:$P$21,3,FALSE),"")&lt;&gt;""),"Data is Missing.",""))</f>
        <v/>
      </c>
      <c r="O351" s="194" t="str">
        <f>IF(B351="","",IF(AND(Input!J350="",IFERROR(VLOOKUP(K351,UIR!$A$2:$P$21,4,FALSE),"")&lt;&gt;""),"Data is Missing.",""))</f>
        <v/>
      </c>
      <c r="P351" s="194" t="str">
        <f>IF(B351="","",IF(AND(Input!K350="",IFERROR(VLOOKUP(K351,UIR!$A$2:$P$21,5,FALSE),"")&lt;&gt;""),"Data is Missing.",""))</f>
        <v/>
      </c>
      <c r="Q351" s="194" t="str">
        <f>IF(B351="","",IF(AND(Input!L350="",IFERROR(VLOOKUP(K351,UIR!$A$2:$P$21,6,FALSE),"")&lt;&gt;""),"Data is Missing.",""))</f>
        <v/>
      </c>
      <c r="R351" s="194" t="str">
        <f>IF(B351="","",IF(AND(Input!M350="",IFERROR(VLOOKUP(K351,UIR!$A$2:$P$21,7,FALSE),"")&lt;&gt;""),"Data is Missing.",""))</f>
        <v/>
      </c>
      <c r="S351" s="194" t="str">
        <f>IF(B351="","",IF(AND(Input!P350="",IFERROR(VLOOKUP(K351,UIR!$A$2:$P$21,8,FALSE),"")&lt;&gt;""),"Data is Missing.",""))</f>
        <v/>
      </c>
      <c r="T351" s="194" t="str">
        <f>IF(B351="","",IF(AND(Input!Q350="",IFERROR(VLOOKUP(K351,UIR!$A$2:$P$21,9,FALSE),"")&lt;&gt;""),"Data is Missing.",""))</f>
        <v/>
      </c>
      <c r="U351" s="194"/>
      <c r="V351" s="194" t="str">
        <f>IF(B351="","",IF(AND(Input!S350="",IFERROR(VLOOKUP(K351,UIR!$A$2:$P$21,11,FALSE),"")&lt;&gt;""),"Data is Missing.",""))</f>
        <v/>
      </c>
      <c r="W351" s="194" t="str">
        <f>IF(B351="","",IF(AND(Input!T350="",IFERROR(VLOOKUP(K351,UIR!$A$2:$P$21,12,FALSE),"")&lt;&gt;""),"Data is Missing.",""))</f>
        <v/>
      </c>
      <c r="X351" s="194" t="str">
        <f>IF(B351="","",IF(AND(Input!V350="",IFERROR(VLOOKUP(K351,UIR!$A$2:$P$21,13,FALSE),"")&lt;&gt;""),"Data is Missing.",""))</f>
        <v/>
      </c>
      <c r="Y351" s="194" t="str">
        <f>IF(B351="","",IF(AND(Input!W350="",IFERROR(VLOOKUP(K351,UIR!$A$2:$P$21,14,FALSE),"")&lt;&gt;""),"Data is Missing.",""))</f>
        <v/>
      </c>
      <c r="Z351" s="194" t="str">
        <f>IF(B351="","",IF(AND(Input!X350="",IFERROR(VLOOKUP(K351,UIR!$A$2:$P$21,15,FALSE),"")&lt;&gt;""),"Data is Missing.",""))</f>
        <v/>
      </c>
      <c r="AA351" s="195" t="str">
        <f>IF(B351="","",IF(AND(Input!Y350="",IFERROR(VLOOKUP(K351,UIR!$A$2:$P$21,16,FALSE),"")&lt;&gt;""),"Data is Missing.",""))</f>
        <v/>
      </c>
      <c r="AC351" s="202" t="str">
        <f>IF(ISERROR(IF(Input!D350="","",IF(ISERROR(VLOOKUP(Input!D350,'Measure List'!$A$2:$A$30000,1,0)),"Invalid RefNo",""))),"",IF(Input!D350="","",IF(ISERROR(VLOOKUP(Input!D350,'Measure List'!$A$2:$A$30000,1,0)),"Invalid RefNo","")))</f>
        <v/>
      </c>
      <c r="AD351" s="156"/>
      <c r="AE351" s="156"/>
      <c r="AF351" s="156"/>
      <c r="AG351" s="156"/>
      <c r="AH351" s="156"/>
      <c r="AI351" s="156"/>
      <c r="AJ351" s="156"/>
      <c r="AK351" s="156"/>
      <c r="AL351" s="203" t="str">
        <f>IF(COUNTIF(Dropdowns!$K$2:$K$7,Input!S350)&gt;0,"",IF(Input!S350="","","Invalid Type"))</f>
        <v/>
      </c>
      <c r="AN351" s="204" t="str">
        <f>IF(Input!C350="","",IF(ISNUMBER(VALUE(Input!C350)),"","Needs to be a number."))</f>
        <v/>
      </c>
      <c r="AO351" s="205" t="str">
        <f>IF(Input!E350="","",IF(ISNUMBER(VALUE(Input!E350)),"","Needs to be a number."))</f>
        <v/>
      </c>
      <c r="AP351" s="205" t="str">
        <f>IF(Input!N350="","",IF(ISNUMBER(VALUE(Input!N350)),"","Needs to be a number."))</f>
        <v/>
      </c>
      <c r="AQ351" s="205" t="str">
        <f>IF(Input!O350="","",IF(ISNUMBER(VALUE(Input!O350)),"","Needs to be a number."))</f>
        <v/>
      </c>
      <c r="AR351" s="205" t="str">
        <f>IF(Input!V350="","",IF(ISNUMBER(VALUE(Input!V350)),"","Needs to be a number."))</f>
        <v/>
      </c>
      <c r="AS351" s="205" t="str">
        <f>IF(Input!W350="","",IF(ISNUMBER(VALUE(Input!W350)),"","Needs to be a number."))</f>
        <v/>
      </c>
      <c r="AT351" s="205" t="str">
        <f>IF(Input!X350="","",IF(ISNUMBER(VALUE(Input!X350)),"","Needs to be a number."))</f>
        <v/>
      </c>
      <c r="AU351" s="206" t="str">
        <f>IF(Input!Y350="","",IF(ISNUMBER(VALUE(Input!Y350)),"","Needs to be a number."))</f>
        <v/>
      </c>
      <c r="AV351" s="207"/>
      <c r="AW351" s="259" t="str">
        <f>IF(OR(VALUE(Input!C350)&lt;0,VALUE(Input!C350)&gt;100), "Invalid EEI %","")</f>
        <v/>
      </c>
      <c r="AX351" s="207"/>
      <c r="AY351" s="278" t="str">
        <f>IF(Input!E350="","",IF(VALUE(Input!E350)=0,"Do not enter 0.",""))</f>
        <v/>
      </c>
    </row>
    <row r="352" spans="2:51" x14ac:dyDescent="0.3">
      <c r="B352" s="188" t="str">
        <f>Input!A351</f>
        <v/>
      </c>
      <c r="C352" s="189" t="str">
        <f>IF(ISERROR(IF(AND(Input!$A351="",SUMPRODUCT(--(LEN(Input!$A352:'Input'!$A$1006)&gt;0))&lt;&gt;0),"Row is skipped.",IF(AND(Input!$A351="",Input!$A352=""),"", IF(Input!B351="","Data is missing.","")))),"",IF(AND(Input!$A351="",SUMPRODUCT(--(LEN(Input!$A352:'Input'!$A$1006)&gt;0))&lt;&gt;0),"Row is skipped.",IF(AND(Input!$A351="",Input!$A352=""),"", IF(Input!B351="","Data is missing.",""))))</f>
        <v/>
      </c>
      <c r="D352" s="189" t="str">
        <f>IF(ISERROR(IF(AND(Input!$A351="",SUMPRODUCT(--(LEN(Input!$A352:'Input'!$A$1006)&gt;0))&lt;&gt;0),"Row is skipped.",IF(AND(Input!$A351="",Input!$A352=""),"", IF(Input!C351="","Data is missing.","")))),"",IF(AND(Input!$A351="",SUMPRODUCT(--(LEN(Input!$A352:'Input'!$A$1006)&gt;0))&lt;&gt;0),"Row is skipped.",IF(AND(Input!$A351="",Input!$A352=""),"", IF(Input!C351="","Data is missing.",""))))</f>
        <v/>
      </c>
      <c r="E352" s="189" t="str">
        <f>IF(ISERROR(IF(AND(Input!$A351="",SUMPRODUCT(--(LEN(Input!$A352:'Input'!$A$1006)&gt;0))&lt;&gt;0),"Row is skipped.",IF(AND(Input!$A351="",Input!$A352=""),"", IF(Input!D351="","Data is missing.","")))),"",IF(AND(Input!$A351="",SUMPRODUCT(--(LEN(Input!$A352:'Input'!$A$1006)&gt;0))&lt;&gt;0),"Row is skipped.",IF(AND(Input!$A351="",Input!$A352=""),"", IF(Input!D351="","Data is missing.",""))))</f>
        <v/>
      </c>
      <c r="F352" s="189" t="str">
        <f>IF(ISERROR(IF(AND(Input!$A351="",SUMPRODUCT(--(LEN(Input!$A352:'Input'!$A$1006)&gt;0))&lt;&gt;0),"Row is skipped.",IF(AND(Input!$A351="",Input!$A352=""),"", IF(Input!E351="","Data is missing.","")))),"",IF(AND(Input!$A351="",SUMPRODUCT(--(LEN(Input!$A352:'Input'!$A$1006)&gt;0))&lt;&gt;0),"Row is skipped.",IF(AND(Input!$A351="",Input!$A352=""),"", IF(Input!E351="","Data is missing.",""))))</f>
        <v/>
      </c>
      <c r="G352" s="189" t="str">
        <f>IF(ISERROR(IF(AND(Input!$A351="",SUMPRODUCT(--(LEN(Input!$A352:'Input'!$A$1006)&gt;0))&lt;&gt;0),"Row is skipped.",IF(AND(Input!$A351="",Input!$A352=""),"", IF(Input!F351="","Data is missing.","")))),"",IF(AND(Input!$A351="",SUMPRODUCT(--(LEN(Input!$A352:'Input'!$A$1006)&gt;0))&lt;&gt;0),"Row is skipped.",IF(AND(Input!$A351="",Input!$A352=""),"", IF(Input!F351="","Data is missing.",""))))</f>
        <v/>
      </c>
      <c r="H352" s="190" t="str">
        <f>IF(ISERROR(IF(AND(Input!$A351="",SUMPRODUCT(--(LEN(Input!$A352:'Input'!$A$1006)&gt;0))&lt;&gt;0),"Row is skipped.",IF(AND(Input!$A351="",Input!$A352=""),"", IF(Input!G351="","Data is missing.","")))),"",IF(AND(Input!$A351="",SUMPRODUCT(--(LEN(Input!$A352:'Input'!$A$1006)&gt;0))&lt;&gt;0),"Row is skipped.",IF(AND(Input!$A351="",Input!$A352=""),"", IF(Input!G351="","Data is missing.",""))))</f>
        <v/>
      </c>
      <c r="I352" s="156"/>
      <c r="J352" s="191" t="str">
        <f>IFERROR(VLOOKUP(VLOOKUP(Input!$D351,'Measure List'!$A:$AN,40,FALSE),UIR!$A$1:$Q$27,17,FALSE),"")</f>
        <v/>
      </c>
      <c r="K352" s="192" t="str">
        <f>IFERROR(VLOOKUP(Input!$D351,'Measure List'!$A:$AN,40,FALSE),"")</f>
        <v/>
      </c>
      <c r="L352" s="156"/>
      <c r="M352" s="193" t="str">
        <f>IF(B352="","",IF(AND(Input!H351="",IFERROR(VLOOKUP(K352,UIR!$A$2:$P$21,2,FALSE),"")&lt;&gt;""),"Data is Missing.",""))</f>
        <v/>
      </c>
      <c r="N352" s="194" t="str">
        <f>IF(B352="","",IF(AND(Input!I351="",IFERROR(VLOOKUP(K352,UIR!$A$2:$P$21,3,FALSE),"")&lt;&gt;""),"Data is Missing.",""))</f>
        <v/>
      </c>
      <c r="O352" s="194" t="str">
        <f>IF(B352="","",IF(AND(Input!J351="",IFERROR(VLOOKUP(K352,UIR!$A$2:$P$21,4,FALSE),"")&lt;&gt;""),"Data is Missing.",""))</f>
        <v/>
      </c>
      <c r="P352" s="194" t="str">
        <f>IF(B352="","",IF(AND(Input!K351="",IFERROR(VLOOKUP(K352,UIR!$A$2:$P$21,5,FALSE),"")&lt;&gt;""),"Data is Missing.",""))</f>
        <v/>
      </c>
      <c r="Q352" s="194" t="str">
        <f>IF(B352="","",IF(AND(Input!L351="",IFERROR(VLOOKUP(K352,UIR!$A$2:$P$21,6,FALSE),"")&lt;&gt;""),"Data is Missing.",""))</f>
        <v/>
      </c>
      <c r="R352" s="194" t="str">
        <f>IF(B352="","",IF(AND(Input!M351="",IFERROR(VLOOKUP(K352,UIR!$A$2:$P$21,7,FALSE),"")&lt;&gt;""),"Data is Missing.",""))</f>
        <v/>
      </c>
      <c r="S352" s="194" t="str">
        <f>IF(B352="","",IF(AND(Input!P351="",IFERROR(VLOOKUP(K352,UIR!$A$2:$P$21,8,FALSE),"")&lt;&gt;""),"Data is Missing.",""))</f>
        <v/>
      </c>
      <c r="T352" s="194" t="str">
        <f>IF(B352="","",IF(AND(Input!Q351="",IFERROR(VLOOKUP(K352,UIR!$A$2:$P$21,9,FALSE),"")&lt;&gt;""),"Data is Missing.",""))</f>
        <v/>
      </c>
      <c r="U352" s="194"/>
      <c r="V352" s="194" t="str">
        <f>IF(B352="","",IF(AND(Input!S351="",IFERROR(VLOOKUP(K352,UIR!$A$2:$P$21,11,FALSE),"")&lt;&gt;""),"Data is Missing.",""))</f>
        <v/>
      </c>
      <c r="W352" s="194" t="str">
        <f>IF(B352="","",IF(AND(Input!T351="",IFERROR(VLOOKUP(K352,UIR!$A$2:$P$21,12,FALSE),"")&lt;&gt;""),"Data is Missing.",""))</f>
        <v/>
      </c>
      <c r="X352" s="194" t="str">
        <f>IF(B352="","",IF(AND(Input!V351="",IFERROR(VLOOKUP(K352,UIR!$A$2:$P$21,13,FALSE),"")&lt;&gt;""),"Data is Missing.",""))</f>
        <v/>
      </c>
      <c r="Y352" s="194" t="str">
        <f>IF(B352="","",IF(AND(Input!W351="",IFERROR(VLOOKUP(K352,UIR!$A$2:$P$21,14,FALSE),"")&lt;&gt;""),"Data is Missing.",""))</f>
        <v/>
      </c>
      <c r="Z352" s="194" t="str">
        <f>IF(B352="","",IF(AND(Input!X351="",IFERROR(VLOOKUP(K352,UIR!$A$2:$P$21,15,FALSE),"")&lt;&gt;""),"Data is Missing.",""))</f>
        <v/>
      </c>
      <c r="AA352" s="195" t="str">
        <f>IF(B352="","",IF(AND(Input!Y351="",IFERROR(VLOOKUP(K352,UIR!$A$2:$P$21,16,FALSE),"")&lt;&gt;""),"Data is Missing.",""))</f>
        <v/>
      </c>
      <c r="AC352" s="202" t="str">
        <f>IF(ISERROR(IF(Input!D351="","",IF(ISERROR(VLOOKUP(Input!D351,'Measure List'!$A$2:$A$30000,1,0)),"Invalid RefNo",""))),"",IF(Input!D351="","",IF(ISERROR(VLOOKUP(Input!D351,'Measure List'!$A$2:$A$30000,1,0)),"Invalid RefNo","")))</f>
        <v/>
      </c>
      <c r="AD352" s="156"/>
      <c r="AE352" s="156"/>
      <c r="AF352" s="156"/>
      <c r="AG352" s="156"/>
      <c r="AH352" s="156"/>
      <c r="AI352" s="156"/>
      <c r="AJ352" s="156"/>
      <c r="AK352" s="156"/>
      <c r="AL352" s="203" t="str">
        <f>IF(COUNTIF(Dropdowns!$K$2:$K$7,Input!S351)&gt;0,"",IF(Input!S351="","","Invalid Type"))</f>
        <v/>
      </c>
      <c r="AN352" s="204" t="str">
        <f>IF(Input!C351="","",IF(ISNUMBER(VALUE(Input!C351)),"","Needs to be a number."))</f>
        <v/>
      </c>
      <c r="AO352" s="205" t="str">
        <f>IF(Input!E351="","",IF(ISNUMBER(VALUE(Input!E351)),"","Needs to be a number."))</f>
        <v/>
      </c>
      <c r="AP352" s="205" t="str">
        <f>IF(Input!N351="","",IF(ISNUMBER(VALUE(Input!N351)),"","Needs to be a number."))</f>
        <v/>
      </c>
      <c r="AQ352" s="205" t="str">
        <f>IF(Input!O351="","",IF(ISNUMBER(VALUE(Input!O351)),"","Needs to be a number."))</f>
        <v/>
      </c>
      <c r="AR352" s="205" t="str">
        <f>IF(Input!V351="","",IF(ISNUMBER(VALUE(Input!V351)),"","Needs to be a number."))</f>
        <v/>
      </c>
      <c r="AS352" s="205" t="str">
        <f>IF(Input!W351="","",IF(ISNUMBER(VALUE(Input!W351)),"","Needs to be a number."))</f>
        <v/>
      </c>
      <c r="AT352" s="205" t="str">
        <f>IF(Input!X351="","",IF(ISNUMBER(VALUE(Input!X351)),"","Needs to be a number."))</f>
        <v/>
      </c>
      <c r="AU352" s="206" t="str">
        <f>IF(Input!Y351="","",IF(ISNUMBER(VALUE(Input!Y351)),"","Needs to be a number."))</f>
        <v/>
      </c>
      <c r="AV352" s="207"/>
      <c r="AW352" s="259" t="str">
        <f>IF(OR(VALUE(Input!C351)&lt;0,VALUE(Input!C351)&gt;100), "Invalid EEI %","")</f>
        <v/>
      </c>
      <c r="AX352" s="207"/>
      <c r="AY352" s="278" t="str">
        <f>IF(Input!E351="","",IF(VALUE(Input!E351)=0,"Do not enter 0.",""))</f>
        <v/>
      </c>
    </row>
    <row r="353" spans="2:51" x14ac:dyDescent="0.3">
      <c r="B353" s="188" t="str">
        <f>Input!A352</f>
        <v/>
      </c>
      <c r="C353" s="189" t="str">
        <f>IF(ISERROR(IF(AND(Input!$A352="",SUMPRODUCT(--(LEN(Input!$A353:'Input'!$A$1006)&gt;0))&lt;&gt;0),"Row is skipped.",IF(AND(Input!$A352="",Input!$A353=""),"", IF(Input!B352="","Data is missing.","")))),"",IF(AND(Input!$A352="",SUMPRODUCT(--(LEN(Input!$A353:'Input'!$A$1006)&gt;0))&lt;&gt;0),"Row is skipped.",IF(AND(Input!$A352="",Input!$A353=""),"", IF(Input!B352="","Data is missing.",""))))</f>
        <v/>
      </c>
      <c r="D353" s="189" t="str">
        <f>IF(ISERROR(IF(AND(Input!$A352="",SUMPRODUCT(--(LEN(Input!$A353:'Input'!$A$1006)&gt;0))&lt;&gt;0),"Row is skipped.",IF(AND(Input!$A352="",Input!$A353=""),"", IF(Input!C352="","Data is missing.","")))),"",IF(AND(Input!$A352="",SUMPRODUCT(--(LEN(Input!$A353:'Input'!$A$1006)&gt;0))&lt;&gt;0),"Row is skipped.",IF(AND(Input!$A352="",Input!$A353=""),"", IF(Input!C352="","Data is missing.",""))))</f>
        <v/>
      </c>
      <c r="E353" s="189" t="str">
        <f>IF(ISERROR(IF(AND(Input!$A352="",SUMPRODUCT(--(LEN(Input!$A353:'Input'!$A$1006)&gt;0))&lt;&gt;0),"Row is skipped.",IF(AND(Input!$A352="",Input!$A353=""),"", IF(Input!D352="","Data is missing.","")))),"",IF(AND(Input!$A352="",SUMPRODUCT(--(LEN(Input!$A353:'Input'!$A$1006)&gt;0))&lt;&gt;0),"Row is skipped.",IF(AND(Input!$A352="",Input!$A353=""),"", IF(Input!D352="","Data is missing.",""))))</f>
        <v/>
      </c>
      <c r="F353" s="189" t="str">
        <f>IF(ISERROR(IF(AND(Input!$A352="",SUMPRODUCT(--(LEN(Input!$A353:'Input'!$A$1006)&gt;0))&lt;&gt;0),"Row is skipped.",IF(AND(Input!$A352="",Input!$A353=""),"", IF(Input!E352="","Data is missing.","")))),"",IF(AND(Input!$A352="",SUMPRODUCT(--(LEN(Input!$A353:'Input'!$A$1006)&gt;0))&lt;&gt;0),"Row is skipped.",IF(AND(Input!$A352="",Input!$A353=""),"", IF(Input!E352="","Data is missing.",""))))</f>
        <v/>
      </c>
      <c r="G353" s="189" t="str">
        <f>IF(ISERROR(IF(AND(Input!$A352="",SUMPRODUCT(--(LEN(Input!$A353:'Input'!$A$1006)&gt;0))&lt;&gt;0),"Row is skipped.",IF(AND(Input!$A352="",Input!$A353=""),"", IF(Input!F352="","Data is missing.","")))),"",IF(AND(Input!$A352="",SUMPRODUCT(--(LEN(Input!$A353:'Input'!$A$1006)&gt;0))&lt;&gt;0),"Row is skipped.",IF(AND(Input!$A352="",Input!$A353=""),"", IF(Input!F352="","Data is missing.",""))))</f>
        <v/>
      </c>
      <c r="H353" s="190" t="str">
        <f>IF(ISERROR(IF(AND(Input!$A352="",SUMPRODUCT(--(LEN(Input!$A353:'Input'!$A$1006)&gt;0))&lt;&gt;0),"Row is skipped.",IF(AND(Input!$A352="",Input!$A353=""),"", IF(Input!G352="","Data is missing.","")))),"",IF(AND(Input!$A352="",SUMPRODUCT(--(LEN(Input!$A353:'Input'!$A$1006)&gt;0))&lt;&gt;0),"Row is skipped.",IF(AND(Input!$A352="",Input!$A353=""),"", IF(Input!G352="","Data is missing.",""))))</f>
        <v/>
      </c>
      <c r="I353" s="156"/>
      <c r="J353" s="191" t="str">
        <f>IFERROR(VLOOKUP(VLOOKUP(Input!$D352,'Measure List'!$A:$AN,40,FALSE),UIR!$A$1:$Q$27,17,FALSE),"")</f>
        <v/>
      </c>
      <c r="K353" s="192" t="str">
        <f>IFERROR(VLOOKUP(Input!$D352,'Measure List'!$A:$AN,40,FALSE),"")</f>
        <v/>
      </c>
      <c r="L353" s="156"/>
      <c r="M353" s="193" t="str">
        <f>IF(B353="","",IF(AND(Input!H352="",IFERROR(VLOOKUP(K353,UIR!$A$2:$P$21,2,FALSE),"")&lt;&gt;""),"Data is Missing.",""))</f>
        <v/>
      </c>
      <c r="N353" s="194" t="str">
        <f>IF(B353="","",IF(AND(Input!I352="",IFERROR(VLOOKUP(K353,UIR!$A$2:$P$21,3,FALSE),"")&lt;&gt;""),"Data is Missing.",""))</f>
        <v/>
      </c>
      <c r="O353" s="194" t="str">
        <f>IF(B353="","",IF(AND(Input!J352="",IFERROR(VLOOKUP(K353,UIR!$A$2:$P$21,4,FALSE),"")&lt;&gt;""),"Data is Missing.",""))</f>
        <v/>
      </c>
      <c r="P353" s="194" t="str">
        <f>IF(B353="","",IF(AND(Input!K352="",IFERROR(VLOOKUP(K353,UIR!$A$2:$P$21,5,FALSE),"")&lt;&gt;""),"Data is Missing.",""))</f>
        <v/>
      </c>
      <c r="Q353" s="194" t="str">
        <f>IF(B353="","",IF(AND(Input!L352="",IFERROR(VLOOKUP(K353,UIR!$A$2:$P$21,6,FALSE),"")&lt;&gt;""),"Data is Missing.",""))</f>
        <v/>
      </c>
      <c r="R353" s="194" t="str">
        <f>IF(B353="","",IF(AND(Input!M352="",IFERROR(VLOOKUP(K353,UIR!$A$2:$P$21,7,FALSE),"")&lt;&gt;""),"Data is Missing.",""))</f>
        <v/>
      </c>
      <c r="S353" s="194" t="str">
        <f>IF(B353="","",IF(AND(Input!P352="",IFERROR(VLOOKUP(K353,UIR!$A$2:$P$21,8,FALSE),"")&lt;&gt;""),"Data is Missing.",""))</f>
        <v/>
      </c>
      <c r="T353" s="194" t="str">
        <f>IF(B353="","",IF(AND(Input!Q352="",IFERROR(VLOOKUP(K353,UIR!$A$2:$P$21,9,FALSE),"")&lt;&gt;""),"Data is Missing.",""))</f>
        <v/>
      </c>
      <c r="U353" s="194"/>
      <c r="V353" s="194" t="str">
        <f>IF(B353="","",IF(AND(Input!S352="",IFERROR(VLOOKUP(K353,UIR!$A$2:$P$21,11,FALSE),"")&lt;&gt;""),"Data is Missing.",""))</f>
        <v/>
      </c>
      <c r="W353" s="194" t="str">
        <f>IF(B353="","",IF(AND(Input!T352="",IFERROR(VLOOKUP(K353,UIR!$A$2:$P$21,12,FALSE),"")&lt;&gt;""),"Data is Missing.",""))</f>
        <v/>
      </c>
      <c r="X353" s="194" t="str">
        <f>IF(B353="","",IF(AND(Input!V352="",IFERROR(VLOOKUP(K353,UIR!$A$2:$P$21,13,FALSE),"")&lt;&gt;""),"Data is Missing.",""))</f>
        <v/>
      </c>
      <c r="Y353" s="194" t="str">
        <f>IF(B353="","",IF(AND(Input!W352="",IFERROR(VLOOKUP(K353,UIR!$A$2:$P$21,14,FALSE),"")&lt;&gt;""),"Data is Missing.",""))</f>
        <v/>
      </c>
      <c r="Z353" s="194" t="str">
        <f>IF(B353="","",IF(AND(Input!X352="",IFERROR(VLOOKUP(K353,UIR!$A$2:$P$21,15,FALSE),"")&lt;&gt;""),"Data is Missing.",""))</f>
        <v/>
      </c>
      <c r="AA353" s="195" t="str">
        <f>IF(B353="","",IF(AND(Input!Y352="",IFERROR(VLOOKUP(K353,UIR!$A$2:$P$21,16,FALSE),"")&lt;&gt;""),"Data is Missing.",""))</f>
        <v/>
      </c>
      <c r="AC353" s="202" t="str">
        <f>IF(ISERROR(IF(Input!D352="","",IF(ISERROR(VLOOKUP(Input!D352,'Measure List'!$A$2:$A$30000,1,0)),"Invalid RefNo",""))),"",IF(Input!D352="","",IF(ISERROR(VLOOKUP(Input!D352,'Measure List'!$A$2:$A$30000,1,0)),"Invalid RefNo","")))</f>
        <v/>
      </c>
      <c r="AD353" s="156"/>
      <c r="AE353" s="156"/>
      <c r="AF353" s="156"/>
      <c r="AG353" s="156"/>
      <c r="AH353" s="156"/>
      <c r="AI353" s="156"/>
      <c r="AJ353" s="156"/>
      <c r="AK353" s="156"/>
      <c r="AL353" s="203" t="str">
        <f>IF(COUNTIF(Dropdowns!$K$2:$K$7,Input!S352)&gt;0,"",IF(Input!S352="","","Invalid Type"))</f>
        <v/>
      </c>
      <c r="AN353" s="204" t="str">
        <f>IF(Input!C352="","",IF(ISNUMBER(VALUE(Input!C352)),"","Needs to be a number."))</f>
        <v/>
      </c>
      <c r="AO353" s="205" t="str">
        <f>IF(Input!E352="","",IF(ISNUMBER(VALUE(Input!E352)),"","Needs to be a number."))</f>
        <v/>
      </c>
      <c r="AP353" s="205" t="str">
        <f>IF(Input!N352="","",IF(ISNUMBER(VALUE(Input!N352)),"","Needs to be a number."))</f>
        <v/>
      </c>
      <c r="AQ353" s="205" t="str">
        <f>IF(Input!O352="","",IF(ISNUMBER(VALUE(Input!O352)),"","Needs to be a number."))</f>
        <v/>
      </c>
      <c r="AR353" s="205" t="str">
        <f>IF(Input!V352="","",IF(ISNUMBER(VALUE(Input!V352)),"","Needs to be a number."))</f>
        <v/>
      </c>
      <c r="AS353" s="205" t="str">
        <f>IF(Input!W352="","",IF(ISNUMBER(VALUE(Input!W352)),"","Needs to be a number."))</f>
        <v/>
      </c>
      <c r="AT353" s="205" t="str">
        <f>IF(Input!X352="","",IF(ISNUMBER(VALUE(Input!X352)),"","Needs to be a number."))</f>
        <v/>
      </c>
      <c r="AU353" s="206" t="str">
        <f>IF(Input!Y352="","",IF(ISNUMBER(VALUE(Input!Y352)),"","Needs to be a number."))</f>
        <v/>
      </c>
      <c r="AV353" s="207"/>
      <c r="AW353" s="259" t="str">
        <f>IF(OR(VALUE(Input!C352)&lt;0,VALUE(Input!C352)&gt;100), "Invalid EEI %","")</f>
        <v/>
      </c>
      <c r="AX353" s="207"/>
      <c r="AY353" s="278" t="str">
        <f>IF(Input!E352="","",IF(VALUE(Input!E352)=0,"Do not enter 0.",""))</f>
        <v/>
      </c>
    </row>
    <row r="354" spans="2:51" x14ac:dyDescent="0.3">
      <c r="B354" s="188" t="str">
        <f>Input!A353</f>
        <v/>
      </c>
      <c r="C354" s="189" t="str">
        <f>IF(ISERROR(IF(AND(Input!$A353="",SUMPRODUCT(--(LEN(Input!$A354:'Input'!$A$1006)&gt;0))&lt;&gt;0),"Row is skipped.",IF(AND(Input!$A353="",Input!$A354=""),"", IF(Input!B353="","Data is missing.","")))),"",IF(AND(Input!$A353="",SUMPRODUCT(--(LEN(Input!$A354:'Input'!$A$1006)&gt;0))&lt;&gt;0),"Row is skipped.",IF(AND(Input!$A353="",Input!$A354=""),"", IF(Input!B353="","Data is missing.",""))))</f>
        <v/>
      </c>
      <c r="D354" s="189" t="str">
        <f>IF(ISERROR(IF(AND(Input!$A353="",SUMPRODUCT(--(LEN(Input!$A354:'Input'!$A$1006)&gt;0))&lt;&gt;0),"Row is skipped.",IF(AND(Input!$A353="",Input!$A354=""),"", IF(Input!C353="","Data is missing.","")))),"",IF(AND(Input!$A353="",SUMPRODUCT(--(LEN(Input!$A354:'Input'!$A$1006)&gt;0))&lt;&gt;0),"Row is skipped.",IF(AND(Input!$A353="",Input!$A354=""),"", IF(Input!C353="","Data is missing.",""))))</f>
        <v/>
      </c>
      <c r="E354" s="189" t="str">
        <f>IF(ISERROR(IF(AND(Input!$A353="",SUMPRODUCT(--(LEN(Input!$A354:'Input'!$A$1006)&gt;0))&lt;&gt;0),"Row is skipped.",IF(AND(Input!$A353="",Input!$A354=""),"", IF(Input!D353="","Data is missing.","")))),"",IF(AND(Input!$A353="",SUMPRODUCT(--(LEN(Input!$A354:'Input'!$A$1006)&gt;0))&lt;&gt;0),"Row is skipped.",IF(AND(Input!$A353="",Input!$A354=""),"", IF(Input!D353="","Data is missing.",""))))</f>
        <v/>
      </c>
      <c r="F354" s="189" t="str">
        <f>IF(ISERROR(IF(AND(Input!$A353="",SUMPRODUCT(--(LEN(Input!$A354:'Input'!$A$1006)&gt;0))&lt;&gt;0),"Row is skipped.",IF(AND(Input!$A353="",Input!$A354=""),"", IF(Input!E353="","Data is missing.","")))),"",IF(AND(Input!$A353="",SUMPRODUCT(--(LEN(Input!$A354:'Input'!$A$1006)&gt;0))&lt;&gt;0),"Row is skipped.",IF(AND(Input!$A353="",Input!$A354=""),"", IF(Input!E353="","Data is missing.",""))))</f>
        <v/>
      </c>
      <c r="G354" s="189" t="str">
        <f>IF(ISERROR(IF(AND(Input!$A353="",SUMPRODUCT(--(LEN(Input!$A354:'Input'!$A$1006)&gt;0))&lt;&gt;0),"Row is skipped.",IF(AND(Input!$A353="",Input!$A354=""),"", IF(Input!F353="","Data is missing.","")))),"",IF(AND(Input!$A353="",SUMPRODUCT(--(LEN(Input!$A354:'Input'!$A$1006)&gt;0))&lt;&gt;0),"Row is skipped.",IF(AND(Input!$A353="",Input!$A354=""),"", IF(Input!F353="","Data is missing.",""))))</f>
        <v/>
      </c>
      <c r="H354" s="190" t="str">
        <f>IF(ISERROR(IF(AND(Input!$A353="",SUMPRODUCT(--(LEN(Input!$A354:'Input'!$A$1006)&gt;0))&lt;&gt;0),"Row is skipped.",IF(AND(Input!$A353="",Input!$A354=""),"", IF(Input!G353="","Data is missing.","")))),"",IF(AND(Input!$A353="",SUMPRODUCT(--(LEN(Input!$A354:'Input'!$A$1006)&gt;0))&lt;&gt;0),"Row is skipped.",IF(AND(Input!$A353="",Input!$A354=""),"", IF(Input!G353="","Data is missing.",""))))</f>
        <v/>
      </c>
      <c r="I354" s="156"/>
      <c r="J354" s="191" t="str">
        <f>IFERROR(VLOOKUP(VLOOKUP(Input!$D353,'Measure List'!$A:$AN,40,FALSE),UIR!$A$1:$Q$27,17,FALSE),"")</f>
        <v/>
      </c>
      <c r="K354" s="192" t="str">
        <f>IFERROR(VLOOKUP(Input!$D353,'Measure List'!$A:$AN,40,FALSE),"")</f>
        <v/>
      </c>
      <c r="L354" s="156"/>
      <c r="M354" s="193" t="str">
        <f>IF(B354="","",IF(AND(Input!H353="",IFERROR(VLOOKUP(K354,UIR!$A$2:$P$21,2,FALSE),"")&lt;&gt;""),"Data is Missing.",""))</f>
        <v/>
      </c>
      <c r="N354" s="194" t="str">
        <f>IF(B354="","",IF(AND(Input!I353="",IFERROR(VLOOKUP(K354,UIR!$A$2:$P$21,3,FALSE),"")&lt;&gt;""),"Data is Missing.",""))</f>
        <v/>
      </c>
      <c r="O354" s="194" t="str">
        <f>IF(B354="","",IF(AND(Input!J353="",IFERROR(VLOOKUP(K354,UIR!$A$2:$P$21,4,FALSE),"")&lt;&gt;""),"Data is Missing.",""))</f>
        <v/>
      </c>
      <c r="P354" s="194" t="str">
        <f>IF(B354="","",IF(AND(Input!K353="",IFERROR(VLOOKUP(K354,UIR!$A$2:$P$21,5,FALSE),"")&lt;&gt;""),"Data is Missing.",""))</f>
        <v/>
      </c>
      <c r="Q354" s="194" t="str">
        <f>IF(B354="","",IF(AND(Input!L353="",IFERROR(VLOOKUP(K354,UIR!$A$2:$P$21,6,FALSE),"")&lt;&gt;""),"Data is Missing.",""))</f>
        <v/>
      </c>
      <c r="R354" s="194" t="str">
        <f>IF(B354="","",IF(AND(Input!M353="",IFERROR(VLOOKUP(K354,UIR!$A$2:$P$21,7,FALSE),"")&lt;&gt;""),"Data is Missing.",""))</f>
        <v/>
      </c>
      <c r="S354" s="194" t="str">
        <f>IF(B354="","",IF(AND(Input!P353="",IFERROR(VLOOKUP(K354,UIR!$A$2:$P$21,8,FALSE),"")&lt;&gt;""),"Data is Missing.",""))</f>
        <v/>
      </c>
      <c r="T354" s="194" t="str">
        <f>IF(B354="","",IF(AND(Input!Q353="",IFERROR(VLOOKUP(K354,UIR!$A$2:$P$21,9,FALSE),"")&lt;&gt;""),"Data is Missing.",""))</f>
        <v/>
      </c>
      <c r="U354" s="194"/>
      <c r="V354" s="194" t="str">
        <f>IF(B354="","",IF(AND(Input!S353="",IFERROR(VLOOKUP(K354,UIR!$A$2:$P$21,11,FALSE),"")&lt;&gt;""),"Data is Missing.",""))</f>
        <v/>
      </c>
      <c r="W354" s="194" t="str">
        <f>IF(B354="","",IF(AND(Input!T353="",IFERROR(VLOOKUP(K354,UIR!$A$2:$P$21,12,FALSE),"")&lt;&gt;""),"Data is Missing.",""))</f>
        <v/>
      </c>
      <c r="X354" s="194" t="str">
        <f>IF(B354="","",IF(AND(Input!V353="",IFERROR(VLOOKUP(K354,UIR!$A$2:$P$21,13,FALSE),"")&lt;&gt;""),"Data is Missing.",""))</f>
        <v/>
      </c>
      <c r="Y354" s="194" t="str">
        <f>IF(B354="","",IF(AND(Input!W353="",IFERROR(VLOOKUP(K354,UIR!$A$2:$P$21,14,FALSE),"")&lt;&gt;""),"Data is Missing.",""))</f>
        <v/>
      </c>
      <c r="Z354" s="194" t="str">
        <f>IF(B354="","",IF(AND(Input!X353="",IFERROR(VLOOKUP(K354,UIR!$A$2:$P$21,15,FALSE),"")&lt;&gt;""),"Data is Missing.",""))</f>
        <v/>
      </c>
      <c r="AA354" s="195" t="str">
        <f>IF(B354="","",IF(AND(Input!Y353="",IFERROR(VLOOKUP(K354,UIR!$A$2:$P$21,16,FALSE),"")&lt;&gt;""),"Data is Missing.",""))</f>
        <v/>
      </c>
      <c r="AC354" s="202" t="str">
        <f>IF(ISERROR(IF(Input!D353="","",IF(ISERROR(VLOOKUP(Input!D353,'Measure List'!$A$2:$A$30000,1,0)),"Invalid RefNo",""))),"",IF(Input!D353="","",IF(ISERROR(VLOOKUP(Input!D353,'Measure List'!$A$2:$A$30000,1,0)),"Invalid RefNo","")))</f>
        <v/>
      </c>
      <c r="AD354" s="156"/>
      <c r="AE354" s="156"/>
      <c r="AF354" s="156"/>
      <c r="AG354" s="156"/>
      <c r="AH354" s="156"/>
      <c r="AI354" s="156"/>
      <c r="AJ354" s="156"/>
      <c r="AK354" s="156"/>
      <c r="AL354" s="203" t="str">
        <f>IF(COUNTIF(Dropdowns!$K$2:$K$7,Input!S353)&gt;0,"",IF(Input!S353="","","Invalid Type"))</f>
        <v/>
      </c>
      <c r="AN354" s="204" t="str">
        <f>IF(Input!C353="","",IF(ISNUMBER(VALUE(Input!C353)),"","Needs to be a number."))</f>
        <v/>
      </c>
      <c r="AO354" s="205" t="str">
        <f>IF(Input!E353="","",IF(ISNUMBER(VALUE(Input!E353)),"","Needs to be a number."))</f>
        <v/>
      </c>
      <c r="AP354" s="205" t="str">
        <f>IF(Input!N353="","",IF(ISNUMBER(VALUE(Input!N353)),"","Needs to be a number."))</f>
        <v/>
      </c>
      <c r="AQ354" s="205" t="str">
        <f>IF(Input!O353="","",IF(ISNUMBER(VALUE(Input!O353)),"","Needs to be a number."))</f>
        <v/>
      </c>
      <c r="AR354" s="205" t="str">
        <f>IF(Input!V353="","",IF(ISNUMBER(VALUE(Input!V353)),"","Needs to be a number."))</f>
        <v/>
      </c>
      <c r="AS354" s="205" t="str">
        <f>IF(Input!W353="","",IF(ISNUMBER(VALUE(Input!W353)),"","Needs to be a number."))</f>
        <v/>
      </c>
      <c r="AT354" s="205" t="str">
        <f>IF(Input!X353="","",IF(ISNUMBER(VALUE(Input!X353)),"","Needs to be a number."))</f>
        <v/>
      </c>
      <c r="AU354" s="206" t="str">
        <f>IF(Input!Y353="","",IF(ISNUMBER(VALUE(Input!Y353)),"","Needs to be a number."))</f>
        <v/>
      </c>
      <c r="AV354" s="207"/>
      <c r="AW354" s="259" t="str">
        <f>IF(OR(VALUE(Input!C353)&lt;0,VALUE(Input!C353)&gt;100), "Invalid EEI %","")</f>
        <v/>
      </c>
      <c r="AX354" s="207"/>
      <c r="AY354" s="278" t="str">
        <f>IF(Input!E353="","",IF(VALUE(Input!E353)=0,"Do not enter 0.",""))</f>
        <v/>
      </c>
    </row>
    <row r="355" spans="2:51" x14ac:dyDescent="0.3">
      <c r="B355" s="188" t="str">
        <f>Input!A354</f>
        <v/>
      </c>
      <c r="C355" s="189" t="str">
        <f>IF(ISERROR(IF(AND(Input!$A354="",SUMPRODUCT(--(LEN(Input!$A355:'Input'!$A$1006)&gt;0))&lt;&gt;0),"Row is skipped.",IF(AND(Input!$A354="",Input!$A355=""),"", IF(Input!B354="","Data is missing.","")))),"",IF(AND(Input!$A354="",SUMPRODUCT(--(LEN(Input!$A355:'Input'!$A$1006)&gt;0))&lt;&gt;0),"Row is skipped.",IF(AND(Input!$A354="",Input!$A355=""),"", IF(Input!B354="","Data is missing.",""))))</f>
        <v/>
      </c>
      <c r="D355" s="189" t="str">
        <f>IF(ISERROR(IF(AND(Input!$A354="",SUMPRODUCT(--(LEN(Input!$A355:'Input'!$A$1006)&gt;0))&lt;&gt;0),"Row is skipped.",IF(AND(Input!$A354="",Input!$A355=""),"", IF(Input!C354="","Data is missing.","")))),"",IF(AND(Input!$A354="",SUMPRODUCT(--(LEN(Input!$A355:'Input'!$A$1006)&gt;0))&lt;&gt;0),"Row is skipped.",IF(AND(Input!$A354="",Input!$A355=""),"", IF(Input!C354="","Data is missing.",""))))</f>
        <v/>
      </c>
      <c r="E355" s="189" t="str">
        <f>IF(ISERROR(IF(AND(Input!$A354="",SUMPRODUCT(--(LEN(Input!$A355:'Input'!$A$1006)&gt;0))&lt;&gt;0),"Row is skipped.",IF(AND(Input!$A354="",Input!$A355=""),"", IF(Input!D354="","Data is missing.","")))),"",IF(AND(Input!$A354="",SUMPRODUCT(--(LEN(Input!$A355:'Input'!$A$1006)&gt;0))&lt;&gt;0),"Row is skipped.",IF(AND(Input!$A354="",Input!$A355=""),"", IF(Input!D354="","Data is missing.",""))))</f>
        <v/>
      </c>
      <c r="F355" s="189" t="str">
        <f>IF(ISERROR(IF(AND(Input!$A354="",SUMPRODUCT(--(LEN(Input!$A355:'Input'!$A$1006)&gt;0))&lt;&gt;0),"Row is skipped.",IF(AND(Input!$A354="",Input!$A355=""),"", IF(Input!E354="","Data is missing.","")))),"",IF(AND(Input!$A354="",SUMPRODUCT(--(LEN(Input!$A355:'Input'!$A$1006)&gt;0))&lt;&gt;0),"Row is skipped.",IF(AND(Input!$A354="",Input!$A355=""),"", IF(Input!E354="","Data is missing.",""))))</f>
        <v/>
      </c>
      <c r="G355" s="189" t="str">
        <f>IF(ISERROR(IF(AND(Input!$A354="",SUMPRODUCT(--(LEN(Input!$A355:'Input'!$A$1006)&gt;0))&lt;&gt;0),"Row is skipped.",IF(AND(Input!$A354="",Input!$A355=""),"", IF(Input!F354="","Data is missing.","")))),"",IF(AND(Input!$A354="",SUMPRODUCT(--(LEN(Input!$A355:'Input'!$A$1006)&gt;0))&lt;&gt;0),"Row is skipped.",IF(AND(Input!$A354="",Input!$A355=""),"", IF(Input!F354="","Data is missing.",""))))</f>
        <v/>
      </c>
      <c r="H355" s="190" t="str">
        <f>IF(ISERROR(IF(AND(Input!$A354="",SUMPRODUCT(--(LEN(Input!$A355:'Input'!$A$1006)&gt;0))&lt;&gt;0),"Row is skipped.",IF(AND(Input!$A354="",Input!$A355=""),"", IF(Input!G354="","Data is missing.","")))),"",IF(AND(Input!$A354="",SUMPRODUCT(--(LEN(Input!$A355:'Input'!$A$1006)&gt;0))&lt;&gt;0),"Row is skipped.",IF(AND(Input!$A354="",Input!$A355=""),"", IF(Input!G354="","Data is missing.",""))))</f>
        <v/>
      </c>
      <c r="I355" s="156"/>
      <c r="J355" s="191" t="str">
        <f>IFERROR(VLOOKUP(VLOOKUP(Input!$D354,'Measure List'!$A:$AN,40,FALSE),UIR!$A$1:$Q$27,17,FALSE),"")</f>
        <v/>
      </c>
      <c r="K355" s="192" t="str">
        <f>IFERROR(VLOOKUP(Input!$D354,'Measure List'!$A:$AN,40,FALSE),"")</f>
        <v/>
      </c>
      <c r="L355" s="156"/>
      <c r="M355" s="193" t="str">
        <f>IF(B355="","",IF(AND(Input!H354="",IFERROR(VLOOKUP(K355,UIR!$A$2:$P$21,2,FALSE),"")&lt;&gt;""),"Data is Missing.",""))</f>
        <v/>
      </c>
      <c r="N355" s="194" t="str">
        <f>IF(B355="","",IF(AND(Input!I354="",IFERROR(VLOOKUP(K355,UIR!$A$2:$P$21,3,FALSE),"")&lt;&gt;""),"Data is Missing.",""))</f>
        <v/>
      </c>
      <c r="O355" s="194" t="str">
        <f>IF(B355="","",IF(AND(Input!J354="",IFERROR(VLOOKUP(K355,UIR!$A$2:$P$21,4,FALSE),"")&lt;&gt;""),"Data is Missing.",""))</f>
        <v/>
      </c>
      <c r="P355" s="194" t="str">
        <f>IF(B355="","",IF(AND(Input!K354="",IFERROR(VLOOKUP(K355,UIR!$A$2:$P$21,5,FALSE),"")&lt;&gt;""),"Data is Missing.",""))</f>
        <v/>
      </c>
      <c r="Q355" s="194" t="str">
        <f>IF(B355="","",IF(AND(Input!L354="",IFERROR(VLOOKUP(K355,UIR!$A$2:$P$21,6,FALSE),"")&lt;&gt;""),"Data is Missing.",""))</f>
        <v/>
      </c>
      <c r="R355" s="194" t="str">
        <f>IF(B355="","",IF(AND(Input!M354="",IFERROR(VLOOKUP(K355,UIR!$A$2:$P$21,7,FALSE),"")&lt;&gt;""),"Data is Missing.",""))</f>
        <v/>
      </c>
      <c r="S355" s="194" t="str">
        <f>IF(B355="","",IF(AND(Input!P354="",IFERROR(VLOOKUP(K355,UIR!$A$2:$P$21,8,FALSE),"")&lt;&gt;""),"Data is Missing.",""))</f>
        <v/>
      </c>
      <c r="T355" s="194" t="str">
        <f>IF(B355="","",IF(AND(Input!Q354="",IFERROR(VLOOKUP(K355,UIR!$A$2:$P$21,9,FALSE),"")&lt;&gt;""),"Data is Missing.",""))</f>
        <v/>
      </c>
      <c r="U355" s="194"/>
      <c r="V355" s="194" t="str">
        <f>IF(B355="","",IF(AND(Input!S354="",IFERROR(VLOOKUP(K355,UIR!$A$2:$P$21,11,FALSE),"")&lt;&gt;""),"Data is Missing.",""))</f>
        <v/>
      </c>
      <c r="W355" s="194" t="str">
        <f>IF(B355="","",IF(AND(Input!T354="",IFERROR(VLOOKUP(K355,UIR!$A$2:$P$21,12,FALSE),"")&lt;&gt;""),"Data is Missing.",""))</f>
        <v/>
      </c>
      <c r="X355" s="194" t="str">
        <f>IF(B355="","",IF(AND(Input!V354="",IFERROR(VLOOKUP(K355,UIR!$A$2:$P$21,13,FALSE),"")&lt;&gt;""),"Data is Missing.",""))</f>
        <v/>
      </c>
      <c r="Y355" s="194" t="str">
        <f>IF(B355="","",IF(AND(Input!W354="",IFERROR(VLOOKUP(K355,UIR!$A$2:$P$21,14,FALSE),"")&lt;&gt;""),"Data is Missing.",""))</f>
        <v/>
      </c>
      <c r="Z355" s="194" t="str">
        <f>IF(B355="","",IF(AND(Input!X354="",IFERROR(VLOOKUP(K355,UIR!$A$2:$P$21,15,FALSE),"")&lt;&gt;""),"Data is Missing.",""))</f>
        <v/>
      </c>
      <c r="AA355" s="195" t="str">
        <f>IF(B355="","",IF(AND(Input!Y354="",IFERROR(VLOOKUP(K355,UIR!$A$2:$P$21,16,FALSE),"")&lt;&gt;""),"Data is Missing.",""))</f>
        <v/>
      </c>
      <c r="AC355" s="202" t="str">
        <f>IF(ISERROR(IF(Input!D354="","",IF(ISERROR(VLOOKUP(Input!D354,'Measure List'!$A$2:$A$30000,1,0)),"Invalid RefNo",""))),"",IF(Input!D354="","",IF(ISERROR(VLOOKUP(Input!D354,'Measure List'!$A$2:$A$30000,1,0)),"Invalid RefNo","")))</f>
        <v/>
      </c>
      <c r="AD355" s="156"/>
      <c r="AE355" s="156"/>
      <c r="AF355" s="156"/>
      <c r="AG355" s="156"/>
      <c r="AH355" s="156"/>
      <c r="AI355" s="156"/>
      <c r="AJ355" s="156"/>
      <c r="AK355" s="156"/>
      <c r="AL355" s="203" t="str">
        <f>IF(COUNTIF(Dropdowns!$K$2:$K$7,Input!S354)&gt;0,"",IF(Input!S354="","","Invalid Type"))</f>
        <v/>
      </c>
      <c r="AN355" s="204" t="str">
        <f>IF(Input!C354="","",IF(ISNUMBER(VALUE(Input!C354)),"","Needs to be a number."))</f>
        <v/>
      </c>
      <c r="AO355" s="205" t="str">
        <f>IF(Input!E354="","",IF(ISNUMBER(VALUE(Input!E354)),"","Needs to be a number."))</f>
        <v/>
      </c>
      <c r="AP355" s="205" t="str">
        <f>IF(Input!N354="","",IF(ISNUMBER(VALUE(Input!N354)),"","Needs to be a number."))</f>
        <v/>
      </c>
      <c r="AQ355" s="205" t="str">
        <f>IF(Input!O354="","",IF(ISNUMBER(VALUE(Input!O354)),"","Needs to be a number."))</f>
        <v/>
      </c>
      <c r="AR355" s="205" t="str">
        <f>IF(Input!V354="","",IF(ISNUMBER(VALUE(Input!V354)),"","Needs to be a number."))</f>
        <v/>
      </c>
      <c r="AS355" s="205" t="str">
        <f>IF(Input!W354="","",IF(ISNUMBER(VALUE(Input!W354)),"","Needs to be a number."))</f>
        <v/>
      </c>
      <c r="AT355" s="205" t="str">
        <f>IF(Input!X354="","",IF(ISNUMBER(VALUE(Input!X354)),"","Needs to be a number."))</f>
        <v/>
      </c>
      <c r="AU355" s="206" t="str">
        <f>IF(Input!Y354="","",IF(ISNUMBER(VALUE(Input!Y354)),"","Needs to be a number."))</f>
        <v/>
      </c>
      <c r="AV355" s="207"/>
      <c r="AW355" s="259" t="str">
        <f>IF(OR(VALUE(Input!C354)&lt;0,VALUE(Input!C354)&gt;100), "Invalid EEI %","")</f>
        <v/>
      </c>
      <c r="AX355" s="207"/>
      <c r="AY355" s="278" t="str">
        <f>IF(Input!E354="","",IF(VALUE(Input!E354)=0,"Do not enter 0.",""))</f>
        <v/>
      </c>
    </row>
    <row r="356" spans="2:51" x14ac:dyDescent="0.3">
      <c r="B356" s="188" t="str">
        <f>Input!A355</f>
        <v/>
      </c>
      <c r="C356" s="189" t="str">
        <f>IF(ISERROR(IF(AND(Input!$A355="",SUMPRODUCT(--(LEN(Input!$A356:'Input'!$A$1006)&gt;0))&lt;&gt;0),"Row is skipped.",IF(AND(Input!$A355="",Input!$A356=""),"", IF(Input!B355="","Data is missing.","")))),"",IF(AND(Input!$A355="",SUMPRODUCT(--(LEN(Input!$A356:'Input'!$A$1006)&gt;0))&lt;&gt;0),"Row is skipped.",IF(AND(Input!$A355="",Input!$A356=""),"", IF(Input!B355="","Data is missing.",""))))</f>
        <v/>
      </c>
      <c r="D356" s="189" t="str">
        <f>IF(ISERROR(IF(AND(Input!$A355="",SUMPRODUCT(--(LEN(Input!$A356:'Input'!$A$1006)&gt;0))&lt;&gt;0),"Row is skipped.",IF(AND(Input!$A355="",Input!$A356=""),"", IF(Input!C355="","Data is missing.","")))),"",IF(AND(Input!$A355="",SUMPRODUCT(--(LEN(Input!$A356:'Input'!$A$1006)&gt;0))&lt;&gt;0),"Row is skipped.",IF(AND(Input!$A355="",Input!$A356=""),"", IF(Input!C355="","Data is missing.",""))))</f>
        <v/>
      </c>
      <c r="E356" s="189" t="str">
        <f>IF(ISERROR(IF(AND(Input!$A355="",SUMPRODUCT(--(LEN(Input!$A356:'Input'!$A$1006)&gt;0))&lt;&gt;0),"Row is skipped.",IF(AND(Input!$A355="",Input!$A356=""),"", IF(Input!D355="","Data is missing.","")))),"",IF(AND(Input!$A355="",SUMPRODUCT(--(LEN(Input!$A356:'Input'!$A$1006)&gt;0))&lt;&gt;0),"Row is skipped.",IF(AND(Input!$A355="",Input!$A356=""),"", IF(Input!D355="","Data is missing.",""))))</f>
        <v/>
      </c>
      <c r="F356" s="189" t="str">
        <f>IF(ISERROR(IF(AND(Input!$A355="",SUMPRODUCT(--(LEN(Input!$A356:'Input'!$A$1006)&gt;0))&lt;&gt;0),"Row is skipped.",IF(AND(Input!$A355="",Input!$A356=""),"", IF(Input!E355="","Data is missing.","")))),"",IF(AND(Input!$A355="",SUMPRODUCT(--(LEN(Input!$A356:'Input'!$A$1006)&gt;0))&lt;&gt;0),"Row is skipped.",IF(AND(Input!$A355="",Input!$A356=""),"", IF(Input!E355="","Data is missing.",""))))</f>
        <v/>
      </c>
      <c r="G356" s="189" t="str">
        <f>IF(ISERROR(IF(AND(Input!$A355="",SUMPRODUCT(--(LEN(Input!$A356:'Input'!$A$1006)&gt;0))&lt;&gt;0),"Row is skipped.",IF(AND(Input!$A355="",Input!$A356=""),"", IF(Input!F355="","Data is missing.","")))),"",IF(AND(Input!$A355="",SUMPRODUCT(--(LEN(Input!$A356:'Input'!$A$1006)&gt;0))&lt;&gt;0),"Row is skipped.",IF(AND(Input!$A355="",Input!$A356=""),"", IF(Input!F355="","Data is missing.",""))))</f>
        <v/>
      </c>
      <c r="H356" s="190" t="str">
        <f>IF(ISERROR(IF(AND(Input!$A355="",SUMPRODUCT(--(LEN(Input!$A356:'Input'!$A$1006)&gt;0))&lt;&gt;0),"Row is skipped.",IF(AND(Input!$A355="",Input!$A356=""),"", IF(Input!G355="","Data is missing.","")))),"",IF(AND(Input!$A355="",SUMPRODUCT(--(LEN(Input!$A356:'Input'!$A$1006)&gt;0))&lt;&gt;0),"Row is skipped.",IF(AND(Input!$A355="",Input!$A356=""),"", IF(Input!G355="","Data is missing.",""))))</f>
        <v/>
      </c>
      <c r="I356" s="156"/>
      <c r="J356" s="191" t="str">
        <f>IFERROR(VLOOKUP(VLOOKUP(Input!$D355,'Measure List'!$A:$AN,40,FALSE),UIR!$A$1:$Q$27,17,FALSE),"")</f>
        <v/>
      </c>
      <c r="K356" s="192" t="str">
        <f>IFERROR(VLOOKUP(Input!$D355,'Measure List'!$A:$AN,40,FALSE),"")</f>
        <v/>
      </c>
      <c r="L356" s="156"/>
      <c r="M356" s="193" t="str">
        <f>IF(B356="","",IF(AND(Input!H355="",IFERROR(VLOOKUP(K356,UIR!$A$2:$P$21,2,FALSE),"")&lt;&gt;""),"Data is Missing.",""))</f>
        <v/>
      </c>
      <c r="N356" s="194" t="str">
        <f>IF(B356="","",IF(AND(Input!I355="",IFERROR(VLOOKUP(K356,UIR!$A$2:$P$21,3,FALSE),"")&lt;&gt;""),"Data is Missing.",""))</f>
        <v/>
      </c>
      <c r="O356" s="194" t="str">
        <f>IF(B356="","",IF(AND(Input!J355="",IFERROR(VLOOKUP(K356,UIR!$A$2:$P$21,4,FALSE),"")&lt;&gt;""),"Data is Missing.",""))</f>
        <v/>
      </c>
      <c r="P356" s="194" t="str">
        <f>IF(B356="","",IF(AND(Input!K355="",IFERROR(VLOOKUP(K356,UIR!$A$2:$P$21,5,FALSE),"")&lt;&gt;""),"Data is Missing.",""))</f>
        <v/>
      </c>
      <c r="Q356" s="194" t="str">
        <f>IF(B356="","",IF(AND(Input!L355="",IFERROR(VLOOKUP(K356,UIR!$A$2:$P$21,6,FALSE),"")&lt;&gt;""),"Data is Missing.",""))</f>
        <v/>
      </c>
      <c r="R356" s="194" t="str">
        <f>IF(B356="","",IF(AND(Input!M355="",IFERROR(VLOOKUP(K356,UIR!$A$2:$P$21,7,FALSE),"")&lt;&gt;""),"Data is Missing.",""))</f>
        <v/>
      </c>
      <c r="S356" s="194" t="str">
        <f>IF(B356="","",IF(AND(Input!P355="",IFERROR(VLOOKUP(K356,UIR!$A$2:$P$21,8,FALSE),"")&lt;&gt;""),"Data is Missing.",""))</f>
        <v/>
      </c>
      <c r="T356" s="194" t="str">
        <f>IF(B356="","",IF(AND(Input!Q355="",IFERROR(VLOOKUP(K356,UIR!$A$2:$P$21,9,FALSE),"")&lt;&gt;""),"Data is Missing.",""))</f>
        <v/>
      </c>
      <c r="U356" s="194"/>
      <c r="V356" s="194" t="str">
        <f>IF(B356="","",IF(AND(Input!S355="",IFERROR(VLOOKUP(K356,UIR!$A$2:$P$21,11,FALSE),"")&lt;&gt;""),"Data is Missing.",""))</f>
        <v/>
      </c>
      <c r="W356" s="194" t="str">
        <f>IF(B356="","",IF(AND(Input!T355="",IFERROR(VLOOKUP(K356,UIR!$A$2:$P$21,12,FALSE),"")&lt;&gt;""),"Data is Missing.",""))</f>
        <v/>
      </c>
      <c r="X356" s="194" t="str">
        <f>IF(B356="","",IF(AND(Input!V355="",IFERROR(VLOOKUP(K356,UIR!$A$2:$P$21,13,FALSE),"")&lt;&gt;""),"Data is Missing.",""))</f>
        <v/>
      </c>
      <c r="Y356" s="194" t="str">
        <f>IF(B356="","",IF(AND(Input!W355="",IFERROR(VLOOKUP(K356,UIR!$A$2:$P$21,14,FALSE),"")&lt;&gt;""),"Data is Missing.",""))</f>
        <v/>
      </c>
      <c r="Z356" s="194" t="str">
        <f>IF(B356="","",IF(AND(Input!X355="",IFERROR(VLOOKUP(K356,UIR!$A$2:$P$21,15,FALSE),"")&lt;&gt;""),"Data is Missing.",""))</f>
        <v/>
      </c>
      <c r="AA356" s="195" t="str">
        <f>IF(B356="","",IF(AND(Input!Y355="",IFERROR(VLOOKUP(K356,UIR!$A$2:$P$21,16,FALSE),"")&lt;&gt;""),"Data is Missing.",""))</f>
        <v/>
      </c>
      <c r="AC356" s="202" t="str">
        <f>IF(ISERROR(IF(Input!D355="","",IF(ISERROR(VLOOKUP(Input!D355,'Measure List'!$A$2:$A$30000,1,0)),"Invalid RefNo",""))),"",IF(Input!D355="","",IF(ISERROR(VLOOKUP(Input!D355,'Measure List'!$A$2:$A$30000,1,0)),"Invalid RefNo","")))</f>
        <v/>
      </c>
      <c r="AD356" s="156"/>
      <c r="AE356" s="156"/>
      <c r="AF356" s="156"/>
      <c r="AG356" s="156"/>
      <c r="AH356" s="156"/>
      <c r="AI356" s="156"/>
      <c r="AJ356" s="156"/>
      <c r="AK356" s="156"/>
      <c r="AL356" s="203" t="str">
        <f>IF(COUNTIF(Dropdowns!$K$2:$K$7,Input!S355)&gt;0,"",IF(Input!S355="","","Invalid Type"))</f>
        <v/>
      </c>
      <c r="AN356" s="204" t="str">
        <f>IF(Input!C355="","",IF(ISNUMBER(VALUE(Input!C355)),"","Needs to be a number."))</f>
        <v/>
      </c>
      <c r="AO356" s="205" t="str">
        <f>IF(Input!E355="","",IF(ISNUMBER(VALUE(Input!E355)),"","Needs to be a number."))</f>
        <v/>
      </c>
      <c r="AP356" s="205" t="str">
        <f>IF(Input!N355="","",IF(ISNUMBER(VALUE(Input!N355)),"","Needs to be a number."))</f>
        <v/>
      </c>
      <c r="AQ356" s="205" t="str">
        <f>IF(Input!O355="","",IF(ISNUMBER(VALUE(Input!O355)),"","Needs to be a number."))</f>
        <v/>
      </c>
      <c r="AR356" s="205" t="str">
        <f>IF(Input!V355="","",IF(ISNUMBER(VALUE(Input!V355)),"","Needs to be a number."))</f>
        <v/>
      </c>
      <c r="AS356" s="205" t="str">
        <f>IF(Input!W355="","",IF(ISNUMBER(VALUE(Input!W355)),"","Needs to be a number."))</f>
        <v/>
      </c>
      <c r="AT356" s="205" t="str">
        <f>IF(Input!X355="","",IF(ISNUMBER(VALUE(Input!X355)),"","Needs to be a number."))</f>
        <v/>
      </c>
      <c r="AU356" s="206" t="str">
        <f>IF(Input!Y355="","",IF(ISNUMBER(VALUE(Input!Y355)),"","Needs to be a number."))</f>
        <v/>
      </c>
      <c r="AV356" s="207"/>
      <c r="AW356" s="259" t="str">
        <f>IF(OR(VALUE(Input!C355)&lt;0,VALUE(Input!C355)&gt;100), "Invalid EEI %","")</f>
        <v/>
      </c>
      <c r="AX356" s="207"/>
      <c r="AY356" s="278" t="str">
        <f>IF(Input!E355="","",IF(VALUE(Input!E355)=0,"Do not enter 0.",""))</f>
        <v/>
      </c>
    </row>
    <row r="357" spans="2:51" x14ac:dyDescent="0.3">
      <c r="B357" s="188" t="str">
        <f>Input!A356</f>
        <v/>
      </c>
      <c r="C357" s="189" t="str">
        <f>IF(ISERROR(IF(AND(Input!$A356="",SUMPRODUCT(--(LEN(Input!$A357:'Input'!$A$1006)&gt;0))&lt;&gt;0),"Row is skipped.",IF(AND(Input!$A356="",Input!$A357=""),"", IF(Input!B356="","Data is missing.","")))),"",IF(AND(Input!$A356="",SUMPRODUCT(--(LEN(Input!$A357:'Input'!$A$1006)&gt;0))&lt;&gt;0),"Row is skipped.",IF(AND(Input!$A356="",Input!$A357=""),"", IF(Input!B356="","Data is missing.",""))))</f>
        <v/>
      </c>
      <c r="D357" s="189" t="str">
        <f>IF(ISERROR(IF(AND(Input!$A356="",SUMPRODUCT(--(LEN(Input!$A357:'Input'!$A$1006)&gt;0))&lt;&gt;0),"Row is skipped.",IF(AND(Input!$A356="",Input!$A357=""),"", IF(Input!C356="","Data is missing.","")))),"",IF(AND(Input!$A356="",SUMPRODUCT(--(LEN(Input!$A357:'Input'!$A$1006)&gt;0))&lt;&gt;0),"Row is skipped.",IF(AND(Input!$A356="",Input!$A357=""),"", IF(Input!C356="","Data is missing.",""))))</f>
        <v/>
      </c>
      <c r="E357" s="189" t="str">
        <f>IF(ISERROR(IF(AND(Input!$A356="",SUMPRODUCT(--(LEN(Input!$A357:'Input'!$A$1006)&gt;0))&lt;&gt;0),"Row is skipped.",IF(AND(Input!$A356="",Input!$A357=""),"", IF(Input!D356="","Data is missing.","")))),"",IF(AND(Input!$A356="",SUMPRODUCT(--(LEN(Input!$A357:'Input'!$A$1006)&gt;0))&lt;&gt;0),"Row is skipped.",IF(AND(Input!$A356="",Input!$A357=""),"", IF(Input!D356="","Data is missing.",""))))</f>
        <v/>
      </c>
      <c r="F357" s="189" t="str">
        <f>IF(ISERROR(IF(AND(Input!$A356="",SUMPRODUCT(--(LEN(Input!$A357:'Input'!$A$1006)&gt;0))&lt;&gt;0),"Row is skipped.",IF(AND(Input!$A356="",Input!$A357=""),"", IF(Input!E356="","Data is missing.","")))),"",IF(AND(Input!$A356="",SUMPRODUCT(--(LEN(Input!$A357:'Input'!$A$1006)&gt;0))&lt;&gt;0),"Row is skipped.",IF(AND(Input!$A356="",Input!$A357=""),"", IF(Input!E356="","Data is missing.",""))))</f>
        <v/>
      </c>
      <c r="G357" s="189" t="str">
        <f>IF(ISERROR(IF(AND(Input!$A356="",SUMPRODUCT(--(LEN(Input!$A357:'Input'!$A$1006)&gt;0))&lt;&gt;0),"Row is skipped.",IF(AND(Input!$A356="",Input!$A357=""),"", IF(Input!F356="","Data is missing.","")))),"",IF(AND(Input!$A356="",SUMPRODUCT(--(LEN(Input!$A357:'Input'!$A$1006)&gt;0))&lt;&gt;0),"Row is skipped.",IF(AND(Input!$A356="",Input!$A357=""),"", IF(Input!F356="","Data is missing.",""))))</f>
        <v/>
      </c>
      <c r="H357" s="190" t="str">
        <f>IF(ISERROR(IF(AND(Input!$A356="",SUMPRODUCT(--(LEN(Input!$A357:'Input'!$A$1006)&gt;0))&lt;&gt;0),"Row is skipped.",IF(AND(Input!$A356="",Input!$A357=""),"", IF(Input!G356="","Data is missing.","")))),"",IF(AND(Input!$A356="",SUMPRODUCT(--(LEN(Input!$A357:'Input'!$A$1006)&gt;0))&lt;&gt;0),"Row is skipped.",IF(AND(Input!$A356="",Input!$A357=""),"", IF(Input!G356="","Data is missing.",""))))</f>
        <v/>
      </c>
      <c r="I357" s="156"/>
      <c r="J357" s="191" t="str">
        <f>IFERROR(VLOOKUP(VLOOKUP(Input!$D356,'Measure List'!$A:$AN,40,FALSE),UIR!$A$1:$Q$27,17,FALSE),"")</f>
        <v/>
      </c>
      <c r="K357" s="192" t="str">
        <f>IFERROR(VLOOKUP(Input!$D356,'Measure List'!$A:$AN,40,FALSE),"")</f>
        <v/>
      </c>
      <c r="L357" s="156"/>
      <c r="M357" s="193" t="str">
        <f>IF(B357="","",IF(AND(Input!H356="",IFERROR(VLOOKUP(K357,UIR!$A$2:$P$21,2,FALSE),"")&lt;&gt;""),"Data is Missing.",""))</f>
        <v/>
      </c>
      <c r="N357" s="194" t="str">
        <f>IF(B357="","",IF(AND(Input!I356="",IFERROR(VLOOKUP(K357,UIR!$A$2:$P$21,3,FALSE),"")&lt;&gt;""),"Data is Missing.",""))</f>
        <v/>
      </c>
      <c r="O357" s="194" t="str">
        <f>IF(B357="","",IF(AND(Input!J356="",IFERROR(VLOOKUP(K357,UIR!$A$2:$P$21,4,FALSE),"")&lt;&gt;""),"Data is Missing.",""))</f>
        <v/>
      </c>
      <c r="P357" s="194" t="str">
        <f>IF(B357="","",IF(AND(Input!K356="",IFERROR(VLOOKUP(K357,UIR!$A$2:$P$21,5,FALSE),"")&lt;&gt;""),"Data is Missing.",""))</f>
        <v/>
      </c>
      <c r="Q357" s="194" t="str">
        <f>IF(B357="","",IF(AND(Input!L356="",IFERROR(VLOOKUP(K357,UIR!$A$2:$P$21,6,FALSE),"")&lt;&gt;""),"Data is Missing.",""))</f>
        <v/>
      </c>
      <c r="R357" s="194" t="str">
        <f>IF(B357="","",IF(AND(Input!M356="",IFERROR(VLOOKUP(K357,UIR!$A$2:$P$21,7,FALSE),"")&lt;&gt;""),"Data is Missing.",""))</f>
        <v/>
      </c>
      <c r="S357" s="194" t="str">
        <f>IF(B357="","",IF(AND(Input!P356="",IFERROR(VLOOKUP(K357,UIR!$A$2:$P$21,8,FALSE),"")&lt;&gt;""),"Data is Missing.",""))</f>
        <v/>
      </c>
      <c r="T357" s="194" t="str">
        <f>IF(B357="","",IF(AND(Input!Q356="",IFERROR(VLOOKUP(K357,UIR!$A$2:$P$21,9,FALSE),"")&lt;&gt;""),"Data is Missing.",""))</f>
        <v/>
      </c>
      <c r="U357" s="194"/>
      <c r="V357" s="194" t="str">
        <f>IF(B357="","",IF(AND(Input!S356="",IFERROR(VLOOKUP(K357,UIR!$A$2:$P$21,11,FALSE),"")&lt;&gt;""),"Data is Missing.",""))</f>
        <v/>
      </c>
      <c r="W357" s="194" t="str">
        <f>IF(B357="","",IF(AND(Input!T356="",IFERROR(VLOOKUP(K357,UIR!$A$2:$P$21,12,FALSE),"")&lt;&gt;""),"Data is Missing.",""))</f>
        <v/>
      </c>
      <c r="X357" s="194" t="str">
        <f>IF(B357="","",IF(AND(Input!V356="",IFERROR(VLOOKUP(K357,UIR!$A$2:$P$21,13,FALSE),"")&lt;&gt;""),"Data is Missing.",""))</f>
        <v/>
      </c>
      <c r="Y357" s="194" t="str">
        <f>IF(B357="","",IF(AND(Input!W356="",IFERROR(VLOOKUP(K357,UIR!$A$2:$P$21,14,FALSE),"")&lt;&gt;""),"Data is Missing.",""))</f>
        <v/>
      </c>
      <c r="Z357" s="194" t="str">
        <f>IF(B357="","",IF(AND(Input!X356="",IFERROR(VLOOKUP(K357,UIR!$A$2:$P$21,15,FALSE),"")&lt;&gt;""),"Data is Missing.",""))</f>
        <v/>
      </c>
      <c r="AA357" s="195" t="str">
        <f>IF(B357="","",IF(AND(Input!Y356="",IFERROR(VLOOKUP(K357,UIR!$A$2:$P$21,16,FALSE),"")&lt;&gt;""),"Data is Missing.",""))</f>
        <v/>
      </c>
      <c r="AC357" s="202" t="str">
        <f>IF(ISERROR(IF(Input!D356="","",IF(ISERROR(VLOOKUP(Input!D356,'Measure List'!$A$2:$A$30000,1,0)),"Invalid RefNo",""))),"",IF(Input!D356="","",IF(ISERROR(VLOOKUP(Input!D356,'Measure List'!$A$2:$A$30000,1,0)),"Invalid RefNo","")))</f>
        <v/>
      </c>
      <c r="AD357" s="156"/>
      <c r="AE357" s="156"/>
      <c r="AF357" s="156"/>
      <c r="AG357" s="156"/>
      <c r="AH357" s="156"/>
      <c r="AI357" s="156"/>
      <c r="AJ357" s="156"/>
      <c r="AK357" s="156"/>
      <c r="AL357" s="203" t="str">
        <f>IF(COUNTIF(Dropdowns!$K$2:$K$7,Input!S356)&gt;0,"",IF(Input!S356="","","Invalid Type"))</f>
        <v/>
      </c>
      <c r="AN357" s="204" t="str">
        <f>IF(Input!C356="","",IF(ISNUMBER(VALUE(Input!C356)),"","Needs to be a number."))</f>
        <v/>
      </c>
      <c r="AO357" s="205" t="str">
        <f>IF(Input!E356="","",IF(ISNUMBER(VALUE(Input!E356)),"","Needs to be a number."))</f>
        <v/>
      </c>
      <c r="AP357" s="205" t="str">
        <f>IF(Input!N356="","",IF(ISNUMBER(VALUE(Input!N356)),"","Needs to be a number."))</f>
        <v/>
      </c>
      <c r="AQ357" s="205" t="str">
        <f>IF(Input!O356="","",IF(ISNUMBER(VALUE(Input!O356)),"","Needs to be a number."))</f>
        <v/>
      </c>
      <c r="AR357" s="205" t="str">
        <f>IF(Input!V356="","",IF(ISNUMBER(VALUE(Input!V356)),"","Needs to be a number."))</f>
        <v/>
      </c>
      <c r="AS357" s="205" t="str">
        <f>IF(Input!W356="","",IF(ISNUMBER(VALUE(Input!W356)),"","Needs to be a number."))</f>
        <v/>
      </c>
      <c r="AT357" s="205" t="str">
        <f>IF(Input!X356="","",IF(ISNUMBER(VALUE(Input!X356)),"","Needs to be a number."))</f>
        <v/>
      </c>
      <c r="AU357" s="206" t="str">
        <f>IF(Input!Y356="","",IF(ISNUMBER(VALUE(Input!Y356)),"","Needs to be a number."))</f>
        <v/>
      </c>
      <c r="AV357" s="207"/>
      <c r="AW357" s="259" t="str">
        <f>IF(OR(VALUE(Input!C356)&lt;0,VALUE(Input!C356)&gt;100), "Invalid EEI %","")</f>
        <v/>
      </c>
      <c r="AX357" s="207"/>
      <c r="AY357" s="278" t="str">
        <f>IF(Input!E356="","",IF(VALUE(Input!E356)=0,"Do not enter 0.",""))</f>
        <v/>
      </c>
    </row>
    <row r="358" spans="2:51" x14ac:dyDescent="0.3">
      <c r="B358" s="188" t="str">
        <f>Input!A357</f>
        <v/>
      </c>
      <c r="C358" s="189" t="str">
        <f>IF(ISERROR(IF(AND(Input!$A357="",SUMPRODUCT(--(LEN(Input!$A358:'Input'!$A$1006)&gt;0))&lt;&gt;0),"Row is skipped.",IF(AND(Input!$A357="",Input!$A358=""),"", IF(Input!B357="","Data is missing.","")))),"",IF(AND(Input!$A357="",SUMPRODUCT(--(LEN(Input!$A358:'Input'!$A$1006)&gt;0))&lt;&gt;0),"Row is skipped.",IF(AND(Input!$A357="",Input!$A358=""),"", IF(Input!B357="","Data is missing.",""))))</f>
        <v/>
      </c>
      <c r="D358" s="189" t="str">
        <f>IF(ISERROR(IF(AND(Input!$A357="",SUMPRODUCT(--(LEN(Input!$A358:'Input'!$A$1006)&gt;0))&lt;&gt;0),"Row is skipped.",IF(AND(Input!$A357="",Input!$A358=""),"", IF(Input!C357="","Data is missing.","")))),"",IF(AND(Input!$A357="",SUMPRODUCT(--(LEN(Input!$A358:'Input'!$A$1006)&gt;0))&lt;&gt;0),"Row is skipped.",IF(AND(Input!$A357="",Input!$A358=""),"", IF(Input!C357="","Data is missing.",""))))</f>
        <v/>
      </c>
      <c r="E358" s="189" t="str">
        <f>IF(ISERROR(IF(AND(Input!$A357="",SUMPRODUCT(--(LEN(Input!$A358:'Input'!$A$1006)&gt;0))&lt;&gt;0),"Row is skipped.",IF(AND(Input!$A357="",Input!$A358=""),"", IF(Input!D357="","Data is missing.","")))),"",IF(AND(Input!$A357="",SUMPRODUCT(--(LEN(Input!$A358:'Input'!$A$1006)&gt;0))&lt;&gt;0),"Row is skipped.",IF(AND(Input!$A357="",Input!$A358=""),"", IF(Input!D357="","Data is missing.",""))))</f>
        <v/>
      </c>
      <c r="F358" s="189" t="str">
        <f>IF(ISERROR(IF(AND(Input!$A357="",SUMPRODUCT(--(LEN(Input!$A358:'Input'!$A$1006)&gt;0))&lt;&gt;0),"Row is skipped.",IF(AND(Input!$A357="",Input!$A358=""),"", IF(Input!E357="","Data is missing.","")))),"",IF(AND(Input!$A357="",SUMPRODUCT(--(LEN(Input!$A358:'Input'!$A$1006)&gt;0))&lt;&gt;0),"Row is skipped.",IF(AND(Input!$A357="",Input!$A358=""),"", IF(Input!E357="","Data is missing.",""))))</f>
        <v/>
      </c>
      <c r="G358" s="189" t="str">
        <f>IF(ISERROR(IF(AND(Input!$A357="",SUMPRODUCT(--(LEN(Input!$A358:'Input'!$A$1006)&gt;0))&lt;&gt;0),"Row is skipped.",IF(AND(Input!$A357="",Input!$A358=""),"", IF(Input!F357="","Data is missing.","")))),"",IF(AND(Input!$A357="",SUMPRODUCT(--(LEN(Input!$A358:'Input'!$A$1006)&gt;0))&lt;&gt;0),"Row is skipped.",IF(AND(Input!$A357="",Input!$A358=""),"", IF(Input!F357="","Data is missing.",""))))</f>
        <v/>
      </c>
      <c r="H358" s="190" t="str">
        <f>IF(ISERROR(IF(AND(Input!$A357="",SUMPRODUCT(--(LEN(Input!$A358:'Input'!$A$1006)&gt;0))&lt;&gt;0),"Row is skipped.",IF(AND(Input!$A357="",Input!$A358=""),"", IF(Input!G357="","Data is missing.","")))),"",IF(AND(Input!$A357="",SUMPRODUCT(--(LEN(Input!$A358:'Input'!$A$1006)&gt;0))&lt;&gt;0),"Row is skipped.",IF(AND(Input!$A357="",Input!$A358=""),"", IF(Input!G357="","Data is missing.",""))))</f>
        <v/>
      </c>
      <c r="I358" s="156"/>
      <c r="J358" s="191" t="str">
        <f>IFERROR(VLOOKUP(VLOOKUP(Input!$D357,'Measure List'!$A:$AN,40,FALSE),UIR!$A$1:$Q$27,17,FALSE),"")</f>
        <v/>
      </c>
      <c r="K358" s="192" t="str">
        <f>IFERROR(VLOOKUP(Input!$D357,'Measure List'!$A:$AN,40,FALSE),"")</f>
        <v/>
      </c>
      <c r="L358" s="156"/>
      <c r="M358" s="193" t="str">
        <f>IF(B358="","",IF(AND(Input!H357="",IFERROR(VLOOKUP(K358,UIR!$A$2:$P$21,2,FALSE),"")&lt;&gt;""),"Data is Missing.",""))</f>
        <v/>
      </c>
      <c r="N358" s="194" t="str">
        <f>IF(B358="","",IF(AND(Input!I357="",IFERROR(VLOOKUP(K358,UIR!$A$2:$P$21,3,FALSE),"")&lt;&gt;""),"Data is Missing.",""))</f>
        <v/>
      </c>
      <c r="O358" s="194" t="str">
        <f>IF(B358="","",IF(AND(Input!J357="",IFERROR(VLOOKUP(K358,UIR!$A$2:$P$21,4,FALSE),"")&lt;&gt;""),"Data is Missing.",""))</f>
        <v/>
      </c>
      <c r="P358" s="194" t="str">
        <f>IF(B358="","",IF(AND(Input!K357="",IFERROR(VLOOKUP(K358,UIR!$A$2:$P$21,5,FALSE),"")&lt;&gt;""),"Data is Missing.",""))</f>
        <v/>
      </c>
      <c r="Q358" s="194" t="str">
        <f>IF(B358="","",IF(AND(Input!L357="",IFERROR(VLOOKUP(K358,UIR!$A$2:$P$21,6,FALSE),"")&lt;&gt;""),"Data is Missing.",""))</f>
        <v/>
      </c>
      <c r="R358" s="194" t="str">
        <f>IF(B358="","",IF(AND(Input!M357="",IFERROR(VLOOKUP(K358,UIR!$A$2:$P$21,7,FALSE),"")&lt;&gt;""),"Data is Missing.",""))</f>
        <v/>
      </c>
      <c r="S358" s="194" t="str">
        <f>IF(B358="","",IF(AND(Input!P357="",IFERROR(VLOOKUP(K358,UIR!$A$2:$P$21,8,FALSE),"")&lt;&gt;""),"Data is Missing.",""))</f>
        <v/>
      </c>
      <c r="T358" s="194" t="str">
        <f>IF(B358="","",IF(AND(Input!Q357="",IFERROR(VLOOKUP(K358,UIR!$A$2:$P$21,9,FALSE),"")&lt;&gt;""),"Data is Missing.",""))</f>
        <v/>
      </c>
      <c r="U358" s="194"/>
      <c r="V358" s="194" t="str">
        <f>IF(B358="","",IF(AND(Input!S357="",IFERROR(VLOOKUP(K358,UIR!$A$2:$P$21,11,FALSE),"")&lt;&gt;""),"Data is Missing.",""))</f>
        <v/>
      </c>
      <c r="W358" s="194" t="str">
        <f>IF(B358="","",IF(AND(Input!T357="",IFERROR(VLOOKUP(K358,UIR!$A$2:$P$21,12,FALSE),"")&lt;&gt;""),"Data is Missing.",""))</f>
        <v/>
      </c>
      <c r="X358" s="194" t="str">
        <f>IF(B358="","",IF(AND(Input!V357="",IFERROR(VLOOKUP(K358,UIR!$A$2:$P$21,13,FALSE),"")&lt;&gt;""),"Data is Missing.",""))</f>
        <v/>
      </c>
      <c r="Y358" s="194" t="str">
        <f>IF(B358="","",IF(AND(Input!W357="",IFERROR(VLOOKUP(K358,UIR!$A$2:$P$21,14,FALSE),"")&lt;&gt;""),"Data is Missing.",""))</f>
        <v/>
      </c>
      <c r="Z358" s="194" t="str">
        <f>IF(B358="","",IF(AND(Input!X357="",IFERROR(VLOOKUP(K358,UIR!$A$2:$P$21,15,FALSE),"")&lt;&gt;""),"Data is Missing.",""))</f>
        <v/>
      </c>
      <c r="AA358" s="195" t="str">
        <f>IF(B358="","",IF(AND(Input!Y357="",IFERROR(VLOOKUP(K358,UIR!$A$2:$P$21,16,FALSE),"")&lt;&gt;""),"Data is Missing.",""))</f>
        <v/>
      </c>
      <c r="AC358" s="202" t="str">
        <f>IF(ISERROR(IF(Input!D357="","",IF(ISERROR(VLOOKUP(Input!D357,'Measure List'!$A$2:$A$30000,1,0)),"Invalid RefNo",""))),"",IF(Input!D357="","",IF(ISERROR(VLOOKUP(Input!D357,'Measure List'!$A$2:$A$30000,1,0)),"Invalid RefNo","")))</f>
        <v/>
      </c>
      <c r="AD358" s="156"/>
      <c r="AE358" s="156"/>
      <c r="AF358" s="156"/>
      <c r="AG358" s="156"/>
      <c r="AH358" s="156"/>
      <c r="AI358" s="156"/>
      <c r="AJ358" s="156"/>
      <c r="AK358" s="156"/>
      <c r="AL358" s="203" t="str">
        <f>IF(COUNTIF(Dropdowns!$K$2:$K$7,Input!S357)&gt;0,"",IF(Input!S357="","","Invalid Type"))</f>
        <v/>
      </c>
      <c r="AN358" s="204" t="str">
        <f>IF(Input!C357="","",IF(ISNUMBER(VALUE(Input!C357)),"","Needs to be a number."))</f>
        <v/>
      </c>
      <c r="AO358" s="205" t="str">
        <f>IF(Input!E357="","",IF(ISNUMBER(VALUE(Input!E357)),"","Needs to be a number."))</f>
        <v/>
      </c>
      <c r="AP358" s="205" t="str">
        <f>IF(Input!N357="","",IF(ISNUMBER(VALUE(Input!N357)),"","Needs to be a number."))</f>
        <v/>
      </c>
      <c r="AQ358" s="205" t="str">
        <f>IF(Input!O357="","",IF(ISNUMBER(VALUE(Input!O357)),"","Needs to be a number."))</f>
        <v/>
      </c>
      <c r="AR358" s="205" t="str">
        <f>IF(Input!V357="","",IF(ISNUMBER(VALUE(Input!V357)),"","Needs to be a number."))</f>
        <v/>
      </c>
      <c r="AS358" s="205" t="str">
        <f>IF(Input!W357="","",IF(ISNUMBER(VALUE(Input!W357)),"","Needs to be a number."))</f>
        <v/>
      </c>
      <c r="AT358" s="205" t="str">
        <f>IF(Input!X357="","",IF(ISNUMBER(VALUE(Input!X357)),"","Needs to be a number."))</f>
        <v/>
      </c>
      <c r="AU358" s="206" t="str">
        <f>IF(Input!Y357="","",IF(ISNUMBER(VALUE(Input!Y357)),"","Needs to be a number."))</f>
        <v/>
      </c>
      <c r="AV358" s="207"/>
      <c r="AW358" s="259" t="str">
        <f>IF(OR(VALUE(Input!C357)&lt;0,VALUE(Input!C357)&gt;100), "Invalid EEI %","")</f>
        <v/>
      </c>
      <c r="AX358" s="207"/>
      <c r="AY358" s="278" t="str">
        <f>IF(Input!E357="","",IF(VALUE(Input!E357)=0,"Do not enter 0.",""))</f>
        <v/>
      </c>
    </row>
    <row r="359" spans="2:51" x14ac:dyDescent="0.3">
      <c r="B359" s="188" t="str">
        <f>Input!A358</f>
        <v/>
      </c>
      <c r="C359" s="189" t="str">
        <f>IF(ISERROR(IF(AND(Input!$A358="",SUMPRODUCT(--(LEN(Input!$A359:'Input'!$A$1006)&gt;0))&lt;&gt;0),"Row is skipped.",IF(AND(Input!$A358="",Input!$A359=""),"", IF(Input!B358="","Data is missing.","")))),"",IF(AND(Input!$A358="",SUMPRODUCT(--(LEN(Input!$A359:'Input'!$A$1006)&gt;0))&lt;&gt;0),"Row is skipped.",IF(AND(Input!$A358="",Input!$A359=""),"", IF(Input!B358="","Data is missing.",""))))</f>
        <v/>
      </c>
      <c r="D359" s="189" t="str">
        <f>IF(ISERROR(IF(AND(Input!$A358="",SUMPRODUCT(--(LEN(Input!$A359:'Input'!$A$1006)&gt;0))&lt;&gt;0),"Row is skipped.",IF(AND(Input!$A358="",Input!$A359=""),"", IF(Input!C358="","Data is missing.","")))),"",IF(AND(Input!$A358="",SUMPRODUCT(--(LEN(Input!$A359:'Input'!$A$1006)&gt;0))&lt;&gt;0),"Row is skipped.",IF(AND(Input!$A358="",Input!$A359=""),"", IF(Input!C358="","Data is missing.",""))))</f>
        <v/>
      </c>
      <c r="E359" s="189" t="str">
        <f>IF(ISERROR(IF(AND(Input!$A358="",SUMPRODUCT(--(LEN(Input!$A359:'Input'!$A$1006)&gt;0))&lt;&gt;0),"Row is skipped.",IF(AND(Input!$A358="",Input!$A359=""),"", IF(Input!D358="","Data is missing.","")))),"",IF(AND(Input!$A358="",SUMPRODUCT(--(LEN(Input!$A359:'Input'!$A$1006)&gt;0))&lt;&gt;0),"Row is skipped.",IF(AND(Input!$A358="",Input!$A359=""),"", IF(Input!D358="","Data is missing.",""))))</f>
        <v/>
      </c>
      <c r="F359" s="189" t="str">
        <f>IF(ISERROR(IF(AND(Input!$A358="",SUMPRODUCT(--(LEN(Input!$A359:'Input'!$A$1006)&gt;0))&lt;&gt;0),"Row is skipped.",IF(AND(Input!$A358="",Input!$A359=""),"", IF(Input!E358="","Data is missing.","")))),"",IF(AND(Input!$A358="",SUMPRODUCT(--(LEN(Input!$A359:'Input'!$A$1006)&gt;0))&lt;&gt;0),"Row is skipped.",IF(AND(Input!$A358="",Input!$A359=""),"", IF(Input!E358="","Data is missing.",""))))</f>
        <v/>
      </c>
      <c r="G359" s="189" t="str">
        <f>IF(ISERROR(IF(AND(Input!$A358="",SUMPRODUCT(--(LEN(Input!$A359:'Input'!$A$1006)&gt;0))&lt;&gt;0),"Row is skipped.",IF(AND(Input!$A358="",Input!$A359=""),"", IF(Input!F358="","Data is missing.","")))),"",IF(AND(Input!$A358="",SUMPRODUCT(--(LEN(Input!$A359:'Input'!$A$1006)&gt;0))&lt;&gt;0),"Row is skipped.",IF(AND(Input!$A358="",Input!$A359=""),"", IF(Input!F358="","Data is missing.",""))))</f>
        <v/>
      </c>
      <c r="H359" s="190" t="str">
        <f>IF(ISERROR(IF(AND(Input!$A358="",SUMPRODUCT(--(LEN(Input!$A359:'Input'!$A$1006)&gt;0))&lt;&gt;0),"Row is skipped.",IF(AND(Input!$A358="",Input!$A359=""),"", IF(Input!G358="","Data is missing.","")))),"",IF(AND(Input!$A358="",SUMPRODUCT(--(LEN(Input!$A359:'Input'!$A$1006)&gt;0))&lt;&gt;0),"Row is skipped.",IF(AND(Input!$A358="",Input!$A359=""),"", IF(Input!G358="","Data is missing.",""))))</f>
        <v/>
      </c>
      <c r="I359" s="156"/>
      <c r="J359" s="191" t="str">
        <f>IFERROR(VLOOKUP(VLOOKUP(Input!$D358,'Measure List'!$A:$AN,40,FALSE),UIR!$A$1:$Q$27,17,FALSE),"")</f>
        <v/>
      </c>
      <c r="K359" s="192" t="str">
        <f>IFERROR(VLOOKUP(Input!$D358,'Measure List'!$A:$AN,40,FALSE),"")</f>
        <v/>
      </c>
      <c r="L359" s="156"/>
      <c r="M359" s="193" t="str">
        <f>IF(B359="","",IF(AND(Input!H358="",IFERROR(VLOOKUP(K359,UIR!$A$2:$P$21,2,FALSE),"")&lt;&gt;""),"Data is Missing.",""))</f>
        <v/>
      </c>
      <c r="N359" s="194" t="str">
        <f>IF(B359="","",IF(AND(Input!I358="",IFERROR(VLOOKUP(K359,UIR!$A$2:$P$21,3,FALSE),"")&lt;&gt;""),"Data is Missing.",""))</f>
        <v/>
      </c>
      <c r="O359" s="194" t="str">
        <f>IF(B359="","",IF(AND(Input!J358="",IFERROR(VLOOKUP(K359,UIR!$A$2:$P$21,4,FALSE),"")&lt;&gt;""),"Data is Missing.",""))</f>
        <v/>
      </c>
      <c r="P359" s="194" t="str">
        <f>IF(B359="","",IF(AND(Input!K358="",IFERROR(VLOOKUP(K359,UIR!$A$2:$P$21,5,FALSE),"")&lt;&gt;""),"Data is Missing.",""))</f>
        <v/>
      </c>
      <c r="Q359" s="194" t="str">
        <f>IF(B359="","",IF(AND(Input!L358="",IFERROR(VLOOKUP(K359,UIR!$A$2:$P$21,6,FALSE),"")&lt;&gt;""),"Data is Missing.",""))</f>
        <v/>
      </c>
      <c r="R359" s="194" t="str">
        <f>IF(B359="","",IF(AND(Input!M358="",IFERROR(VLOOKUP(K359,UIR!$A$2:$P$21,7,FALSE),"")&lt;&gt;""),"Data is Missing.",""))</f>
        <v/>
      </c>
      <c r="S359" s="194" t="str">
        <f>IF(B359="","",IF(AND(Input!P358="",IFERROR(VLOOKUP(K359,UIR!$A$2:$P$21,8,FALSE),"")&lt;&gt;""),"Data is Missing.",""))</f>
        <v/>
      </c>
      <c r="T359" s="194" t="str">
        <f>IF(B359="","",IF(AND(Input!Q358="",IFERROR(VLOOKUP(K359,UIR!$A$2:$P$21,9,FALSE),"")&lt;&gt;""),"Data is Missing.",""))</f>
        <v/>
      </c>
      <c r="U359" s="194"/>
      <c r="V359" s="194" t="str">
        <f>IF(B359="","",IF(AND(Input!S358="",IFERROR(VLOOKUP(K359,UIR!$A$2:$P$21,11,FALSE),"")&lt;&gt;""),"Data is Missing.",""))</f>
        <v/>
      </c>
      <c r="W359" s="194" t="str">
        <f>IF(B359="","",IF(AND(Input!T358="",IFERROR(VLOOKUP(K359,UIR!$A$2:$P$21,12,FALSE),"")&lt;&gt;""),"Data is Missing.",""))</f>
        <v/>
      </c>
      <c r="X359" s="194" t="str">
        <f>IF(B359="","",IF(AND(Input!V358="",IFERROR(VLOOKUP(K359,UIR!$A$2:$P$21,13,FALSE),"")&lt;&gt;""),"Data is Missing.",""))</f>
        <v/>
      </c>
      <c r="Y359" s="194" t="str">
        <f>IF(B359="","",IF(AND(Input!W358="",IFERROR(VLOOKUP(K359,UIR!$A$2:$P$21,14,FALSE),"")&lt;&gt;""),"Data is Missing.",""))</f>
        <v/>
      </c>
      <c r="Z359" s="194" t="str">
        <f>IF(B359="","",IF(AND(Input!X358="",IFERROR(VLOOKUP(K359,UIR!$A$2:$P$21,15,FALSE),"")&lt;&gt;""),"Data is Missing.",""))</f>
        <v/>
      </c>
      <c r="AA359" s="195" t="str">
        <f>IF(B359="","",IF(AND(Input!Y358="",IFERROR(VLOOKUP(K359,UIR!$A$2:$P$21,16,FALSE),"")&lt;&gt;""),"Data is Missing.",""))</f>
        <v/>
      </c>
      <c r="AC359" s="202" t="str">
        <f>IF(ISERROR(IF(Input!D358="","",IF(ISERROR(VLOOKUP(Input!D358,'Measure List'!$A$2:$A$30000,1,0)),"Invalid RefNo",""))),"",IF(Input!D358="","",IF(ISERROR(VLOOKUP(Input!D358,'Measure List'!$A$2:$A$30000,1,0)),"Invalid RefNo","")))</f>
        <v/>
      </c>
      <c r="AD359" s="156"/>
      <c r="AE359" s="156"/>
      <c r="AF359" s="156"/>
      <c r="AG359" s="156"/>
      <c r="AH359" s="156"/>
      <c r="AI359" s="156"/>
      <c r="AJ359" s="156"/>
      <c r="AK359" s="156"/>
      <c r="AL359" s="203" t="str">
        <f>IF(COUNTIF(Dropdowns!$K$2:$K$7,Input!S358)&gt;0,"",IF(Input!S358="","","Invalid Type"))</f>
        <v/>
      </c>
      <c r="AN359" s="204" t="str">
        <f>IF(Input!C358="","",IF(ISNUMBER(VALUE(Input!C358)),"","Needs to be a number."))</f>
        <v/>
      </c>
      <c r="AO359" s="205" t="str">
        <f>IF(Input!E358="","",IF(ISNUMBER(VALUE(Input!E358)),"","Needs to be a number."))</f>
        <v/>
      </c>
      <c r="AP359" s="205" t="str">
        <f>IF(Input!N358="","",IF(ISNUMBER(VALUE(Input!N358)),"","Needs to be a number."))</f>
        <v/>
      </c>
      <c r="AQ359" s="205" t="str">
        <f>IF(Input!O358="","",IF(ISNUMBER(VALUE(Input!O358)),"","Needs to be a number."))</f>
        <v/>
      </c>
      <c r="AR359" s="205" t="str">
        <f>IF(Input!V358="","",IF(ISNUMBER(VALUE(Input!V358)),"","Needs to be a number."))</f>
        <v/>
      </c>
      <c r="AS359" s="205" t="str">
        <f>IF(Input!W358="","",IF(ISNUMBER(VALUE(Input!W358)),"","Needs to be a number."))</f>
        <v/>
      </c>
      <c r="AT359" s="205" t="str">
        <f>IF(Input!X358="","",IF(ISNUMBER(VALUE(Input!X358)),"","Needs to be a number."))</f>
        <v/>
      </c>
      <c r="AU359" s="206" t="str">
        <f>IF(Input!Y358="","",IF(ISNUMBER(VALUE(Input!Y358)),"","Needs to be a number."))</f>
        <v/>
      </c>
      <c r="AV359" s="207"/>
      <c r="AW359" s="259" t="str">
        <f>IF(OR(VALUE(Input!C358)&lt;0,VALUE(Input!C358)&gt;100), "Invalid EEI %","")</f>
        <v/>
      </c>
      <c r="AX359" s="207"/>
      <c r="AY359" s="278" t="str">
        <f>IF(Input!E358="","",IF(VALUE(Input!E358)=0,"Do not enter 0.",""))</f>
        <v/>
      </c>
    </row>
    <row r="360" spans="2:51" x14ac:dyDescent="0.3">
      <c r="B360" s="188" t="str">
        <f>Input!A359</f>
        <v/>
      </c>
      <c r="C360" s="189" t="str">
        <f>IF(ISERROR(IF(AND(Input!$A359="",SUMPRODUCT(--(LEN(Input!$A360:'Input'!$A$1006)&gt;0))&lt;&gt;0),"Row is skipped.",IF(AND(Input!$A359="",Input!$A360=""),"", IF(Input!B359="","Data is missing.","")))),"",IF(AND(Input!$A359="",SUMPRODUCT(--(LEN(Input!$A360:'Input'!$A$1006)&gt;0))&lt;&gt;0),"Row is skipped.",IF(AND(Input!$A359="",Input!$A360=""),"", IF(Input!B359="","Data is missing.",""))))</f>
        <v/>
      </c>
      <c r="D360" s="189" t="str">
        <f>IF(ISERROR(IF(AND(Input!$A359="",SUMPRODUCT(--(LEN(Input!$A360:'Input'!$A$1006)&gt;0))&lt;&gt;0),"Row is skipped.",IF(AND(Input!$A359="",Input!$A360=""),"", IF(Input!C359="","Data is missing.","")))),"",IF(AND(Input!$A359="",SUMPRODUCT(--(LEN(Input!$A360:'Input'!$A$1006)&gt;0))&lt;&gt;0),"Row is skipped.",IF(AND(Input!$A359="",Input!$A360=""),"", IF(Input!C359="","Data is missing.",""))))</f>
        <v/>
      </c>
      <c r="E360" s="189" t="str">
        <f>IF(ISERROR(IF(AND(Input!$A359="",SUMPRODUCT(--(LEN(Input!$A360:'Input'!$A$1006)&gt;0))&lt;&gt;0),"Row is skipped.",IF(AND(Input!$A359="",Input!$A360=""),"", IF(Input!D359="","Data is missing.","")))),"",IF(AND(Input!$A359="",SUMPRODUCT(--(LEN(Input!$A360:'Input'!$A$1006)&gt;0))&lt;&gt;0),"Row is skipped.",IF(AND(Input!$A359="",Input!$A360=""),"", IF(Input!D359="","Data is missing.",""))))</f>
        <v/>
      </c>
      <c r="F360" s="189" t="str">
        <f>IF(ISERROR(IF(AND(Input!$A359="",SUMPRODUCT(--(LEN(Input!$A360:'Input'!$A$1006)&gt;0))&lt;&gt;0),"Row is skipped.",IF(AND(Input!$A359="",Input!$A360=""),"", IF(Input!E359="","Data is missing.","")))),"",IF(AND(Input!$A359="",SUMPRODUCT(--(LEN(Input!$A360:'Input'!$A$1006)&gt;0))&lt;&gt;0),"Row is skipped.",IF(AND(Input!$A359="",Input!$A360=""),"", IF(Input!E359="","Data is missing.",""))))</f>
        <v/>
      </c>
      <c r="G360" s="189" t="str">
        <f>IF(ISERROR(IF(AND(Input!$A359="",SUMPRODUCT(--(LEN(Input!$A360:'Input'!$A$1006)&gt;0))&lt;&gt;0),"Row is skipped.",IF(AND(Input!$A359="",Input!$A360=""),"", IF(Input!F359="","Data is missing.","")))),"",IF(AND(Input!$A359="",SUMPRODUCT(--(LEN(Input!$A360:'Input'!$A$1006)&gt;0))&lt;&gt;0),"Row is skipped.",IF(AND(Input!$A359="",Input!$A360=""),"", IF(Input!F359="","Data is missing.",""))))</f>
        <v/>
      </c>
      <c r="H360" s="190" t="str">
        <f>IF(ISERROR(IF(AND(Input!$A359="",SUMPRODUCT(--(LEN(Input!$A360:'Input'!$A$1006)&gt;0))&lt;&gt;0),"Row is skipped.",IF(AND(Input!$A359="",Input!$A360=""),"", IF(Input!G359="","Data is missing.","")))),"",IF(AND(Input!$A359="",SUMPRODUCT(--(LEN(Input!$A360:'Input'!$A$1006)&gt;0))&lt;&gt;0),"Row is skipped.",IF(AND(Input!$A359="",Input!$A360=""),"", IF(Input!G359="","Data is missing.",""))))</f>
        <v/>
      </c>
      <c r="I360" s="156"/>
      <c r="J360" s="191" t="str">
        <f>IFERROR(VLOOKUP(VLOOKUP(Input!$D359,'Measure List'!$A:$AN,40,FALSE),UIR!$A$1:$Q$27,17,FALSE),"")</f>
        <v/>
      </c>
      <c r="K360" s="192" t="str">
        <f>IFERROR(VLOOKUP(Input!$D359,'Measure List'!$A:$AN,40,FALSE),"")</f>
        <v/>
      </c>
      <c r="L360" s="156"/>
      <c r="M360" s="193" t="str">
        <f>IF(B360="","",IF(AND(Input!H359="",IFERROR(VLOOKUP(K360,UIR!$A$2:$P$21,2,FALSE),"")&lt;&gt;""),"Data is Missing.",""))</f>
        <v/>
      </c>
      <c r="N360" s="194" t="str">
        <f>IF(B360="","",IF(AND(Input!I359="",IFERROR(VLOOKUP(K360,UIR!$A$2:$P$21,3,FALSE),"")&lt;&gt;""),"Data is Missing.",""))</f>
        <v/>
      </c>
      <c r="O360" s="194" t="str">
        <f>IF(B360="","",IF(AND(Input!J359="",IFERROR(VLOOKUP(K360,UIR!$A$2:$P$21,4,FALSE),"")&lt;&gt;""),"Data is Missing.",""))</f>
        <v/>
      </c>
      <c r="P360" s="194" t="str">
        <f>IF(B360="","",IF(AND(Input!K359="",IFERROR(VLOOKUP(K360,UIR!$A$2:$P$21,5,FALSE),"")&lt;&gt;""),"Data is Missing.",""))</f>
        <v/>
      </c>
      <c r="Q360" s="194" t="str">
        <f>IF(B360="","",IF(AND(Input!L359="",IFERROR(VLOOKUP(K360,UIR!$A$2:$P$21,6,FALSE),"")&lt;&gt;""),"Data is Missing.",""))</f>
        <v/>
      </c>
      <c r="R360" s="194" t="str">
        <f>IF(B360="","",IF(AND(Input!M359="",IFERROR(VLOOKUP(K360,UIR!$A$2:$P$21,7,FALSE),"")&lt;&gt;""),"Data is Missing.",""))</f>
        <v/>
      </c>
      <c r="S360" s="194" t="str">
        <f>IF(B360="","",IF(AND(Input!P359="",IFERROR(VLOOKUP(K360,UIR!$A$2:$P$21,8,FALSE),"")&lt;&gt;""),"Data is Missing.",""))</f>
        <v/>
      </c>
      <c r="T360" s="194" t="str">
        <f>IF(B360="","",IF(AND(Input!Q359="",IFERROR(VLOOKUP(K360,UIR!$A$2:$P$21,9,FALSE),"")&lt;&gt;""),"Data is Missing.",""))</f>
        <v/>
      </c>
      <c r="U360" s="194"/>
      <c r="V360" s="194" t="str">
        <f>IF(B360="","",IF(AND(Input!S359="",IFERROR(VLOOKUP(K360,UIR!$A$2:$P$21,11,FALSE),"")&lt;&gt;""),"Data is Missing.",""))</f>
        <v/>
      </c>
      <c r="W360" s="194" t="str">
        <f>IF(B360="","",IF(AND(Input!T359="",IFERROR(VLOOKUP(K360,UIR!$A$2:$P$21,12,FALSE),"")&lt;&gt;""),"Data is Missing.",""))</f>
        <v/>
      </c>
      <c r="X360" s="194" t="str">
        <f>IF(B360="","",IF(AND(Input!V359="",IFERROR(VLOOKUP(K360,UIR!$A$2:$P$21,13,FALSE),"")&lt;&gt;""),"Data is Missing.",""))</f>
        <v/>
      </c>
      <c r="Y360" s="194" t="str">
        <f>IF(B360="","",IF(AND(Input!W359="",IFERROR(VLOOKUP(K360,UIR!$A$2:$P$21,14,FALSE),"")&lt;&gt;""),"Data is Missing.",""))</f>
        <v/>
      </c>
      <c r="Z360" s="194" t="str">
        <f>IF(B360="","",IF(AND(Input!X359="",IFERROR(VLOOKUP(K360,UIR!$A$2:$P$21,15,FALSE),"")&lt;&gt;""),"Data is Missing.",""))</f>
        <v/>
      </c>
      <c r="AA360" s="195" t="str">
        <f>IF(B360="","",IF(AND(Input!Y359="",IFERROR(VLOOKUP(K360,UIR!$A$2:$P$21,16,FALSE),"")&lt;&gt;""),"Data is Missing.",""))</f>
        <v/>
      </c>
      <c r="AC360" s="202" t="str">
        <f>IF(ISERROR(IF(Input!D359="","",IF(ISERROR(VLOOKUP(Input!D359,'Measure List'!$A$2:$A$30000,1,0)),"Invalid RefNo",""))),"",IF(Input!D359="","",IF(ISERROR(VLOOKUP(Input!D359,'Measure List'!$A$2:$A$30000,1,0)),"Invalid RefNo","")))</f>
        <v/>
      </c>
      <c r="AD360" s="156"/>
      <c r="AE360" s="156"/>
      <c r="AF360" s="156"/>
      <c r="AG360" s="156"/>
      <c r="AH360" s="156"/>
      <c r="AI360" s="156"/>
      <c r="AJ360" s="156"/>
      <c r="AK360" s="156"/>
      <c r="AL360" s="203" t="str">
        <f>IF(COUNTIF(Dropdowns!$K$2:$K$7,Input!S359)&gt;0,"",IF(Input!S359="","","Invalid Type"))</f>
        <v/>
      </c>
      <c r="AN360" s="204" t="str">
        <f>IF(Input!C359="","",IF(ISNUMBER(VALUE(Input!C359)),"","Needs to be a number."))</f>
        <v/>
      </c>
      <c r="AO360" s="205" t="str">
        <f>IF(Input!E359="","",IF(ISNUMBER(VALUE(Input!E359)),"","Needs to be a number."))</f>
        <v/>
      </c>
      <c r="AP360" s="205" t="str">
        <f>IF(Input!N359="","",IF(ISNUMBER(VALUE(Input!N359)),"","Needs to be a number."))</f>
        <v/>
      </c>
      <c r="AQ360" s="205" t="str">
        <f>IF(Input!O359="","",IF(ISNUMBER(VALUE(Input!O359)),"","Needs to be a number."))</f>
        <v/>
      </c>
      <c r="AR360" s="205" t="str">
        <f>IF(Input!V359="","",IF(ISNUMBER(VALUE(Input!V359)),"","Needs to be a number."))</f>
        <v/>
      </c>
      <c r="AS360" s="205" t="str">
        <f>IF(Input!W359="","",IF(ISNUMBER(VALUE(Input!W359)),"","Needs to be a number."))</f>
        <v/>
      </c>
      <c r="AT360" s="205" t="str">
        <f>IF(Input!X359="","",IF(ISNUMBER(VALUE(Input!X359)),"","Needs to be a number."))</f>
        <v/>
      </c>
      <c r="AU360" s="206" t="str">
        <f>IF(Input!Y359="","",IF(ISNUMBER(VALUE(Input!Y359)),"","Needs to be a number."))</f>
        <v/>
      </c>
      <c r="AV360" s="207"/>
      <c r="AW360" s="259" t="str">
        <f>IF(OR(VALUE(Input!C359)&lt;0,VALUE(Input!C359)&gt;100), "Invalid EEI %","")</f>
        <v/>
      </c>
      <c r="AX360" s="207"/>
      <c r="AY360" s="278" t="str">
        <f>IF(Input!E359="","",IF(VALUE(Input!E359)=0,"Do not enter 0.",""))</f>
        <v/>
      </c>
    </row>
    <row r="361" spans="2:51" x14ac:dyDescent="0.3">
      <c r="B361" s="188" t="str">
        <f>Input!A360</f>
        <v/>
      </c>
      <c r="C361" s="189" t="str">
        <f>IF(ISERROR(IF(AND(Input!$A360="",SUMPRODUCT(--(LEN(Input!$A361:'Input'!$A$1006)&gt;0))&lt;&gt;0),"Row is skipped.",IF(AND(Input!$A360="",Input!$A361=""),"", IF(Input!B360="","Data is missing.","")))),"",IF(AND(Input!$A360="",SUMPRODUCT(--(LEN(Input!$A361:'Input'!$A$1006)&gt;0))&lt;&gt;0),"Row is skipped.",IF(AND(Input!$A360="",Input!$A361=""),"", IF(Input!B360="","Data is missing.",""))))</f>
        <v/>
      </c>
      <c r="D361" s="189" t="str">
        <f>IF(ISERROR(IF(AND(Input!$A360="",SUMPRODUCT(--(LEN(Input!$A361:'Input'!$A$1006)&gt;0))&lt;&gt;0),"Row is skipped.",IF(AND(Input!$A360="",Input!$A361=""),"", IF(Input!C360="","Data is missing.","")))),"",IF(AND(Input!$A360="",SUMPRODUCT(--(LEN(Input!$A361:'Input'!$A$1006)&gt;0))&lt;&gt;0),"Row is skipped.",IF(AND(Input!$A360="",Input!$A361=""),"", IF(Input!C360="","Data is missing.",""))))</f>
        <v/>
      </c>
      <c r="E361" s="189" t="str">
        <f>IF(ISERROR(IF(AND(Input!$A360="",SUMPRODUCT(--(LEN(Input!$A361:'Input'!$A$1006)&gt;0))&lt;&gt;0),"Row is skipped.",IF(AND(Input!$A360="",Input!$A361=""),"", IF(Input!D360="","Data is missing.","")))),"",IF(AND(Input!$A360="",SUMPRODUCT(--(LEN(Input!$A361:'Input'!$A$1006)&gt;0))&lt;&gt;0),"Row is skipped.",IF(AND(Input!$A360="",Input!$A361=""),"", IF(Input!D360="","Data is missing.",""))))</f>
        <v/>
      </c>
      <c r="F361" s="189" t="str">
        <f>IF(ISERROR(IF(AND(Input!$A360="",SUMPRODUCT(--(LEN(Input!$A361:'Input'!$A$1006)&gt;0))&lt;&gt;0),"Row is skipped.",IF(AND(Input!$A360="",Input!$A361=""),"", IF(Input!E360="","Data is missing.","")))),"",IF(AND(Input!$A360="",SUMPRODUCT(--(LEN(Input!$A361:'Input'!$A$1006)&gt;0))&lt;&gt;0),"Row is skipped.",IF(AND(Input!$A360="",Input!$A361=""),"", IF(Input!E360="","Data is missing.",""))))</f>
        <v/>
      </c>
      <c r="G361" s="189" t="str">
        <f>IF(ISERROR(IF(AND(Input!$A360="",SUMPRODUCT(--(LEN(Input!$A361:'Input'!$A$1006)&gt;0))&lt;&gt;0),"Row is skipped.",IF(AND(Input!$A360="",Input!$A361=""),"", IF(Input!F360="","Data is missing.","")))),"",IF(AND(Input!$A360="",SUMPRODUCT(--(LEN(Input!$A361:'Input'!$A$1006)&gt;0))&lt;&gt;0),"Row is skipped.",IF(AND(Input!$A360="",Input!$A361=""),"", IF(Input!F360="","Data is missing.",""))))</f>
        <v/>
      </c>
      <c r="H361" s="190" t="str">
        <f>IF(ISERROR(IF(AND(Input!$A360="",SUMPRODUCT(--(LEN(Input!$A361:'Input'!$A$1006)&gt;0))&lt;&gt;0),"Row is skipped.",IF(AND(Input!$A360="",Input!$A361=""),"", IF(Input!G360="","Data is missing.","")))),"",IF(AND(Input!$A360="",SUMPRODUCT(--(LEN(Input!$A361:'Input'!$A$1006)&gt;0))&lt;&gt;0),"Row is skipped.",IF(AND(Input!$A360="",Input!$A361=""),"", IF(Input!G360="","Data is missing.",""))))</f>
        <v/>
      </c>
      <c r="I361" s="156"/>
      <c r="J361" s="191" t="str">
        <f>IFERROR(VLOOKUP(VLOOKUP(Input!$D360,'Measure List'!$A:$AN,40,FALSE),UIR!$A$1:$Q$27,17,FALSE),"")</f>
        <v/>
      </c>
      <c r="K361" s="192" t="str">
        <f>IFERROR(VLOOKUP(Input!$D360,'Measure List'!$A:$AN,40,FALSE),"")</f>
        <v/>
      </c>
      <c r="L361" s="156"/>
      <c r="M361" s="193" t="str">
        <f>IF(B361="","",IF(AND(Input!H360="",IFERROR(VLOOKUP(K361,UIR!$A$2:$P$21,2,FALSE),"")&lt;&gt;""),"Data is Missing.",""))</f>
        <v/>
      </c>
      <c r="N361" s="194" t="str">
        <f>IF(B361="","",IF(AND(Input!I360="",IFERROR(VLOOKUP(K361,UIR!$A$2:$P$21,3,FALSE),"")&lt;&gt;""),"Data is Missing.",""))</f>
        <v/>
      </c>
      <c r="O361" s="194" t="str">
        <f>IF(B361="","",IF(AND(Input!J360="",IFERROR(VLOOKUP(K361,UIR!$A$2:$P$21,4,FALSE),"")&lt;&gt;""),"Data is Missing.",""))</f>
        <v/>
      </c>
      <c r="P361" s="194" t="str">
        <f>IF(B361="","",IF(AND(Input!K360="",IFERROR(VLOOKUP(K361,UIR!$A$2:$P$21,5,FALSE),"")&lt;&gt;""),"Data is Missing.",""))</f>
        <v/>
      </c>
      <c r="Q361" s="194" t="str">
        <f>IF(B361="","",IF(AND(Input!L360="",IFERROR(VLOOKUP(K361,UIR!$A$2:$P$21,6,FALSE),"")&lt;&gt;""),"Data is Missing.",""))</f>
        <v/>
      </c>
      <c r="R361" s="194" t="str">
        <f>IF(B361="","",IF(AND(Input!M360="",IFERROR(VLOOKUP(K361,UIR!$A$2:$P$21,7,FALSE),"")&lt;&gt;""),"Data is Missing.",""))</f>
        <v/>
      </c>
      <c r="S361" s="194" t="str">
        <f>IF(B361="","",IF(AND(Input!P360="",IFERROR(VLOOKUP(K361,UIR!$A$2:$P$21,8,FALSE),"")&lt;&gt;""),"Data is Missing.",""))</f>
        <v/>
      </c>
      <c r="T361" s="194" t="str">
        <f>IF(B361="","",IF(AND(Input!Q360="",IFERROR(VLOOKUP(K361,UIR!$A$2:$P$21,9,FALSE),"")&lt;&gt;""),"Data is Missing.",""))</f>
        <v/>
      </c>
      <c r="U361" s="194"/>
      <c r="V361" s="194" t="str">
        <f>IF(B361="","",IF(AND(Input!S360="",IFERROR(VLOOKUP(K361,UIR!$A$2:$P$21,11,FALSE),"")&lt;&gt;""),"Data is Missing.",""))</f>
        <v/>
      </c>
      <c r="W361" s="194" t="str">
        <f>IF(B361="","",IF(AND(Input!T360="",IFERROR(VLOOKUP(K361,UIR!$A$2:$P$21,12,FALSE),"")&lt;&gt;""),"Data is Missing.",""))</f>
        <v/>
      </c>
      <c r="X361" s="194" t="str">
        <f>IF(B361="","",IF(AND(Input!V360="",IFERROR(VLOOKUP(K361,UIR!$A$2:$P$21,13,FALSE),"")&lt;&gt;""),"Data is Missing.",""))</f>
        <v/>
      </c>
      <c r="Y361" s="194" t="str">
        <f>IF(B361="","",IF(AND(Input!W360="",IFERROR(VLOOKUP(K361,UIR!$A$2:$P$21,14,FALSE),"")&lt;&gt;""),"Data is Missing.",""))</f>
        <v/>
      </c>
      <c r="Z361" s="194" t="str">
        <f>IF(B361="","",IF(AND(Input!X360="",IFERROR(VLOOKUP(K361,UIR!$A$2:$P$21,15,FALSE),"")&lt;&gt;""),"Data is Missing.",""))</f>
        <v/>
      </c>
      <c r="AA361" s="195" t="str">
        <f>IF(B361="","",IF(AND(Input!Y360="",IFERROR(VLOOKUP(K361,UIR!$A$2:$P$21,16,FALSE),"")&lt;&gt;""),"Data is Missing.",""))</f>
        <v/>
      </c>
      <c r="AC361" s="202" t="str">
        <f>IF(ISERROR(IF(Input!D360="","",IF(ISERROR(VLOOKUP(Input!D360,'Measure List'!$A$2:$A$30000,1,0)),"Invalid RefNo",""))),"",IF(Input!D360="","",IF(ISERROR(VLOOKUP(Input!D360,'Measure List'!$A$2:$A$30000,1,0)),"Invalid RefNo","")))</f>
        <v/>
      </c>
      <c r="AD361" s="156"/>
      <c r="AE361" s="156"/>
      <c r="AF361" s="156"/>
      <c r="AG361" s="156"/>
      <c r="AH361" s="156"/>
      <c r="AI361" s="156"/>
      <c r="AJ361" s="156"/>
      <c r="AK361" s="156"/>
      <c r="AL361" s="203" t="str">
        <f>IF(COUNTIF(Dropdowns!$K$2:$K$7,Input!S360)&gt;0,"",IF(Input!S360="","","Invalid Type"))</f>
        <v/>
      </c>
      <c r="AN361" s="204" t="str">
        <f>IF(Input!C360="","",IF(ISNUMBER(VALUE(Input!C360)),"","Needs to be a number."))</f>
        <v/>
      </c>
      <c r="AO361" s="205" t="str">
        <f>IF(Input!E360="","",IF(ISNUMBER(VALUE(Input!E360)),"","Needs to be a number."))</f>
        <v/>
      </c>
      <c r="AP361" s="205" t="str">
        <f>IF(Input!N360="","",IF(ISNUMBER(VALUE(Input!N360)),"","Needs to be a number."))</f>
        <v/>
      </c>
      <c r="AQ361" s="205" t="str">
        <f>IF(Input!O360="","",IF(ISNUMBER(VALUE(Input!O360)),"","Needs to be a number."))</f>
        <v/>
      </c>
      <c r="AR361" s="205" t="str">
        <f>IF(Input!V360="","",IF(ISNUMBER(VALUE(Input!V360)),"","Needs to be a number."))</f>
        <v/>
      </c>
      <c r="AS361" s="205" t="str">
        <f>IF(Input!W360="","",IF(ISNUMBER(VALUE(Input!W360)),"","Needs to be a number."))</f>
        <v/>
      </c>
      <c r="AT361" s="205" t="str">
        <f>IF(Input!X360="","",IF(ISNUMBER(VALUE(Input!X360)),"","Needs to be a number."))</f>
        <v/>
      </c>
      <c r="AU361" s="206" t="str">
        <f>IF(Input!Y360="","",IF(ISNUMBER(VALUE(Input!Y360)),"","Needs to be a number."))</f>
        <v/>
      </c>
      <c r="AV361" s="207"/>
      <c r="AW361" s="259" t="str">
        <f>IF(OR(VALUE(Input!C360)&lt;0,VALUE(Input!C360)&gt;100), "Invalid EEI %","")</f>
        <v/>
      </c>
      <c r="AX361" s="207"/>
      <c r="AY361" s="278" t="str">
        <f>IF(Input!E360="","",IF(VALUE(Input!E360)=0,"Do not enter 0.",""))</f>
        <v/>
      </c>
    </row>
    <row r="362" spans="2:51" x14ac:dyDescent="0.3">
      <c r="B362" s="188" t="str">
        <f>Input!A361</f>
        <v/>
      </c>
      <c r="C362" s="189" t="str">
        <f>IF(ISERROR(IF(AND(Input!$A361="",SUMPRODUCT(--(LEN(Input!$A362:'Input'!$A$1006)&gt;0))&lt;&gt;0),"Row is skipped.",IF(AND(Input!$A361="",Input!$A362=""),"", IF(Input!B361="","Data is missing.","")))),"",IF(AND(Input!$A361="",SUMPRODUCT(--(LEN(Input!$A362:'Input'!$A$1006)&gt;0))&lt;&gt;0),"Row is skipped.",IF(AND(Input!$A361="",Input!$A362=""),"", IF(Input!B361="","Data is missing.",""))))</f>
        <v/>
      </c>
      <c r="D362" s="189" t="str">
        <f>IF(ISERROR(IF(AND(Input!$A361="",SUMPRODUCT(--(LEN(Input!$A362:'Input'!$A$1006)&gt;0))&lt;&gt;0),"Row is skipped.",IF(AND(Input!$A361="",Input!$A362=""),"", IF(Input!C361="","Data is missing.","")))),"",IF(AND(Input!$A361="",SUMPRODUCT(--(LEN(Input!$A362:'Input'!$A$1006)&gt;0))&lt;&gt;0),"Row is skipped.",IF(AND(Input!$A361="",Input!$A362=""),"", IF(Input!C361="","Data is missing.",""))))</f>
        <v/>
      </c>
      <c r="E362" s="189" t="str">
        <f>IF(ISERROR(IF(AND(Input!$A361="",SUMPRODUCT(--(LEN(Input!$A362:'Input'!$A$1006)&gt;0))&lt;&gt;0),"Row is skipped.",IF(AND(Input!$A361="",Input!$A362=""),"", IF(Input!D361="","Data is missing.","")))),"",IF(AND(Input!$A361="",SUMPRODUCT(--(LEN(Input!$A362:'Input'!$A$1006)&gt;0))&lt;&gt;0),"Row is skipped.",IF(AND(Input!$A361="",Input!$A362=""),"", IF(Input!D361="","Data is missing.",""))))</f>
        <v/>
      </c>
      <c r="F362" s="189" t="str">
        <f>IF(ISERROR(IF(AND(Input!$A361="",SUMPRODUCT(--(LEN(Input!$A362:'Input'!$A$1006)&gt;0))&lt;&gt;0),"Row is skipped.",IF(AND(Input!$A361="",Input!$A362=""),"", IF(Input!E361="","Data is missing.","")))),"",IF(AND(Input!$A361="",SUMPRODUCT(--(LEN(Input!$A362:'Input'!$A$1006)&gt;0))&lt;&gt;0),"Row is skipped.",IF(AND(Input!$A361="",Input!$A362=""),"", IF(Input!E361="","Data is missing.",""))))</f>
        <v/>
      </c>
      <c r="G362" s="189" t="str">
        <f>IF(ISERROR(IF(AND(Input!$A361="",SUMPRODUCT(--(LEN(Input!$A362:'Input'!$A$1006)&gt;0))&lt;&gt;0),"Row is skipped.",IF(AND(Input!$A361="",Input!$A362=""),"", IF(Input!F361="","Data is missing.","")))),"",IF(AND(Input!$A361="",SUMPRODUCT(--(LEN(Input!$A362:'Input'!$A$1006)&gt;0))&lt;&gt;0),"Row is skipped.",IF(AND(Input!$A361="",Input!$A362=""),"", IF(Input!F361="","Data is missing.",""))))</f>
        <v/>
      </c>
      <c r="H362" s="190" t="str">
        <f>IF(ISERROR(IF(AND(Input!$A361="",SUMPRODUCT(--(LEN(Input!$A362:'Input'!$A$1006)&gt;0))&lt;&gt;0),"Row is skipped.",IF(AND(Input!$A361="",Input!$A362=""),"", IF(Input!G361="","Data is missing.","")))),"",IF(AND(Input!$A361="",SUMPRODUCT(--(LEN(Input!$A362:'Input'!$A$1006)&gt;0))&lt;&gt;0),"Row is skipped.",IF(AND(Input!$A361="",Input!$A362=""),"", IF(Input!G361="","Data is missing.",""))))</f>
        <v/>
      </c>
      <c r="I362" s="156"/>
      <c r="J362" s="191" t="str">
        <f>IFERROR(VLOOKUP(VLOOKUP(Input!$D361,'Measure List'!$A:$AN,40,FALSE),UIR!$A$1:$Q$27,17,FALSE),"")</f>
        <v/>
      </c>
      <c r="K362" s="192" t="str">
        <f>IFERROR(VLOOKUP(Input!$D361,'Measure List'!$A:$AN,40,FALSE),"")</f>
        <v/>
      </c>
      <c r="L362" s="156"/>
      <c r="M362" s="193" t="str">
        <f>IF(B362="","",IF(AND(Input!H361="",IFERROR(VLOOKUP(K362,UIR!$A$2:$P$21,2,FALSE),"")&lt;&gt;""),"Data is Missing.",""))</f>
        <v/>
      </c>
      <c r="N362" s="194" t="str">
        <f>IF(B362="","",IF(AND(Input!I361="",IFERROR(VLOOKUP(K362,UIR!$A$2:$P$21,3,FALSE),"")&lt;&gt;""),"Data is Missing.",""))</f>
        <v/>
      </c>
      <c r="O362" s="194" t="str">
        <f>IF(B362="","",IF(AND(Input!J361="",IFERROR(VLOOKUP(K362,UIR!$A$2:$P$21,4,FALSE),"")&lt;&gt;""),"Data is Missing.",""))</f>
        <v/>
      </c>
      <c r="P362" s="194" t="str">
        <f>IF(B362="","",IF(AND(Input!K361="",IFERROR(VLOOKUP(K362,UIR!$A$2:$P$21,5,FALSE),"")&lt;&gt;""),"Data is Missing.",""))</f>
        <v/>
      </c>
      <c r="Q362" s="194" t="str">
        <f>IF(B362="","",IF(AND(Input!L361="",IFERROR(VLOOKUP(K362,UIR!$A$2:$P$21,6,FALSE),"")&lt;&gt;""),"Data is Missing.",""))</f>
        <v/>
      </c>
      <c r="R362" s="194" t="str">
        <f>IF(B362="","",IF(AND(Input!M361="",IFERROR(VLOOKUP(K362,UIR!$A$2:$P$21,7,FALSE),"")&lt;&gt;""),"Data is Missing.",""))</f>
        <v/>
      </c>
      <c r="S362" s="194" t="str">
        <f>IF(B362="","",IF(AND(Input!P361="",IFERROR(VLOOKUP(K362,UIR!$A$2:$P$21,8,FALSE),"")&lt;&gt;""),"Data is Missing.",""))</f>
        <v/>
      </c>
      <c r="T362" s="194" t="str">
        <f>IF(B362="","",IF(AND(Input!Q361="",IFERROR(VLOOKUP(K362,UIR!$A$2:$P$21,9,FALSE),"")&lt;&gt;""),"Data is Missing.",""))</f>
        <v/>
      </c>
      <c r="U362" s="194"/>
      <c r="V362" s="194" t="str">
        <f>IF(B362="","",IF(AND(Input!S361="",IFERROR(VLOOKUP(K362,UIR!$A$2:$P$21,11,FALSE),"")&lt;&gt;""),"Data is Missing.",""))</f>
        <v/>
      </c>
      <c r="W362" s="194" t="str">
        <f>IF(B362="","",IF(AND(Input!T361="",IFERROR(VLOOKUP(K362,UIR!$A$2:$P$21,12,FALSE),"")&lt;&gt;""),"Data is Missing.",""))</f>
        <v/>
      </c>
      <c r="X362" s="194" t="str">
        <f>IF(B362="","",IF(AND(Input!V361="",IFERROR(VLOOKUP(K362,UIR!$A$2:$P$21,13,FALSE),"")&lt;&gt;""),"Data is Missing.",""))</f>
        <v/>
      </c>
      <c r="Y362" s="194" t="str">
        <f>IF(B362="","",IF(AND(Input!W361="",IFERROR(VLOOKUP(K362,UIR!$A$2:$P$21,14,FALSE),"")&lt;&gt;""),"Data is Missing.",""))</f>
        <v/>
      </c>
      <c r="Z362" s="194" t="str">
        <f>IF(B362="","",IF(AND(Input!X361="",IFERROR(VLOOKUP(K362,UIR!$A$2:$P$21,15,FALSE),"")&lt;&gt;""),"Data is Missing.",""))</f>
        <v/>
      </c>
      <c r="AA362" s="195" t="str">
        <f>IF(B362="","",IF(AND(Input!Y361="",IFERROR(VLOOKUP(K362,UIR!$A$2:$P$21,16,FALSE),"")&lt;&gt;""),"Data is Missing.",""))</f>
        <v/>
      </c>
      <c r="AC362" s="202" t="str">
        <f>IF(ISERROR(IF(Input!D361="","",IF(ISERROR(VLOOKUP(Input!D361,'Measure List'!$A$2:$A$30000,1,0)),"Invalid RefNo",""))),"",IF(Input!D361="","",IF(ISERROR(VLOOKUP(Input!D361,'Measure List'!$A$2:$A$30000,1,0)),"Invalid RefNo","")))</f>
        <v/>
      </c>
      <c r="AD362" s="156"/>
      <c r="AE362" s="156"/>
      <c r="AF362" s="156"/>
      <c r="AG362" s="156"/>
      <c r="AH362" s="156"/>
      <c r="AI362" s="156"/>
      <c r="AJ362" s="156"/>
      <c r="AK362" s="156"/>
      <c r="AL362" s="203" t="str">
        <f>IF(COUNTIF(Dropdowns!$K$2:$K$7,Input!S361)&gt;0,"",IF(Input!S361="","","Invalid Type"))</f>
        <v/>
      </c>
      <c r="AN362" s="204" t="str">
        <f>IF(Input!C361="","",IF(ISNUMBER(VALUE(Input!C361)),"","Needs to be a number."))</f>
        <v/>
      </c>
      <c r="AO362" s="205" t="str">
        <f>IF(Input!E361="","",IF(ISNUMBER(VALUE(Input!E361)),"","Needs to be a number."))</f>
        <v/>
      </c>
      <c r="AP362" s="205" t="str">
        <f>IF(Input!N361="","",IF(ISNUMBER(VALUE(Input!N361)),"","Needs to be a number."))</f>
        <v/>
      </c>
      <c r="AQ362" s="205" t="str">
        <f>IF(Input!O361="","",IF(ISNUMBER(VALUE(Input!O361)),"","Needs to be a number."))</f>
        <v/>
      </c>
      <c r="AR362" s="205" t="str">
        <f>IF(Input!V361="","",IF(ISNUMBER(VALUE(Input!V361)),"","Needs to be a number."))</f>
        <v/>
      </c>
      <c r="AS362" s="205" t="str">
        <f>IF(Input!W361="","",IF(ISNUMBER(VALUE(Input!W361)),"","Needs to be a number."))</f>
        <v/>
      </c>
      <c r="AT362" s="205" t="str">
        <f>IF(Input!X361="","",IF(ISNUMBER(VALUE(Input!X361)),"","Needs to be a number."))</f>
        <v/>
      </c>
      <c r="AU362" s="206" t="str">
        <f>IF(Input!Y361="","",IF(ISNUMBER(VALUE(Input!Y361)),"","Needs to be a number."))</f>
        <v/>
      </c>
      <c r="AV362" s="207"/>
      <c r="AW362" s="259" t="str">
        <f>IF(OR(VALUE(Input!C361)&lt;0,VALUE(Input!C361)&gt;100), "Invalid EEI %","")</f>
        <v/>
      </c>
      <c r="AX362" s="207"/>
      <c r="AY362" s="278" t="str">
        <f>IF(Input!E361="","",IF(VALUE(Input!E361)=0,"Do not enter 0.",""))</f>
        <v/>
      </c>
    </row>
    <row r="363" spans="2:51" x14ac:dyDescent="0.3">
      <c r="B363" s="188" t="str">
        <f>Input!A362</f>
        <v/>
      </c>
      <c r="C363" s="189" t="str">
        <f>IF(ISERROR(IF(AND(Input!$A362="",SUMPRODUCT(--(LEN(Input!$A363:'Input'!$A$1006)&gt;0))&lt;&gt;0),"Row is skipped.",IF(AND(Input!$A362="",Input!$A363=""),"", IF(Input!B362="","Data is missing.","")))),"",IF(AND(Input!$A362="",SUMPRODUCT(--(LEN(Input!$A363:'Input'!$A$1006)&gt;0))&lt;&gt;0),"Row is skipped.",IF(AND(Input!$A362="",Input!$A363=""),"", IF(Input!B362="","Data is missing.",""))))</f>
        <v/>
      </c>
      <c r="D363" s="189" t="str">
        <f>IF(ISERROR(IF(AND(Input!$A362="",SUMPRODUCT(--(LEN(Input!$A363:'Input'!$A$1006)&gt;0))&lt;&gt;0),"Row is skipped.",IF(AND(Input!$A362="",Input!$A363=""),"", IF(Input!C362="","Data is missing.","")))),"",IF(AND(Input!$A362="",SUMPRODUCT(--(LEN(Input!$A363:'Input'!$A$1006)&gt;0))&lt;&gt;0),"Row is skipped.",IF(AND(Input!$A362="",Input!$A363=""),"", IF(Input!C362="","Data is missing.",""))))</f>
        <v/>
      </c>
      <c r="E363" s="189" t="str">
        <f>IF(ISERROR(IF(AND(Input!$A362="",SUMPRODUCT(--(LEN(Input!$A363:'Input'!$A$1006)&gt;0))&lt;&gt;0),"Row is skipped.",IF(AND(Input!$A362="",Input!$A363=""),"", IF(Input!D362="","Data is missing.","")))),"",IF(AND(Input!$A362="",SUMPRODUCT(--(LEN(Input!$A363:'Input'!$A$1006)&gt;0))&lt;&gt;0),"Row is skipped.",IF(AND(Input!$A362="",Input!$A363=""),"", IF(Input!D362="","Data is missing.",""))))</f>
        <v/>
      </c>
      <c r="F363" s="189" t="str">
        <f>IF(ISERROR(IF(AND(Input!$A362="",SUMPRODUCT(--(LEN(Input!$A363:'Input'!$A$1006)&gt;0))&lt;&gt;0),"Row is skipped.",IF(AND(Input!$A362="",Input!$A363=""),"", IF(Input!E362="","Data is missing.","")))),"",IF(AND(Input!$A362="",SUMPRODUCT(--(LEN(Input!$A363:'Input'!$A$1006)&gt;0))&lt;&gt;0),"Row is skipped.",IF(AND(Input!$A362="",Input!$A363=""),"", IF(Input!E362="","Data is missing.",""))))</f>
        <v/>
      </c>
      <c r="G363" s="189" t="str">
        <f>IF(ISERROR(IF(AND(Input!$A362="",SUMPRODUCT(--(LEN(Input!$A363:'Input'!$A$1006)&gt;0))&lt;&gt;0),"Row is skipped.",IF(AND(Input!$A362="",Input!$A363=""),"", IF(Input!F362="","Data is missing.","")))),"",IF(AND(Input!$A362="",SUMPRODUCT(--(LEN(Input!$A363:'Input'!$A$1006)&gt;0))&lt;&gt;0),"Row is skipped.",IF(AND(Input!$A362="",Input!$A363=""),"", IF(Input!F362="","Data is missing.",""))))</f>
        <v/>
      </c>
      <c r="H363" s="190" t="str">
        <f>IF(ISERROR(IF(AND(Input!$A362="",SUMPRODUCT(--(LEN(Input!$A363:'Input'!$A$1006)&gt;0))&lt;&gt;0),"Row is skipped.",IF(AND(Input!$A362="",Input!$A363=""),"", IF(Input!G362="","Data is missing.","")))),"",IF(AND(Input!$A362="",SUMPRODUCT(--(LEN(Input!$A363:'Input'!$A$1006)&gt;0))&lt;&gt;0),"Row is skipped.",IF(AND(Input!$A362="",Input!$A363=""),"", IF(Input!G362="","Data is missing.",""))))</f>
        <v/>
      </c>
      <c r="I363" s="156"/>
      <c r="J363" s="191" t="str">
        <f>IFERROR(VLOOKUP(VLOOKUP(Input!$D362,'Measure List'!$A:$AN,40,FALSE),UIR!$A$1:$Q$27,17,FALSE),"")</f>
        <v/>
      </c>
      <c r="K363" s="192" t="str">
        <f>IFERROR(VLOOKUP(Input!$D362,'Measure List'!$A:$AN,40,FALSE),"")</f>
        <v/>
      </c>
      <c r="L363" s="156"/>
      <c r="M363" s="193" t="str">
        <f>IF(B363="","",IF(AND(Input!H362="",IFERROR(VLOOKUP(K363,UIR!$A$2:$P$21,2,FALSE),"")&lt;&gt;""),"Data is Missing.",""))</f>
        <v/>
      </c>
      <c r="N363" s="194" t="str">
        <f>IF(B363="","",IF(AND(Input!I362="",IFERROR(VLOOKUP(K363,UIR!$A$2:$P$21,3,FALSE),"")&lt;&gt;""),"Data is Missing.",""))</f>
        <v/>
      </c>
      <c r="O363" s="194" t="str">
        <f>IF(B363="","",IF(AND(Input!J362="",IFERROR(VLOOKUP(K363,UIR!$A$2:$P$21,4,FALSE),"")&lt;&gt;""),"Data is Missing.",""))</f>
        <v/>
      </c>
      <c r="P363" s="194" t="str">
        <f>IF(B363="","",IF(AND(Input!K362="",IFERROR(VLOOKUP(K363,UIR!$A$2:$P$21,5,FALSE),"")&lt;&gt;""),"Data is Missing.",""))</f>
        <v/>
      </c>
      <c r="Q363" s="194" t="str">
        <f>IF(B363="","",IF(AND(Input!L362="",IFERROR(VLOOKUP(K363,UIR!$A$2:$P$21,6,FALSE),"")&lt;&gt;""),"Data is Missing.",""))</f>
        <v/>
      </c>
      <c r="R363" s="194" t="str">
        <f>IF(B363="","",IF(AND(Input!M362="",IFERROR(VLOOKUP(K363,UIR!$A$2:$P$21,7,FALSE),"")&lt;&gt;""),"Data is Missing.",""))</f>
        <v/>
      </c>
      <c r="S363" s="194" t="str">
        <f>IF(B363="","",IF(AND(Input!P362="",IFERROR(VLOOKUP(K363,UIR!$A$2:$P$21,8,FALSE),"")&lt;&gt;""),"Data is Missing.",""))</f>
        <v/>
      </c>
      <c r="T363" s="194" t="str">
        <f>IF(B363="","",IF(AND(Input!Q362="",IFERROR(VLOOKUP(K363,UIR!$A$2:$P$21,9,FALSE),"")&lt;&gt;""),"Data is Missing.",""))</f>
        <v/>
      </c>
      <c r="U363" s="194"/>
      <c r="V363" s="194" t="str">
        <f>IF(B363="","",IF(AND(Input!S362="",IFERROR(VLOOKUP(K363,UIR!$A$2:$P$21,11,FALSE),"")&lt;&gt;""),"Data is Missing.",""))</f>
        <v/>
      </c>
      <c r="W363" s="194" t="str">
        <f>IF(B363="","",IF(AND(Input!T362="",IFERROR(VLOOKUP(K363,UIR!$A$2:$P$21,12,FALSE),"")&lt;&gt;""),"Data is Missing.",""))</f>
        <v/>
      </c>
      <c r="X363" s="194" t="str">
        <f>IF(B363="","",IF(AND(Input!V362="",IFERROR(VLOOKUP(K363,UIR!$A$2:$P$21,13,FALSE),"")&lt;&gt;""),"Data is Missing.",""))</f>
        <v/>
      </c>
      <c r="Y363" s="194" t="str">
        <f>IF(B363="","",IF(AND(Input!W362="",IFERROR(VLOOKUP(K363,UIR!$A$2:$P$21,14,FALSE),"")&lt;&gt;""),"Data is Missing.",""))</f>
        <v/>
      </c>
      <c r="Z363" s="194" t="str">
        <f>IF(B363="","",IF(AND(Input!X362="",IFERROR(VLOOKUP(K363,UIR!$A$2:$P$21,15,FALSE),"")&lt;&gt;""),"Data is Missing.",""))</f>
        <v/>
      </c>
      <c r="AA363" s="195" t="str">
        <f>IF(B363="","",IF(AND(Input!Y362="",IFERROR(VLOOKUP(K363,UIR!$A$2:$P$21,16,FALSE),"")&lt;&gt;""),"Data is Missing.",""))</f>
        <v/>
      </c>
      <c r="AC363" s="202" t="str">
        <f>IF(ISERROR(IF(Input!D362="","",IF(ISERROR(VLOOKUP(Input!D362,'Measure List'!$A$2:$A$30000,1,0)),"Invalid RefNo",""))),"",IF(Input!D362="","",IF(ISERROR(VLOOKUP(Input!D362,'Measure List'!$A$2:$A$30000,1,0)),"Invalid RefNo","")))</f>
        <v/>
      </c>
      <c r="AD363" s="156"/>
      <c r="AE363" s="156"/>
      <c r="AF363" s="156"/>
      <c r="AG363" s="156"/>
      <c r="AH363" s="156"/>
      <c r="AI363" s="156"/>
      <c r="AJ363" s="156"/>
      <c r="AK363" s="156"/>
      <c r="AL363" s="203" t="str">
        <f>IF(COUNTIF(Dropdowns!$K$2:$K$7,Input!S362)&gt;0,"",IF(Input!S362="","","Invalid Type"))</f>
        <v/>
      </c>
      <c r="AN363" s="204" t="str">
        <f>IF(Input!C362="","",IF(ISNUMBER(VALUE(Input!C362)),"","Needs to be a number."))</f>
        <v/>
      </c>
      <c r="AO363" s="205" t="str">
        <f>IF(Input!E362="","",IF(ISNUMBER(VALUE(Input!E362)),"","Needs to be a number."))</f>
        <v/>
      </c>
      <c r="AP363" s="205" t="str">
        <f>IF(Input!N362="","",IF(ISNUMBER(VALUE(Input!N362)),"","Needs to be a number."))</f>
        <v/>
      </c>
      <c r="AQ363" s="205" t="str">
        <f>IF(Input!O362="","",IF(ISNUMBER(VALUE(Input!O362)),"","Needs to be a number."))</f>
        <v/>
      </c>
      <c r="AR363" s="205" t="str">
        <f>IF(Input!V362="","",IF(ISNUMBER(VALUE(Input!V362)),"","Needs to be a number."))</f>
        <v/>
      </c>
      <c r="AS363" s="205" t="str">
        <f>IF(Input!W362="","",IF(ISNUMBER(VALUE(Input!W362)),"","Needs to be a number."))</f>
        <v/>
      </c>
      <c r="AT363" s="205" t="str">
        <f>IF(Input!X362="","",IF(ISNUMBER(VALUE(Input!X362)),"","Needs to be a number."))</f>
        <v/>
      </c>
      <c r="AU363" s="206" t="str">
        <f>IF(Input!Y362="","",IF(ISNUMBER(VALUE(Input!Y362)),"","Needs to be a number."))</f>
        <v/>
      </c>
      <c r="AV363" s="207"/>
      <c r="AW363" s="259" t="str">
        <f>IF(OR(VALUE(Input!C362)&lt;0,VALUE(Input!C362)&gt;100), "Invalid EEI %","")</f>
        <v/>
      </c>
      <c r="AX363" s="207"/>
      <c r="AY363" s="278" t="str">
        <f>IF(Input!E362="","",IF(VALUE(Input!E362)=0,"Do not enter 0.",""))</f>
        <v/>
      </c>
    </row>
    <row r="364" spans="2:51" x14ac:dyDescent="0.3">
      <c r="B364" s="188" t="str">
        <f>Input!A363</f>
        <v/>
      </c>
      <c r="C364" s="189" t="str">
        <f>IF(ISERROR(IF(AND(Input!$A363="",SUMPRODUCT(--(LEN(Input!$A364:'Input'!$A$1006)&gt;0))&lt;&gt;0),"Row is skipped.",IF(AND(Input!$A363="",Input!$A364=""),"", IF(Input!B363="","Data is missing.","")))),"",IF(AND(Input!$A363="",SUMPRODUCT(--(LEN(Input!$A364:'Input'!$A$1006)&gt;0))&lt;&gt;0),"Row is skipped.",IF(AND(Input!$A363="",Input!$A364=""),"", IF(Input!B363="","Data is missing.",""))))</f>
        <v/>
      </c>
      <c r="D364" s="189" t="str">
        <f>IF(ISERROR(IF(AND(Input!$A363="",SUMPRODUCT(--(LEN(Input!$A364:'Input'!$A$1006)&gt;0))&lt;&gt;0),"Row is skipped.",IF(AND(Input!$A363="",Input!$A364=""),"", IF(Input!C363="","Data is missing.","")))),"",IF(AND(Input!$A363="",SUMPRODUCT(--(LEN(Input!$A364:'Input'!$A$1006)&gt;0))&lt;&gt;0),"Row is skipped.",IF(AND(Input!$A363="",Input!$A364=""),"", IF(Input!C363="","Data is missing.",""))))</f>
        <v/>
      </c>
      <c r="E364" s="189" t="str">
        <f>IF(ISERROR(IF(AND(Input!$A363="",SUMPRODUCT(--(LEN(Input!$A364:'Input'!$A$1006)&gt;0))&lt;&gt;0),"Row is skipped.",IF(AND(Input!$A363="",Input!$A364=""),"", IF(Input!D363="","Data is missing.","")))),"",IF(AND(Input!$A363="",SUMPRODUCT(--(LEN(Input!$A364:'Input'!$A$1006)&gt;0))&lt;&gt;0),"Row is skipped.",IF(AND(Input!$A363="",Input!$A364=""),"", IF(Input!D363="","Data is missing.",""))))</f>
        <v/>
      </c>
      <c r="F364" s="189" t="str">
        <f>IF(ISERROR(IF(AND(Input!$A363="",SUMPRODUCT(--(LEN(Input!$A364:'Input'!$A$1006)&gt;0))&lt;&gt;0),"Row is skipped.",IF(AND(Input!$A363="",Input!$A364=""),"", IF(Input!E363="","Data is missing.","")))),"",IF(AND(Input!$A363="",SUMPRODUCT(--(LEN(Input!$A364:'Input'!$A$1006)&gt;0))&lt;&gt;0),"Row is skipped.",IF(AND(Input!$A363="",Input!$A364=""),"", IF(Input!E363="","Data is missing.",""))))</f>
        <v/>
      </c>
      <c r="G364" s="189" t="str">
        <f>IF(ISERROR(IF(AND(Input!$A363="",SUMPRODUCT(--(LEN(Input!$A364:'Input'!$A$1006)&gt;0))&lt;&gt;0),"Row is skipped.",IF(AND(Input!$A363="",Input!$A364=""),"", IF(Input!F363="","Data is missing.","")))),"",IF(AND(Input!$A363="",SUMPRODUCT(--(LEN(Input!$A364:'Input'!$A$1006)&gt;0))&lt;&gt;0),"Row is skipped.",IF(AND(Input!$A363="",Input!$A364=""),"", IF(Input!F363="","Data is missing.",""))))</f>
        <v/>
      </c>
      <c r="H364" s="190" t="str">
        <f>IF(ISERROR(IF(AND(Input!$A363="",SUMPRODUCT(--(LEN(Input!$A364:'Input'!$A$1006)&gt;0))&lt;&gt;0),"Row is skipped.",IF(AND(Input!$A363="",Input!$A364=""),"", IF(Input!G363="","Data is missing.","")))),"",IF(AND(Input!$A363="",SUMPRODUCT(--(LEN(Input!$A364:'Input'!$A$1006)&gt;0))&lt;&gt;0),"Row is skipped.",IF(AND(Input!$A363="",Input!$A364=""),"", IF(Input!G363="","Data is missing.",""))))</f>
        <v/>
      </c>
      <c r="I364" s="156"/>
      <c r="J364" s="191" t="str">
        <f>IFERROR(VLOOKUP(VLOOKUP(Input!$D363,'Measure List'!$A:$AN,40,FALSE),UIR!$A$1:$Q$27,17,FALSE),"")</f>
        <v/>
      </c>
      <c r="K364" s="192" t="str">
        <f>IFERROR(VLOOKUP(Input!$D363,'Measure List'!$A:$AN,40,FALSE),"")</f>
        <v/>
      </c>
      <c r="L364" s="156"/>
      <c r="M364" s="193" t="str">
        <f>IF(B364="","",IF(AND(Input!H363="",IFERROR(VLOOKUP(K364,UIR!$A$2:$P$21,2,FALSE),"")&lt;&gt;""),"Data is Missing.",""))</f>
        <v/>
      </c>
      <c r="N364" s="194" t="str">
        <f>IF(B364="","",IF(AND(Input!I363="",IFERROR(VLOOKUP(K364,UIR!$A$2:$P$21,3,FALSE),"")&lt;&gt;""),"Data is Missing.",""))</f>
        <v/>
      </c>
      <c r="O364" s="194" t="str">
        <f>IF(B364="","",IF(AND(Input!J363="",IFERROR(VLOOKUP(K364,UIR!$A$2:$P$21,4,FALSE),"")&lt;&gt;""),"Data is Missing.",""))</f>
        <v/>
      </c>
      <c r="P364" s="194" t="str">
        <f>IF(B364="","",IF(AND(Input!K363="",IFERROR(VLOOKUP(K364,UIR!$A$2:$P$21,5,FALSE),"")&lt;&gt;""),"Data is Missing.",""))</f>
        <v/>
      </c>
      <c r="Q364" s="194" t="str">
        <f>IF(B364="","",IF(AND(Input!L363="",IFERROR(VLOOKUP(K364,UIR!$A$2:$P$21,6,FALSE),"")&lt;&gt;""),"Data is Missing.",""))</f>
        <v/>
      </c>
      <c r="R364" s="194" t="str">
        <f>IF(B364="","",IF(AND(Input!M363="",IFERROR(VLOOKUP(K364,UIR!$A$2:$P$21,7,FALSE),"")&lt;&gt;""),"Data is Missing.",""))</f>
        <v/>
      </c>
      <c r="S364" s="194" t="str">
        <f>IF(B364="","",IF(AND(Input!P363="",IFERROR(VLOOKUP(K364,UIR!$A$2:$P$21,8,FALSE),"")&lt;&gt;""),"Data is Missing.",""))</f>
        <v/>
      </c>
      <c r="T364" s="194" t="str">
        <f>IF(B364="","",IF(AND(Input!Q363="",IFERROR(VLOOKUP(K364,UIR!$A$2:$P$21,9,FALSE),"")&lt;&gt;""),"Data is Missing.",""))</f>
        <v/>
      </c>
      <c r="U364" s="194"/>
      <c r="V364" s="194" t="str">
        <f>IF(B364="","",IF(AND(Input!S363="",IFERROR(VLOOKUP(K364,UIR!$A$2:$P$21,11,FALSE),"")&lt;&gt;""),"Data is Missing.",""))</f>
        <v/>
      </c>
      <c r="W364" s="194" t="str">
        <f>IF(B364="","",IF(AND(Input!T363="",IFERROR(VLOOKUP(K364,UIR!$A$2:$P$21,12,FALSE),"")&lt;&gt;""),"Data is Missing.",""))</f>
        <v/>
      </c>
      <c r="X364" s="194" t="str">
        <f>IF(B364="","",IF(AND(Input!V363="",IFERROR(VLOOKUP(K364,UIR!$A$2:$P$21,13,FALSE),"")&lt;&gt;""),"Data is Missing.",""))</f>
        <v/>
      </c>
      <c r="Y364" s="194" t="str">
        <f>IF(B364="","",IF(AND(Input!W363="",IFERROR(VLOOKUP(K364,UIR!$A$2:$P$21,14,FALSE),"")&lt;&gt;""),"Data is Missing.",""))</f>
        <v/>
      </c>
      <c r="Z364" s="194" t="str">
        <f>IF(B364="","",IF(AND(Input!X363="",IFERROR(VLOOKUP(K364,UIR!$A$2:$P$21,15,FALSE),"")&lt;&gt;""),"Data is Missing.",""))</f>
        <v/>
      </c>
      <c r="AA364" s="195" t="str">
        <f>IF(B364="","",IF(AND(Input!Y363="",IFERROR(VLOOKUP(K364,UIR!$A$2:$P$21,16,FALSE),"")&lt;&gt;""),"Data is Missing.",""))</f>
        <v/>
      </c>
      <c r="AC364" s="202" t="str">
        <f>IF(ISERROR(IF(Input!D363="","",IF(ISERROR(VLOOKUP(Input!D363,'Measure List'!$A$2:$A$30000,1,0)),"Invalid RefNo",""))),"",IF(Input!D363="","",IF(ISERROR(VLOOKUP(Input!D363,'Measure List'!$A$2:$A$30000,1,0)),"Invalid RefNo","")))</f>
        <v/>
      </c>
      <c r="AD364" s="156"/>
      <c r="AE364" s="156"/>
      <c r="AF364" s="156"/>
      <c r="AG364" s="156"/>
      <c r="AH364" s="156"/>
      <c r="AI364" s="156"/>
      <c r="AJ364" s="156"/>
      <c r="AK364" s="156"/>
      <c r="AL364" s="203" t="str">
        <f>IF(COUNTIF(Dropdowns!$K$2:$K$7,Input!S363)&gt;0,"",IF(Input!S363="","","Invalid Type"))</f>
        <v/>
      </c>
      <c r="AN364" s="204" t="str">
        <f>IF(Input!C363="","",IF(ISNUMBER(VALUE(Input!C363)),"","Needs to be a number."))</f>
        <v/>
      </c>
      <c r="AO364" s="205" t="str">
        <f>IF(Input!E363="","",IF(ISNUMBER(VALUE(Input!E363)),"","Needs to be a number."))</f>
        <v/>
      </c>
      <c r="AP364" s="205" t="str">
        <f>IF(Input!N363="","",IF(ISNUMBER(VALUE(Input!N363)),"","Needs to be a number."))</f>
        <v/>
      </c>
      <c r="AQ364" s="205" t="str">
        <f>IF(Input!O363="","",IF(ISNUMBER(VALUE(Input!O363)),"","Needs to be a number."))</f>
        <v/>
      </c>
      <c r="AR364" s="205" t="str">
        <f>IF(Input!V363="","",IF(ISNUMBER(VALUE(Input!V363)),"","Needs to be a number."))</f>
        <v/>
      </c>
      <c r="AS364" s="205" t="str">
        <f>IF(Input!W363="","",IF(ISNUMBER(VALUE(Input!W363)),"","Needs to be a number."))</f>
        <v/>
      </c>
      <c r="AT364" s="205" t="str">
        <f>IF(Input!X363="","",IF(ISNUMBER(VALUE(Input!X363)),"","Needs to be a number."))</f>
        <v/>
      </c>
      <c r="AU364" s="206" t="str">
        <f>IF(Input!Y363="","",IF(ISNUMBER(VALUE(Input!Y363)),"","Needs to be a number."))</f>
        <v/>
      </c>
      <c r="AV364" s="207"/>
      <c r="AW364" s="259" t="str">
        <f>IF(OR(VALUE(Input!C363)&lt;0,VALUE(Input!C363)&gt;100), "Invalid EEI %","")</f>
        <v/>
      </c>
      <c r="AX364" s="207"/>
      <c r="AY364" s="278" t="str">
        <f>IF(Input!E363="","",IF(VALUE(Input!E363)=0,"Do not enter 0.",""))</f>
        <v/>
      </c>
    </row>
    <row r="365" spans="2:51" x14ac:dyDescent="0.3">
      <c r="B365" s="188" t="str">
        <f>Input!A364</f>
        <v/>
      </c>
      <c r="C365" s="189" t="str">
        <f>IF(ISERROR(IF(AND(Input!$A364="",SUMPRODUCT(--(LEN(Input!$A365:'Input'!$A$1006)&gt;0))&lt;&gt;0),"Row is skipped.",IF(AND(Input!$A364="",Input!$A365=""),"", IF(Input!B364="","Data is missing.","")))),"",IF(AND(Input!$A364="",SUMPRODUCT(--(LEN(Input!$A365:'Input'!$A$1006)&gt;0))&lt;&gt;0),"Row is skipped.",IF(AND(Input!$A364="",Input!$A365=""),"", IF(Input!B364="","Data is missing.",""))))</f>
        <v/>
      </c>
      <c r="D365" s="189" t="str">
        <f>IF(ISERROR(IF(AND(Input!$A364="",SUMPRODUCT(--(LEN(Input!$A365:'Input'!$A$1006)&gt;0))&lt;&gt;0),"Row is skipped.",IF(AND(Input!$A364="",Input!$A365=""),"", IF(Input!C364="","Data is missing.","")))),"",IF(AND(Input!$A364="",SUMPRODUCT(--(LEN(Input!$A365:'Input'!$A$1006)&gt;0))&lt;&gt;0),"Row is skipped.",IF(AND(Input!$A364="",Input!$A365=""),"", IF(Input!C364="","Data is missing.",""))))</f>
        <v/>
      </c>
      <c r="E365" s="189" t="str">
        <f>IF(ISERROR(IF(AND(Input!$A364="",SUMPRODUCT(--(LEN(Input!$A365:'Input'!$A$1006)&gt;0))&lt;&gt;0),"Row is skipped.",IF(AND(Input!$A364="",Input!$A365=""),"", IF(Input!D364="","Data is missing.","")))),"",IF(AND(Input!$A364="",SUMPRODUCT(--(LEN(Input!$A365:'Input'!$A$1006)&gt;0))&lt;&gt;0),"Row is skipped.",IF(AND(Input!$A364="",Input!$A365=""),"", IF(Input!D364="","Data is missing.",""))))</f>
        <v/>
      </c>
      <c r="F365" s="189" t="str">
        <f>IF(ISERROR(IF(AND(Input!$A364="",SUMPRODUCT(--(LEN(Input!$A365:'Input'!$A$1006)&gt;0))&lt;&gt;0),"Row is skipped.",IF(AND(Input!$A364="",Input!$A365=""),"", IF(Input!E364="","Data is missing.","")))),"",IF(AND(Input!$A364="",SUMPRODUCT(--(LEN(Input!$A365:'Input'!$A$1006)&gt;0))&lt;&gt;0),"Row is skipped.",IF(AND(Input!$A364="",Input!$A365=""),"", IF(Input!E364="","Data is missing.",""))))</f>
        <v/>
      </c>
      <c r="G365" s="189" t="str">
        <f>IF(ISERROR(IF(AND(Input!$A364="",SUMPRODUCT(--(LEN(Input!$A365:'Input'!$A$1006)&gt;0))&lt;&gt;0),"Row is skipped.",IF(AND(Input!$A364="",Input!$A365=""),"", IF(Input!F364="","Data is missing.","")))),"",IF(AND(Input!$A364="",SUMPRODUCT(--(LEN(Input!$A365:'Input'!$A$1006)&gt;0))&lt;&gt;0),"Row is skipped.",IF(AND(Input!$A364="",Input!$A365=""),"", IF(Input!F364="","Data is missing.",""))))</f>
        <v/>
      </c>
      <c r="H365" s="190" t="str">
        <f>IF(ISERROR(IF(AND(Input!$A364="",SUMPRODUCT(--(LEN(Input!$A365:'Input'!$A$1006)&gt;0))&lt;&gt;0),"Row is skipped.",IF(AND(Input!$A364="",Input!$A365=""),"", IF(Input!G364="","Data is missing.","")))),"",IF(AND(Input!$A364="",SUMPRODUCT(--(LEN(Input!$A365:'Input'!$A$1006)&gt;0))&lt;&gt;0),"Row is skipped.",IF(AND(Input!$A364="",Input!$A365=""),"", IF(Input!G364="","Data is missing.",""))))</f>
        <v/>
      </c>
      <c r="I365" s="156"/>
      <c r="J365" s="191" t="str">
        <f>IFERROR(VLOOKUP(VLOOKUP(Input!$D364,'Measure List'!$A:$AN,40,FALSE),UIR!$A$1:$Q$27,17,FALSE),"")</f>
        <v/>
      </c>
      <c r="K365" s="192" t="str">
        <f>IFERROR(VLOOKUP(Input!$D364,'Measure List'!$A:$AN,40,FALSE),"")</f>
        <v/>
      </c>
      <c r="L365" s="156"/>
      <c r="M365" s="193" t="str">
        <f>IF(B365="","",IF(AND(Input!H364="",IFERROR(VLOOKUP(K365,UIR!$A$2:$P$21,2,FALSE),"")&lt;&gt;""),"Data is Missing.",""))</f>
        <v/>
      </c>
      <c r="N365" s="194" t="str">
        <f>IF(B365="","",IF(AND(Input!I364="",IFERROR(VLOOKUP(K365,UIR!$A$2:$P$21,3,FALSE),"")&lt;&gt;""),"Data is Missing.",""))</f>
        <v/>
      </c>
      <c r="O365" s="194" t="str">
        <f>IF(B365="","",IF(AND(Input!J364="",IFERROR(VLOOKUP(K365,UIR!$A$2:$P$21,4,FALSE),"")&lt;&gt;""),"Data is Missing.",""))</f>
        <v/>
      </c>
      <c r="P365" s="194" t="str">
        <f>IF(B365="","",IF(AND(Input!K364="",IFERROR(VLOOKUP(K365,UIR!$A$2:$P$21,5,FALSE),"")&lt;&gt;""),"Data is Missing.",""))</f>
        <v/>
      </c>
      <c r="Q365" s="194" t="str">
        <f>IF(B365="","",IF(AND(Input!L364="",IFERROR(VLOOKUP(K365,UIR!$A$2:$P$21,6,FALSE),"")&lt;&gt;""),"Data is Missing.",""))</f>
        <v/>
      </c>
      <c r="R365" s="194" t="str">
        <f>IF(B365="","",IF(AND(Input!M364="",IFERROR(VLOOKUP(K365,UIR!$A$2:$P$21,7,FALSE),"")&lt;&gt;""),"Data is Missing.",""))</f>
        <v/>
      </c>
      <c r="S365" s="194" t="str">
        <f>IF(B365="","",IF(AND(Input!P364="",IFERROR(VLOOKUP(K365,UIR!$A$2:$P$21,8,FALSE),"")&lt;&gt;""),"Data is Missing.",""))</f>
        <v/>
      </c>
      <c r="T365" s="194" t="str">
        <f>IF(B365="","",IF(AND(Input!Q364="",IFERROR(VLOOKUP(K365,UIR!$A$2:$P$21,9,FALSE),"")&lt;&gt;""),"Data is Missing.",""))</f>
        <v/>
      </c>
      <c r="U365" s="194"/>
      <c r="V365" s="194" t="str">
        <f>IF(B365="","",IF(AND(Input!S364="",IFERROR(VLOOKUP(K365,UIR!$A$2:$P$21,11,FALSE),"")&lt;&gt;""),"Data is Missing.",""))</f>
        <v/>
      </c>
      <c r="W365" s="194" t="str">
        <f>IF(B365="","",IF(AND(Input!T364="",IFERROR(VLOOKUP(K365,UIR!$A$2:$P$21,12,FALSE),"")&lt;&gt;""),"Data is Missing.",""))</f>
        <v/>
      </c>
      <c r="X365" s="194" t="str">
        <f>IF(B365="","",IF(AND(Input!V364="",IFERROR(VLOOKUP(K365,UIR!$A$2:$P$21,13,FALSE),"")&lt;&gt;""),"Data is Missing.",""))</f>
        <v/>
      </c>
      <c r="Y365" s="194" t="str">
        <f>IF(B365="","",IF(AND(Input!W364="",IFERROR(VLOOKUP(K365,UIR!$A$2:$P$21,14,FALSE),"")&lt;&gt;""),"Data is Missing.",""))</f>
        <v/>
      </c>
      <c r="Z365" s="194" t="str">
        <f>IF(B365="","",IF(AND(Input!X364="",IFERROR(VLOOKUP(K365,UIR!$A$2:$P$21,15,FALSE),"")&lt;&gt;""),"Data is Missing.",""))</f>
        <v/>
      </c>
      <c r="AA365" s="195" t="str">
        <f>IF(B365="","",IF(AND(Input!Y364="",IFERROR(VLOOKUP(K365,UIR!$A$2:$P$21,16,FALSE),"")&lt;&gt;""),"Data is Missing.",""))</f>
        <v/>
      </c>
      <c r="AC365" s="202" t="str">
        <f>IF(ISERROR(IF(Input!D364="","",IF(ISERROR(VLOOKUP(Input!D364,'Measure List'!$A$2:$A$30000,1,0)),"Invalid RefNo",""))),"",IF(Input!D364="","",IF(ISERROR(VLOOKUP(Input!D364,'Measure List'!$A$2:$A$30000,1,0)),"Invalid RefNo","")))</f>
        <v/>
      </c>
      <c r="AD365" s="156"/>
      <c r="AE365" s="156"/>
      <c r="AF365" s="156"/>
      <c r="AG365" s="156"/>
      <c r="AH365" s="156"/>
      <c r="AI365" s="156"/>
      <c r="AJ365" s="156"/>
      <c r="AK365" s="156"/>
      <c r="AL365" s="203" t="str">
        <f>IF(COUNTIF(Dropdowns!$K$2:$K$7,Input!S364)&gt;0,"",IF(Input!S364="","","Invalid Type"))</f>
        <v/>
      </c>
      <c r="AN365" s="204" t="str">
        <f>IF(Input!C364="","",IF(ISNUMBER(VALUE(Input!C364)),"","Needs to be a number."))</f>
        <v/>
      </c>
      <c r="AO365" s="205" t="str">
        <f>IF(Input!E364="","",IF(ISNUMBER(VALUE(Input!E364)),"","Needs to be a number."))</f>
        <v/>
      </c>
      <c r="AP365" s="205" t="str">
        <f>IF(Input!N364="","",IF(ISNUMBER(VALUE(Input!N364)),"","Needs to be a number."))</f>
        <v/>
      </c>
      <c r="AQ365" s="205" t="str">
        <f>IF(Input!O364="","",IF(ISNUMBER(VALUE(Input!O364)),"","Needs to be a number."))</f>
        <v/>
      </c>
      <c r="AR365" s="205" t="str">
        <f>IF(Input!V364="","",IF(ISNUMBER(VALUE(Input!V364)),"","Needs to be a number."))</f>
        <v/>
      </c>
      <c r="AS365" s="205" t="str">
        <f>IF(Input!W364="","",IF(ISNUMBER(VALUE(Input!W364)),"","Needs to be a number."))</f>
        <v/>
      </c>
      <c r="AT365" s="205" t="str">
        <f>IF(Input!X364="","",IF(ISNUMBER(VALUE(Input!X364)),"","Needs to be a number."))</f>
        <v/>
      </c>
      <c r="AU365" s="206" t="str">
        <f>IF(Input!Y364="","",IF(ISNUMBER(VALUE(Input!Y364)),"","Needs to be a number."))</f>
        <v/>
      </c>
      <c r="AV365" s="207"/>
      <c r="AW365" s="259" t="str">
        <f>IF(OR(VALUE(Input!C364)&lt;0,VALUE(Input!C364)&gt;100), "Invalid EEI %","")</f>
        <v/>
      </c>
      <c r="AX365" s="207"/>
      <c r="AY365" s="278" t="str">
        <f>IF(Input!E364="","",IF(VALUE(Input!E364)=0,"Do not enter 0.",""))</f>
        <v/>
      </c>
    </row>
    <row r="366" spans="2:51" x14ac:dyDescent="0.3">
      <c r="B366" s="188" t="str">
        <f>Input!A365</f>
        <v/>
      </c>
      <c r="C366" s="189" t="str">
        <f>IF(ISERROR(IF(AND(Input!$A365="",SUMPRODUCT(--(LEN(Input!$A366:'Input'!$A$1006)&gt;0))&lt;&gt;0),"Row is skipped.",IF(AND(Input!$A365="",Input!$A366=""),"", IF(Input!B365="","Data is missing.","")))),"",IF(AND(Input!$A365="",SUMPRODUCT(--(LEN(Input!$A366:'Input'!$A$1006)&gt;0))&lt;&gt;0),"Row is skipped.",IF(AND(Input!$A365="",Input!$A366=""),"", IF(Input!B365="","Data is missing.",""))))</f>
        <v/>
      </c>
      <c r="D366" s="189" t="str">
        <f>IF(ISERROR(IF(AND(Input!$A365="",SUMPRODUCT(--(LEN(Input!$A366:'Input'!$A$1006)&gt;0))&lt;&gt;0),"Row is skipped.",IF(AND(Input!$A365="",Input!$A366=""),"", IF(Input!C365="","Data is missing.","")))),"",IF(AND(Input!$A365="",SUMPRODUCT(--(LEN(Input!$A366:'Input'!$A$1006)&gt;0))&lt;&gt;0),"Row is skipped.",IF(AND(Input!$A365="",Input!$A366=""),"", IF(Input!C365="","Data is missing.",""))))</f>
        <v/>
      </c>
      <c r="E366" s="189" t="str">
        <f>IF(ISERROR(IF(AND(Input!$A365="",SUMPRODUCT(--(LEN(Input!$A366:'Input'!$A$1006)&gt;0))&lt;&gt;0),"Row is skipped.",IF(AND(Input!$A365="",Input!$A366=""),"", IF(Input!D365="","Data is missing.","")))),"",IF(AND(Input!$A365="",SUMPRODUCT(--(LEN(Input!$A366:'Input'!$A$1006)&gt;0))&lt;&gt;0),"Row is skipped.",IF(AND(Input!$A365="",Input!$A366=""),"", IF(Input!D365="","Data is missing.",""))))</f>
        <v/>
      </c>
      <c r="F366" s="189" t="str">
        <f>IF(ISERROR(IF(AND(Input!$A365="",SUMPRODUCT(--(LEN(Input!$A366:'Input'!$A$1006)&gt;0))&lt;&gt;0),"Row is skipped.",IF(AND(Input!$A365="",Input!$A366=""),"", IF(Input!E365="","Data is missing.","")))),"",IF(AND(Input!$A365="",SUMPRODUCT(--(LEN(Input!$A366:'Input'!$A$1006)&gt;0))&lt;&gt;0),"Row is skipped.",IF(AND(Input!$A365="",Input!$A366=""),"", IF(Input!E365="","Data is missing.",""))))</f>
        <v/>
      </c>
      <c r="G366" s="189" t="str">
        <f>IF(ISERROR(IF(AND(Input!$A365="",SUMPRODUCT(--(LEN(Input!$A366:'Input'!$A$1006)&gt;0))&lt;&gt;0),"Row is skipped.",IF(AND(Input!$A365="",Input!$A366=""),"", IF(Input!F365="","Data is missing.","")))),"",IF(AND(Input!$A365="",SUMPRODUCT(--(LEN(Input!$A366:'Input'!$A$1006)&gt;0))&lt;&gt;0),"Row is skipped.",IF(AND(Input!$A365="",Input!$A366=""),"", IF(Input!F365="","Data is missing.",""))))</f>
        <v/>
      </c>
      <c r="H366" s="190" t="str">
        <f>IF(ISERROR(IF(AND(Input!$A365="",SUMPRODUCT(--(LEN(Input!$A366:'Input'!$A$1006)&gt;0))&lt;&gt;0),"Row is skipped.",IF(AND(Input!$A365="",Input!$A366=""),"", IF(Input!G365="","Data is missing.","")))),"",IF(AND(Input!$A365="",SUMPRODUCT(--(LEN(Input!$A366:'Input'!$A$1006)&gt;0))&lt;&gt;0),"Row is skipped.",IF(AND(Input!$A365="",Input!$A366=""),"", IF(Input!G365="","Data is missing.",""))))</f>
        <v/>
      </c>
      <c r="I366" s="156"/>
      <c r="J366" s="191" t="str">
        <f>IFERROR(VLOOKUP(VLOOKUP(Input!$D365,'Measure List'!$A:$AN,40,FALSE),UIR!$A$1:$Q$27,17,FALSE),"")</f>
        <v/>
      </c>
      <c r="K366" s="192" t="str">
        <f>IFERROR(VLOOKUP(Input!$D365,'Measure List'!$A:$AN,40,FALSE),"")</f>
        <v/>
      </c>
      <c r="L366" s="156"/>
      <c r="M366" s="193" t="str">
        <f>IF(B366="","",IF(AND(Input!H365="",IFERROR(VLOOKUP(K366,UIR!$A$2:$P$21,2,FALSE),"")&lt;&gt;""),"Data is Missing.",""))</f>
        <v/>
      </c>
      <c r="N366" s="194" t="str">
        <f>IF(B366="","",IF(AND(Input!I365="",IFERROR(VLOOKUP(K366,UIR!$A$2:$P$21,3,FALSE),"")&lt;&gt;""),"Data is Missing.",""))</f>
        <v/>
      </c>
      <c r="O366" s="194" t="str">
        <f>IF(B366="","",IF(AND(Input!J365="",IFERROR(VLOOKUP(K366,UIR!$A$2:$P$21,4,FALSE),"")&lt;&gt;""),"Data is Missing.",""))</f>
        <v/>
      </c>
      <c r="P366" s="194" t="str">
        <f>IF(B366="","",IF(AND(Input!K365="",IFERROR(VLOOKUP(K366,UIR!$A$2:$P$21,5,FALSE),"")&lt;&gt;""),"Data is Missing.",""))</f>
        <v/>
      </c>
      <c r="Q366" s="194" t="str">
        <f>IF(B366="","",IF(AND(Input!L365="",IFERROR(VLOOKUP(K366,UIR!$A$2:$P$21,6,FALSE),"")&lt;&gt;""),"Data is Missing.",""))</f>
        <v/>
      </c>
      <c r="R366" s="194" t="str">
        <f>IF(B366="","",IF(AND(Input!M365="",IFERROR(VLOOKUP(K366,UIR!$A$2:$P$21,7,FALSE),"")&lt;&gt;""),"Data is Missing.",""))</f>
        <v/>
      </c>
      <c r="S366" s="194" t="str">
        <f>IF(B366="","",IF(AND(Input!P365="",IFERROR(VLOOKUP(K366,UIR!$A$2:$P$21,8,FALSE),"")&lt;&gt;""),"Data is Missing.",""))</f>
        <v/>
      </c>
      <c r="T366" s="194" t="str">
        <f>IF(B366="","",IF(AND(Input!Q365="",IFERROR(VLOOKUP(K366,UIR!$A$2:$P$21,9,FALSE),"")&lt;&gt;""),"Data is Missing.",""))</f>
        <v/>
      </c>
      <c r="U366" s="194"/>
      <c r="V366" s="194" t="str">
        <f>IF(B366="","",IF(AND(Input!S365="",IFERROR(VLOOKUP(K366,UIR!$A$2:$P$21,11,FALSE),"")&lt;&gt;""),"Data is Missing.",""))</f>
        <v/>
      </c>
      <c r="W366" s="194" t="str">
        <f>IF(B366="","",IF(AND(Input!T365="",IFERROR(VLOOKUP(K366,UIR!$A$2:$P$21,12,FALSE),"")&lt;&gt;""),"Data is Missing.",""))</f>
        <v/>
      </c>
      <c r="X366" s="194" t="str">
        <f>IF(B366="","",IF(AND(Input!V365="",IFERROR(VLOOKUP(K366,UIR!$A$2:$P$21,13,FALSE),"")&lt;&gt;""),"Data is Missing.",""))</f>
        <v/>
      </c>
      <c r="Y366" s="194" t="str">
        <f>IF(B366="","",IF(AND(Input!W365="",IFERROR(VLOOKUP(K366,UIR!$A$2:$P$21,14,FALSE),"")&lt;&gt;""),"Data is Missing.",""))</f>
        <v/>
      </c>
      <c r="Z366" s="194" t="str">
        <f>IF(B366="","",IF(AND(Input!X365="",IFERROR(VLOOKUP(K366,UIR!$A$2:$P$21,15,FALSE),"")&lt;&gt;""),"Data is Missing.",""))</f>
        <v/>
      </c>
      <c r="AA366" s="195" t="str">
        <f>IF(B366="","",IF(AND(Input!Y365="",IFERROR(VLOOKUP(K366,UIR!$A$2:$P$21,16,FALSE),"")&lt;&gt;""),"Data is Missing.",""))</f>
        <v/>
      </c>
      <c r="AC366" s="202" t="str">
        <f>IF(ISERROR(IF(Input!D365="","",IF(ISERROR(VLOOKUP(Input!D365,'Measure List'!$A$2:$A$30000,1,0)),"Invalid RefNo",""))),"",IF(Input!D365="","",IF(ISERROR(VLOOKUP(Input!D365,'Measure List'!$A$2:$A$30000,1,0)),"Invalid RefNo","")))</f>
        <v/>
      </c>
      <c r="AD366" s="156"/>
      <c r="AE366" s="156"/>
      <c r="AF366" s="156"/>
      <c r="AG366" s="156"/>
      <c r="AH366" s="156"/>
      <c r="AI366" s="156"/>
      <c r="AJ366" s="156"/>
      <c r="AK366" s="156"/>
      <c r="AL366" s="203" t="str">
        <f>IF(COUNTIF(Dropdowns!$K$2:$K$7,Input!S365)&gt;0,"",IF(Input!S365="","","Invalid Type"))</f>
        <v/>
      </c>
      <c r="AN366" s="204" t="str">
        <f>IF(Input!C365="","",IF(ISNUMBER(VALUE(Input!C365)),"","Needs to be a number."))</f>
        <v/>
      </c>
      <c r="AO366" s="205" t="str">
        <f>IF(Input!E365="","",IF(ISNUMBER(VALUE(Input!E365)),"","Needs to be a number."))</f>
        <v/>
      </c>
      <c r="AP366" s="205" t="str">
        <f>IF(Input!N365="","",IF(ISNUMBER(VALUE(Input!N365)),"","Needs to be a number."))</f>
        <v/>
      </c>
      <c r="AQ366" s="205" t="str">
        <f>IF(Input!O365="","",IF(ISNUMBER(VALUE(Input!O365)),"","Needs to be a number."))</f>
        <v/>
      </c>
      <c r="AR366" s="205" t="str">
        <f>IF(Input!V365="","",IF(ISNUMBER(VALUE(Input!V365)),"","Needs to be a number."))</f>
        <v/>
      </c>
      <c r="AS366" s="205" t="str">
        <f>IF(Input!W365="","",IF(ISNUMBER(VALUE(Input!W365)),"","Needs to be a number."))</f>
        <v/>
      </c>
      <c r="AT366" s="205" t="str">
        <f>IF(Input!X365="","",IF(ISNUMBER(VALUE(Input!X365)),"","Needs to be a number."))</f>
        <v/>
      </c>
      <c r="AU366" s="206" t="str">
        <f>IF(Input!Y365="","",IF(ISNUMBER(VALUE(Input!Y365)),"","Needs to be a number."))</f>
        <v/>
      </c>
      <c r="AV366" s="207"/>
      <c r="AW366" s="259" t="str">
        <f>IF(OR(VALUE(Input!C365)&lt;0,VALUE(Input!C365)&gt;100), "Invalid EEI %","")</f>
        <v/>
      </c>
      <c r="AX366" s="207"/>
      <c r="AY366" s="278" t="str">
        <f>IF(Input!E365="","",IF(VALUE(Input!E365)=0,"Do not enter 0.",""))</f>
        <v/>
      </c>
    </row>
    <row r="367" spans="2:51" x14ac:dyDescent="0.3">
      <c r="B367" s="188" t="str">
        <f>Input!A366</f>
        <v/>
      </c>
      <c r="C367" s="189" t="str">
        <f>IF(ISERROR(IF(AND(Input!$A366="",SUMPRODUCT(--(LEN(Input!$A367:'Input'!$A$1006)&gt;0))&lt;&gt;0),"Row is skipped.",IF(AND(Input!$A366="",Input!$A367=""),"", IF(Input!B366="","Data is missing.","")))),"",IF(AND(Input!$A366="",SUMPRODUCT(--(LEN(Input!$A367:'Input'!$A$1006)&gt;0))&lt;&gt;0),"Row is skipped.",IF(AND(Input!$A366="",Input!$A367=""),"", IF(Input!B366="","Data is missing.",""))))</f>
        <v/>
      </c>
      <c r="D367" s="189" t="str">
        <f>IF(ISERROR(IF(AND(Input!$A366="",SUMPRODUCT(--(LEN(Input!$A367:'Input'!$A$1006)&gt;0))&lt;&gt;0),"Row is skipped.",IF(AND(Input!$A366="",Input!$A367=""),"", IF(Input!C366="","Data is missing.","")))),"",IF(AND(Input!$A366="",SUMPRODUCT(--(LEN(Input!$A367:'Input'!$A$1006)&gt;0))&lt;&gt;0),"Row is skipped.",IF(AND(Input!$A366="",Input!$A367=""),"", IF(Input!C366="","Data is missing.",""))))</f>
        <v/>
      </c>
      <c r="E367" s="189" t="str">
        <f>IF(ISERROR(IF(AND(Input!$A366="",SUMPRODUCT(--(LEN(Input!$A367:'Input'!$A$1006)&gt;0))&lt;&gt;0),"Row is skipped.",IF(AND(Input!$A366="",Input!$A367=""),"", IF(Input!D366="","Data is missing.","")))),"",IF(AND(Input!$A366="",SUMPRODUCT(--(LEN(Input!$A367:'Input'!$A$1006)&gt;0))&lt;&gt;0),"Row is skipped.",IF(AND(Input!$A366="",Input!$A367=""),"", IF(Input!D366="","Data is missing.",""))))</f>
        <v/>
      </c>
      <c r="F367" s="189" t="str">
        <f>IF(ISERROR(IF(AND(Input!$A366="",SUMPRODUCT(--(LEN(Input!$A367:'Input'!$A$1006)&gt;0))&lt;&gt;0),"Row is skipped.",IF(AND(Input!$A366="",Input!$A367=""),"", IF(Input!E366="","Data is missing.","")))),"",IF(AND(Input!$A366="",SUMPRODUCT(--(LEN(Input!$A367:'Input'!$A$1006)&gt;0))&lt;&gt;0),"Row is skipped.",IF(AND(Input!$A366="",Input!$A367=""),"", IF(Input!E366="","Data is missing.",""))))</f>
        <v/>
      </c>
      <c r="G367" s="189" t="str">
        <f>IF(ISERROR(IF(AND(Input!$A366="",SUMPRODUCT(--(LEN(Input!$A367:'Input'!$A$1006)&gt;0))&lt;&gt;0),"Row is skipped.",IF(AND(Input!$A366="",Input!$A367=""),"", IF(Input!F366="","Data is missing.","")))),"",IF(AND(Input!$A366="",SUMPRODUCT(--(LEN(Input!$A367:'Input'!$A$1006)&gt;0))&lt;&gt;0),"Row is skipped.",IF(AND(Input!$A366="",Input!$A367=""),"", IF(Input!F366="","Data is missing.",""))))</f>
        <v/>
      </c>
      <c r="H367" s="190" t="str">
        <f>IF(ISERROR(IF(AND(Input!$A366="",SUMPRODUCT(--(LEN(Input!$A367:'Input'!$A$1006)&gt;0))&lt;&gt;0),"Row is skipped.",IF(AND(Input!$A366="",Input!$A367=""),"", IF(Input!G366="","Data is missing.","")))),"",IF(AND(Input!$A366="",SUMPRODUCT(--(LEN(Input!$A367:'Input'!$A$1006)&gt;0))&lt;&gt;0),"Row is skipped.",IF(AND(Input!$A366="",Input!$A367=""),"", IF(Input!G366="","Data is missing.",""))))</f>
        <v/>
      </c>
      <c r="I367" s="156"/>
      <c r="J367" s="191" t="str">
        <f>IFERROR(VLOOKUP(VLOOKUP(Input!$D366,'Measure List'!$A:$AN,40,FALSE),UIR!$A$1:$Q$27,17,FALSE),"")</f>
        <v/>
      </c>
      <c r="K367" s="192" t="str">
        <f>IFERROR(VLOOKUP(Input!$D366,'Measure List'!$A:$AN,40,FALSE),"")</f>
        <v/>
      </c>
      <c r="L367" s="156"/>
      <c r="M367" s="193" t="str">
        <f>IF(B367="","",IF(AND(Input!H366="",IFERROR(VLOOKUP(K367,UIR!$A$2:$P$21,2,FALSE),"")&lt;&gt;""),"Data is Missing.",""))</f>
        <v/>
      </c>
      <c r="N367" s="194" t="str">
        <f>IF(B367="","",IF(AND(Input!I366="",IFERROR(VLOOKUP(K367,UIR!$A$2:$P$21,3,FALSE),"")&lt;&gt;""),"Data is Missing.",""))</f>
        <v/>
      </c>
      <c r="O367" s="194" t="str">
        <f>IF(B367="","",IF(AND(Input!J366="",IFERROR(VLOOKUP(K367,UIR!$A$2:$P$21,4,FALSE),"")&lt;&gt;""),"Data is Missing.",""))</f>
        <v/>
      </c>
      <c r="P367" s="194" t="str">
        <f>IF(B367="","",IF(AND(Input!K366="",IFERROR(VLOOKUP(K367,UIR!$A$2:$P$21,5,FALSE),"")&lt;&gt;""),"Data is Missing.",""))</f>
        <v/>
      </c>
      <c r="Q367" s="194" t="str">
        <f>IF(B367="","",IF(AND(Input!L366="",IFERROR(VLOOKUP(K367,UIR!$A$2:$P$21,6,FALSE),"")&lt;&gt;""),"Data is Missing.",""))</f>
        <v/>
      </c>
      <c r="R367" s="194" t="str">
        <f>IF(B367="","",IF(AND(Input!M366="",IFERROR(VLOOKUP(K367,UIR!$A$2:$P$21,7,FALSE),"")&lt;&gt;""),"Data is Missing.",""))</f>
        <v/>
      </c>
      <c r="S367" s="194" t="str">
        <f>IF(B367="","",IF(AND(Input!P366="",IFERROR(VLOOKUP(K367,UIR!$A$2:$P$21,8,FALSE),"")&lt;&gt;""),"Data is Missing.",""))</f>
        <v/>
      </c>
      <c r="T367" s="194" t="str">
        <f>IF(B367="","",IF(AND(Input!Q366="",IFERROR(VLOOKUP(K367,UIR!$A$2:$P$21,9,FALSE),"")&lt;&gt;""),"Data is Missing.",""))</f>
        <v/>
      </c>
      <c r="U367" s="194"/>
      <c r="V367" s="194" t="str">
        <f>IF(B367="","",IF(AND(Input!S366="",IFERROR(VLOOKUP(K367,UIR!$A$2:$P$21,11,FALSE),"")&lt;&gt;""),"Data is Missing.",""))</f>
        <v/>
      </c>
      <c r="W367" s="194" t="str">
        <f>IF(B367="","",IF(AND(Input!T366="",IFERROR(VLOOKUP(K367,UIR!$A$2:$P$21,12,FALSE),"")&lt;&gt;""),"Data is Missing.",""))</f>
        <v/>
      </c>
      <c r="X367" s="194" t="str">
        <f>IF(B367="","",IF(AND(Input!V366="",IFERROR(VLOOKUP(K367,UIR!$A$2:$P$21,13,FALSE),"")&lt;&gt;""),"Data is Missing.",""))</f>
        <v/>
      </c>
      <c r="Y367" s="194" t="str">
        <f>IF(B367="","",IF(AND(Input!W366="",IFERROR(VLOOKUP(K367,UIR!$A$2:$P$21,14,FALSE),"")&lt;&gt;""),"Data is Missing.",""))</f>
        <v/>
      </c>
      <c r="Z367" s="194" t="str">
        <f>IF(B367="","",IF(AND(Input!X366="",IFERROR(VLOOKUP(K367,UIR!$A$2:$P$21,15,FALSE),"")&lt;&gt;""),"Data is Missing.",""))</f>
        <v/>
      </c>
      <c r="AA367" s="195" t="str">
        <f>IF(B367="","",IF(AND(Input!Y366="",IFERROR(VLOOKUP(K367,UIR!$A$2:$P$21,16,FALSE),"")&lt;&gt;""),"Data is Missing.",""))</f>
        <v/>
      </c>
      <c r="AC367" s="202" t="str">
        <f>IF(ISERROR(IF(Input!D366="","",IF(ISERROR(VLOOKUP(Input!D366,'Measure List'!$A$2:$A$30000,1,0)),"Invalid RefNo",""))),"",IF(Input!D366="","",IF(ISERROR(VLOOKUP(Input!D366,'Measure List'!$A$2:$A$30000,1,0)),"Invalid RefNo","")))</f>
        <v/>
      </c>
      <c r="AD367" s="156"/>
      <c r="AE367" s="156"/>
      <c r="AF367" s="156"/>
      <c r="AG367" s="156"/>
      <c r="AH367" s="156"/>
      <c r="AI367" s="156"/>
      <c r="AJ367" s="156"/>
      <c r="AK367" s="156"/>
      <c r="AL367" s="203" t="str">
        <f>IF(COUNTIF(Dropdowns!$K$2:$K$7,Input!S366)&gt;0,"",IF(Input!S366="","","Invalid Type"))</f>
        <v/>
      </c>
      <c r="AN367" s="204" t="str">
        <f>IF(Input!C366="","",IF(ISNUMBER(VALUE(Input!C366)),"","Needs to be a number."))</f>
        <v/>
      </c>
      <c r="AO367" s="205" t="str">
        <f>IF(Input!E366="","",IF(ISNUMBER(VALUE(Input!E366)),"","Needs to be a number."))</f>
        <v/>
      </c>
      <c r="AP367" s="205" t="str">
        <f>IF(Input!N366="","",IF(ISNUMBER(VALUE(Input!N366)),"","Needs to be a number."))</f>
        <v/>
      </c>
      <c r="AQ367" s="205" t="str">
        <f>IF(Input!O366="","",IF(ISNUMBER(VALUE(Input!O366)),"","Needs to be a number."))</f>
        <v/>
      </c>
      <c r="AR367" s="205" t="str">
        <f>IF(Input!V366="","",IF(ISNUMBER(VALUE(Input!V366)),"","Needs to be a number."))</f>
        <v/>
      </c>
      <c r="AS367" s="205" t="str">
        <f>IF(Input!W366="","",IF(ISNUMBER(VALUE(Input!W366)),"","Needs to be a number."))</f>
        <v/>
      </c>
      <c r="AT367" s="205" t="str">
        <f>IF(Input!X366="","",IF(ISNUMBER(VALUE(Input!X366)),"","Needs to be a number."))</f>
        <v/>
      </c>
      <c r="AU367" s="206" t="str">
        <f>IF(Input!Y366="","",IF(ISNUMBER(VALUE(Input!Y366)),"","Needs to be a number."))</f>
        <v/>
      </c>
      <c r="AV367" s="207"/>
      <c r="AW367" s="259" t="str">
        <f>IF(OR(VALUE(Input!C366)&lt;0,VALUE(Input!C366)&gt;100), "Invalid EEI %","")</f>
        <v/>
      </c>
      <c r="AX367" s="207"/>
      <c r="AY367" s="278" t="str">
        <f>IF(Input!E366="","",IF(VALUE(Input!E366)=0,"Do not enter 0.",""))</f>
        <v/>
      </c>
    </row>
    <row r="368" spans="2:51" x14ac:dyDescent="0.3">
      <c r="B368" s="188" t="str">
        <f>Input!A367</f>
        <v/>
      </c>
      <c r="C368" s="189" t="str">
        <f>IF(ISERROR(IF(AND(Input!$A367="",SUMPRODUCT(--(LEN(Input!$A368:'Input'!$A$1006)&gt;0))&lt;&gt;0),"Row is skipped.",IF(AND(Input!$A367="",Input!$A368=""),"", IF(Input!B367="","Data is missing.","")))),"",IF(AND(Input!$A367="",SUMPRODUCT(--(LEN(Input!$A368:'Input'!$A$1006)&gt;0))&lt;&gt;0),"Row is skipped.",IF(AND(Input!$A367="",Input!$A368=""),"", IF(Input!B367="","Data is missing.",""))))</f>
        <v/>
      </c>
      <c r="D368" s="189" t="str">
        <f>IF(ISERROR(IF(AND(Input!$A367="",SUMPRODUCT(--(LEN(Input!$A368:'Input'!$A$1006)&gt;0))&lt;&gt;0),"Row is skipped.",IF(AND(Input!$A367="",Input!$A368=""),"", IF(Input!C367="","Data is missing.","")))),"",IF(AND(Input!$A367="",SUMPRODUCT(--(LEN(Input!$A368:'Input'!$A$1006)&gt;0))&lt;&gt;0),"Row is skipped.",IF(AND(Input!$A367="",Input!$A368=""),"", IF(Input!C367="","Data is missing.",""))))</f>
        <v/>
      </c>
      <c r="E368" s="189" t="str">
        <f>IF(ISERROR(IF(AND(Input!$A367="",SUMPRODUCT(--(LEN(Input!$A368:'Input'!$A$1006)&gt;0))&lt;&gt;0),"Row is skipped.",IF(AND(Input!$A367="",Input!$A368=""),"", IF(Input!D367="","Data is missing.","")))),"",IF(AND(Input!$A367="",SUMPRODUCT(--(LEN(Input!$A368:'Input'!$A$1006)&gt;0))&lt;&gt;0),"Row is skipped.",IF(AND(Input!$A367="",Input!$A368=""),"", IF(Input!D367="","Data is missing.",""))))</f>
        <v/>
      </c>
      <c r="F368" s="189" t="str">
        <f>IF(ISERROR(IF(AND(Input!$A367="",SUMPRODUCT(--(LEN(Input!$A368:'Input'!$A$1006)&gt;0))&lt;&gt;0),"Row is skipped.",IF(AND(Input!$A367="",Input!$A368=""),"", IF(Input!E367="","Data is missing.","")))),"",IF(AND(Input!$A367="",SUMPRODUCT(--(LEN(Input!$A368:'Input'!$A$1006)&gt;0))&lt;&gt;0),"Row is skipped.",IF(AND(Input!$A367="",Input!$A368=""),"", IF(Input!E367="","Data is missing.",""))))</f>
        <v/>
      </c>
      <c r="G368" s="189" t="str">
        <f>IF(ISERROR(IF(AND(Input!$A367="",SUMPRODUCT(--(LEN(Input!$A368:'Input'!$A$1006)&gt;0))&lt;&gt;0),"Row is skipped.",IF(AND(Input!$A367="",Input!$A368=""),"", IF(Input!F367="","Data is missing.","")))),"",IF(AND(Input!$A367="",SUMPRODUCT(--(LEN(Input!$A368:'Input'!$A$1006)&gt;0))&lt;&gt;0),"Row is skipped.",IF(AND(Input!$A367="",Input!$A368=""),"", IF(Input!F367="","Data is missing.",""))))</f>
        <v/>
      </c>
      <c r="H368" s="190" t="str">
        <f>IF(ISERROR(IF(AND(Input!$A367="",SUMPRODUCT(--(LEN(Input!$A368:'Input'!$A$1006)&gt;0))&lt;&gt;0),"Row is skipped.",IF(AND(Input!$A367="",Input!$A368=""),"", IF(Input!G367="","Data is missing.","")))),"",IF(AND(Input!$A367="",SUMPRODUCT(--(LEN(Input!$A368:'Input'!$A$1006)&gt;0))&lt;&gt;0),"Row is skipped.",IF(AND(Input!$A367="",Input!$A368=""),"", IF(Input!G367="","Data is missing.",""))))</f>
        <v/>
      </c>
      <c r="I368" s="156"/>
      <c r="J368" s="191" t="str">
        <f>IFERROR(VLOOKUP(VLOOKUP(Input!$D367,'Measure List'!$A:$AN,40,FALSE),UIR!$A$1:$Q$27,17,FALSE),"")</f>
        <v/>
      </c>
      <c r="K368" s="192" t="str">
        <f>IFERROR(VLOOKUP(Input!$D367,'Measure List'!$A:$AN,40,FALSE),"")</f>
        <v/>
      </c>
      <c r="L368" s="156"/>
      <c r="M368" s="193" t="str">
        <f>IF(B368="","",IF(AND(Input!H367="",IFERROR(VLOOKUP(K368,UIR!$A$2:$P$21,2,FALSE),"")&lt;&gt;""),"Data is Missing.",""))</f>
        <v/>
      </c>
      <c r="N368" s="194" t="str">
        <f>IF(B368="","",IF(AND(Input!I367="",IFERROR(VLOOKUP(K368,UIR!$A$2:$P$21,3,FALSE),"")&lt;&gt;""),"Data is Missing.",""))</f>
        <v/>
      </c>
      <c r="O368" s="194" t="str">
        <f>IF(B368="","",IF(AND(Input!J367="",IFERROR(VLOOKUP(K368,UIR!$A$2:$P$21,4,FALSE),"")&lt;&gt;""),"Data is Missing.",""))</f>
        <v/>
      </c>
      <c r="P368" s="194" t="str">
        <f>IF(B368="","",IF(AND(Input!K367="",IFERROR(VLOOKUP(K368,UIR!$A$2:$P$21,5,FALSE),"")&lt;&gt;""),"Data is Missing.",""))</f>
        <v/>
      </c>
      <c r="Q368" s="194" t="str">
        <f>IF(B368="","",IF(AND(Input!L367="",IFERROR(VLOOKUP(K368,UIR!$A$2:$P$21,6,FALSE),"")&lt;&gt;""),"Data is Missing.",""))</f>
        <v/>
      </c>
      <c r="R368" s="194" t="str">
        <f>IF(B368="","",IF(AND(Input!M367="",IFERROR(VLOOKUP(K368,UIR!$A$2:$P$21,7,FALSE),"")&lt;&gt;""),"Data is Missing.",""))</f>
        <v/>
      </c>
      <c r="S368" s="194" t="str">
        <f>IF(B368="","",IF(AND(Input!P367="",IFERROR(VLOOKUP(K368,UIR!$A$2:$P$21,8,FALSE),"")&lt;&gt;""),"Data is Missing.",""))</f>
        <v/>
      </c>
      <c r="T368" s="194" t="str">
        <f>IF(B368="","",IF(AND(Input!Q367="",IFERROR(VLOOKUP(K368,UIR!$A$2:$P$21,9,FALSE),"")&lt;&gt;""),"Data is Missing.",""))</f>
        <v/>
      </c>
      <c r="U368" s="194"/>
      <c r="V368" s="194" t="str">
        <f>IF(B368="","",IF(AND(Input!S367="",IFERROR(VLOOKUP(K368,UIR!$A$2:$P$21,11,FALSE),"")&lt;&gt;""),"Data is Missing.",""))</f>
        <v/>
      </c>
      <c r="W368" s="194" t="str">
        <f>IF(B368="","",IF(AND(Input!T367="",IFERROR(VLOOKUP(K368,UIR!$A$2:$P$21,12,FALSE),"")&lt;&gt;""),"Data is Missing.",""))</f>
        <v/>
      </c>
      <c r="X368" s="194" t="str">
        <f>IF(B368="","",IF(AND(Input!V367="",IFERROR(VLOOKUP(K368,UIR!$A$2:$P$21,13,FALSE),"")&lt;&gt;""),"Data is Missing.",""))</f>
        <v/>
      </c>
      <c r="Y368" s="194" t="str">
        <f>IF(B368="","",IF(AND(Input!W367="",IFERROR(VLOOKUP(K368,UIR!$A$2:$P$21,14,FALSE),"")&lt;&gt;""),"Data is Missing.",""))</f>
        <v/>
      </c>
      <c r="Z368" s="194" t="str">
        <f>IF(B368="","",IF(AND(Input!X367="",IFERROR(VLOOKUP(K368,UIR!$A$2:$P$21,15,FALSE),"")&lt;&gt;""),"Data is Missing.",""))</f>
        <v/>
      </c>
      <c r="AA368" s="195" t="str">
        <f>IF(B368="","",IF(AND(Input!Y367="",IFERROR(VLOOKUP(K368,UIR!$A$2:$P$21,16,FALSE),"")&lt;&gt;""),"Data is Missing.",""))</f>
        <v/>
      </c>
      <c r="AC368" s="202" t="str">
        <f>IF(ISERROR(IF(Input!D367="","",IF(ISERROR(VLOOKUP(Input!D367,'Measure List'!$A$2:$A$30000,1,0)),"Invalid RefNo",""))),"",IF(Input!D367="","",IF(ISERROR(VLOOKUP(Input!D367,'Measure List'!$A$2:$A$30000,1,0)),"Invalid RefNo","")))</f>
        <v/>
      </c>
      <c r="AD368" s="156"/>
      <c r="AE368" s="156"/>
      <c r="AF368" s="156"/>
      <c r="AG368" s="156"/>
      <c r="AH368" s="156"/>
      <c r="AI368" s="156"/>
      <c r="AJ368" s="156"/>
      <c r="AK368" s="156"/>
      <c r="AL368" s="203" t="str">
        <f>IF(COUNTIF(Dropdowns!$K$2:$K$7,Input!S367)&gt;0,"",IF(Input!S367="","","Invalid Type"))</f>
        <v/>
      </c>
      <c r="AN368" s="204" t="str">
        <f>IF(Input!C367="","",IF(ISNUMBER(VALUE(Input!C367)),"","Needs to be a number."))</f>
        <v/>
      </c>
      <c r="AO368" s="205" t="str">
        <f>IF(Input!E367="","",IF(ISNUMBER(VALUE(Input!E367)),"","Needs to be a number."))</f>
        <v/>
      </c>
      <c r="AP368" s="205" t="str">
        <f>IF(Input!N367="","",IF(ISNUMBER(VALUE(Input!N367)),"","Needs to be a number."))</f>
        <v/>
      </c>
      <c r="AQ368" s="205" t="str">
        <f>IF(Input!O367="","",IF(ISNUMBER(VALUE(Input!O367)),"","Needs to be a number."))</f>
        <v/>
      </c>
      <c r="AR368" s="205" t="str">
        <f>IF(Input!V367="","",IF(ISNUMBER(VALUE(Input!V367)),"","Needs to be a number."))</f>
        <v/>
      </c>
      <c r="AS368" s="205" t="str">
        <f>IF(Input!W367="","",IF(ISNUMBER(VALUE(Input!W367)),"","Needs to be a number."))</f>
        <v/>
      </c>
      <c r="AT368" s="205" t="str">
        <f>IF(Input!X367="","",IF(ISNUMBER(VALUE(Input!X367)),"","Needs to be a number."))</f>
        <v/>
      </c>
      <c r="AU368" s="206" t="str">
        <f>IF(Input!Y367="","",IF(ISNUMBER(VALUE(Input!Y367)),"","Needs to be a number."))</f>
        <v/>
      </c>
      <c r="AV368" s="207"/>
      <c r="AW368" s="259" t="str">
        <f>IF(OR(VALUE(Input!C367)&lt;0,VALUE(Input!C367)&gt;100), "Invalid EEI %","")</f>
        <v/>
      </c>
      <c r="AX368" s="207"/>
      <c r="AY368" s="278" t="str">
        <f>IF(Input!E367="","",IF(VALUE(Input!E367)=0,"Do not enter 0.",""))</f>
        <v/>
      </c>
    </row>
    <row r="369" spans="2:51" x14ac:dyDescent="0.3">
      <c r="B369" s="188" t="str">
        <f>Input!A368</f>
        <v/>
      </c>
      <c r="C369" s="189" t="str">
        <f>IF(ISERROR(IF(AND(Input!$A368="",SUMPRODUCT(--(LEN(Input!$A369:'Input'!$A$1006)&gt;0))&lt;&gt;0),"Row is skipped.",IF(AND(Input!$A368="",Input!$A369=""),"", IF(Input!B368="","Data is missing.","")))),"",IF(AND(Input!$A368="",SUMPRODUCT(--(LEN(Input!$A369:'Input'!$A$1006)&gt;0))&lt;&gt;0),"Row is skipped.",IF(AND(Input!$A368="",Input!$A369=""),"", IF(Input!B368="","Data is missing.",""))))</f>
        <v/>
      </c>
      <c r="D369" s="189" t="str">
        <f>IF(ISERROR(IF(AND(Input!$A368="",SUMPRODUCT(--(LEN(Input!$A369:'Input'!$A$1006)&gt;0))&lt;&gt;0),"Row is skipped.",IF(AND(Input!$A368="",Input!$A369=""),"", IF(Input!C368="","Data is missing.","")))),"",IF(AND(Input!$A368="",SUMPRODUCT(--(LEN(Input!$A369:'Input'!$A$1006)&gt;0))&lt;&gt;0),"Row is skipped.",IF(AND(Input!$A368="",Input!$A369=""),"", IF(Input!C368="","Data is missing.",""))))</f>
        <v/>
      </c>
      <c r="E369" s="189" t="str">
        <f>IF(ISERROR(IF(AND(Input!$A368="",SUMPRODUCT(--(LEN(Input!$A369:'Input'!$A$1006)&gt;0))&lt;&gt;0),"Row is skipped.",IF(AND(Input!$A368="",Input!$A369=""),"", IF(Input!D368="","Data is missing.","")))),"",IF(AND(Input!$A368="",SUMPRODUCT(--(LEN(Input!$A369:'Input'!$A$1006)&gt;0))&lt;&gt;0),"Row is skipped.",IF(AND(Input!$A368="",Input!$A369=""),"", IF(Input!D368="","Data is missing.",""))))</f>
        <v/>
      </c>
      <c r="F369" s="189" t="str">
        <f>IF(ISERROR(IF(AND(Input!$A368="",SUMPRODUCT(--(LEN(Input!$A369:'Input'!$A$1006)&gt;0))&lt;&gt;0),"Row is skipped.",IF(AND(Input!$A368="",Input!$A369=""),"", IF(Input!E368="","Data is missing.","")))),"",IF(AND(Input!$A368="",SUMPRODUCT(--(LEN(Input!$A369:'Input'!$A$1006)&gt;0))&lt;&gt;0),"Row is skipped.",IF(AND(Input!$A368="",Input!$A369=""),"", IF(Input!E368="","Data is missing.",""))))</f>
        <v/>
      </c>
      <c r="G369" s="189" t="str">
        <f>IF(ISERROR(IF(AND(Input!$A368="",SUMPRODUCT(--(LEN(Input!$A369:'Input'!$A$1006)&gt;0))&lt;&gt;0),"Row is skipped.",IF(AND(Input!$A368="",Input!$A369=""),"", IF(Input!F368="","Data is missing.","")))),"",IF(AND(Input!$A368="",SUMPRODUCT(--(LEN(Input!$A369:'Input'!$A$1006)&gt;0))&lt;&gt;0),"Row is skipped.",IF(AND(Input!$A368="",Input!$A369=""),"", IF(Input!F368="","Data is missing.",""))))</f>
        <v/>
      </c>
      <c r="H369" s="190" t="str">
        <f>IF(ISERROR(IF(AND(Input!$A368="",SUMPRODUCT(--(LEN(Input!$A369:'Input'!$A$1006)&gt;0))&lt;&gt;0),"Row is skipped.",IF(AND(Input!$A368="",Input!$A369=""),"", IF(Input!G368="","Data is missing.","")))),"",IF(AND(Input!$A368="",SUMPRODUCT(--(LEN(Input!$A369:'Input'!$A$1006)&gt;0))&lt;&gt;0),"Row is skipped.",IF(AND(Input!$A368="",Input!$A369=""),"", IF(Input!G368="","Data is missing.",""))))</f>
        <v/>
      </c>
      <c r="I369" s="156"/>
      <c r="J369" s="191" t="str">
        <f>IFERROR(VLOOKUP(VLOOKUP(Input!$D368,'Measure List'!$A:$AN,40,FALSE),UIR!$A$1:$Q$27,17,FALSE),"")</f>
        <v/>
      </c>
      <c r="K369" s="192" t="str">
        <f>IFERROR(VLOOKUP(Input!$D368,'Measure List'!$A:$AN,40,FALSE),"")</f>
        <v/>
      </c>
      <c r="L369" s="156"/>
      <c r="M369" s="193" t="str">
        <f>IF(B369="","",IF(AND(Input!H368="",IFERROR(VLOOKUP(K369,UIR!$A$2:$P$21,2,FALSE),"")&lt;&gt;""),"Data is Missing.",""))</f>
        <v/>
      </c>
      <c r="N369" s="194" t="str">
        <f>IF(B369="","",IF(AND(Input!I368="",IFERROR(VLOOKUP(K369,UIR!$A$2:$P$21,3,FALSE),"")&lt;&gt;""),"Data is Missing.",""))</f>
        <v/>
      </c>
      <c r="O369" s="194" t="str">
        <f>IF(B369="","",IF(AND(Input!J368="",IFERROR(VLOOKUP(K369,UIR!$A$2:$P$21,4,FALSE),"")&lt;&gt;""),"Data is Missing.",""))</f>
        <v/>
      </c>
      <c r="P369" s="194" t="str">
        <f>IF(B369="","",IF(AND(Input!K368="",IFERROR(VLOOKUP(K369,UIR!$A$2:$P$21,5,FALSE),"")&lt;&gt;""),"Data is Missing.",""))</f>
        <v/>
      </c>
      <c r="Q369" s="194" t="str">
        <f>IF(B369="","",IF(AND(Input!L368="",IFERROR(VLOOKUP(K369,UIR!$A$2:$P$21,6,FALSE),"")&lt;&gt;""),"Data is Missing.",""))</f>
        <v/>
      </c>
      <c r="R369" s="194" t="str">
        <f>IF(B369="","",IF(AND(Input!M368="",IFERROR(VLOOKUP(K369,UIR!$A$2:$P$21,7,FALSE),"")&lt;&gt;""),"Data is Missing.",""))</f>
        <v/>
      </c>
      <c r="S369" s="194" t="str">
        <f>IF(B369="","",IF(AND(Input!P368="",IFERROR(VLOOKUP(K369,UIR!$A$2:$P$21,8,FALSE),"")&lt;&gt;""),"Data is Missing.",""))</f>
        <v/>
      </c>
      <c r="T369" s="194" t="str">
        <f>IF(B369="","",IF(AND(Input!Q368="",IFERROR(VLOOKUP(K369,UIR!$A$2:$P$21,9,FALSE),"")&lt;&gt;""),"Data is Missing.",""))</f>
        <v/>
      </c>
      <c r="U369" s="194"/>
      <c r="V369" s="194" t="str">
        <f>IF(B369="","",IF(AND(Input!S368="",IFERROR(VLOOKUP(K369,UIR!$A$2:$P$21,11,FALSE),"")&lt;&gt;""),"Data is Missing.",""))</f>
        <v/>
      </c>
      <c r="W369" s="194" t="str">
        <f>IF(B369="","",IF(AND(Input!T368="",IFERROR(VLOOKUP(K369,UIR!$A$2:$P$21,12,FALSE),"")&lt;&gt;""),"Data is Missing.",""))</f>
        <v/>
      </c>
      <c r="X369" s="194" t="str">
        <f>IF(B369="","",IF(AND(Input!V368="",IFERROR(VLOOKUP(K369,UIR!$A$2:$P$21,13,FALSE),"")&lt;&gt;""),"Data is Missing.",""))</f>
        <v/>
      </c>
      <c r="Y369" s="194" t="str">
        <f>IF(B369="","",IF(AND(Input!W368="",IFERROR(VLOOKUP(K369,UIR!$A$2:$P$21,14,FALSE),"")&lt;&gt;""),"Data is Missing.",""))</f>
        <v/>
      </c>
      <c r="Z369" s="194" t="str">
        <f>IF(B369="","",IF(AND(Input!X368="",IFERROR(VLOOKUP(K369,UIR!$A$2:$P$21,15,FALSE),"")&lt;&gt;""),"Data is Missing.",""))</f>
        <v/>
      </c>
      <c r="AA369" s="195" t="str">
        <f>IF(B369="","",IF(AND(Input!Y368="",IFERROR(VLOOKUP(K369,UIR!$A$2:$P$21,16,FALSE),"")&lt;&gt;""),"Data is Missing.",""))</f>
        <v/>
      </c>
      <c r="AC369" s="202" t="str">
        <f>IF(ISERROR(IF(Input!D368="","",IF(ISERROR(VLOOKUP(Input!D368,'Measure List'!$A$2:$A$30000,1,0)),"Invalid RefNo",""))),"",IF(Input!D368="","",IF(ISERROR(VLOOKUP(Input!D368,'Measure List'!$A$2:$A$30000,1,0)),"Invalid RefNo","")))</f>
        <v/>
      </c>
      <c r="AD369" s="156"/>
      <c r="AE369" s="156"/>
      <c r="AF369" s="156"/>
      <c r="AG369" s="156"/>
      <c r="AH369" s="156"/>
      <c r="AI369" s="156"/>
      <c r="AJ369" s="156"/>
      <c r="AK369" s="156"/>
      <c r="AL369" s="203" t="str">
        <f>IF(COUNTIF(Dropdowns!$K$2:$K$7,Input!S368)&gt;0,"",IF(Input!S368="","","Invalid Type"))</f>
        <v/>
      </c>
      <c r="AN369" s="204" t="str">
        <f>IF(Input!C368="","",IF(ISNUMBER(VALUE(Input!C368)),"","Needs to be a number."))</f>
        <v/>
      </c>
      <c r="AO369" s="205" t="str">
        <f>IF(Input!E368="","",IF(ISNUMBER(VALUE(Input!E368)),"","Needs to be a number."))</f>
        <v/>
      </c>
      <c r="AP369" s="205" t="str">
        <f>IF(Input!N368="","",IF(ISNUMBER(VALUE(Input!N368)),"","Needs to be a number."))</f>
        <v/>
      </c>
      <c r="AQ369" s="205" t="str">
        <f>IF(Input!O368="","",IF(ISNUMBER(VALUE(Input!O368)),"","Needs to be a number."))</f>
        <v/>
      </c>
      <c r="AR369" s="205" t="str">
        <f>IF(Input!V368="","",IF(ISNUMBER(VALUE(Input!V368)),"","Needs to be a number."))</f>
        <v/>
      </c>
      <c r="AS369" s="205" t="str">
        <f>IF(Input!W368="","",IF(ISNUMBER(VALUE(Input!W368)),"","Needs to be a number."))</f>
        <v/>
      </c>
      <c r="AT369" s="205" t="str">
        <f>IF(Input!X368="","",IF(ISNUMBER(VALUE(Input!X368)),"","Needs to be a number."))</f>
        <v/>
      </c>
      <c r="AU369" s="206" t="str">
        <f>IF(Input!Y368="","",IF(ISNUMBER(VALUE(Input!Y368)),"","Needs to be a number."))</f>
        <v/>
      </c>
      <c r="AV369" s="207"/>
      <c r="AW369" s="259" t="str">
        <f>IF(OR(VALUE(Input!C368)&lt;0,VALUE(Input!C368)&gt;100), "Invalid EEI %","")</f>
        <v/>
      </c>
      <c r="AX369" s="207"/>
      <c r="AY369" s="278" t="str">
        <f>IF(Input!E368="","",IF(VALUE(Input!E368)=0,"Do not enter 0.",""))</f>
        <v/>
      </c>
    </row>
    <row r="370" spans="2:51" x14ac:dyDescent="0.3">
      <c r="B370" s="188" t="str">
        <f>Input!A369</f>
        <v/>
      </c>
      <c r="C370" s="189" t="str">
        <f>IF(ISERROR(IF(AND(Input!$A369="",SUMPRODUCT(--(LEN(Input!$A370:'Input'!$A$1006)&gt;0))&lt;&gt;0),"Row is skipped.",IF(AND(Input!$A369="",Input!$A370=""),"", IF(Input!B369="","Data is missing.","")))),"",IF(AND(Input!$A369="",SUMPRODUCT(--(LEN(Input!$A370:'Input'!$A$1006)&gt;0))&lt;&gt;0),"Row is skipped.",IF(AND(Input!$A369="",Input!$A370=""),"", IF(Input!B369="","Data is missing.",""))))</f>
        <v/>
      </c>
      <c r="D370" s="189" t="str">
        <f>IF(ISERROR(IF(AND(Input!$A369="",SUMPRODUCT(--(LEN(Input!$A370:'Input'!$A$1006)&gt;0))&lt;&gt;0),"Row is skipped.",IF(AND(Input!$A369="",Input!$A370=""),"", IF(Input!C369="","Data is missing.","")))),"",IF(AND(Input!$A369="",SUMPRODUCT(--(LEN(Input!$A370:'Input'!$A$1006)&gt;0))&lt;&gt;0),"Row is skipped.",IF(AND(Input!$A369="",Input!$A370=""),"", IF(Input!C369="","Data is missing.",""))))</f>
        <v/>
      </c>
      <c r="E370" s="189" t="str">
        <f>IF(ISERROR(IF(AND(Input!$A369="",SUMPRODUCT(--(LEN(Input!$A370:'Input'!$A$1006)&gt;0))&lt;&gt;0),"Row is skipped.",IF(AND(Input!$A369="",Input!$A370=""),"", IF(Input!D369="","Data is missing.","")))),"",IF(AND(Input!$A369="",SUMPRODUCT(--(LEN(Input!$A370:'Input'!$A$1006)&gt;0))&lt;&gt;0),"Row is skipped.",IF(AND(Input!$A369="",Input!$A370=""),"", IF(Input!D369="","Data is missing.",""))))</f>
        <v/>
      </c>
      <c r="F370" s="189" t="str">
        <f>IF(ISERROR(IF(AND(Input!$A369="",SUMPRODUCT(--(LEN(Input!$A370:'Input'!$A$1006)&gt;0))&lt;&gt;0),"Row is skipped.",IF(AND(Input!$A369="",Input!$A370=""),"", IF(Input!E369="","Data is missing.","")))),"",IF(AND(Input!$A369="",SUMPRODUCT(--(LEN(Input!$A370:'Input'!$A$1006)&gt;0))&lt;&gt;0),"Row is skipped.",IF(AND(Input!$A369="",Input!$A370=""),"", IF(Input!E369="","Data is missing.",""))))</f>
        <v/>
      </c>
      <c r="G370" s="189" t="str">
        <f>IF(ISERROR(IF(AND(Input!$A369="",SUMPRODUCT(--(LEN(Input!$A370:'Input'!$A$1006)&gt;0))&lt;&gt;0),"Row is skipped.",IF(AND(Input!$A369="",Input!$A370=""),"", IF(Input!F369="","Data is missing.","")))),"",IF(AND(Input!$A369="",SUMPRODUCT(--(LEN(Input!$A370:'Input'!$A$1006)&gt;0))&lt;&gt;0),"Row is skipped.",IF(AND(Input!$A369="",Input!$A370=""),"", IF(Input!F369="","Data is missing.",""))))</f>
        <v/>
      </c>
      <c r="H370" s="190" t="str">
        <f>IF(ISERROR(IF(AND(Input!$A369="",SUMPRODUCT(--(LEN(Input!$A370:'Input'!$A$1006)&gt;0))&lt;&gt;0),"Row is skipped.",IF(AND(Input!$A369="",Input!$A370=""),"", IF(Input!G369="","Data is missing.","")))),"",IF(AND(Input!$A369="",SUMPRODUCT(--(LEN(Input!$A370:'Input'!$A$1006)&gt;0))&lt;&gt;0),"Row is skipped.",IF(AND(Input!$A369="",Input!$A370=""),"", IF(Input!G369="","Data is missing.",""))))</f>
        <v/>
      </c>
      <c r="I370" s="156"/>
      <c r="J370" s="191" t="str">
        <f>IFERROR(VLOOKUP(VLOOKUP(Input!$D369,'Measure List'!$A:$AN,40,FALSE),UIR!$A$1:$Q$27,17,FALSE),"")</f>
        <v/>
      </c>
      <c r="K370" s="192" t="str">
        <f>IFERROR(VLOOKUP(Input!$D369,'Measure List'!$A:$AN,40,FALSE),"")</f>
        <v/>
      </c>
      <c r="L370" s="156"/>
      <c r="M370" s="193" t="str">
        <f>IF(B370="","",IF(AND(Input!H369="",IFERROR(VLOOKUP(K370,UIR!$A$2:$P$21,2,FALSE),"")&lt;&gt;""),"Data is Missing.",""))</f>
        <v/>
      </c>
      <c r="N370" s="194" t="str">
        <f>IF(B370="","",IF(AND(Input!I369="",IFERROR(VLOOKUP(K370,UIR!$A$2:$P$21,3,FALSE),"")&lt;&gt;""),"Data is Missing.",""))</f>
        <v/>
      </c>
      <c r="O370" s="194" t="str">
        <f>IF(B370="","",IF(AND(Input!J369="",IFERROR(VLOOKUP(K370,UIR!$A$2:$P$21,4,FALSE),"")&lt;&gt;""),"Data is Missing.",""))</f>
        <v/>
      </c>
      <c r="P370" s="194" t="str">
        <f>IF(B370="","",IF(AND(Input!K369="",IFERROR(VLOOKUP(K370,UIR!$A$2:$P$21,5,FALSE),"")&lt;&gt;""),"Data is Missing.",""))</f>
        <v/>
      </c>
      <c r="Q370" s="194" t="str">
        <f>IF(B370="","",IF(AND(Input!L369="",IFERROR(VLOOKUP(K370,UIR!$A$2:$P$21,6,FALSE),"")&lt;&gt;""),"Data is Missing.",""))</f>
        <v/>
      </c>
      <c r="R370" s="194" t="str">
        <f>IF(B370="","",IF(AND(Input!M369="",IFERROR(VLOOKUP(K370,UIR!$A$2:$P$21,7,FALSE),"")&lt;&gt;""),"Data is Missing.",""))</f>
        <v/>
      </c>
      <c r="S370" s="194" t="str">
        <f>IF(B370="","",IF(AND(Input!P369="",IFERROR(VLOOKUP(K370,UIR!$A$2:$P$21,8,FALSE),"")&lt;&gt;""),"Data is Missing.",""))</f>
        <v/>
      </c>
      <c r="T370" s="194" t="str">
        <f>IF(B370="","",IF(AND(Input!Q369="",IFERROR(VLOOKUP(K370,UIR!$A$2:$P$21,9,FALSE),"")&lt;&gt;""),"Data is Missing.",""))</f>
        <v/>
      </c>
      <c r="U370" s="194"/>
      <c r="V370" s="194" t="str">
        <f>IF(B370="","",IF(AND(Input!S369="",IFERROR(VLOOKUP(K370,UIR!$A$2:$P$21,11,FALSE),"")&lt;&gt;""),"Data is Missing.",""))</f>
        <v/>
      </c>
      <c r="W370" s="194" t="str">
        <f>IF(B370="","",IF(AND(Input!T369="",IFERROR(VLOOKUP(K370,UIR!$A$2:$P$21,12,FALSE),"")&lt;&gt;""),"Data is Missing.",""))</f>
        <v/>
      </c>
      <c r="X370" s="194" t="str">
        <f>IF(B370="","",IF(AND(Input!V369="",IFERROR(VLOOKUP(K370,UIR!$A$2:$P$21,13,FALSE),"")&lt;&gt;""),"Data is Missing.",""))</f>
        <v/>
      </c>
      <c r="Y370" s="194" t="str">
        <f>IF(B370="","",IF(AND(Input!W369="",IFERROR(VLOOKUP(K370,UIR!$A$2:$P$21,14,FALSE),"")&lt;&gt;""),"Data is Missing.",""))</f>
        <v/>
      </c>
      <c r="Z370" s="194" t="str">
        <f>IF(B370="","",IF(AND(Input!X369="",IFERROR(VLOOKUP(K370,UIR!$A$2:$P$21,15,FALSE),"")&lt;&gt;""),"Data is Missing.",""))</f>
        <v/>
      </c>
      <c r="AA370" s="195" t="str">
        <f>IF(B370="","",IF(AND(Input!Y369="",IFERROR(VLOOKUP(K370,UIR!$A$2:$P$21,16,FALSE),"")&lt;&gt;""),"Data is Missing.",""))</f>
        <v/>
      </c>
      <c r="AC370" s="202" t="str">
        <f>IF(ISERROR(IF(Input!D369="","",IF(ISERROR(VLOOKUP(Input!D369,'Measure List'!$A$2:$A$30000,1,0)),"Invalid RefNo",""))),"",IF(Input!D369="","",IF(ISERROR(VLOOKUP(Input!D369,'Measure List'!$A$2:$A$30000,1,0)),"Invalid RefNo","")))</f>
        <v/>
      </c>
      <c r="AD370" s="156"/>
      <c r="AE370" s="156"/>
      <c r="AF370" s="156"/>
      <c r="AG370" s="156"/>
      <c r="AH370" s="156"/>
      <c r="AI370" s="156"/>
      <c r="AJ370" s="156"/>
      <c r="AK370" s="156"/>
      <c r="AL370" s="203" t="str">
        <f>IF(COUNTIF(Dropdowns!$K$2:$K$7,Input!S369)&gt;0,"",IF(Input!S369="","","Invalid Type"))</f>
        <v/>
      </c>
      <c r="AN370" s="204" t="str">
        <f>IF(Input!C369="","",IF(ISNUMBER(VALUE(Input!C369)),"","Needs to be a number."))</f>
        <v/>
      </c>
      <c r="AO370" s="205" t="str">
        <f>IF(Input!E369="","",IF(ISNUMBER(VALUE(Input!E369)),"","Needs to be a number."))</f>
        <v/>
      </c>
      <c r="AP370" s="205" t="str">
        <f>IF(Input!N369="","",IF(ISNUMBER(VALUE(Input!N369)),"","Needs to be a number."))</f>
        <v/>
      </c>
      <c r="AQ370" s="205" t="str">
        <f>IF(Input!O369="","",IF(ISNUMBER(VALUE(Input!O369)),"","Needs to be a number."))</f>
        <v/>
      </c>
      <c r="AR370" s="205" t="str">
        <f>IF(Input!V369="","",IF(ISNUMBER(VALUE(Input!V369)),"","Needs to be a number."))</f>
        <v/>
      </c>
      <c r="AS370" s="205" t="str">
        <f>IF(Input!W369="","",IF(ISNUMBER(VALUE(Input!W369)),"","Needs to be a number."))</f>
        <v/>
      </c>
      <c r="AT370" s="205" t="str">
        <f>IF(Input!X369="","",IF(ISNUMBER(VALUE(Input!X369)),"","Needs to be a number."))</f>
        <v/>
      </c>
      <c r="AU370" s="206" t="str">
        <f>IF(Input!Y369="","",IF(ISNUMBER(VALUE(Input!Y369)),"","Needs to be a number."))</f>
        <v/>
      </c>
      <c r="AV370" s="207"/>
      <c r="AW370" s="259" t="str">
        <f>IF(OR(VALUE(Input!C369)&lt;0,VALUE(Input!C369)&gt;100), "Invalid EEI %","")</f>
        <v/>
      </c>
      <c r="AX370" s="207"/>
      <c r="AY370" s="278" t="str">
        <f>IF(Input!E369="","",IF(VALUE(Input!E369)=0,"Do not enter 0.",""))</f>
        <v/>
      </c>
    </row>
    <row r="371" spans="2:51" x14ac:dyDescent="0.3">
      <c r="B371" s="188" t="str">
        <f>Input!A370</f>
        <v/>
      </c>
      <c r="C371" s="189" t="str">
        <f>IF(ISERROR(IF(AND(Input!$A370="",SUMPRODUCT(--(LEN(Input!$A371:'Input'!$A$1006)&gt;0))&lt;&gt;0),"Row is skipped.",IF(AND(Input!$A370="",Input!$A371=""),"", IF(Input!B370="","Data is missing.","")))),"",IF(AND(Input!$A370="",SUMPRODUCT(--(LEN(Input!$A371:'Input'!$A$1006)&gt;0))&lt;&gt;0),"Row is skipped.",IF(AND(Input!$A370="",Input!$A371=""),"", IF(Input!B370="","Data is missing.",""))))</f>
        <v/>
      </c>
      <c r="D371" s="189" t="str">
        <f>IF(ISERROR(IF(AND(Input!$A370="",SUMPRODUCT(--(LEN(Input!$A371:'Input'!$A$1006)&gt;0))&lt;&gt;0),"Row is skipped.",IF(AND(Input!$A370="",Input!$A371=""),"", IF(Input!C370="","Data is missing.","")))),"",IF(AND(Input!$A370="",SUMPRODUCT(--(LEN(Input!$A371:'Input'!$A$1006)&gt;0))&lt;&gt;0),"Row is skipped.",IF(AND(Input!$A370="",Input!$A371=""),"", IF(Input!C370="","Data is missing.",""))))</f>
        <v/>
      </c>
      <c r="E371" s="189" t="str">
        <f>IF(ISERROR(IF(AND(Input!$A370="",SUMPRODUCT(--(LEN(Input!$A371:'Input'!$A$1006)&gt;0))&lt;&gt;0),"Row is skipped.",IF(AND(Input!$A370="",Input!$A371=""),"", IF(Input!D370="","Data is missing.","")))),"",IF(AND(Input!$A370="",SUMPRODUCT(--(LEN(Input!$A371:'Input'!$A$1006)&gt;0))&lt;&gt;0),"Row is skipped.",IF(AND(Input!$A370="",Input!$A371=""),"", IF(Input!D370="","Data is missing.",""))))</f>
        <v/>
      </c>
      <c r="F371" s="189" t="str">
        <f>IF(ISERROR(IF(AND(Input!$A370="",SUMPRODUCT(--(LEN(Input!$A371:'Input'!$A$1006)&gt;0))&lt;&gt;0),"Row is skipped.",IF(AND(Input!$A370="",Input!$A371=""),"", IF(Input!E370="","Data is missing.","")))),"",IF(AND(Input!$A370="",SUMPRODUCT(--(LEN(Input!$A371:'Input'!$A$1006)&gt;0))&lt;&gt;0),"Row is skipped.",IF(AND(Input!$A370="",Input!$A371=""),"", IF(Input!E370="","Data is missing.",""))))</f>
        <v/>
      </c>
      <c r="G371" s="189" t="str">
        <f>IF(ISERROR(IF(AND(Input!$A370="",SUMPRODUCT(--(LEN(Input!$A371:'Input'!$A$1006)&gt;0))&lt;&gt;0),"Row is skipped.",IF(AND(Input!$A370="",Input!$A371=""),"", IF(Input!F370="","Data is missing.","")))),"",IF(AND(Input!$A370="",SUMPRODUCT(--(LEN(Input!$A371:'Input'!$A$1006)&gt;0))&lt;&gt;0),"Row is skipped.",IF(AND(Input!$A370="",Input!$A371=""),"", IF(Input!F370="","Data is missing.",""))))</f>
        <v/>
      </c>
      <c r="H371" s="190" t="str">
        <f>IF(ISERROR(IF(AND(Input!$A370="",SUMPRODUCT(--(LEN(Input!$A371:'Input'!$A$1006)&gt;0))&lt;&gt;0),"Row is skipped.",IF(AND(Input!$A370="",Input!$A371=""),"", IF(Input!G370="","Data is missing.","")))),"",IF(AND(Input!$A370="",SUMPRODUCT(--(LEN(Input!$A371:'Input'!$A$1006)&gt;0))&lt;&gt;0),"Row is skipped.",IF(AND(Input!$A370="",Input!$A371=""),"", IF(Input!G370="","Data is missing.",""))))</f>
        <v/>
      </c>
      <c r="I371" s="156"/>
      <c r="J371" s="191" t="str">
        <f>IFERROR(VLOOKUP(VLOOKUP(Input!$D370,'Measure List'!$A:$AN,40,FALSE),UIR!$A$1:$Q$27,17,FALSE),"")</f>
        <v/>
      </c>
      <c r="K371" s="192" t="str">
        <f>IFERROR(VLOOKUP(Input!$D370,'Measure List'!$A:$AN,40,FALSE),"")</f>
        <v/>
      </c>
      <c r="L371" s="156"/>
      <c r="M371" s="193" t="str">
        <f>IF(B371="","",IF(AND(Input!H370="",IFERROR(VLOOKUP(K371,UIR!$A$2:$P$21,2,FALSE),"")&lt;&gt;""),"Data is Missing.",""))</f>
        <v/>
      </c>
      <c r="N371" s="194" t="str">
        <f>IF(B371="","",IF(AND(Input!I370="",IFERROR(VLOOKUP(K371,UIR!$A$2:$P$21,3,FALSE),"")&lt;&gt;""),"Data is Missing.",""))</f>
        <v/>
      </c>
      <c r="O371" s="194" t="str">
        <f>IF(B371="","",IF(AND(Input!J370="",IFERROR(VLOOKUP(K371,UIR!$A$2:$P$21,4,FALSE),"")&lt;&gt;""),"Data is Missing.",""))</f>
        <v/>
      </c>
      <c r="P371" s="194" t="str">
        <f>IF(B371="","",IF(AND(Input!K370="",IFERROR(VLOOKUP(K371,UIR!$A$2:$P$21,5,FALSE),"")&lt;&gt;""),"Data is Missing.",""))</f>
        <v/>
      </c>
      <c r="Q371" s="194" t="str">
        <f>IF(B371="","",IF(AND(Input!L370="",IFERROR(VLOOKUP(K371,UIR!$A$2:$P$21,6,FALSE),"")&lt;&gt;""),"Data is Missing.",""))</f>
        <v/>
      </c>
      <c r="R371" s="194" t="str">
        <f>IF(B371="","",IF(AND(Input!M370="",IFERROR(VLOOKUP(K371,UIR!$A$2:$P$21,7,FALSE),"")&lt;&gt;""),"Data is Missing.",""))</f>
        <v/>
      </c>
      <c r="S371" s="194" t="str">
        <f>IF(B371="","",IF(AND(Input!P370="",IFERROR(VLOOKUP(K371,UIR!$A$2:$P$21,8,FALSE),"")&lt;&gt;""),"Data is Missing.",""))</f>
        <v/>
      </c>
      <c r="T371" s="194" t="str">
        <f>IF(B371="","",IF(AND(Input!Q370="",IFERROR(VLOOKUP(K371,UIR!$A$2:$P$21,9,FALSE),"")&lt;&gt;""),"Data is Missing.",""))</f>
        <v/>
      </c>
      <c r="U371" s="194"/>
      <c r="V371" s="194" t="str">
        <f>IF(B371="","",IF(AND(Input!S370="",IFERROR(VLOOKUP(K371,UIR!$A$2:$P$21,11,FALSE),"")&lt;&gt;""),"Data is Missing.",""))</f>
        <v/>
      </c>
      <c r="W371" s="194" t="str">
        <f>IF(B371="","",IF(AND(Input!T370="",IFERROR(VLOOKUP(K371,UIR!$A$2:$P$21,12,FALSE),"")&lt;&gt;""),"Data is Missing.",""))</f>
        <v/>
      </c>
      <c r="X371" s="194" t="str">
        <f>IF(B371="","",IF(AND(Input!V370="",IFERROR(VLOOKUP(K371,UIR!$A$2:$P$21,13,FALSE),"")&lt;&gt;""),"Data is Missing.",""))</f>
        <v/>
      </c>
      <c r="Y371" s="194" t="str">
        <f>IF(B371="","",IF(AND(Input!W370="",IFERROR(VLOOKUP(K371,UIR!$A$2:$P$21,14,FALSE),"")&lt;&gt;""),"Data is Missing.",""))</f>
        <v/>
      </c>
      <c r="Z371" s="194" t="str">
        <f>IF(B371="","",IF(AND(Input!X370="",IFERROR(VLOOKUP(K371,UIR!$A$2:$P$21,15,FALSE),"")&lt;&gt;""),"Data is Missing.",""))</f>
        <v/>
      </c>
      <c r="AA371" s="195" t="str">
        <f>IF(B371="","",IF(AND(Input!Y370="",IFERROR(VLOOKUP(K371,UIR!$A$2:$P$21,16,FALSE),"")&lt;&gt;""),"Data is Missing.",""))</f>
        <v/>
      </c>
      <c r="AC371" s="202" t="str">
        <f>IF(ISERROR(IF(Input!D370="","",IF(ISERROR(VLOOKUP(Input!D370,'Measure List'!$A$2:$A$30000,1,0)),"Invalid RefNo",""))),"",IF(Input!D370="","",IF(ISERROR(VLOOKUP(Input!D370,'Measure List'!$A$2:$A$30000,1,0)),"Invalid RefNo","")))</f>
        <v/>
      </c>
      <c r="AD371" s="156"/>
      <c r="AE371" s="156"/>
      <c r="AF371" s="156"/>
      <c r="AG371" s="156"/>
      <c r="AH371" s="156"/>
      <c r="AI371" s="156"/>
      <c r="AJ371" s="156"/>
      <c r="AK371" s="156"/>
      <c r="AL371" s="203" t="str">
        <f>IF(COUNTIF(Dropdowns!$K$2:$K$7,Input!S370)&gt;0,"",IF(Input!S370="","","Invalid Type"))</f>
        <v/>
      </c>
      <c r="AN371" s="204" t="str">
        <f>IF(Input!C370="","",IF(ISNUMBER(VALUE(Input!C370)),"","Needs to be a number."))</f>
        <v/>
      </c>
      <c r="AO371" s="205" t="str">
        <f>IF(Input!E370="","",IF(ISNUMBER(VALUE(Input!E370)),"","Needs to be a number."))</f>
        <v/>
      </c>
      <c r="AP371" s="205" t="str">
        <f>IF(Input!N370="","",IF(ISNUMBER(VALUE(Input!N370)),"","Needs to be a number."))</f>
        <v/>
      </c>
      <c r="AQ371" s="205" t="str">
        <f>IF(Input!O370="","",IF(ISNUMBER(VALUE(Input!O370)),"","Needs to be a number."))</f>
        <v/>
      </c>
      <c r="AR371" s="205" t="str">
        <f>IF(Input!V370="","",IF(ISNUMBER(VALUE(Input!V370)),"","Needs to be a number."))</f>
        <v/>
      </c>
      <c r="AS371" s="205" t="str">
        <f>IF(Input!W370="","",IF(ISNUMBER(VALUE(Input!W370)),"","Needs to be a number."))</f>
        <v/>
      </c>
      <c r="AT371" s="205" t="str">
        <f>IF(Input!X370="","",IF(ISNUMBER(VALUE(Input!X370)),"","Needs to be a number."))</f>
        <v/>
      </c>
      <c r="AU371" s="206" t="str">
        <f>IF(Input!Y370="","",IF(ISNUMBER(VALUE(Input!Y370)),"","Needs to be a number."))</f>
        <v/>
      </c>
      <c r="AV371" s="207"/>
      <c r="AW371" s="259" t="str">
        <f>IF(OR(VALUE(Input!C370)&lt;0,VALUE(Input!C370)&gt;100), "Invalid EEI %","")</f>
        <v/>
      </c>
      <c r="AX371" s="207"/>
      <c r="AY371" s="278" t="str">
        <f>IF(Input!E370="","",IF(VALUE(Input!E370)=0,"Do not enter 0.",""))</f>
        <v/>
      </c>
    </row>
    <row r="372" spans="2:51" x14ac:dyDescent="0.3">
      <c r="B372" s="188" t="str">
        <f>Input!A371</f>
        <v/>
      </c>
      <c r="C372" s="189" t="str">
        <f>IF(ISERROR(IF(AND(Input!$A371="",SUMPRODUCT(--(LEN(Input!$A372:'Input'!$A$1006)&gt;0))&lt;&gt;0),"Row is skipped.",IF(AND(Input!$A371="",Input!$A372=""),"", IF(Input!B371="","Data is missing.","")))),"",IF(AND(Input!$A371="",SUMPRODUCT(--(LEN(Input!$A372:'Input'!$A$1006)&gt;0))&lt;&gt;0),"Row is skipped.",IF(AND(Input!$A371="",Input!$A372=""),"", IF(Input!B371="","Data is missing.",""))))</f>
        <v/>
      </c>
      <c r="D372" s="189" t="str">
        <f>IF(ISERROR(IF(AND(Input!$A371="",SUMPRODUCT(--(LEN(Input!$A372:'Input'!$A$1006)&gt;0))&lt;&gt;0),"Row is skipped.",IF(AND(Input!$A371="",Input!$A372=""),"", IF(Input!C371="","Data is missing.","")))),"",IF(AND(Input!$A371="",SUMPRODUCT(--(LEN(Input!$A372:'Input'!$A$1006)&gt;0))&lt;&gt;0),"Row is skipped.",IF(AND(Input!$A371="",Input!$A372=""),"", IF(Input!C371="","Data is missing.",""))))</f>
        <v/>
      </c>
      <c r="E372" s="189" t="str">
        <f>IF(ISERROR(IF(AND(Input!$A371="",SUMPRODUCT(--(LEN(Input!$A372:'Input'!$A$1006)&gt;0))&lt;&gt;0),"Row is skipped.",IF(AND(Input!$A371="",Input!$A372=""),"", IF(Input!D371="","Data is missing.","")))),"",IF(AND(Input!$A371="",SUMPRODUCT(--(LEN(Input!$A372:'Input'!$A$1006)&gt;0))&lt;&gt;0),"Row is skipped.",IF(AND(Input!$A371="",Input!$A372=""),"", IF(Input!D371="","Data is missing.",""))))</f>
        <v/>
      </c>
      <c r="F372" s="189" t="str">
        <f>IF(ISERROR(IF(AND(Input!$A371="",SUMPRODUCT(--(LEN(Input!$A372:'Input'!$A$1006)&gt;0))&lt;&gt;0),"Row is skipped.",IF(AND(Input!$A371="",Input!$A372=""),"", IF(Input!E371="","Data is missing.","")))),"",IF(AND(Input!$A371="",SUMPRODUCT(--(LEN(Input!$A372:'Input'!$A$1006)&gt;0))&lt;&gt;0),"Row is skipped.",IF(AND(Input!$A371="",Input!$A372=""),"", IF(Input!E371="","Data is missing.",""))))</f>
        <v/>
      </c>
      <c r="G372" s="189" t="str">
        <f>IF(ISERROR(IF(AND(Input!$A371="",SUMPRODUCT(--(LEN(Input!$A372:'Input'!$A$1006)&gt;0))&lt;&gt;0),"Row is skipped.",IF(AND(Input!$A371="",Input!$A372=""),"", IF(Input!F371="","Data is missing.","")))),"",IF(AND(Input!$A371="",SUMPRODUCT(--(LEN(Input!$A372:'Input'!$A$1006)&gt;0))&lt;&gt;0),"Row is skipped.",IF(AND(Input!$A371="",Input!$A372=""),"", IF(Input!F371="","Data is missing.",""))))</f>
        <v/>
      </c>
      <c r="H372" s="190" t="str">
        <f>IF(ISERROR(IF(AND(Input!$A371="",SUMPRODUCT(--(LEN(Input!$A372:'Input'!$A$1006)&gt;0))&lt;&gt;0),"Row is skipped.",IF(AND(Input!$A371="",Input!$A372=""),"", IF(Input!G371="","Data is missing.","")))),"",IF(AND(Input!$A371="",SUMPRODUCT(--(LEN(Input!$A372:'Input'!$A$1006)&gt;0))&lt;&gt;0),"Row is skipped.",IF(AND(Input!$A371="",Input!$A372=""),"", IF(Input!G371="","Data is missing.",""))))</f>
        <v/>
      </c>
      <c r="I372" s="156"/>
      <c r="J372" s="191" t="str">
        <f>IFERROR(VLOOKUP(VLOOKUP(Input!$D371,'Measure List'!$A:$AN,40,FALSE),UIR!$A$1:$Q$27,17,FALSE),"")</f>
        <v/>
      </c>
      <c r="K372" s="192" t="str">
        <f>IFERROR(VLOOKUP(Input!$D371,'Measure List'!$A:$AN,40,FALSE),"")</f>
        <v/>
      </c>
      <c r="L372" s="156"/>
      <c r="M372" s="193" t="str">
        <f>IF(B372="","",IF(AND(Input!H371="",IFERROR(VLOOKUP(K372,UIR!$A$2:$P$21,2,FALSE),"")&lt;&gt;""),"Data is Missing.",""))</f>
        <v/>
      </c>
      <c r="N372" s="194" t="str">
        <f>IF(B372="","",IF(AND(Input!I371="",IFERROR(VLOOKUP(K372,UIR!$A$2:$P$21,3,FALSE),"")&lt;&gt;""),"Data is Missing.",""))</f>
        <v/>
      </c>
      <c r="O372" s="194" t="str">
        <f>IF(B372="","",IF(AND(Input!J371="",IFERROR(VLOOKUP(K372,UIR!$A$2:$P$21,4,FALSE),"")&lt;&gt;""),"Data is Missing.",""))</f>
        <v/>
      </c>
      <c r="P372" s="194" t="str">
        <f>IF(B372="","",IF(AND(Input!K371="",IFERROR(VLOOKUP(K372,UIR!$A$2:$P$21,5,FALSE),"")&lt;&gt;""),"Data is Missing.",""))</f>
        <v/>
      </c>
      <c r="Q372" s="194" t="str">
        <f>IF(B372="","",IF(AND(Input!L371="",IFERROR(VLOOKUP(K372,UIR!$A$2:$P$21,6,FALSE),"")&lt;&gt;""),"Data is Missing.",""))</f>
        <v/>
      </c>
      <c r="R372" s="194" t="str">
        <f>IF(B372="","",IF(AND(Input!M371="",IFERROR(VLOOKUP(K372,UIR!$A$2:$P$21,7,FALSE),"")&lt;&gt;""),"Data is Missing.",""))</f>
        <v/>
      </c>
      <c r="S372" s="194" t="str">
        <f>IF(B372="","",IF(AND(Input!P371="",IFERROR(VLOOKUP(K372,UIR!$A$2:$P$21,8,FALSE),"")&lt;&gt;""),"Data is Missing.",""))</f>
        <v/>
      </c>
      <c r="T372" s="194" t="str">
        <f>IF(B372="","",IF(AND(Input!Q371="",IFERROR(VLOOKUP(K372,UIR!$A$2:$P$21,9,FALSE),"")&lt;&gt;""),"Data is Missing.",""))</f>
        <v/>
      </c>
      <c r="U372" s="194"/>
      <c r="V372" s="194" t="str">
        <f>IF(B372="","",IF(AND(Input!S371="",IFERROR(VLOOKUP(K372,UIR!$A$2:$P$21,11,FALSE),"")&lt;&gt;""),"Data is Missing.",""))</f>
        <v/>
      </c>
      <c r="W372" s="194" t="str">
        <f>IF(B372="","",IF(AND(Input!T371="",IFERROR(VLOOKUP(K372,UIR!$A$2:$P$21,12,FALSE),"")&lt;&gt;""),"Data is Missing.",""))</f>
        <v/>
      </c>
      <c r="X372" s="194" t="str">
        <f>IF(B372="","",IF(AND(Input!V371="",IFERROR(VLOOKUP(K372,UIR!$A$2:$P$21,13,FALSE),"")&lt;&gt;""),"Data is Missing.",""))</f>
        <v/>
      </c>
      <c r="Y372" s="194" t="str">
        <f>IF(B372="","",IF(AND(Input!W371="",IFERROR(VLOOKUP(K372,UIR!$A$2:$P$21,14,FALSE),"")&lt;&gt;""),"Data is Missing.",""))</f>
        <v/>
      </c>
      <c r="Z372" s="194" t="str">
        <f>IF(B372="","",IF(AND(Input!X371="",IFERROR(VLOOKUP(K372,UIR!$A$2:$P$21,15,FALSE),"")&lt;&gt;""),"Data is Missing.",""))</f>
        <v/>
      </c>
      <c r="AA372" s="195" t="str">
        <f>IF(B372="","",IF(AND(Input!Y371="",IFERROR(VLOOKUP(K372,UIR!$A$2:$P$21,16,FALSE),"")&lt;&gt;""),"Data is Missing.",""))</f>
        <v/>
      </c>
      <c r="AC372" s="202" t="str">
        <f>IF(ISERROR(IF(Input!D371="","",IF(ISERROR(VLOOKUP(Input!D371,'Measure List'!$A$2:$A$30000,1,0)),"Invalid RefNo",""))),"",IF(Input!D371="","",IF(ISERROR(VLOOKUP(Input!D371,'Measure List'!$A$2:$A$30000,1,0)),"Invalid RefNo","")))</f>
        <v/>
      </c>
      <c r="AD372" s="156"/>
      <c r="AE372" s="156"/>
      <c r="AF372" s="156"/>
      <c r="AG372" s="156"/>
      <c r="AH372" s="156"/>
      <c r="AI372" s="156"/>
      <c r="AJ372" s="156"/>
      <c r="AK372" s="156"/>
      <c r="AL372" s="203" t="str">
        <f>IF(COUNTIF(Dropdowns!$K$2:$K$7,Input!S371)&gt;0,"",IF(Input!S371="","","Invalid Type"))</f>
        <v/>
      </c>
      <c r="AN372" s="204" t="str">
        <f>IF(Input!C371="","",IF(ISNUMBER(VALUE(Input!C371)),"","Needs to be a number."))</f>
        <v/>
      </c>
      <c r="AO372" s="205" t="str">
        <f>IF(Input!E371="","",IF(ISNUMBER(VALUE(Input!E371)),"","Needs to be a number."))</f>
        <v/>
      </c>
      <c r="AP372" s="205" t="str">
        <f>IF(Input!N371="","",IF(ISNUMBER(VALUE(Input!N371)),"","Needs to be a number."))</f>
        <v/>
      </c>
      <c r="AQ372" s="205" t="str">
        <f>IF(Input!O371="","",IF(ISNUMBER(VALUE(Input!O371)),"","Needs to be a number."))</f>
        <v/>
      </c>
      <c r="AR372" s="205" t="str">
        <f>IF(Input!V371="","",IF(ISNUMBER(VALUE(Input!V371)),"","Needs to be a number."))</f>
        <v/>
      </c>
      <c r="AS372" s="205" t="str">
        <f>IF(Input!W371="","",IF(ISNUMBER(VALUE(Input!W371)),"","Needs to be a number."))</f>
        <v/>
      </c>
      <c r="AT372" s="205" t="str">
        <f>IF(Input!X371="","",IF(ISNUMBER(VALUE(Input!X371)),"","Needs to be a number."))</f>
        <v/>
      </c>
      <c r="AU372" s="206" t="str">
        <f>IF(Input!Y371="","",IF(ISNUMBER(VALUE(Input!Y371)),"","Needs to be a number."))</f>
        <v/>
      </c>
      <c r="AV372" s="207"/>
      <c r="AW372" s="259" t="str">
        <f>IF(OR(VALUE(Input!C371)&lt;0,VALUE(Input!C371)&gt;100), "Invalid EEI %","")</f>
        <v/>
      </c>
      <c r="AX372" s="207"/>
      <c r="AY372" s="278" t="str">
        <f>IF(Input!E371="","",IF(VALUE(Input!E371)=0,"Do not enter 0.",""))</f>
        <v/>
      </c>
    </row>
    <row r="373" spans="2:51" x14ac:dyDescent="0.3">
      <c r="B373" s="188" t="str">
        <f>Input!A372</f>
        <v/>
      </c>
      <c r="C373" s="189" t="str">
        <f>IF(ISERROR(IF(AND(Input!$A372="",SUMPRODUCT(--(LEN(Input!$A373:'Input'!$A$1006)&gt;0))&lt;&gt;0),"Row is skipped.",IF(AND(Input!$A372="",Input!$A373=""),"", IF(Input!B372="","Data is missing.","")))),"",IF(AND(Input!$A372="",SUMPRODUCT(--(LEN(Input!$A373:'Input'!$A$1006)&gt;0))&lt;&gt;0),"Row is skipped.",IF(AND(Input!$A372="",Input!$A373=""),"", IF(Input!B372="","Data is missing.",""))))</f>
        <v/>
      </c>
      <c r="D373" s="189" t="str">
        <f>IF(ISERROR(IF(AND(Input!$A372="",SUMPRODUCT(--(LEN(Input!$A373:'Input'!$A$1006)&gt;0))&lt;&gt;0),"Row is skipped.",IF(AND(Input!$A372="",Input!$A373=""),"", IF(Input!C372="","Data is missing.","")))),"",IF(AND(Input!$A372="",SUMPRODUCT(--(LEN(Input!$A373:'Input'!$A$1006)&gt;0))&lt;&gt;0),"Row is skipped.",IF(AND(Input!$A372="",Input!$A373=""),"", IF(Input!C372="","Data is missing.",""))))</f>
        <v/>
      </c>
      <c r="E373" s="189" t="str">
        <f>IF(ISERROR(IF(AND(Input!$A372="",SUMPRODUCT(--(LEN(Input!$A373:'Input'!$A$1006)&gt;0))&lt;&gt;0),"Row is skipped.",IF(AND(Input!$A372="",Input!$A373=""),"", IF(Input!D372="","Data is missing.","")))),"",IF(AND(Input!$A372="",SUMPRODUCT(--(LEN(Input!$A373:'Input'!$A$1006)&gt;0))&lt;&gt;0),"Row is skipped.",IF(AND(Input!$A372="",Input!$A373=""),"", IF(Input!D372="","Data is missing.",""))))</f>
        <v/>
      </c>
      <c r="F373" s="189" t="str">
        <f>IF(ISERROR(IF(AND(Input!$A372="",SUMPRODUCT(--(LEN(Input!$A373:'Input'!$A$1006)&gt;0))&lt;&gt;0),"Row is skipped.",IF(AND(Input!$A372="",Input!$A373=""),"", IF(Input!E372="","Data is missing.","")))),"",IF(AND(Input!$A372="",SUMPRODUCT(--(LEN(Input!$A373:'Input'!$A$1006)&gt;0))&lt;&gt;0),"Row is skipped.",IF(AND(Input!$A372="",Input!$A373=""),"", IF(Input!E372="","Data is missing.",""))))</f>
        <v/>
      </c>
      <c r="G373" s="189" t="str">
        <f>IF(ISERROR(IF(AND(Input!$A372="",SUMPRODUCT(--(LEN(Input!$A373:'Input'!$A$1006)&gt;0))&lt;&gt;0),"Row is skipped.",IF(AND(Input!$A372="",Input!$A373=""),"", IF(Input!F372="","Data is missing.","")))),"",IF(AND(Input!$A372="",SUMPRODUCT(--(LEN(Input!$A373:'Input'!$A$1006)&gt;0))&lt;&gt;0),"Row is skipped.",IF(AND(Input!$A372="",Input!$A373=""),"", IF(Input!F372="","Data is missing.",""))))</f>
        <v/>
      </c>
      <c r="H373" s="190" t="str">
        <f>IF(ISERROR(IF(AND(Input!$A372="",SUMPRODUCT(--(LEN(Input!$A373:'Input'!$A$1006)&gt;0))&lt;&gt;0),"Row is skipped.",IF(AND(Input!$A372="",Input!$A373=""),"", IF(Input!G372="","Data is missing.","")))),"",IF(AND(Input!$A372="",SUMPRODUCT(--(LEN(Input!$A373:'Input'!$A$1006)&gt;0))&lt;&gt;0),"Row is skipped.",IF(AND(Input!$A372="",Input!$A373=""),"", IF(Input!G372="","Data is missing.",""))))</f>
        <v/>
      </c>
      <c r="I373" s="156"/>
      <c r="J373" s="191" t="str">
        <f>IFERROR(VLOOKUP(VLOOKUP(Input!$D372,'Measure List'!$A:$AN,40,FALSE),UIR!$A$1:$Q$27,17,FALSE),"")</f>
        <v/>
      </c>
      <c r="K373" s="192" t="str">
        <f>IFERROR(VLOOKUP(Input!$D372,'Measure List'!$A:$AN,40,FALSE),"")</f>
        <v/>
      </c>
      <c r="L373" s="156"/>
      <c r="M373" s="193" t="str">
        <f>IF(B373="","",IF(AND(Input!H372="",IFERROR(VLOOKUP(K373,UIR!$A$2:$P$21,2,FALSE),"")&lt;&gt;""),"Data is Missing.",""))</f>
        <v/>
      </c>
      <c r="N373" s="194" t="str">
        <f>IF(B373="","",IF(AND(Input!I372="",IFERROR(VLOOKUP(K373,UIR!$A$2:$P$21,3,FALSE),"")&lt;&gt;""),"Data is Missing.",""))</f>
        <v/>
      </c>
      <c r="O373" s="194" t="str">
        <f>IF(B373="","",IF(AND(Input!J372="",IFERROR(VLOOKUP(K373,UIR!$A$2:$P$21,4,FALSE),"")&lt;&gt;""),"Data is Missing.",""))</f>
        <v/>
      </c>
      <c r="P373" s="194" t="str">
        <f>IF(B373="","",IF(AND(Input!K372="",IFERROR(VLOOKUP(K373,UIR!$A$2:$P$21,5,FALSE),"")&lt;&gt;""),"Data is Missing.",""))</f>
        <v/>
      </c>
      <c r="Q373" s="194" t="str">
        <f>IF(B373="","",IF(AND(Input!L372="",IFERROR(VLOOKUP(K373,UIR!$A$2:$P$21,6,FALSE),"")&lt;&gt;""),"Data is Missing.",""))</f>
        <v/>
      </c>
      <c r="R373" s="194" t="str">
        <f>IF(B373="","",IF(AND(Input!M372="",IFERROR(VLOOKUP(K373,UIR!$A$2:$P$21,7,FALSE),"")&lt;&gt;""),"Data is Missing.",""))</f>
        <v/>
      </c>
      <c r="S373" s="194" t="str">
        <f>IF(B373="","",IF(AND(Input!P372="",IFERROR(VLOOKUP(K373,UIR!$A$2:$P$21,8,FALSE),"")&lt;&gt;""),"Data is Missing.",""))</f>
        <v/>
      </c>
      <c r="T373" s="194" t="str">
        <f>IF(B373="","",IF(AND(Input!Q372="",IFERROR(VLOOKUP(K373,UIR!$A$2:$P$21,9,FALSE),"")&lt;&gt;""),"Data is Missing.",""))</f>
        <v/>
      </c>
      <c r="U373" s="194"/>
      <c r="V373" s="194" t="str">
        <f>IF(B373="","",IF(AND(Input!S372="",IFERROR(VLOOKUP(K373,UIR!$A$2:$P$21,11,FALSE),"")&lt;&gt;""),"Data is Missing.",""))</f>
        <v/>
      </c>
      <c r="W373" s="194" t="str">
        <f>IF(B373="","",IF(AND(Input!T372="",IFERROR(VLOOKUP(K373,UIR!$A$2:$P$21,12,FALSE),"")&lt;&gt;""),"Data is Missing.",""))</f>
        <v/>
      </c>
      <c r="X373" s="194" t="str">
        <f>IF(B373="","",IF(AND(Input!V372="",IFERROR(VLOOKUP(K373,UIR!$A$2:$P$21,13,FALSE),"")&lt;&gt;""),"Data is Missing.",""))</f>
        <v/>
      </c>
      <c r="Y373" s="194" t="str">
        <f>IF(B373="","",IF(AND(Input!W372="",IFERROR(VLOOKUP(K373,UIR!$A$2:$P$21,14,FALSE),"")&lt;&gt;""),"Data is Missing.",""))</f>
        <v/>
      </c>
      <c r="Z373" s="194" t="str">
        <f>IF(B373="","",IF(AND(Input!X372="",IFERROR(VLOOKUP(K373,UIR!$A$2:$P$21,15,FALSE),"")&lt;&gt;""),"Data is Missing.",""))</f>
        <v/>
      </c>
      <c r="AA373" s="195" t="str">
        <f>IF(B373="","",IF(AND(Input!Y372="",IFERROR(VLOOKUP(K373,UIR!$A$2:$P$21,16,FALSE),"")&lt;&gt;""),"Data is Missing.",""))</f>
        <v/>
      </c>
      <c r="AC373" s="202" t="str">
        <f>IF(ISERROR(IF(Input!D372="","",IF(ISERROR(VLOOKUP(Input!D372,'Measure List'!$A$2:$A$30000,1,0)),"Invalid RefNo",""))),"",IF(Input!D372="","",IF(ISERROR(VLOOKUP(Input!D372,'Measure List'!$A$2:$A$30000,1,0)),"Invalid RefNo","")))</f>
        <v/>
      </c>
      <c r="AD373" s="156"/>
      <c r="AE373" s="156"/>
      <c r="AF373" s="156"/>
      <c r="AG373" s="156"/>
      <c r="AH373" s="156"/>
      <c r="AI373" s="156"/>
      <c r="AJ373" s="156"/>
      <c r="AK373" s="156"/>
      <c r="AL373" s="203" t="str">
        <f>IF(COUNTIF(Dropdowns!$K$2:$K$7,Input!S372)&gt;0,"",IF(Input!S372="","","Invalid Type"))</f>
        <v/>
      </c>
      <c r="AN373" s="204" t="str">
        <f>IF(Input!C372="","",IF(ISNUMBER(VALUE(Input!C372)),"","Needs to be a number."))</f>
        <v/>
      </c>
      <c r="AO373" s="205" t="str">
        <f>IF(Input!E372="","",IF(ISNUMBER(VALUE(Input!E372)),"","Needs to be a number."))</f>
        <v/>
      </c>
      <c r="AP373" s="205" t="str">
        <f>IF(Input!N372="","",IF(ISNUMBER(VALUE(Input!N372)),"","Needs to be a number."))</f>
        <v/>
      </c>
      <c r="AQ373" s="205" t="str">
        <f>IF(Input!O372="","",IF(ISNUMBER(VALUE(Input!O372)),"","Needs to be a number."))</f>
        <v/>
      </c>
      <c r="AR373" s="205" t="str">
        <f>IF(Input!V372="","",IF(ISNUMBER(VALUE(Input!V372)),"","Needs to be a number."))</f>
        <v/>
      </c>
      <c r="AS373" s="205" t="str">
        <f>IF(Input!W372="","",IF(ISNUMBER(VALUE(Input!W372)),"","Needs to be a number."))</f>
        <v/>
      </c>
      <c r="AT373" s="205" t="str">
        <f>IF(Input!X372="","",IF(ISNUMBER(VALUE(Input!X372)),"","Needs to be a number."))</f>
        <v/>
      </c>
      <c r="AU373" s="206" t="str">
        <f>IF(Input!Y372="","",IF(ISNUMBER(VALUE(Input!Y372)),"","Needs to be a number."))</f>
        <v/>
      </c>
      <c r="AV373" s="207"/>
      <c r="AW373" s="259" t="str">
        <f>IF(OR(VALUE(Input!C372)&lt;0,VALUE(Input!C372)&gt;100), "Invalid EEI %","")</f>
        <v/>
      </c>
      <c r="AX373" s="207"/>
      <c r="AY373" s="278" t="str">
        <f>IF(Input!E372="","",IF(VALUE(Input!E372)=0,"Do not enter 0.",""))</f>
        <v/>
      </c>
    </row>
    <row r="374" spans="2:51" x14ac:dyDescent="0.3">
      <c r="B374" s="188" t="str">
        <f>Input!A373</f>
        <v/>
      </c>
      <c r="C374" s="189" t="str">
        <f>IF(ISERROR(IF(AND(Input!$A373="",SUMPRODUCT(--(LEN(Input!$A374:'Input'!$A$1006)&gt;0))&lt;&gt;0),"Row is skipped.",IF(AND(Input!$A373="",Input!$A374=""),"", IF(Input!B373="","Data is missing.","")))),"",IF(AND(Input!$A373="",SUMPRODUCT(--(LEN(Input!$A374:'Input'!$A$1006)&gt;0))&lt;&gt;0),"Row is skipped.",IF(AND(Input!$A373="",Input!$A374=""),"", IF(Input!B373="","Data is missing.",""))))</f>
        <v/>
      </c>
      <c r="D374" s="189" t="str">
        <f>IF(ISERROR(IF(AND(Input!$A373="",SUMPRODUCT(--(LEN(Input!$A374:'Input'!$A$1006)&gt;0))&lt;&gt;0),"Row is skipped.",IF(AND(Input!$A373="",Input!$A374=""),"", IF(Input!C373="","Data is missing.","")))),"",IF(AND(Input!$A373="",SUMPRODUCT(--(LEN(Input!$A374:'Input'!$A$1006)&gt;0))&lt;&gt;0),"Row is skipped.",IF(AND(Input!$A373="",Input!$A374=""),"", IF(Input!C373="","Data is missing.",""))))</f>
        <v/>
      </c>
      <c r="E374" s="189" t="str">
        <f>IF(ISERROR(IF(AND(Input!$A373="",SUMPRODUCT(--(LEN(Input!$A374:'Input'!$A$1006)&gt;0))&lt;&gt;0),"Row is skipped.",IF(AND(Input!$A373="",Input!$A374=""),"", IF(Input!D373="","Data is missing.","")))),"",IF(AND(Input!$A373="",SUMPRODUCT(--(LEN(Input!$A374:'Input'!$A$1006)&gt;0))&lt;&gt;0),"Row is skipped.",IF(AND(Input!$A373="",Input!$A374=""),"", IF(Input!D373="","Data is missing.",""))))</f>
        <v/>
      </c>
      <c r="F374" s="189" t="str">
        <f>IF(ISERROR(IF(AND(Input!$A373="",SUMPRODUCT(--(LEN(Input!$A374:'Input'!$A$1006)&gt;0))&lt;&gt;0),"Row is skipped.",IF(AND(Input!$A373="",Input!$A374=""),"", IF(Input!E373="","Data is missing.","")))),"",IF(AND(Input!$A373="",SUMPRODUCT(--(LEN(Input!$A374:'Input'!$A$1006)&gt;0))&lt;&gt;0),"Row is skipped.",IF(AND(Input!$A373="",Input!$A374=""),"", IF(Input!E373="","Data is missing.",""))))</f>
        <v/>
      </c>
      <c r="G374" s="189" t="str">
        <f>IF(ISERROR(IF(AND(Input!$A373="",SUMPRODUCT(--(LEN(Input!$A374:'Input'!$A$1006)&gt;0))&lt;&gt;0),"Row is skipped.",IF(AND(Input!$A373="",Input!$A374=""),"", IF(Input!F373="","Data is missing.","")))),"",IF(AND(Input!$A373="",SUMPRODUCT(--(LEN(Input!$A374:'Input'!$A$1006)&gt;0))&lt;&gt;0),"Row is skipped.",IF(AND(Input!$A373="",Input!$A374=""),"", IF(Input!F373="","Data is missing.",""))))</f>
        <v/>
      </c>
      <c r="H374" s="190" t="str">
        <f>IF(ISERROR(IF(AND(Input!$A373="",SUMPRODUCT(--(LEN(Input!$A374:'Input'!$A$1006)&gt;0))&lt;&gt;0),"Row is skipped.",IF(AND(Input!$A373="",Input!$A374=""),"", IF(Input!G373="","Data is missing.","")))),"",IF(AND(Input!$A373="",SUMPRODUCT(--(LEN(Input!$A374:'Input'!$A$1006)&gt;0))&lt;&gt;0),"Row is skipped.",IF(AND(Input!$A373="",Input!$A374=""),"", IF(Input!G373="","Data is missing.",""))))</f>
        <v/>
      </c>
      <c r="I374" s="156"/>
      <c r="J374" s="191" t="str">
        <f>IFERROR(VLOOKUP(VLOOKUP(Input!$D373,'Measure List'!$A:$AN,40,FALSE),UIR!$A$1:$Q$27,17,FALSE),"")</f>
        <v/>
      </c>
      <c r="K374" s="192" t="str">
        <f>IFERROR(VLOOKUP(Input!$D373,'Measure List'!$A:$AN,40,FALSE),"")</f>
        <v/>
      </c>
      <c r="L374" s="156"/>
      <c r="M374" s="193" t="str">
        <f>IF(B374="","",IF(AND(Input!H373="",IFERROR(VLOOKUP(K374,UIR!$A$2:$P$21,2,FALSE),"")&lt;&gt;""),"Data is Missing.",""))</f>
        <v/>
      </c>
      <c r="N374" s="194" t="str">
        <f>IF(B374="","",IF(AND(Input!I373="",IFERROR(VLOOKUP(K374,UIR!$A$2:$P$21,3,FALSE),"")&lt;&gt;""),"Data is Missing.",""))</f>
        <v/>
      </c>
      <c r="O374" s="194" t="str">
        <f>IF(B374="","",IF(AND(Input!J373="",IFERROR(VLOOKUP(K374,UIR!$A$2:$P$21,4,FALSE),"")&lt;&gt;""),"Data is Missing.",""))</f>
        <v/>
      </c>
      <c r="P374" s="194" t="str">
        <f>IF(B374="","",IF(AND(Input!K373="",IFERROR(VLOOKUP(K374,UIR!$A$2:$P$21,5,FALSE),"")&lt;&gt;""),"Data is Missing.",""))</f>
        <v/>
      </c>
      <c r="Q374" s="194" t="str">
        <f>IF(B374="","",IF(AND(Input!L373="",IFERROR(VLOOKUP(K374,UIR!$A$2:$P$21,6,FALSE),"")&lt;&gt;""),"Data is Missing.",""))</f>
        <v/>
      </c>
      <c r="R374" s="194" t="str">
        <f>IF(B374="","",IF(AND(Input!M373="",IFERROR(VLOOKUP(K374,UIR!$A$2:$P$21,7,FALSE),"")&lt;&gt;""),"Data is Missing.",""))</f>
        <v/>
      </c>
      <c r="S374" s="194" t="str">
        <f>IF(B374="","",IF(AND(Input!P373="",IFERROR(VLOOKUP(K374,UIR!$A$2:$P$21,8,FALSE),"")&lt;&gt;""),"Data is Missing.",""))</f>
        <v/>
      </c>
      <c r="T374" s="194" t="str">
        <f>IF(B374="","",IF(AND(Input!Q373="",IFERROR(VLOOKUP(K374,UIR!$A$2:$P$21,9,FALSE),"")&lt;&gt;""),"Data is Missing.",""))</f>
        <v/>
      </c>
      <c r="U374" s="194"/>
      <c r="V374" s="194" t="str">
        <f>IF(B374="","",IF(AND(Input!S373="",IFERROR(VLOOKUP(K374,UIR!$A$2:$P$21,11,FALSE),"")&lt;&gt;""),"Data is Missing.",""))</f>
        <v/>
      </c>
      <c r="W374" s="194" t="str">
        <f>IF(B374="","",IF(AND(Input!T373="",IFERROR(VLOOKUP(K374,UIR!$A$2:$P$21,12,FALSE),"")&lt;&gt;""),"Data is Missing.",""))</f>
        <v/>
      </c>
      <c r="X374" s="194" t="str">
        <f>IF(B374="","",IF(AND(Input!V373="",IFERROR(VLOOKUP(K374,UIR!$A$2:$P$21,13,FALSE),"")&lt;&gt;""),"Data is Missing.",""))</f>
        <v/>
      </c>
      <c r="Y374" s="194" t="str">
        <f>IF(B374="","",IF(AND(Input!W373="",IFERROR(VLOOKUP(K374,UIR!$A$2:$P$21,14,FALSE),"")&lt;&gt;""),"Data is Missing.",""))</f>
        <v/>
      </c>
      <c r="Z374" s="194" t="str">
        <f>IF(B374="","",IF(AND(Input!X373="",IFERROR(VLOOKUP(K374,UIR!$A$2:$P$21,15,FALSE),"")&lt;&gt;""),"Data is Missing.",""))</f>
        <v/>
      </c>
      <c r="AA374" s="195" t="str">
        <f>IF(B374="","",IF(AND(Input!Y373="",IFERROR(VLOOKUP(K374,UIR!$A$2:$P$21,16,FALSE),"")&lt;&gt;""),"Data is Missing.",""))</f>
        <v/>
      </c>
      <c r="AC374" s="202" t="str">
        <f>IF(ISERROR(IF(Input!D373="","",IF(ISERROR(VLOOKUP(Input!D373,'Measure List'!$A$2:$A$30000,1,0)),"Invalid RefNo",""))),"",IF(Input!D373="","",IF(ISERROR(VLOOKUP(Input!D373,'Measure List'!$A$2:$A$30000,1,0)),"Invalid RefNo","")))</f>
        <v/>
      </c>
      <c r="AD374" s="156"/>
      <c r="AE374" s="156"/>
      <c r="AF374" s="156"/>
      <c r="AG374" s="156"/>
      <c r="AH374" s="156"/>
      <c r="AI374" s="156"/>
      <c r="AJ374" s="156"/>
      <c r="AK374" s="156"/>
      <c r="AL374" s="203" t="str">
        <f>IF(COUNTIF(Dropdowns!$K$2:$K$7,Input!S373)&gt;0,"",IF(Input!S373="","","Invalid Type"))</f>
        <v/>
      </c>
      <c r="AN374" s="204" t="str">
        <f>IF(Input!C373="","",IF(ISNUMBER(VALUE(Input!C373)),"","Needs to be a number."))</f>
        <v/>
      </c>
      <c r="AO374" s="205" t="str">
        <f>IF(Input!E373="","",IF(ISNUMBER(VALUE(Input!E373)),"","Needs to be a number."))</f>
        <v/>
      </c>
      <c r="AP374" s="205" t="str">
        <f>IF(Input!N373="","",IF(ISNUMBER(VALUE(Input!N373)),"","Needs to be a number."))</f>
        <v/>
      </c>
      <c r="AQ374" s="205" t="str">
        <f>IF(Input!O373="","",IF(ISNUMBER(VALUE(Input!O373)),"","Needs to be a number."))</f>
        <v/>
      </c>
      <c r="AR374" s="205" t="str">
        <f>IF(Input!V373="","",IF(ISNUMBER(VALUE(Input!V373)),"","Needs to be a number."))</f>
        <v/>
      </c>
      <c r="AS374" s="205" t="str">
        <f>IF(Input!W373="","",IF(ISNUMBER(VALUE(Input!W373)),"","Needs to be a number."))</f>
        <v/>
      </c>
      <c r="AT374" s="205" t="str">
        <f>IF(Input!X373="","",IF(ISNUMBER(VALUE(Input!X373)),"","Needs to be a number."))</f>
        <v/>
      </c>
      <c r="AU374" s="206" t="str">
        <f>IF(Input!Y373="","",IF(ISNUMBER(VALUE(Input!Y373)),"","Needs to be a number."))</f>
        <v/>
      </c>
      <c r="AV374" s="207"/>
      <c r="AW374" s="259" t="str">
        <f>IF(OR(VALUE(Input!C373)&lt;0,VALUE(Input!C373)&gt;100), "Invalid EEI %","")</f>
        <v/>
      </c>
      <c r="AX374" s="207"/>
      <c r="AY374" s="278" t="str">
        <f>IF(Input!E373="","",IF(VALUE(Input!E373)=0,"Do not enter 0.",""))</f>
        <v/>
      </c>
    </row>
    <row r="375" spans="2:51" x14ac:dyDescent="0.3">
      <c r="B375" s="188" t="str">
        <f>Input!A374</f>
        <v/>
      </c>
      <c r="C375" s="189" t="str">
        <f>IF(ISERROR(IF(AND(Input!$A374="",SUMPRODUCT(--(LEN(Input!$A375:'Input'!$A$1006)&gt;0))&lt;&gt;0),"Row is skipped.",IF(AND(Input!$A374="",Input!$A375=""),"", IF(Input!B374="","Data is missing.","")))),"",IF(AND(Input!$A374="",SUMPRODUCT(--(LEN(Input!$A375:'Input'!$A$1006)&gt;0))&lt;&gt;0),"Row is skipped.",IF(AND(Input!$A374="",Input!$A375=""),"", IF(Input!B374="","Data is missing.",""))))</f>
        <v/>
      </c>
      <c r="D375" s="189" t="str">
        <f>IF(ISERROR(IF(AND(Input!$A374="",SUMPRODUCT(--(LEN(Input!$A375:'Input'!$A$1006)&gt;0))&lt;&gt;0),"Row is skipped.",IF(AND(Input!$A374="",Input!$A375=""),"", IF(Input!C374="","Data is missing.","")))),"",IF(AND(Input!$A374="",SUMPRODUCT(--(LEN(Input!$A375:'Input'!$A$1006)&gt;0))&lt;&gt;0),"Row is skipped.",IF(AND(Input!$A374="",Input!$A375=""),"", IF(Input!C374="","Data is missing.",""))))</f>
        <v/>
      </c>
      <c r="E375" s="189" t="str">
        <f>IF(ISERROR(IF(AND(Input!$A374="",SUMPRODUCT(--(LEN(Input!$A375:'Input'!$A$1006)&gt;0))&lt;&gt;0),"Row is skipped.",IF(AND(Input!$A374="",Input!$A375=""),"", IF(Input!D374="","Data is missing.","")))),"",IF(AND(Input!$A374="",SUMPRODUCT(--(LEN(Input!$A375:'Input'!$A$1006)&gt;0))&lt;&gt;0),"Row is skipped.",IF(AND(Input!$A374="",Input!$A375=""),"", IF(Input!D374="","Data is missing.",""))))</f>
        <v/>
      </c>
      <c r="F375" s="189" t="str">
        <f>IF(ISERROR(IF(AND(Input!$A374="",SUMPRODUCT(--(LEN(Input!$A375:'Input'!$A$1006)&gt;0))&lt;&gt;0),"Row is skipped.",IF(AND(Input!$A374="",Input!$A375=""),"", IF(Input!E374="","Data is missing.","")))),"",IF(AND(Input!$A374="",SUMPRODUCT(--(LEN(Input!$A375:'Input'!$A$1006)&gt;0))&lt;&gt;0),"Row is skipped.",IF(AND(Input!$A374="",Input!$A375=""),"", IF(Input!E374="","Data is missing.",""))))</f>
        <v/>
      </c>
      <c r="G375" s="189" t="str">
        <f>IF(ISERROR(IF(AND(Input!$A374="",SUMPRODUCT(--(LEN(Input!$A375:'Input'!$A$1006)&gt;0))&lt;&gt;0),"Row is skipped.",IF(AND(Input!$A374="",Input!$A375=""),"", IF(Input!F374="","Data is missing.","")))),"",IF(AND(Input!$A374="",SUMPRODUCT(--(LEN(Input!$A375:'Input'!$A$1006)&gt;0))&lt;&gt;0),"Row is skipped.",IF(AND(Input!$A374="",Input!$A375=""),"", IF(Input!F374="","Data is missing.",""))))</f>
        <v/>
      </c>
      <c r="H375" s="190" t="str">
        <f>IF(ISERROR(IF(AND(Input!$A374="",SUMPRODUCT(--(LEN(Input!$A375:'Input'!$A$1006)&gt;0))&lt;&gt;0),"Row is skipped.",IF(AND(Input!$A374="",Input!$A375=""),"", IF(Input!G374="","Data is missing.","")))),"",IF(AND(Input!$A374="",SUMPRODUCT(--(LEN(Input!$A375:'Input'!$A$1006)&gt;0))&lt;&gt;0),"Row is skipped.",IF(AND(Input!$A374="",Input!$A375=""),"", IF(Input!G374="","Data is missing.",""))))</f>
        <v/>
      </c>
      <c r="I375" s="156"/>
      <c r="J375" s="191" t="str">
        <f>IFERROR(VLOOKUP(VLOOKUP(Input!$D374,'Measure List'!$A:$AN,40,FALSE),UIR!$A$1:$Q$27,17,FALSE),"")</f>
        <v/>
      </c>
      <c r="K375" s="192" t="str">
        <f>IFERROR(VLOOKUP(Input!$D374,'Measure List'!$A:$AN,40,FALSE),"")</f>
        <v/>
      </c>
      <c r="L375" s="156"/>
      <c r="M375" s="193" t="str">
        <f>IF(B375="","",IF(AND(Input!H374="",IFERROR(VLOOKUP(K375,UIR!$A$2:$P$21,2,FALSE),"")&lt;&gt;""),"Data is Missing.",""))</f>
        <v/>
      </c>
      <c r="N375" s="194" t="str">
        <f>IF(B375="","",IF(AND(Input!I374="",IFERROR(VLOOKUP(K375,UIR!$A$2:$P$21,3,FALSE),"")&lt;&gt;""),"Data is Missing.",""))</f>
        <v/>
      </c>
      <c r="O375" s="194" t="str">
        <f>IF(B375="","",IF(AND(Input!J374="",IFERROR(VLOOKUP(K375,UIR!$A$2:$P$21,4,FALSE),"")&lt;&gt;""),"Data is Missing.",""))</f>
        <v/>
      </c>
      <c r="P375" s="194" t="str">
        <f>IF(B375="","",IF(AND(Input!K374="",IFERROR(VLOOKUP(K375,UIR!$A$2:$P$21,5,FALSE),"")&lt;&gt;""),"Data is Missing.",""))</f>
        <v/>
      </c>
      <c r="Q375" s="194" t="str">
        <f>IF(B375="","",IF(AND(Input!L374="",IFERROR(VLOOKUP(K375,UIR!$A$2:$P$21,6,FALSE),"")&lt;&gt;""),"Data is Missing.",""))</f>
        <v/>
      </c>
      <c r="R375" s="194" t="str">
        <f>IF(B375="","",IF(AND(Input!M374="",IFERROR(VLOOKUP(K375,UIR!$A$2:$P$21,7,FALSE),"")&lt;&gt;""),"Data is Missing.",""))</f>
        <v/>
      </c>
      <c r="S375" s="194" t="str">
        <f>IF(B375="","",IF(AND(Input!P374="",IFERROR(VLOOKUP(K375,UIR!$A$2:$P$21,8,FALSE),"")&lt;&gt;""),"Data is Missing.",""))</f>
        <v/>
      </c>
      <c r="T375" s="194" t="str">
        <f>IF(B375="","",IF(AND(Input!Q374="",IFERROR(VLOOKUP(K375,UIR!$A$2:$P$21,9,FALSE),"")&lt;&gt;""),"Data is Missing.",""))</f>
        <v/>
      </c>
      <c r="U375" s="194"/>
      <c r="V375" s="194" t="str">
        <f>IF(B375="","",IF(AND(Input!S374="",IFERROR(VLOOKUP(K375,UIR!$A$2:$P$21,11,FALSE),"")&lt;&gt;""),"Data is Missing.",""))</f>
        <v/>
      </c>
      <c r="W375" s="194" t="str">
        <f>IF(B375="","",IF(AND(Input!T374="",IFERROR(VLOOKUP(K375,UIR!$A$2:$P$21,12,FALSE),"")&lt;&gt;""),"Data is Missing.",""))</f>
        <v/>
      </c>
      <c r="X375" s="194" t="str">
        <f>IF(B375="","",IF(AND(Input!V374="",IFERROR(VLOOKUP(K375,UIR!$A$2:$P$21,13,FALSE),"")&lt;&gt;""),"Data is Missing.",""))</f>
        <v/>
      </c>
      <c r="Y375" s="194" t="str">
        <f>IF(B375="","",IF(AND(Input!W374="",IFERROR(VLOOKUP(K375,UIR!$A$2:$P$21,14,FALSE),"")&lt;&gt;""),"Data is Missing.",""))</f>
        <v/>
      </c>
      <c r="Z375" s="194" t="str">
        <f>IF(B375="","",IF(AND(Input!X374="",IFERROR(VLOOKUP(K375,UIR!$A$2:$P$21,15,FALSE),"")&lt;&gt;""),"Data is Missing.",""))</f>
        <v/>
      </c>
      <c r="AA375" s="195" t="str">
        <f>IF(B375="","",IF(AND(Input!Y374="",IFERROR(VLOOKUP(K375,UIR!$A$2:$P$21,16,FALSE),"")&lt;&gt;""),"Data is Missing.",""))</f>
        <v/>
      </c>
      <c r="AC375" s="202" t="str">
        <f>IF(ISERROR(IF(Input!D374="","",IF(ISERROR(VLOOKUP(Input!D374,'Measure List'!$A$2:$A$30000,1,0)),"Invalid RefNo",""))),"",IF(Input!D374="","",IF(ISERROR(VLOOKUP(Input!D374,'Measure List'!$A$2:$A$30000,1,0)),"Invalid RefNo","")))</f>
        <v/>
      </c>
      <c r="AD375" s="156"/>
      <c r="AE375" s="156"/>
      <c r="AF375" s="156"/>
      <c r="AG375" s="156"/>
      <c r="AH375" s="156"/>
      <c r="AI375" s="156"/>
      <c r="AJ375" s="156"/>
      <c r="AK375" s="156"/>
      <c r="AL375" s="203" t="str">
        <f>IF(COUNTIF(Dropdowns!$K$2:$K$7,Input!S374)&gt;0,"",IF(Input!S374="","","Invalid Type"))</f>
        <v/>
      </c>
      <c r="AN375" s="204" t="str">
        <f>IF(Input!C374="","",IF(ISNUMBER(VALUE(Input!C374)),"","Needs to be a number."))</f>
        <v/>
      </c>
      <c r="AO375" s="205" t="str">
        <f>IF(Input!E374="","",IF(ISNUMBER(VALUE(Input!E374)),"","Needs to be a number."))</f>
        <v/>
      </c>
      <c r="AP375" s="205" t="str">
        <f>IF(Input!N374="","",IF(ISNUMBER(VALUE(Input!N374)),"","Needs to be a number."))</f>
        <v/>
      </c>
      <c r="AQ375" s="205" t="str">
        <f>IF(Input!O374="","",IF(ISNUMBER(VALUE(Input!O374)),"","Needs to be a number."))</f>
        <v/>
      </c>
      <c r="AR375" s="205" t="str">
        <f>IF(Input!V374="","",IF(ISNUMBER(VALUE(Input!V374)),"","Needs to be a number."))</f>
        <v/>
      </c>
      <c r="AS375" s="205" t="str">
        <f>IF(Input!W374="","",IF(ISNUMBER(VALUE(Input!W374)),"","Needs to be a number."))</f>
        <v/>
      </c>
      <c r="AT375" s="205" t="str">
        <f>IF(Input!X374="","",IF(ISNUMBER(VALUE(Input!X374)),"","Needs to be a number."))</f>
        <v/>
      </c>
      <c r="AU375" s="206" t="str">
        <f>IF(Input!Y374="","",IF(ISNUMBER(VALUE(Input!Y374)),"","Needs to be a number."))</f>
        <v/>
      </c>
      <c r="AV375" s="207"/>
      <c r="AW375" s="259" t="str">
        <f>IF(OR(VALUE(Input!C374)&lt;0,VALUE(Input!C374)&gt;100), "Invalid EEI %","")</f>
        <v/>
      </c>
      <c r="AX375" s="207"/>
      <c r="AY375" s="278" t="str">
        <f>IF(Input!E374="","",IF(VALUE(Input!E374)=0,"Do not enter 0.",""))</f>
        <v/>
      </c>
    </row>
    <row r="376" spans="2:51" x14ac:dyDescent="0.3">
      <c r="B376" s="188" t="str">
        <f>Input!A375</f>
        <v/>
      </c>
      <c r="C376" s="189" t="str">
        <f>IF(ISERROR(IF(AND(Input!$A375="",SUMPRODUCT(--(LEN(Input!$A376:'Input'!$A$1006)&gt;0))&lt;&gt;0),"Row is skipped.",IF(AND(Input!$A375="",Input!$A376=""),"", IF(Input!B375="","Data is missing.","")))),"",IF(AND(Input!$A375="",SUMPRODUCT(--(LEN(Input!$A376:'Input'!$A$1006)&gt;0))&lt;&gt;0),"Row is skipped.",IF(AND(Input!$A375="",Input!$A376=""),"", IF(Input!B375="","Data is missing.",""))))</f>
        <v/>
      </c>
      <c r="D376" s="189" t="str">
        <f>IF(ISERROR(IF(AND(Input!$A375="",SUMPRODUCT(--(LEN(Input!$A376:'Input'!$A$1006)&gt;0))&lt;&gt;0),"Row is skipped.",IF(AND(Input!$A375="",Input!$A376=""),"", IF(Input!C375="","Data is missing.","")))),"",IF(AND(Input!$A375="",SUMPRODUCT(--(LEN(Input!$A376:'Input'!$A$1006)&gt;0))&lt;&gt;0),"Row is skipped.",IF(AND(Input!$A375="",Input!$A376=""),"", IF(Input!C375="","Data is missing.",""))))</f>
        <v/>
      </c>
      <c r="E376" s="189" t="str">
        <f>IF(ISERROR(IF(AND(Input!$A375="",SUMPRODUCT(--(LEN(Input!$A376:'Input'!$A$1006)&gt;0))&lt;&gt;0),"Row is skipped.",IF(AND(Input!$A375="",Input!$A376=""),"", IF(Input!D375="","Data is missing.","")))),"",IF(AND(Input!$A375="",SUMPRODUCT(--(LEN(Input!$A376:'Input'!$A$1006)&gt;0))&lt;&gt;0),"Row is skipped.",IF(AND(Input!$A375="",Input!$A376=""),"", IF(Input!D375="","Data is missing.",""))))</f>
        <v/>
      </c>
      <c r="F376" s="189" t="str">
        <f>IF(ISERROR(IF(AND(Input!$A375="",SUMPRODUCT(--(LEN(Input!$A376:'Input'!$A$1006)&gt;0))&lt;&gt;0),"Row is skipped.",IF(AND(Input!$A375="",Input!$A376=""),"", IF(Input!E375="","Data is missing.","")))),"",IF(AND(Input!$A375="",SUMPRODUCT(--(LEN(Input!$A376:'Input'!$A$1006)&gt;0))&lt;&gt;0),"Row is skipped.",IF(AND(Input!$A375="",Input!$A376=""),"", IF(Input!E375="","Data is missing.",""))))</f>
        <v/>
      </c>
      <c r="G376" s="189" t="str">
        <f>IF(ISERROR(IF(AND(Input!$A375="",SUMPRODUCT(--(LEN(Input!$A376:'Input'!$A$1006)&gt;0))&lt;&gt;0),"Row is skipped.",IF(AND(Input!$A375="",Input!$A376=""),"", IF(Input!F375="","Data is missing.","")))),"",IF(AND(Input!$A375="",SUMPRODUCT(--(LEN(Input!$A376:'Input'!$A$1006)&gt;0))&lt;&gt;0),"Row is skipped.",IF(AND(Input!$A375="",Input!$A376=""),"", IF(Input!F375="","Data is missing.",""))))</f>
        <v/>
      </c>
      <c r="H376" s="190" t="str">
        <f>IF(ISERROR(IF(AND(Input!$A375="",SUMPRODUCT(--(LEN(Input!$A376:'Input'!$A$1006)&gt;0))&lt;&gt;0),"Row is skipped.",IF(AND(Input!$A375="",Input!$A376=""),"", IF(Input!G375="","Data is missing.","")))),"",IF(AND(Input!$A375="",SUMPRODUCT(--(LEN(Input!$A376:'Input'!$A$1006)&gt;0))&lt;&gt;0),"Row is skipped.",IF(AND(Input!$A375="",Input!$A376=""),"", IF(Input!G375="","Data is missing.",""))))</f>
        <v/>
      </c>
      <c r="I376" s="156"/>
      <c r="J376" s="191" t="str">
        <f>IFERROR(VLOOKUP(VLOOKUP(Input!$D375,'Measure List'!$A:$AN,40,FALSE),UIR!$A$1:$Q$27,17,FALSE),"")</f>
        <v/>
      </c>
      <c r="K376" s="192" t="str">
        <f>IFERROR(VLOOKUP(Input!$D375,'Measure List'!$A:$AN,40,FALSE),"")</f>
        <v/>
      </c>
      <c r="L376" s="156"/>
      <c r="M376" s="193" t="str">
        <f>IF(B376="","",IF(AND(Input!H375="",IFERROR(VLOOKUP(K376,UIR!$A$2:$P$21,2,FALSE),"")&lt;&gt;""),"Data is Missing.",""))</f>
        <v/>
      </c>
      <c r="N376" s="194" t="str">
        <f>IF(B376="","",IF(AND(Input!I375="",IFERROR(VLOOKUP(K376,UIR!$A$2:$P$21,3,FALSE),"")&lt;&gt;""),"Data is Missing.",""))</f>
        <v/>
      </c>
      <c r="O376" s="194" t="str">
        <f>IF(B376="","",IF(AND(Input!J375="",IFERROR(VLOOKUP(K376,UIR!$A$2:$P$21,4,FALSE),"")&lt;&gt;""),"Data is Missing.",""))</f>
        <v/>
      </c>
      <c r="P376" s="194" t="str">
        <f>IF(B376="","",IF(AND(Input!K375="",IFERROR(VLOOKUP(K376,UIR!$A$2:$P$21,5,FALSE),"")&lt;&gt;""),"Data is Missing.",""))</f>
        <v/>
      </c>
      <c r="Q376" s="194" t="str">
        <f>IF(B376="","",IF(AND(Input!L375="",IFERROR(VLOOKUP(K376,UIR!$A$2:$P$21,6,FALSE),"")&lt;&gt;""),"Data is Missing.",""))</f>
        <v/>
      </c>
      <c r="R376" s="194" t="str">
        <f>IF(B376="","",IF(AND(Input!M375="",IFERROR(VLOOKUP(K376,UIR!$A$2:$P$21,7,FALSE),"")&lt;&gt;""),"Data is Missing.",""))</f>
        <v/>
      </c>
      <c r="S376" s="194" t="str">
        <f>IF(B376="","",IF(AND(Input!P375="",IFERROR(VLOOKUP(K376,UIR!$A$2:$P$21,8,FALSE),"")&lt;&gt;""),"Data is Missing.",""))</f>
        <v/>
      </c>
      <c r="T376" s="194" t="str">
        <f>IF(B376="","",IF(AND(Input!Q375="",IFERROR(VLOOKUP(K376,UIR!$A$2:$P$21,9,FALSE),"")&lt;&gt;""),"Data is Missing.",""))</f>
        <v/>
      </c>
      <c r="U376" s="194"/>
      <c r="V376" s="194" t="str">
        <f>IF(B376="","",IF(AND(Input!S375="",IFERROR(VLOOKUP(K376,UIR!$A$2:$P$21,11,FALSE),"")&lt;&gt;""),"Data is Missing.",""))</f>
        <v/>
      </c>
      <c r="W376" s="194" t="str">
        <f>IF(B376="","",IF(AND(Input!T375="",IFERROR(VLOOKUP(K376,UIR!$A$2:$P$21,12,FALSE),"")&lt;&gt;""),"Data is Missing.",""))</f>
        <v/>
      </c>
      <c r="X376" s="194" t="str">
        <f>IF(B376="","",IF(AND(Input!V375="",IFERROR(VLOOKUP(K376,UIR!$A$2:$P$21,13,FALSE),"")&lt;&gt;""),"Data is Missing.",""))</f>
        <v/>
      </c>
      <c r="Y376" s="194" t="str">
        <f>IF(B376="","",IF(AND(Input!W375="",IFERROR(VLOOKUP(K376,UIR!$A$2:$P$21,14,FALSE),"")&lt;&gt;""),"Data is Missing.",""))</f>
        <v/>
      </c>
      <c r="Z376" s="194" t="str">
        <f>IF(B376="","",IF(AND(Input!X375="",IFERROR(VLOOKUP(K376,UIR!$A$2:$P$21,15,FALSE),"")&lt;&gt;""),"Data is Missing.",""))</f>
        <v/>
      </c>
      <c r="AA376" s="195" t="str">
        <f>IF(B376="","",IF(AND(Input!Y375="",IFERROR(VLOOKUP(K376,UIR!$A$2:$P$21,16,FALSE),"")&lt;&gt;""),"Data is Missing.",""))</f>
        <v/>
      </c>
      <c r="AC376" s="202" t="str">
        <f>IF(ISERROR(IF(Input!D375="","",IF(ISERROR(VLOOKUP(Input!D375,'Measure List'!$A$2:$A$30000,1,0)),"Invalid RefNo",""))),"",IF(Input!D375="","",IF(ISERROR(VLOOKUP(Input!D375,'Measure List'!$A$2:$A$30000,1,0)),"Invalid RefNo","")))</f>
        <v/>
      </c>
      <c r="AD376" s="156"/>
      <c r="AE376" s="156"/>
      <c r="AF376" s="156"/>
      <c r="AG376" s="156"/>
      <c r="AH376" s="156"/>
      <c r="AI376" s="156"/>
      <c r="AJ376" s="156"/>
      <c r="AK376" s="156"/>
      <c r="AL376" s="203" t="str">
        <f>IF(COUNTIF(Dropdowns!$K$2:$K$7,Input!S375)&gt;0,"",IF(Input!S375="","","Invalid Type"))</f>
        <v/>
      </c>
      <c r="AN376" s="204" t="str">
        <f>IF(Input!C375="","",IF(ISNUMBER(VALUE(Input!C375)),"","Needs to be a number."))</f>
        <v/>
      </c>
      <c r="AO376" s="205" t="str">
        <f>IF(Input!E375="","",IF(ISNUMBER(VALUE(Input!E375)),"","Needs to be a number."))</f>
        <v/>
      </c>
      <c r="AP376" s="205" t="str">
        <f>IF(Input!N375="","",IF(ISNUMBER(VALUE(Input!N375)),"","Needs to be a number."))</f>
        <v/>
      </c>
      <c r="AQ376" s="205" t="str">
        <f>IF(Input!O375="","",IF(ISNUMBER(VALUE(Input!O375)),"","Needs to be a number."))</f>
        <v/>
      </c>
      <c r="AR376" s="205" t="str">
        <f>IF(Input!V375="","",IF(ISNUMBER(VALUE(Input!V375)),"","Needs to be a number."))</f>
        <v/>
      </c>
      <c r="AS376" s="205" t="str">
        <f>IF(Input!W375="","",IF(ISNUMBER(VALUE(Input!W375)),"","Needs to be a number."))</f>
        <v/>
      </c>
      <c r="AT376" s="205" t="str">
        <f>IF(Input!X375="","",IF(ISNUMBER(VALUE(Input!X375)),"","Needs to be a number."))</f>
        <v/>
      </c>
      <c r="AU376" s="206" t="str">
        <f>IF(Input!Y375="","",IF(ISNUMBER(VALUE(Input!Y375)),"","Needs to be a number."))</f>
        <v/>
      </c>
      <c r="AV376" s="207"/>
      <c r="AW376" s="259" t="str">
        <f>IF(OR(VALUE(Input!C375)&lt;0,VALUE(Input!C375)&gt;100), "Invalid EEI %","")</f>
        <v/>
      </c>
      <c r="AX376" s="207"/>
      <c r="AY376" s="278" t="str">
        <f>IF(Input!E375="","",IF(VALUE(Input!E375)=0,"Do not enter 0.",""))</f>
        <v/>
      </c>
    </row>
    <row r="377" spans="2:51" x14ac:dyDescent="0.3">
      <c r="B377" s="188" t="str">
        <f>Input!A376</f>
        <v/>
      </c>
      <c r="C377" s="189" t="str">
        <f>IF(ISERROR(IF(AND(Input!$A376="",SUMPRODUCT(--(LEN(Input!$A377:'Input'!$A$1006)&gt;0))&lt;&gt;0),"Row is skipped.",IF(AND(Input!$A376="",Input!$A377=""),"", IF(Input!B376="","Data is missing.","")))),"",IF(AND(Input!$A376="",SUMPRODUCT(--(LEN(Input!$A377:'Input'!$A$1006)&gt;0))&lt;&gt;0),"Row is skipped.",IF(AND(Input!$A376="",Input!$A377=""),"", IF(Input!B376="","Data is missing.",""))))</f>
        <v/>
      </c>
      <c r="D377" s="189" t="str">
        <f>IF(ISERROR(IF(AND(Input!$A376="",SUMPRODUCT(--(LEN(Input!$A377:'Input'!$A$1006)&gt;0))&lt;&gt;0),"Row is skipped.",IF(AND(Input!$A376="",Input!$A377=""),"", IF(Input!C376="","Data is missing.","")))),"",IF(AND(Input!$A376="",SUMPRODUCT(--(LEN(Input!$A377:'Input'!$A$1006)&gt;0))&lt;&gt;0),"Row is skipped.",IF(AND(Input!$A376="",Input!$A377=""),"", IF(Input!C376="","Data is missing.",""))))</f>
        <v/>
      </c>
      <c r="E377" s="189" t="str">
        <f>IF(ISERROR(IF(AND(Input!$A376="",SUMPRODUCT(--(LEN(Input!$A377:'Input'!$A$1006)&gt;0))&lt;&gt;0),"Row is skipped.",IF(AND(Input!$A376="",Input!$A377=""),"", IF(Input!D376="","Data is missing.","")))),"",IF(AND(Input!$A376="",SUMPRODUCT(--(LEN(Input!$A377:'Input'!$A$1006)&gt;0))&lt;&gt;0),"Row is skipped.",IF(AND(Input!$A376="",Input!$A377=""),"", IF(Input!D376="","Data is missing.",""))))</f>
        <v/>
      </c>
      <c r="F377" s="189" t="str">
        <f>IF(ISERROR(IF(AND(Input!$A376="",SUMPRODUCT(--(LEN(Input!$A377:'Input'!$A$1006)&gt;0))&lt;&gt;0),"Row is skipped.",IF(AND(Input!$A376="",Input!$A377=""),"", IF(Input!E376="","Data is missing.","")))),"",IF(AND(Input!$A376="",SUMPRODUCT(--(LEN(Input!$A377:'Input'!$A$1006)&gt;0))&lt;&gt;0),"Row is skipped.",IF(AND(Input!$A376="",Input!$A377=""),"", IF(Input!E376="","Data is missing.",""))))</f>
        <v/>
      </c>
      <c r="G377" s="189" t="str">
        <f>IF(ISERROR(IF(AND(Input!$A376="",SUMPRODUCT(--(LEN(Input!$A377:'Input'!$A$1006)&gt;0))&lt;&gt;0),"Row is skipped.",IF(AND(Input!$A376="",Input!$A377=""),"", IF(Input!F376="","Data is missing.","")))),"",IF(AND(Input!$A376="",SUMPRODUCT(--(LEN(Input!$A377:'Input'!$A$1006)&gt;0))&lt;&gt;0),"Row is skipped.",IF(AND(Input!$A376="",Input!$A377=""),"", IF(Input!F376="","Data is missing.",""))))</f>
        <v/>
      </c>
      <c r="H377" s="190" t="str">
        <f>IF(ISERROR(IF(AND(Input!$A376="",SUMPRODUCT(--(LEN(Input!$A377:'Input'!$A$1006)&gt;0))&lt;&gt;0),"Row is skipped.",IF(AND(Input!$A376="",Input!$A377=""),"", IF(Input!G376="","Data is missing.","")))),"",IF(AND(Input!$A376="",SUMPRODUCT(--(LEN(Input!$A377:'Input'!$A$1006)&gt;0))&lt;&gt;0),"Row is skipped.",IF(AND(Input!$A376="",Input!$A377=""),"", IF(Input!G376="","Data is missing.",""))))</f>
        <v/>
      </c>
      <c r="I377" s="156"/>
      <c r="J377" s="191" t="str">
        <f>IFERROR(VLOOKUP(VLOOKUP(Input!$D376,'Measure List'!$A:$AN,40,FALSE),UIR!$A$1:$Q$27,17,FALSE),"")</f>
        <v/>
      </c>
      <c r="K377" s="192" t="str">
        <f>IFERROR(VLOOKUP(Input!$D376,'Measure List'!$A:$AN,40,FALSE),"")</f>
        <v/>
      </c>
      <c r="L377" s="156"/>
      <c r="M377" s="193" t="str">
        <f>IF(B377="","",IF(AND(Input!H376="",IFERROR(VLOOKUP(K377,UIR!$A$2:$P$21,2,FALSE),"")&lt;&gt;""),"Data is Missing.",""))</f>
        <v/>
      </c>
      <c r="N377" s="194" t="str">
        <f>IF(B377="","",IF(AND(Input!I376="",IFERROR(VLOOKUP(K377,UIR!$A$2:$P$21,3,FALSE),"")&lt;&gt;""),"Data is Missing.",""))</f>
        <v/>
      </c>
      <c r="O377" s="194" t="str">
        <f>IF(B377="","",IF(AND(Input!J376="",IFERROR(VLOOKUP(K377,UIR!$A$2:$P$21,4,FALSE),"")&lt;&gt;""),"Data is Missing.",""))</f>
        <v/>
      </c>
      <c r="P377" s="194" t="str">
        <f>IF(B377="","",IF(AND(Input!K376="",IFERROR(VLOOKUP(K377,UIR!$A$2:$P$21,5,FALSE),"")&lt;&gt;""),"Data is Missing.",""))</f>
        <v/>
      </c>
      <c r="Q377" s="194" t="str">
        <f>IF(B377="","",IF(AND(Input!L376="",IFERROR(VLOOKUP(K377,UIR!$A$2:$P$21,6,FALSE),"")&lt;&gt;""),"Data is Missing.",""))</f>
        <v/>
      </c>
      <c r="R377" s="194" t="str">
        <f>IF(B377="","",IF(AND(Input!M376="",IFERROR(VLOOKUP(K377,UIR!$A$2:$P$21,7,FALSE),"")&lt;&gt;""),"Data is Missing.",""))</f>
        <v/>
      </c>
      <c r="S377" s="194" t="str">
        <f>IF(B377="","",IF(AND(Input!P376="",IFERROR(VLOOKUP(K377,UIR!$A$2:$P$21,8,FALSE),"")&lt;&gt;""),"Data is Missing.",""))</f>
        <v/>
      </c>
      <c r="T377" s="194" t="str">
        <f>IF(B377="","",IF(AND(Input!Q376="",IFERROR(VLOOKUP(K377,UIR!$A$2:$P$21,9,FALSE),"")&lt;&gt;""),"Data is Missing.",""))</f>
        <v/>
      </c>
      <c r="U377" s="194"/>
      <c r="V377" s="194" t="str">
        <f>IF(B377="","",IF(AND(Input!S376="",IFERROR(VLOOKUP(K377,UIR!$A$2:$P$21,11,FALSE),"")&lt;&gt;""),"Data is Missing.",""))</f>
        <v/>
      </c>
      <c r="W377" s="194" t="str">
        <f>IF(B377="","",IF(AND(Input!T376="",IFERROR(VLOOKUP(K377,UIR!$A$2:$P$21,12,FALSE),"")&lt;&gt;""),"Data is Missing.",""))</f>
        <v/>
      </c>
      <c r="X377" s="194" t="str">
        <f>IF(B377="","",IF(AND(Input!V376="",IFERROR(VLOOKUP(K377,UIR!$A$2:$P$21,13,FALSE),"")&lt;&gt;""),"Data is Missing.",""))</f>
        <v/>
      </c>
      <c r="Y377" s="194" t="str">
        <f>IF(B377="","",IF(AND(Input!W376="",IFERROR(VLOOKUP(K377,UIR!$A$2:$P$21,14,FALSE),"")&lt;&gt;""),"Data is Missing.",""))</f>
        <v/>
      </c>
      <c r="Z377" s="194" t="str">
        <f>IF(B377="","",IF(AND(Input!X376="",IFERROR(VLOOKUP(K377,UIR!$A$2:$P$21,15,FALSE),"")&lt;&gt;""),"Data is Missing.",""))</f>
        <v/>
      </c>
      <c r="AA377" s="195" t="str">
        <f>IF(B377="","",IF(AND(Input!Y376="",IFERROR(VLOOKUP(K377,UIR!$A$2:$P$21,16,FALSE),"")&lt;&gt;""),"Data is Missing.",""))</f>
        <v/>
      </c>
      <c r="AC377" s="202" t="str">
        <f>IF(ISERROR(IF(Input!D376="","",IF(ISERROR(VLOOKUP(Input!D376,'Measure List'!$A$2:$A$30000,1,0)),"Invalid RefNo",""))),"",IF(Input!D376="","",IF(ISERROR(VLOOKUP(Input!D376,'Measure List'!$A$2:$A$30000,1,0)),"Invalid RefNo","")))</f>
        <v/>
      </c>
      <c r="AD377" s="156"/>
      <c r="AE377" s="156"/>
      <c r="AF377" s="156"/>
      <c r="AG377" s="156"/>
      <c r="AH377" s="156"/>
      <c r="AI377" s="156"/>
      <c r="AJ377" s="156"/>
      <c r="AK377" s="156"/>
      <c r="AL377" s="203" t="str">
        <f>IF(COUNTIF(Dropdowns!$K$2:$K$7,Input!S376)&gt;0,"",IF(Input!S376="","","Invalid Type"))</f>
        <v/>
      </c>
      <c r="AN377" s="204" t="str">
        <f>IF(Input!C376="","",IF(ISNUMBER(VALUE(Input!C376)),"","Needs to be a number."))</f>
        <v/>
      </c>
      <c r="AO377" s="205" t="str">
        <f>IF(Input!E376="","",IF(ISNUMBER(VALUE(Input!E376)),"","Needs to be a number."))</f>
        <v/>
      </c>
      <c r="AP377" s="205" t="str">
        <f>IF(Input!N376="","",IF(ISNUMBER(VALUE(Input!N376)),"","Needs to be a number."))</f>
        <v/>
      </c>
      <c r="AQ377" s="205" t="str">
        <f>IF(Input!O376="","",IF(ISNUMBER(VALUE(Input!O376)),"","Needs to be a number."))</f>
        <v/>
      </c>
      <c r="AR377" s="205" t="str">
        <f>IF(Input!V376="","",IF(ISNUMBER(VALUE(Input!V376)),"","Needs to be a number."))</f>
        <v/>
      </c>
      <c r="AS377" s="205" t="str">
        <f>IF(Input!W376="","",IF(ISNUMBER(VALUE(Input!W376)),"","Needs to be a number."))</f>
        <v/>
      </c>
      <c r="AT377" s="205" t="str">
        <f>IF(Input!X376="","",IF(ISNUMBER(VALUE(Input!X376)),"","Needs to be a number."))</f>
        <v/>
      </c>
      <c r="AU377" s="206" t="str">
        <f>IF(Input!Y376="","",IF(ISNUMBER(VALUE(Input!Y376)),"","Needs to be a number."))</f>
        <v/>
      </c>
      <c r="AV377" s="207"/>
      <c r="AW377" s="259" t="str">
        <f>IF(OR(VALUE(Input!C376)&lt;0,VALUE(Input!C376)&gt;100), "Invalid EEI %","")</f>
        <v/>
      </c>
      <c r="AX377" s="207"/>
      <c r="AY377" s="278" t="str">
        <f>IF(Input!E376="","",IF(VALUE(Input!E376)=0,"Do not enter 0.",""))</f>
        <v/>
      </c>
    </row>
    <row r="378" spans="2:51" x14ac:dyDescent="0.3">
      <c r="B378" s="188" t="str">
        <f>Input!A377</f>
        <v/>
      </c>
      <c r="C378" s="189" t="str">
        <f>IF(ISERROR(IF(AND(Input!$A377="",SUMPRODUCT(--(LEN(Input!$A378:'Input'!$A$1006)&gt;0))&lt;&gt;0),"Row is skipped.",IF(AND(Input!$A377="",Input!$A378=""),"", IF(Input!B377="","Data is missing.","")))),"",IF(AND(Input!$A377="",SUMPRODUCT(--(LEN(Input!$A378:'Input'!$A$1006)&gt;0))&lt;&gt;0),"Row is skipped.",IF(AND(Input!$A377="",Input!$A378=""),"", IF(Input!B377="","Data is missing.",""))))</f>
        <v/>
      </c>
      <c r="D378" s="189" t="str">
        <f>IF(ISERROR(IF(AND(Input!$A377="",SUMPRODUCT(--(LEN(Input!$A378:'Input'!$A$1006)&gt;0))&lt;&gt;0),"Row is skipped.",IF(AND(Input!$A377="",Input!$A378=""),"", IF(Input!C377="","Data is missing.","")))),"",IF(AND(Input!$A377="",SUMPRODUCT(--(LEN(Input!$A378:'Input'!$A$1006)&gt;0))&lt;&gt;0),"Row is skipped.",IF(AND(Input!$A377="",Input!$A378=""),"", IF(Input!C377="","Data is missing.",""))))</f>
        <v/>
      </c>
      <c r="E378" s="189" t="str">
        <f>IF(ISERROR(IF(AND(Input!$A377="",SUMPRODUCT(--(LEN(Input!$A378:'Input'!$A$1006)&gt;0))&lt;&gt;0),"Row is skipped.",IF(AND(Input!$A377="",Input!$A378=""),"", IF(Input!D377="","Data is missing.","")))),"",IF(AND(Input!$A377="",SUMPRODUCT(--(LEN(Input!$A378:'Input'!$A$1006)&gt;0))&lt;&gt;0),"Row is skipped.",IF(AND(Input!$A377="",Input!$A378=""),"", IF(Input!D377="","Data is missing.",""))))</f>
        <v/>
      </c>
      <c r="F378" s="189" t="str">
        <f>IF(ISERROR(IF(AND(Input!$A377="",SUMPRODUCT(--(LEN(Input!$A378:'Input'!$A$1006)&gt;0))&lt;&gt;0),"Row is skipped.",IF(AND(Input!$A377="",Input!$A378=""),"", IF(Input!E377="","Data is missing.","")))),"",IF(AND(Input!$A377="",SUMPRODUCT(--(LEN(Input!$A378:'Input'!$A$1006)&gt;0))&lt;&gt;0),"Row is skipped.",IF(AND(Input!$A377="",Input!$A378=""),"", IF(Input!E377="","Data is missing.",""))))</f>
        <v/>
      </c>
      <c r="G378" s="189" t="str">
        <f>IF(ISERROR(IF(AND(Input!$A377="",SUMPRODUCT(--(LEN(Input!$A378:'Input'!$A$1006)&gt;0))&lt;&gt;0),"Row is skipped.",IF(AND(Input!$A377="",Input!$A378=""),"", IF(Input!F377="","Data is missing.","")))),"",IF(AND(Input!$A377="",SUMPRODUCT(--(LEN(Input!$A378:'Input'!$A$1006)&gt;0))&lt;&gt;0),"Row is skipped.",IF(AND(Input!$A377="",Input!$A378=""),"", IF(Input!F377="","Data is missing.",""))))</f>
        <v/>
      </c>
      <c r="H378" s="190" t="str">
        <f>IF(ISERROR(IF(AND(Input!$A377="",SUMPRODUCT(--(LEN(Input!$A378:'Input'!$A$1006)&gt;0))&lt;&gt;0),"Row is skipped.",IF(AND(Input!$A377="",Input!$A378=""),"", IF(Input!G377="","Data is missing.","")))),"",IF(AND(Input!$A377="",SUMPRODUCT(--(LEN(Input!$A378:'Input'!$A$1006)&gt;0))&lt;&gt;0),"Row is skipped.",IF(AND(Input!$A377="",Input!$A378=""),"", IF(Input!G377="","Data is missing.",""))))</f>
        <v/>
      </c>
      <c r="I378" s="156"/>
      <c r="J378" s="191" t="str">
        <f>IFERROR(VLOOKUP(VLOOKUP(Input!$D377,'Measure List'!$A:$AN,40,FALSE),UIR!$A$1:$Q$27,17,FALSE),"")</f>
        <v/>
      </c>
      <c r="K378" s="192" t="str">
        <f>IFERROR(VLOOKUP(Input!$D377,'Measure List'!$A:$AN,40,FALSE),"")</f>
        <v/>
      </c>
      <c r="L378" s="156"/>
      <c r="M378" s="193" t="str">
        <f>IF(B378="","",IF(AND(Input!H377="",IFERROR(VLOOKUP(K378,UIR!$A$2:$P$21,2,FALSE),"")&lt;&gt;""),"Data is Missing.",""))</f>
        <v/>
      </c>
      <c r="N378" s="194" t="str">
        <f>IF(B378="","",IF(AND(Input!I377="",IFERROR(VLOOKUP(K378,UIR!$A$2:$P$21,3,FALSE),"")&lt;&gt;""),"Data is Missing.",""))</f>
        <v/>
      </c>
      <c r="O378" s="194" t="str">
        <f>IF(B378="","",IF(AND(Input!J377="",IFERROR(VLOOKUP(K378,UIR!$A$2:$P$21,4,FALSE),"")&lt;&gt;""),"Data is Missing.",""))</f>
        <v/>
      </c>
      <c r="P378" s="194" t="str">
        <f>IF(B378="","",IF(AND(Input!K377="",IFERROR(VLOOKUP(K378,UIR!$A$2:$P$21,5,FALSE),"")&lt;&gt;""),"Data is Missing.",""))</f>
        <v/>
      </c>
      <c r="Q378" s="194" t="str">
        <f>IF(B378="","",IF(AND(Input!L377="",IFERROR(VLOOKUP(K378,UIR!$A$2:$P$21,6,FALSE),"")&lt;&gt;""),"Data is Missing.",""))</f>
        <v/>
      </c>
      <c r="R378" s="194" t="str">
        <f>IF(B378="","",IF(AND(Input!M377="",IFERROR(VLOOKUP(K378,UIR!$A$2:$P$21,7,FALSE),"")&lt;&gt;""),"Data is Missing.",""))</f>
        <v/>
      </c>
      <c r="S378" s="194" t="str">
        <f>IF(B378="","",IF(AND(Input!P377="",IFERROR(VLOOKUP(K378,UIR!$A$2:$P$21,8,FALSE),"")&lt;&gt;""),"Data is Missing.",""))</f>
        <v/>
      </c>
      <c r="T378" s="194" t="str">
        <f>IF(B378="","",IF(AND(Input!Q377="",IFERROR(VLOOKUP(K378,UIR!$A$2:$P$21,9,FALSE),"")&lt;&gt;""),"Data is Missing.",""))</f>
        <v/>
      </c>
      <c r="U378" s="194"/>
      <c r="V378" s="194" t="str">
        <f>IF(B378="","",IF(AND(Input!S377="",IFERROR(VLOOKUP(K378,UIR!$A$2:$P$21,11,FALSE),"")&lt;&gt;""),"Data is Missing.",""))</f>
        <v/>
      </c>
      <c r="W378" s="194" t="str">
        <f>IF(B378="","",IF(AND(Input!T377="",IFERROR(VLOOKUP(K378,UIR!$A$2:$P$21,12,FALSE),"")&lt;&gt;""),"Data is Missing.",""))</f>
        <v/>
      </c>
      <c r="X378" s="194" t="str">
        <f>IF(B378="","",IF(AND(Input!V377="",IFERROR(VLOOKUP(K378,UIR!$A$2:$P$21,13,FALSE),"")&lt;&gt;""),"Data is Missing.",""))</f>
        <v/>
      </c>
      <c r="Y378" s="194" t="str">
        <f>IF(B378="","",IF(AND(Input!W377="",IFERROR(VLOOKUP(K378,UIR!$A$2:$P$21,14,FALSE),"")&lt;&gt;""),"Data is Missing.",""))</f>
        <v/>
      </c>
      <c r="Z378" s="194" t="str">
        <f>IF(B378="","",IF(AND(Input!X377="",IFERROR(VLOOKUP(K378,UIR!$A$2:$P$21,15,FALSE),"")&lt;&gt;""),"Data is Missing.",""))</f>
        <v/>
      </c>
      <c r="AA378" s="195" t="str">
        <f>IF(B378="","",IF(AND(Input!Y377="",IFERROR(VLOOKUP(K378,UIR!$A$2:$P$21,16,FALSE),"")&lt;&gt;""),"Data is Missing.",""))</f>
        <v/>
      </c>
      <c r="AC378" s="202" t="str">
        <f>IF(ISERROR(IF(Input!D377="","",IF(ISERROR(VLOOKUP(Input!D377,'Measure List'!$A$2:$A$30000,1,0)),"Invalid RefNo",""))),"",IF(Input!D377="","",IF(ISERROR(VLOOKUP(Input!D377,'Measure List'!$A$2:$A$30000,1,0)),"Invalid RefNo","")))</f>
        <v/>
      </c>
      <c r="AD378" s="156"/>
      <c r="AE378" s="156"/>
      <c r="AF378" s="156"/>
      <c r="AG378" s="156"/>
      <c r="AH378" s="156"/>
      <c r="AI378" s="156"/>
      <c r="AJ378" s="156"/>
      <c r="AK378" s="156"/>
      <c r="AL378" s="203" t="str">
        <f>IF(COUNTIF(Dropdowns!$K$2:$K$7,Input!S377)&gt;0,"",IF(Input!S377="","","Invalid Type"))</f>
        <v/>
      </c>
      <c r="AN378" s="204" t="str">
        <f>IF(Input!C377="","",IF(ISNUMBER(VALUE(Input!C377)),"","Needs to be a number."))</f>
        <v/>
      </c>
      <c r="AO378" s="205" t="str">
        <f>IF(Input!E377="","",IF(ISNUMBER(VALUE(Input!E377)),"","Needs to be a number."))</f>
        <v/>
      </c>
      <c r="AP378" s="205" t="str">
        <f>IF(Input!N377="","",IF(ISNUMBER(VALUE(Input!N377)),"","Needs to be a number."))</f>
        <v/>
      </c>
      <c r="AQ378" s="205" t="str">
        <f>IF(Input!O377="","",IF(ISNUMBER(VALUE(Input!O377)),"","Needs to be a number."))</f>
        <v/>
      </c>
      <c r="AR378" s="205" t="str">
        <f>IF(Input!V377="","",IF(ISNUMBER(VALUE(Input!V377)),"","Needs to be a number."))</f>
        <v/>
      </c>
      <c r="AS378" s="205" t="str">
        <f>IF(Input!W377="","",IF(ISNUMBER(VALUE(Input!W377)),"","Needs to be a number."))</f>
        <v/>
      </c>
      <c r="AT378" s="205" t="str">
        <f>IF(Input!X377="","",IF(ISNUMBER(VALUE(Input!X377)),"","Needs to be a number."))</f>
        <v/>
      </c>
      <c r="AU378" s="206" t="str">
        <f>IF(Input!Y377="","",IF(ISNUMBER(VALUE(Input!Y377)),"","Needs to be a number."))</f>
        <v/>
      </c>
      <c r="AV378" s="207"/>
      <c r="AW378" s="259" t="str">
        <f>IF(OR(VALUE(Input!C377)&lt;0,VALUE(Input!C377)&gt;100), "Invalid EEI %","")</f>
        <v/>
      </c>
      <c r="AX378" s="207"/>
      <c r="AY378" s="278" t="str">
        <f>IF(Input!E377="","",IF(VALUE(Input!E377)=0,"Do not enter 0.",""))</f>
        <v/>
      </c>
    </row>
    <row r="379" spans="2:51" x14ac:dyDescent="0.3">
      <c r="B379" s="188" t="str">
        <f>Input!A378</f>
        <v/>
      </c>
      <c r="C379" s="189" t="str">
        <f>IF(ISERROR(IF(AND(Input!$A378="",SUMPRODUCT(--(LEN(Input!$A379:'Input'!$A$1006)&gt;0))&lt;&gt;0),"Row is skipped.",IF(AND(Input!$A378="",Input!$A379=""),"", IF(Input!B378="","Data is missing.","")))),"",IF(AND(Input!$A378="",SUMPRODUCT(--(LEN(Input!$A379:'Input'!$A$1006)&gt;0))&lt;&gt;0),"Row is skipped.",IF(AND(Input!$A378="",Input!$A379=""),"", IF(Input!B378="","Data is missing.",""))))</f>
        <v/>
      </c>
      <c r="D379" s="189" t="str">
        <f>IF(ISERROR(IF(AND(Input!$A378="",SUMPRODUCT(--(LEN(Input!$A379:'Input'!$A$1006)&gt;0))&lt;&gt;0),"Row is skipped.",IF(AND(Input!$A378="",Input!$A379=""),"", IF(Input!C378="","Data is missing.","")))),"",IF(AND(Input!$A378="",SUMPRODUCT(--(LEN(Input!$A379:'Input'!$A$1006)&gt;0))&lt;&gt;0),"Row is skipped.",IF(AND(Input!$A378="",Input!$A379=""),"", IF(Input!C378="","Data is missing.",""))))</f>
        <v/>
      </c>
      <c r="E379" s="189" t="str">
        <f>IF(ISERROR(IF(AND(Input!$A378="",SUMPRODUCT(--(LEN(Input!$A379:'Input'!$A$1006)&gt;0))&lt;&gt;0),"Row is skipped.",IF(AND(Input!$A378="",Input!$A379=""),"", IF(Input!D378="","Data is missing.","")))),"",IF(AND(Input!$A378="",SUMPRODUCT(--(LEN(Input!$A379:'Input'!$A$1006)&gt;0))&lt;&gt;0),"Row is skipped.",IF(AND(Input!$A378="",Input!$A379=""),"", IF(Input!D378="","Data is missing.",""))))</f>
        <v/>
      </c>
      <c r="F379" s="189" t="str">
        <f>IF(ISERROR(IF(AND(Input!$A378="",SUMPRODUCT(--(LEN(Input!$A379:'Input'!$A$1006)&gt;0))&lt;&gt;0),"Row is skipped.",IF(AND(Input!$A378="",Input!$A379=""),"", IF(Input!E378="","Data is missing.","")))),"",IF(AND(Input!$A378="",SUMPRODUCT(--(LEN(Input!$A379:'Input'!$A$1006)&gt;0))&lt;&gt;0),"Row is skipped.",IF(AND(Input!$A378="",Input!$A379=""),"", IF(Input!E378="","Data is missing.",""))))</f>
        <v/>
      </c>
      <c r="G379" s="189" t="str">
        <f>IF(ISERROR(IF(AND(Input!$A378="",SUMPRODUCT(--(LEN(Input!$A379:'Input'!$A$1006)&gt;0))&lt;&gt;0),"Row is skipped.",IF(AND(Input!$A378="",Input!$A379=""),"", IF(Input!F378="","Data is missing.","")))),"",IF(AND(Input!$A378="",SUMPRODUCT(--(LEN(Input!$A379:'Input'!$A$1006)&gt;0))&lt;&gt;0),"Row is skipped.",IF(AND(Input!$A378="",Input!$A379=""),"", IF(Input!F378="","Data is missing.",""))))</f>
        <v/>
      </c>
      <c r="H379" s="190" t="str">
        <f>IF(ISERROR(IF(AND(Input!$A378="",SUMPRODUCT(--(LEN(Input!$A379:'Input'!$A$1006)&gt;0))&lt;&gt;0),"Row is skipped.",IF(AND(Input!$A378="",Input!$A379=""),"", IF(Input!G378="","Data is missing.","")))),"",IF(AND(Input!$A378="",SUMPRODUCT(--(LEN(Input!$A379:'Input'!$A$1006)&gt;0))&lt;&gt;0),"Row is skipped.",IF(AND(Input!$A378="",Input!$A379=""),"", IF(Input!G378="","Data is missing.",""))))</f>
        <v/>
      </c>
      <c r="I379" s="156"/>
      <c r="J379" s="191" t="str">
        <f>IFERROR(VLOOKUP(VLOOKUP(Input!$D378,'Measure List'!$A:$AN,40,FALSE),UIR!$A$1:$Q$27,17,FALSE),"")</f>
        <v/>
      </c>
      <c r="K379" s="192" t="str">
        <f>IFERROR(VLOOKUP(Input!$D378,'Measure List'!$A:$AN,40,FALSE),"")</f>
        <v/>
      </c>
      <c r="L379" s="156"/>
      <c r="M379" s="193" t="str">
        <f>IF(B379="","",IF(AND(Input!H378="",IFERROR(VLOOKUP(K379,UIR!$A$2:$P$21,2,FALSE),"")&lt;&gt;""),"Data is Missing.",""))</f>
        <v/>
      </c>
      <c r="N379" s="194" t="str">
        <f>IF(B379="","",IF(AND(Input!I378="",IFERROR(VLOOKUP(K379,UIR!$A$2:$P$21,3,FALSE),"")&lt;&gt;""),"Data is Missing.",""))</f>
        <v/>
      </c>
      <c r="O379" s="194" t="str">
        <f>IF(B379="","",IF(AND(Input!J378="",IFERROR(VLOOKUP(K379,UIR!$A$2:$P$21,4,FALSE),"")&lt;&gt;""),"Data is Missing.",""))</f>
        <v/>
      </c>
      <c r="P379" s="194" t="str">
        <f>IF(B379="","",IF(AND(Input!K378="",IFERROR(VLOOKUP(K379,UIR!$A$2:$P$21,5,FALSE),"")&lt;&gt;""),"Data is Missing.",""))</f>
        <v/>
      </c>
      <c r="Q379" s="194" t="str">
        <f>IF(B379="","",IF(AND(Input!L378="",IFERROR(VLOOKUP(K379,UIR!$A$2:$P$21,6,FALSE),"")&lt;&gt;""),"Data is Missing.",""))</f>
        <v/>
      </c>
      <c r="R379" s="194" t="str">
        <f>IF(B379="","",IF(AND(Input!M378="",IFERROR(VLOOKUP(K379,UIR!$A$2:$P$21,7,FALSE),"")&lt;&gt;""),"Data is Missing.",""))</f>
        <v/>
      </c>
      <c r="S379" s="194" t="str">
        <f>IF(B379="","",IF(AND(Input!P378="",IFERROR(VLOOKUP(K379,UIR!$A$2:$P$21,8,FALSE),"")&lt;&gt;""),"Data is Missing.",""))</f>
        <v/>
      </c>
      <c r="T379" s="194" t="str">
        <f>IF(B379="","",IF(AND(Input!Q378="",IFERROR(VLOOKUP(K379,UIR!$A$2:$P$21,9,FALSE),"")&lt;&gt;""),"Data is Missing.",""))</f>
        <v/>
      </c>
      <c r="U379" s="194"/>
      <c r="V379" s="194" t="str">
        <f>IF(B379="","",IF(AND(Input!S378="",IFERROR(VLOOKUP(K379,UIR!$A$2:$P$21,11,FALSE),"")&lt;&gt;""),"Data is Missing.",""))</f>
        <v/>
      </c>
      <c r="W379" s="194" t="str">
        <f>IF(B379="","",IF(AND(Input!T378="",IFERROR(VLOOKUP(K379,UIR!$A$2:$P$21,12,FALSE),"")&lt;&gt;""),"Data is Missing.",""))</f>
        <v/>
      </c>
      <c r="X379" s="194" t="str">
        <f>IF(B379="","",IF(AND(Input!V378="",IFERROR(VLOOKUP(K379,UIR!$A$2:$P$21,13,FALSE),"")&lt;&gt;""),"Data is Missing.",""))</f>
        <v/>
      </c>
      <c r="Y379" s="194" t="str">
        <f>IF(B379="","",IF(AND(Input!W378="",IFERROR(VLOOKUP(K379,UIR!$A$2:$P$21,14,FALSE),"")&lt;&gt;""),"Data is Missing.",""))</f>
        <v/>
      </c>
      <c r="Z379" s="194" t="str">
        <f>IF(B379="","",IF(AND(Input!X378="",IFERROR(VLOOKUP(K379,UIR!$A$2:$P$21,15,FALSE),"")&lt;&gt;""),"Data is Missing.",""))</f>
        <v/>
      </c>
      <c r="AA379" s="195" t="str">
        <f>IF(B379="","",IF(AND(Input!Y378="",IFERROR(VLOOKUP(K379,UIR!$A$2:$P$21,16,FALSE),"")&lt;&gt;""),"Data is Missing.",""))</f>
        <v/>
      </c>
      <c r="AC379" s="202" t="str">
        <f>IF(ISERROR(IF(Input!D378="","",IF(ISERROR(VLOOKUP(Input!D378,'Measure List'!$A$2:$A$30000,1,0)),"Invalid RefNo",""))),"",IF(Input!D378="","",IF(ISERROR(VLOOKUP(Input!D378,'Measure List'!$A$2:$A$30000,1,0)),"Invalid RefNo","")))</f>
        <v/>
      </c>
      <c r="AD379" s="156"/>
      <c r="AE379" s="156"/>
      <c r="AF379" s="156"/>
      <c r="AG379" s="156"/>
      <c r="AH379" s="156"/>
      <c r="AI379" s="156"/>
      <c r="AJ379" s="156"/>
      <c r="AK379" s="156"/>
      <c r="AL379" s="203" t="str">
        <f>IF(COUNTIF(Dropdowns!$K$2:$K$7,Input!S378)&gt;0,"",IF(Input!S378="","","Invalid Type"))</f>
        <v/>
      </c>
      <c r="AN379" s="204" t="str">
        <f>IF(Input!C378="","",IF(ISNUMBER(VALUE(Input!C378)),"","Needs to be a number."))</f>
        <v/>
      </c>
      <c r="AO379" s="205" t="str">
        <f>IF(Input!E378="","",IF(ISNUMBER(VALUE(Input!E378)),"","Needs to be a number."))</f>
        <v/>
      </c>
      <c r="AP379" s="205" t="str">
        <f>IF(Input!N378="","",IF(ISNUMBER(VALUE(Input!N378)),"","Needs to be a number."))</f>
        <v/>
      </c>
      <c r="AQ379" s="205" t="str">
        <f>IF(Input!O378="","",IF(ISNUMBER(VALUE(Input!O378)),"","Needs to be a number."))</f>
        <v/>
      </c>
      <c r="AR379" s="205" t="str">
        <f>IF(Input!V378="","",IF(ISNUMBER(VALUE(Input!V378)),"","Needs to be a number."))</f>
        <v/>
      </c>
      <c r="AS379" s="205" t="str">
        <f>IF(Input!W378="","",IF(ISNUMBER(VALUE(Input!W378)),"","Needs to be a number."))</f>
        <v/>
      </c>
      <c r="AT379" s="205" t="str">
        <f>IF(Input!X378="","",IF(ISNUMBER(VALUE(Input!X378)),"","Needs to be a number."))</f>
        <v/>
      </c>
      <c r="AU379" s="206" t="str">
        <f>IF(Input!Y378="","",IF(ISNUMBER(VALUE(Input!Y378)),"","Needs to be a number."))</f>
        <v/>
      </c>
      <c r="AV379" s="207"/>
      <c r="AW379" s="259" t="str">
        <f>IF(OR(VALUE(Input!C378)&lt;0,VALUE(Input!C378)&gt;100), "Invalid EEI %","")</f>
        <v/>
      </c>
      <c r="AX379" s="207"/>
      <c r="AY379" s="278" t="str">
        <f>IF(Input!E378="","",IF(VALUE(Input!E378)=0,"Do not enter 0.",""))</f>
        <v/>
      </c>
    </row>
    <row r="380" spans="2:51" x14ac:dyDescent="0.3">
      <c r="B380" s="188" t="str">
        <f>Input!A379</f>
        <v/>
      </c>
      <c r="C380" s="189" t="str">
        <f>IF(ISERROR(IF(AND(Input!$A379="",SUMPRODUCT(--(LEN(Input!$A380:'Input'!$A$1006)&gt;0))&lt;&gt;0),"Row is skipped.",IF(AND(Input!$A379="",Input!$A380=""),"", IF(Input!B379="","Data is missing.","")))),"",IF(AND(Input!$A379="",SUMPRODUCT(--(LEN(Input!$A380:'Input'!$A$1006)&gt;0))&lt;&gt;0),"Row is skipped.",IF(AND(Input!$A379="",Input!$A380=""),"", IF(Input!B379="","Data is missing.",""))))</f>
        <v/>
      </c>
      <c r="D380" s="189" t="str">
        <f>IF(ISERROR(IF(AND(Input!$A379="",SUMPRODUCT(--(LEN(Input!$A380:'Input'!$A$1006)&gt;0))&lt;&gt;0),"Row is skipped.",IF(AND(Input!$A379="",Input!$A380=""),"", IF(Input!C379="","Data is missing.","")))),"",IF(AND(Input!$A379="",SUMPRODUCT(--(LEN(Input!$A380:'Input'!$A$1006)&gt;0))&lt;&gt;0),"Row is skipped.",IF(AND(Input!$A379="",Input!$A380=""),"", IF(Input!C379="","Data is missing.",""))))</f>
        <v/>
      </c>
      <c r="E380" s="189" t="str">
        <f>IF(ISERROR(IF(AND(Input!$A379="",SUMPRODUCT(--(LEN(Input!$A380:'Input'!$A$1006)&gt;0))&lt;&gt;0),"Row is skipped.",IF(AND(Input!$A379="",Input!$A380=""),"", IF(Input!D379="","Data is missing.","")))),"",IF(AND(Input!$A379="",SUMPRODUCT(--(LEN(Input!$A380:'Input'!$A$1006)&gt;0))&lt;&gt;0),"Row is skipped.",IF(AND(Input!$A379="",Input!$A380=""),"", IF(Input!D379="","Data is missing.",""))))</f>
        <v/>
      </c>
      <c r="F380" s="189" t="str">
        <f>IF(ISERROR(IF(AND(Input!$A379="",SUMPRODUCT(--(LEN(Input!$A380:'Input'!$A$1006)&gt;0))&lt;&gt;0),"Row is skipped.",IF(AND(Input!$A379="",Input!$A380=""),"", IF(Input!E379="","Data is missing.","")))),"",IF(AND(Input!$A379="",SUMPRODUCT(--(LEN(Input!$A380:'Input'!$A$1006)&gt;0))&lt;&gt;0),"Row is skipped.",IF(AND(Input!$A379="",Input!$A380=""),"", IF(Input!E379="","Data is missing.",""))))</f>
        <v/>
      </c>
      <c r="G380" s="189" t="str">
        <f>IF(ISERROR(IF(AND(Input!$A379="",SUMPRODUCT(--(LEN(Input!$A380:'Input'!$A$1006)&gt;0))&lt;&gt;0),"Row is skipped.",IF(AND(Input!$A379="",Input!$A380=""),"", IF(Input!F379="","Data is missing.","")))),"",IF(AND(Input!$A379="",SUMPRODUCT(--(LEN(Input!$A380:'Input'!$A$1006)&gt;0))&lt;&gt;0),"Row is skipped.",IF(AND(Input!$A379="",Input!$A380=""),"", IF(Input!F379="","Data is missing.",""))))</f>
        <v/>
      </c>
      <c r="H380" s="190" t="str">
        <f>IF(ISERROR(IF(AND(Input!$A379="",SUMPRODUCT(--(LEN(Input!$A380:'Input'!$A$1006)&gt;0))&lt;&gt;0),"Row is skipped.",IF(AND(Input!$A379="",Input!$A380=""),"", IF(Input!G379="","Data is missing.","")))),"",IF(AND(Input!$A379="",SUMPRODUCT(--(LEN(Input!$A380:'Input'!$A$1006)&gt;0))&lt;&gt;0),"Row is skipped.",IF(AND(Input!$A379="",Input!$A380=""),"", IF(Input!G379="","Data is missing.",""))))</f>
        <v/>
      </c>
      <c r="I380" s="156"/>
      <c r="J380" s="191" t="str">
        <f>IFERROR(VLOOKUP(VLOOKUP(Input!$D379,'Measure List'!$A:$AN,40,FALSE),UIR!$A$1:$Q$27,17,FALSE),"")</f>
        <v/>
      </c>
      <c r="K380" s="192" t="str">
        <f>IFERROR(VLOOKUP(Input!$D379,'Measure List'!$A:$AN,40,FALSE),"")</f>
        <v/>
      </c>
      <c r="L380" s="156"/>
      <c r="M380" s="193" t="str">
        <f>IF(B380="","",IF(AND(Input!H379="",IFERROR(VLOOKUP(K380,UIR!$A$2:$P$21,2,FALSE),"")&lt;&gt;""),"Data is Missing.",""))</f>
        <v/>
      </c>
      <c r="N380" s="194" t="str">
        <f>IF(B380="","",IF(AND(Input!I379="",IFERROR(VLOOKUP(K380,UIR!$A$2:$P$21,3,FALSE),"")&lt;&gt;""),"Data is Missing.",""))</f>
        <v/>
      </c>
      <c r="O380" s="194" t="str">
        <f>IF(B380="","",IF(AND(Input!J379="",IFERROR(VLOOKUP(K380,UIR!$A$2:$P$21,4,FALSE),"")&lt;&gt;""),"Data is Missing.",""))</f>
        <v/>
      </c>
      <c r="P380" s="194" t="str">
        <f>IF(B380="","",IF(AND(Input!K379="",IFERROR(VLOOKUP(K380,UIR!$A$2:$P$21,5,FALSE),"")&lt;&gt;""),"Data is Missing.",""))</f>
        <v/>
      </c>
      <c r="Q380" s="194" t="str">
        <f>IF(B380="","",IF(AND(Input!L379="",IFERROR(VLOOKUP(K380,UIR!$A$2:$P$21,6,FALSE),"")&lt;&gt;""),"Data is Missing.",""))</f>
        <v/>
      </c>
      <c r="R380" s="194" t="str">
        <f>IF(B380="","",IF(AND(Input!M379="",IFERROR(VLOOKUP(K380,UIR!$A$2:$P$21,7,FALSE),"")&lt;&gt;""),"Data is Missing.",""))</f>
        <v/>
      </c>
      <c r="S380" s="194" t="str">
        <f>IF(B380="","",IF(AND(Input!P379="",IFERROR(VLOOKUP(K380,UIR!$A$2:$P$21,8,FALSE),"")&lt;&gt;""),"Data is Missing.",""))</f>
        <v/>
      </c>
      <c r="T380" s="194" t="str">
        <f>IF(B380="","",IF(AND(Input!Q379="",IFERROR(VLOOKUP(K380,UIR!$A$2:$P$21,9,FALSE),"")&lt;&gt;""),"Data is Missing.",""))</f>
        <v/>
      </c>
      <c r="U380" s="194"/>
      <c r="V380" s="194" t="str">
        <f>IF(B380="","",IF(AND(Input!S379="",IFERROR(VLOOKUP(K380,UIR!$A$2:$P$21,11,FALSE),"")&lt;&gt;""),"Data is Missing.",""))</f>
        <v/>
      </c>
      <c r="W380" s="194" t="str">
        <f>IF(B380="","",IF(AND(Input!T379="",IFERROR(VLOOKUP(K380,UIR!$A$2:$P$21,12,FALSE),"")&lt;&gt;""),"Data is Missing.",""))</f>
        <v/>
      </c>
      <c r="X380" s="194" t="str">
        <f>IF(B380="","",IF(AND(Input!V379="",IFERROR(VLOOKUP(K380,UIR!$A$2:$P$21,13,FALSE),"")&lt;&gt;""),"Data is Missing.",""))</f>
        <v/>
      </c>
      <c r="Y380" s="194" t="str">
        <f>IF(B380="","",IF(AND(Input!W379="",IFERROR(VLOOKUP(K380,UIR!$A$2:$P$21,14,FALSE),"")&lt;&gt;""),"Data is Missing.",""))</f>
        <v/>
      </c>
      <c r="Z380" s="194" t="str">
        <f>IF(B380="","",IF(AND(Input!X379="",IFERROR(VLOOKUP(K380,UIR!$A$2:$P$21,15,FALSE),"")&lt;&gt;""),"Data is Missing.",""))</f>
        <v/>
      </c>
      <c r="AA380" s="195" t="str">
        <f>IF(B380="","",IF(AND(Input!Y379="",IFERROR(VLOOKUP(K380,UIR!$A$2:$P$21,16,FALSE),"")&lt;&gt;""),"Data is Missing.",""))</f>
        <v/>
      </c>
      <c r="AC380" s="202" t="str">
        <f>IF(ISERROR(IF(Input!D379="","",IF(ISERROR(VLOOKUP(Input!D379,'Measure List'!$A$2:$A$30000,1,0)),"Invalid RefNo",""))),"",IF(Input!D379="","",IF(ISERROR(VLOOKUP(Input!D379,'Measure List'!$A$2:$A$30000,1,0)),"Invalid RefNo","")))</f>
        <v/>
      </c>
      <c r="AD380" s="156"/>
      <c r="AE380" s="156"/>
      <c r="AF380" s="156"/>
      <c r="AG380" s="156"/>
      <c r="AH380" s="156"/>
      <c r="AI380" s="156"/>
      <c r="AJ380" s="156"/>
      <c r="AK380" s="156"/>
      <c r="AL380" s="203" t="str">
        <f>IF(COUNTIF(Dropdowns!$K$2:$K$7,Input!S379)&gt;0,"",IF(Input!S379="","","Invalid Type"))</f>
        <v/>
      </c>
      <c r="AN380" s="204" t="str">
        <f>IF(Input!C379="","",IF(ISNUMBER(VALUE(Input!C379)),"","Needs to be a number."))</f>
        <v/>
      </c>
      <c r="AO380" s="205" t="str">
        <f>IF(Input!E379="","",IF(ISNUMBER(VALUE(Input!E379)),"","Needs to be a number."))</f>
        <v/>
      </c>
      <c r="AP380" s="205" t="str">
        <f>IF(Input!N379="","",IF(ISNUMBER(VALUE(Input!N379)),"","Needs to be a number."))</f>
        <v/>
      </c>
      <c r="AQ380" s="205" t="str">
        <f>IF(Input!O379="","",IF(ISNUMBER(VALUE(Input!O379)),"","Needs to be a number."))</f>
        <v/>
      </c>
      <c r="AR380" s="205" t="str">
        <f>IF(Input!V379="","",IF(ISNUMBER(VALUE(Input!V379)),"","Needs to be a number."))</f>
        <v/>
      </c>
      <c r="AS380" s="205" t="str">
        <f>IF(Input!W379="","",IF(ISNUMBER(VALUE(Input!W379)),"","Needs to be a number."))</f>
        <v/>
      </c>
      <c r="AT380" s="205" t="str">
        <f>IF(Input!X379="","",IF(ISNUMBER(VALUE(Input!X379)),"","Needs to be a number."))</f>
        <v/>
      </c>
      <c r="AU380" s="206" t="str">
        <f>IF(Input!Y379="","",IF(ISNUMBER(VALUE(Input!Y379)),"","Needs to be a number."))</f>
        <v/>
      </c>
      <c r="AV380" s="207"/>
      <c r="AW380" s="259" t="str">
        <f>IF(OR(VALUE(Input!C379)&lt;0,VALUE(Input!C379)&gt;100), "Invalid EEI %","")</f>
        <v/>
      </c>
      <c r="AX380" s="207"/>
      <c r="AY380" s="278" t="str">
        <f>IF(Input!E379="","",IF(VALUE(Input!E379)=0,"Do not enter 0.",""))</f>
        <v/>
      </c>
    </row>
    <row r="381" spans="2:51" x14ac:dyDescent="0.3">
      <c r="B381" s="188" t="str">
        <f>Input!A380</f>
        <v/>
      </c>
      <c r="C381" s="189" t="str">
        <f>IF(ISERROR(IF(AND(Input!$A380="",SUMPRODUCT(--(LEN(Input!$A381:'Input'!$A$1006)&gt;0))&lt;&gt;0),"Row is skipped.",IF(AND(Input!$A380="",Input!$A381=""),"", IF(Input!B380="","Data is missing.","")))),"",IF(AND(Input!$A380="",SUMPRODUCT(--(LEN(Input!$A381:'Input'!$A$1006)&gt;0))&lt;&gt;0),"Row is skipped.",IF(AND(Input!$A380="",Input!$A381=""),"", IF(Input!B380="","Data is missing.",""))))</f>
        <v/>
      </c>
      <c r="D381" s="189" t="str">
        <f>IF(ISERROR(IF(AND(Input!$A380="",SUMPRODUCT(--(LEN(Input!$A381:'Input'!$A$1006)&gt;0))&lt;&gt;0),"Row is skipped.",IF(AND(Input!$A380="",Input!$A381=""),"", IF(Input!C380="","Data is missing.","")))),"",IF(AND(Input!$A380="",SUMPRODUCT(--(LEN(Input!$A381:'Input'!$A$1006)&gt;0))&lt;&gt;0),"Row is skipped.",IF(AND(Input!$A380="",Input!$A381=""),"", IF(Input!C380="","Data is missing.",""))))</f>
        <v/>
      </c>
      <c r="E381" s="189" t="str">
        <f>IF(ISERROR(IF(AND(Input!$A380="",SUMPRODUCT(--(LEN(Input!$A381:'Input'!$A$1006)&gt;0))&lt;&gt;0),"Row is skipped.",IF(AND(Input!$A380="",Input!$A381=""),"", IF(Input!D380="","Data is missing.","")))),"",IF(AND(Input!$A380="",SUMPRODUCT(--(LEN(Input!$A381:'Input'!$A$1006)&gt;0))&lt;&gt;0),"Row is skipped.",IF(AND(Input!$A380="",Input!$A381=""),"", IF(Input!D380="","Data is missing.",""))))</f>
        <v/>
      </c>
      <c r="F381" s="189" t="str">
        <f>IF(ISERROR(IF(AND(Input!$A380="",SUMPRODUCT(--(LEN(Input!$A381:'Input'!$A$1006)&gt;0))&lt;&gt;0),"Row is skipped.",IF(AND(Input!$A380="",Input!$A381=""),"", IF(Input!E380="","Data is missing.","")))),"",IF(AND(Input!$A380="",SUMPRODUCT(--(LEN(Input!$A381:'Input'!$A$1006)&gt;0))&lt;&gt;0),"Row is skipped.",IF(AND(Input!$A380="",Input!$A381=""),"", IF(Input!E380="","Data is missing.",""))))</f>
        <v/>
      </c>
      <c r="G381" s="189" t="str">
        <f>IF(ISERROR(IF(AND(Input!$A380="",SUMPRODUCT(--(LEN(Input!$A381:'Input'!$A$1006)&gt;0))&lt;&gt;0),"Row is skipped.",IF(AND(Input!$A380="",Input!$A381=""),"", IF(Input!F380="","Data is missing.","")))),"",IF(AND(Input!$A380="",SUMPRODUCT(--(LEN(Input!$A381:'Input'!$A$1006)&gt;0))&lt;&gt;0),"Row is skipped.",IF(AND(Input!$A380="",Input!$A381=""),"", IF(Input!F380="","Data is missing.",""))))</f>
        <v/>
      </c>
      <c r="H381" s="190" t="str">
        <f>IF(ISERROR(IF(AND(Input!$A380="",SUMPRODUCT(--(LEN(Input!$A381:'Input'!$A$1006)&gt;0))&lt;&gt;0),"Row is skipped.",IF(AND(Input!$A380="",Input!$A381=""),"", IF(Input!G380="","Data is missing.","")))),"",IF(AND(Input!$A380="",SUMPRODUCT(--(LEN(Input!$A381:'Input'!$A$1006)&gt;0))&lt;&gt;0),"Row is skipped.",IF(AND(Input!$A380="",Input!$A381=""),"", IF(Input!G380="","Data is missing.",""))))</f>
        <v/>
      </c>
      <c r="I381" s="156"/>
      <c r="J381" s="191" t="str">
        <f>IFERROR(VLOOKUP(VLOOKUP(Input!$D380,'Measure List'!$A:$AN,40,FALSE),UIR!$A$1:$Q$27,17,FALSE),"")</f>
        <v/>
      </c>
      <c r="K381" s="192" t="str">
        <f>IFERROR(VLOOKUP(Input!$D380,'Measure List'!$A:$AN,40,FALSE),"")</f>
        <v/>
      </c>
      <c r="L381" s="156"/>
      <c r="M381" s="193" t="str">
        <f>IF(B381="","",IF(AND(Input!H380="",IFERROR(VLOOKUP(K381,UIR!$A$2:$P$21,2,FALSE),"")&lt;&gt;""),"Data is Missing.",""))</f>
        <v/>
      </c>
      <c r="N381" s="194" t="str">
        <f>IF(B381="","",IF(AND(Input!I380="",IFERROR(VLOOKUP(K381,UIR!$A$2:$P$21,3,FALSE),"")&lt;&gt;""),"Data is Missing.",""))</f>
        <v/>
      </c>
      <c r="O381" s="194" t="str">
        <f>IF(B381="","",IF(AND(Input!J380="",IFERROR(VLOOKUP(K381,UIR!$A$2:$P$21,4,FALSE),"")&lt;&gt;""),"Data is Missing.",""))</f>
        <v/>
      </c>
      <c r="P381" s="194" t="str">
        <f>IF(B381="","",IF(AND(Input!K380="",IFERROR(VLOOKUP(K381,UIR!$A$2:$P$21,5,FALSE),"")&lt;&gt;""),"Data is Missing.",""))</f>
        <v/>
      </c>
      <c r="Q381" s="194" t="str">
        <f>IF(B381="","",IF(AND(Input!L380="",IFERROR(VLOOKUP(K381,UIR!$A$2:$P$21,6,FALSE),"")&lt;&gt;""),"Data is Missing.",""))</f>
        <v/>
      </c>
      <c r="R381" s="194" t="str">
        <f>IF(B381="","",IF(AND(Input!M380="",IFERROR(VLOOKUP(K381,UIR!$A$2:$P$21,7,FALSE),"")&lt;&gt;""),"Data is Missing.",""))</f>
        <v/>
      </c>
      <c r="S381" s="194" t="str">
        <f>IF(B381="","",IF(AND(Input!P380="",IFERROR(VLOOKUP(K381,UIR!$A$2:$P$21,8,FALSE),"")&lt;&gt;""),"Data is Missing.",""))</f>
        <v/>
      </c>
      <c r="T381" s="194" t="str">
        <f>IF(B381="","",IF(AND(Input!Q380="",IFERROR(VLOOKUP(K381,UIR!$A$2:$P$21,9,FALSE),"")&lt;&gt;""),"Data is Missing.",""))</f>
        <v/>
      </c>
      <c r="U381" s="194"/>
      <c r="V381" s="194" t="str">
        <f>IF(B381="","",IF(AND(Input!S380="",IFERROR(VLOOKUP(K381,UIR!$A$2:$P$21,11,FALSE),"")&lt;&gt;""),"Data is Missing.",""))</f>
        <v/>
      </c>
      <c r="W381" s="194" t="str">
        <f>IF(B381="","",IF(AND(Input!T380="",IFERROR(VLOOKUP(K381,UIR!$A$2:$P$21,12,FALSE),"")&lt;&gt;""),"Data is Missing.",""))</f>
        <v/>
      </c>
      <c r="X381" s="194" t="str">
        <f>IF(B381="","",IF(AND(Input!V380="",IFERROR(VLOOKUP(K381,UIR!$A$2:$P$21,13,FALSE),"")&lt;&gt;""),"Data is Missing.",""))</f>
        <v/>
      </c>
      <c r="Y381" s="194" t="str">
        <f>IF(B381="","",IF(AND(Input!W380="",IFERROR(VLOOKUP(K381,UIR!$A$2:$P$21,14,FALSE),"")&lt;&gt;""),"Data is Missing.",""))</f>
        <v/>
      </c>
      <c r="Z381" s="194" t="str">
        <f>IF(B381="","",IF(AND(Input!X380="",IFERROR(VLOOKUP(K381,UIR!$A$2:$P$21,15,FALSE),"")&lt;&gt;""),"Data is Missing.",""))</f>
        <v/>
      </c>
      <c r="AA381" s="195" t="str">
        <f>IF(B381="","",IF(AND(Input!Y380="",IFERROR(VLOOKUP(K381,UIR!$A$2:$P$21,16,FALSE),"")&lt;&gt;""),"Data is Missing.",""))</f>
        <v/>
      </c>
      <c r="AC381" s="202" t="str">
        <f>IF(ISERROR(IF(Input!D380="","",IF(ISERROR(VLOOKUP(Input!D380,'Measure List'!$A$2:$A$30000,1,0)),"Invalid RefNo",""))),"",IF(Input!D380="","",IF(ISERROR(VLOOKUP(Input!D380,'Measure List'!$A$2:$A$30000,1,0)),"Invalid RefNo","")))</f>
        <v/>
      </c>
      <c r="AD381" s="156"/>
      <c r="AE381" s="156"/>
      <c r="AF381" s="156"/>
      <c r="AG381" s="156"/>
      <c r="AH381" s="156"/>
      <c r="AI381" s="156"/>
      <c r="AJ381" s="156"/>
      <c r="AK381" s="156"/>
      <c r="AL381" s="203" t="str">
        <f>IF(COUNTIF(Dropdowns!$K$2:$K$7,Input!S380)&gt;0,"",IF(Input!S380="","","Invalid Type"))</f>
        <v/>
      </c>
      <c r="AN381" s="204" t="str">
        <f>IF(Input!C380="","",IF(ISNUMBER(VALUE(Input!C380)),"","Needs to be a number."))</f>
        <v/>
      </c>
      <c r="AO381" s="205" t="str">
        <f>IF(Input!E380="","",IF(ISNUMBER(VALUE(Input!E380)),"","Needs to be a number."))</f>
        <v/>
      </c>
      <c r="AP381" s="205" t="str">
        <f>IF(Input!N380="","",IF(ISNUMBER(VALUE(Input!N380)),"","Needs to be a number."))</f>
        <v/>
      </c>
      <c r="AQ381" s="205" t="str">
        <f>IF(Input!O380="","",IF(ISNUMBER(VALUE(Input!O380)),"","Needs to be a number."))</f>
        <v/>
      </c>
      <c r="AR381" s="205" t="str">
        <f>IF(Input!V380="","",IF(ISNUMBER(VALUE(Input!V380)),"","Needs to be a number."))</f>
        <v/>
      </c>
      <c r="AS381" s="205" t="str">
        <f>IF(Input!W380="","",IF(ISNUMBER(VALUE(Input!W380)),"","Needs to be a number."))</f>
        <v/>
      </c>
      <c r="AT381" s="205" t="str">
        <f>IF(Input!X380="","",IF(ISNUMBER(VALUE(Input!X380)),"","Needs to be a number."))</f>
        <v/>
      </c>
      <c r="AU381" s="206" t="str">
        <f>IF(Input!Y380="","",IF(ISNUMBER(VALUE(Input!Y380)),"","Needs to be a number."))</f>
        <v/>
      </c>
      <c r="AV381" s="207"/>
      <c r="AW381" s="259" t="str">
        <f>IF(OR(VALUE(Input!C380)&lt;0,VALUE(Input!C380)&gt;100), "Invalid EEI %","")</f>
        <v/>
      </c>
      <c r="AX381" s="207"/>
      <c r="AY381" s="278" t="str">
        <f>IF(Input!E380="","",IF(VALUE(Input!E380)=0,"Do not enter 0.",""))</f>
        <v/>
      </c>
    </row>
    <row r="382" spans="2:51" x14ac:dyDescent="0.3">
      <c r="B382" s="188" t="str">
        <f>Input!A381</f>
        <v/>
      </c>
      <c r="C382" s="189" t="str">
        <f>IF(ISERROR(IF(AND(Input!$A381="",SUMPRODUCT(--(LEN(Input!$A382:'Input'!$A$1006)&gt;0))&lt;&gt;0),"Row is skipped.",IF(AND(Input!$A381="",Input!$A382=""),"", IF(Input!B381="","Data is missing.","")))),"",IF(AND(Input!$A381="",SUMPRODUCT(--(LEN(Input!$A382:'Input'!$A$1006)&gt;0))&lt;&gt;0),"Row is skipped.",IF(AND(Input!$A381="",Input!$A382=""),"", IF(Input!B381="","Data is missing.",""))))</f>
        <v/>
      </c>
      <c r="D382" s="189" t="str">
        <f>IF(ISERROR(IF(AND(Input!$A381="",SUMPRODUCT(--(LEN(Input!$A382:'Input'!$A$1006)&gt;0))&lt;&gt;0),"Row is skipped.",IF(AND(Input!$A381="",Input!$A382=""),"", IF(Input!C381="","Data is missing.","")))),"",IF(AND(Input!$A381="",SUMPRODUCT(--(LEN(Input!$A382:'Input'!$A$1006)&gt;0))&lt;&gt;0),"Row is skipped.",IF(AND(Input!$A381="",Input!$A382=""),"", IF(Input!C381="","Data is missing.",""))))</f>
        <v/>
      </c>
      <c r="E382" s="189" t="str">
        <f>IF(ISERROR(IF(AND(Input!$A381="",SUMPRODUCT(--(LEN(Input!$A382:'Input'!$A$1006)&gt;0))&lt;&gt;0),"Row is skipped.",IF(AND(Input!$A381="",Input!$A382=""),"", IF(Input!D381="","Data is missing.","")))),"",IF(AND(Input!$A381="",SUMPRODUCT(--(LEN(Input!$A382:'Input'!$A$1006)&gt;0))&lt;&gt;0),"Row is skipped.",IF(AND(Input!$A381="",Input!$A382=""),"", IF(Input!D381="","Data is missing.",""))))</f>
        <v/>
      </c>
      <c r="F382" s="189" t="str">
        <f>IF(ISERROR(IF(AND(Input!$A381="",SUMPRODUCT(--(LEN(Input!$A382:'Input'!$A$1006)&gt;0))&lt;&gt;0),"Row is skipped.",IF(AND(Input!$A381="",Input!$A382=""),"", IF(Input!E381="","Data is missing.","")))),"",IF(AND(Input!$A381="",SUMPRODUCT(--(LEN(Input!$A382:'Input'!$A$1006)&gt;0))&lt;&gt;0),"Row is skipped.",IF(AND(Input!$A381="",Input!$A382=""),"", IF(Input!E381="","Data is missing.",""))))</f>
        <v/>
      </c>
      <c r="G382" s="189" t="str">
        <f>IF(ISERROR(IF(AND(Input!$A381="",SUMPRODUCT(--(LEN(Input!$A382:'Input'!$A$1006)&gt;0))&lt;&gt;0),"Row is skipped.",IF(AND(Input!$A381="",Input!$A382=""),"", IF(Input!F381="","Data is missing.","")))),"",IF(AND(Input!$A381="",SUMPRODUCT(--(LEN(Input!$A382:'Input'!$A$1006)&gt;0))&lt;&gt;0),"Row is skipped.",IF(AND(Input!$A381="",Input!$A382=""),"", IF(Input!F381="","Data is missing.",""))))</f>
        <v/>
      </c>
      <c r="H382" s="190" t="str">
        <f>IF(ISERROR(IF(AND(Input!$A381="",SUMPRODUCT(--(LEN(Input!$A382:'Input'!$A$1006)&gt;0))&lt;&gt;0),"Row is skipped.",IF(AND(Input!$A381="",Input!$A382=""),"", IF(Input!G381="","Data is missing.","")))),"",IF(AND(Input!$A381="",SUMPRODUCT(--(LEN(Input!$A382:'Input'!$A$1006)&gt;0))&lt;&gt;0),"Row is skipped.",IF(AND(Input!$A381="",Input!$A382=""),"", IF(Input!G381="","Data is missing.",""))))</f>
        <v/>
      </c>
      <c r="I382" s="156"/>
      <c r="J382" s="191" t="str">
        <f>IFERROR(VLOOKUP(VLOOKUP(Input!$D381,'Measure List'!$A:$AN,40,FALSE),UIR!$A$1:$Q$27,17,FALSE),"")</f>
        <v/>
      </c>
      <c r="K382" s="192" t="str">
        <f>IFERROR(VLOOKUP(Input!$D381,'Measure List'!$A:$AN,40,FALSE),"")</f>
        <v/>
      </c>
      <c r="L382" s="156"/>
      <c r="M382" s="193" t="str">
        <f>IF(B382="","",IF(AND(Input!H381="",IFERROR(VLOOKUP(K382,UIR!$A$2:$P$21,2,FALSE),"")&lt;&gt;""),"Data is Missing.",""))</f>
        <v/>
      </c>
      <c r="N382" s="194" t="str">
        <f>IF(B382="","",IF(AND(Input!I381="",IFERROR(VLOOKUP(K382,UIR!$A$2:$P$21,3,FALSE),"")&lt;&gt;""),"Data is Missing.",""))</f>
        <v/>
      </c>
      <c r="O382" s="194" t="str">
        <f>IF(B382="","",IF(AND(Input!J381="",IFERROR(VLOOKUP(K382,UIR!$A$2:$P$21,4,FALSE),"")&lt;&gt;""),"Data is Missing.",""))</f>
        <v/>
      </c>
      <c r="P382" s="194" t="str">
        <f>IF(B382="","",IF(AND(Input!K381="",IFERROR(VLOOKUP(K382,UIR!$A$2:$P$21,5,FALSE),"")&lt;&gt;""),"Data is Missing.",""))</f>
        <v/>
      </c>
      <c r="Q382" s="194" t="str">
        <f>IF(B382="","",IF(AND(Input!L381="",IFERROR(VLOOKUP(K382,UIR!$A$2:$P$21,6,FALSE),"")&lt;&gt;""),"Data is Missing.",""))</f>
        <v/>
      </c>
      <c r="R382" s="194" t="str">
        <f>IF(B382="","",IF(AND(Input!M381="",IFERROR(VLOOKUP(K382,UIR!$A$2:$P$21,7,FALSE),"")&lt;&gt;""),"Data is Missing.",""))</f>
        <v/>
      </c>
      <c r="S382" s="194" t="str">
        <f>IF(B382="","",IF(AND(Input!P381="",IFERROR(VLOOKUP(K382,UIR!$A$2:$P$21,8,FALSE),"")&lt;&gt;""),"Data is Missing.",""))</f>
        <v/>
      </c>
      <c r="T382" s="194" t="str">
        <f>IF(B382="","",IF(AND(Input!Q381="",IFERROR(VLOOKUP(K382,UIR!$A$2:$P$21,9,FALSE),"")&lt;&gt;""),"Data is Missing.",""))</f>
        <v/>
      </c>
      <c r="U382" s="194"/>
      <c r="V382" s="194" t="str">
        <f>IF(B382="","",IF(AND(Input!S381="",IFERROR(VLOOKUP(K382,UIR!$A$2:$P$21,11,FALSE),"")&lt;&gt;""),"Data is Missing.",""))</f>
        <v/>
      </c>
      <c r="W382" s="194" t="str">
        <f>IF(B382="","",IF(AND(Input!T381="",IFERROR(VLOOKUP(K382,UIR!$A$2:$P$21,12,FALSE),"")&lt;&gt;""),"Data is Missing.",""))</f>
        <v/>
      </c>
      <c r="X382" s="194" t="str">
        <f>IF(B382="","",IF(AND(Input!V381="",IFERROR(VLOOKUP(K382,UIR!$A$2:$P$21,13,FALSE),"")&lt;&gt;""),"Data is Missing.",""))</f>
        <v/>
      </c>
      <c r="Y382" s="194" t="str">
        <f>IF(B382="","",IF(AND(Input!W381="",IFERROR(VLOOKUP(K382,UIR!$A$2:$P$21,14,FALSE),"")&lt;&gt;""),"Data is Missing.",""))</f>
        <v/>
      </c>
      <c r="Z382" s="194" t="str">
        <f>IF(B382="","",IF(AND(Input!X381="",IFERROR(VLOOKUP(K382,UIR!$A$2:$P$21,15,FALSE),"")&lt;&gt;""),"Data is Missing.",""))</f>
        <v/>
      </c>
      <c r="AA382" s="195" t="str">
        <f>IF(B382="","",IF(AND(Input!Y381="",IFERROR(VLOOKUP(K382,UIR!$A$2:$P$21,16,FALSE),"")&lt;&gt;""),"Data is Missing.",""))</f>
        <v/>
      </c>
      <c r="AC382" s="202" t="str">
        <f>IF(ISERROR(IF(Input!D381="","",IF(ISERROR(VLOOKUP(Input!D381,'Measure List'!$A$2:$A$30000,1,0)),"Invalid RefNo",""))),"",IF(Input!D381="","",IF(ISERROR(VLOOKUP(Input!D381,'Measure List'!$A$2:$A$30000,1,0)),"Invalid RefNo","")))</f>
        <v/>
      </c>
      <c r="AD382" s="156"/>
      <c r="AE382" s="156"/>
      <c r="AF382" s="156"/>
      <c r="AG382" s="156"/>
      <c r="AH382" s="156"/>
      <c r="AI382" s="156"/>
      <c r="AJ382" s="156"/>
      <c r="AK382" s="156"/>
      <c r="AL382" s="203" t="str">
        <f>IF(COUNTIF(Dropdowns!$K$2:$K$7,Input!S381)&gt;0,"",IF(Input!S381="","","Invalid Type"))</f>
        <v/>
      </c>
      <c r="AN382" s="204" t="str">
        <f>IF(Input!C381="","",IF(ISNUMBER(VALUE(Input!C381)),"","Needs to be a number."))</f>
        <v/>
      </c>
      <c r="AO382" s="205" t="str">
        <f>IF(Input!E381="","",IF(ISNUMBER(VALUE(Input!E381)),"","Needs to be a number."))</f>
        <v/>
      </c>
      <c r="AP382" s="205" t="str">
        <f>IF(Input!N381="","",IF(ISNUMBER(VALUE(Input!N381)),"","Needs to be a number."))</f>
        <v/>
      </c>
      <c r="AQ382" s="205" t="str">
        <f>IF(Input!O381="","",IF(ISNUMBER(VALUE(Input!O381)),"","Needs to be a number."))</f>
        <v/>
      </c>
      <c r="AR382" s="205" t="str">
        <f>IF(Input!V381="","",IF(ISNUMBER(VALUE(Input!V381)),"","Needs to be a number."))</f>
        <v/>
      </c>
      <c r="AS382" s="205" t="str">
        <f>IF(Input!W381="","",IF(ISNUMBER(VALUE(Input!W381)),"","Needs to be a number."))</f>
        <v/>
      </c>
      <c r="AT382" s="205" t="str">
        <f>IF(Input!X381="","",IF(ISNUMBER(VALUE(Input!X381)),"","Needs to be a number."))</f>
        <v/>
      </c>
      <c r="AU382" s="206" t="str">
        <f>IF(Input!Y381="","",IF(ISNUMBER(VALUE(Input!Y381)),"","Needs to be a number."))</f>
        <v/>
      </c>
      <c r="AV382" s="207"/>
      <c r="AW382" s="259" t="str">
        <f>IF(OR(VALUE(Input!C381)&lt;0,VALUE(Input!C381)&gt;100), "Invalid EEI %","")</f>
        <v/>
      </c>
      <c r="AX382" s="207"/>
      <c r="AY382" s="278" t="str">
        <f>IF(Input!E381="","",IF(VALUE(Input!E381)=0,"Do not enter 0.",""))</f>
        <v/>
      </c>
    </row>
    <row r="383" spans="2:51" x14ac:dyDescent="0.3">
      <c r="B383" s="188" t="str">
        <f>Input!A382</f>
        <v/>
      </c>
      <c r="C383" s="189" t="str">
        <f>IF(ISERROR(IF(AND(Input!$A382="",SUMPRODUCT(--(LEN(Input!$A383:'Input'!$A$1006)&gt;0))&lt;&gt;0),"Row is skipped.",IF(AND(Input!$A382="",Input!$A383=""),"", IF(Input!B382="","Data is missing.","")))),"",IF(AND(Input!$A382="",SUMPRODUCT(--(LEN(Input!$A383:'Input'!$A$1006)&gt;0))&lt;&gt;0),"Row is skipped.",IF(AND(Input!$A382="",Input!$A383=""),"", IF(Input!B382="","Data is missing.",""))))</f>
        <v/>
      </c>
      <c r="D383" s="189" t="str">
        <f>IF(ISERROR(IF(AND(Input!$A382="",SUMPRODUCT(--(LEN(Input!$A383:'Input'!$A$1006)&gt;0))&lt;&gt;0),"Row is skipped.",IF(AND(Input!$A382="",Input!$A383=""),"", IF(Input!C382="","Data is missing.","")))),"",IF(AND(Input!$A382="",SUMPRODUCT(--(LEN(Input!$A383:'Input'!$A$1006)&gt;0))&lt;&gt;0),"Row is skipped.",IF(AND(Input!$A382="",Input!$A383=""),"", IF(Input!C382="","Data is missing.",""))))</f>
        <v/>
      </c>
      <c r="E383" s="189" t="str">
        <f>IF(ISERROR(IF(AND(Input!$A382="",SUMPRODUCT(--(LEN(Input!$A383:'Input'!$A$1006)&gt;0))&lt;&gt;0),"Row is skipped.",IF(AND(Input!$A382="",Input!$A383=""),"", IF(Input!D382="","Data is missing.","")))),"",IF(AND(Input!$A382="",SUMPRODUCT(--(LEN(Input!$A383:'Input'!$A$1006)&gt;0))&lt;&gt;0),"Row is skipped.",IF(AND(Input!$A382="",Input!$A383=""),"", IF(Input!D382="","Data is missing.",""))))</f>
        <v/>
      </c>
      <c r="F383" s="189" t="str">
        <f>IF(ISERROR(IF(AND(Input!$A382="",SUMPRODUCT(--(LEN(Input!$A383:'Input'!$A$1006)&gt;0))&lt;&gt;0),"Row is skipped.",IF(AND(Input!$A382="",Input!$A383=""),"", IF(Input!E382="","Data is missing.","")))),"",IF(AND(Input!$A382="",SUMPRODUCT(--(LEN(Input!$A383:'Input'!$A$1006)&gt;0))&lt;&gt;0),"Row is skipped.",IF(AND(Input!$A382="",Input!$A383=""),"", IF(Input!E382="","Data is missing.",""))))</f>
        <v/>
      </c>
      <c r="G383" s="189" t="str">
        <f>IF(ISERROR(IF(AND(Input!$A382="",SUMPRODUCT(--(LEN(Input!$A383:'Input'!$A$1006)&gt;0))&lt;&gt;0),"Row is skipped.",IF(AND(Input!$A382="",Input!$A383=""),"", IF(Input!F382="","Data is missing.","")))),"",IF(AND(Input!$A382="",SUMPRODUCT(--(LEN(Input!$A383:'Input'!$A$1006)&gt;0))&lt;&gt;0),"Row is skipped.",IF(AND(Input!$A382="",Input!$A383=""),"", IF(Input!F382="","Data is missing.",""))))</f>
        <v/>
      </c>
      <c r="H383" s="190" t="str">
        <f>IF(ISERROR(IF(AND(Input!$A382="",SUMPRODUCT(--(LEN(Input!$A383:'Input'!$A$1006)&gt;0))&lt;&gt;0),"Row is skipped.",IF(AND(Input!$A382="",Input!$A383=""),"", IF(Input!G382="","Data is missing.","")))),"",IF(AND(Input!$A382="",SUMPRODUCT(--(LEN(Input!$A383:'Input'!$A$1006)&gt;0))&lt;&gt;0),"Row is skipped.",IF(AND(Input!$A382="",Input!$A383=""),"", IF(Input!G382="","Data is missing.",""))))</f>
        <v/>
      </c>
      <c r="I383" s="156"/>
      <c r="J383" s="191" t="str">
        <f>IFERROR(VLOOKUP(VLOOKUP(Input!$D382,'Measure List'!$A:$AN,40,FALSE),UIR!$A$1:$Q$27,17,FALSE),"")</f>
        <v/>
      </c>
      <c r="K383" s="192" t="str">
        <f>IFERROR(VLOOKUP(Input!$D382,'Measure List'!$A:$AN,40,FALSE),"")</f>
        <v/>
      </c>
      <c r="L383" s="156"/>
      <c r="M383" s="193" t="str">
        <f>IF(B383="","",IF(AND(Input!H382="",IFERROR(VLOOKUP(K383,UIR!$A$2:$P$21,2,FALSE),"")&lt;&gt;""),"Data is Missing.",""))</f>
        <v/>
      </c>
      <c r="N383" s="194" t="str">
        <f>IF(B383="","",IF(AND(Input!I382="",IFERROR(VLOOKUP(K383,UIR!$A$2:$P$21,3,FALSE),"")&lt;&gt;""),"Data is Missing.",""))</f>
        <v/>
      </c>
      <c r="O383" s="194" t="str">
        <f>IF(B383="","",IF(AND(Input!J382="",IFERROR(VLOOKUP(K383,UIR!$A$2:$P$21,4,FALSE),"")&lt;&gt;""),"Data is Missing.",""))</f>
        <v/>
      </c>
      <c r="P383" s="194" t="str">
        <f>IF(B383="","",IF(AND(Input!K382="",IFERROR(VLOOKUP(K383,UIR!$A$2:$P$21,5,FALSE),"")&lt;&gt;""),"Data is Missing.",""))</f>
        <v/>
      </c>
      <c r="Q383" s="194" t="str">
        <f>IF(B383="","",IF(AND(Input!L382="",IFERROR(VLOOKUP(K383,UIR!$A$2:$P$21,6,FALSE),"")&lt;&gt;""),"Data is Missing.",""))</f>
        <v/>
      </c>
      <c r="R383" s="194" t="str">
        <f>IF(B383="","",IF(AND(Input!M382="",IFERROR(VLOOKUP(K383,UIR!$A$2:$P$21,7,FALSE),"")&lt;&gt;""),"Data is Missing.",""))</f>
        <v/>
      </c>
      <c r="S383" s="194" t="str">
        <f>IF(B383="","",IF(AND(Input!P382="",IFERROR(VLOOKUP(K383,UIR!$A$2:$P$21,8,FALSE),"")&lt;&gt;""),"Data is Missing.",""))</f>
        <v/>
      </c>
      <c r="T383" s="194" t="str">
        <f>IF(B383="","",IF(AND(Input!Q382="",IFERROR(VLOOKUP(K383,UIR!$A$2:$P$21,9,FALSE),"")&lt;&gt;""),"Data is Missing.",""))</f>
        <v/>
      </c>
      <c r="U383" s="194"/>
      <c r="V383" s="194" t="str">
        <f>IF(B383="","",IF(AND(Input!S382="",IFERROR(VLOOKUP(K383,UIR!$A$2:$P$21,11,FALSE),"")&lt;&gt;""),"Data is Missing.",""))</f>
        <v/>
      </c>
      <c r="W383" s="194" t="str">
        <f>IF(B383="","",IF(AND(Input!T382="",IFERROR(VLOOKUP(K383,UIR!$A$2:$P$21,12,FALSE),"")&lt;&gt;""),"Data is Missing.",""))</f>
        <v/>
      </c>
      <c r="X383" s="194" t="str">
        <f>IF(B383="","",IF(AND(Input!V382="",IFERROR(VLOOKUP(K383,UIR!$A$2:$P$21,13,FALSE),"")&lt;&gt;""),"Data is Missing.",""))</f>
        <v/>
      </c>
      <c r="Y383" s="194" t="str">
        <f>IF(B383="","",IF(AND(Input!W382="",IFERROR(VLOOKUP(K383,UIR!$A$2:$P$21,14,FALSE),"")&lt;&gt;""),"Data is Missing.",""))</f>
        <v/>
      </c>
      <c r="Z383" s="194" t="str">
        <f>IF(B383="","",IF(AND(Input!X382="",IFERROR(VLOOKUP(K383,UIR!$A$2:$P$21,15,FALSE),"")&lt;&gt;""),"Data is Missing.",""))</f>
        <v/>
      </c>
      <c r="AA383" s="195" t="str">
        <f>IF(B383="","",IF(AND(Input!Y382="",IFERROR(VLOOKUP(K383,UIR!$A$2:$P$21,16,FALSE),"")&lt;&gt;""),"Data is Missing.",""))</f>
        <v/>
      </c>
      <c r="AC383" s="202" t="str">
        <f>IF(ISERROR(IF(Input!D382="","",IF(ISERROR(VLOOKUP(Input!D382,'Measure List'!$A$2:$A$30000,1,0)),"Invalid RefNo",""))),"",IF(Input!D382="","",IF(ISERROR(VLOOKUP(Input!D382,'Measure List'!$A$2:$A$30000,1,0)),"Invalid RefNo","")))</f>
        <v/>
      </c>
      <c r="AD383" s="156"/>
      <c r="AE383" s="156"/>
      <c r="AF383" s="156"/>
      <c r="AG383" s="156"/>
      <c r="AH383" s="156"/>
      <c r="AI383" s="156"/>
      <c r="AJ383" s="156"/>
      <c r="AK383" s="156"/>
      <c r="AL383" s="203" t="str">
        <f>IF(COUNTIF(Dropdowns!$K$2:$K$7,Input!S382)&gt;0,"",IF(Input!S382="","","Invalid Type"))</f>
        <v/>
      </c>
      <c r="AN383" s="204" t="str">
        <f>IF(Input!C382="","",IF(ISNUMBER(VALUE(Input!C382)),"","Needs to be a number."))</f>
        <v/>
      </c>
      <c r="AO383" s="205" t="str">
        <f>IF(Input!E382="","",IF(ISNUMBER(VALUE(Input!E382)),"","Needs to be a number."))</f>
        <v/>
      </c>
      <c r="AP383" s="205" t="str">
        <f>IF(Input!N382="","",IF(ISNUMBER(VALUE(Input!N382)),"","Needs to be a number."))</f>
        <v/>
      </c>
      <c r="AQ383" s="205" t="str">
        <f>IF(Input!O382="","",IF(ISNUMBER(VALUE(Input!O382)),"","Needs to be a number."))</f>
        <v/>
      </c>
      <c r="AR383" s="205" t="str">
        <f>IF(Input!V382="","",IF(ISNUMBER(VALUE(Input!V382)),"","Needs to be a number."))</f>
        <v/>
      </c>
      <c r="AS383" s="205" t="str">
        <f>IF(Input!W382="","",IF(ISNUMBER(VALUE(Input!W382)),"","Needs to be a number."))</f>
        <v/>
      </c>
      <c r="AT383" s="205" t="str">
        <f>IF(Input!X382="","",IF(ISNUMBER(VALUE(Input!X382)),"","Needs to be a number."))</f>
        <v/>
      </c>
      <c r="AU383" s="206" t="str">
        <f>IF(Input!Y382="","",IF(ISNUMBER(VALUE(Input!Y382)),"","Needs to be a number."))</f>
        <v/>
      </c>
      <c r="AV383" s="207"/>
      <c r="AW383" s="259" t="str">
        <f>IF(OR(VALUE(Input!C382)&lt;0,VALUE(Input!C382)&gt;100), "Invalid EEI %","")</f>
        <v/>
      </c>
      <c r="AX383" s="207"/>
      <c r="AY383" s="278" t="str">
        <f>IF(Input!E382="","",IF(VALUE(Input!E382)=0,"Do not enter 0.",""))</f>
        <v/>
      </c>
    </row>
    <row r="384" spans="2:51" x14ac:dyDescent="0.3">
      <c r="B384" s="188" t="str">
        <f>Input!A383</f>
        <v/>
      </c>
      <c r="C384" s="189" t="str">
        <f>IF(ISERROR(IF(AND(Input!$A383="",SUMPRODUCT(--(LEN(Input!$A384:'Input'!$A$1006)&gt;0))&lt;&gt;0),"Row is skipped.",IF(AND(Input!$A383="",Input!$A384=""),"", IF(Input!B383="","Data is missing.","")))),"",IF(AND(Input!$A383="",SUMPRODUCT(--(LEN(Input!$A384:'Input'!$A$1006)&gt;0))&lt;&gt;0),"Row is skipped.",IF(AND(Input!$A383="",Input!$A384=""),"", IF(Input!B383="","Data is missing.",""))))</f>
        <v/>
      </c>
      <c r="D384" s="189" t="str">
        <f>IF(ISERROR(IF(AND(Input!$A383="",SUMPRODUCT(--(LEN(Input!$A384:'Input'!$A$1006)&gt;0))&lt;&gt;0),"Row is skipped.",IF(AND(Input!$A383="",Input!$A384=""),"", IF(Input!C383="","Data is missing.","")))),"",IF(AND(Input!$A383="",SUMPRODUCT(--(LEN(Input!$A384:'Input'!$A$1006)&gt;0))&lt;&gt;0),"Row is skipped.",IF(AND(Input!$A383="",Input!$A384=""),"", IF(Input!C383="","Data is missing.",""))))</f>
        <v/>
      </c>
      <c r="E384" s="189" t="str">
        <f>IF(ISERROR(IF(AND(Input!$A383="",SUMPRODUCT(--(LEN(Input!$A384:'Input'!$A$1006)&gt;0))&lt;&gt;0),"Row is skipped.",IF(AND(Input!$A383="",Input!$A384=""),"", IF(Input!D383="","Data is missing.","")))),"",IF(AND(Input!$A383="",SUMPRODUCT(--(LEN(Input!$A384:'Input'!$A$1006)&gt;0))&lt;&gt;0),"Row is skipped.",IF(AND(Input!$A383="",Input!$A384=""),"", IF(Input!D383="","Data is missing.",""))))</f>
        <v/>
      </c>
      <c r="F384" s="189" t="str">
        <f>IF(ISERROR(IF(AND(Input!$A383="",SUMPRODUCT(--(LEN(Input!$A384:'Input'!$A$1006)&gt;0))&lt;&gt;0),"Row is skipped.",IF(AND(Input!$A383="",Input!$A384=""),"", IF(Input!E383="","Data is missing.","")))),"",IF(AND(Input!$A383="",SUMPRODUCT(--(LEN(Input!$A384:'Input'!$A$1006)&gt;0))&lt;&gt;0),"Row is skipped.",IF(AND(Input!$A383="",Input!$A384=""),"", IF(Input!E383="","Data is missing.",""))))</f>
        <v/>
      </c>
      <c r="G384" s="189" t="str">
        <f>IF(ISERROR(IF(AND(Input!$A383="",SUMPRODUCT(--(LEN(Input!$A384:'Input'!$A$1006)&gt;0))&lt;&gt;0),"Row is skipped.",IF(AND(Input!$A383="",Input!$A384=""),"", IF(Input!F383="","Data is missing.","")))),"",IF(AND(Input!$A383="",SUMPRODUCT(--(LEN(Input!$A384:'Input'!$A$1006)&gt;0))&lt;&gt;0),"Row is skipped.",IF(AND(Input!$A383="",Input!$A384=""),"", IF(Input!F383="","Data is missing.",""))))</f>
        <v/>
      </c>
      <c r="H384" s="190" t="str">
        <f>IF(ISERROR(IF(AND(Input!$A383="",SUMPRODUCT(--(LEN(Input!$A384:'Input'!$A$1006)&gt;0))&lt;&gt;0),"Row is skipped.",IF(AND(Input!$A383="",Input!$A384=""),"", IF(Input!G383="","Data is missing.","")))),"",IF(AND(Input!$A383="",SUMPRODUCT(--(LEN(Input!$A384:'Input'!$A$1006)&gt;0))&lt;&gt;0),"Row is skipped.",IF(AND(Input!$A383="",Input!$A384=""),"", IF(Input!G383="","Data is missing.",""))))</f>
        <v/>
      </c>
      <c r="I384" s="156"/>
      <c r="J384" s="191" t="str">
        <f>IFERROR(VLOOKUP(VLOOKUP(Input!$D383,'Measure List'!$A:$AN,40,FALSE),UIR!$A$1:$Q$27,17,FALSE),"")</f>
        <v/>
      </c>
      <c r="K384" s="192" t="str">
        <f>IFERROR(VLOOKUP(Input!$D383,'Measure List'!$A:$AN,40,FALSE),"")</f>
        <v/>
      </c>
      <c r="L384" s="156"/>
      <c r="M384" s="193" t="str">
        <f>IF(B384="","",IF(AND(Input!H383="",IFERROR(VLOOKUP(K384,UIR!$A$2:$P$21,2,FALSE),"")&lt;&gt;""),"Data is Missing.",""))</f>
        <v/>
      </c>
      <c r="N384" s="194" t="str">
        <f>IF(B384="","",IF(AND(Input!I383="",IFERROR(VLOOKUP(K384,UIR!$A$2:$P$21,3,FALSE),"")&lt;&gt;""),"Data is Missing.",""))</f>
        <v/>
      </c>
      <c r="O384" s="194" t="str">
        <f>IF(B384="","",IF(AND(Input!J383="",IFERROR(VLOOKUP(K384,UIR!$A$2:$P$21,4,FALSE),"")&lt;&gt;""),"Data is Missing.",""))</f>
        <v/>
      </c>
      <c r="P384" s="194" t="str">
        <f>IF(B384="","",IF(AND(Input!K383="",IFERROR(VLOOKUP(K384,UIR!$A$2:$P$21,5,FALSE),"")&lt;&gt;""),"Data is Missing.",""))</f>
        <v/>
      </c>
      <c r="Q384" s="194" t="str">
        <f>IF(B384="","",IF(AND(Input!L383="",IFERROR(VLOOKUP(K384,UIR!$A$2:$P$21,6,FALSE),"")&lt;&gt;""),"Data is Missing.",""))</f>
        <v/>
      </c>
      <c r="R384" s="194" t="str">
        <f>IF(B384="","",IF(AND(Input!M383="",IFERROR(VLOOKUP(K384,UIR!$A$2:$P$21,7,FALSE),"")&lt;&gt;""),"Data is Missing.",""))</f>
        <v/>
      </c>
      <c r="S384" s="194" t="str">
        <f>IF(B384="","",IF(AND(Input!P383="",IFERROR(VLOOKUP(K384,UIR!$A$2:$P$21,8,FALSE),"")&lt;&gt;""),"Data is Missing.",""))</f>
        <v/>
      </c>
      <c r="T384" s="194" t="str">
        <f>IF(B384="","",IF(AND(Input!Q383="",IFERROR(VLOOKUP(K384,UIR!$A$2:$P$21,9,FALSE),"")&lt;&gt;""),"Data is Missing.",""))</f>
        <v/>
      </c>
      <c r="U384" s="194"/>
      <c r="V384" s="194" t="str">
        <f>IF(B384="","",IF(AND(Input!S383="",IFERROR(VLOOKUP(K384,UIR!$A$2:$P$21,11,FALSE),"")&lt;&gt;""),"Data is Missing.",""))</f>
        <v/>
      </c>
      <c r="W384" s="194" t="str">
        <f>IF(B384="","",IF(AND(Input!T383="",IFERROR(VLOOKUP(K384,UIR!$A$2:$P$21,12,FALSE),"")&lt;&gt;""),"Data is Missing.",""))</f>
        <v/>
      </c>
      <c r="X384" s="194" t="str">
        <f>IF(B384="","",IF(AND(Input!V383="",IFERROR(VLOOKUP(K384,UIR!$A$2:$P$21,13,FALSE),"")&lt;&gt;""),"Data is Missing.",""))</f>
        <v/>
      </c>
      <c r="Y384" s="194" t="str">
        <f>IF(B384="","",IF(AND(Input!W383="",IFERROR(VLOOKUP(K384,UIR!$A$2:$P$21,14,FALSE),"")&lt;&gt;""),"Data is Missing.",""))</f>
        <v/>
      </c>
      <c r="Z384" s="194" t="str">
        <f>IF(B384="","",IF(AND(Input!X383="",IFERROR(VLOOKUP(K384,UIR!$A$2:$P$21,15,FALSE),"")&lt;&gt;""),"Data is Missing.",""))</f>
        <v/>
      </c>
      <c r="AA384" s="195" t="str">
        <f>IF(B384="","",IF(AND(Input!Y383="",IFERROR(VLOOKUP(K384,UIR!$A$2:$P$21,16,FALSE),"")&lt;&gt;""),"Data is Missing.",""))</f>
        <v/>
      </c>
      <c r="AC384" s="202" t="str">
        <f>IF(ISERROR(IF(Input!D383="","",IF(ISERROR(VLOOKUP(Input!D383,'Measure List'!$A$2:$A$30000,1,0)),"Invalid RefNo",""))),"",IF(Input!D383="","",IF(ISERROR(VLOOKUP(Input!D383,'Measure List'!$A$2:$A$30000,1,0)),"Invalid RefNo","")))</f>
        <v/>
      </c>
      <c r="AD384" s="156"/>
      <c r="AE384" s="156"/>
      <c r="AF384" s="156"/>
      <c r="AG384" s="156"/>
      <c r="AH384" s="156"/>
      <c r="AI384" s="156"/>
      <c r="AJ384" s="156"/>
      <c r="AK384" s="156"/>
      <c r="AL384" s="203" t="str">
        <f>IF(COUNTIF(Dropdowns!$K$2:$K$7,Input!S383)&gt;0,"",IF(Input!S383="","","Invalid Type"))</f>
        <v/>
      </c>
      <c r="AN384" s="204" t="str">
        <f>IF(Input!C383="","",IF(ISNUMBER(VALUE(Input!C383)),"","Needs to be a number."))</f>
        <v/>
      </c>
      <c r="AO384" s="205" t="str">
        <f>IF(Input!E383="","",IF(ISNUMBER(VALUE(Input!E383)),"","Needs to be a number."))</f>
        <v/>
      </c>
      <c r="AP384" s="205" t="str">
        <f>IF(Input!N383="","",IF(ISNUMBER(VALUE(Input!N383)),"","Needs to be a number."))</f>
        <v/>
      </c>
      <c r="AQ384" s="205" t="str">
        <f>IF(Input!O383="","",IF(ISNUMBER(VALUE(Input!O383)),"","Needs to be a number."))</f>
        <v/>
      </c>
      <c r="AR384" s="205" t="str">
        <f>IF(Input!V383="","",IF(ISNUMBER(VALUE(Input!V383)),"","Needs to be a number."))</f>
        <v/>
      </c>
      <c r="AS384" s="205" t="str">
        <f>IF(Input!W383="","",IF(ISNUMBER(VALUE(Input!W383)),"","Needs to be a number."))</f>
        <v/>
      </c>
      <c r="AT384" s="205" t="str">
        <f>IF(Input!X383="","",IF(ISNUMBER(VALUE(Input!X383)),"","Needs to be a number."))</f>
        <v/>
      </c>
      <c r="AU384" s="206" t="str">
        <f>IF(Input!Y383="","",IF(ISNUMBER(VALUE(Input!Y383)),"","Needs to be a number."))</f>
        <v/>
      </c>
      <c r="AV384" s="207"/>
      <c r="AW384" s="259" t="str">
        <f>IF(OR(VALUE(Input!C383)&lt;0,VALUE(Input!C383)&gt;100), "Invalid EEI %","")</f>
        <v/>
      </c>
      <c r="AX384" s="207"/>
      <c r="AY384" s="278" t="str">
        <f>IF(Input!E383="","",IF(VALUE(Input!E383)=0,"Do not enter 0.",""))</f>
        <v/>
      </c>
    </row>
    <row r="385" spans="2:51" x14ac:dyDescent="0.3">
      <c r="B385" s="188" t="str">
        <f>Input!A384</f>
        <v/>
      </c>
      <c r="C385" s="189" t="str">
        <f>IF(ISERROR(IF(AND(Input!$A384="",SUMPRODUCT(--(LEN(Input!$A385:'Input'!$A$1006)&gt;0))&lt;&gt;0),"Row is skipped.",IF(AND(Input!$A384="",Input!$A385=""),"", IF(Input!B384="","Data is missing.","")))),"",IF(AND(Input!$A384="",SUMPRODUCT(--(LEN(Input!$A385:'Input'!$A$1006)&gt;0))&lt;&gt;0),"Row is skipped.",IF(AND(Input!$A384="",Input!$A385=""),"", IF(Input!B384="","Data is missing.",""))))</f>
        <v/>
      </c>
      <c r="D385" s="189" t="str">
        <f>IF(ISERROR(IF(AND(Input!$A384="",SUMPRODUCT(--(LEN(Input!$A385:'Input'!$A$1006)&gt;0))&lt;&gt;0),"Row is skipped.",IF(AND(Input!$A384="",Input!$A385=""),"", IF(Input!C384="","Data is missing.","")))),"",IF(AND(Input!$A384="",SUMPRODUCT(--(LEN(Input!$A385:'Input'!$A$1006)&gt;0))&lt;&gt;0),"Row is skipped.",IF(AND(Input!$A384="",Input!$A385=""),"", IF(Input!C384="","Data is missing.",""))))</f>
        <v/>
      </c>
      <c r="E385" s="189" t="str">
        <f>IF(ISERROR(IF(AND(Input!$A384="",SUMPRODUCT(--(LEN(Input!$A385:'Input'!$A$1006)&gt;0))&lt;&gt;0),"Row is skipped.",IF(AND(Input!$A384="",Input!$A385=""),"", IF(Input!D384="","Data is missing.","")))),"",IF(AND(Input!$A384="",SUMPRODUCT(--(LEN(Input!$A385:'Input'!$A$1006)&gt;0))&lt;&gt;0),"Row is skipped.",IF(AND(Input!$A384="",Input!$A385=""),"", IF(Input!D384="","Data is missing.",""))))</f>
        <v/>
      </c>
      <c r="F385" s="189" t="str">
        <f>IF(ISERROR(IF(AND(Input!$A384="",SUMPRODUCT(--(LEN(Input!$A385:'Input'!$A$1006)&gt;0))&lt;&gt;0),"Row is skipped.",IF(AND(Input!$A384="",Input!$A385=""),"", IF(Input!E384="","Data is missing.","")))),"",IF(AND(Input!$A384="",SUMPRODUCT(--(LEN(Input!$A385:'Input'!$A$1006)&gt;0))&lt;&gt;0),"Row is skipped.",IF(AND(Input!$A384="",Input!$A385=""),"", IF(Input!E384="","Data is missing.",""))))</f>
        <v/>
      </c>
      <c r="G385" s="189" t="str">
        <f>IF(ISERROR(IF(AND(Input!$A384="",SUMPRODUCT(--(LEN(Input!$A385:'Input'!$A$1006)&gt;0))&lt;&gt;0),"Row is skipped.",IF(AND(Input!$A384="",Input!$A385=""),"", IF(Input!F384="","Data is missing.","")))),"",IF(AND(Input!$A384="",SUMPRODUCT(--(LEN(Input!$A385:'Input'!$A$1006)&gt;0))&lt;&gt;0),"Row is skipped.",IF(AND(Input!$A384="",Input!$A385=""),"", IF(Input!F384="","Data is missing.",""))))</f>
        <v/>
      </c>
      <c r="H385" s="190" t="str">
        <f>IF(ISERROR(IF(AND(Input!$A384="",SUMPRODUCT(--(LEN(Input!$A385:'Input'!$A$1006)&gt;0))&lt;&gt;0),"Row is skipped.",IF(AND(Input!$A384="",Input!$A385=""),"", IF(Input!G384="","Data is missing.","")))),"",IF(AND(Input!$A384="",SUMPRODUCT(--(LEN(Input!$A385:'Input'!$A$1006)&gt;0))&lt;&gt;0),"Row is skipped.",IF(AND(Input!$A384="",Input!$A385=""),"", IF(Input!G384="","Data is missing.",""))))</f>
        <v/>
      </c>
      <c r="I385" s="156"/>
      <c r="J385" s="191" t="str">
        <f>IFERROR(VLOOKUP(VLOOKUP(Input!$D384,'Measure List'!$A:$AN,40,FALSE),UIR!$A$1:$Q$27,17,FALSE),"")</f>
        <v/>
      </c>
      <c r="K385" s="192" t="str">
        <f>IFERROR(VLOOKUP(Input!$D384,'Measure List'!$A:$AN,40,FALSE),"")</f>
        <v/>
      </c>
      <c r="L385" s="156"/>
      <c r="M385" s="193" t="str">
        <f>IF(B385="","",IF(AND(Input!H384="",IFERROR(VLOOKUP(K385,UIR!$A$2:$P$21,2,FALSE),"")&lt;&gt;""),"Data is Missing.",""))</f>
        <v/>
      </c>
      <c r="N385" s="194" t="str">
        <f>IF(B385="","",IF(AND(Input!I384="",IFERROR(VLOOKUP(K385,UIR!$A$2:$P$21,3,FALSE),"")&lt;&gt;""),"Data is Missing.",""))</f>
        <v/>
      </c>
      <c r="O385" s="194" t="str">
        <f>IF(B385="","",IF(AND(Input!J384="",IFERROR(VLOOKUP(K385,UIR!$A$2:$P$21,4,FALSE),"")&lt;&gt;""),"Data is Missing.",""))</f>
        <v/>
      </c>
      <c r="P385" s="194" t="str">
        <f>IF(B385="","",IF(AND(Input!K384="",IFERROR(VLOOKUP(K385,UIR!$A$2:$P$21,5,FALSE),"")&lt;&gt;""),"Data is Missing.",""))</f>
        <v/>
      </c>
      <c r="Q385" s="194" t="str">
        <f>IF(B385="","",IF(AND(Input!L384="",IFERROR(VLOOKUP(K385,UIR!$A$2:$P$21,6,FALSE),"")&lt;&gt;""),"Data is Missing.",""))</f>
        <v/>
      </c>
      <c r="R385" s="194" t="str">
        <f>IF(B385="","",IF(AND(Input!M384="",IFERROR(VLOOKUP(K385,UIR!$A$2:$P$21,7,FALSE),"")&lt;&gt;""),"Data is Missing.",""))</f>
        <v/>
      </c>
      <c r="S385" s="194" t="str">
        <f>IF(B385="","",IF(AND(Input!P384="",IFERROR(VLOOKUP(K385,UIR!$A$2:$P$21,8,FALSE),"")&lt;&gt;""),"Data is Missing.",""))</f>
        <v/>
      </c>
      <c r="T385" s="194" t="str">
        <f>IF(B385="","",IF(AND(Input!Q384="",IFERROR(VLOOKUP(K385,UIR!$A$2:$P$21,9,FALSE),"")&lt;&gt;""),"Data is Missing.",""))</f>
        <v/>
      </c>
      <c r="U385" s="194"/>
      <c r="V385" s="194" t="str">
        <f>IF(B385="","",IF(AND(Input!S384="",IFERROR(VLOOKUP(K385,UIR!$A$2:$P$21,11,FALSE),"")&lt;&gt;""),"Data is Missing.",""))</f>
        <v/>
      </c>
      <c r="W385" s="194" t="str">
        <f>IF(B385="","",IF(AND(Input!T384="",IFERROR(VLOOKUP(K385,UIR!$A$2:$P$21,12,FALSE),"")&lt;&gt;""),"Data is Missing.",""))</f>
        <v/>
      </c>
      <c r="X385" s="194" t="str">
        <f>IF(B385="","",IF(AND(Input!V384="",IFERROR(VLOOKUP(K385,UIR!$A$2:$P$21,13,FALSE),"")&lt;&gt;""),"Data is Missing.",""))</f>
        <v/>
      </c>
      <c r="Y385" s="194" t="str">
        <f>IF(B385="","",IF(AND(Input!W384="",IFERROR(VLOOKUP(K385,UIR!$A$2:$P$21,14,FALSE),"")&lt;&gt;""),"Data is Missing.",""))</f>
        <v/>
      </c>
      <c r="Z385" s="194" t="str">
        <f>IF(B385="","",IF(AND(Input!X384="",IFERROR(VLOOKUP(K385,UIR!$A$2:$P$21,15,FALSE),"")&lt;&gt;""),"Data is Missing.",""))</f>
        <v/>
      </c>
      <c r="AA385" s="195" t="str">
        <f>IF(B385="","",IF(AND(Input!Y384="",IFERROR(VLOOKUP(K385,UIR!$A$2:$P$21,16,FALSE),"")&lt;&gt;""),"Data is Missing.",""))</f>
        <v/>
      </c>
      <c r="AC385" s="202" t="str">
        <f>IF(ISERROR(IF(Input!D384="","",IF(ISERROR(VLOOKUP(Input!D384,'Measure List'!$A$2:$A$30000,1,0)),"Invalid RefNo",""))),"",IF(Input!D384="","",IF(ISERROR(VLOOKUP(Input!D384,'Measure List'!$A$2:$A$30000,1,0)),"Invalid RefNo","")))</f>
        <v/>
      </c>
      <c r="AD385" s="156"/>
      <c r="AE385" s="156"/>
      <c r="AF385" s="156"/>
      <c r="AG385" s="156"/>
      <c r="AH385" s="156"/>
      <c r="AI385" s="156"/>
      <c r="AJ385" s="156"/>
      <c r="AK385" s="156"/>
      <c r="AL385" s="203" t="str">
        <f>IF(COUNTIF(Dropdowns!$K$2:$K$7,Input!S384)&gt;0,"",IF(Input!S384="","","Invalid Type"))</f>
        <v/>
      </c>
      <c r="AN385" s="204" t="str">
        <f>IF(Input!C384="","",IF(ISNUMBER(VALUE(Input!C384)),"","Needs to be a number."))</f>
        <v/>
      </c>
      <c r="AO385" s="205" t="str">
        <f>IF(Input!E384="","",IF(ISNUMBER(VALUE(Input!E384)),"","Needs to be a number."))</f>
        <v/>
      </c>
      <c r="AP385" s="205" t="str">
        <f>IF(Input!N384="","",IF(ISNUMBER(VALUE(Input!N384)),"","Needs to be a number."))</f>
        <v/>
      </c>
      <c r="AQ385" s="205" t="str">
        <f>IF(Input!O384="","",IF(ISNUMBER(VALUE(Input!O384)),"","Needs to be a number."))</f>
        <v/>
      </c>
      <c r="AR385" s="205" t="str">
        <f>IF(Input!V384="","",IF(ISNUMBER(VALUE(Input!V384)),"","Needs to be a number."))</f>
        <v/>
      </c>
      <c r="AS385" s="205" t="str">
        <f>IF(Input!W384="","",IF(ISNUMBER(VALUE(Input!W384)),"","Needs to be a number."))</f>
        <v/>
      </c>
      <c r="AT385" s="205" t="str">
        <f>IF(Input!X384="","",IF(ISNUMBER(VALUE(Input!X384)),"","Needs to be a number."))</f>
        <v/>
      </c>
      <c r="AU385" s="206" t="str">
        <f>IF(Input!Y384="","",IF(ISNUMBER(VALUE(Input!Y384)),"","Needs to be a number."))</f>
        <v/>
      </c>
      <c r="AV385" s="207"/>
      <c r="AW385" s="259" t="str">
        <f>IF(OR(VALUE(Input!C384)&lt;0,VALUE(Input!C384)&gt;100), "Invalid EEI %","")</f>
        <v/>
      </c>
      <c r="AX385" s="207"/>
      <c r="AY385" s="278" t="str">
        <f>IF(Input!E384="","",IF(VALUE(Input!E384)=0,"Do not enter 0.",""))</f>
        <v/>
      </c>
    </row>
    <row r="386" spans="2:51" x14ac:dyDescent="0.3">
      <c r="B386" s="188" t="str">
        <f>Input!A385</f>
        <v/>
      </c>
      <c r="C386" s="189" t="str">
        <f>IF(ISERROR(IF(AND(Input!$A385="",SUMPRODUCT(--(LEN(Input!$A386:'Input'!$A$1006)&gt;0))&lt;&gt;0),"Row is skipped.",IF(AND(Input!$A385="",Input!$A386=""),"", IF(Input!B385="","Data is missing.","")))),"",IF(AND(Input!$A385="",SUMPRODUCT(--(LEN(Input!$A386:'Input'!$A$1006)&gt;0))&lt;&gt;0),"Row is skipped.",IF(AND(Input!$A385="",Input!$A386=""),"", IF(Input!B385="","Data is missing.",""))))</f>
        <v/>
      </c>
      <c r="D386" s="189" t="str">
        <f>IF(ISERROR(IF(AND(Input!$A385="",SUMPRODUCT(--(LEN(Input!$A386:'Input'!$A$1006)&gt;0))&lt;&gt;0),"Row is skipped.",IF(AND(Input!$A385="",Input!$A386=""),"", IF(Input!C385="","Data is missing.","")))),"",IF(AND(Input!$A385="",SUMPRODUCT(--(LEN(Input!$A386:'Input'!$A$1006)&gt;0))&lt;&gt;0),"Row is skipped.",IF(AND(Input!$A385="",Input!$A386=""),"", IF(Input!C385="","Data is missing.",""))))</f>
        <v/>
      </c>
      <c r="E386" s="189" t="str">
        <f>IF(ISERROR(IF(AND(Input!$A385="",SUMPRODUCT(--(LEN(Input!$A386:'Input'!$A$1006)&gt;0))&lt;&gt;0),"Row is skipped.",IF(AND(Input!$A385="",Input!$A386=""),"", IF(Input!D385="","Data is missing.","")))),"",IF(AND(Input!$A385="",SUMPRODUCT(--(LEN(Input!$A386:'Input'!$A$1006)&gt;0))&lt;&gt;0),"Row is skipped.",IF(AND(Input!$A385="",Input!$A386=""),"", IF(Input!D385="","Data is missing.",""))))</f>
        <v/>
      </c>
      <c r="F386" s="189" t="str">
        <f>IF(ISERROR(IF(AND(Input!$A385="",SUMPRODUCT(--(LEN(Input!$A386:'Input'!$A$1006)&gt;0))&lt;&gt;0),"Row is skipped.",IF(AND(Input!$A385="",Input!$A386=""),"", IF(Input!E385="","Data is missing.","")))),"",IF(AND(Input!$A385="",SUMPRODUCT(--(LEN(Input!$A386:'Input'!$A$1006)&gt;0))&lt;&gt;0),"Row is skipped.",IF(AND(Input!$A385="",Input!$A386=""),"", IF(Input!E385="","Data is missing.",""))))</f>
        <v/>
      </c>
      <c r="G386" s="189" t="str">
        <f>IF(ISERROR(IF(AND(Input!$A385="",SUMPRODUCT(--(LEN(Input!$A386:'Input'!$A$1006)&gt;0))&lt;&gt;0),"Row is skipped.",IF(AND(Input!$A385="",Input!$A386=""),"", IF(Input!F385="","Data is missing.","")))),"",IF(AND(Input!$A385="",SUMPRODUCT(--(LEN(Input!$A386:'Input'!$A$1006)&gt;0))&lt;&gt;0),"Row is skipped.",IF(AND(Input!$A385="",Input!$A386=""),"", IF(Input!F385="","Data is missing.",""))))</f>
        <v/>
      </c>
      <c r="H386" s="190" t="str">
        <f>IF(ISERROR(IF(AND(Input!$A385="",SUMPRODUCT(--(LEN(Input!$A386:'Input'!$A$1006)&gt;0))&lt;&gt;0),"Row is skipped.",IF(AND(Input!$A385="",Input!$A386=""),"", IF(Input!G385="","Data is missing.","")))),"",IF(AND(Input!$A385="",SUMPRODUCT(--(LEN(Input!$A386:'Input'!$A$1006)&gt;0))&lt;&gt;0),"Row is skipped.",IF(AND(Input!$A385="",Input!$A386=""),"", IF(Input!G385="","Data is missing.",""))))</f>
        <v/>
      </c>
      <c r="I386" s="156"/>
      <c r="J386" s="191" t="str">
        <f>IFERROR(VLOOKUP(VLOOKUP(Input!$D385,'Measure List'!$A:$AN,40,FALSE),UIR!$A$1:$Q$27,17,FALSE),"")</f>
        <v/>
      </c>
      <c r="K386" s="192" t="str">
        <f>IFERROR(VLOOKUP(Input!$D385,'Measure List'!$A:$AN,40,FALSE),"")</f>
        <v/>
      </c>
      <c r="L386" s="156"/>
      <c r="M386" s="193" t="str">
        <f>IF(B386="","",IF(AND(Input!H385="",IFERROR(VLOOKUP(K386,UIR!$A$2:$P$21,2,FALSE),"")&lt;&gt;""),"Data is Missing.",""))</f>
        <v/>
      </c>
      <c r="N386" s="194" t="str">
        <f>IF(B386="","",IF(AND(Input!I385="",IFERROR(VLOOKUP(K386,UIR!$A$2:$P$21,3,FALSE),"")&lt;&gt;""),"Data is Missing.",""))</f>
        <v/>
      </c>
      <c r="O386" s="194" t="str">
        <f>IF(B386="","",IF(AND(Input!J385="",IFERROR(VLOOKUP(K386,UIR!$A$2:$P$21,4,FALSE),"")&lt;&gt;""),"Data is Missing.",""))</f>
        <v/>
      </c>
      <c r="P386" s="194" t="str">
        <f>IF(B386="","",IF(AND(Input!K385="",IFERROR(VLOOKUP(K386,UIR!$A$2:$P$21,5,FALSE),"")&lt;&gt;""),"Data is Missing.",""))</f>
        <v/>
      </c>
      <c r="Q386" s="194" t="str">
        <f>IF(B386="","",IF(AND(Input!L385="",IFERROR(VLOOKUP(K386,UIR!$A$2:$P$21,6,FALSE),"")&lt;&gt;""),"Data is Missing.",""))</f>
        <v/>
      </c>
      <c r="R386" s="194" t="str">
        <f>IF(B386="","",IF(AND(Input!M385="",IFERROR(VLOOKUP(K386,UIR!$A$2:$P$21,7,FALSE),"")&lt;&gt;""),"Data is Missing.",""))</f>
        <v/>
      </c>
      <c r="S386" s="194" t="str">
        <f>IF(B386="","",IF(AND(Input!P385="",IFERROR(VLOOKUP(K386,UIR!$A$2:$P$21,8,FALSE),"")&lt;&gt;""),"Data is Missing.",""))</f>
        <v/>
      </c>
      <c r="T386" s="194" t="str">
        <f>IF(B386="","",IF(AND(Input!Q385="",IFERROR(VLOOKUP(K386,UIR!$A$2:$P$21,9,FALSE),"")&lt;&gt;""),"Data is Missing.",""))</f>
        <v/>
      </c>
      <c r="U386" s="194"/>
      <c r="V386" s="194" t="str">
        <f>IF(B386="","",IF(AND(Input!S385="",IFERROR(VLOOKUP(K386,UIR!$A$2:$P$21,11,FALSE),"")&lt;&gt;""),"Data is Missing.",""))</f>
        <v/>
      </c>
      <c r="W386" s="194" t="str">
        <f>IF(B386="","",IF(AND(Input!T385="",IFERROR(VLOOKUP(K386,UIR!$A$2:$P$21,12,FALSE),"")&lt;&gt;""),"Data is Missing.",""))</f>
        <v/>
      </c>
      <c r="X386" s="194" t="str">
        <f>IF(B386="","",IF(AND(Input!V385="",IFERROR(VLOOKUP(K386,UIR!$A$2:$P$21,13,FALSE),"")&lt;&gt;""),"Data is Missing.",""))</f>
        <v/>
      </c>
      <c r="Y386" s="194" t="str">
        <f>IF(B386="","",IF(AND(Input!W385="",IFERROR(VLOOKUP(K386,UIR!$A$2:$P$21,14,FALSE),"")&lt;&gt;""),"Data is Missing.",""))</f>
        <v/>
      </c>
      <c r="Z386" s="194" t="str">
        <f>IF(B386="","",IF(AND(Input!X385="",IFERROR(VLOOKUP(K386,UIR!$A$2:$P$21,15,FALSE),"")&lt;&gt;""),"Data is Missing.",""))</f>
        <v/>
      </c>
      <c r="AA386" s="195" t="str">
        <f>IF(B386="","",IF(AND(Input!Y385="",IFERROR(VLOOKUP(K386,UIR!$A$2:$P$21,16,FALSE),"")&lt;&gt;""),"Data is Missing.",""))</f>
        <v/>
      </c>
      <c r="AC386" s="202" t="str">
        <f>IF(ISERROR(IF(Input!D385="","",IF(ISERROR(VLOOKUP(Input!D385,'Measure List'!$A$2:$A$30000,1,0)),"Invalid RefNo",""))),"",IF(Input!D385="","",IF(ISERROR(VLOOKUP(Input!D385,'Measure List'!$A$2:$A$30000,1,0)),"Invalid RefNo","")))</f>
        <v/>
      </c>
      <c r="AD386" s="156"/>
      <c r="AE386" s="156"/>
      <c r="AF386" s="156"/>
      <c r="AG386" s="156"/>
      <c r="AH386" s="156"/>
      <c r="AI386" s="156"/>
      <c r="AJ386" s="156"/>
      <c r="AK386" s="156"/>
      <c r="AL386" s="203" t="str">
        <f>IF(COUNTIF(Dropdowns!$K$2:$K$7,Input!S385)&gt;0,"",IF(Input!S385="","","Invalid Type"))</f>
        <v/>
      </c>
      <c r="AN386" s="204" t="str">
        <f>IF(Input!C385="","",IF(ISNUMBER(VALUE(Input!C385)),"","Needs to be a number."))</f>
        <v/>
      </c>
      <c r="AO386" s="205" t="str">
        <f>IF(Input!E385="","",IF(ISNUMBER(VALUE(Input!E385)),"","Needs to be a number."))</f>
        <v/>
      </c>
      <c r="AP386" s="205" t="str">
        <f>IF(Input!N385="","",IF(ISNUMBER(VALUE(Input!N385)),"","Needs to be a number."))</f>
        <v/>
      </c>
      <c r="AQ386" s="205" t="str">
        <f>IF(Input!O385="","",IF(ISNUMBER(VALUE(Input!O385)),"","Needs to be a number."))</f>
        <v/>
      </c>
      <c r="AR386" s="205" t="str">
        <f>IF(Input!V385="","",IF(ISNUMBER(VALUE(Input!V385)),"","Needs to be a number."))</f>
        <v/>
      </c>
      <c r="AS386" s="205" t="str">
        <f>IF(Input!W385="","",IF(ISNUMBER(VALUE(Input!W385)),"","Needs to be a number."))</f>
        <v/>
      </c>
      <c r="AT386" s="205" t="str">
        <f>IF(Input!X385="","",IF(ISNUMBER(VALUE(Input!X385)),"","Needs to be a number."))</f>
        <v/>
      </c>
      <c r="AU386" s="206" t="str">
        <f>IF(Input!Y385="","",IF(ISNUMBER(VALUE(Input!Y385)),"","Needs to be a number."))</f>
        <v/>
      </c>
      <c r="AV386" s="207"/>
      <c r="AW386" s="259" t="str">
        <f>IF(OR(VALUE(Input!C385)&lt;0,VALUE(Input!C385)&gt;100), "Invalid EEI %","")</f>
        <v/>
      </c>
      <c r="AX386" s="207"/>
      <c r="AY386" s="278" t="str">
        <f>IF(Input!E385="","",IF(VALUE(Input!E385)=0,"Do not enter 0.",""))</f>
        <v/>
      </c>
    </row>
    <row r="387" spans="2:51" x14ac:dyDescent="0.3">
      <c r="B387" s="188" t="str">
        <f>Input!A386</f>
        <v/>
      </c>
      <c r="C387" s="189" t="str">
        <f>IF(ISERROR(IF(AND(Input!$A386="",SUMPRODUCT(--(LEN(Input!$A387:'Input'!$A$1006)&gt;0))&lt;&gt;0),"Row is skipped.",IF(AND(Input!$A386="",Input!$A387=""),"", IF(Input!B386="","Data is missing.","")))),"",IF(AND(Input!$A386="",SUMPRODUCT(--(LEN(Input!$A387:'Input'!$A$1006)&gt;0))&lt;&gt;0),"Row is skipped.",IF(AND(Input!$A386="",Input!$A387=""),"", IF(Input!B386="","Data is missing.",""))))</f>
        <v/>
      </c>
      <c r="D387" s="189" t="str">
        <f>IF(ISERROR(IF(AND(Input!$A386="",SUMPRODUCT(--(LEN(Input!$A387:'Input'!$A$1006)&gt;0))&lt;&gt;0),"Row is skipped.",IF(AND(Input!$A386="",Input!$A387=""),"", IF(Input!C386="","Data is missing.","")))),"",IF(AND(Input!$A386="",SUMPRODUCT(--(LEN(Input!$A387:'Input'!$A$1006)&gt;0))&lt;&gt;0),"Row is skipped.",IF(AND(Input!$A386="",Input!$A387=""),"", IF(Input!C386="","Data is missing.",""))))</f>
        <v/>
      </c>
      <c r="E387" s="189" t="str">
        <f>IF(ISERROR(IF(AND(Input!$A386="",SUMPRODUCT(--(LEN(Input!$A387:'Input'!$A$1006)&gt;0))&lt;&gt;0),"Row is skipped.",IF(AND(Input!$A386="",Input!$A387=""),"", IF(Input!D386="","Data is missing.","")))),"",IF(AND(Input!$A386="",SUMPRODUCT(--(LEN(Input!$A387:'Input'!$A$1006)&gt;0))&lt;&gt;0),"Row is skipped.",IF(AND(Input!$A386="",Input!$A387=""),"", IF(Input!D386="","Data is missing.",""))))</f>
        <v/>
      </c>
      <c r="F387" s="189" t="str">
        <f>IF(ISERROR(IF(AND(Input!$A386="",SUMPRODUCT(--(LEN(Input!$A387:'Input'!$A$1006)&gt;0))&lt;&gt;0),"Row is skipped.",IF(AND(Input!$A386="",Input!$A387=""),"", IF(Input!E386="","Data is missing.","")))),"",IF(AND(Input!$A386="",SUMPRODUCT(--(LEN(Input!$A387:'Input'!$A$1006)&gt;0))&lt;&gt;0),"Row is skipped.",IF(AND(Input!$A386="",Input!$A387=""),"", IF(Input!E386="","Data is missing.",""))))</f>
        <v/>
      </c>
      <c r="G387" s="189" t="str">
        <f>IF(ISERROR(IF(AND(Input!$A386="",SUMPRODUCT(--(LEN(Input!$A387:'Input'!$A$1006)&gt;0))&lt;&gt;0),"Row is skipped.",IF(AND(Input!$A386="",Input!$A387=""),"", IF(Input!F386="","Data is missing.","")))),"",IF(AND(Input!$A386="",SUMPRODUCT(--(LEN(Input!$A387:'Input'!$A$1006)&gt;0))&lt;&gt;0),"Row is skipped.",IF(AND(Input!$A386="",Input!$A387=""),"", IF(Input!F386="","Data is missing.",""))))</f>
        <v/>
      </c>
      <c r="H387" s="190" t="str">
        <f>IF(ISERROR(IF(AND(Input!$A386="",SUMPRODUCT(--(LEN(Input!$A387:'Input'!$A$1006)&gt;0))&lt;&gt;0),"Row is skipped.",IF(AND(Input!$A386="",Input!$A387=""),"", IF(Input!G386="","Data is missing.","")))),"",IF(AND(Input!$A386="",SUMPRODUCT(--(LEN(Input!$A387:'Input'!$A$1006)&gt;0))&lt;&gt;0),"Row is skipped.",IF(AND(Input!$A386="",Input!$A387=""),"", IF(Input!G386="","Data is missing.",""))))</f>
        <v/>
      </c>
      <c r="I387" s="156"/>
      <c r="J387" s="191" t="str">
        <f>IFERROR(VLOOKUP(VLOOKUP(Input!$D386,'Measure List'!$A:$AN,40,FALSE),UIR!$A$1:$Q$27,17,FALSE),"")</f>
        <v/>
      </c>
      <c r="K387" s="192" t="str">
        <f>IFERROR(VLOOKUP(Input!$D386,'Measure List'!$A:$AN,40,FALSE),"")</f>
        <v/>
      </c>
      <c r="L387" s="156"/>
      <c r="M387" s="193" t="str">
        <f>IF(B387="","",IF(AND(Input!H386="",IFERROR(VLOOKUP(K387,UIR!$A$2:$P$21,2,FALSE),"")&lt;&gt;""),"Data is Missing.",""))</f>
        <v/>
      </c>
      <c r="N387" s="194" t="str">
        <f>IF(B387="","",IF(AND(Input!I386="",IFERROR(VLOOKUP(K387,UIR!$A$2:$P$21,3,FALSE),"")&lt;&gt;""),"Data is Missing.",""))</f>
        <v/>
      </c>
      <c r="O387" s="194" t="str">
        <f>IF(B387="","",IF(AND(Input!J386="",IFERROR(VLOOKUP(K387,UIR!$A$2:$P$21,4,FALSE),"")&lt;&gt;""),"Data is Missing.",""))</f>
        <v/>
      </c>
      <c r="P387" s="194" t="str">
        <f>IF(B387="","",IF(AND(Input!K386="",IFERROR(VLOOKUP(K387,UIR!$A$2:$P$21,5,FALSE),"")&lt;&gt;""),"Data is Missing.",""))</f>
        <v/>
      </c>
      <c r="Q387" s="194" t="str">
        <f>IF(B387="","",IF(AND(Input!L386="",IFERROR(VLOOKUP(K387,UIR!$A$2:$P$21,6,FALSE),"")&lt;&gt;""),"Data is Missing.",""))</f>
        <v/>
      </c>
      <c r="R387" s="194" t="str">
        <f>IF(B387="","",IF(AND(Input!M386="",IFERROR(VLOOKUP(K387,UIR!$A$2:$P$21,7,FALSE),"")&lt;&gt;""),"Data is Missing.",""))</f>
        <v/>
      </c>
      <c r="S387" s="194" t="str">
        <f>IF(B387="","",IF(AND(Input!P386="",IFERROR(VLOOKUP(K387,UIR!$A$2:$P$21,8,FALSE),"")&lt;&gt;""),"Data is Missing.",""))</f>
        <v/>
      </c>
      <c r="T387" s="194" t="str">
        <f>IF(B387="","",IF(AND(Input!Q386="",IFERROR(VLOOKUP(K387,UIR!$A$2:$P$21,9,FALSE),"")&lt;&gt;""),"Data is Missing.",""))</f>
        <v/>
      </c>
      <c r="U387" s="194"/>
      <c r="V387" s="194" t="str">
        <f>IF(B387="","",IF(AND(Input!S386="",IFERROR(VLOOKUP(K387,UIR!$A$2:$P$21,11,FALSE),"")&lt;&gt;""),"Data is Missing.",""))</f>
        <v/>
      </c>
      <c r="W387" s="194" t="str">
        <f>IF(B387="","",IF(AND(Input!T386="",IFERROR(VLOOKUP(K387,UIR!$A$2:$P$21,12,FALSE),"")&lt;&gt;""),"Data is Missing.",""))</f>
        <v/>
      </c>
      <c r="X387" s="194" t="str">
        <f>IF(B387="","",IF(AND(Input!V386="",IFERROR(VLOOKUP(K387,UIR!$A$2:$P$21,13,FALSE),"")&lt;&gt;""),"Data is Missing.",""))</f>
        <v/>
      </c>
      <c r="Y387" s="194" t="str">
        <f>IF(B387="","",IF(AND(Input!W386="",IFERROR(VLOOKUP(K387,UIR!$A$2:$P$21,14,FALSE),"")&lt;&gt;""),"Data is Missing.",""))</f>
        <v/>
      </c>
      <c r="Z387" s="194" t="str">
        <f>IF(B387="","",IF(AND(Input!X386="",IFERROR(VLOOKUP(K387,UIR!$A$2:$P$21,15,FALSE),"")&lt;&gt;""),"Data is Missing.",""))</f>
        <v/>
      </c>
      <c r="AA387" s="195" t="str">
        <f>IF(B387="","",IF(AND(Input!Y386="",IFERROR(VLOOKUP(K387,UIR!$A$2:$P$21,16,FALSE),"")&lt;&gt;""),"Data is Missing.",""))</f>
        <v/>
      </c>
      <c r="AC387" s="202" t="str">
        <f>IF(ISERROR(IF(Input!D386="","",IF(ISERROR(VLOOKUP(Input!D386,'Measure List'!$A$2:$A$30000,1,0)),"Invalid RefNo",""))),"",IF(Input!D386="","",IF(ISERROR(VLOOKUP(Input!D386,'Measure List'!$A$2:$A$30000,1,0)),"Invalid RefNo","")))</f>
        <v/>
      </c>
      <c r="AD387" s="156"/>
      <c r="AE387" s="156"/>
      <c r="AF387" s="156"/>
      <c r="AG387" s="156"/>
      <c r="AH387" s="156"/>
      <c r="AI387" s="156"/>
      <c r="AJ387" s="156"/>
      <c r="AK387" s="156"/>
      <c r="AL387" s="203" t="str">
        <f>IF(COUNTIF(Dropdowns!$K$2:$K$7,Input!S386)&gt;0,"",IF(Input!S386="","","Invalid Type"))</f>
        <v/>
      </c>
      <c r="AN387" s="204" t="str">
        <f>IF(Input!C386="","",IF(ISNUMBER(VALUE(Input!C386)),"","Needs to be a number."))</f>
        <v/>
      </c>
      <c r="AO387" s="205" t="str">
        <f>IF(Input!E386="","",IF(ISNUMBER(VALUE(Input!E386)),"","Needs to be a number."))</f>
        <v/>
      </c>
      <c r="AP387" s="205" t="str">
        <f>IF(Input!N386="","",IF(ISNUMBER(VALUE(Input!N386)),"","Needs to be a number."))</f>
        <v/>
      </c>
      <c r="AQ387" s="205" t="str">
        <f>IF(Input!O386="","",IF(ISNUMBER(VALUE(Input!O386)),"","Needs to be a number."))</f>
        <v/>
      </c>
      <c r="AR387" s="205" t="str">
        <f>IF(Input!V386="","",IF(ISNUMBER(VALUE(Input!V386)),"","Needs to be a number."))</f>
        <v/>
      </c>
      <c r="AS387" s="205" t="str">
        <f>IF(Input!W386="","",IF(ISNUMBER(VALUE(Input!W386)),"","Needs to be a number."))</f>
        <v/>
      </c>
      <c r="AT387" s="205" t="str">
        <f>IF(Input!X386="","",IF(ISNUMBER(VALUE(Input!X386)),"","Needs to be a number."))</f>
        <v/>
      </c>
      <c r="AU387" s="206" t="str">
        <f>IF(Input!Y386="","",IF(ISNUMBER(VALUE(Input!Y386)),"","Needs to be a number."))</f>
        <v/>
      </c>
      <c r="AV387" s="207"/>
      <c r="AW387" s="259" t="str">
        <f>IF(OR(VALUE(Input!C386)&lt;0,VALUE(Input!C386)&gt;100), "Invalid EEI %","")</f>
        <v/>
      </c>
      <c r="AX387" s="207"/>
      <c r="AY387" s="278" t="str">
        <f>IF(Input!E386="","",IF(VALUE(Input!E386)=0,"Do not enter 0.",""))</f>
        <v/>
      </c>
    </row>
    <row r="388" spans="2:51" x14ac:dyDescent="0.3">
      <c r="B388" s="188" t="str">
        <f>Input!A387</f>
        <v/>
      </c>
      <c r="C388" s="189" t="str">
        <f>IF(ISERROR(IF(AND(Input!$A387="",SUMPRODUCT(--(LEN(Input!$A388:'Input'!$A$1006)&gt;0))&lt;&gt;0),"Row is skipped.",IF(AND(Input!$A387="",Input!$A388=""),"", IF(Input!B387="","Data is missing.","")))),"",IF(AND(Input!$A387="",SUMPRODUCT(--(LEN(Input!$A388:'Input'!$A$1006)&gt;0))&lt;&gt;0),"Row is skipped.",IF(AND(Input!$A387="",Input!$A388=""),"", IF(Input!B387="","Data is missing.",""))))</f>
        <v/>
      </c>
      <c r="D388" s="189" t="str">
        <f>IF(ISERROR(IF(AND(Input!$A387="",SUMPRODUCT(--(LEN(Input!$A388:'Input'!$A$1006)&gt;0))&lt;&gt;0),"Row is skipped.",IF(AND(Input!$A387="",Input!$A388=""),"", IF(Input!C387="","Data is missing.","")))),"",IF(AND(Input!$A387="",SUMPRODUCT(--(LEN(Input!$A388:'Input'!$A$1006)&gt;0))&lt;&gt;0),"Row is skipped.",IF(AND(Input!$A387="",Input!$A388=""),"", IF(Input!C387="","Data is missing.",""))))</f>
        <v/>
      </c>
      <c r="E388" s="189" t="str">
        <f>IF(ISERROR(IF(AND(Input!$A387="",SUMPRODUCT(--(LEN(Input!$A388:'Input'!$A$1006)&gt;0))&lt;&gt;0),"Row is skipped.",IF(AND(Input!$A387="",Input!$A388=""),"", IF(Input!D387="","Data is missing.","")))),"",IF(AND(Input!$A387="",SUMPRODUCT(--(LEN(Input!$A388:'Input'!$A$1006)&gt;0))&lt;&gt;0),"Row is skipped.",IF(AND(Input!$A387="",Input!$A388=""),"", IF(Input!D387="","Data is missing.",""))))</f>
        <v/>
      </c>
      <c r="F388" s="189" t="str">
        <f>IF(ISERROR(IF(AND(Input!$A387="",SUMPRODUCT(--(LEN(Input!$A388:'Input'!$A$1006)&gt;0))&lt;&gt;0),"Row is skipped.",IF(AND(Input!$A387="",Input!$A388=""),"", IF(Input!E387="","Data is missing.","")))),"",IF(AND(Input!$A387="",SUMPRODUCT(--(LEN(Input!$A388:'Input'!$A$1006)&gt;0))&lt;&gt;0),"Row is skipped.",IF(AND(Input!$A387="",Input!$A388=""),"", IF(Input!E387="","Data is missing.",""))))</f>
        <v/>
      </c>
      <c r="G388" s="189" t="str">
        <f>IF(ISERROR(IF(AND(Input!$A387="",SUMPRODUCT(--(LEN(Input!$A388:'Input'!$A$1006)&gt;0))&lt;&gt;0),"Row is skipped.",IF(AND(Input!$A387="",Input!$A388=""),"", IF(Input!F387="","Data is missing.","")))),"",IF(AND(Input!$A387="",SUMPRODUCT(--(LEN(Input!$A388:'Input'!$A$1006)&gt;0))&lt;&gt;0),"Row is skipped.",IF(AND(Input!$A387="",Input!$A388=""),"", IF(Input!F387="","Data is missing.",""))))</f>
        <v/>
      </c>
      <c r="H388" s="190" t="str">
        <f>IF(ISERROR(IF(AND(Input!$A387="",SUMPRODUCT(--(LEN(Input!$A388:'Input'!$A$1006)&gt;0))&lt;&gt;0),"Row is skipped.",IF(AND(Input!$A387="",Input!$A388=""),"", IF(Input!G387="","Data is missing.","")))),"",IF(AND(Input!$A387="",SUMPRODUCT(--(LEN(Input!$A388:'Input'!$A$1006)&gt;0))&lt;&gt;0),"Row is skipped.",IF(AND(Input!$A387="",Input!$A388=""),"", IF(Input!G387="","Data is missing.",""))))</f>
        <v/>
      </c>
      <c r="I388" s="156"/>
      <c r="J388" s="191" t="str">
        <f>IFERROR(VLOOKUP(VLOOKUP(Input!$D387,'Measure List'!$A:$AN,40,FALSE),UIR!$A$1:$Q$27,17,FALSE),"")</f>
        <v/>
      </c>
      <c r="K388" s="192" t="str">
        <f>IFERROR(VLOOKUP(Input!$D387,'Measure List'!$A:$AN,40,FALSE),"")</f>
        <v/>
      </c>
      <c r="L388" s="156"/>
      <c r="M388" s="193" t="str">
        <f>IF(B388="","",IF(AND(Input!H387="",IFERROR(VLOOKUP(K388,UIR!$A$2:$P$21,2,FALSE),"")&lt;&gt;""),"Data is Missing.",""))</f>
        <v/>
      </c>
      <c r="N388" s="194" t="str">
        <f>IF(B388="","",IF(AND(Input!I387="",IFERROR(VLOOKUP(K388,UIR!$A$2:$P$21,3,FALSE),"")&lt;&gt;""),"Data is Missing.",""))</f>
        <v/>
      </c>
      <c r="O388" s="194" t="str">
        <f>IF(B388="","",IF(AND(Input!J387="",IFERROR(VLOOKUP(K388,UIR!$A$2:$P$21,4,FALSE),"")&lt;&gt;""),"Data is Missing.",""))</f>
        <v/>
      </c>
      <c r="P388" s="194" t="str">
        <f>IF(B388="","",IF(AND(Input!K387="",IFERROR(VLOOKUP(K388,UIR!$A$2:$P$21,5,FALSE),"")&lt;&gt;""),"Data is Missing.",""))</f>
        <v/>
      </c>
      <c r="Q388" s="194" t="str">
        <f>IF(B388="","",IF(AND(Input!L387="",IFERROR(VLOOKUP(K388,UIR!$A$2:$P$21,6,FALSE),"")&lt;&gt;""),"Data is Missing.",""))</f>
        <v/>
      </c>
      <c r="R388" s="194" t="str">
        <f>IF(B388="","",IF(AND(Input!M387="",IFERROR(VLOOKUP(K388,UIR!$A$2:$P$21,7,FALSE),"")&lt;&gt;""),"Data is Missing.",""))</f>
        <v/>
      </c>
      <c r="S388" s="194" t="str">
        <f>IF(B388="","",IF(AND(Input!P387="",IFERROR(VLOOKUP(K388,UIR!$A$2:$P$21,8,FALSE),"")&lt;&gt;""),"Data is Missing.",""))</f>
        <v/>
      </c>
      <c r="T388" s="194" t="str">
        <f>IF(B388="","",IF(AND(Input!Q387="",IFERROR(VLOOKUP(K388,UIR!$A$2:$P$21,9,FALSE),"")&lt;&gt;""),"Data is Missing.",""))</f>
        <v/>
      </c>
      <c r="U388" s="194"/>
      <c r="V388" s="194" t="str">
        <f>IF(B388="","",IF(AND(Input!S387="",IFERROR(VLOOKUP(K388,UIR!$A$2:$P$21,11,FALSE),"")&lt;&gt;""),"Data is Missing.",""))</f>
        <v/>
      </c>
      <c r="W388" s="194" t="str">
        <f>IF(B388="","",IF(AND(Input!T387="",IFERROR(VLOOKUP(K388,UIR!$A$2:$P$21,12,FALSE),"")&lt;&gt;""),"Data is Missing.",""))</f>
        <v/>
      </c>
      <c r="X388" s="194" t="str">
        <f>IF(B388="","",IF(AND(Input!V387="",IFERROR(VLOOKUP(K388,UIR!$A$2:$P$21,13,FALSE),"")&lt;&gt;""),"Data is Missing.",""))</f>
        <v/>
      </c>
      <c r="Y388" s="194" t="str">
        <f>IF(B388="","",IF(AND(Input!W387="",IFERROR(VLOOKUP(K388,UIR!$A$2:$P$21,14,FALSE),"")&lt;&gt;""),"Data is Missing.",""))</f>
        <v/>
      </c>
      <c r="Z388" s="194" t="str">
        <f>IF(B388="","",IF(AND(Input!X387="",IFERROR(VLOOKUP(K388,UIR!$A$2:$P$21,15,FALSE),"")&lt;&gt;""),"Data is Missing.",""))</f>
        <v/>
      </c>
      <c r="AA388" s="195" t="str">
        <f>IF(B388="","",IF(AND(Input!Y387="",IFERROR(VLOOKUP(K388,UIR!$A$2:$P$21,16,FALSE),"")&lt;&gt;""),"Data is Missing.",""))</f>
        <v/>
      </c>
      <c r="AC388" s="202" t="str">
        <f>IF(ISERROR(IF(Input!D387="","",IF(ISERROR(VLOOKUP(Input!D387,'Measure List'!$A$2:$A$30000,1,0)),"Invalid RefNo",""))),"",IF(Input!D387="","",IF(ISERROR(VLOOKUP(Input!D387,'Measure List'!$A$2:$A$30000,1,0)),"Invalid RefNo","")))</f>
        <v/>
      </c>
      <c r="AD388" s="156"/>
      <c r="AE388" s="156"/>
      <c r="AF388" s="156"/>
      <c r="AG388" s="156"/>
      <c r="AH388" s="156"/>
      <c r="AI388" s="156"/>
      <c r="AJ388" s="156"/>
      <c r="AK388" s="156"/>
      <c r="AL388" s="203" t="str">
        <f>IF(COUNTIF(Dropdowns!$K$2:$K$7,Input!S387)&gt;0,"",IF(Input!S387="","","Invalid Type"))</f>
        <v/>
      </c>
      <c r="AN388" s="204" t="str">
        <f>IF(Input!C387="","",IF(ISNUMBER(VALUE(Input!C387)),"","Needs to be a number."))</f>
        <v/>
      </c>
      <c r="AO388" s="205" t="str">
        <f>IF(Input!E387="","",IF(ISNUMBER(VALUE(Input!E387)),"","Needs to be a number."))</f>
        <v/>
      </c>
      <c r="AP388" s="205" t="str">
        <f>IF(Input!N387="","",IF(ISNUMBER(VALUE(Input!N387)),"","Needs to be a number."))</f>
        <v/>
      </c>
      <c r="AQ388" s="205" t="str">
        <f>IF(Input!O387="","",IF(ISNUMBER(VALUE(Input!O387)),"","Needs to be a number."))</f>
        <v/>
      </c>
      <c r="AR388" s="205" t="str">
        <f>IF(Input!V387="","",IF(ISNUMBER(VALUE(Input!V387)),"","Needs to be a number."))</f>
        <v/>
      </c>
      <c r="AS388" s="205" t="str">
        <f>IF(Input!W387="","",IF(ISNUMBER(VALUE(Input!W387)),"","Needs to be a number."))</f>
        <v/>
      </c>
      <c r="AT388" s="205" t="str">
        <f>IF(Input!X387="","",IF(ISNUMBER(VALUE(Input!X387)),"","Needs to be a number."))</f>
        <v/>
      </c>
      <c r="AU388" s="206" t="str">
        <f>IF(Input!Y387="","",IF(ISNUMBER(VALUE(Input!Y387)),"","Needs to be a number."))</f>
        <v/>
      </c>
      <c r="AV388" s="207"/>
      <c r="AW388" s="259" t="str">
        <f>IF(OR(VALUE(Input!C387)&lt;0,VALUE(Input!C387)&gt;100), "Invalid EEI %","")</f>
        <v/>
      </c>
      <c r="AX388" s="207"/>
      <c r="AY388" s="278" t="str">
        <f>IF(Input!E387="","",IF(VALUE(Input!E387)=0,"Do not enter 0.",""))</f>
        <v/>
      </c>
    </row>
    <row r="389" spans="2:51" x14ac:dyDescent="0.3">
      <c r="B389" s="188" t="str">
        <f>Input!A388</f>
        <v/>
      </c>
      <c r="C389" s="189" t="str">
        <f>IF(ISERROR(IF(AND(Input!$A388="",SUMPRODUCT(--(LEN(Input!$A389:'Input'!$A$1006)&gt;0))&lt;&gt;0),"Row is skipped.",IF(AND(Input!$A388="",Input!$A389=""),"", IF(Input!B388="","Data is missing.","")))),"",IF(AND(Input!$A388="",SUMPRODUCT(--(LEN(Input!$A389:'Input'!$A$1006)&gt;0))&lt;&gt;0),"Row is skipped.",IF(AND(Input!$A388="",Input!$A389=""),"", IF(Input!B388="","Data is missing.",""))))</f>
        <v/>
      </c>
      <c r="D389" s="189" t="str">
        <f>IF(ISERROR(IF(AND(Input!$A388="",SUMPRODUCT(--(LEN(Input!$A389:'Input'!$A$1006)&gt;0))&lt;&gt;0),"Row is skipped.",IF(AND(Input!$A388="",Input!$A389=""),"", IF(Input!C388="","Data is missing.","")))),"",IF(AND(Input!$A388="",SUMPRODUCT(--(LEN(Input!$A389:'Input'!$A$1006)&gt;0))&lt;&gt;0),"Row is skipped.",IF(AND(Input!$A388="",Input!$A389=""),"", IF(Input!C388="","Data is missing.",""))))</f>
        <v/>
      </c>
      <c r="E389" s="189" t="str">
        <f>IF(ISERROR(IF(AND(Input!$A388="",SUMPRODUCT(--(LEN(Input!$A389:'Input'!$A$1006)&gt;0))&lt;&gt;0),"Row is skipped.",IF(AND(Input!$A388="",Input!$A389=""),"", IF(Input!D388="","Data is missing.","")))),"",IF(AND(Input!$A388="",SUMPRODUCT(--(LEN(Input!$A389:'Input'!$A$1006)&gt;0))&lt;&gt;0),"Row is skipped.",IF(AND(Input!$A388="",Input!$A389=""),"", IF(Input!D388="","Data is missing.",""))))</f>
        <v/>
      </c>
      <c r="F389" s="189" t="str">
        <f>IF(ISERROR(IF(AND(Input!$A388="",SUMPRODUCT(--(LEN(Input!$A389:'Input'!$A$1006)&gt;0))&lt;&gt;0),"Row is skipped.",IF(AND(Input!$A388="",Input!$A389=""),"", IF(Input!E388="","Data is missing.","")))),"",IF(AND(Input!$A388="",SUMPRODUCT(--(LEN(Input!$A389:'Input'!$A$1006)&gt;0))&lt;&gt;0),"Row is skipped.",IF(AND(Input!$A388="",Input!$A389=""),"", IF(Input!E388="","Data is missing.",""))))</f>
        <v/>
      </c>
      <c r="G389" s="189" t="str">
        <f>IF(ISERROR(IF(AND(Input!$A388="",SUMPRODUCT(--(LEN(Input!$A389:'Input'!$A$1006)&gt;0))&lt;&gt;0),"Row is skipped.",IF(AND(Input!$A388="",Input!$A389=""),"", IF(Input!F388="","Data is missing.","")))),"",IF(AND(Input!$A388="",SUMPRODUCT(--(LEN(Input!$A389:'Input'!$A$1006)&gt;0))&lt;&gt;0),"Row is skipped.",IF(AND(Input!$A388="",Input!$A389=""),"", IF(Input!F388="","Data is missing.",""))))</f>
        <v/>
      </c>
      <c r="H389" s="190" t="str">
        <f>IF(ISERROR(IF(AND(Input!$A388="",SUMPRODUCT(--(LEN(Input!$A389:'Input'!$A$1006)&gt;0))&lt;&gt;0),"Row is skipped.",IF(AND(Input!$A388="",Input!$A389=""),"", IF(Input!G388="","Data is missing.","")))),"",IF(AND(Input!$A388="",SUMPRODUCT(--(LEN(Input!$A389:'Input'!$A$1006)&gt;0))&lt;&gt;0),"Row is skipped.",IF(AND(Input!$A388="",Input!$A389=""),"", IF(Input!G388="","Data is missing.",""))))</f>
        <v/>
      </c>
      <c r="I389" s="156"/>
      <c r="J389" s="191" t="str">
        <f>IFERROR(VLOOKUP(VLOOKUP(Input!$D388,'Measure List'!$A:$AN,40,FALSE),UIR!$A$1:$Q$27,17,FALSE),"")</f>
        <v/>
      </c>
      <c r="K389" s="192" t="str">
        <f>IFERROR(VLOOKUP(Input!$D388,'Measure List'!$A:$AN,40,FALSE),"")</f>
        <v/>
      </c>
      <c r="L389" s="156"/>
      <c r="M389" s="193" t="str">
        <f>IF(B389="","",IF(AND(Input!H388="",IFERROR(VLOOKUP(K389,UIR!$A$2:$P$21,2,FALSE),"")&lt;&gt;""),"Data is Missing.",""))</f>
        <v/>
      </c>
      <c r="N389" s="194" t="str">
        <f>IF(B389="","",IF(AND(Input!I388="",IFERROR(VLOOKUP(K389,UIR!$A$2:$P$21,3,FALSE),"")&lt;&gt;""),"Data is Missing.",""))</f>
        <v/>
      </c>
      <c r="O389" s="194" t="str">
        <f>IF(B389="","",IF(AND(Input!J388="",IFERROR(VLOOKUP(K389,UIR!$A$2:$P$21,4,FALSE),"")&lt;&gt;""),"Data is Missing.",""))</f>
        <v/>
      </c>
      <c r="P389" s="194" t="str">
        <f>IF(B389="","",IF(AND(Input!K388="",IFERROR(VLOOKUP(K389,UIR!$A$2:$P$21,5,FALSE),"")&lt;&gt;""),"Data is Missing.",""))</f>
        <v/>
      </c>
      <c r="Q389" s="194" t="str">
        <f>IF(B389="","",IF(AND(Input!L388="",IFERROR(VLOOKUP(K389,UIR!$A$2:$P$21,6,FALSE),"")&lt;&gt;""),"Data is Missing.",""))</f>
        <v/>
      </c>
      <c r="R389" s="194" t="str">
        <f>IF(B389="","",IF(AND(Input!M388="",IFERROR(VLOOKUP(K389,UIR!$A$2:$P$21,7,FALSE),"")&lt;&gt;""),"Data is Missing.",""))</f>
        <v/>
      </c>
      <c r="S389" s="194" t="str">
        <f>IF(B389="","",IF(AND(Input!P388="",IFERROR(VLOOKUP(K389,UIR!$A$2:$P$21,8,FALSE),"")&lt;&gt;""),"Data is Missing.",""))</f>
        <v/>
      </c>
      <c r="T389" s="194" t="str">
        <f>IF(B389="","",IF(AND(Input!Q388="",IFERROR(VLOOKUP(K389,UIR!$A$2:$P$21,9,FALSE),"")&lt;&gt;""),"Data is Missing.",""))</f>
        <v/>
      </c>
      <c r="U389" s="194"/>
      <c r="V389" s="194" t="str">
        <f>IF(B389="","",IF(AND(Input!S388="",IFERROR(VLOOKUP(K389,UIR!$A$2:$P$21,11,FALSE),"")&lt;&gt;""),"Data is Missing.",""))</f>
        <v/>
      </c>
      <c r="W389" s="194" t="str">
        <f>IF(B389="","",IF(AND(Input!T388="",IFERROR(VLOOKUP(K389,UIR!$A$2:$P$21,12,FALSE),"")&lt;&gt;""),"Data is Missing.",""))</f>
        <v/>
      </c>
      <c r="X389" s="194" t="str">
        <f>IF(B389="","",IF(AND(Input!V388="",IFERROR(VLOOKUP(K389,UIR!$A$2:$P$21,13,FALSE),"")&lt;&gt;""),"Data is Missing.",""))</f>
        <v/>
      </c>
      <c r="Y389" s="194" t="str">
        <f>IF(B389="","",IF(AND(Input!W388="",IFERROR(VLOOKUP(K389,UIR!$A$2:$P$21,14,FALSE),"")&lt;&gt;""),"Data is Missing.",""))</f>
        <v/>
      </c>
      <c r="Z389" s="194" t="str">
        <f>IF(B389="","",IF(AND(Input!X388="",IFERROR(VLOOKUP(K389,UIR!$A$2:$P$21,15,FALSE),"")&lt;&gt;""),"Data is Missing.",""))</f>
        <v/>
      </c>
      <c r="AA389" s="195" t="str">
        <f>IF(B389="","",IF(AND(Input!Y388="",IFERROR(VLOOKUP(K389,UIR!$A$2:$P$21,16,FALSE),"")&lt;&gt;""),"Data is Missing.",""))</f>
        <v/>
      </c>
      <c r="AC389" s="202" t="str">
        <f>IF(ISERROR(IF(Input!D388="","",IF(ISERROR(VLOOKUP(Input!D388,'Measure List'!$A$2:$A$30000,1,0)),"Invalid RefNo",""))),"",IF(Input!D388="","",IF(ISERROR(VLOOKUP(Input!D388,'Measure List'!$A$2:$A$30000,1,0)),"Invalid RefNo","")))</f>
        <v/>
      </c>
      <c r="AD389" s="156"/>
      <c r="AE389" s="156"/>
      <c r="AF389" s="156"/>
      <c r="AG389" s="156"/>
      <c r="AH389" s="156"/>
      <c r="AI389" s="156"/>
      <c r="AJ389" s="156"/>
      <c r="AK389" s="156"/>
      <c r="AL389" s="203" t="str">
        <f>IF(COUNTIF(Dropdowns!$K$2:$K$7,Input!S388)&gt;0,"",IF(Input!S388="","","Invalid Type"))</f>
        <v/>
      </c>
      <c r="AN389" s="204" t="str">
        <f>IF(Input!C388="","",IF(ISNUMBER(VALUE(Input!C388)),"","Needs to be a number."))</f>
        <v/>
      </c>
      <c r="AO389" s="205" t="str">
        <f>IF(Input!E388="","",IF(ISNUMBER(VALUE(Input!E388)),"","Needs to be a number."))</f>
        <v/>
      </c>
      <c r="AP389" s="205" t="str">
        <f>IF(Input!N388="","",IF(ISNUMBER(VALUE(Input!N388)),"","Needs to be a number."))</f>
        <v/>
      </c>
      <c r="AQ389" s="205" t="str">
        <f>IF(Input!O388="","",IF(ISNUMBER(VALUE(Input!O388)),"","Needs to be a number."))</f>
        <v/>
      </c>
      <c r="AR389" s="205" t="str">
        <f>IF(Input!V388="","",IF(ISNUMBER(VALUE(Input!V388)),"","Needs to be a number."))</f>
        <v/>
      </c>
      <c r="AS389" s="205" t="str">
        <f>IF(Input!W388="","",IF(ISNUMBER(VALUE(Input!W388)),"","Needs to be a number."))</f>
        <v/>
      </c>
      <c r="AT389" s="205" t="str">
        <f>IF(Input!X388="","",IF(ISNUMBER(VALUE(Input!X388)),"","Needs to be a number."))</f>
        <v/>
      </c>
      <c r="AU389" s="206" t="str">
        <f>IF(Input!Y388="","",IF(ISNUMBER(VALUE(Input!Y388)),"","Needs to be a number."))</f>
        <v/>
      </c>
      <c r="AV389" s="207"/>
      <c r="AW389" s="259" t="str">
        <f>IF(OR(VALUE(Input!C388)&lt;0,VALUE(Input!C388)&gt;100), "Invalid EEI %","")</f>
        <v/>
      </c>
      <c r="AX389" s="207"/>
      <c r="AY389" s="278" t="str">
        <f>IF(Input!E388="","",IF(VALUE(Input!E388)=0,"Do not enter 0.",""))</f>
        <v/>
      </c>
    </row>
    <row r="390" spans="2:51" x14ac:dyDescent="0.3">
      <c r="B390" s="188" t="str">
        <f>Input!A389</f>
        <v/>
      </c>
      <c r="C390" s="189" t="str">
        <f>IF(ISERROR(IF(AND(Input!$A389="",SUMPRODUCT(--(LEN(Input!$A390:'Input'!$A$1006)&gt;0))&lt;&gt;0),"Row is skipped.",IF(AND(Input!$A389="",Input!$A390=""),"", IF(Input!B389="","Data is missing.","")))),"",IF(AND(Input!$A389="",SUMPRODUCT(--(LEN(Input!$A390:'Input'!$A$1006)&gt;0))&lt;&gt;0),"Row is skipped.",IF(AND(Input!$A389="",Input!$A390=""),"", IF(Input!B389="","Data is missing.",""))))</f>
        <v/>
      </c>
      <c r="D390" s="189" t="str">
        <f>IF(ISERROR(IF(AND(Input!$A389="",SUMPRODUCT(--(LEN(Input!$A390:'Input'!$A$1006)&gt;0))&lt;&gt;0),"Row is skipped.",IF(AND(Input!$A389="",Input!$A390=""),"", IF(Input!C389="","Data is missing.","")))),"",IF(AND(Input!$A389="",SUMPRODUCT(--(LEN(Input!$A390:'Input'!$A$1006)&gt;0))&lt;&gt;0),"Row is skipped.",IF(AND(Input!$A389="",Input!$A390=""),"", IF(Input!C389="","Data is missing.",""))))</f>
        <v/>
      </c>
      <c r="E390" s="189" t="str">
        <f>IF(ISERROR(IF(AND(Input!$A389="",SUMPRODUCT(--(LEN(Input!$A390:'Input'!$A$1006)&gt;0))&lt;&gt;0),"Row is skipped.",IF(AND(Input!$A389="",Input!$A390=""),"", IF(Input!D389="","Data is missing.","")))),"",IF(AND(Input!$A389="",SUMPRODUCT(--(LEN(Input!$A390:'Input'!$A$1006)&gt;0))&lt;&gt;0),"Row is skipped.",IF(AND(Input!$A389="",Input!$A390=""),"", IF(Input!D389="","Data is missing.",""))))</f>
        <v/>
      </c>
      <c r="F390" s="189" t="str">
        <f>IF(ISERROR(IF(AND(Input!$A389="",SUMPRODUCT(--(LEN(Input!$A390:'Input'!$A$1006)&gt;0))&lt;&gt;0),"Row is skipped.",IF(AND(Input!$A389="",Input!$A390=""),"", IF(Input!E389="","Data is missing.","")))),"",IF(AND(Input!$A389="",SUMPRODUCT(--(LEN(Input!$A390:'Input'!$A$1006)&gt;0))&lt;&gt;0),"Row is skipped.",IF(AND(Input!$A389="",Input!$A390=""),"", IF(Input!E389="","Data is missing.",""))))</f>
        <v/>
      </c>
      <c r="G390" s="189" t="str">
        <f>IF(ISERROR(IF(AND(Input!$A389="",SUMPRODUCT(--(LEN(Input!$A390:'Input'!$A$1006)&gt;0))&lt;&gt;0),"Row is skipped.",IF(AND(Input!$A389="",Input!$A390=""),"", IF(Input!F389="","Data is missing.","")))),"",IF(AND(Input!$A389="",SUMPRODUCT(--(LEN(Input!$A390:'Input'!$A$1006)&gt;0))&lt;&gt;0),"Row is skipped.",IF(AND(Input!$A389="",Input!$A390=""),"", IF(Input!F389="","Data is missing.",""))))</f>
        <v/>
      </c>
      <c r="H390" s="190" t="str">
        <f>IF(ISERROR(IF(AND(Input!$A389="",SUMPRODUCT(--(LEN(Input!$A390:'Input'!$A$1006)&gt;0))&lt;&gt;0),"Row is skipped.",IF(AND(Input!$A389="",Input!$A390=""),"", IF(Input!G389="","Data is missing.","")))),"",IF(AND(Input!$A389="",SUMPRODUCT(--(LEN(Input!$A390:'Input'!$A$1006)&gt;0))&lt;&gt;0),"Row is skipped.",IF(AND(Input!$A389="",Input!$A390=""),"", IF(Input!G389="","Data is missing.",""))))</f>
        <v/>
      </c>
      <c r="I390" s="156"/>
      <c r="J390" s="191" t="str">
        <f>IFERROR(VLOOKUP(VLOOKUP(Input!$D389,'Measure List'!$A:$AN,40,FALSE),UIR!$A$1:$Q$27,17,FALSE),"")</f>
        <v/>
      </c>
      <c r="K390" s="192" t="str">
        <f>IFERROR(VLOOKUP(Input!$D389,'Measure List'!$A:$AN,40,FALSE),"")</f>
        <v/>
      </c>
      <c r="L390" s="156"/>
      <c r="M390" s="193" t="str">
        <f>IF(B390="","",IF(AND(Input!H389="",IFERROR(VLOOKUP(K390,UIR!$A$2:$P$21,2,FALSE),"")&lt;&gt;""),"Data is Missing.",""))</f>
        <v/>
      </c>
      <c r="N390" s="194" t="str">
        <f>IF(B390="","",IF(AND(Input!I389="",IFERROR(VLOOKUP(K390,UIR!$A$2:$P$21,3,FALSE),"")&lt;&gt;""),"Data is Missing.",""))</f>
        <v/>
      </c>
      <c r="O390" s="194" t="str">
        <f>IF(B390="","",IF(AND(Input!J389="",IFERROR(VLOOKUP(K390,UIR!$A$2:$P$21,4,FALSE),"")&lt;&gt;""),"Data is Missing.",""))</f>
        <v/>
      </c>
      <c r="P390" s="194" t="str">
        <f>IF(B390="","",IF(AND(Input!K389="",IFERROR(VLOOKUP(K390,UIR!$A$2:$P$21,5,FALSE),"")&lt;&gt;""),"Data is Missing.",""))</f>
        <v/>
      </c>
      <c r="Q390" s="194" t="str">
        <f>IF(B390="","",IF(AND(Input!L389="",IFERROR(VLOOKUP(K390,UIR!$A$2:$P$21,6,FALSE),"")&lt;&gt;""),"Data is Missing.",""))</f>
        <v/>
      </c>
      <c r="R390" s="194" t="str">
        <f>IF(B390="","",IF(AND(Input!M389="",IFERROR(VLOOKUP(K390,UIR!$A$2:$P$21,7,FALSE),"")&lt;&gt;""),"Data is Missing.",""))</f>
        <v/>
      </c>
      <c r="S390" s="194" t="str">
        <f>IF(B390="","",IF(AND(Input!P389="",IFERROR(VLOOKUP(K390,UIR!$A$2:$P$21,8,FALSE),"")&lt;&gt;""),"Data is Missing.",""))</f>
        <v/>
      </c>
      <c r="T390" s="194" t="str">
        <f>IF(B390="","",IF(AND(Input!Q389="",IFERROR(VLOOKUP(K390,UIR!$A$2:$P$21,9,FALSE),"")&lt;&gt;""),"Data is Missing.",""))</f>
        <v/>
      </c>
      <c r="U390" s="194"/>
      <c r="V390" s="194" t="str">
        <f>IF(B390="","",IF(AND(Input!S389="",IFERROR(VLOOKUP(K390,UIR!$A$2:$P$21,11,FALSE),"")&lt;&gt;""),"Data is Missing.",""))</f>
        <v/>
      </c>
      <c r="W390" s="194" t="str">
        <f>IF(B390="","",IF(AND(Input!T389="",IFERROR(VLOOKUP(K390,UIR!$A$2:$P$21,12,FALSE),"")&lt;&gt;""),"Data is Missing.",""))</f>
        <v/>
      </c>
      <c r="X390" s="194" t="str">
        <f>IF(B390="","",IF(AND(Input!V389="",IFERROR(VLOOKUP(K390,UIR!$A$2:$P$21,13,FALSE),"")&lt;&gt;""),"Data is Missing.",""))</f>
        <v/>
      </c>
      <c r="Y390" s="194" t="str">
        <f>IF(B390="","",IF(AND(Input!W389="",IFERROR(VLOOKUP(K390,UIR!$A$2:$P$21,14,FALSE),"")&lt;&gt;""),"Data is Missing.",""))</f>
        <v/>
      </c>
      <c r="Z390" s="194" t="str">
        <f>IF(B390="","",IF(AND(Input!X389="",IFERROR(VLOOKUP(K390,UIR!$A$2:$P$21,15,FALSE),"")&lt;&gt;""),"Data is Missing.",""))</f>
        <v/>
      </c>
      <c r="AA390" s="195" t="str">
        <f>IF(B390="","",IF(AND(Input!Y389="",IFERROR(VLOOKUP(K390,UIR!$A$2:$P$21,16,FALSE),"")&lt;&gt;""),"Data is Missing.",""))</f>
        <v/>
      </c>
      <c r="AC390" s="202" t="str">
        <f>IF(ISERROR(IF(Input!D389="","",IF(ISERROR(VLOOKUP(Input!D389,'Measure List'!$A$2:$A$30000,1,0)),"Invalid RefNo",""))),"",IF(Input!D389="","",IF(ISERROR(VLOOKUP(Input!D389,'Measure List'!$A$2:$A$30000,1,0)),"Invalid RefNo","")))</f>
        <v/>
      </c>
      <c r="AD390" s="156"/>
      <c r="AE390" s="156"/>
      <c r="AF390" s="156"/>
      <c r="AG390" s="156"/>
      <c r="AH390" s="156"/>
      <c r="AI390" s="156"/>
      <c r="AJ390" s="156"/>
      <c r="AK390" s="156"/>
      <c r="AL390" s="203" t="str">
        <f>IF(COUNTIF(Dropdowns!$K$2:$K$7,Input!S389)&gt;0,"",IF(Input!S389="","","Invalid Type"))</f>
        <v/>
      </c>
      <c r="AN390" s="204" t="str">
        <f>IF(Input!C389="","",IF(ISNUMBER(VALUE(Input!C389)),"","Needs to be a number."))</f>
        <v/>
      </c>
      <c r="AO390" s="205" t="str">
        <f>IF(Input!E389="","",IF(ISNUMBER(VALUE(Input!E389)),"","Needs to be a number."))</f>
        <v/>
      </c>
      <c r="AP390" s="205" t="str">
        <f>IF(Input!N389="","",IF(ISNUMBER(VALUE(Input!N389)),"","Needs to be a number."))</f>
        <v/>
      </c>
      <c r="AQ390" s="205" t="str">
        <f>IF(Input!O389="","",IF(ISNUMBER(VALUE(Input!O389)),"","Needs to be a number."))</f>
        <v/>
      </c>
      <c r="AR390" s="205" t="str">
        <f>IF(Input!V389="","",IF(ISNUMBER(VALUE(Input!V389)),"","Needs to be a number."))</f>
        <v/>
      </c>
      <c r="AS390" s="205" t="str">
        <f>IF(Input!W389="","",IF(ISNUMBER(VALUE(Input!W389)),"","Needs to be a number."))</f>
        <v/>
      </c>
      <c r="AT390" s="205" t="str">
        <f>IF(Input!X389="","",IF(ISNUMBER(VALUE(Input!X389)),"","Needs to be a number."))</f>
        <v/>
      </c>
      <c r="AU390" s="206" t="str">
        <f>IF(Input!Y389="","",IF(ISNUMBER(VALUE(Input!Y389)),"","Needs to be a number."))</f>
        <v/>
      </c>
      <c r="AV390" s="207"/>
      <c r="AW390" s="259" t="str">
        <f>IF(OR(VALUE(Input!C389)&lt;0,VALUE(Input!C389)&gt;100), "Invalid EEI %","")</f>
        <v/>
      </c>
      <c r="AX390" s="207"/>
      <c r="AY390" s="278" t="str">
        <f>IF(Input!E389="","",IF(VALUE(Input!E389)=0,"Do not enter 0.",""))</f>
        <v/>
      </c>
    </row>
    <row r="391" spans="2:51" x14ac:dyDescent="0.3">
      <c r="B391" s="188" t="str">
        <f>Input!A390</f>
        <v/>
      </c>
      <c r="C391" s="189" t="str">
        <f>IF(ISERROR(IF(AND(Input!$A390="",SUMPRODUCT(--(LEN(Input!$A391:'Input'!$A$1006)&gt;0))&lt;&gt;0),"Row is skipped.",IF(AND(Input!$A390="",Input!$A391=""),"", IF(Input!B390="","Data is missing.","")))),"",IF(AND(Input!$A390="",SUMPRODUCT(--(LEN(Input!$A391:'Input'!$A$1006)&gt;0))&lt;&gt;0),"Row is skipped.",IF(AND(Input!$A390="",Input!$A391=""),"", IF(Input!B390="","Data is missing.",""))))</f>
        <v/>
      </c>
      <c r="D391" s="189" t="str">
        <f>IF(ISERROR(IF(AND(Input!$A390="",SUMPRODUCT(--(LEN(Input!$A391:'Input'!$A$1006)&gt;0))&lt;&gt;0),"Row is skipped.",IF(AND(Input!$A390="",Input!$A391=""),"", IF(Input!C390="","Data is missing.","")))),"",IF(AND(Input!$A390="",SUMPRODUCT(--(LEN(Input!$A391:'Input'!$A$1006)&gt;0))&lt;&gt;0),"Row is skipped.",IF(AND(Input!$A390="",Input!$A391=""),"", IF(Input!C390="","Data is missing.",""))))</f>
        <v/>
      </c>
      <c r="E391" s="189" t="str">
        <f>IF(ISERROR(IF(AND(Input!$A390="",SUMPRODUCT(--(LEN(Input!$A391:'Input'!$A$1006)&gt;0))&lt;&gt;0),"Row is skipped.",IF(AND(Input!$A390="",Input!$A391=""),"", IF(Input!D390="","Data is missing.","")))),"",IF(AND(Input!$A390="",SUMPRODUCT(--(LEN(Input!$A391:'Input'!$A$1006)&gt;0))&lt;&gt;0),"Row is skipped.",IF(AND(Input!$A390="",Input!$A391=""),"", IF(Input!D390="","Data is missing.",""))))</f>
        <v/>
      </c>
      <c r="F391" s="189" t="str">
        <f>IF(ISERROR(IF(AND(Input!$A390="",SUMPRODUCT(--(LEN(Input!$A391:'Input'!$A$1006)&gt;0))&lt;&gt;0),"Row is skipped.",IF(AND(Input!$A390="",Input!$A391=""),"", IF(Input!E390="","Data is missing.","")))),"",IF(AND(Input!$A390="",SUMPRODUCT(--(LEN(Input!$A391:'Input'!$A$1006)&gt;0))&lt;&gt;0),"Row is skipped.",IF(AND(Input!$A390="",Input!$A391=""),"", IF(Input!E390="","Data is missing.",""))))</f>
        <v/>
      </c>
      <c r="G391" s="189" t="str">
        <f>IF(ISERROR(IF(AND(Input!$A390="",SUMPRODUCT(--(LEN(Input!$A391:'Input'!$A$1006)&gt;0))&lt;&gt;0),"Row is skipped.",IF(AND(Input!$A390="",Input!$A391=""),"", IF(Input!F390="","Data is missing.","")))),"",IF(AND(Input!$A390="",SUMPRODUCT(--(LEN(Input!$A391:'Input'!$A$1006)&gt;0))&lt;&gt;0),"Row is skipped.",IF(AND(Input!$A390="",Input!$A391=""),"", IF(Input!F390="","Data is missing.",""))))</f>
        <v/>
      </c>
      <c r="H391" s="190" t="str">
        <f>IF(ISERROR(IF(AND(Input!$A390="",SUMPRODUCT(--(LEN(Input!$A391:'Input'!$A$1006)&gt;0))&lt;&gt;0),"Row is skipped.",IF(AND(Input!$A390="",Input!$A391=""),"", IF(Input!G390="","Data is missing.","")))),"",IF(AND(Input!$A390="",SUMPRODUCT(--(LEN(Input!$A391:'Input'!$A$1006)&gt;0))&lt;&gt;0),"Row is skipped.",IF(AND(Input!$A390="",Input!$A391=""),"", IF(Input!G390="","Data is missing.",""))))</f>
        <v/>
      </c>
      <c r="I391" s="156"/>
      <c r="J391" s="191" t="str">
        <f>IFERROR(VLOOKUP(VLOOKUP(Input!$D390,'Measure List'!$A:$AN,40,FALSE),UIR!$A$1:$Q$27,17,FALSE),"")</f>
        <v/>
      </c>
      <c r="K391" s="192" t="str">
        <f>IFERROR(VLOOKUP(Input!$D390,'Measure List'!$A:$AN,40,FALSE),"")</f>
        <v/>
      </c>
      <c r="L391" s="156"/>
      <c r="M391" s="193" t="str">
        <f>IF(B391="","",IF(AND(Input!H390="",IFERROR(VLOOKUP(K391,UIR!$A$2:$P$21,2,FALSE),"")&lt;&gt;""),"Data is Missing.",""))</f>
        <v/>
      </c>
      <c r="N391" s="194" t="str">
        <f>IF(B391="","",IF(AND(Input!I390="",IFERROR(VLOOKUP(K391,UIR!$A$2:$P$21,3,FALSE),"")&lt;&gt;""),"Data is Missing.",""))</f>
        <v/>
      </c>
      <c r="O391" s="194" t="str">
        <f>IF(B391="","",IF(AND(Input!J390="",IFERROR(VLOOKUP(K391,UIR!$A$2:$P$21,4,FALSE),"")&lt;&gt;""),"Data is Missing.",""))</f>
        <v/>
      </c>
      <c r="P391" s="194" t="str">
        <f>IF(B391="","",IF(AND(Input!K390="",IFERROR(VLOOKUP(K391,UIR!$A$2:$P$21,5,FALSE),"")&lt;&gt;""),"Data is Missing.",""))</f>
        <v/>
      </c>
      <c r="Q391" s="194" t="str">
        <f>IF(B391="","",IF(AND(Input!L390="",IFERROR(VLOOKUP(K391,UIR!$A$2:$P$21,6,FALSE),"")&lt;&gt;""),"Data is Missing.",""))</f>
        <v/>
      </c>
      <c r="R391" s="194" t="str">
        <f>IF(B391="","",IF(AND(Input!M390="",IFERROR(VLOOKUP(K391,UIR!$A$2:$P$21,7,FALSE),"")&lt;&gt;""),"Data is Missing.",""))</f>
        <v/>
      </c>
      <c r="S391" s="194" t="str">
        <f>IF(B391="","",IF(AND(Input!P390="",IFERROR(VLOOKUP(K391,UIR!$A$2:$P$21,8,FALSE),"")&lt;&gt;""),"Data is Missing.",""))</f>
        <v/>
      </c>
      <c r="T391" s="194" t="str">
        <f>IF(B391="","",IF(AND(Input!Q390="",IFERROR(VLOOKUP(K391,UIR!$A$2:$P$21,9,FALSE),"")&lt;&gt;""),"Data is Missing.",""))</f>
        <v/>
      </c>
      <c r="U391" s="194"/>
      <c r="V391" s="194" t="str">
        <f>IF(B391="","",IF(AND(Input!S390="",IFERROR(VLOOKUP(K391,UIR!$A$2:$P$21,11,FALSE),"")&lt;&gt;""),"Data is Missing.",""))</f>
        <v/>
      </c>
      <c r="W391" s="194" t="str">
        <f>IF(B391="","",IF(AND(Input!T390="",IFERROR(VLOOKUP(K391,UIR!$A$2:$P$21,12,FALSE),"")&lt;&gt;""),"Data is Missing.",""))</f>
        <v/>
      </c>
      <c r="X391" s="194" t="str">
        <f>IF(B391="","",IF(AND(Input!V390="",IFERROR(VLOOKUP(K391,UIR!$A$2:$P$21,13,FALSE),"")&lt;&gt;""),"Data is Missing.",""))</f>
        <v/>
      </c>
      <c r="Y391" s="194" t="str">
        <f>IF(B391="","",IF(AND(Input!W390="",IFERROR(VLOOKUP(K391,UIR!$A$2:$P$21,14,FALSE),"")&lt;&gt;""),"Data is Missing.",""))</f>
        <v/>
      </c>
      <c r="Z391" s="194" t="str">
        <f>IF(B391="","",IF(AND(Input!X390="",IFERROR(VLOOKUP(K391,UIR!$A$2:$P$21,15,FALSE),"")&lt;&gt;""),"Data is Missing.",""))</f>
        <v/>
      </c>
      <c r="AA391" s="195" t="str">
        <f>IF(B391="","",IF(AND(Input!Y390="",IFERROR(VLOOKUP(K391,UIR!$A$2:$P$21,16,FALSE),"")&lt;&gt;""),"Data is Missing.",""))</f>
        <v/>
      </c>
      <c r="AC391" s="202" t="str">
        <f>IF(ISERROR(IF(Input!D390="","",IF(ISERROR(VLOOKUP(Input!D390,'Measure List'!$A$2:$A$30000,1,0)),"Invalid RefNo",""))),"",IF(Input!D390="","",IF(ISERROR(VLOOKUP(Input!D390,'Measure List'!$A$2:$A$30000,1,0)),"Invalid RefNo","")))</f>
        <v/>
      </c>
      <c r="AD391" s="156"/>
      <c r="AE391" s="156"/>
      <c r="AF391" s="156"/>
      <c r="AG391" s="156"/>
      <c r="AH391" s="156"/>
      <c r="AI391" s="156"/>
      <c r="AJ391" s="156"/>
      <c r="AK391" s="156"/>
      <c r="AL391" s="203" t="str">
        <f>IF(COUNTIF(Dropdowns!$K$2:$K$7,Input!S390)&gt;0,"",IF(Input!S390="","","Invalid Type"))</f>
        <v/>
      </c>
      <c r="AN391" s="204" t="str">
        <f>IF(Input!C390="","",IF(ISNUMBER(VALUE(Input!C390)),"","Needs to be a number."))</f>
        <v/>
      </c>
      <c r="AO391" s="205" t="str">
        <f>IF(Input!E390="","",IF(ISNUMBER(VALUE(Input!E390)),"","Needs to be a number."))</f>
        <v/>
      </c>
      <c r="AP391" s="205" t="str">
        <f>IF(Input!N390="","",IF(ISNUMBER(VALUE(Input!N390)),"","Needs to be a number."))</f>
        <v/>
      </c>
      <c r="AQ391" s="205" t="str">
        <f>IF(Input!O390="","",IF(ISNUMBER(VALUE(Input!O390)),"","Needs to be a number."))</f>
        <v/>
      </c>
      <c r="AR391" s="205" t="str">
        <f>IF(Input!V390="","",IF(ISNUMBER(VALUE(Input!V390)),"","Needs to be a number."))</f>
        <v/>
      </c>
      <c r="AS391" s="205" t="str">
        <f>IF(Input!W390="","",IF(ISNUMBER(VALUE(Input!W390)),"","Needs to be a number."))</f>
        <v/>
      </c>
      <c r="AT391" s="205" t="str">
        <f>IF(Input!X390="","",IF(ISNUMBER(VALUE(Input!X390)),"","Needs to be a number."))</f>
        <v/>
      </c>
      <c r="AU391" s="206" t="str">
        <f>IF(Input!Y390="","",IF(ISNUMBER(VALUE(Input!Y390)),"","Needs to be a number."))</f>
        <v/>
      </c>
      <c r="AV391" s="207"/>
      <c r="AW391" s="259" t="str">
        <f>IF(OR(VALUE(Input!C390)&lt;0,VALUE(Input!C390)&gt;100), "Invalid EEI %","")</f>
        <v/>
      </c>
      <c r="AX391" s="207"/>
      <c r="AY391" s="278" t="str">
        <f>IF(Input!E390="","",IF(VALUE(Input!E390)=0,"Do not enter 0.",""))</f>
        <v/>
      </c>
    </row>
    <row r="392" spans="2:51" x14ac:dyDescent="0.3">
      <c r="B392" s="188" t="str">
        <f>Input!A391</f>
        <v/>
      </c>
      <c r="C392" s="189" t="str">
        <f>IF(ISERROR(IF(AND(Input!$A391="",SUMPRODUCT(--(LEN(Input!$A392:'Input'!$A$1006)&gt;0))&lt;&gt;0),"Row is skipped.",IF(AND(Input!$A391="",Input!$A392=""),"", IF(Input!B391="","Data is missing.","")))),"",IF(AND(Input!$A391="",SUMPRODUCT(--(LEN(Input!$A392:'Input'!$A$1006)&gt;0))&lt;&gt;0),"Row is skipped.",IF(AND(Input!$A391="",Input!$A392=""),"", IF(Input!B391="","Data is missing.",""))))</f>
        <v/>
      </c>
      <c r="D392" s="189" t="str">
        <f>IF(ISERROR(IF(AND(Input!$A391="",SUMPRODUCT(--(LEN(Input!$A392:'Input'!$A$1006)&gt;0))&lt;&gt;0),"Row is skipped.",IF(AND(Input!$A391="",Input!$A392=""),"", IF(Input!C391="","Data is missing.","")))),"",IF(AND(Input!$A391="",SUMPRODUCT(--(LEN(Input!$A392:'Input'!$A$1006)&gt;0))&lt;&gt;0),"Row is skipped.",IF(AND(Input!$A391="",Input!$A392=""),"", IF(Input!C391="","Data is missing.",""))))</f>
        <v/>
      </c>
      <c r="E392" s="189" t="str">
        <f>IF(ISERROR(IF(AND(Input!$A391="",SUMPRODUCT(--(LEN(Input!$A392:'Input'!$A$1006)&gt;0))&lt;&gt;0),"Row is skipped.",IF(AND(Input!$A391="",Input!$A392=""),"", IF(Input!D391="","Data is missing.","")))),"",IF(AND(Input!$A391="",SUMPRODUCT(--(LEN(Input!$A392:'Input'!$A$1006)&gt;0))&lt;&gt;0),"Row is skipped.",IF(AND(Input!$A391="",Input!$A392=""),"", IF(Input!D391="","Data is missing.",""))))</f>
        <v/>
      </c>
      <c r="F392" s="189" t="str">
        <f>IF(ISERROR(IF(AND(Input!$A391="",SUMPRODUCT(--(LEN(Input!$A392:'Input'!$A$1006)&gt;0))&lt;&gt;0),"Row is skipped.",IF(AND(Input!$A391="",Input!$A392=""),"", IF(Input!E391="","Data is missing.","")))),"",IF(AND(Input!$A391="",SUMPRODUCT(--(LEN(Input!$A392:'Input'!$A$1006)&gt;0))&lt;&gt;0),"Row is skipped.",IF(AND(Input!$A391="",Input!$A392=""),"", IF(Input!E391="","Data is missing.",""))))</f>
        <v/>
      </c>
      <c r="G392" s="189" t="str">
        <f>IF(ISERROR(IF(AND(Input!$A391="",SUMPRODUCT(--(LEN(Input!$A392:'Input'!$A$1006)&gt;0))&lt;&gt;0),"Row is skipped.",IF(AND(Input!$A391="",Input!$A392=""),"", IF(Input!F391="","Data is missing.","")))),"",IF(AND(Input!$A391="",SUMPRODUCT(--(LEN(Input!$A392:'Input'!$A$1006)&gt;0))&lt;&gt;0),"Row is skipped.",IF(AND(Input!$A391="",Input!$A392=""),"", IF(Input!F391="","Data is missing.",""))))</f>
        <v/>
      </c>
      <c r="H392" s="190" t="str">
        <f>IF(ISERROR(IF(AND(Input!$A391="",SUMPRODUCT(--(LEN(Input!$A392:'Input'!$A$1006)&gt;0))&lt;&gt;0),"Row is skipped.",IF(AND(Input!$A391="",Input!$A392=""),"", IF(Input!G391="","Data is missing.","")))),"",IF(AND(Input!$A391="",SUMPRODUCT(--(LEN(Input!$A392:'Input'!$A$1006)&gt;0))&lt;&gt;0),"Row is skipped.",IF(AND(Input!$A391="",Input!$A392=""),"", IF(Input!G391="","Data is missing.",""))))</f>
        <v/>
      </c>
      <c r="I392" s="156"/>
      <c r="J392" s="191" t="str">
        <f>IFERROR(VLOOKUP(VLOOKUP(Input!$D391,'Measure List'!$A:$AN,40,FALSE),UIR!$A$1:$Q$27,17,FALSE),"")</f>
        <v/>
      </c>
      <c r="K392" s="192" t="str">
        <f>IFERROR(VLOOKUP(Input!$D391,'Measure List'!$A:$AN,40,FALSE),"")</f>
        <v/>
      </c>
      <c r="L392" s="156"/>
      <c r="M392" s="193" t="str">
        <f>IF(B392="","",IF(AND(Input!H391="",IFERROR(VLOOKUP(K392,UIR!$A$2:$P$21,2,FALSE),"")&lt;&gt;""),"Data is Missing.",""))</f>
        <v/>
      </c>
      <c r="N392" s="194" t="str">
        <f>IF(B392="","",IF(AND(Input!I391="",IFERROR(VLOOKUP(K392,UIR!$A$2:$P$21,3,FALSE),"")&lt;&gt;""),"Data is Missing.",""))</f>
        <v/>
      </c>
      <c r="O392" s="194" t="str">
        <f>IF(B392="","",IF(AND(Input!J391="",IFERROR(VLOOKUP(K392,UIR!$A$2:$P$21,4,FALSE),"")&lt;&gt;""),"Data is Missing.",""))</f>
        <v/>
      </c>
      <c r="P392" s="194" t="str">
        <f>IF(B392="","",IF(AND(Input!K391="",IFERROR(VLOOKUP(K392,UIR!$A$2:$P$21,5,FALSE),"")&lt;&gt;""),"Data is Missing.",""))</f>
        <v/>
      </c>
      <c r="Q392" s="194" t="str">
        <f>IF(B392="","",IF(AND(Input!L391="",IFERROR(VLOOKUP(K392,UIR!$A$2:$P$21,6,FALSE),"")&lt;&gt;""),"Data is Missing.",""))</f>
        <v/>
      </c>
      <c r="R392" s="194" t="str">
        <f>IF(B392="","",IF(AND(Input!M391="",IFERROR(VLOOKUP(K392,UIR!$A$2:$P$21,7,FALSE),"")&lt;&gt;""),"Data is Missing.",""))</f>
        <v/>
      </c>
      <c r="S392" s="194" t="str">
        <f>IF(B392="","",IF(AND(Input!P391="",IFERROR(VLOOKUP(K392,UIR!$A$2:$P$21,8,FALSE),"")&lt;&gt;""),"Data is Missing.",""))</f>
        <v/>
      </c>
      <c r="T392" s="194" t="str">
        <f>IF(B392="","",IF(AND(Input!Q391="",IFERROR(VLOOKUP(K392,UIR!$A$2:$P$21,9,FALSE),"")&lt;&gt;""),"Data is Missing.",""))</f>
        <v/>
      </c>
      <c r="U392" s="194"/>
      <c r="V392" s="194" t="str">
        <f>IF(B392="","",IF(AND(Input!S391="",IFERROR(VLOOKUP(K392,UIR!$A$2:$P$21,11,FALSE),"")&lt;&gt;""),"Data is Missing.",""))</f>
        <v/>
      </c>
      <c r="W392" s="194" t="str">
        <f>IF(B392="","",IF(AND(Input!T391="",IFERROR(VLOOKUP(K392,UIR!$A$2:$P$21,12,FALSE),"")&lt;&gt;""),"Data is Missing.",""))</f>
        <v/>
      </c>
      <c r="X392" s="194" t="str">
        <f>IF(B392="","",IF(AND(Input!V391="",IFERROR(VLOOKUP(K392,UIR!$A$2:$P$21,13,FALSE),"")&lt;&gt;""),"Data is Missing.",""))</f>
        <v/>
      </c>
      <c r="Y392" s="194" t="str">
        <f>IF(B392="","",IF(AND(Input!W391="",IFERROR(VLOOKUP(K392,UIR!$A$2:$P$21,14,FALSE),"")&lt;&gt;""),"Data is Missing.",""))</f>
        <v/>
      </c>
      <c r="Z392" s="194" t="str">
        <f>IF(B392="","",IF(AND(Input!X391="",IFERROR(VLOOKUP(K392,UIR!$A$2:$P$21,15,FALSE),"")&lt;&gt;""),"Data is Missing.",""))</f>
        <v/>
      </c>
      <c r="AA392" s="195" t="str">
        <f>IF(B392="","",IF(AND(Input!Y391="",IFERROR(VLOOKUP(K392,UIR!$A$2:$P$21,16,FALSE),"")&lt;&gt;""),"Data is Missing.",""))</f>
        <v/>
      </c>
      <c r="AC392" s="202" t="str">
        <f>IF(ISERROR(IF(Input!D391="","",IF(ISERROR(VLOOKUP(Input!D391,'Measure List'!$A$2:$A$30000,1,0)),"Invalid RefNo",""))),"",IF(Input!D391="","",IF(ISERROR(VLOOKUP(Input!D391,'Measure List'!$A$2:$A$30000,1,0)),"Invalid RefNo","")))</f>
        <v/>
      </c>
      <c r="AD392" s="156"/>
      <c r="AE392" s="156"/>
      <c r="AF392" s="156"/>
      <c r="AG392" s="156"/>
      <c r="AH392" s="156"/>
      <c r="AI392" s="156"/>
      <c r="AJ392" s="156"/>
      <c r="AK392" s="156"/>
      <c r="AL392" s="203" t="str">
        <f>IF(COUNTIF(Dropdowns!$K$2:$K$7,Input!S391)&gt;0,"",IF(Input!S391="","","Invalid Type"))</f>
        <v/>
      </c>
      <c r="AN392" s="204" t="str">
        <f>IF(Input!C391="","",IF(ISNUMBER(VALUE(Input!C391)),"","Needs to be a number."))</f>
        <v/>
      </c>
      <c r="AO392" s="205" t="str">
        <f>IF(Input!E391="","",IF(ISNUMBER(VALUE(Input!E391)),"","Needs to be a number."))</f>
        <v/>
      </c>
      <c r="AP392" s="205" t="str">
        <f>IF(Input!N391="","",IF(ISNUMBER(VALUE(Input!N391)),"","Needs to be a number."))</f>
        <v/>
      </c>
      <c r="AQ392" s="205" t="str">
        <f>IF(Input!O391="","",IF(ISNUMBER(VALUE(Input!O391)),"","Needs to be a number."))</f>
        <v/>
      </c>
      <c r="AR392" s="205" t="str">
        <f>IF(Input!V391="","",IF(ISNUMBER(VALUE(Input!V391)),"","Needs to be a number."))</f>
        <v/>
      </c>
      <c r="AS392" s="205" t="str">
        <f>IF(Input!W391="","",IF(ISNUMBER(VALUE(Input!W391)),"","Needs to be a number."))</f>
        <v/>
      </c>
      <c r="AT392" s="205" t="str">
        <f>IF(Input!X391="","",IF(ISNUMBER(VALUE(Input!X391)),"","Needs to be a number."))</f>
        <v/>
      </c>
      <c r="AU392" s="206" t="str">
        <f>IF(Input!Y391="","",IF(ISNUMBER(VALUE(Input!Y391)),"","Needs to be a number."))</f>
        <v/>
      </c>
      <c r="AV392" s="207"/>
      <c r="AW392" s="259" t="str">
        <f>IF(OR(VALUE(Input!C391)&lt;0,VALUE(Input!C391)&gt;100), "Invalid EEI %","")</f>
        <v/>
      </c>
      <c r="AX392" s="207"/>
      <c r="AY392" s="278" t="str">
        <f>IF(Input!E391="","",IF(VALUE(Input!E391)=0,"Do not enter 0.",""))</f>
        <v/>
      </c>
    </row>
    <row r="393" spans="2:51" x14ac:dyDescent="0.3">
      <c r="B393" s="188" t="str">
        <f>Input!A392</f>
        <v/>
      </c>
      <c r="C393" s="189" t="str">
        <f>IF(ISERROR(IF(AND(Input!$A392="",SUMPRODUCT(--(LEN(Input!$A393:'Input'!$A$1006)&gt;0))&lt;&gt;0),"Row is skipped.",IF(AND(Input!$A392="",Input!$A393=""),"", IF(Input!B392="","Data is missing.","")))),"",IF(AND(Input!$A392="",SUMPRODUCT(--(LEN(Input!$A393:'Input'!$A$1006)&gt;0))&lt;&gt;0),"Row is skipped.",IF(AND(Input!$A392="",Input!$A393=""),"", IF(Input!B392="","Data is missing.",""))))</f>
        <v/>
      </c>
      <c r="D393" s="189" t="str">
        <f>IF(ISERROR(IF(AND(Input!$A392="",SUMPRODUCT(--(LEN(Input!$A393:'Input'!$A$1006)&gt;0))&lt;&gt;0),"Row is skipped.",IF(AND(Input!$A392="",Input!$A393=""),"", IF(Input!C392="","Data is missing.","")))),"",IF(AND(Input!$A392="",SUMPRODUCT(--(LEN(Input!$A393:'Input'!$A$1006)&gt;0))&lt;&gt;0),"Row is skipped.",IF(AND(Input!$A392="",Input!$A393=""),"", IF(Input!C392="","Data is missing.",""))))</f>
        <v/>
      </c>
      <c r="E393" s="189" t="str">
        <f>IF(ISERROR(IF(AND(Input!$A392="",SUMPRODUCT(--(LEN(Input!$A393:'Input'!$A$1006)&gt;0))&lt;&gt;0),"Row is skipped.",IF(AND(Input!$A392="",Input!$A393=""),"", IF(Input!D392="","Data is missing.","")))),"",IF(AND(Input!$A392="",SUMPRODUCT(--(LEN(Input!$A393:'Input'!$A$1006)&gt;0))&lt;&gt;0),"Row is skipped.",IF(AND(Input!$A392="",Input!$A393=""),"", IF(Input!D392="","Data is missing.",""))))</f>
        <v/>
      </c>
      <c r="F393" s="189" t="str">
        <f>IF(ISERROR(IF(AND(Input!$A392="",SUMPRODUCT(--(LEN(Input!$A393:'Input'!$A$1006)&gt;0))&lt;&gt;0),"Row is skipped.",IF(AND(Input!$A392="",Input!$A393=""),"", IF(Input!E392="","Data is missing.","")))),"",IF(AND(Input!$A392="",SUMPRODUCT(--(LEN(Input!$A393:'Input'!$A$1006)&gt;0))&lt;&gt;0),"Row is skipped.",IF(AND(Input!$A392="",Input!$A393=""),"", IF(Input!E392="","Data is missing.",""))))</f>
        <v/>
      </c>
      <c r="G393" s="189" t="str">
        <f>IF(ISERROR(IF(AND(Input!$A392="",SUMPRODUCT(--(LEN(Input!$A393:'Input'!$A$1006)&gt;0))&lt;&gt;0),"Row is skipped.",IF(AND(Input!$A392="",Input!$A393=""),"", IF(Input!F392="","Data is missing.","")))),"",IF(AND(Input!$A392="",SUMPRODUCT(--(LEN(Input!$A393:'Input'!$A$1006)&gt;0))&lt;&gt;0),"Row is skipped.",IF(AND(Input!$A392="",Input!$A393=""),"", IF(Input!F392="","Data is missing.",""))))</f>
        <v/>
      </c>
      <c r="H393" s="190" t="str">
        <f>IF(ISERROR(IF(AND(Input!$A392="",SUMPRODUCT(--(LEN(Input!$A393:'Input'!$A$1006)&gt;0))&lt;&gt;0),"Row is skipped.",IF(AND(Input!$A392="",Input!$A393=""),"", IF(Input!G392="","Data is missing.","")))),"",IF(AND(Input!$A392="",SUMPRODUCT(--(LEN(Input!$A393:'Input'!$A$1006)&gt;0))&lt;&gt;0),"Row is skipped.",IF(AND(Input!$A392="",Input!$A393=""),"", IF(Input!G392="","Data is missing.",""))))</f>
        <v/>
      </c>
      <c r="I393" s="156"/>
      <c r="J393" s="191" t="str">
        <f>IFERROR(VLOOKUP(VLOOKUP(Input!$D392,'Measure List'!$A:$AN,40,FALSE),UIR!$A$1:$Q$27,17,FALSE),"")</f>
        <v/>
      </c>
      <c r="K393" s="192" t="str">
        <f>IFERROR(VLOOKUP(Input!$D392,'Measure List'!$A:$AN,40,FALSE),"")</f>
        <v/>
      </c>
      <c r="L393" s="156"/>
      <c r="M393" s="193" t="str">
        <f>IF(B393="","",IF(AND(Input!H392="",IFERROR(VLOOKUP(K393,UIR!$A$2:$P$21,2,FALSE),"")&lt;&gt;""),"Data is Missing.",""))</f>
        <v/>
      </c>
      <c r="N393" s="194" t="str">
        <f>IF(B393="","",IF(AND(Input!I392="",IFERROR(VLOOKUP(K393,UIR!$A$2:$P$21,3,FALSE),"")&lt;&gt;""),"Data is Missing.",""))</f>
        <v/>
      </c>
      <c r="O393" s="194" t="str">
        <f>IF(B393="","",IF(AND(Input!J392="",IFERROR(VLOOKUP(K393,UIR!$A$2:$P$21,4,FALSE),"")&lt;&gt;""),"Data is Missing.",""))</f>
        <v/>
      </c>
      <c r="P393" s="194" t="str">
        <f>IF(B393="","",IF(AND(Input!K392="",IFERROR(VLOOKUP(K393,UIR!$A$2:$P$21,5,FALSE),"")&lt;&gt;""),"Data is Missing.",""))</f>
        <v/>
      </c>
      <c r="Q393" s="194" t="str">
        <f>IF(B393="","",IF(AND(Input!L392="",IFERROR(VLOOKUP(K393,UIR!$A$2:$P$21,6,FALSE),"")&lt;&gt;""),"Data is Missing.",""))</f>
        <v/>
      </c>
      <c r="R393" s="194" t="str">
        <f>IF(B393="","",IF(AND(Input!M392="",IFERROR(VLOOKUP(K393,UIR!$A$2:$P$21,7,FALSE),"")&lt;&gt;""),"Data is Missing.",""))</f>
        <v/>
      </c>
      <c r="S393" s="194" t="str">
        <f>IF(B393="","",IF(AND(Input!P392="",IFERROR(VLOOKUP(K393,UIR!$A$2:$P$21,8,FALSE),"")&lt;&gt;""),"Data is Missing.",""))</f>
        <v/>
      </c>
      <c r="T393" s="194" t="str">
        <f>IF(B393="","",IF(AND(Input!Q392="",IFERROR(VLOOKUP(K393,UIR!$A$2:$P$21,9,FALSE),"")&lt;&gt;""),"Data is Missing.",""))</f>
        <v/>
      </c>
      <c r="U393" s="194"/>
      <c r="V393" s="194" t="str">
        <f>IF(B393="","",IF(AND(Input!S392="",IFERROR(VLOOKUP(K393,UIR!$A$2:$P$21,11,FALSE),"")&lt;&gt;""),"Data is Missing.",""))</f>
        <v/>
      </c>
      <c r="W393" s="194" t="str">
        <f>IF(B393="","",IF(AND(Input!T392="",IFERROR(VLOOKUP(K393,UIR!$A$2:$P$21,12,FALSE),"")&lt;&gt;""),"Data is Missing.",""))</f>
        <v/>
      </c>
      <c r="X393" s="194" t="str">
        <f>IF(B393="","",IF(AND(Input!V392="",IFERROR(VLOOKUP(K393,UIR!$A$2:$P$21,13,FALSE),"")&lt;&gt;""),"Data is Missing.",""))</f>
        <v/>
      </c>
      <c r="Y393" s="194" t="str">
        <f>IF(B393="","",IF(AND(Input!W392="",IFERROR(VLOOKUP(K393,UIR!$A$2:$P$21,14,FALSE),"")&lt;&gt;""),"Data is Missing.",""))</f>
        <v/>
      </c>
      <c r="Z393" s="194" t="str">
        <f>IF(B393="","",IF(AND(Input!X392="",IFERROR(VLOOKUP(K393,UIR!$A$2:$P$21,15,FALSE),"")&lt;&gt;""),"Data is Missing.",""))</f>
        <v/>
      </c>
      <c r="AA393" s="195" t="str">
        <f>IF(B393="","",IF(AND(Input!Y392="",IFERROR(VLOOKUP(K393,UIR!$A$2:$P$21,16,FALSE),"")&lt;&gt;""),"Data is Missing.",""))</f>
        <v/>
      </c>
      <c r="AC393" s="202" t="str">
        <f>IF(ISERROR(IF(Input!D392="","",IF(ISERROR(VLOOKUP(Input!D392,'Measure List'!$A$2:$A$30000,1,0)),"Invalid RefNo",""))),"",IF(Input!D392="","",IF(ISERROR(VLOOKUP(Input!D392,'Measure List'!$A$2:$A$30000,1,0)),"Invalid RefNo","")))</f>
        <v/>
      </c>
      <c r="AD393" s="156"/>
      <c r="AE393" s="156"/>
      <c r="AF393" s="156"/>
      <c r="AG393" s="156"/>
      <c r="AH393" s="156"/>
      <c r="AI393" s="156"/>
      <c r="AJ393" s="156"/>
      <c r="AK393" s="156"/>
      <c r="AL393" s="203" t="str">
        <f>IF(COUNTIF(Dropdowns!$K$2:$K$7,Input!S392)&gt;0,"",IF(Input!S392="","","Invalid Type"))</f>
        <v/>
      </c>
      <c r="AN393" s="204" t="str">
        <f>IF(Input!C392="","",IF(ISNUMBER(VALUE(Input!C392)),"","Needs to be a number."))</f>
        <v/>
      </c>
      <c r="AO393" s="205" t="str">
        <f>IF(Input!E392="","",IF(ISNUMBER(VALUE(Input!E392)),"","Needs to be a number."))</f>
        <v/>
      </c>
      <c r="AP393" s="205" t="str">
        <f>IF(Input!N392="","",IF(ISNUMBER(VALUE(Input!N392)),"","Needs to be a number."))</f>
        <v/>
      </c>
      <c r="AQ393" s="205" t="str">
        <f>IF(Input!O392="","",IF(ISNUMBER(VALUE(Input!O392)),"","Needs to be a number."))</f>
        <v/>
      </c>
      <c r="AR393" s="205" t="str">
        <f>IF(Input!V392="","",IF(ISNUMBER(VALUE(Input!V392)),"","Needs to be a number."))</f>
        <v/>
      </c>
      <c r="AS393" s="205" t="str">
        <f>IF(Input!W392="","",IF(ISNUMBER(VALUE(Input!W392)),"","Needs to be a number."))</f>
        <v/>
      </c>
      <c r="AT393" s="205" t="str">
        <f>IF(Input!X392="","",IF(ISNUMBER(VALUE(Input!X392)),"","Needs to be a number."))</f>
        <v/>
      </c>
      <c r="AU393" s="206" t="str">
        <f>IF(Input!Y392="","",IF(ISNUMBER(VALUE(Input!Y392)),"","Needs to be a number."))</f>
        <v/>
      </c>
      <c r="AV393" s="207"/>
      <c r="AW393" s="259" t="str">
        <f>IF(OR(VALUE(Input!C392)&lt;0,VALUE(Input!C392)&gt;100), "Invalid EEI %","")</f>
        <v/>
      </c>
      <c r="AX393" s="207"/>
      <c r="AY393" s="278" t="str">
        <f>IF(Input!E392="","",IF(VALUE(Input!E392)=0,"Do not enter 0.",""))</f>
        <v/>
      </c>
    </row>
    <row r="394" spans="2:51" x14ac:dyDescent="0.3">
      <c r="B394" s="188" t="str">
        <f>Input!A393</f>
        <v/>
      </c>
      <c r="C394" s="189" t="str">
        <f>IF(ISERROR(IF(AND(Input!$A393="",SUMPRODUCT(--(LEN(Input!$A394:'Input'!$A$1006)&gt;0))&lt;&gt;0),"Row is skipped.",IF(AND(Input!$A393="",Input!$A394=""),"", IF(Input!B393="","Data is missing.","")))),"",IF(AND(Input!$A393="",SUMPRODUCT(--(LEN(Input!$A394:'Input'!$A$1006)&gt;0))&lt;&gt;0),"Row is skipped.",IF(AND(Input!$A393="",Input!$A394=""),"", IF(Input!B393="","Data is missing.",""))))</f>
        <v/>
      </c>
      <c r="D394" s="189" t="str">
        <f>IF(ISERROR(IF(AND(Input!$A393="",SUMPRODUCT(--(LEN(Input!$A394:'Input'!$A$1006)&gt;0))&lt;&gt;0),"Row is skipped.",IF(AND(Input!$A393="",Input!$A394=""),"", IF(Input!C393="","Data is missing.","")))),"",IF(AND(Input!$A393="",SUMPRODUCT(--(LEN(Input!$A394:'Input'!$A$1006)&gt;0))&lt;&gt;0),"Row is skipped.",IF(AND(Input!$A393="",Input!$A394=""),"", IF(Input!C393="","Data is missing.",""))))</f>
        <v/>
      </c>
      <c r="E394" s="189" t="str">
        <f>IF(ISERROR(IF(AND(Input!$A393="",SUMPRODUCT(--(LEN(Input!$A394:'Input'!$A$1006)&gt;0))&lt;&gt;0),"Row is skipped.",IF(AND(Input!$A393="",Input!$A394=""),"", IF(Input!D393="","Data is missing.","")))),"",IF(AND(Input!$A393="",SUMPRODUCT(--(LEN(Input!$A394:'Input'!$A$1006)&gt;0))&lt;&gt;0),"Row is skipped.",IF(AND(Input!$A393="",Input!$A394=""),"", IF(Input!D393="","Data is missing.",""))))</f>
        <v/>
      </c>
      <c r="F394" s="189" t="str">
        <f>IF(ISERROR(IF(AND(Input!$A393="",SUMPRODUCT(--(LEN(Input!$A394:'Input'!$A$1006)&gt;0))&lt;&gt;0),"Row is skipped.",IF(AND(Input!$A393="",Input!$A394=""),"", IF(Input!E393="","Data is missing.","")))),"",IF(AND(Input!$A393="",SUMPRODUCT(--(LEN(Input!$A394:'Input'!$A$1006)&gt;0))&lt;&gt;0),"Row is skipped.",IF(AND(Input!$A393="",Input!$A394=""),"", IF(Input!E393="","Data is missing.",""))))</f>
        <v/>
      </c>
      <c r="G394" s="189" t="str">
        <f>IF(ISERROR(IF(AND(Input!$A393="",SUMPRODUCT(--(LEN(Input!$A394:'Input'!$A$1006)&gt;0))&lt;&gt;0),"Row is skipped.",IF(AND(Input!$A393="",Input!$A394=""),"", IF(Input!F393="","Data is missing.","")))),"",IF(AND(Input!$A393="",SUMPRODUCT(--(LEN(Input!$A394:'Input'!$A$1006)&gt;0))&lt;&gt;0),"Row is skipped.",IF(AND(Input!$A393="",Input!$A394=""),"", IF(Input!F393="","Data is missing.",""))))</f>
        <v/>
      </c>
      <c r="H394" s="190" t="str">
        <f>IF(ISERROR(IF(AND(Input!$A393="",SUMPRODUCT(--(LEN(Input!$A394:'Input'!$A$1006)&gt;0))&lt;&gt;0),"Row is skipped.",IF(AND(Input!$A393="",Input!$A394=""),"", IF(Input!G393="","Data is missing.","")))),"",IF(AND(Input!$A393="",SUMPRODUCT(--(LEN(Input!$A394:'Input'!$A$1006)&gt;0))&lt;&gt;0),"Row is skipped.",IF(AND(Input!$A393="",Input!$A394=""),"", IF(Input!G393="","Data is missing.",""))))</f>
        <v/>
      </c>
      <c r="I394" s="156"/>
      <c r="J394" s="191" t="str">
        <f>IFERROR(VLOOKUP(VLOOKUP(Input!$D393,'Measure List'!$A:$AN,40,FALSE),UIR!$A$1:$Q$27,17,FALSE),"")</f>
        <v/>
      </c>
      <c r="K394" s="192" t="str">
        <f>IFERROR(VLOOKUP(Input!$D393,'Measure List'!$A:$AN,40,FALSE),"")</f>
        <v/>
      </c>
      <c r="L394" s="156"/>
      <c r="M394" s="193" t="str">
        <f>IF(B394="","",IF(AND(Input!H393="",IFERROR(VLOOKUP(K394,UIR!$A$2:$P$21,2,FALSE),"")&lt;&gt;""),"Data is Missing.",""))</f>
        <v/>
      </c>
      <c r="N394" s="194" t="str">
        <f>IF(B394="","",IF(AND(Input!I393="",IFERROR(VLOOKUP(K394,UIR!$A$2:$P$21,3,FALSE),"")&lt;&gt;""),"Data is Missing.",""))</f>
        <v/>
      </c>
      <c r="O394" s="194" t="str">
        <f>IF(B394="","",IF(AND(Input!J393="",IFERROR(VLOOKUP(K394,UIR!$A$2:$P$21,4,FALSE),"")&lt;&gt;""),"Data is Missing.",""))</f>
        <v/>
      </c>
      <c r="P394" s="194" t="str">
        <f>IF(B394="","",IF(AND(Input!K393="",IFERROR(VLOOKUP(K394,UIR!$A$2:$P$21,5,FALSE),"")&lt;&gt;""),"Data is Missing.",""))</f>
        <v/>
      </c>
      <c r="Q394" s="194" t="str">
        <f>IF(B394="","",IF(AND(Input!L393="",IFERROR(VLOOKUP(K394,UIR!$A$2:$P$21,6,FALSE),"")&lt;&gt;""),"Data is Missing.",""))</f>
        <v/>
      </c>
      <c r="R394" s="194" t="str">
        <f>IF(B394="","",IF(AND(Input!M393="",IFERROR(VLOOKUP(K394,UIR!$A$2:$P$21,7,FALSE),"")&lt;&gt;""),"Data is Missing.",""))</f>
        <v/>
      </c>
      <c r="S394" s="194" t="str">
        <f>IF(B394="","",IF(AND(Input!P393="",IFERROR(VLOOKUP(K394,UIR!$A$2:$P$21,8,FALSE),"")&lt;&gt;""),"Data is Missing.",""))</f>
        <v/>
      </c>
      <c r="T394" s="194" t="str">
        <f>IF(B394="","",IF(AND(Input!Q393="",IFERROR(VLOOKUP(K394,UIR!$A$2:$P$21,9,FALSE),"")&lt;&gt;""),"Data is Missing.",""))</f>
        <v/>
      </c>
      <c r="U394" s="194"/>
      <c r="V394" s="194" t="str">
        <f>IF(B394="","",IF(AND(Input!S393="",IFERROR(VLOOKUP(K394,UIR!$A$2:$P$21,11,FALSE),"")&lt;&gt;""),"Data is Missing.",""))</f>
        <v/>
      </c>
      <c r="W394" s="194" t="str">
        <f>IF(B394="","",IF(AND(Input!T393="",IFERROR(VLOOKUP(K394,UIR!$A$2:$P$21,12,FALSE),"")&lt;&gt;""),"Data is Missing.",""))</f>
        <v/>
      </c>
      <c r="X394" s="194" t="str">
        <f>IF(B394="","",IF(AND(Input!V393="",IFERROR(VLOOKUP(K394,UIR!$A$2:$P$21,13,FALSE),"")&lt;&gt;""),"Data is Missing.",""))</f>
        <v/>
      </c>
      <c r="Y394" s="194" t="str">
        <f>IF(B394="","",IF(AND(Input!W393="",IFERROR(VLOOKUP(K394,UIR!$A$2:$P$21,14,FALSE),"")&lt;&gt;""),"Data is Missing.",""))</f>
        <v/>
      </c>
      <c r="Z394" s="194" t="str">
        <f>IF(B394="","",IF(AND(Input!X393="",IFERROR(VLOOKUP(K394,UIR!$A$2:$P$21,15,FALSE),"")&lt;&gt;""),"Data is Missing.",""))</f>
        <v/>
      </c>
      <c r="AA394" s="195" t="str">
        <f>IF(B394="","",IF(AND(Input!Y393="",IFERROR(VLOOKUP(K394,UIR!$A$2:$P$21,16,FALSE),"")&lt;&gt;""),"Data is Missing.",""))</f>
        <v/>
      </c>
      <c r="AC394" s="202" t="str">
        <f>IF(ISERROR(IF(Input!D393="","",IF(ISERROR(VLOOKUP(Input!D393,'Measure List'!$A$2:$A$30000,1,0)),"Invalid RefNo",""))),"",IF(Input!D393="","",IF(ISERROR(VLOOKUP(Input!D393,'Measure List'!$A$2:$A$30000,1,0)),"Invalid RefNo","")))</f>
        <v/>
      </c>
      <c r="AD394" s="156"/>
      <c r="AE394" s="156"/>
      <c r="AF394" s="156"/>
      <c r="AG394" s="156"/>
      <c r="AH394" s="156"/>
      <c r="AI394" s="156"/>
      <c r="AJ394" s="156"/>
      <c r="AK394" s="156"/>
      <c r="AL394" s="203" t="str">
        <f>IF(COUNTIF(Dropdowns!$K$2:$K$7,Input!S393)&gt;0,"",IF(Input!S393="","","Invalid Type"))</f>
        <v/>
      </c>
      <c r="AN394" s="204" t="str">
        <f>IF(Input!C393="","",IF(ISNUMBER(VALUE(Input!C393)),"","Needs to be a number."))</f>
        <v/>
      </c>
      <c r="AO394" s="205" t="str">
        <f>IF(Input!E393="","",IF(ISNUMBER(VALUE(Input!E393)),"","Needs to be a number."))</f>
        <v/>
      </c>
      <c r="AP394" s="205" t="str">
        <f>IF(Input!N393="","",IF(ISNUMBER(VALUE(Input!N393)),"","Needs to be a number."))</f>
        <v/>
      </c>
      <c r="AQ394" s="205" t="str">
        <f>IF(Input!O393="","",IF(ISNUMBER(VALUE(Input!O393)),"","Needs to be a number."))</f>
        <v/>
      </c>
      <c r="AR394" s="205" t="str">
        <f>IF(Input!V393="","",IF(ISNUMBER(VALUE(Input!V393)),"","Needs to be a number."))</f>
        <v/>
      </c>
      <c r="AS394" s="205" t="str">
        <f>IF(Input!W393="","",IF(ISNUMBER(VALUE(Input!W393)),"","Needs to be a number."))</f>
        <v/>
      </c>
      <c r="AT394" s="205" t="str">
        <f>IF(Input!X393="","",IF(ISNUMBER(VALUE(Input!X393)),"","Needs to be a number."))</f>
        <v/>
      </c>
      <c r="AU394" s="206" t="str">
        <f>IF(Input!Y393="","",IF(ISNUMBER(VALUE(Input!Y393)),"","Needs to be a number."))</f>
        <v/>
      </c>
      <c r="AV394" s="207"/>
      <c r="AW394" s="259" t="str">
        <f>IF(OR(VALUE(Input!C393)&lt;0,VALUE(Input!C393)&gt;100), "Invalid EEI %","")</f>
        <v/>
      </c>
      <c r="AX394" s="207"/>
      <c r="AY394" s="278" t="str">
        <f>IF(Input!E393="","",IF(VALUE(Input!E393)=0,"Do not enter 0.",""))</f>
        <v/>
      </c>
    </row>
    <row r="395" spans="2:51" x14ac:dyDescent="0.3">
      <c r="B395" s="188" t="str">
        <f>Input!A394</f>
        <v/>
      </c>
      <c r="C395" s="189" t="str">
        <f>IF(ISERROR(IF(AND(Input!$A394="",SUMPRODUCT(--(LEN(Input!$A395:'Input'!$A$1006)&gt;0))&lt;&gt;0),"Row is skipped.",IF(AND(Input!$A394="",Input!$A395=""),"", IF(Input!B394="","Data is missing.","")))),"",IF(AND(Input!$A394="",SUMPRODUCT(--(LEN(Input!$A395:'Input'!$A$1006)&gt;0))&lt;&gt;0),"Row is skipped.",IF(AND(Input!$A394="",Input!$A395=""),"", IF(Input!B394="","Data is missing.",""))))</f>
        <v/>
      </c>
      <c r="D395" s="189" t="str">
        <f>IF(ISERROR(IF(AND(Input!$A394="",SUMPRODUCT(--(LEN(Input!$A395:'Input'!$A$1006)&gt;0))&lt;&gt;0),"Row is skipped.",IF(AND(Input!$A394="",Input!$A395=""),"", IF(Input!C394="","Data is missing.","")))),"",IF(AND(Input!$A394="",SUMPRODUCT(--(LEN(Input!$A395:'Input'!$A$1006)&gt;0))&lt;&gt;0),"Row is skipped.",IF(AND(Input!$A394="",Input!$A395=""),"", IF(Input!C394="","Data is missing.",""))))</f>
        <v/>
      </c>
      <c r="E395" s="189" t="str">
        <f>IF(ISERROR(IF(AND(Input!$A394="",SUMPRODUCT(--(LEN(Input!$A395:'Input'!$A$1006)&gt;0))&lt;&gt;0),"Row is skipped.",IF(AND(Input!$A394="",Input!$A395=""),"", IF(Input!D394="","Data is missing.","")))),"",IF(AND(Input!$A394="",SUMPRODUCT(--(LEN(Input!$A395:'Input'!$A$1006)&gt;0))&lt;&gt;0),"Row is skipped.",IF(AND(Input!$A394="",Input!$A395=""),"", IF(Input!D394="","Data is missing.",""))))</f>
        <v/>
      </c>
      <c r="F395" s="189" t="str">
        <f>IF(ISERROR(IF(AND(Input!$A394="",SUMPRODUCT(--(LEN(Input!$A395:'Input'!$A$1006)&gt;0))&lt;&gt;0),"Row is skipped.",IF(AND(Input!$A394="",Input!$A395=""),"", IF(Input!E394="","Data is missing.","")))),"",IF(AND(Input!$A394="",SUMPRODUCT(--(LEN(Input!$A395:'Input'!$A$1006)&gt;0))&lt;&gt;0),"Row is skipped.",IF(AND(Input!$A394="",Input!$A395=""),"", IF(Input!E394="","Data is missing.",""))))</f>
        <v/>
      </c>
      <c r="G395" s="189" t="str">
        <f>IF(ISERROR(IF(AND(Input!$A394="",SUMPRODUCT(--(LEN(Input!$A395:'Input'!$A$1006)&gt;0))&lt;&gt;0),"Row is skipped.",IF(AND(Input!$A394="",Input!$A395=""),"", IF(Input!F394="","Data is missing.","")))),"",IF(AND(Input!$A394="",SUMPRODUCT(--(LEN(Input!$A395:'Input'!$A$1006)&gt;0))&lt;&gt;0),"Row is skipped.",IF(AND(Input!$A394="",Input!$A395=""),"", IF(Input!F394="","Data is missing.",""))))</f>
        <v/>
      </c>
      <c r="H395" s="190" t="str">
        <f>IF(ISERROR(IF(AND(Input!$A394="",SUMPRODUCT(--(LEN(Input!$A395:'Input'!$A$1006)&gt;0))&lt;&gt;0),"Row is skipped.",IF(AND(Input!$A394="",Input!$A395=""),"", IF(Input!G394="","Data is missing.","")))),"",IF(AND(Input!$A394="",SUMPRODUCT(--(LEN(Input!$A395:'Input'!$A$1006)&gt;0))&lt;&gt;0),"Row is skipped.",IF(AND(Input!$A394="",Input!$A395=""),"", IF(Input!G394="","Data is missing.",""))))</f>
        <v/>
      </c>
      <c r="I395" s="156"/>
      <c r="J395" s="191" t="str">
        <f>IFERROR(VLOOKUP(VLOOKUP(Input!$D394,'Measure List'!$A:$AN,40,FALSE),UIR!$A$1:$Q$27,17,FALSE),"")</f>
        <v/>
      </c>
      <c r="K395" s="192" t="str">
        <f>IFERROR(VLOOKUP(Input!$D394,'Measure List'!$A:$AN,40,FALSE),"")</f>
        <v/>
      </c>
      <c r="L395" s="156"/>
      <c r="M395" s="193" t="str">
        <f>IF(B395="","",IF(AND(Input!H394="",IFERROR(VLOOKUP(K395,UIR!$A$2:$P$21,2,FALSE),"")&lt;&gt;""),"Data is Missing.",""))</f>
        <v/>
      </c>
      <c r="N395" s="194" t="str">
        <f>IF(B395="","",IF(AND(Input!I394="",IFERROR(VLOOKUP(K395,UIR!$A$2:$P$21,3,FALSE),"")&lt;&gt;""),"Data is Missing.",""))</f>
        <v/>
      </c>
      <c r="O395" s="194" t="str">
        <f>IF(B395="","",IF(AND(Input!J394="",IFERROR(VLOOKUP(K395,UIR!$A$2:$P$21,4,FALSE),"")&lt;&gt;""),"Data is Missing.",""))</f>
        <v/>
      </c>
      <c r="P395" s="194" t="str">
        <f>IF(B395="","",IF(AND(Input!K394="",IFERROR(VLOOKUP(K395,UIR!$A$2:$P$21,5,FALSE),"")&lt;&gt;""),"Data is Missing.",""))</f>
        <v/>
      </c>
      <c r="Q395" s="194" t="str">
        <f>IF(B395="","",IF(AND(Input!L394="",IFERROR(VLOOKUP(K395,UIR!$A$2:$P$21,6,FALSE),"")&lt;&gt;""),"Data is Missing.",""))</f>
        <v/>
      </c>
      <c r="R395" s="194" t="str">
        <f>IF(B395="","",IF(AND(Input!M394="",IFERROR(VLOOKUP(K395,UIR!$A$2:$P$21,7,FALSE),"")&lt;&gt;""),"Data is Missing.",""))</f>
        <v/>
      </c>
      <c r="S395" s="194" t="str">
        <f>IF(B395="","",IF(AND(Input!P394="",IFERROR(VLOOKUP(K395,UIR!$A$2:$P$21,8,FALSE),"")&lt;&gt;""),"Data is Missing.",""))</f>
        <v/>
      </c>
      <c r="T395" s="194" t="str">
        <f>IF(B395="","",IF(AND(Input!Q394="",IFERROR(VLOOKUP(K395,UIR!$A$2:$P$21,9,FALSE),"")&lt;&gt;""),"Data is Missing.",""))</f>
        <v/>
      </c>
      <c r="U395" s="194"/>
      <c r="V395" s="194" t="str">
        <f>IF(B395="","",IF(AND(Input!S394="",IFERROR(VLOOKUP(K395,UIR!$A$2:$P$21,11,FALSE),"")&lt;&gt;""),"Data is Missing.",""))</f>
        <v/>
      </c>
      <c r="W395" s="194" t="str">
        <f>IF(B395="","",IF(AND(Input!T394="",IFERROR(VLOOKUP(K395,UIR!$A$2:$P$21,12,FALSE),"")&lt;&gt;""),"Data is Missing.",""))</f>
        <v/>
      </c>
      <c r="X395" s="194" t="str">
        <f>IF(B395="","",IF(AND(Input!V394="",IFERROR(VLOOKUP(K395,UIR!$A$2:$P$21,13,FALSE),"")&lt;&gt;""),"Data is Missing.",""))</f>
        <v/>
      </c>
      <c r="Y395" s="194" t="str">
        <f>IF(B395="","",IF(AND(Input!W394="",IFERROR(VLOOKUP(K395,UIR!$A$2:$P$21,14,FALSE),"")&lt;&gt;""),"Data is Missing.",""))</f>
        <v/>
      </c>
      <c r="Z395" s="194" t="str">
        <f>IF(B395="","",IF(AND(Input!X394="",IFERROR(VLOOKUP(K395,UIR!$A$2:$P$21,15,FALSE),"")&lt;&gt;""),"Data is Missing.",""))</f>
        <v/>
      </c>
      <c r="AA395" s="195" t="str">
        <f>IF(B395="","",IF(AND(Input!Y394="",IFERROR(VLOOKUP(K395,UIR!$A$2:$P$21,16,FALSE),"")&lt;&gt;""),"Data is Missing.",""))</f>
        <v/>
      </c>
      <c r="AC395" s="202" t="str">
        <f>IF(ISERROR(IF(Input!D394="","",IF(ISERROR(VLOOKUP(Input!D394,'Measure List'!$A$2:$A$30000,1,0)),"Invalid RefNo",""))),"",IF(Input!D394="","",IF(ISERROR(VLOOKUP(Input!D394,'Measure List'!$A$2:$A$30000,1,0)),"Invalid RefNo","")))</f>
        <v/>
      </c>
      <c r="AD395" s="156"/>
      <c r="AE395" s="156"/>
      <c r="AF395" s="156"/>
      <c r="AG395" s="156"/>
      <c r="AH395" s="156"/>
      <c r="AI395" s="156"/>
      <c r="AJ395" s="156"/>
      <c r="AK395" s="156"/>
      <c r="AL395" s="203" t="str">
        <f>IF(COUNTIF(Dropdowns!$K$2:$K$7,Input!S394)&gt;0,"",IF(Input!S394="","","Invalid Type"))</f>
        <v/>
      </c>
      <c r="AN395" s="204" t="str">
        <f>IF(Input!C394="","",IF(ISNUMBER(VALUE(Input!C394)),"","Needs to be a number."))</f>
        <v/>
      </c>
      <c r="AO395" s="205" t="str">
        <f>IF(Input!E394="","",IF(ISNUMBER(VALUE(Input!E394)),"","Needs to be a number."))</f>
        <v/>
      </c>
      <c r="AP395" s="205" t="str">
        <f>IF(Input!N394="","",IF(ISNUMBER(VALUE(Input!N394)),"","Needs to be a number."))</f>
        <v/>
      </c>
      <c r="AQ395" s="205" t="str">
        <f>IF(Input!O394="","",IF(ISNUMBER(VALUE(Input!O394)),"","Needs to be a number."))</f>
        <v/>
      </c>
      <c r="AR395" s="205" t="str">
        <f>IF(Input!V394="","",IF(ISNUMBER(VALUE(Input!V394)),"","Needs to be a number."))</f>
        <v/>
      </c>
      <c r="AS395" s="205" t="str">
        <f>IF(Input!W394="","",IF(ISNUMBER(VALUE(Input!W394)),"","Needs to be a number."))</f>
        <v/>
      </c>
      <c r="AT395" s="205" t="str">
        <f>IF(Input!X394="","",IF(ISNUMBER(VALUE(Input!X394)),"","Needs to be a number."))</f>
        <v/>
      </c>
      <c r="AU395" s="206" t="str">
        <f>IF(Input!Y394="","",IF(ISNUMBER(VALUE(Input!Y394)),"","Needs to be a number."))</f>
        <v/>
      </c>
      <c r="AV395" s="207"/>
      <c r="AW395" s="259" t="str">
        <f>IF(OR(VALUE(Input!C394)&lt;0,VALUE(Input!C394)&gt;100), "Invalid EEI %","")</f>
        <v/>
      </c>
      <c r="AX395" s="207"/>
      <c r="AY395" s="278" t="str">
        <f>IF(Input!E394="","",IF(VALUE(Input!E394)=0,"Do not enter 0.",""))</f>
        <v/>
      </c>
    </row>
    <row r="396" spans="2:51" x14ac:dyDescent="0.3">
      <c r="B396" s="188" t="str">
        <f>Input!A395</f>
        <v/>
      </c>
      <c r="C396" s="189" t="str">
        <f>IF(ISERROR(IF(AND(Input!$A395="",SUMPRODUCT(--(LEN(Input!$A396:'Input'!$A$1006)&gt;0))&lt;&gt;0),"Row is skipped.",IF(AND(Input!$A395="",Input!$A396=""),"", IF(Input!B395="","Data is missing.","")))),"",IF(AND(Input!$A395="",SUMPRODUCT(--(LEN(Input!$A396:'Input'!$A$1006)&gt;0))&lt;&gt;0),"Row is skipped.",IF(AND(Input!$A395="",Input!$A396=""),"", IF(Input!B395="","Data is missing.",""))))</f>
        <v/>
      </c>
      <c r="D396" s="189" t="str">
        <f>IF(ISERROR(IF(AND(Input!$A395="",SUMPRODUCT(--(LEN(Input!$A396:'Input'!$A$1006)&gt;0))&lt;&gt;0),"Row is skipped.",IF(AND(Input!$A395="",Input!$A396=""),"", IF(Input!C395="","Data is missing.","")))),"",IF(AND(Input!$A395="",SUMPRODUCT(--(LEN(Input!$A396:'Input'!$A$1006)&gt;0))&lt;&gt;0),"Row is skipped.",IF(AND(Input!$A395="",Input!$A396=""),"", IF(Input!C395="","Data is missing.",""))))</f>
        <v/>
      </c>
      <c r="E396" s="189" t="str">
        <f>IF(ISERROR(IF(AND(Input!$A395="",SUMPRODUCT(--(LEN(Input!$A396:'Input'!$A$1006)&gt;0))&lt;&gt;0),"Row is skipped.",IF(AND(Input!$A395="",Input!$A396=""),"", IF(Input!D395="","Data is missing.","")))),"",IF(AND(Input!$A395="",SUMPRODUCT(--(LEN(Input!$A396:'Input'!$A$1006)&gt;0))&lt;&gt;0),"Row is skipped.",IF(AND(Input!$A395="",Input!$A396=""),"", IF(Input!D395="","Data is missing.",""))))</f>
        <v/>
      </c>
      <c r="F396" s="189" t="str">
        <f>IF(ISERROR(IF(AND(Input!$A395="",SUMPRODUCT(--(LEN(Input!$A396:'Input'!$A$1006)&gt;0))&lt;&gt;0),"Row is skipped.",IF(AND(Input!$A395="",Input!$A396=""),"", IF(Input!E395="","Data is missing.","")))),"",IF(AND(Input!$A395="",SUMPRODUCT(--(LEN(Input!$A396:'Input'!$A$1006)&gt;0))&lt;&gt;0),"Row is skipped.",IF(AND(Input!$A395="",Input!$A396=""),"", IF(Input!E395="","Data is missing.",""))))</f>
        <v/>
      </c>
      <c r="G396" s="189" t="str">
        <f>IF(ISERROR(IF(AND(Input!$A395="",SUMPRODUCT(--(LEN(Input!$A396:'Input'!$A$1006)&gt;0))&lt;&gt;0),"Row is skipped.",IF(AND(Input!$A395="",Input!$A396=""),"", IF(Input!F395="","Data is missing.","")))),"",IF(AND(Input!$A395="",SUMPRODUCT(--(LEN(Input!$A396:'Input'!$A$1006)&gt;0))&lt;&gt;0),"Row is skipped.",IF(AND(Input!$A395="",Input!$A396=""),"", IF(Input!F395="","Data is missing.",""))))</f>
        <v/>
      </c>
      <c r="H396" s="190" t="str">
        <f>IF(ISERROR(IF(AND(Input!$A395="",SUMPRODUCT(--(LEN(Input!$A396:'Input'!$A$1006)&gt;0))&lt;&gt;0),"Row is skipped.",IF(AND(Input!$A395="",Input!$A396=""),"", IF(Input!G395="","Data is missing.","")))),"",IF(AND(Input!$A395="",SUMPRODUCT(--(LEN(Input!$A396:'Input'!$A$1006)&gt;0))&lt;&gt;0),"Row is skipped.",IF(AND(Input!$A395="",Input!$A396=""),"", IF(Input!G395="","Data is missing.",""))))</f>
        <v/>
      </c>
      <c r="I396" s="156"/>
      <c r="J396" s="191" t="str">
        <f>IFERROR(VLOOKUP(VLOOKUP(Input!$D395,'Measure List'!$A:$AN,40,FALSE),UIR!$A$1:$Q$27,17,FALSE),"")</f>
        <v/>
      </c>
      <c r="K396" s="192" t="str">
        <f>IFERROR(VLOOKUP(Input!$D395,'Measure List'!$A:$AN,40,FALSE),"")</f>
        <v/>
      </c>
      <c r="L396" s="156"/>
      <c r="M396" s="193" t="str">
        <f>IF(B396="","",IF(AND(Input!H395="",IFERROR(VLOOKUP(K396,UIR!$A$2:$P$21,2,FALSE),"")&lt;&gt;""),"Data is Missing.",""))</f>
        <v/>
      </c>
      <c r="N396" s="194" t="str">
        <f>IF(B396="","",IF(AND(Input!I395="",IFERROR(VLOOKUP(K396,UIR!$A$2:$P$21,3,FALSE),"")&lt;&gt;""),"Data is Missing.",""))</f>
        <v/>
      </c>
      <c r="O396" s="194" t="str">
        <f>IF(B396="","",IF(AND(Input!J395="",IFERROR(VLOOKUP(K396,UIR!$A$2:$P$21,4,FALSE),"")&lt;&gt;""),"Data is Missing.",""))</f>
        <v/>
      </c>
      <c r="P396" s="194" t="str">
        <f>IF(B396="","",IF(AND(Input!K395="",IFERROR(VLOOKUP(K396,UIR!$A$2:$P$21,5,FALSE),"")&lt;&gt;""),"Data is Missing.",""))</f>
        <v/>
      </c>
      <c r="Q396" s="194" t="str">
        <f>IF(B396="","",IF(AND(Input!L395="",IFERROR(VLOOKUP(K396,UIR!$A$2:$P$21,6,FALSE),"")&lt;&gt;""),"Data is Missing.",""))</f>
        <v/>
      </c>
      <c r="R396" s="194" t="str">
        <f>IF(B396="","",IF(AND(Input!M395="",IFERROR(VLOOKUP(K396,UIR!$A$2:$P$21,7,FALSE),"")&lt;&gt;""),"Data is Missing.",""))</f>
        <v/>
      </c>
      <c r="S396" s="194" t="str">
        <f>IF(B396="","",IF(AND(Input!P395="",IFERROR(VLOOKUP(K396,UIR!$A$2:$P$21,8,FALSE),"")&lt;&gt;""),"Data is Missing.",""))</f>
        <v/>
      </c>
      <c r="T396" s="194" t="str">
        <f>IF(B396="","",IF(AND(Input!Q395="",IFERROR(VLOOKUP(K396,UIR!$A$2:$P$21,9,FALSE),"")&lt;&gt;""),"Data is Missing.",""))</f>
        <v/>
      </c>
      <c r="U396" s="194"/>
      <c r="V396" s="194" t="str">
        <f>IF(B396="","",IF(AND(Input!S395="",IFERROR(VLOOKUP(K396,UIR!$A$2:$P$21,11,FALSE),"")&lt;&gt;""),"Data is Missing.",""))</f>
        <v/>
      </c>
      <c r="W396" s="194" t="str">
        <f>IF(B396="","",IF(AND(Input!T395="",IFERROR(VLOOKUP(K396,UIR!$A$2:$P$21,12,FALSE),"")&lt;&gt;""),"Data is Missing.",""))</f>
        <v/>
      </c>
      <c r="X396" s="194" t="str">
        <f>IF(B396="","",IF(AND(Input!V395="",IFERROR(VLOOKUP(K396,UIR!$A$2:$P$21,13,FALSE),"")&lt;&gt;""),"Data is Missing.",""))</f>
        <v/>
      </c>
      <c r="Y396" s="194" t="str">
        <f>IF(B396="","",IF(AND(Input!W395="",IFERROR(VLOOKUP(K396,UIR!$A$2:$P$21,14,FALSE),"")&lt;&gt;""),"Data is Missing.",""))</f>
        <v/>
      </c>
      <c r="Z396" s="194" t="str">
        <f>IF(B396="","",IF(AND(Input!X395="",IFERROR(VLOOKUP(K396,UIR!$A$2:$P$21,15,FALSE),"")&lt;&gt;""),"Data is Missing.",""))</f>
        <v/>
      </c>
      <c r="AA396" s="195" t="str">
        <f>IF(B396="","",IF(AND(Input!Y395="",IFERROR(VLOOKUP(K396,UIR!$A$2:$P$21,16,FALSE),"")&lt;&gt;""),"Data is Missing.",""))</f>
        <v/>
      </c>
      <c r="AC396" s="202" t="str">
        <f>IF(ISERROR(IF(Input!D395="","",IF(ISERROR(VLOOKUP(Input!D395,'Measure List'!$A$2:$A$30000,1,0)),"Invalid RefNo",""))),"",IF(Input!D395="","",IF(ISERROR(VLOOKUP(Input!D395,'Measure List'!$A$2:$A$30000,1,0)),"Invalid RefNo","")))</f>
        <v/>
      </c>
      <c r="AD396" s="156"/>
      <c r="AE396" s="156"/>
      <c r="AF396" s="156"/>
      <c r="AG396" s="156"/>
      <c r="AH396" s="156"/>
      <c r="AI396" s="156"/>
      <c r="AJ396" s="156"/>
      <c r="AK396" s="156"/>
      <c r="AL396" s="203" t="str">
        <f>IF(COUNTIF(Dropdowns!$K$2:$K$7,Input!S395)&gt;0,"",IF(Input!S395="","","Invalid Type"))</f>
        <v/>
      </c>
      <c r="AN396" s="204" t="str">
        <f>IF(Input!C395="","",IF(ISNUMBER(VALUE(Input!C395)),"","Needs to be a number."))</f>
        <v/>
      </c>
      <c r="AO396" s="205" t="str">
        <f>IF(Input!E395="","",IF(ISNUMBER(VALUE(Input!E395)),"","Needs to be a number."))</f>
        <v/>
      </c>
      <c r="AP396" s="205" t="str">
        <f>IF(Input!N395="","",IF(ISNUMBER(VALUE(Input!N395)),"","Needs to be a number."))</f>
        <v/>
      </c>
      <c r="AQ396" s="205" t="str">
        <f>IF(Input!O395="","",IF(ISNUMBER(VALUE(Input!O395)),"","Needs to be a number."))</f>
        <v/>
      </c>
      <c r="AR396" s="205" t="str">
        <f>IF(Input!V395="","",IF(ISNUMBER(VALUE(Input!V395)),"","Needs to be a number."))</f>
        <v/>
      </c>
      <c r="AS396" s="205" t="str">
        <f>IF(Input!W395="","",IF(ISNUMBER(VALUE(Input!W395)),"","Needs to be a number."))</f>
        <v/>
      </c>
      <c r="AT396" s="205" t="str">
        <f>IF(Input!X395="","",IF(ISNUMBER(VALUE(Input!X395)),"","Needs to be a number."))</f>
        <v/>
      </c>
      <c r="AU396" s="206" t="str">
        <f>IF(Input!Y395="","",IF(ISNUMBER(VALUE(Input!Y395)),"","Needs to be a number."))</f>
        <v/>
      </c>
      <c r="AV396" s="207"/>
      <c r="AW396" s="259" t="str">
        <f>IF(OR(VALUE(Input!C395)&lt;0,VALUE(Input!C395)&gt;100), "Invalid EEI %","")</f>
        <v/>
      </c>
      <c r="AX396" s="207"/>
      <c r="AY396" s="278" t="str">
        <f>IF(Input!E395="","",IF(VALUE(Input!E395)=0,"Do not enter 0.",""))</f>
        <v/>
      </c>
    </row>
    <row r="397" spans="2:51" x14ac:dyDescent="0.3">
      <c r="B397" s="188" t="str">
        <f>Input!A396</f>
        <v/>
      </c>
      <c r="C397" s="189" t="str">
        <f>IF(ISERROR(IF(AND(Input!$A396="",SUMPRODUCT(--(LEN(Input!$A397:'Input'!$A$1006)&gt;0))&lt;&gt;0),"Row is skipped.",IF(AND(Input!$A396="",Input!$A397=""),"", IF(Input!B396="","Data is missing.","")))),"",IF(AND(Input!$A396="",SUMPRODUCT(--(LEN(Input!$A397:'Input'!$A$1006)&gt;0))&lt;&gt;0),"Row is skipped.",IF(AND(Input!$A396="",Input!$A397=""),"", IF(Input!B396="","Data is missing.",""))))</f>
        <v/>
      </c>
      <c r="D397" s="189" t="str">
        <f>IF(ISERROR(IF(AND(Input!$A396="",SUMPRODUCT(--(LEN(Input!$A397:'Input'!$A$1006)&gt;0))&lt;&gt;0),"Row is skipped.",IF(AND(Input!$A396="",Input!$A397=""),"", IF(Input!C396="","Data is missing.","")))),"",IF(AND(Input!$A396="",SUMPRODUCT(--(LEN(Input!$A397:'Input'!$A$1006)&gt;0))&lt;&gt;0),"Row is skipped.",IF(AND(Input!$A396="",Input!$A397=""),"", IF(Input!C396="","Data is missing.",""))))</f>
        <v/>
      </c>
      <c r="E397" s="189" t="str">
        <f>IF(ISERROR(IF(AND(Input!$A396="",SUMPRODUCT(--(LEN(Input!$A397:'Input'!$A$1006)&gt;0))&lt;&gt;0),"Row is skipped.",IF(AND(Input!$A396="",Input!$A397=""),"", IF(Input!D396="","Data is missing.","")))),"",IF(AND(Input!$A396="",SUMPRODUCT(--(LEN(Input!$A397:'Input'!$A$1006)&gt;0))&lt;&gt;0),"Row is skipped.",IF(AND(Input!$A396="",Input!$A397=""),"", IF(Input!D396="","Data is missing.",""))))</f>
        <v/>
      </c>
      <c r="F397" s="189" t="str">
        <f>IF(ISERROR(IF(AND(Input!$A396="",SUMPRODUCT(--(LEN(Input!$A397:'Input'!$A$1006)&gt;0))&lt;&gt;0),"Row is skipped.",IF(AND(Input!$A396="",Input!$A397=""),"", IF(Input!E396="","Data is missing.","")))),"",IF(AND(Input!$A396="",SUMPRODUCT(--(LEN(Input!$A397:'Input'!$A$1006)&gt;0))&lt;&gt;0),"Row is skipped.",IF(AND(Input!$A396="",Input!$A397=""),"", IF(Input!E396="","Data is missing.",""))))</f>
        <v/>
      </c>
      <c r="G397" s="189" t="str">
        <f>IF(ISERROR(IF(AND(Input!$A396="",SUMPRODUCT(--(LEN(Input!$A397:'Input'!$A$1006)&gt;0))&lt;&gt;0),"Row is skipped.",IF(AND(Input!$A396="",Input!$A397=""),"", IF(Input!F396="","Data is missing.","")))),"",IF(AND(Input!$A396="",SUMPRODUCT(--(LEN(Input!$A397:'Input'!$A$1006)&gt;0))&lt;&gt;0),"Row is skipped.",IF(AND(Input!$A396="",Input!$A397=""),"", IF(Input!F396="","Data is missing.",""))))</f>
        <v/>
      </c>
      <c r="H397" s="190" t="str">
        <f>IF(ISERROR(IF(AND(Input!$A396="",SUMPRODUCT(--(LEN(Input!$A397:'Input'!$A$1006)&gt;0))&lt;&gt;0),"Row is skipped.",IF(AND(Input!$A396="",Input!$A397=""),"", IF(Input!G396="","Data is missing.","")))),"",IF(AND(Input!$A396="",SUMPRODUCT(--(LEN(Input!$A397:'Input'!$A$1006)&gt;0))&lt;&gt;0),"Row is skipped.",IF(AND(Input!$A396="",Input!$A397=""),"", IF(Input!G396="","Data is missing.",""))))</f>
        <v/>
      </c>
      <c r="I397" s="156"/>
      <c r="J397" s="191" t="str">
        <f>IFERROR(VLOOKUP(VLOOKUP(Input!$D396,'Measure List'!$A:$AN,40,FALSE),UIR!$A$1:$Q$27,17,FALSE),"")</f>
        <v/>
      </c>
      <c r="K397" s="192" t="str">
        <f>IFERROR(VLOOKUP(Input!$D396,'Measure List'!$A:$AN,40,FALSE),"")</f>
        <v/>
      </c>
      <c r="L397" s="156"/>
      <c r="M397" s="193" t="str">
        <f>IF(B397="","",IF(AND(Input!H396="",IFERROR(VLOOKUP(K397,UIR!$A$2:$P$21,2,FALSE),"")&lt;&gt;""),"Data is Missing.",""))</f>
        <v/>
      </c>
      <c r="N397" s="194" t="str">
        <f>IF(B397="","",IF(AND(Input!I396="",IFERROR(VLOOKUP(K397,UIR!$A$2:$P$21,3,FALSE),"")&lt;&gt;""),"Data is Missing.",""))</f>
        <v/>
      </c>
      <c r="O397" s="194" t="str">
        <f>IF(B397="","",IF(AND(Input!J396="",IFERROR(VLOOKUP(K397,UIR!$A$2:$P$21,4,FALSE),"")&lt;&gt;""),"Data is Missing.",""))</f>
        <v/>
      </c>
      <c r="P397" s="194" t="str">
        <f>IF(B397="","",IF(AND(Input!K396="",IFERROR(VLOOKUP(K397,UIR!$A$2:$P$21,5,FALSE),"")&lt;&gt;""),"Data is Missing.",""))</f>
        <v/>
      </c>
      <c r="Q397" s="194" t="str">
        <f>IF(B397="","",IF(AND(Input!L396="",IFERROR(VLOOKUP(K397,UIR!$A$2:$P$21,6,FALSE),"")&lt;&gt;""),"Data is Missing.",""))</f>
        <v/>
      </c>
      <c r="R397" s="194" t="str">
        <f>IF(B397="","",IF(AND(Input!M396="",IFERROR(VLOOKUP(K397,UIR!$A$2:$P$21,7,FALSE),"")&lt;&gt;""),"Data is Missing.",""))</f>
        <v/>
      </c>
      <c r="S397" s="194" t="str">
        <f>IF(B397="","",IF(AND(Input!P396="",IFERROR(VLOOKUP(K397,UIR!$A$2:$P$21,8,FALSE),"")&lt;&gt;""),"Data is Missing.",""))</f>
        <v/>
      </c>
      <c r="T397" s="194" t="str">
        <f>IF(B397="","",IF(AND(Input!Q396="",IFERROR(VLOOKUP(K397,UIR!$A$2:$P$21,9,FALSE),"")&lt;&gt;""),"Data is Missing.",""))</f>
        <v/>
      </c>
      <c r="U397" s="194"/>
      <c r="V397" s="194" t="str">
        <f>IF(B397="","",IF(AND(Input!S396="",IFERROR(VLOOKUP(K397,UIR!$A$2:$P$21,11,FALSE),"")&lt;&gt;""),"Data is Missing.",""))</f>
        <v/>
      </c>
      <c r="W397" s="194" t="str">
        <f>IF(B397="","",IF(AND(Input!T396="",IFERROR(VLOOKUP(K397,UIR!$A$2:$P$21,12,FALSE),"")&lt;&gt;""),"Data is Missing.",""))</f>
        <v/>
      </c>
      <c r="X397" s="194" t="str">
        <f>IF(B397="","",IF(AND(Input!V396="",IFERROR(VLOOKUP(K397,UIR!$A$2:$P$21,13,FALSE),"")&lt;&gt;""),"Data is Missing.",""))</f>
        <v/>
      </c>
      <c r="Y397" s="194" t="str">
        <f>IF(B397="","",IF(AND(Input!W396="",IFERROR(VLOOKUP(K397,UIR!$A$2:$P$21,14,FALSE),"")&lt;&gt;""),"Data is Missing.",""))</f>
        <v/>
      </c>
      <c r="Z397" s="194" t="str">
        <f>IF(B397="","",IF(AND(Input!X396="",IFERROR(VLOOKUP(K397,UIR!$A$2:$P$21,15,FALSE),"")&lt;&gt;""),"Data is Missing.",""))</f>
        <v/>
      </c>
      <c r="AA397" s="195" t="str">
        <f>IF(B397="","",IF(AND(Input!Y396="",IFERROR(VLOOKUP(K397,UIR!$A$2:$P$21,16,FALSE),"")&lt;&gt;""),"Data is Missing.",""))</f>
        <v/>
      </c>
      <c r="AC397" s="202" t="str">
        <f>IF(ISERROR(IF(Input!D396="","",IF(ISERROR(VLOOKUP(Input!D396,'Measure List'!$A$2:$A$30000,1,0)),"Invalid RefNo",""))),"",IF(Input!D396="","",IF(ISERROR(VLOOKUP(Input!D396,'Measure List'!$A$2:$A$30000,1,0)),"Invalid RefNo","")))</f>
        <v/>
      </c>
      <c r="AD397" s="156"/>
      <c r="AE397" s="156"/>
      <c r="AF397" s="156"/>
      <c r="AG397" s="156"/>
      <c r="AH397" s="156"/>
      <c r="AI397" s="156"/>
      <c r="AJ397" s="156"/>
      <c r="AK397" s="156"/>
      <c r="AL397" s="203" t="str">
        <f>IF(COUNTIF(Dropdowns!$K$2:$K$7,Input!S396)&gt;0,"",IF(Input!S396="","","Invalid Type"))</f>
        <v/>
      </c>
      <c r="AN397" s="204" t="str">
        <f>IF(Input!C396="","",IF(ISNUMBER(VALUE(Input!C396)),"","Needs to be a number."))</f>
        <v/>
      </c>
      <c r="AO397" s="205" t="str">
        <f>IF(Input!E396="","",IF(ISNUMBER(VALUE(Input!E396)),"","Needs to be a number."))</f>
        <v/>
      </c>
      <c r="AP397" s="205" t="str">
        <f>IF(Input!N396="","",IF(ISNUMBER(VALUE(Input!N396)),"","Needs to be a number."))</f>
        <v/>
      </c>
      <c r="AQ397" s="205" t="str">
        <f>IF(Input!O396="","",IF(ISNUMBER(VALUE(Input!O396)),"","Needs to be a number."))</f>
        <v/>
      </c>
      <c r="AR397" s="205" t="str">
        <f>IF(Input!V396="","",IF(ISNUMBER(VALUE(Input!V396)),"","Needs to be a number."))</f>
        <v/>
      </c>
      <c r="AS397" s="205" t="str">
        <f>IF(Input!W396="","",IF(ISNUMBER(VALUE(Input!W396)),"","Needs to be a number."))</f>
        <v/>
      </c>
      <c r="AT397" s="205" t="str">
        <f>IF(Input!X396="","",IF(ISNUMBER(VALUE(Input!X396)),"","Needs to be a number."))</f>
        <v/>
      </c>
      <c r="AU397" s="206" t="str">
        <f>IF(Input!Y396="","",IF(ISNUMBER(VALUE(Input!Y396)),"","Needs to be a number."))</f>
        <v/>
      </c>
      <c r="AV397" s="207"/>
      <c r="AW397" s="259" t="str">
        <f>IF(OR(VALUE(Input!C396)&lt;0,VALUE(Input!C396)&gt;100), "Invalid EEI %","")</f>
        <v/>
      </c>
      <c r="AX397" s="207"/>
      <c r="AY397" s="278" t="str">
        <f>IF(Input!E396="","",IF(VALUE(Input!E396)=0,"Do not enter 0.",""))</f>
        <v/>
      </c>
    </row>
    <row r="398" spans="2:51" x14ac:dyDescent="0.3">
      <c r="B398" s="188" t="str">
        <f>Input!A397</f>
        <v/>
      </c>
      <c r="C398" s="189" t="str">
        <f>IF(ISERROR(IF(AND(Input!$A397="",SUMPRODUCT(--(LEN(Input!$A398:'Input'!$A$1006)&gt;0))&lt;&gt;0),"Row is skipped.",IF(AND(Input!$A397="",Input!$A398=""),"", IF(Input!B397="","Data is missing.","")))),"",IF(AND(Input!$A397="",SUMPRODUCT(--(LEN(Input!$A398:'Input'!$A$1006)&gt;0))&lt;&gt;0),"Row is skipped.",IF(AND(Input!$A397="",Input!$A398=""),"", IF(Input!B397="","Data is missing.",""))))</f>
        <v/>
      </c>
      <c r="D398" s="189" t="str">
        <f>IF(ISERROR(IF(AND(Input!$A397="",SUMPRODUCT(--(LEN(Input!$A398:'Input'!$A$1006)&gt;0))&lt;&gt;0),"Row is skipped.",IF(AND(Input!$A397="",Input!$A398=""),"", IF(Input!C397="","Data is missing.","")))),"",IF(AND(Input!$A397="",SUMPRODUCT(--(LEN(Input!$A398:'Input'!$A$1006)&gt;0))&lt;&gt;0),"Row is skipped.",IF(AND(Input!$A397="",Input!$A398=""),"", IF(Input!C397="","Data is missing.",""))))</f>
        <v/>
      </c>
      <c r="E398" s="189" t="str">
        <f>IF(ISERROR(IF(AND(Input!$A397="",SUMPRODUCT(--(LEN(Input!$A398:'Input'!$A$1006)&gt;0))&lt;&gt;0),"Row is skipped.",IF(AND(Input!$A397="",Input!$A398=""),"", IF(Input!D397="","Data is missing.","")))),"",IF(AND(Input!$A397="",SUMPRODUCT(--(LEN(Input!$A398:'Input'!$A$1006)&gt;0))&lt;&gt;0),"Row is skipped.",IF(AND(Input!$A397="",Input!$A398=""),"", IF(Input!D397="","Data is missing.",""))))</f>
        <v/>
      </c>
      <c r="F398" s="189" t="str">
        <f>IF(ISERROR(IF(AND(Input!$A397="",SUMPRODUCT(--(LEN(Input!$A398:'Input'!$A$1006)&gt;0))&lt;&gt;0),"Row is skipped.",IF(AND(Input!$A397="",Input!$A398=""),"", IF(Input!E397="","Data is missing.","")))),"",IF(AND(Input!$A397="",SUMPRODUCT(--(LEN(Input!$A398:'Input'!$A$1006)&gt;0))&lt;&gt;0),"Row is skipped.",IF(AND(Input!$A397="",Input!$A398=""),"", IF(Input!E397="","Data is missing.",""))))</f>
        <v/>
      </c>
      <c r="G398" s="189" t="str">
        <f>IF(ISERROR(IF(AND(Input!$A397="",SUMPRODUCT(--(LEN(Input!$A398:'Input'!$A$1006)&gt;0))&lt;&gt;0),"Row is skipped.",IF(AND(Input!$A397="",Input!$A398=""),"", IF(Input!F397="","Data is missing.","")))),"",IF(AND(Input!$A397="",SUMPRODUCT(--(LEN(Input!$A398:'Input'!$A$1006)&gt;0))&lt;&gt;0),"Row is skipped.",IF(AND(Input!$A397="",Input!$A398=""),"", IF(Input!F397="","Data is missing.",""))))</f>
        <v/>
      </c>
      <c r="H398" s="190" t="str">
        <f>IF(ISERROR(IF(AND(Input!$A397="",SUMPRODUCT(--(LEN(Input!$A398:'Input'!$A$1006)&gt;0))&lt;&gt;0),"Row is skipped.",IF(AND(Input!$A397="",Input!$A398=""),"", IF(Input!G397="","Data is missing.","")))),"",IF(AND(Input!$A397="",SUMPRODUCT(--(LEN(Input!$A398:'Input'!$A$1006)&gt;0))&lt;&gt;0),"Row is skipped.",IF(AND(Input!$A397="",Input!$A398=""),"", IF(Input!G397="","Data is missing.",""))))</f>
        <v/>
      </c>
      <c r="I398" s="156"/>
      <c r="J398" s="191" t="str">
        <f>IFERROR(VLOOKUP(VLOOKUP(Input!$D397,'Measure List'!$A:$AN,40,FALSE),UIR!$A$1:$Q$27,17,FALSE),"")</f>
        <v/>
      </c>
      <c r="K398" s="192" t="str">
        <f>IFERROR(VLOOKUP(Input!$D397,'Measure List'!$A:$AN,40,FALSE),"")</f>
        <v/>
      </c>
      <c r="L398" s="156"/>
      <c r="M398" s="193" t="str">
        <f>IF(B398="","",IF(AND(Input!H397="",IFERROR(VLOOKUP(K398,UIR!$A$2:$P$21,2,FALSE),"")&lt;&gt;""),"Data is Missing.",""))</f>
        <v/>
      </c>
      <c r="N398" s="194" t="str">
        <f>IF(B398="","",IF(AND(Input!I397="",IFERROR(VLOOKUP(K398,UIR!$A$2:$P$21,3,FALSE),"")&lt;&gt;""),"Data is Missing.",""))</f>
        <v/>
      </c>
      <c r="O398" s="194" t="str">
        <f>IF(B398="","",IF(AND(Input!J397="",IFERROR(VLOOKUP(K398,UIR!$A$2:$P$21,4,FALSE),"")&lt;&gt;""),"Data is Missing.",""))</f>
        <v/>
      </c>
      <c r="P398" s="194" t="str">
        <f>IF(B398="","",IF(AND(Input!K397="",IFERROR(VLOOKUP(K398,UIR!$A$2:$P$21,5,FALSE),"")&lt;&gt;""),"Data is Missing.",""))</f>
        <v/>
      </c>
      <c r="Q398" s="194" t="str">
        <f>IF(B398="","",IF(AND(Input!L397="",IFERROR(VLOOKUP(K398,UIR!$A$2:$P$21,6,FALSE),"")&lt;&gt;""),"Data is Missing.",""))</f>
        <v/>
      </c>
      <c r="R398" s="194" t="str">
        <f>IF(B398="","",IF(AND(Input!M397="",IFERROR(VLOOKUP(K398,UIR!$A$2:$P$21,7,FALSE),"")&lt;&gt;""),"Data is Missing.",""))</f>
        <v/>
      </c>
      <c r="S398" s="194" t="str">
        <f>IF(B398="","",IF(AND(Input!P397="",IFERROR(VLOOKUP(K398,UIR!$A$2:$P$21,8,FALSE),"")&lt;&gt;""),"Data is Missing.",""))</f>
        <v/>
      </c>
      <c r="T398" s="194" t="str">
        <f>IF(B398="","",IF(AND(Input!Q397="",IFERROR(VLOOKUP(K398,UIR!$A$2:$P$21,9,FALSE),"")&lt;&gt;""),"Data is Missing.",""))</f>
        <v/>
      </c>
      <c r="U398" s="194"/>
      <c r="V398" s="194" t="str">
        <f>IF(B398="","",IF(AND(Input!S397="",IFERROR(VLOOKUP(K398,UIR!$A$2:$P$21,11,FALSE),"")&lt;&gt;""),"Data is Missing.",""))</f>
        <v/>
      </c>
      <c r="W398" s="194" t="str">
        <f>IF(B398="","",IF(AND(Input!T397="",IFERROR(VLOOKUP(K398,UIR!$A$2:$P$21,12,FALSE),"")&lt;&gt;""),"Data is Missing.",""))</f>
        <v/>
      </c>
      <c r="X398" s="194" t="str">
        <f>IF(B398="","",IF(AND(Input!V397="",IFERROR(VLOOKUP(K398,UIR!$A$2:$P$21,13,FALSE),"")&lt;&gt;""),"Data is Missing.",""))</f>
        <v/>
      </c>
      <c r="Y398" s="194" t="str">
        <f>IF(B398="","",IF(AND(Input!W397="",IFERROR(VLOOKUP(K398,UIR!$A$2:$P$21,14,FALSE),"")&lt;&gt;""),"Data is Missing.",""))</f>
        <v/>
      </c>
      <c r="Z398" s="194" t="str">
        <f>IF(B398="","",IF(AND(Input!X397="",IFERROR(VLOOKUP(K398,UIR!$A$2:$P$21,15,FALSE),"")&lt;&gt;""),"Data is Missing.",""))</f>
        <v/>
      </c>
      <c r="AA398" s="195" t="str">
        <f>IF(B398="","",IF(AND(Input!Y397="",IFERROR(VLOOKUP(K398,UIR!$A$2:$P$21,16,FALSE),"")&lt;&gt;""),"Data is Missing.",""))</f>
        <v/>
      </c>
      <c r="AC398" s="202" t="str">
        <f>IF(ISERROR(IF(Input!D397="","",IF(ISERROR(VLOOKUP(Input!D397,'Measure List'!$A$2:$A$30000,1,0)),"Invalid RefNo",""))),"",IF(Input!D397="","",IF(ISERROR(VLOOKUP(Input!D397,'Measure List'!$A$2:$A$30000,1,0)),"Invalid RefNo","")))</f>
        <v/>
      </c>
      <c r="AD398" s="156"/>
      <c r="AE398" s="156"/>
      <c r="AF398" s="156"/>
      <c r="AG398" s="156"/>
      <c r="AH398" s="156"/>
      <c r="AI398" s="156"/>
      <c r="AJ398" s="156"/>
      <c r="AK398" s="156"/>
      <c r="AL398" s="203" t="str">
        <f>IF(COUNTIF(Dropdowns!$K$2:$K$7,Input!S397)&gt;0,"",IF(Input!S397="","","Invalid Type"))</f>
        <v/>
      </c>
      <c r="AN398" s="204" t="str">
        <f>IF(Input!C397="","",IF(ISNUMBER(VALUE(Input!C397)),"","Needs to be a number."))</f>
        <v/>
      </c>
      <c r="AO398" s="205" t="str">
        <f>IF(Input!E397="","",IF(ISNUMBER(VALUE(Input!E397)),"","Needs to be a number."))</f>
        <v/>
      </c>
      <c r="AP398" s="205" t="str">
        <f>IF(Input!N397="","",IF(ISNUMBER(VALUE(Input!N397)),"","Needs to be a number."))</f>
        <v/>
      </c>
      <c r="AQ398" s="205" t="str">
        <f>IF(Input!O397="","",IF(ISNUMBER(VALUE(Input!O397)),"","Needs to be a number."))</f>
        <v/>
      </c>
      <c r="AR398" s="205" t="str">
        <f>IF(Input!V397="","",IF(ISNUMBER(VALUE(Input!V397)),"","Needs to be a number."))</f>
        <v/>
      </c>
      <c r="AS398" s="205" t="str">
        <f>IF(Input!W397="","",IF(ISNUMBER(VALUE(Input!W397)),"","Needs to be a number."))</f>
        <v/>
      </c>
      <c r="AT398" s="205" t="str">
        <f>IF(Input!X397="","",IF(ISNUMBER(VALUE(Input!X397)),"","Needs to be a number."))</f>
        <v/>
      </c>
      <c r="AU398" s="206" t="str">
        <f>IF(Input!Y397="","",IF(ISNUMBER(VALUE(Input!Y397)),"","Needs to be a number."))</f>
        <v/>
      </c>
      <c r="AV398" s="207"/>
      <c r="AW398" s="259" t="str">
        <f>IF(OR(VALUE(Input!C397)&lt;0,VALUE(Input!C397)&gt;100), "Invalid EEI %","")</f>
        <v/>
      </c>
      <c r="AX398" s="207"/>
      <c r="AY398" s="278" t="str">
        <f>IF(Input!E397="","",IF(VALUE(Input!E397)=0,"Do not enter 0.",""))</f>
        <v/>
      </c>
    </row>
    <row r="399" spans="2:51" x14ac:dyDescent="0.3">
      <c r="B399" s="188" t="str">
        <f>Input!A398</f>
        <v/>
      </c>
      <c r="C399" s="189" t="str">
        <f>IF(ISERROR(IF(AND(Input!$A398="",SUMPRODUCT(--(LEN(Input!$A399:'Input'!$A$1006)&gt;0))&lt;&gt;0),"Row is skipped.",IF(AND(Input!$A398="",Input!$A399=""),"", IF(Input!B398="","Data is missing.","")))),"",IF(AND(Input!$A398="",SUMPRODUCT(--(LEN(Input!$A399:'Input'!$A$1006)&gt;0))&lt;&gt;0),"Row is skipped.",IF(AND(Input!$A398="",Input!$A399=""),"", IF(Input!B398="","Data is missing.",""))))</f>
        <v/>
      </c>
      <c r="D399" s="189" t="str">
        <f>IF(ISERROR(IF(AND(Input!$A398="",SUMPRODUCT(--(LEN(Input!$A399:'Input'!$A$1006)&gt;0))&lt;&gt;0),"Row is skipped.",IF(AND(Input!$A398="",Input!$A399=""),"", IF(Input!C398="","Data is missing.","")))),"",IF(AND(Input!$A398="",SUMPRODUCT(--(LEN(Input!$A399:'Input'!$A$1006)&gt;0))&lt;&gt;0),"Row is skipped.",IF(AND(Input!$A398="",Input!$A399=""),"", IF(Input!C398="","Data is missing.",""))))</f>
        <v/>
      </c>
      <c r="E399" s="189" t="str">
        <f>IF(ISERROR(IF(AND(Input!$A398="",SUMPRODUCT(--(LEN(Input!$A399:'Input'!$A$1006)&gt;0))&lt;&gt;0),"Row is skipped.",IF(AND(Input!$A398="",Input!$A399=""),"", IF(Input!D398="","Data is missing.","")))),"",IF(AND(Input!$A398="",SUMPRODUCT(--(LEN(Input!$A399:'Input'!$A$1006)&gt;0))&lt;&gt;0),"Row is skipped.",IF(AND(Input!$A398="",Input!$A399=""),"", IF(Input!D398="","Data is missing.",""))))</f>
        <v/>
      </c>
      <c r="F399" s="189" t="str">
        <f>IF(ISERROR(IF(AND(Input!$A398="",SUMPRODUCT(--(LEN(Input!$A399:'Input'!$A$1006)&gt;0))&lt;&gt;0),"Row is skipped.",IF(AND(Input!$A398="",Input!$A399=""),"", IF(Input!E398="","Data is missing.","")))),"",IF(AND(Input!$A398="",SUMPRODUCT(--(LEN(Input!$A399:'Input'!$A$1006)&gt;0))&lt;&gt;0),"Row is skipped.",IF(AND(Input!$A398="",Input!$A399=""),"", IF(Input!E398="","Data is missing.",""))))</f>
        <v/>
      </c>
      <c r="G399" s="189" t="str">
        <f>IF(ISERROR(IF(AND(Input!$A398="",SUMPRODUCT(--(LEN(Input!$A399:'Input'!$A$1006)&gt;0))&lt;&gt;0),"Row is skipped.",IF(AND(Input!$A398="",Input!$A399=""),"", IF(Input!F398="","Data is missing.","")))),"",IF(AND(Input!$A398="",SUMPRODUCT(--(LEN(Input!$A399:'Input'!$A$1006)&gt;0))&lt;&gt;0),"Row is skipped.",IF(AND(Input!$A398="",Input!$A399=""),"", IF(Input!F398="","Data is missing.",""))))</f>
        <v/>
      </c>
      <c r="H399" s="190" t="str">
        <f>IF(ISERROR(IF(AND(Input!$A398="",SUMPRODUCT(--(LEN(Input!$A399:'Input'!$A$1006)&gt;0))&lt;&gt;0),"Row is skipped.",IF(AND(Input!$A398="",Input!$A399=""),"", IF(Input!G398="","Data is missing.","")))),"",IF(AND(Input!$A398="",SUMPRODUCT(--(LEN(Input!$A399:'Input'!$A$1006)&gt;0))&lt;&gt;0),"Row is skipped.",IF(AND(Input!$A398="",Input!$A399=""),"", IF(Input!G398="","Data is missing.",""))))</f>
        <v/>
      </c>
      <c r="I399" s="156"/>
      <c r="J399" s="191" t="str">
        <f>IFERROR(VLOOKUP(VLOOKUP(Input!$D398,'Measure List'!$A:$AN,40,FALSE),UIR!$A$1:$Q$27,17,FALSE),"")</f>
        <v/>
      </c>
      <c r="K399" s="192" t="str">
        <f>IFERROR(VLOOKUP(Input!$D398,'Measure List'!$A:$AN,40,FALSE),"")</f>
        <v/>
      </c>
      <c r="L399" s="156"/>
      <c r="M399" s="193" t="str">
        <f>IF(B399="","",IF(AND(Input!H398="",IFERROR(VLOOKUP(K399,UIR!$A$2:$P$21,2,FALSE),"")&lt;&gt;""),"Data is Missing.",""))</f>
        <v/>
      </c>
      <c r="N399" s="194" t="str">
        <f>IF(B399="","",IF(AND(Input!I398="",IFERROR(VLOOKUP(K399,UIR!$A$2:$P$21,3,FALSE),"")&lt;&gt;""),"Data is Missing.",""))</f>
        <v/>
      </c>
      <c r="O399" s="194" t="str">
        <f>IF(B399="","",IF(AND(Input!J398="",IFERROR(VLOOKUP(K399,UIR!$A$2:$P$21,4,FALSE),"")&lt;&gt;""),"Data is Missing.",""))</f>
        <v/>
      </c>
      <c r="P399" s="194" t="str">
        <f>IF(B399="","",IF(AND(Input!K398="",IFERROR(VLOOKUP(K399,UIR!$A$2:$P$21,5,FALSE),"")&lt;&gt;""),"Data is Missing.",""))</f>
        <v/>
      </c>
      <c r="Q399" s="194" t="str">
        <f>IF(B399="","",IF(AND(Input!L398="",IFERROR(VLOOKUP(K399,UIR!$A$2:$P$21,6,FALSE),"")&lt;&gt;""),"Data is Missing.",""))</f>
        <v/>
      </c>
      <c r="R399" s="194" t="str">
        <f>IF(B399="","",IF(AND(Input!M398="",IFERROR(VLOOKUP(K399,UIR!$A$2:$P$21,7,FALSE),"")&lt;&gt;""),"Data is Missing.",""))</f>
        <v/>
      </c>
      <c r="S399" s="194" t="str">
        <f>IF(B399="","",IF(AND(Input!P398="",IFERROR(VLOOKUP(K399,UIR!$A$2:$P$21,8,FALSE),"")&lt;&gt;""),"Data is Missing.",""))</f>
        <v/>
      </c>
      <c r="T399" s="194" t="str">
        <f>IF(B399="","",IF(AND(Input!Q398="",IFERROR(VLOOKUP(K399,UIR!$A$2:$P$21,9,FALSE),"")&lt;&gt;""),"Data is Missing.",""))</f>
        <v/>
      </c>
      <c r="U399" s="194"/>
      <c r="V399" s="194" t="str">
        <f>IF(B399="","",IF(AND(Input!S398="",IFERROR(VLOOKUP(K399,UIR!$A$2:$P$21,11,FALSE),"")&lt;&gt;""),"Data is Missing.",""))</f>
        <v/>
      </c>
      <c r="W399" s="194" t="str">
        <f>IF(B399="","",IF(AND(Input!T398="",IFERROR(VLOOKUP(K399,UIR!$A$2:$P$21,12,FALSE),"")&lt;&gt;""),"Data is Missing.",""))</f>
        <v/>
      </c>
      <c r="X399" s="194" t="str">
        <f>IF(B399="","",IF(AND(Input!V398="",IFERROR(VLOOKUP(K399,UIR!$A$2:$P$21,13,FALSE),"")&lt;&gt;""),"Data is Missing.",""))</f>
        <v/>
      </c>
      <c r="Y399" s="194" t="str">
        <f>IF(B399="","",IF(AND(Input!W398="",IFERROR(VLOOKUP(K399,UIR!$A$2:$P$21,14,FALSE),"")&lt;&gt;""),"Data is Missing.",""))</f>
        <v/>
      </c>
      <c r="Z399" s="194" t="str">
        <f>IF(B399="","",IF(AND(Input!X398="",IFERROR(VLOOKUP(K399,UIR!$A$2:$P$21,15,FALSE),"")&lt;&gt;""),"Data is Missing.",""))</f>
        <v/>
      </c>
      <c r="AA399" s="195" t="str">
        <f>IF(B399="","",IF(AND(Input!Y398="",IFERROR(VLOOKUP(K399,UIR!$A$2:$P$21,16,FALSE),"")&lt;&gt;""),"Data is Missing.",""))</f>
        <v/>
      </c>
      <c r="AC399" s="202" t="str">
        <f>IF(ISERROR(IF(Input!D398="","",IF(ISERROR(VLOOKUP(Input!D398,'Measure List'!$A$2:$A$30000,1,0)),"Invalid RefNo",""))),"",IF(Input!D398="","",IF(ISERROR(VLOOKUP(Input!D398,'Measure List'!$A$2:$A$30000,1,0)),"Invalid RefNo","")))</f>
        <v/>
      </c>
      <c r="AD399" s="156"/>
      <c r="AE399" s="156"/>
      <c r="AF399" s="156"/>
      <c r="AG399" s="156"/>
      <c r="AH399" s="156"/>
      <c r="AI399" s="156"/>
      <c r="AJ399" s="156"/>
      <c r="AK399" s="156"/>
      <c r="AL399" s="203" t="str">
        <f>IF(COUNTIF(Dropdowns!$K$2:$K$7,Input!S398)&gt;0,"",IF(Input!S398="","","Invalid Type"))</f>
        <v/>
      </c>
      <c r="AN399" s="204" t="str">
        <f>IF(Input!C398="","",IF(ISNUMBER(VALUE(Input!C398)),"","Needs to be a number."))</f>
        <v/>
      </c>
      <c r="AO399" s="205" t="str">
        <f>IF(Input!E398="","",IF(ISNUMBER(VALUE(Input!E398)),"","Needs to be a number."))</f>
        <v/>
      </c>
      <c r="AP399" s="205" t="str">
        <f>IF(Input!N398="","",IF(ISNUMBER(VALUE(Input!N398)),"","Needs to be a number."))</f>
        <v/>
      </c>
      <c r="AQ399" s="205" t="str">
        <f>IF(Input!O398="","",IF(ISNUMBER(VALUE(Input!O398)),"","Needs to be a number."))</f>
        <v/>
      </c>
      <c r="AR399" s="205" t="str">
        <f>IF(Input!V398="","",IF(ISNUMBER(VALUE(Input!V398)),"","Needs to be a number."))</f>
        <v/>
      </c>
      <c r="AS399" s="205" t="str">
        <f>IF(Input!W398="","",IF(ISNUMBER(VALUE(Input!W398)),"","Needs to be a number."))</f>
        <v/>
      </c>
      <c r="AT399" s="205" t="str">
        <f>IF(Input!X398="","",IF(ISNUMBER(VALUE(Input!X398)),"","Needs to be a number."))</f>
        <v/>
      </c>
      <c r="AU399" s="206" t="str">
        <f>IF(Input!Y398="","",IF(ISNUMBER(VALUE(Input!Y398)),"","Needs to be a number."))</f>
        <v/>
      </c>
      <c r="AV399" s="207"/>
      <c r="AW399" s="259" t="str">
        <f>IF(OR(VALUE(Input!C398)&lt;0,VALUE(Input!C398)&gt;100), "Invalid EEI %","")</f>
        <v/>
      </c>
      <c r="AX399" s="207"/>
      <c r="AY399" s="278" t="str">
        <f>IF(Input!E398="","",IF(VALUE(Input!E398)=0,"Do not enter 0.",""))</f>
        <v/>
      </c>
    </row>
    <row r="400" spans="2:51" x14ac:dyDescent="0.3">
      <c r="B400" s="188" t="str">
        <f>Input!A399</f>
        <v/>
      </c>
      <c r="C400" s="189" t="str">
        <f>IF(ISERROR(IF(AND(Input!$A399="",SUMPRODUCT(--(LEN(Input!$A400:'Input'!$A$1006)&gt;0))&lt;&gt;0),"Row is skipped.",IF(AND(Input!$A399="",Input!$A400=""),"", IF(Input!B399="","Data is missing.","")))),"",IF(AND(Input!$A399="",SUMPRODUCT(--(LEN(Input!$A400:'Input'!$A$1006)&gt;0))&lt;&gt;0),"Row is skipped.",IF(AND(Input!$A399="",Input!$A400=""),"", IF(Input!B399="","Data is missing.",""))))</f>
        <v/>
      </c>
      <c r="D400" s="189" t="str">
        <f>IF(ISERROR(IF(AND(Input!$A399="",SUMPRODUCT(--(LEN(Input!$A400:'Input'!$A$1006)&gt;0))&lt;&gt;0),"Row is skipped.",IF(AND(Input!$A399="",Input!$A400=""),"", IF(Input!C399="","Data is missing.","")))),"",IF(AND(Input!$A399="",SUMPRODUCT(--(LEN(Input!$A400:'Input'!$A$1006)&gt;0))&lt;&gt;0),"Row is skipped.",IF(AND(Input!$A399="",Input!$A400=""),"", IF(Input!C399="","Data is missing.",""))))</f>
        <v/>
      </c>
      <c r="E400" s="189" t="str">
        <f>IF(ISERROR(IF(AND(Input!$A399="",SUMPRODUCT(--(LEN(Input!$A400:'Input'!$A$1006)&gt;0))&lt;&gt;0),"Row is skipped.",IF(AND(Input!$A399="",Input!$A400=""),"", IF(Input!D399="","Data is missing.","")))),"",IF(AND(Input!$A399="",SUMPRODUCT(--(LEN(Input!$A400:'Input'!$A$1006)&gt;0))&lt;&gt;0),"Row is skipped.",IF(AND(Input!$A399="",Input!$A400=""),"", IF(Input!D399="","Data is missing.",""))))</f>
        <v/>
      </c>
      <c r="F400" s="189" t="str">
        <f>IF(ISERROR(IF(AND(Input!$A399="",SUMPRODUCT(--(LEN(Input!$A400:'Input'!$A$1006)&gt;0))&lt;&gt;0),"Row is skipped.",IF(AND(Input!$A399="",Input!$A400=""),"", IF(Input!E399="","Data is missing.","")))),"",IF(AND(Input!$A399="",SUMPRODUCT(--(LEN(Input!$A400:'Input'!$A$1006)&gt;0))&lt;&gt;0),"Row is skipped.",IF(AND(Input!$A399="",Input!$A400=""),"", IF(Input!E399="","Data is missing.",""))))</f>
        <v/>
      </c>
      <c r="G400" s="189" t="str">
        <f>IF(ISERROR(IF(AND(Input!$A399="",SUMPRODUCT(--(LEN(Input!$A400:'Input'!$A$1006)&gt;0))&lt;&gt;0),"Row is skipped.",IF(AND(Input!$A399="",Input!$A400=""),"", IF(Input!F399="","Data is missing.","")))),"",IF(AND(Input!$A399="",SUMPRODUCT(--(LEN(Input!$A400:'Input'!$A$1006)&gt;0))&lt;&gt;0),"Row is skipped.",IF(AND(Input!$A399="",Input!$A400=""),"", IF(Input!F399="","Data is missing.",""))))</f>
        <v/>
      </c>
      <c r="H400" s="190" t="str">
        <f>IF(ISERROR(IF(AND(Input!$A399="",SUMPRODUCT(--(LEN(Input!$A400:'Input'!$A$1006)&gt;0))&lt;&gt;0),"Row is skipped.",IF(AND(Input!$A399="",Input!$A400=""),"", IF(Input!G399="","Data is missing.","")))),"",IF(AND(Input!$A399="",SUMPRODUCT(--(LEN(Input!$A400:'Input'!$A$1006)&gt;0))&lt;&gt;0),"Row is skipped.",IF(AND(Input!$A399="",Input!$A400=""),"", IF(Input!G399="","Data is missing.",""))))</f>
        <v/>
      </c>
      <c r="I400" s="156"/>
      <c r="J400" s="191" t="str">
        <f>IFERROR(VLOOKUP(VLOOKUP(Input!$D399,'Measure List'!$A:$AN,40,FALSE),UIR!$A$1:$Q$27,17,FALSE),"")</f>
        <v/>
      </c>
      <c r="K400" s="192" t="str">
        <f>IFERROR(VLOOKUP(Input!$D399,'Measure List'!$A:$AN,40,FALSE),"")</f>
        <v/>
      </c>
      <c r="L400" s="156"/>
      <c r="M400" s="193" t="str">
        <f>IF(B400="","",IF(AND(Input!H399="",IFERROR(VLOOKUP(K400,UIR!$A$2:$P$21,2,FALSE),"")&lt;&gt;""),"Data is Missing.",""))</f>
        <v/>
      </c>
      <c r="N400" s="194" t="str">
        <f>IF(B400="","",IF(AND(Input!I399="",IFERROR(VLOOKUP(K400,UIR!$A$2:$P$21,3,FALSE),"")&lt;&gt;""),"Data is Missing.",""))</f>
        <v/>
      </c>
      <c r="O400" s="194" t="str">
        <f>IF(B400="","",IF(AND(Input!J399="",IFERROR(VLOOKUP(K400,UIR!$A$2:$P$21,4,FALSE),"")&lt;&gt;""),"Data is Missing.",""))</f>
        <v/>
      </c>
      <c r="P400" s="194" t="str">
        <f>IF(B400="","",IF(AND(Input!K399="",IFERROR(VLOOKUP(K400,UIR!$A$2:$P$21,5,FALSE),"")&lt;&gt;""),"Data is Missing.",""))</f>
        <v/>
      </c>
      <c r="Q400" s="194" t="str">
        <f>IF(B400="","",IF(AND(Input!L399="",IFERROR(VLOOKUP(K400,UIR!$A$2:$P$21,6,FALSE),"")&lt;&gt;""),"Data is Missing.",""))</f>
        <v/>
      </c>
      <c r="R400" s="194" t="str">
        <f>IF(B400="","",IF(AND(Input!M399="",IFERROR(VLOOKUP(K400,UIR!$A$2:$P$21,7,FALSE),"")&lt;&gt;""),"Data is Missing.",""))</f>
        <v/>
      </c>
      <c r="S400" s="194" t="str">
        <f>IF(B400="","",IF(AND(Input!P399="",IFERROR(VLOOKUP(K400,UIR!$A$2:$P$21,8,FALSE),"")&lt;&gt;""),"Data is Missing.",""))</f>
        <v/>
      </c>
      <c r="T400" s="194" t="str">
        <f>IF(B400="","",IF(AND(Input!Q399="",IFERROR(VLOOKUP(K400,UIR!$A$2:$P$21,9,FALSE),"")&lt;&gt;""),"Data is Missing.",""))</f>
        <v/>
      </c>
      <c r="U400" s="194"/>
      <c r="V400" s="194" t="str">
        <f>IF(B400="","",IF(AND(Input!S399="",IFERROR(VLOOKUP(K400,UIR!$A$2:$P$21,11,FALSE),"")&lt;&gt;""),"Data is Missing.",""))</f>
        <v/>
      </c>
      <c r="W400" s="194" t="str">
        <f>IF(B400="","",IF(AND(Input!T399="",IFERROR(VLOOKUP(K400,UIR!$A$2:$P$21,12,FALSE),"")&lt;&gt;""),"Data is Missing.",""))</f>
        <v/>
      </c>
      <c r="X400" s="194" t="str">
        <f>IF(B400="","",IF(AND(Input!V399="",IFERROR(VLOOKUP(K400,UIR!$A$2:$P$21,13,FALSE),"")&lt;&gt;""),"Data is Missing.",""))</f>
        <v/>
      </c>
      <c r="Y400" s="194" t="str">
        <f>IF(B400="","",IF(AND(Input!W399="",IFERROR(VLOOKUP(K400,UIR!$A$2:$P$21,14,FALSE),"")&lt;&gt;""),"Data is Missing.",""))</f>
        <v/>
      </c>
      <c r="Z400" s="194" t="str">
        <f>IF(B400="","",IF(AND(Input!X399="",IFERROR(VLOOKUP(K400,UIR!$A$2:$P$21,15,FALSE),"")&lt;&gt;""),"Data is Missing.",""))</f>
        <v/>
      </c>
      <c r="AA400" s="195" t="str">
        <f>IF(B400="","",IF(AND(Input!Y399="",IFERROR(VLOOKUP(K400,UIR!$A$2:$P$21,16,FALSE),"")&lt;&gt;""),"Data is Missing.",""))</f>
        <v/>
      </c>
      <c r="AC400" s="202" t="str">
        <f>IF(ISERROR(IF(Input!D399="","",IF(ISERROR(VLOOKUP(Input!D399,'Measure List'!$A$2:$A$30000,1,0)),"Invalid RefNo",""))),"",IF(Input!D399="","",IF(ISERROR(VLOOKUP(Input!D399,'Measure List'!$A$2:$A$30000,1,0)),"Invalid RefNo","")))</f>
        <v/>
      </c>
      <c r="AD400" s="156"/>
      <c r="AE400" s="156"/>
      <c r="AF400" s="156"/>
      <c r="AG400" s="156"/>
      <c r="AH400" s="156"/>
      <c r="AI400" s="156"/>
      <c r="AJ400" s="156"/>
      <c r="AK400" s="156"/>
      <c r="AL400" s="203" t="str">
        <f>IF(COUNTIF(Dropdowns!$K$2:$K$7,Input!S399)&gt;0,"",IF(Input!S399="","","Invalid Type"))</f>
        <v/>
      </c>
      <c r="AN400" s="204" t="str">
        <f>IF(Input!C399="","",IF(ISNUMBER(VALUE(Input!C399)),"","Needs to be a number."))</f>
        <v/>
      </c>
      <c r="AO400" s="205" t="str">
        <f>IF(Input!E399="","",IF(ISNUMBER(VALUE(Input!E399)),"","Needs to be a number."))</f>
        <v/>
      </c>
      <c r="AP400" s="205" t="str">
        <f>IF(Input!N399="","",IF(ISNUMBER(VALUE(Input!N399)),"","Needs to be a number."))</f>
        <v/>
      </c>
      <c r="AQ400" s="205" t="str">
        <f>IF(Input!O399="","",IF(ISNUMBER(VALUE(Input!O399)),"","Needs to be a number."))</f>
        <v/>
      </c>
      <c r="AR400" s="205" t="str">
        <f>IF(Input!V399="","",IF(ISNUMBER(VALUE(Input!V399)),"","Needs to be a number."))</f>
        <v/>
      </c>
      <c r="AS400" s="205" t="str">
        <f>IF(Input!W399="","",IF(ISNUMBER(VALUE(Input!W399)),"","Needs to be a number."))</f>
        <v/>
      </c>
      <c r="AT400" s="205" t="str">
        <f>IF(Input!X399="","",IF(ISNUMBER(VALUE(Input!X399)),"","Needs to be a number."))</f>
        <v/>
      </c>
      <c r="AU400" s="206" t="str">
        <f>IF(Input!Y399="","",IF(ISNUMBER(VALUE(Input!Y399)),"","Needs to be a number."))</f>
        <v/>
      </c>
      <c r="AV400" s="207"/>
      <c r="AW400" s="259" t="str">
        <f>IF(OR(VALUE(Input!C399)&lt;0,VALUE(Input!C399)&gt;100), "Invalid EEI %","")</f>
        <v/>
      </c>
      <c r="AX400" s="207"/>
      <c r="AY400" s="278" t="str">
        <f>IF(Input!E399="","",IF(VALUE(Input!E399)=0,"Do not enter 0.",""))</f>
        <v/>
      </c>
    </row>
    <row r="401" spans="2:51" x14ac:dyDescent="0.3">
      <c r="B401" s="188" t="str">
        <f>Input!A400</f>
        <v/>
      </c>
      <c r="C401" s="189" t="str">
        <f>IF(ISERROR(IF(AND(Input!$A400="",SUMPRODUCT(--(LEN(Input!$A401:'Input'!$A$1006)&gt;0))&lt;&gt;0),"Row is skipped.",IF(AND(Input!$A400="",Input!$A401=""),"", IF(Input!B400="","Data is missing.","")))),"",IF(AND(Input!$A400="",SUMPRODUCT(--(LEN(Input!$A401:'Input'!$A$1006)&gt;0))&lt;&gt;0),"Row is skipped.",IF(AND(Input!$A400="",Input!$A401=""),"", IF(Input!B400="","Data is missing.",""))))</f>
        <v/>
      </c>
      <c r="D401" s="189" t="str">
        <f>IF(ISERROR(IF(AND(Input!$A400="",SUMPRODUCT(--(LEN(Input!$A401:'Input'!$A$1006)&gt;0))&lt;&gt;0),"Row is skipped.",IF(AND(Input!$A400="",Input!$A401=""),"", IF(Input!C400="","Data is missing.","")))),"",IF(AND(Input!$A400="",SUMPRODUCT(--(LEN(Input!$A401:'Input'!$A$1006)&gt;0))&lt;&gt;0),"Row is skipped.",IF(AND(Input!$A400="",Input!$A401=""),"", IF(Input!C400="","Data is missing.",""))))</f>
        <v/>
      </c>
      <c r="E401" s="189" t="str">
        <f>IF(ISERROR(IF(AND(Input!$A400="",SUMPRODUCT(--(LEN(Input!$A401:'Input'!$A$1006)&gt;0))&lt;&gt;0),"Row is skipped.",IF(AND(Input!$A400="",Input!$A401=""),"", IF(Input!D400="","Data is missing.","")))),"",IF(AND(Input!$A400="",SUMPRODUCT(--(LEN(Input!$A401:'Input'!$A$1006)&gt;0))&lt;&gt;0),"Row is skipped.",IF(AND(Input!$A400="",Input!$A401=""),"", IF(Input!D400="","Data is missing.",""))))</f>
        <v/>
      </c>
      <c r="F401" s="189" t="str">
        <f>IF(ISERROR(IF(AND(Input!$A400="",SUMPRODUCT(--(LEN(Input!$A401:'Input'!$A$1006)&gt;0))&lt;&gt;0),"Row is skipped.",IF(AND(Input!$A400="",Input!$A401=""),"", IF(Input!E400="","Data is missing.","")))),"",IF(AND(Input!$A400="",SUMPRODUCT(--(LEN(Input!$A401:'Input'!$A$1006)&gt;0))&lt;&gt;0),"Row is skipped.",IF(AND(Input!$A400="",Input!$A401=""),"", IF(Input!E400="","Data is missing.",""))))</f>
        <v/>
      </c>
      <c r="G401" s="189" t="str">
        <f>IF(ISERROR(IF(AND(Input!$A400="",SUMPRODUCT(--(LEN(Input!$A401:'Input'!$A$1006)&gt;0))&lt;&gt;0),"Row is skipped.",IF(AND(Input!$A400="",Input!$A401=""),"", IF(Input!F400="","Data is missing.","")))),"",IF(AND(Input!$A400="",SUMPRODUCT(--(LEN(Input!$A401:'Input'!$A$1006)&gt;0))&lt;&gt;0),"Row is skipped.",IF(AND(Input!$A400="",Input!$A401=""),"", IF(Input!F400="","Data is missing.",""))))</f>
        <v/>
      </c>
      <c r="H401" s="190" t="str">
        <f>IF(ISERROR(IF(AND(Input!$A400="",SUMPRODUCT(--(LEN(Input!$A401:'Input'!$A$1006)&gt;0))&lt;&gt;0),"Row is skipped.",IF(AND(Input!$A400="",Input!$A401=""),"", IF(Input!G400="","Data is missing.","")))),"",IF(AND(Input!$A400="",SUMPRODUCT(--(LEN(Input!$A401:'Input'!$A$1006)&gt;0))&lt;&gt;0),"Row is skipped.",IF(AND(Input!$A400="",Input!$A401=""),"", IF(Input!G400="","Data is missing.",""))))</f>
        <v/>
      </c>
      <c r="I401" s="156"/>
      <c r="J401" s="191" t="str">
        <f>IFERROR(VLOOKUP(VLOOKUP(Input!$D400,'Measure List'!$A:$AN,40,FALSE),UIR!$A$1:$Q$27,17,FALSE),"")</f>
        <v/>
      </c>
      <c r="K401" s="192" t="str">
        <f>IFERROR(VLOOKUP(Input!$D400,'Measure List'!$A:$AN,40,FALSE),"")</f>
        <v/>
      </c>
      <c r="L401" s="156"/>
      <c r="M401" s="193" t="str">
        <f>IF(B401="","",IF(AND(Input!H400="",IFERROR(VLOOKUP(K401,UIR!$A$2:$P$21,2,FALSE),"")&lt;&gt;""),"Data is Missing.",""))</f>
        <v/>
      </c>
      <c r="N401" s="194" t="str">
        <f>IF(B401="","",IF(AND(Input!I400="",IFERROR(VLOOKUP(K401,UIR!$A$2:$P$21,3,FALSE),"")&lt;&gt;""),"Data is Missing.",""))</f>
        <v/>
      </c>
      <c r="O401" s="194" t="str">
        <f>IF(B401="","",IF(AND(Input!J400="",IFERROR(VLOOKUP(K401,UIR!$A$2:$P$21,4,FALSE),"")&lt;&gt;""),"Data is Missing.",""))</f>
        <v/>
      </c>
      <c r="P401" s="194" t="str">
        <f>IF(B401="","",IF(AND(Input!K400="",IFERROR(VLOOKUP(K401,UIR!$A$2:$P$21,5,FALSE),"")&lt;&gt;""),"Data is Missing.",""))</f>
        <v/>
      </c>
      <c r="Q401" s="194" t="str">
        <f>IF(B401="","",IF(AND(Input!L400="",IFERROR(VLOOKUP(K401,UIR!$A$2:$P$21,6,FALSE),"")&lt;&gt;""),"Data is Missing.",""))</f>
        <v/>
      </c>
      <c r="R401" s="194" t="str">
        <f>IF(B401="","",IF(AND(Input!M400="",IFERROR(VLOOKUP(K401,UIR!$A$2:$P$21,7,FALSE),"")&lt;&gt;""),"Data is Missing.",""))</f>
        <v/>
      </c>
      <c r="S401" s="194" t="str">
        <f>IF(B401="","",IF(AND(Input!P400="",IFERROR(VLOOKUP(K401,UIR!$A$2:$P$21,8,FALSE),"")&lt;&gt;""),"Data is Missing.",""))</f>
        <v/>
      </c>
      <c r="T401" s="194" t="str">
        <f>IF(B401="","",IF(AND(Input!Q400="",IFERROR(VLOOKUP(K401,UIR!$A$2:$P$21,9,FALSE),"")&lt;&gt;""),"Data is Missing.",""))</f>
        <v/>
      </c>
      <c r="U401" s="194"/>
      <c r="V401" s="194" t="str">
        <f>IF(B401="","",IF(AND(Input!S400="",IFERROR(VLOOKUP(K401,UIR!$A$2:$P$21,11,FALSE),"")&lt;&gt;""),"Data is Missing.",""))</f>
        <v/>
      </c>
      <c r="W401" s="194" t="str">
        <f>IF(B401="","",IF(AND(Input!T400="",IFERROR(VLOOKUP(K401,UIR!$A$2:$P$21,12,FALSE),"")&lt;&gt;""),"Data is Missing.",""))</f>
        <v/>
      </c>
      <c r="X401" s="194" t="str">
        <f>IF(B401="","",IF(AND(Input!V400="",IFERROR(VLOOKUP(K401,UIR!$A$2:$P$21,13,FALSE),"")&lt;&gt;""),"Data is Missing.",""))</f>
        <v/>
      </c>
      <c r="Y401" s="194" t="str">
        <f>IF(B401="","",IF(AND(Input!W400="",IFERROR(VLOOKUP(K401,UIR!$A$2:$P$21,14,FALSE),"")&lt;&gt;""),"Data is Missing.",""))</f>
        <v/>
      </c>
      <c r="Z401" s="194" t="str">
        <f>IF(B401="","",IF(AND(Input!X400="",IFERROR(VLOOKUP(K401,UIR!$A$2:$P$21,15,FALSE),"")&lt;&gt;""),"Data is Missing.",""))</f>
        <v/>
      </c>
      <c r="AA401" s="195" t="str">
        <f>IF(B401="","",IF(AND(Input!Y400="",IFERROR(VLOOKUP(K401,UIR!$A$2:$P$21,16,FALSE),"")&lt;&gt;""),"Data is Missing.",""))</f>
        <v/>
      </c>
      <c r="AC401" s="202" t="str">
        <f>IF(ISERROR(IF(Input!D400="","",IF(ISERROR(VLOOKUP(Input!D400,'Measure List'!$A$2:$A$30000,1,0)),"Invalid RefNo",""))),"",IF(Input!D400="","",IF(ISERROR(VLOOKUP(Input!D400,'Measure List'!$A$2:$A$30000,1,0)),"Invalid RefNo","")))</f>
        <v/>
      </c>
      <c r="AD401" s="156"/>
      <c r="AE401" s="156"/>
      <c r="AF401" s="156"/>
      <c r="AG401" s="156"/>
      <c r="AH401" s="156"/>
      <c r="AI401" s="156"/>
      <c r="AJ401" s="156"/>
      <c r="AK401" s="156"/>
      <c r="AL401" s="203" t="str">
        <f>IF(COUNTIF(Dropdowns!$K$2:$K$7,Input!S400)&gt;0,"",IF(Input!S400="","","Invalid Type"))</f>
        <v/>
      </c>
      <c r="AN401" s="204" t="str">
        <f>IF(Input!C400="","",IF(ISNUMBER(VALUE(Input!C400)),"","Needs to be a number."))</f>
        <v/>
      </c>
      <c r="AO401" s="205" t="str">
        <f>IF(Input!E400="","",IF(ISNUMBER(VALUE(Input!E400)),"","Needs to be a number."))</f>
        <v/>
      </c>
      <c r="AP401" s="205" t="str">
        <f>IF(Input!N400="","",IF(ISNUMBER(VALUE(Input!N400)),"","Needs to be a number."))</f>
        <v/>
      </c>
      <c r="AQ401" s="205" t="str">
        <f>IF(Input!O400="","",IF(ISNUMBER(VALUE(Input!O400)),"","Needs to be a number."))</f>
        <v/>
      </c>
      <c r="AR401" s="205" t="str">
        <f>IF(Input!V400="","",IF(ISNUMBER(VALUE(Input!V400)),"","Needs to be a number."))</f>
        <v/>
      </c>
      <c r="AS401" s="205" t="str">
        <f>IF(Input!W400="","",IF(ISNUMBER(VALUE(Input!W400)),"","Needs to be a number."))</f>
        <v/>
      </c>
      <c r="AT401" s="205" t="str">
        <f>IF(Input!X400="","",IF(ISNUMBER(VALUE(Input!X400)),"","Needs to be a number."))</f>
        <v/>
      </c>
      <c r="AU401" s="206" t="str">
        <f>IF(Input!Y400="","",IF(ISNUMBER(VALUE(Input!Y400)),"","Needs to be a number."))</f>
        <v/>
      </c>
      <c r="AV401" s="207"/>
      <c r="AW401" s="259" t="str">
        <f>IF(OR(VALUE(Input!C400)&lt;0,VALUE(Input!C400)&gt;100), "Invalid EEI %","")</f>
        <v/>
      </c>
      <c r="AX401" s="207"/>
      <c r="AY401" s="278" t="str">
        <f>IF(Input!E400="","",IF(VALUE(Input!E400)=0,"Do not enter 0.",""))</f>
        <v/>
      </c>
    </row>
    <row r="402" spans="2:51" x14ac:dyDescent="0.3">
      <c r="B402" s="188" t="str">
        <f>Input!A401</f>
        <v/>
      </c>
      <c r="C402" s="189" t="str">
        <f>IF(ISERROR(IF(AND(Input!$A401="",SUMPRODUCT(--(LEN(Input!$A402:'Input'!$A$1006)&gt;0))&lt;&gt;0),"Row is skipped.",IF(AND(Input!$A401="",Input!$A402=""),"", IF(Input!B401="","Data is missing.","")))),"",IF(AND(Input!$A401="",SUMPRODUCT(--(LEN(Input!$A402:'Input'!$A$1006)&gt;0))&lt;&gt;0),"Row is skipped.",IF(AND(Input!$A401="",Input!$A402=""),"", IF(Input!B401="","Data is missing.",""))))</f>
        <v/>
      </c>
      <c r="D402" s="189" t="str">
        <f>IF(ISERROR(IF(AND(Input!$A401="",SUMPRODUCT(--(LEN(Input!$A402:'Input'!$A$1006)&gt;0))&lt;&gt;0),"Row is skipped.",IF(AND(Input!$A401="",Input!$A402=""),"", IF(Input!C401="","Data is missing.","")))),"",IF(AND(Input!$A401="",SUMPRODUCT(--(LEN(Input!$A402:'Input'!$A$1006)&gt;0))&lt;&gt;0),"Row is skipped.",IF(AND(Input!$A401="",Input!$A402=""),"", IF(Input!C401="","Data is missing.",""))))</f>
        <v/>
      </c>
      <c r="E402" s="189" t="str">
        <f>IF(ISERROR(IF(AND(Input!$A401="",SUMPRODUCT(--(LEN(Input!$A402:'Input'!$A$1006)&gt;0))&lt;&gt;0),"Row is skipped.",IF(AND(Input!$A401="",Input!$A402=""),"", IF(Input!D401="","Data is missing.","")))),"",IF(AND(Input!$A401="",SUMPRODUCT(--(LEN(Input!$A402:'Input'!$A$1006)&gt;0))&lt;&gt;0),"Row is skipped.",IF(AND(Input!$A401="",Input!$A402=""),"", IF(Input!D401="","Data is missing.",""))))</f>
        <v/>
      </c>
      <c r="F402" s="189" t="str">
        <f>IF(ISERROR(IF(AND(Input!$A401="",SUMPRODUCT(--(LEN(Input!$A402:'Input'!$A$1006)&gt;0))&lt;&gt;0),"Row is skipped.",IF(AND(Input!$A401="",Input!$A402=""),"", IF(Input!E401="","Data is missing.","")))),"",IF(AND(Input!$A401="",SUMPRODUCT(--(LEN(Input!$A402:'Input'!$A$1006)&gt;0))&lt;&gt;0),"Row is skipped.",IF(AND(Input!$A401="",Input!$A402=""),"", IF(Input!E401="","Data is missing.",""))))</f>
        <v/>
      </c>
      <c r="G402" s="189" t="str">
        <f>IF(ISERROR(IF(AND(Input!$A401="",SUMPRODUCT(--(LEN(Input!$A402:'Input'!$A$1006)&gt;0))&lt;&gt;0),"Row is skipped.",IF(AND(Input!$A401="",Input!$A402=""),"", IF(Input!F401="","Data is missing.","")))),"",IF(AND(Input!$A401="",SUMPRODUCT(--(LEN(Input!$A402:'Input'!$A$1006)&gt;0))&lt;&gt;0),"Row is skipped.",IF(AND(Input!$A401="",Input!$A402=""),"", IF(Input!F401="","Data is missing.",""))))</f>
        <v/>
      </c>
      <c r="H402" s="190" t="str">
        <f>IF(ISERROR(IF(AND(Input!$A401="",SUMPRODUCT(--(LEN(Input!$A402:'Input'!$A$1006)&gt;0))&lt;&gt;0),"Row is skipped.",IF(AND(Input!$A401="",Input!$A402=""),"", IF(Input!G401="","Data is missing.","")))),"",IF(AND(Input!$A401="",SUMPRODUCT(--(LEN(Input!$A402:'Input'!$A$1006)&gt;0))&lt;&gt;0),"Row is skipped.",IF(AND(Input!$A401="",Input!$A402=""),"", IF(Input!G401="","Data is missing.",""))))</f>
        <v/>
      </c>
      <c r="I402" s="156"/>
      <c r="J402" s="191" t="str">
        <f>IFERROR(VLOOKUP(VLOOKUP(Input!$D401,'Measure List'!$A:$AN,40,FALSE),UIR!$A$1:$Q$27,17,FALSE),"")</f>
        <v/>
      </c>
      <c r="K402" s="192" t="str">
        <f>IFERROR(VLOOKUP(Input!$D401,'Measure List'!$A:$AN,40,FALSE),"")</f>
        <v/>
      </c>
      <c r="L402" s="156"/>
      <c r="M402" s="193" t="str">
        <f>IF(B402="","",IF(AND(Input!H401="",IFERROR(VLOOKUP(K402,UIR!$A$2:$P$21,2,FALSE),"")&lt;&gt;""),"Data is Missing.",""))</f>
        <v/>
      </c>
      <c r="N402" s="194" t="str">
        <f>IF(B402="","",IF(AND(Input!I401="",IFERROR(VLOOKUP(K402,UIR!$A$2:$P$21,3,FALSE),"")&lt;&gt;""),"Data is Missing.",""))</f>
        <v/>
      </c>
      <c r="O402" s="194" t="str">
        <f>IF(B402="","",IF(AND(Input!J401="",IFERROR(VLOOKUP(K402,UIR!$A$2:$P$21,4,FALSE),"")&lt;&gt;""),"Data is Missing.",""))</f>
        <v/>
      </c>
      <c r="P402" s="194" t="str">
        <f>IF(B402="","",IF(AND(Input!K401="",IFERROR(VLOOKUP(K402,UIR!$A$2:$P$21,5,FALSE),"")&lt;&gt;""),"Data is Missing.",""))</f>
        <v/>
      </c>
      <c r="Q402" s="194" t="str">
        <f>IF(B402="","",IF(AND(Input!L401="",IFERROR(VLOOKUP(K402,UIR!$A$2:$P$21,6,FALSE),"")&lt;&gt;""),"Data is Missing.",""))</f>
        <v/>
      </c>
      <c r="R402" s="194" t="str">
        <f>IF(B402="","",IF(AND(Input!M401="",IFERROR(VLOOKUP(K402,UIR!$A$2:$P$21,7,FALSE),"")&lt;&gt;""),"Data is Missing.",""))</f>
        <v/>
      </c>
      <c r="S402" s="194" t="str">
        <f>IF(B402="","",IF(AND(Input!P401="",IFERROR(VLOOKUP(K402,UIR!$A$2:$P$21,8,FALSE),"")&lt;&gt;""),"Data is Missing.",""))</f>
        <v/>
      </c>
      <c r="T402" s="194" t="str">
        <f>IF(B402="","",IF(AND(Input!Q401="",IFERROR(VLOOKUP(K402,UIR!$A$2:$P$21,9,FALSE),"")&lt;&gt;""),"Data is Missing.",""))</f>
        <v/>
      </c>
      <c r="U402" s="194"/>
      <c r="V402" s="194" t="str">
        <f>IF(B402="","",IF(AND(Input!S401="",IFERROR(VLOOKUP(K402,UIR!$A$2:$P$21,11,FALSE),"")&lt;&gt;""),"Data is Missing.",""))</f>
        <v/>
      </c>
      <c r="W402" s="194" t="str">
        <f>IF(B402="","",IF(AND(Input!T401="",IFERROR(VLOOKUP(K402,UIR!$A$2:$P$21,12,FALSE),"")&lt;&gt;""),"Data is Missing.",""))</f>
        <v/>
      </c>
      <c r="X402" s="194" t="str">
        <f>IF(B402="","",IF(AND(Input!V401="",IFERROR(VLOOKUP(K402,UIR!$A$2:$P$21,13,FALSE),"")&lt;&gt;""),"Data is Missing.",""))</f>
        <v/>
      </c>
      <c r="Y402" s="194" t="str">
        <f>IF(B402="","",IF(AND(Input!W401="",IFERROR(VLOOKUP(K402,UIR!$A$2:$P$21,14,FALSE),"")&lt;&gt;""),"Data is Missing.",""))</f>
        <v/>
      </c>
      <c r="Z402" s="194" t="str">
        <f>IF(B402="","",IF(AND(Input!X401="",IFERROR(VLOOKUP(K402,UIR!$A$2:$P$21,15,FALSE),"")&lt;&gt;""),"Data is Missing.",""))</f>
        <v/>
      </c>
      <c r="AA402" s="195" t="str">
        <f>IF(B402="","",IF(AND(Input!Y401="",IFERROR(VLOOKUP(K402,UIR!$A$2:$P$21,16,FALSE),"")&lt;&gt;""),"Data is Missing.",""))</f>
        <v/>
      </c>
      <c r="AC402" s="202" t="str">
        <f>IF(ISERROR(IF(Input!D401="","",IF(ISERROR(VLOOKUP(Input!D401,'Measure List'!$A$2:$A$30000,1,0)),"Invalid RefNo",""))),"",IF(Input!D401="","",IF(ISERROR(VLOOKUP(Input!D401,'Measure List'!$A$2:$A$30000,1,0)),"Invalid RefNo","")))</f>
        <v/>
      </c>
      <c r="AD402" s="156"/>
      <c r="AE402" s="156"/>
      <c r="AF402" s="156"/>
      <c r="AG402" s="156"/>
      <c r="AH402" s="156"/>
      <c r="AI402" s="156"/>
      <c r="AJ402" s="156"/>
      <c r="AK402" s="156"/>
      <c r="AL402" s="203" t="str">
        <f>IF(COUNTIF(Dropdowns!$K$2:$K$7,Input!S401)&gt;0,"",IF(Input!S401="","","Invalid Type"))</f>
        <v/>
      </c>
      <c r="AN402" s="204" t="str">
        <f>IF(Input!C401="","",IF(ISNUMBER(VALUE(Input!C401)),"","Needs to be a number."))</f>
        <v/>
      </c>
      <c r="AO402" s="205" t="str">
        <f>IF(Input!E401="","",IF(ISNUMBER(VALUE(Input!E401)),"","Needs to be a number."))</f>
        <v/>
      </c>
      <c r="AP402" s="205" t="str">
        <f>IF(Input!N401="","",IF(ISNUMBER(VALUE(Input!N401)),"","Needs to be a number."))</f>
        <v/>
      </c>
      <c r="AQ402" s="205" t="str">
        <f>IF(Input!O401="","",IF(ISNUMBER(VALUE(Input!O401)),"","Needs to be a number."))</f>
        <v/>
      </c>
      <c r="AR402" s="205" t="str">
        <f>IF(Input!V401="","",IF(ISNUMBER(VALUE(Input!V401)),"","Needs to be a number."))</f>
        <v/>
      </c>
      <c r="AS402" s="205" t="str">
        <f>IF(Input!W401="","",IF(ISNUMBER(VALUE(Input!W401)),"","Needs to be a number."))</f>
        <v/>
      </c>
      <c r="AT402" s="205" t="str">
        <f>IF(Input!X401="","",IF(ISNUMBER(VALUE(Input!X401)),"","Needs to be a number."))</f>
        <v/>
      </c>
      <c r="AU402" s="206" t="str">
        <f>IF(Input!Y401="","",IF(ISNUMBER(VALUE(Input!Y401)),"","Needs to be a number."))</f>
        <v/>
      </c>
      <c r="AV402" s="207"/>
      <c r="AW402" s="259" t="str">
        <f>IF(OR(VALUE(Input!C401)&lt;0,VALUE(Input!C401)&gt;100), "Invalid EEI %","")</f>
        <v/>
      </c>
      <c r="AX402" s="207"/>
      <c r="AY402" s="278" t="str">
        <f>IF(Input!E401="","",IF(VALUE(Input!E401)=0,"Do not enter 0.",""))</f>
        <v/>
      </c>
    </row>
    <row r="403" spans="2:51" x14ac:dyDescent="0.3">
      <c r="B403" s="188" t="str">
        <f>Input!A402</f>
        <v/>
      </c>
      <c r="C403" s="189" t="str">
        <f>IF(ISERROR(IF(AND(Input!$A402="",SUMPRODUCT(--(LEN(Input!$A403:'Input'!$A$1006)&gt;0))&lt;&gt;0),"Row is skipped.",IF(AND(Input!$A402="",Input!$A403=""),"", IF(Input!B402="","Data is missing.","")))),"",IF(AND(Input!$A402="",SUMPRODUCT(--(LEN(Input!$A403:'Input'!$A$1006)&gt;0))&lt;&gt;0),"Row is skipped.",IF(AND(Input!$A402="",Input!$A403=""),"", IF(Input!B402="","Data is missing.",""))))</f>
        <v/>
      </c>
      <c r="D403" s="189" t="str">
        <f>IF(ISERROR(IF(AND(Input!$A402="",SUMPRODUCT(--(LEN(Input!$A403:'Input'!$A$1006)&gt;0))&lt;&gt;0),"Row is skipped.",IF(AND(Input!$A402="",Input!$A403=""),"", IF(Input!C402="","Data is missing.","")))),"",IF(AND(Input!$A402="",SUMPRODUCT(--(LEN(Input!$A403:'Input'!$A$1006)&gt;0))&lt;&gt;0),"Row is skipped.",IF(AND(Input!$A402="",Input!$A403=""),"", IF(Input!C402="","Data is missing.",""))))</f>
        <v/>
      </c>
      <c r="E403" s="189" t="str">
        <f>IF(ISERROR(IF(AND(Input!$A402="",SUMPRODUCT(--(LEN(Input!$A403:'Input'!$A$1006)&gt;0))&lt;&gt;0),"Row is skipped.",IF(AND(Input!$A402="",Input!$A403=""),"", IF(Input!D402="","Data is missing.","")))),"",IF(AND(Input!$A402="",SUMPRODUCT(--(LEN(Input!$A403:'Input'!$A$1006)&gt;0))&lt;&gt;0),"Row is skipped.",IF(AND(Input!$A402="",Input!$A403=""),"", IF(Input!D402="","Data is missing.",""))))</f>
        <v/>
      </c>
      <c r="F403" s="189" t="str">
        <f>IF(ISERROR(IF(AND(Input!$A402="",SUMPRODUCT(--(LEN(Input!$A403:'Input'!$A$1006)&gt;0))&lt;&gt;0),"Row is skipped.",IF(AND(Input!$A402="",Input!$A403=""),"", IF(Input!E402="","Data is missing.","")))),"",IF(AND(Input!$A402="",SUMPRODUCT(--(LEN(Input!$A403:'Input'!$A$1006)&gt;0))&lt;&gt;0),"Row is skipped.",IF(AND(Input!$A402="",Input!$A403=""),"", IF(Input!E402="","Data is missing.",""))))</f>
        <v/>
      </c>
      <c r="G403" s="189" t="str">
        <f>IF(ISERROR(IF(AND(Input!$A402="",SUMPRODUCT(--(LEN(Input!$A403:'Input'!$A$1006)&gt;0))&lt;&gt;0),"Row is skipped.",IF(AND(Input!$A402="",Input!$A403=""),"", IF(Input!F402="","Data is missing.","")))),"",IF(AND(Input!$A402="",SUMPRODUCT(--(LEN(Input!$A403:'Input'!$A$1006)&gt;0))&lt;&gt;0),"Row is skipped.",IF(AND(Input!$A402="",Input!$A403=""),"", IF(Input!F402="","Data is missing.",""))))</f>
        <v/>
      </c>
      <c r="H403" s="190" t="str">
        <f>IF(ISERROR(IF(AND(Input!$A402="",SUMPRODUCT(--(LEN(Input!$A403:'Input'!$A$1006)&gt;0))&lt;&gt;0),"Row is skipped.",IF(AND(Input!$A402="",Input!$A403=""),"", IF(Input!G402="","Data is missing.","")))),"",IF(AND(Input!$A402="",SUMPRODUCT(--(LEN(Input!$A403:'Input'!$A$1006)&gt;0))&lt;&gt;0),"Row is skipped.",IF(AND(Input!$A402="",Input!$A403=""),"", IF(Input!G402="","Data is missing.",""))))</f>
        <v/>
      </c>
      <c r="I403" s="156"/>
      <c r="J403" s="191" t="str">
        <f>IFERROR(VLOOKUP(VLOOKUP(Input!$D402,'Measure List'!$A:$AN,40,FALSE),UIR!$A$1:$Q$27,17,FALSE),"")</f>
        <v/>
      </c>
      <c r="K403" s="192" t="str">
        <f>IFERROR(VLOOKUP(Input!$D402,'Measure List'!$A:$AN,40,FALSE),"")</f>
        <v/>
      </c>
      <c r="L403" s="156"/>
      <c r="M403" s="193" t="str">
        <f>IF(B403="","",IF(AND(Input!H402="",IFERROR(VLOOKUP(K403,UIR!$A$2:$P$21,2,FALSE),"")&lt;&gt;""),"Data is Missing.",""))</f>
        <v/>
      </c>
      <c r="N403" s="194" t="str">
        <f>IF(B403="","",IF(AND(Input!I402="",IFERROR(VLOOKUP(K403,UIR!$A$2:$P$21,3,FALSE),"")&lt;&gt;""),"Data is Missing.",""))</f>
        <v/>
      </c>
      <c r="O403" s="194" t="str">
        <f>IF(B403="","",IF(AND(Input!J402="",IFERROR(VLOOKUP(K403,UIR!$A$2:$P$21,4,FALSE),"")&lt;&gt;""),"Data is Missing.",""))</f>
        <v/>
      </c>
      <c r="P403" s="194" t="str">
        <f>IF(B403="","",IF(AND(Input!K402="",IFERROR(VLOOKUP(K403,UIR!$A$2:$P$21,5,FALSE),"")&lt;&gt;""),"Data is Missing.",""))</f>
        <v/>
      </c>
      <c r="Q403" s="194" t="str">
        <f>IF(B403="","",IF(AND(Input!L402="",IFERROR(VLOOKUP(K403,UIR!$A$2:$P$21,6,FALSE),"")&lt;&gt;""),"Data is Missing.",""))</f>
        <v/>
      </c>
      <c r="R403" s="194" t="str">
        <f>IF(B403="","",IF(AND(Input!M402="",IFERROR(VLOOKUP(K403,UIR!$A$2:$P$21,7,FALSE),"")&lt;&gt;""),"Data is Missing.",""))</f>
        <v/>
      </c>
      <c r="S403" s="194" t="str">
        <f>IF(B403="","",IF(AND(Input!P402="",IFERROR(VLOOKUP(K403,UIR!$A$2:$P$21,8,FALSE),"")&lt;&gt;""),"Data is Missing.",""))</f>
        <v/>
      </c>
      <c r="T403" s="194" t="str">
        <f>IF(B403="","",IF(AND(Input!Q402="",IFERROR(VLOOKUP(K403,UIR!$A$2:$P$21,9,FALSE),"")&lt;&gt;""),"Data is Missing.",""))</f>
        <v/>
      </c>
      <c r="U403" s="194"/>
      <c r="V403" s="194" t="str">
        <f>IF(B403="","",IF(AND(Input!S402="",IFERROR(VLOOKUP(K403,UIR!$A$2:$P$21,11,FALSE),"")&lt;&gt;""),"Data is Missing.",""))</f>
        <v/>
      </c>
      <c r="W403" s="194" t="str">
        <f>IF(B403="","",IF(AND(Input!T402="",IFERROR(VLOOKUP(K403,UIR!$A$2:$P$21,12,FALSE),"")&lt;&gt;""),"Data is Missing.",""))</f>
        <v/>
      </c>
      <c r="X403" s="194" t="str">
        <f>IF(B403="","",IF(AND(Input!V402="",IFERROR(VLOOKUP(K403,UIR!$A$2:$P$21,13,FALSE),"")&lt;&gt;""),"Data is Missing.",""))</f>
        <v/>
      </c>
      <c r="Y403" s="194" t="str">
        <f>IF(B403="","",IF(AND(Input!W402="",IFERROR(VLOOKUP(K403,UIR!$A$2:$P$21,14,FALSE),"")&lt;&gt;""),"Data is Missing.",""))</f>
        <v/>
      </c>
      <c r="Z403" s="194" t="str">
        <f>IF(B403="","",IF(AND(Input!X402="",IFERROR(VLOOKUP(K403,UIR!$A$2:$P$21,15,FALSE),"")&lt;&gt;""),"Data is Missing.",""))</f>
        <v/>
      </c>
      <c r="AA403" s="195" t="str">
        <f>IF(B403="","",IF(AND(Input!Y402="",IFERROR(VLOOKUP(K403,UIR!$A$2:$P$21,16,FALSE),"")&lt;&gt;""),"Data is Missing.",""))</f>
        <v/>
      </c>
      <c r="AC403" s="202" t="str">
        <f>IF(ISERROR(IF(Input!D402="","",IF(ISERROR(VLOOKUP(Input!D402,'Measure List'!$A$2:$A$30000,1,0)),"Invalid RefNo",""))),"",IF(Input!D402="","",IF(ISERROR(VLOOKUP(Input!D402,'Measure List'!$A$2:$A$30000,1,0)),"Invalid RefNo","")))</f>
        <v/>
      </c>
      <c r="AD403" s="156"/>
      <c r="AE403" s="156"/>
      <c r="AF403" s="156"/>
      <c r="AG403" s="156"/>
      <c r="AH403" s="156"/>
      <c r="AI403" s="156"/>
      <c r="AJ403" s="156"/>
      <c r="AK403" s="156"/>
      <c r="AL403" s="203" t="str">
        <f>IF(COUNTIF(Dropdowns!$K$2:$K$7,Input!S402)&gt;0,"",IF(Input!S402="","","Invalid Type"))</f>
        <v/>
      </c>
      <c r="AN403" s="204" t="str">
        <f>IF(Input!C402="","",IF(ISNUMBER(VALUE(Input!C402)),"","Needs to be a number."))</f>
        <v/>
      </c>
      <c r="AO403" s="205" t="str">
        <f>IF(Input!E402="","",IF(ISNUMBER(VALUE(Input!E402)),"","Needs to be a number."))</f>
        <v/>
      </c>
      <c r="AP403" s="205" t="str">
        <f>IF(Input!N402="","",IF(ISNUMBER(VALUE(Input!N402)),"","Needs to be a number."))</f>
        <v/>
      </c>
      <c r="AQ403" s="205" t="str">
        <f>IF(Input!O402="","",IF(ISNUMBER(VALUE(Input!O402)),"","Needs to be a number."))</f>
        <v/>
      </c>
      <c r="AR403" s="205" t="str">
        <f>IF(Input!V402="","",IF(ISNUMBER(VALUE(Input!V402)),"","Needs to be a number."))</f>
        <v/>
      </c>
      <c r="AS403" s="205" t="str">
        <f>IF(Input!W402="","",IF(ISNUMBER(VALUE(Input!W402)),"","Needs to be a number."))</f>
        <v/>
      </c>
      <c r="AT403" s="205" t="str">
        <f>IF(Input!X402="","",IF(ISNUMBER(VALUE(Input!X402)),"","Needs to be a number."))</f>
        <v/>
      </c>
      <c r="AU403" s="206" t="str">
        <f>IF(Input!Y402="","",IF(ISNUMBER(VALUE(Input!Y402)),"","Needs to be a number."))</f>
        <v/>
      </c>
      <c r="AV403" s="207"/>
      <c r="AW403" s="259" t="str">
        <f>IF(OR(VALUE(Input!C402)&lt;0,VALUE(Input!C402)&gt;100), "Invalid EEI %","")</f>
        <v/>
      </c>
      <c r="AX403" s="207"/>
      <c r="AY403" s="278" t="str">
        <f>IF(Input!E402="","",IF(VALUE(Input!E402)=0,"Do not enter 0.",""))</f>
        <v/>
      </c>
    </row>
    <row r="404" spans="2:51" x14ac:dyDescent="0.3">
      <c r="B404" s="188" t="str">
        <f>Input!A403</f>
        <v/>
      </c>
      <c r="C404" s="189" t="str">
        <f>IF(ISERROR(IF(AND(Input!$A403="",SUMPRODUCT(--(LEN(Input!$A404:'Input'!$A$1006)&gt;0))&lt;&gt;0),"Row is skipped.",IF(AND(Input!$A403="",Input!$A404=""),"", IF(Input!B403="","Data is missing.","")))),"",IF(AND(Input!$A403="",SUMPRODUCT(--(LEN(Input!$A404:'Input'!$A$1006)&gt;0))&lt;&gt;0),"Row is skipped.",IF(AND(Input!$A403="",Input!$A404=""),"", IF(Input!B403="","Data is missing.",""))))</f>
        <v/>
      </c>
      <c r="D404" s="189" t="str">
        <f>IF(ISERROR(IF(AND(Input!$A403="",SUMPRODUCT(--(LEN(Input!$A404:'Input'!$A$1006)&gt;0))&lt;&gt;0),"Row is skipped.",IF(AND(Input!$A403="",Input!$A404=""),"", IF(Input!C403="","Data is missing.","")))),"",IF(AND(Input!$A403="",SUMPRODUCT(--(LEN(Input!$A404:'Input'!$A$1006)&gt;0))&lt;&gt;0),"Row is skipped.",IF(AND(Input!$A403="",Input!$A404=""),"", IF(Input!C403="","Data is missing.",""))))</f>
        <v/>
      </c>
      <c r="E404" s="189" t="str">
        <f>IF(ISERROR(IF(AND(Input!$A403="",SUMPRODUCT(--(LEN(Input!$A404:'Input'!$A$1006)&gt;0))&lt;&gt;0),"Row is skipped.",IF(AND(Input!$A403="",Input!$A404=""),"", IF(Input!D403="","Data is missing.","")))),"",IF(AND(Input!$A403="",SUMPRODUCT(--(LEN(Input!$A404:'Input'!$A$1006)&gt;0))&lt;&gt;0),"Row is skipped.",IF(AND(Input!$A403="",Input!$A404=""),"", IF(Input!D403="","Data is missing.",""))))</f>
        <v/>
      </c>
      <c r="F404" s="189" t="str">
        <f>IF(ISERROR(IF(AND(Input!$A403="",SUMPRODUCT(--(LEN(Input!$A404:'Input'!$A$1006)&gt;0))&lt;&gt;0),"Row is skipped.",IF(AND(Input!$A403="",Input!$A404=""),"", IF(Input!E403="","Data is missing.","")))),"",IF(AND(Input!$A403="",SUMPRODUCT(--(LEN(Input!$A404:'Input'!$A$1006)&gt;0))&lt;&gt;0),"Row is skipped.",IF(AND(Input!$A403="",Input!$A404=""),"", IF(Input!E403="","Data is missing.",""))))</f>
        <v/>
      </c>
      <c r="G404" s="189" t="str">
        <f>IF(ISERROR(IF(AND(Input!$A403="",SUMPRODUCT(--(LEN(Input!$A404:'Input'!$A$1006)&gt;0))&lt;&gt;0),"Row is skipped.",IF(AND(Input!$A403="",Input!$A404=""),"", IF(Input!F403="","Data is missing.","")))),"",IF(AND(Input!$A403="",SUMPRODUCT(--(LEN(Input!$A404:'Input'!$A$1006)&gt;0))&lt;&gt;0),"Row is skipped.",IF(AND(Input!$A403="",Input!$A404=""),"", IF(Input!F403="","Data is missing.",""))))</f>
        <v/>
      </c>
      <c r="H404" s="190" t="str">
        <f>IF(ISERROR(IF(AND(Input!$A403="",SUMPRODUCT(--(LEN(Input!$A404:'Input'!$A$1006)&gt;0))&lt;&gt;0),"Row is skipped.",IF(AND(Input!$A403="",Input!$A404=""),"", IF(Input!G403="","Data is missing.","")))),"",IF(AND(Input!$A403="",SUMPRODUCT(--(LEN(Input!$A404:'Input'!$A$1006)&gt;0))&lt;&gt;0),"Row is skipped.",IF(AND(Input!$A403="",Input!$A404=""),"", IF(Input!G403="","Data is missing.",""))))</f>
        <v/>
      </c>
      <c r="I404" s="156"/>
      <c r="J404" s="191" t="str">
        <f>IFERROR(VLOOKUP(VLOOKUP(Input!$D403,'Measure List'!$A:$AN,40,FALSE),UIR!$A$1:$Q$27,17,FALSE),"")</f>
        <v/>
      </c>
      <c r="K404" s="192" t="str">
        <f>IFERROR(VLOOKUP(Input!$D403,'Measure List'!$A:$AN,40,FALSE),"")</f>
        <v/>
      </c>
      <c r="L404" s="156"/>
      <c r="M404" s="193" t="str">
        <f>IF(B404="","",IF(AND(Input!H403="",IFERROR(VLOOKUP(K404,UIR!$A$2:$P$21,2,FALSE),"")&lt;&gt;""),"Data is Missing.",""))</f>
        <v/>
      </c>
      <c r="N404" s="194" t="str">
        <f>IF(B404="","",IF(AND(Input!I403="",IFERROR(VLOOKUP(K404,UIR!$A$2:$P$21,3,FALSE),"")&lt;&gt;""),"Data is Missing.",""))</f>
        <v/>
      </c>
      <c r="O404" s="194" t="str">
        <f>IF(B404="","",IF(AND(Input!J403="",IFERROR(VLOOKUP(K404,UIR!$A$2:$P$21,4,FALSE),"")&lt;&gt;""),"Data is Missing.",""))</f>
        <v/>
      </c>
      <c r="P404" s="194" t="str">
        <f>IF(B404="","",IF(AND(Input!K403="",IFERROR(VLOOKUP(K404,UIR!$A$2:$P$21,5,FALSE),"")&lt;&gt;""),"Data is Missing.",""))</f>
        <v/>
      </c>
      <c r="Q404" s="194" t="str">
        <f>IF(B404="","",IF(AND(Input!L403="",IFERROR(VLOOKUP(K404,UIR!$A$2:$P$21,6,FALSE),"")&lt;&gt;""),"Data is Missing.",""))</f>
        <v/>
      </c>
      <c r="R404" s="194" t="str">
        <f>IF(B404="","",IF(AND(Input!M403="",IFERROR(VLOOKUP(K404,UIR!$A$2:$P$21,7,FALSE),"")&lt;&gt;""),"Data is Missing.",""))</f>
        <v/>
      </c>
      <c r="S404" s="194" t="str">
        <f>IF(B404="","",IF(AND(Input!P403="",IFERROR(VLOOKUP(K404,UIR!$A$2:$P$21,8,FALSE),"")&lt;&gt;""),"Data is Missing.",""))</f>
        <v/>
      </c>
      <c r="T404" s="194" t="str">
        <f>IF(B404="","",IF(AND(Input!Q403="",IFERROR(VLOOKUP(K404,UIR!$A$2:$P$21,9,FALSE),"")&lt;&gt;""),"Data is Missing.",""))</f>
        <v/>
      </c>
      <c r="U404" s="194"/>
      <c r="V404" s="194" t="str">
        <f>IF(B404="","",IF(AND(Input!S403="",IFERROR(VLOOKUP(K404,UIR!$A$2:$P$21,11,FALSE),"")&lt;&gt;""),"Data is Missing.",""))</f>
        <v/>
      </c>
      <c r="W404" s="194" t="str">
        <f>IF(B404="","",IF(AND(Input!T403="",IFERROR(VLOOKUP(K404,UIR!$A$2:$P$21,12,FALSE),"")&lt;&gt;""),"Data is Missing.",""))</f>
        <v/>
      </c>
      <c r="X404" s="194" t="str">
        <f>IF(B404="","",IF(AND(Input!V403="",IFERROR(VLOOKUP(K404,UIR!$A$2:$P$21,13,FALSE),"")&lt;&gt;""),"Data is Missing.",""))</f>
        <v/>
      </c>
      <c r="Y404" s="194" t="str">
        <f>IF(B404="","",IF(AND(Input!W403="",IFERROR(VLOOKUP(K404,UIR!$A$2:$P$21,14,FALSE),"")&lt;&gt;""),"Data is Missing.",""))</f>
        <v/>
      </c>
      <c r="Z404" s="194" t="str">
        <f>IF(B404="","",IF(AND(Input!X403="",IFERROR(VLOOKUP(K404,UIR!$A$2:$P$21,15,FALSE),"")&lt;&gt;""),"Data is Missing.",""))</f>
        <v/>
      </c>
      <c r="AA404" s="195" t="str">
        <f>IF(B404="","",IF(AND(Input!Y403="",IFERROR(VLOOKUP(K404,UIR!$A$2:$P$21,16,FALSE),"")&lt;&gt;""),"Data is Missing.",""))</f>
        <v/>
      </c>
      <c r="AC404" s="202" t="str">
        <f>IF(ISERROR(IF(Input!D403="","",IF(ISERROR(VLOOKUP(Input!D403,'Measure List'!$A$2:$A$30000,1,0)),"Invalid RefNo",""))),"",IF(Input!D403="","",IF(ISERROR(VLOOKUP(Input!D403,'Measure List'!$A$2:$A$30000,1,0)),"Invalid RefNo","")))</f>
        <v/>
      </c>
      <c r="AD404" s="156"/>
      <c r="AE404" s="156"/>
      <c r="AF404" s="156"/>
      <c r="AG404" s="156"/>
      <c r="AH404" s="156"/>
      <c r="AI404" s="156"/>
      <c r="AJ404" s="156"/>
      <c r="AK404" s="156"/>
      <c r="AL404" s="203" t="str">
        <f>IF(COUNTIF(Dropdowns!$K$2:$K$7,Input!S403)&gt;0,"",IF(Input!S403="","","Invalid Type"))</f>
        <v/>
      </c>
      <c r="AN404" s="204" t="str">
        <f>IF(Input!C403="","",IF(ISNUMBER(VALUE(Input!C403)),"","Needs to be a number."))</f>
        <v/>
      </c>
      <c r="AO404" s="205" t="str">
        <f>IF(Input!E403="","",IF(ISNUMBER(VALUE(Input!E403)),"","Needs to be a number."))</f>
        <v/>
      </c>
      <c r="AP404" s="205" t="str">
        <f>IF(Input!N403="","",IF(ISNUMBER(VALUE(Input!N403)),"","Needs to be a number."))</f>
        <v/>
      </c>
      <c r="AQ404" s="205" t="str">
        <f>IF(Input!O403="","",IF(ISNUMBER(VALUE(Input!O403)),"","Needs to be a number."))</f>
        <v/>
      </c>
      <c r="AR404" s="205" t="str">
        <f>IF(Input!V403="","",IF(ISNUMBER(VALUE(Input!V403)),"","Needs to be a number."))</f>
        <v/>
      </c>
      <c r="AS404" s="205" t="str">
        <f>IF(Input!W403="","",IF(ISNUMBER(VALUE(Input!W403)),"","Needs to be a number."))</f>
        <v/>
      </c>
      <c r="AT404" s="205" t="str">
        <f>IF(Input!X403="","",IF(ISNUMBER(VALUE(Input!X403)),"","Needs to be a number."))</f>
        <v/>
      </c>
      <c r="AU404" s="206" t="str">
        <f>IF(Input!Y403="","",IF(ISNUMBER(VALUE(Input!Y403)),"","Needs to be a number."))</f>
        <v/>
      </c>
      <c r="AV404" s="207"/>
      <c r="AW404" s="259" t="str">
        <f>IF(OR(VALUE(Input!C403)&lt;0,VALUE(Input!C403)&gt;100), "Invalid EEI %","")</f>
        <v/>
      </c>
      <c r="AX404" s="207"/>
      <c r="AY404" s="278" t="str">
        <f>IF(Input!E403="","",IF(VALUE(Input!E403)=0,"Do not enter 0.",""))</f>
        <v/>
      </c>
    </row>
    <row r="405" spans="2:51" x14ac:dyDescent="0.3">
      <c r="B405" s="188" t="str">
        <f>Input!A404</f>
        <v/>
      </c>
      <c r="C405" s="189" t="str">
        <f>IF(ISERROR(IF(AND(Input!$A404="",SUMPRODUCT(--(LEN(Input!$A405:'Input'!$A$1006)&gt;0))&lt;&gt;0),"Row is skipped.",IF(AND(Input!$A404="",Input!$A405=""),"", IF(Input!B404="","Data is missing.","")))),"",IF(AND(Input!$A404="",SUMPRODUCT(--(LEN(Input!$A405:'Input'!$A$1006)&gt;0))&lt;&gt;0),"Row is skipped.",IF(AND(Input!$A404="",Input!$A405=""),"", IF(Input!B404="","Data is missing.",""))))</f>
        <v/>
      </c>
      <c r="D405" s="189" t="str">
        <f>IF(ISERROR(IF(AND(Input!$A404="",SUMPRODUCT(--(LEN(Input!$A405:'Input'!$A$1006)&gt;0))&lt;&gt;0),"Row is skipped.",IF(AND(Input!$A404="",Input!$A405=""),"", IF(Input!C404="","Data is missing.","")))),"",IF(AND(Input!$A404="",SUMPRODUCT(--(LEN(Input!$A405:'Input'!$A$1006)&gt;0))&lt;&gt;0),"Row is skipped.",IF(AND(Input!$A404="",Input!$A405=""),"", IF(Input!C404="","Data is missing.",""))))</f>
        <v/>
      </c>
      <c r="E405" s="189" t="str">
        <f>IF(ISERROR(IF(AND(Input!$A404="",SUMPRODUCT(--(LEN(Input!$A405:'Input'!$A$1006)&gt;0))&lt;&gt;0),"Row is skipped.",IF(AND(Input!$A404="",Input!$A405=""),"", IF(Input!D404="","Data is missing.","")))),"",IF(AND(Input!$A404="",SUMPRODUCT(--(LEN(Input!$A405:'Input'!$A$1006)&gt;0))&lt;&gt;0),"Row is skipped.",IF(AND(Input!$A404="",Input!$A405=""),"", IF(Input!D404="","Data is missing.",""))))</f>
        <v/>
      </c>
      <c r="F405" s="189" t="str">
        <f>IF(ISERROR(IF(AND(Input!$A404="",SUMPRODUCT(--(LEN(Input!$A405:'Input'!$A$1006)&gt;0))&lt;&gt;0),"Row is skipped.",IF(AND(Input!$A404="",Input!$A405=""),"", IF(Input!E404="","Data is missing.","")))),"",IF(AND(Input!$A404="",SUMPRODUCT(--(LEN(Input!$A405:'Input'!$A$1006)&gt;0))&lt;&gt;0),"Row is skipped.",IF(AND(Input!$A404="",Input!$A405=""),"", IF(Input!E404="","Data is missing.",""))))</f>
        <v/>
      </c>
      <c r="G405" s="189" t="str">
        <f>IF(ISERROR(IF(AND(Input!$A404="",SUMPRODUCT(--(LEN(Input!$A405:'Input'!$A$1006)&gt;0))&lt;&gt;0),"Row is skipped.",IF(AND(Input!$A404="",Input!$A405=""),"", IF(Input!F404="","Data is missing.","")))),"",IF(AND(Input!$A404="",SUMPRODUCT(--(LEN(Input!$A405:'Input'!$A$1006)&gt;0))&lt;&gt;0),"Row is skipped.",IF(AND(Input!$A404="",Input!$A405=""),"", IF(Input!F404="","Data is missing.",""))))</f>
        <v/>
      </c>
      <c r="H405" s="190" t="str">
        <f>IF(ISERROR(IF(AND(Input!$A404="",SUMPRODUCT(--(LEN(Input!$A405:'Input'!$A$1006)&gt;0))&lt;&gt;0),"Row is skipped.",IF(AND(Input!$A404="",Input!$A405=""),"", IF(Input!G404="","Data is missing.","")))),"",IF(AND(Input!$A404="",SUMPRODUCT(--(LEN(Input!$A405:'Input'!$A$1006)&gt;0))&lt;&gt;0),"Row is skipped.",IF(AND(Input!$A404="",Input!$A405=""),"", IF(Input!G404="","Data is missing.",""))))</f>
        <v/>
      </c>
      <c r="I405" s="156"/>
      <c r="J405" s="191" t="str">
        <f>IFERROR(VLOOKUP(VLOOKUP(Input!$D404,'Measure List'!$A:$AN,40,FALSE),UIR!$A$1:$Q$27,17,FALSE),"")</f>
        <v/>
      </c>
      <c r="K405" s="192" t="str">
        <f>IFERROR(VLOOKUP(Input!$D404,'Measure List'!$A:$AN,40,FALSE),"")</f>
        <v/>
      </c>
      <c r="L405" s="156"/>
      <c r="M405" s="193" t="str">
        <f>IF(B405="","",IF(AND(Input!H404="",IFERROR(VLOOKUP(K405,UIR!$A$2:$P$21,2,FALSE),"")&lt;&gt;""),"Data is Missing.",""))</f>
        <v/>
      </c>
      <c r="N405" s="194" t="str">
        <f>IF(B405="","",IF(AND(Input!I404="",IFERROR(VLOOKUP(K405,UIR!$A$2:$P$21,3,FALSE),"")&lt;&gt;""),"Data is Missing.",""))</f>
        <v/>
      </c>
      <c r="O405" s="194" t="str">
        <f>IF(B405="","",IF(AND(Input!J404="",IFERROR(VLOOKUP(K405,UIR!$A$2:$P$21,4,FALSE),"")&lt;&gt;""),"Data is Missing.",""))</f>
        <v/>
      </c>
      <c r="P405" s="194" t="str">
        <f>IF(B405="","",IF(AND(Input!K404="",IFERROR(VLOOKUP(K405,UIR!$A$2:$P$21,5,FALSE),"")&lt;&gt;""),"Data is Missing.",""))</f>
        <v/>
      </c>
      <c r="Q405" s="194" t="str">
        <f>IF(B405="","",IF(AND(Input!L404="",IFERROR(VLOOKUP(K405,UIR!$A$2:$P$21,6,FALSE),"")&lt;&gt;""),"Data is Missing.",""))</f>
        <v/>
      </c>
      <c r="R405" s="194" t="str">
        <f>IF(B405="","",IF(AND(Input!M404="",IFERROR(VLOOKUP(K405,UIR!$A$2:$P$21,7,FALSE),"")&lt;&gt;""),"Data is Missing.",""))</f>
        <v/>
      </c>
      <c r="S405" s="194" t="str">
        <f>IF(B405="","",IF(AND(Input!P404="",IFERROR(VLOOKUP(K405,UIR!$A$2:$P$21,8,FALSE),"")&lt;&gt;""),"Data is Missing.",""))</f>
        <v/>
      </c>
      <c r="T405" s="194" t="str">
        <f>IF(B405="","",IF(AND(Input!Q404="",IFERROR(VLOOKUP(K405,UIR!$A$2:$P$21,9,FALSE),"")&lt;&gt;""),"Data is Missing.",""))</f>
        <v/>
      </c>
      <c r="U405" s="194"/>
      <c r="V405" s="194" t="str">
        <f>IF(B405="","",IF(AND(Input!S404="",IFERROR(VLOOKUP(K405,UIR!$A$2:$P$21,11,FALSE),"")&lt;&gt;""),"Data is Missing.",""))</f>
        <v/>
      </c>
      <c r="W405" s="194" t="str">
        <f>IF(B405="","",IF(AND(Input!T404="",IFERROR(VLOOKUP(K405,UIR!$A$2:$P$21,12,FALSE),"")&lt;&gt;""),"Data is Missing.",""))</f>
        <v/>
      </c>
      <c r="X405" s="194" t="str">
        <f>IF(B405="","",IF(AND(Input!V404="",IFERROR(VLOOKUP(K405,UIR!$A$2:$P$21,13,FALSE),"")&lt;&gt;""),"Data is Missing.",""))</f>
        <v/>
      </c>
      <c r="Y405" s="194" t="str">
        <f>IF(B405="","",IF(AND(Input!W404="",IFERROR(VLOOKUP(K405,UIR!$A$2:$P$21,14,FALSE),"")&lt;&gt;""),"Data is Missing.",""))</f>
        <v/>
      </c>
      <c r="Z405" s="194" t="str">
        <f>IF(B405="","",IF(AND(Input!X404="",IFERROR(VLOOKUP(K405,UIR!$A$2:$P$21,15,FALSE),"")&lt;&gt;""),"Data is Missing.",""))</f>
        <v/>
      </c>
      <c r="AA405" s="195" t="str">
        <f>IF(B405="","",IF(AND(Input!Y404="",IFERROR(VLOOKUP(K405,UIR!$A$2:$P$21,16,FALSE),"")&lt;&gt;""),"Data is Missing.",""))</f>
        <v/>
      </c>
      <c r="AC405" s="202" t="str">
        <f>IF(ISERROR(IF(Input!D404="","",IF(ISERROR(VLOOKUP(Input!D404,'Measure List'!$A$2:$A$30000,1,0)),"Invalid RefNo",""))),"",IF(Input!D404="","",IF(ISERROR(VLOOKUP(Input!D404,'Measure List'!$A$2:$A$30000,1,0)),"Invalid RefNo","")))</f>
        <v/>
      </c>
      <c r="AD405" s="156"/>
      <c r="AE405" s="156"/>
      <c r="AF405" s="156"/>
      <c r="AG405" s="156"/>
      <c r="AH405" s="156"/>
      <c r="AI405" s="156"/>
      <c r="AJ405" s="156"/>
      <c r="AK405" s="156"/>
      <c r="AL405" s="203" t="str">
        <f>IF(COUNTIF(Dropdowns!$K$2:$K$7,Input!S404)&gt;0,"",IF(Input!S404="","","Invalid Type"))</f>
        <v/>
      </c>
      <c r="AN405" s="204" t="str">
        <f>IF(Input!C404="","",IF(ISNUMBER(VALUE(Input!C404)),"","Needs to be a number."))</f>
        <v/>
      </c>
      <c r="AO405" s="205" t="str">
        <f>IF(Input!E404="","",IF(ISNUMBER(VALUE(Input!E404)),"","Needs to be a number."))</f>
        <v/>
      </c>
      <c r="AP405" s="205" t="str">
        <f>IF(Input!N404="","",IF(ISNUMBER(VALUE(Input!N404)),"","Needs to be a number."))</f>
        <v/>
      </c>
      <c r="AQ405" s="205" t="str">
        <f>IF(Input!O404="","",IF(ISNUMBER(VALUE(Input!O404)),"","Needs to be a number."))</f>
        <v/>
      </c>
      <c r="AR405" s="205" t="str">
        <f>IF(Input!V404="","",IF(ISNUMBER(VALUE(Input!V404)),"","Needs to be a number."))</f>
        <v/>
      </c>
      <c r="AS405" s="205" t="str">
        <f>IF(Input!W404="","",IF(ISNUMBER(VALUE(Input!W404)),"","Needs to be a number."))</f>
        <v/>
      </c>
      <c r="AT405" s="205" t="str">
        <f>IF(Input!X404="","",IF(ISNUMBER(VALUE(Input!X404)),"","Needs to be a number."))</f>
        <v/>
      </c>
      <c r="AU405" s="206" t="str">
        <f>IF(Input!Y404="","",IF(ISNUMBER(VALUE(Input!Y404)),"","Needs to be a number."))</f>
        <v/>
      </c>
      <c r="AV405" s="207"/>
      <c r="AW405" s="259" t="str">
        <f>IF(OR(VALUE(Input!C404)&lt;0,VALUE(Input!C404)&gt;100), "Invalid EEI %","")</f>
        <v/>
      </c>
      <c r="AX405" s="207"/>
      <c r="AY405" s="278" t="str">
        <f>IF(Input!E404="","",IF(VALUE(Input!E404)=0,"Do not enter 0.",""))</f>
        <v/>
      </c>
    </row>
    <row r="406" spans="2:51" x14ac:dyDescent="0.3">
      <c r="B406" s="188" t="str">
        <f>Input!A405</f>
        <v/>
      </c>
      <c r="C406" s="189" t="str">
        <f>IF(ISERROR(IF(AND(Input!$A405="",SUMPRODUCT(--(LEN(Input!$A406:'Input'!$A$1006)&gt;0))&lt;&gt;0),"Row is skipped.",IF(AND(Input!$A405="",Input!$A406=""),"", IF(Input!B405="","Data is missing.","")))),"",IF(AND(Input!$A405="",SUMPRODUCT(--(LEN(Input!$A406:'Input'!$A$1006)&gt;0))&lt;&gt;0),"Row is skipped.",IF(AND(Input!$A405="",Input!$A406=""),"", IF(Input!B405="","Data is missing.",""))))</f>
        <v/>
      </c>
      <c r="D406" s="189" t="str">
        <f>IF(ISERROR(IF(AND(Input!$A405="",SUMPRODUCT(--(LEN(Input!$A406:'Input'!$A$1006)&gt;0))&lt;&gt;0),"Row is skipped.",IF(AND(Input!$A405="",Input!$A406=""),"", IF(Input!C405="","Data is missing.","")))),"",IF(AND(Input!$A405="",SUMPRODUCT(--(LEN(Input!$A406:'Input'!$A$1006)&gt;0))&lt;&gt;0),"Row is skipped.",IF(AND(Input!$A405="",Input!$A406=""),"", IF(Input!C405="","Data is missing.",""))))</f>
        <v/>
      </c>
      <c r="E406" s="189" t="str">
        <f>IF(ISERROR(IF(AND(Input!$A405="",SUMPRODUCT(--(LEN(Input!$A406:'Input'!$A$1006)&gt;0))&lt;&gt;0),"Row is skipped.",IF(AND(Input!$A405="",Input!$A406=""),"", IF(Input!D405="","Data is missing.","")))),"",IF(AND(Input!$A405="",SUMPRODUCT(--(LEN(Input!$A406:'Input'!$A$1006)&gt;0))&lt;&gt;0),"Row is skipped.",IF(AND(Input!$A405="",Input!$A406=""),"", IF(Input!D405="","Data is missing.",""))))</f>
        <v/>
      </c>
      <c r="F406" s="189" t="str">
        <f>IF(ISERROR(IF(AND(Input!$A405="",SUMPRODUCT(--(LEN(Input!$A406:'Input'!$A$1006)&gt;0))&lt;&gt;0),"Row is skipped.",IF(AND(Input!$A405="",Input!$A406=""),"", IF(Input!E405="","Data is missing.","")))),"",IF(AND(Input!$A405="",SUMPRODUCT(--(LEN(Input!$A406:'Input'!$A$1006)&gt;0))&lt;&gt;0),"Row is skipped.",IF(AND(Input!$A405="",Input!$A406=""),"", IF(Input!E405="","Data is missing.",""))))</f>
        <v/>
      </c>
      <c r="G406" s="189" t="str">
        <f>IF(ISERROR(IF(AND(Input!$A405="",SUMPRODUCT(--(LEN(Input!$A406:'Input'!$A$1006)&gt;0))&lt;&gt;0),"Row is skipped.",IF(AND(Input!$A405="",Input!$A406=""),"", IF(Input!F405="","Data is missing.","")))),"",IF(AND(Input!$A405="",SUMPRODUCT(--(LEN(Input!$A406:'Input'!$A$1006)&gt;0))&lt;&gt;0),"Row is skipped.",IF(AND(Input!$A405="",Input!$A406=""),"", IF(Input!F405="","Data is missing.",""))))</f>
        <v/>
      </c>
      <c r="H406" s="190" t="str">
        <f>IF(ISERROR(IF(AND(Input!$A405="",SUMPRODUCT(--(LEN(Input!$A406:'Input'!$A$1006)&gt;0))&lt;&gt;0),"Row is skipped.",IF(AND(Input!$A405="",Input!$A406=""),"", IF(Input!G405="","Data is missing.","")))),"",IF(AND(Input!$A405="",SUMPRODUCT(--(LEN(Input!$A406:'Input'!$A$1006)&gt;0))&lt;&gt;0),"Row is skipped.",IF(AND(Input!$A405="",Input!$A406=""),"", IF(Input!G405="","Data is missing.",""))))</f>
        <v/>
      </c>
      <c r="I406" s="156"/>
      <c r="J406" s="191" t="str">
        <f>IFERROR(VLOOKUP(VLOOKUP(Input!$D405,'Measure List'!$A:$AN,40,FALSE),UIR!$A$1:$Q$27,17,FALSE),"")</f>
        <v/>
      </c>
      <c r="K406" s="192" t="str">
        <f>IFERROR(VLOOKUP(Input!$D405,'Measure List'!$A:$AN,40,FALSE),"")</f>
        <v/>
      </c>
      <c r="L406" s="156"/>
      <c r="M406" s="193" t="str">
        <f>IF(B406="","",IF(AND(Input!H405="",IFERROR(VLOOKUP(K406,UIR!$A$2:$P$21,2,FALSE),"")&lt;&gt;""),"Data is Missing.",""))</f>
        <v/>
      </c>
      <c r="N406" s="194" t="str">
        <f>IF(B406="","",IF(AND(Input!I405="",IFERROR(VLOOKUP(K406,UIR!$A$2:$P$21,3,FALSE),"")&lt;&gt;""),"Data is Missing.",""))</f>
        <v/>
      </c>
      <c r="O406" s="194" t="str">
        <f>IF(B406="","",IF(AND(Input!J405="",IFERROR(VLOOKUP(K406,UIR!$A$2:$P$21,4,FALSE),"")&lt;&gt;""),"Data is Missing.",""))</f>
        <v/>
      </c>
      <c r="P406" s="194" t="str">
        <f>IF(B406="","",IF(AND(Input!K405="",IFERROR(VLOOKUP(K406,UIR!$A$2:$P$21,5,FALSE),"")&lt;&gt;""),"Data is Missing.",""))</f>
        <v/>
      </c>
      <c r="Q406" s="194" t="str">
        <f>IF(B406="","",IF(AND(Input!L405="",IFERROR(VLOOKUP(K406,UIR!$A$2:$P$21,6,FALSE),"")&lt;&gt;""),"Data is Missing.",""))</f>
        <v/>
      </c>
      <c r="R406" s="194" t="str">
        <f>IF(B406="","",IF(AND(Input!M405="",IFERROR(VLOOKUP(K406,UIR!$A$2:$P$21,7,FALSE),"")&lt;&gt;""),"Data is Missing.",""))</f>
        <v/>
      </c>
      <c r="S406" s="194" t="str">
        <f>IF(B406="","",IF(AND(Input!P405="",IFERROR(VLOOKUP(K406,UIR!$A$2:$P$21,8,FALSE),"")&lt;&gt;""),"Data is Missing.",""))</f>
        <v/>
      </c>
      <c r="T406" s="194" t="str">
        <f>IF(B406="","",IF(AND(Input!Q405="",IFERROR(VLOOKUP(K406,UIR!$A$2:$P$21,9,FALSE),"")&lt;&gt;""),"Data is Missing.",""))</f>
        <v/>
      </c>
      <c r="U406" s="194"/>
      <c r="V406" s="194" t="str">
        <f>IF(B406="","",IF(AND(Input!S405="",IFERROR(VLOOKUP(K406,UIR!$A$2:$P$21,11,FALSE),"")&lt;&gt;""),"Data is Missing.",""))</f>
        <v/>
      </c>
      <c r="W406" s="194" t="str">
        <f>IF(B406="","",IF(AND(Input!T405="",IFERROR(VLOOKUP(K406,UIR!$A$2:$P$21,12,FALSE),"")&lt;&gt;""),"Data is Missing.",""))</f>
        <v/>
      </c>
      <c r="X406" s="194" t="str">
        <f>IF(B406="","",IF(AND(Input!V405="",IFERROR(VLOOKUP(K406,UIR!$A$2:$P$21,13,FALSE),"")&lt;&gt;""),"Data is Missing.",""))</f>
        <v/>
      </c>
      <c r="Y406" s="194" t="str">
        <f>IF(B406="","",IF(AND(Input!W405="",IFERROR(VLOOKUP(K406,UIR!$A$2:$P$21,14,FALSE),"")&lt;&gt;""),"Data is Missing.",""))</f>
        <v/>
      </c>
      <c r="Z406" s="194" t="str">
        <f>IF(B406="","",IF(AND(Input!X405="",IFERROR(VLOOKUP(K406,UIR!$A$2:$P$21,15,FALSE),"")&lt;&gt;""),"Data is Missing.",""))</f>
        <v/>
      </c>
      <c r="AA406" s="195" t="str">
        <f>IF(B406="","",IF(AND(Input!Y405="",IFERROR(VLOOKUP(K406,UIR!$A$2:$P$21,16,FALSE),"")&lt;&gt;""),"Data is Missing.",""))</f>
        <v/>
      </c>
      <c r="AC406" s="202" t="str">
        <f>IF(ISERROR(IF(Input!D405="","",IF(ISERROR(VLOOKUP(Input!D405,'Measure List'!$A$2:$A$30000,1,0)),"Invalid RefNo",""))),"",IF(Input!D405="","",IF(ISERROR(VLOOKUP(Input!D405,'Measure List'!$A$2:$A$30000,1,0)),"Invalid RefNo","")))</f>
        <v/>
      </c>
      <c r="AD406" s="156"/>
      <c r="AE406" s="156"/>
      <c r="AF406" s="156"/>
      <c r="AG406" s="156"/>
      <c r="AH406" s="156"/>
      <c r="AI406" s="156"/>
      <c r="AJ406" s="156"/>
      <c r="AK406" s="156"/>
      <c r="AL406" s="203" t="str">
        <f>IF(COUNTIF(Dropdowns!$K$2:$K$7,Input!S405)&gt;0,"",IF(Input!S405="","","Invalid Type"))</f>
        <v/>
      </c>
      <c r="AN406" s="204" t="str">
        <f>IF(Input!C405="","",IF(ISNUMBER(VALUE(Input!C405)),"","Needs to be a number."))</f>
        <v/>
      </c>
      <c r="AO406" s="205" t="str">
        <f>IF(Input!E405="","",IF(ISNUMBER(VALUE(Input!E405)),"","Needs to be a number."))</f>
        <v/>
      </c>
      <c r="AP406" s="205" t="str">
        <f>IF(Input!N405="","",IF(ISNUMBER(VALUE(Input!N405)),"","Needs to be a number."))</f>
        <v/>
      </c>
      <c r="AQ406" s="205" t="str">
        <f>IF(Input!O405="","",IF(ISNUMBER(VALUE(Input!O405)),"","Needs to be a number."))</f>
        <v/>
      </c>
      <c r="AR406" s="205" t="str">
        <f>IF(Input!V405="","",IF(ISNUMBER(VALUE(Input!V405)),"","Needs to be a number."))</f>
        <v/>
      </c>
      <c r="AS406" s="205" t="str">
        <f>IF(Input!W405="","",IF(ISNUMBER(VALUE(Input!W405)),"","Needs to be a number."))</f>
        <v/>
      </c>
      <c r="AT406" s="205" t="str">
        <f>IF(Input!X405="","",IF(ISNUMBER(VALUE(Input!X405)),"","Needs to be a number."))</f>
        <v/>
      </c>
      <c r="AU406" s="206" t="str">
        <f>IF(Input!Y405="","",IF(ISNUMBER(VALUE(Input!Y405)),"","Needs to be a number."))</f>
        <v/>
      </c>
      <c r="AV406" s="207"/>
      <c r="AW406" s="259" t="str">
        <f>IF(OR(VALUE(Input!C405)&lt;0,VALUE(Input!C405)&gt;100), "Invalid EEI %","")</f>
        <v/>
      </c>
      <c r="AX406" s="207"/>
      <c r="AY406" s="278" t="str">
        <f>IF(Input!E405="","",IF(VALUE(Input!E405)=0,"Do not enter 0.",""))</f>
        <v/>
      </c>
    </row>
    <row r="407" spans="2:51" x14ac:dyDescent="0.3">
      <c r="B407" s="188" t="str">
        <f>Input!A406</f>
        <v/>
      </c>
      <c r="C407" s="189" t="str">
        <f>IF(ISERROR(IF(AND(Input!$A406="",SUMPRODUCT(--(LEN(Input!$A407:'Input'!$A$1006)&gt;0))&lt;&gt;0),"Row is skipped.",IF(AND(Input!$A406="",Input!$A407=""),"", IF(Input!B406="","Data is missing.","")))),"",IF(AND(Input!$A406="",SUMPRODUCT(--(LEN(Input!$A407:'Input'!$A$1006)&gt;0))&lt;&gt;0),"Row is skipped.",IF(AND(Input!$A406="",Input!$A407=""),"", IF(Input!B406="","Data is missing.",""))))</f>
        <v/>
      </c>
      <c r="D407" s="189" t="str">
        <f>IF(ISERROR(IF(AND(Input!$A406="",SUMPRODUCT(--(LEN(Input!$A407:'Input'!$A$1006)&gt;0))&lt;&gt;0),"Row is skipped.",IF(AND(Input!$A406="",Input!$A407=""),"", IF(Input!C406="","Data is missing.","")))),"",IF(AND(Input!$A406="",SUMPRODUCT(--(LEN(Input!$A407:'Input'!$A$1006)&gt;0))&lt;&gt;0),"Row is skipped.",IF(AND(Input!$A406="",Input!$A407=""),"", IF(Input!C406="","Data is missing.",""))))</f>
        <v/>
      </c>
      <c r="E407" s="189" t="str">
        <f>IF(ISERROR(IF(AND(Input!$A406="",SUMPRODUCT(--(LEN(Input!$A407:'Input'!$A$1006)&gt;0))&lt;&gt;0),"Row is skipped.",IF(AND(Input!$A406="",Input!$A407=""),"", IF(Input!D406="","Data is missing.","")))),"",IF(AND(Input!$A406="",SUMPRODUCT(--(LEN(Input!$A407:'Input'!$A$1006)&gt;0))&lt;&gt;0),"Row is skipped.",IF(AND(Input!$A406="",Input!$A407=""),"", IF(Input!D406="","Data is missing.",""))))</f>
        <v/>
      </c>
      <c r="F407" s="189" t="str">
        <f>IF(ISERROR(IF(AND(Input!$A406="",SUMPRODUCT(--(LEN(Input!$A407:'Input'!$A$1006)&gt;0))&lt;&gt;0),"Row is skipped.",IF(AND(Input!$A406="",Input!$A407=""),"", IF(Input!E406="","Data is missing.","")))),"",IF(AND(Input!$A406="",SUMPRODUCT(--(LEN(Input!$A407:'Input'!$A$1006)&gt;0))&lt;&gt;0),"Row is skipped.",IF(AND(Input!$A406="",Input!$A407=""),"", IF(Input!E406="","Data is missing.",""))))</f>
        <v/>
      </c>
      <c r="G407" s="189" t="str">
        <f>IF(ISERROR(IF(AND(Input!$A406="",SUMPRODUCT(--(LEN(Input!$A407:'Input'!$A$1006)&gt;0))&lt;&gt;0),"Row is skipped.",IF(AND(Input!$A406="",Input!$A407=""),"", IF(Input!F406="","Data is missing.","")))),"",IF(AND(Input!$A406="",SUMPRODUCT(--(LEN(Input!$A407:'Input'!$A$1006)&gt;0))&lt;&gt;0),"Row is skipped.",IF(AND(Input!$A406="",Input!$A407=""),"", IF(Input!F406="","Data is missing.",""))))</f>
        <v/>
      </c>
      <c r="H407" s="190" t="str">
        <f>IF(ISERROR(IF(AND(Input!$A406="",SUMPRODUCT(--(LEN(Input!$A407:'Input'!$A$1006)&gt;0))&lt;&gt;0),"Row is skipped.",IF(AND(Input!$A406="",Input!$A407=""),"", IF(Input!G406="","Data is missing.","")))),"",IF(AND(Input!$A406="",SUMPRODUCT(--(LEN(Input!$A407:'Input'!$A$1006)&gt;0))&lt;&gt;0),"Row is skipped.",IF(AND(Input!$A406="",Input!$A407=""),"", IF(Input!G406="","Data is missing.",""))))</f>
        <v/>
      </c>
      <c r="I407" s="156"/>
      <c r="J407" s="191" t="str">
        <f>IFERROR(VLOOKUP(VLOOKUP(Input!$D406,'Measure List'!$A:$AN,40,FALSE),UIR!$A$1:$Q$27,17,FALSE),"")</f>
        <v/>
      </c>
      <c r="K407" s="192" t="str">
        <f>IFERROR(VLOOKUP(Input!$D406,'Measure List'!$A:$AN,40,FALSE),"")</f>
        <v/>
      </c>
      <c r="L407" s="156"/>
      <c r="M407" s="193" t="str">
        <f>IF(B407="","",IF(AND(Input!H406="",IFERROR(VLOOKUP(K407,UIR!$A$2:$P$21,2,FALSE),"")&lt;&gt;""),"Data is Missing.",""))</f>
        <v/>
      </c>
      <c r="N407" s="194" t="str">
        <f>IF(B407="","",IF(AND(Input!I406="",IFERROR(VLOOKUP(K407,UIR!$A$2:$P$21,3,FALSE),"")&lt;&gt;""),"Data is Missing.",""))</f>
        <v/>
      </c>
      <c r="O407" s="194" t="str">
        <f>IF(B407="","",IF(AND(Input!J406="",IFERROR(VLOOKUP(K407,UIR!$A$2:$P$21,4,FALSE),"")&lt;&gt;""),"Data is Missing.",""))</f>
        <v/>
      </c>
      <c r="P407" s="194" t="str">
        <f>IF(B407="","",IF(AND(Input!K406="",IFERROR(VLOOKUP(K407,UIR!$A$2:$P$21,5,FALSE),"")&lt;&gt;""),"Data is Missing.",""))</f>
        <v/>
      </c>
      <c r="Q407" s="194" t="str">
        <f>IF(B407="","",IF(AND(Input!L406="",IFERROR(VLOOKUP(K407,UIR!$A$2:$P$21,6,FALSE),"")&lt;&gt;""),"Data is Missing.",""))</f>
        <v/>
      </c>
      <c r="R407" s="194" t="str">
        <f>IF(B407="","",IF(AND(Input!M406="",IFERROR(VLOOKUP(K407,UIR!$A$2:$P$21,7,FALSE),"")&lt;&gt;""),"Data is Missing.",""))</f>
        <v/>
      </c>
      <c r="S407" s="194" t="str">
        <f>IF(B407="","",IF(AND(Input!P406="",IFERROR(VLOOKUP(K407,UIR!$A$2:$P$21,8,FALSE),"")&lt;&gt;""),"Data is Missing.",""))</f>
        <v/>
      </c>
      <c r="T407" s="194" t="str">
        <f>IF(B407="","",IF(AND(Input!Q406="",IFERROR(VLOOKUP(K407,UIR!$A$2:$P$21,9,FALSE),"")&lt;&gt;""),"Data is Missing.",""))</f>
        <v/>
      </c>
      <c r="U407" s="194"/>
      <c r="V407" s="194" t="str">
        <f>IF(B407="","",IF(AND(Input!S406="",IFERROR(VLOOKUP(K407,UIR!$A$2:$P$21,11,FALSE),"")&lt;&gt;""),"Data is Missing.",""))</f>
        <v/>
      </c>
      <c r="W407" s="194" t="str">
        <f>IF(B407="","",IF(AND(Input!T406="",IFERROR(VLOOKUP(K407,UIR!$A$2:$P$21,12,FALSE),"")&lt;&gt;""),"Data is Missing.",""))</f>
        <v/>
      </c>
      <c r="X407" s="194" t="str">
        <f>IF(B407="","",IF(AND(Input!V406="",IFERROR(VLOOKUP(K407,UIR!$A$2:$P$21,13,FALSE),"")&lt;&gt;""),"Data is Missing.",""))</f>
        <v/>
      </c>
      <c r="Y407" s="194" t="str">
        <f>IF(B407="","",IF(AND(Input!W406="",IFERROR(VLOOKUP(K407,UIR!$A$2:$P$21,14,FALSE),"")&lt;&gt;""),"Data is Missing.",""))</f>
        <v/>
      </c>
      <c r="Z407" s="194" t="str">
        <f>IF(B407="","",IF(AND(Input!X406="",IFERROR(VLOOKUP(K407,UIR!$A$2:$P$21,15,FALSE),"")&lt;&gt;""),"Data is Missing.",""))</f>
        <v/>
      </c>
      <c r="AA407" s="195" t="str">
        <f>IF(B407="","",IF(AND(Input!Y406="",IFERROR(VLOOKUP(K407,UIR!$A$2:$P$21,16,FALSE),"")&lt;&gt;""),"Data is Missing.",""))</f>
        <v/>
      </c>
      <c r="AC407" s="202" t="str">
        <f>IF(ISERROR(IF(Input!D406="","",IF(ISERROR(VLOOKUP(Input!D406,'Measure List'!$A$2:$A$30000,1,0)),"Invalid RefNo",""))),"",IF(Input!D406="","",IF(ISERROR(VLOOKUP(Input!D406,'Measure List'!$A$2:$A$30000,1,0)),"Invalid RefNo","")))</f>
        <v/>
      </c>
      <c r="AD407" s="156"/>
      <c r="AE407" s="156"/>
      <c r="AF407" s="156"/>
      <c r="AG407" s="156"/>
      <c r="AH407" s="156"/>
      <c r="AI407" s="156"/>
      <c r="AJ407" s="156"/>
      <c r="AK407" s="156"/>
      <c r="AL407" s="203" t="str">
        <f>IF(COUNTIF(Dropdowns!$K$2:$K$7,Input!S406)&gt;0,"",IF(Input!S406="","","Invalid Type"))</f>
        <v/>
      </c>
      <c r="AN407" s="204" t="str">
        <f>IF(Input!C406="","",IF(ISNUMBER(VALUE(Input!C406)),"","Needs to be a number."))</f>
        <v/>
      </c>
      <c r="AO407" s="205" t="str">
        <f>IF(Input!E406="","",IF(ISNUMBER(VALUE(Input!E406)),"","Needs to be a number."))</f>
        <v/>
      </c>
      <c r="AP407" s="205" t="str">
        <f>IF(Input!N406="","",IF(ISNUMBER(VALUE(Input!N406)),"","Needs to be a number."))</f>
        <v/>
      </c>
      <c r="AQ407" s="205" t="str">
        <f>IF(Input!O406="","",IF(ISNUMBER(VALUE(Input!O406)),"","Needs to be a number."))</f>
        <v/>
      </c>
      <c r="AR407" s="205" t="str">
        <f>IF(Input!V406="","",IF(ISNUMBER(VALUE(Input!V406)),"","Needs to be a number."))</f>
        <v/>
      </c>
      <c r="AS407" s="205" t="str">
        <f>IF(Input!W406="","",IF(ISNUMBER(VALUE(Input!W406)),"","Needs to be a number."))</f>
        <v/>
      </c>
      <c r="AT407" s="205" t="str">
        <f>IF(Input!X406="","",IF(ISNUMBER(VALUE(Input!X406)),"","Needs to be a number."))</f>
        <v/>
      </c>
      <c r="AU407" s="206" t="str">
        <f>IF(Input!Y406="","",IF(ISNUMBER(VALUE(Input!Y406)),"","Needs to be a number."))</f>
        <v/>
      </c>
      <c r="AV407" s="207"/>
      <c r="AW407" s="259" t="str">
        <f>IF(OR(VALUE(Input!C406)&lt;0,VALUE(Input!C406)&gt;100), "Invalid EEI %","")</f>
        <v/>
      </c>
      <c r="AX407" s="207"/>
      <c r="AY407" s="278" t="str">
        <f>IF(Input!E406="","",IF(VALUE(Input!E406)=0,"Do not enter 0.",""))</f>
        <v/>
      </c>
    </row>
    <row r="408" spans="2:51" x14ac:dyDescent="0.3">
      <c r="B408" s="188" t="str">
        <f>Input!A407</f>
        <v/>
      </c>
      <c r="C408" s="189" t="str">
        <f>IF(ISERROR(IF(AND(Input!$A407="",SUMPRODUCT(--(LEN(Input!$A408:'Input'!$A$1006)&gt;0))&lt;&gt;0),"Row is skipped.",IF(AND(Input!$A407="",Input!$A408=""),"", IF(Input!B407="","Data is missing.","")))),"",IF(AND(Input!$A407="",SUMPRODUCT(--(LEN(Input!$A408:'Input'!$A$1006)&gt;0))&lt;&gt;0),"Row is skipped.",IF(AND(Input!$A407="",Input!$A408=""),"", IF(Input!B407="","Data is missing.",""))))</f>
        <v/>
      </c>
      <c r="D408" s="189" t="str">
        <f>IF(ISERROR(IF(AND(Input!$A407="",SUMPRODUCT(--(LEN(Input!$A408:'Input'!$A$1006)&gt;0))&lt;&gt;0),"Row is skipped.",IF(AND(Input!$A407="",Input!$A408=""),"", IF(Input!C407="","Data is missing.","")))),"",IF(AND(Input!$A407="",SUMPRODUCT(--(LEN(Input!$A408:'Input'!$A$1006)&gt;0))&lt;&gt;0),"Row is skipped.",IF(AND(Input!$A407="",Input!$A408=""),"", IF(Input!C407="","Data is missing.",""))))</f>
        <v/>
      </c>
      <c r="E408" s="189" t="str">
        <f>IF(ISERROR(IF(AND(Input!$A407="",SUMPRODUCT(--(LEN(Input!$A408:'Input'!$A$1006)&gt;0))&lt;&gt;0),"Row is skipped.",IF(AND(Input!$A407="",Input!$A408=""),"", IF(Input!D407="","Data is missing.","")))),"",IF(AND(Input!$A407="",SUMPRODUCT(--(LEN(Input!$A408:'Input'!$A$1006)&gt;0))&lt;&gt;0),"Row is skipped.",IF(AND(Input!$A407="",Input!$A408=""),"", IF(Input!D407="","Data is missing.",""))))</f>
        <v/>
      </c>
      <c r="F408" s="189" t="str">
        <f>IF(ISERROR(IF(AND(Input!$A407="",SUMPRODUCT(--(LEN(Input!$A408:'Input'!$A$1006)&gt;0))&lt;&gt;0),"Row is skipped.",IF(AND(Input!$A407="",Input!$A408=""),"", IF(Input!E407="","Data is missing.","")))),"",IF(AND(Input!$A407="",SUMPRODUCT(--(LEN(Input!$A408:'Input'!$A$1006)&gt;0))&lt;&gt;0),"Row is skipped.",IF(AND(Input!$A407="",Input!$A408=""),"", IF(Input!E407="","Data is missing.",""))))</f>
        <v/>
      </c>
      <c r="G408" s="189" t="str">
        <f>IF(ISERROR(IF(AND(Input!$A407="",SUMPRODUCT(--(LEN(Input!$A408:'Input'!$A$1006)&gt;0))&lt;&gt;0),"Row is skipped.",IF(AND(Input!$A407="",Input!$A408=""),"", IF(Input!F407="","Data is missing.","")))),"",IF(AND(Input!$A407="",SUMPRODUCT(--(LEN(Input!$A408:'Input'!$A$1006)&gt;0))&lt;&gt;0),"Row is skipped.",IF(AND(Input!$A407="",Input!$A408=""),"", IF(Input!F407="","Data is missing.",""))))</f>
        <v/>
      </c>
      <c r="H408" s="190" t="str">
        <f>IF(ISERROR(IF(AND(Input!$A407="",SUMPRODUCT(--(LEN(Input!$A408:'Input'!$A$1006)&gt;0))&lt;&gt;0),"Row is skipped.",IF(AND(Input!$A407="",Input!$A408=""),"", IF(Input!G407="","Data is missing.","")))),"",IF(AND(Input!$A407="",SUMPRODUCT(--(LEN(Input!$A408:'Input'!$A$1006)&gt;0))&lt;&gt;0),"Row is skipped.",IF(AND(Input!$A407="",Input!$A408=""),"", IF(Input!G407="","Data is missing.",""))))</f>
        <v/>
      </c>
      <c r="I408" s="156"/>
      <c r="J408" s="191" t="str">
        <f>IFERROR(VLOOKUP(VLOOKUP(Input!$D407,'Measure List'!$A:$AN,40,FALSE),UIR!$A$1:$Q$27,17,FALSE),"")</f>
        <v/>
      </c>
      <c r="K408" s="192" t="str">
        <f>IFERROR(VLOOKUP(Input!$D407,'Measure List'!$A:$AN,40,FALSE),"")</f>
        <v/>
      </c>
      <c r="L408" s="156"/>
      <c r="M408" s="193" t="str">
        <f>IF(B408="","",IF(AND(Input!H407="",IFERROR(VLOOKUP(K408,UIR!$A$2:$P$21,2,FALSE),"")&lt;&gt;""),"Data is Missing.",""))</f>
        <v/>
      </c>
      <c r="N408" s="194" t="str">
        <f>IF(B408="","",IF(AND(Input!I407="",IFERROR(VLOOKUP(K408,UIR!$A$2:$P$21,3,FALSE),"")&lt;&gt;""),"Data is Missing.",""))</f>
        <v/>
      </c>
      <c r="O408" s="194" t="str">
        <f>IF(B408="","",IF(AND(Input!J407="",IFERROR(VLOOKUP(K408,UIR!$A$2:$P$21,4,FALSE),"")&lt;&gt;""),"Data is Missing.",""))</f>
        <v/>
      </c>
      <c r="P408" s="194" t="str">
        <f>IF(B408="","",IF(AND(Input!K407="",IFERROR(VLOOKUP(K408,UIR!$A$2:$P$21,5,FALSE),"")&lt;&gt;""),"Data is Missing.",""))</f>
        <v/>
      </c>
      <c r="Q408" s="194" t="str">
        <f>IF(B408="","",IF(AND(Input!L407="",IFERROR(VLOOKUP(K408,UIR!$A$2:$P$21,6,FALSE),"")&lt;&gt;""),"Data is Missing.",""))</f>
        <v/>
      </c>
      <c r="R408" s="194" t="str">
        <f>IF(B408="","",IF(AND(Input!M407="",IFERROR(VLOOKUP(K408,UIR!$A$2:$P$21,7,FALSE),"")&lt;&gt;""),"Data is Missing.",""))</f>
        <v/>
      </c>
      <c r="S408" s="194" t="str">
        <f>IF(B408="","",IF(AND(Input!P407="",IFERROR(VLOOKUP(K408,UIR!$A$2:$P$21,8,FALSE),"")&lt;&gt;""),"Data is Missing.",""))</f>
        <v/>
      </c>
      <c r="T408" s="194" t="str">
        <f>IF(B408="","",IF(AND(Input!Q407="",IFERROR(VLOOKUP(K408,UIR!$A$2:$P$21,9,FALSE),"")&lt;&gt;""),"Data is Missing.",""))</f>
        <v/>
      </c>
      <c r="U408" s="194"/>
      <c r="V408" s="194" t="str">
        <f>IF(B408="","",IF(AND(Input!S407="",IFERROR(VLOOKUP(K408,UIR!$A$2:$P$21,11,FALSE),"")&lt;&gt;""),"Data is Missing.",""))</f>
        <v/>
      </c>
      <c r="W408" s="194" t="str">
        <f>IF(B408="","",IF(AND(Input!T407="",IFERROR(VLOOKUP(K408,UIR!$A$2:$P$21,12,FALSE),"")&lt;&gt;""),"Data is Missing.",""))</f>
        <v/>
      </c>
      <c r="X408" s="194" t="str">
        <f>IF(B408="","",IF(AND(Input!V407="",IFERROR(VLOOKUP(K408,UIR!$A$2:$P$21,13,FALSE),"")&lt;&gt;""),"Data is Missing.",""))</f>
        <v/>
      </c>
      <c r="Y408" s="194" t="str">
        <f>IF(B408="","",IF(AND(Input!W407="",IFERROR(VLOOKUP(K408,UIR!$A$2:$P$21,14,FALSE),"")&lt;&gt;""),"Data is Missing.",""))</f>
        <v/>
      </c>
      <c r="Z408" s="194" t="str">
        <f>IF(B408="","",IF(AND(Input!X407="",IFERROR(VLOOKUP(K408,UIR!$A$2:$P$21,15,FALSE),"")&lt;&gt;""),"Data is Missing.",""))</f>
        <v/>
      </c>
      <c r="AA408" s="195" t="str">
        <f>IF(B408="","",IF(AND(Input!Y407="",IFERROR(VLOOKUP(K408,UIR!$A$2:$P$21,16,FALSE),"")&lt;&gt;""),"Data is Missing.",""))</f>
        <v/>
      </c>
      <c r="AC408" s="202" t="str">
        <f>IF(ISERROR(IF(Input!D407="","",IF(ISERROR(VLOOKUP(Input!D407,'Measure List'!$A$2:$A$30000,1,0)),"Invalid RefNo",""))),"",IF(Input!D407="","",IF(ISERROR(VLOOKUP(Input!D407,'Measure List'!$A$2:$A$30000,1,0)),"Invalid RefNo","")))</f>
        <v/>
      </c>
      <c r="AD408" s="156"/>
      <c r="AE408" s="156"/>
      <c r="AF408" s="156"/>
      <c r="AG408" s="156"/>
      <c r="AH408" s="156"/>
      <c r="AI408" s="156"/>
      <c r="AJ408" s="156"/>
      <c r="AK408" s="156"/>
      <c r="AL408" s="203" t="str">
        <f>IF(COUNTIF(Dropdowns!$K$2:$K$7,Input!S407)&gt;0,"",IF(Input!S407="","","Invalid Type"))</f>
        <v/>
      </c>
      <c r="AN408" s="204" t="str">
        <f>IF(Input!C407="","",IF(ISNUMBER(VALUE(Input!C407)),"","Needs to be a number."))</f>
        <v/>
      </c>
      <c r="AO408" s="205" t="str">
        <f>IF(Input!E407="","",IF(ISNUMBER(VALUE(Input!E407)),"","Needs to be a number."))</f>
        <v/>
      </c>
      <c r="AP408" s="205" t="str">
        <f>IF(Input!N407="","",IF(ISNUMBER(VALUE(Input!N407)),"","Needs to be a number."))</f>
        <v/>
      </c>
      <c r="AQ408" s="205" t="str">
        <f>IF(Input!O407="","",IF(ISNUMBER(VALUE(Input!O407)),"","Needs to be a number."))</f>
        <v/>
      </c>
      <c r="AR408" s="205" t="str">
        <f>IF(Input!V407="","",IF(ISNUMBER(VALUE(Input!V407)),"","Needs to be a number."))</f>
        <v/>
      </c>
      <c r="AS408" s="205" t="str">
        <f>IF(Input!W407="","",IF(ISNUMBER(VALUE(Input!W407)),"","Needs to be a number."))</f>
        <v/>
      </c>
      <c r="AT408" s="205" t="str">
        <f>IF(Input!X407="","",IF(ISNUMBER(VALUE(Input!X407)),"","Needs to be a number."))</f>
        <v/>
      </c>
      <c r="AU408" s="206" t="str">
        <f>IF(Input!Y407="","",IF(ISNUMBER(VALUE(Input!Y407)),"","Needs to be a number."))</f>
        <v/>
      </c>
      <c r="AV408" s="207"/>
      <c r="AW408" s="259" t="str">
        <f>IF(OR(VALUE(Input!C407)&lt;0,VALUE(Input!C407)&gt;100), "Invalid EEI %","")</f>
        <v/>
      </c>
      <c r="AX408" s="207"/>
      <c r="AY408" s="278" t="str">
        <f>IF(Input!E407="","",IF(VALUE(Input!E407)=0,"Do not enter 0.",""))</f>
        <v/>
      </c>
    </row>
    <row r="409" spans="2:51" x14ac:dyDescent="0.3">
      <c r="B409" s="188" t="str">
        <f>Input!A408</f>
        <v/>
      </c>
      <c r="C409" s="189" t="str">
        <f>IF(ISERROR(IF(AND(Input!$A408="",SUMPRODUCT(--(LEN(Input!$A409:'Input'!$A$1006)&gt;0))&lt;&gt;0),"Row is skipped.",IF(AND(Input!$A408="",Input!$A409=""),"", IF(Input!B408="","Data is missing.","")))),"",IF(AND(Input!$A408="",SUMPRODUCT(--(LEN(Input!$A409:'Input'!$A$1006)&gt;0))&lt;&gt;0),"Row is skipped.",IF(AND(Input!$A408="",Input!$A409=""),"", IF(Input!B408="","Data is missing.",""))))</f>
        <v/>
      </c>
      <c r="D409" s="189" t="str">
        <f>IF(ISERROR(IF(AND(Input!$A408="",SUMPRODUCT(--(LEN(Input!$A409:'Input'!$A$1006)&gt;0))&lt;&gt;0),"Row is skipped.",IF(AND(Input!$A408="",Input!$A409=""),"", IF(Input!C408="","Data is missing.","")))),"",IF(AND(Input!$A408="",SUMPRODUCT(--(LEN(Input!$A409:'Input'!$A$1006)&gt;0))&lt;&gt;0),"Row is skipped.",IF(AND(Input!$A408="",Input!$A409=""),"", IF(Input!C408="","Data is missing.",""))))</f>
        <v/>
      </c>
      <c r="E409" s="189" t="str">
        <f>IF(ISERROR(IF(AND(Input!$A408="",SUMPRODUCT(--(LEN(Input!$A409:'Input'!$A$1006)&gt;0))&lt;&gt;0),"Row is skipped.",IF(AND(Input!$A408="",Input!$A409=""),"", IF(Input!D408="","Data is missing.","")))),"",IF(AND(Input!$A408="",SUMPRODUCT(--(LEN(Input!$A409:'Input'!$A$1006)&gt;0))&lt;&gt;0),"Row is skipped.",IF(AND(Input!$A408="",Input!$A409=""),"", IF(Input!D408="","Data is missing.",""))))</f>
        <v/>
      </c>
      <c r="F409" s="189" t="str">
        <f>IF(ISERROR(IF(AND(Input!$A408="",SUMPRODUCT(--(LEN(Input!$A409:'Input'!$A$1006)&gt;0))&lt;&gt;0),"Row is skipped.",IF(AND(Input!$A408="",Input!$A409=""),"", IF(Input!E408="","Data is missing.","")))),"",IF(AND(Input!$A408="",SUMPRODUCT(--(LEN(Input!$A409:'Input'!$A$1006)&gt;0))&lt;&gt;0),"Row is skipped.",IF(AND(Input!$A408="",Input!$A409=""),"", IF(Input!E408="","Data is missing.",""))))</f>
        <v/>
      </c>
      <c r="G409" s="189" t="str">
        <f>IF(ISERROR(IF(AND(Input!$A408="",SUMPRODUCT(--(LEN(Input!$A409:'Input'!$A$1006)&gt;0))&lt;&gt;0),"Row is skipped.",IF(AND(Input!$A408="",Input!$A409=""),"", IF(Input!F408="","Data is missing.","")))),"",IF(AND(Input!$A408="",SUMPRODUCT(--(LEN(Input!$A409:'Input'!$A$1006)&gt;0))&lt;&gt;0),"Row is skipped.",IF(AND(Input!$A408="",Input!$A409=""),"", IF(Input!F408="","Data is missing.",""))))</f>
        <v/>
      </c>
      <c r="H409" s="190" t="str">
        <f>IF(ISERROR(IF(AND(Input!$A408="",SUMPRODUCT(--(LEN(Input!$A409:'Input'!$A$1006)&gt;0))&lt;&gt;0),"Row is skipped.",IF(AND(Input!$A408="",Input!$A409=""),"", IF(Input!G408="","Data is missing.","")))),"",IF(AND(Input!$A408="",SUMPRODUCT(--(LEN(Input!$A409:'Input'!$A$1006)&gt;0))&lt;&gt;0),"Row is skipped.",IF(AND(Input!$A408="",Input!$A409=""),"", IF(Input!G408="","Data is missing.",""))))</f>
        <v/>
      </c>
      <c r="I409" s="156"/>
      <c r="J409" s="191" t="str">
        <f>IFERROR(VLOOKUP(VLOOKUP(Input!$D408,'Measure List'!$A:$AN,40,FALSE),UIR!$A$1:$Q$27,17,FALSE),"")</f>
        <v/>
      </c>
      <c r="K409" s="192" t="str">
        <f>IFERROR(VLOOKUP(Input!$D408,'Measure List'!$A:$AN,40,FALSE),"")</f>
        <v/>
      </c>
      <c r="L409" s="156"/>
      <c r="M409" s="193" t="str">
        <f>IF(B409="","",IF(AND(Input!H408="",IFERROR(VLOOKUP(K409,UIR!$A$2:$P$21,2,FALSE),"")&lt;&gt;""),"Data is Missing.",""))</f>
        <v/>
      </c>
      <c r="N409" s="194" t="str">
        <f>IF(B409="","",IF(AND(Input!I408="",IFERROR(VLOOKUP(K409,UIR!$A$2:$P$21,3,FALSE),"")&lt;&gt;""),"Data is Missing.",""))</f>
        <v/>
      </c>
      <c r="O409" s="194" t="str">
        <f>IF(B409="","",IF(AND(Input!J408="",IFERROR(VLOOKUP(K409,UIR!$A$2:$P$21,4,FALSE),"")&lt;&gt;""),"Data is Missing.",""))</f>
        <v/>
      </c>
      <c r="P409" s="194" t="str">
        <f>IF(B409="","",IF(AND(Input!K408="",IFERROR(VLOOKUP(K409,UIR!$A$2:$P$21,5,FALSE),"")&lt;&gt;""),"Data is Missing.",""))</f>
        <v/>
      </c>
      <c r="Q409" s="194" t="str">
        <f>IF(B409="","",IF(AND(Input!L408="",IFERROR(VLOOKUP(K409,UIR!$A$2:$P$21,6,FALSE),"")&lt;&gt;""),"Data is Missing.",""))</f>
        <v/>
      </c>
      <c r="R409" s="194" t="str">
        <f>IF(B409="","",IF(AND(Input!M408="",IFERROR(VLOOKUP(K409,UIR!$A$2:$P$21,7,FALSE),"")&lt;&gt;""),"Data is Missing.",""))</f>
        <v/>
      </c>
      <c r="S409" s="194" t="str">
        <f>IF(B409="","",IF(AND(Input!P408="",IFERROR(VLOOKUP(K409,UIR!$A$2:$P$21,8,FALSE),"")&lt;&gt;""),"Data is Missing.",""))</f>
        <v/>
      </c>
      <c r="T409" s="194" t="str">
        <f>IF(B409="","",IF(AND(Input!Q408="",IFERROR(VLOOKUP(K409,UIR!$A$2:$P$21,9,FALSE),"")&lt;&gt;""),"Data is Missing.",""))</f>
        <v/>
      </c>
      <c r="U409" s="194"/>
      <c r="V409" s="194" t="str">
        <f>IF(B409="","",IF(AND(Input!S408="",IFERROR(VLOOKUP(K409,UIR!$A$2:$P$21,11,FALSE),"")&lt;&gt;""),"Data is Missing.",""))</f>
        <v/>
      </c>
      <c r="W409" s="194" t="str">
        <f>IF(B409="","",IF(AND(Input!T408="",IFERROR(VLOOKUP(K409,UIR!$A$2:$P$21,12,FALSE),"")&lt;&gt;""),"Data is Missing.",""))</f>
        <v/>
      </c>
      <c r="X409" s="194" t="str">
        <f>IF(B409="","",IF(AND(Input!V408="",IFERROR(VLOOKUP(K409,UIR!$A$2:$P$21,13,FALSE),"")&lt;&gt;""),"Data is Missing.",""))</f>
        <v/>
      </c>
      <c r="Y409" s="194" t="str">
        <f>IF(B409="","",IF(AND(Input!W408="",IFERROR(VLOOKUP(K409,UIR!$A$2:$P$21,14,FALSE),"")&lt;&gt;""),"Data is Missing.",""))</f>
        <v/>
      </c>
      <c r="Z409" s="194" t="str">
        <f>IF(B409="","",IF(AND(Input!X408="",IFERROR(VLOOKUP(K409,UIR!$A$2:$P$21,15,FALSE),"")&lt;&gt;""),"Data is Missing.",""))</f>
        <v/>
      </c>
      <c r="AA409" s="195" t="str">
        <f>IF(B409="","",IF(AND(Input!Y408="",IFERROR(VLOOKUP(K409,UIR!$A$2:$P$21,16,FALSE),"")&lt;&gt;""),"Data is Missing.",""))</f>
        <v/>
      </c>
      <c r="AC409" s="202" t="str">
        <f>IF(ISERROR(IF(Input!D408="","",IF(ISERROR(VLOOKUP(Input!D408,'Measure List'!$A$2:$A$30000,1,0)),"Invalid RefNo",""))),"",IF(Input!D408="","",IF(ISERROR(VLOOKUP(Input!D408,'Measure List'!$A$2:$A$30000,1,0)),"Invalid RefNo","")))</f>
        <v/>
      </c>
      <c r="AD409" s="156"/>
      <c r="AE409" s="156"/>
      <c r="AF409" s="156"/>
      <c r="AG409" s="156"/>
      <c r="AH409" s="156"/>
      <c r="AI409" s="156"/>
      <c r="AJ409" s="156"/>
      <c r="AK409" s="156"/>
      <c r="AL409" s="203" t="str">
        <f>IF(COUNTIF(Dropdowns!$K$2:$K$7,Input!S408)&gt;0,"",IF(Input!S408="","","Invalid Type"))</f>
        <v/>
      </c>
      <c r="AN409" s="204" t="str">
        <f>IF(Input!C408="","",IF(ISNUMBER(VALUE(Input!C408)),"","Needs to be a number."))</f>
        <v/>
      </c>
      <c r="AO409" s="205" t="str">
        <f>IF(Input!E408="","",IF(ISNUMBER(VALUE(Input!E408)),"","Needs to be a number."))</f>
        <v/>
      </c>
      <c r="AP409" s="205" t="str">
        <f>IF(Input!N408="","",IF(ISNUMBER(VALUE(Input!N408)),"","Needs to be a number."))</f>
        <v/>
      </c>
      <c r="AQ409" s="205" t="str">
        <f>IF(Input!O408="","",IF(ISNUMBER(VALUE(Input!O408)),"","Needs to be a number."))</f>
        <v/>
      </c>
      <c r="AR409" s="205" t="str">
        <f>IF(Input!V408="","",IF(ISNUMBER(VALUE(Input!V408)),"","Needs to be a number."))</f>
        <v/>
      </c>
      <c r="AS409" s="205" t="str">
        <f>IF(Input!W408="","",IF(ISNUMBER(VALUE(Input!W408)),"","Needs to be a number."))</f>
        <v/>
      </c>
      <c r="AT409" s="205" t="str">
        <f>IF(Input!X408="","",IF(ISNUMBER(VALUE(Input!X408)),"","Needs to be a number."))</f>
        <v/>
      </c>
      <c r="AU409" s="206" t="str">
        <f>IF(Input!Y408="","",IF(ISNUMBER(VALUE(Input!Y408)),"","Needs to be a number."))</f>
        <v/>
      </c>
      <c r="AV409" s="207"/>
      <c r="AW409" s="259" t="str">
        <f>IF(OR(VALUE(Input!C408)&lt;0,VALUE(Input!C408)&gt;100), "Invalid EEI %","")</f>
        <v/>
      </c>
      <c r="AX409" s="207"/>
      <c r="AY409" s="278" t="str">
        <f>IF(Input!E408="","",IF(VALUE(Input!E408)=0,"Do not enter 0.",""))</f>
        <v/>
      </c>
    </row>
    <row r="410" spans="2:51" x14ac:dyDescent="0.3">
      <c r="B410" s="188" t="str">
        <f>Input!A409</f>
        <v/>
      </c>
      <c r="C410" s="189" t="str">
        <f>IF(ISERROR(IF(AND(Input!$A409="",SUMPRODUCT(--(LEN(Input!$A410:'Input'!$A$1006)&gt;0))&lt;&gt;0),"Row is skipped.",IF(AND(Input!$A409="",Input!$A410=""),"", IF(Input!B409="","Data is missing.","")))),"",IF(AND(Input!$A409="",SUMPRODUCT(--(LEN(Input!$A410:'Input'!$A$1006)&gt;0))&lt;&gt;0),"Row is skipped.",IF(AND(Input!$A409="",Input!$A410=""),"", IF(Input!B409="","Data is missing.",""))))</f>
        <v/>
      </c>
      <c r="D410" s="189" t="str">
        <f>IF(ISERROR(IF(AND(Input!$A409="",SUMPRODUCT(--(LEN(Input!$A410:'Input'!$A$1006)&gt;0))&lt;&gt;0),"Row is skipped.",IF(AND(Input!$A409="",Input!$A410=""),"", IF(Input!C409="","Data is missing.","")))),"",IF(AND(Input!$A409="",SUMPRODUCT(--(LEN(Input!$A410:'Input'!$A$1006)&gt;0))&lt;&gt;0),"Row is skipped.",IF(AND(Input!$A409="",Input!$A410=""),"", IF(Input!C409="","Data is missing.",""))))</f>
        <v/>
      </c>
      <c r="E410" s="189" t="str">
        <f>IF(ISERROR(IF(AND(Input!$A409="",SUMPRODUCT(--(LEN(Input!$A410:'Input'!$A$1006)&gt;0))&lt;&gt;0),"Row is skipped.",IF(AND(Input!$A409="",Input!$A410=""),"", IF(Input!D409="","Data is missing.","")))),"",IF(AND(Input!$A409="",SUMPRODUCT(--(LEN(Input!$A410:'Input'!$A$1006)&gt;0))&lt;&gt;0),"Row is skipped.",IF(AND(Input!$A409="",Input!$A410=""),"", IF(Input!D409="","Data is missing.",""))))</f>
        <v/>
      </c>
      <c r="F410" s="189" t="str">
        <f>IF(ISERROR(IF(AND(Input!$A409="",SUMPRODUCT(--(LEN(Input!$A410:'Input'!$A$1006)&gt;0))&lt;&gt;0),"Row is skipped.",IF(AND(Input!$A409="",Input!$A410=""),"", IF(Input!E409="","Data is missing.","")))),"",IF(AND(Input!$A409="",SUMPRODUCT(--(LEN(Input!$A410:'Input'!$A$1006)&gt;0))&lt;&gt;0),"Row is skipped.",IF(AND(Input!$A409="",Input!$A410=""),"", IF(Input!E409="","Data is missing.",""))))</f>
        <v/>
      </c>
      <c r="G410" s="189" t="str">
        <f>IF(ISERROR(IF(AND(Input!$A409="",SUMPRODUCT(--(LEN(Input!$A410:'Input'!$A$1006)&gt;0))&lt;&gt;0),"Row is skipped.",IF(AND(Input!$A409="",Input!$A410=""),"", IF(Input!F409="","Data is missing.","")))),"",IF(AND(Input!$A409="",SUMPRODUCT(--(LEN(Input!$A410:'Input'!$A$1006)&gt;0))&lt;&gt;0),"Row is skipped.",IF(AND(Input!$A409="",Input!$A410=""),"", IF(Input!F409="","Data is missing.",""))))</f>
        <v/>
      </c>
      <c r="H410" s="190" t="str">
        <f>IF(ISERROR(IF(AND(Input!$A409="",SUMPRODUCT(--(LEN(Input!$A410:'Input'!$A$1006)&gt;0))&lt;&gt;0),"Row is skipped.",IF(AND(Input!$A409="",Input!$A410=""),"", IF(Input!G409="","Data is missing.","")))),"",IF(AND(Input!$A409="",SUMPRODUCT(--(LEN(Input!$A410:'Input'!$A$1006)&gt;0))&lt;&gt;0),"Row is skipped.",IF(AND(Input!$A409="",Input!$A410=""),"", IF(Input!G409="","Data is missing.",""))))</f>
        <v/>
      </c>
      <c r="I410" s="156"/>
      <c r="J410" s="191" t="str">
        <f>IFERROR(VLOOKUP(VLOOKUP(Input!$D409,'Measure List'!$A:$AN,40,FALSE),UIR!$A$1:$Q$27,17,FALSE),"")</f>
        <v/>
      </c>
      <c r="K410" s="192" t="str">
        <f>IFERROR(VLOOKUP(Input!$D409,'Measure List'!$A:$AN,40,FALSE),"")</f>
        <v/>
      </c>
      <c r="L410" s="156"/>
      <c r="M410" s="193" t="str">
        <f>IF(B410="","",IF(AND(Input!H409="",IFERROR(VLOOKUP(K410,UIR!$A$2:$P$21,2,FALSE),"")&lt;&gt;""),"Data is Missing.",""))</f>
        <v/>
      </c>
      <c r="N410" s="194" t="str">
        <f>IF(B410="","",IF(AND(Input!I409="",IFERROR(VLOOKUP(K410,UIR!$A$2:$P$21,3,FALSE),"")&lt;&gt;""),"Data is Missing.",""))</f>
        <v/>
      </c>
      <c r="O410" s="194" t="str">
        <f>IF(B410="","",IF(AND(Input!J409="",IFERROR(VLOOKUP(K410,UIR!$A$2:$P$21,4,FALSE),"")&lt;&gt;""),"Data is Missing.",""))</f>
        <v/>
      </c>
      <c r="P410" s="194" t="str">
        <f>IF(B410="","",IF(AND(Input!K409="",IFERROR(VLOOKUP(K410,UIR!$A$2:$P$21,5,FALSE),"")&lt;&gt;""),"Data is Missing.",""))</f>
        <v/>
      </c>
      <c r="Q410" s="194" t="str">
        <f>IF(B410="","",IF(AND(Input!L409="",IFERROR(VLOOKUP(K410,UIR!$A$2:$P$21,6,FALSE),"")&lt;&gt;""),"Data is Missing.",""))</f>
        <v/>
      </c>
      <c r="R410" s="194" t="str">
        <f>IF(B410="","",IF(AND(Input!M409="",IFERROR(VLOOKUP(K410,UIR!$A$2:$P$21,7,FALSE),"")&lt;&gt;""),"Data is Missing.",""))</f>
        <v/>
      </c>
      <c r="S410" s="194" t="str">
        <f>IF(B410="","",IF(AND(Input!P409="",IFERROR(VLOOKUP(K410,UIR!$A$2:$P$21,8,FALSE),"")&lt;&gt;""),"Data is Missing.",""))</f>
        <v/>
      </c>
      <c r="T410" s="194" t="str">
        <f>IF(B410="","",IF(AND(Input!Q409="",IFERROR(VLOOKUP(K410,UIR!$A$2:$P$21,9,FALSE),"")&lt;&gt;""),"Data is Missing.",""))</f>
        <v/>
      </c>
      <c r="U410" s="194"/>
      <c r="V410" s="194" t="str">
        <f>IF(B410="","",IF(AND(Input!S409="",IFERROR(VLOOKUP(K410,UIR!$A$2:$P$21,11,FALSE),"")&lt;&gt;""),"Data is Missing.",""))</f>
        <v/>
      </c>
      <c r="W410" s="194" t="str">
        <f>IF(B410="","",IF(AND(Input!T409="",IFERROR(VLOOKUP(K410,UIR!$A$2:$P$21,12,FALSE),"")&lt;&gt;""),"Data is Missing.",""))</f>
        <v/>
      </c>
      <c r="X410" s="194" t="str">
        <f>IF(B410="","",IF(AND(Input!V409="",IFERROR(VLOOKUP(K410,UIR!$A$2:$P$21,13,FALSE),"")&lt;&gt;""),"Data is Missing.",""))</f>
        <v/>
      </c>
      <c r="Y410" s="194" t="str">
        <f>IF(B410="","",IF(AND(Input!W409="",IFERROR(VLOOKUP(K410,UIR!$A$2:$P$21,14,FALSE),"")&lt;&gt;""),"Data is Missing.",""))</f>
        <v/>
      </c>
      <c r="Z410" s="194" t="str">
        <f>IF(B410="","",IF(AND(Input!X409="",IFERROR(VLOOKUP(K410,UIR!$A$2:$P$21,15,FALSE),"")&lt;&gt;""),"Data is Missing.",""))</f>
        <v/>
      </c>
      <c r="AA410" s="195" t="str">
        <f>IF(B410="","",IF(AND(Input!Y409="",IFERROR(VLOOKUP(K410,UIR!$A$2:$P$21,16,FALSE),"")&lt;&gt;""),"Data is Missing.",""))</f>
        <v/>
      </c>
      <c r="AC410" s="202" t="str">
        <f>IF(ISERROR(IF(Input!D409="","",IF(ISERROR(VLOOKUP(Input!D409,'Measure List'!$A$2:$A$30000,1,0)),"Invalid RefNo",""))),"",IF(Input!D409="","",IF(ISERROR(VLOOKUP(Input!D409,'Measure List'!$A$2:$A$30000,1,0)),"Invalid RefNo","")))</f>
        <v/>
      </c>
      <c r="AD410" s="156"/>
      <c r="AE410" s="156"/>
      <c r="AF410" s="156"/>
      <c r="AG410" s="156"/>
      <c r="AH410" s="156"/>
      <c r="AI410" s="156"/>
      <c r="AJ410" s="156"/>
      <c r="AK410" s="156"/>
      <c r="AL410" s="203" t="str">
        <f>IF(COUNTIF(Dropdowns!$K$2:$K$7,Input!S409)&gt;0,"",IF(Input!S409="","","Invalid Type"))</f>
        <v/>
      </c>
      <c r="AN410" s="204" t="str">
        <f>IF(Input!C409="","",IF(ISNUMBER(VALUE(Input!C409)),"","Needs to be a number."))</f>
        <v/>
      </c>
      <c r="AO410" s="205" t="str">
        <f>IF(Input!E409="","",IF(ISNUMBER(VALUE(Input!E409)),"","Needs to be a number."))</f>
        <v/>
      </c>
      <c r="AP410" s="205" t="str">
        <f>IF(Input!N409="","",IF(ISNUMBER(VALUE(Input!N409)),"","Needs to be a number."))</f>
        <v/>
      </c>
      <c r="AQ410" s="205" t="str">
        <f>IF(Input!O409="","",IF(ISNUMBER(VALUE(Input!O409)),"","Needs to be a number."))</f>
        <v/>
      </c>
      <c r="AR410" s="205" t="str">
        <f>IF(Input!V409="","",IF(ISNUMBER(VALUE(Input!V409)),"","Needs to be a number."))</f>
        <v/>
      </c>
      <c r="AS410" s="205" t="str">
        <f>IF(Input!W409="","",IF(ISNUMBER(VALUE(Input!W409)),"","Needs to be a number."))</f>
        <v/>
      </c>
      <c r="AT410" s="205" t="str">
        <f>IF(Input!X409="","",IF(ISNUMBER(VALUE(Input!X409)),"","Needs to be a number."))</f>
        <v/>
      </c>
      <c r="AU410" s="206" t="str">
        <f>IF(Input!Y409="","",IF(ISNUMBER(VALUE(Input!Y409)),"","Needs to be a number."))</f>
        <v/>
      </c>
      <c r="AV410" s="207"/>
      <c r="AW410" s="259" t="str">
        <f>IF(OR(VALUE(Input!C409)&lt;0,VALUE(Input!C409)&gt;100), "Invalid EEI %","")</f>
        <v/>
      </c>
      <c r="AX410" s="207"/>
      <c r="AY410" s="278" t="str">
        <f>IF(Input!E409="","",IF(VALUE(Input!E409)=0,"Do not enter 0.",""))</f>
        <v/>
      </c>
    </row>
    <row r="411" spans="2:51" x14ac:dyDescent="0.3">
      <c r="B411" s="188" t="str">
        <f>Input!A410</f>
        <v/>
      </c>
      <c r="C411" s="189" t="str">
        <f>IF(ISERROR(IF(AND(Input!$A410="",SUMPRODUCT(--(LEN(Input!$A411:'Input'!$A$1006)&gt;0))&lt;&gt;0),"Row is skipped.",IF(AND(Input!$A410="",Input!$A411=""),"", IF(Input!B410="","Data is missing.","")))),"",IF(AND(Input!$A410="",SUMPRODUCT(--(LEN(Input!$A411:'Input'!$A$1006)&gt;0))&lt;&gt;0),"Row is skipped.",IF(AND(Input!$A410="",Input!$A411=""),"", IF(Input!B410="","Data is missing.",""))))</f>
        <v/>
      </c>
      <c r="D411" s="189" t="str">
        <f>IF(ISERROR(IF(AND(Input!$A410="",SUMPRODUCT(--(LEN(Input!$A411:'Input'!$A$1006)&gt;0))&lt;&gt;0),"Row is skipped.",IF(AND(Input!$A410="",Input!$A411=""),"", IF(Input!C410="","Data is missing.","")))),"",IF(AND(Input!$A410="",SUMPRODUCT(--(LEN(Input!$A411:'Input'!$A$1006)&gt;0))&lt;&gt;0),"Row is skipped.",IF(AND(Input!$A410="",Input!$A411=""),"", IF(Input!C410="","Data is missing.",""))))</f>
        <v/>
      </c>
      <c r="E411" s="189" t="str">
        <f>IF(ISERROR(IF(AND(Input!$A410="",SUMPRODUCT(--(LEN(Input!$A411:'Input'!$A$1006)&gt;0))&lt;&gt;0),"Row is skipped.",IF(AND(Input!$A410="",Input!$A411=""),"", IF(Input!D410="","Data is missing.","")))),"",IF(AND(Input!$A410="",SUMPRODUCT(--(LEN(Input!$A411:'Input'!$A$1006)&gt;0))&lt;&gt;0),"Row is skipped.",IF(AND(Input!$A410="",Input!$A411=""),"", IF(Input!D410="","Data is missing.",""))))</f>
        <v/>
      </c>
      <c r="F411" s="189" t="str">
        <f>IF(ISERROR(IF(AND(Input!$A410="",SUMPRODUCT(--(LEN(Input!$A411:'Input'!$A$1006)&gt;0))&lt;&gt;0),"Row is skipped.",IF(AND(Input!$A410="",Input!$A411=""),"", IF(Input!E410="","Data is missing.","")))),"",IF(AND(Input!$A410="",SUMPRODUCT(--(LEN(Input!$A411:'Input'!$A$1006)&gt;0))&lt;&gt;0),"Row is skipped.",IF(AND(Input!$A410="",Input!$A411=""),"", IF(Input!E410="","Data is missing.",""))))</f>
        <v/>
      </c>
      <c r="G411" s="189" t="str">
        <f>IF(ISERROR(IF(AND(Input!$A410="",SUMPRODUCT(--(LEN(Input!$A411:'Input'!$A$1006)&gt;0))&lt;&gt;0),"Row is skipped.",IF(AND(Input!$A410="",Input!$A411=""),"", IF(Input!F410="","Data is missing.","")))),"",IF(AND(Input!$A410="",SUMPRODUCT(--(LEN(Input!$A411:'Input'!$A$1006)&gt;0))&lt;&gt;0),"Row is skipped.",IF(AND(Input!$A410="",Input!$A411=""),"", IF(Input!F410="","Data is missing.",""))))</f>
        <v/>
      </c>
      <c r="H411" s="190" t="str">
        <f>IF(ISERROR(IF(AND(Input!$A410="",SUMPRODUCT(--(LEN(Input!$A411:'Input'!$A$1006)&gt;0))&lt;&gt;0),"Row is skipped.",IF(AND(Input!$A410="",Input!$A411=""),"", IF(Input!G410="","Data is missing.","")))),"",IF(AND(Input!$A410="",SUMPRODUCT(--(LEN(Input!$A411:'Input'!$A$1006)&gt;0))&lt;&gt;0),"Row is skipped.",IF(AND(Input!$A410="",Input!$A411=""),"", IF(Input!G410="","Data is missing.",""))))</f>
        <v/>
      </c>
      <c r="I411" s="156"/>
      <c r="J411" s="191" t="str">
        <f>IFERROR(VLOOKUP(VLOOKUP(Input!$D410,'Measure List'!$A:$AN,40,FALSE),UIR!$A$1:$Q$27,17,FALSE),"")</f>
        <v/>
      </c>
      <c r="K411" s="192" t="str">
        <f>IFERROR(VLOOKUP(Input!$D410,'Measure List'!$A:$AN,40,FALSE),"")</f>
        <v/>
      </c>
      <c r="L411" s="156"/>
      <c r="M411" s="193" t="str">
        <f>IF(B411="","",IF(AND(Input!H410="",IFERROR(VLOOKUP(K411,UIR!$A$2:$P$21,2,FALSE),"")&lt;&gt;""),"Data is Missing.",""))</f>
        <v/>
      </c>
      <c r="N411" s="194" t="str">
        <f>IF(B411="","",IF(AND(Input!I410="",IFERROR(VLOOKUP(K411,UIR!$A$2:$P$21,3,FALSE),"")&lt;&gt;""),"Data is Missing.",""))</f>
        <v/>
      </c>
      <c r="O411" s="194" t="str">
        <f>IF(B411="","",IF(AND(Input!J410="",IFERROR(VLOOKUP(K411,UIR!$A$2:$P$21,4,FALSE),"")&lt;&gt;""),"Data is Missing.",""))</f>
        <v/>
      </c>
      <c r="P411" s="194" t="str">
        <f>IF(B411="","",IF(AND(Input!K410="",IFERROR(VLOOKUP(K411,UIR!$A$2:$P$21,5,FALSE),"")&lt;&gt;""),"Data is Missing.",""))</f>
        <v/>
      </c>
      <c r="Q411" s="194" t="str">
        <f>IF(B411="","",IF(AND(Input!L410="",IFERROR(VLOOKUP(K411,UIR!$A$2:$P$21,6,FALSE),"")&lt;&gt;""),"Data is Missing.",""))</f>
        <v/>
      </c>
      <c r="R411" s="194" t="str">
        <f>IF(B411="","",IF(AND(Input!M410="",IFERROR(VLOOKUP(K411,UIR!$A$2:$P$21,7,FALSE),"")&lt;&gt;""),"Data is Missing.",""))</f>
        <v/>
      </c>
      <c r="S411" s="194" t="str">
        <f>IF(B411="","",IF(AND(Input!P410="",IFERROR(VLOOKUP(K411,UIR!$A$2:$P$21,8,FALSE),"")&lt;&gt;""),"Data is Missing.",""))</f>
        <v/>
      </c>
      <c r="T411" s="194" t="str">
        <f>IF(B411="","",IF(AND(Input!Q410="",IFERROR(VLOOKUP(K411,UIR!$A$2:$P$21,9,FALSE),"")&lt;&gt;""),"Data is Missing.",""))</f>
        <v/>
      </c>
      <c r="U411" s="194"/>
      <c r="V411" s="194" t="str">
        <f>IF(B411="","",IF(AND(Input!S410="",IFERROR(VLOOKUP(K411,UIR!$A$2:$P$21,11,FALSE),"")&lt;&gt;""),"Data is Missing.",""))</f>
        <v/>
      </c>
      <c r="W411" s="194" t="str">
        <f>IF(B411="","",IF(AND(Input!T410="",IFERROR(VLOOKUP(K411,UIR!$A$2:$P$21,12,FALSE),"")&lt;&gt;""),"Data is Missing.",""))</f>
        <v/>
      </c>
      <c r="X411" s="194" t="str">
        <f>IF(B411="","",IF(AND(Input!V410="",IFERROR(VLOOKUP(K411,UIR!$A$2:$P$21,13,FALSE),"")&lt;&gt;""),"Data is Missing.",""))</f>
        <v/>
      </c>
      <c r="Y411" s="194" t="str">
        <f>IF(B411="","",IF(AND(Input!W410="",IFERROR(VLOOKUP(K411,UIR!$A$2:$P$21,14,FALSE),"")&lt;&gt;""),"Data is Missing.",""))</f>
        <v/>
      </c>
      <c r="Z411" s="194" t="str">
        <f>IF(B411="","",IF(AND(Input!X410="",IFERROR(VLOOKUP(K411,UIR!$A$2:$P$21,15,FALSE),"")&lt;&gt;""),"Data is Missing.",""))</f>
        <v/>
      </c>
      <c r="AA411" s="195" t="str">
        <f>IF(B411="","",IF(AND(Input!Y410="",IFERROR(VLOOKUP(K411,UIR!$A$2:$P$21,16,FALSE),"")&lt;&gt;""),"Data is Missing.",""))</f>
        <v/>
      </c>
      <c r="AC411" s="202" t="str">
        <f>IF(ISERROR(IF(Input!D410="","",IF(ISERROR(VLOOKUP(Input!D410,'Measure List'!$A$2:$A$30000,1,0)),"Invalid RefNo",""))),"",IF(Input!D410="","",IF(ISERROR(VLOOKUP(Input!D410,'Measure List'!$A$2:$A$30000,1,0)),"Invalid RefNo","")))</f>
        <v/>
      </c>
      <c r="AD411" s="156"/>
      <c r="AE411" s="156"/>
      <c r="AF411" s="156"/>
      <c r="AG411" s="156"/>
      <c r="AH411" s="156"/>
      <c r="AI411" s="156"/>
      <c r="AJ411" s="156"/>
      <c r="AK411" s="156"/>
      <c r="AL411" s="203" t="str">
        <f>IF(COUNTIF(Dropdowns!$K$2:$K$7,Input!S410)&gt;0,"",IF(Input!S410="","","Invalid Type"))</f>
        <v/>
      </c>
      <c r="AN411" s="204" t="str">
        <f>IF(Input!C410="","",IF(ISNUMBER(VALUE(Input!C410)),"","Needs to be a number."))</f>
        <v/>
      </c>
      <c r="AO411" s="205" t="str">
        <f>IF(Input!E410="","",IF(ISNUMBER(VALUE(Input!E410)),"","Needs to be a number."))</f>
        <v/>
      </c>
      <c r="AP411" s="205" t="str">
        <f>IF(Input!N410="","",IF(ISNUMBER(VALUE(Input!N410)),"","Needs to be a number."))</f>
        <v/>
      </c>
      <c r="AQ411" s="205" t="str">
        <f>IF(Input!O410="","",IF(ISNUMBER(VALUE(Input!O410)),"","Needs to be a number."))</f>
        <v/>
      </c>
      <c r="AR411" s="205" t="str">
        <f>IF(Input!V410="","",IF(ISNUMBER(VALUE(Input!V410)),"","Needs to be a number."))</f>
        <v/>
      </c>
      <c r="AS411" s="205" t="str">
        <f>IF(Input!W410="","",IF(ISNUMBER(VALUE(Input!W410)),"","Needs to be a number."))</f>
        <v/>
      </c>
      <c r="AT411" s="205" t="str">
        <f>IF(Input!X410="","",IF(ISNUMBER(VALUE(Input!X410)),"","Needs to be a number."))</f>
        <v/>
      </c>
      <c r="AU411" s="206" t="str">
        <f>IF(Input!Y410="","",IF(ISNUMBER(VALUE(Input!Y410)),"","Needs to be a number."))</f>
        <v/>
      </c>
      <c r="AV411" s="207"/>
      <c r="AW411" s="259" t="str">
        <f>IF(OR(VALUE(Input!C410)&lt;0,VALUE(Input!C410)&gt;100), "Invalid EEI %","")</f>
        <v/>
      </c>
      <c r="AX411" s="207"/>
      <c r="AY411" s="278" t="str">
        <f>IF(Input!E410="","",IF(VALUE(Input!E410)=0,"Do not enter 0.",""))</f>
        <v/>
      </c>
    </row>
    <row r="412" spans="2:51" x14ac:dyDescent="0.3">
      <c r="B412" s="188" t="str">
        <f>Input!A411</f>
        <v/>
      </c>
      <c r="C412" s="189" t="str">
        <f>IF(ISERROR(IF(AND(Input!$A411="",SUMPRODUCT(--(LEN(Input!$A412:'Input'!$A$1006)&gt;0))&lt;&gt;0),"Row is skipped.",IF(AND(Input!$A411="",Input!$A412=""),"", IF(Input!B411="","Data is missing.","")))),"",IF(AND(Input!$A411="",SUMPRODUCT(--(LEN(Input!$A412:'Input'!$A$1006)&gt;0))&lt;&gt;0),"Row is skipped.",IF(AND(Input!$A411="",Input!$A412=""),"", IF(Input!B411="","Data is missing.",""))))</f>
        <v/>
      </c>
      <c r="D412" s="189" t="str">
        <f>IF(ISERROR(IF(AND(Input!$A411="",SUMPRODUCT(--(LEN(Input!$A412:'Input'!$A$1006)&gt;0))&lt;&gt;0),"Row is skipped.",IF(AND(Input!$A411="",Input!$A412=""),"", IF(Input!C411="","Data is missing.","")))),"",IF(AND(Input!$A411="",SUMPRODUCT(--(LEN(Input!$A412:'Input'!$A$1006)&gt;0))&lt;&gt;0),"Row is skipped.",IF(AND(Input!$A411="",Input!$A412=""),"", IF(Input!C411="","Data is missing.",""))))</f>
        <v/>
      </c>
      <c r="E412" s="189" t="str">
        <f>IF(ISERROR(IF(AND(Input!$A411="",SUMPRODUCT(--(LEN(Input!$A412:'Input'!$A$1006)&gt;0))&lt;&gt;0),"Row is skipped.",IF(AND(Input!$A411="",Input!$A412=""),"", IF(Input!D411="","Data is missing.","")))),"",IF(AND(Input!$A411="",SUMPRODUCT(--(LEN(Input!$A412:'Input'!$A$1006)&gt;0))&lt;&gt;0),"Row is skipped.",IF(AND(Input!$A411="",Input!$A412=""),"", IF(Input!D411="","Data is missing.",""))))</f>
        <v/>
      </c>
      <c r="F412" s="189" t="str">
        <f>IF(ISERROR(IF(AND(Input!$A411="",SUMPRODUCT(--(LEN(Input!$A412:'Input'!$A$1006)&gt;0))&lt;&gt;0),"Row is skipped.",IF(AND(Input!$A411="",Input!$A412=""),"", IF(Input!E411="","Data is missing.","")))),"",IF(AND(Input!$A411="",SUMPRODUCT(--(LEN(Input!$A412:'Input'!$A$1006)&gt;0))&lt;&gt;0),"Row is skipped.",IF(AND(Input!$A411="",Input!$A412=""),"", IF(Input!E411="","Data is missing.",""))))</f>
        <v/>
      </c>
      <c r="G412" s="189" t="str">
        <f>IF(ISERROR(IF(AND(Input!$A411="",SUMPRODUCT(--(LEN(Input!$A412:'Input'!$A$1006)&gt;0))&lt;&gt;0),"Row is skipped.",IF(AND(Input!$A411="",Input!$A412=""),"", IF(Input!F411="","Data is missing.","")))),"",IF(AND(Input!$A411="",SUMPRODUCT(--(LEN(Input!$A412:'Input'!$A$1006)&gt;0))&lt;&gt;0),"Row is skipped.",IF(AND(Input!$A411="",Input!$A412=""),"", IF(Input!F411="","Data is missing.",""))))</f>
        <v/>
      </c>
      <c r="H412" s="190" t="str">
        <f>IF(ISERROR(IF(AND(Input!$A411="",SUMPRODUCT(--(LEN(Input!$A412:'Input'!$A$1006)&gt;0))&lt;&gt;0),"Row is skipped.",IF(AND(Input!$A411="",Input!$A412=""),"", IF(Input!G411="","Data is missing.","")))),"",IF(AND(Input!$A411="",SUMPRODUCT(--(LEN(Input!$A412:'Input'!$A$1006)&gt;0))&lt;&gt;0),"Row is skipped.",IF(AND(Input!$A411="",Input!$A412=""),"", IF(Input!G411="","Data is missing.",""))))</f>
        <v/>
      </c>
      <c r="I412" s="156"/>
      <c r="J412" s="191" t="str">
        <f>IFERROR(VLOOKUP(VLOOKUP(Input!$D411,'Measure List'!$A:$AN,40,FALSE),UIR!$A$1:$Q$27,17,FALSE),"")</f>
        <v/>
      </c>
      <c r="K412" s="192" t="str">
        <f>IFERROR(VLOOKUP(Input!$D411,'Measure List'!$A:$AN,40,FALSE),"")</f>
        <v/>
      </c>
      <c r="L412" s="156"/>
      <c r="M412" s="193" t="str">
        <f>IF(B412="","",IF(AND(Input!H411="",IFERROR(VLOOKUP(K412,UIR!$A$2:$P$21,2,FALSE),"")&lt;&gt;""),"Data is Missing.",""))</f>
        <v/>
      </c>
      <c r="N412" s="194" t="str">
        <f>IF(B412="","",IF(AND(Input!I411="",IFERROR(VLOOKUP(K412,UIR!$A$2:$P$21,3,FALSE),"")&lt;&gt;""),"Data is Missing.",""))</f>
        <v/>
      </c>
      <c r="O412" s="194" t="str">
        <f>IF(B412="","",IF(AND(Input!J411="",IFERROR(VLOOKUP(K412,UIR!$A$2:$P$21,4,FALSE),"")&lt;&gt;""),"Data is Missing.",""))</f>
        <v/>
      </c>
      <c r="P412" s="194" t="str">
        <f>IF(B412="","",IF(AND(Input!K411="",IFERROR(VLOOKUP(K412,UIR!$A$2:$P$21,5,FALSE),"")&lt;&gt;""),"Data is Missing.",""))</f>
        <v/>
      </c>
      <c r="Q412" s="194" t="str">
        <f>IF(B412="","",IF(AND(Input!L411="",IFERROR(VLOOKUP(K412,UIR!$A$2:$P$21,6,FALSE),"")&lt;&gt;""),"Data is Missing.",""))</f>
        <v/>
      </c>
      <c r="R412" s="194" t="str">
        <f>IF(B412="","",IF(AND(Input!M411="",IFERROR(VLOOKUP(K412,UIR!$A$2:$P$21,7,FALSE),"")&lt;&gt;""),"Data is Missing.",""))</f>
        <v/>
      </c>
      <c r="S412" s="194" t="str">
        <f>IF(B412="","",IF(AND(Input!P411="",IFERROR(VLOOKUP(K412,UIR!$A$2:$P$21,8,FALSE),"")&lt;&gt;""),"Data is Missing.",""))</f>
        <v/>
      </c>
      <c r="T412" s="194" t="str">
        <f>IF(B412="","",IF(AND(Input!Q411="",IFERROR(VLOOKUP(K412,UIR!$A$2:$P$21,9,FALSE),"")&lt;&gt;""),"Data is Missing.",""))</f>
        <v/>
      </c>
      <c r="U412" s="194"/>
      <c r="V412" s="194" t="str">
        <f>IF(B412="","",IF(AND(Input!S411="",IFERROR(VLOOKUP(K412,UIR!$A$2:$P$21,11,FALSE),"")&lt;&gt;""),"Data is Missing.",""))</f>
        <v/>
      </c>
      <c r="W412" s="194" t="str">
        <f>IF(B412="","",IF(AND(Input!T411="",IFERROR(VLOOKUP(K412,UIR!$A$2:$P$21,12,FALSE),"")&lt;&gt;""),"Data is Missing.",""))</f>
        <v/>
      </c>
      <c r="X412" s="194" t="str">
        <f>IF(B412="","",IF(AND(Input!V411="",IFERROR(VLOOKUP(K412,UIR!$A$2:$P$21,13,FALSE),"")&lt;&gt;""),"Data is Missing.",""))</f>
        <v/>
      </c>
      <c r="Y412" s="194" t="str">
        <f>IF(B412="","",IF(AND(Input!W411="",IFERROR(VLOOKUP(K412,UIR!$A$2:$P$21,14,FALSE),"")&lt;&gt;""),"Data is Missing.",""))</f>
        <v/>
      </c>
      <c r="Z412" s="194" t="str">
        <f>IF(B412="","",IF(AND(Input!X411="",IFERROR(VLOOKUP(K412,UIR!$A$2:$P$21,15,FALSE),"")&lt;&gt;""),"Data is Missing.",""))</f>
        <v/>
      </c>
      <c r="AA412" s="195" t="str">
        <f>IF(B412="","",IF(AND(Input!Y411="",IFERROR(VLOOKUP(K412,UIR!$A$2:$P$21,16,FALSE),"")&lt;&gt;""),"Data is Missing.",""))</f>
        <v/>
      </c>
      <c r="AC412" s="202" t="str">
        <f>IF(ISERROR(IF(Input!D411="","",IF(ISERROR(VLOOKUP(Input!D411,'Measure List'!$A$2:$A$30000,1,0)),"Invalid RefNo",""))),"",IF(Input!D411="","",IF(ISERROR(VLOOKUP(Input!D411,'Measure List'!$A$2:$A$30000,1,0)),"Invalid RefNo","")))</f>
        <v/>
      </c>
      <c r="AD412" s="156"/>
      <c r="AE412" s="156"/>
      <c r="AF412" s="156"/>
      <c r="AG412" s="156"/>
      <c r="AH412" s="156"/>
      <c r="AI412" s="156"/>
      <c r="AJ412" s="156"/>
      <c r="AK412" s="156"/>
      <c r="AL412" s="203" t="str">
        <f>IF(COUNTIF(Dropdowns!$K$2:$K$7,Input!S411)&gt;0,"",IF(Input!S411="","","Invalid Type"))</f>
        <v/>
      </c>
      <c r="AN412" s="204" t="str">
        <f>IF(Input!C411="","",IF(ISNUMBER(VALUE(Input!C411)),"","Needs to be a number."))</f>
        <v/>
      </c>
      <c r="AO412" s="205" t="str">
        <f>IF(Input!E411="","",IF(ISNUMBER(VALUE(Input!E411)),"","Needs to be a number."))</f>
        <v/>
      </c>
      <c r="AP412" s="205" t="str">
        <f>IF(Input!N411="","",IF(ISNUMBER(VALUE(Input!N411)),"","Needs to be a number."))</f>
        <v/>
      </c>
      <c r="AQ412" s="205" t="str">
        <f>IF(Input!O411="","",IF(ISNUMBER(VALUE(Input!O411)),"","Needs to be a number."))</f>
        <v/>
      </c>
      <c r="AR412" s="205" t="str">
        <f>IF(Input!V411="","",IF(ISNUMBER(VALUE(Input!V411)),"","Needs to be a number."))</f>
        <v/>
      </c>
      <c r="AS412" s="205" t="str">
        <f>IF(Input!W411="","",IF(ISNUMBER(VALUE(Input!W411)),"","Needs to be a number."))</f>
        <v/>
      </c>
      <c r="AT412" s="205" t="str">
        <f>IF(Input!X411="","",IF(ISNUMBER(VALUE(Input!X411)),"","Needs to be a number."))</f>
        <v/>
      </c>
      <c r="AU412" s="206" t="str">
        <f>IF(Input!Y411="","",IF(ISNUMBER(VALUE(Input!Y411)),"","Needs to be a number."))</f>
        <v/>
      </c>
      <c r="AV412" s="207"/>
      <c r="AW412" s="259" t="str">
        <f>IF(OR(VALUE(Input!C411)&lt;0,VALUE(Input!C411)&gt;100), "Invalid EEI %","")</f>
        <v/>
      </c>
      <c r="AX412" s="207"/>
      <c r="AY412" s="278" t="str">
        <f>IF(Input!E411="","",IF(VALUE(Input!E411)=0,"Do not enter 0.",""))</f>
        <v/>
      </c>
    </row>
    <row r="413" spans="2:51" x14ac:dyDescent="0.3">
      <c r="B413" s="188" t="str">
        <f>Input!A412</f>
        <v/>
      </c>
      <c r="C413" s="189" t="str">
        <f>IF(ISERROR(IF(AND(Input!$A412="",SUMPRODUCT(--(LEN(Input!$A413:'Input'!$A$1006)&gt;0))&lt;&gt;0),"Row is skipped.",IF(AND(Input!$A412="",Input!$A413=""),"", IF(Input!B412="","Data is missing.","")))),"",IF(AND(Input!$A412="",SUMPRODUCT(--(LEN(Input!$A413:'Input'!$A$1006)&gt;0))&lt;&gt;0),"Row is skipped.",IF(AND(Input!$A412="",Input!$A413=""),"", IF(Input!B412="","Data is missing.",""))))</f>
        <v/>
      </c>
      <c r="D413" s="189" t="str">
        <f>IF(ISERROR(IF(AND(Input!$A412="",SUMPRODUCT(--(LEN(Input!$A413:'Input'!$A$1006)&gt;0))&lt;&gt;0),"Row is skipped.",IF(AND(Input!$A412="",Input!$A413=""),"", IF(Input!C412="","Data is missing.","")))),"",IF(AND(Input!$A412="",SUMPRODUCT(--(LEN(Input!$A413:'Input'!$A$1006)&gt;0))&lt;&gt;0),"Row is skipped.",IF(AND(Input!$A412="",Input!$A413=""),"", IF(Input!C412="","Data is missing.",""))))</f>
        <v/>
      </c>
      <c r="E413" s="189" t="str">
        <f>IF(ISERROR(IF(AND(Input!$A412="",SUMPRODUCT(--(LEN(Input!$A413:'Input'!$A$1006)&gt;0))&lt;&gt;0),"Row is skipped.",IF(AND(Input!$A412="",Input!$A413=""),"", IF(Input!D412="","Data is missing.","")))),"",IF(AND(Input!$A412="",SUMPRODUCT(--(LEN(Input!$A413:'Input'!$A$1006)&gt;0))&lt;&gt;0),"Row is skipped.",IF(AND(Input!$A412="",Input!$A413=""),"", IF(Input!D412="","Data is missing.",""))))</f>
        <v/>
      </c>
      <c r="F413" s="189" t="str">
        <f>IF(ISERROR(IF(AND(Input!$A412="",SUMPRODUCT(--(LEN(Input!$A413:'Input'!$A$1006)&gt;0))&lt;&gt;0),"Row is skipped.",IF(AND(Input!$A412="",Input!$A413=""),"", IF(Input!E412="","Data is missing.","")))),"",IF(AND(Input!$A412="",SUMPRODUCT(--(LEN(Input!$A413:'Input'!$A$1006)&gt;0))&lt;&gt;0),"Row is skipped.",IF(AND(Input!$A412="",Input!$A413=""),"", IF(Input!E412="","Data is missing.",""))))</f>
        <v/>
      </c>
      <c r="G413" s="189" t="str">
        <f>IF(ISERROR(IF(AND(Input!$A412="",SUMPRODUCT(--(LEN(Input!$A413:'Input'!$A$1006)&gt;0))&lt;&gt;0),"Row is skipped.",IF(AND(Input!$A412="",Input!$A413=""),"", IF(Input!F412="","Data is missing.","")))),"",IF(AND(Input!$A412="",SUMPRODUCT(--(LEN(Input!$A413:'Input'!$A$1006)&gt;0))&lt;&gt;0),"Row is skipped.",IF(AND(Input!$A412="",Input!$A413=""),"", IF(Input!F412="","Data is missing.",""))))</f>
        <v/>
      </c>
      <c r="H413" s="190" t="str">
        <f>IF(ISERROR(IF(AND(Input!$A412="",SUMPRODUCT(--(LEN(Input!$A413:'Input'!$A$1006)&gt;0))&lt;&gt;0),"Row is skipped.",IF(AND(Input!$A412="",Input!$A413=""),"", IF(Input!G412="","Data is missing.","")))),"",IF(AND(Input!$A412="",SUMPRODUCT(--(LEN(Input!$A413:'Input'!$A$1006)&gt;0))&lt;&gt;0),"Row is skipped.",IF(AND(Input!$A412="",Input!$A413=""),"", IF(Input!G412="","Data is missing.",""))))</f>
        <v/>
      </c>
      <c r="I413" s="156"/>
      <c r="J413" s="191" t="str">
        <f>IFERROR(VLOOKUP(VLOOKUP(Input!$D412,'Measure List'!$A:$AN,40,FALSE),UIR!$A$1:$Q$27,17,FALSE),"")</f>
        <v/>
      </c>
      <c r="K413" s="192" t="str">
        <f>IFERROR(VLOOKUP(Input!$D412,'Measure List'!$A:$AN,40,FALSE),"")</f>
        <v/>
      </c>
      <c r="L413" s="156"/>
      <c r="M413" s="193" t="str">
        <f>IF(B413="","",IF(AND(Input!H412="",IFERROR(VLOOKUP(K413,UIR!$A$2:$P$21,2,FALSE),"")&lt;&gt;""),"Data is Missing.",""))</f>
        <v/>
      </c>
      <c r="N413" s="194" t="str">
        <f>IF(B413="","",IF(AND(Input!I412="",IFERROR(VLOOKUP(K413,UIR!$A$2:$P$21,3,FALSE),"")&lt;&gt;""),"Data is Missing.",""))</f>
        <v/>
      </c>
      <c r="O413" s="194" t="str">
        <f>IF(B413="","",IF(AND(Input!J412="",IFERROR(VLOOKUP(K413,UIR!$A$2:$P$21,4,FALSE),"")&lt;&gt;""),"Data is Missing.",""))</f>
        <v/>
      </c>
      <c r="P413" s="194" t="str">
        <f>IF(B413="","",IF(AND(Input!K412="",IFERROR(VLOOKUP(K413,UIR!$A$2:$P$21,5,FALSE),"")&lt;&gt;""),"Data is Missing.",""))</f>
        <v/>
      </c>
      <c r="Q413" s="194" t="str">
        <f>IF(B413="","",IF(AND(Input!L412="",IFERROR(VLOOKUP(K413,UIR!$A$2:$P$21,6,FALSE),"")&lt;&gt;""),"Data is Missing.",""))</f>
        <v/>
      </c>
      <c r="R413" s="194" t="str">
        <f>IF(B413="","",IF(AND(Input!M412="",IFERROR(VLOOKUP(K413,UIR!$A$2:$P$21,7,FALSE),"")&lt;&gt;""),"Data is Missing.",""))</f>
        <v/>
      </c>
      <c r="S413" s="194" t="str">
        <f>IF(B413="","",IF(AND(Input!P412="",IFERROR(VLOOKUP(K413,UIR!$A$2:$P$21,8,FALSE),"")&lt;&gt;""),"Data is Missing.",""))</f>
        <v/>
      </c>
      <c r="T413" s="194" t="str">
        <f>IF(B413="","",IF(AND(Input!Q412="",IFERROR(VLOOKUP(K413,UIR!$A$2:$P$21,9,FALSE),"")&lt;&gt;""),"Data is Missing.",""))</f>
        <v/>
      </c>
      <c r="U413" s="194"/>
      <c r="V413" s="194" t="str">
        <f>IF(B413="","",IF(AND(Input!S412="",IFERROR(VLOOKUP(K413,UIR!$A$2:$P$21,11,FALSE),"")&lt;&gt;""),"Data is Missing.",""))</f>
        <v/>
      </c>
      <c r="W413" s="194" t="str">
        <f>IF(B413="","",IF(AND(Input!T412="",IFERROR(VLOOKUP(K413,UIR!$A$2:$P$21,12,FALSE),"")&lt;&gt;""),"Data is Missing.",""))</f>
        <v/>
      </c>
      <c r="X413" s="194" t="str">
        <f>IF(B413="","",IF(AND(Input!V412="",IFERROR(VLOOKUP(K413,UIR!$A$2:$P$21,13,FALSE),"")&lt;&gt;""),"Data is Missing.",""))</f>
        <v/>
      </c>
      <c r="Y413" s="194" t="str">
        <f>IF(B413="","",IF(AND(Input!W412="",IFERROR(VLOOKUP(K413,UIR!$A$2:$P$21,14,FALSE),"")&lt;&gt;""),"Data is Missing.",""))</f>
        <v/>
      </c>
      <c r="Z413" s="194" t="str">
        <f>IF(B413="","",IF(AND(Input!X412="",IFERROR(VLOOKUP(K413,UIR!$A$2:$P$21,15,FALSE),"")&lt;&gt;""),"Data is Missing.",""))</f>
        <v/>
      </c>
      <c r="AA413" s="195" t="str">
        <f>IF(B413="","",IF(AND(Input!Y412="",IFERROR(VLOOKUP(K413,UIR!$A$2:$P$21,16,FALSE),"")&lt;&gt;""),"Data is Missing.",""))</f>
        <v/>
      </c>
      <c r="AC413" s="202" t="str">
        <f>IF(ISERROR(IF(Input!D412="","",IF(ISERROR(VLOOKUP(Input!D412,'Measure List'!$A$2:$A$30000,1,0)),"Invalid RefNo",""))),"",IF(Input!D412="","",IF(ISERROR(VLOOKUP(Input!D412,'Measure List'!$A$2:$A$30000,1,0)),"Invalid RefNo","")))</f>
        <v/>
      </c>
      <c r="AD413" s="156"/>
      <c r="AE413" s="156"/>
      <c r="AF413" s="156"/>
      <c r="AG413" s="156"/>
      <c r="AH413" s="156"/>
      <c r="AI413" s="156"/>
      <c r="AJ413" s="156"/>
      <c r="AK413" s="156"/>
      <c r="AL413" s="203" t="str">
        <f>IF(COUNTIF(Dropdowns!$K$2:$K$7,Input!S412)&gt;0,"",IF(Input!S412="","","Invalid Type"))</f>
        <v/>
      </c>
      <c r="AN413" s="204" t="str">
        <f>IF(Input!C412="","",IF(ISNUMBER(VALUE(Input!C412)),"","Needs to be a number."))</f>
        <v/>
      </c>
      <c r="AO413" s="205" t="str">
        <f>IF(Input!E412="","",IF(ISNUMBER(VALUE(Input!E412)),"","Needs to be a number."))</f>
        <v/>
      </c>
      <c r="AP413" s="205" t="str">
        <f>IF(Input!N412="","",IF(ISNUMBER(VALUE(Input!N412)),"","Needs to be a number."))</f>
        <v/>
      </c>
      <c r="AQ413" s="205" t="str">
        <f>IF(Input!O412="","",IF(ISNUMBER(VALUE(Input!O412)),"","Needs to be a number."))</f>
        <v/>
      </c>
      <c r="AR413" s="205" t="str">
        <f>IF(Input!V412="","",IF(ISNUMBER(VALUE(Input!V412)),"","Needs to be a number."))</f>
        <v/>
      </c>
      <c r="AS413" s="205" t="str">
        <f>IF(Input!W412="","",IF(ISNUMBER(VALUE(Input!W412)),"","Needs to be a number."))</f>
        <v/>
      </c>
      <c r="AT413" s="205" t="str">
        <f>IF(Input!X412="","",IF(ISNUMBER(VALUE(Input!X412)),"","Needs to be a number."))</f>
        <v/>
      </c>
      <c r="AU413" s="206" t="str">
        <f>IF(Input!Y412="","",IF(ISNUMBER(VALUE(Input!Y412)),"","Needs to be a number."))</f>
        <v/>
      </c>
      <c r="AV413" s="207"/>
      <c r="AW413" s="259" t="str">
        <f>IF(OR(VALUE(Input!C412)&lt;0,VALUE(Input!C412)&gt;100), "Invalid EEI %","")</f>
        <v/>
      </c>
      <c r="AX413" s="207"/>
      <c r="AY413" s="278" t="str">
        <f>IF(Input!E412="","",IF(VALUE(Input!E412)=0,"Do not enter 0.",""))</f>
        <v/>
      </c>
    </row>
    <row r="414" spans="2:51" x14ac:dyDescent="0.3">
      <c r="B414" s="188" t="str">
        <f>Input!A413</f>
        <v/>
      </c>
      <c r="C414" s="189" t="str">
        <f>IF(ISERROR(IF(AND(Input!$A413="",SUMPRODUCT(--(LEN(Input!$A414:'Input'!$A$1006)&gt;0))&lt;&gt;0),"Row is skipped.",IF(AND(Input!$A413="",Input!$A414=""),"", IF(Input!B413="","Data is missing.","")))),"",IF(AND(Input!$A413="",SUMPRODUCT(--(LEN(Input!$A414:'Input'!$A$1006)&gt;0))&lt;&gt;0),"Row is skipped.",IF(AND(Input!$A413="",Input!$A414=""),"", IF(Input!B413="","Data is missing.",""))))</f>
        <v/>
      </c>
      <c r="D414" s="189" t="str">
        <f>IF(ISERROR(IF(AND(Input!$A413="",SUMPRODUCT(--(LEN(Input!$A414:'Input'!$A$1006)&gt;0))&lt;&gt;0),"Row is skipped.",IF(AND(Input!$A413="",Input!$A414=""),"", IF(Input!C413="","Data is missing.","")))),"",IF(AND(Input!$A413="",SUMPRODUCT(--(LEN(Input!$A414:'Input'!$A$1006)&gt;0))&lt;&gt;0),"Row is skipped.",IF(AND(Input!$A413="",Input!$A414=""),"", IF(Input!C413="","Data is missing.",""))))</f>
        <v/>
      </c>
      <c r="E414" s="189" t="str">
        <f>IF(ISERROR(IF(AND(Input!$A413="",SUMPRODUCT(--(LEN(Input!$A414:'Input'!$A$1006)&gt;0))&lt;&gt;0),"Row is skipped.",IF(AND(Input!$A413="",Input!$A414=""),"", IF(Input!D413="","Data is missing.","")))),"",IF(AND(Input!$A413="",SUMPRODUCT(--(LEN(Input!$A414:'Input'!$A$1006)&gt;0))&lt;&gt;0),"Row is skipped.",IF(AND(Input!$A413="",Input!$A414=""),"", IF(Input!D413="","Data is missing.",""))))</f>
        <v/>
      </c>
      <c r="F414" s="189" t="str">
        <f>IF(ISERROR(IF(AND(Input!$A413="",SUMPRODUCT(--(LEN(Input!$A414:'Input'!$A$1006)&gt;0))&lt;&gt;0),"Row is skipped.",IF(AND(Input!$A413="",Input!$A414=""),"", IF(Input!E413="","Data is missing.","")))),"",IF(AND(Input!$A413="",SUMPRODUCT(--(LEN(Input!$A414:'Input'!$A$1006)&gt;0))&lt;&gt;0),"Row is skipped.",IF(AND(Input!$A413="",Input!$A414=""),"", IF(Input!E413="","Data is missing.",""))))</f>
        <v/>
      </c>
      <c r="G414" s="189" t="str">
        <f>IF(ISERROR(IF(AND(Input!$A413="",SUMPRODUCT(--(LEN(Input!$A414:'Input'!$A$1006)&gt;0))&lt;&gt;0),"Row is skipped.",IF(AND(Input!$A413="",Input!$A414=""),"", IF(Input!F413="","Data is missing.","")))),"",IF(AND(Input!$A413="",SUMPRODUCT(--(LEN(Input!$A414:'Input'!$A$1006)&gt;0))&lt;&gt;0),"Row is skipped.",IF(AND(Input!$A413="",Input!$A414=""),"", IF(Input!F413="","Data is missing.",""))))</f>
        <v/>
      </c>
      <c r="H414" s="190" t="str">
        <f>IF(ISERROR(IF(AND(Input!$A413="",SUMPRODUCT(--(LEN(Input!$A414:'Input'!$A$1006)&gt;0))&lt;&gt;0),"Row is skipped.",IF(AND(Input!$A413="",Input!$A414=""),"", IF(Input!G413="","Data is missing.","")))),"",IF(AND(Input!$A413="",SUMPRODUCT(--(LEN(Input!$A414:'Input'!$A$1006)&gt;0))&lt;&gt;0),"Row is skipped.",IF(AND(Input!$A413="",Input!$A414=""),"", IF(Input!G413="","Data is missing.",""))))</f>
        <v/>
      </c>
      <c r="I414" s="156"/>
      <c r="J414" s="191" t="str">
        <f>IFERROR(VLOOKUP(VLOOKUP(Input!$D413,'Measure List'!$A:$AN,40,FALSE),UIR!$A$1:$Q$27,17,FALSE),"")</f>
        <v/>
      </c>
      <c r="K414" s="192" t="str">
        <f>IFERROR(VLOOKUP(Input!$D413,'Measure List'!$A:$AN,40,FALSE),"")</f>
        <v/>
      </c>
      <c r="L414" s="156"/>
      <c r="M414" s="193" t="str">
        <f>IF(B414="","",IF(AND(Input!H413="",IFERROR(VLOOKUP(K414,UIR!$A$2:$P$21,2,FALSE),"")&lt;&gt;""),"Data is Missing.",""))</f>
        <v/>
      </c>
      <c r="N414" s="194" t="str">
        <f>IF(B414="","",IF(AND(Input!I413="",IFERROR(VLOOKUP(K414,UIR!$A$2:$P$21,3,FALSE),"")&lt;&gt;""),"Data is Missing.",""))</f>
        <v/>
      </c>
      <c r="O414" s="194" t="str">
        <f>IF(B414="","",IF(AND(Input!J413="",IFERROR(VLOOKUP(K414,UIR!$A$2:$P$21,4,FALSE),"")&lt;&gt;""),"Data is Missing.",""))</f>
        <v/>
      </c>
      <c r="P414" s="194" t="str">
        <f>IF(B414="","",IF(AND(Input!K413="",IFERROR(VLOOKUP(K414,UIR!$A$2:$P$21,5,FALSE),"")&lt;&gt;""),"Data is Missing.",""))</f>
        <v/>
      </c>
      <c r="Q414" s="194" t="str">
        <f>IF(B414="","",IF(AND(Input!L413="",IFERROR(VLOOKUP(K414,UIR!$A$2:$P$21,6,FALSE),"")&lt;&gt;""),"Data is Missing.",""))</f>
        <v/>
      </c>
      <c r="R414" s="194" t="str">
        <f>IF(B414="","",IF(AND(Input!M413="",IFERROR(VLOOKUP(K414,UIR!$A$2:$P$21,7,FALSE),"")&lt;&gt;""),"Data is Missing.",""))</f>
        <v/>
      </c>
      <c r="S414" s="194" t="str">
        <f>IF(B414="","",IF(AND(Input!P413="",IFERROR(VLOOKUP(K414,UIR!$A$2:$P$21,8,FALSE),"")&lt;&gt;""),"Data is Missing.",""))</f>
        <v/>
      </c>
      <c r="T414" s="194" t="str">
        <f>IF(B414="","",IF(AND(Input!Q413="",IFERROR(VLOOKUP(K414,UIR!$A$2:$P$21,9,FALSE),"")&lt;&gt;""),"Data is Missing.",""))</f>
        <v/>
      </c>
      <c r="U414" s="194"/>
      <c r="V414" s="194" t="str">
        <f>IF(B414="","",IF(AND(Input!S413="",IFERROR(VLOOKUP(K414,UIR!$A$2:$P$21,11,FALSE),"")&lt;&gt;""),"Data is Missing.",""))</f>
        <v/>
      </c>
      <c r="W414" s="194" t="str">
        <f>IF(B414="","",IF(AND(Input!T413="",IFERROR(VLOOKUP(K414,UIR!$A$2:$P$21,12,FALSE),"")&lt;&gt;""),"Data is Missing.",""))</f>
        <v/>
      </c>
      <c r="X414" s="194" t="str">
        <f>IF(B414="","",IF(AND(Input!V413="",IFERROR(VLOOKUP(K414,UIR!$A$2:$P$21,13,FALSE),"")&lt;&gt;""),"Data is Missing.",""))</f>
        <v/>
      </c>
      <c r="Y414" s="194" t="str">
        <f>IF(B414="","",IF(AND(Input!W413="",IFERROR(VLOOKUP(K414,UIR!$A$2:$P$21,14,FALSE),"")&lt;&gt;""),"Data is Missing.",""))</f>
        <v/>
      </c>
      <c r="Z414" s="194" t="str">
        <f>IF(B414="","",IF(AND(Input!X413="",IFERROR(VLOOKUP(K414,UIR!$A$2:$P$21,15,FALSE),"")&lt;&gt;""),"Data is Missing.",""))</f>
        <v/>
      </c>
      <c r="AA414" s="195" t="str">
        <f>IF(B414="","",IF(AND(Input!Y413="",IFERROR(VLOOKUP(K414,UIR!$A$2:$P$21,16,FALSE),"")&lt;&gt;""),"Data is Missing.",""))</f>
        <v/>
      </c>
      <c r="AC414" s="202" t="str">
        <f>IF(ISERROR(IF(Input!D413="","",IF(ISERROR(VLOOKUP(Input!D413,'Measure List'!$A$2:$A$30000,1,0)),"Invalid RefNo",""))),"",IF(Input!D413="","",IF(ISERROR(VLOOKUP(Input!D413,'Measure List'!$A$2:$A$30000,1,0)),"Invalid RefNo","")))</f>
        <v/>
      </c>
      <c r="AD414" s="156"/>
      <c r="AE414" s="156"/>
      <c r="AF414" s="156"/>
      <c r="AG414" s="156"/>
      <c r="AH414" s="156"/>
      <c r="AI414" s="156"/>
      <c r="AJ414" s="156"/>
      <c r="AK414" s="156"/>
      <c r="AL414" s="203" t="str">
        <f>IF(COUNTIF(Dropdowns!$K$2:$K$7,Input!S413)&gt;0,"",IF(Input!S413="","","Invalid Type"))</f>
        <v/>
      </c>
      <c r="AN414" s="204" t="str">
        <f>IF(Input!C413="","",IF(ISNUMBER(VALUE(Input!C413)),"","Needs to be a number."))</f>
        <v/>
      </c>
      <c r="AO414" s="205" t="str">
        <f>IF(Input!E413="","",IF(ISNUMBER(VALUE(Input!E413)),"","Needs to be a number."))</f>
        <v/>
      </c>
      <c r="AP414" s="205" t="str">
        <f>IF(Input!N413="","",IF(ISNUMBER(VALUE(Input!N413)),"","Needs to be a number."))</f>
        <v/>
      </c>
      <c r="AQ414" s="205" t="str">
        <f>IF(Input!O413="","",IF(ISNUMBER(VALUE(Input!O413)),"","Needs to be a number."))</f>
        <v/>
      </c>
      <c r="AR414" s="205" t="str">
        <f>IF(Input!V413="","",IF(ISNUMBER(VALUE(Input!V413)),"","Needs to be a number."))</f>
        <v/>
      </c>
      <c r="AS414" s="205" t="str">
        <f>IF(Input!W413="","",IF(ISNUMBER(VALUE(Input!W413)),"","Needs to be a number."))</f>
        <v/>
      </c>
      <c r="AT414" s="205" t="str">
        <f>IF(Input!X413="","",IF(ISNUMBER(VALUE(Input!X413)),"","Needs to be a number."))</f>
        <v/>
      </c>
      <c r="AU414" s="206" t="str">
        <f>IF(Input!Y413="","",IF(ISNUMBER(VALUE(Input!Y413)),"","Needs to be a number."))</f>
        <v/>
      </c>
      <c r="AV414" s="207"/>
      <c r="AW414" s="259" t="str">
        <f>IF(OR(VALUE(Input!C413)&lt;0,VALUE(Input!C413)&gt;100), "Invalid EEI %","")</f>
        <v/>
      </c>
      <c r="AX414" s="207"/>
      <c r="AY414" s="278" t="str">
        <f>IF(Input!E413="","",IF(VALUE(Input!E413)=0,"Do not enter 0.",""))</f>
        <v/>
      </c>
    </row>
    <row r="415" spans="2:51" x14ac:dyDescent="0.3">
      <c r="B415" s="188" t="str">
        <f>Input!A414</f>
        <v/>
      </c>
      <c r="C415" s="189" t="str">
        <f>IF(ISERROR(IF(AND(Input!$A414="",SUMPRODUCT(--(LEN(Input!$A415:'Input'!$A$1006)&gt;0))&lt;&gt;0),"Row is skipped.",IF(AND(Input!$A414="",Input!$A415=""),"", IF(Input!B414="","Data is missing.","")))),"",IF(AND(Input!$A414="",SUMPRODUCT(--(LEN(Input!$A415:'Input'!$A$1006)&gt;0))&lt;&gt;0),"Row is skipped.",IF(AND(Input!$A414="",Input!$A415=""),"", IF(Input!B414="","Data is missing.",""))))</f>
        <v/>
      </c>
      <c r="D415" s="189" t="str">
        <f>IF(ISERROR(IF(AND(Input!$A414="",SUMPRODUCT(--(LEN(Input!$A415:'Input'!$A$1006)&gt;0))&lt;&gt;0),"Row is skipped.",IF(AND(Input!$A414="",Input!$A415=""),"", IF(Input!C414="","Data is missing.","")))),"",IF(AND(Input!$A414="",SUMPRODUCT(--(LEN(Input!$A415:'Input'!$A$1006)&gt;0))&lt;&gt;0),"Row is skipped.",IF(AND(Input!$A414="",Input!$A415=""),"", IF(Input!C414="","Data is missing.",""))))</f>
        <v/>
      </c>
      <c r="E415" s="189" t="str">
        <f>IF(ISERROR(IF(AND(Input!$A414="",SUMPRODUCT(--(LEN(Input!$A415:'Input'!$A$1006)&gt;0))&lt;&gt;0),"Row is skipped.",IF(AND(Input!$A414="",Input!$A415=""),"", IF(Input!D414="","Data is missing.","")))),"",IF(AND(Input!$A414="",SUMPRODUCT(--(LEN(Input!$A415:'Input'!$A$1006)&gt;0))&lt;&gt;0),"Row is skipped.",IF(AND(Input!$A414="",Input!$A415=""),"", IF(Input!D414="","Data is missing.",""))))</f>
        <v/>
      </c>
      <c r="F415" s="189" t="str">
        <f>IF(ISERROR(IF(AND(Input!$A414="",SUMPRODUCT(--(LEN(Input!$A415:'Input'!$A$1006)&gt;0))&lt;&gt;0),"Row is skipped.",IF(AND(Input!$A414="",Input!$A415=""),"", IF(Input!E414="","Data is missing.","")))),"",IF(AND(Input!$A414="",SUMPRODUCT(--(LEN(Input!$A415:'Input'!$A$1006)&gt;0))&lt;&gt;0),"Row is skipped.",IF(AND(Input!$A414="",Input!$A415=""),"", IF(Input!E414="","Data is missing.",""))))</f>
        <v/>
      </c>
      <c r="G415" s="189" t="str">
        <f>IF(ISERROR(IF(AND(Input!$A414="",SUMPRODUCT(--(LEN(Input!$A415:'Input'!$A$1006)&gt;0))&lt;&gt;0),"Row is skipped.",IF(AND(Input!$A414="",Input!$A415=""),"", IF(Input!F414="","Data is missing.","")))),"",IF(AND(Input!$A414="",SUMPRODUCT(--(LEN(Input!$A415:'Input'!$A$1006)&gt;0))&lt;&gt;0),"Row is skipped.",IF(AND(Input!$A414="",Input!$A415=""),"", IF(Input!F414="","Data is missing.",""))))</f>
        <v/>
      </c>
      <c r="H415" s="190" t="str">
        <f>IF(ISERROR(IF(AND(Input!$A414="",SUMPRODUCT(--(LEN(Input!$A415:'Input'!$A$1006)&gt;0))&lt;&gt;0),"Row is skipped.",IF(AND(Input!$A414="",Input!$A415=""),"", IF(Input!G414="","Data is missing.","")))),"",IF(AND(Input!$A414="",SUMPRODUCT(--(LEN(Input!$A415:'Input'!$A$1006)&gt;0))&lt;&gt;0),"Row is skipped.",IF(AND(Input!$A414="",Input!$A415=""),"", IF(Input!G414="","Data is missing.",""))))</f>
        <v/>
      </c>
      <c r="I415" s="156"/>
      <c r="J415" s="191" t="str">
        <f>IFERROR(VLOOKUP(VLOOKUP(Input!$D414,'Measure List'!$A:$AN,40,FALSE),UIR!$A$1:$Q$27,17,FALSE),"")</f>
        <v/>
      </c>
      <c r="K415" s="192" t="str">
        <f>IFERROR(VLOOKUP(Input!$D414,'Measure List'!$A:$AN,40,FALSE),"")</f>
        <v/>
      </c>
      <c r="L415" s="156"/>
      <c r="M415" s="193" t="str">
        <f>IF(B415="","",IF(AND(Input!H414="",IFERROR(VLOOKUP(K415,UIR!$A$2:$P$21,2,FALSE),"")&lt;&gt;""),"Data is Missing.",""))</f>
        <v/>
      </c>
      <c r="N415" s="194" t="str">
        <f>IF(B415="","",IF(AND(Input!I414="",IFERROR(VLOOKUP(K415,UIR!$A$2:$P$21,3,FALSE),"")&lt;&gt;""),"Data is Missing.",""))</f>
        <v/>
      </c>
      <c r="O415" s="194" t="str">
        <f>IF(B415="","",IF(AND(Input!J414="",IFERROR(VLOOKUP(K415,UIR!$A$2:$P$21,4,FALSE),"")&lt;&gt;""),"Data is Missing.",""))</f>
        <v/>
      </c>
      <c r="P415" s="194" t="str">
        <f>IF(B415="","",IF(AND(Input!K414="",IFERROR(VLOOKUP(K415,UIR!$A$2:$P$21,5,FALSE),"")&lt;&gt;""),"Data is Missing.",""))</f>
        <v/>
      </c>
      <c r="Q415" s="194" t="str">
        <f>IF(B415="","",IF(AND(Input!L414="",IFERROR(VLOOKUP(K415,UIR!$A$2:$P$21,6,FALSE),"")&lt;&gt;""),"Data is Missing.",""))</f>
        <v/>
      </c>
      <c r="R415" s="194" t="str">
        <f>IF(B415="","",IF(AND(Input!M414="",IFERROR(VLOOKUP(K415,UIR!$A$2:$P$21,7,FALSE),"")&lt;&gt;""),"Data is Missing.",""))</f>
        <v/>
      </c>
      <c r="S415" s="194" t="str">
        <f>IF(B415="","",IF(AND(Input!P414="",IFERROR(VLOOKUP(K415,UIR!$A$2:$P$21,8,FALSE),"")&lt;&gt;""),"Data is Missing.",""))</f>
        <v/>
      </c>
      <c r="T415" s="194" t="str">
        <f>IF(B415="","",IF(AND(Input!Q414="",IFERROR(VLOOKUP(K415,UIR!$A$2:$P$21,9,FALSE),"")&lt;&gt;""),"Data is Missing.",""))</f>
        <v/>
      </c>
      <c r="U415" s="194"/>
      <c r="V415" s="194" t="str">
        <f>IF(B415="","",IF(AND(Input!S414="",IFERROR(VLOOKUP(K415,UIR!$A$2:$P$21,11,FALSE),"")&lt;&gt;""),"Data is Missing.",""))</f>
        <v/>
      </c>
      <c r="W415" s="194" t="str">
        <f>IF(B415="","",IF(AND(Input!T414="",IFERROR(VLOOKUP(K415,UIR!$A$2:$P$21,12,FALSE),"")&lt;&gt;""),"Data is Missing.",""))</f>
        <v/>
      </c>
      <c r="X415" s="194" t="str">
        <f>IF(B415="","",IF(AND(Input!V414="",IFERROR(VLOOKUP(K415,UIR!$A$2:$P$21,13,FALSE),"")&lt;&gt;""),"Data is Missing.",""))</f>
        <v/>
      </c>
      <c r="Y415" s="194" t="str">
        <f>IF(B415="","",IF(AND(Input!W414="",IFERROR(VLOOKUP(K415,UIR!$A$2:$P$21,14,FALSE),"")&lt;&gt;""),"Data is Missing.",""))</f>
        <v/>
      </c>
      <c r="Z415" s="194" t="str">
        <f>IF(B415="","",IF(AND(Input!X414="",IFERROR(VLOOKUP(K415,UIR!$A$2:$P$21,15,FALSE),"")&lt;&gt;""),"Data is Missing.",""))</f>
        <v/>
      </c>
      <c r="AA415" s="195" t="str">
        <f>IF(B415="","",IF(AND(Input!Y414="",IFERROR(VLOOKUP(K415,UIR!$A$2:$P$21,16,FALSE),"")&lt;&gt;""),"Data is Missing.",""))</f>
        <v/>
      </c>
      <c r="AC415" s="202" t="str">
        <f>IF(ISERROR(IF(Input!D414="","",IF(ISERROR(VLOOKUP(Input!D414,'Measure List'!$A$2:$A$30000,1,0)),"Invalid RefNo",""))),"",IF(Input!D414="","",IF(ISERROR(VLOOKUP(Input!D414,'Measure List'!$A$2:$A$30000,1,0)),"Invalid RefNo","")))</f>
        <v/>
      </c>
      <c r="AD415" s="156"/>
      <c r="AE415" s="156"/>
      <c r="AF415" s="156"/>
      <c r="AG415" s="156"/>
      <c r="AH415" s="156"/>
      <c r="AI415" s="156"/>
      <c r="AJ415" s="156"/>
      <c r="AK415" s="156"/>
      <c r="AL415" s="203" t="str">
        <f>IF(COUNTIF(Dropdowns!$K$2:$K$7,Input!S414)&gt;0,"",IF(Input!S414="","","Invalid Type"))</f>
        <v/>
      </c>
      <c r="AN415" s="204" t="str">
        <f>IF(Input!C414="","",IF(ISNUMBER(VALUE(Input!C414)),"","Needs to be a number."))</f>
        <v/>
      </c>
      <c r="AO415" s="205" t="str">
        <f>IF(Input!E414="","",IF(ISNUMBER(VALUE(Input!E414)),"","Needs to be a number."))</f>
        <v/>
      </c>
      <c r="AP415" s="205" t="str">
        <f>IF(Input!N414="","",IF(ISNUMBER(VALUE(Input!N414)),"","Needs to be a number."))</f>
        <v/>
      </c>
      <c r="AQ415" s="205" t="str">
        <f>IF(Input!O414="","",IF(ISNUMBER(VALUE(Input!O414)),"","Needs to be a number."))</f>
        <v/>
      </c>
      <c r="AR415" s="205" t="str">
        <f>IF(Input!V414="","",IF(ISNUMBER(VALUE(Input!V414)),"","Needs to be a number."))</f>
        <v/>
      </c>
      <c r="AS415" s="205" t="str">
        <f>IF(Input!W414="","",IF(ISNUMBER(VALUE(Input!W414)),"","Needs to be a number."))</f>
        <v/>
      </c>
      <c r="AT415" s="205" t="str">
        <f>IF(Input!X414="","",IF(ISNUMBER(VALUE(Input!X414)),"","Needs to be a number."))</f>
        <v/>
      </c>
      <c r="AU415" s="206" t="str">
        <f>IF(Input!Y414="","",IF(ISNUMBER(VALUE(Input!Y414)),"","Needs to be a number."))</f>
        <v/>
      </c>
      <c r="AV415" s="207"/>
      <c r="AW415" s="259" t="str">
        <f>IF(OR(VALUE(Input!C414)&lt;0,VALUE(Input!C414)&gt;100), "Invalid EEI %","")</f>
        <v/>
      </c>
      <c r="AX415" s="207"/>
      <c r="AY415" s="278" t="str">
        <f>IF(Input!E414="","",IF(VALUE(Input!E414)=0,"Do not enter 0.",""))</f>
        <v/>
      </c>
    </row>
    <row r="416" spans="2:51" x14ac:dyDescent="0.3">
      <c r="B416" s="188" t="str">
        <f>Input!A415</f>
        <v/>
      </c>
      <c r="C416" s="189" t="str">
        <f>IF(ISERROR(IF(AND(Input!$A415="",SUMPRODUCT(--(LEN(Input!$A416:'Input'!$A$1006)&gt;0))&lt;&gt;0),"Row is skipped.",IF(AND(Input!$A415="",Input!$A416=""),"", IF(Input!B415="","Data is missing.","")))),"",IF(AND(Input!$A415="",SUMPRODUCT(--(LEN(Input!$A416:'Input'!$A$1006)&gt;0))&lt;&gt;0),"Row is skipped.",IF(AND(Input!$A415="",Input!$A416=""),"", IF(Input!B415="","Data is missing.",""))))</f>
        <v/>
      </c>
      <c r="D416" s="189" t="str">
        <f>IF(ISERROR(IF(AND(Input!$A415="",SUMPRODUCT(--(LEN(Input!$A416:'Input'!$A$1006)&gt;0))&lt;&gt;0),"Row is skipped.",IF(AND(Input!$A415="",Input!$A416=""),"", IF(Input!C415="","Data is missing.","")))),"",IF(AND(Input!$A415="",SUMPRODUCT(--(LEN(Input!$A416:'Input'!$A$1006)&gt;0))&lt;&gt;0),"Row is skipped.",IF(AND(Input!$A415="",Input!$A416=""),"", IF(Input!C415="","Data is missing.",""))))</f>
        <v/>
      </c>
      <c r="E416" s="189" t="str">
        <f>IF(ISERROR(IF(AND(Input!$A415="",SUMPRODUCT(--(LEN(Input!$A416:'Input'!$A$1006)&gt;0))&lt;&gt;0),"Row is skipped.",IF(AND(Input!$A415="",Input!$A416=""),"", IF(Input!D415="","Data is missing.","")))),"",IF(AND(Input!$A415="",SUMPRODUCT(--(LEN(Input!$A416:'Input'!$A$1006)&gt;0))&lt;&gt;0),"Row is skipped.",IF(AND(Input!$A415="",Input!$A416=""),"", IF(Input!D415="","Data is missing.",""))))</f>
        <v/>
      </c>
      <c r="F416" s="189" t="str">
        <f>IF(ISERROR(IF(AND(Input!$A415="",SUMPRODUCT(--(LEN(Input!$A416:'Input'!$A$1006)&gt;0))&lt;&gt;0),"Row is skipped.",IF(AND(Input!$A415="",Input!$A416=""),"", IF(Input!E415="","Data is missing.","")))),"",IF(AND(Input!$A415="",SUMPRODUCT(--(LEN(Input!$A416:'Input'!$A$1006)&gt;0))&lt;&gt;0),"Row is skipped.",IF(AND(Input!$A415="",Input!$A416=""),"", IF(Input!E415="","Data is missing.",""))))</f>
        <v/>
      </c>
      <c r="G416" s="189" t="str">
        <f>IF(ISERROR(IF(AND(Input!$A415="",SUMPRODUCT(--(LEN(Input!$A416:'Input'!$A$1006)&gt;0))&lt;&gt;0),"Row is skipped.",IF(AND(Input!$A415="",Input!$A416=""),"", IF(Input!F415="","Data is missing.","")))),"",IF(AND(Input!$A415="",SUMPRODUCT(--(LEN(Input!$A416:'Input'!$A$1006)&gt;0))&lt;&gt;0),"Row is skipped.",IF(AND(Input!$A415="",Input!$A416=""),"", IF(Input!F415="","Data is missing.",""))))</f>
        <v/>
      </c>
      <c r="H416" s="190" t="str">
        <f>IF(ISERROR(IF(AND(Input!$A415="",SUMPRODUCT(--(LEN(Input!$A416:'Input'!$A$1006)&gt;0))&lt;&gt;0),"Row is skipped.",IF(AND(Input!$A415="",Input!$A416=""),"", IF(Input!G415="","Data is missing.","")))),"",IF(AND(Input!$A415="",SUMPRODUCT(--(LEN(Input!$A416:'Input'!$A$1006)&gt;0))&lt;&gt;0),"Row is skipped.",IF(AND(Input!$A415="",Input!$A416=""),"", IF(Input!G415="","Data is missing.",""))))</f>
        <v/>
      </c>
      <c r="I416" s="156"/>
      <c r="J416" s="191" t="str">
        <f>IFERROR(VLOOKUP(VLOOKUP(Input!$D415,'Measure List'!$A:$AN,40,FALSE),UIR!$A$1:$Q$27,17,FALSE),"")</f>
        <v/>
      </c>
      <c r="K416" s="192" t="str">
        <f>IFERROR(VLOOKUP(Input!$D415,'Measure List'!$A:$AN,40,FALSE),"")</f>
        <v/>
      </c>
      <c r="L416" s="156"/>
      <c r="M416" s="193" t="str">
        <f>IF(B416="","",IF(AND(Input!H415="",IFERROR(VLOOKUP(K416,UIR!$A$2:$P$21,2,FALSE),"")&lt;&gt;""),"Data is Missing.",""))</f>
        <v/>
      </c>
      <c r="N416" s="194" t="str">
        <f>IF(B416="","",IF(AND(Input!I415="",IFERROR(VLOOKUP(K416,UIR!$A$2:$P$21,3,FALSE),"")&lt;&gt;""),"Data is Missing.",""))</f>
        <v/>
      </c>
      <c r="O416" s="194" t="str">
        <f>IF(B416="","",IF(AND(Input!J415="",IFERROR(VLOOKUP(K416,UIR!$A$2:$P$21,4,FALSE),"")&lt;&gt;""),"Data is Missing.",""))</f>
        <v/>
      </c>
      <c r="P416" s="194" t="str">
        <f>IF(B416="","",IF(AND(Input!K415="",IFERROR(VLOOKUP(K416,UIR!$A$2:$P$21,5,FALSE),"")&lt;&gt;""),"Data is Missing.",""))</f>
        <v/>
      </c>
      <c r="Q416" s="194" t="str">
        <f>IF(B416="","",IF(AND(Input!L415="",IFERROR(VLOOKUP(K416,UIR!$A$2:$P$21,6,FALSE),"")&lt;&gt;""),"Data is Missing.",""))</f>
        <v/>
      </c>
      <c r="R416" s="194" t="str">
        <f>IF(B416="","",IF(AND(Input!M415="",IFERROR(VLOOKUP(K416,UIR!$A$2:$P$21,7,FALSE),"")&lt;&gt;""),"Data is Missing.",""))</f>
        <v/>
      </c>
      <c r="S416" s="194" t="str">
        <f>IF(B416="","",IF(AND(Input!P415="",IFERROR(VLOOKUP(K416,UIR!$A$2:$P$21,8,FALSE),"")&lt;&gt;""),"Data is Missing.",""))</f>
        <v/>
      </c>
      <c r="T416" s="194" t="str">
        <f>IF(B416="","",IF(AND(Input!Q415="",IFERROR(VLOOKUP(K416,UIR!$A$2:$P$21,9,FALSE),"")&lt;&gt;""),"Data is Missing.",""))</f>
        <v/>
      </c>
      <c r="U416" s="194"/>
      <c r="V416" s="194" t="str">
        <f>IF(B416="","",IF(AND(Input!S415="",IFERROR(VLOOKUP(K416,UIR!$A$2:$P$21,11,FALSE),"")&lt;&gt;""),"Data is Missing.",""))</f>
        <v/>
      </c>
      <c r="W416" s="194" t="str">
        <f>IF(B416="","",IF(AND(Input!T415="",IFERROR(VLOOKUP(K416,UIR!$A$2:$P$21,12,FALSE),"")&lt;&gt;""),"Data is Missing.",""))</f>
        <v/>
      </c>
      <c r="X416" s="194" t="str">
        <f>IF(B416="","",IF(AND(Input!V415="",IFERROR(VLOOKUP(K416,UIR!$A$2:$P$21,13,FALSE),"")&lt;&gt;""),"Data is Missing.",""))</f>
        <v/>
      </c>
      <c r="Y416" s="194" t="str">
        <f>IF(B416="","",IF(AND(Input!W415="",IFERROR(VLOOKUP(K416,UIR!$A$2:$P$21,14,FALSE),"")&lt;&gt;""),"Data is Missing.",""))</f>
        <v/>
      </c>
      <c r="Z416" s="194" t="str">
        <f>IF(B416="","",IF(AND(Input!X415="",IFERROR(VLOOKUP(K416,UIR!$A$2:$P$21,15,FALSE),"")&lt;&gt;""),"Data is Missing.",""))</f>
        <v/>
      </c>
      <c r="AA416" s="195" t="str">
        <f>IF(B416="","",IF(AND(Input!Y415="",IFERROR(VLOOKUP(K416,UIR!$A$2:$P$21,16,FALSE),"")&lt;&gt;""),"Data is Missing.",""))</f>
        <v/>
      </c>
      <c r="AC416" s="202" t="str">
        <f>IF(ISERROR(IF(Input!D415="","",IF(ISERROR(VLOOKUP(Input!D415,'Measure List'!$A$2:$A$30000,1,0)),"Invalid RefNo",""))),"",IF(Input!D415="","",IF(ISERROR(VLOOKUP(Input!D415,'Measure List'!$A$2:$A$30000,1,0)),"Invalid RefNo","")))</f>
        <v/>
      </c>
      <c r="AD416" s="156"/>
      <c r="AE416" s="156"/>
      <c r="AF416" s="156"/>
      <c r="AG416" s="156"/>
      <c r="AH416" s="156"/>
      <c r="AI416" s="156"/>
      <c r="AJ416" s="156"/>
      <c r="AK416" s="156"/>
      <c r="AL416" s="203" t="str">
        <f>IF(COUNTIF(Dropdowns!$K$2:$K$7,Input!S415)&gt;0,"",IF(Input!S415="","","Invalid Type"))</f>
        <v/>
      </c>
      <c r="AN416" s="204" t="str">
        <f>IF(Input!C415="","",IF(ISNUMBER(VALUE(Input!C415)),"","Needs to be a number."))</f>
        <v/>
      </c>
      <c r="AO416" s="205" t="str">
        <f>IF(Input!E415="","",IF(ISNUMBER(VALUE(Input!E415)),"","Needs to be a number."))</f>
        <v/>
      </c>
      <c r="AP416" s="205" t="str">
        <f>IF(Input!N415="","",IF(ISNUMBER(VALUE(Input!N415)),"","Needs to be a number."))</f>
        <v/>
      </c>
      <c r="AQ416" s="205" t="str">
        <f>IF(Input!O415="","",IF(ISNUMBER(VALUE(Input!O415)),"","Needs to be a number."))</f>
        <v/>
      </c>
      <c r="AR416" s="205" t="str">
        <f>IF(Input!V415="","",IF(ISNUMBER(VALUE(Input!V415)),"","Needs to be a number."))</f>
        <v/>
      </c>
      <c r="AS416" s="205" t="str">
        <f>IF(Input!W415="","",IF(ISNUMBER(VALUE(Input!W415)),"","Needs to be a number."))</f>
        <v/>
      </c>
      <c r="AT416" s="205" t="str">
        <f>IF(Input!X415="","",IF(ISNUMBER(VALUE(Input!X415)),"","Needs to be a number."))</f>
        <v/>
      </c>
      <c r="AU416" s="206" t="str">
        <f>IF(Input!Y415="","",IF(ISNUMBER(VALUE(Input!Y415)),"","Needs to be a number."))</f>
        <v/>
      </c>
      <c r="AV416" s="207"/>
      <c r="AW416" s="259" t="str">
        <f>IF(OR(VALUE(Input!C415)&lt;0,VALUE(Input!C415)&gt;100), "Invalid EEI %","")</f>
        <v/>
      </c>
      <c r="AX416" s="207"/>
      <c r="AY416" s="278" t="str">
        <f>IF(Input!E415="","",IF(VALUE(Input!E415)=0,"Do not enter 0.",""))</f>
        <v/>
      </c>
    </row>
    <row r="417" spans="2:51" x14ac:dyDescent="0.3">
      <c r="B417" s="188" t="str">
        <f>Input!A416</f>
        <v/>
      </c>
      <c r="C417" s="189" t="str">
        <f>IF(ISERROR(IF(AND(Input!$A416="",SUMPRODUCT(--(LEN(Input!$A417:'Input'!$A$1006)&gt;0))&lt;&gt;0),"Row is skipped.",IF(AND(Input!$A416="",Input!$A417=""),"", IF(Input!B416="","Data is missing.","")))),"",IF(AND(Input!$A416="",SUMPRODUCT(--(LEN(Input!$A417:'Input'!$A$1006)&gt;0))&lt;&gt;0),"Row is skipped.",IF(AND(Input!$A416="",Input!$A417=""),"", IF(Input!B416="","Data is missing.",""))))</f>
        <v/>
      </c>
      <c r="D417" s="189" t="str">
        <f>IF(ISERROR(IF(AND(Input!$A416="",SUMPRODUCT(--(LEN(Input!$A417:'Input'!$A$1006)&gt;0))&lt;&gt;0),"Row is skipped.",IF(AND(Input!$A416="",Input!$A417=""),"", IF(Input!C416="","Data is missing.","")))),"",IF(AND(Input!$A416="",SUMPRODUCT(--(LEN(Input!$A417:'Input'!$A$1006)&gt;0))&lt;&gt;0),"Row is skipped.",IF(AND(Input!$A416="",Input!$A417=""),"", IF(Input!C416="","Data is missing.",""))))</f>
        <v/>
      </c>
      <c r="E417" s="189" t="str">
        <f>IF(ISERROR(IF(AND(Input!$A416="",SUMPRODUCT(--(LEN(Input!$A417:'Input'!$A$1006)&gt;0))&lt;&gt;0),"Row is skipped.",IF(AND(Input!$A416="",Input!$A417=""),"", IF(Input!D416="","Data is missing.","")))),"",IF(AND(Input!$A416="",SUMPRODUCT(--(LEN(Input!$A417:'Input'!$A$1006)&gt;0))&lt;&gt;0),"Row is skipped.",IF(AND(Input!$A416="",Input!$A417=""),"", IF(Input!D416="","Data is missing.",""))))</f>
        <v/>
      </c>
      <c r="F417" s="189" t="str">
        <f>IF(ISERROR(IF(AND(Input!$A416="",SUMPRODUCT(--(LEN(Input!$A417:'Input'!$A$1006)&gt;0))&lt;&gt;0),"Row is skipped.",IF(AND(Input!$A416="",Input!$A417=""),"", IF(Input!E416="","Data is missing.","")))),"",IF(AND(Input!$A416="",SUMPRODUCT(--(LEN(Input!$A417:'Input'!$A$1006)&gt;0))&lt;&gt;0),"Row is skipped.",IF(AND(Input!$A416="",Input!$A417=""),"", IF(Input!E416="","Data is missing.",""))))</f>
        <v/>
      </c>
      <c r="G417" s="189" t="str">
        <f>IF(ISERROR(IF(AND(Input!$A416="",SUMPRODUCT(--(LEN(Input!$A417:'Input'!$A$1006)&gt;0))&lt;&gt;0),"Row is skipped.",IF(AND(Input!$A416="",Input!$A417=""),"", IF(Input!F416="","Data is missing.","")))),"",IF(AND(Input!$A416="",SUMPRODUCT(--(LEN(Input!$A417:'Input'!$A$1006)&gt;0))&lt;&gt;0),"Row is skipped.",IF(AND(Input!$A416="",Input!$A417=""),"", IF(Input!F416="","Data is missing.",""))))</f>
        <v/>
      </c>
      <c r="H417" s="190" t="str">
        <f>IF(ISERROR(IF(AND(Input!$A416="",SUMPRODUCT(--(LEN(Input!$A417:'Input'!$A$1006)&gt;0))&lt;&gt;0),"Row is skipped.",IF(AND(Input!$A416="",Input!$A417=""),"", IF(Input!G416="","Data is missing.","")))),"",IF(AND(Input!$A416="",SUMPRODUCT(--(LEN(Input!$A417:'Input'!$A$1006)&gt;0))&lt;&gt;0),"Row is skipped.",IF(AND(Input!$A416="",Input!$A417=""),"", IF(Input!G416="","Data is missing.",""))))</f>
        <v/>
      </c>
      <c r="I417" s="156"/>
      <c r="J417" s="191" t="str">
        <f>IFERROR(VLOOKUP(VLOOKUP(Input!$D416,'Measure List'!$A:$AN,40,FALSE),UIR!$A$1:$Q$27,17,FALSE),"")</f>
        <v/>
      </c>
      <c r="K417" s="192" t="str">
        <f>IFERROR(VLOOKUP(Input!$D416,'Measure List'!$A:$AN,40,FALSE),"")</f>
        <v/>
      </c>
      <c r="L417" s="156"/>
      <c r="M417" s="193" t="str">
        <f>IF(B417="","",IF(AND(Input!H416="",IFERROR(VLOOKUP(K417,UIR!$A$2:$P$21,2,FALSE),"")&lt;&gt;""),"Data is Missing.",""))</f>
        <v/>
      </c>
      <c r="N417" s="194" t="str">
        <f>IF(B417="","",IF(AND(Input!I416="",IFERROR(VLOOKUP(K417,UIR!$A$2:$P$21,3,FALSE),"")&lt;&gt;""),"Data is Missing.",""))</f>
        <v/>
      </c>
      <c r="O417" s="194" t="str">
        <f>IF(B417="","",IF(AND(Input!J416="",IFERROR(VLOOKUP(K417,UIR!$A$2:$P$21,4,FALSE),"")&lt;&gt;""),"Data is Missing.",""))</f>
        <v/>
      </c>
      <c r="P417" s="194" t="str">
        <f>IF(B417="","",IF(AND(Input!K416="",IFERROR(VLOOKUP(K417,UIR!$A$2:$P$21,5,FALSE),"")&lt;&gt;""),"Data is Missing.",""))</f>
        <v/>
      </c>
      <c r="Q417" s="194" t="str">
        <f>IF(B417="","",IF(AND(Input!L416="",IFERROR(VLOOKUP(K417,UIR!$A$2:$P$21,6,FALSE),"")&lt;&gt;""),"Data is Missing.",""))</f>
        <v/>
      </c>
      <c r="R417" s="194" t="str">
        <f>IF(B417="","",IF(AND(Input!M416="",IFERROR(VLOOKUP(K417,UIR!$A$2:$P$21,7,FALSE),"")&lt;&gt;""),"Data is Missing.",""))</f>
        <v/>
      </c>
      <c r="S417" s="194" t="str">
        <f>IF(B417="","",IF(AND(Input!P416="",IFERROR(VLOOKUP(K417,UIR!$A$2:$P$21,8,FALSE),"")&lt;&gt;""),"Data is Missing.",""))</f>
        <v/>
      </c>
      <c r="T417" s="194" t="str">
        <f>IF(B417="","",IF(AND(Input!Q416="",IFERROR(VLOOKUP(K417,UIR!$A$2:$P$21,9,FALSE),"")&lt;&gt;""),"Data is Missing.",""))</f>
        <v/>
      </c>
      <c r="U417" s="194"/>
      <c r="V417" s="194" t="str">
        <f>IF(B417="","",IF(AND(Input!S416="",IFERROR(VLOOKUP(K417,UIR!$A$2:$P$21,11,FALSE),"")&lt;&gt;""),"Data is Missing.",""))</f>
        <v/>
      </c>
      <c r="W417" s="194" t="str">
        <f>IF(B417="","",IF(AND(Input!T416="",IFERROR(VLOOKUP(K417,UIR!$A$2:$P$21,12,FALSE),"")&lt;&gt;""),"Data is Missing.",""))</f>
        <v/>
      </c>
      <c r="X417" s="194" t="str">
        <f>IF(B417="","",IF(AND(Input!V416="",IFERROR(VLOOKUP(K417,UIR!$A$2:$P$21,13,FALSE),"")&lt;&gt;""),"Data is Missing.",""))</f>
        <v/>
      </c>
      <c r="Y417" s="194" t="str">
        <f>IF(B417="","",IF(AND(Input!W416="",IFERROR(VLOOKUP(K417,UIR!$A$2:$P$21,14,FALSE),"")&lt;&gt;""),"Data is Missing.",""))</f>
        <v/>
      </c>
      <c r="Z417" s="194" t="str">
        <f>IF(B417="","",IF(AND(Input!X416="",IFERROR(VLOOKUP(K417,UIR!$A$2:$P$21,15,FALSE),"")&lt;&gt;""),"Data is Missing.",""))</f>
        <v/>
      </c>
      <c r="AA417" s="195" t="str">
        <f>IF(B417="","",IF(AND(Input!Y416="",IFERROR(VLOOKUP(K417,UIR!$A$2:$P$21,16,FALSE),"")&lt;&gt;""),"Data is Missing.",""))</f>
        <v/>
      </c>
      <c r="AC417" s="202" t="str">
        <f>IF(ISERROR(IF(Input!D416="","",IF(ISERROR(VLOOKUP(Input!D416,'Measure List'!$A$2:$A$30000,1,0)),"Invalid RefNo",""))),"",IF(Input!D416="","",IF(ISERROR(VLOOKUP(Input!D416,'Measure List'!$A$2:$A$30000,1,0)),"Invalid RefNo","")))</f>
        <v/>
      </c>
      <c r="AD417" s="156"/>
      <c r="AE417" s="156"/>
      <c r="AF417" s="156"/>
      <c r="AG417" s="156"/>
      <c r="AH417" s="156"/>
      <c r="AI417" s="156"/>
      <c r="AJ417" s="156"/>
      <c r="AK417" s="156"/>
      <c r="AL417" s="203" t="str">
        <f>IF(COUNTIF(Dropdowns!$K$2:$K$7,Input!S416)&gt;0,"",IF(Input!S416="","","Invalid Type"))</f>
        <v/>
      </c>
      <c r="AN417" s="204" t="str">
        <f>IF(Input!C416="","",IF(ISNUMBER(VALUE(Input!C416)),"","Needs to be a number."))</f>
        <v/>
      </c>
      <c r="AO417" s="205" t="str">
        <f>IF(Input!E416="","",IF(ISNUMBER(VALUE(Input!E416)),"","Needs to be a number."))</f>
        <v/>
      </c>
      <c r="AP417" s="205" t="str">
        <f>IF(Input!N416="","",IF(ISNUMBER(VALUE(Input!N416)),"","Needs to be a number."))</f>
        <v/>
      </c>
      <c r="AQ417" s="205" t="str">
        <f>IF(Input!O416="","",IF(ISNUMBER(VALUE(Input!O416)),"","Needs to be a number."))</f>
        <v/>
      </c>
      <c r="AR417" s="205" t="str">
        <f>IF(Input!V416="","",IF(ISNUMBER(VALUE(Input!V416)),"","Needs to be a number."))</f>
        <v/>
      </c>
      <c r="AS417" s="205" t="str">
        <f>IF(Input!W416="","",IF(ISNUMBER(VALUE(Input!W416)),"","Needs to be a number."))</f>
        <v/>
      </c>
      <c r="AT417" s="205" t="str">
        <f>IF(Input!X416="","",IF(ISNUMBER(VALUE(Input!X416)),"","Needs to be a number."))</f>
        <v/>
      </c>
      <c r="AU417" s="206" t="str">
        <f>IF(Input!Y416="","",IF(ISNUMBER(VALUE(Input!Y416)),"","Needs to be a number."))</f>
        <v/>
      </c>
      <c r="AV417" s="207"/>
      <c r="AW417" s="259" t="str">
        <f>IF(OR(VALUE(Input!C416)&lt;0,VALUE(Input!C416)&gt;100), "Invalid EEI %","")</f>
        <v/>
      </c>
      <c r="AX417" s="207"/>
      <c r="AY417" s="278" t="str">
        <f>IF(Input!E416="","",IF(VALUE(Input!E416)=0,"Do not enter 0.",""))</f>
        <v/>
      </c>
    </row>
    <row r="418" spans="2:51" x14ac:dyDescent="0.3">
      <c r="B418" s="188" t="str">
        <f>Input!A417</f>
        <v/>
      </c>
      <c r="C418" s="189" t="str">
        <f>IF(ISERROR(IF(AND(Input!$A417="",SUMPRODUCT(--(LEN(Input!$A418:'Input'!$A$1006)&gt;0))&lt;&gt;0),"Row is skipped.",IF(AND(Input!$A417="",Input!$A418=""),"", IF(Input!B417="","Data is missing.","")))),"",IF(AND(Input!$A417="",SUMPRODUCT(--(LEN(Input!$A418:'Input'!$A$1006)&gt;0))&lt;&gt;0),"Row is skipped.",IF(AND(Input!$A417="",Input!$A418=""),"", IF(Input!B417="","Data is missing.",""))))</f>
        <v/>
      </c>
      <c r="D418" s="189" t="str">
        <f>IF(ISERROR(IF(AND(Input!$A417="",SUMPRODUCT(--(LEN(Input!$A418:'Input'!$A$1006)&gt;0))&lt;&gt;0),"Row is skipped.",IF(AND(Input!$A417="",Input!$A418=""),"", IF(Input!C417="","Data is missing.","")))),"",IF(AND(Input!$A417="",SUMPRODUCT(--(LEN(Input!$A418:'Input'!$A$1006)&gt;0))&lt;&gt;0),"Row is skipped.",IF(AND(Input!$A417="",Input!$A418=""),"", IF(Input!C417="","Data is missing.",""))))</f>
        <v/>
      </c>
      <c r="E418" s="189" t="str">
        <f>IF(ISERROR(IF(AND(Input!$A417="",SUMPRODUCT(--(LEN(Input!$A418:'Input'!$A$1006)&gt;0))&lt;&gt;0),"Row is skipped.",IF(AND(Input!$A417="",Input!$A418=""),"", IF(Input!D417="","Data is missing.","")))),"",IF(AND(Input!$A417="",SUMPRODUCT(--(LEN(Input!$A418:'Input'!$A$1006)&gt;0))&lt;&gt;0),"Row is skipped.",IF(AND(Input!$A417="",Input!$A418=""),"", IF(Input!D417="","Data is missing.",""))))</f>
        <v/>
      </c>
      <c r="F418" s="189" t="str">
        <f>IF(ISERROR(IF(AND(Input!$A417="",SUMPRODUCT(--(LEN(Input!$A418:'Input'!$A$1006)&gt;0))&lt;&gt;0),"Row is skipped.",IF(AND(Input!$A417="",Input!$A418=""),"", IF(Input!E417="","Data is missing.","")))),"",IF(AND(Input!$A417="",SUMPRODUCT(--(LEN(Input!$A418:'Input'!$A$1006)&gt;0))&lt;&gt;0),"Row is skipped.",IF(AND(Input!$A417="",Input!$A418=""),"", IF(Input!E417="","Data is missing.",""))))</f>
        <v/>
      </c>
      <c r="G418" s="189" t="str">
        <f>IF(ISERROR(IF(AND(Input!$A417="",SUMPRODUCT(--(LEN(Input!$A418:'Input'!$A$1006)&gt;0))&lt;&gt;0),"Row is skipped.",IF(AND(Input!$A417="",Input!$A418=""),"", IF(Input!F417="","Data is missing.","")))),"",IF(AND(Input!$A417="",SUMPRODUCT(--(LEN(Input!$A418:'Input'!$A$1006)&gt;0))&lt;&gt;0),"Row is skipped.",IF(AND(Input!$A417="",Input!$A418=""),"", IF(Input!F417="","Data is missing.",""))))</f>
        <v/>
      </c>
      <c r="H418" s="190" t="str">
        <f>IF(ISERROR(IF(AND(Input!$A417="",SUMPRODUCT(--(LEN(Input!$A418:'Input'!$A$1006)&gt;0))&lt;&gt;0),"Row is skipped.",IF(AND(Input!$A417="",Input!$A418=""),"", IF(Input!G417="","Data is missing.","")))),"",IF(AND(Input!$A417="",SUMPRODUCT(--(LEN(Input!$A418:'Input'!$A$1006)&gt;0))&lt;&gt;0),"Row is skipped.",IF(AND(Input!$A417="",Input!$A418=""),"", IF(Input!G417="","Data is missing.",""))))</f>
        <v/>
      </c>
      <c r="I418" s="156"/>
      <c r="J418" s="191" t="str">
        <f>IFERROR(VLOOKUP(VLOOKUP(Input!$D417,'Measure List'!$A:$AN,40,FALSE),UIR!$A$1:$Q$27,17,FALSE),"")</f>
        <v/>
      </c>
      <c r="K418" s="192" t="str">
        <f>IFERROR(VLOOKUP(Input!$D417,'Measure List'!$A:$AN,40,FALSE),"")</f>
        <v/>
      </c>
      <c r="L418" s="156"/>
      <c r="M418" s="193" t="str">
        <f>IF(B418="","",IF(AND(Input!H417="",IFERROR(VLOOKUP(K418,UIR!$A$2:$P$21,2,FALSE),"")&lt;&gt;""),"Data is Missing.",""))</f>
        <v/>
      </c>
      <c r="N418" s="194" t="str">
        <f>IF(B418="","",IF(AND(Input!I417="",IFERROR(VLOOKUP(K418,UIR!$A$2:$P$21,3,FALSE),"")&lt;&gt;""),"Data is Missing.",""))</f>
        <v/>
      </c>
      <c r="O418" s="194" t="str">
        <f>IF(B418="","",IF(AND(Input!J417="",IFERROR(VLOOKUP(K418,UIR!$A$2:$P$21,4,FALSE),"")&lt;&gt;""),"Data is Missing.",""))</f>
        <v/>
      </c>
      <c r="P418" s="194" t="str">
        <f>IF(B418="","",IF(AND(Input!K417="",IFERROR(VLOOKUP(K418,UIR!$A$2:$P$21,5,FALSE),"")&lt;&gt;""),"Data is Missing.",""))</f>
        <v/>
      </c>
      <c r="Q418" s="194" t="str">
        <f>IF(B418="","",IF(AND(Input!L417="",IFERROR(VLOOKUP(K418,UIR!$A$2:$P$21,6,FALSE),"")&lt;&gt;""),"Data is Missing.",""))</f>
        <v/>
      </c>
      <c r="R418" s="194" t="str">
        <f>IF(B418="","",IF(AND(Input!M417="",IFERROR(VLOOKUP(K418,UIR!$A$2:$P$21,7,FALSE),"")&lt;&gt;""),"Data is Missing.",""))</f>
        <v/>
      </c>
      <c r="S418" s="194" t="str">
        <f>IF(B418="","",IF(AND(Input!P417="",IFERROR(VLOOKUP(K418,UIR!$A$2:$P$21,8,FALSE),"")&lt;&gt;""),"Data is Missing.",""))</f>
        <v/>
      </c>
      <c r="T418" s="194" t="str">
        <f>IF(B418="","",IF(AND(Input!Q417="",IFERROR(VLOOKUP(K418,UIR!$A$2:$P$21,9,FALSE),"")&lt;&gt;""),"Data is Missing.",""))</f>
        <v/>
      </c>
      <c r="U418" s="194"/>
      <c r="V418" s="194" t="str">
        <f>IF(B418="","",IF(AND(Input!S417="",IFERROR(VLOOKUP(K418,UIR!$A$2:$P$21,11,FALSE),"")&lt;&gt;""),"Data is Missing.",""))</f>
        <v/>
      </c>
      <c r="W418" s="194" t="str">
        <f>IF(B418="","",IF(AND(Input!T417="",IFERROR(VLOOKUP(K418,UIR!$A$2:$P$21,12,FALSE),"")&lt;&gt;""),"Data is Missing.",""))</f>
        <v/>
      </c>
      <c r="X418" s="194" t="str">
        <f>IF(B418="","",IF(AND(Input!V417="",IFERROR(VLOOKUP(K418,UIR!$A$2:$P$21,13,FALSE),"")&lt;&gt;""),"Data is Missing.",""))</f>
        <v/>
      </c>
      <c r="Y418" s="194" t="str">
        <f>IF(B418="","",IF(AND(Input!W417="",IFERROR(VLOOKUP(K418,UIR!$A$2:$P$21,14,FALSE),"")&lt;&gt;""),"Data is Missing.",""))</f>
        <v/>
      </c>
      <c r="Z418" s="194" t="str">
        <f>IF(B418="","",IF(AND(Input!X417="",IFERROR(VLOOKUP(K418,UIR!$A$2:$P$21,15,FALSE),"")&lt;&gt;""),"Data is Missing.",""))</f>
        <v/>
      </c>
      <c r="AA418" s="195" t="str">
        <f>IF(B418="","",IF(AND(Input!Y417="",IFERROR(VLOOKUP(K418,UIR!$A$2:$P$21,16,FALSE),"")&lt;&gt;""),"Data is Missing.",""))</f>
        <v/>
      </c>
      <c r="AC418" s="202" t="str">
        <f>IF(ISERROR(IF(Input!D417="","",IF(ISERROR(VLOOKUP(Input!D417,'Measure List'!$A$2:$A$30000,1,0)),"Invalid RefNo",""))),"",IF(Input!D417="","",IF(ISERROR(VLOOKUP(Input!D417,'Measure List'!$A$2:$A$30000,1,0)),"Invalid RefNo","")))</f>
        <v/>
      </c>
      <c r="AD418" s="156"/>
      <c r="AE418" s="156"/>
      <c r="AF418" s="156"/>
      <c r="AG418" s="156"/>
      <c r="AH418" s="156"/>
      <c r="AI418" s="156"/>
      <c r="AJ418" s="156"/>
      <c r="AK418" s="156"/>
      <c r="AL418" s="203" t="str">
        <f>IF(COUNTIF(Dropdowns!$K$2:$K$7,Input!S417)&gt;0,"",IF(Input!S417="","","Invalid Type"))</f>
        <v/>
      </c>
      <c r="AN418" s="204" t="str">
        <f>IF(Input!C417="","",IF(ISNUMBER(VALUE(Input!C417)),"","Needs to be a number."))</f>
        <v/>
      </c>
      <c r="AO418" s="205" t="str">
        <f>IF(Input!E417="","",IF(ISNUMBER(VALUE(Input!E417)),"","Needs to be a number."))</f>
        <v/>
      </c>
      <c r="AP418" s="205" t="str">
        <f>IF(Input!N417="","",IF(ISNUMBER(VALUE(Input!N417)),"","Needs to be a number."))</f>
        <v/>
      </c>
      <c r="AQ418" s="205" t="str">
        <f>IF(Input!O417="","",IF(ISNUMBER(VALUE(Input!O417)),"","Needs to be a number."))</f>
        <v/>
      </c>
      <c r="AR418" s="205" t="str">
        <f>IF(Input!V417="","",IF(ISNUMBER(VALUE(Input!V417)),"","Needs to be a number."))</f>
        <v/>
      </c>
      <c r="AS418" s="205" t="str">
        <f>IF(Input!W417="","",IF(ISNUMBER(VALUE(Input!W417)),"","Needs to be a number."))</f>
        <v/>
      </c>
      <c r="AT418" s="205" t="str">
        <f>IF(Input!X417="","",IF(ISNUMBER(VALUE(Input!X417)),"","Needs to be a number."))</f>
        <v/>
      </c>
      <c r="AU418" s="206" t="str">
        <f>IF(Input!Y417="","",IF(ISNUMBER(VALUE(Input!Y417)),"","Needs to be a number."))</f>
        <v/>
      </c>
      <c r="AV418" s="207"/>
      <c r="AW418" s="259" t="str">
        <f>IF(OR(VALUE(Input!C417)&lt;0,VALUE(Input!C417)&gt;100), "Invalid EEI %","")</f>
        <v/>
      </c>
      <c r="AX418" s="207"/>
      <c r="AY418" s="278" t="str">
        <f>IF(Input!E417="","",IF(VALUE(Input!E417)=0,"Do not enter 0.",""))</f>
        <v/>
      </c>
    </row>
    <row r="419" spans="2:51" x14ac:dyDescent="0.3">
      <c r="B419" s="188" t="str">
        <f>Input!A418</f>
        <v/>
      </c>
      <c r="C419" s="189" t="str">
        <f>IF(ISERROR(IF(AND(Input!$A418="",SUMPRODUCT(--(LEN(Input!$A419:'Input'!$A$1006)&gt;0))&lt;&gt;0),"Row is skipped.",IF(AND(Input!$A418="",Input!$A419=""),"", IF(Input!B418="","Data is missing.","")))),"",IF(AND(Input!$A418="",SUMPRODUCT(--(LEN(Input!$A419:'Input'!$A$1006)&gt;0))&lt;&gt;0),"Row is skipped.",IF(AND(Input!$A418="",Input!$A419=""),"", IF(Input!B418="","Data is missing.",""))))</f>
        <v/>
      </c>
      <c r="D419" s="189" t="str">
        <f>IF(ISERROR(IF(AND(Input!$A418="",SUMPRODUCT(--(LEN(Input!$A419:'Input'!$A$1006)&gt;0))&lt;&gt;0),"Row is skipped.",IF(AND(Input!$A418="",Input!$A419=""),"", IF(Input!C418="","Data is missing.","")))),"",IF(AND(Input!$A418="",SUMPRODUCT(--(LEN(Input!$A419:'Input'!$A$1006)&gt;0))&lt;&gt;0),"Row is skipped.",IF(AND(Input!$A418="",Input!$A419=""),"", IF(Input!C418="","Data is missing.",""))))</f>
        <v/>
      </c>
      <c r="E419" s="189" t="str">
        <f>IF(ISERROR(IF(AND(Input!$A418="",SUMPRODUCT(--(LEN(Input!$A419:'Input'!$A$1006)&gt;0))&lt;&gt;0),"Row is skipped.",IF(AND(Input!$A418="",Input!$A419=""),"", IF(Input!D418="","Data is missing.","")))),"",IF(AND(Input!$A418="",SUMPRODUCT(--(LEN(Input!$A419:'Input'!$A$1006)&gt;0))&lt;&gt;0),"Row is skipped.",IF(AND(Input!$A418="",Input!$A419=""),"", IF(Input!D418="","Data is missing.",""))))</f>
        <v/>
      </c>
      <c r="F419" s="189" t="str">
        <f>IF(ISERROR(IF(AND(Input!$A418="",SUMPRODUCT(--(LEN(Input!$A419:'Input'!$A$1006)&gt;0))&lt;&gt;0),"Row is skipped.",IF(AND(Input!$A418="",Input!$A419=""),"", IF(Input!E418="","Data is missing.","")))),"",IF(AND(Input!$A418="",SUMPRODUCT(--(LEN(Input!$A419:'Input'!$A$1006)&gt;0))&lt;&gt;0),"Row is skipped.",IF(AND(Input!$A418="",Input!$A419=""),"", IF(Input!E418="","Data is missing.",""))))</f>
        <v/>
      </c>
      <c r="G419" s="189" t="str">
        <f>IF(ISERROR(IF(AND(Input!$A418="",SUMPRODUCT(--(LEN(Input!$A419:'Input'!$A$1006)&gt;0))&lt;&gt;0),"Row is skipped.",IF(AND(Input!$A418="",Input!$A419=""),"", IF(Input!F418="","Data is missing.","")))),"",IF(AND(Input!$A418="",SUMPRODUCT(--(LEN(Input!$A419:'Input'!$A$1006)&gt;0))&lt;&gt;0),"Row is skipped.",IF(AND(Input!$A418="",Input!$A419=""),"", IF(Input!F418="","Data is missing.",""))))</f>
        <v/>
      </c>
      <c r="H419" s="190" t="str">
        <f>IF(ISERROR(IF(AND(Input!$A418="",SUMPRODUCT(--(LEN(Input!$A419:'Input'!$A$1006)&gt;0))&lt;&gt;0),"Row is skipped.",IF(AND(Input!$A418="",Input!$A419=""),"", IF(Input!G418="","Data is missing.","")))),"",IF(AND(Input!$A418="",SUMPRODUCT(--(LEN(Input!$A419:'Input'!$A$1006)&gt;0))&lt;&gt;0),"Row is skipped.",IF(AND(Input!$A418="",Input!$A419=""),"", IF(Input!G418="","Data is missing.",""))))</f>
        <v/>
      </c>
      <c r="I419" s="156"/>
      <c r="J419" s="191" t="str">
        <f>IFERROR(VLOOKUP(VLOOKUP(Input!$D418,'Measure List'!$A:$AN,40,FALSE),UIR!$A$1:$Q$27,17,FALSE),"")</f>
        <v/>
      </c>
      <c r="K419" s="192" t="str">
        <f>IFERROR(VLOOKUP(Input!$D418,'Measure List'!$A:$AN,40,FALSE),"")</f>
        <v/>
      </c>
      <c r="L419" s="156"/>
      <c r="M419" s="193" t="str">
        <f>IF(B419="","",IF(AND(Input!H418="",IFERROR(VLOOKUP(K419,UIR!$A$2:$P$21,2,FALSE),"")&lt;&gt;""),"Data is Missing.",""))</f>
        <v/>
      </c>
      <c r="N419" s="194" t="str">
        <f>IF(B419="","",IF(AND(Input!I418="",IFERROR(VLOOKUP(K419,UIR!$A$2:$P$21,3,FALSE),"")&lt;&gt;""),"Data is Missing.",""))</f>
        <v/>
      </c>
      <c r="O419" s="194" t="str">
        <f>IF(B419="","",IF(AND(Input!J418="",IFERROR(VLOOKUP(K419,UIR!$A$2:$P$21,4,FALSE),"")&lt;&gt;""),"Data is Missing.",""))</f>
        <v/>
      </c>
      <c r="P419" s="194" t="str">
        <f>IF(B419="","",IF(AND(Input!K418="",IFERROR(VLOOKUP(K419,UIR!$A$2:$P$21,5,FALSE),"")&lt;&gt;""),"Data is Missing.",""))</f>
        <v/>
      </c>
      <c r="Q419" s="194" t="str">
        <f>IF(B419="","",IF(AND(Input!L418="",IFERROR(VLOOKUP(K419,UIR!$A$2:$P$21,6,FALSE),"")&lt;&gt;""),"Data is Missing.",""))</f>
        <v/>
      </c>
      <c r="R419" s="194" t="str">
        <f>IF(B419="","",IF(AND(Input!M418="",IFERROR(VLOOKUP(K419,UIR!$A$2:$P$21,7,FALSE),"")&lt;&gt;""),"Data is Missing.",""))</f>
        <v/>
      </c>
      <c r="S419" s="194" t="str">
        <f>IF(B419="","",IF(AND(Input!P418="",IFERROR(VLOOKUP(K419,UIR!$A$2:$P$21,8,FALSE),"")&lt;&gt;""),"Data is Missing.",""))</f>
        <v/>
      </c>
      <c r="T419" s="194" t="str">
        <f>IF(B419="","",IF(AND(Input!Q418="",IFERROR(VLOOKUP(K419,UIR!$A$2:$P$21,9,FALSE),"")&lt;&gt;""),"Data is Missing.",""))</f>
        <v/>
      </c>
      <c r="U419" s="194"/>
      <c r="V419" s="194" t="str">
        <f>IF(B419="","",IF(AND(Input!S418="",IFERROR(VLOOKUP(K419,UIR!$A$2:$P$21,11,FALSE),"")&lt;&gt;""),"Data is Missing.",""))</f>
        <v/>
      </c>
      <c r="W419" s="194" t="str">
        <f>IF(B419="","",IF(AND(Input!T418="",IFERROR(VLOOKUP(K419,UIR!$A$2:$P$21,12,FALSE),"")&lt;&gt;""),"Data is Missing.",""))</f>
        <v/>
      </c>
      <c r="X419" s="194" t="str">
        <f>IF(B419="","",IF(AND(Input!V418="",IFERROR(VLOOKUP(K419,UIR!$A$2:$P$21,13,FALSE),"")&lt;&gt;""),"Data is Missing.",""))</f>
        <v/>
      </c>
      <c r="Y419" s="194" t="str">
        <f>IF(B419="","",IF(AND(Input!W418="",IFERROR(VLOOKUP(K419,UIR!$A$2:$P$21,14,FALSE),"")&lt;&gt;""),"Data is Missing.",""))</f>
        <v/>
      </c>
      <c r="Z419" s="194" t="str">
        <f>IF(B419="","",IF(AND(Input!X418="",IFERROR(VLOOKUP(K419,UIR!$A$2:$P$21,15,FALSE),"")&lt;&gt;""),"Data is Missing.",""))</f>
        <v/>
      </c>
      <c r="AA419" s="195" t="str">
        <f>IF(B419="","",IF(AND(Input!Y418="",IFERROR(VLOOKUP(K419,UIR!$A$2:$P$21,16,FALSE),"")&lt;&gt;""),"Data is Missing.",""))</f>
        <v/>
      </c>
      <c r="AC419" s="202" t="str">
        <f>IF(ISERROR(IF(Input!D418="","",IF(ISERROR(VLOOKUP(Input!D418,'Measure List'!$A$2:$A$30000,1,0)),"Invalid RefNo",""))),"",IF(Input!D418="","",IF(ISERROR(VLOOKUP(Input!D418,'Measure List'!$A$2:$A$30000,1,0)),"Invalid RefNo","")))</f>
        <v/>
      </c>
      <c r="AD419" s="156"/>
      <c r="AE419" s="156"/>
      <c r="AF419" s="156"/>
      <c r="AG419" s="156"/>
      <c r="AH419" s="156"/>
      <c r="AI419" s="156"/>
      <c r="AJ419" s="156"/>
      <c r="AK419" s="156"/>
      <c r="AL419" s="203" t="str">
        <f>IF(COUNTIF(Dropdowns!$K$2:$K$7,Input!S418)&gt;0,"",IF(Input!S418="","","Invalid Type"))</f>
        <v/>
      </c>
      <c r="AN419" s="204" t="str">
        <f>IF(Input!C418="","",IF(ISNUMBER(VALUE(Input!C418)),"","Needs to be a number."))</f>
        <v/>
      </c>
      <c r="AO419" s="205" t="str">
        <f>IF(Input!E418="","",IF(ISNUMBER(VALUE(Input!E418)),"","Needs to be a number."))</f>
        <v/>
      </c>
      <c r="AP419" s="205" t="str">
        <f>IF(Input!N418="","",IF(ISNUMBER(VALUE(Input!N418)),"","Needs to be a number."))</f>
        <v/>
      </c>
      <c r="AQ419" s="205" t="str">
        <f>IF(Input!O418="","",IF(ISNUMBER(VALUE(Input!O418)),"","Needs to be a number."))</f>
        <v/>
      </c>
      <c r="AR419" s="205" t="str">
        <f>IF(Input!V418="","",IF(ISNUMBER(VALUE(Input!V418)),"","Needs to be a number."))</f>
        <v/>
      </c>
      <c r="AS419" s="205" t="str">
        <f>IF(Input!W418="","",IF(ISNUMBER(VALUE(Input!W418)),"","Needs to be a number."))</f>
        <v/>
      </c>
      <c r="AT419" s="205" t="str">
        <f>IF(Input!X418="","",IF(ISNUMBER(VALUE(Input!X418)),"","Needs to be a number."))</f>
        <v/>
      </c>
      <c r="AU419" s="206" t="str">
        <f>IF(Input!Y418="","",IF(ISNUMBER(VALUE(Input!Y418)),"","Needs to be a number."))</f>
        <v/>
      </c>
      <c r="AV419" s="207"/>
      <c r="AW419" s="259" t="str">
        <f>IF(OR(VALUE(Input!C418)&lt;0,VALUE(Input!C418)&gt;100), "Invalid EEI %","")</f>
        <v/>
      </c>
      <c r="AX419" s="207"/>
      <c r="AY419" s="278" t="str">
        <f>IF(Input!E418="","",IF(VALUE(Input!E418)=0,"Do not enter 0.",""))</f>
        <v/>
      </c>
    </row>
    <row r="420" spans="2:51" x14ac:dyDescent="0.3">
      <c r="B420" s="188" t="str">
        <f>Input!A419</f>
        <v/>
      </c>
      <c r="C420" s="189" t="str">
        <f>IF(ISERROR(IF(AND(Input!$A419="",SUMPRODUCT(--(LEN(Input!$A420:'Input'!$A$1006)&gt;0))&lt;&gt;0),"Row is skipped.",IF(AND(Input!$A419="",Input!$A420=""),"", IF(Input!B419="","Data is missing.","")))),"",IF(AND(Input!$A419="",SUMPRODUCT(--(LEN(Input!$A420:'Input'!$A$1006)&gt;0))&lt;&gt;0),"Row is skipped.",IF(AND(Input!$A419="",Input!$A420=""),"", IF(Input!B419="","Data is missing.",""))))</f>
        <v/>
      </c>
      <c r="D420" s="189" t="str">
        <f>IF(ISERROR(IF(AND(Input!$A419="",SUMPRODUCT(--(LEN(Input!$A420:'Input'!$A$1006)&gt;0))&lt;&gt;0),"Row is skipped.",IF(AND(Input!$A419="",Input!$A420=""),"", IF(Input!C419="","Data is missing.","")))),"",IF(AND(Input!$A419="",SUMPRODUCT(--(LEN(Input!$A420:'Input'!$A$1006)&gt;0))&lt;&gt;0),"Row is skipped.",IF(AND(Input!$A419="",Input!$A420=""),"", IF(Input!C419="","Data is missing.",""))))</f>
        <v/>
      </c>
      <c r="E420" s="189" t="str">
        <f>IF(ISERROR(IF(AND(Input!$A419="",SUMPRODUCT(--(LEN(Input!$A420:'Input'!$A$1006)&gt;0))&lt;&gt;0),"Row is skipped.",IF(AND(Input!$A419="",Input!$A420=""),"", IF(Input!D419="","Data is missing.","")))),"",IF(AND(Input!$A419="",SUMPRODUCT(--(LEN(Input!$A420:'Input'!$A$1006)&gt;0))&lt;&gt;0),"Row is skipped.",IF(AND(Input!$A419="",Input!$A420=""),"", IF(Input!D419="","Data is missing.",""))))</f>
        <v/>
      </c>
      <c r="F420" s="189" t="str">
        <f>IF(ISERROR(IF(AND(Input!$A419="",SUMPRODUCT(--(LEN(Input!$A420:'Input'!$A$1006)&gt;0))&lt;&gt;0),"Row is skipped.",IF(AND(Input!$A419="",Input!$A420=""),"", IF(Input!E419="","Data is missing.","")))),"",IF(AND(Input!$A419="",SUMPRODUCT(--(LEN(Input!$A420:'Input'!$A$1006)&gt;0))&lt;&gt;0),"Row is skipped.",IF(AND(Input!$A419="",Input!$A420=""),"", IF(Input!E419="","Data is missing.",""))))</f>
        <v/>
      </c>
      <c r="G420" s="189" t="str">
        <f>IF(ISERROR(IF(AND(Input!$A419="",SUMPRODUCT(--(LEN(Input!$A420:'Input'!$A$1006)&gt;0))&lt;&gt;0),"Row is skipped.",IF(AND(Input!$A419="",Input!$A420=""),"", IF(Input!F419="","Data is missing.","")))),"",IF(AND(Input!$A419="",SUMPRODUCT(--(LEN(Input!$A420:'Input'!$A$1006)&gt;0))&lt;&gt;0),"Row is skipped.",IF(AND(Input!$A419="",Input!$A420=""),"", IF(Input!F419="","Data is missing.",""))))</f>
        <v/>
      </c>
      <c r="H420" s="190" t="str">
        <f>IF(ISERROR(IF(AND(Input!$A419="",SUMPRODUCT(--(LEN(Input!$A420:'Input'!$A$1006)&gt;0))&lt;&gt;0),"Row is skipped.",IF(AND(Input!$A419="",Input!$A420=""),"", IF(Input!G419="","Data is missing.","")))),"",IF(AND(Input!$A419="",SUMPRODUCT(--(LEN(Input!$A420:'Input'!$A$1006)&gt;0))&lt;&gt;0),"Row is skipped.",IF(AND(Input!$A419="",Input!$A420=""),"", IF(Input!G419="","Data is missing.",""))))</f>
        <v/>
      </c>
      <c r="I420" s="156"/>
      <c r="J420" s="191" t="str">
        <f>IFERROR(VLOOKUP(VLOOKUP(Input!$D419,'Measure List'!$A:$AN,40,FALSE),UIR!$A$1:$Q$27,17,FALSE),"")</f>
        <v/>
      </c>
      <c r="K420" s="192" t="str">
        <f>IFERROR(VLOOKUP(Input!$D419,'Measure List'!$A:$AN,40,FALSE),"")</f>
        <v/>
      </c>
      <c r="L420" s="156"/>
      <c r="M420" s="193" t="str">
        <f>IF(B420="","",IF(AND(Input!H419="",IFERROR(VLOOKUP(K420,UIR!$A$2:$P$21,2,FALSE),"")&lt;&gt;""),"Data is Missing.",""))</f>
        <v/>
      </c>
      <c r="N420" s="194" t="str">
        <f>IF(B420="","",IF(AND(Input!I419="",IFERROR(VLOOKUP(K420,UIR!$A$2:$P$21,3,FALSE),"")&lt;&gt;""),"Data is Missing.",""))</f>
        <v/>
      </c>
      <c r="O420" s="194" t="str">
        <f>IF(B420="","",IF(AND(Input!J419="",IFERROR(VLOOKUP(K420,UIR!$A$2:$P$21,4,FALSE),"")&lt;&gt;""),"Data is Missing.",""))</f>
        <v/>
      </c>
      <c r="P420" s="194" t="str">
        <f>IF(B420="","",IF(AND(Input!K419="",IFERROR(VLOOKUP(K420,UIR!$A$2:$P$21,5,FALSE),"")&lt;&gt;""),"Data is Missing.",""))</f>
        <v/>
      </c>
      <c r="Q420" s="194" t="str">
        <f>IF(B420="","",IF(AND(Input!L419="",IFERROR(VLOOKUP(K420,UIR!$A$2:$P$21,6,FALSE),"")&lt;&gt;""),"Data is Missing.",""))</f>
        <v/>
      </c>
      <c r="R420" s="194" t="str">
        <f>IF(B420="","",IF(AND(Input!M419="",IFERROR(VLOOKUP(K420,UIR!$A$2:$P$21,7,FALSE),"")&lt;&gt;""),"Data is Missing.",""))</f>
        <v/>
      </c>
      <c r="S420" s="194" t="str">
        <f>IF(B420="","",IF(AND(Input!P419="",IFERROR(VLOOKUP(K420,UIR!$A$2:$P$21,8,FALSE),"")&lt;&gt;""),"Data is Missing.",""))</f>
        <v/>
      </c>
      <c r="T420" s="194" t="str">
        <f>IF(B420="","",IF(AND(Input!Q419="",IFERROR(VLOOKUP(K420,UIR!$A$2:$P$21,9,FALSE),"")&lt;&gt;""),"Data is Missing.",""))</f>
        <v/>
      </c>
      <c r="U420" s="194"/>
      <c r="V420" s="194" t="str">
        <f>IF(B420="","",IF(AND(Input!S419="",IFERROR(VLOOKUP(K420,UIR!$A$2:$P$21,11,FALSE),"")&lt;&gt;""),"Data is Missing.",""))</f>
        <v/>
      </c>
      <c r="W420" s="194" t="str">
        <f>IF(B420="","",IF(AND(Input!T419="",IFERROR(VLOOKUP(K420,UIR!$A$2:$P$21,12,FALSE),"")&lt;&gt;""),"Data is Missing.",""))</f>
        <v/>
      </c>
      <c r="X420" s="194" t="str">
        <f>IF(B420="","",IF(AND(Input!V419="",IFERROR(VLOOKUP(K420,UIR!$A$2:$P$21,13,FALSE),"")&lt;&gt;""),"Data is Missing.",""))</f>
        <v/>
      </c>
      <c r="Y420" s="194" t="str">
        <f>IF(B420="","",IF(AND(Input!W419="",IFERROR(VLOOKUP(K420,UIR!$A$2:$P$21,14,FALSE),"")&lt;&gt;""),"Data is Missing.",""))</f>
        <v/>
      </c>
      <c r="Z420" s="194" t="str">
        <f>IF(B420="","",IF(AND(Input!X419="",IFERROR(VLOOKUP(K420,UIR!$A$2:$P$21,15,FALSE),"")&lt;&gt;""),"Data is Missing.",""))</f>
        <v/>
      </c>
      <c r="AA420" s="195" t="str">
        <f>IF(B420="","",IF(AND(Input!Y419="",IFERROR(VLOOKUP(K420,UIR!$A$2:$P$21,16,FALSE),"")&lt;&gt;""),"Data is Missing.",""))</f>
        <v/>
      </c>
      <c r="AC420" s="202" t="str">
        <f>IF(ISERROR(IF(Input!D419="","",IF(ISERROR(VLOOKUP(Input!D419,'Measure List'!$A$2:$A$30000,1,0)),"Invalid RefNo",""))),"",IF(Input!D419="","",IF(ISERROR(VLOOKUP(Input!D419,'Measure List'!$A$2:$A$30000,1,0)),"Invalid RefNo","")))</f>
        <v/>
      </c>
      <c r="AD420" s="156"/>
      <c r="AE420" s="156"/>
      <c r="AF420" s="156"/>
      <c r="AG420" s="156"/>
      <c r="AH420" s="156"/>
      <c r="AI420" s="156"/>
      <c r="AJ420" s="156"/>
      <c r="AK420" s="156"/>
      <c r="AL420" s="203" t="str">
        <f>IF(COUNTIF(Dropdowns!$K$2:$K$7,Input!S419)&gt;0,"",IF(Input!S419="","","Invalid Type"))</f>
        <v/>
      </c>
      <c r="AN420" s="204" t="str">
        <f>IF(Input!C419="","",IF(ISNUMBER(VALUE(Input!C419)),"","Needs to be a number."))</f>
        <v/>
      </c>
      <c r="AO420" s="205" t="str">
        <f>IF(Input!E419="","",IF(ISNUMBER(VALUE(Input!E419)),"","Needs to be a number."))</f>
        <v/>
      </c>
      <c r="AP420" s="205" t="str">
        <f>IF(Input!N419="","",IF(ISNUMBER(VALUE(Input!N419)),"","Needs to be a number."))</f>
        <v/>
      </c>
      <c r="AQ420" s="205" t="str">
        <f>IF(Input!O419="","",IF(ISNUMBER(VALUE(Input!O419)),"","Needs to be a number."))</f>
        <v/>
      </c>
      <c r="AR420" s="205" t="str">
        <f>IF(Input!V419="","",IF(ISNUMBER(VALUE(Input!V419)),"","Needs to be a number."))</f>
        <v/>
      </c>
      <c r="AS420" s="205" t="str">
        <f>IF(Input!W419="","",IF(ISNUMBER(VALUE(Input!W419)),"","Needs to be a number."))</f>
        <v/>
      </c>
      <c r="AT420" s="205" t="str">
        <f>IF(Input!X419="","",IF(ISNUMBER(VALUE(Input!X419)),"","Needs to be a number."))</f>
        <v/>
      </c>
      <c r="AU420" s="206" t="str">
        <f>IF(Input!Y419="","",IF(ISNUMBER(VALUE(Input!Y419)),"","Needs to be a number."))</f>
        <v/>
      </c>
      <c r="AV420" s="207"/>
      <c r="AW420" s="259" t="str">
        <f>IF(OR(VALUE(Input!C419)&lt;0,VALUE(Input!C419)&gt;100), "Invalid EEI %","")</f>
        <v/>
      </c>
      <c r="AX420" s="207"/>
      <c r="AY420" s="278" t="str">
        <f>IF(Input!E419="","",IF(VALUE(Input!E419)=0,"Do not enter 0.",""))</f>
        <v/>
      </c>
    </row>
    <row r="421" spans="2:51" x14ac:dyDescent="0.3">
      <c r="B421" s="188" t="str">
        <f>Input!A420</f>
        <v/>
      </c>
      <c r="C421" s="189" t="str">
        <f>IF(ISERROR(IF(AND(Input!$A420="",SUMPRODUCT(--(LEN(Input!$A421:'Input'!$A$1006)&gt;0))&lt;&gt;0),"Row is skipped.",IF(AND(Input!$A420="",Input!$A421=""),"", IF(Input!B420="","Data is missing.","")))),"",IF(AND(Input!$A420="",SUMPRODUCT(--(LEN(Input!$A421:'Input'!$A$1006)&gt;0))&lt;&gt;0),"Row is skipped.",IF(AND(Input!$A420="",Input!$A421=""),"", IF(Input!B420="","Data is missing.",""))))</f>
        <v/>
      </c>
      <c r="D421" s="189" t="str">
        <f>IF(ISERROR(IF(AND(Input!$A420="",SUMPRODUCT(--(LEN(Input!$A421:'Input'!$A$1006)&gt;0))&lt;&gt;0),"Row is skipped.",IF(AND(Input!$A420="",Input!$A421=""),"", IF(Input!C420="","Data is missing.","")))),"",IF(AND(Input!$A420="",SUMPRODUCT(--(LEN(Input!$A421:'Input'!$A$1006)&gt;0))&lt;&gt;0),"Row is skipped.",IF(AND(Input!$A420="",Input!$A421=""),"", IF(Input!C420="","Data is missing.",""))))</f>
        <v/>
      </c>
      <c r="E421" s="189" t="str">
        <f>IF(ISERROR(IF(AND(Input!$A420="",SUMPRODUCT(--(LEN(Input!$A421:'Input'!$A$1006)&gt;0))&lt;&gt;0),"Row is skipped.",IF(AND(Input!$A420="",Input!$A421=""),"", IF(Input!D420="","Data is missing.","")))),"",IF(AND(Input!$A420="",SUMPRODUCT(--(LEN(Input!$A421:'Input'!$A$1006)&gt;0))&lt;&gt;0),"Row is skipped.",IF(AND(Input!$A420="",Input!$A421=""),"", IF(Input!D420="","Data is missing.",""))))</f>
        <v/>
      </c>
      <c r="F421" s="189" t="str">
        <f>IF(ISERROR(IF(AND(Input!$A420="",SUMPRODUCT(--(LEN(Input!$A421:'Input'!$A$1006)&gt;0))&lt;&gt;0),"Row is skipped.",IF(AND(Input!$A420="",Input!$A421=""),"", IF(Input!E420="","Data is missing.","")))),"",IF(AND(Input!$A420="",SUMPRODUCT(--(LEN(Input!$A421:'Input'!$A$1006)&gt;0))&lt;&gt;0),"Row is skipped.",IF(AND(Input!$A420="",Input!$A421=""),"", IF(Input!E420="","Data is missing.",""))))</f>
        <v/>
      </c>
      <c r="G421" s="189" t="str">
        <f>IF(ISERROR(IF(AND(Input!$A420="",SUMPRODUCT(--(LEN(Input!$A421:'Input'!$A$1006)&gt;0))&lt;&gt;0),"Row is skipped.",IF(AND(Input!$A420="",Input!$A421=""),"", IF(Input!F420="","Data is missing.","")))),"",IF(AND(Input!$A420="",SUMPRODUCT(--(LEN(Input!$A421:'Input'!$A$1006)&gt;0))&lt;&gt;0),"Row is skipped.",IF(AND(Input!$A420="",Input!$A421=""),"", IF(Input!F420="","Data is missing.",""))))</f>
        <v/>
      </c>
      <c r="H421" s="190" t="str">
        <f>IF(ISERROR(IF(AND(Input!$A420="",SUMPRODUCT(--(LEN(Input!$A421:'Input'!$A$1006)&gt;0))&lt;&gt;0),"Row is skipped.",IF(AND(Input!$A420="",Input!$A421=""),"", IF(Input!G420="","Data is missing.","")))),"",IF(AND(Input!$A420="",SUMPRODUCT(--(LEN(Input!$A421:'Input'!$A$1006)&gt;0))&lt;&gt;0),"Row is skipped.",IF(AND(Input!$A420="",Input!$A421=""),"", IF(Input!G420="","Data is missing.",""))))</f>
        <v/>
      </c>
      <c r="I421" s="156"/>
      <c r="J421" s="191" t="str">
        <f>IFERROR(VLOOKUP(VLOOKUP(Input!$D420,'Measure List'!$A:$AN,40,FALSE),UIR!$A$1:$Q$27,17,FALSE),"")</f>
        <v/>
      </c>
      <c r="K421" s="192" t="str">
        <f>IFERROR(VLOOKUP(Input!$D420,'Measure List'!$A:$AN,40,FALSE),"")</f>
        <v/>
      </c>
      <c r="L421" s="156"/>
      <c r="M421" s="193" t="str">
        <f>IF(B421="","",IF(AND(Input!H420="",IFERROR(VLOOKUP(K421,UIR!$A$2:$P$21,2,FALSE),"")&lt;&gt;""),"Data is Missing.",""))</f>
        <v/>
      </c>
      <c r="N421" s="194" t="str">
        <f>IF(B421="","",IF(AND(Input!I420="",IFERROR(VLOOKUP(K421,UIR!$A$2:$P$21,3,FALSE),"")&lt;&gt;""),"Data is Missing.",""))</f>
        <v/>
      </c>
      <c r="O421" s="194" t="str">
        <f>IF(B421="","",IF(AND(Input!J420="",IFERROR(VLOOKUP(K421,UIR!$A$2:$P$21,4,FALSE),"")&lt;&gt;""),"Data is Missing.",""))</f>
        <v/>
      </c>
      <c r="P421" s="194" t="str">
        <f>IF(B421="","",IF(AND(Input!K420="",IFERROR(VLOOKUP(K421,UIR!$A$2:$P$21,5,FALSE),"")&lt;&gt;""),"Data is Missing.",""))</f>
        <v/>
      </c>
      <c r="Q421" s="194" t="str">
        <f>IF(B421="","",IF(AND(Input!L420="",IFERROR(VLOOKUP(K421,UIR!$A$2:$P$21,6,FALSE),"")&lt;&gt;""),"Data is Missing.",""))</f>
        <v/>
      </c>
      <c r="R421" s="194" t="str">
        <f>IF(B421="","",IF(AND(Input!M420="",IFERROR(VLOOKUP(K421,UIR!$A$2:$P$21,7,FALSE),"")&lt;&gt;""),"Data is Missing.",""))</f>
        <v/>
      </c>
      <c r="S421" s="194" t="str">
        <f>IF(B421="","",IF(AND(Input!P420="",IFERROR(VLOOKUP(K421,UIR!$A$2:$P$21,8,FALSE),"")&lt;&gt;""),"Data is Missing.",""))</f>
        <v/>
      </c>
      <c r="T421" s="194" t="str">
        <f>IF(B421="","",IF(AND(Input!Q420="",IFERROR(VLOOKUP(K421,UIR!$A$2:$P$21,9,FALSE),"")&lt;&gt;""),"Data is Missing.",""))</f>
        <v/>
      </c>
      <c r="U421" s="194"/>
      <c r="V421" s="194" t="str">
        <f>IF(B421="","",IF(AND(Input!S420="",IFERROR(VLOOKUP(K421,UIR!$A$2:$P$21,11,FALSE),"")&lt;&gt;""),"Data is Missing.",""))</f>
        <v/>
      </c>
      <c r="W421" s="194" t="str">
        <f>IF(B421="","",IF(AND(Input!T420="",IFERROR(VLOOKUP(K421,UIR!$A$2:$P$21,12,FALSE),"")&lt;&gt;""),"Data is Missing.",""))</f>
        <v/>
      </c>
      <c r="X421" s="194" t="str">
        <f>IF(B421="","",IF(AND(Input!V420="",IFERROR(VLOOKUP(K421,UIR!$A$2:$P$21,13,FALSE),"")&lt;&gt;""),"Data is Missing.",""))</f>
        <v/>
      </c>
      <c r="Y421" s="194" t="str">
        <f>IF(B421="","",IF(AND(Input!W420="",IFERROR(VLOOKUP(K421,UIR!$A$2:$P$21,14,FALSE),"")&lt;&gt;""),"Data is Missing.",""))</f>
        <v/>
      </c>
      <c r="Z421" s="194" t="str">
        <f>IF(B421="","",IF(AND(Input!X420="",IFERROR(VLOOKUP(K421,UIR!$A$2:$P$21,15,FALSE),"")&lt;&gt;""),"Data is Missing.",""))</f>
        <v/>
      </c>
      <c r="AA421" s="195" t="str">
        <f>IF(B421="","",IF(AND(Input!Y420="",IFERROR(VLOOKUP(K421,UIR!$A$2:$P$21,16,FALSE),"")&lt;&gt;""),"Data is Missing.",""))</f>
        <v/>
      </c>
      <c r="AC421" s="202" t="str">
        <f>IF(ISERROR(IF(Input!D420="","",IF(ISERROR(VLOOKUP(Input!D420,'Measure List'!$A$2:$A$30000,1,0)),"Invalid RefNo",""))),"",IF(Input!D420="","",IF(ISERROR(VLOOKUP(Input!D420,'Measure List'!$A$2:$A$30000,1,0)),"Invalid RefNo","")))</f>
        <v/>
      </c>
      <c r="AD421" s="156"/>
      <c r="AE421" s="156"/>
      <c r="AF421" s="156"/>
      <c r="AG421" s="156"/>
      <c r="AH421" s="156"/>
      <c r="AI421" s="156"/>
      <c r="AJ421" s="156"/>
      <c r="AK421" s="156"/>
      <c r="AL421" s="203" t="str">
        <f>IF(COUNTIF(Dropdowns!$K$2:$K$7,Input!S420)&gt;0,"",IF(Input!S420="","","Invalid Type"))</f>
        <v/>
      </c>
      <c r="AN421" s="204" t="str">
        <f>IF(Input!C420="","",IF(ISNUMBER(VALUE(Input!C420)),"","Needs to be a number."))</f>
        <v/>
      </c>
      <c r="AO421" s="205" t="str">
        <f>IF(Input!E420="","",IF(ISNUMBER(VALUE(Input!E420)),"","Needs to be a number."))</f>
        <v/>
      </c>
      <c r="AP421" s="205" t="str">
        <f>IF(Input!N420="","",IF(ISNUMBER(VALUE(Input!N420)),"","Needs to be a number."))</f>
        <v/>
      </c>
      <c r="AQ421" s="205" t="str">
        <f>IF(Input!O420="","",IF(ISNUMBER(VALUE(Input!O420)),"","Needs to be a number."))</f>
        <v/>
      </c>
      <c r="AR421" s="205" t="str">
        <f>IF(Input!V420="","",IF(ISNUMBER(VALUE(Input!V420)),"","Needs to be a number."))</f>
        <v/>
      </c>
      <c r="AS421" s="205" t="str">
        <f>IF(Input!W420="","",IF(ISNUMBER(VALUE(Input!W420)),"","Needs to be a number."))</f>
        <v/>
      </c>
      <c r="AT421" s="205" t="str">
        <f>IF(Input!X420="","",IF(ISNUMBER(VALUE(Input!X420)),"","Needs to be a number."))</f>
        <v/>
      </c>
      <c r="AU421" s="206" t="str">
        <f>IF(Input!Y420="","",IF(ISNUMBER(VALUE(Input!Y420)),"","Needs to be a number."))</f>
        <v/>
      </c>
      <c r="AV421" s="207"/>
      <c r="AW421" s="259" t="str">
        <f>IF(OR(VALUE(Input!C420)&lt;0,VALUE(Input!C420)&gt;100), "Invalid EEI %","")</f>
        <v/>
      </c>
      <c r="AX421" s="207"/>
      <c r="AY421" s="278" t="str">
        <f>IF(Input!E420="","",IF(VALUE(Input!E420)=0,"Do not enter 0.",""))</f>
        <v/>
      </c>
    </row>
    <row r="422" spans="2:51" x14ac:dyDescent="0.3">
      <c r="B422" s="188" t="str">
        <f>Input!A421</f>
        <v/>
      </c>
      <c r="C422" s="189" t="str">
        <f>IF(ISERROR(IF(AND(Input!$A421="",SUMPRODUCT(--(LEN(Input!$A422:'Input'!$A$1006)&gt;0))&lt;&gt;0),"Row is skipped.",IF(AND(Input!$A421="",Input!$A422=""),"", IF(Input!B421="","Data is missing.","")))),"",IF(AND(Input!$A421="",SUMPRODUCT(--(LEN(Input!$A422:'Input'!$A$1006)&gt;0))&lt;&gt;0),"Row is skipped.",IF(AND(Input!$A421="",Input!$A422=""),"", IF(Input!B421="","Data is missing.",""))))</f>
        <v/>
      </c>
      <c r="D422" s="189" t="str">
        <f>IF(ISERROR(IF(AND(Input!$A421="",SUMPRODUCT(--(LEN(Input!$A422:'Input'!$A$1006)&gt;0))&lt;&gt;0),"Row is skipped.",IF(AND(Input!$A421="",Input!$A422=""),"", IF(Input!C421="","Data is missing.","")))),"",IF(AND(Input!$A421="",SUMPRODUCT(--(LEN(Input!$A422:'Input'!$A$1006)&gt;0))&lt;&gt;0),"Row is skipped.",IF(AND(Input!$A421="",Input!$A422=""),"", IF(Input!C421="","Data is missing.",""))))</f>
        <v/>
      </c>
      <c r="E422" s="189" t="str">
        <f>IF(ISERROR(IF(AND(Input!$A421="",SUMPRODUCT(--(LEN(Input!$A422:'Input'!$A$1006)&gt;0))&lt;&gt;0),"Row is skipped.",IF(AND(Input!$A421="",Input!$A422=""),"", IF(Input!D421="","Data is missing.","")))),"",IF(AND(Input!$A421="",SUMPRODUCT(--(LEN(Input!$A422:'Input'!$A$1006)&gt;0))&lt;&gt;0),"Row is skipped.",IF(AND(Input!$A421="",Input!$A422=""),"", IF(Input!D421="","Data is missing.",""))))</f>
        <v/>
      </c>
      <c r="F422" s="189" t="str">
        <f>IF(ISERROR(IF(AND(Input!$A421="",SUMPRODUCT(--(LEN(Input!$A422:'Input'!$A$1006)&gt;0))&lt;&gt;0),"Row is skipped.",IF(AND(Input!$A421="",Input!$A422=""),"", IF(Input!E421="","Data is missing.","")))),"",IF(AND(Input!$A421="",SUMPRODUCT(--(LEN(Input!$A422:'Input'!$A$1006)&gt;0))&lt;&gt;0),"Row is skipped.",IF(AND(Input!$A421="",Input!$A422=""),"", IF(Input!E421="","Data is missing.",""))))</f>
        <v/>
      </c>
      <c r="G422" s="189" t="str">
        <f>IF(ISERROR(IF(AND(Input!$A421="",SUMPRODUCT(--(LEN(Input!$A422:'Input'!$A$1006)&gt;0))&lt;&gt;0),"Row is skipped.",IF(AND(Input!$A421="",Input!$A422=""),"", IF(Input!F421="","Data is missing.","")))),"",IF(AND(Input!$A421="",SUMPRODUCT(--(LEN(Input!$A422:'Input'!$A$1006)&gt;0))&lt;&gt;0),"Row is skipped.",IF(AND(Input!$A421="",Input!$A422=""),"", IF(Input!F421="","Data is missing.",""))))</f>
        <v/>
      </c>
      <c r="H422" s="190" t="str">
        <f>IF(ISERROR(IF(AND(Input!$A421="",SUMPRODUCT(--(LEN(Input!$A422:'Input'!$A$1006)&gt;0))&lt;&gt;0),"Row is skipped.",IF(AND(Input!$A421="",Input!$A422=""),"", IF(Input!G421="","Data is missing.","")))),"",IF(AND(Input!$A421="",SUMPRODUCT(--(LEN(Input!$A422:'Input'!$A$1006)&gt;0))&lt;&gt;0),"Row is skipped.",IF(AND(Input!$A421="",Input!$A422=""),"", IF(Input!G421="","Data is missing.",""))))</f>
        <v/>
      </c>
      <c r="I422" s="156"/>
      <c r="J422" s="191" t="str">
        <f>IFERROR(VLOOKUP(VLOOKUP(Input!$D421,'Measure List'!$A:$AN,40,FALSE),UIR!$A$1:$Q$27,17,FALSE),"")</f>
        <v/>
      </c>
      <c r="K422" s="192" t="str">
        <f>IFERROR(VLOOKUP(Input!$D421,'Measure List'!$A:$AN,40,FALSE),"")</f>
        <v/>
      </c>
      <c r="L422" s="156"/>
      <c r="M422" s="193" t="str">
        <f>IF(B422="","",IF(AND(Input!H421="",IFERROR(VLOOKUP(K422,UIR!$A$2:$P$21,2,FALSE),"")&lt;&gt;""),"Data is Missing.",""))</f>
        <v/>
      </c>
      <c r="N422" s="194" t="str">
        <f>IF(B422="","",IF(AND(Input!I421="",IFERROR(VLOOKUP(K422,UIR!$A$2:$P$21,3,FALSE),"")&lt;&gt;""),"Data is Missing.",""))</f>
        <v/>
      </c>
      <c r="O422" s="194" t="str">
        <f>IF(B422="","",IF(AND(Input!J421="",IFERROR(VLOOKUP(K422,UIR!$A$2:$P$21,4,FALSE),"")&lt;&gt;""),"Data is Missing.",""))</f>
        <v/>
      </c>
      <c r="P422" s="194" t="str">
        <f>IF(B422="","",IF(AND(Input!K421="",IFERROR(VLOOKUP(K422,UIR!$A$2:$P$21,5,FALSE),"")&lt;&gt;""),"Data is Missing.",""))</f>
        <v/>
      </c>
      <c r="Q422" s="194" t="str">
        <f>IF(B422="","",IF(AND(Input!L421="",IFERROR(VLOOKUP(K422,UIR!$A$2:$P$21,6,FALSE),"")&lt;&gt;""),"Data is Missing.",""))</f>
        <v/>
      </c>
      <c r="R422" s="194" t="str">
        <f>IF(B422="","",IF(AND(Input!M421="",IFERROR(VLOOKUP(K422,UIR!$A$2:$P$21,7,FALSE),"")&lt;&gt;""),"Data is Missing.",""))</f>
        <v/>
      </c>
      <c r="S422" s="194" t="str">
        <f>IF(B422="","",IF(AND(Input!P421="",IFERROR(VLOOKUP(K422,UIR!$A$2:$P$21,8,FALSE),"")&lt;&gt;""),"Data is Missing.",""))</f>
        <v/>
      </c>
      <c r="T422" s="194" t="str">
        <f>IF(B422="","",IF(AND(Input!Q421="",IFERROR(VLOOKUP(K422,UIR!$A$2:$P$21,9,FALSE),"")&lt;&gt;""),"Data is Missing.",""))</f>
        <v/>
      </c>
      <c r="U422" s="194"/>
      <c r="V422" s="194" t="str">
        <f>IF(B422="","",IF(AND(Input!S421="",IFERROR(VLOOKUP(K422,UIR!$A$2:$P$21,11,FALSE),"")&lt;&gt;""),"Data is Missing.",""))</f>
        <v/>
      </c>
      <c r="W422" s="194" t="str">
        <f>IF(B422="","",IF(AND(Input!T421="",IFERROR(VLOOKUP(K422,UIR!$A$2:$P$21,12,FALSE),"")&lt;&gt;""),"Data is Missing.",""))</f>
        <v/>
      </c>
      <c r="X422" s="194" t="str">
        <f>IF(B422="","",IF(AND(Input!V421="",IFERROR(VLOOKUP(K422,UIR!$A$2:$P$21,13,FALSE),"")&lt;&gt;""),"Data is Missing.",""))</f>
        <v/>
      </c>
      <c r="Y422" s="194" t="str">
        <f>IF(B422="","",IF(AND(Input!W421="",IFERROR(VLOOKUP(K422,UIR!$A$2:$P$21,14,FALSE),"")&lt;&gt;""),"Data is Missing.",""))</f>
        <v/>
      </c>
      <c r="Z422" s="194" t="str">
        <f>IF(B422="","",IF(AND(Input!X421="",IFERROR(VLOOKUP(K422,UIR!$A$2:$P$21,15,FALSE),"")&lt;&gt;""),"Data is Missing.",""))</f>
        <v/>
      </c>
      <c r="AA422" s="195" t="str">
        <f>IF(B422="","",IF(AND(Input!Y421="",IFERROR(VLOOKUP(K422,UIR!$A$2:$P$21,16,FALSE),"")&lt;&gt;""),"Data is Missing.",""))</f>
        <v/>
      </c>
      <c r="AC422" s="202" t="str">
        <f>IF(ISERROR(IF(Input!D421="","",IF(ISERROR(VLOOKUP(Input!D421,'Measure List'!$A$2:$A$30000,1,0)),"Invalid RefNo",""))),"",IF(Input!D421="","",IF(ISERROR(VLOOKUP(Input!D421,'Measure List'!$A$2:$A$30000,1,0)),"Invalid RefNo","")))</f>
        <v/>
      </c>
      <c r="AD422" s="156"/>
      <c r="AE422" s="156"/>
      <c r="AF422" s="156"/>
      <c r="AG422" s="156"/>
      <c r="AH422" s="156"/>
      <c r="AI422" s="156"/>
      <c r="AJ422" s="156"/>
      <c r="AK422" s="156"/>
      <c r="AL422" s="203" t="str">
        <f>IF(COUNTIF(Dropdowns!$K$2:$K$7,Input!S421)&gt;0,"",IF(Input!S421="","","Invalid Type"))</f>
        <v/>
      </c>
      <c r="AN422" s="204" t="str">
        <f>IF(Input!C421="","",IF(ISNUMBER(VALUE(Input!C421)),"","Needs to be a number."))</f>
        <v/>
      </c>
      <c r="AO422" s="205" t="str">
        <f>IF(Input!E421="","",IF(ISNUMBER(VALUE(Input!E421)),"","Needs to be a number."))</f>
        <v/>
      </c>
      <c r="AP422" s="205" t="str">
        <f>IF(Input!N421="","",IF(ISNUMBER(VALUE(Input!N421)),"","Needs to be a number."))</f>
        <v/>
      </c>
      <c r="AQ422" s="205" t="str">
        <f>IF(Input!O421="","",IF(ISNUMBER(VALUE(Input!O421)),"","Needs to be a number."))</f>
        <v/>
      </c>
      <c r="AR422" s="205" t="str">
        <f>IF(Input!V421="","",IF(ISNUMBER(VALUE(Input!V421)),"","Needs to be a number."))</f>
        <v/>
      </c>
      <c r="AS422" s="205" t="str">
        <f>IF(Input!W421="","",IF(ISNUMBER(VALUE(Input!W421)),"","Needs to be a number."))</f>
        <v/>
      </c>
      <c r="AT422" s="205" t="str">
        <f>IF(Input!X421="","",IF(ISNUMBER(VALUE(Input!X421)),"","Needs to be a number."))</f>
        <v/>
      </c>
      <c r="AU422" s="206" t="str">
        <f>IF(Input!Y421="","",IF(ISNUMBER(VALUE(Input!Y421)),"","Needs to be a number."))</f>
        <v/>
      </c>
      <c r="AV422" s="207"/>
      <c r="AW422" s="259" t="str">
        <f>IF(OR(VALUE(Input!C421)&lt;0,VALUE(Input!C421)&gt;100), "Invalid EEI %","")</f>
        <v/>
      </c>
      <c r="AX422" s="207"/>
      <c r="AY422" s="278" t="str">
        <f>IF(Input!E421="","",IF(VALUE(Input!E421)=0,"Do not enter 0.",""))</f>
        <v/>
      </c>
    </row>
    <row r="423" spans="2:51" x14ac:dyDescent="0.3">
      <c r="B423" s="188" t="str">
        <f>Input!A422</f>
        <v/>
      </c>
      <c r="C423" s="189" t="str">
        <f>IF(ISERROR(IF(AND(Input!$A422="",SUMPRODUCT(--(LEN(Input!$A423:'Input'!$A$1006)&gt;0))&lt;&gt;0),"Row is skipped.",IF(AND(Input!$A422="",Input!$A423=""),"", IF(Input!B422="","Data is missing.","")))),"",IF(AND(Input!$A422="",SUMPRODUCT(--(LEN(Input!$A423:'Input'!$A$1006)&gt;0))&lt;&gt;0),"Row is skipped.",IF(AND(Input!$A422="",Input!$A423=""),"", IF(Input!B422="","Data is missing.",""))))</f>
        <v/>
      </c>
      <c r="D423" s="189" t="str">
        <f>IF(ISERROR(IF(AND(Input!$A422="",SUMPRODUCT(--(LEN(Input!$A423:'Input'!$A$1006)&gt;0))&lt;&gt;0),"Row is skipped.",IF(AND(Input!$A422="",Input!$A423=""),"", IF(Input!C422="","Data is missing.","")))),"",IF(AND(Input!$A422="",SUMPRODUCT(--(LEN(Input!$A423:'Input'!$A$1006)&gt;0))&lt;&gt;0),"Row is skipped.",IF(AND(Input!$A422="",Input!$A423=""),"", IF(Input!C422="","Data is missing.",""))))</f>
        <v/>
      </c>
      <c r="E423" s="189" t="str">
        <f>IF(ISERROR(IF(AND(Input!$A422="",SUMPRODUCT(--(LEN(Input!$A423:'Input'!$A$1006)&gt;0))&lt;&gt;0),"Row is skipped.",IF(AND(Input!$A422="",Input!$A423=""),"", IF(Input!D422="","Data is missing.","")))),"",IF(AND(Input!$A422="",SUMPRODUCT(--(LEN(Input!$A423:'Input'!$A$1006)&gt;0))&lt;&gt;0),"Row is skipped.",IF(AND(Input!$A422="",Input!$A423=""),"", IF(Input!D422="","Data is missing.",""))))</f>
        <v/>
      </c>
      <c r="F423" s="189" t="str">
        <f>IF(ISERROR(IF(AND(Input!$A422="",SUMPRODUCT(--(LEN(Input!$A423:'Input'!$A$1006)&gt;0))&lt;&gt;0),"Row is skipped.",IF(AND(Input!$A422="",Input!$A423=""),"", IF(Input!E422="","Data is missing.","")))),"",IF(AND(Input!$A422="",SUMPRODUCT(--(LEN(Input!$A423:'Input'!$A$1006)&gt;0))&lt;&gt;0),"Row is skipped.",IF(AND(Input!$A422="",Input!$A423=""),"", IF(Input!E422="","Data is missing.",""))))</f>
        <v/>
      </c>
      <c r="G423" s="189" t="str">
        <f>IF(ISERROR(IF(AND(Input!$A422="",SUMPRODUCT(--(LEN(Input!$A423:'Input'!$A$1006)&gt;0))&lt;&gt;0),"Row is skipped.",IF(AND(Input!$A422="",Input!$A423=""),"", IF(Input!F422="","Data is missing.","")))),"",IF(AND(Input!$A422="",SUMPRODUCT(--(LEN(Input!$A423:'Input'!$A$1006)&gt;0))&lt;&gt;0),"Row is skipped.",IF(AND(Input!$A422="",Input!$A423=""),"", IF(Input!F422="","Data is missing.",""))))</f>
        <v/>
      </c>
      <c r="H423" s="190" t="str">
        <f>IF(ISERROR(IF(AND(Input!$A422="",SUMPRODUCT(--(LEN(Input!$A423:'Input'!$A$1006)&gt;0))&lt;&gt;0),"Row is skipped.",IF(AND(Input!$A422="",Input!$A423=""),"", IF(Input!G422="","Data is missing.","")))),"",IF(AND(Input!$A422="",SUMPRODUCT(--(LEN(Input!$A423:'Input'!$A$1006)&gt;0))&lt;&gt;0),"Row is skipped.",IF(AND(Input!$A422="",Input!$A423=""),"", IF(Input!G422="","Data is missing.",""))))</f>
        <v/>
      </c>
      <c r="I423" s="156"/>
      <c r="J423" s="191" t="str">
        <f>IFERROR(VLOOKUP(VLOOKUP(Input!$D422,'Measure List'!$A:$AN,40,FALSE),UIR!$A$1:$Q$27,17,FALSE),"")</f>
        <v/>
      </c>
      <c r="K423" s="192" t="str">
        <f>IFERROR(VLOOKUP(Input!$D422,'Measure List'!$A:$AN,40,FALSE),"")</f>
        <v/>
      </c>
      <c r="L423" s="156"/>
      <c r="M423" s="193" t="str">
        <f>IF(B423="","",IF(AND(Input!H422="",IFERROR(VLOOKUP(K423,UIR!$A$2:$P$21,2,FALSE),"")&lt;&gt;""),"Data is Missing.",""))</f>
        <v/>
      </c>
      <c r="N423" s="194" t="str">
        <f>IF(B423="","",IF(AND(Input!I422="",IFERROR(VLOOKUP(K423,UIR!$A$2:$P$21,3,FALSE),"")&lt;&gt;""),"Data is Missing.",""))</f>
        <v/>
      </c>
      <c r="O423" s="194" t="str">
        <f>IF(B423="","",IF(AND(Input!J422="",IFERROR(VLOOKUP(K423,UIR!$A$2:$P$21,4,FALSE),"")&lt;&gt;""),"Data is Missing.",""))</f>
        <v/>
      </c>
      <c r="P423" s="194" t="str">
        <f>IF(B423="","",IF(AND(Input!K422="",IFERROR(VLOOKUP(K423,UIR!$A$2:$P$21,5,FALSE),"")&lt;&gt;""),"Data is Missing.",""))</f>
        <v/>
      </c>
      <c r="Q423" s="194" t="str">
        <f>IF(B423="","",IF(AND(Input!L422="",IFERROR(VLOOKUP(K423,UIR!$A$2:$P$21,6,FALSE),"")&lt;&gt;""),"Data is Missing.",""))</f>
        <v/>
      </c>
      <c r="R423" s="194" t="str">
        <f>IF(B423="","",IF(AND(Input!M422="",IFERROR(VLOOKUP(K423,UIR!$A$2:$P$21,7,FALSE),"")&lt;&gt;""),"Data is Missing.",""))</f>
        <v/>
      </c>
      <c r="S423" s="194" t="str">
        <f>IF(B423="","",IF(AND(Input!P422="",IFERROR(VLOOKUP(K423,UIR!$A$2:$P$21,8,FALSE),"")&lt;&gt;""),"Data is Missing.",""))</f>
        <v/>
      </c>
      <c r="T423" s="194" t="str">
        <f>IF(B423="","",IF(AND(Input!Q422="",IFERROR(VLOOKUP(K423,UIR!$A$2:$P$21,9,FALSE),"")&lt;&gt;""),"Data is Missing.",""))</f>
        <v/>
      </c>
      <c r="U423" s="194"/>
      <c r="V423" s="194" t="str">
        <f>IF(B423="","",IF(AND(Input!S422="",IFERROR(VLOOKUP(K423,UIR!$A$2:$P$21,11,FALSE),"")&lt;&gt;""),"Data is Missing.",""))</f>
        <v/>
      </c>
      <c r="W423" s="194" t="str">
        <f>IF(B423="","",IF(AND(Input!T422="",IFERROR(VLOOKUP(K423,UIR!$A$2:$P$21,12,FALSE),"")&lt;&gt;""),"Data is Missing.",""))</f>
        <v/>
      </c>
      <c r="X423" s="194" t="str">
        <f>IF(B423="","",IF(AND(Input!V422="",IFERROR(VLOOKUP(K423,UIR!$A$2:$P$21,13,FALSE),"")&lt;&gt;""),"Data is Missing.",""))</f>
        <v/>
      </c>
      <c r="Y423" s="194" t="str">
        <f>IF(B423="","",IF(AND(Input!W422="",IFERROR(VLOOKUP(K423,UIR!$A$2:$P$21,14,FALSE),"")&lt;&gt;""),"Data is Missing.",""))</f>
        <v/>
      </c>
      <c r="Z423" s="194" t="str">
        <f>IF(B423="","",IF(AND(Input!X422="",IFERROR(VLOOKUP(K423,UIR!$A$2:$P$21,15,FALSE),"")&lt;&gt;""),"Data is Missing.",""))</f>
        <v/>
      </c>
      <c r="AA423" s="195" t="str">
        <f>IF(B423="","",IF(AND(Input!Y422="",IFERROR(VLOOKUP(K423,UIR!$A$2:$P$21,16,FALSE),"")&lt;&gt;""),"Data is Missing.",""))</f>
        <v/>
      </c>
      <c r="AC423" s="202" t="str">
        <f>IF(ISERROR(IF(Input!D422="","",IF(ISERROR(VLOOKUP(Input!D422,'Measure List'!$A$2:$A$30000,1,0)),"Invalid RefNo",""))),"",IF(Input!D422="","",IF(ISERROR(VLOOKUP(Input!D422,'Measure List'!$A$2:$A$30000,1,0)),"Invalid RefNo","")))</f>
        <v/>
      </c>
      <c r="AD423" s="156"/>
      <c r="AE423" s="156"/>
      <c r="AF423" s="156"/>
      <c r="AG423" s="156"/>
      <c r="AH423" s="156"/>
      <c r="AI423" s="156"/>
      <c r="AJ423" s="156"/>
      <c r="AK423" s="156"/>
      <c r="AL423" s="203" t="str">
        <f>IF(COUNTIF(Dropdowns!$K$2:$K$7,Input!S422)&gt;0,"",IF(Input!S422="","","Invalid Type"))</f>
        <v/>
      </c>
      <c r="AN423" s="204" t="str">
        <f>IF(Input!C422="","",IF(ISNUMBER(VALUE(Input!C422)),"","Needs to be a number."))</f>
        <v/>
      </c>
      <c r="AO423" s="205" t="str">
        <f>IF(Input!E422="","",IF(ISNUMBER(VALUE(Input!E422)),"","Needs to be a number."))</f>
        <v/>
      </c>
      <c r="AP423" s="205" t="str">
        <f>IF(Input!N422="","",IF(ISNUMBER(VALUE(Input!N422)),"","Needs to be a number."))</f>
        <v/>
      </c>
      <c r="AQ423" s="205" t="str">
        <f>IF(Input!O422="","",IF(ISNUMBER(VALUE(Input!O422)),"","Needs to be a number."))</f>
        <v/>
      </c>
      <c r="AR423" s="205" t="str">
        <f>IF(Input!V422="","",IF(ISNUMBER(VALUE(Input!V422)),"","Needs to be a number."))</f>
        <v/>
      </c>
      <c r="AS423" s="205" t="str">
        <f>IF(Input!W422="","",IF(ISNUMBER(VALUE(Input!W422)),"","Needs to be a number."))</f>
        <v/>
      </c>
      <c r="AT423" s="205" t="str">
        <f>IF(Input!X422="","",IF(ISNUMBER(VALUE(Input!X422)),"","Needs to be a number."))</f>
        <v/>
      </c>
      <c r="AU423" s="206" t="str">
        <f>IF(Input!Y422="","",IF(ISNUMBER(VALUE(Input!Y422)),"","Needs to be a number."))</f>
        <v/>
      </c>
      <c r="AV423" s="207"/>
      <c r="AW423" s="259" t="str">
        <f>IF(OR(VALUE(Input!C422)&lt;0,VALUE(Input!C422)&gt;100), "Invalid EEI %","")</f>
        <v/>
      </c>
      <c r="AX423" s="207"/>
      <c r="AY423" s="278" t="str">
        <f>IF(Input!E422="","",IF(VALUE(Input!E422)=0,"Do not enter 0.",""))</f>
        <v/>
      </c>
    </row>
    <row r="424" spans="2:51" x14ac:dyDescent="0.3">
      <c r="B424" s="188" t="str">
        <f>Input!A423</f>
        <v/>
      </c>
      <c r="C424" s="189" t="str">
        <f>IF(ISERROR(IF(AND(Input!$A423="",SUMPRODUCT(--(LEN(Input!$A424:'Input'!$A$1006)&gt;0))&lt;&gt;0),"Row is skipped.",IF(AND(Input!$A423="",Input!$A424=""),"", IF(Input!B423="","Data is missing.","")))),"",IF(AND(Input!$A423="",SUMPRODUCT(--(LEN(Input!$A424:'Input'!$A$1006)&gt;0))&lt;&gt;0),"Row is skipped.",IF(AND(Input!$A423="",Input!$A424=""),"", IF(Input!B423="","Data is missing.",""))))</f>
        <v/>
      </c>
      <c r="D424" s="189" t="str">
        <f>IF(ISERROR(IF(AND(Input!$A423="",SUMPRODUCT(--(LEN(Input!$A424:'Input'!$A$1006)&gt;0))&lt;&gt;0),"Row is skipped.",IF(AND(Input!$A423="",Input!$A424=""),"", IF(Input!C423="","Data is missing.","")))),"",IF(AND(Input!$A423="",SUMPRODUCT(--(LEN(Input!$A424:'Input'!$A$1006)&gt;0))&lt;&gt;0),"Row is skipped.",IF(AND(Input!$A423="",Input!$A424=""),"", IF(Input!C423="","Data is missing.",""))))</f>
        <v/>
      </c>
      <c r="E424" s="189" t="str">
        <f>IF(ISERROR(IF(AND(Input!$A423="",SUMPRODUCT(--(LEN(Input!$A424:'Input'!$A$1006)&gt;0))&lt;&gt;0),"Row is skipped.",IF(AND(Input!$A423="",Input!$A424=""),"", IF(Input!D423="","Data is missing.","")))),"",IF(AND(Input!$A423="",SUMPRODUCT(--(LEN(Input!$A424:'Input'!$A$1006)&gt;0))&lt;&gt;0),"Row is skipped.",IF(AND(Input!$A423="",Input!$A424=""),"", IF(Input!D423="","Data is missing.",""))))</f>
        <v/>
      </c>
      <c r="F424" s="189" t="str">
        <f>IF(ISERROR(IF(AND(Input!$A423="",SUMPRODUCT(--(LEN(Input!$A424:'Input'!$A$1006)&gt;0))&lt;&gt;0),"Row is skipped.",IF(AND(Input!$A423="",Input!$A424=""),"", IF(Input!E423="","Data is missing.","")))),"",IF(AND(Input!$A423="",SUMPRODUCT(--(LEN(Input!$A424:'Input'!$A$1006)&gt;0))&lt;&gt;0),"Row is skipped.",IF(AND(Input!$A423="",Input!$A424=""),"", IF(Input!E423="","Data is missing.",""))))</f>
        <v/>
      </c>
      <c r="G424" s="189" t="str">
        <f>IF(ISERROR(IF(AND(Input!$A423="",SUMPRODUCT(--(LEN(Input!$A424:'Input'!$A$1006)&gt;0))&lt;&gt;0),"Row is skipped.",IF(AND(Input!$A423="",Input!$A424=""),"", IF(Input!F423="","Data is missing.","")))),"",IF(AND(Input!$A423="",SUMPRODUCT(--(LEN(Input!$A424:'Input'!$A$1006)&gt;0))&lt;&gt;0),"Row is skipped.",IF(AND(Input!$A423="",Input!$A424=""),"", IF(Input!F423="","Data is missing.",""))))</f>
        <v/>
      </c>
      <c r="H424" s="190" t="str">
        <f>IF(ISERROR(IF(AND(Input!$A423="",SUMPRODUCT(--(LEN(Input!$A424:'Input'!$A$1006)&gt;0))&lt;&gt;0),"Row is skipped.",IF(AND(Input!$A423="",Input!$A424=""),"", IF(Input!G423="","Data is missing.","")))),"",IF(AND(Input!$A423="",SUMPRODUCT(--(LEN(Input!$A424:'Input'!$A$1006)&gt;0))&lt;&gt;0),"Row is skipped.",IF(AND(Input!$A423="",Input!$A424=""),"", IF(Input!G423="","Data is missing.",""))))</f>
        <v/>
      </c>
      <c r="I424" s="156"/>
      <c r="J424" s="191" t="str">
        <f>IFERROR(VLOOKUP(VLOOKUP(Input!$D423,'Measure List'!$A:$AN,40,FALSE),UIR!$A$1:$Q$27,17,FALSE),"")</f>
        <v/>
      </c>
      <c r="K424" s="192" t="str">
        <f>IFERROR(VLOOKUP(Input!$D423,'Measure List'!$A:$AN,40,FALSE),"")</f>
        <v/>
      </c>
      <c r="L424" s="156"/>
      <c r="M424" s="193" t="str">
        <f>IF(B424="","",IF(AND(Input!H423="",IFERROR(VLOOKUP(K424,UIR!$A$2:$P$21,2,FALSE),"")&lt;&gt;""),"Data is Missing.",""))</f>
        <v/>
      </c>
      <c r="N424" s="194" t="str">
        <f>IF(B424="","",IF(AND(Input!I423="",IFERROR(VLOOKUP(K424,UIR!$A$2:$P$21,3,FALSE),"")&lt;&gt;""),"Data is Missing.",""))</f>
        <v/>
      </c>
      <c r="O424" s="194" t="str">
        <f>IF(B424="","",IF(AND(Input!J423="",IFERROR(VLOOKUP(K424,UIR!$A$2:$P$21,4,FALSE),"")&lt;&gt;""),"Data is Missing.",""))</f>
        <v/>
      </c>
      <c r="P424" s="194" t="str">
        <f>IF(B424="","",IF(AND(Input!K423="",IFERROR(VLOOKUP(K424,UIR!$A$2:$P$21,5,FALSE),"")&lt;&gt;""),"Data is Missing.",""))</f>
        <v/>
      </c>
      <c r="Q424" s="194" t="str">
        <f>IF(B424="","",IF(AND(Input!L423="",IFERROR(VLOOKUP(K424,UIR!$A$2:$P$21,6,FALSE),"")&lt;&gt;""),"Data is Missing.",""))</f>
        <v/>
      </c>
      <c r="R424" s="194" t="str">
        <f>IF(B424="","",IF(AND(Input!M423="",IFERROR(VLOOKUP(K424,UIR!$A$2:$P$21,7,FALSE),"")&lt;&gt;""),"Data is Missing.",""))</f>
        <v/>
      </c>
      <c r="S424" s="194" t="str">
        <f>IF(B424="","",IF(AND(Input!P423="",IFERROR(VLOOKUP(K424,UIR!$A$2:$P$21,8,FALSE),"")&lt;&gt;""),"Data is Missing.",""))</f>
        <v/>
      </c>
      <c r="T424" s="194" t="str">
        <f>IF(B424="","",IF(AND(Input!Q423="",IFERROR(VLOOKUP(K424,UIR!$A$2:$P$21,9,FALSE),"")&lt;&gt;""),"Data is Missing.",""))</f>
        <v/>
      </c>
      <c r="U424" s="194"/>
      <c r="V424" s="194" t="str">
        <f>IF(B424="","",IF(AND(Input!S423="",IFERROR(VLOOKUP(K424,UIR!$A$2:$P$21,11,FALSE),"")&lt;&gt;""),"Data is Missing.",""))</f>
        <v/>
      </c>
      <c r="W424" s="194" t="str">
        <f>IF(B424="","",IF(AND(Input!T423="",IFERROR(VLOOKUP(K424,UIR!$A$2:$P$21,12,FALSE),"")&lt;&gt;""),"Data is Missing.",""))</f>
        <v/>
      </c>
      <c r="X424" s="194" t="str">
        <f>IF(B424="","",IF(AND(Input!V423="",IFERROR(VLOOKUP(K424,UIR!$A$2:$P$21,13,FALSE),"")&lt;&gt;""),"Data is Missing.",""))</f>
        <v/>
      </c>
      <c r="Y424" s="194" t="str">
        <f>IF(B424="","",IF(AND(Input!W423="",IFERROR(VLOOKUP(K424,UIR!$A$2:$P$21,14,FALSE),"")&lt;&gt;""),"Data is Missing.",""))</f>
        <v/>
      </c>
      <c r="Z424" s="194" t="str">
        <f>IF(B424="","",IF(AND(Input!X423="",IFERROR(VLOOKUP(K424,UIR!$A$2:$P$21,15,FALSE),"")&lt;&gt;""),"Data is Missing.",""))</f>
        <v/>
      </c>
      <c r="AA424" s="195" t="str">
        <f>IF(B424="","",IF(AND(Input!Y423="",IFERROR(VLOOKUP(K424,UIR!$A$2:$P$21,16,FALSE),"")&lt;&gt;""),"Data is Missing.",""))</f>
        <v/>
      </c>
      <c r="AC424" s="202" t="str">
        <f>IF(ISERROR(IF(Input!D423="","",IF(ISERROR(VLOOKUP(Input!D423,'Measure List'!$A$2:$A$30000,1,0)),"Invalid RefNo",""))),"",IF(Input!D423="","",IF(ISERROR(VLOOKUP(Input!D423,'Measure List'!$A$2:$A$30000,1,0)),"Invalid RefNo","")))</f>
        <v/>
      </c>
      <c r="AD424" s="156"/>
      <c r="AE424" s="156"/>
      <c r="AF424" s="156"/>
      <c r="AG424" s="156"/>
      <c r="AH424" s="156"/>
      <c r="AI424" s="156"/>
      <c r="AJ424" s="156"/>
      <c r="AK424" s="156"/>
      <c r="AL424" s="203" t="str">
        <f>IF(COUNTIF(Dropdowns!$K$2:$K$7,Input!S423)&gt;0,"",IF(Input!S423="","","Invalid Type"))</f>
        <v/>
      </c>
      <c r="AN424" s="204" t="str">
        <f>IF(Input!C423="","",IF(ISNUMBER(VALUE(Input!C423)),"","Needs to be a number."))</f>
        <v/>
      </c>
      <c r="AO424" s="205" t="str">
        <f>IF(Input!E423="","",IF(ISNUMBER(VALUE(Input!E423)),"","Needs to be a number."))</f>
        <v/>
      </c>
      <c r="AP424" s="205" t="str">
        <f>IF(Input!N423="","",IF(ISNUMBER(VALUE(Input!N423)),"","Needs to be a number."))</f>
        <v/>
      </c>
      <c r="AQ424" s="205" t="str">
        <f>IF(Input!O423="","",IF(ISNUMBER(VALUE(Input!O423)),"","Needs to be a number."))</f>
        <v/>
      </c>
      <c r="AR424" s="205" t="str">
        <f>IF(Input!V423="","",IF(ISNUMBER(VALUE(Input!V423)),"","Needs to be a number."))</f>
        <v/>
      </c>
      <c r="AS424" s="205" t="str">
        <f>IF(Input!W423="","",IF(ISNUMBER(VALUE(Input!W423)),"","Needs to be a number."))</f>
        <v/>
      </c>
      <c r="AT424" s="205" t="str">
        <f>IF(Input!X423="","",IF(ISNUMBER(VALUE(Input!X423)),"","Needs to be a number."))</f>
        <v/>
      </c>
      <c r="AU424" s="206" t="str">
        <f>IF(Input!Y423="","",IF(ISNUMBER(VALUE(Input!Y423)),"","Needs to be a number."))</f>
        <v/>
      </c>
      <c r="AV424" s="207"/>
      <c r="AW424" s="259" t="str">
        <f>IF(OR(VALUE(Input!C423)&lt;0,VALUE(Input!C423)&gt;100), "Invalid EEI %","")</f>
        <v/>
      </c>
      <c r="AX424" s="207"/>
      <c r="AY424" s="278" t="str">
        <f>IF(Input!E423="","",IF(VALUE(Input!E423)=0,"Do not enter 0.",""))</f>
        <v/>
      </c>
    </row>
    <row r="425" spans="2:51" x14ac:dyDescent="0.3">
      <c r="B425" s="188" t="str">
        <f>Input!A424</f>
        <v/>
      </c>
      <c r="C425" s="189" t="str">
        <f>IF(ISERROR(IF(AND(Input!$A424="",SUMPRODUCT(--(LEN(Input!$A425:'Input'!$A$1006)&gt;0))&lt;&gt;0),"Row is skipped.",IF(AND(Input!$A424="",Input!$A425=""),"", IF(Input!B424="","Data is missing.","")))),"",IF(AND(Input!$A424="",SUMPRODUCT(--(LEN(Input!$A425:'Input'!$A$1006)&gt;0))&lt;&gt;0),"Row is skipped.",IF(AND(Input!$A424="",Input!$A425=""),"", IF(Input!B424="","Data is missing.",""))))</f>
        <v/>
      </c>
      <c r="D425" s="189" t="str">
        <f>IF(ISERROR(IF(AND(Input!$A424="",SUMPRODUCT(--(LEN(Input!$A425:'Input'!$A$1006)&gt;0))&lt;&gt;0),"Row is skipped.",IF(AND(Input!$A424="",Input!$A425=""),"", IF(Input!C424="","Data is missing.","")))),"",IF(AND(Input!$A424="",SUMPRODUCT(--(LEN(Input!$A425:'Input'!$A$1006)&gt;0))&lt;&gt;0),"Row is skipped.",IF(AND(Input!$A424="",Input!$A425=""),"", IF(Input!C424="","Data is missing.",""))))</f>
        <v/>
      </c>
      <c r="E425" s="189" t="str">
        <f>IF(ISERROR(IF(AND(Input!$A424="",SUMPRODUCT(--(LEN(Input!$A425:'Input'!$A$1006)&gt;0))&lt;&gt;0),"Row is skipped.",IF(AND(Input!$A424="",Input!$A425=""),"", IF(Input!D424="","Data is missing.","")))),"",IF(AND(Input!$A424="",SUMPRODUCT(--(LEN(Input!$A425:'Input'!$A$1006)&gt;0))&lt;&gt;0),"Row is skipped.",IF(AND(Input!$A424="",Input!$A425=""),"", IF(Input!D424="","Data is missing.",""))))</f>
        <v/>
      </c>
      <c r="F425" s="189" t="str">
        <f>IF(ISERROR(IF(AND(Input!$A424="",SUMPRODUCT(--(LEN(Input!$A425:'Input'!$A$1006)&gt;0))&lt;&gt;0),"Row is skipped.",IF(AND(Input!$A424="",Input!$A425=""),"", IF(Input!E424="","Data is missing.","")))),"",IF(AND(Input!$A424="",SUMPRODUCT(--(LEN(Input!$A425:'Input'!$A$1006)&gt;0))&lt;&gt;0),"Row is skipped.",IF(AND(Input!$A424="",Input!$A425=""),"", IF(Input!E424="","Data is missing.",""))))</f>
        <v/>
      </c>
      <c r="G425" s="189" t="str">
        <f>IF(ISERROR(IF(AND(Input!$A424="",SUMPRODUCT(--(LEN(Input!$A425:'Input'!$A$1006)&gt;0))&lt;&gt;0),"Row is skipped.",IF(AND(Input!$A424="",Input!$A425=""),"", IF(Input!F424="","Data is missing.","")))),"",IF(AND(Input!$A424="",SUMPRODUCT(--(LEN(Input!$A425:'Input'!$A$1006)&gt;0))&lt;&gt;0),"Row is skipped.",IF(AND(Input!$A424="",Input!$A425=""),"", IF(Input!F424="","Data is missing.",""))))</f>
        <v/>
      </c>
      <c r="H425" s="190" t="str">
        <f>IF(ISERROR(IF(AND(Input!$A424="",SUMPRODUCT(--(LEN(Input!$A425:'Input'!$A$1006)&gt;0))&lt;&gt;0),"Row is skipped.",IF(AND(Input!$A424="",Input!$A425=""),"", IF(Input!G424="","Data is missing.","")))),"",IF(AND(Input!$A424="",SUMPRODUCT(--(LEN(Input!$A425:'Input'!$A$1006)&gt;0))&lt;&gt;0),"Row is skipped.",IF(AND(Input!$A424="",Input!$A425=""),"", IF(Input!G424="","Data is missing.",""))))</f>
        <v/>
      </c>
      <c r="I425" s="156"/>
      <c r="J425" s="191" t="str">
        <f>IFERROR(VLOOKUP(VLOOKUP(Input!$D424,'Measure List'!$A:$AN,40,FALSE),UIR!$A$1:$Q$27,17,FALSE),"")</f>
        <v/>
      </c>
      <c r="K425" s="192" t="str">
        <f>IFERROR(VLOOKUP(Input!$D424,'Measure List'!$A:$AN,40,FALSE),"")</f>
        <v/>
      </c>
      <c r="L425" s="156"/>
      <c r="M425" s="193" t="str">
        <f>IF(B425="","",IF(AND(Input!H424="",IFERROR(VLOOKUP(K425,UIR!$A$2:$P$21,2,FALSE),"")&lt;&gt;""),"Data is Missing.",""))</f>
        <v/>
      </c>
      <c r="N425" s="194" t="str">
        <f>IF(B425="","",IF(AND(Input!I424="",IFERROR(VLOOKUP(K425,UIR!$A$2:$P$21,3,FALSE),"")&lt;&gt;""),"Data is Missing.",""))</f>
        <v/>
      </c>
      <c r="O425" s="194" t="str">
        <f>IF(B425="","",IF(AND(Input!J424="",IFERROR(VLOOKUP(K425,UIR!$A$2:$P$21,4,FALSE),"")&lt;&gt;""),"Data is Missing.",""))</f>
        <v/>
      </c>
      <c r="P425" s="194" t="str">
        <f>IF(B425="","",IF(AND(Input!K424="",IFERROR(VLOOKUP(K425,UIR!$A$2:$P$21,5,FALSE),"")&lt;&gt;""),"Data is Missing.",""))</f>
        <v/>
      </c>
      <c r="Q425" s="194" t="str">
        <f>IF(B425="","",IF(AND(Input!L424="",IFERROR(VLOOKUP(K425,UIR!$A$2:$P$21,6,FALSE),"")&lt;&gt;""),"Data is Missing.",""))</f>
        <v/>
      </c>
      <c r="R425" s="194" t="str">
        <f>IF(B425="","",IF(AND(Input!M424="",IFERROR(VLOOKUP(K425,UIR!$A$2:$P$21,7,FALSE),"")&lt;&gt;""),"Data is Missing.",""))</f>
        <v/>
      </c>
      <c r="S425" s="194" t="str">
        <f>IF(B425="","",IF(AND(Input!P424="",IFERROR(VLOOKUP(K425,UIR!$A$2:$P$21,8,FALSE),"")&lt;&gt;""),"Data is Missing.",""))</f>
        <v/>
      </c>
      <c r="T425" s="194" t="str">
        <f>IF(B425="","",IF(AND(Input!Q424="",IFERROR(VLOOKUP(K425,UIR!$A$2:$P$21,9,FALSE),"")&lt;&gt;""),"Data is Missing.",""))</f>
        <v/>
      </c>
      <c r="U425" s="194"/>
      <c r="V425" s="194" t="str">
        <f>IF(B425="","",IF(AND(Input!S424="",IFERROR(VLOOKUP(K425,UIR!$A$2:$P$21,11,FALSE),"")&lt;&gt;""),"Data is Missing.",""))</f>
        <v/>
      </c>
      <c r="W425" s="194" t="str">
        <f>IF(B425="","",IF(AND(Input!T424="",IFERROR(VLOOKUP(K425,UIR!$A$2:$P$21,12,FALSE),"")&lt;&gt;""),"Data is Missing.",""))</f>
        <v/>
      </c>
      <c r="X425" s="194" t="str">
        <f>IF(B425="","",IF(AND(Input!V424="",IFERROR(VLOOKUP(K425,UIR!$A$2:$P$21,13,FALSE),"")&lt;&gt;""),"Data is Missing.",""))</f>
        <v/>
      </c>
      <c r="Y425" s="194" t="str">
        <f>IF(B425="","",IF(AND(Input!W424="",IFERROR(VLOOKUP(K425,UIR!$A$2:$P$21,14,FALSE),"")&lt;&gt;""),"Data is Missing.",""))</f>
        <v/>
      </c>
      <c r="Z425" s="194" t="str">
        <f>IF(B425="","",IF(AND(Input!X424="",IFERROR(VLOOKUP(K425,UIR!$A$2:$P$21,15,FALSE),"")&lt;&gt;""),"Data is Missing.",""))</f>
        <v/>
      </c>
      <c r="AA425" s="195" t="str">
        <f>IF(B425="","",IF(AND(Input!Y424="",IFERROR(VLOOKUP(K425,UIR!$A$2:$P$21,16,FALSE),"")&lt;&gt;""),"Data is Missing.",""))</f>
        <v/>
      </c>
      <c r="AC425" s="202" t="str">
        <f>IF(ISERROR(IF(Input!D424="","",IF(ISERROR(VLOOKUP(Input!D424,'Measure List'!$A$2:$A$30000,1,0)),"Invalid RefNo",""))),"",IF(Input!D424="","",IF(ISERROR(VLOOKUP(Input!D424,'Measure List'!$A$2:$A$30000,1,0)),"Invalid RefNo","")))</f>
        <v/>
      </c>
      <c r="AD425" s="156"/>
      <c r="AE425" s="156"/>
      <c r="AF425" s="156"/>
      <c r="AG425" s="156"/>
      <c r="AH425" s="156"/>
      <c r="AI425" s="156"/>
      <c r="AJ425" s="156"/>
      <c r="AK425" s="156"/>
      <c r="AL425" s="203" t="str">
        <f>IF(COUNTIF(Dropdowns!$K$2:$K$7,Input!S424)&gt;0,"",IF(Input!S424="","","Invalid Type"))</f>
        <v/>
      </c>
      <c r="AN425" s="204" t="str">
        <f>IF(Input!C424="","",IF(ISNUMBER(VALUE(Input!C424)),"","Needs to be a number."))</f>
        <v/>
      </c>
      <c r="AO425" s="205" t="str">
        <f>IF(Input!E424="","",IF(ISNUMBER(VALUE(Input!E424)),"","Needs to be a number."))</f>
        <v/>
      </c>
      <c r="AP425" s="205" t="str">
        <f>IF(Input!N424="","",IF(ISNUMBER(VALUE(Input!N424)),"","Needs to be a number."))</f>
        <v/>
      </c>
      <c r="AQ425" s="205" t="str">
        <f>IF(Input!O424="","",IF(ISNUMBER(VALUE(Input!O424)),"","Needs to be a number."))</f>
        <v/>
      </c>
      <c r="AR425" s="205" t="str">
        <f>IF(Input!V424="","",IF(ISNUMBER(VALUE(Input!V424)),"","Needs to be a number."))</f>
        <v/>
      </c>
      <c r="AS425" s="205" t="str">
        <f>IF(Input!W424="","",IF(ISNUMBER(VALUE(Input!W424)),"","Needs to be a number."))</f>
        <v/>
      </c>
      <c r="AT425" s="205" t="str">
        <f>IF(Input!X424="","",IF(ISNUMBER(VALUE(Input!X424)),"","Needs to be a number."))</f>
        <v/>
      </c>
      <c r="AU425" s="206" t="str">
        <f>IF(Input!Y424="","",IF(ISNUMBER(VALUE(Input!Y424)),"","Needs to be a number."))</f>
        <v/>
      </c>
      <c r="AV425" s="207"/>
      <c r="AW425" s="259" t="str">
        <f>IF(OR(VALUE(Input!C424)&lt;0,VALUE(Input!C424)&gt;100), "Invalid EEI %","")</f>
        <v/>
      </c>
      <c r="AX425" s="207"/>
      <c r="AY425" s="278" t="str">
        <f>IF(Input!E424="","",IF(VALUE(Input!E424)=0,"Do not enter 0.",""))</f>
        <v/>
      </c>
    </row>
    <row r="426" spans="2:51" x14ac:dyDescent="0.3">
      <c r="B426" s="188" t="str">
        <f>Input!A425</f>
        <v/>
      </c>
      <c r="C426" s="189" t="str">
        <f>IF(ISERROR(IF(AND(Input!$A425="",SUMPRODUCT(--(LEN(Input!$A426:'Input'!$A$1006)&gt;0))&lt;&gt;0),"Row is skipped.",IF(AND(Input!$A425="",Input!$A426=""),"", IF(Input!B425="","Data is missing.","")))),"",IF(AND(Input!$A425="",SUMPRODUCT(--(LEN(Input!$A426:'Input'!$A$1006)&gt;0))&lt;&gt;0),"Row is skipped.",IF(AND(Input!$A425="",Input!$A426=""),"", IF(Input!B425="","Data is missing.",""))))</f>
        <v/>
      </c>
      <c r="D426" s="189" t="str">
        <f>IF(ISERROR(IF(AND(Input!$A425="",SUMPRODUCT(--(LEN(Input!$A426:'Input'!$A$1006)&gt;0))&lt;&gt;0),"Row is skipped.",IF(AND(Input!$A425="",Input!$A426=""),"", IF(Input!C425="","Data is missing.","")))),"",IF(AND(Input!$A425="",SUMPRODUCT(--(LEN(Input!$A426:'Input'!$A$1006)&gt;0))&lt;&gt;0),"Row is skipped.",IF(AND(Input!$A425="",Input!$A426=""),"", IF(Input!C425="","Data is missing.",""))))</f>
        <v/>
      </c>
      <c r="E426" s="189" t="str">
        <f>IF(ISERROR(IF(AND(Input!$A425="",SUMPRODUCT(--(LEN(Input!$A426:'Input'!$A$1006)&gt;0))&lt;&gt;0),"Row is skipped.",IF(AND(Input!$A425="",Input!$A426=""),"", IF(Input!D425="","Data is missing.","")))),"",IF(AND(Input!$A425="",SUMPRODUCT(--(LEN(Input!$A426:'Input'!$A$1006)&gt;0))&lt;&gt;0),"Row is skipped.",IF(AND(Input!$A425="",Input!$A426=""),"", IF(Input!D425="","Data is missing.",""))))</f>
        <v/>
      </c>
      <c r="F426" s="189" t="str">
        <f>IF(ISERROR(IF(AND(Input!$A425="",SUMPRODUCT(--(LEN(Input!$A426:'Input'!$A$1006)&gt;0))&lt;&gt;0),"Row is skipped.",IF(AND(Input!$A425="",Input!$A426=""),"", IF(Input!E425="","Data is missing.","")))),"",IF(AND(Input!$A425="",SUMPRODUCT(--(LEN(Input!$A426:'Input'!$A$1006)&gt;0))&lt;&gt;0),"Row is skipped.",IF(AND(Input!$A425="",Input!$A426=""),"", IF(Input!E425="","Data is missing.",""))))</f>
        <v/>
      </c>
      <c r="G426" s="189" t="str">
        <f>IF(ISERROR(IF(AND(Input!$A425="",SUMPRODUCT(--(LEN(Input!$A426:'Input'!$A$1006)&gt;0))&lt;&gt;0),"Row is skipped.",IF(AND(Input!$A425="",Input!$A426=""),"", IF(Input!F425="","Data is missing.","")))),"",IF(AND(Input!$A425="",SUMPRODUCT(--(LEN(Input!$A426:'Input'!$A$1006)&gt;0))&lt;&gt;0),"Row is skipped.",IF(AND(Input!$A425="",Input!$A426=""),"", IF(Input!F425="","Data is missing.",""))))</f>
        <v/>
      </c>
      <c r="H426" s="190" t="str">
        <f>IF(ISERROR(IF(AND(Input!$A425="",SUMPRODUCT(--(LEN(Input!$A426:'Input'!$A$1006)&gt;0))&lt;&gt;0),"Row is skipped.",IF(AND(Input!$A425="",Input!$A426=""),"", IF(Input!G425="","Data is missing.","")))),"",IF(AND(Input!$A425="",SUMPRODUCT(--(LEN(Input!$A426:'Input'!$A$1006)&gt;0))&lt;&gt;0),"Row is skipped.",IF(AND(Input!$A425="",Input!$A426=""),"", IF(Input!G425="","Data is missing.",""))))</f>
        <v/>
      </c>
      <c r="I426" s="156"/>
      <c r="J426" s="191" t="str">
        <f>IFERROR(VLOOKUP(VLOOKUP(Input!$D425,'Measure List'!$A:$AN,40,FALSE),UIR!$A$1:$Q$27,17,FALSE),"")</f>
        <v/>
      </c>
      <c r="K426" s="192" t="str">
        <f>IFERROR(VLOOKUP(Input!$D425,'Measure List'!$A:$AN,40,FALSE),"")</f>
        <v/>
      </c>
      <c r="L426" s="156"/>
      <c r="M426" s="193" t="str">
        <f>IF(B426="","",IF(AND(Input!H425="",IFERROR(VLOOKUP(K426,UIR!$A$2:$P$21,2,FALSE),"")&lt;&gt;""),"Data is Missing.",""))</f>
        <v/>
      </c>
      <c r="N426" s="194" t="str">
        <f>IF(B426="","",IF(AND(Input!I425="",IFERROR(VLOOKUP(K426,UIR!$A$2:$P$21,3,FALSE),"")&lt;&gt;""),"Data is Missing.",""))</f>
        <v/>
      </c>
      <c r="O426" s="194" t="str">
        <f>IF(B426="","",IF(AND(Input!J425="",IFERROR(VLOOKUP(K426,UIR!$A$2:$P$21,4,FALSE),"")&lt;&gt;""),"Data is Missing.",""))</f>
        <v/>
      </c>
      <c r="P426" s="194" t="str">
        <f>IF(B426="","",IF(AND(Input!K425="",IFERROR(VLOOKUP(K426,UIR!$A$2:$P$21,5,FALSE),"")&lt;&gt;""),"Data is Missing.",""))</f>
        <v/>
      </c>
      <c r="Q426" s="194" t="str">
        <f>IF(B426="","",IF(AND(Input!L425="",IFERROR(VLOOKUP(K426,UIR!$A$2:$P$21,6,FALSE),"")&lt;&gt;""),"Data is Missing.",""))</f>
        <v/>
      </c>
      <c r="R426" s="194" t="str">
        <f>IF(B426="","",IF(AND(Input!M425="",IFERROR(VLOOKUP(K426,UIR!$A$2:$P$21,7,FALSE),"")&lt;&gt;""),"Data is Missing.",""))</f>
        <v/>
      </c>
      <c r="S426" s="194" t="str">
        <f>IF(B426="","",IF(AND(Input!P425="",IFERROR(VLOOKUP(K426,UIR!$A$2:$P$21,8,FALSE),"")&lt;&gt;""),"Data is Missing.",""))</f>
        <v/>
      </c>
      <c r="T426" s="194" t="str">
        <f>IF(B426="","",IF(AND(Input!Q425="",IFERROR(VLOOKUP(K426,UIR!$A$2:$P$21,9,FALSE),"")&lt;&gt;""),"Data is Missing.",""))</f>
        <v/>
      </c>
      <c r="U426" s="194"/>
      <c r="V426" s="194" t="str">
        <f>IF(B426="","",IF(AND(Input!S425="",IFERROR(VLOOKUP(K426,UIR!$A$2:$P$21,11,FALSE),"")&lt;&gt;""),"Data is Missing.",""))</f>
        <v/>
      </c>
      <c r="W426" s="194" t="str">
        <f>IF(B426="","",IF(AND(Input!T425="",IFERROR(VLOOKUP(K426,UIR!$A$2:$P$21,12,FALSE),"")&lt;&gt;""),"Data is Missing.",""))</f>
        <v/>
      </c>
      <c r="X426" s="194" t="str">
        <f>IF(B426="","",IF(AND(Input!V425="",IFERROR(VLOOKUP(K426,UIR!$A$2:$P$21,13,FALSE),"")&lt;&gt;""),"Data is Missing.",""))</f>
        <v/>
      </c>
      <c r="Y426" s="194" t="str">
        <f>IF(B426="","",IF(AND(Input!W425="",IFERROR(VLOOKUP(K426,UIR!$A$2:$P$21,14,FALSE),"")&lt;&gt;""),"Data is Missing.",""))</f>
        <v/>
      </c>
      <c r="Z426" s="194" t="str">
        <f>IF(B426="","",IF(AND(Input!X425="",IFERROR(VLOOKUP(K426,UIR!$A$2:$P$21,15,FALSE),"")&lt;&gt;""),"Data is Missing.",""))</f>
        <v/>
      </c>
      <c r="AA426" s="195" t="str">
        <f>IF(B426="","",IF(AND(Input!Y425="",IFERROR(VLOOKUP(K426,UIR!$A$2:$P$21,16,FALSE),"")&lt;&gt;""),"Data is Missing.",""))</f>
        <v/>
      </c>
      <c r="AC426" s="202" t="str">
        <f>IF(ISERROR(IF(Input!D425="","",IF(ISERROR(VLOOKUP(Input!D425,'Measure List'!$A$2:$A$30000,1,0)),"Invalid RefNo",""))),"",IF(Input!D425="","",IF(ISERROR(VLOOKUP(Input!D425,'Measure List'!$A$2:$A$30000,1,0)),"Invalid RefNo","")))</f>
        <v/>
      </c>
      <c r="AD426" s="156"/>
      <c r="AE426" s="156"/>
      <c r="AF426" s="156"/>
      <c r="AG426" s="156"/>
      <c r="AH426" s="156"/>
      <c r="AI426" s="156"/>
      <c r="AJ426" s="156"/>
      <c r="AK426" s="156"/>
      <c r="AL426" s="203" t="str">
        <f>IF(COUNTIF(Dropdowns!$K$2:$K$7,Input!S425)&gt;0,"",IF(Input!S425="","","Invalid Type"))</f>
        <v/>
      </c>
      <c r="AN426" s="204" t="str">
        <f>IF(Input!C425="","",IF(ISNUMBER(VALUE(Input!C425)),"","Needs to be a number."))</f>
        <v/>
      </c>
      <c r="AO426" s="205" t="str">
        <f>IF(Input!E425="","",IF(ISNUMBER(VALUE(Input!E425)),"","Needs to be a number."))</f>
        <v/>
      </c>
      <c r="AP426" s="205" t="str">
        <f>IF(Input!N425="","",IF(ISNUMBER(VALUE(Input!N425)),"","Needs to be a number."))</f>
        <v/>
      </c>
      <c r="AQ426" s="205" t="str">
        <f>IF(Input!O425="","",IF(ISNUMBER(VALUE(Input!O425)),"","Needs to be a number."))</f>
        <v/>
      </c>
      <c r="AR426" s="205" t="str">
        <f>IF(Input!V425="","",IF(ISNUMBER(VALUE(Input!V425)),"","Needs to be a number."))</f>
        <v/>
      </c>
      <c r="AS426" s="205" t="str">
        <f>IF(Input!W425="","",IF(ISNUMBER(VALUE(Input!W425)),"","Needs to be a number."))</f>
        <v/>
      </c>
      <c r="AT426" s="205" t="str">
        <f>IF(Input!X425="","",IF(ISNUMBER(VALUE(Input!X425)),"","Needs to be a number."))</f>
        <v/>
      </c>
      <c r="AU426" s="206" t="str">
        <f>IF(Input!Y425="","",IF(ISNUMBER(VALUE(Input!Y425)),"","Needs to be a number."))</f>
        <v/>
      </c>
      <c r="AV426" s="207"/>
      <c r="AW426" s="259" t="str">
        <f>IF(OR(VALUE(Input!C425)&lt;0,VALUE(Input!C425)&gt;100), "Invalid EEI %","")</f>
        <v/>
      </c>
      <c r="AX426" s="207"/>
      <c r="AY426" s="278" t="str">
        <f>IF(Input!E425="","",IF(VALUE(Input!E425)=0,"Do not enter 0.",""))</f>
        <v/>
      </c>
    </row>
    <row r="427" spans="2:51" x14ac:dyDescent="0.3">
      <c r="B427" s="188" t="str">
        <f>Input!A426</f>
        <v/>
      </c>
      <c r="C427" s="189" t="str">
        <f>IF(ISERROR(IF(AND(Input!$A426="",SUMPRODUCT(--(LEN(Input!$A427:'Input'!$A$1006)&gt;0))&lt;&gt;0),"Row is skipped.",IF(AND(Input!$A426="",Input!$A427=""),"", IF(Input!B426="","Data is missing.","")))),"",IF(AND(Input!$A426="",SUMPRODUCT(--(LEN(Input!$A427:'Input'!$A$1006)&gt;0))&lt;&gt;0),"Row is skipped.",IF(AND(Input!$A426="",Input!$A427=""),"", IF(Input!B426="","Data is missing.",""))))</f>
        <v/>
      </c>
      <c r="D427" s="189" t="str">
        <f>IF(ISERROR(IF(AND(Input!$A426="",SUMPRODUCT(--(LEN(Input!$A427:'Input'!$A$1006)&gt;0))&lt;&gt;0),"Row is skipped.",IF(AND(Input!$A426="",Input!$A427=""),"", IF(Input!C426="","Data is missing.","")))),"",IF(AND(Input!$A426="",SUMPRODUCT(--(LEN(Input!$A427:'Input'!$A$1006)&gt;0))&lt;&gt;0),"Row is skipped.",IF(AND(Input!$A426="",Input!$A427=""),"", IF(Input!C426="","Data is missing.",""))))</f>
        <v/>
      </c>
      <c r="E427" s="189" t="str">
        <f>IF(ISERROR(IF(AND(Input!$A426="",SUMPRODUCT(--(LEN(Input!$A427:'Input'!$A$1006)&gt;0))&lt;&gt;0),"Row is skipped.",IF(AND(Input!$A426="",Input!$A427=""),"", IF(Input!D426="","Data is missing.","")))),"",IF(AND(Input!$A426="",SUMPRODUCT(--(LEN(Input!$A427:'Input'!$A$1006)&gt;0))&lt;&gt;0),"Row is skipped.",IF(AND(Input!$A426="",Input!$A427=""),"", IF(Input!D426="","Data is missing.",""))))</f>
        <v/>
      </c>
      <c r="F427" s="189" t="str">
        <f>IF(ISERROR(IF(AND(Input!$A426="",SUMPRODUCT(--(LEN(Input!$A427:'Input'!$A$1006)&gt;0))&lt;&gt;0),"Row is skipped.",IF(AND(Input!$A426="",Input!$A427=""),"", IF(Input!E426="","Data is missing.","")))),"",IF(AND(Input!$A426="",SUMPRODUCT(--(LEN(Input!$A427:'Input'!$A$1006)&gt;0))&lt;&gt;0),"Row is skipped.",IF(AND(Input!$A426="",Input!$A427=""),"", IF(Input!E426="","Data is missing.",""))))</f>
        <v/>
      </c>
      <c r="G427" s="189" t="str">
        <f>IF(ISERROR(IF(AND(Input!$A426="",SUMPRODUCT(--(LEN(Input!$A427:'Input'!$A$1006)&gt;0))&lt;&gt;0),"Row is skipped.",IF(AND(Input!$A426="",Input!$A427=""),"", IF(Input!F426="","Data is missing.","")))),"",IF(AND(Input!$A426="",SUMPRODUCT(--(LEN(Input!$A427:'Input'!$A$1006)&gt;0))&lt;&gt;0),"Row is skipped.",IF(AND(Input!$A426="",Input!$A427=""),"", IF(Input!F426="","Data is missing.",""))))</f>
        <v/>
      </c>
      <c r="H427" s="190" t="str">
        <f>IF(ISERROR(IF(AND(Input!$A426="",SUMPRODUCT(--(LEN(Input!$A427:'Input'!$A$1006)&gt;0))&lt;&gt;0),"Row is skipped.",IF(AND(Input!$A426="",Input!$A427=""),"", IF(Input!G426="","Data is missing.","")))),"",IF(AND(Input!$A426="",SUMPRODUCT(--(LEN(Input!$A427:'Input'!$A$1006)&gt;0))&lt;&gt;0),"Row is skipped.",IF(AND(Input!$A426="",Input!$A427=""),"", IF(Input!G426="","Data is missing.",""))))</f>
        <v/>
      </c>
      <c r="I427" s="156"/>
      <c r="J427" s="191" t="str">
        <f>IFERROR(VLOOKUP(VLOOKUP(Input!$D426,'Measure List'!$A:$AN,40,FALSE),UIR!$A$1:$Q$27,17,FALSE),"")</f>
        <v/>
      </c>
      <c r="K427" s="192" t="str">
        <f>IFERROR(VLOOKUP(Input!$D426,'Measure List'!$A:$AN,40,FALSE),"")</f>
        <v/>
      </c>
      <c r="L427" s="156"/>
      <c r="M427" s="193" t="str">
        <f>IF(B427="","",IF(AND(Input!H426="",IFERROR(VLOOKUP(K427,UIR!$A$2:$P$21,2,FALSE),"")&lt;&gt;""),"Data is Missing.",""))</f>
        <v/>
      </c>
      <c r="N427" s="194" t="str">
        <f>IF(B427="","",IF(AND(Input!I426="",IFERROR(VLOOKUP(K427,UIR!$A$2:$P$21,3,FALSE),"")&lt;&gt;""),"Data is Missing.",""))</f>
        <v/>
      </c>
      <c r="O427" s="194" t="str">
        <f>IF(B427="","",IF(AND(Input!J426="",IFERROR(VLOOKUP(K427,UIR!$A$2:$P$21,4,FALSE),"")&lt;&gt;""),"Data is Missing.",""))</f>
        <v/>
      </c>
      <c r="P427" s="194" t="str">
        <f>IF(B427="","",IF(AND(Input!K426="",IFERROR(VLOOKUP(K427,UIR!$A$2:$P$21,5,FALSE),"")&lt;&gt;""),"Data is Missing.",""))</f>
        <v/>
      </c>
      <c r="Q427" s="194" t="str">
        <f>IF(B427="","",IF(AND(Input!L426="",IFERROR(VLOOKUP(K427,UIR!$A$2:$P$21,6,FALSE),"")&lt;&gt;""),"Data is Missing.",""))</f>
        <v/>
      </c>
      <c r="R427" s="194" t="str">
        <f>IF(B427="","",IF(AND(Input!M426="",IFERROR(VLOOKUP(K427,UIR!$A$2:$P$21,7,FALSE),"")&lt;&gt;""),"Data is Missing.",""))</f>
        <v/>
      </c>
      <c r="S427" s="194" t="str">
        <f>IF(B427="","",IF(AND(Input!P426="",IFERROR(VLOOKUP(K427,UIR!$A$2:$P$21,8,FALSE),"")&lt;&gt;""),"Data is Missing.",""))</f>
        <v/>
      </c>
      <c r="T427" s="194" t="str">
        <f>IF(B427="","",IF(AND(Input!Q426="",IFERROR(VLOOKUP(K427,UIR!$A$2:$P$21,9,FALSE),"")&lt;&gt;""),"Data is Missing.",""))</f>
        <v/>
      </c>
      <c r="U427" s="194"/>
      <c r="V427" s="194" t="str">
        <f>IF(B427="","",IF(AND(Input!S426="",IFERROR(VLOOKUP(K427,UIR!$A$2:$P$21,11,FALSE),"")&lt;&gt;""),"Data is Missing.",""))</f>
        <v/>
      </c>
      <c r="W427" s="194" t="str">
        <f>IF(B427="","",IF(AND(Input!T426="",IFERROR(VLOOKUP(K427,UIR!$A$2:$P$21,12,FALSE),"")&lt;&gt;""),"Data is Missing.",""))</f>
        <v/>
      </c>
      <c r="X427" s="194" t="str">
        <f>IF(B427="","",IF(AND(Input!V426="",IFERROR(VLOOKUP(K427,UIR!$A$2:$P$21,13,FALSE),"")&lt;&gt;""),"Data is Missing.",""))</f>
        <v/>
      </c>
      <c r="Y427" s="194" t="str">
        <f>IF(B427="","",IF(AND(Input!W426="",IFERROR(VLOOKUP(K427,UIR!$A$2:$P$21,14,FALSE),"")&lt;&gt;""),"Data is Missing.",""))</f>
        <v/>
      </c>
      <c r="Z427" s="194" t="str">
        <f>IF(B427="","",IF(AND(Input!X426="",IFERROR(VLOOKUP(K427,UIR!$A$2:$P$21,15,FALSE),"")&lt;&gt;""),"Data is Missing.",""))</f>
        <v/>
      </c>
      <c r="AA427" s="195" t="str">
        <f>IF(B427="","",IF(AND(Input!Y426="",IFERROR(VLOOKUP(K427,UIR!$A$2:$P$21,16,FALSE),"")&lt;&gt;""),"Data is Missing.",""))</f>
        <v/>
      </c>
      <c r="AC427" s="202" t="str">
        <f>IF(ISERROR(IF(Input!D426="","",IF(ISERROR(VLOOKUP(Input!D426,'Measure List'!$A$2:$A$30000,1,0)),"Invalid RefNo",""))),"",IF(Input!D426="","",IF(ISERROR(VLOOKUP(Input!D426,'Measure List'!$A$2:$A$30000,1,0)),"Invalid RefNo","")))</f>
        <v/>
      </c>
      <c r="AD427" s="156"/>
      <c r="AE427" s="156"/>
      <c r="AF427" s="156"/>
      <c r="AG427" s="156"/>
      <c r="AH427" s="156"/>
      <c r="AI427" s="156"/>
      <c r="AJ427" s="156"/>
      <c r="AK427" s="156"/>
      <c r="AL427" s="203" t="str">
        <f>IF(COUNTIF(Dropdowns!$K$2:$K$7,Input!S426)&gt;0,"",IF(Input!S426="","","Invalid Type"))</f>
        <v/>
      </c>
      <c r="AN427" s="204" t="str">
        <f>IF(Input!C426="","",IF(ISNUMBER(VALUE(Input!C426)),"","Needs to be a number."))</f>
        <v/>
      </c>
      <c r="AO427" s="205" t="str">
        <f>IF(Input!E426="","",IF(ISNUMBER(VALUE(Input!E426)),"","Needs to be a number."))</f>
        <v/>
      </c>
      <c r="AP427" s="205" t="str">
        <f>IF(Input!N426="","",IF(ISNUMBER(VALUE(Input!N426)),"","Needs to be a number."))</f>
        <v/>
      </c>
      <c r="AQ427" s="205" t="str">
        <f>IF(Input!O426="","",IF(ISNUMBER(VALUE(Input!O426)),"","Needs to be a number."))</f>
        <v/>
      </c>
      <c r="AR427" s="205" t="str">
        <f>IF(Input!V426="","",IF(ISNUMBER(VALUE(Input!V426)),"","Needs to be a number."))</f>
        <v/>
      </c>
      <c r="AS427" s="205" t="str">
        <f>IF(Input!W426="","",IF(ISNUMBER(VALUE(Input!W426)),"","Needs to be a number."))</f>
        <v/>
      </c>
      <c r="AT427" s="205" t="str">
        <f>IF(Input!X426="","",IF(ISNUMBER(VALUE(Input!X426)),"","Needs to be a number."))</f>
        <v/>
      </c>
      <c r="AU427" s="206" t="str">
        <f>IF(Input!Y426="","",IF(ISNUMBER(VALUE(Input!Y426)),"","Needs to be a number."))</f>
        <v/>
      </c>
      <c r="AV427" s="207"/>
      <c r="AW427" s="259" t="str">
        <f>IF(OR(VALUE(Input!C426)&lt;0,VALUE(Input!C426)&gt;100), "Invalid EEI %","")</f>
        <v/>
      </c>
      <c r="AX427" s="207"/>
      <c r="AY427" s="278" t="str">
        <f>IF(Input!E426="","",IF(VALUE(Input!E426)=0,"Do not enter 0.",""))</f>
        <v/>
      </c>
    </row>
    <row r="428" spans="2:51" x14ac:dyDescent="0.3">
      <c r="B428" s="188" t="str">
        <f>Input!A427</f>
        <v/>
      </c>
      <c r="C428" s="189" t="str">
        <f>IF(ISERROR(IF(AND(Input!$A427="",SUMPRODUCT(--(LEN(Input!$A428:'Input'!$A$1006)&gt;0))&lt;&gt;0),"Row is skipped.",IF(AND(Input!$A427="",Input!$A428=""),"", IF(Input!B427="","Data is missing.","")))),"",IF(AND(Input!$A427="",SUMPRODUCT(--(LEN(Input!$A428:'Input'!$A$1006)&gt;0))&lt;&gt;0),"Row is skipped.",IF(AND(Input!$A427="",Input!$A428=""),"", IF(Input!B427="","Data is missing.",""))))</f>
        <v/>
      </c>
      <c r="D428" s="189" t="str">
        <f>IF(ISERROR(IF(AND(Input!$A427="",SUMPRODUCT(--(LEN(Input!$A428:'Input'!$A$1006)&gt;0))&lt;&gt;0),"Row is skipped.",IF(AND(Input!$A427="",Input!$A428=""),"", IF(Input!C427="","Data is missing.","")))),"",IF(AND(Input!$A427="",SUMPRODUCT(--(LEN(Input!$A428:'Input'!$A$1006)&gt;0))&lt;&gt;0),"Row is skipped.",IF(AND(Input!$A427="",Input!$A428=""),"", IF(Input!C427="","Data is missing.",""))))</f>
        <v/>
      </c>
      <c r="E428" s="189" t="str">
        <f>IF(ISERROR(IF(AND(Input!$A427="",SUMPRODUCT(--(LEN(Input!$A428:'Input'!$A$1006)&gt;0))&lt;&gt;0),"Row is skipped.",IF(AND(Input!$A427="",Input!$A428=""),"", IF(Input!D427="","Data is missing.","")))),"",IF(AND(Input!$A427="",SUMPRODUCT(--(LEN(Input!$A428:'Input'!$A$1006)&gt;0))&lt;&gt;0),"Row is skipped.",IF(AND(Input!$A427="",Input!$A428=""),"", IF(Input!D427="","Data is missing.",""))))</f>
        <v/>
      </c>
      <c r="F428" s="189" t="str">
        <f>IF(ISERROR(IF(AND(Input!$A427="",SUMPRODUCT(--(LEN(Input!$A428:'Input'!$A$1006)&gt;0))&lt;&gt;0),"Row is skipped.",IF(AND(Input!$A427="",Input!$A428=""),"", IF(Input!E427="","Data is missing.","")))),"",IF(AND(Input!$A427="",SUMPRODUCT(--(LEN(Input!$A428:'Input'!$A$1006)&gt;0))&lt;&gt;0),"Row is skipped.",IF(AND(Input!$A427="",Input!$A428=""),"", IF(Input!E427="","Data is missing.",""))))</f>
        <v/>
      </c>
      <c r="G428" s="189" t="str">
        <f>IF(ISERROR(IF(AND(Input!$A427="",SUMPRODUCT(--(LEN(Input!$A428:'Input'!$A$1006)&gt;0))&lt;&gt;0),"Row is skipped.",IF(AND(Input!$A427="",Input!$A428=""),"", IF(Input!F427="","Data is missing.","")))),"",IF(AND(Input!$A427="",SUMPRODUCT(--(LEN(Input!$A428:'Input'!$A$1006)&gt;0))&lt;&gt;0),"Row is skipped.",IF(AND(Input!$A427="",Input!$A428=""),"", IF(Input!F427="","Data is missing.",""))))</f>
        <v/>
      </c>
      <c r="H428" s="190" t="str">
        <f>IF(ISERROR(IF(AND(Input!$A427="",SUMPRODUCT(--(LEN(Input!$A428:'Input'!$A$1006)&gt;0))&lt;&gt;0),"Row is skipped.",IF(AND(Input!$A427="",Input!$A428=""),"", IF(Input!G427="","Data is missing.","")))),"",IF(AND(Input!$A427="",SUMPRODUCT(--(LEN(Input!$A428:'Input'!$A$1006)&gt;0))&lt;&gt;0),"Row is skipped.",IF(AND(Input!$A427="",Input!$A428=""),"", IF(Input!G427="","Data is missing.",""))))</f>
        <v/>
      </c>
      <c r="I428" s="156"/>
      <c r="J428" s="191" t="str">
        <f>IFERROR(VLOOKUP(VLOOKUP(Input!$D427,'Measure List'!$A:$AN,40,FALSE),UIR!$A$1:$Q$27,17,FALSE),"")</f>
        <v/>
      </c>
      <c r="K428" s="192" t="str">
        <f>IFERROR(VLOOKUP(Input!$D427,'Measure List'!$A:$AN,40,FALSE),"")</f>
        <v/>
      </c>
      <c r="L428" s="156"/>
      <c r="M428" s="193" t="str">
        <f>IF(B428="","",IF(AND(Input!H427="",IFERROR(VLOOKUP(K428,UIR!$A$2:$P$21,2,FALSE),"")&lt;&gt;""),"Data is Missing.",""))</f>
        <v/>
      </c>
      <c r="N428" s="194" t="str">
        <f>IF(B428="","",IF(AND(Input!I427="",IFERROR(VLOOKUP(K428,UIR!$A$2:$P$21,3,FALSE),"")&lt;&gt;""),"Data is Missing.",""))</f>
        <v/>
      </c>
      <c r="O428" s="194" t="str">
        <f>IF(B428="","",IF(AND(Input!J427="",IFERROR(VLOOKUP(K428,UIR!$A$2:$P$21,4,FALSE),"")&lt;&gt;""),"Data is Missing.",""))</f>
        <v/>
      </c>
      <c r="P428" s="194" t="str">
        <f>IF(B428="","",IF(AND(Input!K427="",IFERROR(VLOOKUP(K428,UIR!$A$2:$P$21,5,FALSE),"")&lt;&gt;""),"Data is Missing.",""))</f>
        <v/>
      </c>
      <c r="Q428" s="194" t="str">
        <f>IF(B428="","",IF(AND(Input!L427="",IFERROR(VLOOKUP(K428,UIR!$A$2:$P$21,6,FALSE),"")&lt;&gt;""),"Data is Missing.",""))</f>
        <v/>
      </c>
      <c r="R428" s="194" t="str">
        <f>IF(B428="","",IF(AND(Input!M427="",IFERROR(VLOOKUP(K428,UIR!$A$2:$P$21,7,FALSE),"")&lt;&gt;""),"Data is Missing.",""))</f>
        <v/>
      </c>
      <c r="S428" s="194" t="str">
        <f>IF(B428="","",IF(AND(Input!P427="",IFERROR(VLOOKUP(K428,UIR!$A$2:$P$21,8,FALSE),"")&lt;&gt;""),"Data is Missing.",""))</f>
        <v/>
      </c>
      <c r="T428" s="194" t="str">
        <f>IF(B428="","",IF(AND(Input!Q427="",IFERROR(VLOOKUP(K428,UIR!$A$2:$P$21,9,FALSE),"")&lt;&gt;""),"Data is Missing.",""))</f>
        <v/>
      </c>
      <c r="U428" s="194"/>
      <c r="V428" s="194" t="str">
        <f>IF(B428="","",IF(AND(Input!S427="",IFERROR(VLOOKUP(K428,UIR!$A$2:$P$21,11,FALSE),"")&lt;&gt;""),"Data is Missing.",""))</f>
        <v/>
      </c>
      <c r="W428" s="194" t="str">
        <f>IF(B428="","",IF(AND(Input!T427="",IFERROR(VLOOKUP(K428,UIR!$A$2:$P$21,12,FALSE),"")&lt;&gt;""),"Data is Missing.",""))</f>
        <v/>
      </c>
      <c r="X428" s="194" t="str">
        <f>IF(B428="","",IF(AND(Input!V427="",IFERROR(VLOOKUP(K428,UIR!$A$2:$P$21,13,FALSE),"")&lt;&gt;""),"Data is Missing.",""))</f>
        <v/>
      </c>
      <c r="Y428" s="194" t="str">
        <f>IF(B428="","",IF(AND(Input!W427="",IFERROR(VLOOKUP(K428,UIR!$A$2:$P$21,14,FALSE),"")&lt;&gt;""),"Data is Missing.",""))</f>
        <v/>
      </c>
      <c r="Z428" s="194" t="str">
        <f>IF(B428="","",IF(AND(Input!X427="",IFERROR(VLOOKUP(K428,UIR!$A$2:$P$21,15,FALSE),"")&lt;&gt;""),"Data is Missing.",""))</f>
        <v/>
      </c>
      <c r="AA428" s="195" t="str">
        <f>IF(B428="","",IF(AND(Input!Y427="",IFERROR(VLOOKUP(K428,UIR!$A$2:$P$21,16,FALSE),"")&lt;&gt;""),"Data is Missing.",""))</f>
        <v/>
      </c>
      <c r="AC428" s="202" t="str">
        <f>IF(ISERROR(IF(Input!D427="","",IF(ISERROR(VLOOKUP(Input!D427,'Measure List'!$A$2:$A$30000,1,0)),"Invalid RefNo",""))),"",IF(Input!D427="","",IF(ISERROR(VLOOKUP(Input!D427,'Measure List'!$A$2:$A$30000,1,0)),"Invalid RefNo","")))</f>
        <v/>
      </c>
      <c r="AD428" s="156"/>
      <c r="AE428" s="156"/>
      <c r="AF428" s="156"/>
      <c r="AG428" s="156"/>
      <c r="AH428" s="156"/>
      <c r="AI428" s="156"/>
      <c r="AJ428" s="156"/>
      <c r="AK428" s="156"/>
      <c r="AL428" s="203" t="str">
        <f>IF(COUNTIF(Dropdowns!$K$2:$K$7,Input!S427)&gt;0,"",IF(Input!S427="","","Invalid Type"))</f>
        <v/>
      </c>
      <c r="AN428" s="204" t="str">
        <f>IF(Input!C427="","",IF(ISNUMBER(VALUE(Input!C427)),"","Needs to be a number."))</f>
        <v/>
      </c>
      <c r="AO428" s="205" t="str">
        <f>IF(Input!E427="","",IF(ISNUMBER(VALUE(Input!E427)),"","Needs to be a number."))</f>
        <v/>
      </c>
      <c r="AP428" s="205" t="str">
        <f>IF(Input!N427="","",IF(ISNUMBER(VALUE(Input!N427)),"","Needs to be a number."))</f>
        <v/>
      </c>
      <c r="AQ428" s="205" t="str">
        <f>IF(Input!O427="","",IF(ISNUMBER(VALUE(Input!O427)),"","Needs to be a number."))</f>
        <v/>
      </c>
      <c r="AR428" s="205" t="str">
        <f>IF(Input!V427="","",IF(ISNUMBER(VALUE(Input!V427)),"","Needs to be a number."))</f>
        <v/>
      </c>
      <c r="AS428" s="205" t="str">
        <f>IF(Input!W427="","",IF(ISNUMBER(VALUE(Input!W427)),"","Needs to be a number."))</f>
        <v/>
      </c>
      <c r="AT428" s="205" t="str">
        <f>IF(Input!X427="","",IF(ISNUMBER(VALUE(Input!X427)),"","Needs to be a number."))</f>
        <v/>
      </c>
      <c r="AU428" s="206" t="str">
        <f>IF(Input!Y427="","",IF(ISNUMBER(VALUE(Input!Y427)),"","Needs to be a number."))</f>
        <v/>
      </c>
      <c r="AV428" s="207"/>
      <c r="AW428" s="259" t="str">
        <f>IF(OR(VALUE(Input!C427)&lt;0,VALUE(Input!C427)&gt;100), "Invalid EEI %","")</f>
        <v/>
      </c>
      <c r="AX428" s="207"/>
      <c r="AY428" s="278" t="str">
        <f>IF(Input!E427="","",IF(VALUE(Input!E427)=0,"Do not enter 0.",""))</f>
        <v/>
      </c>
    </row>
    <row r="429" spans="2:51" x14ac:dyDescent="0.3">
      <c r="B429" s="188" t="str">
        <f>Input!A428</f>
        <v/>
      </c>
      <c r="C429" s="189" t="str">
        <f>IF(ISERROR(IF(AND(Input!$A428="",SUMPRODUCT(--(LEN(Input!$A429:'Input'!$A$1006)&gt;0))&lt;&gt;0),"Row is skipped.",IF(AND(Input!$A428="",Input!$A429=""),"", IF(Input!B428="","Data is missing.","")))),"",IF(AND(Input!$A428="",SUMPRODUCT(--(LEN(Input!$A429:'Input'!$A$1006)&gt;0))&lt;&gt;0),"Row is skipped.",IF(AND(Input!$A428="",Input!$A429=""),"", IF(Input!B428="","Data is missing.",""))))</f>
        <v/>
      </c>
      <c r="D429" s="189" t="str">
        <f>IF(ISERROR(IF(AND(Input!$A428="",SUMPRODUCT(--(LEN(Input!$A429:'Input'!$A$1006)&gt;0))&lt;&gt;0),"Row is skipped.",IF(AND(Input!$A428="",Input!$A429=""),"", IF(Input!C428="","Data is missing.","")))),"",IF(AND(Input!$A428="",SUMPRODUCT(--(LEN(Input!$A429:'Input'!$A$1006)&gt;0))&lt;&gt;0),"Row is skipped.",IF(AND(Input!$A428="",Input!$A429=""),"", IF(Input!C428="","Data is missing.",""))))</f>
        <v/>
      </c>
      <c r="E429" s="189" t="str">
        <f>IF(ISERROR(IF(AND(Input!$A428="",SUMPRODUCT(--(LEN(Input!$A429:'Input'!$A$1006)&gt;0))&lt;&gt;0),"Row is skipped.",IF(AND(Input!$A428="",Input!$A429=""),"", IF(Input!D428="","Data is missing.","")))),"",IF(AND(Input!$A428="",SUMPRODUCT(--(LEN(Input!$A429:'Input'!$A$1006)&gt;0))&lt;&gt;0),"Row is skipped.",IF(AND(Input!$A428="",Input!$A429=""),"", IF(Input!D428="","Data is missing.",""))))</f>
        <v/>
      </c>
      <c r="F429" s="189" t="str">
        <f>IF(ISERROR(IF(AND(Input!$A428="",SUMPRODUCT(--(LEN(Input!$A429:'Input'!$A$1006)&gt;0))&lt;&gt;0),"Row is skipped.",IF(AND(Input!$A428="",Input!$A429=""),"", IF(Input!E428="","Data is missing.","")))),"",IF(AND(Input!$A428="",SUMPRODUCT(--(LEN(Input!$A429:'Input'!$A$1006)&gt;0))&lt;&gt;0),"Row is skipped.",IF(AND(Input!$A428="",Input!$A429=""),"", IF(Input!E428="","Data is missing.",""))))</f>
        <v/>
      </c>
      <c r="G429" s="189" t="str">
        <f>IF(ISERROR(IF(AND(Input!$A428="",SUMPRODUCT(--(LEN(Input!$A429:'Input'!$A$1006)&gt;0))&lt;&gt;0),"Row is skipped.",IF(AND(Input!$A428="",Input!$A429=""),"", IF(Input!F428="","Data is missing.","")))),"",IF(AND(Input!$A428="",SUMPRODUCT(--(LEN(Input!$A429:'Input'!$A$1006)&gt;0))&lt;&gt;0),"Row is skipped.",IF(AND(Input!$A428="",Input!$A429=""),"", IF(Input!F428="","Data is missing.",""))))</f>
        <v/>
      </c>
      <c r="H429" s="190" t="str">
        <f>IF(ISERROR(IF(AND(Input!$A428="",SUMPRODUCT(--(LEN(Input!$A429:'Input'!$A$1006)&gt;0))&lt;&gt;0),"Row is skipped.",IF(AND(Input!$A428="",Input!$A429=""),"", IF(Input!G428="","Data is missing.","")))),"",IF(AND(Input!$A428="",SUMPRODUCT(--(LEN(Input!$A429:'Input'!$A$1006)&gt;0))&lt;&gt;0),"Row is skipped.",IF(AND(Input!$A428="",Input!$A429=""),"", IF(Input!G428="","Data is missing.",""))))</f>
        <v/>
      </c>
      <c r="I429" s="156"/>
      <c r="J429" s="191" t="str">
        <f>IFERROR(VLOOKUP(VLOOKUP(Input!$D428,'Measure List'!$A:$AN,40,FALSE),UIR!$A$1:$Q$27,17,FALSE),"")</f>
        <v/>
      </c>
      <c r="K429" s="192" t="str">
        <f>IFERROR(VLOOKUP(Input!$D428,'Measure List'!$A:$AN,40,FALSE),"")</f>
        <v/>
      </c>
      <c r="L429" s="156"/>
      <c r="M429" s="193" t="str">
        <f>IF(B429="","",IF(AND(Input!H428="",IFERROR(VLOOKUP(K429,UIR!$A$2:$P$21,2,FALSE),"")&lt;&gt;""),"Data is Missing.",""))</f>
        <v/>
      </c>
      <c r="N429" s="194" t="str">
        <f>IF(B429="","",IF(AND(Input!I428="",IFERROR(VLOOKUP(K429,UIR!$A$2:$P$21,3,FALSE),"")&lt;&gt;""),"Data is Missing.",""))</f>
        <v/>
      </c>
      <c r="O429" s="194" t="str">
        <f>IF(B429="","",IF(AND(Input!J428="",IFERROR(VLOOKUP(K429,UIR!$A$2:$P$21,4,FALSE),"")&lt;&gt;""),"Data is Missing.",""))</f>
        <v/>
      </c>
      <c r="P429" s="194" t="str">
        <f>IF(B429="","",IF(AND(Input!K428="",IFERROR(VLOOKUP(K429,UIR!$A$2:$P$21,5,FALSE),"")&lt;&gt;""),"Data is Missing.",""))</f>
        <v/>
      </c>
      <c r="Q429" s="194" t="str">
        <f>IF(B429="","",IF(AND(Input!L428="",IFERROR(VLOOKUP(K429,UIR!$A$2:$P$21,6,FALSE),"")&lt;&gt;""),"Data is Missing.",""))</f>
        <v/>
      </c>
      <c r="R429" s="194" t="str">
        <f>IF(B429="","",IF(AND(Input!M428="",IFERROR(VLOOKUP(K429,UIR!$A$2:$P$21,7,FALSE),"")&lt;&gt;""),"Data is Missing.",""))</f>
        <v/>
      </c>
      <c r="S429" s="194" t="str">
        <f>IF(B429="","",IF(AND(Input!P428="",IFERROR(VLOOKUP(K429,UIR!$A$2:$P$21,8,FALSE),"")&lt;&gt;""),"Data is Missing.",""))</f>
        <v/>
      </c>
      <c r="T429" s="194" t="str">
        <f>IF(B429="","",IF(AND(Input!Q428="",IFERROR(VLOOKUP(K429,UIR!$A$2:$P$21,9,FALSE),"")&lt;&gt;""),"Data is Missing.",""))</f>
        <v/>
      </c>
      <c r="U429" s="194"/>
      <c r="V429" s="194" t="str">
        <f>IF(B429="","",IF(AND(Input!S428="",IFERROR(VLOOKUP(K429,UIR!$A$2:$P$21,11,FALSE),"")&lt;&gt;""),"Data is Missing.",""))</f>
        <v/>
      </c>
      <c r="W429" s="194" t="str">
        <f>IF(B429="","",IF(AND(Input!T428="",IFERROR(VLOOKUP(K429,UIR!$A$2:$P$21,12,FALSE),"")&lt;&gt;""),"Data is Missing.",""))</f>
        <v/>
      </c>
      <c r="X429" s="194" t="str">
        <f>IF(B429="","",IF(AND(Input!V428="",IFERROR(VLOOKUP(K429,UIR!$A$2:$P$21,13,FALSE),"")&lt;&gt;""),"Data is Missing.",""))</f>
        <v/>
      </c>
      <c r="Y429" s="194" t="str">
        <f>IF(B429="","",IF(AND(Input!W428="",IFERROR(VLOOKUP(K429,UIR!$A$2:$P$21,14,FALSE),"")&lt;&gt;""),"Data is Missing.",""))</f>
        <v/>
      </c>
      <c r="Z429" s="194" t="str">
        <f>IF(B429="","",IF(AND(Input!X428="",IFERROR(VLOOKUP(K429,UIR!$A$2:$P$21,15,FALSE),"")&lt;&gt;""),"Data is Missing.",""))</f>
        <v/>
      </c>
      <c r="AA429" s="195" t="str">
        <f>IF(B429="","",IF(AND(Input!Y428="",IFERROR(VLOOKUP(K429,UIR!$A$2:$P$21,16,FALSE),"")&lt;&gt;""),"Data is Missing.",""))</f>
        <v/>
      </c>
      <c r="AC429" s="202" t="str">
        <f>IF(ISERROR(IF(Input!D428="","",IF(ISERROR(VLOOKUP(Input!D428,'Measure List'!$A$2:$A$30000,1,0)),"Invalid RefNo",""))),"",IF(Input!D428="","",IF(ISERROR(VLOOKUP(Input!D428,'Measure List'!$A$2:$A$30000,1,0)),"Invalid RefNo","")))</f>
        <v/>
      </c>
      <c r="AD429" s="156"/>
      <c r="AE429" s="156"/>
      <c r="AF429" s="156"/>
      <c r="AG429" s="156"/>
      <c r="AH429" s="156"/>
      <c r="AI429" s="156"/>
      <c r="AJ429" s="156"/>
      <c r="AK429" s="156"/>
      <c r="AL429" s="203" t="str">
        <f>IF(COUNTIF(Dropdowns!$K$2:$K$7,Input!S428)&gt;0,"",IF(Input!S428="","","Invalid Type"))</f>
        <v/>
      </c>
      <c r="AN429" s="204" t="str">
        <f>IF(Input!C428="","",IF(ISNUMBER(VALUE(Input!C428)),"","Needs to be a number."))</f>
        <v/>
      </c>
      <c r="AO429" s="205" t="str">
        <f>IF(Input!E428="","",IF(ISNUMBER(VALUE(Input!E428)),"","Needs to be a number."))</f>
        <v/>
      </c>
      <c r="AP429" s="205" t="str">
        <f>IF(Input!N428="","",IF(ISNUMBER(VALUE(Input!N428)),"","Needs to be a number."))</f>
        <v/>
      </c>
      <c r="AQ429" s="205" t="str">
        <f>IF(Input!O428="","",IF(ISNUMBER(VALUE(Input!O428)),"","Needs to be a number."))</f>
        <v/>
      </c>
      <c r="AR429" s="205" t="str">
        <f>IF(Input!V428="","",IF(ISNUMBER(VALUE(Input!V428)),"","Needs to be a number."))</f>
        <v/>
      </c>
      <c r="AS429" s="205" t="str">
        <f>IF(Input!W428="","",IF(ISNUMBER(VALUE(Input!W428)),"","Needs to be a number."))</f>
        <v/>
      </c>
      <c r="AT429" s="205" t="str">
        <f>IF(Input!X428="","",IF(ISNUMBER(VALUE(Input!X428)),"","Needs to be a number."))</f>
        <v/>
      </c>
      <c r="AU429" s="206" t="str">
        <f>IF(Input!Y428="","",IF(ISNUMBER(VALUE(Input!Y428)),"","Needs to be a number."))</f>
        <v/>
      </c>
      <c r="AV429" s="207"/>
      <c r="AW429" s="259" t="str">
        <f>IF(OR(VALUE(Input!C428)&lt;0,VALUE(Input!C428)&gt;100), "Invalid EEI %","")</f>
        <v/>
      </c>
      <c r="AX429" s="207"/>
      <c r="AY429" s="278" t="str">
        <f>IF(Input!E428="","",IF(VALUE(Input!E428)=0,"Do not enter 0.",""))</f>
        <v/>
      </c>
    </row>
    <row r="430" spans="2:51" x14ac:dyDescent="0.3">
      <c r="B430" s="188" t="str">
        <f>Input!A429</f>
        <v/>
      </c>
      <c r="C430" s="189" t="str">
        <f>IF(ISERROR(IF(AND(Input!$A429="",SUMPRODUCT(--(LEN(Input!$A430:'Input'!$A$1006)&gt;0))&lt;&gt;0),"Row is skipped.",IF(AND(Input!$A429="",Input!$A430=""),"", IF(Input!B429="","Data is missing.","")))),"",IF(AND(Input!$A429="",SUMPRODUCT(--(LEN(Input!$A430:'Input'!$A$1006)&gt;0))&lt;&gt;0),"Row is skipped.",IF(AND(Input!$A429="",Input!$A430=""),"", IF(Input!B429="","Data is missing.",""))))</f>
        <v/>
      </c>
      <c r="D430" s="189" t="str">
        <f>IF(ISERROR(IF(AND(Input!$A429="",SUMPRODUCT(--(LEN(Input!$A430:'Input'!$A$1006)&gt;0))&lt;&gt;0),"Row is skipped.",IF(AND(Input!$A429="",Input!$A430=""),"", IF(Input!C429="","Data is missing.","")))),"",IF(AND(Input!$A429="",SUMPRODUCT(--(LEN(Input!$A430:'Input'!$A$1006)&gt;0))&lt;&gt;0),"Row is skipped.",IF(AND(Input!$A429="",Input!$A430=""),"", IF(Input!C429="","Data is missing.",""))))</f>
        <v/>
      </c>
      <c r="E430" s="189" t="str">
        <f>IF(ISERROR(IF(AND(Input!$A429="",SUMPRODUCT(--(LEN(Input!$A430:'Input'!$A$1006)&gt;0))&lt;&gt;0),"Row is skipped.",IF(AND(Input!$A429="",Input!$A430=""),"", IF(Input!D429="","Data is missing.","")))),"",IF(AND(Input!$A429="",SUMPRODUCT(--(LEN(Input!$A430:'Input'!$A$1006)&gt;0))&lt;&gt;0),"Row is skipped.",IF(AND(Input!$A429="",Input!$A430=""),"", IF(Input!D429="","Data is missing.",""))))</f>
        <v/>
      </c>
      <c r="F430" s="189" t="str">
        <f>IF(ISERROR(IF(AND(Input!$A429="",SUMPRODUCT(--(LEN(Input!$A430:'Input'!$A$1006)&gt;0))&lt;&gt;0),"Row is skipped.",IF(AND(Input!$A429="",Input!$A430=""),"", IF(Input!E429="","Data is missing.","")))),"",IF(AND(Input!$A429="",SUMPRODUCT(--(LEN(Input!$A430:'Input'!$A$1006)&gt;0))&lt;&gt;0),"Row is skipped.",IF(AND(Input!$A429="",Input!$A430=""),"", IF(Input!E429="","Data is missing.",""))))</f>
        <v/>
      </c>
      <c r="G430" s="189" t="str">
        <f>IF(ISERROR(IF(AND(Input!$A429="",SUMPRODUCT(--(LEN(Input!$A430:'Input'!$A$1006)&gt;0))&lt;&gt;0),"Row is skipped.",IF(AND(Input!$A429="",Input!$A430=""),"", IF(Input!F429="","Data is missing.","")))),"",IF(AND(Input!$A429="",SUMPRODUCT(--(LEN(Input!$A430:'Input'!$A$1006)&gt;0))&lt;&gt;0),"Row is skipped.",IF(AND(Input!$A429="",Input!$A430=""),"", IF(Input!F429="","Data is missing.",""))))</f>
        <v/>
      </c>
      <c r="H430" s="190" t="str">
        <f>IF(ISERROR(IF(AND(Input!$A429="",SUMPRODUCT(--(LEN(Input!$A430:'Input'!$A$1006)&gt;0))&lt;&gt;0),"Row is skipped.",IF(AND(Input!$A429="",Input!$A430=""),"", IF(Input!G429="","Data is missing.","")))),"",IF(AND(Input!$A429="",SUMPRODUCT(--(LEN(Input!$A430:'Input'!$A$1006)&gt;0))&lt;&gt;0),"Row is skipped.",IF(AND(Input!$A429="",Input!$A430=""),"", IF(Input!G429="","Data is missing.",""))))</f>
        <v/>
      </c>
      <c r="I430" s="156"/>
      <c r="J430" s="191" t="str">
        <f>IFERROR(VLOOKUP(VLOOKUP(Input!$D429,'Measure List'!$A:$AN,40,FALSE),UIR!$A$1:$Q$27,17,FALSE),"")</f>
        <v/>
      </c>
      <c r="K430" s="192" t="str">
        <f>IFERROR(VLOOKUP(Input!$D429,'Measure List'!$A:$AN,40,FALSE),"")</f>
        <v/>
      </c>
      <c r="L430" s="156"/>
      <c r="M430" s="193" t="str">
        <f>IF(B430="","",IF(AND(Input!H429="",IFERROR(VLOOKUP(K430,UIR!$A$2:$P$21,2,FALSE),"")&lt;&gt;""),"Data is Missing.",""))</f>
        <v/>
      </c>
      <c r="N430" s="194" t="str">
        <f>IF(B430="","",IF(AND(Input!I429="",IFERROR(VLOOKUP(K430,UIR!$A$2:$P$21,3,FALSE),"")&lt;&gt;""),"Data is Missing.",""))</f>
        <v/>
      </c>
      <c r="O430" s="194" t="str">
        <f>IF(B430="","",IF(AND(Input!J429="",IFERROR(VLOOKUP(K430,UIR!$A$2:$P$21,4,FALSE),"")&lt;&gt;""),"Data is Missing.",""))</f>
        <v/>
      </c>
      <c r="P430" s="194" t="str">
        <f>IF(B430="","",IF(AND(Input!K429="",IFERROR(VLOOKUP(K430,UIR!$A$2:$P$21,5,FALSE),"")&lt;&gt;""),"Data is Missing.",""))</f>
        <v/>
      </c>
      <c r="Q430" s="194" t="str">
        <f>IF(B430="","",IF(AND(Input!L429="",IFERROR(VLOOKUP(K430,UIR!$A$2:$P$21,6,FALSE),"")&lt;&gt;""),"Data is Missing.",""))</f>
        <v/>
      </c>
      <c r="R430" s="194" t="str">
        <f>IF(B430="","",IF(AND(Input!M429="",IFERROR(VLOOKUP(K430,UIR!$A$2:$P$21,7,FALSE),"")&lt;&gt;""),"Data is Missing.",""))</f>
        <v/>
      </c>
      <c r="S430" s="194" t="str">
        <f>IF(B430="","",IF(AND(Input!P429="",IFERROR(VLOOKUP(K430,UIR!$A$2:$P$21,8,FALSE),"")&lt;&gt;""),"Data is Missing.",""))</f>
        <v/>
      </c>
      <c r="T430" s="194" t="str">
        <f>IF(B430="","",IF(AND(Input!Q429="",IFERROR(VLOOKUP(K430,UIR!$A$2:$P$21,9,FALSE),"")&lt;&gt;""),"Data is Missing.",""))</f>
        <v/>
      </c>
      <c r="U430" s="194"/>
      <c r="V430" s="194" t="str">
        <f>IF(B430="","",IF(AND(Input!S429="",IFERROR(VLOOKUP(K430,UIR!$A$2:$P$21,11,FALSE),"")&lt;&gt;""),"Data is Missing.",""))</f>
        <v/>
      </c>
      <c r="W430" s="194" t="str">
        <f>IF(B430="","",IF(AND(Input!T429="",IFERROR(VLOOKUP(K430,UIR!$A$2:$P$21,12,FALSE),"")&lt;&gt;""),"Data is Missing.",""))</f>
        <v/>
      </c>
      <c r="X430" s="194" t="str">
        <f>IF(B430="","",IF(AND(Input!V429="",IFERROR(VLOOKUP(K430,UIR!$A$2:$P$21,13,FALSE),"")&lt;&gt;""),"Data is Missing.",""))</f>
        <v/>
      </c>
      <c r="Y430" s="194" t="str">
        <f>IF(B430="","",IF(AND(Input!W429="",IFERROR(VLOOKUP(K430,UIR!$A$2:$P$21,14,FALSE),"")&lt;&gt;""),"Data is Missing.",""))</f>
        <v/>
      </c>
      <c r="Z430" s="194" t="str">
        <f>IF(B430="","",IF(AND(Input!X429="",IFERROR(VLOOKUP(K430,UIR!$A$2:$P$21,15,FALSE),"")&lt;&gt;""),"Data is Missing.",""))</f>
        <v/>
      </c>
      <c r="AA430" s="195" t="str">
        <f>IF(B430="","",IF(AND(Input!Y429="",IFERROR(VLOOKUP(K430,UIR!$A$2:$P$21,16,FALSE),"")&lt;&gt;""),"Data is Missing.",""))</f>
        <v/>
      </c>
      <c r="AC430" s="202" t="str">
        <f>IF(ISERROR(IF(Input!D429="","",IF(ISERROR(VLOOKUP(Input!D429,'Measure List'!$A$2:$A$30000,1,0)),"Invalid RefNo",""))),"",IF(Input!D429="","",IF(ISERROR(VLOOKUP(Input!D429,'Measure List'!$A$2:$A$30000,1,0)),"Invalid RefNo","")))</f>
        <v/>
      </c>
      <c r="AD430" s="156"/>
      <c r="AE430" s="156"/>
      <c r="AF430" s="156"/>
      <c r="AG430" s="156"/>
      <c r="AH430" s="156"/>
      <c r="AI430" s="156"/>
      <c r="AJ430" s="156"/>
      <c r="AK430" s="156"/>
      <c r="AL430" s="203" t="str">
        <f>IF(COUNTIF(Dropdowns!$K$2:$K$7,Input!S429)&gt;0,"",IF(Input!S429="","","Invalid Type"))</f>
        <v/>
      </c>
      <c r="AN430" s="204" t="str">
        <f>IF(Input!C429="","",IF(ISNUMBER(VALUE(Input!C429)),"","Needs to be a number."))</f>
        <v/>
      </c>
      <c r="AO430" s="205" t="str">
        <f>IF(Input!E429="","",IF(ISNUMBER(VALUE(Input!E429)),"","Needs to be a number."))</f>
        <v/>
      </c>
      <c r="AP430" s="205" t="str">
        <f>IF(Input!N429="","",IF(ISNUMBER(VALUE(Input!N429)),"","Needs to be a number."))</f>
        <v/>
      </c>
      <c r="AQ430" s="205" t="str">
        <f>IF(Input!O429="","",IF(ISNUMBER(VALUE(Input!O429)),"","Needs to be a number."))</f>
        <v/>
      </c>
      <c r="AR430" s="205" t="str">
        <f>IF(Input!V429="","",IF(ISNUMBER(VALUE(Input!V429)),"","Needs to be a number."))</f>
        <v/>
      </c>
      <c r="AS430" s="205" t="str">
        <f>IF(Input!W429="","",IF(ISNUMBER(VALUE(Input!W429)),"","Needs to be a number."))</f>
        <v/>
      </c>
      <c r="AT430" s="205" t="str">
        <f>IF(Input!X429="","",IF(ISNUMBER(VALUE(Input!X429)),"","Needs to be a number."))</f>
        <v/>
      </c>
      <c r="AU430" s="206" t="str">
        <f>IF(Input!Y429="","",IF(ISNUMBER(VALUE(Input!Y429)),"","Needs to be a number."))</f>
        <v/>
      </c>
      <c r="AV430" s="207"/>
      <c r="AW430" s="259" t="str">
        <f>IF(OR(VALUE(Input!C429)&lt;0,VALUE(Input!C429)&gt;100), "Invalid EEI %","")</f>
        <v/>
      </c>
      <c r="AX430" s="207"/>
      <c r="AY430" s="278" t="str">
        <f>IF(Input!E429="","",IF(VALUE(Input!E429)=0,"Do not enter 0.",""))</f>
        <v/>
      </c>
    </row>
    <row r="431" spans="2:51" x14ac:dyDescent="0.3">
      <c r="B431" s="188" t="str">
        <f>Input!A430</f>
        <v/>
      </c>
      <c r="C431" s="189" t="str">
        <f>IF(ISERROR(IF(AND(Input!$A430="",SUMPRODUCT(--(LEN(Input!$A431:'Input'!$A$1006)&gt;0))&lt;&gt;0),"Row is skipped.",IF(AND(Input!$A430="",Input!$A431=""),"", IF(Input!B430="","Data is missing.","")))),"",IF(AND(Input!$A430="",SUMPRODUCT(--(LEN(Input!$A431:'Input'!$A$1006)&gt;0))&lt;&gt;0),"Row is skipped.",IF(AND(Input!$A430="",Input!$A431=""),"", IF(Input!B430="","Data is missing.",""))))</f>
        <v/>
      </c>
      <c r="D431" s="189" t="str">
        <f>IF(ISERROR(IF(AND(Input!$A430="",SUMPRODUCT(--(LEN(Input!$A431:'Input'!$A$1006)&gt;0))&lt;&gt;0),"Row is skipped.",IF(AND(Input!$A430="",Input!$A431=""),"", IF(Input!C430="","Data is missing.","")))),"",IF(AND(Input!$A430="",SUMPRODUCT(--(LEN(Input!$A431:'Input'!$A$1006)&gt;0))&lt;&gt;0),"Row is skipped.",IF(AND(Input!$A430="",Input!$A431=""),"", IF(Input!C430="","Data is missing.",""))))</f>
        <v/>
      </c>
      <c r="E431" s="189" t="str">
        <f>IF(ISERROR(IF(AND(Input!$A430="",SUMPRODUCT(--(LEN(Input!$A431:'Input'!$A$1006)&gt;0))&lt;&gt;0),"Row is skipped.",IF(AND(Input!$A430="",Input!$A431=""),"", IF(Input!D430="","Data is missing.","")))),"",IF(AND(Input!$A430="",SUMPRODUCT(--(LEN(Input!$A431:'Input'!$A$1006)&gt;0))&lt;&gt;0),"Row is skipped.",IF(AND(Input!$A430="",Input!$A431=""),"", IF(Input!D430="","Data is missing.",""))))</f>
        <v/>
      </c>
      <c r="F431" s="189" t="str">
        <f>IF(ISERROR(IF(AND(Input!$A430="",SUMPRODUCT(--(LEN(Input!$A431:'Input'!$A$1006)&gt;0))&lt;&gt;0),"Row is skipped.",IF(AND(Input!$A430="",Input!$A431=""),"", IF(Input!E430="","Data is missing.","")))),"",IF(AND(Input!$A430="",SUMPRODUCT(--(LEN(Input!$A431:'Input'!$A$1006)&gt;0))&lt;&gt;0),"Row is skipped.",IF(AND(Input!$A430="",Input!$A431=""),"", IF(Input!E430="","Data is missing.",""))))</f>
        <v/>
      </c>
      <c r="G431" s="189" t="str">
        <f>IF(ISERROR(IF(AND(Input!$A430="",SUMPRODUCT(--(LEN(Input!$A431:'Input'!$A$1006)&gt;0))&lt;&gt;0),"Row is skipped.",IF(AND(Input!$A430="",Input!$A431=""),"", IF(Input!F430="","Data is missing.","")))),"",IF(AND(Input!$A430="",SUMPRODUCT(--(LEN(Input!$A431:'Input'!$A$1006)&gt;0))&lt;&gt;0),"Row is skipped.",IF(AND(Input!$A430="",Input!$A431=""),"", IF(Input!F430="","Data is missing.",""))))</f>
        <v/>
      </c>
      <c r="H431" s="190" t="str">
        <f>IF(ISERROR(IF(AND(Input!$A430="",SUMPRODUCT(--(LEN(Input!$A431:'Input'!$A$1006)&gt;0))&lt;&gt;0),"Row is skipped.",IF(AND(Input!$A430="",Input!$A431=""),"", IF(Input!G430="","Data is missing.","")))),"",IF(AND(Input!$A430="",SUMPRODUCT(--(LEN(Input!$A431:'Input'!$A$1006)&gt;0))&lt;&gt;0),"Row is skipped.",IF(AND(Input!$A430="",Input!$A431=""),"", IF(Input!G430="","Data is missing.",""))))</f>
        <v/>
      </c>
      <c r="I431" s="156"/>
      <c r="J431" s="191" t="str">
        <f>IFERROR(VLOOKUP(VLOOKUP(Input!$D430,'Measure List'!$A:$AN,40,FALSE),UIR!$A$1:$Q$27,17,FALSE),"")</f>
        <v/>
      </c>
      <c r="K431" s="192" t="str">
        <f>IFERROR(VLOOKUP(Input!$D430,'Measure List'!$A:$AN,40,FALSE),"")</f>
        <v/>
      </c>
      <c r="L431" s="156"/>
      <c r="M431" s="193" t="str">
        <f>IF(B431="","",IF(AND(Input!H430="",IFERROR(VLOOKUP(K431,UIR!$A$2:$P$21,2,FALSE),"")&lt;&gt;""),"Data is Missing.",""))</f>
        <v/>
      </c>
      <c r="N431" s="194" t="str">
        <f>IF(B431="","",IF(AND(Input!I430="",IFERROR(VLOOKUP(K431,UIR!$A$2:$P$21,3,FALSE),"")&lt;&gt;""),"Data is Missing.",""))</f>
        <v/>
      </c>
      <c r="O431" s="194" t="str">
        <f>IF(B431="","",IF(AND(Input!J430="",IFERROR(VLOOKUP(K431,UIR!$A$2:$P$21,4,FALSE),"")&lt;&gt;""),"Data is Missing.",""))</f>
        <v/>
      </c>
      <c r="P431" s="194" t="str">
        <f>IF(B431="","",IF(AND(Input!K430="",IFERROR(VLOOKUP(K431,UIR!$A$2:$P$21,5,FALSE),"")&lt;&gt;""),"Data is Missing.",""))</f>
        <v/>
      </c>
      <c r="Q431" s="194" t="str">
        <f>IF(B431="","",IF(AND(Input!L430="",IFERROR(VLOOKUP(K431,UIR!$A$2:$P$21,6,FALSE),"")&lt;&gt;""),"Data is Missing.",""))</f>
        <v/>
      </c>
      <c r="R431" s="194" t="str">
        <f>IF(B431="","",IF(AND(Input!M430="",IFERROR(VLOOKUP(K431,UIR!$A$2:$P$21,7,FALSE),"")&lt;&gt;""),"Data is Missing.",""))</f>
        <v/>
      </c>
      <c r="S431" s="194" t="str">
        <f>IF(B431="","",IF(AND(Input!P430="",IFERROR(VLOOKUP(K431,UIR!$A$2:$P$21,8,FALSE),"")&lt;&gt;""),"Data is Missing.",""))</f>
        <v/>
      </c>
      <c r="T431" s="194" t="str">
        <f>IF(B431="","",IF(AND(Input!Q430="",IFERROR(VLOOKUP(K431,UIR!$A$2:$P$21,9,FALSE),"")&lt;&gt;""),"Data is Missing.",""))</f>
        <v/>
      </c>
      <c r="U431" s="194"/>
      <c r="V431" s="194" t="str">
        <f>IF(B431="","",IF(AND(Input!S430="",IFERROR(VLOOKUP(K431,UIR!$A$2:$P$21,11,FALSE),"")&lt;&gt;""),"Data is Missing.",""))</f>
        <v/>
      </c>
      <c r="W431" s="194" t="str">
        <f>IF(B431="","",IF(AND(Input!T430="",IFERROR(VLOOKUP(K431,UIR!$A$2:$P$21,12,FALSE),"")&lt;&gt;""),"Data is Missing.",""))</f>
        <v/>
      </c>
      <c r="X431" s="194" t="str">
        <f>IF(B431="","",IF(AND(Input!V430="",IFERROR(VLOOKUP(K431,UIR!$A$2:$P$21,13,FALSE),"")&lt;&gt;""),"Data is Missing.",""))</f>
        <v/>
      </c>
      <c r="Y431" s="194" t="str">
        <f>IF(B431="","",IF(AND(Input!W430="",IFERROR(VLOOKUP(K431,UIR!$A$2:$P$21,14,FALSE),"")&lt;&gt;""),"Data is Missing.",""))</f>
        <v/>
      </c>
      <c r="Z431" s="194" t="str">
        <f>IF(B431="","",IF(AND(Input!X430="",IFERROR(VLOOKUP(K431,UIR!$A$2:$P$21,15,FALSE),"")&lt;&gt;""),"Data is Missing.",""))</f>
        <v/>
      </c>
      <c r="AA431" s="195" t="str">
        <f>IF(B431="","",IF(AND(Input!Y430="",IFERROR(VLOOKUP(K431,UIR!$A$2:$P$21,16,FALSE),"")&lt;&gt;""),"Data is Missing.",""))</f>
        <v/>
      </c>
      <c r="AC431" s="202" t="str">
        <f>IF(ISERROR(IF(Input!D430="","",IF(ISERROR(VLOOKUP(Input!D430,'Measure List'!$A$2:$A$30000,1,0)),"Invalid RefNo",""))),"",IF(Input!D430="","",IF(ISERROR(VLOOKUP(Input!D430,'Measure List'!$A$2:$A$30000,1,0)),"Invalid RefNo","")))</f>
        <v/>
      </c>
      <c r="AD431" s="156"/>
      <c r="AE431" s="156"/>
      <c r="AF431" s="156"/>
      <c r="AG431" s="156"/>
      <c r="AH431" s="156"/>
      <c r="AI431" s="156"/>
      <c r="AJ431" s="156"/>
      <c r="AK431" s="156"/>
      <c r="AL431" s="203" t="str">
        <f>IF(COUNTIF(Dropdowns!$K$2:$K$7,Input!S430)&gt;0,"",IF(Input!S430="","","Invalid Type"))</f>
        <v/>
      </c>
      <c r="AN431" s="204" t="str">
        <f>IF(Input!C430="","",IF(ISNUMBER(VALUE(Input!C430)),"","Needs to be a number."))</f>
        <v/>
      </c>
      <c r="AO431" s="205" t="str">
        <f>IF(Input!E430="","",IF(ISNUMBER(VALUE(Input!E430)),"","Needs to be a number."))</f>
        <v/>
      </c>
      <c r="AP431" s="205" t="str">
        <f>IF(Input!N430="","",IF(ISNUMBER(VALUE(Input!N430)),"","Needs to be a number."))</f>
        <v/>
      </c>
      <c r="AQ431" s="205" t="str">
        <f>IF(Input!O430="","",IF(ISNUMBER(VALUE(Input!O430)),"","Needs to be a number."))</f>
        <v/>
      </c>
      <c r="AR431" s="205" t="str">
        <f>IF(Input!V430="","",IF(ISNUMBER(VALUE(Input!V430)),"","Needs to be a number."))</f>
        <v/>
      </c>
      <c r="AS431" s="205" t="str">
        <f>IF(Input!W430="","",IF(ISNUMBER(VALUE(Input!W430)),"","Needs to be a number."))</f>
        <v/>
      </c>
      <c r="AT431" s="205" t="str">
        <f>IF(Input!X430="","",IF(ISNUMBER(VALUE(Input!X430)),"","Needs to be a number."))</f>
        <v/>
      </c>
      <c r="AU431" s="206" t="str">
        <f>IF(Input!Y430="","",IF(ISNUMBER(VALUE(Input!Y430)),"","Needs to be a number."))</f>
        <v/>
      </c>
      <c r="AV431" s="207"/>
      <c r="AW431" s="259" t="str">
        <f>IF(OR(VALUE(Input!C430)&lt;0,VALUE(Input!C430)&gt;100), "Invalid EEI %","")</f>
        <v/>
      </c>
      <c r="AX431" s="207"/>
      <c r="AY431" s="278" t="str">
        <f>IF(Input!E430="","",IF(VALUE(Input!E430)=0,"Do not enter 0.",""))</f>
        <v/>
      </c>
    </row>
    <row r="432" spans="2:51" x14ac:dyDescent="0.3">
      <c r="B432" s="188" t="str">
        <f>Input!A431</f>
        <v/>
      </c>
      <c r="C432" s="189" t="str">
        <f>IF(ISERROR(IF(AND(Input!$A431="",SUMPRODUCT(--(LEN(Input!$A432:'Input'!$A$1006)&gt;0))&lt;&gt;0),"Row is skipped.",IF(AND(Input!$A431="",Input!$A432=""),"", IF(Input!B431="","Data is missing.","")))),"",IF(AND(Input!$A431="",SUMPRODUCT(--(LEN(Input!$A432:'Input'!$A$1006)&gt;0))&lt;&gt;0),"Row is skipped.",IF(AND(Input!$A431="",Input!$A432=""),"", IF(Input!B431="","Data is missing.",""))))</f>
        <v/>
      </c>
      <c r="D432" s="189" t="str">
        <f>IF(ISERROR(IF(AND(Input!$A431="",SUMPRODUCT(--(LEN(Input!$A432:'Input'!$A$1006)&gt;0))&lt;&gt;0),"Row is skipped.",IF(AND(Input!$A431="",Input!$A432=""),"", IF(Input!C431="","Data is missing.","")))),"",IF(AND(Input!$A431="",SUMPRODUCT(--(LEN(Input!$A432:'Input'!$A$1006)&gt;0))&lt;&gt;0),"Row is skipped.",IF(AND(Input!$A431="",Input!$A432=""),"", IF(Input!C431="","Data is missing.",""))))</f>
        <v/>
      </c>
      <c r="E432" s="189" t="str">
        <f>IF(ISERROR(IF(AND(Input!$A431="",SUMPRODUCT(--(LEN(Input!$A432:'Input'!$A$1006)&gt;0))&lt;&gt;0),"Row is skipped.",IF(AND(Input!$A431="",Input!$A432=""),"", IF(Input!D431="","Data is missing.","")))),"",IF(AND(Input!$A431="",SUMPRODUCT(--(LEN(Input!$A432:'Input'!$A$1006)&gt;0))&lt;&gt;0),"Row is skipped.",IF(AND(Input!$A431="",Input!$A432=""),"", IF(Input!D431="","Data is missing.",""))))</f>
        <v/>
      </c>
      <c r="F432" s="189" t="str">
        <f>IF(ISERROR(IF(AND(Input!$A431="",SUMPRODUCT(--(LEN(Input!$A432:'Input'!$A$1006)&gt;0))&lt;&gt;0),"Row is skipped.",IF(AND(Input!$A431="",Input!$A432=""),"", IF(Input!E431="","Data is missing.","")))),"",IF(AND(Input!$A431="",SUMPRODUCT(--(LEN(Input!$A432:'Input'!$A$1006)&gt;0))&lt;&gt;0),"Row is skipped.",IF(AND(Input!$A431="",Input!$A432=""),"", IF(Input!E431="","Data is missing.",""))))</f>
        <v/>
      </c>
      <c r="G432" s="189" t="str">
        <f>IF(ISERROR(IF(AND(Input!$A431="",SUMPRODUCT(--(LEN(Input!$A432:'Input'!$A$1006)&gt;0))&lt;&gt;0),"Row is skipped.",IF(AND(Input!$A431="",Input!$A432=""),"", IF(Input!F431="","Data is missing.","")))),"",IF(AND(Input!$A431="",SUMPRODUCT(--(LEN(Input!$A432:'Input'!$A$1006)&gt;0))&lt;&gt;0),"Row is skipped.",IF(AND(Input!$A431="",Input!$A432=""),"", IF(Input!F431="","Data is missing.",""))))</f>
        <v/>
      </c>
      <c r="H432" s="190" t="str">
        <f>IF(ISERROR(IF(AND(Input!$A431="",SUMPRODUCT(--(LEN(Input!$A432:'Input'!$A$1006)&gt;0))&lt;&gt;0),"Row is skipped.",IF(AND(Input!$A431="",Input!$A432=""),"", IF(Input!G431="","Data is missing.","")))),"",IF(AND(Input!$A431="",SUMPRODUCT(--(LEN(Input!$A432:'Input'!$A$1006)&gt;0))&lt;&gt;0),"Row is skipped.",IF(AND(Input!$A431="",Input!$A432=""),"", IF(Input!G431="","Data is missing.",""))))</f>
        <v/>
      </c>
      <c r="I432" s="156"/>
      <c r="J432" s="191" t="str">
        <f>IFERROR(VLOOKUP(VLOOKUP(Input!$D431,'Measure List'!$A:$AN,40,FALSE),UIR!$A$1:$Q$27,17,FALSE),"")</f>
        <v/>
      </c>
      <c r="K432" s="192" t="str">
        <f>IFERROR(VLOOKUP(Input!$D431,'Measure List'!$A:$AN,40,FALSE),"")</f>
        <v/>
      </c>
      <c r="L432" s="156"/>
      <c r="M432" s="193" t="str">
        <f>IF(B432="","",IF(AND(Input!H431="",IFERROR(VLOOKUP(K432,UIR!$A$2:$P$21,2,FALSE),"")&lt;&gt;""),"Data is Missing.",""))</f>
        <v/>
      </c>
      <c r="N432" s="194" t="str">
        <f>IF(B432="","",IF(AND(Input!I431="",IFERROR(VLOOKUP(K432,UIR!$A$2:$P$21,3,FALSE),"")&lt;&gt;""),"Data is Missing.",""))</f>
        <v/>
      </c>
      <c r="O432" s="194" t="str">
        <f>IF(B432="","",IF(AND(Input!J431="",IFERROR(VLOOKUP(K432,UIR!$A$2:$P$21,4,FALSE),"")&lt;&gt;""),"Data is Missing.",""))</f>
        <v/>
      </c>
      <c r="P432" s="194" t="str">
        <f>IF(B432="","",IF(AND(Input!K431="",IFERROR(VLOOKUP(K432,UIR!$A$2:$P$21,5,FALSE),"")&lt;&gt;""),"Data is Missing.",""))</f>
        <v/>
      </c>
      <c r="Q432" s="194" t="str">
        <f>IF(B432="","",IF(AND(Input!L431="",IFERROR(VLOOKUP(K432,UIR!$A$2:$P$21,6,FALSE),"")&lt;&gt;""),"Data is Missing.",""))</f>
        <v/>
      </c>
      <c r="R432" s="194" t="str">
        <f>IF(B432="","",IF(AND(Input!M431="",IFERROR(VLOOKUP(K432,UIR!$A$2:$P$21,7,FALSE),"")&lt;&gt;""),"Data is Missing.",""))</f>
        <v/>
      </c>
      <c r="S432" s="194" t="str">
        <f>IF(B432="","",IF(AND(Input!P431="",IFERROR(VLOOKUP(K432,UIR!$A$2:$P$21,8,FALSE),"")&lt;&gt;""),"Data is Missing.",""))</f>
        <v/>
      </c>
      <c r="T432" s="194" t="str">
        <f>IF(B432="","",IF(AND(Input!Q431="",IFERROR(VLOOKUP(K432,UIR!$A$2:$P$21,9,FALSE),"")&lt;&gt;""),"Data is Missing.",""))</f>
        <v/>
      </c>
      <c r="U432" s="194"/>
      <c r="V432" s="194" t="str">
        <f>IF(B432="","",IF(AND(Input!S431="",IFERROR(VLOOKUP(K432,UIR!$A$2:$P$21,11,FALSE),"")&lt;&gt;""),"Data is Missing.",""))</f>
        <v/>
      </c>
      <c r="W432" s="194" t="str">
        <f>IF(B432="","",IF(AND(Input!T431="",IFERROR(VLOOKUP(K432,UIR!$A$2:$P$21,12,FALSE),"")&lt;&gt;""),"Data is Missing.",""))</f>
        <v/>
      </c>
      <c r="X432" s="194" t="str">
        <f>IF(B432="","",IF(AND(Input!V431="",IFERROR(VLOOKUP(K432,UIR!$A$2:$P$21,13,FALSE),"")&lt;&gt;""),"Data is Missing.",""))</f>
        <v/>
      </c>
      <c r="Y432" s="194" t="str">
        <f>IF(B432="","",IF(AND(Input!W431="",IFERROR(VLOOKUP(K432,UIR!$A$2:$P$21,14,FALSE),"")&lt;&gt;""),"Data is Missing.",""))</f>
        <v/>
      </c>
      <c r="Z432" s="194" t="str">
        <f>IF(B432="","",IF(AND(Input!X431="",IFERROR(VLOOKUP(K432,UIR!$A$2:$P$21,15,FALSE),"")&lt;&gt;""),"Data is Missing.",""))</f>
        <v/>
      </c>
      <c r="AA432" s="195" t="str">
        <f>IF(B432="","",IF(AND(Input!Y431="",IFERROR(VLOOKUP(K432,UIR!$A$2:$P$21,16,FALSE),"")&lt;&gt;""),"Data is Missing.",""))</f>
        <v/>
      </c>
      <c r="AC432" s="202" t="str">
        <f>IF(ISERROR(IF(Input!D431="","",IF(ISERROR(VLOOKUP(Input!D431,'Measure List'!$A$2:$A$30000,1,0)),"Invalid RefNo",""))),"",IF(Input!D431="","",IF(ISERROR(VLOOKUP(Input!D431,'Measure List'!$A$2:$A$30000,1,0)),"Invalid RefNo","")))</f>
        <v/>
      </c>
      <c r="AD432" s="156"/>
      <c r="AE432" s="156"/>
      <c r="AF432" s="156"/>
      <c r="AG432" s="156"/>
      <c r="AH432" s="156"/>
      <c r="AI432" s="156"/>
      <c r="AJ432" s="156"/>
      <c r="AK432" s="156"/>
      <c r="AL432" s="203" t="str">
        <f>IF(COUNTIF(Dropdowns!$K$2:$K$7,Input!S431)&gt;0,"",IF(Input!S431="","","Invalid Type"))</f>
        <v/>
      </c>
      <c r="AN432" s="204" t="str">
        <f>IF(Input!C431="","",IF(ISNUMBER(VALUE(Input!C431)),"","Needs to be a number."))</f>
        <v/>
      </c>
      <c r="AO432" s="205" t="str">
        <f>IF(Input!E431="","",IF(ISNUMBER(VALUE(Input!E431)),"","Needs to be a number."))</f>
        <v/>
      </c>
      <c r="AP432" s="205" t="str">
        <f>IF(Input!N431="","",IF(ISNUMBER(VALUE(Input!N431)),"","Needs to be a number."))</f>
        <v/>
      </c>
      <c r="AQ432" s="205" t="str">
        <f>IF(Input!O431="","",IF(ISNUMBER(VALUE(Input!O431)),"","Needs to be a number."))</f>
        <v/>
      </c>
      <c r="AR432" s="205" t="str">
        <f>IF(Input!V431="","",IF(ISNUMBER(VALUE(Input!V431)),"","Needs to be a number."))</f>
        <v/>
      </c>
      <c r="AS432" s="205" t="str">
        <f>IF(Input!W431="","",IF(ISNUMBER(VALUE(Input!W431)),"","Needs to be a number."))</f>
        <v/>
      </c>
      <c r="AT432" s="205" t="str">
        <f>IF(Input!X431="","",IF(ISNUMBER(VALUE(Input!X431)),"","Needs to be a number."))</f>
        <v/>
      </c>
      <c r="AU432" s="206" t="str">
        <f>IF(Input!Y431="","",IF(ISNUMBER(VALUE(Input!Y431)),"","Needs to be a number."))</f>
        <v/>
      </c>
      <c r="AV432" s="207"/>
      <c r="AW432" s="259" t="str">
        <f>IF(OR(VALUE(Input!C431)&lt;0,VALUE(Input!C431)&gt;100), "Invalid EEI %","")</f>
        <v/>
      </c>
      <c r="AX432" s="207"/>
      <c r="AY432" s="278" t="str">
        <f>IF(Input!E431="","",IF(VALUE(Input!E431)=0,"Do not enter 0.",""))</f>
        <v/>
      </c>
    </row>
    <row r="433" spans="2:51" x14ac:dyDescent="0.3">
      <c r="B433" s="188" t="str">
        <f>Input!A432</f>
        <v/>
      </c>
      <c r="C433" s="189" t="str">
        <f>IF(ISERROR(IF(AND(Input!$A432="",SUMPRODUCT(--(LEN(Input!$A433:'Input'!$A$1006)&gt;0))&lt;&gt;0),"Row is skipped.",IF(AND(Input!$A432="",Input!$A433=""),"", IF(Input!B432="","Data is missing.","")))),"",IF(AND(Input!$A432="",SUMPRODUCT(--(LEN(Input!$A433:'Input'!$A$1006)&gt;0))&lt;&gt;0),"Row is skipped.",IF(AND(Input!$A432="",Input!$A433=""),"", IF(Input!B432="","Data is missing.",""))))</f>
        <v/>
      </c>
      <c r="D433" s="189" t="str">
        <f>IF(ISERROR(IF(AND(Input!$A432="",SUMPRODUCT(--(LEN(Input!$A433:'Input'!$A$1006)&gt;0))&lt;&gt;0),"Row is skipped.",IF(AND(Input!$A432="",Input!$A433=""),"", IF(Input!C432="","Data is missing.","")))),"",IF(AND(Input!$A432="",SUMPRODUCT(--(LEN(Input!$A433:'Input'!$A$1006)&gt;0))&lt;&gt;0),"Row is skipped.",IF(AND(Input!$A432="",Input!$A433=""),"", IF(Input!C432="","Data is missing.",""))))</f>
        <v/>
      </c>
      <c r="E433" s="189" t="str">
        <f>IF(ISERROR(IF(AND(Input!$A432="",SUMPRODUCT(--(LEN(Input!$A433:'Input'!$A$1006)&gt;0))&lt;&gt;0),"Row is skipped.",IF(AND(Input!$A432="",Input!$A433=""),"", IF(Input!D432="","Data is missing.","")))),"",IF(AND(Input!$A432="",SUMPRODUCT(--(LEN(Input!$A433:'Input'!$A$1006)&gt;0))&lt;&gt;0),"Row is skipped.",IF(AND(Input!$A432="",Input!$A433=""),"", IF(Input!D432="","Data is missing.",""))))</f>
        <v/>
      </c>
      <c r="F433" s="189" t="str">
        <f>IF(ISERROR(IF(AND(Input!$A432="",SUMPRODUCT(--(LEN(Input!$A433:'Input'!$A$1006)&gt;0))&lt;&gt;0),"Row is skipped.",IF(AND(Input!$A432="",Input!$A433=""),"", IF(Input!E432="","Data is missing.","")))),"",IF(AND(Input!$A432="",SUMPRODUCT(--(LEN(Input!$A433:'Input'!$A$1006)&gt;0))&lt;&gt;0),"Row is skipped.",IF(AND(Input!$A432="",Input!$A433=""),"", IF(Input!E432="","Data is missing.",""))))</f>
        <v/>
      </c>
      <c r="G433" s="189" t="str">
        <f>IF(ISERROR(IF(AND(Input!$A432="",SUMPRODUCT(--(LEN(Input!$A433:'Input'!$A$1006)&gt;0))&lt;&gt;0),"Row is skipped.",IF(AND(Input!$A432="",Input!$A433=""),"", IF(Input!F432="","Data is missing.","")))),"",IF(AND(Input!$A432="",SUMPRODUCT(--(LEN(Input!$A433:'Input'!$A$1006)&gt;0))&lt;&gt;0),"Row is skipped.",IF(AND(Input!$A432="",Input!$A433=""),"", IF(Input!F432="","Data is missing.",""))))</f>
        <v/>
      </c>
      <c r="H433" s="190" t="str">
        <f>IF(ISERROR(IF(AND(Input!$A432="",SUMPRODUCT(--(LEN(Input!$A433:'Input'!$A$1006)&gt;0))&lt;&gt;0),"Row is skipped.",IF(AND(Input!$A432="",Input!$A433=""),"", IF(Input!G432="","Data is missing.","")))),"",IF(AND(Input!$A432="",SUMPRODUCT(--(LEN(Input!$A433:'Input'!$A$1006)&gt;0))&lt;&gt;0),"Row is skipped.",IF(AND(Input!$A432="",Input!$A433=""),"", IF(Input!G432="","Data is missing.",""))))</f>
        <v/>
      </c>
      <c r="I433" s="156"/>
      <c r="J433" s="191" t="str">
        <f>IFERROR(VLOOKUP(VLOOKUP(Input!$D432,'Measure List'!$A:$AN,40,FALSE),UIR!$A$1:$Q$27,17,FALSE),"")</f>
        <v/>
      </c>
      <c r="K433" s="192" t="str">
        <f>IFERROR(VLOOKUP(Input!$D432,'Measure List'!$A:$AN,40,FALSE),"")</f>
        <v/>
      </c>
      <c r="L433" s="156"/>
      <c r="M433" s="193" t="str">
        <f>IF(B433="","",IF(AND(Input!H432="",IFERROR(VLOOKUP(K433,UIR!$A$2:$P$21,2,FALSE),"")&lt;&gt;""),"Data is Missing.",""))</f>
        <v/>
      </c>
      <c r="N433" s="194" t="str">
        <f>IF(B433="","",IF(AND(Input!I432="",IFERROR(VLOOKUP(K433,UIR!$A$2:$P$21,3,FALSE),"")&lt;&gt;""),"Data is Missing.",""))</f>
        <v/>
      </c>
      <c r="O433" s="194" t="str">
        <f>IF(B433="","",IF(AND(Input!J432="",IFERROR(VLOOKUP(K433,UIR!$A$2:$P$21,4,FALSE),"")&lt;&gt;""),"Data is Missing.",""))</f>
        <v/>
      </c>
      <c r="P433" s="194" t="str">
        <f>IF(B433="","",IF(AND(Input!K432="",IFERROR(VLOOKUP(K433,UIR!$A$2:$P$21,5,FALSE),"")&lt;&gt;""),"Data is Missing.",""))</f>
        <v/>
      </c>
      <c r="Q433" s="194" t="str">
        <f>IF(B433="","",IF(AND(Input!L432="",IFERROR(VLOOKUP(K433,UIR!$A$2:$P$21,6,FALSE),"")&lt;&gt;""),"Data is Missing.",""))</f>
        <v/>
      </c>
      <c r="R433" s="194" t="str">
        <f>IF(B433="","",IF(AND(Input!M432="",IFERROR(VLOOKUP(K433,UIR!$A$2:$P$21,7,FALSE),"")&lt;&gt;""),"Data is Missing.",""))</f>
        <v/>
      </c>
      <c r="S433" s="194" t="str">
        <f>IF(B433="","",IF(AND(Input!P432="",IFERROR(VLOOKUP(K433,UIR!$A$2:$P$21,8,FALSE),"")&lt;&gt;""),"Data is Missing.",""))</f>
        <v/>
      </c>
      <c r="T433" s="194" t="str">
        <f>IF(B433="","",IF(AND(Input!Q432="",IFERROR(VLOOKUP(K433,UIR!$A$2:$P$21,9,FALSE),"")&lt;&gt;""),"Data is Missing.",""))</f>
        <v/>
      </c>
      <c r="U433" s="194"/>
      <c r="V433" s="194" t="str">
        <f>IF(B433="","",IF(AND(Input!S432="",IFERROR(VLOOKUP(K433,UIR!$A$2:$P$21,11,FALSE),"")&lt;&gt;""),"Data is Missing.",""))</f>
        <v/>
      </c>
      <c r="W433" s="194" t="str">
        <f>IF(B433="","",IF(AND(Input!T432="",IFERROR(VLOOKUP(K433,UIR!$A$2:$P$21,12,FALSE),"")&lt;&gt;""),"Data is Missing.",""))</f>
        <v/>
      </c>
      <c r="X433" s="194" t="str">
        <f>IF(B433="","",IF(AND(Input!V432="",IFERROR(VLOOKUP(K433,UIR!$A$2:$P$21,13,FALSE),"")&lt;&gt;""),"Data is Missing.",""))</f>
        <v/>
      </c>
      <c r="Y433" s="194" t="str">
        <f>IF(B433="","",IF(AND(Input!W432="",IFERROR(VLOOKUP(K433,UIR!$A$2:$P$21,14,FALSE),"")&lt;&gt;""),"Data is Missing.",""))</f>
        <v/>
      </c>
      <c r="Z433" s="194" t="str">
        <f>IF(B433="","",IF(AND(Input!X432="",IFERROR(VLOOKUP(K433,UIR!$A$2:$P$21,15,FALSE),"")&lt;&gt;""),"Data is Missing.",""))</f>
        <v/>
      </c>
      <c r="AA433" s="195" t="str">
        <f>IF(B433="","",IF(AND(Input!Y432="",IFERROR(VLOOKUP(K433,UIR!$A$2:$P$21,16,FALSE),"")&lt;&gt;""),"Data is Missing.",""))</f>
        <v/>
      </c>
      <c r="AC433" s="202" t="str">
        <f>IF(ISERROR(IF(Input!D432="","",IF(ISERROR(VLOOKUP(Input!D432,'Measure List'!$A$2:$A$30000,1,0)),"Invalid RefNo",""))),"",IF(Input!D432="","",IF(ISERROR(VLOOKUP(Input!D432,'Measure List'!$A$2:$A$30000,1,0)),"Invalid RefNo","")))</f>
        <v/>
      </c>
      <c r="AD433" s="156"/>
      <c r="AE433" s="156"/>
      <c r="AF433" s="156"/>
      <c r="AG433" s="156"/>
      <c r="AH433" s="156"/>
      <c r="AI433" s="156"/>
      <c r="AJ433" s="156"/>
      <c r="AK433" s="156"/>
      <c r="AL433" s="203" t="str">
        <f>IF(COUNTIF(Dropdowns!$K$2:$K$7,Input!S432)&gt;0,"",IF(Input!S432="","","Invalid Type"))</f>
        <v/>
      </c>
      <c r="AN433" s="204" t="str">
        <f>IF(Input!C432="","",IF(ISNUMBER(VALUE(Input!C432)),"","Needs to be a number."))</f>
        <v/>
      </c>
      <c r="AO433" s="205" t="str">
        <f>IF(Input!E432="","",IF(ISNUMBER(VALUE(Input!E432)),"","Needs to be a number."))</f>
        <v/>
      </c>
      <c r="AP433" s="205" t="str">
        <f>IF(Input!N432="","",IF(ISNUMBER(VALUE(Input!N432)),"","Needs to be a number."))</f>
        <v/>
      </c>
      <c r="AQ433" s="205" t="str">
        <f>IF(Input!O432="","",IF(ISNUMBER(VALUE(Input!O432)),"","Needs to be a number."))</f>
        <v/>
      </c>
      <c r="AR433" s="205" t="str">
        <f>IF(Input!V432="","",IF(ISNUMBER(VALUE(Input!V432)),"","Needs to be a number."))</f>
        <v/>
      </c>
      <c r="AS433" s="205" t="str">
        <f>IF(Input!W432="","",IF(ISNUMBER(VALUE(Input!W432)),"","Needs to be a number."))</f>
        <v/>
      </c>
      <c r="AT433" s="205" t="str">
        <f>IF(Input!X432="","",IF(ISNUMBER(VALUE(Input!X432)),"","Needs to be a number."))</f>
        <v/>
      </c>
      <c r="AU433" s="206" t="str">
        <f>IF(Input!Y432="","",IF(ISNUMBER(VALUE(Input!Y432)),"","Needs to be a number."))</f>
        <v/>
      </c>
      <c r="AV433" s="207"/>
      <c r="AW433" s="259" t="str">
        <f>IF(OR(VALUE(Input!C432)&lt;0,VALUE(Input!C432)&gt;100), "Invalid EEI %","")</f>
        <v/>
      </c>
      <c r="AX433" s="207"/>
      <c r="AY433" s="278" t="str">
        <f>IF(Input!E432="","",IF(VALUE(Input!E432)=0,"Do not enter 0.",""))</f>
        <v/>
      </c>
    </row>
    <row r="434" spans="2:51" x14ac:dyDescent="0.3">
      <c r="B434" s="188" t="str">
        <f>Input!A433</f>
        <v/>
      </c>
      <c r="C434" s="189" t="str">
        <f>IF(ISERROR(IF(AND(Input!$A433="",SUMPRODUCT(--(LEN(Input!$A434:'Input'!$A$1006)&gt;0))&lt;&gt;0),"Row is skipped.",IF(AND(Input!$A433="",Input!$A434=""),"", IF(Input!B433="","Data is missing.","")))),"",IF(AND(Input!$A433="",SUMPRODUCT(--(LEN(Input!$A434:'Input'!$A$1006)&gt;0))&lt;&gt;0),"Row is skipped.",IF(AND(Input!$A433="",Input!$A434=""),"", IF(Input!B433="","Data is missing.",""))))</f>
        <v/>
      </c>
      <c r="D434" s="189" t="str">
        <f>IF(ISERROR(IF(AND(Input!$A433="",SUMPRODUCT(--(LEN(Input!$A434:'Input'!$A$1006)&gt;0))&lt;&gt;0),"Row is skipped.",IF(AND(Input!$A433="",Input!$A434=""),"", IF(Input!C433="","Data is missing.","")))),"",IF(AND(Input!$A433="",SUMPRODUCT(--(LEN(Input!$A434:'Input'!$A$1006)&gt;0))&lt;&gt;0),"Row is skipped.",IF(AND(Input!$A433="",Input!$A434=""),"", IF(Input!C433="","Data is missing.",""))))</f>
        <v/>
      </c>
      <c r="E434" s="189" t="str">
        <f>IF(ISERROR(IF(AND(Input!$A433="",SUMPRODUCT(--(LEN(Input!$A434:'Input'!$A$1006)&gt;0))&lt;&gt;0),"Row is skipped.",IF(AND(Input!$A433="",Input!$A434=""),"", IF(Input!D433="","Data is missing.","")))),"",IF(AND(Input!$A433="",SUMPRODUCT(--(LEN(Input!$A434:'Input'!$A$1006)&gt;0))&lt;&gt;0),"Row is skipped.",IF(AND(Input!$A433="",Input!$A434=""),"", IF(Input!D433="","Data is missing.",""))))</f>
        <v/>
      </c>
      <c r="F434" s="189" t="str">
        <f>IF(ISERROR(IF(AND(Input!$A433="",SUMPRODUCT(--(LEN(Input!$A434:'Input'!$A$1006)&gt;0))&lt;&gt;0),"Row is skipped.",IF(AND(Input!$A433="",Input!$A434=""),"", IF(Input!E433="","Data is missing.","")))),"",IF(AND(Input!$A433="",SUMPRODUCT(--(LEN(Input!$A434:'Input'!$A$1006)&gt;0))&lt;&gt;0),"Row is skipped.",IF(AND(Input!$A433="",Input!$A434=""),"", IF(Input!E433="","Data is missing.",""))))</f>
        <v/>
      </c>
      <c r="G434" s="189" t="str">
        <f>IF(ISERROR(IF(AND(Input!$A433="",SUMPRODUCT(--(LEN(Input!$A434:'Input'!$A$1006)&gt;0))&lt;&gt;0),"Row is skipped.",IF(AND(Input!$A433="",Input!$A434=""),"", IF(Input!F433="","Data is missing.","")))),"",IF(AND(Input!$A433="",SUMPRODUCT(--(LEN(Input!$A434:'Input'!$A$1006)&gt;0))&lt;&gt;0),"Row is skipped.",IF(AND(Input!$A433="",Input!$A434=""),"", IF(Input!F433="","Data is missing.",""))))</f>
        <v/>
      </c>
      <c r="H434" s="190" t="str">
        <f>IF(ISERROR(IF(AND(Input!$A433="",SUMPRODUCT(--(LEN(Input!$A434:'Input'!$A$1006)&gt;0))&lt;&gt;0),"Row is skipped.",IF(AND(Input!$A433="",Input!$A434=""),"", IF(Input!G433="","Data is missing.","")))),"",IF(AND(Input!$A433="",SUMPRODUCT(--(LEN(Input!$A434:'Input'!$A$1006)&gt;0))&lt;&gt;0),"Row is skipped.",IF(AND(Input!$A433="",Input!$A434=""),"", IF(Input!G433="","Data is missing.",""))))</f>
        <v/>
      </c>
      <c r="I434" s="156"/>
      <c r="J434" s="191" t="str">
        <f>IFERROR(VLOOKUP(VLOOKUP(Input!$D433,'Measure List'!$A:$AN,40,FALSE),UIR!$A$1:$Q$27,17,FALSE),"")</f>
        <v/>
      </c>
      <c r="K434" s="192" t="str">
        <f>IFERROR(VLOOKUP(Input!$D433,'Measure List'!$A:$AN,40,FALSE),"")</f>
        <v/>
      </c>
      <c r="L434" s="156"/>
      <c r="M434" s="193" t="str">
        <f>IF(B434="","",IF(AND(Input!H433="",IFERROR(VLOOKUP(K434,UIR!$A$2:$P$21,2,FALSE),"")&lt;&gt;""),"Data is Missing.",""))</f>
        <v/>
      </c>
      <c r="N434" s="194" t="str">
        <f>IF(B434="","",IF(AND(Input!I433="",IFERROR(VLOOKUP(K434,UIR!$A$2:$P$21,3,FALSE),"")&lt;&gt;""),"Data is Missing.",""))</f>
        <v/>
      </c>
      <c r="O434" s="194" t="str">
        <f>IF(B434="","",IF(AND(Input!J433="",IFERROR(VLOOKUP(K434,UIR!$A$2:$P$21,4,FALSE),"")&lt;&gt;""),"Data is Missing.",""))</f>
        <v/>
      </c>
      <c r="P434" s="194" t="str">
        <f>IF(B434="","",IF(AND(Input!K433="",IFERROR(VLOOKUP(K434,UIR!$A$2:$P$21,5,FALSE),"")&lt;&gt;""),"Data is Missing.",""))</f>
        <v/>
      </c>
      <c r="Q434" s="194" t="str">
        <f>IF(B434="","",IF(AND(Input!L433="",IFERROR(VLOOKUP(K434,UIR!$A$2:$P$21,6,FALSE),"")&lt;&gt;""),"Data is Missing.",""))</f>
        <v/>
      </c>
      <c r="R434" s="194" t="str">
        <f>IF(B434="","",IF(AND(Input!M433="",IFERROR(VLOOKUP(K434,UIR!$A$2:$P$21,7,FALSE),"")&lt;&gt;""),"Data is Missing.",""))</f>
        <v/>
      </c>
      <c r="S434" s="194" t="str">
        <f>IF(B434="","",IF(AND(Input!P433="",IFERROR(VLOOKUP(K434,UIR!$A$2:$P$21,8,FALSE),"")&lt;&gt;""),"Data is Missing.",""))</f>
        <v/>
      </c>
      <c r="T434" s="194" t="str">
        <f>IF(B434="","",IF(AND(Input!Q433="",IFERROR(VLOOKUP(K434,UIR!$A$2:$P$21,9,FALSE),"")&lt;&gt;""),"Data is Missing.",""))</f>
        <v/>
      </c>
      <c r="U434" s="194"/>
      <c r="V434" s="194" t="str">
        <f>IF(B434="","",IF(AND(Input!S433="",IFERROR(VLOOKUP(K434,UIR!$A$2:$P$21,11,FALSE),"")&lt;&gt;""),"Data is Missing.",""))</f>
        <v/>
      </c>
      <c r="W434" s="194" t="str">
        <f>IF(B434="","",IF(AND(Input!T433="",IFERROR(VLOOKUP(K434,UIR!$A$2:$P$21,12,FALSE),"")&lt;&gt;""),"Data is Missing.",""))</f>
        <v/>
      </c>
      <c r="X434" s="194" t="str">
        <f>IF(B434="","",IF(AND(Input!V433="",IFERROR(VLOOKUP(K434,UIR!$A$2:$P$21,13,FALSE),"")&lt;&gt;""),"Data is Missing.",""))</f>
        <v/>
      </c>
      <c r="Y434" s="194" t="str">
        <f>IF(B434="","",IF(AND(Input!W433="",IFERROR(VLOOKUP(K434,UIR!$A$2:$P$21,14,FALSE),"")&lt;&gt;""),"Data is Missing.",""))</f>
        <v/>
      </c>
      <c r="Z434" s="194" t="str">
        <f>IF(B434="","",IF(AND(Input!X433="",IFERROR(VLOOKUP(K434,UIR!$A$2:$P$21,15,FALSE),"")&lt;&gt;""),"Data is Missing.",""))</f>
        <v/>
      </c>
      <c r="AA434" s="195" t="str">
        <f>IF(B434="","",IF(AND(Input!Y433="",IFERROR(VLOOKUP(K434,UIR!$A$2:$P$21,16,FALSE),"")&lt;&gt;""),"Data is Missing.",""))</f>
        <v/>
      </c>
      <c r="AC434" s="202" t="str">
        <f>IF(ISERROR(IF(Input!D433="","",IF(ISERROR(VLOOKUP(Input!D433,'Measure List'!$A$2:$A$30000,1,0)),"Invalid RefNo",""))),"",IF(Input!D433="","",IF(ISERROR(VLOOKUP(Input!D433,'Measure List'!$A$2:$A$30000,1,0)),"Invalid RefNo","")))</f>
        <v/>
      </c>
      <c r="AD434" s="156"/>
      <c r="AE434" s="156"/>
      <c r="AF434" s="156"/>
      <c r="AG434" s="156"/>
      <c r="AH434" s="156"/>
      <c r="AI434" s="156"/>
      <c r="AJ434" s="156"/>
      <c r="AK434" s="156"/>
      <c r="AL434" s="203" t="str">
        <f>IF(COUNTIF(Dropdowns!$K$2:$K$7,Input!S433)&gt;0,"",IF(Input!S433="","","Invalid Type"))</f>
        <v/>
      </c>
      <c r="AN434" s="204" t="str">
        <f>IF(Input!C433="","",IF(ISNUMBER(VALUE(Input!C433)),"","Needs to be a number."))</f>
        <v/>
      </c>
      <c r="AO434" s="205" t="str">
        <f>IF(Input!E433="","",IF(ISNUMBER(VALUE(Input!E433)),"","Needs to be a number."))</f>
        <v/>
      </c>
      <c r="AP434" s="205" t="str">
        <f>IF(Input!N433="","",IF(ISNUMBER(VALUE(Input!N433)),"","Needs to be a number."))</f>
        <v/>
      </c>
      <c r="AQ434" s="205" t="str">
        <f>IF(Input!O433="","",IF(ISNUMBER(VALUE(Input!O433)),"","Needs to be a number."))</f>
        <v/>
      </c>
      <c r="AR434" s="205" t="str">
        <f>IF(Input!V433="","",IF(ISNUMBER(VALUE(Input!V433)),"","Needs to be a number."))</f>
        <v/>
      </c>
      <c r="AS434" s="205" t="str">
        <f>IF(Input!W433="","",IF(ISNUMBER(VALUE(Input!W433)),"","Needs to be a number."))</f>
        <v/>
      </c>
      <c r="AT434" s="205" t="str">
        <f>IF(Input!X433="","",IF(ISNUMBER(VALUE(Input!X433)),"","Needs to be a number."))</f>
        <v/>
      </c>
      <c r="AU434" s="206" t="str">
        <f>IF(Input!Y433="","",IF(ISNUMBER(VALUE(Input!Y433)),"","Needs to be a number."))</f>
        <v/>
      </c>
      <c r="AV434" s="207"/>
      <c r="AW434" s="259" t="str">
        <f>IF(OR(VALUE(Input!C433)&lt;0,VALUE(Input!C433)&gt;100), "Invalid EEI %","")</f>
        <v/>
      </c>
      <c r="AX434" s="207"/>
      <c r="AY434" s="278" t="str">
        <f>IF(Input!E433="","",IF(VALUE(Input!E433)=0,"Do not enter 0.",""))</f>
        <v/>
      </c>
    </row>
    <row r="435" spans="2:51" x14ac:dyDescent="0.3">
      <c r="B435" s="188" t="str">
        <f>Input!A434</f>
        <v/>
      </c>
      <c r="C435" s="189" t="str">
        <f>IF(ISERROR(IF(AND(Input!$A434="",SUMPRODUCT(--(LEN(Input!$A435:'Input'!$A$1006)&gt;0))&lt;&gt;0),"Row is skipped.",IF(AND(Input!$A434="",Input!$A435=""),"", IF(Input!B434="","Data is missing.","")))),"",IF(AND(Input!$A434="",SUMPRODUCT(--(LEN(Input!$A435:'Input'!$A$1006)&gt;0))&lt;&gt;0),"Row is skipped.",IF(AND(Input!$A434="",Input!$A435=""),"", IF(Input!B434="","Data is missing.",""))))</f>
        <v/>
      </c>
      <c r="D435" s="189" t="str">
        <f>IF(ISERROR(IF(AND(Input!$A434="",SUMPRODUCT(--(LEN(Input!$A435:'Input'!$A$1006)&gt;0))&lt;&gt;0),"Row is skipped.",IF(AND(Input!$A434="",Input!$A435=""),"", IF(Input!C434="","Data is missing.","")))),"",IF(AND(Input!$A434="",SUMPRODUCT(--(LEN(Input!$A435:'Input'!$A$1006)&gt;0))&lt;&gt;0),"Row is skipped.",IF(AND(Input!$A434="",Input!$A435=""),"", IF(Input!C434="","Data is missing.",""))))</f>
        <v/>
      </c>
      <c r="E435" s="189" t="str">
        <f>IF(ISERROR(IF(AND(Input!$A434="",SUMPRODUCT(--(LEN(Input!$A435:'Input'!$A$1006)&gt;0))&lt;&gt;0),"Row is skipped.",IF(AND(Input!$A434="",Input!$A435=""),"", IF(Input!D434="","Data is missing.","")))),"",IF(AND(Input!$A434="",SUMPRODUCT(--(LEN(Input!$A435:'Input'!$A$1006)&gt;0))&lt;&gt;0),"Row is skipped.",IF(AND(Input!$A434="",Input!$A435=""),"", IF(Input!D434="","Data is missing.",""))))</f>
        <v/>
      </c>
      <c r="F435" s="189" t="str">
        <f>IF(ISERROR(IF(AND(Input!$A434="",SUMPRODUCT(--(LEN(Input!$A435:'Input'!$A$1006)&gt;0))&lt;&gt;0),"Row is skipped.",IF(AND(Input!$A434="",Input!$A435=""),"", IF(Input!E434="","Data is missing.","")))),"",IF(AND(Input!$A434="",SUMPRODUCT(--(LEN(Input!$A435:'Input'!$A$1006)&gt;0))&lt;&gt;0),"Row is skipped.",IF(AND(Input!$A434="",Input!$A435=""),"", IF(Input!E434="","Data is missing.",""))))</f>
        <v/>
      </c>
      <c r="G435" s="189" t="str">
        <f>IF(ISERROR(IF(AND(Input!$A434="",SUMPRODUCT(--(LEN(Input!$A435:'Input'!$A$1006)&gt;0))&lt;&gt;0),"Row is skipped.",IF(AND(Input!$A434="",Input!$A435=""),"", IF(Input!F434="","Data is missing.","")))),"",IF(AND(Input!$A434="",SUMPRODUCT(--(LEN(Input!$A435:'Input'!$A$1006)&gt;0))&lt;&gt;0),"Row is skipped.",IF(AND(Input!$A434="",Input!$A435=""),"", IF(Input!F434="","Data is missing.",""))))</f>
        <v/>
      </c>
      <c r="H435" s="190" t="str">
        <f>IF(ISERROR(IF(AND(Input!$A434="",SUMPRODUCT(--(LEN(Input!$A435:'Input'!$A$1006)&gt;0))&lt;&gt;0),"Row is skipped.",IF(AND(Input!$A434="",Input!$A435=""),"", IF(Input!G434="","Data is missing.","")))),"",IF(AND(Input!$A434="",SUMPRODUCT(--(LEN(Input!$A435:'Input'!$A$1006)&gt;0))&lt;&gt;0),"Row is skipped.",IF(AND(Input!$A434="",Input!$A435=""),"", IF(Input!G434="","Data is missing.",""))))</f>
        <v/>
      </c>
      <c r="I435" s="156"/>
      <c r="J435" s="191" t="str">
        <f>IFERROR(VLOOKUP(VLOOKUP(Input!$D434,'Measure List'!$A:$AN,40,FALSE),UIR!$A$1:$Q$27,17,FALSE),"")</f>
        <v/>
      </c>
      <c r="K435" s="192" t="str">
        <f>IFERROR(VLOOKUP(Input!$D434,'Measure List'!$A:$AN,40,FALSE),"")</f>
        <v/>
      </c>
      <c r="L435" s="156"/>
      <c r="M435" s="193" t="str">
        <f>IF(B435="","",IF(AND(Input!H434="",IFERROR(VLOOKUP(K435,UIR!$A$2:$P$21,2,FALSE),"")&lt;&gt;""),"Data is Missing.",""))</f>
        <v/>
      </c>
      <c r="N435" s="194" t="str">
        <f>IF(B435="","",IF(AND(Input!I434="",IFERROR(VLOOKUP(K435,UIR!$A$2:$P$21,3,FALSE),"")&lt;&gt;""),"Data is Missing.",""))</f>
        <v/>
      </c>
      <c r="O435" s="194" t="str">
        <f>IF(B435="","",IF(AND(Input!J434="",IFERROR(VLOOKUP(K435,UIR!$A$2:$P$21,4,FALSE),"")&lt;&gt;""),"Data is Missing.",""))</f>
        <v/>
      </c>
      <c r="P435" s="194" t="str">
        <f>IF(B435="","",IF(AND(Input!K434="",IFERROR(VLOOKUP(K435,UIR!$A$2:$P$21,5,FALSE),"")&lt;&gt;""),"Data is Missing.",""))</f>
        <v/>
      </c>
      <c r="Q435" s="194" t="str">
        <f>IF(B435="","",IF(AND(Input!L434="",IFERROR(VLOOKUP(K435,UIR!$A$2:$P$21,6,FALSE),"")&lt;&gt;""),"Data is Missing.",""))</f>
        <v/>
      </c>
      <c r="R435" s="194" t="str">
        <f>IF(B435="","",IF(AND(Input!M434="",IFERROR(VLOOKUP(K435,UIR!$A$2:$P$21,7,FALSE),"")&lt;&gt;""),"Data is Missing.",""))</f>
        <v/>
      </c>
      <c r="S435" s="194" t="str">
        <f>IF(B435="","",IF(AND(Input!P434="",IFERROR(VLOOKUP(K435,UIR!$A$2:$P$21,8,FALSE),"")&lt;&gt;""),"Data is Missing.",""))</f>
        <v/>
      </c>
      <c r="T435" s="194" t="str">
        <f>IF(B435="","",IF(AND(Input!Q434="",IFERROR(VLOOKUP(K435,UIR!$A$2:$P$21,9,FALSE),"")&lt;&gt;""),"Data is Missing.",""))</f>
        <v/>
      </c>
      <c r="U435" s="194"/>
      <c r="V435" s="194" t="str">
        <f>IF(B435="","",IF(AND(Input!S434="",IFERROR(VLOOKUP(K435,UIR!$A$2:$P$21,11,FALSE),"")&lt;&gt;""),"Data is Missing.",""))</f>
        <v/>
      </c>
      <c r="W435" s="194" t="str">
        <f>IF(B435="","",IF(AND(Input!T434="",IFERROR(VLOOKUP(K435,UIR!$A$2:$P$21,12,FALSE),"")&lt;&gt;""),"Data is Missing.",""))</f>
        <v/>
      </c>
      <c r="X435" s="194" t="str">
        <f>IF(B435="","",IF(AND(Input!V434="",IFERROR(VLOOKUP(K435,UIR!$A$2:$P$21,13,FALSE),"")&lt;&gt;""),"Data is Missing.",""))</f>
        <v/>
      </c>
      <c r="Y435" s="194" t="str">
        <f>IF(B435="","",IF(AND(Input!W434="",IFERROR(VLOOKUP(K435,UIR!$A$2:$P$21,14,FALSE),"")&lt;&gt;""),"Data is Missing.",""))</f>
        <v/>
      </c>
      <c r="Z435" s="194" t="str">
        <f>IF(B435="","",IF(AND(Input!X434="",IFERROR(VLOOKUP(K435,UIR!$A$2:$P$21,15,FALSE),"")&lt;&gt;""),"Data is Missing.",""))</f>
        <v/>
      </c>
      <c r="AA435" s="195" t="str">
        <f>IF(B435="","",IF(AND(Input!Y434="",IFERROR(VLOOKUP(K435,UIR!$A$2:$P$21,16,FALSE),"")&lt;&gt;""),"Data is Missing.",""))</f>
        <v/>
      </c>
      <c r="AC435" s="202" t="str">
        <f>IF(ISERROR(IF(Input!D434="","",IF(ISERROR(VLOOKUP(Input!D434,'Measure List'!$A$2:$A$30000,1,0)),"Invalid RefNo",""))),"",IF(Input!D434="","",IF(ISERROR(VLOOKUP(Input!D434,'Measure List'!$A$2:$A$30000,1,0)),"Invalid RefNo","")))</f>
        <v/>
      </c>
      <c r="AD435" s="156"/>
      <c r="AE435" s="156"/>
      <c r="AF435" s="156"/>
      <c r="AG435" s="156"/>
      <c r="AH435" s="156"/>
      <c r="AI435" s="156"/>
      <c r="AJ435" s="156"/>
      <c r="AK435" s="156"/>
      <c r="AL435" s="203" t="str">
        <f>IF(COUNTIF(Dropdowns!$K$2:$K$7,Input!S434)&gt;0,"",IF(Input!S434="","","Invalid Type"))</f>
        <v/>
      </c>
      <c r="AN435" s="204" t="str">
        <f>IF(Input!C434="","",IF(ISNUMBER(VALUE(Input!C434)),"","Needs to be a number."))</f>
        <v/>
      </c>
      <c r="AO435" s="205" t="str">
        <f>IF(Input!E434="","",IF(ISNUMBER(VALUE(Input!E434)),"","Needs to be a number."))</f>
        <v/>
      </c>
      <c r="AP435" s="205" t="str">
        <f>IF(Input!N434="","",IF(ISNUMBER(VALUE(Input!N434)),"","Needs to be a number."))</f>
        <v/>
      </c>
      <c r="AQ435" s="205" t="str">
        <f>IF(Input!O434="","",IF(ISNUMBER(VALUE(Input!O434)),"","Needs to be a number."))</f>
        <v/>
      </c>
      <c r="AR435" s="205" t="str">
        <f>IF(Input!V434="","",IF(ISNUMBER(VALUE(Input!V434)),"","Needs to be a number."))</f>
        <v/>
      </c>
      <c r="AS435" s="205" t="str">
        <f>IF(Input!W434="","",IF(ISNUMBER(VALUE(Input!W434)),"","Needs to be a number."))</f>
        <v/>
      </c>
      <c r="AT435" s="205" t="str">
        <f>IF(Input!X434="","",IF(ISNUMBER(VALUE(Input!X434)),"","Needs to be a number."))</f>
        <v/>
      </c>
      <c r="AU435" s="206" t="str">
        <f>IF(Input!Y434="","",IF(ISNUMBER(VALUE(Input!Y434)),"","Needs to be a number."))</f>
        <v/>
      </c>
      <c r="AV435" s="207"/>
      <c r="AW435" s="259" t="str">
        <f>IF(OR(VALUE(Input!C434)&lt;0,VALUE(Input!C434)&gt;100), "Invalid EEI %","")</f>
        <v/>
      </c>
      <c r="AX435" s="207"/>
      <c r="AY435" s="278" t="str">
        <f>IF(Input!E434="","",IF(VALUE(Input!E434)=0,"Do not enter 0.",""))</f>
        <v/>
      </c>
    </row>
    <row r="436" spans="2:51" x14ac:dyDescent="0.3">
      <c r="B436" s="188" t="str">
        <f>Input!A435</f>
        <v/>
      </c>
      <c r="C436" s="189" t="str">
        <f>IF(ISERROR(IF(AND(Input!$A435="",SUMPRODUCT(--(LEN(Input!$A436:'Input'!$A$1006)&gt;0))&lt;&gt;0),"Row is skipped.",IF(AND(Input!$A435="",Input!$A436=""),"", IF(Input!B435="","Data is missing.","")))),"",IF(AND(Input!$A435="",SUMPRODUCT(--(LEN(Input!$A436:'Input'!$A$1006)&gt;0))&lt;&gt;0),"Row is skipped.",IF(AND(Input!$A435="",Input!$A436=""),"", IF(Input!B435="","Data is missing.",""))))</f>
        <v/>
      </c>
      <c r="D436" s="189" t="str">
        <f>IF(ISERROR(IF(AND(Input!$A435="",SUMPRODUCT(--(LEN(Input!$A436:'Input'!$A$1006)&gt;0))&lt;&gt;0),"Row is skipped.",IF(AND(Input!$A435="",Input!$A436=""),"", IF(Input!C435="","Data is missing.","")))),"",IF(AND(Input!$A435="",SUMPRODUCT(--(LEN(Input!$A436:'Input'!$A$1006)&gt;0))&lt;&gt;0),"Row is skipped.",IF(AND(Input!$A435="",Input!$A436=""),"", IF(Input!C435="","Data is missing.",""))))</f>
        <v/>
      </c>
      <c r="E436" s="189" t="str">
        <f>IF(ISERROR(IF(AND(Input!$A435="",SUMPRODUCT(--(LEN(Input!$A436:'Input'!$A$1006)&gt;0))&lt;&gt;0),"Row is skipped.",IF(AND(Input!$A435="",Input!$A436=""),"", IF(Input!D435="","Data is missing.","")))),"",IF(AND(Input!$A435="",SUMPRODUCT(--(LEN(Input!$A436:'Input'!$A$1006)&gt;0))&lt;&gt;0),"Row is skipped.",IF(AND(Input!$A435="",Input!$A436=""),"", IF(Input!D435="","Data is missing.",""))))</f>
        <v/>
      </c>
      <c r="F436" s="189" t="str">
        <f>IF(ISERROR(IF(AND(Input!$A435="",SUMPRODUCT(--(LEN(Input!$A436:'Input'!$A$1006)&gt;0))&lt;&gt;0),"Row is skipped.",IF(AND(Input!$A435="",Input!$A436=""),"", IF(Input!E435="","Data is missing.","")))),"",IF(AND(Input!$A435="",SUMPRODUCT(--(LEN(Input!$A436:'Input'!$A$1006)&gt;0))&lt;&gt;0),"Row is skipped.",IF(AND(Input!$A435="",Input!$A436=""),"", IF(Input!E435="","Data is missing.",""))))</f>
        <v/>
      </c>
      <c r="G436" s="189" t="str">
        <f>IF(ISERROR(IF(AND(Input!$A435="",SUMPRODUCT(--(LEN(Input!$A436:'Input'!$A$1006)&gt;0))&lt;&gt;0),"Row is skipped.",IF(AND(Input!$A435="",Input!$A436=""),"", IF(Input!F435="","Data is missing.","")))),"",IF(AND(Input!$A435="",SUMPRODUCT(--(LEN(Input!$A436:'Input'!$A$1006)&gt;0))&lt;&gt;0),"Row is skipped.",IF(AND(Input!$A435="",Input!$A436=""),"", IF(Input!F435="","Data is missing.",""))))</f>
        <v/>
      </c>
      <c r="H436" s="190" t="str">
        <f>IF(ISERROR(IF(AND(Input!$A435="",SUMPRODUCT(--(LEN(Input!$A436:'Input'!$A$1006)&gt;0))&lt;&gt;0),"Row is skipped.",IF(AND(Input!$A435="",Input!$A436=""),"", IF(Input!G435="","Data is missing.","")))),"",IF(AND(Input!$A435="",SUMPRODUCT(--(LEN(Input!$A436:'Input'!$A$1006)&gt;0))&lt;&gt;0),"Row is skipped.",IF(AND(Input!$A435="",Input!$A436=""),"", IF(Input!G435="","Data is missing.",""))))</f>
        <v/>
      </c>
      <c r="I436" s="156"/>
      <c r="J436" s="191" t="str">
        <f>IFERROR(VLOOKUP(VLOOKUP(Input!$D435,'Measure List'!$A:$AN,40,FALSE),UIR!$A$1:$Q$27,17,FALSE),"")</f>
        <v/>
      </c>
      <c r="K436" s="192" t="str">
        <f>IFERROR(VLOOKUP(Input!$D435,'Measure List'!$A:$AN,40,FALSE),"")</f>
        <v/>
      </c>
      <c r="L436" s="156"/>
      <c r="M436" s="193" t="str">
        <f>IF(B436="","",IF(AND(Input!H435="",IFERROR(VLOOKUP(K436,UIR!$A$2:$P$21,2,FALSE),"")&lt;&gt;""),"Data is Missing.",""))</f>
        <v/>
      </c>
      <c r="N436" s="194" t="str">
        <f>IF(B436="","",IF(AND(Input!I435="",IFERROR(VLOOKUP(K436,UIR!$A$2:$P$21,3,FALSE),"")&lt;&gt;""),"Data is Missing.",""))</f>
        <v/>
      </c>
      <c r="O436" s="194" t="str">
        <f>IF(B436="","",IF(AND(Input!J435="",IFERROR(VLOOKUP(K436,UIR!$A$2:$P$21,4,FALSE),"")&lt;&gt;""),"Data is Missing.",""))</f>
        <v/>
      </c>
      <c r="P436" s="194" t="str">
        <f>IF(B436="","",IF(AND(Input!K435="",IFERROR(VLOOKUP(K436,UIR!$A$2:$P$21,5,FALSE),"")&lt;&gt;""),"Data is Missing.",""))</f>
        <v/>
      </c>
      <c r="Q436" s="194" t="str">
        <f>IF(B436="","",IF(AND(Input!L435="",IFERROR(VLOOKUP(K436,UIR!$A$2:$P$21,6,FALSE),"")&lt;&gt;""),"Data is Missing.",""))</f>
        <v/>
      </c>
      <c r="R436" s="194" t="str">
        <f>IF(B436="","",IF(AND(Input!M435="",IFERROR(VLOOKUP(K436,UIR!$A$2:$P$21,7,FALSE),"")&lt;&gt;""),"Data is Missing.",""))</f>
        <v/>
      </c>
      <c r="S436" s="194" t="str">
        <f>IF(B436="","",IF(AND(Input!P435="",IFERROR(VLOOKUP(K436,UIR!$A$2:$P$21,8,FALSE),"")&lt;&gt;""),"Data is Missing.",""))</f>
        <v/>
      </c>
      <c r="T436" s="194" t="str">
        <f>IF(B436="","",IF(AND(Input!Q435="",IFERROR(VLOOKUP(K436,UIR!$A$2:$P$21,9,FALSE),"")&lt;&gt;""),"Data is Missing.",""))</f>
        <v/>
      </c>
      <c r="U436" s="194"/>
      <c r="V436" s="194" t="str">
        <f>IF(B436="","",IF(AND(Input!S435="",IFERROR(VLOOKUP(K436,UIR!$A$2:$P$21,11,FALSE),"")&lt;&gt;""),"Data is Missing.",""))</f>
        <v/>
      </c>
      <c r="W436" s="194" t="str">
        <f>IF(B436="","",IF(AND(Input!T435="",IFERROR(VLOOKUP(K436,UIR!$A$2:$P$21,12,FALSE),"")&lt;&gt;""),"Data is Missing.",""))</f>
        <v/>
      </c>
      <c r="X436" s="194" t="str">
        <f>IF(B436="","",IF(AND(Input!V435="",IFERROR(VLOOKUP(K436,UIR!$A$2:$P$21,13,FALSE),"")&lt;&gt;""),"Data is Missing.",""))</f>
        <v/>
      </c>
      <c r="Y436" s="194" t="str">
        <f>IF(B436="","",IF(AND(Input!W435="",IFERROR(VLOOKUP(K436,UIR!$A$2:$P$21,14,FALSE),"")&lt;&gt;""),"Data is Missing.",""))</f>
        <v/>
      </c>
      <c r="Z436" s="194" t="str">
        <f>IF(B436="","",IF(AND(Input!X435="",IFERROR(VLOOKUP(K436,UIR!$A$2:$P$21,15,FALSE),"")&lt;&gt;""),"Data is Missing.",""))</f>
        <v/>
      </c>
      <c r="AA436" s="195" t="str">
        <f>IF(B436="","",IF(AND(Input!Y435="",IFERROR(VLOOKUP(K436,UIR!$A$2:$P$21,16,FALSE),"")&lt;&gt;""),"Data is Missing.",""))</f>
        <v/>
      </c>
      <c r="AC436" s="202" t="str">
        <f>IF(ISERROR(IF(Input!D435="","",IF(ISERROR(VLOOKUP(Input!D435,'Measure List'!$A$2:$A$30000,1,0)),"Invalid RefNo",""))),"",IF(Input!D435="","",IF(ISERROR(VLOOKUP(Input!D435,'Measure List'!$A$2:$A$30000,1,0)),"Invalid RefNo","")))</f>
        <v/>
      </c>
      <c r="AD436" s="156"/>
      <c r="AE436" s="156"/>
      <c r="AF436" s="156"/>
      <c r="AG436" s="156"/>
      <c r="AH436" s="156"/>
      <c r="AI436" s="156"/>
      <c r="AJ436" s="156"/>
      <c r="AK436" s="156"/>
      <c r="AL436" s="203" t="str">
        <f>IF(COUNTIF(Dropdowns!$K$2:$K$7,Input!S435)&gt;0,"",IF(Input!S435="","","Invalid Type"))</f>
        <v/>
      </c>
      <c r="AN436" s="204" t="str">
        <f>IF(Input!C435="","",IF(ISNUMBER(VALUE(Input!C435)),"","Needs to be a number."))</f>
        <v/>
      </c>
      <c r="AO436" s="205" t="str">
        <f>IF(Input!E435="","",IF(ISNUMBER(VALUE(Input!E435)),"","Needs to be a number."))</f>
        <v/>
      </c>
      <c r="AP436" s="205" t="str">
        <f>IF(Input!N435="","",IF(ISNUMBER(VALUE(Input!N435)),"","Needs to be a number."))</f>
        <v/>
      </c>
      <c r="AQ436" s="205" t="str">
        <f>IF(Input!O435="","",IF(ISNUMBER(VALUE(Input!O435)),"","Needs to be a number."))</f>
        <v/>
      </c>
      <c r="AR436" s="205" t="str">
        <f>IF(Input!V435="","",IF(ISNUMBER(VALUE(Input!V435)),"","Needs to be a number."))</f>
        <v/>
      </c>
      <c r="AS436" s="205" t="str">
        <f>IF(Input!W435="","",IF(ISNUMBER(VALUE(Input!W435)),"","Needs to be a number."))</f>
        <v/>
      </c>
      <c r="AT436" s="205" t="str">
        <f>IF(Input!X435="","",IF(ISNUMBER(VALUE(Input!X435)),"","Needs to be a number."))</f>
        <v/>
      </c>
      <c r="AU436" s="206" t="str">
        <f>IF(Input!Y435="","",IF(ISNUMBER(VALUE(Input!Y435)),"","Needs to be a number."))</f>
        <v/>
      </c>
      <c r="AV436" s="207"/>
      <c r="AW436" s="259" t="str">
        <f>IF(OR(VALUE(Input!C435)&lt;0,VALUE(Input!C435)&gt;100), "Invalid EEI %","")</f>
        <v/>
      </c>
      <c r="AX436" s="207"/>
      <c r="AY436" s="278" t="str">
        <f>IF(Input!E435="","",IF(VALUE(Input!E435)=0,"Do not enter 0.",""))</f>
        <v/>
      </c>
    </row>
    <row r="437" spans="2:51" x14ac:dyDescent="0.3">
      <c r="B437" s="188" t="str">
        <f>Input!A436</f>
        <v/>
      </c>
      <c r="C437" s="189" t="str">
        <f>IF(ISERROR(IF(AND(Input!$A436="",SUMPRODUCT(--(LEN(Input!$A437:'Input'!$A$1006)&gt;0))&lt;&gt;0),"Row is skipped.",IF(AND(Input!$A436="",Input!$A437=""),"", IF(Input!B436="","Data is missing.","")))),"",IF(AND(Input!$A436="",SUMPRODUCT(--(LEN(Input!$A437:'Input'!$A$1006)&gt;0))&lt;&gt;0),"Row is skipped.",IF(AND(Input!$A436="",Input!$A437=""),"", IF(Input!B436="","Data is missing.",""))))</f>
        <v/>
      </c>
      <c r="D437" s="189" t="str">
        <f>IF(ISERROR(IF(AND(Input!$A436="",SUMPRODUCT(--(LEN(Input!$A437:'Input'!$A$1006)&gt;0))&lt;&gt;0),"Row is skipped.",IF(AND(Input!$A436="",Input!$A437=""),"", IF(Input!C436="","Data is missing.","")))),"",IF(AND(Input!$A436="",SUMPRODUCT(--(LEN(Input!$A437:'Input'!$A$1006)&gt;0))&lt;&gt;0),"Row is skipped.",IF(AND(Input!$A436="",Input!$A437=""),"", IF(Input!C436="","Data is missing.",""))))</f>
        <v/>
      </c>
      <c r="E437" s="189" t="str">
        <f>IF(ISERROR(IF(AND(Input!$A436="",SUMPRODUCT(--(LEN(Input!$A437:'Input'!$A$1006)&gt;0))&lt;&gt;0),"Row is skipped.",IF(AND(Input!$A436="",Input!$A437=""),"", IF(Input!D436="","Data is missing.","")))),"",IF(AND(Input!$A436="",SUMPRODUCT(--(LEN(Input!$A437:'Input'!$A$1006)&gt;0))&lt;&gt;0),"Row is skipped.",IF(AND(Input!$A436="",Input!$A437=""),"", IF(Input!D436="","Data is missing.",""))))</f>
        <v/>
      </c>
      <c r="F437" s="189" t="str">
        <f>IF(ISERROR(IF(AND(Input!$A436="",SUMPRODUCT(--(LEN(Input!$A437:'Input'!$A$1006)&gt;0))&lt;&gt;0),"Row is skipped.",IF(AND(Input!$A436="",Input!$A437=""),"", IF(Input!E436="","Data is missing.","")))),"",IF(AND(Input!$A436="",SUMPRODUCT(--(LEN(Input!$A437:'Input'!$A$1006)&gt;0))&lt;&gt;0),"Row is skipped.",IF(AND(Input!$A436="",Input!$A437=""),"", IF(Input!E436="","Data is missing.",""))))</f>
        <v/>
      </c>
      <c r="G437" s="189" t="str">
        <f>IF(ISERROR(IF(AND(Input!$A436="",SUMPRODUCT(--(LEN(Input!$A437:'Input'!$A$1006)&gt;0))&lt;&gt;0),"Row is skipped.",IF(AND(Input!$A436="",Input!$A437=""),"", IF(Input!F436="","Data is missing.","")))),"",IF(AND(Input!$A436="",SUMPRODUCT(--(LEN(Input!$A437:'Input'!$A$1006)&gt;0))&lt;&gt;0),"Row is skipped.",IF(AND(Input!$A436="",Input!$A437=""),"", IF(Input!F436="","Data is missing.",""))))</f>
        <v/>
      </c>
      <c r="H437" s="190" t="str">
        <f>IF(ISERROR(IF(AND(Input!$A436="",SUMPRODUCT(--(LEN(Input!$A437:'Input'!$A$1006)&gt;0))&lt;&gt;0),"Row is skipped.",IF(AND(Input!$A436="",Input!$A437=""),"", IF(Input!G436="","Data is missing.","")))),"",IF(AND(Input!$A436="",SUMPRODUCT(--(LEN(Input!$A437:'Input'!$A$1006)&gt;0))&lt;&gt;0),"Row is skipped.",IF(AND(Input!$A436="",Input!$A437=""),"", IF(Input!G436="","Data is missing.",""))))</f>
        <v/>
      </c>
      <c r="I437" s="156"/>
      <c r="J437" s="191" t="str">
        <f>IFERROR(VLOOKUP(VLOOKUP(Input!$D436,'Measure List'!$A:$AN,40,FALSE),UIR!$A$1:$Q$27,17,FALSE),"")</f>
        <v/>
      </c>
      <c r="K437" s="192" t="str">
        <f>IFERROR(VLOOKUP(Input!$D436,'Measure List'!$A:$AN,40,FALSE),"")</f>
        <v/>
      </c>
      <c r="L437" s="156"/>
      <c r="M437" s="193" t="str">
        <f>IF(B437="","",IF(AND(Input!H436="",IFERROR(VLOOKUP(K437,UIR!$A$2:$P$21,2,FALSE),"")&lt;&gt;""),"Data is Missing.",""))</f>
        <v/>
      </c>
      <c r="N437" s="194" t="str">
        <f>IF(B437="","",IF(AND(Input!I436="",IFERROR(VLOOKUP(K437,UIR!$A$2:$P$21,3,FALSE),"")&lt;&gt;""),"Data is Missing.",""))</f>
        <v/>
      </c>
      <c r="O437" s="194" t="str">
        <f>IF(B437="","",IF(AND(Input!J436="",IFERROR(VLOOKUP(K437,UIR!$A$2:$P$21,4,FALSE),"")&lt;&gt;""),"Data is Missing.",""))</f>
        <v/>
      </c>
      <c r="P437" s="194" t="str">
        <f>IF(B437="","",IF(AND(Input!K436="",IFERROR(VLOOKUP(K437,UIR!$A$2:$P$21,5,FALSE),"")&lt;&gt;""),"Data is Missing.",""))</f>
        <v/>
      </c>
      <c r="Q437" s="194" t="str">
        <f>IF(B437="","",IF(AND(Input!L436="",IFERROR(VLOOKUP(K437,UIR!$A$2:$P$21,6,FALSE),"")&lt;&gt;""),"Data is Missing.",""))</f>
        <v/>
      </c>
      <c r="R437" s="194" t="str">
        <f>IF(B437="","",IF(AND(Input!M436="",IFERROR(VLOOKUP(K437,UIR!$A$2:$P$21,7,FALSE),"")&lt;&gt;""),"Data is Missing.",""))</f>
        <v/>
      </c>
      <c r="S437" s="194" t="str">
        <f>IF(B437="","",IF(AND(Input!P436="",IFERROR(VLOOKUP(K437,UIR!$A$2:$P$21,8,FALSE),"")&lt;&gt;""),"Data is Missing.",""))</f>
        <v/>
      </c>
      <c r="T437" s="194" t="str">
        <f>IF(B437="","",IF(AND(Input!Q436="",IFERROR(VLOOKUP(K437,UIR!$A$2:$P$21,9,FALSE),"")&lt;&gt;""),"Data is Missing.",""))</f>
        <v/>
      </c>
      <c r="U437" s="194"/>
      <c r="V437" s="194" t="str">
        <f>IF(B437="","",IF(AND(Input!S436="",IFERROR(VLOOKUP(K437,UIR!$A$2:$P$21,11,FALSE),"")&lt;&gt;""),"Data is Missing.",""))</f>
        <v/>
      </c>
      <c r="W437" s="194" t="str">
        <f>IF(B437="","",IF(AND(Input!T436="",IFERROR(VLOOKUP(K437,UIR!$A$2:$P$21,12,FALSE),"")&lt;&gt;""),"Data is Missing.",""))</f>
        <v/>
      </c>
      <c r="X437" s="194" t="str">
        <f>IF(B437="","",IF(AND(Input!V436="",IFERROR(VLOOKUP(K437,UIR!$A$2:$P$21,13,FALSE),"")&lt;&gt;""),"Data is Missing.",""))</f>
        <v/>
      </c>
      <c r="Y437" s="194" t="str">
        <f>IF(B437="","",IF(AND(Input!W436="",IFERROR(VLOOKUP(K437,UIR!$A$2:$P$21,14,FALSE),"")&lt;&gt;""),"Data is Missing.",""))</f>
        <v/>
      </c>
      <c r="Z437" s="194" t="str">
        <f>IF(B437="","",IF(AND(Input!X436="",IFERROR(VLOOKUP(K437,UIR!$A$2:$P$21,15,FALSE),"")&lt;&gt;""),"Data is Missing.",""))</f>
        <v/>
      </c>
      <c r="AA437" s="195" t="str">
        <f>IF(B437="","",IF(AND(Input!Y436="",IFERROR(VLOOKUP(K437,UIR!$A$2:$P$21,16,FALSE),"")&lt;&gt;""),"Data is Missing.",""))</f>
        <v/>
      </c>
      <c r="AC437" s="202" t="str">
        <f>IF(ISERROR(IF(Input!D436="","",IF(ISERROR(VLOOKUP(Input!D436,'Measure List'!$A$2:$A$30000,1,0)),"Invalid RefNo",""))),"",IF(Input!D436="","",IF(ISERROR(VLOOKUP(Input!D436,'Measure List'!$A$2:$A$30000,1,0)),"Invalid RefNo","")))</f>
        <v/>
      </c>
      <c r="AD437" s="156"/>
      <c r="AE437" s="156"/>
      <c r="AF437" s="156"/>
      <c r="AG437" s="156"/>
      <c r="AH437" s="156"/>
      <c r="AI437" s="156"/>
      <c r="AJ437" s="156"/>
      <c r="AK437" s="156"/>
      <c r="AL437" s="203" t="str">
        <f>IF(COUNTIF(Dropdowns!$K$2:$K$7,Input!S436)&gt;0,"",IF(Input!S436="","","Invalid Type"))</f>
        <v/>
      </c>
      <c r="AN437" s="204" t="str">
        <f>IF(Input!C436="","",IF(ISNUMBER(VALUE(Input!C436)),"","Needs to be a number."))</f>
        <v/>
      </c>
      <c r="AO437" s="205" t="str">
        <f>IF(Input!E436="","",IF(ISNUMBER(VALUE(Input!E436)),"","Needs to be a number."))</f>
        <v/>
      </c>
      <c r="AP437" s="205" t="str">
        <f>IF(Input!N436="","",IF(ISNUMBER(VALUE(Input!N436)),"","Needs to be a number."))</f>
        <v/>
      </c>
      <c r="AQ437" s="205" t="str">
        <f>IF(Input!O436="","",IF(ISNUMBER(VALUE(Input!O436)),"","Needs to be a number."))</f>
        <v/>
      </c>
      <c r="AR437" s="205" t="str">
        <f>IF(Input!V436="","",IF(ISNUMBER(VALUE(Input!V436)),"","Needs to be a number."))</f>
        <v/>
      </c>
      <c r="AS437" s="205" t="str">
        <f>IF(Input!W436="","",IF(ISNUMBER(VALUE(Input!W436)),"","Needs to be a number."))</f>
        <v/>
      </c>
      <c r="AT437" s="205" t="str">
        <f>IF(Input!X436="","",IF(ISNUMBER(VALUE(Input!X436)),"","Needs to be a number."))</f>
        <v/>
      </c>
      <c r="AU437" s="206" t="str">
        <f>IF(Input!Y436="","",IF(ISNUMBER(VALUE(Input!Y436)),"","Needs to be a number."))</f>
        <v/>
      </c>
      <c r="AV437" s="207"/>
      <c r="AW437" s="259" t="str">
        <f>IF(OR(VALUE(Input!C436)&lt;0,VALUE(Input!C436)&gt;100), "Invalid EEI %","")</f>
        <v/>
      </c>
      <c r="AX437" s="207"/>
      <c r="AY437" s="278" t="str">
        <f>IF(Input!E436="","",IF(VALUE(Input!E436)=0,"Do not enter 0.",""))</f>
        <v/>
      </c>
    </row>
    <row r="438" spans="2:51" x14ac:dyDescent="0.3">
      <c r="B438" s="188" t="str">
        <f>Input!A437</f>
        <v/>
      </c>
      <c r="C438" s="189" t="str">
        <f>IF(ISERROR(IF(AND(Input!$A437="",SUMPRODUCT(--(LEN(Input!$A438:'Input'!$A$1006)&gt;0))&lt;&gt;0),"Row is skipped.",IF(AND(Input!$A437="",Input!$A438=""),"", IF(Input!B437="","Data is missing.","")))),"",IF(AND(Input!$A437="",SUMPRODUCT(--(LEN(Input!$A438:'Input'!$A$1006)&gt;0))&lt;&gt;0),"Row is skipped.",IF(AND(Input!$A437="",Input!$A438=""),"", IF(Input!B437="","Data is missing.",""))))</f>
        <v/>
      </c>
      <c r="D438" s="189" t="str">
        <f>IF(ISERROR(IF(AND(Input!$A437="",SUMPRODUCT(--(LEN(Input!$A438:'Input'!$A$1006)&gt;0))&lt;&gt;0),"Row is skipped.",IF(AND(Input!$A437="",Input!$A438=""),"", IF(Input!C437="","Data is missing.","")))),"",IF(AND(Input!$A437="",SUMPRODUCT(--(LEN(Input!$A438:'Input'!$A$1006)&gt;0))&lt;&gt;0),"Row is skipped.",IF(AND(Input!$A437="",Input!$A438=""),"", IF(Input!C437="","Data is missing.",""))))</f>
        <v/>
      </c>
      <c r="E438" s="189" t="str">
        <f>IF(ISERROR(IF(AND(Input!$A437="",SUMPRODUCT(--(LEN(Input!$A438:'Input'!$A$1006)&gt;0))&lt;&gt;0),"Row is skipped.",IF(AND(Input!$A437="",Input!$A438=""),"", IF(Input!D437="","Data is missing.","")))),"",IF(AND(Input!$A437="",SUMPRODUCT(--(LEN(Input!$A438:'Input'!$A$1006)&gt;0))&lt;&gt;0),"Row is skipped.",IF(AND(Input!$A437="",Input!$A438=""),"", IF(Input!D437="","Data is missing.",""))))</f>
        <v/>
      </c>
      <c r="F438" s="189" t="str">
        <f>IF(ISERROR(IF(AND(Input!$A437="",SUMPRODUCT(--(LEN(Input!$A438:'Input'!$A$1006)&gt;0))&lt;&gt;0),"Row is skipped.",IF(AND(Input!$A437="",Input!$A438=""),"", IF(Input!E437="","Data is missing.","")))),"",IF(AND(Input!$A437="",SUMPRODUCT(--(LEN(Input!$A438:'Input'!$A$1006)&gt;0))&lt;&gt;0),"Row is skipped.",IF(AND(Input!$A437="",Input!$A438=""),"", IF(Input!E437="","Data is missing.",""))))</f>
        <v/>
      </c>
      <c r="G438" s="189" t="str">
        <f>IF(ISERROR(IF(AND(Input!$A437="",SUMPRODUCT(--(LEN(Input!$A438:'Input'!$A$1006)&gt;0))&lt;&gt;0),"Row is skipped.",IF(AND(Input!$A437="",Input!$A438=""),"", IF(Input!F437="","Data is missing.","")))),"",IF(AND(Input!$A437="",SUMPRODUCT(--(LEN(Input!$A438:'Input'!$A$1006)&gt;0))&lt;&gt;0),"Row is skipped.",IF(AND(Input!$A437="",Input!$A438=""),"", IF(Input!F437="","Data is missing.",""))))</f>
        <v/>
      </c>
      <c r="H438" s="190" t="str">
        <f>IF(ISERROR(IF(AND(Input!$A437="",SUMPRODUCT(--(LEN(Input!$A438:'Input'!$A$1006)&gt;0))&lt;&gt;0),"Row is skipped.",IF(AND(Input!$A437="",Input!$A438=""),"", IF(Input!G437="","Data is missing.","")))),"",IF(AND(Input!$A437="",SUMPRODUCT(--(LEN(Input!$A438:'Input'!$A$1006)&gt;0))&lt;&gt;0),"Row is skipped.",IF(AND(Input!$A437="",Input!$A438=""),"", IF(Input!G437="","Data is missing.",""))))</f>
        <v/>
      </c>
      <c r="I438" s="156"/>
      <c r="J438" s="191" t="str">
        <f>IFERROR(VLOOKUP(VLOOKUP(Input!$D437,'Measure List'!$A:$AN,40,FALSE),UIR!$A$1:$Q$27,17,FALSE),"")</f>
        <v/>
      </c>
      <c r="K438" s="192" t="str">
        <f>IFERROR(VLOOKUP(Input!$D437,'Measure List'!$A:$AN,40,FALSE),"")</f>
        <v/>
      </c>
      <c r="L438" s="156"/>
      <c r="M438" s="193" t="str">
        <f>IF(B438="","",IF(AND(Input!H437="",IFERROR(VLOOKUP(K438,UIR!$A$2:$P$21,2,FALSE),"")&lt;&gt;""),"Data is Missing.",""))</f>
        <v/>
      </c>
      <c r="N438" s="194" t="str">
        <f>IF(B438="","",IF(AND(Input!I437="",IFERROR(VLOOKUP(K438,UIR!$A$2:$P$21,3,FALSE),"")&lt;&gt;""),"Data is Missing.",""))</f>
        <v/>
      </c>
      <c r="O438" s="194" t="str">
        <f>IF(B438="","",IF(AND(Input!J437="",IFERROR(VLOOKUP(K438,UIR!$A$2:$P$21,4,FALSE),"")&lt;&gt;""),"Data is Missing.",""))</f>
        <v/>
      </c>
      <c r="P438" s="194" t="str">
        <f>IF(B438="","",IF(AND(Input!K437="",IFERROR(VLOOKUP(K438,UIR!$A$2:$P$21,5,FALSE),"")&lt;&gt;""),"Data is Missing.",""))</f>
        <v/>
      </c>
      <c r="Q438" s="194" t="str">
        <f>IF(B438="","",IF(AND(Input!L437="",IFERROR(VLOOKUP(K438,UIR!$A$2:$P$21,6,FALSE),"")&lt;&gt;""),"Data is Missing.",""))</f>
        <v/>
      </c>
      <c r="R438" s="194" t="str">
        <f>IF(B438="","",IF(AND(Input!M437="",IFERROR(VLOOKUP(K438,UIR!$A$2:$P$21,7,FALSE),"")&lt;&gt;""),"Data is Missing.",""))</f>
        <v/>
      </c>
      <c r="S438" s="194" t="str">
        <f>IF(B438="","",IF(AND(Input!P437="",IFERROR(VLOOKUP(K438,UIR!$A$2:$P$21,8,FALSE),"")&lt;&gt;""),"Data is Missing.",""))</f>
        <v/>
      </c>
      <c r="T438" s="194" t="str">
        <f>IF(B438="","",IF(AND(Input!Q437="",IFERROR(VLOOKUP(K438,UIR!$A$2:$P$21,9,FALSE),"")&lt;&gt;""),"Data is Missing.",""))</f>
        <v/>
      </c>
      <c r="U438" s="194"/>
      <c r="V438" s="194" t="str">
        <f>IF(B438="","",IF(AND(Input!S437="",IFERROR(VLOOKUP(K438,UIR!$A$2:$P$21,11,FALSE),"")&lt;&gt;""),"Data is Missing.",""))</f>
        <v/>
      </c>
      <c r="W438" s="194" t="str">
        <f>IF(B438="","",IF(AND(Input!T437="",IFERROR(VLOOKUP(K438,UIR!$A$2:$P$21,12,FALSE),"")&lt;&gt;""),"Data is Missing.",""))</f>
        <v/>
      </c>
      <c r="X438" s="194" t="str">
        <f>IF(B438="","",IF(AND(Input!V437="",IFERROR(VLOOKUP(K438,UIR!$A$2:$P$21,13,FALSE),"")&lt;&gt;""),"Data is Missing.",""))</f>
        <v/>
      </c>
      <c r="Y438" s="194" t="str">
        <f>IF(B438="","",IF(AND(Input!W437="",IFERROR(VLOOKUP(K438,UIR!$A$2:$P$21,14,FALSE),"")&lt;&gt;""),"Data is Missing.",""))</f>
        <v/>
      </c>
      <c r="Z438" s="194" t="str">
        <f>IF(B438="","",IF(AND(Input!X437="",IFERROR(VLOOKUP(K438,UIR!$A$2:$P$21,15,FALSE),"")&lt;&gt;""),"Data is Missing.",""))</f>
        <v/>
      </c>
      <c r="AA438" s="195" t="str">
        <f>IF(B438="","",IF(AND(Input!Y437="",IFERROR(VLOOKUP(K438,UIR!$A$2:$P$21,16,FALSE),"")&lt;&gt;""),"Data is Missing.",""))</f>
        <v/>
      </c>
      <c r="AC438" s="202" t="str">
        <f>IF(ISERROR(IF(Input!D437="","",IF(ISERROR(VLOOKUP(Input!D437,'Measure List'!$A$2:$A$30000,1,0)),"Invalid RefNo",""))),"",IF(Input!D437="","",IF(ISERROR(VLOOKUP(Input!D437,'Measure List'!$A$2:$A$30000,1,0)),"Invalid RefNo","")))</f>
        <v/>
      </c>
      <c r="AD438" s="156"/>
      <c r="AE438" s="156"/>
      <c r="AF438" s="156"/>
      <c r="AG438" s="156"/>
      <c r="AH438" s="156"/>
      <c r="AI438" s="156"/>
      <c r="AJ438" s="156"/>
      <c r="AK438" s="156"/>
      <c r="AL438" s="203" t="str">
        <f>IF(COUNTIF(Dropdowns!$K$2:$K$7,Input!S437)&gt;0,"",IF(Input!S437="","","Invalid Type"))</f>
        <v/>
      </c>
      <c r="AN438" s="204" t="str">
        <f>IF(Input!C437="","",IF(ISNUMBER(VALUE(Input!C437)),"","Needs to be a number."))</f>
        <v/>
      </c>
      <c r="AO438" s="205" t="str">
        <f>IF(Input!E437="","",IF(ISNUMBER(VALUE(Input!E437)),"","Needs to be a number."))</f>
        <v/>
      </c>
      <c r="AP438" s="205" t="str">
        <f>IF(Input!N437="","",IF(ISNUMBER(VALUE(Input!N437)),"","Needs to be a number."))</f>
        <v/>
      </c>
      <c r="AQ438" s="205" t="str">
        <f>IF(Input!O437="","",IF(ISNUMBER(VALUE(Input!O437)),"","Needs to be a number."))</f>
        <v/>
      </c>
      <c r="AR438" s="205" t="str">
        <f>IF(Input!V437="","",IF(ISNUMBER(VALUE(Input!V437)),"","Needs to be a number."))</f>
        <v/>
      </c>
      <c r="AS438" s="205" t="str">
        <f>IF(Input!W437="","",IF(ISNUMBER(VALUE(Input!W437)),"","Needs to be a number."))</f>
        <v/>
      </c>
      <c r="AT438" s="205" t="str">
        <f>IF(Input!X437="","",IF(ISNUMBER(VALUE(Input!X437)),"","Needs to be a number."))</f>
        <v/>
      </c>
      <c r="AU438" s="206" t="str">
        <f>IF(Input!Y437="","",IF(ISNUMBER(VALUE(Input!Y437)),"","Needs to be a number."))</f>
        <v/>
      </c>
      <c r="AV438" s="207"/>
      <c r="AW438" s="259" t="str">
        <f>IF(OR(VALUE(Input!C437)&lt;0,VALUE(Input!C437)&gt;100), "Invalid EEI %","")</f>
        <v/>
      </c>
      <c r="AX438" s="207"/>
      <c r="AY438" s="278" t="str">
        <f>IF(Input!E437="","",IF(VALUE(Input!E437)=0,"Do not enter 0.",""))</f>
        <v/>
      </c>
    </row>
    <row r="439" spans="2:51" x14ac:dyDescent="0.3">
      <c r="B439" s="188" t="str">
        <f>Input!A438</f>
        <v/>
      </c>
      <c r="C439" s="189" t="str">
        <f>IF(ISERROR(IF(AND(Input!$A438="",SUMPRODUCT(--(LEN(Input!$A439:'Input'!$A$1006)&gt;0))&lt;&gt;0),"Row is skipped.",IF(AND(Input!$A438="",Input!$A439=""),"", IF(Input!B438="","Data is missing.","")))),"",IF(AND(Input!$A438="",SUMPRODUCT(--(LEN(Input!$A439:'Input'!$A$1006)&gt;0))&lt;&gt;0),"Row is skipped.",IF(AND(Input!$A438="",Input!$A439=""),"", IF(Input!B438="","Data is missing.",""))))</f>
        <v/>
      </c>
      <c r="D439" s="189" t="str">
        <f>IF(ISERROR(IF(AND(Input!$A438="",SUMPRODUCT(--(LEN(Input!$A439:'Input'!$A$1006)&gt;0))&lt;&gt;0),"Row is skipped.",IF(AND(Input!$A438="",Input!$A439=""),"", IF(Input!C438="","Data is missing.","")))),"",IF(AND(Input!$A438="",SUMPRODUCT(--(LEN(Input!$A439:'Input'!$A$1006)&gt;0))&lt;&gt;0),"Row is skipped.",IF(AND(Input!$A438="",Input!$A439=""),"", IF(Input!C438="","Data is missing.",""))))</f>
        <v/>
      </c>
      <c r="E439" s="189" t="str">
        <f>IF(ISERROR(IF(AND(Input!$A438="",SUMPRODUCT(--(LEN(Input!$A439:'Input'!$A$1006)&gt;0))&lt;&gt;0),"Row is skipped.",IF(AND(Input!$A438="",Input!$A439=""),"", IF(Input!D438="","Data is missing.","")))),"",IF(AND(Input!$A438="",SUMPRODUCT(--(LEN(Input!$A439:'Input'!$A$1006)&gt;0))&lt;&gt;0),"Row is skipped.",IF(AND(Input!$A438="",Input!$A439=""),"", IF(Input!D438="","Data is missing.",""))))</f>
        <v/>
      </c>
      <c r="F439" s="189" t="str">
        <f>IF(ISERROR(IF(AND(Input!$A438="",SUMPRODUCT(--(LEN(Input!$A439:'Input'!$A$1006)&gt;0))&lt;&gt;0),"Row is skipped.",IF(AND(Input!$A438="",Input!$A439=""),"", IF(Input!E438="","Data is missing.","")))),"",IF(AND(Input!$A438="",SUMPRODUCT(--(LEN(Input!$A439:'Input'!$A$1006)&gt;0))&lt;&gt;0),"Row is skipped.",IF(AND(Input!$A438="",Input!$A439=""),"", IF(Input!E438="","Data is missing.",""))))</f>
        <v/>
      </c>
      <c r="G439" s="189" t="str">
        <f>IF(ISERROR(IF(AND(Input!$A438="",SUMPRODUCT(--(LEN(Input!$A439:'Input'!$A$1006)&gt;0))&lt;&gt;0),"Row is skipped.",IF(AND(Input!$A438="",Input!$A439=""),"", IF(Input!F438="","Data is missing.","")))),"",IF(AND(Input!$A438="",SUMPRODUCT(--(LEN(Input!$A439:'Input'!$A$1006)&gt;0))&lt;&gt;0),"Row is skipped.",IF(AND(Input!$A438="",Input!$A439=""),"", IF(Input!F438="","Data is missing.",""))))</f>
        <v/>
      </c>
      <c r="H439" s="190" t="str">
        <f>IF(ISERROR(IF(AND(Input!$A438="",SUMPRODUCT(--(LEN(Input!$A439:'Input'!$A$1006)&gt;0))&lt;&gt;0),"Row is skipped.",IF(AND(Input!$A438="",Input!$A439=""),"", IF(Input!G438="","Data is missing.","")))),"",IF(AND(Input!$A438="",SUMPRODUCT(--(LEN(Input!$A439:'Input'!$A$1006)&gt;0))&lt;&gt;0),"Row is skipped.",IF(AND(Input!$A438="",Input!$A439=""),"", IF(Input!G438="","Data is missing.",""))))</f>
        <v/>
      </c>
      <c r="I439" s="156"/>
      <c r="J439" s="191" t="str">
        <f>IFERROR(VLOOKUP(VLOOKUP(Input!$D438,'Measure List'!$A:$AN,40,FALSE),UIR!$A$1:$Q$27,17,FALSE),"")</f>
        <v/>
      </c>
      <c r="K439" s="192" t="str">
        <f>IFERROR(VLOOKUP(Input!$D438,'Measure List'!$A:$AN,40,FALSE),"")</f>
        <v/>
      </c>
      <c r="L439" s="156"/>
      <c r="M439" s="193" t="str">
        <f>IF(B439="","",IF(AND(Input!H438="",IFERROR(VLOOKUP(K439,UIR!$A$2:$P$21,2,FALSE),"")&lt;&gt;""),"Data is Missing.",""))</f>
        <v/>
      </c>
      <c r="N439" s="194" t="str">
        <f>IF(B439="","",IF(AND(Input!I438="",IFERROR(VLOOKUP(K439,UIR!$A$2:$P$21,3,FALSE),"")&lt;&gt;""),"Data is Missing.",""))</f>
        <v/>
      </c>
      <c r="O439" s="194" t="str">
        <f>IF(B439="","",IF(AND(Input!J438="",IFERROR(VLOOKUP(K439,UIR!$A$2:$P$21,4,FALSE),"")&lt;&gt;""),"Data is Missing.",""))</f>
        <v/>
      </c>
      <c r="P439" s="194" t="str">
        <f>IF(B439="","",IF(AND(Input!K438="",IFERROR(VLOOKUP(K439,UIR!$A$2:$P$21,5,FALSE),"")&lt;&gt;""),"Data is Missing.",""))</f>
        <v/>
      </c>
      <c r="Q439" s="194" t="str">
        <f>IF(B439="","",IF(AND(Input!L438="",IFERROR(VLOOKUP(K439,UIR!$A$2:$P$21,6,FALSE),"")&lt;&gt;""),"Data is Missing.",""))</f>
        <v/>
      </c>
      <c r="R439" s="194" t="str">
        <f>IF(B439="","",IF(AND(Input!M438="",IFERROR(VLOOKUP(K439,UIR!$A$2:$P$21,7,FALSE),"")&lt;&gt;""),"Data is Missing.",""))</f>
        <v/>
      </c>
      <c r="S439" s="194" t="str">
        <f>IF(B439="","",IF(AND(Input!P438="",IFERROR(VLOOKUP(K439,UIR!$A$2:$P$21,8,FALSE),"")&lt;&gt;""),"Data is Missing.",""))</f>
        <v/>
      </c>
      <c r="T439" s="194" t="str">
        <f>IF(B439="","",IF(AND(Input!Q438="",IFERROR(VLOOKUP(K439,UIR!$A$2:$P$21,9,FALSE),"")&lt;&gt;""),"Data is Missing.",""))</f>
        <v/>
      </c>
      <c r="U439" s="194"/>
      <c r="V439" s="194" t="str">
        <f>IF(B439="","",IF(AND(Input!S438="",IFERROR(VLOOKUP(K439,UIR!$A$2:$P$21,11,FALSE),"")&lt;&gt;""),"Data is Missing.",""))</f>
        <v/>
      </c>
      <c r="W439" s="194" t="str">
        <f>IF(B439="","",IF(AND(Input!T438="",IFERROR(VLOOKUP(K439,UIR!$A$2:$P$21,12,FALSE),"")&lt;&gt;""),"Data is Missing.",""))</f>
        <v/>
      </c>
      <c r="X439" s="194" t="str">
        <f>IF(B439="","",IF(AND(Input!V438="",IFERROR(VLOOKUP(K439,UIR!$A$2:$P$21,13,FALSE),"")&lt;&gt;""),"Data is Missing.",""))</f>
        <v/>
      </c>
      <c r="Y439" s="194" t="str">
        <f>IF(B439="","",IF(AND(Input!W438="",IFERROR(VLOOKUP(K439,UIR!$A$2:$P$21,14,FALSE),"")&lt;&gt;""),"Data is Missing.",""))</f>
        <v/>
      </c>
      <c r="Z439" s="194" t="str">
        <f>IF(B439="","",IF(AND(Input!X438="",IFERROR(VLOOKUP(K439,UIR!$A$2:$P$21,15,FALSE),"")&lt;&gt;""),"Data is Missing.",""))</f>
        <v/>
      </c>
      <c r="AA439" s="195" t="str">
        <f>IF(B439="","",IF(AND(Input!Y438="",IFERROR(VLOOKUP(K439,UIR!$A$2:$P$21,16,FALSE),"")&lt;&gt;""),"Data is Missing.",""))</f>
        <v/>
      </c>
      <c r="AC439" s="202" t="str">
        <f>IF(ISERROR(IF(Input!D438="","",IF(ISERROR(VLOOKUP(Input!D438,'Measure List'!$A$2:$A$30000,1,0)),"Invalid RefNo",""))),"",IF(Input!D438="","",IF(ISERROR(VLOOKUP(Input!D438,'Measure List'!$A$2:$A$30000,1,0)),"Invalid RefNo","")))</f>
        <v/>
      </c>
      <c r="AD439" s="156"/>
      <c r="AE439" s="156"/>
      <c r="AF439" s="156"/>
      <c r="AG439" s="156"/>
      <c r="AH439" s="156"/>
      <c r="AI439" s="156"/>
      <c r="AJ439" s="156"/>
      <c r="AK439" s="156"/>
      <c r="AL439" s="203" t="str">
        <f>IF(COUNTIF(Dropdowns!$K$2:$K$7,Input!S438)&gt;0,"",IF(Input!S438="","","Invalid Type"))</f>
        <v/>
      </c>
      <c r="AN439" s="204" t="str">
        <f>IF(Input!C438="","",IF(ISNUMBER(VALUE(Input!C438)),"","Needs to be a number."))</f>
        <v/>
      </c>
      <c r="AO439" s="205" t="str">
        <f>IF(Input!E438="","",IF(ISNUMBER(VALUE(Input!E438)),"","Needs to be a number."))</f>
        <v/>
      </c>
      <c r="AP439" s="205" t="str">
        <f>IF(Input!N438="","",IF(ISNUMBER(VALUE(Input!N438)),"","Needs to be a number."))</f>
        <v/>
      </c>
      <c r="AQ439" s="205" t="str">
        <f>IF(Input!O438="","",IF(ISNUMBER(VALUE(Input!O438)),"","Needs to be a number."))</f>
        <v/>
      </c>
      <c r="AR439" s="205" t="str">
        <f>IF(Input!V438="","",IF(ISNUMBER(VALUE(Input!V438)),"","Needs to be a number."))</f>
        <v/>
      </c>
      <c r="AS439" s="205" t="str">
        <f>IF(Input!W438="","",IF(ISNUMBER(VALUE(Input!W438)),"","Needs to be a number."))</f>
        <v/>
      </c>
      <c r="AT439" s="205" t="str">
        <f>IF(Input!X438="","",IF(ISNUMBER(VALUE(Input!X438)),"","Needs to be a number."))</f>
        <v/>
      </c>
      <c r="AU439" s="206" t="str">
        <f>IF(Input!Y438="","",IF(ISNUMBER(VALUE(Input!Y438)),"","Needs to be a number."))</f>
        <v/>
      </c>
      <c r="AV439" s="207"/>
      <c r="AW439" s="259" t="str">
        <f>IF(OR(VALUE(Input!C438)&lt;0,VALUE(Input!C438)&gt;100), "Invalid EEI %","")</f>
        <v/>
      </c>
      <c r="AX439" s="207"/>
      <c r="AY439" s="278" t="str">
        <f>IF(Input!E438="","",IF(VALUE(Input!E438)=0,"Do not enter 0.",""))</f>
        <v/>
      </c>
    </row>
    <row r="440" spans="2:51" x14ac:dyDescent="0.3">
      <c r="B440" s="188" t="str">
        <f>Input!A439</f>
        <v/>
      </c>
      <c r="C440" s="189" t="str">
        <f>IF(ISERROR(IF(AND(Input!$A439="",SUMPRODUCT(--(LEN(Input!$A440:'Input'!$A$1006)&gt;0))&lt;&gt;0),"Row is skipped.",IF(AND(Input!$A439="",Input!$A440=""),"", IF(Input!B439="","Data is missing.","")))),"",IF(AND(Input!$A439="",SUMPRODUCT(--(LEN(Input!$A440:'Input'!$A$1006)&gt;0))&lt;&gt;0),"Row is skipped.",IF(AND(Input!$A439="",Input!$A440=""),"", IF(Input!B439="","Data is missing.",""))))</f>
        <v/>
      </c>
      <c r="D440" s="189" t="str">
        <f>IF(ISERROR(IF(AND(Input!$A439="",SUMPRODUCT(--(LEN(Input!$A440:'Input'!$A$1006)&gt;0))&lt;&gt;0),"Row is skipped.",IF(AND(Input!$A439="",Input!$A440=""),"", IF(Input!C439="","Data is missing.","")))),"",IF(AND(Input!$A439="",SUMPRODUCT(--(LEN(Input!$A440:'Input'!$A$1006)&gt;0))&lt;&gt;0),"Row is skipped.",IF(AND(Input!$A439="",Input!$A440=""),"", IF(Input!C439="","Data is missing.",""))))</f>
        <v/>
      </c>
      <c r="E440" s="189" t="str">
        <f>IF(ISERROR(IF(AND(Input!$A439="",SUMPRODUCT(--(LEN(Input!$A440:'Input'!$A$1006)&gt;0))&lt;&gt;0),"Row is skipped.",IF(AND(Input!$A439="",Input!$A440=""),"", IF(Input!D439="","Data is missing.","")))),"",IF(AND(Input!$A439="",SUMPRODUCT(--(LEN(Input!$A440:'Input'!$A$1006)&gt;0))&lt;&gt;0),"Row is skipped.",IF(AND(Input!$A439="",Input!$A440=""),"", IF(Input!D439="","Data is missing.",""))))</f>
        <v/>
      </c>
      <c r="F440" s="189" t="str">
        <f>IF(ISERROR(IF(AND(Input!$A439="",SUMPRODUCT(--(LEN(Input!$A440:'Input'!$A$1006)&gt;0))&lt;&gt;0),"Row is skipped.",IF(AND(Input!$A439="",Input!$A440=""),"", IF(Input!E439="","Data is missing.","")))),"",IF(AND(Input!$A439="",SUMPRODUCT(--(LEN(Input!$A440:'Input'!$A$1006)&gt;0))&lt;&gt;0),"Row is skipped.",IF(AND(Input!$A439="",Input!$A440=""),"", IF(Input!E439="","Data is missing.",""))))</f>
        <v/>
      </c>
      <c r="G440" s="189" t="str">
        <f>IF(ISERROR(IF(AND(Input!$A439="",SUMPRODUCT(--(LEN(Input!$A440:'Input'!$A$1006)&gt;0))&lt;&gt;0),"Row is skipped.",IF(AND(Input!$A439="",Input!$A440=""),"", IF(Input!F439="","Data is missing.","")))),"",IF(AND(Input!$A439="",SUMPRODUCT(--(LEN(Input!$A440:'Input'!$A$1006)&gt;0))&lt;&gt;0),"Row is skipped.",IF(AND(Input!$A439="",Input!$A440=""),"", IF(Input!F439="","Data is missing.",""))))</f>
        <v/>
      </c>
      <c r="H440" s="190" t="str">
        <f>IF(ISERROR(IF(AND(Input!$A439="",SUMPRODUCT(--(LEN(Input!$A440:'Input'!$A$1006)&gt;0))&lt;&gt;0),"Row is skipped.",IF(AND(Input!$A439="",Input!$A440=""),"", IF(Input!G439="","Data is missing.","")))),"",IF(AND(Input!$A439="",SUMPRODUCT(--(LEN(Input!$A440:'Input'!$A$1006)&gt;0))&lt;&gt;0),"Row is skipped.",IF(AND(Input!$A439="",Input!$A440=""),"", IF(Input!G439="","Data is missing.",""))))</f>
        <v/>
      </c>
      <c r="I440" s="156"/>
      <c r="J440" s="191" t="str">
        <f>IFERROR(VLOOKUP(VLOOKUP(Input!$D439,'Measure List'!$A:$AN,40,FALSE),UIR!$A$1:$Q$27,17,FALSE),"")</f>
        <v/>
      </c>
      <c r="K440" s="192" t="str">
        <f>IFERROR(VLOOKUP(Input!$D439,'Measure List'!$A:$AN,40,FALSE),"")</f>
        <v/>
      </c>
      <c r="L440" s="156"/>
      <c r="M440" s="193" t="str">
        <f>IF(B440="","",IF(AND(Input!H439="",IFERROR(VLOOKUP(K440,UIR!$A$2:$P$21,2,FALSE),"")&lt;&gt;""),"Data is Missing.",""))</f>
        <v/>
      </c>
      <c r="N440" s="194" t="str">
        <f>IF(B440="","",IF(AND(Input!I439="",IFERROR(VLOOKUP(K440,UIR!$A$2:$P$21,3,FALSE),"")&lt;&gt;""),"Data is Missing.",""))</f>
        <v/>
      </c>
      <c r="O440" s="194" t="str">
        <f>IF(B440="","",IF(AND(Input!J439="",IFERROR(VLOOKUP(K440,UIR!$A$2:$P$21,4,FALSE),"")&lt;&gt;""),"Data is Missing.",""))</f>
        <v/>
      </c>
      <c r="P440" s="194" t="str">
        <f>IF(B440="","",IF(AND(Input!K439="",IFERROR(VLOOKUP(K440,UIR!$A$2:$P$21,5,FALSE),"")&lt;&gt;""),"Data is Missing.",""))</f>
        <v/>
      </c>
      <c r="Q440" s="194" t="str">
        <f>IF(B440="","",IF(AND(Input!L439="",IFERROR(VLOOKUP(K440,UIR!$A$2:$P$21,6,FALSE),"")&lt;&gt;""),"Data is Missing.",""))</f>
        <v/>
      </c>
      <c r="R440" s="194" t="str">
        <f>IF(B440="","",IF(AND(Input!M439="",IFERROR(VLOOKUP(K440,UIR!$A$2:$P$21,7,FALSE),"")&lt;&gt;""),"Data is Missing.",""))</f>
        <v/>
      </c>
      <c r="S440" s="194" t="str">
        <f>IF(B440="","",IF(AND(Input!P439="",IFERROR(VLOOKUP(K440,UIR!$A$2:$P$21,8,FALSE),"")&lt;&gt;""),"Data is Missing.",""))</f>
        <v/>
      </c>
      <c r="T440" s="194" t="str">
        <f>IF(B440="","",IF(AND(Input!Q439="",IFERROR(VLOOKUP(K440,UIR!$A$2:$P$21,9,FALSE),"")&lt;&gt;""),"Data is Missing.",""))</f>
        <v/>
      </c>
      <c r="U440" s="194"/>
      <c r="V440" s="194" t="str">
        <f>IF(B440="","",IF(AND(Input!S439="",IFERROR(VLOOKUP(K440,UIR!$A$2:$P$21,11,FALSE),"")&lt;&gt;""),"Data is Missing.",""))</f>
        <v/>
      </c>
      <c r="W440" s="194" t="str">
        <f>IF(B440="","",IF(AND(Input!T439="",IFERROR(VLOOKUP(K440,UIR!$A$2:$P$21,12,FALSE),"")&lt;&gt;""),"Data is Missing.",""))</f>
        <v/>
      </c>
      <c r="X440" s="194" t="str">
        <f>IF(B440="","",IF(AND(Input!V439="",IFERROR(VLOOKUP(K440,UIR!$A$2:$P$21,13,FALSE),"")&lt;&gt;""),"Data is Missing.",""))</f>
        <v/>
      </c>
      <c r="Y440" s="194" t="str">
        <f>IF(B440="","",IF(AND(Input!W439="",IFERROR(VLOOKUP(K440,UIR!$A$2:$P$21,14,FALSE),"")&lt;&gt;""),"Data is Missing.",""))</f>
        <v/>
      </c>
      <c r="Z440" s="194" t="str">
        <f>IF(B440="","",IF(AND(Input!X439="",IFERROR(VLOOKUP(K440,UIR!$A$2:$P$21,15,FALSE),"")&lt;&gt;""),"Data is Missing.",""))</f>
        <v/>
      </c>
      <c r="AA440" s="195" t="str">
        <f>IF(B440="","",IF(AND(Input!Y439="",IFERROR(VLOOKUP(K440,UIR!$A$2:$P$21,16,FALSE),"")&lt;&gt;""),"Data is Missing.",""))</f>
        <v/>
      </c>
      <c r="AC440" s="202" t="str">
        <f>IF(ISERROR(IF(Input!D439="","",IF(ISERROR(VLOOKUP(Input!D439,'Measure List'!$A$2:$A$30000,1,0)),"Invalid RefNo",""))),"",IF(Input!D439="","",IF(ISERROR(VLOOKUP(Input!D439,'Measure List'!$A$2:$A$30000,1,0)),"Invalid RefNo","")))</f>
        <v/>
      </c>
      <c r="AD440" s="156"/>
      <c r="AE440" s="156"/>
      <c r="AF440" s="156"/>
      <c r="AG440" s="156"/>
      <c r="AH440" s="156"/>
      <c r="AI440" s="156"/>
      <c r="AJ440" s="156"/>
      <c r="AK440" s="156"/>
      <c r="AL440" s="203" t="str">
        <f>IF(COUNTIF(Dropdowns!$K$2:$K$7,Input!S439)&gt;0,"",IF(Input!S439="","","Invalid Type"))</f>
        <v/>
      </c>
      <c r="AN440" s="204" t="str">
        <f>IF(Input!C439="","",IF(ISNUMBER(VALUE(Input!C439)),"","Needs to be a number."))</f>
        <v/>
      </c>
      <c r="AO440" s="205" t="str">
        <f>IF(Input!E439="","",IF(ISNUMBER(VALUE(Input!E439)),"","Needs to be a number."))</f>
        <v/>
      </c>
      <c r="AP440" s="205" t="str">
        <f>IF(Input!N439="","",IF(ISNUMBER(VALUE(Input!N439)),"","Needs to be a number."))</f>
        <v/>
      </c>
      <c r="AQ440" s="205" t="str">
        <f>IF(Input!O439="","",IF(ISNUMBER(VALUE(Input!O439)),"","Needs to be a number."))</f>
        <v/>
      </c>
      <c r="AR440" s="205" t="str">
        <f>IF(Input!V439="","",IF(ISNUMBER(VALUE(Input!V439)),"","Needs to be a number."))</f>
        <v/>
      </c>
      <c r="AS440" s="205" t="str">
        <f>IF(Input!W439="","",IF(ISNUMBER(VALUE(Input!W439)),"","Needs to be a number."))</f>
        <v/>
      </c>
      <c r="AT440" s="205" t="str">
        <f>IF(Input!X439="","",IF(ISNUMBER(VALUE(Input!X439)),"","Needs to be a number."))</f>
        <v/>
      </c>
      <c r="AU440" s="206" t="str">
        <f>IF(Input!Y439="","",IF(ISNUMBER(VALUE(Input!Y439)),"","Needs to be a number."))</f>
        <v/>
      </c>
      <c r="AV440" s="207"/>
      <c r="AW440" s="259" t="str">
        <f>IF(OR(VALUE(Input!C439)&lt;0,VALUE(Input!C439)&gt;100), "Invalid EEI %","")</f>
        <v/>
      </c>
      <c r="AX440" s="207"/>
      <c r="AY440" s="278" t="str">
        <f>IF(Input!E439="","",IF(VALUE(Input!E439)=0,"Do not enter 0.",""))</f>
        <v/>
      </c>
    </row>
    <row r="441" spans="2:51" x14ac:dyDescent="0.3">
      <c r="B441" s="188" t="str">
        <f>Input!A440</f>
        <v/>
      </c>
      <c r="C441" s="189" t="str">
        <f>IF(ISERROR(IF(AND(Input!$A440="",SUMPRODUCT(--(LEN(Input!$A441:'Input'!$A$1006)&gt;0))&lt;&gt;0),"Row is skipped.",IF(AND(Input!$A440="",Input!$A441=""),"", IF(Input!B440="","Data is missing.","")))),"",IF(AND(Input!$A440="",SUMPRODUCT(--(LEN(Input!$A441:'Input'!$A$1006)&gt;0))&lt;&gt;0),"Row is skipped.",IF(AND(Input!$A440="",Input!$A441=""),"", IF(Input!B440="","Data is missing.",""))))</f>
        <v/>
      </c>
      <c r="D441" s="189" t="str">
        <f>IF(ISERROR(IF(AND(Input!$A440="",SUMPRODUCT(--(LEN(Input!$A441:'Input'!$A$1006)&gt;0))&lt;&gt;0),"Row is skipped.",IF(AND(Input!$A440="",Input!$A441=""),"", IF(Input!C440="","Data is missing.","")))),"",IF(AND(Input!$A440="",SUMPRODUCT(--(LEN(Input!$A441:'Input'!$A$1006)&gt;0))&lt;&gt;0),"Row is skipped.",IF(AND(Input!$A440="",Input!$A441=""),"", IF(Input!C440="","Data is missing.",""))))</f>
        <v/>
      </c>
      <c r="E441" s="189" t="str">
        <f>IF(ISERROR(IF(AND(Input!$A440="",SUMPRODUCT(--(LEN(Input!$A441:'Input'!$A$1006)&gt;0))&lt;&gt;0),"Row is skipped.",IF(AND(Input!$A440="",Input!$A441=""),"", IF(Input!D440="","Data is missing.","")))),"",IF(AND(Input!$A440="",SUMPRODUCT(--(LEN(Input!$A441:'Input'!$A$1006)&gt;0))&lt;&gt;0),"Row is skipped.",IF(AND(Input!$A440="",Input!$A441=""),"", IF(Input!D440="","Data is missing.",""))))</f>
        <v/>
      </c>
      <c r="F441" s="189" t="str">
        <f>IF(ISERROR(IF(AND(Input!$A440="",SUMPRODUCT(--(LEN(Input!$A441:'Input'!$A$1006)&gt;0))&lt;&gt;0),"Row is skipped.",IF(AND(Input!$A440="",Input!$A441=""),"", IF(Input!E440="","Data is missing.","")))),"",IF(AND(Input!$A440="",SUMPRODUCT(--(LEN(Input!$A441:'Input'!$A$1006)&gt;0))&lt;&gt;0),"Row is skipped.",IF(AND(Input!$A440="",Input!$A441=""),"", IF(Input!E440="","Data is missing.",""))))</f>
        <v/>
      </c>
      <c r="G441" s="189" t="str">
        <f>IF(ISERROR(IF(AND(Input!$A440="",SUMPRODUCT(--(LEN(Input!$A441:'Input'!$A$1006)&gt;0))&lt;&gt;0),"Row is skipped.",IF(AND(Input!$A440="",Input!$A441=""),"", IF(Input!F440="","Data is missing.","")))),"",IF(AND(Input!$A440="",SUMPRODUCT(--(LEN(Input!$A441:'Input'!$A$1006)&gt;0))&lt;&gt;0),"Row is skipped.",IF(AND(Input!$A440="",Input!$A441=""),"", IF(Input!F440="","Data is missing.",""))))</f>
        <v/>
      </c>
      <c r="H441" s="190" t="str">
        <f>IF(ISERROR(IF(AND(Input!$A440="",SUMPRODUCT(--(LEN(Input!$A441:'Input'!$A$1006)&gt;0))&lt;&gt;0),"Row is skipped.",IF(AND(Input!$A440="",Input!$A441=""),"", IF(Input!G440="","Data is missing.","")))),"",IF(AND(Input!$A440="",SUMPRODUCT(--(LEN(Input!$A441:'Input'!$A$1006)&gt;0))&lt;&gt;0),"Row is skipped.",IF(AND(Input!$A440="",Input!$A441=""),"", IF(Input!G440="","Data is missing.",""))))</f>
        <v/>
      </c>
      <c r="I441" s="156"/>
      <c r="J441" s="191" t="str">
        <f>IFERROR(VLOOKUP(VLOOKUP(Input!$D440,'Measure List'!$A:$AN,40,FALSE),UIR!$A$1:$Q$27,17,FALSE),"")</f>
        <v/>
      </c>
      <c r="K441" s="192" t="str">
        <f>IFERROR(VLOOKUP(Input!$D440,'Measure List'!$A:$AN,40,FALSE),"")</f>
        <v/>
      </c>
      <c r="L441" s="156"/>
      <c r="M441" s="193" t="str">
        <f>IF(B441="","",IF(AND(Input!H440="",IFERROR(VLOOKUP(K441,UIR!$A$2:$P$21,2,FALSE),"")&lt;&gt;""),"Data is Missing.",""))</f>
        <v/>
      </c>
      <c r="N441" s="194" t="str">
        <f>IF(B441="","",IF(AND(Input!I440="",IFERROR(VLOOKUP(K441,UIR!$A$2:$P$21,3,FALSE),"")&lt;&gt;""),"Data is Missing.",""))</f>
        <v/>
      </c>
      <c r="O441" s="194" t="str">
        <f>IF(B441="","",IF(AND(Input!J440="",IFERROR(VLOOKUP(K441,UIR!$A$2:$P$21,4,FALSE),"")&lt;&gt;""),"Data is Missing.",""))</f>
        <v/>
      </c>
      <c r="P441" s="194" t="str">
        <f>IF(B441="","",IF(AND(Input!K440="",IFERROR(VLOOKUP(K441,UIR!$A$2:$P$21,5,FALSE),"")&lt;&gt;""),"Data is Missing.",""))</f>
        <v/>
      </c>
      <c r="Q441" s="194" t="str">
        <f>IF(B441="","",IF(AND(Input!L440="",IFERROR(VLOOKUP(K441,UIR!$A$2:$P$21,6,FALSE),"")&lt;&gt;""),"Data is Missing.",""))</f>
        <v/>
      </c>
      <c r="R441" s="194" t="str">
        <f>IF(B441="","",IF(AND(Input!M440="",IFERROR(VLOOKUP(K441,UIR!$A$2:$P$21,7,FALSE),"")&lt;&gt;""),"Data is Missing.",""))</f>
        <v/>
      </c>
      <c r="S441" s="194" t="str">
        <f>IF(B441="","",IF(AND(Input!P440="",IFERROR(VLOOKUP(K441,UIR!$A$2:$P$21,8,FALSE),"")&lt;&gt;""),"Data is Missing.",""))</f>
        <v/>
      </c>
      <c r="T441" s="194" t="str">
        <f>IF(B441="","",IF(AND(Input!Q440="",IFERROR(VLOOKUP(K441,UIR!$A$2:$P$21,9,FALSE),"")&lt;&gt;""),"Data is Missing.",""))</f>
        <v/>
      </c>
      <c r="U441" s="194"/>
      <c r="V441" s="194" t="str">
        <f>IF(B441="","",IF(AND(Input!S440="",IFERROR(VLOOKUP(K441,UIR!$A$2:$P$21,11,FALSE),"")&lt;&gt;""),"Data is Missing.",""))</f>
        <v/>
      </c>
      <c r="W441" s="194" t="str">
        <f>IF(B441="","",IF(AND(Input!T440="",IFERROR(VLOOKUP(K441,UIR!$A$2:$P$21,12,FALSE),"")&lt;&gt;""),"Data is Missing.",""))</f>
        <v/>
      </c>
      <c r="X441" s="194" t="str">
        <f>IF(B441="","",IF(AND(Input!V440="",IFERROR(VLOOKUP(K441,UIR!$A$2:$P$21,13,FALSE),"")&lt;&gt;""),"Data is Missing.",""))</f>
        <v/>
      </c>
      <c r="Y441" s="194" t="str">
        <f>IF(B441="","",IF(AND(Input!W440="",IFERROR(VLOOKUP(K441,UIR!$A$2:$P$21,14,FALSE),"")&lt;&gt;""),"Data is Missing.",""))</f>
        <v/>
      </c>
      <c r="Z441" s="194" t="str">
        <f>IF(B441="","",IF(AND(Input!X440="",IFERROR(VLOOKUP(K441,UIR!$A$2:$P$21,15,FALSE),"")&lt;&gt;""),"Data is Missing.",""))</f>
        <v/>
      </c>
      <c r="AA441" s="195" t="str">
        <f>IF(B441="","",IF(AND(Input!Y440="",IFERROR(VLOOKUP(K441,UIR!$A$2:$P$21,16,FALSE),"")&lt;&gt;""),"Data is Missing.",""))</f>
        <v/>
      </c>
      <c r="AC441" s="202" t="str">
        <f>IF(ISERROR(IF(Input!D440="","",IF(ISERROR(VLOOKUP(Input!D440,'Measure List'!$A$2:$A$30000,1,0)),"Invalid RefNo",""))),"",IF(Input!D440="","",IF(ISERROR(VLOOKUP(Input!D440,'Measure List'!$A$2:$A$30000,1,0)),"Invalid RefNo","")))</f>
        <v/>
      </c>
      <c r="AD441" s="156"/>
      <c r="AE441" s="156"/>
      <c r="AF441" s="156"/>
      <c r="AG441" s="156"/>
      <c r="AH441" s="156"/>
      <c r="AI441" s="156"/>
      <c r="AJ441" s="156"/>
      <c r="AK441" s="156"/>
      <c r="AL441" s="203" t="str">
        <f>IF(COUNTIF(Dropdowns!$K$2:$K$7,Input!S440)&gt;0,"",IF(Input!S440="","","Invalid Type"))</f>
        <v/>
      </c>
      <c r="AN441" s="204" t="str">
        <f>IF(Input!C440="","",IF(ISNUMBER(VALUE(Input!C440)),"","Needs to be a number."))</f>
        <v/>
      </c>
      <c r="AO441" s="205" t="str">
        <f>IF(Input!E440="","",IF(ISNUMBER(VALUE(Input!E440)),"","Needs to be a number."))</f>
        <v/>
      </c>
      <c r="AP441" s="205" t="str">
        <f>IF(Input!N440="","",IF(ISNUMBER(VALUE(Input!N440)),"","Needs to be a number."))</f>
        <v/>
      </c>
      <c r="AQ441" s="205" t="str">
        <f>IF(Input!O440="","",IF(ISNUMBER(VALUE(Input!O440)),"","Needs to be a number."))</f>
        <v/>
      </c>
      <c r="AR441" s="205" t="str">
        <f>IF(Input!V440="","",IF(ISNUMBER(VALUE(Input!V440)),"","Needs to be a number."))</f>
        <v/>
      </c>
      <c r="AS441" s="205" t="str">
        <f>IF(Input!W440="","",IF(ISNUMBER(VALUE(Input!W440)),"","Needs to be a number."))</f>
        <v/>
      </c>
      <c r="AT441" s="205" t="str">
        <f>IF(Input!X440="","",IF(ISNUMBER(VALUE(Input!X440)),"","Needs to be a number."))</f>
        <v/>
      </c>
      <c r="AU441" s="206" t="str">
        <f>IF(Input!Y440="","",IF(ISNUMBER(VALUE(Input!Y440)),"","Needs to be a number."))</f>
        <v/>
      </c>
      <c r="AV441" s="207"/>
      <c r="AW441" s="259" t="str">
        <f>IF(OR(VALUE(Input!C440)&lt;0,VALUE(Input!C440)&gt;100), "Invalid EEI %","")</f>
        <v/>
      </c>
      <c r="AX441" s="207"/>
      <c r="AY441" s="278" t="str">
        <f>IF(Input!E440="","",IF(VALUE(Input!E440)=0,"Do not enter 0.",""))</f>
        <v/>
      </c>
    </row>
    <row r="442" spans="2:51" x14ac:dyDescent="0.3">
      <c r="B442" s="188" t="str">
        <f>Input!A441</f>
        <v/>
      </c>
      <c r="C442" s="189" t="str">
        <f>IF(ISERROR(IF(AND(Input!$A441="",SUMPRODUCT(--(LEN(Input!$A442:'Input'!$A$1006)&gt;0))&lt;&gt;0),"Row is skipped.",IF(AND(Input!$A441="",Input!$A442=""),"", IF(Input!B441="","Data is missing.","")))),"",IF(AND(Input!$A441="",SUMPRODUCT(--(LEN(Input!$A442:'Input'!$A$1006)&gt;0))&lt;&gt;0),"Row is skipped.",IF(AND(Input!$A441="",Input!$A442=""),"", IF(Input!B441="","Data is missing.",""))))</f>
        <v/>
      </c>
      <c r="D442" s="189" t="str">
        <f>IF(ISERROR(IF(AND(Input!$A441="",SUMPRODUCT(--(LEN(Input!$A442:'Input'!$A$1006)&gt;0))&lt;&gt;0),"Row is skipped.",IF(AND(Input!$A441="",Input!$A442=""),"", IF(Input!C441="","Data is missing.","")))),"",IF(AND(Input!$A441="",SUMPRODUCT(--(LEN(Input!$A442:'Input'!$A$1006)&gt;0))&lt;&gt;0),"Row is skipped.",IF(AND(Input!$A441="",Input!$A442=""),"", IF(Input!C441="","Data is missing.",""))))</f>
        <v/>
      </c>
      <c r="E442" s="189" t="str">
        <f>IF(ISERROR(IF(AND(Input!$A441="",SUMPRODUCT(--(LEN(Input!$A442:'Input'!$A$1006)&gt;0))&lt;&gt;0),"Row is skipped.",IF(AND(Input!$A441="",Input!$A442=""),"", IF(Input!D441="","Data is missing.","")))),"",IF(AND(Input!$A441="",SUMPRODUCT(--(LEN(Input!$A442:'Input'!$A$1006)&gt;0))&lt;&gt;0),"Row is skipped.",IF(AND(Input!$A441="",Input!$A442=""),"", IF(Input!D441="","Data is missing.",""))))</f>
        <v/>
      </c>
      <c r="F442" s="189" t="str">
        <f>IF(ISERROR(IF(AND(Input!$A441="",SUMPRODUCT(--(LEN(Input!$A442:'Input'!$A$1006)&gt;0))&lt;&gt;0),"Row is skipped.",IF(AND(Input!$A441="",Input!$A442=""),"", IF(Input!E441="","Data is missing.","")))),"",IF(AND(Input!$A441="",SUMPRODUCT(--(LEN(Input!$A442:'Input'!$A$1006)&gt;0))&lt;&gt;0),"Row is skipped.",IF(AND(Input!$A441="",Input!$A442=""),"", IF(Input!E441="","Data is missing.",""))))</f>
        <v/>
      </c>
      <c r="G442" s="189" t="str">
        <f>IF(ISERROR(IF(AND(Input!$A441="",SUMPRODUCT(--(LEN(Input!$A442:'Input'!$A$1006)&gt;0))&lt;&gt;0),"Row is skipped.",IF(AND(Input!$A441="",Input!$A442=""),"", IF(Input!F441="","Data is missing.","")))),"",IF(AND(Input!$A441="",SUMPRODUCT(--(LEN(Input!$A442:'Input'!$A$1006)&gt;0))&lt;&gt;0),"Row is skipped.",IF(AND(Input!$A441="",Input!$A442=""),"", IF(Input!F441="","Data is missing.",""))))</f>
        <v/>
      </c>
      <c r="H442" s="190" t="str">
        <f>IF(ISERROR(IF(AND(Input!$A441="",SUMPRODUCT(--(LEN(Input!$A442:'Input'!$A$1006)&gt;0))&lt;&gt;0),"Row is skipped.",IF(AND(Input!$A441="",Input!$A442=""),"", IF(Input!G441="","Data is missing.","")))),"",IF(AND(Input!$A441="",SUMPRODUCT(--(LEN(Input!$A442:'Input'!$A$1006)&gt;0))&lt;&gt;0),"Row is skipped.",IF(AND(Input!$A441="",Input!$A442=""),"", IF(Input!G441="","Data is missing.",""))))</f>
        <v/>
      </c>
      <c r="I442" s="156"/>
      <c r="J442" s="191" t="str">
        <f>IFERROR(VLOOKUP(VLOOKUP(Input!$D441,'Measure List'!$A:$AN,40,FALSE),UIR!$A$1:$Q$27,17,FALSE),"")</f>
        <v/>
      </c>
      <c r="K442" s="192" t="str">
        <f>IFERROR(VLOOKUP(Input!$D441,'Measure List'!$A:$AN,40,FALSE),"")</f>
        <v/>
      </c>
      <c r="L442" s="156"/>
      <c r="M442" s="193" t="str">
        <f>IF(B442="","",IF(AND(Input!H441="",IFERROR(VLOOKUP(K442,UIR!$A$2:$P$21,2,FALSE),"")&lt;&gt;""),"Data is Missing.",""))</f>
        <v/>
      </c>
      <c r="N442" s="194" t="str">
        <f>IF(B442="","",IF(AND(Input!I441="",IFERROR(VLOOKUP(K442,UIR!$A$2:$P$21,3,FALSE),"")&lt;&gt;""),"Data is Missing.",""))</f>
        <v/>
      </c>
      <c r="O442" s="194" t="str">
        <f>IF(B442="","",IF(AND(Input!J441="",IFERROR(VLOOKUP(K442,UIR!$A$2:$P$21,4,FALSE),"")&lt;&gt;""),"Data is Missing.",""))</f>
        <v/>
      </c>
      <c r="P442" s="194" t="str">
        <f>IF(B442="","",IF(AND(Input!K441="",IFERROR(VLOOKUP(K442,UIR!$A$2:$P$21,5,FALSE),"")&lt;&gt;""),"Data is Missing.",""))</f>
        <v/>
      </c>
      <c r="Q442" s="194" t="str">
        <f>IF(B442="","",IF(AND(Input!L441="",IFERROR(VLOOKUP(K442,UIR!$A$2:$P$21,6,FALSE),"")&lt;&gt;""),"Data is Missing.",""))</f>
        <v/>
      </c>
      <c r="R442" s="194" t="str">
        <f>IF(B442="","",IF(AND(Input!M441="",IFERROR(VLOOKUP(K442,UIR!$A$2:$P$21,7,FALSE),"")&lt;&gt;""),"Data is Missing.",""))</f>
        <v/>
      </c>
      <c r="S442" s="194" t="str">
        <f>IF(B442="","",IF(AND(Input!P441="",IFERROR(VLOOKUP(K442,UIR!$A$2:$P$21,8,FALSE),"")&lt;&gt;""),"Data is Missing.",""))</f>
        <v/>
      </c>
      <c r="T442" s="194" t="str">
        <f>IF(B442="","",IF(AND(Input!Q441="",IFERROR(VLOOKUP(K442,UIR!$A$2:$P$21,9,FALSE),"")&lt;&gt;""),"Data is Missing.",""))</f>
        <v/>
      </c>
      <c r="U442" s="194"/>
      <c r="V442" s="194" t="str">
        <f>IF(B442="","",IF(AND(Input!S441="",IFERROR(VLOOKUP(K442,UIR!$A$2:$P$21,11,FALSE),"")&lt;&gt;""),"Data is Missing.",""))</f>
        <v/>
      </c>
      <c r="W442" s="194" t="str">
        <f>IF(B442="","",IF(AND(Input!T441="",IFERROR(VLOOKUP(K442,UIR!$A$2:$P$21,12,FALSE),"")&lt;&gt;""),"Data is Missing.",""))</f>
        <v/>
      </c>
      <c r="X442" s="194" t="str">
        <f>IF(B442="","",IF(AND(Input!V441="",IFERROR(VLOOKUP(K442,UIR!$A$2:$P$21,13,FALSE),"")&lt;&gt;""),"Data is Missing.",""))</f>
        <v/>
      </c>
      <c r="Y442" s="194" t="str">
        <f>IF(B442="","",IF(AND(Input!W441="",IFERROR(VLOOKUP(K442,UIR!$A$2:$P$21,14,FALSE),"")&lt;&gt;""),"Data is Missing.",""))</f>
        <v/>
      </c>
      <c r="Z442" s="194" t="str">
        <f>IF(B442="","",IF(AND(Input!X441="",IFERROR(VLOOKUP(K442,UIR!$A$2:$P$21,15,FALSE),"")&lt;&gt;""),"Data is Missing.",""))</f>
        <v/>
      </c>
      <c r="AA442" s="195" t="str">
        <f>IF(B442="","",IF(AND(Input!Y441="",IFERROR(VLOOKUP(K442,UIR!$A$2:$P$21,16,FALSE),"")&lt;&gt;""),"Data is Missing.",""))</f>
        <v/>
      </c>
      <c r="AC442" s="202" t="str">
        <f>IF(ISERROR(IF(Input!D441="","",IF(ISERROR(VLOOKUP(Input!D441,'Measure List'!$A$2:$A$30000,1,0)),"Invalid RefNo",""))),"",IF(Input!D441="","",IF(ISERROR(VLOOKUP(Input!D441,'Measure List'!$A$2:$A$30000,1,0)),"Invalid RefNo","")))</f>
        <v/>
      </c>
      <c r="AD442" s="156"/>
      <c r="AE442" s="156"/>
      <c r="AF442" s="156"/>
      <c r="AG442" s="156"/>
      <c r="AH442" s="156"/>
      <c r="AI442" s="156"/>
      <c r="AJ442" s="156"/>
      <c r="AK442" s="156"/>
      <c r="AL442" s="203" t="str">
        <f>IF(COUNTIF(Dropdowns!$K$2:$K$7,Input!S441)&gt;0,"",IF(Input!S441="","","Invalid Type"))</f>
        <v/>
      </c>
      <c r="AN442" s="204" t="str">
        <f>IF(Input!C441="","",IF(ISNUMBER(VALUE(Input!C441)),"","Needs to be a number."))</f>
        <v/>
      </c>
      <c r="AO442" s="205" t="str">
        <f>IF(Input!E441="","",IF(ISNUMBER(VALUE(Input!E441)),"","Needs to be a number."))</f>
        <v/>
      </c>
      <c r="AP442" s="205" t="str">
        <f>IF(Input!N441="","",IF(ISNUMBER(VALUE(Input!N441)),"","Needs to be a number."))</f>
        <v/>
      </c>
      <c r="AQ442" s="205" t="str">
        <f>IF(Input!O441="","",IF(ISNUMBER(VALUE(Input!O441)),"","Needs to be a number."))</f>
        <v/>
      </c>
      <c r="AR442" s="205" t="str">
        <f>IF(Input!V441="","",IF(ISNUMBER(VALUE(Input!V441)),"","Needs to be a number."))</f>
        <v/>
      </c>
      <c r="AS442" s="205" t="str">
        <f>IF(Input!W441="","",IF(ISNUMBER(VALUE(Input!W441)),"","Needs to be a number."))</f>
        <v/>
      </c>
      <c r="AT442" s="205" t="str">
        <f>IF(Input!X441="","",IF(ISNUMBER(VALUE(Input!X441)),"","Needs to be a number."))</f>
        <v/>
      </c>
      <c r="AU442" s="206" t="str">
        <f>IF(Input!Y441="","",IF(ISNUMBER(VALUE(Input!Y441)),"","Needs to be a number."))</f>
        <v/>
      </c>
      <c r="AV442" s="207"/>
      <c r="AW442" s="259" t="str">
        <f>IF(OR(VALUE(Input!C441)&lt;0,VALUE(Input!C441)&gt;100), "Invalid EEI %","")</f>
        <v/>
      </c>
      <c r="AX442" s="207"/>
      <c r="AY442" s="278" t="str">
        <f>IF(Input!E441="","",IF(VALUE(Input!E441)=0,"Do not enter 0.",""))</f>
        <v/>
      </c>
    </row>
    <row r="443" spans="2:51" x14ac:dyDescent="0.3">
      <c r="B443" s="188" t="str">
        <f>Input!A442</f>
        <v/>
      </c>
      <c r="C443" s="189" t="str">
        <f>IF(ISERROR(IF(AND(Input!$A442="",SUMPRODUCT(--(LEN(Input!$A443:'Input'!$A$1006)&gt;0))&lt;&gt;0),"Row is skipped.",IF(AND(Input!$A442="",Input!$A443=""),"", IF(Input!B442="","Data is missing.","")))),"",IF(AND(Input!$A442="",SUMPRODUCT(--(LEN(Input!$A443:'Input'!$A$1006)&gt;0))&lt;&gt;0),"Row is skipped.",IF(AND(Input!$A442="",Input!$A443=""),"", IF(Input!B442="","Data is missing.",""))))</f>
        <v/>
      </c>
      <c r="D443" s="189" t="str">
        <f>IF(ISERROR(IF(AND(Input!$A442="",SUMPRODUCT(--(LEN(Input!$A443:'Input'!$A$1006)&gt;0))&lt;&gt;0),"Row is skipped.",IF(AND(Input!$A442="",Input!$A443=""),"", IF(Input!C442="","Data is missing.","")))),"",IF(AND(Input!$A442="",SUMPRODUCT(--(LEN(Input!$A443:'Input'!$A$1006)&gt;0))&lt;&gt;0),"Row is skipped.",IF(AND(Input!$A442="",Input!$A443=""),"", IF(Input!C442="","Data is missing.",""))))</f>
        <v/>
      </c>
      <c r="E443" s="189" t="str">
        <f>IF(ISERROR(IF(AND(Input!$A442="",SUMPRODUCT(--(LEN(Input!$A443:'Input'!$A$1006)&gt;0))&lt;&gt;0),"Row is skipped.",IF(AND(Input!$A442="",Input!$A443=""),"", IF(Input!D442="","Data is missing.","")))),"",IF(AND(Input!$A442="",SUMPRODUCT(--(LEN(Input!$A443:'Input'!$A$1006)&gt;0))&lt;&gt;0),"Row is skipped.",IF(AND(Input!$A442="",Input!$A443=""),"", IF(Input!D442="","Data is missing.",""))))</f>
        <v/>
      </c>
      <c r="F443" s="189" t="str">
        <f>IF(ISERROR(IF(AND(Input!$A442="",SUMPRODUCT(--(LEN(Input!$A443:'Input'!$A$1006)&gt;0))&lt;&gt;0),"Row is skipped.",IF(AND(Input!$A442="",Input!$A443=""),"", IF(Input!E442="","Data is missing.","")))),"",IF(AND(Input!$A442="",SUMPRODUCT(--(LEN(Input!$A443:'Input'!$A$1006)&gt;0))&lt;&gt;0),"Row is skipped.",IF(AND(Input!$A442="",Input!$A443=""),"", IF(Input!E442="","Data is missing.",""))))</f>
        <v/>
      </c>
      <c r="G443" s="189" t="str">
        <f>IF(ISERROR(IF(AND(Input!$A442="",SUMPRODUCT(--(LEN(Input!$A443:'Input'!$A$1006)&gt;0))&lt;&gt;0),"Row is skipped.",IF(AND(Input!$A442="",Input!$A443=""),"", IF(Input!F442="","Data is missing.","")))),"",IF(AND(Input!$A442="",SUMPRODUCT(--(LEN(Input!$A443:'Input'!$A$1006)&gt;0))&lt;&gt;0),"Row is skipped.",IF(AND(Input!$A442="",Input!$A443=""),"", IF(Input!F442="","Data is missing.",""))))</f>
        <v/>
      </c>
      <c r="H443" s="190" t="str">
        <f>IF(ISERROR(IF(AND(Input!$A442="",SUMPRODUCT(--(LEN(Input!$A443:'Input'!$A$1006)&gt;0))&lt;&gt;0),"Row is skipped.",IF(AND(Input!$A442="",Input!$A443=""),"", IF(Input!G442="","Data is missing.","")))),"",IF(AND(Input!$A442="",SUMPRODUCT(--(LEN(Input!$A443:'Input'!$A$1006)&gt;0))&lt;&gt;0),"Row is skipped.",IF(AND(Input!$A442="",Input!$A443=""),"", IF(Input!G442="","Data is missing.",""))))</f>
        <v/>
      </c>
      <c r="I443" s="156"/>
      <c r="J443" s="191" t="str">
        <f>IFERROR(VLOOKUP(VLOOKUP(Input!$D442,'Measure List'!$A:$AN,40,FALSE),UIR!$A$1:$Q$27,17,FALSE),"")</f>
        <v/>
      </c>
      <c r="K443" s="192" t="str">
        <f>IFERROR(VLOOKUP(Input!$D442,'Measure List'!$A:$AN,40,FALSE),"")</f>
        <v/>
      </c>
      <c r="L443" s="156"/>
      <c r="M443" s="193" t="str">
        <f>IF(B443="","",IF(AND(Input!H442="",IFERROR(VLOOKUP(K443,UIR!$A$2:$P$21,2,FALSE),"")&lt;&gt;""),"Data is Missing.",""))</f>
        <v/>
      </c>
      <c r="N443" s="194" t="str">
        <f>IF(B443="","",IF(AND(Input!I442="",IFERROR(VLOOKUP(K443,UIR!$A$2:$P$21,3,FALSE),"")&lt;&gt;""),"Data is Missing.",""))</f>
        <v/>
      </c>
      <c r="O443" s="194" t="str">
        <f>IF(B443="","",IF(AND(Input!J442="",IFERROR(VLOOKUP(K443,UIR!$A$2:$P$21,4,FALSE),"")&lt;&gt;""),"Data is Missing.",""))</f>
        <v/>
      </c>
      <c r="P443" s="194" t="str">
        <f>IF(B443="","",IF(AND(Input!K442="",IFERROR(VLOOKUP(K443,UIR!$A$2:$P$21,5,FALSE),"")&lt;&gt;""),"Data is Missing.",""))</f>
        <v/>
      </c>
      <c r="Q443" s="194" t="str">
        <f>IF(B443="","",IF(AND(Input!L442="",IFERROR(VLOOKUP(K443,UIR!$A$2:$P$21,6,FALSE),"")&lt;&gt;""),"Data is Missing.",""))</f>
        <v/>
      </c>
      <c r="R443" s="194" t="str">
        <f>IF(B443="","",IF(AND(Input!M442="",IFERROR(VLOOKUP(K443,UIR!$A$2:$P$21,7,FALSE),"")&lt;&gt;""),"Data is Missing.",""))</f>
        <v/>
      </c>
      <c r="S443" s="194" t="str">
        <f>IF(B443="","",IF(AND(Input!P442="",IFERROR(VLOOKUP(K443,UIR!$A$2:$P$21,8,FALSE),"")&lt;&gt;""),"Data is Missing.",""))</f>
        <v/>
      </c>
      <c r="T443" s="194" t="str">
        <f>IF(B443="","",IF(AND(Input!Q442="",IFERROR(VLOOKUP(K443,UIR!$A$2:$P$21,9,FALSE),"")&lt;&gt;""),"Data is Missing.",""))</f>
        <v/>
      </c>
      <c r="U443" s="194"/>
      <c r="V443" s="194" t="str">
        <f>IF(B443="","",IF(AND(Input!S442="",IFERROR(VLOOKUP(K443,UIR!$A$2:$P$21,11,FALSE),"")&lt;&gt;""),"Data is Missing.",""))</f>
        <v/>
      </c>
      <c r="W443" s="194" t="str">
        <f>IF(B443="","",IF(AND(Input!T442="",IFERROR(VLOOKUP(K443,UIR!$A$2:$P$21,12,FALSE),"")&lt;&gt;""),"Data is Missing.",""))</f>
        <v/>
      </c>
      <c r="X443" s="194" t="str">
        <f>IF(B443="","",IF(AND(Input!V442="",IFERROR(VLOOKUP(K443,UIR!$A$2:$P$21,13,FALSE),"")&lt;&gt;""),"Data is Missing.",""))</f>
        <v/>
      </c>
      <c r="Y443" s="194" t="str">
        <f>IF(B443="","",IF(AND(Input!W442="",IFERROR(VLOOKUP(K443,UIR!$A$2:$P$21,14,FALSE),"")&lt;&gt;""),"Data is Missing.",""))</f>
        <v/>
      </c>
      <c r="Z443" s="194" t="str">
        <f>IF(B443="","",IF(AND(Input!X442="",IFERROR(VLOOKUP(K443,UIR!$A$2:$P$21,15,FALSE),"")&lt;&gt;""),"Data is Missing.",""))</f>
        <v/>
      </c>
      <c r="AA443" s="195" t="str">
        <f>IF(B443="","",IF(AND(Input!Y442="",IFERROR(VLOOKUP(K443,UIR!$A$2:$P$21,16,FALSE),"")&lt;&gt;""),"Data is Missing.",""))</f>
        <v/>
      </c>
      <c r="AC443" s="202" t="str">
        <f>IF(ISERROR(IF(Input!D442="","",IF(ISERROR(VLOOKUP(Input!D442,'Measure List'!$A$2:$A$30000,1,0)),"Invalid RefNo",""))),"",IF(Input!D442="","",IF(ISERROR(VLOOKUP(Input!D442,'Measure List'!$A$2:$A$30000,1,0)),"Invalid RefNo","")))</f>
        <v/>
      </c>
      <c r="AD443" s="156"/>
      <c r="AE443" s="156"/>
      <c r="AF443" s="156"/>
      <c r="AG443" s="156"/>
      <c r="AH443" s="156"/>
      <c r="AI443" s="156"/>
      <c r="AJ443" s="156"/>
      <c r="AK443" s="156"/>
      <c r="AL443" s="203" t="str">
        <f>IF(COUNTIF(Dropdowns!$K$2:$K$7,Input!S442)&gt;0,"",IF(Input!S442="","","Invalid Type"))</f>
        <v/>
      </c>
      <c r="AN443" s="204" t="str">
        <f>IF(Input!C442="","",IF(ISNUMBER(VALUE(Input!C442)),"","Needs to be a number."))</f>
        <v/>
      </c>
      <c r="AO443" s="205" t="str">
        <f>IF(Input!E442="","",IF(ISNUMBER(VALUE(Input!E442)),"","Needs to be a number."))</f>
        <v/>
      </c>
      <c r="AP443" s="205" t="str">
        <f>IF(Input!N442="","",IF(ISNUMBER(VALUE(Input!N442)),"","Needs to be a number."))</f>
        <v/>
      </c>
      <c r="AQ443" s="205" t="str">
        <f>IF(Input!O442="","",IF(ISNUMBER(VALUE(Input!O442)),"","Needs to be a number."))</f>
        <v/>
      </c>
      <c r="AR443" s="205" t="str">
        <f>IF(Input!V442="","",IF(ISNUMBER(VALUE(Input!V442)),"","Needs to be a number."))</f>
        <v/>
      </c>
      <c r="AS443" s="205" t="str">
        <f>IF(Input!W442="","",IF(ISNUMBER(VALUE(Input!W442)),"","Needs to be a number."))</f>
        <v/>
      </c>
      <c r="AT443" s="205" t="str">
        <f>IF(Input!X442="","",IF(ISNUMBER(VALUE(Input!X442)),"","Needs to be a number."))</f>
        <v/>
      </c>
      <c r="AU443" s="206" t="str">
        <f>IF(Input!Y442="","",IF(ISNUMBER(VALUE(Input!Y442)),"","Needs to be a number."))</f>
        <v/>
      </c>
      <c r="AV443" s="207"/>
      <c r="AW443" s="259" t="str">
        <f>IF(OR(VALUE(Input!C442)&lt;0,VALUE(Input!C442)&gt;100), "Invalid EEI %","")</f>
        <v/>
      </c>
      <c r="AX443" s="207"/>
      <c r="AY443" s="278" t="str">
        <f>IF(Input!E442="","",IF(VALUE(Input!E442)=0,"Do not enter 0.",""))</f>
        <v/>
      </c>
    </row>
    <row r="444" spans="2:51" x14ac:dyDescent="0.3">
      <c r="B444" s="188" t="str">
        <f>Input!A443</f>
        <v/>
      </c>
      <c r="C444" s="189" t="str">
        <f>IF(ISERROR(IF(AND(Input!$A443="",SUMPRODUCT(--(LEN(Input!$A444:'Input'!$A$1006)&gt;0))&lt;&gt;0),"Row is skipped.",IF(AND(Input!$A443="",Input!$A444=""),"", IF(Input!B443="","Data is missing.","")))),"",IF(AND(Input!$A443="",SUMPRODUCT(--(LEN(Input!$A444:'Input'!$A$1006)&gt;0))&lt;&gt;0),"Row is skipped.",IF(AND(Input!$A443="",Input!$A444=""),"", IF(Input!B443="","Data is missing.",""))))</f>
        <v/>
      </c>
      <c r="D444" s="189" t="str">
        <f>IF(ISERROR(IF(AND(Input!$A443="",SUMPRODUCT(--(LEN(Input!$A444:'Input'!$A$1006)&gt;0))&lt;&gt;0),"Row is skipped.",IF(AND(Input!$A443="",Input!$A444=""),"", IF(Input!C443="","Data is missing.","")))),"",IF(AND(Input!$A443="",SUMPRODUCT(--(LEN(Input!$A444:'Input'!$A$1006)&gt;0))&lt;&gt;0),"Row is skipped.",IF(AND(Input!$A443="",Input!$A444=""),"", IF(Input!C443="","Data is missing.",""))))</f>
        <v/>
      </c>
      <c r="E444" s="189" t="str">
        <f>IF(ISERROR(IF(AND(Input!$A443="",SUMPRODUCT(--(LEN(Input!$A444:'Input'!$A$1006)&gt;0))&lt;&gt;0),"Row is skipped.",IF(AND(Input!$A443="",Input!$A444=""),"", IF(Input!D443="","Data is missing.","")))),"",IF(AND(Input!$A443="",SUMPRODUCT(--(LEN(Input!$A444:'Input'!$A$1006)&gt;0))&lt;&gt;0),"Row is skipped.",IF(AND(Input!$A443="",Input!$A444=""),"", IF(Input!D443="","Data is missing.",""))))</f>
        <v/>
      </c>
      <c r="F444" s="189" t="str">
        <f>IF(ISERROR(IF(AND(Input!$A443="",SUMPRODUCT(--(LEN(Input!$A444:'Input'!$A$1006)&gt;0))&lt;&gt;0),"Row is skipped.",IF(AND(Input!$A443="",Input!$A444=""),"", IF(Input!E443="","Data is missing.","")))),"",IF(AND(Input!$A443="",SUMPRODUCT(--(LEN(Input!$A444:'Input'!$A$1006)&gt;0))&lt;&gt;0),"Row is skipped.",IF(AND(Input!$A443="",Input!$A444=""),"", IF(Input!E443="","Data is missing.",""))))</f>
        <v/>
      </c>
      <c r="G444" s="189" t="str">
        <f>IF(ISERROR(IF(AND(Input!$A443="",SUMPRODUCT(--(LEN(Input!$A444:'Input'!$A$1006)&gt;0))&lt;&gt;0),"Row is skipped.",IF(AND(Input!$A443="",Input!$A444=""),"", IF(Input!F443="","Data is missing.","")))),"",IF(AND(Input!$A443="",SUMPRODUCT(--(LEN(Input!$A444:'Input'!$A$1006)&gt;0))&lt;&gt;0),"Row is skipped.",IF(AND(Input!$A443="",Input!$A444=""),"", IF(Input!F443="","Data is missing.",""))))</f>
        <v/>
      </c>
      <c r="H444" s="190" t="str">
        <f>IF(ISERROR(IF(AND(Input!$A443="",SUMPRODUCT(--(LEN(Input!$A444:'Input'!$A$1006)&gt;0))&lt;&gt;0),"Row is skipped.",IF(AND(Input!$A443="",Input!$A444=""),"", IF(Input!G443="","Data is missing.","")))),"",IF(AND(Input!$A443="",SUMPRODUCT(--(LEN(Input!$A444:'Input'!$A$1006)&gt;0))&lt;&gt;0),"Row is skipped.",IF(AND(Input!$A443="",Input!$A444=""),"", IF(Input!G443="","Data is missing.",""))))</f>
        <v/>
      </c>
      <c r="I444" s="156"/>
      <c r="J444" s="191" t="str">
        <f>IFERROR(VLOOKUP(VLOOKUP(Input!$D443,'Measure List'!$A:$AN,40,FALSE),UIR!$A$1:$Q$27,17,FALSE),"")</f>
        <v/>
      </c>
      <c r="K444" s="192" t="str">
        <f>IFERROR(VLOOKUP(Input!$D443,'Measure List'!$A:$AN,40,FALSE),"")</f>
        <v/>
      </c>
      <c r="L444" s="156"/>
      <c r="M444" s="193" t="str">
        <f>IF(B444="","",IF(AND(Input!H443="",IFERROR(VLOOKUP(K444,UIR!$A$2:$P$21,2,FALSE),"")&lt;&gt;""),"Data is Missing.",""))</f>
        <v/>
      </c>
      <c r="N444" s="194" t="str">
        <f>IF(B444="","",IF(AND(Input!I443="",IFERROR(VLOOKUP(K444,UIR!$A$2:$P$21,3,FALSE),"")&lt;&gt;""),"Data is Missing.",""))</f>
        <v/>
      </c>
      <c r="O444" s="194" t="str">
        <f>IF(B444="","",IF(AND(Input!J443="",IFERROR(VLOOKUP(K444,UIR!$A$2:$P$21,4,FALSE),"")&lt;&gt;""),"Data is Missing.",""))</f>
        <v/>
      </c>
      <c r="P444" s="194" t="str">
        <f>IF(B444="","",IF(AND(Input!K443="",IFERROR(VLOOKUP(K444,UIR!$A$2:$P$21,5,FALSE),"")&lt;&gt;""),"Data is Missing.",""))</f>
        <v/>
      </c>
      <c r="Q444" s="194" t="str">
        <f>IF(B444="","",IF(AND(Input!L443="",IFERROR(VLOOKUP(K444,UIR!$A$2:$P$21,6,FALSE),"")&lt;&gt;""),"Data is Missing.",""))</f>
        <v/>
      </c>
      <c r="R444" s="194" t="str">
        <f>IF(B444="","",IF(AND(Input!M443="",IFERROR(VLOOKUP(K444,UIR!$A$2:$P$21,7,FALSE),"")&lt;&gt;""),"Data is Missing.",""))</f>
        <v/>
      </c>
      <c r="S444" s="194" t="str">
        <f>IF(B444="","",IF(AND(Input!P443="",IFERROR(VLOOKUP(K444,UIR!$A$2:$P$21,8,FALSE),"")&lt;&gt;""),"Data is Missing.",""))</f>
        <v/>
      </c>
      <c r="T444" s="194" t="str">
        <f>IF(B444="","",IF(AND(Input!Q443="",IFERROR(VLOOKUP(K444,UIR!$A$2:$P$21,9,FALSE),"")&lt;&gt;""),"Data is Missing.",""))</f>
        <v/>
      </c>
      <c r="U444" s="194"/>
      <c r="V444" s="194" t="str">
        <f>IF(B444="","",IF(AND(Input!S443="",IFERROR(VLOOKUP(K444,UIR!$A$2:$P$21,11,FALSE),"")&lt;&gt;""),"Data is Missing.",""))</f>
        <v/>
      </c>
      <c r="W444" s="194" t="str">
        <f>IF(B444="","",IF(AND(Input!T443="",IFERROR(VLOOKUP(K444,UIR!$A$2:$P$21,12,FALSE),"")&lt;&gt;""),"Data is Missing.",""))</f>
        <v/>
      </c>
      <c r="X444" s="194" t="str">
        <f>IF(B444="","",IF(AND(Input!V443="",IFERROR(VLOOKUP(K444,UIR!$A$2:$P$21,13,FALSE),"")&lt;&gt;""),"Data is Missing.",""))</f>
        <v/>
      </c>
      <c r="Y444" s="194" t="str">
        <f>IF(B444="","",IF(AND(Input!W443="",IFERROR(VLOOKUP(K444,UIR!$A$2:$P$21,14,FALSE),"")&lt;&gt;""),"Data is Missing.",""))</f>
        <v/>
      </c>
      <c r="Z444" s="194" t="str">
        <f>IF(B444="","",IF(AND(Input!X443="",IFERROR(VLOOKUP(K444,UIR!$A$2:$P$21,15,FALSE),"")&lt;&gt;""),"Data is Missing.",""))</f>
        <v/>
      </c>
      <c r="AA444" s="195" t="str">
        <f>IF(B444="","",IF(AND(Input!Y443="",IFERROR(VLOOKUP(K444,UIR!$A$2:$P$21,16,FALSE),"")&lt;&gt;""),"Data is Missing.",""))</f>
        <v/>
      </c>
      <c r="AC444" s="202" t="str">
        <f>IF(ISERROR(IF(Input!D443="","",IF(ISERROR(VLOOKUP(Input!D443,'Measure List'!$A$2:$A$30000,1,0)),"Invalid RefNo",""))),"",IF(Input!D443="","",IF(ISERROR(VLOOKUP(Input!D443,'Measure List'!$A$2:$A$30000,1,0)),"Invalid RefNo","")))</f>
        <v/>
      </c>
      <c r="AD444" s="156"/>
      <c r="AE444" s="156"/>
      <c r="AF444" s="156"/>
      <c r="AG444" s="156"/>
      <c r="AH444" s="156"/>
      <c r="AI444" s="156"/>
      <c r="AJ444" s="156"/>
      <c r="AK444" s="156"/>
      <c r="AL444" s="203" t="str">
        <f>IF(COUNTIF(Dropdowns!$K$2:$K$7,Input!S443)&gt;0,"",IF(Input!S443="","","Invalid Type"))</f>
        <v/>
      </c>
      <c r="AN444" s="204" t="str">
        <f>IF(Input!C443="","",IF(ISNUMBER(VALUE(Input!C443)),"","Needs to be a number."))</f>
        <v/>
      </c>
      <c r="AO444" s="205" t="str">
        <f>IF(Input!E443="","",IF(ISNUMBER(VALUE(Input!E443)),"","Needs to be a number."))</f>
        <v/>
      </c>
      <c r="AP444" s="205" t="str">
        <f>IF(Input!N443="","",IF(ISNUMBER(VALUE(Input!N443)),"","Needs to be a number."))</f>
        <v/>
      </c>
      <c r="AQ444" s="205" t="str">
        <f>IF(Input!O443="","",IF(ISNUMBER(VALUE(Input!O443)),"","Needs to be a number."))</f>
        <v/>
      </c>
      <c r="AR444" s="205" t="str">
        <f>IF(Input!V443="","",IF(ISNUMBER(VALUE(Input!V443)),"","Needs to be a number."))</f>
        <v/>
      </c>
      <c r="AS444" s="205" t="str">
        <f>IF(Input!W443="","",IF(ISNUMBER(VALUE(Input!W443)),"","Needs to be a number."))</f>
        <v/>
      </c>
      <c r="AT444" s="205" t="str">
        <f>IF(Input!X443="","",IF(ISNUMBER(VALUE(Input!X443)),"","Needs to be a number."))</f>
        <v/>
      </c>
      <c r="AU444" s="206" t="str">
        <f>IF(Input!Y443="","",IF(ISNUMBER(VALUE(Input!Y443)),"","Needs to be a number."))</f>
        <v/>
      </c>
      <c r="AV444" s="207"/>
      <c r="AW444" s="259" t="str">
        <f>IF(OR(VALUE(Input!C443)&lt;0,VALUE(Input!C443)&gt;100), "Invalid EEI %","")</f>
        <v/>
      </c>
      <c r="AX444" s="207"/>
      <c r="AY444" s="278" t="str">
        <f>IF(Input!E443="","",IF(VALUE(Input!E443)=0,"Do not enter 0.",""))</f>
        <v/>
      </c>
    </row>
    <row r="445" spans="2:51" x14ac:dyDescent="0.3">
      <c r="B445" s="188" t="str">
        <f>Input!A444</f>
        <v/>
      </c>
      <c r="C445" s="189" t="str">
        <f>IF(ISERROR(IF(AND(Input!$A444="",SUMPRODUCT(--(LEN(Input!$A445:'Input'!$A$1006)&gt;0))&lt;&gt;0),"Row is skipped.",IF(AND(Input!$A444="",Input!$A445=""),"", IF(Input!B444="","Data is missing.","")))),"",IF(AND(Input!$A444="",SUMPRODUCT(--(LEN(Input!$A445:'Input'!$A$1006)&gt;0))&lt;&gt;0),"Row is skipped.",IF(AND(Input!$A444="",Input!$A445=""),"", IF(Input!B444="","Data is missing.",""))))</f>
        <v/>
      </c>
      <c r="D445" s="189" t="str">
        <f>IF(ISERROR(IF(AND(Input!$A444="",SUMPRODUCT(--(LEN(Input!$A445:'Input'!$A$1006)&gt;0))&lt;&gt;0),"Row is skipped.",IF(AND(Input!$A444="",Input!$A445=""),"", IF(Input!C444="","Data is missing.","")))),"",IF(AND(Input!$A444="",SUMPRODUCT(--(LEN(Input!$A445:'Input'!$A$1006)&gt;0))&lt;&gt;0),"Row is skipped.",IF(AND(Input!$A444="",Input!$A445=""),"", IF(Input!C444="","Data is missing.",""))))</f>
        <v/>
      </c>
      <c r="E445" s="189" t="str">
        <f>IF(ISERROR(IF(AND(Input!$A444="",SUMPRODUCT(--(LEN(Input!$A445:'Input'!$A$1006)&gt;0))&lt;&gt;0),"Row is skipped.",IF(AND(Input!$A444="",Input!$A445=""),"", IF(Input!D444="","Data is missing.","")))),"",IF(AND(Input!$A444="",SUMPRODUCT(--(LEN(Input!$A445:'Input'!$A$1006)&gt;0))&lt;&gt;0),"Row is skipped.",IF(AND(Input!$A444="",Input!$A445=""),"", IF(Input!D444="","Data is missing.",""))))</f>
        <v/>
      </c>
      <c r="F445" s="189" t="str">
        <f>IF(ISERROR(IF(AND(Input!$A444="",SUMPRODUCT(--(LEN(Input!$A445:'Input'!$A$1006)&gt;0))&lt;&gt;0),"Row is skipped.",IF(AND(Input!$A444="",Input!$A445=""),"", IF(Input!E444="","Data is missing.","")))),"",IF(AND(Input!$A444="",SUMPRODUCT(--(LEN(Input!$A445:'Input'!$A$1006)&gt;0))&lt;&gt;0),"Row is skipped.",IF(AND(Input!$A444="",Input!$A445=""),"", IF(Input!E444="","Data is missing.",""))))</f>
        <v/>
      </c>
      <c r="G445" s="189" t="str">
        <f>IF(ISERROR(IF(AND(Input!$A444="",SUMPRODUCT(--(LEN(Input!$A445:'Input'!$A$1006)&gt;0))&lt;&gt;0),"Row is skipped.",IF(AND(Input!$A444="",Input!$A445=""),"", IF(Input!F444="","Data is missing.","")))),"",IF(AND(Input!$A444="",SUMPRODUCT(--(LEN(Input!$A445:'Input'!$A$1006)&gt;0))&lt;&gt;0),"Row is skipped.",IF(AND(Input!$A444="",Input!$A445=""),"", IF(Input!F444="","Data is missing.",""))))</f>
        <v/>
      </c>
      <c r="H445" s="190" t="str">
        <f>IF(ISERROR(IF(AND(Input!$A444="",SUMPRODUCT(--(LEN(Input!$A445:'Input'!$A$1006)&gt;0))&lt;&gt;0),"Row is skipped.",IF(AND(Input!$A444="",Input!$A445=""),"", IF(Input!G444="","Data is missing.","")))),"",IF(AND(Input!$A444="",SUMPRODUCT(--(LEN(Input!$A445:'Input'!$A$1006)&gt;0))&lt;&gt;0),"Row is skipped.",IF(AND(Input!$A444="",Input!$A445=""),"", IF(Input!G444="","Data is missing.",""))))</f>
        <v/>
      </c>
      <c r="I445" s="156"/>
      <c r="J445" s="191" t="str">
        <f>IFERROR(VLOOKUP(VLOOKUP(Input!$D444,'Measure List'!$A:$AN,40,FALSE),UIR!$A$1:$Q$27,17,FALSE),"")</f>
        <v/>
      </c>
      <c r="K445" s="192" t="str">
        <f>IFERROR(VLOOKUP(Input!$D444,'Measure List'!$A:$AN,40,FALSE),"")</f>
        <v/>
      </c>
      <c r="L445" s="156"/>
      <c r="M445" s="193" t="str">
        <f>IF(B445="","",IF(AND(Input!H444="",IFERROR(VLOOKUP(K445,UIR!$A$2:$P$21,2,FALSE),"")&lt;&gt;""),"Data is Missing.",""))</f>
        <v/>
      </c>
      <c r="N445" s="194" t="str">
        <f>IF(B445="","",IF(AND(Input!I444="",IFERROR(VLOOKUP(K445,UIR!$A$2:$P$21,3,FALSE),"")&lt;&gt;""),"Data is Missing.",""))</f>
        <v/>
      </c>
      <c r="O445" s="194" t="str">
        <f>IF(B445="","",IF(AND(Input!J444="",IFERROR(VLOOKUP(K445,UIR!$A$2:$P$21,4,FALSE),"")&lt;&gt;""),"Data is Missing.",""))</f>
        <v/>
      </c>
      <c r="P445" s="194" t="str">
        <f>IF(B445="","",IF(AND(Input!K444="",IFERROR(VLOOKUP(K445,UIR!$A$2:$P$21,5,FALSE),"")&lt;&gt;""),"Data is Missing.",""))</f>
        <v/>
      </c>
      <c r="Q445" s="194" t="str">
        <f>IF(B445="","",IF(AND(Input!L444="",IFERROR(VLOOKUP(K445,UIR!$A$2:$P$21,6,FALSE),"")&lt;&gt;""),"Data is Missing.",""))</f>
        <v/>
      </c>
      <c r="R445" s="194" t="str">
        <f>IF(B445="","",IF(AND(Input!M444="",IFERROR(VLOOKUP(K445,UIR!$A$2:$P$21,7,FALSE),"")&lt;&gt;""),"Data is Missing.",""))</f>
        <v/>
      </c>
      <c r="S445" s="194" t="str">
        <f>IF(B445="","",IF(AND(Input!P444="",IFERROR(VLOOKUP(K445,UIR!$A$2:$P$21,8,FALSE),"")&lt;&gt;""),"Data is Missing.",""))</f>
        <v/>
      </c>
      <c r="T445" s="194" t="str">
        <f>IF(B445="","",IF(AND(Input!Q444="",IFERROR(VLOOKUP(K445,UIR!$A$2:$P$21,9,FALSE),"")&lt;&gt;""),"Data is Missing.",""))</f>
        <v/>
      </c>
      <c r="U445" s="194"/>
      <c r="V445" s="194" t="str">
        <f>IF(B445="","",IF(AND(Input!S444="",IFERROR(VLOOKUP(K445,UIR!$A$2:$P$21,11,FALSE),"")&lt;&gt;""),"Data is Missing.",""))</f>
        <v/>
      </c>
      <c r="W445" s="194" t="str">
        <f>IF(B445="","",IF(AND(Input!T444="",IFERROR(VLOOKUP(K445,UIR!$A$2:$P$21,12,FALSE),"")&lt;&gt;""),"Data is Missing.",""))</f>
        <v/>
      </c>
      <c r="X445" s="194" t="str">
        <f>IF(B445="","",IF(AND(Input!V444="",IFERROR(VLOOKUP(K445,UIR!$A$2:$P$21,13,FALSE),"")&lt;&gt;""),"Data is Missing.",""))</f>
        <v/>
      </c>
      <c r="Y445" s="194" t="str">
        <f>IF(B445="","",IF(AND(Input!W444="",IFERROR(VLOOKUP(K445,UIR!$A$2:$P$21,14,FALSE),"")&lt;&gt;""),"Data is Missing.",""))</f>
        <v/>
      </c>
      <c r="Z445" s="194" t="str">
        <f>IF(B445="","",IF(AND(Input!X444="",IFERROR(VLOOKUP(K445,UIR!$A$2:$P$21,15,FALSE),"")&lt;&gt;""),"Data is Missing.",""))</f>
        <v/>
      </c>
      <c r="AA445" s="195" t="str">
        <f>IF(B445="","",IF(AND(Input!Y444="",IFERROR(VLOOKUP(K445,UIR!$A$2:$P$21,16,FALSE),"")&lt;&gt;""),"Data is Missing.",""))</f>
        <v/>
      </c>
      <c r="AC445" s="202" t="str">
        <f>IF(ISERROR(IF(Input!D444="","",IF(ISERROR(VLOOKUP(Input!D444,'Measure List'!$A$2:$A$30000,1,0)),"Invalid RefNo",""))),"",IF(Input!D444="","",IF(ISERROR(VLOOKUP(Input!D444,'Measure List'!$A$2:$A$30000,1,0)),"Invalid RefNo","")))</f>
        <v/>
      </c>
      <c r="AD445" s="156"/>
      <c r="AE445" s="156"/>
      <c r="AF445" s="156"/>
      <c r="AG445" s="156"/>
      <c r="AH445" s="156"/>
      <c r="AI445" s="156"/>
      <c r="AJ445" s="156"/>
      <c r="AK445" s="156"/>
      <c r="AL445" s="203" t="str">
        <f>IF(COUNTIF(Dropdowns!$K$2:$K$7,Input!S444)&gt;0,"",IF(Input!S444="","","Invalid Type"))</f>
        <v/>
      </c>
      <c r="AN445" s="204" t="str">
        <f>IF(Input!C444="","",IF(ISNUMBER(VALUE(Input!C444)),"","Needs to be a number."))</f>
        <v/>
      </c>
      <c r="AO445" s="205" t="str">
        <f>IF(Input!E444="","",IF(ISNUMBER(VALUE(Input!E444)),"","Needs to be a number."))</f>
        <v/>
      </c>
      <c r="AP445" s="205" t="str">
        <f>IF(Input!N444="","",IF(ISNUMBER(VALUE(Input!N444)),"","Needs to be a number."))</f>
        <v/>
      </c>
      <c r="AQ445" s="205" t="str">
        <f>IF(Input!O444="","",IF(ISNUMBER(VALUE(Input!O444)),"","Needs to be a number."))</f>
        <v/>
      </c>
      <c r="AR445" s="205" t="str">
        <f>IF(Input!V444="","",IF(ISNUMBER(VALUE(Input!V444)),"","Needs to be a number."))</f>
        <v/>
      </c>
      <c r="AS445" s="205" t="str">
        <f>IF(Input!W444="","",IF(ISNUMBER(VALUE(Input!W444)),"","Needs to be a number."))</f>
        <v/>
      </c>
      <c r="AT445" s="205" t="str">
        <f>IF(Input!X444="","",IF(ISNUMBER(VALUE(Input!X444)),"","Needs to be a number."))</f>
        <v/>
      </c>
      <c r="AU445" s="206" t="str">
        <f>IF(Input!Y444="","",IF(ISNUMBER(VALUE(Input!Y444)),"","Needs to be a number."))</f>
        <v/>
      </c>
      <c r="AV445" s="207"/>
      <c r="AW445" s="259" t="str">
        <f>IF(OR(VALUE(Input!C444)&lt;0,VALUE(Input!C444)&gt;100), "Invalid EEI %","")</f>
        <v/>
      </c>
      <c r="AX445" s="207"/>
      <c r="AY445" s="278" t="str">
        <f>IF(Input!E444="","",IF(VALUE(Input!E444)=0,"Do not enter 0.",""))</f>
        <v/>
      </c>
    </row>
    <row r="446" spans="2:51" x14ac:dyDescent="0.3">
      <c r="B446" s="188" t="str">
        <f>Input!A445</f>
        <v/>
      </c>
      <c r="C446" s="189" t="str">
        <f>IF(ISERROR(IF(AND(Input!$A445="",SUMPRODUCT(--(LEN(Input!$A446:'Input'!$A$1006)&gt;0))&lt;&gt;0),"Row is skipped.",IF(AND(Input!$A445="",Input!$A446=""),"", IF(Input!B445="","Data is missing.","")))),"",IF(AND(Input!$A445="",SUMPRODUCT(--(LEN(Input!$A446:'Input'!$A$1006)&gt;0))&lt;&gt;0),"Row is skipped.",IF(AND(Input!$A445="",Input!$A446=""),"", IF(Input!B445="","Data is missing.",""))))</f>
        <v/>
      </c>
      <c r="D446" s="189" t="str">
        <f>IF(ISERROR(IF(AND(Input!$A445="",SUMPRODUCT(--(LEN(Input!$A446:'Input'!$A$1006)&gt;0))&lt;&gt;0),"Row is skipped.",IF(AND(Input!$A445="",Input!$A446=""),"", IF(Input!C445="","Data is missing.","")))),"",IF(AND(Input!$A445="",SUMPRODUCT(--(LEN(Input!$A446:'Input'!$A$1006)&gt;0))&lt;&gt;0),"Row is skipped.",IF(AND(Input!$A445="",Input!$A446=""),"", IF(Input!C445="","Data is missing.",""))))</f>
        <v/>
      </c>
      <c r="E446" s="189" t="str">
        <f>IF(ISERROR(IF(AND(Input!$A445="",SUMPRODUCT(--(LEN(Input!$A446:'Input'!$A$1006)&gt;0))&lt;&gt;0),"Row is skipped.",IF(AND(Input!$A445="",Input!$A446=""),"", IF(Input!D445="","Data is missing.","")))),"",IF(AND(Input!$A445="",SUMPRODUCT(--(LEN(Input!$A446:'Input'!$A$1006)&gt;0))&lt;&gt;0),"Row is skipped.",IF(AND(Input!$A445="",Input!$A446=""),"", IF(Input!D445="","Data is missing.",""))))</f>
        <v/>
      </c>
      <c r="F446" s="189" t="str">
        <f>IF(ISERROR(IF(AND(Input!$A445="",SUMPRODUCT(--(LEN(Input!$A446:'Input'!$A$1006)&gt;0))&lt;&gt;0),"Row is skipped.",IF(AND(Input!$A445="",Input!$A446=""),"", IF(Input!E445="","Data is missing.","")))),"",IF(AND(Input!$A445="",SUMPRODUCT(--(LEN(Input!$A446:'Input'!$A$1006)&gt;0))&lt;&gt;0),"Row is skipped.",IF(AND(Input!$A445="",Input!$A446=""),"", IF(Input!E445="","Data is missing.",""))))</f>
        <v/>
      </c>
      <c r="G446" s="189" t="str">
        <f>IF(ISERROR(IF(AND(Input!$A445="",SUMPRODUCT(--(LEN(Input!$A446:'Input'!$A$1006)&gt;0))&lt;&gt;0),"Row is skipped.",IF(AND(Input!$A445="",Input!$A446=""),"", IF(Input!F445="","Data is missing.","")))),"",IF(AND(Input!$A445="",SUMPRODUCT(--(LEN(Input!$A446:'Input'!$A$1006)&gt;0))&lt;&gt;0),"Row is skipped.",IF(AND(Input!$A445="",Input!$A446=""),"", IF(Input!F445="","Data is missing.",""))))</f>
        <v/>
      </c>
      <c r="H446" s="190" t="str">
        <f>IF(ISERROR(IF(AND(Input!$A445="",SUMPRODUCT(--(LEN(Input!$A446:'Input'!$A$1006)&gt;0))&lt;&gt;0),"Row is skipped.",IF(AND(Input!$A445="",Input!$A446=""),"", IF(Input!G445="","Data is missing.","")))),"",IF(AND(Input!$A445="",SUMPRODUCT(--(LEN(Input!$A446:'Input'!$A$1006)&gt;0))&lt;&gt;0),"Row is skipped.",IF(AND(Input!$A445="",Input!$A446=""),"", IF(Input!G445="","Data is missing.",""))))</f>
        <v/>
      </c>
      <c r="I446" s="156"/>
      <c r="J446" s="191" t="str">
        <f>IFERROR(VLOOKUP(VLOOKUP(Input!$D445,'Measure List'!$A:$AN,40,FALSE),UIR!$A$1:$Q$27,17,FALSE),"")</f>
        <v/>
      </c>
      <c r="K446" s="192" t="str">
        <f>IFERROR(VLOOKUP(Input!$D445,'Measure List'!$A:$AN,40,FALSE),"")</f>
        <v/>
      </c>
      <c r="L446" s="156"/>
      <c r="M446" s="193" t="str">
        <f>IF(B446="","",IF(AND(Input!H445="",IFERROR(VLOOKUP(K446,UIR!$A$2:$P$21,2,FALSE),"")&lt;&gt;""),"Data is Missing.",""))</f>
        <v/>
      </c>
      <c r="N446" s="194" t="str">
        <f>IF(B446="","",IF(AND(Input!I445="",IFERROR(VLOOKUP(K446,UIR!$A$2:$P$21,3,FALSE),"")&lt;&gt;""),"Data is Missing.",""))</f>
        <v/>
      </c>
      <c r="O446" s="194" t="str">
        <f>IF(B446="","",IF(AND(Input!J445="",IFERROR(VLOOKUP(K446,UIR!$A$2:$P$21,4,FALSE),"")&lt;&gt;""),"Data is Missing.",""))</f>
        <v/>
      </c>
      <c r="P446" s="194" t="str">
        <f>IF(B446="","",IF(AND(Input!K445="",IFERROR(VLOOKUP(K446,UIR!$A$2:$P$21,5,FALSE),"")&lt;&gt;""),"Data is Missing.",""))</f>
        <v/>
      </c>
      <c r="Q446" s="194" t="str">
        <f>IF(B446="","",IF(AND(Input!L445="",IFERROR(VLOOKUP(K446,UIR!$A$2:$P$21,6,FALSE),"")&lt;&gt;""),"Data is Missing.",""))</f>
        <v/>
      </c>
      <c r="R446" s="194" t="str">
        <f>IF(B446="","",IF(AND(Input!M445="",IFERROR(VLOOKUP(K446,UIR!$A$2:$P$21,7,FALSE),"")&lt;&gt;""),"Data is Missing.",""))</f>
        <v/>
      </c>
      <c r="S446" s="194" t="str">
        <f>IF(B446="","",IF(AND(Input!P445="",IFERROR(VLOOKUP(K446,UIR!$A$2:$P$21,8,FALSE),"")&lt;&gt;""),"Data is Missing.",""))</f>
        <v/>
      </c>
      <c r="T446" s="194" t="str">
        <f>IF(B446="","",IF(AND(Input!Q445="",IFERROR(VLOOKUP(K446,UIR!$A$2:$P$21,9,FALSE),"")&lt;&gt;""),"Data is Missing.",""))</f>
        <v/>
      </c>
      <c r="U446" s="194"/>
      <c r="V446" s="194" t="str">
        <f>IF(B446="","",IF(AND(Input!S445="",IFERROR(VLOOKUP(K446,UIR!$A$2:$P$21,11,FALSE),"")&lt;&gt;""),"Data is Missing.",""))</f>
        <v/>
      </c>
      <c r="W446" s="194" t="str">
        <f>IF(B446="","",IF(AND(Input!T445="",IFERROR(VLOOKUP(K446,UIR!$A$2:$P$21,12,FALSE),"")&lt;&gt;""),"Data is Missing.",""))</f>
        <v/>
      </c>
      <c r="X446" s="194" t="str">
        <f>IF(B446="","",IF(AND(Input!V445="",IFERROR(VLOOKUP(K446,UIR!$A$2:$P$21,13,FALSE),"")&lt;&gt;""),"Data is Missing.",""))</f>
        <v/>
      </c>
      <c r="Y446" s="194" t="str">
        <f>IF(B446="","",IF(AND(Input!W445="",IFERROR(VLOOKUP(K446,UIR!$A$2:$P$21,14,FALSE),"")&lt;&gt;""),"Data is Missing.",""))</f>
        <v/>
      </c>
      <c r="Z446" s="194" t="str">
        <f>IF(B446="","",IF(AND(Input!X445="",IFERROR(VLOOKUP(K446,UIR!$A$2:$P$21,15,FALSE),"")&lt;&gt;""),"Data is Missing.",""))</f>
        <v/>
      </c>
      <c r="AA446" s="195" t="str">
        <f>IF(B446="","",IF(AND(Input!Y445="",IFERROR(VLOOKUP(K446,UIR!$A$2:$P$21,16,FALSE),"")&lt;&gt;""),"Data is Missing.",""))</f>
        <v/>
      </c>
      <c r="AC446" s="202" t="str">
        <f>IF(ISERROR(IF(Input!D445="","",IF(ISERROR(VLOOKUP(Input!D445,'Measure List'!$A$2:$A$30000,1,0)),"Invalid RefNo",""))),"",IF(Input!D445="","",IF(ISERROR(VLOOKUP(Input!D445,'Measure List'!$A$2:$A$30000,1,0)),"Invalid RefNo","")))</f>
        <v/>
      </c>
      <c r="AD446" s="156"/>
      <c r="AE446" s="156"/>
      <c r="AF446" s="156"/>
      <c r="AG446" s="156"/>
      <c r="AH446" s="156"/>
      <c r="AI446" s="156"/>
      <c r="AJ446" s="156"/>
      <c r="AK446" s="156"/>
      <c r="AL446" s="203" t="str">
        <f>IF(COUNTIF(Dropdowns!$K$2:$K$7,Input!S445)&gt;0,"",IF(Input!S445="","","Invalid Type"))</f>
        <v/>
      </c>
      <c r="AN446" s="204" t="str">
        <f>IF(Input!C445="","",IF(ISNUMBER(VALUE(Input!C445)),"","Needs to be a number."))</f>
        <v/>
      </c>
      <c r="AO446" s="205" t="str">
        <f>IF(Input!E445="","",IF(ISNUMBER(VALUE(Input!E445)),"","Needs to be a number."))</f>
        <v/>
      </c>
      <c r="AP446" s="205" t="str">
        <f>IF(Input!N445="","",IF(ISNUMBER(VALUE(Input!N445)),"","Needs to be a number."))</f>
        <v/>
      </c>
      <c r="AQ446" s="205" t="str">
        <f>IF(Input!O445="","",IF(ISNUMBER(VALUE(Input!O445)),"","Needs to be a number."))</f>
        <v/>
      </c>
      <c r="AR446" s="205" t="str">
        <f>IF(Input!V445="","",IF(ISNUMBER(VALUE(Input!V445)),"","Needs to be a number."))</f>
        <v/>
      </c>
      <c r="AS446" s="205" t="str">
        <f>IF(Input!W445="","",IF(ISNUMBER(VALUE(Input!W445)),"","Needs to be a number."))</f>
        <v/>
      </c>
      <c r="AT446" s="205" t="str">
        <f>IF(Input!X445="","",IF(ISNUMBER(VALUE(Input!X445)),"","Needs to be a number."))</f>
        <v/>
      </c>
      <c r="AU446" s="206" t="str">
        <f>IF(Input!Y445="","",IF(ISNUMBER(VALUE(Input!Y445)),"","Needs to be a number."))</f>
        <v/>
      </c>
      <c r="AV446" s="207"/>
      <c r="AW446" s="259" t="str">
        <f>IF(OR(VALUE(Input!C445)&lt;0,VALUE(Input!C445)&gt;100), "Invalid EEI %","")</f>
        <v/>
      </c>
      <c r="AX446" s="207"/>
      <c r="AY446" s="278" t="str">
        <f>IF(Input!E445="","",IF(VALUE(Input!E445)=0,"Do not enter 0.",""))</f>
        <v/>
      </c>
    </row>
    <row r="447" spans="2:51" x14ac:dyDescent="0.3">
      <c r="B447" s="188" t="str">
        <f>Input!A446</f>
        <v/>
      </c>
      <c r="C447" s="189" t="str">
        <f>IF(ISERROR(IF(AND(Input!$A446="",SUMPRODUCT(--(LEN(Input!$A447:'Input'!$A$1006)&gt;0))&lt;&gt;0),"Row is skipped.",IF(AND(Input!$A446="",Input!$A447=""),"", IF(Input!B446="","Data is missing.","")))),"",IF(AND(Input!$A446="",SUMPRODUCT(--(LEN(Input!$A447:'Input'!$A$1006)&gt;0))&lt;&gt;0),"Row is skipped.",IF(AND(Input!$A446="",Input!$A447=""),"", IF(Input!B446="","Data is missing.",""))))</f>
        <v/>
      </c>
      <c r="D447" s="189" t="str">
        <f>IF(ISERROR(IF(AND(Input!$A446="",SUMPRODUCT(--(LEN(Input!$A447:'Input'!$A$1006)&gt;0))&lt;&gt;0),"Row is skipped.",IF(AND(Input!$A446="",Input!$A447=""),"", IF(Input!C446="","Data is missing.","")))),"",IF(AND(Input!$A446="",SUMPRODUCT(--(LEN(Input!$A447:'Input'!$A$1006)&gt;0))&lt;&gt;0),"Row is skipped.",IF(AND(Input!$A446="",Input!$A447=""),"", IF(Input!C446="","Data is missing.",""))))</f>
        <v/>
      </c>
      <c r="E447" s="189" t="str">
        <f>IF(ISERROR(IF(AND(Input!$A446="",SUMPRODUCT(--(LEN(Input!$A447:'Input'!$A$1006)&gt;0))&lt;&gt;0),"Row is skipped.",IF(AND(Input!$A446="",Input!$A447=""),"", IF(Input!D446="","Data is missing.","")))),"",IF(AND(Input!$A446="",SUMPRODUCT(--(LEN(Input!$A447:'Input'!$A$1006)&gt;0))&lt;&gt;0),"Row is skipped.",IF(AND(Input!$A446="",Input!$A447=""),"", IF(Input!D446="","Data is missing.",""))))</f>
        <v/>
      </c>
      <c r="F447" s="189" t="str">
        <f>IF(ISERROR(IF(AND(Input!$A446="",SUMPRODUCT(--(LEN(Input!$A447:'Input'!$A$1006)&gt;0))&lt;&gt;0),"Row is skipped.",IF(AND(Input!$A446="",Input!$A447=""),"", IF(Input!E446="","Data is missing.","")))),"",IF(AND(Input!$A446="",SUMPRODUCT(--(LEN(Input!$A447:'Input'!$A$1006)&gt;0))&lt;&gt;0),"Row is skipped.",IF(AND(Input!$A446="",Input!$A447=""),"", IF(Input!E446="","Data is missing.",""))))</f>
        <v/>
      </c>
      <c r="G447" s="189" t="str">
        <f>IF(ISERROR(IF(AND(Input!$A446="",SUMPRODUCT(--(LEN(Input!$A447:'Input'!$A$1006)&gt;0))&lt;&gt;0),"Row is skipped.",IF(AND(Input!$A446="",Input!$A447=""),"", IF(Input!F446="","Data is missing.","")))),"",IF(AND(Input!$A446="",SUMPRODUCT(--(LEN(Input!$A447:'Input'!$A$1006)&gt;0))&lt;&gt;0),"Row is skipped.",IF(AND(Input!$A446="",Input!$A447=""),"", IF(Input!F446="","Data is missing.",""))))</f>
        <v/>
      </c>
      <c r="H447" s="190" t="str">
        <f>IF(ISERROR(IF(AND(Input!$A446="",SUMPRODUCT(--(LEN(Input!$A447:'Input'!$A$1006)&gt;0))&lt;&gt;0),"Row is skipped.",IF(AND(Input!$A446="",Input!$A447=""),"", IF(Input!G446="","Data is missing.","")))),"",IF(AND(Input!$A446="",SUMPRODUCT(--(LEN(Input!$A447:'Input'!$A$1006)&gt;0))&lt;&gt;0),"Row is skipped.",IF(AND(Input!$A446="",Input!$A447=""),"", IF(Input!G446="","Data is missing.",""))))</f>
        <v/>
      </c>
      <c r="I447" s="156"/>
      <c r="J447" s="191" t="str">
        <f>IFERROR(VLOOKUP(VLOOKUP(Input!$D446,'Measure List'!$A:$AN,40,FALSE),UIR!$A$1:$Q$27,17,FALSE),"")</f>
        <v/>
      </c>
      <c r="K447" s="192" t="str">
        <f>IFERROR(VLOOKUP(Input!$D446,'Measure List'!$A:$AN,40,FALSE),"")</f>
        <v/>
      </c>
      <c r="L447" s="156"/>
      <c r="M447" s="193" t="str">
        <f>IF(B447="","",IF(AND(Input!H446="",IFERROR(VLOOKUP(K447,UIR!$A$2:$P$21,2,FALSE),"")&lt;&gt;""),"Data is Missing.",""))</f>
        <v/>
      </c>
      <c r="N447" s="194" t="str">
        <f>IF(B447="","",IF(AND(Input!I446="",IFERROR(VLOOKUP(K447,UIR!$A$2:$P$21,3,FALSE),"")&lt;&gt;""),"Data is Missing.",""))</f>
        <v/>
      </c>
      <c r="O447" s="194" t="str">
        <f>IF(B447="","",IF(AND(Input!J446="",IFERROR(VLOOKUP(K447,UIR!$A$2:$P$21,4,FALSE),"")&lt;&gt;""),"Data is Missing.",""))</f>
        <v/>
      </c>
      <c r="P447" s="194" t="str">
        <f>IF(B447="","",IF(AND(Input!K446="",IFERROR(VLOOKUP(K447,UIR!$A$2:$P$21,5,FALSE),"")&lt;&gt;""),"Data is Missing.",""))</f>
        <v/>
      </c>
      <c r="Q447" s="194" t="str">
        <f>IF(B447="","",IF(AND(Input!L446="",IFERROR(VLOOKUP(K447,UIR!$A$2:$P$21,6,FALSE),"")&lt;&gt;""),"Data is Missing.",""))</f>
        <v/>
      </c>
      <c r="R447" s="194" t="str">
        <f>IF(B447="","",IF(AND(Input!M446="",IFERROR(VLOOKUP(K447,UIR!$A$2:$P$21,7,FALSE),"")&lt;&gt;""),"Data is Missing.",""))</f>
        <v/>
      </c>
      <c r="S447" s="194" t="str">
        <f>IF(B447="","",IF(AND(Input!P446="",IFERROR(VLOOKUP(K447,UIR!$A$2:$P$21,8,FALSE),"")&lt;&gt;""),"Data is Missing.",""))</f>
        <v/>
      </c>
      <c r="T447" s="194" t="str">
        <f>IF(B447="","",IF(AND(Input!Q446="",IFERROR(VLOOKUP(K447,UIR!$A$2:$P$21,9,FALSE),"")&lt;&gt;""),"Data is Missing.",""))</f>
        <v/>
      </c>
      <c r="U447" s="194"/>
      <c r="V447" s="194" t="str">
        <f>IF(B447="","",IF(AND(Input!S446="",IFERROR(VLOOKUP(K447,UIR!$A$2:$P$21,11,FALSE),"")&lt;&gt;""),"Data is Missing.",""))</f>
        <v/>
      </c>
      <c r="W447" s="194" t="str">
        <f>IF(B447="","",IF(AND(Input!T446="",IFERROR(VLOOKUP(K447,UIR!$A$2:$P$21,12,FALSE),"")&lt;&gt;""),"Data is Missing.",""))</f>
        <v/>
      </c>
      <c r="X447" s="194" t="str">
        <f>IF(B447="","",IF(AND(Input!V446="",IFERROR(VLOOKUP(K447,UIR!$A$2:$P$21,13,FALSE),"")&lt;&gt;""),"Data is Missing.",""))</f>
        <v/>
      </c>
      <c r="Y447" s="194" t="str">
        <f>IF(B447="","",IF(AND(Input!W446="",IFERROR(VLOOKUP(K447,UIR!$A$2:$P$21,14,FALSE),"")&lt;&gt;""),"Data is Missing.",""))</f>
        <v/>
      </c>
      <c r="Z447" s="194" t="str">
        <f>IF(B447="","",IF(AND(Input!X446="",IFERROR(VLOOKUP(K447,UIR!$A$2:$P$21,15,FALSE),"")&lt;&gt;""),"Data is Missing.",""))</f>
        <v/>
      </c>
      <c r="AA447" s="195" t="str">
        <f>IF(B447="","",IF(AND(Input!Y446="",IFERROR(VLOOKUP(K447,UIR!$A$2:$P$21,16,FALSE),"")&lt;&gt;""),"Data is Missing.",""))</f>
        <v/>
      </c>
      <c r="AC447" s="202" t="str">
        <f>IF(ISERROR(IF(Input!D446="","",IF(ISERROR(VLOOKUP(Input!D446,'Measure List'!$A$2:$A$30000,1,0)),"Invalid RefNo",""))),"",IF(Input!D446="","",IF(ISERROR(VLOOKUP(Input!D446,'Measure List'!$A$2:$A$30000,1,0)),"Invalid RefNo","")))</f>
        <v/>
      </c>
      <c r="AD447" s="156"/>
      <c r="AE447" s="156"/>
      <c r="AF447" s="156"/>
      <c r="AG447" s="156"/>
      <c r="AH447" s="156"/>
      <c r="AI447" s="156"/>
      <c r="AJ447" s="156"/>
      <c r="AK447" s="156"/>
      <c r="AL447" s="203" t="str">
        <f>IF(COUNTIF(Dropdowns!$K$2:$K$7,Input!S446)&gt;0,"",IF(Input!S446="","","Invalid Type"))</f>
        <v/>
      </c>
      <c r="AN447" s="204" t="str">
        <f>IF(Input!C446="","",IF(ISNUMBER(VALUE(Input!C446)),"","Needs to be a number."))</f>
        <v/>
      </c>
      <c r="AO447" s="205" t="str">
        <f>IF(Input!E446="","",IF(ISNUMBER(VALUE(Input!E446)),"","Needs to be a number."))</f>
        <v/>
      </c>
      <c r="AP447" s="205" t="str">
        <f>IF(Input!N446="","",IF(ISNUMBER(VALUE(Input!N446)),"","Needs to be a number."))</f>
        <v/>
      </c>
      <c r="AQ447" s="205" t="str">
        <f>IF(Input!O446="","",IF(ISNUMBER(VALUE(Input!O446)),"","Needs to be a number."))</f>
        <v/>
      </c>
      <c r="AR447" s="205" t="str">
        <f>IF(Input!V446="","",IF(ISNUMBER(VALUE(Input!V446)),"","Needs to be a number."))</f>
        <v/>
      </c>
      <c r="AS447" s="205" t="str">
        <f>IF(Input!W446="","",IF(ISNUMBER(VALUE(Input!W446)),"","Needs to be a number."))</f>
        <v/>
      </c>
      <c r="AT447" s="205" t="str">
        <f>IF(Input!X446="","",IF(ISNUMBER(VALUE(Input!X446)),"","Needs to be a number."))</f>
        <v/>
      </c>
      <c r="AU447" s="206" t="str">
        <f>IF(Input!Y446="","",IF(ISNUMBER(VALUE(Input!Y446)),"","Needs to be a number."))</f>
        <v/>
      </c>
      <c r="AV447" s="207"/>
      <c r="AW447" s="259" t="str">
        <f>IF(OR(VALUE(Input!C446)&lt;0,VALUE(Input!C446)&gt;100), "Invalid EEI %","")</f>
        <v/>
      </c>
      <c r="AX447" s="207"/>
      <c r="AY447" s="278" t="str">
        <f>IF(Input!E446="","",IF(VALUE(Input!E446)=0,"Do not enter 0.",""))</f>
        <v/>
      </c>
    </row>
    <row r="448" spans="2:51" x14ac:dyDescent="0.3">
      <c r="B448" s="188" t="str">
        <f>Input!A447</f>
        <v/>
      </c>
      <c r="C448" s="189" t="str">
        <f>IF(ISERROR(IF(AND(Input!$A447="",SUMPRODUCT(--(LEN(Input!$A448:'Input'!$A$1006)&gt;0))&lt;&gt;0),"Row is skipped.",IF(AND(Input!$A447="",Input!$A448=""),"", IF(Input!B447="","Data is missing.","")))),"",IF(AND(Input!$A447="",SUMPRODUCT(--(LEN(Input!$A448:'Input'!$A$1006)&gt;0))&lt;&gt;0),"Row is skipped.",IF(AND(Input!$A447="",Input!$A448=""),"", IF(Input!B447="","Data is missing.",""))))</f>
        <v/>
      </c>
      <c r="D448" s="189" t="str">
        <f>IF(ISERROR(IF(AND(Input!$A447="",SUMPRODUCT(--(LEN(Input!$A448:'Input'!$A$1006)&gt;0))&lt;&gt;0),"Row is skipped.",IF(AND(Input!$A447="",Input!$A448=""),"", IF(Input!C447="","Data is missing.","")))),"",IF(AND(Input!$A447="",SUMPRODUCT(--(LEN(Input!$A448:'Input'!$A$1006)&gt;0))&lt;&gt;0),"Row is skipped.",IF(AND(Input!$A447="",Input!$A448=""),"", IF(Input!C447="","Data is missing.",""))))</f>
        <v/>
      </c>
      <c r="E448" s="189" t="str">
        <f>IF(ISERROR(IF(AND(Input!$A447="",SUMPRODUCT(--(LEN(Input!$A448:'Input'!$A$1006)&gt;0))&lt;&gt;0),"Row is skipped.",IF(AND(Input!$A447="",Input!$A448=""),"", IF(Input!D447="","Data is missing.","")))),"",IF(AND(Input!$A447="",SUMPRODUCT(--(LEN(Input!$A448:'Input'!$A$1006)&gt;0))&lt;&gt;0),"Row is skipped.",IF(AND(Input!$A447="",Input!$A448=""),"", IF(Input!D447="","Data is missing.",""))))</f>
        <v/>
      </c>
      <c r="F448" s="189" t="str">
        <f>IF(ISERROR(IF(AND(Input!$A447="",SUMPRODUCT(--(LEN(Input!$A448:'Input'!$A$1006)&gt;0))&lt;&gt;0),"Row is skipped.",IF(AND(Input!$A447="",Input!$A448=""),"", IF(Input!E447="","Data is missing.","")))),"",IF(AND(Input!$A447="",SUMPRODUCT(--(LEN(Input!$A448:'Input'!$A$1006)&gt;0))&lt;&gt;0),"Row is skipped.",IF(AND(Input!$A447="",Input!$A448=""),"", IF(Input!E447="","Data is missing.",""))))</f>
        <v/>
      </c>
      <c r="G448" s="189" t="str">
        <f>IF(ISERROR(IF(AND(Input!$A447="",SUMPRODUCT(--(LEN(Input!$A448:'Input'!$A$1006)&gt;0))&lt;&gt;0),"Row is skipped.",IF(AND(Input!$A447="",Input!$A448=""),"", IF(Input!F447="","Data is missing.","")))),"",IF(AND(Input!$A447="",SUMPRODUCT(--(LEN(Input!$A448:'Input'!$A$1006)&gt;0))&lt;&gt;0),"Row is skipped.",IF(AND(Input!$A447="",Input!$A448=""),"", IF(Input!F447="","Data is missing.",""))))</f>
        <v/>
      </c>
      <c r="H448" s="190" t="str">
        <f>IF(ISERROR(IF(AND(Input!$A447="",SUMPRODUCT(--(LEN(Input!$A448:'Input'!$A$1006)&gt;0))&lt;&gt;0),"Row is skipped.",IF(AND(Input!$A447="",Input!$A448=""),"", IF(Input!G447="","Data is missing.","")))),"",IF(AND(Input!$A447="",SUMPRODUCT(--(LEN(Input!$A448:'Input'!$A$1006)&gt;0))&lt;&gt;0),"Row is skipped.",IF(AND(Input!$A447="",Input!$A448=""),"", IF(Input!G447="","Data is missing.",""))))</f>
        <v/>
      </c>
      <c r="I448" s="156"/>
      <c r="J448" s="191" t="str">
        <f>IFERROR(VLOOKUP(VLOOKUP(Input!$D447,'Measure List'!$A:$AN,40,FALSE),UIR!$A$1:$Q$27,17,FALSE),"")</f>
        <v/>
      </c>
      <c r="K448" s="192" t="str">
        <f>IFERROR(VLOOKUP(Input!$D447,'Measure List'!$A:$AN,40,FALSE),"")</f>
        <v/>
      </c>
      <c r="L448" s="156"/>
      <c r="M448" s="193" t="str">
        <f>IF(B448="","",IF(AND(Input!H447="",IFERROR(VLOOKUP(K448,UIR!$A$2:$P$21,2,FALSE),"")&lt;&gt;""),"Data is Missing.",""))</f>
        <v/>
      </c>
      <c r="N448" s="194" t="str">
        <f>IF(B448="","",IF(AND(Input!I447="",IFERROR(VLOOKUP(K448,UIR!$A$2:$P$21,3,FALSE),"")&lt;&gt;""),"Data is Missing.",""))</f>
        <v/>
      </c>
      <c r="O448" s="194" t="str">
        <f>IF(B448="","",IF(AND(Input!J447="",IFERROR(VLOOKUP(K448,UIR!$A$2:$P$21,4,FALSE),"")&lt;&gt;""),"Data is Missing.",""))</f>
        <v/>
      </c>
      <c r="P448" s="194" t="str">
        <f>IF(B448="","",IF(AND(Input!K447="",IFERROR(VLOOKUP(K448,UIR!$A$2:$P$21,5,FALSE),"")&lt;&gt;""),"Data is Missing.",""))</f>
        <v/>
      </c>
      <c r="Q448" s="194" t="str">
        <f>IF(B448="","",IF(AND(Input!L447="",IFERROR(VLOOKUP(K448,UIR!$A$2:$P$21,6,FALSE),"")&lt;&gt;""),"Data is Missing.",""))</f>
        <v/>
      </c>
      <c r="R448" s="194" t="str">
        <f>IF(B448="","",IF(AND(Input!M447="",IFERROR(VLOOKUP(K448,UIR!$A$2:$P$21,7,FALSE),"")&lt;&gt;""),"Data is Missing.",""))</f>
        <v/>
      </c>
      <c r="S448" s="194" t="str">
        <f>IF(B448="","",IF(AND(Input!P447="",IFERROR(VLOOKUP(K448,UIR!$A$2:$P$21,8,FALSE),"")&lt;&gt;""),"Data is Missing.",""))</f>
        <v/>
      </c>
      <c r="T448" s="194" t="str">
        <f>IF(B448="","",IF(AND(Input!Q447="",IFERROR(VLOOKUP(K448,UIR!$A$2:$P$21,9,FALSE),"")&lt;&gt;""),"Data is Missing.",""))</f>
        <v/>
      </c>
      <c r="U448" s="194"/>
      <c r="V448" s="194" t="str">
        <f>IF(B448="","",IF(AND(Input!S447="",IFERROR(VLOOKUP(K448,UIR!$A$2:$P$21,11,FALSE),"")&lt;&gt;""),"Data is Missing.",""))</f>
        <v/>
      </c>
      <c r="W448" s="194" t="str">
        <f>IF(B448="","",IF(AND(Input!T447="",IFERROR(VLOOKUP(K448,UIR!$A$2:$P$21,12,FALSE),"")&lt;&gt;""),"Data is Missing.",""))</f>
        <v/>
      </c>
      <c r="X448" s="194" t="str">
        <f>IF(B448="","",IF(AND(Input!V447="",IFERROR(VLOOKUP(K448,UIR!$A$2:$P$21,13,FALSE),"")&lt;&gt;""),"Data is Missing.",""))</f>
        <v/>
      </c>
      <c r="Y448" s="194" t="str">
        <f>IF(B448="","",IF(AND(Input!W447="",IFERROR(VLOOKUP(K448,UIR!$A$2:$P$21,14,FALSE),"")&lt;&gt;""),"Data is Missing.",""))</f>
        <v/>
      </c>
      <c r="Z448" s="194" t="str">
        <f>IF(B448="","",IF(AND(Input!X447="",IFERROR(VLOOKUP(K448,UIR!$A$2:$P$21,15,FALSE),"")&lt;&gt;""),"Data is Missing.",""))</f>
        <v/>
      </c>
      <c r="AA448" s="195" t="str">
        <f>IF(B448="","",IF(AND(Input!Y447="",IFERROR(VLOOKUP(K448,UIR!$A$2:$P$21,16,FALSE),"")&lt;&gt;""),"Data is Missing.",""))</f>
        <v/>
      </c>
      <c r="AC448" s="202" t="str">
        <f>IF(ISERROR(IF(Input!D447="","",IF(ISERROR(VLOOKUP(Input!D447,'Measure List'!$A$2:$A$30000,1,0)),"Invalid RefNo",""))),"",IF(Input!D447="","",IF(ISERROR(VLOOKUP(Input!D447,'Measure List'!$A$2:$A$30000,1,0)),"Invalid RefNo","")))</f>
        <v/>
      </c>
      <c r="AD448" s="156"/>
      <c r="AE448" s="156"/>
      <c r="AF448" s="156"/>
      <c r="AG448" s="156"/>
      <c r="AH448" s="156"/>
      <c r="AI448" s="156"/>
      <c r="AJ448" s="156"/>
      <c r="AK448" s="156"/>
      <c r="AL448" s="203" t="str">
        <f>IF(COUNTIF(Dropdowns!$K$2:$K$7,Input!S447)&gt;0,"",IF(Input!S447="","","Invalid Type"))</f>
        <v/>
      </c>
      <c r="AN448" s="204" t="str">
        <f>IF(Input!C447="","",IF(ISNUMBER(VALUE(Input!C447)),"","Needs to be a number."))</f>
        <v/>
      </c>
      <c r="AO448" s="205" t="str">
        <f>IF(Input!E447="","",IF(ISNUMBER(VALUE(Input!E447)),"","Needs to be a number."))</f>
        <v/>
      </c>
      <c r="AP448" s="205" t="str">
        <f>IF(Input!N447="","",IF(ISNUMBER(VALUE(Input!N447)),"","Needs to be a number."))</f>
        <v/>
      </c>
      <c r="AQ448" s="205" t="str">
        <f>IF(Input!O447="","",IF(ISNUMBER(VALUE(Input!O447)),"","Needs to be a number."))</f>
        <v/>
      </c>
      <c r="AR448" s="205" t="str">
        <f>IF(Input!V447="","",IF(ISNUMBER(VALUE(Input!V447)),"","Needs to be a number."))</f>
        <v/>
      </c>
      <c r="AS448" s="205" t="str">
        <f>IF(Input!W447="","",IF(ISNUMBER(VALUE(Input!W447)),"","Needs to be a number."))</f>
        <v/>
      </c>
      <c r="AT448" s="205" t="str">
        <f>IF(Input!X447="","",IF(ISNUMBER(VALUE(Input!X447)),"","Needs to be a number."))</f>
        <v/>
      </c>
      <c r="AU448" s="206" t="str">
        <f>IF(Input!Y447="","",IF(ISNUMBER(VALUE(Input!Y447)),"","Needs to be a number."))</f>
        <v/>
      </c>
      <c r="AV448" s="207"/>
      <c r="AW448" s="259" t="str">
        <f>IF(OR(VALUE(Input!C447)&lt;0,VALUE(Input!C447)&gt;100), "Invalid EEI %","")</f>
        <v/>
      </c>
      <c r="AX448" s="207"/>
      <c r="AY448" s="278" t="str">
        <f>IF(Input!E447="","",IF(VALUE(Input!E447)=0,"Do not enter 0.",""))</f>
        <v/>
      </c>
    </row>
    <row r="449" spans="2:51" x14ac:dyDescent="0.3">
      <c r="B449" s="188" t="str">
        <f>Input!A448</f>
        <v/>
      </c>
      <c r="C449" s="189" t="str">
        <f>IF(ISERROR(IF(AND(Input!$A448="",SUMPRODUCT(--(LEN(Input!$A449:'Input'!$A$1006)&gt;0))&lt;&gt;0),"Row is skipped.",IF(AND(Input!$A448="",Input!$A449=""),"", IF(Input!B448="","Data is missing.","")))),"",IF(AND(Input!$A448="",SUMPRODUCT(--(LEN(Input!$A449:'Input'!$A$1006)&gt;0))&lt;&gt;0),"Row is skipped.",IF(AND(Input!$A448="",Input!$A449=""),"", IF(Input!B448="","Data is missing.",""))))</f>
        <v/>
      </c>
      <c r="D449" s="189" t="str">
        <f>IF(ISERROR(IF(AND(Input!$A448="",SUMPRODUCT(--(LEN(Input!$A449:'Input'!$A$1006)&gt;0))&lt;&gt;0),"Row is skipped.",IF(AND(Input!$A448="",Input!$A449=""),"", IF(Input!C448="","Data is missing.","")))),"",IF(AND(Input!$A448="",SUMPRODUCT(--(LEN(Input!$A449:'Input'!$A$1006)&gt;0))&lt;&gt;0),"Row is skipped.",IF(AND(Input!$A448="",Input!$A449=""),"", IF(Input!C448="","Data is missing.",""))))</f>
        <v/>
      </c>
      <c r="E449" s="189" t="str">
        <f>IF(ISERROR(IF(AND(Input!$A448="",SUMPRODUCT(--(LEN(Input!$A449:'Input'!$A$1006)&gt;0))&lt;&gt;0),"Row is skipped.",IF(AND(Input!$A448="",Input!$A449=""),"", IF(Input!D448="","Data is missing.","")))),"",IF(AND(Input!$A448="",SUMPRODUCT(--(LEN(Input!$A449:'Input'!$A$1006)&gt;0))&lt;&gt;0),"Row is skipped.",IF(AND(Input!$A448="",Input!$A449=""),"", IF(Input!D448="","Data is missing.",""))))</f>
        <v/>
      </c>
      <c r="F449" s="189" t="str">
        <f>IF(ISERROR(IF(AND(Input!$A448="",SUMPRODUCT(--(LEN(Input!$A449:'Input'!$A$1006)&gt;0))&lt;&gt;0),"Row is skipped.",IF(AND(Input!$A448="",Input!$A449=""),"", IF(Input!E448="","Data is missing.","")))),"",IF(AND(Input!$A448="",SUMPRODUCT(--(LEN(Input!$A449:'Input'!$A$1006)&gt;0))&lt;&gt;0),"Row is skipped.",IF(AND(Input!$A448="",Input!$A449=""),"", IF(Input!E448="","Data is missing.",""))))</f>
        <v/>
      </c>
      <c r="G449" s="189" t="str">
        <f>IF(ISERROR(IF(AND(Input!$A448="",SUMPRODUCT(--(LEN(Input!$A449:'Input'!$A$1006)&gt;0))&lt;&gt;0),"Row is skipped.",IF(AND(Input!$A448="",Input!$A449=""),"", IF(Input!F448="","Data is missing.","")))),"",IF(AND(Input!$A448="",SUMPRODUCT(--(LEN(Input!$A449:'Input'!$A$1006)&gt;0))&lt;&gt;0),"Row is skipped.",IF(AND(Input!$A448="",Input!$A449=""),"", IF(Input!F448="","Data is missing.",""))))</f>
        <v/>
      </c>
      <c r="H449" s="190" t="str">
        <f>IF(ISERROR(IF(AND(Input!$A448="",SUMPRODUCT(--(LEN(Input!$A449:'Input'!$A$1006)&gt;0))&lt;&gt;0),"Row is skipped.",IF(AND(Input!$A448="",Input!$A449=""),"", IF(Input!G448="","Data is missing.","")))),"",IF(AND(Input!$A448="",SUMPRODUCT(--(LEN(Input!$A449:'Input'!$A$1006)&gt;0))&lt;&gt;0),"Row is skipped.",IF(AND(Input!$A448="",Input!$A449=""),"", IF(Input!G448="","Data is missing.",""))))</f>
        <v/>
      </c>
      <c r="I449" s="156"/>
      <c r="J449" s="191" t="str">
        <f>IFERROR(VLOOKUP(VLOOKUP(Input!$D448,'Measure List'!$A:$AN,40,FALSE),UIR!$A$1:$Q$27,17,FALSE),"")</f>
        <v/>
      </c>
      <c r="K449" s="192" t="str">
        <f>IFERROR(VLOOKUP(Input!$D448,'Measure List'!$A:$AN,40,FALSE),"")</f>
        <v/>
      </c>
      <c r="L449" s="156"/>
      <c r="M449" s="193" t="str">
        <f>IF(B449="","",IF(AND(Input!H448="",IFERROR(VLOOKUP(K449,UIR!$A$2:$P$21,2,FALSE),"")&lt;&gt;""),"Data is Missing.",""))</f>
        <v/>
      </c>
      <c r="N449" s="194" t="str">
        <f>IF(B449="","",IF(AND(Input!I448="",IFERROR(VLOOKUP(K449,UIR!$A$2:$P$21,3,FALSE),"")&lt;&gt;""),"Data is Missing.",""))</f>
        <v/>
      </c>
      <c r="O449" s="194" t="str">
        <f>IF(B449="","",IF(AND(Input!J448="",IFERROR(VLOOKUP(K449,UIR!$A$2:$P$21,4,FALSE),"")&lt;&gt;""),"Data is Missing.",""))</f>
        <v/>
      </c>
      <c r="P449" s="194" t="str">
        <f>IF(B449="","",IF(AND(Input!K448="",IFERROR(VLOOKUP(K449,UIR!$A$2:$P$21,5,FALSE),"")&lt;&gt;""),"Data is Missing.",""))</f>
        <v/>
      </c>
      <c r="Q449" s="194" t="str">
        <f>IF(B449="","",IF(AND(Input!L448="",IFERROR(VLOOKUP(K449,UIR!$A$2:$P$21,6,FALSE),"")&lt;&gt;""),"Data is Missing.",""))</f>
        <v/>
      </c>
      <c r="R449" s="194" t="str">
        <f>IF(B449="","",IF(AND(Input!M448="",IFERROR(VLOOKUP(K449,UIR!$A$2:$P$21,7,FALSE),"")&lt;&gt;""),"Data is Missing.",""))</f>
        <v/>
      </c>
      <c r="S449" s="194" t="str">
        <f>IF(B449="","",IF(AND(Input!P448="",IFERROR(VLOOKUP(K449,UIR!$A$2:$P$21,8,FALSE),"")&lt;&gt;""),"Data is Missing.",""))</f>
        <v/>
      </c>
      <c r="T449" s="194" t="str">
        <f>IF(B449="","",IF(AND(Input!Q448="",IFERROR(VLOOKUP(K449,UIR!$A$2:$P$21,9,FALSE),"")&lt;&gt;""),"Data is Missing.",""))</f>
        <v/>
      </c>
      <c r="U449" s="194"/>
      <c r="V449" s="194" t="str">
        <f>IF(B449="","",IF(AND(Input!S448="",IFERROR(VLOOKUP(K449,UIR!$A$2:$P$21,11,FALSE),"")&lt;&gt;""),"Data is Missing.",""))</f>
        <v/>
      </c>
      <c r="W449" s="194" t="str">
        <f>IF(B449="","",IF(AND(Input!T448="",IFERROR(VLOOKUP(K449,UIR!$A$2:$P$21,12,FALSE),"")&lt;&gt;""),"Data is Missing.",""))</f>
        <v/>
      </c>
      <c r="X449" s="194" t="str">
        <f>IF(B449="","",IF(AND(Input!V448="",IFERROR(VLOOKUP(K449,UIR!$A$2:$P$21,13,FALSE),"")&lt;&gt;""),"Data is Missing.",""))</f>
        <v/>
      </c>
      <c r="Y449" s="194" t="str">
        <f>IF(B449="","",IF(AND(Input!W448="",IFERROR(VLOOKUP(K449,UIR!$A$2:$P$21,14,FALSE),"")&lt;&gt;""),"Data is Missing.",""))</f>
        <v/>
      </c>
      <c r="Z449" s="194" t="str">
        <f>IF(B449="","",IF(AND(Input!X448="",IFERROR(VLOOKUP(K449,UIR!$A$2:$P$21,15,FALSE),"")&lt;&gt;""),"Data is Missing.",""))</f>
        <v/>
      </c>
      <c r="AA449" s="195" t="str">
        <f>IF(B449="","",IF(AND(Input!Y448="",IFERROR(VLOOKUP(K449,UIR!$A$2:$P$21,16,FALSE),"")&lt;&gt;""),"Data is Missing.",""))</f>
        <v/>
      </c>
      <c r="AC449" s="202" t="str">
        <f>IF(ISERROR(IF(Input!D448="","",IF(ISERROR(VLOOKUP(Input!D448,'Measure List'!$A$2:$A$30000,1,0)),"Invalid RefNo",""))),"",IF(Input!D448="","",IF(ISERROR(VLOOKUP(Input!D448,'Measure List'!$A$2:$A$30000,1,0)),"Invalid RefNo","")))</f>
        <v/>
      </c>
      <c r="AD449" s="156"/>
      <c r="AE449" s="156"/>
      <c r="AF449" s="156"/>
      <c r="AG449" s="156"/>
      <c r="AH449" s="156"/>
      <c r="AI449" s="156"/>
      <c r="AJ449" s="156"/>
      <c r="AK449" s="156"/>
      <c r="AL449" s="203" t="str">
        <f>IF(COUNTIF(Dropdowns!$K$2:$K$7,Input!S448)&gt;0,"",IF(Input!S448="","","Invalid Type"))</f>
        <v/>
      </c>
      <c r="AN449" s="204" t="str">
        <f>IF(Input!C448="","",IF(ISNUMBER(VALUE(Input!C448)),"","Needs to be a number."))</f>
        <v/>
      </c>
      <c r="AO449" s="205" t="str">
        <f>IF(Input!E448="","",IF(ISNUMBER(VALUE(Input!E448)),"","Needs to be a number."))</f>
        <v/>
      </c>
      <c r="AP449" s="205" t="str">
        <f>IF(Input!N448="","",IF(ISNUMBER(VALUE(Input!N448)),"","Needs to be a number."))</f>
        <v/>
      </c>
      <c r="AQ449" s="205" t="str">
        <f>IF(Input!O448="","",IF(ISNUMBER(VALUE(Input!O448)),"","Needs to be a number."))</f>
        <v/>
      </c>
      <c r="AR449" s="205" t="str">
        <f>IF(Input!V448="","",IF(ISNUMBER(VALUE(Input!V448)),"","Needs to be a number."))</f>
        <v/>
      </c>
      <c r="AS449" s="205" t="str">
        <f>IF(Input!W448="","",IF(ISNUMBER(VALUE(Input!W448)),"","Needs to be a number."))</f>
        <v/>
      </c>
      <c r="AT449" s="205" t="str">
        <f>IF(Input!X448="","",IF(ISNUMBER(VALUE(Input!X448)),"","Needs to be a number."))</f>
        <v/>
      </c>
      <c r="AU449" s="206" t="str">
        <f>IF(Input!Y448="","",IF(ISNUMBER(VALUE(Input!Y448)),"","Needs to be a number."))</f>
        <v/>
      </c>
      <c r="AV449" s="207"/>
      <c r="AW449" s="259" t="str">
        <f>IF(OR(VALUE(Input!C448)&lt;0,VALUE(Input!C448)&gt;100), "Invalid EEI %","")</f>
        <v/>
      </c>
      <c r="AX449" s="207"/>
      <c r="AY449" s="278" t="str">
        <f>IF(Input!E448="","",IF(VALUE(Input!E448)=0,"Do not enter 0.",""))</f>
        <v/>
      </c>
    </row>
    <row r="450" spans="2:51" x14ac:dyDescent="0.3">
      <c r="B450" s="188" t="str">
        <f>Input!A449</f>
        <v/>
      </c>
      <c r="C450" s="189" t="str">
        <f>IF(ISERROR(IF(AND(Input!$A449="",SUMPRODUCT(--(LEN(Input!$A450:'Input'!$A$1006)&gt;0))&lt;&gt;0),"Row is skipped.",IF(AND(Input!$A449="",Input!$A450=""),"", IF(Input!B449="","Data is missing.","")))),"",IF(AND(Input!$A449="",SUMPRODUCT(--(LEN(Input!$A450:'Input'!$A$1006)&gt;0))&lt;&gt;0),"Row is skipped.",IF(AND(Input!$A449="",Input!$A450=""),"", IF(Input!B449="","Data is missing.",""))))</f>
        <v/>
      </c>
      <c r="D450" s="189" t="str">
        <f>IF(ISERROR(IF(AND(Input!$A449="",SUMPRODUCT(--(LEN(Input!$A450:'Input'!$A$1006)&gt;0))&lt;&gt;0),"Row is skipped.",IF(AND(Input!$A449="",Input!$A450=""),"", IF(Input!C449="","Data is missing.","")))),"",IF(AND(Input!$A449="",SUMPRODUCT(--(LEN(Input!$A450:'Input'!$A$1006)&gt;0))&lt;&gt;0),"Row is skipped.",IF(AND(Input!$A449="",Input!$A450=""),"", IF(Input!C449="","Data is missing.",""))))</f>
        <v/>
      </c>
      <c r="E450" s="189" t="str">
        <f>IF(ISERROR(IF(AND(Input!$A449="",SUMPRODUCT(--(LEN(Input!$A450:'Input'!$A$1006)&gt;0))&lt;&gt;0),"Row is skipped.",IF(AND(Input!$A449="",Input!$A450=""),"", IF(Input!D449="","Data is missing.","")))),"",IF(AND(Input!$A449="",SUMPRODUCT(--(LEN(Input!$A450:'Input'!$A$1006)&gt;0))&lt;&gt;0),"Row is skipped.",IF(AND(Input!$A449="",Input!$A450=""),"", IF(Input!D449="","Data is missing.",""))))</f>
        <v/>
      </c>
      <c r="F450" s="189" t="str">
        <f>IF(ISERROR(IF(AND(Input!$A449="",SUMPRODUCT(--(LEN(Input!$A450:'Input'!$A$1006)&gt;0))&lt;&gt;0),"Row is skipped.",IF(AND(Input!$A449="",Input!$A450=""),"", IF(Input!E449="","Data is missing.","")))),"",IF(AND(Input!$A449="",SUMPRODUCT(--(LEN(Input!$A450:'Input'!$A$1006)&gt;0))&lt;&gt;0),"Row is skipped.",IF(AND(Input!$A449="",Input!$A450=""),"", IF(Input!E449="","Data is missing.",""))))</f>
        <v/>
      </c>
      <c r="G450" s="189" t="str">
        <f>IF(ISERROR(IF(AND(Input!$A449="",SUMPRODUCT(--(LEN(Input!$A450:'Input'!$A$1006)&gt;0))&lt;&gt;0),"Row is skipped.",IF(AND(Input!$A449="",Input!$A450=""),"", IF(Input!F449="","Data is missing.","")))),"",IF(AND(Input!$A449="",SUMPRODUCT(--(LEN(Input!$A450:'Input'!$A$1006)&gt;0))&lt;&gt;0),"Row is skipped.",IF(AND(Input!$A449="",Input!$A450=""),"", IF(Input!F449="","Data is missing.",""))))</f>
        <v/>
      </c>
      <c r="H450" s="190" t="str">
        <f>IF(ISERROR(IF(AND(Input!$A449="",SUMPRODUCT(--(LEN(Input!$A450:'Input'!$A$1006)&gt;0))&lt;&gt;0),"Row is skipped.",IF(AND(Input!$A449="",Input!$A450=""),"", IF(Input!G449="","Data is missing.","")))),"",IF(AND(Input!$A449="",SUMPRODUCT(--(LEN(Input!$A450:'Input'!$A$1006)&gt;0))&lt;&gt;0),"Row is skipped.",IF(AND(Input!$A449="",Input!$A450=""),"", IF(Input!G449="","Data is missing.",""))))</f>
        <v/>
      </c>
      <c r="I450" s="156"/>
      <c r="J450" s="191" t="str">
        <f>IFERROR(VLOOKUP(VLOOKUP(Input!$D449,'Measure List'!$A:$AN,40,FALSE),UIR!$A$1:$Q$27,17,FALSE),"")</f>
        <v/>
      </c>
      <c r="K450" s="192" t="str">
        <f>IFERROR(VLOOKUP(Input!$D449,'Measure List'!$A:$AN,40,FALSE),"")</f>
        <v/>
      </c>
      <c r="L450" s="156"/>
      <c r="M450" s="193" t="str">
        <f>IF(B450="","",IF(AND(Input!H449="",IFERROR(VLOOKUP(K450,UIR!$A$2:$P$21,2,FALSE),"")&lt;&gt;""),"Data is Missing.",""))</f>
        <v/>
      </c>
      <c r="N450" s="194" t="str">
        <f>IF(B450="","",IF(AND(Input!I449="",IFERROR(VLOOKUP(K450,UIR!$A$2:$P$21,3,FALSE),"")&lt;&gt;""),"Data is Missing.",""))</f>
        <v/>
      </c>
      <c r="O450" s="194" t="str">
        <f>IF(B450="","",IF(AND(Input!J449="",IFERROR(VLOOKUP(K450,UIR!$A$2:$P$21,4,FALSE),"")&lt;&gt;""),"Data is Missing.",""))</f>
        <v/>
      </c>
      <c r="P450" s="194" t="str">
        <f>IF(B450="","",IF(AND(Input!K449="",IFERROR(VLOOKUP(K450,UIR!$A$2:$P$21,5,FALSE),"")&lt;&gt;""),"Data is Missing.",""))</f>
        <v/>
      </c>
      <c r="Q450" s="194" t="str">
        <f>IF(B450="","",IF(AND(Input!L449="",IFERROR(VLOOKUP(K450,UIR!$A$2:$P$21,6,FALSE),"")&lt;&gt;""),"Data is Missing.",""))</f>
        <v/>
      </c>
      <c r="R450" s="194" t="str">
        <f>IF(B450="","",IF(AND(Input!M449="",IFERROR(VLOOKUP(K450,UIR!$A$2:$P$21,7,FALSE),"")&lt;&gt;""),"Data is Missing.",""))</f>
        <v/>
      </c>
      <c r="S450" s="194" t="str">
        <f>IF(B450="","",IF(AND(Input!P449="",IFERROR(VLOOKUP(K450,UIR!$A$2:$P$21,8,FALSE),"")&lt;&gt;""),"Data is Missing.",""))</f>
        <v/>
      </c>
      <c r="T450" s="194" t="str">
        <f>IF(B450="","",IF(AND(Input!Q449="",IFERROR(VLOOKUP(K450,UIR!$A$2:$P$21,9,FALSE),"")&lt;&gt;""),"Data is Missing.",""))</f>
        <v/>
      </c>
      <c r="U450" s="194"/>
      <c r="V450" s="194" t="str">
        <f>IF(B450="","",IF(AND(Input!S449="",IFERROR(VLOOKUP(K450,UIR!$A$2:$P$21,11,FALSE),"")&lt;&gt;""),"Data is Missing.",""))</f>
        <v/>
      </c>
      <c r="W450" s="194" t="str">
        <f>IF(B450="","",IF(AND(Input!T449="",IFERROR(VLOOKUP(K450,UIR!$A$2:$P$21,12,FALSE),"")&lt;&gt;""),"Data is Missing.",""))</f>
        <v/>
      </c>
      <c r="X450" s="194" t="str">
        <f>IF(B450="","",IF(AND(Input!V449="",IFERROR(VLOOKUP(K450,UIR!$A$2:$P$21,13,FALSE),"")&lt;&gt;""),"Data is Missing.",""))</f>
        <v/>
      </c>
      <c r="Y450" s="194" t="str">
        <f>IF(B450="","",IF(AND(Input!W449="",IFERROR(VLOOKUP(K450,UIR!$A$2:$P$21,14,FALSE),"")&lt;&gt;""),"Data is Missing.",""))</f>
        <v/>
      </c>
      <c r="Z450" s="194" t="str">
        <f>IF(B450="","",IF(AND(Input!X449="",IFERROR(VLOOKUP(K450,UIR!$A$2:$P$21,15,FALSE),"")&lt;&gt;""),"Data is Missing.",""))</f>
        <v/>
      </c>
      <c r="AA450" s="195" t="str">
        <f>IF(B450="","",IF(AND(Input!Y449="",IFERROR(VLOOKUP(K450,UIR!$A$2:$P$21,16,FALSE),"")&lt;&gt;""),"Data is Missing.",""))</f>
        <v/>
      </c>
      <c r="AC450" s="202" t="str">
        <f>IF(ISERROR(IF(Input!D449="","",IF(ISERROR(VLOOKUP(Input!D449,'Measure List'!$A$2:$A$30000,1,0)),"Invalid RefNo",""))),"",IF(Input!D449="","",IF(ISERROR(VLOOKUP(Input!D449,'Measure List'!$A$2:$A$30000,1,0)),"Invalid RefNo","")))</f>
        <v/>
      </c>
      <c r="AD450" s="156"/>
      <c r="AE450" s="156"/>
      <c r="AF450" s="156"/>
      <c r="AG450" s="156"/>
      <c r="AH450" s="156"/>
      <c r="AI450" s="156"/>
      <c r="AJ450" s="156"/>
      <c r="AK450" s="156"/>
      <c r="AL450" s="203" t="str">
        <f>IF(COUNTIF(Dropdowns!$K$2:$K$7,Input!S449)&gt;0,"",IF(Input!S449="","","Invalid Type"))</f>
        <v/>
      </c>
      <c r="AN450" s="204" t="str">
        <f>IF(Input!C449="","",IF(ISNUMBER(VALUE(Input!C449)),"","Needs to be a number."))</f>
        <v/>
      </c>
      <c r="AO450" s="205" t="str">
        <f>IF(Input!E449="","",IF(ISNUMBER(VALUE(Input!E449)),"","Needs to be a number."))</f>
        <v/>
      </c>
      <c r="AP450" s="205" t="str">
        <f>IF(Input!N449="","",IF(ISNUMBER(VALUE(Input!N449)),"","Needs to be a number."))</f>
        <v/>
      </c>
      <c r="AQ450" s="205" t="str">
        <f>IF(Input!O449="","",IF(ISNUMBER(VALUE(Input!O449)),"","Needs to be a number."))</f>
        <v/>
      </c>
      <c r="AR450" s="205" t="str">
        <f>IF(Input!V449="","",IF(ISNUMBER(VALUE(Input!V449)),"","Needs to be a number."))</f>
        <v/>
      </c>
      <c r="AS450" s="205" t="str">
        <f>IF(Input!W449="","",IF(ISNUMBER(VALUE(Input!W449)),"","Needs to be a number."))</f>
        <v/>
      </c>
      <c r="AT450" s="205" t="str">
        <f>IF(Input!X449="","",IF(ISNUMBER(VALUE(Input!X449)),"","Needs to be a number."))</f>
        <v/>
      </c>
      <c r="AU450" s="206" t="str">
        <f>IF(Input!Y449="","",IF(ISNUMBER(VALUE(Input!Y449)),"","Needs to be a number."))</f>
        <v/>
      </c>
      <c r="AV450" s="207"/>
      <c r="AW450" s="259" t="str">
        <f>IF(OR(VALUE(Input!C449)&lt;0,VALUE(Input!C449)&gt;100), "Invalid EEI %","")</f>
        <v/>
      </c>
      <c r="AX450" s="207"/>
      <c r="AY450" s="278" t="str">
        <f>IF(Input!E449="","",IF(VALUE(Input!E449)=0,"Do not enter 0.",""))</f>
        <v/>
      </c>
    </row>
    <row r="451" spans="2:51" x14ac:dyDescent="0.3">
      <c r="B451" s="188" t="str">
        <f>Input!A450</f>
        <v/>
      </c>
      <c r="C451" s="189" t="str">
        <f>IF(ISERROR(IF(AND(Input!$A450="",SUMPRODUCT(--(LEN(Input!$A451:'Input'!$A$1006)&gt;0))&lt;&gt;0),"Row is skipped.",IF(AND(Input!$A450="",Input!$A451=""),"", IF(Input!B450="","Data is missing.","")))),"",IF(AND(Input!$A450="",SUMPRODUCT(--(LEN(Input!$A451:'Input'!$A$1006)&gt;0))&lt;&gt;0),"Row is skipped.",IF(AND(Input!$A450="",Input!$A451=""),"", IF(Input!B450="","Data is missing.",""))))</f>
        <v/>
      </c>
      <c r="D451" s="189" t="str">
        <f>IF(ISERROR(IF(AND(Input!$A450="",SUMPRODUCT(--(LEN(Input!$A451:'Input'!$A$1006)&gt;0))&lt;&gt;0),"Row is skipped.",IF(AND(Input!$A450="",Input!$A451=""),"", IF(Input!C450="","Data is missing.","")))),"",IF(AND(Input!$A450="",SUMPRODUCT(--(LEN(Input!$A451:'Input'!$A$1006)&gt;0))&lt;&gt;0),"Row is skipped.",IF(AND(Input!$A450="",Input!$A451=""),"", IF(Input!C450="","Data is missing.",""))))</f>
        <v/>
      </c>
      <c r="E451" s="189" t="str">
        <f>IF(ISERROR(IF(AND(Input!$A450="",SUMPRODUCT(--(LEN(Input!$A451:'Input'!$A$1006)&gt;0))&lt;&gt;0),"Row is skipped.",IF(AND(Input!$A450="",Input!$A451=""),"", IF(Input!D450="","Data is missing.","")))),"",IF(AND(Input!$A450="",SUMPRODUCT(--(LEN(Input!$A451:'Input'!$A$1006)&gt;0))&lt;&gt;0),"Row is skipped.",IF(AND(Input!$A450="",Input!$A451=""),"", IF(Input!D450="","Data is missing.",""))))</f>
        <v/>
      </c>
      <c r="F451" s="189" t="str">
        <f>IF(ISERROR(IF(AND(Input!$A450="",SUMPRODUCT(--(LEN(Input!$A451:'Input'!$A$1006)&gt;0))&lt;&gt;0),"Row is skipped.",IF(AND(Input!$A450="",Input!$A451=""),"", IF(Input!E450="","Data is missing.","")))),"",IF(AND(Input!$A450="",SUMPRODUCT(--(LEN(Input!$A451:'Input'!$A$1006)&gt;0))&lt;&gt;0),"Row is skipped.",IF(AND(Input!$A450="",Input!$A451=""),"", IF(Input!E450="","Data is missing.",""))))</f>
        <v/>
      </c>
      <c r="G451" s="189" t="str">
        <f>IF(ISERROR(IF(AND(Input!$A450="",SUMPRODUCT(--(LEN(Input!$A451:'Input'!$A$1006)&gt;0))&lt;&gt;0),"Row is skipped.",IF(AND(Input!$A450="",Input!$A451=""),"", IF(Input!F450="","Data is missing.","")))),"",IF(AND(Input!$A450="",SUMPRODUCT(--(LEN(Input!$A451:'Input'!$A$1006)&gt;0))&lt;&gt;0),"Row is skipped.",IF(AND(Input!$A450="",Input!$A451=""),"", IF(Input!F450="","Data is missing.",""))))</f>
        <v/>
      </c>
      <c r="H451" s="190" t="str">
        <f>IF(ISERROR(IF(AND(Input!$A450="",SUMPRODUCT(--(LEN(Input!$A451:'Input'!$A$1006)&gt;0))&lt;&gt;0),"Row is skipped.",IF(AND(Input!$A450="",Input!$A451=""),"", IF(Input!G450="","Data is missing.","")))),"",IF(AND(Input!$A450="",SUMPRODUCT(--(LEN(Input!$A451:'Input'!$A$1006)&gt;0))&lt;&gt;0),"Row is skipped.",IF(AND(Input!$A450="",Input!$A451=""),"", IF(Input!G450="","Data is missing.",""))))</f>
        <v/>
      </c>
      <c r="I451" s="156"/>
      <c r="J451" s="191" t="str">
        <f>IFERROR(VLOOKUP(VLOOKUP(Input!$D450,'Measure List'!$A:$AN,40,FALSE),UIR!$A$1:$Q$27,17,FALSE),"")</f>
        <v/>
      </c>
      <c r="K451" s="192" t="str">
        <f>IFERROR(VLOOKUP(Input!$D450,'Measure List'!$A:$AN,40,FALSE),"")</f>
        <v/>
      </c>
      <c r="L451" s="156"/>
      <c r="M451" s="193" t="str">
        <f>IF(B451="","",IF(AND(Input!H450="",IFERROR(VLOOKUP(K451,UIR!$A$2:$P$21,2,FALSE),"")&lt;&gt;""),"Data is Missing.",""))</f>
        <v/>
      </c>
      <c r="N451" s="194" t="str">
        <f>IF(B451="","",IF(AND(Input!I450="",IFERROR(VLOOKUP(K451,UIR!$A$2:$P$21,3,FALSE),"")&lt;&gt;""),"Data is Missing.",""))</f>
        <v/>
      </c>
      <c r="O451" s="194" t="str">
        <f>IF(B451="","",IF(AND(Input!J450="",IFERROR(VLOOKUP(K451,UIR!$A$2:$P$21,4,FALSE),"")&lt;&gt;""),"Data is Missing.",""))</f>
        <v/>
      </c>
      <c r="P451" s="194" t="str">
        <f>IF(B451="","",IF(AND(Input!K450="",IFERROR(VLOOKUP(K451,UIR!$A$2:$P$21,5,FALSE),"")&lt;&gt;""),"Data is Missing.",""))</f>
        <v/>
      </c>
      <c r="Q451" s="194" t="str">
        <f>IF(B451="","",IF(AND(Input!L450="",IFERROR(VLOOKUP(K451,UIR!$A$2:$P$21,6,FALSE),"")&lt;&gt;""),"Data is Missing.",""))</f>
        <v/>
      </c>
      <c r="R451" s="194" t="str">
        <f>IF(B451="","",IF(AND(Input!M450="",IFERROR(VLOOKUP(K451,UIR!$A$2:$P$21,7,FALSE),"")&lt;&gt;""),"Data is Missing.",""))</f>
        <v/>
      </c>
      <c r="S451" s="194" t="str">
        <f>IF(B451="","",IF(AND(Input!P450="",IFERROR(VLOOKUP(K451,UIR!$A$2:$P$21,8,FALSE),"")&lt;&gt;""),"Data is Missing.",""))</f>
        <v/>
      </c>
      <c r="T451" s="194" t="str">
        <f>IF(B451="","",IF(AND(Input!Q450="",IFERROR(VLOOKUP(K451,UIR!$A$2:$P$21,9,FALSE),"")&lt;&gt;""),"Data is Missing.",""))</f>
        <v/>
      </c>
      <c r="U451" s="194"/>
      <c r="V451" s="194" t="str">
        <f>IF(B451="","",IF(AND(Input!S450="",IFERROR(VLOOKUP(K451,UIR!$A$2:$P$21,11,FALSE),"")&lt;&gt;""),"Data is Missing.",""))</f>
        <v/>
      </c>
      <c r="W451" s="194" t="str">
        <f>IF(B451="","",IF(AND(Input!T450="",IFERROR(VLOOKUP(K451,UIR!$A$2:$P$21,12,FALSE),"")&lt;&gt;""),"Data is Missing.",""))</f>
        <v/>
      </c>
      <c r="X451" s="194" t="str">
        <f>IF(B451="","",IF(AND(Input!V450="",IFERROR(VLOOKUP(K451,UIR!$A$2:$P$21,13,FALSE),"")&lt;&gt;""),"Data is Missing.",""))</f>
        <v/>
      </c>
      <c r="Y451" s="194" t="str">
        <f>IF(B451="","",IF(AND(Input!W450="",IFERROR(VLOOKUP(K451,UIR!$A$2:$P$21,14,FALSE),"")&lt;&gt;""),"Data is Missing.",""))</f>
        <v/>
      </c>
      <c r="Z451" s="194" t="str">
        <f>IF(B451="","",IF(AND(Input!X450="",IFERROR(VLOOKUP(K451,UIR!$A$2:$P$21,15,FALSE),"")&lt;&gt;""),"Data is Missing.",""))</f>
        <v/>
      </c>
      <c r="AA451" s="195" t="str">
        <f>IF(B451="","",IF(AND(Input!Y450="",IFERROR(VLOOKUP(K451,UIR!$A$2:$P$21,16,FALSE),"")&lt;&gt;""),"Data is Missing.",""))</f>
        <v/>
      </c>
      <c r="AC451" s="202" t="str">
        <f>IF(ISERROR(IF(Input!D450="","",IF(ISERROR(VLOOKUP(Input!D450,'Measure List'!$A$2:$A$30000,1,0)),"Invalid RefNo",""))),"",IF(Input!D450="","",IF(ISERROR(VLOOKUP(Input!D450,'Measure List'!$A$2:$A$30000,1,0)),"Invalid RefNo","")))</f>
        <v/>
      </c>
      <c r="AD451" s="156"/>
      <c r="AE451" s="156"/>
      <c r="AF451" s="156"/>
      <c r="AG451" s="156"/>
      <c r="AH451" s="156"/>
      <c r="AI451" s="156"/>
      <c r="AJ451" s="156"/>
      <c r="AK451" s="156"/>
      <c r="AL451" s="203" t="str">
        <f>IF(COUNTIF(Dropdowns!$K$2:$K$7,Input!S450)&gt;0,"",IF(Input!S450="","","Invalid Type"))</f>
        <v/>
      </c>
      <c r="AN451" s="204" t="str">
        <f>IF(Input!C450="","",IF(ISNUMBER(VALUE(Input!C450)),"","Needs to be a number."))</f>
        <v/>
      </c>
      <c r="AO451" s="205" t="str">
        <f>IF(Input!E450="","",IF(ISNUMBER(VALUE(Input!E450)),"","Needs to be a number."))</f>
        <v/>
      </c>
      <c r="AP451" s="205" t="str">
        <f>IF(Input!N450="","",IF(ISNUMBER(VALUE(Input!N450)),"","Needs to be a number."))</f>
        <v/>
      </c>
      <c r="AQ451" s="205" t="str">
        <f>IF(Input!O450="","",IF(ISNUMBER(VALUE(Input!O450)),"","Needs to be a number."))</f>
        <v/>
      </c>
      <c r="AR451" s="205" t="str">
        <f>IF(Input!V450="","",IF(ISNUMBER(VALUE(Input!V450)),"","Needs to be a number."))</f>
        <v/>
      </c>
      <c r="AS451" s="205" t="str">
        <f>IF(Input!W450="","",IF(ISNUMBER(VALUE(Input!W450)),"","Needs to be a number."))</f>
        <v/>
      </c>
      <c r="AT451" s="205" t="str">
        <f>IF(Input!X450="","",IF(ISNUMBER(VALUE(Input!X450)),"","Needs to be a number."))</f>
        <v/>
      </c>
      <c r="AU451" s="206" t="str">
        <f>IF(Input!Y450="","",IF(ISNUMBER(VALUE(Input!Y450)),"","Needs to be a number."))</f>
        <v/>
      </c>
      <c r="AV451" s="207"/>
      <c r="AW451" s="259" t="str">
        <f>IF(OR(VALUE(Input!C450)&lt;0,VALUE(Input!C450)&gt;100), "Invalid EEI %","")</f>
        <v/>
      </c>
      <c r="AX451" s="207"/>
      <c r="AY451" s="278" t="str">
        <f>IF(Input!E450="","",IF(VALUE(Input!E450)=0,"Do not enter 0.",""))</f>
        <v/>
      </c>
    </row>
    <row r="452" spans="2:51" x14ac:dyDescent="0.3">
      <c r="B452" s="188" t="str">
        <f>Input!A451</f>
        <v/>
      </c>
      <c r="C452" s="189" t="str">
        <f>IF(ISERROR(IF(AND(Input!$A451="",SUMPRODUCT(--(LEN(Input!$A452:'Input'!$A$1006)&gt;0))&lt;&gt;0),"Row is skipped.",IF(AND(Input!$A451="",Input!$A452=""),"", IF(Input!B451="","Data is missing.","")))),"",IF(AND(Input!$A451="",SUMPRODUCT(--(LEN(Input!$A452:'Input'!$A$1006)&gt;0))&lt;&gt;0),"Row is skipped.",IF(AND(Input!$A451="",Input!$A452=""),"", IF(Input!B451="","Data is missing.",""))))</f>
        <v/>
      </c>
      <c r="D452" s="189" t="str">
        <f>IF(ISERROR(IF(AND(Input!$A451="",SUMPRODUCT(--(LEN(Input!$A452:'Input'!$A$1006)&gt;0))&lt;&gt;0),"Row is skipped.",IF(AND(Input!$A451="",Input!$A452=""),"", IF(Input!C451="","Data is missing.","")))),"",IF(AND(Input!$A451="",SUMPRODUCT(--(LEN(Input!$A452:'Input'!$A$1006)&gt;0))&lt;&gt;0),"Row is skipped.",IF(AND(Input!$A451="",Input!$A452=""),"", IF(Input!C451="","Data is missing.",""))))</f>
        <v/>
      </c>
      <c r="E452" s="189" t="str">
        <f>IF(ISERROR(IF(AND(Input!$A451="",SUMPRODUCT(--(LEN(Input!$A452:'Input'!$A$1006)&gt;0))&lt;&gt;0),"Row is skipped.",IF(AND(Input!$A451="",Input!$A452=""),"", IF(Input!D451="","Data is missing.","")))),"",IF(AND(Input!$A451="",SUMPRODUCT(--(LEN(Input!$A452:'Input'!$A$1006)&gt;0))&lt;&gt;0),"Row is skipped.",IF(AND(Input!$A451="",Input!$A452=""),"", IF(Input!D451="","Data is missing.",""))))</f>
        <v/>
      </c>
      <c r="F452" s="189" t="str">
        <f>IF(ISERROR(IF(AND(Input!$A451="",SUMPRODUCT(--(LEN(Input!$A452:'Input'!$A$1006)&gt;0))&lt;&gt;0),"Row is skipped.",IF(AND(Input!$A451="",Input!$A452=""),"", IF(Input!E451="","Data is missing.","")))),"",IF(AND(Input!$A451="",SUMPRODUCT(--(LEN(Input!$A452:'Input'!$A$1006)&gt;0))&lt;&gt;0),"Row is skipped.",IF(AND(Input!$A451="",Input!$A452=""),"", IF(Input!E451="","Data is missing.",""))))</f>
        <v/>
      </c>
      <c r="G452" s="189" t="str">
        <f>IF(ISERROR(IF(AND(Input!$A451="",SUMPRODUCT(--(LEN(Input!$A452:'Input'!$A$1006)&gt;0))&lt;&gt;0),"Row is skipped.",IF(AND(Input!$A451="",Input!$A452=""),"", IF(Input!F451="","Data is missing.","")))),"",IF(AND(Input!$A451="",SUMPRODUCT(--(LEN(Input!$A452:'Input'!$A$1006)&gt;0))&lt;&gt;0),"Row is skipped.",IF(AND(Input!$A451="",Input!$A452=""),"", IF(Input!F451="","Data is missing.",""))))</f>
        <v/>
      </c>
      <c r="H452" s="190" t="str">
        <f>IF(ISERROR(IF(AND(Input!$A451="",SUMPRODUCT(--(LEN(Input!$A452:'Input'!$A$1006)&gt;0))&lt;&gt;0),"Row is skipped.",IF(AND(Input!$A451="",Input!$A452=""),"", IF(Input!G451="","Data is missing.","")))),"",IF(AND(Input!$A451="",SUMPRODUCT(--(LEN(Input!$A452:'Input'!$A$1006)&gt;0))&lt;&gt;0),"Row is skipped.",IF(AND(Input!$A451="",Input!$A452=""),"", IF(Input!G451="","Data is missing.",""))))</f>
        <v/>
      </c>
      <c r="I452" s="156"/>
      <c r="J452" s="191" t="str">
        <f>IFERROR(VLOOKUP(VLOOKUP(Input!$D451,'Measure List'!$A:$AN,40,FALSE),UIR!$A$1:$Q$27,17,FALSE),"")</f>
        <v/>
      </c>
      <c r="K452" s="192" t="str">
        <f>IFERROR(VLOOKUP(Input!$D451,'Measure List'!$A:$AN,40,FALSE),"")</f>
        <v/>
      </c>
      <c r="L452" s="156"/>
      <c r="M452" s="193" t="str">
        <f>IF(B452="","",IF(AND(Input!H451="",IFERROR(VLOOKUP(K452,UIR!$A$2:$P$21,2,FALSE),"")&lt;&gt;""),"Data is Missing.",""))</f>
        <v/>
      </c>
      <c r="N452" s="194" t="str">
        <f>IF(B452="","",IF(AND(Input!I451="",IFERROR(VLOOKUP(K452,UIR!$A$2:$P$21,3,FALSE),"")&lt;&gt;""),"Data is Missing.",""))</f>
        <v/>
      </c>
      <c r="O452" s="194" t="str">
        <f>IF(B452="","",IF(AND(Input!J451="",IFERROR(VLOOKUP(K452,UIR!$A$2:$P$21,4,FALSE),"")&lt;&gt;""),"Data is Missing.",""))</f>
        <v/>
      </c>
      <c r="P452" s="194" t="str">
        <f>IF(B452="","",IF(AND(Input!K451="",IFERROR(VLOOKUP(K452,UIR!$A$2:$P$21,5,FALSE),"")&lt;&gt;""),"Data is Missing.",""))</f>
        <v/>
      </c>
      <c r="Q452" s="194" t="str">
        <f>IF(B452="","",IF(AND(Input!L451="",IFERROR(VLOOKUP(K452,UIR!$A$2:$P$21,6,FALSE),"")&lt;&gt;""),"Data is Missing.",""))</f>
        <v/>
      </c>
      <c r="R452" s="194" t="str">
        <f>IF(B452="","",IF(AND(Input!M451="",IFERROR(VLOOKUP(K452,UIR!$A$2:$P$21,7,FALSE),"")&lt;&gt;""),"Data is Missing.",""))</f>
        <v/>
      </c>
      <c r="S452" s="194" t="str">
        <f>IF(B452="","",IF(AND(Input!P451="",IFERROR(VLOOKUP(K452,UIR!$A$2:$P$21,8,FALSE),"")&lt;&gt;""),"Data is Missing.",""))</f>
        <v/>
      </c>
      <c r="T452" s="194" t="str">
        <f>IF(B452="","",IF(AND(Input!Q451="",IFERROR(VLOOKUP(K452,UIR!$A$2:$P$21,9,FALSE),"")&lt;&gt;""),"Data is Missing.",""))</f>
        <v/>
      </c>
      <c r="U452" s="194"/>
      <c r="V452" s="194" t="str">
        <f>IF(B452="","",IF(AND(Input!S451="",IFERROR(VLOOKUP(K452,UIR!$A$2:$P$21,11,FALSE),"")&lt;&gt;""),"Data is Missing.",""))</f>
        <v/>
      </c>
      <c r="W452" s="194" t="str">
        <f>IF(B452="","",IF(AND(Input!T451="",IFERROR(VLOOKUP(K452,UIR!$A$2:$P$21,12,FALSE),"")&lt;&gt;""),"Data is Missing.",""))</f>
        <v/>
      </c>
      <c r="X452" s="194" t="str">
        <f>IF(B452="","",IF(AND(Input!V451="",IFERROR(VLOOKUP(K452,UIR!$A$2:$P$21,13,FALSE),"")&lt;&gt;""),"Data is Missing.",""))</f>
        <v/>
      </c>
      <c r="Y452" s="194" t="str">
        <f>IF(B452="","",IF(AND(Input!W451="",IFERROR(VLOOKUP(K452,UIR!$A$2:$P$21,14,FALSE),"")&lt;&gt;""),"Data is Missing.",""))</f>
        <v/>
      </c>
      <c r="Z452" s="194" t="str">
        <f>IF(B452="","",IF(AND(Input!X451="",IFERROR(VLOOKUP(K452,UIR!$A$2:$P$21,15,FALSE),"")&lt;&gt;""),"Data is Missing.",""))</f>
        <v/>
      </c>
      <c r="AA452" s="195" t="str">
        <f>IF(B452="","",IF(AND(Input!Y451="",IFERROR(VLOOKUP(K452,UIR!$A$2:$P$21,16,FALSE),"")&lt;&gt;""),"Data is Missing.",""))</f>
        <v/>
      </c>
      <c r="AC452" s="202" t="str">
        <f>IF(ISERROR(IF(Input!D451="","",IF(ISERROR(VLOOKUP(Input!D451,'Measure List'!$A$2:$A$30000,1,0)),"Invalid RefNo",""))),"",IF(Input!D451="","",IF(ISERROR(VLOOKUP(Input!D451,'Measure List'!$A$2:$A$30000,1,0)),"Invalid RefNo","")))</f>
        <v/>
      </c>
      <c r="AD452" s="156"/>
      <c r="AE452" s="156"/>
      <c r="AF452" s="156"/>
      <c r="AG452" s="156"/>
      <c r="AH452" s="156"/>
      <c r="AI452" s="156"/>
      <c r="AJ452" s="156"/>
      <c r="AK452" s="156"/>
      <c r="AL452" s="203" t="str">
        <f>IF(COUNTIF(Dropdowns!$K$2:$K$7,Input!S451)&gt;0,"",IF(Input!S451="","","Invalid Type"))</f>
        <v/>
      </c>
      <c r="AN452" s="204" t="str">
        <f>IF(Input!C451="","",IF(ISNUMBER(VALUE(Input!C451)),"","Needs to be a number."))</f>
        <v/>
      </c>
      <c r="AO452" s="205" t="str">
        <f>IF(Input!E451="","",IF(ISNUMBER(VALUE(Input!E451)),"","Needs to be a number."))</f>
        <v/>
      </c>
      <c r="AP452" s="205" t="str">
        <f>IF(Input!N451="","",IF(ISNUMBER(VALUE(Input!N451)),"","Needs to be a number."))</f>
        <v/>
      </c>
      <c r="AQ452" s="205" t="str">
        <f>IF(Input!O451="","",IF(ISNUMBER(VALUE(Input!O451)),"","Needs to be a number."))</f>
        <v/>
      </c>
      <c r="AR452" s="205" t="str">
        <f>IF(Input!V451="","",IF(ISNUMBER(VALUE(Input!V451)),"","Needs to be a number."))</f>
        <v/>
      </c>
      <c r="AS452" s="205" t="str">
        <f>IF(Input!W451="","",IF(ISNUMBER(VALUE(Input!W451)),"","Needs to be a number."))</f>
        <v/>
      </c>
      <c r="AT452" s="205" t="str">
        <f>IF(Input!X451="","",IF(ISNUMBER(VALUE(Input!X451)),"","Needs to be a number."))</f>
        <v/>
      </c>
      <c r="AU452" s="206" t="str">
        <f>IF(Input!Y451="","",IF(ISNUMBER(VALUE(Input!Y451)),"","Needs to be a number."))</f>
        <v/>
      </c>
      <c r="AV452" s="207"/>
      <c r="AW452" s="259" t="str">
        <f>IF(OR(VALUE(Input!C451)&lt;0,VALUE(Input!C451)&gt;100), "Invalid EEI %","")</f>
        <v/>
      </c>
      <c r="AX452" s="207"/>
      <c r="AY452" s="278" t="str">
        <f>IF(Input!E451="","",IF(VALUE(Input!E451)=0,"Do not enter 0.",""))</f>
        <v/>
      </c>
    </row>
    <row r="453" spans="2:51" x14ac:dyDescent="0.3">
      <c r="B453" s="188" t="str">
        <f>Input!A452</f>
        <v/>
      </c>
      <c r="C453" s="189" t="str">
        <f>IF(ISERROR(IF(AND(Input!$A452="",SUMPRODUCT(--(LEN(Input!$A453:'Input'!$A$1006)&gt;0))&lt;&gt;0),"Row is skipped.",IF(AND(Input!$A452="",Input!$A453=""),"", IF(Input!B452="","Data is missing.","")))),"",IF(AND(Input!$A452="",SUMPRODUCT(--(LEN(Input!$A453:'Input'!$A$1006)&gt;0))&lt;&gt;0),"Row is skipped.",IF(AND(Input!$A452="",Input!$A453=""),"", IF(Input!B452="","Data is missing.",""))))</f>
        <v/>
      </c>
      <c r="D453" s="189" t="str">
        <f>IF(ISERROR(IF(AND(Input!$A452="",SUMPRODUCT(--(LEN(Input!$A453:'Input'!$A$1006)&gt;0))&lt;&gt;0),"Row is skipped.",IF(AND(Input!$A452="",Input!$A453=""),"", IF(Input!C452="","Data is missing.","")))),"",IF(AND(Input!$A452="",SUMPRODUCT(--(LEN(Input!$A453:'Input'!$A$1006)&gt;0))&lt;&gt;0),"Row is skipped.",IF(AND(Input!$A452="",Input!$A453=""),"", IF(Input!C452="","Data is missing.",""))))</f>
        <v/>
      </c>
      <c r="E453" s="189" t="str">
        <f>IF(ISERROR(IF(AND(Input!$A452="",SUMPRODUCT(--(LEN(Input!$A453:'Input'!$A$1006)&gt;0))&lt;&gt;0),"Row is skipped.",IF(AND(Input!$A452="",Input!$A453=""),"", IF(Input!D452="","Data is missing.","")))),"",IF(AND(Input!$A452="",SUMPRODUCT(--(LEN(Input!$A453:'Input'!$A$1006)&gt;0))&lt;&gt;0),"Row is skipped.",IF(AND(Input!$A452="",Input!$A453=""),"", IF(Input!D452="","Data is missing.",""))))</f>
        <v/>
      </c>
      <c r="F453" s="189" t="str">
        <f>IF(ISERROR(IF(AND(Input!$A452="",SUMPRODUCT(--(LEN(Input!$A453:'Input'!$A$1006)&gt;0))&lt;&gt;0),"Row is skipped.",IF(AND(Input!$A452="",Input!$A453=""),"", IF(Input!E452="","Data is missing.","")))),"",IF(AND(Input!$A452="",SUMPRODUCT(--(LEN(Input!$A453:'Input'!$A$1006)&gt;0))&lt;&gt;0),"Row is skipped.",IF(AND(Input!$A452="",Input!$A453=""),"", IF(Input!E452="","Data is missing.",""))))</f>
        <v/>
      </c>
      <c r="G453" s="189" t="str">
        <f>IF(ISERROR(IF(AND(Input!$A452="",SUMPRODUCT(--(LEN(Input!$A453:'Input'!$A$1006)&gt;0))&lt;&gt;0),"Row is skipped.",IF(AND(Input!$A452="",Input!$A453=""),"", IF(Input!F452="","Data is missing.","")))),"",IF(AND(Input!$A452="",SUMPRODUCT(--(LEN(Input!$A453:'Input'!$A$1006)&gt;0))&lt;&gt;0),"Row is skipped.",IF(AND(Input!$A452="",Input!$A453=""),"", IF(Input!F452="","Data is missing.",""))))</f>
        <v/>
      </c>
      <c r="H453" s="190" t="str">
        <f>IF(ISERROR(IF(AND(Input!$A452="",SUMPRODUCT(--(LEN(Input!$A453:'Input'!$A$1006)&gt;0))&lt;&gt;0),"Row is skipped.",IF(AND(Input!$A452="",Input!$A453=""),"", IF(Input!G452="","Data is missing.","")))),"",IF(AND(Input!$A452="",SUMPRODUCT(--(LEN(Input!$A453:'Input'!$A$1006)&gt;0))&lt;&gt;0),"Row is skipped.",IF(AND(Input!$A452="",Input!$A453=""),"", IF(Input!G452="","Data is missing.",""))))</f>
        <v/>
      </c>
      <c r="I453" s="156"/>
      <c r="J453" s="191" t="str">
        <f>IFERROR(VLOOKUP(VLOOKUP(Input!$D452,'Measure List'!$A:$AN,40,FALSE),UIR!$A$1:$Q$27,17,FALSE),"")</f>
        <v/>
      </c>
      <c r="K453" s="192" t="str">
        <f>IFERROR(VLOOKUP(Input!$D452,'Measure List'!$A:$AN,40,FALSE),"")</f>
        <v/>
      </c>
      <c r="L453" s="156"/>
      <c r="M453" s="193" t="str">
        <f>IF(B453="","",IF(AND(Input!H452="",IFERROR(VLOOKUP(K453,UIR!$A$2:$P$21,2,FALSE),"")&lt;&gt;""),"Data is Missing.",""))</f>
        <v/>
      </c>
      <c r="N453" s="194" t="str">
        <f>IF(B453="","",IF(AND(Input!I452="",IFERROR(VLOOKUP(K453,UIR!$A$2:$P$21,3,FALSE),"")&lt;&gt;""),"Data is Missing.",""))</f>
        <v/>
      </c>
      <c r="O453" s="194" t="str">
        <f>IF(B453="","",IF(AND(Input!J452="",IFERROR(VLOOKUP(K453,UIR!$A$2:$P$21,4,FALSE),"")&lt;&gt;""),"Data is Missing.",""))</f>
        <v/>
      </c>
      <c r="P453" s="194" t="str">
        <f>IF(B453="","",IF(AND(Input!K452="",IFERROR(VLOOKUP(K453,UIR!$A$2:$P$21,5,FALSE),"")&lt;&gt;""),"Data is Missing.",""))</f>
        <v/>
      </c>
      <c r="Q453" s="194" t="str">
        <f>IF(B453="","",IF(AND(Input!L452="",IFERROR(VLOOKUP(K453,UIR!$A$2:$P$21,6,FALSE),"")&lt;&gt;""),"Data is Missing.",""))</f>
        <v/>
      </c>
      <c r="R453" s="194" t="str">
        <f>IF(B453="","",IF(AND(Input!M452="",IFERROR(VLOOKUP(K453,UIR!$A$2:$P$21,7,FALSE),"")&lt;&gt;""),"Data is Missing.",""))</f>
        <v/>
      </c>
      <c r="S453" s="194" t="str">
        <f>IF(B453="","",IF(AND(Input!P452="",IFERROR(VLOOKUP(K453,UIR!$A$2:$P$21,8,FALSE),"")&lt;&gt;""),"Data is Missing.",""))</f>
        <v/>
      </c>
      <c r="T453" s="194" t="str">
        <f>IF(B453="","",IF(AND(Input!Q452="",IFERROR(VLOOKUP(K453,UIR!$A$2:$P$21,9,FALSE),"")&lt;&gt;""),"Data is Missing.",""))</f>
        <v/>
      </c>
      <c r="U453" s="194"/>
      <c r="V453" s="194" t="str">
        <f>IF(B453="","",IF(AND(Input!S452="",IFERROR(VLOOKUP(K453,UIR!$A$2:$P$21,11,FALSE),"")&lt;&gt;""),"Data is Missing.",""))</f>
        <v/>
      </c>
      <c r="W453" s="194" t="str">
        <f>IF(B453="","",IF(AND(Input!T452="",IFERROR(VLOOKUP(K453,UIR!$A$2:$P$21,12,FALSE),"")&lt;&gt;""),"Data is Missing.",""))</f>
        <v/>
      </c>
      <c r="X453" s="194" t="str">
        <f>IF(B453="","",IF(AND(Input!V452="",IFERROR(VLOOKUP(K453,UIR!$A$2:$P$21,13,FALSE),"")&lt;&gt;""),"Data is Missing.",""))</f>
        <v/>
      </c>
      <c r="Y453" s="194" t="str">
        <f>IF(B453="","",IF(AND(Input!W452="",IFERROR(VLOOKUP(K453,UIR!$A$2:$P$21,14,FALSE),"")&lt;&gt;""),"Data is Missing.",""))</f>
        <v/>
      </c>
      <c r="Z453" s="194" t="str">
        <f>IF(B453="","",IF(AND(Input!X452="",IFERROR(VLOOKUP(K453,UIR!$A$2:$P$21,15,FALSE),"")&lt;&gt;""),"Data is Missing.",""))</f>
        <v/>
      </c>
      <c r="AA453" s="195" t="str">
        <f>IF(B453="","",IF(AND(Input!Y452="",IFERROR(VLOOKUP(K453,UIR!$A$2:$P$21,16,FALSE),"")&lt;&gt;""),"Data is Missing.",""))</f>
        <v/>
      </c>
      <c r="AC453" s="202" t="str">
        <f>IF(ISERROR(IF(Input!D452="","",IF(ISERROR(VLOOKUP(Input!D452,'Measure List'!$A$2:$A$30000,1,0)),"Invalid RefNo",""))),"",IF(Input!D452="","",IF(ISERROR(VLOOKUP(Input!D452,'Measure List'!$A$2:$A$30000,1,0)),"Invalid RefNo","")))</f>
        <v/>
      </c>
      <c r="AD453" s="156"/>
      <c r="AE453" s="156"/>
      <c r="AF453" s="156"/>
      <c r="AG453" s="156"/>
      <c r="AH453" s="156"/>
      <c r="AI453" s="156"/>
      <c r="AJ453" s="156"/>
      <c r="AK453" s="156"/>
      <c r="AL453" s="203" t="str">
        <f>IF(COUNTIF(Dropdowns!$K$2:$K$7,Input!S452)&gt;0,"",IF(Input!S452="","","Invalid Type"))</f>
        <v/>
      </c>
      <c r="AN453" s="204" t="str">
        <f>IF(Input!C452="","",IF(ISNUMBER(VALUE(Input!C452)),"","Needs to be a number."))</f>
        <v/>
      </c>
      <c r="AO453" s="205" t="str">
        <f>IF(Input!E452="","",IF(ISNUMBER(VALUE(Input!E452)),"","Needs to be a number."))</f>
        <v/>
      </c>
      <c r="AP453" s="205" t="str">
        <f>IF(Input!N452="","",IF(ISNUMBER(VALUE(Input!N452)),"","Needs to be a number."))</f>
        <v/>
      </c>
      <c r="AQ453" s="205" t="str">
        <f>IF(Input!O452="","",IF(ISNUMBER(VALUE(Input!O452)),"","Needs to be a number."))</f>
        <v/>
      </c>
      <c r="AR453" s="205" t="str">
        <f>IF(Input!V452="","",IF(ISNUMBER(VALUE(Input!V452)),"","Needs to be a number."))</f>
        <v/>
      </c>
      <c r="AS453" s="205" t="str">
        <f>IF(Input!W452="","",IF(ISNUMBER(VALUE(Input!W452)),"","Needs to be a number."))</f>
        <v/>
      </c>
      <c r="AT453" s="205" t="str">
        <f>IF(Input!X452="","",IF(ISNUMBER(VALUE(Input!X452)),"","Needs to be a number."))</f>
        <v/>
      </c>
      <c r="AU453" s="206" t="str">
        <f>IF(Input!Y452="","",IF(ISNUMBER(VALUE(Input!Y452)),"","Needs to be a number."))</f>
        <v/>
      </c>
      <c r="AV453" s="207"/>
      <c r="AW453" s="259" t="str">
        <f>IF(OR(VALUE(Input!C452)&lt;0,VALUE(Input!C452)&gt;100), "Invalid EEI %","")</f>
        <v/>
      </c>
      <c r="AX453" s="207"/>
      <c r="AY453" s="278" t="str">
        <f>IF(Input!E452="","",IF(VALUE(Input!E452)=0,"Do not enter 0.",""))</f>
        <v/>
      </c>
    </row>
    <row r="454" spans="2:51" x14ac:dyDescent="0.3">
      <c r="B454" s="188" t="str">
        <f>Input!A453</f>
        <v/>
      </c>
      <c r="C454" s="189" t="str">
        <f>IF(ISERROR(IF(AND(Input!$A453="",SUMPRODUCT(--(LEN(Input!$A454:'Input'!$A$1006)&gt;0))&lt;&gt;0),"Row is skipped.",IF(AND(Input!$A453="",Input!$A454=""),"", IF(Input!B453="","Data is missing.","")))),"",IF(AND(Input!$A453="",SUMPRODUCT(--(LEN(Input!$A454:'Input'!$A$1006)&gt;0))&lt;&gt;0),"Row is skipped.",IF(AND(Input!$A453="",Input!$A454=""),"", IF(Input!B453="","Data is missing.",""))))</f>
        <v/>
      </c>
      <c r="D454" s="189" t="str">
        <f>IF(ISERROR(IF(AND(Input!$A453="",SUMPRODUCT(--(LEN(Input!$A454:'Input'!$A$1006)&gt;0))&lt;&gt;0),"Row is skipped.",IF(AND(Input!$A453="",Input!$A454=""),"", IF(Input!C453="","Data is missing.","")))),"",IF(AND(Input!$A453="",SUMPRODUCT(--(LEN(Input!$A454:'Input'!$A$1006)&gt;0))&lt;&gt;0),"Row is skipped.",IF(AND(Input!$A453="",Input!$A454=""),"", IF(Input!C453="","Data is missing.",""))))</f>
        <v/>
      </c>
      <c r="E454" s="189" t="str">
        <f>IF(ISERROR(IF(AND(Input!$A453="",SUMPRODUCT(--(LEN(Input!$A454:'Input'!$A$1006)&gt;0))&lt;&gt;0),"Row is skipped.",IF(AND(Input!$A453="",Input!$A454=""),"", IF(Input!D453="","Data is missing.","")))),"",IF(AND(Input!$A453="",SUMPRODUCT(--(LEN(Input!$A454:'Input'!$A$1006)&gt;0))&lt;&gt;0),"Row is skipped.",IF(AND(Input!$A453="",Input!$A454=""),"", IF(Input!D453="","Data is missing.",""))))</f>
        <v/>
      </c>
      <c r="F454" s="189" t="str">
        <f>IF(ISERROR(IF(AND(Input!$A453="",SUMPRODUCT(--(LEN(Input!$A454:'Input'!$A$1006)&gt;0))&lt;&gt;0),"Row is skipped.",IF(AND(Input!$A453="",Input!$A454=""),"", IF(Input!E453="","Data is missing.","")))),"",IF(AND(Input!$A453="",SUMPRODUCT(--(LEN(Input!$A454:'Input'!$A$1006)&gt;0))&lt;&gt;0),"Row is skipped.",IF(AND(Input!$A453="",Input!$A454=""),"", IF(Input!E453="","Data is missing.",""))))</f>
        <v/>
      </c>
      <c r="G454" s="189" t="str">
        <f>IF(ISERROR(IF(AND(Input!$A453="",SUMPRODUCT(--(LEN(Input!$A454:'Input'!$A$1006)&gt;0))&lt;&gt;0),"Row is skipped.",IF(AND(Input!$A453="",Input!$A454=""),"", IF(Input!F453="","Data is missing.","")))),"",IF(AND(Input!$A453="",SUMPRODUCT(--(LEN(Input!$A454:'Input'!$A$1006)&gt;0))&lt;&gt;0),"Row is skipped.",IF(AND(Input!$A453="",Input!$A454=""),"", IF(Input!F453="","Data is missing.",""))))</f>
        <v/>
      </c>
      <c r="H454" s="190" t="str">
        <f>IF(ISERROR(IF(AND(Input!$A453="",SUMPRODUCT(--(LEN(Input!$A454:'Input'!$A$1006)&gt;0))&lt;&gt;0),"Row is skipped.",IF(AND(Input!$A453="",Input!$A454=""),"", IF(Input!G453="","Data is missing.","")))),"",IF(AND(Input!$A453="",SUMPRODUCT(--(LEN(Input!$A454:'Input'!$A$1006)&gt;0))&lt;&gt;0),"Row is skipped.",IF(AND(Input!$A453="",Input!$A454=""),"", IF(Input!G453="","Data is missing.",""))))</f>
        <v/>
      </c>
      <c r="I454" s="156"/>
      <c r="J454" s="191" t="str">
        <f>IFERROR(VLOOKUP(VLOOKUP(Input!$D453,'Measure List'!$A:$AN,40,FALSE),UIR!$A$1:$Q$27,17,FALSE),"")</f>
        <v/>
      </c>
      <c r="K454" s="192" t="str">
        <f>IFERROR(VLOOKUP(Input!$D453,'Measure List'!$A:$AN,40,FALSE),"")</f>
        <v/>
      </c>
      <c r="L454" s="156"/>
      <c r="M454" s="193" t="str">
        <f>IF(B454="","",IF(AND(Input!H453="",IFERROR(VLOOKUP(K454,UIR!$A$2:$P$21,2,FALSE),"")&lt;&gt;""),"Data is Missing.",""))</f>
        <v/>
      </c>
      <c r="N454" s="194" t="str">
        <f>IF(B454="","",IF(AND(Input!I453="",IFERROR(VLOOKUP(K454,UIR!$A$2:$P$21,3,FALSE),"")&lt;&gt;""),"Data is Missing.",""))</f>
        <v/>
      </c>
      <c r="O454" s="194" t="str">
        <f>IF(B454="","",IF(AND(Input!J453="",IFERROR(VLOOKUP(K454,UIR!$A$2:$P$21,4,FALSE),"")&lt;&gt;""),"Data is Missing.",""))</f>
        <v/>
      </c>
      <c r="P454" s="194" t="str">
        <f>IF(B454="","",IF(AND(Input!K453="",IFERROR(VLOOKUP(K454,UIR!$A$2:$P$21,5,FALSE),"")&lt;&gt;""),"Data is Missing.",""))</f>
        <v/>
      </c>
      <c r="Q454" s="194" t="str">
        <f>IF(B454="","",IF(AND(Input!L453="",IFERROR(VLOOKUP(K454,UIR!$A$2:$P$21,6,FALSE),"")&lt;&gt;""),"Data is Missing.",""))</f>
        <v/>
      </c>
      <c r="R454" s="194" t="str">
        <f>IF(B454="","",IF(AND(Input!M453="",IFERROR(VLOOKUP(K454,UIR!$A$2:$P$21,7,FALSE),"")&lt;&gt;""),"Data is Missing.",""))</f>
        <v/>
      </c>
      <c r="S454" s="194" t="str">
        <f>IF(B454="","",IF(AND(Input!P453="",IFERROR(VLOOKUP(K454,UIR!$A$2:$P$21,8,FALSE),"")&lt;&gt;""),"Data is Missing.",""))</f>
        <v/>
      </c>
      <c r="T454" s="194" t="str">
        <f>IF(B454="","",IF(AND(Input!Q453="",IFERROR(VLOOKUP(K454,UIR!$A$2:$P$21,9,FALSE),"")&lt;&gt;""),"Data is Missing.",""))</f>
        <v/>
      </c>
      <c r="U454" s="194"/>
      <c r="V454" s="194" t="str">
        <f>IF(B454="","",IF(AND(Input!S453="",IFERROR(VLOOKUP(K454,UIR!$A$2:$P$21,11,FALSE),"")&lt;&gt;""),"Data is Missing.",""))</f>
        <v/>
      </c>
      <c r="W454" s="194" t="str">
        <f>IF(B454="","",IF(AND(Input!T453="",IFERROR(VLOOKUP(K454,UIR!$A$2:$P$21,12,FALSE),"")&lt;&gt;""),"Data is Missing.",""))</f>
        <v/>
      </c>
      <c r="X454" s="194" t="str">
        <f>IF(B454="","",IF(AND(Input!V453="",IFERROR(VLOOKUP(K454,UIR!$A$2:$P$21,13,FALSE),"")&lt;&gt;""),"Data is Missing.",""))</f>
        <v/>
      </c>
      <c r="Y454" s="194" t="str">
        <f>IF(B454="","",IF(AND(Input!W453="",IFERROR(VLOOKUP(K454,UIR!$A$2:$P$21,14,FALSE),"")&lt;&gt;""),"Data is Missing.",""))</f>
        <v/>
      </c>
      <c r="Z454" s="194" t="str">
        <f>IF(B454="","",IF(AND(Input!X453="",IFERROR(VLOOKUP(K454,UIR!$A$2:$P$21,15,FALSE),"")&lt;&gt;""),"Data is Missing.",""))</f>
        <v/>
      </c>
      <c r="AA454" s="195" t="str">
        <f>IF(B454="","",IF(AND(Input!Y453="",IFERROR(VLOOKUP(K454,UIR!$A$2:$P$21,16,FALSE),"")&lt;&gt;""),"Data is Missing.",""))</f>
        <v/>
      </c>
      <c r="AC454" s="202" t="str">
        <f>IF(ISERROR(IF(Input!D453="","",IF(ISERROR(VLOOKUP(Input!D453,'Measure List'!$A$2:$A$30000,1,0)),"Invalid RefNo",""))),"",IF(Input!D453="","",IF(ISERROR(VLOOKUP(Input!D453,'Measure List'!$A$2:$A$30000,1,0)),"Invalid RefNo","")))</f>
        <v/>
      </c>
      <c r="AD454" s="156"/>
      <c r="AE454" s="156"/>
      <c r="AF454" s="156"/>
      <c r="AG454" s="156"/>
      <c r="AH454" s="156"/>
      <c r="AI454" s="156"/>
      <c r="AJ454" s="156"/>
      <c r="AK454" s="156"/>
      <c r="AL454" s="203" t="str">
        <f>IF(COUNTIF(Dropdowns!$K$2:$K$7,Input!S453)&gt;0,"",IF(Input!S453="","","Invalid Type"))</f>
        <v/>
      </c>
      <c r="AN454" s="204" t="str">
        <f>IF(Input!C453="","",IF(ISNUMBER(VALUE(Input!C453)),"","Needs to be a number."))</f>
        <v/>
      </c>
      <c r="AO454" s="205" t="str">
        <f>IF(Input!E453="","",IF(ISNUMBER(VALUE(Input!E453)),"","Needs to be a number."))</f>
        <v/>
      </c>
      <c r="AP454" s="205" t="str">
        <f>IF(Input!N453="","",IF(ISNUMBER(VALUE(Input!N453)),"","Needs to be a number."))</f>
        <v/>
      </c>
      <c r="AQ454" s="205" t="str">
        <f>IF(Input!O453="","",IF(ISNUMBER(VALUE(Input!O453)),"","Needs to be a number."))</f>
        <v/>
      </c>
      <c r="AR454" s="205" t="str">
        <f>IF(Input!V453="","",IF(ISNUMBER(VALUE(Input!V453)),"","Needs to be a number."))</f>
        <v/>
      </c>
      <c r="AS454" s="205" t="str">
        <f>IF(Input!W453="","",IF(ISNUMBER(VALUE(Input!W453)),"","Needs to be a number."))</f>
        <v/>
      </c>
      <c r="AT454" s="205" t="str">
        <f>IF(Input!X453="","",IF(ISNUMBER(VALUE(Input!X453)),"","Needs to be a number."))</f>
        <v/>
      </c>
      <c r="AU454" s="206" t="str">
        <f>IF(Input!Y453="","",IF(ISNUMBER(VALUE(Input!Y453)),"","Needs to be a number."))</f>
        <v/>
      </c>
      <c r="AV454" s="207"/>
      <c r="AW454" s="259" t="str">
        <f>IF(OR(VALUE(Input!C453)&lt;0,VALUE(Input!C453)&gt;100), "Invalid EEI %","")</f>
        <v/>
      </c>
      <c r="AX454" s="207"/>
      <c r="AY454" s="278" t="str">
        <f>IF(Input!E453="","",IF(VALUE(Input!E453)=0,"Do not enter 0.",""))</f>
        <v/>
      </c>
    </row>
    <row r="455" spans="2:51" x14ac:dyDescent="0.3">
      <c r="B455" s="188" t="str">
        <f>Input!A454</f>
        <v/>
      </c>
      <c r="C455" s="189" t="str">
        <f>IF(ISERROR(IF(AND(Input!$A454="",SUMPRODUCT(--(LEN(Input!$A455:'Input'!$A$1006)&gt;0))&lt;&gt;0),"Row is skipped.",IF(AND(Input!$A454="",Input!$A455=""),"", IF(Input!B454="","Data is missing.","")))),"",IF(AND(Input!$A454="",SUMPRODUCT(--(LEN(Input!$A455:'Input'!$A$1006)&gt;0))&lt;&gt;0),"Row is skipped.",IF(AND(Input!$A454="",Input!$A455=""),"", IF(Input!B454="","Data is missing.",""))))</f>
        <v/>
      </c>
      <c r="D455" s="189" t="str">
        <f>IF(ISERROR(IF(AND(Input!$A454="",SUMPRODUCT(--(LEN(Input!$A455:'Input'!$A$1006)&gt;0))&lt;&gt;0),"Row is skipped.",IF(AND(Input!$A454="",Input!$A455=""),"", IF(Input!C454="","Data is missing.","")))),"",IF(AND(Input!$A454="",SUMPRODUCT(--(LEN(Input!$A455:'Input'!$A$1006)&gt;0))&lt;&gt;0),"Row is skipped.",IF(AND(Input!$A454="",Input!$A455=""),"", IF(Input!C454="","Data is missing.",""))))</f>
        <v/>
      </c>
      <c r="E455" s="189" t="str">
        <f>IF(ISERROR(IF(AND(Input!$A454="",SUMPRODUCT(--(LEN(Input!$A455:'Input'!$A$1006)&gt;0))&lt;&gt;0),"Row is skipped.",IF(AND(Input!$A454="",Input!$A455=""),"", IF(Input!D454="","Data is missing.","")))),"",IF(AND(Input!$A454="",SUMPRODUCT(--(LEN(Input!$A455:'Input'!$A$1006)&gt;0))&lt;&gt;0),"Row is skipped.",IF(AND(Input!$A454="",Input!$A455=""),"", IF(Input!D454="","Data is missing.",""))))</f>
        <v/>
      </c>
      <c r="F455" s="189" t="str">
        <f>IF(ISERROR(IF(AND(Input!$A454="",SUMPRODUCT(--(LEN(Input!$A455:'Input'!$A$1006)&gt;0))&lt;&gt;0),"Row is skipped.",IF(AND(Input!$A454="",Input!$A455=""),"", IF(Input!E454="","Data is missing.","")))),"",IF(AND(Input!$A454="",SUMPRODUCT(--(LEN(Input!$A455:'Input'!$A$1006)&gt;0))&lt;&gt;0),"Row is skipped.",IF(AND(Input!$A454="",Input!$A455=""),"", IF(Input!E454="","Data is missing.",""))))</f>
        <v/>
      </c>
      <c r="G455" s="189" t="str">
        <f>IF(ISERROR(IF(AND(Input!$A454="",SUMPRODUCT(--(LEN(Input!$A455:'Input'!$A$1006)&gt;0))&lt;&gt;0),"Row is skipped.",IF(AND(Input!$A454="",Input!$A455=""),"", IF(Input!F454="","Data is missing.","")))),"",IF(AND(Input!$A454="",SUMPRODUCT(--(LEN(Input!$A455:'Input'!$A$1006)&gt;0))&lt;&gt;0),"Row is skipped.",IF(AND(Input!$A454="",Input!$A455=""),"", IF(Input!F454="","Data is missing.",""))))</f>
        <v/>
      </c>
      <c r="H455" s="190" t="str">
        <f>IF(ISERROR(IF(AND(Input!$A454="",SUMPRODUCT(--(LEN(Input!$A455:'Input'!$A$1006)&gt;0))&lt;&gt;0),"Row is skipped.",IF(AND(Input!$A454="",Input!$A455=""),"", IF(Input!G454="","Data is missing.","")))),"",IF(AND(Input!$A454="",SUMPRODUCT(--(LEN(Input!$A455:'Input'!$A$1006)&gt;0))&lt;&gt;0),"Row is skipped.",IF(AND(Input!$A454="",Input!$A455=""),"", IF(Input!G454="","Data is missing.",""))))</f>
        <v/>
      </c>
      <c r="I455" s="156"/>
      <c r="J455" s="191" t="str">
        <f>IFERROR(VLOOKUP(VLOOKUP(Input!$D454,'Measure List'!$A:$AN,40,FALSE),UIR!$A$1:$Q$27,17,FALSE),"")</f>
        <v/>
      </c>
      <c r="K455" s="192" t="str">
        <f>IFERROR(VLOOKUP(Input!$D454,'Measure List'!$A:$AN,40,FALSE),"")</f>
        <v/>
      </c>
      <c r="L455" s="156"/>
      <c r="M455" s="193" t="str">
        <f>IF(B455="","",IF(AND(Input!H454="",IFERROR(VLOOKUP(K455,UIR!$A$2:$P$21,2,FALSE),"")&lt;&gt;""),"Data is Missing.",""))</f>
        <v/>
      </c>
      <c r="N455" s="194" t="str">
        <f>IF(B455="","",IF(AND(Input!I454="",IFERROR(VLOOKUP(K455,UIR!$A$2:$P$21,3,FALSE),"")&lt;&gt;""),"Data is Missing.",""))</f>
        <v/>
      </c>
      <c r="O455" s="194" t="str">
        <f>IF(B455="","",IF(AND(Input!J454="",IFERROR(VLOOKUP(K455,UIR!$A$2:$P$21,4,FALSE),"")&lt;&gt;""),"Data is Missing.",""))</f>
        <v/>
      </c>
      <c r="P455" s="194" t="str">
        <f>IF(B455="","",IF(AND(Input!K454="",IFERROR(VLOOKUP(K455,UIR!$A$2:$P$21,5,FALSE),"")&lt;&gt;""),"Data is Missing.",""))</f>
        <v/>
      </c>
      <c r="Q455" s="194" t="str">
        <f>IF(B455="","",IF(AND(Input!L454="",IFERROR(VLOOKUP(K455,UIR!$A$2:$P$21,6,FALSE),"")&lt;&gt;""),"Data is Missing.",""))</f>
        <v/>
      </c>
      <c r="R455" s="194" t="str">
        <f>IF(B455="","",IF(AND(Input!M454="",IFERROR(VLOOKUP(K455,UIR!$A$2:$P$21,7,FALSE),"")&lt;&gt;""),"Data is Missing.",""))</f>
        <v/>
      </c>
      <c r="S455" s="194" t="str">
        <f>IF(B455="","",IF(AND(Input!P454="",IFERROR(VLOOKUP(K455,UIR!$A$2:$P$21,8,FALSE),"")&lt;&gt;""),"Data is Missing.",""))</f>
        <v/>
      </c>
      <c r="T455" s="194" t="str">
        <f>IF(B455="","",IF(AND(Input!Q454="",IFERROR(VLOOKUP(K455,UIR!$A$2:$P$21,9,FALSE),"")&lt;&gt;""),"Data is Missing.",""))</f>
        <v/>
      </c>
      <c r="U455" s="194"/>
      <c r="V455" s="194" t="str">
        <f>IF(B455="","",IF(AND(Input!S454="",IFERROR(VLOOKUP(K455,UIR!$A$2:$P$21,11,FALSE),"")&lt;&gt;""),"Data is Missing.",""))</f>
        <v/>
      </c>
      <c r="W455" s="194" t="str">
        <f>IF(B455="","",IF(AND(Input!T454="",IFERROR(VLOOKUP(K455,UIR!$A$2:$P$21,12,FALSE),"")&lt;&gt;""),"Data is Missing.",""))</f>
        <v/>
      </c>
      <c r="X455" s="194" t="str">
        <f>IF(B455="","",IF(AND(Input!V454="",IFERROR(VLOOKUP(K455,UIR!$A$2:$P$21,13,FALSE),"")&lt;&gt;""),"Data is Missing.",""))</f>
        <v/>
      </c>
      <c r="Y455" s="194" t="str">
        <f>IF(B455="","",IF(AND(Input!W454="",IFERROR(VLOOKUP(K455,UIR!$A$2:$P$21,14,FALSE),"")&lt;&gt;""),"Data is Missing.",""))</f>
        <v/>
      </c>
      <c r="Z455" s="194" t="str">
        <f>IF(B455="","",IF(AND(Input!X454="",IFERROR(VLOOKUP(K455,UIR!$A$2:$P$21,15,FALSE),"")&lt;&gt;""),"Data is Missing.",""))</f>
        <v/>
      </c>
      <c r="AA455" s="195" t="str">
        <f>IF(B455="","",IF(AND(Input!Y454="",IFERROR(VLOOKUP(K455,UIR!$A$2:$P$21,16,FALSE),"")&lt;&gt;""),"Data is Missing.",""))</f>
        <v/>
      </c>
      <c r="AC455" s="202" t="str">
        <f>IF(ISERROR(IF(Input!D454="","",IF(ISERROR(VLOOKUP(Input!D454,'Measure List'!$A$2:$A$30000,1,0)),"Invalid RefNo",""))),"",IF(Input!D454="","",IF(ISERROR(VLOOKUP(Input!D454,'Measure List'!$A$2:$A$30000,1,0)),"Invalid RefNo","")))</f>
        <v/>
      </c>
      <c r="AD455" s="156"/>
      <c r="AE455" s="156"/>
      <c r="AF455" s="156"/>
      <c r="AG455" s="156"/>
      <c r="AH455" s="156"/>
      <c r="AI455" s="156"/>
      <c r="AJ455" s="156"/>
      <c r="AK455" s="156"/>
      <c r="AL455" s="203" t="str">
        <f>IF(COUNTIF(Dropdowns!$K$2:$K$7,Input!S454)&gt;0,"",IF(Input!S454="","","Invalid Type"))</f>
        <v/>
      </c>
      <c r="AN455" s="204" t="str">
        <f>IF(Input!C454="","",IF(ISNUMBER(VALUE(Input!C454)),"","Needs to be a number."))</f>
        <v/>
      </c>
      <c r="AO455" s="205" t="str">
        <f>IF(Input!E454="","",IF(ISNUMBER(VALUE(Input!E454)),"","Needs to be a number."))</f>
        <v/>
      </c>
      <c r="AP455" s="205" t="str">
        <f>IF(Input!N454="","",IF(ISNUMBER(VALUE(Input!N454)),"","Needs to be a number."))</f>
        <v/>
      </c>
      <c r="AQ455" s="205" t="str">
        <f>IF(Input!O454="","",IF(ISNUMBER(VALUE(Input!O454)),"","Needs to be a number."))</f>
        <v/>
      </c>
      <c r="AR455" s="205" t="str">
        <f>IF(Input!V454="","",IF(ISNUMBER(VALUE(Input!V454)),"","Needs to be a number."))</f>
        <v/>
      </c>
      <c r="AS455" s="205" t="str">
        <f>IF(Input!W454="","",IF(ISNUMBER(VALUE(Input!W454)),"","Needs to be a number."))</f>
        <v/>
      </c>
      <c r="AT455" s="205" t="str">
        <f>IF(Input!X454="","",IF(ISNUMBER(VALUE(Input!X454)),"","Needs to be a number."))</f>
        <v/>
      </c>
      <c r="AU455" s="206" t="str">
        <f>IF(Input!Y454="","",IF(ISNUMBER(VALUE(Input!Y454)),"","Needs to be a number."))</f>
        <v/>
      </c>
      <c r="AV455" s="207"/>
      <c r="AW455" s="259" t="str">
        <f>IF(OR(VALUE(Input!C454)&lt;0,VALUE(Input!C454)&gt;100), "Invalid EEI %","")</f>
        <v/>
      </c>
      <c r="AX455" s="207"/>
      <c r="AY455" s="278" t="str">
        <f>IF(Input!E454="","",IF(VALUE(Input!E454)=0,"Do not enter 0.",""))</f>
        <v/>
      </c>
    </row>
    <row r="456" spans="2:51" x14ac:dyDescent="0.3">
      <c r="B456" s="188" t="str">
        <f>Input!A455</f>
        <v/>
      </c>
      <c r="C456" s="189" t="str">
        <f>IF(ISERROR(IF(AND(Input!$A455="",SUMPRODUCT(--(LEN(Input!$A456:'Input'!$A$1006)&gt;0))&lt;&gt;0),"Row is skipped.",IF(AND(Input!$A455="",Input!$A456=""),"", IF(Input!B455="","Data is missing.","")))),"",IF(AND(Input!$A455="",SUMPRODUCT(--(LEN(Input!$A456:'Input'!$A$1006)&gt;0))&lt;&gt;0),"Row is skipped.",IF(AND(Input!$A455="",Input!$A456=""),"", IF(Input!B455="","Data is missing.",""))))</f>
        <v/>
      </c>
      <c r="D456" s="189" t="str">
        <f>IF(ISERROR(IF(AND(Input!$A455="",SUMPRODUCT(--(LEN(Input!$A456:'Input'!$A$1006)&gt;0))&lt;&gt;0),"Row is skipped.",IF(AND(Input!$A455="",Input!$A456=""),"", IF(Input!C455="","Data is missing.","")))),"",IF(AND(Input!$A455="",SUMPRODUCT(--(LEN(Input!$A456:'Input'!$A$1006)&gt;0))&lt;&gt;0),"Row is skipped.",IF(AND(Input!$A455="",Input!$A456=""),"", IF(Input!C455="","Data is missing.",""))))</f>
        <v/>
      </c>
      <c r="E456" s="189" t="str">
        <f>IF(ISERROR(IF(AND(Input!$A455="",SUMPRODUCT(--(LEN(Input!$A456:'Input'!$A$1006)&gt;0))&lt;&gt;0),"Row is skipped.",IF(AND(Input!$A455="",Input!$A456=""),"", IF(Input!D455="","Data is missing.","")))),"",IF(AND(Input!$A455="",SUMPRODUCT(--(LEN(Input!$A456:'Input'!$A$1006)&gt;0))&lt;&gt;0),"Row is skipped.",IF(AND(Input!$A455="",Input!$A456=""),"", IF(Input!D455="","Data is missing.",""))))</f>
        <v/>
      </c>
      <c r="F456" s="189" t="str">
        <f>IF(ISERROR(IF(AND(Input!$A455="",SUMPRODUCT(--(LEN(Input!$A456:'Input'!$A$1006)&gt;0))&lt;&gt;0),"Row is skipped.",IF(AND(Input!$A455="",Input!$A456=""),"", IF(Input!E455="","Data is missing.","")))),"",IF(AND(Input!$A455="",SUMPRODUCT(--(LEN(Input!$A456:'Input'!$A$1006)&gt;0))&lt;&gt;0),"Row is skipped.",IF(AND(Input!$A455="",Input!$A456=""),"", IF(Input!E455="","Data is missing.",""))))</f>
        <v/>
      </c>
      <c r="G456" s="189" t="str">
        <f>IF(ISERROR(IF(AND(Input!$A455="",SUMPRODUCT(--(LEN(Input!$A456:'Input'!$A$1006)&gt;0))&lt;&gt;0),"Row is skipped.",IF(AND(Input!$A455="",Input!$A456=""),"", IF(Input!F455="","Data is missing.","")))),"",IF(AND(Input!$A455="",SUMPRODUCT(--(LEN(Input!$A456:'Input'!$A$1006)&gt;0))&lt;&gt;0),"Row is skipped.",IF(AND(Input!$A455="",Input!$A456=""),"", IF(Input!F455="","Data is missing.",""))))</f>
        <v/>
      </c>
      <c r="H456" s="190" t="str">
        <f>IF(ISERROR(IF(AND(Input!$A455="",SUMPRODUCT(--(LEN(Input!$A456:'Input'!$A$1006)&gt;0))&lt;&gt;0),"Row is skipped.",IF(AND(Input!$A455="",Input!$A456=""),"", IF(Input!G455="","Data is missing.","")))),"",IF(AND(Input!$A455="",SUMPRODUCT(--(LEN(Input!$A456:'Input'!$A$1006)&gt;0))&lt;&gt;0),"Row is skipped.",IF(AND(Input!$A455="",Input!$A456=""),"", IF(Input!G455="","Data is missing.",""))))</f>
        <v/>
      </c>
      <c r="I456" s="156"/>
      <c r="J456" s="191" t="str">
        <f>IFERROR(VLOOKUP(VLOOKUP(Input!$D455,'Measure List'!$A:$AN,40,FALSE),UIR!$A$1:$Q$27,17,FALSE),"")</f>
        <v/>
      </c>
      <c r="K456" s="192" t="str">
        <f>IFERROR(VLOOKUP(Input!$D455,'Measure List'!$A:$AN,40,FALSE),"")</f>
        <v/>
      </c>
      <c r="L456" s="156"/>
      <c r="M456" s="193" t="str">
        <f>IF(B456="","",IF(AND(Input!H455="",IFERROR(VLOOKUP(K456,UIR!$A$2:$P$21,2,FALSE),"")&lt;&gt;""),"Data is Missing.",""))</f>
        <v/>
      </c>
      <c r="N456" s="194" t="str">
        <f>IF(B456="","",IF(AND(Input!I455="",IFERROR(VLOOKUP(K456,UIR!$A$2:$P$21,3,FALSE),"")&lt;&gt;""),"Data is Missing.",""))</f>
        <v/>
      </c>
      <c r="O456" s="194" t="str">
        <f>IF(B456="","",IF(AND(Input!J455="",IFERROR(VLOOKUP(K456,UIR!$A$2:$P$21,4,FALSE),"")&lt;&gt;""),"Data is Missing.",""))</f>
        <v/>
      </c>
      <c r="P456" s="194" t="str">
        <f>IF(B456="","",IF(AND(Input!K455="",IFERROR(VLOOKUP(K456,UIR!$A$2:$P$21,5,FALSE),"")&lt;&gt;""),"Data is Missing.",""))</f>
        <v/>
      </c>
      <c r="Q456" s="194" t="str">
        <f>IF(B456="","",IF(AND(Input!L455="",IFERROR(VLOOKUP(K456,UIR!$A$2:$P$21,6,FALSE),"")&lt;&gt;""),"Data is Missing.",""))</f>
        <v/>
      </c>
      <c r="R456" s="194" t="str">
        <f>IF(B456="","",IF(AND(Input!M455="",IFERROR(VLOOKUP(K456,UIR!$A$2:$P$21,7,FALSE),"")&lt;&gt;""),"Data is Missing.",""))</f>
        <v/>
      </c>
      <c r="S456" s="194" t="str">
        <f>IF(B456="","",IF(AND(Input!P455="",IFERROR(VLOOKUP(K456,UIR!$A$2:$P$21,8,FALSE),"")&lt;&gt;""),"Data is Missing.",""))</f>
        <v/>
      </c>
      <c r="T456" s="194" t="str">
        <f>IF(B456="","",IF(AND(Input!Q455="",IFERROR(VLOOKUP(K456,UIR!$A$2:$P$21,9,FALSE),"")&lt;&gt;""),"Data is Missing.",""))</f>
        <v/>
      </c>
      <c r="U456" s="194"/>
      <c r="V456" s="194" t="str">
        <f>IF(B456="","",IF(AND(Input!S455="",IFERROR(VLOOKUP(K456,UIR!$A$2:$P$21,11,FALSE),"")&lt;&gt;""),"Data is Missing.",""))</f>
        <v/>
      </c>
      <c r="W456" s="194" t="str">
        <f>IF(B456="","",IF(AND(Input!T455="",IFERROR(VLOOKUP(K456,UIR!$A$2:$P$21,12,FALSE),"")&lt;&gt;""),"Data is Missing.",""))</f>
        <v/>
      </c>
      <c r="X456" s="194" t="str">
        <f>IF(B456="","",IF(AND(Input!V455="",IFERROR(VLOOKUP(K456,UIR!$A$2:$P$21,13,FALSE),"")&lt;&gt;""),"Data is Missing.",""))</f>
        <v/>
      </c>
      <c r="Y456" s="194" t="str">
        <f>IF(B456="","",IF(AND(Input!W455="",IFERROR(VLOOKUP(K456,UIR!$A$2:$P$21,14,FALSE),"")&lt;&gt;""),"Data is Missing.",""))</f>
        <v/>
      </c>
      <c r="Z456" s="194" t="str">
        <f>IF(B456="","",IF(AND(Input!X455="",IFERROR(VLOOKUP(K456,UIR!$A$2:$P$21,15,FALSE),"")&lt;&gt;""),"Data is Missing.",""))</f>
        <v/>
      </c>
      <c r="AA456" s="195" t="str">
        <f>IF(B456="","",IF(AND(Input!Y455="",IFERROR(VLOOKUP(K456,UIR!$A$2:$P$21,16,FALSE),"")&lt;&gt;""),"Data is Missing.",""))</f>
        <v/>
      </c>
      <c r="AC456" s="202" t="str">
        <f>IF(ISERROR(IF(Input!D455="","",IF(ISERROR(VLOOKUP(Input!D455,'Measure List'!$A$2:$A$30000,1,0)),"Invalid RefNo",""))),"",IF(Input!D455="","",IF(ISERROR(VLOOKUP(Input!D455,'Measure List'!$A$2:$A$30000,1,0)),"Invalid RefNo","")))</f>
        <v/>
      </c>
      <c r="AD456" s="156"/>
      <c r="AE456" s="156"/>
      <c r="AF456" s="156"/>
      <c r="AG456" s="156"/>
      <c r="AH456" s="156"/>
      <c r="AI456" s="156"/>
      <c r="AJ456" s="156"/>
      <c r="AK456" s="156"/>
      <c r="AL456" s="203" t="str">
        <f>IF(COUNTIF(Dropdowns!$K$2:$K$7,Input!S455)&gt;0,"",IF(Input!S455="","","Invalid Type"))</f>
        <v/>
      </c>
      <c r="AN456" s="204" t="str">
        <f>IF(Input!C455="","",IF(ISNUMBER(VALUE(Input!C455)),"","Needs to be a number."))</f>
        <v/>
      </c>
      <c r="AO456" s="205" t="str">
        <f>IF(Input!E455="","",IF(ISNUMBER(VALUE(Input!E455)),"","Needs to be a number."))</f>
        <v/>
      </c>
      <c r="AP456" s="205" t="str">
        <f>IF(Input!N455="","",IF(ISNUMBER(VALUE(Input!N455)),"","Needs to be a number."))</f>
        <v/>
      </c>
      <c r="AQ456" s="205" t="str">
        <f>IF(Input!O455="","",IF(ISNUMBER(VALUE(Input!O455)),"","Needs to be a number."))</f>
        <v/>
      </c>
      <c r="AR456" s="205" t="str">
        <f>IF(Input!V455="","",IF(ISNUMBER(VALUE(Input!V455)),"","Needs to be a number."))</f>
        <v/>
      </c>
      <c r="AS456" s="205" t="str">
        <f>IF(Input!W455="","",IF(ISNUMBER(VALUE(Input!W455)),"","Needs to be a number."))</f>
        <v/>
      </c>
      <c r="AT456" s="205" t="str">
        <f>IF(Input!X455="","",IF(ISNUMBER(VALUE(Input!X455)),"","Needs to be a number."))</f>
        <v/>
      </c>
      <c r="AU456" s="206" t="str">
        <f>IF(Input!Y455="","",IF(ISNUMBER(VALUE(Input!Y455)),"","Needs to be a number."))</f>
        <v/>
      </c>
      <c r="AV456" s="207"/>
      <c r="AW456" s="259" t="str">
        <f>IF(OR(VALUE(Input!C455)&lt;0,VALUE(Input!C455)&gt;100), "Invalid EEI %","")</f>
        <v/>
      </c>
      <c r="AX456" s="207"/>
      <c r="AY456" s="278" t="str">
        <f>IF(Input!E455="","",IF(VALUE(Input!E455)=0,"Do not enter 0.",""))</f>
        <v/>
      </c>
    </row>
    <row r="457" spans="2:51" x14ac:dyDescent="0.3">
      <c r="B457" s="188" t="str">
        <f>Input!A456</f>
        <v/>
      </c>
      <c r="C457" s="189" t="str">
        <f>IF(ISERROR(IF(AND(Input!$A456="",SUMPRODUCT(--(LEN(Input!$A457:'Input'!$A$1006)&gt;0))&lt;&gt;0),"Row is skipped.",IF(AND(Input!$A456="",Input!$A457=""),"", IF(Input!B456="","Data is missing.","")))),"",IF(AND(Input!$A456="",SUMPRODUCT(--(LEN(Input!$A457:'Input'!$A$1006)&gt;0))&lt;&gt;0),"Row is skipped.",IF(AND(Input!$A456="",Input!$A457=""),"", IF(Input!B456="","Data is missing.",""))))</f>
        <v/>
      </c>
      <c r="D457" s="189" t="str">
        <f>IF(ISERROR(IF(AND(Input!$A456="",SUMPRODUCT(--(LEN(Input!$A457:'Input'!$A$1006)&gt;0))&lt;&gt;0),"Row is skipped.",IF(AND(Input!$A456="",Input!$A457=""),"", IF(Input!C456="","Data is missing.","")))),"",IF(AND(Input!$A456="",SUMPRODUCT(--(LEN(Input!$A457:'Input'!$A$1006)&gt;0))&lt;&gt;0),"Row is skipped.",IF(AND(Input!$A456="",Input!$A457=""),"", IF(Input!C456="","Data is missing.",""))))</f>
        <v/>
      </c>
      <c r="E457" s="189" t="str">
        <f>IF(ISERROR(IF(AND(Input!$A456="",SUMPRODUCT(--(LEN(Input!$A457:'Input'!$A$1006)&gt;0))&lt;&gt;0),"Row is skipped.",IF(AND(Input!$A456="",Input!$A457=""),"", IF(Input!D456="","Data is missing.","")))),"",IF(AND(Input!$A456="",SUMPRODUCT(--(LEN(Input!$A457:'Input'!$A$1006)&gt;0))&lt;&gt;0),"Row is skipped.",IF(AND(Input!$A456="",Input!$A457=""),"", IF(Input!D456="","Data is missing.",""))))</f>
        <v/>
      </c>
      <c r="F457" s="189" t="str">
        <f>IF(ISERROR(IF(AND(Input!$A456="",SUMPRODUCT(--(LEN(Input!$A457:'Input'!$A$1006)&gt;0))&lt;&gt;0),"Row is skipped.",IF(AND(Input!$A456="",Input!$A457=""),"", IF(Input!E456="","Data is missing.","")))),"",IF(AND(Input!$A456="",SUMPRODUCT(--(LEN(Input!$A457:'Input'!$A$1006)&gt;0))&lt;&gt;0),"Row is skipped.",IF(AND(Input!$A456="",Input!$A457=""),"", IF(Input!E456="","Data is missing.",""))))</f>
        <v/>
      </c>
      <c r="G457" s="189" t="str">
        <f>IF(ISERROR(IF(AND(Input!$A456="",SUMPRODUCT(--(LEN(Input!$A457:'Input'!$A$1006)&gt;0))&lt;&gt;0),"Row is skipped.",IF(AND(Input!$A456="",Input!$A457=""),"", IF(Input!F456="","Data is missing.","")))),"",IF(AND(Input!$A456="",SUMPRODUCT(--(LEN(Input!$A457:'Input'!$A$1006)&gt;0))&lt;&gt;0),"Row is skipped.",IF(AND(Input!$A456="",Input!$A457=""),"", IF(Input!F456="","Data is missing.",""))))</f>
        <v/>
      </c>
      <c r="H457" s="190" t="str">
        <f>IF(ISERROR(IF(AND(Input!$A456="",SUMPRODUCT(--(LEN(Input!$A457:'Input'!$A$1006)&gt;0))&lt;&gt;0),"Row is skipped.",IF(AND(Input!$A456="",Input!$A457=""),"", IF(Input!G456="","Data is missing.","")))),"",IF(AND(Input!$A456="",SUMPRODUCT(--(LEN(Input!$A457:'Input'!$A$1006)&gt;0))&lt;&gt;0),"Row is skipped.",IF(AND(Input!$A456="",Input!$A457=""),"", IF(Input!G456="","Data is missing.",""))))</f>
        <v/>
      </c>
      <c r="I457" s="156"/>
      <c r="J457" s="191" t="str">
        <f>IFERROR(VLOOKUP(VLOOKUP(Input!$D456,'Measure List'!$A:$AN,40,FALSE),UIR!$A$1:$Q$27,17,FALSE),"")</f>
        <v/>
      </c>
      <c r="K457" s="192" t="str">
        <f>IFERROR(VLOOKUP(Input!$D456,'Measure List'!$A:$AN,40,FALSE),"")</f>
        <v/>
      </c>
      <c r="L457" s="156"/>
      <c r="M457" s="193" t="str">
        <f>IF(B457="","",IF(AND(Input!H456="",IFERROR(VLOOKUP(K457,UIR!$A$2:$P$21,2,FALSE),"")&lt;&gt;""),"Data is Missing.",""))</f>
        <v/>
      </c>
      <c r="N457" s="194" t="str">
        <f>IF(B457="","",IF(AND(Input!I456="",IFERROR(VLOOKUP(K457,UIR!$A$2:$P$21,3,FALSE),"")&lt;&gt;""),"Data is Missing.",""))</f>
        <v/>
      </c>
      <c r="O457" s="194" t="str">
        <f>IF(B457="","",IF(AND(Input!J456="",IFERROR(VLOOKUP(K457,UIR!$A$2:$P$21,4,FALSE),"")&lt;&gt;""),"Data is Missing.",""))</f>
        <v/>
      </c>
      <c r="P457" s="194" t="str">
        <f>IF(B457="","",IF(AND(Input!K456="",IFERROR(VLOOKUP(K457,UIR!$A$2:$P$21,5,FALSE),"")&lt;&gt;""),"Data is Missing.",""))</f>
        <v/>
      </c>
      <c r="Q457" s="194" t="str">
        <f>IF(B457="","",IF(AND(Input!L456="",IFERROR(VLOOKUP(K457,UIR!$A$2:$P$21,6,FALSE),"")&lt;&gt;""),"Data is Missing.",""))</f>
        <v/>
      </c>
      <c r="R457" s="194" t="str">
        <f>IF(B457="","",IF(AND(Input!M456="",IFERROR(VLOOKUP(K457,UIR!$A$2:$P$21,7,FALSE),"")&lt;&gt;""),"Data is Missing.",""))</f>
        <v/>
      </c>
      <c r="S457" s="194" t="str">
        <f>IF(B457="","",IF(AND(Input!P456="",IFERROR(VLOOKUP(K457,UIR!$A$2:$P$21,8,FALSE),"")&lt;&gt;""),"Data is Missing.",""))</f>
        <v/>
      </c>
      <c r="T457" s="194" t="str">
        <f>IF(B457="","",IF(AND(Input!Q456="",IFERROR(VLOOKUP(K457,UIR!$A$2:$P$21,9,FALSE),"")&lt;&gt;""),"Data is Missing.",""))</f>
        <v/>
      </c>
      <c r="U457" s="194"/>
      <c r="V457" s="194" t="str">
        <f>IF(B457="","",IF(AND(Input!S456="",IFERROR(VLOOKUP(K457,UIR!$A$2:$P$21,11,FALSE),"")&lt;&gt;""),"Data is Missing.",""))</f>
        <v/>
      </c>
      <c r="W457" s="194" t="str">
        <f>IF(B457="","",IF(AND(Input!T456="",IFERROR(VLOOKUP(K457,UIR!$A$2:$P$21,12,FALSE),"")&lt;&gt;""),"Data is Missing.",""))</f>
        <v/>
      </c>
      <c r="X457" s="194" t="str">
        <f>IF(B457="","",IF(AND(Input!V456="",IFERROR(VLOOKUP(K457,UIR!$A$2:$P$21,13,FALSE),"")&lt;&gt;""),"Data is Missing.",""))</f>
        <v/>
      </c>
      <c r="Y457" s="194" t="str">
        <f>IF(B457="","",IF(AND(Input!W456="",IFERROR(VLOOKUP(K457,UIR!$A$2:$P$21,14,FALSE),"")&lt;&gt;""),"Data is Missing.",""))</f>
        <v/>
      </c>
      <c r="Z457" s="194" t="str">
        <f>IF(B457="","",IF(AND(Input!X456="",IFERROR(VLOOKUP(K457,UIR!$A$2:$P$21,15,FALSE),"")&lt;&gt;""),"Data is Missing.",""))</f>
        <v/>
      </c>
      <c r="AA457" s="195" t="str">
        <f>IF(B457="","",IF(AND(Input!Y456="",IFERROR(VLOOKUP(K457,UIR!$A$2:$P$21,16,FALSE),"")&lt;&gt;""),"Data is Missing.",""))</f>
        <v/>
      </c>
      <c r="AC457" s="202" t="str">
        <f>IF(ISERROR(IF(Input!D456="","",IF(ISERROR(VLOOKUP(Input!D456,'Measure List'!$A$2:$A$30000,1,0)),"Invalid RefNo",""))),"",IF(Input!D456="","",IF(ISERROR(VLOOKUP(Input!D456,'Measure List'!$A$2:$A$30000,1,0)),"Invalid RefNo","")))</f>
        <v/>
      </c>
      <c r="AD457" s="156"/>
      <c r="AE457" s="156"/>
      <c r="AF457" s="156"/>
      <c r="AG457" s="156"/>
      <c r="AH457" s="156"/>
      <c r="AI457" s="156"/>
      <c r="AJ457" s="156"/>
      <c r="AK457" s="156"/>
      <c r="AL457" s="203" t="str">
        <f>IF(COUNTIF(Dropdowns!$K$2:$K$7,Input!S456)&gt;0,"",IF(Input!S456="","","Invalid Type"))</f>
        <v/>
      </c>
      <c r="AN457" s="204" t="str">
        <f>IF(Input!C456="","",IF(ISNUMBER(VALUE(Input!C456)),"","Needs to be a number."))</f>
        <v/>
      </c>
      <c r="AO457" s="205" t="str">
        <f>IF(Input!E456="","",IF(ISNUMBER(VALUE(Input!E456)),"","Needs to be a number."))</f>
        <v/>
      </c>
      <c r="AP457" s="205" t="str">
        <f>IF(Input!N456="","",IF(ISNUMBER(VALUE(Input!N456)),"","Needs to be a number."))</f>
        <v/>
      </c>
      <c r="AQ457" s="205" t="str">
        <f>IF(Input!O456="","",IF(ISNUMBER(VALUE(Input!O456)),"","Needs to be a number."))</f>
        <v/>
      </c>
      <c r="AR457" s="205" t="str">
        <f>IF(Input!V456="","",IF(ISNUMBER(VALUE(Input!V456)),"","Needs to be a number."))</f>
        <v/>
      </c>
      <c r="AS457" s="205" t="str">
        <f>IF(Input!W456="","",IF(ISNUMBER(VALUE(Input!W456)),"","Needs to be a number."))</f>
        <v/>
      </c>
      <c r="AT457" s="205" t="str">
        <f>IF(Input!X456="","",IF(ISNUMBER(VALUE(Input!X456)),"","Needs to be a number."))</f>
        <v/>
      </c>
      <c r="AU457" s="206" t="str">
        <f>IF(Input!Y456="","",IF(ISNUMBER(VALUE(Input!Y456)),"","Needs to be a number."))</f>
        <v/>
      </c>
      <c r="AV457" s="207"/>
      <c r="AW457" s="259" t="str">
        <f>IF(OR(VALUE(Input!C456)&lt;0,VALUE(Input!C456)&gt;100), "Invalid EEI %","")</f>
        <v/>
      </c>
      <c r="AX457" s="207"/>
      <c r="AY457" s="278" t="str">
        <f>IF(Input!E456="","",IF(VALUE(Input!E456)=0,"Do not enter 0.",""))</f>
        <v/>
      </c>
    </row>
    <row r="458" spans="2:51" x14ac:dyDescent="0.3">
      <c r="B458" s="188" t="str">
        <f>Input!A457</f>
        <v/>
      </c>
      <c r="C458" s="189" t="str">
        <f>IF(ISERROR(IF(AND(Input!$A457="",SUMPRODUCT(--(LEN(Input!$A458:'Input'!$A$1006)&gt;0))&lt;&gt;0),"Row is skipped.",IF(AND(Input!$A457="",Input!$A458=""),"", IF(Input!B457="","Data is missing.","")))),"",IF(AND(Input!$A457="",SUMPRODUCT(--(LEN(Input!$A458:'Input'!$A$1006)&gt;0))&lt;&gt;0),"Row is skipped.",IF(AND(Input!$A457="",Input!$A458=""),"", IF(Input!B457="","Data is missing.",""))))</f>
        <v/>
      </c>
      <c r="D458" s="189" t="str">
        <f>IF(ISERROR(IF(AND(Input!$A457="",SUMPRODUCT(--(LEN(Input!$A458:'Input'!$A$1006)&gt;0))&lt;&gt;0),"Row is skipped.",IF(AND(Input!$A457="",Input!$A458=""),"", IF(Input!C457="","Data is missing.","")))),"",IF(AND(Input!$A457="",SUMPRODUCT(--(LEN(Input!$A458:'Input'!$A$1006)&gt;0))&lt;&gt;0),"Row is skipped.",IF(AND(Input!$A457="",Input!$A458=""),"", IF(Input!C457="","Data is missing.",""))))</f>
        <v/>
      </c>
      <c r="E458" s="189" t="str">
        <f>IF(ISERROR(IF(AND(Input!$A457="",SUMPRODUCT(--(LEN(Input!$A458:'Input'!$A$1006)&gt;0))&lt;&gt;0),"Row is skipped.",IF(AND(Input!$A457="",Input!$A458=""),"", IF(Input!D457="","Data is missing.","")))),"",IF(AND(Input!$A457="",SUMPRODUCT(--(LEN(Input!$A458:'Input'!$A$1006)&gt;0))&lt;&gt;0),"Row is skipped.",IF(AND(Input!$A457="",Input!$A458=""),"", IF(Input!D457="","Data is missing.",""))))</f>
        <v/>
      </c>
      <c r="F458" s="189" t="str">
        <f>IF(ISERROR(IF(AND(Input!$A457="",SUMPRODUCT(--(LEN(Input!$A458:'Input'!$A$1006)&gt;0))&lt;&gt;0),"Row is skipped.",IF(AND(Input!$A457="",Input!$A458=""),"", IF(Input!E457="","Data is missing.","")))),"",IF(AND(Input!$A457="",SUMPRODUCT(--(LEN(Input!$A458:'Input'!$A$1006)&gt;0))&lt;&gt;0),"Row is skipped.",IF(AND(Input!$A457="",Input!$A458=""),"", IF(Input!E457="","Data is missing.",""))))</f>
        <v/>
      </c>
      <c r="G458" s="189" t="str">
        <f>IF(ISERROR(IF(AND(Input!$A457="",SUMPRODUCT(--(LEN(Input!$A458:'Input'!$A$1006)&gt;0))&lt;&gt;0),"Row is skipped.",IF(AND(Input!$A457="",Input!$A458=""),"", IF(Input!F457="","Data is missing.","")))),"",IF(AND(Input!$A457="",SUMPRODUCT(--(LEN(Input!$A458:'Input'!$A$1006)&gt;0))&lt;&gt;0),"Row is skipped.",IF(AND(Input!$A457="",Input!$A458=""),"", IF(Input!F457="","Data is missing.",""))))</f>
        <v/>
      </c>
      <c r="H458" s="190" t="str">
        <f>IF(ISERROR(IF(AND(Input!$A457="",SUMPRODUCT(--(LEN(Input!$A458:'Input'!$A$1006)&gt;0))&lt;&gt;0),"Row is skipped.",IF(AND(Input!$A457="",Input!$A458=""),"", IF(Input!G457="","Data is missing.","")))),"",IF(AND(Input!$A457="",SUMPRODUCT(--(LEN(Input!$A458:'Input'!$A$1006)&gt;0))&lt;&gt;0),"Row is skipped.",IF(AND(Input!$A457="",Input!$A458=""),"", IF(Input!G457="","Data is missing.",""))))</f>
        <v/>
      </c>
      <c r="I458" s="156"/>
      <c r="J458" s="191" t="str">
        <f>IFERROR(VLOOKUP(VLOOKUP(Input!$D457,'Measure List'!$A:$AN,40,FALSE),UIR!$A$1:$Q$27,17,FALSE),"")</f>
        <v/>
      </c>
      <c r="K458" s="192" t="str">
        <f>IFERROR(VLOOKUP(Input!$D457,'Measure List'!$A:$AN,40,FALSE),"")</f>
        <v/>
      </c>
      <c r="L458" s="156"/>
      <c r="M458" s="193" t="str">
        <f>IF(B458="","",IF(AND(Input!H457="",IFERROR(VLOOKUP(K458,UIR!$A$2:$P$21,2,FALSE),"")&lt;&gt;""),"Data is Missing.",""))</f>
        <v/>
      </c>
      <c r="N458" s="194" t="str">
        <f>IF(B458="","",IF(AND(Input!I457="",IFERROR(VLOOKUP(K458,UIR!$A$2:$P$21,3,FALSE),"")&lt;&gt;""),"Data is Missing.",""))</f>
        <v/>
      </c>
      <c r="O458" s="194" t="str">
        <f>IF(B458="","",IF(AND(Input!J457="",IFERROR(VLOOKUP(K458,UIR!$A$2:$P$21,4,FALSE),"")&lt;&gt;""),"Data is Missing.",""))</f>
        <v/>
      </c>
      <c r="P458" s="194" t="str">
        <f>IF(B458="","",IF(AND(Input!K457="",IFERROR(VLOOKUP(K458,UIR!$A$2:$P$21,5,FALSE),"")&lt;&gt;""),"Data is Missing.",""))</f>
        <v/>
      </c>
      <c r="Q458" s="194" t="str">
        <f>IF(B458="","",IF(AND(Input!L457="",IFERROR(VLOOKUP(K458,UIR!$A$2:$P$21,6,FALSE),"")&lt;&gt;""),"Data is Missing.",""))</f>
        <v/>
      </c>
      <c r="R458" s="194" t="str">
        <f>IF(B458="","",IF(AND(Input!M457="",IFERROR(VLOOKUP(K458,UIR!$A$2:$P$21,7,FALSE),"")&lt;&gt;""),"Data is Missing.",""))</f>
        <v/>
      </c>
      <c r="S458" s="194" t="str">
        <f>IF(B458="","",IF(AND(Input!P457="",IFERROR(VLOOKUP(K458,UIR!$A$2:$P$21,8,FALSE),"")&lt;&gt;""),"Data is Missing.",""))</f>
        <v/>
      </c>
      <c r="T458" s="194" t="str">
        <f>IF(B458="","",IF(AND(Input!Q457="",IFERROR(VLOOKUP(K458,UIR!$A$2:$P$21,9,FALSE),"")&lt;&gt;""),"Data is Missing.",""))</f>
        <v/>
      </c>
      <c r="U458" s="194"/>
      <c r="V458" s="194" t="str">
        <f>IF(B458="","",IF(AND(Input!S457="",IFERROR(VLOOKUP(K458,UIR!$A$2:$P$21,11,FALSE),"")&lt;&gt;""),"Data is Missing.",""))</f>
        <v/>
      </c>
      <c r="W458" s="194" t="str">
        <f>IF(B458="","",IF(AND(Input!T457="",IFERROR(VLOOKUP(K458,UIR!$A$2:$P$21,12,FALSE),"")&lt;&gt;""),"Data is Missing.",""))</f>
        <v/>
      </c>
      <c r="X458" s="194" t="str">
        <f>IF(B458="","",IF(AND(Input!V457="",IFERROR(VLOOKUP(K458,UIR!$A$2:$P$21,13,FALSE),"")&lt;&gt;""),"Data is Missing.",""))</f>
        <v/>
      </c>
      <c r="Y458" s="194" t="str">
        <f>IF(B458="","",IF(AND(Input!W457="",IFERROR(VLOOKUP(K458,UIR!$A$2:$P$21,14,FALSE),"")&lt;&gt;""),"Data is Missing.",""))</f>
        <v/>
      </c>
      <c r="Z458" s="194" t="str">
        <f>IF(B458="","",IF(AND(Input!X457="",IFERROR(VLOOKUP(K458,UIR!$A$2:$P$21,15,FALSE),"")&lt;&gt;""),"Data is Missing.",""))</f>
        <v/>
      </c>
      <c r="AA458" s="195" t="str">
        <f>IF(B458="","",IF(AND(Input!Y457="",IFERROR(VLOOKUP(K458,UIR!$A$2:$P$21,16,FALSE),"")&lt;&gt;""),"Data is Missing.",""))</f>
        <v/>
      </c>
      <c r="AC458" s="202" t="str">
        <f>IF(ISERROR(IF(Input!D457="","",IF(ISERROR(VLOOKUP(Input!D457,'Measure List'!$A$2:$A$30000,1,0)),"Invalid RefNo",""))),"",IF(Input!D457="","",IF(ISERROR(VLOOKUP(Input!D457,'Measure List'!$A$2:$A$30000,1,0)),"Invalid RefNo","")))</f>
        <v/>
      </c>
      <c r="AD458" s="156"/>
      <c r="AE458" s="156"/>
      <c r="AF458" s="156"/>
      <c r="AG458" s="156"/>
      <c r="AH458" s="156"/>
      <c r="AI458" s="156"/>
      <c r="AJ458" s="156"/>
      <c r="AK458" s="156"/>
      <c r="AL458" s="203" t="str">
        <f>IF(COUNTIF(Dropdowns!$K$2:$K$7,Input!S457)&gt;0,"",IF(Input!S457="","","Invalid Type"))</f>
        <v/>
      </c>
      <c r="AN458" s="204" t="str">
        <f>IF(Input!C457="","",IF(ISNUMBER(VALUE(Input!C457)),"","Needs to be a number."))</f>
        <v/>
      </c>
      <c r="AO458" s="205" t="str">
        <f>IF(Input!E457="","",IF(ISNUMBER(VALUE(Input!E457)),"","Needs to be a number."))</f>
        <v/>
      </c>
      <c r="AP458" s="205" t="str">
        <f>IF(Input!N457="","",IF(ISNUMBER(VALUE(Input!N457)),"","Needs to be a number."))</f>
        <v/>
      </c>
      <c r="AQ458" s="205" t="str">
        <f>IF(Input!O457="","",IF(ISNUMBER(VALUE(Input!O457)),"","Needs to be a number."))</f>
        <v/>
      </c>
      <c r="AR458" s="205" t="str">
        <f>IF(Input!V457="","",IF(ISNUMBER(VALUE(Input!V457)),"","Needs to be a number."))</f>
        <v/>
      </c>
      <c r="AS458" s="205" t="str">
        <f>IF(Input!W457="","",IF(ISNUMBER(VALUE(Input!W457)),"","Needs to be a number."))</f>
        <v/>
      </c>
      <c r="AT458" s="205" t="str">
        <f>IF(Input!X457="","",IF(ISNUMBER(VALUE(Input!X457)),"","Needs to be a number."))</f>
        <v/>
      </c>
      <c r="AU458" s="206" t="str">
        <f>IF(Input!Y457="","",IF(ISNUMBER(VALUE(Input!Y457)),"","Needs to be a number."))</f>
        <v/>
      </c>
      <c r="AV458" s="207"/>
      <c r="AW458" s="259" t="str">
        <f>IF(OR(VALUE(Input!C457)&lt;0,VALUE(Input!C457)&gt;100), "Invalid EEI %","")</f>
        <v/>
      </c>
      <c r="AX458" s="207"/>
      <c r="AY458" s="278" t="str">
        <f>IF(Input!E457="","",IF(VALUE(Input!E457)=0,"Do not enter 0.",""))</f>
        <v/>
      </c>
    </row>
    <row r="459" spans="2:51" x14ac:dyDescent="0.3">
      <c r="B459" s="188" t="str">
        <f>Input!A458</f>
        <v/>
      </c>
      <c r="C459" s="189" t="str">
        <f>IF(ISERROR(IF(AND(Input!$A458="",SUMPRODUCT(--(LEN(Input!$A459:'Input'!$A$1006)&gt;0))&lt;&gt;0),"Row is skipped.",IF(AND(Input!$A458="",Input!$A459=""),"", IF(Input!B458="","Data is missing.","")))),"",IF(AND(Input!$A458="",SUMPRODUCT(--(LEN(Input!$A459:'Input'!$A$1006)&gt;0))&lt;&gt;0),"Row is skipped.",IF(AND(Input!$A458="",Input!$A459=""),"", IF(Input!B458="","Data is missing.",""))))</f>
        <v/>
      </c>
      <c r="D459" s="189" t="str">
        <f>IF(ISERROR(IF(AND(Input!$A458="",SUMPRODUCT(--(LEN(Input!$A459:'Input'!$A$1006)&gt;0))&lt;&gt;0),"Row is skipped.",IF(AND(Input!$A458="",Input!$A459=""),"", IF(Input!C458="","Data is missing.","")))),"",IF(AND(Input!$A458="",SUMPRODUCT(--(LEN(Input!$A459:'Input'!$A$1006)&gt;0))&lt;&gt;0),"Row is skipped.",IF(AND(Input!$A458="",Input!$A459=""),"", IF(Input!C458="","Data is missing.",""))))</f>
        <v/>
      </c>
      <c r="E459" s="189" t="str">
        <f>IF(ISERROR(IF(AND(Input!$A458="",SUMPRODUCT(--(LEN(Input!$A459:'Input'!$A$1006)&gt;0))&lt;&gt;0),"Row is skipped.",IF(AND(Input!$A458="",Input!$A459=""),"", IF(Input!D458="","Data is missing.","")))),"",IF(AND(Input!$A458="",SUMPRODUCT(--(LEN(Input!$A459:'Input'!$A$1006)&gt;0))&lt;&gt;0),"Row is skipped.",IF(AND(Input!$A458="",Input!$A459=""),"", IF(Input!D458="","Data is missing.",""))))</f>
        <v/>
      </c>
      <c r="F459" s="189" t="str">
        <f>IF(ISERROR(IF(AND(Input!$A458="",SUMPRODUCT(--(LEN(Input!$A459:'Input'!$A$1006)&gt;0))&lt;&gt;0),"Row is skipped.",IF(AND(Input!$A458="",Input!$A459=""),"", IF(Input!E458="","Data is missing.","")))),"",IF(AND(Input!$A458="",SUMPRODUCT(--(LEN(Input!$A459:'Input'!$A$1006)&gt;0))&lt;&gt;0),"Row is skipped.",IF(AND(Input!$A458="",Input!$A459=""),"", IF(Input!E458="","Data is missing.",""))))</f>
        <v/>
      </c>
      <c r="G459" s="189" t="str">
        <f>IF(ISERROR(IF(AND(Input!$A458="",SUMPRODUCT(--(LEN(Input!$A459:'Input'!$A$1006)&gt;0))&lt;&gt;0),"Row is skipped.",IF(AND(Input!$A458="",Input!$A459=""),"", IF(Input!F458="","Data is missing.","")))),"",IF(AND(Input!$A458="",SUMPRODUCT(--(LEN(Input!$A459:'Input'!$A$1006)&gt;0))&lt;&gt;0),"Row is skipped.",IF(AND(Input!$A458="",Input!$A459=""),"", IF(Input!F458="","Data is missing.",""))))</f>
        <v/>
      </c>
      <c r="H459" s="190" t="str">
        <f>IF(ISERROR(IF(AND(Input!$A458="",SUMPRODUCT(--(LEN(Input!$A459:'Input'!$A$1006)&gt;0))&lt;&gt;0),"Row is skipped.",IF(AND(Input!$A458="",Input!$A459=""),"", IF(Input!G458="","Data is missing.","")))),"",IF(AND(Input!$A458="",SUMPRODUCT(--(LEN(Input!$A459:'Input'!$A$1006)&gt;0))&lt;&gt;0),"Row is skipped.",IF(AND(Input!$A458="",Input!$A459=""),"", IF(Input!G458="","Data is missing.",""))))</f>
        <v/>
      </c>
      <c r="I459" s="156"/>
      <c r="J459" s="191" t="str">
        <f>IFERROR(VLOOKUP(VLOOKUP(Input!$D458,'Measure List'!$A:$AN,40,FALSE),UIR!$A$1:$Q$27,17,FALSE),"")</f>
        <v/>
      </c>
      <c r="K459" s="192" t="str">
        <f>IFERROR(VLOOKUP(Input!$D458,'Measure List'!$A:$AN,40,FALSE),"")</f>
        <v/>
      </c>
      <c r="L459" s="156"/>
      <c r="M459" s="193" t="str">
        <f>IF(B459="","",IF(AND(Input!H458="",IFERROR(VLOOKUP(K459,UIR!$A$2:$P$21,2,FALSE),"")&lt;&gt;""),"Data is Missing.",""))</f>
        <v/>
      </c>
      <c r="N459" s="194" t="str">
        <f>IF(B459="","",IF(AND(Input!I458="",IFERROR(VLOOKUP(K459,UIR!$A$2:$P$21,3,FALSE),"")&lt;&gt;""),"Data is Missing.",""))</f>
        <v/>
      </c>
      <c r="O459" s="194" t="str">
        <f>IF(B459="","",IF(AND(Input!J458="",IFERROR(VLOOKUP(K459,UIR!$A$2:$P$21,4,FALSE),"")&lt;&gt;""),"Data is Missing.",""))</f>
        <v/>
      </c>
      <c r="P459" s="194" t="str">
        <f>IF(B459="","",IF(AND(Input!K458="",IFERROR(VLOOKUP(K459,UIR!$A$2:$P$21,5,FALSE),"")&lt;&gt;""),"Data is Missing.",""))</f>
        <v/>
      </c>
      <c r="Q459" s="194" t="str">
        <f>IF(B459="","",IF(AND(Input!L458="",IFERROR(VLOOKUP(K459,UIR!$A$2:$P$21,6,FALSE),"")&lt;&gt;""),"Data is Missing.",""))</f>
        <v/>
      </c>
      <c r="R459" s="194" t="str">
        <f>IF(B459="","",IF(AND(Input!M458="",IFERROR(VLOOKUP(K459,UIR!$A$2:$P$21,7,FALSE),"")&lt;&gt;""),"Data is Missing.",""))</f>
        <v/>
      </c>
      <c r="S459" s="194" t="str">
        <f>IF(B459="","",IF(AND(Input!P458="",IFERROR(VLOOKUP(K459,UIR!$A$2:$P$21,8,FALSE),"")&lt;&gt;""),"Data is Missing.",""))</f>
        <v/>
      </c>
      <c r="T459" s="194" t="str">
        <f>IF(B459="","",IF(AND(Input!Q458="",IFERROR(VLOOKUP(K459,UIR!$A$2:$P$21,9,FALSE),"")&lt;&gt;""),"Data is Missing.",""))</f>
        <v/>
      </c>
      <c r="U459" s="194"/>
      <c r="V459" s="194" t="str">
        <f>IF(B459="","",IF(AND(Input!S458="",IFERROR(VLOOKUP(K459,UIR!$A$2:$P$21,11,FALSE),"")&lt;&gt;""),"Data is Missing.",""))</f>
        <v/>
      </c>
      <c r="W459" s="194" t="str">
        <f>IF(B459="","",IF(AND(Input!T458="",IFERROR(VLOOKUP(K459,UIR!$A$2:$P$21,12,FALSE),"")&lt;&gt;""),"Data is Missing.",""))</f>
        <v/>
      </c>
      <c r="X459" s="194" t="str">
        <f>IF(B459="","",IF(AND(Input!V458="",IFERROR(VLOOKUP(K459,UIR!$A$2:$P$21,13,FALSE),"")&lt;&gt;""),"Data is Missing.",""))</f>
        <v/>
      </c>
      <c r="Y459" s="194" t="str">
        <f>IF(B459="","",IF(AND(Input!W458="",IFERROR(VLOOKUP(K459,UIR!$A$2:$P$21,14,FALSE),"")&lt;&gt;""),"Data is Missing.",""))</f>
        <v/>
      </c>
      <c r="Z459" s="194" t="str">
        <f>IF(B459="","",IF(AND(Input!X458="",IFERROR(VLOOKUP(K459,UIR!$A$2:$P$21,15,FALSE),"")&lt;&gt;""),"Data is Missing.",""))</f>
        <v/>
      </c>
      <c r="AA459" s="195" t="str">
        <f>IF(B459="","",IF(AND(Input!Y458="",IFERROR(VLOOKUP(K459,UIR!$A$2:$P$21,16,FALSE),"")&lt;&gt;""),"Data is Missing.",""))</f>
        <v/>
      </c>
      <c r="AC459" s="202" t="str">
        <f>IF(ISERROR(IF(Input!D458="","",IF(ISERROR(VLOOKUP(Input!D458,'Measure List'!$A$2:$A$30000,1,0)),"Invalid RefNo",""))),"",IF(Input!D458="","",IF(ISERROR(VLOOKUP(Input!D458,'Measure List'!$A$2:$A$30000,1,0)),"Invalid RefNo","")))</f>
        <v/>
      </c>
      <c r="AD459" s="156"/>
      <c r="AE459" s="156"/>
      <c r="AF459" s="156"/>
      <c r="AG459" s="156"/>
      <c r="AH459" s="156"/>
      <c r="AI459" s="156"/>
      <c r="AJ459" s="156"/>
      <c r="AK459" s="156"/>
      <c r="AL459" s="203" t="str">
        <f>IF(COUNTIF(Dropdowns!$K$2:$K$7,Input!S458)&gt;0,"",IF(Input!S458="","","Invalid Type"))</f>
        <v/>
      </c>
      <c r="AN459" s="204" t="str">
        <f>IF(Input!C458="","",IF(ISNUMBER(VALUE(Input!C458)),"","Needs to be a number."))</f>
        <v/>
      </c>
      <c r="AO459" s="205" t="str">
        <f>IF(Input!E458="","",IF(ISNUMBER(VALUE(Input!E458)),"","Needs to be a number."))</f>
        <v/>
      </c>
      <c r="AP459" s="205" t="str">
        <f>IF(Input!N458="","",IF(ISNUMBER(VALUE(Input!N458)),"","Needs to be a number."))</f>
        <v/>
      </c>
      <c r="AQ459" s="205" t="str">
        <f>IF(Input!O458="","",IF(ISNUMBER(VALUE(Input!O458)),"","Needs to be a number."))</f>
        <v/>
      </c>
      <c r="AR459" s="205" t="str">
        <f>IF(Input!V458="","",IF(ISNUMBER(VALUE(Input!V458)),"","Needs to be a number."))</f>
        <v/>
      </c>
      <c r="AS459" s="205" t="str">
        <f>IF(Input!W458="","",IF(ISNUMBER(VALUE(Input!W458)),"","Needs to be a number."))</f>
        <v/>
      </c>
      <c r="AT459" s="205" t="str">
        <f>IF(Input!X458="","",IF(ISNUMBER(VALUE(Input!X458)),"","Needs to be a number."))</f>
        <v/>
      </c>
      <c r="AU459" s="206" t="str">
        <f>IF(Input!Y458="","",IF(ISNUMBER(VALUE(Input!Y458)),"","Needs to be a number."))</f>
        <v/>
      </c>
      <c r="AV459" s="207"/>
      <c r="AW459" s="259" t="str">
        <f>IF(OR(VALUE(Input!C458)&lt;0,VALUE(Input!C458)&gt;100), "Invalid EEI %","")</f>
        <v/>
      </c>
      <c r="AX459" s="207"/>
      <c r="AY459" s="278" t="str">
        <f>IF(Input!E458="","",IF(VALUE(Input!E458)=0,"Do not enter 0.",""))</f>
        <v/>
      </c>
    </row>
    <row r="460" spans="2:51" x14ac:dyDescent="0.3">
      <c r="B460" s="188" t="str">
        <f>Input!A459</f>
        <v/>
      </c>
      <c r="C460" s="189" t="str">
        <f>IF(ISERROR(IF(AND(Input!$A459="",SUMPRODUCT(--(LEN(Input!$A460:'Input'!$A$1006)&gt;0))&lt;&gt;0),"Row is skipped.",IF(AND(Input!$A459="",Input!$A460=""),"", IF(Input!B459="","Data is missing.","")))),"",IF(AND(Input!$A459="",SUMPRODUCT(--(LEN(Input!$A460:'Input'!$A$1006)&gt;0))&lt;&gt;0),"Row is skipped.",IF(AND(Input!$A459="",Input!$A460=""),"", IF(Input!B459="","Data is missing.",""))))</f>
        <v/>
      </c>
      <c r="D460" s="189" t="str">
        <f>IF(ISERROR(IF(AND(Input!$A459="",SUMPRODUCT(--(LEN(Input!$A460:'Input'!$A$1006)&gt;0))&lt;&gt;0),"Row is skipped.",IF(AND(Input!$A459="",Input!$A460=""),"", IF(Input!C459="","Data is missing.","")))),"",IF(AND(Input!$A459="",SUMPRODUCT(--(LEN(Input!$A460:'Input'!$A$1006)&gt;0))&lt;&gt;0),"Row is skipped.",IF(AND(Input!$A459="",Input!$A460=""),"", IF(Input!C459="","Data is missing.",""))))</f>
        <v/>
      </c>
      <c r="E460" s="189" t="str">
        <f>IF(ISERROR(IF(AND(Input!$A459="",SUMPRODUCT(--(LEN(Input!$A460:'Input'!$A$1006)&gt;0))&lt;&gt;0),"Row is skipped.",IF(AND(Input!$A459="",Input!$A460=""),"", IF(Input!D459="","Data is missing.","")))),"",IF(AND(Input!$A459="",SUMPRODUCT(--(LEN(Input!$A460:'Input'!$A$1006)&gt;0))&lt;&gt;0),"Row is skipped.",IF(AND(Input!$A459="",Input!$A460=""),"", IF(Input!D459="","Data is missing.",""))))</f>
        <v/>
      </c>
      <c r="F460" s="189" t="str">
        <f>IF(ISERROR(IF(AND(Input!$A459="",SUMPRODUCT(--(LEN(Input!$A460:'Input'!$A$1006)&gt;0))&lt;&gt;0),"Row is skipped.",IF(AND(Input!$A459="",Input!$A460=""),"", IF(Input!E459="","Data is missing.","")))),"",IF(AND(Input!$A459="",SUMPRODUCT(--(LEN(Input!$A460:'Input'!$A$1006)&gt;0))&lt;&gt;0),"Row is skipped.",IF(AND(Input!$A459="",Input!$A460=""),"", IF(Input!E459="","Data is missing.",""))))</f>
        <v/>
      </c>
      <c r="G460" s="189" t="str">
        <f>IF(ISERROR(IF(AND(Input!$A459="",SUMPRODUCT(--(LEN(Input!$A460:'Input'!$A$1006)&gt;0))&lt;&gt;0),"Row is skipped.",IF(AND(Input!$A459="",Input!$A460=""),"", IF(Input!F459="","Data is missing.","")))),"",IF(AND(Input!$A459="",SUMPRODUCT(--(LEN(Input!$A460:'Input'!$A$1006)&gt;0))&lt;&gt;0),"Row is skipped.",IF(AND(Input!$A459="",Input!$A460=""),"", IF(Input!F459="","Data is missing.",""))))</f>
        <v/>
      </c>
      <c r="H460" s="190" t="str">
        <f>IF(ISERROR(IF(AND(Input!$A459="",SUMPRODUCT(--(LEN(Input!$A460:'Input'!$A$1006)&gt;0))&lt;&gt;0),"Row is skipped.",IF(AND(Input!$A459="",Input!$A460=""),"", IF(Input!G459="","Data is missing.","")))),"",IF(AND(Input!$A459="",SUMPRODUCT(--(LEN(Input!$A460:'Input'!$A$1006)&gt;0))&lt;&gt;0),"Row is skipped.",IF(AND(Input!$A459="",Input!$A460=""),"", IF(Input!G459="","Data is missing.",""))))</f>
        <v/>
      </c>
      <c r="I460" s="156"/>
      <c r="J460" s="191" t="str">
        <f>IFERROR(VLOOKUP(VLOOKUP(Input!$D459,'Measure List'!$A:$AN,40,FALSE),UIR!$A$1:$Q$27,17,FALSE),"")</f>
        <v/>
      </c>
      <c r="K460" s="192" t="str">
        <f>IFERROR(VLOOKUP(Input!$D459,'Measure List'!$A:$AN,40,FALSE),"")</f>
        <v/>
      </c>
      <c r="L460" s="156"/>
      <c r="M460" s="193" t="str">
        <f>IF(B460="","",IF(AND(Input!H459="",IFERROR(VLOOKUP(K460,UIR!$A$2:$P$21,2,FALSE),"")&lt;&gt;""),"Data is Missing.",""))</f>
        <v/>
      </c>
      <c r="N460" s="194" t="str">
        <f>IF(B460="","",IF(AND(Input!I459="",IFERROR(VLOOKUP(K460,UIR!$A$2:$P$21,3,FALSE),"")&lt;&gt;""),"Data is Missing.",""))</f>
        <v/>
      </c>
      <c r="O460" s="194" t="str">
        <f>IF(B460="","",IF(AND(Input!J459="",IFERROR(VLOOKUP(K460,UIR!$A$2:$P$21,4,FALSE),"")&lt;&gt;""),"Data is Missing.",""))</f>
        <v/>
      </c>
      <c r="P460" s="194" t="str">
        <f>IF(B460="","",IF(AND(Input!K459="",IFERROR(VLOOKUP(K460,UIR!$A$2:$P$21,5,FALSE),"")&lt;&gt;""),"Data is Missing.",""))</f>
        <v/>
      </c>
      <c r="Q460" s="194" t="str">
        <f>IF(B460="","",IF(AND(Input!L459="",IFERROR(VLOOKUP(K460,UIR!$A$2:$P$21,6,FALSE),"")&lt;&gt;""),"Data is Missing.",""))</f>
        <v/>
      </c>
      <c r="R460" s="194" t="str">
        <f>IF(B460="","",IF(AND(Input!M459="",IFERROR(VLOOKUP(K460,UIR!$A$2:$P$21,7,FALSE),"")&lt;&gt;""),"Data is Missing.",""))</f>
        <v/>
      </c>
      <c r="S460" s="194" t="str">
        <f>IF(B460="","",IF(AND(Input!P459="",IFERROR(VLOOKUP(K460,UIR!$A$2:$P$21,8,FALSE),"")&lt;&gt;""),"Data is Missing.",""))</f>
        <v/>
      </c>
      <c r="T460" s="194" t="str">
        <f>IF(B460="","",IF(AND(Input!Q459="",IFERROR(VLOOKUP(K460,UIR!$A$2:$P$21,9,FALSE),"")&lt;&gt;""),"Data is Missing.",""))</f>
        <v/>
      </c>
      <c r="U460" s="194"/>
      <c r="V460" s="194" t="str">
        <f>IF(B460="","",IF(AND(Input!S459="",IFERROR(VLOOKUP(K460,UIR!$A$2:$P$21,11,FALSE),"")&lt;&gt;""),"Data is Missing.",""))</f>
        <v/>
      </c>
      <c r="W460" s="194" t="str">
        <f>IF(B460="","",IF(AND(Input!T459="",IFERROR(VLOOKUP(K460,UIR!$A$2:$P$21,12,FALSE),"")&lt;&gt;""),"Data is Missing.",""))</f>
        <v/>
      </c>
      <c r="X460" s="194" t="str">
        <f>IF(B460="","",IF(AND(Input!V459="",IFERROR(VLOOKUP(K460,UIR!$A$2:$P$21,13,FALSE),"")&lt;&gt;""),"Data is Missing.",""))</f>
        <v/>
      </c>
      <c r="Y460" s="194" t="str">
        <f>IF(B460="","",IF(AND(Input!W459="",IFERROR(VLOOKUP(K460,UIR!$A$2:$P$21,14,FALSE),"")&lt;&gt;""),"Data is Missing.",""))</f>
        <v/>
      </c>
      <c r="Z460" s="194" t="str">
        <f>IF(B460="","",IF(AND(Input!X459="",IFERROR(VLOOKUP(K460,UIR!$A$2:$P$21,15,FALSE),"")&lt;&gt;""),"Data is Missing.",""))</f>
        <v/>
      </c>
      <c r="AA460" s="195" t="str">
        <f>IF(B460="","",IF(AND(Input!Y459="",IFERROR(VLOOKUP(K460,UIR!$A$2:$P$21,16,FALSE),"")&lt;&gt;""),"Data is Missing.",""))</f>
        <v/>
      </c>
      <c r="AC460" s="202" t="str">
        <f>IF(ISERROR(IF(Input!D459="","",IF(ISERROR(VLOOKUP(Input!D459,'Measure List'!$A$2:$A$30000,1,0)),"Invalid RefNo",""))),"",IF(Input!D459="","",IF(ISERROR(VLOOKUP(Input!D459,'Measure List'!$A$2:$A$30000,1,0)),"Invalid RefNo","")))</f>
        <v/>
      </c>
      <c r="AD460" s="156"/>
      <c r="AE460" s="156"/>
      <c r="AF460" s="156"/>
      <c r="AG460" s="156"/>
      <c r="AH460" s="156"/>
      <c r="AI460" s="156"/>
      <c r="AJ460" s="156"/>
      <c r="AK460" s="156"/>
      <c r="AL460" s="203" t="str">
        <f>IF(COUNTIF(Dropdowns!$K$2:$K$7,Input!S459)&gt;0,"",IF(Input!S459="","","Invalid Type"))</f>
        <v/>
      </c>
      <c r="AN460" s="204" t="str">
        <f>IF(Input!C459="","",IF(ISNUMBER(VALUE(Input!C459)),"","Needs to be a number."))</f>
        <v/>
      </c>
      <c r="AO460" s="205" t="str">
        <f>IF(Input!E459="","",IF(ISNUMBER(VALUE(Input!E459)),"","Needs to be a number."))</f>
        <v/>
      </c>
      <c r="AP460" s="205" t="str">
        <f>IF(Input!N459="","",IF(ISNUMBER(VALUE(Input!N459)),"","Needs to be a number."))</f>
        <v/>
      </c>
      <c r="AQ460" s="205" t="str">
        <f>IF(Input!O459="","",IF(ISNUMBER(VALUE(Input!O459)),"","Needs to be a number."))</f>
        <v/>
      </c>
      <c r="AR460" s="205" t="str">
        <f>IF(Input!V459="","",IF(ISNUMBER(VALUE(Input!V459)),"","Needs to be a number."))</f>
        <v/>
      </c>
      <c r="AS460" s="205" t="str">
        <f>IF(Input!W459="","",IF(ISNUMBER(VALUE(Input!W459)),"","Needs to be a number."))</f>
        <v/>
      </c>
      <c r="AT460" s="205" t="str">
        <f>IF(Input!X459="","",IF(ISNUMBER(VALUE(Input!X459)),"","Needs to be a number."))</f>
        <v/>
      </c>
      <c r="AU460" s="206" t="str">
        <f>IF(Input!Y459="","",IF(ISNUMBER(VALUE(Input!Y459)),"","Needs to be a number."))</f>
        <v/>
      </c>
      <c r="AV460" s="207"/>
      <c r="AW460" s="259" t="str">
        <f>IF(OR(VALUE(Input!C459)&lt;0,VALUE(Input!C459)&gt;100), "Invalid EEI %","")</f>
        <v/>
      </c>
      <c r="AX460" s="207"/>
      <c r="AY460" s="278" t="str">
        <f>IF(Input!E459="","",IF(VALUE(Input!E459)=0,"Do not enter 0.",""))</f>
        <v/>
      </c>
    </row>
    <row r="461" spans="2:51" x14ac:dyDescent="0.3">
      <c r="B461" s="188" t="str">
        <f>Input!A460</f>
        <v/>
      </c>
      <c r="C461" s="189" t="str">
        <f>IF(ISERROR(IF(AND(Input!$A460="",SUMPRODUCT(--(LEN(Input!$A461:'Input'!$A$1006)&gt;0))&lt;&gt;0),"Row is skipped.",IF(AND(Input!$A460="",Input!$A461=""),"", IF(Input!B460="","Data is missing.","")))),"",IF(AND(Input!$A460="",SUMPRODUCT(--(LEN(Input!$A461:'Input'!$A$1006)&gt;0))&lt;&gt;0),"Row is skipped.",IF(AND(Input!$A460="",Input!$A461=""),"", IF(Input!B460="","Data is missing.",""))))</f>
        <v/>
      </c>
      <c r="D461" s="189" t="str">
        <f>IF(ISERROR(IF(AND(Input!$A460="",SUMPRODUCT(--(LEN(Input!$A461:'Input'!$A$1006)&gt;0))&lt;&gt;0),"Row is skipped.",IF(AND(Input!$A460="",Input!$A461=""),"", IF(Input!C460="","Data is missing.","")))),"",IF(AND(Input!$A460="",SUMPRODUCT(--(LEN(Input!$A461:'Input'!$A$1006)&gt;0))&lt;&gt;0),"Row is skipped.",IF(AND(Input!$A460="",Input!$A461=""),"", IF(Input!C460="","Data is missing.",""))))</f>
        <v/>
      </c>
      <c r="E461" s="189" t="str">
        <f>IF(ISERROR(IF(AND(Input!$A460="",SUMPRODUCT(--(LEN(Input!$A461:'Input'!$A$1006)&gt;0))&lt;&gt;0),"Row is skipped.",IF(AND(Input!$A460="",Input!$A461=""),"", IF(Input!D460="","Data is missing.","")))),"",IF(AND(Input!$A460="",SUMPRODUCT(--(LEN(Input!$A461:'Input'!$A$1006)&gt;0))&lt;&gt;0),"Row is skipped.",IF(AND(Input!$A460="",Input!$A461=""),"", IF(Input!D460="","Data is missing.",""))))</f>
        <v/>
      </c>
      <c r="F461" s="189" t="str">
        <f>IF(ISERROR(IF(AND(Input!$A460="",SUMPRODUCT(--(LEN(Input!$A461:'Input'!$A$1006)&gt;0))&lt;&gt;0),"Row is skipped.",IF(AND(Input!$A460="",Input!$A461=""),"", IF(Input!E460="","Data is missing.","")))),"",IF(AND(Input!$A460="",SUMPRODUCT(--(LEN(Input!$A461:'Input'!$A$1006)&gt;0))&lt;&gt;0),"Row is skipped.",IF(AND(Input!$A460="",Input!$A461=""),"", IF(Input!E460="","Data is missing.",""))))</f>
        <v/>
      </c>
      <c r="G461" s="189" t="str">
        <f>IF(ISERROR(IF(AND(Input!$A460="",SUMPRODUCT(--(LEN(Input!$A461:'Input'!$A$1006)&gt;0))&lt;&gt;0),"Row is skipped.",IF(AND(Input!$A460="",Input!$A461=""),"", IF(Input!F460="","Data is missing.","")))),"",IF(AND(Input!$A460="",SUMPRODUCT(--(LEN(Input!$A461:'Input'!$A$1006)&gt;0))&lt;&gt;0),"Row is skipped.",IF(AND(Input!$A460="",Input!$A461=""),"", IF(Input!F460="","Data is missing.",""))))</f>
        <v/>
      </c>
      <c r="H461" s="190" t="str">
        <f>IF(ISERROR(IF(AND(Input!$A460="",SUMPRODUCT(--(LEN(Input!$A461:'Input'!$A$1006)&gt;0))&lt;&gt;0),"Row is skipped.",IF(AND(Input!$A460="",Input!$A461=""),"", IF(Input!G460="","Data is missing.","")))),"",IF(AND(Input!$A460="",SUMPRODUCT(--(LEN(Input!$A461:'Input'!$A$1006)&gt;0))&lt;&gt;0),"Row is skipped.",IF(AND(Input!$A460="",Input!$A461=""),"", IF(Input!G460="","Data is missing.",""))))</f>
        <v/>
      </c>
      <c r="I461" s="156"/>
      <c r="J461" s="191" t="str">
        <f>IFERROR(VLOOKUP(VLOOKUP(Input!$D460,'Measure List'!$A:$AN,40,FALSE),UIR!$A$1:$Q$27,17,FALSE),"")</f>
        <v/>
      </c>
      <c r="K461" s="192" t="str">
        <f>IFERROR(VLOOKUP(Input!$D460,'Measure List'!$A:$AN,40,FALSE),"")</f>
        <v/>
      </c>
      <c r="L461" s="156"/>
      <c r="M461" s="193" t="str">
        <f>IF(B461="","",IF(AND(Input!H460="",IFERROR(VLOOKUP(K461,UIR!$A$2:$P$21,2,FALSE),"")&lt;&gt;""),"Data is Missing.",""))</f>
        <v/>
      </c>
      <c r="N461" s="194" t="str">
        <f>IF(B461="","",IF(AND(Input!I460="",IFERROR(VLOOKUP(K461,UIR!$A$2:$P$21,3,FALSE),"")&lt;&gt;""),"Data is Missing.",""))</f>
        <v/>
      </c>
      <c r="O461" s="194" t="str">
        <f>IF(B461="","",IF(AND(Input!J460="",IFERROR(VLOOKUP(K461,UIR!$A$2:$P$21,4,FALSE),"")&lt;&gt;""),"Data is Missing.",""))</f>
        <v/>
      </c>
      <c r="P461" s="194" t="str">
        <f>IF(B461="","",IF(AND(Input!K460="",IFERROR(VLOOKUP(K461,UIR!$A$2:$P$21,5,FALSE),"")&lt;&gt;""),"Data is Missing.",""))</f>
        <v/>
      </c>
      <c r="Q461" s="194" t="str">
        <f>IF(B461="","",IF(AND(Input!L460="",IFERROR(VLOOKUP(K461,UIR!$A$2:$P$21,6,FALSE),"")&lt;&gt;""),"Data is Missing.",""))</f>
        <v/>
      </c>
      <c r="R461" s="194" t="str">
        <f>IF(B461="","",IF(AND(Input!M460="",IFERROR(VLOOKUP(K461,UIR!$A$2:$P$21,7,FALSE),"")&lt;&gt;""),"Data is Missing.",""))</f>
        <v/>
      </c>
      <c r="S461" s="194" t="str">
        <f>IF(B461="","",IF(AND(Input!P460="",IFERROR(VLOOKUP(K461,UIR!$A$2:$P$21,8,FALSE),"")&lt;&gt;""),"Data is Missing.",""))</f>
        <v/>
      </c>
      <c r="T461" s="194" t="str">
        <f>IF(B461="","",IF(AND(Input!Q460="",IFERROR(VLOOKUP(K461,UIR!$A$2:$P$21,9,FALSE),"")&lt;&gt;""),"Data is Missing.",""))</f>
        <v/>
      </c>
      <c r="U461" s="194"/>
      <c r="V461" s="194" t="str">
        <f>IF(B461="","",IF(AND(Input!S460="",IFERROR(VLOOKUP(K461,UIR!$A$2:$P$21,11,FALSE),"")&lt;&gt;""),"Data is Missing.",""))</f>
        <v/>
      </c>
      <c r="W461" s="194" t="str">
        <f>IF(B461="","",IF(AND(Input!T460="",IFERROR(VLOOKUP(K461,UIR!$A$2:$P$21,12,FALSE),"")&lt;&gt;""),"Data is Missing.",""))</f>
        <v/>
      </c>
      <c r="X461" s="194" t="str">
        <f>IF(B461="","",IF(AND(Input!V460="",IFERROR(VLOOKUP(K461,UIR!$A$2:$P$21,13,FALSE),"")&lt;&gt;""),"Data is Missing.",""))</f>
        <v/>
      </c>
      <c r="Y461" s="194" t="str">
        <f>IF(B461="","",IF(AND(Input!W460="",IFERROR(VLOOKUP(K461,UIR!$A$2:$P$21,14,FALSE),"")&lt;&gt;""),"Data is Missing.",""))</f>
        <v/>
      </c>
      <c r="Z461" s="194" t="str">
        <f>IF(B461="","",IF(AND(Input!X460="",IFERROR(VLOOKUP(K461,UIR!$A$2:$P$21,15,FALSE),"")&lt;&gt;""),"Data is Missing.",""))</f>
        <v/>
      </c>
      <c r="AA461" s="195" t="str">
        <f>IF(B461="","",IF(AND(Input!Y460="",IFERROR(VLOOKUP(K461,UIR!$A$2:$P$21,16,FALSE),"")&lt;&gt;""),"Data is Missing.",""))</f>
        <v/>
      </c>
      <c r="AC461" s="202" t="str">
        <f>IF(ISERROR(IF(Input!D460="","",IF(ISERROR(VLOOKUP(Input!D460,'Measure List'!$A$2:$A$30000,1,0)),"Invalid RefNo",""))),"",IF(Input!D460="","",IF(ISERROR(VLOOKUP(Input!D460,'Measure List'!$A$2:$A$30000,1,0)),"Invalid RefNo","")))</f>
        <v/>
      </c>
      <c r="AD461" s="156"/>
      <c r="AE461" s="156"/>
      <c r="AF461" s="156"/>
      <c r="AG461" s="156"/>
      <c r="AH461" s="156"/>
      <c r="AI461" s="156"/>
      <c r="AJ461" s="156"/>
      <c r="AK461" s="156"/>
      <c r="AL461" s="203" t="str">
        <f>IF(COUNTIF(Dropdowns!$K$2:$K$7,Input!S460)&gt;0,"",IF(Input!S460="","","Invalid Type"))</f>
        <v/>
      </c>
      <c r="AN461" s="204" t="str">
        <f>IF(Input!C460="","",IF(ISNUMBER(VALUE(Input!C460)),"","Needs to be a number."))</f>
        <v/>
      </c>
      <c r="AO461" s="205" t="str">
        <f>IF(Input!E460="","",IF(ISNUMBER(VALUE(Input!E460)),"","Needs to be a number."))</f>
        <v/>
      </c>
      <c r="AP461" s="205" t="str">
        <f>IF(Input!N460="","",IF(ISNUMBER(VALUE(Input!N460)),"","Needs to be a number."))</f>
        <v/>
      </c>
      <c r="AQ461" s="205" t="str">
        <f>IF(Input!O460="","",IF(ISNUMBER(VALUE(Input!O460)),"","Needs to be a number."))</f>
        <v/>
      </c>
      <c r="AR461" s="205" t="str">
        <f>IF(Input!V460="","",IF(ISNUMBER(VALUE(Input!V460)),"","Needs to be a number."))</f>
        <v/>
      </c>
      <c r="AS461" s="205" t="str">
        <f>IF(Input!W460="","",IF(ISNUMBER(VALUE(Input!W460)),"","Needs to be a number."))</f>
        <v/>
      </c>
      <c r="AT461" s="205" t="str">
        <f>IF(Input!X460="","",IF(ISNUMBER(VALUE(Input!X460)),"","Needs to be a number."))</f>
        <v/>
      </c>
      <c r="AU461" s="206" t="str">
        <f>IF(Input!Y460="","",IF(ISNUMBER(VALUE(Input!Y460)),"","Needs to be a number."))</f>
        <v/>
      </c>
      <c r="AV461" s="207"/>
      <c r="AW461" s="259" t="str">
        <f>IF(OR(VALUE(Input!C460)&lt;0,VALUE(Input!C460)&gt;100), "Invalid EEI %","")</f>
        <v/>
      </c>
      <c r="AX461" s="207"/>
      <c r="AY461" s="278" t="str">
        <f>IF(Input!E460="","",IF(VALUE(Input!E460)=0,"Do not enter 0.",""))</f>
        <v/>
      </c>
    </row>
    <row r="462" spans="2:51" x14ac:dyDescent="0.3">
      <c r="B462" s="188" t="str">
        <f>Input!A461</f>
        <v/>
      </c>
      <c r="C462" s="189" t="str">
        <f>IF(ISERROR(IF(AND(Input!$A461="",SUMPRODUCT(--(LEN(Input!$A462:'Input'!$A$1006)&gt;0))&lt;&gt;0),"Row is skipped.",IF(AND(Input!$A461="",Input!$A462=""),"", IF(Input!B461="","Data is missing.","")))),"",IF(AND(Input!$A461="",SUMPRODUCT(--(LEN(Input!$A462:'Input'!$A$1006)&gt;0))&lt;&gt;0),"Row is skipped.",IF(AND(Input!$A461="",Input!$A462=""),"", IF(Input!B461="","Data is missing.",""))))</f>
        <v/>
      </c>
      <c r="D462" s="189" t="str">
        <f>IF(ISERROR(IF(AND(Input!$A461="",SUMPRODUCT(--(LEN(Input!$A462:'Input'!$A$1006)&gt;0))&lt;&gt;0),"Row is skipped.",IF(AND(Input!$A461="",Input!$A462=""),"", IF(Input!C461="","Data is missing.","")))),"",IF(AND(Input!$A461="",SUMPRODUCT(--(LEN(Input!$A462:'Input'!$A$1006)&gt;0))&lt;&gt;0),"Row is skipped.",IF(AND(Input!$A461="",Input!$A462=""),"", IF(Input!C461="","Data is missing.",""))))</f>
        <v/>
      </c>
      <c r="E462" s="189" t="str">
        <f>IF(ISERROR(IF(AND(Input!$A461="",SUMPRODUCT(--(LEN(Input!$A462:'Input'!$A$1006)&gt;0))&lt;&gt;0),"Row is skipped.",IF(AND(Input!$A461="",Input!$A462=""),"", IF(Input!D461="","Data is missing.","")))),"",IF(AND(Input!$A461="",SUMPRODUCT(--(LEN(Input!$A462:'Input'!$A$1006)&gt;0))&lt;&gt;0),"Row is skipped.",IF(AND(Input!$A461="",Input!$A462=""),"", IF(Input!D461="","Data is missing.",""))))</f>
        <v/>
      </c>
      <c r="F462" s="189" t="str">
        <f>IF(ISERROR(IF(AND(Input!$A461="",SUMPRODUCT(--(LEN(Input!$A462:'Input'!$A$1006)&gt;0))&lt;&gt;0),"Row is skipped.",IF(AND(Input!$A461="",Input!$A462=""),"", IF(Input!E461="","Data is missing.","")))),"",IF(AND(Input!$A461="",SUMPRODUCT(--(LEN(Input!$A462:'Input'!$A$1006)&gt;0))&lt;&gt;0),"Row is skipped.",IF(AND(Input!$A461="",Input!$A462=""),"", IF(Input!E461="","Data is missing.",""))))</f>
        <v/>
      </c>
      <c r="G462" s="189" t="str">
        <f>IF(ISERROR(IF(AND(Input!$A461="",SUMPRODUCT(--(LEN(Input!$A462:'Input'!$A$1006)&gt;0))&lt;&gt;0),"Row is skipped.",IF(AND(Input!$A461="",Input!$A462=""),"", IF(Input!F461="","Data is missing.","")))),"",IF(AND(Input!$A461="",SUMPRODUCT(--(LEN(Input!$A462:'Input'!$A$1006)&gt;0))&lt;&gt;0),"Row is skipped.",IF(AND(Input!$A461="",Input!$A462=""),"", IF(Input!F461="","Data is missing.",""))))</f>
        <v/>
      </c>
      <c r="H462" s="190" t="str">
        <f>IF(ISERROR(IF(AND(Input!$A461="",SUMPRODUCT(--(LEN(Input!$A462:'Input'!$A$1006)&gt;0))&lt;&gt;0),"Row is skipped.",IF(AND(Input!$A461="",Input!$A462=""),"", IF(Input!G461="","Data is missing.","")))),"",IF(AND(Input!$A461="",SUMPRODUCT(--(LEN(Input!$A462:'Input'!$A$1006)&gt;0))&lt;&gt;0),"Row is skipped.",IF(AND(Input!$A461="",Input!$A462=""),"", IF(Input!G461="","Data is missing.",""))))</f>
        <v/>
      </c>
      <c r="I462" s="156"/>
      <c r="J462" s="191" t="str">
        <f>IFERROR(VLOOKUP(VLOOKUP(Input!$D461,'Measure List'!$A:$AN,40,FALSE),UIR!$A$1:$Q$27,17,FALSE),"")</f>
        <v/>
      </c>
      <c r="K462" s="192" t="str">
        <f>IFERROR(VLOOKUP(Input!$D461,'Measure List'!$A:$AN,40,FALSE),"")</f>
        <v/>
      </c>
      <c r="L462" s="156"/>
      <c r="M462" s="193" t="str">
        <f>IF(B462="","",IF(AND(Input!H461="",IFERROR(VLOOKUP(K462,UIR!$A$2:$P$21,2,FALSE),"")&lt;&gt;""),"Data is Missing.",""))</f>
        <v/>
      </c>
      <c r="N462" s="194" t="str">
        <f>IF(B462="","",IF(AND(Input!I461="",IFERROR(VLOOKUP(K462,UIR!$A$2:$P$21,3,FALSE),"")&lt;&gt;""),"Data is Missing.",""))</f>
        <v/>
      </c>
      <c r="O462" s="194" t="str">
        <f>IF(B462="","",IF(AND(Input!J461="",IFERROR(VLOOKUP(K462,UIR!$A$2:$P$21,4,FALSE),"")&lt;&gt;""),"Data is Missing.",""))</f>
        <v/>
      </c>
      <c r="P462" s="194" t="str">
        <f>IF(B462="","",IF(AND(Input!K461="",IFERROR(VLOOKUP(K462,UIR!$A$2:$P$21,5,FALSE),"")&lt;&gt;""),"Data is Missing.",""))</f>
        <v/>
      </c>
      <c r="Q462" s="194" t="str">
        <f>IF(B462="","",IF(AND(Input!L461="",IFERROR(VLOOKUP(K462,UIR!$A$2:$P$21,6,FALSE),"")&lt;&gt;""),"Data is Missing.",""))</f>
        <v/>
      </c>
      <c r="R462" s="194" t="str">
        <f>IF(B462="","",IF(AND(Input!M461="",IFERROR(VLOOKUP(K462,UIR!$A$2:$P$21,7,FALSE),"")&lt;&gt;""),"Data is Missing.",""))</f>
        <v/>
      </c>
      <c r="S462" s="194" t="str">
        <f>IF(B462="","",IF(AND(Input!P461="",IFERROR(VLOOKUP(K462,UIR!$A$2:$P$21,8,FALSE),"")&lt;&gt;""),"Data is Missing.",""))</f>
        <v/>
      </c>
      <c r="T462" s="194" t="str">
        <f>IF(B462="","",IF(AND(Input!Q461="",IFERROR(VLOOKUP(K462,UIR!$A$2:$P$21,9,FALSE),"")&lt;&gt;""),"Data is Missing.",""))</f>
        <v/>
      </c>
      <c r="U462" s="194"/>
      <c r="V462" s="194" t="str">
        <f>IF(B462="","",IF(AND(Input!S461="",IFERROR(VLOOKUP(K462,UIR!$A$2:$P$21,11,FALSE),"")&lt;&gt;""),"Data is Missing.",""))</f>
        <v/>
      </c>
      <c r="W462" s="194" t="str">
        <f>IF(B462="","",IF(AND(Input!T461="",IFERROR(VLOOKUP(K462,UIR!$A$2:$P$21,12,FALSE),"")&lt;&gt;""),"Data is Missing.",""))</f>
        <v/>
      </c>
      <c r="X462" s="194" t="str">
        <f>IF(B462="","",IF(AND(Input!V461="",IFERROR(VLOOKUP(K462,UIR!$A$2:$P$21,13,FALSE),"")&lt;&gt;""),"Data is Missing.",""))</f>
        <v/>
      </c>
      <c r="Y462" s="194" t="str">
        <f>IF(B462="","",IF(AND(Input!W461="",IFERROR(VLOOKUP(K462,UIR!$A$2:$P$21,14,FALSE),"")&lt;&gt;""),"Data is Missing.",""))</f>
        <v/>
      </c>
      <c r="Z462" s="194" t="str">
        <f>IF(B462="","",IF(AND(Input!X461="",IFERROR(VLOOKUP(K462,UIR!$A$2:$P$21,15,FALSE),"")&lt;&gt;""),"Data is Missing.",""))</f>
        <v/>
      </c>
      <c r="AA462" s="195" t="str">
        <f>IF(B462="","",IF(AND(Input!Y461="",IFERROR(VLOOKUP(K462,UIR!$A$2:$P$21,16,FALSE),"")&lt;&gt;""),"Data is Missing.",""))</f>
        <v/>
      </c>
      <c r="AC462" s="202" t="str">
        <f>IF(ISERROR(IF(Input!D461="","",IF(ISERROR(VLOOKUP(Input!D461,'Measure List'!$A$2:$A$30000,1,0)),"Invalid RefNo",""))),"",IF(Input!D461="","",IF(ISERROR(VLOOKUP(Input!D461,'Measure List'!$A$2:$A$30000,1,0)),"Invalid RefNo","")))</f>
        <v/>
      </c>
      <c r="AD462" s="156"/>
      <c r="AE462" s="156"/>
      <c r="AF462" s="156"/>
      <c r="AG462" s="156"/>
      <c r="AH462" s="156"/>
      <c r="AI462" s="156"/>
      <c r="AJ462" s="156"/>
      <c r="AK462" s="156"/>
      <c r="AL462" s="203" t="str">
        <f>IF(COUNTIF(Dropdowns!$K$2:$K$7,Input!S461)&gt;0,"",IF(Input!S461="","","Invalid Type"))</f>
        <v/>
      </c>
      <c r="AN462" s="204" t="str">
        <f>IF(Input!C461="","",IF(ISNUMBER(VALUE(Input!C461)),"","Needs to be a number."))</f>
        <v/>
      </c>
      <c r="AO462" s="205" t="str">
        <f>IF(Input!E461="","",IF(ISNUMBER(VALUE(Input!E461)),"","Needs to be a number."))</f>
        <v/>
      </c>
      <c r="AP462" s="205" t="str">
        <f>IF(Input!N461="","",IF(ISNUMBER(VALUE(Input!N461)),"","Needs to be a number."))</f>
        <v/>
      </c>
      <c r="AQ462" s="205" t="str">
        <f>IF(Input!O461="","",IF(ISNUMBER(VALUE(Input!O461)),"","Needs to be a number."))</f>
        <v/>
      </c>
      <c r="AR462" s="205" t="str">
        <f>IF(Input!V461="","",IF(ISNUMBER(VALUE(Input!V461)),"","Needs to be a number."))</f>
        <v/>
      </c>
      <c r="AS462" s="205" t="str">
        <f>IF(Input!W461="","",IF(ISNUMBER(VALUE(Input!W461)),"","Needs to be a number."))</f>
        <v/>
      </c>
      <c r="AT462" s="205" t="str">
        <f>IF(Input!X461="","",IF(ISNUMBER(VALUE(Input!X461)),"","Needs to be a number."))</f>
        <v/>
      </c>
      <c r="AU462" s="206" t="str">
        <f>IF(Input!Y461="","",IF(ISNUMBER(VALUE(Input!Y461)),"","Needs to be a number."))</f>
        <v/>
      </c>
      <c r="AV462" s="207"/>
      <c r="AW462" s="259" t="str">
        <f>IF(OR(VALUE(Input!C461)&lt;0,VALUE(Input!C461)&gt;100), "Invalid EEI %","")</f>
        <v/>
      </c>
      <c r="AX462" s="207"/>
      <c r="AY462" s="278" t="str">
        <f>IF(Input!E461="","",IF(VALUE(Input!E461)=0,"Do not enter 0.",""))</f>
        <v/>
      </c>
    </row>
    <row r="463" spans="2:51" x14ac:dyDescent="0.3">
      <c r="B463" s="188" t="str">
        <f>Input!A462</f>
        <v/>
      </c>
      <c r="C463" s="189" t="str">
        <f>IF(ISERROR(IF(AND(Input!$A462="",SUMPRODUCT(--(LEN(Input!$A463:'Input'!$A$1006)&gt;0))&lt;&gt;0),"Row is skipped.",IF(AND(Input!$A462="",Input!$A463=""),"", IF(Input!B462="","Data is missing.","")))),"",IF(AND(Input!$A462="",SUMPRODUCT(--(LEN(Input!$A463:'Input'!$A$1006)&gt;0))&lt;&gt;0),"Row is skipped.",IF(AND(Input!$A462="",Input!$A463=""),"", IF(Input!B462="","Data is missing.",""))))</f>
        <v/>
      </c>
      <c r="D463" s="189" t="str">
        <f>IF(ISERROR(IF(AND(Input!$A462="",SUMPRODUCT(--(LEN(Input!$A463:'Input'!$A$1006)&gt;0))&lt;&gt;0),"Row is skipped.",IF(AND(Input!$A462="",Input!$A463=""),"", IF(Input!C462="","Data is missing.","")))),"",IF(AND(Input!$A462="",SUMPRODUCT(--(LEN(Input!$A463:'Input'!$A$1006)&gt;0))&lt;&gt;0),"Row is skipped.",IF(AND(Input!$A462="",Input!$A463=""),"", IF(Input!C462="","Data is missing.",""))))</f>
        <v/>
      </c>
      <c r="E463" s="189" t="str">
        <f>IF(ISERROR(IF(AND(Input!$A462="",SUMPRODUCT(--(LEN(Input!$A463:'Input'!$A$1006)&gt;0))&lt;&gt;0),"Row is skipped.",IF(AND(Input!$A462="",Input!$A463=""),"", IF(Input!D462="","Data is missing.","")))),"",IF(AND(Input!$A462="",SUMPRODUCT(--(LEN(Input!$A463:'Input'!$A$1006)&gt;0))&lt;&gt;0),"Row is skipped.",IF(AND(Input!$A462="",Input!$A463=""),"", IF(Input!D462="","Data is missing.",""))))</f>
        <v/>
      </c>
      <c r="F463" s="189" t="str">
        <f>IF(ISERROR(IF(AND(Input!$A462="",SUMPRODUCT(--(LEN(Input!$A463:'Input'!$A$1006)&gt;0))&lt;&gt;0),"Row is skipped.",IF(AND(Input!$A462="",Input!$A463=""),"", IF(Input!E462="","Data is missing.","")))),"",IF(AND(Input!$A462="",SUMPRODUCT(--(LEN(Input!$A463:'Input'!$A$1006)&gt;0))&lt;&gt;0),"Row is skipped.",IF(AND(Input!$A462="",Input!$A463=""),"", IF(Input!E462="","Data is missing.",""))))</f>
        <v/>
      </c>
      <c r="G463" s="189" t="str">
        <f>IF(ISERROR(IF(AND(Input!$A462="",SUMPRODUCT(--(LEN(Input!$A463:'Input'!$A$1006)&gt;0))&lt;&gt;0),"Row is skipped.",IF(AND(Input!$A462="",Input!$A463=""),"", IF(Input!F462="","Data is missing.","")))),"",IF(AND(Input!$A462="",SUMPRODUCT(--(LEN(Input!$A463:'Input'!$A$1006)&gt;0))&lt;&gt;0),"Row is skipped.",IF(AND(Input!$A462="",Input!$A463=""),"", IF(Input!F462="","Data is missing.",""))))</f>
        <v/>
      </c>
      <c r="H463" s="190" t="str">
        <f>IF(ISERROR(IF(AND(Input!$A462="",SUMPRODUCT(--(LEN(Input!$A463:'Input'!$A$1006)&gt;0))&lt;&gt;0),"Row is skipped.",IF(AND(Input!$A462="",Input!$A463=""),"", IF(Input!G462="","Data is missing.","")))),"",IF(AND(Input!$A462="",SUMPRODUCT(--(LEN(Input!$A463:'Input'!$A$1006)&gt;0))&lt;&gt;0),"Row is skipped.",IF(AND(Input!$A462="",Input!$A463=""),"", IF(Input!G462="","Data is missing.",""))))</f>
        <v/>
      </c>
      <c r="I463" s="156"/>
      <c r="J463" s="191" t="str">
        <f>IFERROR(VLOOKUP(VLOOKUP(Input!$D462,'Measure List'!$A:$AN,40,FALSE),UIR!$A$1:$Q$27,17,FALSE),"")</f>
        <v/>
      </c>
      <c r="K463" s="192" t="str">
        <f>IFERROR(VLOOKUP(Input!$D462,'Measure List'!$A:$AN,40,FALSE),"")</f>
        <v/>
      </c>
      <c r="L463" s="156"/>
      <c r="M463" s="193" t="str">
        <f>IF(B463="","",IF(AND(Input!H462="",IFERROR(VLOOKUP(K463,UIR!$A$2:$P$21,2,FALSE),"")&lt;&gt;""),"Data is Missing.",""))</f>
        <v/>
      </c>
      <c r="N463" s="194" t="str">
        <f>IF(B463="","",IF(AND(Input!I462="",IFERROR(VLOOKUP(K463,UIR!$A$2:$P$21,3,FALSE),"")&lt;&gt;""),"Data is Missing.",""))</f>
        <v/>
      </c>
      <c r="O463" s="194" t="str">
        <f>IF(B463="","",IF(AND(Input!J462="",IFERROR(VLOOKUP(K463,UIR!$A$2:$P$21,4,FALSE),"")&lt;&gt;""),"Data is Missing.",""))</f>
        <v/>
      </c>
      <c r="P463" s="194" t="str">
        <f>IF(B463="","",IF(AND(Input!K462="",IFERROR(VLOOKUP(K463,UIR!$A$2:$P$21,5,FALSE),"")&lt;&gt;""),"Data is Missing.",""))</f>
        <v/>
      </c>
      <c r="Q463" s="194" t="str">
        <f>IF(B463="","",IF(AND(Input!L462="",IFERROR(VLOOKUP(K463,UIR!$A$2:$P$21,6,FALSE),"")&lt;&gt;""),"Data is Missing.",""))</f>
        <v/>
      </c>
      <c r="R463" s="194" t="str">
        <f>IF(B463="","",IF(AND(Input!M462="",IFERROR(VLOOKUP(K463,UIR!$A$2:$P$21,7,FALSE),"")&lt;&gt;""),"Data is Missing.",""))</f>
        <v/>
      </c>
      <c r="S463" s="194" t="str">
        <f>IF(B463="","",IF(AND(Input!P462="",IFERROR(VLOOKUP(K463,UIR!$A$2:$P$21,8,FALSE),"")&lt;&gt;""),"Data is Missing.",""))</f>
        <v/>
      </c>
      <c r="T463" s="194" t="str">
        <f>IF(B463="","",IF(AND(Input!Q462="",IFERROR(VLOOKUP(K463,UIR!$A$2:$P$21,9,FALSE),"")&lt;&gt;""),"Data is Missing.",""))</f>
        <v/>
      </c>
      <c r="U463" s="194"/>
      <c r="V463" s="194" t="str">
        <f>IF(B463="","",IF(AND(Input!S462="",IFERROR(VLOOKUP(K463,UIR!$A$2:$P$21,11,FALSE),"")&lt;&gt;""),"Data is Missing.",""))</f>
        <v/>
      </c>
      <c r="W463" s="194" t="str">
        <f>IF(B463="","",IF(AND(Input!T462="",IFERROR(VLOOKUP(K463,UIR!$A$2:$P$21,12,FALSE),"")&lt;&gt;""),"Data is Missing.",""))</f>
        <v/>
      </c>
      <c r="X463" s="194" t="str">
        <f>IF(B463="","",IF(AND(Input!V462="",IFERROR(VLOOKUP(K463,UIR!$A$2:$P$21,13,FALSE),"")&lt;&gt;""),"Data is Missing.",""))</f>
        <v/>
      </c>
      <c r="Y463" s="194" t="str">
        <f>IF(B463="","",IF(AND(Input!W462="",IFERROR(VLOOKUP(K463,UIR!$A$2:$P$21,14,FALSE),"")&lt;&gt;""),"Data is Missing.",""))</f>
        <v/>
      </c>
      <c r="Z463" s="194" t="str">
        <f>IF(B463="","",IF(AND(Input!X462="",IFERROR(VLOOKUP(K463,UIR!$A$2:$P$21,15,FALSE),"")&lt;&gt;""),"Data is Missing.",""))</f>
        <v/>
      </c>
      <c r="AA463" s="195" t="str">
        <f>IF(B463="","",IF(AND(Input!Y462="",IFERROR(VLOOKUP(K463,UIR!$A$2:$P$21,16,FALSE),"")&lt;&gt;""),"Data is Missing.",""))</f>
        <v/>
      </c>
      <c r="AC463" s="202" t="str">
        <f>IF(ISERROR(IF(Input!D462="","",IF(ISERROR(VLOOKUP(Input!D462,'Measure List'!$A$2:$A$30000,1,0)),"Invalid RefNo",""))),"",IF(Input!D462="","",IF(ISERROR(VLOOKUP(Input!D462,'Measure List'!$A$2:$A$30000,1,0)),"Invalid RefNo","")))</f>
        <v/>
      </c>
      <c r="AD463" s="156"/>
      <c r="AE463" s="156"/>
      <c r="AF463" s="156"/>
      <c r="AG463" s="156"/>
      <c r="AH463" s="156"/>
      <c r="AI463" s="156"/>
      <c r="AJ463" s="156"/>
      <c r="AK463" s="156"/>
      <c r="AL463" s="203" t="str">
        <f>IF(COUNTIF(Dropdowns!$K$2:$K$7,Input!S462)&gt;0,"",IF(Input!S462="","","Invalid Type"))</f>
        <v/>
      </c>
      <c r="AN463" s="204" t="str">
        <f>IF(Input!C462="","",IF(ISNUMBER(VALUE(Input!C462)),"","Needs to be a number."))</f>
        <v/>
      </c>
      <c r="AO463" s="205" t="str">
        <f>IF(Input!E462="","",IF(ISNUMBER(VALUE(Input!E462)),"","Needs to be a number."))</f>
        <v/>
      </c>
      <c r="AP463" s="205" t="str">
        <f>IF(Input!N462="","",IF(ISNUMBER(VALUE(Input!N462)),"","Needs to be a number."))</f>
        <v/>
      </c>
      <c r="AQ463" s="205" t="str">
        <f>IF(Input!O462="","",IF(ISNUMBER(VALUE(Input!O462)),"","Needs to be a number."))</f>
        <v/>
      </c>
      <c r="AR463" s="205" t="str">
        <f>IF(Input!V462="","",IF(ISNUMBER(VALUE(Input!V462)),"","Needs to be a number."))</f>
        <v/>
      </c>
      <c r="AS463" s="205" t="str">
        <f>IF(Input!W462="","",IF(ISNUMBER(VALUE(Input!W462)),"","Needs to be a number."))</f>
        <v/>
      </c>
      <c r="AT463" s="205" t="str">
        <f>IF(Input!X462="","",IF(ISNUMBER(VALUE(Input!X462)),"","Needs to be a number."))</f>
        <v/>
      </c>
      <c r="AU463" s="206" t="str">
        <f>IF(Input!Y462="","",IF(ISNUMBER(VALUE(Input!Y462)),"","Needs to be a number."))</f>
        <v/>
      </c>
      <c r="AV463" s="207"/>
      <c r="AW463" s="259" t="str">
        <f>IF(OR(VALUE(Input!C462)&lt;0,VALUE(Input!C462)&gt;100), "Invalid EEI %","")</f>
        <v/>
      </c>
      <c r="AX463" s="207"/>
      <c r="AY463" s="278" t="str">
        <f>IF(Input!E462="","",IF(VALUE(Input!E462)=0,"Do not enter 0.",""))</f>
        <v/>
      </c>
    </row>
    <row r="464" spans="2:51" x14ac:dyDescent="0.3">
      <c r="B464" s="188" t="str">
        <f>Input!A463</f>
        <v/>
      </c>
      <c r="C464" s="189" t="str">
        <f>IF(ISERROR(IF(AND(Input!$A463="",SUMPRODUCT(--(LEN(Input!$A464:'Input'!$A$1006)&gt;0))&lt;&gt;0),"Row is skipped.",IF(AND(Input!$A463="",Input!$A464=""),"", IF(Input!B463="","Data is missing.","")))),"",IF(AND(Input!$A463="",SUMPRODUCT(--(LEN(Input!$A464:'Input'!$A$1006)&gt;0))&lt;&gt;0),"Row is skipped.",IF(AND(Input!$A463="",Input!$A464=""),"", IF(Input!B463="","Data is missing.",""))))</f>
        <v/>
      </c>
      <c r="D464" s="189" t="str">
        <f>IF(ISERROR(IF(AND(Input!$A463="",SUMPRODUCT(--(LEN(Input!$A464:'Input'!$A$1006)&gt;0))&lt;&gt;0),"Row is skipped.",IF(AND(Input!$A463="",Input!$A464=""),"", IF(Input!C463="","Data is missing.","")))),"",IF(AND(Input!$A463="",SUMPRODUCT(--(LEN(Input!$A464:'Input'!$A$1006)&gt;0))&lt;&gt;0),"Row is skipped.",IF(AND(Input!$A463="",Input!$A464=""),"", IF(Input!C463="","Data is missing.",""))))</f>
        <v/>
      </c>
      <c r="E464" s="189" t="str">
        <f>IF(ISERROR(IF(AND(Input!$A463="",SUMPRODUCT(--(LEN(Input!$A464:'Input'!$A$1006)&gt;0))&lt;&gt;0),"Row is skipped.",IF(AND(Input!$A463="",Input!$A464=""),"", IF(Input!D463="","Data is missing.","")))),"",IF(AND(Input!$A463="",SUMPRODUCT(--(LEN(Input!$A464:'Input'!$A$1006)&gt;0))&lt;&gt;0),"Row is skipped.",IF(AND(Input!$A463="",Input!$A464=""),"", IF(Input!D463="","Data is missing.",""))))</f>
        <v/>
      </c>
      <c r="F464" s="189" t="str">
        <f>IF(ISERROR(IF(AND(Input!$A463="",SUMPRODUCT(--(LEN(Input!$A464:'Input'!$A$1006)&gt;0))&lt;&gt;0),"Row is skipped.",IF(AND(Input!$A463="",Input!$A464=""),"", IF(Input!E463="","Data is missing.","")))),"",IF(AND(Input!$A463="",SUMPRODUCT(--(LEN(Input!$A464:'Input'!$A$1006)&gt;0))&lt;&gt;0),"Row is skipped.",IF(AND(Input!$A463="",Input!$A464=""),"", IF(Input!E463="","Data is missing.",""))))</f>
        <v/>
      </c>
      <c r="G464" s="189" t="str">
        <f>IF(ISERROR(IF(AND(Input!$A463="",SUMPRODUCT(--(LEN(Input!$A464:'Input'!$A$1006)&gt;0))&lt;&gt;0),"Row is skipped.",IF(AND(Input!$A463="",Input!$A464=""),"", IF(Input!F463="","Data is missing.","")))),"",IF(AND(Input!$A463="",SUMPRODUCT(--(LEN(Input!$A464:'Input'!$A$1006)&gt;0))&lt;&gt;0),"Row is skipped.",IF(AND(Input!$A463="",Input!$A464=""),"", IF(Input!F463="","Data is missing.",""))))</f>
        <v/>
      </c>
      <c r="H464" s="190" t="str">
        <f>IF(ISERROR(IF(AND(Input!$A463="",SUMPRODUCT(--(LEN(Input!$A464:'Input'!$A$1006)&gt;0))&lt;&gt;0),"Row is skipped.",IF(AND(Input!$A463="",Input!$A464=""),"", IF(Input!G463="","Data is missing.","")))),"",IF(AND(Input!$A463="",SUMPRODUCT(--(LEN(Input!$A464:'Input'!$A$1006)&gt;0))&lt;&gt;0),"Row is skipped.",IF(AND(Input!$A463="",Input!$A464=""),"", IF(Input!G463="","Data is missing.",""))))</f>
        <v/>
      </c>
      <c r="I464" s="156"/>
      <c r="J464" s="191" t="str">
        <f>IFERROR(VLOOKUP(VLOOKUP(Input!$D463,'Measure List'!$A:$AN,40,FALSE),UIR!$A$1:$Q$27,17,FALSE),"")</f>
        <v/>
      </c>
      <c r="K464" s="192" t="str">
        <f>IFERROR(VLOOKUP(Input!$D463,'Measure List'!$A:$AN,40,FALSE),"")</f>
        <v/>
      </c>
      <c r="L464" s="156"/>
      <c r="M464" s="193" t="str">
        <f>IF(B464="","",IF(AND(Input!H463="",IFERROR(VLOOKUP(K464,UIR!$A$2:$P$21,2,FALSE),"")&lt;&gt;""),"Data is Missing.",""))</f>
        <v/>
      </c>
      <c r="N464" s="194" t="str">
        <f>IF(B464="","",IF(AND(Input!I463="",IFERROR(VLOOKUP(K464,UIR!$A$2:$P$21,3,FALSE),"")&lt;&gt;""),"Data is Missing.",""))</f>
        <v/>
      </c>
      <c r="O464" s="194" t="str">
        <f>IF(B464="","",IF(AND(Input!J463="",IFERROR(VLOOKUP(K464,UIR!$A$2:$P$21,4,FALSE),"")&lt;&gt;""),"Data is Missing.",""))</f>
        <v/>
      </c>
      <c r="P464" s="194" t="str">
        <f>IF(B464="","",IF(AND(Input!K463="",IFERROR(VLOOKUP(K464,UIR!$A$2:$P$21,5,FALSE),"")&lt;&gt;""),"Data is Missing.",""))</f>
        <v/>
      </c>
      <c r="Q464" s="194" t="str">
        <f>IF(B464="","",IF(AND(Input!L463="",IFERROR(VLOOKUP(K464,UIR!$A$2:$P$21,6,FALSE),"")&lt;&gt;""),"Data is Missing.",""))</f>
        <v/>
      </c>
      <c r="R464" s="194" t="str">
        <f>IF(B464="","",IF(AND(Input!M463="",IFERROR(VLOOKUP(K464,UIR!$A$2:$P$21,7,FALSE),"")&lt;&gt;""),"Data is Missing.",""))</f>
        <v/>
      </c>
      <c r="S464" s="194" t="str">
        <f>IF(B464="","",IF(AND(Input!P463="",IFERROR(VLOOKUP(K464,UIR!$A$2:$P$21,8,FALSE),"")&lt;&gt;""),"Data is Missing.",""))</f>
        <v/>
      </c>
      <c r="T464" s="194" t="str">
        <f>IF(B464="","",IF(AND(Input!Q463="",IFERROR(VLOOKUP(K464,UIR!$A$2:$P$21,9,FALSE),"")&lt;&gt;""),"Data is Missing.",""))</f>
        <v/>
      </c>
      <c r="U464" s="194"/>
      <c r="V464" s="194" t="str">
        <f>IF(B464="","",IF(AND(Input!S463="",IFERROR(VLOOKUP(K464,UIR!$A$2:$P$21,11,FALSE),"")&lt;&gt;""),"Data is Missing.",""))</f>
        <v/>
      </c>
      <c r="W464" s="194" t="str">
        <f>IF(B464="","",IF(AND(Input!T463="",IFERROR(VLOOKUP(K464,UIR!$A$2:$P$21,12,FALSE),"")&lt;&gt;""),"Data is Missing.",""))</f>
        <v/>
      </c>
      <c r="X464" s="194" t="str">
        <f>IF(B464="","",IF(AND(Input!V463="",IFERROR(VLOOKUP(K464,UIR!$A$2:$P$21,13,FALSE),"")&lt;&gt;""),"Data is Missing.",""))</f>
        <v/>
      </c>
      <c r="Y464" s="194" t="str">
        <f>IF(B464="","",IF(AND(Input!W463="",IFERROR(VLOOKUP(K464,UIR!$A$2:$P$21,14,FALSE),"")&lt;&gt;""),"Data is Missing.",""))</f>
        <v/>
      </c>
      <c r="Z464" s="194" t="str">
        <f>IF(B464="","",IF(AND(Input!X463="",IFERROR(VLOOKUP(K464,UIR!$A$2:$P$21,15,FALSE),"")&lt;&gt;""),"Data is Missing.",""))</f>
        <v/>
      </c>
      <c r="AA464" s="195" t="str">
        <f>IF(B464="","",IF(AND(Input!Y463="",IFERROR(VLOOKUP(K464,UIR!$A$2:$P$21,16,FALSE),"")&lt;&gt;""),"Data is Missing.",""))</f>
        <v/>
      </c>
      <c r="AC464" s="202" t="str">
        <f>IF(ISERROR(IF(Input!D463="","",IF(ISERROR(VLOOKUP(Input!D463,'Measure List'!$A$2:$A$30000,1,0)),"Invalid RefNo",""))),"",IF(Input!D463="","",IF(ISERROR(VLOOKUP(Input!D463,'Measure List'!$A$2:$A$30000,1,0)),"Invalid RefNo","")))</f>
        <v/>
      </c>
      <c r="AD464" s="156"/>
      <c r="AE464" s="156"/>
      <c r="AF464" s="156"/>
      <c r="AG464" s="156"/>
      <c r="AH464" s="156"/>
      <c r="AI464" s="156"/>
      <c r="AJ464" s="156"/>
      <c r="AK464" s="156"/>
      <c r="AL464" s="203" t="str">
        <f>IF(COUNTIF(Dropdowns!$K$2:$K$7,Input!S463)&gt;0,"",IF(Input!S463="","","Invalid Type"))</f>
        <v/>
      </c>
      <c r="AN464" s="204" t="str">
        <f>IF(Input!C463="","",IF(ISNUMBER(VALUE(Input!C463)),"","Needs to be a number."))</f>
        <v/>
      </c>
      <c r="AO464" s="205" t="str">
        <f>IF(Input!E463="","",IF(ISNUMBER(VALUE(Input!E463)),"","Needs to be a number."))</f>
        <v/>
      </c>
      <c r="AP464" s="205" t="str">
        <f>IF(Input!N463="","",IF(ISNUMBER(VALUE(Input!N463)),"","Needs to be a number."))</f>
        <v/>
      </c>
      <c r="AQ464" s="205" t="str">
        <f>IF(Input!O463="","",IF(ISNUMBER(VALUE(Input!O463)),"","Needs to be a number."))</f>
        <v/>
      </c>
      <c r="AR464" s="205" t="str">
        <f>IF(Input!V463="","",IF(ISNUMBER(VALUE(Input!V463)),"","Needs to be a number."))</f>
        <v/>
      </c>
      <c r="AS464" s="205" t="str">
        <f>IF(Input!W463="","",IF(ISNUMBER(VALUE(Input!W463)),"","Needs to be a number."))</f>
        <v/>
      </c>
      <c r="AT464" s="205" t="str">
        <f>IF(Input!X463="","",IF(ISNUMBER(VALUE(Input!X463)),"","Needs to be a number."))</f>
        <v/>
      </c>
      <c r="AU464" s="206" t="str">
        <f>IF(Input!Y463="","",IF(ISNUMBER(VALUE(Input!Y463)),"","Needs to be a number."))</f>
        <v/>
      </c>
      <c r="AV464" s="207"/>
      <c r="AW464" s="259" t="str">
        <f>IF(OR(VALUE(Input!C463)&lt;0,VALUE(Input!C463)&gt;100), "Invalid EEI %","")</f>
        <v/>
      </c>
      <c r="AX464" s="207"/>
      <c r="AY464" s="278" t="str">
        <f>IF(Input!E463="","",IF(VALUE(Input!E463)=0,"Do not enter 0.",""))</f>
        <v/>
      </c>
    </row>
    <row r="465" spans="2:51" x14ac:dyDescent="0.3">
      <c r="B465" s="188" t="str">
        <f>Input!A464</f>
        <v/>
      </c>
      <c r="C465" s="189" t="str">
        <f>IF(ISERROR(IF(AND(Input!$A464="",SUMPRODUCT(--(LEN(Input!$A465:'Input'!$A$1006)&gt;0))&lt;&gt;0),"Row is skipped.",IF(AND(Input!$A464="",Input!$A465=""),"", IF(Input!B464="","Data is missing.","")))),"",IF(AND(Input!$A464="",SUMPRODUCT(--(LEN(Input!$A465:'Input'!$A$1006)&gt;0))&lt;&gt;0),"Row is skipped.",IF(AND(Input!$A464="",Input!$A465=""),"", IF(Input!B464="","Data is missing.",""))))</f>
        <v/>
      </c>
      <c r="D465" s="189" t="str">
        <f>IF(ISERROR(IF(AND(Input!$A464="",SUMPRODUCT(--(LEN(Input!$A465:'Input'!$A$1006)&gt;0))&lt;&gt;0),"Row is skipped.",IF(AND(Input!$A464="",Input!$A465=""),"", IF(Input!C464="","Data is missing.","")))),"",IF(AND(Input!$A464="",SUMPRODUCT(--(LEN(Input!$A465:'Input'!$A$1006)&gt;0))&lt;&gt;0),"Row is skipped.",IF(AND(Input!$A464="",Input!$A465=""),"", IF(Input!C464="","Data is missing.",""))))</f>
        <v/>
      </c>
      <c r="E465" s="189" t="str">
        <f>IF(ISERROR(IF(AND(Input!$A464="",SUMPRODUCT(--(LEN(Input!$A465:'Input'!$A$1006)&gt;0))&lt;&gt;0),"Row is skipped.",IF(AND(Input!$A464="",Input!$A465=""),"", IF(Input!D464="","Data is missing.","")))),"",IF(AND(Input!$A464="",SUMPRODUCT(--(LEN(Input!$A465:'Input'!$A$1006)&gt;0))&lt;&gt;0),"Row is skipped.",IF(AND(Input!$A464="",Input!$A465=""),"", IF(Input!D464="","Data is missing.",""))))</f>
        <v/>
      </c>
      <c r="F465" s="189" t="str">
        <f>IF(ISERROR(IF(AND(Input!$A464="",SUMPRODUCT(--(LEN(Input!$A465:'Input'!$A$1006)&gt;0))&lt;&gt;0),"Row is skipped.",IF(AND(Input!$A464="",Input!$A465=""),"", IF(Input!E464="","Data is missing.","")))),"",IF(AND(Input!$A464="",SUMPRODUCT(--(LEN(Input!$A465:'Input'!$A$1006)&gt;0))&lt;&gt;0),"Row is skipped.",IF(AND(Input!$A464="",Input!$A465=""),"", IF(Input!E464="","Data is missing.",""))))</f>
        <v/>
      </c>
      <c r="G465" s="189" t="str">
        <f>IF(ISERROR(IF(AND(Input!$A464="",SUMPRODUCT(--(LEN(Input!$A465:'Input'!$A$1006)&gt;0))&lt;&gt;0),"Row is skipped.",IF(AND(Input!$A464="",Input!$A465=""),"", IF(Input!F464="","Data is missing.","")))),"",IF(AND(Input!$A464="",SUMPRODUCT(--(LEN(Input!$A465:'Input'!$A$1006)&gt;0))&lt;&gt;0),"Row is skipped.",IF(AND(Input!$A464="",Input!$A465=""),"", IF(Input!F464="","Data is missing.",""))))</f>
        <v/>
      </c>
      <c r="H465" s="190" t="str">
        <f>IF(ISERROR(IF(AND(Input!$A464="",SUMPRODUCT(--(LEN(Input!$A465:'Input'!$A$1006)&gt;0))&lt;&gt;0),"Row is skipped.",IF(AND(Input!$A464="",Input!$A465=""),"", IF(Input!G464="","Data is missing.","")))),"",IF(AND(Input!$A464="",SUMPRODUCT(--(LEN(Input!$A465:'Input'!$A$1006)&gt;0))&lt;&gt;0),"Row is skipped.",IF(AND(Input!$A464="",Input!$A465=""),"", IF(Input!G464="","Data is missing.",""))))</f>
        <v/>
      </c>
      <c r="I465" s="156"/>
      <c r="J465" s="191" t="str">
        <f>IFERROR(VLOOKUP(VLOOKUP(Input!$D464,'Measure List'!$A:$AN,40,FALSE),UIR!$A$1:$Q$27,17,FALSE),"")</f>
        <v/>
      </c>
      <c r="K465" s="192" t="str">
        <f>IFERROR(VLOOKUP(Input!$D464,'Measure List'!$A:$AN,40,FALSE),"")</f>
        <v/>
      </c>
      <c r="L465" s="156"/>
      <c r="M465" s="193" t="str">
        <f>IF(B465="","",IF(AND(Input!H464="",IFERROR(VLOOKUP(K465,UIR!$A$2:$P$21,2,FALSE),"")&lt;&gt;""),"Data is Missing.",""))</f>
        <v/>
      </c>
      <c r="N465" s="194" t="str">
        <f>IF(B465="","",IF(AND(Input!I464="",IFERROR(VLOOKUP(K465,UIR!$A$2:$P$21,3,FALSE),"")&lt;&gt;""),"Data is Missing.",""))</f>
        <v/>
      </c>
      <c r="O465" s="194" t="str">
        <f>IF(B465="","",IF(AND(Input!J464="",IFERROR(VLOOKUP(K465,UIR!$A$2:$P$21,4,FALSE),"")&lt;&gt;""),"Data is Missing.",""))</f>
        <v/>
      </c>
      <c r="P465" s="194" t="str">
        <f>IF(B465="","",IF(AND(Input!K464="",IFERROR(VLOOKUP(K465,UIR!$A$2:$P$21,5,FALSE),"")&lt;&gt;""),"Data is Missing.",""))</f>
        <v/>
      </c>
      <c r="Q465" s="194" t="str">
        <f>IF(B465="","",IF(AND(Input!L464="",IFERROR(VLOOKUP(K465,UIR!$A$2:$P$21,6,FALSE),"")&lt;&gt;""),"Data is Missing.",""))</f>
        <v/>
      </c>
      <c r="R465" s="194" t="str">
        <f>IF(B465="","",IF(AND(Input!M464="",IFERROR(VLOOKUP(K465,UIR!$A$2:$P$21,7,FALSE),"")&lt;&gt;""),"Data is Missing.",""))</f>
        <v/>
      </c>
      <c r="S465" s="194" t="str">
        <f>IF(B465="","",IF(AND(Input!P464="",IFERROR(VLOOKUP(K465,UIR!$A$2:$P$21,8,FALSE),"")&lt;&gt;""),"Data is Missing.",""))</f>
        <v/>
      </c>
      <c r="T465" s="194" t="str">
        <f>IF(B465="","",IF(AND(Input!Q464="",IFERROR(VLOOKUP(K465,UIR!$A$2:$P$21,9,FALSE),"")&lt;&gt;""),"Data is Missing.",""))</f>
        <v/>
      </c>
      <c r="U465" s="194"/>
      <c r="V465" s="194" t="str">
        <f>IF(B465="","",IF(AND(Input!S464="",IFERROR(VLOOKUP(K465,UIR!$A$2:$P$21,11,FALSE),"")&lt;&gt;""),"Data is Missing.",""))</f>
        <v/>
      </c>
      <c r="W465" s="194" t="str">
        <f>IF(B465="","",IF(AND(Input!T464="",IFERROR(VLOOKUP(K465,UIR!$A$2:$P$21,12,FALSE),"")&lt;&gt;""),"Data is Missing.",""))</f>
        <v/>
      </c>
      <c r="X465" s="194" t="str">
        <f>IF(B465="","",IF(AND(Input!V464="",IFERROR(VLOOKUP(K465,UIR!$A$2:$P$21,13,FALSE),"")&lt;&gt;""),"Data is Missing.",""))</f>
        <v/>
      </c>
      <c r="Y465" s="194" t="str">
        <f>IF(B465="","",IF(AND(Input!W464="",IFERROR(VLOOKUP(K465,UIR!$A$2:$P$21,14,FALSE),"")&lt;&gt;""),"Data is Missing.",""))</f>
        <v/>
      </c>
      <c r="Z465" s="194" t="str">
        <f>IF(B465="","",IF(AND(Input!X464="",IFERROR(VLOOKUP(K465,UIR!$A$2:$P$21,15,FALSE),"")&lt;&gt;""),"Data is Missing.",""))</f>
        <v/>
      </c>
      <c r="AA465" s="195" t="str">
        <f>IF(B465="","",IF(AND(Input!Y464="",IFERROR(VLOOKUP(K465,UIR!$A$2:$P$21,16,FALSE),"")&lt;&gt;""),"Data is Missing.",""))</f>
        <v/>
      </c>
      <c r="AC465" s="202" t="str">
        <f>IF(ISERROR(IF(Input!D464="","",IF(ISERROR(VLOOKUP(Input!D464,'Measure List'!$A$2:$A$30000,1,0)),"Invalid RefNo",""))),"",IF(Input!D464="","",IF(ISERROR(VLOOKUP(Input!D464,'Measure List'!$A$2:$A$30000,1,0)),"Invalid RefNo","")))</f>
        <v/>
      </c>
      <c r="AD465" s="156"/>
      <c r="AE465" s="156"/>
      <c r="AF465" s="156"/>
      <c r="AG465" s="156"/>
      <c r="AH465" s="156"/>
      <c r="AI465" s="156"/>
      <c r="AJ465" s="156"/>
      <c r="AK465" s="156"/>
      <c r="AL465" s="203" t="str">
        <f>IF(COUNTIF(Dropdowns!$K$2:$K$7,Input!S464)&gt;0,"",IF(Input!S464="","","Invalid Type"))</f>
        <v/>
      </c>
      <c r="AN465" s="204" t="str">
        <f>IF(Input!C464="","",IF(ISNUMBER(VALUE(Input!C464)),"","Needs to be a number."))</f>
        <v/>
      </c>
      <c r="AO465" s="205" t="str">
        <f>IF(Input!E464="","",IF(ISNUMBER(VALUE(Input!E464)),"","Needs to be a number."))</f>
        <v/>
      </c>
      <c r="AP465" s="205" t="str">
        <f>IF(Input!N464="","",IF(ISNUMBER(VALUE(Input!N464)),"","Needs to be a number."))</f>
        <v/>
      </c>
      <c r="AQ465" s="205" t="str">
        <f>IF(Input!O464="","",IF(ISNUMBER(VALUE(Input!O464)),"","Needs to be a number."))</f>
        <v/>
      </c>
      <c r="AR465" s="205" t="str">
        <f>IF(Input!V464="","",IF(ISNUMBER(VALUE(Input!V464)),"","Needs to be a number."))</f>
        <v/>
      </c>
      <c r="AS465" s="205" t="str">
        <f>IF(Input!W464="","",IF(ISNUMBER(VALUE(Input!W464)),"","Needs to be a number."))</f>
        <v/>
      </c>
      <c r="AT465" s="205" t="str">
        <f>IF(Input!X464="","",IF(ISNUMBER(VALUE(Input!X464)),"","Needs to be a number."))</f>
        <v/>
      </c>
      <c r="AU465" s="206" t="str">
        <f>IF(Input!Y464="","",IF(ISNUMBER(VALUE(Input!Y464)),"","Needs to be a number."))</f>
        <v/>
      </c>
      <c r="AV465" s="207"/>
      <c r="AW465" s="259" t="str">
        <f>IF(OR(VALUE(Input!C464)&lt;0,VALUE(Input!C464)&gt;100), "Invalid EEI %","")</f>
        <v/>
      </c>
      <c r="AX465" s="207"/>
      <c r="AY465" s="278" t="str">
        <f>IF(Input!E464="","",IF(VALUE(Input!E464)=0,"Do not enter 0.",""))</f>
        <v/>
      </c>
    </row>
    <row r="466" spans="2:51" x14ac:dyDescent="0.3">
      <c r="B466" s="188" t="str">
        <f>Input!A465</f>
        <v/>
      </c>
      <c r="C466" s="189" t="str">
        <f>IF(ISERROR(IF(AND(Input!$A465="",SUMPRODUCT(--(LEN(Input!$A466:'Input'!$A$1006)&gt;0))&lt;&gt;0),"Row is skipped.",IF(AND(Input!$A465="",Input!$A466=""),"", IF(Input!B465="","Data is missing.","")))),"",IF(AND(Input!$A465="",SUMPRODUCT(--(LEN(Input!$A466:'Input'!$A$1006)&gt;0))&lt;&gt;0),"Row is skipped.",IF(AND(Input!$A465="",Input!$A466=""),"", IF(Input!B465="","Data is missing.",""))))</f>
        <v/>
      </c>
      <c r="D466" s="189" t="str">
        <f>IF(ISERROR(IF(AND(Input!$A465="",SUMPRODUCT(--(LEN(Input!$A466:'Input'!$A$1006)&gt;0))&lt;&gt;0),"Row is skipped.",IF(AND(Input!$A465="",Input!$A466=""),"", IF(Input!C465="","Data is missing.","")))),"",IF(AND(Input!$A465="",SUMPRODUCT(--(LEN(Input!$A466:'Input'!$A$1006)&gt;0))&lt;&gt;0),"Row is skipped.",IF(AND(Input!$A465="",Input!$A466=""),"", IF(Input!C465="","Data is missing.",""))))</f>
        <v/>
      </c>
      <c r="E466" s="189" t="str">
        <f>IF(ISERROR(IF(AND(Input!$A465="",SUMPRODUCT(--(LEN(Input!$A466:'Input'!$A$1006)&gt;0))&lt;&gt;0),"Row is skipped.",IF(AND(Input!$A465="",Input!$A466=""),"", IF(Input!D465="","Data is missing.","")))),"",IF(AND(Input!$A465="",SUMPRODUCT(--(LEN(Input!$A466:'Input'!$A$1006)&gt;0))&lt;&gt;0),"Row is skipped.",IF(AND(Input!$A465="",Input!$A466=""),"", IF(Input!D465="","Data is missing.",""))))</f>
        <v/>
      </c>
      <c r="F466" s="189" t="str">
        <f>IF(ISERROR(IF(AND(Input!$A465="",SUMPRODUCT(--(LEN(Input!$A466:'Input'!$A$1006)&gt;0))&lt;&gt;0),"Row is skipped.",IF(AND(Input!$A465="",Input!$A466=""),"", IF(Input!E465="","Data is missing.","")))),"",IF(AND(Input!$A465="",SUMPRODUCT(--(LEN(Input!$A466:'Input'!$A$1006)&gt;0))&lt;&gt;0),"Row is skipped.",IF(AND(Input!$A465="",Input!$A466=""),"", IF(Input!E465="","Data is missing.",""))))</f>
        <v/>
      </c>
      <c r="G466" s="189" t="str">
        <f>IF(ISERROR(IF(AND(Input!$A465="",SUMPRODUCT(--(LEN(Input!$A466:'Input'!$A$1006)&gt;0))&lt;&gt;0),"Row is skipped.",IF(AND(Input!$A465="",Input!$A466=""),"", IF(Input!F465="","Data is missing.","")))),"",IF(AND(Input!$A465="",SUMPRODUCT(--(LEN(Input!$A466:'Input'!$A$1006)&gt;0))&lt;&gt;0),"Row is skipped.",IF(AND(Input!$A465="",Input!$A466=""),"", IF(Input!F465="","Data is missing.",""))))</f>
        <v/>
      </c>
      <c r="H466" s="190" t="str">
        <f>IF(ISERROR(IF(AND(Input!$A465="",SUMPRODUCT(--(LEN(Input!$A466:'Input'!$A$1006)&gt;0))&lt;&gt;0),"Row is skipped.",IF(AND(Input!$A465="",Input!$A466=""),"", IF(Input!G465="","Data is missing.","")))),"",IF(AND(Input!$A465="",SUMPRODUCT(--(LEN(Input!$A466:'Input'!$A$1006)&gt;0))&lt;&gt;0),"Row is skipped.",IF(AND(Input!$A465="",Input!$A466=""),"", IF(Input!G465="","Data is missing.",""))))</f>
        <v/>
      </c>
      <c r="I466" s="156"/>
      <c r="J466" s="191" t="str">
        <f>IFERROR(VLOOKUP(VLOOKUP(Input!$D465,'Measure List'!$A:$AN,40,FALSE),UIR!$A$1:$Q$27,17,FALSE),"")</f>
        <v/>
      </c>
      <c r="K466" s="192" t="str">
        <f>IFERROR(VLOOKUP(Input!$D465,'Measure List'!$A:$AN,40,FALSE),"")</f>
        <v/>
      </c>
      <c r="L466" s="156"/>
      <c r="M466" s="193" t="str">
        <f>IF(B466="","",IF(AND(Input!H465="",IFERROR(VLOOKUP(K466,UIR!$A$2:$P$21,2,FALSE),"")&lt;&gt;""),"Data is Missing.",""))</f>
        <v/>
      </c>
      <c r="N466" s="194" t="str">
        <f>IF(B466="","",IF(AND(Input!I465="",IFERROR(VLOOKUP(K466,UIR!$A$2:$P$21,3,FALSE),"")&lt;&gt;""),"Data is Missing.",""))</f>
        <v/>
      </c>
      <c r="O466" s="194" t="str">
        <f>IF(B466="","",IF(AND(Input!J465="",IFERROR(VLOOKUP(K466,UIR!$A$2:$P$21,4,FALSE),"")&lt;&gt;""),"Data is Missing.",""))</f>
        <v/>
      </c>
      <c r="P466" s="194" t="str">
        <f>IF(B466="","",IF(AND(Input!K465="",IFERROR(VLOOKUP(K466,UIR!$A$2:$P$21,5,FALSE),"")&lt;&gt;""),"Data is Missing.",""))</f>
        <v/>
      </c>
      <c r="Q466" s="194" t="str">
        <f>IF(B466="","",IF(AND(Input!L465="",IFERROR(VLOOKUP(K466,UIR!$A$2:$P$21,6,FALSE),"")&lt;&gt;""),"Data is Missing.",""))</f>
        <v/>
      </c>
      <c r="R466" s="194" t="str">
        <f>IF(B466="","",IF(AND(Input!M465="",IFERROR(VLOOKUP(K466,UIR!$A$2:$P$21,7,FALSE),"")&lt;&gt;""),"Data is Missing.",""))</f>
        <v/>
      </c>
      <c r="S466" s="194" t="str">
        <f>IF(B466="","",IF(AND(Input!P465="",IFERROR(VLOOKUP(K466,UIR!$A$2:$P$21,8,FALSE),"")&lt;&gt;""),"Data is Missing.",""))</f>
        <v/>
      </c>
      <c r="T466" s="194" t="str">
        <f>IF(B466="","",IF(AND(Input!Q465="",IFERROR(VLOOKUP(K466,UIR!$A$2:$P$21,9,FALSE),"")&lt;&gt;""),"Data is Missing.",""))</f>
        <v/>
      </c>
      <c r="U466" s="194"/>
      <c r="V466" s="194" t="str">
        <f>IF(B466="","",IF(AND(Input!S465="",IFERROR(VLOOKUP(K466,UIR!$A$2:$P$21,11,FALSE),"")&lt;&gt;""),"Data is Missing.",""))</f>
        <v/>
      </c>
      <c r="W466" s="194" t="str">
        <f>IF(B466="","",IF(AND(Input!T465="",IFERROR(VLOOKUP(K466,UIR!$A$2:$P$21,12,FALSE),"")&lt;&gt;""),"Data is Missing.",""))</f>
        <v/>
      </c>
      <c r="X466" s="194" t="str">
        <f>IF(B466="","",IF(AND(Input!V465="",IFERROR(VLOOKUP(K466,UIR!$A$2:$P$21,13,FALSE),"")&lt;&gt;""),"Data is Missing.",""))</f>
        <v/>
      </c>
      <c r="Y466" s="194" t="str">
        <f>IF(B466="","",IF(AND(Input!W465="",IFERROR(VLOOKUP(K466,UIR!$A$2:$P$21,14,FALSE),"")&lt;&gt;""),"Data is Missing.",""))</f>
        <v/>
      </c>
      <c r="Z466" s="194" t="str">
        <f>IF(B466="","",IF(AND(Input!X465="",IFERROR(VLOOKUP(K466,UIR!$A$2:$P$21,15,FALSE),"")&lt;&gt;""),"Data is Missing.",""))</f>
        <v/>
      </c>
      <c r="AA466" s="195" t="str">
        <f>IF(B466="","",IF(AND(Input!Y465="",IFERROR(VLOOKUP(K466,UIR!$A$2:$P$21,16,FALSE),"")&lt;&gt;""),"Data is Missing.",""))</f>
        <v/>
      </c>
      <c r="AC466" s="202" t="str">
        <f>IF(ISERROR(IF(Input!D465="","",IF(ISERROR(VLOOKUP(Input!D465,'Measure List'!$A$2:$A$30000,1,0)),"Invalid RefNo",""))),"",IF(Input!D465="","",IF(ISERROR(VLOOKUP(Input!D465,'Measure List'!$A$2:$A$30000,1,0)),"Invalid RefNo","")))</f>
        <v/>
      </c>
      <c r="AD466" s="156"/>
      <c r="AE466" s="156"/>
      <c r="AF466" s="156"/>
      <c r="AG466" s="156"/>
      <c r="AH466" s="156"/>
      <c r="AI466" s="156"/>
      <c r="AJ466" s="156"/>
      <c r="AK466" s="156"/>
      <c r="AL466" s="203" t="str">
        <f>IF(COUNTIF(Dropdowns!$K$2:$K$7,Input!S465)&gt;0,"",IF(Input!S465="","","Invalid Type"))</f>
        <v/>
      </c>
      <c r="AN466" s="204" t="str">
        <f>IF(Input!C465="","",IF(ISNUMBER(VALUE(Input!C465)),"","Needs to be a number."))</f>
        <v/>
      </c>
      <c r="AO466" s="205" t="str">
        <f>IF(Input!E465="","",IF(ISNUMBER(VALUE(Input!E465)),"","Needs to be a number."))</f>
        <v/>
      </c>
      <c r="AP466" s="205" t="str">
        <f>IF(Input!N465="","",IF(ISNUMBER(VALUE(Input!N465)),"","Needs to be a number."))</f>
        <v/>
      </c>
      <c r="AQ466" s="205" t="str">
        <f>IF(Input!O465="","",IF(ISNUMBER(VALUE(Input!O465)),"","Needs to be a number."))</f>
        <v/>
      </c>
      <c r="AR466" s="205" t="str">
        <f>IF(Input!V465="","",IF(ISNUMBER(VALUE(Input!V465)),"","Needs to be a number."))</f>
        <v/>
      </c>
      <c r="AS466" s="205" t="str">
        <f>IF(Input!W465="","",IF(ISNUMBER(VALUE(Input!W465)),"","Needs to be a number."))</f>
        <v/>
      </c>
      <c r="AT466" s="205" t="str">
        <f>IF(Input!X465="","",IF(ISNUMBER(VALUE(Input!X465)),"","Needs to be a number."))</f>
        <v/>
      </c>
      <c r="AU466" s="206" t="str">
        <f>IF(Input!Y465="","",IF(ISNUMBER(VALUE(Input!Y465)),"","Needs to be a number."))</f>
        <v/>
      </c>
      <c r="AV466" s="207"/>
      <c r="AW466" s="259" t="str">
        <f>IF(OR(VALUE(Input!C465)&lt;0,VALUE(Input!C465)&gt;100), "Invalid EEI %","")</f>
        <v/>
      </c>
      <c r="AX466" s="207"/>
      <c r="AY466" s="278" t="str">
        <f>IF(Input!E465="","",IF(VALUE(Input!E465)=0,"Do not enter 0.",""))</f>
        <v/>
      </c>
    </row>
    <row r="467" spans="2:51" x14ac:dyDescent="0.3">
      <c r="B467" s="188" t="str">
        <f>Input!A466</f>
        <v/>
      </c>
      <c r="C467" s="189" t="str">
        <f>IF(ISERROR(IF(AND(Input!$A466="",SUMPRODUCT(--(LEN(Input!$A467:'Input'!$A$1006)&gt;0))&lt;&gt;0),"Row is skipped.",IF(AND(Input!$A466="",Input!$A467=""),"", IF(Input!B466="","Data is missing.","")))),"",IF(AND(Input!$A466="",SUMPRODUCT(--(LEN(Input!$A467:'Input'!$A$1006)&gt;0))&lt;&gt;0),"Row is skipped.",IF(AND(Input!$A466="",Input!$A467=""),"", IF(Input!B466="","Data is missing.",""))))</f>
        <v/>
      </c>
      <c r="D467" s="189" t="str">
        <f>IF(ISERROR(IF(AND(Input!$A466="",SUMPRODUCT(--(LEN(Input!$A467:'Input'!$A$1006)&gt;0))&lt;&gt;0),"Row is skipped.",IF(AND(Input!$A466="",Input!$A467=""),"", IF(Input!C466="","Data is missing.","")))),"",IF(AND(Input!$A466="",SUMPRODUCT(--(LEN(Input!$A467:'Input'!$A$1006)&gt;0))&lt;&gt;0),"Row is skipped.",IF(AND(Input!$A466="",Input!$A467=""),"", IF(Input!C466="","Data is missing.",""))))</f>
        <v/>
      </c>
      <c r="E467" s="189" t="str">
        <f>IF(ISERROR(IF(AND(Input!$A466="",SUMPRODUCT(--(LEN(Input!$A467:'Input'!$A$1006)&gt;0))&lt;&gt;0),"Row is skipped.",IF(AND(Input!$A466="",Input!$A467=""),"", IF(Input!D466="","Data is missing.","")))),"",IF(AND(Input!$A466="",SUMPRODUCT(--(LEN(Input!$A467:'Input'!$A$1006)&gt;0))&lt;&gt;0),"Row is skipped.",IF(AND(Input!$A466="",Input!$A467=""),"", IF(Input!D466="","Data is missing.",""))))</f>
        <v/>
      </c>
      <c r="F467" s="189" t="str">
        <f>IF(ISERROR(IF(AND(Input!$A466="",SUMPRODUCT(--(LEN(Input!$A467:'Input'!$A$1006)&gt;0))&lt;&gt;0),"Row is skipped.",IF(AND(Input!$A466="",Input!$A467=""),"", IF(Input!E466="","Data is missing.","")))),"",IF(AND(Input!$A466="",SUMPRODUCT(--(LEN(Input!$A467:'Input'!$A$1006)&gt;0))&lt;&gt;0),"Row is skipped.",IF(AND(Input!$A466="",Input!$A467=""),"", IF(Input!E466="","Data is missing.",""))))</f>
        <v/>
      </c>
      <c r="G467" s="189" t="str">
        <f>IF(ISERROR(IF(AND(Input!$A466="",SUMPRODUCT(--(LEN(Input!$A467:'Input'!$A$1006)&gt;0))&lt;&gt;0),"Row is skipped.",IF(AND(Input!$A466="",Input!$A467=""),"", IF(Input!F466="","Data is missing.","")))),"",IF(AND(Input!$A466="",SUMPRODUCT(--(LEN(Input!$A467:'Input'!$A$1006)&gt;0))&lt;&gt;0),"Row is skipped.",IF(AND(Input!$A466="",Input!$A467=""),"", IF(Input!F466="","Data is missing.",""))))</f>
        <v/>
      </c>
      <c r="H467" s="190" t="str">
        <f>IF(ISERROR(IF(AND(Input!$A466="",SUMPRODUCT(--(LEN(Input!$A467:'Input'!$A$1006)&gt;0))&lt;&gt;0),"Row is skipped.",IF(AND(Input!$A466="",Input!$A467=""),"", IF(Input!G466="","Data is missing.","")))),"",IF(AND(Input!$A466="",SUMPRODUCT(--(LEN(Input!$A467:'Input'!$A$1006)&gt;0))&lt;&gt;0),"Row is skipped.",IF(AND(Input!$A466="",Input!$A467=""),"", IF(Input!G466="","Data is missing.",""))))</f>
        <v/>
      </c>
      <c r="I467" s="156"/>
      <c r="J467" s="191" t="str">
        <f>IFERROR(VLOOKUP(VLOOKUP(Input!$D466,'Measure List'!$A:$AN,40,FALSE),UIR!$A$1:$Q$27,17,FALSE),"")</f>
        <v/>
      </c>
      <c r="K467" s="192" t="str">
        <f>IFERROR(VLOOKUP(Input!$D466,'Measure List'!$A:$AN,40,FALSE),"")</f>
        <v/>
      </c>
      <c r="L467" s="156"/>
      <c r="M467" s="193" t="str">
        <f>IF(B467="","",IF(AND(Input!H466="",IFERROR(VLOOKUP(K467,UIR!$A$2:$P$21,2,FALSE),"")&lt;&gt;""),"Data is Missing.",""))</f>
        <v/>
      </c>
      <c r="N467" s="194" t="str">
        <f>IF(B467="","",IF(AND(Input!I466="",IFERROR(VLOOKUP(K467,UIR!$A$2:$P$21,3,FALSE),"")&lt;&gt;""),"Data is Missing.",""))</f>
        <v/>
      </c>
      <c r="O467" s="194" t="str">
        <f>IF(B467="","",IF(AND(Input!J466="",IFERROR(VLOOKUP(K467,UIR!$A$2:$P$21,4,FALSE),"")&lt;&gt;""),"Data is Missing.",""))</f>
        <v/>
      </c>
      <c r="P467" s="194" t="str">
        <f>IF(B467="","",IF(AND(Input!K466="",IFERROR(VLOOKUP(K467,UIR!$A$2:$P$21,5,FALSE),"")&lt;&gt;""),"Data is Missing.",""))</f>
        <v/>
      </c>
      <c r="Q467" s="194" t="str">
        <f>IF(B467="","",IF(AND(Input!L466="",IFERROR(VLOOKUP(K467,UIR!$A$2:$P$21,6,FALSE),"")&lt;&gt;""),"Data is Missing.",""))</f>
        <v/>
      </c>
      <c r="R467" s="194" t="str">
        <f>IF(B467="","",IF(AND(Input!M466="",IFERROR(VLOOKUP(K467,UIR!$A$2:$P$21,7,FALSE),"")&lt;&gt;""),"Data is Missing.",""))</f>
        <v/>
      </c>
      <c r="S467" s="194" t="str">
        <f>IF(B467="","",IF(AND(Input!P466="",IFERROR(VLOOKUP(K467,UIR!$A$2:$P$21,8,FALSE),"")&lt;&gt;""),"Data is Missing.",""))</f>
        <v/>
      </c>
      <c r="T467" s="194" t="str">
        <f>IF(B467="","",IF(AND(Input!Q466="",IFERROR(VLOOKUP(K467,UIR!$A$2:$P$21,9,FALSE),"")&lt;&gt;""),"Data is Missing.",""))</f>
        <v/>
      </c>
      <c r="U467" s="194"/>
      <c r="V467" s="194" t="str">
        <f>IF(B467="","",IF(AND(Input!S466="",IFERROR(VLOOKUP(K467,UIR!$A$2:$P$21,11,FALSE),"")&lt;&gt;""),"Data is Missing.",""))</f>
        <v/>
      </c>
      <c r="W467" s="194" t="str">
        <f>IF(B467="","",IF(AND(Input!T466="",IFERROR(VLOOKUP(K467,UIR!$A$2:$P$21,12,FALSE),"")&lt;&gt;""),"Data is Missing.",""))</f>
        <v/>
      </c>
      <c r="X467" s="194" t="str">
        <f>IF(B467="","",IF(AND(Input!V466="",IFERROR(VLOOKUP(K467,UIR!$A$2:$P$21,13,FALSE),"")&lt;&gt;""),"Data is Missing.",""))</f>
        <v/>
      </c>
      <c r="Y467" s="194" t="str">
        <f>IF(B467="","",IF(AND(Input!W466="",IFERROR(VLOOKUP(K467,UIR!$A$2:$P$21,14,FALSE),"")&lt;&gt;""),"Data is Missing.",""))</f>
        <v/>
      </c>
      <c r="Z467" s="194" t="str">
        <f>IF(B467="","",IF(AND(Input!X466="",IFERROR(VLOOKUP(K467,UIR!$A$2:$P$21,15,FALSE),"")&lt;&gt;""),"Data is Missing.",""))</f>
        <v/>
      </c>
      <c r="AA467" s="195" t="str">
        <f>IF(B467="","",IF(AND(Input!Y466="",IFERROR(VLOOKUP(K467,UIR!$A$2:$P$21,16,FALSE),"")&lt;&gt;""),"Data is Missing.",""))</f>
        <v/>
      </c>
      <c r="AC467" s="202" t="str">
        <f>IF(ISERROR(IF(Input!D466="","",IF(ISERROR(VLOOKUP(Input!D466,'Measure List'!$A$2:$A$30000,1,0)),"Invalid RefNo",""))),"",IF(Input!D466="","",IF(ISERROR(VLOOKUP(Input!D466,'Measure List'!$A$2:$A$30000,1,0)),"Invalid RefNo","")))</f>
        <v/>
      </c>
      <c r="AD467" s="156"/>
      <c r="AE467" s="156"/>
      <c r="AF467" s="156"/>
      <c r="AG467" s="156"/>
      <c r="AH467" s="156"/>
      <c r="AI467" s="156"/>
      <c r="AJ467" s="156"/>
      <c r="AK467" s="156"/>
      <c r="AL467" s="203" t="str">
        <f>IF(COUNTIF(Dropdowns!$K$2:$K$7,Input!S466)&gt;0,"",IF(Input!S466="","","Invalid Type"))</f>
        <v/>
      </c>
      <c r="AN467" s="204" t="str">
        <f>IF(Input!C466="","",IF(ISNUMBER(VALUE(Input!C466)),"","Needs to be a number."))</f>
        <v/>
      </c>
      <c r="AO467" s="205" t="str">
        <f>IF(Input!E466="","",IF(ISNUMBER(VALUE(Input!E466)),"","Needs to be a number."))</f>
        <v/>
      </c>
      <c r="AP467" s="205" t="str">
        <f>IF(Input!N466="","",IF(ISNUMBER(VALUE(Input!N466)),"","Needs to be a number."))</f>
        <v/>
      </c>
      <c r="AQ467" s="205" t="str">
        <f>IF(Input!O466="","",IF(ISNUMBER(VALUE(Input!O466)),"","Needs to be a number."))</f>
        <v/>
      </c>
      <c r="AR467" s="205" t="str">
        <f>IF(Input!V466="","",IF(ISNUMBER(VALUE(Input!V466)),"","Needs to be a number."))</f>
        <v/>
      </c>
      <c r="AS467" s="205" t="str">
        <f>IF(Input!W466="","",IF(ISNUMBER(VALUE(Input!W466)),"","Needs to be a number."))</f>
        <v/>
      </c>
      <c r="AT467" s="205" t="str">
        <f>IF(Input!X466="","",IF(ISNUMBER(VALUE(Input!X466)),"","Needs to be a number."))</f>
        <v/>
      </c>
      <c r="AU467" s="206" t="str">
        <f>IF(Input!Y466="","",IF(ISNUMBER(VALUE(Input!Y466)),"","Needs to be a number."))</f>
        <v/>
      </c>
      <c r="AV467" s="207"/>
      <c r="AW467" s="259" t="str">
        <f>IF(OR(VALUE(Input!C466)&lt;0,VALUE(Input!C466)&gt;100), "Invalid EEI %","")</f>
        <v/>
      </c>
      <c r="AX467" s="207"/>
      <c r="AY467" s="278" t="str">
        <f>IF(Input!E466="","",IF(VALUE(Input!E466)=0,"Do not enter 0.",""))</f>
        <v/>
      </c>
    </row>
    <row r="468" spans="2:51" x14ac:dyDescent="0.3">
      <c r="B468" s="188" t="str">
        <f>Input!A467</f>
        <v/>
      </c>
      <c r="C468" s="189" t="str">
        <f>IF(ISERROR(IF(AND(Input!$A467="",SUMPRODUCT(--(LEN(Input!$A468:'Input'!$A$1006)&gt;0))&lt;&gt;0),"Row is skipped.",IF(AND(Input!$A467="",Input!$A468=""),"", IF(Input!B467="","Data is missing.","")))),"",IF(AND(Input!$A467="",SUMPRODUCT(--(LEN(Input!$A468:'Input'!$A$1006)&gt;0))&lt;&gt;0),"Row is skipped.",IF(AND(Input!$A467="",Input!$A468=""),"", IF(Input!B467="","Data is missing.",""))))</f>
        <v/>
      </c>
      <c r="D468" s="189" t="str">
        <f>IF(ISERROR(IF(AND(Input!$A467="",SUMPRODUCT(--(LEN(Input!$A468:'Input'!$A$1006)&gt;0))&lt;&gt;0),"Row is skipped.",IF(AND(Input!$A467="",Input!$A468=""),"", IF(Input!C467="","Data is missing.","")))),"",IF(AND(Input!$A467="",SUMPRODUCT(--(LEN(Input!$A468:'Input'!$A$1006)&gt;0))&lt;&gt;0),"Row is skipped.",IF(AND(Input!$A467="",Input!$A468=""),"", IF(Input!C467="","Data is missing.",""))))</f>
        <v/>
      </c>
      <c r="E468" s="189" t="str">
        <f>IF(ISERROR(IF(AND(Input!$A467="",SUMPRODUCT(--(LEN(Input!$A468:'Input'!$A$1006)&gt;0))&lt;&gt;0),"Row is skipped.",IF(AND(Input!$A467="",Input!$A468=""),"", IF(Input!D467="","Data is missing.","")))),"",IF(AND(Input!$A467="",SUMPRODUCT(--(LEN(Input!$A468:'Input'!$A$1006)&gt;0))&lt;&gt;0),"Row is skipped.",IF(AND(Input!$A467="",Input!$A468=""),"", IF(Input!D467="","Data is missing.",""))))</f>
        <v/>
      </c>
      <c r="F468" s="189" t="str">
        <f>IF(ISERROR(IF(AND(Input!$A467="",SUMPRODUCT(--(LEN(Input!$A468:'Input'!$A$1006)&gt;0))&lt;&gt;0),"Row is skipped.",IF(AND(Input!$A467="",Input!$A468=""),"", IF(Input!E467="","Data is missing.","")))),"",IF(AND(Input!$A467="",SUMPRODUCT(--(LEN(Input!$A468:'Input'!$A$1006)&gt;0))&lt;&gt;0),"Row is skipped.",IF(AND(Input!$A467="",Input!$A468=""),"", IF(Input!E467="","Data is missing.",""))))</f>
        <v/>
      </c>
      <c r="G468" s="189" t="str">
        <f>IF(ISERROR(IF(AND(Input!$A467="",SUMPRODUCT(--(LEN(Input!$A468:'Input'!$A$1006)&gt;0))&lt;&gt;0),"Row is skipped.",IF(AND(Input!$A467="",Input!$A468=""),"", IF(Input!F467="","Data is missing.","")))),"",IF(AND(Input!$A467="",SUMPRODUCT(--(LEN(Input!$A468:'Input'!$A$1006)&gt;0))&lt;&gt;0),"Row is skipped.",IF(AND(Input!$A467="",Input!$A468=""),"", IF(Input!F467="","Data is missing.",""))))</f>
        <v/>
      </c>
      <c r="H468" s="190" t="str">
        <f>IF(ISERROR(IF(AND(Input!$A467="",SUMPRODUCT(--(LEN(Input!$A468:'Input'!$A$1006)&gt;0))&lt;&gt;0),"Row is skipped.",IF(AND(Input!$A467="",Input!$A468=""),"", IF(Input!G467="","Data is missing.","")))),"",IF(AND(Input!$A467="",SUMPRODUCT(--(LEN(Input!$A468:'Input'!$A$1006)&gt;0))&lt;&gt;0),"Row is skipped.",IF(AND(Input!$A467="",Input!$A468=""),"", IF(Input!G467="","Data is missing.",""))))</f>
        <v/>
      </c>
      <c r="I468" s="156"/>
      <c r="J468" s="191" t="str">
        <f>IFERROR(VLOOKUP(VLOOKUP(Input!$D467,'Measure List'!$A:$AN,40,FALSE),UIR!$A$1:$Q$27,17,FALSE),"")</f>
        <v/>
      </c>
      <c r="K468" s="192" t="str">
        <f>IFERROR(VLOOKUP(Input!$D467,'Measure List'!$A:$AN,40,FALSE),"")</f>
        <v/>
      </c>
      <c r="L468" s="156"/>
      <c r="M468" s="193" t="str">
        <f>IF(B468="","",IF(AND(Input!H467="",IFERROR(VLOOKUP(K468,UIR!$A$2:$P$21,2,FALSE),"")&lt;&gt;""),"Data is Missing.",""))</f>
        <v/>
      </c>
      <c r="N468" s="194" t="str">
        <f>IF(B468="","",IF(AND(Input!I467="",IFERROR(VLOOKUP(K468,UIR!$A$2:$P$21,3,FALSE),"")&lt;&gt;""),"Data is Missing.",""))</f>
        <v/>
      </c>
      <c r="O468" s="194" t="str">
        <f>IF(B468="","",IF(AND(Input!J467="",IFERROR(VLOOKUP(K468,UIR!$A$2:$P$21,4,FALSE),"")&lt;&gt;""),"Data is Missing.",""))</f>
        <v/>
      </c>
      <c r="P468" s="194" t="str">
        <f>IF(B468="","",IF(AND(Input!K467="",IFERROR(VLOOKUP(K468,UIR!$A$2:$P$21,5,FALSE),"")&lt;&gt;""),"Data is Missing.",""))</f>
        <v/>
      </c>
      <c r="Q468" s="194" t="str">
        <f>IF(B468="","",IF(AND(Input!L467="",IFERROR(VLOOKUP(K468,UIR!$A$2:$P$21,6,FALSE),"")&lt;&gt;""),"Data is Missing.",""))</f>
        <v/>
      </c>
      <c r="R468" s="194" t="str">
        <f>IF(B468="","",IF(AND(Input!M467="",IFERROR(VLOOKUP(K468,UIR!$A$2:$P$21,7,FALSE),"")&lt;&gt;""),"Data is Missing.",""))</f>
        <v/>
      </c>
      <c r="S468" s="194" t="str">
        <f>IF(B468="","",IF(AND(Input!P467="",IFERROR(VLOOKUP(K468,UIR!$A$2:$P$21,8,FALSE),"")&lt;&gt;""),"Data is Missing.",""))</f>
        <v/>
      </c>
      <c r="T468" s="194" t="str">
        <f>IF(B468="","",IF(AND(Input!Q467="",IFERROR(VLOOKUP(K468,UIR!$A$2:$P$21,9,FALSE),"")&lt;&gt;""),"Data is Missing.",""))</f>
        <v/>
      </c>
      <c r="U468" s="194"/>
      <c r="V468" s="194" t="str">
        <f>IF(B468="","",IF(AND(Input!S467="",IFERROR(VLOOKUP(K468,UIR!$A$2:$P$21,11,FALSE),"")&lt;&gt;""),"Data is Missing.",""))</f>
        <v/>
      </c>
      <c r="W468" s="194" t="str">
        <f>IF(B468="","",IF(AND(Input!T467="",IFERROR(VLOOKUP(K468,UIR!$A$2:$P$21,12,FALSE),"")&lt;&gt;""),"Data is Missing.",""))</f>
        <v/>
      </c>
      <c r="X468" s="194" t="str">
        <f>IF(B468="","",IF(AND(Input!V467="",IFERROR(VLOOKUP(K468,UIR!$A$2:$P$21,13,FALSE),"")&lt;&gt;""),"Data is Missing.",""))</f>
        <v/>
      </c>
      <c r="Y468" s="194" t="str">
        <f>IF(B468="","",IF(AND(Input!W467="",IFERROR(VLOOKUP(K468,UIR!$A$2:$P$21,14,FALSE),"")&lt;&gt;""),"Data is Missing.",""))</f>
        <v/>
      </c>
      <c r="Z468" s="194" t="str">
        <f>IF(B468="","",IF(AND(Input!X467="",IFERROR(VLOOKUP(K468,UIR!$A$2:$P$21,15,FALSE),"")&lt;&gt;""),"Data is Missing.",""))</f>
        <v/>
      </c>
      <c r="AA468" s="195" t="str">
        <f>IF(B468="","",IF(AND(Input!Y467="",IFERROR(VLOOKUP(K468,UIR!$A$2:$P$21,16,FALSE),"")&lt;&gt;""),"Data is Missing.",""))</f>
        <v/>
      </c>
      <c r="AC468" s="202" t="str">
        <f>IF(ISERROR(IF(Input!D467="","",IF(ISERROR(VLOOKUP(Input!D467,'Measure List'!$A$2:$A$30000,1,0)),"Invalid RefNo",""))),"",IF(Input!D467="","",IF(ISERROR(VLOOKUP(Input!D467,'Measure List'!$A$2:$A$30000,1,0)),"Invalid RefNo","")))</f>
        <v/>
      </c>
      <c r="AD468" s="156"/>
      <c r="AE468" s="156"/>
      <c r="AF468" s="156"/>
      <c r="AG468" s="156"/>
      <c r="AH468" s="156"/>
      <c r="AI468" s="156"/>
      <c r="AJ468" s="156"/>
      <c r="AK468" s="156"/>
      <c r="AL468" s="203" t="str">
        <f>IF(COUNTIF(Dropdowns!$K$2:$K$7,Input!S467)&gt;0,"",IF(Input!S467="","","Invalid Type"))</f>
        <v/>
      </c>
      <c r="AN468" s="204" t="str">
        <f>IF(Input!C467="","",IF(ISNUMBER(VALUE(Input!C467)),"","Needs to be a number."))</f>
        <v/>
      </c>
      <c r="AO468" s="205" t="str">
        <f>IF(Input!E467="","",IF(ISNUMBER(VALUE(Input!E467)),"","Needs to be a number."))</f>
        <v/>
      </c>
      <c r="AP468" s="205" t="str">
        <f>IF(Input!N467="","",IF(ISNUMBER(VALUE(Input!N467)),"","Needs to be a number."))</f>
        <v/>
      </c>
      <c r="AQ468" s="205" t="str">
        <f>IF(Input!O467="","",IF(ISNUMBER(VALUE(Input!O467)),"","Needs to be a number."))</f>
        <v/>
      </c>
      <c r="AR468" s="205" t="str">
        <f>IF(Input!V467="","",IF(ISNUMBER(VALUE(Input!V467)),"","Needs to be a number."))</f>
        <v/>
      </c>
      <c r="AS468" s="205" t="str">
        <f>IF(Input!W467="","",IF(ISNUMBER(VALUE(Input!W467)),"","Needs to be a number."))</f>
        <v/>
      </c>
      <c r="AT468" s="205" t="str">
        <f>IF(Input!X467="","",IF(ISNUMBER(VALUE(Input!X467)),"","Needs to be a number."))</f>
        <v/>
      </c>
      <c r="AU468" s="206" t="str">
        <f>IF(Input!Y467="","",IF(ISNUMBER(VALUE(Input!Y467)),"","Needs to be a number."))</f>
        <v/>
      </c>
      <c r="AV468" s="207"/>
      <c r="AW468" s="259" t="str">
        <f>IF(OR(VALUE(Input!C467)&lt;0,VALUE(Input!C467)&gt;100), "Invalid EEI %","")</f>
        <v/>
      </c>
      <c r="AX468" s="207"/>
      <c r="AY468" s="278" t="str">
        <f>IF(Input!E467="","",IF(VALUE(Input!E467)=0,"Do not enter 0.",""))</f>
        <v/>
      </c>
    </row>
    <row r="469" spans="2:51" x14ac:dyDescent="0.3">
      <c r="B469" s="188" t="str">
        <f>Input!A468</f>
        <v/>
      </c>
      <c r="C469" s="189" t="str">
        <f>IF(ISERROR(IF(AND(Input!$A468="",SUMPRODUCT(--(LEN(Input!$A469:'Input'!$A$1006)&gt;0))&lt;&gt;0),"Row is skipped.",IF(AND(Input!$A468="",Input!$A469=""),"", IF(Input!B468="","Data is missing.","")))),"",IF(AND(Input!$A468="",SUMPRODUCT(--(LEN(Input!$A469:'Input'!$A$1006)&gt;0))&lt;&gt;0),"Row is skipped.",IF(AND(Input!$A468="",Input!$A469=""),"", IF(Input!B468="","Data is missing.",""))))</f>
        <v/>
      </c>
      <c r="D469" s="189" t="str">
        <f>IF(ISERROR(IF(AND(Input!$A468="",SUMPRODUCT(--(LEN(Input!$A469:'Input'!$A$1006)&gt;0))&lt;&gt;0),"Row is skipped.",IF(AND(Input!$A468="",Input!$A469=""),"", IF(Input!C468="","Data is missing.","")))),"",IF(AND(Input!$A468="",SUMPRODUCT(--(LEN(Input!$A469:'Input'!$A$1006)&gt;0))&lt;&gt;0),"Row is skipped.",IF(AND(Input!$A468="",Input!$A469=""),"", IF(Input!C468="","Data is missing.",""))))</f>
        <v/>
      </c>
      <c r="E469" s="189" t="str">
        <f>IF(ISERROR(IF(AND(Input!$A468="",SUMPRODUCT(--(LEN(Input!$A469:'Input'!$A$1006)&gt;0))&lt;&gt;0),"Row is skipped.",IF(AND(Input!$A468="",Input!$A469=""),"", IF(Input!D468="","Data is missing.","")))),"",IF(AND(Input!$A468="",SUMPRODUCT(--(LEN(Input!$A469:'Input'!$A$1006)&gt;0))&lt;&gt;0),"Row is skipped.",IF(AND(Input!$A468="",Input!$A469=""),"", IF(Input!D468="","Data is missing.",""))))</f>
        <v/>
      </c>
      <c r="F469" s="189" t="str">
        <f>IF(ISERROR(IF(AND(Input!$A468="",SUMPRODUCT(--(LEN(Input!$A469:'Input'!$A$1006)&gt;0))&lt;&gt;0),"Row is skipped.",IF(AND(Input!$A468="",Input!$A469=""),"", IF(Input!E468="","Data is missing.","")))),"",IF(AND(Input!$A468="",SUMPRODUCT(--(LEN(Input!$A469:'Input'!$A$1006)&gt;0))&lt;&gt;0),"Row is skipped.",IF(AND(Input!$A468="",Input!$A469=""),"", IF(Input!E468="","Data is missing.",""))))</f>
        <v/>
      </c>
      <c r="G469" s="189" t="str">
        <f>IF(ISERROR(IF(AND(Input!$A468="",SUMPRODUCT(--(LEN(Input!$A469:'Input'!$A$1006)&gt;0))&lt;&gt;0),"Row is skipped.",IF(AND(Input!$A468="",Input!$A469=""),"", IF(Input!F468="","Data is missing.","")))),"",IF(AND(Input!$A468="",SUMPRODUCT(--(LEN(Input!$A469:'Input'!$A$1006)&gt;0))&lt;&gt;0),"Row is skipped.",IF(AND(Input!$A468="",Input!$A469=""),"", IF(Input!F468="","Data is missing.",""))))</f>
        <v/>
      </c>
      <c r="H469" s="190" t="str">
        <f>IF(ISERROR(IF(AND(Input!$A468="",SUMPRODUCT(--(LEN(Input!$A469:'Input'!$A$1006)&gt;0))&lt;&gt;0),"Row is skipped.",IF(AND(Input!$A468="",Input!$A469=""),"", IF(Input!G468="","Data is missing.","")))),"",IF(AND(Input!$A468="",SUMPRODUCT(--(LEN(Input!$A469:'Input'!$A$1006)&gt;0))&lt;&gt;0),"Row is skipped.",IF(AND(Input!$A468="",Input!$A469=""),"", IF(Input!G468="","Data is missing.",""))))</f>
        <v/>
      </c>
      <c r="I469" s="156"/>
      <c r="J469" s="191" t="str">
        <f>IFERROR(VLOOKUP(VLOOKUP(Input!$D468,'Measure List'!$A:$AN,40,FALSE),UIR!$A$1:$Q$27,17,FALSE),"")</f>
        <v/>
      </c>
      <c r="K469" s="192" t="str">
        <f>IFERROR(VLOOKUP(Input!$D468,'Measure List'!$A:$AN,40,FALSE),"")</f>
        <v/>
      </c>
      <c r="L469" s="156"/>
      <c r="M469" s="193" t="str">
        <f>IF(B469="","",IF(AND(Input!H468="",IFERROR(VLOOKUP(K469,UIR!$A$2:$P$21,2,FALSE),"")&lt;&gt;""),"Data is Missing.",""))</f>
        <v/>
      </c>
      <c r="N469" s="194" t="str">
        <f>IF(B469="","",IF(AND(Input!I468="",IFERROR(VLOOKUP(K469,UIR!$A$2:$P$21,3,FALSE),"")&lt;&gt;""),"Data is Missing.",""))</f>
        <v/>
      </c>
      <c r="O469" s="194" t="str">
        <f>IF(B469="","",IF(AND(Input!J468="",IFERROR(VLOOKUP(K469,UIR!$A$2:$P$21,4,FALSE),"")&lt;&gt;""),"Data is Missing.",""))</f>
        <v/>
      </c>
      <c r="P469" s="194" t="str">
        <f>IF(B469="","",IF(AND(Input!K468="",IFERROR(VLOOKUP(K469,UIR!$A$2:$P$21,5,FALSE),"")&lt;&gt;""),"Data is Missing.",""))</f>
        <v/>
      </c>
      <c r="Q469" s="194" t="str">
        <f>IF(B469="","",IF(AND(Input!L468="",IFERROR(VLOOKUP(K469,UIR!$A$2:$P$21,6,FALSE),"")&lt;&gt;""),"Data is Missing.",""))</f>
        <v/>
      </c>
      <c r="R469" s="194" t="str">
        <f>IF(B469="","",IF(AND(Input!M468="",IFERROR(VLOOKUP(K469,UIR!$A$2:$P$21,7,FALSE),"")&lt;&gt;""),"Data is Missing.",""))</f>
        <v/>
      </c>
      <c r="S469" s="194" t="str">
        <f>IF(B469="","",IF(AND(Input!P468="",IFERROR(VLOOKUP(K469,UIR!$A$2:$P$21,8,FALSE),"")&lt;&gt;""),"Data is Missing.",""))</f>
        <v/>
      </c>
      <c r="T469" s="194" t="str">
        <f>IF(B469="","",IF(AND(Input!Q468="",IFERROR(VLOOKUP(K469,UIR!$A$2:$P$21,9,FALSE),"")&lt;&gt;""),"Data is Missing.",""))</f>
        <v/>
      </c>
      <c r="U469" s="194"/>
      <c r="V469" s="194" t="str">
        <f>IF(B469="","",IF(AND(Input!S468="",IFERROR(VLOOKUP(K469,UIR!$A$2:$P$21,11,FALSE),"")&lt;&gt;""),"Data is Missing.",""))</f>
        <v/>
      </c>
      <c r="W469" s="194" t="str">
        <f>IF(B469="","",IF(AND(Input!T468="",IFERROR(VLOOKUP(K469,UIR!$A$2:$P$21,12,FALSE),"")&lt;&gt;""),"Data is Missing.",""))</f>
        <v/>
      </c>
      <c r="X469" s="194" t="str">
        <f>IF(B469="","",IF(AND(Input!V468="",IFERROR(VLOOKUP(K469,UIR!$A$2:$P$21,13,FALSE),"")&lt;&gt;""),"Data is Missing.",""))</f>
        <v/>
      </c>
      <c r="Y469" s="194" t="str">
        <f>IF(B469="","",IF(AND(Input!W468="",IFERROR(VLOOKUP(K469,UIR!$A$2:$P$21,14,FALSE),"")&lt;&gt;""),"Data is Missing.",""))</f>
        <v/>
      </c>
      <c r="Z469" s="194" t="str">
        <f>IF(B469="","",IF(AND(Input!X468="",IFERROR(VLOOKUP(K469,UIR!$A$2:$P$21,15,FALSE),"")&lt;&gt;""),"Data is Missing.",""))</f>
        <v/>
      </c>
      <c r="AA469" s="195" t="str">
        <f>IF(B469="","",IF(AND(Input!Y468="",IFERROR(VLOOKUP(K469,UIR!$A$2:$P$21,16,FALSE),"")&lt;&gt;""),"Data is Missing.",""))</f>
        <v/>
      </c>
      <c r="AC469" s="202" t="str">
        <f>IF(ISERROR(IF(Input!D468="","",IF(ISERROR(VLOOKUP(Input!D468,'Measure List'!$A$2:$A$30000,1,0)),"Invalid RefNo",""))),"",IF(Input!D468="","",IF(ISERROR(VLOOKUP(Input!D468,'Measure List'!$A$2:$A$30000,1,0)),"Invalid RefNo","")))</f>
        <v/>
      </c>
      <c r="AD469" s="156"/>
      <c r="AE469" s="156"/>
      <c r="AF469" s="156"/>
      <c r="AG469" s="156"/>
      <c r="AH469" s="156"/>
      <c r="AI469" s="156"/>
      <c r="AJ469" s="156"/>
      <c r="AK469" s="156"/>
      <c r="AL469" s="203" t="str">
        <f>IF(COUNTIF(Dropdowns!$K$2:$K$7,Input!S468)&gt;0,"",IF(Input!S468="","","Invalid Type"))</f>
        <v/>
      </c>
      <c r="AN469" s="204" t="str">
        <f>IF(Input!C468="","",IF(ISNUMBER(VALUE(Input!C468)),"","Needs to be a number."))</f>
        <v/>
      </c>
      <c r="AO469" s="205" t="str">
        <f>IF(Input!E468="","",IF(ISNUMBER(VALUE(Input!E468)),"","Needs to be a number."))</f>
        <v/>
      </c>
      <c r="AP469" s="205" t="str">
        <f>IF(Input!N468="","",IF(ISNUMBER(VALUE(Input!N468)),"","Needs to be a number."))</f>
        <v/>
      </c>
      <c r="AQ469" s="205" t="str">
        <f>IF(Input!O468="","",IF(ISNUMBER(VALUE(Input!O468)),"","Needs to be a number."))</f>
        <v/>
      </c>
      <c r="AR469" s="205" t="str">
        <f>IF(Input!V468="","",IF(ISNUMBER(VALUE(Input!V468)),"","Needs to be a number."))</f>
        <v/>
      </c>
      <c r="AS469" s="205" t="str">
        <f>IF(Input!W468="","",IF(ISNUMBER(VALUE(Input!W468)),"","Needs to be a number."))</f>
        <v/>
      </c>
      <c r="AT469" s="205" t="str">
        <f>IF(Input!X468="","",IF(ISNUMBER(VALUE(Input!X468)),"","Needs to be a number."))</f>
        <v/>
      </c>
      <c r="AU469" s="206" t="str">
        <f>IF(Input!Y468="","",IF(ISNUMBER(VALUE(Input!Y468)),"","Needs to be a number."))</f>
        <v/>
      </c>
      <c r="AV469" s="207"/>
      <c r="AW469" s="259" t="str">
        <f>IF(OR(VALUE(Input!C468)&lt;0,VALUE(Input!C468)&gt;100), "Invalid EEI %","")</f>
        <v/>
      </c>
      <c r="AX469" s="207"/>
      <c r="AY469" s="278" t="str">
        <f>IF(Input!E468="","",IF(VALUE(Input!E468)=0,"Do not enter 0.",""))</f>
        <v/>
      </c>
    </row>
    <row r="470" spans="2:51" x14ac:dyDescent="0.3">
      <c r="B470" s="188" t="str">
        <f>Input!A469</f>
        <v/>
      </c>
      <c r="C470" s="189" t="str">
        <f>IF(ISERROR(IF(AND(Input!$A469="",SUMPRODUCT(--(LEN(Input!$A470:'Input'!$A$1006)&gt;0))&lt;&gt;0),"Row is skipped.",IF(AND(Input!$A469="",Input!$A470=""),"", IF(Input!B469="","Data is missing.","")))),"",IF(AND(Input!$A469="",SUMPRODUCT(--(LEN(Input!$A470:'Input'!$A$1006)&gt;0))&lt;&gt;0),"Row is skipped.",IF(AND(Input!$A469="",Input!$A470=""),"", IF(Input!B469="","Data is missing.",""))))</f>
        <v/>
      </c>
      <c r="D470" s="189" t="str">
        <f>IF(ISERROR(IF(AND(Input!$A469="",SUMPRODUCT(--(LEN(Input!$A470:'Input'!$A$1006)&gt;0))&lt;&gt;0),"Row is skipped.",IF(AND(Input!$A469="",Input!$A470=""),"", IF(Input!C469="","Data is missing.","")))),"",IF(AND(Input!$A469="",SUMPRODUCT(--(LEN(Input!$A470:'Input'!$A$1006)&gt;0))&lt;&gt;0),"Row is skipped.",IF(AND(Input!$A469="",Input!$A470=""),"", IF(Input!C469="","Data is missing.",""))))</f>
        <v/>
      </c>
      <c r="E470" s="189" t="str">
        <f>IF(ISERROR(IF(AND(Input!$A469="",SUMPRODUCT(--(LEN(Input!$A470:'Input'!$A$1006)&gt;0))&lt;&gt;0),"Row is skipped.",IF(AND(Input!$A469="",Input!$A470=""),"", IF(Input!D469="","Data is missing.","")))),"",IF(AND(Input!$A469="",SUMPRODUCT(--(LEN(Input!$A470:'Input'!$A$1006)&gt;0))&lt;&gt;0),"Row is skipped.",IF(AND(Input!$A469="",Input!$A470=""),"", IF(Input!D469="","Data is missing.",""))))</f>
        <v/>
      </c>
      <c r="F470" s="189" t="str">
        <f>IF(ISERROR(IF(AND(Input!$A469="",SUMPRODUCT(--(LEN(Input!$A470:'Input'!$A$1006)&gt;0))&lt;&gt;0),"Row is skipped.",IF(AND(Input!$A469="",Input!$A470=""),"", IF(Input!E469="","Data is missing.","")))),"",IF(AND(Input!$A469="",SUMPRODUCT(--(LEN(Input!$A470:'Input'!$A$1006)&gt;0))&lt;&gt;0),"Row is skipped.",IF(AND(Input!$A469="",Input!$A470=""),"", IF(Input!E469="","Data is missing.",""))))</f>
        <v/>
      </c>
      <c r="G470" s="189" t="str">
        <f>IF(ISERROR(IF(AND(Input!$A469="",SUMPRODUCT(--(LEN(Input!$A470:'Input'!$A$1006)&gt;0))&lt;&gt;0),"Row is skipped.",IF(AND(Input!$A469="",Input!$A470=""),"", IF(Input!F469="","Data is missing.","")))),"",IF(AND(Input!$A469="",SUMPRODUCT(--(LEN(Input!$A470:'Input'!$A$1006)&gt;0))&lt;&gt;0),"Row is skipped.",IF(AND(Input!$A469="",Input!$A470=""),"", IF(Input!F469="","Data is missing.",""))))</f>
        <v/>
      </c>
      <c r="H470" s="190" t="str">
        <f>IF(ISERROR(IF(AND(Input!$A469="",SUMPRODUCT(--(LEN(Input!$A470:'Input'!$A$1006)&gt;0))&lt;&gt;0),"Row is skipped.",IF(AND(Input!$A469="",Input!$A470=""),"", IF(Input!G469="","Data is missing.","")))),"",IF(AND(Input!$A469="",SUMPRODUCT(--(LEN(Input!$A470:'Input'!$A$1006)&gt;0))&lt;&gt;0),"Row is skipped.",IF(AND(Input!$A469="",Input!$A470=""),"", IF(Input!G469="","Data is missing.",""))))</f>
        <v/>
      </c>
      <c r="I470" s="156"/>
      <c r="J470" s="191" t="str">
        <f>IFERROR(VLOOKUP(VLOOKUP(Input!$D469,'Measure List'!$A:$AN,40,FALSE),UIR!$A$1:$Q$27,17,FALSE),"")</f>
        <v/>
      </c>
      <c r="K470" s="192" t="str">
        <f>IFERROR(VLOOKUP(Input!$D469,'Measure List'!$A:$AN,40,FALSE),"")</f>
        <v/>
      </c>
      <c r="L470" s="156"/>
      <c r="M470" s="193" t="str">
        <f>IF(B470="","",IF(AND(Input!H469="",IFERROR(VLOOKUP(K470,UIR!$A$2:$P$21,2,FALSE),"")&lt;&gt;""),"Data is Missing.",""))</f>
        <v/>
      </c>
      <c r="N470" s="194" t="str">
        <f>IF(B470="","",IF(AND(Input!I469="",IFERROR(VLOOKUP(K470,UIR!$A$2:$P$21,3,FALSE),"")&lt;&gt;""),"Data is Missing.",""))</f>
        <v/>
      </c>
      <c r="O470" s="194" t="str">
        <f>IF(B470="","",IF(AND(Input!J469="",IFERROR(VLOOKUP(K470,UIR!$A$2:$P$21,4,FALSE),"")&lt;&gt;""),"Data is Missing.",""))</f>
        <v/>
      </c>
      <c r="P470" s="194" t="str">
        <f>IF(B470="","",IF(AND(Input!K469="",IFERROR(VLOOKUP(K470,UIR!$A$2:$P$21,5,FALSE),"")&lt;&gt;""),"Data is Missing.",""))</f>
        <v/>
      </c>
      <c r="Q470" s="194" t="str">
        <f>IF(B470="","",IF(AND(Input!L469="",IFERROR(VLOOKUP(K470,UIR!$A$2:$P$21,6,FALSE),"")&lt;&gt;""),"Data is Missing.",""))</f>
        <v/>
      </c>
      <c r="R470" s="194" t="str">
        <f>IF(B470="","",IF(AND(Input!M469="",IFERROR(VLOOKUP(K470,UIR!$A$2:$P$21,7,FALSE),"")&lt;&gt;""),"Data is Missing.",""))</f>
        <v/>
      </c>
      <c r="S470" s="194" t="str">
        <f>IF(B470="","",IF(AND(Input!P469="",IFERROR(VLOOKUP(K470,UIR!$A$2:$P$21,8,FALSE),"")&lt;&gt;""),"Data is Missing.",""))</f>
        <v/>
      </c>
      <c r="T470" s="194" t="str">
        <f>IF(B470="","",IF(AND(Input!Q469="",IFERROR(VLOOKUP(K470,UIR!$A$2:$P$21,9,FALSE),"")&lt;&gt;""),"Data is Missing.",""))</f>
        <v/>
      </c>
      <c r="U470" s="194"/>
      <c r="V470" s="194" t="str">
        <f>IF(B470="","",IF(AND(Input!S469="",IFERROR(VLOOKUP(K470,UIR!$A$2:$P$21,11,FALSE),"")&lt;&gt;""),"Data is Missing.",""))</f>
        <v/>
      </c>
      <c r="W470" s="194" t="str">
        <f>IF(B470="","",IF(AND(Input!T469="",IFERROR(VLOOKUP(K470,UIR!$A$2:$P$21,12,FALSE),"")&lt;&gt;""),"Data is Missing.",""))</f>
        <v/>
      </c>
      <c r="X470" s="194" t="str">
        <f>IF(B470="","",IF(AND(Input!V469="",IFERROR(VLOOKUP(K470,UIR!$A$2:$P$21,13,FALSE),"")&lt;&gt;""),"Data is Missing.",""))</f>
        <v/>
      </c>
      <c r="Y470" s="194" t="str">
        <f>IF(B470="","",IF(AND(Input!W469="",IFERROR(VLOOKUP(K470,UIR!$A$2:$P$21,14,FALSE),"")&lt;&gt;""),"Data is Missing.",""))</f>
        <v/>
      </c>
      <c r="Z470" s="194" t="str">
        <f>IF(B470="","",IF(AND(Input!X469="",IFERROR(VLOOKUP(K470,UIR!$A$2:$P$21,15,FALSE),"")&lt;&gt;""),"Data is Missing.",""))</f>
        <v/>
      </c>
      <c r="AA470" s="195" t="str">
        <f>IF(B470="","",IF(AND(Input!Y469="",IFERROR(VLOOKUP(K470,UIR!$A$2:$P$21,16,FALSE),"")&lt;&gt;""),"Data is Missing.",""))</f>
        <v/>
      </c>
      <c r="AC470" s="202" t="str">
        <f>IF(ISERROR(IF(Input!D469="","",IF(ISERROR(VLOOKUP(Input!D469,'Measure List'!$A$2:$A$30000,1,0)),"Invalid RefNo",""))),"",IF(Input!D469="","",IF(ISERROR(VLOOKUP(Input!D469,'Measure List'!$A$2:$A$30000,1,0)),"Invalid RefNo","")))</f>
        <v/>
      </c>
      <c r="AD470" s="156"/>
      <c r="AE470" s="156"/>
      <c r="AF470" s="156"/>
      <c r="AG470" s="156"/>
      <c r="AH470" s="156"/>
      <c r="AI470" s="156"/>
      <c r="AJ470" s="156"/>
      <c r="AK470" s="156"/>
      <c r="AL470" s="203" t="str">
        <f>IF(COUNTIF(Dropdowns!$K$2:$K$7,Input!S469)&gt;0,"",IF(Input!S469="","","Invalid Type"))</f>
        <v/>
      </c>
      <c r="AN470" s="204" t="str">
        <f>IF(Input!C469="","",IF(ISNUMBER(VALUE(Input!C469)),"","Needs to be a number."))</f>
        <v/>
      </c>
      <c r="AO470" s="205" t="str">
        <f>IF(Input!E469="","",IF(ISNUMBER(VALUE(Input!E469)),"","Needs to be a number."))</f>
        <v/>
      </c>
      <c r="AP470" s="205" t="str">
        <f>IF(Input!N469="","",IF(ISNUMBER(VALUE(Input!N469)),"","Needs to be a number."))</f>
        <v/>
      </c>
      <c r="AQ470" s="205" t="str">
        <f>IF(Input!O469="","",IF(ISNUMBER(VALUE(Input!O469)),"","Needs to be a number."))</f>
        <v/>
      </c>
      <c r="AR470" s="205" t="str">
        <f>IF(Input!V469="","",IF(ISNUMBER(VALUE(Input!V469)),"","Needs to be a number."))</f>
        <v/>
      </c>
      <c r="AS470" s="205" t="str">
        <f>IF(Input!W469="","",IF(ISNUMBER(VALUE(Input!W469)),"","Needs to be a number."))</f>
        <v/>
      </c>
      <c r="AT470" s="205" t="str">
        <f>IF(Input!X469="","",IF(ISNUMBER(VALUE(Input!X469)),"","Needs to be a number."))</f>
        <v/>
      </c>
      <c r="AU470" s="206" t="str">
        <f>IF(Input!Y469="","",IF(ISNUMBER(VALUE(Input!Y469)),"","Needs to be a number."))</f>
        <v/>
      </c>
      <c r="AV470" s="207"/>
      <c r="AW470" s="259" t="str">
        <f>IF(OR(VALUE(Input!C469)&lt;0,VALUE(Input!C469)&gt;100), "Invalid EEI %","")</f>
        <v/>
      </c>
      <c r="AX470" s="207"/>
      <c r="AY470" s="278" t="str">
        <f>IF(Input!E469="","",IF(VALUE(Input!E469)=0,"Do not enter 0.",""))</f>
        <v/>
      </c>
    </row>
    <row r="471" spans="2:51" x14ac:dyDescent="0.3">
      <c r="B471" s="188" t="str">
        <f>Input!A470</f>
        <v/>
      </c>
      <c r="C471" s="189" t="str">
        <f>IF(ISERROR(IF(AND(Input!$A470="",SUMPRODUCT(--(LEN(Input!$A471:'Input'!$A$1006)&gt;0))&lt;&gt;0),"Row is skipped.",IF(AND(Input!$A470="",Input!$A471=""),"", IF(Input!B470="","Data is missing.","")))),"",IF(AND(Input!$A470="",SUMPRODUCT(--(LEN(Input!$A471:'Input'!$A$1006)&gt;0))&lt;&gt;0),"Row is skipped.",IF(AND(Input!$A470="",Input!$A471=""),"", IF(Input!B470="","Data is missing.",""))))</f>
        <v/>
      </c>
      <c r="D471" s="189" t="str">
        <f>IF(ISERROR(IF(AND(Input!$A470="",SUMPRODUCT(--(LEN(Input!$A471:'Input'!$A$1006)&gt;0))&lt;&gt;0),"Row is skipped.",IF(AND(Input!$A470="",Input!$A471=""),"", IF(Input!C470="","Data is missing.","")))),"",IF(AND(Input!$A470="",SUMPRODUCT(--(LEN(Input!$A471:'Input'!$A$1006)&gt;0))&lt;&gt;0),"Row is skipped.",IF(AND(Input!$A470="",Input!$A471=""),"", IF(Input!C470="","Data is missing.",""))))</f>
        <v/>
      </c>
      <c r="E471" s="189" t="str">
        <f>IF(ISERROR(IF(AND(Input!$A470="",SUMPRODUCT(--(LEN(Input!$A471:'Input'!$A$1006)&gt;0))&lt;&gt;0),"Row is skipped.",IF(AND(Input!$A470="",Input!$A471=""),"", IF(Input!D470="","Data is missing.","")))),"",IF(AND(Input!$A470="",SUMPRODUCT(--(LEN(Input!$A471:'Input'!$A$1006)&gt;0))&lt;&gt;0),"Row is skipped.",IF(AND(Input!$A470="",Input!$A471=""),"", IF(Input!D470="","Data is missing.",""))))</f>
        <v/>
      </c>
      <c r="F471" s="189" t="str">
        <f>IF(ISERROR(IF(AND(Input!$A470="",SUMPRODUCT(--(LEN(Input!$A471:'Input'!$A$1006)&gt;0))&lt;&gt;0),"Row is skipped.",IF(AND(Input!$A470="",Input!$A471=""),"", IF(Input!E470="","Data is missing.","")))),"",IF(AND(Input!$A470="",SUMPRODUCT(--(LEN(Input!$A471:'Input'!$A$1006)&gt;0))&lt;&gt;0),"Row is skipped.",IF(AND(Input!$A470="",Input!$A471=""),"", IF(Input!E470="","Data is missing.",""))))</f>
        <v/>
      </c>
      <c r="G471" s="189" t="str">
        <f>IF(ISERROR(IF(AND(Input!$A470="",SUMPRODUCT(--(LEN(Input!$A471:'Input'!$A$1006)&gt;0))&lt;&gt;0),"Row is skipped.",IF(AND(Input!$A470="",Input!$A471=""),"", IF(Input!F470="","Data is missing.","")))),"",IF(AND(Input!$A470="",SUMPRODUCT(--(LEN(Input!$A471:'Input'!$A$1006)&gt;0))&lt;&gt;0),"Row is skipped.",IF(AND(Input!$A470="",Input!$A471=""),"", IF(Input!F470="","Data is missing.",""))))</f>
        <v/>
      </c>
      <c r="H471" s="190" t="str">
        <f>IF(ISERROR(IF(AND(Input!$A470="",SUMPRODUCT(--(LEN(Input!$A471:'Input'!$A$1006)&gt;0))&lt;&gt;0),"Row is skipped.",IF(AND(Input!$A470="",Input!$A471=""),"", IF(Input!G470="","Data is missing.","")))),"",IF(AND(Input!$A470="",SUMPRODUCT(--(LEN(Input!$A471:'Input'!$A$1006)&gt;0))&lt;&gt;0),"Row is skipped.",IF(AND(Input!$A470="",Input!$A471=""),"", IF(Input!G470="","Data is missing.",""))))</f>
        <v/>
      </c>
      <c r="I471" s="156"/>
      <c r="J471" s="191" t="str">
        <f>IFERROR(VLOOKUP(VLOOKUP(Input!$D470,'Measure List'!$A:$AN,40,FALSE),UIR!$A$1:$Q$27,17,FALSE),"")</f>
        <v/>
      </c>
      <c r="K471" s="192" t="str">
        <f>IFERROR(VLOOKUP(Input!$D470,'Measure List'!$A:$AN,40,FALSE),"")</f>
        <v/>
      </c>
      <c r="L471" s="156"/>
      <c r="M471" s="193" t="str">
        <f>IF(B471="","",IF(AND(Input!H470="",IFERROR(VLOOKUP(K471,UIR!$A$2:$P$21,2,FALSE),"")&lt;&gt;""),"Data is Missing.",""))</f>
        <v/>
      </c>
      <c r="N471" s="194" t="str">
        <f>IF(B471="","",IF(AND(Input!I470="",IFERROR(VLOOKUP(K471,UIR!$A$2:$P$21,3,FALSE),"")&lt;&gt;""),"Data is Missing.",""))</f>
        <v/>
      </c>
      <c r="O471" s="194" t="str">
        <f>IF(B471="","",IF(AND(Input!J470="",IFERROR(VLOOKUP(K471,UIR!$A$2:$P$21,4,FALSE),"")&lt;&gt;""),"Data is Missing.",""))</f>
        <v/>
      </c>
      <c r="P471" s="194" t="str">
        <f>IF(B471="","",IF(AND(Input!K470="",IFERROR(VLOOKUP(K471,UIR!$A$2:$P$21,5,FALSE),"")&lt;&gt;""),"Data is Missing.",""))</f>
        <v/>
      </c>
      <c r="Q471" s="194" t="str">
        <f>IF(B471="","",IF(AND(Input!L470="",IFERROR(VLOOKUP(K471,UIR!$A$2:$P$21,6,FALSE),"")&lt;&gt;""),"Data is Missing.",""))</f>
        <v/>
      </c>
      <c r="R471" s="194" t="str">
        <f>IF(B471="","",IF(AND(Input!M470="",IFERROR(VLOOKUP(K471,UIR!$A$2:$P$21,7,FALSE),"")&lt;&gt;""),"Data is Missing.",""))</f>
        <v/>
      </c>
      <c r="S471" s="194" t="str">
        <f>IF(B471="","",IF(AND(Input!P470="",IFERROR(VLOOKUP(K471,UIR!$A$2:$P$21,8,FALSE),"")&lt;&gt;""),"Data is Missing.",""))</f>
        <v/>
      </c>
      <c r="T471" s="194" t="str">
        <f>IF(B471="","",IF(AND(Input!Q470="",IFERROR(VLOOKUP(K471,UIR!$A$2:$P$21,9,FALSE),"")&lt;&gt;""),"Data is Missing.",""))</f>
        <v/>
      </c>
      <c r="U471" s="194"/>
      <c r="V471" s="194" t="str">
        <f>IF(B471="","",IF(AND(Input!S470="",IFERROR(VLOOKUP(K471,UIR!$A$2:$P$21,11,FALSE),"")&lt;&gt;""),"Data is Missing.",""))</f>
        <v/>
      </c>
      <c r="W471" s="194" t="str">
        <f>IF(B471="","",IF(AND(Input!T470="",IFERROR(VLOOKUP(K471,UIR!$A$2:$P$21,12,FALSE),"")&lt;&gt;""),"Data is Missing.",""))</f>
        <v/>
      </c>
      <c r="X471" s="194" t="str">
        <f>IF(B471="","",IF(AND(Input!V470="",IFERROR(VLOOKUP(K471,UIR!$A$2:$P$21,13,FALSE),"")&lt;&gt;""),"Data is Missing.",""))</f>
        <v/>
      </c>
      <c r="Y471" s="194" t="str">
        <f>IF(B471="","",IF(AND(Input!W470="",IFERROR(VLOOKUP(K471,UIR!$A$2:$P$21,14,FALSE),"")&lt;&gt;""),"Data is Missing.",""))</f>
        <v/>
      </c>
      <c r="Z471" s="194" t="str">
        <f>IF(B471="","",IF(AND(Input!X470="",IFERROR(VLOOKUP(K471,UIR!$A$2:$P$21,15,FALSE),"")&lt;&gt;""),"Data is Missing.",""))</f>
        <v/>
      </c>
      <c r="AA471" s="195" t="str">
        <f>IF(B471="","",IF(AND(Input!Y470="",IFERROR(VLOOKUP(K471,UIR!$A$2:$P$21,16,FALSE),"")&lt;&gt;""),"Data is Missing.",""))</f>
        <v/>
      </c>
      <c r="AC471" s="202" t="str">
        <f>IF(ISERROR(IF(Input!D470="","",IF(ISERROR(VLOOKUP(Input!D470,'Measure List'!$A$2:$A$30000,1,0)),"Invalid RefNo",""))),"",IF(Input!D470="","",IF(ISERROR(VLOOKUP(Input!D470,'Measure List'!$A$2:$A$30000,1,0)),"Invalid RefNo","")))</f>
        <v/>
      </c>
      <c r="AD471" s="156"/>
      <c r="AE471" s="156"/>
      <c r="AF471" s="156"/>
      <c r="AG471" s="156"/>
      <c r="AH471" s="156"/>
      <c r="AI471" s="156"/>
      <c r="AJ471" s="156"/>
      <c r="AK471" s="156"/>
      <c r="AL471" s="203" t="str">
        <f>IF(COUNTIF(Dropdowns!$K$2:$K$7,Input!S470)&gt;0,"",IF(Input!S470="","","Invalid Type"))</f>
        <v/>
      </c>
      <c r="AN471" s="204" t="str">
        <f>IF(Input!C470="","",IF(ISNUMBER(VALUE(Input!C470)),"","Needs to be a number."))</f>
        <v/>
      </c>
      <c r="AO471" s="205" t="str">
        <f>IF(Input!E470="","",IF(ISNUMBER(VALUE(Input!E470)),"","Needs to be a number."))</f>
        <v/>
      </c>
      <c r="AP471" s="205" t="str">
        <f>IF(Input!N470="","",IF(ISNUMBER(VALUE(Input!N470)),"","Needs to be a number."))</f>
        <v/>
      </c>
      <c r="AQ471" s="205" t="str">
        <f>IF(Input!O470="","",IF(ISNUMBER(VALUE(Input!O470)),"","Needs to be a number."))</f>
        <v/>
      </c>
      <c r="AR471" s="205" t="str">
        <f>IF(Input!V470="","",IF(ISNUMBER(VALUE(Input!V470)),"","Needs to be a number."))</f>
        <v/>
      </c>
      <c r="AS471" s="205" t="str">
        <f>IF(Input!W470="","",IF(ISNUMBER(VALUE(Input!W470)),"","Needs to be a number."))</f>
        <v/>
      </c>
      <c r="AT471" s="205" t="str">
        <f>IF(Input!X470="","",IF(ISNUMBER(VALUE(Input!X470)),"","Needs to be a number."))</f>
        <v/>
      </c>
      <c r="AU471" s="206" t="str">
        <f>IF(Input!Y470="","",IF(ISNUMBER(VALUE(Input!Y470)),"","Needs to be a number."))</f>
        <v/>
      </c>
      <c r="AV471" s="207"/>
      <c r="AW471" s="259" t="str">
        <f>IF(OR(VALUE(Input!C470)&lt;0,VALUE(Input!C470)&gt;100), "Invalid EEI %","")</f>
        <v/>
      </c>
      <c r="AX471" s="207"/>
      <c r="AY471" s="278" t="str">
        <f>IF(Input!E470="","",IF(VALUE(Input!E470)=0,"Do not enter 0.",""))</f>
        <v/>
      </c>
    </row>
    <row r="472" spans="2:51" x14ac:dyDescent="0.3">
      <c r="B472" s="188" t="str">
        <f>Input!A471</f>
        <v/>
      </c>
      <c r="C472" s="189" t="str">
        <f>IF(ISERROR(IF(AND(Input!$A471="",SUMPRODUCT(--(LEN(Input!$A472:'Input'!$A$1006)&gt;0))&lt;&gt;0),"Row is skipped.",IF(AND(Input!$A471="",Input!$A472=""),"", IF(Input!B471="","Data is missing.","")))),"",IF(AND(Input!$A471="",SUMPRODUCT(--(LEN(Input!$A472:'Input'!$A$1006)&gt;0))&lt;&gt;0),"Row is skipped.",IF(AND(Input!$A471="",Input!$A472=""),"", IF(Input!B471="","Data is missing.",""))))</f>
        <v/>
      </c>
      <c r="D472" s="189" t="str">
        <f>IF(ISERROR(IF(AND(Input!$A471="",SUMPRODUCT(--(LEN(Input!$A472:'Input'!$A$1006)&gt;0))&lt;&gt;0),"Row is skipped.",IF(AND(Input!$A471="",Input!$A472=""),"", IF(Input!C471="","Data is missing.","")))),"",IF(AND(Input!$A471="",SUMPRODUCT(--(LEN(Input!$A472:'Input'!$A$1006)&gt;0))&lt;&gt;0),"Row is skipped.",IF(AND(Input!$A471="",Input!$A472=""),"", IF(Input!C471="","Data is missing.",""))))</f>
        <v/>
      </c>
      <c r="E472" s="189" t="str">
        <f>IF(ISERROR(IF(AND(Input!$A471="",SUMPRODUCT(--(LEN(Input!$A472:'Input'!$A$1006)&gt;0))&lt;&gt;0),"Row is skipped.",IF(AND(Input!$A471="",Input!$A472=""),"", IF(Input!D471="","Data is missing.","")))),"",IF(AND(Input!$A471="",SUMPRODUCT(--(LEN(Input!$A472:'Input'!$A$1006)&gt;0))&lt;&gt;0),"Row is skipped.",IF(AND(Input!$A471="",Input!$A472=""),"", IF(Input!D471="","Data is missing.",""))))</f>
        <v/>
      </c>
      <c r="F472" s="189" t="str">
        <f>IF(ISERROR(IF(AND(Input!$A471="",SUMPRODUCT(--(LEN(Input!$A472:'Input'!$A$1006)&gt;0))&lt;&gt;0),"Row is skipped.",IF(AND(Input!$A471="",Input!$A472=""),"", IF(Input!E471="","Data is missing.","")))),"",IF(AND(Input!$A471="",SUMPRODUCT(--(LEN(Input!$A472:'Input'!$A$1006)&gt;0))&lt;&gt;0),"Row is skipped.",IF(AND(Input!$A471="",Input!$A472=""),"", IF(Input!E471="","Data is missing.",""))))</f>
        <v/>
      </c>
      <c r="G472" s="189" t="str">
        <f>IF(ISERROR(IF(AND(Input!$A471="",SUMPRODUCT(--(LEN(Input!$A472:'Input'!$A$1006)&gt;0))&lt;&gt;0),"Row is skipped.",IF(AND(Input!$A471="",Input!$A472=""),"", IF(Input!F471="","Data is missing.","")))),"",IF(AND(Input!$A471="",SUMPRODUCT(--(LEN(Input!$A472:'Input'!$A$1006)&gt;0))&lt;&gt;0),"Row is skipped.",IF(AND(Input!$A471="",Input!$A472=""),"", IF(Input!F471="","Data is missing.",""))))</f>
        <v/>
      </c>
      <c r="H472" s="190" t="str">
        <f>IF(ISERROR(IF(AND(Input!$A471="",SUMPRODUCT(--(LEN(Input!$A472:'Input'!$A$1006)&gt;0))&lt;&gt;0),"Row is skipped.",IF(AND(Input!$A471="",Input!$A472=""),"", IF(Input!G471="","Data is missing.","")))),"",IF(AND(Input!$A471="",SUMPRODUCT(--(LEN(Input!$A472:'Input'!$A$1006)&gt;0))&lt;&gt;0),"Row is skipped.",IF(AND(Input!$A471="",Input!$A472=""),"", IF(Input!G471="","Data is missing.",""))))</f>
        <v/>
      </c>
      <c r="I472" s="156"/>
      <c r="J472" s="191" t="str">
        <f>IFERROR(VLOOKUP(VLOOKUP(Input!$D471,'Measure List'!$A:$AN,40,FALSE),UIR!$A$1:$Q$27,17,FALSE),"")</f>
        <v/>
      </c>
      <c r="K472" s="192" t="str">
        <f>IFERROR(VLOOKUP(Input!$D471,'Measure List'!$A:$AN,40,FALSE),"")</f>
        <v/>
      </c>
      <c r="L472" s="156"/>
      <c r="M472" s="193" t="str">
        <f>IF(B472="","",IF(AND(Input!H471="",IFERROR(VLOOKUP(K472,UIR!$A$2:$P$21,2,FALSE),"")&lt;&gt;""),"Data is Missing.",""))</f>
        <v/>
      </c>
      <c r="N472" s="194" t="str">
        <f>IF(B472="","",IF(AND(Input!I471="",IFERROR(VLOOKUP(K472,UIR!$A$2:$P$21,3,FALSE),"")&lt;&gt;""),"Data is Missing.",""))</f>
        <v/>
      </c>
      <c r="O472" s="194" t="str">
        <f>IF(B472="","",IF(AND(Input!J471="",IFERROR(VLOOKUP(K472,UIR!$A$2:$P$21,4,FALSE),"")&lt;&gt;""),"Data is Missing.",""))</f>
        <v/>
      </c>
      <c r="P472" s="194" t="str">
        <f>IF(B472="","",IF(AND(Input!K471="",IFERROR(VLOOKUP(K472,UIR!$A$2:$P$21,5,FALSE),"")&lt;&gt;""),"Data is Missing.",""))</f>
        <v/>
      </c>
      <c r="Q472" s="194" t="str">
        <f>IF(B472="","",IF(AND(Input!L471="",IFERROR(VLOOKUP(K472,UIR!$A$2:$P$21,6,FALSE),"")&lt;&gt;""),"Data is Missing.",""))</f>
        <v/>
      </c>
      <c r="R472" s="194" t="str">
        <f>IF(B472="","",IF(AND(Input!M471="",IFERROR(VLOOKUP(K472,UIR!$A$2:$P$21,7,FALSE),"")&lt;&gt;""),"Data is Missing.",""))</f>
        <v/>
      </c>
      <c r="S472" s="194" t="str">
        <f>IF(B472="","",IF(AND(Input!P471="",IFERROR(VLOOKUP(K472,UIR!$A$2:$P$21,8,FALSE),"")&lt;&gt;""),"Data is Missing.",""))</f>
        <v/>
      </c>
      <c r="T472" s="194" t="str">
        <f>IF(B472="","",IF(AND(Input!Q471="",IFERROR(VLOOKUP(K472,UIR!$A$2:$P$21,9,FALSE),"")&lt;&gt;""),"Data is Missing.",""))</f>
        <v/>
      </c>
      <c r="U472" s="194"/>
      <c r="V472" s="194" t="str">
        <f>IF(B472="","",IF(AND(Input!S471="",IFERROR(VLOOKUP(K472,UIR!$A$2:$P$21,11,FALSE),"")&lt;&gt;""),"Data is Missing.",""))</f>
        <v/>
      </c>
      <c r="W472" s="194" t="str">
        <f>IF(B472="","",IF(AND(Input!T471="",IFERROR(VLOOKUP(K472,UIR!$A$2:$P$21,12,FALSE),"")&lt;&gt;""),"Data is Missing.",""))</f>
        <v/>
      </c>
      <c r="X472" s="194" t="str">
        <f>IF(B472="","",IF(AND(Input!V471="",IFERROR(VLOOKUP(K472,UIR!$A$2:$P$21,13,FALSE),"")&lt;&gt;""),"Data is Missing.",""))</f>
        <v/>
      </c>
      <c r="Y472" s="194" t="str">
        <f>IF(B472="","",IF(AND(Input!W471="",IFERROR(VLOOKUP(K472,UIR!$A$2:$P$21,14,FALSE),"")&lt;&gt;""),"Data is Missing.",""))</f>
        <v/>
      </c>
      <c r="Z472" s="194" t="str">
        <f>IF(B472="","",IF(AND(Input!X471="",IFERROR(VLOOKUP(K472,UIR!$A$2:$P$21,15,FALSE),"")&lt;&gt;""),"Data is Missing.",""))</f>
        <v/>
      </c>
      <c r="AA472" s="195" t="str">
        <f>IF(B472="","",IF(AND(Input!Y471="",IFERROR(VLOOKUP(K472,UIR!$A$2:$P$21,16,FALSE),"")&lt;&gt;""),"Data is Missing.",""))</f>
        <v/>
      </c>
      <c r="AC472" s="202" t="str">
        <f>IF(ISERROR(IF(Input!D471="","",IF(ISERROR(VLOOKUP(Input!D471,'Measure List'!$A$2:$A$30000,1,0)),"Invalid RefNo",""))),"",IF(Input!D471="","",IF(ISERROR(VLOOKUP(Input!D471,'Measure List'!$A$2:$A$30000,1,0)),"Invalid RefNo","")))</f>
        <v/>
      </c>
      <c r="AD472" s="156"/>
      <c r="AE472" s="156"/>
      <c r="AF472" s="156"/>
      <c r="AG472" s="156"/>
      <c r="AH472" s="156"/>
      <c r="AI472" s="156"/>
      <c r="AJ472" s="156"/>
      <c r="AK472" s="156"/>
      <c r="AL472" s="203" t="str">
        <f>IF(COUNTIF(Dropdowns!$K$2:$K$7,Input!S471)&gt;0,"",IF(Input!S471="","","Invalid Type"))</f>
        <v/>
      </c>
      <c r="AN472" s="204" t="str">
        <f>IF(Input!C471="","",IF(ISNUMBER(VALUE(Input!C471)),"","Needs to be a number."))</f>
        <v/>
      </c>
      <c r="AO472" s="205" t="str">
        <f>IF(Input!E471="","",IF(ISNUMBER(VALUE(Input!E471)),"","Needs to be a number."))</f>
        <v/>
      </c>
      <c r="AP472" s="205" t="str">
        <f>IF(Input!N471="","",IF(ISNUMBER(VALUE(Input!N471)),"","Needs to be a number."))</f>
        <v/>
      </c>
      <c r="AQ472" s="205" t="str">
        <f>IF(Input!O471="","",IF(ISNUMBER(VALUE(Input!O471)),"","Needs to be a number."))</f>
        <v/>
      </c>
      <c r="AR472" s="205" t="str">
        <f>IF(Input!V471="","",IF(ISNUMBER(VALUE(Input!V471)),"","Needs to be a number."))</f>
        <v/>
      </c>
      <c r="AS472" s="205" t="str">
        <f>IF(Input!W471="","",IF(ISNUMBER(VALUE(Input!W471)),"","Needs to be a number."))</f>
        <v/>
      </c>
      <c r="AT472" s="205" t="str">
        <f>IF(Input!X471="","",IF(ISNUMBER(VALUE(Input!X471)),"","Needs to be a number."))</f>
        <v/>
      </c>
      <c r="AU472" s="206" t="str">
        <f>IF(Input!Y471="","",IF(ISNUMBER(VALUE(Input!Y471)),"","Needs to be a number."))</f>
        <v/>
      </c>
      <c r="AV472" s="207"/>
      <c r="AW472" s="259" t="str">
        <f>IF(OR(VALUE(Input!C471)&lt;0,VALUE(Input!C471)&gt;100), "Invalid EEI %","")</f>
        <v/>
      </c>
      <c r="AX472" s="207"/>
      <c r="AY472" s="278" t="str">
        <f>IF(Input!E471="","",IF(VALUE(Input!E471)=0,"Do not enter 0.",""))</f>
        <v/>
      </c>
    </row>
    <row r="473" spans="2:51" x14ac:dyDescent="0.3">
      <c r="B473" s="188" t="str">
        <f>Input!A472</f>
        <v/>
      </c>
      <c r="C473" s="189" t="str">
        <f>IF(ISERROR(IF(AND(Input!$A472="",SUMPRODUCT(--(LEN(Input!$A473:'Input'!$A$1006)&gt;0))&lt;&gt;0),"Row is skipped.",IF(AND(Input!$A472="",Input!$A473=""),"", IF(Input!B472="","Data is missing.","")))),"",IF(AND(Input!$A472="",SUMPRODUCT(--(LEN(Input!$A473:'Input'!$A$1006)&gt;0))&lt;&gt;0),"Row is skipped.",IF(AND(Input!$A472="",Input!$A473=""),"", IF(Input!B472="","Data is missing.",""))))</f>
        <v/>
      </c>
      <c r="D473" s="189" t="str">
        <f>IF(ISERROR(IF(AND(Input!$A472="",SUMPRODUCT(--(LEN(Input!$A473:'Input'!$A$1006)&gt;0))&lt;&gt;0),"Row is skipped.",IF(AND(Input!$A472="",Input!$A473=""),"", IF(Input!C472="","Data is missing.","")))),"",IF(AND(Input!$A472="",SUMPRODUCT(--(LEN(Input!$A473:'Input'!$A$1006)&gt;0))&lt;&gt;0),"Row is skipped.",IF(AND(Input!$A472="",Input!$A473=""),"", IF(Input!C472="","Data is missing.",""))))</f>
        <v/>
      </c>
      <c r="E473" s="189" t="str">
        <f>IF(ISERROR(IF(AND(Input!$A472="",SUMPRODUCT(--(LEN(Input!$A473:'Input'!$A$1006)&gt;0))&lt;&gt;0),"Row is skipped.",IF(AND(Input!$A472="",Input!$A473=""),"", IF(Input!D472="","Data is missing.","")))),"",IF(AND(Input!$A472="",SUMPRODUCT(--(LEN(Input!$A473:'Input'!$A$1006)&gt;0))&lt;&gt;0),"Row is skipped.",IF(AND(Input!$A472="",Input!$A473=""),"", IF(Input!D472="","Data is missing.",""))))</f>
        <v/>
      </c>
      <c r="F473" s="189" t="str">
        <f>IF(ISERROR(IF(AND(Input!$A472="",SUMPRODUCT(--(LEN(Input!$A473:'Input'!$A$1006)&gt;0))&lt;&gt;0),"Row is skipped.",IF(AND(Input!$A472="",Input!$A473=""),"", IF(Input!E472="","Data is missing.","")))),"",IF(AND(Input!$A472="",SUMPRODUCT(--(LEN(Input!$A473:'Input'!$A$1006)&gt;0))&lt;&gt;0),"Row is skipped.",IF(AND(Input!$A472="",Input!$A473=""),"", IF(Input!E472="","Data is missing.",""))))</f>
        <v/>
      </c>
      <c r="G473" s="189" t="str">
        <f>IF(ISERROR(IF(AND(Input!$A472="",SUMPRODUCT(--(LEN(Input!$A473:'Input'!$A$1006)&gt;0))&lt;&gt;0),"Row is skipped.",IF(AND(Input!$A472="",Input!$A473=""),"", IF(Input!F472="","Data is missing.","")))),"",IF(AND(Input!$A472="",SUMPRODUCT(--(LEN(Input!$A473:'Input'!$A$1006)&gt;0))&lt;&gt;0),"Row is skipped.",IF(AND(Input!$A472="",Input!$A473=""),"", IF(Input!F472="","Data is missing.",""))))</f>
        <v/>
      </c>
      <c r="H473" s="190" t="str">
        <f>IF(ISERROR(IF(AND(Input!$A472="",SUMPRODUCT(--(LEN(Input!$A473:'Input'!$A$1006)&gt;0))&lt;&gt;0),"Row is skipped.",IF(AND(Input!$A472="",Input!$A473=""),"", IF(Input!G472="","Data is missing.","")))),"",IF(AND(Input!$A472="",SUMPRODUCT(--(LEN(Input!$A473:'Input'!$A$1006)&gt;0))&lt;&gt;0),"Row is skipped.",IF(AND(Input!$A472="",Input!$A473=""),"", IF(Input!G472="","Data is missing.",""))))</f>
        <v/>
      </c>
      <c r="I473" s="156"/>
      <c r="J473" s="191" t="str">
        <f>IFERROR(VLOOKUP(VLOOKUP(Input!$D472,'Measure List'!$A:$AN,40,FALSE),UIR!$A$1:$Q$27,17,FALSE),"")</f>
        <v/>
      </c>
      <c r="K473" s="192" t="str">
        <f>IFERROR(VLOOKUP(Input!$D472,'Measure List'!$A:$AN,40,FALSE),"")</f>
        <v/>
      </c>
      <c r="L473" s="156"/>
      <c r="M473" s="193" t="str">
        <f>IF(B473="","",IF(AND(Input!H472="",IFERROR(VLOOKUP(K473,UIR!$A$2:$P$21,2,FALSE),"")&lt;&gt;""),"Data is Missing.",""))</f>
        <v/>
      </c>
      <c r="N473" s="194" t="str">
        <f>IF(B473="","",IF(AND(Input!I472="",IFERROR(VLOOKUP(K473,UIR!$A$2:$P$21,3,FALSE),"")&lt;&gt;""),"Data is Missing.",""))</f>
        <v/>
      </c>
      <c r="O473" s="194" t="str">
        <f>IF(B473="","",IF(AND(Input!J472="",IFERROR(VLOOKUP(K473,UIR!$A$2:$P$21,4,FALSE),"")&lt;&gt;""),"Data is Missing.",""))</f>
        <v/>
      </c>
      <c r="P473" s="194" t="str">
        <f>IF(B473="","",IF(AND(Input!K472="",IFERROR(VLOOKUP(K473,UIR!$A$2:$P$21,5,FALSE),"")&lt;&gt;""),"Data is Missing.",""))</f>
        <v/>
      </c>
      <c r="Q473" s="194" t="str">
        <f>IF(B473="","",IF(AND(Input!L472="",IFERROR(VLOOKUP(K473,UIR!$A$2:$P$21,6,FALSE),"")&lt;&gt;""),"Data is Missing.",""))</f>
        <v/>
      </c>
      <c r="R473" s="194" t="str">
        <f>IF(B473="","",IF(AND(Input!M472="",IFERROR(VLOOKUP(K473,UIR!$A$2:$P$21,7,FALSE),"")&lt;&gt;""),"Data is Missing.",""))</f>
        <v/>
      </c>
      <c r="S473" s="194" t="str">
        <f>IF(B473="","",IF(AND(Input!P472="",IFERROR(VLOOKUP(K473,UIR!$A$2:$P$21,8,FALSE),"")&lt;&gt;""),"Data is Missing.",""))</f>
        <v/>
      </c>
      <c r="T473" s="194" t="str">
        <f>IF(B473="","",IF(AND(Input!Q472="",IFERROR(VLOOKUP(K473,UIR!$A$2:$P$21,9,FALSE),"")&lt;&gt;""),"Data is Missing.",""))</f>
        <v/>
      </c>
      <c r="U473" s="194"/>
      <c r="V473" s="194" t="str">
        <f>IF(B473="","",IF(AND(Input!S472="",IFERROR(VLOOKUP(K473,UIR!$A$2:$P$21,11,FALSE),"")&lt;&gt;""),"Data is Missing.",""))</f>
        <v/>
      </c>
      <c r="W473" s="194" t="str">
        <f>IF(B473="","",IF(AND(Input!T472="",IFERROR(VLOOKUP(K473,UIR!$A$2:$P$21,12,FALSE),"")&lt;&gt;""),"Data is Missing.",""))</f>
        <v/>
      </c>
      <c r="X473" s="194" t="str">
        <f>IF(B473="","",IF(AND(Input!V472="",IFERROR(VLOOKUP(K473,UIR!$A$2:$P$21,13,FALSE),"")&lt;&gt;""),"Data is Missing.",""))</f>
        <v/>
      </c>
      <c r="Y473" s="194" t="str">
        <f>IF(B473="","",IF(AND(Input!W472="",IFERROR(VLOOKUP(K473,UIR!$A$2:$P$21,14,FALSE),"")&lt;&gt;""),"Data is Missing.",""))</f>
        <v/>
      </c>
      <c r="Z473" s="194" t="str">
        <f>IF(B473="","",IF(AND(Input!X472="",IFERROR(VLOOKUP(K473,UIR!$A$2:$P$21,15,FALSE),"")&lt;&gt;""),"Data is Missing.",""))</f>
        <v/>
      </c>
      <c r="AA473" s="195" t="str">
        <f>IF(B473="","",IF(AND(Input!Y472="",IFERROR(VLOOKUP(K473,UIR!$A$2:$P$21,16,FALSE),"")&lt;&gt;""),"Data is Missing.",""))</f>
        <v/>
      </c>
      <c r="AC473" s="202" t="str">
        <f>IF(ISERROR(IF(Input!D472="","",IF(ISERROR(VLOOKUP(Input!D472,'Measure List'!$A$2:$A$30000,1,0)),"Invalid RefNo",""))),"",IF(Input!D472="","",IF(ISERROR(VLOOKUP(Input!D472,'Measure List'!$A$2:$A$30000,1,0)),"Invalid RefNo","")))</f>
        <v/>
      </c>
      <c r="AD473" s="156"/>
      <c r="AE473" s="156"/>
      <c r="AF473" s="156"/>
      <c r="AG473" s="156"/>
      <c r="AH473" s="156"/>
      <c r="AI473" s="156"/>
      <c r="AJ473" s="156"/>
      <c r="AK473" s="156"/>
      <c r="AL473" s="203" t="str">
        <f>IF(COUNTIF(Dropdowns!$K$2:$K$7,Input!S472)&gt;0,"",IF(Input!S472="","","Invalid Type"))</f>
        <v/>
      </c>
      <c r="AN473" s="204" t="str">
        <f>IF(Input!C472="","",IF(ISNUMBER(VALUE(Input!C472)),"","Needs to be a number."))</f>
        <v/>
      </c>
      <c r="AO473" s="205" t="str">
        <f>IF(Input!E472="","",IF(ISNUMBER(VALUE(Input!E472)),"","Needs to be a number."))</f>
        <v/>
      </c>
      <c r="AP473" s="205" t="str">
        <f>IF(Input!N472="","",IF(ISNUMBER(VALUE(Input!N472)),"","Needs to be a number."))</f>
        <v/>
      </c>
      <c r="AQ473" s="205" t="str">
        <f>IF(Input!O472="","",IF(ISNUMBER(VALUE(Input!O472)),"","Needs to be a number."))</f>
        <v/>
      </c>
      <c r="AR473" s="205" t="str">
        <f>IF(Input!V472="","",IF(ISNUMBER(VALUE(Input!V472)),"","Needs to be a number."))</f>
        <v/>
      </c>
      <c r="AS473" s="205" t="str">
        <f>IF(Input!W472="","",IF(ISNUMBER(VALUE(Input!W472)),"","Needs to be a number."))</f>
        <v/>
      </c>
      <c r="AT473" s="205" t="str">
        <f>IF(Input!X472="","",IF(ISNUMBER(VALUE(Input!X472)),"","Needs to be a number."))</f>
        <v/>
      </c>
      <c r="AU473" s="206" t="str">
        <f>IF(Input!Y472="","",IF(ISNUMBER(VALUE(Input!Y472)),"","Needs to be a number."))</f>
        <v/>
      </c>
      <c r="AV473" s="207"/>
      <c r="AW473" s="259" t="str">
        <f>IF(OR(VALUE(Input!C472)&lt;0,VALUE(Input!C472)&gt;100), "Invalid EEI %","")</f>
        <v/>
      </c>
      <c r="AX473" s="207"/>
      <c r="AY473" s="278" t="str">
        <f>IF(Input!E472="","",IF(VALUE(Input!E472)=0,"Do not enter 0.",""))</f>
        <v/>
      </c>
    </row>
    <row r="474" spans="2:51" x14ac:dyDescent="0.3">
      <c r="B474" s="188" t="str">
        <f>Input!A473</f>
        <v/>
      </c>
      <c r="C474" s="189" t="str">
        <f>IF(ISERROR(IF(AND(Input!$A473="",SUMPRODUCT(--(LEN(Input!$A474:'Input'!$A$1006)&gt;0))&lt;&gt;0),"Row is skipped.",IF(AND(Input!$A473="",Input!$A474=""),"", IF(Input!B473="","Data is missing.","")))),"",IF(AND(Input!$A473="",SUMPRODUCT(--(LEN(Input!$A474:'Input'!$A$1006)&gt;0))&lt;&gt;0),"Row is skipped.",IF(AND(Input!$A473="",Input!$A474=""),"", IF(Input!B473="","Data is missing.",""))))</f>
        <v/>
      </c>
      <c r="D474" s="189" t="str">
        <f>IF(ISERROR(IF(AND(Input!$A473="",SUMPRODUCT(--(LEN(Input!$A474:'Input'!$A$1006)&gt;0))&lt;&gt;0),"Row is skipped.",IF(AND(Input!$A473="",Input!$A474=""),"", IF(Input!C473="","Data is missing.","")))),"",IF(AND(Input!$A473="",SUMPRODUCT(--(LEN(Input!$A474:'Input'!$A$1006)&gt;0))&lt;&gt;0),"Row is skipped.",IF(AND(Input!$A473="",Input!$A474=""),"", IF(Input!C473="","Data is missing.",""))))</f>
        <v/>
      </c>
      <c r="E474" s="189" t="str">
        <f>IF(ISERROR(IF(AND(Input!$A473="",SUMPRODUCT(--(LEN(Input!$A474:'Input'!$A$1006)&gt;0))&lt;&gt;0),"Row is skipped.",IF(AND(Input!$A473="",Input!$A474=""),"", IF(Input!D473="","Data is missing.","")))),"",IF(AND(Input!$A473="",SUMPRODUCT(--(LEN(Input!$A474:'Input'!$A$1006)&gt;0))&lt;&gt;0),"Row is skipped.",IF(AND(Input!$A473="",Input!$A474=""),"", IF(Input!D473="","Data is missing.",""))))</f>
        <v/>
      </c>
      <c r="F474" s="189" t="str">
        <f>IF(ISERROR(IF(AND(Input!$A473="",SUMPRODUCT(--(LEN(Input!$A474:'Input'!$A$1006)&gt;0))&lt;&gt;0),"Row is skipped.",IF(AND(Input!$A473="",Input!$A474=""),"", IF(Input!E473="","Data is missing.","")))),"",IF(AND(Input!$A473="",SUMPRODUCT(--(LEN(Input!$A474:'Input'!$A$1006)&gt;0))&lt;&gt;0),"Row is skipped.",IF(AND(Input!$A473="",Input!$A474=""),"", IF(Input!E473="","Data is missing.",""))))</f>
        <v/>
      </c>
      <c r="G474" s="189" t="str">
        <f>IF(ISERROR(IF(AND(Input!$A473="",SUMPRODUCT(--(LEN(Input!$A474:'Input'!$A$1006)&gt;0))&lt;&gt;0),"Row is skipped.",IF(AND(Input!$A473="",Input!$A474=""),"", IF(Input!F473="","Data is missing.","")))),"",IF(AND(Input!$A473="",SUMPRODUCT(--(LEN(Input!$A474:'Input'!$A$1006)&gt;0))&lt;&gt;0),"Row is skipped.",IF(AND(Input!$A473="",Input!$A474=""),"", IF(Input!F473="","Data is missing.",""))))</f>
        <v/>
      </c>
      <c r="H474" s="190" t="str">
        <f>IF(ISERROR(IF(AND(Input!$A473="",SUMPRODUCT(--(LEN(Input!$A474:'Input'!$A$1006)&gt;0))&lt;&gt;0),"Row is skipped.",IF(AND(Input!$A473="",Input!$A474=""),"", IF(Input!G473="","Data is missing.","")))),"",IF(AND(Input!$A473="",SUMPRODUCT(--(LEN(Input!$A474:'Input'!$A$1006)&gt;0))&lt;&gt;0),"Row is skipped.",IF(AND(Input!$A473="",Input!$A474=""),"", IF(Input!G473="","Data is missing.",""))))</f>
        <v/>
      </c>
      <c r="I474" s="156"/>
      <c r="J474" s="191" t="str">
        <f>IFERROR(VLOOKUP(VLOOKUP(Input!$D473,'Measure List'!$A:$AN,40,FALSE),UIR!$A$1:$Q$27,17,FALSE),"")</f>
        <v/>
      </c>
      <c r="K474" s="192" t="str">
        <f>IFERROR(VLOOKUP(Input!$D473,'Measure List'!$A:$AN,40,FALSE),"")</f>
        <v/>
      </c>
      <c r="L474" s="156"/>
      <c r="M474" s="193" t="str">
        <f>IF(B474="","",IF(AND(Input!H473="",IFERROR(VLOOKUP(K474,UIR!$A$2:$P$21,2,FALSE),"")&lt;&gt;""),"Data is Missing.",""))</f>
        <v/>
      </c>
      <c r="N474" s="194" t="str">
        <f>IF(B474="","",IF(AND(Input!I473="",IFERROR(VLOOKUP(K474,UIR!$A$2:$P$21,3,FALSE),"")&lt;&gt;""),"Data is Missing.",""))</f>
        <v/>
      </c>
      <c r="O474" s="194" t="str">
        <f>IF(B474="","",IF(AND(Input!J473="",IFERROR(VLOOKUP(K474,UIR!$A$2:$P$21,4,FALSE),"")&lt;&gt;""),"Data is Missing.",""))</f>
        <v/>
      </c>
      <c r="P474" s="194" t="str">
        <f>IF(B474="","",IF(AND(Input!K473="",IFERROR(VLOOKUP(K474,UIR!$A$2:$P$21,5,FALSE),"")&lt;&gt;""),"Data is Missing.",""))</f>
        <v/>
      </c>
      <c r="Q474" s="194" t="str">
        <f>IF(B474="","",IF(AND(Input!L473="",IFERROR(VLOOKUP(K474,UIR!$A$2:$P$21,6,FALSE),"")&lt;&gt;""),"Data is Missing.",""))</f>
        <v/>
      </c>
      <c r="R474" s="194" t="str">
        <f>IF(B474="","",IF(AND(Input!M473="",IFERROR(VLOOKUP(K474,UIR!$A$2:$P$21,7,FALSE),"")&lt;&gt;""),"Data is Missing.",""))</f>
        <v/>
      </c>
      <c r="S474" s="194" t="str">
        <f>IF(B474="","",IF(AND(Input!P473="",IFERROR(VLOOKUP(K474,UIR!$A$2:$P$21,8,FALSE),"")&lt;&gt;""),"Data is Missing.",""))</f>
        <v/>
      </c>
      <c r="T474" s="194" t="str">
        <f>IF(B474="","",IF(AND(Input!Q473="",IFERROR(VLOOKUP(K474,UIR!$A$2:$P$21,9,FALSE),"")&lt;&gt;""),"Data is Missing.",""))</f>
        <v/>
      </c>
      <c r="U474" s="194"/>
      <c r="V474" s="194" t="str">
        <f>IF(B474="","",IF(AND(Input!S473="",IFERROR(VLOOKUP(K474,UIR!$A$2:$P$21,11,FALSE),"")&lt;&gt;""),"Data is Missing.",""))</f>
        <v/>
      </c>
      <c r="W474" s="194" t="str">
        <f>IF(B474="","",IF(AND(Input!T473="",IFERROR(VLOOKUP(K474,UIR!$A$2:$P$21,12,FALSE),"")&lt;&gt;""),"Data is Missing.",""))</f>
        <v/>
      </c>
      <c r="X474" s="194" t="str">
        <f>IF(B474="","",IF(AND(Input!V473="",IFERROR(VLOOKUP(K474,UIR!$A$2:$P$21,13,FALSE),"")&lt;&gt;""),"Data is Missing.",""))</f>
        <v/>
      </c>
      <c r="Y474" s="194" t="str">
        <f>IF(B474="","",IF(AND(Input!W473="",IFERROR(VLOOKUP(K474,UIR!$A$2:$P$21,14,FALSE),"")&lt;&gt;""),"Data is Missing.",""))</f>
        <v/>
      </c>
      <c r="Z474" s="194" t="str">
        <f>IF(B474="","",IF(AND(Input!X473="",IFERROR(VLOOKUP(K474,UIR!$A$2:$P$21,15,FALSE),"")&lt;&gt;""),"Data is Missing.",""))</f>
        <v/>
      </c>
      <c r="AA474" s="195" t="str">
        <f>IF(B474="","",IF(AND(Input!Y473="",IFERROR(VLOOKUP(K474,UIR!$A$2:$P$21,16,FALSE),"")&lt;&gt;""),"Data is Missing.",""))</f>
        <v/>
      </c>
      <c r="AC474" s="202" t="str">
        <f>IF(ISERROR(IF(Input!D473="","",IF(ISERROR(VLOOKUP(Input!D473,'Measure List'!$A$2:$A$30000,1,0)),"Invalid RefNo",""))),"",IF(Input!D473="","",IF(ISERROR(VLOOKUP(Input!D473,'Measure List'!$A$2:$A$30000,1,0)),"Invalid RefNo","")))</f>
        <v/>
      </c>
      <c r="AD474" s="156"/>
      <c r="AE474" s="156"/>
      <c r="AF474" s="156"/>
      <c r="AG474" s="156"/>
      <c r="AH474" s="156"/>
      <c r="AI474" s="156"/>
      <c r="AJ474" s="156"/>
      <c r="AK474" s="156"/>
      <c r="AL474" s="203" t="str">
        <f>IF(COUNTIF(Dropdowns!$K$2:$K$7,Input!S473)&gt;0,"",IF(Input!S473="","","Invalid Type"))</f>
        <v/>
      </c>
      <c r="AN474" s="204" t="str">
        <f>IF(Input!C473="","",IF(ISNUMBER(VALUE(Input!C473)),"","Needs to be a number."))</f>
        <v/>
      </c>
      <c r="AO474" s="205" t="str">
        <f>IF(Input!E473="","",IF(ISNUMBER(VALUE(Input!E473)),"","Needs to be a number."))</f>
        <v/>
      </c>
      <c r="AP474" s="205" t="str">
        <f>IF(Input!N473="","",IF(ISNUMBER(VALUE(Input!N473)),"","Needs to be a number."))</f>
        <v/>
      </c>
      <c r="AQ474" s="205" t="str">
        <f>IF(Input!O473="","",IF(ISNUMBER(VALUE(Input!O473)),"","Needs to be a number."))</f>
        <v/>
      </c>
      <c r="AR474" s="205" t="str">
        <f>IF(Input!V473="","",IF(ISNUMBER(VALUE(Input!V473)),"","Needs to be a number."))</f>
        <v/>
      </c>
      <c r="AS474" s="205" t="str">
        <f>IF(Input!W473="","",IF(ISNUMBER(VALUE(Input!W473)),"","Needs to be a number."))</f>
        <v/>
      </c>
      <c r="AT474" s="205" t="str">
        <f>IF(Input!X473="","",IF(ISNUMBER(VALUE(Input!X473)),"","Needs to be a number."))</f>
        <v/>
      </c>
      <c r="AU474" s="206" t="str">
        <f>IF(Input!Y473="","",IF(ISNUMBER(VALUE(Input!Y473)),"","Needs to be a number."))</f>
        <v/>
      </c>
      <c r="AV474" s="207"/>
      <c r="AW474" s="259" t="str">
        <f>IF(OR(VALUE(Input!C473)&lt;0,VALUE(Input!C473)&gt;100), "Invalid EEI %","")</f>
        <v/>
      </c>
      <c r="AX474" s="207"/>
      <c r="AY474" s="278" t="str">
        <f>IF(Input!E473="","",IF(VALUE(Input!E473)=0,"Do not enter 0.",""))</f>
        <v/>
      </c>
    </row>
    <row r="475" spans="2:51" x14ac:dyDescent="0.3">
      <c r="B475" s="188" t="str">
        <f>Input!A474</f>
        <v/>
      </c>
      <c r="C475" s="189" t="str">
        <f>IF(ISERROR(IF(AND(Input!$A474="",SUMPRODUCT(--(LEN(Input!$A475:'Input'!$A$1006)&gt;0))&lt;&gt;0),"Row is skipped.",IF(AND(Input!$A474="",Input!$A475=""),"", IF(Input!B474="","Data is missing.","")))),"",IF(AND(Input!$A474="",SUMPRODUCT(--(LEN(Input!$A475:'Input'!$A$1006)&gt;0))&lt;&gt;0),"Row is skipped.",IF(AND(Input!$A474="",Input!$A475=""),"", IF(Input!B474="","Data is missing.",""))))</f>
        <v/>
      </c>
      <c r="D475" s="189" t="str">
        <f>IF(ISERROR(IF(AND(Input!$A474="",SUMPRODUCT(--(LEN(Input!$A475:'Input'!$A$1006)&gt;0))&lt;&gt;0),"Row is skipped.",IF(AND(Input!$A474="",Input!$A475=""),"", IF(Input!C474="","Data is missing.","")))),"",IF(AND(Input!$A474="",SUMPRODUCT(--(LEN(Input!$A475:'Input'!$A$1006)&gt;0))&lt;&gt;0),"Row is skipped.",IF(AND(Input!$A474="",Input!$A475=""),"", IF(Input!C474="","Data is missing.",""))))</f>
        <v/>
      </c>
      <c r="E475" s="189" t="str">
        <f>IF(ISERROR(IF(AND(Input!$A474="",SUMPRODUCT(--(LEN(Input!$A475:'Input'!$A$1006)&gt;0))&lt;&gt;0),"Row is skipped.",IF(AND(Input!$A474="",Input!$A475=""),"", IF(Input!D474="","Data is missing.","")))),"",IF(AND(Input!$A474="",SUMPRODUCT(--(LEN(Input!$A475:'Input'!$A$1006)&gt;0))&lt;&gt;0),"Row is skipped.",IF(AND(Input!$A474="",Input!$A475=""),"", IF(Input!D474="","Data is missing.",""))))</f>
        <v/>
      </c>
      <c r="F475" s="189" t="str">
        <f>IF(ISERROR(IF(AND(Input!$A474="",SUMPRODUCT(--(LEN(Input!$A475:'Input'!$A$1006)&gt;0))&lt;&gt;0),"Row is skipped.",IF(AND(Input!$A474="",Input!$A475=""),"", IF(Input!E474="","Data is missing.","")))),"",IF(AND(Input!$A474="",SUMPRODUCT(--(LEN(Input!$A475:'Input'!$A$1006)&gt;0))&lt;&gt;0),"Row is skipped.",IF(AND(Input!$A474="",Input!$A475=""),"", IF(Input!E474="","Data is missing.",""))))</f>
        <v/>
      </c>
      <c r="G475" s="189" t="str">
        <f>IF(ISERROR(IF(AND(Input!$A474="",SUMPRODUCT(--(LEN(Input!$A475:'Input'!$A$1006)&gt;0))&lt;&gt;0),"Row is skipped.",IF(AND(Input!$A474="",Input!$A475=""),"", IF(Input!F474="","Data is missing.","")))),"",IF(AND(Input!$A474="",SUMPRODUCT(--(LEN(Input!$A475:'Input'!$A$1006)&gt;0))&lt;&gt;0),"Row is skipped.",IF(AND(Input!$A474="",Input!$A475=""),"", IF(Input!F474="","Data is missing.",""))))</f>
        <v/>
      </c>
      <c r="H475" s="190" t="str">
        <f>IF(ISERROR(IF(AND(Input!$A474="",SUMPRODUCT(--(LEN(Input!$A475:'Input'!$A$1006)&gt;0))&lt;&gt;0),"Row is skipped.",IF(AND(Input!$A474="",Input!$A475=""),"", IF(Input!G474="","Data is missing.","")))),"",IF(AND(Input!$A474="",SUMPRODUCT(--(LEN(Input!$A475:'Input'!$A$1006)&gt;0))&lt;&gt;0),"Row is skipped.",IF(AND(Input!$A474="",Input!$A475=""),"", IF(Input!G474="","Data is missing.",""))))</f>
        <v/>
      </c>
      <c r="I475" s="156"/>
      <c r="J475" s="191" t="str">
        <f>IFERROR(VLOOKUP(VLOOKUP(Input!$D474,'Measure List'!$A:$AN,40,FALSE),UIR!$A$1:$Q$27,17,FALSE),"")</f>
        <v/>
      </c>
      <c r="K475" s="192" t="str">
        <f>IFERROR(VLOOKUP(Input!$D474,'Measure List'!$A:$AN,40,FALSE),"")</f>
        <v/>
      </c>
      <c r="L475" s="156"/>
      <c r="M475" s="193" t="str">
        <f>IF(B475="","",IF(AND(Input!H474="",IFERROR(VLOOKUP(K475,UIR!$A$2:$P$21,2,FALSE),"")&lt;&gt;""),"Data is Missing.",""))</f>
        <v/>
      </c>
      <c r="N475" s="194" t="str">
        <f>IF(B475="","",IF(AND(Input!I474="",IFERROR(VLOOKUP(K475,UIR!$A$2:$P$21,3,FALSE),"")&lt;&gt;""),"Data is Missing.",""))</f>
        <v/>
      </c>
      <c r="O475" s="194" t="str">
        <f>IF(B475="","",IF(AND(Input!J474="",IFERROR(VLOOKUP(K475,UIR!$A$2:$P$21,4,FALSE),"")&lt;&gt;""),"Data is Missing.",""))</f>
        <v/>
      </c>
      <c r="P475" s="194" t="str">
        <f>IF(B475="","",IF(AND(Input!K474="",IFERROR(VLOOKUP(K475,UIR!$A$2:$P$21,5,FALSE),"")&lt;&gt;""),"Data is Missing.",""))</f>
        <v/>
      </c>
      <c r="Q475" s="194" t="str">
        <f>IF(B475="","",IF(AND(Input!L474="",IFERROR(VLOOKUP(K475,UIR!$A$2:$P$21,6,FALSE),"")&lt;&gt;""),"Data is Missing.",""))</f>
        <v/>
      </c>
      <c r="R475" s="194" t="str">
        <f>IF(B475="","",IF(AND(Input!M474="",IFERROR(VLOOKUP(K475,UIR!$A$2:$P$21,7,FALSE),"")&lt;&gt;""),"Data is Missing.",""))</f>
        <v/>
      </c>
      <c r="S475" s="194" t="str">
        <f>IF(B475="","",IF(AND(Input!P474="",IFERROR(VLOOKUP(K475,UIR!$A$2:$P$21,8,FALSE),"")&lt;&gt;""),"Data is Missing.",""))</f>
        <v/>
      </c>
      <c r="T475" s="194" t="str">
        <f>IF(B475="","",IF(AND(Input!Q474="",IFERROR(VLOOKUP(K475,UIR!$A$2:$P$21,9,FALSE),"")&lt;&gt;""),"Data is Missing.",""))</f>
        <v/>
      </c>
      <c r="U475" s="194"/>
      <c r="V475" s="194" t="str">
        <f>IF(B475="","",IF(AND(Input!S474="",IFERROR(VLOOKUP(K475,UIR!$A$2:$P$21,11,FALSE),"")&lt;&gt;""),"Data is Missing.",""))</f>
        <v/>
      </c>
      <c r="W475" s="194" t="str">
        <f>IF(B475="","",IF(AND(Input!T474="",IFERROR(VLOOKUP(K475,UIR!$A$2:$P$21,12,FALSE),"")&lt;&gt;""),"Data is Missing.",""))</f>
        <v/>
      </c>
      <c r="X475" s="194" t="str">
        <f>IF(B475="","",IF(AND(Input!V474="",IFERROR(VLOOKUP(K475,UIR!$A$2:$P$21,13,FALSE),"")&lt;&gt;""),"Data is Missing.",""))</f>
        <v/>
      </c>
      <c r="Y475" s="194" t="str">
        <f>IF(B475="","",IF(AND(Input!W474="",IFERROR(VLOOKUP(K475,UIR!$A$2:$P$21,14,FALSE),"")&lt;&gt;""),"Data is Missing.",""))</f>
        <v/>
      </c>
      <c r="Z475" s="194" t="str">
        <f>IF(B475="","",IF(AND(Input!X474="",IFERROR(VLOOKUP(K475,UIR!$A$2:$P$21,15,FALSE),"")&lt;&gt;""),"Data is Missing.",""))</f>
        <v/>
      </c>
      <c r="AA475" s="195" t="str">
        <f>IF(B475="","",IF(AND(Input!Y474="",IFERROR(VLOOKUP(K475,UIR!$A$2:$P$21,16,FALSE),"")&lt;&gt;""),"Data is Missing.",""))</f>
        <v/>
      </c>
      <c r="AC475" s="202" t="str">
        <f>IF(ISERROR(IF(Input!D474="","",IF(ISERROR(VLOOKUP(Input!D474,'Measure List'!$A$2:$A$30000,1,0)),"Invalid RefNo",""))),"",IF(Input!D474="","",IF(ISERROR(VLOOKUP(Input!D474,'Measure List'!$A$2:$A$30000,1,0)),"Invalid RefNo","")))</f>
        <v/>
      </c>
      <c r="AD475" s="156"/>
      <c r="AE475" s="156"/>
      <c r="AF475" s="156"/>
      <c r="AG475" s="156"/>
      <c r="AH475" s="156"/>
      <c r="AI475" s="156"/>
      <c r="AJ475" s="156"/>
      <c r="AK475" s="156"/>
      <c r="AL475" s="203" t="str">
        <f>IF(COUNTIF(Dropdowns!$K$2:$K$7,Input!S474)&gt;0,"",IF(Input!S474="","","Invalid Type"))</f>
        <v/>
      </c>
      <c r="AN475" s="204" t="str">
        <f>IF(Input!C474="","",IF(ISNUMBER(VALUE(Input!C474)),"","Needs to be a number."))</f>
        <v/>
      </c>
      <c r="AO475" s="205" t="str">
        <f>IF(Input!E474="","",IF(ISNUMBER(VALUE(Input!E474)),"","Needs to be a number."))</f>
        <v/>
      </c>
      <c r="AP475" s="205" t="str">
        <f>IF(Input!N474="","",IF(ISNUMBER(VALUE(Input!N474)),"","Needs to be a number."))</f>
        <v/>
      </c>
      <c r="AQ475" s="205" t="str">
        <f>IF(Input!O474="","",IF(ISNUMBER(VALUE(Input!O474)),"","Needs to be a number."))</f>
        <v/>
      </c>
      <c r="AR475" s="205" t="str">
        <f>IF(Input!V474="","",IF(ISNUMBER(VALUE(Input!V474)),"","Needs to be a number."))</f>
        <v/>
      </c>
      <c r="AS475" s="205" t="str">
        <f>IF(Input!W474="","",IF(ISNUMBER(VALUE(Input!W474)),"","Needs to be a number."))</f>
        <v/>
      </c>
      <c r="AT475" s="205" t="str">
        <f>IF(Input!X474="","",IF(ISNUMBER(VALUE(Input!X474)),"","Needs to be a number."))</f>
        <v/>
      </c>
      <c r="AU475" s="206" t="str">
        <f>IF(Input!Y474="","",IF(ISNUMBER(VALUE(Input!Y474)),"","Needs to be a number."))</f>
        <v/>
      </c>
      <c r="AV475" s="207"/>
      <c r="AW475" s="259" t="str">
        <f>IF(OR(VALUE(Input!C474)&lt;0,VALUE(Input!C474)&gt;100), "Invalid EEI %","")</f>
        <v/>
      </c>
      <c r="AX475" s="207"/>
      <c r="AY475" s="278" t="str">
        <f>IF(Input!E474="","",IF(VALUE(Input!E474)=0,"Do not enter 0.",""))</f>
        <v/>
      </c>
    </row>
    <row r="476" spans="2:51" x14ac:dyDescent="0.3">
      <c r="B476" s="188" t="str">
        <f>Input!A475</f>
        <v/>
      </c>
      <c r="C476" s="189" t="str">
        <f>IF(ISERROR(IF(AND(Input!$A475="",SUMPRODUCT(--(LEN(Input!$A476:'Input'!$A$1006)&gt;0))&lt;&gt;0),"Row is skipped.",IF(AND(Input!$A475="",Input!$A476=""),"", IF(Input!B475="","Data is missing.","")))),"",IF(AND(Input!$A475="",SUMPRODUCT(--(LEN(Input!$A476:'Input'!$A$1006)&gt;0))&lt;&gt;0),"Row is skipped.",IF(AND(Input!$A475="",Input!$A476=""),"", IF(Input!B475="","Data is missing.",""))))</f>
        <v/>
      </c>
      <c r="D476" s="189" t="str">
        <f>IF(ISERROR(IF(AND(Input!$A475="",SUMPRODUCT(--(LEN(Input!$A476:'Input'!$A$1006)&gt;0))&lt;&gt;0),"Row is skipped.",IF(AND(Input!$A475="",Input!$A476=""),"", IF(Input!C475="","Data is missing.","")))),"",IF(AND(Input!$A475="",SUMPRODUCT(--(LEN(Input!$A476:'Input'!$A$1006)&gt;0))&lt;&gt;0),"Row is skipped.",IF(AND(Input!$A475="",Input!$A476=""),"", IF(Input!C475="","Data is missing.",""))))</f>
        <v/>
      </c>
      <c r="E476" s="189" t="str">
        <f>IF(ISERROR(IF(AND(Input!$A475="",SUMPRODUCT(--(LEN(Input!$A476:'Input'!$A$1006)&gt;0))&lt;&gt;0),"Row is skipped.",IF(AND(Input!$A475="",Input!$A476=""),"", IF(Input!D475="","Data is missing.","")))),"",IF(AND(Input!$A475="",SUMPRODUCT(--(LEN(Input!$A476:'Input'!$A$1006)&gt;0))&lt;&gt;0),"Row is skipped.",IF(AND(Input!$A475="",Input!$A476=""),"", IF(Input!D475="","Data is missing.",""))))</f>
        <v/>
      </c>
      <c r="F476" s="189" t="str">
        <f>IF(ISERROR(IF(AND(Input!$A475="",SUMPRODUCT(--(LEN(Input!$A476:'Input'!$A$1006)&gt;0))&lt;&gt;0),"Row is skipped.",IF(AND(Input!$A475="",Input!$A476=""),"", IF(Input!E475="","Data is missing.","")))),"",IF(AND(Input!$A475="",SUMPRODUCT(--(LEN(Input!$A476:'Input'!$A$1006)&gt;0))&lt;&gt;0),"Row is skipped.",IF(AND(Input!$A475="",Input!$A476=""),"", IF(Input!E475="","Data is missing.",""))))</f>
        <v/>
      </c>
      <c r="G476" s="189" t="str">
        <f>IF(ISERROR(IF(AND(Input!$A475="",SUMPRODUCT(--(LEN(Input!$A476:'Input'!$A$1006)&gt;0))&lt;&gt;0),"Row is skipped.",IF(AND(Input!$A475="",Input!$A476=""),"", IF(Input!F475="","Data is missing.","")))),"",IF(AND(Input!$A475="",SUMPRODUCT(--(LEN(Input!$A476:'Input'!$A$1006)&gt;0))&lt;&gt;0),"Row is skipped.",IF(AND(Input!$A475="",Input!$A476=""),"", IF(Input!F475="","Data is missing.",""))))</f>
        <v/>
      </c>
      <c r="H476" s="190" t="str">
        <f>IF(ISERROR(IF(AND(Input!$A475="",SUMPRODUCT(--(LEN(Input!$A476:'Input'!$A$1006)&gt;0))&lt;&gt;0),"Row is skipped.",IF(AND(Input!$A475="",Input!$A476=""),"", IF(Input!G475="","Data is missing.","")))),"",IF(AND(Input!$A475="",SUMPRODUCT(--(LEN(Input!$A476:'Input'!$A$1006)&gt;0))&lt;&gt;0),"Row is skipped.",IF(AND(Input!$A475="",Input!$A476=""),"", IF(Input!G475="","Data is missing.",""))))</f>
        <v/>
      </c>
      <c r="I476" s="156"/>
      <c r="J476" s="191" t="str">
        <f>IFERROR(VLOOKUP(VLOOKUP(Input!$D475,'Measure List'!$A:$AN,40,FALSE),UIR!$A$1:$Q$27,17,FALSE),"")</f>
        <v/>
      </c>
      <c r="K476" s="192" t="str">
        <f>IFERROR(VLOOKUP(Input!$D475,'Measure List'!$A:$AN,40,FALSE),"")</f>
        <v/>
      </c>
      <c r="L476" s="156"/>
      <c r="M476" s="193" t="str">
        <f>IF(B476="","",IF(AND(Input!H475="",IFERROR(VLOOKUP(K476,UIR!$A$2:$P$21,2,FALSE),"")&lt;&gt;""),"Data is Missing.",""))</f>
        <v/>
      </c>
      <c r="N476" s="194" t="str">
        <f>IF(B476="","",IF(AND(Input!I475="",IFERROR(VLOOKUP(K476,UIR!$A$2:$P$21,3,FALSE),"")&lt;&gt;""),"Data is Missing.",""))</f>
        <v/>
      </c>
      <c r="O476" s="194" t="str">
        <f>IF(B476="","",IF(AND(Input!J475="",IFERROR(VLOOKUP(K476,UIR!$A$2:$P$21,4,FALSE),"")&lt;&gt;""),"Data is Missing.",""))</f>
        <v/>
      </c>
      <c r="P476" s="194" t="str">
        <f>IF(B476="","",IF(AND(Input!K475="",IFERROR(VLOOKUP(K476,UIR!$A$2:$P$21,5,FALSE),"")&lt;&gt;""),"Data is Missing.",""))</f>
        <v/>
      </c>
      <c r="Q476" s="194" t="str">
        <f>IF(B476="","",IF(AND(Input!L475="",IFERROR(VLOOKUP(K476,UIR!$A$2:$P$21,6,FALSE),"")&lt;&gt;""),"Data is Missing.",""))</f>
        <v/>
      </c>
      <c r="R476" s="194" t="str">
        <f>IF(B476="","",IF(AND(Input!M475="",IFERROR(VLOOKUP(K476,UIR!$A$2:$P$21,7,FALSE),"")&lt;&gt;""),"Data is Missing.",""))</f>
        <v/>
      </c>
      <c r="S476" s="194" t="str">
        <f>IF(B476="","",IF(AND(Input!P475="",IFERROR(VLOOKUP(K476,UIR!$A$2:$P$21,8,FALSE),"")&lt;&gt;""),"Data is Missing.",""))</f>
        <v/>
      </c>
      <c r="T476" s="194" t="str">
        <f>IF(B476="","",IF(AND(Input!Q475="",IFERROR(VLOOKUP(K476,UIR!$A$2:$P$21,9,FALSE),"")&lt;&gt;""),"Data is Missing.",""))</f>
        <v/>
      </c>
      <c r="U476" s="194"/>
      <c r="V476" s="194" t="str">
        <f>IF(B476="","",IF(AND(Input!S475="",IFERROR(VLOOKUP(K476,UIR!$A$2:$P$21,11,FALSE),"")&lt;&gt;""),"Data is Missing.",""))</f>
        <v/>
      </c>
      <c r="W476" s="194" t="str">
        <f>IF(B476="","",IF(AND(Input!T475="",IFERROR(VLOOKUP(K476,UIR!$A$2:$P$21,12,FALSE),"")&lt;&gt;""),"Data is Missing.",""))</f>
        <v/>
      </c>
      <c r="X476" s="194" t="str">
        <f>IF(B476="","",IF(AND(Input!V475="",IFERROR(VLOOKUP(K476,UIR!$A$2:$P$21,13,FALSE),"")&lt;&gt;""),"Data is Missing.",""))</f>
        <v/>
      </c>
      <c r="Y476" s="194" t="str">
        <f>IF(B476="","",IF(AND(Input!W475="",IFERROR(VLOOKUP(K476,UIR!$A$2:$P$21,14,FALSE),"")&lt;&gt;""),"Data is Missing.",""))</f>
        <v/>
      </c>
      <c r="Z476" s="194" t="str">
        <f>IF(B476="","",IF(AND(Input!X475="",IFERROR(VLOOKUP(K476,UIR!$A$2:$P$21,15,FALSE),"")&lt;&gt;""),"Data is Missing.",""))</f>
        <v/>
      </c>
      <c r="AA476" s="195" t="str">
        <f>IF(B476="","",IF(AND(Input!Y475="",IFERROR(VLOOKUP(K476,UIR!$A$2:$P$21,16,FALSE),"")&lt;&gt;""),"Data is Missing.",""))</f>
        <v/>
      </c>
      <c r="AC476" s="202" t="str">
        <f>IF(ISERROR(IF(Input!D475="","",IF(ISERROR(VLOOKUP(Input!D475,'Measure List'!$A$2:$A$30000,1,0)),"Invalid RefNo",""))),"",IF(Input!D475="","",IF(ISERROR(VLOOKUP(Input!D475,'Measure List'!$A$2:$A$30000,1,0)),"Invalid RefNo","")))</f>
        <v/>
      </c>
      <c r="AD476" s="156"/>
      <c r="AE476" s="156"/>
      <c r="AF476" s="156"/>
      <c r="AG476" s="156"/>
      <c r="AH476" s="156"/>
      <c r="AI476" s="156"/>
      <c r="AJ476" s="156"/>
      <c r="AK476" s="156"/>
      <c r="AL476" s="203" t="str">
        <f>IF(COUNTIF(Dropdowns!$K$2:$K$7,Input!S475)&gt;0,"",IF(Input!S475="","","Invalid Type"))</f>
        <v/>
      </c>
      <c r="AN476" s="204" t="str">
        <f>IF(Input!C475="","",IF(ISNUMBER(VALUE(Input!C475)),"","Needs to be a number."))</f>
        <v/>
      </c>
      <c r="AO476" s="205" t="str">
        <f>IF(Input!E475="","",IF(ISNUMBER(VALUE(Input!E475)),"","Needs to be a number."))</f>
        <v/>
      </c>
      <c r="AP476" s="205" t="str">
        <f>IF(Input!N475="","",IF(ISNUMBER(VALUE(Input!N475)),"","Needs to be a number."))</f>
        <v/>
      </c>
      <c r="AQ476" s="205" t="str">
        <f>IF(Input!O475="","",IF(ISNUMBER(VALUE(Input!O475)),"","Needs to be a number."))</f>
        <v/>
      </c>
      <c r="AR476" s="205" t="str">
        <f>IF(Input!V475="","",IF(ISNUMBER(VALUE(Input!V475)),"","Needs to be a number."))</f>
        <v/>
      </c>
      <c r="AS476" s="205" t="str">
        <f>IF(Input!W475="","",IF(ISNUMBER(VALUE(Input!W475)),"","Needs to be a number."))</f>
        <v/>
      </c>
      <c r="AT476" s="205" t="str">
        <f>IF(Input!X475="","",IF(ISNUMBER(VALUE(Input!X475)),"","Needs to be a number."))</f>
        <v/>
      </c>
      <c r="AU476" s="206" t="str">
        <f>IF(Input!Y475="","",IF(ISNUMBER(VALUE(Input!Y475)),"","Needs to be a number."))</f>
        <v/>
      </c>
      <c r="AV476" s="207"/>
      <c r="AW476" s="259" t="str">
        <f>IF(OR(VALUE(Input!C475)&lt;0,VALUE(Input!C475)&gt;100), "Invalid EEI %","")</f>
        <v/>
      </c>
      <c r="AX476" s="207"/>
      <c r="AY476" s="278" t="str">
        <f>IF(Input!E475="","",IF(VALUE(Input!E475)=0,"Do not enter 0.",""))</f>
        <v/>
      </c>
    </row>
    <row r="477" spans="2:51" x14ac:dyDescent="0.3">
      <c r="B477" s="188" t="str">
        <f>Input!A476</f>
        <v/>
      </c>
      <c r="C477" s="189" t="str">
        <f>IF(ISERROR(IF(AND(Input!$A476="",SUMPRODUCT(--(LEN(Input!$A477:'Input'!$A$1006)&gt;0))&lt;&gt;0),"Row is skipped.",IF(AND(Input!$A476="",Input!$A477=""),"", IF(Input!B476="","Data is missing.","")))),"",IF(AND(Input!$A476="",SUMPRODUCT(--(LEN(Input!$A477:'Input'!$A$1006)&gt;0))&lt;&gt;0),"Row is skipped.",IF(AND(Input!$A476="",Input!$A477=""),"", IF(Input!B476="","Data is missing.",""))))</f>
        <v/>
      </c>
      <c r="D477" s="189" t="str">
        <f>IF(ISERROR(IF(AND(Input!$A476="",SUMPRODUCT(--(LEN(Input!$A477:'Input'!$A$1006)&gt;0))&lt;&gt;0),"Row is skipped.",IF(AND(Input!$A476="",Input!$A477=""),"", IF(Input!C476="","Data is missing.","")))),"",IF(AND(Input!$A476="",SUMPRODUCT(--(LEN(Input!$A477:'Input'!$A$1006)&gt;0))&lt;&gt;0),"Row is skipped.",IF(AND(Input!$A476="",Input!$A477=""),"", IF(Input!C476="","Data is missing.",""))))</f>
        <v/>
      </c>
      <c r="E477" s="189" t="str">
        <f>IF(ISERROR(IF(AND(Input!$A476="",SUMPRODUCT(--(LEN(Input!$A477:'Input'!$A$1006)&gt;0))&lt;&gt;0),"Row is skipped.",IF(AND(Input!$A476="",Input!$A477=""),"", IF(Input!D476="","Data is missing.","")))),"",IF(AND(Input!$A476="",SUMPRODUCT(--(LEN(Input!$A477:'Input'!$A$1006)&gt;0))&lt;&gt;0),"Row is skipped.",IF(AND(Input!$A476="",Input!$A477=""),"", IF(Input!D476="","Data is missing.",""))))</f>
        <v/>
      </c>
      <c r="F477" s="189" t="str">
        <f>IF(ISERROR(IF(AND(Input!$A476="",SUMPRODUCT(--(LEN(Input!$A477:'Input'!$A$1006)&gt;0))&lt;&gt;0),"Row is skipped.",IF(AND(Input!$A476="",Input!$A477=""),"", IF(Input!E476="","Data is missing.","")))),"",IF(AND(Input!$A476="",SUMPRODUCT(--(LEN(Input!$A477:'Input'!$A$1006)&gt;0))&lt;&gt;0),"Row is skipped.",IF(AND(Input!$A476="",Input!$A477=""),"", IF(Input!E476="","Data is missing.",""))))</f>
        <v/>
      </c>
      <c r="G477" s="189" t="str">
        <f>IF(ISERROR(IF(AND(Input!$A476="",SUMPRODUCT(--(LEN(Input!$A477:'Input'!$A$1006)&gt;0))&lt;&gt;0),"Row is skipped.",IF(AND(Input!$A476="",Input!$A477=""),"", IF(Input!F476="","Data is missing.","")))),"",IF(AND(Input!$A476="",SUMPRODUCT(--(LEN(Input!$A477:'Input'!$A$1006)&gt;0))&lt;&gt;0),"Row is skipped.",IF(AND(Input!$A476="",Input!$A477=""),"", IF(Input!F476="","Data is missing.",""))))</f>
        <v/>
      </c>
      <c r="H477" s="190" t="str">
        <f>IF(ISERROR(IF(AND(Input!$A476="",SUMPRODUCT(--(LEN(Input!$A477:'Input'!$A$1006)&gt;0))&lt;&gt;0),"Row is skipped.",IF(AND(Input!$A476="",Input!$A477=""),"", IF(Input!G476="","Data is missing.","")))),"",IF(AND(Input!$A476="",SUMPRODUCT(--(LEN(Input!$A477:'Input'!$A$1006)&gt;0))&lt;&gt;0),"Row is skipped.",IF(AND(Input!$A476="",Input!$A477=""),"", IF(Input!G476="","Data is missing.",""))))</f>
        <v/>
      </c>
      <c r="I477" s="156"/>
      <c r="J477" s="191" t="str">
        <f>IFERROR(VLOOKUP(VLOOKUP(Input!$D476,'Measure List'!$A:$AN,40,FALSE),UIR!$A$1:$Q$27,17,FALSE),"")</f>
        <v/>
      </c>
      <c r="K477" s="192" t="str">
        <f>IFERROR(VLOOKUP(Input!$D476,'Measure List'!$A:$AN,40,FALSE),"")</f>
        <v/>
      </c>
      <c r="L477" s="156"/>
      <c r="M477" s="193" t="str">
        <f>IF(B477="","",IF(AND(Input!H476="",IFERROR(VLOOKUP(K477,UIR!$A$2:$P$21,2,FALSE),"")&lt;&gt;""),"Data is Missing.",""))</f>
        <v/>
      </c>
      <c r="N477" s="194" t="str">
        <f>IF(B477="","",IF(AND(Input!I476="",IFERROR(VLOOKUP(K477,UIR!$A$2:$P$21,3,FALSE),"")&lt;&gt;""),"Data is Missing.",""))</f>
        <v/>
      </c>
      <c r="O477" s="194" t="str">
        <f>IF(B477="","",IF(AND(Input!J476="",IFERROR(VLOOKUP(K477,UIR!$A$2:$P$21,4,FALSE),"")&lt;&gt;""),"Data is Missing.",""))</f>
        <v/>
      </c>
      <c r="P477" s="194" t="str">
        <f>IF(B477="","",IF(AND(Input!K476="",IFERROR(VLOOKUP(K477,UIR!$A$2:$P$21,5,FALSE),"")&lt;&gt;""),"Data is Missing.",""))</f>
        <v/>
      </c>
      <c r="Q477" s="194" t="str">
        <f>IF(B477="","",IF(AND(Input!L476="",IFERROR(VLOOKUP(K477,UIR!$A$2:$P$21,6,FALSE),"")&lt;&gt;""),"Data is Missing.",""))</f>
        <v/>
      </c>
      <c r="R477" s="194" t="str">
        <f>IF(B477="","",IF(AND(Input!M476="",IFERROR(VLOOKUP(K477,UIR!$A$2:$P$21,7,FALSE),"")&lt;&gt;""),"Data is Missing.",""))</f>
        <v/>
      </c>
      <c r="S477" s="194" t="str">
        <f>IF(B477="","",IF(AND(Input!P476="",IFERROR(VLOOKUP(K477,UIR!$A$2:$P$21,8,FALSE),"")&lt;&gt;""),"Data is Missing.",""))</f>
        <v/>
      </c>
      <c r="T477" s="194" t="str">
        <f>IF(B477="","",IF(AND(Input!Q476="",IFERROR(VLOOKUP(K477,UIR!$A$2:$P$21,9,FALSE),"")&lt;&gt;""),"Data is Missing.",""))</f>
        <v/>
      </c>
      <c r="U477" s="194"/>
      <c r="V477" s="194" t="str">
        <f>IF(B477="","",IF(AND(Input!S476="",IFERROR(VLOOKUP(K477,UIR!$A$2:$P$21,11,FALSE),"")&lt;&gt;""),"Data is Missing.",""))</f>
        <v/>
      </c>
      <c r="W477" s="194" t="str">
        <f>IF(B477="","",IF(AND(Input!T476="",IFERROR(VLOOKUP(K477,UIR!$A$2:$P$21,12,FALSE),"")&lt;&gt;""),"Data is Missing.",""))</f>
        <v/>
      </c>
      <c r="X477" s="194" t="str">
        <f>IF(B477="","",IF(AND(Input!V476="",IFERROR(VLOOKUP(K477,UIR!$A$2:$P$21,13,FALSE),"")&lt;&gt;""),"Data is Missing.",""))</f>
        <v/>
      </c>
      <c r="Y477" s="194" t="str">
        <f>IF(B477="","",IF(AND(Input!W476="",IFERROR(VLOOKUP(K477,UIR!$A$2:$P$21,14,FALSE),"")&lt;&gt;""),"Data is Missing.",""))</f>
        <v/>
      </c>
      <c r="Z477" s="194" t="str">
        <f>IF(B477="","",IF(AND(Input!X476="",IFERROR(VLOOKUP(K477,UIR!$A$2:$P$21,15,FALSE),"")&lt;&gt;""),"Data is Missing.",""))</f>
        <v/>
      </c>
      <c r="AA477" s="195" t="str">
        <f>IF(B477="","",IF(AND(Input!Y476="",IFERROR(VLOOKUP(K477,UIR!$A$2:$P$21,16,FALSE),"")&lt;&gt;""),"Data is Missing.",""))</f>
        <v/>
      </c>
      <c r="AC477" s="202" t="str">
        <f>IF(ISERROR(IF(Input!D476="","",IF(ISERROR(VLOOKUP(Input!D476,'Measure List'!$A$2:$A$30000,1,0)),"Invalid RefNo",""))),"",IF(Input!D476="","",IF(ISERROR(VLOOKUP(Input!D476,'Measure List'!$A$2:$A$30000,1,0)),"Invalid RefNo","")))</f>
        <v/>
      </c>
      <c r="AD477" s="156"/>
      <c r="AE477" s="156"/>
      <c r="AF477" s="156"/>
      <c r="AG477" s="156"/>
      <c r="AH477" s="156"/>
      <c r="AI477" s="156"/>
      <c r="AJ477" s="156"/>
      <c r="AK477" s="156"/>
      <c r="AL477" s="203" t="str">
        <f>IF(COUNTIF(Dropdowns!$K$2:$K$7,Input!S476)&gt;0,"",IF(Input!S476="","","Invalid Type"))</f>
        <v/>
      </c>
      <c r="AN477" s="204" t="str">
        <f>IF(Input!C476="","",IF(ISNUMBER(VALUE(Input!C476)),"","Needs to be a number."))</f>
        <v/>
      </c>
      <c r="AO477" s="205" t="str">
        <f>IF(Input!E476="","",IF(ISNUMBER(VALUE(Input!E476)),"","Needs to be a number."))</f>
        <v/>
      </c>
      <c r="AP477" s="205" t="str">
        <f>IF(Input!N476="","",IF(ISNUMBER(VALUE(Input!N476)),"","Needs to be a number."))</f>
        <v/>
      </c>
      <c r="AQ477" s="205" t="str">
        <f>IF(Input!O476="","",IF(ISNUMBER(VALUE(Input!O476)),"","Needs to be a number."))</f>
        <v/>
      </c>
      <c r="AR477" s="205" t="str">
        <f>IF(Input!V476="","",IF(ISNUMBER(VALUE(Input!V476)),"","Needs to be a number."))</f>
        <v/>
      </c>
      <c r="AS477" s="205" t="str">
        <f>IF(Input!W476="","",IF(ISNUMBER(VALUE(Input!W476)),"","Needs to be a number."))</f>
        <v/>
      </c>
      <c r="AT477" s="205" t="str">
        <f>IF(Input!X476="","",IF(ISNUMBER(VALUE(Input!X476)),"","Needs to be a number."))</f>
        <v/>
      </c>
      <c r="AU477" s="206" t="str">
        <f>IF(Input!Y476="","",IF(ISNUMBER(VALUE(Input!Y476)),"","Needs to be a number."))</f>
        <v/>
      </c>
      <c r="AV477" s="207"/>
      <c r="AW477" s="259" t="str">
        <f>IF(OR(VALUE(Input!C476)&lt;0,VALUE(Input!C476)&gt;100), "Invalid EEI %","")</f>
        <v/>
      </c>
      <c r="AX477" s="207"/>
      <c r="AY477" s="278" t="str">
        <f>IF(Input!E476="","",IF(VALUE(Input!E476)=0,"Do not enter 0.",""))</f>
        <v/>
      </c>
    </row>
    <row r="478" spans="2:51" x14ac:dyDescent="0.3">
      <c r="B478" s="188" t="str">
        <f>Input!A477</f>
        <v/>
      </c>
      <c r="C478" s="189" t="str">
        <f>IF(ISERROR(IF(AND(Input!$A477="",SUMPRODUCT(--(LEN(Input!$A478:'Input'!$A$1006)&gt;0))&lt;&gt;0),"Row is skipped.",IF(AND(Input!$A477="",Input!$A478=""),"", IF(Input!B477="","Data is missing.","")))),"",IF(AND(Input!$A477="",SUMPRODUCT(--(LEN(Input!$A478:'Input'!$A$1006)&gt;0))&lt;&gt;0),"Row is skipped.",IF(AND(Input!$A477="",Input!$A478=""),"", IF(Input!B477="","Data is missing.",""))))</f>
        <v/>
      </c>
      <c r="D478" s="189" t="str">
        <f>IF(ISERROR(IF(AND(Input!$A477="",SUMPRODUCT(--(LEN(Input!$A478:'Input'!$A$1006)&gt;0))&lt;&gt;0),"Row is skipped.",IF(AND(Input!$A477="",Input!$A478=""),"", IF(Input!C477="","Data is missing.","")))),"",IF(AND(Input!$A477="",SUMPRODUCT(--(LEN(Input!$A478:'Input'!$A$1006)&gt;0))&lt;&gt;0),"Row is skipped.",IF(AND(Input!$A477="",Input!$A478=""),"", IF(Input!C477="","Data is missing.",""))))</f>
        <v/>
      </c>
      <c r="E478" s="189" t="str">
        <f>IF(ISERROR(IF(AND(Input!$A477="",SUMPRODUCT(--(LEN(Input!$A478:'Input'!$A$1006)&gt;0))&lt;&gt;0),"Row is skipped.",IF(AND(Input!$A477="",Input!$A478=""),"", IF(Input!D477="","Data is missing.","")))),"",IF(AND(Input!$A477="",SUMPRODUCT(--(LEN(Input!$A478:'Input'!$A$1006)&gt;0))&lt;&gt;0),"Row is skipped.",IF(AND(Input!$A477="",Input!$A478=""),"", IF(Input!D477="","Data is missing.",""))))</f>
        <v/>
      </c>
      <c r="F478" s="189" t="str">
        <f>IF(ISERROR(IF(AND(Input!$A477="",SUMPRODUCT(--(LEN(Input!$A478:'Input'!$A$1006)&gt;0))&lt;&gt;0),"Row is skipped.",IF(AND(Input!$A477="",Input!$A478=""),"", IF(Input!E477="","Data is missing.","")))),"",IF(AND(Input!$A477="",SUMPRODUCT(--(LEN(Input!$A478:'Input'!$A$1006)&gt;0))&lt;&gt;0),"Row is skipped.",IF(AND(Input!$A477="",Input!$A478=""),"", IF(Input!E477="","Data is missing.",""))))</f>
        <v/>
      </c>
      <c r="G478" s="189" t="str">
        <f>IF(ISERROR(IF(AND(Input!$A477="",SUMPRODUCT(--(LEN(Input!$A478:'Input'!$A$1006)&gt;0))&lt;&gt;0),"Row is skipped.",IF(AND(Input!$A477="",Input!$A478=""),"", IF(Input!F477="","Data is missing.","")))),"",IF(AND(Input!$A477="",SUMPRODUCT(--(LEN(Input!$A478:'Input'!$A$1006)&gt;0))&lt;&gt;0),"Row is skipped.",IF(AND(Input!$A477="",Input!$A478=""),"", IF(Input!F477="","Data is missing.",""))))</f>
        <v/>
      </c>
      <c r="H478" s="190" t="str">
        <f>IF(ISERROR(IF(AND(Input!$A477="",SUMPRODUCT(--(LEN(Input!$A478:'Input'!$A$1006)&gt;0))&lt;&gt;0),"Row is skipped.",IF(AND(Input!$A477="",Input!$A478=""),"", IF(Input!G477="","Data is missing.","")))),"",IF(AND(Input!$A477="",SUMPRODUCT(--(LEN(Input!$A478:'Input'!$A$1006)&gt;0))&lt;&gt;0),"Row is skipped.",IF(AND(Input!$A477="",Input!$A478=""),"", IF(Input!G477="","Data is missing.",""))))</f>
        <v/>
      </c>
      <c r="I478" s="156"/>
      <c r="J478" s="191" t="str">
        <f>IFERROR(VLOOKUP(VLOOKUP(Input!$D477,'Measure List'!$A:$AN,40,FALSE),UIR!$A$1:$Q$27,17,FALSE),"")</f>
        <v/>
      </c>
      <c r="K478" s="192" t="str">
        <f>IFERROR(VLOOKUP(Input!$D477,'Measure List'!$A:$AN,40,FALSE),"")</f>
        <v/>
      </c>
      <c r="L478" s="156"/>
      <c r="M478" s="193" t="str">
        <f>IF(B478="","",IF(AND(Input!H477="",IFERROR(VLOOKUP(K478,UIR!$A$2:$P$21,2,FALSE),"")&lt;&gt;""),"Data is Missing.",""))</f>
        <v/>
      </c>
      <c r="N478" s="194" t="str">
        <f>IF(B478="","",IF(AND(Input!I477="",IFERROR(VLOOKUP(K478,UIR!$A$2:$P$21,3,FALSE),"")&lt;&gt;""),"Data is Missing.",""))</f>
        <v/>
      </c>
      <c r="O478" s="194" t="str">
        <f>IF(B478="","",IF(AND(Input!J477="",IFERROR(VLOOKUP(K478,UIR!$A$2:$P$21,4,FALSE),"")&lt;&gt;""),"Data is Missing.",""))</f>
        <v/>
      </c>
      <c r="P478" s="194" t="str">
        <f>IF(B478="","",IF(AND(Input!K477="",IFERROR(VLOOKUP(K478,UIR!$A$2:$P$21,5,FALSE),"")&lt;&gt;""),"Data is Missing.",""))</f>
        <v/>
      </c>
      <c r="Q478" s="194" t="str">
        <f>IF(B478="","",IF(AND(Input!L477="",IFERROR(VLOOKUP(K478,UIR!$A$2:$P$21,6,FALSE),"")&lt;&gt;""),"Data is Missing.",""))</f>
        <v/>
      </c>
      <c r="R478" s="194" t="str">
        <f>IF(B478="","",IF(AND(Input!M477="",IFERROR(VLOOKUP(K478,UIR!$A$2:$P$21,7,FALSE),"")&lt;&gt;""),"Data is Missing.",""))</f>
        <v/>
      </c>
      <c r="S478" s="194" t="str">
        <f>IF(B478="","",IF(AND(Input!P477="",IFERROR(VLOOKUP(K478,UIR!$A$2:$P$21,8,FALSE),"")&lt;&gt;""),"Data is Missing.",""))</f>
        <v/>
      </c>
      <c r="T478" s="194" t="str">
        <f>IF(B478="","",IF(AND(Input!Q477="",IFERROR(VLOOKUP(K478,UIR!$A$2:$P$21,9,FALSE),"")&lt;&gt;""),"Data is Missing.",""))</f>
        <v/>
      </c>
      <c r="U478" s="194"/>
      <c r="V478" s="194" t="str">
        <f>IF(B478="","",IF(AND(Input!S477="",IFERROR(VLOOKUP(K478,UIR!$A$2:$P$21,11,FALSE),"")&lt;&gt;""),"Data is Missing.",""))</f>
        <v/>
      </c>
      <c r="W478" s="194" t="str">
        <f>IF(B478="","",IF(AND(Input!T477="",IFERROR(VLOOKUP(K478,UIR!$A$2:$P$21,12,FALSE),"")&lt;&gt;""),"Data is Missing.",""))</f>
        <v/>
      </c>
      <c r="X478" s="194" t="str">
        <f>IF(B478="","",IF(AND(Input!V477="",IFERROR(VLOOKUP(K478,UIR!$A$2:$P$21,13,FALSE),"")&lt;&gt;""),"Data is Missing.",""))</f>
        <v/>
      </c>
      <c r="Y478" s="194" t="str">
        <f>IF(B478="","",IF(AND(Input!W477="",IFERROR(VLOOKUP(K478,UIR!$A$2:$P$21,14,FALSE),"")&lt;&gt;""),"Data is Missing.",""))</f>
        <v/>
      </c>
      <c r="Z478" s="194" t="str">
        <f>IF(B478="","",IF(AND(Input!X477="",IFERROR(VLOOKUP(K478,UIR!$A$2:$P$21,15,FALSE),"")&lt;&gt;""),"Data is Missing.",""))</f>
        <v/>
      </c>
      <c r="AA478" s="195" t="str">
        <f>IF(B478="","",IF(AND(Input!Y477="",IFERROR(VLOOKUP(K478,UIR!$A$2:$P$21,16,FALSE),"")&lt;&gt;""),"Data is Missing.",""))</f>
        <v/>
      </c>
      <c r="AC478" s="202" t="str">
        <f>IF(ISERROR(IF(Input!D477="","",IF(ISERROR(VLOOKUP(Input!D477,'Measure List'!$A$2:$A$30000,1,0)),"Invalid RefNo",""))),"",IF(Input!D477="","",IF(ISERROR(VLOOKUP(Input!D477,'Measure List'!$A$2:$A$30000,1,0)),"Invalid RefNo","")))</f>
        <v/>
      </c>
      <c r="AD478" s="156"/>
      <c r="AE478" s="156"/>
      <c r="AF478" s="156"/>
      <c r="AG478" s="156"/>
      <c r="AH478" s="156"/>
      <c r="AI478" s="156"/>
      <c r="AJ478" s="156"/>
      <c r="AK478" s="156"/>
      <c r="AL478" s="203" t="str">
        <f>IF(COUNTIF(Dropdowns!$K$2:$K$7,Input!S477)&gt;0,"",IF(Input!S477="","","Invalid Type"))</f>
        <v/>
      </c>
      <c r="AN478" s="204" t="str">
        <f>IF(Input!C477="","",IF(ISNUMBER(VALUE(Input!C477)),"","Needs to be a number."))</f>
        <v/>
      </c>
      <c r="AO478" s="205" t="str">
        <f>IF(Input!E477="","",IF(ISNUMBER(VALUE(Input!E477)),"","Needs to be a number."))</f>
        <v/>
      </c>
      <c r="AP478" s="205" t="str">
        <f>IF(Input!N477="","",IF(ISNUMBER(VALUE(Input!N477)),"","Needs to be a number."))</f>
        <v/>
      </c>
      <c r="AQ478" s="205" t="str">
        <f>IF(Input!O477="","",IF(ISNUMBER(VALUE(Input!O477)),"","Needs to be a number."))</f>
        <v/>
      </c>
      <c r="AR478" s="205" t="str">
        <f>IF(Input!V477="","",IF(ISNUMBER(VALUE(Input!V477)),"","Needs to be a number."))</f>
        <v/>
      </c>
      <c r="AS478" s="205" t="str">
        <f>IF(Input!W477="","",IF(ISNUMBER(VALUE(Input!W477)),"","Needs to be a number."))</f>
        <v/>
      </c>
      <c r="AT478" s="205" t="str">
        <f>IF(Input!X477="","",IF(ISNUMBER(VALUE(Input!X477)),"","Needs to be a number."))</f>
        <v/>
      </c>
      <c r="AU478" s="206" t="str">
        <f>IF(Input!Y477="","",IF(ISNUMBER(VALUE(Input!Y477)),"","Needs to be a number."))</f>
        <v/>
      </c>
      <c r="AV478" s="207"/>
      <c r="AW478" s="259" t="str">
        <f>IF(OR(VALUE(Input!C477)&lt;0,VALUE(Input!C477)&gt;100), "Invalid EEI %","")</f>
        <v/>
      </c>
      <c r="AX478" s="207"/>
      <c r="AY478" s="278" t="str">
        <f>IF(Input!E477="","",IF(VALUE(Input!E477)=0,"Do not enter 0.",""))</f>
        <v/>
      </c>
    </row>
    <row r="479" spans="2:51" x14ac:dyDescent="0.3">
      <c r="B479" s="188" t="str">
        <f>Input!A478</f>
        <v/>
      </c>
      <c r="C479" s="189" t="str">
        <f>IF(ISERROR(IF(AND(Input!$A478="",SUMPRODUCT(--(LEN(Input!$A479:'Input'!$A$1006)&gt;0))&lt;&gt;0),"Row is skipped.",IF(AND(Input!$A478="",Input!$A479=""),"", IF(Input!B478="","Data is missing.","")))),"",IF(AND(Input!$A478="",SUMPRODUCT(--(LEN(Input!$A479:'Input'!$A$1006)&gt;0))&lt;&gt;0),"Row is skipped.",IF(AND(Input!$A478="",Input!$A479=""),"", IF(Input!B478="","Data is missing.",""))))</f>
        <v/>
      </c>
      <c r="D479" s="189" t="str">
        <f>IF(ISERROR(IF(AND(Input!$A478="",SUMPRODUCT(--(LEN(Input!$A479:'Input'!$A$1006)&gt;0))&lt;&gt;0),"Row is skipped.",IF(AND(Input!$A478="",Input!$A479=""),"", IF(Input!C478="","Data is missing.","")))),"",IF(AND(Input!$A478="",SUMPRODUCT(--(LEN(Input!$A479:'Input'!$A$1006)&gt;0))&lt;&gt;0),"Row is skipped.",IF(AND(Input!$A478="",Input!$A479=""),"", IF(Input!C478="","Data is missing.",""))))</f>
        <v/>
      </c>
      <c r="E479" s="189" t="str">
        <f>IF(ISERROR(IF(AND(Input!$A478="",SUMPRODUCT(--(LEN(Input!$A479:'Input'!$A$1006)&gt;0))&lt;&gt;0),"Row is skipped.",IF(AND(Input!$A478="",Input!$A479=""),"", IF(Input!D478="","Data is missing.","")))),"",IF(AND(Input!$A478="",SUMPRODUCT(--(LEN(Input!$A479:'Input'!$A$1006)&gt;0))&lt;&gt;0),"Row is skipped.",IF(AND(Input!$A478="",Input!$A479=""),"", IF(Input!D478="","Data is missing.",""))))</f>
        <v/>
      </c>
      <c r="F479" s="189" t="str">
        <f>IF(ISERROR(IF(AND(Input!$A478="",SUMPRODUCT(--(LEN(Input!$A479:'Input'!$A$1006)&gt;0))&lt;&gt;0),"Row is skipped.",IF(AND(Input!$A478="",Input!$A479=""),"", IF(Input!E478="","Data is missing.","")))),"",IF(AND(Input!$A478="",SUMPRODUCT(--(LEN(Input!$A479:'Input'!$A$1006)&gt;0))&lt;&gt;0),"Row is skipped.",IF(AND(Input!$A478="",Input!$A479=""),"", IF(Input!E478="","Data is missing.",""))))</f>
        <v/>
      </c>
      <c r="G479" s="189" t="str">
        <f>IF(ISERROR(IF(AND(Input!$A478="",SUMPRODUCT(--(LEN(Input!$A479:'Input'!$A$1006)&gt;0))&lt;&gt;0),"Row is skipped.",IF(AND(Input!$A478="",Input!$A479=""),"", IF(Input!F478="","Data is missing.","")))),"",IF(AND(Input!$A478="",SUMPRODUCT(--(LEN(Input!$A479:'Input'!$A$1006)&gt;0))&lt;&gt;0),"Row is skipped.",IF(AND(Input!$A478="",Input!$A479=""),"", IF(Input!F478="","Data is missing.",""))))</f>
        <v/>
      </c>
      <c r="H479" s="190" t="str">
        <f>IF(ISERROR(IF(AND(Input!$A478="",SUMPRODUCT(--(LEN(Input!$A479:'Input'!$A$1006)&gt;0))&lt;&gt;0),"Row is skipped.",IF(AND(Input!$A478="",Input!$A479=""),"", IF(Input!G478="","Data is missing.","")))),"",IF(AND(Input!$A478="",SUMPRODUCT(--(LEN(Input!$A479:'Input'!$A$1006)&gt;0))&lt;&gt;0),"Row is skipped.",IF(AND(Input!$A478="",Input!$A479=""),"", IF(Input!G478="","Data is missing.",""))))</f>
        <v/>
      </c>
      <c r="I479" s="156"/>
      <c r="J479" s="191" t="str">
        <f>IFERROR(VLOOKUP(VLOOKUP(Input!$D478,'Measure List'!$A:$AN,40,FALSE),UIR!$A$1:$Q$27,17,FALSE),"")</f>
        <v/>
      </c>
      <c r="K479" s="192" t="str">
        <f>IFERROR(VLOOKUP(Input!$D478,'Measure List'!$A:$AN,40,FALSE),"")</f>
        <v/>
      </c>
      <c r="L479" s="156"/>
      <c r="M479" s="193" t="str">
        <f>IF(B479="","",IF(AND(Input!H478="",IFERROR(VLOOKUP(K479,UIR!$A$2:$P$21,2,FALSE),"")&lt;&gt;""),"Data is Missing.",""))</f>
        <v/>
      </c>
      <c r="N479" s="194" t="str">
        <f>IF(B479="","",IF(AND(Input!I478="",IFERROR(VLOOKUP(K479,UIR!$A$2:$P$21,3,FALSE),"")&lt;&gt;""),"Data is Missing.",""))</f>
        <v/>
      </c>
      <c r="O479" s="194" t="str">
        <f>IF(B479="","",IF(AND(Input!J478="",IFERROR(VLOOKUP(K479,UIR!$A$2:$P$21,4,FALSE),"")&lt;&gt;""),"Data is Missing.",""))</f>
        <v/>
      </c>
      <c r="P479" s="194" t="str">
        <f>IF(B479="","",IF(AND(Input!K478="",IFERROR(VLOOKUP(K479,UIR!$A$2:$P$21,5,FALSE),"")&lt;&gt;""),"Data is Missing.",""))</f>
        <v/>
      </c>
      <c r="Q479" s="194" t="str">
        <f>IF(B479="","",IF(AND(Input!L478="",IFERROR(VLOOKUP(K479,UIR!$A$2:$P$21,6,FALSE),"")&lt;&gt;""),"Data is Missing.",""))</f>
        <v/>
      </c>
      <c r="R479" s="194" t="str">
        <f>IF(B479="","",IF(AND(Input!M478="",IFERROR(VLOOKUP(K479,UIR!$A$2:$P$21,7,FALSE),"")&lt;&gt;""),"Data is Missing.",""))</f>
        <v/>
      </c>
      <c r="S479" s="194" t="str">
        <f>IF(B479="","",IF(AND(Input!P478="",IFERROR(VLOOKUP(K479,UIR!$A$2:$P$21,8,FALSE),"")&lt;&gt;""),"Data is Missing.",""))</f>
        <v/>
      </c>
      <c r="T479" s="194" t="str">
        <f>IF(B479="","",IF(AND(Input!Q478="",IFERROR(VLOOKUP(K479,UIR!$A$2:$P$21,9,FALSE),"")&lt;&gt;""),"Data is Missing.",""))</f>
        <v/>
      </c>
      <c r="U479" s="194"/>
      <c r="V479" s="194" t="str">
        <f>IF(B479="","",IF(AND(Input!S478="",IFERROR(VLOOKUP(K479,UIR!$A$2:$P$21,11,FALSE),"")&lt;&gt;""),"Data is Missing.",""))</f>
        <v/>
      </c>
      <c r="W479" s="194" t="str">
        <f>IF(B479="","",IF(AND(Input!T478="",IFERROR(VLOOKUP(K479,UIR!$A$2:$P$21,12,FALSE),"")&lt;&gt;""),"Data is Missing.",""))</f>
        <v/>
      </c>
      <c r="X479" s="194" t="str">
        <f>IF(B479="","",IF(AND(Input!V478="",IFERROR(VLOOKUP(K479,UIR!$A$2:$P$21,13,FALSE),"")&lt;&gt;""),"Data is Missing.",""))</f>
        <v/>
      </c>
      <c r="Y479" s="194" t="str">
        <f>IF(B479="","",IF(AND(Input!W478="",IFERROR(VLOOKUP(K479,UIR!$A$2:$P$21,14,FALSE),"")&lt;&gt;""),"Data is Missing.",""))</f>
        <v/>
      </c>
      <c r="Z479" s="194" t="str">
        <f>IF(B479="","",IF(AND(Input!X478="",IFERROR(VLOOKUP(K479,UIR!$A$2:$P$21,15,FALSE),"")&lt;&gt;""),"Data is Missing.",""))</f>
        <v/>
      </c>
      <c r="AA479" s="195" t="str">
        <f>IF(B479="","",IF(AND(Input!Y478="",IFERROR(VLOOKUP(K479,UIR!$A$2:$P$21,16,FALSE),"")&lt;&gt;""),"Data is Missing.",""))</f>
        <v/>
      </c>
      <c r="AC479" s="202" t="str">
        <f>IF(ISERROR(IF(Input!D478="","",IF(ISERROR(VLOOKUP(Input!D478,'Measure List'!$A$2:$A$30000,1,0)),"Invalid RefNo",""))),"",IF(Input!D478="","",IF(ISERROR(VLOOKUP(Input!D478,'Measure List'!$A$2:$A$30000,1,0)),"Invalid RefNo","")))</f>
        <v/>
      </c>
      <c r="AD479" s="156"/>
      <c r="AE479" s="156"/>
      <c r="AF479" s="156"/>
      <c r="AG479" s="156"/>
      <c r="AH479" s="156"/>
      <c r="AI479" s="156"/>
      <c r="AJ479" s="156"/>
      <c r="AK479" s="156"/>
      <c r="AL479" s="203" t="str">
        <f>IF(COUNTIF(Dropdowns!$K$2:$K$7,Input!S478)&gt;0,"",IF(Input!S478="","","Invalid Type"))</f>
        <v/>
      </c>
      <c r="AN479" s="204" t="str">
        <f>IF(Input!C478="","",IF(ISNUMBER(VALUE(Input!C478)),"","Needs to be a number."))</f>
        <v/>
      </c>
      <c r="AO479" s="205" t="str">
        <f>IF(Input!E478="","",IF(ISNUMBER(VALUE(Input!E478)),"","Needs to be a number."))</f>
        <v/>
      </c>
      <c r="AP479" s="205" t="str">
        <f>IF(Input!N478="","",IF(ISNUMBER(VALUE(Input!N478)),"","Needs to be a number."))</f>
        <v/>
      </c>
      <c r="AQ479" s="205" t="str">
        <f>IF(Input!O478="","",IF(ISNUMBER(VALUE(Input!O478)),"","Needs to be a number."))</f>
        <v/>
      </c>
      <c r="AR479" s="205" t="str">
        <f>IF(Input!V478="","",IF(ISNUMBER(VALUE(Input!V478)),"","Needs to be a number."))</f>
        <v/>
      </c>
      <c r="AS479" s="205" t="str">
        <f>IF(Input!W478="","",IF(ISNUMBER(VALUE(Input!W478)),"","Needs to be a number."))</f>
        <v/>
      </c>
      <c r="AT479" s="205" t="str">
        <f>IF(Input!X478="","",IF(ISNUMBER(VALUE(Input!X478)),"","Needs to be a number."))</f>
        <v/>
      </c>
      <c r="AU479" s="206" t="str">
        <f>IF(Input!Y478="","",IF(ISNUMBER(VALUE(Input!Y478)),"","Needs to be a number."))</f>
        <v/>
      </c>
      <c r="AV479" s="207"/>
      <c r="AW479" s="259" t="str">
        <f>IF(OR(VALUE(Input!C478)&lt;0,VALUE(Input!C478)&gt;100), "Invalid EEI %","")</f>
        <v/>
      </c>
      <c r="AX479" s="207"/>
      <c r="AY479" s="278" t="str">
        <f>IF(Input!E478="","",IF(VALUE(Input!E478)=0,"Do not enter 0.",""))</f>
        <v/>
      </c>
    </row>
    <row r="480" spans="2:51" x14ac:dyDescent="0.3">
      <c r="B480" s="188" t="str">
        <f>Input!A479</f>
        <v/>
      </c>
      <c r="C480" s="189" t="str">
        <f>IF(ISERROR(IF(AND(Input!$A479="",SUMPRODUCT(--(LEN(Input!$A480:'Input'!$A$1006)&gt;0))&lt;&gt;0),"Row is skipped.",IF(AND(Input!$A479="",Input!$A480=""),"", IF(Input!B479="","Data is missing.","")))),"",IF(AND(Input!$A479="",SUMPRODUCT(--(LEN(Input!$A480:'Input'!$A$1006)&gt;0))&lt;&gt;0),"Row is skipped.",IF(AND(Input!$A479="",Input!$A480=""),"", IF(Input!B479="","Data is missing.",""))))</f>
        <v/>
      </c>
      <c r="D480" s="189" t="str">
        <f>IF(ISERROR(IF(AND(Input!$A479="",SUMPRODUCT(--(LEN(Input!$A480:'Input'!$A$1006)&gt;0))&lt;&gt;0),"Row is skipped.",IF(AND(Input!$A479="",Input!$A480=""),"", IF(Input!C479="","Data is missing.","")))),"",IF(AND(Input!$A479="",SUMPRODUCT(--(LEN(Input!$A480:'Input'!$A$1006)&gt;0))&lt;&gt;0),"Row is skipped.",IF(AND(Input!$A479="",Input!$A480=""),"", IF(Input!C479="","Data is missing.",""))))</f>
        <v/>
      </c>
      <c r="E480" s="189" t="str">
        <f>IF(ISERROR(IF(AND(Input!$A479="",SUMPRODUCT(--(LEN(Input!$A480:'Input'!$A$1006)&gt;0))&lt;&gt;0),"Row is skipped.",IF(AND(Input!$A479="",Input!$A480=""),"", IF(Input!D479="","Data is missing.","")))),"",IF(AND(Input!$A479="",SUMPRODUCT(--(LEN(Input!$A480:'Input'!$A$1006)&gt;0))&lt;&gt;0),"Row is skipped.",IF(AND(Input!$A479="",Input!$A480=""),"", IF(Input!D479="","Data is missing.",""))))</f>
        <v/>
      </c>
      <c r="F480" s="189" t="str">
        <f>IF(ISERROR(IF(AND(Input!$A479="",SUMPRODUCT(--(LEN(Input!$A480:'Input'!$A$1006)&gt;0))&lt;&gt;0),"Row is skipped.",IF(AND(Input!$A479="",Input!$A480=""),"", IF(Input!E479="","Data is missing.","")))),"",IF(AND(Input!$A479="",SUMPRODUCT(--(LEN(Input!$A480:'Input'!$A$1006)&gt;0))&lt;&gt;0),"Row is skipped.",IF(AND(Input!$A479="",Input!$A480=""),"", IF(Input!E479="","Data is missing.",""))))</f>
        <v/>
      </c>
      <c r="G480" s="189" t="str">
        <f>IF(ISERROR(IF(AND(Input!$A479="",SUMPRODUCT(--(LEN(Input!$A480:'Input'!$A$1006)&gt;0))&lt;&gt;0),"Row is skipped.",IF(AND(Input!$A479="",Input!$A480=""),"", IF(Input!F479="","Data is missing.","")))),"",IF(AND(Input!$A479="",SUMPRODUCT(--(LEN(Input!$A480:'Input'!$A$1006)&gt;0))&lt;&gt;0),"Row is skipped.",IF(AND(Input!$A479="",Input!$A480=""),"", IF(Input!F479="","Data is missing.",""))))</f>
        <v/>
      </c>
      <c r="H480" s="190" t="str">
        <f>IF(ISERROR(IF(AND(Input!$A479="",SUMPRODUCT(--(LEN(Input!$A480:'Input'!$A$1006)&gt;0))&lt;&gt;0),"Row is skipped.",IF(AND(Input!$A479="",Input!$A480=""),"", IF(Input!G479="","Data is missing.","")))),"",IF(AND(Input!$A479="",SUMPRODUCT(--(LEN(Input!$A480:'Input'!$A$1006)&gt;0))&lt;&gt;0),"Row is skipped.",IF(AND(Input!$A479="",Input!$A480=""),"", IF(Input!G479="","Data is missing.",""))))</f>
        <v/>
      </c>
      <c r="I480" s="156"/>
      <c r="J480" s="191" t="str">
        <f>IFERROR(VLOOKUP(VLOOKUP(Input!$D479,'Measure List'!$A:$AN,40,FALSE),UIR!$A$1:$Q$27,17,FALSE),"")</f>
        <v/>
      </c>
      <c r="K480" s="192" t="str">
        <f>IFERROR(VLOOKUP(Input!$D479,'Measure List'!$A:$AN,40,FALSE),"")</f>
        <v/>
      </c>
      <c r="L480" s="156"/>
      <c r="M480" s="193" t="str">
        <f>IF(B480="","",IF(AND(Input!H479="",IFERROR(VLOOKUP(K480,UIR!$A$2:$P$21,2,FALSE),"")&lt;&gt;""),"Data is Missing.",""))</f>
        <v/>
      </c>
      <c r="N480" s="194" t="str">
        <f>IF(B480="","",IF(AND(Input!I479="",IFERROR(VLOOKUP(K480,UIR!$A$2:$P$21,3,FALSE),"")&lt;&gt;""),"Data is Missing.",""))</f>
        <v/>
      </c>
      <c r="O480" s="194" t="str">
        <f>IF(B480="","",IF(AND(Input!J479="",IFERROR(VLOOKUP(K480,UIR!$A$2:$P$21,4,FALSE),"")&lt;&gt;""),"Data is Missing.",""))</f>
        <v/>
      </c>
      <c r="P480" s="194" t="str">
        <f>IF(B480="","",IF(AND(Input!K479="",IFERROR(VLOOKUP(K480,UIR!$A$2:$P$21,5,FALSE),"")&lt;&gt;""),"Data is Missing.",""))</f>
        <v/>
      </c>
      <c r="Q480" s="194" t="str">
        <f>IF(B480="","",IF(AND(Input!L479="",IFERROR(VLOOKUP(K480,UIR!$A$2:$P$21,6,FALSE),"")&lt;&gt;""),"Data is Missing.",""))</f>
        <v/>
      </c>
      <c r="R480" s="194" t="str">
        <f>IF(B480="","",IF(AND(Input!M479="",IFERROR(VLOOKUP(K480,UIR!$A$2:$P$21,7,FALSE),"")&lt;&gt;""),"Data is Missing.",""))</f>
        <v/>
      </c>
      <c r="S480" s="194" t="str">
        <f>IF(B480="","",IF(AND(Input!P479="",IFERROR(VLOOKUP(K480,UIR!$A$2:$P$21,8,FALSE),"")&lt;&gt;""),"Data is Missing.",""))</f>
        <v/>
      </c>
      <c r="T480" s="194" t="str">
        <f>IF(B480="","",IF(AND(Input!Q479="",IFERROR(VLOOKUP(K480,UIR!$A$2:$P$21,9,FALSE),"")&lt;&gt;""),"Data is Missing.",""))</f>
        <v/>
      </c>
      <c r="U480" s="194"/>
      <c r="V480" s="194" t="str">
        <f>IF(B480="","",IF(AND(Input!S479="",IFERROR(VLOOKUP(K480,UIR!$A$2:$P$21,11,FALSE),"")&lt;&gt;""),"Data is Missing.",""))</f>
        <v/>
      </c>
      <c r="W480" s="194" t="str">
        <f>IF(B480="","",IF(AND(Input!T479="",IFERROR(VLOOKUP(K480,UIR!$A$2:$P$21,12,FALSE),"")&lt;&gt;""),"Data is Missing.",""))</f>
        <v/>
      </c>
      <c r="X480" s="194" t="str">
        <f>IF(B480="","",IF(AND(Input!V479="",IFERROR(VLOOKUP(K480,UIR!$A$2:$P$21,13,FALSE),"")&lt;&gt;""),"Data is Missing.",""))</f>
        <v/>
      </c>
      <c r="Y480" s="194" t="str">
        <f>IF(B480="","",IF(AND(Input!W479="",IFERROR(VLOOKUP(K480,UIR!$A$2:$P$21,14,FALSE),"")&lt;&gt;""),"Data is Missing.",""))</f>
        <v/>
      </c>
      <c r="Z480" s="194" t="str">
        <f>IF(B480="","",IF(AND(Input!X479="",IFERROR(VLOOKUP(K480,UIR!$A$2:$P$21,15,FALSE),"")&lt;&gt;""),"Data is Missing.",""))</f>
        <v/>
      </c>
      <c r="AA480" s="195" t="str">
        <f>IF(B480="","",IF(AND(Input!Y479="",IFERROR(VLOOKUP(K480,UIR!$A$2:$P$21,16,FALSE),"")&lt;&gt;""),"Data is Missing.",""))</f>
        <v/>
      </c>
      <c r="AC480" s="202" t="str">
        <f>IF(ISERROR(IF(Input!D479="","",IF(ISERROR(VLOOKUP(Input!D479,'Measure List'!$A$2:$A$30000,1,0)),"Invalid RefNo",""))),"",IF(Input!D479="","",IF(ISERROR(VLOOKUP(Input!D479,'Measure List'!$A$2:$A$30000,1,0)),"Invalid RefNo","")))</f>
        <v/>
      </c>
      <c r="AD480" s="156"/>
      <c r="AE480" s="156"/>
      <c r="AF480" s="156"/>
      <c r="AG480" s="156"/>
      <c r="AH480" s="156"/>
      <c r="AI480" s="156"/>
      <c r="AJ480" s="156"/>
      <c r="AK480" s="156"/>
      <c r="AL480" s="203" t="str">
        <f>IF(COUNTIF(Dropdowns!$K$2:$K$7,Input!S479)&gt;0,"",IF(Input!S479="","","Invalid Type"))</f>
        <v/>
      </c>
      <c r="AN480" s="204" t="str">
        <f>IF(Input!C479="","",IF(ISNUMBER(VALUE(Input!C479)),"","Needs to be a number."))</f>
        <v/>
      </c>
      <c r="AO480" s="205" t="str">
        <f>IF(Input!E479="","",IF(ISNUMBER(VALUE(Input!E479)),"","Needs to be a number."))</f>
        <v/>
      </c>
      <c r="AP480" s="205" t="str">
        <f>IF(Input!N479="","",IF(ISNUMBER(VALUE(Input!N479)),"","Needs to be a number."))</f>
        <v/>
      </c>
      <c r="AQ480" s="205" t="str">
        <f>IF(Input!O479="","",IF(ISNUMBER(VALUE(Input!O479)),"","Needs to be a number."))</f>
        <v/>
      </c>
      <c r="AR480" s="205" t="str">
        <f>IF(Input!V479="","",IF(ISNUMBER(VALUE(Input!V479)),"","Needs to be a number."))</f>
        <v/>
      </c>
      <c r="AS480" s="205" t="str">
        <f>IF(Input!W479="","",IF(ISNUMBER(VALUE(Input!W479)),"","Needs to be a number."))</f>
        <v/>
      </c>
      <c r="AT480" s="205" t="str">
        <f>IF(Input!X479="","",IF(ISNUMBER(VALUE(Input!X479)),"","Needs to be a number."))</f>
        <v/>
      </c>
      <c r="AU480" s="206" t="str">
        <f>IF(Input!Y479="","",IF(ISNUMBER(VALUE(Input!Y479)),"","Needs to be a number."))</f>
        <v/>
      </c>
      <c r="AV480" s="207"/>
      <c r="AW480" s="259" t="str">
        <f>IF(OR(VALUE(Input!C479)&lt;0,VALUE(Input!C479)&gt;100), "Invalid EEI %","")</f>
        <v/>
      </c>
      <c r="AX480" s="207"/>
      <c r="AY480" s="278" t="str">
        <f>IF(Input!E479="","",IF(VALUE(Input!E479)=0,"Do not enter 0.",""))</f>
        <v/>
      </c>
    </row>
    <row r="481" spans="2:51" x14ac:dyDescent="0.3">
      <c r="B481" s="188" t="str">
        <f>Input!A480</f>
        <v/>
      </c>
      <c r="C481" s="189" t="str">
        <f>IF(ISERROR(IF(AND(Input!$A480="",SUMPRODUCT(--(LEN(Input!$A481:'Input'!$A$1006)&gt;0))&lt;&gt;0),"Row is skipped.",IF(AND(Input!$A480="",Input!$A481=""),"", IF(Input!B480="","Data is missing.","")))),"",IF(AND(Input!$A480="",SUMPRODUCT(--(LEN(Input!$A481:'Input'!$A$1006)&gt;0))&lt;&gt;0),"Row is skipped.",IF(AND(Input!$A480="",Input!$A481=""),"", IF(Input!B480="","Data is missing.",""))))</f>
        <v/>
      </c>
      <c r="D481" s="189" t="str">
        <f>IF(ISERROR(IF(AND(Input!$A480="",SUMPRODUCT(--(LEN(Input!$A481:'Input'!$A$1006)&gt;0))&lt;&gt;0),"Row is skipped.",IF(AND(Input!$A480="",Input!$A481=""),"", IF(Input!C480="","Data is missing.","")))),"",IF(AND(Input!$A480="",SUMPRODUCT(--(LEN(Input!$A481:'Input'!$A$1006)&gt;0))&lt;&gt;0),"Row is skipped.",IF(AND(Input!$A480="",Input!$A481=""),"", IF(Input!C480="","Data is missing.",""))))</f>
        <v/>
      </c>
      <c r="E481" s="189" t="str">
        <f>IF(ISERROR(IF(AND(Input!$A480="",SUMPRODUCT(--(LEN(Input!$A481:'Input'!$A$1006)&gt;0))&lt;&gt;0),"Row is skipped.",IF(AND(Input!$A480="",Input!$A481=""),"", IF(Input!D480="","Data is missing.","")))),"",IF(AND(Input!$A480="",SUMPRODUCT(--(LEN(Input!$A481:'Input'!$A$1006)&gt;0))&lt;&gt;0),"Row is skipped.",IF(AND(Input!$A480="",Input!$A481=""),"", IF(Input!D480="","Data is missing.",""))))</f>
        <v/>
      </c>
      <c r="F481" s="189" t="str">
        <f>IF(ISERROR(IF(AND(Input!$A480="",SUMPRODUCT(--(LEN(Input!$A481:'Input'!$A$1006)&gt;0))&lt;&gt;0),"Row is skipped.",IF(AND(Input!$A480="",Input!$A481=""),"", IF(Input!E480="","Data is missing.","")))),"",IF(AND(Input!$A480="",SUMPRODUCT(--(LEN(Input!$A481:'Input'!$A$1006)&gt;0))&lt;&gt;0),"Row is skipped.",IF(AND(Input!$A480="",Input!$A481=""),"", IF(Input!E480="","Data is missing.",""))))</f>
        <v/>
      </c>
      <c r="G481" s="189" t="str">
        <f>IF(ISERROR(IF(AND(Input!$A480="",SUMPRODUCT(--(LEN(Input!$A481:'Input'!$A$1006)&gt;0))&lt;&gt;0),"Row is skipped.",IF(AND(Input!$A480="",Input!$A481=""),"", IF(Input!F480="","Data is missing.","")))),"",IF(AND(Input!$A480="",SUMPRODUCT(--(LEN(Input!$A481:'Input'!$A$1006)&gt;0))&lt;&gt;0),"Row is skipped.",IF(AND(Input!$A480="",Input!$A481=""),"", IF(Input!F480="","Data is missing.",""))))</f>
        <v/>
      </c>
      <c r="H481" s="190" t="str">
        <f>IF(ISERROR(IF(AND(Input!$A480="",SUMPRODUCT(--(LEN(Input!$A481:'Input'!$A$1006)&gt;0))&lt;&gt;0),"Row is skipped.",IF(AND(Input!$A480="",Input!$A481=""),"", IF(Input!G480="","Data is missing.","")))),"",IF(AND(Input!$A480="",SUMPRODUCT(--(LEN(Input!$A481:'Input'!$A$1006)&gt;0))&lt;&gt;0),"Row is skipped.",IF(AND(Input!$A480="",Input!$A481=""),"", IF(Input!G480="","Data is missing.",""))))</f>
        <v/>
      </c>
      <c r="I481" s="156"/>
      <c r="J481" s="191" t="str">
        <f>IFERROR(VLOOKUP(VLOOKUP(Input!$D480,'Measure List'!$A:$AN,40,FALSE),UIR!$A$1:$Q$27,17,FALSE),"")</f>
        <v/>
      </c>
      <c r="K481" s="192" t="str">
        <f>IFERROR(VLOOKUP(Input!$D480,'Measure List'!$A:$AN,40,FALSE),"")</f>
        <v/>
      </c>
      <c r="L481" s="156"/>
      <c r="M481" s="193" t="str">
        <f>IF(B481="","",IF(AND(Input!H480="",IFERROR(VLOOKUP(K481,UIR!$A$2:$P$21,2,FALSE),"")&lt;&gt;""),"Data is Missing.",""))</f>
        <v/>
      </c>
      <c r="N481" s="194" t="str">
        <f>IF(B481="","",IF(AND(Input!I480="",IFERROR(VLOOKUP(K481,UIR!$A$2:$P$21,3,FALSE),"")&lt;&gt;""),"Data is Missing.",""))</f>
        <v/>
      </c>
      <c r="O481" s="194" t="str">
        <f>IF(B481="","",IF(AND(Input!J480="",IFERROR(VLOOKUP(K481,UIR!$A$2:$P$21,4,FALSE),"")&lt;&gt;""),"Data is Missing.",""))</f>
        <v/>
      </c>
      <c r="P481" s="194" t="str">
        <f>IF(B481="","",IF(AND(Input!K480="",IFERROR(VLOOKUP(K481,UIR!$A$2:$P$21,5,FALSE),"")&lt;&gt;""),"Data is Missing.",""))</f>
        <v/>
      </c>
      <c r="Q481" s="194" t="str">
        <f>IF(B481="","",IF(AND(Input!L480="",IFERROR(VLOOKUP(K481,UIR!$A$2:$P$21,6,FALSE),"")&lt;&gt;""),"Data is Missing.",""))</f>
        <v/>
      </c>
      <c r="R481" s="194" t="str">
        <f>IF(B481="","",IF(AND(Input!M480="",IFERROR(VLOOKUP(K481,UIR!$A$2:$P$21,7,FALSE),"")&lt;&gt;""),"Data is Missing.",""))</f>
        <v/>
      </c>
      <c r="S481" s="194" t="str">
        <f>IF(B481="","",IF(AND(Input!P480="",IFERROR(VLOOKUP(K481,UIR!$A$2:$P$21,8,FALSE),"")&lt;&gt;""),"Data is Missing.",""))</f>
        <v/>
      </c>
      <c r="T481" s="194" t="str">
        <f>IF(B481="","",IF(AND(Input!Q480="",IFERROR(VLOOKUP(K481,UIR!$A$2:$P$21,9,FALSE),"")&lt;&gt;""),"Data is Missing.",""))</f>
        <v/>
      </c>
      <c r="U481" s="194"/>
      <c r="V481" s="194" t="str">
        <f>IF(B481="","",IF(AND(Input!S480="",IFERROR(VLOOKUP(K481,UIR!$A$2:$P$21,11,FALSE),"")&lt;&gt;""),"Data is Missing.",""))</f>
        <v/>
      </c>
      <c r="W481" s="194" t="str">
        <f>IF(B481="","",IF(AND(Input!T480="",IFERROR(VLOOKUP(K481,UIR!$A$2:$P$21,12,FALSE),"")&lt;&gt;""),"Data is Missing.",""))</f>
        <v/>
      </c>
      <c r="X481" s="194" t="str">
        <f>IF(B481="","",IF(AND(Input!V480="",IFERROR(VLOOKUP(K481,UIR!$A$2:$P$21,13,FALSE),"")&lt;&gt;""),"Data is Missing.",""))</f>
        <v/>
      </c>
      <c r="Y481" s="194" t="str">
        <f>IF(B481="","",IF(AND(Input!W480="",IFERROR(VLOOKUP(K481,UIR!$A$2:$P$21,14,FALSE),"")&lt;&gt;""),"Data is Missing.",""))</f>
        <v/>
      </c>
      <c r="Z481" s="194" t="str">
        <f>IF(B481="","",IF(AND(Input!X480="",IFERROR(VLOOKUP(K481,UIR!$A$2:$P$21,15,FALSE),"")&lt;&gt;""),"Data is Missing.",""))</f>
        <v/>
      </c>
      <c r="AA481" s="195" t="str">
        <f>IF(B481="","",IF(AND(Input!Y480="",IFERROR(VLOOKUP(K481,UIR!$A$2:$P$21,16,FALSE),"")&lt;&gt;""),"Data is Missing.",""))</f>
        <v/>
      </c>
      <c r="AC481" s="202" t="str">
        <f>IF(ISERROR(IF(Input!D480="","",IF(ISERROR(VLOOKUP(Input!D480,'Measure List'!$A$2:$A$30000,1,0)),"Invalid RefNo",""))),"",IF(Input!D480="","",IF(ISERROR(VLOOKUP(Input!D480,'Measure List'!$A$2:$A$30000,1,0)),"Invalid RefNo","")))</f>
        <v/>
      </c>
      <c r="AD481" s="156"/>
      <c r="AE481" s="156"/>
      <c r="AF481" s="156"/>
      <c r="AG481" s="156"/>
      <c r="AH481" s="156"/>
      <c r="AI481" s="156"/>
      <c r="AJ481" s="156"/>
      <c r="AK481" s="156"/>
      <c r="AL481" s="203" t="str">
        <f>IF(COUNTIF(Dropdowns!$K$2:$K$7,Input!S480)&gt;0,"",IF(Input!S480="","","Invalid Type"))</f>
        <v/>
      </c>
      <c r="AN481" s="204" t="str">
        <f>IF(Input!C480="","",IF(ISNUMBER(VALUE(Input!C480)),"","Needs to be a number."))</f>
        <v/>
      </c>
      <c r="AO481" s="205" t="str">
        <f>IF(Input!E480="","",IF(ISNUMBER(VALUE(Input!E480)),"","Needs to be a number."))</f>
        <v/>
      </c>
      <c r="AP481" s="205" t="str">
        <f>IF(Input!N480="","",IF(ISNUMBER(VALUE(Input!N480)),"","Needs to be a number."))</f>
        <v/>
      </c>
      <c r="AQ481" s="205" t="str">
        <f>IF(Input!O480="","",IF(ISNUMBER(VALUE(Input!O480)),"","Needs to be a number."))</f>
        <v/>
      </c>
      <c r="AR481" s="205" t="str">
        <f>IF(Input!V480="","",IF(ISNUMBER(VALUE(Input!V480)),"","Needs to be a number."))</f>
        <v/>
      </c>
      <c r="AS481" s="205" t="str">
        <f>IF(Input!W480="","",IF(ISNUMBER(VALUE(Input!W480)),"","Needs to be a number."))</f>
        <v/>
      </c>
      <c r="AT481" s="205" t="str">
        <f>IF(Input!X480="","",IF(ISNUMBER(VALUE(Input!X480)),"","Needs to be a number."))</f>
        <v/>
      </c>
      <c r="AU481" s="206" t="str">
        <f>IF(Input!Y480="","",IF(ISNUMBER(VALUE(Input!Y480)),"","Needs to be a number."))</f>
        <v/>
      </c>
      <c r="AV481" s="207"/>
      <c r="AW481" s="259" t="str">
        <f>IF(OR(VALUE(Input!C480)&lt;0,VALUE(Input!C480)&gt;100), "Invalid EEI %","")</f>
        <v/>
      </c>
      <c r="AX481" s="207"/>
      <c r="AY481" s="278" t="str">
        <f>IF(Input!E480="","",IF(VALUE(Input!E480)=0,"Do not enter 0.",""))</f>
        <v/>
      </c>
    </row>
    <row r="482" spans="2:51" x14ac:dyDescent="0.3">
      <c r="B482" s="188" t="str">
        <f>Input!A481</f>
        <v/>
      </c>
      <c r="C482" s="189" t="str">
        <f>IF(ISERROR(IF(AND(Input!$A481="",SUMPRODUCT(--(LEN(Input!$A482:'Input'!$A$1006)&gt;0))&lt;&gt;0),"Row is skipped.",IF(AND(Input!$A481="",Input!$A482=""),"", IF(Input!B481="","Data is missing.","")))),"",IF(AND(Input!$A481="",SUMPRODUCT(--(LEN(Input!$A482:'Input'!$A$1006)&gt;0))&lt;&gt;0),"Row is skipped.",IF(AND(Input!$A481="",Input!$A482=""),"", IF(Input!B481="","Data is missing.",""))))</f>
        <v/>
      </c>
      <c r="D482" s="189" t="str">
        <f>IF(ISERROR(IF(AND(Input!$A481="",SUMPRODUCT(--(LEN(Input!$A482:'Input'!$A$1006)&gt;0))&lt;&gt;0),"Row is skipped.",IF(AND(Input!$A481="",Input!$A482=""),"", IF(Input!C481="","Data is missing.","")))),"",IF(AND(Input!$A481="",SUMPRODUCT(--(LEN(Input!$A482:'Input'!$A$1006)&gt;0))&lt;&gt;0),"Row is skipped.",IF(AND(Input!$A481="",Input!$A482=""),"", IF(Input!C481="","Data is missing.",""))))</f>
        <v/>
      </c>
      <c r="E482" s="189" t="str">
        <f>IF(ISERROR(IF(AND(Input!$A481="",SUMPRODUCT(--(LEN(Input!$A482:'Input'!$A$1006)&gt;0))&lt;&gt;0),"Row is skipped.",IF(AND(Input!$A481="",Input!$A482=""),"", IF(Input!D481="","Data is missing.","")))),"",IF(AND(Input!$A481="",SUMPRODUCT(--(LEN(Input!$A482:'Input'!$A$1006)&gt;0))&lt;&gt;0),"Row is skipped.",IF(AND(Input!$A481="",Input!$A482=""),"", IF(Input!D481="","Data is missing.",""))))</f>
        <v/>
      </c>
      <c r="F482" s="189" t="str">
        <f>IF(ISERROR(IF(AND(Input!$A481="",SUMPRODUCT(--(LEN(Input!$A482:'Input'!$A$1006)&gt;0))&lt;&gt;0),"Row is skipped.",IF(AND(Input!$A481="",Input!$A482=""),"", IF(Input!E481="","Data is missing.","")))),"",IF(AND(Input!$A481="",SUMPRODUCT(--(LEN(Input!$A482:'Input'!$A$1006)&gt;0))&lt;&gt;0),"Row is skipped.",IF(AND(Input!$A481="",Input!$A482=""),"", IF(Input!E481="","Data is missing.",""))))</f>
        <v/>
      </c>
      <c r="G482" s="189" t="str">
        <f>IF(ISERROR(IF(AND(Input!$A481="",SUMPRODUCT(--(LEN(Input!$A482:'Input'!$A$1006)&gt;0))&lt;&gt;0),"Row is skipped.",IF(AND(Input!$A481="",Input!$A482=""),"", IF(Input!F481="","Data is missing.","")))),"",IF(AND(Input!$A481="",SUMPRODUCT(--(LEN(Input!$A482:'Input'!$A$1006)&gt;0))&lt;&gt;0),"Row is skipped.",IF(AND(Input!$A481="",Input!$A482=""),"", IF(Input!F481="","Data is missing.",""))))</f>
        <v/>
      </c>
      <c r="H482" s="190" t="str">
        <f>IF(ISERROR(IF(AND(Input!$A481="",SUMPRODUCT(--(LEN(Input!$A482:'Input'!$A$1006)&gt;0))&lt;&gt;0),"Row is skipped.",IF(AND(Input!$A481="",Input!$A482=""),"", IF(Input!G481="","Data is missing.","")))),"",IF(AND(Input!$A481="",SUMPRODUCT(--(LEN(Input!$A482:'Input'!$A$1006)&gt;0))&lt;&gt;0),"Row is skipped.",IF(AND(Input!$A481="",Input!$A482=""),"", IF(Input!G481="","Data is missing.",""))))</f>
        <v/>
      </c>
      <c r="I482" s="156"/>
      <c r="J482" s="191" t="str">
        <f>IFERROR(VLOOKUP(VLOOKUP(Input!$D481,'Measure List'!$A:$AN,40,FALSE),UIR!$A$1:$Q$27,17,FALSE),"")</f>
        <v/>
      </c>
      <c r="K482" s="192" t="str">
        <f>IFERROR(VLOOKUP(Input!$D481,'Measure List'!$A:$AN,40,FALSE),"")</f>
        <v/>
      </c>
      <c r="L482" s="156"/>
      <c r="M482" s="193" t="str">
        <f>IF(B482="","",IF(AND(Input!H481="",IFERROR(VLOOKUP(K482,UIR!$A$2:$P$21,2,FALSE),"")&lt;&gt;""),"Data is Missing.",""))</f>
        <v/>
      </c>
      <c r="N482" s="194" t="str">
        <f>IF(B482="","",IF(AND(Input!I481="",IFERROR(VLOOKUP(K482,UIR!$A$2:$P$21,3,FALSE),"")&lt;&gt;""),"Data is Missing.",""))</f>
        <v/>
      </c>
      <c r="O482" s="194" t="str">
        <f>IF(B482="","",IF(AND(Input!J481="",IFERROR(VLOOKUP(K482,UIR!$A$2:$P$21,4,FALSE),"")&lt;&gt;""),"Data is Missing.",""))</f>
        <v/>
      </c>
      <c r="P482" s="194" t="str">
        <f>IF(B482="","",IF(AND(Input!K481="",IFERROR(VLOOKUP(K482,UIR!$A$2:$P$21,5,FALSE),"")&lt;&gt;""),"Data is Missing.",""))</f>
        <v/>
      </c>
      <c r="Q482" s="194" t="str">
        <f>IF(B482="","",IF(AND(Input!L481="",IFERROR(VLOOKUP(K482,UIR!$A$2:$P$21,6,FALSE),"")&lt;&gt;""),"Data is Missing.",""))</f>
        <v/>
      </c>
      <c r="R482" s="194" t="str">
        <f>IF(B482="","",IF(AND(Input!M481="",IFERROR(VLOOKUP(K482,UIR!$A$2:$P$21,7,FALSE),"")&lt;&gt;""),"Data is Missing.",""))</f>
        <v/>
      </c>
      <c r="S482" s="194" t="str">
        <f>IF(B482="","",IF(AND(Input!P481="",IFERROR(VLOOKUP(K482,UIR!$A$2:$P$21,8,FALSE),"")&lt;&gt;""),"Data is Missing.",""))</f>
        <v/>
      </c>
      <c r="T482" s="194" t="str">
        <f>IF(B482="","",IF(AND(Input!Q481="",IFERROR(VLOOKUP(K482,UIR!$A$2:$P$21,9,FALSE),"")&lt;&gt;""),"Data is Missing.",""))</f>
        <v/>
      </c>
      <c r="U482" s="194"/>
      <c r="V482" s="194" t="str">
        <f>IF(B482="","",IF(AND(Input!S481="",IFERROR(VLOOKUP(K482,UIR!$A$2:$P$21,11,FALSE),"")&lt;&gt;""),"Data is Missing.",""))</f>
        <v/>
      </c>
      <c r="W482" s="194" t="str">
        <f>IF(B482="","",IF(AND(Input!T481="",IFERROR(VLOOKUP(K482,UIR!$A$2:$P$21,12,FALSE),"")&lt;&gt;""),"Data is Missing.",""))</f>
        <v/>
      </c>
      <c r="X482" s="194" t="str">
        <f>IF(B482="","",IF(AND(Input!V481="",IFERROR(VLOOKUP(K482,UIR!$A$2:$P$21,13,FALSE),"")&lt;&gt;""),"Data is Missing.",""))</f>
        <v/>
      </c>
      <c r="Y482" s="194" t="str">
        <f>IF(B482="","",IF(AND(Input!W481="",IFERROR(VLOOKUP(K482,UIR!$A$2:$P$21,14,FALSE),"")&lt;&gt;""),"Data is Missing.",""))</f>
        <v/>
      </c>
      <c r="Z482" s="194" t="str">
        <f>IF(B482="","",IF(AND(Input!X481="",IFERROR(VLOOKUP(K482,UIR!$A$2:$P$21,15,FALSE),"")&lt;&gt;""),"Data is Missing.",""))</f>
        <v/>
      </c>
      <c r="AA482" s="195" t="str">
        <f>IF(B482="","",IF(AND(Input!Y481="",IFERROR(VLOOKUP(K482,UIR!$A$2:$P$21,16,FALSE),"")&lt;&gt;""),"Data is Missing.",""))</f>
        <v/>
      </c>
      <c r="AC482" s="202" t="str">
        <f>IF(ISERROR(IF(Input!D481="","",IF(ISERROR(VLOOKUP(Input!D481,'Measure List'!$A$2:$A$30000,1,0)),"Invalid RefNo",""))),"",IF(Input!D481="","",IF(ISERROR(VLOOKUP(Input!D481,'Measure List'!$A$2:$A$30000,1,0)),"Invalid RefNo","")))</f>
        <v/>
      </c>
      <c r="AD482" s="156"/>
      <c r="AE482" s="156"/>
      <c r="AF482" s="156"/>
      <c r="AG482" s="156"/>
      <c r="AH482" s="156"/>
      <c r="AI482" s="156"/>
      <c r="AJ482" s="156"/>
      <c r="AK482" s="156"/>
      <c r="AL482" s="203" t="str">
        <f>IF(COUNTIF(Dropdowns!$K$2:$K$7,Input!S481)&gt;0,"",IF(Input!S481="","","Invalid Type"))</f>
        <v/>
      </c>
      <c r="AN482" s="204" t="str">
        <f>IF(Input!C481="","",IF(ISNUMBER(VALUE(Input!C481)),"","Needs to be a number."))</f>
        <v/>
      </c>
      <c r="AO482" s="205" t="str">
        <f>IF(Input!E481="","",IF(ISNUMBER(VALUE(Input!E481)),"","Needs to be a number."))</f>
        <v/>
      </c>
      <c r="AP482" s="205" t="str">
        <f>IF(Input!N481="","",IF(ISNUMBER(VALUE(Input!N481)),"","Needs to be a number."))</f>
        <v/>
      </c>
      <c r="AQ482" s="205" t="str">
        <f>IF(Input!O481="","",IF(ISNUMBER(VALUE(Input!O481)),"","Needs to be a number."))</f>
        <v/>
      </c>
      <c r="AR482" s="205" t="str">
        <f>IF(Input!V481="","",IF(ISNUMBER(VALUE(Input!V481)),"","Needs to be a number."))</f>
        <v/>
      </c>
      <c r="AS482" s="205" t="str">
        <f>IF(Input!W481="","",IF(ISNUMBER(VALUE(Input!W481)),"","Needs to be a number."))</f>
        <v/>
      </c>
      <c r="AT482" s="205" t="str">
        <f>IF(Input!X481="","",IF(ISNUMBER(VALUE(Input!X481)),"","Needs to be a number."))</f>
        <v/>
      </c>
      <c r="AU482" s="206" t="str">
        <f>IF(Input!Y481="","",IF(ISNUMBER(VALUE(Input!Y481)),"","Needs to be a number."))</f>
        <v/>
      </c>
      <c r="AV482" s="207"/>
      <c r="AW482" s="259" t="str">
        <f>IF(OR(VALUE(Input!C481)&lt;0,VALUE(Input!C481)&gt;100), "Invalid EEI %","")</f>
        <v/>
      </c>
      <c r="AX482" s="207"/>
      <c r="AY482" s="278" t="str">
        <f>IF(Input!E481="","",IF(VALUE(Input!E481)=0,"Do not enter 0.",""))</f>
        <v/>
      </c>
    </row>
    <row r="483" spans="2:51" x14ac:dyDescent="0.3">
      <c r="B483" s="188" t="str">
        <f>Input!A482</f>
        <v/>
      </c>
      <c r="C483" s="189" t="str">
        <f>IF(ISERROR(IF(AND(Input!$A482="",SUMPRODUCT(--(LEN(Input!$A483:'Input'!$A$1006)&gt;0))&lt;&gt;0),"Row is skipped.",IF(AND(Input!$A482="",Input!$A483=""),"", IF(Input!B482="","Data is missing.","")))),"",IF(AND(Input!$A482="",SUMPRODUCT(--(LEN(Input!$A483:'Input'!$A$1006)&gt;0))&lt;&gt;0),"Row is skipped.",IF(AND(Input!$A482="",Input!$A483=""),"", IF(Input!B482="","Data is missing.",""))))</f>
        <v/>
      </c>
      <c r="D483" s="189" t="str">
        <f>IF(ISERROR(IF(AND(Input!$A482="",SUMPRODUCT(--(LEN(Input!$A483:'Input'!$A$1006)&gt;0))&lt;&gt;0),"Row is skipped.",IF(AND(Input!$A482="",Input!$A483=""),"", IF(Input!C482="","Data is missing.","")))),"",IF(AND(Input!$A482="",SUMPRODUCT(--(LEN(Input!$A483:'Input'!$A$1006)&gt;0))&lt;&gt;0),"Row is skipped.",IF(AND(Input!$A482="",Input!$A483=""),"", IF(Input!C482="","Data is missing.",""))))</f>
        <v/>
      </c>
      <c r="E483" s="189" t="str">
        <f>IF(ISERROR(IF(AND(Input!$A482="",SUMPRODUCT(--(LEN(Input!$A483:'Input'!$A$1006)&gt;0))&lt;&gt;0),"Row is skipped.",IF(AND(Input!$A482="",Input!$A483=""),"", IF(Input!D482="","Data is missing.","")))),"",IF(AND(Input!$A482="",SUMPRODUCT(--(LEN(Input!$A483:'Input'!$A$1006)&gt;0))&lt;&gt;0),"Row is skipped.",IF(AND(Input!$A482="",Input!$A483=""),"", IF(Input!D482="","Data is missing.",""))))</f>
        <v/>
      </c>
      <c r="F483" s="189" t="str">
        <f>IF(ISERROR(IF(AND(Input!$A482="",SUMPRODUCT(--(LEN(Input!$A483:'Input'!$A$1006)&gt;0))&lt;&gt;0),"Row is skipped.",IF(AND(Input!$A482="",Input!$A483=""),"", IF(Input!E482="","Data is missing.","")))),"",IF(AND(Input!$A482="",SUMPRODUCT(--(LEN(Input!$A483:'Input'!$A$1006)&gt;0))&lt;&gt;0),"Row is skipped.",IF(AND(Input!$A482="",Input!$A483=""),"", IF(Input!E482="","Data is missing.",""))))</f>
        <v/>
      </c>
      <c r="G483" s="189" t="str">
        <f>IF(ISERROR(IF(AND(Input!$A482="",SUMPRODUCT(--(LEN(Input!$A483:'Input'!$A$1006)&gt;0))&lt;&gt;0),"Row is skipped.",IF(AND(Input!$A482="",Input!$A483=""),"", IF(Input!F482="","Data is missing.","")))),"",IF(AND(Input!$A482="",SUMPRODUCT(--(LEN(Input!$A483:'Input'!$A$1006)&gt;0))&lt;&gt;0),"Row is skipped.",IF(AND(Input!$A482="",Input!$A483=""),"", IF(Input!F482="","Data is missing.",""))))</f>
        <v/>
      </c>
      <c r="H483" s="190" t="str">
        <f>IF(ISERROR(IF(AND(Input!$A482="",SUMPRODUCT(--(LEN(Input!$A483:'Input'!$A$1006)&gt;0))&lt;&gt;0),"Row is skipped.",IF(AND(Input!$A482="",Input!$A483=""),"", IF(Input!G482="","Data is missing.","")))),"",IF(AND(Input!$A482="",SUMPRODUCT(--(LEN(Input!$A483:'Input'!$A$1006)&gt;0))&lt;&gt;0),"Row is skipped.",IF(AND(Input!$A482="",Input!$A483=""),"", IF(Input!G482="","Data is missing.",""))))</f>
        <v/>
      </c>
      <c r="I483" s="156"/>
      <c r="J483" s="191" t="str">
        <f>IFERROR(VLOOKUP(VLOOKUP(Input!$D482,'Measure List'!$A:$AN,40,FALSE),UIR!$A$1:$Q$27,17,FALSE),"")</f>
        <v/>
      </c>
      <c r="K483" s="192" t="str">
        <f>IFERROR(VLOOKUP(Input!$D482,'Measure List'!$A:$AN,40,FALSE),"")</f>
        <v/>
      </c>
      <c r="L483" s="156"/>
      <c r="M483" s="193" t="str">
        <f>IF(B483="","",IF(AND(Input!H482="",IFERROR(VLOOKUP(K483,UIR!$A$2:$P$21,2,FALSE),"")&lt;&gt;""),"Data is Missing.",""))</f>
        <v/>
      </c>
      <c r="N483" s="194" t="str">
        <f>IF(B483="","",IF(AND(Input!I482="",IFERROR(VLOOKUP(K483,UIR!$A$2:$P$21,3,FALSE),"")&lt;&gt;""),"Data is Missing.",""))</f>
        <v/>
      </c>
      <c r="O483" s="194" t="str">
        <f>IF(B483="","",IF(AND(Input!J482="",IFERROR(VLOOKUP(K483,UIR!$A$2:$P$21,4,FALSE),"")&lt;&gt;""),"Data is Missing.",""))</f>
        <v/>
      </c>
      <c r="P483" s="194" t="str">
        <f>IF(B483="","",IF(AND(Input!K482="",IFERROR(VLOOKUP(K483,UIR!$A$2:$P$21,5,FALSE),"")&lt;&gt;""),"Data is Missing.",""))</f>
        <v/>
      </c>
      <c r="Q483" s="194" t="str">
        <f>IF(B483="","",IF(AND(Input!L482="",IFERROR(VLOOKUP(K483,UIR!$A$2:$P$21,6,FALSE),"")&lt;&gt;""),"Data is Missing.",""))</f>
        <v/>
      </c>
      <c r="R483" s="194" t="str">
        <f>IF(B483="","",IF(AND(Input!M482="",IFERROR(VLOOKUP(K483,UIR!$A$2:$P$21,7,FALSE),"")&lt;&gt;""),"Data is Missing.",""))</f>
        <v/>
      </c>
      <c r="S483" s="194" t="str">
        <f>IF(B483="","",IF(AND(Input!P482="",IFERROR(VLOOKUP(K483,UIR!$A$2:$P$21,8,FALSE),"")&lt;&gt;""),"Data is Missing.",""))</f>
        <v/>
      </c>
      <c r="T483" s="194" t="str">
        <f>IF(B483="","",IF(AND(Input!Q482="",IFERROR(VLOOKUP(K483,UIR!$A$2:$P$21,9,FALSE),"")&lt;&gt;""),"Data is Missing.",""))</f>
        <v/>
      </c>
      <c r="U483" s="194"/>
      <c r="V483" s="194" t="str">
        <f>IF(B483="","",IF(AND(Input!S482="",IFERROR(VLOOKUP(K483,UIR!$A$2:$P$21,11,FALSE),"")&lt;&gt;""),"Data is Missing.",""))</f>
        <v/>
      </c>
      <c r="W483" s="194" t="str">
        <f>IF(B483="","",IF(AND(Input!T482="",IFERROR(VLOOKUP(K483,UIR!$A$2:$P$21,12,FALSE),"")&lt;&gt;""),"Data is Missing.",""))</f>
        <v/>
      </c>
      <c r="X483" s="194" t="str">
        <f>IF(B483="","",IF(AND(Input!V482="",IFERROR(VLOOKUP(K483,UIR!$A$2:$P$21,13,FALSE),"")&lt;&gt;""),"Data is Missing.",""))</f>
        <v/>
      </c>
      <c r="Y483" s="194" t="str">
        <f>IF(B483="","",IF(AND(Input!W482="",IFERROR(VLOOKUP(K483,UIR!$A$2:$P$21,14,FALSE),"")&lt;&gt;""),"Data is Missing.",""))</f>
        <v/>
      </c>
      <c r="Z483" s="194" t="str">
        <f>IF(B483="","",IF(AND(Input!X482="",IFERROR(VLOOKUP(K483,UIR!$A$2:$P$21,15,FALSE),"")&lt;&gt;""),"Data is Missing.",""))</f>
        <v/>
      </c>
      <c r="AA483" s="195" t="str">
        <f>IF(B483="","",IF(AND(Input!Y482="",IFERROR(VLOOKUP(K483,UIR!$A$2:$P$21,16,FALSE),"")&lt;&gt;""),"Data is Missing.",""))</f>
        <v/>
      </c>
      <c r="AC483" s="202" t="str">
        <f>IF(ISERROR(IF(Input!D482="","",IF(ISERROR(VLOOKUP(Input!D482,'Measure List'!$A$2:$A$30000,1,0)),"Invalid RefNo",""))),"",IF(Input!D482="","",IF(ISERROR(VLOOKUP(Input!D482,'Measure List'!$A$2:$A$30000,1,0)),"Invalid RefNo","")))</f>
        <v/>
      </c>
      <c r="AD483" s="156"/>
      <c r="AE483" s="156"/>
      <c r="AF483" s="156"/>
      <c r="AG483" s="156"/>
      <c r="AH483" s="156"/>
      <c r="AI483" s="156"/>
      <c r="AJ483" s="156"/>
      <c r="AK483" s="156"/>
      <c r="AL483" s="203" t="str">
        <f>IF(COUNTIF(Dropdowns!$K$2:$K$7,Input!S482)&gt;0,"",IF(Input!S482="","","Invalid Type"))</f>
        <v/>
      </c>
      <c r="AN483" s="204" t="str">
        <f>IF(Input!C482="","",IF(ISNUMBER(VALUE(Input!C482)),"","Needs to be a number."))</f>
        <v/>
      </c>
      <c r="AO483" s="205" t="str">
        <f>IF(Input!E482="","",IF(ISNUMBER(VALUE(Input!E482)),"","Needs to be a number."))</f>
        <v/>
      </c>
      <c r="AP483" s="205" t="str">
        <f>IF(Input!N482="","",IF(ISNUMBER(VALUE(Input!N482)),"","Needs to be a number."))</f>
        <v/>
      </c>
      <c r="AQ483" s="205" t="str">
        <f>IF(Input!O482="","",IF(ISNUMBER(VALUE(Input!O482)),"","Needs to be a number."))</f>
        <v/>
      </c>
      <c r="AR483" s="205" t="str">
        <f>IF(Input!V482="","",IF(ISNUMBER(VALUE(Input!V482)),"","Needs to be a number."))</f>
        <v/>
      </c>
      <c r="AS483" s="205" t="str">
        <f>IF(Input!W482="","",IF(ISNUMBER(VALUE(Input!W482)),"","Needs to be a number."))</f>
        <v/>
      </c>
      <c r="AT483" s="205" t="str">
        <f>IF(Input!X482="","",IF(ISNUMBER(VALUE(Input!X482)),"","Needs to be a number."))</f>
        <v/>
      </c>
      <c r="AU483" s="206" t="str">
        <f>IF(Input!Y482="","",IF(ISNUMBER(VALUE(Input!Y482)),"","Needs to be a number."))</f>
        <v/>
      </c>
      <c r="AV483" s="207"/>
      <c r="AW483" s="259" t="str">
        <f>IF(OR(VALUE(Input!C482)&lt;0,VALUE(Input!C482)&gt;100), "Invalid EEI %","")</f>
        <v/>
      </c>
      <c r="AX483" s="207"/>
      <c r="AY483" s="278" t="str">
        <f>IF(Input!E482="","",IF(VALUE(Input!E482)=0,"Do not enter 0.",""))</f>
        <v/>
      </c>
    </row>
    <row r="484" spans="2:51" x14ac:dyDescent="0.3">
      <c r="B484" s="188" t="str">
        <f>Input!A483</f>
        <v/>
      </c>
      <c r="C484" s="189" t="str">
        <f>IF(ISERROR(IF(AND(Input!$A483="",SUMPRODUCT(--(LEN(Input!$A484:'Input'!$A$1006)&gt;0))&lt;&gt;0),"Row is skipped.",IF(AND(Input!$A483="",Input!$A484=""),"", IF(Input!B483="","Data is missing.","")))),"",IF(AND(Input!$A483="",SUMPRODUCT(--(LEN(Input!$A484:'Input'!$A$1006)&gt;0))&lt;&gt;0),"Row is skipped.",IF(AND(Input!$A483="",Input!$A484=""),"", IF(Input!B483="","Data is missing.",""))))</f>
        <v/>
      </c>
      <c r="D484" s="189" t="str">
        <f>IF(ISERROR(IF(AND(Input!$A483="",SUMPRODUCT(--(LEN(Input!$A484:'Input'!$A$1006)&gt;0))&lt;&gt;0),"Row is skipped.",IF(AND(Input!$A483="",Input!$A484=""),"", IF(Input!C483="","Data is missing.","")))),"",IF(AND(Input!$A483="",SUMPRODUCT(--(LEN(Input!$A484:'Input'!$A$1006)&gt;0))&lt;&gt;0),"Row is skipped.",IF(AND(Input!$A483="",Input!$A484=""),"", IF(Input!C483="","Data is missing.",""))))</f>
        <v/>
      </c>
      <c r="E484" s="189" t="str">
        <f>IF(ISERROR(IF(AND(Input!$A483="",SUMPRODUCT(--(LEN(Input!$A484:'Input'!$A$1006)&gt;0))&lt;&gt;0),"Row is skipped.",IF(AND(Input!$A483="",Input!$A484=""),"", IF(Input!D483="","Data is missing.","")))),"",IF(AND(Input!$A483="",SUMPRODUCT(--(LEN(Input!$A484:'Input'!$A$1006)&gt;0))&lt;&gt;0),"Row is skipped.",IF(AND(Input!$A483="",Input!$A484=""),"", IF(Input!D483="","Data is missing.",""))))</f>
        <v/>
      </c>
      <c r="F484" s="189" t="str">
        <f>IF(ISERROR(IF(AND(Input!$A483="",SUMPRODUCT(--(LEN(Input!$A484:'Input'!$A$1006)&gt;0))&lt;&gt;0),"Row is skipped.",IF(AND(Input!$A483="",Input!$A484=""),"", IF(Input!E483="","Data is missing.","")))),"",IF(AND(Input!$A483="",SUMPRODUCT(--(LEN(Input!$A484:'Input'!$A$1006)&gt;0))&lt;&gt;0),"Row is skipped.",IF(AND(Input!$A483="",Input!$A484=""),"", IF(Input!E483="","Data is missing.",""))))</f>
        <v/>
      </c>
      <c r="G484" s="189" t="str">
        <f>IF(ISERROR(IF(AND(Input!$A483="",SUMPRODUCT(--(LEN(Input!$A484:'Input'!$A$1006)&gt;0))&lt;&gt;0),"Row is skipped.",IF(AND(Input!$A483="",Input!$A484=""),"", IF(Input!F483="","Data is missing.","")))),"",IF(AND(Input!$A483="",SUMPRODUCT(--(LEN(Input!$A484:'Input'!$A$1006)&gt;0))&lt;&gt;0),"Row is skipped.",IF(AND(Input!$A483="",Input!$A484=""),"", IF(Input!F483="","Data is missing.",""))))</f>
        <v/>
      </c>
      <c r="H484" s="190" t="str">
        <f>IF(ISERROR(IF(AND(Input!$A483="",SUMPRODUCT(--(LEN(Input!$A484:'Input'!$A$1006)&gt;0))&lt;&gt;0),"Row is skipped.",IF(AND(Input!$A483="",Input!$A484=""),"", IF(Input!G483="","Data is missing.","")))),"",IF(AND(Input!$A483="",SUMPRODUCT(--(LEN(Input!$A484:'Input'!$A$1006)&gt;0))&lt;&gt;0),"Row is skipped.",IF(AND(Input!$A483="",Input!$A484=""),"", IF(Input!G483="","Data is missing.",""))))</f>
        <v/>
      </c>
      <c r="I484" s="156"/>
      <c r="J484" s="191" t="str">
        <f>IFERROR(VLOOKUP(VLOOKUP(Input!$D483,'Measure List'!$A:$AN,40,FALSE),UIR!$A$1:$Q$27,17,FALSE),"")</f>
        <v/>
      </c>
      <c r="K484" s="192" t="str">
        <f>IFERROR(VLOOKUP(Input!$D483,'Measure List'!$A:$AN,40,FALSE),"")</f>
        <v/>
      </c>
      <c r="L484" s="156"/>
      <c r="M484" s="193" t="str">
        <f>IF(B484="","",IF(AND(Input!H483="",IFERROR(VLOOKUP(K484,UIR!$A$2:$P$21,2,FALSE),"")&lt;&gt;""),"Data is Missing.",""))</f>
        <v/>
      </c>
      <c r="N484" s="194" t="str">
        <f>IF(B484="","",IF(AND(Input!I483="",IFERROR(VLOOKUP(K484,UIR!$A$2:$P$21,3,FALSE),"")&lt;&gt;""),"Data is Missing.",""))</f>
        <v/>
      </c>
      <c r="O484" s="194" t="str">
        <f>IF(B484="","",IF(AND(Input!J483="",IFERROR(VLOOKUP(K484,UIR!$A$2:$P$21,4,FALSE),"")&lt;&gt;""),"Data is Missing.",""))</f>
        <v/>
      </c>
      <c r="P484" s="194" t="str">
        <f>IF(B484="","",IF(AND(Input!K483="",IFERROR(VLOOKUP(K484,UIR!$A$2:$P$21,5,FALSE),"")&lt;&gt;""),"Data is Missing.",""))</f>
        <v/>
      </c>
      <c r="Q484" s="194" t="str">
        <f>IF(B484="","",IF(AND(Input!L483="",IFERROR(VLOOKUP(K484,UIR!$A$2:$P$21,6,FALSE),"")&lt;&gt;""),"Data is Missing.",""))</f>
        <v/>
      </c>
      <c r="R484" s="194" t="str">
        <f>IF(B484="","",IF(AND(Input!M483="",IFERROR(VLOOKUP(K484,UIR!$A$2:$P$21,7,FALSE),"")&lt;&gt;""),"Data is Missing.",""))</f>
        <v/>
      </c>
      <c r="S484" s="194" t="str">
        <f>IF(B484="","",IF(AND(Input!P483="",IFERROR(VLOOKUP(K484,UIR!$A$2:$P$21,8,FALSE),"")&lt;&gt;""),"Data is Missing.",""))</f>
        <v/>
      </c>
      <c r="T484" s="194" t="str">
        <f>IF(B484="","",IF(AND(Input!Q483="",IFERROR(VLOOKUP(K484,UIR!$A$2:$P$21,9,FALSE),"")&lt;&gt;""),"Data is Missing.",""))</f>
        <v/>
      </c>
      <c r="U484" s="194"/>
      <c r="V484" s="194" t="str">
        <f>IF(B484="","",IF(AND(Input!S483="",IFERROR(VLOOKUP(K484,UIR!$A$2:$P$21,11,FALSE),"")&lt;&gt;""),"Data is Missing.",""))</f>
        <v/>
      </c>
      <c r="W484" s="194" t="str">
        <f>IF(B484="","",IF(AND(Input!T483="",IFERROR(VLOOKUP(K484,UIR!$A$2:$P$21,12,FALSE),"")&lt;&gt;""),"Data is Missing.",""))</f>
        <v/>
      </c>
      <c r="X484" s="194" t="str">
        <f>IF(B484="","",IF(AND(Input!V483="",IFERROR(VLOOKUP(K484,UIR!$A$2:$P$21,13,FALSE),"")&lt;&gt;""),"Data is Missing.",""))</f>
        <v/>
      </c>
      <c r="Y484" s="194" t="str">
        <f>IF(B484="","",IF(AND(Input!W483="",IFERROR(VLOOKUP(K484,UIR!$A$2:$P$21,14,FALSE),"")&lt;&gt;""),"Data is Missing.",""))</f>
        <v/>
      </c>
      <c r="Z484" s="194" t="str">
        <f>IF(B484="","",IF(AND(Input!X483="",IFERROR(VLOOKUP(K484,UIR!$A$2:$P$21,15,FALSE),"")&lt;&gt;""),"Data is Missing.",""))</f>
        <v/>
      </c>
      <c r="AA484" s="195" t="str">
        <f>IF(B484="","",IF(AND(Input!Y483="",IFERROR(VLOOKUP(K484,UIR!$A$2:$P$21,16,FALSE),"")&lt;&gt;""),"Data is Missing.",""))</f>
        <v/>
      </c>
      <c r="AC484" s="202" t="str">
        <f>IF(ISERROR(IF(Input!D483="","",IF(ISERROR(VLOOKUP(Input!D483,'Measure List'!$A$2:$A$30000,1,0)),"Invalid RefNo",""))),"",IF(Input!D483="","",IF(ISERROR(VLOOKUP(Input!D483,'Measure List'!$A$2:$A$30000,1,0)),"Invalid RefNo","")))</f>
        <v/>
      </c>
      <c r="AD484" s="156"/>
      <c r="AE484" s="156"/>
      <c r="AF484" s="156"/>
      <c r="AG484" s="156"/>
      <c r="AH484" s="156"/>
      <c r="AI484" s="156"/>
      <c r="AJ484" s="156"/>
      <c r="AK484" s="156"/>
      <c r="AL484" s="203" t="str">
        <f>IF(COUNTIF(Dropdowns!$K$2:$K$7,Input!S483)&gt;0,"",IF(Input!S483="","","Invalid Type"))</f>
        <v/>
      </c>
      <c r="AN484" s="204" t="str">
        <f>IF(Input!C483="","",IF(ISNUMBER(VALUE(Input!C483)),"","Needs to be a number."))</f>
        <v/>
      </c>
      <c r="AO484" s="205" t="str">
        <f>IF(Input!E483="","",IF(ISNUMBER(VALUE(Input!E483)),"","Needs to be a number."))</f>
        <v/>
      </c>
      <c r="AP484" s="205" t="str">
        <f>IF(Input!N483="","",IF(ISNUMBER(VALUE(Input!N483)),"","Needs to be a number."))</f>
        <v/>
      </c>
      <c r="AQ484" s="205" t="str">
        <f>IF(Input!O483="","",IF(ISNUMBER(VALUE(Input!O483)),"","Needs to be a number."))</f>
        <v/>
      </c>
      <c r="AR484" s="205" t="str">
        <f>IF(Input!V483="","",IF(ISNUMBER(VALUE(Input!V483)),"","Needs to be a number."))</f>
        <v/>
      </c>
      <c r="AS484" s="205" t="str">
        <f>IF(Input!W483="","",IF(ISNUMBER(VALUE(Input!W483)),"","Needs to be a number."))</f>
        <v/>
      </c>
      <c r="AT484" s="205" t="str">
        <f>IF(Input!X483="","",IF(ISNUMBER(VALUE(Input!X483)),"","Needs to be a number."))</f>
        <v/>
      </c>
      <c r="AU484" s="206" t="str">
        <f>IF(Input!Y483="","",IF(ISNUMBER(VALUE(Input!Y483)),"","Needs to be a number."))</f>
        <v/>
      </c>
      <c r="AV484" s="207"/>
      <c r="AW484" s="259" t="str">
        <f>IF(OR(VALUE(Input!C483)&lt;0,VALUE(Input!C483)&gt;100), "Invalid EEI %","")</f>
        <v/>
      </c>
      <c r="AX484" s="207"/>
      <c r="AY484" s="278" t="str">
        <f>IF(Input!E483="","",IF(VALUE(Input!E483)=0,"Do not enter 0.",""))</f>
        <v/>
      </c>
    </row>
    <row r="485" spans="2:51" x14ac:dyDescent="0.3">
      <c r="B485" s="188" t="str">
        <f>Input!A484</f>
        <v/>
      </c>
      <c r="C485" s="189" t="str">
        <f>IF(ISERROR(IF(AND(Input!$A484="",SUMPRODUCT(--(LEN(Input!$A485:'Input'!$A$1006)&gt;0))&lt;&gt;0),"Row is skipped.",IF(AND(Input!$A484="",Input!$A485=""),"", IF(Input!B484="","Data is missing.","")))),"",IF(AND(Input!$A484="",SUMPRODUCT(--(LEN(Input!$A485:'Input'!$A$1006)&gt;0))&lt;&gt;0),"Row is skipped.",IF(AND(Input!$A484="",Input!$A485=""),"", IF(Input!B484="","Data is missing.",""))))</f>
        <v/>
      </c>
      <c r="D485" s="189" t="str">
        <f>IF(ISERROR(IF(AND(Input!$A484="",SUMPRODUCT(--(LEN(Input!$A485:'Input'!$A$1006)&gt;0))&lt;&gt;0),"Row is skipped.",IF(AND(Input!$A484="",Input!$A485=""),"", IF(Input!C484="","Data is missing.","")))),"",IF(AND(Input!$A484="",SUMPRODUCT(--(LEN(Input!$A485:'Input'!$A$1006)&gt;0))&lt;&gt;0),"Row is skipped.",IF(AND(Input!$A484="",Input!$A485=""),"", IF(Input!C484="","Data is missing.",""))))</f>
        <v/>
      </c>
      <c r="E485" s="189" t="str">
        <f>IF(ISERROR(IF(AND(Input!$A484="",SUMPRODUCT(--(LEN(Input!$A485:'Input'!$A$1006)&gt;0))&lt;&gt;0),"Row is skipped.",IF(AND(Input!$A484="",Input!$A485=""),"", IF(Input!D484="","Data is missing.","")))),"",IF(AND(Input!$A484="",SUMPRODUCT(--(LEN(Input!$A485:'Input'!$A$1006)&gt;0))&lt;&gt;0),"Row is skipped.",IF(AND(Input!$A484="",Input!$A485=""),"", IF(Input!D484="","Data is missing.",""))))</f>
        <v/>
      </c>
      <c r="F485" s="189" t="str">
        <f>IF(ISERROR(IF(AND(Input!$A484="",SUMPRODUCT(--(LEN(Input!$A485:'Input'!$A$1006)&gt;0))&lt;&gt;0),"Row is skipped.",IF(AND(Input!$A484="",Input!$A485=""),"", IF(Input!E484="","Data is missing.","")))),"",IF(AND(Input!$A484="",SUMPRODUCT(--(LEN(Input!$A485:'Input'!$A$1006)&gt;0))&lt;&gt;0),"Row is skipped.",IF(AND(Input!$A484="",Input!$A485=""),"", IF(Input!E484="","Data is missing.",""))))</f>
        <v/>
      </c>
      <c r="G485" s="189" t="str">
        <f>IF(ISERROR(IF(AND(Input!$A484="",SUMPRODUCT(--(LEN(Input!$A485:'Input'!$A$1006)&gt;0))&lt;&gt;0),"Row is skipped.",IF(AND(Input!$A484="",Input!$A485=""),"", IF(Input!F484="","Data is missing.","")))),"",IF(AND(Input!$A484="",SUMPRODUCT(--(LEN(Input!$A485:'Input'!$A$1006)&gt;0))&lt;&gt;0),"Row is skipped.",IF(AND(Input!$A484="",Input!$A485=""),"", IF(Input!F484="","Data is missing.",""))))</f>
        <v/>
      </c>
      <c r="H485" s="190" t="str">
        <f>IF(ISERROR(IF(AND(Input!$A484="",SUMPRODUCT(--(LEN(Input!$A485:'Input'!$A$1006)&gt;0))&lt;&gt;0),"Row is skipped.",IF(AND(Input!$A484="",Input!$A485=""),"", IF(Input!G484="","Data is missing.","")))),"",IF(AND(Input!$A484="",SUMPRODUCT(--(LEN(Input!$A485:'Input'!$A$1006)&gt;0))&lt;&gt;0),"Row is skipped.",IF(AND(Input!$A484="",Input!$A485=""),"", IF(Input!G484="","Data is missing.",""))))</f>
        <v/>
      </c>
      <c r="I485" s="156"/>
      <c r="J485" s="191" t="str">
        <f>IFERROR(VLOOKUP(VLOOKUP(Input!$D484,'Measure List'!$A:$AN,40,FALSE),UIR!$A$1:$Q$27,17,FALSE),"")</f>
        <v/>
      </c>
      <c r="K485" s="192" t="str">
        <f>IFERROR(VLOOKUP(Input!$D484,'Measure List'!$A:$AN,40,FALSE),"")</f>
        <v/>
      </c>
      <c r="L485" s="156"/>
      <c r="M485" s="193" t="str">
        <f>IF(B485="","",IF(AND(Input!H484="",IFERROR(VLOOKUP(K485,UIR!$A$2:$P$21,2,FALSE),"")&lt;&gt;""),"Data is Missing.",""))</f>
        <v/>
      </c>
      <c r="N485" s="194" t="str">
        <f>IF(B485="","",IF(AND(Input!I484="",IFERROR(VLOOKUP(K485,UIR!$A$2:$P$21,3,FALSE),"")&lt;&gt;""),"Data is Missing.",""))</f>
        <v/>
      </c>
      <c r="O485" s="194" t="str">
        <f>IF(B485="","",IF(AND(Input!J484="",IFERROR(VLOOKUP(K485,UIR!$A$2:$P$21,4,FALSE),"")&lt;&gt;""),"Data is Missing.",""))</f>
        <v/>
      </c>
      <c r="P485" s="194" t="str">
        <f>IF(B485="","",IF(AND(Input!K484="",IFERROR(VLOOKUP(K485,UIR!$A$2:$P$21,5,FALSE),"")&lt;&gt;""),"Data is Missing.",""))</f>
        <v/>
      </c>
      <c r="Q485" s="194" t="str">
        <f>IF(B485="","",IF(AND(Input!L484="",IFERROR(VLOOKUP(K485,UIR!$A$2:$P$21,6,FALSE),"")&lt;&gt;""),"Data is Missing.",""))</f>
        <v/>
      </c>
      <c r="R485" s="194" t="str">
        <f>IF(B485="","",IF(AND(Input!M484="",IFERROR(VLOOKUP(K485,UIR!$A$2:$P$21,7,FALSE),"")&lt;&gt;""),"Data is Missing.",""))</f>
        <v/>
      </c>
      <c r="S485" s="194" t="str">
        <f>IF(B485="","",IF(AND(Input!P484="",IFERROR(VLOOKUP(K485,UIR!$A$2:$P$21,8,FALSE),"")&lt;&gt;""),"Data is Missing.",""))</f>
        <v/>
      </c>
      <c r="T485" s="194" t="str">
        <f>IF(B485="","",IF(AND(Input!Q484="",IFERROR(VLOOKUP(K485,UIR!$A$2:$P$21,9,FALSE),"")&lt;&gt;""),"Data is Missing.",""))</f>
        <v/>
      </c>
      <c r="U485" s="194"/>
      <c r="V485" s="194" t="str">
        <f>IF(B485="","",IF(AND(Input!S484="",IFERROR(VLOOKUP(K485,UIR!$A$2:$P$21,11,FALSE),"")&lt;&gt;""),"Data is Missing.",""))</f>
        <v/>
      </c>
      <c r="W485" s="194" t="str">
        <f>IF(B485="","",IF(AND(Input!T484="",IFERROR(VLOOKUP(K485,UIR!$A$2:$P$21,12,FALSE),"")&lt;&gt;""),"Data is Missing.",""))</f>
        <v/>
      </c>
      <c r="X485" s="194" t="str">
        <f>IF(B485="","",IF(AND(Input!V484="",IFERROR(VLOOKUP(K485,UIR!$A$2:$P$21,13,FALSE),"")&lt;&gt;""),"Data is Missing.",""))</f>
        <v/>
      </c>
      <c r="Y485" s="194" t="str">
        <f>IF(B485="","",IF(AND(Input!W484="",IFERROR(VLOOKUP(K485,UIR!$A$2:$P$21,14,FALSE),"")&lt;&gt;""),"Data is Missing.",""))</f>
        <v/>
      </c>
      <c r="Z485" s="194" t="str">
        <f>IF(B485="","",IF(AND(Input!X484="",IFERROR(VLOOKUP(K485,UIR!$A$2:$P$21,15,FALSE),"")&lt;&gt;""),"Data is Missing.",""))</f>
        <v/>
      </c>
      <c r="AA485" s="195" t="str">
        <f>IF(B485="","",IF(AND(Input!Y484="",IFERROR(VLOOKUP(K485,UIR!$A$2:$P$21,16,FALSE),"")&lt;&gt;""),"Data is Missing.",""))</f>
        <v/>
      </c>
      <c r="AC485" s="202" t="str">
        <f>IF(ISERROR(IF(Input!D484="","",IF(ISERROR(VLOOKUP(Input!D484,'Measure List'!$A$2:$A$30000,1,0)),"Invalid RefNo",""))),"",IF(Input!D484="","",IF(ISERROR(VLOOKUP(Input!D484,'Measure List'!$A$2:$A$30000,1,0)),"Invalid RefNo","")))</f>
        <v/>
      </c>
      <c r="AD485" s="156"/>
      <c r="AE485" s="156"/>
      <c r="AF485" s="156"/>
      <c r="AG485" s="156"/>
      <c r="AH485" s="156"/>
      <c r="AI485" s="156"/>
      <c r="AJ485" s="156"/>
      <c r="AK485" s="156"/>
      <c r="AL485" s="203" t="str">
        <f>IF(COUNTIF(Dropdowns!$K$2:$K$7,Input!S484)&gt;0,"",IF(Input!S484="","","Invalid Type"))</f>
        <v/>
      </c>
      <c r="AN485" s="204" t="str">
        <f>IF(Input!C484="","",IF(ISNUMBER(VALUE(Input!C484)),"","Needs to be a number."))</f>
        <v/>
      </c>
      <c r="AO485" s="205" t="str">
        <f>IF(Input!E484="","",IF(ISNUMBER(VALUE(Input!E484)),"","Needs to be a number."))</f>
        <v/>
      </c>
      <c r="AP485" s="205" t="str">
        <f>IF(Input!N484="","",IF(ISNUMBER(VALUE(Input!N484)),"","Needs to be a number."))</f>
        <v/>
      </c>
      <c r="AQ485" s="205" t="str">
        <f>IF(Input!O484="","",IF(ISNUMBER(VALUE(Input!O484)),"","Needs to be a number."))</f>
        <v/>
      </c>
      <c r="AR485" s="205" t="str">
        <f>IF(Input!V484="","",IF(ISNUMBER(VALUE(Input!V484)),"","Needs to be a number."))</f>
        <v/>
      </c>
      <c r="AS485" s="205" t="str">
        <f>IF(Input!W484="","",IF(ISNUMBER(VALUE(Input!W484)),"","Needs to be a number."))</f>
        <v/>
      </c>
      <c r="AT485" s="205" t="str">
        <f>IF(Input!X484="","",IF(ISNUMBER(VALUE(Input!X484)),"","Needs to be a number."))</f>
        <v/>
      </c>
      <c r="AU485" s="206" t="str">
        <f>IF(Input!Y484="","",IF(ISNUMBER(VALUE(Input!Y484)),"","Needs to be a number."))</f>
        <v/>
      </c>
      <c r="AV485" s="207"/>
      <c r="AW485" s="259" t="str">
        <f>IF(OR(VALUE(Input!C484)&lt;0,VALUE(Input!C484)&gt;100), "Invalid EEI %","")</f>
        <v/>
      </c>
      <c r="AX485" s="207"/>
      <c r="AY485" s="278" t="str">
        <f>IF(Input!E484="","",IF(VALUE(Input!E484)=0,"Do not enter 0.",""))</f>
        <v/>
      </c>
    </row>
    <row r="486" spans="2:51" x14ac:dyDescent="0.3">
      <c r="B486" s="188" t="str">
        <f>Input!A485</f>
        <v/>
      </c>
      <c r="C486" s="189" t="str">
        <f>IF(ISERROR(IF(AND(Input!$A485="",SUMPRODUCT(--(LEN(Input!$A486:'Input'!$A$1006)&gt;0))&lt;&gt;0),"Row is skipped.",IF(AND(Input!$A485="",Input!$A486=""),"", IF(Input!B485="","Data is missing.","")))),"",IF(AND(Input!$A485="",SUMPRODUCT(--(LEN(Input!$A486:'Input'!$A$1006)&gt;0))&lt;&gt;0),"Row is skipped.",IF(AND(Input!$A485="",Input!$A486=""),"", IF(Input!B485="","Data is missing.",""))))</f>
        <v/>
      </c>
      <c r="D486" s="189" t="str">
        <f>IF(ISERROR(IF(AND(Input!$A485="",SUMPRODUCT(--(LEN(Input!$A486:'Input'!$A$1006)&gt;0))&lt;&gt;0),"Row is skipped.",IF(AND(Input!$A485="",Input!$A486=""),"", IF(Input!C485="","Data is missing.","")))),"",IF(AND(Input!$A485="",SUMPRODUCT(--(LEN(Input!$A486:'Input'!$A$1006)&gt;0))&lt;&gt;0),"Row is skipped.",IF(AND(Input!$A485="",Input!$A486=""),"", IF(Input!C485="","Data is missing.",""))))</f>
        <v/>
      </c>
      <c r="E486" s="189" t="str">
        <f>IF(ISERROR(IF(AND(Input!$A485="",SUMPRODUCT(--(LEN(Input!$A486:'Input'!$A$1006)&gt;0))&lt;&gt;0),"Row is skipped.",IF(AND(Input!$A485="",Input!$A486=""),"", IF(Input!D485="","Data is missing.","")))),"",IF(AND(Input!$A485="",SUMPRODUCT(--(LEN(Input!$A486:'Input'!$A$1006)&gt;0))&lt;&gt;0),"Row is skipped.",IF(AND(Input!$A485="",Input!$A486=""),"", IF(Input!D485="","Data is missing.",""))))</f>
        <v/>
      </c>
      <c r="F486" s="189" t="str">
        <f>IF(ISERROR(IF(AND(Input!$A485="",SUMPRODUCT(--(LEN(Input!$A486:'Input'!$A$1006)&gt;0))&lt;&gt;0),"Row is skipped.",IF(AND(Input!$A485="",Input!$A486=""),"", IF(Input!E485="","Data is missing.","")))),"",IF(AND(Input!$A485="",SUMPRODUCT(--(LEN(Input!$A486:'Input'!$A$1006)&gt;0))&lt;&gt;0),"Row is skipped.",IF(AND(Input!$A485="",Input!$A486=""),"", IF(Input!E485="","Data is missing.",""))))</f>
        <v/>
      </c>
      <c r="G486" s="189" t="str">
        <f>IF(ISERROR(IF(AND(Input!$A485="",SUMPRODUCT(--(LEN(Input!$A486:'Input'!$A$1006)&gt;0))&lt;&gt;0),"Row is skipped.",IF(AND(Input!$A485="",Input!$A486=""),"", IF(Input!F485="","Data is missing.","")))),"",IF(AND(Input!$A485="",SUMPRODUCT(--(LEN(Input!$A486:'Input'!$A$1006)&gt;0))&lt;&gt;0),"Row is skipped.",IF(AND(Input!$A485="",Input!$A486=""),"", IF(Input!F485="","Data is missing.",""))))</f>
        <v/>
      </c>
      <c r="H486" s="190" t="str">
        <f>IF(ISERROR(IF(AND(Input!$A485="",SUMPRODUCT(--(LEN(Input!$A486:'Input'!$A$1006)&gt;0))&lt;&gt;0),"Row is skipped.",IF(AND(Input!$A485="",Input!$A486=""),"", IF(Input!G485="","Data is missing.","")))),"",IF(AND(Input!$A485="",SUMPRODUCT(--(LEN(Input!$A486:'Input'!$A$1006)&gt;0))&lt;&gt;0),"Row is skipped.",IF(AND(Input!$A485="",Input!$A486=""),"", IF(Input!G485="","Data is missing.",""))))</f>
        <v/>
      </c>
      <c r="I486" s="156"/>
      <c r="J486" s="191" t="str">
        <f>IFERROR(VLOOKUP(VLOOKUP(Input!$D485,'Measure List'!$A:$AN,40,FALSE),UIR!$A$1:$Q$27,17,FALSE),"")</f>
        <v/>
      </c>
      <c r="K486" s="192" t="str">
        <f>IFERROR(VLOOKUP(Input!$D485,'Measure List'!$A:$AN,40,FALSE),"")</f>
        <v/>
      </c>
      <c r="L486" s="156"/>
      <c r="M486" s="193" t="str">
        <f>IF(B486="","",IF(AND(Input!H485="",IFERROR(VLOOKUP(K486,UIR!$A$2:$P$21,2,FALSE),"")&lt;&gt;""),"Data is Missing.",""))</f>
        <v/>
      </c>
      <c r="N486" s="194" t="str">
        <f>IF(B486="","",IF(AND(Input!I485="",IFERROR(VLOOKUP(K486,UIR!$A$2:$P$21,3,FALSE),"")&lt;&gt;""),"Data is Missing.",""))</f>
        <v/>
      </c>
      <c r="O486" s="194" t="str">
        <f>IF(B486="","",IF(AND(Input!J485="",IFERROR(VLOOKUP(K486,UIR!$A$2:$P$21,4,FALSE),"")&lt;&gt;""),"Data is Missing.",""))</f>
        <v/>
      </c>
      <c r="P486" s="194" t="str">
        <f>IF(B486="","",IF(AND(Input!K485="",IFERROR(VLOOKUP(K486,UIR!$A$2:$P$21,5,FALSE),"")&lt;&gt;""),"Data is Missing.",""))</f>
        <v/>
      </c>
      <c r="Q486" s="194" t="str">
        <f>IF(B486="","",IF(AND(Input!L485="",IFERROR(VLOOKUP(K486,UIR!$A$2:$P$21,6,FALSE),"")&lt;&gt;""),"Data is Missing.",""))</f>
        <v/>
      </c>
      <c r="R486" s="194" t="str">
        <f>IF(B486="","",IF(AND(Input!M485="",IFERROR(VLOOKUP(K486,UIR!$A$2:$P$21,7,FALSE),"")&lt;&gt;""),"Data is Missing.",""))</f>
        <v/>
      </c>
      <c r="S486" s="194" t="str">
        <f>IF(B486="","",IF(AND(Input!P485="",IFERROR(VLOOKUP(K486,UIR!$A$2:$P$21,8,FALSE),"")&lt;&gt;""),"Data is Missing.",""))</f>
        <v/>
      </c>
      <c r="T486" s="194" t="str">
        <f>IF(B486="","",IF(AND(Input!Q485="",IFERROR(VLOOKUP(K486,UIR!$A$2:$P$21,9,FALSE),"")&lt;&gt;""),"Data is Missing.",""))</f>
        <v/>
      </c>
      <c r="U486" s="194"/>
      <c r="V486" s="194" t="str">
        <f>IF(B486="","",IF(AND(Input!S485="",IFERROR(VLOOKUP(K486,UIR!$A$2:$P$21,11,FALSE),"")&lt;&gt;""),"Data is Missing.",""))</f>
        <v/>
      </c>
      <c r="W486" s="194" t="str">
        <f>IF(B486="","",IF(AND(Input!T485="",IFERROR(VLOOKUP(K486,UIR!$A$2:$P$21,12,FALSE),"")&lt;&gt;""),"Data is Missing.",""))</f>
        <v/>
      </c>
      <c r="X486" s="194" t="str">
        <f>IF(B486="","",IF(AND(Input!V485="",IFERROR(VLOOKUP(K486,UIR!$A$2:$P$21,13,FALSE),"")&lt;&gt;""),"Data is Missing.",""))</f>
        <v/>
      </c>
      <c r="Y486" s="194" t="str">
        <f>IF(B486="","",IF(AND(Input!W485="",IFERROR(VLOOKUP(K486,UIR!$A$2:$P$21,14,FALSE),"")&lt;&gt;""),"Data is Missing.",""))</f>
        <v/>
      </c>
      <c r="Z486" s="194" t="str">
        <f>IF(B486="","",IF(AND(Input!X485="",IFERROR(VLOOKUP(K486,UIR!$A$2:$P$21,15,FALSE),"")&lt;&gt;""),"Data is Missing.",""))</f>
        <v/>
      </c>
      <c r="AA486" s="195" t="str">
        <f>IF(B486="","",IF(AND(Input!Y485="",IFERROR(VLOOKUP(K486,UIR!$A$2:$P$21,16,FALSE),"")&lt;&gt;""),"Data is Missing.",""))</f>
        <v/>
      </c>
      <c r="AC486" s="202" t="str">
        <f>IF(ISERROR(IF(Input!D485="","",IF(ISERROR(VLOOKUP(Input!D485,'Measure List'!$A$2:$A$30000,1,0)),"Invalid RefNo",""))),"",IF(Input!D485="","",IF(ISERROR(VLOOKUP(Input!D485,'Measure List'!$A$2:$A$30000,1,0)),"Invalid RefNo","")))</f>
        <v/>
      </c>
      <c r="AD486" s="156"/>
      <c r="AE486" s="156"/>
      <c r="AF486" s="156"/>
      <c r="AG486" s="156"/>
      <c r="AH486" s="156"/>
      <c r="AI486" s="156"/>
      <c r="AJ486" s="156"/>
      <c r="AK486" s="156"/>
      <c r="AL486" s="203" t="str">
        <f>IF(COUNTIF(Dropdowns!$K$2:$K$7,Input!S485)&gt;0,"",IF(Input!S485="","","Invalid Type"))</f>
        <v/>
      </c>
      <c r="AN486" s="204" t="str">
        <f>IF(Input!C485="","",IF(ISNUMBER(VALUE(Input!C485)),"","Needs to be a number."))</f>
        <v/>
      </c>
      <c r="AO486" s="205" t="str">
        <f>IF(Input!E485="","",IF(ISNUMBER(VALUE(Input!E485)),"","Needs to be a number."))</f>
        <v/>
      </c>
      <c r="AP486" s="205" t="str">
        <f>IF(Input!N485="","",IF(ISNUMBER(VALUE(Input!N485)),"","Needs to be a number."))</f>
        <v/>
      </c>
      <c r="AQ486" s="205" t="str">
        <f>IF(Input!O485="","",IF(ISNUMBER(VALUE(Input!O485)),"","Needs to be a number."))</f>
        <v/>
      </c>
      <c r="AR486" s="205" t="str">
        <f>IF(Input!V485="","",IF(ISNUMBER(VALUE(Input!V485)),"","Needs to be a number."))</f>
        <v/>
      </c>
      <c r="AS486" s="205" t="str">
        <f>IF(Input!W485="","",IF(ISNUMBER(VALUE(Input!W485)),"","Needs to be a number."))</f>
        <v/>
      </c>
      <c r="AT486" s="205" t="str">
        <f>IF(Input!X485="","",IF(ISNUMBER(VALUE(Input!X485)),"","Needs to be a number."))</f>
        <v/>
      </c>
      <c r="AU486" s="206" t="str">
        <f>IF(Input!Y485="","",IF(ISNUMBER(VALUE(Input!Y485)),"","Needs to be a number."))</f>
        <v/>
      </c>
      <c r="AV486" s="207"/>
      <c r="AW486" s="259" t="str">
        <f>IF(OR(VALUE(Input!C485)&lt;0,VALUE(Input!C485)&gt;100), "Invalid EEI %","")</f>
        <v/>
      </c>
      <c r="AX486" s="207"/>
      <c r="AY486" s="278" t="str">
        <f>IF(Input!E485="","",IF(VALUE(Input!E485)=0,"Do not enter 0.",""))</f>
        <v/>
      </c>
    </row>
    <row r="487" spans="2:51" x14ac:dyDescent="0.3">
      <c r="B487" s="188" t="str">
        <f>Input!A486</f>
        <v/>
      </c>
      <c r="C487" s="189" t="str">
        <f>IF(ISERROR(IF(AND(Input!$A486="",SUMPRODUCT(--(LEN(Input!$A487:'Input'!$A$1006)&gt;0))&lt;&gt;0),"Row is skipped.",IF(AND(Input!$A486="",Input!$A487=""),"", IF(Input!B486="","Data is missing.","")))),"",IF(AND(Input!$A486="",SUMPRODUCT(--(LEN(Input!$A487:'Input'!$A$1006)&gt;0))&lt;&gt;0),"Row is skipped.",IF(AND(Input!$A486="",Input!$A487=""),"", IF(Input!B486="","Data is missing.",""))))</f>
        <v/>
      </c>
      <c r="D487" s="189" t="str">
        <f>IF(ISERROR(IF(AND(Input!$A486="",SUMPRODUCT(--(LEN(Input!$A487:'Input'!$A$1006)&gt;0))&lt;&gt;0),"Row is skipped.",IF(AND(Input!$A486="",Input!$A487=""),"", IF(Input!C486="","Data is missing.","")))),"",IF(AND(Input!$A486="",SUMPRODUCT(--(LEN(Input!$A487:'Input'!$A$1006)&gt;0))&lt;&gt;0),"Row is skipped.",IF(AND(Input!$A486="",Input!$A487=""),"", IF(Input!C486="","Data is missing.",""))))</f>
        <v/>
      </c>
      <c r="E487" s="189" t="str">
        <f>IF(ISERROR(IF(AND(Input!$A486="",SUMPRODUCT(--(LEN(Input!$A487:'Input'!$A$1006)&gt;0))&lt;&gt;0),"Row is skipped.",IF(AND(Input!$A486="",Input!$A487=""),"", IF(Input!D486="","Data is missing.","")))),"",IF(AND(Input!$A486="",SUMPRODUCT(--(LEN(Input!$A487:'Input'!$A$1006)&gt;0))&lt;&gt;0),"Row is skipped.",IF(AND(Input!$A486="",Input!$A487=""),"", IF(Input!D486="","Data is missing.",""))))</f>
        <v/>
      </c>
      <c r="F487" s="189" t="str">
        <f>IF(ISERROR(IF(AND(Input!$A486="",SUMPRODUCT(--(LEN(Input!$A487:'Input'!$A$1006)&gt;0))&lt;&gt;0),"Row is skipped.",IF(AND(Input!$A486="",Input!$A487=""),"", IF(Input!E486="","Data is missing.","")))),"",IF(AND(Input!$A486="",SUMPRODUCT(--(LEN(Input!$A487:'Input'!$A$1006)&gt;0))&lt;&gt;0),"Row is skipped.",IF(AND(Input!$A486="",Input!$A487=""),"", IF(Input!E486="","Data is missing.",""))))</f>
        <v/>
      </c>
      <c r="G487" s="189" t="str">
        <f>IF(ISERROR(IF(AND(Input!$A486="",SUMPRODUCT(--(LEN(Input!$A487:'Input'!$A$1006)&gt;0))&lt;&gt;0),"Row is skipped.",IF(AND(Input!$A486="",Input!$A487=""),"", IF(Input!F486="","Data is missing.","")))),"",IF(AND(Input!$A486="",SUMPRODUCT(--(LEN(Input!$A487:'Input'!$A$1006)&gt;0))&lt;&gt;0),"Row is skipped.",IF(AND(Input!$A486="",Input!$A487=""),"", IF(Input!F486="","Data is missing.",""))))</f>
        <v/>
      </c>
      <c r="H487" s="190" t="str">
        <f>IF(ISERROR(IF(AND(Input!$A486="",SUMPRODUCT(--(LEN(Input!$A487:'Input'!$A$1006)&gt;0))&lt;&gt;0),"Row is skipped.",IF(AND(Input!$A486="",Input!$A487=""),"", IF(Input!G486="","Data is missing.","")))),"",IF(AND(Input!$A486="",SUMPRODUCT(--(LEN(Input!$A487:'Input'!$A$1006)&gt;0))&lt;&gt;0),"Row is skipped.",IF(AND(Input!$A486="",Input!$A487=""),"", IF(Input!G486="","Data is missing.",""))))</f>
        <v/>
      </c>
      <c r="I487" s="156"/>
      <c r="J487" s="191" t="str">
        <f>IFERROR(VLOOKUP(VLOOKUP(Input!$D486,'Measure List'!$A:$AN,40,FALSE),UIR!$A$1:$Q$27,17,FALSE),"")</f>
        <v/>
      </c>
      <c r="K487" s="192" t="str">
        <f>IFERROR(VLOOKUP(Input!$D486,'Measure List'!$A:$AN,40,FALSE),"")</f>
        <v/>
      </c>
      <c r="L487" s="156"/>
      <c r="M487" s="193" t="str">
        <f>IF(B487="","",IF(AND(Input!H486="",IFERROR(VLOOKUP(K487,UIR!$A$2:$P$21,2,FALSE),"")&lt;&gt;""),"Data is Missing.",""))</f>
        <v/>
      </c>
      <c r="N487" s="194" t="str">
        <f>IF(B487="","",IF(AND(Input!I486="",IFERROR(VLOOKUP(K487,UIR!$A$2:$P$21,3,FALSE),"")&lt;&gt;""),"Data is Missing.",""))</f>
        <v/>
      </c>
      <c r="O487" s="194" t="str">
        <f>IF(B487="","",IF(AND(Input!J486="",IFERROR(VLOOKUP(K487,UIR!$A$2:$P$21,4,FALSE),"")&lt;&gt;""),"Data is Missing.",""))</f>
        <v/>
      </c>
      <c r="P487" s="194" t="str">
        <f>IF(B487="","",IF(AND(Input!K486="",IFERROR(VLOOKUP(K487,UIR!$A$2:$P$21,5,FALSE),"")&lt;&gt;""),"Data is Missing.",""))</f>
        <v/>
      </c>
      <c r="Q487" s="194" t="str">
        <f>IF(B487="","",IF(AND(Input!L486="",IFERROR(VLOOKUP(K487,UIR!$A$2:$P$21,6,FALSE),"")&lt;&gt;""),"Data is Missing.",""))</f>
        <v/>
      </c>
      <c r="R487" s="194" t="str">
        <f>IF(B487="","",IF(AND(Input!M486="",IFERROR(VLOOKUP(K487,UIR!$A$2:$P$21,7,FALSE),"")&lt;&gt;""),"Data is Missing.",""))</f>
        <v/>
      </c>
      <c r="S487" s="194" t="str">
        <f>IF(B487="","",IF(AND(Input!P486="",IFERROR(VLOOKUP(K487,UIR!$A$2:$P$21,8,FALSE),"")&lt;&gt;""),"Data is Missing.",""))</f>
        <v/>
      </c>
      <c r="T487" s="194" t="str">
        <f>IF(B487="","",IF(AND(Input!Q486="",IFERROR(VLOOKUP(K487,UIR!$A$2:$P$21,9,FALSE),"")&lt;&gt;""),"Data is Missing.",""))</f>
        <v/>
      </c>
      <c r="U487" s="194"/>
      <c r="V487" s="194" t="str">
        <f>IF(B487="","",IF(AND(Input!S486="",IFERROR(VLOOKUP(K487,UIR!$A$2:$P$21,11,FALSE),"")&lt;&gt;""),"Data is Missing.",""))</f>
        <v/>
      </c>
      <c r="W487" s="194" t="str">
        <f>IF(B487="","",IF(AND(Input!T486="",IFERROR(VLOOKUP(K487,UIR!$A$2:$P$21,12,FALSE),"")&lt;&gt;""),"Data is Missing.",""))</f>
        <v/>
      </c>
      <c r="X487" s="194" t="str">
        <f>IF(B487="","",IF(AND(Input!V486="",IFERROR(VLOOKUP(K487,UIR!$A$2:$P$21,13,FALSE),"")&lt;&gt;""),"Data is Missing.",""))</f>
        <v/>
      </c>
      <c r="Y487" s="194" t="str">
        <f>IF(B487="","",IF(AND(Input!W486="",IFERROR(VLOOKUP(K487,UIR!$A$2:$P$21,14,FALSE),"")&lt;&gt;""),"Data is Missing.",""))</f>
        <v/>
      </c>
      <c r="Z487" s="194" t="str">
        <f>IF(B487="","",IF(AND(Input!X486="",IFERROR(VLOOKUP(K487,UIR!$A$2:$P$21,15,FALSE),"")&lt;&gt;""),"Data is Missing.",""))</f>
        <v/>
      </c>
      <c r="AA487" s="195" t="str">
        <f>IF(B487="","",IF(AND(Input!Y486="",IFERROR(VLOOKUP(K487,UIR!$A$2:$P$21,16,FALSE),"")&lt;&gt;""),"Data is Missing.",""))</f>
        <v/>
      </c>
      <c r="AC487" s="202" t="str">
        <f>IF(ISERROR(IF(Input!D486="","",IF(ISERROR(VLOOKUP(Input!D486,'Measure List'!$A$2:$A$30000,1,0)),"Invalid RefNo",""))),"",IF(Input!D486="","",IF(ISERROR(VLOOKUP(Input!D486,'Measure List'!$A$2:$A$30000,1,0)),"Invalid RefNo","")))</f>
        <v/>
      </c>
      <c r="AD487" s="156"/>
      <c r="AE487" s="156"/>
      <c r="AF487" s="156"/>
      <c r="AG487" s="156"/>
      <c r="AH487" s="156"/>
      <c r="AI487" s="156"/>
      <c r="AJ487" s="156"/>
      <c r="AK487" s="156"/>
      <c r="AL487" s="203" t="str">
        <f>IF(COUNTIF(Dropdowns!$K$2:$K$7,Input!S486)&gt;0,"",IF(Input!S486="","","Invalid Type"))</f>
        <v/>
      </c>
      <c r="AN487" s="204" t="str">
        <f>IF(Input!C486="","",IF(ISNUMBER(VALUE(Input!C486)),"","Needs to be a number."))</f>
        <v/>
      </c>
      <c r="AO487" s="205" t="str">
        <f>IF(Input!E486="","",IF(ISNUMBER(VALUE(Input!E486)),"","Needs to be a number."))</f>
        <v/>
      </c>
      <c r="AP487" s="205" t="str">
        <f>IF(Input!N486="","",IF(ISNUMBER(VALUE(Input!N486)),"","Needs to be a number."))</f>
        <v/>
      </c>
      <c r="AQ487" s="205" t="str">
        <f>IF(Input!O486="","",IF(ISNUMBER(VALUE(Input!O486)),"","Needs to be a number."))</f>
        <v/>
      </c>
      <c r="AR487" s="205" t="str">
        <f>IF(Input!V486="","",IF(ISNUMBER(VALUE(Input!V486)),"","Needs to be a number."))</f>
        <v/>
      </c>
      <c r="AS487" s="205" t="str">
        <f>IF(Input!W486="","",IF(ISNUMBER(VALUE(Input!W486)),"","Needs to be a number."))</f>
        <v/>
      </c>
      <c r="AT487" s="205" t="str">
        <f>IF(Input!X486="","",IF(ISNUMBER(VALUE(Input!X486)),"","Needs to be a number."))</f>
        <v/>
      </c>
      <c r="AU487" s="206" t="str">
        <f>IF(Input!Y486="","",IF(ISNUMBER(VALUE(Input!Y486)),"","Needs to be a number."))</f>
        <v/>
      </c>
      <c r="AV487" s="207"/>
      <c r="AW487" s="259" t="str">
        <f>IF(OR(VALUE(Input!C486)&lt;0,VALUE(Input!C486)&gt;100), "Invalid EEI %","")</f>
        <v/>
      </c>
      <c r="AX487" s="207"/>
      <c r="AY487" s="278" t="str">
        <f>IF(Input!E486="","",IF(VALUE(Input!E486)=0,"Do not enter 0.",""))</f>
        <v/>
      </c>
    </row>
    <row r="488" spans="2:51" x14ac:dyDescent="0.3">
      <c r="B488" s="188" t="str">
        <f>Input!A487</f>
        <v/>
      </c>
      <c r="C488" s="189" t="str">
        <f>IF(ISERROR(IF(AND(Input!$A487="",SUMPRODUCT(--(LEN(Input!$A488:'Input'!$A$1006)&gt;0))&lt;&gt;0),"Row is skipped.",IF(AND(Input!$A487="",Input!$A488=""),"", IF(Input!B487="","Data is missing.","")))),"",IF(AND(Input!$A487="",SUMPRODUCT(--(LEN(Input!$A488:'Input'!$A$1006)&gt;0))&lt;&gt;0),"Row is skipped.",IF(AND(Input!$A487="",Input!$A488=""),"", IF(Input!B487="","Data is missing.",""))))</f>
        <v/>
      </c>
      <c r="D488" s="189" t="str">
        <f>IF(ISERROR(IF(AND(Input!$A487="",SUMPRODUCT(--(LEN(Input!$A488:'Input'!$A$1006)&gt;0))&lt;&gt;0),"Row is skipped.",IF(AND(Input!$A487="",Input!$A488=""),"", IF(Input!C487="","Data is missing.","")))),"",IF(AND(Input!$A487="",SUMPRODUCT(--(LEN(Input!$A488:'Input'!$A$1006)&gt;0))&lt;&gt;0),"Row is skipped.",IF(AND(Input!$A487="",Input!$A488=""),"", IF(Input!C487="","Data is missing.",""))))</f>
        <v/>
      </c>
      <c r="E488" s="189" t="str">
        <f>IF(ISERROR(IF(AND(Input!$A487="",SUMPRODUCT(--(LEN(Input!$A488:'Input'!$A$1006)&gt;0))&lt;&gt;0),"Row is skipped.",IF(AND(Input!$A487="",Input!$A488=""),"", IF(Input!D487="","Data is missing.","")))),"",IF(AND(Input!$A487="",SUMPRODUCT(--(LEN(Input!$A488:'Input'!$A$1006)&gt;0))&lt;&gt;0),"Row is skipped.",IF(AND(Input!$A487="",Input!$A488=""),"", IF(Input!D487="","Data is missing.",""))))</f>
        <v/>
      </c>
      <c r="F488" s="189" t="str">
        <f>IF(ISERROR(IF(AND(Input!$A487="",SUMPRODUCT(--(LEN(Input!$A488:'Input'!$A$1006)&gt;0))&lt;&gt;0),"Row is skipped.",IF(AND(Input!$A487="",Input!$A488=""),"", IF(Input!E487="","Data is missing.","")))),"",IF(AND(Input!$A487="",SUMPRODUCT(--(LEN(Input!$A488:'Input'!$A$1006)&gt;0))&lt;&gt;0),"Row is skipped.",IF(AND(Input!$A487="",Input!$A488=""),"", IF(Input!E487="","Data is missing.",""))))</f>
        <v/>
      </c>
      <c r="G488" s="189" t="str">
        <f>IF(ISERROR(IF(AND(Input!$A487="",SUMPRODUCT(--(LEN(Input!$A488:'Input'!$A$1006)&gt;0))&lt;&gt;0),"Row is skipped.",IF(AND(Input!$A487="",Input!$A488=""),"", IF(Input!F487="","Data is missing.","")))),"",IF(AND(Input!$A487="",SUMPRODUCT(--(LEN(Input!$A488:'Input'!$A$1006)&gt;0))&lt;&gt;0),"Row is skipped.",IF(AND(Input!$A487="",Input!$A488=""),"", IF(Input!F487="","Data is missing.",""))))</f>
        <v/>
      </c>
      <c r="H488" s="190" t="str">
        <f>IF(ISERROR(IF(AND(Input!$A487="",SUMPRODUCT(--(LEN(Input!$A488:'Input'!$A$1006)&gt;0))&lt;&gt;0),"Row is skipped.",IF(AND(Input!$A487="",Input!$A488=""),"", IF(Input!G487="","Data is missing.","")))),"",IF(AND(Input!$A487="",SUMPRODUCT(--(LEN(Input!$A488:'Input'!$A$1006)&gt;0))&lt;&gt;0),"Row is skipped.",IF(AND(Input!$A487="",Input!$A488=""),"", IF(Input!G487="","Data is missing.",""))))</f>
        <v/>
      </c>
      <c r="I488" s="156"/>
      <c r="J488" s="191" t="str">
        <f>IFERROR(VLOOKUP(VLOOKUP(Input!$D487,'Measure List'!$A:$AN,40,FALSE),UIR!$A$1:$Q$27,17,FALSE),"")</f>
        <v/>
      </c>
      <c r="K488" s="192" t="str">
        <f>IFERROR(VLOOKUP(Input!$D487,'Measure List'!$A:$AN,40,FALSE),"")</f>
        <v/>
      </c>
      <c r="L488" s="156"/>
      <c r="M488" s="193" t="str">
        <f>IF(B488="","",IF(AND(Input!H487="",IFERROR(VLOOKUP(K488,UIR!$A$2:$P$21,2,FALSE),"")&lt;&gt;""),"Data is Missing.",""))</f>
        <v/>
      </c>
      <c r="N488" s="194" t="str">
        <f>IF(B488="","",IF(AND(Input!I487="",IFERROR(VLOOKUP(K488,UIR!$A$2:$P$21,3,FALSE),"")&lt;&gt;""),"Data is Missing.",""))</f>
        <v/>
      </c>
      <c r="O488" s="194" t="str">
        <f>IF(B488="","",IF(AND(Input!J487="",IFERROR(VLOOKUP(K488,UIR!$A$2:$P$21,4,FALSE),"")&lt;&gt;""),"Data is Missing.",""))</f>
        <v/>
      </c>
      <c r="P488" s="194" t="str">
        <f>IF(B488="","",IF(AND(Input!K487="",IFERROR(VLOOKUP(K488,UIR!$A$2:$P$21,5,FALSE),"")&lt;&gt;""),"Data is Missing.",""))</f>
        <v/>
      </c>
      <c r="Q488" s="194" t="str">
        <f>IF(B488="","",IF(AND(Input!L487="",IFERROR(VLOOKUP(K488,UIR!$A$2:$P$21,6,FALSE),"")&lt;&gt;""),"Data is Missing.",""))</f>
        <v/>
      </c>
      <c r="R488" s="194" t="str">
        <f>IF(B488="","",IF(AND(Input!M487="",IFERROR(VLOOKUP(K488,UIR!$A$2:$P$21,7,FALSE),"")&lt;&gt;""),"Data is Missing.",""))</f>
        <v/>
      </c>
      <c r="S488" s="194" t="str">
        <f>IF(B488="","",IF(AND(Input!P487="",IFERROR(VLOOKUP(K488,UIR!$A$2:$P$21,8,FALSE),"")&lt;&gt;""),"Data is Missing.",""))</f>
        <v/>
      </c>
      <c r="T488" s="194" t="str">
        <f>IF(B488="","",IF(AND(Input!Q487="",IFERROR(VLOOKUP(K488,UIR!$A$2:$P$21,9,FALSE),"")&lt;&gt;""),"Data is Missing.",""))</f>
        <v/>
      </c>
      <c r="U488" s="194"/>
      <c r="V488" s="194" t="str">
        <f>IF(B488="","",IF(AND(Input!S487="",IFERROR(VLOOKUP(K488,UIR!$A$2:$P$21,11,FALSE),"")&lt;&gt;""),"Data is Missing.",""))</f>
        <v/>
      </c>
      <c r="W488" s="194" t="str">
        <f>IF(B488="","",IF(AND(Input!T487="",IFERROR(VLOOKUP(K488,UIR!$A$2:$P$21,12,FALSE),"")&lt;&gt;""),"Data is Missing.",""))</f>
        <v/>
      </c>
      <c r="X488" s="194" t="str">
        <f>IF(B488="","",IF(AND(Input!V487="",IFERROR(VLOOKUP(K488,UIR!$A$2:$P$21,13,FALSE),"")&lt;&gt;""),"Data is Missing.",""))</f>
        <v/>
      </c>
      <c r="Y488" s="194" t="str">
        <f>IF(B488="","",IF(AND(Input!W487="",IFERROR(VLOOKUP(K488,UIR!$A$2:$P$21,14,FALSE),"")&lt;&gt;""),"Data is Missing.",""))</f>
        <v/>
      </c>
      <c r="Z488" s="194" t="str">
        <f>IF(B488="","",IF(AND(Input!X487="",IFERROR(VLOOKUP(K488,UIR!$A$2:$P$21,15,FALSE),"")&lt;&gt;""),"Data is Missing.",""))</f>
        <v/>
      </c>
      <c r="AA488" s="195" t="str">
        <f>IF(B488="","",IF(AND(Input!Y487="",IFERROR(VLOOKUP(K488,UIR!$A$2:$P$21,16,FALSE),"")&lt;&gt;""),"Data is Missing.",""))</f>
        <v/>
      </c>
      <c r="AC488" s="202" t="str">
        <f>IF(ISERROR(IF(Input!D487="","",IF(ISERROR(VLOOKUP(Input!D487,'Measure List'!$A$2:$A$30000,1,0)),"Invalid RefNo",""))),"",IF(Input!D487="","",IF(ISERROR(VLOOKUP(Input!D487,'Measure List'!$A$2:$A$30000,1,0)),"Invalid RefNo","")))</f>
        <v/>
      </c>
      <c r="AD488" s="156"/>
      <c r="AE488" s="156"/>
      <c r="AF488" s="156"/>
      <c r="AG488" s="156"/>
      <c r="AH488" s="156"/>
      <c r="AI488" s="156"/>
      <c r="AJ488" s="156"/>
      <c r="AK488" s="156"/>
      <c r="AL488" s="203" t="str">
        <f>IF(COUNTIF(Dropdowns!$K$2:$K$7,Input!S487)&gt;0,"",IF(Input!S487="","","Invalid Type"))</f>
        <v/>
      </c>
      <c r="AN488" s="204" t="str">
        <f>IF(Input!C487="","",IF(ISNUMBER(VALUE(Input!C487)),"","Needs to be a number."))</f>
        <v/>
      </c>
      <c r="AO488" s="205" t="str">
        <f>IF(Input!E487="","",IF(ISNUMBER(VALUE(Input!E487)),"","Needs to be a number."))</f>
        <v/>
      </c>
      <c r="AP488" s="205" t="str">
        <f>IF(Input!N487="","",IF(ISNUMBER(VALUE(Input!N487)),"","Needs to be a number."))</f>
        <v/>
      </c>
      <c r="AQ488" s="205" t="str">
        <f>IF(Input!O487="","",IF(ISNUMBER(VALUE(Input!O487)),"","Needs to be a number."))</f>
        <v/>
      </c>
      <c r="AR488" s="205" t="str">
        <f>IF(Input!V487="","",IF(ISNUMBER(VALUE(Input!V487)),"","Needs to be a number."))</f>
        <v/>
      </c>
      <c r="AS488" s="205" t="str">
        <f>IF(Input!W487="","",IF(ISNUMBER(VALUE(Input!W487)),"","Needs to be a number."))</f>
        <v/>
      </c>
      <c r="AT488" s="205" t="str">
        <f>IF(Input!X487="","",IF(ISNUMBER(VALUE(Input!X487)),"","Needs to be a number."))</f>
        <v/>
      </c>
      <c r="AU488" s="206" t="str">
        <f>IF(Input!Y487="","",IF(ISNUMBER(VALUE(Input!Y487)),"","Needs to be a number."))</f>
        <v/>
      </c>
      <c r="AV488" s="207"/>
      <c r="AW488" s="259" t="str">
        <f>IF(OR(VALUE(Input!C487)&lt;0,VALUE(Input!C487)&gt;100), "Invalid EEI %","")</f>
        <v/>
      </c>
      <c r="AX488" s="207"/>
      <c r="AY488" s="278" t="str">
        <f>IF(Input!E487="","",IF(VALUE(Input!E487)=0,"Do not enter 0.",""))</f>
        <v/>
      </c>
    </row>
    <row r="489" spans="2:51" x14ac:dyDescent="0.3">
      <c r="B489" s="188" t="str">
        <f>Input!A488</f>
        <v/>
      </c>
      <c r="C489" s="189" t="str">
        <f>IF(ISERROR(IF(AND(Input!$A488="",SUMPRODUCT(--(LEN(Input!$A489:'Input'!$A$1006)&gt;0))&lt;&gt;0),"Row is skipped.",IF(AND(Input!$A488="",Input!$A489=""),"", IF(Input!B488="","Data is missing.","")))),"",IF(AND(Input!$A488="",SUMPRODUCT(--(LEN(Input!$A489:'Input'!$A$1006)&gt;0))&lt;&gt;0),"Row is skipped.",IF(AND(Input!$A488="",Input!$A489=""),"", IF(Input!B488="","Data is missing.",""))))</f>
        <v/>
      </c>
      <c r="D489" s="189" t="str">
        <f>IF(ISERROR(IF(AND(Input!$A488="",SUMPRODUCT(--(LEN(Input!$A489:'Input'!$A$1006)&gt;0))&lt;&gt;0),"Row is skipped.",IF(AND(Input!$A488="",Input!$A489=""),"", IF(Input!C488="","Data is missing.","")))),"",IF(AND(Input!$A488="",SUMPRODUCT(--(LEN(Input!$A489:'Input'!$A$1006)&gt;0))&lt;&gt;0),"Row is skipped.",IF(AND(Input!$A488="",Input!$A489=""),"", IF(Input!C488="","Data is missing.",""))))</f>
        <v/>
      </c>
      <c r="E489" s="189" t="str">
        <f>IF(ISERROR(IF(AND(Input!$A488="",SUMPRODUCT(--(LEN(Input!$A489:'Input'!$A$1006)&gt;0))&lt;&gt;0),"Row is skipped.",IF(AND(Input!$A488="",Input!$A489=""),"", IF(Input!D488="","Data is missing.","")))),"",IF(AND(Input!$A488="",SUMPRODUCT(--(LEN(Input!$A489:'Input'!$A$1006)&gt;0))&lt;&gt;0),"Row is skipped.",IF(AND(Input!$A488="",Input!$A489=""),"", IF(Input!D488="","Data is missing.",""))))</f>
        <v/>
      </c>
      <c r="F489" s="189" t="str">
        <f>IF(ISERROR(IF(AND(Input!$A488="",SUMPRODUCT(--(LEN(Input!$A489:'Input'!$A$1006)&gt;0))&lt;&gt;0),"Row is skipped.",IF(AND(Input!$A488="",Input!$A489=""),"", IF(Input!E488="","Data is missing.","")))),"",IF(AND(Input!$A488="",SUMPRODUCT(--(LEN(Input!$A489:'Input'!$A$1006)&gt;0))&lt;&gt;0),"Row is skipped.",IF(AND(Input!$A488="",Input!$A489=""),"", IF(Input!E488="","Data is missing.",""))))</f>
        <v/>
      </c>
      <c r="G489" s="189" t="str">
        <f>IF(ISERROR(IF(AND(Input!$A488="",SUMPRODUCT(--(LEN(Input!$A489:'Input'!$A$1006)&gt;0))&lt;&gt;0),"Row is skipped.",IF(AND(Input!$A488="",Input!$A489=""),"", IF(Input!F488="","Data is missing.","")))),"",IF(AND(Input!$A488="",SUMPRODUCT(--(LEN(Input!$A489:'Input'!$A$1006)&gt;0))&lt;&gt;0),"Row is skipped.",IF(AND(Input!$A488="",Input!$A489=""),"", IF(Input!F488="","Data is missing.",""))))</f>
        <v/>
      </c>
      <c r="H489" s="190" t="str">
        <f>IF(ISERROR(IF(AND(Input!$A488="",SUMPRODUCT(--(LEN(Input!$A489:'Input'!$A$1006)&gt;0))&lt;&gt;0),"Row is skipped.",IF(AND(Input!$A488="",Input!$A489=""),"", IF(Input!G488="","Data is missing.","")))),"",IF(AND(Input!$A488="",SUMPRODUCT(--(LEN(Input!$A489:'Input'!$A$1006)&gt;0))&lt;&gt;0),"Row is skipped.",IF(AND(Input!$A488="",Input!$A489=""),"", IF(Input!G488="","Data is missing.",""))))</f>
        <v/>
      </c>
      <c r="I489" s="156"/>
      <c r="J489" s="191" t="str">
        <f>IFERROR(VLOOKUP(VLOOKUP(Input!$D488,'Measure List'!$A:$AN,40,FALSE),UIR!$A$1:$Q$27,17,FALSE),"")</f>
        <v/>
      </c>
      <c r="K489" s="192" t="str">
        <f>IFERROR(VLOOKUP(Input!$D488,'Measure List'!$A:$AN,40,FALSE),"")</f>
        <v/>
      </c>
      <c r="L489" s="156"/>
      <c r="M489" s="193" t="str">
        <f>IF(B489="","",IF(AND(Input!H488="",IFERROR(VLOOKUP(K489,UIR!$A$2:$P$21,2,FALSE),"")&lt;&gt;""),"Data is Missing.",""))</f>
        <v/>
      </c>
      <c r="N489" s="194" t="str">
        <f>IF(B489="","",IF(AND(Input!I488="",IFERROR(VLOOKUP(K489,UIR!$A$2:$P$21,3,FALSE),"")&lt;&gt;""),"Data is Missing.",""))</f>
        <v/>
      </c>
      <c r="O489" s="194" t="str">
        <f>IF(B489="","",IF(AND(Input!J488="",IFERROR(VLOOKUP(K489,UIR!$A$2:$P$21,4,FALSE),"")&lt;&gt;""),"Data is Missing.",""))</f>
        <v/>
      </c>
      <c r="P489" s="194" t="str">
        <f>IF(B489="","",IF(AND(Input!K488="",IFERROR(VLOOKUP(K489,UIR!$A$2:$P$21,5,FALSE),"")&lt;&gt;""),"Data is Missing.",""))</f>
        <v/>
      </c>
      <c r="Q489" s="194" t="str">
        <f>IF(B489="","",IF(AND(Input!L488="",IFERROR(VLOOKUP(K489,UIR!$A$2:$P$21,6,FALSE),"")&lt;&gt;""),"Data is Missing.",""))</f>
        <v/>
      </c>
      <c r="R489" s="194" t="str">
        <f>IF(B489="","",IF(AND(Input!M488="",IFERROR(VLOOKUP(K489,UIR!$A$2:$P$21,7,FALSE),"")&lt;&gt;""),"Data is Missing.",""))</f>
        <v/>
      </c>
      <c r="S489" s="194" t="str">
        <f>IF(B489="","",IF(AND(Input!P488="",IFERROR(VLOOKUP(K489,UIR!$A$2:$P$21,8,FALSE),"")&lt;&gt;""),"Data is Missing.",""))</f>
        <v/>
      </c>
      <c r="T489" s="194" t="str">
        <f>IF(B489="","",IF(AND(Input!Q488="",IFERROR(VLOOKUP(K489,UIR!$A$2:$P$21,9,FALSE),"")&lt;&gt;""),"Data is Missing.",""))</f>
        <v/>
      </c>
      <c r="U489" s="194"/>
      <c r="V489" s="194" t="str">
        <f>IF(B489="","",IF(AND(Input!S488="",IFERROR(VLOOKUP(K489,UIR!$A$2:$P$21,11,FALSE),"")&lt;&gt;""),"Data is Missing.",""))</f>
        <v/>
      </c>
      <c r="W489" s="194" t="str">
        <f>IF(B489="","",IF(AND(Input!T488="",IFERROR(VLOOKUP(K489,UIR!$A$2:$P$21,12,FALSE),"")&lt;&gt;""),"Data is Missing.",""))</f>
        <v/>
      </c>
      <c r="X489" s="194" t="str">
        <f>IF(B489="","",IF(AND(Input!V488="",IFERROR(VLOOKUP(K489,UIR!$A$2:$P$21,13,FALSE),"")&lt;&gt;""),"Data is Missing.",""))</f>
        <v/>
      </c>
      <c r="Y489" s="194" t="str">
        <f>IF(B489="","",IF(AND(Input!W488="",IFERROR(VLOOKUP(K489,UIR!$A$2:$P$21,14,FALSE),"")&lt;&gt;""),"Data is Missing.",""))</f>
        <v/>
      </c>
      <c r="Z489" s="194" t="str">
        <f>IF(B489="","",IF(AND(Input!X488="",IFERROR(VLOOKUP(K489,UIR!$A$2:$P$21,15,FALSE),"")&lt;&gt;""),"Data is Missing.",""))</f>
        <v/>
      </c>
      <c r="AA489" s="195" t="str">
        <f>IF(B489="","",IF(AND(Input!Y488="",IFERROR(VLOOKUP(K489,UIR!$A$2:$P$21,16,FALSE),"")&lt;&gt;""),"Data is Missing.",""))</f>
        <v/>
      </c>
      <c r="AC489" s="202" t="str">
        <f>IF(ISERROR(IF(Input!D488="","",IF(ISERROR(VLOOKUP(Input!D488,'Measure List'!$A$2:$A$30000,1,0)),"Invalid RefNo",""))),"",IF(Input!D488="","",IF(ISERROR(VLOOKUP(Input!D488,'Measure List'!$A$2:$A$30000,1,0)),"Invalid RefNo","")))</f>
        <v/>
      </c>
      <c r="AD489" s="156"/>
      <c r="AE489" s="156"/>
      <c r="AF489" s="156"/>
      <c r="AG489" s="156"/>
      <c r="AH489" s="156"/>
      <c r="AI489" s="156"/>
      <c r="AJ489" s="156"/>
      <c r="AK489" s="156"/>
      <c r="AL489" s="203" t="str">
        <f>IF(COUNTIF(Dropdowns!$K$2:$K$7,Input!S488)&gt;0,"",IF(Input!S488="","","Invalid Type"))</f>
        <v/>
      </c>
      <c r="AN489" s="204" t="str">
        <f>IF(Input!C488="","",IF(ISNUMBER(VALUE(Input!C488)),"","Needs to be a number."))</f>
        <v/>
      </c>
      <c r="AO489" s="205" t="str">
        <f>IF(Input!E488="","",IF(ISNUMBER(VALUE(Input!E488)),"","Needs to be a number."))</f>
        <v/>
      </c>
      <c r="AP489" s="205" t="str">
        <f>IF(Input!N488="","",IF(ISNUMBER(VALUE(Input!N488)),"","Needs to be a number."))</f>
        <v/>
      </c>
      <c r="AQ489" s="205" t="str">
        <f>IF(Input!O488="","",IF(ISNUMBER(VALUE(Input!O488)),"","Needs to be a number."))</f>
        <v/>
      </c>
      <c r="AR489" s="205" t="str">
        <f>IF(Input!V488="","",IF(ISNUMBER(VALUE(Input!V488)),"","Needs to be a number."))</f>
        <v/>
      </c>
      <c r="AS489" s="205" t="str">
        <f>IF(Input!W488="","",IF(ISNUMBER(VALUE(Input!W488)),"","Needs to be a number."))</f>
        <v/>
      </c>
      <c r="AT489" s="205" t="str">
        <f>IF(Input!X488="","",IF(ISNUMBER(VALUE(Input!X488)),"","Needs to be a number."))</f>
        <v/>
      </c>
      <c r="AU489" s="206" t="str">
        <f>IF(Input!Y488="","",IF(ISNUMBER(VALUE(Input!Y488)),"","Needs to be a number."))</f>
        <v/>
      </c>
      <c r="AV489" s="207"/>
      <c r="AW489" s="259" t="str">
        <f>IF(OR(VALUE(Input!C488)&lt;0,VALUE(Input!C488)&gt;100), "Invalid EEI %","")</f>
        <v/>
      </c>
      <c r="AX489" s="207"/>
      <c r="AY489" s="278" t="str">
        <f>IF(Input!E488="","",IF(VALUE(Input!E488)=0,"Do not enter 0.",""))</f>
        <v/>
      </c>
    </row>
    <row r="490" spans="2:51" x14ac:dyDescent="0.3">
      <c r="B490" s="188" t="str">
        <f>Input!A489</f>
        <v/>
      </c>
      <c r="C490" s="189" t="str">
        <f>IF(ISERROR(IF(AND(Input!$A489="",SUMPRODUCT(--(LEN(Input!$A490:'Input'!$A$1006)&gt;0))&lt;&gt;0),"Row is skipped.",IF(AND(Input!$A489="",Input!$A490=""),"", IF(Input!B489="","Data is missing.","")))),"",IF(AND(Input!$A489="",SUMPRODUCT(--(LEN(Input!$A490:'Input'!$A$1006)&gt;0))&lt;&gt;0),"Row is skipped.",IF(AND(Input!$A489="",Input!$A490=""),"", IF(Input!B489="","Data is missing.",""))))</f>
        <v/>
      </c>
      <c r="D490" s="189" t="str">
        <f>IF(ISERROR(IF(AND(Input!$A489="",SUMPRODUCT(--(LEN(Input!$A490:'Input'!$A$1006)&gt;0))&lt;&gt;0),"Row is skipped.",IF(AND(Input!$A489="",Input!$A490=""),"", IF(Input!C489="","Data is missing.","")))),"",IF(AND(Input!$A489="",SUMPRODUCT(--(LEN(Input!$A490:'Input'!$A$1006)&gt;0))&lt;&gt;0),"Row is skipped.",IF(AND(Input!$A489="",Input!$A490=""),"", IF(Input!C489="","Data is missing.",""))))</f>
        <v/>
      </c>
      <c r="E490" s="189" t="str">
        <f>IF(ISERROR(IF(AND(Input!$A489="",SUMPRODUCT(--(LEN(Input!$A490:'Input'!$A$1006)&gt;0))&lt;&gt;0),"Row is skipped.",IF(AND(Input!$A489="",Input!$A490=""),"", IF(Input!D489="","Data is missing.","")))),"",IF(AND(Input!$A489="",SUMPRODUCT(--(LEN(Input!$A490:'Input'!$A$1006)&gt;0))&lt;&gt;0),"Row is skipped.",IF(AND(Input!$A489="",Input!$A490=""),"", IF(Input!D489="","Data is missing.",""))))</f>
        <v/>
      </c>
      <c r="F490" s="189" t="str">
        <f>IF(ISERROR(IF(AND(Input!$A489="",SUMPRODUCT(--(LEN(Input!$A490:'Input'!$A$1006)&gt;0))&lt;&gt;0),"Row is skipped.",IF(AND(Input!$A489="",Input!$A490=""),"", IF(Input!E489="","Data is missing.","")))),"",IF(AND(Input!$A489="",SUMPRODUCT(--(LEN(Input!$A490:'Input'!$A$1006)&gt;0))&lt;&gt;0),"Row is skipped.",IF(AND(Input!$A489="",Input!$A490=""),"", IF(Input!E489="","Data is missing.",""))))</f>
        <v/>
      </c>
      <c r="G490" s="189" t="str">
        <f>IF(ISERROR(IF(AND(Input!$A489="",SUMPRODUCT(--(LEN(Input!$A490:'Input'!$A$1006)&gt;0))&lt;&gt;0),"Row is skipped.",IF(AND(Input!$A489="",Input!$A490=""),"", IF(Input!F489="","Data is missing.","")))),"",IF(AND(Input!$A489="",SUMPRODUCT(--(LEN(Input!$A490:'Input'!$A$1006)&gt;0))&lt;&gt;0),"Row is skipped.",IF(AND(Input!$A489="",Input!$A490=""),"", IF(Input!F489="","Data is missing.",""))))</f>
        <v/>
      </c>
      <c r="H490" s="190" t="str">
        <f>IF(ISERROR(IF(AND(Input!$A489="",SUMPRODUCT(--(LEN(Input!$A490:'Input'!$A$1006)&gt;0))&lt;&gt;0),"Row is skipped.",IF(AND(Input!$A489="",Input!$A490=""),"", IF(Input!G489="","Data is missing.","")))),"",IF(AND(Input!$A489="",SUMPRODUCT(--(LEN(Input!$A490:'Input'!$A$1006)&gt;0))&lt;&gt;0),"Row is skipped.",IF(AND(Input!$A489="",Input!$A490=""),"", IF(Input!G489="","Data is missing.",""))))</f>
        <v/>
      </c>
      <c r="I490" s="156"/>
      <c r="J490" s="191" t="str">
        <f>IFERROR(VLOOKUP(VLOOKUP(Input!$D489,'Measure List'!$A:$AN,40,FALSE),UIR!$A$1:$Q$27,17,FALSE),"")</f>
        <v/>
      </c>
      <c r="K490" s="192" t="str">
        <f>IFERROR(VLOOKUP(Input!$D489,'Measure List'!$A:$AN,40,FALSE),"")</f>
        <v/>
      </c>
      <c r="L490" s="156"/>
      <c r="M490" s="193" t="str">
        <f>IF(B490="","",IF(AND(Input!H489="",IFERROR(VLOOKUP(K490,UIR!$A$2:$P$21,2,FALSE),"")&lt;&gt;""),"Data is Missing.",""))</f>
        <v/>
      </c>
      <c r="N490" s="194" t="str">
        <f>IF(B490="","",IF(AND(Input!I489="",IFERROR(VLOOKUP(K490,UIR!$A$2:$P$21,3,FALSE),"")&lt;&gt;""),"Data is Missing.",""))</f>
        <v/>
      </c>
      <c r="O490" s="194" t="str">
        <f>IF(B490="","",IF(AND(Input!J489="",IFERROR(VLOOKUP(K490,UIR!$A$2:$P$21,4,FALSE),"")&lt;&gt;""),"Data is Missing.",""))</f>
        <v/>
      </c>
      <c r="P490" s="194" t="str">
        <f>IF(B490="","",IF(AND(Input!K489="",IFERROR(VLOOKUP(K490,UIR!$A$2:$P$21,5,FALSE),"")&lt;&gt;""),"Data is Missing.",""))</f>
        <v/>
      </c>
      <c r="Q490" s="194" t="str">
        <f>IF(B490="","",IF(AND(Input!L489="",IFERROR(VLOOKUP(K490,UIR!$A$2:$P$21,6,FALSE),"")&lt;&gt;""),"Data is Missing.",""))</f>
        <v/>
      </c>
      <c r="R490" s="194" t="str">
        <f>IF(B490="","",IF(AND(Input!M489="",IFERROR(VLOOKUP(K490,UIR!$A$2:$P$21,7,FALSE),"")&lt;&gt;""),"Data is Missing.",""))</f>
        <v/>
      </c>
      <c r="S490" s="194" t="str">
        <f>IF(B490="","",IF(AND(Input!P489="",IFERROR(VLOOKUP(K490,UIR!$A$2:$P$21,8,FALSE),"")&lt;&gt;""),"Data is Missing.",""))</f>
        <v/>
      </c>
      <c r="T490" s="194" t="str">
        <f>IF(B490="","",IF(AND(Input!Q489="",IFERROR(VLOOKUP(K490,UIR!$A$2:$P$21,9,FALSE),"")&lt;&gt;""),"Data is Missing.",""))</f>
        <v/>
      </c>
      <c r="U490" s="194"/>
      <c r="V490" s="194" t="str">
        <f>IF(B490="","",IF(AND(Input!S489="",IFERROR(VLOOKUP(K490,UIR!$A$2:$P$21,11,FALSE),"")&lt;&gt;""),"Data is Missing.",""))</f>
        <v/>
      </c>
      <c r="W490" s="194" t="str">
        <f>IF(B490="","",IF(AND(Input!T489="",IFERROR(VLOOKUP(K490,UIR!$A$2:$P$21,12,FALSE),"")&lt;&gt;""),"Data is Missing.",""))</f>
        <v/>
      </c>
      <c r="X490" s="194" t="str">
        <f>IF(B490="","",IF(AND(Input!V489="",IFERROR(VLOOKUP(K490,UIR!$A$2:$P$21,13,FALSE),"")&lt;&gt;""),"Data is Missing.",""))</f>
        <v/>
      </c>
      <c r="Y490" s="194" t="str">
        <f>IF(B490="","",IF(AND(Input!W489="",IFERROR(VLOOKUP(K490,UIR!$A$2:$P$21,14,FALSE),"")&lt;&gt;""),"Data is Missing.",""))</f>
        <v/>
      </c>
      <c r="Z490" s="194" t="str">
        <f>IF(B490="","",IF(AND(Input!X489="",IFERROR(VLOOKUP(K490,UIR!$A$2:$P$21,15,FALSE),"")&lt;&gt;""),"Data is Missing.",""))</f>
        <v/>
      </c>
      <c r="AA490" s="195" t="str">
        <f>IF(B490="","",IF(AND(Input!Y489="",IFERROR(VLOOKUP(K490,UIR!$A$2:$P$21,16,FALSE),"")&lt;&gt;""),"Data is Missing.",""))</f>
        <v/>
      </c>
      <c r="AC490" s="202" t="str">
        <f>IF(ISERROR(IF(Input!D489="","",IF(ISERROR(VLOOKUP(Input!D489,'Measure List'!$A$2:$A$30000,1,0)),"Invalid RefNo",""))),"",IF(Input!D489="","",IF(ISERROR(VLOOKUP(Input!D489,'Measure List'!$A$2:$A$30000,1,0)),"Invalid RefNo","")))</f>
        <v/>
      </c>
      <c r="AD490" s="156"/>
      <c r="AE490" s="156"/>
      <c r="AF490" s="156"/>
      <c r="AG490" s="156"/>
      <c r="AH490" s="156"/>
      <c r="AI490" s="156"/>
      <c r="AJ490" s="156"/>
      <c r="AK490" s="156"/>
      <c r="AL490" s="203" t="str">
        <f>IF(COUNTIF(Dropdowns!$K$2:$K$7,Input!S489)&gt;0,"",IF(Input!S489="","","Invalid Type"))</f>
        <v/>
      </c>
      <c r="AN490" s="204" t="str">
        <f>IF(Input!C489="","",IF(ISNUMBER(VALUE(Input!C489)),"","Needs to be a number."))</f>
        <v/>
      </c>
      <c r="AO490" s="205" t="str">
        <f>IF(Input!E489="","",IF(ISNUMBER(VALUE(Input!E489)),"","Needs to be a number."))</f>
        <v/>
      </c>
      <c r="AP490" s="205" t="str">
        <f>IF(Input!N489="","",IF(ISNUMBER(VALUE(Input!N489)),"","Needs to be a number."))</f>
        <v/>
      </c>
      <c r="AQ490" s="205" t="str">
        <f>IF(Input!O489="","",IF(ISNUMBER(VALUE(Input!O489)),"","Needs to be a number."))</f>
        <v/>
      </c>
      <c r="AR490" s="205" t="str">
        <f>IF(Input!V489="","",IF(ISNUMBER(VALUE(Input!V489)),"","Needs to be a number."))</f>
        <v/>
      </c>
      <c r="AS490" s="205" t="str">
        <f>IF(Input!W489="","",IF(ISNUMBER(VALUE(Input!W489)),"","Needs to be a number."))</f>
        <v/>
      </c>
      <c r="AT490" s="205" t="str">
        <f>IF(Input!X489="","",IF(ISNUMBER(VALUE(Input!X489)),"","Needs to be a number."))</f>
        <v/>
      </c>
      <c r="AU490" s="206" t="str">
        <f>IF(Input!Y489="","",IF(ISNUMBER(VALUE(Input!Y489)),"","Needs to be a number."))</f>
        <v/>
      </c>
      <c r="AV490" s="207"/>
      <c r="AW490" s="259" t="str">
        <f>IF(OR(VALUE(Input!C489)&lt;0,VALUE(Input!C489)&gt;100), "Invalid EEI %","")</f>
        <v/>
      </c>
      <c r="AX490" s="207"/>
      <c r="AY490" s="278" t="str">
        <f>IF(Input!E489="","",IF(VALUE(Input!E489)=0,"Do not enter 0.",""))</f>
        <v/>
      </c>
    </row>
    <row r="491" spans="2:51" x14ac:dyDescent="0.3">
      <c r="B491" s="188" t="str">
        <f>Input!A490</f>
        <v/>
      </c>
      <c r="C491" s="189" t="str">
        <f>IF(ISERROR(IF(AND(Input!$A490="",SUMPRODUCT(--(LEN(Input!$A491:'Input'!$A$1006)&gt;0))&lt;&gt;0),"Row is skipped.",IF(AND(Input!$A490="",Input!$A491=""),"", IF(Input!B490="","Data is missing.","")))),"",IF(AND(Input!$A490="",SUMPRODUCT(--(LEN(Input!$A491:'Input'!$A$1006)&gt;0))&lt;&gt;0),"Row is skipped.",IF(AND(Input!$A490="",Input!$A491=""),"", IF(Input!B490="","Data is missing.",""))))</f>
        <v/>
      </c>
      <c r="D491" s="189" t="str">
        <f>IF(ISERROR(IF(AND(Input!$A490="",SUMPRODUCT(--(LEN(Input!$A491:'Input'!$A$1006)&gt;0))&lt;&gt;0),"Row is skipped.",IF(AND(Input!$A490="",Input!$A491=""),"", IF(Input!C490="","Data is missing.","")))),"",IF(AND(Input!$A490="",SUMPRODUCT(--(LEN(Input!$A491:'Input'!$A$1006)&gt;0))&lt;&gt;0),"Row is skipped.",IF(AND(Input!$A490="",Input!$A491=""),"", IF(Input!C490="","Data is missing.",""))))</f>
        <v/>
      </c>
      <c r="E491" s="189" t="str">
        <f>IF(ISERROR(IF(AND(Input!$A490="",SUMPRODUCT(--(LEN(Input!$A491:'Input'!$A$1006)&gt;0))&lt;&gt;0),"Row is skipped.",IF(AND(Input!$A490="",Input!$A491=""),"", IF(Input!D490="","Data is missing.","")))),"",IF(AND(Input!$A490="",SUMPRODUCT(--(LEN(Input!$A491:'Input'!$A$1006)&gt;0))&lt;&gt;0),"Row is skipped.",IF(AND(Input!$A490="",Input!$A491=""),"", IF(Input!D490="","Data is missing.",""))))</f>
        <v/>
      </c>
      <c r="F491" s="189" t="str">
        <f>IF(ISERROR(IF(AND(Input!$A490="",SUMPRODUCT(--(LEN(Input!$A491:'Input'!$A$1006)&gt;0))&lt;&gt;0),"Row is skipped.",IF(AND(Input!$A490="",Input!$A491=""),"", IF(Input!E490="","Data is missing.","")))),"",IF(AND(Input!$A490="",SUMPRODUCT(--(LEN(Input!$A491:'Input'!$A$1006)&gt;0))&lt;&gt;0),"Row is skipped.",IF(AND(Input!$A490="",Input!$A491=""),"", IF(Input!E490="","Data is missing.",""))))</f>
        <v/>
      </c>
      <c r="G491" s="189" t="str">
        <f>IF(ISERROR(IF(AND(Input!$A490="",SUMPRODUCT(--(LEN(Input!$A491:'Input'!$A$1006)&gt;0))&lt;&gt;0),"Row is skipped.",IF(AND(Input!$A490="",Input!$A491=""),"", IF(Input!F490="","Data is missing.","")))),"",IF(AND(Input!$A490="",SUMPRODUCT(--(LEN(Input!$A491:'Input'!$A$1006)&gt;0))&lt;&gt;0),"Row is skipped.",IF(AND(Input!$A490="",Input!$A491=""),"", IF(Input!F490="","Data is missing.",""))))</f>
        <v/>
      </c>
      <c r="H491" s="190" t="str">
        <f>IF(ISERROR(IF(AND(Input!$A490="",SUMPRODUCT(--(LEN(Input!$A491:'Input'!$A$1006)&gt;0))&lt;&gt;0),"Row is skipped.",IF(AND(Input!$A490="",Input!$A491=""),"", IF(Input!G490="","Data is missing.","")))),"",IF(AND(Input!$A490="",SUMPRODUCT(--(LEN(Input!$A491:'Input'!$A$1006)&gt;0))&lt;&gt;0),"Row is skipped.",IF(AND(Input!$A490="",Input!$A491=""),"", IF(Input!G490="","Data is missing.",""))))</f>
        <v/>
      </c>
      <c r="I491" s="156"/>
      <c r="J491" s="191" t="str">
        <f>IFERROR(VLOOKUP(VLOOKUP(Input!$D490,'Measure List'!$A:$AN,40,FALSE),UIR!$A$1:$Q$27,17,FALSE),"")</f>
        <v/>
      </c>
      <c r="K491" s="192" t="str">
        <f>IFERROR(VLOOKUP(Input!$D490,'Measure List'!$A:$AN,40,FALSE),"")</f>
        <v/>
      </c>
      <c r="L491" s="156"/>
      <c r="M491" s="193" t="str">
        <f>IF(B491="","",IF(AND(Input!H490="",IFERROR(VLOOKUP(K491,UIR!$A$2:$P$21,2,FALSE),"")&lt;&gt;""),"Data is Missing.",""))</f>
        <v/>
      </c>
      <c r="N491" s="194" t="str">
        <f>IF(B491="","",IF(AND(Input!I490="",IFERROR(VLOOKUP(K491,UIR!$A$2:$P$21,3,FALSE),"")&lt;&gt;""),"Data is Missing.",""))</f>
        <v/>
      </c>
      <c r="O491" s="194" t="str">
        <f>IF(B491="","",IF(AND(Input!J490="",IFERROR(VLOOKUP(K491,UIR!$A$2:$P$21,4,FALSE),"")&lt;&gt;""),"Data is Missing.",""))</f>
        <v/>
      </c>
      <c r="P491" s="194" t="str">
        <f>IF(B491="","",IF(AND(Input!K490="",IFERROR(VLOOKUP(K491,UIR!$A$2:$P$21,5,FALSE),"")&lt;&gt;""),"Data is Missing.",""))</f>
        <v/>
      </c>
      <c r="Q491" s="194" t="str">
        <f>IF(B491="","",IF(AND(Input!L490="",IFERROR(VLOOKUP(K491,UIR!$A$2:$P$21,6,FALSE),"")&lt;&gt;""),"Data is Missing.",""))</f>
        <v/>
      </c>
      <c r="R491" s="194" t="str">
        <f>IF(B491="","",IF(AND(Input!M490="",IFERROR(VLOOKUP(K491,UIR!$A$2:$P$21,7,FALSE),"")&lt;&gt;""),"Data is Missing.",""))</f>
        <v/>
      </c>
      <c r="S491" s="194" t="str">
        <f>IF(B491="","",IF(AND(Input!P490="",IFERROR(VLOOKUP(K491,UIR!$A$2:$P$21,8,FALSE),"")&lt;&gt;""),"Data is Missing.",""))</f>
        <v/>
      </c>
      <c r="T491" s="194" t="str">
        <f>IF(B491="","",IF(AND(Input!Q490="",IFERROR(VLOOKUP(K491,UIR!$A$2:$P$21,9,FALSE),"")&lt;&gt;""),"Data is Missing.",""))</f>
        <v/>
      </c>
      <c r="U491" s="194"/>
      <c r="V491" s="194" t="str">
        <f>IF(B491="","",IF(AND(Input!S490="",IFERROR(VLOOKUP(K491,UIR!$A$2:$P$21,11,FALSE),"")&lt;&gt;""),"Data is Missing.",""))</f>
        <v/>
      </c>
      <c r="W491" s="194" t="str">
        <f>IF(B491="","",IF(AND(Input!T490="",IFERROR(VLOOKUP(K491,UIR!$A$2:$P$21,12,FALSE),"")&lt;&gt;""),"Data is Missing.",""))</f>
        <v/>
      </c>
      <c r="X491" s="194" t="str">
        <f>IF(B491="","",IF(AND(Input!V490="",IFERROR(VLOOKUP(K491,UIR!$A$2:$P$21,13,FALSE),"")&lt;&gt;""),"Data is Missing.",""))</f>
        <v/>
      </c>
      <c r="Y491" s="194" t="str">
        <f>IF(B491="","",IF(AND(Input!W490="",IFERROR(VLOOKUP(K491,UIR!$A$2:$P$21,14,FALSE),"")&lt;&gt;""),"Data is Missing.",""))</f>
        <v/>
      </c>
      <c r="Z491" s="194" t="str">
        <f>IF(B491="","",IF(AND(Input!X490="",IFERROR(VLOOKUP(K491,UIR!$A$2:$P$21,15,FALSE),"")&lt;&gt;""),"Data is Missing.",""))</f>
        <v/>
      </c>
      <c r="AA491" s="195" t="str">
        <f>IF(B491="","",IF(AND(Input!Y490="",IFERROR(VLOOKUP(K491,UIR!$A$2:$P$21,16,FALSE),"")&lt;&gt;""),"Data is Missing.",""))</f>
        <v/>
      </c>
      <c r="AC491" s="202" t="str">
        <f>IF(ISERROR(IF(Input!D490="","",IF(ISERROR(VLOOKUP(Input!D490,'Measure List'!$A$2:$A$30000,1,0)),"Invalid RefNo",""))),"",IF(Input!D490="","",IF(ISERROR(VLOOKUP(Input!D490,'Measure List'!$A$2:$A$30000,1,0)),"Invalid RefNo","")))</f>
        <v/>
      </c>
      <c r="AD491" s="156"/>
      <c r="AE491" s="156"/>
      <c r="AF491" s="156"/>
      <c r="AG491" s="156"/>
      <c r="AH491" s="156"/>
      <c r="AI491" s="156"/>
      <c r="AJ491" s="156"/>
      <c r="AK491" s="156"/>
      <c r="AL491" s="203" t="str">
        <f>IF(COUNTIF(Dropdowns!$K$2:$K$7,Input!S490)&gt;0,"",IF(Input!S490="","","Invalid Type"))</f>
        <v/>
      </c>
      <c r="AN491" s="204" t="str">
        <f>IF(Input!C490="","",IF(ISNUMBER(VALUE(Input!C490)),"","Needs to be a number."))</f>
        <v/>
      </c>
      <c r="AO491" s="205" t="str">
        <f>IF(Input!E490="","",IF(ISNUMBER(VALUE(Input!E490)),"","Needs to be a number."))</f>
        <v/>
      </c>
      <c r="AP491" s="205" t="str">
        <f>IF(Input!N490="","",IF(ISNUMBER(VALUE(Input!N490)),"","Needs to be a number."))</f>
        <v/>
      </c>
      <c r="AQ491" s="205" t="str">
        <f>IF(Input!O490="","",IF(ISNUMBER(VALUE(Input!O490)),"","Needs to be a number."))</f>
        <v/>
      </c>
      <c r="AR491" s="205" t="str">
        <f>IF(Input!V490="","",IF(ISNUMBER(VALUE(Input!V490)),"","Needs to be a number."))</f>
        <v/>
      </c>
      <c r="AS491" s="205" t="str">
        <f>IF(Input!W490="","",IF(ISNUMBER(VALUE(Input!W490)),"","Needs to be a number."))</f>
        <v/>
      </c>
      <c r="AT491" s="205" t="str">
        <f>IF(Input!X490="","",IF(ISNUMBER(VALUE(Input!X490)),"","Needs to be a number."))</f>
        <v/>
      </c>
      <c r="AU491" s="206" t="str">
        <f>IF(Input!Y490="","",IF(ISNUMBER(VALUE(Input!Y490)),"","Needs to be a number."))</f>
        <v/>
      </c>
      <c r="AV491" s="207"/>
      <c r="AW491" s="259" t="str">
        <f>IF(OR(VALUE(Input!C490)&lt;0,VALUE(Input!C490)&gt;100), "Invalid EEI %","")</f>
        <v/>
      </c>
      <c r="AX491" s="207"/>
      <c r="AY491" s="278" t="str">
        <f>IF(Input!E490="","",IF(VALUE(Input!E490)=0,"Do not enter 0.",""))</f>
        <v/>
      </c>
    </row>
    <row r="492" spans="2:51" x14ac:dyDescent="0.3">
      <c r="B492" s="188" t="str">
        <f>Input!A491</f>
        <v/>
      </c>
      <c r="C492" s="189" t="str">
        <f>IF(ISERROR(IF(AND(Input!$A491="",SUMPRODUCT(--(LEN(Input!$A492:'Input'!$A$1006)&gt;0))&lt;&gt;0),"Row is skipped.",IF(AND(Input!$A491="",Input!$A492=""),"", IF(Input!B491="","Data is missing.","")))),"",IF(AND(Input!$A491="",SUMPRODUCT(--(LEN(Input!$A492:'Input'!$A$1006)&gt;0))&lt;&gt;0),"Row is skipped.",IF(AND(Input!$A491="",Input!$A492=""),"", IF(Input!B491="","Data is missing.",""))))</f>
        <v/>
      </c>
      <c r="D492" s="189" t="str">
        <f>IF(ISERROR(IF(AND(Input!$A491="",SUMPRODUCT(--(LEN(Input!$A492:'Input'!$A$1006)&gt;0))&lt;&gt;0),"Row is skipped.",IF(AND(Input!$A491="",Input!$A492=""),"", IF(Input!C491="","Data is missing.","")))),"",IF(AND(Input!$A491="",SUMPRODUCT(--(LEN(Input!$A492:'Input'!$A$1006)&gt;0))&lt;&gt;0),"Row is skipped.",IF(AND(Input!$A491="",Input!$A492=""),"", IF(Input!C491="","Data is missing.",""))))</f>
        <v/>
      </c>
      <c r="E492" s="189" t="str">
        <f>IF(ISERROR(IF(AND(Input!$A491="",SUMPRODUCT(--(LEN(Input!$A492:'Input'!$A$1006)&gt;0))&lt;&gt;0),"Row is skipped.",IF(AND(Input!$A491="",Input!$A492=""),"", IF(Input!D491="","Data is missing.","")))),"",IF(AND(Input!$A491="",SUMPRODUCT(--(LEN(Input!$A492:'Input'!$A$1006)&gt;0))&lt;&gt;0),"Row is skipped.",IF(AND(Input!$A491="",Input!$A492=""),"", IF(Input!D491="","Data is missing.",""))))</f>
        <v/>
      </c>
      <c r="F492" s="189" t="str">
        <f>IF(ISERROR(IF(AND(Input!$A491="",SUMPRODUCT(--(LEN(Input!$A492:'Input'!$A$1006)&gt;0))&lt;&gt;0),"Row is skipped.",IF(AND(Input!$A491="",Input!$A492=""),"", IF(Input!E491="","Data is missing.","")))),"",IF(AND(Input!$A491="",SUMPRODUCT(--(LEN(Input!$A492:'Input'!$A$1006)&gt;0))&lt;&gt;0),"Row is skipped.",IF(AND(Input!$A491="",Input!$A492=""),"", IF(Input!E491="","Data is missing.",""))))</f>
        <v/>
      </c>
      <c r="G492" s="189" t="str">
        <f>IF(ISERROR(IF(AND(Input!$A491="",SUMPRODUCT(--(LEN(Input!$A492:'Input'!$A$1006)&gt;0))&lt;&gt;0),"Row is skipped.",IF(AND(Input!$A491="",Input!$A492=""),"", IF(Input!F491="","Data is missing.","")))),"",IF(AND(Input!$A491="",SUMPRODUCT(--(LEN(Input!$A492:'Input'!$A$1006)&gt;0))&lt;&gt;0),"Row is skipped.",IF(AND(Input!$A491="",Input!$A492=""),"", IF(Input!F491="","Data is missing.",""))))</f>
        <v/>
      </c>
      <c r="H492" s="190" t="str">
        <f>IF(ISERROR(IF(AND(Input!$A491="",SUMPRODUCT(--(LEN(Input!$A492:'Input'!$A$1006)&gt;0))&lt;&gt;0),"Row is skipped.",IF(AND(Input!$A491="",Input!$A492=""),"", IF(Input!G491="","Data is missing.","")))),"",IF(AND(Input!$A491="",SUMPRODUCT(--(LEN(Input!$A492:'Input'!$A$1006)&gt;0))&lt;&gt;0),"Row is skipped.",IF(AND(Input!$A491="",Input!$A492=""),"", IF(Input!G491="","Data is missing.",""))))</f>
        <v/>
      </c>
      <c r="I492" s="156"/>
      <c r="J492" s="191" t="str">
        <f>IFERROR(VLOOKUP(VLOOKUP(Input!$D491,'Measure List'!$A:$AN,40,FALSE),UIR!$A$1:$Q$27,17,FALSE),"")</f>
        <v/>
      </c>
      <c r="K492" s="192" t="str">
        <f>IFERROR(VLOOKUP(Input!$D491,'Measure List'!$A:$AN,40,FALSE),"")</f>
        <v/>
      </c>
      <c r="L492" s="156"/>
      <c r="M492" s="193" t="str">
        <f>IF(B492="","",IF(AND(Input!H491="",IFERROR(VLOOKUP(K492,UIR!$A$2:$P$21,2,FALSE),"")&lt;&gt;""),"Data is Missing.",""))</f>
        <v/>
      </c>
      <c r="N492" s="194" t="str">
        <f>IF(B492="","",IF(AND(Input!I491="",IFERROR(VLOOKUP(K492,UIR!$A$2:$P$21,3,FALSE),"")&lt;&gt;""),"Data is Missing.",""))</f>
        <v/>
      </c>
      <c r="O492" s="194" t="str">
        <f>IF(B492="","",IF(AND(Input!J491="",IFERROR(VLOOKUP(K492,UIR!$A$2:$P$21,4,FALSE),"")&lt;&gt;""),"Data is Missing.",""))</f>
        <v/>
      </c>
      <c r="P492" s="194" t="str">
        <f>IF(B492="","",IF(AND(Input!K491="",IFERROR(VLOOKUP(K492,UIR!$A$2:$P$21,5,FALSE),"")&lt;&gt;""),"Data is Missing.",""))</f>
        <v/>
      </c>
      <c r="Q492" s="194" t="str">
        <f>IF(B492="","",IF(AND(Input!L491="",IFERROR(VLOOKUP(K492,UIR!$A$2:$P$21,6,FALSE),"")&lt;&gt;""),"Data is Missing.",""))</f>
        <v/>
      </c>
      <c r="R492" s="194" t="str">
        <f>IF(B492="","",IF(AND(Input!M491="",IFERROR(VLOOKUP(K492,UIR!$A$2:$P$21,7,FALSE),"")&lt;&gt;""),"Data is Missing.",""))</f>
        <v/>
      </c>
      <c r="S492" s="194" t="str">
        <f>IF(B492="","",IF(AND(Input!P491="",IFERROR(VLOOKUP(K492,UIR!$A$2:$P$21,8,FALSE),"")&lt;&gt;""),"Data is Missing.",""))</f>
        <v/>
      </c>
      <c r="T492" s="194" t="str">
        <f>IF(B492="","",IF(AND(Input!Q491="",IFERROR(VLOOKUP(K492,UIR!$A$2:$P$21,9,FALSE),"")&lt;&gt;""),"Data is Missing.",""))</f>
        <v/>
      </c>
      <c r="U492" s="194"/>
      <c r="V492" s="194" t="str">
        <f>IF(B492="","",IF(AND(Input!S491="",IFERROR(VLOOKUP(K492,UIR!$A$2:$P$21,11,FALSE),"")&lt;&gt;""),"Data is Missing.",""))</f>
        <v/>
      </c>
      <c r="W492" s="194" t="str">
        <f>IF(B492="","",IF(AND(Input!T491="",IFERROR(VLOOKUP(K492,UIR!$A$2:$P$21,12,FALSE),"")&lt;&gt;""),"Data is Missing.",""))</f>
        <v/>
      </c>
      <c r="X492" s="194" t="str">
        <f>IF(B492="","",IF(AND(Input!V491="",IFERROR(VLOOKUP(K492,UIR!$A$2:$P$21,13,FALSE),"")&lt;&gt;""),"Data is Missing.",""))</f>
        <v/>
      </c>
      <c r="Y492" s="194" t="str">
        <f>IF(B492="","",IF(AND(Input!W491="",IFERROR(VLOOKUP(K492,UIR!$A$2:$P$21,14,FALSE),"")&lt;&gt;""),"Data is Missing.",""))</f>
        <v/>
      </c>
      <c r="Z492" s="194" t="str">
        <f>IF(B492="","",IF(AND(Input!X491="",IFERROR(VLOOKUP(K492,UIR!$A$2:$P$21,15,FALSE),"")&lt;&gt;""),"Data is Missing.",""))</f>
        <v/>
      </c>
      <c r="AA492" s="195" t="str">
        <f>IF(B492="","",IF(AND(Input!Y491="",IFERROR(VLOOKUP(K492,UIR!$A$2:$P$21,16,FALSE),"")&lt;&gt;""),"Data is Missing.",""))</f>
        <v/>
      </c>
      <c r="AC492" s="202" t="str">
        <f>IF(ISERROR(IF(Input!D491="","",IF(ISERROR(VLOOKUP(Input!D491,'Measure List'!$A$2:$A$30000,1,0)),"Invalid RefNo",""))),"",IF(Input!D491="","",IF(ISERROR(VLOOKUP(Input!D491,'Measure List'!$A$2:$A$30000,1,0)),"Invalid RefNo","")))</f>
        <v/>
      </c>
      <c r="AD492" s="156"/>
      <c r="AE492" s="156"/>
      <c r="AF492" s="156"/>
      <c r="AG492" s="156"/>
      <c r="AH492" s="156"/>
      <c r="AI492" s="156"/>
      <c r="AJ492" s="156"/>
      <c r="AK492" s="156"/>
      <c r="AL492" s="203" t="str">
        <f>IF(COUNTIF(Dropdowns!$K$2:$K$7,Input!S491)&gt;0,"",IF(Input!S491="","","Invalid Type"))</f>
        <v/>
      </c>
      <c r="AN492" s="204" t="str">
        <f>IF(Input!C491="","",IF(ISNUMBER(VALUE(Input!C491)),"","Needs to be a number."))</f>
        <v/>
      </c>
      <c r="AO492" s="205" t="str">
        <f>IF(Input!E491="","",IF(ISNUMBER(VALUE(Input!E491)),"","Needs to be a number."))</f>
        <v/>
      </c>
      <c r="AP492" s="205" t="str">
        <f>IF(Input!N491="","",IF(ISNUMBER(VALUE(Input!N491)),"","Needs to be a number."))</f>
        <v/>
      </c>
      <c r="AQ492" s="205" t="str">
        <f>IF(Input!O491="","",IF(ISNUMBER(VALUE(Input!O491)),"","Needs to be a number."))</f>
        <v/>
      </c>
      <c r="AR492" s="205" t="str">
        <f>IF(Input!V491="","",IF(ISNUMBER(VALUE(Input!V491)),"","Needs to be a number."))</f>
        <v/>
      </c>
      <c r="AS492" s="205" t="str">
        <f>IF(Input!W491="","",IF(ISNUMBER(VALUE(Input!W491)),"","Needs to be a number."))</f>
        <v/>
      </c>
      <c r="AT492" s="205" t="str">
        <f>IF(Input!X491="","",IF(ISNUMBER(VALUE(Input!X491)),"","Needs to be a number."))</f>
        <v/>
      </c>
      <c r="AU492" s="206" t="str">
        <f>IF(Input!Y491="","",IF(ISNUMBER(VALUE(Input!Y491)),"","Needs to be a number."))</f>
        <v/>
      </c>
      <c r="AV492" s="207"/>
      <c r="AW492" s="259" t="str">
        <f>IF(OR(VALUE(Input!C491)&lt;0,VALUE(Input!C491)&gt;100), "Invalid EEI %","")</f>
        <v/>
      </c>
      <c r="AX492" s="207"/>
      <c r="AY492" s="278" t="str">
        <f>IF(Input!E491="","",IF(VALUE(Input!E491)=0,"Do not enter 0.",""))</f>
        <v/>
      </c>
    </row>
    <row r="493" spans="2:51" x14ac:dyDescent="0.3">
      <c r="B493" s="188" t="str">
        <f>Input!A492</f>
        <v/>
      </c>
      <c r="C493" s="189" t="str">
        <f>IF(ISERROR(IF(AND(Input!$A492="",SUMPRODUCT(--(LEN(Input!$A493:'Input'!$A$1006)&gt;0))&lt;&gt;0),"Row is skipped.",IF(AND(Input!$A492="",Input!$A493=""),"", IF(Input!B492="","Data is missing.","")))),"",IF(AND(Input!$A492="",SUMPRODUCT(--(LEN(Input!$A493:'Input'!$A$1006)&gt;0))&lt;&gt;0),"Row is skipped.",IF(AND(Input!$A492="",Input!$A493=""),"", IF(Input!B492="","Data is missing.",""))))</f>
        <v/>
      </c>
      <c r="D493" s="189" t="str">
        <f>IF(ISERROR(IF(AND(Input!$A492="",SUMPRODUCT(--(LEN(Input!$A493:'Input'!$A$1006)&gt;0))&lt;&gt;0),"Row is skipped.",IF(AND(Input!$A492="",Input!$A493=""),"", IF(Input!C492="","Data is missing.","")))),"",IF(AND(Input!$A492="",SUMPRODUCT(--(LEN(Input!$A493:'Input'!$A$1006)&gt;0))&lt;&gt;0),"Row is skipped.",IF(AND(Input!$A492="",Input!$A493=""),"", IF(Input!C492="","Data is missing.",""))))</f>
        <v/>
      </c>
      <c r="E493" s="189" t="str">
        <f>IF(ISERROR(IF(AND(Input!$A492="",SUMPRODUCT(--(LEN(Input!$A493:'Input'!$A$1006)&gt;0))&lt;&gt;0),"Row is skipped.",IF(AND(Input!$A492="",Input!$A493=""),"", IF(Input!D492="","Data is missing.","")))),"",IF(AND(Input!$A492="",SUMPRODUCT(--(LEN(Input!$A493:'Input'!$A$1006)&gt;0))&lt;&gt;0),"Row is skipped.",IF(AND(Input!$A492="",Input!$A493=""),"", IF(Input!D492="","Data is missing.",""))))</f>
        <v/>
      </c>
      <c r="F493" s="189" t="str">
        <f>IF(ISERROR(IF(AND(Input!$A492="",SUMPRODUCT(--(LEN(Input!$A493:'Input'!$A$1006)&gt;0))&lt;&gt;0),"Row is skipped.",IF(AND(Input!$A492="",Input!$A493=""),"", IF(Input!E492="","Data is missing.","")))),"",IF(AND(Input!$A492="",SUMPRODUCT(--(LEN(Input!$A493:'Input'!$A$1006)&gt;0))&lt;&gt;0),"Row is skipped.",IF(AND(Input!$A492="",Input!$A493=""),"", IF(Input!E492="","Data is missing.",""))))</f>
        <v/>
      </c>
      <c r="G493" s="189" t="str">
        <f>IF(ISERROR(IF(AND(Input!$A492="",SUMPRODUCT(--(LEN(Input!$A493:'Input'!$A$1006)&gt;0))&lt;&gt;0),"Row is skipped.",IF(AND(Input!$A492="",Input!$A493=""),"", IF(Input!F492="","Data is missing.","")))),"",IF(AND(Input!$A492="",SUMPRODUCT(--(LEN(Input!$A493:'Input'!$A$1006)&gt;0))&lt;&gt;0),"Row is skipped.",IF(AND(Input!$A492="",Input!$A493=""),"", IF(Input!F492="","Data is missing.",""))))</f>
        <v/>
      </c>
      <c r="H493" s="190" t="str">
        <f>IF(ISERROR(IF(AND(Input!$A492="",SUMPRODUCT(--(LEN(Input!$A493:'Input'!$A$1006)&gt;0))&lt;&gt;0),"Row is skipped.",IF(AND(Input!$A492="",Input!$A493=""),"", IF(Input!G492="","Data is missing.","")))),"",IF(AND(Input!$A492="",SUMPRODUCT(--(LEN(Input!$A493:'Input'!$A$1006)&gt;0))&lt;&gt;0),"Row is skipped.",IF(AND(Input!$A492="",Input!$A493=""),"", IF(Input!G492="","Data is missing.",""))))</f>
        <v/>
      </c>
      <c r="I493" s="156"/>
      <c r="J493" s="191" t="str">
        <f>IFERROR(VLOOKUP(VLOOKUP(Input!$D492,'Measure List'!$A:$AN,40,FALSE),UIR!$A$1:$Q$27,17,FALSE),"")</f>
        <v/>
      </c>
      <c r="K493" s="192" t="str">
        <f>IFERROR(VLOOKUP(Input!$D492,'Measure List'!$A:$AN,40,FALSE),"")</f>
        <v/>
      </c>
      <c r="L493" s="156"/>
      <c r="M493" s="193" t="str">
        <f>IF(B493="","",IF(AND(Input!H492="",IFERROR(VLOOKUP(K493,UIR!$A$2:$P$21,2,FALSE),"")&lt;&gt;""),"Data is Missing.",""))</f>
        <v/>
      </c>
      <c r="N493" s="194" t="str">
        <f>IF(B493="","",IF(AND(Input!I492="",IFERROR(VLOOKUP(K493,UIR!$A$2:$P$21,3,FALSE),"")&lt;&gt;""),"Data is Missing.",""))</f>
        <v/>
      </c>
      <c r="O493" s="194" t="str">
        <f>IF(B493="","",IF(AND(Input!J492="",IFERROR(VLOOKUP(K493,UIR!$A$2:$P$21,4,FALSE),"")&lt;&gt;""),"Data is Missing.",""))</f>
        <v/>
      </c>
      <c r="P493" s="194" t="str">
        <f>IF(B493="","",IF(AND(Input!K492="",IFERROR(VLOOKUP(K493,UIR!$A$2:$P$21,5,FALSE),"")&lt;&gt;""),"Data is Missing.",""))</f>
        <v/>
      </c>
      <c r="Q493" s="194" t="str">
        <f>IF(B493="","",IF(AND(Input!L492="",IFERROR(VLOOKUP(K493,UIR!$A$2:$P$21,6,FALSE),"")&lt;&gt;""),"Data is Missing.",""))</f>
        <v/>
      </c>
      <c r="R493" s="194" t="str">
        <f>IF(B493="","",IF(AND(Input!M492="",IFERROR(VLOOKUP(K493,UIR!$A$2:$P$21,7,FALSE),"")&lt;&gt;""),"Data is Missing.",""))</f>
        <v/>
      </c>
      <c r="S493" s="194" t="str">
        <f>IF(B493="","",IF(AND(Input!P492="",IFERROR(VLOOKUP(K493,UIR!$A$2:$P$21,8,FALSE),"")&lt;&gt;""),"Data is Missing.",""))</f>
        <v/>
      </c>
      <c r="T493" s="194" t="str">
        <f>IF(B493="","",IF(AND(Input!Q492="",IFERROR(VLOOKUP(K493,UIR!$A$2:$P$21,9,FALSE),"")&lt;&gt;""),"Data is Missing.",""))</f>
        <v/>
      </c>
      <c r="U493" s="194"/>
      <c r="V493" s="194" t="str">
        <f>IF(B493="","",IF(AND(Input!S492="",IFERROR(VLOOKUP(K493,UIR!$A$2:$P$21,11,FALSE),"")&lt;&gt;""),"Data is Missing.",""))</f>
        <v/>
      </c>
      <c r="W493" s="194" t="str">
        <f>IF(B493="","",IF(AND(Input!T492="",IFERROR(VLOOKUP(K493,UIR!$A$2:$P$21,12,FALSE),"")&lt;&gt;""),"Data is Missing.",""))</f>
        <v/>
      </c>
      <c r="X493" s="194" t="str">
        <f>IF(B493="","",IF(AND(Input!V492="",IFERROR(VLOOKUP(K493,UIR!$A$2:$P$21,13,FALSE),"")&lt;&gt;""),"Data is Missing.",""))</f>
        <v/>
      </c>
      <c r="Y493" s="194" t="str">
        <f>IF(B493="","",IF(AND(Input!W492="",IFERROR(VLOOKUP(K493,UIR!$A$2:$P$21,14,FALSE),"")&lt;&gt;""),"Data is Missing.",""))</f>
        <v/>
      </c>
      <c r="Z493" s="194" t="str">
        <f>IF(B493="","",IF(AND(Input!X492="",IFERROR(VLOOKUP(K493,UIR!$A$2:$P$21,15,FALSE),"")&lt;&gt;""),"Data is Missing.",""))</f>
        <v/>
      </c>
      <c r="AA493" s="195" t="str">
        <f>IF(B493="","",IF(AND(Input!Y492="",IFERROR(VLOOKUP(K493,UIR!$A$2:$P$21,16,FALSE),"")&lt;&gt;""),"Data is Missing.",""))</f>
        <v/>
      </c>
      <c r="AC493" s="202" t="str">
        <f>IF(ISERROR(IF(Input!D492="","",IF(ISERROR(VLOOKUP(Input!D492,'Measure List'!$A$2:$A$30000,1,0)),"Invalid RefNo",""))),"",IF(Input!D492="","",IF(ISERROR(VLOOKUP(Input!D492,'Measure List'!$A$2:$A$30000,1,0)),"Invalid RefNo","")))</f>
        <v/>
      </c>
      <c r="AD493" s="156"/>
      <c r="AE493" s="156"/>
      <c r="AF493" s="156"/>
      <c r="AG493" s="156"/>
      <c r="AH493" s="156"/>
      <c r="AI493" s="156"/>
      <c r="AJ493" s="156"/>
      <c r="AK493" s="156"/>
      <c r="AL493" s="203" t="str">
        <f>IF(COUNTIF(Dropdowns!$K$2:$K$7,Input!S492)&gt;0,"",IF(Input!S492="","","Invalid Type"))</f>
        <v/>
      </c>
      <c r="AN493" s="204" t="str">
        <f>IF(Input!C492="","",IF(ISNUMBER(VALUE(Input!C492)),"","Needs to be a number."))</f>
        <v/>
      </c>
      <c r="AO493" s="205" t="str">
        <f>IF(Input!E492="","",IF(ISNUMBER(VALUE(Input!E492)),"","Needs to be a number."))</f>
        <v/>
      </c>
      <c r="AP493" s="205" t="str">
        <f>IF(Input!N492="","",IF(ISNUMBER(VALUE(Input!N492)),"","Needs to be a number."))</f>
        <v/>
      </c>
      <c r="AQ493" s="205" t="str">
        <f>IF(Input!O492="","",IF(ISNUMBER(VALUE(Input!O492)),"","Needs to be a number."))</f>
        <v/>
      </c>
      <c r="AR493" s="205" t="str">
        <f>IF(Input!V492="","",IF(ISNUMBER(VALUE(Input!V492)),"","Needs to be a number."))</f>
        <v/>
      </c>
      <c r="AS493" s="205" t="str">
        <f>IF(Input!W492="","",IF(ISNUMBER(VALUE(Input!W492)),"","Needs to be a number."))</f>
        <v/>
      </c>
      <c r="AT493" s="205" t="str">
        <f>IF(Input!X492="","",IF(ISNUMBER(VALUE(Input!X492)),"","Needs to be a number."))</f>
        <v/>
      </c>
      <c r="AU493" s="206" t="str">
        <f>IF(Input!Y492="","",IF(ISNUMBER(VALUE(Input!Y492)),"","Needs to be a number."))</f>
        <v/>
      </c>
      <c r="AV493" s="207"/>
      <c r="AW493" s="259" t="str">
        <f>IF(OR(VALUE(Input!C492)&lt;0,VALUE(Input!C492)&gt;100), "Invalid EEI %","")</f>
        <v/>
      </c>
      <c r="AX493" s="207"/>
      <c r="AY493" s="278" t="str">
        <f>IF(Input!E492="","",IF(VALUE(Input!E492)=0,"Do not enter 0.",""))</f>
        <v/>
      </c>
    </row>
    <row r="494" spans="2:51" x14ac:dyDescent="0.3">
      <c r="B494" s="188" t="str">
        <f>Input!A493</f>
        <v/>
      </c>
      <c r="C494" s="189" t="str">
        <f>IF(ISERROR(IF(AND(Input!$A493="",SUMPRODUCT(--(LEN(Input!$A494:'Input'!$A$1006)&gt;0))&lt;&gt;0),"Row is skipped.",IF(AND(Input!$A493="",Input!$A494=""),"", IF(Input!B493="","Data is missing.","")))),"",IF(AND(Input!$A493="",SUMPRODUCT(--(LEN(Input!$A494:'Input'!$A$1006)&gt;0))&lt;&gt;0),"Row is skipped.",IF(AND(Input!$A493="",Input!$A494=""),"", IF(Input!B493="","Data is missing.",""))))</f>
        <v/>
      </c>
      <c r="D494" s="189" t="str">
        <f>IF(ISERROR(IF(AND(Input!$A493="",SUMPRODUCT(--(LEN(Input!$A494:'Input'!$A$1006)&gt;0))&lt;&gt;0),"Row is skipped.",IF(AND(Input!$A493="",Input!$A494=""),"", IF(Input!C493="","Data is missing.","")))),"",IF(AND(Input!$A493="",SUMPRODUCT(--(LEN(Input!$A494:'Input'!$A$1006)&gt;0))&lt;&gt;0),"Row is skipped.",IF(AND(Input!$A493="",Input!$A494=""),"", IF(Input!C493="","Data is missing.",""))))</f>
        <v/>
      </c>
      <c r="E494" s="189" t="str">
        <f>IF(ISERROR(IF(AND(Input!$A493="",SUMPRODUCT(--(LEN(Input!$A494:'Input'!$A$1006)&gt;0))&lt;&gt;0),"Row is skipped.",IF(AND(Input!$A493="",Input!$A494=""),"", IF(Input!D493="","Data is missing.","")))),"",IF(AND(Input!$A493="",SUMPRODUCT(--(LEN(Input!$A494:'Input'!$A$1006)&gt;0))&lt;&gt;0),"Row is skipped.",IF(AND(Input!$A493="",Input!$A494=""),"", IF(Input!D493="","Data is missing.",""))))</f>
        <v/>
      </c>
      <c r="F494" s="189" t="str">
        <f>IF(ISERROR(IF(AND(Input!$A493="",SUMPRODUCT(--(LEN(Input!$A494:'Input'!$A$1006)&gt;0))&lt;&gt;0),"Row is skipped.",IF(AND(Input!$A493="",Input!$A494=""),"", IF(Input!E493="","Data is missing.","")))),"",IF(AND(Input!$A493="",SUMPRODUCT(--(LEN(Input!$A494:'Input'!$A$1006)&gt;0))&lt;&gt;0),"Row is skipped.",IF(AND(Input!$A493="",Input!$A494=""),"", IF(Input!E493="","Data is missing.",""))))</f>
        <v/>
      </c>
      <c r="G494" s="189" t="str">
        <f>IF(ISERROR(IF(AND(Input!$A493="",SUMPRODUCT(--(LEN(Input!$A494:'Input'!$A$1006)&gt;0))&lt;&gt;0),"Row is skipped.",IF(AND(Input!$A493="",Input!$A494=""),"", IF(Input!F493="","Data is missing.","")))),"",IF(AND(Input!$A493="",SUMPRODUCT(--(LEN(Input!$A494:'Input'!$A$1006)&gt;0))&lt;&gt;0),"Row is skipped.",IF(AND(Input!$A493="",Input!$A494=""),"", IF(Input!F493="","Data is missing.",""))))</f>
        <v/>
      </c>
      <c r="H494" s="190" t="str">
        <f>IF(ISERROR(IF(AND(Input!$A493="",SUMPRODUCT(--(LEN(Input!$A494:'Input'!$A$1006)&gt;0))&lt;&gt;0),"Row is skipped.",IF(AND(Input!$A493="",Input!$A494=""),"", IF(Input!G493="","Data is missing.","")))),"",IF(AND(Input!$A493="",SUMPRODUCT(--(LEN(Input!$A494:'Input'!$A$1006)&gt;0))&lt;&gt;0),"Row is skipped.",IF(AND(Input!$A493="",Input!$A494=""),"", IF(Input!G493="","Data is missing.",""))))</f>
        <v/>
      </c>
      <c r="I494" s="156"/>
      <c r="J494" s="191" t="str">
        <f>IFERROR(VLOOKUP(VLOOKUP(Input!$D493,'Measure List'!$A:$AN,40,FALSE),UIR!$A$1:$Q$27,17,FALSE),"")</f>
        <v/>
      </c>
      <c r="K494" s="192" t="str">
        <f>IFERROR(VLOOKUP(Input!$D493,'Measure List'!$A:$AN,40,FALSE),"")</f>
        <v/>
      </c>
      <c r="L494" s="156"/>
      <c r="M494" s="193" t="str">
        <f>IF(B494="","",IF(AND(Input!H493="",IFERROR(VLOOKUP(K494,UIR!$A$2:$P$21,2,FALSE),"")&lt;&gt;""),"Data is Missing.",""))</f>
        <v/>
      </c>
      <c r="N494" s="194" t="str">
        <f>IF(B494="","",IF(AND(Input!I493="",IFERROR(VLOOKUP(K494,UIR!$A$2:$P$21,3,FALSE),"")&lt;&gt;""),"Data is Missing.",""))</f>
        <v/>
      </c>
      <c r="O494" s="194" t="str">
        <f>IF(B494="","",IF(AND(Input!J493="",IFERROR(VLOOKUP(K494,UIR!$A$2:$P$21,4,FALSE),"")&lt;&gt;""),"Data is Missing.",""))</f>
        <v/>
      </c>
      <c r="P494" s="194" t="str">
        <f>IF(B494="","",IF(AND(Input!K493="",IFERROR(VLOOKUP(K494,UIR!$A$2:$P$21,5,FALSE),"")&lt;&gt;""),"Data is Missing.",""))</f>
        <v/>
      </c>
      <c r="Q494" s="194" t="str">
        <f>IF(B494="","",IF(AND(Input!L493="",IFERROR(VLOOKUP(K494,UIR!$A$2:$P$21,6,FALSE),"")&lt;&gt;""),"Data is Missing.",""))</f>
        <v/>
      </c>
      <c r="R494" s="194" t="str">
        <f>IF(B494="","",IF(AND(Input!M493="",IFERROR(VLOOKUP(K494,UIR!$A$2:$P$21,7,FALSE),"")&lt;&gt;""),"Data is Missing.",""))</f>
        <v/>
      </c>
      <c r="S494" s="194" t="str">
        <f>IF(B494="","",IF(AND(Input!P493="",IFERROR(VLOOKUP(K494,UIR!$A$2:$P$21,8,FALSE),"")&lt;&gt;""),"Data is Missing.",""))</f>
        <v/>
      </c>
      <c r="T494" s="194" t="str">
        <f>IF(B494="","",IF(AND(Input!Q493="",IFERROR(VLOOKUP(K494,UIR!$A$2:$P$21,9,FALSE),"")&lt;&gt;""),"Data is Missing.",""))</f>
        <v/>
      </c>
      <c r="U494" s="194"/>
      <c r="V494" s="194" t="str">
        <f>IF(B494="","",IF(AND(Input!S493="",IFERROR(VLOOKUP(K494,UIR!$A$2:$P$21,11,FALSE),"")&lt;&gt;""),"Data is Missing.",""))</f>
        <v/>
      </c>
      <c r="W494" s="194" t="str">
        <f>IF(B494="","",IF(AND(Input!T493="",IFERROR(VLOOKUP(K494,UIR!$A$2:$P$21,12,FALSE),"")&lt;&gt;""),"Data is Missing.",""))</f>
        <v/>
      </c>
      <c r="X494" s="194" t="str">
        <f>IF(B494="","",IF(AND(Input!V493="",IFERROR(VLOOKUP(K494,UIR!$A$2:$P$21,13,FALSE),"")&lt;&gt;""),"Data is Missing.",""))</f>
        <v/>
      </c>
      <c r="Y494" s="194" t="str">
        <f>IF(B494="","",IF(AND(Input!W493="",IFERROR(VLOOKUP(K494,UIR!$A$2:$P$21,14,FALSE),"")&lt;&gt;""),"Data is Missing.",""))</f>
        <v/>
      </c>
      <c r="Z494" s="194" t="str">
        <f>IF(B494="","",IF(AND(Input!X493="",IFERROR(VLOOKUP(K494,UIR!$A$2:$P$21,15,FALSE),"")&lt;&gt;""),"Data is Missing.",""))</f>
        <v/>
      </c>
      <c r="AA494" s="195" t="str">
        <f>IF(B494="","",IF(AND(Input!Y493="",IFERROR(VLOOKUP(K494,UIR!$A$2:$P$21,16,FALSE),"")&lt;&gt;""),"Data is Missing.",""))</f>
        <v/>
      </c>
      <c r="AC494" s="202" t="str">
        <f>IF(ISERROR(IF(Input!D493="","",IF(ISERROR(VLOOKUP(Input!D493,'Measure List'!$A$2:$A$30000,1,0)),"Invalid RefNo",""))),"",IF(Input!D493="","",IF(ISERROR(VLOOKUP(Input!D493,'Measure List'!$A$2:$A$30000,1,0)),"Invalid RefNo","")))</f>
        <v/>
      </c>
      <c r="AD494" s="156"/>
      <c r="AE494" s="156"/>
      <c r="AF494" s="156"/>
      <c r="AG494" s="156"/>
      <c r="AH494" s="156"/>
      <c r="AI494" s="156"/>
      <c r="AJ494" s="156"/>
      <c r="AK494" s="156"/>
      <c r="AL494" s="203" t="str">
        <f>IF(COUNTIF(Dropdowns!$K$2:$K$7,Input!S493)&gt;0,"",IF(Input!S493="","","Invalid Type"))</f>
        <v/>
      </c>
      <c r="AN494" s="204" t="str">
        <f>IF(Input!C493="","",IF(ISNUMBER(VALUE(Input!C493)),"","Needs to be a number."))</f>
        <v/>
      </c>
      <c r="AO494" s="205" t="str">
        <f>IF(Input!E493="","",IF(ISNUMBER(VALUE(Input!E493)),"","Needs to be a number."))</f>
        <v/>
      </c>
      <c r="AP494" s="205" t="str">
        <f>IF(Input!N493="","",IF(ISNUMBER(VALUE(Input!N493)),"","Needs to be a number."))</f>
        <v/>
      </c>
      <c r="AQ494" s="205" t="str">
        <f>IF(Input!O493="","",IF(ISNUMBER(VALUE(Input!O493)),"","Needs to be a number."))</f>
        <v/>
      </c>
      <c r="AR494" s="205" t="str">
        <f>IF(Input!V493="","",IF(ISNUMBER(VALUE(Input!V493)),"","Needs to be a number."))</f>
        <v/>
      </c>
      <c r="AS494" s="205" t="str">
        <f>IF(Input!W493="","",IF(ISNUMBER(VALUE(Input!W493)),"","Needs to be a number."))</f>
        <v/>
      </c>
      <c r="AT494" s="205" t="str">
        <f>IF(Input!X493="","",IF(ISNUMBER(VALUE(Input!X493)),"","Needs to be a number."))</f>
        <v/>
      </c>
      <c r="AU494" s="206" t="str">
        <f>IF(Input!Y493="","",IF(ISNUMBER(VALUE(Input!Y493)),"","Needs to be a number."))</f>
        <v/>
      </c>
      <c r="AV494" s="207"/>
      <c r="AW494" s="259" t="str">
        <f>IF(OR(VALUE(Input!C493)&lt;0,VALUE(Input!C493)&gt;100), "Invalid EEI %","")</f>
        <v/>
      </c>
      <c r="AX494" s="207"/>
      <c r="AY494" s="278" t="str">
        <f>IF(Input!E493="","",IF(VALUE(Input!E493)=0,"Do not enter 0.",""))</f>
        <v/>
      </c>
    </row>
    <row r="495" spans="2:51" x14ac:dyDescent="0.3">
      <c r="B495" s="188" t="str">
        <f>Input!A494</f>
        <v/>
      </c>
      <c r="C495" s="189" t="str">
        <f>IF(ISERROR(IF(AND(Input!$A494="",SUMPRODUCT(--(LEN(Input!$A495:'Input'!$A$1006)&gt;0))&lt;&gt;0),"Row is skipped.",IF(AND(Input!$A494="",Input!$A495=""),"", IF(Input!B494="","Data is missing.","")))),"",IF(AND(Input!$A494="",SUMPRODUCT(--(LEN(Input!$A495:'Input'!$A$1006)&gt;0))&lt;&gt;0),"Row is skipped.",IF(AND(Input!$A494="",Input!$A495=""),"", IF(Input!B494="","Data is missing.",""))))</f>
        <v/>
      </c>
      <c r="D495" s="189" t="str">
        <f>IF(ISERROR(IF(AND(Input!$A494="",SUMPRODUCT(--(LEN(Input!$A495:'Input'!$A$1006)&gt;0))&lt;&gt;0),"Row is skipped.",IF(AND(Input!$A494="",Input!$A495=""),"", IF(Input!C494="","Data is missing.","")))),"",IF(AND(Input!$A494="",SUMPRODUCT(--(LEN(Input!$A495:'Input'!$A$1006)&gt;0))&lt;&gt;0),"Row is skipped.",IF(AND(Input!$A494="",Input!$A495=""),"", IF(Input!C494="","Data is missing.",""))))</f>
        <v/>
      </c>
      <c r="E495" s="189" t="str">
        <f>IF(ISERROR(IF(AND(Input!$A494="",SUMPRODUCT(--(LEN(Input!$A495:'Input'!$A$1006)&gt;0))&lt;&gt;0),"Row is skipped.",IF(AND(Input!$A494="",Input!$A495=""),"", IF(Input!D494="","Data is missing.","")))),"",IF(AND(Input!$A494="",SUMPRODUCT(--(LEN(Input!$A495:'Input'!$A$1006)&gt;0))&lt;&gt;0),"Row is skipped.",IF(AND(Input!$A494="",Input!$A495=""),"", IF(Input!D494="","Data is missing.",""))))</f>
        <v/>
      </c>
      <c r="F495" s="189" t="str">
        <f>IF(ISERROR(IF(AND(Input!$A494="",SUMPRODUCT(--(LEN(Input!$A495:'Input'!$A$1006)&gt;0))&lt;&gt;0),"Row is skipped.",IF(AND(Input!$A494="",Input!$A495=""),"", IF(Input!E494="","Data is missing.","")))),"",IF(AND(Input!$A494="",SUMPRODUCT(--(LEN(Input!$A495:'Input'!$A$1006)&gt;0))&lt;&gt;0),"Row is skipped.",IF(AND(Input!$A494="",Input!$A495=""),"", IF(Input!E494="","Data is missing.",""))))</f>
        <v/>
      </c>
      <c r="G495" s="189" t="str">
        <f>IF(ISERROR(IF(AND(Input!$A494="",SUMPRODUCT(--(LEN(Input!$A495:'Input'!$A$1006)&gt;0))&lt;&gt;0),"Row is skipped.",IF(AND(Input!$A494="",Input!$A495=""),"", IF(Input!F494="","Data is missing.","")))),"",IF(AND(Input!$A494="",SUMPRODUCT(--(LEN(Input!$A495:'Input'!$A$1006)&gt;0))&lt;&gt;0),"Row is skipped.",IF(AND(Input!$A494="",Input!$A495=""),"", IF(Input!F494="","Data is missing.",""))))</f>
        <v/>
      </c>
      <c r="H495" s="190" t="str">
        <f>IF(ISERROR(IF(AND(Input!$A494="",SUMPRODUCT(--(LEN(Input!$A495:'Input'!$A$1006)&gt;0))&lt;&gt;0),"Row is skipped.",IF(AND(Input!$A494="",Input!$A495=""),"", IF(Input!G494="","Data is missing.","")))),"",IF(AND(Input!$A494="",SUMPRODUCT(--(LEN(Input!$A495:'Input'!$A$1006)&gt;0))&lt;&gt;0),"Row is skipped.",IF(AND(Input!$A494="",Input!$A495=""),"", IF(Input!G494="","Data is missing.",""))))</f>
        <v/>
      </c>
      <c r="I495" s="156"/>
      <c r="J495" s="191" t="str">
        <f>IFERROR(VLOOKUP(VLOOKUP(Input!$D494,'Measure List'!$A:$AN,40,FALSE),UIR!$A$1:$Q$27,17,FALSE),"")</f>
        <v/>
      </c>
      <c r="K495" s="192" t="str">
        <f>IFERROR(VLOOKUP(Input!$D494,'Measure List'!$A:$AN,40,FALSE),"")</f>
        <v/>
      </c>
      <c r="L495" s="156"/>
      <c r="M495" s="193" t="str">
        <f>IF(B495="","",IF(AND(Input!H494="",IFERROR(VLOOKUP(K495,UIR!$A$2:$P$21,2,FALSE),"")&lt;&gt;""),"Data is Missing.",""))</f>
        <v/>
      </c>
      <c r="N495" s="194" t="str">
        <f>IF(B495="","",IF(AND(Input!I494="",IFERROR(VLOOKUP(K495,UIR!$A$2:$P$21,3,FALSE),"")&lt;&gt;""),"Data is Missing.",""))</f>
        <v/>
      </c>
      <c r="O495" s="194" t="str">
        <f>IF(B495="","",IF(AND(Input!J494="",IFERROR(VLOOKUP(K495,UIR!$A$2:$P$21,4,FALSE),"")&lt;&gt;""),"Data is Missing.",""))</f>
        <v/>
      </c>
      <c r="P495" s="194" t="str">
        <f>IF(B495="","",IF(AND(Input!K494="",IFERROR(VLOOKUP(K495,UIR!$A$2:$P$21,5,FALSE),"")&lt;&gt;""),"Data is Missing.",""))</f>
        <v/>
      </c>
      <c r="Q495" s="194" t="str">
        <f>IF(B495="","",IF(AND(Input!L494="",IFERROR(VLOOKUP(K495,UIR!$A$2:$P$21,6,FALSE),"")&lt;&gt;""),"Data is Missing.",""))</f>
        <v/>
      </c>
      <c r="R495" s="194" t="str">
        <f>IF(B495="","",IF(AND(Input!M494="",IFERROR(VLOOKUP(K495,UIR!$A$2:$P$21,7,FALSE),"")&lt;&gt;""),"Data is Missing.",""))</f>
        <v/>
      </c>
      <c r="S495" s="194" t="str">
        <f>IF(B495="","",IF(AND(Input!P494="",IFERROR(VLOOKUP(K495,UIR!$A$2:$P$21,8,FALSE),"")&lt;&gt;""),"Data is Missing.",""))</f>
        <v/>
      </c>
      <c r="T495" s="194" t="str">
        <f>IF(B495="","",IF(AND(Input!Q494="",IFERROR(VLOOKUP(K495,UIR!$A$2:$P$21,9,FALSE),"")&lt;&gt;""),"Data is Missing.",""))</f>
        <v/>
      </c>
      <c r="U495" s="194"/>
      <c r="V495" s="194" t="str">
        <f>IF(B495="","",IF(AND(Input!S494="",IFERROR(VLOOKUP(K495,UIR!$A$2:$P$21,11,FALSE),"")&lt;&gt;""),"Data is Missing.",""))</f>
        <v/>
      </c>
      <c r="W495" s="194" t="str">
        <f>IF(B495="","",IF(AND(Input!T494="",IFERROR(VLOOKUP(K495,UIR!$A$2:$P$21,12,FALSE),"")&lt;&gt;""),"Data is Missing.",""))</f>
        <v/>
      </c>
      <c r="X495" s="194" t="str">
        <f>IF(B495="","",IF(AND(Input!V494="",IFERROR(VLOOKUP(K495,UIR!$A$2:$P$21,13,FALSE),"")&lt;&gt;""),"Data is Missing.",""))</f>
        <v/>
      </c>
      <c r="Y495" s="194" t="str">
        <f>IF(B495="","",IF(AND(Input!W494="",IFERROR(VLOOKUP(K495,UIR!$A$2:$P$21,14,FALSE),"")&lt;&gt;""),"Data is Missing.",""))</f>
        <v/>
      </c>
      <c r="Z495" s="194" t="str">
        <f>IF(B495="","",IF(AND(Input!X494="",IFERROR(VLOOKUP(K495,UIR!$A$2:$P$21,15,FALSE),"")&lt;&gt;""),"Data is Missing.",""))</f>
        <v/>
      </c>
      <c r="AA495" s="195" t="str">
        <f>IF(B495="","",IF(AND(Input!Y494="",IFERROR(VLOOKUP(K495,UIR!$A$2:$P$21,16,FALSE),"")&lt;&gt;""),"Data is Missing.",""))</f>
        <v/>
      </c>
      <c r="AC495" s="202" t="str">
        <f>IF(ISERROR(IF(Input!D494="","",IF(ISERROR(VLOOKUP(Input!D494,'Measure List'!$A$2:$A$30000,1,0)),"Invalid RefNo",""))),"",IF(Input!D494="","",IF(ISERROR(VLOOKUP(Input!D494,'Measure List'!$A$2:$A$30000,1,0)),"Invalid RefNo","")))</f>
        <v/>
      </c>
      <c r="AD495" s="156"/>
      <c r="AE495" s="156"/>
      <c r="AF495" s="156"/>
      <c r="AG495" s="156"/>
      <c r="AH495" s="156"/>
      <c r="AI495" s="156"/>
      <c r="AJ495" s="156"/>
      <c r="AK495" s="156"/>
      <c r="AL495" s="203" t="str">
        <f>IF(COUNTIF(Dropdowns!$K$2:$K$7,Input!S494)&gt;0,"",IF(Input!S494="","","Invalid Type"))</f>
        <v/>
      </c>
      <c r="AN495" s="204" t="str">
        <f>IF(Input!C494="","",IF(ISNUMBER(VALUE(Input!C494)),"","Needs to be a number."))</f>
        <v/>
      </c>
      <c r="AO495" s="205" t="str">
        <f>IF(Input!E494="","",IF(ISNUMBER(VALUE(Input!E494)),"","Needs to be a number."))</f>
        <v/>
      </c>
      <c r="AP495" s="205" t="str">
        <f>IF(Input!N494="","",IF(ISNUMBER(VALUE(Input!N494)),"","Needs to be a number."))</f>
        <v/>
      </c>
      <c r="AQ495" s="205" t="str">
        <f>IF(Input!O494="","",IF(ISNUMBER(VALUE(Input!O494)),"","Needs to be a number."))</f>
        <v/>
      </c>
      <c r="AR495" s="205" t="str">
        <f>IF(Input!V494="","",IF(ISNUMBER(VALUE(Input!V494)),"","Needs to be a number."))</f>
        <v/>
      </c>
      <c r="AS495" s="205" t="str">
        <f>IF(Input!W494="","",IF(ISNUMBER(VALUE(Input!W494)),"","Needs to be a number."))</f>
        <v/>
      </c>
      <c r="AT495" s="205" t="str">
        <f>IF(Input!X494="","",IF(ISNUMBER(VALUE(Input!X494)),"","Needs to be a number."))</f>
        <v/>
      </c>
      <c r="AU495" s="206" t="str">
        <f>IF(Input!Y494="","",IF(ISNUMBER(VALUE(Input!Y494)),"","Needs to be a number."))</f>
        <v/>
      </c>
      <c r="AV495" s="207"/>
      <c r="AW495" s="259" t="str">
        <f>IF(OR(VALUE(Input!C494)&lt;0,VALUE(Input!C494)&gt;100), "Invalid EEI %","")</f>
        <v/>
      </c>
      <c r="AX495" s="207"/>
      <c r="AY495" s="278" t="str">
        <f>IF(Input!E494="","",IF(VALUE(Input!E494)=0,"Do not enter 0.",""))</f>
        <v/>
      </c>
    </row>
    <row r="496" spans="2:51" x14ac:dyDescent="0.3">
      <c r="B496" s="188" t="str">
        <f>Input!A495</f>
        <v/>
      </c>
      <c r="C496" s="189" t="str">
        <f>IF(ISERROR(IF(AND(Input!$A495="",SUMPRODUCT(--(LEN(Input!$A496:'Input'!$A$1006)&gt;0))&lt;&gt;0),"Row is skipped.",IF(AND(Input!$A495="",Input!$A496=""),"", IF(Input!B495="","Data is missing.","")))),"",IF(AND(Input!$A495="",SUMPRODUCT(--(LEN(Input!$A496:'Input'!$A$1006)&gt;0))&lt;&gt;0),"Row is skipped.",IF(AND(Input!$A495="",Input!$A496=""),"", IF(Input!B495="","Data is missing.",""))))</f>
        <v/>
      </c>
      <c r="D496" s="189" t="str">
        <f>IF(ISERROR(IF(AND(Input!$A495="",SUMPRODUCT(--(LEN(Input!$A496:'Input'!$A$1006)&gt;0))&lt;&gt;0),"Row is skipped.",IF(AND(Input!$A495="",Input!$A496=""),"", IF(Input!C495="","Data is missing.","")))),"",IF(AND(Input!$A495="",SUMPRODUCT(--(LEN(Input!$A496:'Input'!$A$1006)&gt;0))&lt;&gt;0),"Row is skipped.",IF(AND(Input!$A495="",Input!$A496=""),"", IF(Input!C495="","Data is missing.",""))))</f>
        <v/>
      </c>
      <c r="E496" s="189" t="str">
        <f>IF(ISERROR(IF(AND(Input!$A495="",SUMPRODUCT(--(LEN(Input!$A496:'Input'!$A$1006)&gt;0))&lt;&gt;0),"Row is skipped.",IF(AND(Input!$A495="",Input!$A496=""),"", IF(Input!D495="","Data is missing.","")))),"",IF(AND(Input!$A495="",SUMPRODUCT(--(LEN(Input!$A496:'Input'!$A$1006)&gt;0))&lt;&gt;0),"Row is skipped.",IF(AND(Input!$A495="",Input!$A496=""),"", IF(Input!D495="","Data is missing.",""))))</f>
        <v/>
      </c>
      <c r="F496" s="189" t="str">
        <f>IF(ISERROR(IF(AND(Input!$A495="",SUMPRODUCT(--(LEN(Input!$A496:'Input'!$A$1006)&gt;0))&lt;&gt;0),"Row is skipped.",IF(AND(Input!$A495="",Input!$A496=""),"", IF(Input!E495="","Data is missing.","")))),"",IF(AND(Input!$A495="",SUMPRODUCT(--(LEN(Input!$A496:'Input'!$A$1006)&gt;0))&lt;&gt;0),"Row is skipped.",IF(AND(Input!$A495="",Input!$A496=""),"", IF(Input!E495="","Data is missing.",""))))</f>
        <v/>
      </c>
      <c r="G496" s="189" t="str">
        <f>IF(ISERROR(IF(AND(Input!$A495="",SUMPRODUCT(--(LEN(Input!$A496:'Input'!$A$1006)&gt;0))&lt;&gt;0),"Row is skipped.",IF(AND(Input!$A495="",Input!$A496=""),"", IF(Input!F495="","Data is missing.","")))),"",IF(AND(Input!$A495="",SUMPRODUCT(--(LEN(Input!$A496:'Input'!$A$1006)&gt;0))&lt;&gt;0),"Row is skipped.",IF(AND(Input!$A495="",Input!$A496=""),"", IF(Input!F495="","Data is missing.",""))))</f>
        <v/>
      </c>
      <c r="H496" s="190" t="str">
        <f>IF(ISERROR(IF(AND(Input!$A495="",SUMPRODUCT(--(LEN(Input!$A496:'Input'!$A$1006)&gt;0))&lt;&gt;0),"Row is skipped.",IF(AND(Input!$A495="",Input!$A496=""),"", IF(Input!G495="","Data is missing.","")))),"",IF(AND(Input!$A495="",SUMPRODUCT(--(LEN(Input!$A496:'Input'!$A$1006)&gt;0))&lt;&gt;0),"Row is skipped.",IF(AND(Input!$A495="",Input!$A496=""),"", IF(Input!G495="","Data is missing.",""))))</f>
        <v/>
      </c>
      <c r="I496" s="156"/>
      <c r="J496" s="191" t="str">
        <f>IFERROR(VLOOKUP(VLOOKUP(Input!$D495,'Measure List'!$A:$AN,40,FALSE),UIR!$A$1:$Q$27,17,FALSE),"")</f>
        <v/>
      </c>
      <c r="K496" s="192" t="str">
        <f>IFERROR(VLOOKUP(Input!$D495,'Measure List'!$A:$AN,40,FALSE),"")</f>
        <v/>
      </c>
      <c r="L496" s="156"/>
      <c r="M496" s="193" t="str">
        <f>IF(B496="","",IF(AND(Input!H495="",IFERROR(VLOOKUP(K496,UIR!$A$2:$P$21,2,FALSE),"")&lt;&gt;""),"Data is Missing.",""))</f>
        <v/>
      </c>
      <c r="N496" s="194" t="str">
        <f>IF(B496="","",IF(AND(Input!I495="",IFERROR(VLOOKUP(K496,UIR!$A$2:$P$21,3,FALSE),"")&lt;&gt;""),"Data is Missing.",""))</f>
        <v/>
      </c>
      <c r="O496" s="194" t="str">
        <f>IF(B496="","",IF(AND(Input!J495="",IFERROR(VLOOKUP(K496,UIR!$A$2:$P$21,4,FALSE),"")&lt;&gt;""),"Data is Missing.",""))</f>
        <v/>
      </c>
      <c r="P496" s="194" t="str">
        <f>IF(B496="","",IF(AND(Input!K495="",IFERROR(VLOOKUP(K496,UIR!$A$2:$P$21,5,FALSE),"")&lt;&gt;""),"Data is Missing.",""))</f>
        <v/>
      </c>
      <c r="Q496" s="194" t="str">
        <f>IF(B496="","",IF(AND(Input!L495="",IFERROR(VLOOKUP(K496,UIR!$A$2:$P$21,6,FALSE),"")&lt;&gt;""),"Data is Missing.",""))</f>
        <v/>
      </c>
      <c r="R496" s="194" t="str">
        <f>IF(B496="","",IF(AND(Input!M495="",IFERROR(VLOOKUP(K496,UIR!$A$2:$P$21,7,FALSE),"")&lt;&gt;""),"Data is Missing.",""))</f>
        <v/>
      </c>
      <c r="S496" s="194" t="str">
        <f>IF(B496="","",IF(AND(Input!P495="",IFERROR(VLOOKUP(K496,UIR!$A$2:$P$21,8,FALSE),"")&lt;&gt;""),"Data is Missing.",""))</f>
        <v/>
      </c>
      <c r="T496" s="194" t="str">
        <f>IF(B496="","",IF(AND(Input!Q495="",IFERROR(VLOOKUP(K496,UIR!$A$2:$P$21,9,FALSE),"")&lt;&gt;""),"Data is Missing.",""))</f>
        <v/>
      </c>
      <c r="U496" s="194"/>
      <c r="V496" s="194" t="str">
        <f>IF(B496="","",IF(AND(Input!S495="",IFERROR(VLOOKUP(K496,UIR!$A$2:$P$21,11,FALSE),"")&lt;&gt;""),"Data is Missing.",""))</f>
        <v/>
      </c>
      <c r="W496" s="194" t="str">
        <f>IF(B496="","",IF(AND(Input!T495="",IFERROR(VLOOKUP(K496,UIR!$A$2:$P$21,12,FALSE),"")&lt;&gt;""),"Data is Missing.",""))</f>
        <v/>
      </c>
      <c r="X496" s="194" t="str">
        <f>IF(B496="","",IF(AND(Input!V495="",IFERROR(VLOOKUP(K496,UIR!$A$2:$P$21,13,FALSE),"")&lt;&gt;""),"Data is Missing.",""))</f>
        <v/>
      </c>
      <c r="Y496" s="194" t="str">
        <f>IF(B496="","",IF(AND(Input!W495="",IFERROR(VLOOKUP(K496,UIR!$A$2:$P$21,14,FALSE),"")&lt;&gt;""),"Data is Missing.",""))</f>
        <v/>
      </c>
      <c r="Z496" s="194" t="str">
        <f>IF(B496="","",IF(AND(Input!X495="",IFERROR(VLOOKUP(K496,UIR!$A$2:$P$21,15,FALSE),"")&lt;&gt;""),"Data is Missing.",""))</f>
        <v/>
      </c>
      <c r="AA496" s="195" t="str">
        <f>IF(B496="","",IF(AND(Input!Y495="",IFERROR(VLOOKUP(K496,UIR!$A$2:$P$21,16,FALSE),"")&lt;&gt;""),"Data is Missing.",""))</f>
        <v/>
      </c>
      <c r="AC496" s="202" t="str">
        <f>IF(ISERROR(IF(Input!D495="","",IF(ISERROR(VLOOKUP(Input!D495,'Measure List'!$A$2:$A$30000,1,0)),"Invalid RefNo",""))),"",IF(Input!D495="","",IF(ISERROR(VLOOKUP(Input!D495,'Measure List'!$A$2:$A$30000,1,0)),"Invalid RefNo","")))</f>
        <v/>
      </c>
      <c r="AD496" s="156"/>
      <c r="AE496" s="156"/>
      <c r="AF496" s="156"/>
      <c r="AG496" s="156"/>
      <c r="AH496" s="156"/>
      <c r="AI496" s="156"/>
      <c r="AJ496" s="156"/>
      <c r="AK496" s="156"/>
      <c r="AL496" s="203" t="str">
        <f>IF(COUNTIF(Dropdowns!$K$2:$K$7,Input!S495)&gt;0,"",IF(Input!S495="","","Invalid Type"))</f>
        <v/>
      </c>
      <c r="AN496" s="204" t="str">
        <f>IF(Input!C495="","",IF(ISNUMBER(VALUE(Input!C495)),"","Needs to be a number."))</f>
        <v/>
      </c>
      <c r="AO496" s="205" t="str">
        <f>IF(Input!E495="","",IF(ISNUMBER(VALUE(Input!E495)),"","Needs to be a number."))</f>
        <v/>
      </c>
      <c r="AP496" s="205" t="str">
        <f>IF(Input!N495="","",IF(ISNUMBER(VALUE(Input!N495)),"","Needs to be a number."))</f>
        <v/>
      </c>
      <c r="AQ496" s="205" t="str">
        <f>IF(Input!O495="","",IF(ISNUMBER(VALUE(Input!O495)),"","Needs to be a number."))</f>
        <v/>
      </c>
      <c r="AR496" s="205" t="str">
        <f>IF(Input!V495="","",IF(ISNUMBER(VALUE(Input!V495)),"","Needs to be a number."))</f>
        <v/>
      </c>
      <c r="AS496" s="205" t="str">
        <f>IF(Input!W495="","",IF(ISNUMBER(VALUE(Input!W495)),"","Needs to be a number."))</f>
        <v/>
      </c>
      <c r="AT496" s="205" t="str">
        <f>IF(Input!X495="","",IF(ISNUMBER(VALUE(Input!X495)),"","Needs to be a number."))</f>
        <v/>
      </c>
      <c r="AU496" s="206" t="str">
        <f>IF(Input!Y495="","",IF(ISNUMBER(VALUE(Input!Y495)),"","Needs to be a number."))</f>
        <v/>
      </c>
      <c r="AV496" s="207"/>
      <c r="AW496" s="259" t="str">
        <f>IF(OR(VALUE(Input!C495)&lt;0,VALUE(Input!C495)&gt;100), "Invalid EEI %","")</f>
        <v/>
      </c>
      <c r="AX496" s="207"/>
      <c r="AY496" s="278" t="str">
        <f>IF(Input!E495="","",IF(VALUE(Input!E495)=0,"Do not enter 0.",""))</f>
        <v/>
      </c>
    </row>
    <row r="497" spans="2:51" x14ac:dyDescent="0.3">
      <c r="B497" s="188" t="str">
        <f>Input!A496</f>
        <v/>
      </c>
      <c r="C497" s="189" t="str">
        <f>IF(ISERROR(IF(AND(Input!$A496="",SUMPRODUCT(--(LEN(Input!$A497:'Input'!$A$1006)&gt;0))&lt;&gt;0),"Row is skipped.",IF(AND(Input!$A496="",Input!$A497=""),"", IF(Input!B496="","Data is missing.","")))),"",IF(AND(Input!$A496="",SUMPRODUCT(--(LEN(Input!$A497:'Input'!$A$1006)&gt;0))&lt;&gt;0),"Row is skipped.",IF(AND(Input!$A496="",Input!$A497=""),"", IF(Input!B496="","Data is missing.",""))))</f>
        <v/>
      </c>
      <c r="D497" s="189" t="str">
        <f>IF(ISERROR(IF(AND(Input!$A496="",SUMPRODUCT(--(LEN(Input!$A497:'Input'!$A$1006)&gt;0))&lt;&gt;0),"Row is skipped.",IF(AND(Input!$A496="",Input!$A497=""),"", IF(Input!C496="","Data is missing.","")))),"",IF(AND(Input!$A496="",SUMPRODUCT(--(LEN(Input!$A497:'Input'!$A$1006)&gt;0))&lt;&gt;0),"Row is skipped.",IF(AND(Input!$A496="",Input!$A497=""),"", IF(Input!C496="","Data is missing.",""))))</f>
        <v/>
      </c>
      <c r="E497" s="189" t="str">
        <f>IF(ISERROR(IF(AND(Input!$A496="",SUMPRODUCT(--(LEN(Input!$A497:'Input'!$A$1006)&gt;0))&lt;&gt;0),"Row is skipped.",IF(AND(Input!$A496="",Input!$A497=""),"", IF(Input!D496="","Data is missing.","")))),"",IF(AND(Input!$A496="",SUMPRODUCT(--(LEN(Input!$A497:'Input'!$A$1006)&gt;0))&lt;&gt;0),"Row is skipped.",IF(AND(Input!$A496="",Input!$A497=""),"", IF(Input!D496="","Data is missing.",""))))</f>
        <v/>
      </c>
      <c r="F497" s="189" t="str">
        <f>IF(ISERROR(IF(AND(Input!$A496="",SUMPRODUCT(--(LEN(Input!$A497:'Input'!$A$1006)&gt;0))&lt;&gt;0),"Row is skipped.",IF(AND(Input!$A496="",Input!$A497=""),"", IF(Input!E496="","Data is missing.","")))),"",IF(AND(Input!$A496="",SUMPRODUCT(--(LEN(Input!$A497:'Input'!$A$1006)&gt;0))&lt;&gt;0),"Row is skipped.",IF(AND(Input!$A496="",Input!$A497=""),"", IF(Input!E496="","Data is missing.",""))))</f>
        <v/>
      </c>
      <c r="G497" s="189" t="str">
        <f>IF(ISERROR(IF(AND(Input!$A496="",SUMPRODUCT(--(LEN(Input!$A497:'Input'!$A$1006)&gt;0))&lt;&gt;0),"Row is skipped.",IF(AND(Input!$A496="",Input!$A497=""),"", IF(Input!F496="","Data is missing.","")))),"",IF(AND(Input!$A496="",SUMPRODUCT(--(LEN(Input!$A497:'Input'!$A$1006)&gt;0))&lt;&gt;0),"Row is skipped.",IF(AND(Input!$A496="",Input!$A497=""),"", IF(Input!F496="","Data is missing.",""))))</f>
        <v/>
      </c>
      <c r="H497" s="190" t="str">
        <f>IF(ISERROR(IF(AND(Input!$A496="",SUMPRODUCT(--(LEN(Input!$A497:'Input'!$A$1006)&gt;0))&lt;&gt;0),"Row is skipped.",IF(AND(Input!$A496="",Input!$A497=""),"", IF(Input!G496="","Data is missing.","")))),"",IF(AND(Input!$A496="",SUMPRODUCT(--(LEN(Input!$A497:'Input'!$A$1006)&gt;0))&lt;&gt;0),"Row is skipped.",IF(AND(Input!$A496="",Input!$A497=""),"", IF(Input!G496="","Data is missing.",""))))</f>
        <v/>
      </c>
      <c r="I497" s="156"/>
      <c r="J497" s="191" t="str">
        <f>IFERROR(VLOOKUP(VLOOKUP(Input!$D496,'Measure List'!$A:$AN,40,FALSE),UIR!$A$1:$Q$27,17,FALSE),"")</f>
        <v/>
      </c>
      <c r="K497" s="192" t="str">
        <f>IFERROR(VLOOKUP(Input!$D496,'Measure List'!$A:$AN,40,FALSE),"")</f>
        <v/>
      </c>
      <c r="L497" s="156"/>
      <c r="M497" s="193" t="str">
        <f>IF(B497="","",IF(AND(Input!H496="",IFERROR(VLOOKUP(K497,UIR!$A$2:$P$21,2,FALSE),"")&lt;&gt;""),"Data is Missing.",""))</f>
        <v/>
      </c>
      <c r="N497" s="194" t="str">
        <f>IF(B497="","",IF(AND(Input!I496="",IFERROR(VLOOKUP(K497,UIR!$A$2:$P$21,3,FALSE),"")&lt;&gt;""),"Data is Missing.",""))</f>
        <v/>
      </c>
      <c r="O497" s="194" t="str">
        <f>IF(B497="","",IF(AND(Input!J496="",IFERROR(VLOOKUP(K497,UIR!$A$2:$P$21,4,FALSE),"")&lt;&gt;""),"Data is Missing.",""))</f>
        <v/>
      </c>
      <c r="P497" s="194" t="str">
        <f>IF(B497="","",IF(AND(Input!K496="",IFERROR(VLOOKUP(K497,UIR!$A$2:$P$21,5,FALSE),"")&lt;&gt;""),"Data is Missing.",""))</f>
        <v/>
      </c>
      <c r="Q497" s="194" t="str">
        <f>IF(B497="","",IF(AND(Input!L496="",IFERROR(VLOOKUP(K497,UIR!$A$2:$P$21,6,FALSE),"")&lt;&gt;""),"Data is Missing.",""))</f>
        <v/>
      </c>
      <c r="R497" s="194" t="str">
        <f>IF(B497="","",IF(AND(Input!M496="",IFERROR(VLOOKUP(K497,UIR!$A$2:$P$21,7,FALSE),"")&lt;&gt;""),"Data is Missing.",""))</f>
        <v/>
      </c>
      <c r="S497" s="194" t="str">
        <f>IF(B497="","",IF(AND(Input!P496="",IFERROR(VLOOKUP(K497,UIR!$A$2:$P$21,8,FALSE),"")&lt;&gt;""),"Data is Missing.",""))</f>
        <v/>
      </c>
      <c r="T497" s="194" t="str">
        <f>IF(B497="","",IF(AND(Input!Q496="",IFERROR(VLOOKUP(K497,UIR!$A$2:$P$21,9,FALSE),"")&lt;&gt;""),"Data is Missing.",""))</f>
        <v/>
      </c>
      <c r="U497" s="194"/>
      <c r="V497" s="194" t="str">
        <f>IF(B497="","",IF(AND(Input!S496="",IFERROR(VLOOKUP(K497,UIR!$A$2:$P$21,11,FALSE),"")&lt;&gt;""),"Data is Missing.",""))</f>
        <v/>
      </c>
      <c r="W497" s="194" t="str">
        <f>IF(B497="","",IF(AND(Input!T496="",IFERROR(VLOOKUP(K497,UIR!$A$2:$P$21,12,FALSE),"")&lt;&gt;""),"Data is Missing.",""))</f>
        <v/>
      </c>
      <c r="X497" s="194" t="str">
        <f>IF(B497="","",IF(AND(Input!V496="",IFERROR(VLOOKUP(K497,UIR!$A$2:$P$21,13,FALSE),"")&lt;&gt;""),"Data is Missing.",""))</f>
        <v/>
      </c>
      <c r="Y497" s="194" t="str">
        <f>IF(B497="","",IF(AND(Input!W496="",IFERROR(VLOOKUP(K497,UIR!$A$2:$P$21,14,FALSE),"")&lt;&gt;""),"Data is Missing.",""))</f>
        <v/>
      </c>
      <c r="Z497" s="194" t="str">
        <f>IF(B497="","",IF(AND(Input!X496="",IFERROR(VLOOKUP(K497,UIR!$A$2:$P$21,15,FALSE),"")&lt;&gt;""),"Data is Missing.",""))</f>
        <v/>
      </c>
      <c r="AA497" s="195" t="str">
        <f>IF(B497="","",IF(AND(Input!Y496="",IFERROR(VLOOKUP(K497,UIR!$A$2:$P$21,16,FALSE),"")&lt;&gt;""),"Data is Missing.",""))</f>
        <v/>
      </c>
      <c r="AC497" s="202" t="str">
        <f>IF(ISERROR(IF(Input!D496="","",IF(ISERROR(VLOOKUP(Input!D496,'Measure List'!$A$2:$A$30000,1,0)),"Invalid RefNo",""))),"",IF(Input!D496="","",IF(ISERROR(VLOOKUP(Input!D496,'Measure List'!$A$2:$A$30000,1,0)),"Invalid RefNo","")))</f>
        <v/>
      </c>
      <c r="AD497" s="156"/>
      <c r="AE497" s="156"/>
      <c r="AF497" s="156"/>
      <c r="AG497" s="156"/>
      <c r="AH497" s="156"/>
      <c r="AI497" s="156"/>
      <c r="AJ497" s="156"/>
      <c r="AK497" s="156"/>
      <c r="AL497" s="203" t="str">
        <f>IF(COUNTIF(Dropdowns!$K$2:$K$7,Input!S496)&gt;0,"",IF(Input!S496="","","Invalid Type"))</f>
        <v/>
      </c>
      <c r="AN497" s="204" t="str">
        <f>IF(Input!C496="","",IF(ISNUMBER(VALUE(Input!C496)),"","Needs to be a number."))</f>
        <v/>
      </c>
      <c r="AO497" s="205" t="str">
        <f>IF(Input!E496="","",IF(ISNUMBER(VALUE(Input!E496)),"","Needs to be a number."))</f>
        <v/>
      </c>
      <c r="AP497" s="205" t="str">
        <f>IF(Input!N496="","",IF(ISNUMBER(VALUE(Input!N496)),"","Needs to be a number."))</f>
        <v/>
      </c>
      <c r="AQ497" s="205" t="str">
        <f>IF(Input!O496="","",IF(ISNUMBER(VALUE(Input!O496)),"","Needs to be a number."))</f>
        <v/>
      </c>
      <c r="AR497" s="205" t="str">
        <f>IF(Input!V496="","",IF(ISNUMBER(VALUE(Input!V496)),"","Needs to be a number."))</f>
        <v/>
      </c>
      <c r="AS497" s="205" t="str">
        <f>IF(Input!W496="","",IF(ISNUMBER(VALUE(Input!W496)),"","Needs to be a number."))</f>
        <v/>
      </c>
      <c r="AT497" s="205" t="str">
        <f>IF(Input!X496="","",IF(ISNUMBER(VALUE(Input!X496)),"","Needs to be a number."))</f>
        <v/>
      </c>
      <c r="AU497" s="206" t="str">
        <f>IF(Input!Y496="","",IF(ISNUMBER(VALUE(Input!Y496)),"","Needs to be a number."))</f>
        <v/>
      </c>
      <c r="AV497" s="207"/>
      <c r="AW497" s="259" t="str">
        <f>IF(OR(VALUE(Input!C496)&lt;0,VALUE(Input!C496)&gt;100), "Invalid EEI %","")</f>
        <v/>
      </c>
      <c r="AX497" s="207"/>
      <c r="AY497" s="278" t="str">
        <f>IF(Input!E496="","",IF(VALUE(Input!E496)=0,"Do not enter 0.",""))</f>
        <v/>
      </c>
    </row>
    <row r="498" spans="2:51" x14ac:dyDescent="0.3">
      <c r="B498" s="188" t="str">
        <f>Input!A497</f>
        <v/>
      </c>
      <c r="C498" s="189" t="str">
        <f>IF(ISERROR(IF(AND(Input!$A497="",SUMPRODUCT(--(LEN(Input!$A498:'Input'!$A$1006)&gt;0))&lt;&gt;0),"Row is skipped.",IF(AND(Input!$A497="",Input!$A498=""),"", IF(Input!B497="","Data is missing.","")))),"",IF(AND(Input!$A497="",SUMPRODUCT(--(LEN(Input!$A498:'Input'!$A$1006)&gt;0))&lt;&gt;0),"Row is skipped.",IF(AND(Input!$A497="",Input!$A498=""),"", IF(Input!B497="","Data is missing.",""))))</f>
        <v/>
      </c>
      <c r="D498" s="189" t="str">
        <f>IF(ISERROR(IF(AND(Input!$A497="",SUMPRODUCT(--(LEN(Input!$A498:'Input'!$A$1006)&gt;0))&lt;&gt;0),"Row is skipped.",IF(AND(Input!$A497="",Input!$A498=""),"", IF(Input!C497="","Data is missing.","")))),"",IF(AND(Input!$A497="",SUMPRODUCT(--(LEN(Input!$A498:'Input'!$A$1006)&gt;0))&lt;&gt;0),"Row is skipped.",IF(AND(Input!$A497="",Input!$A498=""),"", IF(Input!C497="","Data is missing.",""))))</f>
        <v/>
      </c>
      <c r="E498" s="189" t="str">
        <f>IF(ISERROR(IF(AND(Input!$A497="",SUMPRODUCT(--(LEN(Input!$A498:'Input'!$A$1006)&gt;0))&lt;&gt;0),"Row is skipped.",IF(AND(Input!$A497="",Input!$A498=""),"", IF(Input!D497="","Data is missing.","")))),"",IF(AND(Input!$A497="",SUMPRODUCT(--(LEN(Input!$A498:'Input'!$A$1006)&gt;0))&lt;&gt;0),"Row is skipped.",IF(AND(Input!$A497="",Input!$A498=""),"", IF(Input!D497="","Data is missing.",""))))</f>
        <v/>
      </c>
      <c r="F498" s="189" t="str">
        <f>IF(ISERROR(IF(AND(Input!$A497="",SUMPRODUCT(--(LEN(Input!$A498:'Input'!$A$1006)&gt;0))&lt;&gt;0),"Row is skipped.",IF(AND(Input!$A497="",Input!$A498=""),"", IF(Input!E497="","Data is missing.","")))),"",IF(AND(Input!$A497="",SUMPRODUCT(--(LEN(Input!$A498:'Input'!$A$1006)&gt;0))&lt;&gt;0),"Row is skipped.",IF(AND(Input!$A497="",Input!$A498=""),"", IF(Input!E497="","Data is missing.",""))))</f>
        <v/>
      </c>
      <c r="G498" s="189" t="str">
        <f>IF(ISERROR(IF(AND(Input!$A497="",SUMPRODUCT(--(LEN(Input!$A498:'Input'!$A$1006)&gt;0))&lt;&gt;0),"Row is skipped.",IF(AND(Input!$A497="",Input!$A498=""),"", IF(Input!F497="","Data is missing.","")))),"",IF(AND(Input!$A497="",SUMPRODUCT(--(LEN(Input!$A498:'Input'!$A$1006)&gt;0))&lt;&gt;0),"Row is skipped.",IF(AND(Input!$A497="",Input!$A498=""),"", IF(Input!F497="","Data is missing.",""))))</f>
        <v/>
      </c>
      <c r="H498" s="190" t="str">
        <f>IF(ISERROR(IF(AND(Input!$A497="",SUMPRODUCT(--(LEN(Input!$A498:'Input'!$A$1006)&gt;0))&lt;&gt;0),"Row is skipped.",IF(AND(Input!$A497="",Input!$A498=""),"", IF(Input!G497="","Data is missing.","")))),"",IF(AND(Input!$A497="",SUMPRODUCT(--(LEN(Input!$A498:'Input'!$A$1006)&gt;0))&lt;&gt;0),"Row is skipped.",IF(AND(Input!$A497="",Input!$A498=""),"", IF(Input!G497="","Data is missing.",""))))</f>
        <v/>
      </c>
      <c r="I498" s="156"/>
      <c r="J498" s="191" t="str">
        <f>IFERROR(VLOOKUP(VLOOKUP(Input!$D497,'Measure List'!$A:$AN,40,FALSE),UIR!$A$1:$Q$27,17,FALSE),"")</f>
        <v/>
      </c>
      <c r="K498" s="192" t="str">
        <f>IFERROR(VLOOKUP(Input!$D497,'Measure List'!$A:$AN,40,FALSE),"")</f>
        <v/>
      </c>
      <c r="L498" s="156"/>
      <c r="M498" s="193" t="str">
        <f>IF(B498="","",IF(AND(Input!H497="",IFERROR(VLOOKUP(K498,UIR!$A$2:$P$21,2,FALSE),"")&lt;&gt;""),"Data is Missing.",""))</f>
        <v/>
      </c>
      <c r="N498" s="194" t="str">
        <f>IF(B498="","",IF(AND(Input!I497="",IFERROR(VLOOKUP(K498,UIR!$A$2:$P$21,3,FALSE),"")&lt;&gt;""),"Data is Missing.",""))</f>
        <v/>
      </c>
      <c r="O498" s="194" t="str">
        <f>IF(B498="","",IF(AND(Input!J497="",IFERROR(VLOOKUP(K498,UIR!$A$2:$P$21,4,FALSE),"")&lt;&gt;""),"Data is Missing.",""))</f>
        <v/>
      </c>
      <c r="P498" s="194" t="str">
        <f>IF(B498="","",IF(AND(Input!K497="",IFERROR(VLOOKUP(K498,UIR!$A$2:$P$21,5,FALSE),"")&lt;&gt;""),"Data is Missing.",""))</f>
        <v/>
      </c>
      <c r="Q498" s="194" t="str">
        <f>IF(B498="","",IF(AND(Input!L497="",IFERROR(VLOOKUP(K498,UIR!$A$2:$P$21,6,FALSE),"")&lt;&gt;""),"Data is Missing.",""))</f>
        <v/>
      </c>
      <c r="R498" s="194" t="str">
        <f>IF(B498="","",IF(AND(Input!M497="",IFERROR(VLOOKUP(K498,UIR!$A$2:$P$21,7,FALSE),"")&lt;&gt;""),"Data is Missing.",""))</f>
        <v/>
      </c>
      <c r="S498" s="194" t="str">
        <f>IF(B498="","",IF(AND(Input!P497="",IFERROR(VLOOKUP(K498,UIR!$A$2:$P$21,8,FALSE),"")&lt;&gt;""),"Data is Missing.",""))</f>
        <v/>
      </c>
      <c r="T498" s="194" t="str">
        <f>IF(B498="","",IF(AND(Input!Q497="",IFERROR(VLOOKUP(K498,UIR!$A$2:$P$21,9,FALSE),"")&lt;&gt;""),"Data is Missing.",""))</f>
        <v/>
      </c>
      <c r="U498" s="194"/>
      <c r="V498" s="194" t="str">
        <f>IF(B498="","",IF(AND(Input!S497="",IFERROR(VLOOKUP(K498,UIR!$A$2:$P$21,11,FALSE),"")&lt;&gt;""),"Data is Missing.",""))</f>
        <v/>
      </c>
      <c r="W498" s="194" t="str">
        <f>IF(B498="","",IF(AND(Input!T497="",IFERROR(VLOOKUP(K498,UIR!$A$2:$P$21,12,FALSE),"")&lt;&gt;""),"Data is Missing.",""))</f>
        <v/>
      </c>
      <c r="X498" s="194" t="str">
        <f>IF(B498="","",IF(AND(Input!V497="",IFERROR(VLOOKUP(K498,UIR!$A$2:$P$21,13,FALSE),"")&lt;&gt;""),"Data is Missing.",""))</f>
        <v/>
      </c>
      <c r="Y498" s="194" t="str">
        <f>IF(B498="","",IF(AND(Input!W497="",IFERROR(VLOOKUP(K498,UIR!$A$2:$P$21,14,FALSE),"")&lt;&gt;""),"Data is Missing.",""))</f>
        <v/>
      </c>
      <c r="Z498" s="194" t="str">
        <f>IF(B498="","",IF(AND(Input!X497="",IFERROR(VLOOKUP(K498,UIR!$A$2:$P$21,15,FALSE),"")&lt;&gt;""),"Data is Missing.",""))</f>
        <v/>
      </c>
      <c r="AA498" s="195" t="str">
        <f>IF(B498="","",IF(AND(Input!Y497="",IFERROR(VLOOKUP(K498,UIR!$A$2:$P$21,16,FALSE),"")&lt;&gt;""),"Data is Missing.",""))</f>
        <v/>
      </c>
      <c r="AC498" s="202" t="str">
        <f>IF(ISERROR(IF(Input!D497="","",IF(ISERROR(VLOOKUP(Input!D497,'Measure List'!$A$2:$A$30000,1,0)),"Invalid RefNo",""))),"",IF(Input!D497="","",IF(ISERROR(VLOOKUP(Input!D497,'Measure List'!$A$2:$A$30000,1,0)),"Invalid RefNo","")))</f>
        <v/>
      </c>
      <c r="AD498" s="156"/>
      <c r="AE498" s="156"/>
      <c r="AF498" s="156"/>
      <c r="AG498" s="156"/>
      <c r="AH498" s="156"/>
      <c r="AI498" s="156"/>
      <c r="AJ498" s="156"/>
      <c r="AK498" s="156"/>
      <c r="AL498" s="203" t="str">
        <f>IF(COUNTIF(Dropdowns!$K$2:$K$7,Input!S497)&gt;0,"",IF(Input!S497="","","Invalid Type"))</f>
        <v/>
      </c>
      <c r="AN498" s="204" t="str">
        <f>IF(Input!C497="","",IF(ISNUMBER(VALUE(Input!C497)),"","Needs to be a number."))</f>
        <v/>
      </c>
      <c r="AO498" s="205" t="str">
        <f>IF(Input!E497="","",IF(ISNUMBER(VALUE(Input!E497)),"","Needs to be a number."))</f>
        <v/>
      </c>
      <c r="AP498" s="205" t="str">
        <f>IF(Input!N497="","",IF(ISNUMBER(VALUE(Input!N497)),"","Needs to be a number."))</f>
        <v/>
      </c>
      <c r="AQ498" s="205" t="str">
        <f>IF(Input!O497="","",IF(ISNUMBER(VALUE(Input!O497)),"","Needs to be a number."))</f>
        <v/>
      </c>
      <c r="AR498" s="205" t="str">
        <f>IF(Input!V497="","",IF(ISNUMBER(VALUE(Input!V497)),"","Needs to be a number."))</f>
        <v/>
      </c>
      <c r="AS498" s="205" t="str">
        <f>IF(Input!W497="","",IF(ISNUMBER(VALUE(Input!W497)),"","Needs to be a number."))</f>
        <v/>
      </c>
      <c r="AT498" s="205" t="str">
        <f>IF(Input!X497="","",IF(ISNUMBER(VALUE(Input!X497)),"","Needs to be a number."))</f>
        <v/>
      </c>
      <c r="AU498" s="206" t="str">
        <f>IF(Input!Y497="","",IF(ISNUMBER(VALUE(Input!Y497)),"","Needs to be a number."))</f>
        <v/>
      </c>
      <c r="AV498" s="207"/>
      <c r="AW498" s="259" t="str">
        <f>IF(OR(VALUE(Input!C497)&lt;0,VALUE(Input!C497)&gt;100), "Invalid EEI %","")</f>
        <v/>
      </c>
      <c r="AX498" s="207"/>
      <c r="AY498" s="278" t="str">
        <f>IF(Input!E497="","",IF(VALUE(Input!E497)=0,"Do not enter 0.",""))</f>
        <v/>
      </c>
    </row>
    <row r="499" spans="2:51" x14ac:dyDescent="0.3">
      <c r="B499" s="188" t="str">
        <f>Input!A498</f>
        <v/>
      </c>
      <c r="C499" s="189" t="str">
        <f>IF(ISERROR(IF(AND(Input!$A498="",SUMPRODUCT(--(LEN(Input!$A499:'Input'!$A$1006)&gt;0))&lt;&gt;0),"Row is skipped.",IF(AND(Input!$A498="",Input!$A499=""),"", IF(Input!B498="","Data is missing.","")))),"",IF(AND(Input!$A498="",SUMPRODUCT(--(LEN(Input!$A499:'Input'!$A$1006)&gt;0))&lt;&gt;0),"Row is skipped.",IF(AND(Input!$A498="",Input!$A499=""),"", IF(Input!B498="","Data is missing.",""))))</f>
        <v/>
      </c>
      <c r="D499" s="189" t="str">
        <f>IF(ISERROR(IF(AND(Input!$A498="",SUMPRODUCT(--(LEN(Input!$A499:'Input'!$A$1006)&gt;0))&lt;&gt;0),"Row is skipped.",IF(AND(Input!$A498="",Input!$A499=""),"", IF(Input!C498="","Data is missing.","")))),"",IF(AND(Input!$A498="",SUMPRODUCT(--(LEN(Input!$A499:'Input'!$A$1006)&gt;0))&lt;&gt;0),"Row is skipped.",IF(AND(Input!$A498="",Input!$A499=""),"", IF(Input!C498="","Data is missing.",""))))</f>
        <v/>
      </c>
      <c r="E499" s="189" t="str">
        <f>IF(ISERROR(IF(AND(Input!$A498="",SUMPRODUCT(--(LEN(Input!$A499:'Input'!$A$1006)&gt;0))&lt;&gt;0),"Row is skipped.",IF(AND(Input!$A498="",Input!$A499=""),"", IF(Input!D498="","Data is missing.","")))),"",IF(AND(Input!$A498="",SUMPRODUCT(--(LEN(Input!$A499:'Input'!$A$1006)&gt;0))&lt;&gt;0),"Row is skipped.",IF(AND(Input!$A498="",Input!$A499=""),"", IF(Input!D498="","Data is missing.",""))))</f>
        <v/>
      </c>
      <c r="F499" s="189" t="str">
        <f>IF(ISERROR(IF(AND(Input!$A498="",SUMPRODUCT(--(LEN(Input!$A499:'Input'!$A$1006)&gt;0))&lt;&gt;0),"Row is skipped.",IF(AND(Input!$A498="",Input!$A499=""),"", IF(Input!E498="","Data is missing.","")))),"",IF(AND(Input!$A498="",SUMPRODUCT(--(LEN(Input!$A499:'Input'!$A$1006)&gt;0))&lt;&gt;0),"Row is skipped.",IF(AND(Input!$A498="",Input!$A499=""),"", IF(Input!E498="","Data is missing.",""))))</f>
        <v/>
      </c>
      <c r="G499" s="189" t="str">
        <f>IF(ISERROR(IF(AND(Input!$A498="",SUMPRODUCT(--(LEN(Input!$A499:'Input'!$A$1006)&gt;0))&lt;&gt;0),"Row is skipped.",IF(AND(Input!$A498="",Input!$A499=""),"", IF(Input!F498="","Data is missing.","")))),"",IF(AND(Input!$A498="",SUMPRODUCT(--(LEN(Input!$A499:'Input'!$A$1006)&gt;0))&lt;&gt;0),"Row is skipped.",IF(AND(Input!$A498="",Input!$A499=""),"", IF(Input!F498="","Data is missing.",""))))</f>
        <v/>
      </c>
      <c r="H499" s="190" t="str">
        <f>IF(ISERROR(IF(AND(Input!$A498="",SUMPRODUCT(--(LEN(Input!$A499:'Input'!$A$1006)&gt;0))&lt;&gt;0),"Row is skipped.",IF(AND(Input!$A498="",Input!$A499=""),"", IF(Input!G498="","Data is missing.","")))),"",IF(AND(Input!$A498="",SUMPRODUCT(--(LEN(Input!$A499:'Input'!$A$1006)&gt;0))&lt;&gt;0),"Row is skipped.",IF(AND(Input!$A498="",Input!$A499=""),"", IF(Input!G498="","Data is missing.",""))))</f>
        <v/>
      </c>
      <c r="I499" s="156"/>
      <c r="J499" s="191" t="str">
        <f>IFERROR(VLOOKUP(VLOOKUP(Input!$D498,'Measure List'!$A:$AN,40,FALSE),UIR!$A$1:$Q$27,17,FALSE),"")</f>
        <v/>
      </c>
      <c r="K499" s="192" t="str">
        <f>IFERROR(VLOOKUP(Input!$D498,'Measure List'!$A:$AN,40,FALSE),"")</f>
        <v/>
      </c>
      <c r="L499" s="156"/>
      <c r="M499" s="193" t="str">
        <f>IF(B499="","",IF(AND(Input!H498="",IFERROR(VLOOKUP(K499,UIR!$A$2:$P$21,2,FALSE),"")&lt;&gt;""),"Data is Missing.",""))</f>
        <v/>
      </c>
      <c r="N499" s="194" t="str">
        <f>IF(B499="","",IF(AND(Input!I498="",IFERROR(VLOOKUP(K499,UIR!$A$2:$P$21,3,FALSE),"")&lt;&gt;""),"Data is Missing.",""))</f>
        <v/>
      </c>
      <c r="O499" s="194" t="str">
        <f>IF(B499="","",IF(AND(Input!J498="",IFERROR(VLOOKUP(K499,UIR!$A$2:$P$21,4,FALSE),"")&lt;&gt;""),"Data is Missing.",""))</f>
        <v/>
      </c>
      <c r="P499" s="194" t="str">
        <f>IF(B499="","",IF(AND(Input!K498="",IFERROR(VLOOKUP(K499,UIR!$A$2:$P$21,5,FALSE),"")&lt;&gt;""),"Data is Missing.",""))</f>
        <v/>
      </c>
      <c r="Q499" s="194" t="str">
        <f>IF(B499="","",IF(AND(Input!L498="",IFERROR(VLOOKUP(K499,UIR!$A$2:$P$21,6,FALSE),"")&lt;&gt;""),"Data is Missing.",""))</f>
        <v/>
      </c>
      <c r="R499" s="194" t="str">
        <f>IF(B499="","",IF(AND(Input!M498="",IFERROR(VLOOKUP(K499,UIR!$A$2:$P$21,7,FALSE),"")&lt;&gt;""),"Data is Missing.",""))</f>
        <v/>
      </c>
      <c r="S499" s="194" t="str">
        <f>IF(B499="","",IF(AND(Input!P498="",IFERROR(VLOOKUP(K499,UIR!$A$2:$P$21,8,FALSE),"")&lt;&gt;""),"Data is Missing.",""))</f>
        <v/>
      </c>
      <c r="T499" s="194" t="str">
        <f>IF(B499="","",IF(AND(Input!Q498="",IFERROR(VLOOKUP(K499,UIR!$A$2:$P$21,9,FALSE),"")&lt;&gt;""),"Data is Missing.",""))</f>
        <v/>
      </c>
      <c r="U499" s="194"/>
      <c r="V499" s="194" t="str">
        <f>IF(B499="","",IF(AND(Input!S498="",IFERROR(VLOOKUP(K499,UIR!$A$2:$P$21,11,FALSE),"")&lt;&gt;""),"Data is Missing.",""))</f>
        <v/>
      </c>
      <c r="W499" s="194" t="str">
        <f>IF(B499="","",IF(AND(Input!T498="",IFERROR(VLOOKUP(K499,UIR!$A$2:$P$21,12,FALSE),"")&lt;&gt;""),"Data is Missing.",""))</f>
        <v/>
      </c>
      <c r="X499" s="194" t="str">
        <f>IF(B499="","",IF(AND(Input!V498="",IFERROR(VLOOKUP(K499,UIR!$A$2:$P$21,13,FALSE),"")&lt;&gt;""),"Data is Missing.",""))</f>
        <v/>
      </c>
      <c r="Y499" s="194" t="str">
        <f>IF(B499="","",IF(AND(Input!W498="",IFERROR(VLOOKUP(K499,UIR!$A$2:$P$21,14,FALSE),"")&lt;&gt;""),"Data is Missing.",""))</f>
        <v/>
      </c>
      <c r="Z499" s="194" t="str">
        <f>IF(B499="","",IF(AND(Input!X498="",IFERROR(VLOOKUP(K499,UIR!$A$2:$P$21,15,FALSE),"")&lt;&gt;""),"Data is Missing.",""))</f>
        <v/>
      </c>
      <c r="AA499" s="195" t="str">
        <f>IF(B499="","",IF(AND(Input!Y498="",IFERROR(VLOOKUP(K499,UIR!$A$2:$P$21,16,FALSE),"")&lt;&gt;""),"Data is Missing.",""))</f>
        <v/>
      </c>
      <c r="AC499" s="202" t="str">
        <f>IF(ISERROR(IF(Input!D498="","",IF(ISERROR(VLOOKUP(Input!D498,'Measure List'!$A$2:$A$30000,1,0)),"Invalid RefNo",""))),"",IF(Input!D498="","",IF(ISERROR(VLOOKUP(Input!D498,'Measure List'!$A$2:$A$30000,1,0)),"Invalid RefNo","")))</f>
        <v/>
      </c>
      <c r="AD499" s="156"/>
      <c r="AE499" s="156"/>
      <c r="AF499" s="156"/>
      <c r="AG499" s="156"/>
      <c r="AH499" s="156"/>
      <c r="AI499" s="156"/>
      <c r="AJ499" s="156"/>
      <c r="AK499" s="156"/>
      <c r="AL499" s="203" t="str">
        <f>IF(COUNTIF(Dropdowns!$K$2:$K$7,Input!S498)&gt;0,"",IF(Input!S498="","","Invalid Type"))</f>
        <v/>
      </c>
      <c r="AN499" s="204" t="str">
        <f>IF(Input!C498="","",IF(ISNUMBER(VALUE(Input!C498)),"","Needs to be a number."))</f>
        <v/>
      </c>
      <c r="AO499" s="205" t="str">
        <f>IF(Input!E498="","",IF(ISNUMBER(VALUE(Input!E498)),"","Needs to be a number."))</f>
        <v/>
      </c>
      <c r="AP499" s="205" t="str">
        <f>IF(Input!N498="","",IF(ISNUMBER(VALUE(Input!N498)),"","Needs to be a number."))</f>
        <v/>
      </c>
      <c r="AQ499" s="205" t="str">
        <f>IF(Input!O498="","",IF(ISNUMBER(VALUE(Input!O498)),"","Needs to be a number."))</f>
        <v/>
      </c>
      <c r="AR499" s="205" t="str">
        <f>IF(Input!V498="","",IF(ISNUMBER(VALUE(Input!V498)),"","Needs to be a number."))</f>
        <v/>
      </c>
      <c r="AS499" s="205" t="str">
        <f>IF(Input!W498="","",IF(ISNUMBER(VALUE(Input!W498)),"","Needs to be a number."))</f>
        <v/>
      </c>
      <c r="AT499" s="205" t="str">
        <f>IF(Input!X498="","",IF(ISNUMBER(VALUE(Input!X498)),"","Needs to be a number."))</f>
        <v/>
      </c>
      <c r="AU499" s="206" t="str">
        <f>IF(Input!Y498="","",IF(ISNUMBER(VALUE(Input!Y498)),"","Needs to be a number."))</f>
        <v/>
      </c>
      <c r="AV499" s="207"/>
      <c r="AW499" s="259" t="str">
        <f>IF(OR(VALUE(Input!C498)&lt;0,VALUE(Input!C498)&gt;100), "Invalid EEI %","")</f>
        <v/>
      </c>
      <c r="AX499" s="207"/>
      <c r="AY499" s="278" t="str">
        <f>IF(Input!E498="","",IF(VALUE(Input!E498)=0,"Do not enter 0.",""))</f>
        <v/>
      </c>
    </row>
    <row r="500" spans="2:51" x14ac:dyDescent="0.3">
      <c r="B500" s="188" t="str">
        <f>Input!A499</f>
        <v/>
      </c>
      <c r="C500" s="189" t="str">
        <f>IF(ISERROR(IF(AND(Input!$A499="",SUMPRODUCT(--(LEN(Input!$A500:'Input'!$A$1006)&gt;0))&lt;&gt;0),"Row is skipped.",IF(AND(Input!$A499="",Input!$A500=""),"", IF(Input!B499="","Data is missing.","")))),"",IF(AND(Input!$A499="",SUMPRODUCT(--(LEN(Input!$A500:'Input'!$A$1006)&gt;0))&lt;&gt;0),"Row is skipped.",IF(AND(Input!$A499="",Input!$A500=""),"", IF(Input!B499="","Data is missing.",""))))</f>
        <v/>
      </c>
      <c r="D500" s="189" t="str">
        <f>IF(ISERROR(IF(AND(Input!$A499="",SUMPRODUCT(--(LEN(Input!$A500:'Input'!$A$1006)&gt;0))&lt;&gt;0),"Row is skipped.",IF(AND(Input!$A499="",Input!$A500=""),"", IF(Input!C499="","Data is missing.","")))),"",IF(AND(Input!$A499="",SUMPRODUCT(--(LEN(Input!$A500:'Input'!$A$1006)&gt;0))&lt;&gt;0),"Row is skipped.",IF(AND(Input!$A499="",Input!$A500=""),"", IF(Input!C499="","Data is missing.",""))))</f>
        <v/>
      </c>
      <c r="E500" s="189" t="str">
        <f>IF(ISERROR(IF(AND(Input!$A499="",SUMPRODUCT(--(LEN(Input!$A500:'Input'!$A$1006)&gt;0))&lt;&gt;0),"Row is skipped.",IF(AND(Input!$A499="",Input!$A500=""),"", IF(Input!D499="","Data is missing.","")))),"",IF(AND(Input!$A499="",SUMPRODUCT(--(LEN(Input!$A500:'Input'!$A$1006)&gt;0))&lt;&gt;0),"Row is skipped.",IF(AND(Input!$A499="",Input!$A500=""),"", IF(Input!D499="","Data is missing.",""))))</f>
        <v/>
      </c>
      <c r="F500" s="189" t="str">
        <f>IF(ISERROR(IF(AND(Input!$A499="",SUMPRODUCT(--(LEN(Input!$A500:'Input'!$A$1006)&gt;0))&lt;&gt;0),"Row is skipped.",IF(AND(Input!$A499="",Input!$A500=""),"", IF(Input!E499="","Data is missing.","")))),"",IF(AND(Input!$A499="",SUMPRODUCT(--(LEN(Input!$A500:'Input'!$A$1006)&gt;0))&lt;&gt;0),"Row is skipped.",IF(AND(Input!$A499="",Input!$A500=""),"", IF(Input!E499="","Data is missing.",""))))</f>
        <v/>
      </c>
      <c r="G500" s="189" t="str">
        <f>IF(ISERROR(IF(AND(Input!$A499="",SUMPRODUCT(--(LEN(Input!$A500:'Input'!$A$1006)&gt;0))&lt;&gt;0),"Row is skipped.",IF(AND(Input!$A499="",Input!$A500=""),"", IF(Input!F499="","Data is missing.","")))),"",IF(AND(Input!$A499="",SUMPRODUCT(--(LEN(Input!$A500:'Input'!$A$1006)&gt;0))&lt;&gt;0),"Row is skipped.",IF(AND(Input!$A499="",Input!$A500=""),"", IF(Input!F499="","Data is missing.",""))))</f>
        <v/>
      </c>
      <c r="H500" s="190" t="str">
        <f>IF(ISERROR(IF(AND(Input!$A499="",SUMPRODUCT(--(LEN(Input!$A500:'Input'!$A$1006)&gt;0))&lt;&gt;0),"Row is skipped.",IF(AND(Input!$A499="",Input!$A500=""),"", IF(Input!G499="","Data is missing.","")))),"",IF(AND(Input!$A499="",SUMPRODUCT(--(LEN(Input!$A500:'Input'!$A$1006)&gt;0))&lt;&gt;0),"Row is skipped.",IF(AND(Input!$A499="",Input!$A500=""),"", IF(Input!G499="","Data is missing.",""))))</f>
        <v/>
      </c>
      <c r="I500" s="156"/>
      <c r="J500" s="191" t="str">
        <f>IFERROR(VLOOKUP(VLOOKUP(Input!$D499,'Measure List'!$A:$AN,40,FALSE),UIR!$A$1:$Q$27,17,FALSE),"")</f>
        <v/>
      </c>
      <c r="K500" s="192" t="str">
        <f>IFERROR(VLOOKUP(Input!$D499,'Measure List'!$A:$AN,40,FALSE),"")</f>
        <v/>
      </c>
      <c r="L500" s="156"/>
      <c r="M500" s="193" t="str">
        <f>IF(B500="","",IF(AND(Input!H499="",IFERROR(VLOOKUP(K500,UIR!$A$2:$P$21,2,FALSE),"")&lt;&gt;""),"Data is Missing.",""))</f>
        <v/>
      </c>
      <c r="N500" s="194" t="str">
        <f>IF(B500="","",IF(AND(Input!I499="",IFERROR(VLOOKUP(K500,UIR!$A$2:$P$21,3,FALSE),"")&lt;&gt;""),"Data is Missing.",""))</f>
        <v/>
      </c>
      <c r="O500" s="194" t="str">
        <f>IF(B500="","",IF(AND(Input!J499="",IFERROR(VLOOKUP(K500,UIR!$A$2:$P$21,4,FALSE),"")&lt;&gt;""),"Data is Missing.",""))</f>
        <v/>
      </c>
      <c r="P500" s="194" t="str">
        <f>IF(B500="","",IF(AND(Input!K499="",IFERROR(VLOOKUP(K500,UIR!$A$2:$P$21,5,FALSE),"")&lt;&gt;""),"Data is Missing.",""))</f>
        <v/>
      </c>
      <c r="Q500" s="194" t="str">
        <f>IF(B500="","",IF(AND(Input!L499="",IFERROR(VLOOKUP(K500,UIR!$A$2:$P$21,6,FALSE),"")&lt;&gt;""),"Data is Missing.",""))</f>
        <v/>
      </c>
      <c r="R500" s="194" t="str">
        <f>IF(B500="","",IF(AND(Input!M499="",IFERROR(VLOOKUP(K500,UIR!$A$2:$P$21,7,FALSE),"")&lt;&gt;""),"Data is Missing.",""))</f>
        <v/>
      </c>
      <c r="S500" s="194" t="str">
        <f>IF(B500="","",IF(AND(Input!P499="",IFERROR(VLOOKUP(K500,UIR!$A$2:$P$21,8,FALSE),"")&lt;&gt;""),"Data is Missing.",""))</f>
        <v/>
      </c>
      <c r="T500" s="194" t="str">
        <f>IF(B500="","",IF(AND(Input!Q499="",IFERROR(VLOOKUP(K500,UIR!$A$2:$P$21,9,FALSE),"")&lt;&gt;""),"Data is Missing.",""))</f>
        <v/>
      </c>
      <c r="U500" s="194"/>
      <c r="V500" s="194" t="str">
        <f>IF(B500="","",IF(AND(Input!S499="",IFERROR(VLOOKUP(K500,UIR!$A$2:$P$21,11,FALSE),"")&lt;&gt;""),"Data is Missing.",""))</f>
        <v/>
      </c>
      <c r="W500" s="194" t="str">
        <f>IF(B500="","",IF(AND(Input!T499="",IFERROR(VLOOKUP(K500,UIR!$A$2:$P$21,12,FALSE),"")&lt;&gt;""),"Data is Missing.",""))</f>
        <v/>
      </c>
      <c r="X500" s="194" t="str">
        <f>IF(B500="","",IF(AND(Input!V499="",IFERROR(VLOOKUP(K500,UIR!$A$2:$P$21,13,FALSE),"")&lt;&gt;""),"Data is Missing.",""))</f>
        <v/>
      </c>
      <c r="Y500" s="194" t="str">
        <f>IF(B500="","",IF(AND(Input!W499="",IFERROR(VLOOKUP(K500,UIR!$A$2:$P$21,14,FALSE),"")&lt;&gt;""),"Data is Missing.",""))</f>
        <v/>
      </c>
      <c r="Z500" s="194" t="str">
        <f>IF(B500="","",IF(AND(Input!X499="",IFERROR(VLOOKUP(K500,UIR!$A$2:$P$21,15,FALSE),"")&lt;&gt;""),"Data is Missing.",""))</f>
        <v/>
      </c>
      <c r="AA500" s="195" t="str">
        <f>IF(B500="","",IF(AND(Input!Y499="",IFERROR(VLOOKUP(K500,UIR!$A$2:$P$21,16,FALSE),"")&lt;&gt;""),"Data is Missing.",""))</f>
        <v/>
      </c>
      <c r="AC500" s="202" t="str">
        <f>IF(ISERROR(IF(Input!D499="","",IF(ISERROR(VLOOKUP(Input!D499,'Measure List'!$A$2:$A$30000,1,0)),"Invalid RefNo",""))),"",IF(Input!D499="","",IF(ISERROR(VLOOKUP(Input!D499,'Measure List'!$A$2:$A$30000,1,0)),"Invalid RefNo","")))</f>
        <v/>
      </c>
      <c r="AD500" s="156"/>
      <c r="AE500" s="156"/>
      <c r="AF500" s="156"/>
      <c r="AG500" s="156"/>
      <c r="AH500" s="156"/>
      <c r="AI500" s="156"/>
      <c r="AJ500" s="156"/>
      <c r="AK500" s="156"/>
      <c r="AL500" s="203" t="str">
        <f>IF(COUNTIF(Dropdowns!$K$2:$K$7,Input!S499)&gt;0,"",IF(Input!S499="","","Invalid Type"))</f>
        <v/>
      </c>
      <c r="AN500" s="204" t="str">
        <f>IF(Input!C499="","",IF(ISNUMBER(VALUE(Input!C499)),"","Needs to be a number."))</f>
        <v/>
      </c>
      <c r="AO500" s="205" t="str">
        <f>IF(Input!E499="","",IF(ISNUMBER(VALUE(Input!E499)),"","Needs to be a number."))</f>
        <v/>
      </c>
      <c r="AP500" s="205" t="str">
        <f>IF(Input!N499="","",IF(ISNUMBER(VALUE(Input!N499)),"","Needs to be a number."))</f>
        <v/>
      </c>
      <c r="AQ500" s="205" t="str">
        <f>IF(Input!O499="","",IF(ISNUMBER(VALUE(Input!O499)),"","Needs to be a number."))</f>
        <v/>
      </c>
      <c r="AR500" s="205" t="str">
        <f>IF(Input!V499="","",IF(ISNUMBER(VALUE(Input!V499)),"","Needs to be a number."))</f>
        <v/>
      </c>
      <c r="AS500" s="205" t="str">
        <f>IF(Input!W499="","",IF(ISNUMBER(VALUE(Input!W499)),"","Needs to be a number."))</f>
        <v/>
      </c>
      <c r="AT500" s="205" t="str">
        <f>IF(Input!X499="","",IF(ISNUMBER(VALUE(Input!X499)),"","Needs to be a number."))</f>
        <v/>
      </c>
      <c r="AU500" s="206" t="str">
        <f>IF(Input!Y499="","",IF(ISNUMBER(VALUE(Input!Y499)),"","Needs to be a number."))</f>
        <v/>
      </c>
      <c r="AV500" s="207"/>
      <c r="AW500" s="259" t="str">
        <f>IF(OR(VALUE(Input!C499)&lt;0,VALUE(Input!C499)&gt;100), "Invalid EEI %","")</f>
        <v/>
      </c>
      <c r="AX500" s="207"/>
      <c r="AY500" s="278" t="str">
        <f>IF(Input!E499="","",IF(VALUE(Input!E499)=0,"Do not enter 0.",""))</f>
        <v/>
      </c>
    </row>
    <row r="501" spans="2:51" x14ac:dyDescent="0.3">
      <c r="B501" s="188" t="str">
        <f>Input!A500</f>
        <v/>
      </c>
      <c r="C501" s="189" t="str">
        <f>IF(ISERROR(IF(AND(Input!$A500="",SUMPRODUCT(--(LEN(Input!$A501:'Input'!$A$1006)&gt;0))&lt;&gt;0),"Row is skipped.",IF(AND(Input!$A500="",Input!$A501=""),"", IF(Input!B500="","Data is missing.","")))),"",IF(AND(Input!$A500="",SUMPRODUCT(--(LEN(Input!$A501:'Input'!$A$1006)&gt;0))&lt;&gt;0),"Row is skipped.",IF(AND(Input!$A500="",Input!$A501=""),"", IF(Input!B500="","Data is missing.",""))))</f>
        <v/>
      </c>
      <c r="D501" s="189" t="str">
        <f>IF(ISERROR(IF(AND(Input!$A500="",SUMPRODUCT(--(LEN(Input!$A501:'Input'!$A$1006)&gt;0))&lt;&gt;0),"Row is skipped.",IF(AND(Input!$A500="",Input!$A501=""),"", IF(Input!C500="","Data is missing.","")))),"",IF(AND(Input!$A500="",SUMPRODUCT(--(LEN(Input!$A501:'Input'!$A$1006)&gt;0))&lt;&gt;0),"Row is skipped.",IF(AND(Input!$A500="",Input!$A501=""),"", IF(Input!C500="","Data is missing.",""))))</f>
        <v/>
      </c>
      <c r="E501" s="189" t="str">
        <f>IF(ISERROR(IF(AND(Input!$A500="",SUMPRODUCT(--(LEN(Input!$A501:'Input'!$A$1006)&gt;0))&lt;&gt;0),"Row is skipped.",IF(AND(Input!$A500="",Input!$A501=""),"", IF(Input!D500="","Data is missing.","")))),"",IF(AND(Input!$A500="",SUMPRODUCT(--(LEN(Input!$A501:'Input'!$A$1006)&gt;0))&lt;&gt;0),"Row is skipped.",IF(AND(Input!$A500="",Input!$A501=""),"", IF(Input!D500="","Data is missing.",""))))</f>
        <v/>
      </c>
      <c r="F501" s="189" t="str">
        <f>IF(ISERROR(IF(AND(Input!$A500="",SUMPRODUCT(--(LEN(Input!$A501:'Input'!$A$1006)&gt;0))&lt;&gt;0),"Row is skipped.",IF(AND(Input!$A500="",Input!$A501=""),"", IF(Input!E500="","Data is missing.","")))),"",IF(AND(Input!$A500="",SUMPRODUCT(--(LEN(Input!$A501:'Input'!$A$1006)&gt;0))&lt;&gt;0),"Row is skipped.",IF(AND(Input!$A500="",Input!$A501=""),"", IF(Input!E500="","Data is missing.",""))))</f>
        <v/>
      </c>
      <c r="G501" s="189" t="str">
        <f>IF(ISERROR(IF(AND(Input!$A500="",SUMPRODUCT(--(LEN(Input!$A501:'Input'!$A$1006)&gt;0))&lt;&gt;0),"Row is skipped.",IF(AND(Input!$A500="",Input!$A501=""),"", IF(Input!F500="","Data is missing.","")))),"",IF(AND(Input!$A500="",SUMPRODUCT(--(LEN(Input!$A501:'Input'!$A$1006)&gt;0))&lt;&gt;0),"Row is skipped.",IF(AND(Input!$A500="",Input!$A501=""),"", IF(Input!F500="","Data is missing.",""))))</f>
        <v/>
      </c>
      <c r="H501" s="190" t="str">
        <f>IF(ISERROR(IF(AND(Input!$A500="",SUMPRODUCT(--(LEN(Input!$A501:'Input'!$A$1006)&gt;0))&lt;&gt;0),"Row is skipped.",IF(AND(Input!$A500="",Input!$A501=""),"", IF(Input!G500="","Data is missing.","")))),"",IF(AND(Input!$A500="",SUMPRODUCT(--(LEN(Input!$A501:'Input'!$A$1006)&gt;0))&lt;&gt;0),"Row is skipped.",IF(AND(Input!$A500="",Input!$A501=""),"", IF(Input!G500="","Data is missing.",""))))</f>
        <v/>
      </c>
      <c r="I501" s="156"/>
      <c r="J501" s="191" t="str">
        <f>IFERROR(VLOOKUP(VLOOKUP(Input!$D500,'Measure List'!$A:$AN,40,FALSE),UIR!$A$1:$Q$27,17,FALSE),"")</f>
        <v/>
      </c>
      <c r="K501" s="192" t="str">
        <f>IFERROR(VLOOKUP(Input!$D500,'Measure List'!$A:$AN,40,FALSE),"")</f>
        <v/>
      </c>
      <c r="L501" s="156"/>
      <c r="M501" s="193" t="str">
        <f>IF(B501="","",IF(AND(Input!H500="",IFERROR(VLOOKUP(K501,UIR!$A$2:$P$21,2,FALSE),"")&lt;&gt;""),"Data is Missing.",""))</f>
        <v/>
      </c>
      <c r="N501" s="194" t="str">
        <f>IF(B501="","",IF(AND(Input!I500="",IFERROR(VLOOKUP(K501,UIR!$A$2:$P$21,3,FALSE),"")&lt;&gt;""),"Data is Missing.",""))</f>
        <v/>
      </c>
      <c r="O501" s="194" t="str">
        <f>IF(B501="","",IF(AND(Input!J500="",IFERROR(VLOOKUP(K501,UIR!$A$2:$P$21,4,FALSE),"")&lt;&gt;""),"Data is Missing.",""))</f>
        <v/>
      </c>
      <c r="P501" s="194" t="str">
        <f>IF(B501="","",IF(AND(Input!K500="",IFERROR(VLOOKUP(K501,UIR!$A$2:$P$21,5,FALSE),"")&lt;&gt;""),"Data is Missing.",""))</f>
        <v/>
      </c>
      <c r="Q501" s="194" t="str">
        <f>IF(B501="","",IF(AND(Input!L500="",IFERROR(VLOOKUP(K501,UIR!$A$2:$P$21,6,FALSE),"")&lt;&gt;""),"Data is Missing.",""))</f>
        <v/>
      </c>
      <c r="R501" s="194" t="str">
        <f>IF(B501="","",IF(AND(Input!M500="",IFERROR(VLOOKUP(K501,UIR!$A$2:$P$21,7,FALSE),"")&lt;&gt;""),"Data is Missing.",""))</f>
        <v/>
      </c>
      <c r="S501" s="194" t="str">
        <f>IF(B501="","",IF(AND(Input!P500="",IFERROR(VLOOKUP(K501,UIR!$A$2:$P$21,8,FALSE),"")&lt;&gt;""),"Data is Missing.",""))</f>
        <v/>
      </c>
      <c r="T501" s="194" t="str">
        <f>IF(B501="","",IF(AND(Input!Q500="",IFERROR(VLOOKUP(K501,UIR!$A$2:$P$21,9,FALSE),"")&lt;&gt;""),"Data is Missing.",""))</f>
        <v/>
      </c>
      <c r="U501" s="194"/>
      <c r="V501" s="194" t="str">
        <f>IF(B501="","",IF(AND(Input!S500="",IFERROR(VLOOKUP(K501,UIR!$A$2:$P$21,11,FALSE),"")&lt;&gt;""),"Data is Missing.",""))</f>
        <v/>
      </c>
      <c r="W501" s="194" t="str">
        <f>IF(B501="","",IF(AND(Input!T500="",IFERROR(VLOOKUP(K501,UIR!$A$2:$P$21,12,FALSE),"")&lt;&gt;""),"Data is Missing.",""))</f>
        <v/>
      </c>
      <c r="X501" s="194" t="str">
        <f>IF(B501="","",IF(AND(Input!V500="",IFERROR(VLOOKUP(K501,UIR!$A$2:$P$21,13,FALSE),"")&lt;&gt;""),"Data is Missing.",""))</f>
        <v/>
      </c>
      <c r="Y501" s="194" t="str">
        <f>IF(B501="","",IF(AND(Input!W500="",IFERROR(VLOOKUP(K501,UIR!$A$2:$P$21,14,FALSE),"")&lt;&gt;""),"Data is Missing.",""))</f>
        <v/>
      </c>
      <c r="Z501" s="194" t="str">
        <f>IF(B501="","",IF(AND(Input!X500="",IFERROR(VLOOKUP(K501,UIR!$A$2:$P$21,15,FALSE),"")&lt;&gt;""),"Data is Missing.",""))</f>
        <v/>
      </c>
      <c r="AA501" s="195" t="str">
        <f>IF(B501="","",IF(AND(Input!Y500="",IFERROR(VLOOKUP(K501,UIR!$A$2:$P$21,16,FALSE),"")&lt;&gt;""),"Data is Missing.",""))</f>
        <v/>
      </c>
      <c r="AC501" s="202" t="str">
        <f>IF(ISERROR(IF(Input!D500="","",IF(ISERROR(VLOOKUP(Input!D500,'Measure List'!$A$2:$A$30000,1,0)),"Invalid RefNo",""))),"",IF(Input!D500="","",IF(ISERROR(VLOOKUP(Input!D500,'Measure List'!$A$2:$A$30000,1,0)),"Invalid RefNo","")))</f>
        <v/>
      </c>
      <c r="AD501" s="156"/>
      <c r="AE501" s="156"/>
      <c r="AF501" s="156"/>
      <c r="AG501" s="156"/>
      <c r="AH501" s="156"/>
      <c r="AI501" s="156"/>
      <c r="AJ501" s="156"/>
      <c r="AK501" s="156"/>
      <c r="AL501" s="203" t="str">
        <f>IF(COUNTIF(Dropdowns!$K$2:$K$7,Input!S500)&gt;0,"",IF(Input!S500="","","Invalid Type"))</f>
        <v/>
      </c>
      <c r="AN501" s="204" t="str">
        <f>IF(Input!C500="","",IF(ISNUMBER(VALUE(Input!C500)),"","Needs to be a number."))</f>
        <v/>
      </c>
      <c r="AO501" s="205" t="str">
        <f>IF(Input!E500="","",IF(ISNUMBER(VALUE(Input!E500)),"","Needs to be a number."))</f>
        <v/>
      </c>
      <c r="AP501" s="205" t="str">
        <f>IF(Input!N500="","",IF(ISNUMBER(VALUE(Input!N500)),"","Needs to be a number."))</f>
        <v/>
      </c>
      <c r="AQ501" s="205" t="str">
        <f>IF(Input!O500="","",IF(ISNUMBER(VALUE(Input!O500)),"","Needs to be a number."))</f>
        <v/>
      </c>
      <c r="AR501" s="205" t="str">
        <f>IF(Input!V500="","",IF(ISNUMBER(VALUE(Input!V500)),"","Needs to be a number."))</f>
        <v/>
      </c>
      <c r="AS501" s="205" t="str">
        <f>IF(Input!W500="","",IF(ISNUMBER(VALUE(Input!W500)),"","Needs to be a number."))</f>
        <v/>
      </c>
      <c r="AT501" s="205" t="str">
        <f>IF(Input!X500="","",IF(ISNUMBER(VALUE(Input!X500)),"","Needs to be a number."))</f>
        <v/>
      </c>
      <c r="AU501" s="206" t="str">
        <f>IF(Input!Y500="","",IF(ISNUMBER(VALUE(Input!Y500)),"","Needs to be a number."))</f>
        <v/>
      </c>
      <c r="AV501" s="207"/>
      <c r="AW501" s="259" t="str">
        <f>IF(OR(VALUE(Input!C500)&lt;0,VALUE(Input!C500)&gt;100), "Invalid EEI %","")</f>
        <v/>
      </c>
      <c r="AX501" s="207"/>
      <c r="AY501" s="278" t="str">
        <f>IF(Input!E500="","",IF(VALUE(Input!E500)=0,"Do not enter 0.",""))</f>
        <v/>
      </c>
    </row>
    <row r="502" spans="2:51" x14ac:dyDescent="0.3">
      <c r="B502" s="188" t="str">
        <f>Input!A501</f>
        <v/>
      </c>
      <c r="C502" s="189" t="str">
        <f>IF(ISERROR(IF(AND(Input!$A501="",SUMPRODUCT(--(LEN(Input!$A502:'Input'!$A$1006)&gt;0))&lt;&gt;0),"Row is skipped.",IF(AND(Input!$A501="",Input!$A502=""),"", IF(Input!B501="","Data is missing.","")))),"",IF(AND(Input!$A501="",SUMPRODUCT(--(LEN(Input!$A502:'Input'!$A$1006)&gt;0))&lt;&gt;0),"Row is skipped.",IF(AND(Input!$A501="",Input!$A502=""),"", IF(Input!B501="","Data is missing.",""))))</f>
        <v/>
      </c>
      <c r="D502" s="189" t="str">
        <f>IF(ISERROR(IF(AND(Input!$A501="",SUMPRODUCT(--(LEN(Input!$A502:'Input'!$A$1006)&gt;0))&lt;&gt;0),"Row is skipped.",IF(AND(Input!$A501="",Input!$A502=""),"", IF(Input!C501="","Data is missing.","")))),"",IF(AND(Input!$A501="",SUMPRODUCT(--(LEN(Input!$A502:'Input'!$A$1006)&gt;0))&lt;&gt;0),"Row is skipped.",IF(AND(Input!$A501="",Input!$A502=""),"", IF(Input!C501="","Data is missing.",""))))</f>
        <v/>
      </c>
      <c r="E502" s="189" t="str">
        <f>IF(ISERROR(IF(AND(Input!$A501="",SUMPRODUCT(--(LEN(Input!$A502:'Input'!$A$1006)&gt;0))&lt;&gt;0),"Row is skipped.",IF(AND(Input!$A501="",Input!$A502=""),"", IF(Input!D501="","Data is missing.","")))),"",IF(AND(Input!$A501="",SUMPRODUCT(--(LEN(Input!$A502:'Input'!$A$1006)&gt;0))&lt;&gt;0),"Row is skipped.",IF(AND(Input!$A501="",Input!$A502=""),"", IF(Input!D501="","Data is missing.",""))))</f>
        <v/>
      </c>
      <c r="F502" s="189" t="str">
        <f>IF(ISERROR(IF(AND(Input!$A501="",SUMPRODUCT(--(LEN(Input!$A502:'Input'!$A$1006)&gt;0))&lt;&gt;0),"Row is skipped.",IF(AND(Input!$A501="",Input!$A502=""),"", IF(Input!E501="","Data is missing.","")))),"",IF(AND(Input!$A501="",SUMPRODUCT(--(LEN(Input!$A502:'Input'!$A$1006)&gt;0))&lt;&gt;0),"Row is skipped.",IF(AND(Input!$A501="",Input!$A502=""),"", IF(Input!E501="","Data is missing.",""))))</f>
        <v/>
      </c>
      <c r="G502" s="189" t="str">
        <f>IF(ISERROR(IF(AND(Input!$A501="",SUMPRODUCT(--(LEN(Input!$A502:'Input'!$A$1006)&gt;0))&lt;&gt;0),"Row is skipped.",IF(AND(Input!$A501="",Input!$A502=""),"", IF(Input!F501="","Data is missing.","")))),"",IF(AND(Input!$A501="",SUMPRODUCT(--(LEN(Input!$A502:'Input'!$A$1006)&gt;0))&lt;&gt;0),"Row is skipped.",IF(AND(Input!$A501="",Input!$A502=""),"", IF(Input!F501="","Data is missing.",""))))</f>
        <v/>
      </c>
      <c r="H502" s="190" t="str">
        <f>IF(ISERROR(IF(AND(Input!$A501="",SUMPRODUCT(--(LEN(Input!$A502:'Input'!$A$1006)&gt;0))&lt;&gt;0),"Row is skipped.",IF(AND(Input!$A501="",Input!$A502=""),"", IF(Input!G501="","Data is missing.","")))),"",IF(AND(Input!$A501="",SUMPRODUCT(--(LEN(Input!$A502:'Input'!$A$1006)&gt;0))&lt;&gt;0),"Row is skipped.",IF(AND(Input!$A501="",Input!$A502=""),"", IF(Input!G501="","Data is missing.",""))))</f>
        <v/>
      </c>
      <c r="I502" s="156"/>
      <c r="J502" s="191" t="str">
        <f>IFERROR(VLOOKUP(VLOOKUP(Input!$D501,'Measure List'!$A:$AN,40,FALSE),UIR!$A$1:$Q$27,17,FALSE),"")</f>
        <v/>
      </c>
      <c r="K502" s="192" t="str">
        <f>IFERROR(VLOOKUP(Input!$D501,'Measure List'!$A:$AN,40,FALSE),"")</f>
        <v/>
      </c>
      <c r="L502" s="156"/>
      <c r="M502" s="193" t="str">
        <f>IF(B502="","",IF(AND(Input!H501="",IFERROR(VLOOKUP(K502,UIR!$A$2:$P$21,2,FALSE),"")&lt;&gt;""),"Data is Missing.",""))</f>
        <v/>
      </c>
      <c r="N502" s="194" t="str">
        <f>IF(B502="","",IF(AND(Input!I501="",IFERROR(VLOOKUP(K502,UIR!$A$2:$P$21,3,FALSE),"")&lt;&gt;""),"Data is Missing.",""))</f>
        <v/>
      </c>
      <c r="O502" s="194" t="str">
        <f>IF(B502="","",IF(AND(Input!J501="",IFERROR(VLOOKUP(K502,UIR!$A$2:$P$21,4,FALSE),"")&lt;&gt;""),"Data is Missing.",""))</f>
        <v/>
      </c>
      <c r="P502" s="194" t="str">
        <f>IF(B502="","",IF(AND(Input!K501="",IFERROR(VLOOKUP(K502,UIR!$A$2:$P$21,5,FALSE),"")&lt;&gt;""),"Data is Missing.",""))</f>
        <v/>
      </c>
      <c r="Q502" s="194" t="str">
        <f>IF(B502="","",IF(AND(Input!L501="",IFERROR(VLOOKUP(K502,UIR!$A$2:$P$21,6,FALSE),"")&lt;&gt;""),"Data is Missing.",""))</f>
        <v/>
      </c>
      <c r="R502" s="194" t="str">
        <f>IF(B502="","",IF(AND(Input!M501="",IFERROR(VLOOKUP(K502,UIR!$A$2:$P$21,7,FALSE),"")&lt;&gt;""),"Data is Missing.",""))</f>
        <v/>
      </c>
      <c r="S502" s="194" t="str">
        <f>IF(B502="","",IF(AND(Input!P501="",IFERROR(VLOOKUP(K502,UIR!$A$2:$P$21,8,FALSE),"")&lt;&gt;""),"Data is Missing.",""))</f>
        <v/>
      </c>
      <c r="T502" s="194" t="str">
        <f>IF(B502="","",IF(AND(Input!Q501="",IFERROR(VLOOKUP(K502,UIR!$A$2:$P$21,9,FALSE),"")&lt;&gt;""),"Data is Missing.",""))</f>
        <v/>
      </c>
      <c r="U502" s="194"/>
      <c r="V502" s="194" t="str">
        <f>IF(B502="","",IF(AND(Input!S501="",IFERROR(VLOOKUP(K502,UIR!$A$2:$P$21,11,FALSE),"")&lt;&gt;""),"Data is Missing.",""))</f>
        <v/>
      </c>
      <c r="W502" s="194" t="str">
        <f>IF(B502="","",IF(AND(Input!T501="",IFERROR(VLOOKUP(K502,UIR!$A$2:$P$21,12,FALSE),"")&lt;&gt;""),"Data is Missing.",""))</f>
        <v/>
      </c>
      <c r="X502" s="194" t="str">
        <f>IF(B502="","",IF(AND(Input!V501="",IFERROR(VLOOKUP(K502,UIR!$A$2:$P$21,13,FALSE),"")&lt;&gt;""),"Data is Missing.",""))</f>
        <v/>
      </c>
      <c r="Y502" s="194" t="str">
        <f>IF(B502="","",IF(AND(Input!W501="",IFERROR(VLOOKUP(K502,UIR!$A$2:$P$21,14,FALSE),"")&lt;&gt;""),"Data is Missing.",""))</f>
        <v/>
      </c>
      <c r="Z502" s="194" t="str">
        <f>IF(B502="","",IF(AND(Input!X501="",IFERROR(VLOOKUP(K502,UIR!$A$2:$P$21,15,FALSE),"")&lt;&gt;""),"Data is Missing.",""))</f>
        <v/>
      </c>
      <c r="AA502" s="195" t="str">
        <f>IF(B502="","",IF(AND(Input!Y501="",IFERROR(VLOOKUP(K502,UIR!$A$2:$P$21,16,FALSE),"")&lt;&gt;""),"Data is Missing.",""))</f>
        <v/>
      </c>
      <c r="AC502" s="202" t="str">
        <f>IF(ISERROR(IF(Input!D501="","",IF(ISERROR(VLOOKUP(Input!D501,'Measure List'!$A$2:$A$30000,1,0)),"Invalid RefNo",""))),"",IF(Input!D501="","",IF(ISERROR(VLOOKUP(Input!D501,'Measure List'!$A$2:$A$30000,1,0)),"Invalid RefNo","")))</f>
        <v/>
      </c>
      <c r="AD502" s="156"/>
      <c r="AE502" s="156"/>
      <c r="AF502" s="156"/>
      <c r="AG502" s="156"/>
      <c r="AH502" s="156"/>
      <c r="AI502" s="156"/>
      <c r="AJ502" s="156"/>
      <c r="AK502" s="156"/>
      <c r="AL502" s="203" t="str">
        <f>IF(COUNTIF(Dropdowns!$K$2:$K$7,Input!S501)&gt;0,"",IF(Input!S501="","","Invalid Type"))</f>
        <v/>
      </c>
      <c r="AN502" s="204" t="str">
        <f>IF(Input!C501="","",IF(ISNUMBER(VALUE(Input!C501)),"","Needs to be a number."))</f>
        <v/>
      </c>
      <c r="AO502" s="205" t="str">
        <f>IF(Input!E501="","",IF(ISNUMBER(VALUE(Input!E501)),"","Needs to be a number."))</f>
        <v/>
      </c>
      <c r="AP502" s="205" t="str">
        <f>IF(Input!N501="","",IF(ISNUMBER(VALUE(Input!N501)),"","Needs to be a number."))</f>
        <v/>
      </c>
      <c r="AQ502" s="205" t="str">
        <f>IF(Input!O501="","",IF(ISNUMBER(VALUE(Input!O501)),"","Needs to be a number."))</f>
        <v/>
      </c>
      <c r="AR502" s="205" t="str">
        <f>IF(Input!V501="","",IF(ISNUMBER(VALUE(Input!V501)),"","Needs to be a number."))</f>
        <v/>
      </c>
      <c r="AS502" s="205" t="str">
        <f>IF(Input!W501="","",IF(ISNUMBER(VALUE(Input!W501)),"","Needs to be a number."))</f>
        <v/>
      </c>
      <c r="AT502" s="205" t="str">
        <f>IF(Input!X501="","",IF(ISNUMBER(VALUE(Input!X501)),"","Needs to be a number."))</f>
        <v/>
      </c>
      <c r="AU502" s="206" t="str">
        <f>IF(Input!Y501="","",IF(ISNUMBER(VALUE(Input!Y501)),"","Needs to be a number."))</f>
        <v/>
      </c>
      <c r="AV502" s="207"/>
      <c r="AW502" s="259" t="str">
        <f>IF(OR(VALUE(Input!C501)&lt;0,VALUE(Input!C501)&gt;100), "Invalid EEI %","")</f>
        <v/>
      </c>
      <c r="AX502" s="207"/>
      <c r="AY502" s="278" t="str">
        <f>IF(Input!E501="","",IF(VALUE(Input!E501)=0,"Do not enter 0.",""))</f>
        <v/>
      </c>
    </row>
    <row r="503" spans="2:51" x14ac:dyDescent="0.3">
      <c r="B503" s="188" t="str">
        <f>Input!A502</f>
        <v/>
      </c>
      <c r="C503" s="189" t="str">
        <f>IF(ISERROR(IF(AND(Input!$A502="",SUMPRODUCT(--(LEN(Input!$A503:'Input'!$A$1006)&gt;0))&lt;&gt;0),"Row is skipped.",IF(AND(Input!$A502="",Input!$A503=""),"", IF(Input!B502="","Data is missing.","")))),"",IF(AND(Input!$A502="",SUMPRODUCT(--(LEN(Input!$A503:'Input'!$A$1006)&gt;0))&lt;&gt;0),"Row is skipped.",IF(AND(Input!$A502="",Input!$A503=""),"", IF(Input!B502="","Data is missing.",""))))</f>
        <v/>
      </c>
      <c r="D503" s="189" t="str">
        <f>IF(ISERROR(IF(AND(Input!$A502="",SUMPRODUCT(--(LEN(Input!$A503:'Input'!$A$1006)&gt;0))&lt;&gt;0),"Row is skipped.",IF(AND(Input!$A502="",Input!$A503=""),"", IF(Input!C502="","Data is missing.","")))),"",IF(AND(Input!$A502="",SUMPRODUCT(--(LEN(Input!$A503:'Input'!$A$1006)&gt;0))&lt;&gt;0),"Row is skipped.",IF(AND(Input!$A502="",Input!$A503=""),"", IF(Input!C502="","Data is missing.",""))))</f>
        <v/>
      </c>
      <c r="E503" s="189" t="str">
        <f>IF(ISERROR(IF(AND(Input!$A502="",SUMPRODUCT(--(LEN(Input!$A503:'Input'!$A$1006)&gt;0))&lt;&gt;0),"Row is skipped.",IF(AND(Input!$A502="",Input!$A503=""),"", IF(Input!D502="","Data is missing.","")))),"",IF(AND(Input!$A502="",SUMPRODUCT(--(LEN(Input!$A503:'Input'!$A$1006)&gt;0))&lt;&gt;0),"Row is skipped.",IF(AND(Input!$A502="",Input!$A503=""),"", IF(Input!D502="","Data is missing.",""))))</f>
        <v/>
      </c>
      <c r="F503" s="189" t="str">
        <f>IF(ISERROR(IF(AND(Input!$A502="",SUMPRODUCT(--(LEN(Input!$A503:'Input'!$A$1006)&gt;0))&lt;&gt;0),"Row is skipped.",IF(AND(Input!$A502="",Input!$A503=""),"", IF(Input!E502="","Data is missing.","")))),"",IF(AND(Input!$A502="",SUMPRODUCT(--(LEN(Input!$A503:'Input'!$A$1006)&gt;0))&lt;&gt;0),"Row is skipped.",IF(AND(Input!$A502="",Input!$A503=""),"", IF(Input!E502="","Data is missing.",""))))</f>
        <v/>
      </c>
      <c r="G503" s="189" t="str">
        <f>IF(ISERROR(IF(AND(Input!$A502="",SUMPRODUCT(--(LEN(Input!$A503:'Input'!$A$1006)&gt;0))&lt;&gt;0),"Row is skipped.",IF(AND(Input!$A502="",Input!$A503=""),"", IF(Input!F502="","Data is missing.","")))),"",IF(AND(Input!$A502="",SUMPRODUCT(--(LEN(Input!$A503:'Input'!$A$1006)&gt;0))&lt;&gt;0),"Row is skipped.",IF(AND(Input!$A502="",Input!$A503=""),"", IF(Input!F502="","Data is missing.",""))))</f>
        <v/>
      </c>
      <c r="H503" s="190" t="str">
        <f>IF(ISERROR(IF(AND(Input!$A502="",SUMPRODUCT(--(LEN(Input!$A503:'Input'!$A$1006)&gt;0))&lt;&gt;0),"Row is skipped.",IF(AND(Input!$A502="",Input!$A503=""),"", IF(Input!G502="","Data is missing.","")))),"",IF(AND(Input!$A502="",SUMPRODUCT(--(LEN(Input!$A503:'Input'!$A$1006)&gt;0))&lt;&gt;0),"Row is skipped.",IF(AND(Input!$A502="",Input!$A503=""),"", IF(Input!G502="","Data is missing.",""))))</f>
        <v/>
      </c>
      <c r="I503" s="156"/>
      <c r="J503" s="191" t="str">
        <f>IFERROR(VLOOKUP(VLOOKUP(Input!$D502,'Measure List'!$A:$AN,40,FALSE),UIR!$A$1:$Q$27,17,FALSE),"")</f>
        <v/>
      </c>
      <c r="K503" s="192" t="str">
        <f>IFERROR(VLOOKUP(Input!$D502,'Measure List'!$A:$AN,40,FALSE),"")</f>
        <v/>
      </c>
      <c r="L503" s="156"/>
      <c r="M503" s="193" t="str">
        <f>IF(B503="","",IF(AND(Input!H502="",IFERROR(VLOOKUP(K503,UIR!$A$2:$P$21,2,FALSE),"")&lt;&gt;""),"Data is Missing.",""))</f>
        <v/>
      </c>
      <c r="N503" s="194" t="str">
        <f>IF(B503="","",IF(AND(Input!I502="",IFERROR(VLOOKUP(K503,UIR!$A$2:$P$21,3,FALSE),"")&lt;&gt;""),"Data is Missing.",""))</f>
        <v/>
      </c>
      <c r="O503" s="194" t="str">
        <f>IF(B503="","",IF(AND(Input!J502="",IFERROR(VLOOKUP(K503,UIR!$A$2:$P$21,4,FALSE),"")&lt;&gt;""),"Data is Missing.",""))</f>
        <v/>
      </c>
      <c r="P503" s="194" t="str">
        <f>IF(B503="","",IF(AND(Input!K502="",IFERROR(VLOOKUP(K503,UIR!$A$2:$P$21,5,FALSE),"")&lt;&gt;""),"Data is Missing.",""))</f>
        <v/>
      </c>
      <c r="Q503" s="194" t="str">
        <f>IF(B503="","",IF(AND(Input!L502="",IFERROR(VLOOKUP(K503,UIR!$A$2:$P$21,6,FALSE),"")&lt;&gt;""),"Data is Missing.",""))</f>
        <v/>
      </c>
      <c r="R503" s="194" t="str">
        <f>IF(B503="","",IF(AND(Input!M502="",IFERROR(VLOOKUP(K503,UIR!$A$2:$P$21,7,FALSE),"")&lt;&gt;""),"Data is Missing.",""))</f>
        <v/>
      </c>
      <c r="S503" s="194" t="str">
        <f>IF(B503="","",IF(AND(Input!P502="",IFERROR(VLOOKUP(K503,UIR!$A$2:$P$21,8,FALSE),"")&lt;&gt;""),"Data is Missing.",""))</f>
        <v/>
      </c>
      <c r="T503" s="194" t="str">
        <f>IF(B503="","",IF(AND(Input!Q502="",IFERROR(VLOOKUP(K503,UIR!$A$2:$P$21,9,FALSE),"")&lt;&gt;""),"Data is Missing.",""))</f>
        <v/>
      </c>
      <c r="U503" s="194"/>
      <c r="V503" s="194" t="str">
        <f>IF(B503="","",IF(AND(Input!S502="",IFERROR(VLOOKUP(K503,UIR!$A$2:$P$21,11,FALSE),"")&lt;&gt;""),"Data is Missing.",""))</f>
        <v/>
      </c>
      <c r="W503" s="194" t="str">
        <f>IF(B503="","",IF(AND(Input!T502="",IFERROR(VLOOKUP(K503,UIR!$A$2:$P$21,12,FALSE),"")&lt;&gt;""),"Data is Missing.",""))</f>
        <v/>
      </c>
      <c r="X503" s="194" t="str">
        <f>IF(B503="","",IF(AND(Input!V502="",IFERROR(VLOOKUP(K503,UIR!$A$2:$P$21,13,FALSE),"")&lt;&gt;""),"Data is Missing.",""))</f>
        <v/>
      </c>
      <c r="Y503" s="194" t="str">
        <f>IF(B503="","",IF(AND(Input!W502="",IFERROR(VLOOKUP(K503,UIR!$A$2:$P$21,14,FALSE),"")&lt;&gt;""),"Data is Missing.",""))</f>
        <v/>
      </c>
      <c r="Z503" s="194" t="str">
        <f>IF(B503="","",IF(AND(Input!X502="",IFERROR(VLOOKUP(K503,UIR!$A$2:$P$21,15,FALSE),"")&lt;&gt;""),"Data is Missing.",""))</f>
        <v/>
      </c>
      <c r="AA503" s="195" t="str">
        <f>IF(B503="","",IF(AND(Input!Y502="",IFERROR(VLOOKUP(K503,UIR!$A$2:$P$21,16,FALSE),"")&lt;&gt;""),"Data is Missing.",""))</f>
        <v/>
      </c>
      <c r="AC503" s="202" t="str">
        <f>IF(ISERROR(IF(Input!D502="","",IF(ISERROR(VLOOKUP(Input!D502,'Measure List'!$A$2:$A$30000,1,0)),"Invalid RefNo",""))),"",IF(Input!D502="","",IF(ISERROR(VLOOKUP(Input!D502,'Measure List'!$A$2:$A$30000,1,0)),"Invalid RefNo","")))</f>
        <v/>
      </c>
      <c r="AD503" s="156"/>
      <c r="AE503" s="156"/>
      <c r="AF503" s="156"/>
      <c r="AG503" s="156"/>
      <c r="AH503" s="156"/>
      <c r="AI503" s="156"/>
      <c r="AJ503" s="156"/>
      <c r="AK503" s="156"/>
      <c r="AL503" s="203" t="str">
        <f>IF(COUNTIF(Dropdowns!$K$2:$K$7,Input!S502)&gt;0,"",IF(Input!S502="","","Invalid Type"))</f>
        <v/>
      </c>
      <c r="AN503" s="204" t="str">
        <f>IF(Input!C502="","",IF(ISNUMBER(VALUE(Input!C502)),"","Needs to be a number."))</f>
        <v/>
      </c>
      <c r="AO503" s="205" t="str">
        <f>IF(Input!E502="","",IF(ISNUMBER(VALUE(Input!E502)),"","Needs to be a number."))</f>
        <v/>
      </c>
      <c r="AP503" s="205" t="str">
        <f>IF(Input!N502="","",IF(ISNUMBER(VALUE(Input!N502)),"","Needs to be a number."))</f>
        <v/>
      </c>
      <c r="AQ503" s="205" t="str">
        <f>IF(Input!O502="","",IF(ISNUMBER(VALUE(Input!O502)),"","Needs to be a number."))</f>
        <v/>
      </c>
      <c r="AR503" s="205" t="str">
        <f>IF(Input!V502="","",IF(ISNUMBER(VALUE(Input!V502)),"","Needs to be a number."))</f>
        <v/>
      </c>
      <c r="AS503" s="205" t="str">
        <f>IF(Input!W502="","",IF(ISNUMBER(VALUE(Input!W502)),"","Needs to be a number."))</f>
        <v/>
      </c>
      <c r="AT503" s="205" t="str">
        <f>IF(Input!X502="","",IF(ISNUMBER(VALUE(Input!X502)),"","Needs to be a number."))</f>
        <v/>
      </c>
      <c r="AU503" s="206" t="str">
        <f>IF(Input!Y502="","",IF(ISNUMBER(VALUE(Input!Y502)),"","Needs to be a number."))</f>
        <v/>
      </c>
      <c r="AV503" s="207"/>
      <c r="AW503" s="259" t="str">
        <f>IF(OR(VALUE(Input!C502)&lt;0,VALUE(Input!C502)&gt;100), "Invalid EEI %","")</f>
        <v/>
      </c>
      <c r="AX503" s="207"/>
      <c r="AY503" s="278" t="str">
        <f>IF(Input!E502="","",IF(VALUE(Input!E502)=0,"Do not enter 0.",""))</f>
        <v/>
      </c>
    </row>
    <row r="504" spans="2:51" x14ac:dyDescent="0.3">
      <c r="B504" s="188" t="str">
        <f>Input!A503</f>
        <v/>
      </c>
      <c r="C504" s="189" t="str">
        <f>IF(ISERROR(IF(AND(Input!$A503="",SUMPRODUCT(--(LEN(Input!$A504:'Input'!$A$1006)&gt;0))&lt;&gt;0),"Row is skipped.",IF(AND(Input!$A503="",Input!$A504=""),"", IF(Input!B503="","Data is missing.","")))),"",IF(AND(Input!$A503="",SUMPRODUCT(--(LEN(Input!$A504:'Input'!$A$1006)&gt;0))&lt;&gt;0),"Row is skipped.",IF(AND(Input!$A503="",Input!$A504=""),"", IF(Input!B503="","Data is missing.",""))))</f>
        <v/>
      </c>
      <c r="D504" s="189" t="str">
        <f>IF(ISERROR(IF(AND(Input!$A503="",SUMPRODUCT(--(LEN(Input!$A504:'Input'!$A$1006)&gt;0))&lt;&gt;0),"Row is skipped.",IF(AND(Input!$A503="",Input!$A504=""),"", IF(Input!C503="","Data is missing.","")))),"",IF(AND(Input!$A503="",SUMPRODUCT(--(LEN(Input!$A504:'Input'!$A$1006)&gt;0))&lt;&gt;0),"Row is skipped.",IF(AND(Input!$A503="",Input!$A504=""),"", IF(Input!C503="","Data is missing.",""))))</f>
        <v/>
      </c>
      <c r="E504" s="189" t="str">
        <f>IF(ISERROR(IF(AND(Input!$A503="",SUMPRODUCT(--(LEN(Input!$A504:'Input'!$A$1006)&gt;0))&lt;&gt;0),"Row is skipped.",IF(AND(Input!$A503="",Input!$A504=""),"", IF(Input!D503="","Data is missing.","")))),"",IF(AND(Input!$A503="",SUMPRODUCT(--(LEN(Input!$A504:'Input'!$A$1006)&gt;0))&lt;&gt;0),"Row is skipped.",IF(AND(Input!$A503="",Input!$A504=""),"", IF(Input!D503="","Data is missing.",""))))</f>
        <v/>
      </c>
      <c r="F504" s="189" t="str">
        <f>IF(ISERROR(IF(AND(Input!$A503="",SUMPRODUCT(--(LEN(Input!$A504:'Input'!$A$1006)&gt;0))&lt;&gt;0),"Row is skipped.",IF(AND(Input!$A503="",Input!$A504=""),"", IF(Input!E503="","Data is missing.","")))),"",IF(AND(Input!$A503="",SUMPRODUCT(--(LEN(Input!$A504:'Input'!$A$1006)&gt;0))&lt;&gt;0),"Row is skipped.",IF(AND(Input!$A503="",Input!$A504=""),"", IF(Input!E503="","Data is missing.",""))))</f>
        <v/>
      </c>
      <c r="G504" s="189" t="str">
        <f>IF(ISERROR(IF(AND(Input!$A503="",SUMPRODUCT(--(LEN(Input!$A504:'Input'!$A$1006)&gt;0))&lt;&gt;0),"Row is skipped.",IF(AND(Input!$A503="",Input!$A504=""),"", IF(Input!F503="","Data is missing.","")))),"",IF(AND(Input!$A503="",SUMPRODUCT(--(LEN(Input!$A504:'Input'!$A$1006)&gt;0))&lt;&gt;0),"Row is skipped.",IF(AND(Input!$A503="",Input!$A504=""),"", IF(Input!F503="","Data is missing.",""))))</f>
        <v/>
      </c>
      <c r="H504" s="190" t="str">
        <f>IF(ISERROR(IF(AND(Input!$A503="",SUMPRODUCT(--(LEN(Input!$A504:'Input'!$A$1006)&gt;0))&lt;&gt;0),"Row is skipped.",IF(AND(Input!$A503="",Input!$A504=""),"", IF(Input!G503="","Data is missing.","")))),"",IF(AND(Input!$A503="",SUMPRODUCT(--(LEN(Input!$A504:'Input'!$A$1006)&gt;0))&lt;&gt;0),"Row is skipped.",IF(AND(Input!$A503="",Input!$A504=""),"", IF(Input!G503="","Data is missing.",""))))</f>
        <v/>
      </c>
      <c r="I504" s="156"/>
      <c r="J504" s="191" t="str">
        <f>IFERROR(VLOOKUP(VLOOKUP(Input!$D503,'Measure List'!$A:$AN,40,FALSE),UIR!$A$1:$Q$27,17,FALSE),"")</f>
        <v/>
      </c>
      <c r="K504" s="192" t="str">
        <f>IFERROR(VLOOKUP(Input!$D503,'Measure List'!$A:$AN,40,FALSE),"")</f>
        <v/>
      </c>
      <c r="L504" s="156"/>
      <c r="M504" s="193" t="str">
        <f>IF(B504="","",IF(AND(Input!H503="",IFERROR(VLOOKUP(K504,UIR!$A$2:$P$21,2,FALSE),"")&lt;&gt;""),"Data is Missing.",""))</f>
        <v/>
      </c>
      <c r="N504" s="194" t="str">
        <f>IF(B504="","",IF(AND(Input!I503="",IFERROR(VLOOKUP(K504,UIR!$A$2:$P$21,3,FALSE),"")&lt;&gt;""),"Data is Missing.",""))</f>
        <v/>
      </c>
      <c r="O504" s="194" t="str">
        <f>IF(B504="","",IF(AND(Input!J503="",IFERROR(VLOOKUP(K504,UIR!$A$2:$P$21,4,FALSE),"")&lt;&gt;""),"Data is Missing.",""))</f>
        <v/>
      </c>
      <c r="P504" s="194" t="str">
        <f>IF(B504="","",IF(AND(Input!K503="",IFERROR(VLOOKUP(K504,UIR!$A$2:$P$21,5,FALSE),"")&lt;&gt;""),"Data is Missing.",""))</f>
        <v/>
      </c>
      <c r="Q504" s="194" t="str">
        <f>IF(B504="","",IF(AND(Input!L503="",IFERROR(VLOOKUP(K504,UIR!$A$2:$P$21,6,FALSE),"")&lt;&gt;""),"Data is Missing.",""))</f>
        <v/>
      </c>
      <c r="R504" s="194" t="str">
        <f>IF(B504="","",IF(AND(Input!M503="",IFERROR(VLOOKUP(K504,UIR!$A$2:$P$21,7,FALSE),"")&lt;&gt;""),"Data is Missing.",""))</f>
        <v/>
      </c>
      <c r="S504" s="194" t="str">
        <f>IF(B504="","",IF(AND(Input!P503="",IFERROR(VLOOKUP(K504,UIR!$A$2:$P$21,8,FALSE),"")&lt;&gt;""),"Data is Missing.",""))</f>
        <v/>
      </c>
      <c r="T504" s="194" t="str">
        <f>IF(B504="","",IF(AND(Input!Q503="",IFERROR(VLOOKUP(K504,UIR!$A$2:$P$21,9,FALSE),"")&lt;&gt;""),"Data is Missing.",""))</f>
        <v/>
      </c>
      <c r="U504" s="194"/>
      <c r="V504" s="194" t="str">
        <f>IF(B504="","",IF(AND(Input!S503="",IFERROR(VLOOKUP(K504,UIR!$A$2:$P$21,11,FALSE),"")&lt;&gt;""),"Data is Missing.",""))</f>
        <v/>
      </c>
      <c r="W504" s="194" t="str">
        <f>IF(B504="","",IF(AND(Input!T503="",IFERROR(VLOOKUP(K504,UIR!$A$2:$P$21,12,FALSE),"")&lt;&gt;""),"Data is Missing.",""))</f>
        <v/>
      </c>
      <c r="X504" s="194" t="str">
        <f>IF(B504="","",IF(AND(Input!V503="",IFERROR(VLOOKUP(K504,UIR!$A$2:$P$21,13,FALSE),"")&lt;&gt;""),"Data is Missing.",""))</f>
        <v/>
      </c>
      <c r="Y504" s="194" t="str">
        <f>IF(B504="","",IF(AND(Input!W503="",IFERROR(VLOOKUP(K504,UIR!$A$2:$P$21,14,FALSE),"")&lt;&gt;""),"Data is Missing.",""))</f>
        <v/>
      </c>
      <c r="Z504" s="194" t="str">
        <f>IF(B504="","",IF(AND(Input!X503="",IFERROR(VLOOKUP(K504,UIR!$A$2:$P$21,15,FALSE),"")&lt;&gt;""),"Data is Missing.",""))</f>
        <v/>
      </c>
      <c r="AA504" s="195" t="str">
        <f>IF(B504="","",IF(AND(Input!Y503="",IFERROR(VLOOKUP(K504,UIR!$A$2:$P$21,16,FALSE),"")&lt;&gt;""),"Data is Missing.",""))</f>
        <v/>
      </c>
      <c r="AC504" s="202" t="str">
        <f>IF(ISERROR(IF(Input!D503="","",IF(ISERROR(VLOOKUP(Input!D503,'Measure List'!$A$2:$A$30000,1,0)),"Invalid RefNo",""))),"",IF(Input!D503="","",IF(ISERROR(VLOOKUP(Input!D503,'Measure List'!$A$2:$A$30000,1,0)),"Invalid RefNo","")))</f>
        <v/>
      </c>
      <c r="AD504" s="156"/>
      <c r="AE504" s="156"/>
      <c r="AF504" s="156"/>
      <c r="AG504" s="156"/>
      <c r="AH504" s="156"/>
      <c r="AI504" s="156"/>
      <c r="AJ504" s="156"/>
      <c r="AK504" s="156"/>
      <c r="AL504" s="203" t="str">
        <f>IF(COUNTIF(Dropdowns!$K$2:$K$7,Input!S503)&gt;0,"",IF(Input!S503="","","Invalid Type"))</f>
        <v/>
      </c>
      <c r="AN504" s="204" t="str">
        <f>IF(Input!C503="","",IF(ISNUMBER(VALUE(Input!C503)),"","Needs to be a number."))</f>
        <v/>
      </c>
      <c r="AO504" s="205" t="str">
        <f>IF(Input!E503="","",IF(ISNUMBER(VALUE(Input!E503)),"","Needs to be a number."))</f>
        <v/>
      </c>
      <c r="AP504" s="205" t="str">
        <f>IF(Input!N503="","",IF(ISNUMBER(VALUE(Input!N503)),"","Needs to be a number."))</f>
        <v/>
      </c>
      <c r="AQ504" s="205" t="str">
        <f>IF(Input!O503="","",IF(ISNUMBER(VALUE(Input!O503)),"","Needs to be a number."))</f>
        <v/>
      </c>
      <c r="AR504" s="205" t="str">
        <f>IF(Input!V503="","",IF(ISNUMBER(VALUE(Input!V503)),"","Needs to be a number."))</f>
        <v/>
      </c>
      <c r="AS504" s="205" t="str">
        <f>IF(Input!W503="","",IF(ISNUMBER(VALUE(Input!W503)),"","Needs to be a number."))</f>
        <v/>
      </c>
      <c r="AT504" s="205" t="str">
        <f>IF(Input!X503="","",IF(ISNUMBER(VALUE(Input!X503)),"","Needs to be a number."))</f>
        <v/>
      </c>
      <c r="AU504" s="206" t="str">
        <f>IF(Input!Y503="","",IF(ISNUMBER(VALUE(Input!Y503)),"","Needs to be a number."))</f>
        <v/>
      </c>
      <c r="AV504" s="207"/>
      <c r="AW504" s="259" t="str">
        <f>IF(OR(VALUE(Input!C503)&lt;0,VALUE(Input!C503)&gt;100), "Invalid EEI %","")</f>
        <v/>
      </c>
      <c r="AX504" s="207"/>
      <c r="AY504" s="278" t="str">
        <f>IF(Input!E503="","",IF(VALUE(Input!E503)=0,"Do not enter 0.",""))</f>
        <v/>
      </c>
    </row>
    <row r="505" spans="2:51" x14ac:dyDescent="0.3">
      <c r="B505" s="188" t="str">
        <f>Input!A504</f>
        <v/>
      </c>
      <c r="C505" s="189" t="str">
        <f>IF(ISERROR(IF(AND(Input!$A504="",SUMPRODUCT(--(LEN(Input!$A505:'Input'!$A$1006)&gt;0))&lt;&gt;0),"Row is skipped.",IF(AND(Input!$A504="",Input!$A505=""),"", IF(Input!B504="","Data is missing.","")))),"",IF(AND(Input!$A504="",SUMPRODUCT(--(LEN(Input!$A505:'Input'!$A$1006)&gt;0))&lt;&gt;0),"Row is skipped.",IF(AND(Input!$A504="",Input!$A505=""),"", IF(Input!B504="","Data is missing.",""))))</f>
        <v/>
      </c>
      <c r="D505" s="189" t="str">
        <f>IF(ISERROR(IF(AND(Input!$A504="",SUMPRODUCT(--(LEN(Input!$A505:'Input'!$A$1006)&gt;0))&lt;&gt;0),"Row is skipped.",IF(AND(Input!$A504="",Input!$A505=""),"", IF(Input!C504="","Data is missing.","")))),"",IF(AND(Input!$A504="",SUMPRODUCT(--(LEN(Input!$A505:'Input'!$A$1006)&gt;0))&lt;&gt;0),"Row is skipped.",IF(AND(Input!$A504="",Input!$A505=""),"", IF(Input!C504="","Data is missing.",""))))</f>
        <v/>
      </c>
      <c r="E505" s="189" t="str">
        <f>IF(ISERROR(IF(AND(Input!$A504="",SUMPRODUCT(--(LEN(Input!$A505:'Input'!$A$1006)&gt;0))&lt;&gt;0),"Row is skipped.",IF(AND(Input!$A504="",Input!$A505=""),"", IF(Input!D504="","Data is missing.","")))),"",IF(AND(Input!$A504="",SUMPRODUCT(--(LEN(Input!$A505:'Input'!$A$1006)&gt;0))&lt;&gt;0),"Row is skipped.",IF(AND(Input!$A504="",Input!$A505=""),"", IF(Input!D504="","Data is missing.",""))))</f>
        <v/>
      </c>
      <c r="F505" s="189" t="str">
        <f>IF(ISERROR(IF(AND(Input!$A504="",SUMPRODUCT(--(LEN(Input!$A505:'Input'!$A$1006)&gt;0))&lt;&gt;0),"Row is skipped.",IF(AND(Input!$A504="",Input!$A505=""),"", IF(Input!E504="","Data is missing.","")))),"",IF(AND(Input!$A504="",SUMPRODUCT(--(LEN(Input!$A505:'Input'!$A$1006)&gt;0))&lt;&gt;0),"Row is skipped.",IF(AND(Input!$A504="",Input!$A505=""),"", IF(Input!E504="","Data is missing.",""))))</f>
        <v/>
      </c>
      <c r="G505" s="189" t="str">
        <f>IF(ISERROR(IF(AND(Input!$A504="",SUMPRODUCT(--(LEN(Input!$A505:'Input'!$A$1006)&gt;0))&lt;&gt;0),"Row is skipped.",IF(AND(Input!$A504="",Input!$A505=""),"", IF(Input!F504="","Data is missing.","")))),"",IF(AND(Input!$A504="",SUMPRODUCT(--(LEN(Input!$A505:'Input'!$A$1006)&gt;0))&lt;&gt;0),"Row is skipped.",IF(AND(Input!$A504="",Input!$A505=""),"", IF(Input!F504="","Data is missing.",""))))</f>
        <v/>
      </c>
      <c r="H505" s="190" t="str">
        <f>IF(ISERROR(IF(AND(Input!$A504="",SUMPRODUCT(--(LEN(Input!$A505:'Input'!$A$1006)&gt;0))&lt;&gt;0),"Row is skipped.",IF(AND(Input!$A504="",Input!$A505=""),"", IF(Input!G504="","Data is missing.","")))),"",IF(AND(Input!$A504="",SUMPRODUCT(--(LEN(Input!$A505:'Input'!$A$1006)&gt;0))&lt;&gt;0),"Row is skipped.",IF(AND(Input!$A504="",Input!$A505=""),"", IF(Input!G504="","Data is missing.",""))))</f>
        <v/>
      </c>
      <c r="I505" s="156"/>
      <c r="J505" s="191" t="str">
        <f>IFERROR(VLOOKUP(VLOOKUP(Input!$D504,'Measure List'!$A:$AN,40,FALSE),UIR!$A$1:$Q$27,17,FALSE),"")</f>
        <v/>
      </c>
      <c r="K505" s="192" t="str">
        <f>IFERROR(VLOOKUP(Input!$D504,'Measure List'!$A:$AN,40,FALSE),"")</f>
        <v/>
      </c>
      <c r="L505" s="156"/>
      <c r="M505" s="193" t="str">
        <f>IF(B505="","",IF(AND(Input!H504="",IFERROR(VLOOKUP(K505,UIR!$A$2:$P$21,2,FALSE),"")&lt;&gt;""),"Data is Missing.",""))</f>
        <v/>
      </c>
      <c r="N505" s="194" t="str">
        <f>IF(B505="","",IF(AND(Input!I504="",IFERROR(VLOOKUP(K505,UIR!$A$2:$P$21,3,FALSE),"")&lt;&gt;""),"Data is Missing.",""))</f>
        <v/>
      </c>
      <c r="O505" s="194" t="str">
        <f>IF(B505="","",IF(AND(Input!J504="",IFERROR(VLOOKUP(K505,UIR!$A$2:$P$21,4,FALSE),"")&lt;&gt;""),"Data is Missing.",""))</f>
        <v/>
      </c>
      <c r="P505" s="194" t="str">
        <f>IF(B505="","",IF(AND(Input!K504="",IFERROR(VLOOKUP(K505,UIR!$A$2:$P$21,5,FALSE),"")&lt;&gt;""),"Data is Missing.",""))</f>
        <v/>
      </c>
      <c r="Q505" s="194" t="str">
        <f>IF(B505="","",IF(AND(Input!L504="",IFERROR(VLOOKUP(K505,UIR!$A$2:$P$21,6,FALSE),"")&lt;&gt;""),"Data is Missing.",""))</f>
        <v/>
      </c>
      <c r="R505" s="194" t="str">
        <f>IF(B505="","",IF(AND(Input!M504="",IFERROR(VLOOKUP(K505,UIR!$A$2:$P$21,7,FALSE),"")&lt;&gt;""),"Data is Missing.",""))</f>
        <v/>
      </c>
      <c r="S505" s="194" t="str">
        <f>IF(B505="","",IF(AND(Input!P504="",IFERROR(VLOOKUP(K505,UIR!$A$2:$P$21,8,FALSE),"")&lt;&gt;""),"Data is Missing.",""))</f>
        <v/>
      </c>
      <c r="T505" s="194" t="str">
        <f>IF(B505="","",IF(AND(Input!Q504="",IFERROR(VLOOKUP(K505,UIR!$A$2:$P$21,9,FALSE),"")&lt;&gt;""),"Data is Missing.",""))</f>
        <v/>
      </c>
      <c r="U505" s="194"/>
      <c r="V505" s="194" t="str">
        <f>IF(B505="","",IF(AND(Input!S504="",IFERROR(VLOOKUP(K505,UIR!$A$2:$P$21,11,FALSE),"")&lt;&gt;""),"Data is Missing.",""))</f>
        <v/>
      </c>
      <c r="W505" s="194" t="str">
        <f>IF(B505="","",IF(AND(Input!T504="",IFERROR(VLOOKUP(K505,UIR!$A$2:$P$21,12,FALSE),"")&lt;&gt;""),"Data is Missing.",""))</f>
        <v/>
      </c>
      <c r="X505" s="194" t="str">
        <f>IF(B505="","",IF(AND(Input!V504="",IFERROR(VLOOKUP(K505,UIR!$A$2:$P$21,13,FALSE),"")&lt;&gt;""),"Data is Missing.",""))</f>
        <v/>
      </c>
      <c r="Y505" s="194" t="str">
        <f>IF(B505="","",IF(AND(Input!W504="",IFERROR(VLOOKUP(K505,UIR!$A$2:$P$21,14,FALSE),"")&lt;&gt;""),"Data is Missing.",""))</f>
        <v/>
      </c>
      <c r="Z505" s="194" t="str">
        <f>IF(B505="","",IF(AND(Input!X504="",IFERROR(VLOOKUP(K505,UIR!$A$2:$P$21,15,FALSE),"")&lt;&gt;""),"Data is Missing.",""))</f>
        <v/>
      </c>
      <c r="AA505" s="195" t="str">
        <f>IF(B505="","",IF(AND(Input!Y504="",IFERROR(VLOOKUP(K505,UIR!$A$2:$P$21,16,FALSE),"")&lt;&gt;""),"Data is Missing.",""))</f>
        <v/>
      </c>
      <c r="AC505" s="202" t="str">
        <f>IF(ISERROR(IF(Input!D504="","",IF(ISERROR(VLOOKUP(Input!D504,'Measure List'!$A$2:$A$30000,1,0)),"Invalid RefNo",""))),"",IF(Input!D504="","",IF(ISERROR(VLOOKUP(Input!D504,'Measure List'!$A$2:$A$30000,1,0)),"Invalid RefNo","")))</f>
        <v/>
      </c>
      <c r="AD505" s="156"/>
      <c r="AE505" s="156"/>
      <c r="AF505" s="156"/>
      <c r="AG505" s="156"/>
      <c r="AH505" s="156"/>
      <c r="AI505" s="156"/>
      <c r="AJ505" s="156"/>
      <c r="AK505" s="156"/>
      <c r="AL505" s="203" t="str">
        <f>IF(COUNTIF(Dropdowns!$K$2:$K$7,Input!S504)&gt;0,"",IF(Input!S504="","","Invalid Type"))</f>
        <v/>
      </c>
      <c r="AN505" s="204" t="str">
        <f>IF(Input!C504="","",IF(ISNUMBER(VALUE(Input!C504)),"","Needs to be a number."))</f>
        <v/>
      </c>
      <c r="AO505" s="205" t="str">
        <f>IF(Input!E504="","",IF(ISNUMBER(VALUE(Input!E504)),"","Needs to be a number."))</f>
        <v/>
      </c>
      <c r="AP505" s="205" t="str">
        <f>IF(Input!N504="","",IF(ISNUMBER(VALUE(Input!N504)),"","Needs to be a number."))</f>
        <v/>
      </c>
      <c r="AQ505" s="205" t="str">
        <f>IF(Input!O504="","",IF(ISNUMBER(VALUE(Input!O504)),"","Needs to be a number."))</f>
        <v/>
      </c>
      <c r="AR505" s="205" t="str">
        <f>IF(Input!V504="","",IF(ISNUMBER(VALUE(Input!V504)),"","Needs to be a number."))</f>
        <v/>
      </c>
      <c r="AS505" s="205" t="str">
        <f>IF(Input!W504="","",IF(ISNUMBER(VALUE(Input!W504)),"","Needs to be a number."))</f>
        <v/>
      </c>
      <c r="AT505" s="205" t="str">
        <f>IF(Input!X504="","",IF(ISNUMBER(VALUE(Input!X504)),"","Needs to be a number."))</f>
        <v/>
      </c>
      <c r="AU505" s="206" t="str">
        <f>IF(Input!Y504="","",IF(ISNUMBER(VALUE(Input!Y504)),"","Needs to be a number."))</f>
        <v/>
      </c>
      <c r="AV505" s="207"/>
      <c r="AW505" s="259" t="str">
        <f>IF(OR(VALUE(Input!C504)&lt;0,VALUE(Input!C504)&gt;100), "Invalid EEI %","")</f>
        <v/>
      </c>
      <c r="AX505" s="207"/>
      <c r="AY505" s="278" t="str">
        <f>IF(Input!E504="","",IF(VALUE(Input!E504)=0,"Do not enter 0.",""))</f>
        <v/>
      </c>
    </row>
    <row r="506" spans="2:51" x14ac:dyDescent="0.3">
      <c r="B506" s="188" t="str">
        <f>Input!A505</f>
        <v/>
      </c>
      <c r="C506" s="189" t="str">
        <f>IF(ISERROR(IF(AND(Input!$A505="",SUMPRODUCT(--(LEN(Input!$A506:'Input'!$A$1006)&gt;0))&lt;&gt;0),"Row is skipped.",IF(AND(Input!$A505="",Input!$A506=""),"", IF(Input!B505="","Data is missing.","")))),"",IF(AND(Input!$A505="",SUMPRODUCT(--(LEN(Input!$A506:'Input'!$A$1006)&gt;0))&lt;&gt;0),"Row is skipped.",IF(AND(Input!$A505="",Input!$A506=""),"", IF(Input!B505="","Data is missing.",""))))</f>
        <v/>
      </c>
      <c r="D506" s="189" t="str">
        <f>IF(ISERROR(IF(AND(Input!$A505="",SUMPRODUCT(--(LEN(Input!$A506:'Input'!$A$1006)&gt;0))&lt;&gt;0),"Row is skipped.",IF(AND(Input!$A505="",Input!$A506=""),"", IF(Input!C505="","Data is missing.","")))),"",IF(AND(Input!$A505="",SUMPRODUCT(--(LEN(Input!$A506:'Input'!$A$1006)&gt;0))&lt;&gt;0),"Row is skipped.",IF(AND(Input!$A505="",Input!$A506=""),"", IF(Input!C505="","Data is missing.",""))))</f>
        <v/>
      </c>
      <c r="E506" s="189" t="str">
        <f>IF(ISERROR(IF(AND(Input!$A505="",SUMPRODUCT(--(LEN(Input!$A506:'Input'!$A$1006)&gt;0))&lt;&gt;0),"Row is skipped.",IF(AND(Input!$A505="",Input!$A506=""),"", IF(Input!D505="","Data is missing.","")))),"",IF(AND(Input!$A505="",SUMPRODUCT(--(LEN(Input!$A506:'Input'!$A$1006)&gt;0))&lt;&gt;0),"Row is skipped.",IF(AND(Input!$A505="",Input!$A506=""),"", IF(Input!D505="","Data is missing.",""))))</f>
        <v/>
      </c>
      <c r="F506" s="189" t="str">
        <f>IF(ISERROR(IF(AND(Input!$A505="",SUMPRODUCT(--(LEN(Input!$A506:'Input'!$A$1006)&gt;0))&lt;&gt;0),"Row is skipped.",IF(AND(Input!$A505="",Input!$A506=""),"", IF(Input!E505="","Data is missing.","")))),"",IF(AND(Input!$A505="",SUMPRODUCT(--(LEN(Input!$A506:'Input'!$A$1006)&gt;0))&lt;&gt;0),"Row is skipped.",IF(AND(Input!$A505="",Input!$A506=""),"", IF(Input!E505="","Data is missing.",""))))</f>
        <v/>
      </c>
      <c r="G506" s="189" t="str">
        <f>IF(ISERROR(IF(AND(Input!$A505="",SUMPRODUCT(--(LEN(Input!$A506:'Input'!$A$1006)&gt;0))&lt;&gt;0),"Row is skipped.",IF(AND(Input!$A505="",Input!$A506=""),"", IF(Input!F505="","Data is missing.","")))),"",IF(AND(Input!$A505="",SUMPRODUCT(--(LEN(Input!$A506:'Input'!$A$1006)&gt;0))&lt;&gt;0),"Row is skipped.",IF(AND(Input!$A505="",Input!$A506=""),"", IF(Input!F505="","Data is missing.",""))))</f>
        <v/>
      </c>
      <c r="H506" s="190" t="str">
        <f>IF(ISERROR(IF(AND(Input!$A505="",SUMPRODUCT(--(LEN(Input!$A506:'Input'!$A$1006)&gt;0))&lt;&gt;0),"Row is skipped.",IF(AND(Input!$A505="",Input!$A506=""),"", IF(Input!G505="","Data is missing.","")))),"",IF(AND(Input!$A505="",SUMPRODUCT(--(LEN(Input!$A506:'Input'!$A$1006)&gt;0))&lt;&gt;0),"Row is skipped.",IF(AND(Input!$A505="",Input!$A506=""),"", IF(Input!G505="","Data is missing.",""))))</f>
        <v/>
      </c>
      <c r="I506" s="156"/>
      <c r="J506" s="191" t="str">
        <f>IFERROR(VLOOKUP(VLOOKUP(Input!$D505,'Measure List'!$A:$AN,40,FALSE),UIR!$A$1:$Q$27,17,FALSE),"")</f>
        <v/>
      </c>
      <c r="K506" s="192" t="str">
        <f>IFERROR(VLOOKUP(Input!$D505,'Measure List'!$A:$AN,40,FALSE),"")</f>
        <v/>
      </c>
      <c r="L506" s="156"/>
      <c r="M506" s="193" t="str">
        <f>IF(B506="","",IF(AND(Input!H505="",IFERROR(VLOOKUP(K506,UIR!$A$2:$P$21,2,FALSE),"")&lt;&gt;""),"Data is Missing.",""))</f>
        <v/>
      </c>
      <c r="N506" s="194" t="str">
        <f>IF(B506="","",IF(AND(Input!I505="",IFERROR(VLOOKUP(K506,UIR!$A$2:$P$21,3,FALSE),"")&lt;&gt;""),"Data is Missing.",""))</f>
        <v/>
      </c>
      <c r="O506" s="194" t="str">
        <f>IF(B506="","",IF(AND(Input!J505="",IFERROR(VLOOKUP(K506,UIR!$A$2:$P$21,4,FALSE),"")&lt;&gt;""),"Data is Missing.",""))</f>
        <v/>
      </c>
      <c r="P506" s="194" t="str">
        <f>IF(B506="","",IF(AND(Input!K505="",IFERROR(VLOOKUP(K506,UIR!$A$2:$P$21,5,FALSE),"")&lt;&gt;""),"Data is Missing.",""))</f>
        <v/>
      </c>
      <c r="Q506" s="194" t="str">
        <f>IF(B506="","",IF(AND(Input!L505="",IFERROR(VLOOKUP(K506,UIR!$A$2:$P$21,6,FALSE),"")&lt;&gt;""),"Data is Missing.",""))</f>
        <v/>
      </c>
      <c r="R506" s="194" t="str">
        <f>IF(B506="","",IF(AND(Input!M505="",IFERROR(VLOOKUP(K506,UIR!$A$2:$P$21,7,FALSE),"")&lt;&gt;""),"Data is Missing.",""))</f>
        <v/>
      </c>
      <c r="S506" s="194" t="str">
        <f>IF(B506="","",IF(AND(Input!P505="",IFERROR(VLOOKUP(K506,UIR!$A$2:$P$21,8,FALSE),"")&lt;&gt;""),"Data is Missing.",""))</f>
        <v/>
      </c>
      <c r="T506" s="194" t="str">
        <f>IF(B506="","",IF(AND(Input!Q505="",IFERROR(VLOOKUP(K506,UIR!$A$2:$P$21,9,FALSE),"")&lt;&gt;""),"Data is Missing.",""))</f>
        <v/>
      </c>
      <c r="U506" s="194"/>
      <c r="V506" s="194" t="str">
        <f>IF(B506="","",IF(AND(Input!S505="",IFERROR(VLOOKUP(K506,UIR!$A$2:$P$21,11,FALSE),"")&lt;&gt;""),"Data is Missing.",""))</f>
        <v/>
      </c>
      <c r="W506" s="194" t="str">
        <f>IF(B506="","",IF(AND(Input!T505="",IFERROR(VLOOKUP(K506,UIR!$A$2:$P$21,12,FALSE),"")&lt;&gt;""),"Data is Missing.",""))</f>
        <v/>
      </c>
      <c r="X506" s="194" t="str">
        <f>IF(B506="","",IF(AND(Input!V505="",IFERROR(VLOOKUP(K506,UIR!$A$2:$P$21,13,FALSE),"")&lt;&gt;""),"Data is Missing.",""))</f>
        <v/>
      </c>
      <c r="Y506" s="194" t="str">
        <f>IF(B506="","",IF(AND(Input!W505="",IFERROR(VLOOKUP(K506,UIR!$A$2:$P$21,14,FALSE),"")&lt;&gt;""),"Data is Missing.",""))</f>
        <v/>
      </c>
      <c r="Z506" s="194" t="str">
        <f>IF(B506="","",IF(AND(Input!X505="",IFERROR(VLOOKUP(K506,UIR!$A$2:$P$21,15,FALSE),"")&lt;&gt;""),"Data is Missing.",""))</f>
        <v/>
      </c>
      <c r="AA506" s="195" t="str">
        <f>IF(B506="","",IF(AND(Input!Y505="",IFERROR(VLOOKUP(K506,UIR!$A$2:$P$21,16,FALSE),"")&lt;&gt;""),"Data is Missing.",""))</f>
        <v/>
      </c>
      <c r="AC506" s="202" t="str">
        <f>IF(ISERROR(IF(Input!D505="","",IF(ISERROR(VLOOKUP(Input!D505,'Measure List'!$A$2:$A$30000,1,0)),"Invalid RefNo",""))),"",IF(Input!D505="","",IF(ISERROR(VLOOKUP(Input!D505,'Measure List'!$A$2:$A$30000,1,0)),"Invalid RefNo","")))</f>
        <v/>
      </c>
      <c r="AD506" s="156"/>
      <c r="AE506" s="156"/>
      <c r="AF506" s="156"/>
      <c r="AG506" s="156"/>
      <c r="AH506" s="156"/>
      <c r="AI506" s="156"/>
      <c r="AJ506" s="156"/>
      <c r="AK506" s="156"/>
      <c r="AL506" s="203" t="str">
        <f>IF(COUNTIF(Dropdowns!$K$2:$K$7,Input!S505)&gt;0,"",IF(Input!S505="","","Invalid Type"))</f>
        <v/>
      </c>
      <c r="AN506" s="204" t="str">
        <f>IF(Input!C505="","",IF(ISNUMBER(VALUE(Input!C505)),"","Needs to be a number."))</f>
        <v/>
      </c>
      <c r="AO506" s="205" t="str">
        <f>IF(Input!E505="","",IF(ISNUMBER(VALUE(Input!E505)),"","Needs to be a number."))</f>
        <v/>
      </c>
      <c r="AP506" s="205" t="str">
        <f>IF(Input!N505="","",IF(ISNUMBER(VALUE(Input!N505)),"","Needs to be a number."))</f>
        <v/>
      </c>
      <c r="AQ506" s="205" t="str">
        <f>IF(Input!O505="","",IF(ISNUMBER(VALUE(Input!O505)),"","Needs to be a number."))</f>
        <v/>
      </c>
      <c r="AR506" s="205" t="str">
        <f>IF(Input!V505="","",IF(ISNUMBER(VALUE(Input!V505)),"","Needs to be a number."))</f>
        <v/>
      </c>
      <c r="AS506" s="205" t="str">
        <f>IF(Input!W505="","",IF(ISNUMBER(VALUE(Input!W505)),"","Needs to be a number."))</f>
        <v/>
      </c>
      <c r="AT506" s="205" t="str">
        <f>IF(Input!X505="","",IF(ISNUMBER(VALUE(Input!X505)),"","Needs to be a number."))</f>
        <v/>
      </c>
      <c r="AU506" s="206" t="str">
        <f>IF(Input!Y505="","",IF(ISNUMBER(VALUE(Input!Y505)),"","Needs to be a number."))</f>
        <v/>
      </c>
      <c r="AV506" s="207"/>
      <c r="AW506" s="259" t="str">
        <f>IF(OR(VALUE(Input!C505)&lt;0,VALUE(Input!C505)&gt;100), "Invalid EEI %","")</f>
        <v/>
      </c>
      <c r="AX506" s="207"/>
      <c r="AY506" s="278" t="str">
        <f>IF(Input!E505="","",IF(VALUE(Input!E505)=0,"Do not enter 0.",""))</f>
        <v/>
      </c>
    </row>
    <row r="507" spans="2:51" x14ac:dyDescent="0.3">
      <c r="B507" s="188" t="str">
        <f>Input!A506</f>
        <v/>
      </c>
      <c r="C507" s="189" t="str">
        <f>IF(ISERROR(IF(AND(Input!$A506="",SUMPRODUCT(--(LEN(Input!$A507:'Input'!$A$1006)&gt;0))&lt;&gt;0),"Row is skipped.",IF(AND(Input!$A506="",Input!$A507=""),"", IF(Input!B506="","Data is missing.","")))),"",IF(AND(Input!$A506="",SUMPRODUCT(--(LEN(Input!$A507:'Input'!$A$1006)&gt;0))&lt;&gt;0),"Row is skipped.",IF(AND(Input!$A506="",Input!$A507=""),"", IF(Input!B506="","Data is missing.",""))))</f>
        <v/>
      </c>
      <c r="D507" s="189" t="str">
        <f>IF(ISERROR(IF(AND(Input!$A506="",SUMPRODUCT(--(LEN(Input!$A507:'Input'!$A$1006)&gt;0))&lt;&gt;0),"Row is skipped.",IF(AND(Input!$A506="",Input!$A507=""),"", IF(Input!C506="","Data is missing.","")))),"",IF(AND(Input!$A506="",SUMPRODUCT(--(LEN(Input!$A507:'Input'!$A$1006)&gt;0))&lt;&gt;0),"Row is skipped.",IF(AND(Input!$A506="",Input!$A507=""),"", IF(Input!C506="","Data is missing.",""))))</f>
        <v/>
      </c>
      <c r="E507" s="189" t="str">
        <f>IF(ISERROR(IF(AND(Input!$A506="",SUMPRODUCT(--(LEN(Input!$A507:'Input'!$A$1006)&gt;0))&lt;&gt;0),"Row is skipped.",IF(AND(Input!$A506="",Input!$A507=""),"", IF(Input!D506="","Data is missing.","")))),"",IF(AND(Input!$A506="",SUMPRODUCT(--(LEN(Input!$A507:'Input'!$A$1006)&gt;0))&lt;&gt;0),"Row is skipped.",IF(AND(Input!$A506="",Input!$A507=""),"", IF(Input!D506="","Data is missing.",""))))</f>
        <v/>
      </c>
      <c r="F507" s="189" t="str">
        <f>IF(ISERROR(IF(AND(Input!$A506="",SUMPRODUCT(--(LEN(Input!$A507:'Input'!$A$1006)&gt;0))&lt;&gt;0),"Row is skipped.",IF(AND(Input!$A506="",Input!$A507=""),"", IF(Input!E506="","Data is missing.","")))),"",IF(AND(Input!$A506="",SUMPRODUCT(--(LEN(Input!$A507:'Input'!$A$1006)&gt;0))&lt;&gt;0),"Row is skipped.",IF(AND(Input!$A506="",Input!$A507=""),"", IF(Input!E506="","Data is missing.",""))))</f>
        <v/>
      </c>
      <c r="G507" s="189" t="str">
        <f>IF(ISERROR(IF(AND(Input!$A506="",SUMPRODUCT(--(LEN(Input!$A507:'Input'!$A$1006)&gt;0))&lt;&gt;0),"Row is skipped.",IF(AND(Input!$A506="",Input!$A507=""),"", IF(Input!F506="","Data is missing.","")))),"",IF(AND(Input!$A506="",SUMPRODUCT(--(LEN(Input!$A507:'Input'!$A$1006)&gt;0))&lt;&gt;0),"Row is skipped.",IF(AND(Input!$A506="",Input!$A507=""),"", IF(Input!F506="","Data is missing.",""))))</f>
        <v/>
      </c>
      <c r="H507" s="190" t="str">
        <f>IF(ISERROR(IF(AND(Input!$A506="",SUMPRODUCT(--(LEN(Input!$A507:'Input'!$A$1006)&gt;0))&lt;&gt;0),"Row is skipped.",IF(AND(Input!$A506="",Input!$A507=""),"", IF(Input!G506="","Data is missing.","")))),"",IF(AND(Input!$A506="",SUMPRODUCT(--(LEN(Input!$A507:'Input'!$A$1006)&gt;0))&lt;&gt;0),"Row is skipped.",IF(AND(Input!$A506="",Input!$A507=""),"", IF(Input!G506="","Data is missing.",""))))</f>
        <v/>
      </c>
      <c r="I507" s="156"/>
      <c r="J507" s="191" t="str">
        <f>IFERROR(VLOOKUP(VLOOKUP(Input!$D506,'Measure List'!$A:$AN,40,FALSE),UIR!$A$1:$Q$27,17,FALSE),"")</f>
        <v/>
      </c>
      <c r="K507" s="192" t="str">
        <f>IFERROR(VLOOKUP(Input!$D506,'Measure List'!$A:$AN,40,FALSE),"")</f>
        <v/>
      </c>
      <c r="L507" s="156"/>
      <c r="M507" s="193" t="str">
        <f>IF(B507="","",IF(AND(Input!H506="",IFERROR(VLOOKUP(K507,UIR!$A$2:$P$21,2,FALSE),"")&lt;&gt;""),"Data is Missing.",""))</f>
        <v/>
      </c>
      <c r="N507" s="194" t="str">
        <f>IF(B507="","",IF(AND(Input!I506="",IFERROR(VLOOKUP(K507,UIR!$A$2:$P$21,3,FALSE),"")&lt;&gt;""),"Data is Missing.",""))</f>
        <v/>
      </c>
      <c r="O507" s="194" t="str">
        <f>IF(B507="","",IF(AND(Input!J506="",IFERROR(VLOOKUP(K507,UIR!$A$2:$P$21,4,FALSE),"")&lt;&gt;""),"Data is Missing.",""))</f>
        <v/>
      </c>
      <c r="P507" s="194" t="str">
        <f>IF(B507="","",IF(AND(Input!K506="",IFERROR(VLOOKUP(K507,UIR!$A$2:$P$21,5,FALSE),"")&lt;&gt;""),"Data is Missing.",""))</f>
        <v/>
      </c>
      <c r="Q507" s="194" t="str">
        <f>IF(B507="","",IF(AND(Input!L506="",IFERROR(VLOOKUP(K507,UIR!$A$2:$P$21,6,FALSE),"")&lt;&gt;""),"Data is Missing.",""))</f>
        <v/>
      </c>
      <c r="R507" s="194" t="str">
        <f>IF(B507="","",IF(AND(Input!M506="",IFERROR(VLOOKUP(K507,UIR!$A$2:$P$21,7,FALSE),"")&lt;&gt;""),"Data is Missing.",""))</f>
        <v/>
      </c>
      <c r="S507" s="194" t="str">
        <f>IF(B507="","",IF(AND(Input!P506="",IFERROR(VLOOKUP(K507,UIR!$A$2:$P$21,8,FALSE),"")&lt;&gt;""),"Data is Missing.",""))</f>
        <v/>
      </c>
      <c r="T507" s="194" t="str">
        <f>IF(B507="","",IF(AND(Input!Q506="",IFERROR(VLOOKUP(K507,UIR!$A$2:$P$21,9,FALSE),"")&lt;&gt;""),"Data is Missing.",""))</f>
        <v/>
      </c>
      <c r="U507" s="194"/>
      <c r="V507" s="194" t="str">
        <f>IF(B507="","",IF(AND(Input!S506="",IFERROR(VLOOKUP(K507,UIR!$A$2:$P$21,11,FALSE),"")&lt;&gt;""),"Data is Missing.",""))</f>
        <v/>
      </c>
      <c r="W507" s="194" t="str">
        <f>IF(B507="","",IF(AND(Input!T506="",IFERROR(VLOOKUP(K507,UIR!$A$2:$P$21,12,FALSE),"")&lt;&gt;""),"Data is Missing.",""))</f>
        <v/>
      </c>
      <c r="X507" s="194" t="str">
        <f>IF(B507="","",IF(AND(Input!V506="",IFERROR(VLOOKUP(K507,UIR!$A$2:$P$21,13,FALSE),"")&lt;&gt;""),"Data is Missing.",""))</f>
        <v/>
      </c>
      <c r="Y507" s="194" t="str">
        <f>IF(B507="","",IF(AND(Input!W506="",IFERROR(VLOOKUP(K507,UIR!$A$2:$P$21,14,FALSE),"")&lt;&gt;""),"Data is Missing.",""))</f>
        <v/>
      </c>
      <c r="Z507" s="194" t="str">
        <f>IF(B507="","",IF(AND(Input!X506="",IFERROR(VLOOKUP(K507,UIR!$A$2:$P$21,15,FALSE),"")&lt;&gt;""),"Data is Missing.",""))</f>
        <v/>
      </c>
      <c r="AA507" s="195" t="str">
        <f>IF(B507="","",IF(AND(Input!Y506="",IFERROR(VLOOKUP(K507,UIR!$A$2:$P$21,16,FALSE),"")&lt;&gt;""),"Data is Missing.",""))</f>
        <v/>
      </c>
      <c r="AC507" s="202" t="str">
        <f>IF(ISERROR(IF(Input!D506="","",IF(ISERROR(VLOOKUP(Input!D506,'Measure List'!$A$2:$A$30000,1,0)),"Invalid RefNo",""))),"",IF(Input!D506="","",IF(ISERROR(VLOOKUP(Input!D506,'Measure List'!$A$2:$A$30000,1,0)),"Invalid RefNo","")))</f>
        <v/>
      </c>
      <c r="AD507" s="156"/>
      <c r="AE507" s="156"/>
      <c r="AF507" s="156"/>
      <c r="AG507" s="156"/>
      <c r="AH507" s="156"/>
      <c r="AI507" s="156"/>
      <c r="AJ507" s="156"/>
      <c r="AK507" s="156"/>
      <c r="AL507" s="203" t="str">
        <f>IF(COUNTIF(Dropdowns!$K$2:$K$7,Input!S506)&gt;0,"",IF(Input!S506="","","Invalid Type"))</f>
        <v/>
      </c>
      <c r="AN507" s="204" t="str">
        <f>IF(Input!C506="","",IF(ISNUMBER(VALUE(Input!C506)),"","Needs to be a number."))</f>
        <v/>
      </c>
      <c r="AO507" s="205" t="str">
        <f>IF(Input!E506="","",IF(ISNUMBER(VALUE(Input!E506)),"","Needs to be a number."))</f>
        <v/>
      </c>
      <c r="AP507" s="205" t="str">
        <f>IF(Input!N506="","",IF(ISNUMBER(VALUE(Input!N506)),"","Needs to be a number."))</f>
        <v/>
      </c>
      <c r="AQ507" s="205" t="str">
        <f>IF(Input!O506="","",IF(ISNUMBER(VALUE(Input!O506)),"","Needs to be a number."))</f>
        <v/>
      </c>
      <c r="AR507" s="205" t="str">
        <f>IF(Input!V506="","",IF(ISNUMBER(VALUE(Input!V506)),"","Needs to be a number."))</f>
        <v/>
      </c>
      <c r="AS507" s="205" t="str">
        <f>IF(Input!W506="","",IF(ISNUMBER(VALUE(Input!W506)),"","Needs to be a number."))</f>
        <v/>
      </c>
      <c r="AT507" s="205" t="str">
        <f>IF(Input!X506="","",IF(ISNUMBER(VALUE(Input!X506)),"","Needs to be a number."))</f>
        <v/>
      </c>
      <c r="AU507" s="206" t="str">
        <f>IF(Input!Y506="","",IF(ISNUMBER(VALUE(Input!Y506)),"","Needs to be a number."))</f>
        <v/>
      </c>
      <c r="AV507" s="207"/>
      <c r="AW507" s="259" t="str">
        <f>IF(OR(VALUE(Input!C506)&lt;0,VALUE(Input!C506)&gt;100), "Invalid EEI %","")</f>
        <v/>
      </c>
      <c r="AX507" s="207"/>
      <c r="AY507" s="278" t="str">
        <f>IF(Input!E506="","",IF(VALUE(Input!E506)=0,"Do not enter 0.",""))</f>
        <v/>
      </c>
    </row>
    <row r="508" spans="2:51" x14ac:dyDescent="0.3">
      <c r="B508" s="188" t="str">
        <f>Input!A507</f>
        <v/>
      </c>
      <c r="C508" s="189" t="str">
        <f>IF(ISERROR(IF(AND(Input!$A507="",SUMPRODUCT(--(LEN(Input!$A508:'Input'!$A$1006)&gt;0))&lt;&gt;0),"Row is skipped.",IF(AND(Input!$A507="",Input!$A508=""),"", IF(Input!B507="","Data is missing.","")))),"",IF(AND(Input!$A507="",SUMPRODUCT(--(LEN(Input!$A508:'Input'!$A$1006)&gt;0))&lt;&gt;0),"Row is skipped.",IF(AND(Input!$A507="",Input!$A508=""),"", IF(Input!B507="","Data is missing.",""))))</f>
        <v/>
      </c>
      <c r="D508" s="189" t="str">
        <f>IF(ISERROR(IF(AND(Input!$A507="",SUMPRODUCT(--(LEN(Input!$A508:'Input'!$A$1006)&gt;0))&lt;&gt;0),"Row is skipped.",IF(AND(Input!$A507="",Input!$A508=""),"", IF(Input!C507="","Data is missing.","")))),"",IF(AND(Input!$A507="",SUMPRODUCT(--(LEN(Input!$A508:'Input'!$A$1006)&gt;0))&lt;&gt;0),"Row is skipped.",IF(AND(Input!$A507="",Input!$A508=""),"", IF(Input!C507="","Data is missing.",""))))</f>
        <v/>
      </c>
      <c r="E508" s="189" t="str">
        <f>IF(ISERROR(IF(AND(Input!$A507="",SUMPRODUCT(--(LEN(Input!$A508:'Input'!$A$1006)&gt;0))&lt;&gt;0),"Row is skipped.",IF(AND(Input!$A507="",Input!$A508=""),"", IF(Input!D507="","Data is missing.","")))),"",IF(AND(Input!$A507="",SUMPRODUCT(--(LEN(Input!$A508:'Input'!$A$1006)&gt;0))&lt;&gt;0),"Row is skipped.",IF(AND(Input!$A507="",Input!$A508=""),"", IF(Input!D507="","Data is missing.",""))))</f>
        <v/>
      </c>
      <c r="F508" s="189" t="str">
        <f>IF(ISERROR(IF(AND(Input!$A507="",SUMPRODUCT(--(LEN(Input!$A508:'Input'!$A$1006)&gt;0))&lt;&gt;0),"Row is skipped.",IF(AND(Input!$A507="",Input!$A508=""),"", IF(Input!E507="","Data is missing.","")))),"",IF(AND(Input!$A507="",SUMPRODUCT(--(LEN(Input!$A508:'Input'!$A$1006)&gt;0))&lt;&gt;0),"Row is skipped.",IF(AND(Input!$A507="",Input!$A508=""),"", IF(Input!E507="","Data is missing.",""))))</f>
        <v/>
      </c>
      <c r="G508" s="189" t="str">
        <f>IF(ISERROR(IF(AND(Input!$A507="",SUMPRODUCT(--(LEN(Input!$A508:'Input'!$A$1006)&gt;0))&lt;&gt;0),"Row is skipped.",IF(AND(Input!$A507="",Input!$A508=""),"", IF(Input!F507="","Data is missing.","")))),"",IF(AND(Input!$A507="",SUMPRODUCT(--(LEN(Input!$A508:'Input'!$A$1006)&gt;0))&lt;&gt;0),"Row is skipped.",IF(AND(Input!$A507="",Input!$A508=""),"", IF(Input!F507="","Data is missing.",""))))</f>
        <v/>
      </c>
      <c r="H508" s="190" t="str">
        <f>IF(ISERROR(IF(AND(Input!$A507="",SUMPRODUCT(--(LEN(Input!$A508:'Input'!$A$1006)&gt;0))&lt;&gt;0),"Row is skipped.",IF(AND(Input!$A507="",Input!$A508=""),"", IF(Input!G507="","Data is missing.","")))),"",IF(AND(Input!$A507="",SUMPRODUCT(--(LEN(Input!$A508:'Input'!$A$1006)&gt;0))&lt;&gt;0),"Row is skipped.",IF(AND(Input!$A507="",Input!$A508=""),"", IF(Input!G507="","Data is missing.",""))))</f>
        <v/>
      </c>
      <c r="I508" s="156"/>
      <c r="J508" s="191" t="str">
        <f>IFERROR(VLOOKUP(VLOOKUP(Input!$D507,'Measure List'!$A:$AN,40,FALSE),UIR!$A$1:$Q$27,17,FALSE),"")</f>
        <v/>
      </c>
      <c r="K508" s="192" t="str">
        <f>IFERROR(VLOOKUP(Input!$D507,'Measure List'!$A:$AN,40,FALSE),"")</f>
        <v/>
      </c>
      <c r="L508" s="156"/>
      <c r="M508" s="193" t="str">
        <f>IF(B508="","",IF(AND(Input!H507="",IFERROR(VLOOKUP(K508,UIR!$A$2:$P$21,2,FALSE),"")&lt;&gt;""),"Data is Missing.",""))</f>
        <v/>
      </c>
      <c r="N508" s="194" t="str">
        <f>IF(B508="","",IF(AND(Input!I507="",IFERROR(VLOOKUP(K508,UIR!$A$2:$P$21,3,FALSE),"")&lt;&gt;""),"Data is Missing.",""))</f>
        <v/>
      </c>
      <c r="O508" s="194" t="str">
        <f>IF(B508="","",IF(AND(Input!J507="",IFERROR(VLOOKUP(K508,UIR!$A$2:$P$21,4,FALSE),"")&lt;&gt;""),"Data is Missing.",""))</f>
        <v/>
      </c>
      <c r="P508" s="194" t="str">
        <f>IF(B508="","",IF(AND(Input!K507="",IFERROR(VLOOKUP(K508,UIR!$A$2:$P$21,5,FALSE),"")&lt;&gt;""),"Data is Missing.",""))</f>
        <v/>
      </c>
      <c r="Q508" s="194" t="str">
        <f>IF(B508="","",IF(AND(Input!L507="",IFERROR(VLOOKUP(K508,UIR!$A$2:$P$21,6,FALSE),"")&lt;&gt;""),"Data is Missing.",""))</f>
        <v/>
      </c>
      <c r="R508" s="194" t="str">
        <f>IF(B508="","",IF(AND(Input!M507="",IFERROR(VLOOKUP(K508,UIR!$A$2:$P$21,7,FALSE),"")&lt;&gt;""),"Data is Missing.",""))</f>
        <v/>
      </c>
      <c r="S508" s="194" t="str">
        <f>IF(B508="","",IF(AND(Input!P507="",IFERROR(VLOOKUP(K508,UIR!$A$2:$P$21,8,FALSE),"")&lt;&gt;""),"Data is Missing.",""))</f>
        <v/>
      </c>
      <c r="T508" s="194" t="str">
        <f>IF(B508="","",IF(AND(Input!Q507="",IFERROR(VLOOKUP(K508,UIR!$A$2:$P$21,9,FALSE),"")&lt;&gt;""),"Data is Missing.",""))</f>
        <v/>
      </c>
      <c r="U508" s="194"/>
      <c r="V508" s="194" t="str">
        <f>IF(B508="","",IF(AND(Input!S507="",IFERROR(VLOOKUP(K508,UIR!$A$2:$P$21,11,FALSE),"")&lt;&gt;""),"Data is Missing.",""))</f>
        <v/>
      </c>
      <c r="W508" s="194" t="str">
        <f>IF(B508="","",IF(AND(Input!T507="",IFERROR(VLOOKUP(K508,UIR!$A$2:$P$21,12,FALSE),"")&lt;&gt;""),"Data is Missing.",""))</f>
        <v/>
      </c>
      <c r="X508" s="194" t="str">
        <f>IF(B508="","",IF(AND(Input!V507="",IFERROR(VLOOKUP(K508,UIR!$A$2:$P$21,13,FALSE),"")&lt;&gt;""),"Data is Missing.",""))</f>
        <v/>
      </c>
      <c r="Y508" s="194" t="str">
        <f>IF(B508="","",IF(AND(Input!W507="",IFERROR(VLOOKUP(K508,UIR!$A$2:$P$21,14,FALSE),"")&lt;&gt;""),"Data is Missing.",""))</f>
        <v/>
      </c>
      <c r="Z508" s="194" t="str">
        <f>IF(B508="","",IF(AND(Input!X507="",IFERROR(VLOOKUP(K508,UIR!$A$2:$P$21,15,FALSE),"")&lt;&gt;""),"Data is Missing.",""))</f>
        <v/>
      </c>
      <c r="AA508" s="195" t="str">
        <f>IF(B508="","",IF(AND(Input!Y507="",IFERROR(VLOOKUP(K508,UIR!$A$2:$P$21,16,FALSE),"")&lt;&gt;""),"Data is Missing.",""))</f>
        <v/>
      </c>
      <c r="AC508" s="202" t="str">
        <f>IF(ISERROR(IF(Input!D507="","",IF(ISERROR(VLOOKUP(Input!D507,'Measure List'!$A$2:$A$30000,1,0)),"Invalid RefNo",""))),"",IF(Input!D507="","",IF(ISERROR(VLOOKUP(Input!D507,'Measure List'!$A$2:$A$30000,1,0)),"Invalid RefNo","")))</f>
        <v/>
      </c>
      <c r="AD508" s="156"/>
      <c r="AE508" s="156"/>
      <c r="AF508" s="156"/>
      <c r="AG508" s="156"/>
      <c r="AH508" s="156"/>
      <c r="AI508" s="156"/>
      <c r="AJ508" s="156"/>
      <c r="AK508" s="156"/>
      <c r="AL508" s="203" t="str">
        <f>IF(COUNTIF(Dropdowns!$K$2:$K$7,Input!S507)&gt;0,"",IF(Input!S507="","","Invalid Type"))</f>
        <v/>
      </c>
      <c r="AN508" s="204" t="str">
        <f>IF(Input!C507="","",IF(ISNUMBER(VALUE(Input!C507)),"","Needs to be a number."))</f>
        <v/>
      </c>
      <c r="AO508" s="205" t="str">
        <f>IF(Input!E507="","",IF(ISNUMBER(VALUE(Input!E507)),"","Needs to be a number."))</f>
        <v/>
      </c>
      <c r="AP508" s="205" t="str">
        <f>IF(Input!N507="","",IF(ISNUMBER(VALUE(Input!N507)),"","Needs to be a number."))</f>
        <v/>
      </c>
      <c r="AQ508" s="205" t="str">
        <f>IF(Input!O507="","",IF(ISNUMBER(VALUE(Input!O507)),"","Needs to be a number."))</f>
        <v/>
      </c>
      <c r="AR508" s="205" t="str">
        <f>IF(Input!V507="","",IF(ISNUMBER(VALUE(Input!V507)),"","Needs to be a number."))</f>
        <v/>
      </c>
      <c r="AS508" s="205" t="str">
        <f>IF(Input!W507="","",IF(ISNUMBER(VALUE(Input!W507)),"","Needs to be a number."))</f>
        <v/>
      </c>
      <c r="AT508" s="205" t="str">
        <f>IF(Input!X507="","",IF(ISNUMBER(VALUE(Input!X507)),"","Needs to be a number."))</f>
        <v/>
      </c>
      <c r="AU508" s="206" t="str">
        <f>IF(Input!Y507="","",IF(ISNUMBER(VALUE(Input!Y507)),"","Needs to be a number."))</f>
        <v/>
      </c>
      <c r="AV508" s="207"/>
      <c r="AW508" s="259" t="str">
        <f>IF(OR(VALUE(Input!C507)&lt;0,VALUE(Input!C507)&gt;100), "Invalid EEI %","")</f>
        <v/>
      </c>
      <c r="AX508" s="207"/>
      <c r="AY508" s="278" t="str">
        <f>IF(Input!E507="","",IF(VALUE(Input!E507)=0,"Do not enter 0.",""))</f>
        <v/>
      </c>
    </row>
    <row r="509" spans="2:51" x14ac:dyDescent="0.3">
      <c r="B509" s="188" t="str">
        <f>Input!A508</f>
        <v/>
      </c>
      <c r="C509" s="189" t="str">
        <f>IF(ISERROR(IF(AND(Input!$A508="",SUMPRODUCT(--(LEN(Input!$A509:'Input'!$A$1006)&gt;0))&lt;&gt;0),"Row is skipped.",IF(AND(Input!$A508="",Input!$A509=""),"", IF(Input!B508="","Data is missing.","")))),"",IF(AND(Input!$A508="",SUMPRODUCT(--(LEN(Input!$A509:'Input'!$A$1006)&gt;0))&lt;&gt;0),"Row is skipped.",IF(AND(Input!$A508="",Input!$A509=""),"", IF(Input!B508="","Data is missing.",""))))</f>
        <v/>
      </c>
      <c r="D509" s="189" t="str">
        <f>IF(ISERROR(IF(AND(Input!$A508="",SUMPRODUCT(--(LEN(Input!$A509:'Input'!$A$1006)&gt;0))&lt;&gt;0),"Row is skipped.",IF(AND(Input!$A508="",Input!$A509=""),"", IF(Input!C508="","Data is missing.","")))),"",IF(AND(Input!$A508="",SUMPRODUCT(--(LEN(Input!$A509:'Input'!$A$1006)&gt;0))&lt;&gt;0),"Row is skipped.",IF(AND(Input!$A508="",Input!$A509=""),"", IF(Input!C508="","Data is missing.",""))))</f>
        <v/>
      </c>
      <c r="E509" s="189" t="str">
        <f>IF(ISERROR(IF(AND(Input!$A508="",SUMPRODUCT(--(LEN(Input!$A509:'Input'!$A$1006)&gt;0))&lt;&gt;0),"Row is skipped.",IF(AND(Input!$A508="",Input!$A509=""),"", IF(Input!D508="","Data is missing.","")))),"",IF(AND(Input!$A508="",SUMPRODUCT(--(LEN(Input!$A509:'Input'!$A$1006)&gt;0))&lt;&gt;0),"Row is skipped.",IF(AND(Input!$A508="",Input!$A509=""),"", IF(Input!D508="","Data is missing.",""))))</f>
        <v/>
      </c>
      <c r="F509" s="189" t="str">
        <f>IF(ISERROR(IF(AND(Input!$A508="",SUMPRODUCT(--(LEN(Input!$A509:'Input'!$A$1006)&gt;0))&lt;&gt;0),"Row is skipped.",IF(AND(Input!$A508="",Input!$A509=""),"", IF(Input!E508="","Data is missing.","")))),"",IF(AND(Input!$A508="",SUMPRODUCT(--(LEN(Input!$A509:'Input'!$A$1006)&gt;0))&lt;&gt;0),"Row is skipped.",IF(AND(Input!$A508="",Input!$A509=""),"", IF(Input!E508="","Data is missing.",""))))</f>
        <v/>
      </c>
      <c r="G509" s="189" t="str">
        <f>IF(ISERROR(IF(AND(Input!$A508="",SUMPRODUCT(--(LEN(Input!$A509:'Input'!$A$1006)&gt;0))&lt;&gt;0),"Row is skipped.",IF(AND(Input!$A508="",Input!$A509=""),"", IF(Input!F508="","Data is missing.","")))),"",IF(AND(Input!$A508="",SUMPRODUCT(--(LEN(Input!$A509:'Input'!$A$1006)&gt;0))&lt;&gt;0),"Row is skipped.",IF(AND(Input!$A508="",Input!$A509=""),"", IF(Input!F508="","Data is missing.",""))))</f>
        <v/>
      </c>
      <c r="H509" s="190" t="str">
        <f>IF(ISERROR(IF(AND(Input!$A508="",SUMPRODUCT(--(LEN(Input!$A509:'Input'!$A$1006)&gt;0))&lt;&gt;0),"Row is skipped.",IF(AND(Input!$A508="",Input!$A509=""),"", IF(Input!G508="","Data is missing.","")))),"",IF(AND(Input!$A508="",SUMPRODUCT(--(LEN(Input!$A509:'Input'!$A$1006)&gt;0))&lt;&gt;0),"Row is skipped.",IF(AND(Input!$A508="",Input!$A509=""),"", IF(Input!G508="","Data is missing.",""))))</f>
        <v/>
      </c>
      <c r="I509" s="156"/>
      <c r="J509" s="191" t="str">
        <f>IFERROR(VLOOKUP(VLOOKUP(Input!$D508,'Measure List'!$A:$AN,40,FALSE),UIR!$A$1:$Q$27,17,FALSE),"")</f>
        <v/>
      </c>
      <c r="K509" s="192" t="str">
        <f>IFERROR(VLOOKUP(Input!$D508,'Measure List'!$A:$AN,40,FALSE),"")</f>
        <v/>
      </c>
      <c r="L509" s="156"/>
      <c r="M509" s="193" t="str">
        <f>IF(B509="","",IF(AND(Input!H508="",IFERROR(VLOOKUP(K509,UIR!$A$2:$P$21,2,FALSE),"")&lt;&gt;""),"Data is Missing.",""))</f>
        <v/>
      </c>
      <c r="N509" s="194" t="str">
        <f>IF(B509="","",IF(AND(Input!I508="",IFERROR(VLOOKUP(K509,UIR!$A$2:$P$21,3,FALSE),"")&lt;&gt;""),"Data is Missing.",""))</f>
        <v/>
      </c>
      <c r="O509" s="194" t="str">
        <f>IF(B509="","",IF(AND(Input!J508="",IFERROR(VLOOKUP(K509,UIR!$A$2:$P$21,4,FALSE),"")&lt;&gt;""),"Data is Missing.",""))</f>
        <v/>
      </c>
      <c r="P509" s="194" t="str">
        <f>IF(B509="","",IF(AND(Input!K508="",IFERROR(VLOOKUP(K509,UIR!$A$2:$P$21,5,FALSE),"")&lt;&gt;""),"Data is Missing.",""))</f>
        <v/>
      </c>
      <c r="Q509" s="194" t="str">
        <f>IF(B509="","",IF(AND(Input!L508="",IFERROR(VLOOKUP(K509,UIR!$A$2:$P$21,6,FALSE),"")&lt;&gt;""),"Data is Missing.",""))</f>
        <v/>
      </c>
      <c r="R509" s="194" t="str">
        <f>IF(B509="","",IF(AND(Input!M508="",IFERROR(VLOOKUP(K509,UIR!$A$2:$P$21,7,FALSE),"")&lt;&gt;""),"Data is Missing.",""))</f>
        <v/>
      </c>
      <c r="S509" s="194" t="str">
        <f>IF(B509="","",IF(AND(Input!P508="",IFERROR(VLOOKUP(K509,UIR!$A$2:$P$21,8,FALSE),"")&lt;&gt;""),"Data is Missing.",""))</f>
        <v/>
      </c>
      <c r="T509" s="194" t="str">
        <f>IF(B509="","",IF(AND(Input!Q508="",IFERROR(VLOOKUP(K509,UIR!$A$2:$P$21,9,FALSE),"")&lt;&gt;""),"Data is Missing.",""))</f>
        <v/>
      </c>
      <c r="U509" s="194"/>
      <c r="V509" s="194" t="str">
        <f>IF(B509="","",IF(AND(Input!S508="",IFERROR(VLOOKUP(K509,UIR!$A$2:$P$21,11,FALSE),"")&lt;&gt;""),"Data is Missing.",""))</f>
        <v/>
      </c>
      <c r="W509" s="194" t="str">
        <f>IF(B509="","",IF(AND(Input!T508="",IFERROR(VLOOKUP(K509,UIR!$A$2:$P$21,12,FALSE),"")&lt;&gt;""),"Data is Missing.",""))</f>
        <v/>
      </c>
      <c r="X509" s="194" t="str">
        <f>IF(B509="","",IF(AND(Input!V508="",IFERROR(VLOOKUP(K509,UIR!$A$2:$P$21,13,FALSE),"")&lt;&gt;""),"Data is Missing.",""))</f>
        <v/>
      </c>
      <c r="Y509" s="194" t="str">
        <f>IF(B509="","",IF(AND(Input!W508="",IFERROR(VLOOKUP(K509,UIR!$A$2:$P$21,14,FALSE),"")&lt;&gt;""),"Data is Missing.",""))</f>
        <v/>
      </c>
      <c r="Z509" s="194" t="str">
        <f>IF(B509="","",IF(AND(Input!X508="",IFERROR(VLOOKUP(K509,UIR!$A$2:$P$21,15,FALSE),"")&lt;&gt;""),"Data is Missing.",""))</f>
        <v/>
      </c>
      <c r="AA509" s="195" t="str">
        <f>IF(B509="","",IF(AND(Input!Y508="",IFERROR(VLOOKUP(K509,UIR!$A$2:$P$21,16,FALSE),"")&lt;&gt;""),"Data is Missing.",""))</f>
        <v/>
      </c>
      <c r="AC509" s="202" t="str">
        <f>IF(ISERROR(IF(Input!D508="","",IF(ISERROR(VLOOKUP(Input!D508,'Measure List'!$A$2:$A$30000,1,0)),"Invalid RefNo",""))),"",IF(Input!D508="","",IF(ISERROR(VLOOKUP(Input!D508,'Measure List'!$A$2:$A$30000,1,0)),"Invalid RefNo","")))</f>
        <v/>
      </c>
      <c r="AD509" s="156"/>
      <c r="AE509" s="156"/>
      <c r="AF509" s="156"/>
      <c r="AG509" s="156"/>
      <c r="AH509" s="156"/>
      <c r="AI509" s="156"/>
      <c r="AJ509" s="156"/>
      <c r="AK509" s="156"/>
      <c r="AL509" s="203" t="str">
        <f>IF(COUNTIF(Dropdowns!$K$2:$K$7,Input!S508)&gt;0,"",IF(Input!S508="","","Invalid Type"))</f>
        <v/>
      </c>
      <c r="AN509" s="204" t="str">
        <f>IF(Input!C508="","",IF(ISNUMBER(VALUE(Input!C508)),"","Needs to be a number."))</f>
        <v/>
      </c>
      <c r="AO509" s="205" t="str">
        <f>IF(Input!E508="","",IF(ISNUMBER(VALUE(Input!E508)),"","Needs to be a number."))</f>
        <v/>
      </c>
      <c r="AP509" s="205" t="str">
        <f>IF(Input!N508="","",IF(ISNUMBER(VALUE(Input!N508)),"","Needs to be a number."))</f>
        <v/>
      </c>
      <c r="AQ509" s="205" t="str">
        <f>IF(Input!O508="","",IF(ISNUMBER(VALUE(Input!O508)),"","Needs to be a number."))</f>
        <v/>
      </c>
      <c r="AR509" s="205" t="str">
        <f>IF(Input!V508="","",IF(ISNUMBER(VALUE(Input!V508)),"","Needs to be a number."))</f>
        <v/>
      </c>
      <c r="AS509" s="205" t="str">
        <f>IF(Input!W508="","",IF(ISNUMBER(VALUE(Input!W508)),"","Needs to be a number."))</f>
        <v/>
      </c>
      <c r="AT509" s="205" t="str">
        <f>IF(Input!X508="","",IF(ISNUMBER(VALUE(Input!X508)),"","Needs to be a number."))</f>
        <v/>
      </c>
      <c r="AU509" s="206" t="str">
        <f>IF(Input!Y508="","",IF(ISNUMBER(VALUE(Input!Y508)),"","Needs to be a number."))</f>
        <v/>
      </c>
      <c r="AW509" s="259" t="str">
        <f>IF(OR(VALUE(Input!C508)&lt;0,VALUE(Input!C508)&gt;100), "Invalid EEI %","")</f>
        <v/>
      </c>
      <c r="AX509" s="207"/>
      <c r="AY509" s="278" t="str">
        <f>IF(Input!E508="","",IF(VALUE(Input!E508)=0,"Do not enter 0.",""))</f>
        <v/>
      </c>
    </row>
    <row r="510" spans="2:51" x14ac:dyDescent="0.3">
      <c r="B510" s="188" t="str">
        <f>Input!A509</f>
        <v/>
      </c>
      <c r="C510" s="189" t="str">
        <f>IF(ISERROR(IF(AND(Input!$A509="",SUMPRODUCT(--(LEN(Input!$A510:'Input'!$A$1006)&gt;0))&lt;&gt;0),"Row is skipped.",IF(AND(Input!$A509="",Input!$A510=""),"", IF(Input!B509="","Data is missing.","")))),"",IF(AND(Input!$A509="",SUMPRODUCT(--(LEN(Input!$A510:'Input'!$A$1006)&gt;0))&lt;&gt;0),"Row is skipped.",IF(AND(Input!$A509="",Input!$A510=""),"", IF(Input!B509="","Data is missing.",""))))</f>
        <v/>
      </c>
      <c r="D510" s="189" t="str">
        <f>IF(ISERROR(IF(AND(Input!$A509="",SUMPRODUCT(--(LEN(Input!$A510:'Input'!$A$1006)&gt;0))&lt;&gt;0),"Row is skipped.",IF(AND(Input!$A509="",Input!$A510=""),"", IF(Input!C509="","Data is missing.","")))),"",IF(AND(Input!$A509="",SUMPRODUCT(--(LEN(Input!$A510:'Input'!$A$1006)&gt;0))&lt;&gt;0),"Row is skipped.",IF(AND(Input!$A509="",Input!$A510=""),"", IF(Input!C509="","Data is missing.",""))))</f>
        <v/>
      </c>
      <c r="E510" s="189" t="str">
        <f>IF(ISERROR(IF(AND(Input!$A509="",SUMPRODUCT(--(LEN(Input!$A510:'Input'!$A$1006)&gt;0))&lt;&gt;0),"Row is skipped.",IF(AND(Input!$A509="",Input!$A510=""),"", IF(Input!D509="","Data is missing.","")))),"",IF(AND(Input!$A509="",SUMPRODUCT(--(LEN(Input!$A510:'Input'!$A$1006)&gt;0))&lt;&gt;0),"Row is skipped.",IF(AND(Input!$A509="",Input!$A510=""),"", IF(Input!D509="","Data is missing.",""))))</f>
        <v/>
      </c>
      <c r="F510" s="189" t="str">
        <f>IF(ISERROR(IF(AND(Input!$A509="",SUMPRODUCT(--(LEN(Input!$A510:'Input'!$A$1006)&gt;0))&lt;&gt;0),"Row is skipped.",IF(AND(Input!$A509="",Input!$A510=""),"", IF(Input!E509="","Data is missing.","")))),"",IF(AND(Input!$A509="",SUMPRODUCT(--(LEN(Input!$A510:'Input'!$A$1006)&gt;0))&lt;&gt;0),"Row is skipped.",IF(AND(Input!$A509="",Input!$A510=""),"", IF(Input!E509="","Data is missing.",""))))</f>
        <v/>
      </c>
      <c r="G510" s="189" t="str">
        <f>IF(ISERROR(IF(AND(Input!$A509="",SUMPRODUCT(--(LEN(Input!$A510:'Input'!$A$1006)&gt;0))&lt;&gt;0),"Row is skipped.",IF(AND(Input!$A509="",Input!$A510=""),"", IF(Input!F509="","Data is missing.","")))),"",IF(AND(Input!$A509="",SUMPRODUCT(--(LEN(Input!$A510:'Input'!$A$1006)&gt;0))&lt;&gt;0),"Row is skipped.",IF(AND(Input!$A509="",Input!$A510=""),"", IF(Input!F509="","Data is missing.",""))))</f>
        <v/>
      </c>
      <c r="H510" s="190" t="str">
        <f>IF(ISERROR(IF(AND(Input!$A509="",SUMPRODUCT(--(LEN(Input!$A510:'Input'!$A$1006)&gt;0))&lt;&gt;0),"Row is skipped.",IF(AND(Input!$A509="",Input!$A510=""),"", IF(Input!G509="","Data is missing.","")))),"",IF(AND(Input!$A509="",SUMPRODUCT(--(LEN(Input!$A510:'Input'!$A$1006)&gt;0))&lt;&gt;0),"Row is skipped.",IF(AND(Input!$A509="",Input!$A510=""),"", IF(Input!G509="","Data is missing.",""))))</f>
        <v/>
      </c>
      <c r="I510" s="156"/>
      <c r="J510" s="191" t="str">
        <f>IFERROR(VLOOKUP(VLOOKUP(Input!$D509,'Measure List'!$A:$AN,40,FALSE),UIR!$A$1:$Q$27,17,FALSE),"")</f>
        <v/>
      </c>
      <c r="K510" s="192" t="str">
        <f>IFERROR(VLOOKUP(Input!$D509,'Measure List'!$A:$AN,40,FALSE),"")</f>
        <v/>
      </c>
      <c r="L510" s="156"/>
      <c r="M510" s="193" t="str">
        <f>IF(B510="","",IF(AND(Input!H509="",IFERROR(VLOOKUP(K510,UIR!$A$2:$P$21,2,FALSE),"")&lt;&gt;""),"Data is Missing.",""))</f>
        <v/>
      </c>
      <c r="N510" s="194" t="str">
        <f>IF(B510="","",IF(AND(Input!I509="",IFERROR(VLOOKUP(K510,UIR!$A$2:$P$21,3,FALSE),"")&lt;&gt;""),"Data is Missing.",""))</f>
        <v/>
      </c>
      <c r="O510" s="194" t="str">
        <f>IF(B510="","",IF(AND(Input!J509="",IFERROR(VLOOKUP(K510,UIR!$A$2:$P$21,4,FALSE),"")&lt;&gt;""),"Data is Missing.",""))</f>
        <v/>
      </c>
      <c r="P510" s="194" t="str">
        <f>IF(B510="","",IF(AND(Input!K509="",IFERROR(VLOOKUP(K510,UIR!$A$2:$P$21,5,FALSE),"")&lt;&gt;""),"Data is Missing.",""))</f>
        <v/>
      </c>
      <c r="Q510" s="194" t="str">
        <f>IF(B510="","",IF(AND(Input!L509="",IFERROR(VLOOKUP(K510,UIR!$A$2:$P$21,6,FALSE),"")&lt;&gt;""),"Data is Missing.",""))</f>
        <v/>
      </c>
      <c r="R510" s="194" t="str">
        <f>IF(B510="","",IF(AND(Input!M509="",IFERROR(VLOOKUP(K510,UIR!$A$2:$P$21,7,FALSE),"")&lt;&gt;""),"Data is Missing.",""))</f>
        <v/>
      </c>
      <c r="S510" s="194" t="str">
        <f>IF(B510="","",IF(AND(Input!P509="",IFERROR(VLOOKUP(K510,UIR!$A$2:$P$21,8,FALSE),"")&lt;&gt;""),"Data is Missing.",""))</f>
        <v/>
      </c>
      <c r="T510" s="194" t="str">
        <f>IF(B510="","",IF(AND(Input!Q509="",IFERROR(VLOOKUP(K510,UIR!$A$2:$P$21,9,FALSE),"")&lt;&gt;""),"Data is Missing.",""))</f>
        <v/>
      </c>
      <c r="U510" s="194"/>
      <c r="V510" s="194" t="str">
        <f>IF(B510="","",IF(AND(Input!S509="",IFERROR(VLOOKUP(K510,UIR!$A$2:$P$21,11,FALSE),"")&lt;&gt;""),"Data is Missing.",""))</f>
        <v/>
      </c>
      <c r="W510" s="194" t="str">
        <f>IF(B510="","",IF(AND(Input!T509="",IFERROR(VLOOKUP(K510,UIR!$A$2:$P$21,12,FALSE),"")&lt;&gt;""),"Data is Missing.",""))</f>
        <v/>
      </c>
      <c r="X510" s="194" t="str">
        <f>IF(B510="","",IF(AND(Input!V509="",IFERROR(VLOOKUP(K510,UIR!$A$2:$P$21,13,FALSE),"")&lt;&gt;""),"Data is Missing.",""))</f>
        <v/>
      </c>
      <c r="Y510" s="194" t="str">
        <f>IF(B510="","",IF(AND(Input!W509="",IFERROR(VLOOKUP(K510,UIR!$A$2:$P$21,14,FALSE),"")&lt;&gt;""),"Data is Missing.",""))</f>
        <v/>
      </c>
      <c r="Z510" s="194" t="str">
        <f>IF(B510="","",IF(AND(Input!X509="",IFERROR(VLOOKUP(K510,UIR!$A$2:$P$21,15,FALSE),"")&lt;&gt;""),"Data is Missing.",""))</f>
        <v/>
      </c>
      <c r="AA510" s="195" t="str">
        <f>IF(B510="","",IF(AND(Input!Y509="",IFERROR(VLOOKUP(K510,UIR!$A$2:$P$21,16,FALSE),"")&lt;&gt;""),"Data is Missing.",""))</f>
        <v/>
      </c>
      <c r="AC510" s="202" t="str">
        <f>IF(ISERROR(IF(Input!D509="","",IF(ISERROR(VLOOKUP(Input!D509,'Measure List'!$A$2:$A$30000,1,0)),"Invalid RefNo",""))),"",IF(Input!D509="","",IF(ISERROR(VLOOKUP(Input!D509,'Measure List'!$A$2:$A$30000,1,0)),"Invalid RefNo","")))</f>
        <v/>
      </c>
      <c r="AD510" s="156"/>
      <c r="AE510" s="156"/>
      <c r="AF510" s="156"/>
      <c r="AG510" s="156"/>
      <c r="AH510" s="156"/>
      <c r="AI510" s="156"/>
      <c r="AJ510" s="156"/>
      <c r="AK510" s="156"/>
      <c r="AL510" s="203" t="str">
        <f>IF(COUNTIF(Dropdowns!$K$2:$K$7,Input!S509)&gt;0,"",IF(Input!S509="","","Invalid Type"))</f>
        <v/>
      </c>
      <c r="AN510" s="204" t="str">
        <f>IF(Input!C509="","",IF(ISNUMBER(VALUE(Input!C509)),"","Needs to be a number."))</f>
        <v/>
      </c>
      <c r="AO510" s="205" t="str">
        <f>IF(Input!E509="","",IF(ISNUMBER(VALUE(Input!E509)),"","Needs to be a number."))</f>
        <v/>
      </c>
      <c r="AP510" s="205" t="str">
        <f>IF(Input!N509="","",IF(ISNUMBER(VALUE(Input!N509)),"","Needs to be a number."))</f>
        <v/>
      </c>
      <c r="AQ510" s="205" t="str">
        <f>IF(Input!O509="","",IF(ISNUMBER(VALUE(Input!O509)),"","Needs to be a number."))</f>
        <v/>
      </c>
      <c r="AR510" s="205" t="str">
        <f>IF(Input!V509="","",IF(ISNUMBER(VALUE(Input!V509)),"","Needs to be a number."))</f>
        <v/>
      </c>
      <c r="AS510" s="205" t="str">
        <f>IF(Input!W509="","",IF(ISNUMBER(VALUE(Input!W509)),"","Needs to be a number."))</f>
        <v/>
      </c>
      <c r="AT510" s="205" t="str">
        <f>IF(Input!X509="","",IF(ISNUMBER(VALUE(Input!X509)),"","Needs to be a number."))</f>
        <v/>
      </c>
      <c r="AU510" s="206" t="str">
        <f>IF(Input!Y509="","",IF(ISNUMBER(VALUE(Input!Y509)),"","Needs to be a number."))</f>
        <v/>
      </c>
      <c r="AW510" s="259" t="str">
        <f>IF(OR(VALUE(Input!C509)&lt;0,VALUE(Input!C509)&gt;100), "Invalid EEI %","")</f>
        <v/>
      </c>
      <c r="AX510" s="207"/>
      <c r="AY510" s="278" t="str">
        <f>IF(Input!E509="","",IF(VALUE(Input!E509)=0,"Do not enter 0.",""))</f>
        <v/>
      </c>
    </row>
    <row r="511" spans="2:51" x14ac:dyDescent="0.3">
      <c r="B511" s="188" t="str">
        <f>Input!A510</f>
        <v/>
      </c>
      <c r="C511" s="189" t="str">
        <f>IF(ISERROR(IF(AND(Input!$A510="",SUMPRODUCT(--(LEN(Input!$A511:'Input'!$A$1006)&gt;0))&lt;&gt;0),"Row is skipped.",IF(AND(Input!$A510="",Input!$A511=""),"", IF(Input!B510="","Data is missing.","")))),"",IF(AND(Input!$A510="",SUMPRODUCT(--(LEN(Input!$A511:'Input'!$A$1006)&gt;0))&lt;&gt;0),"Row is skipped.",IF(AND(Input!$A510="",Input!$A511=""),"", IF(Input!B510="","Data is missing.",""))))</f>
        <v/>
      </c>
      <c r="D511" s="189" t="str">
        <f>IF(ISERROR(IF(AND(Input!$A510="",SUMPRODUCT(--(LEN(Input!$A511:'Input'!$A$1006)&gt;0))&lt;&gt;0),"Row is skipped.",IF(AND(Input!$A510="",Input!$A511=""),"", IF(Input!C510="","Data is missing.","")))),"",IF(AND(Input!$A510="",SUMPRODUCT(--(LEN(Input!$A511:'Input'!$A$1006)&gt;0))&lt;&gt;0),"Row is skipped.",IF(AND(Input!$A510="",Input!$A511=""),"", IF(Input!C510="","Data is missing.",""))))</f>
        <v/>
      </c>
      <c r="E511" s="189" t="str">
        <f>IF(ISERROR(IF(AND(Input!$A510="",SUMPRODUCT(--(LEN(Input!$A511:'Input'!$A$1006)&gt;0))&lt;&gt;0),"Row is skipped.",IF(AND(Input!$A510="",Input!$A511=""),"", IF(Input!D510="","Data is missing.","")))),"",IF(AND(Input!$A510="",SUMPRODUCT(--(LEN(Input!$A511:'Input'!$A$1006)&gt;0))&lt;&gt;0),"Row is skipped.",IF(AND(Input!$A510="",Input!$A511=""),"", IF(Input!D510="","Data is missing.",""))))</f>
        <v/>
      </c>
      <c r="F511" s="189" t="str">
        <f>IF(ISERROR(IF(AND(Input!$A510="",SUMPRODUCT(--(LEN(Input!$A511:'Input'!$A$1006)&gt;0))&lt;&gt;0),"Row is skipped.",IF(AND(Input!$A510="",Input!$A511=""),"", IF(Input!E510="","Data is missing.","")))),"",IF(AND(Input!$A510="",SUMPRODUCT(--(LEN(Input!$A511:'Input'!$A$1006)&gt;0))&lt;&gt;0),"Row is skipped.",IF(AND(Input!$A510="",Input!$A511=""),"", IF(Input!E510="","Data is missing.",""))))</f>
        <v/>
      </c>
      <c r="G511" s="189" t="str">
        <f>IF(ISERROR(IF(AND(Input!$A510="",SUMPRODUCT(--(LEN(Input!$A511:'Input'!$A$1006)&gt;0))&lt;&gt;0),"Row is skipped.",IF(AND(Input!$A510="",Input!$A511=""),"", IF(Input!F510="","Data is missing.","")))),"",IF(AND(Input!$A510="",SUMPRODUCT(--(LEN(Input!$A511:'Input'!$A$1006)&gt;0))&lt;&gt;0),"Row is skipped.",IF(AND(Input!$A510="",Input!$A511=""),"", IF(Input!F510="","Data is missing.",""))))</f>
        <v/>
      </c>
      <c r="H511" s="190" t="str">
        <f>IF(ISERROR(IF(AND(Input!$A510="",SUMPRODUCT(--(LEN(Input!$A511:'Input'!$A$1006)&gt;0))&lt;&gt;0),"Row is skipped.",IF(AND(Input!$A510="",Input!$A511=""),"", IF(Input!G510="","Data is missing.","")))),"",IF(AND(Input!$A510="",SUMPRODUCT(--(LEN(Input!$A511:'Input'!$A$1006)&gt;0))&lt;&gt;0),"Row is skipped.",IF(AND(Input!$A510="",Input!$A511=""),"", IF(Input!G510="","Data is missing.",""))))</f>
        <v/>
      </c>
      <c r="I511" s="156"/>
      <c r="J511" s="191" t="str">
        <f>IFERROR(VLOOKUP(VLOOKUP(Input!$D510,'Measure List'!$A:$AN,40,FALSE),UIR!$A$1:$Q$27,17,FALSE),"")</f>
        <v/>
      </c>
      <c r="K511" s="192" t="str">
        <f>IFERROR(VLOOKUP(Input!$D510,'Measure List'!$A:$AN,40,FALSE),"")</f>
        <v/>
      </c>
      <c r="L511" s="156"/>
      <c r="M511" s="193" t="str">
        <f>IF(B511="","",IF(AND(Input!H510="",IFERROR(VLOOKUP(K511,UIR!$A$2:$P$21,2,FALSE),"")&lt;&gt;""),"Data is Missing.",""))</f>
        <v/>
      </c>
      <c r="N511" s="194" t="str">
        <f>IF(B511="","",IF(AND(Input!I510="",IFERROR(VLOOKUP(K511,UIR!$A$2:$P$21,3,FALSE),"")&lt;&gt;""),"Data is Missing.",""))</f>
        <v/>
      </c>
      <c r="O511" s="194" t="str">
        <f>IF(B511="","",IF(AND(Input!J510="",IFERROR(VLOOKUP(K511,UIR!$A$2:$P$21,4,FALSE),"")&lt;&gt;""),"Data is Missing.",""))</f>
        <v/>
      </c>
      <c r="P511" s="194" t="str">
        <f>IF(B511="","",IF(AND(Input!K510="",IFERROR(VLOOKUP(K511,UIR!$A$2:$P$21,5,FALSE),"")&lt;&gt;""),"Data is Missing.",""))</f>
        <v/>
      </c>
      <c r="Q511" s="194" t="str">
        <f>IF(B511="","",IF(AND(Input!L510="",IFERROR(VLOOKUP(K511,UIR!$A$2:$P$21,6,FALSE),"")&lt;&gt;""),"Data is Missing.",""))</f>
        <v/>
      </c>
      <c r="R511" s="194" t="str">
        <f>IF(B511="","",IF(AND(Input!M510="",IFERROR(VLOOKUP(K511,UIR!$A$2:$P$21,7,FALSE),"")&lt;&gt;""),"Data is Missing.",""))</f>
        <v/>
      </c>
      <c r="S511" s="194" t="str">
        <f>IF(B511="","",IF(AND(Input!P510="",IFERROR(VLOOKUP(K511,UIR!$A$2:$P$21,8,FALSE),"")&lt;&gt;""),"Data is Missing.",""))</f>
        <v/>
      </c>
      <c r="T511" s="194" t="str">
        <f>IF(B511="","",IF(AND(Input!Q510="",IFERROR(VLOOKUP(K511,UIR!$A$2:$P$21,9,FALSE),"")&lt;&gt;""),"Data is Missing.",""))</f>
        <v/>
      </c>
      <c r="U511" s="194"/>
      <c r="V511" s="194" t="str">
        <f>IF(B511="","",IF(AND(Input!S510="",IFERROR(VLOOKUP(K511,UIR!$A$2:$P$21,11,FALSE),"")&lt;&gt;""),"Data is Missing.",""))</f>
        <v/>
      </c>
      <c r="W511" s="194" t="str">
        <f>IF(B511="","",IF(AND(Input!T510="",IFERROR(VLOOKUP(K511,UIR!$A$2:$P$21,12,FALSE),"")&lt;&gt;""),"Data is Missing.",""))</f>
        <v/>
      </c>
      <c r="X511" s="194" t="str">
        <f>IF(B511="","",IF(AND(Input!V510="",IFERROR(VLOOKUP(K511,UIR!$A$2:$P$21,13,FALSE),"")&lt;&gt;""),"Data is Missing.",""))</f>
        <v/>
      </c>
      <c r="Y511" s="194" t="str">
        <f>IF(B511="","",IF(AND(Input!W510="",IFERROR(VLOOKUP(K511,UIR!$A$2:$P$21,14,FALSE),"")&lt;&gt;""),"Data is Missing.",""))</f>
        <v/>
      </c>
      <c r="Z511" s="194" t="str">
        <f>IF(B511="","",IF(AND(Input!X510="",IFERROR(VLOOKUP(K511,UIR!$A$2:$P$21,15,FALSE),"")&lt;&gt;""),"Data is Missing.",""))</f>
        <v/>
      </c>
      <c r="AA511" s="195" t="str">
        <f>IF(B511="","",IF(AND(Input!Y510="",IFERROR(VLOOKUP(K511,UIR!$A$2:$P$21,16,FALSE),"")&lt;&gt;""),"Data is Missing.",""))</f>
        <v/>
      </c>
      <c r="AC511" s="202" t="str">
        <f>IF(ISERROR(IF(Input!D510="","",IF(ISERROR(VLOOKUP(Input!D510,'Measure List'!$A$2:$A$30000,1,0)),"Invalid RefNo",""))),"",IF(Input!D510="","",IF(ISERROR(VLOOKUP(Input!D510,'Measure List'!$A$2:$A$30000,1,0)),"Invalid RefNo","")))</f>
        <v/>
      </c>
      <c r="AD511" s="156"/>
      <c r="AE511" s="156"/>
      <c r="AF511" s="156"/>
      <c r="AG511" s="156"/>
      <c r="AH511" s="156"/>
      <c r="AI511" s="156"/>
      <c r="AJ511" s="156"/>
      <c r="AK511" s="156"/>
      <c r="AL511" s="203" t="str">
        <f>IF(COUNTIF(Dropdowns!$K$2:$K$7,Input!S510)&gt;0,"",IF(Input!S510="","","Invalid Type"))</f>
        <v/>
      </c>
      <c r="AN511" s="204" t="str">
        <f>IF(Input!C510="","",IF(ISNUMBER(VALUE(Input!C510)),"","Needs to be a number."))</f>
        <v/>
      </c>
      <c r="AO511" s="205" t="str">
        <f>IF(Input!E510="","",IF(ISNUMBER(VALUE(Input!E510)),"","Needs to be a number."))</f>
        <v/>
      </c>
      <c r="AP511" s="205" t="str">
        <f>IF(Input!N510="","",IF(ISNUMBER(VALUE(Input!N510)),"","Needs to be a number."))</f>
        <v/>
      </c>
      <c r="AQ511" s="205" t="str">
        <f>IF(Input!O510="","",IF(ISNUMBER(VALUE(Input!O510)),"","Needs to be a number."))</f>
        <v/>
      </c>
      <c r="AR511" s="205" t="str">
        <f>IF(Input!V510="","",IF(ISNUMBER(VALUE(Input!V510)),"","Needs to be a number."))</f>
        <v/>
      </c>
      <c r="AS511" s="205" t="str">
        <f>IF(Input!W510="","",IF(ISNUMBER(VALUE(Input!W510)),"","Needs to be a number."))</f>
        <v/>
      </c>
      <c r="AT511" s="205" t="str">
        <f>IF(Input!X510="","",IF(ISNUMBER(VALUE(Input!X510)),"","Needs to be a number."))</f>
        <v/>
      </c>
      <c r="AU511" s="206" t="str">
        <f>IF(Input!Y510="","",IF(ISNUMBER(VALUE(Input!Y510)),"","Needs to be a number."))</f>
        <v/>
      </c>
      <c r="AW511" s="259" t="str">
        <f>IF(OR(VALUE(Input!C510)&lt;0,VALUE(Input!C510)&gt;100), "Invalid EEI %","")</f>
        <v/>
      </c>
      <c r="AX511" s="207"/>
      <c r="AY511" s="278" t="str">
        <f>IF(Input!E510="","",IF(VALUE(Input!E510)=0,"Do not enter 0.",""))</f>
        <v/>
      </c>
    </row>
    <row r="512" spans="2:51" x14ac:dyDescent="0.3">
      <c r="B512" s="188" t="str">
        <f>Input!A511</f>
        <v/>
      </c>
      <c r="C512" s="189" t="str">
        <f>IF(ISERROR(IF(AND(Input!$A511="",SUMPRODUCT(--(LEN(Input!$A512:'Input'!$A$1006)&gt;0))&lt;&gt;0),"Row is skipped.",IF(AND(Input!$A511="",Input!$A512=""),"", IF(Input!B511="","Data is missing.","")))),"",IF(AND(Input!$A511="",SUMPRODUCT(--(LEN(Input!$A512:'Input'!$A$1006)&gt;0))&lt;&gt;0),"Row is skipped.",IF(AND(Input!$A511="",Input!$A512=""),"", IF(Input!B511="","Data is missing.",""))))</f>
        <v/>
      </c>
      <c r="D512" s="189" t="str">
        <f>IF(ISERROR(IF(AND(Input!$A511="",SUMPRODUCT(--(LEN(Input!$A512:'Input'!$A$1006)&gt;0))&lt;&gt;0),"Row is skipped.",IF(AND(Input!$A511="",Input!$A512=""),"", IF(Input!C511="","Data is missing.","")))),"",IF(AND(Input!$A511="",SUMPRODUCT(--(LEN(Input!$A512:'Input'!$A$1006)&gt;0))&lt;&gt;0),"Row is skipped.",IF(AND(Input!$A511="",Input!$A512=""),"", IF(Input!C511="","Data is missing.",""))))</f>
        <v/>
      </c>
      <c r="E512" s="189" t="str">
        <f>IF(ISERROR(IF(AND(Input!$A511="",SUMPRODUCT(--(LEN(Input!$A512:'Input'!$A$1006)&gt;0))&lt;&gt;0),"Row is skipped.",IF(AND(Input!$A511="",Input!$A512=""),"", IF(Input!D511="","Data is missing.","")))),"",IF(AND(Input!$A511="",SUMPRODUCT(--(LEN(Input!$A512:'Input'!$A$1006)&gt;0))&lt;&gt;0),"Row is skipped.",IF(AND(Input!$A511="",Input!$A512=""),"", IF(Input!D511="","Data is missing.",""))))</f>
        <v/>
      </c>
      <c r="F512" s="189" t="str">
        <f>IF(ISERROR(IF(AND(Input!$A511="",SUMPRODUCT(--(LEN(Input!$A512:'Input'!$A$1006)&gt;0))&lt;&gt;0),"Row is skipped.",IF(AND(Input!$A511="",Input!$A512=""),"", IF(Input!E511="","Data is missing.","")))),"",IF(AND(Input!$A511="",SUMPRODUCT(--(LEN(Input!$A512:'Input'!$A$1006)&gt;0))&lt;&gt;0),"Row is skipped.",IF(AND(Input!$A511="",Input!$A512=""),"", IF(Input!E511="","Data is missing.",""))))</f>
        <v/>
      </c>
      <c r="G512" s="189" t="str">
        <f>IF(ISERROR(IF(AND(Input!$A511="",SUMPRODUCT(--(LEN(Input!$A512:'Input'!$A$1006)&gt;0))&lt;&gt;0),"Row is skipped.",IF(AND(Input!$A511="",Input!$A512=""),"", IF(Input!F511="","Data is missing.","")))),"",IF(AND(Input!$A511="",SUMPRODUCT(--(LEN(Input!$A512:'Input'!$A$1006)&gt;0))&lt;&gt;0),"Row is skipped.",IF(AND(Input!$A511="",Input!$A512=""),"", IF(Input!F511="","Data is missing.",""))))</f>
        <v/>
      </c>
      <c r="H512" s="190" t="str">
        <f>IF(ISERROR(IF(AND(Input!$A511="",SUMPRODUCT(--(LEN(Input!$A512:'Input'!$A$1006)&gt;0))&lt;&gt;0),"Row is skipped.",IF(AND(Input!$A511="",Input!$A512=""),"", IF(Input!G511="","Data is missing.","")))),"",IF(AND(Input!$A511="",SUMPRODUCT(--(LEN(Input!$A512:'Input'!$A$1006)&gt;0))&lt;&gt;0),"Row is skipped.",IF(AND(Input!$A511="",Input!$A512=""),"", IF(Input!G511="","Data is missing.",""))))</f>
        <v/>
      </c>
      <c r="I512" s="156"/>
      <c r="J512" s="191" t="str">
        <f>IFERROR(VLOOKUP(VLOOKUP(Input!$D511,'Measure List'!$A:$AN,40,FALSE),UIR!$A$1:$Q$27,17,FALSE),"")</f>
        <v/>
      </c>
      <c r="K512" s="192" t="str">
        <f>IFERROR(VLOOKUP(Input!$D511,'Measure List'!$A:$AN,40,FALSE),"")</f>
        <v/>
      </c>
      <c r="L512" s="156"/>
      <c r="M512" s="193" t="str">
        <f>IF(B512="","",IF(AND(Input!H511="",IFERROR(VLOOKUP(K512,UIR!$A$2:$P$21,2,FALSE),"")&lt;&gt;""),"Data is Missing.",""))</f>
        <v/>
      </c>
      <c r="N512" s="194" t="str">
        <f>IF(B512="","",IF(AND(Input!I511="",IFERROR(VLOOKUP(K512,UIR!$A$2:$P$21,3,FALSE),"")&lt;&gt;""),"Data is Missing.",""))</f>
        <v/>
      </c>
      <c r="O512" s="194" t="str">
        <f>IF(B512="","",IF(AND(Input!J511="",IFERROR(VLOOKUP(K512,UIR!$A$2:$P$21,4,FALSE),"")&lt;&gt;""),"Data is Missing.",""))</f>
        <v/>
      </c>
      <c r="P512" s="194" t="str">
        <f>IF(B512="","",IF(AND(Input!K511="",IFERROR(VLOOKUP(K512,UIR!$A$2:$P$21,5,FALSE),"")&lt;&gt;""),"Data is Missing.",""))</f>
        <v/>
      </c>
      <c r="Q512" s="194" t="str">
        <f>IF(B512="","",IF(AND(Input!L511="",IFERROR(VLOOKUP(K512,UIR!$A$2:$P$21,6,FALSE),"")&lt;&gt;""),"Data is Missing.",""))</f>
        <v/>
      </c>
      <c r="R512" s="194" t="str">
        <f>IF(B512="","",IF(AND(Input!M511="",IFERROR(VLOOKUP(K512,UIR!$A$2:$P$21,7,FALSE),"")&lt;&gt;""),"Data is Missing.",""))</f>
        <v/>
      </c>
      <c r="S512" s="194" t="str">
        <f>IF(B512="","",IF(AND(Input!P511="",IFERROR(VLOOKUP(K512,UIR!$A$2:$P$21,8,FALSE),"")&lt;&gt;""),"Data is Missing.",""))</f>
        <v/>
      </c>
      <c r="T512" s="194" t="str">
        <f>IF(B512="","",IF(AND(Input!Q511="",IFERROR(VLOOKUP(K512,UIR!$A$2:$P$21,9,FALSE),"")&lt;&gt;""),"Data is Missing.",""))</f>
        <v/>
      </c>
      <c r="U512" s="194"/>
      <c r="V512" s="194" t="str">
        <f>IF(B512="","",IF(AND(Input!S511="",IFERROR(VLOOKUP(K512,UIR!$A$2:$P$21,11,FALSE),"")&lt;&gt;""),"Data is Missing.",""))</f>
        <v/>
      </c>
      <c r="W512" s="194" t="str">
        <f>IF(B512="","",IF(AND(Input!T511="",IFERROR(VLOOKUP(K512,UIR!$A$2:$P$21,12,FALSE),"")&lt;&gt;""),"Data is Missing.",""))</f>
        <v/>
      </c>
      <c r="X512" s="194" t="str">
        <f>IF(B512="","",IF(AND(Input!V511="",IFERROR(VLOOKUP(K512,UIR!$A$2:$P$21,13,FALSE),"")&lt;&gt;""),"Data is Missing.",""))</f>
        <v/>
      </c>
      <c r="Y512" s="194" t="str">
        <f>IF(B512="","",IF(AND(Input!W511="",IFERROR(VLOOKUP(K512,UIR!$A$2:$P$21,14,FALSE),"")&lt;&gt;""),"Data is Missing.",""))</f>
        <v/>
      </c>
      <c r="Z512" s="194" t="str">
        <f>IF(B512="","",IF(AND(Input!X511="",IFERROR(VLOOKUP(K512,UIR!$A$2:$P$21,15,FALSE),"")&lt;&gt;""),"Data is Missing.",""))</f>
        <v/>
      </c>
      <c r="AA512" s="195" t="str">
        <f>IF(B512="","",IF(AND(Input!Y511="",IFERROR(VLOOKUP(K512,UIR!$A$2:$P$21,16,FALSE),"")&lt;&gt;""),"Data is Missing.",""))</f>
        <v/>
      </c>
      <c r="AC512" s="202" t="str">
        <f>IF(ISERROR(IF(Input!D511="","",IF(ISERROR(VLOOKUP(Input!D511,'Measure List'!$A$2:$A$30000,1,0)),"Invalid RefNo",""))),"",IF(Input!D511="","",IF(ISERROR(VLOOKUP(Input!D511,'Measure List'!$A$2:$A$30000,1,0)),"Invalid RefNo","")))</f>
        <v/>
      </c>
      <c r="AD512" s="156"/>
      <c r="AE512" s="156"/>
      <c r="AF512" s="156"/>
      <c r="AG512" s="156"/>
      <c r="AH512" s="156"/>
      <c r="AI512" s="156"/>
      <c r="AJ512" s="156"/>
      <c r="AK512" s="156"/>
      <c r="AL512" s="203" t="str">
        <f>IF(COUNTIF(Dropdowns!$K$2:$K$7,Input!S511)&gt;0,"",IF(Input!S511="","","Invalid Type"))</f>
        <v/>
      </c>
      <c r="AN512" s="204" t="str">
        <f>IF(Input!C511="","",IF(ISNUMBER(VALUE(Input!C511)),"","Needs to be a number."))</f>
        <v/>
      </c>
      <c r="AO512" s="205" t="str">
        <f>IF(Input!E511="","",IF(ISNUMBER(VALUE(Input!E511)),"","Needs to be a number."))</f>
        <v/>
      </c>
      <c r="AP512" s="205" t="str">
        <f>IF(Input!N511="","",IF(ISNUMBER(VALUE(Input!N511)),"","Needs to be a number."))</f>
        <v/>
      </c>
      <c r="AQ512" s="205" t="str">
        <f>IF(Input!O511="","",IF(ISNUMBER(VALUE(Input!O511)),"","Needs to be a number."))</f>
        <v/>
      </c>
      <c r="AR512" s="205" t="str">
        <f>IF(Input!V511="","",IF(ISNUMBER(VALUE(Input!V511)),"","Needs to be a number."))</f>
        <v/>
      </c>
      <c r="AS512" s="205" t="str">
        <f>IF(Input!W511="","",IF(ISNUMBER(VALUE(Input!W511)),"","Needs to be a number."))</f>
        <v/>
      </c>
      <c r="AT512" s="205" t="str">
        <f>IF(Input!X511="","",IF(ISNUMBER(VALUE(Input!X511)),"","Needs to be a number."))</f>
        <v/>
      </c>
      <c r="AU512" s="206" t="str">
        <f>IF(Input!Y511="","",IF(ISNUMBER(VALUE(Input!Y511)),"","Needs to be a number."))</f>
        <v/>
      </c>
      <c r="AW512" s="259" t="str">
        <f>IF(OR(VALUE(Input!C511)&lt;0,VALUE(Input!C511)&gt;100), "Invalid EEI %","")</f>
        <v/>
      </c>
      <c r="AX512" s="207"/>
      <c r="AY512" s="278" t="str">
        <f>IF(Input!E511="","",IF(VALUE(Input!E511)=0,"Do not enter 0.",""))</f>
        <v/>
      </c>
    </row>
    <row r="513" spans="2:51" x14ac:dyDescent="0.3">
      <c r="B513" s="188" t="str">
        <f>Input!A512</f>
        <v/>
      </c>
      <c r="C513" s="189" t="str">
        <f>IF(ISERROR(IF(AND(Input!$A512="",SUMPRODUCT(--(LEN(Input!$A513:'Input'!$A$1006)&gt;0))&lt;&gt;0),"Row is skipped.",IF(AND(Input!$A512="",Input!$A513=""),"", IF(Input!B512="","Data is missing.","")))),"",IF(AND(Input!$A512="",SUMPRODUCT(--(LEN(Input!$A513:'Input'!$A$1006)&gt;0))&lt;&gt;0),"Row is skipped.",IF(AND(Input!$A512="",Input!$A513=""),"", IF(Input!B512="","Data is missing.",""))))</f>
        <v/>
      </c>
      <c r="D513" s="189" t="str">
        <f>IF(ISERROR(IF(AND(Input!$A512="",SUMPRODUCT(--(LEN(Input!$A513:'Input'!$A$1006)&gt;0))&lt;&gt;0),"Row is skipped.",IF(AND(Input!$A512="",Input!$A513=""),"", IF(Input!C512="","Data is missing.","")))),"",IF(AND(Input!$A512="",SUMPRODUCT(--(LEN(Input!$A513:'Input'!$A$1006)&gt;0))&lt;&gt;0),"Row is skipped.",IF(AND(Input!$A512="",Input!$A513=""),"", IF(Input!C512="","Data is missing.",""))))</f>
        <v/>
      </c>
      <c r="E513" s="189" t="str">
        <f>IF(ISERROR(IF(AND(Input!$A512="",SUMPRODUCT(--(LEN(Input!$A513:'Input'!$A$1006)&gt;0))&lt;&gt;0),"Row is skipped.",IF(AND(Input!$A512="",Input!$A513=""),"", IF(Input!D512="","Data is missing.","")))),"",IF(AND(Input!$A512="",SUMPRODUCT(--(LEN(Input!$A513:'Input'!$A$1006)&gt;0))&lt;&gt;0),"Row is skipped.",IF(AND(Input!$A512="",Input!$A513=""),"", IF(Input!D512="","Data is missing.",""))))</f>
        <v/>
      </c>
      <c r="F513" s="189" t="str">
        <f>IF(ISERROR(IF(AND(Input!$A512="",SUMPRODUCT(--(LEN(Input!$A513:'Input'!$A$1006)&gt;0))&lt;&gt;0),"Row is skipped.",IF(AND(Input!$A512="",Input!$A513=""),"", IF(Input!E512="","Data is missing.","")))),"",IF(AND(Input!$A512="",SUMPRODUCT(--(LEN(Input!$A513:'Input'!$A$1006)&gt;0))&lt;&gt;0),"Row is skipped.",IF(AND(Input!$A512="",Input!$A513=""),"", IF(Input!E512="","Data is missing.",""))))</f>
        <v/>
      </c>
      <c r="G513" s="189" t="str">
        <f>IF(ISERROR(IF(AND(Input!$A512="",SUMPRODUCT(--(LEN(Input!$A513:'Input'!$A$1006)&gt;0))&lt;&gt;0),"Row is skipped.",IF(AND(Input!$A512="",Input!$A513=""),"", IF(Input!F512="","Data is missing.","")))),"",IF(AND(Input!$A512="",SUMPRODUCT(--(LEN(Input!$A513:'Input'!$A$1006)&gt;0))&lt;&gt;0),"Row is skipped.",IF(AND(Input!$A512="",Input!$A513=""),"", IF(Input!F512="","Data is missing.",""))))</f>
        <v/>
      </c>
      <c r="H513" s="190" t="str">
        <f>IF(ISERROR(IF(AND(Input!$A512="",SUMPRODUCT(--(LEN(Input!$A513:'Input'!$A$1006)&gt;0))&lt;&gt;0),"Row is skipped.",IF(AND(Input!$A512="",Input!$A513=""),"", IF(Input!G512="","Data is missing.","")))),"",IF(AND(Input!$A512="",SUMPRODUCT(--(LEN(Input!$A513:'Input'!$A$1006)&gt;0))&lt;&gt;0),"Row is skipped.",IF(AND(Input!$A512="",Input!$A513=""),"", IF(Input!G512="","Data is missing.",""))))</f>
        <v/>
      </c>
      <c r="I513" s="156"/>
      <c r="J513" s="191" t="str">
        <f>IFERROR(VLOOKUP(VLOOKUP(Input!$D512,'Measure List'!$A:$AN,40,FALSE),UIR!$A$1:$Q$27,17,FALSE),"")</f>
        <v/>
      </c>
      <c r="K513" s="192" t="str">
        <f>IFERROR(VLOOKUP(Input!$D512,'Measure List'!$A:$AN,40,FALSE),"")</f>
        <v/>
      </c>
      <c r="L513" s="156"/>
      <c r="M513" s="193" t="str">
        <f>IF(B513="","",IF(AND(Input!H512="",IFERROR(VLOOKUP(K513,UIR!$A$2:$P$21,2,FALSE),"")&lt;&gt;""),"Data is Missing.",""))</f>
        <v/>
      </c>
      <c r="N513" s="194" t="str">
        <f>IF(B513="","",IF(AND(Input!I512="",IFERROR(VLOOKUP(K513,UIR!$A$2:$P$21,3,FALSE),"")&lt;&gt;""),"Data is Missing.",""))</f>
        <v/>
      </c>
      <c r="O513" s="194" t="str">
        <f>IF(B513="","",IF(AND(Input!J512="",IFERROR(VLOOKUP(K513,UIR!$A$2:$P$21,4,FALSE),"")&lt;&gt;""),"Data is Missing.",""))</f>
        <v/>
      </c>
      <c r="P513" s="194" t="str">
        <f>IF(B513="","",IF(AND(Input!K512="",IFERROR(VLOOKUP(K513,UIR!$A$2:$P$21,5,FALSE),"")&lt;&gt;""),"Data is Missing.",""))</f>
        <v/>
      </c>
      <c r="Q513" s="194" t="str">
        <f>IF(B513="","",IF(AND(Input!L512="",IFERROR(VLOOKUP(K513,UIR!$A$2:$P$21,6,FALSE),"")&lt;&gt;""),"Data is Missing.",""))</f>
        <v/>
      </c>
      <c r="R513" s="194" t="str">
        <f>IF(B513="","",IF(AND(Input!M512="",IFERROR(VLOOKUP(K513,UIR!$A$2:$P$21,7,FALSE),"")&lt;&gt;""),"Data is Missing.",""))</f>
        <v/>
      </c>
      <c r="S513" s="194" t="str">
        <f>IF(B513="","",IF(AND(Input!P512="",IFERROR(VLOOKUP(K513,UIR!$A$2:$P$21,8,FALSE),"")&lt;&gt;""),"Data is Missing.",""))</f>
        <v/>
      </c>
      <c r="T513" s="194" t="str">
        <f>IF(B513="","",IF(AND(Input!Q512="",IFERROR(VLOOKUP(K513,UIR!$A$2:$P$21,9,FALSE),"")&lt;&gt;""),"Data is Missing.",""))</f>
        <v/>
      </c>
      <c r="U513" s="194"/>
      <c r="V513" s="194" t="str">
        <f>IF(B513="","",IF(AND(Input!S512="",IFERROR(VLOOKUP(K513,UIR!$A$2:$P$21,11,FALSE),"")&lt;&gt;""),"Data is Missing.",""))</f>
        <v/>
      </c>
      <c r="W513" s="194" t="str">
        <f>IF(B513="","",IF(AND(Input!T512="",IFERROR(VLOOKUP(K513,UIR!$A$2:$P$21,12,FALSE),"")&lt;&gt;""),"Data is Missing.",""))</f>
        <v/>
      </c>
      <c r="X513" s="194" t="str">
        <f>IF(B513="","",IF(AND(Input!V512="",IFERROR(VLOOKUP(K513,UIR!$A$2:$P$21,13,FALSE),"")&lt;&gt;""),"Data is Missing.",""))</f>
        <v/>
      </c>
      <c r="Y513" s="194" t="str">
        <f>IF(B513="","",IF(AND(Input!W512="",IFERROR(VLOOKUP(K513,UIR!$A$2:$P$21,14,FALSE),"")&lt;&gt;""),"Data is Missing.",""))</f>
        <v/>
      </c>
      <c r="Z513" s="194" t="str">
        <f>IF(B513="","",IF(AND(Input!X512="",IFERROR(VLOOKUP(K513,UIR!$A$2:$P$21,15,FALSE),"")&lt;&gt;""),"Data is Missing.",""))</f>
        <v/>
      </c>
      <c r="AA513" s="195" t="str">
        <f>IF(B513="","",IF(AND(Input!Y512="",IFERROR(VLOOKUP(K513,UIR!$A$2:$P$21,16,FALSE),"")&lt;&gt;""),"Data is Missing.",""))</f>
        <v/>
      </c>
      <c r="AC513" s="202" t="str">
        <f>IF(ISERROR(IF(Input!D512="","",IF(ISERROR(VLOOKUP(Input!D512,'Measure List'!$A$2:$A$30000,1,0)),"Invalid RefNo",""))),"",IF(Input!D512="","",IF(ISERROR(VLOOKUP(Input!D512,'Measure List'!$A$2:$A$30000,1,0)),"Invalid RefNo","")))</f>
        <v/>
      </c>
      <c r="AD513" s="156"/>
      <c r="AE513" s="156"/>
      <c r="AF513" s="156"/>
      <c r="AG513" s="156"/>
      <c r="AH513" s="156"/>
      <c r="AI513" s="156"/>
      <c r="AJ513" s="156"/>
      <c r="AK513" s="156"/>
      <c r="AL513" s="203" t="str">
        <f>IF(COUNTIF(Dropdowns!$K$2:$K$7,Input!S512)&gt;0,"",IF(Input!S512="","","Invalid Type"))</f>
        <v/>
      </c>
      <c r="AN513" s="204" t="str">
        <f>IF(Input!C512="","",IF(ISNUMBER(VALUE(Input!C512)),"","Needs to be a number."))</f>
        <v/>
      </c>
      <c r="AO513" s="205" t="str">
        <f>IF(Input!E512="","",IF(ISNUMBER(VALUE(Input!E512)),"","Needs to be a number."))</f>
        <v/>
      </c>
      <c r="AP513" s="205" t="str">
        <f>IF(Input!N512="","",IF(ISNUMBER(VALUE(Input!N512)),"","Needs to be a number."))</f>
        <v/>
      </c>
      <c r="AQ513" s="205" t="str">
        <f>IF(Input!O512="","",IF(ISNUMBER(VALUE(Input!O512)),"","Needs to be a number."))</f>
        <v/>
      </c>
      <c r="AR513" s="205" t="str">
        <f>IF(Input!V512="","",IF(ISNUMBER(VALUE(Input!V512)),"","Needs to be a number."))</f>
        <v/>
      </c>
      <c r="AS513" s="205" t="str">
        <f>IF(Input!W512="","",IF(ISNUMBER(VALUE(Input!W512)),"","Needs to be a number."))</f>
        <v/>
      </c>
      <c r="AT513" s="205" t="str">
        <f>IF(Input!X512="","",IF(ISNUMBER(VALUE(Input!X512)),"","Needs to be a number."))</f>
        <v/>
      </c>
      <c r="AU513" s="206" t="str">
        <f>IF(Input!Y512="","",IF(ISNUMBER(VALUE(Input!Y512)),"","Needs to be a number."))</f>
        <v/>
      </c>
      <c r="AW513" s="259" t="str">
        <f>IF(OR(VALUE(Input!C512)&lt;0,VALUE(Input!C512)&gt;100), "Invalid EEI %","")</f>
        <v/>
      </c>
      <c r="AX513" s="207"/>
      <c r="AY513" s="278" t="str">
        <f>IF(Input!E512="","",IF(VALUE(Input!E512)=0,"Do not enter 0.",""))</f>
        <v/>
      </c>
    </row>
    <row r="514" spans="2:51" x14ac:dyDescent="0.3">
      <c r="B514" s="188" t="str">
        <f>Input!A513</f>
        <v/>
      </c>
      <c r="C514" s="189" t="str">
        <f>IF(ISERROR(IF(AND(Input!$A513="",SUMPRODUCT(--(LEN(Input!$A514:'Input'!$A$1006)&gt;0))&lt;&gt;0),"Row is skipped.",IF(AND(Input!$A513="",Input!$A514=""),"", IF(Input!B513="","Data is missing.","")))),"",IF(AND(Input!$A513="",SUMPRODUCT(--(LEN(Input!$A514:'Input'!$A$1006)&gt;0))&lt;&gt;0),"Row is skipped.",IF(AND(Input!$A513="",Input!$A514=""),"", IF(Input!B513="","Data is missing.",""))))</f>
        <v/>
      </c>
      <c r="D514" s="189" t="str">
        <f>IF(ISERROR(IF(AND(Input!$A513="",SUMPRODUCT(--(LEN(Input!$A514:'Input'!$A$1006)&gt;0))&lt;&gt;0),"Row is skipped.",IF(AND(Input!$A513="",Input!$A514=""),"", IF(Input!C513="","Data is missing.","")))),"",IF(AND(Input!$A513="",SUMPRODUCT(--(LEN(Input!$A514:'Input'!$A$1006)&gt;0))&lt;&gt;0),"Row is skipped.",IF(AND(Input!$A513="",Input!$A514=""),"", IF(Input!C513="","Data is missing.",""))))</f>
        <v/>
      </c>
      <c r="E514" s="189" t="str">
        <f>IF(ISERROR(IF(AND(Input!$A513="",SUMPRODUCT(--(LEN(Input!$A514:'Input'!$A$1006)&gt;0))&lt;&gt;0),"Row is skipped.",IF(AND(Input!$A513="",Input!$A514=""),"", IF(Input!D513="","Data is missing.","")))),"",IF(AND(Input!$A513="",SUMPRODUCT(--(LEN(Input!$A514:'Input'!$A$1006)&gt;0))&lt;&gt;0),"Row is skipped.",IF(AND(Input!$A513="",Input!$A514=""),"", IF(Input!D513="","Data is missing.",""))))</f>
        <v/>
      </c>
      <c r="F514" s="189" t="str">
        <f>IF(ISERROR(IF(AND(Input!$A513="",SUMPRODUCT(--(LEN(Input!$A514:'Input'!$A$1006)&gt;0))&lt;&gt;0),"Row is skipped.",IF(AND(Input!$A513="",Input!$A514=""),"", IF(Input!E513="","Data is missing.","")))),"",IF(AND(Input!$A513="",SUMPRODUCT(--(LEN(Input!$A514:'Input'!$A$1006)&gt;0))&lt;&gt;0),"Row is skipped.",IF(AND(Input!$A513="",Input!$A514=""),"", IF(Input!E513="","Data is missing.",""))))</f>
        <v/>
      </c>
      <c r="G514" s="189" t="str">
        <f>IF(ISERROR(IF(AND(Input!$A513="",SUMPRODUCT(--(LEN(Input!$A514:'Input'!$A$1006)&gt;0))&lt;&gt;0),"Row is skipped.",IF(AND(Input!$A513="",Input!$A514=""),"", IF(Input!F513="","Data is missing.","")))),"",IF(AND(Input!$A513="",SUMPRODUCT(--(LEN(Input!$A514:'Input'!$A$1006)&gt;0))&lt;&gt;0),"Row is skipped.",IF(AND(Input!$A513="",Input!$A514=""),"", IF(Input!F513="","Data is missing.",""))))</f>
        <v/>
      </c>
      <c r="H514" s="190" t="str">
        <f>IF(ISERROR(IF(AND(Input!$A513="",SUMPRODUCT(--(LEN(Input!$A514:'Input'!$A$1006)&gt;0))&lt;&gt;0),"Row is skipped.",IF(AND(Input!$A513="",Input!$A514=""),"", IF(Input!G513="","Data is missing.","")))),"",IF(AND(Input!$A513="",SUMPRODUCT(--(LEN(Input!$A514:'Input'!$A$1006)&gt;0))&lt;&gt;0),"Row is skipped.",IF(AND(Input!$A513="",Input!$A514=""),"", IF(Input!G513="","Data is missing.",""))))</f>
        <v/>
      </c>
      <c r="I514" s="156"/>
      <c r="J514" s="191" t="str">
        <f>IFERROR(VLOOKUP(VLOOKUP(Input!$D513,'Measure List'!$A:$AN,40,FALSE),UIR!$A$1:$Q$27,17,FALSE),"")</f>
        <v/>
      </c>
      <c r="K514" s="192" t="str">
        <f>IFERROR(VLOOKUP(Input!$D513,'Measure List'!$A:$AN,40,FALSE),"")</f>
        <v/>
      </c>
      <c r="L514" s="156"/>
      <c r="M514" s="193" t="str">
        <f>IF(B514="","",IF(AND(Input!H513="",IFERROR(VLOOKUP(K514,UIR!$A$2:$P$21,2,FALSE),"")&lt;&gt;""),"Data is Missing.",""))</f>
        <v/>
      </c>
      <c r="N514" s="194" t="str">
        <f>IF(B514="","",IF(AND(Input!I513="",IFERROR(VLOOKUP(K514,UIR!$A$2:$P$21,3,FALSE),"")&lt;&gt;""),"Data is Missing.",""))</f>
        <v/>
      </c>
      <c r="O514" s="194" t="str">
        <f>IF(B514="","",IF(AND(Input!J513="",IFERROR(VLOOKUP(K514,UIR!$A$2:$P$21,4,FALSE),"")&lt;&gt;""),"Data is Missing.",""))</f>
        <v/>
      </c>
      <c r="P514" s="194" t="str">
        <f>IF(B514="","",IF(AND(Input!K513="",IFERROR(VLOOKUP(K514,UIR!$A$2:$P$21,5,FALSE),"")&lt;&gt;""),"Data is Missing.",""))</f>
        <v/>
      </c>
      <c r="Q514" s="194" t="str">
        <f>IF(B514="","",IF(AND(Input!L513="",IFERROR(VLOOKUP(K514,UIR!$A$2:$P$21,6,FALSE),"")&lt;&gt;""),"Data is Missing.",""))</f>
        <v/>
      </c>
      <c r="R514" s="194" t="str">
        <f>IF(B514="","",IF(AND(Input!M513="",IFERROR(VLOOKUP(K514,UIR!$A$2:$P$21,7,FALSE),"")&lt;&gt;""),"Data is Missing.",""))</f>
        <v/>
      </c>
      <c r="S514" s="194" t="str">
        <f>IF(B514="","",IF(AND(Input!P513="",IFERROR(VLOOKUP(K514,UIR!$A$2:$P$21,8,FALSE),"")&lt;&gt;""),"Data is Missing.",""))</f>
        <v/>
      </c>
      <c r="T514" s="194" t="str">
        <f>IF(B514="","",IF(AND(Input!Q513="",IFERROR(VLOOKUP(K514,UIR!$A$2:$P$21,9,FALSE),"")&lt;&gt;""),"Data is Missing.",""))</f>
        <v/>
      </c>
      <c r="U514" s="194"/>
      <c r="V514" s="194" t="str">
        <f>IF(B514="","",IF(AND(Input!S513="",IFERROR(VLOOKUP(K514,UIR!$A$2:$P$21,11,FALSE),"")&lt;&gt;""),"Data is Missing.",""))</f>
        <v/>
      </c>
      <c r="W514" s="194" t="str">
        <f>IF(B514="","",IF(AND(Input!T513="",IFERROR(VLOOKUP(K514,UIR!$A$2:$P$21,12,FALSE),"")&lt;&gt;""),"Data is Missing.",""))</f>
        <v/>
      </c>
      <c r="X514" s="194" t="str">
        <f>IF(B514="","",IF(AND(Input!V513="",IFERROR(VLOOKUP(K514,UIR!$A$2:$P$21,13,FALSE),"")&lt;&gt;""),"Data is Missing.",""))</f>
        <v/>
      </c>
      <c r="Y514" s="194" t="str">
        <f>IF(B514="","",IF(AND(Input!W513="",IFERROR(VLOOKUP(K514,UIR!$A$2:$P$21,14,FALSE),"")&lt;&gt;""),"Data is Missing.",""))</f>
        <v/>
      </c>
      <c r="Z514" s="194" t="str">
        <f>IF(B514="","",IF(AND(Input!X513="",IFERROR(VLOOKUP(K514,UIR!$A$2:$P$21,15,FALSE),"")&lt;&gt;""),"Data is Missing.",""))</f>
        <v/>
      </c>
      <c r="AA514" s="195" t="str">
        <f>IF(B514="","",IF(AND(Input!Y513="",IFERROR(VLOOKUP(K514,UIR!$A$2:$P$21,16,FALSE),"")&lt;&gt;""),"Data is Missing.",""))</f>
        <v/>
      </c>
      <c r="AC514" s="202" t="str">
        <f>IF(ISERROR(IF(Input!D513="","",IF(ISERROR(VLOOKUP(Input!D513,'Measure List'!$A$2:$A$30000,1,0)),"Invalid RefNo",""))),"",IF(Input!D513="","",IF(ISERROR(VLOOKUP(Input!D513,'Measure List'!$A$2:$A$30000,1,0)),"Invalid RefNo","")))</f>
        <v/>
      </c>
      <c r="AD514" s="156"/>
      <c r="AE514" s="156"/>
      <c r="AF514" s="156"/>
      <c r="AG514" s="156"/>
      <c r="AH514" s="156"/>
      <c r="AI514" s="156"/>
      <c r="AJ514" s="156"/>
      <c r="AK514" s="156"/>
      <c r="AL514" s="203" t="str">
        <f>IF(COUNTIF(Dropdowns!$K$2:$K$7,Input!S513)&gt;0,"",IF(Input!S513="","","Invalid Type"))</f>
        <v/>
      </c>
      <c r="AN514" s="204" t="str">
        <f>IF(Input!C513="","",IF(ISNUMBER(VALUE(Input!C513)),"","Needs to be a number."))</f>
        <v/>
      </c>
      <c r="AO514" s="205" t="str">
        <f>IF(Input!E513="","",IF(ISNUMBER(VALUE(Input!E513)),"","Needs to be a number."))</f>
        <v/>
      </c>
      <c r="AP514" s="205" t="str">
        <f>IF(Input!N513="","",IF(ISNUMBER(VALUE(Input!N513)),"","Needs to be a number."))</f>
        <v/>
      </c>
      <c r="AQ514" s="205" t="str">
        <f>IF(Input!O513="","",IF(ISNUMBER(VALUE(Input!O513)),"","Needs to be a number."))</f>
        <v/>
      </c>
      <c r="AR514" s="205" t="str">
        <f>IF(Input!V513="","",IF(ISNUMBER(VALUE(Input!V513)),"","Needs to be a number."))</f>
        <v/>
      </c>
      <c r="AS514" s="205" t="str">
        <f>IF(Input!W513="","",IF(ISNUMBER(VALUE(Input!W513)),"","Needs to be a number."))</f>
        <v/>
      </c>
      <c r="AT514" s="205" t="str">
        <f>IF(Input!X513="","",IF(ISNUMBER(VALUE(Input!X513)),"","Needs to be a number."))</f>
        <v/>
      </c>
      <c r="AU514" s="206" t="str">
        <f>IF(Input!Y513="","",IF(ISNUMBER(VALUE(Input!Y513)),"","Needs to be a number."))</f>
        <v/>
      </c>
      <c r="AW514" s="259" t="str">
        <f>IF(OR(VALUE(Input!C513)&lt;0,VALUE(Input!C513)&gt;100), "Invalid EEI %","")</f>
        <v/>
      </c>
      <c r="AX514" s="207"/>
      <c r="AY514" s="278" t="str">
        <f>IF(Input!E513="","",IF(VALUE(Input!E513)=0,"Do not enter 0.",""))</f>
        <v/>
      </c>
    </row>
    <row r="515" spans="2:51" x14ac:dyDescent="0.3">
      <c r="B515" s="188" t="str">
        <f>Input!A514</f>
        <v/>
      </c>
      <c r="C515" s="189" t="str">
        <f>IF(ISERROR(IF(AND(Input!$A514="",SUMPRODUCT(--(LEN(Input!$A515:'Input'!$A$1006)&gt;0))&lt;&gt;0),"Row is skipped.",IF(AND(Input!$A514="",Input!$A515=""),"", IF(Input!B514="","Data is missing.","")))),"",IF(AND(Input!$A514="",SUMPRODUCT(--(LEN(Input!$A515:'Input'!$A$1006)&gt;0))&lt;&gt;0),"Row is skipped.",IF(AND(Input!$A514="",Input!$A515=""),"", IF(Input!B514="","Data is missing.",""))))</f>
        <v/>
      </c>
      <c r="D515" s="189" t="str">
        <f>IF(ISERROR(IF(AND(Input!$A514="",SUMPRODUCT(--(LEN(Input!$A515:'Input'!$A$1006)&gt;0))&lt;&gt;0),"Row is skipped.",IF(AND(Input!$A514="",Input!$A515=""),"", IF(Input!C514="","Data is missing.","")))),"",IF(AND(Input!$A514="",SUMPRODUCT(--(LEN(Input!$A515:'Input'!$A$1006)&gt;0))&lt;&gt;0),"Row is skipped.",IF(AND(Input!$A514="",Input!$A515=""),"", IF(Input!C514="","Data is missing.",""))))</f>
        <v/>
      </c>
      <c r="E515" s="189" t="str">
        <f>IF(ISERROR(IF(AND(Input!$A514="",SUMPRODUCT(--(LEN(Input!$A515:'Input'!$A$1006)&gt;0))&lt;&gt;0),"Row is skipped.",IF(AND(Input!$A514="",Input!$A515=""),"", IF(Input!D514="","Data is missing.","")))),"",IF(AND(Input!$A514="",SUMPRODUCT(--(LEN(Input!$A515:'Input'!$A$1006)&gt;0))&lt;&gt;0),"Row is skipped.",IF(AND(Input!$A514="",Input!$A515=""),"", IF(Input!D514="","Data is missing.",""))))</f>
        <v/>
      </c>
      <c r="F515" s="189" t="str">
        <f>IF(ISERROR(IF(AND(Input!$A514="",SUMPRODUCT(--(LEN(Input!$A515:'Input'!$A$1006)&gt;0))&lt;&gt;0),"Row is skipped.",IF(AND(Input!$A514="",Input!$A515=""),"", IF(Input!E514="","Data is missing.","")))),"",IF(AND(Input!$A514="",SUMPRODUCT(--(LEN(Input!$A515:'Input'!$A$1006)&gt;0))&lt;&gt;0),"Row is skipped.",IF(AND(Input!$A514="",Input!$A515=""),"", IF(Input!E514="","Data is missing.",""))))</f>
        <v/>
      </c>
      <c r="G515" s="189" t="str">
        <f>IF(ISERROR(IF(AND(Input!$A514="",SUMPRODUCT(--(LEN(Input!$A515:'Input'!$A$1006)&gt;0))&lt;&gt;0),"Row is skipped.",IF(AND(Input!$A514="",Input!$A515=""),"", IF(Input!F514="","Data is missing.","")))),"",IF(AND(Input!$A514="",SUMPRODUCT(--(LEN(Input!$A515:'Input'!$A$1006)&gt;0))&lt;&gt;0),"Row is skipped.",IF(AND(Input!$A514="",Input!$A515=""),"", IF(Input!F514="","Data is missing.",""))))</f>
        <v/>
      </c>
      <c r="H515" s="190" t="str">
        <f>IF(ISERROR(IF(AND(Input!$A514="",SUMPRODUCT(--(LEN(Input!$A515:'Input'!$A$1006)&gt;0))&lt;&gt;0),"Row is skipped.",IF(AND(Input!$A514="",Input!$A515=""),"", IF(Input!G514="","Data is missing.","")))),"",IF(AND(Input!$A514="",SUMPRODUCT(--(LEN(Input!$A515:'Input'!$A$1006)&gt;0))&lt;&gt;0),"Row is skipped.",IF(AND(Input!$A514="",Input!$A515=""),"", IF(Input!G514="","Data is missing.",""))))</f>
        <v/>
      </c>
      <c r="I515" s="156"/>
      <c r="J515" s="191" t="str">
        <f>IFERROR(VLOOKUP(VLOOKUP(Input!$D514,'Measure List'!$A:$AN,40,FALSE),UIR!$A$1:$Q$27,17,FALSE),"")</f>
        <v/>
      </c>
      <c r="K515" s="192" t="str">
        <f>IFERROR(VLOOKUP(Input!$D514,'Measure List'!$A:$AN,40,FALSE),"")</f>
        <v/>
      </c>
      <c r="L515" s="156"/>
      <c r="M515" s="193" t="str">
        <f>IF(B515="","",IF(AND(Input!H514="",IFERROR(VLOOKUP(K515,UIR!$A$2:$P$21,2,FALSE),"")&lt;&gt;""),"Data is Missing.",""))</f>
        <v/>
      </c>
      <c r="N515" s="194" t="str">
        <f>IF(B515="","",IF(AND(Input!I514="",IFERROR(VLOOKUP(K515,UIR!$A$2:$P$21,3,FALSE),"")&lt;&gt;""),"Data is Missing.",""))</f>
        <v/>
      </c>
      <c r="O515" s="194" t="str">
        <f>IF(B515="","",IF(AND(Input!J514="",IFERROR(VLOOKUP(K515,UIR!$A$2:$P$21,4,FALSE),"")&lt;&gt;""),"Data is Missing.",""))</f>
        <v/>
      </c>
      <c r="P515" s="194" t="str">
        <f>IF(B515="","",IF(AND(Input!K514="",IFERROR(VLOOKUP(K515,UIR!$A$2:$P$21,5,FALSE),"")&lt;&gt;""),"Data is Missing.",""))</f>
        <v/>
      </c>
      <c r="Q515" s="194" t="str">
        <f>IF(B515="","",IF(AND(Input!L514="",IFERROR(VLOOKUP(K515,UIR!$A$2:$P$21,6,FALSE),"")&lt;&gt;""),"Data is Missing.",""))</f>
        <v/>
      </c>
      <c r="R515" s="194" t="str">
        <f>IF(B515="","",IF(AND(Input!M514="",IFERROR(VLOOKUP(K515,UIR!$A$2:$P$21,7,FALSE),"")&lt;&gt;""),"Data is Missing.",""))</f>
        <v/>
      </c>
      <c r="S515" s="194" t="str">
        <f>IF(B515="","",IF(AND(Input!P514="",IFERROR(VLOOKUP(K515,UIR!$A$2:$P$21,8,FALSE),"")&lt;&gt;""),"Data is Missing.",""))</f>
        <v/>
      </c>
      <c r="T515" s="194" t="str">
        <f>IF(B515="","",IF(AND(Input!Q514="",IFERROR(VLOOKUP(K515,UIR!$A$2:$P$21,9,FALSE),"")&lt;&gt;""),"Data is Missing.",""))</f>
        <v/>
      </c>
      <c r="U515" s="194"/>
      <c r="V515" s="194" t="str">
        <f>IF(B515="","",IF(AND(Input!S514="",IFERROR(VLOOKUP(K515,UIR!$A$2:$P$21,11,FALSE),"")&lt;&gt;""),"Data is Missing.",""))</f>
        <v/>
      </c>
      <c r="W515" s="194" t="str">
        <f>IF(B515="","",IF(AND(Input!T514="",IFERROR(VLOOKUP(K515,UIR!$A$2:$P$21,12,FALSE),"")&lt;&gt;""),"Data is Missing.",""))</f>
        <v/>
      </c>
      <c r="X515" s="194" t="str">
        <f>IF(B515="","",IF(AND(Input!V514="",IFERROR(VLOOKUP(K515,UIR!$A$2:$P$21,13,FALSE),"")&lt;&gt;""),"Data is Missing.",""))</f>
        <v/>
      </c>
      <c r="Y515" s="194" t="str">
        <f>IF(B515="","",IF(AND(Input!W514="",IFERROR(VLOOKUP(K515,UIR!$A$2:$P$21,14,FALSE),"")&lt;&gt;""),"Data is Missing.",""))</f>
        <v/>
      </c>
      <c r="Z515" s="194" t="str">
        <f>IF(B515="","",IF(AND(Input!X514="",IFERROR(VLOOKUP(K515,UIR!$A$2:$P$21,15,FALSE),"")&lt;&gt;""),"Data is Missing.",""))</f>
        <v/>
      </c>
      <c r="AA515" s="195" t="str">
        <f>IF(B515="","",IF(AND(Input!Y514="",IFERROR(VLOOKUP(K515,UIR!$A$2:$P$21,16,FALSE),"")&lt;&gt;""),"Data is Missing.",""))</f>
        <v/>
      </c>
      <c r="AC515" s="202" t="str">
        <f>IF(ISERROR(IF(Input!D514="","",IF(ISERROR(VLOOKUP(Input!D514,'Measure List'!$A$2:$A$30000,1,0)),"Invalid RefNo",""))),"",IF(Input!D514="","",IF(ISERROR(VLOOKUP(Input!D514,'Measure List'!$A$2:$A$30000,1,0)),"Invalid RefNo","")))</f>
        <v/>
      </c>
      <c r="AD515" s="156"/>
      <c r="AE515" s="156"/>
      <c r="AF515" s="156"/>
      <c r="AG515" s="156"/>
      <c r="AH515" s="156"/>
      <c r="AI515" s="156"/>
      <c r="AJ515" s="156"/>
      <c r="AK515" s="156"/>
      <c r="AL515" s="203" t="str">
        <f>IF(COUNTIF(Dropdowns!$K$2:$K$7,Input!S514)&gt;0,"",IF(Input!S514="","","Invalid Type"))</f>
        <v/>
      </c>
      <c r="AN515" s="204" t="str">
        <f>IF(Input!C514="","",IF(ISNUMBER(VALUE(Input!C514)),"","Needs to be a number."))</f>
        <v/>
      </c>
      <c r="AO515" s="205" t="str">
        <f>IF(Input!E514="","",IF(ISNUMBER(VALUE(Input!E514)),"","Needs to be a number."))</f>
        <v/>
      </c>
      <c r="AP515" s="205" t="str">
        <f>IF(Input!N514="","",IF(ISNUMBER(VALUE(Input!N514)),"","Needs to be a number."))</f>
        <v/>
      </c>
      <c r="AQ515" s="205" t="str">
        <f>IF(Input!O514="","",IF(ISNUMBER(VALUE(Input!O514)),"","Needs to be a number."))</f>
        <v/>
      </c>
      <c r="AR515" s="205" t="str">
        <f>IF(Input!V514="","",IF(ISNUMBER(VALUE(Input!V514)),"","Needs to be a number."))</f>
        <v/>
      </c>
      <c r="AS515" s="205" t="str">
        <f>IF(Input!W514="","",IF(ISNUMBER(VALUE(Input!W514)),"","Needs to be a number."))</f>
        <v/>
      </c>
      <c r="AT515" s="205" t="str">
        <f>IF(Input!X514="","",IF(ISNUMBER(VALUE(Input!X514)),"","Needs to be a number."))</f>
        <v/>
      </c>
      <c r="AU515" s="206" t="str">
        <f>IF(Input!Y514="","",IF(ISNUMBER(VALUE(Input!Y514)),"","Needs to be a number."))</f>
        <v/>
      </c>
      <c r="AW515" s="259" t="str">
        <f>IF(OR(VALUE(Input!C514)&lt;0,VALUE(Input!C514)&gt;100), "Invalid EEI %","")</f>
        <v/>
      </c>
      <c r="AX515" s="207"/>
      <c r="AY515" s="278" t="str">
        <f>IF(Input!E514="","",IF(VALUE(Input!E514)=0,"Do not enter 0.",""))</f>
        <v/>
      </c>
    </row>
    <row r="516" spans="2:51" x14ac:dyDescent="0.3">
      <c r="B516" s="188" t="str">
        <f>Input!A515</f>
        <v/>
      </c>
      <c r="C516" s="189" t="str">
        <f>IF(ISERROR(IF(AND(Input!$A515="",SUMPRODUCT(--(LEN(Input!$A516:'Input'!$A$1006)&gt;0))&lt;&gt;0),"Row is skipped.",IF(AND(Input!$A515="",Input!$A516=""),"", IF(Input!B515="","Data is missing.","")))),"",IF(AND(Input!$A515="",SUMPRODUCT(--(LEN(Input!$A516:'Input'!$A$1006)&gt;0))&lt;&gt;0),"Row is skipped.",IF(AND(Input!$A515="",Input!$A516=""),"", IF(Input!B515="","Data is missing.",""))))</f>
        <v/>
      </c>
      <c r="D516" s="189" t="str">
        <f>IF(ISERROR(IF(AND(Input!$A515="",SUMPRODUCT(--(LEN(Input!$A516:'Input'!$A$1006)&gt;0))&lt;&gt;0),"Row is skipped.",IF(AND(Input!$A515="",Input!$A516=""),"", IF(Input!C515="","Data is missing.","")))),"",IF(AND(Input!$A515="",SUMPRODUCT(--(LEN(Input!$A516:'Input'!$A$1006)&gt;0))&lt;&gt;0),"Row is skipped.",IF(AND(Input!$A515="",Input!$A516=""),"", IF(Input!C515="","Data is missing.",""))))</f>
        <v/>
      </c>
      <c r="E516" s="189" t="str">
        <f>IF(ISERROR(IF(AND(Input!$A515="",SUMPRODUCT(--(LEN(Input!$A516:'Input'!$A$1006)&gt;0))&lt;&gt;0),"Row is skipped.",IF(AND(Input!$A515="",Input!$A516=""),"", IF(Input!D515="","Data is missing.","")))),"",IF(AND(Input!$A515="",SUMPRODUCT(--(LEN(Input!$A516:'Input'!$A$1006)&gt;0))&lt;&gt;0),"Row is skipped.",IF(AND(Input!$A515="",Input!$A516=""),"", IF(Input!D515="","Data is missing.",""))))</f>
        <v/>
      </c>
      <c r="F516" s="189" t="str">
        <f>IF(ISERROR(IF(AND(Input!$A515="",SUMPRODUCT(--(LEN(Input!$A516:'Input'!$A$1006)&gt;0))&lt;&gt;0),"Row is skipped.",IF(AND(Input!$A515="",Input!$A516=""),"", IF(Input!E515="","Data is missing.","")))),"",IF(AND(Input!$A515="",SUMPRODUCT(--(LEN(Input!$A516:'Input'!$A$1006)&gt;0))&lt;&gt;0),"Row is skipped.",IF(AND(Input!$A515="",Input!$A516=""),"", IF(Input!E515="","Data is missing.",""))))</f>
        <v/>
      </c>
      <c r="G516" s="189" t="str">
        <f>IF(ISERROR(IF(AND(Input!$A515="",SUMPRODUCT(--(LEN(Input!$A516:'Input'!$A$1006)&gt;0))&lt;&gt;0),"Row is skipped.",IF(AND(Input!$A515="",Input!$A516=""),"", IF(Input!F515="","Data is missing.","")))),"",IF(AND(Input!$A515="",SUMPRODUCT(--(LEN(Input!$A516:'Input'!$A$1006)&gt;0))&lt;&gt;0),"Row is skipped.",IF(AND(Input!$A515="",Input!$A516=""),"", IF(Input!F515="","Data is missing.",""))))</f>
        <v/>
      </c>
      <c r="H516" s="190" t="str">
        <f>IF(ISERROR(IF(AND(Input!$A515="",SUMPRODUCT(--(LEN(Input!$A516:'Input'!$A$1006)&gt;0))&lt;&gt;0),"Row is skipped.",IF(AND(Input!$A515="",Input!$A516=""),"", IF(Input!G515="","Data is missing.","")))),"",IF(AND(Input!$A515="",SUMPRODUCT(--(LEN(Input!$A516:'Input'!$A$1006)&gt;0))&lt;&gt;0),"Row is skipped.",IF(AND(Input!$A515="",Input!$A516=""),"", IF(Input!G515="","Data is missing.",""))))</f>
        <v/>
      </c>
      <c r="I516" s="156"/>
      <c r="J516" s="191" t="str">
        <f>IFERROR(VLOOKUP(VLOOKUP(Input!$D515,'Measure List'!$A:$AN,40,FALSE),UIR!$A$1:$Q$27,17,FALSE),"")</f>
        <v/>
      </c>
      <c r="K516" s="192" t="str">
        <f>IFERROR(VLOOKUP(Input!$D515,'Measure List'!$A:$AN,40,FALSE),"")</f>
        <v/>
      </c>
      <c r="L516" s="156"/>
      <c r="M516" s="193" t="str">
        <f>IF(B516="","",IF(AND(Input!H515="",IFERROR(VLOOKUP(K516,UIR!$A$2:$P$21,2,FALSE),"")&lt;&gt;""),"Data is Missing.",""))</f>
        <v/>
      </c>
      <c r="N516" s="194" t="str">
        <f>IF(B516="","",IF(AND(Input!I515="",IFERROR(VLOOKUP(K516,UIR!$A$2:$P$21,3,FALSE),"")&lt;&gt;""),"Data is Missing.",""))</f>
        <v/>
      </c>
      <c r="O516" s="194" t="str">
        <f>IF(B516="","",IF(AND(Input!J515="",IFERROR(VLOOKUP(K516,UIR!$A$2:$P$21,4,FALSE),"")&lt;&gt;""),"Data is Missing.",""))</f>
        <v/>
      </c>
      <c r="P516" s="194" t="str">
        <f>IF(B516="","",IF(AND(Input!K515="",IFERROR(VLOOKUP(K516,UIR!$A$2:$P$21,5,FALSE),"")&lt;&gt;""),"Data is Missing.",""))</f>
        <v/>
      </c>
      <c r="Q516" s="194" t="str">
        <f>IF(B516="","",IF(AND(Input!L515="",IFERROR(VLOOKUP(K516,UIR!$A$2:$P$21,6,FALSE),"")&lt;&gt;""),"Data is Missing.",""))</f>
        <v/>
      </c>
      <c r="R516" s="194" t="str">
        <f>IF(B516="","",IF(AND(Input!M515="",IFERROR(VLOOKUP(K516,UIR!$A$2:$P$21,7,FALSE),"")&lt;&gt;""),"Data is Missing.",""))</f>
        <v/>
      </c>
      <c r="S516" s="194" t="str">
        <f>IF(B516="","",IF(AND(Input!P515="",IFERROR(VLOOKUP(K516,UIR!$A$2:$P$21,8,FALSE),"")&lt;&gt;""),"Data is Missing.",""))</f>
        <v/>
      </c>
      <c r="T516" s="194" t="str">
        <f>IF(B516="","",IF(AND(Input!Q515="",IFERROR(VLOOKUP(K516,UIR!$A$2:$P$21,9,FALSE),"")&lt;&gt;""),"Data is Missing.",""))</f>
        <v/>
      </c>
      <c r="U516" s="194"/>
      <c r="V516" s="194" t="str">
        <f>IF(B516="","",IF(AND(Input!S515="",IFERROR(VLOOKUP(K516,UIR!$A$2:$P$21,11,FALSE),"")&lt;&gt;""),"Data is Missing.",""))</f>
        <v/>
      </c>
      <c r="W516" s="194" t="str">
        <f>IF(B516="","",IF(AND(Input!T515="",IFERROR(VLOOKUP(K516,UIR!$A$2:$P$21,12,FALSE),"")&lt;&gt;""),"Data is Missing.",""))</f>
        <v/>
      </c>
      <c r="X516" s="194" t="str">
        <f>IF(B516="","",IF(AND(Input!V515="",IFERROR(VLOOKUP(K516,UIR!$A$2:$P$21,13,FALSE),"")&lt;&gt;""),"Data is Missing.",""))</f>
        <v/>
      </c>
      <c r="Y516" s="194" t="str">
        <f>IF(B516="","",IF(AND(Input!W515="",IFERROR(VLOOKUP(K516,UIR!$A$2:$P$21,14,FALSE),"")&lt;&gt;""),"Data is Missing.",""))</f>
        <v/>
      </c>
      <c r="Z516" s="194" t="str">
        <f>IF(B516="","",IF(AND(Input!X515="",IFERROR(VLOOKUP(K516,UIR!$A$2:$P$21,15,FALSE),"")&lt;&gt;""),"Data is Missing.",""))</f>
        <v/>
      </c>
      <c r="AA516" s="195" t="str">
        <f>IF(B516="","",IF(AND(Input!Y515="",IFERROR(VLOOKUP(K516,UIR!$A$2:$P$21,16,FALSE),"")&lt;&gt;""),"Data is Missing.",""))</f>
        <v/>
      </c>
      <c r="AC516" s="202" t="str">
        <f>IF(ISERROR(IF(Input!D515="","",IF(ISERROR(VLOOKUP(Input!D515,'Measure List'!$A$2:$A$30000,1,0)),"Invalid RefNo",""))),"",IF(Input!D515="","",IF(ISERROR(VLOOKUP(Input!D515,'Measure List'!$A$2:$A$30000,1,0)),"Invalid RefNo","")))</f>
        <v/>
      </c>
      <c r="AD516" s="156"/>
      <c r="AE516" s="156"/>
      <c r="AF516" s="156"/>
      <c r="AG516" s="156"/>
      <c r="AH516" s="156"/>
      <c r="AI516" s="156"/>
      <c r="AJ516" s="156"/>
      <c r="AK516" s="156"/>
      <c r="AL516" s="203" t="str">
        <f>IF(COUNTIF(Dropdowns!$K$2:$K$7,Input!S515)&gt;0,"",IF(Input!S515="","","Invalid Type"))</f>
        <v/>
      </c>
      <c r="AN516" s="204" t="str">
        <f>IF(Input!C515="","",IF(ISNUMBER(VALUE(Input!C515)),"","Needs to be a number."))</f>
        <v/>
      </c>
      <c r="AO516" s="205" t="str">
        <f>IF(Input!E515="","",IF(ISNUMBER(VALUE(Input!E515)),"","Needs to be a number."))</f>
        <v/>
      </c>
      <c r="AP516" s="205" t="str">
        <f>IF(Input!N515="","",IF(ISNUMBER(VALUE(Input!N515)),"","Needs to be a number."))</f>
        <v/>
      </c>
      <c r="AQ516" s="205" t="str">
        <f>IF(Input!O515="","",IF(ISNUMBER(VALUE(Input!O515)),"","Needs to be a number."))</f>
        <v/>
      </c>
      <c r="AR516" s="205" t="str">
        <f>IF(Input!V515="","",IF(ISNUMBER(VALUE(Input!V515)),"","Needs to be a number."))</f>
        <v/>
      </c>
      <c r="AS516" s="205" t="str">
        <f>IF(Input!W515="","",IF(ISNUMBER(VALUE(Input!W515)),"","Needs to be a number."))</f>
        <v/>
      </c>
      <c r="AT516" s="205" t="str">
        <f>IF(Input!X515="","",IF(ISNUMBER(VALUE(Input!X515)),"","Needs to be a number."))</f>
        <v/>
      </c>
      <c r="AU516" s="206" t="str">
        <f>IF(Input!Y515="","",IF(ISNUMBER(VALUE(Input!Y515)),"","Needs to be a number."))</f>
        <v/>
      </c>
      <c r="AW516" s="259" t="str">
        <f>IF(OR(VALUE(Input!C515)&lt;0,VALUE(Input!C515)&gt;100), "Invalid EEI %","")</f>
        <v/>
      </c>
      <c r="AX516" s="207"/>
      <c r="AY516" s="278" t="str">
        <f>IF(Input!E515="","",IF(VALUE(Input!E515)=0,"Do not enter 0.",""))</f>
        <v/>
      </c>
    </row>
    <row r="517" spans="2:51" x14ac:dyDescent="0.3">
      <c r="B517" s="188" t="str">
        <f>Input!A516</f>
        <v/>
      </c>
      <c r="C517" s="189" t="str">
        <f>IF(ISERROR(IF(AND(Input!$A516="",SUMPRODUCT(--(LEN(Input!$A517:'Input'!$A$1006)&gt;0))&lt;&gt;0),"Row is skipped.",IF(AND(Input!$A516="",Input!$A517=""),"", IF(Input!B516="","Data is missing.","")))),"",IF(AND(Input!$A516="",SUMPRODUCT(--(LEN(Input!$A517:'Input'!$A$1006)&gt;0))&lt;&gt;0),"Row is skipped.",IF(AND(Input!$A516="",Input!$A517=""),"", IF(Input!B516="","Data is missing.",""))))</f>
        <v/>
      </c>
      <c r="D517" s="189" t="str">
        <f>IF(ISERROR(IF(AND(Input!$A516="",SUMPRODUCT(--(LEN(Input!$A517:'Input'!$A$1006)&gt;0))&lt;&gt;0),"Row is skipped.",IF(AND(Input!$A516="",Input!$A517=""),"", IF(Input!C516="","Data is missing.","")))),"",IF(AND(Input!$A516="",SUMPRODUCT(--(LEN(Input!$A517:'Input'!$A$1006)&gt;0))&lt;&gt;0),"Row is skipped.",IF(AND(Input!$A516="",Input!$A517=""),"", IF(Input!C516="","Data is missing.",""))))</f>
        <v/>
      </c>
      <c r="E517" s="189" t="str">
        <f>IF(ISERROR(IF(AND(Input!$A516="",SUMPRODUCT(--(LEN(Input!$A517:'Input'!$A$1006)&gt;0))&lt;&gt;0),"Row is skipped.",IF(AND(Input!$A516="",Input!$A517=""),"", IF(Input!D516="","Data is missing.","")))),"",IF(AND(Input!$A516="",SUMPRODUCT(--(LEN(Input!$A517:'Input'!$A$1006)&gt;0))&lt;&gt;0),"Row is skipped.",IF(AND(Input!$A516="",Input!$A517=""),"", IF(Input!D516="","Data is missing.",""))))</f>
        <v/>
      </c>
      <c r="F517" s="189" t="str">
        <f>IF(ISERROR(IF(AND(Input!$A516="",SUMPRODUCT(--(LEN(Input!$A517:'Input'!$A$1006)&gt;0))&lt;&gt;0),"Row is skipped.",IF(AND(Input!$A516="",Input!$A517=""),"", IF(Input!E516="","Data is missing.","")))),"",IF(AND(Input!$A516="",SUMPRODUCT(--(LEN(Input!$A517:'Input'!$A$1006)&gt;0))&lt;&gt;0),"Row is skipped.",IF(AND(Input!$A516="",Input!$A517=""),"", IF(Input!E516="","Data is missing.",""))))</f>
        <v/>
      </c>
      <c r="G517" s="189" t="str">
        <f>IF(ISERROR(IF(AND(Input!$A516="",SUMPRODUCT(--(LEN(Input!$A517:'Input'!$A$1006)&gt;0))&lt;&gt;0),"Row is skipped.",IF(AND(Input!$A516="",Input!$A517=""),"", IF(Input!F516="","Data is missing.","")))),"",IF(AND(Input!$A516="",SUMPRODUCT(--(LEN(Input!$A517:'Input'!$A$1006)&gt;0))&lt;&gt;0),"Row is skipped.",IF(AND(Input!$A516="",Input!$A517=""),"", IF(Input!F516="","Data is missing.",""))))</f>
        <v/>
      </c>
      <c r="H517" s="190" t="str">
        <f>IF(ISERROR(IF(AND(Input!$A516="",SUMPRODUCT(--(LEN(Input!$A517:'Input'!$A$1006)&gt;0))&lt;&gt;0),"Row is skipped.",IF(AND(Input!$A516="",Input!$A517=""),"", IF(Input!G516="","Data is missing.","")))),"",IF(AND(Input!$A516="",SUMPRODUCT(--(LEN(Input!$A517:'Input'!$A$1006)&gt;0))&lt;&gt;0),"Row is skipped.",IF(AND(Input!$A516="",Input!$A517=""),"", IF(Input!G516="","Data is missing.",""))))</f>
        <v/>
      </c>
      <c r="I517" s="156"/>
      <c r="J517" s="191" t="str">
        <f>IFERROR(VLOOKUP(VLOOKUP(Input!$D516,'Measure List'!$A:$AN,40,FALSE),UIR!$A$1:$Q$27,17,FALSE),"")</f>
        <v/>
      </c>
      <c r="K517" s="192" t="str">
        <f>IFERROR(VLOOKUP(Input!$D516,'Measure List'!$A:$AN,40,FALSE),"")</f>
        <v/>
      </c>
      <c r="L517" s="156"/>
      <c r="M517" s="193" t="str">
        <f>IF(B517="","",IF(AND(Input!H516="",IFERROR(VLOOKUP(K517,UIR!$A$2:$P$21,2,FALSE),"")&lt;&gt;""),"Data is Missing.",""))</f>
        <v/>
      </c>
      <c r="N517" s="194" t="str">
        <f>IF(B517="","",IF(AND(Input!I516="",IFERROR(VLOOKUP(K517,UIR!$A$2:$P$21,3,FALSE),"")&lt;&gt;""),"Data is Missing.",""))</f>
        <v/>
      </c>
      <c r="O517" s="194" t="str">
        <f>IF(B517="","",IF(AND(Input!J516="",IFERROR(VLOOKUP(K517,UIR!$A$2:$P$21,4,FALSE),"")&lt;&gt;""),"Data is Missing.",""))</f>
        <v/>
      </c>
      <c r="P517" s="194" t="str">
        <f>IF(B517="","",IF(AND(Input!K516="",IFERROR(VLOOKUP(K517,UIR!$A$2:$P$21,5,FALSE),"")&lt;&gt;""),"Data is Missing.",""))</f>
        <v/>
      </c>
      <c r="Q517" s="194" t="str">
        <f>IF(B517="","",IF(AND(Input!L516="",IFERROR(VLOOKUP(K517,UIR!$A$2:$P$21,6,FALSE),"")&lt;&gt;""),"Data is Missing.",""))</f>
        <v/>
      </c>
      <c r="R517" s="194" t="str">
        <f>IF(B517="","",IF(AND(Input!M516="",IFERROR(VLOOKUP(K517,UIR!$A$2:$P$21,7,FALSE),"")&lt;&gt;""),"Data is Missing.",""))</f>
        <v/>
      </c>
      <c r="S517" s="194" t="str">
        <f>IF(B517="","",IF(AND(Input!P516="",IFERROR(VLOOKUP(K517,UIR!$A$2:$P$21,8,FALSE),"")&lt;&gt;""),"Data is Missing.",""))</f>
        <v/>
      </c>
      <c r="T517" s="194" t="str">
        <f>IF(B517="","",IF(AND(Input!Q516="",IFERROR(VLOOKUP(K517,UIR!$A$2:$P$21,9,FALSE),"")&lt;&gt;""),"Data is Missing.",""))</f>
        <v/>
      </c>
      <c r="U517" s="194"/>
      <c r="V517" s="194" t="str">
        <f>IF(B517="","",IF(AND(Input!S516="",IFERROR(VLOOKUP(K517,UIR!$A$2:$P$21,11,FALSE),"")&lt;&gt;""),"Data is Missing.",""))</f>
        <v/>
      </c>
      <c r="W517" s="194" t="str">
        <f>IF(B517="","",IF(AND(Input!T516="",IFERROR(VLOOKUP(K517,UIR!$A$2:$P$21,12,FALSE),"")&lt;&gt;""),"Data is Missing.",""))</f>
        <v/>
      </c>
      <c r="X517" s="194" t="str">
        <f>IF(B517="","",IF(AND(Input!V516="",IFERROR(VLOOKUP(K517,UIR!$A$2:$P$21,13,FALSE),"")&lt;&gt;""),"Data is Missing.",""))</f>
        <v/>
      </c>
      <c r="Y517" s="194" t="str">
        <f>IF(B517="","",IF(AND(Input!W516="",IFERROR(VLOOKUP(K517,UIR!$A$2:$P$21,14,FALSE),"")&lt;&gt;""),"Data is Missing.",""))</f>
        <v/>
      </c>
      <c r="Z517" s="194" t="str">
        <f>IF(B517="","",IF(AND(Input!X516="",IFERROR(VLOOKUP(K517,UIR!$A$2:$P$21,15,FALSE),"")&lt;&gt;""),"Data is Missing.",""))</f>
        <v/>
      </c>
      <c r="AA517" s="195" t="str">
        <f>IF(B517="","",IF(AND(Input!Y516="",IFERROR(VLOOKUP(K517,UIR!$A$2:$P$21,16,FALSE),"")&lt;&gt;""),"Data is Missing.",""))</f>
        <v/>
      </c>
      <c r="AC517" s="202" t="str">
        <f>IF(ISERROR(IF(Input!D516="","",IF(ISERROR(VLOOKUP(Input!D516,'Measure List'!$A$2:$A$30000,1,0)),"Invalid RefNo",""))),"",IF(Input!D516="","",IF(ISERROR(VLOOKUP(Input!D516,'Measure List'!$A$2:$A$30000,1,0)),"Invalid RefNo","")))</f>
        <v/>
      </c>
      <c r="AD517" s="156"/>
      <c r="AE517" s="156"/>
      <c r="AF517" s="156"/>
      <c r="AG517" s="156"/>
      <c r="AH517" s="156"/>
      <c r="AI517" s="156"/>
      <c r="AJ517" s="156"/>
      <c r="AK517" s="156"/>
      <c r="AL517" s="203" t="str">
        <f>IF(COUNTIF(Dropdowns!$K$2:$K$7,Input!S516)&gt;0,"",IF(Input!S516="","","Invalid Type"))</f>
        <v/>
      </c>
      <c r="AN517" s="204" t="str">
        <f>IF(Input!C516="","",IF(ISNUMBER(VALUE(Input!C516)),"","Needs to be a number."))</f>
        <v/>
      </c>
      <c r="AO517" s="205" t="str">
        <f>IF(Input!E516="","",IF(ISNUMBER(VALUE(Input!E516)),"","Needs to be a number."))</f>
        <v/>
      </c>
      <c r="AP517" s="205" t="str">
        <f>IF(Input!N516="","",IF(ISNUMBER(VALUE(Input!N516)),"","Needs to be a number."))</f>
        <v/>
      </c>
      <c r="AQ517" s="205" t="str">
        <f>IF(Input!O516="","",IF(ISNUMBER(VALUE(Input!O516)),"","Needs to be a number."))</f>
        <v/>
      </c>
      <c r="AR517" s="205" t="str">
        <f>IF(Input!V516="","",IF(ISNUMBER(VALUE(Input!V516)),"","Needs to be a number."))</f>
        <v/>
      </c>
      <c r="AS517" s="205" t="str">
        <f>IF(Input!W516="","",IF(ISNUMBER(VALUE(Input!W516)),"","Needs to be a number."))</f>
        <v/>
      </c>
      <c r="AT517" s="205" t="str">
        <f>IF(Input!X516="","",IF(ISNUMBER(VALUE(Input!X516)),"","Needs to be a number."))</f>
        <v/>
      </c>
      <c r="AU517" s="206" t="str">
        <f>IF(Input!Y516="","",IF(ISNUMBER(VALUE(Input!Y516)),"","Needs to be a number."))</f>
        <v/>
      </c>
      <c r="AW517" s="259" t="str">
        <f>IF(OR(VALUE(Input!C516)&lt;0,VALUE(Input!C516)&gt;100), "Invalid EEI %","")</f>
        <v/>
      </c>
      <c r="AX517" s="207"/>
      <c r="AY517" s="278" t="str">
        <f>IF(Input!E516="","",IF(VALUE(Input!E516)=0,"Do not enter 0.",""))</f>
        <v/>
      </c>
    </row>
    <row r="518" spans="2:51" x14ac:dyDescent="0.3">
      <c r="B518" s="188" t="str">
        <f>Input!A517</f>
        <v/>
      </c>
      <c r="C518" s="189" t="str">
        <f>IF(ISERROR(IF(AND(Input!$A517="",SUMPRODUCT(--(LEN(Input!$A518:'Input'!$A$1006)&gt;0))&lt;&gt;0),"Row is skipped.",IF(AND(Input!$A517="",Input!$A518=""),"", IF(Input!B517="","Data is missing.","")))),"",IF(AND(Input!$A517="",SUMPRODUCT(--(LEN(Input!$A518:'Input'!$A$1006)&gt;0))&lt;&gt;0),"Row is skipped.",IF(AND(Input!$A517="",Input!$A518=""),"", IF(Input!B517="","Data is missing.",""))))</f>
        <v/>
      </c>
      <c r="D518" s="189" t="str">
        <f>IF(ISERROR(IF(AND(Input!$A517="",SUMPRODUCT(--(LEN(Input!$A518:'Input'!$A$1006)&gt;0))&lt;&gt;0),"Row is skipped.",IF(AND(Input!$A517="",Input!$A518=""),"", IF(Input!C517="","Data is missing.","")))),"",IF(AND(Input!$A517="",SUMPRODUCT(--(LEN(Input!$A518:'Input'!$A$1006)&gt;0))&lt;&gt;0),"Row is skipped.",IF(AND(Input!$A517="",Input!$A518=""),"", IF(Input!C517="","Data is missing.",""))))</f>
        <v/>
      </c>
      <c r="E518" s="189" t="str">
        <f>IF(ISERROR(IF(AND(Input!$A517="",SUMPRODUCT(--(LEN(Input!$A518:'Input'!$A$1006)&gt;0))&lt;&gt;0),"Row is skipped.",IF(AND(Input!$A517="",Input!$A518=""),"", IF(Input!D517="","Data is missing.","")))),"",IF(AND(Input!$A517="",SUMPRODUCT(--(LEN(Input!$A518:'Input'!$A$1006)&gt;0))&lt;&gt;0),"Row is skipped.",IF(AND(Input!$A517="",Input!$A518=""),"", IF(Input!D517="","Data is missing.",""))))</f>
        <v/>
      </c>
      <c r="F518" s="189" t="str">
        <f>IF(ISERROR(IF(AND(Input!$A517="",SUMPRODUCT(--(LEN(Input!$A518:'Input'!$A$1006)&gt;0))&lt;&gt;0),"Row is skipped.",IF(AND(Input!$A517="",Input!$A518=""),"", IF(Input!E517="","Data is missing.","")))),"",IF(AND(Input!$A517="",SUMPRODUCT(--(LEN(Input!$A518:'Input'!$A$1006)&gt;0))&lt;&gt;0),"Row is skipped.",IF(AND(Input!$A517="",Input!$A518=""),"", IF(Input!E517="","Data is missing.",""))))</f>
        <v/>
      </c>
      <c r="G518" s="189" t="str">
        <f>IF(ISERROR(IF(AND(Input!$A517="",SUMPRODUCT(--(LEN(Input!$A518:'Input'!$A$1006)&gt;0))&lt;&gt;0),"Row is skipped.",IF(AND(Input!$A517="",Input!$A518=""),"", IF(Input!F517="","Data is missing.","")))),"",IF(AND(Input!$A517="",SUMPRODUCT(--(LEN(Input!$A518:'Input'!$A$1006)&gt;0))&lt;&gt;0),"Row is skipped.",IF(AND(Input!$A517="",Input!$A518=""),"", IF(Input!F517="","Data is missing.",""))))</f>
        <v/>
      </c>
      <c r="H518" s="190" t="str">
        <f>IF(ISERROR(IF(AND(Input!$A517="",SUMPRODUCT(--(LEN(Input!$A518:'Input'!$A$1006)&gt;0))&lt;&gt;0),"Row is skipped.",IF(AND(Input!$A517="",Input!$A518=""),"", IF(Input!G517="","Data is missing.","")))),"",IF(AND(Input!$A517="",SUMPRODUCT(--(LEN(Input!$A518:'Input'!$A$1006)&gt;0))&lt;&gt;0),"Row is skipped.",IF(AND(Input!$A517="",Input!$A518=""),"", IF(Input!G517="","Data is missing.",""))))</f>
        <v/>
      </c>
      <c r="I518" s="156"/>
      <c r="J518" s="191" t="str">
        <f>IFERROR(VLOOKUP(VLOOKUP(Input!$D517,'Measure List'!$A:$AN,40,FALSE),UIR!$A$1:$Q$27,17,FALSE),"")</f>
        <v/>
      </c>
      <c r="K518" s="192" t="str">
        <f>IFERROR(VLOOKUP(Input!$D517,'Measure List'!$A:$AN,40,FALSE),"")</f>
        <v/>
      </c>
      <c r="L518" s="156"/>
      <c r="M518" s="193" t="str">
        <f>IF(B518="","",IF(AND(Input!H517="",IFERROR(VLOOKUP(K518,UIR!$A$2:$P$21,2,FALSE),"")&lt;&gt;""),"Data is Missing.",""))</f>
        <v/>
      </c>
      <c r="N518" s="194" t="str">
        <f>IF(B518="","",IF(AND(Input!I517="",IFERROR(VLOOKUP(K518,UIR!$A$2:$P$21,3,FALSE),"")&lt;&gt;""),"Data is Missing.",""))</f>
        <v/>
      </c>
      <c r="O518" s="194" t="str">
        <f>IF(B518="","",IF(AND(Input!J517="",IFERROR(VLOOKUP(K518,UIR!$A$2:$P$21,4,FALSE),"")&lt;&gt;""),"Data is Missing.",""))</f>
        <v/>
      </c>
      <c r="P518" s="194" t="str">
        <f>IF(B518="","",IF(AND(Input!K517="",IFERROR(VLOOKUP(K518,UIR!$A$2:$P$21,5,FALSE),"")&lt;&gt;""),"Data is Missing.",""))</f>
        <v/>
      </c>
      <c r="Q518" s="194" t="str">
        <f>IF(B518="","",IF(AND(Input!L517="",IFERROR(VLOOKUP(K518,UIR!$A$2:$P$21,6,FALSE),"")&lt;&gt;""),"Data is Missing.",""))</f>
        <v/>
      </c>
      <c r="R518" s="194" t="str">
        <f>IF(B518="","",IF(AND(Input!M517="",IFERROR(VLOOKUP(K518,UIR!$A$2:$P$21,7,FALSE),"")&lt;&gt;""),"Data is Missing.",""))</f>
        <v/>
      </c>
      <c r="S518" s="194" t="str">
        <f>IF(B518="","",IF(AND(Input!P517="",IFERROR(VLOOKUP(K518,UIR!$A$2:$P$21,8,FALSE),"")&lt;&gt;""),"Data is Missing.",""))</f>
        <v/>
      </c>
      <c r="T518" s="194" t="str">
        <f>IF(B518="","",IF(AND(Input!Q517="",IFERROR(VLOOKUP(K518,UIR!$A$2:$P$21,9,FALSE),"")&lt;&gt;""),"Data is Missing.",""))</f>
        <v/>
      </c>
      <c r="U518" s="194"/>
      <c r="V518" s="194" t="str">
        <f>IF(B518="","",IF(AND(Input!S517="",IFERROR(VLOOKUP(K518,UIR!$A$2:$P$21,11,FALSE),"")&lt;&gt;""),"Data is Missing.",""))</f>
        <v/>
      </c>
      <c r="W518" s="194" t="str">
        <f>IF(B518="","",IF(AND(Input!T517="",IFERROR(VLOOKUP(K518,UIR!$A$2:$P$21,12,FALSE),"")&lt;&gt;""),"Data is Missing.",""))</f>
        <v/>
      </c>
      <c r="X518" s="194" t="str">
        <f>IF(B518="","",IF(AND(Input!V517="",IFERROR(VLOOKUP(K518,UIR!$A$2:$P$21,13,FALSE),"")&lt;&gt;""),"Data is Missing.",""))</f>
        <v/>
      </c>
      <c r="Y518" s="194" t="str">
        <f>IF(B518="","",IF(AND(Input!W517="",IFERROR(VLOOKUP(K518,UIR!$A$2:$P$21,14,FALSE),"")&lt;&gt;""),"Data is Missing.",""))</f>
        <v/>
      </c>
      <c r="Z518" s="194" t="str">
        <f>IF(B518="","",IF(AND(Input!X517="",IFERROR(VLOOKUP(K518,UIR!$A$2:$P$21,15,FALSE),"")&lt;&gt;""),"Data is Missing.",""))</f>
        <v/>
      </c>
      <c r="AA518" s="195" t="str">
        <f>IF(B518="","",IF(AND(Input!Y517="",IFERROR(VLOOKUP(K518,UIR!$A$2:$P$21,16,FALSE),"")&lt;&gt;""),"Data is Missing.",""))</f>
        <v/>
      </c>
      <c r="AC518" s="202" t="str">
        <f>IF(ISERROR(IF(Input!D517="","",IF(ISERROR(VLOOKUP(Input!D517,'Measure List'!$A$2:$A$30000,1,0)),"Invalid RefNo",""))),"",IF(Input!D517="","",IF(ISERROR(VLOOKUP(Input!D517,'Measure List'!$A$2:$A$30000,1,0)),"Invalid RefNo","")))</f>
        <v/>
      </c>
      <c r="AD518" s="156"/>
      <c r="AE518" s="156"/>
      <c r="AF518" s="156"/>
      <c r="AG518" s="156"/>
      <c r="AH518" s="156"/>
      <c r="AI518" s="156"/>
      <c r="AJ518" s="156"/>
      <c r="AK518" s="156"/>
      <c r="AL518" s="203" t="str">
        <f>IF(COUNTIF(Dropdowns!$K$2:$K$7,Input!S517)&gt;0,"",IF(Input!S517="","","Invalid Type"))</f>
        <v/>
      </c>
      <c r="AN518" s="204" t="str">
        <f>IF(Input!C517="","",IF(ISNUMBER(VALUE(Input!C517)),"","Needs to be a number."))</f>
        <v/>
      </c>
      <c r="AO518" s="205" t="str">
        <f>IF(Input!E517="","",IF(ISNUMBER(VALUE(Input!E517)),"","Needs to be a number."))</f>
        <v/>
      </c>
      <c r="AP518" s="205" t="str">
        <f>IF(Input!N517="","",IF(ISNUMBER(VALUE(Input!N517)),"","Needs to be a number."))</f>
        <v/>
      </c>
      <c r="AQ518" s="205" t="str">
        <f>IF(Input!O517="","",IF(ISNUMBER(VALUE(Input!O517)),"","Needs to be a number."))</f>
        <v/>
      </c>
      <c r="AR518" s="205" t="str">
        <f>IF(Input!V517="","",IF(ISNUMBER(VALUE(Input!V517)),"","Needs to be a number."))</f>
        <v/>
      </c>
      <c r="AS518" s="205" t="str">
        <f>IF(Input!W517="","",IF(ISNUMBER(VALUE(Input!W517)),"","Needs to be a number."))</f>
        <v/>
      </c>
      <c r="AT518" s="205" t="str">
        <f>IF(Input!X517="","",IF(ISNUMBER(VALUE(Input!X517)),"","Needs to be a number."))</f>
        <v/>
      </c>
      <c r="AU518" s="206" t="str">
        <f>IF(Input!Y517="","",IF(ISNUMBER(VALUE(Input!Y517)),"","Needs to be a number."))</f>
        <v/>
      </c>
      <c r="AW518" s="259" t="str">
        <f>IF(OR(VALUE(Input!C517)&lt;0,VALUE(Input!C517)&gt;100), "Invalid EEI %","")</f>
        <v/>
      </c>
      <c r="AX518" s="207"/>
      <c r="AY518" s="278" t="str">
        <f>IF(Input!E517="","",IF(VALUE(Input!E517)=0,"Do not enter 0.",""))</f>
        <v/>
      </c>
    </row>
    <row r="519" spans="2:51" x14ac:dyDescent="0.3">
      <c r="B519" s="188" t="str">
        <f>Input!A518</f>
        <v/>
      </c>
      <c r="C519" s="189" t="str">
        <f>IF(ISERROR(IF(AND(Input!$A518="",SUMPRODUCT(--(LEN(Input!$A519:'Input'!$A$1006)&gt;0))&lt;&gt;0),"Row is skipped.",IF(AND(Input!$A518="",Input!$A519=""),"", IF(Input!B518="","Data is missing.","")))),"",IF(AND(Input!$A518="",SUMPRODUCT(--(LEN(Input!$A519:'Input'!$A$1006)&gt;0))&lt;&gt;0),"Row is skipped.",IF(AND(Input!$A518="",Input!$A519=""),"", IF(Input!B518="","Data is missing.",""))))</f>
        <v/>
      </c>
      <c r="D519" s="189" t="str">
        <f>IF(ISERROR(IF(AND(Input!$A518="",SUMPRODUCT(--(LEN(Input!$A519:'Input'!$A$1006)&gt;0))&lt;&gt;0),"Row is skipped.",IF(AND(Input!$A518="",Input!$A519=""),"", IF(Input!C518="","Data is missing.","")))),"",IF(AND(Input!$A518="",SUMPRODUCT(--(LEN(Input!$A519:'Input'!$A$1006)&gt;0))&lt;&gt;0),"Row is skipped.",IF(AND(Input!$A518="",Input!$A519=""),"", IF(Input!C518="","Data is missing.",""))))</f>
        <v/>
      </c>
      <c r="E519" s="189" t="str">
        <f>IF(ISERROR(IF(AND(Input!$A518="",SUMPRODUCT(--(LEN(Input!$A519:'Input'!$A$1006)&gt;0))&lt;&gt;0),"Row is skipped.",IF(AND(Input!$A518="",Input!$A519=""),"", IF(Input!D518="","Data is missing.","")))),"",IF(AND(Input!$A518="",SUMPRODUCT(--(LEN(Input!$A519:'Input'!$A$1006)&gt;0))&lt;&gt;0),"Row is skipped.",IF(AND(Input!$A518="",Input!$A519=""),"", IF(Input!D518="","Data is missing.",""))))</f>
        <v/>
      </c>
      <c r="F519" s="189" t="str">
        <f>IF(ISERROR(IF(AND(Input!$A518="",SUMPRODUCT(--(LEN(Input!$A519:'Input'!$A$1006)&gt;0))&lt;&gt;0),"Row is skipped.",IF(AND(Input!$A518="",Input!$A519=""),"", IF(Input!E518="","Data is missing.","")))),"",IF(AND(Input!$A518="",SUMPRODUCT(--(LEN(Input!$A519:'Input'!$A$1006)&gt;0))&lt;&gt;0),"Row is skipped.",IF(AND(Input!$A518="",Input!$A519=""),"", IF(Input!E518="","Data is missing.",""))))</f>
        <v/>
      </c>
      <c r="G519" s="189" t="str">
        <f>IF(ISERROR(IF(AND(Input!$A518="",SUMPRODUCT(--(LEN(Input!$A519:'Input'!$A$1006)&gt;0))&lt;&gt;0),"Row is skipped.",IF(AND(Input!$A518="",Input!$A519=""),"", IF(Input!F518="","Data is missing.","")))),"",IF(AND(Input!$A518="",SUMPRODUCT(--(LEN(Input!$A519:'Input'!$A$1006)&gt;0))&lt;&gt;0),"Row is skipped.",IF(AND(Input!$A518="",Input!$A519=""),"", IF(Input!F518="","Data is missing.",""))))</f>
        <v/>
      </c>
      <c r="H519" s="190" t="str">
        <f>IF(ISERROR(IF(AND(Input!$A518="",SUMPRODUCT(--(LEN(Input!$A519:'Input'!$A$1006)&gt;0))&lt;&gt;0),"Row is skipped.",IF(AND(Input!$A518="",Input!$A519=""),"", IF(Input!G518="","Data is missing.","")))),"",IF(AND(Input!$A518="",SUMPRODUCT(--(LEN(Input!$A519:'Input'!$A$1006)&gt;0))&lt;&gt;0),"Row is skipped.",IF(AND(Input!$A518="",Input!$A519=""),"", IF(Input!G518="","Data is missing.",""))))</f>
        <v/>
      </c>
      <c r="I519" s="156"/>
      <c r="J519" s="191" t="str">
        <f>IFERROR(VLOOKUP(VLOOKUP(Input!$D518,'Measure List'!$A:$AN,40,FALSE),UIR!$A$1:$Q$27,17,FALSE),"")</f>
        <v/>
      </c>
      <c r="K519" s="192" t="str">
        <f>IFERROR(VLOOKUP(Input!$D518,'Measure List'!$A:$AN,40,FALSE),"")</f>
        <v/>
      </c>
      <c r="L519" s="156"/>
      <c r="M519" s="193" t="str">
        <f>IF(B519="","",IF(AND(Input!H518="",IFERROR(VLOOKUP(K519,UIR!$A$2:$P$21,2,FALSE),"")&lt;&gt;""),"Data is Missing.",""))</f>
        <v/>
      </c>
      <c r="N519" s="194" t="str">
        <f>IF(B519="","",IF(AND(Input!I518="",IFERROR(VLOOKUP(K519,UIR!$A$2:$P$21,3,FALSE),"")&lt;&gt;""),"Data is Missing.",""))</f>
        <v/>
      </c>
      <c r="O519" s="194" t="str">
        <f>IF(B519="","",IF(AND(Input!J518="",IFERROR(VLOOKUP(K519,UIR!$A$2:$P$21,4,FALSE),"")&lt;&gt;""),"Data is Missing.",""))</f>
        <v/>
      </c>
      <c r="P519" s="194" t="str">
        <f>IF(B519="","",IF(AND(Input!K518="",IFERROR(VLOOKUP(K519,UIR!$A$2:$P$21,5,FALSE),"")&lt;&gt;""),"Data is Missing.",""))</f>
        <v/>
      </c>
      <c r="Q519" s="194" t="str">
        <f>IF(B519="","",IF(AND(Input!L518="",IFERROR(VLOOKUP(K519,UIR!$A$2:$P$21,6,FALSE),"")&lt;&gt;""),"Data is Missing.",""))</f>
        <v/>
      </c>
      <c r="R519" s="194" t="str">
        <f>IF(B519="","",IF(AND(Input!M518="",IFERROR(VLOOKUP(K519,UIR!$A$2:$P$21,7,FALSE),"")&lt;&gt;""),"Data is Missing.",""))</f>
        <v/>
      </c>
      <c r="S519" s="194" t="str">
        <f>IF(B519="","",IF(AND(Input!P518="",IFERROR(VLOOKUP(K519,UIR!$A$2:$P$21,8,FALSE),"")&lt;&gt;""),"Data is Missing.",""))</f>
        <v/>
      </c>
      <c r="T519" s="194" t="str">
        <f>IF(B519="","",IF(AND(Input!Q518="",IFERROR(VLOOKUP(K519,UIR!$A$2:$P$21,9,FALSE),"")&lt;&gt;""),"Data is Missing.",""))</f>
        <v/>
      </c>
      <c r="U519" s="194"/>
      <c r="V519" s="194" t="str">
        <f>IF(B519="","",IF(AND(Input!S518="",IFERROR(VLOOKUP(K519,UIR!$A$2:$P$21,11,FALSE),"")&lt;&gt;""),"Data is Missing.",""))</f>
        <v/>
      </c>
      <c r="W519" s="194" t="str">
        <f>IF(B519="","",IF(AND(Input!T518="",IFERROR(VLOOKUP(K519,UIR!$A$2:$P$21,12,FALSE),"")&lt;&gt;""),"Data is Missing.",""))</f>
        <v/>
      </c>
      <c r="X519" s="194" t="str">
        <f>IF(B519="","",IF(AND(Input!V518="",IFERROR(VLOOKUP(K519,UIR!$A$2:$P$21,13,FALSE),"")&lt;&gt;""),"Data is Missing.",""))</f>
        <v/>
      </c>
      <c r="Y519" s="194" t="str">
        <f>IF(B519="","",IF(AND(Input!W518="",IFERROR(VLOOKUP(K519,UIR!$A$2:$P$21,14,FALSE),"")&lt;&gt;""),"Data is Missing.",""))</f>
        <v/>
      </c>
      <c r="Z519" s="194" t="str">
        <f>IF(B519="","",IF(AND(Input!X518="",IFERROR(VLOOKUP(K519,UIR!$A$2:$P$21,15,FALSE),"")&lt;&gt;""),"Data is Missing.",""))</f>
        <v/>
      </c>
      <c r="AA519" s="195" t="str">
        <f>IF(B519="","",IF(AND(Input!Y518="",IFERROR(VLOOKUP(K519,UIR!$A$2:$P$21,16,FALSE),"")&lt;&gt;""),"Data is Missing.",""))</f>
        <v/>
      </c>
      <c r="AC519" s="202" t="str">
        <f>IF(ISERROR(IF(Input!D518="","",IF(ISERROR(VLOOKUP(Input!D518,'Measure List'!$A$2:$A$30000,1,0)),"Invalid RefNo",""))),"",IF(Input!D518="","",IF(ISERROR(VLOOKUP(Input!D518,'Measure List'!$A$2:$A$30000,1,0)),"Invalid RefNo","")))</f>
        <v/>
      </c>
      <c r="AD519" s="156"/>
      <c r="AE519" s="156"/>
      <c r="AF519" s="156"/>
      <c r="AG519" s="156"/>
      <c r="AH519" s="156"/>
      <c r="AI519" s="156"/>
      <c r="AJ519" s="156"/>
      <c r="AK519" s="156"/>
      <c r="AL519" s="203" t="str">
        <f>IF(COUNTIF(Dropdowns!$K$2:$K$7,Input!S518)&gt;0,"",IF(Input!S518="","","Invalid Type"))</f>
        <v/>
      </c>
      <c r="AN519" s="204" t="str">
        <f>IF(Input!C518="","",IF(ISNUMBER(VALUE(Input!C518)),"","Needs to be a number."))</f>
        <v/>
      </c>
      <c r="AO519" s="205" t="str">
        <f>IF(Input!E518="","",IF(ISNUMBER(VALUE(Input!E518)),"","Needs to be a number."))</f>
        <v/>
      </c>
      <c r="AP519" s="205" t="str">
        <f>IF(Input!N518="","",IF(ISNUMBER(VALUE(Input!N518)),"","Needs to be a number."))</f>
        <v/>
      </c>
      <c r="AQ519" s="205" t="str">
        <f>IF(Input!O518="","",IF(ISNUMBER(VALUE(Input!O518)),"","Needs to be a number."))</f>
        <v/>
      </c>
      <c r="AR519" s="205" t="str">
        <f>IF(Input!V518="","",IF(ISNUMBER(VALUE(Input!V518)),"","Needs to be a number."))</f>
        <v/>
      </c>
      <c r="AS519" s="205" t="str">
        <f>IF(Input!W518="","",IF(ISNUMBER(VALUE(Input!W518)),"","Needs to be a number."))</f>
        <v/>
      </c>
      <c r="AT519" s="205" t="str">
        <f>IF(Input!X518="","",IF(ISNUMBER(VALUE(Input!X518)),"","Needs to be a number."))</f>
        <v/>
      </c>
      <c r="AU519" s="206" t="str">
        <f>IF(Input!Y518="","",IF(ISNUMBER(VALUE(Input!Y518)),"","Needs to be a number."))</f>
        <v/>
      </c>
      <c r="AW519" s="259" t="str">
        <f>IF(OR(VALUE(Input!C518)&lt;0,VALUE(Input!C518)&gt;100), "Invalid EEI %","")</f>
        <v/>
      </c>
      <c r="AX519" s="207"/>
      <c r="AY519" s="278" t="str">
        <f>IF(Input!E518="","",IF(VALUE(Input!E518)=0,"Do not enter 0.",""))</f>
        <v/>
      </c>
    </row>
    <row r="520" spans="2:51" x14ac:dyDescent="0.3">
      <c r="B520" s="188" t="str">
        <f>Input!A519</f>
        <v/>
      </c>
      <c r="C520" s="189" t="str">
        <f>IF(ISERROR(IF(AND(Input!$A519="",SUMPRODUCT(--(LEN(Input!$A520:'Input'!$A$1006)&gt;0))&lt;&gt;0),"Row is skipped.",IF(AND(Input!$A519="",Input!$A520=""),"", IF(Input!B519="","Data is missing.","")))),"",IF(AND(Input!$A519="",SUMPRODUCT(--(LEN(Input!$A520:'Input'!$A$1006)&gt;0))&lt;&gt;0),"Row is skipped.",IF(AND(Input!$A519="",Input!$A520=""),"", IF(Input!B519="","Data is missing.",""))))</f>
        <v/>
      </c>
      <c r="D520" s="189" t="str">
        <f>IF(ISERROR(IF(AND(Input!$A519="",SUMPRODUCT(--(LEN(Input!$A520:'Input'!$A$1006)&gt;0))&lt;&gt;0),"Row is skipped.",IF(AND(Input!$A519="",Input!$A520=""),"", IF(Input!C519="","Data is missing.","")))),"",IF(AND(Input!$A519="",SUMPRODUCT(--(LEN(Input!$A520:'Input'!$A$1006)&gt;0))&lt;&gt;0),"Row is skipped.",IF(AND(Input!$A519="",Input!$A520=""),"", IF(Input!C519="","Data is missing.",""))))</f>
        <v/>
      </c>
      <c r="E520" s="189" t="str">
        <f>IF(ISERROR(IF(AND(Input!$A519="",SUMPRODUCT(--(LEN(Input!$A520:'Input'!$A$1006)&gt;0))&lt;&gt;0),"Row is skipped.",IF(AND(Input!$A519="",Input!$A520=""),"", IF(Input!D519="","Data is missing.","")))),"",IF(AND(Input!$A519="",SUMPRODUCT(--(LEN(Input!$A520:'Input'!$A$1006)&gt;0))&lt;&gt;0),"Row is skipped.",IF(AND(Input!$A519="",Input!$A520=""),"", IF(Input!D519="","Data is missing.",""))))</f>
        <v/>
      </c>
      <c r="F520" s="189" t="str">
        <f>IF(ISERROR(IF(AND(Input!$A519="",SUMPRODUCT(--(LEN(Input!$A520:'Input'!$A$1006)&gt;0))&lt;&gt;0),"Row is skipped.",IF(AND(Input!$A519="",Input!$A520=""),"", IF(Input!E519="","Data is missing.","")))),"",IF(AND(Input!$A519="",SUMPRODUCT(--(LEN(Input!$A520:'Input'!$A$1006)&gt;0))&lt;&gt;0),"Row is skipped.",IF(AND(Input!$A519="",Input!$A520=""),"", IF(Input!E519="","Data is missing.",""))))</f>
        <v/>
      </c>
      <c r="G520" s="189" t="str">
        <f>IF(ISERROR(IF(AND(Input!$A519="",SUMPRODUCT(--(LEN(Input!$A520:'Input'!$A$1006)&gt;0))&lt;&gt;0),"Row is skipped.",IF(AND(Input!$A519="",Input!$A520=""),"", IF(Input!F519="","Data is missing.","")))),"",IF(AND(Input!$A519="",SUMPRODUCT(--(LEN(Input!$A520:'Input'!$A$1006)&gt;0))&lt;&gt;0),"Row is skipped.",IF(AND(Input!$A519="",Input!$A520=""),"", IF(Input!F519="","Data is missing.",""))))</f>
        <v/>
      </c>
      <c r="H520" s="190" t="str">
        <f>IF(ISERROR(IF(AND(Input!$A519="",SUMPRODUCT(--(LEN(Input!$A520:'Input'!$A$1006)&gt;0))&lt;&gt;0),"Row is skipped.",IF(AND(Input!$A519="",Input!$A520=""),"", IF(Input!G519="","Data is missing.","")))),"",IF(AND(Input!$A519="",SUMPRODUCT(--(LEN(Input!$A520:'Input'!$A$1006)&gt;0))&lt;&gt;0),"Row is skipped.",IF(AND(Input!$A519="",Input!$A520=""),"", IF(Input!G519="","Data is missing.",""))))</f>
        <v/>
      </c>
      <c r="I520" s="156"/>
      <c r="J520" s="191" t="str">
        <f>IFERROR(VLOOKUP(VLOOKUP(Input!$D519,'Measure List'!$A:$AN,40,FALSE),UIR!$A$1:$Q$27,17,FALSE),"")</f>
        <v/>
      </c>
      <c r="K520" s="192" t="str">
        <f>IFERROR(VLOOKUP(Input!$D519,'Measure List'!$A:$AN,40,FALSE),"")</f>
        <v/>
      </c>
      <c r="L520" s="156"/>
      <c r="M520" s="193" t="str">
        <f>IF(B520="","",IF(AND(Input!H519="",IFERROR(VLOOKUP(K520,UIR!$A$2:$P$21,2,FALSE),"")&lt;&gt;""),"Data is Missing.",""))</f>
        <v/>
      </c>
      <c r="N520" s="194" t="str">
        <f>IF(B520="","",IF(AND(Input!I519="",IFERROR(VLOOKUP(K520,UIR!$A$2:$P$21,3,FALSE),"")&lt;&gt;""),"Data is Missing.",""))</f>
        <v/>
      </c>
      <c r="O520" s="194" t="str">
        <f>IF(B520="","",IF(AND(Input!J519="",IFERROR(VLOOKUP(K520,UIR!$A$2:$P$21,4,FALSE),"")&lt;&gt;""),"Data is Missing.",""))</f>
        <v/>
      </c>
      <c r="P520" s="194" t="str">
        <f>IF(B520="","",IF(AND(Input!K519="",IFERROR(VLOOKUP(K520,UIR!$A$2:$P$21,5,FALSE),"")&lt;&gt;""),"Data is Missing.",""))</f>
        <v/>
      </c>
      <c r="Q520" s="194" t="str">
        <f>IF(B520="","",IF(AND(Input!L519="",IFERROR(VLOOKUP(K520,UIR!$A$2:$P$21,6,FALSE),"")&lt;&gt;""),"Data is Missing.",""))</f>
        <v/>
      </c>
      <c r="R520" s="194" t="str">
        <f>IF(B520="","",IF(AND(Input!M519="",IFERROR(VLOOKUP(K520,UIR!$A$2:$P$21,7,FALSE),"")&lt;&gt;""),"Data is Missing.",""))</f>
        <v/>
      </c>
      <c r="S520" s="194" t="str">
        <f>IF(B520="","",IF(AND(Input!P519="",IFERROR(VLOOKUP(K520,UIR!$A$2:$P$21,8,FALSE),"")&lt;&gt;""),"Data is Missing.",""))</f>
        <v/>
      </c>
      <c r="T520" s="194" t="str">
        <f>IF(B520="","",IF(AND(Input!Q519="",IFERROR(VLOOKUP(K520,UIR!$A$2:$P$21,9,FALSE),"")&lt;&gt;""),"Data is Missing.",""))</f>
        <v/>
      </c>
      <c r="U520" s="194"/>
      <c r="V520" s="194" t="str">
        <f>IF(B520="","",IF(AND(Input!S519="",IFERROR(VLOOKUP(K520,UIR!$A$2:$P$21,11,FALSE),"")&lt;&gt;""),"Data is Missing.",""))</f>
        <v/>
      </c>
      <c r="W520" s="194" t="str">
        <f>IF(B520="","",IF(AND(Input!T519="",IFERROR(VLOOKUP(K520,UIR!$A$2:$P$21,12,FALSE),"")&lt;&gt;""),"Data is Missing.",""))</f>
        <v/>
      </c>
      <c r="X520" s="194" t="str">
        <f>IF(B520="","",IF(AND(Input!V519="",IFERROR(VLOOKUP(K520,UIR!$A$2:$P$21,13,FALSE),"")&lt;&gt;""),"Data is Missing.",""))</f>
        <v/>
      </c>
      <c r="Y520" s="194" t="str">
        <f>IF(B520="","",IF(AND(Input!W519="",IFERROR(VLOOKUP(K520,UIR!$A$2:$P$21,14,FALSE),"")&lt;&gt;""),"Data is Missing.",""))</f>
        <v/>
      </c>
      <c r="Z520" s="194" t="str">
        <f>IF(B520="","",IF(AND(Input!X519="",IFERROR(VLOOKUP(K520,UIR!$A$2:$P$21,15,FALSE),"")&lt;&gt;""),"Data is Missing.",""))</f>
        <v/>
      </c>
      <c r="AA520" s="195" t="str">
        <f>IF(B520="","",IF(AND(Input!Y519="",IFERROR(VLOOKUP(K520,UIR!$A$2:$P$21,16,FALSE),"")&lt;&gt;""),"Data is Missing.",""))</f>
        <v/>
      </c>
      <c r="AC520" s="202" t="str">
        <f>IF(ISERROR(IF(Input!D519="","",IF(ISERROR(VLOOKUP(Input!D519,'Measure List'!$A$2:$A$30000,1,0)),"Invalid RefNo",""))),"",IF(Input!D519="","",IF(ISERROR(VLOOKUP(Input!D519,'Measure List'!$A$2:$A$30000,1,0)),"Invalid RefNo","")))</f>
        <v/>
      </c>
      <c r="AD520" s="156"/>
      <c r="AE520" s="156"/>
      <c r="AF520" s="156"/>
      <c r="AG520" s="156"/>
      <c r="AH520" s="156"/>
      <c r="AI520" s="156"/>
      <c r="AJ520" s="156"/>
      <c r="AK520" s="156"/>
      <c r="AL520" s="203" t="str">
        <f>IF(COUNTIF(Dropdowns!$K$2:$K$7,Input!S519)&gt;0,"",IF(Input!S519="","","Invalid Type"))</f>
        <v/>
      </c>
      <c r="AN520" s="204" t="str">
        <f>IF(Input!C519="","",IF(ISNUMBER(VALUE(Input!C519)),"","Needs to be a number."))</f>
        <v/>
      </c>
      <c r="AO520" s="205" t="str">
        <f>IF(Input!E519="","",IF(ISNUMBER(VALUE(Input!E519)),"","Needs to be a number."))</f>
        <v/>
      </c>
      <c r="AP520" s="205" t="str">
        <f>IF(Input!N519="","",IF(ISNUMBER(VALUE(Input!N519)),"","Needs to be a number."))</f>
        <v/>
      </c>
      <c r="AQ520" s="205" t="str">
        <f>IF(Input!O519="","",IF(ISNUMBER(VALUE(Input!O519)),"","Needs to be a number."))</f>
        <v/>
      </c>
      <c r="AR520" s="205" t="str">
        <f>IF(Input!V519="","",IF(ISNUMBER(VALUE(Input!V519)),"","Needs to be a number."))</f>
        <v/>
      </c>
      <c r="AS520" s="205" t="str">
        <f>IF(Input!W519="","",IF(ISNUMBER(VALUE(Input!W519)),"","Needs to be a number."))</f>
        <v/>
      </c>
      <c r="AT520" s="205" t="str">
        <f>IF(Input!X519="","",IF(ISNUMBER(VALUE(Input!X519)),"","Needs to be a number."))</f>
        <v/>
      </c>
      <c r="AU520" s="206" t="str">
        <f>IF(Input!Y519="","",IF(ISNUMBER(VALUE(Input!Y519)),"","Needs to be a number."))</f>
        <v/>
      </c>
      <c r="AW520" s="259" t="str">
        <f>IF(OR(VALUE(Input!C519)&lt;0,VALUE(Input!C519)&gt;100), "Invalid EEI %","")</f>
        <v/>
      </c>
      <c r="AX520" s="207"/>
      <c r="AY520" s="278" t="str">
        <f>IF(Input!E519="","",IF(VALUE(Input!E519)=0,"Do not enter 0.",""))</f>
        <v/>
      </c>
    </row>
    <row r="521" spans="2:51" x14ac:dyDescent="0.3">
      <c r="B521" s="188" t="str">
        <f>Input!A520</f>
        <v/>
      </c>
      <c r="C521" s="189" t="str">
        <f>IF(ISERROR(IF(AND(Input!$A520="",SUMPRODUCT(--(LEN(Input!$A521:'Input'!$A$1006)&gt;0))&lt;&gt;0),"Row is skipped.",IF(AND(Input!$A520="",Input!$A521=""),"", IF(Input!B520="","Data is missing.","")))),"",IF(AND(Input!$A520="",SUMPRODUCT(--(LEN(Input!$A521:'Input'!$A$1006)&gt;0))&lt;&gt;0),"Row is skipped.",IF(AND(Input!$A520="",Input!$A521=""),"", IF(Input!B520="","Data is missing.",""))))</f>
        <v/>
      </c>
      <c r="D521" s="189" t="str">
        <f>IF(ISERROR(IF(AND(Input!$A520="",SUMPRODUCT(--(LEN(Input!$A521:'Input'!$A$1006)&gt;0))&lt;&gt;0),"Row is skipped.",IF(AND(Input!$A520="",Input!$A521=""),"", IF(Input!C520="","Data is missing.","")))),"",IF(AND(Input!$A520="",SUMPRODUCT(--(LEN(Input!$A521:'Input'!$A$1006)&gt;0))&lt;&gt;0),"Row is skipped.",IF(AND(Input!$A520="",Input!$A521=""),"", IF(Input!C520="","Data is missing.",""))))</f>
        <v/>
      </c>
      <c r="E521" s="189" t="str">
        <f>IF(ISERROR(IF(AND(Input!$A520="",SUMPRODUCT(--(LEN(Input!$A521:'Input'!$A$1006)&gt;0))&lt;&gt;0),"Row is skipped.",IF(AND(Input!$A520="",Input!$A521=""),"", IF(Input!D520="","Data is missing.","")))),"",IF(AND(Input!$A520="",SUMPRODUCT(--(LEN(Input!$A521:'Input'!$A$1006)&gt;0))&lt;&gt;0),"Row is skipped.",IF(AND(Input!$A520="",Input!$A521=""),"", IF(Input!D520="","Data is missing.",""))))</f>
        <v/>
      </c>
      <c r="F521" s="189" t="str">
        <f>IF(ISERROR(IF(AND(Input!$A520="",SUMPRODUCT(--(LEN(Input!$A521:'Input'!$A$1006)&gt;0))&lt;&gt;0),"Row is skipped.",IF(AND(Input!$A520="",Input!$A521=""),"", IF(Input!E520="","Data is missing.","")))),"",IF(AND(Input!$A520="",SUMPRODUCT(--(LEN(Input!$A521:'Input'!$A$1006)&gt;0))&lt;&gt;0),"Row is skipped.",IF(AND(Input!$A520="",Input!$A521=""),"", IF(Input!E520="","Data is missing.",""))))</f>
        <v/>
      </c>
      <c r="G521" s="189" t="str">
        <f>IF(ISERROR(IF(AND(Input!$A520="",SUMPRODUCT(--(LEN(Input!$A521:'Input'!$A$1006)&gt;0))&lt;&gt;0),"Row is skipped.",IF(AND(Input!$A520="",Input!$A521=""),"", IF(Input!F520="","Data is missing.","")))),"",IF(AND(Input!$A520="",SUMPRODUCT(--(LEN(Input!$A521:'Input'!$A$1006)&gt;0))&lt;&gt;0),"Row is skipped.",IF(AND(Input!$A520="",Input!$A521=""),"", IF(Input!F520="","Data is missing.",""))))</f>
        <v/>
      </c>
      <c r="H521" s="190" t="str">
        <f>IF(ISERROR(IF(AND(Input!$A520="",SUMPRODUCT(--(LEN(Input!$A521:'Input'!$A$1006)&gt;0))&lt;&gt;0),"Row is skipped.",IF(AND(Input!$A520="",Input!$A521=""),"", IF(Input!G520="","Data is missing.","")))),"",IF(AND(Input!$A520="",SUMPRODUCT(--(LEN(Input!$A521:'Input'!$A$1006)&gt;0))&lt;&gt;0),"Row is skipped.",IF(AND(Input!$A520="",Input!$A521=""),"", IF(Input!G520="","Data is missing.",""))))</f>
        <v/>
      </c>
      <c r="I521" s="156"/>
      <c r="J521" s="191" t="str">
        <f>IFERROR(VLOOKUP(VLOOKUP(Input!$D520,'Measure List'!$A:$AN,40,FALSE),UIR!$A$1:$Q$27,17,FALSE),"")</f>
        <v/>
      </c>
      <c r="K521" s="192" t="str">
        <f>IFERROR(VLOOKUP(Input!$D520,'Measure List'!$A:$AN,40,FALSE),"")</f>
        <v/>
      </c>
      <c r="L521" s="156"/>
      <c r="M521" s="193" t="str">
        <f>IF(B521="","",IF(AND(Input!H520="",IFERROR(VLOOKUP(K521,UIR!$A$2:$P$21,2,FALSE),"")&lt;&gt;""),"Data is Missing.",""))</f>
        <v/>
      </c>
      <c r="N521" s="194" t="str">
        <f>IF(B521="","",IF(AND(Input!I520="",IFERROR(VLOOKUP(K521,UIR!$A$2:$P$21,3,FALSE),"")&lt;&gt;""),"Data is Missing.",""))</f>
        <v/>
      </c>
      <c r="O521" s="194" t="str">
        <f>IF(B521="","",IF(AND(Input!J520="",IFERROR(VLOOKUP(K521,UIR!$A$2:$P$21,4,FALSE),"")&lt;&gt;""),"Data is Missing.",""))</f>
        <v/>
      </c>
      <c r="P521" s="194" t="str">
        <f>IF(B521="","",IF(AND(Input!K520="",IFERROR(VLOOKUP(K521,UIR!$A$2:$P$21,5,FALSE),"")&lt;&gt;""),"Data is Missing.",""))</f>
        <v/>
      </c>
      <c r="Q521" s="194" t="str">
        <f>IF(B521="","",IF(AND(Input!L520="",IFERROR(VLOOKUP(K521,UIR!$A$2:$P$21,6,FALSE),"")&lt;&gt;""),"Data is Missing.",""))</f>
        <v/>
      </c>
      <c r="R521" s="194" t="str">
        <f>IF(B521="","",IF(AND(Input!M520="",IFERROR(VLOOKUP(K521,UIR!$A$2:$P$21,7,FALSE),"")&lt;&gt;""),"Data is Missing.",""))</f>
        <v/>
      </c>
      <c r="S521" s="194" t="str">
        <f>IF(B521="","",IF(AND(Input!P520="",IFERROR(VLOOKUP(K521,UIR!$A$2:$P$21,8,FALSE),"")&lt;&gt;""),"Data is Missing.",""))</f>
        <v/>
      </c>
      <c r="T521" s="194" t="str">
        <f>IF(B521="","",IF(AND(Input!Q520="",IFERROR(VLOOKUP(K521,UIR!$A$2:$P$21,9,FALSE),"")&lt;&gt;""),"Data is Missing.",""))</f>
        <v/>
      </c>
      <c r="U521" s="194"/>
      <c r="V521" s="194" t="str">
        <f>IF(B521="","",IF(AND(Input!S520="",IFERROR(VLOOKUP(K521,UIR!$A$2:$P$21,11,FALSE),"")&lt;&gt;""),"Data is Missing.",""))</f>
        <v/>
      </c>
      <c r="W521" s="194" t="str">
        <f>IF(B521="","",IF(AND(Input!T520="",IFERROR(VLOOKUP(K521,UIR!$A$2:$P$21,12,FALSE),"")&lt;&gt;""),"Data is Missing.",""))</f>
        <v/>
      </c>
      <c r="X521" s="194" t="str">
        <f>IF(B521="","",IF(AND(Input!V520="",IFERROR(VLOOKUP(K521,UIR!$A$2:$P$21,13,FALSE),"")&lt;&gt;""),"Data is Missing.",""))</f>
        <v/>
      </c>
      <c r="Y521" s="194" t="str">
        <f>IF(B521="","",IF(AND(Input!W520="",IFERROR(VLOOKUP(K521,UIR!$A$2:$P$21,14,FALSE),"")&lt;&gt;""),"Data is Missing.",""))</f>
        <v/>
      </c>
      <c r="Z521" s="194" t="str">
        <f>IF(B521="","",IF(AND(Input!X520="",IFERROR(VLOOKUP(K521,UIR!$A$2:$P$21,15,FALSE),"")&lt;&gt;""),"Data is Missing.",""))</f>
        <v/>
      </c>
      <c r="AA521" s="195" t="str">
        <f>IF(B521="","",IF(AND(Input!Y520="",IFERROR(VLOOKUP(K521,UIR!$A$2:$P$21,16,FALSE),"")&lt;&gt;""),"Data is Missing.",""))</f>
        <v/>
      </c>
      <c r="AC521" s="202" t="str">
        <f>IF(ISERROR(IF(Input!D520="","",IF(ISERROR(VLOOKUP(Input!D520,'Measure List'!$A$2:$A$30000,1,0)),"Invalid RefNo",""))),"",IF(Input!D520="","",IF(ISERROR(VLOOKUP(Input!D520,'Measure List'!$A$2:$A$30000,1,0)),"Invalid RefNo","")))</f>
        <v/>
      </c>
      <c r="AD521" s="156"/>
      <c r="AE521" s="156"/>
      <c r="AF521" s="156"/>
      <c r="AG521" s="156"/>
      <c r="AH521" s="156"/>
      <c r="AI521" s="156"/>
      <c r="AJ521" s="156"/>
      <c r="AK521" s="156"/>
      <c r="AL521" s="203" t="str">
        <f>IF(COUNTIF(Dropdowns!$K$2:$K$7,Input!S520)&gt;0,"",IF(Input!S520="","","Invalid Type"))</f>
        <v/>
      </c>
      <c r="AN521" s="204" t="str">
        <f>IF(Input!C520="","",IF(ISNUMBER(VALUE(Input!C520)),"","Needs to be a number."))</f>
        <v/>
      </c>
      <c r="AO521" s="205" t="str">
        <f>IF(Input!E520="","",IF(ISNUMBER(VALUE(Input!E520)),"","Needs to be a number."))</f>
        <v/>
      </c>
      <c r="AP521" s="205" t="str">
        <f>IF(Input!N520="","",IF(ISNUMBER(VALUE(Input!N520)),"","Needs to be a number."))</f>
        <v/>
      </c>
      <c r="AQ521" s="205" t="str">
        <f>IF(Input!O520="","",IF(ISNUMBER(VALUE(Input!O520)),"","Needs to be a number."))</f>
        <v/>
      </c>
      <c r="AR521" s="205" t="str">
        <f>IF(Input!V520="","",IF(ISNUMBER(VALUE(Input!V520)),"","Needs to be a number."))</f>
        <v/>
      </c>
      <c r="AS521" s="205" t="str">
        <f>IF(Input!W520="","",IF(ISNUMBER(VALUE(Input!W520)),"","Needs to be a number."))</f>
        <v/>
      </c>
      <c r="AT521" s="205" t="str">
        <f>IF(Input!X520="","",IF(ISNUMBER(VALUE(Input!X520)),"","Needs to be a number."))</f>
        <v/>
      </c>
      <c r="AU521" s="206" t="str">
        <f>IF(Input!Y520="","",IF(ISNUMBER(VALUE(Input!Y520)),"","Needs to be a number."))</f>
        <v/>
      </c>
      <c r="AW521" s="259" t="str">
        <f>IF(OR(VALUE(Input!C520)&lt;0,VALUE(Input!C520)&gt;100), "Invalid EEI %","")</f>
        <v/>
      </c>
      <c r="AX521" s="207"/>
      <c r="AY521" s="278" t="str">
        <f>IF(Input!E520="","",IF(VALUE(Input!E520)=0,"Do not enter 0.",""))</f>
        <v/>
      </c>
    </row>
    <row r="522" spans="2:51" x14ac:dyDescent="0.3">
      <c r="B522" s="188" t="str">
        <f>Input!A521</f>
        <v/>
      </c>
      <c r="C522" s="189" t="str">
        <f>IF(ISERROR(IF(AND(Input!$A521="",SUMPRODUCT(--(LEN(Input!$A522:'Input'!$A$1006)&gt;0))&lt;&gt;0),"Row is skipped.",IF(AND(Input!$A521="",Input!$A522=""),"", IF(Input!B521="","Data is missing.","")))),"",IF(AND(Input!$A521="",SUMPRODUCT(--(LEN(Input!$A522:'Input'!$A$1006)&gt;0))&lt;&gt;0),"Row is skipped.",IF(AND(Input!$A521="",Input!$A522=""),"", IF(Input!B521="","Data is missing.",""))))</f>
        <v/>
      </c>
      <c r="D522" s="189" t="str">
        <f>IF(ISERROR(IF(AND(Input!$A521="",SUMPRODUCT(--(LEN(Input!$A522:'Input'!$A$1006)&gt;0))&lt;&gt;0),"Row is skipped.",IF(AND(Input!$A521="",Input!$A522=""),"", IF(Input!C521="","Data is missing.","")))),"",IF(AND(Input!$A521="",SUMPRODUCT(--(LEN(Input!$A522:'Input'!$A$1006)&gt;0))&lt;&gt;0),"Row is skipped.",IF(AND(Input!$A521="",Input!$A522=""),"", IF(Input!C521="","Data is missing.",""))))</f>
        <v/>
      </c>
      <c r="E522" s="189" t="str">
        <f>IF(ISERROR(IF(AND(Input!$A521="",SUMPRODUCT(--(LEN(Input!$A522:'Input'!$A$1006)&gt;0))&lt;&gt;0),"Row is skipped.",IF(AND(Input!$A521="",Input!$A522=""),"", IF(Input!D521="","Data is missing.","")))),"",IF(AND(Input!$A521="",SUMPRODUCT(--(LEN(Input!$A522:'Input'!$A$1006)&gt;0))&lt;&gt;0),"Row is skipped.",IF(AND(Input!$A521="",Input!$A522=""),"", IF(Input!D521="","Data is missing.",""))))</f>
        <v/>
      </c>
      <c r="F522" s="189" t="str">
        <f>IF(ISERROR(IF(AND(Input!$A521="",SUMPRODUCT(--(LEN(Input!$A522:'Input'!$A$1006)&gt;0))&lt;&gt;0),"Row is skipped.",IF(AND(Input!$A521="",Input!$A522=""),"", IF(Input!E521="","Data is missing.","")))),"",IF(AND(Input!$A521="",SUMPRODUCT(--(LEN(Input!$A522:'Input'!$A$1006)&gt;0))&lt;&gt;0),"Row is skipped.",IF(AND(Input!$A521="",Input!$A522=""),"", IF(Input!E521="","Data is missing.",""))))</f>
        <v/>
      </c>
      <c r="G522" s="189" t="str">
        <f>IF(ISERROR(IF(AND(Input!$A521="",SUMPRODUCT(--(LEN(Input!$A522:'Input'!$A$1006)&gt;0))&lt;&gt;0),"Row is skipped.",IF(AND(Input!$A521="",Input!$A522=""),"", IF(Input!F521="","Data is missing.","")))),"",IF(AND(Input!$A521="",SUMPRODUCT(--(LEN(Input!$A522:'Input'!$A$1006)&gt;0))&lt;&gt;0),"Row is skipped.",IF(AND(Input!$A521="",Input!$A522=""),"", IF(Input!F521="","Data is missing.",""))))</f>
        <v/>
      </c>
      <c r="H522" s="190" t="str">
        <f>IF(ISERROR(IF(AND(Input!$A521="",SUMPRODUCT(--(LEN(Input!$A522:'Input'!$A$1006)&gt;0))&lt;&gt;0),"Row is skipped.",IF(AND(Input!$A521="",Input!$A522=""),"", IF(Input!G521="","Data is missing.","")))),"",IF(AND(Input!$A521="",SUMPRODUCT(--(LEN(Input!$A522:'Input'!$A$1006)&gt;0))&lt;&gt;0),"Row is skipped.",IF(AND(Input!$A521="",Input!$A522=""),"", IF(Input!G521="","Data is missing.",""))))</f>
        <v/>
      </c>
      <c r="I522" s="156"/>
      <c r="J522" s="191" t="str">
        <f>IFERROR(VLOOKUP(VLOOKUP(Input!$D521,'Measure List'!$A:$AN,40,FALSE),UIR!$A$1:$Q$27,17,FALSE),"")</f>
        <v/>
      </c>
      <c r="K522" s="192" t="str">
        <f>IFERROR(VLOOKUP(Input!$D521,'Measure List'!$A:$AN,40,FALSE),"")</f>
        <v/>
      </c>
      <c r="L522" s="156"/>
      <c r="M522" s="193" t="str">
        <f>IF(B522="","",IF(AND(Input!H521="",IFERROR(VLOOKUP(K522,UIR!$A$2:$P$21,2,FALSE),"")&lt;&gt;""),"Data is Missing.",""))</f>
        <v/>
      </c>
      <c r="N522" s="194" t="str">
        <f>IF(B522="","",IF(AND(Input!I521="",IFERROR(VLOOKUP(K522,UIR!$A$2:$P$21,3,FALSE),"")&lt;&gt;""),"Data is Missing.",""))</f>
        <v/>
      </c>
      <c r="O522" s="194" t="str">
        <f>IF(B522="","",IF(AND(Input!J521="",IFERROR(VLOOKUP(K522,UIR!$A$2:$P$21,4,FALSE),"")&lt;&gt;""),"Data is Missing.",""))</f>
        <v/>
      </c>
      <c r="P522" s="194" t="str">
        <f>IF(B522="","",IF(AND(Input!K521="",IFERROR(VLOOKUP(K522,UIR!$A$2:$P$21,5,FALSE),"")&lt;&gt;""),"Data is Missing.",""))</f>
        <v/>
      </c>
      <c r="Q522" s="194" t="str">
        <f>IF(B522="","",IF(AND(Input!L521="",IFERROR(VLOOKUP(K522,UIR!$A$2:$P$21,6,FALSE),"")&lt;&gt;""),"Data is Missing.",""))</f>
        <v/>
      </c>
      <c r="R522" s="194" t="str">
        <f>IF(B522="","",IF(AND(Input!M521="",IFERROR(VLOOKUP(K522,UIR!$A$2:$P$21,7,FALSE),"")&lt;&gt;""),"Data is Missing.",""))</f>
        <v/>
      </c>
      <c r="S522" s="194" t="str">
        <f>IF(B522="","",IF(AND(Input!P521="",IFERROR(VLOOKUP(K522,UIR!$A$2:$P$21,8,FALSE),"")&lt;&gt;""),"Data is Missing.",""))</f>
        <v/>
      </c>
      <c r="T522" s="194" t="str">
        <f>IF(B522="","",IF(AND(Input!Q521="",IFERROR(VLOOKUP(K522,UIR!$A$2:$P$21,9,FALSE),"")&lt;&gt;""),"Data is Missing.",""))</f>
        <v/>
      </c>
      <c r="U522" s="194"/>
      <c r="V522" s="194" t="str">
        <f>IF(B522="","",IF(AND(Input!S521="",IFERROR(VLOOKUP(K522,UIR!$A$2:$P$21,11,FALSE),"")&lt;&gt;""),"Data is Missing.",""))</f>
        <v/>
      </c>
      <c r="W522" s="194" t="str">
        <f>IF(B522="","",IF(AND(Input!T521="",IFERROR(VLOOKUP(K522,UIR!$A$2:$P$21,12,FALSE),"")&lt;&gt;""),"Data is Missing.",""))</f>
        <v/>
      </c>
      <c r="X522" s="194" t="str">
        <f>IF(B522="","",IF(AND(Input!V521="",IFERROR(VLOOKUP(K522,UIR!$A$2:$P$21,13,FALSE),"")&lt;&gt;""),"Data is Missing.",""))</f>
        <v/>
      </c>
      <c r="Y522" s="194" t="str">
        <f>IF(B522="","",IF(AND(Input!W521="",IFERROR(VLOOKUP(K522,UIR!$A$2:$P$21,14,FALSE),"")&lt;&gt;""),"Data is Missing.",""))</f>
        <v/>
      </c>
      <c r="Z522" s="194" t="str">
        <f>IF(B522="","",IF(AND(Input!X521="",IFERROR(VLOOKUP(K522,UIR!$A$2:$P$21,15,FALSE),"")&lt;&gt;""),"Data is Missing.",""))</f>
        <v/>
      </c>
      <c r="AA522" s="195" t="str">
        <f>IF(B522="","",IF(AND(Input!Y521="",IFERROR(VLOOKUP(K522,UIR!$A$2:$P$21,16,FALSE),"")&lt;&gt;""),"Data is Missing.",""))</f>
        <v/>
      </c>
      <c r="AC522" s="202" t="str">
        <f>IF(ISERROR(IF(Input!D521="","",IF(ISERROR(VLOOKUP(Input!D521,'Measure List'!$A$2:$A$30000,1,0)),"Invalid RefNo",""))),"",IF(Input!D521="","",IF(ISERROR(VLOOKUP(Input!D521,'Measure List'!$A$2:$A$30000,1,0)),"Invalid RefNo","")))</f>
        <v/>
      </c>
      <c r="AD522" s="156"/>
      <c r="AE522" s="156"/>
      <c r="AF522" s="156"/>
      <c r="AG522" s="156"/>
      <c r="AH522" s="156"/>
      <c r="AI522" s="156"/>
      <c r="AJ522" s="156"/>
      <c r="AK522" s="156"/>
      <c r="AL522" s="203" t="str">
        <f>IF(COUNTIF(Dropdowns!$K$2:$K$7,Input!S521)&gt;0,"",IF(Input!S521="","","Invalid Type"))</f>
        <v/>
      </c>
      <c r="AN522" s="204" t="str">
        <f>IF(Input!C521="","",IF(ISNUMBER(VALUE(Input!C521)),"","Needs to be a number."))</f>
        <v/>
      </c>
      <c r="AO522" s="205" t="str">
        <f>IF(Input!E521="","",IF(ISNUMBER(VALUE(Input!E521)),"","Needs to be a number."))</f>
        <v/>
      </c>
      <c r="AP522" s="205" t="str">
        <f>IF(Input!N521="","",IF(ISNUMBER(VALUE(Input!N521)),"","Needs to be a number."))</f>
        <v/>
      </c>
      <c r="AQ522" s="205" t="str">
        <f>IF(Input!O521="","",IF(ISNUMBER(VALUE(Input!O521)),"","Needs to be a number."))</f>
        <v/>
      </c>
      <c r="AR522" s="205" t="str">
        <f>IF(Input!V521="","",IF(ISNUMBER(VALUE(Input!V521)),"","Needs to be a number."))</f>
        <v/>
      </c>
      <c r="AS522" s="205" t="str">
        <f>IF(Input!W521="","",IF(ISNUMBER(VALUE(Input!W521)),"","Needs to be a number."))</f>
        <v/>
      </c>
      <c r="AT522" s="205" t="str">
        <f>IF(Input!X521="","",IF(ISNUMBER(VALUE(Input!X521)),"","Needs to be a number."))</f>
        <v/>
      </c>
      <c r="AU522" s="206" t="str">
        <f>IF(Input!Y521="","",IF(ISNUMBER(VALUE(Input!Y521)),"","Needs to be a number."))</f>
        <v/>
      </c>
      <c r="AW522" s="259" t="str">
        <f>IF(OR(VALUE(Input!C521)&lt;0,VALUE(Input!C521)&gt;100), "Invalid EEI %","")</f>
        <v/>
      </c>
      <c r="AX522" s="207"/>
      <c r="AY522" s="278" t="str">
        <f>IF(Input!E521="","",IF(VALUE(Input!E521)=0,"Do not enter 0.",""))</f>
        <v/>
      </c>
    </row>
    <row r="523" spans="2:51" x14ac:dyDescent="0.3">
      <c r="B523" s="188" t="str">
        <f>Input!A522</f>
        <v/>
      </c>
      <c r="C523" s="189" t="str">
        <f>IF(ISERROR(IF(AND(Input!$A522="",SUMPRODUCT(--(LEN(Input!$A523:'Input'!$A$1006)&gt;0))&lt;&gt;0),"Row is skipped.",IF(AND(Input!$A522="",Input!$A523=""),"", IF(Input!B522="","Data is missing.","")))),"",IF(AND(Input!$A522="",SUMPRODUCT(--(LEN(Input!$A523:'Input'!$A$1006)&gt;0))&lt;&gt;0),"Row is skipped.",IF(AND(Input!$A522="",Input!$A523=""),"", IF(Input!B522="","Data is missing.",""))))</f>
        <v/>
      </c>
      <c r="D523" s="189" t="str">
        <f>IF(ISERROR(IF(AND(Input!$A522="",SUMPRODUCT(--(LEN(Input!$A523:'Input'!$A$1006)&gt;0))&lt;&gt;0),"Row is skipped.",IF(AND(Input!$A522="",Input!$A523=""),"", IF(Input!C522="","Data is missing.","")))),"",IF(AND(Input!$A522="",SUMPRODUCT(--(LEN(Input!$A523:'Input'!$A$1006)&gt;0))&lt;&gt;0),"Row is skipped.",IF(AND(Input!$A522="",Input!$A523=""),"", IF(Input!C522="","Data is missing.",""))))</f>
        <v/>
      </c>
      <c r="E523" s="189" t="str">
        <f>IF(ISERROR(IF(AND(Input!$A522="",SUMPRODUCT(--(LEN(Input!$A523:'Input'!$A$1006)&gt;0))&lt;&gt;0),"Row is skipped.",IF(AND(Input!$A522="",Input!$A523=""),"", IF(Input!D522="","Data is missing.","")))),"",IF(AND(Input!$A522="",SUMPRODUCT(--(LEN(Input!$A523:'Input'!$A$1006)&gt;0))&lt;&gt;0),"Row is skipped.",IF(AND(Input!$A522="",Input!$A523=""),"", IF(Input!D522="","Data is missing.",""))))</f>
        <v/>
      </c>
      <c r="F523" s="189" t="str">
        <f>IF(ISERROR(IF(AND(Input!$A522="",SUMPRODUCT(--(LEN(Input!$A523:'Input'!$A$1006)&gt;0))&lt;&gt;0),"Row is skipped.",IF(AND(Input!$A522="",Input!$A523=""),"", IF(Input!E522="","Data is missing.","")))),"",IF(AND(Input!$A522="",SUMPRODUCT(--(LEN(Input!$A523:'Input'!$A$1006)&gt;0))&lt;&gt;0),"Row is skipped.",IF(AND(Input!$A522="",Input!$A523=""),"", IF(Input!E522="","Data is missing.",""))))</f>
        <v/>
      </c>
      <c r="G523" s="189" t="str">
        <f>IF(ISERROR(IF(AND(Input!$A522="",SUMPRODUCT(--(LEN(Input!$A523:'Input'!$A$1006)&gt;0))&lt;&gt;0),"Row is skipped.",IF(AND(Input!$A522="",Input!$A523=""),"", IF(Input!F522="","Data is missing.","")))),"",IF(AND(Input!$A522="",SUMPRODUCT(--(LEN(Input!$A523:'Input'!$A$1006)&gt;0))&lt;&gt;0),"Row is skipped.",IF(AND(Input!$A522="",Input!$A523=""),"", IF(Input!F522="","Data is missing.",""))))</f>
        <v/>
      </c>
      <c r="H523" s="190" t="str">
        <f>IF(ISERROR(IF(AND(Input!$A522="",SUMPRODUCT(--(LEN(Input!$A523:'Input'!$A$1006)&gt;0))&lt;&gt;0),"Row is skipped.",IF(AND(Input!$A522="",Input!$A523=""),"", IF(Input!G522="","Data is missing.","")))),"",IF(AND(Input!$A522="",SUMPRODUCT(--(LEN(Input!$A523:'Input'!$A$1006)&gt;0))&lt;&gt;0),"Row is skipped.",IF(AND(Input!$A522="",Input!$A523=""),"", IF(Input!G522="","Data is missing.",""))))</f>
        <v/>
      </c>
      <c r="I523" s="156"/>
      <c r="J523" s="191" t="str">
        <f>IFERROR(VLOOKUP(VLOOKUP(Input!$D522,'Measure List'!$A:$AN,40,FALSE),UIR!$A$1:$Q$27,17,FALSE),"")</f>
        <v/>
      </c>
      <c r="K523" s="192" t="str">
        <f>IFERROR(VLOOKUP(Input!$D522,'Measure List'!$A:$AN,40,FALSE),"")</f>
        <v/>
      </c>
      <c r="L523" s="156"/>
      <c r="M523" s="193" t="str">
        <f>IF(B523="","",IF(AND(Input!H522="",IFERROR(VLOOKUP(K523,UIR!$A$2:$P$21,2,FALSE),"")&lt;&gt;""),"Data is Missing.",""))</f>
        <v/>
      </c>
      <c r="N523" s="194" t="str">
        <f>IF(B523="","",IF(AND(Input!I522="",IFERROR(VLOOKUP(K523,UIR!$A$2:$P$21,3,FALSE),"")&lt;&gt;""),"Data is Missing.",""))</f>
        <v/>
      </c>
      <c r="O523" s="194" t="str">
        <f>IF(B523="","",IF(AND(Input!J522="",IFERROR(VLOOKUP(K523,UIR!$A$2:$P$21,4,FALSE),"")&lt;&gt;""),"Data is Missing.",""))</f>
        <v/>
      </c>
      <c r="P523" s="194" t="str">
        <f>IF(B523="","",IF(AND(Input!K522="",IFERROR(VLOOKUP(K523,UIR!$A$2:$P$21,5,FALSE),"")&lt;&gt;""),"Data is Missing.",""))</f>
        <v/>
      </c>
      <c r="Q523" s="194" t="str">
        <f>IF(B523="","",IF(AND(Input!L522="",IFERROR(VLOOKUP(K523,UIR!$A$2:$P$21,6,FALSE),"")&lt;&gt;""),"Data is Missing.",""))</f>
        <v/>
      </c>
      <c r="R523" s="194" t="str">
        <f>IF(B523="","",IF(AND(Input!M522="",IFERROR(VLOOKUP(K523,UIR!$A$2:$P$21,7,FALSE),"")&lt;&gt;""),"Data is Missing.",""))</f>
        <v/>
      </c>
      <c r="S523" s="194" t="str">
        <f>IF(B523="","",IF(AND(Input!P522="",IFERROR(VLOOKUP(K523,UIR!$A$2:$P$21,8,FALSE),"")&lt;&gt;""),"Data is Missing.",""))</f>
        <v/>
      </c>
      <c r="T523" s="194" t="str">
        <f>IF(B523="","",IF(AND(Input!Q522="",IFERROR(VLOOKUP(K523,UIR!$A$2:$P$21,9,FALSE),"")&lt;&gt;""),"Data is Missing.",""))</f>
        <v/>
      </c>
      <c r="U523" s="194"/>
      <c r="V523" s="194" t="str">
        <f>IF(B523="","",IF(AND(Input!S522="",IFERROR(VLOOKUP(K523,UIR!$A$2:$P$21,11,FALSE),"")&lt;&gt;""),"Data is Missing.",""))</f>
        <v/>
      </c>
      <c r="W523" s="194" t="str">
        <f>IF(B523="","",IF(AND(Input!T522="",IFERROR(VLOOKUP(K523,UIR!$A$2:$P$21,12,FALSE),"")&lt;&gt;""),"Data is Missing.",""))</f>
        <v/>
      </c>
      <c r="X523" s="194" t="str">
        <f>IF(B523="","",IF(AND(Input!V522="",IFERROR(VLOOKUP(K523,UIR!$A$2:$P$21,13,FALSE),"")&lt;&gt;""),"Data is Missing.",""))</f>
        <v/>
      </c>
      <c r="Y523" s="194" t="str">
        <f>IF(B523="","",IF(AND(Input!W522="",IFERROR(VLOOKUP(K523,UIR!$A$2:$P$21,14,FALSE),"")&lt;&gt;""),"Data is Missing.",""))</f>
        <v/>
      </c>
      <c r="Z523" s="194" t="str">
        <f>IF(B523="","",IF(AND(Input!X522="",IFERROR(VLOOKUP(K523,UIR!$A$2:$P$21,15,FALSE),"")&lt;&gt;""),"Data is Missing.",""))</f>
        <v/>
      </c>
      <c r="AA523" s="195" t="str">
        <f>IF(B523="","",IF(AND(Input!Y522="",IFERROR(VLOOKUP(K523,UIR!$A$2:$P$21,16,FALSE),"")&lt;&gt;""),"Data is Missing.",""))</f>
        <v/>
      </c>
      <c r="AC523" s="202" t="str">
        <f>IF(ISERROR(IF(Input!D522="","",IF(ISERROR(VLOOKUP(Input!D522,'Measure List'!$A$2:$A$30000,1,0)),"Invalid RefNo",""))),"",IF(Input!D522="","",IF(ISERROR(VLOOKUP(Input!D522,'Measure List'!$A$2:$A$30000,1,0)),"Invalid RefNo","")))</f>
        <v/>
      </c>
      <c r="AD523" s="156"/>
      <c r="AE523" s="156"/>
      <c r="AF523" s="156"/>
      <c r="AG523" s="156"/>
      <c r="AH523" s="156"/>
      <c r="AI523" s="156"/>
      <c r="AJ523" s="156"/>
      <c r="AK523" s="156"/>
      <c r="AL523" s="203" t="str">
        <f>IF(COUNTIF(Dropdowns!$K$2:$K$7,Input!S522)&gt;0,"",IF(Input!S522="","","Invalid Type"))</f>
        <v/>
      </c>
      <c r="AN523" s="204" t="str">
        <f>IF(Input!C522="","",IF(ISNUMBER(VALUE(Input!C522)),"","Needs to be a number."))</f>
        <v/>
      </c>
      <c r="AO523" s="205" t="str">
        <f>IF(Input!E522="","",IF(ISNUMBER(VALUE(Input!E522)),"","Needs to be a number."))</f>
        <v/>
      </c>
      <c r="AP523" s="205" t="str">
        <f>IF(Input!N522="","",IF(ISNUMBER(VALUE(Input!N522)),"","Needs to be a number."))</f>
        <v/>
      </c>
      <c r="AQ523" s="205" t="str">
        <f>IF(Input!O522="","",IF(ISNUMBER(VALUE(Input!O522)),"","Needs to be a number."))</f>
        <v/>
      </c>
      <c r="AR523" s="205" t="str">
        <f>IF(Input!V522="","",IF(ISNUMBER(VALUE(Input!V522)),"","Needs to be a number."))</f>
        <v/>
      </c>
      <c r="AS523" s="205" t="str">
        <f>IF(Input!W522="","",IF(ISNUMBER(VALUE(Input!W522)),"","Needs to be a number."))</f>
        <v/>
      </c>
      <c r="AT523" s="205" t="str">
        <f>IF(Input!X522="","",IF(ISNUMBER(VALUE(Input!X522)),"","Needs to be a number."))</f>
        <v/>
      </c>
      <c r="AU523" s="206" t="str">
        <f>IF(Input!Y522="","",IF(ISNUMBER(VALUE(Input!Y522)),"","Needs to be a number."))</f>
        <v/>
      </c>
      <c r="AW523" s="259" t="str">
        <f>IF(OR(VALUE(Input!C522)&lt;0,VALUE(Input!C522)&gt;100), "Invalid EEI %","")</f>
        <v/>
      </c>
      <c r="AX523" s="207"/>
      <c r="AY523" s="278" t="str">
        <f>IF(Input!E522="","",IF(VALUE(Input!E522)=0,"Do not enter 0.",""))</f>
        <v/>
      </c>
    </row>
    <row r="524" spans="2:51" x14ac:dyDescent="0.3">
      <c r="B524" s="188" t="str">
        <f>Input!A523</f>
        <v/>
      </c>
      <c r="C524" s="189" t="str">
        <f>IF(ISERROR(IF(AND(Input!$A523="",SUMPRODUCT(--(LEN(Input!$A524:'Input'!$A$1006)&gt;0))&lt;&gt;0),"Row is skipped.",IF(AND(Input!$A523="",Input!$A524=""),"", IF(Input!B523="","Data is missing.","")))),"",IF(AND(Input!$A523="",SUMPRODUCT(--(LEN(Input!$A524:'Input'!$A$1006)&gt;0))&lt;&gt;0),"Row is skipped.",IF(AND(Input!$A523="",Input!$A524=""),"", IF(Input!B523="","Data is missing.",""))))</f>
        <v/>
      </c>
      <c r="D524" s="189" t="str">
        <f>IF(ISERROR(IF(AND(Input!$A523="",SUMPRODUCT(--(LEN(Input!$A524:'Input'!$A$1006)&gt;0))&lt;&gt;0),"Row is skipped.",IF(AND(Input!$A523="",Input!$A524=""),"", IF(Input!C523="","Data is missing.","")))),"",IF(AND(Input!$A523="",SUMPRODUCT(--(LEN(Input!$A524:'Input'!$A$1006)&gt;0))&lt;&gt;0),"Row is skipped.",IF(AND(Input!$A523="",Input!$A524=""),"", IF(Input!C523="","Data is missing.",""))))</f>
        <v/>
      </c>
      <c r="E524" s="189" t="str">
        <f>IF(ISERROR(IF(AND(Input!$A523="",SUMPRODUCT(--(LEN(Input!$A524:'Input'!$A$1006)&gt;0))&lt;&gt;0),"Row is skipped.",IF(AND(Input!$A523="",Input!$A524=""),"", IF(Input!D523="","Data is missing.","")))),"",IF(AND(Input!$A523="",SUMPRODUCT(--(LEN(Input!$A524:'Input'!$A$1006)&gt;0))&lt;&gt;0),"Row is skipped.",IF(AND(Input!$A523="",Input!$A524=""),"", IF(Input!D523="","Data is missing.",""))))</f>
        <v/>
      </c>
      <c r="F524" s="189" t="str">
        <f>IF(ISERROR(IF(AND(Input!$A523="",SUMPRODUCT(--(LEN(Input!$A524:'Input'!$A$1006)&gt;0))&lt;&gt;0),"Row is skipped.",IF(AND(Input!$A523="",Input!$A524=""),"", IF(Input!E523="","Data is missing.","")))),"",IF(AND(Input!$A523="",SUMPRODUCT(--(LEN(Input!$A524:'Input'!$A$1006)&gt;0))&lt;&gt;0),"Row is skipped.",IF(AND(Input!$A523="",Input!$A524=""),"", IF(Input!E523="","Data is missing.",""))))</f>
        <v/>
      </c>
      <c r="G524" s="189" t="str">
        <f>IF(ISERROR(IF(AND(Input!$A523="",SUMPRODUCT(--(LEN(Input!$A524:'Input'!$A$1006)&gt;0))&lt;&gt;0),"Row is skipped.",IF(AND(Input!$A523="",Input!$A524=""),"", IF(Input!F523="","Data is missing.","")))),"",IF(AND(Input!$A523="",SUMPRODUCT(--(LEN(Input!$A524:'Input'!$A$1006)&gt;0))&lt;&gt;0),"Row is skipped.",IF(AND(Input!$A523="",Input!$A524=""),"", IF(Input!F523="","Data is missing.",""))))</f>
        <v/>
      </c>
      <c r="H524" s="190" t="str">
        <f>IF(ISERROR(IF(AND(Input!$A523="",SUMPRODUCT(--(LEN(Input!$A524:'Input'!$A$1006)&gt;0))&lt;&gt;0),"Row is skipped.",IF(AND(Input!$A523="",Input!$A524=""),"", IF(Input!G523="","Data is missing.","")))),"",IF(AND(Input!$A523="",SUMPRODUCT(--(LEN(Input!$A524:'Input'!$A$1006)&gt;0))&lt;&gt;0),"Row is skipped.",IF(AND(Input!$A523="",Input!$A524=""),"", IF(Input!G523="","Data is missing.",""))))</f>
        <v/>
      </c>
      <c r="I524" s="156"/>
      <c r="J524" s="191" t="str">
        <f>IFERROR(VLOOKUP(VLOOKUP(Input!$D523,'Measure List'!$A:$AN,40,FALSE),UIR!$A$1:$Q$27,17,FALSE),"")</f>
        <v/>
      </c>
      <c r="K524" s="192" t="str">
        <f>IFERROR(VLOOKUP(Input!$D523,'Measure List'!$A:$AN,40,FALSE),"")</f>
        <v/>
      </c>
      <c r="L524" s="156"/>
      <c r="M524" s="193" t="str">
        <f>IF(B524="","",IF(AND(Input!H523="",IFERROR(VLOOKUP(K524,UIR!$A$2:$P$21,2,FALSE),"")&lt;&gt;""),"Data is Missing.",""))</f>
        <v/>
      </c>
      <c r="N524" s="194" t="str">
        <f>IF(B524="","",IF(AND(Input!I523="",IFERROR(VLOOKUP(K524,UIR!$A$2:$P$21,3,FALSE),"")&lt;&gt;""),"Data is Missing.",""))</f>
        <v/>
      </c>
      <c r="O524" s="194" t="str">
        <f>IF(B524="","",IF(AND(Input!J523="",IFERROR(VLOOKUP(K524,UIR!$A$2:$P$21,4,FALSE),"")&lt;&gt;""),"Data is Missing.",""))</f>
        <v/>
      </c>
      <c r="P524" s="194" t="str">
        <f>IF(B524="","",IF(AND(Input!K523="",IFERROR(VLOOKUP(K524,UIR!$A$2:$P$21,5,FALSE),"")&lt;&gt;""),"Data is Missing.",""))</f>
        <v/>
      </c>
      <c r="Q524" s="194" t="str">
        <f>IF(B524="","",IF(AND(Input!L523="",IFERROR(VLOOKUP(K524,UIR!$A$2:$P$21,6,FALSE),"")&lt;&gt;""),"Data is Missing.",""))</f>
        <v/>
      </c>
      <c r="R524" s="194" t="str">
        <f>IF(B524="","",IF(AND(Input!M523="",IFERROR(VLOOKUP(K524,UIR!$A$2:$P$21,7,FALSE),"")&lt;&gt;""),"Data is Missing.",""))</f>
        <v/>
      </c>
      <c r="S524" s="194" t="str">
        <f>IF(B524="","",IF(AND(Input!P523="",IFERROR(VLOOKUP(K524,UIR!$A$2:$P$21,8,FALSE),"")&lt;&gt;""),"Data is Missing.",""))</f>
        <v/>
      </c>
      <c r="T524" s="194" t="str">
        <f>IF(B524="","",IF(AND(Input!Q523="",IFERROR(VLOOKUP(K524,UIR!$A$2:$P$21,9,FALSE),"")&lt;&gt;""),"Data is Missing.",""))</f>
        <v/>
      </c>
      <c r="U524" s="194"/>
      <c r="V524" s="194" t="str">
        <f>IF(B524="","",IF(AND(Input!S523="",IFERROR(VLOOKUP(K524,UIR!$A$2:$P$21,11,FALSE),"")&lt;&gt;""),"Data is Missing.",""))</f>
        <v/>
      </c>
      <c r="W524" s="194" t="str">
        <f>IF(B524="","",IF(AND(Input!T523="",IFERROR(VLOOKUP(K524,UIR!$A$2:$P$21,12,FALSE),"")&lt;&gt;""),"Data is Missing.",""))</f>
        <v/>
      </c>
      <c r="X524" s="194" t="str">
        <f>IF(B524="","",IF(AND(Input!V523="",IFERROR(VLOOKUP(K524,UIR!$A$2:$P$21,13,FALSE),"")&lt;&gt;""),"Data is Missing.",""))</f>
        <v/>
      </c>
      <c r="Y524" s="194" t="str">
        <f>IF(B524="","",IF(AND(Input!W523="",IFERROR(VLOOKUP(K524,UIR!$A$2:$P$21,14,FALSE),"")&lt;&gt;""),"Data is Missing.",""))</f>
        <v/>
      </c>
      <c r="Z524" s="194" t="str">
        <f>IF(B524="","",IF(AND(Input!X523="",IFERROR(VLOOKUP(K524,UIR!$A$2:$P$21,15,FALSE),"")&lt;&gt;""),"Data is Missing.",""))</f>
        <v/>
      </c>
      <c r="AA524" s="195" t="str">
        <f>IF(B524="","",IF(AND(Input!Y523="",IFERROR(VLOOKUP(K524,UIR!$A$2:$P$21,16,FALSE),"")&lt;&gt;""),"Data is Missing.",""))</f>
        <v/>
      </c>
      <c r="AC524" s="202" t="str">
        <f>IF(ISERROR(IF(Input!D523="","",IF(ISERROR(VLOOKUP(Input!D523,'Measure List'!$A$2:$A$30000,1,0)),"Invalid RefNo",""))),"",IF(Input!D523="","",IF(ISERROR(VLOOKUP(Input!D523,'Measure List'!$A$2:$A$30000,1,0)),"Invalid RefNo","")))</f>
        <v/>
      </c>
      <c r="AD524" s="156"/>
      <c r="AE524" s="156"/>
      <c r="AF524" s="156"/>
      <c r="AG524" s="156"/>
      <c r="AH524" s="156"/>
      <c r="AI524" s="156"/>
      <c r="AJ524" s="156"/>
      <c r="AK524" s="156"/>
      <c r="AL524" s="203" t="str">
        <f>IF(COUNTIF(Dropdowns!$K$2:$K$7,Input!S523)&gt;0,"",IF(Input!S523="","","Invalid Type"))</f>
        <v/>
      </c>
      <c r="AN524" s="204" t="str">
        <f>IF(Input!C523="","",IF(ISNUMBER(VALUE(Input!C523)),"","Needs to be a number."))</f>
        <v/>
      </c>
      <c r="AO524" s="205" t="str">
        <f>IF(Input!E523="","",IF(ISNUMBER(VALUE(Input!E523)),"","Needs to be a number."))</f>
        <v/>
      </c>
      <c r="AP524" s="205" t="str">
        <f>IF(Input!N523="","",IF(ISNUMBER(VALUE(Input!N523)),"","Needs to be a number."))</f>
        <v/>
      </c>
      <c r="AQ524" s="205" t="str">
        <f>IF(Input!O523="","",IF(ISNUMBER(VALUE(Input!O523)),"","Needs to be a number."))</f>
        <v/>
      </c>
      <c r="AR524" s="205" t="str">
        <f>IF(Input!V523="","",IF(ISNUMBER(VALUE(Input!V523)),"","Needs to be a number."))</f>
        <v/>
      </c>
      <c r="AS524" s="205" t="str">
        <f>IF(Input!W523="","",IF(ISNUMBER(VALUE(Input!W523)),"","Needs to be a number."))</f>
        <v/>
      </c>
      <c r="AT524" s="205" t="str">
        <f>IF(Input!X523="","",IF(ISNUMBER(VALUE(Input!X523)),"","Needs to be a number."))</f>
        <v/>
      </c>
      <c r="AU524" s="206" t="str">
        <f>IF(Input!Y523="","",IF(ISNUMBER(VALUE(Input!Y523)),"","Needs to be a number."))</f>
        <v/>
      </c>
      <c r="AW524" s="259" t="str">
        <f>IF(OR(VALUE(Input!C523)&lt;0,VALUE(Input!C523)&gt;100), "Invalid EEI %","")</f>
        <v/>
      </c>
      <c r="AX524" s="207"/>
      <c r="AY524" s="278" t="str">
        <f>IF(Input!E523="","",IF(VALUE(Input!E523)=0,"Do not enter 0.",""))</f>
        <v/>
      </c>
    </row>
    <row r="525" spans="2:51" x14ac:dyDescent="0.3">
      <c r="B525" s="188" t="str">
        <f>Input!A524</f>
        <v/>
      </c>
      <c r="C525" s="189" t="str">
        <f>IF(ISERROR(IF(AND(Input!$A524="",SUMPRODUCT(--(LEN(Input!$A525:'Input'!$A$1006)&gt;0))&lt;&gt;0),"Row is skipped.",IF(AND(Input!$A524="",Input!$A525=""),"", IF(Input!B524="","Data is missing.","")))),"",IF(AND(Input!$A524="",SUMPRODUCT(--(LEN(Input!$A525:'Input'!$A$1006)&gt;0))&lt;&gt;0),"Row is skipped.",IF(AND(Input!$A524="",Input!$A525=""),"", IF(Input!B524="","Data is missing.",""))))</f>
        <v/>
      </c>
      <c r="D525" s="189" t="str">
        <f>IF(ISERROR(IF(AND(Input!$A524="",SUMPRODUCT(--(LEN(Input!$A525:'Input'!$A$1006)&gt;0))&lt;&gt;0),"Row is skipped.",IF(AND(Input!$A524="",Input!$A525=""),"", IF(Input!C524="","Data is missing.","")))),"",IF(AND(Input!$A524="",SUMPRODUCT(--(LEN(Input!$A525:'Input'!$A$1006)&gt;0))&lt;&gt;0),"Row is skipped.",IF(AND(Input!$A524="",Input!$A525=""),"", IF(Input!C524="","Data is missing.",""))))</f>
        <v/>
      </c>
      <c r="E525" s="189" t="str">
        <f>IF(ISERROR(IF(AND(Input!$A524="",SUMPRODUCT(--(LEN(Input!$A525:'Input'!$A$1006)&gt;0))&lt;&gt;0),"Row is skipped.",IF(AND(Input!$A524="",Input!$A525=""),"", IF(Input!D524="","Data is missing.","")))),"",IF(AND(Input!$A524="",SUMPRODUCT(--(LEN(Input!$A525:'Input'!$A$1006)&gt;0))&lt;&gt;0),"Row is skipped.",IF(AND(Input!$A524="",Input!$A525=""),"", IF(Input!D524="","Data is missing.",""))))</f>
        <v/>
      </c>
      <c r="F525" s="189" t="str">
        <f>IF(ISERROR(IF(AND(Input!$A524="",SUMPRODUCT(--(LEN(Input!$A525:'Input'!$A$1006)&gt;0))&lt;&gt;0),"Row is skipped.",IF(AND(Input!$A524="",Input!$A525=""),"", IF(Input!E524="","Data is missing.","")))),"",IF(AND(Input!$A524="",SUMPRODUCT(--(LEN(Input!$A525:'Input'!$A$1006)&gt;0))&lt;&gt;0),"Row is skipped.",IF(AND(Input!$A524="",Input!$A525=""),"", IF(Input!E524="","Data is missing.",""))))</f>
        <v/>
      </c>
      <c r="G525" s="189" t="str">
        <f>IF(ISERROR(IF(AND(Input!$A524="",SUMPRODUCT(--(LEN(Input!$A525:'Input'!$A$1006)&gt;0))&lt;&gt;0),"Row is skipped.",IF(AND(Input!$A524="",Input!$A525=""),"", IF(Input!F524="","Data is missing.","")))),"",IF(AND(Input!$A524="",SUMPRODUCT(--(LEN(Input!$A525:'Input'!$A$1006)&gt;0))&lt;&gt;0),"Row is skipped.",IF(AND(Input!$A524="",Input!$A525=""),"", IF(Input!F524="","Data is missing.",""))))</f>
        <v/>
      </c>
      <c r="H525" s="190" t="str">
        <f>IF(ISERROR(IF(AND(Input!$A524="",SUMPRODUCT(--(LEN(Input!$A525:'Input'!$A$1006)&gt;0))&lt;&gt;0),"Row is skipped.",IF(AND(Input!$A524="",Input!$A525=""),"", IF(Input!G524="","Data is missing.","")))),"",IF(AND(Input!$A524="",SUMPRODUCT(--(LEN(Input!$A525:'Input'!$A$1006)&gt;0))&lt;&gt;0),"Row is skipped.",IF(AND(Input!$A524="",Input!$A525=""),"", IF(Input!G524="","Data is missing.",""))))</f>
        <v/>
      </c>
      <c r="I525" s="156"/>
      <c r="J525" s="191" t="str">
        <f>IFERROR(VLOOKUP(VLOOKUP(Input!$D524,'Measure List'!$A:$AN,40,FALSE),UIR!$A$1:$Q$27,17,FALSE),"")</f>
        <v/>
      </c>
      <c r="K525" s="192" t="str">
        <f>IFERROR(VLOOKUP(Input!$D524,'Measure List'!$A:$AN,40,FALSE),"")</f>
        <v/>
      </c>
      <c r="L525" s="156"/>
      <c r="M525" s="193" t="str">
        <f>IF(B525="","",IF(AND(Input!H524="",IFERROR(VLOOKUP(K525,UIR!$A$2:$P$21,2,FALSE),"")&lt;&gt;""),"Data is Missing.",""))</f>
        <v/>
      </c>
      <c r="N525" s="194" t="str">
        <f>IF(B525="","",IF(AND(Input!I524="",IFERROR(VLOOKUP(K525,UIR!$A$2:$P$21,3,FALSE),"")&lt;&gt;""),"Data is Missing.",""))</f>
        <v/>
      </c>
      <c r="O525" s="194" t="str">
        <f>IF(B525="","",IF(AND(Input!J524="",IFERROR(VLOOKUP(K525,UIR!$A$2:$P$21,4,FALSE),"")&lt;&gt;""),"Data is Missing.",""))</f>
        <v/>
      </c>
      <c r="P525" s="194" t="str">
        <f>IF(B525="","",IF(AND(Input!K524="",IFERROR(VLOOKUP(K525,UIR!$A$2:$P$21,5,FALSE),"")&lt;&gt;""),"Data is Missing.",""))</f>
        <v/>
      </c>
      <c r="Q525" s="194" t="str">
        <f>IF(B525="","",IF(AND(Input!L524="",IFERROR(VLOOKUP(K525,UIR!$A$2:$P$21,6,FALSE),"")&lt;&gt;""),"Data is Missing.",""))</f>
        <v/>
      </c>
      <c r="R525" s="194" t="str">
        <f>IF(B525="","",IF(AND(Input!M524="",IFERROR(VLOOKUP(K525,UIR!$A$2:$P$21,7,FALSE),"")&lt;&gt;""),"Data is Missing.",""))</f>
        <v/>
      </c>
      <c r="S525" s="194" t="str">
        <f>IF(B525="","",IF(AND(Input!P524="",IFERROR(VLOOKUP(K525,UIR!$A$2:$P$21,8,FALSE),"")&lt;&gt;""),"Data is Missing.",""))</f>
        <v/>
      </c>
      <c r="T525" s="194" t="str">
        <f>IF(B525="","",IF(AND(Input!Q524="",IFERROR(VLOOKUP(K525,UIR!$A$2:$P$21,9,FALSE),"")&lt;&gt;""),"Data is Missing.",""))</f>
        <v/>
      </c>
      <c r="U525" s="194"/>
      <c r="V525" s="194" t="str">
        <f>IF(B525="","",IF(AND(Input!S524="",IFERROR(VLOOKUP(K525,UIR!$A$2:$P$21,11,FALSE),"")&lt;&gt;""),"Data is Missing.",""))</f>
        <v/>
      </c>
      <c r="W525" s="194" t="str">
        <f>IF(B525="","",IF(AND(Input!T524="",IFERROR(VLOOKUP(K525,UIR!$A$2:$P$21,12,FALSE),"")&lt;&gt;""),"Data is Missing.",""))</f>
        <v/>
      </c>
      <c r="X525" s="194" t="str">
        <f>IF(B525="","",IF(AND(Input!V524="",IFERROR(VLOOKUP(K525,UIR!$A$2:$P$21,13,FALSE),"")&lt;&gt;""),"Data is Missing.",""))</f>
        <v/>
      </c>
      <c r="Y525" s="194" t="str">
        <f>IF(B525="","",IF(AND(Input!W524="",IFERROR(VLOOKUP(K525,UIR!$A$2:$P$21,14,FALSE),"")&lt;&gt;""),"Data is Missing.",""))</f>
        <v/>
      </c>
      <c r="Z525" s="194" t="str">
        <f>IF(B525="","",IF(AND(Input!X524="",IFERROR(VLOOKUP(K525,UIR!$A$2:$P$21,15,FALSE),"")&lt;&gt;""),"Data is Missing.",""))</f>
        <v/>
      </c>
      <c r="AA525" s="195" t="str">
        <f>IF(B525="","",IF(AND(Input!Y524="",IFERROR(VLOOKUP(K525,UIR!$A$2:$P$21,16,FALSE),"")&lt;&gt;""),"Data is Missing.",""))</f>
        <v/>
      </c>
      <c r="AC525" s="202" t="str">
        <f>IF(ISERROR(IF(Input!D524="","",IF(ISERROR(VLOOKUP(Input!D524,'Measure List'!$A$2:$A$30000,1,0)),"Invalid RefNo",""))),"",IF(Input!D524="","",IF(ISERROR(VLOOKUP(Input!D524,'Measure List'!$A$2:$A$30000,1,0)),"Invalid RefNo","")))</f>
        <v/>
      </c>
      <c r="AD525" s="156"/>
      <c r="AE525" s="156"/>
      <c r="AF525" s="156"/>
      <c r="AG525" s="156"/>
      <c r="AH525" s="156"/>
      <c r="AI525" s="156"/>
      <c r="AJ525" s="156"/>
      <c r="AK525" s="156"/>
      <c r="AL525" s="203" t="str">
        <f>IF(COUNTIF(Dropdowns!$K$2:$K$7,Input!S524)&gt;0,"",IF(Input!S524="","","Invalid Type"))</f>
        <v/>
      </c>
      <c r="AN525" s="204" t="str">
        <f>IF(Input!C524="","",IF(ISNUMBER(VALUE(Input!C524)),"","Needs to be a number."))</f>
        <v/>
      </c>
      <c r="AO525" s="205" t="str">
        <f>IF(Input!E524="","",IF(ISNUMBER(VALUE(Input!E524)),"","Needs to be a number."))</f>
        <v/>
      </c>
      <c r="AP525" s="205" t="str">
        <f>IF(Input!N524="","",IF(ISNUMBER(VALUE(Input!N524)),"","Needs to be a number."))</f>
        <v/>
      </c>
      <c r="AQ525" s="205" t="str">
        <f>IF(Input!O524="","",IF(ISNUMBER(VALUE(Input!O524)),"","Needs to be a number."))</f>
        <v/>
      </c>
      <c r="AR525" s="205" t="str">
        <f>IF(Input!V524="","",IF(ISNUMBER(VALUE(Input!V524)),"","Needs to be a number."))</f>
        <v/>
      </c>
      <c r="AS525" s="205" t="str">
        <f>IF(Input!W524="","",IF(ISNUMBER(VALUE(Input!W524)),"","Needs to be a number."))</f>
        <v/>
      </c>
      <c r="AT525" s="205" t="str">
        <f>IF(Input!X524="","",IF(ISNUMBER(VALUE(Input!X524)),"","Needs to be a number."))</f>
        <v/>
      </c>
      <c r="AU525" s="206" t="str">
        <f>IF(Input!Y524="","",IF(ISNUMBER(VALUE(Input!Y524)),"","Needs to be a number."))</f>
        <v/>
      </c>
      <c r="AW525" s="259" t="str">
        <f>IF(OR(VALUE(Input!C524)&lt;0,VALUE(Input!C524)&gt;100), "Invalid EEI %","")</f>
        <v/>
      </c>
      <c r="AX525" s="207"/>
      <c r="AY525" s="278" t="str">
        <f>IF(Input!E524="","",IF(VALUE(Input!E524)=0,"Do not enter 0.",""))</f>
        <v/>
      </c>
    </row>
    <row r="526" spans="2:51" x14ac:dyDescent="0.3">
      <c r="B526" s="188" t="str">
        <f>Input!A525</f>
        <v/>
      </c>
      <c r="C526" s="189" t="str">
        <f>IF(ISERROR(IF(AND(Input!$A525="",SUMPRODUCT(--(LEN(Input!$A526:'Input'!$A$1006)&gt;0))&lt;&gt;0),"Row is skipped.",IF(AND(Input!$A525="",Input!$A526=""),"", IF(Input!B525="","Data is missing.","")))),"",IF(AND(Input!$A525="",SUMPRODUCT(--(LEN(Input!$A526:'Input'!$A$1006)&gt;0))&lt;&gt;0),"Row is skipped.",IF(AND(Input!$A525="",Input!$A526=""),"", IF(Input!B525="","Data is missing.",""))))</f>
        <v/>
      </c>
      <c r="D526" s="189" t="str">
        <f>IF(ISERROR(IF(AND(Input!$A525="",SUMPRODUCT(--(LEN(Input!$A526:'Input'!$A$1006)&gt;0))&lt;&gt;0),"Row is skipped.",IF(AND(Input!$A525="",Input!$A526=""),"", IF(Input!C525="","Data is missing.","")))),"",IF(AND(Input!$A525="",SUMPRODUCT(--(LEN(Input!$A526:'Input'!$A$1006)&gt;0))&lt;&gt;0),"Row is skipped.",IF(AND(Input!$A525="",Input!$A526=""),"", IF(Input!C525="","Data is missing.",""))))</f>
        <v/>
      </c>
      <c r="E526" s="189" t="str">
        <f>IF(ISERROR(IF(AND(Input!$A525="",SUMPRODUCT(--(LEN(Input!$A526:'Input'!$A$1006)&gt;0))&lt;&gt;0),"Row is skipped.",IF(AND(Input!$A525="",Input!$A526=""),"", IF(Input!D525="","Data is missing.","")))),"",IF(AND(Input!$A525="",SUMPRODUCT(--(LEN(Input!$A526:'Input'!$A$1006)&gt;0))&lt;&gt;0),"Row is skipped.",IF(AND(Input!$A525="",Input!$A526=""),"", IF(Input!D525="","Data is missing.",""))))</f>
        <v/>
      </c>
      <c r="F526" s="189" t="str">
        <f>IF(ISERROR(IF(AND(Input!$A525="",SUMPRODUCT(--(LEN(Input!$A526:'Input'!$A$1006)&gt;0))&lt;&gt;0),"Row is skipped.",IF(AND(Input!$A525="",Input!$A526=""),"", IF(Input!E525="","Data is missing.","")))),"",IF(AND(Input!$A525="",SUMPRODUCT(--(LEN(Input!$A526:'Input'!$A$1006)&gt;0))&lt;&gt;0),"Row is skipped.",IF(AND(Input!$A525="",Input!$A526=""),"", IF(Input!E525="","Data is missing.",""))))</f>
        <v/>
      </c>
      <c r="G526" s="189" t="str">
        <f>IF(ISERROR(IF(AND(Input!$A525="",SUMPRODUCT(--(LEN(Input!$A526:'Input'!$A$1006)&gt;0))&lt;&gt;0),"Row is skipped.",IF(AND(Input!$A525="",Input!$A526=""),"", IF(Input!F525="","Data is missing.","")))),"",IF(AND(Input!$A525="",SUMPRODUCT(--(LEN(Input!$A526:'Input'!$A$1006)&gt;0))&lt;&gt;0),"Row is skipped.",IF(AND(Input!$A525="",Input!$A526=""),"", IF(Input!F525="","Data is missing.",""))))</f>
        <v/>
      </c>
      <c r="H526" s="190" t="str">
        <f>IF(ISERROR(IF(AND(Input!$A525="",SUMPRODUCT(--(LEN(Input!$A526:'Input'!$A$1006)&gt;0))&lt;&gt;0),"Row is skipped.",IF(AND(Input!$A525="",Input!$A526=""),"", IF(Input!G525="","Data is missing.","")))),"",IF(AND(Input!$A525="",SUMPRODUCT(--(LEN(Input!$A526:'Input'!$A$1006)&gt;0))&lt;&gt;0),"Row is skipped.",IF(AND(Input!$A525="",Input!$A526=""),"", IF(Input!G525="","Data is missing.",""))))</f>
        <v/>
      </c>
      <c r="I526" s="156"/>
      <c r="J526" s="191" t="str">
        <f>IFERROR(VLOOKUP(VLOOKUP(Input!$D525,'Measure List'!$A:$AN,40,FALSE),UIR!$A$1:$Q$27,17,FALSE),"")</f>
        <v/>
      </c>
      <c r="K526" s="192" t="str">
        <f>IFERROR(VLOOKUP(Input!$D525,'Measure List'!$A:$AN,40,FALSE),"")</f>
        <v/>
      </c>
      <c r="L526" s="156"/>
      <c r="M526" s="193" t="str">
        <f>IF(B526="","",IF(AND(Input!H525="",IFERROR(VLOOKUP(K526,UIR!$A$2:$P$21,2,FALSE),"")&lt;&gt;""),"Data is Missing.",""))</f>
        <v/>
      </c>
      <c r="N526" s="194" t="str">
        <f>IF(B526="","",IF(AND(Input!I525="",IFERROR(VLOOKUP(K526,UIR!$A$2:$P$21,3,FALSE),"")&lt;&gt;""),"Data is Missing.",""))</f>
        <v/>
      </c>
      <c r="O526" s="194" t="str">
        <f>IF(B526="","",IF(AND(Input!J525="",IFERROR(VLOOKUP(K526,UIR!$A$2:$P$21,4,FALSE),"")&lt;&gt;""),"Data is Missing.",""))</f>
        <v/>
      </c>
      <c r="P526" s="194" t="str">
        <f>IF(B526="","",IF(AND(Input!K525="",IFERROR(VLOOKUP(K526,UIR!$A$2:$P$21,5,FALSE),"")&lt;&gt;""),"Data is Missing.",""))</f>
        <v/>
      </c>
      <c r="Q526" s="194" t="str">
        <f>IF(B526="","",IF(AND(Input!L525="",IFERROR(VLOOKUP(K526,UIR!$A$2:$P$21,6,FALSE),"")&lt;&gt;""),"Data is Missing.",""))</f>
        <v/>
      </c>
      <c r="R526" s="194" t="str">
        <f>IF(B526="","",IF(AND(Input!M525="",IFERROR(VLOOKUP(K526,UIR!$A$2:$P$21,7,FALSE),"")&lt;&gt;""),"Data is Missing.",""))</f>
        <v/>
      </c>
      <c r="S526" s="194" t="str">
        <f>IF(B526="","",IF(AND(Input!P525="",IFERROR(VLOOKUP(K526,UIR!$A$2:$P$21,8,FALSE),"")&lt;&gt;""),"Data is Missing.",""))</f>
        <v/>
      </c>
      <c r="T526" s="194" t="str">
        <f>IF(B526="","",IF(AND(Input!Q525="",IFERROR(VLOOKUP(K526,UIR!$A$2:$P$21,9,FALSE),"")&lt;&gt;""),"Data is Missing.",""))</f>
        <v/>
      </c>
      <c r="U526" s="194"/>
      <c r="V526" s="194" t="str">
        <f>IF(B526="","",IF(AND(Input!S525="",IFERROR(VLOOKUP(K526,UIR!$A$2:$P$21,11,FALSE),"")&lt;&gt;""),"Data is Missing.",""))</f>
        <v/>
      </c>
      <c r="W526" s="194" t="str">
        <f>IF(B526="","",IF(AND(Input!T525="",IFERROR(VLOOKUP(K526,UIR!$A$2:$P$21,12,FALSE),"")&lt;&gt;""),"Data is Missing.",""))</f>
        <v/>
      </c>
      <c r="X526" s="194" t="str">
        <f>IF(B526="","",IF(AND(Input!V525="",IFERROR(VLOOKUP(K526,UIR!$A$2:$P$21,13,FALSE),"")&lt;&gt;""),"Data is Missing.",""))</f>
        <v/>
      </c>
      <c r="Y526" s="194" t="str">
        <f>IF(B526="","",IF(AND(Input!W525="",IFERROR(VLOOKUP(K526,UIR!$A$2:$P$21,14,FALSE),"")&lt;&gt;""),"Data is Missing.",""))</f>
        <v/>
      </c>
      <c r="Z526" s="194" t="str">
        <f>IF(B526="","",IF(AND(Input!X525="",IFERROR(VLOOKUP(K526,UIR!$A$2:$P$21,15,FALSE),"")&lt;&gt;""),"Data is Missing.",""))</f>
        <v/>
      </c>
      <c r="AA526" s="195" t="str">
        <f>IF(B526="","",IF(AND(Input!Y525="",IFERROR(VLOOKUP(K526,UIR!$A$2:$P$21,16,FALSE),"")&lt;&gt;""),"Data is Missing.",""))</f>
        <v/>
      </c>
      <c r="AC526" s="202" t="str">
        <f>IF(ISERROR(IF(Input!D525="","",IF(ISERROR(VLOOKUP(Input!D525,'Measure List'!$A$2:$A$30000,1,0)),"Invalid RefNo",""))),"",IF(Input!D525="","",IF(ISERROR(VLOOKUP(Input!D525,'Measure List'!$A$2:$A$30000,1,0)),"Invalid RefNo","")))</f>
        <v/>
      </c>
      <c r="AD526" s="156"/>
      <c r="AE526" s="156"/>
      <c r="AF526" s="156"/>
      <c r="AG526" s="156"/>
      <c r="AH526" s="156"/>
      <c r="AI526" s="156"/>
      <c r="AJ526" s="156"/>
      <c r="AK526" s="156"/>
      <c r="AL526" s="203" t="str">
        <f>IF(COUNTIF(Dropdowns!$K$2:$K$7,Input!S525)&gt;0,"",IF(Input!S525="","","Invalid Type"))</f>
        <v/>
      </c>
      <c r="AN526" s="204" t="str">
        <f>IF(Input!C525="","",IF(ISNUMBER(VALUE(Input!C525)),"","Needs to be a number."))</f>
        <v/>
      </c>
      <c r="AO526" s="205" t="str">
        <f>IF(Input!E525="","",IF(ISNUMBER(VALUE(Input!E525)),"","Needs to be a number."))</f>
        <v/>
      </c>
      <c r="AP526" s="205" t="str">
        <f>IF(Input!N525="","",IF(ISNUMBER(VALUE(Input!N525)),"","Needs to be a number."))</f>
        <v/>
      </c>
      <c r="AQ526" s="205" t="str">
        <f>IF(Input!O525="","",IF(ISNUMBER(VALUE(Input!O525)),"","Needs to be a number."))</f>
        <v/>
      </c>
      <c r="AR526" s="205" t="str">
        <f>IF(Input!V525="","",IF(ISNUMBER(VALUE(Input!V525)),"","Needs to be a number."))</f>
        <v/>
      </c>
      <c r="AS526" s="205" t="str">
        <f>IF(Input!W525="","",IF(ISNUMBER(VALUE(Input!W525)),"","Needs to be a number."))</f>
        <v/>
      </c>
      <c r="AT526" s="205" t="str">
        <f>IF(Input!X525="","",IF(ISNUMBER(VALUE(Input!X525)),"","Needs to be a number."))</f>
        <v/>
      </c>
      <c r="AU526" s="206" t="str">
        <f>IF(Input!Y525="","",IF(ISNUMBER(VALUE(Input!Y525)),"","Needs to be a number."))</f>
        <v/>
      </c>
      <c r="AW526" s="259" t="str">
        <f>IF(OR(VALUE(Input!C525)&lt;0,VALUE(Input!C525)&gt;100), "Invalid EEI %","")</f>
        <v/>
      </c>
      <c r="AX526" s="207"/>
      <c r="AY526" s="278" t="str">
        <f>IF(Input!E525="","",IF(VALUE(Input!E525)=0,"Do not enter 0.",""))</f>
        <v/>
      </c>
    </row>
    <row r="527" spans="2:51" x14ac:dyDescent="0.3">
      <c r="B527" s="188" t="str">
        <f>Input!A526</f>
        <v/>
      </c>
      <c r="C527" s="189" t="str">
        <f>IF(ISERROR(IF(AND(Input!$A526="",SUMPRODUCT(--(LEN(Input!$A527:'Input'!$A$1006)&gt;0))&lt;&gt;0),"Row is skipped.",IF(AND(Input!$A526="",Input!$A527=""),"", IF(Input!B526="","Data is missing.","")))),"",IF(AND(Input!$A526="",SUMPRODUCT(--(LEN(Input!$A527:'Input'!$A$1006)&gt;0))&lt;&gt;0),"Row is skipped.",IF(AND(Input!$A526="",Input!$A527=""),"", IF(Input!B526="","Data is missing.",""))))</f>
        <v/>
      </c>
      <c r="D527" s="189" t="str">
        <f>IF(ISERROR(IF(AND(Input!$A526="",SUMPRODUCT(--(LEN(Input!$A527:'Input'!$A$1006)&gt;0))&lt;&gt;0),"Row is skipped.",IF(AND(Input!$A526="",Input!$A527=""),"", IF(Input!C526="","Data is missing.","")))),"",IF(AND(Input!$A526="",SUMPRODUCT(--(LEN(Input!$A527:'Input'!$A$1006)&gt;0))&lt;&gt;0),"Row is skipped.",IF(AND(Input!$A526="",Input!$A527=""),"", IF(Input!C526="","Data is missing.",""))))</f>
        <v/>
      </c>
      <c r="E527" s="189" t="str">
        <f>IF(ISERROR(IF(AND(Input!$A526="",SUMPRODUCT(--(LEN(Input!$A527:'Input'!$A$1006)&gt;0))&lt;&gt;0),"Row is skipped.",IF(AND(Input!$A526="",Input!$A527=""),"", IF(Input!D526="","Data is missing.","")))),"",IF(AND(Input!$A526="",SUMPRODUCT(--(LEN(Input!$A527:'Input'!$A$1006)&gt;0))&lt;&gt;0),"Row is skipped.",IF(AND(Input!$A526="",Input!$A527=""),"", IF(Input!D526="","Data is missing.",""))))</f>
        <v/>
      </c>
      <c r="F527" s="189" t="str">
        <f>IF(ISERROR(IF(AND(Input!$A526="",SUMPRODUCT(--(LEN(Input!$A527:'Input'!$A$1006)&gt;0))&lt;&gt;0),"Row is skipped.",IF(AND(Input!$A526="",Input!$A527=""),"", IF(Input!E526="","Data is missing.","")))),"",IF(AND(Input!$A526="",SUMPRODUCT(--(LEN(Input!$A527:'Input'!$A$1006)&gt;0))&lt;&gt;0),"Row is skipped.",IF(AND(Input!$A526="",Input!$A527=""),"", IF(Input!E526="","Data is missing.",""))))</f>
        <v/>
      </c>
      <c r="G527" s="189" t="str">
        <f>IF(ISERROR(IF(AND(Input!$A526="",SUMPRODUCT(--(LEN(Input!$A527:'Input'!$A$1006)&gt;0))&lt;&gt;0),"Row is skipped.",IF(AND(Input!$A526="",Input!$A527=""),"", IF(Input!F526="","Data is missing.","")))),"",IF(AND(Input!$A526="",SUMPRODUCT(--(LEN(Input!$A527:'Input'!$A$1006)&gt;0))&lt;&gt;0),"Row is skipped.",IF(AND(Input!$A526="",Input!$A527=""),"", IF(Input!F526="","Data is missing.",""))))</f>
        <v/>
      </c>
      <c r="H527" s="190" t="str">
        <f>IF(ISERROR(IF(AND(Input!$A526="",SUMPRODUCT(--(LEN(Input!$A527:'Input'!$A$1006)&gt;0))&lt;&gt;0),"Row is skipped.",IF(AND(Input!$A526="",Input!$A527=""),"", IF(Input!G526="","Data is missing.","")))),"",IF(AND(Input!$A526="",SUMPRODUCT(--(LEN(Input!$A527:'Input'!$A$1006)&gt;0))&lt;&gt;0),"Row is skipped.",IF(AND(Input!$A526="",Input!$A527=""),"", IF(Input!G526="","Data is missing.",""))))</f>
        <v/>
      </c>
      <c r="I527" s="156"/>
      <c r="J527" s="191" t="str">
        <f>IFERROR(VLOOKUP(VLOOKUP(Input!$D526,'Measure List'!$A:$AN,40,FALSE),UIR!$A$1:$Q$27,17,FALSE),"")</f>
        <v/>
      </c>
      <c r="K527" s="192" t="str">
        <f>IFERROR(VLOOKUP(Input!$D526,'Measure List'!$A:$AN,40,FALSE),"")</f>
        <v/>
      </c>
      <c r="L527" s="156"/>
      <c r="M527" s="193" t="str">
        <f>IF(B527="","",IF(AND(Input!H526="",IFERROR(VLOOKUP(K527,UIR!$A$2:$P$21,2,FALSE),"")&lt;&gt;""),"Data is Missing.",""))</f>
        <v/>
      </c>
      <c r="N527" s="194" t="str">
        <f>IF(B527="","",IF(AND(Input!I526="",IFERROR(VLOOKUP(K527,UIR!$A$2:$P$21,3,FALSE),"")&lt;&gt;""),"Data is Missing.",""))</f>
        <v/>
      </c>
      <c r="O527" s="194" t="str">
        <f>IF(B527="","",IF(AND(Input!J526="",IFERROR(VLOOKUP(K527,UIR!$A$2:$P$21,4,FALSE),"")&lt;&gt;""),"Data is Missing.",""))</f>
        <v/>
      </c>
      <c r="P527" s="194" t="str">
        <f>IF(B527="","",IF(AND(Input!K526="",IFERROR(VLOOKUP(K527,UIR!$A$2:$P$21,5,FALSE),"")&lt;&gt;""),"Data is Missing.",""))</f>
        <v/>
      </c>
      <c r="Q527" s="194" t="str">
        <f>IF(B527="","",IF(AND(Input!L526="",IFERROR(VLOOKUP(K527,UIR!$A$2:$P$21,6,FALSE),"")&lt;&gt;""),"Data is Missing.",""))</f>
        <v/>
      </c>
      <c r="R527" s="194" t="str">
        <f>IF(B527="","",IF(AND(Input!M526="",IFERROR(VLOOKUP(K527,UIR!$A$2:$P$21,7,FALSE),"")&lt;&gt;""),"Data is Missing.",""))</f>
        <v/>
      </c>
      <c r="S527" s="194" t="str">
        <f>IF(B527="","",IF(AND(Input!P526="",IFERROR(VLOOKUP(K527,UIR!$A$2:$P$21,8,FALSE),"")&lt;&gt;""),"Data is Missing.",""))</f>
        <v/>
      </c>
      <c r="T527" s="194" t="str">
        <f>IF(B527="","",IF(AND(Input!Q526="",IFERROR(VLOOKUP(K527,UIR!$A$2:$P$21,9,FALSE),"")&lt;&gt;""),"Data is Missing.",""))</f>
        <v/>
      </c>
      <c r="U527" s="194"/>
      <c r="V527" s="194" t="str">
        <f>IF(B527="","",IF(AND(Input!S526="",IFERROR(VLOOKUP(K527,UIR!$A$2:$P$21,11,FALSE),"")&lt;&gt;""),"Data is Missing.",""))</f>
        <v/>
      </c>
      <c r="W527" s="194" t="str">
        <f>IF(B527="","",IF(AND(Input!T526="",IFERROR(VLOOKUP(K527,UIR!$A$2:$P$21,12,FALSE),"")&lt;&gt;""),"Data is Missing.",""))</f>
        <v/>
      </c>
      <c r="X527" s="194" t="str">
        <f>IF(B527="","",IF(AND(Input!V526="",IFERROR(VLOOKUP(K527,UIR!$A$2:$P$21,13,FALSE),"")&lt;&gt;""),"Data is Missing.",""))</f>
        <v/>
      </c>
      <c r="Y527" s="194" t="str">
        <f>IF(B527="","",IF(AND(Input!W526="",IFERROR(VLOOKUP(K527,UIR!$A$2:$P$21,14,FALSE),"")&lt;&gt;""),"Data is Missing.",""))</f>
        <v/>
      </c>
      <c r="Z527" s="194" t="str">
        <f>IF(B527="","",IF(AND(Input!X526="",IFERROR(VLOOKUP(K527,UIR!$A$2:$P$21,15,FALSE),"")&lt;&gt;""),"Data is Missing.",""))</f>
        <v/>
      </c>
      <c r="AA527" s="195" t="str">
        <f>IF(B527="","",IF(AND(Input!Y526="",IFERROR(VLOOKUP(K527,UIR!$A$2:$P$21,16,FALSE),"")&lt;&gt;""),"Data is Missing.",""))</f>
        <v/>
      </c>
      <c r="AC527" s="202" t="str">
        <f>IF(ISERROR(IF(Input!D526="","",IF(ISERROR(VLOOKUP(Input!D526,'Measure List'!$A$2:$A$30000,1,0)),"Invalid RefNo",""))),"",IF(Input!D526="","",IF(ISERROR(VLOOKUP(Input!D526,'Measure List'!$A$2:$A$30000,1,0)),"Invalid RefNo","")))</f>
        <v/>
      </c>
      <c r="AD527" s="156"/>
      <c r="AE527" s="156"/>
      <c r="AF527" s="156"/>
      <c r="AG527" s="156"/>
      <c r="AH527" s="156"/>
      <c r="AI527" s="156"/>
      <c r="AJ527" s="156"/>
      <c r="AK527" s="156"/>
      <c r="AL527" s="203" t="str">
        <f>IF(COUNTIF(Dropdowns!$K$2:$K$7,Input!S526)&gt;0,"",IF(Input!S526="","","Invalid Type"))</f>
        <v/>
      </c>
      <c r="AN527" s="204" t="str">
        <f>IF(Input!C526="","",IF(ISNUMBER(VALUE(Input!C526)),"","Needs to be a number."))</f>
        <v/>
      </c>
      <c r="AO527" s="205" t="str">
        <f>IF(Input!E526="","",IF(ISNUMBER(VALUE(Input!E526)),"","Needs to be a number."))</f>
        <v/>
      </c>
      <c r="AP527" s="205" t="str">
        <f>IF(Input!N526="","",IF(ISNUMBER(VALUE(Input!N526)),"","Needs to be a number."))</f>
        <v/>
      </c>
      <c r="AQ527" s="205" t="str">
        <f>IF(Input!O526="","",IF(ISNUMBER(VALUE(Input!O526)),"","Needs to be a number."))</f>
        <v/>
      </c>
      <c r="AR527" s="205" t="str">
        <f>IF(Input!V526="","",IF(ISNUMBER(VALUE(Input!V526)),"","Needs to be a number."))</f>
        <v/>
      </c>
      <c r="AS527" s="205" t="str">
        <f>IF(Input!W526="","",IF(ISNUMBER(VALUE(Input!W526)),"","Needs to be a number."))</f>
        <v/>
      </c>
      <c r="AT527" s="205" t="str">
        <f>IF(Input!X526="","",IF(ISNUMBER(VALUE(Input!X526)),"","Needs to be a number."))</f>
        <v/>
      </c>
      <c r="AU527" s="206" t="str">
        <f>IF(Input!Y526="","",IF(ISNUMBER(VALUE(Input!Y526)),"","Needs to be a number."))</f>
        <v/>
      </c>
      <c r="AW527" s="259" t="str">
        <f>IF(OR(VALUE(Input!C526)&lt;0,VALUE(Input!C526)&gt;100), "Invalid EEI %","")</f>
        <v/>
      </c>
      <c r="AX527" s="207"/>
      <c r="AY527" s="278" t="str">
        <f>IF(Input!E526="","",IF(VALUE(Input!E526)=0,"Do not enter 0.",""))</f>
        <v/>
      </c>
    </row>
    <row r="528" spans="2:51" x14ac:dyDescent="0.3">
      <c r="B528" s="188" t="str">
        <f>Input!A527</f>
        <v/>
      </c>
      <c r="C528" s="189" t="str">
        <f>IF(ISERROR(IF(AND(Input!$A527="",SUMPRODUCT(--(LEN(Input!$A528:'Input'!$A$1006)&gt;0))&lt;&gt;0),"Row is skipped.",IF(AND(Input!$A527="",Input!$A528=""),"", IF(Input!B527="","Data is missing.","")))),"",IF(AND(Input!$A527="",SUMPRODUCT(--(LEN(Input!$A528:'Input'!$A$1006)&gt;0))&lt;&gt;0),"Row is skipped.",IF(AND(Input!$A527="",Input!$A528=""),"", IF(Input!B527="","Data is missing.",""))))</f>
        <v/>
      </c>
      <c r="D528" s="189" t="str">
        <f>IF(ISERROR(IF(AND(Input!$A527="",SUMPRODUCT(--(LEN(Input!$A528:'Input'!$A$1006)&gt;0))&lt;&gt;0),"Row is skipped.",IF(AND(Input!$A527="",Input!$A528=""),"", IF(Input!C527="","Data is missing.","")))),"",IF(AND(Input!$A527="",SUMPRODUCT(--(LEN(Input!$A528:'Input'!$A$1006)&gt;0))&lt;&gt;0),"Row is skipped.",IF(AND(Input!$A527="",Input!$A528=""),"", IF(Input!C527="","Data is missing.",""))))</f>
        <v/>
      </c>
      <c r="E528" s="189" t="str">
        <f>IF(ISERROR(IF(AND(Input!$A527="",SUMPRODUCT(--(LEN(Input!$A528:'Input'!$A$1006)&gt;0))&lt;&gt;0),"Row is skipped.",IF(AND(Input!$A527="",Input!$A528=""),"", IF(Input!D527="","Data is missing.","")))),"",IF(AND(Input!$A527="",SUMPRODUCT(--(LEN(Input!$A528:'Input'!$A$1006)&gt;0))&lt;&gt;0),"Row is skipped.",IF(AND(Input!$A527="",Input!$A528=""),"", IF(Input!D527="","Data is missing.",""))))</f>
        <v/>
      </c>
      <c r="F528" s="189" t="str">
        <f>IF(ISERROR(IF(AND(Input!$A527="",SUMPRODUCT(--(LEN(Input!$A528:'Input'!$A$1006)&gt;0))&lt;&gt;0),"Row is skipped.",IF(AND(Input!$A527="",Input!$A528=""),"", IF(Input!E527="","Data is missing.","")))),"",IF(AND(Input!$A527="",SUMPRODUCT(--(LEN(Input!$A528:'Input'!$A$1006)&gt;0))&lt;&gt;0),"Row is skipped.",IF(AND(Input!$A527="",Input!$A528=""),"", IF(Input!E527="","Data is missing.",""))))</f>
        <v/>
      </c>
      <c r="G528" s="189" t="str">
        <f>IF(ISERROR(IF(AND(Input!$A527="",SUMPRODUCT(--(LEN(Input!$A528:'Input'!$A$1006)&gt;0))&lt;&gt;0),"Row is skipped.",IF(AND(Input!$A527="",Input!$A528=""),"", IF(Input!F527="","Data is missing.","")))),"",IF(AND(Input!$A527="",SUMPRODUCT(--(LEN(Input!$A528:'Input'!$A$1006)&gt;0))&lt;&gt;0),"Row is skipped.",IF(AND(Input!$A527="",Input!$A528=""),"", IF(Input!F527="","Data is missing.",""))))</f>
        <v/>
      </c>
      <c r="H528" s="190" t="str">
        <f>IF(ISERROR(IF(AND(Input!$A527="",SUMPRODUCT(--(LEN(Input!$A528:'Input'!$A$1006)&gt;0))&lt;&gt;0),"Row is skipped.",IF(AND(Input!$A527="",Input!$A528=""),"", IF(Input!G527="","Data is missing.","")))),"",IF(AND(Input!$A527="",SUMPRODUCT(--(LEN(Input!$A528:'Input'!$A$1006)&gt;0))&lt;&gt;0),"Row is skipped.",IF(AND(Input!$A527="",Input!$A528=""),"", IF(Input!G527="","Data is missing.",""))))</f>
        <v/>
      </c>
      <c r="I528" s="156"/>
      <c r="J528" s="191" t="str">
        <f>IFERROR(VLOOKUP(VLOOKUP(Input!$D527,'Measure List'!$A:$AN,40,FALSE),UIR!$A$1:$Q$27,17,FALSE),"")</f>
        <v/>
      </c>
      <c r="K528" s="192" t="str">
        <f>IFERROR(VLOOKUP(Input!$D527,'Measure List'!$A:$AN,40,FALSE),"")</f>
        <v/>
      </c>
      <c r="L528" s="156"/>
      <c r="M528" s="193" t="str">
        <f>IF(B528="","",IF(AND(Input!H527="",IFERROR(VLOOKUP(K528,UIR!$A$2:$P$21,2,FALSE),"")&lt;&gt;""),"Data is Missing.",""))</f>
        <v/>
      </c>
      <c r="N528" s="194" t="str">
        <f>IF(B528="","",IF(AND(Input!I527="",IFERROR(VLOOKUP(K528,UIR!$A$2:$P$21,3,FALSE),"")&lt;&gt;""),"Data is Missing.",""))</f>
        <v/>
      </c>
      <c r="O528" s="194" t="str">
        <f>IF(B528="","",IF(AND(Input!J527="",IFERROR(VLOOKUP(K528,UIR!$A$2:$P$21,4,FALSE),"")&lt;&gt;""),"Data is Missing.",""))</f>
        <v/>
      </c>
      <c r="P528" s="194" t="str">
        <f>IF(B528="","",IF(AND(Input!K527="",IFERROR(VLOOKUP(K528,UIR!$A$2:$P$21,5,FALSE),"")&lt;&gt;""),"Data is Missing.",""))</f>
        <v/>
      </c>
      <c r="Q528" s="194" t="str">
        <f>IF(B528="","",IF(AND(Input!L527="",IFERROR(VLOOKUP(K528,UIR!$A$2:$P$21,6,FALSE),"")&lt;&gt;""),"Data is Missing.",""))</f>
        <v/>
      </c>
      <c r="R528" s="194" t="str">
        <f>IF(B528="","",IF(AND(Input!M527="",IFERROR(VLOOKUP(K528,UIR!$A$2:$P$21,7,FALSE),"")&lt;&gt;""),"Data is Missing.",""))</f>
        <v/>
      </c>
      <c r="S528" s="194" t="str">
        <f>IF(B528="","",IF(AND(Input!P527="",IFERROR(VLOOKUP(K528,UIR!$A$2:$P$21,8,FALSE),"")&lt;&gt;""),"Data is Missing.",""))</f>
        <v/>
      </c>
      <c r="T528" s="194" t="str">
        <f>IF(B528="","",IF(AND(Input!Q527="",IFERROR(VLOOKUP(K528,UIR!$A$2:$P$21,9,FALSE),"")&lt;&gt;""),"Data is Missing.",""))</f>
        <v/>
      </c>
      <c r="U528" s="194"/>
      <c r="V528" s="194" t="str">
        <f>IF(B528="","",IF(AND(Input!S527="",IFERROR(VLOOKUP(K528,UIR!$A$2:$P$21,11,FALSE),"")&lt;&gt;""),"Data is Missing.",""))</f>
        <v/>
      </c>
      <c r="W528" s="194" t="str">
        <f>IF(B528="","",IF(AND(Input!T527="",IFERROR(VLOOKUP(K528,UIR!$A$2:$P$21,12,FALSE),"")&lt;&gt;""),"Data is Missing.",""))</f>
        <v/>
      </c>
      <c r="X528" s="194" t="str">
        <f>IF(B528="","",IF(AND(Input!V527="",IFERROR(VLOOKUP(K528,UIR!$A$2:$P$21,13,FALSE),"")&lt;&gt;""),"Data is Missing.",""))</f>
        <v/>
      </c>
      <c r="Y528" s="194" t="str">
        <f>IF(B528="","",IF(AND(Input!W527="",IFERROR(VLOOKUP(K528,UIR!$A$2:$P$21,14,FALSE),"")&lt;&gt;""),"Data is Missing.",""))</f>
        <v/>
      </c>
      <c r="Z528" s="194" t="str">
        <f>IF(B528="","",IF(AND(Input!X527="",IFERROR(VLOOKUP(K528,UIR!$A$2:$P$21,15,FALSE),"")&lt;&gt;""),"Data is Missing.",""))</f>
        <v/>
      </c>
      <c r="AA528" s="195" t="str">
        <f>IF(B528="","",IF(AND(Input!Y527="",IFERROR(VLOOKUP(K528,UIR!$A$2:$P$21,16,FALSE),"")&lt;&gt;""),"Data is Missing.",""))</f>
        <v/>
      </c>
      <c r="AC528" s="202" t="str">
        <f>IF(ISERROR(IF(Input!D527="","",IF(ISERROR(VLOOKUP(Input!D527,'Measure List'!$A$2:$A$30000,1,0)),"Invalid RefNo",""))),"",IF(Input!D527="","",IF(ISERROR(VLOOKUP(Input!D527,'Measure List'!$A$2:$A$30000,1,0)),"Invalid RefNo","")))</f>
        <v/>
      </c>
      <c r="AD528" s="156"/>
      <c r="AE528" s="156"/>
      <c r="AF528" s="156"/>
      <c r="AG528" s="156"/>
      <c r="AH528" s="156"/>
      <c r="AI528" s="156"/>
      <c r="AJ528" s="156"/>
      <c r="AK528" s="156"/>
      <c r="AL528" s="203" t="str">
        <f>IF(COUNTIF(Dropdowns!$K$2:$K$7,Input!S527)&gt;0,"",IF(Input!S527="","","Invalid Type"))</f>
        <v/>
      </c>
      <c r="AN528" s="204" t="str">
        <f>IF(Input!C527="","",IF(ISNUMBER(VALUE(Input!C527)),"","Needs to be a number."))</f>
        <v/>
      </c>
      <c r="AO528" s="205" t="str">
        <f>IF(Input!E527="","",IF(ISNUMBER(VALUE(Input!E527)),"","Needs to be a number."))</f>
        <v/>
      </c>
      <c r="AP528" s="205" t="str">
        <f>IF(Input!N527="","",IF(ISNUMBER(VALUE(Input!N527)),"","Needs to be a number."))</f>
        <v/>
      </c>
      <c r="AQ528" s="205" t="str">
        <f>IF(Input!O527="","",IF(ISNUMBER(VALUE(Input!O527)),"","Needs to be a number."))</f>
        <v/>
      </c>
      <c r="AR528" s="205" t="str">
        <f>IF(Input!V527="","",IF(ISNUMBER(VALUE(Input!V527)),"","Needs to be a number."))</f>
        <v/>
      </c>
      <c r="AS528" s="205" t="str">
        <f>IF(Input!W527="","",IF(ISNUMBER(VALUE(Input!W527)),"","Needs to be a number."))</f>
        <v/>
      </c>
      <c r="AT528" s="205" t="str">
        <f>IF(Input!X527="","",IF(ISNUMBER(VALUE(Input!X527)),"","Needs to be a number."))</f>
        <v/>
      </c>
      <c r="AU528" s="206" t="str">
        <f>IF(Input!Y527="","",IF(ISNUMBER(VALUE(Input!Y527)),"","Needs to be a number."))</f>
        <v/>
      </c>
      <c r="AW528" s="259" t="str">
        <f>IF(OR(VALUE(Input!C527)&lt;0,VALUE(Input!C527)&gt;100), "Invalid EEI %","")</f>
        <v/>
      </c>
      <c r="AX528" s="207"/>
      <c r="AY528" s="278" t="str">
        <f>IF(Input!E527="","",IF(VALUE(Input!E527)=0,"Do not enter 0.",""))</f>
        <v/>
      </c>
    </row>
    <row r="529" spans="2:51" x14ac:dyDescent="0.3">
      <c r="B529" s="188" t="str">
        <f>Input!A528</f>
        <v/>
      </c>
      <c r="C529" s="189" t="str">
        <f>IF(ISERROR(IF(AND(Input!$A528="",SUMPRODUCT(--(LEN(Input!$A529:'Input'!$A$1006)&gt;0))&lt;&gt;0),"Row is skipped.",IF(AND(Input!$A528="",Input!$A529=""),"", IF(Input!B528="","Data is missing.","")))),"",IF(AND(Input!$A528="",SUMPRODUCT(--(LEN(Input!$A529:'Input'!$A$1006)&gt;0))&lt;&gt;0),"Row is skipped.",IF(AND(Input!$A528="",Input!$A529=""),"", IF(Input!B528="","Data is missing.",""))))</f>
        <v/>
      </c>
      <c r="D529" s="189" t="str">
        <f>IF(ISERROR(IF(AND(Input!$A528="",SUMPRODUCT(--(LEN(Input!$A529:'Input'!$A$1006)&gt;0))&lt;&gt;0),"Row is skipped.",IF(AND(Input!$A528="",Input!$A529=""),"", IF(Input!C528="","Data is missing.","")))),"",IF(AND(Input!$A528="",SUMPRODUCT(--(LEN(Input!$A529:'Input'!$A$1006)&gt;0))&lt;&gt;0),"Row is skipped.",IF(AND(Input!$A528="",Input!$A529=""),"", IF(Input!C528="","Data is missing.",""))))</f>
        <v/>
      </c>
      <c r="E529" s="189" t="str">
        <f>IF(ISERROR(IF(AND(Input!$A528="",SUMPRODUCT(--(LEN(Input!$A529:'Input'!$A$1006)&gt;0))&lt;&gt;0),"Row is skipped.",IF(AND(Input!$A528="",Input!$A529=""),"", IF(Input!D528="","Data is missing.","")))),"",IF(AND(Input!$A528="",SUMPRODUCT(--(LEN(Input!$A529:'Input'!$A$1006)&gt;0))&lt;&gt;0),"Row is skipped.",IF(AND(Input!$A528="",Input!$A529=""),"", IF(Input!D528="","Data is missing.",""))))</f>
        <v/>
      </c>
      <c r="F529" s="189" t="str">
        <f>IF(ISERROR(IF(AND(Input!$A528="",SUMPRODUCT(--(LEN(Input!$A529:'Input'!$A$1006)&gt;0))&lt;&gt;0),"Row is skipped.",IF(AND(Input!$A528="",Input!$A529=""),"", IF(Input!E528="","Data is missing.","")))),"",IF(AND(Input!$A528="",SUMPRODUCT(--(LEN(Input!$A529:'Input'!$A$1006)&gt;0))&lt;&gt;0),"Row is skipped.",IF(AND(Input!$A528="",Input!$A529=""),"", IF(Input!E528="","Data is missing.",""))))</f>
        <v/>
      </c>
      <c r="G529" s="189" t="str">
        <f>IF(ISERROR(IF(AND(Input!$A528="",SUMPRODUCT(--(LEN(Input!$A529:'Input'!$A$1006)&gt;0))&lt;&gt;0),"Row is skipped.",IF(AND(Input!$A528="",Input!$A529=""),"", IF(Input!F528="","Data is missing.","")))),"",IF(AND(Input!$A528="",SUMPRODUCT(--(LEN(Input!$A529:'Input'!$A$1006)&gt;0))&lt;&gt;0),"Row is skipped.",IF(AND(Input!$A528="",Input!$A529=""),"", IF(Input!F528="","Data is missing.",""))))</f>
        <v/>
      </c>
      <c r="H529" s="190" t="str">
        <f>IF(ISERROR(IF(AND(Input!$A528="",SUMPRODUCT(--(LEN(Input!$A529:'Input'!$A$1006)&gt;0))&lt;&gt;0),"Row is skipped.",IF(AND(Input!$A528="",Input!$A529=""),"", IF(Input!G528="","Data is missing.","")))),"",IF(AND(Input!$A528="",SUMPRODUCT(--(LEN(Input!$A529:'Input'!$A$1006)&gt;0))&lt;&gt;0),"Row is skipped.",IF(AND(Input!$A528="",Input!$A529=""),"", IF(Input!G528="","Data is missing.",""))))</f>
        <v/>
      </c>
      <c r="I529" s="156"/>
      <c r="J529" s="191" t="str">
        <f>IFERROR(VLOOKUP(VLOOKUP(Input!$D528,'Measure List'!$A:$AN,40,FALSE),UIR!$A$1:$Q$27,17,FALSE),"")</f>
        <v/>
      </c>
      <c r="K529" s="192" t="str">
        <f>IFERROR(VLOOKUP(Input!$D528,'Measure List'!$A:$AN,40,FALSE),"")</f>
        <v/>
      </c>
      <c r="L529" s="156"/>
      <c r="M529" s="193" t="str">
        <f>IF(B529="","",IF(AND(Input!H528="",IFERROR(VLOOKUP(K529,UIR!$A$2:$P$21,2,FALSE),"")&lt;&gt;""),"Data is Missing.",""))</f>
        <v/>
      </c>
      <c r="N529" s="194" t="str">
        <f>IF(B529="","",IF(AND(Input!I528="",IFERROR(VLOOKUP(K529,UIR!$A$2:$P$21,3,FALSE),"")&lt;&gt;""),"Data is Missing.",""))</f>
        <v/>
      </c>
      <c r="O529" s="194" t="str">
        <f>IF(B529="","",IF(AND(Input!J528="",IFERROR(VLOOKUP(K529,UIR!$A$2:$P$21,4,FALSE),"")&lt;&gt;""),"Data is Missing.",""))</f>
        <v/>
      </c>
      <c r="P529" s="194" t="str">
        <f>IF(B529="","",IF(AND(Input!K528="",IFERROR(VLOOKUP(K529,UIR!$A$2:$P$21,5,FALSE),"")&lt;&gt;""),"Data is Missing.",""))</f>
        <v/>
      </c>
      <c r="Q529" s="194" t="str">
        <f>IF(B529="","",IF(AND(Input!L528="",IFERROR(VLOOKUP(K529,UIR!$A$2:$P$21,6,FALSE),"")&lt;&gt;""),"Data is Missing.",""))</f>
        <v/>
      </c>
      <c r="R529" s="194" t="str">
        <f>IF(B529="","",IF(AND(Input!M528="",IFERROR(VLOOKUP(K529,UIR!$A$2:$P$21,7,FALSE),"")&lt;&gt;""),"Data is Missing.",""))</f>
        <v/>
      </c>
      <c r="S529" s="194" t="str">
        <f>IF(B529="","",IF(AND(Input!P528="",IFERROR(VLOOKUP(K529,UIR!$A$2:$P$21,8,FALSE),"")&lt;&gt;""),"Data is Missing.",""))</f>
        <v/>
      </c>
      <c r="T529" s="194" t="str">
        <f>IF(B529="","",IF(AND(Input!Q528="",IFERROR(VLOOKUP(K529,UIR!$A$2:$P$21,9,FALSE),"")&lt;&gt;""),"Data is Missing.",""))</f>
        <v/>
      </c>
      <c r="U529" s="194"/>
      <c r="V529" s="194" t="str">
        <f>IF(B529="","",IF(AND(Input!S528="",IFERROR(VLOOKUP(K529,UIR!$A$2:$P$21,11,FALSE),"")&lt;&gt;""),"Data is Missing.",""))</f>
        <v/>
      </c>
      <c r="W529" s="194" t="str">
        <f>IF(B529="","",IF(AND(Input!T528="",IFERROR(VLOOKUP(K529,UIR!$A$2:$P$21,12,FALSE),"")&lt;&gt;""),"Data is Missing.",""))</f>
        <v/>
      </c>
      <c r="X529" s="194" t="str">
        <f>IF(B529="","",IF(AND(Input!V528="",IFERROR(VLOOKUP(K529,UIR!$A$2:$P$21,13,FALSE),"")&lt;&gt;""),"Data is Missing.",""))</f>
        <v/>
      </c>
      <c r="Y529" s="194" t="str">
        <f>IF(B529="","",IF(AND(Input!W528="",IFERROR(VLOOKUP(K529,UIR!$A$2:$P$21,14,FALSE),"")&lt;&gt;""),"Data is Missing.",""))</f>
        <v/>
      </c>
      <c r="Z529" s="194" t="str">
        <f>IF(B529="","",IF(AND(Input!X528="",IFERROR(VLOOKUP(K529,UIR!$A$2:$P$21,15,FALSE),"")&lt;&gt;""),"Data is Missing.",""))</f>
        <v/>
      </c>
      <c r="AA529" s="195" t="str">
        <f>IF(B529="","",IF(AND(Input!Y528="",IFERROR(VLOOKUP(K529,UIR!$A$2:$P$21,16,FALSE),"")&lt;&gt;""),"Data is Missing.",""))</f>
        <v/>
      </c>
      <c r="AC529" s="202" t="str">
        <f>IF(ISERROR(IF(Input!D528="","",IF(ISERROR(VLOOKUP(Input!D528,'Measure List'!$A$2:$A$30000,1,0)),"Invalid RefNo",""))),"",IF(Input!D528="","",IF(ISERROR(VLOOKUP(Input!D528,'Measure List'!$A$2:$A$30000,1,0)),"Invalid RefNo","")))</f>
        <v/>
      </c>
      <c r="AD529" s="156"/>
      <c r="AE529" s="156"/>
      <c r="AF529" s="156"/>
      <c r="AG529" s="156"/>
      <c r="AH529" s="156"/>
      <c r="AI529" s="156"/>
      <c r="AJ529" s="156"/>
      <c r="AK529" s="156"/>
      <c r="AL529" s="203" t="str">
        <f>IF(COUNTIF(Dropdowns!$K$2:$K$7,Input!S528)&gt;0,"",IF(Input!S528="","","Invalid Type"))</f>
        <v/>
      </c>
      <c r="AN529" s="204" t="str">
        <f>IF(Input!C528="","",IF(ISNUMBER(VALUE(Input!C528)),"","Needs to be a number."))</f>
        <v/>
      </c>
      <c r="AO529" s="205" t="str">
        <f>IF(Input!E528="","",IF(ISNUMBER(VALUE(Input!E528)),"","Needs to be a number."))</f>
        <v/>
      </c>
      <c r="AP529" s="205" t="str">
        <f>IF(Input!N528="","",IF(ISNUMBER(VALUE(Input!N528)),"","Needs to be a number."))</f>
        <v/>
      </c>
      <c r="AQ529" s="205" t="str">
        <f>IF(Input!O528="","",IF(ISNUMBER(VALUE(Input!O528)),"","Needs to be a number."))</f>
        <v/>
      </c>
      <c r="AR529" s="205" t="str">
        <f>IF(Input!V528="","",IF(ISNUMBER(VALUE(Input!V528)),"","Needs to be a number."))</f>
        <v/>
      </c>
      <c r="AS529" s="205" t="str">
        <f>IF(Input!W528="","",IF(ISNUMBER(VALUE(Input!W528)),"","Needs to be a number."))</f>
        <v/>
      </c>
      <c r="AT529" s="205" t="str">
        <f>IF(Input!X528="","",IF(ISNUMBER(VALUE(Input!X528)),"","Needs to be a number."))</f>
        <v/>
      </c>
      <c r="AU529" s="206" t="str">
        <f>IF(Input!Y528="","",IF(ISNUMBER(VALUE(Input!Y528)),"","Needs to be a number."))</f>
        <v/>
      </c>
      <c r="AW529" s="259" t="str">
        <f>IF(OR(VALUE(Input!C528)&lt;0,VALUE(Input!C528)&gt;100), "Invalid EEI %","")</f>
        <v/>
      </c>
      <c r="AX529" s="207"/>
      <c r="AY529" s="278" t="str">
        <f>IF(Input!E528="","",IF(VALUE(Input!E528)=0,"Do not enter 0.",""))</f>
        <v/>
      </c>
    </row>
    <row r="530" spans="2:51" x14ac:dyDescent="0.3">
      <c r="B530" s="188" t="str">
        <f>Input!A529</f>
        <v/>
      </c>
      <c r="C530" s="189" t="str">
        <f>IF(ISERROR(IF(AND(Input!$A529="",SUMPRODUCT(--(LEN(Input!$A530:'Input'!$A$1006)&gt;0))&lt;&gt;0),"Row is skipped.",IF(AND(Input!$A529="",Input!$A530=""),"", IF(Input!B529="","Data is missing.","")))),"",IF(AND(Input!$A529="",SUMPRODUCT(--(LEN(Input!$A530:'Input'!$A$1006)&gt;0))&lt;&gt;0),"Row is skipped.",IF(AND(Input!$A529="",Input!$A530=""),"", IF(Input!B529="","Data is missing.",""))))</f>
        <v/>
      </c>
      <c r="D530" s="189" t="str">
        <f>IF(ISERROR(IF(AND(Input!$A529="",SUMPRODUCT(--(LEN(Input!$A530:'Input'!$A$1006)&gt;0))&lt;&gt;0),"Row is skipped.",IF(AND(Input!$A529="",Input!$A530=""),"", IF(Input!C529="","Data is missing.","")))),"",IF(AND(Input!$A529="",SUMPRODUCT(--(LEN(Input!$A530:'Input'!$A$1006)&gt;0))&lt;&gt;0),"Row is skipped.",IF(AND(Input!$A529="",Input!$A530=""),"", IF(Input!C529="","Data is missing.",""))))</f>
        <v/>
      </c>
      <c r="E530" s="189" t="str">
        <f>IF(ISERROR(IF(AND(Input!$A529="",SUMPRODUCT(--(LEN(Input!$A530:'Input'!$A$1006)&gt;0))&lt;&gt;0),"Row is skipped.",IF(AND(Input!$A529="",Input!$A530=""),"", IF(Input!D529="","Data is missing.","")))),"",IF(AND(Input!$A529="",SUMPRODUCT(--(LEN(Input!$A530:'Input'!$A$1006)&gt;0))&lt;&gt;0),"Row is skipped.",IF(AND(Input!$A529="",Input!$A530=""),"", IF(Input!D529="","Data is missing.",""))))</f>
        <v/>
      </c>
      <c r="F530" s="189" t="str">
        <f>IF(ISERROR(IF(AND(Input!$A529="",SUMPRODUCT(--(LEN(Input!$A530:'Input'!$A$1006)&gt;0))&lt;&gt;0),"Row is skipped.",IF(AND(Input!$A529="",Input!$A530=""),"", IF(Input!E529="","Data is missing.","")))),"",IF(AND(Input!$A529="",SUMPRODUCT(--(LEN(Input!$A530:'Input'!$A$1006)&gt;0))&lt;&gt;0),"Row is skipped.",IF(AND(Input!$A529="",Input!$A530=""),"", IF(Input!E529="","Data is missing.",""))))</f>
        <v/>
      </c>
      <c r="G530" s="189" t="str">
        <f>IF(ISERROR(IF(AND(Input!$A529="",SUMPRODUCT(--(LEN(Input!$A530:'Input'!$A$1006)&gt;0))&lt;&gt;0),"Row is skipped.",IF(AND(Input!$A529="",Input!$A530=""),"", IF(Input!F529="","Data is missing.","")))),"",IF(AND(Input!$A529="",SUMPRODUCT(--(LEN(Input!$A530:'Input'!$A$1006)&gt;0))&lt;&gt;0),"Row is skipped.",IF(AND(Input!$A529="",Input!$A530=""),"", IF(Input!F529="","Data is missing.",""))))</f>
        <v/>
      </c>
      <c r="H530" s="190" t="str">
        <f>IF(ISERROR(IF(AND(Input!$A529="",SUMPRODUCT(--(LEN(Input!$A530:'Input'!$A$1006)&gt;0))&lt;&gt;0),"Row is skipped.",IF(AND(Input!$A529="",Input!$A530=""),"", IF(Input!G529="","Data is missing.","")))),"",IF(AND(Input!$A529="",SUMPRODUCT(--(LEN(Input!$A530:'Input'!$A$1006)&gt;0))&lt;&gt;0),"Row is skipped.",IF(AND(Input!$A529="",Input!$A530=""),"", IF(Input!G529="","Data is missing.",""))))</f>
        <v/>
      </c>
      <c r="I530" s="156"/>
      <c r="J530" s="191" t="str">
        <f>IFERROR(VLOOKUP(VLOOKUP(Input!$D529,'Measure List'!$A:$AN,40,FALSE),UIR!$A$1:$Q$27,17,FALSE),"")</f>
        <v/>
      </c>
      <c r="K530" s="192" t="str">
        <f>IFERROR(VLOOKUP(Input!$D529,'Measure List'!$A:$AN,40,FALSE),"")</f>
        <v/>
      </c>
      <c r="L530" s="156"/>
      <c r="M530" s="193" t="str">
        <f>IF(B530="","",IF(AND(Input!H529="",IFERROR(VLOOKUP(K530,UIR!$A$2:$P$21,2,FALSE),"")&lt;&gt;""),"Data is Missing.",""))</f>
        <v/>
      </c>
      <c r="N530" s="194" t="str">
        <f>IF(B530="","",IF(AND(Input!I529="",IFERROR(VLOOKUP(K530,UIR!$A$2:$P$21,3,FALSE),"")&lt;&gt;""),"Data is Missing.",""))</f>
        <v/>
      </c>
      <c r="O530" s="194" t="str">
        <f>IF(B530="","",IF(AND(Input!J529="",IFERROR(VLOOKUP(K530,UIR!$A$2:$P$21,4,FALSE),"")&lt;&gt;""),"Data is Missing.",""))</f>
        <v/>
      </c>
      <c r="P530" s="194" t="str">
        <f>IF(B530="","",IF(AND(Input!K529="",IFERROR(VLOOKUP(K530,UIR!$A$2:$P$21,5,FALSE),"")&lt;&gt;""),"Data is Missing.",""))</f>
        <v/>
      </c>
      <c r="Q530" s="194" t="str">
        <f>IF(B530="","",IF(AND(Input!L529="",IFERROR(VLOOKUP(K530,UIR!$A$2:$P$21,6,FALSE),"")&lt;&gt;""),"Data is Missing.",""))</f>
        <v/>
      </c>
      <c r="R530" s="194" t="str">
        <f>IF(B530="","",IF(AND(Input!M529="",IFERROR(VLOOKUP(K530,UIR!$A$2:$P$21,7,FALSE),"")&lt;&gt;""),"Data is Missing.",""))</f>
        <v/>
      </c>
      <c r="S530" s="194" t="str">
        <f>IF(B530="","",IF(AND(Input!P529="",IFERROR(VLOOKUP(K530,UIR!$A$2:$P$21,8,FALSE),"")&lt;&gt;""),"Data is Missing.",""))</f>
        <v/>
      </c>
      <c r="T530" s="194" t="str">
        <f>IF(B530="","",IF(AND(Input!Q529="",IFERROR(VLOOKUP(K530,UIR!$A$2:$P$21,9,FALSE),"")&lt;&gt;""),"Data is Missing.",""))</f>
        <v/>
      </c>
      <c r="U530" s="194"/>
      <c r="V530" s="194" t="str">
        <f>IF(B530="","",IF(AND(Input!S529="",IFERROR(VLOOKUP(K530,UIR!$A$2:$P$21,11,FALSE),"")&lt;&gt;""),"Data is Missing.",""))</f>
        <v/>
      </c>
      <c r="W530" s="194" t="str">
        <f>IF(B530="","",IF(AND(Input!T529="",IFERROR(VLOOKUP(K530,UIR!$A$2:$P$21,12,FALSE),"")&lt;&gt;""),"Data is Missing.",""))</f>
        <v/>
      </c>
      <c r="X530" s="194" t="str">
        <f>IF(B530="","",IF(AND(Input!V529="",IFERROR(VLOOKUP(K530,UIR!$A$2:$P$21,13,FALSE),"")&lt;&gt;""),"Data is Missing.",""))</f>
        <v/>
      </c>
      <c r="Y530" s="194" t="str">
        <f>IF(B530="","",IF(AND(Input!W529="",IFERROR(VLOOKUP(K530,UIR!$A$2:$P$21,14,FALSE),"")&lt;&gt;""),"Data is Missing.",""))</f>
        <v/>
      </c>
      <c r="Z530" s="194" t="str">
        <f>IF(B530="","",IF(AND(Input!X529="",IFERROR(VLOOKUP(K530,UIR!$A$2:$P$21,15,FALSE),"")&lt;&gt;""),"Data is Missing.",""))</f>
        <v/>
      </c>
      <c r="AA530" s="195" t="str">
        <f>IF(B530="","",IF(AND(Input!Y529="",IFERROR(VLOOKUP(K530,UIR!$A$2:$P$21,16,FALSE),"")&lt;&gt;""),"Data is Missing.",""))</f>
        <v/>
      </c>
      <c r="AC530" s="202" t="str">
        <f>IF(ISERROR(IF(Input!D529="","",IF(ISERROR(VLOOKUP(Input!D529,'Measure List'!$A$2:$A$30000,1,0)),"Invalid RefNo",""))),"",IF(Input!D529="","",IF(ISERROR(VLOOKUP(Input!D529,'Measure List'!$A$2:$A$30000,1,0)),"Invalid RefNo","")))</f>
        <v/>
      </c>
      <c r="AD530" s="156"/>
      <c r="AE530" s="156"/>
      <c r="AF530" s="156"/>
      <c r="AG530" s="156"/>
      <c r="AH530" s="156"/>
      <c r="AI530" s="156"/>
      <c r="AJ530" s="156"/>
      <c r="AK530" s="156"/>
      <c r="AL530" s="203" t="str">
        <f>IF(COUNTIF(Dropdowns!$K$2:$K$7,Input!S529)&gt;0,"",IF(Input!S529="","","Invalid Type"))</f>
        <v/>
      </c>
      <c r="AN530" s="204" t="str">
        <f>IF(Input!C529="","",IF(ISNUMBER(VALUE(Input!C529)),"","Needs to be a number."))</f>
        <v/>
      </c>
      <c r="AO530" s="205" t="str">
        <f>IF(Input!E529="","",IF(ISNUMBER(VALUE(Input!E529)),"","Needs to be a number."))</f>
        <v/>
      </c>
      <c r="AP530" s="205" t="str">
        <f>IF(Input!N529="","",IF(ISNUMBER(VALUE(Input!N529)),"","Needs to be a number."))</f>
        <v/>
      </c>
      <c r="AQ530" s="205" t="str">
        <f>IF(Input!O529="","",IF(ISNUMBER(VALUE(Input!O529)),"","Needs to be a number."))</f>
        <v/>
      </c>
      <c r="AR530" s="205" t="str">
        <f>IF(Input!V529="","",IF(ISNUMBER(VALUE(Input!V529)),"","Needs to be a number."))</f>
        <v/>
      </c>
      <c r="AS530" s="205" t="str">
        <f>IF(Input!W529="","",IF(ISNUMBER(VALUE(Input!W529)),"","Needs to be a number."))</f>
        <v/>
      </c>
      <c r="AT530" s="205" t="str">
        <f>IF(Input!X529="","",IF(ISNUMBER(VALUE(Input!X529)),"","Needs to be a number."))</f>
        <v/>
      </c>
      <c r="AU530" s="206" t="str">
        <f>IF(Input!Y529="","",IF(ISNUMBER(VALUE(Input!Y529)),"","Needs to be a number."))</f>
        <v/>
      </c>
      <c r="AW530" s="259" t="str">
        <f>IF(OR(VALUE(Input!C529)&lt;0,VALUE(Input!C529)&gt;100), "Invalid EEI %","")</f>
        <v/>
      </c>
      <c r="AX530" s="207"/>
      <c r="AY530" s="278" t="str">
        <f>IF(Input!E529="","",IF(VALUE(Input!E529)=0,"Do not enter 0.",""))</f>
        <v/>
      </c>
    </row>
    <row r="531" spans="2:51" x14ac:dyDescent="0.3">
      <c r="B531" s="188" t="str">
        <f>Input!A530</f>
        <v/>
      </c>
      <c r="C531" s="189" t="str">
        <f>IF(ISERROR(IF(AND(Input!$A530="",SUMPRODUCT(--(LEN(Input!$A531:'Input'!$A$1006)&gt;0))&lt;&gt;0),"Row is skipped.",IF(AND(Input!$A530="",Input!$A531=""),"", IF(Input!B530="","Data is missing.","")))),"",IF(AND(Input!$A530="",SUMPRODUCT(--(LEN(Input!$A531:'Input'!$A$1006)&gt;0))&lt;&gt;0),"Row is skipped.",IF(AND(Input!$A530="",Input!$A531=""),"", IF(Input!B530="","Data is missing.",""))))</f>
        <v/>
      </c>
      <c r="D531" s="189" t="str">
        <f>IF(ISERROR(IF(AND(Input!$A530="",SUMPRODUCT(--(LEN(Input!$A531:'Input'!$A$1006)&gt;0))&lt;&gt;0),"Row is skipped.",IF(AND(Input!$A530="",Input!$A531=""),"", IF(Input!C530="","Data is missing.","")))),"",IF(AND(Input!$A530="",SUMPRODUCT(--(LEN(Input!$A531:'Input'!$A$1006)&gt;0))&lt;&gt;0),"Row is skipped.",IF(AND(Input!$A530="",Input!$A531=""),"", IF(Input!C530="","Data is missing.",""))))</f>
        <v/>
      </c>
      <c r="E531" s="189" t="str">
        <f>IF(ISERROR(IF(AND(Input!$A530="",SUMPRODUCT(--(LEN(Input!$A531:'Input'!$A$1006)&gt;0))&lt;&gt;0),"Row is skipped.",IF(AND(Input!$A530="",Input!$A531=""),"", IF(Input!D530="","Data is missing.","")))),"",IF(AND(Input!$A530="",SUMPRODUCT(--(LEN(Input!$A531:'Input'!$A$1006)&gt;0))&lt;&gt;0),"Row is skipped.",IF(AND(Input!$A530="",Input!$A531=""),"", IF(Input!D530="","Data is missing.",""))))</f>
        <v/>
      </c>
      <c r="F531" s="189" t="str">
        <f>IF(ISERROR(IF(AND(Input!$A530="",SUMPRODUCT(--(LEN(Input!$A531:'Input'!$A$1006)&gt;0))&lt;&gt;0),"Row is skipped.",IF(AND(Input!$A530="",Input!$A531=""),"", IF(Input!E530="","Data is missing.","")))),"",IF(AND(Input!$A530="",SUMPRODUCT(--(LEN(Input!$A531:'Input'!$A$1006)&gt;0))&lt;&gt;0),"Row is skipped.",IF(AND(Input!$A530="",Input!$A531=""),"", IF(Input!E530="","Data is missing.",""))))</f>
        <v/>
      </c>
      <c r="G531" s="189" t="str">
        <f>IF(ISERROR(IF(AND(Input!$A530="",SUMPRODUCT(--(LEN(Input!$A531:'Input'!$A$1006)&gt;0))&lt;&gt;0),"Row is skipped.",IF(AND(Input!$A530="",Input!$A531=""),"", IF(Input!F530="","Data is missing.","")))),"",IF(AND(Input!$A530="",SUMPRODUCT(--(LEN(Input!$A531:'Input'!$A$1006)&gt;0))&lt;&gt;0),"Row is skipped.",IF(AND(Input!$A530="",Input!$A531=""),"", IF(Input!F530="","Data is missing.",""))))</f>
        <v/>
      </c>
      <c r="H531" s="190" t="str">
        <f>IF(ISERROR(IF(AND(Input!$A530="",SUMPRODUCT(--(LEN(Input!$A531:'Input'!$A$1006)&gt;0))&lt;&gt;0),"Row is skipped.",IF(AND(Input!$A530="",Input!$A531=""),"", IF(Input!G530="","Data is missing.","")))),"",IF(AND(Input!$A530="",SUMPRODUCT(--(LEN(Input!$A531:'Input'!$A$1006)&gt;0))&lt;&gt;0),"Row is skipped.",IF(AND(Input!$A530="",Input!$A531=""),"", IF(Input!G530="","Data is missing.",""))))</f>
        <v/>
      </c>
      <c r="I531" s="156"/>
      <c r="J531" s="191" t="str">
        <f>IFERROR(VLOOKUP(VLOOKUP(Input!$D530,'Measure List'!$A:$AN,40,FALSE),UIR!$A$1:$Q$27,17,FALSE),"")</f>
        <v/>
      </c>
      <c r="K531" s="192" t="str">
        <f>IFERROR(VLOOKUP(Input!$D530,'Measure List'!$A:$AN,40,FALSE),"")</f>
        <v/>
      </c>
      <c r="L531" s="156"/>
      <c r="M531" s="193" t="str">
        <f>IF(B531="","",IF(AND(Input!H530="",IFERROR(VLOOKUP(K531,UIR!$A$2:$P$21,2,FALSE),"")&lt;&gt;""),"Data is Missing.",""))</f>
        <v/>
      </c>
      <c r="N531" s="194" t="str">
        <f>IF(B531="","",IF(AND(Input!I530="",IFERROR(VLOOKUP(K531,UIR!$A$2:$P$21,3,FALSE),"")&lt;&gt;""),"Data is Missing.",""))</f>
        <v/>
      </c>
      <c r="O531" s="194" t="str">
        <f>IF(B531="","",IF(AND(Input!J530="",IFERROR(VLOOKUP(K531,UIR!$A$2:$P$21,4,FALSE),"")&lt;&gt;""),"Data is Missing.",""))</f>
        <v/>
      </c>
      <c r="P531" s="194" t="str">
        <f>IF(B531="","",IF(AND(Input!K530="",IFERROR(VLOOKUP(K531,UIR!$A$2:$P$21,5,FALSE),"")&lt;&gt;""),"Data is Missing.",""))</f>
        <v/>
      </c>
      <c r="Q531" s="194" t="str">
        <f>IF(B531="","",IF(AND(Input!L530="",IFERROR(VLOOKUP(K531,UIR!$A$2:$P$21,6,FALSE),"")&lt;&gt;""),"Data is Missing.",""))</f>
        <v/>
      </c>
      <c r="R531" s="194" t="str">
        <f>IF(B531="","",IF(AND(Input!M530="",IFERROR(VLOOKUP(K531,UIR!$A$2:$P$21,7,FALSE),"")&lt;&gt;""),"Data is Missing.",""))</f>
        <v/>
      </c>
      <c r="S531" s="194" t="str">
        <f>IF(B531="","",IF(AND(Input!P530="",IFERROR(VLOOKUP(K531,UIR!$A$2:$P$21,8,FALSE),"")&lt;&gt;""),"Data is Missing.",""))</f>
        <v/>
      </c>
      <c r="T531" s="194" t="str">
        <f>IF(B531="","",IF(AND(Input!Q530="",IFERROR(VLOOKUP(K531,UIR!$A$2:$P$21,9,FALSE),"")&lt;&gt;""),"Data is Missing.",""))</f>
        <v/>
      </c>
      <c r="U531" s="194"/>
      <c r="V531" s="194" t="str">
        <f>IF(B531="","",IF(AND(Input!S530="",IFERROR(VLOOKUP(K531,UIR!$A$2:$P$21,11,FALSE),"")&lt;&gt;""),"Data is Missing.",""))</f>
        <v/>
      </c>
      <c r="W531" s="194" t="str">
        <f>IF(B531="","",IF(AND(Input!T530="",IFERROR(VLOOKUP(K531,UIR!$A$2:$P$21,12,FALSE),"")&lt;&gt;""),"Data is Missing.",""))</f>
        <v/>
      </c>
      <c r="X531" s="194" t="str">
        <f>IF(B531="","",IF(AND(Input!V530="",IFERROR(VLOOKUP(K531,UIR!$A$2:$P$21,13,FALSE),"")&lt;&gt;""),"Data is Missing.",""))</f>
        <v/>
      </c>
      <c r="Y531" s="194" t="str">
        <f>IF(B531="","",IF(AND(Input!W530="",IFERROR(VLOOKUP(K531,UIR!$A$2:$P$21,14,FALSE),"")&lt;&gt;""),"Data is Missing.",""))</f>
        <v/>
      </c>
      <c r="Z531" s="194" t="str">
        <f>IF(B531="","",IF(AND(Input!X530="",IFERROR(VLOOKUP(K531,UIR!$A$2:$P$21,15,FALSE),"")&lt;&gt;""),"Data is Missing.",""))</f>
        <v/>
      </c>
      <c r="AA531" s="195" t="str">
        <f>IF(B531="","",IF(AND(Input!Y530="",IFERROR(VLOOKUP(K531,UIR!$A$2:$P$21,16,FALSE),"")&lt;&gt;""),"Data is Missing.",""))</f>
        <v/>
      </c>
      <c r="AC531" s="202" t="str">
        <f>IF(ISERROR(IF(Input!D530="","",IF(ISERROR(VLOOKUP(Input!D530,'Measure List'!$A$2:$A$30000,1,0)),"Invalid RefNo",""))),"",IF(Input!D530="","",IF(ISERROR(VLOOKUP(Input!D530,'Measure List'!$A$2:$A$30000,1,0)),"Invalid RefNo","")))</f>
        <v/>
      </c>
      <c r="AD531" s="156"/>
      <c r="AE531" s="156"/>
      <c r="AF531" s="156"/>
      <c r="AG531" s="156"/>
      <c r="AH531" s="156"/>
      <c r="AI531" s="156"/>
      <c r="AJ531" s="156"/>
      <c r="AK531" s="156"/>
      <c r="AL531" s="203" t="str">
        <f>IF(COUNTIF(Dropdowns!$K$2:$K$7,Input!S530)&gt;0,"",IF(Input!S530="","","Invalid Type"))</f>
        <v/>
      </c>
      <c r="AN531" s="204" t="str">
        <f>IF(Input!C530="","",IF(ISNUMBER(VALUE(Input!C530)),"","Needs to be a number."))</f>
        <v/>
      </c>
      <c r="AO531" s="205" t="str">
        <f>IF(Input!E530="","",IF(ISNUMBER(VALUE(Input!E530)),"","Needs to be a number."))</f>
        <v/>
      </c>
      <c r="AP531" s="205" t="str">
        <f>IF(Input!N530="","",IF(ISNUMBER(VALUE(Input!N530)),"","Needs to be a number."))</f>
        <v/>
      </c>
      <c r="AQ531" s="205" t="str">
        <f>IF(Input!O530="","",IF(ISNUMBER(VALUE(Input!O530)),"","Needs to be a number."))</f>
        <v/>
      </c>
      <c r="AR531" s="205" t="str">
        <f>IF(Input!V530="","",IF(ISNUMBER(VALUE(Input!V530)),"","Needs to be a number."))</f>
        <v/>
      </c>
      <c r="AS531" s="205" t="str">
        <f>IF(Input!W530="","",IF(ISNUMBER(VALUE(Input!W530)),"","Needs to be a number."))</f>
        <v/>
      </c>
      <c r="AT531" s="205" t="str">
        <f>IF(Input!X530="","",IF(ISNUMBER(VALUE(Input!X530)),"","Needs to be a number."))</f>
        <v/>
      </c>
      <c r="AU531" s="206" t="str">
        <f>IF(Input!Y530="","",IF(ISNUMBER(VALUE(Input!Y530)),"","Needs to be a number."))</f>
        <v/>
      </c>
      <c r="AW531" s="259" t="str">
        <f>IF(OR(VALUE(Input!C530)&lt;0,VALUE(Input!C530)&gt;100), "Invalid EEI %","")</f>
        <v/>
      </c>
      <c r="AX531" s="207"/>
      <c r="AY531" s="278" t="str">
        <f>IF(Input!E530="","",IF(VALUE(Input!E530)=0,"Do not enter 0.",""))</f>
        <v/>
      </c>
    </row>
    <row r="532" spans="2:51" x14ac:dyDescent="0.3">
      <c r="B532" s="188" t="str">
        <f>Input!A531</f>
        <v/>
      </c>
      <c r="C532" s="189" t="str">
        <f>IF(ISERROR(IF(AND(Input!$A531="",SUMPRODUCT(--(LEN(Input!$A532:'Input'!$A$1006)&gt;0))&lt;&gt;0),"Row is skipped.",IF(AND(Input!$A531="",Input!$A532=""),"", IF(Input!B531="","Data is missing.","")))),"",IF(AND(Input!$A531="",SUMPRODUCT(--(LEN(Input!$A532:'Input'!$A$1006)&gt;0))&lt;&gt;0),"Row is skipped.",IF(AND(Input!$A531="",Input!$A532=""),"", IF(Input!B531="","Data is missing.",""))))</f>
        <v/>
      </c>
      <c r="D532" s="189" t="str">
        <f>IF(ISERROR(IF(AND(Input!$A531="",SUMPRODUCT(--(LEN(Input!$A532:'Input'!$A$1006)&gt;0))&lt;&gt;0),"Row is skipped.",IF(AND(Input!$A531="",Input!$A532=""),"", IF(Input!C531="","Data is missing.","")))),"",IF(AND(Input!$A531="",SUMPRODUCT(--(LEN(Input!$A532:'Input'!$A$1006)&gt;0))&lt;&gt;0),"Row is skipped.",IF(AND(Input!$A531="",Input!$A532=""),"", IF(Input!C531="","Data is missing.",""))))</f>
        <v/>
      </c>
      <c r="E532" s="189" t="str">
        <f>IF(ISERROR(IF(AND(Input!$A531="",SUMPRODUCT(--(LEN(Input!$A532:'Input'!$A$1006)&gt;0))&lt;&gt;0),"Row is skipped.",IF(AND(Input!$A531="",Input!$A532=""),"", IF(Input!D531="","Data is missing.","")))),"",IF(AND(Input!$A531="",SUMPRODUCT(--(LEN(Input!$A532:'Input'!$A$1006)&gt;0))&lt;&gt;0),"Row is skipped.",IF(AND(Input!$A531="",Input!$A532=""),"", IF(Input!D531="","Data is missing.",""))))</f>
        <v/>
      </c>
      <c r="F532" s="189" t="str">
        <f>IF(ISERROR(IF(AND(Input!$A531="",SUMPRODUCT(--(LEN(Input!$A532:'Input'!$A$1006)&gt;0))&lt;&gt;0),"Row is skipped.",IF(AND(Input!$A531="",Input!$A532=""),"", IF(Input!E531="","Data is missing.","")))),"",IF(AND(Input!$A531="",SUMPRODUCT(--(LEN(Input!$A532:'Input'!$A$1006)&gt;0))&lt;&gt;0),"Row is skipped.",IF(AND(Input!$A531="",Input!$A532=""),"", IF(Input!E531="","Data is missing.",""))))</f>
        <v/>
      </c>
      <c r="G532" s="189" t="str">
        <f>IF(ISERROR(IF(AND(Input!$A531="",SUMPRODUCT(--(LEN(Input!$A532:'Input'!$A$1006)&gt;0))&lt;&gt;0),"Row is skipped.",IF(AND(Input!$A531="",Input!$A532=""),"", IF(Input!F531="","Data is missing.","")))),"",IF(AND(Input!$A531="",SUMPRODUCT(--(LEN(Input!$A532:'Input'!$A$1006)&gt;0))&lt;&gt;0),"Row is skipped.",IF(AND(Input!$A531="",Input!$A532=""),"", IF(Input!F531="","Data is missing.",""))))</f>
        <v/>
      </c>
      <c r="H532" s="190" t="str">
        <f>IF(ISERROR(IF(AND(Input!$A531="",SUMPRODUCT(--(LEN(Input!$A532:'Input'!$A$1006)&gt;0))&lt;&gt;0),"Row is skipped.",IF(AND(Input!$A531="",Input!$A532=""),"", IF(Input!G531="","Data is missing.","")))),"",IF(AND(Input!$A531="",SUMPRODUCT(--(LEN(Input!$A532:'Input'!$A$1006)&gt;0))&lt;&gt;0),"Row is skipped.",IF(AND(Input!$A531="",Input!$A532=""),"", IF(Input!G531="","Data is missing.",""))))</f>
        <v/>
      </c>
      <c r="I532" s="156"/>
      <c r="J532" s="191" t="str">
        <f>IFERROR(VLOOKUP(VLOOKUP(Input!$D531,'Measure List'!$A:$AN,40,FALSE),UIR!$A$1:$Q$27,17,FALSE),"")</f>
        <v/>
      </c>
      <c r="K532" s="192" t="str">
        <f>IFERROR(VLOOKUP(Input!$D531,'Measure List'!$A:$AN,40,FALSE),"")</f>
        <v/>
      </c>
      <c r="L532" s="156"/>
      <c r="M532" s="193" t="str">
        <f>IF(B532="","",IF(AND(Input!H531="",IFERROR(VLOOKUP(K532,UIR!$A$2:$P$21,2,FALSE),"")&lt;&gt;""),"Data is Missing.",""))</f>
        <v/>
      </c>
      <c r="N532" s="194" t="str">
        <f>IF(B532="","",IF(AND(Input!I531="",IFERROR(VLOOKUP(K532,UIR!$A$2:$P$21,3,FALSE),"")&lt;&gt;""),"Data is Missing.",""))</f>
        <v/>
      </c>
      <c r="O532" s="194" t="str">
        <f>IF(B532="","",IF(AND(Input!J531="",IFERROR(VLOOKUP(K532,UIR!$A$2:$P$21,4,FALSE),"")&lt;&gt;""),"Data is Missing.",""))</f>
        <v/>
      </c>
      <c r="P532" s="194" t="str">
        <f>IF(B532="","",IF(AND(Input!K531="",IFERROR(VLOOKUP(K532,UIR!$A$2:$P$21,5,FALSE),"")&lt;&gt;""),"Data is Missing.",""))</f>
        <v/>
      </c>
      <c r="Q532" s="194" t="str">
        <f>IF(B532="","",IF(AND(Input!L531="",IFERROR(VLOOKUP(K532,UIR!$A$2:$P$21,6,FALSE),"")&lt;&gt;""),"Data is Missing.",""))</f>
        <v/>
      </c>
      <c r="R532" s="194" t="str">
        <f>IF(B532="","",IF(AND(Input!M531="",IFERROR(VLOOKUP(K532,UIR!$A$2:$P$21,7,FALSE),"")&lt;&gt;""),"Data is Missing.",""))</f>
        <v/>
      </c>
      <c r="S532" s="194" t="str">
        <f>IF(B532="","",IF(AND(Input!P531="",IFERROR(VLOOKUP(K532,UIR!$A$2:$P$21,8,FALSE),"")&lt;&gt;""),"Data is Missing.",""))</f>
        <v/>
      </c>
      <c r="T532" s="194" t="str">
        <f>IF(B532="","",IF(AND(Input!Q531="",IFERROR(VLOOKUP(K532,UIR!$A$2:$P$21,9,FALSE),"")&lt;&gt;""),"Data is Missing.",""))</f>
        <v/>
      </c>
      <c r="U532" s="194"/>
      <c r="V532" s="194" t="str">
        <f>IF(B532="","",IF(AND(Input!S531="",IFERROR(VLOOKUP(K532,UIR!$A$2:$P$21,11,FALSE),"")&lt;&gt;""),"Data is Missing.",""))</f>
        <v/>
      </c>
      <c r="W532" s="194" t="str">
        <f>IF(B532="","",IF(AND(Input!T531="",IFERROR(VLOOKUP(K532,UIR!$A$2:$P$21,12,FALSE),"")&lt;&gt;""),"Data is Missing.",""))</f>
        <v/>
      </c>
      <c r="X532" s="194" t="str">
        <f>IF(B532="","",IF(AND(Input!V531="",IFERROR(VLOOKUP(K532,UIR!$A$2:$P$21,13,FALSE),"")&lt;&gt;""),"Data is Missing.",""))</f>
        <v/>
      </c>
      <c r="Y532" s="194" t="str">
        <f>IF(B532="","",IF(AND(Input!W531="",IFERROR(VLOOKUP(K532,UIR!$A$2:$P$21,14,FALSE),"")&lt;&gt;""),"Data is Missing.",""))</f>
        <v/>
      </c>
      <c r="Z532" s="194" t="str">
        <f>IF(B532="","",IF(AND(Input!X531="",IFERROR(VLOOKUP(K532,UIR!$A$2:$P$21,15,FALSE),"")&lt;&gt;""),"Data is Missing.",""))</f>
        <v/>
      </c>
      <c r="AA532" s="195" t="str">
        <f>IF(B532="","",IF(AND(Input!Y531="",IFERROR(VLOOKUP(K532,UIR!$A$2:$P$21,16,FALSE),"")&lt;&gt;""),"Data is Missing.",""))</f>
        <v/>
      </c>
      <c r="AC532" s="202" t="str">
        <f>IF(ISERROR(IF(Input!D531="","",IF(ISERROR(VLOOKUP(Input!D531,'Measure List'!$A$2:$A$30000,1,0)),"Invalid RefNo",""))),"",IF(Input!D531="","",IF(ISERROR(VLOOKUP(Input!D531,'Measure List'!$A$2:$A$30000,1,0)),"Invalid RefNo","")))</f>
        <v/>
      </c>
      <c r="AD532" s="156"/>
      <c r="AE532" s="156"/>
      <c r="AF532" s="156"/>
      <c r="AG532" s="156"/>
      <c r="AH532" s="156"/>
      <c r="AI532" s="156"/>
      <c r="AJ532" s="156"/>
      <c r="AK532" s="156"/>
      <c r="AL532" s="203" t="str">
        <f>IF(COUNTIF(Dropdowns!$K$2:$K$7,Input!S531)&gt;0,"",IF(Input!S531="","","Invalid Type"))</f>
        <v/>
      </c>
      <c r="AN532" s="204" t="str">
        <f>IF(Input!C531="","",IF(ISNUMBER(VALUE(Input!C531)),"","Needs to be a number."))</f>
        <v/>
      </c>
      <c r="AO532" s="205" t="str">
        <f>IF(Input!E531="","",IF(ISNUMBER(VALUE(Input!E531)),"","Needs to be a number."))</f>
        <v/>
      </c>
      <c r="AP532" s="205" t="str">
        <f>IF(Input!N531="","",IF(ISNUMBER(VALUE(Input!N531)),"","Needs to be a number."))</f>
        <v/>
      </c>
      <c r="AQ532" s="205" t="str">
        <f>IF(Input!O531="","",IF(ISNUMBER(VALUE(Input!O531)),"","Needs to be a number."))</f>
        <v/>
      </c>
      <c r="AR532" s="205" t="str">
        <f>IF(Input!V531="","",IF(ISNUMBER(VALUE(Input!V531)),"","Needs to be a number."))</f>
        <v/>
      </c>
      <c r="AS532" s="205" t="str">
        <f>IF(Input!W531="","",IF(ISNUMBER(VALUE(Input!W531)),"","Needs to be a number."))</f>
        <v/>
      </c>
      <c r="AT532" s="205" t="str">
        <f>IF(Input!X531="","",IF(ISNUMBER(VALUE(Input!X531)),"","Needs to be a number."))</f>
        <v/>
      </c>
      <c r="AU532" s="206" t="str">
        <f>IF(Input!Y531="","",IF(ISNUMBER(VALUE(Input!Y531)),"","Needs to be a number."))</f>
        <v/>
      </c>
      <c r="AW532" s="259" t="str">
        <f>IF(OR(VALUE(Input!C531)&lt;0,VALUE(Input!C531)&gt;100), "Invalid EEI %","")</f>
        <v/>
      </c>
      <c r="AX532" s="207"/>
      <c r="AY532" s="278" t="str">
        <f>IF(Input!E531="","",IF(VALUE(Input!E531)=0,"Do not enter 0.",""))</f>
        <v/>
      </c>
    </row>
    <row r="533" spans="2:51" x14ac:dyDescent="0.3">
      <c r="B533" s="188" t="str">
        <f>Input!A532</f>
        <v/>
      </c>
      <c r="C533" s="189" t="str">
        <f>IF(ISERROR(IF(AND(Input!$A532="",SUMPRODUCT(--(LEN(Input!$A533:'Input'!$A$1006)&gt;0))&lt;&gt;0),"Row is skipped.",IF(AND(Input!$A532="",Input!$A533=""),"", IF(Input!B532="","Data is missing.","")))),"",IF(AND(Input!$A532="",SUMPRODUCT(--(LEN(Input!$A533:'Input'!$A$1006)&gt;0))&lt;&gt;0),"Row is skipped.",IF(AND(Input!$A532="",Input!$A533=""),"", IF(Input!B532="","Data is missing.",""))))</f>
        <v/>
      </c>
      <c r="D533" s="189" t="str">
        <f>IF(ISERROR(IF(AND(Input!$A532="",SUMPRODUCT(--(LEN(Input!$A533:'Input'!$A$1006)&gt;0))&lt;&gt;0),"Row is skipped.",IF(AND(Input!$A532="",Input!$A533=""),"", IF(Input!C532="","Data is missing.","")))),"",IF(AND(Input!$A532="",SUMPRODUCT(--(LEN(Input!$A533:'Input'!$A$1006)&gt;0))&lt;&gt;0),"Row is skipped.",IF(AND(Input!$A532="",Input!$A533=""),"", IF(Input!C532="","Data is missing.",""))))</f>
        <v/>
      </c>
      <c r="E533" s="189" t="str">
        <f>IF(ISERROR(IF(AND(Input!$A532="",SUMPRODUCT(--(LEN(Input!$A533:'Input'!$A$1006)&gt;0))&lt;&gt;0),"Row is skipped.",IF(AND(Input!$A532="",Input!$A533=""),"", IF(Input!D532="","Data is missing.","")))),"",IF(AND(Input!$A532="",SUMPRODUCT(--(LEN(Input!$A533:'Input'!$A$1006)&gt;0))&lt;&gt;0),"Row is skipped.",IF(AND(Input!$A532="",Input!$A533=""),"", IF(Input!D532="","Data is missing.",""))))</f>
        <v/>
      </c>
      <c r="F533" s="189" t="str">
        <f>IF(ISERROR(IF(AND(Input!$A532="",SUMPRODUCT(--(LEN(Input!$A533:'Input'!$A$1006)&gt;0))&lt;&gt;0),"Row is skipped.",IF(AND(Input!$A532="",Input!$A533=""),"", IF(Input!E532="","Data is missing.","")))),"",IF(AND(Input!$A532="",SUMPRODUCT(--(LEN(Input!$A533:'Input'!$A$1006)&gt;0))&lt;&gt;0),"Row is skipped.",IF(AND(Input!$A532="",Input!$A533=""),"", IF(Input!E532="","Data is missing.",""))))</f>
        <v/>
      </c>
      <c r="G533" s="189" t="str">
        <f>IF(ISERROR(IF(AND(Input!$A532="",SUMPRODUCT(--(LEN(Input!$A533:'Input'!$A$1006)&gt;0))&lt;&gt;0),"Row is skipped.",IF(AND(Input!$A532="",Input!$A533=""),"", IF(Input!F532="","Data is missing.","")))),"",IF(AND(Input!$A532="",SUMPRODUCT(--(LEN(Input!$A533:'Input'!$A$1006)&gt;0))&lt;&gt;0),"Row is skipped.",IF(AND(Input!$A532="",Input!$A533=""),"", IF(Input!F532="","Data is missing.",""))))</f>
        <v/>
      </c>
      <c r="H533" s="190" t="str">
        <f>IF(ISERROR(IF(AND(Input!$A532="",SUMPRODUCT(--(LEN(Input!$A533:'Input'!$A$1006)&gt;0))&lt;&gt;0),"Row is skipped.",IF(AND(Input!$A532="",Input!$A533=""),"", IF(Input!G532="","Data is missing.","")))),"",IF(AND(Input!$A532="",SUMPRODUCT(--(LEN(Input!$A533:'Input'!$A$1006)&gt;0))&lt;&gt;0),"Row is skipped.",IF(AND(Input!$A532="",Input!$A533=""),"", IF(Input!G532="","Data is missing.",""))))</f>
        <v/>
      </c>
      <c r="I533" s="156"/>
      <c r="J533" s="191" t="str">
        <f>IFERROR(VLOOKUP(VLOOKUP(Input!$D532,'Measure List'!$A:$AN,40,FALSE),UIR!$A$1:$Q$27,17,FALSE),"")</f>
        <v/>
      </c>
      <c r="K533" s="192" t="str">
        <f>IFERROR(VLOOKUP(Input!$D532,'Measure List'!$A:$AN,40,FALSE),"")</f>
        <v/>
      </c>
      <c r="L533" s="156"/>
      <c r="M533" s="193" t="str">
        <f>IF(B533="","",IF(AND(Input!H532="",IFERROR(VLOOKUP(K533,UIR!$A$2:$P$21,2,FALSE),"")&lt;&gt;""),"Data is Missing.",""))</f>
        <v/>
      </c>
      <c r="N533" s="194" t="str">
        <f>IF(B533="","",IF(AND(Input!I532="",IFERROR(VLOOKUP(K533,UIR!$A$2:$P$21,3,FALSE),"")&lt;&gt;""),"Data is Missing.",""))</f>
        <v/>
      </c>
      <c r="O533" s="194" t="str">
        <f>IF(B533="","",IF(AND(Input!J532="",IFERROR(VLOOKUP(K533,UIR!$A$2:$P$21,4,FALSE),"")&lt;&gt;""),"Data is Missing.",""))</f>
        <v/>
      </c>
      <c r="P533" s="194" t="str">
        <f>IF(B533="","",IF(AND(Input!K532="",IFERROR(VLOOKUP(K533,UIR!$A$2:$P$21,5,FALSE),"")&lt;&gt;""),"Data is Missing.",""))</f>
        <v/>
      </c>
      <c r="Q533" s="194" t="str">
        <f>IF(B533="","",IF(AND(Input!L532="",IFERROR(VLOOKUP(K533,UIR!$A$2:$P$21,6,FALSE),"")&lt;&gt;""),"Data is Missing.",""))</f>
        <v/>
      </c>
      <c r="R533" s="194" t="str">
        <f>IF(B533="","",IF(AND(Input!M532="",IFERROR(VLOOKUP(K533,UIR!$A$2:$P$21,7,FALSE),"")&lt;&gt;""),"Data is Missing.",""))</f>
        <v/>
      </c>
      <c r="S533" s="194" t="str">
        <f>IF(B533="","",IF(AND(Input!P532="",IFERROR(VLOOKUP(K533,UIR!$A$2:$P$21,8,FALSE),"")&lt;&gt;""),"Data is Missing.",""))</f>
        <v/>
      </c>
      <c r="T533" s="194" t="str">
        <f>IF(B533="","",IF(AND(Input!Q532="",IFERROR(VLOOKUP(K533,UIR!$A$2:$P$21,9,FALSE),"")&lt;&gt;""),"Data is Missing.",""))</f>
        <v/>
      </c>
      <c r="U533" s="194"/>
      <c r="V533" s="194" t="str">
        <f>IF(B533="","",IF(AND(Input!S532="",IFERROR(VLOOKUP(K533,UIR!$A$2:$P$21,11,FALSE),"")&lt;&gt;""),"Data is Missing.",""))</f>
        <v/>
      </c>
      <c r="W533" s="194" t="str">
        <f>IF(B533="","",IF(AND(Input!T532="",IFERROR(VLOOKUP(K533,UIR!$A$2:$P$21,12,FALSE),"")&lt;&gt;""),"Data is Missing.",""))</f>
        <v/>
      </c>
      <c r="X533" s="194" t="str">
        <f>IF(B533="","",IF(AND(Input!V532="",IFERROR(VLOOKUP(K533,UIR!$A$2:$P$21,13,FALSE),"")&lt;&gt;""),"Data is Missing.",""))</f>
        <v/>
      </c>
      <c r="Y533" s="194" t="str">
        <f>IF(B533="","",IF(AND(Input!W532="",IFERROR(VLOOKUP(K533,UIR!$A$2:$P$21,14,FALSE),"")&lt;&gt;""),"Data is Missing.",""))</f>
        <v/>
      </c>
      <c r="Z533" s="194" t="str">
        <f>IF(B533="","",IF(AND(Input!X532="",IFERROR(VLOOKUP(K533,UIR!$A$2:$P$21,15,FALSE),"")&lt;&gt;""),"Data is Missing.",""))</f>
        <v/>
      </c>
      <c r="AA533" s="195" t="str">
        <f>IF(B533="","",IF(AND(Input!Y532="",IFERROR(VLOOKUP(K533,UIR!$A$2:$P$21,16,FALSE),"")&lt;&gt;""),"Data is Missing.",""))</f>
        <v/>
      </c>
      <c r="AC533" s="202" t="str">
        <f>IF(ISERROR(IF(Input!D532="","",IF(ISERROR(VLOOKUP(Input!D532,'Measure List'!$A$2:$A$30000,1,0)),"Invalid RefNo",""))),"",IF(Input!D532="","",IF(ISERROR(VLOOKUP(Input!D532,'Measure List'!$A$2:$A$30000,1,0)),"Invalid RefNo","")))</f>
        <v/>
      </c>
      <c r="AD533" s="156"/>
      <c r="AE533" s="156"/>
      <c r="AF533" s="156"/>
      <c r="AG533" s="156"/>
      <c r="AH533" s="156"/>
      <c r="AI533" s="156"/>
      <c r="AJ533" s="156"/>
      <c r="AK533" s="156"/>
      <c r="AL533" s="203" t="str">
        <f>IF(COUNTIF(Dropdowns!$K$2:$K$7,Input!S532)&gt;0,"",IF(Input!S532="","","Invalid Type"))</f>
        <v/>
      </c>
      <c r="AN533" s="204" t="str">
        <f>IF(Input!C532="","",IF(ISNUMBER(VALUE(Input!C532)),"","Needs to be a number."))</f>
        <v/>
      </c>
      <c r="AO533" s="205" t="str">
        <f>IF(Input!E532="","",IF(ISNUMBER(VALUE(Input!E532)),"","Needs to be a number."))</f>
        <v/>
      </c>
      <c r="AP533" s="205" t="str">
        <f>IF(Input!N532="","",IF(ISNUMBER(VALUE(Input!N532)),"","Needs to be a number."))</f>
        <v/>
      </c>
      <c r="AQ533" s="205" t="str">
        <f>IF(Input!O532="","",IF(ISNUMBER(VALUE(Input!O532)),"","Needs to be a number."))</f>
        <v/>
      </c>
      <c r="AR533" s="205" t="str">
        <f>IF(Input!V532="","",IF(ISNUMBER(VALUE(Input!V532)),"","Needs to be a number."))</f>
        <v/>
      </c>
      <c r="AS533" s="205" t="str">
        <f>IF(Input!W532="","",IF(ISNUMBER(VALUE(Input!W532)),"","Needs to be a number."))</f>
        <v/>
      </c>
      <c r="AT533" s="205" t="str">
        <f>IF(Input!X532="","",IF(ISNUMBER(VALUE(Input!X532)),"","Needs to be a number."))</f>
        <v/>
      </c>
      <c r="AU533" s="206" t="str">
        <f>IF(Input!Y532="","",IF(ISNUMBER(VALUE(Input!Y532)),"","Needs to be a number."))</f>
        <v/>
      </c>
      <c r="AW533" s="259" t="str">
        <f>IF(OR(VALUE(Input!C532)&lt;0,VALUE(Input!C532)&gt;100), "Invalid EEI %","")</f>
        <v/>
      </c>
      <c r="AX533" s="207"/>
      <c r="AY533" s="278" t="str">
        <f>IF(Input!E532="","",IF(VALUE(Input!E532)=0,"Do not enter 0.",""))</f>
        <v/>
      </c>
    </row>
    <row r="534" spans="2:51" x14ac:dyDescent="0.3">
      <c r="B534" s="188" t="str">
        <f>Input!A533</f>
        <v/>
      </c>
      <c r="C534" s="189" t="str">
        <f>IF(ISERROR(IF(AND(Input!$A533="",SUMPRODUCT(--(LEN(Input!$A534:'Input'!$A$1006)&gt;0))&lt;&gt;0),"Row is skipped.",IF(AND(Input!$A533="",Input!$A534=""),"", IF(Input!B533="","Data is missing.","")))),"",IF(AND(Input!$A533="",SUMPRODUCT(--(LEN(Input!$A534:'Input'!$A$1006)&gt;0))&lt;&gt;0),"Row is skipped.",IF(AND(Input!$A533="",Input!$A534=""),"", IF(Input!B533="","Data is missing.",""))))</f>
        <v/>
      </c>
      <c r="D534" s="189" t="str">
        <f>IF(ISERROR(IF(AND(Input!$A533="",SUMPRODUCT(--(LEN(Input!$A534:'Input'!$A$1006)&gt;0))&lt;&gt;0),"Row is skipped.",IF(AND(Input!$A533="",Input!$A534=""),"", IF(Input!C533="","Data is missing.","")))),"",IF(AND(Input!$A533="",SUMPRODUCT(--(LEN(Input!$A534:'Input'!$A$1006)&gt;0))&lt;&gt;0),"Row is skipped.",IF(AND(Input!$A533="",Input!$A534=""),"", IF(Input!C533="","Data is missing.",""))))</f>
        <v/>
      </c>
      <c r="E534" s="189" t="str">
        <f>IF(ISERROR(IF(AND(Input!$A533="",SUMPRODUCT(--(LEN(Input!$A534:'Input'!$A$1006)&gt;0))&lt;&gt;0),"Row is skipped.",IF(AND(Input!$A533="",Input!$A534=""),"", IF(Input!D533="","Data is missing.","")))),"",IF(AND(Input!$A533="",SUMPRODUCT(--(LEN(Input!$A534:'Input'!$A$1006)&gt;0))&lt;&gt;0),"Row is skipped.",IF(AND(Input!$A533="",Input!$A534=""),"", IF(Input!D533="","Data is missing.",""))))</f>
        <v/>
      </c>
      <c r="F534" s="189" t="str">
        <f>IF(ISERROR(IF(AND(Input!$A533="",SUMPRODUCT(--(LEN(Input!$A534:'Input'!$A$1006)&gt;0))&lt;&gt;0),"Row is skipped.",IF(AND(Input!$A533="",Input!$A534=""),"", IF(Input!E533="","Data is missing.","")))),"",IF(AND(Input!$A533="",SUMPRODUCT(--(LEN(Input!$A534:'Input'!$A$1006)&gt;0))&lt;&gt;0),"Row is skipped.",IF(AND(Input!$A533="",Input!$A534=""),"", IF(Input!E533="","Data is missing.",""))))</f>
        <v/>
      </c>
      <c r="G534" s="189" t="str">
        <f>IF(ISERROR(IF(AND(Input!$A533="",SUMPRODUCT(--(LEN(Input!$A534:'Input'!$A$1006)&gt;0))&lt;&gt;0),"Row is skipped.",IF(AND(Input!$A533="",Input!$A534=""),"", IF(Input!F533="","Data is missing.","")))),"",IF(AND(Input!$A533="",SUMPRODUCT(--(LEN(Input!$A534:'Input'!$A$1006)&gt;0))&lt;&gt;0),"Row is skipped.",IF(AND(Input!$A533="",Input!$A534=""),"", IF(Input!F533="","Data is missing.",""))))</f>
        <v/>
      </c>
      <c r="H534" s="190" t="str">
        <f>IF(ISERROR(IF(AND(Input!$A533="",SUMPRODUCT(--(LEN(Input!$A534:'Input'!$A$1006)&gt;0))&lt;&gt;0),"Row is skipped.",IF(AND(Input!$A533="",Input!$A534=""),"", IF(Input!G533="","Data is missing.","")))),"",IF(AND(Input!$A533="",SUMPRODUCT(--(LEN(Input!$A534:'Input'!$A$1006)&gt;0))&lt;&gt;0),"Row is skipped.",IF(AND(Input!$A533="",Input!$A534=""),"", IF(Input!G533="","Data is missing.",""))))</f>
        <v/>
      </c>
      <c r="I534" s="156"/>
      <c r="J534" s="191" t="str">
        <f>IFERROR(VLOOKUP(VLOOKUP(Input!$D533,'Measure List'!$A:$AN,40,FALSE),UIR!$A$1:$Q$27,17,FALSE),"")</f>
        <v/>
      </c>
      <c r="K534" s="192" t="str">
        <f>IFERROR(VLOOKUP(Input!$D533,'Measure List'!$A:$AN,40,FALSE),"")</f>
        <v/>
      </c>
      <c r="L534" s="156"/>
      <c r="M534" s="193" t="str">
        <f>IF(B534="","",IF(AND(Input!H533="",IFERROR(VLOOKUP(K534,UIR!$A$2:$P$21,2,FALSE),"")&lt;&gt;""),"Data is Missing.",""))</f>
        <v/>
      </c>
      <c r="N534" s="194" t="str">
        <f>IF(B534="","",IF(AND(Input!I533="",IFERROR(VLOOKUP(K534,UIR!$A$2:$P$21,3,FALSE),"")&lt;&gt;""),"Data is Missing.",""))</f>
        <v/>
      </c>
      <c r="O534" s="194" t="str">
        <f>IF(B534="","",IF(AND(Input!J533="",IFERROR(VLOOKUP(K534,UIR!$A$2:$P$21,4,FALSE),"")&lt;&gt;""),"Data is Missing.",""))</f>
        <v/>
      </c>
      <c r="P534" s="194" t="str">
        <f>IF(B534="","",IF(AND(Input!K533="",IFERROR(VLOOKUP(K534,UIR!$A$2:$P$21,5,FALSE),"")&lt;&gt;""),"Data is Missing.",""))</f>
        <v/>
      </c>
      <c r="Q534" s="194" t="str">
        <f>IF(B534="","",IF(AND(Input!L533="",IFERROR(VLOOKUP(K534,UIR!$A$2:$P$21,6,FALSE),"")&lt;&gt;""),"Data is Missing.",""))</f>
        <v/>
      </c>
      <c r="R534" s="194" t="str">
        <f>IF(B534="","",IF(AND(Input!M533="",IFERROR(VLOOKUP(K534,UIR!$A$2:$P$21,7,FALSE),"")&lt;&gt;""),"Data is Missing.",""))</f>
        <v/>
      </c>
      <c r="S534" s="194" t="str">
        <f>IF(B534="","",IF(AND(Input!P533="",IFERROR(VLOOKUP(K534,UIR!$A$2:$P$21,8,FALSE),"")&lt;&gt;""),"Data is Missing.",""))</f>
        <v/>
      </c>
      <c r="T534" s="194" t="str">
        <f>IF(B534="","",IF(AND(Input!Q533="",IFERROR(VLOOKUP(K534,UIR!$A$2:$P$21,9,FALSE),"")&lt;&gt;""),"Data is Missing.",""))</f>
        <v/>
      </c>
      <c r="U534" s="194"/>
      <c r="V534" s="194" t="str">
        <f>IF(B534="","",IF(AND(Input!S533="",IFERROR(VLOOKUP(K534,UIR!$A$2:$P$21,11,FALSE),"")&lt;&gt;""),"Data is Missing.",""))</f>
        <v/>
      </c>
      <c r="W534" s="194" t="str">
        <f>IF(B534="","",IF(AND(Input!T533="",IFERROR(VLOOKUP(K534,UIR!$A$2:$P$21,12,FALSE),"")&lt;&gt;""),"Data is Missing.",""))</f>
        <v/>
      </c>
      <c r="X534" s="194" t="str">
        <f>IF(B534="","",IF(AND(Input!V533="",IFERROR(VLOOKUP(K534,UIR!$A$2:$P$21,13,FALSE),"")&lt;&gt;""),"Data is Missing.",""))</f>
        <v/>
      </c>
      <c r="Y534" s="194" t="str">
        <f>IF(B534="","",IF(AND(Input!W533="",IFERROR(VLOOKUP(K534,UIR!$A$2:$P$21,14,FALSE),"")&lt;&gt;""),"Data is Missing.",""))</f>
        <v/>
      </c>
      <c r="Z534" s="194" t="str">
        <f>IF(B534="","",IF(AND(Input!X533="",IFERROR(VLOOKUP(K534,UIR!$A$2:$P$21,15,FALSE),"")&lt;&gt;""),"Data is Missing.",""))</f>
        <v/>
      </c>
      <c r="AA534" s="195" t="str">
        <f>IF(B534="","",IF(AND(Input!Y533="",IFERROR(VLOOKUP(K534,UIR!$A$2:$P$21,16,FALSE),"")&lt;&gt;""),"Data is Missing.",""))</f>
        <v/>
      </c>
      <c r="AC534" s="202" t="str">
        <f>IF(ISERROR(IF(Input!D533="","",IF(ISERROR(VLOOKUP(Input!D533,'Measure List'!$A$2:$A$30000,1,0)),"Invalid RefNo",""))),"",IF(Input!D533="","",IF(ISERROR(VLOOKUP(Input!D533,'Measure List'!$A$2:$A$30000,1,0)),"Invalid RefNo","")))</f>
        <v/>
      </c>
      <c r="AD534" s="156"/>
      <c r="AE534" s="156"/>
      <c r="AF534" s="156"/>
      <c r="AG534" s="156"/>
      <c r="AH534" s="156"/>
      <c r="AI534" s="156"/>
      <c r="AJ534" s="156"/>
      <c r="AK534" s="156"/>
      <c r="AL534" s="203" t="str">
        <f>IF(COUNTIF(Dropdowns!$K$2:$K$7,Input!S533)&gt;0,"",IF(Input!S533="","","Invalid Type"))</f>
        <v/>
      </c>
      <c r="AN534" s="204" t="str">
        <f>IF(Input!C533="","",IF(ISNUMBER(VALUE(Input!C533)),"","Needs to be a number."))</f>
        <v/>
      </c>
      <c r="AO534" s="205" t="str">
        <f>IF(Input!E533="","",IF(ISNUMBER(VALUE(Input!E533)),"","Needs to be a number."))</f>
        <v/>
      </c>
      <c r="AP534" s="205" t="str">
        <f>IF(Input!N533="","",IF(ISNUMBER(VALUE(Input!N533)),"","Needs to be a number."))</f>
        <v/>
      </c>
      <c r="AQ534" s="205" t="str">
        <f>IF(Input!O533="","",IF(ISNUMBER(VALUE(Input!O533)),"","Needs to be a number."))</f>
        <v/>
      </c>
      <c r="AR534" s="205" t="str">
        <f>IF(Input!V533="","",IF(ISNUMBER(VALUE(Input!V533)),"","Needs to be a number."))</f>
        <v/>
      </c>
      <c r="AS534" s="205" t="str">
        <f>IF(Input!W533="","",IF(ISNUMBER(VALUE(Input!W533)),"","Needs to be a number."))</f>
        <v/>
      </c>
      <c r="AT534" s="205" t="str">
        <f>IF(Input!X533="","",IF(ISNUMBER(VALUE(Input!X533)),"","Needs to be a number."))</f>
        <v/>
      </c>
      <c r="AU534" s="206" t="str">
        <f>IF(Input!Y533="","",IF(ISNUMBER(VALUE(Input!Y533)),"","Needs to be a number."))</f>
        <v/>
      </c>
      <c r="AW534" s="259" t="str">
        <f>IF(OR(VALUE(Input!C533)&lt;0,VALUE(Input!C533)&gt;100), "Invalid EEI %","")</f>
        <v/>
      </c>
      <c r="AX534" s="207"/>
      <c r="AY534" s="278" t="str">
        <f>IF(Input!E533="","",IF(VALUE(Input!E533)=0,"Do not enter 0.",""))</f>
        <v/>
      </c>
    </row>
    <row r="535" spans="2:51" x14ac:dyDescent="0.3">
      <c r="B535" s="188" t="str">
        <f>Input!A534</f>
        <v/>
      </c>
      <c r="C535" s="189" t="str">
        <f>IF(ISERROR(IF(AND(Input!$A534="",SUMPRODUCT(--(LEN(Input!$A535:'Input'!$A$1006)&gt;0))&lt;&gt;0),"Row is skipped.",IF(AND(Input!$A534="",Input!$A535=""),"", IF(Input!B534="","Data is missing.","")))),"",IF(AND(Input!$A534="",SUMPRODUCT(--(LEN(Input!$A535:'Input'!$A$1006)&gt;0))&lt;&gt;0),"Row is skipped.",IF(AND(Input!$A534="",Input!$A535=""),"", IF(Input!B534="","Data is missing.",""))))</f>
        <v/>
      </c>
      <c r="D535" s="189" t="str">
        <f>IF(ISERROR(IF(AND(Input!$A534="",SUMPRODUCT(--(LEN(Input!$A535:'Input'!$A$1006)&gt;0))&lt;&gt;0),"Row is skipped.",IF(AND(Input!$A534="",Input!$A535=""),"", IF(Input!C534="","Data is missing.","")))),"",IF(AND(Input!$A534="",SUMPRODUCT(--(LEN(Input!$A535:'Input'!$A$1006)&gt;0))&lt;&gt;0),"Row is skipped.",IF(AND(Input!$A534="",Input!$A535=""),"", IF(Input!C534="","Data is missing.",""))))</f>
        <v/>
      </c>
      <c r="E535" s="189" t="str">
        <f>IF(ISERROR(IF(AND(Input!$A534="",SUMPRODUCT(--(LEN(Input!$A535:'Input'!$A$1006)&gt;0))&lt;&gt;0),"Row is skipped.",IF(AND(Input!$A534="",Input!$A535=""),"", IF(Input!D534="","Data is missing.","")))),"",IF(AND(Input!$A534="",SUMPRODUCT(--(LEN(Input!$A535:'Input'!$A$1006)&gt;0))&lt;&gt;0),"Row is skipped.",IF(AND(Input!$A534="",Input!$A535=""),"", IF(Input!D534="","Data is missing.",""))))</f>
        <v/>
      </c>
      <c r="F535" s="189" t="str">
        <f>IF(ISERROR(IF(AND(Input!$A534="",SUMPRODUCT(--(LEN(Input!$A535:'Input'!$A$1006)&gt;0))&lt;&gt;0),"Row is skipped.",IF(AND(Input!$A534="",Input!$A535=""),"", IF(Input!E534="","Data is missing.","")))),"",IF(AND(Input!$A534="",SUMPRODUCT(--(LEN(Input!$A535:'Input'!$A$1006)&gt;0))&lt;&gt;0),"Row is skipped.",IF(AND(Input!$A534="",Input!$A535=""),"", IF(Input!E534="","Data is missing.",""))))</f>
        <v/>
      </c>
      <c r="G535" s="189" t="str">
        <f>IF(ISERROR(IF(AND(Input!$A534="",SUMPRODUCT(--(LEN(Input!$A535:'Input'!$A$1006)&gt;0))&lt;&gt;0),"Row is skipped.",IF(AND(Input!$A534="",Input!$A535=""),"", IF(Input!F534="","Data is missing.","")))),"",IF(AND(Input!$A534="",SUMPRODUCT(--(LEN(Input!$A535:'Input'!$A$1006)&gt;0))&lt;&gt;0),"Row is skipped.",IF(AND(Input!$A534="",Input!$A535=""),"", IF(Input!F534="","Data is missing.",""))))</f>
        <v/>
      </c>
      <c r="H535" s="190" t="str">
        <f>IF(ISERROR(IF(AND(Input!$A534="",SUMPRODUCT(--(LEN(Input!$A535:'Input'!$A$1006)&gt;0))&lt;&gt;0),"Row is skipped.",IF(AND(Input!$A534="",Input!$A535=""),"", IF(Input!G534="","Data is missing.","")))),"",IF(AND(Input!$A534="",SUMPRODUCT(--(LEN(Input!$A535:'Input'!$A$1006)&gt;0))&lt;&gt;0),"Row is skipped.",IF(AND(Input!$A534="",Input!$A535=""),"", IF(Input!G534="","Data is missing.",""))))</f>
        <v/>
      </c>
      <c r="I535" s="156"/>
      <c r="J535" s="191" t="str">
        <f>IFERROR(VLOOKUP(VLOOKUP(Input!$D534,'Measure List'!$A:$AN,40,FALSE),UIR!$A$1:$Q$27,17,FALSE),"")</f>
        <v/>
      </c>
      <c r="K535" s="192" t="str">
        <f>IFERROR(VLOOKUP(Input!$D534,'Measure List'!$A:$AN,40,FALSE),"")</f>
        <v/>
      </c>
      <c r="L535" s="156"/>
      <c r="M535" s="193" t="str">
        <f>IF(B535="","",IF(AND(Input!H534="",IFERROR(VLOOKUP(K535,UIR!$A$2:$P$21,2,FALSE),"")&lt;&gt;""),"Data is Missing.",""))</f>
        <v/>
      </c>
      <c r="N535" s="194" t="str">
        <f>IF(B535="","",IF(AND(Input!I534="",IFERROR(VLOOKUP(K535,UIR!$A$2:$P$21,3,FALSE),"")&lt;&gt;""),"Data is Missing.",""))</f>
        <v/>
      </c>
      <c r="O535" s="194" t="str">
        <f>IF(B535="","",IF(AND(Input!J534="",IFERROR(VLOOKUP(K535,UIR!$A$2:$P$21,4,FALSE),"")&lt;&gt;""),"Data is Missing.",""))</f>
        <v/>
      </c>
      <c r="P535" s="194" t="str">
        <f>IF(B535="","",IF(AND(Input!K534="",IFERROR(VLOOKUP(K535,UIR!$A$2:$P$21,5,FALSE),"")&lt;&gt;""),"Data is Missing.",""))</f>
        <v/>
      </c>
      <c r="Q535" s="194" t="str">
        <f>IF(B535="","",IF(AND(Input!L534="",IFERROR(VLOOKUP(K535,UIR!$A$2:$P$21,6,FALSE),"")&lt;&gt;""),"Data is Missing.",""))</f>
        <v/>
      </c>
      <c r="R535" s="194" t="str">
        <f>IF(B535="","",IF(AND(Input!M534="",IFERROR(VLOOKUP(K535,UIR!$A$2:$P$21,7,FALSE),"")&lt;&gt;""),"Data is Missing.",""))</f>
        <v/>
      </c>
      <c r="S535" s="194" t="str">
        <f>IF(B535="","",IF(AND(Input!P534="",IFERROR(VLOOKUP(K535,UIR!$A$2:$P$21,8,FALSE),"")&lt;&gt;""),"Data is Missing.",""))</f>
        <v/>
      </c>
      <c r="T535" s="194" t="str">
        <f>IF(B535="","",IF(AND(Input!Q534="",IFERROR(VLOOKUP(K535,UIR!$A$2:$P$21,9,FALSE),"")&lt;&gt;""),"Data is Missing.",""))</f>
        <v/>
      </c>
      <c r="U535" s="194"/>
      <c r="V535" s="194" t="str">
        <f>IF(B535="","",IF(AND(Input!S534="",IFERROR(VLOOKUP(K535,UIR!$A$2:$P$21,11,FALSE),"")&lt;&gt;""),"Data is Missing.",""))</f>
        <v/>
      </c>
      <c r="W535" s="194" t="str">
        <f>IF(B535="","",IF(AND(Input!T534="",IFERROR(VLOOKUP(K535,UIR!$A$2:$P$21,12,FALSE),"")&lt;&gt;""),"Data is Missing.",""))</f>
        <v/>
      </c>
      <c r="X535" s="194" t="str">
        <f>IF(B535="","",IF(AND(Input!V534="",IFERROR(VLOOKUP(K535,UIR!$A$2:$P$21,13,FALSE),"")&lt;&gt;""),"Data is Missing.",""))</f>
        <v/>
      </c>
      <c r="Y535" s="194" t="str">
        <f>IF(B535="","",IF(AND(Input!W534="",IFERROR(VLOOKUP(K535,UIR!$A$2:$P$21,14,FALSE),"")&lt;&gt;""),"Data is Missing.",""))</f>
        <v/>
      </c>
      <c r="Z535" s="194" t="str">
        <f>IF(B535="","",IF(AND(Input!X534="",IFERROR(VLOOKUP(K535,UIR!$A$2:$P$21,15,FALSE),"")&lt;&gt;""),"Data is Missing.",""))</f>
        <v/>
      </c>
      <c r="AA535" s="195" t="str">
        <f>IF(B535="","",IF(AND(Input!Y534="",IFERROR(VLOOKUP(K535,UIR!$A$2:$P$21,16,FALSE),"")&lt;&gt;""),"Data is Missing.",""))</f>
        <v/>
      </c>
      <c r="AC535" s="202" t="str">
        <f>IF(ISERROR(IF(Input!D534="","",IF(ISERROR(VLOOKUP(Input!D534,'Measure List'!$A$2:$A$30000,1,0)),"Invalid RefNo",""))),"",IF(Input!D534="","",IF(ISERROR(VLOOKUP(Input!D534,'Measure List'!$A$2:$A$30000,1,0)),"Invalid RefNo","")))</f>
        <v/>
      </c>
      <c r="AD535" s="156"/>
      <c r="AE535" s="156"/>
      <c r="AF535" s="156"/>
      <c r="AG535" s="156"/>
      <c r="AH535" s="156"/>
      <c r="AI535" s="156"/>
      <c r="AJ535" s="156"/>
      <c r="AK535" s="156"/>
      <c r="AL535" s="203" t="str">
        <f>IF(COUNTIF(Dropdowns!$K$2:$K$7,Input!S534)&gt;0,"",IF(Input!S534="","","Invalid Type"))</f>
        <v/>
      </c>
      <c r="AN535" s="204" t="str">
        <f>IF(Input!C534="","",IF(ISNUMBER(VALUE(Input!C534)),"","Needs to be a number."))</f>
        <v/>
      </c>
      <c r="AO535" s="205" t="str">
        <f>IF(Input!E534="","",IF(ISNUMBER(VALUE(Input!E534)),"","Needs to be a number."))</f>
        <v/>
      </c>
      <c r="AP535" s="205" t="str">
        <f>IF(Input!N534="","",IF(ISNUMBER(VALUE(Input!N534)),"","Needs to be a number."))</f>
        <v/>
      </c>
      <c r="AQ535" s="205" t="str">
        <f>IF(Input!O534="","",IF(ISNUMBER(VALUE(Input!O534)),"","Needs to be a number."))</f>
        <v/>
      </c>
      <c r="AR535" s="205" t="str">
        <f>IF(Input!V534="","",IF(ISNUMBER(VALUE(Input!V534)),"","Needs to be a number."))</f>
        <v/>
      </c>
      <c r="AS535" s="205" t="str">
        <f>IF(Input!W534="","",IF(ISNUMBER(VALUE(Input!W534)),"","Needs to be a number."))</f>
        <v/>
      </c>
      <c r="AT535" s="205" t="str">
        <f>IF(Input!X534="","",IF(ISNUMBER(VALUE(Input!X534)),"","Needs to be a number."))</f>
        <v/>
      </c>
      <c r="AU535" s="206" t="str">
        <f>IF(Input!Y534="","",IF(ISNUMBER(VALUE(Input!Y534)),"","Needs to be a number."))</f>
        <v/>
      </c>
      <c r="AW535" s="259" t="str">
        <f>IF(OR(VALUE(Input!C534)&lt;0,VALUE(Input!C534)&gt;100), "Invalid EEI %","")</f>
        <v/>
      </c>
      <c r="AX535" s="207"/>
      <c r="AY535" s="278" t="str">
        <f>IF(Input!E534="","",IF(VALUE(Input!E534)=0,"Do not enter 0.",""))</f>
        <v/>
      </c>
    </row>
    <row r="536" spans="2:51" x14ac:dyDescent="0.3">
      <c r="B536" s="188" t="str">
        <f>Input!A535</f>
        <v/>
      </c>
      <c r="C536" s="189" t="str">
        <f>IF(ISERROR(IF(AND(Input!$A535="",SUMPRODUCT(--(LEN(Input!$A536:'Input'!$A$1006)&gt;0))&lt;&gt;0),"Row is skipped.",IF(AND(Input!$A535="",Input!$A536=""),"", IF(Input!B535="","Data is missing.","")))),"",IF(AND(Input!$A535="",SUMPRODUCT(--(LEN(Input!$A536:'Input'!$A$1006)&gt;0))&lt;&gt;0),"Row is skipped.",IF(AND(Input!$A535="",Input!$A536=""),"", IF(Input!B535="","Data is missing.",""))))</f>
        <v/>
      </c>
      <c r="D536" s="189" t="str">
        <f>IF(ISERROR(IF(AND(Input!$A535="",SUMPRODUCT(--(LEN(Input!$A536:'Input'!$A$1006)&gt;0))&lt;&gt;0),"Row is skipped.",IF(AND(Input!$A535="",Input!$A536=""),"", IF(Input!C535="","Data is missing.","")))),"",IF(AND(Input!$A535="",SUMPRODUCT(--(LEN(Input!$A536:'Input'!$A$1006)&gt;0))&lt;&gt;0),"Row is skipped.",IF(AND(Input!$A535="",Input!$A536=""),"", IF(Input!C535="","Data is missing.",""))))</f>
        <v/>
      </c>
      <c r="E536" s="189" t="str">
        <f>IF(ISERROR(IF(AND(Input!$A535="",SUMPRODUCT(--(LEN(Input!$A536:'Input'!$A$1006)&gt;0))&lt;&gt;0),"Row is skipped.",IF(AND(Input!$A535="",Input!$A536=""),"", IF(Input!D535="","Data is missing.","")))),"",IF(AND(Input!$A535="",SUMPRODUCT(--(LEN(Input!$A536:'Input'!$A$1006)&gt;0))&lt;&gt;0),"Row is skipped.",IF(AND(Input!$A535="",Input!$A536=""),"", IF(Input!D535="","Data is missing.",""))))</f>
        <v/>
      </c>
      <c r="F536" s="189" t="str">
        <f>IF(ISERROR(IF(AND(Input!$A535="",SUMPRODUCT(--(LEN(Input!$A536:'Input'!$A$1006)&gt;0))&lt;&gt;0),"Row is skipped.",IF(AND(Input!$A535="",Input!$A536=""),"", IF(Input!E535="","Data is missing.","")))),"",IF(AND(Input!$A535="",SUMPRODUCT(--(LEN(Input!$A536:'Input'!$A$1006)&gt;0))&lt;&gt;0),"Row is skipped.",IF(AND(Input!$A535="",Input!$A536=""),"", IF(Input!E535="","Data is missing.",""))))</f>
        <v/>
      </c>
      <c r="G536" s="189" t="str">
        <f>IF(ISERROR(IF(AND(Input!$A535="",SUMPRODUCT(--(LEN(Input!$A536:'Input'!$A$1006)&gt;0))&lt;&gt;0),"Row is skipped.",IF(AND(Input!$A535="",Input!$A536=""),"", IF(Input!F535="","Data is missing.","")))),"",IF(AND(Input!$A535="",SUMPRODUCT(--(LEN(Input!$A536:'Input'!$A$1006)&gt;0))&lt;&gt;0),"Row is skipped.",IF(AND(Input!$A535="",Input!$A536=""),"", IF(Input!F535="","Data is missing.",""))))</f>
        <v/>
      </c>
      <c r="H536" s="190" t="str">
        <f>IF(ISERROR(IF(AND(Input!$A535="",SUMPRODUCT(--(LEN(Input!$A536:'Input'!$A$1006)&gt;0))&lt;&gt;0),"Row is skipped.",IF(AND(Input!$A535="",Input!$A536=""),"", IF(Input!G535="","Data is missing.","")))),"",IF(AND(Input!$A535="",SUMPRODUCT(--(LEN(Input!$A536:'Input'!$A$1006)&gt;0))&lt;&gt;0),"Row is skipped.",IF(AND(Input!$A535="",Input!$A536=""),"", IF(Input!G535="","Data is missing.",""))))</f>
        <v/>
      </c>
      <c r="I536" s="156"/>
      <c r="J536" s="191" t="str">
        <f>IFERROR(VLOOKUP(VLOOKUP(Input!$D535,'Measure List'!$A:$AN,40,FALSE),UIR!$A$1:$Q$27,17,FALSE),"")</f>
        <v/>
      </c>
      <c r="K536" s="192" t="str">
        <f>IFERROR(VLOOKUP(Input!$D535,'Measure List'!$A:$AN,40,FALSE),"")</f>
        <v/>
      </c>
      <c r="L536" s="156"/>
      <c r="M536" s="193" t="str">
        <f>IF(B536="","",IF(AND(Input!H535="",IFERROR(VLOOKUP(K536,UIR!$A$2:$P$21,2,FALSE),"")&lt;&gt;""),"Data is Missing.",""))</f>
        <v/>
      </c>
      <c r="N536" s="194" t="str">
        <f>IF(B536="","",IF(AND(Input!I535="",IFERROR(VLOOKUP(K536,UIR!$A$2:$P$21,3,FALSE),"")&lt;&gt;""),"Data is Missing.",""))</f>
        <v/>
      </c>
      <c r="O536" s="194" t="str">
        <f>IF(B536="","",IF(AND(Input!J535="",IFERROR(VLOOKUP(K536,UIR!$A$2:$P$21,4,FALSE),"")&lt;&gt;""),"Data is Missing.",""))</f>
        <v/>
      </c>
      <c r="P536" s="194" t="str">
        <f>IF(B536="","",IF(AND(Input!K535="",IFERROR(VLOOKUP(K536,UIR!$A$2:$P$21,5,FALSE),"")&lt;&gt;""),"Data is Missing.",""))</f>
        <v/>
      </c>
      <c r="Q536" s="194" t="str">
        <f>IF(B536="","",IF(AND(Input!L535="",IFERROR(VLOOKUP(K536,UIR!$A$2:$P$21,6,FALSE),"")&lt;&gt;""),"Data is Missing.",""))</f>
        <v/>
      </c>
      <c r="R536" s="194" t="str">
        <f>IF(B536="","",IF(AND(Input!M535="",IFERROR(VLOOKUP(K536,UIR!$A$2:$P$21,7,FALSE),"")&lt;&gt;""),"Data is Missing.",""))</f>
        <v/>
      </c>
      <c r="S536" s="194" t="str">
        <f>IF(B536="","",IF(AND(Input!P535="",IFERROR(VLOOKUP(K536,UIR!$A$2:$P$21,8,FALSE),"")&lt;&gt;""),"Data is Missing.",""))</f>
        <v/>
      </c>
      <c r="T536" s="194" t="str">
        <f>IF(B536="","",IF(AND(Input!Q535="",IFERROR(VLOOKUP(K536,UIR!$A$2:$P$21,9,FALSE),"")&lt;&gt;""),"Data is Missing.",""))</f>
        <v/>
      </c>
      <c r="U536" s="194"/>
      <c r="V536" s="194" t="str">
        <f>IF(B536="","",IF(AND(Input!S535="",IFERROR(VLOOKUP(K536,UIR!$A$2:$P$21,11,FALSE),"")&lt;&gt;""),"Data is Missing.",""))</f>
        <v/>
      </c>
      <c r="W536" s="194" t="str">
        <f>IF(B536="","",IF(AND(Input!T535="",IFERROR(VLOOKUP(K536,UIR!$A$2:$P$21,12,FALSE),"")&lt;&gt;""),"Data is Missing.",""))</f>
        <v/>
      </c>
      <c r="X536" s="194" t="str">
        <f>IF(B536="","",IF(AND(Input!V535="",IFERROR(VLOOKUP(K536,UIR!$A$2:$P$21,13,FALSE),"")&lt;&gt;""),"Data is Missing.",""))</f>
        <v/>
      </c>
      <c r="Y536" s="194" t="str">
        <f>IF(B536="","",IF(AND(Input!W535="",IFERROR(VLOOKUP(K536,UIR!$A$2:$P$21,14,FALSE),"")&lt;&gt;""),"Data is Missing.",""))</f>
        <v/>
      </c>
      <c r="Z536" s="194" t="str">
        <f>IF(B536="","",IF(AND(Input!X535="",IFERROR(VLOOKUP(K536,UIR!$A$2:$P$21,15,FALSE),"")&lt;&gt;""),"Data is Missing.",""))</f>
        <v/>
      </c>
      <c r="AA536" s="195" t="str">
        <f>IF(B536="","",IF(AND(Input!Y535="",IFERROR(VLOOKUP(K536,UIR!$A$2:$P$21,16,FALSE),"")&lt;&gt;""),"Data is Missing.",""))</f>
        <v/>
      </c>
      <c r="AC536" s="202" t="str">
        <f>IF(ISERROR(IF(Input!D535="","",IF(ISERROR(VLOOKUP(Input!D535,'Measure List'!$A$2:$A$30000,1,0)),"Invalid RefNo",""))),"",IF(Input!D535="","",IF(ISERROR(VLOOKUP(Input!D535,'Measure List'!$A$2:$A$30000,1,0)),"Invalid RefNo","")))</f>
        <v/>
      </c>
      <c r="AD536" s="156"/>
      <c r="AE536" s="156"/>
      <c r="AF536" s="156"/>
      <c r="AG536" s="156"/>
      <c r="AH536" s="156"/>
      <c r="AI536" s="156"/>
      <c r="AJ536" s="156"/>
      <c r="AK536" s="156"/>
      <c r="AL536" s="203" t="str">
        <f>IF(COUNTIF(Dropdowns!$K$2:$K$7,Input!S535)&gt;0,"",IF(Input!S535="","","Invalid Type"))</f>
        <v/>
      </c>
      <c r="AN536" s="204" t="str">
        <f>IF(Input!C535="","",IF(ISNUMBER(VALUE(Input!C535)),"","Needs to be a number."))</f>
        <v/>
      </c>
      <c r="AO536" s="205" t="str">
        <f>IF(Input!E535="","",IF(ISNUMBER(VALUE(Input!E535)),"","Needs to be a number."))</f>
        <v/>
      </c>
      <c r="AP536" s="205" t="str">
        <f>IF(Input!N535="","",IF(ISNUMBER(VALUE(Input!N535)),"","Needs to be a number."))</f>
        <v/>
      </c>
      <c r="AQ536" s="205" t="str">
        <f>IF(Input!O535="","",IF(ISNUMBER(VALUE(Input!O535)),"","Needs to be a number."))</f>
        <v/>
      </c>
      <c r="AR536" s="205" t="str">
        <f>IF(Input!V535="","",IF(ISNUMBER(VALUE(Input!V535)),"","Needs to be a number."))</f>
        <v/>
      </c>
      <c r="AS536" s="205" t="str">
        <f>IF(Input!W535="","",IF(ISNUMBER(VALUE(Input!W535)),"","Needs to be a number."))</f>
        <v/>
      </c>
      <c r="AT536" s="205" t="str">
        <f>IF(Input!X535="","",IF(ISNUMBER(VALUE(Input!X535)),"","Needs to be a number."))</f>
        <v/>
      </c>
      <c r="AU536" s="206" t="str">
        <f>IF(Input!Y535="","",IF(ISNUMBER(VALUE(Input!Y535)),"","Needs to be a number."))</f>
        <v/>
      </c>
      <c r="AW536" s="259" t="str">
        <f>IF(OR(VALUE(Input!C535)&lt;0,VALUE(Input!C535)&gt;100), "Invalid EEI %","")</f>
        <v/>
      </c>
      <c r="AX536" s="207"/>
      <c r="AY536" s="278" t="str">
        <f>IF(Input!E535="","",IF(VALUE(Input!E535)=0,"Do not enter 0.",""))</f>
        <v/>
      </c>
    </row>
    <row r="537" spans="2:51" x14ac:dyDescent="0.3">
      <c r="B537" s="188" t="str">
        <f>Input!A536</f>
        <v/>
      </c>
      <c r="C537" s="189" t="str">
        <f>IF(ISERROR(IF(AND(Input!$A536="",SUMPRODUCT(--(LEN(Input!$A537:'Input'!$A$1006)&gt;0))&lt;&gt;0),"Row is skipped.",IF(AND(Input!$A536="",Input!$A537=""),"", IF(Input!B536="","Data is missing.","")))),"",IF(AND(Input!$A536="",SUMPRODUCT(--(LEN(Input!$A537:'Input'!$A$1006)&gt;0))&lt;&gt;0),"Row is skipped.",IF(AND(Input!$A536="",Input!$A537=""),"", IF(Input!B536="","Data is missing.",""))))</f>
        <v/>
      </c>
      <c r="D537" s="189" t="str">
        <f>IF(ISERROR(IF(AND(Input!$A536="",SUMPRODUCT(--(LEN(Input!$A537:'Input'!$A$1006)&gt;0))&lt;&gt;0),"Row is skipped.",IF(AND(Input!$A536="",Input!$A537=""),"", IF(Input!C536="","Data is missing.","")))),"",IF(AND(Input!$A536="",SUMPRODUCT(--(LEN(Input!$A537:'Input'!$A$1006)&gt;0))&lt;&gt;0),"Row is skipped.",IF(AND(Input!$A536="",Input!$A537=""),"", IF(Input!C536="","Data is missing.",""))))</f>
        <v/>
      </c>
      <c r="E537" s="189" t="str">
        <f>IF(ISERROR(IF(AND(Input!$A536="",SUMPRODUCT(--(LEN(Input!$A537:'Input'!$A$1006)&gt;0))&lt;&gt;0),"Row is skipped.",IF(AND(Input!$A536="",Input!$A537=""),"", IF(Input!D536="","Data is missing.","")))),"",IF(AND(Input!$A536="",SUMPRODUCT(--(LEN(Input!$A537:'Input'!$A$1006)&gt;0))&lt;&gt;0),"Row is skipped.",IF(AND(Input!$A536="",Input!$A537=""),"", IF(Input!D536="","Data is missing.",""))))</f>
        <v/>
      </c>
      <c r="F537" s="189" t="str">
        <f>IF(ISERROR(IF(AND(Input!$A536="",SUMPRODUCT(--(LEN(Input!$A537:'Input'!$A$1006)&gt;0))&lt;&gt;0),"Row is skipped.",IF(AND(Input!$A536="",Input!$A537=""),"", IF(Input!E536="","Data is missing.","")))),"",IF(AND(Input!$A536="",SUMPRODUCT(--(LEN(Input!$A537:'Input'!$A$1006)&gt;0))&lt;&gt;0),"Row is skipped.",IF(AND(Input!$A536="",Input!$A537=""),"", IF(Input!E536="","Data is missing.",""))))</f>
        <v/>
      </c>
      <c r="G537" s="189" t="str">
        <f>IF(ISERROR(IF(AND(Input!$A536="",SUMPRODUCT(--(LEN(Input!$A537:'Input'!$A$1006)&gt;0))&lt;&gt;0),"Row is skipped.",IF(AND(Input!$A536="",Input!$A537=""),"", IF(Input!F536="","Data is missing.","")))),"",IF(AND(Input!$A536="",SUMPRODUCT(--(LEN(Input!$A537:'Input'!$A$1006)&gt;0))&lt;&gt;0),"Row is skipped.",IF(AND(Input!$A536="",Input!$A537=""),"", IF(Input!F536="","Data is missing.",""))))</f>
        <v/>
      </c>
      <c r="H537" s="190" t="str">
        <f>IF(ISERROR(IF(AND(Input!$A536="",SUMPRODUCT(--(LEN(Input!$A537:'Input'!$A$1006)&gt;0))&lt;&gt;0),"Row is skipped.",IF(AND(Input!$A536="",Input!$A537=""),"", IF(Input!G536="","Data is missing.","")))),"",IF(AND(Input!$A536="",SUMPRODUCT(--(LEN(Input!$A537:'Input'!$A$1006)&gt;0))&lt;&gt;0),"Row is skipped.",IF(AND(Input!$A536="",Input!$A537=""),"", IF(Input!G536="","Data is missing.",""))))</f>
        <v/>
      </c>
      <c r="I537" s="156"/>
      <c r="J537" s="191" t="str">
        <f>IFERROR(VLOOKUP(VLOOKUP(Input!$D536,'Measure List'!$A:$AN,40,FALSE),UIR!$A$1:$Q$27,17,FALSE),"")</f>
        <v/>
      </c>
      <c r="K537" s="192" t="str">
        <f>IFERROR(VLOOKUP(Input!$D536,'Measure List'!$A:$AN,40,FALSE),"")</f>
        <v/>
      </c>
      <c r="L537" s="156"/>
      <c r="M537" s="193" t="str">
        <f>IF(B537="","",IF(AND(Input!H536="",IFERROR(VLOOKUP(K537,UIR!$A$2:$P$21,2,FALSE),"")&lt;&gt;""),"Data is Missing.",""))</f>
        <v/>
      </c>
      <c r="N537" s="194" t="str">
        <f>IF(B537="","",IF(AND(Input!I536="",IFERROR(VLOOKUP(K537,UIR!$A$2:$P$21,3,FALSE),"")&lt;&gt;""),"Data is Missing.",""))</f>
        <v/>
      </c>
      <c r="O537" s="194" t="str">
        <f>IF(B537="","",IF(AND(Input!J536="",IFERROR(VLOOKUP(K537,UIR!$A$2:$P$21,4,FALSE),"")&lt;&gt;""),"Data is Missing.",""))</f>
        <v/>
      </c>
      <c r="P537" s="194" t="str">
        <f>IF(B537="","",IF(AND(Input!K536="",IFERROR(VLOOKUP(K537,UIR!$A$2:$P$21,5,FALSE),"")&lt;&gt;""),"Data is Missing.",""))</f>
        <v/>
      </c>
      <c r="Q537" s="194" t="str">
        <f>IF(B537="","",IF(AND(Input!L536="",IFERROR(VLOOKUP(K537,UIR!$A$2:$P$21,6,FALSE),"")&lt;&gt;""),"Data is Missing.",""))</f>
        <v/>
      </c>
      <c r="R537" s="194" t="str">
        <f>IF(B537="","",IF(AND(Input!M536="",IFERROR(VLOOKUP(K537,UIR!$A$2:$P$21,7,FALSE),"")&lt;&gt;""),"Data is Missing.",""))</f>
        <v/>
      </c>
      <c r="S537" s="194" t="str">
        <f>IF(B537="","",IF(AND(Input!P536="",IFERROR(VLOOKUP(K537,UIR!$A$2:$P$21,8,FALSE),"")&lt;&gt;""),"Data is Missing.",""))</f>
        <v/>
      </c>
      <c r="T537" s="194" t="str">
        <f>IF(B537="","",IF(AND(Input!Q536="",IFERROR(VLOOKUP(K537,UIR!$A$2:$P$21,9,FALSE),"")&lt;&gt;""),"Data is Missing.",""))</f>
        <v/>
      </c>
      <c r="U537" s="194"/>
      <c r="V537" s="194" t="str">
        <f>IF(B537="","",IF(AND(Input!S536="",IFERROR(VLOOKUP(K537,UIR!$A$2:$P$21,11,FALSE),"")&lt;&gt;""),"Data is Missing.",""))</f>
        <v/>
      </c>
      <c r="W537" s="194" t="str">
        <f>IF(B537="","",IF(AND(Input!T536="",IFERROR(VLOOKUP(K537,UIR!$A$2:$P$21,12,FALSE),"")&lt;&gt;""),"Data is Missing.",""))</f>
        <v/>
      </c>
      <c r="X537" s="194" t="str">
        <f>IF(B537="","",IF(AND(Input!V536="",IFERROR(VLOOKUP(K537,UIR!$A$2:$P$21,13,FALSE),"")&lt;&gt;""),"Data is Missing.",""))</f>
        <v/>
      </c>
      <c r="Y537" s="194" t="str">
        <f>IF(B537="","",IF(AND(Input!W536="",IFERROR(VLOOKUP(K537,UIR!$A$2:$P$21,14,FALSE),"")&lt;&gt;""),"Data is Missing.",""))</f>
        <v/>
      </c>
      <c r="Z537" s="194" t="str">
        <f>IF(B537="","",IF(AND(Input!X536="",IFERROR(VLOOKUP(K537,UIR!$A$2:$P$21,15,FALSE),"")&lt;&gt;""),"Data is Missing.",""))</f>
        <v/>
      </c>
      <c r="AA537" s="195" t="str">
        <f>IF(B537="","",IF(AND(Input!Y536="",IFERROR(VLOOKUP(K537,UIR!$A$2:$P$21,16,FALSE),"")&lt;&gt;""),"Data is Missing.",""))</f>
        <v/>
      </c>
      <c r="AC537" s="202" t="str">
        <f>IF(ISERROR(IF(Input!D536="","",IF(ISERROR(VLOOKUP(Input!D536,'Measure List'!$A$2:$A$30000,1,0)),"Invalid RefNo",""))),"",IF(Input!D536="","",IF(ISERROR(VLOOKUP(Input!D536,'Measure List'!$A$2:$A$30000,1,0)),"Invalid RefNo","")))</f>
        <v/>
      </c>
      <c r="AD537" s="156"/>
      <c r="AE537" s="156"/>
      <c r="AF537" s="156"/>
      <c r="AG537" s="156"/>
      <c r="AH537" s="156"/>
      <c r="AI537" s="156"/>
      <c r="AJ537" s="156"/>
      <c r="AK537" s="156"/>
      <c r="AL537" s="203" t="str">
        <f>IF(COUNTIF(Dropdowns!$K$2:$K$7,Input!S536)&gt;0,"",IF(Input!S536="","","Invalid Type"))</f>
        <v/>
      </c>
      <c r="AN537" s="204" t="str">
        <f>IF(Input!C536="","",IF(ISNUMBER(VALUE(Input!C536)),"","Needs to be a number."))</f>
        <v/>
      </c>
      <c r="AO537" s="205" t="str">
        <f>IF(Input!E536="","",IF(ISNUMBER(VALUE(Input!E536)),"","Needs to be a number."))</f>
        <v/>
      </c>
      <c r="AP537" s="205" t="str">
        <f>IF(Input!N536="","",IF(ISNUMBER(VALUE(Input!N536)),"","Needs to be a number."))</f>
        <v/>
      </c>
      <c r="AQ537" s="205" t="str">
        <f>IF(Input!O536="","",IF(ISNUMBER(VALUE(Input!O536)),"","Needs to be a number."))</f>
        <v/>
      </c>
      <c r="AR537" s="205" t="str">
        <f>IF(Input!V536="","",IF(ISNUMBER(VALUE(Input!V536)),"","Needs to be a number."))</f>
        <v/>
      </c>
      <c r="AS537" s="205" t="str">
        <f>IF(Input!W536="","",IF(ISNUMBER(VALUE(Input!W536)),"","Needs to be a number."))</f>
        <v/>
      </c>
      <c r="AT537" s="205" t="str">
        <f>IF(Input!X536="","",IF(ISNUMBER(VALUE(Input!X536)),"","Needs to be a number."))</f>
        <v/>
      </c>
      <c r="AU537" s="206" t="str">
        <f>IF(Input!Y536="","",IF(ISNUMBER(VALUE(Input!Y536)),"","Needs to be a number."))</f>
        <v/>
      </c>
      <c r="AW537" s="259" t="str">
        <f>IF(OR(VALUE(Input!C536)&lt;0,VALUE(Input!C536)&gt;100), "Invalid EEI %","")</f>
        <v/>
      </c>
      <c r="AX537" s="207"/>
      <c r="AY537" s="278" t="str">
        <f>IF(Input!E536="","",IF(VALUE(Input!E536)=0,"Do not enter 0.",""))</f>
        <v/>
      </c>
    </row>
    <row r="538" spans="2:51" x14ac:dyDescent="0.3">
      <c r="B538" s="188" t="str">
        <f>Input!A537</f>
        <v/>
      </c>
      <c r="C538" s="189" t="str">
        <f>IF(ISERROR(IF(AND(Input!$A537="",SUMPRODUCT(--(LEN(Input!$A538:'Input'!$A$1006)&gt;0))&lt;&gt;0),"Row is skipped.",IF(AND(Input!$A537="",Input!$A538=""),"", IF(Input!B537="","Data is missing.","")))),"",IF(AND(Input!$A537="",SUMPRODUCT(--(LEN(Input!$A538:'Input'!$A$1006)&gt;0))&lt;&gt;0),"Row is skipped.",IF(AND(Input!$A537="",Input!$A538=""),"", IF(Input!B537="","Data is missing.",""))))</f>
        <v/>
      </c>
      <c r="D538" s="189" t="str">
        <f>IF(ISERROR(IF(AND(Input!$A537="",SUMPRODUCT(--(LEN(Input!$A538:'Input'!$A$1006)&gt;0))&lt;&gt;0),"Row is skipped.",IF(AND(Input!$A537="",Input!$A538=""),"", IF(Input!C537="","Data is missing.","")))),"",IF(AND(Input!$A537="",SUMPRODUCT(--(LEN(Input!$A538:'Input'!$A$1006)&gt;0))&lt;&gt;0),"Row is skipped.",IF(AND(Input!$A537="",Input!$A538=""),"", IF(Input!C537="","Data is missing.",""))))</f>
        <v/>
      </c>
      <c r="E538" s="189" t="str">
        <f>IF(ISERROR(IF(AND(Input!$A537="",SUMPRODUCT(--(LEN(Input!$A538:'Input'!$A$1006)&gt;0))&lt;&gt;0),"Row is skipped.",IF(AND(Input!$A537="",Input!$A538=""),"", IF(Input!D537="","Data is missing.","")))),"",IF(AND(Input!$A537="",SUMPRODUCT(--(LEN(Input!$A538:'Input'!$A$1006)&gt;0))&lt;&gt;0),"Row is skipped.",IF(AND(Input!$A537="",Input!$A538=""),"", IF(Input!D537="","Data is missing.",""))))</f>
        <v/>
      </c>
      <c r="F538" s="189" t="str">
        <f>IF(ISERROR(IF(AND(Input!$A537="",SUMPRODUCT(--(LEN(Input!$A538:'Input'!$A$1006)&gt;0))&lt;&gt;0),"Row is skipped.",IF(AND(Input!$A537="",Input!$A538=""),"", IF(Input!E537="","Data is missing.","")))),"",IF(AND(Input!$A537="",SUMPRODUCT(--(LEN(Input!$A538:'Input'!$A$1006)&gt;0))&lt;&gt;0),"Row is skipped.",IF(AND(Input!$A537="",Input!$A538=""),"", IF(Input!E537="","Data is missing.",""))))</f>
        <v/>
      </c>
      <c r="G538" s="189" t="str">
        <f>IF(ISERROR(IF(AND(Input!$A537="",SUMPRODUCT(--(LEN(Input!$A538:'Input'!$A$1006)&gt;0))&lt;&gt;0),"Row is skipped.",IF(AND(Input!$A537="",Input!$A538=""),"", IF(Input!F537="","Data is missing.","")))),"",IF(AND(Input!$A537="",SUMPRODUCT(--(LEN(Input!$A538:'Input'!$A$1006)&gt;0))&lt;&gt;0),"Row is skipped.",IF(AND(Input!$A537="",Input!$A538=""),"", IF(Input!F537="","Data is missing.",""))))</f>
        <v/>
      </c>
      <c r="H538" s="190" t="str">
        <f>IF(ISERROR(IF(AND(Input!$A537="",SUMPRODUCT(--(LEN(Input!$A538:'Input'!$A$1006)&gt;0))&lt;&gt;0),"Row is skipped.",IF(AND(Input!$A537="",Input!$A538=""),"", IF(Input!G537="","Data is missing.","")))),"",IF(AND(Input!$A537="",SUMPRODUCT(--(LEN(Input!$A538:'Input'!$A$1006)&gt;0))&lt;&gt;0),"Row is skipped.",IF(AND(Input!$A537="",Input!$A538=""),"", IF(Input!G537="","Data is missing.",""))))</f>
        <v/>
      </c>
      <c r="I538" s="156"/>
      <c r="J538" s="191" t="str">
        <f>IFERROR(VLOOKUP(VLOOKUP(Input!$D537,'Measure List'!$A:$AN,40,FALSE),UIR!$A$1:$Q$27,17,FALSE),"")</f>
        <v/>
      </c>
      <c r="K538" s="192" t="str">
        <f>IFERROR(VLOOKUP(Input!$D537,'Measure List'!$A:$AN,40,FALSE),"")</f>
        <v/>
      </c>
      <c r="L538" s="156"/>
      <c r="M538" s="193" t="str">
        <f>IF(B538="","",IF(AND(Input!H537="",IFERROR(VLOOKUP(K538,UIR!$A$2:$P$21,2,FALSE),"")&lt;&gt;""),"Data is Missing.",""))</f>
        <v/>
      </c>
      <c r="N538" s="194" t="str">
        <f>IF(B538="","",IF(AND(Input!I537="",IFERROR(VLOOKUP(K538,UIR!$A$2:$P$21,3,FALSE),"")&lt;&gt;""),"Data is Missing.",""))</f>
        <v/>
      </c>
      <c r="O538" s="194" t="str">
        <f>IF(B538="","",IF(AND(Input!J537="",IFERROR(VLOOKUP(K538,UIR!$A$2:$P$21,4,FALSE),"")&lt;&gt;""),"Data is Missing.",""))</f>
        <v/>
      </c>
      <c r="P538" s="194" t="str">
        <f>IF(B538="","",IF(AND(Input!K537="",IFERROR(VLOOKUP(K538,UIR!$A$2:$P$21,5,FALSE),"")&lt;&gt;""),"Data is Missing.",""))</f>
        <v/>
      </c>
      <c r="Q538" s="194" t="str">
        <f>IF(B538="","",IF(AND(Input!L537="",IFERROR(VLOOKUP(K538,UIR!$A$2:$P$21,6,FALSE),"")&lt;&gt;""),"Data is Missing.",""))</f>
        <v/>
      </c>
      <c r="R538" s="194" t="str">
        <f>IF(B538="","",IF(AND(Input!M537="",IFERROR(VLOOKUP(K538,UIR!$A$2:$P$21,7,FALSE),"")&lt;&gt;""),"Data is Missing.",""))</f>
        <v/>
      </c>
      <c r="S538" s="194" t="str">
        <f>IF(B538="","",IF(AND(Input!P537="",IFERROR(VLOOKUP(K538,UIR!$A$2:$P$21,8,FALSE),"")&lt;&gt;""),"Data is Missing.",""))</f>
        <v/>
      </c>
      <c r="T538" s="194" t="str">
        <f>IF(B538="","",IF(AND(Input!Q537="",IFERROR(VLOOKUP(K538,UIR!$A$2:$P$21,9,FALSE),"")&lt;&gt;""),"Data is Missing.",""))</f>
        <v/>
      </c>
      <c r="U538" s="194"/>
      <c r="V538" s="194" t="str">
        <f>IF(B538="","",IF(AND(Input!S537="",IFERROR(VLOOKUP(K538,UIR!$A$2:$P$21,11,FALSE),"")&lt;&gt;""),"Data is Missing.",""))</f>
        <v/>
      </c>
      <c r="W538" s="194" t="str">
        <f>IF(B538="","",IF(AND(Input!T537="",IFERROR(VLOOKUP(K538,UIR!$A$2:$P$21,12,FALSE),"")&lt;&gt;""),"Data is Missing.",""))</f>
        <v/>
      </c>
      <c r="X538" s="194" t="str">
        <f>IF(B538="","",IF(AND(Input!V537="",IFERROR(VLOOKUP(K538,UIR!$A$2:$P$21,13,FALSE),"")&lt;&gt;""),"Data is Missing.",""))</f>
        <v/>
      </c>
      <c r="Y538" s="194" t="str">
        <f>IF(B538="","",IF(AND(Input!W537="",IFERROR(VLOOKUP(K538,UIR!$A$2:$P$21,14,FALSE),"")&lt;&gt;""),"Data is Missing.",""))</f>
        <v/>
      </c>
      <c r="Z538" s="194" t="str">
        <f>IF(B538="","",IF(AND(Input!X537="",IFERROR(VLOOKUP(K538,UIR!$A$2:$P$21,15,FALSE),"")&lt;&gt;""),"Data is Missing.",""))</f>
        <v/>
      </c>
      <c r="AA538" s="195" t="str">
        <f>IF(B538="","",IF(AND(Input!Y537="",IFERROR(VLOOKUP(K538,UIR!$A$2:$P$21,16,FALSE),"")&lt;&gt;""),"Data is Missing.",""))</f>
        <v/>
      </c>
      <c r="AC538" s="202" t="str">
        <f>IF(ISERROR(IF(Input!D537="","",IF(ISERROR(VLOOKUP(Input!D537,'Measure List'!$A$2:$A$30000,1,0)),"Invalid RefNo",""))),"",IF(Input!D537="","",IF(ISERROR(VLOOKUP(Input!D537,'Measure List'!$A$2:$A$30000,1,0)),"Invalid RefNo","")))</f>
        <v/>
      </c>
      <c r="AD538" s="156"/>
      <c r="AE538" s="156"/>
      <c r="AF538" s="156"/>
      <c r="AG538" s="156"/>
      <c r="AH538" s="156"/>
      <c r="AI538" s="156"/>
      <c r="AJ538" s="156"/>
      <c r="AK538" s="156"/>
      <c r="AL538" s="203" t="str">
        <f>IF(COUNTIF(Dropdowns!$K$2:$K$7,Input!S537)&gt;0,"",IF(Input!S537="","","Invalid Type"))</f>
        <v/>
      </c>
      <c r="AN538" s="204" t="str">
        <f>IF(Input!C537="","",IF(ISNUMBER(VALUE(Input!C537)),"","Needs to be a number."))</f>
        <v/>
      </c>
      <c r="AO538" s="205" t="str">
        <f>IF(Input!E537="","",IF(ISNUMBER(VALUE(Input!E537)),"","Needs to be a number."))</f>
        <v/>
      </c>
      <c r="AP538" s="205" t="str">
        <f>IF(Input!N537="","",IF(ISNUMBER(VALUE(Input!N537)),"","Needs to be a number."))</f>
        <v/>
      </c>
      <c r="AQ538" s="205" t="str">
        <f>IF(Input!O537="","",IF(ISNUMBER(VALUE(Input!O537)),"","Needs to be a number."))</f>
        <v/>
      </c>
      <c r="AR538" s="205" t="str">
        <f>IF(Input!V537="","",IF(ISNUMBER(VALUE(Input!V537)),"","Needs to be a number."))</f>
        <v/>
      </c>
      <c r="AS538" s="205" t="str">
        <f>IF(Input!W537="","",IF(ISNUMBER(VALUE(Input!W537)),"","Needs to be a number."))</f>
        <v/>
      </c>
      <c r="AT538" s="205" t="str">
        <f>IF(Input!X537="","",IF(ISNUMBER(VALUE(Input!X537)),"","Needs to be a number."))</f>
        <v/>
      </c>
      <c r="AU538" s="206" t="str">
        <f>IF(Input!Y537="","",IF(ISNUMBER(VALUE(Input!Y537)),"","Needs to be a number."))</f>
        <v/>
      </c>
      <c r="AW538" s="259" t="str">
        <f>IF(OR(VALUE(Input!C537)&lt;0,VALUE(Input!C537)&gt;100), "Invalid EEI %","")</f>
        <v/>
      </c>
      <c r="AX538" s="207"/>
      <c r="AY538" s="278" t="str">
        <f>IF(Input!E537="","",IF(VALUE(Input!E537)=0,"Do not enter 0.",""))</f>
        <v/>
      </c>
    </row>
    <row r="539" spans="2:51" x14ac:dyDescent="0.3">
      <c r="B539" s="188" t="str">
        <f>Input!A538</f>
        <v/>
      </c>
      <c r="C539" s="189" t="str">
        <f>IF(ISERROR(IF(AND(Input!$A538="",SUMPRODUCT(--(LEN(Input!$A539:'Input'!$A$1006)&gt;0))&lt;&gt;0),"Row is skipped.",IF(AND(Input!$A538="",Input!$A539=""),"", IF(Input!B538="","Data is missing.","")))),"",IF(AND(Input!$A538="",SUMPRODUCT(--(LEN(Input!$A539:'Input'!$A$1006)&gt;0))&lt;&gt;0),"Row is skipped.",IF(AND(Input!$A538="",Input!$A539=""),"", IF(Input!B538="","Data is missing.",""))))</f>
        <v/>
      </c>
      <c r="D539" s="189" t="str">
        <f>IF(ISERROR(IF(AND(Input!$A538="",SUMPRODUCT(--(LEN(Input!$A539:'Input'!$A$1006)&gt;0))&lt;&gt;0),"Row is skipped.",IF(AND(Input!$A538="",Input!$A539=""),"", IF(Input!C538="","Data is missing.","")))),"",IF(AND(Input!$A538="",SUMPRODUCT(--(LEN(Input!$A539:'Input'!$A$1006)&gt;0))&lt;&gt;0),"Row is skipped.",IF(AND(Input!$A538="",Input!$A539=""),"", IF(Input!C538="","Data is missing.",""))))</f>
        <v/>
      </c>
      <c r="E539" s="189" t="str">
        <f>IF(ISERROR(IF(AND(Input!$A538="",SUMPRODUCT(--(LEN(Input!$A539:'Input'!$A$1006)&gt;0))&lt;&gt;0),"Row is skipped.",IF(AND(Input!$A538="",Input!$A539=""),"", IF(Input!D538="","Data is missing.","")))),"",IF(AND(Input!$A538="",SUMPRODUCT(--(LEN(Input!$A539:'Input'!$A$1006)&gt;0))&lt;&gt;0),"Row is skipped.",IF(AND(Input!$A538="",Input!$A539=""),"", IF(Input!D538="","Data is missing.",""))))</f>
        <v/>
      </c>
      <c r="F539" s="189" t="str">
        <f>IF(ISERROR(IF(AND(Input!$A538="",SUMPRODUCT(--(LEN(Input!$A539:'Input'!$A$1006)&gt;0))&lt;&gt;0),"Row is skipped.",IF(AND(Input!$A538="",Input!$A539=""),"", IF(Input!E538="","Data is missing.","")))),"",IF(AND(Input!$A538="",SUMPRODUCT(--(LEN(Input!$A539:'Input'!$A$1006)&gt;0))&lt;&gt;0),"Row is skipped.",IF(AND(Input!$A538="",Input!$A539=""),"", IF(Input!E538="","Data is missing.",""))))</f>
        <v/>
      </c>
      <c r="G539" s="189" t="str">
        <f>IF(ISERROR(IF(AND(Input!$A538="",SUMPRODUCT(--(LEN(Input!$A539:'Input'!$A$1006)&gt;0))&lt;&gt;0),"Row is skipped.",IF(AND(Input!$A538="",Input!$A539=""),"", IF(Input!F538="","Data is missing.","")))),"",IF(AND(Input!$A538="",SUMPRODUCT(--(LEN(Input!$A539:'Input'!$A$1006)&gt;0))&lt;&gt;0),"Row is skipped.",IF(AND(Input!$A538="",Input!$A539=""),"", IF(Input!F538="","Data is missing.",""))))</f>
        <v/>
      </c>
      <c r="H539" s="190" t="str">
        <f>IF(ISERROR(IF(AND(Input!$A538="",SUMPRODUCT(--(LEN(Input!$A539:'Input'!$A$1006)&gt;0))&lt;&gt;0),"Row is skipped.",IF(AND(Input!$A538="",Input!$A539=""),"", IF(Input!G538="","Data is missing.","")))),"",IF(AND(Input!$A538="",SUMPRODUCT(--(LEN(Input!$A539:'Input'!$A$1006)&gt;0))&lt;&gt;0),"Row is skipped.",IF(AND(Input!$A538="",Input!$A539=""),"", IF(Input!G538="","Data is missing.",""))))</f>
        <v/>
      </c>
      <c r="I539" s="156"/>
      <c r="J539" s="191" t="str">
        <f>IFERROR(VLOOKUP(VLOOKUP(Input!$D538,'Measure List'!$A:$AN,40,FALSE),UIR!$A$1:$Q$27,17,FALSE),"")</f>
        <v/>
      </c>
      <c r="K539" s="192" t="str">
        <f>IFERROR(VLOOKUP(Input!$D538,'Measure List'!$A:$AN,40,FALSE),"")</f>
        <v/>
      </c>
      <c r="L539" s="156"/>
      <c r="M539" s="193" t="str">
        <f>IF(B539="","",IF(AND(Input!H538="",IFERROR(VLOOKUP(K539,UIR!$A$2:$P$21,2,FALSE),"")&lt;&gt;""),"Data is Missing.",""))</f>
        <v/>
      </c>
      <c r="N539" s="194" t="str">
        <f>IF(B539="","",IF(AND(Input!I538="",IFERROR(VLOOKUP(K539,UIR!$A$2:$P$21,3,FALSE),"")&lt;&gt;""),"Data is Missing.",""))</f>
        <v/>
      </c>
      <c r="O539" s="194" t="str">
        <f>IF(B539="","",IF(AND(Input!J538="",IFERROR(VLOOKUP(K539,UIR!$A$2:$P$21,4,FALSE),"")&lt;&gt;""),"Data is Missing.",""))</f>
        <v/>
      </c>
      <c r="P539" s="194" t="str">
        <f>IF(B539="","",IF(AND(Input!K538="",IFERROR(VLOOKUP(K539,UIR!$A$2:$P$21,5,FALSE),"")&lt;&gt;""),"Data is Missing.",""))</f>
        <v/>
      </c>
      <c r="Q539" s="194" t="str">
        <f>IF(B539="","",IF(AND(Input!L538="",IFERROR(VLOOKUP(K539,UIR!$A$2:$P$21,6,FALSE),"")&lt;&gt;""),"Data is Missing.",""))</f>
        <v/>
      </c>
      <c r="R539" s="194" t="str">
        <f>IF(B539="","",IF(AND(Input!M538="",IFERROR(VLOOKUP(K539,UIR!$A$2:$P$21,7,FALSE),"")&lt;&gt;""),"Data is Missing.",""))</f>
        <v/>
      </c>
      <c r="S539" s="194" t="str">
        <f>IF(B539="","",IF(AND(Input!P538="",IFERROR(VLOOKUP(K539,UIR!$A$2:$P$21,8,FALSE),"")&lt;&gt;""),"Data is Missing.",""))</f>
        <v/>
      </c>
      <c r="T539" s="194" t="str">
        <f>IF(B539="","",IF(AND(Input!Q538="",IFERROR(VLOOKUP(K539,UIR!$A$2:$P$21,9,FALSE),"")&lt;&gt;""),"Data is Missing.",""))</f>
        <v/>
      </c>
      <c r="U539" s="194"/>
      <c r="V539" s="194" t="str">
        <f>IF(B539="","",IF(AND(Input!S538="",IFERROR(VLOOKUP(K539,UIR!$A$2:$P$21,11,FALSE),"")&lt;&gt;""),"Data is Missing.",""))</f>
        <v/>
      </c>
      <c r="W539" s="194" t="str">
        <f>IF(B539="","",IF(AND(Input!T538="",IFERROR(VLOOKUP(K539,UIR!$A$2:$P$21,12,FALSE),"")&lt;&gt;""),"Data is Missing.",""))</f>
        <v/>
      </c>
      <c r="X539" s="194" t="str">
        <f>IF(B539="","",IF(AND(Input!V538="",IFERROR(VLOOKUP(K539,UIR!$A$2:$P$21,13,FALSE),"")&lt;&gt;""),"Data is Missing.",""))</f>
        <v/>
      </c>
      <c r="Y539" s="194" t="str">
        <f>IF(B539="","",IF(AND(Input!W538="",IFERROR(VLOOKUP(K539,UIR!$A$2:$P$21,14,FALSE),"")&lt;&gt;""),"Data is Missing.",""))</f>
        <v/>
      </c>
      <c r="Z539" s="194" t="str">
        <f>IF(B539="","",IF(AND(Input!X538="",IFERROR(VLOOKUP(K539,UIR!$A$2:$P$21,15,FALSE),"")&lt;&gt;""),"Data is Missing.",""))</f>
        <v/>
      </c>
      <c r="AA539" s="195" t="str">
        <f>IF(B539="","",IF(AND(Input!Y538="",IFERROR(VLOOKUP(K539,UIR!$A$2:$P$21,16,FALSE),"")&lt;&gt;""),"Data is Missing.",""))</f>
        <v/>
      </c>
      <c r="AC539" s="202" t="str">
        <f>IF(ISERROR(IF(Input!D538="","",IF(ISERROR(VLOOKUP(Input!D538,'Measure List'!$A$2:$A$30000,1,0)),"Invalid RefNo",""))),"",IF(Input!D538="","",IF(ISERROR(VLOOKUP(Input!D538,'Measure List'!$A$2:$A$30000,1,0)),"Invalid RefNo","")))</f>
        <v/>
      </c>
      <c r="AD539" s="156"/>
      <c r="AE539" s="156"/>
      <c r="AF539" s="156"/>
      <c r="AG539" s="156"/>
      <c r="AH539" s="156"/>
      <c r="AI539" s="156"/>
      <c r="AJ539" s="156"/>
      <c r="AK539" s="156"/>
      <c r="AL539" s="203" t="str">
        <f>IF(COUNTIF(Dropdowns!$K$2:$K$7,Input!S538)&gt;0,"",IF(Input!S538="","","Invalid Type"))</f>
        <v/>
      </c>
      <c r="AN539" s="204" t="str">
        <f>IF(Input!C538="","",IF(ISNUMBER(VALUE(Input!C538)),"","Needs to be a number."))</f>
        <v/>
      </c>
      <c r="AO539" s="205" t="str">
        <f>IF(Input!E538="","",IF(ISNUMBER(VALUE(Input!E538)),"","Needs to be a number."))</f>
        <v/>
      </c>
      <c r="AP539" s="205" t="str">
        <f>IF(Input!N538="","",IF(ISNUMBER(VALUE(Input!N538)),"","Needs to be a number."))</f>
        <v/>
      </c>
      <c r="AQ539" s="205" t="str">
        <f>IF(Input!O538="","",IF(ISNUMBER(VALUE(Input!O538)),"","Needs to be a number."))</f>
        <v/>
      </c>
      <c r="AR539" s="205" t="str">
        <f>IF(Input!V538="","",IF(ISNUMBER(VALUE(Input!V538)),"","Needs to be a number."))</f>
        <v/>
      </c>
      <c r="AS539" s="205" t="str">
        <f>IF(Input!W538="","",IF(ISNUMBER(VALUE(Input!W538)),"","Needs to be a number."))</f>
        <v/>
      </c>
      <c r="AT539" s="205" t="str">
        <f>IF(Input!X538="","",IF(ISNUMBER(VALUE(Input!X538)),"","Needs to be a number."))</f>
        <v/>
      </c>
      <c r="AU539" s="206" t="str">
        <f>IF(Input!Y538="","",IF(ISNUMBER(VALUE(Input!Y538)),"","Needs to be a number."))</f>
        <v/>
      </c>
      <c r="AW539" s="259" t="str">
        <f>IF(OR(VALUE(Input!C538)&lt;0,VALUE(Input!C538)&gt;100), "Invalid EEI %","")</f>
        <v/>
      </c>
      <c r="AX539" s="207"/>
      <c r="AY539" s="278" t="str">
        <f>IF(Input!E538="","",IF(VALUE(Input!E538)=0,"Do not enter 0.",""))</f>
        <v/>
      </c>
    </row>
    <row r="540" spans="2:51" x14ac:dyDescent="0.3">
      <c r="B540" s="188" t="str">
        <f>Input!A539</f>
        <v/>
      </c>
      <c r="C540" s="189" t="str">
        <f>IF(ISERROR(IF(AND(Input!$A539="",SUMPRODUCT(--(LEN(Input!$A540:'Input'!$A$1006)&gt;0))&lt;&gt;0),"Row is skipped.",IF(AND(Input!$A539="",Input!$A540=""),"", IF(Input!B539="","Data is missing.","")))),"",IF(AND(Input!$A539="",SUMPRODUCT(--(LEN(Input!$A540:'Input'!$A$1006)&gt;0))&lt;&gt;0),"Row is skipped.",IF(AND(Input!$A539="",Input!$A540=""),"", IF(Input!B539="","Data is missing.",""))))</f>
        <v/>
      </c>
      <c r="D540" s="189" t="str">
        <f>IF(ISERROR(IF(AND(Input!$A539="",SUMPRODUCT(--(LEN(Input!$A540:'Input'!$A$1006)&gt;0))&lt;&gt;0),"Row is skipped.",IF(AND(Input!$A539="",Input!$A540=""),"", IF(Input!C539="","Data is missing.","")))),"",IF(AND(Input!$A539="",SUMPRODUCT(--(LEN(Input!$A540:'Input'!$A$1006)&gt;0))&lt;&gt;0),"Row is skipped.",IF(AND(Input!$A539="",Input!$A540=""),"", IF(Input!C539="","Data is missing.",""))))</f>
        <v/>
      </c>
      <c r="E540" s="189" t="str">
        <f>IF(ISERROR(IF(AND(Input!$A539="",SUMPRODUCT(--(LEN(Input!$A540:'Input'!$A$1006)&gt;0))&lt;&gt;0),"Row is skipped.",IF(AND(Input!$A539="",Input!$A540=""),"", IF(Input!D539="","Data is missing.","")))),"",IF(AND(Input!$A539="",SUMPRODUCT(--(LEN(Input!$A540:'Input'!$A$1006)&gt;0))&lt;&gt;0),"Row is skipped.",IF(AND(Input!$A539="",Input!$A540=""),"", IF(Input!D539="","Data is missing.",""))))</f>
        <v/>
      </c>
      <c r="F540" s="189" t="str">
        <f>IF(ISERROR(IF(AND(Input!$A539="",SUMPRODUCT(--(LEN(Input!$A540:'Input'!$A$1006)&gt;0))&lt;&gt;0),"Row is skipped.",IF(AND(Input!$A539="",Input!$A540=""),"", IF(Input!E539="","Data is missing.","")))),"",IF(AND(Input!$A539="",SUMPRODUCT(--(LEN(Input!$A540:'Input'!$A$1006)&gt;0))&lt;&gt;0),"Row is skipped.",IF(AND(Input!$A539="",Input!$A540=""),"", IF(Input!E539="","Data is missing.",""))))</f>
        <v/>
      </c>
      <c r="G540" s="189" t="str">
        <f>IF(ISERROR(IF(AND(Input!$A539="",SUMPRODUCT(--(LEN(Input!$A540:'Input'!$A$1006)&gt;0))&lt;&gt;0),"Row is skipped.",IF(AND(Input!$A539="",Input!$A540=""),"", IF(Input!F539="","Data is missing.","")))),"",IF(AND(Input!$A539="",SUMPRODUCT(--(LEN(Input!$A540:'Input'!$A$1006)&gt;0))&lt;&gt;0),"Row is skipped.",IF(AND(Input!$A539="",Input!$A540=""),"", IF(Input!F539="","Data is missing.",""))))</f>
        <v/>
      </c>
      <c r="H540" s="190" t="str">
        <f>IF(ISERROR(IF(AND(Input!$A539="",SUMPRODUCT(--(LEN(Input!$A540:'Input'!$A$1006)&gt;0))&lt;&gt;0),"Row is skipped.",IF(AND(Input!$A539="",Input!$A540=""),"", IF(Input!G539="","Data is missing.","")))),"",IF(AND(Input!$A539="",SUMPRODUCT(--(LEN(Input!$A540:'Input'!$A$1006)&gt;0))&lt;&gt;0),"Row is skipped.",IF(AND(Input!$A539="",Input!$A540=""),"", IF(Input!G539="","Data is missing.",""))))</f>
        <v/>
      </c>
      <c r="I540" s="156"/>
      <c r="J540" s="191" t="str">
        <f>IFERROR(VLOOKUP(VLOOKUP(Input!$D539,'Measure List'!$A:$AN,40,FALSE),UIR!$A$1:$Q$27,17,FALSE),"")</f>
        <v/>
      </c>
      <c r="K540" s="192" t="str">
        <f>IFERROR(VLOOKUP(Input!$D539,'Measure List'!$A:$AN,40,FALSE),"")</f>
        <v/>
      </c>
      <c r="L540" s="156"/>
      <c r="M540" s="193" t="str">
        <f>IF(B540="","",IF(AND(Input!H539="",IFERROR(VLOOKUP(K540,UIR!$A$2:$P$21,2,FALSE),"")&lt;&gt;""),"Data is Missing.",""))</f>
        <v/>
      </c>
      <c r="N540" s="194" t="str">
        <f>IF(B540="","",IF(AND(Input!I539="",IFERROR(VLOOKUP(K540,UIR!$A$2:$P$21,3,FALSE),"")&lt;&gt;""),"Data is Missing.",""))</f>
        <v/>
      </c>
      <c r="O540" s="194" t="str">
        <f>IF(B540="","",IF(AND(Input!J539="",IFERROR(VLOOKUP(K540,UIR!$A$2:$P$21,4,FALSE),"")&lt;&gt;""),"Data is Missing.",""))</f>
        <v/>
      </c>
      <c r="P540" s="194" t="str">
        <f>IF(B540="","",IF(AND(Input!K539="",IFERROR(VLOOKUP(K540,UIR!$A$2:$P$21,5,FALSE),"")&lt;&gt;""),"Data is Missing.",""))</f>
        <v/>
      </c>
      <c r="Q540" s="194" t="str">
        <f>IF(B540="","",IF(AND(Input!L539="",IFERROR(VLOOKUP(K540,UIR!$A$2:$P$21,6,FALSE),"")&lt;&gt;""),"Data is Missing.",""))</f>
        <v/>
      </c>
      <c r="R540" s="194" t="str">
        <f>IF(B540="","",IF(AND(Input!M539="",IFERROR(VLOOKUP(K540,UIR!$A$2:$P$21,7,FALSE),"")&lt;&gt;""),"Data is Missing.",""))</f>
        <v/>
      </c>
      <c r="S540" s="194" t="str">
        <f>IF(B540="","",IF(AND(Input!P539="",IFERROR(VLOOKUP(K540,UIR!$A$2:$P$21,8,FALSE),"")&lt;&gt;""),"Data is Missing.",""))</f>
        <v/>
      </c>
      <c r="T540" s="194" t="str">
        <f>IF(B540="","",IF(AND(Input!Q539="",IFERROR(VLOOKUP(K540,UIR!$A$2:$P$21,9,FALSE),"")&lt;&gt;""),"Data is Missing.",""))</f>
        <v/>
      </c>
      <c r="U540" s="194"/>
      <c r="V540" s="194" t="str">
        <f>IF(B540="","",IF(AND(Input!S539="",IFERROR(VLOOKUP(K540,UIR!$A$2:$P$21,11,FALSE),"")&lt;&gt;""),"Data is Missing.",""))</f>
        <v/>
      </c>
      <c r="W540" s="194" t="str">
        <f>IF(B540="","",IF(AND(Input!T539="",IFERROR(VLOOKUP(K540,UIR!$A$2:$P$21,12,FALSE),"")&lt;&gt;""),"Data is Missing.",""))</f>
        <v/>
      </c>
      <c r="X540" s="194" t="str">
        <f>IF(B540="","",IF(AND(Input!V539="",IFERROR(VLOOKUP(K540,UIR!$A$2:$P$21,13,FALSE),"")&lt;&gt;""),"Data is Missing.",""))</f>
        <v/>
      </c>
      <c r="Y540" s="194" t="str">
        <f>IF(B540="","",IF(AND(Input!W539="",IFERROR(VLOOKUP(K540,UIR!$A$2:$P$21,14,FALSE),"")&lt;&gt;""),"Data is Missing.",""))</f>
        <v/>
      </c>
      <c r="Z540" s="194" t="str">
        <f>IF(B540="","",IF(AND(Input!X539="",IFERROR(VLOOKUP(K540,UIR!$A$2:$P$21,15,FALSE),"")&lt;&gt;""),"Data is Missing.",""))</f>
        <v/>
      </c>
      <c r="AA540" s="195" t="str">
        <f>IF(B540="","",IF(AND(Input!Y539="",IFERROR(VLOOKUP(K540,UIR!$A$2:$P$21,16,FALSE),"")&lt;&gt;""),"Data is Missing.",""))</f>
        <v/>
      </c>
      <c r="AC540" s="202" t="str">
        <f>IF(ISERROR(IF(Input!D539="","",IF(ISERROR(VLOOKUP(Input!D539,'Measure List'!$A$2:$A$30000,1,0)),"Invalid RefNo",""))),"",IF(Input!D539="","",IF(ISERROR(VLOOKUP(Input!D539,'Measure List'!$A$2:$A$30000,1,0)),"Invalid RefNo","")))</f>
        <v/>
      </c>
      <c r="AD540" s="156"/>
      <c r="AE540" s="156"/>
      <c r="AF540" s="156"/>
      <c r="AG540" s="156"/>
      <c r="AH540" s="156"/>
      <c r="AI540" s="156"/>
      <c r="AJ540" s="156"/>
      <c r="AK540" s="156"/>
      <c r="AL540" s="203" t="str">
        <f>IF(COUNTIF(Dropdowns!$K$2:$K$7,Input!S539)&gt;0,"",IF(Input!S539="","","Invalid Type"))</f>
        <v/>
      </c>
      <c r="AN540" s="204" t="str">
        <f>IF(Input!C539="","",IF(ISNUMBER(VALUE(Input!C539)),"","Needs to be a number."))</f>
        <v/>
      </c>
      <c r="AO540" s="205" t="str">
        <f>IF(Input!E539="","",IF(ISNUMBER(VALUE(Input!E539)),"","Needs to be a number."))</f>
        <v/>
      </c>
      <c r="AP540" s="205" t="str">
        <f>IF(Input!N539="","",IF(ISNUMBER(VALUE(Input!N539)),"","Needs to be a number."))</f>
        <v/>
      </c>
      <c r="AQ540" s="205" t="str">
        <f>IF(Input!O539="","",IF(ISNUMBER(VALUE(Input!O539)),"","Needs to be a number."))</f>
        <v/>
      </c>
      <c r="AR540" s="205" t="str">
        <f>IF(Input!V539="","",IF(ISNUMBER(VALUE(Input!V539)),"","Needs to be a number."))</f>
        <v/>
      </c>
      <c r="AS540" s="205" t="str">
        <f>IF(Input!W539="","",IF(ISNUMBER(VALUE(Input!W539)),"","Needs to be a number."))</f>
        <v/>
      </c>
      <c r="AT540" s="205" t="str">
        <f>IF(Input!X539="","",IF(ISNUMBER(VALUE(Input!X539)),"","Needs to be a number."))</f>
        <v/>
      </c>
      <c r="AU540" s="206" t="str">
        <f>IF(Input!Y539="","",IF(ISNUMBER(VALUE(Input!Y539)),"","Needs to be a number."))</f>
        <v/>
      </c>
      <c r="AW540" s="259" t="str">
        <f>IF(OR(VALUE(Input!C539)&lt;0,VALUE(Input!C539)&gt;100), "Invalid EEI %","")</f>
        <v/>
      </c>
      <c r="AX540" s="207"/>
      <c r="AY540" s="278" t="str">
        <f>IF(Input!E539="","",IF(VALUE(Input!E539)=0,"Do not enter 0.",""))</f>
        <v/>
      </c>
    </row>
    <row r="541" spans="2:51" x14ac:dyDescent="0.3">
      <c r="B541" s="188" t="str">
        <f>Input!A540</f>
        <v/>
      </c>
      <c r="C541" s="189" t="str">
        <f>IF(ISERROR(IF(AND(Input!$A540="",SUMPRODUCT(--(LEN(Input!$A541:'Input'!$A$1006)&gt;0))&lt;&gt;0),"Row is skipped.",IF(AND(Input!$A540="",Input!$A541=""),"", IF(Input!B540="","Data is missing.","")))),"",IF(AND(Input!$A540="",SUMPRODUCT(--(LEN(Input!$A541:'Input'!$A$1006)&gt;0))&lt;&gt;0),"Row is skipped.",IF(AND(Input!$A540="",Input!$A541=""),"", IF(Input!B540="","Data is missing.",""))))</f>
        <v/>
      </c>
      <c r="D541" s="189" t="str">
        <f>IF(ISERROR(IF(AND(Input!$A540="",SUMPRODUCT(--(LEN(Input!$A541:'Input'!$A$1006)&gt;0))&lt;&gt;0),"Row is skipped.",IF(AND(Input!$A540="",Input!$A541=""),"", IF(Input!C540="","Data is missing.","")))),"",IF(AND(Input!$A540="",SUMPRODUCT(--(LEN(Input!$A541:'Input'!$A$1006)&gt;0))&lt;&gt;0),"Row is skipped.",IF(AND(Input!$A540="",Input!$A541=""),"", IF(Input!C540="","Data is missing.",""))))</f>
        <v/>
      </c>
      <c r="E541" s="189" t="str">
        <f>IF(ISERROR(IF(AND(Input!$A540="",SUMPRODUCT(--(LEN(Input!$A541:'Input'!$A$1006)&gt;0))&lt;&gt;0),"Row is skipped.",IF(AND(Input!$A540="",Input!$A541=""),"", IF(Input!D540="","Data is missing.","")))),"",IF(AND(Input!$A540="",SUMPRODUCT(--(LEN(Input!$A541:'Input'!$A$1006)&gt;0))&lt;&gt;0),"Row is skipped.",IF(AND(Input!$A540="",Input!$A541=""),"", IF(Input!D540="","Data is missing.",""))))</f>
        <v/>
      </c>
      <c r="F541" s="189" t="str">
        <f>IF(ISERROR(IF(AND(Input!$A540="",SUMPRODUCT(--(LEN(Input!$A541:'Input'!$A$1006)&gt;0))&lt;&gt;0),"Row is skipped.",IF(AND(Input!$A540="",Input!$A541=""),"", IF(Input!E540="","Data is missing.","")))),"",IF(AND(Input!$A540="",SUMPRODUCT(--(LEN(Input!$A541:'Input'!$A$1006)&gt;0))&lt;&gt;0),"Row is skipped.",IF(AND(Input!$A540="",Input!$A541=""),"", IF(Input!E540="","Data is missing.",""))))</f>
        <v/>
      </c>
      <c r="G541" s="189" t="str">
        <f>IF(ISERROR(IF(AND(Input!$A540="",SUMPRODUCT(--(LEN(Input!$A541:'Input'!$A$1006)&gt;0))&lt;&gt;0),"Row is skipped.",IF(AND(Input!$A540="",Input!$A541=""),"", IF(Input!F540="","Data is missing.","")))),"",IF(AND(Input!$A540="",SUMPRODUCT(--(LEN(Input!$A541:'Input'!$A$1006)&gt;0))&lt;&gt;0),"Row is skipped.",IF(AND(Input!$A540="",Input!$A541=""),"", IF(Input!F540="","Data is missing.",""))))</f>
        <v/>
      </c>
      <c r="H541" s="190" t="str">
        <f>IF(ISERROR(IF(AND(Input!$A540="",SUMPRODUCT(--(LEN(Input!$A541:'Input'!$A$1006)&gt;0))&lt;&gt;0),"Row is skipped.",IF(AND(Input!$A540="",Input!$A541=""),"", IF(Input!G540="","Data is missing.","")))),"",IF(AND(Input!$A540="",SUMPRODUCT(--(LEN(Input!$A541:'Input'!$A$1006)&gt;0))&lt;&gt;0),"Row is skipped.",IF(AND(Input!$A540="",Input!$A541=""),"", IF(Input!G540="","Data is missing.",""))))</f>
        <v/>
      </c>
      <c r="I541" s="156"/>
      <c r="J541" s="191" t="str">
        <f>IFERROR(VLOOKUP(VLOOKUP(Input!$D540,'Measure List'!$A:$AN,40,FALSE),UIR!$A$1:$Q$27,17,FALSE),"")</f>
        <v/>
      </c>
      <c r="K541" s="192" t="str">
        <f>IFERROR(VLOOKUP(Input!$D540,'Measure List'!$A:$AN,40,FALSE),"")</f>
        <v/>
      </c>
      <c r="L541" s="156"/>
      <c r="M541" s="193" t="str">
        <f>IF(B541="","",IF(AND(Input!H540="",IFERROR(VLOOKUP(K541,UIR!$A$2:$P$21,2,FALSE),"")&lt;&gt;""),"Data is Missing.",""))</f>
        <v/>
      </c>
      <c r="N541" s="194" t="str">
        <f>IF(B541="","",IF(AND(Input!I540="",IFERROR(VLOOKUP(K541,UIR!$A$2:$P$21,3,FALSE),"")&lt;&gt;""),"Data is Missing.",""))</f>
        <v/>
      </c>
      <c r="O541" s="194" t="str">
        <f>IF(B541="","",IF(AND(Input!J540="",IFERROR(VLOOKUP(K541,UIR!$A$2:$P$21,4,FALSE),"")&lt;&gt;""),"Data is Missing.",""))</f>
        <v/>
      </c>
      <c r="P541" s="194" t="str">
        <f>IF(B541="","",IF(AND(Input!K540="",IFERROR(VLOOKUP(K541,UIR!$A$2:$P$21,5,FALSE),"")&lt;&gt;""),"Data is Missing.",""))</f>
        <v/>
      </c>
      <c r="Q541" s="194" t="str">
        <f>IF(B541="","",IF(AND(Input!L540="",IFERROR(VLOOKUP(K541,UIR!$A$2:$P$21,6,FALSE),"")&lt;&gt;""),"Data is Missing.",""))</f>
        <v/>
      </c>
      <c r="R541" s="194" t="str">
        <f>IF(B541="","",IF(AND(Input!M540="",IFERROR(VLOOKUP(K541,UIR!$A$2:$P$21,7,FALSE),"")&lt;&gt;""),"Data is Missing.",""))</f>
        <v/>
      </c>
      <c r="S541" s="194" t="str">
        <f>IF(B541="","",IF(AND(Input!P540="",IFERROR(VLOOKUP(K541,UIR!$A$2:$P$21,8,FALSE),"")&lt;&gt;""),"Data is Missing.",""))</f>
        <v/>
      </c>
      <c r="T541" s="194" t="str">
        <f>IF(B541="","",IF(AND(Input!Q540="",IFERROR(VLOOKUP(K541,UIR!$A$2:$P$21,9,FALSE),"")&lt;&gt;""),"Data is Missing.",""))</f>
        <v/>
      </c>
      <c r="U541" s="194"/>
      <c r="V541" s="194" t="str">
        <f>IF(B541="","",IF(AND(Input!S540="",IFERROR(VLOOKUP(K541,UIR!$A$2:$P$21,11,FALSE),"")&lt;&gt;""),"Data is Missing.",""))</f>
        <v/>
      </c>
      <c r="W541" s="194" t="str">
        <f>IF(B541="","",IF(AND(Input!T540="",IFERROR(VLOOKUP(K541,UIR!$A$2:$P$21,12,FALSE),"")&lt;&gt;""),"Data is Missing.",""))</f>
        <v/>
      </c>
      <c r="X541" s="194" t="str">
        <f>IF(B541="","",IF(AND(Input!V540="",IFERROR(VLOOKUP(K541,UIR!$A$2:$P$21,13,FALSE),"")&lt;&gt;""),"Data is Missing.",""))</f>
        <v/>
      </c>
      <c r="Y541" s="194" t="str">
        <f>IF(B541="","",IF(AND(Input!W540="",IFERROR(VLOOKUP(K541,UIR!$A$2:$P$21,14,FALSE),"")&lt;&gt;""),"Data is Missing.",""))</f>
        <v/>
      </c>
      <c r="Z541" s="194" t="str">
        <f>IF(B541="","",IF(AND(Input!X540="",IFERROR(VLOOKUP(K541,UIR!$A$2:$P$21,15,FALSE),"")&lt;&gt;""),"Data is Missing.",""))</f>
        <v/>
      </c>
      <c r="AA541" s="195" t="str">
        <f>IF(B541="","",IF(AND(Input!Y540="",IFERROR(VLOOKUP(K541,UIR!$A$2:$P$21,16,FALSE),"")&lt;&gt;""),"Data is Missing.",""))</f>
        <v/>
      </c>
      <c r="AC541" s="202" t="str">
        <f>IF(ISERROR(IF(Input!D540="","",IF(ISERROR(VLOOKUP(Input!D540,'Measure List'!$A$2:$A$30000,1,0)),"Invalid RefNo",""))),"",IF(Input!D540="","",IF(ISERROR(VLOOKUP(Input!D540,'Measure List'!$A$2:$A$30000,1,0)),"Invalid RefNo","")))</f>
        <v/>
      </c>
      <c r="AD541" s="156"/>
      <c r="AE541" s="156"/>
      <c r="AF541" s="156"/>
      <c r="AG541" s="156"/>
      <c r="AH541" s="156"/>
      <c r="AI541" s="156"/>
      <c r="AJ541" s="156"/>
      <c r="AK541" s="156"/>
      <c r="AL541" s="203" t="str">
        <f>IF(COUNTIF(Dropdowns!$K$2:$K$7,Input!S540)&gt;0,"",IF(Input!S540="","","Invalid Type"))</f>
        <v/>
      </c>
      <c r="AN541" s="204" t="str">
        <f>IF(Input!C540="","",IF(ISNUMBER(VALUE(Input!C540)),"","Needs to be a number."))</f>
        <v/>
      </c>
      <c r="AO541" s="205" t="str">
        <f>IF(Input!E540="","",IF(ISNUMBER(VALUE(Input!E540)),"","Needs to be a number."))</f>
        <v/>
      </c>
      <c r="AP541" s="205" t="str">
        <f>IF(Input!N540="","",IF(ISNUMBER(VALUE(Input!N540)),"","Needs to be a number."))</f>
        <v/>
      </c>
      <c r="AQ541" s="205" t="str">
        <f>IF(Input!O540="","",IF(ISNUMBER(VALUE(Input!O540)),"","Needs to be a number."))</f>
        <v/>
      </c>
      <c r="AR541" s="205" t="str">
        <f>IF(Input!V540="","",IF(ISNUMBER(VALUE(Input!V540)),"","Needs to be a number."))</f>
        <v/>
      </c>
      <c r="AS541" s="205" t="str">
        <f>IF(Input!W540="","",IF(ISNUMBER(VALUE(Input!W540)),"","Needs to be a number."))</f>
        <v/>
      </c>
      <c r="AT541" s="205" t="str">
        <f>IF(Input!X540="","",IF(ISNUMBER(VALUE(Input!X540)),"","Needs to be a number."))</f>
        <v/>
      </c>
      <c r="AU541" s="206" t="str">
        <f>IF(Input!Y540="","",IF(ISNUMBER(VALUE(Input!Y540)),"","Needs to be a number."))</f>
        <v/>
      </c>
      <c r="AW541" s="259" t="str">
        <f>IF(OR(VALUE(Input!C540)&lt;0,VALUE(Input!C540)&gt;100), "Invalid EEI %","")</f>
        <v/>
      </c>
      <c r="AX541" s="207"/>
      <c r="AY541" s="278" t="str">
        <f>IF(Input!E540="","",IF(VALUE(Input!E540)=0,"Do not enter 0.",""))</f>
        <v/>
      </c>
    </row>
    <row r="542" spans="2:51" x14ac:dyDescent="0.3">
      <c r="B542" s="188" t="str">
        <f>Input!A541</f>
        <v/>
      </c>
      <c r="C542" s="189" t="str">
        <f>IF(ISERROR(IF(AND(Input!$A541="",SUMPRODUCT(--(LEN(Input!$A542:'Input'!$A$1006)&gt;0))&lt;&gt;0),"Row is skipped.",IF(AND(Input!$A541="",Input!$A542=""),"", IF(Input!B541="","Data is missing.","")))),"",IF(AND(Input!$A541="",SUMPRODUCT(--(LEN(Input!$A542:'Input'!$A$1006)&gt;0))&lt;&gt;0),"Row is skipped.",IF(AND(Input!$A541="",Input!$A542=""),"", IF(Input!B541="","Data is missing.",""))))</f>
        <v/>
      </c>
      <c r="D542" s="189" t="str">
        <f>IF(ISERROR(IF(AND(Input!$A541="",SUMPRODUCT(--(LEN(Input!$A542:'Input'!$A$1006)&gt;0))&lt;&gt;0),"Row is skipped.",IF(AND(Input!$A541="",Input!$A542=""),"", IF(Input!C541="","Data is missing.","")))),"",IF(AND(Input!$A541="",SUMPRODUCT(--(LEN(Input!$A542:'Input'!$A$1006)&gt;0))&lt;&gt;0),"Row is skipped.",IF(AND(Input!$A541="",Input!$A542=""),"", IF(Input!C541="","Data is missing.",""))))</f>
        <v/>
      </c>
      <c r="E542" s="189" t="str">
        <f>IF(ISERROR(IF(AND(Input!$A541="",SUMPRODUCT(--(LEN(Input!$A542:'Input'!$A$1006)&gt;0))&lt;&gt;0),"Row is skipped.",IF(AND(Input!$A541="",Input!$A542=""),"", IF(Input!D541="","Data is missing.","")))),"",IF(AND(Input!$A541="",SUMPRODUCT(--(LEN(Input!$A542:'Input'!$A$1006)&gt;0))&lt;&gt;0),"Row is skipped.",IF(AND(Input!$A541="",Input!$A542=""),"", IF(Input!D541="","Data is missing.",""))))</f>
        <v/>
      </c>
      <c r="F542" s="189" t="str">
        <f>IF(ISERROR(IF(AND(Input!$A541="",SUMPRODUCT(--(LEN(Input!$A542:'Input'!$A$1006)&gt;0))&lt;&gt;0),"Row is skipped.",IF(AND(Input!$A541="",Input!$A542=""),"", IF(Input!E541="","Data is missing.","")))),"",IF(AND(Input!$A541="",SUMPRODUCT(--(LEN(Input!$A542:'Input'!$A$1006)&gt;0))&lt;&gt;0),"Row is skipped.",IF(AND(Input!$A541="",Input!$A542=""),"", IF(Input!E541="","Data is missing.",""))))</f>
        <v/>
      </c>
      <c r="G542" s="189" t="str">
        <f>IF(ISERROR(IF(AND(Input!$A541="",SUMPRODUCT(--(LEN(Input!$A542:'Input'!$A$1006)&gt;0))&lt;&gt;0),"Row is skipped.",IF(AND(Input!$A541="",Input!$A542=""),"", IF(Input!F541="","Data is missing.","")))),"",IF(AND(Input!$A541="",SUMPRODUCT(--(LEN(Input!$A542:'Input'!$A$1006)&gt;0))&lt;&gt;0),"Row is skipped.",IF(AND(Input!$A541="",Input!$A542=""),"", IF(Input!F541="","Data is missing.",""))))</f>
        <v/>
      </c>
      <c r="H542" s="190" t="str">
        <f>IF(ISERROR(IF(AND(Input!$A541="",SUMPRODUCT(--(LEN(Input!$A542:'Input'!$A$1006)&gt;0))&lt;&gt;0),"Row is skipped.",IF(AND(Input!$A541="",Input!$A542=""),"", IF(Input!G541="","Data is missing.","")))),"",IF(AND(Input!$A541="",SUMPRODUCT(--(LEN(Input!$A542:'Input'!$A$1006)&gt;0))&lt;&gt;0),"Row is skipped.",IF(AND(Input!$A541="",Input!$A542=""),"", IF(Input!G541="","Data is missing.",""))))</f>
        <v/>
      </c>
      <c r="I542" s="156"/>
      <c r="J542" s="191" t="str">
        <f>IFERROR(VLOOKUP(VLOOKUP(Input!$D541,'Measure List'!$A:$AN,40,FALSE),UIR!$A$1:$Q$27,17,FALSE),"")</f>
        <v/>
      </c>
      <c r="K542" s="192" t="str">
        <f>IFERROR(VLOOKUP(Input!$D541,'Measure List'!$A:$AN,40,FALSE),"")</f>
        <v/>
      </c>
      <c r="L542" s="156"/>
      <c r="M542" s="193" t="str">
        <f>IF(B542="","",IF(AND(Input!H541="",IFERROR(VLOOKUP(K542,UIR!$A$2:$P$21,2,FALSE),"")&lt;&gt;""),"Data is Missing.",""))</f>
        <v/>
      </c>
      <c r="N542" s="194" t="str">
        <f>IF(B542="","",IF(AND(Input!I541="",IFERROR(VLOOKUP(K542,UIR!$A$2:$P$21,3,FALSE),"")&lt;&gt;""),"Data is Missing.",""))</f>
        <v/>
      </c>
      <c r="O542" s="194" t="str">
        <f>IF(B542="","",IF(AND(Input!J541="",IFERROR(VLOOKUP(K542,UIR!$A$2:$P$21,4,FALSE),"")&lt;&gt;""),"Data is Missing.",""))</f>
        <v/>
      </c>
      <c r="P542" s="194" t="str">
        <f>IF(B542="","",IF(AND(Input!K541="",IFERROR(VLOOKUP(K542,UIR!$A$2:$P$21,5,FALSE),"")&lt;&gt;""),"Data is Missing.",""))</f>
        <v/>
      </c>
      <c r="Q542" s="194" t="str">
        <f>IF(B542="","",IF(AND(Input!L541="",IFERROR(VLOOKUP(K542,UIR!$A$2:$P$21,6,FALSE),"")&lt;&gt;""),"Data is Missing.",""))</f>
        <v/>
      </c>
      <c r="R542" s="194" t="str">
        <f>IF(B542="","",IF(AND(Input!M541="",IFERROR(VLOOKUP(K542,UIR!$A$2:$P$21,7,FALSE),"")&lt;&gt;""),"Data is Missing.",""))</f>
        <v/>
      </c>
      <c r="S542" s="194" t="str">
        <f>IF(B542="","",IF(AND(Input!P541="",IFERROR(VLOOKUP(K542,UIR!$A$2:$P$21,8,FALSE),"")&lt;&gt;""),"Data is Missing.",""))</f>
        <v/>
      </c>
      <c r="T542" s="194" t="str">
        <f>IF(B542="","",IF(AND(Input!Q541="",IFERROR(VLOOKUP(K542,UIR!$A$2:$P$21,9,FALSE),"")&lt;&gt;""),"Data is Missing.",""))</f>
        <v/>
      </c>
      <c r="U542" s="194"/>
      <c r="V542" s="194" t="str">
        <f>IF(B542="","",IF(AND(Input!S541="",IFERROR(VLOOKUP(K542,UIR!$A$2:$P$21,11,FALSE),"")&lt;&gt;""),"Data is Missing.",""))</f>
        <v/>
      </c>
      <c r="W542" s="194" t="str">
        <f>IF(B542="","",IF(AND(Input!T541="",IFERROR(VLOOKUP(K542,UIR!$A$2:$P$21,12,FALSE),"")&lt;&gt;""),"Data is Missing.",""))</f>
        <v/>
      </c>
      <c r="X542" s="194" t="str">
        <f>IF(B542="","",IF(AND(Input!V541="",IFERROR(VLOOKUP(K542,UIR!$A$2:$P$21,13,FALSE),"")&lt;&gt;""),"Data is Missing.",""))</f>
        <v/>
      </c>
      <c r="Y542" s="194" t="str">
        <f>IF(B542="","",IF(AND(Input!W541="",IFERROR(VLOOKUP(K542,UIR!$A$2:$P$21,14,FALSE),"")&lt;&gt;""),"Data is Missing.",""))</f>
        <v/>
      </c>
      <c r="Z542" s="194" t="str">
        <f>IF(B542="","",IF(AND(Input!X541="",IFERROR(VLOOKUP(K542,UIR!$A$2:$P$21,15,FALSE),"")&lt;&gt;""),"Data is Missing.",""))</f>
        <v/>
      </c>
      <c r="AA542" s="195" t="str">
        <f>IF(B542="","",IF(AND(Input!Y541="",IFERROR(VLOOKUP(K542,UIR!$A$2:$P$21,16,FALSE),"")&lt;&gt;""),"Data is Missing.",""))</f>
        <v/>
      </c>
      <c r="AC542" s="202" t="str">
        <f>IF(ISERROR(IF(Input!D541="","",IF(ISERROR(VLOOKUP(Input!D541,'Measure List'!$A$2:$A$30000,1,0)),"Invalid RefNo",""))),"",IF(Input!D541="","",IF(ISERROR(VLOOKUP(Input!D541,'Measure List'!$A$2:$A$30000,1,0)),"Invalid RefNo","")))</f>
        <v/>
      </c>
      <c r="AD542" s="156"/>
      <c r="AE542" s="156"/>
      <c r="AF542" s="156"/>
      <c r="AG542" s="156"/>
      <c r="AH542" s="156"/>
      <c r="AI542" s="156"/>
      <c r="AJ542" s="156"/>
      <c r="AK542" s="156"/>
      <c r="AL542" s="203" t="str">
        <f>IF(COUNTIF(Dropdowns!$K$2:$K$7,Input!S541)&gt;0,"",IF(Input!S541="","","Invalid Type"))</f>
        <v/>
      </c>
      <c r="AN542" s="204" t="str">
        <f>IF(Input!C541="","",IF(ISNUMBER(VALUE(Input!C541)),"","Needs to be a number."))</f>
        <v/>
      </c>
      <c r="AO542" s="205" t="str">
        <f>IF(Input!E541="","",IF(ISNUMBER(VALUE(Input!E541)),"","Needs to be a number."))</f>
        <v/>
      </c>
      <c r="AP542" s="205" t="str">
        <f>IF(Input!N541="","",IF(ISNUMBER(VALUE(Input!N541)),"","Needs to be a number."))</f>
        <v/>
      </c>
      <c r="AQ542" s="205" t="str">
        <f>IF(Input!O541="","",IF(ISNUMBER(VALUE(Input!O541)),"","Needs to be a number."))</f>
        <v/>
      </c>
      <c r="AR542" s="205" t="str">
        <f>IF(Input!V541="","",IF(ISNUMBER(VALUE(Input!V541)),"","Needs to be a number."))</f>
        <v/>
      </c>
      <c r="AS542" s="205" t="str">
        <f>IF(Input!W541="","",IF(ISNUMBER(VALUE(Input!W541)),"","Needs to be a number."))</f>
        <v/>
      </c>
      <c r="AT542" s="205" t="str">
        <f>IF(Input!X541="","",IF(ISNUMBER(VALUE(Input!X541)),"","Needs to be a number."))</f>
        <v/>
      </c>
      <c r="AU542" s="206" t="str">
        <f>IF(Input!Y541="","",IF(ISNUMBER(VALUE(Input!Y541)),"","Needs to be a number."))</f>
        <v/>
      </c>
      <c r="AW542" s="259" t="str">
        <f>IF(OR(VALUE(Input!C541)&lt;0,VALUE(Input!C541)&gt;100), "Invalid EEI %","")</f>
        <v/>
      </c>
      <c r="AX542" s="207"/>
      <c r="AY542" s="278" t="str">
        <f>IF(Input!E541="","",IF(VALUE(Input!E541)=0,"Do not enter 0.",""))</f>
        <v/>
      </c>
    </row>
    <row r="543" spans="2:51" x14ac:dyDescent="0.3">
      <c r="B543" s="188" t="str">
        <f>Input!A542</f>
        <v/>
      </c>
      <c r="C543" s="189" t="str">
        <f>IF(ISERROR(IF(AND(Input!$A542="",SUMPRODUCT(--(LEN(Input!$A543:'Input'!$A$1006)&gt;0))&lt;&gt;0),"Row is skipped.",IF(AND(Input!$A542="",Input!$A543=""),"", IF(Input!B542="","Data is missing.","")))),"",IF(AND(Input!$A542="",SUMPRODUCT(--(LEN(Input!$A543:'Input'!$A$1006)&gt;0))&lt;&gt;0),"Row is skipped.",IF(AND(Input!$A542="",Input!$A543=""),"", IF(Input!B542="","Data is missing.",""))))</f>
        <v/>
      </c>
      <c r="D543" s="189" t="str">
        <f>IF(ISERROR(IF(AND(Input!$A542="",SUMPRODUCT(--(LEN(Input!$A543:'Input'!$A$1006)&gt;0))&lt;&gt;0),"Row is skipped.",IF(AND(Input!$A542="",Input!$A543=""),"", IF(Input!C542="","Data is missing.","")))),"",IF(AND(Input!$A542="",SUMPRODUCT(--(LEN(Input!$A543:'Input'!$A$1006)&gt;0))&lt;&gt;0),"Row is skipped.",IF(AND(Input!$A542="",Input!$A543=""),"", IF(Input!C542="","Data is missing.",""))))</f>
        <v/>
      </c>
      <c r="E543" s="189" t="str">
        <f>IF(ISERROR(IF(AND(Input!$A542="",SUMPRODUCT(--(LEN(Input!$A543:'Input'!$A$1006)&gt;0))&lt;&gt;0),"Row is skipped.",IF(AND(Input!$A542="",Input!$A543=""),"", IF(Input!D542="","Data is missing.","")))),"",IF(AND(Input!$A542="",SUMPRODUCT(--(LEN(Input!$A543:'Input'!$A$1006)&gt;0))&lt;&gt;0),"Row is skipped.",IF(AND(Input!$A542="",Input!$A543=""),"", IF(Input!D542="","Data is missing.",""))))</f>
        <v/>
      </c>
      <c r="F543" s="189" t="str">
        <f>IF(ISERROR(IF(AND(Input!$A542="",SUMPRODUCT(--(LEN(Input!$A543:'Input'!$A$1006)&gt;0))&lt;&gt;0),"Row is skipped.",IF(AND(Input!$A542="",Input!$A543=""),"", IF(Input!E542="","Data is missing.","")))),"",IF(AND(Input!$A542="",SUMPRODUCT(--(LEN(Input!$A543:'Input'!$A$1006)&gt;0))&lt;&gt;0),"Row is skipped.",IF(AND(Input!$A542="",Input!$A543=""),"", IF(Input!E542="","Data is missing.",""))))</f>
        <v/>
      </c>
      <c r="G543" s="189" t="str">
        <f>IF(ISERROR(IF(AND(Input!$A542="",SUMPRODUCT(--(LEN(Input!$A543:'Input'!$A$1006)&gt;0))&lt;&gt;0),"Row is skipped.",IF(AND(Input!$A542="",Input!$A543=""),"", IF(Input!F542="","Data is missing.","")))),"",IF(AND(Input!$A542="",SUMPRODUCT(--(LEN(Input!$A543:'Input'!$A$1006)&gt;0))&lt;&gt;0),"Row is skipped.",IF(AND(Input!$A542="",Input!$A543=""),"", IF(Input!F542="","Data is missing.",""))))</f>
        <v/>
      </c>
      <c r="H543" s="190" t="str">
        <f>IF(ISERROR(IF(AND(Input!$A542="",SUMPRODUCT(--(LEN(Input!$A543:'Input'!$A$1006)&gt;0))&lt;&gt;0),"Row is skipped.",IF(AND(Input!$A542="",Input!$A543=""),"", IF(Input!G542="","Data is missing.","")))),"",IF(AND(Input!$A542="",SUMPRODUCT(--(LEN(Input!$A543:'Input'!$A$1006)&gt;0))&lt;&gt;0),"Row is skipped.",IF(AND(Input!$A542="",Input!$A543=""),"", IF(Input!G542="","Data is missing.",""))))</f>
        <v/>
      </c>
      <c r="I543" s="156"/>
      <c r="J543" s="191" t="str">
        <f>IFERROR(VLOOKUP(VLOOKUP(Input!$D542,'Measure List'!$A:$AN,40,FALSE),UIR!$A$1:$Q$27,17,FALSE),"")</f>
        <v/>
      </c>
      <c r="K543" s="192" t="str">
        <f>IFERROR(VLOOKUP(Input!$D542,'Measure List'!$A:$AN,40,FALSE),"")</f>
        <v/>
      </c>
      <c r="L543" s="156"/>
      <c r="M543" s="193" t="str">
        <f>IF(B543="","",IF(AND(Input!H542="",IFERROR(VLOOKUP(K543,UIR!$A$2:$P$21,2,FALSE),"")&lt;&gt;""),"Data is Missing.",""))</f>
        <v/>
      </c>
      <c r="N543" s="194" t="str">
        <f>IF(B543="","",IF(AND(Input!I542="",IFERROR(VLOOKUP(K543,UIR!$A$2:$P$21,3,FALSE),"")&lt;&gt;""),"Data is Missing.",""))</f>
        <v/>
      </c>
      <c r="O543" s="194" t="str">
        <f>IF(B543="","",IF(AND(Input!J542="",IFERROR(VLOOKUP(K543,UIR!$A$2:$P$21,4,FALSE),"")&lt;&gt;""),"Data is Missing.",""))</f>
        <v/>
      </c>
      <c r="P543" s="194" t="str">
        <f>IF(B543="","",IF(AND(Input!K542="",IFERROR(VLOOKUP(K543,UIR!$A$2:$P$21,5,FALSE),"")&lt;&gt;""),"Data is Missing.",""))</f>
        <v/>
      </c>
      <c r="Q543" s="194" t="str">
        <f>IF(B543="","",IF(AND(Input!L542="",IFERROR(VLOOKUP(K543,UIR!$A$2:$P$21,6,FALSE),"")&lt;&gt;""),"Data is Missing.",""))</f>
        <v/>
      </c>
      <c r="R543" s="194" t="str">
        <f>IF(B543="","",IF(AND(Input!M542="",IFERROR(VLOOKUP(K543,UIR!$A$2:$P$21,7,FALSE),"")&lt;&gt;""),"Data is Missing.",""))</f>
        <v/>
      </c>
      <c r="S543" s="194" t="str">
        <f>IF(B543="","",IF(AND(Input!P542="",IFERROR(VLOOKUP(K543,UIR!$A$2:$P$21,8,FALSE),"")&lt;&gt;""),"Data is Missing.",""))</f>
        <v/>
      </c>
      <c r="T543" s="194" t="str">
        <f>IF(B543="","",IF(AND(Input!Q542="",IFERROR(VLOOKUP(K543,UIR!$A$2:$P$21,9,FALSE),"")&lt;&gt;""),"Data is Missing.",""))</f>
        <v/>
      </c>
      <c r="U543" s="194"/>
      <c r="V543" s="194" t="str">
        <f>IF(B543="","",IF(AND(Input!S542="",IFERROR(VLOOKUP(K543,UIR!$A$2:$P$21,11,FALSE),"")&lt;&gt;""),"Data is Missing.",""))</f>
        <v/>
      </c>
      <c r="W543" s="194" t="str">
        <f>IF(B543="","",IF(AND(Input!T542="",IFERROR(VLOOKUP(K543,UIR!$A$2:$P$21,12,FALSE),"")&lt;&gt;""),"Data is Missing.",""))</f>
        <v/>
      </c>
      <c r="X543" s="194" t="str">
        <f>IF(B543="","",IF(AND(Input!V542="",IFERROR(VLOOKUP(K543,UIR!$A$2:$P$21,13,FALSE),"")&lt;&gt;""),"Data is Missing.",""))</f>
        <v/>
      </c>
      <c r="Y543" s="194" t="str">
        <f>IF(B543="","",IF(AND(Input!W542="",IFERROR(VLOOKUP(K543,UIR!$A$2:$P$21,14,FALSE),"")&lt;&gt;""),"Data is Missing.",""))</f>
        <v/>
      </c>
      <c r="Z543" s="194" t="str">
        <f>IF(B543="","",IF(AND(Input!X542="",IFERROR(VLOOKUP(K543,UIR!$A$2:$P$21,15,FALSE),"")&lt;&gt;""),"Data is Missing.",""))</f>
        <v/>
      </c>
      <c r="AA543" s="195" t="str">
        <f>IF(B543="","",IF(AND(Input!Y542="",IFERROR(VLOOKUP(K543,UIR!$A$2:$P$21,16,FALSE),"")&lt;&gt;""),"Data is Missing.",""))</f>
        <v/>
      </c>
      <c r="AC543" s="202" t="str">
        <f>IF(ISERROR(IF(Input!D542="","",IF(ISERROR(VLOOKUP(Input!D542,'Measure List'!$A$2:$A$30000,1,0)),"Invalid RefNo",""))),"",IF(Input!D542="","",IF(ISERROR(VLOOKUP(Input!D542,'Measure List'!$A$2:$A$30000,1,0)),"Invalid RefNo","")))</f>
        <v/>
      </c>
      <c r="AD543" s="156"/>
      <c r="AE543" s="156"/>
      <c r="AF543" s="156"/>
      <c r="AG543" s="156"/>
      <c r="AH543" s="156"/>
      <c r="AI543" s="156"/>
      <c r="AJ543" s="156"/>
      <c r="AK543" s="156"/>
      <c r="AL543" s="203" t="str">
        <f>IF(COUNTIF(Dropdowns!$K$2:$K$7,Input!S542)&gt;0,"",IF(Input!S542="","","Invalid Type"))</f>
        <v/>
      </c>
      <c r="AN543" s="204" t="str">
        <f>IF(Input!C542="","",IF(ISNUMBER(VALUE(Input!C542)),"","Needs to be a number."))</f>
        <v/>
      </c>
      <c r="AO543" s="205" t="str">
        <f>IF(Input!E542="","",IF(ISNUMBER(VALUE(Input!E542)),"","Needs to be a number."))</f>
        <v/>
      </c>
      <c r="AP543" s="205" t="str">
        <f>IF(Input!N542="","",IF(ISNUMBER(VALUE(Input!N542)),"","Needs to be a number."))</f>
        <v/>
      </c>
      <c r="AQ543" s="205" t="str">
        <f>IF(Input!O542="","",IF(ISNUMBER(VALUE(Input!O542)),"","Needs to be a number."))</f>
        <v/>
      </c>
      <c r="AR543" s="205" t="str">
        <f>IF(Input!V542="","",IF(ISNUMBER(VALUE(Input!V542)),"","Needs to be a number."))</f>
        <v/>
      </c>
      <c r="AS543" s="205" t="str">
        <f>IF(Input!W542="","",IF(ISNUMBER(VALUE(Input!W542)),"","Needs to be a number."))</f>
        <v/>
      </c>
      <c r="AT543" s="205" t="str">
        <f>IF(Input!X542="","",IF(ISNUMBER(VALUE(Input!X542)),"","Needs to be a number."))</f>
        <v/>
      </c>
      <c r="AU543" s="206" t="str">
        <f>IF(Input!Y542="","",IF(ISNUMBER(VALUE(Input!Y542)),"","Needs to be a number."))</f>
        <v/>
      </c>
      <c r="AW543" s="259" t="str">
        <f>IF(OR(VALUE(Input!C542)&lt;0,VALUE(Input!C542)&gt;100), "Invalid EEI %","")</f>
        <v/>
      </c>
      <c r="AX543" s="207"/>
      <c r="AY543" s="278" t="str">
        <f>IF(Input!E542="","",IF(VALUE(Input!E542)=0,"Do not enter 0.",""))</f>
        <v/>
      </c>
    </row>
    <row r="544" spans="2:51" x14ac:dyDescent="0.3">
      <c r="B544" s="188" t="str">
        <f>Input!A543</f>
        <v/>
      </c>
      <c r="C544" s="189" t="str">
        <f>IF(ISERROR(IF(AND(Input!$A543="",SUMPRODUCT(--(LEN(Input!$A544:'Input'!$A$1006)&gt;0))&lt;&gt;0),"Row is skipped.",IF(AND(Input!$A543="",Input!$A544=""),"", IF(Input!B543="","Data is missing.","")))),"",IF(AND(Input!$A543="",SUMPRODUCT(--(LEN(Input!$A544:'Input'!$A$1006)&gt;0))&lt;&gt;0),"Row is skipped.",IF(AND(Input!$A543="",Input!$A544=""),"", IF(Input!B543="","Data is missing.",""))))</f>
        <v/>
      </c>
      <c r="D544" s="189" t="str">
        <f>IF(ISERROR(IF(AND(Input!$A543="",SUMPRODUCT(--(LEN(Input!$A544:'Input'!$A$1006)&gt;0))&lt;&gt;0),"Row is skipped.",IF(AND(Input!$A543="",Input!$A544=""),"", IF(Input!C543="","Data is missing.","")))),"",IF(AND(Input!$A543="",SUMPRODUCT(--(LEN(Input!$A544:'Input'!$A$1006)&gt;0))&lt;&gt;0),"Row is skipped.",IF(AND(Input!$A543="",Input!$A544=""),"", IF(Input!C543="","Data is missing.",""))))</f>
        <v/>
      </c>
      <c r="E544" s="189" t="str">
        <f>IF(ISERROR(IF(AND(Input!$A543="",SUMPRODUCT(--(LEN(Input!$A544:'Input'!$A$1006)&gt;0))&lt;&gt;0),"Row is skipped.",IF(AND(Input!$A543="",Input!$A544=""),"", IF(Input!D543="","Data is missing.","")))),"",IF(AND(Input!$A543="",SUMPRODUCT(--(LEN(Input!$A544:'Input'!$A$1006)&gt;0))&lt;&gt;0),"Row is skipped.",IF(AND(Input!$A543="",Input!$A544=""),"", IF(Input!D543="","Data is missing.",""))))</f>
        <v/>
      </c>
      <c r="F544" s="189" t="str">
        <f>IF(ISERROR(IF(AND(Input!$A543="",SUMPRODUCT(--(LEN(Input!$A544:'Input'!$A$1006)&gt;0))&lt;&gt;0),"Row is skipped.",IF(AND(Input!$A543="",Input!$A544=""),"", IF(Input!E543="","Data is missing.","")))),"",IF(AND(Input!$A543="",SUMPRODUCT(--(LEN(Input!$A544:'Input'!$A$1006)&gt;0))&lt;&gt;0),"Row is skipped.",IF(AND(Input!$A543="",Input!$A544=""),"", IF(Input!E543="","Data is missing.",""))))</f>
        <v/>
      </c>
      <c r="G544" s="189" t="str">
        <f>IF(ISERROR(IF(AND(Input!$A543="",SUMPRODUCT(--(LEN(Input!$A544:'Input'!$A$1006)&gt;0))&lt;&gt;0),"Row is skipped.",IF(AND(Input!$A543="",Input!$A544=""),"", IF(Input!F543="","Data is missing.","")))),"",IF(AND(Input!$A543="",SUMPRODUCT(--(LEN(Input!$A544:'Input'!$A$1006)&gt;0))&lt;&gt;0),"Row is skipped.",IF(AND(Input!$A543="",Input!$A544=""),"", IF(Input!F543="","Data is missing.",""))))</f>
        <v/>
      </c>
      <c r="H544" s="190" t="str">
        <f>IF(ISERROR(IF(AND(Input!$A543="",SUMPRODUCT(--(LEN(Input!$A544:'Input'!$A$1006)&gt;0))&lt;&gt;0),"Row is skipped.",IF(AND(Input!$A543="",Input!$A544=""),"", IF(Input!G543="","Data is missing.","")))),"",IF(AND(Input!$A543="",SUMPRODUCT(--(LEN(Input!$A544:'Input'!$A$1006)&gt;0))&lt;&gt;0),"Row is skipped.",IF(AND(Input!$A543="",Input!$A544=""),"", IF(Input!G543="","Data is missing.",""))))</f>
        <v/>
      </c>
      <c r="I544" s="156"/>
      <c r="J544" s="191" t="str">
        <f>IFERROR(VLOOKUP(VLOOKUP(Input!$D543,'Measure List'!$A:$AN,40,FALSE),UIR!$A$1:$Q$27,17,FALSE),"")</f>
        <v/>
      </c>
      <c r="K544" s="192" t="str">
        <f>IFERROR(VLOOKUP(Input!$D543,'Measure List'!$A:$AN,40,FALSE),"")</f>
        <v/>
      </c>
      <c r="L544" s="156"/>
      <c r="M544" s="193" t="str">
        <f>IF(B544="","",IF(AND(Input!H543="",IFERROR(VLOOKUP(K544,UIR!$A$2:$P$21,2,FALSE),"")&lt;&gt;""),"Data is Missing.",""))</f>
        <v/>
      </c>
      <c r="N544" s="194" t="str">
        <f>IF(B544="","",IF(AND(Input!I543="",IFERROR(VLOOKUP(K544,UIR!$A$2:$P$21,3,FALSE),"")&lt;&gt;""),"Data is Missing.",""))</f>
        <v/>
      </c>
      <c r="O544" s="194" t="str">
        <f>IF(B544="","",IF(AND(Input!J543="",IFERROR(VLOOKUP(K544,UIR!$A$2:$P$21,4,FALSE),"")&lt;&gt;""),"Data is Missing.",""))</f>
        <v/>
      </c>
      <c r="P544" s="194" t="str">
        <f>IF(B544="","",IF(AND(Input!K543="",IFERROR(VLOOKUP(K544,UIR!$A$2:$P$21,5,FALSE),"")&lt;&gt;""),"Data is Missing.",""))</f>
        <v/>
      </c>
      <c r="Q544" s="194" t="str">
        <f>IF(B544="","",IF(AND(Input!L543="",IFERROR(VLOOKUP(K544,UIR!$A$2:$P$21,6,FALSE),"")&lt;&gt;""),"Data is Missing.",""))</f>
        <v/>
      </c>
      <c r="R544" s="194" t="str">
        <f>IF(B544="","",IF(AND(Input!M543="",IFERROR(VLOOKUP(K544,UIR!$A$2:$P$21,7,FALSE),"")&lt;&gt;""),"Data is Missing.",""))</f>
        <v/>
      </c>
      <c r="S544" s="194" t="str">
        <f>IF(B544="","",IF(AND(Input!P543="",IFERROR(VLOOKUP(K544,UIR!$A$2:$P$21,8,FALSE),"")&lt;&gt;""),"Data is Missing.",""))</f>
        <v/>
      </c>
      <c r="T544" s="194" t="str">
        <f>IF(B544="","",IF(AND(Input!Q543="",IFERROR(VLOOKUP(K544,UIR!$A$2:$P$21,9,FALSE),"")&lt;&gt;""),"Data is Missing.",""))</f>
        <v/>
      </c>
      <c r="U544" s="194"/>
      <c r="V544" s="194" t="str">
        <f>IF(B544="","",IF(AND(Input!S543="",IFERROR(VLOOKUP(K544,UIR!$A$2:$P$21,11,FALSE),"")&lt;&gt;""),"Data is Missing.",""))</f>
        <v/>
      </c>
      <c r="W544" s="194" t="str">
        <f>IF(B544="","",IF(AND(Input!T543="",IFERROR(VLOOKUP(K544,UIR!$A$2:$P$21,12,FALSE),"")&lt;&gt;""),"Data is Missing.",""))</f>
        <v/>
      </c>
      <c r="X544" s="194" t="str">
        <f>IF(B544="","",IF(AND(Input!V543="",IFERROR(VLOOKUP(K544,UIR!$A$2:$P$21,13,FALSE),"")&lt;&gt;""),"Data is Missing.",""))</f>
        <v/>
      </c>
      <c r="Y544" s="194" t="str">
        <f>IF(B544="","",IF(AND(Input!W543="",IFERROR(VLOOKUP(K544,UIR!$A$2:$P$21,14,FALSE),"")&lt;&gt;""),"Data is Missing.",""))</f>
        <v/>
      </c>
      <c r="Z544" s="194" t="str">
        <f>IF(B544="","",IF(AND(Input!X543="",IFERROR(VLOOKUP(K544,UIR!$A$2:$P$21,15,FALSE),"")&lt;&gt;""),"Data is Missing.",""))</f>
        <v/>
      </c>
      <c r="AA544" s="195" t="str">
        <f>IF(B544="","",IF(AND(Input!Y543="",IFERROR(VLOOKUP(K544,UIR!$A$2:$P$21,16,FALSE),"")&lt;&gt;""),"Data is Missing.",""))</f>
        <v/>
      </c>
      <c r="AC544" s="202" t="str">
        <f>IF(ISERROR(IF(Input!D543="","",IF(ISERROR(VLOOKUP(Input!D543,'Measure List'!$A$2:$A$30000,1,0)),"Invalid RefNo",""))),"",IF(Input!D543="","",IF(ISERROR(VLOOKUP(Input!D543,'Measure List'!$A$2:$A$30000,1,0)),"Invalid RefNo","")))</f>
        <v/>
      </c>
      <c r="AD544" s="156"/>
      <c r="AE544" s="156"/>
      <c r="AF544" s="156"/>
      <c r="AG544" s="156"/>
      <c r="AH544" s="156"/>
      <c r="AI544" s="156"/>
      <c r="AJ544" s="156"/>
      <c r="AK544" s="156"/>
      <c r="AL544" s="203" t="str">
        <f>IF(COUNTIF(Dropdowns!$K$2:$K$7,Input!S543)&gt;0,"",IF(Input!S543="","","Invalid Type"))</f>
        <v/>
      </c>
      <c r="AN544" s="204" t="str">
        <f>IF(Input!C543="","",IF(ISNUMBER(VALUE(Input!C543)),"","Needs to be a number."))</f>
        <v/>
      </c>
      <c r="AO544" s="205" t="str">
        <f>IF(Input!E543="","",IF(ISNUMBER(VALUE(Input!E543)),"","Needs to be a number."))</f>
        <v/>
      </c>
      <c r="AP544" s="205" t="str">
        <f>IF(Input!N543="","",IF(ISNUMBER(VALUE(Input!N543)),"","Needs to be a number."))</f>
        <v/>
      </c>
      <c r="AQ544" s="205" t="str">
        <f>IF(Input!O543="","",IF(ISNUMBER(VALUE(Input!O543)),"","Needs to be a number."))</f>
        <v/>
      </c>
      <c r="AR544" s="205" t="str">
        <f>IF(Input!V543="","",IF(ISNUMBER(VALUE(Input!V543)),"","Needs to be a number."))</f>
        <v/>
      </c>
      <c r="AS544" s="205" t="str">
        <f>IF(Input!W543="","",IF(ISNUMBER(VALUE(Input!W543)),"","Needs to be a number."))</f>
        <v/>
      </c>
      <c r="AT544" s="205" t="str">
        <f>IF(Input!X543="","",IF(ISNUMBER(VALUE(Input!X543)),"","Needs to be a number."))</f>
        <v/>
      </c>
      <c r="AU544" s="206" t="str">
        <f>IF(Input!Y543="","",IF(ISNUMBER(VALUE(Input!Y543)),"","Needs to be a number."))</f>
        <v/>
      </c>
      <c r="AW544" s="259" t="str">
        <f>IF(OR(VALUE(Input!C543)&lt;0,VALUE(Input!C543)&gt;100), "Invalid EEI %","")</f>
        <v/>
      </c>
      <c r="AX544" s="207"/>
      <c r="AY544" s="278" t="str">
        <f>IF(Input!E543="","",IF(VALUE(Input!E543)=0,"Do not enter 0.",""))</f>
        <v/>
      </c>
    </row>
    <row r="545" spans="2:51" x14ac:dyDescent="0.3">
      <c r="B545" s="188" t="str">
        <f>Input!A544</f>
        <v/>
      </c>
      <c r="C545" s="189" t="str">
        <f>IF(ISERROR(IF(AND(Input!$A544="",SUMPRODUCT(--(LEN(Input!$A545:'Input'!$A$1006)&gt;0))&lt;&gt;0),"Row is skipped.",IF(AND(Input!$A544="",Input!$A545=""),"", IF(Input!B544="","Data is missing.","")))),"",IF(AND(Input!$A544="",SUMPRODUCT(--(LEN(Input!$A545:'Input'!$A$1006)&gt;0))&lt;&gt;0),"Row is skipped.",IF(AND(Input!$A544="",Input!$A545=""),"", IF(Input!B544="","Data is missing.",""))))</f>
        <v/>
      </c>
      <c r="D545" s="189" t="str">
        <f>IF(ISERROR(IF(AND(Input!$A544="",SUMPRODUCT(--(LEN(Input!$A545:'Input'!$A$1006)&gt;0))&lt;&gt;0),"Row is skipped.",IF(AND(Input!$A544="",Input!$A545=""),"", IF(Input!C544="","Data is missing.","")))),"",IF(AND(Input!$A544="",SUMPRODUCT(--(LEN(Input!$A545:'Input'!$A$1006)&gt;0))&lt;&gt;0),"Row is skipped.",IF(AND(Input!$A544="",Input!$A545=""),"", IF(Input!C544="","Data is missing.",""))))</f>
        <v/>
      </c>
      <c r="E545" s="189" t="str">
        <f>IF(ISERROR(IF(AND(Input!$A544="",SUMPRODUCT(--(LEN(Input!$A545:'Input'!$A$1006)&gt;0))&lt;&gt;0),"Row is skipped.",IF(AND(Input!$A544="",Input!$A545=""),"", IF(Input!D544="","Data is missing.","")))),"",IF(AND(Input!$A544="",SUMPRODUCT(--(LEN(Input!$A545:'Input'!$A$1006)&gt;0))&lt;&gt;0),"Row is skipped.",IF(AND(Input!$A544="",Input!$A545=""),"", IF(Input!D544="","Data is missing.",""))))</f>
        <v/>
      </c>
      <c r="F545" s="189" t="str">
        <f>IF(ISERROR(IF(AND(Input!$A544="",SUMPRODUCT(--(LEN(Input!$A545:'Input'!$A$1006)&gt;0))&lt;&gt;0),"Row is skipped.",IF(AND(Input!$A544="",Input!$A545=""),"", IF(Input!E544="","Data is missing.","")))),"",IF(AND(Input!$A544="",SUMPRODUCT(--(LEN(Input!$A545:'Input'!$A$1006)&gt;0))&lt;&gt;0),"Row is skipped.",IF(AND(Input!$A544="",Input!$A545=""),"", IF(Input!E544="","Data is missing.",""))))</f>
        <v/>
      </c>
      <c r="G545" s="189" t="str">
        <f>IF(ISERROR(IF(AND(Input!$A544="",SUMPRODUCT(--(LEN(Input!$A545:'Input'!$A$1006)&gt;0))&lt;&gt;0),"Row is skipped.",IF(AND(Input!$A544="",Input!$A545=""),"", IF(Input!F544="","Data is missing.","")))),"",IF(AND(Input!$A544="",SUMPRODUCT(--(LEN(Input!$A545:'Input'!$A$1006)&gt;0))&lt;&gt;0),"Row is skipped.",IF(AND(Input!$A544="",Input!$A545=""),"", IF(Input!F544="","Data is missing.",""))))</f>
        <v/>
      </c>
      <c r="H545" s="190" t="str">
        <f>IF(ISERROR(IF(AND(Input!$A544="",SUMPRODUCT(--(LEN(Input!$A545:'Input'!$A$1006)&gt;0))&lt;&gt;0),"Row is skipped.",IF(AND(Input!$A544="",Input!$A545=""),"", IF(Input!G544="","Data is missing.","")))),"",IF(AND(Input!$A544="",SUMPRODUCT(--(LEN(Input!$A545:'Input'!$A$1006)&gt;0))&lt;&gt;0),"Row is skipped.",IF(AND(Input!$A544="",Input!$A545=""),"", IF(Input!G544="","Data is missing.",""))))</f>
        <v/>
      </c>
      <c r="I545" s="156"/>
      <c r="J545" s="191" t="str">
        <f>IFERROR(VLOOKUP(VLOOKUP(Input!$D544,'Measure List'!$A:$AN,40,FALSE),UIR!$A$1:$Q$27,17,FALSE),"")</f>
        <v/>
      </c>
      <c r="K545" s="192" t="str">
        <f>IFERROR(VLOOKUP(Input!$D544,'Measure List'!$A:$AN,40,FALSE),"")</f>
        <v/>
      </c>
      <c r="L545" s="156"/>
      <c r="M545" s="193" t="str">
        <f>IF(B545="","",IF(AND(Input!H544="",IFERROR(VLOOKUP(K545,UIR!$A$2:$P$21,2,FALSE),"")&lt;&gt;""),"Data is Missing.",""))</f>
        <v/>
      </c>
      <c r="N545" s="194" t="str">
        <f>IF(B545="","",IF(AND(Input!I544="",IFERROR(VLOOKUP(K545,UIR!$A$2:$P$21,3,FALSE),"")&lt;&gt;""),"Data is Missing.",""))</f>
        <v/>
      </c>
      <c r="O545" s="194" t="str">
        <f>IF(B545="","",IF(AND(Input!J544="",IFERROR(VLOOKUP(K545,UIR!$A$2:$P$21,4,FALSE),"")&lt;&gt;""),"Data is Missing.",""))</f>
        <v/>
      </c>
      <c r="P545" s="194" t="str">
        <f>IF(B545="","",IF(AND(Input!K544="",IFERROR(VLOOKUP(K545,UIR!$A$2:$P$21,5,FALSE),"")&lt;&gt;""),"Data is Missing.",""))</f>
        <v/>
      </c>
      <c r="Q545" s="194" t="str">
        <f>IF(B545="","",IF(AND(Input!L544="",IFERROR(VLOOKUP(K545,UIR!$A$2:$P$21,6,FALSE),"")&lt;&gt;""),"Data is Missing.",""))</f>
        <v/>
      </c>
      <c r="R545" s="194" t="str">
        <f>IF(B545="","",IF(AND(Input!M544="",IFERROR(VLOOKUP(K545,UIR!$A$2:$P$21,7,FALSE),"")&lt;&gt;""),"Data is Missing.",""))</f>
        <v/>
      </c>
      <c r="S545" s="194" t="str">
        <f>IF(B545="","",IF(AND(Input!P544="",IFERROR(VLOOKUP(K545,UIR!$A$2:$P$21,8,FALSE),"")&lt;&gt;""),"Data is Missing.",""))</f>
        <v/>
      </c>
      <c r="T545" s="194" t="str">
        <f>IF(B545="","",IF(AND(Input!Q544="",IFERROR(VLOOKUP(K545,UIR!$A$2:$P$21,9,FALSE),"")&lt;&gt;""),"Data is Missing.",""))</f>
        <v/>
      </c>
      <c r="U545" s="194"/>
      <c r="V545" s="194" t="str">
        <f>IF(B545="","",IF(AND(Input!S544="",IFERROR(VLOOKUP(K545,UIR!$A$2:$P$21,11,FALSE),"")&lt;&gt;""),"Data is Missing.",""))</f>
        <v/>
      </c>
      <c r="W545" s="194" t="str">
        <f>IF(B545="","",IF(AND(Input!T544="",IFERROR(VLOOKUP(K545,UIR!$A$2:$P$21,12,FALSE),"")&lt;&gt;""),"Data is Missing.",""))</f>
        <v/>
      </c>
      <c r="X545" s="194" t="str">
        <f>IF(B545="","",IF(AND(Input!V544="",IFERROR(VLOOKUP(K545,UIR!$A$2:$P$21,13,FALSE),"")&lt;&gt;""),"Data is Missing.",""))</f>
        <v/>
      </c>
      <c r="Y545" s="194" t="str">
        <f>IF(B545="","",IF(AND(Input!W544="",IFERROR(VLOOKUP(K545,UIR!$A$2:$P$21,14,FALSE),"")&lt;&gt;""),"Data is Missing.",""))</f>
        <v/>
      </c>
      <c r="Z545" s="194" t="str">
        <f>IF(B545="","",IF(AND(Input!X544="",IFERROR(VLOOKUP(K545,UIR!$A$2:$P$21,15,FALSE),"")&lt;&gt;""),"Data is Missing.",""))</f>
        <v/>
      </c>
      <c r="AA545" s="195" t="str">
        <f>IF(B545="","",IF(AND(Input!Y544="",IFERROR(VLOOKUP(K545,UIR!$A$2:$P$21,16,FALSE),"")&lt;&gt;""),"Data is Missing.",""))</f>
        <v/>
      </c>
      <c r="AC545" s="202" t="str">
        <f>IF(ISERROR(IF(Input!D544="","",IF(ISERROR(VLOOKUP(Input!D544,'Measure List'!$A$2:$A$30000,1,0)),"Invalid RefNo",""))),"",IF(Input!D544="","",IF(ISERROR(VLOOKUP(Input!D544,'Measure List'!$A$2:$A$30000,1,0)),"Invalid RefNo","")))</f>
        <v/>
      </c>
      <c r="AD545" s="156"/>
      <c r="AE545" s="156"/>
      <c r="AF545" s="156"/>
      <c r="AG545" s="156"/>
      <c r="AH545" s="156"/>
      <c r="AI545" s="156"/>
      <c r="AJ545" s="156"/>
      <c r="AK545" s="156"/>
      <c r="AL545" s="203" t="str">
        <f>IF(COUNTIF(Dropdowns!$K$2:$K$7,Input!S544)&gt;0,"",IF(Input!S544="","","Invalid Type"))</f>
        <v/>
      </c>
      <c r="AN545" s="204" t="str">
        <f>IF(Input!C544="","",IF(ISNUMBER(VALUE(Input!C544)),"","Needs to be a number."))</f>
        <v/>
      </c>
      <c r="AO545" s="205" t="str">
        <f>IF(Input!E544="","",IF(ISNUMBER(VALUE(Input!E544)),"","Needs to be a number."))</f>
        <v/>
      </c>
      <c r="AP545" s="205" t="str">
        <f>IF(Input!N544="","",IF(ISNUMBER(VALUE(Input!N544)),"","Needs to be a number."))</f>
        <v/>
      </c>
      <c r="AQ545" s="205" t="str">
        <f>IF(Input!O544="","",IF(ISNUMBER(VALUE(Input!O544)),"","Needs to be a number."))</f>
        <v/>
      </c>
      <c r="AR545" s="205" t="str">
        <f>IF(Input!V544="","",IF(ISNUMBER(VALUE(Input!V544)),"","Needs to be a number."))</f>
        <v/>
      </c>
      <c r="AS545" s="205" t="str">
        <f>IF(Input!W544="","",IF(ISNUMBER(VALUE(Input!W544)),"","Needs to be a number."))</f>
        <v/>
      </c>
      <c r="AT545" s="205" t="str">
        <f>IF(Input!X544="","",IF(ISNUMBER(VALUE(Input!X544)),"","Needs to be a number."))</f>
        <v/>
      </c>
      <c r="AU545" s="206" t="str">
        <f>IF(Input!Y544="","",IF(ISNUMBER(VALUE(Input!Y544)),"","Needs to be a number."))</f>
        <v/>
      </c>
      <c r="AW545" s="259" t="str">
        <f>IF(OR(VALUE(Input!C544)&lt;0,VALUE(Input!C544)&gt;100), "Invalid EEI %","")</f>
        <v/>
      </c>
      <c r="AX545" s="207"/>
      <c r="AY545" s="278" t="str">
        <f>IF(Input!E544="","",IF(VALUE(Input!E544)=0,"Do not enter 0.",""))</f>
        <v/>
      </c>
    </row>
    <row r="546" spans="2:51" x14ac:dyDescent="0.3">
      <c r="B546" s="188" t="str">
        <f>Input!A545</f>
        <v/>
      </c>
      <c r="C546" s="189" t="str">
        <f>IF(ISERROR(IF(AND(Input!$A545="",SUMPRODUCT(--(LEN(Input!$A546:'Input'!$A$1006)&gt;0))&lt;&gt;0),"Row is skipped.",IF(AND(Input!$A545="",Input!$A546=""),"", IF(Input!B545="","Data is missing.","")))),"",IF(AND(Input!$A545="",SUMPRODUCT(--(LEN(Input!$A546:'Input'!$A$1006)&gt;0))&lt;&gt;0),"Row is skipped.",IF(AND(Input!$A545="",Input!$A546=""),"", IF(Input!B545="","Data is missing.",""))))</f>
        <v/>
      </c>
      <c r="D546" s="189" t="str">
        <f>IF(ISERROR(IF(AND(Input!$A545="",SUMPRODUCT(--(LEN(Input!$A546:'Input'!$A$1006)&gt;0))&lt;&gt;0),"Row is skipped.",IF(AND(Input!$A545="",Input!$A546=""),"", IF(Input!C545="","Data is missing.","")))),"",IF(AND(Input!$A545="",SUMPRODUCT(--(LEN(Input!$A546:'Input'!$A$1006)&gt;0))&lt;&gt;0),"Row is skipped.",IF(AND(Input!$A545="",Input!$A546=""),"", IF(Input!C545="","Data is missing.",""))))</f>
        <v/>
      </c>
      <c r="E546" s="189" t="str">
        <f>IF(ISERROR(IF(AND(Input!$A545="",SUMPRODUCT(--(LEN(Input!$A546:'Input'!$A$1006)&gt;0))&lt;&gt;0),"Row is skipped.",IF(AND(Input!$A545="",Input!$A546=""),"", IF(Input!D545="","Data is missing.","")))),"",IF(AND(Input!$A545="",SUMPRODUCT(--(LEN(Input!$A546:'Input'!$A$1006)&gt;0))&lt;&gt;0),"Row is skipped.",IF(AND(Input!$A545="",Input!$A546=""),"", IF(Input!D545="","Data is missing.",""))))</f>
        <v/>
      </c>
      <c r="F546" s="189" t="str">
        <f>IF(ISERROR(IF(AND(Input!$A545="",SUMPRODUCT(--(LEN(Input!$A546:'Input'!$A$1006)&gt;0))&lt;&gt;0),"Row is skipped.",IF(AND(Input!$A545="",Input!$A546=""),"", IF(Input!E545="","Data is missing.","")))),"",IF(AND(Input!$A545="",SUMPRODUCT(--(LEN(Input!$A546:'Input'!$A$1006)&gt;0))&lt;&gt;0),"Row is skipped.",IF(AND(Input!$A545="",Input!$A546=""),"", IF(Input!E545="","Data is missing.",""))))</f>
        <v/>
      </c>
      <c r="G546" s="189" t="str">
        <f>IF(ISERROR(IF(AND(Input!$A545="",SUMPRODUCT(--(LEN(Input!$A546:'Input'!$A$1006)&gt;0))&lt;&gt;0),"Row is skipped.",IF(AND(Input!$A545="",Input!$A546=""),"", IF(Input!F545="","Data is missing.","")))),"",IF(AND(Input!$A545="",SUMPRODUCT(--(LEN(Input!$A546:'Input'!$A$1006)&gt;0))&lt;&gt;0),"Row is skipped.",IF(AND(Input!$A545="",Input!$A546=""),"", IF(Input!F545="","Data is missing.",""))))</f>
        <v/>
      </c>
      <c r="H546" s="190" t="str">
        <f>IF(ISERROR(IF(AND(Input!$A545="",SUMPRODUCT(--(LEN(Input!$A546:'Input'!$A$1006)&gt;0))&lt;&gt;0),"Row is skipped.",IF(AND(Input!$A545="",Input!$A546=""),"", IF(Input!G545="","Data is missing.","")))),"",IF(AND(Input!$A545="",SUMPRODUCT(--(LEN(Input!$A546:'Input'!$A$1006)&gt;0))&lt;&gt;0),"Row is skipped.",IF(AND(Input!$A545="",Input!$A546=""),"", IF(Input!G545="","Data is missing.",""))))</f>
        <v/>
      </c>
      <c r="I546" s="156"/>
      <c r="J546" s="191" t="str">
        <f>IFERROR(VLOOKUP(VLOOKUP(Input!$D545,'Measure List'!$A:$AN,40,FALSE),UIR!$A$1:$Q$27,17,FALSE),"")</f>
        <v/>
      </c>
      <c r="K546" s="192" t="str">
        <f>IFERROR(VLOOKUP(Input!$D545,'Measure List'!$A:$AN,40,FALSE),"")</f>
        <v/>
      </c>
      <c r="L546" s="156"/>
      <c r="M546" s="193" t="str">
        <f>IF(B546="","",IF(AND(Input!H545="",IFERROR(VLOOKUP(K546,UIR!$A$2:$P$21,2,FALSE),"")&lt;&gt;""),"Data is Missing.",""))</f>
        <v/>
      </c>
      <c r="N546" s="194" t="str">
        <f>IF(B546="","",IF(AND(Input!I545="",IFERROR(VLOOKUP(K546,UIR!$A$2:$P$21,3,FALSE),"")&lt;&gt;""),"Data is Missing.",""))</f>
        <v/>
      </c>
      <c r="O546" s="194" t="str">
        <f>IF(B546="","",IF(AND(Input!J545="",IFERROR(VLOOKUP(K546,UIR!$A$2:$P$21,4,FALSE),"")&lt;&gt;""),"Data is Missing.",""))</f>
        <v/>
      </c>
      <c r="P546" s="194" t="str">
        <f>IF(B546="","",IF(AND(Input!K545="",IFERROR(VLOOKUP(K546,UIR!$A$2:$P$21,5,FALSE),"")&lt;&gt;""),"Data is Missing.",""))</f>
        <v/>
      </c>
      <c r="Q546" s="194" t="str">
        <f>IF(B546="","",IF(AND(Input!L545="",IFERROR(VLOOKUP(K546,UIR!$A$2:$P$21,6,FALSE),"")&lt;&gt;""),"Data is Missing.",""))</f>
        <v/>
      </c>
      <c r="R546" s="194" t="str">
        <f>IF(B546="","",IF(AND(Input!M545="",IFERROR(VLOOKUP(K546,UIR!$A$2:$P$21,7,FALSE),"")&lt;&gt;""),"Data is Missing.",""))</f>
        <v/>
      </c>
      <c r="S546" s="194" t="str">
        <f>IF(B546="","",IF(AND(Input!P545="",IFERROR(VLOOKUP(K546,UIR!$A$2:$P$21,8,FALSE),"")&lt;&gt;""),"Data is Missing.",""))</f>
        <v/>
      </c>
      <c r="T546" s="194" t="str">
        <f>IF(B546="","",IF(AND(Input!Q545="",IFERROR(VLOOKUP(K546,UIR!$A$2:$P$21,9,FALSE),"")&lt;&gt;""),"Data is Missing.",""))</f>
        <v/>
      </c>
      <c r="U546" s="194"/>
      <c r="V546" s="194" t="str">
        <f>IF(B546="","",IF(AND(Input!S545="",IFERROR(VLOOKUP(K546,UIR!$A$2:$P$21,11,FALSE),"")&lt;&gt;""),"Data is Missing.",""))</f>
        <v/>
      </c>
      <c r="W546" s="194" t="str">
        <f>IF(B546="","",IF(AND(Input!T545="",IFERROR(VLOOKUP(K546,UIR!$A$2:$P$21,12,FALSE),"")&lt;&gt;""),"Data is Missing.",""))</f>
        <v/>
      </c>
      <c r="X546" s="194" t="str">
        <f>IF(B546="","",IF(AND(Input!V545="",IFERROR(VLOOKUP(K546,UIR!$A$2:$P$21,13,FALSE),"")&lt;&gt;""),"Data is Missing.",""))</f>
        <v/>
      </c>
      <c r="Y546" s="194" t="str">
        <f>IF(B546="","",IF(AND(Input!W545="",IFERROR(VLOOKUP(K546,UIR!$A$2:$P$21,14,FALSE),"")&lt;&gt;""),"Data is Missing.",""))</f>
        <v/>
      </c>
      <c r="Z546" s="194" t="str">
        <f>IF(B546="","",IF(AND(Input!X545="",IFERROR(VLOOKUP(K546,UIR!$A$2:$P$21,15,FALSE),"")&lt;&gt;""),"Data is Missing.",""))</f>
        <v/>
      </c>
      <c r="AA546" s="195" t="str">
        <f>IF(B546="","",IF(AND(Input!Y545="",IFERROR(VLOOKUP(K546,UIR!$A$2:$P$21,16,FALSE),"")&lt;&gt;""),"Data is Missing.",""))</f>
        <v/>
      </c>
      <c r="AC546" s="202" t="str">
        <f>IF(ISERROR(IF(Input!D545="","",IF(ISERROR(VLOOKUP(Input!D545,'Measure List'!$A$2:$A$30000,1,0)),"Invalid RefNo",""))),"",IF(Input!D545="","",IF(ISERROR(VLOOKUP(Input!D545,'Measure List'!$A$2:$A$30000,1,0)),"Invalid RefNo","")))</f>
        <v/>
      </c>
      <c r="AD546" s="156"/>
      <c r="AE546" s="156"/>
      <c r="AF546" s="156"/>
      <c r="AG546" s="156"/>
      <c r="AH546" s="156"/>
      <c r="AI546" s="156"/>
      <c r="AJ546" s="156"/>
      <c r="AK546" s="156"/>
      <c r="AL546" s="203" t="str">
        <f>IF(COUNTIF(Dropdowns!$K$2:$K$7,Input!S545)&gt;0,"",IF(Input!S545="","","Invalid Type"))</f>
        <v/>
      </c>
      <c r="AN546" s="204" t="str">
        <f>IF(Input!C545="","",IF(ISNUMBER(VALUE(Input!C545)),"","Needs to be a number."))</f>
        <v/>
      </c>
      <c r="AO546" s="205" t="str">
        <f>IF(Input!E545="","",IF(ISNUMBER(VALUE(Input!E545)),"","Needs to be a number."))</f>
        <v/>
      </c>
      <c r="AP546" s="205" t="str">
        <f>IF(Input!N545="","",IF(ISNUMBER(VALUE(Input!N545)),"","Needs to be a number."))</f>
        <v/>
      </c>
      <c r="AQ546" s="205" t="str">
        <f>IF(Input!O545="","",IF(ISNUMBER(VALUE(Input!O545)),"","Needs to be a number."))</f>
        <v/>
      </c>
      <c r="AR546" s="205" t="str">
        <f>IF(Input!V545="","",IF(ISNUMBER(VALUE(Input!V545)),"","Needs to be a number."))</f>
        <v/>
      </c>
      <c r="AS546" s="205" t="str">
        <f>IF(Input!W545="","",IF(ISNUMBER(VALUE(Input!W545)),"","Needs to be a number."))</f>
        <v/>
      </c>
      <c r="AT546" s="205" t="str">
        <f>IF(Input!X545="","",IF(ISNUMBER(VALUE(Input!X545)),"","Needs to be a number."))</f>
        <v/>
      </c>
      <c r="AU546" s="206" t="str">
        <f>IF(Input!Y545="","",IF(ISNUMBER(VALUE(Input!Y545)),"","Needs to be a number."))</f>
        <v/>
      </c>
      <c r="AW546" s="259" t="str">
        <f>IF(OR(VALUE(Input!C545)&lt;0,VALUE(Input!C545)&gt;100), "Invalid EEI %","")</f>
        <v/>
      </c>
      <c r="AX546" s="207"/>
      <c r="AY546" s="278" t="str">
        <f>IF(Input!E545="","",IF(VALUE(Input!E545)=0,"Do not enter 0.",""))</f>
        <v/>
      </c>
    </row>
    <row r="547" spans="2:51" x14ac:dyDescent="0.3">
      <c r="B547" s="188" t="str">
        <f>Input!A546</f>
        <v/>
      </c>
      <c r="C547" s="189" t="str">
        <f>IF(ISERROR(IF(AND(Input!$A546="",SUMPRODUCT(--(LEN(Input!$A547:'Input'!$A$1006)&gt;0))&lt;&gt;0),"Row is skipped.",IF(AND(Input!$A546="",Input!$A547=""),"", IF(Input!B546="","Data is missing.","")))),"",IF(AND(Input!$A546="",SUMPRODUCT(--(LEN(Input!$A547:'Input'!$A$1006)&gt;0))&lt;&gt;0),"Row is skipped.",IF(AND(Input!$A546="",Input!$A547=""),"", IF(Input!B546="","Data is missing.",""))))</f>
        <v/>
      </c>
      <c r="D547" s="189" t="str">
        <f>IF(ISERROR(IF(AND(Input!$A546="",SUMPRODUCT(--(LEN(Input!$A547:'Input'!$A$1006)&gt;0))&lt;&gt;0),"Row is skipped.",IF(AND(Input!$A546="",Input!$A547=""),"", IF(Input!C546="","Data is missing.","")))),"",IF(AND(Input!$A546="",SUMPRODUCT(--(LEN(Input!$A547:'Input'!$A$1006)&gt;0))&lt;&gt;0),"Row is skipped.",IF(AND(Input!$A546="",Input!$A547=""),"", IF(Input!C546="","Data is missing.",""))))</f>
        <v/>
      </c>
      <c r="E547" s="189" t="str">
        <f>IF(ISERROR(IF(AND(Input!$A546="",SUMPRODUCT(--(LEN(Input!$A547:'Input'!$A$1006)&gt;0))&lt;&gt;0),"Row is skipped.",IF(AND(Input!$A546="",Input!$A547=""),"", IF(Input!D546="","Data is missing.","")))),"",IF(AND(Input!$A546="",SUMPRODUCT(--(LEN(Input!$A547:'Input'!$A$1006)&gt;0))&lt;&gt;0),"Row is skipped.",IF(AND(Input!$A546="",Input!$A547=""),"", IF(Input!D546="","Data is missing.",""))))</f>
        <v/>
      </c>
      <c r="F547" s="189" t="str">
        <f>IF(ISERROR(IF(AND(Input!$A546="",SUMPRODUCT(--(LEN(Input!$A547:'Input'!$A$1006)&gt;0))&lt;&gt;0),"Row is skipped.",IF(AND(Input!$A546="",Input!$A547=""),"", IF(Input!E546="","Data is missing.","")))),"",IF(AND(Input!$A546="",SUMPRODUCT(--(LEN(Input!$A547:'Input'!$A$1006)&gt;0))&lt;&gt;0),"Row is skipped.",IF(AND(Input!$A546="",Input!$A547=""),"", IF(Input!E546="","Data is missing.",""))))</f>
        <v/>
      </c>
      <c r="G547" s="189" t="str">
        <f>IF(ISERROR(IF(AND(Input!$A546="",SUMPRODUCT(--(LEN(Input!$A547:'Input'!$A$1006)&gt;0))&lt;&gt;0),"Row is skipped.",IF(AND(Input!$A546="",Input!$A547=""),"", IF(Input!F546="","Data is missing.","")))),"",IF(AND(Input!$A546="",SUMPRODUCT(--(LEN(Input!$A547:'Input'!$A$1006)&gt;0))&lt;&gt;0),"Row is skipped.",IF(AND(Input!$A546="",Input!$A547=""),"", IF(Input!F546="","Data is missing.",""))))</f>
        <v/>
      </c>
      <c r="H547" s="190" t="str">
        <f>IF(ISERROR(IF(AND(Input!$A546="",SUMPRODUCT(--(LEN(Input!$A547:'Input'!$A$1006)&gt;0))&lt;&gt;0),"Row is skipped.",IF(AND(Input!$A546="",Input!$A547=""),"", IF(Input!G546="","Data is missing.","")))),"",IF(AND(Input!$A546="",SUMPRODUCT(--(LEN(Input!$A547:'Input'!$A$1006)&gt;0))&lt;&gt;0),"Row is skipped.",IF(AND(Input!$A546="",Input!$A547=""),"", IF(Input!G546="","Data is missing.",""))))</f>
        <v/>
      </c>
      <c r="I547" s="156"/>
      <c r="J547" s="191" t="str">
        <f>IFERROR(VLOOKUP(VLOOKUP(Input!$D546,'Measure List'!$A:$AN,40,FALSE),UIR!$A$1:$Q$27,17,FALSE),"")</f>
        <v/>
      </c>
      <c r="K547" s="192" t="str">
        <f>IFERROR(VLOOKUP(Input!$D546,'Measure List'!$A:$AN,40,FALSE),"")</f>
        <v/>
      </c>
      <c r="L547" s="156"/>
      <c r="M547" s="193" t="str">
        <f>IF(B547="","",IF(AND(Input!H546="",IFERROR(VLOOKUP(K547,UIR!$A$2:$P$21,2,FALSE),"")&lt;&gt;""),"Data is Missing.",""))</f>
        <v/>
      </c>
      <c r="N547" s="194" t="str">
        <f>IF(B547="","",IF(AND(Input!I546="",IFERROR(VLOOKUP(K547,UIR!$A$2:$P$21,3,FALSE),"")&lt;&gt;""),"Data is Missing.",""))</f>
        <v/>
      </c>
      <c r="O547" s="194" t="str">
        <f>IF(B547="","",IF(AND(Input!J546="",IFERROR(VLOOKUP(K547,UIR!$A$2:$P$21,4,FALSE),"")&lt;&gt;""),"Data is Missing.",""))</f>
        <v/>
      </c>
      <c r="P547" s="194" t="str">
        <f>IF(B547="","",IF(AND(Input!K546="",IFERROR(VLOOKUP(K547,UIR!$A$2:$P$21,5,FALSE),"")&lt;&gt;""),"Data is Missing.",""))</f>
        <v/>
      </c>
      <c r="Q547" s="194" t="str">
        <f>IF(B547="","",IF(AND(Input!L546="",IFERROR(VLOOKUP(K547,UIR!$A$2:$P$21,6,FALSE),"")&lt;&gt;""),"Data is Missing.",""))</f>
        <v/>
      </c>
      <c r="R547" s="194" t="str">
        <f>IF(B547="","",IF(AND(Input!M546="",IFERROR(VLOOKUP(K547,UIR!$A$2:$P$21,7,FALSE),"")&lt;&gt;""),"Data is Missing.",""))</f>
        <v/>
      </c>
      <c r="S547" s="194" t="str">
        <f>IF(B547="","",IF(AND(Input!P546="",IFERROR(VLOOKUP(K547,UIR!$A$2:$P$21,8,FALSE),"")&lt;&gt;""),"Data is Missing.",""))</f>
        <v/>
      </c>
      <c r="T547" s="194" t="str">
        <f>IF(B547="","",IF(AND(Input!Q546="",IFERROR(VLOOKUP(K547,UIR!$A$2:$P$21,9,FALSE),"")&lt;&gt;""),"Data is Missing.",""))</f>
        <v/>
      </c>
      <c r="U547" s="194"/>
      <c r="V547" s="194" t="str">
        <f>IF(B547="","",IF(AND(Input!S546="",IFERROR(VLOOKUP(K547,UIR!$A$2:$P$21,11,FALSE),"")&lt;&gt;""),"Data is Missing.",""))</f>
        <v/>
      </c>
      <c r="W547" s="194" t="str">
        <f>IF(B547="","",IF(AND(Input!T546="",IFERROR(VLOOKUP(K547,UIR!$A$2:$P$21,12,FALSE),"")&lt;&gt;""),"Data is Missing.",""))</f>
        <v/>
      </c>
      <c r="X547" s="194" t="str">
        <f>IF(B547="","",IF(AND(Input!V546="",IFERROR(VLOOKUP(K547,UIR!$A$2:$P$21,13,FALSE),"")&lt;&gt;""),"Data is Missing.",""))</f>
        <v/>
      </c>
      <c r="Y547" s="194" t="str">
        <f>IF(B547="","",IF(AND(Input!W546="",IFERROR(VLOOKUP(K547,UIR!$A$2:$P$21,14,FALSE),"")&lt;&gt;""),"Data is Missing.",""))</f>
        <v/>
      </c>
      <c r="Z547" s="194" t="str">
        <f>IF(B547="","",IF(AND(Input!X546="",IFERROR(VLOOKUP(K547,UIR!$A$2:$P$21,15,FALSE),"")&lt;&gt;""),"Data is Missing.",""))</f>
        <v/>
      </c>
      <c r="AA547" s="195" t="str">
        <f>IF(B547="","",IF(AND(Input!Y546="",IFERROR(VLOOKUP(K547,UIR!$A$2:$P$21,16,FALSE),"")&lt;&gt;""),"Data is Missing.",""))</f>
        <v/>
      </c>
      <c r="AC547" s="202" t="str">
        <f>IF(ISERROR(IF(Input!D546="","",IF(ISERROR(VLOOKUP(Input!D546,'Measure List'!$A$2:$A$30000,1,0)),"Invalid RefNo",""))),"",IF(Input!D546="","",IF(ISERROR(VLOOKUP(Input!D546,'Measure List'!$A$2:$A$30000,1,0)),"Invalid RefNo","")))</f>
        <v/>
      </c>
      <c r="AD547" s="156"/>
      <c r="AE547" s="156"/>
      <c r="AF547" s="156"/>
      <c r="AG547" s="156"/>
      <c r="AH547" s="156"/>
      <c r="AI547" s="156"/>
      <c r="AJ547" s="156"/>
      <c r="AK547" s="156"/>
      <c r="AL547" s="203" t="str">
        <f>IF(COUNTIF(Dropdowns!$K$2:$K$7,Input!S546)&gt;0,"",IF(Input!S546="","","Invalid Type"))</f>
        <v/>
      </c>
      <c r="AN547" s="204" t="str">
        <f>IF(Input!C546="","",IF(ISNUMBER(VALUE(Input!C546)),"","Needs to be a number."))</f>
        <v/>
      </c>
      <c r="AO547" s="205" t="str">
        <f>IF(Input!E546="","",IF(ISNUMBER(VALUE(Input!E546)),"","Needs to be a number."))</f>
        <v/>
      </c>
      <c r="AP547" s="205" t="str">
        <f>IF(Input!N546="","",IF(ISNUMBER(VALUE(Input!N546)),"","Needs to be a number."))</f>
        <v/>
      </c>
      <c r="AQ547" s="205" t="str">
        <f>IF(Input!O546="","",IF(ISNUMBER(VALUE(Input!O546)),"","Needs to be a number."))</f>
        <v/>
      </c>
      <c r="AR547" s="205" t="str">
        <f>IF(Input!V546="","",IF(ISNUMBER(VALUE(Input!V546)),"","Needs to be a number."))</f>
        <v/>
      </c>
      <c r="AS547" s="205" t="str">
        <f>IF(Input!W546="","",IF(ISNUMBER(VALUE(Input!W546)),"","Needs to be a number."))</f>
        <v/>
      </c>
      <c r="AT547" s="205" t="str">
        <f>IF(Input!X546="","",IF(ISNUMBER(VALUE(Input!X546)),"","Needs to be a number."))</f>
        <v/>
      </c>
      <c r="AU547" s="206" t="str">
        <f>IF(Input!Y546="","",IF(ISNUMBER(VALUE(Input!Y546)),"","Needs to be a number."))</f>
        <v/>
      </c>
      <c r="AW547" s="259" t="str">
        <f>IF(OR(VALUE(Input!C546)&lt;0,VALUE(Input!C546)&gt;100), "Invalid EEI %","")</f>
        <v/>
      </c>
      <c r="AX547" s="207"/>
      <c r="AY547" s="278" t="str">
        <f>IF(Input!E546="","",IF(VALUE(Input!E546)=0,"Do not enter 0.",""))</f>
        <v/>
      </c>
    </row>
    <row r="548" spans="2:51" x14ac:dyDescent="0.3">
      <c r="B548" s="188" t="str">
        <f>Input!A547</f>
        <v/>
      </c>
      <c r="C548" s="189" t="str">
        <f>IF(ISERROR(IF(AND(Input!$A547="",SUMPRODUCT(--(LEN(Input!$A548:'Input'!$A$1006)&gt;0))&lt;&gt;0),"Row is skipped.",IF(AND(Input!$A547="",Input!$A548=""),"", IF(Input!B547="","Data is missing.","")))),"",IF(AND(Input!$A547="",SUMPRODUCT(--(LEN(Input!$A548:'Input'!$A$1006)&gt;0))&lt;&gt;0),"Row is skipped.",IF(AND(Input!$A547="",Input!$A548=""),"", IF(Input!B547="","Data is missing.",""))))</f>
        <v/>
      </c>
      <c r="D548" s="189" t="str">
        <f>IF(ISERROR(IF(AND(Input!$A547="",SUMPRODUCT(--(LEN(Input!$A548:'Input'!$A$1006)&gt;0))&lt;&gt;0),"Row is skipped.",IF(AND(Input!$A547="",Input!$A548=""),"", IF(Input!C547="","Data is missing.","")))),"",IF(AND(Input!$A547="",SUMPRODUCT(--(LEN(Input!$A548:'Input'!$A$1006)&gt;0))&lt;&gt;0),"Row is skipped.",IF(AND(Input!$A547="",Input!$A548=""),"", IF(Input!C547="","Data is missing.",""))))</f>
        <v/>
      </c>
      <c r="E548" s="189" t="str">
        <f>IF(ISERROR(IF(AND(Input!$A547="",SUMPRODUCT(--(LEN(Input!$A548:'Input'!$A$1006)&gt;0))&lt;&gt;0),"Row is skipped.",IF(AND(Input!$A547="",Input!$A548=""),"", IF(Input!D547="","Data is missing.","")))),"",IF(AND(Input!$A547="",SUMPRODUCT(--(LEN(Input!$A548:'Input'!$A$1006)&gt;0))&lt;&gt;0),"Row is skipped.",IF(AND(Input!$A547="",Input!$A548=""),"", IF(Input!D547="","Data is missing.",""))))</f>
        <v/>
      </c>
      <c r="F548" s="189" t="str">
        <f>IF(ISERROR(IF(AND(Input!$A547="",SUMPRODUCT(--(LEN(Input!$A548:'Input'!$A$1006)&gt;0))&lt;&gt;0),"Row is skipped.",IF(AND(Input!$A547="",Input!$A548=""),"", IF(Input!E547="","Data is missing.","")))),"",IF(AND(Input!$A547="",SUMPRODUCT(--(LEN(Input!$A548:'Input'!$A$1006)&gt;0))&lt;&gt;0),"Row is skipped.",IF(AND(Input!$A547="",Input!$A548=""),"", IF(Input!E547="","Data is missing.",""))))</f>
        <v/>
      </c>
      <c r="G548" s="189" t="str">
        <f>IF(ISERROR(IF(AND(Input!$A547="",SUMPRODUCT(--(LEN(Input!$A548:'Input'!$A$1006)&gt;0))&lt;&gt;0),"Row is skipped.",IF(AND(Input!$A547="",Input!$A548=""),"", IF(Input!F547="","Data is missing.","")))),"",IF(AND(Input!$A547="",SUMPRODUCT(--(LEN(Input!$A548:'Input'!$A$1006)&gt;0))&lt;&gt;0),"Row is skipped.",IF(AND(Input!$A547="",Input!$A548=""),"", IF(Input!F547="","Data is missing.",""))))</f>
        <v/>
      </c>
      <c r="H548" s="190" t="str">
        <f>IF(ISERROR(IF(AND(Input!$A547="",SUMPRODUCT(--(LEN(Input!$A548:'Input'!$A$1006)&gt;0))&lt;&gt;0),"Row is skipped.",IF(AND(Input!$A547="",Input!$A548=""),"", IF(Input!G547="","Data is missing.","")))),"",IF(AND(Input!$A547="",SUMPRODUCT(--(LEN(Input!$A548:'Input'!$A$1006)&gt;0))&lt;&gt;0),"Row is skipped.",IF(AND(Input!$A547="",Input!$A548=""),"", IF(Input!G547="","Data is missing.",""))))</f>
        <v/>
      </c>
      <c r="I548" s="156"/>
      <c r="J548" s="191" t="str">
        <f>IFERROR(VLOOKUP(VLOOKUP(Input!$D547,'Measure List'!$A:$AN,40,FALSE),UIR!$A$1:$Q$27,17,FALSE),"")</f>
        <v/>
      </c>
      <c r="K548" s="192" t="str">
        <f>IFERROR(VLOOKUP(Input!$D547,'Measure List'!$A:$AN,40,FALSE),"")</f>
        <v/>
      </c>
      <c r="L548" s="156"/>
      <c r="M548" s="193" t="str">
        <f>IF(B548="","",IF(AND(Input!H547="",IFERROR(VLOOKUP(K548,UIR!$A$2:$P$21,2,FALSE),"")&lt;&gt;""),"Data is Missing.",""))</f>
        <v/>
      </c>
      <c r="N548" s="194" t="str">
        <f>IF(B548="","",IF(AND(Input!I547="",IFERROR(VLOOKUP(K548,UIR!$A$2:$P$21,3,FALSE),"")&lt;&gt;""),"Data is Missing.",""))</f>
        <v/>
      </c>
      <c r="O548" s="194" t="str">
        <f>IF(B548="","",IF(AND(Input!J547="",IFERROR(VLOOKUP(K548,UIR!$A$2:$P$21,4,FALSE),"")&lt;&gt;""),"Data is Missing.",""))</f>
        <v/>
      </c>
      <c r="P548" s="194" t="str">
        <f>IF(B548="","",IF(AND(Input!K547="",IFERROR(VLOOKUP(K548,UIR!$A$2:$P$21,5,FALSE),"")&lt;&gt;""),"Data is Missing.",""))</f>
        <v/>
      </c>
      <c r="Q548" s="194" t="str">
        <f>IF(B548="","",IF(AND(Input!L547="",IFERROR(VLOOKUP(K548,UIR!$A$2:$P$21,6,FALSE),"")&lt;&gt;""),"Data is Missing.",""))</f>
        <v/>
      </c>
      <c r="R548" s="194" t="str">
        <f>IF(B548="","",IF(AND(Input!M547="",IFERROR(VLOOKUP(K548,UIR!$A$2:$P$21,7,FALSE),"")&lt;&gt;""),"Data is Missing.",""))</f>
        <v/>
      </c>
      <c r="S548" s="194" t="str">
        <f>IF(B548="","",IF(AND(Input!P547="",IFERROR(VLOOKUP(K548,UIR!$A$2:$P$21,8,FALSE),"")&lt;&gt;""),"Data is Missing.",""))</f>
        <v/>
      </c>
      <c r="T548" s="194" t="str">
        <f>IF(B548="","",IF(AND(Input!Q547="",IFERROR(VLOOKUP(K548,UIR!$A$2:$P$21,9,FALSE),"")&lt;&gt;""),"Data is Missing.",""))</f>
        <v/>
      </c>
      <c r="U548" s="194"/>
      <c r="V548" s="194" t="str">
        <f>IF(B548="","",IF(AND(Input!S547="",IFERROR(VLOOKUP(K548,UIR!$A$2:$P$21,11,FALSE),"")&lt;&gt;""),"Data is Missing.",""))</f>
        <v/>
      </c>
      <c r="W548" s="194" t="str">
        <f>IF(B548="","",IF(AND(Input!T547="",IFERROR(VLOOKUP(K548,UIR!$A$2:$P$21,12,FALSE),"")&lt;&gt;""),"Data is Missing.",""))</f>
        <v/>
      </c>
      <c r="X548" s="194" t="str">
        <f>IF(B548="","",IF(AND(Input!V547="",IFERROR(VLOOKUP(K548,UIR!$A$2:$P$21,13,FALSE),"")&lt;&gt;""),"Data is Missing.",""))</f>
        <v/>
      </c>
      <c r="Y548" s="194" t="str">
        <f>IF(B548="","",IF(AND(Input!W547="",IFERROR(VLOOKUP(K548,UIR!$A$2:$P$21,14,FALSE),"")&lt;&gt;""),"Data is Missing.",""))</f>
        <v/>
      </c>
      <c r="Z548" s="194" t="str">
        <f>IF(B548="","",IF(AND(Input!X547="",IFERROR(VLOOKUP(K548,UIR!$A$2:$P$21,15,FALSE),"")&lt;&gt;""),"Data is Missing.",""))</f>
        <v/>
      </c>
      <c r="AA548" s="195" t="str">
        <f>IF(B548="","",IF(AND(Input!Y547="",IFERROR(VLOOKUP(K548,UIR!$A$2:$P$21,16,FALSE),"")&lt;&gt;""),"Data is Missing.",""))</f>
        <v/>
      </c>
      <c r="AC548" s="202" t="str">
        <f>IF(ISERROR(IF(Input!D547="","",IF(ISERROR(VLOOKUP(Input!D547,'Measure List'!$A$2:$A$30000,1,0)),"Invalid RefNo",""))),"",IF(Input!D547="","",IF(ISERROR(VLOOKUP(Input!D547,'Measure List'!$A$2:$A$30000,1,0)),"Invalid RefNo","")))</f>
        <v/>
      </c>
      <c r="AD548" s="156"/>
      <c r="AE548" s="156"/>
      <c r="AF548" s="156"/>
      <c r="AG548" s="156"/>
      <c r="AH548" s="156"/>
      <c r="AI548" s="156"/>
      <c r="AJ548" s="156"/>
      <c r="AK548" s="156"/>
      <c r="AL548" s="203" t="str">
        <f>IF(COUNTIF(Dropdowns!$K$2:$K$7,Input!S547)&gt;0,"",IF(Input!S547="","","Invalid Type"))</f>
        <v/>
      </c>
      <c r="AN548" s="204" t="str">
        <f>IF(Input!C547="","",IF(ISNUMBER(VALUE(Input!C547)),"","Needs to be a number."))</f>
        <v/>
      </c>
      <c r="AO548" s="205" t="str">
        <f>IF(Input!E547="","",IF(ISNUMBER(VALUE(Input!E547)),"","Needs to be a number."))</f>
        <v/>
      </c>
      <c r="AP548" s="205" t="str">
        <f>IF(Input!N547="","",IF(ISNUMBER(VALUE(Input!N547)),"","Needs to be a number."))</f>
        <v/>
      </c>
      <c r="AQ548" s="205" t="str">
        <f>IF(Input!O547="","",IF(ISNUMBER(VALUE(Input!O547)),"","Needs to be a number."))</f>
        <v/>
      </c>
      <c r="AR548" s="205" t="str">
        <f>IF(Input!V547="","",IF(ISNUMBER(VALUE(Input!V547)),"","Needs to be a number."))</f>
        <v/>
      </c>
      <c r="AS548" s="205" t="str">
        <f>IF(Input!W547="","",IF(ISNUMBER(VALUE(Input!W547)),"","Needs to be a number."))</f>
        <v/>
      </c>
      <c r="AT548" s="205" t="str">
        <f>IF(Input!X547="","",IF(ISNUMBER(VALUE(Input!X547)),"","Needs to be a number."))</f>
        <v/>
      </c>
      <c r="AU548" s="206" t="str">
        <f>IF(Input!Y547="","",IF(ISNUMBER(VALUE(Input!Y547)),"","Needs to be a number."))</f>
        <v/>
      </c>
      <c r="AW548" s="259" t="str">
        <f>IF(OR(VALUE(Input!C547)&lt;0,VALUE(Input!C547)&gt;100), "Invalid EEI %","")</f>
        <v/>
      </c>
      <c r="AX548" s="207"/>
      <c r="AY548" s="278" t="str">
        <f>IF(Input!E547="","",IF(VALUE(Input!E547)=0,"Do not enter 0.",""))</f>
        <v/>
      </c>
    </row>
    <row r="549" spans="2:51" x14ac:dyDescent="0.3">
      <c r="B549" s="188" t="str">
        <f>Input!A548</f>
        <v/>
      </c>
      <c r="C549" s="189" t="str">
        <f>IF(ISERROR(IF(AND(Input!$A548="",SUMPRODUCT(--(LEN(Input!$A549:'Input'!$A$1006)&gt;0))&lt;&gt;0),"Row is skipped.",IF(AND(Input!$A548="",Input!$A549=""),"", IF(Input!B548="","Data is missing.","")))),"",IF(AND(Input!$A548="",SUMPRODUCT(--(LEN(Input!$A549:'Input'!$A$1006)&gt;0))&lt;&gt;0),"Row is skipped.",IF(AND(Input!$A548="",Input!$A549=""),"", IF(Input!B548="","Data is missing.",""))))</f>
        <v/>
      </c>
      <c r="D549" s="189" t="str">
        <f>IF(ISERROR(IF(AND(Input!$A548="",SUMPRODUCT(--(LEN(Input!$A549:'Input'!$A$1006)&gt;0))&lt;&gt;0),"Row is skipped.",IF(AND(Input!$A548="",Input!$A549=""),"", IF(Input!C548="","Data is missing.","")))),"",IF(AND(Input!$A548="",SUMPRODUCT(--(LEN(Input!$A549:'Input'!$A$1006)&gt;0))&lt;&gt;0),"Row is skipped.",IF(AND(Input!$A548="",Input!$A549=""),"", IF(Input!C548="","Data is missing.",""))))</f>
        <v/>
      </c>
      <c r="E549" s="189" t="str">
        <f>IF(ISERROR(IF(AND(Input!$A548="",SUMPRODUCT(--(LEN(Input!$A549:'Input'!$A$1006)&gt;0))&lt;&gt;0),"Row is skipped.",IF(AND(Input!$A548="",Input!$A549=""),"", IF(Input!D548="","Data is missing.","")))),"",IF(AND(Input!$A548="",SUMPRODUCT(--(LEN(Input!$A549:'Input'!$A$1006)&gt;0))&lt;&gt;0),"Row is skipped.",IF(AND(Input!$A548="",Input!$A549=""),"", IF(Input!D548="","Data is missing.",""))))</f>
        <v/>
      </c>
      <c r="F549" s="189" t="str">
        <f>IF(ISERROR(IF(AND(Input!$A548="",SUMPRODUCT(--(LEN(Input!$A549:'Input'!$A$1006)&gt;0))&lt;&gt;0),"Row is skipped.",IF(AND(Input!$A548="",Input!$A549=""),"", IF(Input!E548="","Data is missing.","")))),"",IF(AND(Input!$A548="",SUMPRODUCT(--(LEN(Input!$A549:'Input'!$A$1006)&gt;0))&lt;&gt;0),"Row is skipped.",IF(AND(Input!$A548="",Input!$A549=""),"", IF(Input!E548="","Data is missing.",""))))</f>
        <v/>
      </c>
      <c r="G549" s="189" t="str">
        <f>IF(ISERROR(IF(AND(Input!$A548="",SUMPRODUCT(--(LEN(Input!$A549:'Input'!$A$1006)&gt;0))&lt;&gt;0),"Row is skipped.",IF(AND(Input!$A548="",Input!$A549=""),"", IF(Input!F548="","Data is missing.","")))),"",IF(AND(Input!$A548="",SUMPRODUCT(--(LEN(Input!$A549:'Input'!$A$1006)&gt;0))&lt;&gt;0),"Row is skipped.",IF(AND(Input!$A548="",Input!$A549=""),"", IF(Input!F548="","Data is missing.",""))))</f>
        <v/>
      </c>
      <c r="H549" s="190" t="str">
        <f>IF(ISERROR(IF(AND(Input!$A548="",SUMPRODUCT(--(LEN(Input!$A549:'Input'!$A$1006)&gt;0))&lt;&gt;0),"Row is skipped.",IF(AND(Input!$A548="",Input!$A549=""),"", IF(Input!G548="","Data is missing.","")))),"",IF(AND(Input!$A548="",SUMPRODUCT(--(LEN(Input!$A549:'Input'!$A$1006)&gt;0))&lt;&gt;0),"Row is skipped.",IF(AND(Input!$A548="",Input!$A549=""),"", IF(Input!G548="","Data is missing.",""))))</f>
        <v/>
      </c>
      <c r="I549" s="156"/>
      <c r="J549" s="191" t="str">
        <f>IFERROR(VLOOKUP(VLOOKUP(Input!$D548,'Measure List'!$A:$AN,40,FALSE),UIR!$A$1:$Q$27,17,FALSE),"")</f>
        <v/>
      </c>
      <c r="K549" s="192" t="str">
        <f>IFERROR(VLOOKUP(Input!$D548,'Measure List'!$A:$AN,40,FALSE),"")</f>
        <v/>
      </c>
      <c r="L549" s="156"/>
      <c r="M549" s="193" t="str">
        <f>IF(B549="","",IF(AND(Input!H548="",IFERROR(VLOOKUP(K549,UIR!$A$2:$P$21,2,FALSE),"")&lt;&gt;""),"Data is Missing.",""))</f>
        <v/>
      </c>
      <c r="N549" s="194" t="str">
        <f>IF(B549="","",IF(AND(Input!I548="",IFERROR(VLOOKUP(K549,UIR!$A$2:$P$21,3,FALSE),"")&lt;&gt;""),"Data is Missing.",""))</f>
        <v/>
      </c>
      <c r="O549" s="194" t="str">
        <f>IF(B549="","",IF(AND(Input!J548="",IFERROR(VLOOKUP(K549,UIR!$A$2:$P$21,4,FALSE),"")&lt;&gt;""),"Data is Missing.",""))</f>
        <v/>
      </c>
      <c r="P549" s="194" t="str">
        <f>IF(B549="","",IF(AND(Input!K548="",IFERROR(VLOOKUP(K549,UIR!$A$2:$P$21,5,FALSE),"")&lt;&gt;""),"Data is Missing.",""))</f>
        <v/>
      </c>
      <c r="Q549" s="194" t="str">
        <f>IF(B549="","",IF(AND(Input!L548="",IFERROR(VLOOKUP(K549,UIR!$A$2:$P$21,6,FALSE),"")&lt;&gt;""),"Data is Missing.",""))</f>
        <v/>
      </c>
      <c r="R549" s="194" t="str">
        <f>IF(B549="","",IF(AND(Input!M548="",IFERROR(VLOOKUP(K549,UIR!$A$2:$P$21,7,FALSE),"")&lt;&gt;""),"Data is Missing.",""))</f>
        <v/>
      </c>
      <c r="S549" s="194" t="str">
        <f>IF(B549="","",IF(AND(Input!P548="",IFERROR(VLOOKUP(K549,UIR!$A$2:$P$21,8,FALSE),"")&lt;&gt;""),"Data is Missing.",""))</f>
        <v/>
      </c>
      <c r="T549" s="194" t="str">
        <f>IF(B549="","",IF(AND(Input!Q548="",IFERROR(VLOOKUP(K549,UIR!$A$2:$P$21,9,FALSE),"")&lt;&gt;""),"Data is Missing.",""))</f>
        <v/>
      </c>
      <c r="U549" s="194"/>
      <c r="V549" s="194" t="str">
        <f>IF(B549="","",IF(AND(Input!S548="",IFERROR(VLOOKUP(K549,UIR!$A$2:$P$21,11,FALSE),"")&lt;&gt;""),"Data is Missing.",""))</f>
        <v/>
      </c>
      <c r="W549" s="194" t="str">
        <f>IF(B549="","",IF(AND(Input!T548="",IFERROR(VLOOKUP(K549,UIR!$A$2:$P$21,12,FALSE),"")&lt;&gt;""),"Data is Missing.",""))</f>
        <v/>
      </c>
      <c r="X549" s="194" t="str">
        <f>IF(B549="","",IF(AND(Input!V548="",IFERROR(VLOOKUP(K549,UIR!$A$2:$P$21,13,FALSE),"")&lt;&gt;""),"Data is Missing.",""))</f>
        <v/>
      </c>
      <c r="Y549" s="194" t="str">
        <f>IF(B549="","",IF(AND(Input!W548="",IFERROR(VLOOKUP(K549,UIR!$A$2:$P$21,14,FALSE),"")&lt;&gt;""),"Data is Missing.",""))</f>
        <v/>
      </c>
      <c r="Z549" s="194" t="str">
        <f>IF(B549="","",IF(AND(Input!X548="",IFERROR(VLOOKUP(K549,UIR!$A$2:$P$21,15,FALSE),"")&lt;&gt;""),"Data is Missing.",""))</f>
        <v/>
      </c>
      <c r="AA549" s="195" t="str">
        <f>IF(B549="","",IF(AND(Input!Y548="",IFERROR(VLOOKUP(K549,UIR!$A$2:$P$21,16,FALSE),"")&lt;&gt;""),"Data is Missing.",""))</f>
        <v/>
      </c>
      <c r="AC549" s="202" t="str">
        <f>IF(ISERROR(IF(Input!D548="","",IF(ISERROR(VLOOKUP(Input!D548,'Measure List'!$A$2:$A$30000,1,0)),"Invalid RefNo",""))),"",IF(Input!D548="","",IF(ISERROR(VLOOKUP(Input!D548,'Measure List'!$A$2:$A$30000,1,0)),"Invalid RefNo","")))</f>
        <v/>
      </c>
      <c r="AD549" s="156"/>
      <c r="AE549" s="156"/>
      <c r="AF549" s="156"/>
      <c r="AG549" s="156"/>
      <c r="AH549" s="156"/>
      <c r="AI549" s="156"/>
      <c r="AJ549" s="156"/>
      <c r="AK549" s="156"/>
      <c r="AL549" s="203" t="str">
        <f>IF(COUNTIF(Dropdowns!$K$2:$K$7,Input!S548)&gt;0,"",IF(Input!S548="","","Invalid Type"))</f>
        <v/>
      </c>
      <c r="AN549" s="204" t="str">
        <f>IF(Input!C548="","",IF(ISNUMBER(VALUE(Input!C548)),"","Needs to be a number."))</f>
        <v/>
      </c>
      <c r="AO549" s="205" t="str">
        <f>IF(Input!E548="","",IF(ISNUMBER(VALUE(Input!E548)),"","Needs to be a number."))</f>
        <v/>
      </c>
      <c r="AP549" s="205" t="str">
        <f>IF(Input!N548="","",IF(ISNUMBER(VALUE(Input!N548)),"","Needs to be a number."))</f>
        <v/>
      </c>
      <c r="AQ549" s="205" t="str">
        <f>IF(Input!O548="","",IF(ISNUMBER(VALUE(Input!O548)),"","Needs to be a number."))</f>
        <v/>
      </c>
      <c r="AR549" s="205" t="str">
        <f>IF(Input!V548="","",IF(ISNUMBER(VALUE(Input!V548)),"","Needs to be a number."))</f>
        <v/>
      </c>
      <c r="AS549" s="205" t="str">
        <f>IF(Input!W548="","",IF(ISNUMBER(VALUE(Input!W548)),"","Needs to be a number."))</f>
        <v/>
      </c>
      <c r="AT549" s="205" t="str">
        <f>IF(Input!X548="","",IF(ISNUMBER(VALUE(Input!X548)),"","Needs to be a number."))</f>
        <v/>
      </c>
      <c r="AU549" s="206" t="str">
        <f>IF(Input!Y548="","",IF(ISNUMBER(VALUE(Input!Y548)),"","Needs to be a number."))</f>
        <v/>
      </c>
      <c r="AW549" s="259" t="str">
        <f>IF(OR(VALUE(Input!C548)&lt;0,VALUE(Input!C548)&gt;100), "Invalid EEI %","")</f>
        <v/>
      </c>
      <c r="AX549" s="207"/>
      <c r="AY549" s="278" t="str">
        <f>IF(Input!E548="","",IF(VALUE(Input!E548)=0,"Do not enter 0.",""))</f>
        <v/>
      </c>
    </row>
    <row r="550" spans="2:51" x14ac:dyDescent="0.3">
      <c r="B550" s="188" t="str">
        <f>Input!A549</f>
        <v/>
      </c>
      <c r="C550" s="189" t="str">
        <f>IF(ISERROR(IF(AND(Input!$A549="",SUMPRODUCT(--(LEN(Input!$A550:'Input'!$A$1006)&gt;0))&lt;&gt;0),"Row is skipped.",IF(AND(Input!$A549="",Input!$A550=""),"", IF(Input!B549="","Data is missing.","")))),"",IF(AND(Input!$A549="",SUMPRODUCT(--(LEN(Input!$A550:'Input'!$A$1006)&gt;0))&lt;&gt;0),"Row is skipped.",IF(AND(Input!$A549="",Input!$A550=""),"", IF(Input!B549="","Data is missing.",""))))</f>
        <v/>
      </c>
      <c r="D550" s="189" t="str">
        <f>IF(ISERROR(IF(AND(Input!$A549="",SUMPRODUCT(--(LEN(Input!$A550:'Input'!$A$1006)&gt;0))&lt;&gt;0),"Row is skipped.",IF(AND(Input!$A549="",Input!$A550=""),"", IF(Input!C549="","Data is missing.","")))),"",IF(AND(Input!$A549="",SUMPRODUCT(--(LEN(Input!$A550:'Input'!$A$1006)&gt;0))&lt;&gt;0),"Row is skipped.",IF(AND(Input!$A549="",Input!$A550=""),"", IF(Input!C549="","Data is missing.",""))))</f>
        <v/>
      </c>
      <c r="E550" s="189" t="str">
        <f>IF(ISERROR(IF(AND(Input!$A549="",SUMPRODUCT(--(LEN(Input!$A550:'Input'!$A$1006)&gt;0))&lt;&gt;0),"Row is skipped.",IF(AND(Input!$A549="",Input!$A550=""),"", IF(Input!D549="","Data is missing.","")))),"",IF(AND(Input!$A549="",SUMPRODUCT(--(LEN(Input!$A550:'Input'!$A$1006)&gt;0))&lt;&gt;0),"Row is skipped.",IF(AND(Input!$A549="",Input!$A550=""),"", IF(Input!D549="","Data is missing.",""))))</f>
        <v/>
      </c>
      <c r="F550" s="189" t="str">
        <f>IF(ISERROR(IF(AND(Input!$A549="",SUMPRODUCT(--(LEN(Input!$A550:'Input'!$A$1006)&gt;0))&lt;&gt;0),"Row is skipped.",IF(AND(Input!$A549="",Input!$A550=""),"", IF(Input!E549="","Data is missing.","")))),"",IF(AND(Input!$A549="",SUMPRODUCT(--(LEN(Input!$A550:'Input'!$A$1006)&gt;0))&lt;&gt;0),"Row is skipped.",IF(AND(Input!$A549="",Input!$A550=""),"", IF(Input!E549="","Data is missing.",""))))</f>
        <v/>
      </c>
      <c r="G550" s="189" t="str">
        <f>IF(ISERROR(IF(AND(Input!$A549="",SUMPRODUCT(--(LEN(Input!$A550:'Input'!$A$1006)&gt;0))&lt;&gt;0),"Row is skipped.",IF(AND(Input!$A549="",Input!$A550=""),"", IF(Input!F549="","Data is missing.","")))),"",IF(AND(Input!$A549="",SUMPRODUCT(--(LEN(Input!$A550:'Input'!$A$1006)&gt;0))&lt;&gt;0),"Row is skipped.",IF(AND(Input!$A549="",Input!$A550=""),"", IF(Input!F549="","Data is missing.",""))))</f>
        <v/>
      </c>
      <c r="H550" s="190" t="str">
        <f>IF(ISERROR(IF(AND(Input!$A549="",SUMPRODUCT(--(LEN(Input!$A550:'Input'!$A$1006)&gt;0))&lt;&gt;0),"Row is skipped.",IF(AND(Input!$A549="",Input!$A550=""),"", IF(Input!G549="","Data is missing.","")))),"",IF(AND(Input!$A549="",SUMPRODUCT(--(LEN(Input!$A550:'Input'!$A$1006)&gt;0))&lt;&gt;0),"Row is skipped.",IF(AND(Input!$A549="",Input!$A550=""),"", IF(Input!G549="","Data is missing.",""))))</f>
        <v/>
      </c>
      <c r="I550" s="156"/>
      <c r="J550" s="191" t="str">
        <f>IFERROR(VLOOKUP(VLOOKUP(Input!$D549,'Measure List'!$A:$AN,40,FALSE),UIR!$A$1:$Q$27,17,FALSE),"")</f>
        <v/>
      </c>
      <c r="K550" s="192" t="str">
        <f>IFERROR(VLOOKUP(Input!$D549,'Measure List'!$A:$AN,40,FALSE),"")</f>
        <v/>
      </c>
      <c r="L550" s="156"/>
      <c r="M550" s="193" t="str">
        <f>IF(B550="","",IF(AND(Input!H549="",IFERROR(VLOOKUP(K550,UIR!$A$2:$P$21,2,FALSE),"")&lt;&gt;""),"Data is Missing.",""))</f>
        <v/>
      </c>
      <c r="N550" s="194" t="str">
        <f>IF(B550="","",IF(AND(Input!I549="",IFERROR(VLOOKUP(K550,UIR!$A$2:$P$21,3,FALSE),"")&lt;&gt;""),"Data is Missing.",""))</f>
        <v/>
      </c>
      <c r="O550" s="194" t="str">
        <f>IF(B550="","",IF(AND(Input!J549="",IFERROR(VLOOKUP(K550,UIR!$A$2:$P$21,4,FALSE),"")&lt;&gt;""),"Data is Missing.",""))</f>
        <v/>
      </c>
      <c r="P550" s="194" t="str">
        <f>IF(B550="","",IF(AND(Input!K549="",IFERROR(VLOOKUP(K550,UIR!$A$2:$P$21,5,FALSE),"")&lt;&gt;""),"Data is Missing.",""))</f>
        <v/>
      </c>
      <c r="Q550" s="194" t="str">
        <f>IF(B550="","",IF(AND(Input!L549="",IFERROR(VLOOKUP(K550,UIR!$A$2:$P$21,6,FALSE),"")&lt;&gt;""),"Data is Missing.",""))</f>
        <v/>
      </c>
      <c r="R550" s="194" t="str">
        <f>IF(B550="","",IF(AND(Input!M549="",IFERROR(VLOOKUP(K550,UIR!$A$2:$P$21,7,FALSE),"")&lt;&gt;""),"Data is Missing.",""))</f>
        <v/>
      </c>
      <c r="S550" s="194" t="str">
        <f>IF(B550="","",IF(AND(Input!P549="",IFERROR(VLOOKUP(K550,UIR!$A$2:$P$21,8,FALSE),"")&lt;&gt;""),"Data is Missing.",""))</f>
        <v/>
      </c>
      <c r="T550" s="194" t="str">
        <f>IF(B550="","",IF(AND(Input!Q549="",IFERROR(VLOOKUP(K550,UIR!$A$2:$P$21,9,FALSE),"")&lt;&gt;""),"Data is Missing.",""))</f>
        <v/>
      </c>
      <c r="U550" s="194"/>
      <c r="V550" s="194" t="str">
        <f>IF(B550="","",IF(AND(Input!S549="",IFERROR(VLOOKUP(K550,UIR!$A$2:$P$21,11,FALSE),"")&lt;&gt;""),"Data is Missing.",""))</f>
        <v/>
      </c>
      <c r="W550" s="194" t="str">
        <f>IF(B550="","",IF(AND(Input!T549="",IFERROR(VLOOKUP(K550,UIR!$A$2:$P$21,12,FALSE),"")&lt;&gt;""),"Data is Missing.",""))</f>
        <v/>
      </c>
      <c r="X550" s="194" t="str">
        <f>IF(B550="","",IF(AND(Input!V549="",IFERROR(VLOOKUP(K550,UIR!$A$2:$P$21,13,FALSE),"")&lt;&gt;""),"Data is Missing.",""))</f>
        <v/>
      </c>
      <c r="Y550" s="194" t="str">
        <f>IF(B550="","",IF(AND(Input!W549="",IFERROR(VLOOKUP(K550,UIR!$A$2:$P$21,14,FALSE),"")&lt;&gt;""),"Data is Missing.",""))</f>
        <v/>
      </c>
      <c r="Z550" s="194" t="str">
        <f>IF(B550="","",IF(AND(Input!X549="",IFERROR(VLOOKUP(K550,UIR!$A$2:$P$21,15,FALSE),"")&lt;&gt;""),"Data is Missing.",""))</f>
        <v/>
      </c>
      <c r="AA550" s="195" t="str">
        <f>IF(B550="","",IF(AND(Input!Y549="",IFERROR(VLOOKUP(K550,UIR!$A$2:$P$21,16,FALSE),"")&lt;&gt;""),"Data is Missing.",""))</f>
        <v/>
      </c>
      <c r="AC550" s="202" t="str">
        <f>IF(ISERROR(IF(Input!D549="","",IF(ISERROR(VLOOKUP(Input!D549,'Measure List'!$A$2:$A$30000,1,0)),"Invalid RefNo",""))),"",IF(Input!D549="","",IF(ISERROR(VLOOKUP(Input!D549,'Measure List'!$A$2:$A$30000,1,0)),"Invalid RefNo","")))</f>
        <v/>
      </c>
      <c r="AD550" s="156"/>
      <c r="AE550" s="156"/>
      <c r="AF550" s="156"/>
      <c r="AG550" s="156"/>
      <c r="AH550" s="156"/>
      <c r="AI550" s="156"/>
      <c r="AJ550" s="156"/>
      <c r="AK550" s="156"/>
      <c r="AL550" s="203" t="str">
        <f>IF(COUNTIF(Dropdowns!$K$2:$K$7,Input!S549)&gt;0,"",IF(Input!S549="","","Invalid Type"))</f>
        <v/>
      </c>
      <c r="AN550" s="204" t="str">
        <f>IF(Input!C549="","",IF(ISNUMBER(VALUE(Input!C549)),"","Needs to be a number."))</f>
        <v/>
      </c>
      <c r="AO550" s="205" t="str">
        <f>IF(Input!E549="","",IF(ISNUMBER(VALUE(Input!E549)),"","Needs to be a number."))</f>
        <v/>
      </c>
      <c r="AP550" s="205" t="str">
        <f>IF(Input!N549="","",IF(ISNUMBER(VALUE(Input!N549)),"","Needs to be a number."))</f>
        <v/>
      </c>
      <c r="AQ550" s="205" t="str">
        <f>IF(Input!O549="","",IF(ISNUMBER(VALUE(Input!O549)),"","Needs to be a number."))</f>
        <v/>
      </c>
      <c r="AR550" s="205" t="str">
        <f>IF(Input!V549="","",IF(ISNUMBER(VALUE(Input!V549)),"","Needs to be a number."))</f>
        <v/>
      </c>
      <c r="AS550" s="205" t="str">
        <f>IF(Input!W549="","",IF(ISNUMBER(VALUE(Input!W549)),"","Needs to be a number."))</f>
        <v/>
      </c>
      <c r="AT550" s="205" t="str">
        <f>IF(Input!X549="","",IF(ISNUMBER(VALUE(Input!X549)),"","Needs to be a number."))</f>
        <v/>
      </c>
      <c r="AU550" s="206" t="str">
        <f>IF(Input!Y549="","",IF(ISNUMBER(VALUE(Input!Y549)),"","Needs to be a number."))</f>
        <v/>
      </c>
      <c r="AW550" s="259" t="str">
        <f>IF(OR(VALUE(Input!C549)&lt;0,VALUE(Input!C549)&gt;100), "Invalid EEI %","")</f>
        <v/>
      </c>
      <c r="AX550" s="207"/>
      <c r="AY550" s="278" t="str">
        <f>IF(Input!E549="","",IF(VALUE(Input!E549)=0,"Do not enter 0.",""))</f>
        <v/>
      </c>
    </row>
    <row r="551" spans="2:51" x14ac:dyDescent="0.3">
      <c r="B551" s="188" t="str">
        <f>Input!A550</f>
        <v/>
      </c>
      <c r="C551" s="189" t="str">
        <f>IF(ISERROR(IF(AND(Input!$A550="",SUMPRODUCT(--(LEN(Input!$A551:'Input'!$A$1006)&gt;0))&lt;&gt;0),"Row is skipped.",IF(AND(Input!$A550="",Input!$A551=""),"", IF(Input!B550="","Data is missing.","")))),"",IF(AND(Input!$A550="",SUMPRODUCT(--(LEN(Input!$A551:'Input'!$A$1006)&gt;0))&lt;&gt;0),"Row is skipped.",IF(AND(Input!$A550="",Input!$A551=""),"", IF(Input!B550="","Data is missing.",""))))</f>
        <v/>
      </c>
      <c r="D551" s="189" t="str">
        <f>IF(ISERROR(IF(AND(Input!$A550="",SUMPRODUCT(--(LEN(Input!$A551:'Input'!$A$1006)&gt;0))&lt;&gt;0),"Row is skipped.",IF(AND(Input!$A550="",Input!$A551=""),"", IF(Input!C550="","Data is missing.","")))),"",IF(AND(Input!$A550="",SUMPRODUCT(--(LEN(Input!$A551:'Input'!$A$1006)&gt;0))&lt;&gt;0),"Row is skipped.",IF(AND(Input!$A550="",Input!$A551=""),"", IF(Input!C550="","Data is missing.",""))))</f>
        <v/>
      </c>
      <c r="E551" s="189" t="str">
        <f>IF(ISERROR(IF(AND(Input!$A550="",SUMPRODUCT(--(LEN(Input!$A551:'Input'!$A$1006)&gt;0))&lt;&gt;0),"Row is skipped.",IF(AND(Input!$A550="",Input!$A551=""),"", IF(Input!D550="","Data is missing.","")))),"",IF(AND(Input!$A550="",SUMPRODUCT(--(LEN(Input!$A551:'Input'!$A$1006)&gt;0))&lt;&gt;0),"Row is skipped.",IF(AND(Input!$A550="",Input!$A551=""),"", IF(Input!D550="","Data is missing.",""))))</f>
        <v/>
      </c>
      <c r="F551" s="189" t="str">
        <f>IF(ISERROR(IF(AND(Input!$A550="",SUMPRODUCT(--(LEN(Input!$A551:'Input'!$A$1006)&gt;0))&lt;&gt;0),"Row is skipped.",IF(AND(Input!$A550="",Input!$A551=""),"", IF(Input!E550="","Data is missing.","")))),"",IF(AND(Input!$A550="",SUMPRODUCT(--(LEN(Input!$A551:'Input'!$A$1006)&gt;0))&lt;&gt;0),"Row is skipped.",IF(AND(Input!$A550="",Input!$A551=""),"", IF(Input!E550="","Data is missing.",""))))</f>
        <v/>
      </c>
      <c r="G551" s="189" t="str">
        <f>IF(ISERROR(IF(AND(Input!$A550="",SUMPRODUCT(--(LEN(Input!$A551:'Input'!$A$1006)&gt;0))&lt;&gt;0),"Row is skipped.",IF(AND(Input!$A550="",Input!$A551=""),"", IF(Input!F550="","Data is missing.","")))),"",IF(AND(Input!$A550="",SUMPRODUCT(--(LEN(Input!$A551:'Input'!$A$1006)&gt;0))&lt;&gt;0),"Row is skipped.",IF(AND(Input!$A550="",Input!$A551=""),"", IF(Input!F550="","Data is missing.",""))))</f>
        <v/>
      </c>
      <c r="H551" s="190" t="str">
        <f>IF(ISERROR(IF(AND(Input!$A550="",SUMPRODUCT(--(LEN(Input!$A551:'Input'!$A$1006)&gt;0))&lt;&gt;0),"Row is skipped.",IF(AND(Input!$A550="",Input!$A551=""),"", IF(Input!G550="","Data is missing.","")))),"",IF(AND(Input!$A550="",SUMPRODUCT(--(LEN(Input!$A551:'Input'!$A$1006)&gt;0))&lt;&gt;0),"Row is skipped.",IF(AND(Input!$A550="",Input!$A551=""),"", IF(Input!G550="","Data is missing.",""))))</f>
        <v/>
      </c>
      <c r="I551" s="156"/>
      <c r="J551" s="191" t="str">
        <f>IFERROR(VLOOKUP(VLOOKUP(Input!$D550,'Measure List'!$A:$AN,40,FALSE),UIR!$A$1:$Q$27,17,FALSE),"")</f>
        <v/>
      </c>
      <c r="K551" s="192" t="str">
        <f>IFERROR(VLOOKUP(Input!$D550,'Measure List'!$A:$AN,40,FALSE),"")</f>
        <v/>
      </c>
      <c r="L551" s="156"/>
      <c r="M551" s="193" t="str">
        <f>IF(B551="","",IF(AND(Input!H550="",IFERROR(VLOOKUP(K551,UIR!$A$2:$P$21,2,FALSE),"")&lt;&gt;""),"Data is Missing.",""))</f>
        <v/>
      </c>
      <c r="N551" s="194" t="str">
        <f>IF(B551="","",IF(AND(Input!I550="",IFERROR(VLOOKUP(K551,UIR!$A$2:$P$21,3,FALSE),"")&lt;&gt;""),"Data is Missing.",""))</f>
        <v/>
      </c>
      <c r="O551" s="194" t="str">
        <f>IF(B551="","",IF(AND(Input!J550="",IFERROR(VLOOKUP(K551,UIR!$A$2:$P$21,4,FALSE),"")&lt;&gt;""),"Data is Missing.",""))</f>
        <v/>
      </c>
      <c r="P551" s="194" t="str">
        <f>IF(B551="","",IF(AND(Input!K550="",IFERROR(VLOOKUP(K551,UIR!$A$2:$P$21,5,FALSE),"")&lt;&gt;""),"Data is Missing.",""))</f>
        <v/>
      </c>
      <c r="Q551" s="194" t="str">
        <f>IF(B551="","",IF(AND(Input!L550="",IFERROR(VLOOKUP(K551,UIR!$A$2:$P$21,6,FALSE),"")&lt;&gt;""),"Data is Missing.",""))</f>
        <v/>
      </c>
      <c r="R551" s="194" t="str">
        <f>IF(B551="","",IF(AND(Input!M550="",IFERROR(VLOOKUP(K551,UIR!$A$2:$P$21,7,FALSE),"")&lt;&gt;""),"Data is Missing.",""))</f>
        <v/>
      </c>
      <c r="S551" s="194" t="str">
        <f>IF(B551="","",IF(AND(Input!P550="",IFERROR(VLOOKUP(K551,UIR!$A$2:$P$21,8,FALSE),"")&lt;&gt;""),"Data is Missing.",""))</f>
        <v/>
      </c>
      <c r="T551" s="194" t="str">
        <f>IF(B551="","",IF(AND(Input!Q550="",IFERROR(VLOOKUP(K551,UIR!$A$2:$P$21,9,FALSE),"")&lt;&gt;""),"Data is Missing.",""))</f>
        <v/>
      </c>
      <c r="U551" s="194"/>
      <c r="V551" s="194" t="str">
        <f>IF(B551="","",IF(AND(Input!S550="",IFERROR(VLOOKUP(K551,UIR!$A$2:$P$21,11,FALSE),"")&lt;&gt;""),"Data is Missing.",""))</f>
        <v/>
      </c>
      <c r="W551" s="194" t="str">
        <f>IF(B551="","",IF(AND(Input!T550="",IFERROR(VLOOKUP(K551,UIR!$A$2:$P$21,12,FALSE),"")&lt;&gt;""),"Data is Missing.",""))</f>
        <v/>
      </c>
      <c r="X551" s="194" t="str">
        <f>IF(B551="","",IF(AND(Input!V550="",IFERROR(VLOOKUP(K551,UIR!$A$2:$P$21,13,FALSE),"")&lt;&gt;""),"Data is Missing.",""))</f>
        <v/>
      </c>
      <c r="Y551" s="194" t="str">
        <f>IF(B551="","",IF(AND(Input!W550="",IFERROR(VLOOKUP(K551,UIR!$A$2:$P$21,14,FALSE),"")&lt;&gt;""),"Data is Missing.",""))</f>
        <v/>
      </c>
      <c r="Z551" s="194" t="str">
        <f>IF(B551="","",IF(AND(Input!X550="",IFERROR(VLOOKUP(K551,UIR!$A$2:$P$21,15,FALSE),"")&lt;&gt;""),"Data is Missing.",""))</f>
        <v/>
      </c>
      <c r="AA551" s="195" t="str">
        <f>IF(B551="","",IF(AND(Input!Y550="",IFERROR(VLOOKUP(K551,UIR!$A$2:$P$21,16,FALSE),"")&lt;&gt;""),"Data is Missing.",""))</f>
        <v/>
      </c>
      <c r="AC551" s="202" t="str">
        <f>IF(ISERROR(IF(Input!D550="","",IF(ISERROR(VLOOKUP(Input!D550,'Measure List'!$A$2:$A$30000,1,0)),"Invalid RefNo",""))),"",IF(Input!D550="","",IF(ISERROR(VLOOKUP(Input!D550,'Measure List'!$A$2:$A$30000,1,0)),"Invalid RefNo","")))</f>
        <v/>
      </c>
      <c r="AD551" s="156"/>
      <c r="AE551" s="156"/>
      <c r="AF551" s="156"/>
      <c r="AG551" s="156"/>
      <c r="AH551" s="156"/>
      <c r="AI551" s="156"/>
      <c r="AJ551" s="156"/>
      <c r="AK551" s="156"/>
      <c r="AL551" s="203" t="str">
        <f>IF(COUNTIF(Dropdowns!$K$2:$K$7,Input!S550)&gt;0,"",IF(Input!S550="","","Invalid Type"))</f>
        <v/>
      </c>
      <c r="AN551" s="204" t="str">
        <f>IF(Input!C550="","",IF(ISNUMBER(VALUE(Input!C550)),"","Needs to be a number."))</f>
        <v/>
      </c>
      <c r="AO551" s="205" t="str">
        <f>IF(Input!E550="","",IF(ISNUMBER(VALUE(Input!E550)),"","Needs to be a number."))</f>
        <v/>
      </c>
      <c r="AP551" s="205" t="str">
        <f>IF(Input!N550="","",IF(ISNUMBER(VALUE(Input!N550)),"","Needs to be a number."))</f>
        <v/>
      </c>
      <c r="AQ551" s="205" t="str">
        <f>IF(Input!O550="","",IF(ISNUMBER(VALUE(Input!O550)),"","Needs to be a number."))</f>
        <v/>
      </c>
      <c r="AR551" s="205" t="str">
        <f>IF(Input!V550="","",IF(ISNUMBER(VALUE(Input!V550)),"","Needs to be a number."))</f>
        <v/>
      </c>
      <c r="AS551" s="205" t="str">
        <f>IF(Input!W550="","",IF(ISNUMBER(VALUE(Input!W550)),"","Needs to be a number."))</f>
        <v/>
      </c>
      <c r="AT551" s="205" t="str">
        <f>IF(Input!X550="","",IF(ISNUMBER(VALUE(Input!X550)),"","Needs to be a number."))</f>
        <v/>
      </c>
      <c r="AU551" s="206" t="str">
        <f>IF(Input!Y550="","",IF(ISNUMBER(VALUE(Input!Y550)),"","Needs to be a number."))</f>
        <v/>
      </c>
      <c r="AW551" s="259" t="str">
        <f>IF(OR(VALUE(Input!C550)&lt;0,VALUE(Input!C550)&gt;100), "Invalid EEI %","")</f>
        <v/>
      </c>
      <c r="AX551" s="207"/>
      <c r="AY551" s="278" t="str">
        <f>IF(Input!E550="","",IF(VALUE(Input!E550)=0,"Do not enter 0.",""))</f>
        <v/>
      </c>
    </row>
    <row r="552" spans="2:51" x14ac:dyDescent="0.3">
      <c r="B552" s="188" t="str">
        <f>Input!A551</f>
        <v/>
      </c>
      <c r="C552" s="189" t="str">
        <f>IF(ISERROR(IF(AND(Input!$A551="",SUMPRODUCT(--(LEN(Input!$A552:'Input'!$A$1006)&gt;0))&lt;&gt;0),"Row is skipped.",IF(AND(Input!$A551="",Input!$A552=""),"", IF(Input!B551="","Data is missing.","")))),"",IF(AND(Input!$A551="",SUMPRODUCT(--(LEN(Input!$A552:'Input'!$A$1006)&gt;0))&lt;&gt;0),"Row is skipped.",IF(AND(Input!$A551="",Input!$A552=""),"", IF(Input!B551="","Data is missing.",""))))</f>
        <v/>
      </c>
      <c r="D552" s="189" t="str">
        <f>IF(ISERROR(IF(AND(Input!$A551="",SUMPRODUCT(--(LEN(Input!$A552:'Input'!$A$1006)&gt;0))&lt;&gt;0),"Row is skipped.",IF(AND(Input!$A551="",Input!$A552=""),"", IF(Input!C551="","Data is missing.","")))),"",IF(AND(Input!$A551="",SUMPRODUCT(--(LEN(Input!$A552:'Input'!$A$1006)&gt;0))&lt;&gt;0),"Row is skipped.",IF(AND(Input!$A551="",Input!$A552=""),"", IF(Input!C551="","Data is missing.",""))))</f>
        <v/>
      </c>
      <c r="E552" s="189" t="str">
        <f>IF(ISERROR(IF(AND(Input!$A551="",SUMPRODUCT(--(LEN(Input!$A552:'Input'!$A$1006)&gt;0))&lt;&gt;0),"Row is skipped.",IF(AND(Input!$A551="",Input!$A552=""),"", IF(Input!D551="","Data is missing.","")))),"",IF(AND(Input!$A551="",SUMPRODUCT(--(LEN(Input!$A552:'Input'!$A$1006)&gt;0))&lt;&gt;0),"Row is skipped.",IF(AND(Input!$A551="",Input!$A552=""),"", IF(Input!D551="","Data is missing.",""))))</f>
        <v/>
      </c>
      <c r="F552" s="189" t="str">
        <f>IF(ISERROR(IF(AND(Input!$A551="",SUMPRODUCT(--(LEN(Input!$A552:'Input'!$A$1006)&gt;0))&lt;&gt;0),"Row is skipped.",IF(AND(Input!$A551="",Input!$A552=""),"", IF(Input!E551="","Data is missing.","")))),"",IF(AND(Input!$A551="",SUMPRODUCT(--(LEN(Input!$A552:'Input'!$A$1006)&gt;0))&lt;&gt;0),"Row is skipped.",IF(AND(Input!$A551="",Input!$A552=""),"", IF(Input!E551="","Data is missing.",""))))</f>
        <v/>
      </c>
      <c r="G552" s="189" t="str">
        <f>IF(ISERROR(IF(AND(Input!$A551="",SUMPRODUCT(--(LEN(Input!$A552:'Input'!$A$1006)&gt;0))&lt;&gt;0),"Row is skipped.",IF(AND(Input!$A551="",Input!$A552=""),"", IF(Input!F551="","Data is missing.","")))),"",IF(AND(Input!$A551="",SUMPRODUCT(--(LEN(Input!$A552:'Input'!$A$1006)&gt;0))&lt;&gt;0),"Row is skipped.",IF(AND(Input!$A551="",Input!$A552=""),"", IF(Input!F551="","Data is missing.",""))))</f>
        <v/>
      </c>
      <c r="H552" s="190" t="str">
        <f>IF(ISERROR(IF(AND(Input!$A551="",SUMPRODUCT(--(LEN(Input!$A552:'Input'!$A$1006)&gt;0))&lt;&gt;0),"Row is skipped.",IF(AND(Input!$A551="",Input!$A552=""),"", IF(Input!G551="","Data is missing.","")))),"",IF(AND(Input!$A551="",SUMPRODUCT(--(LEN(Input!$A552:'Input'!$A$1006)&gt;0))&lt;&gt;0),"Row is skipped.",IF(AND(Input!$A551="",Input!$A552=""),"", IF(Input!G551="","Data is missing.",""))))</f>
        <v/>
      </c>
      <c r="I552" s="156"/>
      <c r="J552" s="191" t="str">
        <f>IFERROR(VLOOKUP(VLOOKUP(Input!$D551,'Measure List'!$A:$AN,40,FALSE),UIR!$A$1:$Q$27,17,FALSE),"")</f>
        <v/>
      </c>
      <c r="K552" s="192" t="str">
        <f>IFERROR(VLOOKUP(Input!$D551,'Measure List'!$A:$AN,40,FALSE),"")</f>
        <v/>
      </c>
      <c r="L552" s="156"/>
      <c r="M552" s="193" t="str">
        <f>IF(B552="","",IF(AND(Input!H551="",IFERROR(VLOOKUP(K552,UIR!$A$2:$P$21,2,FALSE),"")&lt;&gt;""),"Data is Missing.",""))</f>
        <v/>
      </c>
      <c r="N552" s="194" t="str">
        <f>IF(B552="","",IF(AND(Input!I551="",IFERROR(VLOOKUP(K552,UIR!$A$2:$P$21,3,FALSE),"")&lt;&gt;""),"Data is Missing.",""))</f>
        <v/>
      </c>
      <c r="O552" s="194" t="str">
        <f>IF(B552="","",IF(AND(Input!J551="",IFERROR(VLOOKUP(K552,UIR!$A$2:$P$21,4,FALSE),"")&lt;&gt;""),"Data is Missing.",""))</f>
        <v/>
      </c>
      <c r="P552" s="194" t="str">
        <f>IF(B552="","",IF(AND(Input!K551="",IFERROR(VLOOKUP(K552,UIR!$A$2:$P$21,5,FALSE),"")&lt;&gt;""),"Data is Missing.",""))</f>
        <v/>
      </c>
      <c r="Q552" s="194" t="str">
        <f>IF(B552="","",IF(AND(Input!L551="",IFERROR(VLOOKUP(K552,UIR!$A$2:$P$21,6,FALSE),"")&lt;&gt;""),"Data is Missing.",""))</f>
        <v/>
      </c>
      <c r="R552" s="194" t="str">
        <f>IF(B552="","",IF(AND(Input!M551="",IFERROR(VLOOKUP(K552,UIR!$A$2:$P$21,7,FALSE),"")&lt;&gt;""),"Data is Missing.",""))</f>
        <v/>
      </c>
      <c r="S552" s="194" t="str">
        <f>IF(B552="","",IF(AND(Input!P551="",IFERROR(VLOOKUP(K552,UIR!$A$2:$P$21,8,FALSE),"")&lt;&gt;""),"Data is Missing.",""))</f>
        <v/>
      </c>
      <c r="T552" s="194" t="str">
        <f>IF(B552="","",IF(AND(Input!Q551="",IFERROR(VLOOKUP(K552,UIR!$A$2:$P$21,9,FALSE),"")&lt;&gt;""),"Data is Missing.",""))</f>
        <v/>
      </c>
      <c r="U552" s="194"/>
      <c r="V552" s="194" t="str">
        <f>IF(B552="","",IF(AND(Input!S551="",IFERROR(VLOOKUP(K552,UIR!$A$2:$P$21,11,FALSE),"")&lt;&gt;""),"Data is Missing.",""))</f>
        <v/>
      </c>
      <c r="W552" s="194" t="str">
        <f>IF(B552="","",IF(AND(Input!T551="",IFERROR(VLOOKUP(K552,UIR!$A$2:$P$21,12,FALSE),"")&lt;&gt;""),"Data is Missing.",""))</f>
        <v/>
      </c>
      <c r="X552" s="194" t="str">
        <f>IF(B552="","",IF(AND(Input!V551="",IFERROR(VLOOKUP(K552,UIR!$A$2:$P$21,13,FALSE),"")&lt;&gt;""),"Data is Missing.",""))</f>
        <v/>
      </c>
      <c r="Y552" s="194" t="str">
        <f>IF(B552="","",IF(AND(Input!W551="",IFERROR(VLOOKUP(K552,UIR!$A$2:$P$21,14,FALSE),"")&lt;&gt;""),"Data is Missing.",""))</f>
        <v/>
      </c>
      <c r="Z552" s="194" t="str">
        <f>IF(B552="","",IF(AND(Input!X551="",IFERROR(VLOOKUP(K552,UIR!$A$2:$P$21,15,FALSE),"")&lt;&gt;""),"Data is Missing.",""))</f>
        <v/>
      </c>
      <c r="AA552" s="195" t="str">
        <f>IF(B552="","",IF(AND(Input!Y551="",IFERROR(VLOOKUP(K552,UIR!$A$2:$P$21,16,FALSE),"")&lt;&gt;""),"Data is Missing.",""))</f>
        <v/>
      </c>
      <c r="AC552" s="202" t="str">
        <f>IF(ISERROR(IF(Input!D551="","",IF(ISERROR(VLOOKUP(Input!D551,'Measure List'!$A$2:$A$30000,1,0)),"Invalid RefNo",""))),"",IF(Input!D551="","",IF(ISERROR(VLOOKUP(Input!D551,'Measure List'!$A$2:$A$30000,1,0)),"Invalid RefNo","")))</f>
        <v/>
      </c>
      <c r="AD552" s="156"/>
      <c r="AE552" s="156"/>
      <c r="AF552" s="156"/>
      <c r="AG552" s="156"/>
      <c r="AH552" s="156"/>
      <c r="AI552" s="156"/>
      <c r="AJ552" s="156"/>
      <c r="AK552" s="156"/>
      <c r="AL552" s="203" t="str">
        <f>IF(COUNTIF(Dropdowns!$K$2:$K$7,Input!S551)&gt;0,"",IF(Input!S551="","","Invalid Type"))</f>
        <v/>
      </c>
      <c r="AN552" s="204" t="str">
        <f>IF(Input!C551="","",IF(ISNUMBER(VALUE(Input!C551)),"","Needs to be a number."))</f>
        <v/>
      </c>
      <c r="AO552" s="205" t="str">
        <f>IF(Input!E551="","",IF(ISNUMBER(VALUE(Input!E551)),"","Needs to be a number."))</f>
        <v/>
      </c>
      <c r="AP552" s="205" t="str">
        <f>IF(Input!N551="","",IF(ISNUMBER(VALUE(Input!N551)),"","Needs to be a number."))</f>
        <v/>
      </c>
      <c r="AQ552" s="205" t="str">
        <f>IF(Input!O551="","",IF(ISNUMBER(VALUE(Input!O551)),"","Needs to be a number."))</f>
        <v/>
      </c>
      <c r="AR552" s="205" t="str">
        <f>IF(Input!V551="","",IF(ISNUMBER(VALUE(Input!V551)),"","Needs to be a number."))</f>
        <v/>
      </c>
      <c r="AS552" s="205" t="str">
        <f>IF(Input!W551="","",IF(ISNUMBER(VALUE(Input!W551)),"","Needs to be a number."))</f>
        <v/>
      </c>
      <c r="AT552" s="205" t="str">
        <f>IF(Input!X551="","",IF(ISNUMBER(VALUE(Input!X551)),"","Needs to be a number."))</f>
        <v/>
      </c>
      <c r="AU552" s="206" t="str">
        <f>IF(Input!Y551="","",IF(ISNUMBER(VALUE(Input!Y551)),"","Needs to be a number."))</f>
        <v/>
      </c>
      <c r="AW552" s="259" t="str">
        <f>IF(OR(VALUE(Input!C551)&lt;0,VALUE(Input!C551)&gt;100), "Invalid EEI %","")</f>
        <v/>
      </c>
      <c r="AX552" s="207"/>
      <c r="AY552" s="278" t="str">
        <f>IF(Input!E551="","",IF(VALUE(Input!E551)=0,"Do not enter 0.",""))</f>
        <v/>
      </c>
    </row>
    <row r="553" spans="2:51" x14ac:dyDescent="0.3">
      <c r="B553" s="188" t="str">
        <f>Input!A552</f>
        <v/>
      </c>
      <c r="C553" s="189" t="str">
        <f>IF(ISERROR(IF(AND(Input!$A552="",SUMPRODUCT(--(LEN(Input!$A553:'Input'!$A$1006)&gt;0))&lt;&gt;0),"Row is skipped.",IF(AND(Input!$A552="",Input!$A553=""),"", IF(Input!B552="","Data is missing.","")))),"",IF(AND(Input!$A552="",SUMPRODUCT(--(LEN(Input!$A553:'Input'!$A$1006)&gt;0))&lt;&gt;0),"Row is skipped.",IF(AND(Input!$A552="",Input!$A553=""),"", IF(Input!B552="","Data is missing.",""))))</f>
        <v/>
      </c>
      <c r="D553" s="189" t="str">
        <f>IF(ISERROR(IF(AND(Input!$A552="",SUMPRODUCT(--(LEN(Input!$A553:'Input'!$A$1006)&gt;0))&lt;&gt;0),"Row is skipped.",IF(AND(Input!$A552="",Input!$A553=""),"", IF(Input!C552="","Data is missing.","")))),"",IF(AND(Input!$A552="",SUMPRODUCT(--(LEN(Input!$A553:'Input'!$A$1006)&gt;0))&lt;&gt;0),"Row is skipped.",IF(AND(Input!$A552="",Input!$A553=""),"", IF(Input!C552="","Data is missing.",""))))</f>
        <v/>
      </c>
      <c r="E553" s="189" t="str">
        <f>IF(ISERROR(IF(AND(Input!$A552="",SUMPRODUCT(--(LEN(Input!$A553:'Input'!$A$1006)&gt;0))&lt;&gt;0),"Row is skipped.",IF(AND(Input!$A552="",Input!$A553=""),"", IF(Input!D552="","Data is missing.","")))),"",IF(AND(Input!$A552="",SUMPRODUCT(--(LEN(Input!$A553:'Input'!$A$1006)&gt;0))&lt;&gt;0),"Row is skipped.",IF(AND(Input!$A552="",Input!$A553=""),"", IF(Input!D552="","Data is missing.",""))))</f>
        <v/>
      </c>
      <c r="F553" s="189" t="str">
        <f>IF(ISERROR(IF(AND(Input!$A552="",SUMPRODUCT(--(LEN(Input!$A553:'Input'!$A$1006)&gt;0))&lt;&gt;0),"Row is skipped.",IF(AND(Input!$A552="",Input!$A553=""),"", IF(Input!E552="","Data is missing.","")))),"",IF(AND(Input!$A552="",SUMPRODUCT(--(LEN(Input!$A553:'Input'!$A$1006)&gt;0))&lt;&gt;0),"Row is skipped.",IF(AND(Input!$A552="",Input!$A553=""),"", IF(Input!E552="","Data is missing.",""))))</f>
        <v/>
      </c>
      <c r="G553" s="189" t="str">
        <f>IF(ISERROR(IF(AND(Input!$A552="",SUMPRODUCT(--(LEN(Input!$A553:'Input'!$A$1006)&gt;0))&lt;&gt;0),"Row is skipped.",IF(AND(Input!$A552="",Input!$A553=""),"", IF(Input!F552="","Data is missing.","")))),"",IF(AND(Input!$A552="",SUMPRODUCT(--(LEN(Input!$A553:'Input'!$A$1006)&gt;0))&lt;&gt;0),"Row is skipped.",IF(AND(Input!$A552="",Input!$A553=""),"", IF(Input!F552="","Data is missing.",""))))</f>
        <v/>
      </c>
      <c r="H553" s="190" t="str">
        <f>IF(ISERROR(IF(AND(Input!$A552="",SUMPRODUCT(--(LEN(Input!$A553:'Input'!$A$1006)&gt;0))&lt;&gt;0),"Row is skipped.",IF(AND(Input!$A552="",Input!$A553=""),"", IF(Input!G552="","Data is missing.","")))),"",IF(AND(Input!$A552="",SUMPRODUCT(--(LEN(Input!$A553:'Input'!$A$1006)&gt;0))&lt;&gt;0),"Row is skipped.",IF(AND(Input!$A552="",Input!$A553=""),"", IF(Input!G552="","Data is missing.",""))))</f>
        <v/>
      </c>
      <c r="I553" s="156"/>
      <c r="J553" s="191" t="str">
        <f>IFERROR(VLOOKUP(VLOOKUP(Input!$D552,'Measure List'!$A:$AN,40,FALSE),UIR!$A$1:$Q$27,17,FALSE),"")</f>
        <v/>
      </c>
      <c r="K553" s="192" t="str">
        <f>IFERROR(VLOOKUP(Input!$D552,'Measure List'!$A:$AN,40,FALSE),"")</f>
        <v/>
      </c>
      <c r="L553" s="156"/>
      <c r="M553" s="193" t="str">
        <f>IF(B553="","",IF(AND(Input!H552="",IFERROR(VLOOKUP(K553,UIR!$A$2:$P$21,2,FALSE),"")&lt;&gt;""),"Data is Missing.",""))</f>
        <v/>
      </c>
      <c r="N553" s="194" t="str">
        <f>IF(B553="","",IF(AND(Input!I552="",IFERROR(VLOOKUP(K553,UIR!$A$2:$P$21,3,FALSE),"")&lt;&gt;""),"Data is Missing.",""))</f>
        <v/>
      </c>
      <c r="O553" s="194" t="str">
        <f>IF(B553="","",IF(AND(Input!J552="",IFERROR(VLOOKUP(K553,UIR!$A$2:$P$21,4,FALSE),"")&lt;&gt;""),"Data is Missing.",""))</f>
        <v/>
      </c>
      <c r="P553" s="194" t="str">
        <f>IF(B553="","",IF(AND(Input!K552="",IFERROR(VLOOKUP(K553,UIR!$A$2:$P$21,5,FALSE),"")&lt;&gt;""),"Data is Missing.",""))</f>
        <v/>
      </c>
      <c r="Q553" s="194" t="str">
        <f>IF(B553="","",IF(AND(Input!L552="",IFERROR(VLOOKUP(K553,UIR!$A$2:$P$21,6,FALSE),"")&lt;&gt;""),"Data is Missing.",""))</f>
        <v/>
      </c>
      <c r="R553" s="194" t="str">
        <f>IF(B553="","",IF(AND(Input!M552="",IFERROR(VLOOKUP(K553,UIR!$A$2:$P$21,7,FALSE),"")&lt;&gt;""),"Data is Missing.",""))</f>
        <v/>
      </c>
      <c r="S553" s="194" t="str">
        <f>IF(B553="","",IF(AND(Input!P552="",IFERROR(VLOOKUP(K553,UIR!$A$2:$P$21,8,FALSE),"")&lt;&gt;""),"Data is Missing.",""))</f>
        <v/>
      </c>
      <c r="T553" s="194" t="str">
        <f>IF(B553="","",IF(AND(Input!Q552="",IFERROR(VLOOKUP(K553,UIR!$A$2:$P$21,9,FALSE),"")&lt;&gt;""),"Data is Missing.",""))</f>
        <v/>
      </c>
      <c r="U553" s="194"/>
      <c r="V553" s="194" t="str">
        <f>IF(B553="","",IF(AND(Input!S552="",IFERROR(VLOOKUP(K553,UIR!$A$2:$P$21,11,FALSE),"")&lt;&gt;""),"Data is Missing.",""))</f>
        <v/>
      </c>
      <c r="W553" s="194" t="str">
        <f>IF(B553="","",IF(AND(Input!T552="",IFERROR(VLOOKUP(K553,UIR!$A$2:$P$21,12,FALSE),"")&lt;&gt;""),"Data is Missing.",""))</f>
        <v/>
      </c>
      <c r="X553" s="194" t="str">
        <f>IF(B553="","",IF(AND(Input!V552="",IFERROR(VLOOKUP(K553,UIR!$A$2:$P$21,13,FALSE),"")&lt;&gt;""),"Data is Missing.",""))</f>
        <v/>
      </c>
      <c r="Y553" s="194" t="str">
        <f>IF(B553="","",IF(AND(Input!W552="",IFERROR(VLOOKUP(K553,UIR!$A$2:$P$21,14,FALSE),"")&lt;&gt;""),"Data is Missing.",""))</f>
        <v/>
      </c>
      <c r="Z553" s="194" t="str">
        <f>IF(B553="","",IF(AND(Input!X552="",IFERROR(VLOOKUP(K553,UIR!$A$2:$P$21,15,FALSE),"")&lt;&gt;""),"Data is Missing.",""))</f>
        <v/>
      </c>
      <c r="AA553" s="195" t="str">
        <f>IF(B553="","",IF(AND(Input!Y552="",IFERROR(VLOOKUP(K553,UIR!$A$2:$P$21,16,FALSE),"")&lt;&gt;""),"Data is Missing.",""))</f>
        <v/>
      </c>
      <c r="AC553" s="202" t="str">
        <f>IF(ISERROR(IF(Input!D552="","",IF(ISERROR(VLOOKUP(Input!D552,'Measure List'!$A$2:$A$30000,1,0)),"Invalid RefNo",""))),"",IF(Input!D552="","",IF(ISERROR(VLOOKUP(Input!D552,'Measure List'!$A$2:$A$30000,1,0)),"Invalid RefNo","")))</f>
        <v/>
      </c>
      <c r="AD553" s="156"/>
      <c r="AE553" s="156"/>
      <c r="AF553" s="156"/>
      <c r="AG553" s="156"/>
      <c r="AH553" s="156"/>
      <c r="AI553" s="156"/>
      <c r="AJ553" s="156"/>
      <c r="AK553" s="156"/>
      <c r="AL553" s="203" t="str">
        <f>IF(COUNTIF(Dropdowns!$K$2:$K$7,Input!S552)&gt;0,"",IF(Input!S552="","","Invalid Type"))</f>
        <v/>
      </c>
      <c r="AN553" s="204" t="str">
        <f>IF(Input!C552="","",IF(ISNUMBER(VALUE(Input!C552)),"","Needs to be a number."))</f>
        <v/>
      </c>
      <c r="AO553" s="205" t="str">
        <f>IF(Input!E552="","",IF(ISNUMBER(VALUE(Input!E552)),"","Needs to be a number."))</f>
        <v/>
      </c>
      <c r="AP553" s="205" t="str">
        <f>IF(Input!N552="","",IF(ISNUMBER(VALUE(Input!N552)),"","Needs to be a number."))</f>
        <v/>
      </c>
      <c r="AQ553" s="205" t="str">
        <f>IF(Input!O552="","",IF(ISNUMBER(VALUE(Input!O552)),"","Needs to be a number."))</f>
        <v/>
      </c>
      <c r="AR553" s="205" t="str">
        <f>IF(Input!V552="","",IF(ISNUMBER(VALUE(Input!V552)),"","Needs to be a number."))</f>
        <v/>
      </c>
      <c r="AS553" s="205" t="str">
        <f>IF(Input!W552="","",IF(ISNUMBER(VALUE(Input!W552)),"","Needs to be a number."))</f>
        <v/>
      </c>
      <c r="AT553" s="205" t="str">
        <f>IF(Input!X552="","",IF(ISNUMBER(VALUE(Input!X552)),"","Needs to be a number."))</f>
        <v/>
      </c>
      <c r="AU553" s="206" t="str">
        <f>IF(Input!Y552="","",IF(ISNUMBER(VALUE(Input!Y552)),"","Needs to be a number."))</f>
        <v/>
      </c>
      <c r="AW553" s="259" t="str">
        <f>IF(OR(VALUE(Input!C552)&lt;0,VALUE(Input!C552)&gt;100), "Invalid EEI %","")</f>
        <v/>
      </c>
      <c r="AX553" s="207"/>
      <c r="AY553" s="278" t="str">
        <f>IF(Input!E552="","",IF(VALUE(Input!E552)=0,"Do not enter 0.",""))</f>
        <v/>
      </c>
    </row>
    <row r="554" spans="2:51" x14ac:dyDescent="0.3">
      <c r="B554" s="188" t="str">
        <f>Input!A553</f>
        <v/>
      </c>
      <c r="C554" s="189" t="str">
        <f>IF(ISERROR(IF(AND(Input!$A553="",SUMPRODUCT(--(LEN(Input!$A554:'Input'!$A$1006)&gt;0))&lt;&gt;0),"Row is skipped.",IF(AND(Input!$A553="",Input!$A554=""),"", IF(Input!B553="","Data is missing.","")))),"",IF(AND(Input!$A553="",SUMPRODUCT(--(LEN(Input!$A554:'Input'!$A$1006)&gt;0))&lt;&gt;0),"Row is skipped.",IF(AND(Input!$A553="",Input!$A554=""),"", IF(Input!B553="","Data is missing.",""))))</f>
        <v/>
      </c>
      <c r="D554" s="189" t="str">
        <f>IF(ISERROR(IF(AND(Input!$A553="",SUMPRODUCT(--(LEN(Input!$A554:'Input'!$A$1006)&gt;0))&lt;&gt;0),"Row is skipped.",IF(AND(Input!$A553="",Input!$A554=""),"", IF(Input!C553="","Data is missing.","")))),"",IF(AND(Input!$A553="",SUMPRODUCT(--(LEN(Input!$A554:'Input'!$A$1006)&gt;0))&lt;&gt;0),"Row is skipped.",IF(AND(Input!$A553="",Input!$A554=""),"", IF(Input!C553="","Data is missing.",""))))</f>
        <v/>
      </c>
      <c r="E554" s="189" t="str">
        <f>IF(ISERROR(IF(AND(Input!$A553="",SUMPRODUCT(--(LEN(Input!$A554:'Input'!$A$1006)&gt;0))&lt;&gt;0),"Row is skipped.",IF(AND(Input!$A553="",Input!$A554=""),"", IF(Input!D553="","Data is missing.","")))),"",IF(AND(Input!$A553="",SUMPRODUCT(--(LEN(Input!$A554:'Input'!$A$1006)&gt;0))&lt;&gt;0),"Row is skipped.",IF(AND(Input!$A553="",Input!$A554=""),"", IF(Input!D553="","Data is missing.",""))))</f>
        <v/>
      </c>
      <c r="F554" s="189" t="str">
        <f>IF(ISERROR(IF(AND(Input!$A553="",SUMPRODUCT(--(LEN(Input!$A554:'Input'!$A$1006)&gt;0))&lt;&gt;0),"Row is skipped.",IF(AND(Input!$A553="",Input!$A554=""),"", IF(Input!E553="","Data is missing.","")))),"",IF(AND(Input!$A553="",SUMPRODUCT(--(LEN(Input!$A554:'Input'!$A$1006)&gt;0))&lt;&gt;0),"Row is skipped.",IF(AND(Input!$A553="",Input!$A554=""),"", IF(Input!E553="","Data is missing.",""))))</f>
        <v/>
      </c>
      <c r="G554" s="189" t="str">
        <f>IF(ISERROR(IF(AND(Input!$A553="",SUMPRODUCT(--(LEN(Input!$A554:'Input'!$A$1006)&gt;0))&lt;&gt;0),"Row is skipped.",IF(AND(Input!$A553="",Input!$A554=""),"", IF(Input!F553="","Data is missing.","")))),"",IF(AND(Input!$A553="",SUMPRODUCT(--(LEN(Input!$A554:'Input'!$A$1006)&gt;0))&lt;&gt;0),"Row is skipped.",IF(AND(Input!$A553="",Input!$A554=""),"", IF(Input!F553="","Data is missing.",""))))</f>
        <v/>
      </c>
      <c r="H554" s="190" t="str">
        <f>IF(ISERROR(IF(AND(Input!$A553="",SUMPRODUCT(--(LEN(Input!$A554:'Input'!$A$1006)&gt;0))&lt;&gt;0),"Row is skipped.",IF(AND(Input!$A553="",Input!$A554=""),"", IF(Input!G553="","Data is missing.","")))),"",IF(AND(Input!$A553="",SUMPRODUCT(--(LEN(Input!$A554:'Input'!$A$1006)&gt;0))&lt;&gt;0),"Row is skipped.",IF(AND(Input!$A553="",Input!$A554=""),"", IF(Input!G553="","Data is missing.",""))))</f>
        <v/>
      </c>
      <c r="I554" s="156"/>
      <c r="J554" s="191" t="str">
        <f>IFERROR(VLOOKUP(VLOOKUP(Input!$D553,'Measure List'!$A:$AN,40,FALSE),UIR!$A$1:$Q$27,17,FALSE),"")</f>
        <v/>
      </c>
      <c r="K554" s="192" t="str">
        <f>IFERROR(VLOOKUP(Input!$D553,'Measure List'!$A:$AN,40,FALSE),"")</f>
        <v/>
      </c>
      <c r="L554" s="156"/>
      <c r="M554" s="193" t="str">
        <f>IF(B554="","",IF(AND(Input!H553="",IFERROR(VLOOKUP(K554,UIR!$A$2:$P$21,2,FALSE),"")&lt;&gt;""),"Data is Missing.",""))</f>
        <v/>
      </c>
      <c r="N554" s="194" t="str">
        <f>IF(B554="","",IF(AND(Input!I553="",IFERROR(VLOOKUP(K554,UIR!$A$2:$P$21,3,FALSE),"")&lt;&gt;""),"Data is Missing.",""))</f>
        <v/>
      </c>
      <c r="O554" s="194" t="str">
        <f>IF(B554="","",IF(AND(Input!J553="",IFERROR(VLOOKUP(K554,UIR!$A$2:$P$21,4,FALSE),"")&lt;&gt;""),"Data is Missing.",""))</f>
        <v/>
      </c>
      <c r="P554" s="194" t="str">
        <f>IF(B554="","",IF(AND(Input!K553="",IFERROR(VLOOKUP(K554,UIR!$A$2:$P$21,5,FALSE),"")&lt;&gt;""),"Data is Missing.",""))</f>
        <v/>
      </c>
      <c r="Q554" s="194" t="str">
        <f>IF(B554="","",IF(AND(Input!L553="",IFERROR(VLOOKUP(K554,UIR!$A$2:$P$21,6,FALSE),"")&lt;&gt;""),"Data is Missing.",""))</f>
        <v/>
      </c>
      <c r="R554" s="194" t="str">
        <f>IF(B554="","",IF(AND(Input!M553="",IFERROR(VLOOKUP(K554,UIR!$A$2:$P$21,7,FALSE),"")&lt;&gt;""),"Data is Missing.",""))</f>
        <v/>
      </c>
      <c r="S554" s="194" t="str">
        <f>IF(B554="","",IF(AND(Input!P553="",IFERROR(VLOOKUP(K554,UIR!$A$2:$P$21,8,FALSE),"")&lt;&gt;""),"Data is Missing.",""))</f>
        <v/>
      </c>
      <c r="T554" s="194" t="str">
        <f>IF(B554="","",IF(AND(Input!Q553="",IFERROR(VLOOKUP(K554,UIR!$A$2:$P$21,9,FALSE),"")&lt;&gt;""),"Data is Missing.",""))</f>
        <v/>
      </c>
      <c r="U554" s="194"/>
      <c r="V554" s="194" t="str">
        <f>IF(B554="","",IF(AND(Input!S553="",IFERROR(VLOOKUP(K554,UIR!$A$2:$P$21,11,FALSE),"")&lt;&gt;""),"Data is Missing.",""))</f>
        <v/>
      </c>
      <c r="W554" s="194" t="str">
        <f>IF(B554="","",IF(AND(Input!T553="",IFERROR(VLOOKUP(K554,UIR!$A$2:$P$21,12,FALSE),"")&lt;&gt;""),"Data is Missing.",""))</f>
        <v/>
      </c>
      <c r="X554" s="194" t="str">
        <f>IF(B554="","",IF(AND(Input!V553="",IFERROR(VLOOKUP(K554,UIR!$A$2:$P$21,13,FALSE),"")&lt;&gt;""),"Data is Missing.",""))</f>
        <v/>
      </c>
      <c r="Y554" s="194" t="str">
        <f>IF(B554="","",IF(AND(Input!W553="",IFERROR(VLOOKUP(K554,UIR!$A$2:$P$21,14,FALSE),"")&lt;&gt;""),"Data is Missing.",""))</f>
        <v/>
      </c>
      <c r="Z554" s="194" t="str">
        <f>IF(B554="","",IF(AND(Input!X553="",IFERROR(VLOOKUP(K554,UIR!$A$2:$P$21,15,FALSE),"")&lt;&gt;""),"Data is Missing.",""))</f>
        <v/>
      </c>
      <c r="AA554" s="195" t="str">
        <f>IF(B554="","",IF(AND(Input!Y553="",IFERROR(VLOOKUP(K554,UIR!$A$2:$P$21,16,FALSE),"")&lt;&gt;""),"Data is Missing.",""))</f>
        <v/>
      </c>
      <c r="AC554" s="202" t="str">
        <f>IF(ISERROR(IF(Input!D553="","",IF(ISERROR(VLOOKUP(Input!D553,'Measure List'!$A$2:$A$30000,1,0)),"Invalid RefNo",""))),"",IF(Input!D553="","",IF(ISERROR(VLOOKUP(Input!D553,'Measure List'!$A$2:$A$30000,1,0)),"Invalid RefNo","")))</f>
        <v/>
      </c>
      <c r="AD554" s="156"/>
      <c r="AE554" s="156"/>
      <c r="AF554" s="156"/>
      <c r="AG554" s="156"/>
      <c r="AH554" s="156"/>
      <c r="AI554" s="156"/>
      <c r="AJ554" s="156"/>
      <c r="AK554" s="156"/>
      <c r="AL554" s="203" t="str">
        <f>IF(COUNTIF(Dropdowns!$K$2:$K$7,Input!S553)&gt;0,"",IF(Input!S553="","","Invalid Type"))</f>
        <v/>
      </c>
      <c r="AN554" s="204" t="str">
        <f>IF(Input!C553="","",IF(ISNUMBER(VALUE(Input!C553)),"","Needs to be a number."))</f>
        <v/>
      </c>
      <c r="AO554" s="205" t="str">
        <f>IF(Input!E553="","",IF(ISNUMBER(VALUE(Input!E553)),"","Needs to be a number."))</f>
        <v/>
      </c>
      <c r="AP554" s="205" t="str">
        <f>IF(Input!N553="","",IF(ISNUMBER(VALUE(Input!N553)),"","Needs to be a number."))</f>
        <v/>
      </c>
      <c r="AQ554" s="205" t="str">
        <f>IF(Input!O553="","",IF(ISNUMBER(VALUE(Input!O553)),"","Needs to be a number."))</f>
        <v/>
      </c>
      <c r="AR554" s="205" t="str">
        <f>IF(Input!V553="","",IF(ISNUMBER(VALUE(Input!V553)),"","Needs to be a number."))</f>
        <v/>
      </c>
      <c r="AS554" s="205" t="str">
        <f>IF(Input!W553="","",IF(ISNUMBER(VALUE(Input!W553)),"","Needs to be a number."))</f>
        <v/>
      </c>
      <c r="AT554" s="205" t="str">
        <f>IF(Input!X553="","",IF(ISNUMBER(VALUE(Input!X553)),"","Needs to be a number."))</f>
        <v/>
      </c>
      <c r="AU554" s="206" t="str">
        <f>IF(Input!Y553="","",IF(ISNUMBER(VALUE(Input!Y553)),"","Needs to be a number."))</f>
        <v/>
      </c>
      <c r="AW554" s="259" t="str">
        <f>IF(OR(VALUE(Input!C553)&lt;0,VALUE(Input!C553)&gt;100), "Invalid EEI %","")</f>
        <v/>
      </c>
      <c r="AX554" s="207"/>
      <c r="AY554" s="278" t="str">
        <f>IF(Input!E553="","",IF(VALUE(Input!E553)=0,"Do not enter 0.",""))</f>
        <v/>
      </c>
    </row>
    <row r="555" spans="2:51" x14ac:dyDescent="0.3">
      <c r="B555" s="188" t="str">
        <f>Input!A554</f>
        <v/>
      </c>
      <c r="C555" s="189" t="str">
        <f>IF(ISERROR(IF(AND(Input!$A554="",SUMPRODUCT(--(LEN(Input!$A555:'Input'!$A$1006)&gt;0))&lt;&gt;0),"Row is skipped.",IF(AND(Input!$A554="",Input!$A555=""),"", IF(Input!B554="","Data is missing.","")))),"",IF(AND(Input!$A554="",SUMPRODUCT(--(LEN(Input!$A555:'Input'!$A$1006)&gt;0))&lt;&gt;0),"Row is skipped.",IF(AND(Input!$A554="",Input!$A555=""),"", IF(Input!B554="","Data is missing.",""))))</f>
        <v/>
      </c>
      <c r="D555" s="189" t="str">
        <f>IF(ISERROR(IF(AND(Input!$A554="",SUMPRODUCT(--(LEN(Input!$A555:'Input'!$A$1006)&gt;0))&lt;&gt;0),"Row is skipped.",IF(AND(Input!$A554="",Input!$A555=""),"", IF(Input!C554="","Data is missing.","")))),"",IF(AND(Input!$A554="",SUMPRODUCT(--(LEN(Input!$A555:'Input'!$A$1006)&gt;0))&lt;&gt;0),"Row is skipped.",IF(AND(Input!$A554="",Input!$A555=""),"", IF(Input!C554="","Data is missing.",""))))</f>
        <v/>
      </c>
      <c r="E555" s="189" t="str">
        <f>IF(ISERROR(IF(AND(Input!$A554="",SUMPRODUCT(--(LEN(Input!$A555:'Input'!$A$1006)&gt;0))&lt;&gt;0),"Row is skipped.",IF(AND(Input!$A554="",Input!$A555=""),"", IF(Input!D554="","Data is missing.","")))),"",IF(AND(Input!$A554="",SUMPRODUCT(--(LEN(Input!$A555:'Input'!$A$1006)&gt;0))&lt;&gt;0),"Row is skipped.",IF(AND(Input!$A554="",Input!$A555=""),"", IF(Input!D554="","Data is missing.",""))))</f>
        <v/>
      </c>
      <c r="F555" s="189" t="str">
        <f>IF(ISERROR(IF(AND(Input!$A554="",SUMPRODUCT(--(LEN(Input!$A555:'Input'!$A$1006)&gt;0))&lt;&gt;0),"Row is skipped.",IF(AND(Input!$A554="",Input!$A555=""),"", IF(Input!E554="","Data is missing.","")))),"",IF(AND(Input!$A554="",SUMPRODUCT(--(LEN(Input!$A555:'Input'!$A$1006)&gt;0))&lt;&gt;0),"Row is skipped.",IF(AND(Input!$A554="",Input!$A555=""),"", IF(Input!E554="","Data is missing.",""))))</f>
        <v/>
      </c>
      <c r="G555" s="189" t="str">
        <f>IF(ISERROR(IF(AND(Input!$A554="",SUMPRODUCT(--(LEN(Input!$A555:'Input'!$A$1006)&gt;0))&lt;&gt;0),"Row is skipped.",IF(AND(Input!$A554="",Input!$A555=""),"", IF(Input!F554="","Data is missing.","")))),"",IF(AND(Input!$A554="",SUMPRODUCT(--(LEN(Input!$A555:'Input'!$A$1006)&gt;0))&lt;&gt;0),"Row is skipped.",IF(AND(Input!$A554="",Input!$A555=""),"", IF(Input!F554="","Data is missing.",""))))</f>
        <v/>
      </c>
      <c r="H555" s="190" t="str">
        <f>IF(ISERROR(IF(AND(Input!$A554="",SUMPRODUCT(--(LEN(Input!$A555:'Input'!$A$1006)&gt;0))&lt;&gt;0),"Row is skipped.",IF(AND(Input!$A554="",Input!$A555=""),"", IF(Input!G554="","Data is missing.","")))),"",IF(AND(Input!$A554="",SUMPRODUCT(--(LEN(Input!$A555:'Input'!$A$1006)&gt;0))&lt;&gt;0),"Row is skipped.",IF(AND(Input!$A554="",Input!$A555=""),"", IF(Input!G554="","Data is missing.",""))))</f>
        <v/>
      </c>
      <c r="I555" s="156"/>
      <c r="J555" s="191" t="str">
        <f>IFERROR(VLOOKUP(VLOOKUP(Input!$D554,'Measure List'!$A:$AN,40,FALSE),UIR!$A$1:$Q$27,17,FALSE),"")</f>
        <v/>
      </c>
      <c r="K555" s="192" t="str">
        <f>IFERROR(VLOOKUP(Input!$D554,'Measure List'!$A:$AN,40,FALSE),"")</f>
        <v/>
      </c>
      <c r="L555" s="156"/>
      <c r="M555" s="193" t="str">
        <f>IF(B555="","",IF(AND(Input!H554="",IFERROR(VLOOKUP(K555,UIR!$A$2:$P$21,2,FALSE),"")&lt;&gt;""),"Data is Missing.",""))</f>
        <v/>
      </c>
      <c r="N555" s="194" t="str">
        <f>IF(B555="","",IF(AND(Input!I554="",IFERROR(VLOOKUP(K555,UIR!$A$2:$P$21,3,FALSE),"")&lt;&gt;""),"Data is Missing.",""))</f>
        <v/>
      </c>
      <c r="O555" s="194" t="str">
        <f>IF(B555="","",IF(AND(Input!J554="",IFERROR(VLOOKUP(K555,UIR!$A$2:$P$21,4,FALSE),"")&lt;&gt;""),"Data is Missing.",""))</f>
        <v/>
      </c>
      <c r="P555" s="194" t="str">
        <f>IF(B555="","",IF(AND(Input!K554="",IFERROR(VLOOKUP(K555,UIR!$A$2:$P$21,5,FALSE),"")&lt;&gt;""),"Data is Missing.",""))</f>
        <v/>
      </c>
      <c r="Q555" s="194" t="str">
        <f>IF(B555="","",IF(AND(Input!L554="",IFERROR(VLOOKUP(K555,UIR!$A$2:$P$21,6,FALSE),"")&lt;&gt;""),"Data is Missing.",""))</f>
        <v/>
      </c>
      <c r="R555" s="194" t="str">
        <f>IF(B555="","",IF(AND(Input!M554="",IFERROR(VLOOKUP(K555,UIR!$A$2:$P$21,7,FALSE),"")&lt;&gt;""),"Data is Missing.",""))</f>
        <v/>
      </c>
      <c r="S555" s="194" t="str">
        <f>IF(B555="","",IF(AND(Input!P554="",IFERROR(VLOOKUP(K555,UIR!$A$2:$P$21,8,FALSE),"")&lt;&gt;""),"Data is Missing.",""))</f>
        <v/>
      </c>
      <c r="T555" s="194" t="str">
        <f>IF(B555="","",IF(AND(Input!Q554="",IFERROR(VLOOKUP(K555,UIR!$A$2:$P$21,9,FALSE),"")&lt;&gt;""),"Data is Missing.",""))</f>
        <v/>
      </c>
      <c r="U555" s="194"/>
      <c r="V555" s="194" t="str">
        <f>IF(B555="","",IF(AND(Input!S554="",IFERROR(VLOOKUP(K555,UIR!$A$2:$P$21,11,FALSE),"")&lt;&gt;""),"Data is Missing.",""))</f>
        <v/>
      </c>
      <c r="W555" s="194" t="str">
        <f>IF(B555="","",IF(AND(Input!T554="",IFERROR(VLOOKUP(K555,UIR!$A$2:$P$21,12,FALSE),"")&lt;&gt;""),"Data is Missing.",""))</f>
        <v/>
      </c>
      <c r="X555" s="194" t="str">
        <f>IF(B555="","",IF(AND(Input!V554="",IFERROR(VLOOKUP(K555,UIR!$A$2:$P$21,13,FALSE),"")&lt;&gt;""),"Data is Missing.",""))</f>
        <v/>
      </c>
      <c r="Y555" s="194" t="str">
        <f>IF(B555="","",IF(AND(Input!W554="",IFERROR(VLOOKUP(K555,UIR!$A$2:$P$21,14,FALSE),"")&lt;&gt;""),"Data is Missing.",""))</f>
        <v/>
      </c>
      <c r="Z555" s="194" t="str">
        <f>IF(B555="","",IF(AND(Input!X554="",IFERROR(VLOOKUP(K555,UIR!$A$2:$P$21,15,FALSE),"")&lt;&gt;""),"Data is Missing.",""))</f>
        <v/>
      </c>
      <c r="AA555" s="195" t="str">
        <f>IF(B555="","",IF(AND(Input!Y554="",IFERROR(VLOOKUP(K555,UIR!$A$2:$P$21,16,FALSE),"")&lt;&gt;""),"Data is Missing.",""))</f>
        <v/>
      </c>
      <c r="AC555" s="202" t="str">
        <f>IF(ISERROR(IF(Input!D554="","",IF(ISERROR(VLOOKUP(Input!D554,'Measure List'!$A$2:$A$30000,1,0)),"Invalid RefNo",""))),"",IF(Input!D554="","",IF(ISERROR(VLOOKUP(Input!D554,'Measure List'!$A$2:$A$30000,1,0)),"Invalid RefNo","")))</f>
        <v/>
      </c>
      <c r="AD555" s="156"/>
      <c r="AE555" s="156"/>
      <c r="AF555" s="156"/>
      <c r="AG555" s="156"/>
      <c r="AH555" s="156"/>
      <c r="AI555" s="156"/>
      <c r="AJ555" s="156"/>
      <c r="AK555" s="156"/>
      <c r="AL555" s="203" t="str">
        <f>IF(COUNTIF(Dropdowns!$K$2:$K$7,Input!S554)&gt;0,"",IF(Input!S554="","","Invalid Type"))</f>
        <v/>
      </c>
      <c r="AN555" s="204" t="str">
        <f>IF(Input!C554="","",IF(ISNUMBER(VALUE(Input!C554)),"","Needs to be a number."))</f>
        <v/>
      </c>
      <c r="AO555" s="205" t="str">
        <f>IF(Input!E554="","",IF(ISNUMBER(VALUE(Input!E554)),"","Needs to be a number."))</f>
        <v/>
      </c>
      <c r="AP555" s="205" t="str">
        <f>IF(Input!N554="","",IF(ISNUMBER(VALUE(Input!N554)),"","Needs to be a number."))</f>
        <v/>
      </c>
      <c r="AQ555" s="205" t="str">
        <f>IF(Input!O554="","",IF(ISNUMBER(VALUE(Input!O554)),"","Needs to be a number."))</f>
        <v/>
      </c>
      <c r="AR555" s="205" t="str">
        <f>IF(Input!V554="","",IF(ISNUMBER(VALUE(Input!V554)),"","Needs to be a number."))</f>
        <v/>
      </c>
      <c r="AS555" s="205" t="str">
        <f>IF(Input!W554="","",IF(ISNUMBER(VALUE(Input!W554)),"","Needs to be a number."))</f>
        <v/>
      </c>
      <c r="AT555" s="205" t="str">
        <f>IF(Input!X554="","",IF(ISNUMBER(VALUE(Input!X554)),"","Needs to be a number."))</f>
        <v/>
      </c>
      <c r="AU555" s="206" t="str">
        <f>IF(Input!Y554="","",IF(ISNUMBER(VALUE(Input!Y554)),"","Needs to be a number."))</f>
        <v/>
      </c>
      <c r="AW555" s="259" t="str">
        <f>IF(OR(VALUE(Input!C554)&lt;0,VALUE(Input!C554)&gt;100), "Invalid EEI %","")</f>
        <v/>
      </c>
      <c r="AX555" s="207"/>
      <c r="AY555" s="278" t="str">
        <f>IF(Input!E554="","",IF(VALUE(Input!E554)=0,"Do not enter 0.",""))</f>
        <v/>
      </c>
    </row>
    <row r="556" spans="2:51" x14ac:dyDescent="0.3">
      <c r="B556" s="188" t="str">
        <f>Input!A555</f>
        <v/>
      </c>
      <c r="C556" s="189" t="str">
        <f>IF(ISERROR(IF(AND(Input!$A555="",SUMPRODUCT(--(LEN(Input!$A556:'Input'!$A$1006)&gt;0))&lt;&gt;0),"Row is skipped.",IF(AND(Input!$A555="",Input!$A556=""),"", IF(Input!B555="","Data is missing.","")))),"",IF(AND(Input!$A555="",SUMPRODUCT(--(LEN(Input!$A556:'Input'!$A$1006)&gt;0))&lt;&gt;0),"Row is skipped.",IF(AND(Input!$A555="",Input!$A556=""),"", IF(Input!B555="","Data is missing.",""))))</f>
        <v/>
      </c>
      <c r="D556" s="189" t="str">
        <f>IF(ISERROR(IF(AND(Input!$A555="",SUMPRODUCT(--(LEN(Input!$A556:'Input'!$A$1006)&gt;0))&lt;&gt;0),"Row is skipped.",IF(AND(Input!$A555="",Input!$A556=""),"", IF(Input!C555="","Data is missing.","")))),"",IF(AND(Input!$A555="",SUMPRODUCT(--(LEN(Input!$A556:'Input'!$A$1006)&gt;0))&lt;&gt;0),"Row is skipped.",IF(AND(Input!$A555="",Input!$A556=""),"", IF(Input!C555="","Data is missing.",""))))</f>
        <v/>
      </c>
      <c r="E556" s="189" t="str">
        <f>IF(ISERROR(IF(AND(Input!$A555="",SUMPRODUCT(--(LEN(Input!$A556:'Input'!$A$1006)&gt;0))&lt;&gt;0),"Row is skipped.",IF(AND(Input!$A555="",Input!$A556=""),"", IF(Input!D555="","Data is missing.","")))),"",IF(AND(Input!$A555="",SUMPRODUCT(--(LEN(Input!$A556:'Input'!$A$1006)&gt;0))&lt;&gt;0),"Row is skipped.",IF(AND(Input!$A555="",Input!$A556=""),"", IF(Input!D555="","Data is missing.",""))))</f>
        <v/>
      </c>
      <c r="F556" s="189" t="str">
        <f>IF(ISERROR(IF(AND(Input!$A555="",SUMPRODUCT(--(LEN(Input!$A556:'Input'!$A$1006)&gt;0))&lt;&gt;0),"Row is skipped.",IF(AND(Input!$A555="",Input!$A556=""),"", IF(Input!E555="","Data is missing.","")))),"",IF(AND(Input!$A555="",SUMPRODUCT(--(LEN(Input!$A556:'Input'!$A$1006)&gt;0))&lt;&gt;0),"Row is skipped.",IF(AND(Input!$A555="",Input!$A556=""),"", IF(Input!E555="","Data is missing.",""))))</f>
        <v/>
      </c>
      <c r="G556" s="189" t="str">
        <f>IF(ISERROR(IF(AND(Input!$A555="",SUMPRODUCT(--(LEN(Input!$A556:'Input'!$A$1006)&gt;0))&lt;&gt;0),"Row is skipped.",IF(AND(Input!$A555="",Input!$A556=""),"", IF(Input!F555="","Data is missing.","")))),"",IF(AND(Input!$A555="",SUMPRODUCT(--(LEN(Input!$A556:'Input'!$A$1006)&gt;0))&lt;&gt;0),"Row is skipped.",IF(AND(Input!$A555="",Input!$A556=""),"", IF(Input!F555="","Data is missing.",""))))</f>
        <v/>
      </c>
      <c r="H556" s="190" t="str">
        <f>IF(ISERROR(IF(AND(Input!$A555="",SUMPRODUCT(--(LEN(Input!$A556:'Input'!$A$1006)&gt;0))&lt;&gt;0),"Row is skipped.",IF(AND(Input!$A555="",Input!$A556=""),"", IF(Input!G555="","Data is missing.","")))),"",IF(AND(Input!$A555="",SUMPRODUCT(--(LEN(Input!$A556:'Input'!$A$1006)&gt;0))&lt;&gt;0),"Row is skipped.",IF(AND(Input!$A555="",Input!$A556=""),"", IF(Input!G555="","Data is missing.",""))))</f>
        <v/>
      </c>
      <c r="I556" s="156"/>
      <c r="J556" s="191" t="str">
        <f>IFERROR(VLOOKUP(VLOOKUP(Input!$D555,'Measure List'!$A:$AN,40,FALSE),UIR!$A$1:$Q$27,17,FALSE),"")</f>
        <v/>
      </c>
      <c r="K556" s="192" t="str">
        <f>IFERROR(VLOOKUP(Input!$D555,'Measure List'!$A:$AN,40,FALSE),"")</f>
        <v/>
      </c>
      <c r="L556" s="156"/>
      <c r="M556" s="193" t="str">
        <f>IF(B556="","",IF(AND(Input!H555="",IFERROR(VLOOKUP(K556,UIR!$A$2:$P$21,2,FALSE),"")&lt;&gt;""),"Data is Missing.",""))</f>
        <v/>
      </c>
      <c r="N556" s="194" t="str">
        <f>IF(B556="","",IF(AND(Input!I555="",IFERROR(VLOOKUP(K556,UIR!$A$2:$P$21,3,FALSE),"")&lt;&gt;""),"Data is Missing.",""))</f>
        <v/>
      </c>
      <c r="O556" s="194" t="str">
        <f>IF(B556="","",IF(AND(Input!J555="",IFERROR(VLOOKUP(K556,UIR!$A$2:$P$21,4,FALSE),"")&lt;&gt;""),"Data is Missing.",""))</f>
        <v/>
      </c>
      <c r="P556" s="194" t="str">
        <f>IF(B556="","",IF(AND(Input!K555="",IFERROR(VLOOKUP(K556,UIR!$A$2:$P$21,5,FALSE),"")&lt;&gt;""),"Data is Missing.",""))</f>
        <v/>
      </c>
      <c r="Q556" s="194" t="str">
        <f>IF(B556="","",IF(AND(Input!L555="",IFERROR(VLOOKUP(K556,UIR!$A$2:$P$21,6,FALSE),"")&lt;&gt;""),"Data is Missing.",""))</f>
        <v/>
      </c>
      <c r="R556" s="194" t="str">
        <f>IF(B556="","",IF(AND(Input!M555="",IFERROR(VLOOKUP(K556,UIR!$A$2:$P$21,7,FALSE),"")&lt;&gt;""),"Data is Missing.",""))</f>
        <v/>
      </c>
      <c r="S556" s="194" t="str">
        <f>IF(B556="","",IF(AND(Input!P555="",IFERROR(VLOOKUP(K556,UIR!$A$2:$P$21,8,FALSE),"")&lt;&gt;""),"Data is Missing.",""))</f>
        <v/>
      </c>
      <c r="T556" s="194" t="str">
        <f>IF(B556="","",IF(AND(Input!Q555="",IFERROR(VLOOKUP(K556,UIR!$A$2:$P$21,9,FALSE),"")&lt;&gt;""),"Data is Missing.",""))</f>
        <v/>
      </c>
      <c r="U556" s="194"/>
      <c r="V556" s="194" t="str">
        <f>IF(B556="","",IF(AND(Input!S555="",IFERROR(VLOOKUP(K556,UIR!$A$2:$P$21,11,FALSE),"")&lt;&gt;""),"Data is Missing.",""))</f>
        <v/>
      </c>
      <c r="W556" s="194" t="str">
        <f>IF(B556="","",IF(AND(Input!T555="",IFERROR(VLOOKUP(K556,UIR!$A$2:$P$21,12,FALSE),"")&lt;&gt;""),"Data is Missing.",""))</f>
        <v/>
      </c>
      <c r="X556" s="194" t="str">
        <f>IF(B556="","",IF(AND(Input!V555="",IFERROR(VLOOKUP(K556,UIR!$A$2:$P$21,13,FALSE),"")&lt;&gt;""),"Data is Missing.",""))</f>
        <v/>
      </c>
      <c r="Y556" s="194" t="str">
        <f>IF(B556="","",IF(AND(Input!W555="",IFERROR(VLOOKUP(K556,UIR!$A$2:$P$21,14,FALSE),"")&lt;&gt;""),"Data is Missing.",""))</f>
        <v/>
      </c>
      <c r="Z556" s="194" t="str">
        <f>IF(B556="","",IF(AND(Input!X555="",IFERROR(VLOOKUP(K556,UIR!$A$2:$P$21,15,FALSE),"")&lt;&gt;""),"Data is Missing.",""))</f>
        <v/>
      </c>
      <c r="AA556" s="195" t="str">
        <f>IF(B556="","",IF(AND(Input!Y555="",IFERROR(VLOOKUP(K556,UIR!$A$2:$P$21,16,FALSE),"")&lt;&gt;""),"Data is Missing.",""))</f>
        <v/>
      </c>
      <c r="AC556" s="202" t="str">
        <f>IF(ISERROR(IF(Input!D555="","",IF(ISERROR(VLOOKUP(Input!D555,'Measure List'!$A$2:$A$30000,1,0)),"Invalid RefNo",""))),"",IF(Input!D555="","",IF(ISERROR(VLOOKUP(Input!D555,'Measure List'!$A$2:$A$30000,1,0)),"Invalid RefNo","")))</f>
        <v/>
      </c>
      <c r="AD556" s="156"/>
      <c r="AE556" s="156"/>
      <c r="AF556" s="156"/>
      <c r="AG556" s="156"/>
      <c r="AH556" s="156"/>
      <c r="AI556" s="156"/>
      <c r="AJ556" s="156"/>
      <c r="AK556" s="156"/>
      <c r="AL556" s="203" t="str">
        <f>IF(COUNTIF(Dropdowns!$K$2:$K$7,Input!S555)&gt;0,"",IF(Input!S555="","","Invalid Type"))</f>
        <v/>
      </c>
      <c r="AN556" s="204" t="str">
        <f>IF(Input!C555="","",IF(ISNUMBER(VALUE(Input!C555)),"","Needs to be a number."))</f>
        <v/>
      </c>
      <c r="AO556" s="205" t="str">
        <f>IF(Input!E555="","",IF(ISNUMBER(VALUE(Input!E555)),"","Needs to be a number."))</f>
        <v/>
      </c>
      <c r="AP556" s="205" t="str">
        <f>IF(Input!N555="","",IF(ISNUMBER(VALUE(Input!N555)),"","Needs to be a number."))</f>
        <v/>
      </c>
      <c r="AQ556" s="205" t="str">
        <f>IF(Input!O555="","",IF(ISNUMBER(VALUE(Input!O555)),"","Needs to be a number."))</f>
        <v/>
      </c>
      <c r="AR556" s="205" t="str">
        <f>IF(Input!V555="","",IF(ISNUMBER(VALUE(Input!V555)),"","Needs to be a number."))</f>
        <v/>
      </c>
      <c r="AS556" s="205" t="str">
        <f>IF(Input!W555="","",IF(ISNUMBER(VALUE(Input!W555)),"","Needs to be a number."))</f>
        <v/>
      </c>
      <c r="AT556" s="205" t="str">
        <f>IF(Input!X555="","",IF(ISNUMBER(VALUE(Input!X555)),"","Needs to be a number."))</f>
        <v/>
      </c>
      <c r="AU556" s="206" t="str">
        <f>IF(Input!Y555="","",IF(ISNUMBER(VALUE(Input!Y555)),"","Needs to be a number."))</f>
        <v/>
      </c>
      <c r="AW556" s="259" t="str">
        <f>IF(OR(VALUE(Input!C555)&lt;0,VALUE(Input!C555)&gt;100), "Invalid EEI %","")</f>
        <v/>
      </c>
      <c r="AX556" s="207"/>
      <c r="AY556" s="278" t="str">
        <f>IF(Input!E555="","",IF(VALUE(Input!E555)=0,"Do not enter 0.",""))</f>
        <v/>
      </c>
    </row>
    <row r="557" spans="2:51" x14ac:dyDescent="0.3">
      <c r="B557" s="188" t="str">
        <f>Input!A556</f>
        <v/>
      </c>
      <c r="C557" s="189" t="str">
        <f>IF(ISERROR(IF(AND(Input!$A556="",SUMPRODUCT(--(LEN(Input!$A557:'Input'!$A$1006)&gt;0))&lt;&gt;0),"Row is skipped.",IF(AND(Input!$A556="",Input!$A557=""),"", IF(Input!B556="","Data is missing.","")))),"",IF(AND(Input!$A556="",SUMPRODUCT(--(LEN(Input!$A557:'Input'!$A$1006)&gt;0))&lt;&gt;0),"Row is skipped.",IF(AND(Input!$A556="",Input!$A557=""),"", IF(Input!B556="","Data is missing.",""))))</f>
        <v/>
      </c>
      <c r="D557" s="189" t="str">
        <f>IF(ISERROR(IF(AND(Input!$A556="",SUMPRODUCT(--(LEN(Input!$A557:'Input'!$A$1006)&gt;0))&lt;&gt;0),"Row is skipped.",IF(AND(Input!$A556="",Input!$A557=""),"", IF(Input!C556="","Data is missing.","")))),"",IF(AND(Input!$A556="",SUMPRODUCT(--(LEN(Input!$A557:'Input'!$A$1006)&gt;0))&lt;&gt;0),"Row is skipped.",IF(AND(Input!$A556="",Input!$A557=""),"", IF(Input!C556="","Data is missing.",""))))</f>
        <v/>
      </c>
      <c r="E557" s="189" t="str">
        <f>IF(ISERROR(IF(AND(Input!$A556="",SUMPRODUCT(--(LEN(Input!$A557:'Input'!$A$1006)&gt;0))&lt;&gt;0),"Row is skipped.",IF(AND(Input!$A556="",Input!$A557=""),"", IF(Input!D556="","Data is missing.","")))),"",IF(AND(Input!$A556="",SUMPRODUCT(--(LEN(Input!$A557:'Input'!$A$1006)&gt;0))&lt;&gt;0),"Row is skipped.",IF(AND(Input!$A556="",Input!$A557=""),"", IF(Input!D556="","Data is missing.",""))))</f>
        <v/>
      </c>
      <c r="F557" s="189" t="str">
        <f>IF(ISERROR(IF(AND(Input!$A556="",SUMPRODUCT(--(LEN(Input!$A557:'Input'!$A$1006)&gt;0))&lt;&gt;0),"Row is skipped.",IF(AND(Input!$A556="",Input!$A557=""),"", IF(Input!E556="","Data is missing.","")))),"",IF(AND(Input!$A556="",SUMPRODUCT(--(LEN(Input!$A557:'Input'!$A$1006)&gt;0))&lt;&gt;0),"Row is skipped.",IF(AND(Input!$A556="",Input!$A557=""),"", IF(Input!E556="","Data is missing.",""))))</f>
        <v/>
      </c>
      <c r="G557" s="189" t="str">
        <f>IF(ISERROR(IF(AND(Input!$A556="",SUMPRODUCT(--(LEN(Input!$A557:'Input'!$A$1006)&gt;0))&lt;&gt;0),"Row is skipped.",IF(AND(Input!$A556="",Input!$A557=""),"", IF(Input!F556="","Data is missing.","")))),"",IF(AND(Input!$A556="",SUMPRODUCT(--(LEN(Input!$A557:'Input'!$A$1006)&gt;0))&lt;&gt;0),"Row is skipped.",IF(AND(Input!$A556="",Input!$A557=""),"", IF(Input!F556="","Data is missing.",""))))</f>
        <v/>
      </c>
      <c r="H557" s="190" t="str">
        <f>IF(ISERROR(IF(AND(Input!$A556="",SUMPRODUCT(--(LEN(Input!$A557:'Input'!$A$1006)&gt;0))&lt;&gt;0),"Row is skipped.",IF(AND(Input!$A556="",Input!$A557=""),"", IF(Input!G556="","Data is missing.","")))),"",IF(AND(Input!$A556="",SUMPRODUCT(--(LEN(Input!$A557:'Input'!$A$1006)&gt;0))&lt;&gt;0),"Row is skipped.",IF(AND(Input!$A556="",Input!$A557=""),"", IF(Input!G556="","Data is missing.",""))))</f>
        <v/>
      </c>
      <c r="I557" s="156"/>
      <c r="J557" s="191" t="str">
        <f>IFERROR(VLOOKUP(VLOOKUP(Input!$D556,'Measure List'!$A:$AN,40,FALSE),UIR!$A$1:$Q$27,17,FALSE),"")</f>
        <v/>
      </c>
      <c r="K557" s="192" t="str">
        <f>IFERROR(VLOOKUP(Input!$D556,'Measure List'!$A:$AN,40,FALSE),"")</f>
        <v/>
      </c>
      <c r="L557" s="156"/>
      <c r="M557" s="193" t="str">
        <f>IF(B557="","",IF(AND(Input!H556="",IFERROR(VLOOKUP(K557,UIR!$A$2:$P$21,2,FALSE),"")&lt;&gt;""),"Data is Missing.",""))</f>
        <v/>
      </c>
      <c r="N557" s="194" t="str">
        <f>IF(B557="","",IF(AND(Input!I556="",IFERROR(VLOOKUP(K557,UIR!$A$2:$P$21,3,FALSE),"")&lt;&gt;""),"Data is Missing.",""))</f>
        <v/>
      </c>
      <c r="O557" s="194" t="str">
        <f>IF(B557="","",IF(AND(Input!J556="",IFERROR(VLOOKUP(K557,UIR!$A$2:$P$21,4,FALSE),"")&lt;&gt;""),"Data is Missing.",""))</f>
        <v/>
      </c>
      <c r="P557" s="194" t="str">
        <f>IF(B557="","",IF(AND(Input!K556="",IFERROR(VLOOKUP(K557,UIR!$A$2:$P$21,5,FALSE),"")&lt;&gt;""),"Data is Missing.",""))</f>
        <v/>
      </c>
      <c r="Q557" s="194" t="str">
        <f>IF(B557="","",IF(AND(Input!L556="",IFERROR(VLOOKUP(K557,UIR!$A$2:$P$21,6,FALSE),"")&lt;&gt;""),"Data is Missing.",""))</f>
        <v/>
      </c>
      <c r="R557" s="194" t="str">
        <f>IF(B557="","",IF(AND(Input!M556="",IFERROR(VLOOKUP(K557,UIR!$A$2:$P$21,7,FALSE),"")&lt;&gt;""),"Data is Missing.",""))</f>
        <v/>
      </c>
      <c r="S557" s="194" t="str">
        <f>IF(B557="","",IF(AND(Input!P556="",IFERROR(VLOOKUP(K557,UIR!$A$2:$P$21,8,FALSE),"")&lt;&gt;""),"Data is Missing.",""))</f>
        <v/>
      </c>
      <c r="T557" s="194" t="str">
        <f>IF(B557="","",IF(AND(Input!Q556="",IFERROR(VLOOKUP(K557,UIR!$A$2:$P$21,9,FALSE),"")&lt;&gt;""),"Data is Missing.",""))</f>
        <v/>
      </c>
      <c r="U557" s="194"/>
      <c r="V557" s="194" t="str">
        <f>IF(B557="","",IF(AND(Input!S556="",IFERROR(VLOOKUP(K557,UIR!$A$2:$P$21,11,FALSE),"")&lt;&gt;""),"Data is Missing.",""))</f>
        <v/>
      </c>
      <c r="W557" s="194" t="str">
        <f>IF(B557="","",IF(AND(Input!T556="",IFERROR(VLOOKUP(K557,UIR!$A$2:$P$21,12,FALSE),"")&lt;&gt;""),"Data is Missing.",""))</f>
        <v/>
      </c>
      <c r="X557" s="194" t="str">
        <f>IF(B557="","",IF(AND(Input!V556="",IFERROR(VLOOKUP(K557,UIR!$A$2:$P$21,13,FALSE),"")&lt;&gt;""),"Data is Missing.",""))</f>
        <v/>
      </c>
      <c r="Y557" s="194" t="str">
        <f>IF(B557="","",IF(AND(Input!W556="",IFERROR(VLOOKUP(K557,UIR!$A$2:$P$21,14,FALSE),"")&lt;&gt;""),"Data is Missing.",""))</f>
        <v/>
      </c>
      <c r="Z557" s="194" t="str">
        <f>IF(B557="","",IF(AND(Input!X556="",IFERROR(VLOOKUP(K557,UIR!$A$2:$P$21,15,FALSE),"")&lt;&gt;""),"Data is Missing.",""))</f>
        <v/>
      </c>
      <c r="AA557" s="195" t="str">
        <f>IF(B557="","",IF(AND(Input!Y556="",IFERROR(VLOOKUP(K557,UIR!$A$2:$P$21,16,FALSE),"")&lt;&gt;""),"Data is Missing.",""))</f>
        <v/>
      </c>
      <c r="AC557" s="202" t="str">
        <f>IF(ISERROR(IF(Input!D556="","",IF(ISERROR(VLOOKUP(Input!D556,'Measure List'!$A$2:$A$30000,1,0)),"Invalid RefNo",""))),"",IF(Input!D556="","",IF(ISERROR(VLOOKUP(Input!D556,'Measure List'!$A$2:$A$30000,1,0)),"Invalid RefNo","")))</f>
        <v/>
      </c>
      <c r="AD557" s="156"/>
      <c r="AE557" s="156"/>
      <c r="AF557" s="156"/>
      <c r="AG557" s="156"/>
      <c r="AH557" s="156"/>
      <c r="AI557" s="156"/>
      <c r="AJ557" s="156"/>
      <c r="AK557" s="156"/>
      <c r="AL557" s="203" t="str">
        <f>IF(COUNTIF(Dropdowns!$K$2:$K$7,Input!S556)&gt;0,"",IF(Input!S556="","","Invalid Type"))</f>
        <v/>
      </c>
      <c r="AN557" s="204" t="str">
        <f>IF(Input!C556="","",IF(ISNUMBER(VALUE(Input!C556)),"","Needs to be a number."))</f>
        <v/>
      </c>
      <c r="AO557" s="205" t="str">
        <f>IF(Input!E556="","",IF(ISNUMBER(VALUE(Input!E556)),"","Needs to be a number."))</f>
        <v/>
      </c>
      <c r="AP557" s="205" t="str">
        <f>IF(Input!N556="","",IF(ISNUMBER(VALUE(Input!N556)),"","Needs to be a number."))</f>
        <v/>
      </c>
      <c r="AQ557" s="205" t="str">
        <f>IF(Input!O556="","",IF(ISNUMBER(VALUE(Input!O556)),"","Needs to be a number."))</f>
        <v/>
      </c>
      <c r="AR557" s="205" t="str">
        <f>IF(Input!V556="","",IF(ISNUMBER(VALUE(Input!V556)),"","Needs to be a number."))</f>
        <v/>
      </c>
      <c r="AS557" s="205" t="str">
        <f>IF(Input!W556="","",IF(ISNUMBER(VALUE(Input!W556)),"","Needs to be a number."))</f>
        <v/>
      </c>
      <c r="AT557" s="205" t="str">
        <f>IF(Input!X556="","",IF(ISNUMBER(VALUE(Input!X556)),"","Needs to be a number."))</f>
        <v/>
      </c>
      <c r="AU557" s="206" t="str">
        <f>IF(Input!Y556="","",IF(ISNUMBER(VALUE(Input!Y556)),"","Needs to be a number."))</f>
        <v/>
      </c>
      <c r="AW557" s="259" t="str">
        <f>IF(OR(VALUE(Input!C556)&lt;0,VALUE(Input!C556)&gt;100), "Invalid EEI %","")</f>
        <v/>
      </c>
      <c r="AX557" s="207"/>
      <c r="AY557" s="278" t="str">
        <f>IF(Input!E556="","",IF(VALUE(Input!E556)=0,"Do not enter 0.",""))</f>
        <v/>
      </c>
    </row>
    <row r="558" spans="2:51" x14ac:dyDescent="0.3">
      <c r="B558" s="188" t="str">
        <f>Input!A557</f>
        <v/>
      </c>
      <c r="C558" s="189" t="str">
        <f>IF(ISERROR(IF(AND(Input!$A557="",SUMPRODUCT(--(LEN(Input!$A558:'Input'!$A$1006)&gt;0))&lt;&gt;0),"Row is skipped.",IF(AND(Input!$A557="",Input!$A558=""),"", IF(Input!B557="","Data is missing.","")))),"",IF(AND(Input!$A557="",SUMPRODUCT(--(LEN(Input!$A558:'Input'!$A$1006)&gt;0))&lt;&gt;0),"Row is skipped.",IF(AND(Input!$A557="",Input!$A558=""),"", IF(Input!B557="","Data is missing.",""))))</f>
        <v/>
      </c>
      <c r="D558" s="189" t="str">
        <f>IF(ISERROR(IF(AND(Input!$A557="",SUMPRODUCT(--(LEN(Input!$A558:'Input'!$A$1006)&gt;0))&lt;&gt;0),"Row is skipped.",IF(AND(Input!$A557="",Input!$A558=""),"", IF(Input!C557="","Data is missing.","")))),"",IF(AND(Input!$A557="",SUMPRODUCT(--(LEN(Input!$A558:'Input'!$A$1006)&gt;0))&lt;&gt;0),"Row is skipped.",IF(AND(Input!$A557="",Input!$A558=""),"", IF(Input!C557="","Data is missing.",""))))</f>
        <v/>
      </c>
      <c r="E558" s="189" t="str">
        <f>IF(ISERROR(IF(AND(Input!$A557="",SUMPRODUCT(--(LEN(Input!$A558:'Input'!$A$1006)&gt;0))&lt;&gt;0),"Row is skipped.",IF(AND(Input!$A557="",Input!$A558=""),"", IF(Input!D557="","Data is missing.","")))),"",IF(AND(Input!$A557="",SUMPRODUCT(--(LEN(Input!$A558:'Input'!$A$1006)&gt;0))&lt;&gt;0),"Row is skipped.",IF(AND(Input!$A557="",Input!$A558=""),"", IF(Input!D557="","Data is missing.",""))))</f>
        <v/>
      </c>
      <c r="F558" s="189" t="str">
        <f>IF(ISERROR(IF(AND(Input!$A557="",SUMPRODUCT(--(LEN(Input!$A558:'Input'!$A$1006)&gt;0))&lt;&gt;0),"Row is skipped.",IF(AND(Input!$A557="",Input!$A558=""),"", IF(Input!E557="","Data is missing.","")))),"",IF(AND(Input!$A557="",SUMPRODUCT(--(LEN(Input!$A558:'Input'!$A$1006)&gt;0))&lt;&gt;0),"Row is skipped.",IF(AND(Input!$A557="",Input!$A558=""),"", IF(Input!E557="","Data is missing.",""))))</f>
        <v/>
      </c>
      <c r="G558" s="189" t="str">
        <f>IF(ISERROR(IF(AND(Input!$A557="",SUMPRODUCT(--(LEN(Input!$A558:'Input'!$A$1006)&gt;0))&lt;&gt;0),"Row is skipped.",IF(AND(Input!$A557="",Input!$A558=""),"", IF(Input!F557="","Data is missing.","")))),"",IF(AND(Input!$A557="",SUMPRODUCT(--(LEN(Input!$A558:'Input'!$A$1006)&gt;0))&lt;&gt;0),"Row is skipped.",IF(AND(Input!$A557="",Input!$A558=""),"", IF(Input!F557="","Data is missing.",""))))</f>
        <v/>
      </c>
      <c r="H558" s="190" t="str">
        <f>IF(ISERROR(IF(AND(Input!$A557="",SUMPRODUCT(--(LEN(Input!$A558:'Input'!$A$1006)&gt;0))&lt;&gt;0),"Row is skipped.",IF(AND(Input!$A557="",Input!$A558=""),"", IF(Input!G557="","Data is missing.","")))),"",IF(AND(Input!$A557="",SUMPRODUCT(--(LEN(Input!$A558:'Input'!$A$1006)&gt;0))&lt;&gt;0),"Row is skipped.",IF(AND(Input!$A557="",Input!$A558=""),"", IF(Input!G557="","Data is missing.",""))))</f>
        <v/>
      </c>
      <c r="I558" s="156"/>
      <c r="J558" s="191" t="str">
        <f>IFERROR(VLOOKUP(VLOOKUP(Input!$D557,'Measure List'!$A:$AN,40,FALSE),UIR!$A$1:$Q$27,17,FALSE),"")</f>
        <v/>
      </c>
      <c r="K558" s="192" t="str">
        <f>IFERROR(VLOOKUP(Input!$D557,'Measure List'!$A:$AN,40,FALSE),"")</f>
        <v/>
      </c>
      <c r="L558" s="156"/>
      <c r="M558" s="193" t="str">
        <f>IF(B558="","",IF(AND(Input!H557="",IFERROR(VLOOKUP(K558,UIR!$A$2:$P$21,2,FALSE),"")&lt;&gt;""),"Data is Missing.",""))</f>
        <v/>
      </c>
      <c r="N558" s="194" t="str">
        <f>IF(B558="","",IF(AND(Input!I557="",IFERROR(VLOOKUP(K558,UIR!$A$2:$P$21,3,FALSE),"")&lt;&gt;""),"Data is Missing.",""))</f>
        <v/>
      </c>
      <c r="O558" s="194" t="str">
        <f>IF(B558="","",IF(AND(Input!J557="",IFERROR(VLOOKUP(K558,UIR!$A$2:$P$21,4,FALSE),"")&lt;&gt;""),"Data is Missing.",""))</f>
        <v/>
      </c>
      <c r="P558" s="194" t="str">
        <f>IF(B558="","",IF(AND(Input!K557="",IFERROR(VLOOKUP(K558,UIR!$A$2:$P$21,5,FALSE),"")&lt;&gt;""),"Data is Missing.",""))</f>
        <v/>
      </c>
      <c r="Q558" s="194" t="str">
        <f>IF(B558="","",IF(AND(Input!L557="",IFERROR(VLOOKUP(K558,UIR!$A$2:$P$21,6,FALSE),"")&lt;&gt;""),"Data is Missing.",""))</f>
        <v/>
      </c>
      <c r="R558" s="194" t="str">
        <f>IF(B558="","",IF(AND(Input!M557="",IFERROR(VLOOKUP(K558,UIR!$A$2:$P$21,7,FALSE),"")&lt;&gt;""),"Data is Missing.",""))</f>
        <v/>
      </c>
      <c r="S558" s="194" t="str">
        <f>IF(B558="","",IF(AND(Input!P557="",IFERROR(VLOOKUP(K558,UIR!$A$2:$P$21,8,FALSE),"")&lt;&gt;""),"Data is Missing.",""))</f>
        <v/>
      </c>
      <c r="T558" s="194" t="str">
        <f>IF(B558="","",IF(AND(Input!Q557="",IFERROR(VLOOKUP(K558,UIR!$A$2:$P$21,9,FALSE),"")&lt;&gt;""),"Data is Missing.",""))</f>
        <v/>
      </c>
      <c r="U558" s="194"/>
      <c r="V558" s="194" t="str">
        <f>IF(B558="","",IF(AND(Input!S557="",IFERROR(VLOOKUP(K558,UIR!$A$2:$P$21,11,FALSE),"")&lt;&gt;""),"Data is Missing.",""))</f>
        <v/>
      </c>
      <c r="W558" s="194" t="str">
        <f>IF(B558="","",IF(AND(Input!T557="",IFERROR(VLOOKUP(K558,UIR!$A$2:$P$21,12,FALSE),"")&lt;&gt;""),"Data is Missing.",""))</f>
        <v/>
      </c>
      <c r="X558" s="194" t="str">
        <f>IF(B558="","",IF(AND(Input!V557="",IFERROR(VLOOKUP(K558,UIR!$A$2:$P$21,13,FALSE),"")&lt;&gt;""),"Data is Missing.",""))</f>
        <v/>
      </c>
      <c r="Y558" s="194" t="str">
        <f>IF(B558="","",IF(AND(Input!W557="",IFERROR(VLOOKUP(K558,UIR!$A$2:$P$21,14,FALSE),"")&lt;&gt;""),"Data is Missing.",""))</f>
        <v/>
      </c>
      <c r="Z558" s="194" t="str">
        <f>IF(B558="","",IF(AND(Input!X557="",IFERROR(VLOOKUP(K558,UIR!$A$2:$P$21,15,FALSE),"")&lt;&gt;""),"Data is Missing.",""))</f>
        <v/>
      </c>
      <c r="AA558" s="195" t="str">
        <f>IF(B558="","",IF(AND(Input!Y557="",IFERROR(VLOOKUP(K558,UIR!$A$2:$P$21,16,FALSE),"")&lt;&gt;""),"Data is Missing.",""))</f>
        <v/>
      </c>
      <c r="AC558" s="202" t="str">
        <f>IF(ISERROR(IF(Input!D557="","",IF(ISERROR(VLOOKUP(Input!D557,'Measure List'!$A$2:$A$30000,1,0)),"Invalid RefNo",""))),"",IF(Input!D557="","",IF(ISERROR(VLOOKUP(Input!D557,'Measure List'!$A$2:$A$30000,1,0)),"Invalid RefNo","")))</f>
        <v/>
      </c>
      <c r="AD558" s="156"/>
      <c r="AE558" s="156"/>
      <c r="AF558" s="156"/>
      <c r="AG558" s="156"/>
      <c r="AH558" s="156"/>
      <c r="AI558" s="156"/>
      <c r="AJ558" s="156"/>
      <c r="AK558" s="156"/>
      <c r="AL558" s="203" t="str">
        <f>IF(COUNTIF(Dropdowns!$K$2:$K$7,Input!S557)&gt;0,"",IF(Input!S557="","","Invalid Type"))</f>
        <v/>
      </c>
      <c r="AN558" s="204" t="str">
        <f>IF(Input!C557="","",IF(ISNUMBER(VALUE(Input!C557)),"","Needs to be a number."))</f>
        <v/>
      </c>
      <c r="AO558" s="205" t="str">
        <f>IF(Input!E557="","",IF(ISNUMBER(VALUE(Input!E557)),"","Needs to be a number."))</f>
        <v/>
      </c>
      <c r="AP558" s="205" t="str">
        <f>IF(Input!N557="","",IF(ISNUMBER(VALUE(Input!N557)),"","Needs to be a number."))</f>
        <v/>
      </c>
      <c r="AQ558" s="205" t="str">
        <f>IF(Input!O557="","",IF(ISNUMBER(VALUE(Input!O557)),"","Needs to be a number."))</f>
        <v/>
      </c>
      <c r="AR558" s="205" t="str">
        <f>IF(Input!V557="","",IF(ISNUMBER(VALUE(Input!V557)),"","Needs to be a number."))</f>
        <v/>
      </c>
      <c r="AS558" s="205" t="str">
        <f>IF(Input!W557="","",IF(ISNUMBER(VALUE(Input!W557)),"","Needs to be a number."))</f>
        <v/>
      </c>
      <c r="AT558" s="205" t="str">
        <f>IF(Input!X557="","",IF(ISNUMBER(VALUE(Input!X557)),"","Needs to be a number."))</f>
        <v/>
      </c>
      <c r="AU558" s="206" t="str">
        <f>IF(Input!Y557="","",IF(ISNUMBER(VALUE(Input!Y557)),"","Needs to be a number."))</f>
        <v/>
      </c>
      <c r="AW558" s="259" t="str">
        <f>IF(OR(VALUE(Input!C557)&lt;0,VALUE(Input!C557)&gt;100), "Invalid EEI %","")</f>
        <v/>
      </c>
      <c r="AX558" s="207"/>
      <c r="AY558" s="278" t="str">
        <f>IF(Input!E557="","",IF(VALUE(Input!E557)=0,"Do not enter 0.",""))</f>
        <v/>
      </c>
    </row>
    <row r="559" spans="2:51" x14ac:dyDescent="0.3">
      <c r="B559" s="188" t="str">
        <f>Input!A558</f>
        <v/>
      </c>
      <c r="C559" s="189" t="str">
        <f>IF(ISERROR(IF(AND(Input!$A558="",SUMPRODUCT(--(LEN(Input!$A559:'Input'!$A$1006)&gt;0))&lt;&gt;0),"Row is skipped.",IF(AND(Input!$A558="",Input!$A559=""),"", IF(Input!B558="","Data is missing.","")))),"",IF(AND(Input!$A558="",SUMPRODUCT(--(LEN(Input!$A559:'Input'!$A$1006)&gt;0))&lt;&gt;0),"Row is skipped.",IF(AND(Input!$A558="",Input!$A559=""),"", IF(Input!B558="","Data is missing.",""))))</f>
        <v/>
      </c>
      <c r="D559" s="189" t="str">
        <f>IF(ISERROR(IF(AND(Input!$A558="",SUMPRODUCT(--(LEN(Input!$A559:'Input'!$A$1006)&gt;0))&lt;&gt;0),"Row is skipped.",IF(AND(Input!$A558="",Input!$A559=""),"", IF(Input!C558="","Data is missing.","")))),"",IF(AND(Input!$A558="",SUMPRODUCT(--(LEN(Input!$A559:'Input'!$A$1006)&gt;0))&lt;&gt;0),"Row is skipped.",IF(AND(Input!$A558="",Input!$A559=""),"", IF(Input!C558="","Data is missing.",""))))</f>
        <v/>
      </c>
      <c r="E559" s="189" t="str">
        <f>IF(ISERROR(IF(AND(Input!$A558="",SUMPRODUCT(--(LEN(Input!$A559:'Input'!$A$1006)&gt;0))&lt;&gt;0),"Row is skipped.",IF(AND(Input!$A558="",Input!$A559=""),"", IF(Input!D558="","Data is missing.","")))),"",IF(AND(Input!$A558="",SUMPRODUCT(--(LEN(Input!$A559:'Input'!$A$1006)&gt;0))&lt;&gt;0),"Row is skipped.",IF(AND(Input!$A558="",Input!$A559=""),"", IF(Input!D558="","Data is missing.",""))))</f>
        <v/>
      </c>
      <c r="F559" s="189" t="str">
        <f>IF(ISERROR(IF(AND(Input!$A558="",SUMPRODUCT(--(LEN(Input!$A559:'Input'!$A$1006)&gt;0))&lt;&gt;0),"Row is skipped.",IF(AND(Input!$A558="",Input!$A559=""),"", IF(Input!E558="","Data is missing.","")))),"",IF(AND(Input!$A558="",SUMPRODUCT(--(LEN(Input!$A559:'Input'!$A$1006)&gt;0))&lt;&gt;0),"Row is skipped.",IF(AND(Input!$A558="",Input!$A559=""),"", IF(Input!E558="","Data is missing.",""))))</f>
        <v/>
      </c>
      <c r="G559" s="189" t="str">
        <f>IF(ISERROR(IF(AND(Input!$A558="",SUMPRODUCT(--(LEN(Input!$A559:'Input'!$A$1006)&gt;0))&lt;&gt;0),"Row is skipped.",IF(AND(Input!$A558="",Input!$A559=""),"", IF(Input!F558="","Data is missing.","")))),"",IF(AND(Input!$A558="",SUMPRODUCT(--(LEN(Input!$A559:'Input'!$A$1006)&gt;0))&lt;&gt;0),"Row is skipped.",IF(AND(Input!$A558="",Input!$A559=""),"", IF(Input!F558="","Data is missing.",""))))</f>
        <v/>
      </c>
      <c r="H559" s="190" t="str">
        <f>IF(ISERROR(IF(AND(Input!$A558="",SUMPRODUCT(--(LEN(Input!$A559:'Input'!$A$1006)&gt;0))&lt;&gt;0),"Row is skipped.",IF(AND(Input!$A558="",Input!$A559=""),"", IF(Input!G558="","Data is missing.","")))),"",IF(AND(Input!$A558="",SUMPRODUCT(--(LEN(Input!$A559:'Input'!$A$1006)&gt;0))&lt;&gt;0),"Row is skipped.",IF(AND(Input!$A558="",Input!$A559=""),"", IF(Input!G558="","Data is missing.",""))))</f>
        <v/>
      </c>
      <c r="I559" s="156"/>
      <c r="J559" s="191" t="str">
        <f>IFERROR(VLOOKUP(VLOOKUP(Input!$D558,'Measure List'!$A:$AN,40,FALSE),UIR!$A$1:$Q$27,17,FALSE),"")</f>
        <v/>
      </c>
      <c r="K559" s="192" t="str">
        <f>IFERROR(VLOOKUP(Input!$D558,'Measure List'!$A:$AN,40,FALSE),"")</f>
        <v/>
      </c>
      <c r="L559" s="156"/>
      <c r="M559" s="193" t="str">
        <f>IF(B559="","",IF(AND(Input!H558="",IFERROR(VLOOKUP(K559,UIR!$A$2:$P$21,2,FALSE),"")&lt;&gt;""),"Data is Missing.",""))</f>
        <v/>
      </c>
      <c r="N559" s="194" t="str">
        <f>IF(B559="","",IF(AND(Input!I558="",IFERROR(VLOOKUP(K559,UIR!$A$2:$P$21,3,FALSE),"")&lt;&gt;""),"Data is Missing.",""))</f>
        <v/>
      </c>
      <c r="O559" s="194" t="str">
        <f>IF(B559="","",IF(AND(Input!J558="",IFERROR(VLOOKUP(K559,UIR!$A$2:$P$21,4,FALSE),"")&lt;&gt;""),"Data is Missing.",""))</f>
        <v/>
      </c>
      <c r="P559" s="194" t="str">
        <f>IF(B559="","",IF(AND(Input!K558="",IFERROR(VLOOKUP(K559,UIR!$A$2:$P$21,5,FALSE),"")&lt;&gt;""),"Data is Missing.",""))</f>
        <v/>
      </c>
      <c r="Q559" s="194" t="str">
        <f>IF(B559="","",IF(AND(Input!L558="",IFERROR(VLOOKUP(K559,UIR!$A$2:$P$21,6,FALSE),"")&lt;&gt;""),"Data is Missing.",""))</f>
        <v/>
      </c>
      <c r="R559" s="194" t="str">
        <f>IF(B559="","",IF(AND(Input!M558="",IFERROR(VLOOKUP(K559,UIR!$A$2:$P$21,7,FALSE),"")&lt;&gt;""),"Data is Missing.",""))</f>
        <v/>
      </c>
      <c r="S559" s="194" t="str">
        <f>IF(B559="","",IF(AND(Input!P558="",IFERROR(VLOOKUP(K559,UIR!$A$2:$P$21,8,FALSE),"")&lt;&gt;""),"Data is Missing.",""))</f>
        <v/>
      </c>
      <c r="T559" s="194" t="str">
        <f>IF(B559="","",IF(AND(Input!Q558="",IFERROR(VLOOKUP(K559,UIR!$A$2:$P$21,9,FALSE),"")&lt;&gt;""),"Data is Missing.",""))</f>
        <v/>
      </c>
      <c r="U559" s="194"/>
      <c r="V559" s="194" t="str">
        <f>IF(B559="","",IF(AND(Input!S558="",IFERROR(VLOOKUP(K559,UIR!$A$2:$P$21,11,FALSE),"")&lt;&gt;""),"Data is Missing.",""))</f>
        <v/>
      </c>
      <c r="W559" s="194" t="str">
        <f>IF(B559="","",IF(AND(Input!T558="",IFERROR(VLOOKUP(K559,UIR!$A$2:$P$21,12,FALSE),"")&lt;&gt;""),"Data is Missing.",""))</f>
        <v/>
      </c>
      <c r="X559" s="194" t="str">
        <f>IF(B559="","",IF(AND(Input!V558="",IFERROR(VLOOKUP(K559,UIR!$A$2:$P$21,13,FALSE),"")&lt;&gt;""),"Data is Missing.",""))</f>
        <v/>
      </c>
      <c r="Y559" s="194" t="str">
        <f>IF(B559="","",IF(AND(Input!W558="",IFERROR(VLOOKUP(K559,UIR!$A$2:$P$21,14,FALSE),"")&lt;&gt;""),"Data is Missing.",""))</f>
        <v/>
      </c>
      <c r="Z559" s="194" t="str">
        <f>IF(B559="","",IF(AND(Input!X558="",IFERROR(VLOOKUP(K559,UIR!$A$2:$P$21,15,FALSE),"")&lt;&gt;""),"Data is Missing.",""))</f>
        <v/>
      </c>
      <c r="AA559" s="195" t="str">
        <f>IF(B559="","",IF(AND(Input!Y558="",IFERROR(VLOOKUP(K559,UIR!$A$2:$P$21,16,FALSE),"")&lt;&gt;""),"Data is Missing.",""))</f>
        <v/>
      </c>
      <c r="AC559" s="202" t="str">
        <f>IF(ISERROR(IF(Input!D558="","",IF(ISERROR(VLOOKUP(Input!D558,'Measure List'!$A$2:$A$30000,1,0)),"Invalid RefNo",""))),"",IF(Input!D558="","",IF(ISERROR(VLOOKUP(Input!D558,'Measure List'!$A$2:$A$30000,1,0)),"Invalid RefNo","")))</f>
        <v/>
      </c>
      <c r="AD559" s="156"/>
      <c r="AE559" s="156"/>
      <c r="AF559" s="156"/>
      <c r="AG559" s="156"/>
      <c r="AH559" s="156"/>
      <c r="AI559" s="156"/>
      <c r="AJ559" s="156"/>
      <c r="AK559" s="156"/>
      <c r="AL559" s="203" t="str">
        <f>IF(COUNTIF(Dropdowns!$K$2:$K$7,Input!S558)&gt;0,"",IF(Input!S558="","","Invalid Type"))</f>
        <v/>
      </c>
      <c r="AN559" s="204" t="str">
        <f>IF(Input!C558="","",IF(ISNUMBER(VALUE(Input!C558)),"","Needs to be a number."))</f>
        <v/>
      </c>
      <c r="AO559" s="205" t="str">
        <f>IF(Input!E558="","",IF(ISNUMBER(VALUE(Input!E558)),"","Needs to be a number."))</f>
        <v/>
      </c>
      <c r="AP559" s="205" t="str">
        <f>IF(Input!N558="","",IF(ISNUMBER(VALUE(Input!N558)),"","Needs to be a number."))</f>
        <v/>
      </c>
      <c r="AQ559" s="205" t="str">
        <f>IF(Input!O558="","",IF(ISNUMBER(VALUE(Input!O558)),"","Needs to be a number."))</f>
        <v/>
      </c>
      <c r="AR559" s="205" t="str">
        <f>IF(Input!V558="","",IF(ISNUMBER(VALUE(Input!V558)),"","Needs to be a number."))</f>
        <v/>
      </c>
      <c r="AS559" s="205" t="str">
        <f>IF(Input!W558="","",IF(ISNUMBER(VALUE(Input!W558)),"","Needs to be a number."))</f>
        <v/>
      </c>
      <c r="AT559" s="205" t="str">
        <f>IF(Input!X558="","",IF(ISNUMBER(VALUE(Input!X558)),"","Needs to be a number."))</f>
        <v/>
      </c>
      <c r="AU559" s="206" t="str">
        <f>IF(Input!Y558="","",IF(ISNUMBER(VALUE(Input!Y558)),"","Needs to be a number."))</f>
        <v/>
      </c>
      <c r="AW559" s="259" t="str">
        <f>IF(OR(VALUE(Input!C558)&lt;0,VALUE(Input!C558)&gt;100), "Invalid EEI %","")</f>
        <v/>
      </c>
      <c r="AX559" s="207"/>
      <c r="AY559" s="278" t="str">
        <f>IF(Input!E558="","",IF(VALUE(Input!E558)=0,"Do not enter 0.",""))</f>
        <v/>
      </c>
    </row>
    <row r="560" spans="2:51" x14ac:dyDescent="0.3">
      <c r="B560" s="188" t="str">
        <f>Input!A559</f>
        <v/>
      </c>
      <c r="C560" s="189" t="str">
        <f>IF(ISERROR(IF(AND(Input!$A559="",SUMPRODUCT(--(LEN(Input!$A560:'Input'!$A$1006)&gt;0))&lt;&gt;0),"Row is skipped.",IF(AND(Input!$A559="",Input!$A560=""),"", IF(Input!B559="","Data is missing.","")))),"",IF(AND(Input!$A559="",SUMPRODUCT(--(LEN(Input!$A560:'Input'!$A$1006)&gt;0))&lt;&gt;0),"Row is skipped.",IF(AND(Input!$A559="",Input!$A560=""),"", IF(Input!B559="","Data is missing.",""))))</f>
        <v/>
      </c>
      <c r="D560" s="189" t="str">
        <f>IF(ISERROR(IF(AND(Input!$A559="",SUMPRODUCT(--(LEN(Input!$A560:'Input'!$A$1006)&gt;0))&lt;&gt;0),"Row is skipped.",IF(AND(Input!$A559="",Input!$A560=""),"", IF(Input!C559="","Data is missing.","")))),"",IF(AND(Input!$A559="",SUMPRODUCT(--(LEN(Input!$A560:'Input'!$A$1006)&gt;0))&lt;&gt;0),"Row is skipped.",IF(AND(Input!$A559="",Input!$A560=""),"", IF(Input!C559="","Data is missing.",""))))</f>
        <v/>
      </c>
      <c r="E560" s="189" t="str">
        <f>IF(ISERROR(IF(AND(Input!$A559="",SUMPRODUCT(--(LEN(Input!$A560:'Input'!$A$1006)&gt;0))&lt;&gt;0),"Row is skipped.",IF(AND(Input!$A559="",Input!$A560=""),"", IF(Input!D559="","Data is missing.","")))),"",IF(AND(Input!$A559="",SUMPRODUCT(--(LEN(Input!$A560:'Input'!$A$1006)&gt;0))&lt;&gt;0),"Row is skipped.",IF(AND(Input!$A559="",Input!$A560=""),"", IF(Input!D559="","Data is missing.",""))))</f>
        <v/>
      </c>
      <c r="F560" s="189" t="str">
        <f>IF(ISERROR(IF(AND(Input!$A559="",SUMPRODUCT(--(LEN(Input!$A560:'Input'!$A$1006)&gt;0))&lt;&gt;0),"Row is skipped.",IF(AND(Input!$A559="",Input!$A560=""),"", IF(Input!E559="","Data is missing.","")))),"",IF(AND(Input!$A559="",SUMPRODUCT(--(LEN(Input!$A560:'Input'!$A$1006)&gt;0))&lt;&gt;0),"Row is skipped.",IF(AND(Input!$A559="",Input!$A560=""),"", IF(Input!E559="","Data is missing.",""))))</f>
        <v/>
      </c>
      <c r="G560" s="189" t="str">
        <f>IF(ISERROR(IF(AND(Input!$A559="",SUMPRODUCT(--(LEN(Input!$A560:'Input'!$A$1006)&gt;0))&lt;&gt;0),"Row is skipped.",IF(AND(Input!$A559="",Input!$A560=""),"", IF(Input!F559="","Data is missing.","")))),"",IF(AND(Input!$A559="",SUMPRODUCT(--(LEN(Input!$A560:'Input'!$A$1006)&gt;0))&lt;&gt;0),"Row is skipped.",IF(AND(Input!$A559="",Input!$A560=""),"", IF(Input!F559="","Data is missing.",""))))</f>
        <v/>
      </c>
      <c r="H560" s="190" t="str">
        <f>IF(ISERROR(IF(AND(Input!$A559="",SUMPRODUCT(--(LEN(Input!$A560:'Input'!$A$1006)&gt;0))&lt;&gt;0),"Row is skipped.",IF(AND(Input!$A559="",Input!$A560=""),"", IF(Input!G559="","Data is missing.","")))),"",IF(AND(Input!$A559="",SUMPRODUCT(--(LEN(Input!$A560:'Input'!$A$1006)&gt;0))&lt;&gt;0),"Row is skipped.",IF(AND(Input!$A559="",Input!$A560=""),"", IF(Input!G559="","Data is missing.",""))))</f>
        <v/>
      </c>
      <c r="I560" s="156"/>
      <c r="J560" s="191" t="str">
        <f>IFERROR(VLOOKUP(VLOOKUP(Input!$D559,'Measure List'!$A:$AN,40,FALSE),UIR!$A$1:$Q$27,17,FALSE),"")</f>
        <v/>
      </c>
      <c r="K560" s="192" t="str">
        <f>IFERROR(VLOOKUP(Input!$D559,'Measure List'!$A:$AN,40,FALSE),"")</f>
        <v/>
      </c>
      <c r="L560" s="156"/>
      <c r="M560" s="193" t="str">
        <f>IF(B560="","",IF(AND(Input!H559="",IFERROR(VLOOKUP(K560,UIR!$A$2:$P$21,2,FALSE),"")&lt;&gt;""),"Data is Missing.",""))</f>
        <v/>
      </c>
      <c r="N560" s="194" t="str">
        <f>IF(B560="","",IF(AND(Input!I559="",IFERROR(VLOOKUP(K560,UIR!$A$2:$P$21,3,FALSE),"")&lt;&gt;""),"Data is Missing.",""))</f>
        <v/>
      </c>
      <c r="O560" s="194" t="str">
        <f>IF(B560="","",IF(AND(Input!J559="",IFERROR(VLOOKUP(K560,UIR!$A$2:$P$21,4,FALSE),"")&lt;&gt;""),"Data is Missing.",""))</f>
        <v/>
      </c>
      <c r="P560" s="194" t="str">
        <f>IF(B560="","",IF(AND(Input!K559="",IFERROR(VLOOKUP(K560,UIR!$A$2:$P$21,5,FALSE),"")&lt;&gt;""),"Data is Missing.",""))</f>
        <v/>
      </c>
      <c r="Q560" s="194" t="str">
        <f>IF(B560="","",IF(AND(Input!L559="",IFERROR(VLOOKUP(K560,UIR!$A$2:$P$21,6,FALSE),"")&lt;&gt;""),"Data is Missing.",""))</f>
        <v/>
      </c>
      <c r="R560" s="194" t="str">
        <f>IF(B560="","",IF(AND(Input!M559="",IFERROR(VLOOKUP(K560,UIR!$A$2:$P$21,7,FALSE),"")&lt;&gt;""),"Data is Missing.",""))</f>
        <v/>
      </c>
      <c r="S560" s="194" t="str">
        <f>IF(B560="","",IF(AND(Input!P559="",IFERROR(VLOOKUP(K560,UIR!$A$2:$P$21,8,FALSE),"")&lt;&gt;""),"Data is Missing.",""))</f>
        <v/>
      </c>
      <c r="T560" s="194" t="str">
        <f>IF(B560="","",IF(AND(Input!Q559="",IFERROR(VLOOKUP(K560,UIR!$A$2:$P$21,9,FALSE),"")&lt;&gt;""),"Data is Missing.",""))</f>
        <v/>
      </c>
      <c r="U560" s="194"/>
      <c r="V560" s="194" t="str">
        <f>IF(B560="","",IF(AND(Input!S559="",IFERROR(VLOOKUP(K560,UIR!$A$2:$P$21,11,FALSE),"")&lt;&gt;""),"Data is Missing.",""))</f>
        <v/>
      </c>
      <c r="W560" s="194" t="str">
        <f>IF(B560="","",IF(AND(Input!T559="",IFERROR(VLOOKUP(K560,UIR!$A$2:$P$21,12,FALSE),"")&lt;&gt;""),"Data is Missing.",""))</f>
        <v/>
      </c>
      <c r="X560" s="194" t="str">
        <f>IF(B560="","",IF(AND(Input!V559="",IFERROR(VLOOKUP(K560,UIR!$A$2:$P$21,13,FALSE),"")&lt;&gt;""),"Data is Missing.",""))</f>
        <v/>
      </c>
      <c r="Y560" s="194" t="str">
        <f>IF(B560="","",IF(AND(Input!W559="",IFERROR(VLOOKUP(K560,UIR!$A$2:$P$21,14,FALSE),"")&lt;&gt;""),"Data is Missing.",""))</f>
        <v/>
      </c>
      <c r="Z560" s="194" t="str">
        <f>IF(B560="","",IF(AND(Input!X559="",IFERROR(VLOOKUP(K560,UIR!$A$2:$P$21,15,FALSE),"")&lt;&gt;""),"Data is Missing.",""))</f>
        <v/>
      </c>
      <c r="AA560" s="195" t="str">
        <f>IF(B560="","",IF(AND(Input!Y559="",IFERROR(VLOOKUP(K560,UIR!$A$2:$P$21,16,FALSE),"")&lt;&gt;""),"Data is Missing.",""))</f>
        <v/>
      </c>
      <c r="AC560" s="202" t="str">
        <f>IF(ISERROR(IF(Input!D559="","",IF(ISERROR(VLOOKUP(Input!D559,'Measure List'!$A$2:$A$30000,1,0)),"Invalid RefNo",""))),"",IF(Input!D559="","",IF(ISERROR(VLOOKUP(Input!D559,'Measure List'!$A$2:$A$30000,1,0)),"Invalid RefNo","")))</f>
        <v/>
      </c>
      <c r="AD560" s="156"/>
      <c r="AE560" s="156"/>
      <c r="AF560" s="156"/>
      <c r="AG560" s="156"/>
      <c r="AH560" s="156"/>
      <c r="AI560" s="156"/>
      <c r="AJ560" s="156"/>
      <c r="AK560" s="156"/>
      <c r="AL560" s="203" t="str">
        <f>IF(COUNTIF(Dropdowns!$K$2:$K$7,Input!S559)&gt;0,"",IF(Input!S559="","","Invalid Type"))</f>
        <v/>
      </c>
      <c r="AN560" s="204" t="str">
        <f>IF(Input!C559="","",IF(ISNUMBER(VALUE(Input!C559)),"","Needs to be a number."))</f>
        <v/>
      </c>
      <c r="AO560" s="205" t="str">
        <f>IF(Input!E559="","",IF(ISNUMBER(VALUE(Input!E559)),"","Needs to be a number."))</f>
        <v/>
      </c>
      <c r="AP560" s="205" t="str">
        <f>IF(Input!N559="","",IF(ISNUMBER(VALUE(Input!N559)),"","Needs to be a number."))</f>
        <v/>
      </c>
      <c r="AQ560" s="205" t="str">
        <f>IF(Input!O559="","",IF(ISNUMBER(VALUE(Input!O559)),"","Needs to be a number."))</f>
        <v/>
      </c>
      <c r="AR560" s="205" t="str">
        <f>IF(Input!V559="","",IF(ISNUMBER(VALUE(Input!V559)),"","Needs to be a number."))</f>
        <v/>
      </c>
      <c r="AS560" s="205" t="str">
        <f>IF(Input!W559="","",IF(ISNUMBER(VALUE(Input!W559)),"","Needs to be a number."))</f>
        <v/>
      </c>
      <c r="AT560" s="205" t="str">
        <f>IF(Input!X559="","",IF(ISNUMBER(VALUE(Input!X559)),"","Needs to be a number."))</f>
        <v/>
      </c>
      <c r="AU560" s="206" t="str">
        <f>IF(Input!Y559="","",IF(ISNUMBER(VALUE(Input!Y559)),"","Needs to be a number."))</f>
        <v/>
      </c>
      <c r="AW560" s="259" t="str">
        <f>IF(OR(VALUE(Input!C559)&lt;0,VALUE(Input!C559)&gt;100), "Invalid EEI %","")</f>
        <v/>
      </c>
      <c r="AX560" s="207"/>
      <c r="AY560" s="278" t="str">
        <f>IF(Input!E559="","",IF(VALUE(Input!E559)=0,"Do not enter 0.",""))</f>
        <v/>
      </c>
    </row>
    <row r="561" spans="2:51" x14ac:dyDescent="0.3">
      <c r="B561" s="188" t="str">
        <f>Input!A560</f>
        <v/>
      </c>
      <c r="C561" s="189" t="str">
        <f>IF(ISERROR(IF(AND(Input!$A560="",SUMPRODUCT(--(LEN(Input!$A561:'Input'!$A$1006)&gt;0))&lt;&gt;0),"Row is skipped.",IF(AND(Input!$A560="",Input!$A561=""),"", IF(Input!B560="","Data is missing.","")))),"",IF(AND(Input!$A560="",SUMPRODUCT(--(LEN(Input!$A561:'Input'!$A$1006)&gt;0))&lt;&gt;0),"Row is skipped.",IF(AND(Input!$A560="",Input!$A561=""),"", IF(Input!B560="","Data is missing.",""))))</f>
        <v/>
      </c>
      <c r="D561" s="189" t="str">
        <f>IF(ISERROR(IF(AND(Input!$A560="",SUMPRODUCT(--(LEN(Input!$A561:'Input'!$A$1006)&gt;0))&lt;&gt;0),"Row is skipped.",IF(AND(Input!$A560="",Input!$A561=""),"", IF(Input!C560="","Data is missing.","")))),"",IF(AND(Input!$A560="",SUMPRODUCT(--(LEN(Input!$A561:'Input'!$A$1006)&gt;0))&lt;&gt;0),"Row is skipped.",IF(AND(Input!$A560="",Input!$A561=""),"", IF(Input!C560="","Data is missing.",""))))</f>
        <v/>
      </c>
      <c r="E561" s="189" t="str">
        <f>IF(ISERROR(IF(AND(Input!$A560="",SUMPRODUCT(--(LEN(Input!$A561:'Input'!$A$1006)&gt;0))&lt;&gt;0),"Row is skipped.",IF(AND(Input!$A560="",Input!$A561=""),"", IF(Input!D560="","Data is missing.","")))),"",IF(AND(Input!$A560="",SUMPRODUCT(--(LEN(Input!$A561:'Input'!$A$1006)&gt;0))&lt;&gt;0),"Row is skipped.",IF(AND(Input!$A560="",Input!$A561=""),"", IF(Input!D560="","Data is missing.",""))))</f>
        <v/>
      </c>
      <c r="F561" s="189" t="str">
        <f>IF(ISERROR(IF(AND(Input!$A560="",SUMPRODUCT(--(LEN(Input!$A561:'Input'!$A$1006)&gt;0))&lt;&gt;0),"Row is skipped.",IF(AND(Input!$A560="",Input!$A561=""),"", IF(Input!E560="","Data is missing.","")))),"",IF(AND(Input!$A560="",SUMPRODUCT(--(LEN(Input!$A561:'Input'!$A$1006)&gt;0))&lt;&gt;0),"Row is skipped.",IF(AND(Input!$A560="",Input!$A561=""),"", IF(Input!E560="","Data is missing.",""))))</f>
        <v/>
      </c>
      <c r="G561" s="189" t="str">
        <f>IF(ISERROR(IF(AND(Input!$A560="",SUMPRODUCT(--(LEN(Input!$A561:'Input'!$A$1006)&gt;0))&lt;&gt;0),"Row is skipped.",IF(AND(Input!$A560="",Input!$A561=""),"", IF(Input!F560="","Data is missing.","")))),"",IF(AND(Input!$A560="",SUMPRODUCT(--(LEN(Input!$A561:'Input'!$A$1006)&gt;0))&lt;&gt;0),"Row is skipped.",IF(AND(Input!$A560="",Input!$A561=""),"", IF(Input!F560="","Data is missing.",""))))</f>
        <v/>
      </c>
      <c r="H561" s="190" t="str">
        <f>IF(ISERROR(IF(AND(Input!$A560="",SUMPRODUCT(--(LEN(Input!$A561:'Input'!$A$1006)&gt;0))&lt;&gt;0),"Row is skipped.",IF(AND(Input!$A560="",Input!$A561=""),"", IF(Input!G560="","Data is missing.","")))),"",IF(AND(Input!$A560="",SUMPRODUCT(--(LEN(Input!$A561:'Input'!$A$1006)&gt;0))&lt;&gt;0),"Row is skipped.",IF(AND(Input!$A560="",Input!$A561=""),"", IF(Input!G560="","Data is missing.",""))))</f>
        <v/>
      </c>
      <c r="I561" s="156"/>
      <c r="J561" s="191" t="str">
        <f>IFERROR(VLOOKUP(VLOOKUP(Input!$D560,'Measure List'!$A:$AN,40,FALSE),UIR!$A$1:$Q$27,17,FALSE),"")</f>
        <v/>
      </c>
      <c r="K561" s="192" t="str">
        <f>IFERROR(VLOOKUP(Input!$D560,'Measure List'!$A:$AN,40,FALSE),"")</f>
        <v/>
      </c>
      <c r="L561" s="156"/>
      <c r="M561" s="193" t="str">
        <f>IF(B561="","",IF(AND(Input!H560="",IFERROR(VLOOKUP(K561,UIR!$A$2:$P$21,2,FALSE),"")&lt;&gt;""),"Data is Missing.",""))</f>
        <v/>
      </c>
      <c r="N561" s="194" t="str">
        <f>IF(B561="","",IF(AND(Input!I560="",IFERROR(VLOOKUP(K561,UIR!$A$2:$P$21,3,FALSE),"")&lt;&gt;""),"Data is Missing.",""))</f>
        <v/>
      </c>
      <c r="O561" s="194" t="str">
        <f>IF(B561="","",IF(AND(Input!J560="",IFERROR(VLOOKUP(K561,UIR!$A$2:$P$21,4,FALSE),"")&lt;&gt;""),"Data is Missing.",""))</f>
        <v/>
      </c>
      <c r="P561" s="194" t="str">
        <f>IF(B561="","",IF(AND(Input!K560="",IFERROR(VLOOKUP(K561,UIR!$A$2:$P$21,5,FALSE),"")&lt;&gt;""),"Data is Missing.",""))</f>
        <v/>
      </c>
      <c r="Q561" s="194" t="str">
        <f>IF(B561="","",IF(AND(Input!L560="",IFERROR(VLOOKUP(K561,UIR!$A$2:$P$21,6,FALSE),"")&lt;&gt;""),"Data is Missing.",""))</f>
        <v/>
      </c>
      <c r="R561" s="194" t="str">
        <f>IF(B561="","",IF(AND(Input!M560="",IFERROR(VLOOKUP(K561,UIR!$A$2:$P$21,7,FALSE),"")&lt;&gt;""),"Data is Missing.",""))</f>
        <v/>
      </c>
      <c r="S561" s="194" t="str">
        <f>IF(B561="","",IF(AND(Input!P560="",IFERROR(VLOOKUP(K561,UIR!$A$2:$P$21,8,FALSE),"")&lt;&gt;""),"Data is Missing.",""))</f>
        <v/>
      </c>
      <c r="T561" s="194" t="str">
        <f>IF(B561="","",IF(AND(Input!Q560="",IFERROR(VLOOKUP(K561,UIR!$A$2:$P$21,9,FALSE),"")&lt;&gt;""),"Data is Missing.",""))</f>
        <v/>
      </c>
      <c r="U561" s="194"/>
      <c r="V561" s="194" t="str">
        <f>IF(B561="","",IF(AND(Input!S560="",IFERROR(VLOOKUP(K561,UIR!$A$2:$P$21,11,FALSE),"")&lt;&gt;""),"Data is Missing.",""))</f>
        <v/>
      </c>
      <c r="W561" s="194" t="str">
        <f>IF(B561="","",IF(AND(Input!T560="",IFERROR(VLOOKUP(K561,UIR!$A$2:$P$21,12,FALSE),"")&lt;&gt;""),"Data is Missing.",""))</f>
        <v/>
      </c>
      <c r="X561" s="194" t="str">
        <f>IF(B561="","",IF(AND(Input!V560="",IFERROR(VLOOKUP(K561,UIR!$A$2:$P$21,13,FALSE),"")&lt;&gt;""),"Data is Missing.",""))</f>
        <v/>
      </c>
      <c r="Y561" s="194" t="str">
        <f>IF(B561="","",IF(AND(Input!W560="",IFERROR(VLOOKUP(K561,UIR!$A$2:$P$21,14,FALSE),"")&lt;&gt;""),"Data is Missing.",""))</f>
        <v/>
      </c>
      <c r="Z561" s="194" t="str">
        <f>IF(B561="","",IF(AND(Input!X560="",IFERROR(VLOOKUP(K561,UIR!$A$2:$P$21,15,FALSE),"")&lt;&gt;""),"Data is Missing.",""))</f>
        <v/>
      </c>
      <c r="AA561" s="195" t="str">
        <f>IF(B561="","",IF(AND(Input!Y560="",IFERROR(VLOOKUP(K561,UIR!$A$2:$P$21,16,FALSE),"")&lt;&gt;""),"Data is Missing.",""))</f>
        <v/>
      </c>
      <c r="AC561" s="202" t="str">
        <f>IF(ISERROR(IF(Input!D560="","",IF(ISERROR(VLOOKUP(Input!D560,'Measure List'!$A$2:$A$30000,1,0)),"Invalid RefNo",""))),"",IF(Input!D560="","",IF(ISERROR(VLOOKUP(Input!D560,'Measure List'!$A$2:$A$30000,1,0)),"Invalid RefNo","")))</f>
        <v/>
      </c>
      <c r="AD561" s="156"/>
      <c r="AE561" s="156"/>
      <c r="AF561" s="156"/>
      <c r="AG561" s="156"/>
      <c r="AH561" s="156"/>
      <c r="AI561" s="156"/>
      <c r="AJ561" s="156"/>
      <c r="AK561" s="156"/>
      <c r="AL561" s="203" t="str">
        <f>IF(COUNTIF(Dropdowns!$K$2:$K$7,Input!S560)&gt;0,"",IF(Input!S560="","","Invalid Type"))</f>
        <v/>
      </c>
      <c r="AN561" s="204" t="str">
        <f>IF(Input!C560="","",IF(ISNUMBER(VALUE(Input!C560)),"","Needs to be a number."))</f>
        <v/>
      </c>
      <c r="AO561" s="205" t="str">
        <f>IF(Input!E560="","",IF(ISNUMBER(VALUE(Input!E560)),"","Needs to be a number."))</f>
        <v/>
      </c>
      <c r="AP561" s="205" t="str">
        <f>IF(Input!N560="","",IF(ISNUMBER(VALUE(Input!N560)),"","Needs to be a number."))</f>
        <v/>
      </c>
      <c r="AQ561" s="205" t="str">
        <f>IF(Input!O560="","",IF(ISNUMBER(VALUE(Input!O560)),"","Needs to be a number."))</f>
        <v/>
      </c>
      <c r="AR561" s="205" t="str">
        <f>IF(Input!V560="","",IF(ISNUMBER(VALUE(Input!V560)),"","Needs to be a number."))</f>
        <v/>
      </c>
      <c r="AS561" s="205" t="str">
        <f>IF(Input!W560="","",IF(ISNUMBER(VALUE(Input!W560)),"","Needs to be a number."))</f>
        <v/>
      </c>
      <c r="AT561" s="205" t="str">
        <f>IF(Input!X560="","",IF(ISNUMBER(VALUE(Input!X560)),"","Needs to be a number."))</f>
        <v/>
      </c>
      <c r="AU561" s="206" t="str">
        <f>IF(Input!Y560="","",IF(ISNUMBER(VALUE(Input!Y560)),"","Needs to be a number."))</f>
        <v/>
      </c>
      <c r="AW561" s="259" t="str">
        <f>IF(OR(VALUE(Input!C560)&lt;0,VALUE(Input!C560)&gt;100), "Invalid EEI %","")</f>
        <v/>
      </c>
      <c r="AX561" s="207"/>
      <c r="AY561" s="278" t="str">
        <f>IF(Input!E560="","",IF(VALUE(Input!E560)=0,"Do not enter 0.",""))</f>
        <v/>
      </c>
    </row>
    <row r="562" spans="2:51" x14ac:dyDescent="0.3">
      <c r="B562" s="188" t="str">
        <f>Input!A561</f>
        <v/>
      </c>
      <c r="C562" s="189" t="str">
        <f>IF(ISERROR(IF(AND(Input!$A561="",SUMPRODUCT(--(LEN(Input!$A562:'Input'!$A$1006)&gt;0))&lt;&gt;0),"Row is skipped.",IF(AND(Input!$A561="",Input!$A562=""),"", IF(Input!B561="","Data is missing.","")))),"",IF(AND(Input!$A561="",SUMPRODUCT(--(LEN(Input!$A562:'Input'!$A$1006)&gt;0))&lt;&gt;0),"Row is skipped.",IF(AND(Input!$A561="",Input!$A562=""),"", IF(Input!B561="","Data is missing.",""))))</f>
        <v/>
      </c>
      <c r="D562" s="189" t="str">
        <f>IF(ISERROR(IF(AND(Input!$A561="",SUMPRODUCT(--(LEN(Input!$A562:'Input'!$A$1006)&gt;0))&lt;&gt;0),"Row is skipped.",IF(AND(Input!$A561="",Input!$A562=""),"", IF(Input!C561="","Data is missing.","")))),"",IF(AND(Input!$A561="",SUMPRODUCT(--(LEN(Input!$A562:'Input'!$A$1006)&gt;0))&lt;&gt;0),"Row is skipped.",IF(AND(Input!$A561="",Input!$A562=""),"", IF(Input!C561="","Data is missing.",""))))</f>
        <v/>
      </c>
      <c r="E562" s="189" t="str">
        <f>IF(ISERROR(IF(AND(Input!$A561="",SUMPRODUCT(--(LEN(Input!$A562:'Input'!$A$1006)&gt;0))&lt;&gt;0),"Row is skipped.",IF(AND(Input!$A561="",Input!$A562=""),"", IF(Input!D561="","Data is missing.","")))),"",IF(AND(Input!$A561="",SUMPRODUCT(--(LEN(Input!$A562:'Input'!$A$1006)&gt;0))&lt;&gt;0),"Row is skipped.",IF(AND(Input!$A561="",Input!$A562=""),"", IF(Input!D561="","Data is missing.",""))))</f>
        <v/>
      </c>
      <c r="F562" s="189" t="str">
        <f>IF(ISERROR(IF(AND(Input!$A561="",SUMPRODUCT(--(LEN(Input!$A562:'Input'!$A$1006)&gt;0))&lt;&gt;0),"Row is skipped.",IF(AND(Input!$A561="",Input!$A562=""),"", IF(Input!E561="","Data is missing.","")))),"",IF(AND(Input!$A561="",SUMPRODUCT(--(LEN(Input!$A562:'Input'!$A$1006)&gt;0))&lt;&gt;0),"Row is skipped.",IF(AND(Input!$A561="",Input!$A562=""),"", IF(Input!E561="","Data is missing.",""))))</f>
        <v/>
      </c>
      <c r="G562" s="189" t="str">
        <f>IF(ISERROR(IF(AND(Input!$A561="",SUMPRODUCT(--(LEN(Input!$A562:'Input'!$A$1006)&gt;0))&lt;&gt;0),"Row is skipped.",IF(AND(Input!$A561="",Input!$A562=""),"", IF(Input!F561="","Data is missing.","")))),"",IF(AND(Input!$A561="",SUMPRODUCT(--(LEN(Input!$A562:'Input'!$A$1006)&gt;0))&lt;&gt;0),"Row is skipped.",IF(AND(Input!$A561="",Input!$A562=""),"", IF(Input!F561="","Data is missing.",""))))</f>
        <v/>
      </c>
      <c r="H562" s="190" t="str">
        <f>IF(ISERROR(IF(AND(Input!$A561="",SUMPRODUCT(--(LEN(Input!$A562:'Input'!$A$1006)&gt;0))&lt;&gt;0),"Row is skipped.",IF(AND(Input!$A561="",Input!$A562=""),"", IF(Input!G561="","Data is missing.","")))),"",IF(AND(Input!$A561="",SUMPRODUCT(--(LEN(Input!$A562:'Input'!$A$1006)&gt;0))&lt;&gt;0),"Row is skipped.",IF(AND(Input!$A561="",Input!$A562=""),"", IF(Input!G561="","Data is missing.",""))))</f>
        <v/>
      </c>
      <c r="I562" s="156"/>
      <c r="J562" s="191" t="str">
        <f>IFERROR(VLOOKUP(VLOOKUP(Input!$D561,'Measure List'!$A:$AN,40,FALSE),UIR!$A$1:$Q$27,17,FALSE),"")</f>
        <v/>
      </c>
      <c r="K562" s="192" t="str">
        <f>IFERROR(VLOOKUP(Input!$D561,'Measure List'!$A:$AN,40,FALSE),"")</f>
        <v/>
      </c>
      <c r="L562" s="156"/>
      <c r="M562" s="193" t="str">
        <f>IF(B562="","",IF(AND(Input!H561="",IFERROR(VLOOKUP(K562,UIR!$A$2:$P$21,2,FALSE),"")&lt;&gt;""),"Data is Missing.",""))</f>
        <v/>
      </c>
      <c r="N562" s="194" t="str">
        <f>IF(B562="","",IF(AND(Input!I561="",IFERROR(VLOOKUP(K562,UIR!$A$2:$P$21,3,FALSE),"")&lt;&gt;""),"Data is Missing.",""))</f>
        <v/>
      </c>
      <c r="O562" s="194" t="str">
        <f>IF(B562="","",IF(AND(Input!J561="",IFERROR(VLOOKUP(K562,UIR!$A$2:$P$21,4,FALSE),"")&lt;&gt;""),"Data is Missing.",""))</f>
        <v/>
      </c>
      <c r="P562" s="194" t="str">
        <f>IF(B562="","",IF(AND(Input!K561="",IFERROR(VLOOKUP(K562,UIR!$A$2:$P$21,5,FALSE),"")&lt;&gt;""),"Data is Missing.",""))</f>
        <v/>
      </c>
      <c r="Q562" s="194" t="str">
        <f>IF(B562="","",IF(AND(Input!L561="",IFERROR(VLOOKUP(K562,UIR!$A$2:$P$21,6,FALSE),"")&lt;&gt;""),"Data is Missing.",""))</f>
        <v/>
      </c>
      <c r="R562" s="194" t="str">
        <f>IF(B562="","",IF(AND(Input!M561="",IFERROR(VLOOKUP(K562,UIR!$A$2:$P$21,7,FALSE),"")&lt;&gt;""),"Data is Missing.",""))</f>
        <v/>
      </c>
      <c r="S562" s="194" t="str">
        <f>IF(B562="","",IF(AND(Input!P561="",IFERROR(VLOOKUP(K562,UIR!$A$2:$P$21,8,FALSE),"")&lt;&gt;""),"Data is Missing.",""))</f>
        <v/>
      </c>
      <c r="T562" s="194" t="str">
        <f>IF(B562="","",IF(AND(Input!Q561="",IFERROR(VLOOKUP(K562,UIR!$A$2:$P$21,9,FALSE),"")&lt;&gt;""),"Data is Missing.",""))</f>
        <v/>
      </c>
      <c r="U562" s="194"/>
      <c r="V562" s="194" t="str">
        <f>IF(B562="","",IF(AND(Input!S561="",IFERROR(VLOOKUP(K562,UIR!$A$2:$P$21,11,FALSE),"")&lt;&gt;""),"Data is Missing.",""))</f>
        <v/>
      </c>
      <c r="W562" s="194" t="str">
        <f>IF(B562="","",IF(AND(Input!T561="",IFERROR(VLOOKUP(K562,UIR!$A$2:$P$21,12,FALSE),"")&lt;&gt;""),"Data is Missing.",""))</f>
        <v/>
      </c>
      <c r="X562" s="194" t="str">
        <f>IF(B562="","",IF(AND(Input!V561="",IFERROR(VLOOKUP(K562,UIR!$A$2:$P$21,13,FALSE),"")&lt;&gt;""),"Data is Missing.",""))</f>
        <v/>
      </c>
      <c r="Y562" s="194" t="str">
        <f>IF(B562="","",IF(AND(Input!W561="",IFERROR(VLOOKUP(K562,UIR!$A$2:$P$21,14,FALSE),"")&lt;&gt;""),"Data is Missing.",""))</f>
        <v/>
      </c>
      <c r="Z562" s="194" t="str">
        <f>IF(B562="","",IF(AND(Input!X561="",IFERROR(VLOOKUP(K562,UIR!$A$2:$P$21,15,FALSE),"")&lt;&gt;""),"Data is Missing.",""))</f>
        <v/>
      </c>
      <c r="AA562" s="195" t="str">
        <f>IF(B562="","",IF(AND(Input!Y561="",IFERROR(VLOOKUP(K562,UIR!$A$2:$P$21,16,FALSE),"")&lt;&gt;""),"Data is Missing.",""))</f>
        <v/>
      </c>
      <c r="AC562" s="202" t="str">
        <f>IF(ISERROR(IF(Input!D561="","",IF(ISERROR(VLOOKUP(Input!D561,'Measure List'!$A$2:$A$30000,1,0)),"Invalid RefNo",""))),"",IF(Input!D561="","",IF(ISERROR(VLOOKUP(Input!D561,'Measure List'!$A$2:$A$30000,1,0)),"Invalid RefNo","")))</f>
        <v/>
      </c>
      <c r="AD562" s="156"/>
      <c r="AE562" s="156"/>
      <c r="AF562" s="156"/>
      <c r="AG562" s="156"/>
      <c r="AH562" s="156"/>
      <c r="AI562" s="156"/>
      <c r="AJ562" s="156"/>
      <c r="AK562" s="156"/>
      <c r="AL562" s="203" t="str">
        <f>IF(COUNTIF(Dropdowns!$K$2:$K$7,Input!S561)&gt;0,"",IF(Input!S561="","","Invalid Type"))</f>
        <v/>
      </c>
      <c r="AN562" s="204" t="str">
        <f>IF(Input!C561="","",IF(ISNUMBER(VALUE(Input!C561)),"","Needs to be a number."))</f>
        <v/>
      </c>
      <c r="AO562" s="205" t="str">
        <f>IF(Input!E561="","",IF(ISNUMBER(VALUE(Input!E561)),"","Needs to be a number."))</f>
        <v/>
      </c>
      <c r="AP562" s="205" t="str">
        <f>IF(Input!N561="","",IF(ISNUMBER(VALUE(Input!N561)),"","Needs to be a number."))</f>
        <v/>
      </c>
      <c r="AQ562" s="205" t="str">
        <f>IF(Input!O561="","",IF(ISNUMBER(VALUE(Input!O561)),"","Needs to be a number."))</f>
        <v/>
      </c>
      <c r="AR562" s="205" t="str">
        <f>IF(Input!V561="","",IF(ISNUMBER(VALUE(Input!V561)),"","Needs to be a number."))</f>
        <v/>
      </c>
      <c r="AS562" s="205" t="str">
        <f>IF(Input!W561="","",IF(ISNUMBER(VALUE(Input!W561)),"","Needs to be a number."))</f>
        <v/>
      </c>
      <c r="AT562" s="205" t="str">
        <f>IF(Input!X561="","",IF(ISNUMBER(VALUE(Input!X561)),"","Needs to be a number."))</f>
        <v/>
      </c>
      <c r="AU562" s="206" t="str">
        <f>IF(Input!Y561="","",IF(ISNUMBER(VALUE(Input!Y561)),"","Needs to be a number."))</f>
        <v/>
      </c>
      <c r="AW562" s="259" t="str">
        <f>IF(OR(VALUE(Input!C561)&lt;0,VALUE(Input!C561)&gt;100), "Invalid EEI %","")</f>
        <v/>
      </c>
      <c r="AX562" s="207"/>
      <c r="AY562" s="278" t="str">
        <f>IF(Input!E561="","",IF(VALUE(Input!E561)=0,"Do not enter 0.",""))</f>
        <v/>
      </c>
    </row>
    <row r="563" spans="2:51" x14ac:dyDescent="0.3">
      <c r="B563" s="188" t="str">
        <f>Input!A562</f>
        <v/>
      </c>
      <c r="C563" s="189" t="str">
        <f>IF(ISERROR(IF(AND(Input!$A562="",SUMPRODUCT(--(LEN(Input!$A563:'Input'!$A$1006)&gt;0))&lt;&gt;0),"Row is skipped.",IF(AND(Input!$A562="",Input!$A563=""),"", IF(Input!B562="","Data is missing.","")))),"",IF(AND(Input!$A562="",SUMPRODUCT(--(LEN(Input!$A563:'Input'!$A$1006)&gt;0))&lt;&gt;0),"Row is skipped.",IF(AND(Input!$A562="",Input!$A563=""),"", IF(Input!B562="","Data is missing.",""))))</f>
        <v/>
      </c>
      <c r="D563" s="189" t="str">
        <f>IF(ISERROR(IF(AND(Input!$A562="",SUMPRODUCT(--(LEN(Input!$A563:'Input'!$A$1006)&gt;0))&lt;&gt;0),"Row is skipped.",IF(AND(Input!$A562="",Input!$A563=""),"", IF(Input!C562="","Data is missing.","")))),"",IF(AND(Input!$A562="",SUMPRODUCT(--(LEN(Input!$A563:'Input'!$A$1006)&gt;0))&lt;&gt;0),"Row is skipped.",IF(AND(Input!$A562="",Input!$A563=""),"", IF(Input!C562="","Data is missing.",""))))</f>
        <v/>
      </c>
      <c r="E563" s="189" t="str">
        <f>IF(ISERROR(IF(AND(Input!$A562="",SUMPRODUCT(--(LEN(Input!$A563:'Input'!$A$1006)&gt;0))&lt;&gt;0),"Row is skipped.",IF(AND(Input!$A562="",Input!$A563=""),"", IF(Input!D562="","Data is missing.","")))),"",IF(AND(Input!$A562="",SUMPRODUCT(--(LEN(Input!$A563:'Input'!$A$1006)&gt;0))&lt;&gt;0),"Row is skipped.",IF(AND(Input!$A562="",Input!$A563=""),"", IF(Input!D562="","Data is missing.",""))))</f>
        <v/>
      </c>
      <c r="F563" s="189" t="str">
        <f>IF(ISERROR(IF(AND(Input!$A562="",SUMPRODUCT(--(LEN(Input!$A563:'Input'!$A$1006)&gt;0))&lt;&gt;0),"Row is skipped.",IF(AND(Input!$A562="",Input!$A563=""),"", IF(Input!E562="","Data is missing.","")))),"",IF(AND(Input!$A562="",SUMPRODUCT(--(LEN(Input!$A563:'Input'!$A$1006)&gt;0))&lt;&gt;0),"Row is skipped.",IF(AND(Input!$A562="",Input!$A563=""),"", IF(Input!E562="","Data is missing.",""))))</f>
        <v/>
      </c>
      <c r="G563" s="189" t="str">
        <f>IF(ISERROR(IF(AND(Input!$A562="",SUMPRODUCT(--(LEN(Input!$A563:'Input'!$A$1006)&gt;0))&lt;&gt;0),"Row is skipped.",IF(AND(Input!$A562="",Input!$A563=""),"", IF(Input!F562="","Data is missing.","")))),"",IF(AND(Input!$A562="",SUMPRODUCT(--(LEN(Input!$A563:'Input'!$A$1006)&gt;0))&lt;&gt;0),"Row is skipped.",IF(AND(Input!$A562="",Input!$A563=""),"", IF(Input!F562="","Data is missing.",""))))</f>
        <v/>
      </c>
      <c r="H563" s="190" t="str">
        <f>IF(ISERROR(IF(AND(Input!$A562="",SUMPRODUCT(--(LEN(Input!$A563:'Input'!$A$1006)&gt;0))&lt;&gt;0),"Row is skipped.",IF(AND(Input!$A562="",Input!$A563=""),"", IF(Input!G562="","Data is missing.","")))),"",IF(AND(Input!$A562="",SUMPRODUCT(--(LEN(Input!$A563:'Input'!$A$1006)&gt;0))&lt;&gt;0),"Row is skipped.",IF(AND(Input!$A562="",Input!$A563=""),"", IF(Input!G562="","Data is missing.",""))))</f>
        <v/>
      </c>
      <c r="I563" s="156"/>
      <c r="J563" s="191" t="str">
        <f>IFERROR(VLOOKUP(VLOOKUP(Input!$D562,'Measure List'!$A:$AN,40,FALSE),UIR!$A$1:$Q$27,17,FALSE),"")</f>
        <v/>
      </c>
      <c r="K563" s="192" t="str">
        <f>IFERROR(VLOOKUP(Input!$D562,'Measure List'!$A:$AN,40,FALSE),"")</f>
        <v/>
      </c>
      <c r="L563" s="156"/>
      <c r="M563" s="193" t="str">
        <f>IF(B563="","",IF(AND(Input!H562="",IFERROR(VLOOKUP(K563,UIR!$A$2:$P$21,2,FALSE),"")&lt;&gt;""),"Data is Missing.",""))</f>
        <v/>
      </c>
      <c r="N563" s="194" t="str">
        <f>IF(B563="","",IF(AND(Input!I562="",IFERROR(VLOOKUP(K563,UIR!$A$2:$P$21,3,FALSE),"")&lt;&gt;""),"Data is Missing.",""))</f>
        <v/>
      </c>
      <c r="O563" s="194" t="str">
        <f>IF(B563="","",IF(AND(Input!J562="",IFERROR(VLOOKUP(K563,UIR!$A$2:$P$21,4,FALSE),"")&lt;&gt;""),"Data is Missing.",""))</f>
        <v/>
      </c>
      <c r="P563" s="194" t="str">
        <f>IF(B563="","",IF(AND(Input!K562="",IFERROR(VLOOKUP(K563,UIR!$A$2:$P$21,5,FALSE),"")&lt;&gt;""),"Data is Missing.",""))</f>
        <v/>
      </c>
      <c r="Q563" s="194" t="str">
        <f>IF(B563="","",IF(AND(Input!L562="",IFERROR(VLOOKUP(K563,UIR!$A$2:$P$21,6,FALSE),"")&lt;&gt;""),"Data is Missing.",""))</f>
        <v/>
      </c>
      <c r="R563" s="194" t="str">
        <f>IF(B563="","",IF(AND(Input!M562="",IFERROR(VLOOKUP(K563,UIR!$A$2:$P$21,7,FALSE),"")&lt;&gt;""),"Data is Missing.",""))</f>
        <v/>
      </c>
      <c r="S563" s="194" t="str">
        <f>IF(B563="","",IF(AND(Input!P562="",IFERROR(VLOOKUP(K563,UIR!$A$2:$P$21,8,FALSE),"")&lt;&gt;""),"Data is Missing.",""))</f>
        <v/>
      </c>
      <c r="T563" s="194" t="str">
        <f>IF(B563="","",IF(AND(Input!Q562="",IFERROR(VLOOKUP(K563,UIR!$A$2:$P$21,9,FALSE),"")&lt;&gt;""),"Data is Missing.",""))</f>
        <v/>
      </c>
      <c r="U563" s="194"/>
      <c r="V563" s="194" t="str">
        <f>IF(B563="","",IF(AND(Input!S562="",IFERROR(VLOOKUP(K563,UIR!$A$2:$P$21,11,FALSE),"")&lt;&gt;""),"Data is Missing.",""))</f>
        <v/>
      </c>
      <c r="W563" s="194" t="str">
        <f>IF(B563="","",IF(AND(Input!T562="",IFERROR(VLOOKUP(K563,UIR!$A$2:$P$21,12,FALSE),"")&lt;&gt;""),"Data is Missing.",""))</f>
        <v/>
      </c>
      <c r="X563" s="194" t="str">
        <f>IF(B563="","",IF(AND(Input!V562="",IFERROR(VLOOKUP(K563,UIR!$A$2:$P$21,13,FALSE),"")&lt;&gt;""),"Data is Missing.",""))</f>
        <v/>
      </c>
      <c r="Y563" s="194" t="str">
        <f>IF(B563="","",IF(AND(Input!W562="",IFERROR(VLOOKUP(K563,UIR!$A$2:$P$21,14,FALSE),"")&lt;&gt;""),"Data is Missing.",""))</f>
        <v/>
      </c>
      <c r="Z563" s="194" t="str">
        <f>IF(B563="","",IF(AND(Input!X562="",IFERROR(VLOOKUP(K563,UIR!$A$2:$P$21,15,FALSE),"")&lt;&gt;""),"Data is Missing.",""))</f>
        <v/>
      </c>
      <c r="AA563" s="195" t="str">
        <f>IF(B563="","",IF(AND(Input!Y562="",IFERROR(VLOOKUP(K563,UIR!$A$2:$P$21,16,FALSE),"")&lt;&gt;""),"Data is Missing.",""))</f>
        <v/>
      </c>
      <c r="AC563" s="202" t="str">
        <f>IF(ISERROR(IF(Input!D562="","",IF(ISERROR(VLOOKUP(Input!D562,'Measure List'!$A$2:$A$30000,1,0)),"Invalid RefNo",""))),"",IF(Input!D562="","",IF(ISERROR(VLOOKUP(Input!D562,'Measure List'!$A$2:$A$30000,1,0)),"Invalid RefNo","")))</f>
        <v/>
      </c>
      <c r="AD563" s="156"/>
      <c r="AE563" s="156"/>
      <c r="AF563" s="156"/>
      <c r="AG563" s="156"/>
      <c r="AH563" s="156"/>
      <c r="AI563" s="156"/>
      <c r="AJ563" s="156"/>
      <c r="AK563" s="156"/>
      <c r="AL563" s="203" t="str">
        <f>IF(COUNTIF(Dropdowns!$K$2:$K$7,Input!S562)&gt;0,"",IF(Input!S562="","","Invalid Type"))</f>
        <v/>
      </c>
      <c r="AN563" s="204" t="str">
        <f>IF(Input!C562="","",IF(ISNUMBER(VALUE(Input!C562)),"","Needs to be a number."))</f>
        <v/>
      </c>
      <c r="AO563" s="205" t="str">
        <f>IF(Input!E562="","",IF(ISNUMBER(VALUE(Input!E562)),"","Needs to be a number."))</f>
        <v/>
      </c>
      <c r="AP563" s="205" t="str">
        <f>IF(Input!N562="","",IF(ISNUMBER(VALUE(Input!N562)),"","Needs to be a number."))</f>
        <v/>
      </c>
      <c r="AQ563" s="205" t="str">
        <f>IF(Input!O562="","",IF(ISNUMBER(VALUE(Input!O562)),"","Needs to be a number."))</f>
        <v/>
      </c>
      <c r="AR563" s="205" t="str">
        <f>IF(Input!V562="","",IF(ISNUMBER(VALUE(Input!V562)),"","Needs to be a number."))</f>
        <v/>
      </c>
      <c r="AS563" s="205" t="str">
        <f>IF(Input!W562="","",IF(ISNUMBER(VALUE(Input!W562)),"","Needs to be a number."))</f>
        <v/>
      </c>
      <c r="AT563" s="205" t="str">
        <f>IF(Input!X562="","",IF(ISNUMBER(VALUE(Input!X562)),"","Needs to be a number."))</f>
        <v/>
      </c>
      <c r="AU563" s="206" t="str">
        <f>IF(Input!Y562="","",IF(ISNUMBER(VALUE(Input!Y562)),"","Needs to be a number."))</f>
        <v/>
      </c>
      <c r="AW563" s="259" t="str">
        <f>IF(OR(VALUE(Input!C562)&lt;0,VALUE(Input!C562)&gt;100), "Invalid EEI %","")</f>
        <v/>
      </c>
      <c r="AX563" s="207"/>
      <c r="AY563" s="278" t="str">
        <f>IF(Input!E562="","",IF(VALUE(Input!E562)=0,"Do not enter 0.",""))</f>
        <v/>
      </c>
    </row>
    <row r="564" spans="2:51" x14ac:dyDescent="0.3">
      <c r="B564" s="188" t="str">
        <f>Input!A563</f>
        <v/>
      </c>
      <c r="C564" s="189" t="str">
        <f>IF(ISERROR(IF(AND(Input!$A563="",SUMPRODUCT(--(LEN(Input!$A564:'Input'!$A$1006)&gt;0))&lt;&gt;0),"Row is skipped.",IF(AND(Input!$A563="",Input!$A564=""),"", IF(Input!B563="","Data is missing.","")))),"",IF(AND(Input!$A563="",SUMPRODUCT(--(LEN(Input!$A564:'Input'!$A$1006)&gt;0))&lt;&gt;0),"Row is skipped.",IF(AND(Input!$A563="",Input!$A564=""),"", IF(Input!B563="","Data is missing.",""))))</f>
        <v/>
      </c>
      <c r="D564" s="189" t="str">
        <f>IF(ISERROR(IF(AND(Input!$A563="",SUMPRODUCT(--(LEN(Input!$A564:'Input'!$A$1006)&gt;0))&lt;&gt;0),"Row is skipped.",IF(AND(Input!$A563="",Input!$A564=""),"", IF(Input!C563="","Data is missing.","")))),"",IF(AND(Input!$A563="",SUMPRODUCT(--(LEN(Input!$A564:'Input'!$A$1006)&gt;0))&lt;&gt;0),"Row is skipped.",IF(AND(Input!$A563="",Input!$A564=""),"", IF(Input!C563="","Data is missing.",""))))</f>
        <v/>
      </c>
      <c r="E564" s="189" t="str">
        <f>IF(ISERROR(IF(AND(Input!$A563="",SUMPRODUCT(--(LEN(Input!$A564:'Input'!$A$1006)&gt;0))&lt;&gt;0),"Row is skipped.",IF(AND(Input!$A563="",Input!$A564=""),"", IF(Input!D563="","Data is missing.","")))),"",IF(AND(Input!$A563="",SUMPRODUCT(--(LEN(Input!$A564:'Input'!$A$1006)&gt;0))&lt;&gt;0),"Row is skipped.",IF(AND(Input!$A563="",Input!$A564=""),"", IF(Input!D563="","Data is missing.",""))))</f>
        <v/>
      </c>
      <c r="F564" s="189" t="str">
        <f>IF(ISERROR(IF(AND(Input!$A563="",SUMPRODUCT(--(LEN(Input!$A564:'Input'!$A$1006)&gt;0))&lt;&gt;0),"Row is skipped.",IF(AND(Input!$A563="",Input!$A564=""),"", IF(Input!E563="","Data is missing.","")))),"",IF(AND(Input!$A563="",SUMPRODUCT(--(LEN(Input!$A564:'Input'!$A$1006)&gt;0))&lt;&gt;0),"Row is skipped.",IF(AND(Input!$A563="",Input!$A564=""),"", IF(Input!E563="","Data is missing.",""))))</f>
        <v/>
      </c>
      <c r="G564" s="189" t="str">
        <f>IF(ISERROR(IF(AND(Input!$A563="",SUMPRODUCT(--(LEN(Input!$A564:'Input'!$A$1006)&gt;0))&lt;&gt;0),"Row is skipped.",IF(AND(Input!$A563="",Input!$A564=""),"", IF(Input!F563="","Data is missing.","")))),"",IF(AND(Input!$A563="",SUMPRODUCT(--(LEN(Input!$A564:'Input'!$A$1006)&gt;0))&lt;&gt;0),"Row is skipped.",IF(AND(Input!$A563="",Input!$A564=""),"", IF(Input!F563="","Data is missing.",""))))</f>
        <v/>
      </c>
      <c r="H564" s="190" t="str">
        <f>IF(ISERROR(IF(AND(Input!$A563="",SUMPRODUCT(--(LEN(Input!$A564:'Input'!$A$1006)&gt;0))&lt;&gt;0),"Row is skipped.",IF(AND(Input!$A563="",Input!$A564=""),"", IF(Input!G563="","Data is missing.","")))),"",IF(AND(Input!$A563="",SUMPRODUCT(--(LEN(Input!$A564:'Input'!$A$1006)&gt;0))&lt;&gt;0),"Row is skipped.",IF(AND(Input!$A563="",Input!$A564=""),"", IF(Input!G563="","Data is missing.",""))))</f>
        <v/>
      </c>
      <c r="I564" s="156"/>
      <c r="J564" s="191" t="str">
        <f>IFERROR(VLOOKUP(VLOOKUP(Input!$D563,'Measure List'!$A:$AN,40,FALSE),UIR!$A$1:$Q$27,17,FALSE),"")</f>
        <v/>
      </c>
      <c r="K564" s="192" t="str">
        <f>IFERROR(VLOOKUP(Input!$D563,'Measure List'!$A:$AN,40,FALSE),"")</f>
        <v/>
      </c>
      <c r="L564" s="156"/>
      <c r="M564" s="193" t="str">
        <f>IF(B564="","",IF(AND(Input!H563="",IFERROR(VLOOKUP(K564,UIR!$A$2:$P$21,2,FALSE),"")&lt;&gt;""),"Data is Missing.",""))</f>
        <v/>
      </c>
      <c r="N564" s="194" t="str">
        <f>IF(B564="","",IF(AND(Input!I563="",IFERROR(VLOOKUP(K564,UIR!$A$2:$P$21,3,FALSE),"")&lt;&gt;""),"Data is Missing.",""))</f>
        <v/>
      </c>
      <c r="O564" s="194" t="str">
        <f>IF(B564="","",IF(AND(Input!J563="",IFERROR(VLOOKUP(K564,UIR!$A$2:$P$21,4,FALSE),"")&lt;&gt;""),"Data is Missing.",""))</f>
        <v/>
      </c>
      <c r="P564" s="194" t="str">
        <f>IF(B564="","",IF(AND(Input!K563="",IFERROR(VLOOKUP(K564,UIR!$A$2:$P$21,5,FALSE),"")&lt;&gt;""),"Data is Missing.",""))</f>
        <v/>
      </c>
      <c r="Q564" s="194" t="str">
        <f>IF(B564="","",IF(AND(Input!L563="",IFERROR(VLOOKUP(K564,UIR!$A$2:$P$21,6,FALSE),"")&lt;&gt;""),"Data is Missing.",""))</f>
        <v/>
      </c>
      <c r="R564" s="194" t="str">
        <f>IF(B564="","",IF(AND(Input!M563="",IFERROR(VLOOKUP(K564,UIR!$A$2:$P$21,7,FALSE),"")&lt;&gt;""),"Data is Missing.",""))</f>
        <v/>
      </c>
      <c r="S564" s="194" t="str">
        <f>IF(B564="","",IF(AND(Input!P563="",IFERROR(VLOOKUP(K564,UIR!$A$2:$P$21,8,FALSE),"")&lt;&gt;""),"Data is Missing.",""))</f>
        <v/>
      </c>
      <c r="T564" s="194" t="str">
        <f>IF(B564="","",IF(AND(Input!Q563="",IFERROR(VLOOKUP(K564,UIR!$A$2:$P$21,9,FALSE),"")&lt;&gt;""),"Data is Missing.",""))</f>
        <v/>
      </c>
      <c r="U564" s="194"/>
      <c r="V564" s="194" t="str">
        <f>IF(B564="","",IF(AND(Input!S563="",IFERROR(VLOOKUP(K564,UIR!$A$2:$P$21,11,FALSE),"")&lt;&gt;""),"Data is Missing.",""))</f>
        <v/>
      </c>
      <c r="W564" s="194" t="str">
        <f>IF(B564="","",IF(AND(Input!T563="",IFERROR(VLOOKUP(K564,UIR!$A$2:$P$21,12,FALSE),"")&lt;&gt;""),"Data is Missing.",""))</f>
        <v/>
      </c>
      <c r="X564" s="194" t="str">
        <f>IF(B564="","",IF(AND(Input!V563="",IFERROR(VLOOKUP(K564,UIR!$A$2:$P$21,13,FALSE),"")&lt;&gt;""),"Data is Missing.",""))</f>
        <v/>
      </c>
      <c r="Y564" s="194" t="str">
        <f>IF(B564="","",IF(AND(Input!W563="",IFERROR(VLOOKUP(K564,UIR!$A$2:$P$21,14,FALSE),"")&lt;&gt;""),"Data is Missing.",""))</f>
        <v/>
      </c>
      <c r="Z564" s="194" t="str">
        <f>IF(B564="","",IF(AND(Input!X563="",IFERROR(VLOOKUP(K564,UIR!$A$2:$P$21,15,FALSE),"")&lt;&gt;""),"Data is Missing.",""))</f>
        <v/>
      </c>
      <c r="AA564" s="195" t="str">
        <f>IF(B564="","",IF(AND(Input!Y563="",IFERROR(VLOOKUP(K564,UIR!$A$2:$P$21,16,FALSE),"")&lt;&gt;""),"Data is Missing.",""))</f>
        <v/>
      </c>
      <c r="AC564" s="202" t="str">
        <f>IF(ISERROR(IF(Input!D563="","",IF(ISERROR(VLOOKUP(Input!D563,'Measure List'!$A$2:$A$30000,1,0)),"Invalid RefNo",""))),"",IF(Input!D563="","",IF(ISERROR(VLOOKUP(Input!D563,'Measure List'!$A$2:$A$30000,1,0)),"Invalid RefNo","")))</f>
        <v/>
      </c>
      <c r="AD564" s="156"/>
      <c r="AE564" s="156"/>
      <c r="AF564" s="156"/>
      <c r="AG564" s="156"/>
      <c r="AH564" s="156"/>
      <c r="AI564" s="156"/>
      <c r="AJ564" s="156"/>
      <c r="AK564" s="156"/>
      <c r="AL564" s="203" t="str">
        <f>IF(COUNTIF(Dropdowns!$K$2:$K$7,Input!S563)&gt;0,"",IF(Input!S563="","","Invalid Type"))</f>
        <v/>
      </c>
      <c r="AN564" s="204" t="str">
        <f>IF(Input!C563="","",IF(ISNUMBER(VALUE(Input!C563)),"","Needs to be a number."))</f>
        <v/>
      </c>
      <c r="AO564" s="205" t="str">
        <f>IF(Input!E563="","",IF(ISNUMBER(VALUE(Input!E563)),"","Needs to be a number."))</f>
        <v/>
      </c>
      <c r="AP564" s="205" t="str">
        <f>IF(Input!N563="","",IF(ISNUMBER(VALUE(Input!N563)),"","Needs to be a number."))</f>
        <v/>
      </c>
      <c r="AQ564" s="205" t="str">
        <f>IF(Input!O563="","",IF(ISNUMBER(VALUE(Input!O563)),"","Needs to be a number."))</f>
        <v/>
      </c>
      <c r="AR564" s="205" t="str">
        <f>IF(Input!V563="","",IF(ISNUMBER(VALUE(Input!V563)),"","Needs to be a number."))</f>
        <v/>
      </c>
      <c r="AS564" s="205" t="str">
        <f>IF(Input!W563="","",IF(ISNUMBER(VALUE(Input!W563)),"","Needs to be a number."))</f>
        <v/>
      </c>
      <c r="AT564" s="205" t="str">
        <f>IF(Input!X563="","",IF(ISNUMBER(VALUE(Input!X563)),"","Needs to be a number."))</f>
        <v/>
      </c>
      <c r="AU564" s="206" t="str">
        <f>IF(Input!Y563="","",IF(ISNUMBER(VALUE(Input!Y563)),"","Needs to be a number."))</f>
        <v/>
      </c>
      <c r="AW564" s="259" t="str">
        <f>IF(OR(VALUE(Input!C563)&lt;0,VALUE(Input!C563)&gt;100), "Invalid EEI %","")</f>
        <v/>
      </c>
      <c r="AX564" s="207"/>
      <c r="AY564" s="278" t="str">
        <f>IF(Input!E563="","",IF(VALUE(Input!E563)=0,"Do not enter 0.",""))</f>
        <v/>
      </c>
    </row>
    <row r="565" spans="2:51" x14ac:dyDescent="0.3">
      <c r="B565" s="188" t="str">
        <f>Input!A564</f>
        <v/>
      </c>
      <c r="C565" s="189" t="str">
        <f>IF(ISERROR(IF(AND(Input!$A564="",SUMPRODUCT(--(LEN(Input!$A565:'Input'!$A$1006)&gt;0))&lt;&gt;0),"Row is skipped.",IF(AND(Input!$A564="",Input!$A565=""),"", IF(Input!B564="","Data is missing.","")))),"",IF(AND(Input!$A564="",SUMPRODUCT(--(LEN(Input!$A565:'Input'!$A$1006)&gt;0))&lt;&gt;0),"Row is skipped.",IF(AND(Input!$A564="",Input!$A565=""),"", IF(Input!B564="","Data is missing.",""))))</f>
        <v/>
      </c>
      <c r="D565" s="189" t="str">
        <f>IF(ISERROR(IF(AND(Input!$A564="",SUMPRODUCT(--(LEN(Input!$A565:'Input'!$A$1006)&gt;0))&lt;&gt;0),"Row is skipped.",IF(AND(Input!$A564="",Input!$A565=""),"", IF(Input!C564="","Data is missing.","")))),"",IF(AND(Input!$A564="",SUMPRODUCT(--(LEN(Input!$A565:'Input'!$A$1006)&gt;0))&lt;&gt;0),"Row is skipped.",IF(AND(Input!$A564="",Input!$A565=""),"", IF(Input!C564="","Data is missing.",""))))</f>
        <v/>
      </c>
      <c r="E565" s="189" t="str">
        <f>IF(ISERROR(IF(AND(Input!$A564="",SUMPRODUCT(--(LEN(Input!$A565:'Input'!$A$1006)&gt;0))&lt;&gt;0),"Row is skipped.",IF(AND(Input!$A564="",Input!$A565=""),"", IF(Input!D564="","Data is missing.","")))),"",IF(AND(Input!$A564="",SUMPRODUCT(--(LEN(Input!$A565:'Input'!$A$1006)&gt;0))&lt;&gt;0),"Row is skipped.",IF(AND(Input!$A564="",Input!$A565=""),"", IF(Input!D564="","Data is missing.",""))))</f>
        <v/>
      </c>
      <c r="F565" s="189" t="str">
        <f>IF(ISERROR(IF(AND(Input!$A564="",SUMPRODUCT(--(LEN(Input!$A565:'Input'!$A$1006)&gt;0))&lt;&gt;0),"Row is skipped.",IF(AND(Input!$A564="",Input!$A565=""),"", IF(Input!E564="","Data is missing.","")))),"",IF(AND(Input!$A564="",SUMPRODUCT(--(LEN(Input!$A565:'Input'!$A$1006)&gt;0))&lt;&gt;0),"Row is skipped.",IF(AND(Input!$A564="",Input!$A565=""),"", IF(Input!E564="","Data is missing.",""))))</f>
        <v/>
      </c>
      <c r="G565" s="189" t="str">
        <f>IF(ISERROR(IF(AND(Input!$A564="",SUMPRODUCT(--(LEN(Input!$A565:'Input'!$A$1006)&gt;0))&lt;&gt;0),"Row is skipped.",IF(AND(Input!$A564="",Input!$A565=""),"", IF(Input!F564="","Data is missing.","")))),"",IF(AND(Input!$A564="",SUMPRODUCT(--(LEN(Input!$A565:'Input'!$A$1006)&gt;0))&lt;&gt;0),"Row is skipped.",IF(AND(Input!$A564="",Input!$A565=""),"", IF(Input!F564="","Data is missing.",""))))</f>
        <v/>
      </c>
      <c r="H565" s="190" t="str">
        <f>IF(ISERROR(IF(AND(Input!$A564="",SUMPRODUCT(--(LEN(Input!$A565:'Input'!$A$1006)&gt;0))&lt;&gt;0),"Row is skipped.",IF(AND(Input!$A564="",Input!$A565=""),"", IF(Input!G564="","Data is missing.","")))),"",IF(AND(Input!$A564="",SUMPRODUCT(--(LEN(Input!$A565:'Input'!$A$1006)&gt;0))&lt;&gt;0),"Row is skipped.",IF(AND(Input!$A564="",Input!$A565=""),"", IF(Input!G564="","Data is missing.",""))))</f>
        <v/>
      </c>
      <c r="I565" s="156"/>
      <c r="J565" s="191" t="str">
        <f>IFERROR(VLOOKUP(VLOOKUP(Input!$D564,'Measure List'!$A:$AN,40,FALSE),UIR!$A$1:$Q$27,17,FALSE),"")</f>
        <v/>
      </c>
      <c r="K565" s="192" t="str">
        <f>IFERROR(VLOOKUP(Input!$D564,'Measure List'!$A:$AN,40,FALSE),"")</f>
        <v/>
      </c>
      <c r="L565" s="156"/>
      <c r="M565" s="193" t="str">
        <f>IF(B565="","",IF(AND(Input!H564="",IFERROR(VLOOKUP(K565,UIR!$A$2:$P$21,2,FALSE),"")&lt;&gt;""),"Data is Missing.",""))</f>
        <v/>
      </c>
      <c r="N565" s="194" t="str">
        <f>IF(B565="","",IF(AND(Input!I564="",IFERROR(VLOOKUP(K565,UIR!$A$2:$P$21,3,FALSE),"")&lt;&gt;""),"Data is Missing.",""))</f>
        <v/>
      </c>
      <c r="O565" s="194" t="str">
        <f>IF(B565="","",IF(AND(Input!J564="",IFERROR(VLOOKUP(K565,UIR!$A$2:$P$21,4,FALSE),"")&lt;&gt;""),"Data is Missing.",""))</f>
        <v/>
      </c>
      <c r="P565" s="194" t="str">
        <f>IF(B565="","",IF(AND(Input!K564="",IFERROR(VLOOKUP(K565,UIR!$A$2:$P$21,5,FALSE),"")&lt;&gt;""),"Data is Missing.",""))</f>
        <v/>
      </c>
      <c r="Q565" s="194" t="str">
        <f>IF(B565="","",IF(AND(Input!L564="",IFERROR(VLOOKUP(K565,UIR!$A$2:$P$21,6,FALSE),"")&lt;&gt;""),"Data is Missing.",""))</f>
        <v/>
      </c>
      <c r="R565" s="194" t="str">
        <f>IF(B565="","",IF(AND(Input!M564="",IFERROR(VLOOKUP(K565,UIR!$A$2:$P$21,7,FALSE),"")&lt;&gt;""),"Data is Missing.",""))</f>
        <v/>
      </c>
      <c r="S565" s="194" t="str">
        <f>IF(B565="","",IF(AND(Input!P564="",IFERROR(VLOOKUP(K565,UIR!$A$2:$P$21,8,FALSE),"")&lt;&gt;""),"Data is Missing.",""))</f>
        <v/>
      </c>
      <c r="T565" s="194" t="str">
        <f>IF(B565="","",IF(AND(Input!Q564="",IFERROR(VLOOKUP(K565,UIR!$A$2:$P$21,9,FALSE),"")&lt;&gt;""),"Data is Missing.",""))</f>
        <v/>
      </c>
      <c r="U565" s="194"/>
      <c r="V565" s="194" t="str">
        <f>IF(B565="","",IF(AND(Input!S564="",IFERROR(VLOOKUP(K565,UIR!$A$2:$P$21,11,FALSE),"")&lt;&gt;""),"Data is Missing.",""))</f>
        <v/>
      </c>
      <c r="W565" s="194" t="str">
        <f>IF(B565="","",IF(AND(Input!T564="",IFERROR(VLOOKUP(K565,UIR!$A$2:$P$21,12,FALSE),"")&lt;&gt;""),"Data is Missing.",""))</f>
        <v/>
      </c>
      <c r="X565" s="194" t="str">
        <f>IF(B565="","",IF(AND(Input!V564="",IFERROR(VLOOKUP(K565,UIR!$A$2:$P$21,13,FALSE),"")&lt;&gt;""),"Data is Missing.",""))</f>
        <v/>
      </c>
      <c r="Y565" s="194" t="str">
        <f>IF(B565="","",IF(AND(Input!W564="",IFERROR(VLOOKUP(K565,UIR!$A$2:$P$21,14,FALSE),"")&lt;&gt;""),"Data is Missing.",""))</f>
        <v/>
      </c>
      <c r="Z565" s="194" t="str">
        <f>IF(B565="","",IF(AND(Input!X564="",IFERROR(VLOOKUP(K565,UIR!$A$2:$P$21,15,FALSE),"")&lt;&gt;""),"Data is Missing.",""))</f>
        <v/>
      </c>
      <c r="AA565" s="195" t="str">
        <f>IF(B565="","",IF(AND(Input!Y564="",IFERROR(VLOOKUP(K565,UIR!$A$2:$P$21,16,FALSE),"")&lt;&gt;""),"Data is Missing.",""))</f>
        <v/>
      </c>
      <c r="AC565" s="202" t="str">
        <f>IF(ISERROR(IF(Input!D564="","",IF(ISERROR(VLOOKUP(Input!D564,'Measure List'!$A$2:$A$30000,1,0)),"Invalid RefNo",""))),"",IF(Input!D564="","",IF(ISERROR(VLOOKUP(Input!D564,'Measure List'!$A$2:$A$30000,1,0)),"Invalid RefNo","")))</f>
        <v/>
      </c>
      <c r="AD565" s="156"/>
      <c r="AE565" s="156"/>
      <c r="AF565" s="156"/>
      <c r="AG565" s="156"/>
      <c r="AH565" s="156"/>
      <c r="AI565" s="156"/>
      <c r="AJ565" s="156"/>
      <c r="AK565" s="156"/>
      <c r="AL565" s="203" t="str">
        <f>IF(COUNTIF(Dropdowns!$K$2:$K$7,Input!S564)&gt;0,"",IF(Input!S564="","","Invalid Type"))</f>
        <v/>
      </c>
      <c r="AN565" s="204" t="str">
        <f>IF(Input!C564="","",IF(ISNUMBER(VALUE(Input!C564)),"","Needs to be a number."))</f>
        <v/>
      </c>
      <c r="AO565" s="205" t="str">
        <f>IF(Input!E564="","",IF(ISNUMBER(VALUE(Input!E564)),"","Needs to be a number."))</f>
        <v/>
      </c>
      <c r="AP565" s="205" t="str">
        <f>IF(Input!N564="","",IF(ISNUMBER(VALUE(Input!N564)),"","Needs to be a number."))</f>
        <v/>
      </c>
      <c r="AQ565" s="205" t="str">
        <f>IF(Input!O564="","",IF(ISNUMBER(VALUE(Input!O564)),"","Needs to be a number."))</f>
        <v/>
      </c>
      <c r="AR565" s="205" t="str">
        <f>IF(Input!V564="","",IF(ISNUMBER(VALUE(Input!V564)),"","Needs to be a number."))</f>
        <v/>
      </c>
      <c r="AS565" s="205" t="str">
        <f>IF(Input!W564="","",IF(ISNUMBER(VALUE(Input!W564)),"","Needs to be a number."))</f>
        <v/>
      </c>
      <c r="AT565" s="205" t="str">
        <f>IF(Input!X564="","",IF(ISNUMBER(VALUE(Input!X564)),"","Needs to be a number."))</f>
        <v/>
      </c>
      <c r="AU565" s="206" t="str">
        <f>IF(Input!Y564="","",IF(ISNUMBER(VALUE(Input!Y564)),"","Needs to be a number."))</f>
        <v/>
      </c>
      <c r="AW565" s="259" t="str">
        <f>IF(OR(VALUE(Input!C564)&lt;0,VALUE(Input!C564)&gt;100), "Invalid EEI %","")</f>
        <v/>
      </c>
      <c r="AX565" s="207"/>
      <c r="AY565" s="278" t="str">
        <f>IF(Input!E564="","",IF(VALUE(Input!E564)=0,"Do not enter 0.",""))</f>
        <v/>
      </c>
    </row>
    <row r="566" spans="2:51" x14ac:dyDescent="0.3">
      <c r="B566" s="188" t="str">
        <f>Input!A565</f>
        <v/>
      </c>
      <c r="C566" s="189" t="str">
        <f>IF(ISERROR(IF(AND(Input!$A565="",SUMPRODUCT(--(LEN(Input!$A566:'Input'!$A$1006)&gt;0))&lt;&gt;0),"Row is skipped.",IF(AND(Input!$A565="",Input!$A566=""),"", IF(Input!B565="","Data is missing.","")))),"",IF(AND(Input!$A565="",SUMPRODUCT(--(LEN(Input!$A566:'Input'!$A$1006)&gt;0))&lt;&gt;0),"Row is skipped.",IF(AND(Input!$A565="",Input!$A566=""),"", IF(Input!B565="","Data is missing.",""))))</f>
        <v/>
      </c>
      <c r="D566" s="189" t="str">
        <f>IF(ISERROR(IF(AND(Input!$A565="",SUMPRODUCT(--(LEN(Input!$A566:'Input'!$A$1006)&gt;0))&lt;&gt;0),"Row is skipped.",IF(AND(Input!$A565="",Input!$A566=""),"", IF(Input!C565="","Data is missing.","")))),"",IF(AND(Input!$A565="",SUMPRODUCT(--(LEN(Input!$A566:'Input'!$A$1006)&gt;0))&lt;&gt;0),"Row is skipped.",IF(AND(Input!$A565="",Input!$A566=""),"", IF(Input!C565="","Data is missing.",""))))</f>
        <v/>
      </c>
      <c r="E566" s="189" t="str">
        <f>IF(ISERROR(IF(AND(Input!$A565="",SUMPRODUCT(--(LEN(Input!$A566:'Input'!$A$1006)&gt;0))&lt;&gt;0),"Row is skipped.",IF(AND(Input!$A565="",Input!$A566=""),"", IF(Input!D565="","Data is missing.","")))),"",IF(AND(Input!$A565="",SUMPRODUCT(--(LEN(Input!$A566:'Input'!$A$1006)&gt;0))&lt;&gt;0),"Row is skipped.",IF(AND(Input!$A565="",Input!$A566=""),"", IF(Input!D565="","Data is missing.",""))))</f>
        <v/>
      </c>
      <c r="F566" s="189" t="str">
        <f>IF(ISERROR(IF(AND(Input!$A565="",SUMPRODUCT(--(LEN(Input!$A566:'Input'!$A$1006)&gt;0))&lt;&gt;0),"Row is skipped.",IF(AND(Input!$A565="",Input!$A566=""),"", IF(Input!E565="","Data is missing.","")))),"",IF(AND(Input!$A565="",SUMPRODUCT(--(LEN(Input!$A566:'Input'!$A$1006)&gt;0))&lt;&gt;0),"Row is skipped.",IF(AND(Input!$A565="",Input!$A566=""),"", IF(Input!E565="","Data is missing.",""))))</f>
        <v/>
      </c>
      <c r="G566" s="189" t="str">
        <f>IF(ISERROR(IF(AND(Input!$A565="",SUMPRODUCT(--(LEN(Input!$A566:'Input'!$A$1006)&gt;0))&lt;&gt;0),"Row is skipped.",IF(AND(Input!$A565="",Input!$A566=""),"", IF(Input!F565="","Data is missing.","")))),"",IF(AND(Input!$A565="",SUMPRODUCT(--(LEN(Input!$A566:'Input'!$A$1006)&gt;0))&lt;&gt;0),"Row is skipped.",IF(AND(Input!$A565="",Input!$A566=""),"", IF(Input!F565="","Data is missing.",""))))</f>
        <v/>
      </c>
      <c r="H566" s="190" t="str">
        <f>IF(ISERROR(IF(AND(Input!$A565="",SUMPRODUCT(--(LEN(Input!$A566:'Input'!$A$1006)&gt;0))&lt;&gt;0),"Row is skipped.",IF(AND(Input!$A565="",Input!$A566=""),"", IF(Input!G565="","Data is missing.","")))),"",IF(AND(Input!$A565="",SUMPRODUCT(--(LEN(Input!$A566:'Input'!$A$1006)&gt;0))&lt;&gt;0),"Row is skipped.",IF(AND(Input!$A565="",Input!$A566=""),"", IF(Input!G565="","Data is missing.",""))))</f>
        <v/>
      </c>
      <c r="I566" s="156"/>
      <c r="J566" s="191" t="str">
        <f>IFERROR(VLOOKUP(VLOOKUP(Input!$D565,'Measure List'!$A:$AN,40,FALSE),UIR!$A$1:$Q$27,17,FALSE),"")</f>
        <v/>
      </c>
      <c r="K566" s="192" t="str">
        <f>IFERROR(VLOOKUP(Input!$D565,'Measure List'!$A:$AN,40,FALSE),"")</f>
        <v/>
      </c>
      <c r="L566" s="156"/>
      <c r="M566" s="193" t="str">
        <f>IF(B566="","",IF(AND(Input!H565="",IFERROR(VLOOKUP(K566,UIR!$A$2:$P$21,2,FALSE),"")&lt;&gt;""),"Data is Missing.",""))</f>
        <v/>
      </c>
      <c r="N566" s="194" t="str">
        <f>IF(B566="","",IF(AND(Input!I565="",IFERROR(VLOOKUP(K566,UIR!$A$2:$P$21,3,FALSE),"")&lt;&gt;""),"Data is Missing.",""))</f>
        <v/>
      </c>
      <c r="O566" s="194" t="str">
        <f>IF(B566="","",IF(AND(Input!J565="",IFERROR(VLOOKUP(K566,UIR!$A$2:$P$21,4,FALSE),"")&lt;&gt;""),"Data is Missing.",""))</f>
        <v/>
      </c>
      <c r="P566" s="194" t="str">
        <f>IF(B566="","",IF(AND(Input!K565="",IFERROR(VLOOKUP(K566,UIR!$A$2:$P$21,5,FALSE),"")&lt;&gt;""),"Data is Missing.",""))</f>
        <v/>
      </c>
      <c r="Q566" s="194" t="str">
        <f>IF(B566="","",IF(AND(Input!L565="",IFERROR(VLOOKUP(K566,UIR!$A$2:$P$21,6,FALSE),"")&lt;&gt;""),"Data is Missing.",""))</f>
        <v/>
      </c>
      <c r="R566" s="194" t="str">
        <f>IF(B566="","",IF(AND(Input!M565="",IFERROR(VLOOKUP(K566,UIR!$A$2:$P$21,7,FALSE),"")&lt;&gt;""),"Data is Missing.",""))</f>
        <v/>
      </c>
      <c r="S566" s="194" t="str">
        <f>IF(B566="","",IF(AND(Input!P565="",IFERROR(VLOOKUP(K566,UIR!$A$2:$P$21,8,FALSE),"")&lt;&gt;""),"Data is Missing.",""))</f>
        <v/>
      </c>
      <c r="T566" s="194" t="str">
        <f>IF(B566="","",IF(AND(Input!Q565="",IFERROR(VLOOKUP(K566,UIR!$A$2:$P$21,9,FALSE),"")&lt;&gt;""),"Data is Missing.",""))</f>
        <v/>
      </c>
      <c r="U566" s="194"/>
      <c r="V566" s="194" t="str">
        <f>IF(B566="","",IF(AND(Input!S565="",IFERROR(VLOOKUP(K566,UIR!$A$2:$P$21,11,FALSE),"")&lt;&gt;""),"Data is Missing.",""))</f>
        <v/>
      </c>
      <c r="W566" s="194" t="str">
        <f>IF(B566="","",IF(AND(Input!T565="",IFERROR(VLOOKUP(K566,UIR!$A$2:$P$21,12,FALSE),"")&lt;&gt;""),"Data is Missing.",""))</f>
        <v/>
      </c>
      <c r="X566" s="194" t="str">
        <f>IF(B566="","",IF(AND(Input!V565="",IFERROR(VLOOKUP(K566,UIR!$A$2:$P$21,13,FALSE),"")&lt;&gt;""),"Data is Missing.",""))</f>
        <v/>
      </c>
      <c r="Y566" s="194" t="str">
        <f>IF(B566="","",IF(AND(Input!W565="",IFERROR(VLOOKUP(K566,UIR!$A$2:$P$21,14,FALSE),"")&lt;&gt;""),"Data is Missing.",""))</f>
        <v/>
      </c>
      <c r="Z566" s="194" t="str">
        <f>IF(B566="","",IF(AND(Input!X565="",IFERROR(VLOOKUP(K566,UIR!$A$2:$P$21,15,FALSE),"")&lt;&gt;""),"Data is Missing.",""))</f>
        <v/>
      </c>
      <c r="AA566" s="195" t="str">
        <f>IF(B566="","",IF(AND(Input!Y565="",IFERROR(VLOOKUP(K566,UIR!$A$2:$P$21,16,FALSE),"")&lt;&gt;""),"Data is Missing.",""))</f>
        <v/>
      </c>
      <c r="AC566" s="202" t="str">
        <f>IF(ISERROR(IF(Input!D565="","",IF(ISERROR(VLOOKUP(Input!D565,'Measure List'!$A$2:$A$30000,1,0)),"Invalid RefNo",""))),"",IF(Input!D565="","",IF(ISERROR(VLOOKUP(Input!D565,'Measure List'!$A$2:$A$30000,1,0)),"Invalid RefNo","")))</f>
        <v/>
      </c>
      <c r="AD566" s="156"/>
      <c r="AE566" s="156"/>
      <c r="AF566" s="156"/>
      <c r="AG566" s="156"/>
      <c r="AH566" s="156"/>
      <c r="AI566" s="156"/>
      <c r="AJ566" s="156"/>
      <c r="AK566" s="156"/>
      <c r="AL566" s="203" t="str">
        <f>IF(COUNTIF(Dropdowns!$K$2:$K$7,Input!S565)&gt;0,"",IF(Input!S565="","","Invalid Type"))</f>
        <v/>
      </c>
      <c r="AN566" s="204" t="str">
        <f>IF(Input!C565="","",IF(ISNUMBER(VALUE(Input!C565)),"","Needs to be a number."))</f>
        <v/>
      </c>
      <c r="AO566" s="205" t="str">
        <f>IF(Input!E565="","",IF(ISNUMBER(VALUE(Input!E565)),"","Needs to be a number."))</f>
        <v/>
      </c>
      <c r="AP566" s="205" t="str">
        <f>IF(Input!N565="","",IF(ISNUMBER(VALUE(Input!N565)),"","Needs to be a number."))</f>
        <v/>
      </c>
      <c r="AQ566" s="205" t="str">
        <f>IF(Input!O565="","",IF(ISNUMBER(VALUE(Input!O565)),"","Needs to be a number."))</f>
        <v/>
      </c>
      <c r="AR566" s="205" t="str">
        <f>IF(Input!V565="","",IF(ISNUMBER(VALUE(Input!V565)),"","Needs to be a number."))</f>
        <v/>
      </c>
      <c r="AS566" s="205" t="str">
        <f>IF(Input!W565="","",IF(ISNUMBER(VALUE(Input!W565)),"","Needs to be a number."))</f>
        <v/>
      </c>
      <c r="AT566" s="205" t="str">
        <f>IF(Input!X565="","",IF(ISNUMBER(VALUE(Input!X565)),"","Needs to be a number."))</f>
        <v/>
      </c>
      <c r="AU566" s="206" t="str">
        <f>IF(Input!Y565="","",IF(ISNUMBER(VALUE(Input!Y565)),"","Needs to be a number."))</f>
        <v/>
      </c>
      <c r="AW566" s="259" t="str">
        <f>IF(OR(VALUE(Input!C565)&lt;0,VALUE(Input!C565)&gt;100), "Invalid EEI %","")</f>
        <v/>
      </c>
      <c r="AX566" s="207"/>
      <c r="AY566" s="278" t="str">
        <f>IF(Input!E565="","",IF(VALUE(Input!E565)=0,"Do not enter 0.",""))</f>
        <v/>
      </c>
    </row>
    <row r="567" spans="2:51" x14ac:dyDescent="0.3">
      <c r="B567" s="188" t="str">
        <f>Input!A566</f>
        <v/>
      </c>
      <c r="C567" s="189" t="str">
        <f>IF(ISERROR(IF(AND(Input!$A566="",SUMPRODUCT(--(LEN(Input!$A567:'Input'!$A$1006)&gt;0))&lt;&gt;0),"Row is skipped.",IF(AND(Input!$A566="",Input!$A567=""),"", IF(Input!B566="","Data is missing.","")))),"",IF(AND(Input!$A566="",SUMPRODUCT(--(LEN(Input!$A567:'Input'!$A$1006)&gt;0))&lt;&gt;0),"Row is skipped.",IF(AND(Input!$A566="",Input!$A567=""),"", IF(Input!B566="","Data is missing.",""))))</f>
        <v/>
      </c>
      <c r="D567" s="189" t="str">
        <f>IF(ISERROR(IF(AND(Input!$A566="",SUMPRODUCT(--(LEN(Input!$A567:'Input'!$A$1006)&gt;0))&lt;&gt;0),"Row is skipped.",IF(AND(Input!$A566="",Input!$A567=""),"", IF(Input!C566="","Data is missing.","")))),"",IF(AND(Input!$A566="",SUMPRODUCT(--(LEN(Input!$A567:'Input'!$A$1006)&gt;0))&lt;&gt;0),"Row is skipped.",IF(AND(Input!$A566="",Input!$A567=""),"", IF(Input!C566="","Data is missing.",""))))</f>
        <v/>
      </c>
      <c r="E567" s="189" t="str">
        <f>IF(ISERROR(IF(AND(Input!$A566="",SUMPRODUCT(--(LEN(Input!$A567:'Input'!$A$1006)&gt;0))&lt;&gt;0),"Row is skipped.",IF(AND(Input!$A566="",Input!$A567=""),"", IF(Input!D566="","Data is missing.","")))),"",IF(AND(Input!$A566="",SUMPRODUCT(--(LEN(Input!$A567:'Input'!$A$1006)&gt;0))&lt;&gt;0),"Row is skipped.",IF(AND(Input!$A566="",Input!$A567=""),"", IF(Input!D566="","Data is missing.",""))))</f>
        <v/>
      </c>
      <c r="F567" s="189" t="str">
        <f>IF(ISERROR(IF(AND(Input!$A566="",SUMPRODUCT(--(LEN(Input!$A567:'Input'!$A$1006)&gt;0))&lt;&gt;0),"Row is skipped.",IF(AND(Input!$A566="",Input!$A567=""),"", IF(Input!E566="","Data is missing.","")))),"",IF(AND(Input!$A566="",SUMPRODUCT(--(LEN(Input!$A567:'Input'!$A$1006)&gt;0))&lt;&gt;0),"Row is skipped.",IF(AND(Input!$A566="",Input!$A567=""),"", IF(Input!E566="","Data is missing.",""))))</f>
        <v/>
      </c>
      <c r="G567" s="189" t="str">
        <f>IF(ISERROR(IF(AND(Input!$A566="",SUMPRODUCT(--(LEN(Input!$A567:'Input'!$A$1006)&gt;0))&lt;&gt;0),"Row is skipped.",IF(AND(Input!$A566="",Input!$A567=""),"", IF(Input!F566="","Data is missing.","")))),"",IF(AND(Input!$A566="",SUMPRODUCT(--(LEN(Input!$A567:'Input'!$A$1006)&gt;0))&lt;&gt;0),"Row is skipped.",IF(AND(Input!$A566="",Input!$A567=""),"", IF(Input!F566="","Data is missing.",""))))</f>
        <v/>
      </c>
      <c r="H567" s="190" t="str">
        <f>IF(ISERROR(IF(AND(Input!$A566="",SUMPRODUCT(--(LEN(Input!$A567:'Input'!$A$1006)&gt;0))&lt;&gt;0),"Row is skipped.",IF(AND(Input!$A566="",Input!$A567=""),"", IF(Input!G566="","Data is missing.","")))),"",IF(AND(Input!$A566="",SUMPRODUCT(--(LEN(Input!$A567:'Input'!$A$1006)&gt;0))&lt;&gt;0),"Row is skipped.",IF(AND(Input!$A566="",Input!$A567=""),"", IF(Input!G566="","Data is missing.",""))))</f>
        <v/>
      </c>
      <c r="I567" s="156"/>
      <c r="J567" s="191" t="str">
        <f>IFERROR(VLOOKUP(VLOOKUP(Input!$D566,'Measure List'!$A:$AN,40,FALSE),UIR!$A$1:$Q$27,17,FALSE),"")</f>
        <v/>
      </c>
      <c r="K567" s="192" t="str">
        <f>IFERROR(VLOOKUP(Input!$D566,'Measure List'!$A:$AN,40,FALSE),"")</f>
        <v/>
      </c>
      <c r="L567" s="156"/>
      <c r="M567" s="193" t="str">
        <f>IF(B567="","",IF(AND(Input!H566="",IFERROR(VLOOKUP(K567,UIR!$A$2:$P$21,2,FALSE),"")&lt;&gt;""),"Data is Missing.",""))</f>
        <v/>
      </c>
      <c r="N567" s="194" t="str">
        <f>IF(B567="","",IF(AND(Input!I566="",IFERROR(VLOOKUP(K567,UIR!$A$2:$P$21,3,FALSE),"")&lt;&gt;""),"Data is Missing.",""))</f>
        <v/>
      </c>
      <c r="O567" s="194" t="str">
        <f>IF(B567="","",IF(AND(Input!J566="",IFERROR(VLOOKUP(K567,UIR!$A$2:$P$21,4,FALSE),"")&lt;&gt;""),"Data is Missing.",""))</f>
        <v/>
      </c>
      <c r="P567" s="194" t="str">
        <f>IF(B567="","",IF(AND(Input!K566="",IFERROR(VLOOKUP(K567,UIR!$A$2:$P$21,5,FALSE),"")&lt;&gt;""),"Data is Missing.",""))</f>
        <v/>
      </c>
      <c r="Q567" s="194" t="str">
        <f>IF(B567="","",IF(AND(Input!L566="",IFERROR(VLOOKUP(K567,UIR!$A$2:$P$21,6,FALSE),"")&lt;&gt;""),"Data is Missing.",""))</f>
        <v/>
      </c>
      <c r="R567" s="194" t="str">
        <f>IF(B567="","",IF(AND(Input!M566="",IFERROR(VLOOKUP(K567,UIR!$A$2:$P$21,7,FALSE),"")&lt;&gt;""),"Data is Missing.",""))</f>
        <v/>
      </c>
      <c r="S567" s="194" t="str">
        <f>IF(B567="","",IF(AND(Input!P566="",IFERROR(VLOOKUP(K567,UIR!$A$2:$P$21,8,FALSE),"")&lt;&gt;""),"Data is Missing.",""))</f>
        <v/>
      </c>
      <c r="T567" s="194" t="str">
        <f>IF(B567="","",IF(AND(Input!Q566="",IFERROR(VLOOKUP(K567,UIR!$A$2:$P$21,9,FALSE),"")&lt;&gt;""),"Data is Missing.",""))</f>
        <v/>
      </c>
      <c r="U567" s="194"/>
      <c r="V567" s="194" t="str">
        <f>IF(B567="","",IF(AND(Input!S566="",IFERROR(VLOOKUP(K567,UIR!$A$2:$P$21,11,FALSE),"")&lt;&gt;""),"Data is Missing.",""))</f>
        <v/>
      </c>
      <c r="W567" s="194" t="str">
        <f>IF(B567="","",IF(AND(Input!T566="",IFERROR(VLOOKUP(K567,UIR!$A$2:$P$21,12,FALSE),"")&lt;&gt;""),"Data is Missing.",""))</f>
        <v/>
      </c>
      <c r="X567" s="194" t="str">
        <f>IF(B567="","",IF(AND(Input!V566="",IFERROR(VLOOKUP(K567,UIR!$A$2:$P$21,13,FALSE),"")&lt;&gt;""),"Data is Missing.",""))</f>
        <v/>
      </c>
      <c r="Y567" s="194" t="str">
        <f>IF(B567="","",IF(AND(Input!W566="",IFERROR(VLOOKUP(K567,UIR!$A$2:$P$21,14,FALSE),"")&lt;&gt;""),"Data is Missing.",""))</f>
        <v/>
      </c>
      <c r="Z567" s="194" t="str">
        <f>IF(B567="","",IF(AND(Input!X566="",IFERROR(VLOOKUP(K567,UIR!$A$2:$P$21,15,FALSE),"")&lt;&gt;""),"Data is Missing.",""))</f>
        <v/>
      </c>
      <c r="AA567" s="195" t="str">
        <f>IF(B567="","",IF(AND(Input!Y566="",IFERROR(VLOOKUP(K567,UIR!$A$2:$P$21,16,FALSE),"")&lt;&gt;""),"Data is Missing.",""))</f>
        <v/>
      </c>
      <c r="AC567" s="202" t="str">
        <f>IF(ISERROR(IF(Input!D566="","",IF(ISERROR(VLOOKUP(Input!D566,'Measure List'!$A$2:$A$30000,1,0)),"Invalid RefNo",""))),"",IF(Input!D566="","",IF(ISERROR(VLOOKUP(Input!D566,'Measure List'!$A$2:$A$30000,1,0)),"Invalid RefNo","")))</f>
        <v/>
      </c>
      <c r="AD567" s="156"/>
      <c r="AE567" s="156"/>
      <c r="AF567" s="156"/>
      <c r="AG567" s="156"/>
      <c r="AH567" s="156"/>
      <c r="AI567" s="156"/>
      <c r="AJ567" s="156"/>
      <c r="AK567" s="156"/>
      <c r="AL567" s="203" t="str">
        <f>IF(COUNTIF(Dropdowns!$K$2:$K$7,Input!S566)&gt;0,"",IF(Input!S566="","","Invalid Type"))</f>
        <v/>
      </c>
      <c r="AN567" s="204" t="str">
        <f>IF(Input!C566="","",IF(ISNUMBER(VALUE(Input!C566)),"","Needs to be a number."))</f>
        <v/>
      </c>
      <c r="AO567" s="205" t="str">
        <f>IF(Input!E566="","",IF(ISNUMBER(VALUE(Input!E566)),"","Needs to be a number."))</f>
        <v/>
      </c>
      <c r="AP567" s="205" t="str">
        <f>IF(Input!N566="","",IF(ISNUMBER(VALUE(Input!N566)),"","Needs to be a number."))</f>
        <v/>
      </c>
      <c r="AQ567" s="205" t="str">
        <f>IF(Input!O566="","",IF(ISNUMBER(VALUE(Input!O566)),"","Needs to be a number."))</f>
        <v/>
      </c>
      <c r="AR567" s="205" t="str">
        <f>IF(Input!V566="","",IF(ISNUMBER(VALUE(Input!V566)),"","Needs to be a number."))</f>
        <v/>
      </c>
      <c r="AS567" s="205" t="str">
        <f>IF(Input!W566="","",IF(ISNUMBER(VALUE(Input!W566)),"","Needs to be a number."))</f>
        <v/>
      </c>
      <c r="AT567" s="205" t="str">
        <f>IF(Input!X566="","",IF(ISNUMBER(VALUE(Input!X566)),"","Needs to be a number."))</f>
        <v/>
      </c>
      <c r="AU567" s="206" t="str">
        <f>IF(Input!Y566="","",IF(ISNUMBER(VALUE(Input!Y566)),"","Needs to be a number."))</f>
        <v/>
      </c>
      <c r="AW567" s="259" t="str">
        <f>IF(OR(VALUE(Input!C566)&lt;0,VALUE(Input!C566)&gt;100), "Invalid EEI %","")</f>
        <v/>
      </c>
      <c r="AX567" s="207"/>
      <c r="AY567" s="278" t="str">
        <f>IF(Input!E566="","",IF(VALUE(Input!E566)=0,"Do not enter 0.",""))</f>
        <v/>
      </c>
    </row>
    <row r="568" spans="2:51" x14ac:dyDescent="0.3">
      <c r="B568" s="188" t="str">
        <f>Input!A567</f>
        <v/>
      </c>
      <c r="C568" s="189" t="str">
        <f>IF(ISERROR(IF(AND(Input!$A567="",SUMPRODUCT(--(LEN(Input!$A568:'Input'!$A$1006)&gt;0))&lt;&gt;0),"Row is skipped.",IF(AND(Input!$A567="",Input!$A568=""),"", IF(Input!B567="","Data is missing.","")))),"",IF(AND(Input!$A567="",SUMPRODUCT(--(LEN(Input!$A568:'Input'!$A$1006)&gt;0))&lt;&gt;0),"Row is skipped.",IF(AND(Input!$A567="",Input!$A568=""),"", IF(Input!B567="","Data is missing.",""))))</f>
        <v/>
      </c>
      <c r="D568" s="189" t="str">
        <f>IF(ISERROR(IF(AND(Input!$A567="",SUMPRODUCT(--(LEN(Input!$A568:'Input'!$A$1006)&gt;0))&lt;&gt;0),"Row is skipped.",IF(AND(Input!$A567="",Input!$A568=""),"", IF(Input!C567="","Data is missing.","")))),"",IF(AND(Input!$A567="",SUMPRODUCT(--(LEN(Input!$A568:'Input'!$A$1006)&gt;0))&lt;&gt;0),"Row is skipped.",IF(AND(Input!$A567="",Input!$A568=""),"", IF(Input!C567="","Data is missing.",""))))</f>
        <v/>
      </c>
      <c r="E568" s="189" t="str">
        <f>IF(ISERROR(IF(AND(Input!$A567="",SUMPRODUCT(--(LEN(Input!$A568:'Input'!$A$1006)&gt;0))&lt;&gt;0),"Row is skipped.",IF(AND(Input!$A567="",Input!$A568=""),"", IF(Input!D567="","Data is missing.","")))),"",IF(AND(Input!$A567="",SUMPRODUCT(--(LEN(Input!$A568:'Input'!$A$1006)&gt;0))&lt;&gt;0),"Row is skipped.",IF(AND(Input!$A567="",Input!$A568=""),"", IF(Input!D567="","Data is missing.",""))))</f>
        <v/>
      </c>
      <c r="F568" s="189" t="str">
        <f>IF(ISERROR(IF(AND(Input!$A567="",SUMPRODUCT(--(LEN(Input!$A568:'Input'!$A$1006)&gt;0))&lt;&gt;0),"Row is skipped.",IF(AND(Input!$A567="",Input!$A568=""),"", IF(Input!E567="","Data is missing.","")))),"",IF(AND(Input!$A567="",SUMPRODUCT(--(LEN(Input!$A568:'Input'!$A$1006)&gt;0))&lt;&gt;0),"Row is skipped.",IF(AND(Input!$A567="",Input!$A568=""),"", IF(Input!E567="","Data is missing.",""))))</f>
        <v/>
      </c>
      <c r="G568" s="189" t="str">
        <f>IF(ISERROR(IF(AND(Input!$A567="",SUMPRODUCT(--(LEN(Input!$A568:'Input'!$A$1006)&gt;0))&lt;&gt;0),"Row is skipped.",IF(AND(Input!$A567="",Input!$A568=""),"", IF(Input!F567="","Data is missing.","")))),"",IF(AND(Input!$A567="",SUMPRODUCT(--(LEN(Input!$A568:'Input'!$A$1006)&gt;0))&lt;&gt;0),"Row is skipped.",IF(AND(Input!$A567="",Input!$A568=""),"", IF(Input!F567="","Data is missing.",""))))</f>
        <v/>
      </c>
      <c r="H568" s="190" t="str">
        <f>IF(ISERROR(IF(AND(Input!$A567="",SUMPRODUCT(--(LEN(Input!$A568:'Input'!$A$1006)&gt;0))&lt;&gt;0),"Row is skipped.",IF(AND(Input!$A567="",Input!$A568=""),"", IF(Input!G567="","Data is missing.","")))),"",IF(AND(Input!$A567="",SUMPRODUCT(--(LEN(Input!$A568:'Input'!$A$1006)&gt;0))&lt;&gt;0),"Row is skipped.",IF(AND(Input!$A567="",Input!$A568=""),"", IF(Input!G567="","Data is missing.",""))))</f>
        <v/>
      </c>
      <c r="I568" s="156"/>
      <c r="J568" s="191" t="str">
        <f>IFERROR(VLOOKUP(VLOOKUP(Input!$D567,'Measure List'!$A:$AN,40,FALSE),UIR!$A$1:$Q$27,17,FALSE),"")</f>
        <v/>
      </c>
      <c r="K568" s="192" t="str">
        <f>IFERROR(VLOOKUP(Input!$D567,'Measure List'!$A:$AN,40,FALSE),"")</f>
        <v/>
      </c>
      <c r="L568" s="156"/>
      <c r="M568" s="193" t="str">
        <f>IF(B568="","",IF(AND(Input!H567="",IFERROR(VLOOKUP(K568,UIR!$A$2:$P$21,2,FALSE),"")&lt;&gt;""),"Data is Missing.",""))</f>
        <v/>
      </c>
      <c r="N568" s="194" t="str">
        <f>IF(B568="","",IF(AND(Input!I567="",IFERROR(VLOOKUP(K568,UIR!$A$2:$P$21,3,FALSE),"")&lt;&gt;""),"Data is Missing.",""))</f>
        <v/>
      </c>
      <c r="O568" s="194" t="str">
        <f>IF(B568="","",IF(AND(Input!J567="",IFERROR(VLOOKUP(K568,UIR!$A$2:$P$21,4,FALSE),"")&lt;&gt;""),"Data is Missing.",""))</f>
        <v/>
      </c>
      <c r="P568" s="194" t="str">
        <f>IF(B568="","",IF(AND(Input!K567="",IFERROR(VLOOKUP(K568,UIR!$A$2:$P$21,5,FALSE),"")&lt;&gt;""),"Data is Missing.",""))</f>
        <v/>
      </c>
      <c r="Q568" s="194" t="str">
        <f>IF(B568="","",IF(AND(Input!L567="",IFERROR(VLOOKUP(K568,UIR!$A$2:$P$21,6,FALSE),"")&lt;&gt;""),"Data is Missing.",""))</f>
        <v/>
      </c>
      <c r="R568" s="194" t="str">
        <f>IF(B568="","",IF(AND(Input!M567="",IFERROR(VLOOKUP(K568,UIR!$A$2:$P$21,7,FALSE),"")&lt;&gt;""),"Data is Missing.",""))</f>
        <v/>
      </c>
      <c r="S568" s="194" t="str">
        <f>IF(B568="","",IF(AND(Input!P567="",IFERROR(VLOOKUP(K568,UIR!$A$2:$P$21,8,FALSE),"")&lt;&gt;""),"Data is Missing.",""))</f>
        <v/>
      </c>
      <c r="T568" s="194" t="str">
        <f>IF(B568="","",IF(AND(Input!Q567="",IFERROR(VLOOKUP(K568,UIR!$A$2:$P$21,9,FALSE),"")&lt;&gt;""),"Data is Missing.",""))</f>
        <v/>
      </c>
      <c r="U568" s="194"/>
      <c r="V568" s="194" t="str">
        <f>IF(B568="","",IF(AND(Input!S567="",IFERROR(VLOOKUP(K568,UIR!$A$2:$P$21,11,FALSE),"")&lt;&gt;""),"Data is Missing.",""))</f>
        <v/>
      </c>
      <c r="W568" s="194" t="str">
        <f>IF(B568="","",IF(AND(Input!T567="",IFERROR(VLOOKUP(K568,UIR!$A$2:$P$21,12,FALSE),"")&lt;&gt;""),"Data is Missing.",""))</f>
        <v/>
      </c>
      <c r="X568" s="194" t="str">
        <f>IF(B568="","",IF(AND(Input!V567="",IFERROR(VLOOKUP(K568,UIR!$A$2:$P$21,13,FALSE),"")&lt;&gt;""),"Data is Missing.",""))</f>
        <v/>
      </c>
      <c r="Y568" s="194" t="str">
        <f>IF(B568="","",IF(AND(Input!W567="",IFERROR(VLOOKUP(K568,UIR!$A$2:$P$21,14,FALSE),"")&lt;&gt;""),"Data is Missing.",""))</f>
        <v/>
      </c>
      <c r="Z568" s="194" t="str">
        <f>IF(B568="","",IF(AND(Input!X567="",IFERROR(VLOOKUP(K568,UIR!$A$2:$P$21,15,FALSE),"")&lt;&gt;""),"Data is Missing.",""))</f>
        <v/>
      </c>
      <c r="AA568" s="195" t="str">
        <f>IF(B568="","",IF(AND(Input!Y567="",IFERROR(VLOOKUP(K568,UIR!$A$2:$P$21,16,FALSE),"")&lt;&gt;""),"Data is Missing.",""))</f>
        <v/>
      </c>
      <c r="AC568" s="202" t="str">
        <f>IF(ISERROR(IF(Input!D567="","",IF(ISERROR(VLOOKUP(Input!D567,'Measure List'!$A$2:$A$30000,1,0)),"Invalid RefNo",""))),"",IF(Input!D567="","",IF(ISERROR(VLOOKUP(Input!D567,'Measure List'!$A$2:$A$30000,1,0)),"Invalid RefNo","")))</f>
        <v/>
      </c>
      <c r="AD568" s="156"/>
      <c r="AE568" s="156"/>
      <c r="AF568" s="156"/>
      <c r="AG568" s="156"/>
      <c r="AH568" s="156"/>
      <c r="AI568" s="156"/>
      <c r="AJ568" s="156"/>
      <c r="AK568" s="156"/>
      <c r="AL568" s="203" t="str">
        <f>IF(COUNTIF(Dropdowns!$K$2:$K$7,Input!S567)&gt;0,"",IF(Input!S567="","","Invalid Type"))</f>
        <v/>
      </c>
      <c r="AN568" s="204" t="str">
        <f>IF(Input!C567="","",IF(ISNUMBER(VALUE(Input!C567)),"","Needs to be a number."))</f>
        <v/>
      </c>
      <c r="AO568" s="205" t="str">
        <f>IF(Input!E567="","",IF(ISNUMBER(VALUE(Input!E567)),"","Needs to be a number."))</f>
        <v/>
      </c>
      <c r="AP568" s="205" t="str">
        <f>IF(Input!N567="","",IF(ISNUMBER(VALUE(Input!N567)),"","Needs to be a number."))</f>
        <v/>
      </c>
      <c r="AQ568" s="205" t="str">
        <f>IF(Input!O567="","",IF(ISNUMBER(VALUE(Input!O567)),"","Needs to be a number."))</f>
        <v/>
      </c>
      <c r="AR568" s="205" t="str">
        <f>IF(Input!V567="","",IF(ISNUMBER(VALUE(Input!V567)),"","Needs to be a number."))</f>
        <v/>
      </c>
      <c r="AS568" s="205" t="str">
        <f>IF(Input!W567="","",IF(ISNUMBER(VALUE(Input!W567)),"","Needs to be a number."))</f>
        <v/>
      </c>
      <c r="AT568" s="205" t="str">
        <f>IF(Input!X567="","",IF(ISNUMBER(VALUE(Input!X567)),"","Needs to be a number."))</f>
        <v/>
      </c>
      <c r="AU568" s="206" t="str">
        <f>IF(Input!Y567="","",IF(ISNUMBER(VALUE(Input!Y567)),"","Needs to be a number."))</f>
        <v/>
      </c>
      <c r="AW568" s="259" t="str">
        <f>IF(OR(VALUE(Input!C567)&lt;0,VALUE(Input!C567)&gt;100), "Invalid EEI %","")</f>
        <v/>
      </c>
      <c r="AX568" s="207"/>
      <c r="AY568" s="278" t="str">
        <f>IF(Input!E567="","",IF(VALUE(Input!E567)=0,"Do not enter 0.",""))</f>
        <v/>
      </c>
    </row>
    <row r="569" spans="2:51" x14ac:dyDescent="0.3">
      <c r="B569" s="188" t="str">
        <f>Input!A568</f>
        <v/>
      </c>
      <c r="C569" s="189" t="str">
        <f>IF(ISERROR(IF(AND(Input!$A568="",SUMPRODUCT(--(LEN(Input!$A569:'Input'!$A$1006)&gt;0))&lt;&gt;0),"Row is skipped.",IF(AND(Input!$A568="",Input!$A569=""),"", IF(Input!B568="","Data is missing.","")))),"",IF(AND(Input!$A568="",SUMPRODUCT(--(LEN(Input!$A569:'Input'!$A$1006)&gt;0))&lt;&gt;0),"Row is skipped.",IF(AND(Input!$A568="",Input!$A569=""),"", IF(Input!B568="","Data is missing.",""))))</f>
        <v/>
      </c>
      <c r="D569" s="189" t="str">
        <f>IF(ISERROR(IF(AND(Input!$A568="",SUMPRODUCT(--(LEN(Input!$A569:'Input'!$A$1006)&gt;0))&lt;&gt;0),"Row is skipped.",IF(AND(Input!$A568="",Input!$A569=""),"", IF(Input!C568="","Data is missing.","")))),"",IF(AND(Input!$A568="",SUMPRODUCT(--(LEN(Input!$A569:'Input'!$A$1006)&gt;0))&lt;&gt;0),"Row is skipped.",IF(AND(Input!$A568="",Input!$A569=""),"", IF(Input!C568="","Data is missing.",""))))</f>
        <v/>
      </c>
      <c r="E569" s="189" t="str">
        <f>IF(ISERROR(IF(AND(Input!$A568="",SUMPRODUCT(--(LEN(Input!$A569:'Input'!$A$1006)&gt;0))&lt;&gt;0),"Row is skipped.",IF(AND(Input!$A568="",Input!$A569=""),"", IF(Input!D568="","Data is missing.","")))),"",IF(AND(Input!$A568="",SUMPRODUCT(--(LEN(Input!$A569:'Input'!$A$1006)&gt;0))&lt;&gt;0),"Row is skipped.",IF(AND(Input!$A568="",Input!$A569=""),"", IF(Input!D568="","Data is missing.",""))))</f>
        <v/>
      </c>
      <c r="F569" s="189" t="str">
        <f>IF(ISERROR(IF(AND(Input!$A568="",SUMPRODUCT(--(LEN(Input!$A569:'Input'!$A$1006)&gt;0))&lt;&gt;0),"Row is skipped.",IF(AND(Input!$A568="",Input!$A569=""),"", IF(Input!E568="","Data is missing.","")))),"",IF(AND(Input!$A568="",SUMPRODUCT(--(LEN(Input!$A569:'Input'!$A$1006)&gt;0))&lt;&gt;0),"Row is skipped.",IF(AND(Input!$A568="",Input!$A569=""),"", IF(Input!E568="","Data is missing.",""))))</f>
        <v/>
      </c>
      <c r="G569" s="189" t="str">
        <f>IF(ISERROR(IF(AND(Input!$A568="",SUMPRODUCT(--(LEN(Input!$A569:'Input'!$A$1006)&gt;0))&lt;&gt;0),"Row is skipped.",IF(AND(Input!$A568="",Input!$A569=""),"", IF(Input!F568="","Data is missing.","")))),"",IF(AND(Input!$A568="",SUMPRODUCT(--(LEN(Input!$A569:'Input'!$A$1006)&gt;0))&lt;&gt;0),"Row is skipped.",IF(AND(Input!$A568="",Input!$A569=""),"", IF(Input!F568="","Data is missing.",""))))</f>
        <v/>
      </c>
      <c r="H569" s="190" t="str">
        <f>IF(ISERROR(IF(AND(Input!$A568="",SUMPRODUCT(--(LEN(Input!$A569:'Input'!$A$1006)&gt;0))&lt;&gt;0),"Row is skipped.",IF(AND(Input!$A568="",Input!$A569=""),"", IF(Input!G568="","Data is missing.","")))),"",IF(AND(Input!$A568="",SUMPRODUCT(--(LEN(Input!$A569:'Input'!$A$1006)&gt;0))&lt;&gt;0),"Row is skipped.",IF(AND(Input!$A568="",Input!$A569=""),"", IF(Input!G568="","Data is missing.",""))))</f>
        <v/>
      </c>
      <c r="I569" s="156"/>
      <c r="J569" s="191" t="str">
        <f>IFERROR(VLOOKUP(VLOOKUP(Input!$D568,'Measure List'!$A:$AN,40,FALSE),UIR!$A$1:$Q$27,17,FALSE),"")</f>
        <v/>
      </c>
      <c r="K569" s="192" t="str">
        <f>IFERROR(VLOOKUP(Input!$D568,'Measure List'!$A:$AN,40,FALSE),"")</f>
        <v/>
      </c>
      <c r="L569" s="156"/>
      <c r="M569" s="193" t="str">
        <f>IF(B569="","",IF(AND(Input!H568="",IFERROR(VLOOKUP(K569,UIR!$A$2:$P$21,2,FALSE),"")&lt;&gt;""),"Data is Missing.",""))</f>
        <v/>
      </c>
      <c r="N569" s="194" t="str">
        <f>IF(B569="","",IF(AND(Input!I568="",IFERROR(VLOOKUP(K569,UIR!$A$2:$P$21,3,FALSE),"")&lt;&gt;""),"Data is Missing.",""))</f>
        <v/>
      </c>
      <c r="O569" s="194" t="str">
        <f>IF(B569="","",IF(AND(Input!J568="",IFERROR(VLOOKUP(K569,UIR!$A$2:$P$21,4,FALSE),"")&lt;&gt;""),"Data is Missing.",""))</f>
        <v/>
      </c>
      <c r="P569" s="194" t="str">
        <f>IF(B569="","",IF(AND(Input!K568="",IFERROR(VLOOKUP(K569,UIR!$A$2:$P$21,5,FALSE),"")&lt;&gt;""),"Data is Missing.",""))</f>
        <v/>
      </c>
      <c r="Q569" s="194" t="str">
        <f>IF(B569="","",IF(AND(Input!L568="",IFERROR(VLOOKUP(K569,UIR!$A$2:$P$21,6,FALSE),"")&lt;&gt;""),"Data is Missing.",""))</f>
        <v/>
      </c>
      <c r="R569" s="194" t="str">
        <f>IF(B569="","",IF(AND(Input!M568="",IFERROR(VLOOKUP(K569,UIR!$A$2:$P$21,7,FALSE),"")&lt;&gt;""),"Data is Missing.",""))</f>
        <v/>
      </c>
      <c r="S569" s="194" t="str">
        <f>IF(B569="","",IF(AND(Input!P568="",IFERROR(VLOOKUP(K569,UIR!$A$2:$P$21,8,FALSE),"")&lt;&gt;""),"Data is Missing.",""))</f>
        <v/>
      </c>
      <c r="T569" s="194" t="str">
        <f>IF(B569="","",IF(AND(Input!Q568="",IFERROR(VLOOKUP(K569,UIR!$A$2:$P$21,9,FALSE),"")&lt;&gt;""),"Data is Missing.",""))</f>
        <v/>
      </c>
      <c r="U569" s="194"/>
      <c r="V569" s="194" t="str">
        <f>IF(B569="","",IF(AND(Input!S568="",IFERROR(VLOOKUP(K569,UIR!$A$2:$P$21,11,FALSE),"")&lt;&gt;""),"Data is Missing.",""))</f>
        <v/>
      </c>
      <c r="W569" s="194" t="str">
        <f>IF(B569="","",IF(AND(Input!T568="",IFERROR(VLOOKUP(K569,UIR!$A$2:$P$21,12,FALSE),"")&lt;&gt;""),"Data is Missing.",""))</f>
        <v/>
      </c>
      <c r="X569" s="194" t="str">
        <f>IF(B569="","",IF(AND(Input!V568="",IFERROR(VLOOKUP(K569,UIR!$A$2:$P$21,13,FALSE),"")&lt;&gt;""),"Data is Missing.",""))</f>
        <v/>
      </c>
      <c r="Y569" s="194" t="str">
        <f>IF(B569="","",IF(AND(Input!W568="",IFERROR(VLOOKUP(K569,UIR!$A$2:$P$21,14,FALSE),"")&lt;&gt;""),"Data is Missing.",""))</f>
        <v/>
      </c>
      <c r="Z569" s="194" t="str">
        <f>IF(B569="","",IF(AND(Input!X568="",IFERROR(VLOOKUP(K569,UIR!$A$2:$P$21,15,FALSE),"")&lt;&gt;""),"Data is Missing.",""))</f>
        <v/>
      </c>
      <c r="AA569" s="195" t="str">
        <f>IF(B569="","",IF(AND(Input!Y568="",IFERROR(VLOOKUP(K569,UIR!$A$2:$P$21,16,FALSE),"")&lt;&gt;""),"Data is Missing.",""))</f>
        <v/>
      </c>
      <c r="AC569" s="202" t="str">
        <f>IF(ISERROR(IF(Input!D568="","",IF(ISERROR(VLOOKUP(Input!D568,'Measure List'!$A$2:$A$30000,1,0)),"Invalid RefNo",""))),"",IF(Input!D568="","",IF(ISERROR(VLOOKUP(Input!D568,'Measure List'!$A$2:$A$30000,1,0)),"Invalid RefNo","")))</f>
        <v/>
      </c>
      <c r="AD569" s="156"/>
      <c r="AE569" s="156"/>
      <c r="AF569" s="156"/>
      <c r="AG569" s="156"/>
      <c r="AH569" s="156"/>
      <c r="AI569" s="156"/>
      <c r="AJ569" s="156"/>
      <c r="AK569" s="156"/>
      <c r="AL569" s="203" t="str">
        <f>IF(COUNTIF(Dropdowns!$K$2:$K$7,Input!S568)&gt;0,"",IF(Input!S568="","","Invalid Type"))</f>
        <v/>
      </c>
      <c r="AN569" s="204" t="str">
        <f>IF(Input!C568="","",IF(ISNUMBER(VALUE(Input!C568)),"","Needs to be a number."))</f>
        <v/>
      </c>
      <c r="AO569" s="205" t="str">
        <f>IF(Input!E568="","",IF(ISNUMBER(VALUE(Input!E568)),"","Needs to be a number."))</f>
        <v/>
      </c>
      <c r="AP569" s="205" t="str">
        <f>IF(Input!N568="","",IF(ISNUMBER(VALUE(Input!N568)),"","Needs to be a number."))</f>
        <v/>
      </c>
      <c r="AQ569" s="205" t="str">
        <f>IF(Input!O568="","",IF(ISNUMBER(VALUE(Input!O568)),"","Needs to be a number."))</f>
        <v/>
      </c>
      <c r="AR569" s="205" t="str">
        <f>IF(Input!V568="","",IF(ISNUMBER(VALUE(Input!V568)),"","Needs to be a number."))</f>
        <v/>
      </c>
      <c r="AS569" s="205" t="str">
        <f>IF(Input!W568="","",IF(ISNUMBER(VALUE(Input!W568)),"","Needs to be a number."))</f>
        <v/>
      </c>
      <c r="AT569" s="205" t="str">
        <f>IF(Input!X568="","",IF(ISNUMBER(VALUE(Input!X568)),"","Needs to be a number."))</f>
        <v/>
      </c>
      <c r="AU569" s="206" t="str">
        <f>IF(Input!Y568="","",IF(ISNUMBER(VALUE(Input!Y568)),"","Needs to be a number."))</f>
        <v/>
      </c>
      <c r="AW569" s="259" t="str">
        <f>IF(OR(VALUE(Input!C568)&lt;0,VALUE(Input!C568)&gt;100), "Invalid EEI %","")</f>
        <v/>
      </c>
      <c r="AX569" s="207"/>
      <c r="AY569" s="278" t="str">
        <f>IF(Input!E568="","",IF(VALUE(Input!E568)=0,"Do not enter 0.",""))</f>
        <v/>
      </c>
    </row>
    <row r="570" spans="2:51" x14ac:dyDescent="0.3">
      <c r="B570" s="188" t="str">
        <f>Input!A569</f>
        <v/>
      </c>
      <c r="C570" s="189" t="str">
        <f>IF(ISERROR(IF(AND(Input!$A569="",SUMPRODUCT(--(LEN(Input!$A570:'Input'!$A$1006)&gt;0))&lt;&gt;0),"Row is skipped.",IF(AND(Input!$A569="",Input!$A570=""),"", IF(Input!B569="","Data is missing.","")))),"",IF(AND(Input!$A569="",SUMPRODUCT(--(LEN(Input!$A570:'Input'!$A$1006)&gt;0))&lt;&gt;0),"Row is skipped.",IF(AND(Input!$A569="",Input!$A570=""),"", IF(Input!B569="","Data is missing.",""))))</f>
        <v/>
      </c>
      <c r="D570" s="189" t="str">
        <f>IF(ISERROR(IF(AND(Input!$A569="",SUMPRODUCT(--(LEN(Input!$A570:'Input'!$A$1006)&gt;0))&lt;&gt;0),"Row is skipped.",IF(AND(Input!$A569="",Input!$A570=""),"", IF(Input!C569="","Data is missing.","")))),"",IF(AND(Input!$A569="",SUMPRODUCT(--(LEN(Input!$A570:'Input'!$A$1006)&gt;0))&lt;&gt;0),"Row is skipped.",IF(AND(Input!$A569="",Input!$A570=""),"", IF(Input!C569="","Data is missing.",""))))</f>
        <v/>
      </c>
      <c r="E570" s="189" t="str">
        <f>IF(ISERROR(IF(AND(Input!$A569="",SUMPRODUCT(--(LEN(Input!$A570:'Input'!$A$1006)&gt;0))&lt;&gt;0),"Row is skipped.",IF(AND(Input!$A569="",Input!$A570=""),"", IF(Input!D569="","Data is missing.","")))),"",IF(AND(Input!$A569="",SUMPRODUCT(--(LEN(Input!$A570:'Input'!$A$1006)&gt;0))&lt;&gt;0),"Row is skipped.",IF(AND(Input!$A569="",Input!$A570=""),"", IF(Input!D569="","Data is missing.",""))))</f>
        <v/>
      </c>
      <c r="F570" s="189" t="str">
        <f>IF(ISERROR(IF(AND(Input!$A569="",SUMPRODUCT(--(LEN(Input!$A570:'Input'!$A$1006)&gt;0))&lt;&gt;0),"Row is skipped.",IF(AND(Input!$A569="",Input!$A570=""),"", IF(Input!E569="","Data is missing.","")))),"",IF(AND(Input!$A569="",SUMPRODUCT(--(LEN(Input!$A570:'Input'!$A$1006)&gt;0))&lt;&gt;0),"Row is skipped.",IF(AND(Input!$A569="",Input!$A570=""),"", IF(Input!E569="","Data is missing.",""))))</f>
        <v/>
      </c>
      <c r="G570" s="189" t="str">
        <f>IF(ISERROR(IF(AND(Input!$A569="",SUMPRODUCT(--(LEN(Input!$A570:'Input'!$A$1006)&gt;0))&lt;&gt;0),"Row is skipped.",IF(AND(Input!$A569="",Input!$A570=""),"", IF(Input!F569="","Data is missing.","")))),"",IF(AND(Input!$A569="",SUMPRODUCT(--(LEN(Input!$A570:'Input'!$A$1006)&gt;0))&lt;&gt;0),"Row is skipped.",IF(AND(Input!$A569="",Input!$A570=""),"", IF(Input!F569="","Data is missing.",""))))</f>
        <v/>
      </c>
      <c r="H570" s="190" t="str">
        <f>IF(ISERROR(IF(AND(Input!$A569="",SUMPRODUCT(--(LEN(Input!$A570:'Input'!$A$1006)&gt;0))&lt;&gt;0),"Row is skipped.",IF(AND(Input!$A569="",Input!$A570=""),"", IF(Input!G569="","Data is missing.","")))),"",IF(AND(Input!$A569="",SUMPRODUCT(--(LEN(Input!$A570:'Input'!$A$1006)&gt;0))&lt;&gt;0),"Row is skipped.",IF(AND(Input!$A569="",Input!$A570=""),"", IF(Input!G569="","Data is missing.",""))))</f>
        <v/>
      </c>
      <c r="I570" s="156"/>
      <c r="J570" s="191" t="str">
        <f>IFERROR(VLOOKUP(VLOOKUP(Input!$D569,'Measure List'!$A:$AN,40,FALSE),UIR!$A$1:$Q$27,17,FALSE),"")</f>
        <v/>
      </c>
      <c r="K570" s="192" t="str">
        <f>IFERROR(VLOOKUP(Input!$D569,'Measure List'!$A:$AN,40,FALSE),"")</f>
        <v/>
      </c>
      <c r="L570" s="156"/>
      <c r="M570" s="193" t="str">
        <f>IF(B570="","",IF(AND(Input!H569="",IFERROR(VLOOKUP(K570,UIR!$A$2:$P$21,2,FALSE),"")&lt;&gt;""),"Data is Missing.",""))</f>
        <v/>
      </c>
      <c r="N570" s="194" t="str">
        <f>IF(B570="","",IF(AND(Input!I569="",IFERROR(VLOOKUP(K570,UIR!$A$2:$P$21,3,FALSE),"")&lt;&gt;""),"Data is Missing.",""))</f>
        <v/>
      </c>
      <c r="O570" s="194" t="str">
        <f>IF(B570="","",IF(AND(Input!J569="",IFERROR(VLOOKUP(K570,UIR!$A$2:$P$21,4,FALSE),"")&lt;&gt;""),"Data is Missing.",""))</f>
        <v/>
      </c>
      <c r="P570" s="194" t="str">
        <f>IF(B570="","",IF(AND(Input!K569="",IFERROR(VLOOKUP(K570,UIR!$A$2:$P$21,5,FALSE),"")&lt;&gt;""),"Data is Missing.",""))</f>
        <v/>
      </c>
      <c r="Q570" s="194" t="str">
        <f>IF(B570="","",IF(AND(Input!L569="",IFERROR(VLOOKUP(K570,UIR!$A$2:$P$21,6,FALSE),"")&lt;&gt;""),"Data is Missing.",""))</f>
        <v/>
      </c>
      <c r="R570" s="194" t="str">
        <f>IF(B570="","",IF(AND(Input!M569="",IFERROR(VLOOKUP(K570,UIR!$A$2:$P$21,7,FALSE),"")&lt;&gt;""),"Data is Missing.",""))</f>
        <v/>
      </c>
      <c r="S570" s="194" t="str">
        <f>IF(B570="","",IF(AND(Input!P569="",IFERROR(VLOOKUP(K570,UIR!$A$2:$P$21,8,FALSE),"")&lt;&gt;""),"Data is Missing.",""))</f>
        <v/>
      </c>
      <c r="T570" s="194" t="str">
        <f>IF(B570="","",IF(AND(Input!Q569="",IFERROR(VLOOKUP(K570,UIR!$A$2:$P$21,9,FALSE),"")&lt;&gt;""),"Data is Missing.",""))</f>
        <v/>
      </c>
      <c r="U570" s="194"/>
      <c r="V570" s="194" t="str">
        <f>IF(B570="","",IF(AND(Input!S569="",IFERROR(VLOOKUP(K570,UIR!$A$2:$P$21,11,FALSE),"")&lt;&gt;""),"Data is Missing.",""))</f>
        <v/>
      </c>
      <c r="W570" s="194" t="str">
        <f>IF(B570="","",IF(AND(Input!T569="",IFERROR(VLOOKUP(K570,UIR!$A$2:$P$21,12,FALSE),"")&lt;&gt;""),"Data is Missing.",""))</f>
        <v/>
      </c>
      <c r="X570" s="194" t="str">
        <f>IF(B570="","",IF(AND(Input!V569="",IFERROR(VLOOKUP(K570,UIR!$A$2:$P$21,13,FALSE),"")&lt;&gt;""),"Data is Missing.",""))</f>
        <v/>
      </c>
      <c r="Y570" s="194" t="str">
        <f>IF(B570="","",IF(AND(Input!W569="",IFERROR(VLOOKUP(K570,UIR!$A$2:$P$21,14,FALSE),"")&lt;&gt;""),"Data is Missing.",""))</f>
        <v/>
      </c>
      <c r="Z570" s="194" t="str">
        <f>IF(B570="","",IF(AND(Input!X569="",IFERROR(VLOOKUP(K570,UIR!$A$2:$P$21,15,FALSE),"")&lt;&gt;""),"Data is Missing.",""))</f>
        <v/>
      </c>
      <c r="AA570" s="195" t="str">
        <f>IF(B570="","",IF(AND(Input!Y569="",IFERROR(VLOOKUP(K570,UIR!$A$2:$P$21,16,FALSE),"")&lt;&gt;""),"Data is Missing.",""))</f>
        <v/>
      </c>
      <c r="AC570" s="202" t="str">
        <f>IF(ISERROR(IF(Input!D569="","",IF(ISERROR(VLOOKUP(Input!D569,'Measure List'!$A$2:$A$30000,1,0)),"Invalid RefNo",""))),"",IF(Input!D569="","",IF(ISERROR(VLOOKUP(Input!D569,'Measure List'!$A$2:$A$30000,1,0)),"Invalid RefNo","")))</f>
        <v/>
      </c>
      <c r="AD570" s="156"/>
      <c r="AE570" s="156"/>
      <c r="AF570" s="156"/>
      <c r="AG570" s="156"/>
      <c r="AH570" s="156"/>
      <c r="AI570" s="156"/>
      <c r="AJ570" s="156"/>
      <c r="AK570" s="156"/>
      <c r="AL570" s="203" t="str">
        <f>IF(COUNTIF(Dropdowns!$K$2:$K$7,Input!S569)&gt;0,"",IF(Input!S569="","","Invalid Type"))</f>
        <v/>
      </c>
      <c r="AN570" s="204" t="str">
        <f>IF(Input!C569="","",IF(ISNUMBER(VALUE(Input!C569)),"","Needs to be a number."))</f>
        <v/>
      </c>
      <c r="AO570" s="205" t="str">
        <f>IF(Input!E569="","",IF(ISNUMBER(VALUE(Input!E569)),"","Needs to be a number."))</f>
        <v/>
      </c>
      <c r="AP570" s="205" t="str">
        <f>IF(Input!N569="","",IF(ISNUMBER(VALUE(Input!N569)),"","Needs to be a number."))</f>
        <v/>
      </c>
      <c r="AQ570" s="205" t="str">
        <f>IF(Input!O569="","",IF(ISNUMBER(VALUE(Input!O569)),"","Needs to be a number."))</f>
        <v/>
      </c>
      <c r="AR570" s="205" t="str">
        <f>IF(Input!V569="","",IF(ISNUMBER(VALUE(Input!V569)),"","Needs to be a number."))</f>
        <v/>
      </c>
      <c r="AS570" s="205" t="str">
        <f>IF(Input!W569="","",IF(ISNUMBER(VALUE(Input!W569)),"","Needs to be a number."))</f>
        <v/>
      </c>
      <c r="AT570" s="205" t="str">
        <f>IF(Input!X569="","",IF(ISNUMBER(VALUE(Input!X569)),"","Needs to be a number."))</f>
        <v/>
      </c>
      <c r="AU570" s="206" t="str">
        <f>IF(Input!Y569="","",IF(ISNUMBER(VALUE(Input!Y569)),"","Needs to be a number."))</f>
        <v/>
      </c>
      <c r="AW570" s="259" t="str">
        <f>IF(OR(VALUE(Input!C569)&lt;0,VALUE(Input!C569)&gt;100), "Invalid EEI %","")</f>
        <v/>
      </c>
      <c r="AX570" s="207"/>
      <c r="AY570" s="278" t="str">
        <f>IF(Input!E569="","",IF(VALUE(Input!E569)=0,"Do not enter 0.",""))</f>
        <v/>
      </c>
    </row>
    <row r="571" spans="2:51" x14ac:dyDescent="0.3">
      <c r="B571" s="188" t="str">
        <f>Input!A570</f>
        <v/>
      </c>
      <c r="C571" s="189" t="str">
        <f>IF(ISERROR(IF(AND(Input!$A570="",SUMPRODUCT(--(LEN(Input!$A571:'Input'!$A$1006)&gt;0))&lt;&gt;0),"Row is skipped.",IF(AND(Input!$A570="",Input!$A571=""),"", IF(Input!B570="","Data is missing.","")))),"",IF(AND(Input!$A570="",SUMPRODUCT(--(LEN(Input!$A571:'Input'!$A$1006)&gt;0))&lt;&gt;0),"Row is skipped.",IF(AND(Input!$A570="",Input!$A571=""),"", IF(Input!B570="","Data is missing.",""))))</f>
        <v/>
      </c>
      <c r="D571" s="189" t="str">
        <f>IF(ISERROR(IF(AND(Input!$A570="",SUMPRODUCT(--(LEN(Input!$A571:'Input'!$A$1006)&gt;0))&lt;&gt;0),"Row is skipped.",IF(AND(Input!$A570="",Input!$A571=""),"", IF(Input!C570="","Data is missing.","")))),"",IF(AND(Input!$A570="",SUMPRODUCT(--(LEN(Input!$A571:'Input'!$A$1006)&gt;0))&lt;&gt;0),"Row is skipped.",IF(AND(Input!$A570="",Input!$A571=""),"", IF(Input!C570="","Data is missing.",""))))</f>
        <v/>
      </c>
      <c r="E571" s="189" t="str">
        <f>IF(ISERROR(IF(AND(Input!$A570="",SUMPRODUCT(--(LEN(Input!$A571:'Input'!$A$1006)&gt;0))&lt;&gt;0),"Row is skipped.",IF(AND(Input!$A570="",Input!$A571=""),"", IF(Input!D570="","Data is missing.","")))),"",IF(AND(Input!$A570="",SUMPRODUCT(--(LEN(Input!$A571:'Input'!$A$1006)&gt;0))&lt;&gt;0),"Row is skipped.",IF(AND(Input!$A570="",Input!$A571=""),"", IF(Input!D570="","Data is missing.",""))))</f>
        <v/>
      </c>
      <c r="F571" s="189" t="str">
        <f>IF(ISERROR(IF(AND(Input!$A570="",SUMPRODUCT(--(LEN(Input!$A571:'Input'!$A$1006)&gt;0))&lt;&gt;0),"Row is skipped.",IF(AND(Input!$A570="",Input!$A571=""),"", IF(Input!E570="","Data is missing.","")))),"",IF(AND(Input!$A570="",SUMPRODUCT(--(LEN(Input!$A571:'Input'!$A$1006)&gt;0))&lt;&gt;0),"Row is skipped.",IF(AND(Input!$A570="",Input!$A571=""),"", IF(Input!E570="","Data is missing.",""))))</f>
        <v/>
      </c>
      <c r="G571" s="189" t="str">
        <f>IF(ISERROR(IF(AND(Input!$A570="",SUMPRODUCT(--(LEN(Input!$A571:'Input'!$A$1006)&gt;0))&lt;&gt;0),"Row is skipped.",IF(AND(Input!$A570="",Input!$A571=""),"", IF(Input!F570="","Data is missing.","")))),"",IF(AND(Input!$A570="",SUMPRODUCT(--(LEN(Input!$A571:'Input'!$A$1006)&gt;0))&lt;&gt;0),"Row is skipped.",IF(AND(Input!$A570="",Input!$A571=""),"", IF(Input!F570="","Data is missing.",""))))</f>
        <v/>
      </c>
      <c r="H571" s="190" t="str">
        <f>IF(ISERROR(IF(AND(Input!$A570="",SUMPRODUCT(--(LEN(Input!$A571:'Input'!$A$1006)&gt;0))&lt;&gt;0),"Row is skipped.",IF(AND(Input!$A570="",Input!$A571=""),"", IF(Input!G570="","Data is missing.","")))),"",IF(AND(Input!$A570="",SUMPRODUCT(--(LEN(Input!$A571:'Input'!$A$1006)&gt;0))&lt;&gt;0),"Row is skipped.",IF(AND(Input!$A570="",Input!$A571=""),"", IF(Input!G570="","Data is missing.",""))))</f>
        <v/>
      </c>
      <c r="I571" s="156"/>
      <c r="J571" s="191" t="str">
        <f>IFERROR(VLOOKUP(VLOOKUP(Input!$D570,'Measure List'!$A:$AN,40,FALSE),UIR!$A$1:$Q$27,17,FALSE),"")</f>
        <v/>
      </c>
      <c r="K571" s="192" t="str">
        <f>IFERROR(VLOOKUP(Input!$D570,'Measure List'!$A:$AN,40,FALSE),"")</f>
        <v/>
      </c>
      <c r="L571" s="156"/>
      <c r="M571" s="193" t="str">
        <f>IF(B571="","",IF(AND(Input!H570="",IFERROR(VLOOKUP(K571,UIR!$A$2:$P$21,2,FALSE),"")&lt;&gt;""),"Data is Missing.",""))</f>
        <v/>
      </c>
      <c r="N571" s="194" t="str">
        <f>IF(B571="","",IF(AND(Input!I570="",IFERROR(VLOOKUP(K571,UIR!$A$2:$P$21,3,FALSE),"")&lt;&gt;""),"Data is Missing.",""))</f>
        <v/>
      </c>
      <c r="O571" s="194" t="str">
        <f>IF(B571="","",IF(AND(Input!J570="",IFERROR(VLOOKUP(K571,UIR!$A$2:$P$21,4,FALSE),"")&lt;&gt;""),"Data is Missing.",""))</f>
        <v/>
      </c>
      <c r="P571" s="194" t="str">
        <f>IF(B571="","",IF(AND(Input!K570="",IFERROR(VLOOKUP(K571,UIR!$A$2:$P$21,5,FALSE),"")&lt;&gt;""),"Data is Missing.",""))</f>
        <v/>
      </c>
      <c r="Q571" s="194" t="str">
        <f>IF(B571="","",IF(AND(Input!L570="",IFERROR(VLOOKUP(K571,UIR!$A$2:$P$21,6,FALSE),"")&lt;&gt;""),"Data is Missing.",""))</f>
        <v/>
      </c>
      <c r="R571" s="194" t="str">
        <f>IF(B571="","",IF(AND(Input!M570="",IFERROR(VLOOKUP(K571,UIR!$A$2:$P$21,7,FALSE),"")&lt;&gt;""),"Data is Missing.",""))</f>
        <v/>
      </c>
      <c r="S571" s="194" t="str">
        <f>IF(B571="","",IF(AND(Input!P570="",IFERROR(VLOOKUP(K571,UIR!$A$2:$P$21,8,FALSE),"")&lt;&gt;""),"Data is Missing.",""))</f>
        <v/>
      </c>
      <c r="T571" s="194" t="str">
        <f>IF(B571="","",IF(AND(Input!Q570="",IFERROR(VLOOKUP(K571,UIR!$A$2:$P$21,9,FALSE),"")&lt;&gt;""),"Data is Missing.",""))</f>
        <v/>
      </c>
      <c r="U571" s="194"/>
      <c r="V571" s="194" t="str">
        <f>IF(B571="","",IF(AND(Input!S570="",IFERROR(VLOOKUP(K571,UIR!$A$2:$P$21,11,FALSE),"")&lt;&gt;""),"Data is Missing.",""))</f>
        <v/>
      </c>
      <c r="W571" s="194" t="str">
        <f>IF(B571="","",IF(AND(Input!T570="",IFERROR(VLOOKUP(K571,UIR!$A$2:$P$21,12,FALSE),"")&lt;&gt;""),"Data is Missing.",""))</f>
        <v/>
      </c>
      <c r="X571" s="194" t="str">
        <f>IF(B571="","",IF(AND(Input!V570="",IFERROR(VLOOKUP(K571,UIR!$A$2:$P$21,13,FALSE),"")&lt;&gt;""),"Data is Missing.",""))</f>
        <v/>
      </c>
      <c r="Y571" s="194" t="str">
        <f>IF(B571="","",IF(AND(Input!W570="",IFERROR(VLOOKUP(K571,UIR!$A$2:$P$21,14,FALSE),"")&lt;&gt;""),"Data is Missing.",""))</f>
        <v/>
      </c>
      <c r="Z571" s="194" t="str">
        <f>IF(B571="","",IF(AND(Input!X570="",IFERROR(VLOOKUP(K571,UIR!$A$2:$P$21,15,FALSE),"")&lt;&gt;""),"Data is Missing.",""))</f>
        <v/>
      </c>
      <c r="AA571" s="195" t="str">
        <f>IF(B571="","",IF(AND(Input!Y570="",IFERROR(VLOOKUP(K571,UIR!$A$2:$P$21,16,FALSE),"")&lt;&gt;""),"Data is Missing.",""))</f>
        <v/>
      </c>
      <c r="AC571" s="202" t="str">
        <f>IF(ISERROR(IF(Input!D570="","",IF(ISERROR(VLOOKUP(Input!D570,'Measure List'!$A$2:$A$30000,1,0)),"Invalid RefNo",""))),"",IF(Input!D570="","",IF(ISERROR(VLOOKUP(Input!D570,'Measure List'!$A$2:$A$30000,1,0)),"Invalid RefNo","")))</f>
        <v/>
      </c>
      <c r="AD571" s="156"/>
      <c r="AE571" s="156"/>
      <c r="AF571" s="156"/>
      <c r="AG571" s="156"/>
      <c r="AH571" s="156"/>
      <c r="AI571" s="156"/>
      <c r="AJ571" s="156"/>
      <c r="AK571" s="156"/>
      <c r="AL571" s="203" t="str">
        <f>IF(COUNTIF(Dropdowns!$K$2:$K$7,Input!S570)&gt;0,"",IF(Input!S570="","","Invalid Type"))</f>
        <v/>
      </c>
      <c r="AN571" s="204" t="str">
        <f>IF(Input!C570="","",IF(ISNUMBER(VALUE(Input!C570)),"","Needs to be a number."))</f>
        <v/>
      </c>
      <c r="AO571" s="205" t="str">
        <f>IF(Input!E570="","",IF(ISNUMBER(VALUE(Input!E570)),"","Needs to be a number."))</f>
        <v/>
      </c>
      <c r="AP571" s="205" t="str">
        <f>IF(Input!N570="","",IF(ISNUMBER(VALUE(Input!N570)),"","Needs to be a number."))</f>
        <v/>
      </c>
      <c r="AQ571" s="205" t="str">
        <f>IF(Input!O570="","",IF(ISNUMBER(VALUE(Input!O570)),"","Needs to be a number."))</f>
        <v/>
      </c>
      <c r="AR571" s="205" t="str">
        <f>IF(Input!V570="","",IF(ISNUMBER(VALUE(Input!V570)),"","Needs to be a number."))</f>
        <v/>
      </c>
      <c r="AS571" s="205" t="str">
        <f>IF(Input!W570="","",IF(ISNUMBER(VALUE(Input!W570)),"","Needs to be a number."))</f>
        <v/>
      </c>
      <c r="AT571" s="205" t="str">
        <f>IF(Input!X570="","",IF(ISNUMBER(VALUE(Input!X570)),"","Needs to be a number."))</f>
        <v/>
      </c>
      <c r="AU571" s="206" t="str">
        <f>IF(Input!Y570="","",IF(ISNUMBER(VALUE(Input!Y570)),"","Needs to be a number."))</f>
        <v/>
      </c>
      <c r="AW571" s="259" t="str">
        <f>IF(OR(VALUE(Input!C570)&lt;0,VALUE(Input!C570)&gt;100), "Invalid EEI %","")</f>
        <v/>
      </c>
      <c r="AX571" s="207"/>
      <c r="AY571" s="278" t="str">
        <f>IF(Input!E570="","",IF(VALUE(Input!E570)=0,"Do not enter 0.",""))</f>
        <v/>
      </c>
    </row>
    <row r="572" spans="2:51" x14ac:dyDescent="0.3">
      <c r="B572" s="188" t="str">
        <f>Input!A571</f>
        <v/>
      </c>
      <c r="C572" s="189" t="str">
        <f>IF(ISERROR(IF(AND(Input!$A571="",SUMPRODUCT(--(LEN(Input!$A572:'Input'!$A$1006)&gt;0))&lt;&gt;0),"Row is skipped.",IF(AND(Input!$A571="",Input!$A572=""),"", IF(Input!B571="","Data is missing.","")))),"",IF(AND(Input!$A571="",SUMPRODUCT(--(LEN(Input!$A572:'Input'!$A$1006)&gt;0))&lt;&gt;0),"Row is skipped.",IF(AND(Input!$A571="",Input!$A572=""),"", IF(Input!B571="","Data is missing.",""))))</f>
        <v/>
      </c>
      <c r="D572" s="189" t="str">
        <f>IF(ISERROR(IF(AND(Input!$A571="",SUMPRODUCT(--(LEN(Input!$A572:'Input'!$A$1006)&gt;0))&lt;&gt;0),"Row is skipped.",IF(AND(Input!$A571="",Input!$A572=""),"", IF(Input!C571="","Data is missing.","")))),"",IF(AND(Input!$A571="",SUMPRODUCT(--(LEN(Input!$A572:'Input'!$A$1006)&gt;0))&lt;&gt;0),"Row is skipped.",IF(AND(Input!$A571="",Input!$A572=""),"", IF(Input!C571="","Data is missing.",""))))</f>
        <v/>
      </c>
      <c r="E572" s="189" t="str">
        <f>IF(ISERROR(IF(AND(Input!$A571="",SUMPRODUCT(--(LEN(Input!$A572:'Input'!$A$1006)&gt;0))&lt;&gt;0),"Row is skipped.",IF(AND(Input!$A571="",Input!$A572=""),"", IF(Input!D571="","Data is missing.","")))),"",IF(AND(Input!$A571="",SUMPRODUCT(--(LEN(Input!$A572:'Input'!$A$1006)&gt;0))&lt;&gt;0),"Row is skipped.",IF(AND(Input!$A571="",Input!$A572=""),"", IF(Input!D571="","Data is missing.",""))))</f>
        <v/>
      </c>
      <c r="F572" s="189" t="str">
        <f>IF(ISERROR(IF(AND(Input!$A571="",SUMPRODUCT(--(LEN(Input!$A572:'Input'!$A$1006)&gt;0))&lt;&gt;0),"Row is skipped.",IF(AND(Input!$A571="",Input!$A572=""),"", IF(Input!E571="","Data is missing.","")))),"",IF(AND(Input!$A571="",SUMPRODUCT(--(LEN(Input!$A572:'Input'!$A$1006)&gt;0))&lt;&gt;0),"Row is skipped.",IF(AND(Input!$A571="",Input!$A572=""),"", IF(Input!E571="","Data is missing.",""))))</f>
        <v/>
      </c>
      <c r="G572" s="189" t="str">
        <f>IF(ISERROR(IF(AND(Input!$A571="",SUMPRODUCT(--(LEN(Input!$A572:'Input'!$A$1006)&gt;0))&lt;&gt;0),"Row is skipped.",IF(AND(Input!$A571="",Input!$A572=""),"", IF(Input!F571="","Data is missing.","")))),"",IF(AND(Input!$A571="",SUMPRODUCT(--(LEN(Input!$A572:'Input'!$A$1006)&gt;0))&lt;&gt;0),"Row is skipped.",IF(AND(Input!$A571="",Input!$A572=""),"", IF(Input!F571="","Data is missing.",""))))</f>
        <v/>
      </c>
      <c r="H572" s="190" t="str">
        <f>IF(ISERROR(IF(AND(Input!$A571="",SUMPRODUCT(--(LEN(Input!$A572:'Input'!$A$1006)&gt;0))&lt;&gt;0),"Row is skipped.",IF(AND(Input!$A571="",Input!$A572=""),"", IF(Input!G571="","Data is missing.","")))),"",IF(AND(Input!$A571="",SUMPRODUCT(--(LEN(Input!$A572:'Input'!$A$1006)&gt;0))&lt;&gt;0),"Row is skipped.",IF(AND(Input!$A571="",Input!$A572=""),"", IF(Input!G571="","Data is missing.",""))))</f>
        <v/>
      </c>
      <c r="I572" s="156"/>
      <c r="J572" s="191" t="str">
        <f>IFERROR(VLOOKUP(VLOOKUP(Input!$D571,'Measure List'!$A:$AN,40,FALSE),UIR!$A$1:$Q$27,17,FALSE),"")</f>
        <v/>
      </c>
      <c r="K572" s="192" t="str">
        <f>IFERROR(VLOOKUP(Input!$D571,'Measure List'!$A:$AN,40,FALSE),"")</f>
        <v/>
      </c>
      <c r="L572" s="156"/>
      <c r="M572" s="193" t="str">
        <f>IF(B572="","",IF(AND(Input!H571="",IFERROR(VLOOKUP(K572,UIR!$A$2:$P$21,2,FALSE),"")&lt;&gt;""),"Data is Missing.",""))</f>
        <v/>
      </c>
      <c r="N572" s="194" t="str">
        <f>IF(B572="","",IF(AND(Input!I571="",IFERROR(VLOOKUP(K572,UIR!$A$2:$P$21,3,FALSE),"")&lt;&gt;""),"Data is Missing.",""))</f>
        <v/>
      </c>
      <c r="O572" s="194" t="str">
        <f>IF(B572="","",IF(AND(Input!J571="",IFERROR(VLOOKUP(K572,UIR!$A$2:$P$21,4,FALSE),"")&lt;&gt;""),"Data is Missing.",""))</f>
        <v/>
      </c>
      <c r="P572" s="194" t="str">
        <f>IF(B572="","",IF(AND(Input!K571="",IFERROR(VLOOKUP(K572,UIR!$A$2:$P$21,5,FALSE),"")&lt;&gt;""),"Data is Missing.",""))</f>
        <v/>
      </c>
      <c r="Q572" s="194" t="str">
        <f>IF(B572="","",IF(AND(Input!L571="",IFERROR(VLOOKUP(K572,UIR!$A$2:$P$21,6,FALSE),"")&lt;&gt;""),"Data is Missing.",""))</f>
        <v/>
      </c>
      <c r="R572" s="194" t="str">
        <f>IF(B572="","",IF(AND(Input!M571="",IFERROR(VLOOKUP(K572,UIR!$A$2:$P$21,7,FALSE),"")&lt;&gt;""),"Data is Missing.",""))</f>
        <v/>
      </c>
      <c r="S572" s="194" t="str">
        <f>IF(B572="","",IF(AND(Input!P571="",IFERROR(VLOOKUP(K572,UIR!$A$2:$P$21,8,FALSE),"")&lt;&gt;""),"Data is Missing.",""))</f>
        <v/>
      </c>
      <c r="T572" s="194" t="str">
        <f>IF(B572="","",IF(AND(Input!Q571="",IFERROR(VLOOKUP(K572,UIR!$A$2:$P$21,9,FALSE),"")&lt;&gt;""),"Data is Missing.",""))</f>
        <v/>
      </c>
      <c r="U572" s="194"/>
      <c r="V572" s="194" t="str">
        <f>IF(B572="","",IF(AND(Input!S571="",IFERROR(VLOOKUP(K572,UIR!$A$2:$P$21,11,FALSE),"")&lt;&gt;""),"Data is Missing.",""))</f>
        <v/>
      </c>
      <c r="W572" s="194" t="str">
        <f>IF(B572="","",IF(AND(Input!T571="",IFERROR(VLOOKUP(K572,UIR!$A$2:$P$21,12,FALSE),"")&lt;&gt;""),"Data is Missing.",""))</f>
        <v/>
      </c>
      <c r="X572" s="194" t="str">
        <f>IF(B572="","",IF(AND(Input!V571="",IFERROR(VLOOKUP(K572,UIR!$A$2:$P$21,13,FALSE),"")&lt;&gt;""),"Data is Missing.",""))</f>
        <v/>
      </c>
      <c r="Y572" s="194" t="str">
        <f>IF(B572="","",IF(AND(Input!W571="",IFERROR(VLOOKUP(K572,UIR!$A$2:$P$21,14,FALSE),"")&lt;&gt;""),"Data is Missing.",""))</f>
        <v/>
      </c>
      <c r="Z572" s="194" t="str">
        <f>IF(B572="","",IF(AND(Input!X571="",IFERROR(VLOOKUP(K572,UIR!$A$2:$P$21,15,FALSE),"")&lt;&gt;""),"Data is Missing.",""))</f>
        <v/>
      </c>
      <c r="AA572" s="195" t="str">
        <f>IF(B572="","",IF(AND(Input!Y571="",IFERROR(VLOOKUP(K572,UIR!$A$2:$P$21,16,FALSE),"")&lt;&gt;""),"Data is Missing.",""))</f>
        <v/>
      </c>
      <c r="AC572" s="202" t="str">
        <f>IF(ISERROR(IF(Input!D571="","",IF(ISERROR(VLOOKUP(Input!D571,'Measure List'!$A$2:$A$30000,1,0)),"Invalid RefNo",""))),"",IF(Input!D571="","",IF(ISERROR(VLOOKUP(Input!D571,'Measure List'!$A$2:$A$30000,1,0)),"Invalid RefNo","")))</f>
        <v/>
      </c>
      <c r="AD572" s="156"/>
      <c r="AE572" s="156"/>
      <c r="AF572" s="156"/>
      <c r="AG572" s="156"/>
      <c r="AH572" s="156"/>
      <c r="AI572" s="156"/>
      <c r="AJ572" s="156"/>
      <c r="AK572" s="156"/>
      <c r="AL572" s="203" t="str">
        <f>IF(COUNTIF(Dropdowns!$K$2:$K$7,Input!S571)&gt;0,"",IF(Input!S571="","","Invalid Type"))</f>
        <v/>
      </c>
      <c r="AN572" s="204" t="str">
        <f>IF(Input!C571="","",IF(ISNUMBER(VALUE(Input!C571)),"","Needs to be a number."))</f>
        <v/>
      </c>
      <c r="AO572" s="205" t="str">
        <f>IF(Input!E571="","",IF(ISNUMBER(VALUE(Input!E571)),"","Needs to be a number."))</f>
        <v/>
      </c>
      <c r="AP572" s="205" t="str">
        <f>IF(Input!N571="","",IF(ISNUMBER(VALUE(Input!N571)),"","Needs to be a number."))</f>
        <v/>
      </c>
      <c r="AQ572" s="205" t="str">
        <f>IF(Input!O571="","",IF(ISNUMBER(VALUE(Input!O571)),"","Needs to be a number."))</f>
        <v/>
      </c>
      <c r="AR572" s="205" t="str">
        <f>IF(Input!V571="","",IF(ISNUMBER(VALUE(Input!V571)),"","Needs to be a number."))</f>
        <v/>
      </c>
      <c r="AS572" s="205" t="str">
        <f>IF(Input!W571="","",IF(ISNUMBER(VALUE(Input!W571)),"","Needs to be a number."))</f>
        <v/>
      </c>
      <c r="AT572" s="205" t="str">
        <f>IF(Input!X571="","",IF(ISNUMBER(VALUE(Input!X571)),"","Needs to be a number."))</f>
        <v/>
      </c>
      <c r="AU572" s="206" t="str">
        <f>IF(Input!Y571="","",IF(ISNUMBER(VALUE(Input!Y571)),"","Needs to be a number."))</f>
        <v/>
      </c>
      <c r="AW572" s="259" t="str">
        <f>IF(OR(VALUE(Input!C571)&lt;0,VALUE(Input!C571)&gt;100), "Invalid EEI %","")</f>
        <v/>
      </c>
      <c r="AX572" s="207"/>
      <c r="AY572" s="278" t="str">
        <f>IF(Input!E571="","",IF(VALUE(Input!E571)=0,"Do not enter 0.",""))</f>
        <v/>
      </c>
    </row>
    <row r="573" spans="2:51" x14ac:dyDescent="0.3">
      <c r="B573" s="188" t="str">
        <f>Input!A572</f>
        <v/>
      </c>
      <c r="C573" s="189" t="str">
        <f>IF(ISERROR(IF(AND(Input!$A572="",SUMPRODUCT(--(LEN(Input!$A573:'Input'!$A$1006)&gt;0))&lt;&gt;0),"Row is skipped.",IF(AND(Input!$A572="",Input!$A573=""),"", IF(Input!B572="","Data is missing.","")))),"",IF(AND(Input!$A572="",SUMPRODUCT(--(LEN(Input!$A573:'Input'!$A$1006)&gt;0))&lt;&gt;0),"Row is skipped.",IF(AND(Input!$A572="",Input!$A573=""),"", IF(Input!B572="","Data is missing.",""))))</f>
        <v/>
      </c>
      <c r="D573" s="189" t="str">
        <f>IF(ISERROR(IF(AND(Input!$A572="",SUMPRODUCT(--(LEN(Input!$A573:'Input'!$A$1006)&gt;0))&lt;&gt;0),"Row is skipped.",IF(AND(Input!$A572="",Input!$A573=""),"", IF(Input!C572="","Data is missing.","")))),"",IF(AND(Input!$A572="",SUMPRODUCT(--(LEN(Input!$A573:'Input'!$A$1006)&gt;0))&lt;&gt;0),"Row is skipped.",IF(AND(Input!$A572="",Input!$A573=""),"", IF(Input!C572="","Data is missing.",""))))</f>
        <v/>
      </c>
      <c r="E573" s="189" t="str">
        <f>IF(ISERROR(IF(AND(Input!$A572="",SUMPRODUCT(--(LEN(Input!$A573:'Input'!$A$1006)&gt;0))&lt;&gt;0),"Row is skipped.",IF(AND(Input!$A572="",Input!$A573=""),"", IF(Input!D572="","Data is missing.","")))),"",IF(AND(Input!$A572="",SUMPRODUCT(--(LEN(Input!$A573:'Input'!$A$1006)&gt;0))&lt;&gt;0),"Row is skipped.",IF(AND(Input!$A572="",Input!$A573=""),"", IF(Input!D572="","Data is missing.",""))))</f>
        <v/>
      </c>
      <c r="F573" s="189" t="str">
        <f>IF(ISERROR(IF(AND(Input!$A572="",SUMPRODUCT(--(LEN(Input!$A573:'Input'!$A$1006)&gt;0))&lt;&gt;0),"Row is skipped.",IF(AND(Input!$A572="",Input!$A573=""),"", IF(Input!E572="","Data is missing.","")))),"",IF(AND(Input!$A572="",SUMPRODUCT(--(LEN(Input!$A573:'Input'!$A$1006)&gt;0))&lt;&gt;0),"Row is skipped.",IF(AND(Input!$A572="",Input!$A573=""),"", IF(Input!E572="","Data is missing.",""))))</f>
        <v/>
      </c>
      <c r="G573" s="189" t="str">
        <f>IF(ISERROR(IF(AND(Input!$A572="",SUMPRODUCT(--(LEN(Input!$A573:'Input'!$A$1006)&gt;0))&lt;&gt;0),"Row is skipped.",IF(AND(Input!$A572="",Input!$A573=""),"", IF(Input!F572="","Data is missing.","")))),"",IF(AND(Input!$A572="",SUMPRODUCT(--(LEN(Input!$A573:'Input'!$A$1006)&gt;0))&lt;&gt;0),"Row is skipped.",IF(AND(Input!$A572="",Input!$A573=""),"", IF(Input!F572="","Data is missing.",""))))</f>
        <v/>
      </c>
      <c r="H573" s="190" t="str">
        <f>IF(ISERROR(IF(AND(Input!$A572="",SUMPRODUCT(--(LEN(Input!$A573:'Input'!$A$1006)&gt;0))&lt;&gt;0),"Row is skipped.",IF(AND(Input!$A572="",Input!$A573=""),"", IF(Input!G572="","Data is missing.","")))),"",IF(AND(Input!$A572="",SUMPRODUCT(--(LEN(Input!$A573:'Input'!$A$1006)&gt;0))&lt;&gt;0),"Row is skipped.",IF(AND(Input!$A572="",Input!$A573=""),"", IF(Input!G572="","Data is missing.",""))))</f>
        <v/>
      </c>
      <c r="I573" s="156"/>
      <c r="J573" s="191" t="str">
        <f>IFERROR(VLOOKUP(VLOOKUP(Input!$D572,'Measure List'!$A:$AN,40,FALSE),UIR!$A$1:$Q$27,17,FALSE),"")</f>
        <v/>
      </c>
      <c r="K573" s="192" t="str">
        <f>IFERROR(VLOOKUP(Input!$D572,'Measure List'!$A:$AN,40,FALSE),"")</f>
        <v/>
      </c>
      <c r="L573" s="156"/>
      <c r="M573" s="193" t="str">
        <f>IF(B573="","",IF(AND(Input!H572="",IFERROR(VLOOKUP(K573,UIR!$A$2:$P$21,2,FALSE),"")&lt;&gt;""),"Data is Missing.",""))</f>
        <v/>
      </c>
      <c r="N573" s="194" t="str">
        <f>IF(B573="","",IF(AND(Input!I572="",IFERROR(VLOOKUP(K573,UIR!$A$2:$P$21,3,FALSE),"")&lt;&gt;""),"Data is Missing.",""))</f>
        <v/>
      </c>
      <c r="O573" s="194" t="str">
        <f>IF(B573="","",IF(AND(Input!J572="",IFERROR(VLOOKUP(K573,UIR!$A$2:$P$21,4,FALSE),"")&lt;&gt;""),"Data is Missing.",""))</f>
        <v/>
      </c>
      <c r="P573" s="194" t="str">
        <f>IF(B573="","",IF(AND(Input!K572="",IFERROR(VLOOKUP(K573,UIR!$A$2:$P$21,5,FALSE),"")&lt;&gt;""),"Data is Missing.",""))</f>
        <v/>
      </c>
      <c r="Q573" s="194" t="str">
        <f>IF(B573="","",IF(AND(Input!L572="",IFERROR(VLOOKUP(K573,UIR!$A$2:$P$21,6,FALSE),"")&lt;&gt;""),"Data is Missing.",""))</f>
        <v/>
      </c>
      <c r="R573" s="194" t="str">
        <f>IF(B573="","",IF(AND(Input!M572="",IFERROR(VLOOKUP(K573,UIR!$A$2:$P$21,7,FALSE),"")&lt;&gt;""),"Data is Missing.",""))</f>
        <v/>
      </c>
      <c r="S573" s="194" t="str">
        <f>IF(B573="","",IF(AND(Input!P572="",IFERROR(VLOOKUP(K573,UIR!$A$2:$P$21,8,FALSE),"")&lt;&gt;""),"Data is Missing.",""))</f>
        <v/>
      </c>
      <c r="T573" s="194" t="str">
        <f>IF(B573="","",IF(AND(Input!Q572="",IFERROR(VLOOKUP(K573,UIR!$A$2:$P$21,9,FALSE),"")&lt;&gt;""),"Data is Missing.",""))</f>
        <v/>
      </c>
      <c r="U573" s="194"/>
      <c r="V573" s="194" t="str">
        <f>IF(B573="","",IF(AND(Input!S572="",IFERROR(VLOOKUP(K573,UIR!$A$2:$P$21,11,FALSE),"")&lt;&gt;""),"Data is Missing.",""))</f>
        <v/>
      </c>
      <c r="W573" s="194" t="str">
        <f>IF(B573="","",IF(AND(Input!T572="",IFERROR(VLOOKUP(K573,UIR!$A$2:$P$21,12,FALSE),"")&lt;&gt;""),"Data is Missing.",""))</f>
        <v/>
      </c>
      <c r="X573" s="194" t="str">
        <f>IF(B573="","",IF(AND(Input!V572="",IFERROR(VLOOKUP(K573,UIR!$A$2:$P$21,13,FALSE),"")&lt;&gt;""),"Data is Missing.",""))</f>
        <v/>
      </c>
      <c r="Y573" s="194" t="str">
        <f>IF(B573="","",IF(AND(Input!W572="",IFERROR(VLOOKUP(K573,UIR!$A$2:$P$21,14,FALSE),"")&lt;&gt;""),"Data is Missing.",""))</f>
        <v/>
      </c>
      <c r="Z573" s="194" t="str">
        <f>IF(B573="","",IF(AND(Input!X572="",IFERROR(VLOOKUP(K573,UIR!$A$2:$P$21,15,FALSE),"")&lt;&gt;""),"Data is Missing.",""))</f>
        <v/>
      </c>
      <c r="AA573" s="195" t="str">
        <f>IF(B573="","",IF(AND(Input!Y572="",IFERROR(VLOOKUP(K573,UIR!$A$2:$P$21,16,FALSE),"")&lt;&gt;""),"Data is Missing.",""))</f>
        <v/>
      </c>
      <c r="AC573" s="202" t="str">
        <f>IF(ISERROR(IF(Input!D572="","",IF(ISERROR(VLOOKUP(Input!D572,'Measure List'!$A$2:$A$30000,1,0)),"Invalid RefNo",""))),"",IF(Input!D572="","",IF(ISERROR(VLOOKUP(Input!D572,'Measure List'!$A$2:$A$30000,1,0)),"Invalid RefNo","")))</f>
        <v/>
      </c>
      <c r="AD573" s="156"/>
      <c r="AE573" s="156"/>
      <c r="AF573" s="156"/>
      <c r="AG573" s="156"/>
      <c r="AH573" s="156"/>
      <c r="AI573" s="156"/>
      <c r="AJ573" s="156"/>
      <c r="AK573" s="156"/>
      <c r="AL573" s="203" t="str">
        <f>IF(COUNTIF(Dropdowns!$K$2:$K$7,Input!S572)&gt;0,"",IF(Input!S572="","","Invalid Type"))</f>
        <v/>
      </c>
      <c r="AN573" s="204" t="str">
        <f>IF(Input!C572="","",IF(ISNUMBER(VALUE(Input!C572)),"","Needs to be a number."))</f>
        <v/>
      </c>
      <c r="AO573" s="205" t="str">
        <f>IF(Input!E572="","",IF(ISNUMBER(VALUE(Input!E572)),"","Needs to be a number."))</f>
        <v/>
      </c>
      <c r="AP573" s="205" t="str">
        <f>IF(Input!N572="","",IF(ISNUMBER(VALUE(Input!N572)),"","Needs to be a number."))</f>
        <v/>
      </c>
      <c r="AQ573" s="205" t="str">
        <f>IF(Input!O572="","",IF(ISNUMBER(VALUE(Input!O572)),"","Needs to be a number."))</f>
        <v/>
      </c>
      <c r="AR573" s="205" t="str">
        <f>IF(Input!V572="","",IF(ISNUMBER(VALUE(Input!V572)),"","Needs to be a number."))</f>
        <v/>
      </c>
      <c r="AS573" s="205" t="str">
        <f>IF(Input!W572="","",IF(ISNUMBER(VALUE(Input!W572)),"","Needs to be a number."))</f>
        <v/>
      </c>
      <c r="AT573" s="205" t="str">
        <f>IF(Input!X572="","",IF(ISNUMBER(VALUE(Input!X572)),"","Needs to be a number."))</f>
        <v/>
      </c>
      <c r="AU573" s="206" t="str">
        <f>IF(Input!Y572="","",IF(ISNUMBER(VALUE(Input!Y572)),"","Needs to be a number."))</f>
        <v/>
      </c>
      <c r="AW573" s="259" t="str">
        <f>IF(OR(VALUE(Input!C572)&lt;0,VALUE(Input!C572)&gt;100), "Invalid EEI %","")</f>
        <v/>
      </c>
      <c r="AX573" s="207"/>
      <c r="AY573" s="278" t="str">
        <f>IF(Input!E572="","",IF(VALUE(Input!E572)=0,"Do not enter 0.",""))</f>
        <v/>
      </c>
    </row>
    <row r="574" spans="2:51" x14ac:dyDescent="0.3">
      <c r="B574" s="188" t="str">
        <f>Input!A573</f>
        <v/>
      </c>
      <c r="C574" s="189" t="str">
        <f>IF(ISERROR(IF(AND(Input!$A573="",SUMPRODUCT(--(LEN(Input!$A574:'Input'!$A$1006)&gt;0))&lt;&gt;0),"Row is skipped.",IF(AND(Input!$A573="",Input!$A574=""),"", IF(Input!B573="","Data is missing.","")))),"",IF(AND(Input!$A573="",SUMPRODUCT(--(LEN(Input!$A574:'Input'!$A$1006)&gt;0))&lt;&gt;0),"Row is skipped.",IF(AND(Input!$A573="",Input!$A574=""),"", IF(Input!B573="","Data is missing.",""))))</f>
        <v/>
      </c>
      <c r="D574" s="189" t="str">
        <f>IF(ISERROR(IF(AND(Input!$A573="",SUMPRODUCT(--(LEN(Input!$A574:'Input'!$A$1006)&gt;0))&lt;&gt;0),"Row is skipped.",IF(AND(Input!$A573="",Input!$A574=""),"", IF(Input!C573="","Data is missing.","")))),"",IF(AND(Input!$A573="",SUMPRODUCT(--(LEN(Input!$A574:'Input'!$A$1006)&gt;0))&lt;&gt;0),"Row is skipped.",IF(AND(Input!$A573="",Input!$A574=""),"", IF(Input!C573="","Data is missing.",""))))</f>
        <v/>
      </c>
      <c r="E574" s="189" t="str">
        <f>IF(ISERROR(IF(AND(Input!$A573="",SUMPRODUCT(--(LEN(Input!$A574:'Input'!$A$1006)&gt;0))&lt;&gt;0),"Row is skipped.",IF(AND(Input!$A573="",Input!$A574=""),"", IF(Input!D573="","Data is missing.","")))),"",IF(AND(Input!$A573="",SUMPRODUCT(--(LEN(Input!$A574:'Input'!$A$1006)&gt;0))&lt;&gt;0),"Row is skipped.",IF(AND(Input!$A573="",Input!$A574=""),"", IF(Input!D573="","Data is missing.",""))))</f>
        <v/>
      </c>
      <c r="F574" s="189" t="str">
        <f>IF(ISERROR(IF(AND(Input!$A573="",SUMPRODUCT(--(LEN(Input!$A574:'Input'!$A$1006)&gt;0))&lt;&gt;0),"Row is skipped.",IF(AND(Input!$A573="",Input!$A574=""),"", IF(Input!E573="","Data is missing.","")))),"",IF(AND(Input!$A573="",SUMPRODUCT(--(LEN(Input!$A574:'Input'!$A$1006)&gt;0))&lt;&gt;0),"Row is skipped.",IF(AND(Input!$A573="",Input!$A574=""),"", IF(Input!E573="","Data is missing.",""))))</f>
        <v/>
      </c>
      <c r="G574" s="189" t="str">
        <f>IF(ISERROR(IF(AND(Input!$A573="",SUMPRODUCT(--(LEN(Input!$A574:'Input'!$A$1006)&gt;0))&lt;&gt;0),"Row is skipped.",IF(AND(Input!$A573="",Input!$A574=""),"", IF(Input!F573="","Data is missing.","")))),"",IF(AND(Input!$A573="",SUMPRODUCT(--(LEN(Input!$A574:'Input'!$A$1006)&gt;0))&lt;&gt;0),"Row is skipped.",IF(AND(Input!$A573="",Input!$A574=""),"", IF(Input!F573="","Data is missing.",""))))</f>
        <v/>
      </c>
      <c r="H574" s="190" t="str">
        <f>IF(ISERROR(IF(AND(Input!$A573="",SUMPRODUCT(--(LEN(Input!$A574:'Input'!$A$1006)&gt;0))&lt;&gt;0),"Row is skipped.",IF(AND(Input!$A573="",Input!$A574=""),"", IF(Input!G573="","Data is missing.","")))),"",IF(AND(Input!$A573="",SUMPRODUCT(--(LEN(Input!$A574:'Input'!$A$1006)&gt;0))&lt;&gt;0),"Row is skipped.",IF(AND(Input!$A573="",Input!$A574=""),"", IF(Input!G573="","Data is missing.",""))))</f>
        <v/>
      </c>
      <c r="I574" s="156"/>
      <c r="J574" s="191" t="str">
        <f>IFERROR(VLOOKUP(VLOOKUP(Input!$D573,'Measure List'!$A:$AN,40,FALSE),UIR!$A$1:$Q$27,17,FALSE),"")</f>
        <v/>
      </c>
      <c r="K574" s="192" t="str">
        <f>IFERROR(VLOOKUP(Input!$D573,'Measure List'!$A:$AN,40,FALSE),"")</f>
        <v/>
      </c>
      <c r="L574" s="156"/>
      <c r="M574" s="193" t="str">
        <f>IF(B574="","",IF(AND(Input!H573="",IFERROR(VLOOKUP(K574,UIR!$A$2:$P$21,2,FALSE),"")&lt;&gt;""),"Data is Missing.",""))</f>
        <v/>
      </c>
      <c r="N574" s="194" t="str">
        <f>IF(B574="","",IF(AND(Input!I573="",IFERROR(VLOOKUP(K574,UIR!$A$2:$P$21,3,FALSE),"")&lt;&gt;""),"Data is Missing.",""))</f>
        <v/>
      </c>
      <c r="O574" s="194" t="str">
        <f>IF(B574="","",IF(AND(Input!J573="",IFERROR(VLOOKUP(K574,UIR!$A$2:$P$21,4,FALSE),"")&lt;&gt;""),"Data is Missing.",""))</f>
        <v/>
      </c>
      <c r="P574" s="194" t="str">
        <f>IF(B574="","",IF(AND(Input!K573="",IFERROR(VLOOKUP(K574,UIR!$A$2:$P$21,5,FALSE),"")&lt;&gt;""),"Data is Missing.",""))</f>
        <v/>
      </c>
      <c r="Q574" s="194" t="str">
        <f>IF(B574="","",IF(AND(Input!L573="",IFERROR(VLOOKUP(K574,UIR!$A$2:$P$21,6,FALSE),"")&lt;&gt;""),"Data is Missing.",""))</f>
        <v/>
      </c>
      <c r="R574" s="194" t="str">
        <f>IF(B574="","",IF(AND(Input!M573="",IFERROR(VLOOKUP(K574,UIR!$A$2:$P$21,7,FALSE),"")&lt;&gt;""),"Data is Missing.",""))</f>
        <v/>
      </c>
      <c r="S574" s="194" t="str">
        <f>IF(B574="","",IF(AND(Input!P573="",IFERROR(VLOOKUP(K574,UIR!$A$2:$P$21,8,FALSE),"")&lt;&gt;""),"Data is Missing.",""))</f>
        <v/>
      </c>
      <c r="T574" s="194" t="str">
        <f>IF(B574="","",IF(AND(Input!Q573="",IFERROR(VLOOKUP(K574,UIR!$A$2:$P$21,9,FALSE),"")&lt;&gt;""),"Data is Missing.",""))</f>
        <v/>
      </c>
      <c r="U574" s="194"/>
      <c r="V574" s="194" t="str">
        <f>IF(B574="","",IF(AND(Input!S573="",IFERROR(VLOOKUP(K574,UIR!$A$2:$P$21,11,FALSE),"")&lt;&gt;""),"Data is Missing.",""))</f>
        <v/>
      </c>
      <c r="W574" s="194" t="str">
        <f>IF(B574="","",IF(AND(Input!T573="",IFERROR(VLOOKUP(K574,UIR!$A$2:$P$21,12,FALSE),"")&lt;&gt;""),"Data is Missing.",""))</f>
        <v/>
      </c>
      <c r="X574" s="194" t="str">
        <f>IF(B574="","",IF(AND(Input!V573="",IFERROR(VLOOKUP(K574,UIR!$A$2:$P$21,13,FALSE),"")&lt;&gt;""),"Data is Missing.",""))</f>
        <v/>
      </c>
      <c r="Y574" s="194" t="str">
        <f>IF(B574="","",IF(AND(Input!W573="",IFERROR(VLOOKUP(K574,UIR!$A$2:$P$21,14,FALSE),"")&lt;&gt;""),"Data is Missing.",""))</f>
        <v/>
      </c>
      <c r="Z574" s="194" t="str">
        <f>IF(B574="","",IF(AND(Input!X573="",IFERROR(VLOOKUP(K574,UIR!$A$2:$P$21,15,FALSE),"")&lt;&gt;""),"Data is Missing.",""))</f>
        <v/>
      </c>
      <c r="AA574" s="195" t="str">
        <f>IF(B574="","",IF(AND(Input!Y573="",IFERROR(VLOOKUP(K574,UIR!$A$2:$P$21,16,FALSE),"")&lt;&gt;""),"Data is Missing.",""))</f>
        <v/>
      </c>
      <c r="AC574" s="202" t="str">
        <f>IF(ISERROR(IF(Input!D573="","",IF(ISERROR(VLOOKUP(Input!D573,'Measure List'!$A$2:$A$30000,1,0)),"Invalid RefNo",""))),"",IF(Input!D573="","",IF(ISERROR(VLOOKUP(Input!D573,'Measure List'!$A$2:$A$30000,1,0)),"Invalid RefNo","")))</f>
        <v/>
      </c>
      <c r="AD574" s="156"/>
      <c r="AE574" s="156"/>
      <c r="AF574" s="156"/>
      <c r="AG574" s="156"/>
      <c r="AH574" s="156"/>
      <c r="AI574" s="156"/>
      <c r="AJ574" s="156"/>
      <c r="AK574" s="156"/>
      <c r="AL574" s="203" t="str">
        <f>IF(COUNTIF(Dropdowns!$K$2:$K$7,Input!S573)&gt;0,"",IF(Input!S573="","","Invalid Type"))</f>
        <v/>
      </c>
      <c r="AN574" s="204" t="str">
        <f>IF(Input!C573="","",IF(ISNUMBER(VALUE(Input!C573)),"","Needs to be a number."))</f>
        <v/>
      </c>
      <c r="AO574" s="205" t="str">
        <f>IF(Input!E573="","",IF(ISNUMBER(VALUE(Input!E573)),"","Needs to be a number."))</f>
        <v/>
      </c>
      <c r="AP574" s="205" t="str">
        <f>IF(Input!N573="","",IF(ISNUMBER(VALUE(Input!N573)),"","Needs to be a number."))</f>
        <v/>
      </c>
      <c r="AQ574" s="205" t="str">
        <f>IF(Input!O573="","",IF(ISNUMBER(VALUE(Input!O573)),"","Needs to be a number."))</f>
        <v/>
      </c>
      <c r="AR574" s="205" t="str">
        <f>IF(Input!V573="","",IF(ISNUMBER(VALUE(Input!V573)),"","Needs to be a number."))</f>
        <v/>
      </c>
      <c r="AS574" s="205" t="str">
        <f>IF(Input!W573="","",IF(ISNUMBER(VALUE(Input!W573)),"","Needs to be a number."))</f>
        <v/>
      </c>
      <c r="AT574" s="205" t="str">
        <f>IF(Input!X573="","",IF(ISNUMBER(VALUE(Input!X573)),"","Needs to be a number."))</f>
        <v/>
      </c>
      <c r="AU574" s="206" t="str">
        <f>IF(Input!Y573="","",IF(ISNUMBER(VALUE(Input!Y573)),"","Needs to be a number."))</f>
        <v/>
      </c>
      <c r="AW574" s="259" t="str">
        <f>IF(OR(VALUE(Input!C573)&lt;0,VALUE(Input!C573)&gt;100), "Invalid EEI %","")</f>
        <v/>
      </c>
      <c r="AX574" s="207"/>
      <c r="AY574" s="278" t="str">
        <f>IF(Input!E573="","",IF(VALUE(Input!E573)=0,"Do not enter 0.",""))</f>
        <v/>
      </c>
    </row>
    <row r="575" spans="2:51" x14ac:dyDescent="0.3">
      <c r="B575" s="188" t="str">
        <f>Input!A574</f>
        <v/>
      </c>
      <c r="C575" s="189" t="str">
        <f>IF(ISERROR(IF(AND(Input!$A574="",SUMPRODUCT(--(LEN(Input!$A575:'Input'!$A$1006)&gt;0))&lt;&gt;0),"Row is skipped.",IF(AND(Input!$A574="",Input!$A575=""),"", IF(Input!B574="","Data is missing.","")))),"",IF(AND(Input!$A574="",SUMPRODUCT(--(LEN(Input!$A575:'Input'!$A$1006)&gt;0))&lt;&gt;0),"Row is skipped.",IF(AND(Input!$A574="",Input!$A575=""),"", IF(Input!B574="","Data is missing.",""))))</f>
        <v/>
      </c>
      <c r="D575" s="189" t="str">
        <f>IF(ISERROR(IF(AND(Input!$A574="",SUMPRODUCT(--(LEN(Input!$A575:'Input'!$A$1006)&gt;0))&lt;&gt;0),"Row is skipped.",IF(AND(Input!$A574="",Input!$A575=""),"", IF(Input!C574="","Data is missing.","")))),"",IF(AND(Input!$A574="",SUMPRODUCT(--(LEN(Input!$A575:'Input'!$A$1006)&gt;0))&lt;&gt;0),"Row is skipped.",IF(AND(Input!$A574="",Input!$A575=""),"", IF(Input!C574="","Data is missing.",""))))</f>
        <v/>
      </c>
      <c r="E575" s="189" t="str">
        <f>IF(ISERROR(IF(AND(Input!$A574="",SUMPRODUCT(--(LEN(Input!$A575:'Input'!$A$1006)&gt;0))&lt;&gt;0),"Row is skipped.",IF(AND(Input!$A574="",Input!$A575=""),"", IF(Input!D574="","Data is missing.","")))),"",IF(AND(Input!$A574="",SUMPRODUCT(--(LEN(Input!$A575:'Input'!$A$1006)&gt;0))&lt;&gt;0),"Row is skipped.",IF(AND(Input!$A574="",Input!$A575=""),"", IF(Input!D574="","Data is missing.",""))))</f>
        <v/>
      </c>
      <c r="F575" s="189" t="str">
        <f>IF(ISERROR(IF(AND(Input!$A574="",SUMPRODUCT(--(LEN(Input!$A575:'Input'!$A$1006)&gt;0))&lt;&gt;0),"Row is skipped.",IF(AND(Input!$A574="",Input!$A575=""),"", IF(Input!E574="","Data is missing.","")))),"",IF(AND(Input!$A574="",SUMPRODUCT(--(LEN(Input!$A575:'Input'!$A$1006)&gt;0))&lt;&gt;0),"Row is skipped.",IF(AND(Input!$A574="",Input!$A575=""),"", IF(Input!E574="","Data is missing.",""))))</f>
        <v/>
      </c>
      <c r="G575" s="189" t="str">
        <f>IF(ISERROR(IF(AND(Input!$A574="",SUMPRODUCT(--(LEN(Input!$A575:'Input'!$A$1006)&gt;0))&lt;&gt;0),"Row is skipped.",IF(AND(Input!$A574="",Input!$A575=""),"", IF(Input!F574="","Data is missing.","")))),"",IF(AND(Input!$A574="",SUMPRODUCT(--(LEN(Input!$A575:'Input'!$A$1006)&gt;0))&lt;&gt;0),"Row is skipped.",IF(AND(Input!$A574="",Input!$A575=""),"", IF(Input!F574="","Data is missing.",""))))</f>
        <v/>
      </c>
      <c r="H575" s="190" t="str">
        <f>IF(ISERROR(IF(AND(Input!$A574="",SUMPRODUCT(--(LEN(Input!$A575:'Input'!$A$1006)&gt;0))&lt;&gt;0),"Row is skipped.",IF(AND(Input!$A574="",Input!$A575=""),"", IF(Input!G574="","Data is missing.","")))),"",IF(AND(Input!$A574="",SUMPRODUCT(--(LEN(Input!$A575:'Input'!$A$1006)&gt;0))&lt;&gt;0),"Row is skipped.",IF(AND(Input!$A574="",Input!$A575=""),"", IF(Input!G574="","Data is missing.",""))))</f>
        <v/>
      </c>
      <c r="I575" s="156"/>
      <c r="J575" s="191" t="str">
        <f>IFERROR(VLOOKUP(VLOOKUP(Input!$D574,'Measure List'!$A:$AN,40,FALSE),UIR!$A$1:$Q$27,17,FALSE),"")</f>
        <v/>
      </c>
      <c r="K575" s="192" t="str">
        <f>IFERROR(VLOOKUP(Input!$D574,'Measure List'!$A:$AN,40,FALSE),"")</f>
        <v/>
      </c>
      <c r="L575" s="156"/>
      <c r="M575" s="193" t="str">
        <f>IF(B575="","",IF(AND(Input!H574="",IFERROR(VLOOKUP(K575,UIR!$A$2:$P$21,2,FALSE),"")&lt;&gt;""),"Data is Missing.",""))</f>
        <v/>
      </c>
      <c r="N575" s="194" t="str">
        <f>IF(B575="","",IF(AND(Input!I574="",IFERROR(VLOOKUP(K575,UIR!$A$2:$P$21,3,FALSE),"")&lt;&gt;""),"Data is Missing.",""))</f>
        <v/>
      </c>
      <c r="O575" s="194" t="str">
        <f>IF(B575="","",IF(AND(Input!J574="",IFERROR(VLOOKUP(K575,UIR!$A$2:$P$21,4,FALSE),"")&lt;&gt;""),"Data is Missing.",""))</f>
        <v/>
      </c>
      <c r="P575" s="194" t="str">
        <f>IF(B575="","",IF(AND(Input!K574="",IFERROR(VLOOKUP(K575,UIR!$A$2:$P$21,5,FALSE),"")&lt;&gt;""),"Data is Missing.",""))</f>
        <v/>
      </c>
      <c r="Q575" s="194" t="str">
        <f>IF(B575="","",IF(AND(Input!L574="",IFERROR(VLOOKUP(K575,UIR!$A$2:$P$21,6,FALSE),"")&lt;&gt;""),"Data is Missing.",""))</f>
        <v/>
      </c>
      <c r="R575" s="194" t="str">
        <f>IF(B575="","",IF(AND(Input!M574="",IFERROR(VLOOKUP(K575,UIR!$A$2:$P$21,7,FALSE),"")&lt;&gt;""),"Data is Missing.",""))</f>
        <v/>
      </c>
      <c r="S575" s="194" t="str">
        <f>IF(B575="","",IF(AND(Input!P574="",IFERROR(VLOOKUP(K575,UIR!$A$2:$P$21,8,FALSE),"")&lt;&gt;""),"Data is Missing.",""))</f>
        <v/>
      </c>
      <c r="T575" s="194" t="str">
        <f>IF(B575="","",IF(AND(Input!Q574="",IFERROR(VLOOKUP(K575,UIR!$A$2:$P$21,9,FALSE),"")&lt;&gt;""),"Data is Missing.",""))</f>
        <v/>
      </c>
      <c r="U575" s="194"/>
      <c r="V575" s="194" t="str">
        <f>IF(B575="","",IF(AND(Input!S574="",IFERROR(VLOOKUP(K575,UIR!$A$2:$P$21,11,FALSE),"")&lt;&gt;""),"Data is Missing.",""))</f>
        <v/>
      </c>
      <c r="W575" s="194" t="str">
        <f>IF(B575="","",IF(AND(Input!T574="",IFERROR(VLOOKUP(K575,UIR!$A$2:$P$21,12,FALSE),"")&lt;&gt;""),"Data is Missing.",""))</f>
        <v/>
      </c>
      <c r="X575" s="194" t="str">
        <f>IF(B575="","",IF(AND(Input!V574="",IFERROR(VLOOKUP(K575,UIR!$A$2:$P$21,13,FALSE),"")&lt;&gt;""),"Data is Missing.",""))</f>
        <v/>
      </c>
      <c r="Y575" s="194" t="str">
        <f>IF(B575="","",IF(AND(Input!W574="",IFERROR(VLOOKUP(K575,UIR!$A$2:$P$21,14,FALSE),"")&lt;&gt;""),"Data is Missing.",""))</f>
        <v/>
      </c>
      <c r="Z575" s="194" t="str">
        <f>IF(B575="","",IF(AND(Input!X574="",IFERROR(VLOOKUP(K575,UIR!$A$2:$P$21,15,FALSE),"")&lt;&gt;""),"Data is Missing.",""))</f>
        <v/>
      </c>
      <c r="AA575" s="195" t="str">
        <f>IF(B575="","",IF(AND(Input!Y574="",IFERROR(VLOOKUP(K575,UIR!$A$2:$P$21,16,FALSE),"")&lt;&gt;""),"Data is Missing.",""))</f>
        <v/>
      </c>
      <c r="AC575" s="202" t="str">
        <f>IF(ISERROR(IF(Input!D574="","",IF(ISERROR(VLOOKUP(Input!D574,'Measure List'!$A$2:$A$30000,1,0)),"Invalid RefNo",""))),"",IF(Input!D574="","",IF(ISERROR(VLOOKUP(Input!D574,'Measure List'!$A$2:$A$30000,1,0)),"Invalid RefNo","")))</f>
        <v/>
      </c>
      <c r="AD575" s="156"/>
      <c r="AE575" s="156"/>
      <c r="AF575" s="156"/>
      <c r="AG575" s="156"/>
      <c r="AH575" s="156"/>
      <c r="AI575" s="156"/>
      <c r="AJ575" s="156"/>
      <c r="AK575" s="156"/>
      <c r="AL575" s="203" t="str">
        <f>IF(COUNTIF(Dropdowns!$K$2:$K$7,Input!S574)&gt;0,"",IF(Input!S574="","","Invalid Type"))</f>
        <v/>
      </c>
      <c r="AN575" s="204" t="str">
        <f>IF(Input!C574="","",IF(ISNUMBER(VALUE(Input!C574)),"","Needs to be a number."))</f>
        <v/>
      </c>
      <c r="AO575" s="205" t="str">
        <f>IF(Input!E574="","",IF(ISNUMBER(VALUE(Input!E574)),"","Needs to be a number."))</f>
        <v/>
      </c>
      <c r="AP575" s="205" t="str">
        <f>IF(Input!N574="","",IF(ISNUMBER(VALUE(Input!N574)),"","Needs to be a number."))</f>
        <v/>
      </c>
      <c r="AQ575" s="205" t="str">
        <f>IF(Input!O574="","",IF(ISNUMBER(VALUE(Input!O574)),"","Needs to be a number."))</f>
        <v/>
      </c>
      <c r="AR575" s="205" t="str">
        <f>IF(Input!V574="","",IF(ISNUMBER(VALUE(Input!V574)),"","Needs to be a number."))</f>
        <v/>
      </c>
      <c r="AS575" s="205" t="str">
        <f>IF(Input!W574="","",IF(ISNUMBER(VALUE(Input!W574)),"","Needs to be a number."))</f>
        <v/>
      </c>
      <c r="AT575" s="205" t="str">
        <f>IF(Input!X574="","",IF(ISNUMBER(VALUE(Input!X574)),"","Needs to be a number."))</f>
        <v/>
      </c>
      <c r="AU575" s="206" t="str">
        <f>IF(Input!Y574="","",IF(ISNUMBER(VALUE(Input!Y574)),"","Needs to be a number."))</f>
        <v/>
      </c>
      <c r="AW575" s="259" t="str">
        <f>IF(OR(VALUE(Input!C574)&lt;0,VALUE(Input!C574)&gt;100), "Invalid EEI %","")</f>
        <v/>
      </c>
      <c r="AX575" s="207"/>
      <c r="AY575" s="278" t="str">
        <f>IF(Input!E574="","",IF(VALUE(Input!E574)=0,"Do not enter 0.",""))</f>
        <v/>
      </c>
    </row>
    <row r="576" spans="2:51" x14ac:dyDescent="0.3">
      <c r="B576" s="188" t="str">
        <f>Input!A575</f>
        <v/>
      </c>
      <c r="C576" s="189" t="str">
        <f>IF(ISERROR(IF(AND(Input!$A575="",SUMPRODUCT(--(LEN(Input!$A576:'Input'!$A$1006)&gt;0))&lt;&gt;0),"Row is skipped.",IF(AND(Input!$A575="",Input!$A576=""),"", IF(Input!B575="","Data is missing.","")))),"",IF(AND(Input!$A575="",SUMPRODUCT(--(LEN(Input!$A576:'Input'!$A$1006)&gt;0))&lt;&gt;0),"Row is skipped.",IF(AND(Input!$A575="",Input!$A576=""),"", IF(Input!B575="","Data is missing.",""))))</f>
        <v/>
      </c>
      <c r="D576" s="189" t="str">
        <f>IF(ISERROR(IF(AND(Input!$A575="",SUMPRODUCT(--(LEN(Input!$A576:'Input'!$A$1006)&gt;0))&lt;&gt;0),"Row is skipped.",IF(AND(Input!$A575="",Input!$A576=""),"", IF(Input!C575="","Data is missing.","")))),"",IF(AND(Input!$A575="",SUMPRODUCT(--(LEN(Input!$A576:'Input'!$A$1006)&gt;0))&lt;&gt;0),"Row is skipped.",IF(AND(Input!$A575="",Input!$A576=""),"", IF(Input!C575="","Data is missing.",""))))</f>
        <v/>
      </c>
      <c r="E576" s="189" t="str">
        <f>IF(ISERROR(IF(AND(Input!$A575="",SUMPRODUCT(--(LEN(Input!$A576:'Input'!$A$1006)&gt;0))&lt;&gt;0),"Row is skipped.",IF(AND(Input!$A575="",Input!$A576=""),"", IF(Input!D575="","Data is missing.","")))),"",IF(AND(Input!$A575="",SUMPRODUCT(--(LEN(Input!$A576:'Input'!$A$1006)&gt;0))&lt;&gt;0),"Row is skipped.",IF(AND(Input!$A575="",Input!$A576=""),"", IF(Input!D575="","Data is missing.",""))))</f>
        <v/>
      </c>
      <c r="F576" s="189" t="str">
        <f>IF(ISERROR(IF(AND(Input!$A575="",SUMPRODUCT(--(LEN(Input!$A576:'Input'!$A$1006)&gt;0))&lt;&gt;0),"Row is skipped.",IF(AND(Input!$A575="",Input!$A576=""),"", IF(Input!E575="","Data is missing.","")))),"",IF(AND(Input!$A575="",SUMPRODUCT(--(LEN(Input!$A576:'Input'!$A$1006)&gt;0))&lt;&gt;0),"Row is skipped.",IF(AND(Input!$A575="",Input!$A576=""),"", IF(Input!E575="","Data is missing.",""))))</f>
        <v/>
      </c>
      <c r="G576" s="189" t="str">
        <f>IF(ISERROR(IF(AND(Input!$A575="",SUMPRODUCT(--(LEN(Input!$A576:'Input'!$A$1006)&gt;0))&lt;&gt;0),"Row is skipped.",IF(AND(Input!$A575="",Input!$A576=""),"", IF(Input!F575="","Data is missing.","")))),"",IF(AND(Input!$A575="",SUMPRODUCT(--(LEN(Input!$A576:'Input'!$A$1006)&gt;0))&lt;&gt;0),"Row is skipped.",IF(AND(Input!$A575="",Input!$A576=""),"", IF(Input!F575="","Data is missing.",""))))</f>
        <v/>
      </c>
      <c r="H576" s="190" t="str">
        <f>IF(ISERROR(IF(AND(Input!$A575="",SUMPRODUCT(--(LEN(Input!$A576:'Input'!$A$1006)&gt;0))&lt;&gt;0),"Row is skipped.",IF(AND(Input!$A575="",Input!$A576=""),"", IF(Input!G575="","Data is missing.","")))),"",IF(AND(Input!$A575="",SUMPRODUCT(--(LEN(Input!$A576:'Input'!$A$1006)&gt;0))&lt;&gt;0),"Row is skipped.",IF(AND(Input!$A575="",Input!$A576=""),"", IF(Input!G575="","Data is missing.",""))))</f>
        <v/>
      </c>
      <c r="I576" s="156"/>
      <c r="J576" s="191" t="str">
        <f>IFERROR(VLOOKUP(VLOOKUP(Input!$D575,'Measure List'!$A:$AN,40,FALSE),UIR!$A$1:$Q$27,17,FALSE),"")</f>
        <v/>
      </c>
      <c r="K576" s="192" t="str">
        <f>IFERROR(VLOOKUP(Input!$D575,'Measure List'!$A:$AN,40,FALSE),"")</f>
        <v/>
      </c>
      <c r="L576" s="156"/>
      <c r="M576" s="193" t="str">
        <f>IF(B576="","",IF(AND(Input!H575="",IFERROR(VLOOKUP(K576,UIR!$A$2:$P$21,2,FALSE),"")&lt;&gt;""),"Data is Missing.",""))</f>
        <v/>
      </c>
      <c r="N576" s="194" t="str">
        <f>IF(B576="","",IF(AND(Input!I575="",IFERROR(VLOOKUP(K576,UIR!$A$2:$P$21,3,FALSE),"")&lt;&gt;""),"Data is Missing.",""))</f>
        <v/>
      </c>
      <c r="O576" s="194" t="str">
        <f>IF(B576="","",IF(AND(Input!J575="",IFERROR(VLOOKUP(K576,UIR!$A$2:$P$21,4,FALSE),"")&lt;&gt;""),"Data is Missing.",""))</f>
        <v/>
      </c>
      <c r="P576" s="194" t="str">
        <f>IF(B576="","",IF(AND(Input!K575="",IFERROR(VLOOKUP(K576,UIR!$A$2:$P$21,5,FALSE),"")&lt;&gt;""),"Data is Missing.",""))</f>
        <v/>
      </c>
      <c r="Q576" s="194" t="str">
        <f>IF(B576="","",IF(AND(Input!L575="",IFERROR(VLOOKUP(K576,UIR!$A$2:$P$21,6,FALSE),"")&lt;&gt;""),"Data is Missing.",""))</f>
        <v/>
      </c>
      <c r="R576" s="194" t="str">
        <f>IF(B576="","",IF(AND(Input!M575="",IFERROR(VLOOKUP(K576,UIR!$A$2:$P$21,7,FALSE),"")&lt;&gt;""),"Data is Missing.",""))</f>
        <v/>
      </c>
      <c r="S576" s="194" t="str">
        <f>IF(B576="","",IF(AND(Input!P575="",IFERROR(VLOOKUP(K576,UIR!$A$2:$P$21,8,FALSE),"")&lt;&gt;""),"Data is Missing.",""))</f>
        <v/>
      </c>
      <c r="T576" s="194" t="str">
        <f>IF(B576="","",IF(AND(Input!Q575="",IFERROR(VLOOKUP(K576,UIR!$A$2:$P$21,9,FALSE),"")&lt;&gt;""),"Data is Missing.",""))</f>
        <v/>
      </c>
      <c r="U576" s="194"/>
      <c r="V576" s="194" t="str">
        <f>IF(B576="","",IF(AND(Input!S575="",IFERROR(VLOOKUP(K576,UIR!$A$2:$P$21,11,FALSE),"")&lt;&gt;""),"Data is Missing.",""))</f>
        <v/>
      </c>
      <c r="W576" s="194" t="str">
        <f>IF(B576="","",IF(AND(Input!T575="",IFERROR(VLOOKUP(K576,UIR!$A$2:$P$21,12,FALSE),"")&lt;&gt;""),"Data is Missing.",""))</f>
        <v/>
      </c>
      <c r="X576" s="194" t="str">
        <f>IF(B576="","",IF(AND(Input!V575="",IFERROR(VLOOKUP(K576,UIR!$A$2:$P$21,13,FALSE),"")&lt;&gt;""),"Data is Missing.",""))</f>
        <v/>
      </c>
      <c r="Y576" s="194" t="str">
        <f>IF(B576="","",IF(AND(Input!W575="",IFERROR(VLOOKUP(K576,UIR!$A$2:$P$21,14,FALSE),"")&lt;&gt;""),"Data is Missing.",""))</f>
        <v/>
      </c>
      <c r="Z576" s="194" t="str">
        <f>IF(B576="","",IF(AND(Input!X575="",IFERROR(VLOOKUP(K576,UIR!$A$2:$P$21,15,FALSE),"")&lt;&gt;""),"Data is Missing.",""))</f>
        <v/>
      </c>
      <c r="AA576" s="195" t="str">
        <f>IF(B576="","",IF(AND(Input!Y575="",IFERROR(VLOOKUP(K576,UIR!$A$2:$P$21,16,FALSE),"")&lt;&gt;""),"Data is Missing.",""))</f>
        <v/>
      </c>
      <c r="AC576" s="202" t="str">
        <f>IF(ISERROR(IF(Input!D575="","",IF(ISERROR(VLOOKUP(Input!D575,'Measure List'!$A$2:$A$30000,1,0)),"Invalid RefNo",""))),"",IF(Input!D575="","",IF(ISERROR(VLOOKUP(Input!D575,'Measure List'!$A$2:$A$30000,1,0)),"Invalid RefNo","")))</f>
        <v/>
      </c>
      <c r="AD576" s="156"/>
      <c r="AE576" s="156"/>
      <c r="AF576" s="156"/>
      <c r="AG576" s="156"/>
      <c r="AH576" s="156"/>
      <c r="AI576" s="156"/>
      <c r="AJ576" s="156"/>
      <c r="AK576" s="156"/>
      <c r="AL576" s="203" t="str">
        <f>IF(COUNTIF(Dropdowns!$K$2:$K$7,Input!S575)&gt;0,"",IF(Input!S575="","","Invalid Type"))</f>
        <v/>
      </c>
      <c r="AN576" s="204" t="str">
        <f>IF(Input!C575="","",IF(ISNUMBER(VALUE(Input!C575)),"","Needs to be a number."))</f>
        <v/>
      </c>
      <c r="AO576" s="205" t="str">
        <f>IF(Input!E575="","",IF(ISNUMBER(VALUE(Input!E575)),"","Needs to be a number."))</f>
        <v/>
      </c>
      <c r="AP576" s="205" t="str">
        <f>IF(Input!N575="","",IF(ISNUMBER(VALUE(Input!N575)),"","Needs to be a number."))</f>
        <v/>
      </c>
      <c r="AQ576" s="205" t="str">
        <f>IF(Input!O575="","",IF(ISNUMBER(VALUE(Input!O575)),"","Needs to be a number."))</f>
        <v/>
      </c>
      <c r="AR576" s="205" t="str">
        <f>IF(Input!V575="","",IF(ISNUMBER(VALUE(Input!V575)),"","Needs to be a number."))</f>
        <v/>
      </c>
      <c r="AS576" s="205" t="str">
        <f>IF(Input!W575="","",IF(ISNUMBER(VALUE(Input!W575)),"","Needs to be a number."))</f>
        <v/>
      </c>
      <c r="AT576" s="205" t="str">
        <f>IF(Input!X575="","",IF(ISNUMBER(VALUE(Input!X575)),"","Needs to be a number."))</f>
        <v/>
      </c>
      <c r="AU576" s="206" t="str">
        <f>IF(Input!Y575="","",IF(ISNUMBER(VALUE(Input!Y575)),"","Needs to be a number."))</f>
        <v/>
      </c>
      <c r="AW576" s="259" t="str">
        <f>IF(OR(VALUE(Input!C575)&lt;0,VALUE(Input!C575)&gt;100), "Invalid EEI %","")</f>
        <v/>
      </c>
      <c r="AX576" s="207"/>
      <c r="AY576" s="278" t="str">
        <f>IF(Input!E575="","",IF(VALUE(Input!E575)=0,"Do not enter 0.",""))</f>
        <v/>
      </c>
    </row>
    <row r="577" spans="2:51" x14ac:dyDescent="0.3">
      <c r="B577" s="188" t="str">
        <f>Input!A576</f>
        <v/>
      </c>
      <c r="C577" s="189" t="str">
        <f>IF(ISERROR(IF(AND(Input!$A576="",SUMPRODUCT(--(LEN(Input!$A577:'Input'!$A$1006)&gt;0))&lt;&gt;0),"Row is skipped.",IF(AND(Input!$A576="",Input!$A577=""),"", IF(Input!B576="","Data is missing.","")))),"",IF(AND(Input!$A576="",SUMPRODUCT(--(LEN(Input!$A577:'Input'!$A$1006)&gt;0))&lt;&gt;0),"Row is skipped.",IF(AND(Input!$A576="",Input!$A577=""),"", IF(Input!B576="","Data is missing.",""))))</f>
        <v/>
      </c>
      <c r="D577" s="189" t="str">
        <f>IF(ISERROR(IF(AND(Input!$A576="",SUMPRODUCT(--(LEN(Input!$A577:'Input'!$A$1006)&gt;0))&lt;&gt;0),"Row is skipped.",IF(AND(Input!$A576="",Input!$A577=""),"", IF(Input!C576="","Data is missing.","")))),"",IF(AND(Input!$A576="",SUMPRODUCT(--(LEN(Input!$A577:'Input'!$A$1006)&gt;0))&lt;&gt;0),"Row is skipped.",IF(AND(Input!$A576="",Input!$A577=""),"", IF(Input!C576="","Data is missing.",""))))</f>
        <v/>
      </c>
      <c r="E577" s="189" t="str">
        <f>IF(ISERROR(IF(AND(Input!$A576="",SUMPRODUCT(--(LEN(Input!$A577:'Input'!$A$1006)&gt;0))&lt;&gt;0),"Row is skipped.",IF(AND(Input!$A576="",Input!$A577=""),"", IF(Input!D576="","Data is missing.","")))),"",IF(AND(Input!$A576="",SUMPRODUCT(--(LEN(Input!$A577:'Input'!$A$1006)&gt;0))&lt;&gt;0),"Row is skipped.",IF(AND(Input!$A576="",Input!$A577=""),"", IF(Input!D576="","Data is missing.",""))))</f>
        <v/>
      </c>
      <c r="F577" s="189" t="str">
        <f>IF(ISERROR(IF(AND(Input!$A576="",SUMPRODUCT(--(LEN(Input!$A577:'Input'!$A$1006)&gt;0))&lt;&gt;0),"Row is skipped.",IF(AND(Input!$A576="",Input!$A577=""),"", IF(Input!E576="","Data is missing.","")))),"",IF(AND(Input!$A576="",SUMPRODUCT(--(LEN(Input!$A577:'Input'!$A$1006)&gt;0))&lt;&gt;0),"Row is skipped.",IF(AND(Input!$A576="",Input!$A577=""),"", IF(Input!E576="","Data is missing.",""))))</f>
        <v/>
      </c>
      <c r="G577" s="189" t="str">
        <f>IF(ISERROR(IF(AND(Input!$A576="",SUMPRODUCT(--(LEN(Input!$A577:'Input'!$A$1006)&gt;0))&lt;&gt;0),"Row is skipped.",IF(AND(Input!$A576="",Input!$A577=""),"", IF(Input!F576="","Data is missing.","")))),"",IF(AND(Input!$A576="",SUMPRODUCT(--(LEN(Input!$A577:'Input'!$A$1006)&gt;0))&lt;&gt;0),"Row is skipped.",IF(AND(Input!$A576="",Input!$A577=""),"", IF(Input!F576="","Data is missing.",""))))</f>
        <v/>
      </c>
      <c r="H577" s="190" t="str">
        <f>IF(ISERROR(IF(AND(Input!$A576="",SUMPRODUCT(--(LEN(Input!$A577:'Input'!$A$1006)&gt;0))&lt;&gt;0),"Row is skipped.",IF(AND(Input!$A576="",Input!$A577=""),"", IF(Input!G576="","Data is missing.","")))),"",IF(AND(Input!$A576="",SUMPRODUCT(--(LEN(Input!$A577:'Input'!$A$1006)&gt;0))&lt;&gt;0),"Row is skipped.",IF(AND(Input!$A576="",Input!$A577=""),"", IF(Input!G576="","Data is missing.",""))))</f>
        <v/>
      </c>
      <c r="I577" s="156"/>
      <c r="J577" s="191" t="str">
        <f>IFERROR(VLOOKUP(VLOOKUP(Input!$D576,'Measure List'!$A:$AN,40,FALSE),UIR!$A$1:$Q$27,17,FALSE),"")</f>
        <v/>
      </c>
      <c r="K577" s="192" t="str">
        <f>IFERROR(VLOOKUP(Input!$D576,'Measure List'!$A:$AN,40,FALSE),"")</f>
        <v/>
      </c>
      <c r="L577" s="156"/>
      <c r="M577" s="193" t="str">
        <f>IF(B577="","",IF(AND(Input!H576="",IFERROR(VLOOKUP(K577,UIR!$A$2:$P$21,2,FALSE),"")&lt;&gt;""),"Data is Missing.",""))</f>
        <v/>
      </c>
      <c r="N577" s="194" t="str">
        <f>IF(B577="","",IF(AND(Input!I576="",IFERROR(VLOOKUP(K577,UIR!$A$2:$P$21,3,FALSE),"")&lt;&gt;""),"Data is Missing.",""))</f>
        <v/>
      </c>
      <c r="O577" s="194" t="str">
        <f>IF(B577="","",IF(AND(Input!J576="",IFERROR(VLOOKUP(K577,UIR!$A$2:$P$21,4,FALSE),"")&lt;&gt;""),"Data is Missing.",""))</f>
        <v/>
      </c>
      <c r="P577" s="194" t="str">
        <f>IF(B577="","",IF(AND(Input!K576="",IFERROR(VLOOKUP(K577,UIR!$A$2:$P$21,5,FALSE),"")&lt;&gt;""),"Data is Missing.",""))</f>
        <v/>
      </c>
      <c r="Q577" s="194" t="str">
        <f>IF(B577="","",IF(AND(Input!L576="",IFERROR(VLOOKUP(K577,UIR!$A$2:$P$21,6,FALSE),"")&lt;&gt;""),"Data is Missing.",""))</f>
        <v/>
      </c>
      <c r="R577" s="194" t="str">
        <f>IF(B577="","",IF(AND(Input!M576="",IFERROR(VLOOKUP(K577,UIR!$A$2:$P$21,7,FALSE),"")&lt;&gt;""),"Data is Missing.",""))</f>
        <v/>
      </c>
      <c r="S577" s="194" t="str">
        <f>IF(B577="","",IF(AND(Input!P576="",IFERROR(VLOOKUP(K577,UIR!$A$2:$P$21,8,FALSE),"")&lt;&gt;""),"Data is Missing.",""))</f>
        <v/>
      </c>
      <c r="T577" s="194" t="str">
        <f>IF(B577="","",IF(AND(Input!Q576="",IFERROR(VLOOKUP(K577,UIR!$A$2:$P$21,9,FALSE),"")&lt;&gt;""),"Data is Missing.",""))</f>
        <v/>
      </c>
      <c r="U577" s="194"/>
      <c r="V577" s="194" t="str">
        <f>IF(B577="","",IF(AND(Input!S576="",IFERROR(VLOOKUP(K577,UIR!$A$2:$P$21,11,FALSE),"")&lt;&gt;""),"Data is Missing.",""))</f>
        <v/>
      </c>
      <c r="W577" s="194" t="str">
        <f>IF(B577="","",IF(AND(Input!T576="",IFERROR(VLOOKUP(K577,UIR!$A$2:$P$21,12,FALSE),"")&lt;&gt;""),"Data is Missing.",""))</f>
        <v/>
      </c>
      <c r="X577" s="194" t="str">
        <f>IF(B577="","",IF(AND(Input!V576="",IFERROR(VLOOKUP(K577,UIR!$A$2:$P$21,13,FALSE),"")&lt;&gt;""),"Data is Missing.",""))</f>
        <v/>
      </c>
      <c r="Y577" s="194" t="str">
        <f>IF(B577="","",IF(AND(Input!W576="",IFERROR(VLOOKUP(K577,UIR!$A$2:$P$21,14,FALSE),"")&lt;&gt;""),"Data is Missing.",""))</f>
        <v/>
      </c>
      <c r="Z577" s="194" t="str">
        <f>IF(B577="","",IF(AND(Input!X576="",IFERROR(VLOOKUP(K577,UIR!$A$2:$P$21,15,FALSE),"")&lt;&gt;""),"Data is Missing.",""))</f>
        <v/>
      </c>
      <c r="AA577" s="195" t="str">
        <f>IF(B577="","",IF(AND(Input!Y576="",IFERROR(VLOOKUP(K577,UIR!$A$2:$P$21,16,FALSE),"")&lt;&gt;""),"Data is Missing.",""))</f>
        <v/>
      </c>
      <c r="AC577" s="202" t="str">
        <f>IF(ISERROR(IF(Input!D576="","",IF(ISERROR(VLOOKUP(Input!D576,'Measure List'!$A$2:$A$30000,1,0)),"Invalid RefNo",""))),"",IF(Input!D576="","",IF(ISERROR(VLOOKUP(Input!D576,'Measure List'!$A$2:$A$30000,1,0)),"Invalid RefNo","")))</f>
        <v/>
      </c>
      <c r="AD577" s="156"/>
      <c r="AE577" s="156"/>
      <c r="AF577" s="156"/>
      <c r="AG577" s="156"/>
      <c r="AH577" s="156"/>
      <c r="AI577" s="156"/>
      <c r="AJ577" s="156"/>
      <c r="AK577" s="156"/>
      <c r="AL577" s="203" t="str">
        <f>IF(COUNTIF(Dropdowns!$K$2:$K$7,Input!S576)&gt;0,"",IF(Input!S576="","","Invalid Type"))</f>
        <v/>
      </c>
      <c r="AN577" s="204" t="str">
        <f>IF(Input!C576="","",IF(ISNUMBER(VALUE(Input!C576)),"","Needs to be a number."))</f>
        <v/>
      </c>
      <c r="AO577" s="205" t="str">
        <f>IF(Input!E576="","",IF(ISNUMBER(VALUE(Input!E576)),"","Needs to be a number."))</f>
        <v/>
      </c>
      <c r="AP577" s="205" t="str">
        <f>IF(Input!N576="","",IF(ISNUMBER(VALUE(Input!N576)),"","Needs to be a number."))</f>
        <v/>
      </c>
      <c r="AQ577" s="205" t="str">
        <f>IF(Input!O576="","",IF(ISNUMBER(VALUE(Input!O576)),"","Needs to be a number."))</f>
        <v/>
      </c>
      <c r="AR577" s="205" t="str">
        <f>IF(Input!V576="","",IF(ISNUMBER(VALUE(Input!V576)),"","Needs to be a number."))</f>
        <v/>
      </c>
      <c r="AS577" s="205" t="str">
        <f>IF(Input!W576="","",IF(ISNUMBER(VALUE(Input!W576)),"","Needs to be a number."))</f>
        <v/>
      </c>
      <c r="AT577" s="205" t="str">
        <f>IF(Input!X576="","",IF(ISNUMBER(VALUE(Input!X576)),"","Needs to be a number."))</f>
        <v/>
      </c>
      <c r="AU577" s="206" t="str">
        <f>IF(Input!Y576="","",IF(ISNUMBER(VALUE(Input!Y576)),"","Needs to be a number."))</f>
        <v/>
      </c>
      <c r="AW577" s="259" t="str">
        <f>IF(OR(VALUE(Input!C576)&lt;0,VALUE(Input!C576)&gt;100), "Invalid EEI %","")</f>
        <v/>
      </c>
      <c r="AX577" s="207"/>
      <c r="AY577" s="278" t="str">
        <f>IF(Input!E576="","",IF(VALUE(Input!E576)=0,"Do not enter 0.",""))</f>
        <v/>
      </c>
    </row>
    <row r="578" spans="2:51" x14ac:dyDescent="0.3">
      <c r="B578" s="188" t="str">
        <f>Input!A577</f>
        <v/>
      </c>
      <c r="C578" s="189" t="str">
        <f>IF(ISERROR(IF(AND(Input!$A577="",SUMPRODUCT(--(LEN(Input!$A578:'Input'!$A$1006)&gt;0))&lt;&gt;0),"Row is skipped.",IF(AND(Input!$A577="",Input!$A578=""),"", IF(Input!B577="","Data is missing.","")))),"",IF(AND(Input!$A577="",SUMPRODUCT(--(LEN(Input!$A578:'Input'!$A$1006)&gt;0))&lt;&gt;0),"Row is skipped.",IF(AND(Input!$A577="",Input!$A578=""),"", IF(Input!B577="","Data is missing.",""))))</f>
        <v/>
      </c>
      <c r="D578" s="189" t="str">
        <f>IF(ISERROR(IF(AND(Input!$A577="",SUMPRODUCT(--(LEN(Input!$A578:'Input'!$A$1006)&gt;0))&lt;&gt;0),"Row is skipped.",IF(AND(Input!$A577="",Input!$A578=""),"", IF(Input!C577="","Data is missing.","")))),"",IF(AND(Input!$A577="",SUMPRODUCT(--(LEN(Input!$A578:'Input'!$A$1006)&gt;0))&lt;&gt;0),"Row is skipped.",IF(AND(Input!$A577="",Input!$A578=""),"", IF(Input!C577="","Data is missing.",""))))</f>
        <v/>
      </c>
      <c r="E578" s="189" t="str">
        <f>IF(ISERROR(IF(AND(Input!$A577="",SUMPRODUCT(--(LEN(Input!$A578:'Input'!$A$1006)&gt;0))&lt;&gt;0),"Row is skipped.",IF(AND(Input!$A577="",Input!$A578=""),"", IF(Input!D577="","Data is missing.","")))),"",IF(AND(Input!$A577="",SUMPRODUCT(--(LEN(Input!$A578:'Input'!$A$1006)&gt;0))&lt;&gt;0),"Row is skipped.",IF(AND(Input!$A577="",Input!$A578=""),"", IF(Input!D577="","Data is missing.",""))))</f>
        <v/>
      </c>
      <c r="F578" s="189" t="str">
        <f>IF(ISERROR(IF(AND(Input!$A577="",SUMPRODUCT(--(LEN(Input!$A578:'Input'!$A$1006)&gt;0))&lt;&gt;0),"Row is skipped.",IF(AND(Input!$A577="",Input!$A578=""),"", IF(Input!E577="","Data is missing.","")))),"",IF(AND(Input!$A577="",SUMPRODUCT(--(LEN(Input!$A578:'Input'!$A$1006)&gt;0))&lt;&gt;0),"Row is skipped.",IF(AND(Input!$A577="",Input!$A578=""),"", IF(Input!E577="","Data is missing.",""))))</f>
        <v/>
      </c>
      <c r="G578" s="189" t="str">
        <f>IF(ISERROR(IF(AND(Input!$A577="",SUMPRODUCT(--(LEN(Input!$A578:'Input'!$A$1006)&gt;0))&lt;&gt;0),"Row is skipped.",IF(AND(Input!$A577="",Input!$A578=""),"", IF(Input!F577="","Data is missing.","")))),"",IF(AND(Input!$A577="",SUMPRODUCT(--(LEN(Input!$A578:'Input'!$A$1006)&gt;0))&lt;&gt;0),"Row is skipped.",IF(AND(Input!$A577="",Input!$A578=""),"", IF(Input!F577="","Data is missing.",""))))</f>
        <v/>
      </c>
      <c r="H578" s="190" t="str">
        <f>IF(ISERROR(IF(AND(Input!$A577="",SUMPRODUCT(--(LEN(Input!$A578:'Input'!$A$1006)&gt;0))&lt;&gt;0),"Row is skipped.",IF(AND(Input!$A577="",Input!$A578=""),"", IF(Input!G577="","Data is missing.","")))),"",IF(AND(Input!$A577="",SUMPRODUCT(--(LEN(Input!$A578:'Input'!$A$1006)&gt;0))&lt;&gt;0),"Row is skipped.",IF(AND(Input!$A577="",Input!$A578=""),"", IF(Input!G577="","Data is missing.",""))))</f>
        <v/>
      </c>
      <c r="I578" s="156"/>
      <c r="J578" s="191" t="str">
        <f>IFERROR(VLOOKUP(VLOOKUP(Input!$D577,'Measure List'!$A:$AN,40,FALSE),UIR!$A$1:$Q$27,17,FALSE),"")</f>
        <v/>
      </c>
      <c r="K578" s="192" t="str">
        <f>IFERROR(VLOOKUP(Input!$D577,'Measure List'!$A:$AN,40,FALSE),"")</f>
        <v/>
      </c>
      <c r="L578" s="156"/>
      <c r="M578" s="193" t="str">
        <f>IF(B578="","",IF(AND(Input!H577="",IFERROR(VLOOKUP(K578,UIR!$A$2:$P$21,2,FALSE),"")&lt;&gt;""),"Data is Missing.",""))</f>
        <v/>
      </c>
      <c r="N578" s="194" t="str">
        <f>IF(B578="","",IF(AND(Input!I577="",IFERROR(VLOOKUP(K578,UIR!$A$2:$P$21,3,FALSE),"")&lt;&gt;""),"Data is Missing.",""))</f>
        <v/>
      </c>
      <c r="O578" s="194" t="str">
        <f>IF(B578="","",IF(AND(Input!J577="",IFERROR(VLOOKUP(K578,UIR!$A$2:$P$21,4,FALSE),"")&lt;&gt;""),"Data is Missing.",""))</f>
        <v/>
      </c>
      <c r="P578" s="194" t="str">
        <f>IF(B578="","",IF(AND(Input!K577="",IFERROR(VLOOKUP(K578,UIR!$A$2:$P$21,5,FALSE),"")&lt;&gt;""),"Data is Missing.",""))</f>
        <v/>
      </c>
      <c r="Q578" s="194" t="str">
        <f>IF(B578="","",IF(AND(Input!L577="",IFERROR(VLOOKUP(K578,UIR!$A$2:$P$21,6,FALSE),"")&lt;&gt;""),"Data is Missing.",""))</f>
        <v/>
      </c>
      <c r="R578" s="194" t="str">
        <f>IF(B578="","",IF(AND(Input!M577="",IFERROR(VLOOKUP(K578,UIR!$A$2:$P$21,7,FALSE),"")&lt;&gt;""),"Data is Missing.",""))</f>
        <v/>
      </c>
      <c r="S578" s="194" t="str">
        <f>IF(B578="","",IF(AND(Input!P577="",IFERROR(VLOOKUP(K578,UIR!$A$2:$P$21,8,FALSE),"")&lt;&gt;""),"Data is Missing.",""))</f>
        <v/>
      </c>
      <c r="T578" s="194" t="str">
        <f>IF(B578="","",IF(AND(Input!Q577="",IFERROR(VLOOKUP(K578,UIR!$A$2:$P$21,9,FALSE),"")&lt;&gt;""),"Data is Missing.",""))</f>
        <v/>
      </c>
      <c r="U578" s="194"/>
      <c r="V578" s="194" t="str">
        <f>IF(B578="","",IF(AND(Input!S577="",IFERROR(VLOOKUP(K578,UIR!$A$2:$P$21,11,FALSE),"")&lt;&gt;""),"Data is Missing.",""))</f>
        <v/>
      </c>
      <c r="W578" s="194" t="str">
        <f>IF(B578="","",IF(AND(Input!T577="",IFERROR(VLOOKUP(K578,UIR!$A$2:$P$21,12,FALSE),"")&lt;&gt;""),"Data is Missing.",""))</f>
        <v/>
      </c>
      <c r="X578" s="194" t="str">
        <f>IF(B578="","",IF(AND(Input!V577="",IFERROR(VLOOKUP(K578,UIR!$A$2:$P$21,13,FALSE),"")&lt;&gt;""),"Data is Missing.",""))</f>
        <v/>
      </c>
      <c r="Y578" s="194" t="str">
        <f>IF(B578="","",IF(AND(Input!W577="",IFERROR(VLOOKUP(K578,UIR!$A$2:$P$21,14,FALSE),"")&lt;&gt;""),"Data is Missing.",""))</f>
        <v/>
      </c>
      <c r="Z578" s="194" t="str">
        <f>IF(B578="","",IF(AND(Input!X577="",IFERROR(VLOOKUP(K578,UIR!$A$2:$P$21,15,FALSE),"")&lt;&gt;""),"Data is Missing.",""))</f>
        <v/>
      </c>
      <c r="AA578" s="195" t="str">
        <f>IF(B578="","",IF(AND(Input!Y577="",IFERROR(VLOOKUP(K578,UIR!$A$2:$P$21,16,FALSE),"")&lt;&gt;""),"Data is Missing.",""))</f>
        <v/>
      </c>
      <c r="AC578" s="202" t="str">
        <f>IF(ISERROR(IF(Input!D577="","",IF(ISERROR(VLOOKUP(Input!D577,'Measure List'!$A$2:$A$30000,1,0)),"Invalid RefNo",""))),"",IF(Input!D577="","",IF(ISERROR(VLOOKUP(Input!D577,'Measure List'!$A$2:$A$30000,1,0)),"Invalid RefNo","")))</f>
        <v/>
      </c>
      <c r="AD578" s="156"/>
      <c r="AE578" s="156"/>
      <c r="AF578" s="156"/>
      <c r="AG578" s="156"/>
      <c r="AH578" s="156"/>
      <c r="AI578" s="156"/>
      <c r="AJ578" s="156"/>
      <c r="AK578" s="156"/>
      <c r="AL578" s="203" t="str">
        <f>IF(COUNTIF(Dropdowns!$K$2:$K$7,Input!S577)&gt;0,"",IF(Input!S577="","","Invalid Type"))</f>
        <v/>
      </c>
      <c r="AN578" s="204" t="str">
        <f>IF(Input!C577="","",IF(ISNUMBER(VALUE(Input!C577)),"","Needs to be a number."))</f>
        <v/>
      </c>
      <c r="AO578" s="205" t="str">
        <f>IF(Input!E577="","",IF(ISNUMBER(VALUE(Input!E577)),"","Needs to be a number."))</f>
        <v/>
      </c>
      <c r="AP578" s="205" t="str">
        <f>IF(Input!N577="","",IF(ISNUMBER(VALUE(Input!N577)),"","Needs to be a number."))</f>
        <v/>
      </c>
      <c r="AQ578" s="205" t="str">
        <f>IF(Input!O577="","",IF(ISNUMBER(VALUE(Input!O577)),"","Needs to be a number."))</f>
        <v/>
      </c>
      <c r="AR578" s="205" t="str">
        <f>IF(Input!V577="","",IF(ISNUMBER(VALUE(Input!V577)),"","Needs to be a number."))</f>
        <v/>
      </c>
      <c r="AS578" s="205" t="str">
        <f>IF(Input!W577="","",IF(ISNUMBER(VALUE(Input!W577)),"","Needs to be a number."))</f>
        <v/>
      </c>
      <c r="AT578" s="205" t="str">
        <f>IF(Input!X577="","",IF(ISNUMBER(VALUE(Input!X577)),"","Needs to be a number."))</f>
        <v/>
      </c>
      <c r="AU578" s="206" t="str">
        <f>IF(Input!Y577="","",IF(ISNUMBER(VALUE(Input!Y577)),"","Needs to be a number."))</f>
        <v/>
      </c>
      <c r="AW578" s="259" t="str">
        <f>IF(OR(VALUE(Input!C577)&lt;0,VALUE(Input!C577)&gt;100), "Invalid EEI %","")</f>
        <v/>
      </c>
      <c r="AX578" s="207"/>
      <c r="AY578" s="278" t="str">
        <f>IF(Input!E577="","",IF(VALUE(Input!E577)=0,"Do not enter 0.",""))</f>
        <v/>
      </c>
    </row>
    <row r="579" spans="2:51" x14ac:dyDescent="0.3">
      <c r="B579" s="188" t="str">
        <f>Input!A578</f>
        <v/>
      </c>
      <c r="C579" s="189" t="str">
        <f>IF(ISERROR(IF(AND(Input!$A578="",SUMPRODUCT(--(LEN(Input!$A579:'Input'!$A$1006)&gt;0))&lt;&gt;0),"Row is skipped.",IF(AND(Input!$A578="",Input!$A579=""),"", IF(Input!B578="","Data is missing.","")))),"",IF(AND(Input!$A578="",SUMPRODUCT(--(LEN(Input!$A579:'Input'!$A$1006)&gt;0))&lt;&gt;0),"Row is skipped.",IF(AND(Input!$A578="",Input!$A579=""),"", IF(Input!B578="","Data is missing.",""))))</f>
        <v/>
      </c>
      <c r="D579" s="189" t="str">
        <f>IF(ISERROR(IF(AND(Input!$A578="",SUMPRODUCT(--(LEN(Input!$A579:'Input'!$A$1006)&gt;0))&lt;&gt;0),"Row is skipped.",IF(AND(Input!$A578="",Input!$A579=""),"", IF(Input!C578="","Data is missing.","")))),"",IF(AND(Input!$A578="",SUMPRODUCT(--(LEN(Input!$A579:'Input'!$A$1006)&gt;0))&lt;&gt;0),"Row is skipped.",IF(AND(Input!$A578="",Input!$A579=""),"", IF(Input!C578="","Data is missing.",""))))</f>
        <v/>
      </c>
      <c r="E579" s="189" t="str">
        <f>IF(ISERROR(IF(AND(Input!$A578="",SUMPRODUCT(--(LEN(Input!$A579:'Input'!$A$1006)&gt;0))&lt;&gt;0),"Row is skipped.",IF(AND(Input!$A578="",Input!$A579=""),"", IF(Input!D578="","Data is missing.","")))),"",IF(AND(Input!$A578="",SUMPRODUCT(--(LEN(Input!$A579:'Input'!$A$1006)&gt;0))&lt;&gt;0),"Row is skipped.",IF(AND(Input!$A578="",Input!$A579=""),"", IF(Input!D578="","Data is missing.",""))))</f>
        <v/>
      </c>
      <c r="F579" s="189" t="str">
        <f>IF(ISERROR(IF(AND(Input!$A578="",SUMPRODUCT(--(LEN(Input!$A579:'Input'!$A$1006)&gt;0))&lt;&gt;0),"Row is skipped.",IF(AND(Input!$A578="",Input!$A579=""),"", IF(Input!E578="","Data is missing.","")))),"",IF(AND(Input!$A578="",SUMPRODUCT(--(LEN(Input!$A579:'Input'!$A$1006)&gt;0))&lt;&gt;0),"Row is skipped.",IF(AND(Input!$A578="",Input!$A579=""),"", IF(Input!E578="","Data is missing.",""))))</f>
        <v/>
      </c>
      <c r="G579" s="189" t="str">
        <f>IF(ISERROR(IF(AND(Input!$A578="",SUMPRODUCT(--(LEN(Input!$A579:'Input'!$A$1006)&gt;0))&lt;&gt;0),"Row is skipped.",IF(AND(Input!$A578="",Input!$A579=""),"", IF(Input!F578="","Data is missing.","")))),"",IF(AND(Input!$A578="",SUMPRODUCT(--(LEN(Input!$A579:'Input'!$A$1006)&gt;0))&lt;&gt;0),"Row is skipped.",IF(AND(Input!$A578="",Input!$A579=""),"", IF(Input!F578="","Data is missing.",""))))</f>
        <v/>
      </c>
      <c r="H579" s="190" t="str">
        <f>IF(ISERROR(IF(AND(Input!$A578="",SUMPRODUCT(--(LEN(Input!$A579:'Input'!$A$1006)&gt;0))&lt;&gt;0),"Row is skipped.",IF(AND(Input!$A578="",Input!$A579=""),"", IF(Input!G578="","Data is missing.","")))),"",IF(AND(Input!$A578="",SUMPRODUCT(--(LEN(Input!$A579:'Input'!$A$1006)&gt;0))&lt;&gt;0),"Row is skipped.",IF(AND(Input!$A578="",Input!$A579=""),"", IF(Input!G578="","Data is missing.",""))))</f>
        <v/>
      </c>
      <c r="I579" s="156"/>
      <c r="J579" s="191" t="str">
        <f>IFERROR(VLOOKUP(VLOOKUP(Input!$D578,'Measure List'!$A:$AN,40,FALSE),UIR!$A$1:$Q$27,17,FALSE),"")</f>
        <v/>
      </c>
      <c r="K579" s="192" t="str">
        <f>IFERROR(VLOOKUP(Input!$D578,'Measure List'!$A:$AN,40,FALSE),"")</f>
        <v/>
      </c>
      <c r="L579" s="156"/>
      <c r="M579" s="193" t="str">
        <f>IF(B579="","",IF(AND(Input!H578="",IFERROR(VLOOKUP(K579,UIR!$A$2:$P$21,2,FALSE),"")&lt;&gt;""),"Data is Missing.",""))</f>
        <v/>
      </c>
      <c r="N579" s="194" t="str">
        <f>IF(B579="","",IF(AND(Input!I578="",IFERROR(VLOOKUP(K579,UIR!$A$2:$P$21,3,FALSE),"")&lt;&gt;""),"Data is Missing.",""))</f>
        <v/>
      </c>
      <c r="O579" s="194" t="str">
        <f>IF(B579="","",IF(AND(Input!J578="",IFERROR(VLOOKUP(K579,UIR!$A$2:$P$21,4,FALSE),"")&lt;&gt;""),"Data is Missing.",""))</f>
        <v/>
      </c>
      <c r="P579" s="194" t="str">
        <f>IF(B579="","",IF(AND(Input!K578="",IFERROR(VLOOKUP(K579,UIR!$A$2:$P$21,5,FALSE),"")&lt;&gt;""),"Data is Missing.",""))</f>
        <v/>
      </c>
      <c r="Q579" s="194" t="str">
        <f>IF(B579="","",IF(AND(Input!L578="",IFERROR(VLOOKUP(K579,UIR!$A$2:$P$21,6,FALSE),"")&lt;&gt;""),"Data is Missing.",""))</f>
        <v/>
      </c>
      <c r="R579" s="194" t="str">
        <f>IF(B579="","",IF(AND(Input!M578="",IFERROR(VLOOKUP(K579,UIR!$A$2:$P$21,7,FALSE),"")&lt;&gt;""),"Data is Missing.",""))</f>
        <v/>
      </c>
      <c r="S579" s="194" t="str">
        <f>IF(B579="","",IF(AND(Input!P578="",IFERROR(VLOOKUP(K579,UIR!$A$2:$P$21,8,FALSE),"")&lt;&gt;""),"Data is Missing.",""))</f>
        <v/>
      </c>
      <c r="T579" s="194" t="str">
        <f>IF(B579="","",IF(AND(Input!Q578="",IFERROR(VLOOKUP(K579,UIR!$A$2:$P$21,9,FALSE),"")&lt;&gt;""),"Data is Missing.",""))</f>
        <v/>
      </c>
      <c r="U579" s="194"/>
      <c r="V579" s="194" t="str">
        <f>IF(B579="","",IF(AND(Input!S578="",IFERROR(VLOOKUP(K579,UIR!$A$2:$P$21,11,FALSE),"")&lt;&gt;""),"Data is Missing.",""))</f>
        <v/>
      </c>
      <c r="W579" s="194" t="str">
        <f>IF(B579="","",IF(AND(Input!T578="",IFERROR(VLOOKUP(K579,UIR!$A$2:$P$21,12,FALSE),"")&lt;&gt;""),"Data is Missing.",""))</f>
        <v/>
      </c>
      <c r="X579" s="194" t="str">
        <f>IF(B579="","",IF(AND(Input!V578="",IFERROR(VLOOKUP(K579,UIR!$A$2:$P$21,13,FALSE),"")&lt;&gt;""),"Data is Missing.",""))</f>
        <v/>
      </c>
      <c r="Y579" s="194" t="str">
        <f>IF(B579="","",IF(AND(Input!W578="",IFERROR(VLOOKUP(K579,UIR!$A$2:$P$21,14,FALSE),"")&lt;&gt;""),"Data is Missing.",""))</f>
        <v/>
      </c>
      <c r="Z579" s="194" t="str">
        <f>IF(B579="","",IF(AND(Input!X578="",IFERROR(VLOOKUP(K579,UIR!$A$2:$P$21,15,FALSE),"")&lt;&gt;""),"Data is Missing.",""))</f>
        <v/>
      </c>
      <c r="AA579" s="195" t="str">
        <f>IF(B579="","",IF(AND(Input!Y578="",IFERROR(VLOOKUP(K579,UIR!$A$2:$P$21,16,FALSE),"")&lt;&gt;""),"Data is Missing.",""))</f>
        <v/>
      </c>
      <c r="AC579" s="202" t="str">
        <f>IF(ISERROR(IF(Input!D578="","",IF(ISERROR(VLOOKUP(Input!D578,'Measure List'!$A$2:$A$30000,1,0)),"Invalid RefNo",""))),"",IF(Input!D578="","",IF(ISERROR(VLOOKUP(Input!D578,'Measure List'!$A$2:$A$30000,1,0)),"Invalid RefNo","")))</f>
        <v/>
      </c>
      <c r="AD579" s="156"/>
      <c r="AE579" s="156"/>
      <c r="AF579" s="156"/>
      <c r="AG579" s="156"/>
      <c r="AH579" s="156"/>
      <c r="AI579" s="156"/>
      <c r="AJ579" s="156"/>
      <c r="AK579" s="156"/>
      <c r="AL579" s="203" t="str">
        <f>IF(COUNTIF(Dropdowns!$K$2:$K$7,Input!S578)&gt;0,"",IF(Input!S578="","","Invalid Type"))</f>
        <v/>
      </c>
      <c r="AN579" s="204" t="str">
        <f>IF(Input!C578="","",IF(ISNUMBER(VALUE(Input!C578)),"","Needs to be a number."))</f>
        <v/>
      </c>
      <c r="AO579" s="205" t="str">
        <f>IF(Input!E578="","",IF(ISNUMBER(VALUE(Input!E578)),"","Needs to be a number."))</f>
        <v/>
      </c>
      <c r="AP579" s="205" t="str">
        <f>IF(Input!N578="","",IF(ISNUMBER(VALUE(Input!N578)),"","Needs to be a number."))</f>
        <v/>
      </c>
      <c r="AQ579" s="205" t="str">
        <f>IF(Input!O578="","",IF(ISNUMBER(VALUE(Input!O578)),"","Needs to be a number."))</f>
        <v/>
      </c>
      <c r="AR579" s="205" t="str">
        <f>IF(Input!V578="","",IF(ISNUMBER(VALUE(Input!V578)),"","Needs to be a number."))</f>
        <v/>
      </c>
      <c r="AS579" s="205" t="str">
        <f>IF(Input!W578="","",IF(ISNUMBER(VALUE(Input!W578)),"","Needs to be a number."))</f>
        <v/>
      </c>
      <c r="AT579" s="205" t="str">
        <f>IF(Input!X578="","",IF(ISNUMBER(VALUE(Input!X578)),"","Needs to be a number."))</f>
        <v/>
      </c>
      <c r="AU579" s="206" t="str">
        <f>IF(Input!Y578="","",IF(ISNUMBER(VALUE(Input!Y578)),"","Needs to be a number."))</f>
        <v/>
      </c>
      <c r="AW579" s="259" t="str">
        <f>IF(OR(VALUE(Input!C578)&lt;0,VALUE(Input!C578)&gt;100), "Invalid EEI %","")</f>
        <v/>
      </c>
      <c r="AX579" s="207"/>
      <c r="AY579" s="278" t="str">
        <f>IF(Input!E578="","",IF(VALUE(Input!E578)=0,"Do not enter 0.",""))</f>
        <v/>
      </c>
    </row>
    <row r="580" spans="2:51" x14ac:dyDescent="0.3">
      <c r="B580" s="188" t="str">
        <f>Input!A579</f>
        <v/>
      </c>
      <c r="C580" s="189" t="str">
        <f>IF(ISERROR(IF(AND(Input!$A579="",SUMPRODUCT(--(LEN(Input!$A580:'Input'!$A$1006)&gt;0))&lt;&gt;0),"Row is skipped.",IF(AND(Input!$A579="",Input!$A580=""),"", IF(Input!B579="","Data is missing.","")))),"",IF(AND(Input!$A579="",SUMPRODUCT(--(LEN(Input!$A580:'Input'!$A$1006)&gt;0))&lt;&gt;0),"Row is skipped.",IF(AND(Input!$A579="",Input!$A580=""),"", IF(Input!B579="","Data is missing.",""))))</f>
        <v/>
      </c>
      <c r="D580" s="189" t="str">
        <f>IF(ISERROR(IF(AND(Input!$A579="",SUMPRODUCT(--(LEN(Input!$A580:'Input'!$A$1006)&gt;0))&lt;&gt;0),"Row is skipped.",IF(AND(Input!$A579="",Input!$A580=""),"", IF(Input!C579="","Data is missing.","")))),"",IF(AND(Input!$A579="",SUMPRODUCT(--(LEN(Input!$A580:'Input'!$A$1006)&gt;0))&lt;&gt;0),"Row is skipped.",IF(AND(Input!$A579="",Input!$A580=""),"", IF(Input!C579="","Data is missing.",""))))</f>
        <v/>
      </c>
      <c r="E580" s="189" t="str">
        <f>IF(ISERROR(IF(AND(Input!$A579="",SUMPRODUCT(--(LEN(Input!$A580:'Input'!$A$1006)&gt;0))&lt;&gt;0),"Row is skipped.",IF(AND(Input!$A579="",Input!$A580=""),"", IF(Input!D579="","Data is missing.","")))),"",IF(AND(Input!$A579="",SUMPRODUCT(--(LEN(Input!$A580:'Input'!$A$1006)&gt;0))&lt;&gt;0),"Row is skipped.",IF(AND(Input!$A579="",Input!$A580=""),"", IF(Input!D579="","Data is missing.",""))))</f>
        <v/>
      </c>
      <c r="F580" s="189" t="str">
        <f>IF(ISERROR(IF(AND(Input!$A579="",SUMPRODUCT(--(LEN(Input!$A580:'Input'!$A$1006)&gt;0))&lt;&gt;0),"Row is skipped.",IF(AND(Input!$A579="",Input!$A580=""),"", IF(Input!E579="","Data is missing.","")))),"",IF(AND(Input!$A579="",SUMPRODUCT(--(LEN(Input!$A580:'Input'!$A$1006)&gt;0))&lt;&gt;0),"Row is skipped.",IF(AND(Input!$A579="",Input!$A580=""),"", IF(Input!E579="","Data is missing.",""))))</f>
        <v/>
      </c>
      <c r="G580" s="189" t="str">
        <f>IF(ISERROR(IF(AND(Input!$A579="",SUMPRODUCT(--(LEN(Input!$A580:'Input'!$A$1006)&gt;0))&lt;&gt;0),"Row is skipped.",IF(AND(Input!$A579="",Input!$A580=""),"", IF(Input!F579="","Data is missing.","")))),"",IF(AND(Input!$A579="",SUMPRODUCT(--(LEN(Input!$A580:'Input'!$A$1006)&gt;0))&lt;&gt;0),"Row is skipped.",IF(AND(Input!$A579="",Input!$A580=""),"", IF(Input!F579="","Data is missing.",""))))</f>
        <v/>
      </c>
      <c r="H580" s="190" t="str">
        <f>IF(ISERROR(IF(AND(Input!$A579="",SUMPRODUCT(--(LEN(Input!$A580:'Input'!$A$1006)&gt;0))&lt;&gt;0),"Row is skipped.",IF(AND(Input!$A579="",Input!$A580=""),"", IF(Input!G579="","Data is missing.","")))),"",IF(AND(Input!$A579="",SUMPRODUCT(--(LEN(Input!$A580:'Input'!$A$1006)&gt;0))&lt;&gt;0),"Row is skipped.",IF(AND(Input!$A579="",Input!$A580=""),"", IF(Input!G579="","Data is missing.",""))))</f>
        <v/>
      </c>
      <c r="I580" s="156"/>
      <c r="J580" s="191" t="str">
        <f>IFERROR(VLOOKUP(VLOOKUP(Input!$D579,'Measure List'!$A:$AN,40,FALSE),UIR!$A$1:$Q$27,17,FALSE),"")</f>
        <v/>
      </c>
      <c r="K580" s="192" t="str">
        <f>IFERROR(VLOOKUP(Input!$D579,'Measure List'!$A:$AN,40,FALSE),"")</f>
        <v/>
      </c>
      <c r="L580" s="156"/>
      <c r="M580" s="193" t="str">
        <f>IF(B580="","",IF(AND(Input!H579="",IFERROR(VLOOKUP(K580,UIR!$A$2:$P$21,2,FALSE),"")&lt;&gt;""),"Data is Missing.",""))</f>
        <v/>
      </c>
      <c r="N580" s="194" t="str">
        <f>IF(B580="","",IF(AND(Input!I579="",IFERROR(VLOOKUP(K580,UIR!$A$2:$P$21,3,FALSE),"")&lt;&gt;""),"Data is Missing.",""))</f>
        <v/>
      </c>
      <c r="O580" s="194" t="str">
        <f>IF(B580="","",IF(AND(Input!J579="",IFERROR(VLOOKUP(K580,UIR!$A$2:$P$21,4,FALSE),"")&lt;&gt;""),"Data is Missing.",""))</f>
        <v/>
      </c>
      <c r="P580" s="194" t="str">
        <f>IF(B580="","",IF(AND(Input!K579="",IFERROR(VLOOKUP(K580,UIR!$A$2:$P$21,5,FALSE),"")&lt;&gt;""),"Data is Missing.",""))</f>
        <v/>
      </c>
      <c r="Q580" s="194" t="str">
        <f>IF(B580="","",IF(AND(Input!L579="",IFERROR(VLOOKUP(K580,UIR!$A$2:$P$21,6,FALSE),"")&lt;&gt;""),"Data is Missing.",""))</f>
        <v/>
      </c>
      <c r="R580" s="194" t="str">
        <f>IF(B580="","",IF(AND(Input!M579="",IFERROR(VLOOKUP(K580,UIR!$A$2:$P$21,7,FALSE),"")&lt;&gt;""),"Data is Missing.",""))</f>
        <v/>
      </c>
      <c r="S580" s="194" t="str">
        <f>IF(B580="","",IF(AND(Input!P579="",IFERROR(VLOOKUP(K580,UIR!$A$2:$P$21,8,FALSE),"")&lt;&gt;""),"Data is Missing.",""))</f>
        <v/>
      </c>
      <c r="T580" s="194" t="str">
        <f>IF(B580="","",IF(AND(Input!Q579="",IFERROR(VLOOKUP(K580,UIR!$A$2:$P$21,9,FALSE),"")&lt;&gt;""),"Data is Missing.",""))</f>
        <v/>
      </c>
      <c r="U580" s="194"/>
      <c r="V580" s="194" t="str">
        <f>IF(B580="","",IF(AND(Input!S579="",IFERROR(VLOOKUP(K580,UIR!$A$2:$P$21,11,FALSE),"")&lt;&gt;""),"Data is Missing.",""))</f>
        <v/>
      </c>
      <c r="W580" s="194" t="str">
        <f>IF(B580="","",IF(AND(Input!T579="",IFERROR(VLOOKUP(K580,UIR!$A$2:$P$21,12,FALSE),"")&lt;&gt;""),"Data is Missing.",""))</f>
        <v/>
      </c>
      <c r="X580" s="194" t="str">
        <f>IF(B580="","",IF(AND(Input!V579="",IFERROR(VLOOKUP(K580,UIR!$A$2:$P$21,13,FALSE),"")&lt;&gt;""),"Data is Missing.",""))</f>
        <v/>
      </c>
      <c r="Y580" s="194" t="str">
        <f>IF(B580="","",IF(AND(Input!W579="",IFERROR(VLOOKUP(K580,UIR!$A$2:$P$21,14,FALSE),"")&lt;&gt;""),"Data is Missing.",""))</f>
        <v/>
      </c>
      <c r="Z580" s="194" t="str">
        <f>IF(B580="","",IF(AND(Input!X579="",IFERROR(VLOOKUP(K580,UIR!$A$2:$P$21,15,FALSE),"")&lt;&gt;""),"Data is Missing.",""))</f>
        <v/>
      </c>
      <c r="AA580" s="195" t="str">
        <f>IF(B580="","",IF(AND(Input!Y579="",IFERROR(VLOOKUP(K580,UIR!$A$2:$P$21,16,FALSE),"")&lt;&gt;""),"Data is Missing.",""))</f>
        <v/>
      </c>
      <c r="AC580" s="202" t="str">
        <f>IF(ISERROR(IF(Input!D579="","",IF(ISERROR(VLOOKUP(Input!D579,'Measure List'!$A$2:$A$30000,1,0)),"Invalid RefNo",""))),"",IF(Input!D579="","",IF(ISERROR(VLOOKUP(Input!D579,'Measure List'!$A$2:$A$30000,1,0)),"Invalid RefNo","")))</f>
        <v/>
      </c>
      <c r="AD580" s="156"/>
      <c r="AE580" s="156"/>
      <c r="AF580" s="156"/>
      <c r="AG580" s="156"/>
      <c r="AH580" s="156"/>
      <c r="AI580" s="156"/>
      <c r="AJ580" s="156"/>
      <c r="AK580" s="156"/>
      <c r="AL580" s="203" t="str">
        <f>IF(COUNTIF(Dropdowns!$K$2:$K$7,Input!S579)&gt;0,"",IF(Input!S579="","","Invalid Type"))</f>
        <v/>
      </c>
      <c r="AN580" s="204" t="str">
        <f>IF(Input!C579="","",IF(ISNUMBER(VALUE(Input!C579)),"","Needs to be a number."))</f>
        <v/>
      </c>
      <c r="AO580" s="205" t="str">
        <f>IF(Input!E579="","",IF(ISNUMBER(VALUE(Input!E579)),"","Needs to be a number."))</f>
        <v/>
      </c>
      <c r="AP580" s="205" t="str">
        <f>IF(Input!N579="","",IF(ISNUMBER(VALUE(Input!N579)),"","Needs to be a number."))</f>
        <v/>
      </c>
      <c r="AQ580" s="205" t="str">
        <f>IF(Input!O579="","",IF(ISNUMBER(VALUE(Input!O579)),"","Needs to be a number."))</f>
        <v/>
      </c>
      <c r="AR580" s="205" t="str">
        <f>IF(Input!V579="","",IF(ISNUMBER(VALUE(Input!V579)),"","Needs to be a number."))</f>
        <v/>
      </c>
      <c r="AS580" s="205" t="str">
        <f>IF(Input!W579="","",IF(ISNUMBER(VALUE(Input!W579)),"","Needs to be a number."))</f>
        <v/>
      </c>
      <c r="AT580" s="205" t="str">
        <f>IF(Input!X579="","",IF(ISNUMBER(VALUE(Input!X579)),"","Needs to be a number."))</f>
        <v/>
      </c>
      <c r="AU580" s="206" t="str">
        <f>IF(Input!Y579="","",IF(ISNUMBER(VALUE(Input!Y579)),"","Needs to be a number."))</f>
        <v/>
      </c>
      <c r="AW580" s="259" t="str">
        <f>IF(OR(VALUE(Input!C579)&lt;0,VALUE(Input!C579)&gt;100), "Invalid EEI %","")</f>
        <v/>
      </c>
      <c r="AX580" s="207"/>
      <c r="AY580" s="278" t="str">
        <f>IF(Input!E579="","",IF(VALUE(Input!E579)=0,"Do not enter 0.",""))</f>
        <v/>
      </c>
    </row>
    <row r="581" spans="2:51" x14ac:dyDescent="0.3">
      <c r="B581" s="188" t="str">
        <f>Input!A580</f>
        <v/>
      </c>
      <c r="C581" s="189" t="str">
        <f>IF(ISERROR(IF(AND(Input!$A580="",SUMPRODUCT(--(LEN(Input!$A581:'Input'!$A$1006)&gt;0))&lt;&gt;0),"Row is skipped.",IF(AND(Input!$A580="",Input!$A581=""),"", IF(Input!B580="","Data is missing.","")))),"",IF(AND(Input!$A580="",SUMPRODUCT(--(LEN(Input!$A581:'Input'!$A$1006)&gt;0))&lt;&gt;0),"Row is skipped.",IF(AND(Input!$A580="",Input!$A581=""),"", IF(Input!B580="","Data is missing.",""))))</f>
        <v/>
      </c>
      <c r="D581" s="189" t="str">
        <f>IF(ISERROR(IF(AND(Input!$A580="",SUMPRODUCT(--(LEN(Input!$A581:'Input'!$A$1006)&gt;0))&lt;&gt;0),"Row is skipped.",IF(AND(Input!$A580="",Input!$A581=""),"", IF(Input!C580="","Data is missing.","")))),"",IF(AND(Input!$A580="",SUMPRODUCT(--(LEN(Input!$A581:'Input'!$A$1006)&gt;0))&lt;&gt;0),"Row is skipped.",IF(AND(Input!$A580="",Input!$A581=""),"", IF(Input!C580="","Data is missing.",""))))</f>
        <v/>
      </c>
      <c r="E581" s="189" t="str">
        <f>IF(ISERROR(IF(AND(Input!$A580="",SUMPRODUCT(--(LEN(Input!$A581:'Input'!$A$1006)&gt;0))&lt;&gt;0),"Row is skipped.",IF(AND(Input!$A580="",Input!$A581=""),"", IF(Input!D580="","Data is missing.","")))),"",IF(AND(Input!$A580="",SUMPRODUCT(--(LEN(Input!$A581:'Input'!$A$1006)&gt;0))&lt;&gt;0),"Row is skipped.",IF(AND(Input!$A580="",Input!$A581=""),"", IF(Input!D580="","Data is missing.",""))))</f>
        <v/>
      </c>
      <c r="F581" s="189" t="str">
        <f>IF(ISERROR(IF(AND(Input!$A580="",SUMPRODUCT(--(LEN(Input!$A581:'Input'!$A$1006)&gt;0))&lt;&gt;0),"Row is skipped.",IF(AND(Input!$A580="",Input!$A581=""),"", IF(Input!E580="","Data is missing.","")))),"",IF(AND(Input!$A580="",SUMPRODUCT(--(LEN(Input!$A581:'Input'!$A$1006)&gt;0))&lt;&gt;0),"Row is skipped.",IF(AND(Input!$A580="",Input!$A581=""),"", IF(Input!E580="","Data is missing.",""))))</f>
        <v/>
      </c>
      <c r="G581" s="189" t="str">
        <f>IF(ISERROR(IF(AND(Input!$A580="",SUMPRODUCT(--(LEN(Input!$A581:'Input'!$A$1006)&gt;0))&lt;&gt;0),"Row is skipped.",IF(AND(Input!$A580="",Input!$A581=""),"", IF(Input!F580="","Data is missing.","")))),"",IF(AND(Input!$A580="",SUMPRODUCT(--(LEN(Input!$A581:'Input'!$A$1006)&gt;0))&lt;&gt;0),"Row is skipped.",IF(AND(Input!$A580="",Input!$A581=""),"", IF(Input!F580="","Data is missing.",""))))</f>
        <v/>
      </c>
      <c r="H581" s="190" t="str">
        <f>IF(ISERROR(IF(AND(Input!$A580="",SUMPRODUCT(--(LEN(Input!$A581:'Input'!$A$1006)&gt;0))&lt;&gt;0),"Row is skipped.",IF(AND(Input!$A580="",Input!$A581=""),"", IF(Input!G580="","Data is missing.","")))),"",IF(AND(Input!$A580="",SUMPRODUCT(--(LEN(Input!$A581:'Input'!$A$1006)&gt;0))&lt;&gt;0),"Row is skipped.",IF(AND(Input!$A580="",Input!$A581=""),"", IF(Input!G580="","Data is missing.",""))))</f>
        <v/>
      </c>
      <c r="I581" s="156"/>
      <c r="J581" s="191" t="str">
        <f>IFERROR(VLOOKUP(VLOOKUP(Input!$D580,'Measure List'!$A:$AN,40,FALSE),UIR!$A$1:$Q$27,17,FALSE),"")</f>
        <v/>
      </c>
      <c r="K581" s="192" t="str">
        <f>IFERROR(VLOOKUP(Input!$D580,'Measure List'!$A:$AN,40,FALSE),"")</f>
        <v/>
      </c>
      <c r="L581" s="156"/>
      <c r="M581" s="193" t="str">
        <f>IF(B581="","",IF(AND(Input!H580="",IFERROR(VLOOKUP(K581,UIR!$A$2:$P$21,2,FALSE),"")&lt;&gt;""),"Data is Missing.",""))</f>
        <v/>
      </c>
      <c r="N581" s="194" t="str">
        <f>IF(B581="","",IF(AND(Input!I580="",IFERROR(VLOOKUP(K581,UIR!$A$2:$P$21,3,FALSE),"")&lt;&gt;""),"Data is Missing.",""))</f>
        <v/>
      </c>
      <c r="O581" s="194" t="str">
        <f>IF(B581="","",IF(AND(Input!J580="",IFERROR(VLOOKUP(K581,UIR!$A$2:$P$21,4,FALSE),"")&lt;&gt;""),"Data is Missing.",""))</f>
        <v/>
      </c>
      <c r="P581" s="194" t="str">
        <f>IF(B581="","",IF(AND(Input!K580="",IFERROR(VLOOKUP(K581,UIR!$A$2:$P$21,5,FALSE),"")&lt;&gt;""),"Data is Missing.",""))</f>
        <v/>
      </c>
      <c r="Q581" s="194" t="str">
        <f>IF(B581="","",IF(AND(Input!L580="",IFERROR(VLOOKUP(K581,UIR!$A$2:$P$21,6,FALSE),"")&lt;&gt;""),"Data is Missing.",""))</f>
        <v/>
      </c>
      <c r="R581" s="194" t="str">
        <f>IF(B581="","",IF(AND(Input!M580="",IFERROR(VLOOKUP(K581,UIR!$A$2:$P$21,7,FALSE),"")&lt;&gt;""),"Data is Missing.",""))</f>
        <v/>
      </c>
      <c r="S581" s="194" t="str">
        <f>IF(B581="","",IF(AND(Input!P580="",IFERROR(VLOOKUP(K581,UIR!$A$2:$P$21,8,FALSE),"")&lt;&gt;""),"Data is Missing.",""))</f>
        <v/>
      </c>
      <c r="T581" s="194" t="str">
        <f>IF(B581="","",IF(AND(Input!Q580="",IFERROR(VLOOKUP(K581,UIR!$A$2:$P$21,9,FALSE),"")&lt;&gt;""),"Data is Missing.",""))</f>
        <v/>
      </c>
      <c r="U581" s="194"/>
      <c r="V581" s="194" t="str">
        <f>IF(B581="","",IF(AND(Input!S580="",IFERROR(VLOOKUP(K581,UIR!$A$2:$P$21,11,FALSE),"")&lt;&gt;""),"Data is Missing.",""))</f>
        <v/>
      </c>
      <c r="W581" s="194" t="str">
        <f>IF(B581="","",IF(AND(Input!T580="",IFERROR(VLOOKUP(K581,UIR!$A$2:$P$21,12,FALSE),"")&lt;&gt;""),"Data is Missing.",""))</f>
        <v/>
      </c>
      <c r="X581" s="194" t="str">
        <f>IF(B581="","",IF(AND(Input!V580="",IFERROR(VLOOKUP(K581,UIR!$A$2:$P$21,13,FALSE),"")&lt;&gt;""),"Data is Missing.",""))</f>
        <v/>
      </c>
      <c r="Y581" s="194" t="str">
        <f>IF(B581="","",IF(AND(Input!W580="",IFERROR(VLOOKUP(K581,UIR!$A$2:$P$21,14,FALSE),"")&lt;&gt;""),"Data is Missing.",""))</f>
        <v/>
      </c>
      <c r="Z581" s="194" t="str">
        <f>IF(B581="","",IF(AND(Input!X580="",IFERROR(VLOOKUP(K581,UIR!$A$2:$P$21,15,FALSE),"")&lt;&gt;""),"Data is Missing.",""))</f>
        <v/>
      </c>
      <c r="AA581" s="195" t="str">
        <f>IF(B581="","",IF(AND(Input!Y580="",IFERROR(VLOOKUP(K581,UIR!$A$2:$P$21,16,FALSE),"")&lt;&gt;""),"Data is Missing.",""))</f>
        <v/>
      </c>
      <c r="AC581" s="202" t="str">
        <f>IF(ISERROR(IF(Input!D580="","",IF(ISERROR(VLOOKUP(Input!D580,'Measure List'!$A$2:$A$30000,1,0)),"Invalid RefNo",""))),"",IF(Input!D580="","",IF(ISERROR(VLOOKUP(Input!D580,'Measure List'!$A$2:$A$30000,1,0)),"Invalid RefNo","")))</f>
        <v/>
      </c>
      <c r="AD581" s="156"/>
      <c r="AE581" s="156"/>
      <c r="AF581" s="156"/>
      <c r="AG581" s="156"/>
      <c r="AH581" s="156"/>
      <c r="AI581" s="156"/>
      <c r="AJ581" s="156"/>
      <c r="AK581" s="156"/>
      <c r="AL581" s="203" t="str">
        <f>IF(COUNTIF(Dropdowns!$K$2:$K$7,Input!S580)&gt;0,"",IF(Input!S580="","","Invalid Type"))</f>
        <v/>
      </c>
      <c r="AN581" s="204" t="str">
        <f>IF(Input!C580="","",IF(ISNUMBER(VALUE(Input!C580)),"","Needs to be a number."))</f>
        <v/>
      </c>
      <c r="AO581" s="205" t="str">
        <f>IF(Input!E580="","",IF(ISNUMBER(VALUE(Input!E580)),"","Needs to be a number."))</f>
        <v/>
      </c>
      <c r="AP581" s="205" t="str">
        <f>IF(Input!N580="","",IF(ISNUMBER(VALUE(Input!N580)),"","Needs to be a number."))</f>
        <v/>
      </c>
      <c r="AQ581" s="205" t="str">
        <f>IF(Input!O580="","",IF(ISNUMBER(VALUE(Input!O580)),"","Needs to be a number."))</f>
        <v/>
      </c>
      <c r="AR581" s="205" t="str">
        <f>IF(Input!V580="","",IF(ISNUMBER(VALUE(Input!V580)),"","Needs to be a number."))</f>
        <v/>
      </c>
      <c r="AS581" s="205" t="str">
        <f>IF(Input!W580="","",IF(ISNUMBER(VALUE(Input!W580)),"","Needs to be a number."))</f>
        <v/>
      </c>
      <c r="AT581" s="205" t="str">
        <f>IF(Input!X580="","",IF(ISNUMBER(VALUE(Input!X580)),"","Needs to be a number."))</f>
        <v/>
      </c>
      <c r="AU581" s="206" t="str">
        <f>IF(Input!Y580="","",IF(ISNUMBER(VALUE(Input!Y580)),"","Needs to be a number."))</f>
        <v/>
      </c>
      <c r="AW581" s="259" t="str">
        <f>IF(OR(VALUE(Input!C580)&lt;0,VALUE(Input!C580)&gt;100), "Invalid EEI %","")</f>
        <v/>
      </c>
      <c r="AX581" s="207"/>
      <c r="AY581" s="278" t="str">
        <f>IF(Input!E580="","",IF(VALUE(Input!E580)=0,"Do not enter 0.",""))</f>
        <v/>
      </c>
    </row>
    <row r="582" spans="2:51" x14ac:dyDescent="0.3">
      <c r="B582" s="188" t="str">
        <f>Input!A581</f>
        <v/>
      </c>
      <c r="C582" s="189" t="str">
        <f>IF(ISERROR(IF(AND(Input!$A581="",SUMPRODUCT(--(LEN(Input!$A582:'Input'!$A$1006)&gt;0))&lt;&gt;0),"Row is skipped.",IF(AND(Input!$A581="",Input!$A582=""),"", IF(Input!B581="","Data is missing.","")))),"",IF(AND(Input!$A581="",SUMPRODUCT(--(LEN(Input!$A582:'Input'!$A$1006)&gt;0))&lt;&gt;0),"Row is skipped.",IF(AND(Input!$A581="",Input!$A582=""),"", IF(Input!B581="","Data is missing.",""))))</f>
        <v/>
      </c>
      <c r="D582" s="189" t="str">
        <f>IF(ISERROR(IF(AND(Input!$A581="",SUMPRODUCT(--(LEN(Input!$A582:'Input'!$A$1006)&gt;0))&lt;&gt;0),"Row is skipped.",IF(AND(Input!$A581="",Input!$A582=""),"", IF(Input!C581="","Data is missing.","")))),"",IF(AND(Input!$A581="",SUMPRODUCT(--(LEN(Input!$A582:'Input'!$A$1006)&gt;0))&lt;&gt;0),"Row is skipped.",IF(AND(Input!$A581="",Input!$A582=""),"", IF(Input!C581="","Data is missing.",""))))</f>
        <v/>
      </c>
      <c r="E582" s="189" t="str">
        <f>IF(ISERROR(IF(AND(Input!$A581="",SUMPRODUCT(--(LEN(Input!$A582:'Input'!$A$1006)&gt;0))&lt;&gt;0),"Row is skipped.",IF(AND(Input!$A581="",Input!$A582=""),"", IF(Input!D581="","Data is missing.","")))),"",IF(AND(Input!$A581="",SUMPRODUCT(--(LEN(Input!$A582:'Input'!$A$1006)&gt;0))&lt;&gt;0),"Row is skipped.",IF(AND(Input!$A581="",Input!$A582=""),"", IF(Input!D581="","Data is missing.",""))))</f>
        <v/>
      </c>
      <c r="F582" s="189" t="str">
        <f>IF(ISERROR(IF(AND(Input!$A581="",SUMPRODUCT(--(LEN(Input!$A582:'Input'!$A$1006)&gt;0))&lt;&gt;0),"Row is skipped.",IF(AND(Input!$A581="",Input!$A582=""),"", IF(Input!E581="","Data is missing.","")))),"",IF(AND(Input!$A581="",SUMPRODUCT(--(LEN(Input!$A582:'Input'!$A$1006)&gt;0))&lt;&gt;0),"Row is skipped.",IF(AND(Input!$A581="",Input!$A582=""),"", IF(Input!E581="","Data is missing.",""))))</f>
        <v/>
      </c>
      <c r="G582" s="189" t="str">
        <f>IF(ISERROR(IF(AND(Input!$A581="",SUMPRODUCT(--(LEN(Input!$A582:'Input'!$A$1006)&gt;0))&lt;&gt;0),"Row is skipped.",IF(AND(Input!$A581="",Input!$A582=""),"", IF(Input!F581="","Data is missing.","")))),"",IF(AND(Input!$A581="",SUMPRODUCT(--(LEN(Input!$A582:'Input'!$A$1006)&gt;0))&lt;&gt;0),"Row is skipped.",IF(AND(Input!$A581="",Input!$A582=""),"", IF(Input!F581="","Data is missing.",""))))</f>
        <v/>
      </c>
      <c r="H582" s="190" t="str">
        <f>IF(ISERROR(IF(AND(Input!$A581="",SUMPRODUCT(--(LEN(Input!$A582:'Input'!$A$1006)&gt;0))&lt;&gt;0),"Row is skipped.",IF(AND(Input!$A581="",Input!$A582=""),"", IF(Input!G581="","Data is missing.","")))),"",IF(AND(Input!$A581="",SUMPRODUCT(--(LEN(Input!$A582:'Input'!$A$1006)&gt;0))&lt;&gt;0),"Row is skipped.",IF(AND(Input!$A581="",Input!$A582=""),"", IF(Input!G581="","Data is missing.",""))))</f>
        <v/>
      </c>
      <c r="I582" s="156"/>
      <c r="J582" s="191" t="str">
        <f>IFERROR(VLOOKUP(VLOOKUP(Input!$D581,'Measure List'!$A:$AN,40,FALSE),UIR!$A$1:$Q$27,17,FALSE),"")</f>
        <v/>
      </c>
      <c r="K582" s="192" t="str">
        <f>IFERROR(VLOOKUP(Input!$D581,'Measure List'!$A:$AN,40,FALSE),"")</f>
        <v/>
      </c>
      <c r="L582" s="156"/>
      <c r="M582" s="193" t="str">
        <f>IF(B582="","",IF(AND(Input!H581="",IFERROR(VLOOKUP(K582,UIR!$A$2:$P$21,2,FALSE),"")&lt;&gt;""),"Data is Missing.",""))</f>
        <v/>
      </c>
      <c r="N582" s="194" t="str">
        <f>IF(B582="","",IF(AND(Input!I581="",IFERROR(VLOOKUP(K582,UIR!$A$2:$P$21,3,FALSE),"")&lt;&gt;""),"Data is Missing.",""))</f>
        <v/>
      </c>
      <c r="O582" s="194" t="str">
        <f>IF(B582="","",IF(AND(Input!J581="",IFERROR(VLOOKUP(K582,UIR!$A$2:$P$21,4,FALSE),"")&lt;&gt;""),"Data is Missing.",""))</f>
        <v/>
      </c>
      <c r="P582" s="194" t="str">
        <f>IF(B582="","",IF(AND(Input!K581="",IFERROR(VLOOKUP(K582,UIR!$A$2:$P$21,5,FALSE),"")&lt;&gt;""),"Data is Missing.",""))</f>
        <v/>
      </c>
      <c r="Q582" s="194" t="str">
        <f>IF(B582="","",IF(AND(Input!L581="",IFERROR(VLOOKUP(K582,UIR!$A$2:$P$21,6,FALSE),"")&lt;&gt;""),"Data is Missing.",""))</f>
        <v/>
      </c>
      <c r="R582" s="194" t="str">
        <f>IF(B582="","",IF(AND(Input!M581="",IFERROR(VLOOKUP(K582,UIR!$A$2:$P$21,7,FALSE),"")&lt;&gt;""),"Data is Missing.",""))</f>
        <v/>
      </c>
      <c r="S582" s="194" t="str">
        <f>IF(B582="","",IF(AND(Input!P581="",IFERROR(VLOOKUP(K582,UIR!$A$2:$P$21,8,FALSE),"")&lt;&gt;""),"Data is Missing.",""))</f>
        <v/>
      </c>
      <c r="T582" s="194" t="str">
        <f>IF(B582="","",IF(AND(Input!Q581="",IFERROR(VLOOKUP(K582,UIR!$A$2:$P$21,9,FALSE),"")&lt;&gt;""),"Data is Missing.",""))</f>
        <v/>
      </c>
      <c r="U582" s="194"/>
      <c r="V582" s="194" t="str">
        <f>IF(B582="","",IF(AND(Input!S581="",IFERROR(VLOOKUP(K582,UIR!$A$2:$P$21,11,FALSE),"")&lt;&gt;""),"Data is Missing.",""))</f>
        <v/>
      </c>
      <c r="W582" s="194" t="str">
        <f>IF(B582="","",IF(AND(Input!T581="",IFERROR(VLOOKUP(K582,UIR!$A$2:$P$21,12,FALSE),"")&lt;&gt;""),"Data is Missing.",""))</f>
        <v/>
      </c>
      <c r="X582" s="194" t="str">
        <f>IF(B582="","",IF(AND(Input!V581="",IFERROR(VLOOKUP(K582,UIR!$A$2:$P$21,13,FALSE),"")&lt;&gt;""),"Data is Missing.",""))</f>
        <v/>
      </c>
      <c r="Y582" s="194" t="str">
        <f>IF(B582="","",IF(AND(Input!W581="",IFERROR(VLOOKUP(K582,UIR!$A$2:$P$21,14,FALSE),"")&lt;&gt;""),"Data is Missing.",""))</f>
        <v/>
      </c>
      <c r="Z582" s="194" t="str">
        <f>IF(B582="","",IF(AND(Input!X581="",IFERROR(VLOOKUP(K582,UIR!$A$2:$P$21,15,FALSE),"")&lt;&gt;""),"Data is Missing.",""))</f>
        <v/>
      </c>
      <c r="AA582" s="195" t="str">
        <f>IF(B582="","",IF(AND(Input!Y581="",IFERROR(VLOOKUP(K582,UIR!$A$2:$P$21,16,FALSE),"")&lt;&gt;""),"Data is Missing.",""))</f>
        <v/>
      </c>
      <c r="AC582" s="202" t="str">
        <f>IF(ISERROR(IF(Input!D581="","",IF(ISERROR(VLOOKUP(Input!D581,'Measure List'!$A$2:$A$30000,1,0)),"Invalid RefNo",""))),"",IF(Input!D581="","",IF(ISERROR(VLOOKUP(Input!D581,'Measure List'!$A$2:$A$30000,1,0)),"Invalid RefNo","")))</f>
        <v/>
      </c>
      <c r="AD582" s="156"/>
      <c r="AE582" s="156"/>
      <c r="AF582" s="156"/>
      <c r="AG582" s="156"/>
      <c r="AH582" s="156"/>
      <c r="AI582" s="156"/>
      <c r="AJ582" s="156"/>
      <c r="AK582" s="156"/>
      <c r="AL582" s="203" t="str">
        <f>IF(COUNTIF(Dropdowns!$K$2:$K$7,Input!S581)&gt;0,"",IF(Input!S581="","","Invalid Type"))</f>
        <v/>
      </c>
      <c r="AN582" s="204" t="str">
        <f>IF(Input!C581="","",IF(ISNUMBER(VALUE(Input!C581)),"","Needs to be a number."))</f>
        <v/>
      </c>
      <c r="AO582" s="205" t="str">
        <f>IF(Input!E581="","",IF(ISNUMBER(VALUE(Input!E581)),"","Needs to be a number."))</f>
        <v/>
      </c>
      <c r="AP582" s="205" t="str">
        <f>IF(Input!N581="","",IF(ISNUMBER(VALUE(Input!N581)),"","Needs to be a number."))</f>
        <v/>
      </c>
      <c r="AQ582" s="205" t="str">
        <f>IF(Input!O581="","",IF(ISNUMBER(VALUE(Input!O581)),"","Needs to be a number."))</f>
        <v/>
      </c>
      <c r="AR582" s="205" t="str">
        <f>IF(Input!V581="","",IF(ISNUMBER(VALUE(Input!V581)),"","Needs to be a number."))</f>
        <v/>
      </c>
      <c r="AS582" s="205" t="str">
        <f>IF(Input!W581="","",IF(ISNUMBER(VALUE(Input!W581)),"","Needs to be a number."))</f>
        <v/>
      </c>
      <c r="AT582" s="205" t="str">
        <f>IF(Input!X581="","",IF(ISNUMBER(VALUE(Input!X581)),"","Needs to be a number."))</f>
        <v/>
      </c>
      <c r="AU582" s="206" t="str">
        <f>IF(Input!Y581="","",IF(ISNUMBER(VALUE(Input!Y581)),"","Needs to be a number."))</f>
        <v/>
      </c>
      <c r="AW582" s="259" t="str">
        <f>IF(OR(VALUE(Input!C581)&lt;0,VALUE(Input!C581)&gt;100), "Invalid EEI %","")</f>
        <v/>
      </c>
      <c r="AX582" s="207"/>
      <c r="AY582" s="278" t="str">
        <f>IF(Input!E581="","",IF(VALUE(Input!E581)=0,"Do not enter 0.",""))</f>
        <v/>
      </c>
    </row>
    <row r="583" spans="2:51" x14ac:dyDescent="0.3">
      <c r="B583" s="188" t="str">
        <f>Input!A582</f>
        <v/>
      </c>
      <c r="C583" s="189" t="str">
        <f>IF(ISERROR(IF(AND(Input!$A582="",SUMPRODUCT(--(LEN(Input!$A583:'Input'!$A$1006)&gt;0))&lt;&gt;0),"Row is skipped.",IF(AND(Input!$A582="",Input!$A583=""),"", IF(Input!B582="","Data is missing.","")))),"",IF(AND(Input!$A582="",SUMPRODUCT(--(LEN(Input!$A583:'Input'!$A$1006)&gt;0))&lt;&gt;0),"Row is skipped.",IF(AND(Input!$A582="",Input!$A583=""),"", IF(Input!B582="","Data is missing.",""))))</f>
        <v/>
      </c>
      <c r="D583" s="189" t="str">
        <f>IF(ISERROR(IF(AND(Input!$A582="",SUMPRODUCT(--(LEN(Input!$A583:'Input'!$A$1006)&gt;0))&lt;&gt;0),"Row is skipped.",IF(AND(Input!$A582="",Input!$A583=""),"", IF(Input!C582="","Data is missing.","")))),"",IF(AND(Input!$A582="",SUMPRODUCT(--(LEN(Input!$A583:'Input'!$A$1006)&gt;0))&lt;&gt;0),"Row is skipped.",IF(AND(Input!$A582="",Input!$A583=""),"", IF(Input!C582="","Data is missing.",""))))</f>
        <v/>
      </c>
      <c r="E583" s="189" t="str">
        <f>IF(ISERROR(IF(AND(Input!$A582="",SUMPRODUCT(--(LEN(Input!$A583:'Input'!$A$1006)&gt;0))&lt;&gt;0),"Row is skipped.",IF(AND(Input!$A582="",Input!$A583=""),"", IF(Input!D582="","Data is missing.","")))),"",IF(AND(Input!$A582="",SUMPRODUCT(--(LEN(Input!$A583:'Input'!$A$1006)&gt;0))&lt;&gt;0),"Row is skipped.",IF(AND(Input!$A582="",Input!$A583=""),"", IF(Input!D582="","Data is missing.",""))))</f>
        <v/>
      </c>
      <c r="F583" s="189" t="str">
        <f>IF(ISERROR(IF(AND(Input!$A582="",SUMPRODUCT(--(LEN(Input!$A583:'Input'!$A$1006)&gt;0))&lt;&gt;0),"Row is skipped.",IF(AND(Input!$A582="",Input!$A583=""),"", IF(Input!E582="","Data is missing.","")))),"",IF(AND(Input!$A582="",SUMPRODUCT(--(LEN(Input!$A583:'Input'!$A$1006)&gt;0))&lt;&gt;0),"Row is skipped.",IF(AND(Input!$A582="",Input!$A583=""),"", IF(Input!E582="","Data is missing.",""))))</f>
        <v/>
      </c>
      <c r="G583" s="189" t="str">
        <f>IF(ISERROR(IF(AND(Input!$A582="",SUMPRODUCT(--(LEN(Input!$A583:'Input'!$A$1006)&gt;0))&lt;&gt;0),"Row is skipped.",IF(AND(Input!$A582="",Input!$A583=""),"", IF(Input!F582="","Data is missing.","")))),"",IF(AND(Input!$A582="",SUMPRODUCT(--(LEN(Input!$A583:'Input'!$A$1006)&gt;0))&lt;&gt;0),"Row is skipped.",IF(AND(Input!$A582="",Input!$A583=""),"", IF(Input!F582="","Data is missing.",""))))</f>
        <v/>
      </c>
      <c r="H583" s="190" t="str">
        <f>IF(ISERROR(IF(AND(Input!$A582="",SUMPRODUCT(--(LEN(Input!$A583:'Input'!$A$1006)&gt;0))&lt;&gt;0),"Row is skipped.",IF(AND(Input!$A582="",Input!$A583=""),"", IF(Input!G582="","Data is missing.","")))),"",IF(AND(Input!$A582="",SUMPRODUCT(--(LEN(Input!$A583:'Input'!$A$1006)&gt;0))&lt;&gt;0),"Row is skipped.",IF(AND(Input!$A582="",Input!$A583=""),"", IF(Input!G582="","Data is missing.",""))))</f>
        <v/>
      </c>
      <c r="I583" s="156"/>
      <c r="J583" s="191" t="str">
        <f>IFERROR(VLOOKUP(VLOOKUP(Input!$D582,'Measure List'!$A:$AN,40,FALSE),UIR!$A$1:$Q$27,17,FALSE),"")</f>
        <v/>
      </c>
      <c r="K583" s="192" t="str">
        <f>IFERROR(VLOOKUP(Input!$D582,'Measure List'!$A:$AN,40,FALSE),"")</f>
        <v/>
      </c>
      <c r="L583" s="156"/>
      <c r="M583" s="193" t="str">
        <f>IF(B583="","",IF(AND(Input!H582="",IFERROR(VLOOKUP(K583,UIR!$A$2:$P$21,2,FALSE),"")&lt;&gt;""),"Data is Missing.",""))</f>
        <v/>
      </c>
      <c r="N583" s="194" t="str">
        <f>IF(B583="","",IF(AND(Input!I582="",IFERROR(VLOOKUP(K583,UIR!$A$2:$P$21,3,FALSE),"")&lt;&gt;""),"Data is Missing.",""))</f>
        <v/>
      </c>
      <c r="O583" s="194" t="str">
        <f>IF(B583="","",IF(AND(Input!J582="",IFERROR(VLOOKUP(K583,UIR!$A$2:$P$21,4,FALSE),"")&lt;&gt;""),"Data is Missing.",""))</f>
        <v/>
      </c>
      <c r="P583" s="194" t="str">
        <f>IF(B583="","",IF(AND(Input!K582="",IFERROR(VLOOKUP(K583,UIR!$A$2:$P$21,5,FALSE),"")&lt;&gt;""),"Data is Missing.",""))</f>
        <v/>
      </c>
      <c r="Q583" s="194" t="str">
        <f>IF(B583="","",IF(AND(Input!L582="",IFERROR(VLOOKUP(K583,UIR!$A$2:$P$21,6,FALSE),"")&lt;&gt;""),"Data is Missing.",""))</f>
        <v/>
      </c>
      <c r="R583" s="194" t="str">
        <f>IF(B583="","",IF(AND(Input!M582="",IFERROR(VLOOKUP(K583,UIR!$A$2:$P$21,7,FALSE),"")&lt;&gt;""),"Data is Missing.",""))</f>
        <v/>
      </c>
      <c r="S583" s="194" t="str">
        <f>IF(B583="","",IF(AND(Input!P582="",IFERROR(VLOOKUP(K583,UIR!$A$2:$P$21,8,FALSE),"")&lt;&gt;""),"Data is Missing.",""))</f>
        <v/>
      </c>
      <c r="T583" s="194" t="str">
        <f>IF(B583="","",IF(AND(Input!Q582="",IFERROR(VLOOKUP(K583,UIR!$A$2:$P$21,9,FALSE),"")&lt;&gt;""),"Data is Missing.",""))</f>
        <v/>
      </c>
      <c r="U583" s="194"/>
      <c r="V583" s="194" t="str">
        <f>IF(B583="","",IF(AND(Input!S582="",IFERROR(VLOOKUP(K583,UIR!$A$2:$P$21,11,FALSE),"")&lt;&gt;""),"Data is Missing.",""))</f>
        <v/>
      </c>
      <c r="W583" s="194" t="str">
        <f>IF(B583="","",IF(AND(Input!T582="",IFERROR(VLOOKUP(K583,UIR!$A$2:$P$21,12,FALSE),"")&lt;&gt;""),"Data is Missing.",""))</f>
        <v/>
      </c>
      <c r="X583" s="194" t="str">
        <f>IF(B583="","",IF(AND(Input!V582="",IFERROR(VLOOKUP(K583,UIR!$A$2:$P$21,13,FALSE),"")&lt;&gt;""),"Data is Missing.",""))</f>
        <v/>
      </c>
      <c r="Y583" s="194" t="str">
        <f>IF(B583="","",IF(AND(Input!W582="",IFERROR(VLOOKUP(K583,UIR!$A$2:$P$21,14,FALSE),"")&lt;&gt;""),"Data is Missing.",""))</f>
        <v/>
      </c>
      <c r="Z583" s="194" t="str">
        <f>IF(B583="","",IF(AND(Input!X582="",IFERROR(VLOOKUP(K583,UIR!$A$2:$P$21,15,FALSE),"")&lt;&gt;""),"Data is Missing.",""))</f>
        <v/>
      </c>
      <c r="AA583" s="195" t="str">
        <f>IF(B583="","",IF(AND(Input!Y582="",IFERROR(VLOOKUP(K583,UIR!$A$2:$P$21,16,FALSE),"")&lt;&gt;""),"Data is Missing.",""))</f>
        <v/>
      </c>
      <c r="AC583" s="202" t="str">
        <f>IF(ISERROR(IF(Input!D582="","",IF(ISERROR(VLOOKUP(Input!D582,'Measure List'!$A$2:$A$30000,1,0)),"Invalid RefNo",""))),"",IF(Input!D582="","",IF(ISERROR(VLOOKUP(Input!D582,'Measure List'!$A$2:$A$30000,1,0)),"Invalid RefNo","")))</f>
        <v/>
      </c>
      <c r="AD583" s="156"/>
      <c r="AE583" s="156"/>
      <c r="AF583" s="156"/>
      <c r="AG583" s="156"/>
      <c r="AH583" s="156"/>
      <c r="AI583" s="156"/>
      <c r="AJ583" s="156"/>
      <c r="AK583" s="156"/>
      <c r="AL583" s="203" t="str">
        <f>IF(COUNTIF(Dropdowns!$K$2:$K$7,Input!S582)&gt;0,"",IF(Input!S582="","","Invalid Type"))</f>
        <v/>
      </c>
      <c r="AN583" s="204" t="str">
        <f>IF(Input!C582="","",IF(ISNUMBER(VALUE(Input!C582)),"","Needs to be a number."))</f>
        <v/>
      </c>
      <c r="AO583" s="205" t="str">
        <f>IF(Input!E582="","",IF(ISNUMBER(VALUE(Input!E582)),"","Needs to be a number."))</f>
        <v/>
      </c>
      <c r="AP583" s="205" t="str">
        <f>IF(Input!N582="","",IF(ISNUMBER(VALUE(Input!N582)),"","Needs to be a number."))</f>
        <v/>
      </c>
      <c r="AQ583" s="205" t="str">
        <f>IF(Input!O582="","",IF(ISNUMBER(VALUE(Input!O582)),"","Needs to be a number."))</f>
        <v/>
      </c>
      <c r="AR583" s="205" t="str">
        <f>IF(Input!V582="","",IF(ISNUMBER(VALUE(Input!V582)),"","Needs to be a number."))</f>
        <v/>
      </c>
      <c r="AS583" s="205" t="str">
        <f>IF(Input!W582="","",IF(ISNUMBER(VALUE(Input!W582)),"","Needs to be a number."))</f>
        <v/>
      </c>
      <c r="AT583" s="205" t="str">
        <f>IF(Input!X582="","",IF(ISNUMBER(VALUE(Input!X582)),"","Needs to be a number."))</f>
        <v/>
      </c>
      <c r="AU583" s="206" t="str">
        <f>IF(Input!Y582="","",IF(ISNUMBER(VALUE(Input!Y582)),"","Needs to be a number."))</f>
        <v/>
      </c>
      <c r="AW583" s="259" t="str">
        <f>IF(OR(VALUE(Input!C582)&lt;0,VALUE(Input!C582)&gt;100), "Invalid EEI %","")</f>
        <v/>
      </c>
      <c r="AX583" s="207"/>
      <c r="AY583" s="278" t="str">
        <f>IF(Input!E582="","",IF(VALUE(Input!E582)=0,"Do not enter 0.",""))</f>
        <v/>
      </c>
    </row>
    <row r="584" spans="2:51" x14ac:dyDescent="0.3">
      <c r="B584" s="188" t="str">
        <f>Input!A583</f>
        <v/>
      </c>
      <c r="C584" s="189" t="str">
        <f>IF(ISERROR(IF(AND(Input!$A583="",SUMPRODUCT(--(LEN(Input!$A584:'Input'!$A$1006)&gt;0))&lt;&gt;0),"Row is skipped.",IF(AND(Input!$A583="",Input!$A584=""),"", IF(Input!B583="","Data is missing.","")))),"",IF(AND(Input!$A583="",SUMPRODUCT(--(LEN(Input!$A584:'Input'!$A$1006)&gt;0))&lt;&gt;0),"Row is skipped.",IF(AND(Input!$A583="",Input!$A584=""),"", IF(Input!B583="","Data is missing.",""))))</f>
        <v/>
      </c>
      <c r="D584" s="189" t="str">
        <f>IF(ISERROR(IF(AND(Input!$A583="",SUMPRODUCT(--(LEN(Input!$A584:'Input'!$A$1006)&gt;0))&lt;&gt;0),"Row is skipped.",IF(AND(Input!$A583="",Input!$A584=""),"", IF(Input!C583="","Data is missing.","")))),"",IF(AND(Input!$A583="",SUMPRODUCT(--(LEN(Input!$A584:'Input'!$A$1006)&gt;0))&lt;&gt;0),"Row is skipped.",IF(AND(Input!$A583="",Input!$A584=""),"", IF(Input!C583="","Data is missing.",""))))</f>
        <v/>
      </c>
      <c r="E584" s="189" t="str">
        <f>IF(ISERROR(IF(AND(Input!$A583="",SUMPRODUCT(--(LEN(Input!$A584:'Input'!$A$1006)&gt;0))&lt;&gt;0),"Row is skipped.",IF(AND(Input!$A583="",Input!$A584=""),"", IF(Input!D583="","Data is missing.","")))),"",IF(AND(Input!$A583="",SUMPRODUCT(--(LEN(Input!$A584:'Input'!$A$1006)&gt;0))&lt;&gt;0),"Row is skipped.",IF(AND(Input!$A583="",Input!$A584=""),"", IF(Input!D583="","Data is missing.",""))))</f>
        <v/>
      </c>
      <c r="F584" s="189" t="str">
        <f>IF(ISERROR(IF(AND(Input!$A583="",SUMPRODUCT(--(LEN(Input!$A584:'Input'!$A$1006)&gt;0))&lt;&gt;0),"Row is skipped.",IF(AND(Input!$A583="",Input!$A584=""),"", IF(Input!E583="","Data is missing.","")))),"",IF(AND(Input!$A583="",SUMPRODUCT(--(LEN(Input!$A584:'Input'!$A$1006)&gt;0))&lt;&gt;0),"Row is skipped.",IF(AND(Input!$A583="",Input!$A584=""),"", IF(Input!E583="","Data is missing.",""))))</f>
        <v/>
      </c>
      <c r="G584" s="189" t="str">
        <f>IF(ISERROR(IF(AND(Input!$A583="",SUMPRODUCT(--(LEN(Input!$A584:'Input'!$A$1006)&gt;0))&lt;&gt;0),"Row is skipped.",IF(AND(Input!$A583="",Input!$A584=""),"", IF(Input!F583="","Data is missing.","")))),"",IF(AND(Input!$A583="",SUMPRODUCT(--(LEN(Input!$A584:'Input'!$A$1006)&gt;0))&lt;&gt;0),"Row is skipped.",IF(AND(Input!$A583="",Input!$A584=""),"", IF(Input!F583="","Data is missing.",""))))</f>
        <v/>
      </c>
      <c r="H584" s="190" t="str">
        <f>IF(ISERROR(IF(AND(Input!$A583="",SUMPRODUCT(--(LEN(Input!$A584:'Input'!$A$1006)&gt;0))&lt;&gt;0),"Row is skipped.",IF(AND(Input!$A583="",Input!$A584=""),"", IF(Input!G583="","Data is missing.","")))),"",IF(AND(Input!$A583="",SUMPRODUCT(--(LEN(Input!$A584:'Input'!$A$1006)&gt;0))&lt;&gt;0),"Row is skipped.",IF(AND(Input!$A583="",Input!$A584=""),"", IF(Input!G583="","Data is missing.",""))))</f>
        <v/>
      </c>
      <c r="I584" s="156"/>
      <c r="J584" s="191" t="str">
        <f>IFERROR(VLOOKUP(VLOOKUP(Input!$D583,'Measure List'!$A:$AN,40,FALSE),UIR!$A$1:$Q$27,17,FALSE),"")</f>
        <v/>
      </c>
      <c r="K584" s="192" t="str">
        <f>IFERROR(VLOOKUP(Input!$D583,'Measure List'!$A:$AN,40,FALSE),"")</f>
        <v/>
      </c>
      <c r="L584" s="156"/>
      <c r="M584" s="193" t="str">
        <f>IF(B584="","",IF(AND(Input!H583="",IFERROR(VLOOKUP(K584,UIR!$A$2:$P$21,2,FALSE),"")&lt;&gt;""),"Data is Missing.",""))</f>
        <v/>
      </c>
      <c r="N584" s="194" t="str">
        <f>IF(B584="","",IF(AND(Input!I583="",IFERROR(VLOOKUP(K584,UIR!$A$2:$P$21,3,FALSE),"")&lt;&gt;""),"Data is Missing.",""))</f>
        <v/>
      </c>
      <c r="O584" s="194" t="str">
        <f>IF(B584="","",IF(AND(Input!J583="",IFERROR(VLOOKUP(K584,UIR!$A$2:$P$21,4,FALSE),"")&lt;&gt;""),"Data is Missing.",""))</f>
        <v/>
      </c>
      <c r="P584" s="194" t="str">
        <f>IF(B584="","",IF(AND(Input!K583="",IFERROR(VLOOKUP(K584,UIR!$A$2:$P$21,5,FALSE),"")&lt;&gt;""),"Data is Missing.",""))</f>
        <v/>
      </c>
      <c r="Q584" s="194" t="str">
        <f>IF(B584="","",IF(AND(Input!L583="",IFERROR(VLOOKUP(K584,UIR!$A$2:$P$21,6,FALSE),"")&lt;&gt;""),"Data is Missing.",""))</f>
        <v/>
      </c>
      <c r="R584" s="194" t="str">
        <f>IF(B584="","",IF(AND(Input!M583="",IFERROR(VLOOKUP(K584,UIR!$A$2:$P$21,7,FALSE),"")&lt;&gt;""),"Data is Missing.",""))</f>
        <v/>
      </c>
      <c r="S584" s="194" t="str">
        <f>IF(B584="","",IF(AND(Input!P583="",IFERROR(VLOOKUP(K584,UIR!$A$2:$P$21,8,FALSE),"")&lt;&gt;""),"Data is Missing.",""))</f>
        <v/>
      </c>
      <c r="T584" s="194" t="str">
        <f>IF(B584="","",IF(AND(Input!Q583="",IFERROR(VLOOKUP(K584,UIR!$A$2:$P$21,9,FALSE),"")&lt;&gt;""),"Data is Missing.",""))</f>
        <v/>
      </c>
      <c r="U584" s="194"/>
      <c r="V584" s="194" t="str">
        <f>IF(B584="","",IF(AND(Input!S583="",IFERROR(VLOOKUP(K584,UIR!$A$2:$P$21,11,FALSE),"")&lt;&gt;""),"Data is Missing.",""))</f>
        <v/>
      </c>
      <c r="W584" s="194" t="str">
        <f>IF(B584="","",IF(AND(Input!T583="",IFERROR(VLOOKUP(K584,UIR!$A$2:$P$21,12,FALSE),"")&lt;&gt;""),"Data is Missing.",""))</f>
        <v/>
      </c>
      <c r="X584" s="194" t="str">
        <f>IF(B584="","",IF(AND(Input!V583="",IFERROR(VLOOKUP(K584,UIR!$A$2:$P$21,13,FALSE),"")&lt;&gt;""),"Data is Missing.",""))</f>
        <v/>
      </c>
      <c r="Y584" s="194" t="str">
        <f>IF(B584="","",IF(AND(Input!W583="",IFERROR(VLOOKUP(K584,UIR!$A$2:$P$21,14,FALSE),"")&lt;&gt;""),"Data is Missing.",""))</f>
        <v/>
      </c>
      <c r="Z584" s="194" t="str">
        <f>IF(B584="","",IF(AND(Input!X583="",IFERROR(VLOOKUP(K584,UIR!$A$2:$P$21,15,FALSE),"")&lt;&gt;""),"Data is Missing.",""))</f>
        <v/>
      </c>
      <c r="AA584" s="195" t="str">
        <f>IF(B584="","",IF(AND(Input!Y583="",IFERROR(VLOOKUP(K584,UIR!$A$2:$P$21,16,FALSE),"")&lt;&gt;""),"Data is Missing.",""))</f>
        <v/>
      </c>
      <c r="AC584" s="202" t="str">
        <f>IF(ISERROR(IF(Input!D583="","",IF(ISERROR(VLOOKUP(Input!D583,'Measure List'!$A$2:$A$30000,1,0)),"Invalid RefNo",""))),"",IF(Input!D583="","",IF(ISERROR(VLOOKUP(Input!D583,'Measure List'!$A$2:$A$30000,1,0)),"Invalid RefNo","")))</f>
        <v/>
      </c>
      <c r="AD584" s="156"/>
      <c r="AE584" s="156"/>
      <c r="AF584" s="156"/>
      <c r="AG584" s="156"/>
      <c r="AH584" s="156"/>
      <c r="AI584" s="156"/>
      <c r="AJ584" s="156"/>
      <c r="AK584" s="156"/>
      <c r="AL584" s="203" t="str">
        <f>IF(COUNTIF(Dropdowns!$K$2:$K$7,Input!S583)&gt;0,"",IF(Input!S583="","","Invalid Type"))</f>
        <v/>
      </c>
      <c r="AN584" s="204" t="str">
        <f>IF(Input!C583="","",IF(ISNUMBER(VALUE(Input!C583)),"","Needs to be a number."))</f>
        <v/>
      </c>
      <c r="AO584" s="205" t="str">
        <f>IF(Input!E583="","",IF(ISNUMBER(VALUE(Input!E583)),"","Needs to be a number."))</f>
        <v/>
      </c>
      <c r="AP584" s="205" t="str">
        <f>IF(Input!N583="","",IF(ISNUMBER(VALUE(Input!N583)),"","Needs to be a number."))</f>
        <v/>
      </c>
      <c r="AQ584" s="205" t="str">
        <f>IF(Input!O583="","",IF(ISNUMBER(VALUE(Input!O583)),"","Needs to be a number."))</f>
        <v/>
      </c>
      <c r="AR584" s="205" t="str">
        <f>IF(Input!V583="","",IF(ISNUMBER(VALUE(Input!V583)),"","Needs to be a number."))</f>
        <v/>
      </c>
      <c r="AS584" s="205" t="str">
        <f>IF(Input!W583="","",IF(ISNUMBER(VALUE(Input!W583)),"","Needs to be a number."))</f>
        <v/>
      </c>
      <c r="AT584" s="205" t="str">
        <f>IF(Input!X583="","",IF(ISNUMBER(VALUE(Input!X583)),"","Needs to be a number."))</f>
        <v/>
      </c>
      <c r="AU584" s="206" t="str">
        <f>IF(Input!Y583="","",IF(ISNUMBER(VALUE(Input!Y583)),"","Needs to be a number."))</f>
        <v/>
      </c>
      <c r="AW584" s="259" t="str">
        <f>IF(OR(VALUE(Input!C583)&lt;0,VALUE(Input!C583)&gt;100), "Invalid EEI %","")</f>
        <v/>
      </c>
      <c r="AX584" s="207"/>
      <c r="AY584" s="278" t="str">
        <f>IF(Input!E583="","",IF(VALUE(Input!E583)=0,"Do not enter 0.",""))</f>
        <v/>
      </c>
    </row>
    <row r="585" spans="2:51" x14ac:dyDescent="0.3">
      <c r="B585" s="188" t="str">
        <f>Input!A584</f>
        <v/>
      </c>
      <c r="C585" s="189" t="str">
        <f>IF(ISERROR(IF(AND(Input!$A584="",SUMPRODUCT(--(LEN(Input!$A585:'Input'!$A$1006)&gt;0))&lt;&gt;0),"Row is skipped.",IF(AND(Input!$A584="",Input!$A585=""),"", IF(Input!B584="","Data is missing.","")))),"",IF(AND(Input!$A584="",SUMPRODUCT(--(LEN(Input!$A585:'Input'!$A$1006)&gt;0))&lt;&gt;0),"Row is skipped.",IF(AND(Input!$A584="",Input!$A585=""),"", IF(Input!B584="","Data is missing.",""))))</f>
        <v/>
      </c>
      <c r="D585" s="189" t="str">
        <f>IF(ISERROR(IF(AND(Input!$A584="",SUMPRODUCT(--(LEN(Input!$A585:'Input'!$A$1006)&gt;0))&lt;&gt;0),"Row is skipped.",IF(AND(Input!$A584="",Input!$A585=""),"", IF(Input!C584="","Data is missing.","")))),"",IF(AND(Input!$A584="",SUMPRODUCT(--(LEN(Input!$A585:'Input'!$A$1006)&gt;0))&lt;&gt;0),"Row is skipped.",IF(AND(Input!$A584="",Input!$A585=""),"", IF(Input!C584="","Data is missing.",""))))</f>
        <v/>
      </c>
      <c r="E585" s="189" t="str">
        <f>IF(ISERROR(IF(AND(Input!$A584="",SUMPRODUCT(--(LEN(Input!$A585:'Input'!$A$1006)&gt;0))&lt;&gt;0),"Row is skipped.",IF(AND(Input!$A584="",Input!$A585=""),"", IF(Input!D584="","Data is missing.","")))),"",IF(AND(Input!$A584="",SUMPRODUCT(--(LEN(Input!$A585:'Input'!$A$1006)&gt;0))&lt;&gt;0),"Row is skipped.",IF(AND(Input!$A584="",Input!$A585=""),"", IF(Input!D584="","Data is missing.",""))))</f>
        <v/>
      </c>
      <c r="F585" s="189" t="str">
        <f>IF(ISERROR(IF(AND(Input!$A584="",SUMPRODUCT(--(LEN(Input!$A585:'Input'!$A$1006)&gt;0))&lt;&gt;0),"Row is skipped.",IF(AND(Input!$A584="",Input!$A585=""),"", IF(Input!E584="","Data is missing.","")))),"",IF(AND(Input!$A584="",SUMPRODUCT(--(LEN(Input!$A585:'Input'!$A$1006)&gt;0))&lt;&gt;0),"Row is skipped.",IF(AND(Input!$A584="",Input!$A585=""),"", IF(Input!E584="","Data is missing.",""))))</f>
        <v/>
      </c>
      <c r="G585" s="189" t="str">
        <f>IF(ISERROR(IF(AND(Input!$A584="",SUMPRODUCT(--(LEN(Input!$A585:'Input'!$A$1006)&gt;0))&lt;&gt;0),"Row is skipped.",IF(AND(Input!$A584="",Input!$A585=""),"", IF(Input!F584="","Data is missing.","")))),"",IF(AND(Input!$A584="",SUMPRODUCT(--(LEN(Input!$A585:'Input'!$A$1006)&gt;0))&lt;&gt;0),"Row is skipped.",IF(AND(Input!$A584="",Input!$A585=""),"", IF(Input!F584="","Data is missing.",""))))</f>
        <v/>
      </c>
      <c r="H585" s="190" t="str">
        <f>IF(ISERROR(IF(AND(Input!$A584="",SUMPRODUCT(--(LEN(Input!$A585:'Input'!$A$1006)&gt;0))&lt;&gt;0),"Row is skipped.",IF(AND(Input!$A584="",Input!$A585=""),"", IF(Input!G584="","Data is missing.","")))),"",IF(AND(Input!$A584="",SUMPRODUCT(--(LEN(Input!$A585:'Input'!$A$1006)&gt;0))&lt;&gt;0),"Row is skipped.",IF(AND(Input!$A584="",Input!$A585=""),"", IF(Input!G584="","Data is missing.",""))))</f>
        <v/>
      </c>
      <c r="I585" s="156"/>
      <c r="J585" s="191" t="str">
        <f>IFERROR(VLOOKUP(VLOOKUP(Input!$D584,'Measure List'!$A:$AN,40,FALSE),UIR!$A$1:$Q$27,17,FALSE),"")</f>
        <v/>
      </c>
      <c r="K585" s="192" t="str">
        <f>IFERROR(VLOOKUP(Input!$D584,'Measure List'!$A:$AN,40,FALSE),"")</f>
        <v/>
      </c>
      <c r="L585" s="156"/>
      <c r="M585" s="193" t="str">
        <f>IF(B585="","",IF(AND(Input!H584="",IFERROR(VLOOKUP(K585,UIR!$A$2:$P$21,2,FALSE),"")&lt;&gt;""),"Data is Missing.",""))</f>
        <v/>
      </c>
      <c r="N585" s="194" t="str">
        <f>IF(B585="","",IF(AND(Input!I584="",IFERROR(VLOOKUP(K585,UIR!$A$2:$P$21,3,FALSE),"")&lt;&gt;""),"Data is Missing.",""))</f>
        <v/>
      </c>
      <c r="O585" s="194" t="str">
        <f>IF(B585="","",IF(AND(Input!J584="",IFERROR(VLOOKUP(K585,UIR!$A$2:$P$21,4,FALSE),"")&lt;&gt;""),"Data is Missing.",""))</f>
        <v/>
      </c>
      <c r="P585" s="194" t="str">
        <f>IF(B585="","",IF(AND(Input!K584="",IFERROR(VLOOKUP(K585,UIR!$A$2:$P$21,5,FALSE),"")&lt;&gt;""),"Data is Missing.",""))</f>
        <v/>
      </c>
      <c r="Q585" s="194" t="str">
        <f>IF(B585="","",IF(AND(Input!L584="",IFERROR(VLOOKUP(K585,UIR!$A$2:$P$21,6,FALSE),"")&lt;&gt;""),"Data is Missing.",""))</f>
        <v/>
      </c>
      <c r="R585" s="194" t="str">
        <f>IF(B585="","",IF(AND(Input!M584="",IFERROR(VLOOKUP(K585,UIR!$A$2:$P$21,7,FALSE),"")&lt;&gt;""),"Data is Missing.",""))</f>
        <v/>
      </c>
      <c r="S585" s="194" t="str">
        <f>IF(B585="","",IF(AND(Input!P584="",IFERROR(VLOOKUP(K585,UIR!$A$2:$P$21,8,FALSE),"")&lt;&gt;""),"Data is Missing.",""))</f>
        <v/>
      </c>
      <c r="T585" s="194" t="str">
        <f>IF(B585="","",IF(AND(Input!Q584="",IFERROR(VLOOKUP(K585,UIR!$A$2:$P$21,9,FALSE),"")&lt;&gt;""),"Data is Missing.",""))</f>
        <v/>
      </c>
      <c r="U585" s="194"/>
      <c r="V585" s="194" t="str">
        <f>IF(B585="","",IF(AND(Input!S584="",IFERROR(VLOOKUP(K585,UIR!$A$2:$P$21,11,FALSE),"")&lt;&gt;""),"Data is Missing.",""))</f>
        <v/>
      </c>
      <c r="W585" s="194" t="str">
        <f>IF(B585="","",IF(AND(Input!T584="",IFERROR(VLOOKUP(K585,UIR!$A$2:$P$21,12,FALSE),"")&lt;&gt;""),"Data is Missing.",""))</f>
        <v/>
      </c>
      <c r="X585" s="194" t="str">
        <f>IF(B585="","",IF(AND(Input!V584="",IFERROR(VLOOKUP(K585,UIR!$A$2:$P$21,13,FALSE),"")&lt;&gt;""),"Data is Missing.",""))</f>
        <v/>
      </c>
      <c r="Y585" s="194" t="str">
        <f>IF(B585="","",IF(AND(Input!W584="",IFERROR(VLOOKUP(K585,UIR!$A$2:$P$21,14,FALSE),"")&lt;&gt;""),"Data is Missing.",""))</f>
        <v/>
      </c>
      <c r="Z585" s="194" t="str">
        <f>IF(B585="","",IF(AND(Input!X584="",IFERROR(VLOOKUP(K585,UIR!$A$2:$P$21,15,FALSE),"")&lt;&gt;""),"Data is Missing.",""))</f>
        <v/>
      </c>
      <c r="AA585" s="195" t="str">
        <f>IF(B585="","",IF(AND(Input!Y584="",IFERROR(VLOOKUP(K585,UIR!$A$2:$P$21,16,FALSE),"")&lt;&gt;""),"Data is Missing.",""))</f>
        <v/>
      </c>
      <c r="AC585" s="202" t="str">
        <f>IF(ISERROR(IF(Input!D584="","",IF(ISERROR(VLOOKUP(Input!D584,'Measure List'!$A$2:$A$30000,1,0)),"Invalid RefNo",""))),"",IF(Input!D584="","",IF(ISERROR(VLOOKUP(Input!D584,'Measure List'!$A$2:$A$30000,1,0)),"Invalid RefNo","")))</f>
        <v/>
      </c>
      <c r="AD585" s="156"/>
      <c r="AE585" s="156"/>
      <c r="AF585" s="156"/>
      <c r="AG585" s="156"/>
      <c r="AH585" s="156"/>
      <c r="AI585" s="156"/>
      <c r="AJ585" s="156"/>
      <c r="AK585" s="156"/>
      <c r="AL585" s="203" t="str">
        <f>IF(COUNTIF(Dropdowns!$K$2:$K$7,Input!S584)&gt;0,"",IF(Input!S584="","","Invalid Type"))</f>
        <v/>
      </c>
      <c r="AN585" s="204" t="str">
        <f>IF(Input!C584="","",IF(ISNUMBER(VALUE(Input!C584)),"","Needs to be a number."))</f>
        <v/>
      </c>
      <c r="AO585" s="205" t="str">
        <f>IF(Input!E584="","",IF(ISNUMBER(VALUE(Input!E584)),"","Needs to be a number."))</f>
        <v/>
      </c>
      <c r="AP585" s="205" t="str">
        <f>IF(Input!N584="","",IF(ISNUMBER(VALUE(Input!N584)),"","Needs to be a number."))</f>
        <v/>
      </c>
      <c r="AQ585" s="205" t="str">
        <f>IF(Input!O584="","",IF(ISNUMBER(VALUE(Input!O584)),"","Needs to be a number."))</f>
        <v/>
      </c>
      <c r="AR585" s="205" t="str">
        <f>IF(Input!V584="","",IF(ISNUMBER(VALUE(Input!V584)),"","Needs to be a number."))</f>
        <v/>
      </c>
      <c r="AS585" s="205" t="str">
        <f>IF(Input!W584="","",IF(ISNUMBER(VALUE(Input!W584)),"","Needs to be a number."))</f>
        <v/>
      </c>
      <c r="AT585" s="205" t="str">
        <f>IF(Input!X584="","",IF(ISNUMBER(VALUE(Input!X584)),"","Needs to be a number."))</f>
        <v/>
      </c>
      <c r="AU585" s="206" t="str">
        <f>IF(Input!Y584="","",IF(ISNUMBER(VALUE(Input!Y584)),"","Needs to be a number."))</f>
        <v/>
      </c>
      <c r="AW585" s="259" t="str">
        <f>IF(OR(VALUE(Input!C584)&lt;0,VALUE(Input!C584)&gt;100), "Invalid EEI %","")</f>
        <v/>
      </c>
      <c r="AX585" s="207"/>
      <c r="AY585" s="278" t="str">
        <f>IF(Input!E584="","",IF(VALUE(Input!E584)=0,"Do not enter 0.",""))</f>
        <v/>
      </c>
    </row>
    <row r="586" spans="2:51" x14ac:dyDescent="0.3">
      <c r="B586" s="188" t="str">
        <f>Input!A585</f>
        <v/>
      </c>
      <c r="C586" s="189" t="str">
        <f>IF(ISERROR(IF(AND(Input!$A585="",SUMPRODUCT(--(LEN(Input!$A586:'Input'!$A$1006)&gt;0))&lt;&gt;0),"Row is skipped.",IF(AND(Input!$A585="",Input!$A586=""),"", IF(Input!B585="","Data is missing.","")))),"",IF(AND(Input!$A585="",SUMPRODUCT(--(LEN(Input!$A586:'Input'!$A$1006)&gt;0))&lt;&gt;0),"Row is skipped.",IF(AND(Input!$A585="",Input!$A586=""),"", IF(Input!B585="","Data is missing.",""))))</f>
        <v/>
      </c>
      <c r="D586" s="189" t="str">
        <f>IF(ISERROR(IF(AND(Input!$A585="",SUMPRODUCT(--(LEN(Input!$A586:'Input'!$A$1006)&gt;0))&lt;&gt;0),"Row is skipped.",IF(AND(Input!$A585="",Input!$A586=""),"", IF(Input!C585="","Data is missing.","")))),"",IF(AND(Input!$A585="",SUMPRODUCT(--(LEN(Input!$A586:'Input'!$A$1006)&gt;0))&lt;&gt;0),"Row is skipped.",IF(AND(Input!$A585="",Input!$A586=""),"", IF(Input!C585="","Data is missing.",""))))</f>
        <v/>
      </c>
      <c r="E586" s="189" t="str">
        <f>IF(ISERROR(IF(AND(Input!$A585="",SUMPRODUCT(--(LEN(Input!$A586:'Input'!$A$1006)&gt;0))&lt;&gt;0),"Row is skipped.",IF(AND(Input!$A585="",Input!$A586=""),"", IF(Input!D585="","Data is missing.","")))),"",IF(AND(Input!$A585="",SUMPRODUCT(--(LEN(Input!$A586:'Input'!$A$1006)&gt;0))&lt;&gt;0),"Row is skipped.",IF(AND(Input!$A585="",Input!$A586=""),"", IF(Input!D585="","Data is missing.",""))))</f>
        <v/>
      </c>
      <c r="F586" s="189" t="str">
        <f>IF(ISERROR(IF(AND(Input!$A585="",SUMPRODUCT(--(LEN(Input!$A586:'Input'!$A$1006)&gt;0))&lt;&gt;0),"Row is skipped.",IF(AND(Input!$A585="",Input!$A586=""),"", IF(Input!E585="","Data is missing.","")))),"",IF(AND(Input!$A585="",SUMPRODUCT(--(LEN(Input!$A586:'Input'!$A$1006)&gt;0))&lt;&gt;0),"Row is skipped.",IF(AND(Input!$A585="",Input!$A586=""),"", IF(Input!E585="","Data is missing.",""))))</f>
        <v/>
      </c>
      <c r="G586" s="189" t="str">
        <f>IF(ISERROR(IF(AND(Input!$A585="",SUMPRODUCT(--(LEN(Input!$A586:'Input'!$A$1006)&gt;0))&lt;&gt;0),"Row is skipped.",IF(AND(Input!$A585="",Input!$A586=""),"", IF(Input!F585="","Data is missing.","")))),"",IF(AND(Input!$A585="",SUMPRODUCT(--(LEN(Input!$A586:'Input'!$A$1006)&gt;0))&lt;&gt;0),"Row is skipped.",IF(AND(Input!$A585="",Input!$A586=""),"", IF(Input!F585="","Data is missing.",""))))</f>
        <v/>
      </c>
      <c r="H586" s="190" t="str">
        <f>IF(ISERROR(IF(AND(Input!$A585="",SUMPRODUCT(--(LEN(Input!$A586:'Input'!$A$1006)&gt;0))&lt;&gt;0),"Row is skipped.",IF(AND(Input!$A585="",Input!$A586=""),"", IF(Input!G585="","Data is missing.","")))),"",IF(AND(Input!$A585="",SUMPRODUCT(--(LEN(Input!$A586:'Input'!$A$1006)&gt;0))&lt;&gt;0),"Row is skipped.",IF(AND(Input!$A585="",Input!$A586=""),"", IF(Input!G585="","Data is missing.",""))))</f>
        <v/>
      </c>
      <c r="I586" s="156"/>
      <c r="J586" s="191" t="str">
        <f>IFERROR(VLOOKUP(VLOOKUP(Input!$D585,'Measure List'!$A:$AN,40,FALSE),UIR!$A$1:$Q$27,17,FALSE),"")</f>
        <v/>
      </c>
      <c r="K586" s="192" t="str">
        <f>IFERROR(VLOOKUP(Input!$D585,'Measure List'!$A:$AN,40,FALSE),"")</f>
        <v/>
      </c>
      <c r="L586" s="156"/>
      <c r="M586" s="193" t="str">
        <f>IF(B586="","",IF(AND(Input!H585="",IFERROR(VLOOKUP(K586,UIR!$A$2:$P$21,2,FALSE),"")&lt;&gt;""),"Data is Missing.",""))</f>
        <v/>
      </c>
      <c r="N586" s="194" t="str">
        <f>IF(B586="","",IF(AND(Input!I585="",IFERROR(VLOOKUP(K586,UIR!$A$2:$P$21,3,FALSE),"")&lt;&gt;""),"Data is Missing.",""))</f>
        <v/>
      </c>
      <c r="O586" s="194" t="str">
        <f>IF(B586="","",IF(AND(Input!J585="",IFERROR(VLOOKUP(K586,UIR!$A$2:$P$21,4,FALSE),"")&lt;&gt;""),"Data is Missing.",""))</f>
        <v/>
      </c>
      <c r="P586" s="194" t="str">
        <f>IF(B586="","",IF(AND(Input!K585="",IFERROR(VLOOKUP(K586,UIR!$A$2:$P$21,5,FALSE),"")&lt;&gt;""),"Data is Missing.",""))</f>
        <v/>
      </c>
      <c r="Q586" s="194" t="str">
        <f>IF(B586="","",IF(AND(Input!L585="",IFERROR(VLOOKUP(K586,UIR!$A$2:$P$21,6,FALSE),"")&lt;&gt;""),"Data is Missing.",""))</f>
        <v/>
      </c>
      <c r="R586" s="194" t="str">
        <f>IF(B586="","",IF(AND(Input!M585="",IFERROR(VLOOKUP(K586,UIR!$A$2:$P$21,7,FALSE),"")&lt;&gt;""),"Data is Missing.",""))</f>
        <v/>
      </c>
      <c r="S586" s="194" t="str">
        <f>IF(B586="","",IF(AND(Input!P585="",IFERROR(VLOOKUP(K586,UIR!$A$2:$P$21,8,FALSE),"")&lt;&gt;""),"Data is Missing.",""))</f>
        <v/>
      </c>
      <c r="T586" s="194" t="str">
        <f>IF(B586="","",IF(AND(Input!Q585="",IFERROR(VLOOKUP(K586,UIR!$A$2:$P$21,9,FALSE),"")&lt;&gt;""),"Data is Missing.",""))</f>
        <v/>
      </c>
      <c r="U586" s="194"/>
      <c r="V586" s="194" t="str">
        <f>IF(B586="","",IF(AND(Input!S585="",IFERROR(VLOOKUP(K586,UIR!$A$2:$P$21,11,FALSE),"")&lt;&gt;""),"Data is Missing.",""))</f>
        <v/>
      </c>
      <c r="W586" s="194" t="str">
        <f>IF(B586="","",IF(AND(Input!T585="",IFERROR(VLOOKUP(K586,UIR!$A$2:$P$21,12,FALSE),"")&lt;&gt;""),"Data is Missing.",""))</f>
        <v/>
      </c>
      <c r="X586" s="194" t="str">
        <f>IF(B586="","",IF(AND(Input!V585="",IFERROR(VLOOKUP(K586,UIR!$A$2:$P$21,13,FALSE),"")&lt;&gt;""),"Data is Missing.",""))</f>
        <v/>
      </c>
      <c r="Y586" s="194" t="str">
        <f>IF(B586="","",IF(AND(Input!W585="",IFERROR(VLOOKUP(K586,UIR!$A$2:$P$21,14,FALSE),"")&lt;&gt;""),"Data is Missing.",""))</f>
        <v/>
      </c>
      <c r="Z586" s="194" t="str">
        <f>IF(B586="","",IF(AND(Input!X585="",IFERROR(VLOOKUP(K586,UIR!$A$2:$P$21,15,FALSE),"")&lt;&gt;""),"Data is Missing.",""))</f>
        <v/>
      </c>
      <c r="AA586" s="195" t="str">
        <f>IF(B586="","",IF(AND(Input!Y585="",IFERROR(VLOOKUP(K586,UIR!$A$2:$P$21,16,FALSE),"")&lt;&gt;""),"Data is Missing.",""))</f>
        <v/>
      </c>
      <c r="AC586" s="202" t="str">
        <f>IF(ISERROR(IF(Input!D585="","",IF(ISERROR(VLOOKUP(Input!D585,'Measure List'!$A$2:$A$30000,1,0)),"Invalid RefNo",""))),"",IF(Input!D585="","",IF(ISERROR(VLOOKUP(Input!D585,'Measure List'!$A$2:$A$30000,1,0)),"Invalid RefNo","")))</f>
        <v/>
      </c>
      <c r="AD586" s="156"/>
      <c r="AE586" s="156"/>
      <c r="AF586" s="156"/>
      <c r="AG586" s="156"/>
      <c r="AH586" s="156"/>
      <c r="AI586" s="156"/>
      <c r="AJ586" s="156"/>
      <c r="AK586" s="156"/>
      <c r="AL586" s="203" t="str">
        <f>IF(COUNTIF(Dropdowns!$K$2:$K$7,Input!S585)&gt;0,"",IF(Input!S585="","","Invalid Type"))</f>
        <v/>
      </c>
      <c r="AN586" s="204" t="str">
        <f>IF(Input!C585="","",IF(ISNUMBER(VALUE(Input!C585)),"","Needs to be a number."))</f>
        <v/>
      </c>
      <c r="AO586" s="205" t="str">
        <f>IF(Input!E585="","",IF(ISNUMBER(VALUE(Input!E585)),"","Needs to be a number."))</f>
        <v/>
      </c>
      <c r="AP586" s="205" t="str">
        <f>IF(Input!N585="","",IF(ISNUMBER(VALUE(Input!N585)),"","Needs to be a number."))</f>
        <v/>
      </c>
      <c r="AQ586" s="205" t="str">
        <f>IF(Input!O585="","",IF(ISNUMBER(VALUE(Input!O585)),"","Needs to be a number."))</f>
        <v/>
      </c>
      <c r="AR586" s="205" t="str">
        <f>IF(Input!V585="","",IF(ISNUMBER(VALUE(Input!V585)),"","Needs to be a number."))</f>
        <v/>
      </c>
      <c r="AS586" s="205" t="str">
        <f>IF(Input!W585="","",IF(ISNUMBER(VALUE(Input!W585)),"","Needs to be a number."))</f>
        <v/>
      </c>
      <c r="AT586" s="205" t="str">
        <f>IF(Input!X585="","",IF(ISNUMBER(VALUE(Input!X585)),"","Needs to be a number."))</f>
        <v/>
      </c>
      <c r="AU586" s="206" t="str">
        <f>IF(Input!Y585="","",IF(ISNUMBER(VALUE(Input!Y585)),"","Needs to be a number."))</f>
        <v/>
      </c>
      <c r="AW586" s="259" t="str">
        <f>IF(OR(VALUE(Input!C585)&lt;0,VALUE(Input!C585)&gt;100), "Invalid EEI %","")</f>
        <v/>
      </c>
      <c r="AX586" s="207"/>
      <c r="AY586" s="278" t="str">
        <f>IF(Input!E585="","",IF(VALUE(Input!E585)=0,"Do not enter 0.",""))</f>
        <v/>
      </c>
    </row>
    <row r="587" spans="2:51" x14ac:dyDescent="0.3">
      <c r="B587" s="188" t="str">
        <f>Input!A586</f>
        <v/>
      </c>
      <c r="C587" s="189" t="str">
        <f>IF(ISERROR(IF(AND(Input!$A586="",SUMPRODUCT(--(LEN(Input!$A587:'Input'!$A$1006)&gt;0))&lt;&gt;0),"Row is skipped.",IF(AND(Input!$A586="",Input!$A587=""),"", IF(Input!B586="","Data is missing.","")))),"",IF(AND(Input!$A586="",SUMPRODUCT(--(LEN(Input!$A587:'Input'!$A$1006)&gt;0))&lt;&gt;0),"Row is skipped.",IF(AND(Input!$A586="",Input!$A587=""),"", IF(Input!B586="","Data is missing.",""))))</f>
        <v/>
      </c>
      <c r="D587" s="189" t="str">
        <f>IF(ISERROR(IF(AND(Input!$A586="",SUMPRODUCT(--(LEN(Input!$A587:'Input'!$A$1006)&gt;0))&lt;&gt;0),"Row is skipped.",IF(AND(Input!$A586="",Input!$A587=""),"", IF(Input!C586="","Data is missing.","")))),"",IF(AND(Input!$A586="",SUMPRODUCT(--(LEN(Input!$A587:'Input'!$A$1006)&gt;0))&lt;&gt;0),"Row is skipped.",IF(AND(Input!$A586="",Input!$A587=""),"", IF(Input!C586="","Data is missing.",""))))</f>
        <v/>
      </c>
      <c r="E587" s="189" t="str">
        <f>IF(ISERROR(IF(AND(Input!$A586="",SUMPRODUCT(--(LEN(Input!$A587:'Input'!$A$1006)&gt;0))&lt;&gt;0),"Row is skipped.",IF(AND(Input!$A586="",Input!$A587=""),"", IF(Input!D586="","Data is missing.","")))),"",IF(AND(Input!$A586="",SUMPRODUCT(--(LEN(Input!$A587:'Input'!$A$1006)&gt;0))&lt;&gt;0),"Row is skipped.",IF(AND(Input!$A586="",Input!$A587=""),"", IF(Input!D586="","Data is missing.",""))))</f>
        <v/>
      </c>
      <c r="F587" s="189" t="str">
        <f>IF(ISERROR(IF(AND(Input!$A586="",SUMPRODUCT(--(LEN(Input!$A587:'Input'!$A$1006)&gt;0))&lt;&gt;0),"Row is skipped.",IF(AND(Input!$A586="",Input!$A587=""),"", IF(Input!E586="","Data is missing.","")))),"",IF(AND(Input!$A586="",SUMPRODUCT(--(LEN(Input!$A587:'Input'!$A$1006)&gt;0))&lt;&gt;0),"Row is skipped.",IF(AND(Input!$A586="",Input!$A587=""),"", IF(Input!E586="","Data is missing.",""))))</f>
        <v/>
      </c>
      <c r="G587" s="189" t="str">
        <f>IF(ISERROR(IF(AND(Input!$A586="",SUMPRODUCT(--(LEN(Input!$A587:'Input'!$A$1006)&gt;0))&lt;&gt;0),"Row is skipped.",IF(AND(Input!$A586="",Input!$A587=""),"", IF(Input!F586="","Data is missing.","")))),"",IF(AND(Input!$A586="",SUMPRODUCT(--(LEN(Input!$A587:'Input'!$A$1006)&gt;0))&lt;&gt;0),"Row is skipped.",IF(AND(Input!$A586="",Input!$A587=""),"", IF(Input!F586="","Data is missing.",""))))</f>
        <v/>
      </c>
      <c r="H587" s="190" t="str">
        <f>IF(ISERROR(IF(AND(Input!$A586="",SUMPRODUCT(--(LEN(Input!$A587:'Input'!$A$1006)&gt;0))&lt;&gt;0),"Row is skipped.",IF(AND(Input!$A586="",Input!$A587=""),"", IF(Input!G586="","Data is missing.","")))),"",IF(AND(Input!$A586="",SUMPRODUCT(--(LEN(Input!$A587:'Input'!$A$1006)&gt;0))&lt;&gt;0),"Row is skipped.",IF(AND(Input!$A586="",Input!$A587=""),"", IF(Input!G586="","Data is missing.",""))))</f>
        <v/>
      </c>
      <c r="I587" s="156"/>
      <c r="J587" s="191" t="str">
        <f>IFERROR(VLOOKUP(VLOOKUP(Input!$D586,'Measure List'!$A:$AN,40,FALSE),UIR!$A$1:$Q$27,17,FALSE),"")</f>
        <v/>
      </c>
      <c r="K587" s="192" t="str">
        <f>IFERROR(VLOOKUP(Input!$D586,'Measure List'!$A:$AN,40,FALSE),"")</f>
        <v/>
      </c>
      <c r="L587" s="156"/>
      <c r="M587" s="193" t="str">
        <f>IF(B587="","",IF(AND(Input!H586="",IFERROR(VLOOKUP(K587,UIR!$A$2:$P$21,2,FALSE),"")&lt;&gt;""),"Data is Missing.",""))</f>
        <v/>
      </c>
      <c r="N587" s="194" t="str">
        <f>IF(B587="","",IF(AND(Input!I586="",IFERROR(VLOOKUP(K587,UIR!$A$2:$P$21,3,FALSE),"")&lt;&gt;""),"Data is Missing.",""))</f>
        <v/>
      </c>
      <c r="O587" s="194" t="str">
        <f>IF(B587="","",IF(AND(Input!J586="",IFERROR(VLOOKUP(K587,UIR!$A$2:$P$21,4,FALSE),"")&lt;&gt;""),"Data is Missing.",""))</f>
        <v/>
      </c>
      <c r="P587" s="194" t="str">
        <f>IF(B587="","",IF(AND(Input!K586="",IFERROR(VLOOKUP(K587,UIR!$A$2:$P$21,5,FALSE),"")&lt;&gt;""),"Data is Missing.",""))</f>
        <v/>
      </c>
      <c r="Q587" s="194" t="str">
        <f>IF(B587="","",IF(AND(Input!L586="",IFERROR(VLOOKUP(K587,UIR!$A$2:$P$21,6,FALSE),"")&lt;&gt;""),"Data is Missing.",""))</f>
        <v/>
      </c>
      <c r="R587" s="194" t="str">
        <f>IF(B587="","",IF(AND(Input!M586="",IFERROR(VLOOKUP(K587,UIR!$A$2:$P$21,7,FALSE),"")&lt;&gt;""),"Data is Missing.",""))</f>
        <v/>
      </c>
      <c r="S587" s="194" t="str">
        <f>IF(B587="","",IF(AND(Input!P586="",IFERROR(VLOOKUP(K587,UIR!$A$2:$P$21,8,FALSE),"")&lt;&gt;""),"Data is Missing.",""))</f>
        <v/>
      </c>
      <c r="T587" s="194" t="str">
        <f>IF(B587="","",IF(AND(Input!Q586="",IFERROR(VLOOKUP(K587,UIR!$A$2:$P$21,9,FALSE),"")&lt;&gt;""),"Data is Missing.",""))</f>
        <v/>
      </c>
      <c r="U587" s="194"/>
      <c r="V587" s="194" t="str">
        <f>IF(B587="","",IF(AND(Input!S586="",IFERROR(VLOOKUP(K587,UIR!$A$2:$P$21,11,FALSE),"")&lt;&gt;""),"Data is Missing.",""))</f>
        <v/>
      </c>
      <c r="W587" s="194" t="str">
        <f>IF(B587="","",IF(AND(Input!T586="",IFERROR(VLOOKUP(K587,UIR!$A$2:$P$21,12,FALSE),"")&lt;&gt;""),"Data is Missing.",""))</f>
        <v/>
      </c>
      <c r="X587" s="194" t="str">
        <f>IF(B587="","",IF(AND(Input!V586="",IFERROR(VLOOKUP(K587,UIR!$A$2:$P$21,13,FALSE),"")&lt;&gt;""),"Data is Missing.",""))</f>
        <v/>
      </c>
      <c r="Y587" s="194" t="str">
        <f>IF(B587="","",IF(AND(Input!W586="",IFERROR(VLOOKUP(K587,UIR!$A$2:$P$21,14,FALSE),"")&lt;&gt;""),"Data is Missing.",""))</f>
        <v/>
      </c>
      <c r="Z587" s="194" t="str">
        <f>IF(B587="","",IF(AND(Input!X586="",IFERROR(VLOOKUP(K587,UIR!$A$2:$P$21,15,FALSE),"")&lt;&gt;""),"Data is Missing.",""))</f>
        <v/>
      </c>
      <c r="AA587" s="195" t="str">
        <f>IF(B587="","",IF(AND(Input!Y586="",IFERROR(VLOOKUP(K587,UIR!$A$2:$P$21,16,FALSE),"")&lt;&gt;""),"Data is Missing.",""))</f>
        <v/>
      </c>
      <c r="AC587" s="202" t="str">
        <f>IF(ISERROR(IF(Input!D586="","",IF(ISERROR(VLOOKUP(Input!D586,'Measure List'!$A$2:$A$30000,1,0)),"Invalid RefNo",""))),"",IF(Input!D586="","",IF(ISERROR(VLOOKUP(Input!D586,'Measure List'!$A$2:$A$30000,1,0)),"Invalid RefNo","")))</f>
        <v/>
      </c>
      <c r="AD587" s="156"/>
      <c r="AE587" s="156"/>
      <c r="AF587" s="156"/>
      <c r="AG587" s="156"/>
      <c r="AH587" s="156"/>
      <c r="AI587" s="156"/>
      <c r="AJ587" s="156"/>
      <c r="AK587" s="156"/>
      <c r="AL587" s="203" t="str">
        <f>IF(COUNTIF(Dropdowns!$K$2:$K$7,Input!S586)&gt;0,"",IF(Input!S586="","","Invalid Type"))</f>
        <v/>
      </c>
      <c r="AN587" s="204" t="str">
        <f>IF(Input!C586="","",IF(ISNUMBER(VALUE(Input!C586)),"","Needs to be a number."))</f>
        <v/>
      </c>
      <c r="AO587" s="205" t="str">
        <f>IF(Input!E586="","",IF(ISNUMBER(VALUE(Input!E586)),"","Needs to be a number."))</f>
        <v/>
      </c>
      <c r="AP587" s="205" t="str">
        <f>IF(Input!N586="","",IF(ISNUMBER(VALUE(Input!N586)),"","Needs to be a number."))</f>
        <v/>
      </c>
      <c r="AQ587" s="205" t="str">
        <f>IF(Input!O586="","",IF(ISNUMBER(VALUE(Input!O586)),"","Needs to be a number."))</f>
        <v/>
      </c>
      <c r="AR587" s="205" t="str">
        <f>IF(Input!V586="","",IF(ISNUMBER(VALUE(Input!V586)),"","Needs to be a number."))</f>
        <v/>
      </c>
      <c r="AS587" s="205" t="str">
        <f>IF(Input!W586="","",IF(ISNUMBER(VALUE(Input!W586)),"","Needs to be a number."))</f>
        <v/>
      </c>
      <c r="AT587" s="205" t="str">
        <f>IF(Input!X586="","",IF(ISNUMBER(VALUE(Input!X586)),"","Needs to be a number."))</f>
        <v/>
      </c>
      <c r="AU587" s="206" t="str">
        <f>IF(Input!Y586="","",IF(ISNUMBER(VALUE(Input!Y586)),"","Needs to be a number."))</f>
        <v/>
      </c>
      <c r="AW587" s="259" t="str">
        <f>IF(OR(VALUE(Input!C586)&lt;0,VALUE(Input!C586)&gt;100), "Invalid EEI %","")</f>
        <v/>
      </c>
      <c r="AX587" s="207"/>
      <c r="AY587" s="278" t="str">
        <f>IF(Input!E586="","",IF(VALUE(Input!E586)=0,"Do not enter 0.",""))</f>
        <v/>
      </c>
    </row>
    <row r="588" spans="2:51" x14ac:dyDescent="0.3">
      <c r="B588" s="188" t="str">
        <f>Input!A587</f>
        <v/>
      </c>
      <c r="C588" s="189" t="str">
        <f>IF(ISERROR(IF(AND(Input!$A587="",SUMPRODUCT(--(LEN(Input!$A588:'Input'!$A$1006)&gt;0))&lt;&gt;0),"Row is skipped.",IF(AND(Input!$A587="",Input!$A588=""),"", IF(Input!B587="","Data is missing.","")))),"",IF(AND(Input!$A587="",SUMPRODUCT(--(LEN(Input!$A588:'Input'!$A$1006)&gt;0))&lt;&gt;0),"Row is skipped.",IF(AND(Input!$A587="",Input!$A588=""),"", IF(Input!B587="","Data is missing.",""))))</f>
        <v/>
      </c>
      <c r="D588" s="189" t="str">
        <f>IF(ISERROR(IF(AND(Input!$A587="",SUMPRODUCT(--(LEN(Input!$A588:'Input'!$A$1006)&gt;0))&lt;&gt;0),"Row is skipped.",IF(AND(Input!$A587="",Input!$A588=""),"", IF(Input!C587="","Data is missing.","")))),"",IF(AND(Input!$A587="",SUMPRODUCT(--(LEN(Input!$A588:'Input'!$A$1006)&gt;0))&lt;&gt;0),"Row is skipped.",IF(AND(Input!$A587="",Input!$A588=""),"", IF(Input!C587="","Data is missing.",""))))</f>
        <v/>
      </c>
      <c r="E588" s="189" t="str">
        <f>IF(ISERROR(IF(AND(Input!$A587="",SUMPRODUCT(--(LEN(Input!$A588:'Input'!$A$1006)&gt;0))&lt;&gt;0),"Row is skipped.",IF(AND(Input!$A587="",Input!$A588=""),"", IF(Input!D587="","Data is missing.","")))),"",IF(AND(Input!$A587="",SUMPRODUCT(--(LEN(Input!$A588:'Input'!$A$1006)&gt;0))&lt;&gt;0),"Row is skipped.",IF(AND(Input!$A587="",Input!$A588=""),"", IF(Input!D587="","Data is missing.",""))))</f>
        <v/>
      </c>
      <c r="F588" s="189" t="str">
        <f>IF(ISERROR(IF(AND(Input!$A587="",SUMPRODUCT(--(LEN(Input!$A588:'Input'!$A$1006)&gt;0))&lt;&gt;0),"Row is skipped.",IF(AND(Input!$A587="",Input!$A588=""),"", IF(Input!E587="","Data is missing.","")))),"",IF(AND(Input!$A587="",SUMPRODUCT(--(LEN(Input!$A588:'Input'!$A$1006)&gt;0))&lt;&gt;0),"Row is skipped.",IF(AND(Input!$A587="",Input!$A588=""),"", IF(Input!E587="","Data is missing.",""))))</f>
        <v/>
      </c>
      <c r="G588" s="189" t="str">
        <f>IF(ISERROR(IF(AND(Input!$A587="",SUMPRODUCT(--(LEN(Input!$A588:'Input'!$A$1006)&gt;0))&lt;&gt;0),"Row is skipped.",IF(AND(Input!$A587="",Input!$A588=""),"", IF(Input!F587="","Data is missing.","")))),"",IF(AND(Input!$A587="",SUMPRODUCT(--(LEN(Input!$A588:'Input'!$A$1006)&gt;0))&lt;&gt;0),"Row is skipped.",IF(AND(Input!$A587="",Input!$A588=""),"", IF(Input!F587="","Data is missing.",""))))</f>
        <v/>
      </c>
      <c r="H588" s="190" t="str">
        <f>IF(ISERROR(IF(AND(Input!$A587="",SUMPRODUCT(--(LEN(Input!$A588:'Input'!$A$1006)&gt;0))&lt;&gt;0),"Row is skipped.",IF(AND(Input!$A587="",Input!$A588=""),"", IF(Input!G587="","Data is missing.","")))),"",IF(AND(Input!$A587="",SUMPRODUCT(--(LEN(Input!$A588:'Input'!$A$1006)&gt;0))&lt;&gt;0),"Row is skipped.",IF(AND(Input!$A587="",Input!$A588=""),"", IF(Input!G587="","Data is missing.",""))))</f>
        <v/>
      </c>
      <c r="I588" s="156"/>
      <c r="J588" s="191" t="str">
        <f>IFERROR(VLOOKUP(VLOOKUP(Input!$D587,'Measure List'!$A:$AN,40,FALSE),UIR!$A$1:$Q$27,17,FALSE),"")</f>
        <v/>
      </c>
      <c r="K588" s="192" t="str">
        <f>IFERROR(VLOOKUP(Input!$D587,'Measure List'!$A:$AN,40,FALSE),"")</f>
        <v/>
      </c>
      <c r="L588" s="156"/>
      <c r="M588" s="193" t="str">
        <f>IF(B588="","",IF(AND(Input!H587="",IFERROR(VLOOKUP(K588,UIR!$A$2:$P$21,2,FALSE),"")&lt;&gt;""),"Data is Missing.",""))</f>
        <v/>
      </c>
      <c r="N588" s="194" t="str">
        <f>IF(B588="","",IF(AND(Input!I587="",IFERROR(VLOOKUP(K588,UIR!$A$2:$P$21,3,FALSE),"")&lt;&gt;""),"Data is Missing.",""))</f>
        <v/>
      </c>
      <c r="O588" s="194" t="str">
        <f>IF(B588="","",IF(AND(Input!J587="",IFERROR(VLOOKUP(K588,UIR!$A$2:$P$21,4,FALSE),"")&lt;&gt;""),"Data is Missing.",""))</f>
        <v/>
      </c>
      <c r="P588" s="194" t="str">
        <f>IF(B588="","",IF(AND(Input!K587="",IFERROR(VLOOKUP(K588,UIR!$A$2:$P$21,5,FALSE),"")&lt;&gt;""),"Data is Missing.",""))</f>
        <v/>
      </c>
      <c r="Q588" s="194" t="str">
        <f>IF(B588="","",IF(AND(Input!L587="",IFERROR(VLOOKUP(K588,UIR!$A$2:$P$21,6,FALSE),"")&lt;&gt;""),"Data is Missing.",""))</f>
        <v/>
      </c>
      <c r="R588" s="194" t="str">
        <f>IF(B588="","",IF(AND(Input!M587="",IFERROR(VLOOKUP(K588,UIR!$A$2:$P$21,7,FALSE),"")&lt;&gt;""),"Data is Missing.",""))</f>
        <v/>
      </c>
      <c r="S588" s="194" t="str">
        <f>IF(B588="","",IF(AND(Input!P587="",IFERROR(VLOOKUP(K588,UIR!$A$2:$P$21,8,FALSE),"")&lt;&gt;""),"Data is Missing.",""))</f>
        <v/>
      </c>
      <c r="T588" s="194" t="str">
        <f>IF(B588="","",IF(AND(Input!Q587="",IFERROR(VLOOKUP(K588,UIR!$A$2:$P$21,9,FALSE),"")&lt;&gt;""),"Data is Missing.",""))</f>
        <v/>
      </c>
      <c r="U588" s="194"/>
      <c r="V588" s="194" t="str">
        <f>IF(B588="","",IF(AND(Input!S587="",IFERROR(VLOOKUP(K588,UIR!$A$2:$P$21,11,FALSE),"")&lt;&gt;""),"Data is Missing.",""))</f>
        <v/>
      </c>
      <c r="W588" s="194" t="str">
        <f>IF(B588="","",IF(AND(Input!T587="",IFERROR(VLOOKUP(K588,UIR!$A$2:$P$21,12,FALSE),"")&lt;&gt;""),"Data is Missing.",""))</f>
        <v/>
      </c>
      <c r="X588" s="194" t="str">
        <f>IF(B588="","",IF(AND(Input!V587="",IFERROR(VLOOKUP(K588,UIR!$A$2:$P$21,13,FALSE),"")&lt;&gt;""),"Data is Missing.",""))</f>
        <v/>
      </c>
      <c r="Y588" s="194" t="str">
        <f>IF(B588="","",IF(AND(Input!W587="",IFERROR(VLOOKUP(K588,UIR!$A$2:$P$21,14,FALSE),"")&lt;&gt;""),"Data is Missing.",""))</f>
        <v/>
      </c>
      <c r="Z588" s="194" t="str">
        <f>IF(B588="","",IF(AND(Input!X587="",IFERROR(VLOOKUP(K588,UIR!$A$2:$P$21,15,FALSE),"")&lt;&gt;""),"Data is Missing.",""))</f>
        <v/>
      </c>
      <c r="AA588" s="195" t="str">
        <f>IF(B588="","",IF(AND(Input!Y587="",IFERROR(VLOOKUP(K588,UIR!$A$2:$P$21,16,FALSE),"")&lt;&gt;""),"Data is Missing.",""))</f>
        <v/>
      </c>
      <c r="AC588" s="202" t="str">
        <f>IF(ISERROR(IF(Input!D587="","",IF(ISERROR(VLOOKUP(Input!D587,'Measure List'!$A$2:$A$30000,1,0)),"Invalid RefNo",""))),"",IF(Input!D587="","",IF(ISERROR(VLOOKUP(Input!D587,'Measure List'!$A$2:$A$30000,1,0)),"Invalid RefNo","")))</f>
        <v/>
      </c>
      <c r="AD588" s="156"/>
      <c r="AE588" s="156"/>
      <c r="AF588" s="156"/>
      <c r="AG588" s="156"/>
      <c r="AH588" s="156"/>
      <c r="AI588" s="156"/>
      <c r="AJ588" s="156"/>
      <c r="AK588" s="156"/>
      <c r="AL588" s="203" t="str">
        <f>IF(COUNTIF(Dropdowns!$K$2:$K$7,Input!S587)&gt;0,"",IF(Input!S587="","","Invalid Type"))</f>
        <v/>
      </c>
      <c r="AN588" s="204" t="str">
        <f>IF(Input!C587="","",IF(ISNUMBER(VALUE(Input!C587)),"","Needs to be a number."))</f>
        <v/>
      </c>
      <c r="AO588" s="205" t="str">
        <f>IF(Input!E587="","",IF(ISNUMBER(VALUE(Input!E587)),"","Needs to be a number."))</f>
        <v/>
      </c>
      <c r="AP588" s="205" t="str">
        <f>IF(Input!N587="","",IF(ISNUMBER(VALUE(Input!N587)),"","Needs to be a number."))</f>
        <v/>
      </c>
      <c r="AQ588" s="205" t="str">
        <f>IF(Input!O587="","",IF(ISNUMBER(VALUE(Input!O587)),"","Needs to be a number."))</f>
        <v/>
      </c>
      <c r="AR588" s="205" t="str">
        <f>IF(Input!V587="","",IF(ISNUMBER(VALUE(Input!V587)),"","Needs to be a number."))</f>
        <v/>
      </c>
      <c r="AS588" s="205" t="str">
        <f>IF(Input!W587="","",IF(ISNUMBER(VALUE(Input!W587)),"","Needs to be a number."))</f>
        <v/>
      </c>
      <c r="AT588" s="205" t="str">
        <f>IF(Input!X587="","",IF(ISNUMBER(VALUE(Input!X587)),"","Needs to be a number."))</f>
        <v/>
      </c>
      <c r="AU588" s="206" t="str">
        <f>IF(Input!Y587="","",IF(ISNUMBER(VALUE(Input!Y587)),"","Needs to be a number."))</f>
        <v/>
      </c>
      <c r="AW588" s="259" t="str">
        <f>IF(OR(VALUE(Input!C587)&lt;0,VALUE(Input!C587)&gt;100), "Invalid EEI %","")</f>
        <v/>
      </c>
      <c r="AX588" s="207"/>
      <c r="AY588" s="278" t="str">
        <f>IF(Input!E587="","",IF(VALUE(Input!E587)=0,"Do not enter 0.",""))</f>
        <v/>
      </c>
    </row>
    <row r="589" spans="2:51" x14ac:dyDescent="0.3">
      <c r="B589" s="188" t="str">
        <f>Input!A588</f>
        <v/>
      </c>
      <c r="C589" s="189" t="str">
        <f>IF(ISERROR(IF(AND(Input!$A588="",SUMPRODUCT(--(LEN(Input!$A589:'Input'!$A$1006)&gt;0))&lt;&gt;0),"Row is skipped.",IF(AND(Input!$A588="",Input!$A589=""),"", IF(Input!B588="","Data is missing.","")))),"",IF(AND(Input!$A588="",SUMPRODUCT(--(LEN(Input!$A589:'Input'!$A$1006)&gt;0))&lt;&gt;0),"Row is skipped.",IF(AND(Input!$A588="",Input!$A589=""),"", IF(Input!B588="","Data is missing.",""))))</f>
        <v/>
      </c>
      <c r="D589" s="189" t="str">
        <f>IF(ISERROR(IF(AND(Input!$A588="",SUMPRODUCT(--(LEN(Input!$A589:'Input'!$A$1006)&gt;0))&lt;&gt;0),"Row is skipped.",IF(AND(Input!$A588="",Input!$A589=""),"", IF(Input!C588="","Data is missing.","")))),"",IF(AND(Input!$A588="",SUMPRODUCT(--(LEN(Input!$A589:'Input'!$A$1006)&gt;0))&lt;&gt;0),"Row is skipped.",IF(AND(Input!$A588="",Input!$A589=""),"", IF(Input!C588="","Data is missing.",""))))</f>
        <v/>
      </c>
      <c r="E589" s="189" t="str">
        <f>IF(ISERROR(IF(AND(Input!$A588="",SUMPRODUCT(--(LEN(Input!$A589:'Input'!$A$1006)&gt;0))&lt;&gt;0),"Row is skipped.",IF(AND(Input!$A588="",Input!$A589=""),"", IF(Input!D588="","Data is missing.","")))),"",IF(AND(Input!$A588="",SUMPRODUCT(--(LEN(Input!$A589:'Input'!$A$1006)&gt;0))&lt;&gt;0),"Row is skipped.",IF(AND(Input!$A588="",Input!$A589=""),"", IF(Input!D588="","Data is missing.",""))))</f>
        <v/>
      </c>
      <c r="F589" s="189" t="str">
        <f>IF(ISERROR(IF(AND(Input!$A588="",SUMPRODUCT(--(LEN(Input!$A589:'Input'!$A$1006)&gt;0))&lt;&gt;0),"Row is skipped.",IF(AND(Input!$A588="",Input!$A589=""),"", IF(Input!E588="","Data is missing.","")))),"",IF(AND(Input!$A588="",SUMPRODUCT(--(LEN(Input!$A589:'Input'!$A$1006)&gt;0))&lt;&gt;0),"Row is skipped.",IF(AND(Input!$A588="",Input!$A589=""),"", IF(Input!E588="","Data is missing.",""))))</f>
        <v/>
      </c>
      <c r="G589" s="189" t="str">
        <f>IF(ISERROR(IF(AND(Input!$A588="",SUMPRODUCT(--(LEN(Input!$A589:'Input'!$A$1006)&gt;0))&lt;&gt;0),"Row is skipped.",IF(AND(Input!$A588="",Input!$A589=""),"", IF(Input!F588="","Data is missing.","")))),"",IF(AND(Input!$A588="",SUMPRODUCT(--(LEN(Input!$A589:'Input'!$A$1006)&gt;0))&lt;&gt;0),"Row is skipped.",IF(AND(Input!$A588="",Input!$A589=""),"", IF(Input!F588="","Data is missing.",""))))</f>
        <v/>
      </c>
      <c r="H589" s="190" t="str">
        <f>IF(ISERROR(IF(AND(Input!$A588="",SUMPRODUCT(--(LEN(Input!$A589:'Input'!$A$1006)&gt;0))&lt;&gt;0),"Row is skipped.",IF(AND(Input!$A588="",Input!$A589=""),"", IF(Input!G588="","Data is missing.","")))),"",IF(AND(Input!$A588="",SUMPRODUCT(--(LEN(Input!$A589:'Input'!$A$1006)&gt;0))&lt;&gt;0),"Row is skipped.",IF(AND(Input!$A588="",Input!$A589=""),"", IF(Input!G588="","Data is missing.",""))))</f>
        <v/>
      </c>
      <c r="I589" s="156"/>
      <c r="J589" s="191" t="str">
        <f>IFERROR(VLOOKUP(VLOOKUP(Input!$D588,'Measure List'!$A:$AN,40,FALSE),UIR!$A$1:$Q$27,17,FALSE),"")</f>
        <v/>
      </c>
      <c r="K589" s="192" t="str">
        <f>IFERROR(VLOOKUP(Input!$D588,'Measure List'!$A:$AN,40,FALSE),"")</f>
        <v/>
      </c>
      <c r="L589" s="156"/>
      <c r="M589" s="193" t="str">
        <f>IF(B589="","",IF(AND(Input!H588="",IFERROR(VLOOKUP(K589,UIR!$A$2:$P$21,2,FALSE),"")&lt;&gt;""),"Data is Missing.",""))</f>
        <v/>
      </c>
      <c r="N589" s="194" t="str">
        <f>IF(B589="","",IF(AND(Input!I588="",IFERROR(VLOOKUP(K589,UIR!$A$2:$P$21,3,FALSE),"")&lt;&gt;""),"Data is Missing.",""))</f>
        <v/>
      </c>
      <c r="O589" s="194" t="str">
        <f>IF(B589="","",IF(AND(Input!J588="",IFERROR(VLOOKUP(K589,UIR!$A$2:$P$21,4,FALSE),"")&lt;&gt;""),"Data is Missing.",""))</f>
        <v/>
      </c>
      <c r="P589" s="194" t="str">
        <f>IF(B589="","",IF(AND(Input!K588="",IFERROR(VLOOKUP(K589,UIR!$A$2:$P$21,5,FALSE),"")&lt;&gt;""),"Data is Missing.",""))</f>
        <v/>
      </c>
      <c r="Q589" s="194" t="str">
        <f>IF(B589="","",IF(AND(Input!L588="",IFERROR(VLOOKUP(K589,UIR!$A$2:$P$21,6,FALSE),"")&lt;&gt;""),"Data is Missing.",""))</f>
        <v/>
      </c>
      <c r="R589" s="194" t="str">
        <f>IF(B589="","",IF(AND(Input!M588="",IFERROR(VLOOKUP(K589,UIR!$A$2:$P$21,7,FALSE),"")&lt;&gt;""),"Data is Missing.",""))</f>
        <v/>
      </c>
      <c r="S589" s="194" t="str">
        <f>IF(B589="","",IF(AND(Input!P588="",IFERROR(VLOOKUP(K589,UIR!$A$2:$P$21,8,FALSE),"")&lt;&gt;""),"Data is Missing.",""))</f>
        <v/>
      </c>
      <c r="T589" s="194" t="str">
        <f>IF(B589="","",IF(AND(Input!Q588="",IFERROR(VLOOKUP(K589,UIR!$A$2:$P$21,9,FALSE),"")&lt;&gt;""),"Data is Missing.",""))</f>
        <v/>
      </c>
      <c r="U589" s="194"/>
      <c r="V589" s="194" t="str">
        <f>IF(B589="","",IF(AND(Input!S588="",IFERROR(VLOOKUP(K589,UIR!$A$2:$P$21,11,FALSE),"")&lt;&gt;""),"Data is Missing.",""))</f>
        <v/>
      </c>
      <c r="W589" s="194" t="str">
        <f>IF(B589="","",IF(AND(Input!T588="",IFERROR(VLOOKUP(K589,UIR!$A$2:$P$21,12,FALSE),"")&lt;&gt;""),"Data is Missing.",""))</f>
        <v/>
      </c>
      <c r="X589" s="194" t="str">
        <f>IF(B589="","",IF(AND(Input!V588="",IFERROR(VLOOKUP(K589,UIR!$A$2:$P$21,13,FALSE),"")&lt;&gt;""),"Data is Missing.",""))</f>
        <v/>
      </c>
      <c r="Y589" s="194" t="str">
        <f>IF(B589="","",IF(AND(Input!W588="",IFERROR(VLOOKUP(K589,UIR!$A$2:$P$21,14,FALSE),"")&lt;&gt;""),"Data is Missing.",""))</f>
        <v/>
      </c>
      <c r="Z589" s="194" t="str">
        <f>IF(B589="","",IF(AND(Input!X588="",IFERROR(VLOOKUP(K589,UIR!$A$2:$P$21,15,FALSE),"")&lt;&gt;""),"Data is Missing.",""))</f>
        <v/>
      </c>
      <c r="AA589" s="195" t="str">
        <f>IF(B589="","",IF(AND(Input!Y588="",IFERROR(VLOOKUP(K589,UIR!$A$2:$P$21,16,FALSE),"")&lt;&gt;""),"Data is Missing.",""))</f>
        <v/>
      </c>
      <c r="AC589" s="202" t="str">
        <f>IF(ISERROR(IF(Input!D588="","",IF(ISERROR(VLOOKUP(Input!D588,'Measure List'!$A$2:$A$30000,1,0)),"Invalid RefNo",""))),"",IF(Input!D588="","",IF(ISERROR(VLOOKUP(Input!D588,'Measure List'!$A$2:$A$30000,1,0)),"Invalid RefNo","")))</f>
        <v/>
      </c>
      <c r="AD589" s="156"/>
      <c r="AE589" s="156"/>
      <c r="AF589" s="156"/>
      <c r="AG589" s="156"/>
      <c r="AH589" s="156"/>
      <c r="AI589" s="156"/>
      <c r="AJ589" s="156"/>
      <c r="AK589" s="156"/>
      <c r="AL589" s="203" t="str">
        <f>IF(COUNTIF(Dropdowns!$K$2:$K$7,Input!S588)&gt;0,"",IF(Input!S588="","","Invalid Type"))</f>
        <v/>
      </c>
      <c r="AN589" s="204" t="str">
        <f>IF(Input!C588="","",IF(ISNUMBER(VALUE(Input!C588)),"","Needs to be a number."))</f>
        <v/>
      </c>
      <c r="AO589" s="205" t="str">
        <f>IF(Input!E588="","",IF(ISNUMBER(VALUE(Input!E588)),"","Needs to be a number."))</f>
        <v/>
      </c>
      <c r="AP589" s="205" t="str">
        <f>IF(Input!N588="","",IF(ISNUMBER(VALUE(Input!N588)),"","Needs to be a number."))</f>
        <v/>
      </c>
      <c r="AQ589" s="205" t="str">
        <f>IF(Input!O588="","",IF(ISNUMBER(VALUE(Input!O588)),"","Needs to be a number."))</f>
        <v/>
      </c>
      <c r="AR589" s="205" t="str">
        <f>IF(Input!V588="","",IF(ISNUMBER(VALUE(Input!V588)),"","Needs to be a number."))</f>
        <v/>
      </c>
      <c r="AS589" s="205" t="str">
        <f>IF(Input!W588="","",IF(ISNUMBER(VALUE(Input!W588)),"","Needs to be a number."))</f>
        <v/>
      </c>
      <c r="AT589" s="205" t="str">
        <f>IF(Input!X588="","",IF(ISNUMBER(VALUE(Input!X588)),"","Needs to be a number."))</f>
        <v/>
      </c>
      <c r="AU589" s="206" t="str">
        <f>IF(Input!Y588="","",IF(ISNUMBER(VALUE(Input!Y588)),"","Needs to be a number."))</f>
        <v/>
      </c>
      <c r="AW589" s="259" t="str">
        <f>IF(OR(VALUE(Input!C588)&lt;0,VALUE(Input!C588)&gt;100), "Invalid EEI %","")</f>
        <v/>
      </c>
      <c r="AX589" s="207"/>
      <c r="AY589" s="278" t="str">
        <f>IF(Input!E588="","",IF(VALUE(Input!E588)=0,"Do not enter 0.",""))</f>
        <v/>
      </c>
    </row>
    <row r="590" spans="2:51" x14ac:dyDescent="0.3">
      <c r="B590" s="188" t="str">
        <f>Input!A589</f>
        <v/>
      </c>
      <c r="C590" s="189" t="str">
        <f>IF(ISERROR(IF(AND(Input!$A589="",SUMPRODUCT(--(LEN(Input!$A590:'Input'!$A$1006)&gt;0))&lt;&gt;0),"Row is skipped.",IF(AND(Input!$A589="",Input!$A590=""),"", IF(Input!B589="","Data is missing.","")))),"",IF(AND(Input!$A589="",SUMPRODUCT(--(LEN(Input!$A590:'Input'!$A$1006)&gt;0))&lt;&gt;0),"Row is skipped.",IF(AND(Input!$A589="",Input!$A590=""),"", IF(Input!B589="","Data is missing.",""))))</f>
        <v/>
      </c>
      <c r="D590" s="189" t="str">
        <f>IF(ISERROR(IF(AND(Input!$A589="",SUMPRODUCT(--(LEN(Input!$A590:'Input'!$A$1006)&gt;0))&lt;&gt;0),"Row is skipped.",IF(AND(Input!$A589="",Input!$A590=""),"", IF(Input!C589="","Data is missing.","")))),"",IF(AND(Input!$A589="",SUMPRODUCT(--(LEN(Input!$A590:'Input'!$A$1006)&gt;0))&lt;&gt;0),"Row is skipped.",IF(AND(Input!$A589="",Input!$A590=""),"", IF(Input!C589="","Data is missing.",""))))</f>
        <v/>
      </c>
      <c r="E590" s="189" t="str">
        <f>IF(ISERROR(IF(AND(Input!$A589="",SUMPRODUCT(--(LEN(Input!$A590:'Input'!$A$1006)&gt;0))&lt;&gt;0),"Row is skipped.",IF(AND(Input!$A589="",Input!$A590=""),"", IF(Input!D589="","Data is missing.","")))),"",IF(AND(Input!$A589="",SUMPRODUCT(--(LEN(Input!$A590:'Input'!$A$1006)&gt;0))&lt;&gt;0),"Row is skipped.",IF(AND(Input!$A589="",Input!$A590=""),"", IF(Input!D589="","Data is missing.",""))))</f>
        <v/>
      </c>
      <c r="F590" s="189" t="str">
        <f>IF(ISERROR(IF(AND(Input!$A589="",SUMPRODUCT(--(LEN(Input!$A590:'Input'!$A$1006)&gt;0))&lt;&gt;0),"Row is skipped.",IF(AND(Input!$A589="",Input!$A590=""),"", IF(Input!E589="","Data is missing.","")))),"",IF(AND(Input!$A589="",SUMPRODUCT(--(LEN(Input!$A590:'Input'!$A$1006)&gt;0))&lt;&gt;0),"Row is skipped.",IF(AND(Input!$A589="",Input!$A590=""),"", IF(Input!E589="","Data is missing.",""))))</f>
        <v/>
      </c>
      <c r="G590" s="189" t="str">
        <f>IF(ISERROR(IF(AND(Input!$A589="",SUMPRODUCT(--(LEN(Input!$A590:'Input'!$A$1006)&gt;0))&lt;&gt;0),"Row is skipped.",IF(AND(Input!$A589="",Input!$A590=""),"", IF(Input!F589="","Data is missing.","")))),"",IF(AND(Input!$A589="",SUMPRODUCT(--(LEN(Input!$A590:'Input'!$A$1006)&gt;0))&lt;&gt;0),"Row is skipped.",IF(AND(Input!$A589="",Input!$A590=""),"", IF(Input!F589="","Data is missing.",""))))</f>
        <v/>
      </c>
      <c r="H590" s="190" t="str">
        <f>IF(ISERROR(IF(AND(Input!$A589="",SUMPRODUCT(--(LEN(Input!$A590:'Input'!$A$1006)&gt;0))&lt;&gt;0),"Row is skipped.",IF(AND(Input!$A589="",Input!$A590=""),"", IF(Input!G589="","Data is missing.","")))),"",IF(AND(Input!$A589="",SUMPRODUCT(--(LEN(Input!$A590:'Input'!$A$1006)&gt;0))&lt;&gt;0),"Row is skipped.",IF(AND(Input!$A589="",Input!$A590=""),"", IF(Input!G589="","Data is missing.",""))))</f>
        <v/>
      </c>
      <c r="I590" s="156"/>
      <c r="J590" s="191" t="str">
        <f>IFERROR(VLOOKUP(VLOOKUP(Input!$D589,'Measure List'!$A:$AN,40,FALSE),UIR!$A$1:$Q$27,17,FALSE),"")</f>
        <v/>
      </c>
      <c r="K590" s="192" t="str">
        <f>IFERROR(VLOOKUP(Input!$D589,'Measure List'!$A:$AN,40,FALSE),"")</f>
        <v/>
      </c>
      <c r="L590" s="156"/>
      <c r="M590" s="193" t="str">
        <f>IF(B590="","",IF(AND(Input!H589="",IFERROR(VLOOKUP(K590,UIR!$A$2:$P$21,2,FALSE),"")&lt;&gt;""),"Data is Missing.",""))</f>
        <v/>
      </c>
      <c r="N590" s="194" t="str">
        <f>IF(B590="","",IF(AND(Input!I589="",IFERROR(VLOOKUP(K590,UIR!$A$2:$P$21,3,FALSE),"")&lt;&gt;""),"Data is Missing.",""))</f>
        <v/>
      </c>
      <c r="O590" s="194" t="str">
        <f>IF(B590="","",IF(AND(Input!J589="",IFERROR(VLOOKUP(K590,UIR!$A$2:$P$21,4,FALSE),"")&lt;&gt;""),"Data is Missing.",""))</f>
        <v/>
      </c>
      <c r="P590" s="194" t="str">
        <f>IF(B590="","",IF(AND(Input!K589="",IFERROR(VLOOKUP(K590,UIR!$A$2:$P$21,5,FALSE),"")&lt;&gt;""),"Data is Missing.",""))</f>
        <v/>
      </c>
      <c r="Q590" s="194" t="str">
        <f>IF(B590="","",IF(AND(Input!L589="",IFERROR(VLOOKUP(K590,UIR!$A$2:$P$21,6,FALSE),"")&lt;&gt;""),"Data is Missing.",""))</f>
        <v/>
      </c>
      <c r="R590" s="194" t="str">
        <f>IF(B590="","",IF(AND(Input!M589="",IFERROR(VLOOKUP(K590,UIR!$A$2:$P$21,7,FALSE),"")&lt;&gt;""),"Data is Missing.",""))</f>
        <v/>
      </c>
      <c r="S590" s="194" t="str">
        <f>IF(B590="","",IF(AND(Input!P589="",IFERROR(VLOOKUP(K590,UIR!$A$2:$P$21,8,FALSE),"")&lt;&gt;""),"Data is Missing.",""))</f>
        <v/>
      </c>
      <c r="T590" s="194" t="str">
        <f>IF(B590="","",IF(AND(Input!Q589="",IFERROR(VLOOKUP(K590,UIR!$A$2:$P$21,9,FALSE),"")&lt;&gt;""),"Data is Missing.",""))</f>
        <v/>
      </c>
      <c r="U590" s="194"/>
      <c r="V590" s="194" t="str">
        <f>IF(B590="","",IF(AND(Input!S589="",IFERROR(VLOOKUP(K590,UIR!$A$2:$P$21,11,FALSE),"")&lt;&gt;""),"Data is Missing.",""))</f>
        <v/>
      </c>
      <c r="W590" s="194" t="str">
        <f>IF(B590="","",IF(AND(Input!T589="",IFERROR(VLOOKUP(K590,UIR!$A$2:$P$21,12,FALSE),"")&lt;&gt;""),"Data is Missing.",""))</f>
        <v/>
      </c>
      <c r="X590" s="194" t="str">
        <f>IF(B590="","",IF(AND(Input!V589="",IFERROR(VLOOKUP(K590,UIR!$A$2:$P$21,13,FALSE),"")&lt;&gt;""),"Data is Missing.",""))</f>
        <v/>
      </c>
      <c r="Y590" s="194" t="str">
        <f>IF(B590="","",IF(AND(Input!W589="",IFERROR(VLOOKUP(K590,UIR!$A$2:$P$21,14,FALSE),"")&lt;&gt;""),"Data is Missing.",""))</f>
        <v/>
      </c>
      <c r="Z590" s="194" t="str">
        <f>IF(B590="","",IF(AND(Input!X589="",IFERROR(VLOOKUP(K590,UIR!$A$2:$P$21,15,FALSE),"")&lt;&gt;""),"Data is Missing.",""))</f>
        <v/>
      </c>
      <c r="AA590" s="195" t="str">
        <f>IF(B590="","",IF(AND(Input!Y589="",IFERROR(VLOOKUP(K590,UIR!$A$2:$P$21,16,FALSE),"")&lt;&gt;""),"Data is Missing.",""))</f>
        <v/>
      </c>
      <c r="AC590" s="202" t="str">
        <f>IF(ISERROR(IF(Input!D589="","",IF(ISERROR(VLOOKUP(Input!D589,'Measure List'!$A$2:$A$30000,1,0)),"Invalid RefNo",""))),"",IF(Input!D589="","",IF(ISERROR(VLOOKUP(Input!D589,'Measure List'!$A$2:$A$30000,1,0)),"Invalid RefNo","")))</f>
        <v/>
      </c>
      <c r="AD590" s="156"/>
      <c r="AE590" s="156"/>
      <c r="AF590" s="156"/>
      <c r="AG590" s="156"/>
      <c r="AH590" s="156"/>
      <c r="AI590" s="156"/>
      <c r="AJ590" s="156"/>
      <c r="AK590" s="156"/>
      <c r="AL590" s="203" t="str">
        <f>IF(COUNTIF(Dropdowns!$K$2:$K$7,Input!S589)&gt;0,"",IF(Input!S589="","","Invalid Type"))</f>
        <v/>
      </c>
      <c r="AN590" s="204" t="str">
        <f>IF(Input!C589="","",IF(ISNUMBER(VALUE(Input!C589)),"","Needs to be a number."))</f>
        <v/>
      </c>
      <c r="AO590" s="205" t="str">
        <f>IF(Input!E589="","",IF(ISNUMBER(VALUE(Input!E589)),"","Needs to be a number."))</f>
        <v/>
      </c>
      <c r="AP590" s="205" t="str">
        <f>IF(Input!N589="","",IF(ISNUMBER(VALUE(Input!N589)),"","Needs to be a number."))</f>
        <v/>
      </c>
      <c r="AQ590" s="205" t="str">
        <f>IF(Input!O589="","",IF(ISNUMBER(VALUE(Input!O589)),"","Needs to be a number."))</f>
        <v/>
      </c>
      <c r="AR590" s="205" t="str">
        <f>IF(Input!V589="","",IF(ISNUMBER(VALUE(Input!V589)),"","Needs to be a number."))</f>
        <v/>
      </c>
      <c r="AS590" s="205" t="str">
        <f>IF(Input!W589="","",IF(ISNUMBER(VALUE(Input!W589)),"","Needs to be a number."))</f>
        <v/>
      </c>
      <c r="AT590" s="205" t="str">
        <f>IF(Input!X589="","",IF(ISNUMBER(VALUE(Input!X589)),"","Needs to be a number."))</f>
        <v/>
      </c>
      <c r="AU590" s="206" t="str">
        <f>IF(Input!Y589="","",IF(ISNUMBER(VALUE(Input!Y589)),"","Needs to be a number."))</f>
        <v/>
      </c>
      <c r="AW590" s="259" t="str">
        <f>IF(OR(VALUE(Input!C589)&lt;0,VALUE(Input!C589)&gt;100), "Invalid EEI %","")</f>
        <v/>
      </c>
      <c r="AX590" s="207"/>
      <c r="AY590" s="278" t="str">
        <f>IF(Input!E589="","",IF(VALUE(Input!E589)=0,"Do not enter 0.",""))</f>
        <v/>
      </c>
    </row>
    <row r="591" spans="2:51" x14ac:dyDescent="0.3">
      <c r="B591" s="188" t="str">
        <f>Input!A590</f>
        <v/>
      </c>
      <c r="C591" s="189" t="str">
        <f>IF(ISERROR(IF(AND(Input!$A590="",SUMPRODUCT(--(LEN(Input!$A591:'Input'!$A$1006)&gt;0))&lt;&gt;0),"Row is skipped.",IF(AND(Input!$A590="",Input!$A591=""),"", IF(Input!B590="","Data is missing.","")))),"",IF(AND(Input!$A590="",SUMPRODUCT(--(LEN(Input!$A591:'Input'!$A$1006)&gt;0))&lt;&gt;0),"Row is skipped.",IF(AND(Input!$A590="",Input!$A591=""),"", IF(Input!B590="","Data is missing.",""))))</f>
        <v/>
      </c>
      <c r="D591" s="189" t="str">
        <f>IF(ISERROR(IF(AND(Input!$A590="",SUMPRODUCT(--(LEN(Input!$A591:'Input'!$A$1006)&gt;0))&lt;&gt;0),"Row is skipped.",IF(AND(Input!$A590="",Input!$A591=""),"", IF(Input!C590="","Data is missing.","")))),"",IF(AND(Input!$A590="",SUMPRODUCT(--(LEN(Input!$A591:'Input'!$A$1006)&gt;0))&lt;&gt;0),"Row is skipped.",IF(AND(Input!$A590="",Input!$A591=""),"", IF(Input!C590="","Data is missing.",""))))</f>
        <v/>
      </c>
      <c r="E591" s="189" t="str">
        <f>IF(ISERROR(IF(AND(Input!$A590="",SUMPRODUCT(--(LEN(Input!$A591:'Input'!$A$1006)&gt;0))&lt;&gt;0),"Row is skipped.",IF(AND(Input!$A590="",Input!$A591=""),"", IF(Input!D590="","Data is missing.","")))),"",IF(AND(Input!$A590="",SUMPRODUCT(--(LEN(Input!$A591:'Input'!$A$1006)&gt;0))&lt;&gt;0),"Row is skipped.",IF(AND(Input!$A590="",Input!$A591=""),"", IF(Input!D590="","Data is missing.",""))))</f>
        <v/>
      </c>
      <c r="F591" s="189" t="str">
        <f>IF(ISERROR(IF(AND(Input!$A590="",SUMPRODUCT(--(LEN(Input!$A591:'Input'!$A$1006)&gt;0))&lt;&gt;0),"Row is skipped.",IF(AND(Input!$A590="",Input!$A591=""),"", IF(Input!E590="","Data is missing.","")))),"",IF(AND(Input!$A590="",SUMPRODUCT(--(LEN(Input!$A591:'Input'!$A$1006)&gt;0))&lt;&gt;0),"Row is skipped.",IF(AND(Input!$A590="",Input!$A591=""),"", IF(Input!E590="","Data is missing.",""))))</f>
        <v/>
      </c>
      <c r="G591" s="189" t="str">
        <f>IF(ISERROR(IF(AND(Input!$A590="",SUMPRODUCT(--(LEN(Input!$A591:'Input'!$A$1006)&gt;0))&lt;&gt;0),"Row is skipped.",IF(AND(Input!$A590="",Input!$A591=""),"", IF(Input!F590="","Data is missing.","")))),"",IF(AND(Input!$A590="",SUMPRODUCT(--(LEN(Input!$A591:'Input'!$A$1006)&gt;0))&lt;&gt;0),"Row is skipped.",IF(AND(Input!$A590="",Input!$A591=""),"", IF(Input!F590="","Data is missing.",""))))</f>
        <v/>
      </c>
      <c r="H591" s="190" t="str">
        <f>IF(ISERROR(IF(AND(Input!$A590="",SUMPRODUCT(--(LEN(Input!$A591:'Input'!$A$1006)&gt;0))&lt;&gt;0),"Row is skipped.",IF(AND(Input!$A590="",Input!$A591=""),"", IF(Input!G590="","Data is missing.","")))),"",IF(AND(Input!$A590="",SUMPRODUCT(--(LEN(Input!$A591:'Input'!$A$1006)&gt;0))&lt;&gt;0),"Row is skipped.",IF(AND(Input!$A590="",Input!$A591=""),"", IF(Input!G590="","Data is missing.",""))))</f>
        <v/>
      </c>
      <c r="I591" s="156"/>
      <c r="J591" s="191" t="str">
        <f>IFERROR(VLOOKUP(VLOOKUP(Input!$D590,'Measure List'!$A:$AN,40,FALSE),UIR!$A$1:$Q$27,17,FALSE),"")</f>
        <v/>
      </c>
      <c r="K591" s="192" t="str">
        <f>IFERROR(VLOOKUP(Input!$D590,'Measure List'!$A:$AN,40,FALSE),"")</f>
        <v/>
      </c>
      <c r="L591" s="156"/>
      <c r="M591" s="193" t="str">
        <f>IF(B591="","",IF(AND(Input!H590="",IFERROR(VLOOKUP(K591,UIR!$A$2:$P$21,2,FALSE),"")&lt;&gt;""),"Data is Missing.",""))</f>
        <v/>
      </c>
      <c r="N591" s="194" t="str">
        <f>IF(B591="","",IF(AND(Input!I590="",IFERROR(VLOOKUP(K591,UIR!$A$2:$P$21,3,FALSE),"")&lt;&gt;""),"Data is Missing.",""))</f>
        <v/>
      </c>
      <c r="O591" s="194" t="str">
        <f>IF(B591="","",IF(AND(Input!J590="",IFERROR(VLOOKUP(K591,UIR!$A$2:$P$21,4,FALSE),"")&lt;&gt;""),"Data is Missing.",""))</f>
        <v/>
      </c>
      <c r="P591" s="194" t="str">
        <f>IF(B591="","",IF(AND(Input!K590="",IFERROR(VLOOKUP(K591,UIR!$A$2:$P$21,5,FALSE),"")&lt;&gt;""),"Data is Missing.",""))</f>
        <v/>
      </c>
      <c r="Q591" s="194" t="str">
        <f>IF(B591="","",IF(AND(Input!L590="",IFERROR(VLOOKUP(K591,UIR!$A$2:$P$21,6,FALSE),"")&lt;&gt;""),"Data is Missing.",""))</f>
        <v/>
      </c>
      <c r="R591" s="194" t="str">
        <f>IF(B591="","",IF(AND(Input!M590="",IFERROR(VLOOKUP(K591,UIR!$A$2:$P$21,7,FALSE),"")&lt;&gt;""),"Data is Missing.",""))</f>
        <v/>
      </c>
      <c r="S591" s="194" t="str">
        <f>IF(B591="","",IF(AND(Input!P590="",IFERROR(VLOOKUP(K591,UIR!$A$2:$P$21,8,FALSE),"")&lt;&gt;""),"Data is Missing.",""))</f>
        <v/>
      </c>
      <c r="T591" s="194" t="str">
        <f>IF(B591="","",IF(AND(Input!Q590="",IFERROR(VLOOKUP(K591,UIR!$A$2:$P$21,9,FALSE),"")&lt;&gt;""),"Data is Missing.",""))</f>
        <v/>
      </c>
      <c r="U591" s="194"/>
      <c r="V591" s="194" t="str">
        <f>IF(B591="","",IF(AND(Input!S590="",IFERROR(VLOOKUP(K591,UIR!$A$2:$P$21,11,FALSE),"")&lt;&gt;""),"Data is Missing.",""))</f>
        <v/>
      </c>
      <c r="W591" s="194" t="str">
        <f>IF(B591="","",IF(AND(Input!T590="",IFERROR(VLOOKUP(K591,UIR!$A$2:$P$21,12,FALSE),"")&lt;&gt;""),"Data is Missing.",""))</f>
        <v/>
      </c>
      <c r="X591" s="194" t="str">
        <f>IF(B591="","",IF(AND(Input!V590="",IFERROR(VLOOKUP(K591,UIR!$A$2:$P$21,13,FALSE),"")&lt;&gt;""),"Data is Missing.",""))</f>
        <v/>
      </c>
      <c r="Y591" s="194" t="str">
        <f>IF(B591="","",IF(AND(Input!W590="",IFERROR(VLOOKUP(K591,UIR!$A$2:$P$21,14,FALSE),"")&lt;&gt;""),"Data is Missing.",""))</f>
        <v/>
      </c>
      <c r="Z591" s="194" t="str">
        <f>IF(B591="","",IF(AND(Input!X590="",IFERROR(VLOOKUP(K591,UIR!$A$2:$P$21,15,FALSE),"")&lt;&gt;""),"Data is Missing.",""))</f>
        <v/>
      </c>
      <c r="AA591" s="195" t="str">
        <f>IF(B591="","",IF(AND(Input!Y590="",IFERROR(VLOOKUP(K591,UIR!$A$2:$P$21,16,FALSE),"")&lt;&gt;""),"Data is Missing.",""))</f>
        <v/>
      </c>
      <c r="AC591" s="202" t="str">
        <f>IF(ISERROR(IF(Input!D590="","",IF(ISERROR(VLOOKUP(Input!D590,'Measure List'!$A$2:$A$30000,1,0)),"Invalid RefNo",""))),"",IF(Input!D590="","",IF(ISERROR(VLOOKUP(Input!D590,'Measure List'!$A$2:$A$30000,1,0)),"Invalid RefNo","")))</f>
        <v/>
      </c>
      <c r="AD591" s="156"/>
      <c r="AE591" s="156"/>
      <c r="AF591" s="156"/>
      <c r="AG591" s="156"/>
      <c r="AH591" s="156"/>
      <c r="AI591" s="156"/>
      <c r="AJ591" s="156"/>
      <c r="AK591" s="156"/>
      <c r="AL591" s="203" t="str">
        <f>IF(COUNTIF(Dropdowns!$K$2:$K$7,Input!S590)&gt;0,"",IF(Input!S590="","","Invalid Type"))</f>
        <v/>
      </c>
      <c r="AN591" s="204" t="str">
        <f>IF(Input!C590="","",IF(ISNUMBER(VALUE(Input!C590)),"","Needs to be a number."))</f>
        <v/>
      </c>
      <c r="AO591" s="205" t="str">
        <f>IF(Input!E590="","",IF(ISNUMBER(VALUE(Input!E590)),"","Needs to be a number."))</f>
        <v/>
      </c>
      <c r="AP591" s="205" t="str">
        <f>IF(Input!N590="","",IF(ISNUMBER(VALUE(Input!N590)),"","Needs to be a number."))</f>
        <v/>
      </c>
      <c r="AQ591" s="205" t="str">
        <f>IF(Input!O590="","",IF(ISNUMBER(VALUE(Input!O590)),"","Needs to be a number."))</f>
        <v/>
      </c>
      <c r="AR591" s="205" t="str">
        <f>IF(Input!V590="","",IF(ISNUMBER(VALUE(Input!V590)),"","Needs to be a number."))</f>
        <v/>
      </c>
      <c r="AS591" s="205" t="str">
        <f>IF(Input!W590="","",IF(ISNUMBER(VALUE(Input!W590)),"","Needs to be a number."))</f>
        <v/>
      </c>
      <c r="AT591" s="205" t="str">
        <f>IF(Input!X590="","",IF(ISNUMBER(VALUE(Input!X590)),"","Needs to be a number."))</f>
        <v/>
      </c>
      <c r="AU591" s="206" t="str">
        <f>IF(Input!Y590="","",IF(ISNUMBER(VALUE(Input!Y590)),"","Needs to be a number."))</f>
        <v/>
      </c>
      <c r="AW591" s="259" t="str">
        <f>IF(OR(VALUE(Input!C590)&lt;0,VALUE(Input!C590)&gt;100), "Invalid EEI %","")</f>
        <v/>
      </c>
      <c r="AX591" s="207"/>
      <c r="AY591" s="278" t="str">
        <f>IF(Input!E590="","",IF(VALUE(Input!E590)=0,"Do not enter 0.",""))</f>
        <v/>
      </c>
    </row>
    <row r="592" spans="2:51" x14ac:dyDescent="0.3">
      <c r="B592" s="188" t="str">
        <f>Input!A591</f>
        <v/>
      </c>
      <c r="C592" s="189" t="str">
        <f>IF(ISERROR(IF(AND(Input!$A591="",SUMPRODUCT(--(LEN(Input!$A592:'Input'!$A$1006)&gt;0))&lt;&gt;0),"Row is skipped.",IF(AND(Input!$A591="",Input!$A592=""),"", IF(Input!B591="","Data is missing.","")))),"",IF(AND(Input!$A591="",SUMPRODUCT(--(LEN(Input!$A592:'Input'!$A$1006)&gt;0))&lt;&gt;0),"Row is skipped.",IF(AND(Input!$A591="",Input!$A592=""),"", IF(Input!B591="","Data is missing.",""))))</f>
        <v/>
      </c>
      <c r="D592" s="189" t="str">
        <f>IF(ISERROR(IF(AND(Input!$A591="",SUMPRODUCT(--(LEN(Input!$A592:'Input'!$A$1006)&gt;0))&lt;&gt;0),"Row is skipped.",IF(AND(Input!$A591="",Input!$A592=""),"", IF(Input!C591="","Data is missing.","")))),"",IF(AND(Input!$A591="",SUMPRODUCT(--(LEN(Input!$A592:'Input'!$A$1006)&gt;0))&lt;&gt;0),"Row is skipped.",IF(AND(Input!$A591="",Input!$A592=""),"", IF(Input!C591="","Data is missing.",""))))</f>
        <v/>
      </c>
      <c r="E592" s="189" t="str">
        <f>IF(ISERROR(IF(AND(Input!$A591="",SUMPRODUCT(--(LEN(Input!$A592:'Input'!$A$1006)&gt;0))&lt;&gt;0),"Row is skipped.",IF(AND(Input!$A591="",Input!$A592=""),"", IF(Input!D591="","Data is missing.","")))),"",IF(AND(Input!$A591="",SUMPRODUCT(--(LEN(Input!$A592:'Input'!$A$1006)&gt;0))&lt;&gt;0),"Row is skipped.",IF(AND(Input!$A591="",Input!$A592=""),"", IF(Input!D591="","Data is missing.",""))))</f>
        <v/>
      </c>
      <c r="F592" s="189" t="str">
        <f>IF(ISERROR(IF(AND(Input!$A591="",SUMPRODUCT(--(LEN(Input!$A592:'Input'!$A$1006)&gt;0))&lt;&gt;0),"Row is skipped.",IF(AND(Input!$A591="",Input!$A592=""),"", IF(Input!E591="","Data is missing.","")))),"",IF(AND(Input!$A591="",SUMPRODUCT(--(LEN(Input!$A592:'Input'!$A$1006)&gt;0))&lt;&gt;0),"Row is skipped.",IF(AND(Input!$A591="",Input!$A592=""),"", IF(Input!E591="","Data is missing.",""))))</f>
        <v/>
      </c>
      <c r="G592" s="189" t="str">
        <f>IF(ISERROR(IF(AND(Input!$A591="",SUMPRODUCT(--(LEN(Input!$A592:'Input'!$A$1006)&gt;0))&lt;&gt;0),"Row is skipped.",IF(AND(Input!$A591="",Input!$A592=""),"", IF(Input!F591="","Data is missing.","")))),"",IF(AND(Input!$A591="",SUMPRODUCT(--(LEN(Input!$A592:'Input'!$A$1006)&gt;0))&lt;&gt;0),"Row is skipped.",IF(AND(Input!$A591="",Input!$A592=""),"", IF(Input!F591="","Data is missing.",""))))</f>
        <v/>
      </c>
      <c r="H592" s="190" t="str">
        <f>IF(ISERROR(IF(AND(Input!$A591="",SUMPRODUCT(--(LEN(Input!$A592:'Input'!$A$1006)&gt;0))&lt;&gt;0),"Row is skipped.",IF(AND(Input!$A591="",Input!$A592=""),"", IF(Input!G591="","Data is missing.","")))),"",IF(AND(Input!$A591="",SUMPRODUCT(--(LEN(Input!$A592:'Input'!$A$1006)&gt;0))&lt;&gt;0),"Row is skipped.",IF(AND(Input!$A591="",Input!$A592=""),"", IF(Input!G591="","Data is missing.",""))))</f>
        <v/>
      </c>
      <c r="I592" s="156"/>
      <c r="J592" s="191" t="str">
        <f>IFERROR(VLOOKUP(VLOOKUP(Input!$D591,'Measure List'!$A:$AN,40,FALSE),UIR!$A$1:$Q$27,17,FALSE),"")</f>
        <v/>
      </c>
      <c r="K592" s="192" t="str">
        <f>IFERROR(VLOOKUP(Input!$D591,'Measure List'!$A:$AN,40,FALSE),"")</f>
        <v/>
      </c>
      <c r="L592" s="156"/>
      <c r="M592" s="193" t="str">
        <f>IF(B592="","",IF(AND(Input!H591="",IFERROR(VLOOKUP(K592,UIR!$A$2:$P$21,2,FALSE),"")&lt;&gt;""),"Data is Missing.",""))</f>
        <v/>
      </c>
      <c r="N592" s="194" t="str">
        <f>IF(B592="","",IF(AND(Input!I591="",IFERROR(VLOOKUP(K592,UIR!$A$2:$P$21,3,FALSE),"")&lt;&gt;""),"Data is Missing.",""))</f>
        <v/>
      </c>
      <c r="O592" s="194" t="str">
        <f>IF(B592="","",IF(AND(Input!J591="",IFERROR(VLOOKUP(K592,UIR!$A$2:$P$21,4,FALSE),"")&lt;&gt;""),"Data is Missing.",""))</f>
        <v/>
      </c>
      <c r="P592" s="194" t="str">
        <f>IF(B592="","",IF(AND(Input!K591="",IFERROR(VLOOKUP(K592,UIR!$A$2:$P$21,5,FALSE),"")&lt;&gt;""),"Data is Missing.",""))</f>
        <v/>
      </c>
      <c r="Q592" s="194" t="str">
        <f>IF(B592="","",IF(AND(Input!L591="",IFERROR(VLOOKUP(K592,UIR!$A$2:$P$21,6,FALSE),"")&lt;&gt;""),"Data is Missing.",""))</f>
        <v/>
      </c>
      <c r="R592" s="194" t="str">
        <f>IF(B592="","",IF(AND(Input!M591="",IFERROR(VLOOKUP(K592,UIR!$A$2:$P$21,7,FALSE),"")&lt;&gt;""),"Data is Missing.",""))</f>
        <v/>
      </c>
      <c r="S592" s="194" t="str">
        <f>IF(B592="","",IF(AND(Input!P591="",IFERROR(VLOOKUP(K592,UIR!$A$2:$P$21,8,FALSE),"")&lt;&gt;""),"Data is Missing.",""))</f>
        <v/>
      </c>
      <c r="T592" s="194" t="str">
        <f>IF(B592="","",IF(AND(Input!Q591="",IFERROR(VLOOKUP(K592,UIR!$A$2:$P$21,9,FALSE),"")&lt;&gt;""),"Data is Missing.",""))</f>
        <v/>
      </c>
      <c r="U592" s="194"/>
      <c r="V592" s="194" t="str">
        <f>IF(B592="","",IF(AND(Input!S591="",IFERROR(VLOOKUP(K592,UIR!$A$2:$P$21,11,FALSE),"")&lt;&gt;""),"Data is Missing.",""))</f>
        <v/>
      </c>
      <c r="W592" s="194" t="str">
        <f>IF(B592="","",IF(AND(Input!T591="",IFERROR(VLOOKUP(K592,UIR!$A$2:$P$21,12,FALSE),"")&lt;&gt;""),"Data is Missing.",""))</f>
        <v/>
      </c>
      <c r="X592" s="194" t="str">
        <f>IF(B592="","",IF(AND(Input!V591="",IFERROR(VLOOKUP(K592,UIR!$A$2:$P$21,13,FALSE),"")&lt;&gt;""),"Data is Missing.",""))</f>
        <v/>
      </c>
      <c r="Y592" s="194" t="str">
        <f>IF(B592="","",IF(AND(Input!W591="",IFERROR(VLOOKUP(K592,UIR!$A$2:$P$21,14,FALSE),"")&lt;&gt;""),"Data is Missing.",""))</f>
        <v/>
      </c>
      <c r="Z592" s="194" t="str">
        <f>IF(B592="","",IF(AND(Input!X591="",IFERROR(VLOOKUP(K592,UIR!$A$2:$P$21,15,FALSE),"")&lt;&gt;""),"Data is Missing.",""))</f>
        <v/>
      </c>
      <c r="AA592" s="195" t="str">
        <f>IF(B592="","",IF(AND(Input!Y591="",IFERROR(VLOOKUP(K592,UIR!$A$2:$P$21,16,FALSE),"")&lt;&gt;""),"Data is Missing.",""))</f>
        <v/>
      </c>
      <c r="AC592" s="202" t="str">
        <f>IF(ISERROR(IF(Input!D591="","",IF(ISERROR(VLOOKUP(Input!D591,'Measure List'!$A$2:$A$30000,1,0)),"Invalid RefNo",""))),"",IF(Input!D591="","",IF(ISERROR(VLOOKUP(Input!D591,'Measure List'!$A$2:$A$30000,1,0)),"Invalid RefNo","")))</f>
        <v/>
      </c>
      <c r="AD592" s="156"/>
      <c r="AE592" s="156"/>
      <c r="AF592" s="156"/>
      <c r="AG592" s="156"/>
      <c r="AH592" s="156"/>
      <c r="AI592" s="156"/>
      <c r="AJ592" s="156"/>
      <c r="AK592" s="156"/>
      <c r="AL592" s="203" t="str">
        <f>IF(COUNTIF(Dropdowns!$K$2:$K$7,Input!S591)&gt;0,"",IF(Input!S591="","","Invalid Type"))</f>
        <v/>
      </c>
      <c r="AN592" s="204" t="str">
        <f>IF(Input!C591="","",IF(ISNUMBER(VALUE(Input!C591)),"","Needs to be a number."))</f>
        <v/>
      </c>
      <c r="AO592" s="205" t="str">
        <f>IF(Input!E591="","",IF(ISNUMBER(VALUE(Input!E591)),"","Needs to be a number."))</f>
        <v/>
      </c>
      <c r="AP592" s="205" t="str">
        <f>IF(Input!N591="","",IF(ISNUMBER(VALUE(Input!N591)),"","Needs to be a number."))</f>
        <v/>
      </c>
      <c r="AQ592" s="205" t="str">
        <f>IF(Input!O591="","",IF(ISNUMBER(VALUE(Input!O591)),"","Needs to be a number."))</f>
        <v/>
      </c>
      <c r="AR592" s="205" t="str">
        <f>IF(Input!V591="","",IF(ISNUMBER(VALUE(Input!V591)),"","Needs to be a number."))</f>
        <v/>
      </c>
      <c r="AS592" s="205" t="str">
        <f>IF(Input!W591="","",IF(ISNUMBER(VALUE(Input!W591)),"","Needs to be a number."))</f>
        <v/>
      </c>
      <c r="AT592" s="205" t="str">
        <f>IF(Input!X591="","",IF(ISNUMBER(VALUE(Input!X591)),"","Needs to be a number."))</f>
        <v/>
      </c>
      <c r="AU592" s="206" t="str">
        <f>IF(Input!Y591="","",IF(ISNUMBER(VALUE(Input!Y591)),"","Needs to be a number."))</f>
        <v/>
      </c>
      <c r="AW592" s="259" t="str">
        <f>IF(OR(VALUE(Input!C591)&lt;0,VALUE(Input!C591)&gt;100), "Invalid EEI %","")</f>
        <v/>
      </c>
      <c r="AX592" s="207"/>
      <c r="AY592" s="278" t="str">
        <f>IF(Input!E591="","",IF(VALUE(Input!E591)=0,"Do not enter 0.",""))</f>
        <v/>
      </c>
    </row>
    <row r="593" spans="2:51" x14ac:dyDescent="0.3">
      <c r="B593" s="188" t="str">
        <f>Input!A592</f>
        <v/>
      </c>
      <c r="C593" s="189" t="str">
        <f>IF(ISERROR(IF(AND(Input!$A592="",SUMPRODUCT(--(LEN(Input!$A593:'Input'!$A$1006)&gt;0))&lt;&gt;0),"Row is skipped.",IF(AND(Input!$A592="",Input!$A593=""),"", IF(Input!B592="","Data is missing.","")))),"",IF(AND(Input!$A592="",SUMPRODUCT(--(LEN(Input!$A593:'Input'!$A$1006)&gt;0))&lt;&gt;0),"Row is skipped.",IF(AND(Input!$A592="",Input!$A593=""),"", IF(Input!B592="","Data is missing.",""))))</f>
        <v/>
      </c>
      <c r="D593" s="189" t="str">
        <f>IF(ISERROR(IF(AND(Input!$A592="",SUMPRODUCT(--(LEN(Input!$A593:'Input'!$A$1006)&gt;0))&lt;&gt;0),"Row is skipped.",IF(AND(Input!$A592="",Input!$A593=""),"", IF(Input!C592="","Data is missing.","")))),"",IF(AND(Input!$A592="",SUMPRODUCT(--(LEN(Input!$A593:'Input'!$A$1006)&gt;0))&lt;&gt;0),"Row is skipped.",IF(AND(Input!$A592="",Input!$A593=""),"", IF(Input!C592="","Data is missing.",""))))</f>
        <v/>
      </c>
      <c r="E593" s="189" t="str">
        <f>IF(ISERROR(IF(AND(Input!$A592="",SUMPRODUCT(--(LEN(Input!$A593:'Input'!$A$1006)&gt;0))&lt;&gt;0),"Row is skipped.",IF(AND(Input!$A592="",Input!$A593=""),"", IF(Input!D592="","Data is missing.","")))),"",IF(AND(Input!$A592="",SUMPRODUCT(--(LEN(Input!$A593:'Input'!$A$1006)&gt;0))&lt;&gt;0),"Row is skipped.",IF(AND(Input!$A592="",Input!$A593=""),"", IF(Input!D592="","Data is missing.",""))))</f>
        <v/>
      </c>
      <c r="F593" s="189" t="str">
        <f>IF(ISERROR(IF(AND(Input!$A592="",SUMPRODUCT(--(LEN(Input!$A593:'Input'!$A$1006)&gt;0))&lt;&gt;0),"Row is skipped.",IF(AND(Input!$A592="",Input!$A593=""),"", IF(Input!E592="","Data is missing.","")))),"",IF(AND(Input!$A592="",SUMPRODUCT(--(LEN(Input!$A593:'Input'!$A$1006)&gt;0))&lt;&gt;0),"Row is skipped.",IF(AND(Input!$A592="",Input!$A593=""),"", IF(Input!E592="","Data is missing.",""))))</f>
        <v/>
      </c>
      <c r="G593" s="189" t="str">
        <f>IF(ISERROR(IF(AND(Input!$A592="",SUMPRODUCT(--(LEN(Input!$A593:'Input'!$A$1006)&gt;0))&lt;&gt;0),"Row is skipped.",IF(AND(Input!$A592="",Input!$A593=""),"", IF(Input!F592="","Data is missing.","")))),"",IF(AND(Input!$A592="",SUMPRODUCT(--(LEN(Input!$A593:'Input'!$A$1006)&gt;0))&lt;&gt;0),"Row is skipped.",IF(AND(Input!$A592="",Input!$A593=""),"", IF(Input!F592="","Data is missing.",""))))</f>
        <v/>
      </c>
      <c r="H593" s="190" t="str">
        <f>IF(ISERROR(IF(AND(Input!$A592="",SUMPRODUCT(--(LEN(Input!$A593:'Input'!$A$1006)&gt;0))&lt;&gt;0),"Row is skipped.",IF(AND(Input!$A592="",Input!$A593=""),"", IF(Input!G592="","Data is missing.","")))),"",IF(AND(Input!$A592="",SUMPRODUCT(--(LEN(Input!$A593:'Input'!$A$1006)&gt;0))&lt;&gt;0),"Row is skipped.",IF(AND(Input!$A592="",Input!$A593=""),"", IF(Input!G592="","Data is missing.",""))))</f>
        <v/>
      </c>
      <c r="I593" s="156"/>
      <c r="J593" s="191" t="str">
        <f>IFERROR(VLOOKUP(VLOOKUP(Input!$D592,'Measure List'!$A:$AN,40,FALSE),UIR!$A$1:$Q$27,17,FALSE),"")</f>
        <v/>
      </c>
      <c r="K593" s="192" t="str">
        <f>IFERROR(VLOOKUP(Input!$D592,'Measure List'!$A:$AN,40,FALSE),"")</f>
        <v/>
      </c>
      <c r="L593" s="156"/>
      <c r="M593" s="193" t="str">
        <f>IF(B593="","",IF(AND(Input!H592="",IFERROR(VLOOKUP(K593,UIR!$A$2:$P$21,2,FALSE),"")&lt;&gt;""),"Data is Missing.",""))</f>
        <v/>
      </c>
      <c r="N593" s="194" t="str">
        <f>IF(B593="","",IF(AND(Input!I592="",IFERROR(VLOOKUP(K593,UIR!$A$2:$P$21,3,FALSE),"")&lt;&gt;""),"Data is Missing.",""))</f>
        <v/>
      </c>
      <c r="O593" s="194" t="str">
        <f>IF(B593="","",IF(AND(Input!J592="",IFERROR(VLOOKUP(K593,UIR!$A$2:$P$21,4,FALSE),"")&lt;&gt;""),"Data is Missing.",""))</f>
        <v/>
      </c>
      <c r="P593" s="194" t="str">
        <f>IF(B593="","",IF(AND(Input!K592="",IFERROR(VLOOKUP(K593,UIR!$A$2:$P$21,5,FALSE),"")&lt;&gt;""),"Data is Missing.",""))</f>
        <v/>
      </c>
      <c r="Q593" s="194" t="str">
        <f>IF(B593="","",IF(AND(Input!L592="",IFERROR(VLOOKUP(K593,UIR!$A$2:$P$21,6,FALSE),"")&lt;&gt;""),"Data is Missing.",""))</f>
        <v/>
      </c>
      <c r="R593" s="194" t="str">
        <f>IF(B593="","",IF(AND(Input!M592="",IFERROR(VLOOKUP(K593,UIR!$A$2:$P$21,7,FALSE),"")&lt;&gt;""),"Data is Missing.",""))</f>
        <v/>
      </c>
      <c r="S593" s="194" t="str">
        <f>IF(B593="","",IF(AND(Input!P592="",IFERROR(VLOOKUP(K593,UIR!$A$2:$P$21,8,FALSE),"")&lt;&gt;""),"Data is Missing.",""))</f>
        <v/>
      </c>
      <c r="T593" s="194" t="str">
        <f>IF(B593="","",IF(AND(Input!Q592="",IFERROR(VLOOKUP(K593,UIR!$A$2:$P$21,9,FALSE),"")&lt;&gt;""),"Data is Missing.",""))</f>
        <v/>
      </c>
      <c r="U593" s="194"/>
      <c r="V593" s="194" t="str">
        <f>IF(B593="","",IF(AND(Input!S592="",IFERROR(VLOOKUP(K593,UIR!$A$2:$P$21,11,FALSE),"")&lt;&gt;""),"Data is Missing.",""))</f>
        <v/>
      </c>
      <c r="W593" s="194" t="str">
        <f>IF(B593="","",IF(AND(Input!T592="",IFERROR(VLOOKUP(K593,UIR!$A$2:$P$21,12,FALSE),"")&lt;&gt;""),"Data is Missing.",""))</f>
        <v/>
      </c>
      <c r="X593" s="194" t="str">
        <f>IF(B593="","",IF(AND(Input!V592="",IFERROR(VLOOKUP(K593,UIR!$A$2:$P$21,13,FALSE),"")&lt;&gt;""),"Data is Missing.",""))</f>
        <v/>
      </c>
      <c r="Y593" s="194" t="str">
        <f>IF(B593="","",IF(AND(Input!W592="",IFERROR(VLOOKUP(K593,UIR!$A$2:$P$21,14,FALSE),"")&lt;&gt;""),"Data is Missing.",""))</f>
        <v/>
      </c>
      <c r="Z593" s="194" t="str">
        <f>IF(B593="","",IF(AND(Input!X592="",IFERROR(VLOOKUP(K593,UIR!$A$2:$P$21,15,FALSE),"")&lt;&gt;""),"Data is Missing.",""))</f>
        <v/>
      </c>
      <c r="AA593" s="195" t="str">
        <f>IF(B593="","",IF(AND(Input!Y592="",IFERROR(VLOOKUP(K593,UIR!$A$2:$P$21,16,FALSE),"")&lt;&gt;""),"Data is Missing.",""))</f>
        <v/>
      </c>
      <c r="AC593" s="202" t="str">
        <f>IF(ISERROR(IF(Input!D592="","",IF(ISERROR(VLOOKUP(Input!D592,'Measure List'!$A$2:$A$30000,1,0)),"Invalid RefNo",""))),"",IF(Input!D592="","",IF(ISERROR(VLOOKUP(Input!D592,'Measure List'!$A$2:$A$30000,1,0)),"Invalid RefNo","")))</f>
        <v/>
      </c>
      <c r="AD593" s="156"/>
      <c r="AE593" s="156"/>
      <c r="AF593" s="156"/>
      <c r="AG593" s="156"/>
      <c r="AH593" s="156"/>
      <c r="AI593" s="156"/>
      <c r="AJ593" s="156"/>
      <c r="AK593" s="156"/>
      <c r="AL593" s="203" t="str">
        <f>IF(COUNTIF(Dropdowns!$K$2:$K$7,Input!S592)&gt;0,"",IF(Input!S592="","","Invalid Type"))</f>
        <v/>
      </c>
      <c r="AN593" s="204" t="str">
        <f>IF(Input!C592="","",IF(ISNUMBER(VALUE(Input!C592)),"","Needs to be a number."))</f>
        <v/>
      </c>
      <c r="AO593" s="205" t="str">
        <f>IF(Input!E592="","",IF(ISNUMBER(VALUE(Input!E592)),"","Needs to be a number."))</f>
        <v/>
      </c>
      <c r="AP593" s="205" t="str">
        <f>IF(Input!N592="","",IF(ISNUMBER(VALUE(Input!N592)),"","Needs to be a number."))</f>
        <v/>
      </c>
      <c r="AQ593" s="205" t="str">
        <f>IF(Input!O592="","",IF(ISNUMBER(VALUE(Input!O592)),"","Needs to be a number."))</f>
        <v/>
      </c>
      <c r="AR593" s="205" t="str">
        <f>IF(Input!V592="","",IF(ISNUMBER(VALUE(Input!V592)),"","Needs to be a number."))</f>
        <v/>
      </c>
      <c r="AS593" s="205" t="str">
        <f>IF(Input!W592="","",IF(ISNUMBER(VALUE(Input!W592)),"","Needs to be a number."))</f>
        <v/>
      </c>
      <c r="AT593" s="205" t="str">
        <f>IF(Input!X592="","",IF(ISNUMBER(VALUE(Input!X592)),"","Needs to be a number."))</f>
        <v/>
      </c>
      <c r="AU593" s="206" t="str">
        <f>IF(Input!Y592="","",IF(ISNUMBER(VALUE(Input!Y592)),"","Needs to be a number."))</f>
        <v/>
      </c>
      <c r="AW593" s="259" t="str">
        <f>IF(OR(VALUE(Input!C592)&lt;0,VALUE(Input!C592)&gt;100), "Invalid EEI %","")</f>
        <v/>
      </c>
      <c r="AX593" s="207"/>
      <c r="AY593" s="278" t="str">
        <f>IF(Input!E592="","",IF(VALUE(Input!E592)=0,"Do not enter 0.",""))</f>
        <v/>
      </c>
    </row>
    <row r="594" spans="2:51" x14ac:dyDescent="0.3">
      <c r="B594" s="188" t="str">
        <f>Input!A593</f>
        <v/>
      </c>
      <c r="C594" s="189" t="str">
        <f>IF(ISERROR(IF(AND(Input!$A593="",SUMPRODUCT(--(LEN(Input!$A594:'Input'!$A$1006)&gt;0))&lt;&gt;0),"Row is skipped.",IF(AND(Input!$A593="",Input!$A594=""),"", IF(Input!B593="","Data is missing.","")))),"",IF(AND(Input!$A593="",SUMPRODUCT(--(LEN(Input!$A594:'Input'!$A$1006)&gt;0))&lt;&gt;0),"Row is skipped.",IF(AND(Input!$A593="",Input!$A594=""),"", IF(Input!B593="","Data is missing.",""))))</f>
        <v/>
      </c>
      <c r="D594" s="189" t="str">
        <f>IF(ISERROR(IF(AND(Input!$A593="",SUMPRODUCT(--(LEN(Input!$A594:'Input'!$A$1006)&gt;0))&lt;&gt;0),"Row is skipped.",IF(AND(Input!$A593="",Input!$A594=""),"", IF(Input!C593="","Data is missing.","")))),"",IF(AND(Input!$A593="",SUMPRODUCT(--(LEN(Input!$A594:'Input'!$A$1006)&gt;0))&lt;&gt;0),"Row is skipped.",IF(AND(Input!$A593="",Input!$A594=""),"", IF(Input!C593="","Data is missing.",""))))</f>
        <v/>
      </c>
      <c r="E594" s="189" t="str">
        <f>IF(ISERROR(IF(AND(Input!$A593="",SUMPRODUCT(--(LEN(Input!$A594:'Input'!$A$1006)&gt;0))&lt;&gt;0),"Row is skipped.",IF(AND(Input!$A593="",Input!$A594=""),"", IF(Input!D593="","Data is missing.","")))),"",IF(AND(Input!$A593="",SUMPRODUCT(--(LEN(Input!$A594:'Input'!$A$1006)&gt;0))&lt;&gt;0),"Row is skipped.",IF(AND(Input!$A593="",Input!$A594=""),"", IF(Input!D593="","Data is missing.",""))))</f>
        <v/>
      </c>
      <c r="F594" s="189" t="str">
        <f>IF(ISERROR(IF(AND(Input!$A593="",SUMPRODUCT(--(LEN(Input!$A594:'Input'!$A$1006)&gt;0))&lt;&gt;0),"Row is skipped.",IF(AND(Input!$A593="",Input!$A594=""),"", IF(Input!E593="","Data is missing.","")))),"",IF(AND(Input!$A593="",SUMPRODUCT(--(LEN(Input!$A594:'Input'!$A$1006)&gt;0))&lt;&gt;0),"Row is skipped.",IF(AND(Input!$A593="",Input!$A594=""),"", IF(Input!E593="","Data is missing.",""))))</f>
        <v/>
      </c>
      <c r="G594" s="189" t="str">
        <f>IF(ISERROR(IF(AND(Input!$A593="",SUMPRODUCT(--(LEN(Input!$A594:'Input'!$A$1006)&gt;0))&lt;&gt;0),"Row is skipped.",IF(AND(Input!$A593="",Input!$A594=""),"", IF(Input!F593="","Data is missing.","")))),"",IF(AND(Input!$A593="",SUMPRODUCT(--(LEN(Input!$A594:'Input'!$A$1006)&gt;0))&lt;&gt;0),"Row is skipped.",IF(AND(Input!$A593="",Input!$A594=""),"", IF(Input!F593="","Data is missing.",""))))</f>
        <v/>
      </c>
      <c r="H594" s="190" t="str">
        <f>IF(ISERROR(IF(AND(Input!$A593="",SUMPRODUCT(--(LEN(Input!$A594:'Input'!$A$1006)&gt;0))&lt;&gt;0),"Row is skipped.",IF(AND(Input!$A593="",Input!$A594=""),"", IF(Input!G593="","Data is missing.","")))),"",IF(AND(Input!$A593="",SUMPRODUCT(--(LEN(Input!$A594:'Input'!$A$1006)&gt;0))&lt;&gt;0),"Row is skipped.",IF(AND(Input!$A593="",Input!$A594=""),"", IF(Input!G593="","Data is missing.",""))))</f>
        <v/>
      </c>
      <c r="I594" s="156"/>
      <c r="J594" s="191" t="str">
        <f>IFERROR(VLOOKUP(VLOOKUP(Input!$D593,'Measure List'!$A:$AN,40,FALSE),UIR!$A$1:$Q$27,17,FALSE),"")</f>
        <v/>
      </c>
      <c r="K594" s="192" t="str">
        <f>IFERROR(VLOOKUP(Input!$D593,'Measure List'!$A:$AN,40,FALSE),"")</f>
        <v/>
      </c>
      <c r="L594" s="156"/>
      <c r="M594" s="193" t="str">
        <f>IF(B594="","",IF(AND(Input!H593="",IFERROR(VLOOKUP(K594,UIR!$A$2:$P$21,2,FALSE),"")&lt;&gt;""),"Data is Missing.",""))</f>
        <v/>
      </c>
      <c r="N594" s="194" t="str">
        <f>IF(B594="","",IF(AND(Input!I593="",IFERROR(VLOOKUP(K594,UIR!$A$2:$P$21,3,FALSE),"")&lt;&gt;""),"Data is Missing.",""))</f>
        <v/>
      </c>
      <c r="O594" s="194" t="str">
        <f>IF(B594="","",IF(AND(Input!J593="",IFERROR(VLOOKUP(K594,UIR!$A$2:$P$21,4,FALSE),"")&lt;&gt;""),"Data is Missing.",""))</f>
        <v/>
      </c>
      <c r="P594" s="194" t="str">
        <f>IF(B594="","",IF(AND(Input!K593="",IFERROR(VLOOKUP(K594,UIR!$A$2:$P$21,5,FALSE),"")&lt;&gt;""),"Data is Missing.",""))</f>
        <v/>
      </c>
      <c r="Q594" s="194" t="str">
        <f>IF(B594="","",IF(AND(Input!L593="",IFERROR(VLOOKUP(K594,UIR!$A$2:$P$21,6,FALSE),"")&lt;&gt;""),"Data is Missing.",""))</f>
        <v/>
      </c>
      <c r="R594" s="194" t="str">
        <f>IF(B594="","",IF(AND(Input!M593="",IFERROR(VLOOKUP(K594,UIR!$A$2:$P$21,7,FALSE),"")&lt;&gt;""),"Data is Missing.",""))</f>
        <v/>
      </c>
      <c r="S594" s="194" t="str">
        <f>IF(B594="","",IF(AND(Input!P593="",IFERROR(VLOOKUP(K594,UIR!$A$2:$P$21,8,FALSE),"")&lt;&gt;""),"Data is Missing.",""))</f>
        <v/>
      </c>
      <c r="T594" s="194" t="str">
        <f>IF(B594="","",IF(AND(Input!Q593="",IFERROR(VLOOKUP(K594,UIR!$A$2:$P$21,9,FALSE),"")&lt;&gt;""),"Data is Missing.",""))</f>
        <v/>
      </c>
      <c r="U594" s="194"/>
      <c r="V594" s="194" t="str">
        <f>IF(B594="","",IF(AND(Input!S593="",IFERROR(VLOOKUP(K594,UIR!$A$2:$P$21,11,FALSE),"")&lt;&gt;""),"Data is Missing.",""))</f>
        <v/>
      </c>
      <c r="W594" s="194" t="str">
        <f>IF(B594="","",IF(AND(Input!T593="",IFERROR(VLOOKUP(K594,UIR!$A$2:$P$21,12,FALSE),"")&lt;&gt;""),"Data is Missing.",""))</f>
        <v/>
      </c>
      <c r="X594" s="194" t="str">
        <f>IF(B594="","",IF(AND(Input!V593="",IFERROR(VLOOKUP(K594,UIR!$A$2:$P$21,13,FALSE),"")&lt;&gt;""),"Data is Missing.",""))</f>
        <v/>
      </c>
      <c r="Y594" s="194" t="str">
        <f>IF(B594="","",IF(AND(Input!W593="",IFERROR(VLOOKUP(K594,UIR!$A$2:$P$21,14,FALSE),"")&lt;&gt;""),"Data is Missing.",""))</f>
        <v/>
      </c>
      <c r="Z594" s="194" t="str">
        <f>IF(B594="","",IF(AND(Input!X593="",IFERROR(VLOOKUP(K594,UIR!$A$2:$P$21,15,FALSE),"")&lt;&gt;""),"Data is Missing.",""))</f>
        <v/>
      </c>
      <c r="AA594" s="195" t="str">
        <f>IF(B594="","",IF(AND(Input!Y593="",IFERROR(VLOOKUP(K594,UIR!$A$2:$P$21,16,FALSE),"")&lt;&gt;""),"Data is Missing.",""))</f>
        <v/>
      </c>
      <c r="AC594" s="202" t="str">
        <f>IF(ISERROR(IF(Input!D593="","",IF(ISERROR(VLOOKUP(Input!D593,'Measure List'!$A$2:$A$30000,1,0)),"Invalid RefNo",""))),"",IF(Input!D593="","",IF(ISERROR(VLOOKUP(Input!D593,'Measure List'!$A$2:$A$30000,1,0)),"Invalid RefNo","")))</f>
        <v/>
      </c>
      <c r="AD594" s="156"/>
      <c r="AE594" s="156"/>
      <c r="AF594" s="156"/>
      <c r="AG594" s="156"/>
      <c r="AH594" s="156"/>
      <c r="AI594" s="156"/>
      <c r="AJ594" s="156"/>
      <c r="AK594" s="156"/>
      <c r="AL594" s="203" t="str">
        <f>IF(COUNTIF(Dropdowns!$K$2:$K$7,Input!S593)&gt;0,"",IF(Input!S593="","","Invalid Type"))</f>
        <v/>
      </c>
      <c r="AN594" s="204" t="str">
        <f>IF(Input!C593="","",IF(ISNUMBER(VALUE(Input!C593)),"","Needs to be a number."))</f>
        <v/>
      </c>
      <c r="AO594" s="205" t="str">
        <f>IF(Input!E593="","",IF(ISNUMBER(VALUE(Input!E593)),"","Needs to be a number."))</f>
        <v/>
      </c>
      <c r="AP594" s="205" t="str">
        <f>IF(Input!N593="","",IF(ISNUMBER(VALUE(Input!N593)),"","Needs to be a number."))</f>
        <v/>
      </c>
      <c r="AQ594" s="205" t="str">
        <f>IF(Input!O593="","",IF(ISNUMBER(VALUE(Input!O593)),"","Needs to be a number."))</f>
        <v/>
      </c>
      <c r="AR594" s="205" t="str">
        <f>IF(Input!V593="","",IF(ISNUMBER(VALUE(Input!V593)),"","Needs to be a number."))</f>
        <v/>
      </c>
      <c r="AS594" s="205" t="str">
        <f>IF(Input!W593="","",IF(ISNUMBER(VALUE(Input!W593)),"","Needs to be a number."))</f>
        <v/>
      </c>
      <c r="AT594" s="205" t="str">
        <f>IF(Input!X593="","",IF(ISNUMBER(VALUE(Input!X593)),"","Needs to be a number."))</f>
        <v/>
      </c>
      <c r="AU594" s="206" t="str">
        <f>IF(Input!Y593="","",IF(ISNUMBER(VALUE(Input!Y593)),"","Needs to be a number."))</f>
        <v/>
      </c>
      <c r="AW594" s="259" t="str">
        <f>IF(OR(VALUE(Input!C593)&lt;0,VALUE(Input!C593)&gt;100), "Invalid EEI %","")</f>
        <v/>
      </c>
      <c r="AX594" s="207"/>
      <c r="AY594" s="278" t="str">
        <f>IF(Input!E593="","",IF(VALUE(Input!E593)=0,"Do not enter 0.",""))</f>
        <v/>
      </c>
    </row>
    <row r="595" spans="2:51" x14ac:dyDescent="0.3">
      <c r="B595" s="188" t="str">
        <f>Input!A594</f>
        <v/>
      </c>
      <c r="C595" s="189" t="str">
        <f>IF(ISERROR(IF(AND(Input!$A594="",SUMPRODUCT(--(LEN(Input!$A595:'Input'!$A$1006)&gt;0))&lt;&gt;0),"Row is skipped.",IF(AND(Input!$A594="",Input!$A595=""),"", IF(Input!B594="","Data is missing.","")))),"",IF(AND(Input!$A594="",SUMPRODUCT(--(LEN(Input!$A595:'Input'!$A$1006)&gt;0))&lt;&gt;0),"Row is skipped.",IF(AND(Input!$A594="",Input!$A595=""),"", IF(Input!B594="","Data is missing.",""))))</f>
        <v/>
      </c>
      <c r="D595" s="189" t="str">
        <f>IF(ISERROR(IF(AND(Input!$A594="",SUMPRODUCT(--(LEN(Input!$A595:'Input'!$A$1006)&gt;0))&lt;&gt;0),"Row is skipped.",IF(AND(Input!$A594="",Input!$A595=""),"", IF(Input!C594="","Data is missing.","")))),"",IF(AND(Input!$A594="",SUMPRODUCT(--(LEN(Input!$A595:'Input'!$A$1006)&gt;0))&lt;&gt;0),"Row is skipped.",IF(AND(Input!$A594="",Input!$A595=""),"", IF(Input!C594="","Data is missing.",""))))</f>
        <v/>
      </c>
      <c r="E595" s="189" t="str">
        <f>IF(ISERROR(IF(AND(Input!$A594="",SUMPRODUCT(--(LEN(Input!$A595:'Input'!$A$1006)&gt;0))&lt;&gt;0),"Row is skipped.",IF(AND(Input!$A594="",Input!$A595=""),"", IF(Input!D594="","Data is missing.","")))),"",IF(AND(Input!$A594="",SUMPRODUCT(--(LEN(Input!$A595:'Input'!$A$1006)&gt;0))&lt;&gt;0),"Row is skipped.",IF(AND(Input!$A594="",Input!$A595=""),"", IF(Input!D594="","Data is missing.",""))))</f>
        <v/>
      </c>
      <c r="F595" s="189" t="str">
        <f>IF(ISERROR(IF(AND(Input!$A594="",SUMPRODUCT(--(LEN(Input!$A595:'Input'!$A$1006)&gt;0))&lt;&gt;0),"Row is skipped.",IF(AND(Input!$A594="",Input!$A595=""),"", IF(Input!E594="","Data is missing.","")))),"",IF(AND(Input!$A594="",SUMPRODUCT(--(LEN(Input!$A595:'Input'!$A$1006)&gt;0))&lt;&gt;0),"Row is skipped.",IF(AND(Input!$A594="",Input!$A595=""),"", IF(Input!E594="","Data is missing.",""))))</f>
        <v/>
      </c>
      <c r="G595" s="189" t="str">
        <f>IF(ISERROR(IF(AND(Input!$A594="",SUMPRODUCT(--(LEN(Input!$A595:'Input'!$A$1006)&gt;0))&lt;&gt;0),"Row is skipped.",IF(AND(Input!$A594="",Input!$A595=""),"", IF(Input!F594="","Data is missing.","")))),"",IF(AND(Input!$A594="",SUMPRODUCT(--(LEN(Input!$A595:'Input'!$A$1006)&gt;0))&lt;&gt;0),"Row is skipped.",IF(AND(Input!$A594="",Input!$A595=""),"", IF(Input!F594="","Data is missing.",""))))</f>
        <v/>
      </c>
      <c r="H595" s="190" t="str">
        <f>IF(ISERROR(IF(AND(Input!$A594="",SUMPRODUCT(--(LEN(Input!$A595:'Input'!$A$1006)&gt;0))&lt;&gt;0),"Row is skipped.",IF(AND(Input!$A594="",Input!$A595=""),"", IF(Input!G594="","Data is missing.","")))),"",IF(AND(Input!$A594="",SUMPRODUCT(--(LEN(Input!$A595:'Input'!$A$1006)&gt;0))&lt;&gt;0),"Row is skipped.",IF(AND(Input!$A594="",Input!$A595=""),"", IF(Input!G594="","Data is missing.",""))))</f>
        <v/>
      </c>
      <c r="I595" s="156"/>
      <c r="J595" s="191" t="str">
        <f>IFERROR(VLOOKUP(VLOOKUP(Input!$D594,'Measure List'!$A:$AN,40,FALSE),UIR!$A$1:$Q$27,17,FALSE),"")</f>
        <v/>
      </c>
      <c r="K595" s="192" t="str">
        <f>IFERROR(VLOOKUP(Input!$D594,'Measure List'!$A:$AN,40,FALSE),"")</f>
        <v/>
      </c>
      <c r="L595" s="156"/>
      <c r="M595" s="193" t="str">
        <f>IF(B595="","",IF(AND(Input!H594="",IFERROR(VLOOKUP(K595,UIR!$A$2:$P$21,2,FALSE),"")&lt;&gt;""),"Data is Missing.",""))</f>
        <v/>
      </c>
      <c r="N595" s="194" t="str">
        <f>IF(B595="","",IF(AND(Input!I594="",IFERROR(VLOOKUP(K595,UIR!$A$2:$P$21,3,FALSE),"")&lt;&gt;""),"Data is Missing.",""))</f>
        <v/>
      </c>
      <c r="O595" s="194" t="str">
        <f>IF(B595="","",IF(AND(Input!J594="",IFERROR(VLOOKUP(K595,UIR!$A$2:$P$21,4,FALSE),"")&lt;&gt;""),"Data is Missing.",""))</f>
        <v/>
      </c>
      <c r="P595" s="194" t="str">
        <f>IF(B595="","",IF(AND(Input!K594="",IFERROR(VLOOKUP(K595,UIR!$A$2:$P$21,5,FALSE),"")&lt;&gt;""),"Data is Missing.",""))</f>
        <v/>
      </c>
      <c r="Q595" s="194" t="str">
        <f>IF(B595="","",IF(AND(Input!L594="",IFERROR(VLOOKUP(K595,UIR!$A$2:$P$21,6,FALSE),"")&lt;&gt;""),"Data is Missing.",""))</f>
        <v/>
      </c>
      <c r="R595" s="194" t="str">
        <f>IF(B595="","",IF(AND(Input!M594="",IFERROR(VLOOKUP(K595,UIR!$A$2:$P$21,7,FALSE),"")&lt;&gt;""),"Data is Missing.",""))</f>
        <v/>
      </c>
      <c r="S595" s="194" t="str">
        <f>IF(B595="","",IF(AND(Input!P594="",IFERROR(VLOOKUP(K595,UIR!$A$2:$P$21,8,FALSE),"")&lt;&gt;""),"Data is Missing.",""))</f>
        <v/>
      </c>
      <c r="T595" s="194" t="str">
        <f>IF(B595="","",IF(AND(Input!Q594="",IFERROR(VLOOKUP(K595,UIR!$A$2:$P$21,9,FALSE),"")&lt;&gt;""),"Data is Missing.",""))</f>
        <v/>
      </c>
      <c r="U595" s="194"/>
      <c r="V595" s="194" t="str">
        <f>IF(B595="","",IF(AND(Input!S594="",IFERROR(VLOOKUP(K595,UIR!$A$2:$P$21,11,FALSE),"")&lt;&gt;""),"Data is Missing.",""))</f>
        <v/>
      </c>
      <c r="W595" s="194" t="str">
        <f>IF(B595="","",IF(AND(Input!T594="",IFERROR(VLOOKUP(K595,UIR!$A$2:$P$21,12,FALSE),"")&lt;&gt;""),"Data is Missing.",""))</f>
        <v/>
      </c>
      <c r="X595" s="194" t="str">
        <f>IF(B595="","",IF(AND(Input!V594="",IFERROR(VLOOKUP(K595,UIR!$A$2:$P$21,13,FALSE),"")&lt;&gt;""),"Data is Missing.",""))</f>
        <v/>
      </c>
      <c r="Y595" s="194" t="str">
        <f>IF(B595="","",IF(AND(Input!W594="",IFERROR(VLOOKUP(K595,UIR!$A$2:$P$21,14,FALSE),"")&lt;&gt;""),"Data is Missing.",""))</f>
        <v/>
      </c>
      <c r="Z595" s="194" t="str">
        <f>IF(B595="","",IF(AND(Input!X594="",IFERROR(VLOOKUP(K595,UIR!$A$2:$P$21,15,FALSE),"")&lt;&gt;""),"Data is Missing.",""))</f>
        <v/>
      </c>
      <c r="AA595" s="195" t="str">
        <f>IF(B595="","",IF(AND(Input!Y594="",IFERROR(VLOOKUP(K595,UIR!$A$2:$P$21,16,FALSE),"")&lt;&gt;""),"Data is Missing.",""))</f>
        <v/>
      </c>
      <c r="AC595" s="202" t="str">
        <f>IF(ISERROR(IF(Input!D594="","",IF(ISERROR(VLOOKUP(Input!D594,'Measure List'!$A$2:$A$30000,1,0)),"Invalid RefNo",""))),"",IF(Input!D594="","",IF(ISERROR(VLOOKUP(Input!D594,'Measure List'!$A$2:$A$30000,1,0)),"Invalid RefNo","")))</f>
        <v/>
      </c>
      <c r="AD595" s="156"/>
      <c r="AE595" s="156"/>
      <c r="AF595" s="156"/>
      <c r="AG595" s="156"/>
      <c r="AH595" s="156"/>
      <c r="AI595" s="156"/>
      <c r="AJ595" s="156"/>
      <c r="AK595" s="156"/>
      <c r="AL595" s="203" t="str">
        <f>IF(COUNTIF(Dropdowns!$K$2:$K$7,Input!S594)&gt;0,"",IF(Input!S594="","","Invalid Type"))</f>
        <v/>
      </c>
      <c r="AN595" s="204" t="str">
        <f>IF(Input!C594="","",IF(ISNUMBER(VALUE(Input!C594)),"","Needs to be a number."))</f>
        <v/>
      </c>
      <c r="AO595" s="205" t="str">
        <f>IF(Input!E594="","",IF(ISNUMBER(VALUE(Input!E594)),"","Needs to be a number."))</f>
        <v/>
      </c>
      <c r="AP595" s="205" t="str">
        <f>IF(Input!N594="","",IF(ISNUMBER(VALUE(Input!N594)),"","Needs to be a number."))</f>
        <v/>
      </c>
      <c r="AQ595" s="205" t="str">
        <f>IF(Input!O594="","",IF(ISNUMBER(VALUE(Input!O594)),"","Needs to be a number."))</f>
        <v/>
      </c>
      <c r="AR595" s="205" t="str">
        <f>IF(Input!V594="","",IF(ISNUMBER(VALUE(Input!V594)),"","Needs to be a number."))</f>
        <v/>
      </c>
      <c r="AS595" s="205" t="str">
        <f>IF(Input!W594="","",IF(ISNUMBER(VALUE(Input!W594)),"","Needs to be a number."))</f>
        <v/>
      </c>
      <c r="AT595" s="205" t="str">
        <f>IF(Input!X594="","",IF(ISNUMBER(VALUE(Input!X594)),"","Needs to be a number."))</f>
        <v/>
      </c>
      <c r="AU595" s="206" t="str">
        <f>IF(Input!Y594="","",IF(ISNUMBER(VALUE(Input!Y594)),"","Needs to be a number."))</f>
        <v/>
      </c>
      <c r="AW595" s="259" t="str">
        <f>IF(OR(VALUE(Input!C594)&lt;0,VALUE(Input!C594)&gt;100), "Invalid EEI %","")</f>
        <v/>
      </c>
      <c r="AX595" s="207"/>
      <c r="AY595" s="278" t="str">
        <f>IF(Input!E594="","",IF(VALUE(Input!E594)=0,"Do not enter 0.",""))</f>
        <v/>
      </c>
    </row>
    <row r="596" spans="2:51" x14ac:dyDescent="0.3">
      <c r="B596" s="188" t="str">
        <f>Input!A595</f>
        <v/>
      </c>
      <c r="C596" s="189" t="str">
        <f>IF(ISERROR(IF(AND(Input!$A595="",SUMPRODUCT(--(LEN(Input!$A596:'Input'!$A$1006)&gt;0))&lt;&gt;0),"Row is skipped.",IF(AND(Input!$A595="",Input!$A596=""),"", IF(Input!B595="","Data is missing.","")))),"",IF(AND(Input!$A595="",SUMPRODUCT(--(LEN(Input!$A596:'Input'!$A$1006)&gt;0))&lt;&gt;0),"Row is skipped.",IF(AND(Input!$A595="",Input!$A596=""),"", IF(Input!B595="","Data is missing.",""))))</f>
        <v/>
      </c>
      <c r="D596" s="189" t="str">
        <f>IF(ISERROR(IF(AND(Input!$A595="",SUMPRODUCT(--(LEN(Input!$A596:'Input'!$A$1006)&gt;0))&lt;&gt;0),"Row is skipped.",IF(AND(Input!$A595="",Input!$A596=""),"", IF(Input!C595="","Data is missing.","")))),"",IF(AND(Input!$A595="",SUMPRODUCT(--(LEN(Input!$A596:'Input'!$A$1006)&gt;0))&lt;&gt;0),"Row is skipped.",IF(AND(Input!$A595="",Input!$A596=""),"", IF(Input!C595="","Data is missing.",""))))</f>
        <v/>
      </c>
      <c r="E596" s="189" t="str">
        <f>IF(ISERROR(IF(AND(Input!$A595="",SUMPRODUCT(--(LEN(Input!$A596:'Input'!$A$1006)&gt;0))&lt;&gt;0),"Row is skipped.",IF(AND(Input!$A595="",Input!$A596=""),"", IF(Input!D595="","Data is missing.","")))),"",IF(AND(Input!$A595="",SUMPRODUCT(--(LEN(Input!$A596:'Input'!$A$1006)&gt;0))&lt;&gt;0),"Row is skipped.",IF(AND(Input!$A595="",Input!$A596=""),"", IF(Input!D595="","Data is missing.",""))))</f>
        <v/>
      </c>
      <c r="F596" s="189" t="str">
        <f>IF(ISERROR(IF(AND(Input!$A595="",SUMPRODUCT(--(LEN(Input!$A596:'Input'!$A$1006)&gt;0))&lt;&gt;0),"Row is skipped.",IF(AND(Input!$A595="",Input!$A596=""),"", IF(Input!E595="","Data is missing.","")))),"",IF(AND(Input!$A595="",SUMPRODUCT(--(LEN(Input!$A596:'Input'!$A$1006)&gt;0))&lt;&gt;0),"Row is skipped.",IF(AND(Input!$A595="",Input!$A596=""),"", IF(Input!E595="","Data is missing.",""))))</f>
        <v/>
      </c>
      <c r="G596" s="189" t="str">
        <f>IF(ISERROR(IF(AND(Input!$A595="",SUMPRODUCT(--(LEN(Input!$A596:'Input'!$A$1006)&gt;0))&lt;&gt;0),"Row is skipped.",IF(AND(Input!$A595="",Input!$A596=""),"", IF(Input!F595="","Data is missing.","")))),"",IF(AND(Input!$A595="",SUMPRODUCT(--(LEN(Input!$A596:'Input'!$A$1006)&gt;0))&lt;&gt;0),"Row is skipped.",IF(AND(Input!$A595="",Input!$A596=""),"", IF(Input!F595="","Data is missing.",""))))</f>
        <v/>
      </c>
      <c r="H596" s="190" t="str">
        <f>IF(ISERROR(IF(AND(Input!$A595="",SUMPRODUCT(--(LEN(Input!$A596:'Input'!$A$1006)&gt;0))&lt;&gt;0),"Row is skipped.",IF(AND(Input!$A595="",Input!$A596=""),"", IF(Input!G595="","Data is missing.","")))),"",IF(AND(Input!$A595="",SUMPRODUCT(--(LEN(Input!$A596:'Input'!$A$1006)&gt;0))&lt;&gt;0),"Row is skipped.",IF(AND(Input!$A595="",Input!$A596=""),"", IF(Input!G595="","Data is missing.",""))))</f>
        <v/>
      </c>
      <c r="I596" s="156"/>
      <c r="J596" s="191" t="str">
        <f>IFERROR(VLOOKUP(VLOOKUP(Input!$D595,'Measure List'!$A:$AN,40,FALSE),UIR!$A$1:$Q$27,17,FALSE),"")</f>
        <v/>
      </c>
      <c r="K596" s="192" t="str">
        <f>IFERROR(VLOOKUP(Input!$D595,'Measure List'!$A:$AN,40,FALSE),"")</f>
        <v/>
      </c>
      <c r="L596" s="156"/>
      <c r="M596" s="193" t="str">
        <f>IF(B596="","",IF(AND(Input!H595="",IFERROR(VLOOKUP(K596,UIR!$A$2:$P$21,2,FALSE),"")&lt;&gt;""),"Data is Missing.",""))</f>
        <v/>
      </c>
      <c r="N596" s="194" t="str">
        <f>IF(B596="","",IF(AND(Input!I595="",IFERROR(VLOOKUP(K596,UIR!$A$2:$P$21,3,FALSE),"")&lt;&gt;""),"Data is Missing.",""))</f>
        <v/>
      </c>
      <c r="O596" s="194" t="str">
        <f>IF(B596="","",IF(AND(Input!J595="",IFERROR(VLOOKUP(K596,UIR!$A$2:$P$21,4,FALSE),"")&lt;&gt;""),"Data is Missing.",""))</f>
        <v/>
      </c>
      <c r="P596" s="194" t="str">
        <f>IF(B596="","",IF(AND(Input!K595="",IFERROR(VLOOKUP(K596,UIR!$A$2:$P$21,5,FALSE),"")&lt;&gt;""),"Data is Missing.",""))</f>
        <v/>
      </c>
      <c r="Q596" s="194" t="str">
        <f>IF(B596="","",IF(AND(Input!L595="",IFERROR(VLOOKUP(K596,UIR!$A$2:$P$21,6,FALSE),"")&lt;&gt;""),"Data is Missing.",""))</f>
        <v/>
      </c>
      <c r="R596" s="194" t="str">
        <f>IF(B596="","",IF(AND(Input!M595="",IFERROR(VLOOKUP(K596,UIR!$A$2:$P$21,7,FALSE),"")&lt;&gt;""),"Data is Missing.",""))</f>
        <v/>
      </c>
      <c r="S596" s="194" t="str">
        <f>IF(B596="","",IF(AND(Input!P595="",IFERROR(VLOOKUP(K596,UIR!$A$2:$P$21,8,FALSE),"")&lt;&gt;""),"Data is Missing.",""))</f>
        <v/>
      </c>
      <c r="T596" s="194" t="str">
        <f>IF(B596="","",IF(AND(Input!Q595="",IFERROR(VLOOKUP(K596,UIR!$A$2:$P$21,9,FALSE),"")&lt;&gt;""),"Data is Missing.",""))</f>
        <v/>
      </c>
      <c r="U596" s="194"/>
      <c r="V596" s="194" t="str">
        <f>IF(B596="","",IF(AND(Input!S595="",IFERROR(VLOOKUP(K596,UIR!$A$2:$P$21,11,FALSE),"")&lt;&gt;""),"Data is Missing.",""))</f>
        <v/>
      </c>
      <c r="W596" s="194" t="str">
        <f>IF(B596="","",IF(AND(Input!T595="",IFERROR(VLOOKUP(K596,UIR!$A$2:$P$21,12,FALSE),"")&lt;&gt;""),"Data is Missing.",""))</f>
        <v/>
      </c>
      <c r="X596" s="194" t="str">
        <f>IF(B596="","",IF(AND(Input!V595="",IFERROR(VLOOKUP(K596,UIR!$A$2:$P$21,13,FALSE),"")&lt;&gt;""),"Data is Missing.",""))</f>
        <v/>
      </c>
      <c r="Y596" s="194" t="str">
        <f>IF(B596="","",IF(AND(Input!W595="",IFERROR(VLOOKUP(K596,UIR!$A$2:$P$21,14,FALSE),"")&lt;&gt;""),"Data is Missing.",""))</f>
        <v/>
      </c>
      <c r="Z596" s="194" t="str">
        <f>IF(B596="","",IF(AND(Input!X595="",IFERROR(VLOOKUP(K596,UIR!$A$2:$P$21,15,FALSE),"")&lt;&gt;""),"Data is Missing.",""))</f>
        <v/>
      </c>
      <c r="AA596" s="195" t="str">
        <f>IF(B596="","",IF(AND(Input!Y595="",IFERROR(VLOOKUP(K596,UIR!$A$2:$P$21,16,FALSE),"")&lt;&gt;""),"Data is Missing.",""))</f>
        <v/>
      </c>
      <c r="AC596" s="202" t="str">
        <f>IF(ISERROR(IF(Input!D595="","",IF(ISERROR(VLOOKUP(Input!D595,'Measure List'!$A$2:$A$30000,1,0)),"Invalid RefNo",""))),"",IF(Input!D595="","",IF(ISERROR(VLOOKUP(Input!D595,'Measure List'!$A$2:$A$30000,1,0)),"Invalid RefNo","")))</f>
        <v/>
      </c>
      <c r="AD596" s="156"/>
      <c r="AE596" s="156"/>
      <c r="AF596" s="156"/>
      <c r="AG596" s="156"/>
      <c r="AH596" s="156"/>
      <c r="AI596" s="156"/>
      <c r="AJ596" s="156"/>
      <c r="AK596" s="156"/>
      <c r="AL596" s="203" t="str">
        <f>IF(COUNTIF(Dropdowns!$K$2:$K$7,Input!S595)&gt;0,"",IF(Input!S595="","","Invalid Type"))</f>
        <v/>
      </c>
      <c r="AN596" s="204" t="str">
        <f>IF(Input!C595="","",IF(ISNUMBER(VALUE(Input!C595)),"","Needs to be a number."))</f>
        <v/>
      </c>
      <c r="AO596" s="205" t="str">
        <f>IF(Input!E595="","",IF(ISNUMBER(VALUE(Input!E595)),"","Needs to be a number."))</f>
        <v/>
      </c>
      <c r="AP596" s="205" t="str">
        <f>IF(Input!N595="","",IF(ISNUMBER(VALUE(Input!N595)),"","Needs to be a number."))</f>
        <v/>
      </c>
      <c r="AQ596" s="205" t="str">
        <f>IF(Input!O595="","",IF(ISNUMBER(VALUE(Input!O595)),"","Needs to be a number."))</f>
        <v/>
      </c>
      <c r="AR596" s="205" t="str">
        <f>IF(Input!V595="","",IF(ISNUMBER(VALUE(Input!V595)),"","Needs to be a number."))</f>
        <v/>
      </c>
      <c r="AS596" s="205" t="str">
        <f>IF(Input!W595="","",IF(ISNUMBER(VALUE(Input!W595)),"","Needs to be a number."))</f>
        <v/>
      </c>
      <c r="AT596" s="205" t="str">
        <f>IF(Input!X595="","",IF(ISNUMBER(VALUE(Input!X595)),"","Needs to be a number."))</f>
        <v/>
      </c>
      <c r="AU596" s="206" t="str">
        <f>IF(Input!Y595="","",IF(ISNUMBER(VALUE(Input!Y595)),"","Needs to be a number."))</f>
        <v/>
      </c>
      <c r="AW596" s="259" t="str">
        <f>IF(OR(VALUE(Input!C595)&lt;0,VALUE(Input!C595)&gt;100), "Invalid EEI %","")</f>
        <v/>
      </c>
      <c r="AX596" s="207"/>
      <c r="AY596" s="278" t="str">
        <f>IF(Input!E595="","",IF(VALUE(Input!E595)=0,"Do not enter 0.",""))</f>
        <v/>
      </c>
    </row>
    <row r="597" spans="2:51" x14ac:dyDescent="0.3">
      <c r="B597" s="188" t="str">
        <f>Input!A596</f>
        <v/>
      </c>
      <c r="C597" s="189" t="str">
        <f>IF(ISERROR(IF(AND(Input!$A596="",SUMPRODUCT(--(LEN(Input!$A597:'Input'!$A$1006)&gt;0))&lt;&gt;0),"Row is skipped.",IF(AND(Input!$A596="",Input!$A597=""),"", IF(Input!B596="","Data is missing.","")))),"",IF(AND(Input!$A596="",SUMPRODUCT(--(LEN(Input!$A597:'Input'!$A$1006)&gt;0))&lt;&gt;0),"Row is skipped.",IF(AND(Input!$A596="",Input!$A597=""),"", IF(Input!B596="","Data is missing.",""))))</f>
        <v/>
      </c>
      <c r="D597" s="189" t="str">
        <f>IF(ISERROR(IF(AND(Input!$A596="",SUMPRODUCT(--(LEN(Input!$A597:'Input'!$A$1006)&gt;0))&lt;&gt;0),"Row is skipped.",IF(AND(Input!$A596="",Input!$A597=""),"", IF(Input!C596="","Data is missing.","")))),"",IF(AND(Input!$A596="",SUMPRODUCT(--(LEN(Input!$A597:'Input'!$A$1006)&gt;0))&lt;&gt;0),"Row is skipped.",IF(AND(Input!$A596="",Input!$A597=""),"", IF(Input!C596="","Data is missing.",""))))</f>
        <v/>
      </c>
      <c r="E597" s="189" t="str">
        <f>IF(ISERROR(IF(AND(Input!$A596="",SUMPRODUCT(--(LEN(Input!$A597:'Input'!$A$1006)&gt;0))&lt;&gt;0),"Row is skipped.",IF(AND(Input!$A596="",Input!$A597=""),"", IF(Input!D596="","Data is missing.","")))),"",IF(AND(Input!$A596="",SUMPRODUCT(--(LEN(Input!$A597:'Input'!$A$1006)&gt;0))&lt;&gt;0),"Row is skipped.",IF(AND(Input!$A596="",Input!$A597=""),"", IF(Input!D596="","Data is missing.",""))))</f>
        <v/>
      </c>
      <c r="F597" s="189" t="str">
        <f>IF(ISERROR(IF(AND(Input!$A596="",SUMPRODUCT(--(LEN(Input!$A597:'Input'!$A$1006)&gt;0))&lt;&gt;0),"Row is skipped.",IF(AND(Input!$A596="",Input!$A597=""),"", IF(Input!E596="","Data is missing.","")))),"",IF(AND(Input!$A596="",SUMPRODUCT(--(LEN(Input!$A597:'Input'!$A$1006)&gt;0))&lt;&gt;0),"Row is skipped.",IF(AND(Input!$A596="",Input!$A597=""),"", IF(Input!E596="","Data is missing.",""))))</f>
        <v/>
      </c>
      <c r="G597" s="189" t="str">
        <f>IF(ISERROR(IF(AND(Input!$A596="",SUMPRODUCT(--(LEN(Input!$A597:'Input'!$A$1006)&gt;0))&lt;&gt;0),"Row is skipped.",IF(AND(Input!$A596="",Input!$A597=""),"", IF(Input!F596="","Data is missing.","")))),"",IF(AND(Input!$A596="",SUMPRODUCT(--(LEN(Input!$A597:'Input'!$A$1006)&gt;0))&lt;&gt;0),"Row is skipped.",IF(AND(Input!$A596="",Input!$A597=""),"", IF(Input!F596="","Data is missing.",""))))</f>
        <v/>
      </c>
      <c r="H597" s="190" t="str">
        <f>IF(ISERROR(IF(AND(Input!$A596="",SUMPRODUCT(--(LEN(Input!$A597:'Input'!$A$1006)&gt;0))&lt;&gt;0),"Row is skipped.",IF(AND(Input!$A596="",Input!$A597=""),"", IF(Input!G596="","Data is missing.","")))),"",IF(AND(Input!$A596="",SUMPRODUCT(--(LEN(Input!$A597:'Input'!$A$1006)&gt;0))&lt;&gt;0),"Row is skipped.",IF(AND(Input!$A596="",Input!$A597=""),"", IF(Input!G596="","Data is missing.",""))))</f>
        <v/>
      </c>
      <c r="I597" s="156"/>
      <c r="J597" s="191" t="str">
        <f>IFERROR(VLOOKUP(VLOOKUP(Input!$D596,'Measure List'!$A:$AN,40,FALSE),UIR!$A$1:$Q$27,17,FALSE),"")</f>
        <v/>
      </c>
      <c r="K597" s="192" t="str">
        <f>IFERROR(VLOOKUP(Input!$D596,'Measure List'!$A:$AN,40,FALSE),"")</f>
        <v/>
      </c>
      <c r="L597" s="156"/>
      <c r="M597" s="193" t="str">
        <f>IF(B597="","",IF(AND(Input!H596="",IFERROR(VLOOKUP(K597,UIR!$A$2:$P$21,2,FALSE),"")&lt;&gt;""),"Data is Missing.",""))</f>
        <v/>
      </c>
      <c r="N597" s="194" t="str">
        <f>IF(B597="","",IF(AND(Input!I596="",IFERROR(VLOOKUP(K597,UIR!$A$2:$P$21,3,FALSE),"")&lt;&gt;""),"Data is Missing.",""))</f>
        <v/>
      </c>
      <c r="O597" s="194" t="str">
        <f>IF(B597="","",IF(AND(Input!J596="",IFERROR(VLOOKUP(K597,UIR!$A$2:$P$21,4,FALSE),"")&lt;&gt;""),"Data is Missing.",""))</f>
        <v/>
      </c>
      <c r="P597" s="194" t="str">
        <f>IF(B597="","",IF(AND(Input!K596="",IFERROR(VLOOKUP(K597,UIR!$A$2:$P$21,5,FALSE),"")&lt;&gt;""),"Data is Missing.",""))</f>
        <v/>
      </c>
      <c r="Q597" s="194" t="str">
        <f>IF(B597="","",IF(AND(Input!L596="",IFERROR(VLOOKUP(K597,UIR!$A$2:$P$21,6,FALSE),"")&lt;&gt;""),"Data is Missing.",""))</f>
        <v/>
      </c>
      <c r="R597" s="194" t="str">
        <f>IF(B597="","",IF(AND(Input!M596="",IFERROR(VLOOKUP(K597,UIR!$A$2:$P$21,7,FALSE),"")&lt;&gt;""),"Data is Missing.",""))</f>
        <v/>
      </c>
      <c r="S597" s="194" t="str">
        <f>IF(B597="","",IF(AND(Input!P596="",IFERROR(VLOOKUP(K597,UIR!$A$2:$P$21,8,FALSE),"")&lt;&gt;""),"Data is Missing.",""))</f>
        <v/>
      </c>
      <c r="T597" s="194" t="str">
        <f>IF(B597="","",IF(AND(Input!Q596="",IFERROR(VLOOKUP(K597,UIR!$A$2:$P$21,9,FALSE),"")&lt;&gt;""),"Data is Missing.",""))</f>
        <v/>
      </c>
      <c r="U597" s="194"/>
      <c r="V597" s="194" t="str">
        <f>IF(B597="","",IF(AND(Input!S596="",IFERROR(VLOOKUP(K597,UIR!$A$2:$P$21,11,FALSE),"")&lt;&gt;""),"Data is Missing.",""))</f>
        <v/>
      </c>
      <c r="W597" s="194" t="str">
        <f>IF(B597="","",IF(AND(Input!T596="",IFERROR(VLOOKUP(K597,UIR!$A$2:$P$21,12,FALSE),"")&lt;&gt;""),"Data is Missing.",""))</f>
        <v/>
      </c>
      <c r="X597" s="194" t="str">
        <f>IF(B597="","",IF(AND(Input!V596="",IFERROR(VLOOKUP(K597,UIR!$A$2:$P$21,13,FALSE),"")&lt;&gt;""),"Data is Missing.",""))</f>
        <v/>
      </c>
      <c r="Y597" s="194" t="str">
        <f>IF(B597="","",IF(AND(Input!W596="",IFERROR(VLOOKUP(K597,UIR!$A$2:$P$21,14,FALSE),"")&lt;&gt;""),"Data is Missing.",""))</f>
        <v/>
      </c>
      <c r="Z597" s="194" t="str">
        <f>IF(B597="","",IF(AND(Input!X596="",IFERROR(VLOOKUP(K597,UIR!$A$2:$P$21,15,FALSE),"")&lt;&gt;""),"Data is Missing.",""))</f>
        <v/>
      </c>
      <c r="AA597" s="195" t="str">
        <f>IF(B597="","",IF(AND(Input!Y596="",IFERROR(VLOOKUP(K597,UIR!$A$2:$P$21,16,FALSE),"")&lt;&gt;""),"Data is Missing.",""))</f>
        <v/>
      </c>
      <c r="AC597" s="202" t="str">
        <f>IF(ISERROR(IF(Input!D596="","",IF(ISERROR(VLOOKUP(Input!D596,'Measure List'!$A$2:$A$30000,1,0)),"Invalid RefNo",""))),"",IF(Input!D596="","",IF(ISERROR(VLOOKUP(Input!D596,'Measure List'!$A$2:$A$30000,1,0)),"Invalid RefNo","")))</f>
        <v/>
      </c>
      <c r="AD597" s="156"/>
      <c r="AE597" s="156"/>
      <c r="AF597" s="156"/>
      <c r="AG597" s="156"/>
      <c r="AH597" s="156"/>
      <c r="AI597" s="156"/>
      <c r="AJ597" s="156"/>
      <c r="AK597" s="156"/>
      <c r="AL597" s="203" t="str">
        <f>IF(COUNTIF(Dropdowns!$K$2:$K$7,Input!S596)&gt;0,"",IF(Input!S596="","","Invalid Type"))</f>
        <v/>
      </c>
      <c r="AN597" s="204" t="str">
        <f>IF(Input!C596="","",IF(ISNUMBER(VALUE(Input!C596)),"","Needs to be a number."))</f>
        <v/>
      </c>
      <c r="AO597" s="205" t="str">
        <f>IF(Input!E596="","",IF(ISNUMBER(VALUE(Input!E596)),"","Needs to be a number."))</f>
        <v/>
      </c>
      <c r="AP597" s="205" t="str">
        <f>IF(Input!N596="","",IF(ISNUMBER(VALUE(Input!N596)),"","Needs to be a number."))</f>
        <v/>
      </c>
      <c r="AQ597" s="205" t="str">
        <f>IF(Input!O596="","",IF(ISNUMBER(VALUE(Input!O596)),"","Needs to be a number."))</f>
        <v/>
      </c>
      <c r="AR597" s="205" t="str">
        <f>IF(Input!V596="","",IF(ISNUMBER(VALUE(Input!V596)),"","Needs to be a number."))</f>
        <v/>
      </c>
      <c r="AS597" s="205" t="str">
        <f>IF(Input!W596="","",IF(ISNUMBER(VALUE(Input!W596)),"","Needs to be a number."))</f>
        <v/>
      </c>
      <c r="AT597" s="205" t="str">
        <f>IF(Input!X596="","",IF(ISNUMBER(VALUE(Input!X596)),"","Needs to be a number."))</f>
        <v/>
      </c>
      <c r="AU597" s="206" t="str">
        <f>IF(Input!Y596="","",IF(ISNUMBER(VALUE(Input!Y596)),"","Needs to be a number."))</f>
        <v/>
      </c>
      <c r="AW597" s="259" t="str">
        <f>IF(OR(VALUE(Input!C596)&lt;0,VALUE(Input!C596)&gt;100), "Invalid EEI %","")</f>
        <v/>
      </c>
      <c r="AX597" s="207"/>
      <c r="AY597" s="278" t="str">
        <f>IF(Input!E596="","",IF(VALUE(Input!E596)=0,"Do not enter 0.",""))</f>
        <v/>
      </c>
    </row>
    <row r="598" spans="2:51" x14ac:dyDescent="0.3">
      <c r="B598" s="188" t="str">
        <f>Input!A597</f>
        <v/>
      </c>
      <c r="C598" s="189" t="str">
        <f>IF(ISERROR(IF(AND(Input!$A597="",SUMPRODUCT(--(LEN(Input!$A598:'Input'!$A$1006)&gt;0))&lt;&gt;0),"Row is skipped.",IF(AND(Input!$A597="",Input!$A598=""),"", IF(Input!B597="","Data is missing.","")))),"",IF(AND(Input!$A597="",SUMPRODUCT(--(LEN(Input!$A598:'Input'!$A$1006)&gt;0))&lt;&gt;0),"Row is skipped.",IF(AND(Input!$A597="",Input!$A598=""),"", IF(Input!B597="","Data is missing.",""))))</f>
        <v/>
      </c>
      <c r="D598" s="189" t="str">
        <f>IF(ISERROR(IF(AND(Input!$A597="",SUMPRODUCT(--(LEN(Input!$A598:'Input'!$A$1006)&gt;0))&lt;&gt;0),"Row is skipped.",IF(AND(Input!$A597="",Input!$A598=""),"", IF(Input!C597="","Data is missing.","")))),"",IF(AND(Input!$A597="",SUMPRODUCT(--(LEN(Input!$A598:'Input'!$A$1006)&gt;0))&lt;&gt;0),"Row is skipped.",IF(AND(Input!$A597="",Input!$A598=""),"", IF(Input!C597="","Data is missing.",""))))</f>
        <v/>
      </c>
      <c r="E598" s="189" t="str">
        <f>IF(ISERROR(IF(AND(Input!$A597="",SUMPRODUCT(--(LEN(Input!$A598:'Input'!$A$1006)&gt;0))&lt;&gt;0),"Row is skipped.",IF(AND(Input!$A597="",Input!$A598=""),"", IF(Input!D597="","Data is missing.","")))),"",IF(AND(Input!$A597="",SUMPRODUCT(--(LEN(Input!$A598:'Input'!$A$1006)&gt;0))&lt;&gt;0),"Row is skipped.",IF(AND(Input!$A597="",Input!$A598=""),"", IF(Input!D597="","Data is missing.",""))))</f>
        <v/>
      </c>
      <c r="F598" s="189" t="str">
        <f>IF(ISERROR(IF(AND(Input!$A597="",SUMPRODUCT(--(LEN(Input!$A598:'Input'!$A$1006)&gt;0))&lt;&gt;0),"Row is skipped.",IF(AND(Input!$A597="",Input!$A598=""),"", IF(Input!E597="","Data is missing.","")))),"",IF(AND(Input!$A597="",SUMPRODUCT(--(LEN(Input!$A598:'Input'!$A$1006)&gt;0))&lt;&gt;0),"Row is skipped.",IF(AND(Input!$A597="",Input!$A598=""),"", IF(Input!E597="","Data is missing.",""))))</f>
        <v/>
      </c>
      <c r="G598" s="189" t="str">
        <f>IF(ISERROR(IF(AND(Input!$A597="",SUMPRODUCT(--(LEN(Input!$A598:'Input'!$A$1006)&gt;0))&lt;&gt;0),"Row is skipped.",IF(AND(Input!$A597="",Input!$A598=""),"", IF(Input!F597="","Data is missing.","")))),"",IF(AND(Input!$A597="",SUMPRODUCT(--(LEN(Input!$A598:'Input'!$A$1006)&gt;0))&lt;&gt;0),"Row is skipped.",IF(AND(Input!$A597="",Input!$A598=""),"", IF(Input!F597="","Data is missing.",""))))</f>
        <v/>
      </c>
      <c r="H598" s="190" t="str">
        <f>IF(ISERROR(IF(AND(Input!$A597="",SUMPRODUCT(--(LEN(Input!$A598:'Input'!$A$1006)&gt;0))&lt;&gt;0),"Row is skipped.",IF(AND(Input!$A597="",Input!$A598=""),"", IF(Input!G597="","Data is missing.","")))),"",IF(AND(Input!$A597="",SUMPRODUCT(--(LEN(Input!$A598:'Input'!$A$1006)&gt;0))&lt;&gt;0),"Row is skipped.",IF(AND(Input!$A597="",Input!$A598=""),"", IF(Input!G597="","Data is missing.",""))))</f>
        <v/>
      </c>
      <c r="I598" s="156"/>
      <c r="J598" s="191" t="str">
        <f>IFERROR(VLOOKUP(VLOOKUP(Input!$D597,'Measure List'!$A:$AN,40,FALSE),UIR!$A$1:$Q$27,17,FALSE),"")</f>
        <v/>
      </c>
      <c r="K598" s="192" t="str">
        <f>IFERROR(VLOOKUP(Input!$D597,'Measure List'!$A:$AN,40,FALSE),"")</f>
        <v/>
      </c>
      <c r="L598" s="156"/>
      <c r="M598" s="193" t="str">
        <f>IF(B598="","",IF(AND(Input!H597="",IFERROR(VLOOKUP(K598,UIR!$A$2:$P$21,2,FALSE),"")&lt;&gt;""),"Data is Missing.",""))</f>
        <v/>
      </c>
      <c r="N598" s="194" t="str">
        <f>IF(B598="","",IF(AND(Input!I597="",IFERROR(VLOOKUP(K598,UIR!$A$2:$P$21,3,FALSE),"")&lt;&gt;""),"Data is Missing.",""))</f>
        <v/>
      </c>
      <c r="O598" s="194" t="str">
        <f>IF(B598="","",IF(AND(Input!J597="",IFERROR(VLOOKUP(K598,UIR!$A$2:$P$21,4,FALSE),"")&lt;&gt;""),"Data is Missing.",""))</f>
        <v/>
      </c>
      <c r="P598" s="194" t="str">
        <f>IF(B598="","",IF(AND(Input!K597="",IFERROR(VLOOKUP(K598,UIR!$A$2:$P$21,5,FALSE),"")&lt;&gt;""),"Data is Missing.",""))</f>
        <v/>
      </c>
      <c r="Q598" s="194" t="str">
        <f>IF(B598="","",IF(AND(Input!L597="",IFERROR(VLOOKUP(K598,UIR!$A$2:$P$21,6,FALSE),"")&lt;&gt;""),"Data is Missing.",""))</f>
        <v/>
      </c>
      <c r="R598" s="194" t="str">
        <f>IF(B598="","",IF(AND(Input!M597="",IFERROR(VLOOKUP(K598,UIR!$A$2:$P$21,7,FALSE),"")&lt;&gt;""),"Data is Missing.",""))</f>
        <v/>
      </c>
      <c r="S598" s="194" t="str">
        <f>IF(B598="","",IF(AND(Input!P597="",IFERROR(VLOOKUP(K598,UIR!$A$2:$P$21,8,FALSE),"")&lt;&gt;""),"Data is Missing.",""))</f>
        <v/>
      </c>
      <c r="T598" s="194" t="str">
        <f>IF(B598="","",IF(AND(Input!Q597="",IFERROR(VLOOKUP(K598,UIR!$A$2:$P$21,9,FALSE),"")&lt;&gt;""),"Data is Missing.",""))</f>
        <v/>
      </c>
      <c r="U598" s="194"/>
      <c r="V598" s="194" t="str">
        <f>IF(B598="","",IF(AND(Input!S597="",IFERROR(VLOOKUP(K598,UIR!$A$2:$P$21,11,FALSE),"")&lt;&gt;""),"Data is Missing.",""))</f>
        <v/>
      </c>
      <c r="W598" s="194" t="str">
        <f>IF(B598="","",IF(AND(Input!T597="",IFERROR(VLOOKUP(K598,UIR!$A$2:$P$21,12,FALSE),"")&lt;&gt;""),"Data is Missing.",""))</f>
        <v/>
      </c>
      <c r="X598" s="194" t="str">
        <f>IF(B598="","",IF(AND(Input!V597="",IFERROR(VLOOKUP(K598,UIR!$A$2:$P$21,13,FALSE),"")&lt;&gt;""),"Data is Missing.",""))</f>
        <v/>
      </c>
      <c r="Y598" s="194" t="str">
        <f>IF(B598="","",IF(AND(Input!W597="",IFERROR(VLOOKUP(K598,UIR!$A$2:$P$21,14,FALSE),"")&lt;&gt;""),"Data is Missing.",""))</f>
        <v/>
      </c>
      <c r="Z598" s="194" t="str">
        <f>IF(B598="","",IF(AND(Input!X597="",IFERROR(VLOOKUP(K598,UIR!$A$2:$P$21,15,FALSE),"")&lt;&gt;""),"Data is Missing.",""))</f>
        <v/>
      </c>
      <c r="AA598" s="195" t="str">
        <f>IF(B598="","",IF(AND(Input!Y597="",IFERROR(VLOOKUP(K598,UIR!$A$2:$P$21,16,FALSE),"")&lt;&gt;""),"Data is Missing.",""))</f>
        <v/>
      </c>
      <c r="AC598" s="202" t="str">
        <f>IF(ISERROR(IF(Input!D597="","",IF(ISERROR(VLOOKUP(Input!D597,'Measure List'!$A$2:$A$30000,1,0)),"Invalid RefNo",""))),"",IF(Input!D597="","",IF(ISERROR(VLOOKUP(Input!D597,'Measure List'!$A$2:$A$30000,1,0)),"Invalid RefNo","")))</f>
        <v/>
      </c>
      <c r="AD598" s="156"/>
      <c r="AE598" s="156"/>
      <c r="AF598" s="156"/>
      <c r="AG598" s="156"/>
      <c r="AH598" s="156"/>
      <c r="AI598" s="156"/>
      <c r="AJ598" s="156"/>
      <c r="AK598" s="156"/>
      <c r="AL598" s="203" t="str">
        <f>IF(COUNTIF(Dropdowns!$K$2:$K$7,Input!S597)&gt;0,"",IF(Input!S597="","","Invalid Type"))</f>
        <v/>
      </c>
      <c r="AN598" s="204" t="str">
        <f>IF(Input!C597="","",IF(ISNUMBER(VALUE(Input!C597)),"","Needs to be a number."))</f>
        <v/>
      </c>
      <c r="AO598" s="205" t="str">
        <f>IF(Input!E597="","",IF(ISNUMBER(VALUE(Input!E597)),"","Needs to be a number."))</f>
        <v/>
      </c>
      <c r="AP598" s="205" t="str">
        <f>IF(Input!N597="","",IF(ISNUMBER(VALUE(Input!N597)),"","Needs to be a number."))</f>
        <v/>
      </c>
      <c r="AQ598" s="205" t="str">
        <f>IF(Input!O597="","",IF(ISNUMBER(VALUE(Input!O597)),"","Needs to be a number."))</f>
        <v/>
      </c>
      <c r="AR598" s="205" t="str">
        <f>IF(Input!V597="","",IF(ISNUMBER(VALUE(Input!V597)),"","Needs to be a number."))</f>
        <v/>
      </c>
      <c r="AS598" s="205" t="str">
        <f>IF(Input!W597="","",IF(ISNUMBER(VALUE(Input!W597)),"","Needs to be a number."))</f>
        <v/>
      </c>
      <c r="AT598" s="205" t="str">
        <f>IF(Input!X597="","",IF(ISNUMBER(VALUE(Input!X597)),"","Needs to be a number."))</f>
        <v/>
      </c>
      <c r="AU598" s="206" t="str">
        <f>IF(Input!Y597="","",IF(ISNUMBER(VALUE(Input!Y597)),"","Needs to be a number."))</f>
        <v/>
      </c>
      <c r="AW598" s="259" t="str">
        <f>IF(OR(VALUE(Input!C597)&lt;0,VALUE(Input!C597)&gt;100), "Invalid EEI %","")</f>
        <v/>
      </c>
      <c r="AX598" s="207"/>
      <c r="AY598" s="278" t="str">
        <f>IF(Input!E597="","",IF(VALUE(Input!E597)=0,"Do not enter 0.",""))</f>
        <v/>
      </c>
    </row>
    <row r="599" spans="2:51" x14ac:dyDescent="0.3">
      <c r="B599" s="188" t="str">
        <f>Input!A598</f>
        <v/>
      </c>
      <c r="C599" s="189" t="str">
        <f>IF(ISERROR(IF(AND(Input!$A598="",SUMPRODUCT(--(LEN(Input!$A599:'Input'!$A$1006)&gt;0))&lt;&gt;0),"Row is skipped.",IF(AND(Input!$A598="",Input!$A599=""),"", IF(Input!B598="","Data is missing.","")))),"",IF(AND(Input!$A598="",SUMPRODUCT(--(LEN(Input!$A599:'Input'!$A$1006)&gt;0))&lt;&gt;0),"Row is skipped.",IF(AND(Input!$A598="",Input!$A599=""),"", IF(Input!B598="","Data is missing.",""))))</f>
        <v/>
      </c>
      <c r="D599" s="189" t="str">
        <f>IF(ISERROR(IF(AND(Input!$A598="",SUMPRODUCT(--(LEN(Input!$A599:'Input'!$A$1006)&gt;0))&lt;&gt;0),"Row is skipped.",IF(AND(Input!$A598="",Input!$A599=""),"", IF(Input!C598="","Data is missing.","")))),"",IF(AND(Input!$A598="",SUMPRODUCT(--(LEN(Input!$A599:'Input'!$A$1006)&gt;0))&lt;&gt;0),"Row is skipped.",IF(AND(Input!$A598="",Input!$A599=""),"", IF(Input!C598="","Data is missing.",""))))</f>
        <v/>
      </c>
      <c r="E599" s="189" t="str">
        <f>IF(ISERROR(IF(AND(Input!$A598="",SUMPRODUCT(--(LEN(Input!$A599:'Input'!$A$1006)&gt;0))&lt;&gt;0),"Row is skipped.",IF(AND(Input!$A598="",Input!$A599=""),"", IF(Input!D598="","Data is missing.","")))),"",IF(AND(Input!$A598="",SUMPRODUCT(--(LEN(Input!$A599:'Input'!$A$1006)&gt;0))&lt;&gt;0),"Row is skipped.",IF(AND(Input!$A598="",Input!$A599=""),"", IF(Input!D598="","Data is missing.",""))))</f>
        <v/>
      </c>
      <c r="F599" s="189" t="str">
        <f>IF(ISERROR(IF(AND(Input!$A598="",SUMPRODUCT(--(LEN(Input!$A599:'Input'!$A$1006)&gt;0))&lt;&gt;0),"Row is skipped.",IF(AND(Input!$A598="",Input!$A599=""),"", IF(Input!E598="","Data is missing.","")))),"",IF(AND(Input!$A598="",SUMPRODUCT(--(LEN(Input!$A599:'Input'!$A$1006)&gt;0))&lt;&gt;0),"Row is skipped.",IF(AND(Input!$A598="",Input!$A599=""),"", IF(Input!E598="","Data is missing.",""))))</f>
        <v/>
      </c>
      <c r="G599" s="189" t="str">
        <f>IF(ISERROR(IF(AND(Input!$A598="",SUMPRODUCT(--(LEN(Input!$A599:'Input'!$A$1006)&gt;0))&lt;&gt;0),"Row is skipped.",IF(AND(Input!$A598="",Input!$A599=""),"", IF(Input!F598="","Data is missing.","")))),"",IF(AND(Input!$A598="",SUMPRODUCT(--(LEN(Input!$A599:'Input'!$A$1006)&gt;0))&lt;&gt;0),"Row is skipped.",IF(AND(Input!$A598="",Input!$A599=""),"", IF(Input!F598="","Data is missing.",""))))</f>
        <v/>
      </c>
      <c r="H599" s="190" t="str">
        <f>IF(ISERROR(IF(AND(Input!$A598="",SUMPRODUCT(--(LEN(Input!$A599:'Input'!$A$1006)&gt;0))&lt;&gt;0),"Row is skipped.",IF(AND(Input!$A598="",Input!$A599=""),"", IF(Input!G598="","Data is missing.","")))),"",IF(AND(Input!$A598="",SUMPRODUCT(--(LEN(Input!$A599:'Input'!$A$1006)&gt;0))&lt;&gt;0),"Row is skipped.",IF(AND(Input!$A598="",Input!$A599=""),"", IF(Input!G598="","Data is missing.",""))))</f>
        <v/>
      </c>
      <c r="I599" s="156"/>
      <c r="J599" s="191" t="str">
        <f>IFERROR(VLOOKUP(VLOOKUP(Input!$D598,'Measure List'!$A:$AN,40,FALSE),UIR!$A$1:$Q$27,17,FALSE),"")</f>
        <v/>
      </c>
      <c r="K599" s="192" t="str">
        <f>IFERROR(VLOOKUP(Input!$D598,'Measure List'!$A:$AN,40,FALSE),"")</f>
        <v/>
      </c>
      <c r="L599" s="156"/>
      <c r="M599" s="193" t="str">
        <f>IF(B599="","",IF(AND(Input!H598="",IFERROR(VLOOKUP(K599,UIR!$A$2:$P$21,2,FALSE),"")&lt;&gt;""),"Data is Missing.",""))</f>
        <v/>
      </c>
      <c r="N599" s="194" t="str">
        <f>IF(B599="","",IF(AND(Input!I598="",IFERROR(VLOOKUP(K599,UIR!$A$2:$P$21,3,FALSE),"")&lt;&gt;""),"Data is Missing.",""))</f>
        <v/>
      </c>
      <c r="O599" s="194" t="str">
        <f>IF(B599="","",IF(AND(Input!J598="",IFERROR(VLOOKUP(K599,UIR!$A$2:$P$21,4,FALSE),"")&lt;&gt;""),"Data is Missing.",""))</f>
        <v/>
      </c>
      <c r="P599" s="194" t="str">
        <f>IF(B599="","",IF(AND(Input!K598="",IFERROR(VLOOKUP(K599,UIR!$A$2:$P$21,5,FALSE),"")&lt;&gt;""),"Data is Missing.",""))</f>
        <v/>
      </c>
      <c r="Q599" s="194" t="str">
        <f>IF(B599="","",IF(AND(Input!L598="",IFERROR(VLOOKUP(K599,UIR!$A$2:$P$21,6,FALSE),"")&lt;&gt;""),"Data is Missing.",""))</f>
        <v/>
      </c>
      <c r="R599" s="194" t="str">
        <f>IF(B599="","",IF(AND(Input!M598="",IFERROR(VLOOKUP(K599,UIR!$A$2:$P$21,7,FALSE),"")&lt;&gt;""),"Data is Missing.",""))</f>
        <v/>
      </c>
      <c r="S599" s="194" t="str">
        <f>IF(B599="","",IF(AND(Input!P598="",IFERROR(VLOOKUP(K599,UIR!$A$2:$P$21,8,FALSE),"")&lt;&gt;""),"Data is Missing.",""))</f>
        <v/>
      </c>
      <c r="T599" s="194" t="str">
        <f>IF(B599="","",IF(AND(Input!Q598="",IFERROR(VLOOKUP(K599,UIR!$A$2:$P$21,9,FALSE),"")&lt;&gt;""),"Data is Missing.",""))</f>
        <v/>
      </c>
      <c r="U599" s="194"/>
      <c r="V599" s="194" t="str">
        <f>IF(B599="","",IF(AND(Input!S598="",IFERROR(VLOOKUP(K599,UIR!$A$2:$P$21,11,FALSE),"")&lt;&gt;""),"Data is Missing.",""))</f>
        <v/>
      </c>
      <c r="W599" s="194" t="str">
        <f>IF(B599="","",IF(AND(Input!T598="",IFERROR(VLOOKUP(K599,UIR!$A$2:$P$21,12,FALSE),"")&lt;&gt;""),"Data is Missing.",""))</f>
        <v/>
      </c>
      <c r="X599" s="194" t="str">
        <f>IF(B599="","",IF(AND(Input!V598="",IFERROR(VLOOKUP(K599,UIR!$A$2:$P$21,13,FALSE),"")&lt;&gt;""),"Data is Missing.",""))</f>
        <v/>
      </c>
      <c r="Y599" s="194" t="str">
        <f>IF(B599="","",IF(AND(Input!W598="",IFERROR(VLOOKUP(K599,UIR!$A$2:$P$21,14,FALSE),"")&lt;&gt;""),"Data is Missing.",""))</f>
        <v/>
      </c>
      <c r="Z599" s="194" t="str">
        <f>IF(B599="","",IF(AND(Input!X598="",IFERROR(VLOOKUP(K599,UIR!$A$2:$P$21,15,FALSE),"")&lt;&gt;""),"Data is Missing.",""))</f>
        <v/>
      </c>
      <c r="AA599" s="195" t="str">
        <f>IF(B599="","",IF(AND(Input!Y598="",IFERROR(VLOOKUP(K599,UIR!$A$2:$P$21,16,FALSE),"")&lt;&gt;""),"Data is Missing.",""))</f>
        <v/>
      </c>
      <c r="AC599" s="202" t="str">
        <f>IF(ISERROR(IF(Input!D598="","",IF(ISERROR(VLOOKUP(Input!D598,'Measure List'!$A$2:$A$30000,1,0)),"Invalid RefNo",""))),"",IF(Input!D598="","",IF(ISERROR(VLOOKUP(Input!D598,'Measure List'!$A$2:$A$30000,1,0)),"Invalid RefNo","")))</f>
        <v/>
      </c>
      <c r="AD599" s="156"/>
      <c r="AE599" s="156"/>
      <c r="AF599" s="156"/>
      <c r="AG599" s="156"/>
      <c r="AH599" s="156"/>
      <c r="AI599" s="156"/>
      <c r="AJ599" s="156"/>
      <c r="AK599" s="156"/>
      <c r="AL599" s="203" t="str">
        <f>IF(COUNTIF(Dropdowns!$K$2:$K$7,Input!S598)&gt;0,"",IF(Input!S598="","","Invalid Type"))</f>
        <v/>
      </c>
      <c r="AN599" s="204" t="str">
        <f>IF(Input!C598="","",IF(ISNUMBER(VALUE(Input!C598)),"","Needs to be a number."))</f>
        <v/>
      </c>
      <c r="AO599" s="205" t="str">
        <f>IF(Input!E598="","",IF(ISNUMBER(VALUE(Input!E598)),"","Needs to be a number."))</f>
        <v/>
      </c>
      <c r="AP599" s="205" t="str">
        <f>IF(Input!N598="","",IF(ISNUMBER(VALUE(Input!N598)),"","Needs to be a number."))</f>
        <v/>
      </c>
      <c r="AQ599" s="205" t="str">
        <f>IF(Input!O598="","",IF(ISNUMBER(VALUE(Input!O598)),"","Needs to be a number."))</f>
        <v/>
      </c>
      <c r="AR599" s="205" t="str">
        <f>IF(Input!V598="","",IF(ISNUMBER(VALUE(Input!V598)),"","Needs to be a number."))</f>
        <v/>
      </c>
      <c r="AS599" s="205" t="str">
        <f>IF(Input!W598="","",IF(ISNUMBER(VALUE(Input!W598)),"","Needs to be a number."))</f>
        <v/>
      </c>
      <c r="AT599" s="205" t="str">
        <f>IF(Input!X598="","",IF(ISNUMBER(VALUE(Input!X598)),"","Needs to be a number."))</f>
        <v/>
      </c>
      <c r="AU599" s="206" t="str">
        <f>IF(Input!Y598="","",IF(ISNUMBER(VALUE(Input!Y598)),"","Needs to be a number."))</f>
        <v/>
      </c>
      <c r="AW599" s="259" t="str">
        <f>IF(OR(VALUE(Input!C598)&lt;0,VALUE(Input!C598)&gt;100), "Invalid EEI %","")</f>
        <v/>
      </c>
      <c r="AX599" s="207"/>
      <c r="AY599" s="278" t="str">
        <f>IF(Input!E598="","",IF(VALUE(Input!E598)=0,"Do not enter 0.",""))</f>
        <v/>
      </c>
    </row>
    <row r="600" spans="2:51" x14ac:dyDescent="0.3">
      <c r="B600" s="188" t="str">
        <f>Input!A599</f>
        <v/>
      </c>
      <c r="C600" s="189" t="str">
        <f>IF(ISERROR(IF(AND(Input!$A599="",SUMPRODUCT(--(LEN(Input!$A600:'Input'!$A$1006)&gt;0))&lt;&gt;0),"Row is skipped.",IF(AND(Input!$A599="",Input!$A600=""),"", IF(Input!B599="","Data is missing.","")))),"",IF(AND(Input!$A599="",SUMPRODUCT(--(LEN(Input!$A600:'Input'!$A$1006)&gt;0))&lt;&gt;0),"Row is skipped.",IF(AND(Input!$A599="",Input!$A600=""),"", IF(Input!B599="","Data is missing.",""))))</f>
        <v/>
      </c>
      <c r="D600" s="189" t="str">
        <f>IF(ISERROR(IF(AND(Input!$A599="",SUMPRODUCT(--(LEN(Input!$A600:'Input'!$A$1006)&gt;0))&lt;&gt;0),"Row is skipped.",IF(AND(Input!$A599="",Input!$A600=""),"", IF(Input!C599="","Data is missing.","")))),"",IF(AND(Input!$A599="",SUMPRODUCT(--(LEN(Input!$A600:'Input'!$A$1006)&gt;0))&lt;&gt;0),"Row is skipped.",IF(AND(Input!$A599="",Input!$A600=""),"", IF(Input!C599="","Data is missing.",""))))</f>
        <v/>
      </c>
      <c r="E600" s="189" t="str">
        <f>IF(ISERROR(IF(AND(Input!$A599="",SUMPRODUCT(--(LEN(Input!$A600:'Input'!$A$1006)&gt;0))&lt;&gt;0),"Row is skipped.",IF(AND(Input!$A599="",Input!$A600=""),"", IF(Input!D599="","Data is missing.","")))),"",IF(AND(Input!$A599="",SUMPRODUCT(--(LEN(Input!$A600:'Input'!$A$1006)&gt;0))&lt;&gt;0),"Row is skipped.",IF(AND(Input!$A599="",Input!$A600=""),"", IF(Input!D599="","Data is missing.",""))))</f>
        <v/>
      </c>
      <c r="F600" s="189" t="str">
        <f>IF(ISERROR(IF(AND(Input!$A599="",SUMPRODUCT(--(LEN(Input!$A600:'Input'!$A$1006)&gt;0))&lt;&gt;0),"Row is skipped.",IF(AND(Input!$A599="",Input!$A600=""),"", IF(Input!E599="","Data is missing.","")))),"",IF(AND(Input!$A599="",SUMPRODUCT(--(LEN(Input!$A600:'Input'!$A$1006)&gt;0))&lt;&gt;0),"Row is skipped.",IF(AND(Input!$A599="",Input!$A600=""),"", IF(Input!E599="","Data is missing.",""))))</f>
        <v/>
      </c>
      <c r="G600" s="189" t="str">
        <f>IF(ISERROR(IF(AND(Input!$A599="",SUMPRODUCT(--(LEN(Input!$A600:'Input'!$A$1006)&gt;0))&lt;&gt;0),"Row is skipped.",IF(AND(Input!$A599="",Input!$A600=""),"", IF(Input!F599="","Data is missing.","")))),"",IF(AND(Input!$A599="",SUMPRODUCT(--(LEN(Input!$A600:'Input'!$A$1006)&gt;0))&lt;&gt;0),"Row is skipped.",IF(AND(Input!$A599="",Input!$A600=""),"", IF(Input!F599="","Data is missing.",""))))</f>
        <v/>
      </c>
      <c r="H600" s="190" t="str">
        <f>IF(ISERROR(IF(AND(Input!$A599="",SUMPRODUCT(--(LEN(Input!$A600:'Input'!$A$1006)&gt;0))&lt;&gt;0),"Row is skipped.",IF(AND(Input!$A599="",Input!$A600=""),"", IF(Input!G599="","Data is missing.","")))),"",IF(AND(Input!$A599="",SUMPRODUCT(--(LEN(Input!$A600:'Input'!$A$1006)&gt;0))&lt;&gt;0),"Row is skipped.",IF(AND(Input!$A599="",Input!$A600=""),"", IF(Input!G599="","Data is missing.",""))))</f>
        <v/>
      </c>
      <c r="I600" s="156"/>
      <c r="J600" s="191" t="str">
        <f>IFERROR(VLOOKUP(VLOOKUP(Input!$D599,'Measure List'!$A:$AN,40,FALSE),UIR!$A$1:$Q$27,17,FALSE),"")</f>
        <v/>
      </c>
      <c r="K600" s="192" t="str">
        <f>IFERROR(VLOOKUP(Input!$D599,'Measure List'!$A:$AN,40,FALSE),"")</f>
        <v/>
      </c>
      <c r="L600" s="156"/>
      <c r="M600" s="193" t="str">
        <f>IF(B600="","",IF(AND(Input!H599="",IFERROR(VLOOKUP(K600,UIR!$A$2:$P$21,2,FALSE),"")&lt;&gt;""),"Data is Missing.",""))</f>
        <v/>
      </c>
      <c r="N600" s="194" t="str">
        <f>IF(B600="","",IF(AND(Input!I599="",IFERROR(VLOOKUP(K600,UIR!$A$2:$P$21,3,FALSE),"")&lt;&gt;""),"Data is Missing.",""))</f>
        <v/>
      </c>
      <c r="O600" s="194" t="str">
        <f>IF(B600="","",IF(AND(Input!J599="",IFERROR(VLOOKUP(K600,UIR!$A$2:$P$21,4,FALSE),"")&lt;&gt;""),"Data is Missing.",""))</f>
        <v/>
      </c>
      <c r="P600" s="194" t="str">
        <f>IF(B600="","",IF(AND(Input!K599="",IFERROR(VLOOKUP(K600,UIR!$A$2:$P$21,5,FALSE),"")&lt;&gt;""),"Data is Missing.",""))</f>
        <v/>
      </c>
      <c r="Q600" s="194" t="str">
        <f>IF(B600="","",IF(AND(Input!L599="",IFERROR(VLOOKUP(K600,UIR!$A$2:$P$21,6,FALSE),"")&lt;&gt;""),"Data is Missing.",""))</f>
        <v/>
      </c>
      <c r="R600" s="194" t="str">
        <f>IF(B600="","",IF(AND(Input!M599="",IFERROR(VLOOKUP(K600,UIR!$A$2:$P$21,7,FALSE),"")&lt;&gt;""),"Data is Missing.",""))</f>
        <v/>
      </c>
      <c r="S600" s="194" t="str">
        <f>IF(B600="","",IF(AND(Input!P599="",IFERROR(VLOOKUP(K600,UIR!$A$2:$P$21,8,FALSE),"")&lt;&gt;""),"Data is Missing.",""))</f>
        <v/>
      </c>
      <c r="T600" s="194" t="str">
        <f>IF(B600="","",IF(AND(Input!Q599="",IFERROR(VLOOKUP(K600,UIR!$A$2:$P$21,9,FALSE),"")&lt;&gt;""),"Data is Missing.",""))</f>
        <v/>
      </c>
      <c r="U600" s="194"/>
      <c r="V600" s="194" t="str">
        <f>IF(B600="","",IF(AND(Input!S599="",IFERROR(VLOOKUP(K600,UIR!$A$2:$P$21,11,FALSE),"")&lt;&gt;""),"Data is Missing.",""))</f>
        <v/>
      </c>
      <c r="W600" s="194" t="str">
        <f>IF(B600="","",IF(AND(Input!T599="",IFERROR(VLOOKUP(K600,UIR!$A$2:$P$21,12,FALSE),"")&lt;&gt;""),"Data is Missing.",""))</f>
        <v/>
      </c>
      <c r="X600" s="194" t="str">
        <f>IF(B600="","",IF(AND(Input!V599="",IFERROR(VLOOKUP(K600,UIR!$A$2:$P$21,13,FALSE),"")&lt;&gt;""),"Data is Missing.",""))</f>
        <v/>
      </c>
      <c r="Y600" s="194" t="str">
        <f>IF(B600="","",IF(AND(Input!W599="",IFERROR(VLOOKUP(K600,UIR!$A$2:$P$21,14,FALSE),"")&lt;&gt;""),"Data is Missing.",""))</f>
        <v/>
      </c>
      <c r="Z600" s="194" t="str">
        <f>IF(B600="","",IF(AND(Input!X599="",IFERROR(VLOOKUP(K600,UIR!$A$2:$P$21,15,FALSE),"")&lt;&gt;""),"Data is Missing.",""))</f>
        <v/>
      </c>
      <c r="AA600" s="195" t="str">
        <f>IF(B600="","",IF(AND(Input!Y599="",IFERROR(VLOOKUP(K600,UIR!$A$2:$P$21,16,FALSE),"")&lt;&gt;""),"Data is Missing.",""))</f>
        <v/>
      </c>
      <c r="AC600" s="202" t="str">
        <f>IF(ISERROR(IF(Input!D599="","",IF(ISERROR(VLOOKUP(Input!D599,'Measure List'!$A$2:$A$30000,1,0)),"Invalid RefNo",""))),"",IF(Input!D599="","",IF(ISERROR(VLOOKUP(Input!D599,'Measure List'!$A$2:$A$30000,1,0)),"Invalid RefNo","")))</f>
        <v/>
      </c>
      <c r="AD600" s="156"/>
      <c r="AE600" s="156"/>
      <c r="AF600" s="156"/>
      <c r="AG600" s="156"/>
      <c r="AH600" s="156"/>
      <c r="AI600" s="156"/>
      <c r="AJ600" s="156"/>
      <c r="AK600" s="156"/>
      <c r="AL600" s="203" t="str">
        <f>IF(COUNTIF(Dropdowns!$K$2:$K$7,Input!S599)&gt;0,"",IF(Input!S599="","","Invalid Type"))</f>
        <v/>
      </c>
      <c r="AN600" s="204" t="str">
        <f>IF(Input!C599="","",IF(ISNUMBER(VALUE(Input!C599)),"","Needs to be a number."))</f>
        <v/>
      </c>
      <c r="AO600" s="205" t="str">
        <f>IF(Input!E599="","",IF(ISNUMBER(VALUE(Input!E599)),"","Needs to be a number."))</f>
        <v/>
      </c>
      <c r="AP600" s="205" t="str">
        <f>IF(Input!N599="","",IF(ISNUMBER(VALUE(Input!N599)),"","Needs to be a number."))</f>
        <v/>
      </c>
      <c r="AQ600" s="205" t="str">
        <f>IF(Input!O599="","",IF(ISNUMBER(VALUE(Input!O599)),"","Needs to be a number."))</f>
        <v/>
      </c>
      <c r="AR600" s="205" t="str">
        <f>IF(Input!V599="","",IF(ISNUMBER(VALUE(Input!V599)),"","Needs to be a number."))</f>
        <v/>
      </c>
      <c r="AS600" s="205" t="str">
        <f>IF(Input!W599="","",IF(ISNUMBER(VALUE(Input!W599)),"","Needs to be a number."))</f>
        <v/>
      </c>
      <c r="AT600" s="205" t="str">
        <f>IF(Input!X599="","",IF(ISNUMBER(VALUE(Input!X599)),"","Needs to be a number."))</f>
        <v/>
      </c>
      <c r="AU600" s="206" t="str">
        <f>IF(Input!Y599="","",IF(ISNUMBER(VALUE(Input!Y599)),"","Needs to be a number."))</f>
        <v/>
      </c>
      <c r="AW600" s="259" t="str">
        <f>IF(OR(VALUE(Input!C599)&lt;0,VALUE(Input!C599)&gt;100), "Invalid EEI %","")</f>
        <v/>
      </c>
      <c r="AX600" s="207"/>
      <c r="AY600" s="278" t="str">
        <f>IF(Input!E599="","",IF(VALUE(Input!E599)=0,"Do not enter 0.",""))</f>
        <v/>
      </c>
    </row>
    <row r="601" spans="2:51" x14ac:dyDescent="0.3">
      <c r="B601" s="188" t="str">
        <f>Input!A600</f>
        <v/>
      </c>
      <c r="C601" s="189" t="str">
        <f>IF(ISERROR(IF(AND(Input!$A600="",SUMPRODUCT(--(LEN(Input!$A601:'Input'!$A$1006)&gt;0))&lt;&gt;0),"Row is skipped.",IF(AND(Input!$A600="",Input!$A601=""),"", IF(Input!B600="","Data is missing.","")))),"",IF(AND(Input!$A600="",SUMPRODUCT(--(LEN(Input!$A601:'Input'!$A$1006)&gt;0))&lt;&gt;0),"Row is skipped.",IF(AND(Input!$A600="",Input!$A601=""),"", IF(Input!B600="","Data is missing.",""))))</f>
        <v/>
      </c>
      <c r="D601" s="189" t="str">
        <f>IF(ISERROR(IF(AND(Input!$A600="",SUMPRODUCT(--(LEN(Input!$A601:'Input'!$A$1006)&gt;0))&lt;&gt;0),"Row is skipped.",IF(AND(Input!$A600="",Input!$A601=""),"", IF(Input!C600="","Data is missing.","")))),"",IF(AND(Input!$A600="",SUMPRODUCT(--(LEN(Input!$A601:'Input'!$A$1006)&gt;0))&lt;&gt;0),"Row is skipped.",IF(AND(Input!$A600="",Input!$A601=""),"", IF(Input!C600="","Data is missing.",""))))</f>
        <v/>
      </c>
      <c r="E601" s="189" t="str">
        <f>IF(ISERROR(IF(AND(Input!$A600="",SUMPRODUCT(--(LEN(Input!$A601:'Input'!$A$1006)&gt;0))&lt;&gt;0),"Row is skipped.",IF(AND(Input!$A600="",Input!$A601=""),"", IF(Input!D600="","Data is missing.","")))),"",IF(AND(Input!$A600="",SUMPRODUCT(--(LEN(Input!$A601:'Input'!$A$1006)&gt;0))&lt;&gt;0),"Row is skipped.",IF(AND(Input!$A600="",Input!$A601=""),"", IF(Input!D600="","Data is missing.",""))))</f>
        <v/>
      </c>
      <c r="F601" s="189" t="str">
        <f>IF(ISERROR(IF(AND(Input!$A600="",SUMPRODUCT(--(LEN(Input!$A601:'Input'!$A$1006)&gt;0))&lt;&gt;0),"Row is skipped.",IF(AND(Input!$A600="",Input!$A601=""),"", IF(Input!E600="","Data is missing.","")))),"",IF(AND(Input!$A600="",SUMPRODUCT(--(LEN(Input!$A601:'Input'!$A$1006)&gt;0))&lt;&gt;0),"Row is skipped.",IF(AND(Input!$A600="",Input!$A601=""),"", IF(Input!E600="","Data is missing.",""))))</f>
        <v/>
      </c>
      <c r="G601" s="189" t="str">
        <f>IF(ISERROR(IF(AND(Input!$A600="",SUMPRODUCT(--(LEN(Input!$A601:'Input'!$A$1006)&gt;0))&lt;&gt;0),"Row is skipped.",IF(AND(Input!$A600="",Input!$A601=""),"", IF(Input!F600="","Data is missing.","")))),"",IF(AND(Input!$A600="",SUMPRODUCT(--(LEN(Input!$A601:'Input'!$A$1006)&gt;0))&lt;&gt;0),"Row is skipped.",IF(AND(Input!$A600="",Input!$A601=""),"", IF(Input!F600="","Data is missing.",""))))</f>
        <v/>
      </c>
      <c r="H601" s="190" t="str">
        <f>IF(ISERROR(IF(AND(Input!$A600="",SUMPRODUCT(--(LEN(Input!$A601:'Input'!$A$1006)&gt;0))&lt;&gt;0),"Row is skipped.",IF(AND(Input!$A600="",Input!$A601=""),"", IF(Input!G600="","Data is missing.","")))),"",IF(AND(Input!$A600="",SUMPRODUCT(--(LEN(Input!$A601:'Input'!$A$1006)&gt;0))&lt;&gt;0),"Row is skipped.",IF(AND(Input!$A600="",Input!$A601=""),"", IF(Input!G600="","Data is missing.",""))))</f>
        <v/>
      </c>
      <c r="I601" s="156"/>
      <c r="J601" s="191" t="str">
        <f>IFERROR(VLOOKUP(VLOOKUP(Input!$D600,'Measure List'!$A:$AN,40,FALSE),UIR!$A$1:$Q$27,17,FALSE),"")</f>
        <v/>
      </c>
      <c r="K601" s="192" t="str">
        <f>IFERROR(VLOOKUP(Input!$D600,'Measure List'!$A:$AN,40,FALSE),"")</f>
        <v/>
      </c>
      <c r="L601" s="156"/>
      <c r="M601" s="193" t="str">
        <f>IF(B601="","",IF(AND(Input!H600="",IFERROR(VLOOKUP(K601,UIR!$A$2:$P$21,2,FALSE),"")&lt;&gt;""),"Data is Missing.",""))</f>
        <v/>
      </c>
      <c r="N601" s="194" t="str">
        <f>IF(B601="","",IF(AND(Input!I600="",IFERROR(VLOOKUP(K601,UIR!$A$2:$P$21,3,FALSE),"")&lt;&gt;""),"Data is Missing.",""))</f>
        <v/>
      </c>
      <c r="O601" s="194" t="str">
        <f>IF(B601="","",IF(AND(Input!J600="",IFERROR(VLOOKUP(K601,UIR!$A$2:$P$21,4,FALSE),"")&lt;&gt;""),"Data is Missing.",""))</f>
        <v/>
      </c>
      <c r="P601" s="194" t="str">
        <f>IF(B601="","",IF(AND(Input!K600="",IFERROR(VLOOKUP(K601,UIR!$A$2:$P$21,5,FALSE),"")&lt;&gt;""),"Data is Missing.",""))</f>
        <v/>
      </c>
      <c r="Q601" s="194" t="str">
        <f>IF(B601="","",IF(AND(Input!L600="",IFERROR(VLOOKUP(K601,UIR!$A$2:$P$21,6,FALSE),"")&lt;&gt;""),"Data is Missing.",""))</f>
        <v/>
      </c>
      <c r="R601" s="194" t="str">
        <f>IF(B601="","",IF(AND(Input!M600="",IFERROR(VLOOKUP(K601,UIR!$A$2:$P$21,7,FALSE),"")&lt;&gt;""),"Data is Missing.",""))</f>
        <v/>
      </c>
      <c r="S601" s="194" t="str">
        <f>IF(B601="","",IF(AND(Input!P600="",IFERROR(VLOOKUP(K601,UIR!$A$2:$P$21,8,FALSE),"")&lt;&gt;""),"Data is Missing.",""))</f>
        <v/>
      </c>
      <c r="T601" s="194" t="str">
        <f>IF(B601="","",IF(AND(Input!Q600="",IFERROR(VLOOKUP(K601,UIR!$A$2:$P$21,9,FALSE),"")&lt;&gt;""),"Data is Missing.",""))</f>
        <v/>
      </c>
      <c r="U601" s="194"/>
      <c r="V601" s="194" t="str">
        <f>IF(B601="","",IF(AND(Input!S600="",IFERROR(VLOOKUP(K601,UIR!$A$2:$P$21,11,FALSE),"")&lt;&gt;""),"Data is Missing.",""))</f>
        <v/>
      </c>
      <c r="W601" s="194" t="str">
        <f>IF(B601="","",IF(AND(Input!T600="",IFERROR(VLOOKUP(K601,UIR!$A$2:$P$21,12,FALSE),"")&lt;&gt;""),"Data is Missing.",""))</f>
        <v/>
      </c>
      <c r="X601" s="194" t="str">
        <f>IF(B601="","",IF(AND(Input!V600="",IFERROR(VLOOKUP(K601,UIR!$A$2:$P$21,13,FALSE),"")&lt;&gt;""),"Data is Missing.",""))</f>
        <v/>
      </c>
      <c r="Y601" s="194" t="str">
        <f>IF(B601="","",IF(AND(Input!W600="",IFERROR(VLOOKUP(K601,UIR!$A$2:$P$21,14,FALSE),"")&lt;&gt;""),"Data is Missing.",""))</f>
        <v/>
      </c>
      <c r="Z601" s="194" t="str">
        <f>IF(B601="","",IF(AND(Input!X600="",IFERROR(VLOOKUP(K601,UIR!$A$2:$P$21,15,FALSE),"")&lt;&gt;""),"Data is Missing.",""))</f>
        <v/>
      </c>
      <c r="AA601" s="195" t="str">
        <f>IF(B601="","",IF(AND(Input!Y600="",IFERROR(VLOOKUP(K601,UIR!$A$2:$P$21,16,FALSE),"")&lt;&gt;""),"Data is Missing.",""))</f>
        <v/>
      </c>
      <c r="AC601" s="202" t="str">
        <f>IF(ISERROR(IF(Input!D600="","",IF(ISERROR(VLOOKUP(Input!D600,'Measure List'!$A$2:$A$30000,1,0)),"Invalid RefNo",""))),"",IF(Input!D600="","",IF(ISERROR(VLOOKUP(Input!D600,'Measure List'!$A$2:$A$30000,1,0)),"Invalid RefNo","")))</f>
        <v/>
      </c>
      <c r="AD601" s="156"/>
      <c r="AE601" s="156"/>
      <c r="AF601" s="156"/>
      <c r="AG601" s="156"/>
      <c r="AH601" s="156"/>
      <c r="AI601" s="156"/>
      <c r="AJ601" s="156"/>
      <c r="AK601" s="156"/>
      <c r="AL601" s="203" t="str">
        <f>IF(COUNTIF(Dropdowns!$K$2:$K$7,Input!S600)&gt;0,"",IF(Input!S600="","","Invalid Type"))</f>
        <v/>
      </c>
      <c r="AN601" s="204" t="str">
        <f>IF(Input!C600="","",IF(ISNUMBER(VALUE(Input!C600)),"","Needs to be a number."))</f>
        <v/>
      </c>
      <c r="AO601" s="205" t="str">
        <f>IF(Input!E600="","",IF(ISNUMBER(VALUE(Input!E600)),"","Needs to be a number."))</f>
        <v/>
      </c>
      <c r="AP601" s="205" t="str">
        <f>IF(Input!N600="","",IF(ISNUMBER(VALUE(Input!N600)),"","Needs to be a number."))</f>
        <v/>
      </c>
      <c r="AQ601" s="205" t="str">
        <f>IF(Input!O600="","",IF(ISNUMBER(VALUE(Input!O600)),"","Needs to be a number."))</f>
        <v/>
      </c>
      <c r="AR601" s="205" t="str">
        <f>IF(Input!V600="","",IF(ISNUMBER(VALUE(Input!V600)),"","Needs to be a number."))</f>
        <v/>
      </c>
      <c r="AS601" s="205" t="str">
        <f>IF(Input!W600="","",IF(ISNUMBER(VALUE(Input!W600)),"","Needs to be a number."))</f>
        <v/>
      </c>
      <c r="AT601" s="205" t="str">
        <f>IF(Input!X600="","",IF(ISNUMBER(VALUE(Input!X600)),"","Needs to be a number."))</f>
        <v/>
      </c>
      <c r="AU601" s="206" t="str">
        <f>IF(Input!Y600="","",IF(ISNUMBER(VALUE(Input!Y600)),"","Needs to be a number."))</f>
        <v/>
      </c>
      <c r="AW601" s="259" t="str">
        <f>IF(OR(VALUE(Input!C600)&lt;0,VALUE(Input!C600)&gt;100), "Invalid EEI %","")</f>
        <v/>
      </c>
      <c r="AX601" s="207"/>
      <c r="AY601" s="278" t="str">
        <f>IF(Input!E600="","",IF(VALUE(Input!E600)=0,"Do not enter 0.",""))</f>
        <v/>
      </c>
    </row>
    <row r="602" spans="2:51" x14ac:dyDescent="0.3">
      <c r="B602" s="188" t="str">
        <f>Input!A601</f>
        <v/>
      </c>
      <c r="C602" s="189" t="str">
        <f>IF(ISERROR(IF(AND(Input!$A601="",SUMPRODUCT(--(LEN(Input!$A602:'Input'!$A$1006)&gt;0))&lt;&gt;0),"Row is skipped.",IF(AND(Input!$A601="",Input!$A602=""),"", IF(Input!B601="","Data is missing.","")))),"",IF(AND(Input!$A601="",SUMPRODUCT(--(LEN(Input!$A602:'Input'!$A$1006)&gt;0))&lt;&gt;0),"Row is skipped.",IF(AND(Input!$A601="",Input!$A602=""),"", IF(Input!B601="","Data is missing.",""))))</f>
        <v/>
      </c>
      <c r="D602" s="189" t="str">
        <f>IF(ISERROR(IF(AND(Input!$A601="",SUMPRODUCT(--(LEN(Input!$A602:'Input'!$A$1006)&gt;0))&lt;&gt;0),"Row is skipped.",IF(AND(Input!$A601="",Input!$A602=""),"", IF(Input!C601="","Data is missing.","")))),"",IF(AND(Input!$A601="",SUMPRODUCT(--(LEN(Input!$A602:'Input'!$A$1006)&gt;0))&lt;&gt;0),"Row is skipped.",IF(AND(Input!$A601="",Input!$A602=""),"", IF(Input!C601="","Data is missing.",""))))</f>
        <v/>
      </c>
      <c r="E602" s="189" t="str">
        <f>IF(ISERROR(IF(AND(Input!$A601="",SUMPRODUCT(--(LEN(Input!$A602:'Input'!$A$1006)&gt;0))&lt;&gt;0),"Row is skipped.",IF(AND(Input!$A601="",Input!$A602=""),"", IF(Input!D601="","Data is missing.","")))),"",IF(AND(Input!$A601="",SUMPRODUCT(--(LEN(Input!$A602:'Input'!$A$1006)&gt;0))&lt;&gt;0),"Row is skipped.",IF(AND(Input!$A601="",Input!$A602=""),"", IF(Input!D601="","Data is missing.",""))))</f>
        <v/>
      </c>
      <c r="F602" s="189" t="str">
        <f>IF(ISERROR(IF(AND(Input!$A601="",SUMPRODUCT(--(LEN(Input!$A602:'Input'!$A$1006)&gt;0))&lt;&gt;0),"Row is skipped.",IF(AND(Input!$A601="",Input!$A602=""),"", IF(Input!E601="","Data is missing.","")))),"",IF(AND(Input!$A601="",SUMPRODUCT(--(LEN(Input!$A602:'Input'!$A$1006)&gt;0))&lt;&gt;0),"Row is skipped.",IF(AND(Input!$A601="",Input!$A602=""),"", IF(Input!E601="","Data is missing.",""))))</f>
        <v/>
      </c>
      <c r="G602" s="189" t="str">
        <f>IF(ISERROR(IF(AND(Input!$A601="",SUMPRODUCT(--(LEN(Input!$A602:'Input'!$A$1006)&gt;0))&lt;&gt;0),"Row is skipped.",IF(AND(Input!$A601="",Input!$A602=""),"", IF(Input!F601="","Data is missing.","")))),"",IF(AND(Input!$A601="",SUMPRODUCT(--(LEN(Input!$A602:'Input'!$A$1006)&gt;0))&lt;&gt;0),"Row is skipped.",IF(AND(Input!$A601="",Input!$A602=""),"", IF(Input!F601="","Data is missing.",""))))</f>
        <v/>
      </c>
      <c r="H602" s="190" t="str">
        <f>IF(ISERROR(IF(AND(Input!$A601="",SUMPRODUCT(--(LEN(Input!$A602:'Input'!$A$1006)&gt;0))&lt;&gt;0),"Row is skipped.",IF(AND(Input!$A601="",Input!$A602=""),"", IF(Input!G601="","Data is missing.","")))),"",IF(AND(Input!$A601="",SUMPRODUCT(--(LEN(Input!$A602:'Input'!$A$1006)&gt;0))&lt;&gt;0),"Row is skipped.",IF(AND(Input!$A601="",Input!$A602=""),"", IF(Input!G601="","Data is missing.",""))))</f>
        <v/>
      </c>
      <c r="I602" s="156"/>
      <c r="J602" s="191" t="str">
        <f>IFERROR(VLOOKUP(VLOOKUP(Input!$D601,'Measure List'!$A:$AN,40,FALSE),UIR!$A$1:$Q$27,17,FALSE),"")</f>
        <v/>
      </c>
      <c r="K602" s="192" t="str">
        <f>IFERROR(VLOOKUP(Input!$D601,'Measure List'!$A:$AN,40,FALSE),"")</f>
        <v/>
      </c>
      <c r="L602" s="156"/>
      <c r="M602" s="193" t="str">
        <f>IF(B602="","",IF(AND(Input!H601="",IFERROR(VLOOKUP(K602,UIR!$A$2:$P$21,2,FALSE),"")&lt;&gt;""),"Data is Missing.",""))</f>
        <v/>
      </c>
      <c r="N602" s="194" t="str">
        <f>IF(B602="","",IF(AND(Input!I601="",IFERROR(VLOOKUP(K602,UIR!$A$2:$P$21,3,FALSE),"")&lt;&gt;""),"Data is Missing.",""))</f>
        <v/>
      </c>
      <c r="O602" s="194" t="str">
        <f>IF(B602="","",IF(AND(Input!J601="",IFERROR(VLOOKUP(K602,UIR!$A$2:$P$21,4,FALSE),"")&lt;&gt;""),"Data is Missing.",""))</f>
        <v/>
      </c>
      <c r="P602" s="194" t="str">
        <f>IF(B602="","",IF(AND(Input!K601="",IFERROR(VLOOKUP(K602,UIR!$A$2:$P$21,5,FALSE),"")&lt;&gt;""),"Data is Missing.",""))</f>
        <v/>
      </c>
      <c r="Q602" s="194" t="str">
        <f>IF(B602="","",IF(AND(Input!L601="",IFERROR(VLOOKUP(K602,UIR!$A$2:$P$21,6,FALSE),"")&lt;&gt;""),"Data is Missing.",""))</f>
        <v/>
      </c>
      <c r="R602" s="194" t="str">
        <f>IF(B602="","",IF(AND(Input!M601="",IFERROR(VLOOKUP(K602,UIR!$A$2:$P$21,7,FALSE),"")&lt;&gt;""),"Data is Missing.",""))</f>
        <v/>
      </c>
      <c r="S602" s="194" t="str">
        <f>IF(B602="","",IF(AND(Input!P601="",IFERROR(VLOOKUP(K602,UIR!$A$2:$P$21,8,FALSE),"")&lt;&gt;""),"Data is Missing.",""))</f>
        <v/>
      </c>
      <c r="T602" s="194" t="str">
        <f>IF(B602="","",IF(AND(Input!Q601="",IFERROR(VLOOKUP(K602,UIR!$A$2:$P$21,9,FALSE),"")&lt;&gt;""),"Data is Missing.",""))</f>
        <v/>
      </c>
      <c r="U602" s="194"/>
      <c r="V602" s="194" t="str">
        <f>IF(B602="","",IF(AND(Input!S601="",IFERROR(VLOOKUP(K602,UIR!$A$2:$P$21,11,FALSE),"")&lt;&gt;""),"Data is Missing.",""))</f>
        <v/>
      </c>
      <c r="W602" s="194" t="str">
        <f>IF(B602="","",IF(AND(Input!T601="",IFERROR(VLOOKUP(K602,UIR!$A$2:$P$21,12,FALSE),"")&lt;&gt;""),"Data is Missing.",""))</f>
        <v/>
      </c>
      <c r="X602" s="194" t="str">
        <f>IF(B602="","",IF(AND(Input!V601="",IFERROR(VLOOKUP(K602,UIR!$A$2:$P$21,13,FALSE),"")&lt;&gt;""),"Data is Missing.",""))</f>
        <v/>
      </c>
      <c r="Y602" s="194" t="str">
        <f>IF(B602="","",IF(AND(Input!W601="",IFERROR(VLOOKUP(K602,UIR!$A$2:$P$21,14,FALSE),"")&lt;&gt;""),"Data is Missing.",""))</f>
        <v/>
      </c>
      <c r="Z602" s="194" t="str">
        <f>IF(B602="","",IF(AND(Input!X601="",IFERROR(VLOOKUP(K602,UIR!$A$2:$P$21,15,FALSE),"")&lt;&gt;""),"Data is Missing.",""))</f>
        <v/>
      </c>
      <c r="AA602" s="195" t="str">
        <f>IF(B602="","",IF(AND(Input!Y601="",IFERROR(VLOOKUP(K602,UIR!$A$2:$P$21,16,FALSE),"")&lt;&gt;""),"Data is Missing.",""))</f>
        <v/>
      </c>
      <c r="AC602" s="202" t="str">
        <f>IF(ISERROR(IF(Input!D601="","",IF(ISERROR(VLOOKUP(Input!D601,'Measure List'!$A$2:$A$30000,1,0)),"Invalid RefNo",""))),"",IF(Input!D601="","",IF(ISERROR(VLOOKUP(Input!D601,'Measure List'!$A$2:$A$30000,1,0)),"Invalid RefNo","")))</f>
        <v/>
      </c>
      <c r="AD602" s="156"/>
      <c r="AE602" s="156"/>
      <c r="AF602" s="156"/>
      <c r="AG602" s="156"/>
      <c r="AH602" s="156"/>
      <c r="AI602" s="156"/>
      <c r="AJ602" s="156"/>
      <c r="AK602" s="156"/>
      <c r="AL602" s="203" t="str">
        <f>IF(COUNTIF(Dropdowns!$K$2:$K$7,Input!S601)&gt;0,"",IF(Input!S601="","","Invalid Type"))</f>
        <v/>
      </c>
      <c r="AN602" s="204" t="str">
        <f>IF(Input!C601="","",IF(ISNUMBER(VALUE(Input!C601)),"","Needs to be a number."))</f>
        <v/>
      </c>
      <c r="AO602" s="205" t="str">
        <f>IF(Input!E601="","",IF(ISNUMBER(VALUE(Input!E601)),"","Needs to be a number."))</f>
        <v/>
      </c>
      <c r="AP602" s="205" t="str">
        <f>IF(Input!N601="","",IF(ISNUMBER(VALUE(Input!N601)),"","Needs to be a number."))</f>
        <v/>
      </c>
      <c r="AQ602" s="205" t="str">
        <f>IF(Input!O601="","",IF(ISNUMBER(VALUE(Input!O601)),"","Needs to be a number."))</f>
        <v/>
      </c>
      <c r="AR602" s="205" t="str">
        <f>IF(Input!V601="","",IF(ISNUMBER(VALUE(Input!V601)),"","Needs to be a number."))</f>
        <v/>
      </c>
      <c r="AS602" s="205" t="str">
        <f>IF(Input!W601="","",IF(ISNUMBER(VALUE(Input!W601)),"","Needs to be a number."))</f>
        <v/>
      </c>
      <c r="AT602" s="205" t="str">
        <f>IF(Input!X601="","",IF(ISNUMBER(VALUE(Input!X601)),"","Needs to be a number."))</f>
        <v/>
      </c>
      <c r="AU602" s="206" t="str">
        <f>IF(Input!Y601="","",IF(ISNUMBER(VALUE(Input!Y601)),"","Needs to be a number."))</f>
        <v/>
      </c>
      <c r="AW602" s="259" t="str">
        <f>IF(OR(VALUE(Input!C601)&lt;0,VALUE(Input!C601)&gt;100), "Invalid EEI %","")</f>
        <v/>
      </c>
      <c r="AX602" s="207"/>
      <c r="AY602" s="278" t="str">
        <f>IF(Input!E601="","",IF(VALUE(Input!E601)=0,"Do not enter 0.",""))</f>
        <v/>
      </c>
    </row>
    <row r="603" spans="2:51" x14ac:dyDescent="0.3">
      <c r="B603" s="188" t="str">
        <f>Input!A602</f>
        <v/>
      </c>
      <c r="C603" s="189" t="str">
        <f>IF(ISERROR(IF(AND(Input!$A602="",SUMPRODUCT(--(LEN(Input!$A603:'Input'!$A$1006)&gt;0))&lt;&gt;0),"Row is skipped.",IF(AND(Input!$A602="",Input!$A603=""),"", IF(Input!B602="","Data is missing.","")))),"",IF(AND(Input!$A602="",SUMPRODUCT(--(LEN(Input!$A603:'Input'!$A$1006)&gt;0))&lt;&gt;0),"Row is skipped.",IF(AND(Input!$A602="",Input!$A603=""),"", IF(Input!B602="","Data is missing.",""))))</f>
        <v/>
      </c>
      <c r="D603" s="189" t="str">
        <f>IF(ISERROR(IF(AND(Input!$A602="",SUMPRODUCT(--(LEN(Input!$A603:'Input'!$A$1006)&gt;0))&lt;&gt;0),"Row is skipped.",IF(AND(Input!$A602="",Input!$A603=""),"", IF(Input!C602="","Data is missing.","")))),"",IF(AND(Input!$A602="",SUMPRODUCT(--(LEN(Input!$A603:'Input'!$A$1006)&gt;0))&lt;&gt;0),"Row is skipped.",IF(AND(Input!$A602="",Input!$A603=""),"", IF(Input!C602="","Data is missing.",""))))</f>
        <v/>
      </c>
      <c r="E603" s="189" t="str">
        <f>IF(ISERROR(IF(AND(Input!$A602="",SUMPRODUCT(--(LEN(Input!$A603:'Input'!$A$1006)&gt;0))&lt;&gt;0),"Row is skipped.",IF(AND(Input!$A602="",Input!$A603=""),"", IF(Input!D602="","Data is missing.","")))),"",IF(AND(Input!$A602="",SUMPRODUCT(--(LEN(Input!$A603:'Input'!$A$1006)&gt;0))&lt;&gt;0),"Row is skipped.",IF(AND(Input!$A602="",Input!$A603=""),"", IF(Input!D602="","Data is missing.",""))))</f>
        <v/>
      </c>
      <c r="F603" s="189" t="str">
        <f>IF(ISERROR(IF(AND(Input!$A602="",SUMPRODUCT(--(LEN(Input!$A603:'Input'!$A$1006)&gt;0))&lt;&gt;0),"Row is skipped.",IF(AND(Input!$A602="",Input!$A603=""),"", IF(Input!E602="","Data is missing.","")))),"",IF(AND(Input!$A602="",SUMPRODUCT(--(LEN(Input!$A603:'Input'!$A$1006)&gt;0))&lt;&gt;0),"Row is skipped.",IF(AND(Input!$A602="",Input!$A603=""),"", IF(Input!E602="","Data is missing.",""))))</f>
        <v/>
      </c>
      <c r="G603" s="189" t="str">
        <f>IF(ISERROR(IF(AND(Input!$A602="",SUMPRODUCT(--(LEN(Input!$A603:'Input'!$A$1006)&gt;0))&lt;&gt;0),"Row is skipped.",IF(AND(Input!$A602="",Input!$A603=""),"", IF(Input!F602="","Data is missing.","")))),"",IF(AND(Input!$A602="",SUMPRODUCT(--(LEN(Input!$A603:'Input'!$A$1006)&gt;0))&lt;&gt;0),"Row is skipped.",IF(AND(Input!$A602="",Input!$A603=""),"", IF(Input!F602="","Data is missing.",""))))</f>
        <v/>
      </c>
      <c r="H603" s="190" t="str">
        <f>IF(ISERROR(IF(AND(Input!$A602="",SUMPRODUCT(--(LEN(Input!$A603:'Input'!$A$1006)&gt;0))&lt;&gt;0),"Row is skipped.",IF(AND(Input!$A602="",Input!$A603=""),"", IF(Input!G602="","Data is missing.","")))),"",IF(AND(Input!$A602="",SUMPRODUCT(--(LEN(Input!$A603:'Input'!$A$1006)&gt;0))&lt;&gt;0),"Row is skipped.",IF(AND(Input!$A602="",Input!$A603=""),"", IF(Input!G602="","Data is missing.",""))))</f>
        <v/>
      </c>
      <c r="I603" s="156"/>
      <c r="J603" s="191" t="str">
        <f>IFERROR(VLOOKUP(VLOOKUP(Input!$D602,'Measure List'!$A:$AN,40,FALSE),UIR!$A$1:$Q$27,17,FALSE),"")</f>
        <v/>
      </c>
      <c r="K603" s="192" t="str">
        <f>IFERROR(VLOOKUP(Input!$D602,'Measure List'!$A:$AN,40,FALSE),"")</f>
        <v/>
      </c>
      <c r="L603" s="156"/>
      <c r="M603" s="193" t="str">
        <f>IF(B603="","",IF(AND(Input!H602="",IFERROR(VLOOKUP(K603,UIR!$A$2:$P$21,2,FALSE),"")&lt;&gt;""),"Data is Missing.",""))</f>
        <v/>
      </c>
      <c r="N603" s="194" t="str">
        <f>IF(B603="","",IF(AND(Input!I602="",IFERROR(VLOOKUP(K603,UIR!$A$2:$P$21,3,FALSE),"")&lt;&gt;""),"Data is Missing.",""))</f>
        <v/>
      </c>
      <c r="O603" s="194" t="str">
        <f>IF(B603="","",IF(AND(Input!J602="",IFERROR(VLOOKUP(K603,UIR!$A$2:$P$21,4,FALSE),"")&lt;&gt;""),"Data is Missing.",""))</f>
        <v/>
      </c>
      <c r="P603" s="194" t="str">
        <f>IF(B603="","",IF(AND(Input!K602="",IFERROR(VLOOKUP(K603,UIR!$A$2:$P$21,5,FALSE),"")&lt;&gt;""),"Data is Missing.",""))</f>
        <v/>
      </c>
      <c r="Q603" s="194" t="str">
        <f>IF(B603="","",IF(AND(Input!L602="",IFERROR(VLOOKUP(K603,UIR!$A$2:$P$21,6,FALSE),"")&lt;&gt;""),"Data is Missing.",""))</f>
        <v/>
      </c>
      <c r="R603" s="194" t="str">
        <f>IF(B603="","",IF(AND(Input!M602="",IFERROR(VLOOKUP(K603,UIR!$A$2:$P$21,7,FALSE),"")&lt;&gt;""),"Data is Missing.",""))</f>
        <v/>
      </c>
      <c r="S603" s="194" t="str">
        <f>IF(B603="","",IF(AND(Input!P602="",IFERROR(VLOOKUP(K603,UIR!$A$2:$P$21,8,FALSE),"")&lt;&gt;""),"Data is Missing.",""))</f>
        <v/>
      </c>
      <c r="T603" s="194" t="str">
        <f>IF(B603="","",IF(AND(Input!Q602="",IFERROR(VLOOKUP(K603,UIR!$A$2:$P$21,9,FALSE),"")&lt;&gt;""),"Data is Missing.",""))</f>
        <v/>
      </c>
      <c r="U603" s="194"/>
      <c r="V603" s="194" t="str">
        <f>IF(B603="","",IF(AND(Input!S602="",IFERROR(VLOOKUP(K603,UIR!$A$2:$P$21,11,FALSE),"")&lt;&gt;""),"Data is Missing.",""))</f>
        <v/>
      </c>
      <c r="W603" s="194" t="str">
        <f>IF(B603="","",IF(AND(Input!T602="",IFERROR(VLOOKUP(K603,UIR!$A$2:$P$21,12,FALSE),"")&lt;&gt;""),"Data is Missing.",""))</f>
        <v/>
      </c>
      <c r="X603" s="194" t="str">
        <f>IF(B603="","",IF(AND(Input!V602="",IFERROR(VLOOKUP(K603,UIR!$A$2:$P$21,13,FALSE),"")&lt;&gt;""),"Data is Missing.",""))</f>
        <v/>
      </c>
      <c r="Y603" s="194" t="str">
        <f>IF(B603="","",IF(AND(Input!W602="",IFERROR(VLOOKUP(K603,UIR!$A$2:$P$21,14,FALSE),"")&lt;&gt;""),"Data is Missing.",""))</f>
        <v/>
      </c>
      <c r="Z603" s="194" t="str">
        <f>IF(B603="","",IF(AND(Input!X602="",IFERROR(VLOOKUP(K603,UIR!$A$2:$P$21,15,FALSE),"")&lt;&gt;""),"Data is Missing.",""))</f>
        <v/>
      </c>
      <c r="AA603" s="195" t="str">
        <f>IF(B603="","",IF(AND(Input!Y602="",IFERROR(VLOOKUP(K603,UIR!$A$2:$P$21,16,FALSE),"")&lt;&gt;""),"Data is Missing.",""))</f>
        <v/>
      </c>
      <c r="AC603" s="202" t="str">
        <f>IF(ISERROR(IF(Input!D602="","",IF(ISERROR(VLOOKUP(Input!D602,'Measure List'!$A$2:$A$30000,1,0)),"Invalid RefNo",""))),"",IF(Input!D602="","",IF(ISERROR(VLOOKUP(Input!D602,'Measure List'!$A$2:$A$30000,1,0)),"Invalid RefNo","")))</f>
        <v/>
      </c>
      <c r="AD603" s="156"/>
      <c r="AE603" s="156"/>
      <c r="AF603" s="156"/>
      <c r="AG603" s="156"/>
      <c r="AH603" s="156"/>
      <c r="AI603" s="156"/>
      <c r="AJ603" s="156"/>
      <c r="AK603" s="156"/>
      <c r="AL603" s="203" t="str">
        <f>IF(COUNTIF(Dropdowns!$K$2:$K$7,Input!S602)&gt;0,"",IF(Input!S602="","","Invalid Type"))</f>
        <v/>
      </c>
      <c r="AN603" s="204" t="str">
        <f>IF(Input!C602="","",IF(ISNUMBER(VALUE(Input!C602)),"","Needs to be a number."))</f>
        <v/>
      </c>
      <c r="AO603" s="205" t="str">
        <f>IF(Input!E602="","",IF(ISNUMBER(VALUE(Input!E602)),"","Needs to be a number."))</f>
        <v/>
      </c>
      <c r="AP603" s="205" t="str">
        <f>IF(Input!N602="","",IF(ISNUMBER(VALUE(Input!N602)),"","Needs to be a number."))</f>
        <v/>
      </c>
      <c r="AQ603" s="205" t="str">
        <f>IF(Input!O602="","",IF(ISNUMBER(VALUE(Input!O602)),"","Needs to be a number."))</f>
        <v/>
      </c>
      <c r="AR603" s="205" t="str">
        <f>IF(Input!V602="","",IF(ISNUMBER(VALUE(Input!V602)),"","Needs to be a number."))</f>
        <v/>
      </c>
      <c r="AS603" s="205" t="str">
        <f>IF(Input!W602="","",IF(ISNUMBER(VALUE(Input!W602)),"","Needs to be a number."))</f>
        <v/>
      </c>
      <c r="AT603" s="205" t="str">
        <f>IF(Input!X602="","",IF(ISNUMBER(VALUE(Input!X602)),"","Needs to be a number."))</f>
        <v/>
      </c>
      <c r="AU603" s="206" t="str">
        <f>IF(Input!Y602="","",IF(ISNUMBER(VALUE(Input!Y602)),"","Needs to be a number."))</f>
        <v/>
      </c>
      <c r="AW603" s="259" t="str">
        <f>IF(OR(VALUE(Input!C602)&lt;0,VALUE(Input!C602)&gt;100), "Invalid EEI %","")</f>
        <v/>
      </c>
      <c r="AX603" s="207"/>
      <c r="AY603" s="278" t="str">
        <f>IF(Input!E602="","",IF(VALUE(Input!E602)=0,"Do not enter 0.",""))</f>
        <v/>
      </c>
    </row>
    <row r="604" spans="2:51" x14ac:dyDescent="0.3">
      <c r="B604" s="188" t="str">
        <f>Input!A603</f>
        <v/>
      </c>
      <c r="C604" s="189" t="str">
        <f>IF(ISERROR(IF(AND(Input!$A603="",SUMPRODUCT(--(LEN(Input!$A604:'Input'!$A$1006)&gt;0))&lt;&gt;0),"Row is skipped.",IF(AND(Input!$A603="",Input!$A604=""),"", IF(Input!B603="","Data is missing.","")))),"",IF(AND(Input!$A603="",SUMPRODUCT(--(LEN(Input!$A604:'Input'!$A$1006)&gt;0))&lt;&gt;0),"Row is skipped.",IF(AND(Input!$A603="",Input!$A604=""),"", IF(Input!B603="","Data is missing.",""))))</f>
        <v/>
      </c>
      <c r="D604" s="189" t="str">
        <f>IF(ISERROR(IF(AND(Input!$A603="",SUMPRODUCT(--(LEN(Input!$A604:'Input'!$A$1006)&gt;0))&lt;&gt;0),"Row is skipped.",IF(AND(Input!$A603="",Input!$A604=""),"", IF(Input!C603="","Data is missing.","")))),"",IF(AND(Input!$A603="",SUMPRODUCT(--(LEN(Input!$A604:'Input'!$A$1006)&gt;0))&lt;&gt;0),"Row is skipped.",IF(AND(Input!$A603="",Input!$A604=""),"", IF(Input!C603="","Data is missing.",""))))</f>
        <v/>
      </c>
      <c r="E604" s="189" t="str">
        <f>IF(ISERROR(IF(AND(Input!$A603="",SUMPRODUCT(--(LEN(Input!$A604:'Input'!$A$1006)&gt;0))&lt;&gt;0),"Row is skipped.",IF(AND(Input!$A603="",Input!$A604=""),"", IF(Input!D603="","Data is missing.","")))),"",IF(AND(Input!$A603="",SUMPRODUCT(--(LEN(Input!$A604:'Input'!$A$1006)&gt;0))&lt;&gt;0),"Row is skipped.",IF(AND(Input!$A603="",Input!$A604=""),"", IF(Input!D603="","Data is missing.",""))))</f>
        <v/>
      </c>
      <c r="F604" s="189" t="str">
        <f>IF(ISERROR(IF(AND(Input!$A603="",SUMPRODUCT(--(LEN(Input!$A604:'Input'!$A$1006)&gt;0))&lt;&gt;0),"Row is skipped.",IF(AND(Input!$A603="",Input!$A604=""),"", IF(Input!E603="","Data is missing.","")))),"",IF(AND(Input!$A603="",SUMPRODUCT(--(LEN(Input!$A604:'Input'!$A$1006)&gt;0))&lt;&gt;0),"Row is skipped.",IF(AND(Input!$A603="",Input!$A604=""),"", IF(Input!E603="","Data is missing.",""))))</f>
        <v/>
      </c>
      <c r="G604" s="189" t="str">
        <f>IF(ISERROR(IF(AND(Input!$A603="",SUMPRODUCT(--(LEN(Input!$A604:'Input'!$A$1006)&gt;0))&lt;&gt;0),"Row is skipped.",IF(AND(Input!$A603="",Input!$A604=""),"", IF(Input!F603="","Data is missing.","")))),"",IF(AND(Input!$A603="",SUMPRODUCT(--(LEN(Input!$A604:'Input'!$A$1006)&gt;0))&lt;&gt;0),"Row is skipped.",IF(AND(Input!$A603="",Input!$A604=""),"", IF(Input!F603="","Data is missing.",""))))</f>
        <v/>
      </c>
      <c r="H604" s="190" t="str">
        <f>IF(ISERROR(IF(AND(Input!$A603="",SUMPRODUCT(--(LEN(Input!$A604:'Input'!$A$1006)&gt;0))&lt;&gt;0),"Row is skipped.",IF(AND(Input!$A603="",Input!$A604=""),"", IF(Input!G603="","Data is missing.","")))),"",IF(AND(Input!$A603="",SUMPRODUCT(--(LEN(Input!$A604:'Input'!$A$1006)&gt;0))&lt;&gt;0),"Row is skipped.",IF(AND(Input!$A603="",Input!$A604=""),"", IF(Input!G603="","Data is missing.",""))))</f>
        <v/>
      </c>
      <c r="I604" s="156"/>
      <c r="J604" s="191" t="str">
        <f>IFERROR(VLOOKUP(VLOOKUP(Input!$D603,'Measure List'!$A:$AN,40,FALSE),UIR!$A$1:$Q$27,17,FALSE),"")</f>
        <v/>
      </c>
      <c r="K604" s="192" t="str">
        <f>IFERROR(VLOOKUP(Input!$D603,'Measure List'!$A:$AN,40,FALSE),"")</f>
        <v/>
      </c>
      <c r="L604" s="156"/>
      <c r="M604" s="193" t="str">
        <f>IF(B604="","",IF(AND(Input!H603="",IFERROR(VLOOKUP(K604,UIR!$A$2:$P$21,2,FALSE),"")&lt;&gt;""),"Data is Missing.",""))</f>
        <v/>
      </c>
      <c r="N604" s="194" t="str">
        <f>IF(B604="","",IF(AND(Input!I603="",IFERROR(VLOOKUP(K604,UIR!$A$2:$P$21,3,FALSE),"")&lt;&gt;""),"Data is Missing.",""))</f>
        <v/>
      </c>
      <c r="O604" s="194" t="str">
        <f>IF(B604="","",IF(AND(Input!J603="",IFERROR(VLOOKUP(K604,UIR!$A$2:$P$21,4,FALSE),"")&lt;&gt;""),"Data is Missing.",""))</f>
        <v/>
      </c>
      <c r="P604" s="194" t="str">
        <f>IF(B604="","",IF(AND(Input!K603="",IFERROR(VLOOKUP(K604,UIR!$A$2:$P$21,5,FALSE),"")&lt;&gt;""),"Data is Missing.",""))</f>
        <v/>
      </c>
      <c r="Q604" s="194" t="str">
        <f>IF(B604="","",IF(AND(Input!L603="",IFERROR(VLOOKUP(K604,UIR!$A$2:$P$21,6,FALSE),"")&lt;&gt;""),"Data is Missing.",""))</f>
        <v/>
      </c>
      <c r="R604" s="194" t="str">
        <f>IF(B604="","",IF(AND(Input!M603="",IFERROR(VLOOKUP(K604,UIR!$A$2:$P$21,7,FALSE),"")&lt;&gt;""),"Data is Missing.",""))</f>
        <v/>
      </c>
      <c r="S604" s="194" t="str">
        <f>IF(B604="","",IF(AND(Input!P603="",IFERROR(VLOOKUP(K604,UIR!$A$2:$P$21,8,FALSE),"")&lt;&gt;""),"Data is Missing.",""))</f>
        <v/>
      </c>
      <c r="T604" s="194" t="str">
        <f>IF(B604="","",IF(AND(Input!Q603="",IFERROR(VLOOKUP(K604,UIR!$A$2:$P$21,9,FALSE),"")&lt;&gt;""),"Data is Missing.",""))</f>
        <v/>
      </c>
      <c r="U604" s="194"/>
      <c r="V604" s="194" t="str">
        <f>IF(B604="","",IF(AND(Input!S603="",IFERROR(VLOOKUP(K604,UIR!$A$2:$P$21,11,FALSE),"")&lt;&gt;""),"Data is Missing.",""))</f>
        <v/>
      </c>
      <c r="W604" s="194" t="str">
        <f>IF(B604="","",IF(AND(Input!T603="",IFERROR(VLOOKUP(K604,UIR!$A$2:$P$21,12,FALSE),"")&lt;&gt;""),"Data is Missing.",""))</f>
        <v/>
      </c>
      <c r="X604" s="194" t="str">
        <f>IF(B604="","",IF(AND(Input!V603="",IFERROR(VLOOKUP(K604,UIR!$A$2:$P$21,13,FALSE),"")&lt;&gt;""),"Data is Missing.",""))</f>
        <v/>
      </c>
      <c r="Y604" s="194" t="str">
        <f>IF(B604="","",IF(AND(Input!W603="",IFERROR(VLOOKUP(K604,UIR!$A$2:$P$21,14,FALSE),"")&lt;&gt;""),"Data is Missing.",""))</f>
        <v/>
      </c>
      <c r="Z604" s="194" t="str">
        <f>IF(B604="","",IF(AND(Input!X603="",IFERROR(VLOOKUP(K604,UIR!$A$2:$P$21,15,FALSE),"")&lt;&gt;""),"Data is Missing.",""))</f>
        <v/>
      </c>
      <c r="AA604" s="195" t="str">
        <f>IF(B604="","",IF(AND(Input!Y603="",IFERROR(VLOOKUP(K604,UIR!$A$2:$P$21,16,FALSE),"")&lt;&gt;""),"Data is Missing.",""))</f>
        <v/>
      </c>
      <c r="AC604" s="202" t="str">
        <f>IF(ISERROR(IF(Input!D603="","",IF(ISERROR(VLOOKUP(Input!D603,'Measure List'!$A$2:$A$30000,1,0)),"Invalid RefNo",""))),"",IF(Input!D603="","",IF(ISERROR(VLOOKUP(Input!D603,'Measure List'!$A$2:$A$30000,1,0)),"Invalid RefNo","")))</f>
        <v/>
      </c>
      <c r="AD604" s="156"/>
      <c r="AE604" s="156"/>
      <c r="AF604" s="156"/>
      <c r="AG604" s="156"/>
      <c r="AH604" s="156"/>
      <c r="AI604" s="156"/>
      <c r="AJ604" s="156"/>
      <c r="AK604" s="156"/>
      <c r="AL604" s="203" t="str">
        <f>IF(COUNTIF(Dropdowns!$K$2:$K$7,Input!S603)&gt;0,"",IF(Input!S603="","","Invalid Type"))</f>
        <v/>
      </c>
      <c r="AN604" s="204" t="str">
        <f>IF(Input!C603="","",IF(ISNUMBER(VALUE(Input!C603)),"","Needs to be a number."))</f>
        <v/>
      </c>
      <c r="AO604" s="205" t="str">
        <f>IF(Input!E603="","",IF(ISNUMBER(VALUE(Input!E603)),"","Needs to be a number."))</f>
        <v/>
      </c>
      <c r="AP604" s="205" t="str">
        <f>IF(Input!N603="","",IF(ISNUMBER(VALUE(Input!N603)),"","Needs to be a number."))</f>
        <v/>
      </c>
      <c r="AQ604" s="205" t="str">
        <f>IF(Input!O603="","",IF(ISNUMBER(VALUE(Input!O603)),"","Needs to be a number."))</f>
        <v/>
      </c>
      <c r="AR604" s="205" t="str">
        <f>IF(Input!V603="","",IF(ISNUMBER(VALUE(Input!V603)),"","Needs to be a number."))</f>
        <v/>
      </c>
      <c r="AS604" s="205" t="str">
        <f>IF(Input!W603="","",IF(ISNUMBER(VALUE(Input!W603)),"","Needs to be a number."))</f>
        <v/>
      </c>
      <c r="AT604" s="205" t="str">
        <f>IF(Input!X603="","",IF(ISNUMBER(VALUE(Input!X603)),"","Needs to be a number."))</f>
        <v/>
      </c>
      <c r="AU604" s="206" t="str">
        <f>IF(Input!Y603="","",IF(ISNUMBER(VALUE(Input!Y603)),"","Needs to be a number."))</f>
        <v/>
      </c>
      <c r="AW604" s="259" t="str">
        <f>IF(OR(VALUE(Input!C603)&lt;0,VALUE(Input!C603)&gt;100), "Invalid EEI %","")</f>
        <v/>
      </c>
      <c r="AX604" s="207"/>
      <c r="AY604" s="278" t="str">
        <f>IF(Input!E603="","",IF(VALUE(Input!E603)=0,"Do not enter 0.",""))</f>
        <v/>
      </c>
    </row>
    <row r="605" spans="2:51" x14ac:dyDescent="0.3">
      <c r="B605" s="188" t="str">
        <f>Input!A604</f>
        <v/>
      </c>
      <c r="C605" s="189" t="str">
        <f>IF(ISERROR(IF(AND(Input!$A604="",SUMPRODUCT(--(LEN(Input!$A605:'Input'!$A$1006)&gt;0))&lt;&gt;0),"Row is skipped.",IF(AND(Input!$A604="",Input!$A605=""),"", IF(Input!B604="","Data is missing.","")))),"",IF(AND(Input!$A604="",SUMPRODUCT(--(LEN(Input!$A605:'Input'!$A$1006)&gt;0))&lt;&gt;0),"Row is skipped.",IF(AND(Input!$A604="",Input!$A605=""),"", IF(Input!B604="","Data is missing.",""))))</f>
        <v/>
      </c>
      <c r="D605" s="189" t="str">
        <f>IF(ISERROR(IF(AND(Input!$A604="",SUMPRODUCT(--(LEN(Input!$A605:'Input'!$A$1006)&gt;0))&lt;&gt;0),"Row is skipped.",IF(AND(Input!$A604="",Input!$A605=""),"", IF(Input!C604="","Data is missing.","")))),"",IF(AND(Input!$A604="",SUMPRODUCT(--(LEN(Input!$A605:'Input'!$A$1006)&gt;0))&lt;&gt;0),"Row is skipped.",IF(AND(Input!$A604="",Input!$A605=""),"", IF(Input!C604="","Data is missing.",""))))</f>
        <v/>
      </c>
      <c r="E605" s="189" t="str">
        <f>IF(ISERROR(IF(AND(Input!$A604="",SUMPRODUCT(--(LEN(Input!$A605:'Input'!$A$1006)&gt;0))&lt;&gt;0),"Row is skipped.",IF(AND(Input!$A604="",Input!$A605=""),"", IF(Input!D604="","Data is missing.","")))),"",IF(AND(Input!$A604="",SUMPRODUCT(--(LEN(Input!$A605:'Input'!$A$1006)&gt;0))&lt;&gt;0),"Row is skipped.",IF(AND(Input!$A604="",Input!$A605=""),"", IF(Input!D604="","Data is missing.",""))))</f>
        <v/>
      </c>
      <c r="F605" s="189" t="str">
        <f>IF(ISERROR(IF(AND(Input!$A604="",SUMPRODUCT(--(LEN(Input!$A605:'Input'!$A$1006)&gt;0))&lt;&gt;0),"Row is skipped.",IF(AND(Input!$A604="",Input!$A605=""),"", IF(Input!E604="","Data is missing.","")))),"",IF(AND(Input!$A604="",SUMPRODUCT(--(LEN(Input!$A605:'Input'!$A$1006)&gt;0))&lt;&gt;0),"Row is skipped.",IF(AND(Input!$A604="",Input!$A605=""),"", IF(Input!E604="","Data is missing.",""))))</f>
        <v/>
      </c>
      <c r="G605" s="189" t="str">
        <f>IF(ISERROR(IF(AND(Input!$A604="",SUMPRODUCT(--(LEN(Input!$A605:'Input'!$A$1006)&gt;0))&lt;&gt;0),"Row is skipped.",IF(AND(Input!$A604="",Input!$A605=""),"", IF(Input!F604="","Data is missing.","")))),"",IF(AND(Input!$A604="",SUMPRODUCT(--(LEN(Input!$A605:'Input'!$A$1006)&gt;0))&lt;&gt;0),"Row is skipped.",IF(AND(Input!$A604="",Input!$A605=""),"", IF(Input!F604="","Data is missing.",""))))</f>
        <v/>
      </c>
      <c r="H605" s="190" t="str">
        <f>IF(ISERROR(IF(AND(Input!$A604="",SUMPRODUCT(--(LEN(Input!$A605:'Input'!$A$1006)&gt;0))&lt;&gt;0),"Row is skipped.",IF(AND(Input!$A604="",Input!$A605=""),"", IF(Input!G604="","Data is missing.","")))),"",IF(AND(Input!$A604="",SUMPRODUCT(--(LEN(Input!$A605:'Input'!$A$1006)&gt;0))&lt;&gt;0),"Row is skipped.",IF(AND(Input!$A604="",Input!$A605=""),"", IF(Input!G604="","Data is missing.",""))))</f>
        <v/>
      </c>
      <c r="I605" s="156"/>
      <c r="J605" s="191" t="str">
        <f>IFERROR(VLOOKUP(VLOOKUP(Input!$D604,'Measure List'!$A:$AN,40,FALSE),UIR!$A$1:$Q$27,17,FALSE),"")</f>
        <v/>
      </c>
      <c r="K605" s="192" t="str">
        <f>IFERROR(VLOOKUP(Input!$D604,'Measure List'!$A:$AN,40,FALSE),"")</f>
        <v/>
      </c>
      <c r="L605" s="156"/>
      <c r="M605" s="193" t="str">
        <f>IF(B605="","",IF(AND(Input!H604="",IFERROR(VLOOKUP(K605,UIR!$A$2:$P$21,2,FALSE),"")&lt;&gt;""),"Data is Missing.",""))</f>
        <v/>
      </c>
      <c r="N605" s="194" t="str">
        <f>IF(B605="","",IF(AND(Input!I604="",IFERROR(VLOOKUP(K605,UIR!$A$2:$P$21,3,FALSE),"")&lt;&gt;""),"Data is Missing.",""))</f>
        <v/>
      </c>
      <c r="O605" s="194" t="str">
        <f>IF(B605="","",IF(AND(Input!J604="",IFERROR(VLOOKUP(K605,UIR!$A$2:$P$21,4,FALSE),"")&lt;&gt;""),"Data is Missing.",""))</f>
        <v/>
      </c>
      <c r="P605" s="194" t="str">
        <f>IF(B605="","",IF(AND(Input!K604="",IFERROR(VLOOKUP(K605,UIR!$A$2:$P$21,5,FALSE),"")&lt;&gt;""),"Data is Missing.",""))</f>
        <v/>
      </c>
      <c r="Q605" s="194" t="str">
        <f>IF(B605="","",IF(AND(Input!L604="",IFERROR(VLOOKUP(K605,UIR!$A$2:$P$21,6,FALSE),"")&lt;&gt;""),"Data is Missing.",""))</f>
        <v/>
      </c>
      <c r="R605" s="194" t="str">
        <f>IF(B605="","",IF(AND(Input!M604="",IFERROR(VLOOKUP(K605,UIR!$A$2:$P$21,7,FALSE),"")&lt;&gt;""),"Data is Missing.",""))</f>
        <v/>
      </c>
      <c r="S605" s="194" t="str">
        <f>IF(B605="","",IF(AND(Input!P604="",IFERROR(VLOOKUP(K605,UIR!$A$2:$P$21,8,FALSE),"")&lt;&gt;""),"Data is Missing.",""))</f>
        <v/>
      </c>
      <c r="T605" s="194" t="str">
        <f>IF(B605="","",IF(AND(Input!Q604="",IFERROR(VLOOKUP(K605,UIR!$A$2:$P$21,9,FALSE),"")&lt;&gt;""),"Data is Missing.",""))</f>
        <v/>
      </c>
      <c r="U605" s="194"/>
      <c r="V605" s="194" t="str">
        <f>IF(B605="","",IF(AND(Input!S604="",IFERROR(VLOOKUP(K605,UIR!$A$2:$P$21,11,FALSE),"")&lt;&gt;""),"Data is Missing.",""))</f>
        <v/>
      </c>
      <c r="W605" s="194" t="str">
        <f>IF(B605="","",IF(AND(Input!T604="",IFERROR(VLOOKUP(K605,UIR!$A$2:$P$21,12,FALSE),"")&lt;&gt;""),"Data is Missing.",""))</f>
        <v/>
      </c>
      <c r="X605" s="194" t="str">
        <f>IF(B605="","",IF(AND(Input!V604="",IFERROR(VLOOKUP(K605,UIR!$A$2:$P$21,13,FALSE),"")&lt;&gt;""),"Data is Missing.",""))</f>
        <v/>
      </c>
      <c r="Y605" s="194" t="str">
        <f>IF(B605="","",IF(AND(Input!W604="",IFERROR(VLOOKUP(K605,UIR!$A$2:$P$21,14,FALSE),"")&lt;&gt;""),"Data is Missing.",""))</f>
        <v/>
      </c>
      <c r="Z605" s="194" t="str">
        <f>IF(B605="","",IF(AND(Input!X604="",IFERROR(VLOOKUP(K605,UIR!$A$2:$P$21,15,FALSE),"")&lt;&gt;""),"Data is Missing.",""))</f>
        <v/>
      </c>
      <c r="AA605" s="195" t="str">
        <f>IF(B605="","",IF(AND(Input!Y604="",IFERROR(VLOOKUP(K605,UIR!$A$2:$P$21,16,FALSE),"")&lt;&gt;""),"Data is Missing.",""))</f>
        <v/>
      </c>
      <c r="AC605" s="202" t="str">
        <f>IF(ISERROR(IF(Input!D604="","",IF(ISERROR(VLOOKUP(Input!D604,'Measure List'!$A$2:$A$30000,1,0)),"Invalid RefNo",""))),"",IF(Input!D604="","",IF(ISERROR(VLOOKUP(Input!D604,'Measure List'!$A$2:$A$30000,1,0)),"Invalid RefNo","")))</f>
        <v/>
      </c>
      <c r="AD605" s="156"/>
      <c r="AE605" s="156"/>
      <c r="AF605" s="156"/>
      <c r="AG605" s="156"/>
      <c r="AH605" s="156"/>
      <c r="AI605" s="156"/>
      <c r="AJ605" s="156"/>
      <c r="AK605" s="156"/>
      <c r="AL605" s="203" t="str">
        <f>IF(COUNTIF(Dropdowns!$K$2:$K$7,Input!S604)&gt;0,"",IF(Input!S604="","","Invalid Type"))</f>
        <v/>
      </c>
      <c r="AN605" s="204" t="str">
        <f>IF(Input!C604="","",IF(ISNUMBER(VALUE(Input!C604)),"","Needs to be a number."))</f>
        <v/>
      </c>
      <c r="AO605" s="205" t="str">
        <f>IF(Input!E604="","",IF(ISNUMBER(VALUE(Input!E604)),"","Needs to be a number."))</f>
        <v/>
      </c>
      <c r="AP605" s="205" t="str">
        <f>IF(Input!N604="","",IF(ISNUMBER(VALUE(Input!N604)),"","Needs to be a number."))</f>
        <v/>
      </c>
      <c r="AQ605" s="205" t="str">
        <f>IF(Input!O604="","",IF(ISNUMBER(VALUE(Input!O604)),"","Needs to be a number."))</f>
        <v/>
      </c>
      <c r="AR605" s="205" t="str">
        <f>IF(Input!V604="","",IF(ISNUMBER(VALUE(Input!V604)),"","Needs to be a number."))</f>
        <v/>
      </c>
      <c r="AS605" s="205" t="str">
        <f>IF(Input!W604="","",IF(ISNUMBER(VALUE(Input!W604)),"","Needs to be a number."))</f>
        <v/>
      </c>
      <c r="AT605" s="205" t="str">
        <f>IF(Input!X604="","",IF(ISNUMBER(VALUE(Input!X604)),"","Needs to be a number."))</f>
        <v/>
      </c>
      <c r="AU605" s="206" t="str">
        <f>IF(Input!Y604="","",IF(ISNUMBER(VALUE(Input!Y604)),"","Needs to be a number."))</f>
        <v/>
      </c>
      <c r="AW605" s="259" t="str">
        <f>IF(OR(VALUE(Input!C604)&lt;0,VALUE(Input!C604)&gt;100), "Invalid EEI %","")</f>
        <v/>
      </c>
      <c r="AX605" s="207"/>
      <c r="AY605" s="278" t="str">
        <f>IF(Input!E604="","",IF(VALUE(Input!E604)=0,"Do not enter 0.",""))</f>
        <v/>
      </c>
    </row>
    <row r="606" spans="2:51" x14ac:dyDescent="0.3">
      <c r="B606" s="188" t="str">
        <f>Input!A605</f>
        <v/>
      </c>
      <c r="C606" s="189" t="str">
        <f>IF(ISERROR(IF(AND(Input!$A605="",SUMPRODUCT(--(LEN(Input!$A606:'Input'!$A$1006)&gt;0))&lt;&gt;0),"Row is skipped.",IF(AND(Input!$A605="",Input!$A606=""),"", IF(Input!B605="","Data is missing.","")))),"",IF(AND(Input!$A605="",SUMPRODUCT(--(LEN(Input!$A606:'Input'!$A$1006)&gt;0))&lt;&gt;0),"Row is skipped.",IF(AND(Input!$A605="",Input!$A606=""),"", IF(Input!B605="","Data is missing.",""))))</f>
        <v/>
      </c>
      <c r="D606" s="189" t="str">
        <f>IF(ISERROR(IF(AND(Input!$A605="",SUMPRODUCT(--(LEN(Input!$A606:'Input'!$A$1006)&gt;0))&lt;&gt;0),"Row is skipped.",IF(AND(Input!$A605="",Input!$A606=""),"", IF(Input!C605="","Data is missing.","")))),"",IF(AND(Input!$A605="",SUMPRODUCT(--(LEN(Input!$A606:'Input'!$A$1006)&gt;0))&lt;&gt;0),"Row is skipped.",IF(AND(Input!$A605="",Input!$A606=""),"", IF(Input!C605="","Data is missing.",""))))</f>
        <v/>
      </c>
      <c r="E606" s="189" t="str">
        <f>IF(ISERROR(IF(AND(Input!$A605="",SUMPRODUCT(--(LEN(Input!$A606:'Input'!$A$1006)&gt;0))&lt;&gt;0),"Row is skipped.",IF(AND(Input!$A605="",Input!$A606=""),"", IF(Input!D605="","Data is missing.","")))),"",IF(AND(Input!$A605="",SUMPRODUCT(--(LEN(Input!$A606:'Input'!$A$1006)&gt;0))&lt;&gt;0),"Row is skipped.",IF(AND(Input!$A605="",Input!$A606=""),"", IF(Input!D605="","Data is missing.",""))))</f>
        <v/>
      </c>
      <c r="F606" s="189" t="str">
        <f>IF(ISERROR(IF(AND(Input!$A605="",SUMPRODUCT(--(LEN(Input!$A606:'Input'!$A$1006)&gt;0))&lt;&gt;0),"Row is skipped.",IF(AND(Input!$A605="",Input!$A606=""),"", IF(Input!E605="","Data is missing.","")))),"",IF(AND(Input!$A605="",SUMPRODUCT(--(LEN(Input!$A606:'Input'!$A$1006)&gt;0))&lt;&gt;0),"Row is skipped.",IF(AND(Input!$A605="",Input!$A606=""),"", IF(Input!E605="","Data is missing.",""))))</f>
        <v/>
      </c>
      <c r="G606" s="189" t="str">
        <f>IF(ISERROR(IF(AND(Input!$A605="",SUMPRODUCT(--(LEN(Input!$A606:'Input'!$A$1006)&gt;0))&lt;&gt;0),"Row is skipped.",IF(AND(Input!$A605="",Input!$A606=""),"", IF(Input!F605="","Data is missing.","")))),"",IF(AND(Input!$A605="",SUMPRODUCT(--(LEN(Input!$A606:'Input'!$A$1006)&gt;0))&lt;&gt;0),"Row is skipped.",IF(AND(Input!$A605="",Input!$A606=""),"", IF(Input!F605="","Data is missing.",""))))</f>
        <v/>
      </c>
      <c r="H606" s="190" t="str">
        <f>IF(ISERROR(IF(AND(Input!$A605="",SUMPRODUCT(--(LEN(Input!$A606:'Input'!$A$1006)&gt;0))&lt;&gt;0),"Row is skipped.",IF(AND(Input!$A605="",Input!$A606=""),"", IF(Input!G605="","Data is missing.","")))),"",IF(AND(Input!$A605="",SUMPRODUCT(--(LEN(Input!$A606:'Input'!$A$1006)&gt;0))&lt;&gt;0),"Row is skipped.",IF(AND(Input!$A605="",Input!$A606=""),"", IF(Input!G605="","Data is missing.",""))))</f>
        <v/>
      </c>
      <c r="I606" s="156"/>
      <c r="J606" s="191" t="str">
        <f>IFERROR(VLOOKUP(VLOOKUP(Input!$D605,'Measure List'!$A:$AN,40,FALSE),UIR!$A$1:$Q$27,17,FALSE),"")</f>
        <v/>
      </c>
      <c r="K606" s="192" t="str">
        <f>IFERROR(VLOOKUP(Input!$D605,'Measure List'!$A:$AN,40,FALSE),"")</f>
        <v/>
      </c>
      <c r="L606" s="156"/>
      <c r="M606" s="193" t="str">
        <f>IF(B606="","",IF(AND(Input!H605="",IFERROR(VLOOKUP(K606,UIR!$A$2:$P$21,2,FALSE),"")&lt;&gt;""),"Data is Missing.",""))</f>
        <v/>
      </c>
      <c r="N606" s="194" t="str">
        <f>IF(B606="","",IF(AND(Input!I605="",IFERROR(VLOOKUP(K606,UIR!$A$2:$P$21,3,FALSE),"")&lt;&gt;""),"Data is Missing.",""))</f>
        <v/>
      </c>
      <c r="O606" s="194" t="str">
        <f>IF(B606="","",IF(AND(Input!J605="",IFERROR(VLOOKUP(K606,UIR!$A$2:$P$21,4,FALSE),"")&lt;&gt;""),"Data is Missing.",""))</f>
        <v/>
      </c>
      <c r="P606" s="194" t="str">
        <f>IF(B606="","",IF(AND(Input!K605="",IFERROR(VLOOKUP(K606,UIR!$A$2:$P$21,5,FALSE),"")&lt;&gt;""),"Data is Missing.",""))</f>
        <v/>
      </c>
      <c r="Q606" s="194" t="str">
        <f>IF(B606="","",IF(AND(Input!L605="",IFERROR(VLOOKUP(K606,UIR!$A$2:$P$21,6,FALSE),"")&lt;&gt;""),"Data is Missing.",""))</f>
        <v/>
      </c>
      <c r="R606" s="194" t="str">
        <f>IF(B606="","",IF(AND(Input!M605="",IFERROR(VLOOKUP(K606,UIR!$A$2:$P$21,7,FALSE),"")&lt;&gt;""),"Data is Missing.",""))</f>
        <v/>
      </c>
      <c r="S606" s="194" t="str">
        <f>IF(B606="","",IF(AND(Input!P605="",IFERROR(VLOOKUP(K606,UIR!$A$2:$P$21,8,FALSE),"")&lt;&gt;""),"Data is Missing.",""))</f>
        <v/>
      </c>
      <c r="T606" s="194" t="str">
        <f>IF(B606="","",IF(AND(Input!Q605="",IFERROR(VLOOKUP(K606,UIR!$A$2:$P$21,9,FALSE),"")&lt;&gt;""),"Data is Missing.",""))</f>
        <v/>
      </c>
      <c r="U606" s="194"/>
      <c r="V606" s="194" t="str">
        <f>IF(B606="","",IF(AND(Input!S605="",IFERROR(VLOOKUP(K606,UIR!$A$2:$P$21,11,FALSE),"")&lt;&gt;""),"Data is Missing.",""))</f>
        <v/>
      </c>
      <c r="W606" s="194" t="str">
        <f>IF(B606="","",IF(AND(Input!T605="",IFERROR(VLOOKUP(K606,UIR!$A$2:$P$21,12,FALSE),"")&lt;&gt;""),"Data is Missing.",""))</f>
        <v/>
      </c>
      <c r="X606" s="194" t="str">
        <f>IF(B606="","",IF(AND(Input!V605="",IFERROR(VLOOKUP(K606,UIR!$A$2:$P$21,13,FALSE),"")&lt;&gt;""),"Data is Missing.",""))</f>
        <v/>
      </c>
      <c r="Y606" s="194" t="str">
        <f>IF(B606="","",IF(AND(Input!W605="",IFERROR(VLOOKUP(K606,UIR!$A$2:$P$21,14,FALSE),"")&lt;&gt;""),"Data is Missing.",""))</f>
        <v/>
      </c>
      <c r="Z606" s="194" t="str">
        <f>IF(B606="","",IF(AND(Input!X605="",IFERROR(VLOOKUP(K606,UIR!$A$2:$P$21,15,FALSE),"")&lt;&gt;""),"Data is Missing.",""))</f>
        <v/>
      </c>
      <c r="AA606" s="195" t="str">
        <f>IF(B606="","",IF(AND(Input!Y605="",IFERROR(VLOOKUP(K606,UIR!$A$2:$P$21,16,FALSE),"")&lt;&gt;""),"Data is Missing.",""))</f>
        <v/>
      </c>
      <c r="AC606" s="202" t="str">
        <f>IF(ISERROR(IF(Input!D605="","",IF(ISERROR(VLOOKUP(Input!D605,'Measure List'!$A$2:$A$30000,1,0)),"Invalid RefNo",""))),"",IF(Input!D605="","",IF(ISERROR(VLOOKUP(Input!D605,'Measure List'!$A$2:$A$30000,1,0)),"Invalid RefNo","")))</f>
        <v/>
      </c>
      <c r="AD606" s="156"/>
      <c r="AE606" s="156"/>
      <c r="AF606" s="156"/>
      <c r="AG606" s="156"/>
      <c r="AH606" s="156"/>
      <c r="AI606" s="156"/>
      <c r="AJ606" s="156"/>
      <c r="AK606" s="156"/>
      <c r="AL606" s="203" t="str">
        <f>IF(COUNTIF(Dropdowns!$K$2:$K$7,Input!S605)&gt;0,"",IF(Input!S605="","","Invalid Type"))</f>
        <v/>
      </c>
      <c r="AN606" s="204" t="str">
        <f>IF(Input!C605="","",IF(ISNUMBER(VALUE(Input!C605)),"","Needs to be a number."))</f>
        <v/>
      </c>
      <c r="AO606" s="205" t="str">
        <f>IF(Input!E605="","",IF(ISNUMBER(VALUE(Input!E605)),"","Needs to be a number."))</f>
        <v/>
      </c>
      <c r="AP606" s="205" t="str">
        <f>IF(Input!N605="","",IF(ISNUMBER(VALUE(Input!N605)),"","Needs to be a number."))</f>
        <v/>
      </c>
      <c r="AQ606" s="205" t="str">
        <f>IF(Input!O605="","",IF(ISNUMBER(VALUE(Input!O605)),"","Needs to be a number."))</f>
        <v/>
      </c>
      <c r="AR606" s="205" t="str">
        <f>IF(Input!V605="","",IF(ISNUMBER(VALUE(Input!V605)),"","Needs to be a number."))</f>
        <v/>
      </c>
      <c r="AS606" s="205" t="str">
        <f>IF(Input!W605="","",IF(ISNUMBER(VALUE(Input!W605)),"","Needs to be a number."))</f>
        <v/>
      </c>
      <c r="AT606" s="205" t="str">
        <f>IF(Input!X605="","",IF(ISNUMBER(VALUE(Input!X605)),"","Needs to be a number."))</f>
        <v/>
      </c>
      <c r="AU606" s="206" t="str">
        <f>IF(Input!Y605="","",IF(ISNUMBER(VALUE(Input!Y605)),"","Needs to be a number."))</f>
        <v/>
      </c>
      <c r="AW606" s="259" t="str">
        <f>IF(OR(VALUE(Input!C605)&lt;0,VALUE(Input!C605)&gt;100), "Invalid EEI %","")</f>
        <v/>
      </c>
      <c r="AX606" s="207"/>
      <c r="AY606" s="278" t="str">
        <f>IF(Input!E605="","",IF(VALUE(Input!E605)=0,"Do not enter 0.",""))</f>
        <v/>
      </c>
    </row>
    <row r="607" spans="2:51" x14ac:dyDescent="0.3">
      <c r="B607" s="188" t="str">
        <f>Input!A606</f>
        <v/>
      </c>
      <c r="C607" s="189" t="str">
        <f>IF(ISERROR(IF(AND(Input!$A606="",SUMPRODUCT(--(LEN(Input!$A607:'Input'!$A$1006)&gt;0))&lt;&gt;0),"Row is skipped.",IF(AND(Input!$A606="",Input!$A607=""),"", IF(Input!B606="","Data is missing.","")))),"",IF(AND(Input!$A606="",SUMPRODUCT(--(LEN(Input!$A607:'Input'!$A$1006)&gt;0))&lt;&gt;0),"Row is skipped.",IF(AND(Input!$A606="",Input!$A607=""),"", IF(Input!B606="","Data is missing.",""))))</f>
        <v/>
      </c>
      <c r="D607" s="189" t="str">
        <f>IF(ISERROR(IF(AND(Input!$A606="",SUMPRODUCT(--(LEN(Input!$A607:'Input'!$A$1006)&gt;0))&lt;&gt;0),"Row is skipped.",IF(AND(Input!$A606="",Input!$A607=""),"", IF(Input!C606="","Data is missing.","")))),"",IF(AND(Input!$A606="",SUMPRODUCT(--(LEN(Input!$A607:'Input'!$A$1006)&gt;0))&lt;&gt;0),"Row is skipped.",IF(AND(Input!$A606="",Input!$A607=""),"", IF(Input!C606="","Data is missing.",""))))</f>
        <v/>
      </c>
      <c r="E607" s="189" t="str">
        <f>IF(ISERROR(IF(AND(Input!$A606="",SUMPRODUCT(--(LEN(Input!$A607:'Input'!$A$1006)&gt;0))&lt;&gt;0),"Row is skipped.",IF(AND(Input!$A606="",Input!$A607=""),"", IF(Input!D606="","Data is missing.","")))),"",IF(AND(Input!$A606="",SUMPRODUCT(--(LEN(Input!$A607:'Input'!$A$1006)&gt;0))&lt;&gt;0),"Row is skipped.",IF(AND(Input!$A606="",Input!$A607=""),"", IF(Input!D606="","Data is missing.",""))))</f>
        <v/>
      </c>
      <c r="F607" s="189" t="str">
        <f>IF(ISERROR(IF(AND(Input!$A606="",SUMPRODUCT(--(LEN(Input!$A607:'Input'!$A$1006)&gt;0))&lt;&gt;0),"Row is skipped.",IF(AND(Input!$A606="",Input!$A607=""),"", IF(Input!E606="","Data is missing.","")))),"",IF(AND(Input!$A606="",SUMPRODUCT(--(LEN(Input!$A607:'Input'!$A$1006)&gt;0))&lt;&gt;0),"Row is skipped.",IF(AND(Input!$A606="",Input!$A607=""),"", IF(Input!E606="","Data is missing.",""))))</f>
        <v/>
      </c>
      <c r="G607" s="189" t="str">
        <f>IF(ISERROR(IF(AND(Input!$A606="",SUMPRODUCT(--(LEN(Input!$A607:'Input'!$A$1006)&gt;0))&lt;&gt;0),"Row is skipped.",IF(AND(Input!$A606="",Input!$A607=""),"", IF(Input!F606="","Data is missing.","")))),"",IF(AND(Input!$A606="",SUMPRODUCT(--(LEN(Input!$A607:'Input'!$A$1006)&gt;0))&lt;&gt;0),"Row is skipped.",IF(AND(Input!$A606="",Input!$A607=""),"", IF(Input!F606="","Data is missing.",""))))</f>
        <v/>
      </c>
      <c r="H607" s="190" t="str">
        <f>IF(ISERROR(IF(AND(Input!$A606="",SUMPRODUCT(--(LEN(Input!$A607:'Input'!$A$1006)&gt;0))&lt;&gt;0),"Row is skipped.",IF(AND(Input!$A606="",Input!$A607=""),"", IF(Input!G606="","Data is missing.","")))),"",IF(AND(Input!$A606="",SUMPRODUCT(--(LEN(Input!$A607:'Input'!$A$1006)&gt;0))&lt;&gt;0),"Row is skipped.",IF(AND(Input!$A606="",Input!$A607=""),"", IF(Input!G606="","Data is missing.",""))))</f>
        <v/>
      </c>
      <c r="I607" s="156"/>
      <c r="J607" s="191" t="str">
        <f>IFERROR(VLOOKUP(VLOOKUP(Input!$D606,'Measure List'!$A:$AN,40,FALSE),UIR!$A$1:$Q$27,17,FALSE),"")</f>
        <v/>
      </c>
      <c r="K607" s="192" t="str">
        <f>IFERROR(VLOOKUP(Input!$D606,'Measure List'!$A:$AN,40,FALSE),"")</f>
        <v/>
      </c>
      <c r="L607" s="156"/>
      <c r="M607" s="193" t="str">
        <f>IF(B607="","",IF(AND(Input!H606="",IFERROR(VLOOKUP(K607,UIR!$A$2:$P$21,2,FALSE),"")&lt;&gt;""),"Data is Missing.",""))</f>
        <v/>
      </c>
      <c r="N607" s="194" t="str">
        <f>IF(B607="","",IF(AND(Input!I606="",IFERROR(VLOOKUP(K607,UIR!$A$2:$P$21,3,FALSE),"")&lt;&gt;""),"Data is Missing.",""))</f>
        <v/>
      </c>
      <c r="O607" s="194" t="str">
        <f>IF(B607="","",IF(AND(Input!J606="",IFERROR(VLOOKUP(K607,UIR!$A$2:$P$21,4,FALSE),"")&lt;&gt;""),"Data is Missing.",""))</f>
        <v/>
      </c>
      <c r="P607" s="194" t="str">
        <f>IF(B607="","",IF(AND(Input!K606="",IFERROR(VLOOKUP(K607,UIR!$A$2:$P$21,5,FALSE),"")&lt;&gt;""),"Data is Missing.",""))</f>
        <v/>
      </c>
      <c r="Q607" s="194" t="str">
        <f>IF(B607="","",IF(AND(Input!L606="",IFERROR(VLOOKUP(K607,UIR!$A$2:$P$21,6,FALSE),"")&lt;&gt;""),"Data is Missing.",""))</f>
        <v/>
      </c>
      <c r="R607" s="194" t="str">
        <f>IF(B607="","",IF(AND(Input!M606="",IFERROR(VLOOKUP(K607,UIR!$A$2:$P$21,7,FALSE),"")&lt;&gt;""),"Data is Missing.",""))</f>
        <v/>
      </c>
      <c r="S607" s="194" t="str">
        <f>IF(B607="","",IF(AND(Input!P606="",IFERROR(VLOOKUP(K607,UIR!$A$2:$P$21,8,FALSE),"")&lt;&gt;""),"Data is Missing.",""))</f>
        <v/>
      </c>
      <c r="T607" s="194" t="str">
        <f>IF(B607="","",IF(AND(Input!Q606="",IFERROR(VLOOKUP(K607,UIR!$A$2:$P$21,9,FALSE),"")&lt;&gt;""),"Data is Missing.",""))</f>
        <v/>
      </c>
      <c r="U607" s="194"/>
      <c r="V607" s="194" t="str">
        <f>IF(B607="","",IF(AND(Input!S606="",IFERROR(VLOOKUP(K607,UIR!$A$2:$P$21,11,FALSE),"")&lt;&gt;""),"Data is Missing.",""))</f>
        <v/>
      </c>
      <c r="W607" s="194" t="str">
        <f>IF(B607="","",IF(AND(Input!T606="",IFERROR(VLOOKUP(K607,UIR!$A$2:$P$21,12,FALSE),"")&lt;&gt;""),"Data is Missing.",""))</f>
        <v/>
      </c>
      <c r="X607" s="194" t="str">
        <f>IF(B607="","",IF(AND(Input!V606="",IFERROR(VLOOKUP(K607,UIR!$A$2:$P$21,13,FALSE),"")&lt;&gt;""),"Data is Missing.",""))</f>
        <v/>
      </c>
      <c r="Y607" s="194" t="str">
        <f>IF(B607="","",IF(AND(Input!W606="",IFERROR(VLOOKUP(K607,UIR!$A$2:$P$21,14,FALSE),"")&lt;&gt;""),"Data is Missing.",""))</f>
        <v/>
      </c>
      <c r="Z607" s="194" t="str">
        <f>IF(B607="","",IF(AND(Input!X606="",IFERROR(VLOOKUP(K607,UIR!$A$2:$P$21,15,FALSE),"")&lt;&gt;""),"Data is Missing.",""))</f>
        <v/>
      </c>
      <c r="AA607" s="195" t="str">
        <f>IF(B607="","",IF(AND(Input!Y606="",IFERROR(VLOOKUP(K607,UIR!$A$2:$P$21,16,FALSE),"")&lt;&gt;""),"Data is Missing.",""))</f>
        <v/>
      </c>
      <c r="AC607" s="202" t="str">
        <f>IF(ISERROR(IF(Input!D606="","",IF(ISERROR(VLOOKUP(Input!D606,'Measure List'!$A$2:$A$30000,1,0)),"Invalid RefNo",""))),"",IF(Input!D606="","",IF(ISERROR(VLOOKUP(Input!D606,'Measure List'!$A$2:$A$30000,1,0)),"Invalid RefNo","")))</f>
        <v/>
      </c>
      <c r="AD607" s="156"/>
      <c r="AE607" s="156"/>
      <c r="AF607" s="156"/>
      <c r="AG607" s="156"/>
      <c r="AH607" s="156"/>
      <c r="AI607" s="156"/>
      <c r="AJ607" s="156"/>
      <c r="AK607" s="156"/>
      <c r="AL607" s="203" t="str">
        <f>IF(COUNTIF(Dropdowns!$K$2:$K$7,Input!S606)&gt;0,"",IF(Input!S606="","","Invalid Type"))</f>
        <v/>
      </c>
      <c r="AN607" s="204" t="str">
        <f>IF(Input!C606="","",IF(ISNUMBER(VALUE(Input!C606)),"","Needs to be a number."))</f>
        <v/>
      </c>
      <c r="AO607" s="205" t="str">
        <f>IF(Input!E606="","",IF(ISNUMBER(VALUE(Input!E606)),"","Needs to be a number."))</f>
        <v/>
      </c>
      <c r="AP607" s="205" t="str">
        <f>IF(Input!N606="","",IF(ISNUMBER(VALUE(Input!N606)),"","Needs to be a number."))</f>
        <v/>
      </c>
      <c r="AQ607" s="205" t="str">
        <f>IF(Input!O606="","",IF(ISNUMBER(VALUE(Input!O606)),"","Needs to be a number."))</f>
        <v/>
      </c>
      <c r="AR607" s="205" t="str">
        <f>IF(Input!V606="","",IF(ISNUMBER(VALUE(Input!V606)),"","Needs to be a number."))</f>
        <v/>
      </c>
      <c r="AS607" s="205" t="str">
        <f>IF(Input!W606="","",IF(ISNUMBER(VALUE(Input!W606)),"","Needs to be a number."))</f>
        <v/>
      </c>
      <c r="AT607" s="205" t="str">
        <f>IF(Input!X606="","",IF(ISNUMBER(VALUE(Input!X606)),"","Needs to be a number."))</f>
        <v/>
      </c>
      <c r="AU607" s="206" t="str">
        <f>IF(Input!Y606="","",IF(ISNUMBER(VALUE(Input!Y606)),"","Needs to be a number."))</f>
        <v/>
      </c>
      <c r="AW607" s="259" t="str">
        <f>IF(OR(VALUE(Input!C606)&lt;0,VALUE(Input!C606)&gt;100), "Invalid EEI %","")</f>
        <v/>
      </c>
      <c r="AX607" s="207"/>
      <c r="AY607" s="278" t="str">
        <f>IF(Input!E606="","",IF(VALUE(Input!E606)=0,"Do not enter 0.",""))</f>
        <v/>
      </c>
    </row>
    <row r="608" spans="2:51" x14ac:dyDescent="0.3">
      <c r="B608" s="188" t="str">
        <f>Input!A607</f>
        <v/>
      </c>
      <c r="C608" s="189" t="str">
        <f>IF(ISERROR(IF(AND(Input!$A607="",SUMPRODUCT(--(LEN(Input!$A608:'Input'!$A$1006)&gt;0))&lt;&gt;0),"Row is skipped.",IF(AND(Input!$A607="",Input!$A608=""),"", IF(Input!B607="","Data is missing.","")))),"",IF(AND(Input!$A607="",SUMPRODUCT(--(LEN(Input!$A608:'Input'!$A$1006)&gt;0))&lt;&gt;0),"Row is skipped.",IF(AND(Input!$A607="",Input!$A608=""),"", IF(Input!B607="","Data is missing.",""))))</f>
        <v/>
      </c>
      <c r="D608" s="189" t="str">
        <f>IF(ISERROR(IF(AND(Input!$A607="",SUMPRODUCT(--(LEN(Input!$A608:'Input'!$A$1006)&gt;0))&lt;&gt;0),"Row is skipped.",IF(AND(Input!$A607="",Input!$A608=""),"", IF(Input!C607="","Data is missing.","")))),"",IF(AND(Input!$A607="",SUMPRODUCT(--(LEN(Input!$A608:'Input'!$A$1006)&gt;0))&lt;&gt;0),"Row is skipped.",IF(AND(Input!$A607="",Input!$A608=""),"", IF(Input!C607="","Data is missing.",""))))</f>
        <v/>
      </c>
      <c r="E608" s="189" t="str">
        <f>IF(ISERROR(IF(AND(Input!$A607="",SUMPRODUCT(--(LEN(Input!$A608:'Input'!$A$1006)&gt;0))&lt;&gt;0),"Row is skipped.",IF(AND(Input!$A607="",Input!$A608=""),"", IF(Input!D607="","Data is missing.","")))),"",IF(AND(Input!$A607="",SUMPRODUCT(--(LEN(Input!$A608:'Input'!$A$1006)&gt;0))&lt;&gt;0),"Row is skipped.",IF(AND(Input!$A607="",Input!$A608=""),"", IF(Input!D607="","Data is missing.",""))))</f>
        <v/>
      </c>
      <c r="F608" s="189" t="str">
        <f>IF(ISERROR(IF(AND(Input!$A607="",SUMPRODUCT(--(LEN(Input!$A608:'Input'!$A$1006)&gt;0))&lt;&gt;0),"Row is skipped.",IF(AND(Input!$A607="",Input!$A608=""),"", IF(Input!E607="","Data is missing.","")))),"",IF(AND(Input!$A607="",SUMPRODUCT(--(LEN(Input!$A608:'Input'!$A$1006)&gt;0))&lt;&gt;0),"Row is skipped.",IF(AND(Input!$A607="",Input!$A608=""),"", IF(Input!E607="","Data is missing.",""))))</f>
        <v/>
      </c>
      <c r="G608" s="189" t="str">
        <f>IF(ISERROR(IF(AND(Input!$A607="",SUMPRODUCT(--(LEN(Input!$A608:'Input'!$A$1006)&gt;0))&lt;&gt;0),"Row is skipped.",IF(AND(Input!$A607="",Input!$A608=""),"", IF(Input!F607="","Data is missing.","")))),"",IF(AND(Input!$A607="",SUMPRODUCT(--(LEN(Input!$A608:'Input'!$A$1006)&gt;0))&lt;&gt;0),"Row is skipped.",IF(AND(Input!$A607="",Input!$A608=""),"", IF(Input!F607="","Data is missing.",""))))</f>
        <v/>
      </c>
      <c r="H608" s="190" t="str">
        <f>IF(ISERROR(IF(AND(Input!$A607="",SUMPRODUCT(--(LEN(Input!$A608:'Input'!$A$1006)&gt;0))&lt;&gt;0),"Row is skipped.",IF(AND(Input!$A607="",Input!$A608=""),"", IF(Input!G607="","Data is missing.","")))),"",IF(AND(Input!$A607="",SUMPRODUCT(--(LEN(Input!$A608:'Input'!$A$1006)&gt;0))&lt;&gt;0),"Row is skipped.",IF(AND(Input!$A607="",Input!$A608=""),"", IF(Input!G607="","Data is missing.",""))))</f>
        <v/>
      </c>
      <c r="I608" s="156"/>
      <c r="J608" s="191" t="str">
        <f>IFERROR(VLOOKUP(VLOOKUP(Input!$D607,'Measure List'!$A:$AN,40,FALSE),UIR!$A$1:$Q$27,17,FALSE),"")</f>
        <v/>
      </c>
      <c r="K608" s="192" t="str">
        <f>IFERROR(VLOOKUP(Input!$D607,'Measure List'!$A:$AN,40,FALSE),"")</f>
        <v/>
      </c>
      <c r="L608" s="156"/>
      <c r="M608" s="193" t="str">
        <f>IF(B608="","",IF(AND(Input!H607="",IFERROR(VLOOKUP(K608,UIR!$A$2:$P$21,2,FALSE),"")&lt;&gt;""),"Data is Missing.",""))</f>
        <v/>
      </c>
      <c r="N608" s="194" t="str">
        <f>IF(B608="","",IF(AND(Input!I607="",IFERROR(VLOOKUP(K608,UIR!$A$2:$P$21,3,FALSE),"")&lt;&gt;""),"Data is Missing.",""))</f>
        <v/>
      </c>
      <c r="O608" s="194" t="str">
        <f>IF(B608="","",IF(AND(Input!J607="",IFERROR(VLOOKUP(K608,UIR!$A$2:$P$21,4,FALSE),"")&lt;&gt;""),"Data is Missing.",""))</f>
        <v/>
      </c>
      <c r="P608" s="194" t="str">
        <f>IF(B608="","",IF(AND(Input!K607="",IFERROR(VLOOKUP(K608,UIR!$A$2:$P$21,5,FALSE),"")&lt;&gt;""),"Data is Missing.",""))</f>
        <v/>
      </c>
      <c r="Q608" s="194" t="str">
        <f>IF(B608="","",IF(AND(Input!L607="",IFERROR(VLOOKUP(K608,UIR!$A$2:$P$21,6,FALSE),"")&lt;&gt;""),"Data is Missing.",""))</f>
        <v/>
      </c>
      <c r="R608" s="194" t="str">
        <f>IF(B608="","",IF(AND(Input!M607="",IFERROR(VLOOKUP(K608,UIR!$A$2:$P$21,7,FALSE),"")&lt;&gt;""),"Data is Missing.",""))</f>
        <v/>
      </c>
      <c r="S608" s="194" t="str">
        <f>IF(B608="","",IF(AND(Input!P607="",IFERROR(VLOOKUP(K608,UIR!$A$2:$P$21,8,FALSE),"")&lt;&gt;""),"Data is Missing.",""))</f>
        <v/>
      </c>
      <c r="T608" s="194" t="str">
        <f>IF(B608="","",IF(AND(Input!Q607="",IFERROR(VLOOKUP(K608,UIR!$A$2:$P$21,9,FALSE),"")&lt;&gt;""),"Data is Missing.",""))</f>
        <v/>
      </c>
      <c r="U608" s="194"/>
      <c r="V608" s="194" t="str">
        <f>IF(B608="","",IF(AND(Input!S607="",IFERROR(VLOOKUP(K608,UIR!$A$2:$P$21,11,FALSE),"")&lt;&gt;""),"Data is Missing.",""))</f>
        <v/>
      </c>
      <c r="W608" s="194" t="str">
        <f>IF(B608="","",IF(AND(Input!T607="",IFERROR(VLOOKUP(K608,UIR!$A$2:$P$21,12,FALSE),"")&lt;&gt;""),"Data is Missing.",""))</f>
        <v/>
      </c>
      <c r="X608" s="194" t="str">
        <f>IF(B608="","",IF(AND(Input!V607="",IFERROR(VLOOKUP(K608,UIR!$A$2:$P$21,13,FALSE),"")&lt;&gt;""),"Data is Missing.",""))</f>
        <v/>
      </c>
      <c r="Y608" s="194" t="str">
        <f>IF(B608="","",IF(AND(Input!W607="",IFERROR(VLOOKUP(K608,UIR!$A$2:$P$21,14,FALSE),"")&lt;&gt;""),"Data is Missing.",""))</f>
        <v/>
      </c>
      <c r="Z608" s="194" t="str">
        <f>IF(B608="","",IF(AND(Input!X607="",IFERROR(VLOOKUP(K608,UIR!$A$2:$P$21,15,FALSE),"")&lt;&gt;""),"Data is Missing.",""))</f>
        <v/>
      </c>
      <c r="AA608" s="195" t="str">
        <f>IF(B608="","",IF(AND(Input!Y607="",IFERROR(VLOOKUP(K608,UIR!$A$2:$P$21,16,FALSE),"")&lt;&gt;""),"Data is Missing.",""))</f>
        <v/>
      </c>
      <c r="AC608" s="202" t="str">
        <f>IF(ISERROR(IF(Input!D607="","",IF(ISERROR(VLOOKUP(Input!D607,'Measure List'!$A$2:$A$30000,1,0)),"Invalid RefNo",""))),"",IF(Input!D607="","",IF(ISERROR(VLOOKUP(Input!D607,'Measure List'!$A$2:$A$30000,1,0)),"Invalid RefNo","")))</f>
        <v/>
      </c>
      <c r="AD608" s="156"/>
      <c r="AE608" s="156"/>
      <c r="AF608" s="156"/>
      <c r="AG608" s="156"/>
      <c r="AH608" s="156"/>
      <c r="AI608" s="156"/>
      <c r="AJ608" s="156"/>
      <c r="AK608" s="156"/>
      <c r="AL608" s="203" t="str">
        <f>IF(COUNTIF(Dropdowns!$K$2:$K$7,Input!S607)&gt;0,"",IF(Input!S607="","","Invalid Type"))</f>
        <v/>
      </c>
      <c r="AN608" s="204" t="str">
        <f>IF(Input!C607="","",IF(ISNUMBER(VALUE(Input!C607)),"","Needs to be a number."))</f>
        <v/>
      </c>
      <c r="AO608" s="205" t="str">
        <f>IF(Input!E607="","",IF(ISNUMBER(VALUE(Input!E607)),"","Needs to be a number."))</f>
        <v/>
      </c>
      <c r="AP608" s="205" t="str">
        <f>IF(Input!N607="","",IF(ISNUMBER(VALUE(Input!N607)),"","Needs to be a number."))</f>
        <v/>
      </c>
      <c r="AQ608" s="205" t="str">
        <f>IF(Input!O607="","",IF(ISNUMBER(VALUE(Input!O607)),"","Needs to be a number."))</f>
        <v/>
      </c>
      <c r="AR608" s="205" t="str">
        <f>IF(Input!V607="","",IF(ISNUMBER(VALUE(Input!V607)),"","Needs to be a number."))</f>
        <v/>
      </c>
      <c r="AS608" s="205" t="str">
        <f>IF(Input!W607="","",IF(ISNUMBER(VALUE(Input!W607)),"","Needs to be a number."))</f>
        <v/>
      </c>
      <c r="AT608" s="205" t="str">
        <f>IF(Input!X607="","",IF(ISNUMBER(VALUE(Input!X607)),"","Needs to be a number."))</f>
        <v/>
      </c>
      <c r="AU608" s="206" t="str">
        <f>IF(Input!Y607="","",IF(ISNUMBER(VALUE(Input!Y607)),"","Needs to be a number."))</f>
        <v/>
      </c>
      <c r="AW608" s="259" t="str">
        <f>IF(OR(VALUE(Input!C607)&lt;0,VALUE(Input!C607)&gt;100), "Invalid EEI %","")</f>
        <v/>
      </c>
      <c r="AX608" s="207"/>
      <c r="AY608" s="278" t="str">
        <f>IF(Input!E607="","",IF(VALUE(Input!E607)=0,"Do not enter 0.",""))</f>
        <v/>
      </c>
    </row>
    <row r="609" spans="2:51" x14ac:dyDescent="0.3">
      <c r="B609" s="188" t="str">
        <f>Input!A608</f>
        <v/>
      </c>
      <c r="C609" s="189" t="str">
        <f>IF(ISERROR(IF(AND(Input!$A608="",SUMPRODUCT(--(LEN(Input!$A609:'Input'!$A$1006)&gt;0))&lt;&gt;0),"Row is skipped.",IF(AND(Input!$A608="",Input!$A609=""),"", IF(Input!B608="","Data is missing.","")))),"",IF(AND(Input!$A608="",SUMPRODUCT(--(LEN(Input!$A609:'Input'!$A$1006)&gt;0))&lt;&gt;0),"Row is skipped.",IF(AND(Input!$A608="",Input!$A609=""),"", IF(Input!B608="","Data is missing.",""))))</f>
        <v/>
      </c>
      <c r="D609" s="189" t="str">
        <f>IF(ISERROR(IF(AND(Input!$A608="",SUMPRODUCT(--(LEN(Input!$A609:'Input'!$A$1006)&gt;0))&lt;&gt;0),"Row is skipped.",IF(AND(Input!$A608="",Input!$A609=""),"", IF(Input!C608="","Data is missing.","")))),"",IF(AND(Input!$A608="",SUMPRODUCT(--(LEN(Input!$A609:'Input'!$A$1006)&gt;0))&lt;&gt;0),"Row is skipped.",IF(AND(Input!$A608="",Input!$A609=""),"", IF(Input!C608="","Data is missing.",""))))</f>
        <v/>
      </c>
      <c r="E609" s="189" t="str">
        <f>IF(ISERROR(IF(AND(Input!$A608="",SUMPRODUCT(--(LEN(Input!$A609:'Input'!$A$1006)&gt;0))&lt;&gt;0),"Row is skipped.",IF(AND(Input!$A608="",Input!$A609=""),"", IF(Input!D608="","Data is missing.","")))),"",IF(AND(Input!$A608="",SUMPRODUCT(--(LEN(Input!$A609:'Input'!$A$1006)&gt;0))&lt;&gt;0),"Row is skipped.",IF(AND(Input!$A608="",Input!$A609=""),"", IF(Input!D608="","Data is missing.",""))))</f>
        <v/>
      </c>
      <c r="F609" s="189" t="str">
        <f>IF(ISERROR(IF(AND(Input!$A608="",SUMPRODUCT(--(LEN(Input!$A609:'Input'!$A$1006)&gt;0))&lt;&gt;0),"Row is skipped.",IF(AND(Input!$A608="",Input!$A609=""),"", IF(Input!E608="","Data is missing.","")))),"",IF(AND(Input!$A608="",SUMPRODUCT(--(LEN(Input!$A609:'Input'!$A$1006)&gt;0))&lt;&gt;0),"Row is skipped.",IF(AND(Input!$A608="",Input!$A609=""),"", IF(Input!E608="","Data is missing.",""))))</f>
        <v/>
      </c>
      <c r="G609" s="189" t="str">
        <f>IF(ISERROR(IF(AND(Input!$A608="",SUMPRODUCT(--(LEN(Input!$A609:'Input'!$A$1006)&gt;0))&lt;&gt;0),"Row is skipped.",IF(AND(Input!$A608="",Input!$A609=""),"", IF(Input!F608="","Data is missing.","")))),"",IF(AND(Input!$A608="",SUMPRODUCT(--(LEN(Input!$A609:'Input'!$A$1006)&gt;0))&lt;&gt;0),"Row is skipped.",IF(AND(Input!$A608="",Input!$A609=""),"", IF(Input!F608="","Data is missing.",""))))</f>
        <v/>
      </c>
      <c r="H609" s="190" t="str">
        <f>IF(ISERROR(IF(AND(Input!$A608="",SUMPRODUCT(--(LEN(Input!$A609:'Input'!$A$1006)&gt;0))&lt;&gt;0),"Row is skipped.",IF(AND(Input!$A608="",Input!$A609=""),"", IF(Input!G608="","Data is missing.","")))),"",IF(AND(Input!$A608="",SUMPRODUCT(--(LEN(Input!$A609:'Input'!$A$1006)&gt;0))&lt;&gt;0),"Row is skipped.",IF(AND(Input!$A608="",Input!$A609=""),"", IF(Input!G608="","Data is missing.",""))))</f>
        <v/>
      </c>
      <c r="I609" s="156"/>
      <c r="J609" s="191" t="str">
        <f>IFERROR(VLOOKUP(VLOOKUP(Input!$D608,'Measure List'!$A:$AN,40,FALSE),UIR!$A$1:$Q$27,17,FALSE),"")</f>
        <v/>
      </c>
      <c r="K609" s="192" t="str">
        <f>IFERROR(VLOOKUP(Input!$D608,'Measure List'!$A:$AN,40,FALSE),"")</f>
        <v/>
      </c>
      <c r="L609" s="156"/>
      <c r="M609" s="193" t="str">
        <f>IF(B609="","",IF(AND(Input!H608="",IFERROR(VLOOKUP(K609,UIR!$A$2:$P$21,2,FALSE),"")&lt;&gt;""),"Data is Missing.",""))</f>
        <v/>
      </c>
      <c r="N609" s="194" t="str">
        <f>IF(B609="","",IF(AND(Input!I608="",IFERROR(VLOOKUP(K609,UIR!$A$2:$P$21,3,FALSE),"")&lt;&gt;""),"Data is Missing.",""))</f>
        <v/>
      </c>
      <c r="O609" s="194" t="str">
        <f>IF(B609="","",IF(AND(Input!J608="",IFERROR(VLOOKUP(K609,UIR!$A$2:$P$21,4,FALSE),"")&lt;&gt;""),"Data is Missing.",""))</f>
        <v/>
      </c>
      <c r="P609" s="194" t="str">
        <f>IF(B609="","",IF(AND(Input!K608="",IFERROR(VLOOKUP(K609,UIR!$A$2:$P$21,5,FALSE),"")&lt;&gt;""),"Data is Missing.",""))</f>
        <v/>
      </c>
      <c r="Q609" s="194" t="str">
        <f>IF(B609="","",IF(AND(Input!L608="",IFERROR(VLOOKUP(K609,UIR!$A$2:$P$21,6,FALSE),"")&lt;&gt;""),"Data is Missing.",""))</f>
        <v/>
      </c>
      <c r="R609" s="194" t="str">
        <f>IF(B609="","",IF(AND(Input!M608="",IFERROR(VLOOKUP(K609,UIR!$A$2:$P$21,7,FALSE),"")&lt;&gt;""),"Data is Missing.",""))</f>
        <v/>
      </c>
      <c r="S609" s="194" t="str">
        <f>IF(B609="","",IF(AND(Input!P608="",IFERROR(VLOOKUP(K609,UIR!$A$2:$P$21,8,FALSE),"")&lt;&gt;""),"Data is Missing.",""))</f>
        <v/>
      </c>
      <c r="T609" s="194" t="str">
        <f>IF(B609="","",IF(AND(Input!Q608="",IFERROR(VLOOKUP(K609,UIR!$A$2:$P$21,9,FALSE),"")&lt;&gt;""),"Data is Missing.",""))</f>
        <v/>
      </c>
      <c r="U609" s="194"/>
      <c r="V609" s="194" t="str">
        <f>IF(B609="","",IF(AND(Input!S608="",IFERROR(VLOOKUP(K609,UIR!$A$2:$P$21,11,FALSE),"")&lt;&gt;""),"Data is Missing.",""))</f>
        <v/>
      </c>
      <c r="W609" s="194" t="str">
        <f>IF(B609="","",IF(AND(Input!T608="",IFERROR(VLOOKUP(K609,UIR!$A$2:$P$21,12,FALSE),"")&lt;&gt;""),"Data is Missing.",""))</f>
        <v/>
      </c>
      <c r="X609" s="194" t="str">
        <f>IF(B609="","",IF(AND(Input!V608="",IFERROR(VLOOKUP(K609,UIR!$A$2:$P$21,13,FALSE),"")&lt;&gt;""),"Data is Missing.",""))</f>
        <v/>
      </c>
      <c r="Y609" s="194" t="str">
        <f>IF(B609="","",IF(AND(Input!W608="",IFERROR(VLOOKUP(K609,UIR!$A$2:$P$21,14,FALSE),"")&lt;&gt;""),"Data is Missing.",""))</f>
        <v/>
      </c>
      <c r="Z609" s="194" t="str">
        <f>IF(B609="","",IF(AND(Input!X608="",IFERROR(VLOOKUP(K609,UIR!$A$2:$P$21,15,FALSE),"")&lt;&gt;""),"Data is Missing.",""))</f>
        <v/>
      </c>
      <c r="AA609" s="195" t="str">
        <f>IF(B609="","",IF(AND(Input!Y608="",IFERROR(VLOOKUP(K609,UIR!$A$2:$P$21,16,FALSE),"")&lt;&gt;""),"Data is Missing.",""))</f>
        <v/>
      </c>
      <c r="AC609" s="202" t="str">
        <f>IF(ISERROR(IF(Input!D608="","",IF(ISERROR(VLOOKUP(Input!D608,'Measure List'!$A$2:$A$30000,1,0)),"Invalid RefNo",""))),"",IF(Input!D608="","",IF(ISERROR(VLOOKUP(Input!D608,'Measure List'!$A$2:$A$30000,1,0)),"Invalid RefNo","")))</f>
        <v/>
      </c>
      <c r="AD609" s="156"/>
      <c r="AE609" s="156"/>
      <c r="AF609" s="156"/>
      <c r="AG609" s="156"/>
      <c r="AH609" s="156"/>
      <c r="AI609" s="156"/>
      <c r="AJ609" s="156"/>
      <c r="AK609" s="156"/>
      <c r="AL609" s="203" t="str">
        <f>IF(COUNTIF(Dropdowns!$K$2:$K$7,Input!S608)&gt;0,"",IF(Input!S608="","","Invalid Type"))</f>
        <v/>
      </c>
      <c r="AN609" s="204" t="str">
        <f>IF(Input!C608="","",IF(ISNUMBER(VALUE(Input!C608)),"","Needs to be a number."))</f>
        <v/>
      </c>
      <c r="AO609" s="205" t="str">
        <f>IF(Input!E608="","",IF(ISNUMBER(VALUE(Input!E608)),"","Needs to be a number."))</f>
        <v/>
      </c>
      <c r="AP609" s="205" t="str">
        <f>IF(Input!N608="","",IF(ISNUMBER(VALUE(Input!N608)),"","Needs to be a number."))</f>
        <v/>
      </c>
      <c r="AQ609" s="205" t="str">
        <f>IF(Input!O608="","",IF(ISNUMBER(VALUE(Input!O608)),"","Needs to be a number."))</f>
        <v/>
      </c>
      <c r="AR609" s="205" t="str">
        <f>IF(Input!V608="","",IF(ISNUMBER(VALUE(Input!V608)),"","Needs to be a number."))</f>
        <v/>
      </c>
      <c r="AS609" s="205" t="str">
        <f>IF(Input!W608="","",IF(ISNUMBER(VALUE(Input!W608)),"","Needs to be a number."))</f>
        <v/>
      </c>
      <c r="AT609" s="205" t="str">
        <f>IF(Input!X608="","",IF(ISNUMBER(VALUE(Input!X608)),"","Needs to be a number."))</f>
        <v/>
      </c>
      <c r="AU609" s="206" t="str">
        <f>IF(Input!Y608="","",IF(ISNUMBER(VALUE(Input!Y608)),"","Needs to be a number."))</f>
        <v/>
      </c>
      <c r="AW609" s="259" t="str">
        <f>IF(OR(VALUE(Input!C608)&lt;0,VALUE(Input!C608)&gt;100), "Invalid EEI %","")</f>
        <v/>
      </c>
      <c r="AX609" s="207"/>
      <c r="AY609" s="278" t="str">
        <f>IF(Input!E608="","",IF(VALUE(Input!E608)=0,"Do not enter 0.",""))</f>
        <v/>
      </c>
    </row>
    <row r="610" spans="2:51" x14ac:dyDescent="0.3">
      <c r="B610" s="188" t="str">
        <f>Input!A609</f>
        <v/>
      </c>
      <c r="C610" s="189" t="str">
        <f>IF(ISERROR(IF(AND(Input!$A609="",SUMPRODUCT(--(LEN(Input!$A610:'Input'!$A$1006)&gt;0))&lt;&gt;0),"Row is skipped.",IF(AND(Input!$A609="",Input!$A610=""),"", IF(Input!B609="","Data is missing.","")))),"",IF(AND(Input!$A609="",SUMPRODUCT(--(LEN(Input!$A610:'Input'!$A$1006)&gt;0))&lt;&gt;0),"Row is skipped.",IF(AND(Input!$A609="",Input!$A610=""),"", IF(Input!B609="","Data is missing.",""))))</f>
        <v/>
      </c>
      <c r="D610" s="189" t="str">
        <f>IF(ISERROR(IF(AND(Input!$A609="",SUMPRODUCT(--(LEN(Input!$A610:'Input'!$A$1006)&gt;0))&lt;&gt;0),"Row is skipped.",IF(AND(Input!$A609="",Input!$A610=""),"", IF(Input!C609="","Data is missing.","")))),"",IF(AND(Input!$A609="",SUMPRODUCT(--(LEN(Input!$A610:'Input'!$A$1006)&gt;0))&lt;&gt;0),"Row is skipped.",IF(AND(Input!$A609="",Input!$A610=""),"", IF(Input!C609="","Data is missing.",""))))</f>
        <v/>
      </c>
      <c r="E610" s="189" t="str">
        <f>IF(ISERROR(IF(AND(Input!$A609="",SUMPRODUCT(--(LEN(Input!$A610:'Input'!$A$1006)&gt;0))&lt;&gt;0),"Row is skipped.",IF(AND(Input!$A609="",Input!$A610=""),"", IF(Input!D609="","Data is missing.","")))),"",IF(AND(Input!$A609="",SUMPRODUCT(--(LEN(Input!$A610:'Input'!$A$1006)&gt;0))&lt;&gt;0),"Row is skipped.",IF(AND(Input!$A609="",Input!$A610=""),"", IF(Input!D609="","Data is missing.",""))))</f>
        <v/>
      </c>
      <c r="F610" s="189" t="str">
        <f>IF(ISERROR(IF(AND(Input!$A609="",SUMPRODUCT(--(LEN(Input!$A610:'Input'!$A$1006)&gt;0))&lt;&gt;0),"Row is skipped.",IF(AND(Input!$A609="",Input!$A610=""),"", IF(Input!E609="","Data is missing.","")))),"",IF(AND(Input!$A609="",SUMPRODUCT(--(LEN(Input!$A610:'Input'!$A$1006)&gt;0))&lt;&gt;0),"Row is skipped.",IF(AND(Input!$A609="",Input!$A610=""),"", IF(Input!E609="","Data is missing.",""))))</f>
        <v/>
      </c>
      <c r="G610" s="189" t="str">
        <f>IF(ISERROR(IF(AND(Input!$A609="",SUMPRODUCT(--(LEN(Input!$A610:'Input'!$A$1006)&gt;0))&lt;&gt;0),"Row is skipped.",IF(AND(Input!$A609="",Input!$A610=""),"", IF(Input!F609="","Data is missing.","")))),"",IF(AND(Input!$A609="",SUMPRODUCT(--(LEN(Input!$A610:'Input'!$A$1006)&gt;0))&lt;&gt;0),"Row is skipped.",IF(AND(Input!$A609="",Input!$A610=""),"", IF(Input!F609="","Data is missing.",""))))</f>
        <v/>
      </c>
      <c r="H610" s="190" t="str">
        <f>IF(ISERROR(IF(AND(Input!$A609="",SUMPRODUCT(--(LEN(Input!$A610:'Input'!$A$1006)&gt;0))&lt;&gt;0),"Row is skipped.",IF(AND(Input!$A609="",Input!$A610=""),"", IF(Input!G609="","Data is missing.","")))),"",IF(AND(Input!$A609="",SUMPRODUCT(--(LEN(Input!$A610:'Input'!$A$1006)&gt;0))&lt;&gt;0),"Row is skipped.",IF(AND(Input!$A609="",Input!$A610=""),"", IF(Input!G609="","Data is missing.",""))))</f>
        <v/>
      </c>
      <c r="I610" s="156"/>
      <c r="J610" s="191" t="str">
        <f>IFERROR(VLOOKUP(VLOOKUP(Input!$D609,'Measure List'!$A:$AN,40,FALSE),UIR!$A$1:$Q$27,17,FALSE),"")</f>
        <v/>
      </c>
      <c r="K610" s="192" t="str">
        <f>IFERROR(VLOOKUP(Input!$D609,'Measure List'!$A:$AN,40,FALSE),"")</f>
        <v/>
      </c>
      <c r="L610" s="156"/>
      <c r="M610" s="193" t="str">
        <f>IF(B610="","",IF(AND(Input!H609="",IFERROR(VLOOKUP(K610,UIR!$A$2:$P$21,2,FALSE),"")&lt;&gt;""),"Data is Missing.",""))</f>
        <v/>
      </c>
      <c r="N610" s="194" t="str">
        <f>IF(B610="","",IF(AND(Input!I609="",IFERROR(VLOOKUP(K610,UIR!$A$2:$P$21,3,FALSE),"")&lt;&gt;""),"Data is Missing.",""))</f>
        <v/>
      </c>
      <c r="O610" s="194" t="str">
        <f>IF(B610="","",IF(AND(Input!J609="",IFERROR(VLOOKUP(K610,UIR!$A$2:$P$21,4,FALSE),"")&lt;&gt;""),"Data is Missing.",""))</f>
        <v/>
      </c>
      <c r="P610" s="194" t="str">
        <f>IF(B610="","",IF(AND(Input!K609="",IFERROR(VLOOKUP(K610,UIR!$A$2:$P$21,5,FALSE),"")&lt;&gt;""),"Data is Missing.",""))</f>
        <v/>
      </c>
      <c r="Q610" s="194" t="str">
        <f>IF(B610="","",IF(AND(Input!L609="",IFERROR(VLOOKUP(K610,UIR!$A$2:$P$21,6,FALSE),"")&lt;&gt;""),"Data is Missing.",""))</f>
        <v/>
      </c>
      <c r="R610" s="194" t="str">
        <f>IF(B610="","",IF(AND(Input!M609="",IFERROR(VLOOKUP(K610,UIR!$A$2:$P$21,7,FALSE),"")&lt;&gt;""),"Data is Missing.",""))</f>
        <v/>
      </c>
      <c r="S610" s="194" t="str">
        <f>IF(B610="","",IF(AND(Input!P609="",IFERROR(VLOOKUP(K610,UIR!$A$2:$P$21,8,FALSE),"")&lt;&gt;""),"Data is Missing.",""))</f>
        <v/>
      </c>
      <c r="T610" s="194" t="str">
        <f>IF(B610="","",IF(AND(Input!Q609="",IFERROR(VLOOKUP(K610,UIR!$A$2:$P$21,9,FALSE),"")&lt;&gt;""),"Data is Missing.",""))</f>
        <v/>
      </c>
      <c r="U610" s="194"/>
      <c r="V610" s="194" t="str">
        <f>IF(B610="","",IF(AND(Input!S609="",IFERROR(VLOOKUP(K610,UIR!$A$2:$P$21,11,FALSE),"")&lt;&gt;""),"Data is Missing.",""))</f>
        <v/>
      </c>
      <c r="W610" s="194" t="str">
        <f>IF(B610="","",IF(AND(Input!T609="",IFERROR(VLOOKUP(K610,UIR!$A$2:$P$21,12,FALSE),"")&lt;&gt;""),"Data is Missing.",""))</f>
        <v/>
      </c>
      <c r="X610" s="194" t="str">
        <f>IF(B610="","",IF(AND(Input!V609="",IFERROR(VLOOKUP(K610,UIR!$A$2:$P$21,13,FALSE),"")&lt;&gt;""),"Data is Missing.",""))</f>
        <v/>
      </c>
      <c r="Y610" s="194" t="str">
        <f>IF(B610="","",IF(AND(Input!W609="",IFERROR(VLOOKUP(K610,UIR!$A$2:$P$21,14,FALSE),"")&lt;&gt;""),"Data is Missing.",""))</f>
        <v/>
      </c>
      <c r="Z610" s="194" t="str">
        <f>IF(B610="","",IF(AND(Input!X609="",IFERROR(VLOOKUP(K610,UIR!$A$2:$P$21,15,FALSE),"")&lt;&gt;""),"Data is Missing.",""))</f>
        <v/>
      </c>
      <c r="AA610" s="195" t="str">
        <f>IF(B610="","",IF(AND(Input!Y609="",IFERROR(VLOOKUP(K610,UIR!$A$2:$P$21,16,FALSE),"")&lt;&gt;""),"Data is Missing.",""))</f>
        <v/>
      </c>
      <c r="AC610" s="202" t="str">
        <f>IF(ISERROR(IF(Input!D609="","",IF(ISERROR(VLOOKUP(Input!D609,'Measure List'!$A$2:$A$30000,1,0)),"Invalid RefNo",""))),"",IF(Input!D609="","",IF(ISERROR(VLOOKUP(Input!D609,'Measure List'!$A$2:$A$30000,1,0)),"Invalid RefNo","")))</f>
        <v/>
      </c>
      <c r="AD610" s="156"/>
      <c r="AE610" s="156"/>
      <c r="AF610" s="156"/>
      <c r="AG610" s="156"/>
      <c r="AH610" s="156"/>
      <c r="AI610" s="156"/>
      <c r="AJ610" s="156"/>
      <c r="AK610" s="156"/>
      <c r="AL610" s="203" t="str">
        <f>IF(COUNTIF(Dropdowns!$K$2:$K$7,Input!S609)&gt;0,"",IF(Input!S609="","","Invalid Type"))</f>
        <v/>
      </c>
      <c r="AN610" s="204" t="str">
        <f>IF(Input!C609="","",IF(ISNUMBER(VALUE(Input!C609)),"","Needs to be a number."))</f>
        <v/>
      </c>
      <c r="AO610" s="205" t="str">
        <f>IF(Input!E609="","",IF(ISNUMBER(VALUE(Input!E609)),"","Needs to be a number."))</f>
        <v/>
      </c>
      <c r="AP610" s="205" t="str">
        <f>IF(Input!N609="","",IF(ISNUMBER(VALUE(Input!N609)),"","Needs to be a number."))</f>
        <v/>
      </c>
      <c r="AQ610" s="205" t="str">
        <f>IF(Input!O609="","",IF(ISNUMBER(VALUE(Input!O609)),"","Needs to be a number."))</f>
        <v/>
      </c>
      <c r="AR610" s="205" t="str">
        <f>IF(Input!V609="","",IF(ISNUMBER(VALUE(Input!V609)),"","Needs to be a number."))</f>
        <v/>
      </c>
      <c r="AS610" s="205" t="str">
        <f>IF(Input!W609="","",IF(ISNUMBER(VALUE(Input!W609)),"","Needs to be a number."))</f>
        <v/>
      </c>
      <c r="AT610" s="205" t="str">
        <f>IF(Input!X609="","",IF(ISNUMBER(VALUE(Input!X609)),"","Needs to be a number."))</f>
        <v/>
      </c>
      <c r="AU610" s="206" t="str">
        <f>IF(Input!Y609="","",IF(ISNUMBER(VALUE(Input!Y609)),"","Needs to be a number."))</f>
        <v/>
      </c>
      <c r="AW610" s="259" t="str">
        <f>IF(OR(VALUE(Input!C609)&lt;0,VALUE(Input!C609)&gt;100), "Invalid EEI %","")</f>
        <v/>
      </c>
      <c r="AX610" s="207"/>
      <c r="AY610" s="278" t="str">
        <f>IF(Input!E609="","",IF(VALUE(Input!E609)=0,"Do not enter 0.",""))</f>
        <v/>
      </c>
    </row>
    <row r="611" spans="2:51" x14ac:dyDescent="0.3">
      <c r="B611" s="188" t="str">
        <f>Input!A610</f>
        <v/>
      </c>
      <c r="C611" s="189" t="str">
        <f>IF(ISERROR(IF(AND(Input!$A610="",SUMPRODUCT(--(LEN(Input!$A611:'Input'!$A$1006)&gt;0))&lt;&gt;0),"Row is skipped.",IF(AND(Input!$A610="",Input!$A611=""),"", IF(Input!B610="","Data is missing.","")))),"",IF(AND(Input!$A610="",SUMPRODUCT(--(LEN(Input!$A611:'Input'!$A$1006)&gt;0))&lt;&gt;0),"Row is skipped.",IF(AND(Input!$A610="",Input!$A611=""),"", IF(Input!B610="","Data is missing.",""))))</f>
        <v/>
      </c>
      <c r="D611" s="189" t="str">
        <f>IF(ISERROR(IF(AND(Input!$A610="",SUMPRODUCT(--(LEN(Input!$A611:'Input'!$A$1006)&gt;0))&lt;&gt;0),"Row is skipped.",IF(AND(Input!$A610="",Input!$A611=""),"", IF(Input!C610="","Data is missing.","")))),"",IF(AND(Input!$A610="",SUMPRODUCT(--(LEN(Input!$A611:'Input'!$A$1006)&gt;0))&lt;&gt;0),"Row is skipped.",IF(AND(Input!$A610="",Input!$A611=""),"", IF(Input!C610="","Data is missing.",""))))</f>
        <v/>
      </c>
      <c r="E611" s="189" t="str">
        <f>IF(ISERROR(IF(AND(Input!$A610="",SUMPRODUCT(--(LEN(Input!$A611:'Input'!$A$1006)&gt;0))&lt;&gt;0),"Row is skipped.",IF(AND(Input!$A610="",Input!$A611=""),"", IF(Input!D610="","Data is missing.","")))),"",IF(AND(Input!$A610="",SUMPRODUCT(--(LEN(Input!$A611:'Input'!$A$1006)&gt;0))&lt;&gt;0),"Row is skipped.",IF(AND(Input!$A610="",Input!$A611=""),"", IF(Input!D610="","Data is missing.",""))))</f>
        <v/>
      </c>
      <c r="F611" s="189" t="str">
        <f>IF(ISERROR(IF(AND(Input!$A610="",SUMPRODUCT(--(LEN(Input!$A611:'Input'!$A$1006)&gt;0))&lt;&gt;0),"Row is skipped.",IF(AND(Input!$A610="",Input!$A611=""),"", IF(Input!E610="","Data is missing.","")))),"",IF(AND(Input!$A610="",SUMPRODUCT(--(LEN(Input!$A611:'Input'!$A$1006)&gt;0))&lt;&gt;0),"Row is skipped.",IF(AND(Input!$A610="",Input!$A611=""),"", IF(Input!E610="","Data is missing.",""))))</f>
        <v/>
      </c>
      <c r="G611" s="189" t="str">
        <f>IF(ISERROR(IF(AND(Input!$A610="",SUMPRODUCT(--(LEN(Input!$A611:'Input'!$A$1006)&gt;0))&lt;&gt;0),"Row is skipped.",IF(AND(Input!$A610="",Input!$A611=""),"", IF(Input!F610="","Data is missing.","")))),"",IF(AND(Input!$A610="",SUMPRODUCT(--(LEN(Input!$A611:'Input'!$A$1006)&gt;0))&lt;&gt;0),"Row is skipped.",IF(AND(Input!$A610="",Input!$A611=""),"", IF(Input!F610="","Data is missing.",""))))</f>
        <v/>
      </c>
      <c r="H611" s="190" t="str">
        <f>IF(ISERROR(IF(AND(Input!$A610="",SUMPRODUCT(--(LEN(Input!$A611:'Input'!$A$1006)&gt;0))&lt;&gt;0),"Row is skipped.",IF(AND(Input!$A610="",Input!$A611=""),"", IF(Input!G610="","Data is missing.","")))),"",IF(AND(Input!$A610="",SUMPRODUCT(--(LEN(Input!$A611:'Input'!$A$1006)&gt;0))&lt;&gt;0),"Row is skipped.",IF(AND(Input!$A610="",Input!$A611=""),"", IF(Input!G610="","Data is missing.",""))))</f>
        <v/>
      </c>
      <c r="I611" s="156"/>
      <c r="J611" s="191" t="str">
        <f>IFERROR(VLOOKUP(VLOOKUP(Input!$D610,'Measure List'!$A:$AN,40,FALSE),UIR!$A$1:$Q$27,17,FALSE),"")</f>
        <v/>
      </c>
      <c r="K611" s="192" t="str">
        <f>IFERROR(VLOOKUP(Input!$D610,'Measure List'!$A:$AN,40,FALSE),"")</f>
        <v/>
      </c>
      <c r="L611" s="156"/>
      <c r="M611" s="193" t="str">
        <f>IF(B611="","",IF(AND(Input!H610="",IFERROR(VLOOKUP(K611,UIR!$A$2:$P$21,2,FALSE),"")&lt;&gt;""),"Data is Missing.",""))</f>
        <v/>
      </c>
      <c r="N611" s="194" t="str">
        <f>IF(B611="","",IF(AND(Input!I610="",IFERROR(VLOOKUP(K611,UIR!$A$2:$P$21,3,FALSE),"")&lt;&gt;""),"Data is Missing.",""))</f>
        <v/>
      </c>
      <c r="O611" s="194" t="str">
        <f>IF(B611="","",IF(AND(Input!J610="",IFERROR(VLOOKUP(K611,UIR!$A$2:$P$21,4,FALSE),"")&lt;&gt;""),"Data is Missing.",""))</f>
        <v/>
      </c>
      <c r="P611" s="194" t="str">
        <f>IF(B611="","",IF(AND(Input!K610="",IFERROR(VLOOKUP(K611,UIR!$A$2:$P$21,5,FALSE),"")&lt;&gt;""),"Data is Missing.",""))</f>
        <v/>
      </c>
      <c r="Q611" s="194" t="str">
        <f>IF(B611="","",IF(AND(Input!L610="",IFERROR(VLOOKUP(K611,UIR!$A$2:$P$21,6,FALSE),"")&lt;&gt;""),"Data is Missing.",""))</f>
        <v/>
      </c>
      <c r="R611" s="194" t="str">
        <f>IF(B611="","",IF(AND(Input!M610="",IFERROR(VLOOKUP(K611,UIR!$A$2:$P$21,7,FALSE),"")&lt;&gt;""),"Data is Missing.",""))</f>
        <v/>
      </c>
      <c r="S611" s="194" t="str">
        <f>IF(B611="","",IF(AND(Input!P610="",IFERROR(VLOOKUP(K611,UIR!$A$2:$P$21,8,FALSE),"")&lt;&gt;""),"Data is Missing.",""))</f>
        <v/>
      </c>
      <c r="T611" s="194" t="str">
        <f>IF(B611="","",IF(AND(Input!Q610="",IFERROR(VLOOKUP(K611,UIR!$A$2:$P$21,9,FALSE),"")&lt;&gt;""),"Data is Missing.",""))</f>
        <v/>
      </c>
      <c r="U611" s="194"/>
      <c r="V611" s="194" t="str">
        <f>IF(B611="","",IF(AND(Input!S610="",IFERROR(VLOOKUP(K611,UIR!$A$2:$P$21,11,FALSE),"")&lt;&gt;""),"Data is Missing.",""))</f>
        <v/>
      </c>
      <c r="W611" s="194" t="str">
        <f>IF(B611="","",IF(AND(Input!T610="",IFERROR(VLOOKUP(K611,UIR!$A$2:$P$21,12,FALSE),"")&lt;&gt;""),"Data is Missing.",""))</f>
        <v/>
      </c>
      <c r="X611" s="194" t="str">
        <f>IF(B611="","",IF(AND(Input!V610="",IFERROR(VLOOKUP(K611,UIR!$A$2:$P$21,13,FALSE),"")&lt;&gt;""),"Data is Missing.",""))</f>
        <v/>
      </c>
      <c r="Y611" s="194" t="str">
        <f>IF(B611="","",IF(AND(Input!W610="",IFERROR(VLOOKUP(K611,UIR!$A$2:$P$21,14,FALSE),"")&lt;&gt;""),"Data is Missing.",""))</f>
        <v/>
      </c>
      <c r="Z611" s="194" t="str">
        <f>IF(B611="","",IF(AND(Input!X610="",IFERROR(VLOOKUP(K611,UIR!$A$2:$P$21,15,FALSE),"")&lt;&gt;""),"Data is Missing.",""))</f>
        <v/>
      </c>
      <c r="AA611" s="195" t="str">
        <f>IF(B611="","",IF(AND(Input!Y610="",IFERROR(VLOOKUP(K611,UIR!$A$2:$P$21,16,FALSE),"")&lt;&gt;""),"Data is Missing.",""))</f>
        <v/>
      </c>
      <c r="AC611" s="202" t="str">
        <f>IF(ISERROR(IF(Input!D610="","",IF(ISERROR(VLOOKUP(Input!D610,'Measure List'!$A$2:$A$30000,1,0)),"Invalid RefNo",""))),"",IF(Input!D610="","",IF(ISERROR(VLOOKUP(Input!D610,'Measure List'!$A$2:$A$30000,1,0)),"Invalid RefNo","")))</f>
        <v/>
      </c>
      <c r="AD611" s="156"/>
      <c r="AE611" s="156"/>
      <c r="AF611" s="156"/>
      <c r="AG611" s="156"/>
      <c r="AH611" s="156"/>
      <c r="AI611" s="156"/>
      <c r="AJ611" s="156"/>
      <c r="AK611" s="156"/>
      <c r="AL611" s="203" t="str">
        <f>IF(COUNTIF(Dropdowns!$K$2:$K$7,Input!S610)&gt;0,"",IF(Input!S610="","","Invalid Type"))</f>
        <v/>
      </c>
      <c r="AN611" s="204" t="str">
        <f>IF(Input!C610="","",IF(ISNUMBER(VALUE(Input!C610)),"","Needs to be a number."))</f>
        <v/>
      </c>
      <c r="AO611" s="205" t="str">
        <f>IF(Input!E610="","",IF(ISNUMBER(VALUE(Input!E610)),"","Needs to be a number."))</f>
        <v/>
      </c>
      <c r="AP611" s="205" t="str">
        <f>IF(Input!N610="","",IF(ISNUMBER(VALUE(Input!N610)),"","Needs to be a number."))</f>
        <v/>
      </c>
      <c r="AQ611" s="205" t="str">
        <f>IF(Input!O610="","",IF(ISNUMBER(VALUE(Input!O610)),"","Needs to be a number."))</f>
        <v/>
      </c>
      <c r="AR611" s="205" t="str">
        <f>IF(Input!V610="","",IF(ISNUMBER(VALUE(Input!V610)),"","Needs to be a number."))</f>
        <v/>
      </c>
      <c r="AS611" s="205" t="str">
        <f>IF(Input!W610="","",IF(ISNUMBER(VALUE(Input!W610)),"","Needs to be a number."))</f>
        <v/>
      </c>
      <c r="AT611" s="205" t="str">
        <f>IF(Input!X610="","",IF(ISNUMBER(VALUE(Input!X610)),"","Needs to be a number."))</f>
        <v/>
      </c>
      <c r="AU611" s="206" t="str">
        <f>IF(Input!Y610="","",IF(ISNUMBER(VALUE(Input!Y610)),"","Needs to be a number."))</f>
        <v/>
      </c>
      <c r="AW611" s="259" t="str">
        <f>IF(OR(VALUE(Input!C610)&lt;0,VALUE(Input!C610)&gt;100), "Invalid EEI %","")</f>
        <v/>
      </c>
      <c r="AX611" s="207"/>
      <c r="AY611" s="278" t="str">
        <f>IF(Input!E610="","",IF(VALUE(Input!E610)=0,"Do not enter 0.",""))</f>
        <v/>
      </c>
    </row>
    <row r="612" spans="2:51" x14ac:dyDescent="0.3">
      <c r="B612" s="188" t="str">
        <f>Input!A611</f>
        <v/>
      </c>
      <c r="C612" s="189" t="str">
        <f>IF(ISERROR(IF(AND(Input!$A611="",SUMPRODUCT(--(LEN(Input!$A612:'Input'!$A$1006)&gt;0))&lt;&gt;0),"Row is skipped.",IF(AND(Input!$A611="",Input!$A612=""),"", IF(Input!B611="","Data is missing.","")))),"",IF(AND(Input!$A611="",SUMPRODUCT(--(LEN(Input!$A612:'Input'!$A$1006)&gt;0))&lt;&gt;0),"Row is skipped.",IF(AND(Input!$A611="",Input!$A612=""),"", IF(Input!B611="","Data is missing.",""))))</f>
        <v/>
      </c>
      <c r="D612" s="189" t="str">
        <f>IF(ISERROR(IF(AND(Input!$A611="",SUMPRODUCT(--(LEN(Input!$A612:'Input'!$A$1006)&gt;0))&lt;&gt;0),"Row is skipped.",IF(AND(Input!$A611="",Input!$A612=""),"", IF(Input!C611="","Data is missing.","")))),"",IF(AND(Input!$A611="",SUMPRODUCT(--(LEN(Input!$A612:'Input'!$A$1006)&gt;0))&lt;&gt;0),"Row is skipped.",IF(AND(Input!$A611="",Input!$A612=""),"", IF(Input!C611="","Data is missing.",""))))</f>
        <v/>
      </c>
      <c r="E612" s="189" t="str">
        <f>IF(ISERROR(IF(AND(Input!$A611="",SUMPRODUCT(--(LEN(Input!$A612:'Input'!$A$1006)&gt;0))&lt;&gt;0),"Row is skipped.",IF(AND(Input!$A611="",Input!$A612=""),"", IF(Input!D611="","Data is missing.","")))),"",IF(AND(Input!$A611="",SUMPRODUCT(--(LEN(Input!$A612:'Input'!$A$1006)&gt;0))&lt;&gt;0),"Row is skipped.",IF(AND(Input!$A611="",Input!$A612=""),"", IF(Input!D611="","Data is missing.",""))))</f>
        <v/>
      </c>
      <c r="F612" s="189" t="str">
        <f>IF(ISERROR(IF(AND(Input!$A611="",SUMPRODUCT(--(LEN(Input!$A612:'Input'!$A$1006)&gt;0))&lt;&gt;0),"Row is skipped.",IF(AND(Input!$A611="",Input!$A612=""),"", IF(Input!E611="","Data is missing.","")))),"",IF(AND(Input!$A611="",SUMPRODUCT(--(LEN(Input!$A612:'Input'!$A$1006)&gt;0))&lt;&gt;0),"Row is skipped.",IF(AND(Input!$A611="",Input!$A612=""),"", IF(Input!E611="","Data is missing.",""))))</f>
        <v/>
      </c>
      <c r="G612" s="189" t="str">
        <f>IF(ISERROR(IF(AND(Input!$A611="",SUMPRODUCT(--(LEN(Input!$A612:'Input'!$A$1006)&gt;0))&lt;&gt;0),"Row is skipped.",IF(AND(Input!$A611="",Input!$A612=""),"", IF(Input!F611="","Data is missing.","")))),"",IF(AND(Input!$A611="",SUMPRODUCT(--(LEN(Input!$A612:'Input'!$A$1006)&gt;0))&lt;&gt;0),"Row is skipped.",IF(AND(Input!$A611="",Input!$A612=""),"", IF(Input!F611="","Data is missing.",""))))</f>
        <v/>
      </c>
      <c r="H612" s="190" t="str">
        <f>IF(ISERROR(IF(AND(Input!$A611="",SUMPRODUCT(--(LEN(Input!$A612:'Input'!$A$1006)&gt;0))&lt;&gt;0),"Row is skipped.",IF(AND(Input!$A611="",Input!$A612=""),"", IF(Input!G611="","Data is missing.","")))),"",IF(AND(Input!$A611="",SUMPRODUCT(--(LEN(Input!$A612:'Input'!$A$1006)&gt;0))&lt;&gt;0),"Row is skipped.",IF(AND(Input!$A611="",Input!$A612=""),"", IF(Input!G611="","Data is missing.",""))))</f>
        <v/>
      </c>
      <c r="I612" s="156"/>
      <c r="J612" s="191" t="str">
        <f>IFERROR(VLOOKUP(VLOOKUP(Input!$D611,'Measure List'!$A:$AN,40,FALSE),UIR!$A$1:$Q$27,17,FALSE),"")</f>
        <v/>
      </c>
      <c r="K612" s="192" t="str">
        <f>IFERROR(VLOOKUP(Input!$D611,'Measure List'!$A:$AN,40,FALSE),"")</f>
        <v/>
      </c>
      <c r="L612" s="156"/>
      <c r="M612" s="193" t="str">
        <f>IF(B612="","",IF(AND(Input!H611="",IFERROR(VLOOKUP(K612,UIR!$A$2:$P$21,2,FALSE),"")&lt;&gt;""),"Data is Missing.",""))</f>
        <v/>
      </c>
      <c r="N612" s="194" t="str">
        <f>IF(B612="","",IF(AND(Input!I611="",IFERROR(VLOOKUP(K612,UIR!$A$2:$P$21,3,FALSE),"")&lt;&gt;""),"Data is Missing.",""))</f>
        <v/>
      </c>
      <c r="O612" s="194" t="str">
        <f>IF(B612="","",IF(AND(Input!J611="",IFERROR(VLOOKUP(K612,UIR!$A$2:$P$21,4,FALSE),"")&lt;&gt;""),"Data is Missing.",""))</f>
        <v/>
      </c>
      <c r="P612" s="194" t="str">
        <f>IF(B612="","",IF(AND(Input!K611="",IFERROR(VLOOKUP(K612,UIR!$A$2:$P$21,5,FALSE),"")&lt;&gt;""),"Data is Missing.",""))</f>
        <v/>
      </c>
      <c r="Q612" s="194" t="str">
        <f>IF(B612="","",IF(AND(Input!L611="",IFERROR(VLOOKUP(K612,UIR!$A$2:$P$21,6,FALSE),"")&lt;&gt;""),"Data is Missing.",""))</f>
        <v/>
      </c>
      <c r="R612" s="194" t="str">
        <f>IF(B612="","",IF(AND(Input!M611="",IFERROR(VLOOKUP(K612,UIR!$A$2:$P$21,7,FALSE),"")&lt;&gt;""),"Data is Missing.",""))</f>
        <v/>
      </c>
      <c r="S612" s="194" t="str">
        <f>IF(B612="","",IF(AND(Input!P611="",IFERROR(VLOOKUP(K612,UIR!$A$2:$P$21,8,FALSE),"")&lt;&gt;""),"Data is Missing.",""))</f>
        <v/>
      </c>
      <c r="T612" s="194" t="str">
        <f>IF(B612="","",IF(AND(Input!Q611="",IFERROR(VLOOKUP(K612,UIR!$A$2:$P$21,9,FALSE),"")&lt;&gt;""),"Data is Missing.",""))</f>
        <v/>
      </c>
      <c r="U612" s="194"/>
      <c r="V612" s="194" t="str">
        <f>IF(B612="","",IF(AND(Input!S611="",IFERROR(VLOOKUP(K612,UIR!$A$2:$P$21,11,FALSE),"")&lt;&gt;""),"Data is Missing.",""))</f>
        <v/>
      </c>
      <c r="W612" s="194" t="str">
        <f>IF(B612="","",IF(AND(Input!T611="",IFERROR(VLOOKUP(K612,UIR!$A$2:$P$21,12,FALSE),"")&lt;&gt;""),"Data is Missing.",""))</f>
        <v/>
      </c>
      <c r="X612" s="194" t="str">
        <f>IF(B612="","",IF(AND(Input!V611="",IFERROR(VLOOKUP(K612,UIR!$A$2:$P$21,13,FALSE),"")&lt;&gt;""),"Data is Missing.",""))</f>
        <v/>
      </c>
      <c r="Y612" s="194" t="str">
        <f>IF(B612="","",IF(AND(Input!W611="",IFERROR(VLOOKUP(K612,UIR!$A$2:$P$21,14,FALSE),"")&lt;&gt;""),"Data is Missing.",""))</f>
        <v/>
      </c>
      <c r="Z612" s="194" t="str">
        <f>IF(B612="","",IF(AND(Input!X611="",IFERROR(VLOOKUP(K612,UIR!$A$2:$P$21,15,FALSE),"")&lt;&gt;""),"Data is Missing.",""))</f>
        <v/>
      </c>
      <c r="AA612" s="195" t="str">
        <f>IF(B612="","",IF(AND(Input!Y611="",IFERROR(VLOOKUP(K612,UIR!$A$2:$P$21,16,FALSE),"")&lt;&gt;""),"Data is Missing.",""))</f>
        <v/>
      </c>
      <c r="AC612" s="202" t="str">
        <f>IF(ISERROR(IF(Input!D611="","",IF(ISERROR(VLOOKUP(Input!D611,'Measure List'!$A$2:$A$30000,1,0)),"Invalid RefNo",""))),"",IF(Input!D611="","",IF(ISERROR(VLOOKUP(Input!D611,'Measure List'!$A$2:$A$30000,1,0)),"Invalid RefNo","")))</f>
        <v/>
      </c>
      <c r="AD612" s="156"/>
      <c r="AE612" s="156"/>
      <c r="AF612" s="156"/>
      <c r="AG612" s="156"/>
      <c r="AH612" s="156"/>
      <c r="AI612" s="156"/>
      <c r="AJ612" s="156"/>
      <c r="AK612" s="156"/>
      <c r="AL612" s="203" t="str">
        <f>IF(COUNTIF(Dropdowns!$K$2:$K$7,Input!S611)&gt;0,"",IF(Input!S611="","","Invalid Type"))</f>
        <v/>
      </c>
      <c r="AN612" s="204" t="str">
        <f>IF(Input!C611="","",IF(ISNUMBER(VALUE(Input!C611)),"","Needs to be a number."))</f>
        <v/>
      </c>
      <c r="AO612" s="205" t="str">
        <f>IF(Input!E611="","",IF(ISNUMBER(VALUE(Input!E611)),"","Needs to be a number."))</f>
        <v/>
      </c>
      <c r="AP612" s="205" t="str">
        <f>IF(Input!N611="","",IF(ISNUMBER(VALUE(Input!N611)),"","Needs to be a number."))</f>
        <v/>
      </c>
      <c r="AQ612" s="205" t="str">
        <f>IF(Input!O611="","",IF(ISNUMBER(VALUE(Input!O611)),"","Needs to be a number."))</f>
        <v/>
      </c>
      <c r="AR612" s="205" t="str">
        <f>IF(Input!V611="","",IF(ISNUMBER(VALUE(Input!V611)),"","Needs to be a number."))</f>
        <v/>
      </c>
      <c r="AS612" s="205" t="str">
        <f>IF(Input!W611="","",IF(ISNUMBER(VALUE(Input!W611)),"","Needs to be a number."))</f>
        <v/>
      </c>
      <c r="AT612" s="205" t="str">
        <f>IF(Input!X611="","",IF(ISNUMBER(VALUE(Input!X611)),"","Needs to be a number."))</f>
        <v/>
      </c>
      <c r="AU612" s="206" t="str">
        <f>IF(Input!Y611="","",IF(ISNUMBER(VALUE(Input!Y611)),"","Needs to be a number."))</f>
        <v/>
      </c>
      <c r="AW612" s="259" t="str">
        <f>IF(OR(VALUE(Input!C611)&lt;0,VALUE(Input!C611)&gt;100), "Invalid EEI %","")</f>
        <v/>
      </c>
      <c r="AX612" s="207"/>
      <c r="AY612" s="278" t="str">
        <f>IF(Input!E611="","",IF(VALUE(Input!E611)=0,"Do not enter 0.",""))</f>
        <v/>
      </c>
    </row>
    <row r="613" spans="2:51" x14ac:dyDescent="0.3">
      <c r="B613" s="188" t="str">
        <f>Input!A612</f>
        <v/>
      </c>
      <c r="C613" s="189" t="str">
        <f>IF(ISERROR(IF(AND(Input!$A612="",SUMPRODUCT(--(LEN(Input!$A613:'Input'!$A$1006)&gt;0))&lt;&gt;0),"Row is skipped.",IF(AND(Input!$A612="",Input!$A613=""),"", IF(Input!B612="","Data is missing.","")))),"",IF(AND(Input!$A612="",SUMPRODUCT(--(LEN(Input!$A613:'Input'!$A$1006)&gt;0))&lt;&gt;0),"Row is skipped.",IF(AND(Input!$A612="",Input!$A613=""),"", IF(Input!B612="","Data is missing.",""))))</f>
        <v/>
      </c>
      <c r="D613" s="189" t="str">
        <f>IF(ISERROR(IF(AND(Input!$A612="",SUMPRODUCT(--(LEN(Input!$A613:'Input'!$A$1006)&gt;0))&lt;&gt;0),"Row is skipped.",IF(AND(Input!$A612="",Input!$A613=""),"", IF(Input!C612="","Data is missing.","")))),"",IF(AND(Input!$A612="",SUMPRODUCT(--(LEN(Input!$A613:'Input'!$A$1006)&gt;0))&lt;&gt;0),"Row is skipped.",IF(AND(Input!$A612="",Input!$A613=""),"", IF(Input!C612="","Data is missing.",""))))</f>
        <v/>
      </c>
      <c r="E613" s="189" t="str">
        <f>IF(ISERROR(IF(AND(Input!$A612="",SUMPRODUCT(--(LEN(Input!$A613:'Input'!$A$1006)&gt;0))&lt;&gt;0),"Row is skipped.",IF(AND(Input!$A612="",Input!$A613=""),"", IF(Input!D612="","Data is missing.","")))),"",IF(AND(Input!$A612="",SUMPRODUCT(--(LEN(Input!$A613:'Input'!$A$1006)&gt;0))&lt;&gt;0),"Row is skipped.",IF(AND(Input!$A612="",Input!$A613=""),"", IF(Input!D612="","Data is missing.",""))))</f>
        <v/>
      </c>
      <c r="F613" s="189" t="str">
        <f>IF(ISERROR(IF(AND(Input!$A612="",SUMPRODUCT(--(LEN(Input!$A613:'Input'!$A$1006)&gt;0))&lt;&gt;0),"Row is skipped.",IF(AND(Input!$A612="",Input!$A613=""),"", IF(Input!E612="","Data is missing.","")))),"",IF(AND(Input!$A612="",SUMPRODUCT(--(LEN(Input!$A613:'Input'!$A$1006)&gt;0))&lt;&gt;0),"Row is skipped.",IF(AND(Input!$A612="",Input!$A613=""),"", IF(Input!E612="","Data is missing.",""))))</f>
        <v/>
      </c>
      <c r="G613" s="189" t="str">
        <f>IF(ISERROR(IF(AND(Input!$A612="",SUMPRODUCT(--(LEN(Input!$A613:'Input'!$A$1006)&gt;0))&lt;&gt;0),"Row is skipped.",IF(AND(Input!$A612="",Input!$A613=""),"", IF(Input!F612="","Data is missing.","")))),"",IF(AND(Input!$A612="",SUMPRODUCT(--(LEN(Input!$A613:'Input'!$A$1006)&gt;0))&lt;&gt;0),"Row is skipped.",IF(AND(Input!$A612="",Input!$A613=""),"", IF(Input!F612="","Data is missing.",""))))</f>
        <v/>
      </c>
      <c r="H613" s="190" t="str">
        <f>IF(ISERROR(IF(AND(Input!$A612="",SUMPRODUCT(--(LEN(Input!$A613:'Input'!$A$1006)&gt;0))&lt;&gt;0),"Row is skipped.",IF(AND(Input!$A612="",Input!$A613=""),"", IF(Input!G612="","Data is missing.","")))),"",IF(AND(Input!$A612="",SUMPRODUCT(--(LEN(Input!$A613:'Input'!$A$1006)&gt;0))&lt;&gt;0),"Row is skipped.",IF(AND(Input!$A612="",Input!$A613=""),"", IF(Input!G612="","Data is missing.",""))))</f>
        <v/>
      </c>
      <c r="I613" s="156"/>
      <c r="J613" s="191" t="str">
        <f>IFERROR(VLOOKUP(VLOOKUP(Input!$D612,'Measure List'!$A:$AN,40,FALSE),UIR!$A$1:$Q$27,17,FALSE),"")</f>
        <v/>
      </c>
      <c r="K613" s="192" t="str">
        <f>IFERROR(VLOOKUP(Input!$D612,'Measure List'!$A:$AN,40,FALSE),"")</f>
        <v/>
      </c>
      <c r="L613" s="156"/>
      <c r="M613" s="193" t="str">
        <f>IF(B613="","",IF(AND(Input!H612="",IFERROR(VLOOKUP(K613,UIR!$A$2:$P$21,2,FALSE),"")&lt;&gt;""),"Data is Missing.",""))</f>
        <v/>
      </c>
      <c r="N613" s="194" t="str">
        <f>IF(B613="","",IF(AND(Input!I612="",IFERROR(VLOOKUP(K613,UIR!$A$2:$P$21,3,FALSE),"")&lt;&gt;""),"Data is Missing.",""))</f>
        <v/>
      </c>
      <c r="O613" s="194" t="str">
        <f>IF(B613="","",IF(AND(Input!J612="",IFERROR(VLOOKUP(K613,UIR!$A$2:$P$21,4,FALSE),"")&lt;&gt;""),"Data is Missing.",""))</f>
        <v/>
      </c>
      <c r="P613" s="194" t="str">
        <f>IF(B613="","",IF(AND(Input!K612="",IFERROR(VLOOKUP(K613,UIR!$A$2:$P$21,5,FALSE),"")&lt;&gt;""),"Data is Missing.",""))</f>
        <v/>
      </c>
      <c r="Q613" s="194" t="str">
        <f>IF(B613="","",IF(AND(Input!L612="",IFERROR(VLOOKUP(K613,UIR!$A$2:$P$21,6,FALSE),"")&lt;&gt;""),"Data is Missing.",""))</f>
        <v/>
      </c>
      <c r="R613" s="194" t="str">
        <f>IF(B613="","",IF(AND(Input!M612="",IFERROR(VLOOKUP(K613,UIR!$A$2:$P$21,7,FALSE),"")&lt;&gt;""),"Data is Missing.",""))</f>
        <v/>
      </c>
      <c r="S613" s="194" t="str">
        <f>IF(B613="","",IF(AND(Input!P612="",IFERROR(VLOOKUP(K613,UIR!$A$2:$P$21,8,FALSE),"")&lt;&gt;""),"Data is Missing.",""))</f>
        <v/>
      </c>
      <c r="T613" s="194" t="str">
        <f>IF(B613="","",IF(AND(Input!Q612="",IFERROR(VLOOKUP(K613,UIR!$A$2:$P$21,9,FALSE),"")&lt;&gt;""),"Data is Missing.",""))</f>
        <v/>
      </c>
      <c r="U613" s="194"/>
      <c r="V613" s="194" t="str">
        <f>IF(B613="","",IF(AND(Input!S612="",IFERROR(VLOOKUP(K613,UIR!$A$2:$P$21,11,FALSE),"")&lt;&gt;""),"Data is Missing.",""))</f>
        <v/>
      </c>
      <c r="W613" s="194" t="str">
        <f>IF(B613="","",IF(AND(Input!T612="",IFERROR(VLOOKUP(K613,UIR!$A$2:$P$21,12,FALSE),"")&lt;&gt;""),"Data is Missing.",""))</f>
        <v/>
      </c>
      <c r="X613" s="194" t="str">
        <f>IF(B613="","",IF(AND(Input!V612="",IFERROR(VLOOKUP(K613,UIR!$A$2:$P$21,13,FALSE),"")&lt;&gt;""),"Data is Missing.",""))</f>
        <v/>
      </c>
      <c r="Y613" s="194" t="str">
        <f>IF(B613="","",IF(AND(Input!W612="",IFERROR(VLOOKUP(K613,UIR!$A$2:$P$21,14,FALSE),"")&lt;&gt;""),"Data is Missing.",""))</f>
        <v/>
      </c>
      <c r="Z613" s="194" t="str">
        <f>IF(B613="","",IF(AND(Input!X612="",IFERROR(VLOOKUP(K613,UIR!$A$2:$P$21,15,FALSE),"")&lt;&gt;""),"Data is Missing.",""))</f>
        <v/>
      </c>
      <c r="AA613" s="195" t="str">
        <f>IF(B613="","",IF(AND(Input!Y612="",IFERROR(VLOOKUP(K613,UIR!$A$2:$P$21,16,FALSE),"")&lt;&gt;""),"Data is Missing.",""))</f>
        <v/>
      </c>
      <c r="AC613" s="202" t="str">
        <f>IF(ISERROR(IF(Input!D612="","",IF(ISERROR(VLOOKUP(Input!D612,'Measure List'!$A$2:$A$30000,1,0)),"Invalid RefNo",""))),"",IF(Input!D612="","",IF(ISERROR(VLOOKUP(Input!D612,'Measure List'!$A$2:$A$30000,1,0)),"Invalid RefNo","")))</f>
        <v/>
      </c>
      <c r="AD613" s="156"/>
      <c r="AE613" s="156"/>
      <c r="AF613" s="156"/>
      <c r="AG613" s="156"/>
      <c r="AH613" s="156"/>
      <c r="AI613" s="156"/>
      <c r="AJ613" s="156"/>
      <c r="AK613" s="156"/>
      <c r="AL613" s="203" t="str">
        <f>IF(COUNTIF(Dropdowns!$K$2:$K$7,Input!S612)&gt;0,"",IF(Input!S612="","","Invalid Type"))</f>
        <v/>
      </c>
      <c r="AN613" s="204" t="str">
        <f>IF(Input!C612="","",IF(ISNUMBER(VALUE(Input!C612)),"","Needs to be a number."))</f>
        <v/>
      </c>
      <c r="AO613" s="205" t="str">
        <f>IF(Input!E612="","",IF(ISNUMBER(VALUE(Input!E612)),"","Needs to be a number."))</f>
        <v/>
      </c>
      <c r="AP613" s="205" t="str">
        <f>IF(Input!N612="","",IF(ISNUMBER(VALUE(Input!N612)),"","Needs to be a number."))</f>
        <v/>
      </c>
      <c r="AQ613" s="205" t="str">
        <f>IF(Input!O612="","",IF(ISNUMBER(VALUE(Input!O612)),"","Needs to be a number."))</f>
        <v/>
      </c>
      <c r="AR613" s="205" t="str">
        <f>IF(Input!V612="","",IF(ISNUMBER(VALUE(Input!V612)),"","Needs to be a number."))</f>
        <v/>
      </c>
      <c r="AS613" s="205" t="str">
        <f>IF(Input!W612="","",IF(ISNUMBER(VALUE(Input!W612)),"","Needs to be a number."))</f>
        <v/>
      </c>
      <c r="AT613" s="205" t="str">
        <f>IF(Input!X612="","",IF(ISNUMBER(VALUE(Input!X612)),"","Needs to be a number."))</f>
        <v/>
      </c>
      <c r="AU613" s="206" t="str">
        <f>IF(Input!Y612="","",IF(ISNUMBER(VALUE(Input!Y612)),"","Needs to be a number."))</f>
        <v/>
      </c>
      <c r="AW613" s="259" t="str">
        <f>IF(OR(VALUE(Input!C612)&lt;0,VALUE(Input!C612)&gt;100), "Invalid EEI %","")</f>
        <v/>
      </c>
      <c r="AX613" s="207"/>
      <c r="AY613" s="278" t="str">
        <f>IF(Input!E612="","",IF(VALUE(Input!E612)=0,"Do not enter 0.",""))</f>
        <v/>
      </c>
    </row>
    <row r="614" spans="2:51" x14ac:dyDescent="0.3">
      <c r="B614" s="188" t="str">
        <f>Input!A613</f>
        <v/>
      </c>
      <c r="C614" s="189" t="str">
        <f>IF(ISERROR(IF(AND(Input!$A613="",SUMPRODUCT(--(LEN(Input!$A614:'Input'!$A$1006)&gt;0))&lt;&gt;0),"Row is skipped.",IF(AND(Input!$A613="",Input!$A614=""),"", IF(Input!B613="","Data is missing.","")))),"",IF(AND(Input!$A613="",SUMPRODUCT(--(LEN(Input!$A614:'Input'!$A$1006)&gt;0))&lt;&gt;0),"Row is skipped.",IF(AND(Input!$A613="",Input!$A614=""),"", IF(Input!B613="","Data is missing.",""))))</f>
        <v/>
      </c>
      <c r="D614" s="189" t="str">
        <f>IF(ISERROR(IF(AND(Input!$A613="",SUMPRODUCT(--(LEN(Input!$A614:'Input'!$A$1006)&gt;0))&lt;&gt;0),"Row is skipped.",IF(AND(Input!$A613="",Input!$A614=""),"", IF(Input!C613="","Data is missing.","")))),"",IF(AND(Input!$A613="",SUMPRODUCT(--(LEN(Input!$A614:'Input'!$A$1006)&gt;0))&lt;&gt;0),"Row is skipped.",IF(AND(Input!$A613="",Input!$A614=""),"", IF(Input!C613="","Data is missing.",""))))</f>
        <v/>
      </c>
      <c r="E614" s="189" t="str">
        <f>IF(ISERROR(IF(AND(Input!$A613="",SUMPRODUCT(--(LEN(Input!$A614:'Input'!$A$1006)&gt;0))&lt;&gt;0),"Row is skipped.",IF(AND(Input!$A613="",Input!$A614=""),"", IF(Input!D613="","Data is missing.","")))),"",IF(AND(Input!$A613="",SUMPRODUCT(--(LEN(Input!$A614:'Input'!$A$1006)&gt;0))&lt;&gt;0),"Row is skipped.",IF(AND(Input!$A613="",Input!$A614=""),"", IF(Input!D613="","Data is missing.",""))))</f>
        <v/>
      </c>
      <c r="F614" s="189" t="str">
        <f>IF(ISERROR(IF(AND(Input!$A613="",SUMPRODUCT(--(LEN(Input!$A614:'Input'!$A$1006)&gt;0))&lt;&gt;0),"Row is skipped.",IF(AND(Input!$A613="",Input!$A614=""),"", IF(Input!E613="","Data is missing.","")))),"",IF(AND(Input!$A613="",SUMPRODUCT(--(LEN(Input!$A614:'Input'!$A$1006)&gt;0))&lt;&gt;0),"Row is skipped.",IF(AND(Input!$A613="",Input!$A614=""),"", IF(Input!E613="","Data is missing.",""))))</f>
        <v/>
      </c>
      <c r="G614" s="189" t="str">
        <f>IF(ISERROR(IF(AND(Input!$A613="",SUMPRODUCT(--(LEN(Input!$A614:'Input'!$A$1006)&gt;0))&lt;&gt;0),"Row is skipped.",IF(AND(Input!$A613="",Input!$A614=""),"", IF(Input!F613="","Data is missing.","")))),"",IF(AND(Input!$A613="",SUMPRODUCT(--(LEN(Input!$A614:'Input'!$A$1006)&gt;0))&lt;&gt;0),"Row is skipped.",IF(AND(Input!$A613="",Input!$A614=""),"", IF(Input!F613="","Data is missing.",""))))</f>
        <v/>
      </c>
      <c r="H614" s="190" t="str">
        <f>IF(ISERROR(IF(AND(Input!$A613="",SUMPRODUCT(--(LEN(Input!$A614:'Input'!$A$1006)&gt;0))&lt;&gt;0),"Row is skipped.",IF(AND(Input!$A613="",Input!$A614=""),"", IF(Input!G613="","Data is missing.","")))),"",IF(AND(Input!$A613="",SUMPRODUCT(--(LEN(Input!$A614:'Input'!$A$1006)&gt;0))&lt;&gt;0),"Row is skipped.",IF(AND(Input!$A613="",Input!$A614=""),"", IF(Input!G613="","Data is missing.",""))))</f>
        <v/>
      </c>
      <c r="I614" s="156"/>
      <c r="J614" s="191" t="str">
        <f>IFERROR(VLOOKUP(VLOOKUP(Input!$D613,'Measure List'!$A:$AN,40,FALSE),UIR!$A$1:$Q$27,17,FALSE),"")</f>
        <v/>
      </c>
      <c r="K614" s="192" t="str">
        <f>IFERROR(VLOOKUP(Input!$D613,'Measure List'!$A:$AN,40,FALSE),"")</f>
        <v/>
      </c>
      <c r="L614" s="156"/>
      <c r="M614" s="193" t="str">
        <f>IF(B614="","",IF(AND(Input!H613="",IFERROR(VLOOKUP(K614,UIR!$A$2:$P$21,2,FALSE),"")&lt;&gt;""),"Data is Missing.",""))</f>
        <v/>
      </c>
      <c r="N614" s="194" t="str">
        <f>IF(B614="","",IF(AND(Input!I613="",IFERROR(VLOOKUP(K614,UIR!$A$2:$P$21,3,FALSE),"")&lt;&gt;""),"Data is Missing.",""))</f>
        <v/>
      </c>
      <c r="O614" s="194" t="str">
        <f>IF(B614="","",IF(AND(Input!J613="",IFERROR(VLOOKUP(K614,UIR!$A$2:$P$21,4,FALSE),"")&lt;&gt;""),"Data is Missing.",""))</f>
        <v/>
      </c>
      <c r="P614" s="194" t="str">
        <f>IF(B614="","",IF(AND(Input!K613="",IFERROR(VLOOKUP(K614,UIR!$A$2:$P$21,5,FALSE),"")&lt;&gt;""),"Data is Missing.",""))</f>
        <v/>
      </c>
      <c r="Q614" s="194" t="str">
        <f>IF(B614="","",IF(AND(Input!L613="",IFERROR(VLOOKUP(K614,UIR!$A$2:$P$21,6,FALSE),"")&lt;&gt;""),"Data is Missing.",""))</f>
        <v/>
      </c>
      <c r="R614" s="194" t="str">
        <f>IF(B614="","",IF(AND(Input!M613="",IFERROR(VLOOKUP(K614,UIR!$A$2:$P$21,7,FALSE),"")&lt;&gt;""),"Data is Missing.",""))</f>
        <v/>
      </c>
      <c r="S614" s="194" t="str">
        <f>IF(B614="","",IF(AND(Input!P613="",IFERROR(VLOOKUP(K614,UIR!$A$2:$P$21,8,FALSE),"")&lt;&gt;""),"Data is Missing.",""))</f>
        <v/>
      </c>
      <c r="T614" s="194" t="str">
        <f>IF(B614="","",IF(AND(Input!Q613="",IFERROR(VLOOKUP(K614,UIR!$A$2:$P$21,9,FALSE),"")&lt;&gt;""),"Data is Missing.",""))</f>
        <v/>
      </c>
      <c r="U614" s="194"/>
      <c r="V614" s="194" t="str">
        <f>IF(B614="","",IF(AND(Input!S613="",IFERROR(VLOOKUP(K614,UIR!$A$2:$P$21,11,FALSE),"")&lt;&gt;""),"Data is Missing.",""))</f>
        <v/>
      </c>
      <c r="W614" s="194" t="str">
        <f>IF(B614="","",IF(AND(Input!T613="",IFERROR(VLOOKUP(K614,UIR!$A$2:$P$21,12,FALSE),"")&lt;&gt;""),"Data is Missing.",""))</f>
        <v/>
      </c>
      <c r="X614" s="194" t="str">
        <f>IF(B614="","",IF(AND(Input!V613="",IFERROR(VLOOKUP(K614,UIR!$A$2:$P$21,13,FALSE),"")&lt;&gt;""),"Data is Missing.",""))</f>
        <v/>
      </c>
      <c r="Y614" s="194" t="str">
        <f>IF(B614="","",IF(AND(Input!W613="",IFERROR(VLOOKUP(K614,UIR!$A$2:$P$21,14,FALSE),"")&lt;&gt;""),"Data is Missing.",""))</f>
        <v/>
      </c>
      <c r="Z614" s="194" t="str">
        <f>IF(B614="","",IF(AND(Input!X613="",IFERROR(VLOOKUP(K614,UIR!$A$2:$P$21,15,FALSE),"")&lt;&gt;""),"Data is Missing.",""))</f>
        <v/>
      </c>
      <c r="AA614" s="195" t="str">
        <f>IF(B614="","",IF(AND(Input!Y613="",IFERROR(VLOOKUP(K614,UIR!$A$2:$P$21,16,FALSE),"")&lt;&gt;""),"Data is Missing.",""))</f>
        <v/>
      </c>
      <c r="AC614" s="202" t="str">
        <f>IF(ISERROR(IF(Input!D613="","",IF(ISERROR(VLOOKUP(Input!D613,'Measure List'!$A$2:$A$30000,1,0)),"Invalid RefNo",""))),"",IF(Input!D613="","",IF(ISERROR(VLOOKUP(Input!D613,'Measure List'!$A$2:$A$30000,1,0)),"Invalid RefNo","")))</f>
        <v/>
      </c>
      <c r="AD614" s="156"/>
      <c r="AE614" s="156"/>
      <c r="AF614" s="156"/>
      <c r="AG614" s="156"/>
      <c r="AH614" s="156"/>
      <c r="AI614" s="156"/>
      <c r="AJ614" s="156"/>
      <c r="AK614" s="156"/>
      <c r="AL614" s="203" t="str">
        <f>IF(COUNTIF(Dropdowns!$K$2:$K$7,Input!S613)&gt;0,"",IF(Input!S613="","","Invalid Type"))</f>
        <v/>
      </c>
      <c r="AN614" s="204" t="str">
        <f>IF(Input!C613="","",IF(ISNUMBER(VALUE(Input!C613)),"","Needs to be a number."))</f>
        <v/>
      </c>
      <c r="AO614" s="205" t="str">
        <f>IF(Input!E613="","",IF(ISNUMBER(VALUE(Input!E613)),"","Needs to be a number."))</f>
        <v/>
      </c>
      <c r="AP614" s="205" t="str">
        <f>IF(Input!N613="","",IF(ISNUMBER(VALUE(Input!N613)),"","Needs to be a number."))</f>
        <v/>
      </c>
      <c r="AQ614" s="205" t="str">
        <f>IF(Input!O613="","",IF(ISNUMBER(VALUE(Input!O613)),"","Needs to be a number."))</f>
        <v/>
      </c>
      <c r="AR614" s="205" t="str">
        <f>IF(Input!V613="","",IF(ISNUMBER(VALUE(Input!V613)),"","Needs to be a number."))</f>
        <v/>
      </c>
      <c r="AS614" s="205" t="str">
        <f>IF(Input!W613="","",IF(ISNUMBER(VALUE(Input!W613)),"","Needs to be a number."))</f>
        <v/>
      </c>
      <c r="AT614" s="205" t="str">
        <f>IF(Input!X613="","",IF(ISNUMBER(VALUE(Input!X613)),"","Needs to be a number."))</f>
        <v/>
      </c>
      <c r="AU614" s="206" t="str">
        <f>IF(Input!Y613="","",IF(ISNUMBER(VALUE(Input!Y613)),"","Needs to be a number."))</f>
        <v/>
      </c>
      <c r="AW614" s="259" t="str">
        <f>IF(OR(VALUE(Input!C613)&lt;0,VALUE(Input!C613)&gt;100), "Invalid EEI %","")</f>
        <v/>
      </c>
      <c r="AX614" s="207"/>
      <c r="AY614" s="278" t="str">
        <f>IF(Input!E613="","",IF(VALUE(Input!E613)=0,"Do not enter 0.",""))</f>
        <v/>
      </c>
    </row>
    <row r="615" spans="2:51" x14ac:dyDescent="0.3">
      <c r="B615" s="188" t="str">
        <f>Input!A614</f>
        <v/>
      </c>
      <c r="C615" s="189" t="str">
        <f>IF(ISERROR(IF(AND(Input!$A614="",SUMPRODUCT(--(LEN(Input!$A615:'Input'!$A$1006)&gt;0))&lt;&gt;0),"Row is skipped.",IF(AND(Input!$A614="",Input!$A615=""),"", IF(Input!B614="","Data is missing.","")))),"",IF(AND(Input!$A614="",SUMPRODUCT(--(LEN(Input!$A615:'Input'!$A$1006)&gt;0))&lt;&gt;0),"Row is skipped.",IF(AND(Input!$A614="",Input!$A615=""),"", IF(Input!B614="","Data is missing.",""))))</f>
        <v/>
      </c>
      <c r="D615" s="189" t="str">
        <f>IF(ISERROR(IF(AND(Input!$A614="",SUMPRODUCT(--(LEN(Input!$A615:'Input'!$A$1006)&gt;0))&lt;&gt;0),"Row is skipped.",IF(AND(Input!$A614="",Input!$A615=""),"", IF(Input!C614="","Data is missing.","")))),"",IF(AND(Input!$A614="",SUMPRODUCT(--(LEN(Input!$A615:'Input'!$A$1006)&gt;0))&lt;&gt;0),"Row is skipped.",IF(AND(Input!$A614="",Input!$A615=""),"", IF(Input!C614="","Data is missing.",""))))</f>
        <v/>
      </c>
      <c r="E615" s="189" t="str">
        <f>IF(ISERROR(IF(AND(Input!$A614="",SUMPRODUCT(--(LEN(Input!$A615:'Input'!$A$1006)&gt;0))&lt;&gt;0),"Row is skipped.",IF(AND(Input!$A614="",Input!$A615=""),"", IF(Input!D614="","Data is missing.","")))),"",IF(AND(Input!$A614="",SUMPRODUCT(--(LEN(Input!$A615:'Input'!$A$1006)&gt;0))&lt;&gt;0),"Row is skipped.",IF(AND(Input!$A614="",Input!$A615=""),"", IF(Input!D614="","Data is missing.",""))))</f>
        <v/>
      </c>
      <c r="F615" s="189" t="str">
        <f>IF(ISERROR(IF(AND(Input!$A614="",SUMPRODUCT(--(LEN(Input!$A615:'Input'!$A$1006)&gt;0))&lt;&gt;0),"Row is skipped.",IF(AND(Input!$A614="",Input!$A615=""),"", IF(Input!E614="","Data is missing.","")))),"",IF(AND(Input!$A614="",SUMPRODUCT(--(LEN(Input!$A615:'Input'!$A$1006)&gt;0))&lt;&gt;0),"Row is skipped.",IF(AND(Input!$A614="",Input!$A615=""),"", IF(Input!E614="","Data is missing.",""))))</f>
        <v/>
      </c>
      <c r="G615" s="189" t="str">
        <f>IF(ISERROR(IF(AND(Input!$A614="",SUMPRODUCT(--(LEN(Input!$A615:'Input'!$A$1006)&gt;0))&lt;&gt;0),"Row is skipped.",IF(AND(Input!$A614="",Input!$A615=""),"", IF(Input!F614="","Data is missing.","")))),"",IF(AND(Input!$A614="",SUMPRODUCT(--(LEN(Input!$A615:'Input'!$A$1006)&gt;0))&lt;&gt;0),"Row is skipped.",IF(AND(Input!$A614="",Input!$A615=""),"", IF(Input!F614="","Data is missing.",""))))</f>
        <v/>
      </c>
      <c r="H615" s="190" t="str">
        <f>IF(ISERROR(IF(AND(Input!$A614="",SUMPRODUCT(--(LEN(Input!$A615:'Input'!$A$1006)&gt;0))&lt;&gt;0),"Row is skipped.",IF(AND(Input!$A614="",Input!$A615=""),"", IF(Input!G614="","Data is missing.","")))),"",IF(AND(Input!$A614="",SUMPRODUCT(--(LEN(Input!$A615:'Input'!$A$1006)&gt;0))&lt;&gt;0),"Row is skipped.",IF(AND(Input!$A614="",Input!$A615=""),"", IF(Input!G614="","Data is missing.",""))))</f>
        <v/>
      </c>
      <c r="I615" s="156"/>
      <c r="J615" s="191" t="str">
        <f>IFERROR(VLOOKUP(VLOOKUP(Input!$D614,'Measure List'!$A:$AN,40,FALSE),UIR!$A$1:$Q$27,17,FALSE),"")</f>
        <v/>
      </c>
      <c r="K615" s="192" t="str">
        <f>IFERROR(VLOOKUP(Input!$D614,'Measure List'!$A:$AN,40,FALSE),"")</f>
        <v/>
      </c>
      <c r="L615" s="156"/>
      <c r="M615" s="193" t="str">
        <f>IF(B615="","",IF(AND(Input!H614="",IFERROR(VLOOKUP(K615,UIR!$A$2:$P$21,2,FALSE),"")&lt;&gt;""),"Data is Missing.",""))</f>
        <v/>
      </c>
      <c r="N615" s="194" t="str">
        <f>IF(B615="","",IF(AND(Input!I614="",IFERROR(VLOOKUP(K615,UIR!$A$2:$P$21,3,FALSE),"")&lt;&gt;""),"Data is Missing.",""))</f>
        <v/>
      </c>
      <c r="O615" s="194" t="str">
        <f>IF(B615="","",IF(AND(Input!J614="",IFERROR(VLOOKUP(K615,UIR!$A$2:$P$21,4,FALSE),"")&lt;&gt;""),"Data is Missing.",""))</f>
        <v/>
      </c>
      <c r="P615" s="194" t="str">
        <f>IF(B615="","",IF(AND(Input!K614="",IFERROR(VLOOKUP(K615,UIR!$A$2:$P$21,5,FALSE),"")&lt;&gt;""),"Data is Missing.",""))</f>
        <v/>
      </c>
      <c r="Q615" s="194" t="str">
        <f>IF(B615="","",IF(AND(Input!L614="",IFERROR(VLOOKUP(K615,UIR!$A$2:$P$21,6,FALSE),"")&lt;&gt;""),"Data is Missing.",""))</f>
        <v/>
      </c>
      <c r="R615" s="194" t="str">
        <f>IF(B615="","",IF(AND(Input!M614="",IFERROR(VLOOKUP(K615,UIR!$A$2:$P$21,7,FALSE),"")&lt;&gt;""),"Data is Missing.",""))</f>
        <v/>
      </c>
      <c r="S615" s="194" t="str">
        <f>IF(B615="","",IF(AND(Input!P614="",IFERROR(VLOOKUP(K615,UIR!$A$2:$P$21,8,FALSE),"")&lt;&gt;""),"Data is Missing.",""))</f>
        <v/>
      </c>
      <c r="T615" s="194" t="str">
        <f>IF(B615="","",IF(AND(Input!Q614="",IFERROR(VLOOKUP(K615,UIR!$A$2:$P$21,9,FALSE),"")&lt;&gt;""),"Data is Missing.",""))</f>
        <v/>
      </c>
      <c r="U615" s="194"/>
      <c r="V615" s="194" t="str">
        <f>IF(B615="","",IF(AND(Input!S614="",IFERROR(VLOOKUP(K615,UIR!$A$2:$P$21,11,FALSE),"")&lt;&gt;""),"Data is Missing.",""))</f>
        <v/>
      </c>
      <c r="W615" s="194" t="str">
        <f>IF(B615="","",IF(AND(Input!T614="",IFERROR(VLOOKUP(K615,UIR!$A$2:$P$21,12,FALSE),"")&lt;&gt;""),"Data is Missing.",""))</f>
        <v/>
      </c>
      <c r="X615" s="194" t="str">
        <f>IF(B615="","",IF(AND(Input!V614="",IFERROR(VLOOKUP(K615,UIR!$A$2:$P$21,13,FALSE),"")&lt;&gt;""),"Data is Missing.",""))</f>
        <v/>
      </c>
      <c r="Y615" s="194" t="str">
        <f>IF(B615="","",IF(AND(Input!W614="",IFERROR(VLOOKUP(K615,UIR!$A$2:$P$21,14,FALSE),"")&lt;&gt;""),"Data is Missing.",""))</f>
        <v/>
      </c>
      <c r="Z615" s="194" t="str">
        <f>IF(B615="","",IF(AND(Input!X614="",IFERROR(VLOOKUP(K615,UIR!$A$2:$P$21,15,FALSE),"")&lt;&gt;""),"Data is Missing.",""))</f>
        <v/>
      </c>
      <c r="AA615" s="195" t="str">
        <f>IF(B615="","",IF(AND(Input!Y614="",IFERROR(VLOOKUP(K615,UIR!$A$2:$P$21,16,FALSE),"")&lt;&gt;""),"Data is Missing.",""))</f>
        <v/>
      </c>
      <c r="AC615" s="202" t="str">
        <f>IF(ISERROR(IF(Input!D614="","",IF(ISERROR(VLOOKUP(Input!D614,'Measure List'!$A$2:$A$30000,1,0)),"Invalid RefNo",""))),"",IF(Input!D614="","",IF(ISERROR(VLOOKUP(Input!D614,'Measure List'!$A$2:$A$30000,1,0)),"Invalid RefNo","")))</f>
        <v/>
      </c>
      <c r="AD615" s="156"/>
      <c r="AE615" s="156"/>
      <c r="AF615" s="156"/>
      <c r="AG615" s="156"/>
      <c r="AH615" s="156"/>
      <c r="AI615" s="156"/>
      <c r="AJ615" s="156"/>
      <c r="AK615" s="156"/>
      <c r="AL615" s="203" t="str">
        <f>IF(COUNTIF(Dropdowns!$K$2:$K$7,Input!S614)&gt;0,"",IF(Input!S614="","","Invalid Type"))</f>
        <v/>
      </c>
      <c r="AN615" s="204" t="str">
        <f>IF(Input!C614="","",IF(ISNUMBER(VALUE(Input!C614)),"","Needs to be a number."))</f>
        <v/>
      </c>
      <c r="AO615" s="205" t="str">
        <f>IF(Input!E614="","",IF(ISNUMBER(VALUE(Input!E614)),"","Needs to be a number."))</f>
        <v/>
      </c>
      <c r="AP615" s="205" t="str">
        <f>IF(Input!N614="","",IF(ISNUMBER(VALUE(Input!N614)),"","Needs to be a number."))</f>
        <v/>
      </c>
      <c r="AQ615" s="205" t="str">
        <f>IF(Input!O614="","",IF(ISNUMBER(VALUE(Input!O614)),"","Needs to be a number."))</f>
        <v/>
      </c>
      <c r="AR615" s="205" t="str">
        <f>IF(Input!V614="","",IF(ISNUMBER(VALUE(Input!V614)),"","Needs to be a number."))</f>
        <v/>
      </c>
      <c r="AS615" s="205" t="str">
        <f>IF(Input!W614="","",IF(ISNUMBER(VALUE(Input!W614)),"","Needs to be a number."))</f>
        <v/>
      </c>
      <c r="AT615" s="205" t="str">
        <f>IF(Input!X614="","",IF(ISNUMBER(VALUE(Input!X614)),"","Needs to be a number."))</f>
        <v/>
      </c>
      <c r="AU615" s="206" t="str">
        <f>IF(Input!Y614="","",IF(ISNUMBER(VALUE(Input!Y614)),"","Needs to be a number."))</f>
        <v/>
      </c>
      <c r="AW615" s="259" t="str">
        <f>IF(OR(VALUE(Input!C614)&lt;0,VALUE(Input!C614)&gt;100), "Invalid EEI %","")</f>
        <v/>
      </c>
      <c r="AX615" s="207"/>
      <c r="AY615" s="278" t="str">
        <f>IF(Input!E614="","",IF(VALUE(Input!E614)=0,"Do not enter 0.",""))</f>
        <v/>
      </c>
    </row>
    <row r="616" spans="2:51" x14ac:dyDescent="0.3">
      <c r="B616" s="188" t="str">
        <f>Input!A615</f>
        <v/>
      </c>
      <c r="C616" s="189" t="str">
        <f>IF(ISERROR(IF(AND(Input!$A615="",SUMPRODUCT(--(LEN(Input!$A616:'Input'!$A$1006)&gt;0))&lt;&gt;0),"Row is skipped.",IF(AND(Input!$A615="",Input!$A616=""),"", IF(Input!B615="","Data is missing.","")))),"",IF(AND(Input!$A615="",SUMPRODUCT(--(LEN(Input!$A616:'Input'!$A$1006)&gt;0))&lt;&gt;0),"Row is skipped.",IF(AND(Input!$A615="",Input!$A616=""),"", IF(Input!B615="","Data is missing.",""))))</f>
        <v/>
      </c>
      <c r="D616" s="189" t="str">
        <f>IF(ISERROR(IF(AND(Input!$A615="",SUMPRODUCT(--(LEN(Input!$A616:'Input'!$A$1006)&gt;0))&lt;&gt;0),"Row is skipped.",IF(AND(Input!$A615="",Input!$A616=""),"", IF(Input!C615="","Data is missing.","")))),"",IF(AND(Input!$A615="",SUMPRODUCT(--(LEN(Input!$A616:'Input'!$A$1006)&gt;0))&lt;&gt;0),"Row is skipped.",IF(AND(Input!$A615="",Input!$A616=""),"", IF(Input!C615="","Data is missing.",""))))</f>
        <v/>
      </c>
      <c r="E616" s="189" t="str">
        <f>IF(ISERROR(IF(AND(Input!$A615="",SUMPRODUCT(--(LEN(Input!$A616:'Input'!$A$1006)&gt;0))&lt;&gt;0),"Row is skipped.",IF(AND(Input!$A615="",Input!$A616=""),"", IF(Input!D615="","Data is missing.","")))),"",IF(AND(Input!$A615="",SUMPRODUCT(--(LEN(Input!$A616:'Input'!$A$1006)&gt;0))&lt;&gt;0),"Row is skipped.",IF(AND(Input!$A615="",Input!$A616=""),"", IF(Input!D615="","Data is missing.",""))))</f>
        <v/>
      </c>
      <c r="F616" s="189" t="str">
        <f>IF(ISERROR(IF(AND(Input!$A615="",SUMPRODUCT(--(LEN(Input!$A616:'Input'!$A$1006)&gt;0))&lt;&gt;0),"Row is skipped.",IF(AND(Input!$A615="",Input!$A616=""),"", IF(Input!E615="","Data is missing.","")))),"",IF(AND(Input!$A615="",SUMPRODUCT(--(LEN(Input!$A616:'Input'!$A$1006)&gt;0))&lt;&gt;0),"Row is skipped.",IF(AND(Input!$A615="",Input!$A616=""),"", IF(Input!E615="","Data is missing.",""))))</f>
        <v/>
      </c>
      <c r="G616" s="189" t="str">
        <f>IF(ISERROR(IF(AND(Input!$A615="",SUMPRODUCT(--(LEN(Input!$A616:'Input'!$A$1006)&gt;0))&lt;&gt;0),"Row is skipped.",IF(AND(Input!$A615="",Input!$A616=""),"", IF(Input!F615="","Data is missing.","")))),"",IF(AND(Input!$A615="",SUMPRODUCT(--(LEN(Input!$A616:'Input'!$A$1006)&gt;0))&lt;&gt;0),"Row is skipped.",IF(AND(Input!$A615="",Input!$A616=""),"", IF(Input!F615="","Data is missing.",""))))</f>
        <v/>
      </c>
      <c r="H616" s="190" t="str">
        <f>IF(ISERROR(IF(AND(Input!$A615="",SUMPRODUCT(--(LEN(Input!$A616:'Input'!$A$1006)&gt;0))&lt;&gt;0),"Row is skipped.",IF(AND(Input!$A615="",Input!$A616=""),"", IF(Input!G615="","Data is missing.","")))),"",IF(AND(Input!$A615="",SUMPRODUCT(--(LEN(Input!$A616:'Input'!$A$1006)&gt;0))&lt;&gt;0),"Row is skipped.",IF(AND(Input!$A615="",Input!$A616=""),"", IF(Input!G615="","Data is missing.",""))))</f>
        <v/>
      </c>
      <c r="I616" s="156"/>
      <c r="J616" s="191" t="str">
        <f>IFERROR(VLOOKUP(VLOOKUP(Input!$D615,'Measure List'!$A:$AN,40,FALSE),UIR!$A$1:$Q$27,17,FALSE),"")</f>
        <v/>
      </c>
      <c r="K616" s="192" t="str">
        <f>IFERROR(VLOOKUP(Input!$D615,'Measure List'!$A:$AN,40,FALSE),"")</f>
        <v/>
      </c>
      <c r="L616" s="156"/>
      <c r="M616" s="193" t="str">
        <f>IF(B616="","",IF(AND(Input!H615="",IFERROR(VLOOKUP(K616,UIR!$A$2:$P$21,2,FALSE),"")&lt;&gt;""),"Data is Missing.",""))</f>
        <v/>
      </c>
      <c r="N616" s="194" t="str">
        <f>IF(B616="","",IF(AND(Input!I615="",IFERROR(VLOOKUP(K616,UIR!$A$2:$P$21,3,FALSE),"")&lt;&gt;""),"Data is Missing.",""))</f>
        <v/>
      </c>
      <c r="O616" s="194" t="str">
        <f>IF(B616="","",IF(AND(Input!J615="",IFERROR(VLOOKUP(K616,UIR!$A$2:$P$21,4,FALSE),"")&lt;&gt;""),"Data is Missing.",""))</f>
        <v/>
      </c>
      <c r="P616" s="194" t="str">
        <f>IF(B616="","",IF(AND(Input!K615="",IFERROR(VLOOKUP(K616,UIR!$A$2:$P$21,5,FALSE),"")&lt;&gt;""),"Data is Missing.",""))</f>
        <v/>
      </c>
      <c r="Q616" s="194" t="str">
        <f>IF(B616="","",IF(AND(Input!L615="",IFERROR(VLOOKUP(K616,UIR!$A$2:$P$21,6,FALSE),"")&lt;&gt;""),"Data is Missing.",""))</f>
        <v/>
      </c>
      <c r="R616" s="194" t="str">
        <f>IF(B616="","",IF(AND(Input!M615="",IFERROR(VLOOKUP(K616,UIR!$A$2:$P$21,7,FALSE),"")&lt;&gt;""),"Data is Missing.",""))</f>
        <v/>
      </c>
      <c r="S616" s="194" t="str">
        <f>IF(B616="","",IF(AND(Input!P615="",IFERROR(VLOOKUP(K616,UIR!$A$2:$P$21,8,FALSE),"")&lt;&gt;""),"Data is Missing.",""))</f>
        <v/>
      </c>
      <c r="T616" s="194" t="str">
        <f>IF(B616="","",IF(AND(Input!Q615="",IFERROR(VLOOKUP(K616,UIR!$A$2:$P$21,9,FALSE),"")&lt;&gt;""),"Data is Missing.",""))</f>
        <v/>
      </c>
      <c r="U616" s="194"/>
      <c r="V616" s="194" t="str">
        <f>IF(B616="","",IF(AND(Input!S615="",IFERROR(VLOOKUP(K616,UIR!$A$2:$P$21,11,FALSE),"")&lt;&gt;""),"Data is Missing.",""))</f>
        <v/>
      </c>
      <c r="W616" s="194" t="str">
        <f>IF(B616="","",IF(AND(Input!T615="",IFERROR(VLOOKUP(K616,UIR!$A$2:$P$21,12,FALSE),"")&lt;&gt;""),"Data is Missing.",""))</f>
        <v/>
      </c>
      <c r="X616" s="194" t="str">
        <f>IF(B616="","",IF(AND(Input!V615="",IFERROR(VLOOKUP(K616,UIR!$A$2:$P$21,13,FALSE),"")&lt;&gt;""),"Data is Missing.",""))</f>
        <v/>
      </c>
      <c r="Y616" s="194" t="str">
        <f>IF(B616="","",IF(AND(Input!W615="",IFERROR(VLOOKUP(K616,UIR!$A$2:$P$21,14,FALSE),"")&lt;&gt;""),"Data is Missing.",""))</f>
        <v/>
      </c>
      <c r="Z616" s="194" t="str">
        <f>IF(B616="","",IF(AND(Input!X615="",IFERROR(VLOOKUP(K616,UIR!$A$2:$P$21,15,FALSE),"")&lt;&gt;""),"Data is Missing.",""))</f>
        <v/>
      </c>
      <c r="AA616" s="195" t="str">
        <f>IF(B616="","",IF(AND(Input!Y615="",IFERROR(VLOOKUP(K616,UIR!$A$2:$P$21,16,FALSE),"")&lt;&gt;""),"Data is Missing.",""))</f>
        <v/>
      </c>
      <c r="AC616" s="202" t="str">
        <f>IF(ISERROR(IF(Input!D615="","",IF(ISERROR(VLOOKUP(Input!D615,'Measure List'!$A$2:$A$30000,1,0)),"Invalid RefNo",""))),"",IF(Input!D615="","",IF(ISERROR(VLOOKUP(Input!D615,'Measure List'!$A$2:$A$30000,1,0)),"Invalid RefNo","")))</f>
        <v/>
      </c>
      <c r="AD616" s="156"/>
      <c r="AE616" s="156"/>
      <c r="AF616" s="156"/>
      <c r="AG616" s="156"/>
      <c r="AH616" s="156"/>
      <c r="AI616" s="156"/>
      <c r="AJ616" s="156"/>
      <c r="AK616" s="156"/>
      <c r="AL616" s="203" t="str">
        <f>IF(COUNTIF(Dropdowns!$K$2:$K$7,Input!S615)&gt;0,"",IF(Input!S615="","","Invalid Type"))</f>
        <v/>
      </c>
      <c r="AN616" s="204" t="str">
        <f>IF(Input!C615="","",IF(ISNUMBER(VALUE(Input!C615)),"","Needs to be a number."))</f>
        <v/>
      </c>
      <c r="AO616" s="205" t="str">
        <f>IF(Input!E615="","",IF(ISNUMBER(VALUE(Input!E615)),"","Needs to be a number."))</f>
        <v/>
      </c>
      <c r="AP616" s="205" t="str">
        <f>IF(Input!N615="","",IF(ISNUMBER(VALUE(Input!N615)),"","Needs to be a number."))</f>
        <v/>
      </c>
      <c r="AQ616" s="205" t="str">
        <f>IF(Input!O615="","",IF(ISNUMBER(VALUE(Input!O615)),"","Needs to be a number."))</f>
        <v/>
      </c>
      <c r="AR616" s="205" t="str">
        <f>IF(Input!V615="","",IF(ISNUMBER(VALUE(Input!V615)),"","Needs to be a number."))</f>
        <v/>
      </c>
      <c r="AS616" s="205" t="str">
        <f>IF(Input!W615="","",IF(ISNUMBER(VALUE(Input!W615)),"","Needs to be a number."))</f>
        <v/>
      </c>
      <c r="AT616" s="205" t="str">
        <f>IF(Input!X615="","",IF(ISNUMBER(VALUE(Input!X615)),"","Needs to be a number."))</f>
        <v/>
      </c>
      <c r="AU616" s="206" t="str">
        <f>IF(Input!Y615="","",IF(ISNUMBER(VALUE(Input!Y615)),"","Needs to be a number."))</f>
        <v/>
      </c>
      <c r="AW616" s="259" t="str">
        <f>IF(OR(VALUE(Input!C615)&lt;0,VALUE(Input!C615)&gt;100), "Invalid EEI %","")</f>
        <v/>
      </c>
      <c r="AX616" s="207"/>
      <c r="AY616" s="278" t="str">
        <f>IF(Input!E615="","",IF(VALUE(Input!E615)=0,"Do not enter 0.",""))</f>
        <v/>
      </c>
    </row>
    <row r="617" spans="2:51" x14ac:dyDescent="0.3">
      <c r="B617" s="188" t="str">
        <f>Input!A616</f>
        <v/>
      </c>
      <c r="C617" s="189" t="str">
        <f>IF(ISERROR(IF(AND(Input!$A616="",SUMPRODUCT(--(LEN(Input!$A617:'Input'!$A$1006)&gt;0))&lt;&gt;0),"Row is skipped.",IF(AND(Input!$A616="",Input!$A617=""),"", IF(Input!B616="","Data is missing.","")))),"",IF(AND(Input!$A616="",SUMPRODUCT(--(LEN(Input!$A617:'Input'!$A$1006)&gt;0))&lt;&gt;0),"Row is skipped.",IF(AND(Input!$A616="",Input!$A617=""),"", IF(Input!B616="","Data is missing.",""))))</f>
        <v/>
      </c>
      <c r="D617" s="189" t="str">
        <f>IF(ISERROR(IF(AND(Input!$A616="",SUMPRODUCT(--(LEN(Input!$A617:'Input'!$A$1006)&gt;0))&lt;&gt;0),"Row is skipped.",IF(AND(Input!$A616="",Input!$A617=""),"", IF(Input!C616="","Data is missing.","")))),"",IF(AND(Input!$A616="",SUMPRODUCT(--(LEN(Input!$A617:'Input'!$A$1006)&gt;0))&lt;&gt;0),"Row is skipped.",IF(AND(Input!$A616="",Input!$A617=""),"", IF(Input!C616="","Data is missing.",""))))</f>
        <v/>
      </c>
      <c r="E617" s="189" t="str">
        <f>IF(ISERROR(IF(AND(Input!$A616="",SUMPRODUCT(--(LEN(Input!$A617:'Input'!$A$1006)&gt;0))&lt;&gt;0),"Row is skipped.",IF(AND(Input!$A616="",Input!$A617=""),"", IF(Input!D616="","Data is missing.","")))),"",IF(AND(Input!$A616="",SUMPRODUCT(--(LEN(Input!$A617:'Input'!$A$1006)&gt;0))&lt;&gt;0),"Row is skipped.",IF(AND(Input!$A616="",Input!$A617=""),"", IF(Input!D616="","Data is missing.",""))))</f>
        <v/>
      </c>
      <c r="F617" s="189" t="str">
        <f>IF(ISERROR(IF(AND(Input!$A616="",SUMPRODUCT(--(LEN(Input!$A617:'Input'!$A$1006)&gt;0))&lt;&gt;0),"Row is skipped.",IF(AND(Input!$A616="",Input!$A617=""),"", IF(Input!E616="","Data is missing.","")))),"",IF(AND(Input!$A616="",SUMPRODUCT(--(LEN(Input!$A617:'Input'!$A$1006)&gt;0))&lt;&gt;0),"Row is skipped.",IF(AND(Input!$A616="",Input!$A617=""),"", IF(Input!E616="","Data is missing.",""))))</f>
        <v/>
      </c>
      <c r="G617" s="189" t="str">
        <f>IF(ISERROR(IF(AND(Input!$A616="",SUMPRODUCT(--(LEN(Input!$A617:'Input'!$A$1006)&gt;0))&lt;&gt;0),"Row is skipped.",IF(AND(Input!$A616="",Input!$A617=""),"", IF(Input!F616="","Data is missing.","")))),"",IF(AND(Input!$A616="",SUMPRODUCT(--(LEN(Input!$A617:'Input'!$A$1006)&gt;0))&lt;&gt;0),"Row is skipped.",IF(AND(Input!$A616="",Input!$A617=""),"", IF(Input!F616="","Data is missing.",""))))</f>
        <v/>
      </c>
      <c r="H617" s="190" t="str">
        <f>IF(ISERROR(IF(AND(Input!$A616="",SUMPRODUCT(--(LEN(Input!$A617:'Input'!$A$1006)&gt;0))&lt;&gt;0),"Row is skipped.",IF(AND(Input!$A616="",Input!$A617=""),"", IF(Input!G616="","Data is missing.","")))),"",IF(AND(Input!$A616="",SUMPRODUCT(--(LEN(Input!$A617:'Input'!$A$1006)&gt;0))&lt;&gt;0),"Row is skipped.",IF(AND(Input!$A616="",Input!$A617=""),"", IF(Input!G616="","Data is missing.",""))))</f>
        <v/>
      </c>
      <c r="I617" s="156"/>
      <c r="J617" s="191" t="str">
        <f>IFERROR(VLOOKUP(VLOOKUP(Input!$D616,'Measure List'!$A:$AN,40,FALSE),UIR!$A$1:$Q$27,17,FALSE),"")</f>
        <v/>
      </c>
      <c r="K617" s="192" t="str">
        <f>IFERROR(VLOOKUP(Input!$D616,'Measure List'!$A:$AN,40,FALSE),"")</f>
        <v/>
      </c>
      <c r="L617" s="156"/>
      <c r="M617" s="193" t="str">
        <f>IF(B617="","",IF(AND(Input!H616="",IFERROR(VLOOKUP(K617,UIR!$A$2:$P$21,2,FALSE),"")&lt;&gt;""),"Data is Missing.",""))</f>
        <v/>
      </c>
      <c r="N617" s="194" t="str">
        <f>IF(B617="","",IF(AND(Input!I616="",IFERROR(VLOOKUP(K617,UIR!$A$2:$P$21,3,FALSE),"")&lt;&gt;""),"Data is Missing.",""))</f>
        <v/>
      </c>
      <c r="O617" s="194" t="str">
        <f>IF(B617="","",IF(AND(Input!J616="",IFERROR(VLOOKUP(K617,UIR!$A$2:$P$21,4,FALSE),"")&lt;&gt;""),"Data is Missing.",""))</f>
        <v/>
      </c>
      <c r="P617" s="194" t="str">
        <f>IF(B617="","",IF(AND(Input!K616="",IFERROR(VLOOKUP(K617,UIR!$A$2:$P$21,5,FALSE),"")&lt;&gt;""),"Data is Missing.",""))</f>
        <v/>
      </c>
      <c r="Q617" s="194" t="str">
        <f>IF(B617="","",IF(AND(Input!L616="",IFERROR(VLOOKUP(K617,UIR!$A$2:$P$21,6,FALSE),"")&lt;&gt;""),"Data is Missing.",""))</f>
        <v/>
      </c>
      <c r="R617" s="194" t="str">
        <f>IF(B617="","",IF(AND(Input!M616="",IFERROR(VLOOKUP(K617,UIR!$A$2:$P$21,7,FALSE),"")&lt;&gt;""),"Data is Missing.",""))</f>
        <v/>
      </c>
      <c r="S617" s="194" t="str">
        <f>IF(B617="","",IF(AND(Input!P616="",IFERROR(VLOOKUP(K617,UIR!$A$2:$P$21,8,FALSE),"")&lt;&gt;""),"Data is Missing.",""))</f>
        <v/>
      </c>
      <c r="T617" s="194" t="str">
        <f>IF(B617="","",IF(AND(Input!Q616="",IFERROR(VLOOKUP(K617,UIR!$A$2:$P$21,9,FALSE),"")&lt;&gt;""),"Data is Missing.",""))</f>
        <v/>
      </c>
      <c r="U617" s="194"/>
      <c r="V617" s="194" t="str">
        <f>IF(B617="","",IF(AND(Input!S616="",IFERROR(VLOOKUP(K617,UIR!$A$2:$P$21,11,FALSE),"")&lt;&gt;""),"Data is Missing.",""))</f>
        <v/>
      </c>
      <c r="W617" s="194" t="str">
        <f>IF(B617="","",IF(AND(Input!T616="",IFERROR(VLOOKUP(K617,UIR!$A$2:$P$21,12,FALSE),"")&lt;&gt;""),"Data is Missing.",""))</f>
        <v/>
      </c>
      <c r="X617" s="194" t="str">
        <f>IF(B617="","",IF(AND(Input!V616="",IFERROR(VLOOKUP(K617,UIR!$A$2:$P$21,13,FALSE),"")&lt;&gt;""),"Data is Missing.",""))</f>
        <v/>
      </c>
      <c r="Y617" s="194" t="str">
        <f>IF(B617="","",IF(AND(Input!W616="",IFERROR(VLOOKUP(K617,UIR!$A$2:$P$21,14,FALSE),"")&lt;&gt;""),"Data is Missing.",""))</f>
        <v/>
      </c>
      <c r="Z617" s="194" t="str">
        <f>IF(B617="","",IF(AND(Input!X616="",IFERROR(VLOOKUP(K617,UIR!$A$2:$P$21,15,FALSE),"")&lt;&gt;""),"Data is Missing.",""))</f>
        <v/>
      </c>
      <c r="AA617" s="195" t="str">
        <f>IF(B617="","",IF(AND(Input!Y616="",IFERROR(VLOOKUP(K617,UIR!$A$2:$P$21,16,FALSE),"")&lt;&gt;""),"Data is Missing.",""))</f>
        <v/>
      </c>
      <c r="AC617" s="202" t="str">
        <f>IF(ISERROR(IF(Input!D616="","",IF(ISERROR(VLOOKUP(Input!D616,'Measure List'!$A$2:$A$30000,1,0)),"Invalid RefNo",""))),"",IF(Input!D616="","",IF(ISERROR(VLOOKUP(Input!D616,'Measure List'!$A$2:$A$30000,1,0)),"Invalid RefNo","")))</f>
        <v/>
      </c>
      <c r="AD617" s="156"/>
      <c r="AE617" s="156"/>
      <c r="AF617" s="156"/>
      <c r="AG617" s="156"/>
      <c r="AH617" s="156"/>
      <c r="AI617" s="156"/>
      <c r="AJ617" s="156"/>
      <c r="AK617" s="156"/>
      <c r="AL617" s="203" t="str">
        <f>IF(COUNTIF(Dropdowns!$K$2:$K$7,Input!S616)&gt;0,"",IF(Input!S616="","","Invalid Type"))</f>
        <v/>
      </c>
      <c r="AN617" s="204" t="str">
        <f>IF(Input!C616="","",IF(ISNUMBER(VALUE(Input!C616)),"","Needs to be a number."))</f>
        <v/>
      </c>
      <c r="AO617" s="205" t="str">
        <f>IF(Input!E616="","",IF(ISNUMBER(VALUE(Input!E616)),"","Needs to be a number."))</f>
        <v/>
      </c>
      <c r="AP617" s="205" t="str">
        <f>IF(Input!N616="","",IF(ISNUMBER(VALUE(Input!N616)),"","Needs to be a number."))</f>
        <v/>
      </c>
      <c r="AQ617" s="205" t="str">
        <f>IF(Input!O616="","",IF(ISNUMBER(VALUE(Input!O616)),"","Needs to be a number."))</f>
        <v/>
      </c>
      <c r="AR617" s="205" t="str">
        <f>IF(Input!V616="","",IF(ISNUMBER(VALUE(Input!V616)),"","Needs to be a number."))</f>
        <v/>
      </c>
      <c r="AS617" s="205" t="str">
        <f>IF(Input!W616="","",IF(ISNUMBER(VALUE(Input!W616)),"","Needs to be a number."))</f>
        <v/>
      </c>
      <c r="AT617" s="205" t="str">
        <f>IF(Input!X616="","",IF(ISNUMBER(VALUE(Input!X616)),"","Needs to be a number."))</f>
        <v/>
      </c>
      <c r="AU617" s="206" t="str">
        <f>IF(Input!Y616="","",IF(ISNUMBER(VALUE(Input!Y616)),"","Needs to be a number."))</f>
        <v/>
      </c>
      <c r="AW617" s="259" t="str">
        <f>IF(OR(VALUE(Input!C616)&lt;0,VALUE(Input!C616)&gt;100), "Invalid EEI %","")</f>
        <v/>
      </c>
      <c r="AX617" s="207"/>
      <c r="AY617" s="278" t="str">
        <f>IF(Input!E616="","",IF(VALUE(Input!E616)=0,"Do not enter 0.",""))</f>
        <v/>
      </c>
    </row>
    <row r="618" spans="2:51" x14ac:dyDescent="0.3">
      <c r="B618" s="188" t="str">
        <f>Input!A617</f>
        <v/>
      </c>
      <c r="C618" s="189" t="str">
        <f>IF(ISERROR(IF(AND(Input!$A617="",SUMPRODUCT(--(LEN(Input!$A618:'Input'!$A$1006)&gt;0))&lt;&gt;0),"Row is skipped.",IF(AND(Input!$A617="",Input!$A618=""),"", IF(Input!B617="","Data is missing.","")))),"",IF(AND(Input!$A617="",SUMPRODUCT(--(LEN(Input!$A618:'Input'!$A$1006)&gt;0))&lt;&gt;0),"Row is skipped.",IF(AND(Input!$A617="",Input!$A618=""),"", IF(Input!B617="","Data is missing.",""))))</f>
        <v/>
      </c>
      <c r="D618" s="189" t="str">
        <f>IF(ISERROR(IF(AND(Input!$A617="",SUMPRODUCT(--(LEN(Input!$A618:'Input'!$A$1006)&gt;0))&lt;&gt;0),"Row is skipped.",IF(AND(Input!$A617="",Input!$A618=""),"", IF(Input!C617="","Data is missing.","")))),"",IF(AND(Input!$A617="",SUMPRODUCT(--(LEN(Input!$A618:'Input'!$A$1006)&gt;0))&lt;&gt;0),"Row is skipped.",IF(AND(Input!$A617="",Input!$A618=""),"", IF(Input!C617="","Data is missing.",""))))</f>
        <v/>
      </c>
      <c r="E618" s="189" t="str">
        <f>IF(ISERROR(IF(AND(Input!$A617="",SUMPRODUCT(--(LEN(Input!$A618:'Input'!$A$1006)&gt;0))&lt;&gt;0),"Row is skipped.",IF(AND(Input!$A617="",Input!$A618=""),"", IF(Input!D617="","Data is missing.","")))),"",IF(AND(Input!$A617="",SUMPRODUCT(--(LEN(Input!$A618:'Input'!$A$1006)&gt;0))&lt;&gt;0),"Row is skipped.",IF(AND(Input!$A617="",Input!$A618=""),"", IF(Input!D617="","Data is missing.",""))))</f>
        <v/>
      </c>
      <c r="F618" s="189" t="str">
        <f>IF(ISERROR(IF(AND(Input!$A617="",SUMPRODUCT(--(LEN(Input!$A618:'Input'!$A$1006)&gt;0))&lt;&gt;0),"Row is skipped.",IF(AND(Input!$A617="",Input!$A618=""),"", IF(Input!E617="","Data is missing.","")))),"",IF(AND(Input!$A617="",SUMPRODUCT(--(LEN(Input!$A618:'Input'!$A$1006)&gt;0))&lt;&gt;0),"Row is skipped.",IF(AND(Input!$A617="",Input!$A618=""),"", IF(Input!E617="","Data is missing.",""))))</f>
        <v/>
      </c>
      <c r="G618" s="189" t="str">
        <f>IF(ISERROR(IF(AND(Input!$A617="",SUMPRODUCT(--(LEN(Input!$A618:'Input'!$A$1006)&gt;0))&lt;&gt;0),"Row is skipped.",IF(AND(Input!$A617="",Input!$A618=""),"", IF(Input!F617="","Data is missing.","")))),"",IF(AND(Input!$A617="",SUMPRODUCT(--(LEN(Input!$A618:'Input'!$A$1006)&gt;0))&lt;&gt;0),"Row is skipped.",IF(AND(Input!$A617="",Input!$A618=""),"", IF(Input!F617="","Data is missing.",""))))</f>
        <v/>
      </c>
      <c r="H618" s="190" t="str">
        <f>IF(ISERROR(IF(AND(Input!$A617="",SUMPRODUCT(--(LEN(Input!$A618:'Input'!$A$1006)&gt;0))&lt;&gt;0),"Row is skipped.",IF(AND(Input!$A617="",Input!$A618=""),"", IF(Input!G617="","Data is missing.","")))),"",IF(AND(Input!$A617="",SUMPRODUCT(--(LEN(Input!$A618:'Input'!$A$1006)&gt;0))&lt;&gt;0),"Row is skipped.",IF(AND(Input!$A617="",Input!$A618=""),"", IF(Input!G617="","Data is missing.",""))))</f>
        <v/>
      </c>
      <c r="I618" s="156"/>
      <c r="J618" s="191" t="str">
        <f>IFERROR(VLOOKUP(VLOOKUP(Input!$D617,'Measure List'!$A:$AN,40,FALSE),UIR!$A$1:$Q$27,17,FALSE),"")</f>
        <v/>
      </c>
      <c r="K618" s="192" t="str">
        <f>IFERROR(VLOOKUP(Input!$D617,'Measure List'!$A:$AN,40,FALSE),"")</f>
        <v/>
      </c>
      <c r="L618" s="156"/>
      <c r="M618" s="193" t="str">
        <f>IF(B618="","",IF(AND(Input!H617="",IFERROR(VLOOKUP(K618,UIR!$A$2:$P$21,2,FALSE),"")&lt;&gt;""),"Data is Missing.",""))</f>
        <v/>
      </c>
      <c r="N618" s="194" t="str">
        <f>IF(B618="","",IF(AND(Input!I617="",IFERROR(VLOOKUP(K618,UIR!$A$2:$P$21,3,FALSE),"")&lt;&gt;""),"Data is Missing.",""))</f>
        <v/>
      </c>
      <c r="O618" s="194" t="str">
        <f>IF(B618="","",IF(AND(Input!J617="",IFERROR(VLOOKUP(K618,UIR!$A$2:$P$21,4,FALSE),"")&lt;&gt;""),"Data is Missing.",""))</f>
        <v/>
      </c>
      <c r="P618" s="194" t="str">
        <f>IF(B618="","",IF(AND(Input!K617="",IFERROR(VLOOKUP(K618,UIR!$A$2:$P$21,5,FALSE),"")&lt;&gt;""),"Data is Missing.",""))</f>
        <v/>
      </c>
      <c r="Q618" s="194" t="str">
        <f>IF(B618="","",IF(AND(Input!L617="",IFERROR(VLOOKUP(K618,UIR!$A$2:$P$21,6,FALSE),"")&lt;&gt;""),"Data is Missing.",""))</f>
        <v/>
      </c>
      <c r="R618" s="194" t="str">
        <f>IF(B618="","",IF(AND(Input!M617="",IFERROR(VLOOKUP(K618,UIR!$A$2:$P$21,7,FALSE),"")&lt;&gt;""),"Data is Missing.",""))</f>
        <v/>
      </c>
      <c r="S618" s="194" t="str">
        <f>IF(B618="","",IF(AND(Input!P617="",IFERROR(VLOOKUP(K618,UIR!$A$2:$P$21,8,FALSE),"")&lt;&gt;""),"Data is Missing.",""))</f>
        <v/>
      </c>
      <c r="T618" s="194" t="str">
        <f>IF(B618="","",IF(AND(Input!Q617="",IFERROR(VLOOKUP(K618,UIR!$A$2:$P$21,9,FALSE),"")&lt;&gt;""),"Data is Missing.",""))</f>
        <v/>
      </c>
      <c r="U618" s="194"/>
      <c r="V618" s="194" t="str">
        <f>IF(B618="","",IF(AND(Input!S617="",IFERROR(VLOOKUP(K618,UIR!$A$2:$P$21,11,FALSE),"")&lt;&gt;""),"Data is Missing.",""))</f>
        <v/>
      </c>
      <c r="W618" s="194" t="str">
        <f>IF(B618="","",IF(AND(Input!T617="",IFERROR(VLOOKUP(K618,UIR!$A$2:$P$21,12,FALSE),"")&lt;&gt;""),"Data is Missing.",""))</f>
        <v/>
      </c>
      <c r="X618" s="194" t="str">
        <f>IF(B618="","",IF(AND(Input!V617="",IFERROR(VLOOKUP(K618,UIR!$A$2:$P$21,13,FALSE),"")&lt;&gt;""),"Data is Missing.",""))</f>
        <v/>
      </c>
      <c r="Y618" s="194" t="str">
        <f>IF(B618="","",IF(AND(Input!W617="",IFERROR(VLOOKUP(K618,UIR!$A$2:$P$21,14,FALSE),"")&lt;&gt;""),"Data is Missing.",""))</f>
        <v/>
      </c>
      <c r="Z618" s="194" t="str">
        <f>IF(B618="","",IF(AND(Input!X617="",IFERROR(VLOOKUP(K618,UIR!$A$2:$P$21,15,FALSE),"")&lt;&gt;""),"Data is Missing.",""))</f>
        <v/>
      </c>
      <c r="AA618" s="195" t="str">
        <f>IF(B618="","",IF(AND(Input!Y617="",IFERROR(VLOOKUP(K618,UIR!$A$2:$P$21,16,FALSE),"")&lt;&gt;""),"Data is Missing.",""))</f>
        <v/>
      </c>
      <c r="AC618" s="202" t="str">
        <f>IF(ISERROR(IF(Input!D617="","",IF(ISERROR(VLOOKUP(Input!D617,'Measure List'!$A$2:$A$30000,1,0)),"Invalid RefNo",""))),"",IF(Input!D617="","",IF(ISERROR(VLOOKUP(Input!D617,'Measure List'!$A$2:$A$30000,1,0)),"Invalid RefNo","")))</f>
        <v/>
      </c>
      <c r="AD618" s="156"/>
      <c r="AE618" s="156"/>
      <c r="AF618" s="156"/>
      <c r="AG618" s="156"/>
      <c r="AH618" s="156"/>
      <c r="AI618" s="156"/>
      <c r="AJ618" s="156"/>
      <c r="AK618" s="156"/>
      <c r="AL618" s="203" t="str">
        <f>IF(COUNTIF(Dropdowns!$K$2:$K$7,Input!S617)&gt;0,"",IF(Input!S617="","","Invalid Type"))</f>
        <v/>
      </c>
      <c r="AN618" s="204" t="str">
        <f>IF(Input!C617="","",IF(ISNUMBER(VALUE(Input!C617)),"","Needs to be a number."))</f>
        <v/>
      </c>
      <c r="AO618" s="205" t="str">
        <f>IF(Input!E617="","",IF(ISNUMBER(VALUE(Input!E617)),"","Needs to be a number."))</f>
        <v/>
      </c>
      <c r="AP618" s="205" t="str">
        <f>IF(Input!N617="","",IF(ISNUMBER(VALUE(Input!N617)),"","Needs to be a number."))</f>
        <v/>
      </c>
      <c r="AQ618" s="205" t="str">
        <f>IF(Input!O617="","",IF(ISNUMBER(VALUE(Input!O617)),"","Needs to be a number."))</f>
        <v/>
      </c>
      <c r="AR618" s="205" t="str">
        <f>IF(Input!V617="","",IF(ISNUMBER(VALUE(Input!V617)),"","Needs to be a number."))</f>
        <v/>
      </c>
      <c r="AS618" s="205" t="str">
        <f>IF(Input!W617="","",IF(ISNUMBER(VALUE(Input!W617)),"","Needs to be a number."))</f>
        <v/>
      </c>
      <c r="AT618" s="205" t="str">
        <f>IF(Input!X617="","",IF(ISNUMBER(VALUE(Input!X617)),"","Needs to be a number."))</f>
        <v/>
      </c>
      <c r="AU618" s="206" t="str">
        <f>IF(Input!Y617="","",IF(ISNUMBER(VALUE(Input!Y617)),"","Needs to be a number."))</f>
        <v/>
      </c>
      <c r="AW618" s="259" t="str">
        <f>IF(OR(VALUE(Input!C617)&lt;0,VALUE(Input!C617)&gt;100), "Invalid EEI %","")</f>
        <v/>
      </c>
      <c r="AX618" s="207"/>
      <c r="AY618" s="278" t="str">
        <f>IF(Input!E617="","",IF(VALUE(Input!E617)=0,"Do not enter 0.",""))</f>
        <v/>
      </c>
    </row>
    <row r="619" spans="2:51" x14ac:dyDescent="0.3">
      <c r="B619" s="188" t="str">
        <f>Input!A618</f>
        <v/>
      </c>
      <c r="C619" s="189" t="str">
        <f>IF(ISERROR(IF(AND(Input!$A618="",SUMPRODUCT(--(LEN(Input!$A619:'Input'!$A$1006)&gt;0))&lt;&gt;0),"Row is skipped.",IF(AND(Input!$A618="",Input!$A619=""),"", IF(Input!B618="","Data is missing.","")))),"",IF(AND(Input!$A618="",SUMPRODUCT(--(LEN(Input!$A619:'Input'!$A$1006)&gt;0))&lt;&gt;0),"Row is skipped.",IF(AND(Input!$A618="",Input!$A619=""),"", IF(Input!B618="","Data is missing.",""))))</f>
        <v/>
      </c>
      <c r="D619" s="189" t="str">
        <f>IF(ISERROR(IF(AND(Input!$A618="",SUMPRODUCT(--(LEN(Input!$A619:'Input'!$A$1006)&gt;0))&lt;&gt;0),"Row is skipped.",IF(AND(Input!$A618="",Input!$A619=""),"", IF(Input!C618="","Data is missing.","")))),"",IF(AND(Input!$A618="",SUMPRODUCT(--(LEN(Input!$A619:'Input'!$A$1006)&gt;0))&lt;&gt;0),"Row is skipped.",IF(AND(Input!$A618="",Input!$A619=""),"", IF(Input!C618="","Data is missing.",""))))</f>
        <v/>
      </c>
      <c r="E619" s="189" t="str">
        <f>IF(ISERROR(IF(AND(Input!$A618="",SUMPRODUCT(--(LEN(Input!$A619:'Input'!$A$1006)&gt;0))&lt;&gt;0),"Row is skipped.",IF(AND(Input!$A618="",Input!$A619=""),"", IF(Input!D618="","Data is missing.","")))),"",IF(AND(Input!$A618="",SUMPRODUCT(--(LEN(Input!$A619:'Input'!$A$1006)&gt;0))&lt;&gt;0),"Row is skipped.",IF(AND(Input!$A618="",Input!$A619=""),"", IF(Input!D618="","Data is missing.",""))))</f>
        <v/>
      </c>
      <c r="F619" s="189" t="str">
        <f>IF(ISERROR(IF(AND(Input!$A618="",SUMPRODUCT(--(LEN(Input!$A619:'Input'!$A$1006)&gt;0))&lt;&gt;0),"Row is skipped.",IF(AND(Input!$A618="",Input!$A619=""),"", IF(Input!E618="","Data is missing.","")))),"",IF(AND(Input!$A618="",SUMPRODUCT(--(LEN(Input!$A619:'Input'!$A$1006)&gt;0))&lt;&gt;0),"Row is skipped.",IF(AND(Input!$A618="",Input!$A619=""),"", IF(Input!E618="","Data is missing.",""))))</f>
        <v/>
      </c>
      <c r="G619" s="189" t="str">
        <f>IF(ISERROR(IF(AND(Input!$A618="",SUMPRODUCT(--(LEN(Input!$A619:'Input'!$A$1006)&gt;0))&lt;&gt;0),"Row is skipped.",IF(AND(Input!$A618="",Input!$A619=""),"", IF(Input!F618="","Data is missing.","")))),"",IF(AND(Input!$A618="",SUMPRODUCT(--(LEN(Input!$A619:'Input'!$A$1006)&gt;0))&lt;&gt;0),"Row is skipped.",IF(AND(Input!$A618="",Input!$A619=""),"", IF(Input!F618="","Data is missing.",""))))</f>
        <v/>
      </c>
      <c r="H619" s="190" t="str">
        <f>IF(ISERROR(IF(AND(Input!$A618="",SUMPRODUCT(--(LEN(Input!$A619:'Input'!$A$1006)&gt;0))&lt;&gt;0),"Row is skipped.",IF(AND(Input!$A618="",Input!$A619=""),"", IF(Input!G618="","Data is missing.","")))),"",IF(AND(Input!$A618="",SUMPRODUCT(--(LEN(Input!$A619:'Input'!$A$1006)&gt;0))&lt;&gt;0),"Row is skipped.",IF(AND(Input!$A618="",Input!$A619=""),"", IF(Input!G618="","Data is missing.",""))))</f>
        <v/>
      </c>
      <c r="I619" s="156"/>
      <c r="J619" s="191" t="str">
        <f>IFERROR(VLOOKUP(VLOOKUP(Input!$D618,'Measure List'!$A:$AN,40,FALSE),UIR!$A$1:$Q$27,17,FALSE),"")</f>
        <v/>
      </c>
      <c r="K619" s="192" t="str">
        <f>IFERROR(VLOOKUP(Input!$D618,'Measure List'!$A:$AN,40,FALSE),"")</f>
        <v/>
      </c>
      <c r="L619" s="156"/>
      <c r="M619" s="193" t="str">
        <f>IF(B619="","",IF(AND(Input!H618="",IFERROR(VLOOKUP(K619,UIR!$A$2:$P$21,2,FALSE),"")&lt;&gt;""),"Data is Missing.",""))</f>
        <v/>
      </c>
      <c r="N619" s="194" t="str">
        <f>IF(B619="","",IF(AND(Input!I618="",IFERROR(VLOOKUP(K619,UIR!$A$2:$P$21,3,FALSE),"")&lt;&gt;""),"Data is Missing.",""))</f>
        <v/>
      </c>
      <c r="O619" s="194" t="str">
        <f>IF(B619="","",IF(AND(Input!J618="",IFERROR(VLOOKUP(K619,UIR!$A$2:$P$21,4,FALSE),"")&lt;&gt;""),"Data is Missing.",""))</f>
        <v/>
      </c>
      <c r="P619" s="194" t="str">
        <f>IF(B619="","",IF(AND(Input!K618="",IFERROR(VLOOKUP(K619,UIR!$A$2:$P$21,5,FALSE),"")&lt;&gt;""),"Data is Missing.",""))</f>
        <v/>
      </c>
      <c r="Q619" s="194" t="str">
        <f>IF(B619="","",IF(AND(Input!L618="",IFERROR(VLOOKUP(K619,UIR!$A$2:$P$21,6,FALSE),"")&lt;&gt;""),"Data is Missing.",""))</f>
        <v/>
      </c>
      <c r="R619" s="194" t="str">
        <f>IF(B619="","",IF(AND(Input!M618="",IFERROR(VLOOKUP(K619,UIR!$A$2:$P$21,7,FALSE),"")&lt;&gt;""),"Data is Missing.",""))</f>
        <v/>
      </c>
      <c r="S619" s="194" t="str">
        <f>IF(B619="","",IF(AND(Input!P618="",IFERROR(VLOOKUP(K619,UIR!$A$2:$P$21,8,FALSE),"")&lt;&gt;""),"Data is Missing.",""))</f>
        <v/>
      </c>
      <c r="T619" s="194" t="str">
        <f>IF(B619="","",IF(AND(Input!Q618="",IFERROR(VLOOKUP(K619,UIR!$A$2:$P$21,9,FALSE),"")&lt;&gt;""),"Data is Missing.",""))</f>
        <v/>
      </c>
      <c r="U619" s="194"/>
      <c r="V619" s="194" t="str">
        <f>IF(B619="","",IF(AND(Input!S618="",IFERROR(VLOOKUP(K619,UIR!$A$2:$P$21,11,FALSE),"")&lt;&gt;""),"Data is Missing.",""))</f>
        <v/>
      </c>
      <c r="W619" s="194" t="str">
        <f>IF(B619="","",IF(AND(Input!T618="",IFERROR(VLOOKUP(K619,UIR!$A$2:$P$21,12,FALSE),"")&lt;&gt;""),"Data is Missing.",""))</f>
        <v/>
      </c>
      <c r="X619" s="194" t="str">
        <f>IF(B619="","",IF(AND(Input!V618="",IFERROR(VLOOKUP(K619,UIR!$A$2:$P$21,13,FALSE),"")&lt;&gt;""),"Data is Missing.",""))</f>
        <v/>
      </c>
      <c r="Y619" s="194" t="str">
        <f>IF(B619="","",IF(AND(Input!W618="",IFERROR(VLOOKUP(K619,UIR!$A$2:$P$21,14,FALSE),"")&lt;&gt;""),"Data is Missing.",""))</f>
        <v/>
      </c>
      <c r="Z619" s="194" t="str">
        <f>IF(B619="","",IF(AND(Input!X618="",IFERROR(VLOOKUP(K619,UIR!$A$2:$P$21,15,FALSE),"")&lt;&gt;""),"Data is Missing.",""))</f>
        <v/>
      </c>
      <c r="AA619" s="195" t="str">
        <f>IF(B619="","",IF(AND(Input!Y618="",IFERROR(VLOOKUP(K619,UIR!$A$2:$P$21,16,FALSE),"")&lt;&gt;""),"Data is Missing.",""))</f>
        <v/>
      </c>
      <c r="AC619" s="202" t="str">
        <f>IF(ISERROR(IF(Input!D618="","",IF(ISERROR(VLOOKUP(Input!D618,'Measure List'!$A$2:$A$30000,1,0)),"Invalid RefNo",""))),"",IF(Input!D618="","",IF(ISERROR(VLOOKUP(Input!D618,'Measure List'!$A$2:$A$30000,1,0)),"Invalid RefNo","")))</f>
        <v/>
      </c>
      <c r="AD619" s="156"/>
      <c r="AE619" s="156"/>
      <c r="AF619" s="156"/>
      <c r="AG619" s="156"/>
      <c r="AH619" s="156"/>
      <c r="AI619" s="156"/>
      <c r="AJ619" s="156"/>
      <c r="AK619" s="156"/>
      <c r="AL619" s="203" t="str">
        <f>IF(COUNTIF(Dropdowns!$K$2:$K$7,Input!S618)&gt;0,"",IF(Input!S618="","","Invalid Type"))</f>
        <v/>
      </c>
      <c r="AN619" s="204" t="str">
        <f>IF(Input!C618="","",IF(ISNUMBER(VALUE(Input!C618)),"","Needs to be a number."))</f>
        <v/>
      </c>
      <c r="AO619" s="205" t="str">
        <f>IF(Input!E618="","",IF(ISNUMBER(VALUE(Input!E618)),"","Needs to be a number."))</f>
        <v/>
      </c>
      <c r="AP619" s="205" t="str">
        <f>IF(Input!N618="","",IF(ISNUMBER(VALUE(Input!N618)),"","Needs to be a number."))</f>
        <v/>
      </c>
      <c r="AQ619" s="205" t="str">
        <f>IF(Input!O618="","",IF(ISNUMBER(VALUE(Input!O618)),"","Needs to be a number."))</f>
        <v/>
      </c>
      <c r="AR619" s="205" t="str">
        <f>IF(Input!V618="","",IF(ISNUMBER(VALUE(Input!V618)),"","Needs to be a number."))</f>
        <v/>
      </c>
      <c r="AS619" s="205" t="str">
        <f>IF(Input!W618="","",IF(ISNUMBER(VALUE(Input!W618)),"","Needs to be a number."))</f>
        <v/>
      </c>
      <c r="AT619" s="205" t="str">
        <f>IF(Input!X618="","",IF(ISNUMBER(VALUE(Input!X618)),"","Needs to be a number."))</f>
        <v/>
      </c>
      <c r="AU619" s="206" t="str">
        <f>IF(Input!Y618="","",IF(ISNUMBER(VALUE(Input!Y618)),"","Needs to be a number."))</f>
        <v/>
      </c>
      <c r="AW619" s="259" t="str">
        <f>IF(OR(VALUE(Input!C618)&lt;0,VALUE(Input!C618)&gt;100), "Invalid EEI %","")</f>
        <v/>
      </c>
      <c r="AX619" s="207"/>
      <c r="AY619" s="278" t="str">
        <f>IF(Input!E618="","",IF(VALUE(Input!E618)=0,"Do not enter 0.",""))</f>
        <v/>
      </c>
    </row>
    <row r="620" spans="2:51" x14ac:dyDescent="0.3">
      <c r="B620" s="188" t="str">
        <f>Input!A619</f>
        <v/>
      </c>
      <c r="C620" s="189" t="str">
        <f>IF(ISERROR(IF(AND(Input!$A619="",SUMPRODUCT(--(LEN(Input!$A620:'Input'!$A$1006)&gt;0))&lt;&gt;0),"Row is skipped.",IF(AND(Input!$A619="",Input!$A620=""),"", IF(Input!B619="","Data is missing.","")))),"",IF(AND(Input!$A619="",SUMPRODUCT(--(LEN(Input!$A620:'Input'!$A$1006)&gt;0))&lt;&gt;0),"Row is skipped.",IF(AND(Input!$A619="",Input!$A620=""),"", IF(Input!B619="","Data is missing.",""))))</f>
        <v/>
      </c>
      <c r="D620" s="189" t="str">
        <f>IF(ISERROR(IF(AND(Input!$A619="",SUMPRODUCT(--(LEN(Input!$A620:'Input'!$A$1006)&gt;0))&lt;&gt;0),"Row is skipped.",IF(AND(Input!$A619="",Input!$A620=""),"", IF(Input!C619="","Data is missing.","")))),"",IF(AND(Input!$A619="",SUMPRODUCT(--(LEN(Input!$A620:'Input'!$A$1006)&gt;0))&lt;&gt;0),"Row is skipped.",IF(AND(Input!$A619="",Input!$A620=""),"", IF(Input!C619="","Data is missing.",""))))</f>
        <v/>
      </c>
      <c r="E620" s="189" t="str">
        <f>IF(ISERROR(IF(AND(Input!$A619="",SUMPRODUCT(--(LEN(Input!$A620:'Input'!$A$1006)&gt;0))&lt;&gt;0),"Row is skipped.",IF(AND(Input!$A619="",Input!$A620=""),"", IF(Input!D619="","Data is missing.","")))),"",IF(AND(Input!$A619="",SUMPRODUCT(--(LEN(Input!$A620:'Input'!$A$1006)&gt;0))&lt;&gt;0),"Row is skipped.",IF(AND(Input!$A619="",Input!$A620=""),"", IF(Input!D619="","Data is missing.",""))))</f>
        <v/>
      </c>
      <c r="F620" s="189" t="str">
        <f>IF(ISERROR(IF(AND(Input!$A619="",SUMPRODUCT(--(LEN(Input!$A620:'Input'!$A$1006)&gt;0))&lt;&gt;0),"Row is skipped.",IF(AND(Input!$A619="",Input!$A620=""),"", IF(Input!E619="","Data is missing.","")))),"",IF(AND(Input!$A619="",SUMPRODUCT(--(LEN(Input!$A620:'Input'!$A$1006)&gt;0))&lt;&gt;0),"Row is skipped.",IF(AND(Input!$A619="",Input!$A620=""),"", IF(Input!E619="","Data is missing.",""))))</f>
        <v/>
      </c>
      <c r="G620" s="189" t="str">
        <f>IF(ISERROR(IF(AND(Input!$A619="",SUMPRODUCT(--(LEN(Input!$A620:'Input'!$A$1006)&gt;0))&lt;&gt;0),"Row is skipped.",IF(AND(Input!$A619="",Input!$A620=""),"", IF(Input!F619="","Data is missing.","")))),"",IF(AND(Input!$A619="",SUMPRODUCT(--(LEN(Input!$A620:'Input'!$A$1006)&gt;0))&lt;&gt;0),"Row is skipped.",IF(AND(Input!$A619="",Input!$A620=""),"", IF(Input!F619="","Data is missing.",""))))</f>
        <v/>
      </c>
      <c r="H620" s="190" t="str">
        <f>IF(ISERROR(IF(AND(Input!$A619="",SUMPRODUCT(--(LEN(Input!$A620:'Input'!$A$1006)&gt;0))&lt;&gt;0),"Row is skipped.",IF(AND(Input!$A619="",Input!$A620=""),"", IF(Input!G619="","Data is missing.","")))),"",IF(AND(Input!$A619="",SUMPRODUCT(--(LEN(Input!$A620:'Input'!$A$1006)&gt;0))&lt;&gt;0),"Row is skipped.",IF(AND(Input!$A619="",Input!$A620=""),"", IF(Input!G619="","Data is missing.",""))))</f>
        <v/>
      </c>
      <c r="I620" s="156"/>
      <c r="J620" s="191" t="str">
        <f>IFERROR(VLOOKUP(VLOOKUP(Input!$D619,'Measure List'!$A:$AN,40,FALSE),UIR!$A$1:$Q$27,17,FALSE),"")</f>
        <v/>
      </c>
      <c r="K620" s="192" t="str">
        <f>IFERROR(VLOOKUP(Input!$D619,'Measure List'!$A:$AN,40,FALSE),"")</f>
        <v/>
      </c>
      <c r="L620" s="156"/>
      <c r="M620" s="193" t="str">
        <f>IF(B620="","",IF(AND(Input!H619="",IFERROR(VLOOKUP(K620,UIR!$A$2:$P$21,2,FALSE),"")&lt;&gt;""),"Data is Missing.",""))</f>
        <v/>
      </c>
      <c r="N620" s="194" t="str">
        <f>IF(B620="","",IF(AND(Input!I619="",IFERROR(VLOOKUP(K620,UIR!$A$2:$P$21,3,FALSE),"")&lt;&gt;""),"Data is Missing.",""))</f>
        <v/>
      </c>
      <c r="O620" s="194" t="str">
        <f>IF(B620="","",IF(AND(Input!J619="",IFERROR(VLOOKUP(K620,UIR!$A$2:$P$21,4,FALSE),"")&lt;&gt;""),"Data is Missing.",""))</f>
        <v/>
      </c>
      <c r="P620" s="194" t="str">
        <f>IF(B620="","",IF(AND(Input!K619="",IFERROR(VLOOKUP(K620,UIR!$A$2:$P$21,5,FALSE),"")&lt;&gt;""),"Data is Missing.",""))</f>
        <v/>
      </c>
      <c r="Q620" s="194" t="str">
        <f>IF(B620="","",IF(AND(Input!L619="",IFERROR(VLOOKUP(K620,UIR!$A$2:$P$21,6,FALSE),"")&lt;&gt;""),"Data is Missing.",""))</f>
        <v/>
      </c>
      <c r="R620" s="194" t="str">
        <f>IF(B620="","",IF(AND(Input!M619="",IFERROR(VLOOKUP(K620,UIR!$A$2:$P$21,7,FALSE),"")&lt;&gt;""),"Data is Missing.",""))</f>
        <v/>
      </c>
      <c r="S620" s="194" t="str">
        <f>IF(B620="","",IF(AND(Input!P619="",IFERROR(VLOOKUP(K620,UIR!$A$2:$P$21,8,FALSE),"")&lt;&gt;""),"Data is Missing.",""))</f>
        <v/>
      </c>
      <c r="T620" s="194" t="str">
        <f>IF(B620="","",IF(AND(Input!Q619="",IFERROR(VLOOKUP(K620,UIR!$A$2:$P$21,9,FALSE),"")&lt;&gt;""),"Data is Missing.",""))</f>
        <v/>
      </c>
      <c r="U620" s="194"/>
      <c r="V620" s="194" t="str">
        <f>IF(B620="","",IF(AND(Input!S619="",IFERROR(VLOOKUP(K620,UIR!$A$2:$P$21,11,FALSE),"")&lt;&gt;""),"Data is Missing.",""))</f>
        <v/>
      </c>
      <c r="W620" s="194" t="str">
        <f>IF(B620="","",IF(AND(Input!T619="",IFERROR(VLOOKUP(K620,UIR!$A$2:$P$21,12,FALSE),"")&lt;&gt;""),"Data is Missing.",""))</f>
        <v/>
      </c>
      <c r="X620" s="194" t="str">
        <f>IF(B620="","",IF(AND(Input!V619="",IFERROR(VLOOKUP(K620,UIR!$A$2:$P$21,13,FALSE),"")&lt;&gt;""),"Data is Missing.",""))</f>
        <v/>
      </c>
      <c r="Y620" s="194" t="str">
        <f>IF(B620="","",IF(AND(Input!W619="",IFERROR(VLOOKUP(K620,UIR!$A$2:$P$21,14,FALSE),"")&lt;&gt;""),"Data is Missing.",""))</f>
        <v/>
      </c>
      <c r="Z620" s="194" t="str">
        <f>IF(B620="","",IF(AND(Input!X619="",IFERROR(VLOOKUP(K620,UIR!$A$2:$P$21,15,FALSE),"")&lt;&gt;""),"Data is Missing.",""))</f>
        <v/>
      </c>
      <c r="AA620" s="195" t="str">
        <f>IF(B620="","",IF(AND(Input!Y619="",IFERROR(VLOOKUP(K620,UIR!$A$2:$P$21,16,FALSE),"")&lt;&gt;""),"Data is Missing.",""))</f>
        <v/>
      </c>
      <c r="AC620" s="202" t="str">
        <f>IF(ISERROR(IF(Input!D619="","",IF(ISERROR(VLOOKUP(Input!D619,'Measure List'!$A$2:$A$30000,1,0)),"Invalid RefNo",""))),"",IF(Input!D619="","",IF(ISERROR(VLOOKUP(Input!D619,'Measure List'!$A$2:$A$30000,1,0)),"Invalid RefNo","")))</f>
        <v/>
      </c>
      <c r="AD620" s="156"/>
      <c r="AE620" s="156"/>
      <c r="AF620" s="156"/>
      <c r="AG620" s="156"/>
      <c r="AH620" s="156"/>
      <c r="AI620" s="156"/>
      <c r="AJ620" s="156"/>
      <c r="AK620" s="156"/>
      <c r="AL620" s="203" t="str">
        <f>IF(COUNTIF(Dropdowns!$K$2:$K$7,Input!S619)&gt;0,"",IF(Input!S619="","","Invalid Type"))</f>
        <v/>
      </c>
      <c r="AN620" s="204" t="str">
        <f>IF(Input!C619="","",IF(ISNUMBER(VALUE(Input!C619)),"","Needs to be a number."))</f>
        <v/>
      </c>
      <c r="AO620" s="205" t="str">
        <f>IF(Input!E619="","",IF(ISNUMBER(VALUE(Input!E619)),"","Needs to be a number."))</f>
        <v/>
      </c>
      <c r="AP620" s="205" t="str">
        <f>IF(Input!N619="","",IF(ISNUMBER(VALUE(Input!N619)),"","Needs to be a number."))</f>
        <v/>
      </c>
      <c r="AQ620" s="205" t="str">
        <f>IF(Input!O619="","",IF(ISNUMBER(VALUE(Input!O619)),"","Needs to be a number."))</f>
        <v/>
      </c>
      <c r="AR620" s="205" t="str">
        <f>IF(Input!V619="","",IF(ISNUMBER(VALUE(Input!V619)),"","Needs to be a number."))</f>
        <v/>
      </c>
      <c r="AS620" s="205" t="str">
        <f>IF(Input!W619="","",IF(ISNUMBER(VALUE(Input!W619)),"","Needs to be a number."))</f>
        <v/>
      </c>
      <c r="AT620" s="205" t="str">
        <f>IF(Input!X619="","",IF(ISNUMBER(VALUE(Input!X619)),"","Needs to be a number."))</f>
        <v/>
      </c>
      <c r="AU620" s="206" t="str">
        <f>IF(Input!Y619="","",IF(ISNUMBER(VALUE(Input!Y619)),"","Needs to be a number."))</f>
        <v/>
      </c>
      <c r="AW620" s="259" t="str">
        <f>IF(OR(VALUE(Input!C619)&lt;0,VALUE(Input!C619)&gt;100), "Invalid EEI %","")</f>
        <v/>
      </c>
      <c r="AX620" s="207"/>
      <c r="AY620" s="278" t="str">
        <f>IF(Input!E619="","",IF(VALUE(Input!E619)=0,"Do not enter 0.",""))</f>
        <v/>
      </c>
    </row>
    <row r="621" spans="2:51" x14ac:dyDescent="0.3">
      <c r="B621" s="188" t="str">
        <f>Input!A620</f>
        <v/>
      </c>
      <c r="C621" s="189" t="str">
        <f>IF(ISERROR(IF(AND(Input!$A620="",SUMPRODUCT(--(LEN(Input!$A621:'Input'!$A$1006)&gt;0))&lt;&gt;0),"Row is skipped.",IF(AND(Input!$A620="",Input!$A621=""),"", IF(Input!B620="","Data is missing.","")))),"",IF(AND(Input!$A620="",SUMPRODUCT(--(LEN(Input!$A621:'Input'!$A$1006)&gt;0))&lt;&gt;0),"Row is skipped.",IF(AND(Input!$A620="",Input!$A621=""),"", IF(Input!B620="","Data is missing.",""))))</f>
        <v/>
      </c>
      <c r="D621" s="189" t="str">
        <f>IF(ISERROR(IF(AND(Input!$A620="",SUMPRODUCT(--(LEN(Input!$A621:'Input'!$A$1006)&gt;0))&lt;&gt;0),"Row is skipped.",IF(AND(Input!$A620="",Input!$A621=""),"", IF(Input!C620="","Data is missing.","")))),"",IF(AND(Input!$A620="",SUMPRODUCT(--(LEN(Input!$A621:'Input'!$A$1006)&gt;0))&lt;&gt;0),"Row is skipped.",IF(AND(Input!$A620="",Input!$A621=""),"", IF(Input!C620="","Data is missing.",""))))</f>
        <v/>
      </c>
      <c r="E621" s="189" t="str">
        <f>IF(ISERROR(IF(AND(Input!$A620="",SUMPRODUCT(--(LEN(Input!$A621:'Input'!$A$1006)&gt;0))&lt;&gt;0),"Row is skipped.",IF(AND(Input!$A620="",Input!$A621=""),"", IF(Input!D620="","Data is missing.","")))),"",IF(AND(Input!$A620="",SUMPRODUCT(--(LEN(Input!$A621:'Input'!$A$1006)&gt;0))&lt;&gt;0),"Row is skipped.",IF(AND(Input!$A620="",Input!$A621=""),"", IF(Input!D620="","Data is missing.",""))))</f>
        <v/>
      </c>
      <c r="F621" s="189" t="str">
        <f>IF(ISERROR(IF(AND(Input!$A620="",SUMPRODUCT(--(LEN(Input!$A621:'Input'!$A$1006)&gt;0))&lt;&gt;0),"Row is skipped.",IF(AND(Input!$A620="",Input!$A621=""),"", IF(Input!E620="","Data is missing.","")))),"",IF(AND(Input!$A620="",SUMPRODUCT(--(LEN(Input!$A621:'Input'!$A$1006)&gt;0))&lt;&gt;0),"Row is skipped.",IF(AND(Input!$A620="",Input!$A621=""),"", IF(Input!E620="","Data is missing.",""))))</f>
        <v/>
      </c>
      <c r="G621" s="189" t="str">
        <f>IF(ISERROR(IF(AND(Input!$A620="",SUMPRODUCT(--(LEN(Input!$A621:'Input'!$A$1006)&gt;0))&lt;&gt;0),"Row is skipped.",IF(AND(Input!$A620="",Input!$A621=""),"", IF(Input!F620="","Data is missing.","")))),"",IF(AND(Input!$A620="",SUMPRODUCT(--(LEN(Input!$A621:'Input'!$A$1006)&gt;0))&lt;&gt;0),"Row is skipped.",IF(AND(Input!$A620="",Input!$A621=""),"", IF(Input!F620="","Data is missing.",""))))</f>
        <v/>
      </c>
      <c r="H621" s="190" t="str">
        <f>IF(ISERROR(IF(AND(Input!$A620="",SUMPRODUCT(--(LEN(Input!$A621:'Input'!$A$1006)&gt;0))&lt;&gt;0),"Row is skipped.",IF(AND(Input!$A620="",Input!$A621=""),"", IF(Input!G620="","Data is missing.","")))),"",IF(AND(Input!$A620="",SUMPRODUCT(--(LEN(Input!$A621:'Input'!$A$1006)&gt;0))&lt;&gt;0),"Row is skipped.",IF(AND(Input!$A620="",Input!$A621=""),"", IF(Input!G620="","Data is missing.",""))))</f>
        <v/>
      </c>
      <c r="I621" s="156"/>
      <c r="J621" s="191" t="str">
        <f>IFERROR(VLOOKUP(VLOOKUP(Input!$D620,'Measure List'!$A:$AN,40,FALSE),UIR!$A$1:$Q$27,17,FALSE),"")</f>
        <v/>
      </c>
      <c r="K621" s="192" t="str">
        <f>IFERROR(VLOOKUP(Input!$D620,'Measure List'!$A:$AN,40,FALSE),"")</f>
        <v/>
      </c>
      <c r="L621" s="156"/>
      <c r="M621" s="193" t="str">
        <f>IF(B621="","",IF(AND(Input!H620="",IFERROR(VLOOKUP(K621,UIR!$A$2:$P$21,2,FALSE),"")&lt;&gt;""),"Data is Missing.",""))</f>
        <v/>
      </c>
      <c r="N621" s="194" t="str">
        <f>IF(B621="","",IF(AND(Input!I620="",IFERROR(VLOOKUP(K621,UIR!$A$2:$P$21,3,FALSE),"")&lt;&gt;""),"Data is Missing.",""))</f>
        <v/>
      </c>
      <c r="O621" s="194" t="str">
        <f>IF(B621="","",IF(AND(Input!J620="",IFERROR(VLOOKUP(K621,UIR!$A$2:$P$21,4,FALSE),"")&lt;&gt;""),"Data is Missing.",""))</f>
        <v/>
      </c>
      <c r="P621" s="194" t="str">
        <f>IF(B621="","",IF(AND(Input!K620="",IFERROR(VLOOKUP(K621,UIR!$A$2:$P$21,5,FALSE),"")&lt;&gt;""),"Data is Missing.",""))</f>
        <v/>
      </c>
      <c r="Q621" s="194" t="str">
        <f>IF(B621="","",IF(AND(Input!L620="",IFERROR(VLOOKUP(K621,UIR!$A$2:$P$21,6,FALSE),"")&lt;&gt;""),"Data is Missing.",""))</f>
        <v/>
      </c>
      <c r="R621" s="194" t="str">
        <f>IF(B621="","",IF(AND(Input!M620="",IFERROR(VLOOKUP(K621,UIR!$A$2:$P$21,7,FALSE),"")&lt;&gt;""),"Data is Missing.",""))</f>
        <v/>
      </c>
      <c r="S621" s="194" t="str">
        <f>IF(B621="","",IF(AND(Input!P620="",IFERROR(VLOOKUP(K621,UIR!$A$2:$P$21,8,FALSE),"")&lt;&gt;""),"Data is Missing.",""))</f>
        <v/>
      </c>
      <c r="T621" s="194" t="str">
        <f>IF(B621="","",IF(AND(Input!Q620="",IFERROR(VLOOKUP(K621,UIR!$A$2:$P$21,9,FALSE),"")&lt;&gt;""),"Data is Missing.",""))</f>
        <v/>
      </c>
      <c r="U621" s="194"/>
      <c r="V621" s="194" t="str">
        <f>IF(B621="","",IF(AND(Input!S620="",IFERROR(VLOOKUP(K621,UIR!$A$2:$P$21,11,FALSE),"")&lt;&gt;""),"Data is Missing.",""))</f>
        <v/>
      </c>
      <c r="W621" s="194" t="str">
        <f>IF(B621="","",IF(AND(Input!T620="",IFERROR(VLOOKUP(K621,UIR!$A$2:$P$21,12,FALSE),"")&lt;&gt;""),"Data is Missing.",""))</f>
        <v/>
      </c>
      <c r="X621" s="194" t="str">
        <f>IF(B621="","",IF(AND(Input!V620="",IFERROR(VLOOKUP(K621,UIR!$A$2:$P$21,13,FALSE),"")&lt;&gt;""),"Data is Missing.",""))</f>
        <v/>
      </c>
      <c r="Y621" s="194" t="str">
        <f>IF(B621="","",IF(AND(Input!W620="",IFERROR(VLOOKUP(K621,UIR!$A$2:$P$21,14,FALSE),"")&lt;&gt;""),"Data is Missing.",""))</f>
        <v/>
      </c>
      <c r="Z621" s="194" t="str">
        <f>IF(B621="","",IF(AND(Input!X620="",IFERROR(VLOOKUP(K621,UIR!$A$2:$P$21,15,FALSE),"")&lt;&gt;""),"Data is Missing.",""))</f>
        <v/>
      </c>
      <c r="AA621" s="195" t="str">
        <f>IF(B621="","",IF(AND(Input!Y620="",IFERROR(VLOOKUP(K621,UIR!$A$2:$P$21,16,FALSE),"")&lt;&gt;""),"Data is Missing.",""))</f>
        <v/>
      </c>
      <c r="AC621" s="202" t="str">
        <f>IF(ISERROR(IF(Input!D620="","",IF(ISERROR(VLOOKUP(Input!D620,'Measure List'!$A$2:$A$30000,1,0)),"Invalid RefNo",""))),"",IF(Input!D620="","",IF(ISERROR(VLOOKUP(Input!D620,'Measure List'!$A$2:$A$30000,1,0)),"Invalid RefNo","")))</f>
        <v/>
      </c>
      <c r="AD621" s="156"/>
      <c r="AE621" s="156"/>
      <c r="AF621" s="156"/>
      <c r="AG621" s="156"/>
      <c r="AH621" s="156"/>
      <c r="AI621" s="156"/>
      <c r="AJ621" s="156"/>
      <c r="AK621" s="156"/>
      <c r="AL621" s="203" t="str">
        <f>IF(COUNTIF(Dropdowns!$K$2:$K$7,Input!S620)&gt;0,"",IF(Input!S620="","","Invalid Type"))</f>
        <v/>
      </c>
      <c r="AN621" s="204" t="str">
        <f>IF(Input!C620="","",IF(ISNUMBER(VALUE(Input!C620)),"","Needs to be a number."))</f>
        <v/>
      </c>
      <c r="AO621" s="205" t="str">
        <f>IF(Input!E620="","",IF(ISNUMBER(VALUE(Input!E620)),"","Needs to be a number."))</f>
        <v/>
      </c>
      <c r="AP621" s="205" t="str">
        <f>IF(Input!N620="","",IF(ISNUMBER(VALUE(Input!N620)),"","Needs to be a number."))</f>
        <v/>
      </c>
      <c r="AQ621" s="205" t="str">
        <f>IF(Input!O620="","",IF(ISNUMBER(VALUE(Input!O620)),"","Needs to be a number."))</f>
        <v/>
      </c>
      <c r="AR621" s="205" t="str">
        <f>IF(Input!V620="","",IF(ISNUMBER(VALUE(Input!V620)),"","Needs to be a number."))</f>
        <v/>
      </c>
      <c r="AS621" s="205" t="str">
        <f>IF(Input!W620="","",IF(ISNUMBER(VALUE(Input!W620)),"","Needs to be a number."))</f>
        <v/>
      </c>
      <c r="AT621" s="205" t="str">
        <f>IF(Input!X620="","",IF(ISNUMBER(VALUE(Input!X620)),"","Needs to be a number."))</f>
        <v/>
      </c>
      <c r="AU621" s="206" t="str">
        <f>IF(Input!Y620="","",IF(ISNUMBER(VALUE(Input!Y620)),"","Needs to be a number."))</f>
        <v/>
      </c>
      <c r="AW621" s="259" t="str">
        <f>IF(OR(VALUE(Input!C620)&lt;0,VALUE(Input!C620)&gt;100), "Invalid EEI %","")</f>
        <v/>
      </c>
      <c r="AX621" s="207"/>
      <c r="AY621" s="278" t="str">
        <f>IF(Input!E620="","",IF(VALUE(Input!E620)=0,"Do not enter 0.",""))</f>
        <v/>
      </c>
    </row>
    <row r="622" spans="2:51" x14ac:dyDescent="0.3">
      <c r="B622" s="188" t="str">
        <f>Input!A621</f>
        <v/>
      </c>
      <c r="C622" s="189" t="str">
        <f>IF(ISERROR(IF(AND(Input!$A621="",SUMPRODUCT(--(LEN(Input!$A622:'Input'!$A$1006)&gt;0))&lt;&gt;0),"Row is skipped.",IF(AND(Input!$A621="",Input!$A622=""),"", IF(Input!B621="","Data is missing.","")))),"",IF(AND(Input!$A621="",SUMPRODUCT(--(LEN(Input!$A622:'Input'!$A$1006)&gt;0))&lt;&gt;0),"Row is skipped.",IF(AND(Input!$A621="",Input!$A622=""),"", IF(Input!B621="","Data is missing.",""))))</f>
        <v/>
      </c>
      <c r="D622" s="189" t="str">
        <f>IF(ISERROR(IF(AND(Input!$A621="",SUMPRODUCT(--(LEN(Input!$A622:'Input'!$A$1006)&gt;0))&lt;&gt;0),"Row is skipped.",IF(AND(Input!$A621="",Input!$A622=""),"", IF(Input!C621="","Data is missing.","")))),"",IF(AND(Input!$A621="",SUMPRODUCT(--(LEN(Input!$A622:'Input'!$A$1006)&gt;0))&lt;&gt;0),"Row is skipped.",IF(AND(Input!$A621="",Input!$A622=""),"", IF(Input!C621="","Data is missing.",""))))</f>
        <v/>
      </c>
      <c r="E622" s="189" t="str">
        <f>IF(ISERROR(IF(AND(Input!$A621="",SUMPRODUCT(--(LEN(Input!$A622:'Input'!$A$1006)&gt;0))&lt;&gt;0),"Row is skipped.",IF(AND(Input!$A621="",Input!$A622=""),"", IF(Input!D621="","Data is missing.","")))),"",IF(AND(Input!$A621="",SUMPRODUCT(--(LEN(Input!$A622:'Input'!$A$1006)&gt;0))&lt;&gt;0),"Row is skipped.",IF(AND(Input!$A621="",Input!$A622=""),"", IF(Input!D621="","Data is missing.",""))))</f>
        <v/>
      </c>
      <c r="F622" s="189" t="str">
        <f>IF(ISERROR(IF(AND(Input!$A621="",SUMPRODUCT(--(LEN(Input!$A622:'Input'!$A$1006)&gt;0))&lt;&gt;0),"Row is skipped.",IF(AND(Input!$A621="",Input!$A622=""),"", IF(Input!E621="","Data is missing.","")))),"",IF(AND(Input!$A621="",SUMPRODUCT(--(LEN(Input!$A622:'Input'!$A$1006)&gt;0))&lt;&gt;0),"Row is skipped.",IF(AND(Input!$A621="",Input!$A622=""),"", IF(Input!E621="","Data is missing.",""))))</f>
        <v/>
      </c>
      <c r="G622" s="189" t="str">
        <f>IF(ISERROR(IF(AND(Input!$A621="",SUMPRODUCT(--(LEN(Input!$A622:'Input'!$A$1006)&gt;0))&lt;&gt;0),"Row is skipped.",IF(AND(Input!$A621="",Input!$A622=""),"", IF(Input!F621="","Data is missing.","")))),"",IF(AND(Input!$A621="",SUMPRODUCT(--(LEN(Input!$A622:'Input'!$A$1006)&gt;0))&lt;&gt;0),"Row is skipped.",IF(AND(Input!$A621="",Input!$A622=""),"", IF(Input!F621="","Data is missing.",""))))</f>
        <v/>
      </c>
      <c r="H622" s="190" t="str">
        <f>IF(ISERROR(IF(AND(Input!$A621="",SUMPRODUCT(--(LEN(Input!$A622:'Input'!$A$1006)&gt;0))&lt;&gt;0),"Row is skipped.",IF(AND(Input!$A621="",Input!$A622=""),"", IF(Input!G621="","Data is missing.","")))),"",IF(AND(Input!$A621="",SUMPRODUCT(--(LEN(Input!$A622:'Input'!$A$1006)&gt;0))&lt;&gt;0),"Row is skipped.",IF(AND(Input!$A621="",Input!$A622=""),"", IF(Input!G621="","Data is missing.",""))))</f>
        <v/>
      </c>
      <c r="I622" s="156"/>
      <c r="J622" s="191" t="str">
        <f>IFERROR(VLOOKUP(VLOOKUP(Input!$D621,'Measure List'!$A:$AN,40,FALSE),UIR!$A$1:$Q$27,17,FALSE),"")</f>
        <v/>
      </c>
      <c r="K622" s="192" t="str">
        <f>IFERROR(VLOOKUP(Input!$D621,'Measure List'!$A:$AN,40,FALSE),"")</f>
        <v/>
      </c>
      <c r="L622" s="156"/>
      <c r="M622" s="193" t="str">
        <f>IF(B622="","",IF(AND(Input!H621="",IFERROR(VLOOKUP(K622,UIR!$A$2:$P$21,2,FALSE),"")&lt;&gt;""),"Data is Missing.",""))</f>
        <v/>
      </c>
      <c r="N622" s="194" t="str">
        <f>IF(B622="","",IF(AND(Input!I621="",IFERROR(VLOOKUP(K622,UIR!$A$2:$P$21,3,FALSE),"")&lt;&gt;""),"Data is Missing.",""))</f>
        <v/>
      </c>
      <c r="O622" s="194" t="str">
        <f>IF(B622="","",IF(AND(Input!J621="",IFERROR(VLOOKUP(K622,UIR!$A$2:$P$21,4,FALSE),"")&lt;&gt;""),"Data is Missing.",""))</f>
        <v/>
      </c>
      <c r="P622" s="194" t="str">
        <f>IF(B622="","",IF(AND(Input!K621="",IFERROR(VLOOKUP(K622,UIR!$A$2:$P$21,5,FALSE),"")&lt;&gt;""),"Data is Missing.",""))</f>
        <v/>
      </c>
      <c r="Q622" s="194" t="str">
        <f>IF(B622="","",IF(AND(Input!L621="",IFERROR(VLOOKUP(K622,UIR!$A$2:$P$21,6,FALSE),"")&lt;&gt;""),"Data is Missing.",""))</f>
        <v/>
      </c>
      <c r="R622" s="194" t="str">
        <f>IF(B622="","",IF(AND(Input!M621="",IFERROR(VLOOKUP(K622,UIR!$A$2:$P$21,7,FALSE),"")&lt;&gt;""),"Data is Missing.",""))</f>
        <v/>
      </c>
      <c r="S622" s="194" t="str">
        <f>IF(B622="","",IF(AND(Input!P621="",IFERROR(VLOOKUP(K622,UIR!$A$2:$P$21,8,FALSE),"")&lt;&gt;""),"Data is Missing.",""))</f>
        <v/>
      </c>
      <c r="T622" s="194" t="str">
        <f>IF(B622="","",IF(AND(Input!Q621="",IFERROR(VLOOKUP(K622,UIR!$A$2:$P$21,9,FALSE),"")&lt;&gt;""),"Data is Missing.",""))</f>
        <v/>
      </c>
      <c r="U622" s="194"/>
      <c r="V622" s="194" t="str">
        <f>IF(B622="","",IF(AND(Input!S621="",IFERROR(VLOOKUP(K622,UIR!$A$2:$P$21,11,FALSE),"")&lt;&gt;""),"Data is Missing.",""))</f>
        <v/>
      </c>
      <c r="W622" s="194" t="str">
        <f>IF(B622="","",IF(AND(Input!T621="",IFERROR(VLOOKUP(K622,UIR!$A$2:$P$21,12,FALSE),"")&lt;&gt;""),"Data is Missing.",""))</f>
        <v/>
      </c>
      <c r="X622" s="194" t="str">
        <f>IF(B622="","",IF(AND(Input!V621="",IFERROR(VLOOKUP(K622,UIR!$A$2:$P$21,13,FALSE),"")&lt;&gt;""),"Data is Missing.",""))</f>
        <v/>
      </c>
      <c r="Y622" s="194" t="str">
        <f>IF(B622="","",IF(AND(Input!W621="",IFERROR(VLOOKUP(K622,UIR!$A$2:$P$21,14,FALSE),"")&lt;&gt;""),"Data is Missing.",""))</f>
        <v/>
      </c>
      <c r="Z622" s="194" t="str">
        <f>IF(B622="","",IF(AND(Input!X621="",IFERROR(VLOOKUP(K622,UIR!$A$2:$P$21,15,FALSE),"")&lt;&gt;""),"Data is Missing.",""))</f>
        <v/>
      </c>
      <c r="AA622" s="195" t="str">
        <f>IF(B622="","",IF(AND(Input!Y621="",IFERROR(VLOOKUP(K622,UIR!$A$2:$P$21,16,FALSE),"")&lt;&gt;""),"Data is Missing.",""))</f>
        <v/>
      </c>
      <c r="AC622" s="202" t="str">
        <f>IF(ISERROR(IF(Input!D621="","",IF(ISERROR(VLOOKUP(Input!D621,'Measure List'!$A$2:$A$30000,1,0)),"Invalid RefNo",""))),"",IF(Input!D621="","",IF(ISERROR(VLOOKUP(Input!D621,'Measure List'!$A$2:$A$30000,1,0)),"Invalid RefNo","")))</f>
        <v/>
      </c>
      <c r="AD622" s="156"/>
      <c r="AE622" s="156"/>
      <c r="AF622" s="156"/>
      <c r="AG622" s="156"/>
      <c r="AH622" s="156"/>
      <c r="AI622" s="156"/>
      <c r="AJ622" s="156"/>
      <c r="AK622" s="156"/>
      <c r="AL622" s="203" t="str">
        <f>IF(COUNTIF(Dropdowns!$K$2:$K$7,Input!S621)&gt;0,"",IF(Input!S621="","","Invalid Type"))</f>
        <v/>
      </c>
      <c r="AN622" s="204" t="str">
        <f>IF(Input!C621="","",IF(ISNUMBER(VALUE(Input!C621)),"","Needs to be a number."))</f>
        <v/>
      </c>
      <c r="AO622" s="205" t="str">
        <f>IF(Input!E621="","",IF(ISNUMBER(VALUE(Input!E621)),"","Needs to be a number."))</f>
        <v/>
      </c>
      <c r="AP622" s="205" t="str">
        <f>IF(Input!N621="","",IF(ISNUMBER(VALUE(Input!N621)),"","Needs to be a number."))</f>
        <v/>
      </c>
      <c r="AQ622" s="205" t="str">
        <f>IF(Input!O621="","",IF(ISNUMBER(VALUE(Input!O621)),"","Needs to be a number."))</f>
        <v/>
      </c>
      <c r="AR622" s="205" t="str">
        <f>IF(Input!V621="","",IF(ISNUMBER(VALUE(Input!V621)),"","Needs to be a number."))</f>
        <v/>
      </c>
      <c r="AS622" s="205" t="str">
        <f>IF(Input!W621="","",IF(ISNUMBER(VALUE(Input!W621)),"","Needs to be a number."))</f>
        <v/>
      </c>
      <c r="AT622" s="205" t="str">
        <f>IF(Input!X621="","",IF(ISNUMBER(VALUE(Input!X621)),"","Needs to be a number."))</f>
        <v/>
      </c>
      <c r="AU622" s="206" t="str">
        <f>IF(Input!Y621="","",IF(ISNUMBER(VALUE(Input!Y621)),"","Needs to be a number."))</f>
        <v/>
      </c>
      <c r="AW622" s="259" t="str">
        <f>IF(OR(VALUE(Input!C621)&lt;0,VALUE(Input!C621)&gt;100), "Invalid EEI %","")</f>
        <v/>
      </c>
      <c r="AX622" s="207"/>
      <c r="AY622" s="278" t="str">
        <f>IF(Input!E621="","",IF(VALUE(Input!E621)=0,"Do not enter 0.",""))</f>
        <v/>
      </c>
    </row>
    <row r="623" spans="2:51" x14ac:dyDescent="0.3">
      <c r="B623" s="188" t="str">
        <f>Input!A622</f>
        <v/>
      </c>
      <c r="C623" s="189" t="str">
        <f>IF(ISERROR(IF(AND(Input!$A622="",SUMPRODUCT(--(LEN(Input!$A623:'Input'!$A$1006)&gt;0))&lt;&gt;0),"Row is skipped.",IF(AND(Input!$A622="",Input!$A623=""),"", IF(Input!B622="","Data is missing.","")))),"",IF(AND(Input!$A622="",SUMPRODUCT(--(LEN(Input!$A623:'Input'!$A$1006)&gt;0))&lt;&gt;0),"Row is skipped.",IF(AND(Input!$A622="",Input!$A623=""),"", IF(Input!B622="","Data is missing.",""))))</f>
        <v/>
      </c>
      <c r="D623" s="189" t="str">
        <f>IF(ISERROR(IF(AND(Input!$A622="",SUMPRODUCT(--(LEN(Input!$A623:'Input'!$A$1006)&gt;0))&lt;&gt;0),"Row is skipped.",IF(AND(Input!$A622="",Input!$A623=""),"", IF(Input!C622="","Data is missing.","")))),"",IF(AND(Input!$A622="",SUMPRODUCT(--(LEN(Input!$A623:'Input'!$A$1006)&gt;0))&lt;&gt;0),"Row is skipped.",IF(AND(Input!$A622="",Input!$A623=""),"", IF(Input!C622="","Data is missing.",""))))</f>
        <v/>
      </c>
      <c r="E623" s="189" t="str">
        <f>IF(ISERROR(IF(AND(Input!$A622="",SUMPRODUCT(--(LEN(Input!$A623:'Input'!$A$1006)&gt;0))&lt;&gt;0),"Row is skipped.",IF(AND(Input!$A622="",Input!$A623=""),"", IF(Input!D622="","Data is missing.","")))),"",IF(AND(Input!$A622="",SUMPRODUCT(--(LEN(Input!$A623:'Input'!$A$1006)&gt;0))&lt;&gt;0),"Row is skipped.",IF(AND(Input!$A622="",Input!$A623=""),"", IF(Input!D622="","Data is missing.",""))))</f>
        <v/>
      </c>
      <c r="F623" s="189" t="str">
        <f>IF(ISERROR(IF(AND(Input!$A622="",SUMPRODUCT(--(LEN(Input!$A623:'Input'!$A$1006)&gt;0))&lt;&gt;0),"Row is skipped.",IF(AND(Input!$A622="",Input!$A623=""),"", IF(Input!E622="","Data is missing.","")))),"",IF(AND(Input!$A622="",SUMPRODUCT(--(LEN(Input!$A623:'Input'!$A$1006)&gt;0))&lt;&gt;0),"Row is skipped.",IF(AND(Input!$A622="",Input!$A623=""),"", IF(Input!E622="","Data is missing.",""))))</f>
        <v/>
      </c>
      <c r="G623" s="189" t="str">
        <f>IF(ISERROR(IF(AND(Input!$A622="",SUMPRODUCT(--(LEN(Input!$A623:'Input'!$A$1006)&gt;0))&lt;&gt;0),"Row is skipped.",IF(AND(Input!$A622="",Input!$A623=""),"", IF(Input!F622="","Data is missing.","")))),"",IF(AND(Input!$A622="",SUMPRODUCT(--(LEN(Input!$A623:'Input'!$A$1006)&gt;0))&lt;&gt;0),"Row is skipped.",IF(AND(Input!$A622="",Input!$A623=""),"", IF(Input!F622="","Data is missing.",""))))</f>
        <v/>
      </c>
      <c r="H623" s="190" t="str">
        <f>IF(ISERROR(IF(AND(Input!$A622="",SUMPRODUCT(--(LEN(Input!$A623:'Input'!$A$1006)&gt;0))&lt;&gt;0),"Row is skipped.",IF(AND(Input!$A622="",Input!$A623=""),"", IF(Input!G622="","Data is missing.","")))),"",IF(AND(Input!$A622="",SUMPRODUCT(--(LEN(Input!$A623:'Input'!$A$1006)&gt;0))&lt;&gt;0),"Row is skipped.",IF(AND(Input!$A622="",Input!$A623=""),"", IF(Input!G622="","Data is missing.",""))))</f>
        <v/>
      </c>
      <c r="I623" s="156"/>
      <c r="J623" s="191" t="str">
        <f>IFERROR(VLOOKUP(VLOOKUP(Input!$D622,'Measure List'!$A:$AN,40,FALSE),UIR!$A$1:$Q$27,17,FALSE),"")</f>
        <v/>
      </c>
      <c r="K623" s="192" t="str">
        <f>IFERROR(VLOOKUP(Input!$D622,'Measure List'!$A:$AN,40,FALSE),"")</f>
        <v/>
      </c>
      <c r="L623" s="156"/>
      <c r="M623" s="193" t="str">
        <f>IF(B623="","",IF(AND(Input!H622="",IFERROR(VLOOKUP(K623,UIR!$A$2:$P$21,2,FALSE),"")&lt;&gt;""),"Data is Missing.",""))</f>
        <v/>
      </c>
      <c r="N623" s="194" t="str">
        <f>IF(B623="","",IF(AND(Input!I622="",IFERROR(VLOOKUP(K623,UIR!$A$2:$P$21,3,FALSE),"")&lt;&gt;""),"Data is Missing.",""))</f>
        <v/>
      </c>
      <c r="O623" s="194" t="str">
        <f>IF(B623="","",IF(AND(Input!J622="",IFERROR(VLOOKUP(K623,UIR!$A$2:$P$21,4,FALSE),"")&lt;&gt;""),"Data is Missing.",""))</f>
        <v/>
      </c>
      <c r="P623" s="194" t="str">
        <f>IF(B623="","",IF(AND(Input!K622="",IFERROR(VLOOKUP(K623,UIR!$A$2:$P$21,5,FALSE),"")&lt;&gt;""),"Data is Missing.",""))</f>
        <v/>
      </c>
      <c r="Q623" s="194" t="str">
        <f>IF(B623="","",IF(AND(Input!L622="",IFERROR(VLOOKUP(K623,UIR!$A$2:$P$21,6,FALSE),"")&lt;&gt;""),"Data is Missing.",""))</f>
        <v/>
      </c>
      <c r="R623" s="194" t="str">
        <f>IF(B623="","",IF(AND(Input!M622="",IFERROR(VLOOKUP(K623,UIR!$A$2:$P$21,7,FALSE),"")&lt;&gt;""),"Data is Missing.",""))</f>
        <v/>
      </c>
      <c r="S623" s="194" t="str">
        <f>IF(B623="","",IF(AND(Input!P622="",IFERROR(VLOOKUP(K623,UIR!$A$2:$P$21,8,FALSE),"")&lt;&gt;""),"Data is Missing.",""))</f>
        <v/>
      </c>
      <c r="T623" s="194" t="str">
        <f>IF(B623="","",IF(AND(Input!Q622="",IFERROR(VLOOKUP(K623,UIR!$A$2:$P$21,9,FALSE),"")&lt;&gt;""),"Data is Missing.",""))</f>
        <v/>
      </c>
      <c r="U623" s="194"/>
      <c r="V623" s="194" t="str">
        <f>IF(B623="","",IF(AND(Input!S622="",IFERROR(VLOOKUP(K623,UIR!$A$2:$P$21,11,FALSE),"")&lt;&gt;""),"Data is Missing.",""))</f>
        <v/>
      </c>
      <c r="W623" s="194" t="str">
        <f>IF(B623="","",IF(AND(Input!T622="",IFERROR(VLOOKUP(K623,UIR!$A$2:$P$21,12,FALSE),"")&lt;&gt;""),"Data is Missing.",""))</f>
        <v/>
      </c>
      <c r="X623" s="194" t="str">
        <f>IF(B623="","",IF(AND(Input!V622="",IFERROR(VLOOKUP(K623,UIR!$A$2:$P$21,13,FALSE),"")&lt;&gt;""),"Data is Missing.",""))</f>
        <v/>
      </c>
      <c r="Y623" s="194" t="str">
        <f>IF(B623="","",IF(AND(Input!W622="",IFERROR(VLOOKUP(K623,UIR!$A$2:$P$21,14,FALSE),"")&lt;&gt;""),"Data is Missing.",""))</f>
        <v/>
      </c>
      <c r="Z623" s="194" t="str">
        <f>IF(B623="","",IF(AND(Input!X622="",IFERROR(VLOOKUP(K623,UIR!$A$2:$P$21,15,FALSE),"")&lt;&gt;""),"Data is Missing.",""))</f>
        <v/>
      </c>
      <c r="AA623" s="195" t="str">
        <f>IF(B623="","",IF(AND(Input!Y622="",IFERROR(VLOOKUP(K623,UIR!$A$2:$P$21,16,FALSE),"")&lt;&gt;""),"Data is Missing.",""))</f>
        <v/>
      </c>
      <c r="AC623" s="202" t="str">
        <f>IF(ISERROR(IF(Input!D622="","",IF(ISERROR(VLOOKUP(Input!D622,'Measure List'!$A$2:$A$30000,1,0)),"Invalid RefNo",""))),"",IF(Input!D622="","",IF(ISERROR(VLOOKUP(Input!D622,'Measure List'!$A$2:$A$30000,1,0)),"Invalid RefNo","")))</f>
        <v/>
      </c>
      <c r="AD623" s="156"/>
      <c r="AE623" s="156"/>
      <c r="AF623" s="156"/>
      <c r="AG623" s="156"/>
      <c r="AH623" s="156"/>
      <c r="AI623" s="156"/>
      <c r="AJ623" s="156"/>
      <c r="AK623" s="156"/>
      <c r="AL623" s="203" t="str">
        <f>IF(COUNTIF(Dropdowns!$K$2:$K$7,Input!S622)&gt;0,"",IF(Input!S622="","","Invalid Type"))</f>
        <v/>
      </c>
      <c r="AN623" s="204" t="str">
        <f>IF(Input!C622="","",IF(ISNUMBER(VALUE(Input!C622)),"","Needs to be a number."))</f>
        <v/>
      </c>
      <c r="AO623" s="205" t="str">
        <f>IF(Input!E622="","",IF(ISNUMBER(VALUE(Input!E622)),"","Needs to be a number."))</f>
        <v/>
      </c>
      <c r="AP623" s="205" t="str">
        <f>IF(Input!N622="","",IF(ISNUMBER(VALUE(Input!N622)),"","Needs to be a number."))</f>
        <v/>
      </c>
      <c r="AQ623" s="205" t="str">
        <f>IF(Input!O622="","",IF(ISNUMBER(VALUE(Input!O622)),"","Needs to be a number."))</f>
        <v/>
      </c>
      <c r="AR623" s="205" t="str">
        <f>IF(Input!V622="","",IF(ISNUMBER(VALUE(Input!V622)),"","Needs to be a number."))</f>
        <v/>
      </c>
      <c r="AS623" s="205" t="str">
        <f>IF(Input!W622="","",IF(ISNUMBER(VALUE(Input!W622)),"","Needs to be a number."))</f>
        <v/>
      </c>
      <c r="AT623" s="205" t="str">
        <f>IF(Input!X622="","",IF(ISNUMBER(VALUE(Input!X622)),"","Needs to be a number."))</f>
        <v/>
      </c>
      <c r="AU623" s="206" t="str">
        <f>IF(Input!Y622="","",IF(ISNUMBER(VALUE(Input!Y622)),"","Needs to be a number."))</f>
        <v/>
      </c>
      <c r="AW623" s="259" t="str">
        <f>IF(OR(VALUE(Input!C622)&lt;0,VALUE(Input!C622)&gt;100), "Invalid EEI %","")</f>
        <v/>
      </c>
      <c r="AX623" s="207"/>
      <c r="AY623" s="278" t="str">
        <f>IF(Input!E622="","",IF(VALUE(Input!E622)=0,"Do not enter 0.",""))</f>
        <v/>
      </c>
    </row>
    <row r="624" spans="2:51" x14ac:dyDescent="0.3">
      <c r="B624" s="188" t="str">
        <f>Input!A623</f>
        <v/>
      </c>
      <c r="C624" s="189" t="str">
        <f>IF(ISERROR(IF(AND(Input!$A623="",SUMPRODUCT(--(LEN(Input!$A624:'Input'!$A$1006)&gt;0))&lt;&gt;0),"Row is skipped.",IF(AND(Input!$A623="",Input!$A624=""),"", IF(Input!B623="","Data is missing.","")))),"",IF(AND(Input!$A623="",SUMPRODUCT(--(LEN(Input!$A624:'Input'!$A$1006)&gt;0))&lt;&gt;0),"Row is skipped.",IF(AND(Input!$A623="",Input!$A624=""),"", IF(Input!B623="","Data is missing.",""))))</f>
        <v/>
      </c>
      <c r="D624" s="189" t="str">
        <f>IF(ISERROR(IF(AND(Input!$A623="",SUMPRODUCT(--(LEN(Input!$A624:'Input'!$A$1006)&gt;0))&lt;&gt;0),"Row is skipped.",IF(AND(Input!$A623="",Input!$A624=""),"", IF(Input!C623="","Data is missing.","")))),"",IF(AND(Input!$A623="",SUMPRODUCT(--(LEN(Input!$A624:'Input'!$A$1006)&gt;0))&lt;&gt;0),"Row is skipped.",IF(AND(Input!$A623="",Input!$A624=""),"", IF(Input!C623="","Data is missing.",""))))</f>
        <v/>
      </c>
      <c r="E624" s="189" t="str">
        <f>IF(ISERROR(IF(AND(Input!$A623="",SUMPRODUCT(--(LEN(Input!$A624:'Input'!$A$1006)&gt;0))&lt;&gt;0),"Row is skipped.",IF(AND(Input!$A623="",Input!$A624=""),"", IF(Input!D623="","Data is missing.","")))),"",IF(AND(Input!$A623="",SUMPRODUCT(--(LEN(Input!$A624:'Input'!$A$1006)&gt;0))&lt;&gt;0),"Row is skipped.",IF(AND(Input!$A623="",Input!$A624=""),"", IF(Input!D623="","Data is missing.",""))))</f>
        <v/>
      </c>
      <c r="F624" s="189" t="str">
        <f>IF(ISERROR(IF(AND(Input!$A623="",SUMPRODUCT(--(LEN(Input!$A624:'Input'!$A$1006)&gt;0))&lt;&gt;0),"Row is skipped.",IF(AND(Input!$A623="",Input!$A624=""),"", IF(Input!E623="","Data is missing.","")))),"",IF(AND(Input!$A623="",SUMPRODUCT(--(LEN(Input!$A624:'Input'!$A$1006)&gt;0))&lt;&gt;0),"Row is skipped.",IF(AND(Input!$A623="",Input!$A624=""),"", IF(Input!E623="","Data is missing.",""))))</f>
        <v/>
      </c>
      <c r="G624" s="189" t="str">
        <f>IF(ISERROR(IF(AND(Input!$A623="",SUMPRODUCT(--(LEN(Input!$A624:'Input'!$A$1006)&gt;0))&lt;&gt;0),"Row is skipped.",IF(AND(Input!$A623="",Input!$A624=""),"", IF(Input!F623="","Data is missing.","")))),"",IF(AND(Input!$A623="",SUMPRODUCT(--(LEN(Input!$A624:'Input'!$A$1006)&gt;0))&lt;&gt;0),"Row is skipped.",IF(AND(Input!$A623="",Input!$A624=""),"", IF(Input!F623="","Data is missing.",""))))</f>
        <v/>
      </c>
      <c r="H624" s="190" t="str">
        <f>IF(ISERROR(IF(AND(Input!$A623="",SUMPRODUCT(--(LEN(Input!$A624:'Input'!$A$1006)&gt;0))&lt;&gt;0),"Row is skipped.",IF(AND(Input!$A623="",Input!$A624=""),"", IF(Input!G623="","Data is missing.","")))),"",IF(AND(Input!$A623="",SUMPRODUCT(--(LEN(Input!$A624:'Input'!$A$1006)&gt;0))&lt;&gt;0),"Row is skipped.",IF(AND(Input!$A623="",Input!$A624=""),"", IF(Input!G623="","Data is missing.",""))))</f>
        <v/>
      </c>
      <c r="I624" s="156"/>
      <c r="J624" s="191" t="str">
        <f>IFERROR(VLOOKUP(VLOOKUP(Input!$D623,'Measure List'!$A:$AN,40,FALSE),UIR!$A$1:$Q$27,17,FALSE),"")</f>
        <v/>
      </c>
      <c r="K624" s="192" t="str">
        <f>IFERROR(VLOOKUP(Input!$D623,'Measure List'!$A:$AN,40,FALSE),"")</f>
        <v/>
      </c>
      <c r="L624" s="156"/>
      <c r="M624" s="193" t="str">
        <f>IF(B624="","",IF(AND(Input!H623="",IFERROR(VLOOKUP(K624,UIR!$A$2:$P$21,2,FALSE),"")&lt;&gt;""),"Data is Missing.",""))</f>
        <v/>
      </c>
      <c r="N624" s="194" t="str">
        <f>IF(B624="","",IF(AND(Input!I623="",IFERROR(VLOOKUP(K624,UIR!$A$2:$P$21,3,FALSE),"")&lt;&gt;""),"Data is Missing.",""))</f>
        <v/>
      </c>
      <c r="O624" s="194" t="str">
        <f>IF(B624="","",IF(AND(Input!J623="",IFERROR(VLOOKUP(K624,UIR!$A$2:$P$21,4,FALSE),"")&lt;&gt;""),"Data is Missing.",""))</f>
        <v/>
      </c>
      <c r="P624" s="194" t="str">
        <f>IF(B624="","",IF(AND(Input!K623="",IFERROR(VLOOKUP(K624,UIR!$A$2:$P$21,5,FALSE),"")&lt;&gt;""),"Data is Missing.",""))</f>
        <v/>
      </c>
      <c r="Q624" s="194" t="str">
        <f>IF(B624="","",IF(AND(Input!L623="",IFERROR(VLOOKUP(K624,UIR!$A$2:$P$21,6,FALSE),"")&lt;&gt;""),"Data is Missing.",""))</f>
        <v/>
      </c>
      <c r="R624" s="194" t="str">
        <f>IF(B624="","",IF(AND(Input!M623="",IFERROR(VLOOKUP(K624,UIR!$A$2:$P$21,7,FALSE),"")&lt;&gt;""),"Data is Missing.",""))</f>
        <v/>
      </c>
      <c r="S624" s="194" t="str">
        <f>IF(B624="","",IF(AND(Input!P623="",IFERROR(VLOOKUP(K624,UIR!$A$2:$P$21,8,FALSE),"")&lt;&gt;""),"Data is Missing.",""))</f>
        <v/>
      </c>
      <c r="T624" s="194" t="str">
        <f>IF(B624="","",IF(AND(Input!Q623="",IFERROR(VLOOKUP(K624,UIR!$A$2:$P$21,9,FALSE),"")&lt;&gt;""),"Data is Missing.",""))</f>
        <v/>
      </c>
      <c r="U624" s="194"/>
      <c r="V624" s="194" t="str">
        <f>IF(B624="","",IF(AND(Input!S623="",IFERROR(VLOOKUP(K624,UIR!$A$2:$P$21,11,FALSE),"")&lt;&gt;""),"Data is Missing.",""))</f>
        <v/>
      </c>
      <c r="W624" s="194" t="str">
        <f>IF(B624="","",IF(AND(Input!T623="",IFERROR(VLOOKUP(K624,UIR!$A$2:$P$21,12,FALSE),"")&lt;&gt;""),"Data is Missing.",""))</f>
        <v/>
      </c>
      <c r="X624" s="194" t="str">
        <f>IF(B624="","",IF(AND(Input!V623="",IFERROR(VLOOKUP(K624,UIR!$A$2:$P$21,13,FALSE),"")&lt;&gt;""),"Data is Missing.",""))</f>
        <v/>
      </c>
      <c r="Y624" s="194" t="str">
        <f>IF(B624="","",IF(AND(Input!W623="",IFERROR(VLOOKUP(K624,UIR!$A$2:$P$21,14,FALSE),"")&lt;&gt;""),"Data is Missing.",""))</f>
        <v/>
      </c>
      <c r="Z624" s="194" t="str">
        <f>IF(B624="","",IF(AND(Input!X623="",IFERROR(VLOOKUP(K624,UIR!$A$2:$P$21,15,FALSE),"")&lt;&gt;""),"Data is Missing.",""))</f>
        <v/>
      </c>
      <c r="AA624" s="195" t="str">
        <f>IF(B624="","",IF(AND(Input!Y623="",IFERROR(VLOOKUP(K624,UIR!$A$2:$P$21,16,FALSE),"")&lt;&gt;""),"Data is Missing.",""))</f>
        <v/>
      </c>
      <c r="AC624" s="202" t="str">
        <f>IF(ISERROR(IF(Input!D623="","",IF(ISERROR(VLOOKUP(Input!D623,'Measure List'!$A$2:$A$30000,1,0)),"Invalid RefNo",""))),"",IF(Input!D623="","",IF(ISERROR(VLOOKUP(Input!D623,'Measure List'!$A$2:$A$30000,1,0)),"Invalid RefNo","")))</f>
        <v/>
      </c>
      <c r="AD624" s="156"/>
      <c r="AE624" s="156"/>
      <c r="AF624" s="156"/>
      <c r="AG624" s="156"/>
      <c r="AH624" s="156"/>
      <c r="AI624" s="156"/>
      <c r="AJ624" s="156"/>
      <c r="AK624" s="156"/>
      <c r="AL624" s="203" t="str">
        <f>IF(COUNTIF(Dropdowns!$K$2:$K$7,Input!S623)&gt;0,"",IF(Input!S623="","","Invalid Type"))</f>
        <v/>
      </c>
      <c r="AN624" s="204" t="str">
        <f>IF(Input!C623="","",IF(ISNUMBER(VALUE(Input!C623)),"","Needs to be a number."))</f>
        <v/>
      </c>
      <c r="AO624" s="205" t="str">
        <f>IF(Input!E623="","",IF(ISNUMBER(VALUE(Input!E623)),"","Needs to be a number."))</f>
        <v/>
      </c>
      <c r="AP624" s="205" t="str">
        <f>IF(Input!N623="","",IF(ISNUMBER(VALUE(Input!N623)),"","Needs to be a number."))</f>
        <v/>
      </c>
      <c r="AQ624" s="205" t="str">
        <f>IF(Input!O623="","",IF(ISNUMBER(VALUE(Input!O623)),"","Needs to be a number."))</f>
        <v/>
      </c>
      <c r="AR624" s="205" t="str">
        <f>IF(Input!V623="","",IF(ISNUMBER(VALUE(Input!V623)),"","Needs to be a number."))</f>
        <v/>
      </c>
      <c r="AS624" s="205" t="str">
        <f>IF(Input!W623="","",IF(ISNUMBER(VALUE(Input!W623)),"","Needs to be a number."))</f>
        <v/>
      </c>
      <c r="AT624" s="205" t="str">
        <f>IF(Input!X623="","",IF(ISNUMBER(VALUE(Input!X623)),"","Needs to be a number."))</f>
        <v/>
      </c>
      <c r="AU624" s="206" t="str">
        <f>IF(Input!Y623="","",IF(ISNUMBER(VALUE(Input!Y623)),"","Needs to be a number."))</f>
        <v/>
      </c>
      <c r="AW624" s="259" t="str">
        <f>IF(OR(VALUE(Input!C623)&lt;0,VALUE(Input!C623)&gt;100), "Invalid EEI %","")</f>
        <v/>
      </c>
      <c r="AX624" s="207"/>
      <c r="AY624" s="278" t="str">
        <f>IF(Input!E623="","",IF(VALUE(Input!E623)=0,"Do not enter 0.",""))</f>
        <v/>
      </c>
    </row>
    <row r="625" spans="2:51" x14ac:dyDescent="0.3">
      <c r="B625" s="188" t="str">
        <f>Input!A624</f>
        <v/>
      </c>
      <c r="C625" s="189" t="str">
        <f>IF(ISERROR(IF(AND(Input!$A624="",SUMPRODUCT(--(LEN(Input!$A625:'Input'!$A$1006)&gt;0))&lt;&gt;0),"Row is skipped.",IF(AND(Input!$A624="",Input!$A625=""),"", IF(Input!B624="","Data is missing.","")))),"",IF(AND(Input!$A624="",SUMPRODUCT(--(LEN(Input!$A625:'Input'!$A$1006)&gt;0))&lt;&gt;0),"Row is skipped.",IF(AND(Input!$A624="",Input!$A625=""),"", IF(Input!B624="","Data is missing.",""))))</f>
        <v/>
      </c>
      <c r="D625" s="189" t="str">
        <f>IF(ISERROR(IF(AND(Input!$A624="",SUMPRODUCT(--(LEN(Input!$A625:'Input'!$A$1006)&gt;0))&lt;&gt;0),"Row is skipped.",IF(AND(Input!$A624="",Input!$A625=""),"", IF(Input!C624="","Data is missing.","")))),"",IF(AND(Input!$A624="",SUMPRODUCT(--(LEN(Input!$A625:'Input'!$A$1006)&gt;0))&lt;&gt;0),"Row is skipped.",IF(AND(Input!$A624="",Input!$A625=""),"", IF(Input!C624="","Data is missing.",""))))</f>
        <v/>
      </c>
      <c r="E625" s="189" t="str">
        <f>IF(ISERROR(IF(AND(Input!$A624="",SUMPRODUCT(--(LEN(Input!$A625:'Input'!$A$1006)&gt;0))&lt;&gt;0),"Row is skipped.",IF(AND(Input!$A624="",Input!$A625=""),"", IF(Input!D624="","Data is missing.","")))),"",IF(AND(Input!$A624="",SUMPRODUCT(--(LEN(Input!$A625:'Input'!$A$1006)&gt;0))&lt;&gt;0),"Row is skipped.",IF(AND(Input!$A624="",Input!$A625=""),"", IF(Input!D624="","Data is missing.",""))))</f>
        <v/>
      </c>
      <c r="F625" s="189" t="str">
        <f>IF(ISERROR(IF(AND(Input!$A624="",SUMPRODUCT(--(LEN(Input!$A625:'Input'!$A$1006)&gt;0))&lt;&gt;0),"Row is skipped.",IF(AND(Input!$A624="",Input!$A625=""),"", IF(Input!E624="","Data is missing.","")))),"",IF(AND(Input!$A624="",SUMPRODUCT(--(LEN(Input!$A625:'Input'!$A$1006)&gt;0))&lt;&gt;0),"Row is skipped.",IF(AND(Input!$A624="",Input!$A625=""),"", IF(Input!E624="","Data is missing.",""))))</f>
        <v/>
      </c>
      <c r="G625" s="189" t="str">
        <f>IF(ISERROR(IF(AND(Input!$A624="",SUMPRODUCT(--(LEN(Input!$A625:'Input'!$A$1006)&gt;0))&lt;&gt;0),"Row is skipped.",IF(AND(Input!$A624="",Input!$A625=""),"", IF(Input!F624="","Data is missing.","")))),"",IF(AND(Input!$A624="",SUMPRODUCT(--(LEN(Input!$A625:'Input'!$A$1006)&gt;0))&lt;&gt;0),"Row is skipped.",IF(AND(Input!$A624="",Input!$A625=""),"", IF(Input!F624="","Data is missing.",""))))</f>
        <v/>
      </c>
      <c r="H625" s="190" t="str">
        <f>IF(ISERROR(IF(AND(Input!$A624="",SUMPRODUCT(--(LEN(Input!$A625:'Input'!$A$1006)&gt;0))&lt;&gt;0),"Row is skipped.",IF(AND(Input!$A624="",Input!$A625=""),"", IF(Input!G624="","Data is missing.","")))),"",IF(AND(Input!$A624="",SUMPRODUCT(--(LEN(Input!$A625:'Input'!$A$1006)&gt;0))&lt;&gt;0),"Row is skipped.",IF(AND(Input!$A624="",Input!$A625=""),"", IF(Input!G624="","Data is missing.",""))))</f>
        <v/>
      </c>
      <c r="I625" s="156"/>
      <c r="J625" s="191" t="str">
        <f>IFERROR(VLOOKUP(VLOOKUP(Input!$D624,'Measure List'!$A:$AN,40,FALSE),UIR!$A$1:$Q$27,17,FALSE),"")</f>
        <v/>
      </c>
      <c r="K625" s="192" t="str">
        <f>IFERROR(VLOOKUP(Input!$D624,'Measure List'!$A:$AN,40,FALSE),"")</f>
        <v/>
      </c>
      <c r="L625" s="156"/>
      <c r="M625" s="193" t="str">
        <f>IF(B625="","",IF(AND(Input!H624="",IFERROR(VLOOKUP(K625,UIR!$A$2:$P$21,2,FALSE),"")&lt;&gt;""),"Data is Missing.",""))</f>
        <v/>
      </c>
      <c r="N625" s="194" t="str">
        <f>IF(B625="","",IF(AND(Input!I624="",IFERROR(VLOOKUP(K625,UIR!$A$2:$P$21,3,FALSE),"")&lt;&gt;""),"Data is Missing.",""))</f>
        <v/>
      </c>
      <c r="O625" s="194" t="str">
        <f>IF(B625="","",IF(AND(Input!J624="",IFERROR(VLOOKUP(K625,UIR!$A$2:$P$21,4,FALSE),"")&lt;&gt;""),"Data is Missing.",""))</f>
        <v/>
      </c>
      <c r="P625" s="194" t="str">
        <f>IF(B625="","",IF(AND(Input!K624="",IFERROR(VLOOKUP(K625,UIR!$A$2:$P$21,5,FALSE),"")&lt;&gt;""),"Data is Missing.",""))</f>
        <v/>
      </c>
      <c r="Q625" s="194" t="str">
        <f>IF(B625="","",IF(AND(Input!L624="",IFERROR(VLOOKUP(K625,UIR!$A$2:$P$21,6,FALSE),"")&lt;&gt;""),"Data is Missing.",""))</f>
        <v/>
      </c>
      <c r="R625" s="194" t="str">
        <f>IF(B625="","",IF(AND(Input!M624="",IFERROR(VLOOKUP(K625,UIR!$A$2:$P$21,7,FALSE),"")&lt;&gt;""),"Data is Missing.",""))</f>
        <v/>
      </c>
      <c r="S625" s="194" t="str">
        <f>IF(B625="","",IF(AND(Input!P624="",IFERROR(VLOOKUP(K625,UIR!$A$2:$P$21,8,FALSE),"")&lt;&gt;""),"Data is Missing.",""))</f>
        <v/>
      </c>
      <c r="T625" s="194" t="str">
        <f>IF(B625="","",IF(AND(Input!Q624="",IFERROR(VLOOKUP(K625,UIR!$A$2:$P$21,9,FALSE),"")&lt;&gt;""),"Data is Missing.",""))</f>
        <v/>
      </c>
      <c r="U625" s="194"/>
      <c r="V625" s="194" t="str">
        <f>IF(B625="","",IF(AND(Input!S624="",IFERROR(VLOOKUP(K625,UIR!$A$2:$P$21,11,FALSE),"")&lt;&gt;""),"Data is Missing.",""))</f>
        <v/>
      </c>
      <c r="W625" s="194" t="str">
        <f>IF(B625="","",IF(AND(Input!T624="",IFERROR(VLOOKUP(K625,UIR!$A$2:$P$21,12,FALSE),"")&lt;&gt;""),"Data is Missing.",""))</f>
        <v/>
      </c>
      <c r="X625" s="194" t="str">
        <f>IF(B625="","",IF(AND(Input!V624="",IFERROR(VLOOKUP(K625,UIR!$A$2:$P$21,13,FALSE),"")&lt;&gt;""),"Data is Missing.",""))</f>
        <v/>
      </c>
      <c r="Y625" s="194" t="str">
        <f>IF(B625="","",IF(AND(Input!W624="",IFERROR(VLOOKUP(K625,UIR!$A$2:$P$21,14,FALSE),"")&lt;&gt;""),"Data is Missing.",""))</f>
        <v/>
      </c>
      <c r="Z625" s="194" t="str">
        <f>IF(B625="","",IF(AND(Input!X624="",IFERROR(VLOOKUP(K625,UIR!$A$2:$P$21,15,FALSE),"")&lt;&gt;""),"Data is Missing.",""))</f>
        <v/>
      </c>
      <c r="AA625" s="195" t="str">
        <f>IF(B625="","",IF(AND(Input!Y624="",IFERROR(VLOOKUP(K625,UIR!$A$2:$P$21,16,FALSE),"")&lt;&gt;""),"Data is Missing.",""))</f>
        <v/>
      </c>
      <c r="AC625" s="202" t="str">
        <f>IF(ISERROR(IF(Input!D624="","",IF(ISERROR(VLOOKUP(Input!D624,'Measure List'!$A$2:$A$30000,1,0)),"Invalid RefNo",""))),"",IF(Input!D624="","",IF(ISERROR(VLOOKUP(Input!D624,'Measure List'!$A$2:$A$30000,1,0)),"Invalid RefNo","")))</f>
        <v/>
      </c>
      <c r="AD625" s="156"/>
      <c r="AE625" s="156"/>
      <c r="AF625" s="156"/>
      <c r="AG625" s="156"/>
      <c r="AH625" s="156"/>
      <c r="AI625" s="156"/>
      <c r="AJ625" s="156"/>
      <c r="AK625" s="156"/>
      <c r="AL625" s="203" t="str">
        <f>IF(COUNTIF(Dropdowns!$K$2:$K$7,Input!S624)&gt;0,"",IF(Input!S624="","","Invalid Type"))</f>
        <v/>
      </c>
      <c r="AN625" s="204" t="str">
        <f>IF(Input!C624="","",IF(ISNUMBER(VALUE(Input!C624)),"","Needs to be a number."))</f>
        <v/>
      </c>
      <c r="AO625" s="205" t="str">
        <f>IF(Input!E624="","",IF(ISNUMBER(VALUE(Input!E624)),"","Needs to be a number."))</f>
        <v/>
      </c>
      <c r="AP625" s="205" t="str">
        <f>IF(Input!N624="","",IF(ISNUMBER(VALUE(Input!N624)),"","Needs to be a number."))</f>
        <v/>
      </c>
      <c r="AQ625" s="205" t="str">
        <f>IF(Input!O624="","",IF(ISNUMBER(VALUE(Input!O624)),"","Needs to be a number."))</f>
        <v/>
      </c>
      <c r="AR625" s="205" t="str">
        <f>IF(Input!V624="","",IF(ISNUMBER(VALUE(Input!V624)),"","Needs to be a number."))</f>
        <v/>
      </c>
      <c r="AS625" s="205" t="str">
        <f>IF(Input!W624="","",IF(ISNUMBER(VALUE(Input!W624)),"","Needs to be a number."))</f>
        <v/>
      </c>
      <c r="AT625" s="205" t="str">
        <f>IF(Input!X624="","",IF(ISNUMBER(VALUE(Input!X624)),"","Needs to be a number."))</f>
        <v/>
      </c>
      <c r="AU625" s="206" t="str">
        <f>IF(Input!Y624="","",IF(ISNUMBER(VALUE(Input!Y624)),"","Needs to be a number."))</f>
        <v/>
      </c>
      <c r="AW625" s="259" t="str">
        <f>IF(OR(VALUE(Input!C624)&lt;0,VALUE(Input!C624)&gt;100), "Invalid EEI %","")</f>
        <v/>
      </c>
      <c r="AX625" s="207"/>
      <c r="AY625" s="278" t="str">
        <f>IF(Input!E624="","",IF(VALUE(Input!E624)=0,"Do not enter 0.",""))</f>
        <v/>
      </c>
    </row>
    <row r="626" spans="2:51" x14ac:dyDescent="0.3">
      <c r="B626" s="188" t="str">
        <f>Input!A625</f>
        <v/>
      </c>
      <c r="C626" s="189" t="str">
        <f>IF(ISERROR(IF(AND(Input!$A625="",SUMPRODUCT(--(LEN(Input!$A626:'Input'!$A$1006)&gt;0))&lt;&gt;0),"Row is skipped.",IF(AND(Input!$A625="",Input!$A626=""),"", IF(Input!B625="","Data is missing.","")))),"",IF(AND(Input!$A625="",SUMPRODUCT(--(LEN(Input!$A626:'Input'!$A$1006)&gt;0))&lt;&gt;0),"Row is skipped.",IF(AND(Input!$A625="",Input!$A626=""),"", IF(Input!B625="","Data is missing.",""))))</f>
        <v/>
      </c>
      <c r="D626" s="189" t="str">
        <f>IF(ISERROR(IF(AND(Input!$A625="",SUMPRODUCT(--(LEN(Input!$A626:'Input'!$A$1006)&gt;0))&lt;&gt;0),"Row is skipped.",IF(AND(Input!$A625="",Input!$A626=""),"", IF(Input!C625="","Data is missing.","")))),"",IF(AND(Input!$A625="",SUMPRODUCT(--(LEN(Input!$A626:'Input'!$A$1006)&gt;0))&lt;&gt;0),"Row is skipped.",IF(AND(Input!$A625="",Input!$A626=""),"", IF(Input!C625="","Data is missing.",""))))</f>
        <v/>
      </c>
      <c r="E626" s="189" t="str">
        <f>IF(ISERROR(IF(AND(Input!$A625="",SUMPRODUCT(--(LEN(Input!$A626:'Input'!$A$1006)&gt;0))&lt;&gt;0),"Row is skipped.",IF(AND(Input!$A625="",Input!$A626=""),"", IF(Input!D625="","Data is missing.","")))),"",IF(AND(Input!$A625="",SUMPRODUCT(--(LEN(Input!$A626:'Input'!$A$1006)&gt;0))&lt;&gt;0),"Row is skipped.",IF(AND(Input!$A625="",Input!$A626=""),"", IF(Input!D625="","Data is missing.",""))))</f>
        <v/>
      </c>
      <c r="F626" s="189" t="str">
        <f>IF(ISERROR(IF(AND(Input!$A625="",SUMPRODUCT(--(LEN(Input!$A626:'Input'!$A$1006)&gt;0))&lt;&gt;0),"Row is skipped.",IF(AND(Input!$A625="",Input!$A626=""),"", IF(Input!E625="","Data is missing.","")))),"",IF(AND(Input!$A625="",SUMPRODUCT(--(LEN(Input!$A626:'Input'!$A$1006)&gt;0))&lt;&gt;0),"Row is skipped.",IF(AND(Input!$A625="",Input!$A626=""),"", IF(Input!E625="","Data is missing.",""))))</f>
        <v/>
      </c>
      <c r="G626" s="189" t="str">
        <f>IF(ISERROR(IF(AND(Input!$A625="",SUMPRODUCT(--(LEN(Input!$A626:'Input'!$A$1006)&gt;0))&lt;&gt;0),"Row is skipped.",IF(AND(Input!$A625="",Input!$A626=""),"", IF(Input!F625="","Data is missing.","")))),"",IF(AND(Input!$A625="",SUMPRODUCT(--(LEN(Input!$A626:'Input'!$A$1006)&gt;0))&lt;&gt;0),"Row is skipped.",IF(AND(Input!$A625="",Input!$A626=""),"", IF(Input!F625="","Data is missing.",""))))</f>
        <v/>
      </c>
      <c r="H626" s="190" t="str">
        <f>IF(ISERROR(IF(AND(Input!$A625="",SUMPRODUCT(--(LEN(Input!$A626:'Input'!$A$1006)&gt;0))&lt;&gt;0),"Row is skipped.",IF(AND(Input!$A625="",Input!$A626=""),"", IF(Input!G625="","Data is missing.","")))),"",IF(AND(Input!$A625="",SUMPRODUCT(--(LEN(Input!$A626:'Input'!$A$1006)&gt;0))&lt;&gt;0),"Row is skipped.",IF(AND(Input!$A625="",Input!$A626=""),"", IF(Input!G625="","Data is missing.",""))))</f>
        <v/>
      </c>
      <c r="I626" s="156"/>
      <c r="J626" s="191" t="str">
        <f>IFERROR(VLOOKUP(VLOOKUP(Input!$D625,'Measure List'!$A:$AN,40,FALSE),UIR!$A$1:$Q$27,17,FALSE),"")</f>
        <v/>
      </c>
      <c r="K626" s="192" t="str">
        <f>IFERROR(VLOOKUP(Input!$D625,'Measure List'!$A:$AN,40,FALSE),"")</f>
        <v/>
      </c>
      <c r="L626" s="156"/>
      <c r="M626" s="193" t="str">
        <f>IF(B626="","",IF(AND(Input!H625="",IFERROR(VLOOKUP(K626,UIR!$A$2:$P$21,2,FALSE),"")&lt;&gt;""),"Data is Missing.",""))</f>
        <v/>
      </c>
      <c r="N626" s="194" t="str">
        <f>IF(B626="","",IF(AND(Input!I625="",IFERROR(VLOOKUP(K626,UIR!$A$2:$P$21,3,FALSE),"")&lt;&gt;""),"Data is Missing.",""))</f>
        <v/>
      </c>
      <c r="O626" s="194" t="str">
        <f>IF(B626="","",IF(AND(Input!J625="",IFERROR(VLOOKUP(K626,UIR!$A$2:$P$21,4,FALSE),"")&lt;&gt;""),"Data is Missing.",""))</f>
        <v/>
      </c>
      <c r="P626" s="194" t="str">
        <f>IF(B626="","",IF(AND(Input!K625="",IFERROR(VLOOKUP(K626,UIR!$A$2:$P$21,5,FALSE),"")&lt;&gt;""),"Data is Missing.",""))</f>
        <v/>
      </c>
      <c r="Q626" s="194" t="str">
        <f>IF(B626="","",IF(AND(Input!L625="",IFERROR(VLOOKUP(K626,UIR!$A$2:$P$21,6,FALSE),"")&lt;&gt;""),"Data is Missing.",""))</f>
        <v/>
      </c>
      <c r="R626" s="194" t="str">
        <f>IF(B626="","",IF(AND(Input!M625="",IFERROR(VLOOKUP(K626,UIR!$A$2:$P$21,7,FALSE),"")&lt;&gt;""),"Data is Missing.",""))</f>
        <v/>
      </c>
      <c r="S626" s="194" t="str">
        <f>IF(B626="","",IF(AND(Input!P625="",IFERROR(VLOOKUP(K626,UIR!$A$2:$P$21,8,FALSE),"")&lt;&gt;""),"Data is Missing.",""))</f>
        <v/>
      </c>
      <c r="T626" s="194" t="str">
        <f>IF(B626="","",IF(AND(Input!Q625="",IFERROR(VLOOKUP(K626,UIR!$A$2:$P$21,9,FALSE),"")&lt;&gt;""),"Data is Missing.",""))</f>
        <v/>
      </c>
      <c r="U626" s="194"/>
      <c r="V626" s="194" t="str">
        <f>IF(B626="","",IF(AND(Input!S625="",IFERROR(VLOOKUP(K626,UIR!$A$2:$P$21,11,FALSE),"")&lt;&gt;""),"Data is Missing.",""))</f>
        <v/>
      </c>
      <c r="W626" s="194" t="str">
        <f>IF(B626="","",IF(AND(Input!T625="",IFERROR(VLOOKUP(K626,UIR!$A$2:$P$21,12,FALSE),"")&lt;&gt;""),"Data is Missing.",""))</f>
        <v/>
      </c>
      <c r="X626" s="194" t="str">
        <f>IF(B626="","",IF(AND(Input!V625="",IFERROR(VLOOKUP(K626,UIR!$A$2:$P$21,13,FALSE),"")&lt;&gt;""),"Data is Missing.",""))</f>
        <v/>
      </c>
      <c r="Y626" s="194" t="str">
        <f>IF(B626="","",IF(AND(Input!W625="",IFERROR(VLOOKUP(K626,UIR!$A$2:$P$21,14,FALSE),"")&lt;&gt;""),"Data is Missing.",""))</f>
        <v/>
      </c>
      <c r="Z626" s="194" t="str">
        <f>IF(B626="","",IF(AND(Input!X625="",IFERROR(VLOOKUP(K626,UIR!$A$2:$P$21,15,FALSE),"")&lt;&gt;""),"Data is Missing.",""))</f>
        <v/>
      </c>
      <c r="AA626" s="195" t="str">
        <f>IF(B626="","",IF(AND(Input!Y625="",IFERROR(VLOOKUP(K626,UIR!$A$2:$P$21,16,FALSE),"")&lt;&gt;""),"Data is Missing.",""))</f>
        <v/>
      </c>
      <c r="AC626" s="202" t="str">
        <f>IF(ISERROR(IF(Input!D625="","",IF(ISERROR(VLOOKUP(Input!D625,'Measure List'!$A$2:$A$30000,1,0)),"Invalid RefNo",""))),"",IF(Input!D625="","",IF(ISERROR(VLOOKUP(Input!D625,'Measure List'!$A$2:$A$30000,1,0)),"Invalid RefNo","")))</f>
        <v/>
      </c>
      <c r="AD626" s="156"/>
      <c r="AE626" s="156"/>
      <c r="AF626" s="156"/>
      <c r="AG626" s="156"/>
      <c r="AH626" s="156"/>
      <c r="AI626" s="156"/>
      <c r="AJ626" s="156"/>
      <c r="AK626" s="156"/>
      <c r="AL626" s="203" t="str">
        <f>IF(COUNTIF(Dropdowns!$K$2:$K$7,Input!S625)&gt;0,"",IF(Input!S625="","","Invalid Type"))</f>
        <v/>
      </c>
      <c r="AN626" s="204" t="str">
        <f>IF(Input!C625="","",IF(ISNUMBER(VALUE(Input!C625)),"","Needs to be a number."))</f>
        <v/>
      </c>
      <c r="AO626" s="205" t="str">
        <f>IF(Input!E625="","",IF(ISNUMBER(VALUE(Input!E625)),"","Needs to be a number."))</f>
        <v/>
      </c>
      <c r="AP626" s="205" t="str">
        <f>IF(Input!N625="","",IF(ISNUMBER(VALUE(Input!N625)),"","Needs to be a number."))</f>
        <v/>
      </c>
      <c r="AQ626" s="205" t="str">
        <f>IF(Input!O625="","",IF(ISNUMBER(VALUE(Input!O625)),"","Needs to be a number."))</f>
        <v/>
      </c>
      <c r="AR626" s="205" t="str">
        <f>IF(Input!V625="","",IF(ISNUMBER(VALUE(Input!V625)),"","Needs to be a number."))</f>
        <v/>
      </c>
      <c r="AS626" s="205" t="str">
        <f>IF(Input!W625="","",IF(ISNUMBER(VALUE(Input!W625)),"","Needs to be a number."))</f>
        <v/>
      </c>
      <c r="AT626" s="205" t="str">
        <f>IF(Input!X625="","",IF(ISNUMBER(VALUE(Input!X625)),"","Needs to be a number."))</f>
        <v/>
      </c>
      <c r="AU626" s="206" t="str">
        <f>IF(Input!Y625="","",IF(ISNUMBER(VALUE(Input!Y625)),"","Needs to be a number."))</f>
        <v/>
      </c>
      <c r="AW626" s="259" t="str">
        <f>IF(OR(VALUE(Input!C625)&lt;0,VALUE(Input!C625)&gt;100), "Invalid EEI %","")</f>
        <v/>
      </c>
      <c r="AX626" s="207"/>
      <c r="AY626" s="278" t="str">
        <f>IF(Input!E625="","",IF(VALUE(Input!E625)=0,"Do not enter 0.",""))</f>
        <v/>
      </c>
    </row>
    <row r="627" spans="2:51" x14ac:dyDescent="0.3">
      <c r="B627" s="188" t="str">
        <f>Input!A626</f>
        <v/>
      </c>
      <c r="C627" s="189" t="str">
        <f>IF(ISERROR(IF(AND(Input!$A626="",SUMPRODUCT(--(LEN(Input!$A627:'Input'!$A$1006)&gt;0))&lt;&gt;0),"Row is skipped.",IF(AND(Input!$A626="",Input!$A627=""),"", IF(Input!B626="","Data is missing.","")))),"",IF(AND(Input!$A626="",SUMPRODUCT(--(LEN(Input!$A627:'Input'!$A$1006)&gt;0))&lt;&gt;0),"Row is skipped.",IF(AND(Input!$A626="",Input!$A627=""),"", IF(Input!B626="","Data is missing.",""))))</f>
        <v/>
      </c>
      <c r="D627" s="189" t="str">
        <f>IF(ISERROR(IF(AND(Input!$A626="",SUMPRODUCT(--(LEN(Input!$A627:'Input'!$A$1006)&gt;0))&lt;&gt;0),"Row is skipped.",IF(AND(Input!$A626="",Input!$A627=""),"", IF(Input!C626="","Data is missing.","")))),"",IF(AND(Input!$A626="",SUMPRODUCT(--(LEN(Input!$A627:'Input'!$A$1006)&gt;0))&lt;&gt;0),"Row is skipped.",IF(AND(Input!$A626="",Input!$A627=""),"", IF(Input!C626="","Data is missing.",""))))</f>
        <v/>
      </c>
      <c r="E627" s="189" t="str">
        <f>IF(ISERROR(IF(AND(Input!$A626="",SUMPRODUCT(--(LEN(Input!$A627:'Input'!$A$1006)&gt;0))&lt;&gt;0),"Row is skipped.",IF(AND(Input!$A626="",Input!$A627=""),"", IF(Input!D626="","Data is missing.","")))),"",IF(AND(Input!$A626="",SUMPRODUCT(--(LEN(Input!$A627:'Input'!$A$1006)&gt;0))&lt;&gt;0),"Row is skipped.",IF(AND(Input!$A626="",Input!$A627=""),"", IF(Input!D626="","Data is missing.",""))))</f>
        <v/>
      </c>
      <c r="F627" s="189" t="str">
        <f>IF(ISERROR(IF(AND(Input!$A626="",SUMPRODUCT(--(LEN(Input!$A627:'Input'!$A$1006)&gt;0))&lt;&gt;0),"Row is skipped.",IF(AND(Input!$A626="",Input!$A627=""),"", IF(Input!E626="","Data is missing.","")))),"",IF(AND(Input!$A626="",SUMPRODUCT(--(LEN(Input!$A627:'Input'!$A$1006)&gt;0))&lt;&gt;0),"Row is skipped.",IF(AND(Input!$A626="",Input!$A627=""),"", IF(Input!E626="","Data is missing.",""))))</f>
        <v/>
      </c>
      <c r="G627" s="189" t="str">
        <f>IF(ISERROR(IF(AND(Input!$A626="",SUMPRODUCT(--(LEN(Input!$A627:'Input'!$A$1006)&gt;0))&lt;&gt;0),"Row is skipped.",IF(AND(Input!$A626="",Input!$A627=""),"", IF(Input!F626="","Data is missing.","")))),"",IF(AND(Input!$A626="",SUMPRODUCT(--(LEN(Input!$A627:'Input'!$A$1006)&gt;0))&lt;&gt;0),"Row is skipped.",IF(AND(Input!$A626="",Input!$A627=""),"", IF(Input!F626="","Data is missing.",""))))</f>
        <v/>
      </c>
      <c r="H627" s="190" t="str">
        <f>IF(ISERROR(IF(AND(Input!$A626="",SUMPRODUCT(--(LEN(Input!$A627:'Input'!$A$1006)&gt;0))&lt;&gt;0),"Row is skipped.",IF(AND(Input!$A626="",Input!$A627=""),"", IF(Input!G626="","Data is missing.","")))),"",IF(AND(Input!$A626="",SUMPRODUCT(--(LEN(Input!$A627:'Input'!$A$1006)&gt;0))&lt;&gt;0),"Row is skipped.",IF(AND(Input!$A626="",Input!$A627=""),"", IF(Input!G626="","Data is missing.",""))))</f>
        <v/>
      </c>
      <c r="I627" s="156"/>
      <c r="J627" s="191" t="str">
        <f>IFERROR(VLOOKUP(VLOOKUP(Input!$D626,'Measure List'!$A:$AN,40,FALSE),UIR!$A$1:$Q$27,17,FALSE),"")</f>
        <v/>
      </c>
      <c r="K627" s="192" t="str">
        <f>IFERROR(VLOOKUP(Input!$D626,'Measure List'!$A:$AN,40,FALSE),"")</f>
        <v/>
      </c>
      <c r="L627" s="156"/>
      <c r="M627" s="193" t="str">
        <f>IF(B627="","",IF(AND(Input!H626="",IFERROR(VLOOKUP(K627,UIR!$A$2:$P$21,2,FALSE),"")&lt;&gt;""),"Data is Missing.",""))</f>
        <v/>
      </c>
      <c r="N627" s="194" t="str">
        <f>IF(B627="","",IF(AND(Input!I626="",IFERROR(VLOOKUP(K627,UIR!$A$2:$P$21,3,FALSE),"")&lt;&gt;""),"Data is Missing.",""))</f>
        <v/>
      </c>
      <c r="O627" s="194" t="str">
        <f>IF(B627="","",IF(AND(Input!J626="",IFERROR(VLOOKUP(K627,UIR!$A$2:$P$21,4,FALSE),"")&lt;&gt;""),"Data is Missing.",""))</f>
        <v/>
      </c>
      <c r="P627" s="194" t="str">
        <f>IF(B627="","",IF(AND(Input!K626="",IFERROR(VLOOKUP(K627,UIR!$A$2:$P$21,5,FALSE),"")&lt;&gt;""),"Data is Missing.",""))</f>
        <v/>
      </c>
      <c r="Q627" s="194" t="str">
        <f>IF(B627="","",IF(AND(Input!L626="",IFERROR(VLOOKUP(K627,UIR!$A$2:$P$21,6,FALSE),"")&lt;&gt;""),"Data is Missing.",""))</f>
        <v/>
      </c>
      <c r="R627" s="194" t="str">
        <f>IF(B627="","",IF(AND(Input!M626="",IFERROR(VLOOKUP(K627,UIR!$A$2:$P$21,7,FALSE),"")&lt;&gt;""),"Data is Missing.",""))</f>
        <v/>
      </c>
      <c r="S627" s="194" t="str">
        <f>IF(B627="","",IF(AND(Input!P626="",IFERROR(VLOOKUP(K627,UIR!$A$2:$P$21,8,FALSE),"")&lt;&gt;""),"Data is Missing.",""))</f>
        <v/>
      </c>
      <c r="T627" s="194" t="str">
        <f>IF(B627="","",IF(AND(Input!Q626="",IFERROR(VLOOKUP(K627,UIR!$A$2:$P$21,9,FALSE),"")&lt;&gt;""),"Data is Missing.",""))</f>
        <v/>
      </c>
      <c r="U627" s="194"/>
      <c r="V627" s="194" t="str">
        <f>IF(B627="","",IF(AND(Input!S626="",IFERROR(VLOOKUP(K627,UIR!$A$2:$P$21,11,FALSE),"")&lt;&gt;""),"Data is Missing.",""))</f>
        <v/>
      </c>
      <c r="W627" s="194" t="str">
        <f>IF(B627="","",IF(AND(Input!T626="",IFERROR(VLOOKUP(K627,UIR!$A$2:$P$21,12,FALSE),"")&lt;&gt;""),"Data is Missing.",""))</f>
        <v/>
      </c>
      <c r="X627" s="194" t="str">
        <f>IF(B627="","",IF(AND(Input!V626="",IFERROR(VLOOKUP(K627,UIR!$A$2:$P$21,13,FALSE),"")&lt;&gt;""),"Data is Missing.",""))</f>
        <v/>
      </c>
      <c r="Y627" s="194" t="str">
        <f>IF(B627="","",IF(AND(Input!W626="",IFERROR(VLOOKUP(K627,UIR!$A$2:$P$21,14,FALSE),"")&lt;&gt;""),"Data is Missing.",""))</f>
        <v/>
      </c>
      <c r="Z627" s="194" t="str">
        <f>IF(B627="","",IF(AND(Input!X626="",IFERROR(VLOOKUP(K627,UIR!$A$2:$P$21,15,FALSE),"")&lt;&gt;""),"Data is Missing.",""))</f>
        <v/>
      </c>
      <c r="AA627" s="195" t="str">
        <f>IF(B627="","",IF(AND(Input!Y626="",IFERROR(VLOOKUP(K627,UIR!$A$2:$P$21,16,FALSE),"")&lt;&gt;""),"Data is Missing.",""))</f>
        <v/>
      </c>
      <c r="AC627" s="202" t="str">
        <f>IF(ISERROR(IF(Input!D626="","",IF(ISERROR(VLOOKUP(Input!D626,'Measure List'!$A$2:$A$30000,1,0)),"Invalid RefNo",""))),"",IF(Input!D626="","",IF(ISERROR(VLOOKUP(Input!D626,'Measure List'!$A$2:$A$30000,1,0)),"Invalid RefNo","")))</f>
        <v/>
      </c>
      <c r="AD627" s="156"/>
      <c r="AE627" s="156"/>
      <c r="AF627" s="156"/>
      <c r="AG627" s="156"/>
      <c r="AH627" s="156"/>
      <c r="AI627" s="156"/>
      <c r="AJ627" s="156"/>
      <c r="AK627" s="156"/>
      <c r="AL627" s="203" t="str">
        <f>IF(COUNTIF(Dropdowns!$K$2:$K$7,Input!S626)&gt;0,"",IF(Input!S626="","","Invalid Type"))</f>
        <v/>
      </c>
      <c r="AN627" s="204" t="str">
        <f>IF(Input!C626="","",IF(ISNUMBER(VALUE(Input!C626)),"","Needs to be a number."))</f>
        <v/>
      </c>
      <c r="AO627" s="205" t="str">
        <f>IF(Input!E626="","",IF(ISNUMBER(VALUE(Input!E626)),"","Needs to be a number."))</f>
        <v/>
      </c>
      <c r="AP627" s="205" t="str">
        <f>IF(Input!N626="","",IF(ISNUMBER(VALUE(Input!N626)),"","Needs to be a number."))</f>
        <v/>
      </c>
      <c r="AQ627" s="205" t="str">
        <f>IF(Input!O626="","",IF(ISNUMBER(VALUE(Input!O626)),"","Needs to be a number."))</f>
        <v/>
      </c>
      <c r="AR627" s="205" t="str">
        <f>IF(Input!V626="","",IF(ISNUMBER(VALUE(Input!V626)),"","Needs to be a number."))</f>
        <v/>
      </c>
      <c r="AS627" s="205" t="str">
        <f>IF(Input!W626="","",IF(ISNUMBER(VALUE(Input!W626)),"","Needs to be a number."))</f>
        <v/>
      </c>
      <c r="AT627" s="205" t="str">
        <f>IF(Input!X626="","",IF(ISNUMBER(VALUE(Input!X626)),"","Needs to be a number."))</f>
        <v/>
      </c>
      <c r="AU627" s="206" t="str">
        <f>IF(Input!Y626="","",IF(ISNUMBER(VALUE(Input!Y626)),"","Needs to be a number."))</f>
        <v/>
      </c>
      <c r="AW627" s="259" t="str">
        <f>IF(OR(VALUE(Input!C626)&lt;0,VALUE(Input!C626)&gt;100), "Invalid EEI %","")</f>
        <v/>
      </c>
      <c r="AX627" s="207"/>
      <c r="AY627" s="278" t="str">
        <f>IF(Input!E626="","",IF(VALUE(Input!E626)=0,"Do not enter 0.",""))</f>
        <v/>
      </c>
    </row>
    <row r="628" spans="2:51" x14ac:dyDescent="0.3">
      <c r="B628" s="188" t="str">
        <f>Input!A627</f>
        <v/>
      </c>
      <c r="C628" s="189" t="str">
        <f>IF(ISERROR(IF(AND(Input!$A627="",SUMPRODUCT(--(LEN(Input!$A628:'Input'!$A$1006)&gt;0))&lt;&gt;0),"Row is skipped.",IF(AND(Input!$A627="",Input!$A628=""),"", IF(Input!B627="","Data is missing.","")))),"",IF(AND(Input!$A627="",SUMPRODUCT(--(LEN(Input!$A628:'Input'!$A$1006)&gt;0))&lt;&gt;0),"Row is skipped.",IF(AND(Input!$A627="",Input!$A628=""),"", IF(Input!B627="","Data is missing.",""))))</f>
        <v/>
      </c>
      <c r="D628" s="189" t="str">
        <f>IF(ISERROR(IF(AND(Input!$A627="",SUMPRODUCT(--(LEN(Input!$A628:'Input'!$A$1006)&gt;0))&lt;&gt;0),"Row is skipped.",IF(AND(Input!$A627="",Input!$A628=""),"", IF(Input!C627="","Data is missing.","")))),"",IF(AND(Input!$A627="",SUMPRODUCT(--(LEN(Input!$A628:'Input'!$A$1006)&gt;0))&lt;&gt;0),"Row is skipped.",IF(AND(Input!$A627="",Input!$A628=""),"", IF(Input!C627="","Data is missing.",""))))</f>
        <v/>
      </c>
      <c r="E628" s="189" t="str">
        <f>IF(ISERROR(IF(AND(Input!$A627="",SUMPRODUCT(--(LEN(Input!$A628:'Input'!$A$1006)&gt;0))&lt;&gt;0),"Row is skipped.",IF(AND(Input!$A627="",Input!$A628=""),"", IF(Input!D627="","Data is missing.","")))),"",IF(AND(Input!$A627="",SUMPRODUCT(--(LEN(Input!$A628:'Input'!$A$1006)&gt;0))&lt;&gt;0),"Row is skipped.",IF(AND(Input!$A627="",Input!$A628=""),"", IF(Input!D627="","Data is missing.",""))))</f>
        <v/>
      </c>
      <c r="F628" s="189" t="str">
        <f>IF(ISERROR(IF(AND(Input!$A627="",SUMPRODUCT(--(LEN(Input!$A628:'Input'!$A$1006)&gt;0))&lt;&gt;0),"Row is skipped.",IF(AND(Input!$A627="",Input!$A628=""),"", IF(Input!E627="","Data is missing.","")))),"",IF(AND(Input!$A627="",SUMPRODUCT(--(LEN(Input!$A628:'Input'!$A$1006)&gt;0))&lt;&gt;0),"Row is skipped.",IF(AND(Input!$A627="",Input!$A628=""),"", IF(Input!E627="","Data is missing.",""))))</f>
        <v/>
      </c>
      <c r="G628" s="189" t="str">
        <f>IF(ISERROR(IF(AND(Input!$A627="",SUMPRODUCT(--(LEN(Input!$A628:'Input'!$A$1006)&gt;0))&lt;&gt;0),"Row is skipped.",IF(AND(Input!$A627="",Input!$A628=""),"", IF(Input!F627="","Data is missing.","")))),"",IF(AND(Input!$A627="",SUMPRODUCT(--(LEN(Input!$A628:'Input'!$A$1006)&gt;0))&lt;&gt;0),"Row is skipped.",IF(AND(Input!$A627="",Input!$A628=""),"", IF(Input!F627="","Data is missing.",""))))</f>
        <v/>
      </c>
      <c r="H628" s="190" t="str">
        <f>IF(ISERROR(IF(AND(Input!$A627="",SUMPRODUCT(--(LEN(Input!$A628:'Input'!$A$1006)&gt;0))&lt;&gt;0),"Row is skipped.",IF(AND(Input!$A627="",Input!$A628=""),"", IF(Input!G627="","Data is missing.","")))),"",IF(AND(Input!$A627="",SUMPRODUCT(--(LEN(Input!$A628:'Input'!$A$1006)&gt;0))&lt;&gt;0),"Row is skipped.",IF(AND(Input!$A627="",Input!$A628=""),"", IF(Input!G627="","Data is missing.",""))))</f>
        <v/>
      </c>
      <c r="I628" s="156"/>
      <c r="J628" s="191" t="str">
        <f>IFERROR(VLOOKUP(VLOOKUP(Input!$D627,'Measure List'!$A:$AN,40,FALSE),UIR!$A$1:$Q$27,17,FALSE),"")</f>
        <v/>
      </c>
      <c r="K628" s="192" t="str">
        <f>IFERROR(VLOOKUP(Input!$D627,'Measure List'!$A:$AN,40,FALSE),"")</f>
        <v/>
      </c>
      <c r="L628" s="156"/>
      <c r="M628" s="193" t="str">
        <f>IF(B628="","",IF(AND(Input!H627="",IFERROR(VLOOKUP(K628,UIR!$A$2:$P$21,2,FALSE),"")&lt;&gt;""),"Data is Missing.",""))</f>
        <v/>
      </c>
      <c r="N628" s="194" t="str">
        <f>IF(B628="","",IF(AND(Input!I627="",IFERROR(VLOOKUP(K628,UIR!$A$2:$P$21,3,FALSE),"")&lt;&gt;""),"Data is Missing.",""))</f>
        <v/>
      </c>
      <c r="O628" s="194" t="str">
        <f>IF(B628="","",IF(AND(Input!J627="",IFERROR(VLOOKUP(K628,UIR!$A$2:$P$21,4,FALSE),"")&lt;&gt;""),"Data is Missing.",""))</f>
        <v/>
      </c>
      <c r="P628" s="194" t="str">
        <f>IF(B628="","",IF(AND(Input!K627="",IFERROR(VLOOKUP(K628,UIR!$A$2:$P$21,5,FALSE),"")&lt;&gt;""),"Data is Missing.",""))</f>
        <v/>
      </c>
      <c r="Q628" s="194" t="str">
        <f>IF(B628="","",IF(AND(Input!L627="",IFERROR(VLOOKUP(K628,UIR!$A$2:$P$21,6,FALSE),"")&lt;&gt;""),"Data is Missing.",""))</f>
        <v/>
      </c>
      <c r="R628" s="194" t="str">
        <f>IF(B628="","",IF(AND(Input!M627="",IFERROR(VLOOKUP(K628,UIR!$A$2:$P$21,7,FALSE),"")&lt;&gt;""),"Data is Missing.",""))</f>
        <v/>
      </c>
      <c r="S628" s="194" t="str">
        <f>IF(B628="","",IF(AND(Input!P627="",IFERROR(VLOOKUP(K628,UIR!$A$2:$P$21,8,FALSE),"")&lt;&gt;""),"Data is Missing.",""))</f>
        <v/>
      </c>
      <c r="T628" s="194" t="str">
        <f>IF(B628="","",IF(AND(Input!Q627="",IFERROR(VLOOKUP(K628,UIR!$A$2:$P$21,9,FALSE),"")&lt;&gt;""),"Data is Missing.",""))</f>
        <v/>
      </c>
      <c r="U628" s="194"/>
      <c r="V628" s="194" t="str">
        <f>IF(B628="","",IF(AND(Input!S627="",IFERROR(VLOOKUP(K628,UIR!$A$2:$P$21,11,FALSE),"")&lt;&gt;""),"Data is Missing.",""))</f>
        <v/>
      </c>
      <c r="W628" s="194" t="str">
        <f>IF(B628="","",IF(AND(Input!T627="",IFERROR(VLOOKUP(K628,UIR!$A$2:$P$21,12,FALSE),"")&lt;&gt;""),"Data is Missing.",""))</f>
        <v/>
      </c>
      <c r="X628" s="194" t="str">
        <f>IF(B628="","",IF(AND(Input!V627="",IFERROR(VLOOKUP(K628,UIR!$A$2:$P$21,13,FALSE),"")&lt;&gt;""),"Data is Missing.",""))</f>
        <v/>
      </c>
      <c r="Y628" s="194" t="str">
        <f>IF(B628="","",IF(AND(Input!W627="",IFERROR(VLOOKUP(K628,UIR!$A$2:$P$21,14,FALSE),"")&lt;&gt;""),"Data is Missing.",""))</f>
        <v/>
      </c>
      <c r="Z628" s="194" t="str">
        <f>IF(B628="","",IF(AND(Input!X627="",IFERROR(VLOOKUP(K628,UIR!$A$2:$P$21,15,FALSE),"")&lt;&gt;""),"Data is Missing.",""))</f>
        <v/>
      </c>
      <c r="AA628" s="195" t="str">
        <f>IF(B628="","",IF(AND(Input!Y627="",IFERROR(VLOOKUP(K628,UIR!$A$2:$P$21,16,FALSE),"")&lt;&gt;""),"Data is Missing.",""))</f>
        <v/>
      </c>
      <c r="AC628" s="202" t="str">
        <f>IF(ISERROR(IF(Input!D627="","",IF(ISERROR(VLOOKUP(Input!D627,'Measure List'!$A$2:$A$30000,1,0)),"Invalid RefNo",""))),"",IF(Input!D627="","",IF(ISERROR(VLOOKUP(Input!D627,'Measure List'!$A$2:$A$30000,1,0)),"Invalid RefNo","")))</f>
        <v/>
      </c>
      <c r="AD628" s="156"/>
      <c r="AE628" s="156"/>
      <c r="AF628" s="156"/>
      <c r="AG628" s="156"/>
      <c r="AH628" s="156"/>
      <c r="AI628" s="156"/>
      <c r="AJ628" s="156"/>
      <c r="AK628" s="156"/>
      <c r="AL628" s="203" t="str">
        <f>IF(COUNTIF(Dropdowns!$K$2:$K$7,Input!S627)&gt;0,"",IF(Input!S627="","","Invalid Type"))</f>
        <v/>
      </c>
      <c r="AN628" s="204" t="str">
        <f>IF(Input!C627="","",IF(ISNUMBER(VALUE(Input!C627)),"","Needs to be a number."))</f>
        <v/>
      </c>
      <c r="AO628" s="205" t="str">
        <f>IF(Input!E627="","",IF(ISNUMBER(VALUE(Input!E627)),"","Needs to be a number."))</f>
        <v/>
      </c>
      <c r="AP628" s="205" t="str">
        <f>IF(Input!N627="","",IF(ISNUMBER(VALUE(Input!N627)),"","Needs to be a number."))</f>
        <v/>
      </c>
      <c r="AQ628" s="205" t="str">
        <f>IF(Input!O627="","",IF(ISNUMBER(VALUE(Input!O627)),"","Needs to be a number."))</f>
        <v/>
      </c>
      <c r="AR628" s="205" t="str">
        <f>IF(Input!V627="","",IF(ISNUMBER(VALUE(Input!V627)),"","Needs to be a number."))</f>
        <v/>
      </c>
      <c r="AS628" s="205" t="str">
        <f>IF(Input!W627="","",IF(ISNUMBER(VALUE(Input!W627)),"","Needs to be a number."))</f>
        <v/>
      </c>
      <c r="AT628" s="205" t="str">
        <f>IF(Input!X627="","",IF(ISNUMBER(VALUE(Input!X627)),"","Needs to be a number."))</f>
        <v/>
      </c>
      <c r="AU628" s="206" t="str">
        <f>IF(Input!Y627="","",IF(ISNUMBER(VALUE(Input!Y627)),"","Needs to be a number."))</f>
        <v/>
      </c>
      <c r="AW628" s="259" t="str">
        <f>IF(OR(VALUE(Input!C627)&lt;0,VALUE(Input!C627)&gt;100), "Invalid EEI %","")</f>
        <v/>
      </c>
      <c r="AX628" s="207"/>
      <c r="AY628" s="278" t="str">
        <f>IF(Input!E627="","",IF(VALUE(Input!E627)=0,"Do not enter 0.",""))</f>
        <v/>
      </c>
    </row>
    <row r="629" spans="2:51" x14ac:dyDescent="0.3">
      <c r="B629" s="188" t="str">
        <f>Input!A628</f>
        <v/>
      </c>
      <c r="C629" s="189" t="str">
        <f>IF(ISERROR(IF(AND(Input!$A628="",SUMPRODUCT(--(LEN(Input!$A629:'Input'!$A$1006)&gt;0))&lt;&gt;0),"Row is skipped.",IF(AND(Input!$A628="",Input!$A629=""),"", IF(Input!B628="","Data is missing.","")))),"",IF(AND(Input!$A628="",SUMPRODUCT(--(LEN(Input!$A629:'Input'!$A$1006)&gt;0))&lt;&gt;0),"Row is skipped.",IF(AND(Input!$A628="",Input!$A629=""),"", IF(Input!B628="","Data is missing.",""))))</f>
        <v/>
      </c>
      <c r="D629" s="189" t="str">
        <f>IF(ISERROR(IF(AND(Input!$A628="",SUMPRODUCT(--(LEN(Input!$A629:'Input'!$A$1006)&gt;0))&lt;&gt;0),"Row is skipped.",IF(AND(Input!$A628="",Input!$A629=""),"", IF(Input!C628="","Data is missing.","")))),"",IF(AND(Input!$A628="",SUMPRODUCT(--(LEN(Input!$A629:'Input'!$A$1006)&gt;0))&lt;&gt;0),"Row is skipped.",IF(AND(Input!$A628="",Input!$A629=""),"", IF(Input!C628="","Data is missing.",""))))</f>
        <v/>
      </c>
      <c r="E629" s="189" t="str">
        <f>IF(ISERROR(IF(AND(Input!$A628="",SUMPRODUCT(--(LEN(Input!$A629:'Input'!$A$1006)&gt;0))&lt;&gt;0),"Row is skipped.",IF(AND(Input!$A628="",Input!$A629=""),"", IF(Input!D628="","Data is missing.","")))),"",IF(AND(Input!$A628="",SUMPRODUCT(--(LEN(Input!$A629:'Input'!$A$1006)&gt;0))&lt;&gt;0),"Row is skipped.",IF(AND(Input!$A628="",Input!$A629=""),"", IF(Input!D628="","Data is missing.",""))))</f>
        <v/>
      </c>
      <c r="F629" s="189" t="str">
        <f>IF(ISERROR(IF(AND(Input!$A628="",SUMPRODUCT(--(LEN(Input!$A629:'Input'!$A$1006)&gt;0))&lt;&gt;0),"Row is skipped.",IF(AND(Input!$A628="",Input!$A629=""),"", IF(Input!E628="","Data is missing.","")))),"",IF(AND(Input!$A628="",SUMPRODUCT(--(LEN(Input!$A629:'Input'!$A$1006)&gt;0))&lt;&gt;0),"Row is skipped.",IF(AND(Input!$A628="",Input!$A629=""),"", IF(Input!E628="","Data is missing.",""))))</f>
        <v/>
      </c>
      <c r="G629" s="189" t="str">
        <f>IF(ISERROR(IF(AND(Input!$A628="",SUMPRODUCT(--(LEN(Input!$A629:'Input'!$A$1006)&gt;0))&lt;&gt;0),"Row is skipped.",IF(AND(Input!$A628="",Input!$A629=""),"", IF(Input!F628="","Data is missing.","")))),"",IF(AND(Input!$A628="",SUMPRODUCT(--(LEN(Input!$A629:'Input'!$A$1006)&gt;0))&lt;&gt;0),"Row is skipped.",IF(AND(Input!$A628="",Input!$A629=""),"", IF(Input!F628="","Data is missing.",""))))</f>
        <v/>
      </c>
      <c r="H629" s="190" t="str">
        <f>IF(ISERROR(IF(AND(Input!$A628="",SUMPRODUCT(--(LEN(Input!$A629:'Input'!$A$1006)&gt;0))&lt;&gt;0),"Row is skipped.",IF(AND(Input!$A628="",Input!$A629=""),"", IF(Input!G628="","Data is missing.","")))),"",IF(AND(Input!$A628="",SUMPRODUCT(--(LEN(Input!$A629:'Input'!$A$1006)&gt;0))&lt;&gt;0),"Row is skipped.",IF(AND(Input!$A628="",Input!$A629=""),"", IF(Input!G628="","Data is missing.",""))))</f>
        <v/>
      </c>
      <c r="I629" s="156"/>
      <c r="J629" s="191" t="str">
        <f>IFERROR(VLOOKUP(VLOOKUP(Input!$D628,'Measure List'!$A:$AN,40,FALSE),UIR!$A$1:$Q$27,17,FALSE),"")</f>
        <v/>
      </c>
      <c r="K629" s="192" t="str">
        <f>IFERROR(VLOOKUP(Input!$D628,'Measure List'!$A:$AN,40,FALSE),"")</f>
        <v/>
      </c>
      <c r="L629" s="156"/>
      <c r="M629" s="193" t="str">
        <f>IF(B629="","",IF(AND(Input!H628="",IFERROR(VLOOKUP(K629,UIR!$A$2:$P$21,2,FALSE),"")&lt;&gt;""),"Data is Missing.",""))</f>
        <v/>
      </c>
      <c r="N629" s="194" t="str">
        <f>IF(B629="","",IF(AND(Input!I628="",IFERROR(VLOOKUP(K629,UIR!$A$2:$P$21,3,FALSE),"")&lt;&gt;""),"Data is Missing.",""))</f>
        <v/>
      </c>
      <c r="O629" s="194" t="str">
        <f>IF(B629="","",IF(AND(Input!J628="",IFERROR(VLOOKUP(K629,UIR!$A$2:$P$21,4,FALSE),"")&lt;&gt;""),"Data is Missing.",""))</f>
        <v/>
      </c>
      <c r="P629" s="194" t="str">
        <f>IF(B629="","",IF(AND(Input!K628="",IFERROR(VLOOKUP(K629,UIR!$A$2:$P$21,5,FALSE),"")&lt;&gt;""),"Data is Missing.",""))</f>
        <v/>
      </c>
      <c r="Q629" s="194" t="str">
        <f>IF(B629="","",IF(AND(Input!L628="",IFERROR(VLOOKUP(K629,UIR!$A$2:$P$21,6,FALSE),"")&lt;&gt;""),"Data is Missing.",""))</f>
        <v/>
      </c>
      <c r="R629" s="194" t="str">
        <f>IF(B629="","",IF(AND(Input!M628="",IFERROR(VLOOKUP(K629,UIR!$A$2:$P$21,7,FALSE),"")&lt;&gt;""),"Data is Missing.",""))</f>
        <v/>
      </c>
      <c r="S629" s="194" t="str">
        <f>IF(B629="","",IF(AND(Input!P628="",IFERROR(VLOOKUP(K629,UIR!$A$2:$P$21,8,FALSE),"")&lt;&gt;""),"Data is Missing.",""))</f>
        <v/>
      </c>
      <c r="T629" s="194" t="str">
        <f>IF(B629="","",IF(AND(Input!Q628="",IFERROR(VLOOKUP(K629,UIR!$A$2:$P$21,9,FALSE),"")&lt;&gt;""),"Data is Missing.",""))</f>
        <v/>
      </c>
      <c r="U629" s="194"/>
      <c r="V629" s="194" t="str">
        <f>IF(B629="","",IF(AND(Input!S628="",IFERROR(VLOOKUP(K629,UIR!$A$2:$P$21,11,FALSE),"")&lt;&gt;""),"Data is Missing.",""))</f>
        <v/>
      </c>
      <c r="W629" s="194" t="str">
        <f>IF(B629="","",IF(AND(Input!T628="",IFERROR(VLOOKUP(K629,UIR!$A$2:$P$21,12,FALSE),"")&lt;&gt;""),"Data is Missing.",""))</f>
        <v/>
      </c>
      <c r="X629" s="194" t="str">
        <f>IF(B629="","",IF(AND(Input!V628="",IFERROR(VLOOKUP(K629,UIR!$A$2:$P$21,13,FALSE),"")&lt;&gt;""),"Data is Missing.",""))</f>
        <v/>
      </c>
      <c r="Y629" s="194" t="str">
        <f>IF(B629="","",IF(AND(Input!W628="",IFERROR(VLOOKUP(K629,UIR!$A$2:$P$21,14,FALSE),"")&lt;&gt;""),"Data is Missing.",""))</f>
        <v/>
      </c>
      <c r="Z629" s="194" t="str">
        <f>IF(B629="","",IF(AND(Input!X628="",IFERROR(VLOOKUP(K629,UIR!$A$2:$P$21,15,FALSE),"")&lt;&gt;""),"Data is Missing.",""))</f>
        <v/>
      </c>
      <c r="AA629" s="195" t="str">
        <f>IF(B629="","",IF(AND(Input!Y628="",IFERROR(VLOOKUP(K629,UIR!$A$2:$P$21,16,FALSE),"")&lt;&gt;""),"Data is Missing.",""))</f>
        <v/>
      </c>
      <c r="AC629" s="202" t="str">
        <f>IF(ISERROR(IF(Input!D628="","",IF(ISERROR(VLOOKUP(Input!D628,'Measure List'!$A$2:$A$30000,1,0)),"Invalid RefNo",""))),"",IF(Input!D628="","",IF(ISERROR(VLOOKUP(Input!D628,'Measure List'!$A$2:$A$30000,1,0)),"Invalid RefNo","")))</f>
        <v/>
      </c>
      <c r="AD629" s="156"/>
      <c r="AE629" s="156"/>
      <c r="AF629" s="156"/>
      <c r="AG629" s="156"/>
      <c r="AH629" s="156"/>
      <c r="AI629" s="156"/>
      <c r="AJ629" s="156"/>
      <c r="AK629" s="156"/>
      <c r="AL629" s="203" t="str">
        <f>IF(COUNTIF(Dropdowns!$K$2:$K$7,Input!S628)&gt;0,"",IF(Input!S628="","","Invalid Type"))</f>
        <v/>
      </c>
      <c r="AN629" s="204" t="str">
        <f>IF(Input!C628="","",IF(ISNUMBER(VALUE(Input!C628)),"","Needs to be a number."))</f>
        <v/>
      </c>
      <c r="AO629" s="205" t="str">
        <f>IF(Input!E628="","",IF(ISNUMBER(VALUE(Input!E628)),"","Needs to be a number."))</f>
        <v/>
      </c>
      <c r="AP629" s="205" t="str">
        <f>IF(Input!N628="","",IF(ISNUMBER(VALUE(Input!N628)),"","Needs to be a number."))</f>
        <v/>
      </c>
      <c r="AQ629" s="205" t="str">
        <f>IF(Input!O628="","",IF(ISNUMBER(VALUE(Input!O628)),"","Needs to be a number."))</f>
        <v/>
      </c>
      <c r="AR629" s="205" t="str">
        <f>IF(Input!V628="","",IF(ISNUMBER(VALUE(Input!V628)),"","Needs to be a number."))</f>
        <v/>
      </c>
      <c r="AS629" s="205" t="str">
        <f>IF(Input!W628="","",IF(ISNUMBER(VALUE(Input!W628)),"","Needs to be a number."))</f>
        <v/>
      </c>
      <c r="AT629" s="205" t="str">
        <f>IF(Input!X628="","",IF(ISNUMBER(VALUE(Input!X628)),"","Needs to be a number."))</f>
        <v/>
      </c>
      <c r="AU629" s="206" t="str">
        <f>IF(Input!Y628="","",IF(ISNUMBER(VALUE(Input!Y628)),"","Needs to be a number."))</f>
        <v/>
      </c>
      <c r="AW629" s="259" t="str">
        <f>IF(OR(VALUE(Input!C628)&lt;0,VALUE(Input!C628)&gt;100), "Invalid EEI %","")</f>
        <v/>
      </c>
      <c r="AX629" s="207"/>
      <c r="AY629" s="278" t="str">
        <f>IF(Input!E628="","",IF(VALUE(Input!E628)=0,"Do not enter 0.",""))</f>
        <v/>
      </c>
    </row>
    <row r="630" spans="2:51" x14ac:dyDescent="0.3">
      <c r="B630" s="188" t="str">
        <f>Input!A629</f>
        <v/>
      </c>
      <c r="C630" s="189" t="str">
        <f>IF(ISERROR(IF(AND(Input!$A629="",SUMPRODUCT(--(LEN(Input!$A630:'Input'!$A$1006)&gt;0))&lt;&gt;0),"Row is skipped.",IF(AND(Input!$A629="",Input!$A630=""),"", IF(Input!B629="","Data is missing.","")))),"",IF(AND(Input!$A629="",SUMPRODUCT(--(LEN(Input!$A630:'Input'!$A$1006)&gt;0))&lt;&gt;0),"Row is skipped.",IF(AND(Input!$A629="",Input!$A630=""),"", IF(Input!B629="","Data is missing.",""))))</f>
        <v/>
      </c>
      <c r="D630" s="189" t="str">
        <f>IF(ISERROR(IF(AND(Input!$A629="",SUMPRODUCT(--(LEN(Input!$A630:'Input'!$A$1006)&gt;0))&lt;&gt;0),"Row is skipped.",IF(AND(Input!$A629="",Input!$A630=""),"", IF(Input!C629="","Data is missing.","")))),"",IF(AND(Input!$A629="",SUMPRODUCT(--(LEN(Input!$A630:'Input'!$A$1006)&gt;0))&lt;&gt;0),"Row is skipped.",IF(AND(Input!$A629="",Input!$A630=""),"", IF(Input!C629="","Data is missing.",""))))</f>
        <v/>
      </c>
      <c r="E630" s="189" t="str">
        <f>IF(ISERROR(IF(AND(Input!$A629="",SUMPRODUCT(--(LEN(Input!$A630:'Input'!$A$1006)&gt;0))&lt;&gt;0),"Row is skipped.",IF(AND(Input!$A629="",Input!$A630=""),"", IF(Input!D629="","Data is missing.","")))),"",IF(AND(Input!$A629="",SUMPRODUCT(--(LEN(Input!$A630:'Input'!$A$1006)&gt;0))&lt;&gt;0),"Row is skipped.",IF(AND(Input!$A629="",Input!$A630=""),"", IF(Input!D629="","Data is missing.",""))))</f>
        <v/>
      </c>
      <c r="F630" s="189" t="str">
        <f>IF(ISERROR(IF(AND(Input!$A629="",SUMPRODUCT(--(LEN(Input!$A630:'Input'!$A$1006)&gt;0))&lt;&gt;0),"Row is skipped.",IF(AND(Input!$A629="",Input!$A630=""),"", IF(Input!E629="","Data is missing.","")))),"",IF(AND(Input!$A629="",SUMPRODUCT(--(LEN(Input!$A630:'Input'!$A$1006)&gt;0))&lt;&gt;0),"Row is skipped.",IF(AND(Input!$A629="",Input!$A630=""),"", IF(Input!E629="","Data is missing.",""))))</f>
        <v/>
      </c>
      <c r="G630" s="189" t="str">
        <f>IF(ISERROR(IF(AND(Input!$A629="",SUMPRODUCT(--(LEN(Input!$A630:'Input'!$A$1006)&gt;0))&lt;&gt;0),"Row is skipped.",IF(AND(Input!$A629="",Input!$A630=""),"", IF(Input!F629="","Data is missing.","")))),"",IF(AND(Input!$A629="",SUMPRODUCT(--(LEN(Input!$A630:'Input'!$A$1006)&gt;0))&lt;&gt;0),"Row is skipped.",IF(AND(Input!$A629="",Input!$A630=""),"", IF(Input!F629="","Data is missing.",""))))</f>
        <v/>
      </c>
      <c r="H630" s="190" t="str">
        <f>IF(ISERROR(IF(AND(Input!$A629="",SUMPRODUCT(--(LEN(Input!$A630:'Input'!$A$1006)&gt;0))&lt;&gt;0),"Row is skipped.",IF(AND(Input!$A629="",Input!$A630=""),"", IF(Input!G629="","Data is missing.","")))),"",IF(AND(Input!$A629="",SUMPRODUCT(--(LEN(Input!$A630:'Input'!$A$1006)&gt;0))&lt;&gt;0),"Row is skipped.",IF(AND(Input!$A629="",Input!$A630=""),"", IF(Input!G629="","Data is missing.",""))))</f>
        <v/>
      </c>
      <c r="I630" s="156"/>
      <c r="J630" s="191" t="str">
        <f>IFERROR(VLOOKUP(VLOOKUP(Input!$D629,'Measure List'!$A:$AN,40,FALSE),UIR!$A$1:$Q$27,17,FALSE),"")</f>
        <v/>
      </c>
      <c r="K630" s="192" t="str">
        <f>IFERROR(VLOOKUP(Input!$D629,'Measure List'!$A:$AN,40,FALSE),"")</f>
        <v/>
      </c>
      <c r="L630" s="156"/>
      <c r="M630" s="193" t="str">
        <f>IF(B630="","",IF(AND(Input!H629="",IFERROR(VLOOKUP(K630,UIR!$A$2:$P$21,2,FALSE),"")&lt;&gt;""),"Data is Missing.",""))</f>
        <v/>
      </c>
      <c r="N630" s="194" t="str">
        <f>IF(B630="","",IF(AND(Input!I629="",IFERROR(VLOOKUP(K630,UIR!$A$2:$P$21,3,FALSE),"")&lt;&gt;""),"Data is Missing.",""))</f>
        <v/>
      </c>
      <c r="O630" s="194" t="str">
        <f>IF(B630="","",IF(AND(Input!J629="",IFERROR(VLOOKUP(K630,UIR!$A$2:$P$21,4,FALSE),"")&lt;&gt;""),"Data is Missing.",""))</f>
        <v/>
      </c>
      <c r="P630" s="194" t="str">
        <f>IF(B630="","",IF(AND(Input!K629="",IFERROR(VLOOKUP(K630,UIR!$A$2:$P$21,5,FALSE),"")&lt;&gt;""),"Data is Missing.",""))</f>
        <v/>
      </c>
      <c r="Q630" s="194" t="str">
        <f>IF(B630="","",IF(AND(Input!L629="",IFERROR(VLOOKUP(K630,UIR!$A$2:$P$21,6,FALSE),"")&lt;&gt;""),"Data is Missing.",""))</f>
        <v/>
      </c>
      <c r="R630" s="194" t="str">
        <f>IF(B630="","",IF(AND(Input!M629="",IFERROR(VLOOKUP(K630,UIR!$A$2:$P$21,7,FALSE),"")&lt;&gt;""),"Data is Missing.",""))</f>
        <v/>
      </c>
      <c r="S630" s="194" t="str">
        <f>IF(B630="","",IF(AND(Input!P629="",IFERROR(VLOOKUP(K630,UIR!$A$2:$P$21,8,FALSE),"")&lt;&gt;""),"Data is Missing.",""))</f>
        <v/>
      </c>
      <c r="T630" s="194" t="str">
        <f>IF(B630="","",IF(AND(Input!Q629="",IFERROR(VLOOKUP(K630,UIR!$A$2:$P$21,9,FALSE),"")&lt;&gt;""),"Data is Missing.",""))</f>
        <v/>
      </c>
      <c r="U630" s="194"/>
      <c r="V630" s="194" t="str">
        <f>IF(B630="","",IF(AND(Input!S629="",IFERROR(VLOOKUP(K630,UIR!$A$2:$P$21,11,FALSE),"")&lt;&gt;""),"Data is Missing.",""))</f>
        <v/>
      </c>
      <c r="W630" s="194" t="str">
        <f>IF(B630="","",IF(AND(Input!T629="",IFERROR(VLOOKUP(K630,UIR!$A$2:$P$21,12,FALSE),"")&lt;&gt;""),"Data is Missing.",""))</f>
        <v/>
      </c>
      <c r="X630" s="194" t="str">
        <f>IF(B630="","",IF(AND(Input!V629="",IFERROR(VLOOKUP(K630,UIR!$A$2:$P$21,13,FALSE),"")&lt;&gt;""),"Data is Missing.",""))</f>
        <v/>
      </c>
      <c r="Y630" s="194" t="str">
        <f>IF(B630="","",IF(AND(Input!W629="",IFERROR(VLOOKUP(K630,UIR!$A$2:$P$21,14,FALSE),"")&lt;&gt;""),"Data is Missing.",""))</f>
        <v/>
      </c>
      <c r="Z630" s="194" t="str">
        <f>IF(B630="","",IF(AND(Input!X629="",IFERROR(VLOOKUP(K630,UIR!$A$2:$P$21,15,FALSE),"")&lt;&gt;""),"Data is Missing.",""))</f>
        <v/>
      </c>
      <c r="AA630" s="195" t="str">
        <f>IF(B630="","",IF(AND(Input!Y629="",IFERROR(VLOOKUP(K630,UIR!$A$2:$P$21,16,FALSE),"")&lt;&gt;""),"Data is Missing.",""))</f>
        <v/>
      </c>
      <c r="AC630" s="202" t="str">
        <f>IF(ISERROR(IF(Input!D629="","",IF(ISERROR(VLOOKUP(Input!D629,'Measure List'!$A$2:$A$30000,1,0)),"Invalid RefNo",""))),"",IF(Input!D629="","",IF(ISERROR(VLOOKUP(Input!D629,'Measure List'!$A$2:$A$30000,1,0)),"Invalid RefNo","")))</f>
        <v/>
      </c>
      <c r="AD630" s="156"/>
      <c r="AE630" s="156"/>
      <c r="AF630" s="156"/>
      <c r="AG630" s="156"/>
      <c r="AH630" s="156"/>
      <c r="AI630" s="156"/>
      <c r="AJ630" s="156"/>
      <c r="AK630" s="156"/>
      <c r="AL630" s="203" t="str">
        <f>IF(COUNTIF(Dropdowns!$K$2:$K$7,Input!S629)&gt;0,"",IF(Input!S629="","","Invalid Type"))</f>
        <v/>
      </c>
      <c r="AN630" s="204" t="str">
        <f>IF(Input!C629="","",IF(ISNUMBER(VALUE(Input!C629)),"","Needs to be a number."))</f>
        <v/>
      </c>
      <c r="AO630" s="205" t="str">
        <f>IF(Input!E629="","",IF(ISNUMBER(VALUE(Input!E629)),"","Needs to be a number."))</f>
        <v/>
      </c>
      <c r="AP630" s="205" t="str">
        <f>IF(Input!N629="","",IF(ISNUMBER(VALUE(Input!N629)),"","Needs to be a number."))</f>
        <v/>
      </c>
      <c r="AQ630" s="205" t="str">
        <f>IF(Input!O629="","",IF(ISNUMBER(VALUE(Input!O629)),"","Needs to be a number."))</f>
        <v/>
      </c>
      <c r="AR630" s="205" t="str">
        <f>IF(Input!V629="","",IF(ISNUMBER(VALUE(Input!V629)),"","Needs to be a number."))</f>
        <v/>
      </c>
      <c r="AS630" s="205" t="str">
        <f>IF(Input!W629="","",IF(ISNUMBER(VALUE(Input!W629)),"","Needs to be a number."))</f>
        <v/>
      </c>
      <c r="AT630" s="205" t="str">
        <f>IF(Input!X629="","",IF(ISNUMBER(VALUE(Input!X629)),"","Needs to be a number."))</f>
        <v/>
      </c>
      <c r="AU630" s="206" t="str">
        <f>IF(Input!Y629="","",IF(ISNUMBER(VALUE(Input!Y629)),"","Needs to be a number."))</f>
        <v/>
      </c>
      <c r="AW630" s="259" t="str">
        <f>IF(OR(VALUE(Input!C629)&lt;0,VALUE(Input!C629)&gt;100), "Invalid EEI %","")</f>
        <v/>
      </c>
      <c r="AX630" s="207"/>
      <c r="AY630" s="278" t="str">
        <f>IF(Input!E629="","",IF(VALUE(Input!E629)=0,"Do not enter 0.",""))</f>
        <v/>
      </c>
    </row>
    <row r="631" spans="2:51" x14ac:dyDescent="0.3">
      <c r="B631" s="188" t="str">
        <f>Input!A630</f>
        <v/>
      </c>
      <c r="C631" s="189" t="str">
        <f>IF(ISERROR(IF(AND(Input!$A630="",SUMPRODUCT(--(LEN(Input!$A631:'Input'!$A$1006)&gt;0))&lt;&gt;0),"Row is skipped.",IF(AND(Input!$A630="",Input!$A631=""),"", IF(Input!B630="","Data is missing.","")))),"",IF(AND(Input!$A630="",SUMPRODUCT(--(LEN(Input!$A631:'Input'!$A$1006)&gt;0))&lt;&gt;0),"Row is skipped.",IF(AND(Input!$A630="",Input!$A631=""),"", IF(Input!B630="","Data is missing.",""))))</f>
        <v/>
      </c>
      <c r="D631" s="189" t="str">
        <f>IF(ISERROR(IF(AND(Input!$A630="",SUMPRODUCT(--(LEN(Input!$A631:'Input'!$A$1006)&gt;0))&lt;&gt;0),"Row is skipped.",IF(AND(Input!$A630="",Input!$A631=""),"", IF(Input!C630="","Data is missing.","")))),"",IF(AND(Input!$A630="",SUMPRODUCT(--(LEN(Input!$A631:'Input'!$A$1006)&gt;0))&lt;&gt;0),"Row is skipped.",IF(AND(Input!$A630="",Input!$A631=""),"", IF(Input!C630="","Data is missing.",""))))</f>
        <v/>
      </c>
      <c r="E631" s="189" t="str">
        <f>IF(ISERROR(IF(AND(Input!$A630="",SUMPRODUCT(--(LEN(Input!$A631:'Input'!$A$1006)&gt;0))&lt;&gt;0),"Row is skipped.",IF(AND(Input!$A630="",Input!$A631=""),"", IF(Input!D630="","Data is missing.","")))),"",IF(AND(Input!$A630="",SUMPRODUCT(--(LEN(Input!$A631:'Input'!$A$1006)&gt;0))&lt;&gt;0),"Row is skipped.",IF(AND(Input!$A630="",Input!$A631=""),"", IF(Input!D630="","Data is missing.",""))))</f>
        <v/>
      </c>
      <c r="F631" s="189" t="str">
        <f>IF(ISERROR(IF(AND(Input!$A630="",SUMPRODUCT(--(LEN(Input!$A631:'Input'!$A$1006)&gt;0))&lt;&gt;0),"Row is skipped.",IF(AND(Input!$A630="",Input!$A631=""),"", IF(Input!E630="","Data is missing.","")))),"",IF(AND(Input!$A630="",SUMPRODUCT(--(LEN(Input!$A631:'Input'!$A$1006)&gt;0))&lt;&gt;0),"Row is skipped.",IF(AND(Input!$A630="",Input!$A631=""),"", IF(Input!E630="","Data is missing.",""))))</f>
        <v/>
      </c>
      <c r="G631" s="189" t="str">
        <f>IF(ISERROR(IF(AND(Input!$A630="",SUMPRODUCT(--(LEN(Input!$A631:'Input'!$A$1006)&gt;0))&lt;&gt;0),"Row is skipped.",IF(AND(Input!$A630="",Input!$A631=""),"", IF(Input!F630="","Data is missing.","")))),"",IF(AND(Input!$A630="",SUMPRODUCT(--(LEN(Input!$A631:'Input'!$A$1006)&gt;0))&lt;&gt;0),"Row is skipped.",IF(AND(Input!$A630="",Input!$A631=""),"", IF(Input!F630="","Data is missing.",""))))</f>
        <v/>
      </c>
      <c r="H631" s="190" t="str">
        <f>IF(ISERROR(IF(AND(Input!$A630="",SUMPRODUCT(--(LEN(Input!$A631:'Input'!$A$1006)&gt;0))&lt;&gt;0),"Row is skipped.",IF(AND(Input!$A630="",Input!$A631=""),"", IF(Input!G630="","Data is missing.","")))),"",IF(AND(Input!$A630="",SUMPRODUCT(--(LEN(Input!$A631:'Input'!$A$1006)&gt;0))&lt;&gt;0),"Row is skipped.",IF(AND(Input!$A630="",Input!$A631=""),"", IF(Input!G630="","Data is missing.",""))))</f>
        <v/>
      </c>
      <c r="I631" s="156"/>
      <c r="J631" s="191" t="str">
        <f>IFERROR(VLOOKUP(VLOOKUP(Input!$D630,'Measure List'!$A:$AN,40,FALSE),UIR!$A$1:$Q$27,17,FALSE),"")</f>
        <v/>
      </c>
      <c r="K631" s="192" t="str">
        <f>IFERROR(VLOOKUP(Input!$D630,'Measure List'!$A:$AN,40,FALSE),"")</f>
        <v/>
      </c>
      <c r="L631" s="156"/>
      <c r="M631" s="193" t="str">
        <f>IF(B631="","",IF(AND(Input!H630="",IFERROR(VLOOKUP(K631,UIR!$A$2:$P$21,2,FALSE),"")&lt;&gt;""),"Data is Missing.",""))</f>
        <v/>
      </c>
      <c r="N631" s="194" t="str">
        <f>IF(B631="","",IF(AND(Input!I630="",IFERROR(VLOOKUP(K631,UIR!$A$2:$P$21,3,FALSE),"")&lt;&gt;""),"Data is Missing.",""))</f>
        <v/>
      </c>
      <c r="O631" s="194" t="str">
        <f>IF(B631="","",IF(AND(Input!J630="",IFERROR(VLOOKUP(K631,UIR!$A$2:$P$21,4,FALSE),"")&lt;&gt;""),"Data is Missing.",""))</f>
        <v/>
      </c>
      <c r="P631" s="194" t="str">
        <f>IF(B631="","",IF(AND(Input!K630="",IFERROR(VLOOKUP(K631,UIR!$A$2:$P$21,5,FALSE),"")&lt;&gt;""),"Data is Missing.",""))</f>
        <v/>
      </c>
      <c r="Q631" s="194" t="str">
        <f>IF(B631="","",IF(AND(Input!L630="",IFERROR(VLOOKUP(K631,UIR!$A$2:$P$21,6,FALSE),"")&lt;&gt;""),"Data is Missing.",""))</f>
        <v/>
      </c>
      <c r="R631" s="194" t="str">
        <f>IF(B631="","",IF(AND(Input!M630="",IFERROR(VLOOKUP(K631,UIR!$A$2:$P$21,7,FALSE),"")&lt;&gt;""),"Data is Missing.",""))</f>
        <v/>
      </c>
      <c r="S631" s="194" t="str">
        <f>IF(B631="","",IF(AND(Input!P630="",IFERROR(VLOOKUP(K631,UIR!$A$2:$P$21,8,FALSE),"")&lt;&gt;""),"Data is Missing.",""))</f>
        <v/>
      </c>
      <c r="T631" s="194" t="str">
        <f>IF(B631="","",IF(AND(Input!Q630="",IFERROR(VLOOKUP(K631,UIR!$A$2:$P$21,9,FALSE),"")&lt;&gt;""),"Data is Missing.",""))</f>
        <v/>
      </c>
      <c r="U631" s="194"/>
      <c r="V631" s="194" t="str">
        <f>IF(B631="","",IF(AND(Input!S630="",IFERROR(VLOOKUP(K631,UIR!$A$2:$P$21,11,FALSE),"")&lt;&gt;""),"Data is Missing.",""))</f>
        <v/>
      </c>
      <c r="W631" s="194" t="str">
        <f>IF(B631="","",IF(AND(Input!T630="",IFERROR(VLOOKUP(K631,UIR!$A$2:$P$21,12,FALSE),"")&lt;&gt;""),"Data is Missing.",""))</f>
        <v/>
      </c>
      <c r="X631" s="194" t="str">
        <f>IF(B631="","",IF(AND(Input!V630="",IFERROR(VLOOKUP(K631,UIR!$A$2:$P$21,13,FALSE),"")&lt;&gt;""),"Data is Missing.",""))</f>
        <v/>
      </c>
      <c r="Y631" s="194" t="str">
        <f>IF(B631="","",IF(AND(Input!W630="",IFERROR(VLOOKUP(K631,UIR!$A$2:$P$21,14,FALSE),"")&lt;&gt;""),"Data is Missing.",""))</f>
        <v/>
      </c>
      <c r="Z631" s="194" t="str">
        <f>IF(B631="","",IF(AND(Input!X630="",IFERROR(VLOOKUP(K631,UIR!$A$2:$P$21,15,FALSE),"")&lt;&gt;""),"Data is Missing.",""))</f>
        <v/>
      </c>
      <c r="AA631" s="195" t="str">
        <f>IF(B631="","",IF(AND(Input!Y630="",IFERROR(VLOOKUP(K631,UIR!$A$2:$P$21,16,FALSE),"")&lt;&gt;""),"Data is Missing.",""))</f>
        <v/>
      </c>
      <c r="AC631" s="202" t="str">
        <f>IF(ISERROR(IF(Input!D630="","",IF(ISERROR(VLOOKUP(Input!D630,'Measure List'!$A$2:$A$30000,1,0)),"Invalid RefNo",""))),"",IF(Input!D630="","",IF(ISERROR(VLOOKUP(Input!D630,'Measure List'!$A$2:$A$30000,1,0)),"Invalid RefNo","")))</f>
        <v/>
      </c>
      <c r="AD631" s="156"/>
      <c r="AE631" s="156"/>
      <c r="AF631" s="156"/>
      <c r="AG631" s="156"/>
      <c r="AH631" s="156"/>
      <c r="AI631" s="156"/>
      <c r="AJ631" s="156"/>
      <c r="AK631" s="156"/>
      <c r="AL631" s="203" t="str">
        <f>IF(COUNTIF(Dropdowns!$K$2:$K$7,Input!S630)&gt;0,"",IF(Input!S630="","","Invalid Type"))</f>
        <v/>
      </c>
      <c r="AN631" s="204" t="str">
        <f>IF(Input!C630="","",IF(ISNUMBER(VALUE(Input!C630)),"","Needs to be a number."))</f>
        <v/>
      </c>
      <c r="AO631" s="205" t="str">
        <f>IF(Input!E630="","",IF(ISNUMBER(VALUE(Input!E630)),"","Needs to be a number."))</f>
        <v/>
      </c>
      <c r="AP631" s="205" t="str">
        <f>IF(Input!N630="","",IF(ISNUMBER(VALUE(Input!N630)),"","Needs to be a number."))</f>
        <v/>
      </c>
      <c r="AQ631" s="205" t="str">
        <f>IF(Input!O630="","",IF(ISNUMBER(VALUE(Input!O630)),"","Needs to be a number."))</f>
        <v/>
      </c>
      <c r="AR631" s="205" t="str">
        <f>IF(Input!V630="","",IF(ISNUMBER(VALUE(Input!V630)),"","Needs to be a number."))</f>
        <v/>
      </c>
      <c r="AS631" s="205" t="str">
        <f>IF(Input!W630="","",IF(ISNUMBER(VALUE(Input!W630)),"","Needs to be a number."))</f>
        <v/>
      </c>
      <c r="AT631" s="205" t="str">
        <f>IF(Input!X630="","",IF(ISNUMBER(VALUE(Input!X630)),"","Needs to be a number."))</f>
        <v/>
      </c>
      <c r="AU631" s="206" t="str">
        <f>IF(Input!Y630="","",IF(ISNUMBER(VALUE(Input!Y630)),"","Needs to be a number."))</f>
        <v/>
      </c>
      <c r="AW631" s="259" t="str">
        <f>IF(OR(VALUE(Input!C630)&lt;0,VALUE(Input!C630)&gt;100), "Invalid EEI %","")</f>
        <v/>
      </c>
      <c r="AX631" s="207"/>
      <c r="AY631" s="278" t="str">
        <f>IF(Input!E630="","",IF(VALUE(Input!E630)=0,"Do not enter 0.",""))</f>
        <v/>
      </c>
    </row>
    <row r="632" spans="2:51" x14ac:dyDescent="0.3">
      <c r="B632" s="188" t="str">
        <f>Input!A631</f>
        <v/>
      </c>
      <c r="C632" s="189" t="str">
        <f>IF(ISERROR(IF(AND(Input!$A631="",SUMPRODUCT(--(LEN(Input!$A632:'Input'!$A$1006)&gt;0))&lt;&gt;0),"Row is skipped.",IF(AND(Input!$A631="",Input!$A632=""),"", IF(Input!B631="","Data is missing.","")))),"",IF(AND(Input!$A631="",SUMPRODUCT(--(LEN(Input!$A632:'Input'!$A$1006)&gt;0))&lt;&gt;0),"Row is skipped.",IF(AND(Input!$A631="",Input!$A632=""),"", IF(Input!B631="","Data is missing.",""))))</f>
        <v/>
      </c>
      <c r="D632" s="189" t="str">
        <f>IF(ISERROR(IF(AND(Input!$A631="",SUMPRODUCT(--(LEN(Input!$A632:'Input'!$A$1006)&gt;0))&lt;&gt;0),"Row is skipped.",IF(AND(Input!$A631="",Input!$A632=""),"", IF(Input!C631="","Data is missing.","")))),"",IF(AND(Input!$A631="",SUMPRODUCT(--(LEN(Input!$A632:'Input'!$A$1006)&gt;0))&lt;&gt;0),"Row is skipped.",IF(AND(Input!$A631="",Input!$A632=""),"", IF(Input!C631="","Data is missing.",""))))</f>
        <v/>
      </c>
      <c r="E632" s="189" t="str">
        <f>IF(ISERROR(IF(AND(Input!$A631="",SUMPRODUCT(--(LEN(Input!$A632:'Input'!$A$1006)&gt;0))&lt;&gt;0),"Row is skipped.",IF(AND(Input!$A631="",Input!$A632=""),"", IF(Input!D631="","Data is missing.","")))),"",IF(AND(Input!$A631="",SUMPRODUCT(--(LEN(Input!$A632:'Input'!$A$1006)&gt;0))&lt;&gt;0),"Row is skipped.",IF(AND(Input!$A631="",Input!$A632=""),"", IF(Input!D631="","Data is missing.",""))))</f>
        <v/>
      </c>
      <c r="F632" s="189" t="str">
        <f>IF(ISERROR(IF(AND(Input!$A631="",SUMPRODUCT(--(LEN(Input!$A632:'Input'!$A$1006)&gt;0))&lt;&gt;0),"Row is skipped.",IF(AND(Input!$A631="",Input!$A632=""),"", IF(Input!E631="","Data is missing.","")))),"",IF(AND(Input!$A631="",SUMPRODUCT(--(LEN(Input!$A632:'Input'!$A$1006)&gt;0))&lt;&gt;0),"Row is skipped.",IF(AND(Input!$A631="",Input!$A632=""),"", IF(Input!E631="","Data is missing.",""))))</f>
        <v/>
      </c>
      <c r="G632" s="189" t="str">
        <f>IF(ISERROR(IF(AND(Input!$A631="",SUMPRODUCT(--(LEN(Input!$A632:'Input'!$A$1006)&gt;0))&lt;&gt;0),"Row is skipped.",IF(AND(Input!$A631="",Input!$A632=""),"", IF(Input!F631="","Data is missing.","")))),"",IF(AND(Input!$A631="",SUMPRODUCT(--(LEN(Input!$A632:'Input'!$A$1006)&gt;0))&lt;&gt;0),"Row is skipped.",IF(AND(Input!$A631="",Input!$A632=""),"", IF(Input!F631="","Data is missing.",""))))</f>
        <v/>
      </c>
      <c r="H632" s="190" t="str">
        <f>IF(ISERROR(IF(AND(Input!$A631="",SUMPRODUCT(--(LEN(Input!$A632:'Input'!$A$1006)&gt;0))&lt;&gt;0),"Row is skipped.",IF(AND(Input!$A631="",Input!$A632=""),"", IF(Input!G631="","Data is missing.","")))),"",IF(AND(Input!$A631="",SUMPRODUCT(--(LEN(Input!$A632:'Input'!$A$1006)&gt;0))&lt;&gt;0),"Row is skipped.",IF(AND(Input!$A631="",Input!$A632=""),"", IF(Input!G631="","Data is missing.",""))))</f>
        <v/>
      </c>
      <c r="I632" s="156"/>
      <c r="J632" s="191" t="str">
        <f>IFERROR(VLOOKUP(VLOOKUP(Input!$D631,'Measure List'!$A:$AN,40,FALSE),UIR!$A$1:$Q$27,17,FALSE),"")</f>
        <v/>
      </c>
      <c r="K632" s="192" t="str">
        <f>IFERROR(VLOOKUP(Input!$D631,'Measure List'!$A:$AN,40,FALSE),"")</f>
        <v/>
      </c>
      <c r="L632" s="156"/>
      <c r="M632" s="193" t="str">
        <f>IF(B632="","",IF(AND(Input!H631="",IFERROR(VLOOKUP(K632,UIR!$A$2:$P$21,2,FALSE),"")&lt;&gt;""),"Data is Missing.",""))</f>
        <v/>
      </c>
      <c r="N632" s="194" t="str">
        <f>IF(B632="","",IF(AND(Input!I631="",IFERROR(VLOOKUP(K632,UIR!$A$2:$P$21,3,FALSE),"")&lt;&gt;""),"Data is Missing.",""))</f>
        <v/>
      </c>
      <c r="O632" s="194" t="str">
        <f>IF(B632="","",IF(AND(Input!J631="",IFERROR(VLOOKUP(K632,UIR!$A$2:$P$21,4,FALSE),"")&lt;&gt;""),"Data is Missing.",""))</f>
        <v/>
      </c>
      <c r="P632" s="194" t="str">
        <f>IF(B632="","",IF(AND(Input!K631="",IFERROR(VLOOKUP(K632,UIR!$A$2:$P$21,5,FALSE),"")&lt;&gt;""),"Data is Missing.",""))</f>
        <v/>
      </c>
      <c r="Q632" s="194" t="str">
        <f>IF(B632="","",IF(AND(Input!L631="",IFERROR(VLOOKUP(K632,UIR!$A$2:$P$21,6,FALSE),"")&lt;&gt;""),"Data is Missing.",""))</f>
        <v/>
      </c>
      <c r="R632" s="194" t="str">
        <f>IF(B632="","",IF(AND(Input!M631="",IFERROR(VLOOKUP(K632,UIR!$A$2:$P$21,7,FALSE),"")&lt;&gt;""),"Data is Missing.",""))</f>
        <v/>
      </c>
      <c r="S632" s="194" t="str">
        <f>IF(B632="","",IF(AND(Input!P631="",IFERROR(VLOOKUP(K632,UIR!$A$2:$P$21,8,FALSE),"")&lt;&gt;""),"Data is Missing.",""))</f>
        <v/>
      </c>
      <c r="T632" s="194" t="str">
        <f>IF(B632="","",IF(AND(Input!Q631="",IFERROR(VLOOKUP(K632,UIR!$A$2:$P$21,9,FALSE),"")&lt;&gt;""),"Data is Missing.",""))</f>
        <v/>
      </c>
      <c r="U632" s="194"/>
      <c r="V632" s="194" t="str">
        <f>IF(B632="","",IF(AND(Input!S631="",IFERROR(VLOOKUP(K632,UIR!$A$2:$P$21,11,FALSE),"")&lt;&gt;""),"Data is Missing.",""))</f>
        <v/>
      </c>
      <c r="W632" s="194" t="str">
        <f>IF(B632="","",IF(AND(Input!T631="",IFERROR(VLOOKUP(K632,UIR!$A$2:$P$21,12,FALSE),"")&lt;&gt;""),"Data is Missing.",""))</f>
        <v/>
      </c>
      <c r="X632" s="194" t="str">
        <f>IF(B632="","",IF(AND(Input!V631="",IFERROR(VLOOKUP(K632,UIR!$A$2:$P$21,13,FALSE),"")&lt;&gt;""),"Data is Missing.",""))</f>
        <v/>
      </c>
      <c r="Y632" s="194" t="str">
        <f>IF(B632="","",IF(AND(Input!W631="",IFERROR(VLOOKUP(K632,UIR!$A$2:$P$21,14,FALSE),"")&lt;&gt;""),"Data is Missing.",""))</f>
        <v/>
      </c>
      <c r="Z632" s="194" t="str">
        <f>IF(B632="","",IF(AND(Input!X631="",IFERROR(VLOOKUP(K632,UIR!$A$2:$P$21,15,FALSE),"")&lt;&gt;""),"Data is Missing.",""))</f>
        <v/>
      </c>
      <c r="AA632" s="195" t="str">
        <f>IF(B632="","",IF(AND(Input!Y631="",IFERROR(VLOOKUP(K632,UIR!$A$2:$P$21,16,FALSE),"")&lt;&gt;""),"Data is Missing.",""))</f>
        <v/>
      </c>
      <c r="AC632" s="202" t="str">
        <f>IF(ISERROR(IF(Input!D631="","",IF(ISERROR(VLOOKUP(Input!D631,'Measure List'!$A$2:$A$30000,1,0)),"Invalid RefNo",""))),"",IF(Input!D631="","",IF(ISERROR(VLOOKUP(Input!D631,'Measure List'!$A$2:$A$30000,1,0)),"Invalid RefNo","")))</f>
        <v/>
      </c>
      <c r="AD632" s="156"/>
      <c r="AE632" s="156"/>
      <c r="AF632" s="156"/>
      <c r="AG632" s="156"/>
      <c r="AH632" s="156"/>
      <c r="AI632" s="156"/>
      <c r="AJ632" s="156"/>
      <c r="AK632" s="156"/>
      <c r="AL632" s="203" t="str">
        <f>IF(COUNTIF(Dropdowns!$K$2:$K$7,Input!S631)&gt;0,"",IF(Input!S631="","","Invalid Type"))</f>
        <v/>
      </c>
      <c r="AN632" s="204" t="str">
        <f>IF(Input!C631="","",IF(ISNUMBER(VALUE(Input!C631)),"","Needs to be a number."))</f>
        <v/>
      </c>
      <c r="AO632" s="205" t="str">
        <f>IF(Input!E631="","",IF(ISNUMBER(VALUE(Input!E631)),"","Needs to be a number."))</f>
        <v/>
      </c>
      <c r="AP632" s="205" t="str">
        <f>IF(Input!N631="","",IF(ISNUMBER(VALUE(Input!N631)),"","Needs to be a number."))</f>
        <v/>
      </c>
      <c r="AQ632" s="205" t="str">
        <f>IF(Input!O631="","",IF(ISNUMBER(VALUE(Input!O631)),"","Needs to be a number."))</f>
        <v/>
      </c>
      <c r="AR632" s="205" t="str">
        <f>IF(Input!V631="","",IF(ISNUMBER(VALUE(Input!V631)),"","Needs to be a number."))</f>
        <v/>
      </c>
      <c r="AS632" s="205" t="str">
        <f>IF(Input!W631="","",IF(ISNUMBER(VALUE(Input!W631)),"","Needs to be a number."))</f>
        <v/>
      </c>
      <c r="AT632" s="205" t="str">
        <f>IF(Input!X631="","",IF(ISNUMBER(VALUE(Input!X631)),"","Needs to be a number."))</f>
        <v/>
      </c>
      <c r="AU632" s="206" t="str">
        <f>IF(Input!Y631="","",IF(ISNUMBER(VALUE(Input!Y631)),"","Needs to be a number."))</f>
        <v/>
      </c>
      <c r="AW632" s="259" t="str">
        <f>IF(OR(VALUE(Input!C631)&lt;0,VALUE(Input!C631)&gt;100), "Invalid EEI %","")</f>
        <v/>
      </c>
      <c r="AX632" s="207"/>
      <c r="AY632" s="278" t="str">
        <f>IF(Input!E631="","",IF(VALUE(Input!E631)=0,"Do not enter 0.",""))</f>
        <v/>
      </c>
    </row>
    <row r="633" spans="2:51" x14ac:dyDescent="0.3">
      <c r="B633" s="188" t="str">
        <f>Input!A632</f>
        <v/>
      </c>
      <c r="C633" s="189" t="str">
        <f>IF(ISERROR(IF(AND(Input!$A632="",SUMPRODUCT(--(LEN(Input!$A633:'Input'!$A$1006)&gt;0))&lt;&gt;0),"Row is skipped.",IF(AND(Input!$A632="",Input!$A633=""),"", IF(Input!B632="","Data is missing.","")))),"",IF(AND(Input!$A632="",SUMPRODUCT(--(LEN(Input!$A633:'Input'!$A$1006)&gt;0))&lt;&gt;0),"Row is skipped.",IF(AND(Input!$A632="",Input!$A633=""),"", IF(Input!B632="","Data is missing.",""))))</f>
        <v/>
      </c>
      <c r="D633" s="189" t="str">
        <f>IF(ISERROR(IF(AND(Input!$A632="",SUMPRODUCT(--(LEN(Input!$A633:'Input'!$A$1006)&gt;0))&lt;&gt;0),"Row is skipped.",IF(AND(Input!$A632="",Input!$A633=""),"", IF(Input!C632="","Data is missing.","")))),"",IF(AND(Input!$A632="",SUMPRODUCT(--(LEN(Input!$A633:'Input'!$A$1006)&gt;0))&lt;&gt;0),"Row is skipped.",IF(AND(Input!$A632="",Input!$A633=""),"", IF(Input!C632="","Data is missing.",""))))</f>
        <v/>
      </c>
      <c r="E633" s="189" t="str">
        <f>IF(ISERROR(IF(AND(Input!$A632="",SUMPRODUCT(--(LEN(Input!$A633:'Input'!$A$1006)&gt;0))&lt;&gt;0),"Row is skipped.",IF(AND(Input!$A632="",Input!$A633=""),"", IF(Input!D632="","Data is missing.","")))),"",IF(AND(Input!$A632="",SUMPRODUCT(--(LEN(Input!$A633:'Input'!$A$1006)&gt;0))&lt;&gt;0),"Row is skipped.",IF(AND(Input!$A632="",Input!$A633=""),"", IF(Input!D632="","Data is missing.",""))))</f>
        <v/>
      </c>
      <c r="F633" s="189" t="str">
        <f>IF(ISERROR(IF(AND(Input!$A632="",SUMPRODUCT(--(LEN(Input!$A633:'Input'!$A$1006)&gt;0))&lt;&gt;0),"Row is skipped.",IF(AND(Input!$A632="",Input!$A633=""),"", IF(Input!E632="","Data is missing.","")))),"",IF(AND(Input!$A632="",SUMPRODUCT(--(LEN(Input!$A633:'Input'!$A$1006)&gt;0))&lt;&gt;0),"Row is skipped.",IF(AND(Input!$A632="",Input!$A633=""),"", IF(Input!E632="","Data is missing.",""))))</f>
        <v/>
      </c>
      <c r="G633" s="189" t="str">
        <f>IF(ISERROR(IF(AND(Input!$A632="",SUMPRODUCT(--(LEN(Input!$A633:'Input'!$A$1006)&gt;0))&lt;&gt;0),"Row is skipped.",IF(AND(Input!$A632="",Input!$A633=""),"", IF(Input!F632="","Data is missing.","")))),"",IF(AND(Input!$A632="",SUMPRODUCT(--(LEN(Input!$A633:'Input'!$A$1006)&gt;0))&lt;&gt;0),"Row is skipped.",IF(AND(Input!$A632="",Input!$A633=""),"", IF(Input!F632="","Data is missing.",""))))</f>
        <v/>
      </c>
      <c r="H633" s="190" t="str">
        <f>IF(ISERROR(IF(AND(Input!$A632="",SUMPRODUCT(--(LEN(Input!$A633:'Input'!$A$1006)&gt;0))&lt;&gt;0),"Row is skipped.",IF(AND(Input!$A632="",Input!$A633=""),"", IF(Input!G632="","Data is missing.","")))),"",IF(AND(Input!$A632="",SUMPRODUCT(--(LEN(Input!$A633:'Input'!$A$1006)&gt;0))&lt;&gt;0),"Row is skipped.",IF(AND(Input!$A632="",Input!$A633=""),"", IF(Input!G632="","Data is missing.",""))))</f>
        <v/>
      </c>
      <c r="I633" s="156"/>
      <c r="J633" s="191" t="str">
        <f>IFERROR(VLOOKUP(VLOOKUP(Input!$D632,'Measure List'!$A:$AN,40,FALSE),UIR!$A$1:$Q$27,17,FALSE),"")</f>
        <v/>
      </c>
      <c r="K633" s="192" t="str">
        <f>IFERROR(VLOOKUP(Input!$D632,'Measure List'!$A:$AN,40,FALSE),"")</f>
        <v/>
      </c>
      <c r="L633" s="156"/>
      <c r="M633" s="193" t="str">
        <f>IF(B633="","",IF(AND(Input!H632="",IFERROR(VLOOKUP(K633,UIR!$A$2:$P$21,2,FALSE),"")&lt;&gt;""),"Data is Missing.",""))</f>
        <v/>
      </c>
      <c r="N633" s="194" t="str">
        <f>IF(B633="","",IF(AND(Input!I632="",IFERROR(VLOOKUP(K633,UIR!$A$2:$P$21,3,FALSE),"")&lt;&gt;""),"Data is Missing.",""))</f>
        <v/>
      </c>
      <c r="O633" s="194" t="str">
        <f>IF(B633="","",IF(AND(Input!J632="",IFERROR(VLOOKUP(K633,UIR!$A$2:$P$21,4,FALSE),"")&lt;&gt;""),"Data is Missing.",""))</f>
        <v/>
      </c>
      <c r="P633" s="194" t="str">
        <f>IF(B633="","",IF(AND(Input!K632="",IFERROR(VLOOKUP(K633,UIR!$A$2:$P$21,5,FALSE),"")&lt;&gt;""),"Data is Missing.",""))</f>
        <v/>
      </c>
      <c r="Q633" s="194" t="str">
        <f>IF(B633="","",IF(AND(Input!L632="",IFERROR(VLOOKUP(K633,UIR!$A$2:$P$21,6,FALSE),"")&lt;&gt;""),"Data is Missing.",""))</f>
        <v/>
      </c>
      <c r="R633" s="194" t="str">
        <f>IF(B633="","",IF(AND(Input!M632="",IFERROR(VLOOKUP(K633,UIR!$A$2:$P$21,7,FALSE),"")&lt;&gt;""),"Data is Missing.",""))</f>
        <v/>
      </c>
      <c r="S633" s="194" t="str">
        <f>IF(B633="","",IF(AND(Input!P632="",IFERROR(VLOOKUP(K633,UIR!$A$2:$P$21,8,FALSE),"")&lt;&gt;""),"Data is Missing.",""))</f>
        <v/>
      </c>
      <c r="T633" s="194" t="str">
        <f>IF(B633="","",IF(AND(Input!Q632="",IFERROR(VLOOKUP(K633,UIR!$A$2:$P$21,9,FALSE),"")&lt;&gt;""),"Data is Missing.",""))</f>
        <v/>
      </c>
      <c r="U633" s="194"/>
      <c r="V633" s="194" t="str">
        <f>IF(B633="","",IF(AND(Input!S632="",IFERROR(VLOOKUP(K633,UIR!$A$2:$P$21,11,FALSE),"")&lt;&gt;""),"Data is Missing.",""))</f>
        <v/>
      </c>
      <c r="W633" s="194" t="str">
        <f>IF(B633="","",IF(AND(Input!T632="",IFERROR(VLOOKUP(K633,UIR!$A$2:$P$21,12,FALSE),"")&lt;&gt;""),"Data is Missing.",""))</f>
        <v/>
      </c>
      <c r="X633" s="194" t="str">
        <f>IF(B633="","",IF(AND(Input!V632="",IFERROR(VLOOKUP(K633,UIR!$A$2:$P$21,13,FALSE),"")&lt;&gt;""),"Data is Missing.",""))</f>
        <v/>
      </c>
      <c r="Y633" s="194" t="str">
        <f>IF(B633="","",IF(AND(Input!W632="",IFERROR(VLOOKUP(K633,UIR!$A$2:$P$21,14,FALSE),"")&lt;&gt;""),"Data is Missing.",""))</f>
        <v/>
      </c>
      <c r="Z633" s="194" t="str">
        <f>IF(B633="","",IF(AND(Input!X632="",IFERROR(VLOOKUP(K633,UIR!$A$2:$P$21,15,FALSE),"")&lt;&gt;""),"Data is Missing.",""))</f>
        <v/>
      </c>
      <c r="AA633" s="195" t="str">
        <f>IF(B633="","",IF(AND(Input!Y632="",IFERROR(VLOOKUP(K633,UIR!$A$2:$P$21,16,FALSE),"")&lt;&gt;""),"Data is Missing.",""))</f>
        <v/>
      </c>
      <c r="AC633" s="202" t="str">
        <f>IF(ISERROR(IF(Input!D632="","",IF(ISERROR(VLOOKUP(Input!D632,'Measure List'!$A$2:$A$30000,1,0)),"Invalid RefNo",""))),"",IF(Input!D632="","",IF(ISERROR(VLOOKUP(Input!D632,'Measure List'!$A$2:$A$30000,1,0)),"Invalid RefNo","")))</f>
        <v/>
      </c>
      <c r="AD633" s="156"/>
      <c r="AE633" s="156"/>
      <c r="AF633" s="156"/>
      <c r="AG633" s="156"/>
      <c r="AH633" s="156"/>
      <c r="AI633" s="156"/>
      <c r="AJ633" s="156"/>
      <c r="AK633" s="156"/>
      <c r="AL633" s="203" t="str">
        <f>IF(COUNTIF(Dropdowns!$K$2:$K$7,Input!S632)&gt;0,"",IF(Input!S632="","","Invalid Type"))</f>
        <v/>
      </c>
      <c r="AN633" s="204" t="str">
        <f>IF(Input!C632="","",IF(ISNUMBER(VALUE(Input!C632)),"","Needs to be a number."))</f>
        <v/>
      </c>
      <c r="AO633" s="205" t="str">
        <f>IF(Input!E632="","",IF(ISNUMBER(VALUE(Input!E632)),"","Needs to be a number."))</f>
        <v/>
      </c>
      <c r="AP633" s="205" t="str">
        <f>IF(Input!N632="","",IF(ISNUMBER(VALUE(Input!N632)),"","Needs to be a number."))</f>
        <v/>
      </c>
      <c r="AQ633" s="205" t="str">
        <f>IF(Input!O632="","",IF(ISNUMBER(VALUE(Input!O632)),"","Needs to be a number."))</f>
        <v/>
      </c>
      <c r="AR633" s="205" t="str">
        <f>IF(Input!V632="","",IF(ISNUMBER(VALUE(Input!V632)),"","Needs to be a number."))</f>
        <v/>
      </c>
      <c r="AS633" s="205" t="str">
        <f>IF(Input!W632="","",IF(ISNUMBER(VALUE(Input!W632)),"","Needs to be a number."))</f>
        <v/>
      </c>
      <c r="AT633" s="205" t="str">
        <f>IF(Input!X632="","",IF(ISNUMBER(VALUE(Input!X632)),"","Needs to be a number."))</f>
        <v/>
      </c>
      <c r="AU633" s="206" t="str">
        <f>IF(Input!Y632="","",IF(ISNUMBER(VALUE(Input!Y632)),"","Needs to be a number."))</f>
        <v/>
      </c>
      <c r="AW633" s="259" t="str">
        <f>IF(OR(VALUE(Input!C632)&lt;0,VALUE(Input!C632)&gt;100), "Invalid EEI %","")</f>
        <v/>
      </c>
      <c r="AX633" s="207"/>
      <c r="AY633" s="278" t="str">
        <f>IF(Input!E632="","",IF(VALUE(Input!E632)=0,"Do not enter 0.",""))</f>
        <v/>
      </c>
    </row>
    <row r="634" spans="2:51" x14ac:dyDescent="0.3">
      <c r="B634" s="188" t="str">
        <f>Input!A633</f>
        <v/>
      </c>
      <c r="C634" s="189" t="str">
        <f>IF(ISERROR(IF(AND(Input!$A633="",SUMPRODUCT(--(LEN(Input!$A634:'Input'!$A$1006)&gt;0))&lt;&gt;0),"Row is skipped.",IF(AND(Input!$A633="",Input!$A634=""),"", IF(Input!B633="","Data is missing.","")))),"",IF(AND(Input!$A633="",SUMPRODUCT(--(LEN(Input!$A634:'Input'!$A$1006)&gt;0))&lt;&gt;0),"Row is skipped.",IF(AND(Input!$A633="",Input!$A634=""),"", IF(Input!B633="","Data is missing.",""))))</f>
        <v/>
      </c>
      <c r="D634" s="189" t="str">
        <f>IF(ISERROR(IF(AND(Input!$A633="",SUMPRODUCT(--(LEN(Input!$A634:'Input'!$A$1006)&gt;0))&lt;&gt;0),"Row is skipped.",IF(AND(Input!$A633="",Input!$A634=""),"", IF(Input!C633="","Data is missing.","")))),"",IF(AND(Input!$A633="",SUMPRODUCT(--(LEN(Input!$A634:'Input'!$A$1006)&gt;0))&lt;&gt;0),"Row is skipped.",IF(AND(Input!$A633="",Input!$A634=""),"", IF(Input!C633="","Data is missing.",""))))</f>
        <v/>
      </c>
      <c r="E634" s="189" t="str">
        <f>IF(ISERROR(IF(AND(Input!$A633="",SUMPRODUCT(--(LEN(Input!$A634:'Input'!$A$1006)&gt;0))&lt;&gt;0),"Row is skipped.",IF(AND(Input!$A633="",Input!$A634=""),"", IF(Input!D633="","Data is missing.","")))),"",IF(AND(Input!$A633="",SUMPRODUCT(--(LEN(Input!$A634:'Input'!$A$1006)&gt;0))&lt;&gt;0),"Row is skipped.",IF(AND(Input!$A633="",Input!$A634=""),"", IF(Input!D633="","Data is missing.",""))))</f>
        <v/>
      </c>
      <c r="F634" s="189" t="str">
        <f>IF(ISERROR(IF(AND(Input!$A633="",SUMPRODUCT(--(LEN(Input!$A634:'Input'!$A$1006)&gt;0))&lt;&gt;0),"Row is skipped.",IF(AND(Input!$A633="",Input!$A634=""),"", IF(Input!E633="","Data is missing.","")))),"",IF(AND(Input!$A633="",SUMPRODUCT(--(LEN(Input!$A634:'Input'!$A$1006)&gt;0))&lt;&gt;0),"Row is skipped.",IF(AND(Input!$A633="",Input!$A634=""),"", IF(Input!E633="","Data is missing.",""))))</f>
        <v/>
      </c>
      <c r="G634" s="189" t="str">
        <f>IF(ISERROR(IF(AND(Input!$A633="",SUMPRODUCT(--(LEN(Input!$A634:'Input'!$A$1006)&gt;0))&lt;&gt;0),"Row is skipped.",IF(AND(Input!$A633="",Input!$A634=""),"", IF(Input!F633="","Data is missing.","")))),"",IF(AND(Input!$A633="",SUMPRODUCT(--(LEN(Input!$A634:'Input'!$A$1006)&gt;0))&lt;&gt;0),"Row is skipped.",IF(AND(Input!$A633="",Input!$A634=""),"", IF(Input!F633="","Data is missing.",""))))</f>
        <v/>
      </c>
      <c r="H634" s="190" t="str">
        <f>IF(ISERROR(IF(AND(Input!$A633="",SUMPRODUCT(--(LEN(Input!$A634:'Input'!$A$1006)&gt;0))&lt;&gt;0),"Row is skipped.",IF(AND(Input!$A633="",Input!$A634=""),"", IF(Input!G633="","Data is missing.","")))),"",IF(AND(Input!$A633="",SUMPRODUCT(--(LEN(Input!$A634:'Input'!$A$1006)&gt;0))&lt;&gt;0),"Row is skipped.",IF(AND(Input!$A633="",Input!$A634=""),"", IF(Input!G633="","Data is missing.",""))))</f>
        <v/>
      </c>
      <c r="I634" s="156"/>
      <c r="J634" s="191" t="str">
        <f>IFERROR(VLOOKUP(VLOOKUP(Input!$D633,'Measure List'!$A:$AN,40,FALSE),UIR!$A$1:$Q$27,17,FALSE),"")</f>
        <v/>
      </c>
      <c r="K634" s="192" t="str">
        <f>IFERROR(VLOOKUP(Input!$D633,'Measure List'!$A:$AN,40,FALSE),"")</f>
        <v/>
      </c>
      <c r="L634" s="156"/>
      <c r="M634" s="193" t="str">
        <f>IF(B634="","",IF(AND(Input!H633="",IFERROR(VLOOKUP(K634,UIR!$A$2:$P$21,2,FALSE),"")&lt;&gt;""),"Data is Missing.",""))</f>
        <v/>
      </c>
      <c r="N634" s="194" t="str">
        <f>IF(B634="","",IF(AND(Input!I633="",IFERROR(VLOOKUP(K634,UIR!$A$2:$P$21,3,FALSE),"")&lt;&gt;""),"Data is Missing.",""))</f>
        <v/>
      </c>
      <c r="O634" s="194" t="str">
        <f>IF(B634="","",IF(AND(Input!J633="",IFERROR(VLOOKUP(K634,UIR!$A$2:$P$21,4,FALSE),"")&lt;&gt;""),"Data is Missing.",""))</f>
        <v/>
      </c>
      <c r="P634" s="194" t="str">
        <f>IF(B634="","",IF(AND(Input!K633="",IFERROR(VLOOKUP(K634,UIR!$A$2:$P$21,5,FALSE),"")&lt;&gt;""),"Data is Missing.",""))</f>
        <v/>
      </c>
      <c r="Q634" s="194" t="str">
        <f>IF(B634="","",IF(AND(Input!L633="",IFERROR(VLOOKUP(K634,UIR!$A$2:$P$21,6,FALSE),"")&lt;&gt;""),"Data is Missing.",""))</f>
        <v/>
      </c>
      <c r="R634" s="194" t="str">
        <f>IF(B634="","",IF(AND(Input!M633="",IFERROR(VLOOKUP(K634,UIR!$A$2:$P$21,7,FALSE),"")&lt;&gt;""),"Data is Missing.",""))</f>
        <v/>
      </c>
      <c r="S634" s="194" t="str">
        <f>IF(B634="","",IF(AND(Input!P633="",IFERROR(VLOOKUP(K634,UIR!$A$2:$P$21,8,FALSE),"")&lt;&gt;""),"Data is Missing.",""))</f>
        <v/>
      </c>
      <c r="T634" s="194" t="str">
        <f>IF(B634="","",IF(AND(Input!Q633="",IFERROR(VLOOKUP(K634,UIR!$A$2:$P$21,9,FALSE),"")&lt;&gt;""),"Data is Missing.",""))</f>
        <v/>
      </c>
      <c r="U634" s="194"/>
      <c r="V634" s="194" t="str">
        <f>IF(B634="","",IF(AND(Input!S633="",IFERROR(VLOOKUP(K634,UIR!$A$2:$P$21,11,FALSE),"")&lt;&gt;""),"Data is Missing.",""))</f>
        <v/>
      </c>
      <c r="W634" s="194" t="str">
        <f>IF(B634="","",IF(AND(Input!T633="",IFERROR(VLOOKUP(K634,UIR!$A$2:$P$21,12,FALSE),"")&lt;&gt;""),"Data is Missing.",""))</f>
        <v/>
      </c>
      <c r="X634" s="194" t="str">
        <f>IF(B634="","",IF(AND(Input!V633="",IFERROR(VLOOKUP(K634,UIR!$A$2:$P$21,13,FALSE),"")&lt;&gt;""),"Data is Missing.",""))</f>
        <v/>
      </c>
      <c r="Y634" s="194" t="str">
        <f>IF(B634="","",IF(AND(Input!W633="",IFERROR(VLOOKUP(K634,UIR!$A$2:$P$21,14,FALSE),"")&lt;&gt;""),"Data is Missing.",""))</f>
        <v/>
      </c>
      <c r="Z634" s="194" t="str">
        <f>IF(B634="","",IF(AND(Input!X633="",IFERROR(VLOOKUP(K634,UIR!$A$2:$P$21,15,FALSE),"")&lt;&gt;""),"Data is Missing.",""))</f>
        <v/>
      </c>
      <c r="AA634" s="195" t="str">
        <f>IF(B634="","",IF(AND(Input!Y633="",IFERROR(VLOOKUP(K634,UIR!$A$2:$P$21,16,FALSE),"")&lt;&gt;""),"Data is Missing.",""))</f>
        <v/>
      </c>
      <c r="AC634" s="202" t="str">
        <f>IF(ISERROR(IF(Input!D633="","",IF(ISERROR(VLOOKUP(Input!D633,'Measure List'!$A$2:$A$30000,1,0)),"Invalid RefNo",""))),"",IF(Input!D633="","",IF(ISERROR(VLOOKUP(Input!D633,'Measure List'!$A$2:$A$30000,1,0)),"Invalid RefNo","")))</f>
        <v/>
      </c>
      <c r="AD634" s="156"/>
      <c r="AE634" s="156"/>
      <c r="AF634" s="156"/>
      <c r="AG634" s="156"/>
      <c r="AH634" s="156"/>
      <c r="AI634" s="156"/>
      <c r="AJ634" s="156"/>
      <c r="AK634" s="156"/>
      <c r="AL634" s="203" t="str">
        <f>IF(COUNTIF(Dropdowns!$K$2:$K$7,Input!S633)&gt;0,"",IF(Input!S633="","","Invalid Type"))</f>
        <v/>
      </c>
      <c r="AN634" s="204" t="str">
        <f>IF(Input!C633="","",IF(ISNUMBER(VALUE(Input!C633)),"","Needs to be a number."))</f>
        <v/>
      </c>
      <c r="AO634" s="205" t="str">
        <f>IF(Input!E633="","",IF(ISNUMBER(VALUE(Input!E633)),"","Needs to be a number."))</f>
        <v/>
      </c>
      <c r="AP634" s="205" t="str">
        <f>IF(Input!N633="","",IF(ISNUMBER(VALUE(Input!N633)),"","Needs to be a number."))</f>
        <v/>
      </c>
      <c r="AQ634" s="205" t="str">
        <f>IF(Input!O633="","",IF(ISNUMBER(VALUE(Input!O633)),"","Needs to be a number."))</f>
        <v/>
      </c>
      <c r="AR634" s="205" t="str">
        <f>IF(Input!V633="","",IF(ISNUMBER(VALUE(Input!V633)),"","Needs to be a number."))</f>
        <v/>
      </c>
      <c r="AS634" s="205" t="str">
        <f>IF(Input!W633="","",IF(ISNUMBER(VALUE(Input!W633)),"","Needs to be a number."))</f>
        <v/>
      </c>
      <c r="AT634" s="205" t="str">
        <f>IF(Input!X633="","",IF(ISNUMBER(VALUE(Input!X633)),"","Needs to be a number."))</f>
        <v/>
      </c>
      <c r="AU634" s="206" t="str">
        <f>IF(Input!Y633="","",IF(ISNUMBER(VALUE(Input!Y633)),"","Needs to be a number."))</f>
        <v/>
      </c>
      <c r="AW634" s="259" t="str">
        <f>IF(OR(VALUE(Input!C633)&lt;0,VALUE(Input!C633)&gt;100), "Invalid EEI %","")</f>
        <v/>
      </c>
      <c r="AX634" s="207"/>
      <c r="AY634" s="278" t="str">
        <f>IF(Input!E633="","",IF(VALUE(Input!E633)=0,"Do not enter 0.",""))</f>
        <v/>
      </c>
    </row>
    <row r="635" spans="2:51" x14ac:dyDescent="0.3">
      <c r="B635" s="188" t="str">
        <f>Input!A634</f>
        <v/>
      </c>
      <c r="C635" s="189" t="str">
        <f>IF(ISERROR(IF(AND(Input!$A634="",SUMPRODUCT(--(LEN(Input!$A635:'Input'!$A$1006)&gt;0))&lt;&gt;0),"Row is skipped.",IF(AND(Input!$A634="",Input!$A635=""),"", IF(Input!B634="","Data is missing.","")))),"",IF(AND(Input!$A634="",SUMPRODUCT(--(LEN(Input!$A635:'Input'!$A$1006)&gt;0))&lt;&gt;0),"Row is skipped.",IF(AND(Input!$A634="",Input!$A635=""),"", IF(Input!B634="","Data is missing.",""))))</f>
        <v/>
      </c>
      <c r="D635" s="189" t="str">
        <f>IF(ISERROR(IF(AND(Input!$A634="",SUMPRODUCT(--(LEN(Input!$A635:'Input'!$A$1006)&gt;0))&lt;&gt;0),"Row is skipped.",IF(AND(Input!$A634="",Input!$A635=""),"", IF(Input!C634="","Data is missing.","")))),"",IF(AND(Input!$A634="",SUMPRODUCT(--(LEN(Input!$A635:'Input'!$A$1006)&gt;0))&lt;&gt;0),"Row is skipped.",IF(AND(Input!$A634="",Input!$A635=""),"", IF(Input!C634="","Data is missing.",""))))</f>
        <v/>
      </c>
      <c r="E635" s="189" t="str">
        <f>IF(ISERROR(IF(AND(Input!$A634="",SUMPRODUCT(--(LEN(Input!$A635:'Input'!$A$1006)&gt;0))&lt;&gt;0),"Row is skipped.",IF(AND(Input!$A634="",Input!$A635=""),"", IF(Input!D634="","Data is missing.","")))),"",IF(AND(Input!$A634="",SUMPRODUCT(--(LEN(Input!$A635:'Input'!$A$1006)&gt;0))&lt;&gt;0),"Row is skipped.",IF(AND(Input!$A634="",Input!$A635=""),"", IF(Input!D634="","Data is missing.",""))))</f>
        <v/>
      </c>
      <c r="F635" s="189" t="str">
        <f>IF(ISERROR(IF(AND(Input!$A634="",SUMPRODUCT(--(LEN(Input!$A635:'Input'!$A$1006)&gt;0))&lt;&gt;0),"Row is skipped.",IF(AND(Input!$A634="",Input!$A635=""),"", IF(Input!E634="","Data is missing.","")))),"",IF(AND(Input!$A634="",SUMPRODUCT(--(LEN(Input!$A635:'Input'!$A$1006)&gt;0))&lt;&gt;0),"Row is skipped.",IF(AND(Input!$A634="",Input!$A635=""),"", IF(Input!E634="","Data is missing.",""))))</f>
        <v/>
      </c>
      <c r="G635" s="189" t="str">
        <f>IF(ISERROR(IF(AND(Input!$A634="",SUMPRODUCT(--(LEN(Input!$A635:'Input'!$A$1006)&gt;0))&lt;&gt;0),"Row is skipped.",IF(AND(Input!$A634="",Input!$A635=""),"", IF(Input!F634="","Data is missing.","")))),"",IF(AND(Input!$A634="",SUMPRODUCT(--(LEN(Input!$A635:'Input'!$A$1006)&gt;0))&lt;&gt;0),"Row is skipped.",IF(AND(Input!$A634="",Input!$A635=""),"", IF(Input!F634="","Data is missing.",""))))</f>
        <v/>
      </c>
      <c r="H635" s="190" t="str">
        <f>IF(ISERROR(IF(AND(Input!$A634="",SUMPRODUCT(--(LEN(Input!$A635:'Input'!$A$1006)&gt;0))&lt;&gt;0),"Row is skipped.",IF(AND(Input!$A634="",Input!$A635=""),"", IF(Input!G634="","Data is missing.","")))),"",IF(AND(Input!$A634="",SUMPRODUCT(--(LEN(Input!$A635:'Input'!$A$1006)&gt;0))&lt;&gt;0),"Row is skipped.",IF(AND(Input!$A634="",Input!$A635=""),"", IF(Input!G634="","Data is missing.",""))))</f>
        <v/>
      </c>
      <c r="I635" s="156"/>
      <c r="J635" s="191" t="str">
        <f>IFERROR(VLOOKUP(VLOOKUP(Input!$D634,'Measure List'!$A:$AN,40,FALSE),UIR!$A$1:$Q$27,17,FALSE),"")</f>
        <v/>
      </c>
      <c r="K635" s="192" t="str">
        <f>IFERROR(VLOOKUP(Input!$D634,'Measure List'!$A:$AN,40,FALSE),"")</f>
        <v/>
      </c>
      <c r="L635" s="156"/>
      <c r="M635" s="193" t="str">
        <f>IF(B635="","",IF(AND(Input!H634="",IFERROR(VLOOKUP(K635,UIR!$A$2:$P$21,2,FALSE),"")&lt;&gt;""),"Data is Missing.",""))</f>
        <v/>
      </c>
      <c r="N635" s="194" t="str">
        <f>IF(B635="","",IF(AND(Input!I634="",IFERROR(VLOOKUP(K635,UIR!$A$2:$P$21,3,FALSE),"")&lt;&gt;""),"Data is Missing.",""))</f>
        <v/>
      </c>
      <c r="O635" s="194" t="str">
        <f>IF(B635="","",IF(AND(Input!J634="",IFERROR(VLOOKUP(K635,UIR!$A$2:$P$21,4,FALSE),"")&lt;&gt;""),"Data is Missing.",""))</f>
        <v/>
      </c>
      <c r="P635" s="194" t="str">
        <f>IF(B635="","",IF(AND(Input!K634="",IFERROR(VLOOKUP(K635,UIR!$A$2:$P$21,5,FALSE),"")&lt;&gt;""),"Data is Missing.",""))</f>
        <v/>
      </c>
      <c r="Q635" s="194" t="str">
        <f>IF(B635="","",IF(AND(Input!L634="",IFERROR(VLOOKUP(K635,UIR!$A$2:$P$21,6,FALSE),"")&lt;&gt;""),"Data is Missing.",""))</f>
        <v/>
      </c>
      <c r="R635" s="194" t="str">
        <f>IF(B635="","",IF(AND(Input!M634="",IFERROR(VLOOKUP(K635,UIR!$A$2:$P$21,7,FALSE),"")&lt;&gt;""),"Data is Missing.",""))</f>
        <v/>
      </c>
      <c r="S635" s="194" t="str">
        <f>IF(B635="","",IF(AND(Input!P634="",IFERROR(VLOOKUP(K635,UIR!$A$2:$P$21,8,FALSE),"")&lt;&gt;""),"Data is Missing.",""))</f>
        <v/>
      </c>
      <c r="T635" s="194" t="str">
        <f>IF(B635="","",IF(AND(Input!Q634="",IFERROR(VLOOKUP(K635,UIR!$A$2:$P$21,9,FALSE),"")&lt;&gt;""),"Data is Missing.",""))</f>
        <v/>
      </c>
      <c r="U635" s="194"/>
      <c r="V635" s="194" t="str">
        <f>IF(B635="","",IF(AND(Input!S634="",IFERROR(VLOOKUP(K635,UIR!$A$2:$P$21,11,FALSE),"")&lt;&gt;""),"Data is Missing.",""))</f>
        <v/>
      </c>
      <c r="W635" s="194" t="str">
        <f>IF(B635="","",IF(AND(Input!T634="",IFERROR(VLOOKUP(K635,UIR!$A$2:$P$21,12,FALSE),"")&lt;&gt;""),"Data is Missing.",""))</f>
        <v/>
      </c>
      <c r="X635" s="194" t="str">
        <f>IF(B635="","",IF(AND(Input!V634="",IFERROR(VLOOKUP(K635,UIR!$A$2:$P$21,13,FALSE),"")&lt;&gt;""),"Data is Missing.",""))</f>
        <v/>
      </c>
      <c r="Y635" s="194" t="str">
        <f>IF(B635="","",IF(AND(Input!W634="",IFERROR(VLOOKUP(K635,UIR!$A$2:$P$21,14,FALSE),"")&lt;&gt;""),"Data is Missing.",""))</f>
        <v/>
      </c>
      <c r="Z635" s="194" t="str">
        <f>IF(B635="","",IF(AND(Input!X634="",IFERROR(VLOOKUP(K635,UIR!$A$2:$P$21,15,FALSE),"")&lt;&gt;""),"Data is Missing.",""))</f>
        <v/>
      </c>
      <c r="AA635" s="195" t="str">
        <f>IF(B635="","",IF(AND(Input!Y634="",IFERROR(VLOOKUP(K635,UIR!$A$2:$P$21,16,FALSE),"")&lt;&gt;""),"Data is Missing.",""))</f>
        <v/>
      </c>
      <c r="AC635" s="202" t="str">
        <f>IF(ISERROR(IF(Input!D634="","",IF(ISERROR(VLOOKUP(Input!D634,'Measure List'!$A$2:$A$30000,1,0)),"Invalid RefNo",""))),"",IF(Input!D634="","",IF(ISERROR(VLOOKUP(Input!D634,'Measure List'!$A$2:$A$30000,1,0)),"Invalid RefNo","")))</f>
        <v/>
      </c>
      <c r="AD635" s="156"/>
      <c r="AE635" s="156"/>
      <c r="AF635" s="156"/>
      <c r="AG635" s="156"/>
      <c r="AH635" s="156"/>
      <c r="AI635" s="156"/>
      <c r="AJ635" s="156"/>
      <c r="AK635" s="156"/>
      <c r="AL635" s="203" t="str">
        <f>IF(COUNTIF(Dropdowns!$K$2:$K$7,Input!S634)&gt;0,"",IF(Input!S634="","","Invalid Type"))</f>
        <v/>
      </c>
      <c r="AN635" s="204" t="str">
        <f>IF(Input!C634="","",IF(ISNUMBER(VALUE(Input!C634)),"","Needs to be a number."))</f>
        <v/>
      </c>
      <c r="AO635" s="205" t="str">
        <f>IF(Input!E634="","",IF(ISNUMBER(VALUE(Input!E634)),"","Needs to be a number."))</f>
        <v/>
      </c>
      <c r="AP635" s="205" t="str">
        <f>IF(Input!N634="","",IF(ISNUMBER(VALUE(Input!N634)),"","Needs to be a number."))</f>
        <v/>
      </c>
      <c r="AQ635" s="205" t="str">
        <f>IF(Input!O634="","",IF(ISNUMBER(VALUE(Input!O634)),"","Needs to be a number."))</f>
        <v/>
      </c>
      <c r="AR635" s="205" t="str">
        <f>IF(Input!V634="","",IF(ISNUMBER(VALUE(Input!V634)),"","Needs to be a number."))</f>
        <v/>
      </c>
      <c r="AS635" s="205" t="str">
        <f>IF(Input!W634="","",IF(ISNUMBER(VALUE(Input!W634)),"","Needs to be a number."))</f>
        <v/>
      </c>
      <c r="AT635" s="205" t="str">
        <f>IF(Input!X634="","",IF(ISNUMBER(VALUE(Input!X634)),"","Needs to be a number."))</f>
        <v/>
      </c>
      <c r="AU635" s="206" t="str">
        <f>IF(Input!Y634="","",IF(ISNUMBER(VALUE(Input!Y634)),"","Needs to be a number."))</f>
        <v/>
      </c>
      <c r="AW635" s="259" t="str">
        <f>IF(OR(VALUE(Input!C634)&lt;0,VALUE(Input!C634)&gt;100), "Invalid EEI %","")</f>
        <v/>
      </c>
      <c r="AX635" s="207"/>
      <c r="AY635" s="278" t="str">
        <f>IF(Input!E634="","",IF(VALUE(Input!E634)=0,"Do not enter 0.",""))</f>
        <v/>
      </c>
    </row>
    <row r="636" spans="2:51" x14ac:dyDescent="0.3">
      <c r="B636" s="188" t="str">
        <f>Input!A635</f>
        <v/>
      </c>
      <c r="C636" s="189" t="str">
        <f>IF(ISERROR(IF(AND(Input!$A635="",SUMPRODUCT(--(LEN(Input!$A636:'Input'!$A$1006)&gt;0))&lt;&gt;0),"Row is skipped.",IF(AND(Input!$A635="",Input!$A636=""),"", IF(Input!B635="","Data is missing.","")))),"",IF(AND(Input!$A635="",SUMPRODUCT(--(LEN(Input!$A636:'Input'!$A$1006)&gt;0))&lt;&gt;0),"Row is skipped.",IF(AND(Input!$A635="",Input!$A636=""),"", IF(Input!B635="","Data is missing.",""))))</f>
        <v/>
      </c>
      <c r="D636" s="189" t="str">
        <f>IF(ISERROR(IF(AND(Input!$A635="",SUMPRODUCT(--(LEN(Input!$A636:'Input'!$A$1006)&gt;0))&lt;&gt;0),"Row is skipped.",IF(AND(Input!$A635="",Input!$A636=""),"", IF(Input!C635="","Data is missing.","")))),"",IF(AND(Input!$A635="",SUMPRODUCT(--(LEN(Input!$A636:'Input'!$A$1006)&gt;0))&lt;&gt;0),"Row is skipped.",IF(AND(Input!$A635="",Input!$A636=""),"", IF(Input!C635="","Data is missing.",""))))</f>
        <v/>
      </c>
      <c r="E636" s="189" t="str">
        <f>IF(ISERROR(IF(AND(Input!$A635="",SUMPRODUCT(--(LEN(Input!$A636:'Input'!$A$1006)&gt;0))&lt;&gt;0),"Row is skipped.",IF(AND(Input!$A635="",Input!$A636=""),"", IF(Input!D635="","Data is missing.","")))),"",IF(AND(Input!$A635="",SUMPRODUCT(--(LEN(Input!$A636:'Input'!$A$1006)&gt;0))&lt;&gt;0),"Row is skipped.",IF(AND(Input!$A635="",Input!$A636=""),"", IF(Input!D635="","Data is missing.",""))))</f>
        <v/>
      </c>
      <c r="F636" s="189" t="str">
        <f>IF(ISERROR(IF(AND(Input!$A635="",SUMPRODUCT(--(LEN(Input!$A636:'Input'!$A$1006)&gt;0))&lt;&gt;0),"Row is skipped.",IF(AND(Input!$A635="",Input!$A636=""),"", IF(Input!E635="","Data is missing.","")))),"",IF(AND(Input!$A635="",SUMPRODUCT(--(LEN(Input!$A636:'Input'!$A$1006)&gt;0))&lt;&gt;0),"Row is skipped.",IF(AND(Input!$A635="",Input!$A636=""),"", IF(Input!E635="","Data is missing.",""))))</f>
        <v/>
      </c>
      <c r="G636" s="189" t="str">
        <f>IF(ISERROR(IF(AND(Input!$A635="",SUMPRODUCT(--(LEN(Input!$A636:'Input'!$A$1006)&gt;0))&lt;&gt;0),"Row is skipped.",IF(AND(Input!$A635="",Input!$A636=""),"", IF(Input!F635="","Data is missing.","")))),"",IF(AND(Input!$A635="",SUMPRODUCT(--(LEN(Input!$A636:'Input'!$A$1006)&gt;0))&lt;&gt;0),"Row is skipped.",IF(AND(Input!$A635="",Input!$A636=""),"", IF(Input!F635="","Data is missing.",""))))</f>
        <v/>
      </c>
      <c r="H636" s="190" t="str">
        <f>IF(ISERROR(IF(AND(Input!$A635="",SUMPRODUCT(--(LEN(Input!$A636:'Input'!$A$1006)&gt;0))&lt;&gt;0),"Row is skipped.",IF(AND(Input!$A635="",Input!$A636=""),"", IF(Input!G635="","Data is missing.","")))),"",IF(AND(Input!$A635="",SUMPRODUCT(--(LEN(Input!$A636:'Input'!$A$1006)&gt;0))&lt;&gt;0),"Row is skipped.",IF(AND(Input!$A635="",Input!$A636=""),"", IF(Input!G635="","Data is missing.",""))))</f>
        <v/>
      </c>
      <c r="I636" s="156"/>
      <c r="J636" s="191" t="str">
        <f>IFERROR(VLOOKUP(VLOOKUP(Input!$D635,'Measure List'!$A:$AN,40,FALSE),UIR!$A$1:$Q$27,17,FALSE),"")</f>
        <v/>
      </c>
      <c r="K636" s="192" t="str">
        <f>IFERROR(VLOOKUP(Input!$D635,'Measure List'!$A:$AN,40,FALSE),"")</f>
        <v/>
      </c>
      <c r="L636" s="156"/>
      <c r="M636" s="193" t="str">
        <f>IF(B636="","",IF(AND(Input!H635="",IFERROR(VLOOKUP(K636,UIR!$A$2:$P$21,2,FALSE),"")&lt;&gt;""),"Data is Missing.",""))</f>
        <v/>
      </c>
      <c r="N636" s="194" t="str">
        <f>IF(B636="","",IF(AND(Input!I635="",IFERROR(VLOOKUP(K636,UIR!$A$2:$P$21,3,FALSE),"")&lt;&gt;""),"Data is Missing.",""))</f>
        <v/>
      </c>
      <c r="O636" s="194" t="str">
        <f>IF(B636="","",IF(AND(Input!J635="",IFERROR(VLOOKUP(K636,UIR!$A$2:$P$21,4,FALSE),"")&lt;&gt;""),"Data is Missing.",""))</f>
        <v/>
      </c>
      <c r="P636" s="194" t="str">
        <f>IF(B636="","",IF(AND(Input!K635="",IFERROR(VLOOKUP(K636,UIR!$A$2:$P$21,5,FALSE),"")&lt;&gt;""),"Data is Missing.",""))</f>
        <v/>
      </c>
      <c r="Q636" s="194" t="str">
        <f>IF(B636="","",IF(AND(Input!L635="",IFERROR(VLOOKUP(K636,UIR!$A$2:$P$21,6,FALSE),"")&lt;&gt;""),"Data is Missing.",""))</f>
        <v/>
      </c>
      <c r="R636" s="194" t="str">
        <f>IF(B636="","",IF(AND(Input!M635="",IFERROR(VLOOKUP(K636,UIR!$A$2:$P$21,7,FALSE),"")&lt;&gt;""),"Data is Missing.",""))</f>
        <v/>
      </c>
      <c r="S636" s="194" t="str">
        <f>IF(B636="","",IF(AND(Input!P635="",IFERROR(VLOOKUP(K636,UIR!$A$2:$P$21,8,FALSE),"")&lt;&gt;""),"Data is Missing.",""))</f>
        <v/>
      </c>
      <c r="T636" s="194" t="str">
        <f>IF(B636="","",IF(AND(Input!Q635="",IFERROR(VLOOKUP(K636,UIR!$A$2:$P$21,9,FALSE),"")&lt;&gt;""),"Data is Missing.",""))</f>
        <v/>
      </c>
      <c r="U636" s="194"/>
      <c r="V636" s="194" t="str">
        <f>IF(B636="","",IF(AND(Input!S635="",IFERROR(VLOOKUP(K636,UIR!$A$2:$P$21,11,FALSE),"")&lt;&gt;""),"Data is Missing.",""))</f>
        <v/>
      </c>
      <c r="W636" s="194" t="str">
        <f>IF(B636="","",IF(AND(Input!T635="",IFERROR(VLOOKUP(K636,UIR!$A$2:$P$21,12,FALSE),"")&lt;&gt;""),"Data is Missing.",""))</f>
        <v/>
      </c>
      <c r="X636" s="194" t="str">
        <f>IF(B636="","",IF(AND(Input!V635="",IFERROR(VLOOKUP(K636,UIR!$A$2:$P$21,13,FALSE),"")&lt;&gt;""),"Data is Missing.",""))</f>
        <v/>
      </c>
      <c r="Y636" s="194" t="str">
        <f>IF(B636="","",IF(AND(Input!W635="",IFERROR(VLOOKUP(K636,UIR!$A$2:$P$21,14,FALSE),"")&lt;&gt;""),"Data is Missing.",""))</f>
        <v/>
      </c>
      <c r="Z636" s="194" t="str">
        <f>IF(B636="","",IF(AND(Input!X635="",IFERROR(VLOOKUP(K636,UIR!$A$2:$P$21,15,FALSE),"")&lt;&gt;""),"Data is Missing.",""))</f>
        <v/>
      </c>
      <c r="AA636" s="195" t="str">
        <f>IF(B636="","",IF(AND(Input!Y635="",IFERROR(VLOOKUP(K636,UIR!$A$2:$P$21,16,FALSE),"")&lt;&gt;""),"Data is Missing.",""))</f>
        <v/>
      </c>
      <c r="AC636" s="202" t="str">
        <f>IF(ISERROR(IF(Input!D635="","",IF(ISERROR(VLOOKUP(Input!D635,'Measure List'!$A$2:$A$30000,1,0)),"Invalid RefNo",""))),"",IF(Input!D635="","",IF(ISERROR(VLOOKUP(Input!D635,'Measure List'!$A$2:$A$30000,1,0)),"Invalid RefNo","")))</f>
        <v/>
      </c>
      <c r="AD636" s="156"/>
      <c r="AE636" s="156"/>
      <c r="AF636" s="156"/>
      <c r="AG636" s="156"/>
      <c r="AH636" s="156"/>
      <c r="AI636" s="156"/>
      <c r="AJ636" s="156"/>
      <c r="AK636" s="156"/>
      <c r="AL636" s="203" t="str">
        <f>IF(COUNTIF(Dropdowns!$K$2:$K$7,Input!S635)&gt;0,"",IF(Input!S635="","","Invalid Type"))</f>
        <v/>
      </c>
      <c r="AN636" s="204" t="str">
        <f>IF(Input!C635="","",IF(ISNUMBER(VALUE(Input!C635)),"","Needs to be a number."))</f>
        <v/>
      </c>
      <c r="AO636" s="205" t="str">
        <f>IF(Input!E635="","",IF(ISNUMBER(VALUE(Input!E635)),"","Needs to be a number."))</f>
        <v/>
      </c>
      <c r="AP636" s="205" t="str">
        <f>IF(Input!N635="","",IF(ISNUMBER(VALUE(Input!N635)),"","Needs to be a number."))</f>
        <v/>
      </c>
      <c r="AQ636" s="205" t="str">
        <f>IF(Input!O635="","",IF(ISNUMBER(VALUE(Input!O635)),"","Needs to be a number."))</f>
        <v/>
      </c>
      <c r="AR636" s="205" t="str">
        <f>IF(Input!V635="","",IF(ISNUMBER(VALUE(Input!V635)),"","Needs to be a number."))</f>
        <v/>
      </c>
      <c r="AS636" s="205" t="str">
        <f>IF(Input!W635="","",IF(ISNUMBER(VALUE(Input!W635)),"","Needs to be a number."))</f>
        <v/>
      </c>
      <c r="AT636" s="205" t="str">
        <f>IF(Input!X635="","",IF(ISNUMBER(VALUE(Input!X635)),"","Needs to be a number."))</f>
        <v/>
      </c>
      <c r="AU636" s="206" t="str">
        <f>IF(Input!Y635="","",IF(ISNUMBER(VALUE(Input!Y635)),"","Needs to be a number."))</f>
        <v/>
      </c>
      <c r="AW636" s="259" t="str">
        <f>IF(OR(VALUE(Input!C635)&lt;0,VALUE(Input!C635)&gt;100), "Invalid EEI %","")</f>
        <v/>
      </c>
      <c r="AX636" s="207"/>
      <c r="AY636" s="278" t="str">
        <f>IF(Input!E635="","",IF(VALUE(Input!E635)=0,"Do not enter 0.",""))</f>
        <v/>
      </c>
    </row>
    <row r="637" spans="2:51" x14ac:dyDescent="0.3">
      <c r="B637" s="188" t="str">
        <f>Input!A636</f>
        <v/>
      </c>
      <c r="C637" s="189" t="str">
        <f>IF(ISERROR(IF(AND(Input!$A636="",SUMPRODUCT(--(LEN(Input!$A637:'Input'!$A$1006)&gt;0))&lt;&gt;0),"Row is skipped.",IF(AND(Input!$A636="",Input!$A637=""),"", IF(Input!B636="","Data is missing.","")))),"",IF(AND(Input!$A636="",SUMPRODUCT(--(LEN(Input!$A637:'Input'!$A$1006)&gt;0))&lt;&gt;0),"Row is skipped.",IF(AND(Input!$A636="",Input!$A637=""),"", IF(Input!B636="","Data is missing.",""))))</f>
        <v/>
      </c>
      <c r="D637" s="189" t="str">
        <f>IF(ISERROR(IF(AND(Input!$A636="",SUMPRODUCT(--(LEN(Input!$A637:'Input'!$A$1006)&gt;0))&lt;&gt;0),"Row is skipped.",IF(AND(Input!$A636="",Input!$A637=""),"", IF(Input!C636="","Data is missing.","")))),"",IF(AND(Input!$A636="",SUMPRODUCT(--(LEN(Input!$A637:'Input'!$A$1006)&gt;0))&lt;&gt;0),"Row is skipped.",IF(AND(Input!$A636="",Input!$A637=""),"", IF(Input!C636="","Data is missing.",""))))</f>
        <v/>
      </c>
      <c r="E637" s="189" t="str">
        <f>IF(ISERROR(IF(AND(Input!$A636="",SUMPRODUCT(--(LEN(Input!$A637:'Input'!$A$1006)&gt;0))&lt;&gt;0),"Row is skipped.",IF(AND(Input!$A636="",Input!$A637=""),"", IF(Input!D636="","Data is missing.","")))),"",IF(AND(Input!$A636="",SUMPRODUCT(--(LEN(Input!$A637:'Input'!$A$1006)&gt;0))&lt;&gt;0),"Row is skipped.",IF(AND(Input!$A636="",Input!$A637=""),"", IF(Input!D636="","Data is missing.",""))))</f>
        <v/>
      </c>
      <c r="F637" s="189" t="str">
        <f>IF(ISERROR(IF(AND(Input!$A636="",SUMPRODUCT(--(LEN(Input!$A637:'Input'!$A$1006)&gt;0))&lt;&gt;0),"Row is skipped.",IF(AND(Input!$A636="",Input!$A637=""),"", IF(Input!E636="","Data is missing.","")))),"",IF(AND(Input!$A636="",SUMPRODUCT(--(LEN(Input!$A637:'Input'!$A$1006)&gt;0))&lt;&gt;0),"Row is skipped.",IF(AND(Input!$A636="",Input!$A637=""),"", IF(Input!E636="","Data is missing.",""))))</f>
        <v/>
      </c>
      <c r="G637" s="189" t="str">
        <f>IF(ISERROR(IF(AND(Input!$A636="",SUMPRODUCT(--(LEN(Input!$A637:'Input'!$A$1006)&gt;0))&lt;&gt;0),"Row is skipped.",IF(AND(Input!$A636="",Input!$A637=""),"", IF(Input!F636="","Data is missing.","")))),"",IF(AND(Input!$A636="",SUMPRODUCT(--(LEN(Input!$A637:'Input'!$A$1006)&gt;0))&lt;&gt;0),"Row is skipped.",IF(AND(Input!$A636="",Input!$A637=""),"", IF(Input!F636="","Data is missing.",""))))</f>
        <v/>
      </c>
      <c r="H637" s="190" t="str">
        <f>IF(ISERROR(IF(AND(Input!$A636="",SUMPRODUCT(--(LEN(Input!$A637:'Input'!$A$1006)&gt;0))&lt;&gt;0),"Row is skipped.",IF(AND(Input!$A636="",Input!$A637=""),"", IF(Input!G636="","Data is missing.","")))),"",IF(AND(Input!$A636="",SUMPRODUCT(--(LEN(Input!$A637:'Input'!$A$1006)&gt;0))&lt;&gt;0),"Row is skipped.",IF(AND(Input!$A636="",Input!$A637=""),"", IF(Input!G636="","Data is missing.",""))))</f>
        <v/>
      </c>
      <c r="I637" s="156"/>
      <c r="J637" s="191" t="str">
        <f>IFERROR(VLOOKUP(VLOOKUP(Input!$D636,'Measure List'!$A:$AN,40,FALSE),UIR!$A$1:$Q$27,17,FALSE),"")</f>
        <v/>
      </c>
      <c r="K637" s="192" t="str">
        <f>IFERROR(VLOOKUP(Input!$D636,'Measure List'!$A:$AN,40,FALSE),"")</f>
        <v/>
      </c>
      <c r="L637" s="156"/>
      <c r="M637" s="193" t="str">
        <f>IF(B637="","",IF(AND(Input!H636="",IFERROR(VLOOKUP(K637,UIR!$A$2:$P$21,2,FALSE),"")&lt;&gt;""),"Data is Missing.",""))</f>
        <v/>
      </c>
      <c r="N637" s="194" t="str">
        <f>IF(B637="","",IF(AND(Input!I636="",IFERROR(VLOOKUP(K637,UIR!$A$2:$P$21,3,FALSE),"")&lt;&gt;""),"Data is Missing.",""))</f>
        <v/>
      </c>
      <c r="O637" s="194" t="str">
        <f>IF(B637="","",IF(AND(Input!J636="",IFERROR(VLOOKUP(K637,UIR!$A$2:$P$21,4,FALSE),"")&lt;&gt;""),"Data is Missing.",""))</f>
        <v/>
      </c>
      <c r="P637" s="194" t="str">
        <f>IF(B637="","",IF(AND(Input!K636="",IFERROR(VLOOKUP(K637,UIR!$A$2:$P$21,5,FALSE),"")&lt;&gt;""),"Data is Missing.",""))</f>
        <v/>
      </c>
      <c r="Q637" s="194" t="str">
        <f>IF(B637="","",IF(AND(Input!L636="",IFERROR(VLOOKUP(K637,UIR!$A$2:$P$21,6,FALSE),"")&lt;&gt;""),"Data is Missing.",""))</f>
        <v/>
      </c>
      <c r="R637" s="194" t="str">
        <f>IF(B637="","",IF(AND(Input!M636="",IFERROR(VLOOKUP(K637,UIR!$A$2:$P$21,7,FALSE),"")&lt;&gt;""),"Data is Missing.",""))</f>
        <v/>
      </c>
      <c r="S637" s="194" t="str">
        <f>IF(B637="","",IF(AND(Input!P636="",IFERROR(VLOOKUP(K637,UIR!$A$2:$P$21,8,FALSE),"")&lt;&gt;""),"Data is Missing.",""))</f>
        <v/>
      </c>
      <c r="T637" s="194" t="str">
        <f>IF(B637="","",IF(AND(Input!Q636="",IFERROR(VLOOKUP(K637,UIR!$A$2:$P$21,9,FALSE),"")&lt;&gt;""),"Data is Missing.",""))</f>
        <v/>
      </c>
      <c r="U637" s="194"/>
      <c r="V637" s="194" t="str">
        <f>IF(B637="","",IF(AND(Input!S636="",IFERROR(VLOOKUP(K637,UIR!$A$2:$P$21,11,FALSE),"")&lt;&gt;""),"Data is Missing.",""))</f>
        <v/>
      </c>
      <c r="W637" s="194" t="str">
        <f>IF(B637="","",IF(AND(Input!T636="",IFERROR(VLOOKUP(K637,UIR!$A$2:$P$21,12,FALSE),"")&lt;&gt;""),"Data is Missing.",""))</f>
        <v/>
      </c>
      <c r="X637" s="194" t="str">
        <f>IF(B637="","",IF(AND(Input!V636="",IFERROR(VLOOKUP(K637,UIR!$A$2:$P$21,13,FALSE),"")&lt;&gt;""),"Data is Missing.",""))</f>
        <v/>
      </c>
      <c r="Y637" s="194" t="str">
        <f>IF(B637="","",IF(AND(Input!W636="",IFERROR(VLOOKUP(K637,UIR!$A$2:$P$21,14,FALSE),"")&lt;&gt;""),"Data is Missing.",""))</f>
        <v/>
      </c>
      <c r="Z637" s="194" t="str">
        <f>IF(B637="","",IF(AND(Input!X636="",IFERROR(VLOOKUP(K637,UIR!$A$2:$P$21,15,FALSE),"")&lt;&gt;""),"Data is Missing.",""))</f>
        <v/>
      </c>
      <c r="AA637" s="195" t="str">
        <f>IF(B637="","",IF(AND(Input!Y636="",IFERROR(VLOOKUP(K637,UIR!$A$2:$P$21,16,FALSE),"")&lt;&gt;""),"Data is Missing.",""))</f>
        <v/>
      </c>
      <c r="AC637" s="202" t="str">
        <f>IF(ISERROR(IF(Input!D636="","",IF(ISERROR(VLOOKUP(Input!D636,'Measure List'!$A$2:$A$30000,1,0)),"Invalid RefNo",""))),"",IF(Input!D636="","",IF(ISERROR(VLOOKUP(Input!D636,'Measure List'!$A$2:$A$30000,1,0)),"Invalid RefNo","")))</f>
        <v/>
      </c>
      <c r="AD637" s="156"/>
      <c r="AE637" s="156"/>
      <c r="AF637" s="156"/>
      <c r="AG637" s="156"/>
      <c r="AH637" s="156"/>
      <c r="AI637" s="156"/>
      <c r="AJ637" s="156"/>
      <c r="AK637" s="156"/>
      <c r="AL637" s="203" t="str">
        <f>IF(COUNTIF(Dropdowns!$K$2:$K$7,Input!S636)&gt;0,"",IF(Input!S636="","","Invalid Type"))</f>
        <v/>
      </c>
      <c r="AN637" s="204" t="str">
        <f>IF(Input!C636="","",IF(ISNUMBER(VALUE(Input!C636)),"","Needs to be a number."))</f>
        <v/>
      </c>
      <c r="AO637" s="205" t="str">
        <f>IF(Input!E636="","",IF(ISNUMBER(VALUE(Input!E636)),"","Needs to be a number."))</f>
        <v/>
      </c>
      <c r="AP637" s="205" t="str">
        <f>IF(Input!N636="","",IF(ISNUMBER(VALUE(Input!N636)),"","Needs to be a number."))</f>
        <v/>
      </c>
      <c r="AQ637" s="205" t="str">
        <f>IF(Input!O636="","",IF(ISNUMBER(VALUE(Input!O636)),"","Needs to be a number."))</f>
        <v/>
      </c>
      <c r="AR637" s="205" t="str">
        <f>IF(Input!V636="","",IF(ISNUMBER(VALUE(Input!V636)),"","Needs to be a number."))</f>
        <v/>
      </c>
      <c r="AS637" s="205" t="str">
        <f>IF(Input!W636="","",IF(ISNUMBER(VALUE(Input!W636)),"","Needs to be a number."))</f>
        <v/>
      </c>
      <c r="AT637" s="205" t="str">
        <f>IF(Input!X636="","",IF(ISNUMBER(VALUE(Input!X636)),"","Needs to be a number."))</f>
        <v/>
      </c>
      <c r="AU637" s="206" t="str">
        <f>IF(Input!Y636="","",IF(ISNUMBER(VALUE(Input!Y636)),"","Needs to be a number."))</f>
        <v/>
      </c>
      <c r="AW637" s="259" t="str">
        <f>IF(OR(VALUE(Input!C636)&lt;0,VALUE(Input!C636)&gt;100), "Invalid EEI %","")</f>
        <v/>
      </c>
      <c r="AX637" s="207"/>
      <c r="AY637" s="278" t="str">
        <f>IF(Input!E636="","",IF(VALUE(Input!E636)=0,"Do not enter 0.",""))</f>
        <v/>
      </c>
    </row>
    <row r="638" spans="2:51" x14ac:dyDescent="0.3">
      <c r="B638" s="188" t="str">
        <f>Input!A637</f>
        <v/>
      </c>
      <c r="C638" s="189" t="str">
        <f>IF(ISERROR(IF(AND(Input!$A637="",SUMPRODUCT(--(LEN(Input!$A638:'Input'!$A$1006)&gt;0))&lt;&gt;0),"Row is skipped.",IF(AND(Input!$A637="",Input!$A638=""),"", IF(Input!B637="","Data is missing.","")))),"",IF(AND(Input!$A637="",SUMPRODUCT(--(LEN(Input!$A638:'Input'!$A$1006)&gt;0))&lt;&gt;0),"Row is skipped.",IF(AND(Input!$A637="",Input!$A638=""),"", IF(Input!B637="","Data is missing.",""))))</f>
        <v/>
      </c>
      <c r="D638" s="189" t="str">
        <f>IF(ISERROR(IF(AND(Input!$A637="",SUMPRODUCT(--(LEN(Input!$A638:'Input'!$A$1006)&gt;0))&lt;&gt;0),"Row is skipped.",IF(AND(Input!$A637="",Input!$A638=""),"", IF(Input!C637="","Data is missing.","")))),"",IF(AND(Input!$A637="",SUMPRODUCT(--(LEN(Input!$A638:'Input'!$A$1006)&gt;0))&lt;&gt;0),"Row is skipped.",IF(AND(Input!$A637="",Input!$A638=""),"", IF(Input!C637="","Data is missing.",""))))</f>
        <v/>
      </c>
      <c r="E638" s="189" t="str">
        <f>IF(ISERROR(IF(AND(Input!$A637="",SUMPRODUCT(--(LEN(Input!$A638:'Input'!$A$1006)&gt;0))&lt;&gt;0),"Row is skipped.",IF(AND(Input!$A637="",Input!$A638=""),"", IF(Input!D637="","Data is missing.","")))),"",IF(AND(Input!$A637="",SUMPRODUCT(--(LEN(Input!$A638:'Input'!$A$1006)&gt;0))&lt;&gt;0),"Row is skipped.",IF(AND(Input!$A637="",Input!$A638=""),"", IF(Input!D637="","Data is missing.",""))))</f>
        <v/>
      </c>
      <c r="F638" s="189" t="str">
        <f>IF(ISERROR(IF(AND(Input!$A637="",SUMPRODUCT(--(LEN(Input!$A638:'Input'!$A$1006)&gt;0))&lt;&gt;0),"Row is skipped.",IF(AND(Input!$A637="",Input!$A638=""),"", IF(Input!E637="","Data is missing.","")))),"",IF(AND(Input!$A637="",SUMPRODUCT(--(LEN(Input!$A638:'Input'!$A$1006)&gt;0))&lt;&gt;0),"Row is skipped.",IF(AND(Input!$A637="",Input!$A638=""),"", IF(Input!E637="","Data is missing.",""))))</f>
        <v/>
      </c>
      <c r="G638" s="189" t="str">
        <f>IF(ISERROR(IF(AND(Input!$A637="",SUMPRODUCT(--(LEN(Input!$A638:'Input'!$A$1006)&gt;0))&lt;&gt;0),"Row is skipped.",IF(AND(Input!$A637="",Input!$A638=""),"", IF(Input!F637="","Data is missing.","")))),"",IF(AND(Input!$A637="",SUMPRODUCT(--(LEN(Input!$A638:'Input'!$A$1006)&gt;0))&lt;&gt;0),"Row is skipped.",IF(AND(Input!$A637="",Input!$A638=""),"", IF(Input!F637="","Data is missing.",""))))</f>
        <v/>
      </c>
      <c r="H638" s="190" t="str">
        <f>IF(ISERROR(IF(AND(Input!$A637="",SUMPRODUCT(--(LEN(Input!$A638:'Input'!$A$1006)&gt;0))&lt;&gt;0),"Row is skipped.",IF(AND(Input!$A637="",Input!$A638=""),"", IF(Input!G637="","Data is missing.","")))),"",IF(AND(Input!$A637="",SUMPRODUCT(--(LEN(Input!$A638:'Input'!$A$1006)&gt;0))&lt;&gt;0),"Row is skipped.",IF(AND(Input!$A637="",Input!$A638=""),"", IF(Input!G637="","Data is missing.",""))))</f>
        <v/>
      </c>
      <c r="I638" s="156"/>
      <c r="J638" s="191" t="str">
        <f>IFERROR(VLOOKUP(VLOOKUP(Input!$D637,'Measure List'!$A:$AN,40,FALSE),UIR!$A$1:$Q$27,17,FALSE),"")</f>
        <v/>
      </c>
      <c r="K638" s="192" t="str">
        <f>IFERROR(VLOOKUP(Input!$D637,'Measure List'!$A:$AN,40,FALSE),"")</f>
        <v/>
      </c>
      <c r="L638" s="156"/>
      <c r="M638" s="193" t="str">
        <f>IF(B638="","",IF(AND(Input!H637="",IFERROR(VLOOKUP(K638,UIR!$A$2:$P$21,2,FALSE),"")&lt;&gt;""),"Data is Missing.",""))</f>
        <v/>
      </c>
      <c r="N638" s="194" t="str">
        <f>IF(B638="","",IF(AND(Input!I637="",IFERROR(VLOOKUP(K638,UIR!$A$2:$P$21,3,FALSE),"")&lt;&gt;""),"Data is Missing.",""))</f>
        <v/>
      </c>
      <c r="O638" s="194" t="str">
        <f>IF(B638="","",IF(AND(Input!J637="",IFERROR(VLOOKUP(K638,UIR!$A$2:$P$21,4,FALSE),"")&lt;&gt;""),"Data is Missing.",""))</f>
        <v/>
      </c>
      <c r="P638" s="194" t="str">
        <f>IF(B638="","",IF(AND(Input!K637="",IFERROR(VLOOKUP(K638,UIR!$A$2:$P$21,5,FALSE),"")&lt;&gt;""),"Data is Missing.",""))</f>
        <v/>
      </c>
      <c r="Q638" s="194" t="str">
        <f>IF(B638="","",IF(AND(Input!L637="",IFERROR(VLOOKUP(K638,UIR!$A$2:$P$21,6,FALSE),"")&lt;&gt;""),"Data is Missing.",""))</f>
        <v/>
      </c>
      <c r="R638" s="194" t="str">
        <f>IF(B638="","",IF(AND(Input!M637="",IFERROR(VLOOKUP(K638,UIR!$A$2:$P$21,7,FALSE),"")&lt;&gt;""),"Data is Missing.",""))</f>
        <v/>
      </c>
      <c r="S638" s="194" t="str">
        <f>IF(B638="","",IF(AND(Input!P637="",IFERROR(VLOOKUP(K638,UIR!$A$2:$P$21,8,FALSE),"")&lt;&gt;""),"Data is Missing.",""))</f>
        <v/>
      </c>
      <c r="T638" s="194" t="str">
        <f>IF(B638="","",IF(AND(Input!Q637="",IFERROR(VLOOKUP(K638,UIR!$A$2:$P$21,9,FALSE),"")&lt;&gt;""),"Data is Missing.",""))</f>
        <v/>
      </c>
      <c r="U638" s="194"/>
      <c r="V638" s="194" t="str">
        <f>IF(B638="","",IF(AND(Input!S637="",IFERROR(VLOOKUP(K638,UIR!$A$2:$P$21,11,FALSE),"")&lt;&gt;""),"Data is Missing.",""))</f>
        <v/>
      </c>
      <c r="W638" s="194" t="str">
        <f>IF(B638="","",IF(AND(Input!T637="",IFERROR(VLOOKUP(K638,UIR!$A$2:$P$21,12,FALSE),"")&lt;&gt;""),"Data is Missing.",""))</f>
        <v/>
      </c>
      <c r="X638" s="194" t="str">
        <f>IF(B638="","",IF(AND(Input!V637="",IFERROR(VLOOKUP(K638,UIR!$A$2:$P$21,13,FALSE),"")&lt;&gt;""),"Data is Missing.",""))</f>
        <v/>
      </c>
      <c r="Y638" s="194" t="str">
        <f>IF(B638="","",IF(AND(Input!W637="",IFERROR(VLOOKUP(K638,UIR!$A$2:$P$21,14,FALSE),"")&lt;&gt;""),"Data is Missing.",""))</f>
        <v/>
      </c>
      <c r="Z638" s="194" t="str">
        <f>IF(B638="","",IF(AND(Input!X637="",IFERROR(VLOOKUP(K638,UIR!$A$2:$P$21,15,FALSE),"")&lt;&gt;""),"Data is Missing.",""))</f>
        <v/>
      </c>
      <c r="AA638" s="195" t="str">
        <f>IF(B638="","",IF(AND(Input!Y637="",IFERROR(VLOOKUP(K638,UIR!$A$2:$P$21,16,FALSE),"")&lt;&gt;""),"Data is Missing.",""))</f>
        <v/>
      </c>
      <c r="AC638" s="202" t="str">
        <f>IF(ISERROR(IF(Input!D637="","",IF(ISERROR(VLOOKUP(Input!D637,'Measure List'!$A$2:$A$30000,1,0)),"Invalid RefNo",""))),"",IF(Input!D637="","",IF(ISERROR(VLOOKUP(Input!D637,'Measure List'!$A$2:$A$30000,1,0)),"Invalid RefNo","")))</f>
        <v/>
      </c>
      <c r="AD638" s="156"/>
      <c r="AE638" s="156"/>
      <c r="AF638" s="156"/>
      <c r="AG638" s="156"/>
      <c r="AH638" s="156"/>
      <c r="AI638" s="156"/>
      <c r="AJ638" s="156"/>
      <c r="AK638" s="156"/>
      <c r="AL638" s="203" t="str">
        <f>IF(COUNTIF(Dropdowns!$K$2:$K$7,Input!S637)&gt;0,"",IF(Input!S637="","","Invalid Type"))</f>
        <v/>
      </c>
      <c r="AN638" s="204" t="str">
        <f>IF(Input!C637="","",IF(ISNUMBER(VALUE(Input!C637)),"","Needs to be a number."))</f>
        <v/>
      </c>
      <c r="AO638" s="205" t="str">
        <f>IF(Input!E637="","",IF(ISNUMBER(VALUE(Input!E637)),"","Needs to be a number."))</f>
        <v/>
      </c>
      <c r="AP638" s="205" t="str">
        <f>IF(Input!N637="","",IF(ISNUMBER(VALUE(Input!N637)),"","Needs to be a number."))</f>
        <v/>
      </c>
      <c r="AQ638" s="205" t="str">
        <f>IF(Input!O637="","",IF(ISNUMBER(VALUE(Input!O637)),"","Needs to be a number."))</f>
        <v/>
      </c>
      <c r="AR638" s="205" t="str">
        <f>IF(Input!V637="","",IF(ISNUMBER(VALUE(Input!V637)),"","Needs to be a number."))</f>
        <v/>
      </c>
      <c r="AS638" s="205" t="str">
        <f>IF(Input!W637="","",IF(ISNUMBER(VALUE(Input!W637)),"","Needs to be a number."))</f>
        <v/>
      </c>
      <c r="AT638" s="205" t="str">
        <f>IF(Input!X637="","",IF(ISNUMBER(VALUE(Input!X637)),"","Needs to be a number."))</f>
        <v/>
      </c>
      <c r="AU638" s="206" t="str">
        <f>IF(Input!Y637="","",IF(ISNUMBER(VALUE(Input!Y637)),"","Needs to be a number."))</f>
        <v/>
      </c>
      <c r="AW638" s="259" t="str">
        <f>IF(OR(VALUE(Input!C637)&lt;0,VALUE(Input!C637)&gt;100), "Invalid EEI %","")</f>
        <v/>
      </c>
      <c r="AX638" s="207"/>
      <c r="AY638" s="278" t="str">
        <f>IF(Input!E637="","",IF(VALUE(Input!E637)=0,"Do not enter 0.",""))</f>
        <v/>
      </c>
    </row>
    <row r="639" spans="2:51" x14ac:dyDescent="0.3">
      <c r="B639" s="188" t="str">
        <f>Input!A638</f>
        <v/>
      </c>
      <c r="C639" s="189" t="str">
        <f>IF(ISERROR(IF(AND(Input!$A638="",SUMPRODUCT(--(LEN(Input!$A639:'Input'!$A$1006)&gt;0))&lt;&gt;0),"Row is skipped.",IF(AND(Input!$A638="",Input!$A639=""),"", IF(Input!B638="","Data is missing.","")))),"",IF(AND(Input!$A638="",SUMPRODUCT(--(LEN(Input!$A639:'Input'!$A$1006)&gt;0))&lt;&gt;0),"Row is skipped.",IF(AND(Input!$A638="",Input!$A639=""),"", IF(Input!B638="","Data is missing.",""))))</f>
        <v/>
      </c>
      <c r="D639" s="189" t="str">
        <f>IF(ISERROR(IF(AND(Input!$A638="",SUMPRODUCT(--(LEN(Input!$A639:'Input'!$A$1006)&gt;0))&lt;&gt;0),"Row is skipped.",IF(AND(Input!$A638="",Input!$A639=""),"", IF(Input!C638="","Data is missing.","")))),"",IF(AND(Input!$A638="",SUMPRODUCT(--(LEN(Input!$A639:'Input'!$A$1006)&gt;0))&lt;&gt;0),"Row is skipped.",IF(AND(Input!$A638="",Input!$A639=""),"", IF(Input!C638="","Data is missing.",""))))</f>
        <v/>
      </c>
      <c r="E639" s="189" t="str">
        <f>IF(ISERROR(IF(AND(Input!$A638="",SUMPRODUCT(--(LEN(Input!$A639:'Input'!$A$1006)&gt;0))&lt;&gt;0),"Row is skipped.",IF(AND(Input!$A638="",Input!$A639=""),"", IF(Input!D638="","Data is missing.","")))),"",IF(AND(Input!$A638="",SUMPRODUCT(--(LEN(Input!$A639:'Input'!$A$1006)&gt;0))&lt;&gt;0),"Row is skipped.",IF(AND(Input!$A638="",Input!$A639=""),"", IF(Input!D638="","Data is missing.",""))))</f>
        <v/>
      </c>
      <c r="F639" s="189" t="str">
        <f>IF(ISERROR(IF(AND(Input!$A638="",SUMPRODUCT(--(LEN(Input!$A639:'Input'!$A$1006)&gt;0))&lt;&gt;0),"Row is skipped.",IF(AND(Input!$A638="",Input!$A639=""),"", IF(Input!E638="","Data is missing.","")))),"",IF(AND(Input!$A638="",SUMPRODUCT(--(LEN(Input!$A639:'Input'!$A$1006)&gt;0))&lt;&gt;0),"Row is skipped.",IF(AND(Input!$A638="",Input!$A639=""),"", IF(Input!E638="","Data is missing.",""))))</f>
        <v/>
      </c>
      <c r="G639" s="189" t="str">
        <f>IF(ISERROR(IF(AND(Input!$A638="",SUMPRODUCT(--(LEN(Input!$A639:'Input'!$A$1006)&gt;0))&lt;&gt;0),"Row is skipped.",IF(AND(Input!$A638="",Input!$A639=""),"", IF(Input!F638="","Data is missing.","")))),"",IF(AND(Input!$A638="",SUMPRODUCT(--(LEN(Input!$A639:'Input'!$A$1006)&gt;0))&lt;&gt;0),"Row is skipped.",IF(AND(Input!$A638="",Input!$A639=""),"", IF(Input!F638="","Data is missing.",""))))</f>
        <v/>
      </c>
      <c r="H639" s="190" t="str">
        <f>IF(ISERROR(IF(AND(Input!$A638="",SUMPRODUCT(--(LEN(Input!$A639:'Input'!$A$1006)&gt;0))&lt;&gt;0),"Row is skipped.",IF(AND(Input!$A638="",Input!$A639=""),"", IF(Input!G638="","Data is missing.","")))),"",IF(AND(Input!$A638="",SUMPRODUCT(--(LEN(Input!$A639:'Input'!$A$1006)&gt;0))&lt;&gt;0),"Row is skipped.",IF(AND(Input!$A638="",Input!$A639=""),"", IF(Input!G638="","Data is missing.",""))))</f>
        <v/>
      </c>
      <c r="I639" s="156"/>
      <c r="J639" s="191" t="str">
        <f>IFERROR(VLOOKUP(VLOOKUP(Input!$D638,'Measure List'!$A:$AN,40,FALSE),UIR!$A$1:$Q$27,17,FALSE),"")</f>
        <v/>
      </c>
      <c r="K639" s="192" t="str">
        <f>IFERROR(VLOOKUP(Input!$D638,'Measure List'!$A:$AN,40,FALSE),"")</f>
        <v/>
      </c>
      <c r="L639" s="156"/>
      <c r="M639" s="193" t="str">
        <f>IF(B639="","",IF(AND(Input!H638="",IFERROR(VLOOKUP(K639,UIR!$A$2:$P$21,2,FALSE),"")&lt;&gt;""),"Data is Missing.",""))</f>
        <v/>
      </c>
      <c r="N639" s="194" t="str">
        <f>IF(B639="","",IF(AND(Input!I638="",IFERROR(VLOOKUP(K639,UIR!$A$2:$P$21,3,FALSE),"")&lt;&gt;""),"Data is Missing.",""))</f>
        <v/>
      </c>
      <c r="O639" s="194" t="str">
        <f>IF(B639="","",IF(AND(Input!J638="",IFERROR(VLOOKUP(K639,UIR!$A$2:$P$21,4,FALSE),"")&lt;&gt;""),"Data is Missing.",""))</f>
        <v/>
      </c>
      <c r="P639" s="194" t="str">
        <f>IF(B639="","",IF(AND(Input!K638="",IFERROR(VLOOKUP(K639,UIR!$A$2:$P$21,5,FALSE),"")&lt;&gt;""),"Data is Missing.",""))</f>
        <v/>
      </c>
      <c r="Q639" s="194" t="str">
        <f>IF(B639="","",IF(AND(Input!L638="",IFERROR(VLOOKUP(K639,UIR!$A$2:$P$21,6,FALSE),"")&lt;&gt;""),"Data is Missing.",""))</f>
        <v/>
      </c>
      <c r="R639" s="194" t="str">
        <f>IF(B639="","",IF(AND(Input!M638="",IFERROR(VLOOKUP(K639,UIR!$A$2:$P$21,7,FALSE),"")&lt;&gt;""),"Data is Missing.",""))</f>
        <v/>
      </c>
      <c r="S639" s="194" t="str">
        <f>IF(B639="","",IF(AND(Input!P638="",IFERROR(VLOOKUP(K639,UIR!$A$2:$P$21,8,FALSE),"")&lt;&gt;""),"Data is Missing.",""))</f>
        <v/>
      </c>
      <c r="T639" s="194" t="str">
        <f>IF(B639="","",IF(AND(Input!Q638="",IFERROR(VLOOKUP(K639,UIR!$A$2:$P$21,9,FALSE),"")&lt;&gt;""),"Data is Missing.",""))</f>
        <v/>
      </c>
      <c r="U639" s="194"/>
      <c r="V639" s="194" t="str">
        <f>IF(B639="","",IF(AND(Input!S638="",IFERROR(VLOOKUP(K639,UIR!$A$2:$P$21,11,FALSE),"")&lt;&gt;""),"Data is Missing.",""))</f>
        <v/>
      </c>
      <c r="W639" s="194" t="str">
        <f>IF(B639="","",IF(AND(Input!T638="",IFERROR(VLOOKUP(K639,UIR!$A$2:$P$21,12,FALSE),"")&lt;&gt;""),"Data is Missing.",""))</f>
        <v/>
      </c>
      <c r="X639" s="194" t="str">
        <f>IF(B639="","",IF(AND(Input!V638="",IFERROR(VLOOKUP(K639,UIR!$A$2:$P$21,13,FALSE),"")&lt;&gt;""),"Data is Missing.",""))</f>
        <v/>
      </c>
      <c r="Y639" s="194" t="str">
        <f>IF(B639="","",IF(AND(Input!W638="",IFERROR(VLOOKUP(K639,UIR!$A$2:$P$21,14,FALSE),"")&lt;&gt;""),"Data is Missing.",""))</f>
        <v/>
      </c>
      <c r="Z639" s="194" t="str">
        <f>IF(B639="","",IF(AND(Input!X638="",IFERROR(VLOOKUP(K639,UIR!$A$2:$P$21,15,FALSE),"")&lt;&gt;""),"Data is Missing.",""))</f>
        <v/>
      </c>
      <c r="AA639" s="195" t="str">
        <f>IF(B639="","",IF(AND(Input!Y638="",IFERROR(VLOOKUP(K639,UIR!$A$2:$P$21,16,FALSE),"")&lt;&gt;""),"Data is Missing.",""))</f>
        <v/>
      </c>
      <c r="AC639" s="202" t="str">
        <f>IF(ISERROR(IF(Input!D638="","",IF(ISERROR(VLOOKUP(Input!D638,'Measure List'!$A$2:$A$30000,1,0)),"Invalid RefNo",""))),"",IF(Input!D638="","",IF(ISERROR(VLOOKUP(Input!D638,'Measure List'!$A$2:$A$30000,1,0)),"Invalid RefNo","")))</f>
        <v/>
      </c>
      <c r="AD639" s="156"/>
      <c r="AE639" s="156"/>
      <c r="AF639" s="156"/>
      <c r="AG639" s="156"/>
      <c r="AH639" s="156"/>
      <c r="AI639" s="156"/>
      <c r="AJ639" s="156"/>
      <c r="AK639" s="156"/>
      <c r="AL639" s="203" t="str">
        <f>IF(COUNTIF(Dropdowns!$K$2:$K$7,Input!S638)&gt;0,"",IF(Input!S638="","","Invalid Type"))</f>
        <v/>
      </c>
      <c r="AN639" s="204" t="str">
        <f>IF(Input!C638="","",IF(ISNUMBER(VALUE(Input!C638)),"","Needs to be a number."))</f>
        <v/>
      </c>
      <c r="AO639" s="205" t="str">
        <f>IF(Input!E638="","",IF(ISNUMBER(VALUE(Input!E638)),"","Needs to be a number."))</f>
        <v/>
      </c>
      <c r="AP639" s="205" t="str">
        <f>IF(Input!N638="","",IF(ISNUMBER(VALUE(Input!N638)),"","Needs to be a number."))</f>
        <v/>
      </c>
      <c r="AQ639" s="205" t="str">
        <f>IF(Input!O638="","",IF(ISNUMBER(VALUE(Input!O638)),"","Needs to be a number."))</f>
        <v/>
      </c>
      <c r="AR639" s="205" t="str">
        <f>IF(Input!V638="","",IF(ISNUMBER(VALUE(Input!V638)),"","Needs to be a number."))</f>
        <v/>
      </c>
      <c r="AS639" s="205" t="str">
        <f>IF(Input!W638="","",IF(ISNUMBER(VALUE(Input!W638)),"","Needs to be a number."))</f>
        <v/>
      </c>
      <c r="AT639" s="205" t="str">
        <f>IF(Input!X638="","",IF(ISNUMBER(VALUE(Input!X638)),"","Needs to be a number."))</f>
        <v/>
      </c>
      <c r="AU639" s="206" t="str">
        <f>IF(Input!Y638="","",IF(ISNUMBER(VALUE(Input!Y638)),"","Needs to be a number."))</f>
        <v/>
      </c>
      <c r="AW639" s="259" t="str">
        <f>IF(OR(VALUE(Input!C638)&lt;0,VALUE(Input!C638)&gt;100), "Invalid EEI %","")</f>
        <v/>
      </c>
      <c r="AX639" s="207"/>
      <c r="AY639" s="278" t="str">
        <f>IF(Input!E638="","",IF(VALUE(Input!E638)=0,"Do not enter 0.",""))</f>
        <v/>
      </c>
    </row>
    <row r="640" spans="2:51" x14ac:dyDescent="0.3">
      <c r="B640" s="188" t="str">
        <f>Input!A639</f>
        <v/>
      </c>
      <c r="C640" s="189" t="str">
        <f>IF(ISERROR(IF(AND(Input!$A639="",SUMPRODUCT(--(LEN(Input!$A640:'Input'!$A$1006)&gt;0))&lt;&gt;0),"Row is skipped.",IF(AND(Input!$A639="",Input!$A640=""),"", IF(Input!B639="","Data is missing.","")))),"",IF(AND(Input!$A639="",SUMPRODUCT(--(LEN(Input!$A640:'Input'!$A$1006)&gt;0))&lt;&gt;0),"Row is skipped.",IF(AND(Input!$A639="",Input!$A640=""),"", IF(Input!B639="","Data is missing.",""))))</f>
        <v/>
      </c>
      <c r="D640" s="189" t="str">
        <f>IF(ISERROR(IF(AND(Input!$A639="",SUMPRODUCT(--(LEN(Input!$A640:'Input'!$A$1006)&gt;0))&lt;&gt;0),"Row is skipped.",IF(AND(Input!$A639="",Input!$A640=""),"", IF(Input!C639="","Data is missing.","")))),"",IF(AND(Input!$A639="",SUMPRODUCT(--(LEN(Input!$A640:'Input'!$A$1006)&gt;0))&lt;&gt;0),"Row is skipped.",IF(AND(Input!$A639="",Input!$A640=""),"", IF(Input!C639="","Data is missing.",""))))</f>
        <v/>
      </c>
      <c r="E640" s="189" t="str">
        <f>IF(ISERROR(IF(AND(Input!$A639="",SUMPRODUCT(--(LEN(Input!$A640:'Input'!$A$1006)&gt;0))&lt;&gt;0),"Row is skipped.",IF(AND(Input!$A639="",Input!$A640=""),"", IF(Input!D639="","Data is missing.","")))),"",IF(AND(Input!$A639="",SUMPRODUCT(--(LEN(Input!$A640:'Input'!$A$1006)&gt;0))&lt;&gt;0),"Row is skipped.",IF(AND(Input!$A639="",Input!$A640=""),"", IF(Input!D639="","Data is missing.",""))))</f>
        <v/>
      </c>
      <c r="F640" s="189" t="str">
        <f>IF(ISERROR(IF(AND(Input!$A639="",SUMPRODUCT(--(LEN(Input!$A640:'Input'!$A$1006)&gt;0))&lt;&gt;0),"Row is skipped.",IF(AND(Input!$A639="",Input!$A640=""),"", IF(Input!E639="","Data is missing.","")))),"",IF(AND(Input!$A639="",SUMPRODUCT(--(LEN(Input!$A640:'Input'!$A$1006)&gt;0))&lt;&gt;0),"Row is skipped.",IF(AND(Input!$A639="",Input!$A640=""),"", IF(Input!E639="","Data is missing.",""))))</f>
        <v/>
      </c>
      <c r="G640" s="189" t="str">
        <f>IF(ISERROR(IF(AND(Input!$A639="",SUMPRODUCT(--(LEN(Input!$A640:'Input'!$A$1006)&gt;0))&lt;&gt;0),"Row is skipped.",IF(AND(Input!$A639="",Input!$A640=""),"", IF(Input!F639="","Data is missing.","")))),"",IF(AND(Input!$A639="",SUMPRODUCT(--(LEN(Input!$A640:'Input'!$A$1006)&gt;0))&lt;&gt;0),"Row is skipped.",IF(AND(Input!$A639="",Input!$A640=""),"", IF(Input!F639="","Data is missing.",""))))</f>
        <v/>
      </c>
      <c r="H640" s="190" t="str">
        <f>IF(ISERROR(IF(AND(Input!$A639="",SUMPRODUCT(--(LEN(Input!$A640:'Input'!$A$1006)&gt;0))&lt;&gt;0),"Row is skipped.",IF(AND(Input!$A639="",Input!$A640=""),"", IF(Input!G639="","Data is missing.","")))),"",IF(AND(Input!$A639="",SUMPRODUCT(--(LEN(Input!$A640:'Input'!$A$1006)&gt;0))&lt;&gt;0),"Row is skipped.",IF(AND(Input!$A639="",Input!$A640=""),"", IF(Input!G639="","Data is missing.",""))))</f>
        <v/>
      </c>
      <c r="I640" s="156"/>
      <c r="J640" s="191" t="str">
        <f>IFERROR(VLOOKUP(VLOOKUP(Input!$D639,'Measure List'!$A:$AN,40,FALSE),UIR!$A$1:$Q$27,17,FALSE),"")</f>
        <v/>
      </c>
      <c r="K640" s="192" t="str">
        <f>IFERROR(VLOOKUP(Input!$D639,'Measure List'!$A:$AN,40,FALSE),"")</f>
        <v/>
      </c>
      <c r="L640" s="156"/>
      <c r="M640" s="193" t="str">
        <f>IF(B640="","",IF(AND(Input!H639="",IFERROR(VLOOKUP(K640,UIR!$A$2:$P$21,2,FALSE),"")&lt;&gt;""),"Data is Missing.",""))</f>
        <v/>
      </c>
      <c r="N640" s="194" t="str">
        <f>IF(B640="","",IF(AND(Input!I639="",IFERROR(VLOOKUP(K640,UIR!$A$2:$P$21,3,FALSE),"")&lt;&gt;""),"Data is Missing.",""))</f>
        <v/>
      </c>
      <c r="O640" s="194" t="str">
        <f>IF(B640="","",IF(AND(Input!J639="",IFERROR(VLOOKUP(K640,UIR!$A$2:$P$21,4,FALSE),"")&lt;&gt;""),"Data is Missing.",""))</f>
        <v/>
      </c>
      <c r="P640" s="194" t="str">
        <f>IF(B640="","",IF(AND(Input!K639="",IFERROR(VLOOKUP(K640,UIR!$A$2:$P$21,5,FALSE),"")&lt;&gt;""),"Data is Missing.",""))</f>
        <v/>
      </c>
      <c r="Q640" s="194" t="str">
        <f>IF(B640="","",IF(AND(Input!L639="",IFERROR(VLOOKUP(K640,UIR!$A$2:$P$21,6,FALSE),"")&lt;&gt;""),"Data is Missing.",""))</f>
        <v/>
      </c>
      <c r="R640" s="194" t="str">
        <f>IF(B640="","",IF(AND(Input!M639="",IFERROR(VLOOKUP(K640,UIR!$A$2:$P$21,7,FALSE),"")&lt;&gt;""),"Data is Missing.",""))</f>
        <v/>
      </c>
      <c r="S640" s="194" t="str">
        <f>IF(B640="","",IF(AND(Input!P639="",IFERROR(VLOOKUP(K640,UIR!$A$2:$P$21,8,FALSE),"")&lt;&gt;""),"Data is Missing.",""))</f>
        <v/>
      </c>
      <c r="T640" s="194" t="str">
        <f>IF(B640="","",IF(AND(Input!Q639="",IFERROR(VLOOKUP(K640,UIR!$A$2:$P$21,9,FALSE),"")&lt;&gt;""),"Data is Missing.",""))</f>
        <v/>
      </c>
      <c r="U640" s="194"/>
      <c r="V640" s="194" t="str">
        <f>IF(B640="","",IF(AND(Input!S639="",IFERROR(VLOOKUP(K640,UIR!$A$2:$P$21,11,FALSE),"")&lt;&gt;""),"Data is Missing.",""))</f>
        <v/>
      </c>
      <c r="W640" s="194" t="str">
        <f>IF(B640="","",IF(AND(Input!T639="",IFERROR(VLOOKUP(K640,UIR!$A$2:$P$21,12,FALSE),"")&lt;&gt;""),"Data is Missing.",""))</f>
        <v/>
      </c>
      <c r="X640" s="194" t="str">
        <f>IF(B640="","",IF(AND(Input!V639="",IFERROR(VLOOKUP(K640,UIR!$A$2:$P$21,13,FALSE),"")&lt;&gt;""),"Data is Missing.",""))</f>
        <v/>
      </c>
      <c r="Y640" s="194" t="str">
        <f>IF(B640="","",IF(AND(Input!W639="",IFERROR(VLOOKUP(K640,UIR!$A$2:$P$21,14,FALSE),"")&lt;&gt;""),"Data is Missing.",""))</f>
        <v/>
      </c>
      <c r="Z640" s="194" t="str">
        <f>IF(B640="","",IF(AND(Input!X639="",IFERROR(VLOOKUP(K640,UIR!$A$2:$P$21,15,FALSE),"")&lt;&gt;""),"Data is Missing.",""))</f>
        <v/>
      </c>
      <c r="AA640" s="195" t="str">
        <f>IF(B640="","",IF(AND(Input!Y639="",IFERROR(VLOOKUP(K640,UIR!$A$2:$P$21,16,FALSE),"")&lt;&gt;""),"Data is Missing.",""))</f>
        <v/>
      </c>
      <c r="AC640" s="202" t="str">
        <f>IF(ISERROR(IF(Input!D639="","",IF(ISERROR(VLOOKUP(Input!D639,'Measure List'!$A$2:$A$30000,1,0)),"Invalid RefNo",""))),"",IF(Input!D639="","",IF(ISERROR(VLOOKUP(Input!D639,'Measure List'!$A$2:$A$30000,1,0)),"Invalid RefNo","")))</f>
        <v/>
      </c>
      <c r="AD640" s="156"/>
      <c r="AE640" s="156"/>
      <c r="AF640" s="156"/>
      <c r="AG640" s="156"/>
      <c r="AH640" s="156"/>
      <c r="AI640" s="156"/>
      <c r="AJ640" s="156"/>
      <c r="AK640" s="156"/>
      <c r="AL640" s="203" t="str">
        <f>IF(COUNTIF(Dropdowns!$K$2:$K$7,Input!S639)&gt;0,"",IF(Input!S639="","","Invalid Type"))</f>
        <v/>
      </c>
      <c r="AN640" s="204" t="str">
        <f>IF(Input!C639="","",IF(ISNUMBER(VALUE(Input!C639)),"","Needs to be a number."))</f>
        <v/>
      </c>
      <c r="AO640" s="205" t="str">
        <f>IF(Input!E639="","",IF(ISNUMBER(VALUE(Input!E639)),"","Needs to be a number."))</f>
        <v/>
      </c>
      <c r="AP640" s="205" t="str">
        <f>IF(Input!N639="","",IF(ISNUMBER(VALUE(Input!N639)),"","Needs to be a number."))</f>
        <v/>
      </c>
      <c r="AQ640" s="205" t="str">
        <f>IF(Input!O639="","",IF(ISNUMBER(VALUE(Input!O639)),"","Needs to be a number."))</f>
        <v/>
      </c>
      <c r="AR640" s="205" t="str">
        <f>IF(Input!V639="","",IF(ISNUMBER(VALUE(Input!V639)),"","Needs to be a number."))</f>
        <v/>
      </c>
      <c r="AS640" s="205" t="str">
        <f>IF(Input!W639="","",IF(ISNUMBER(VALUE(Input!W639)),"","Needs to be a number."))</f>
        <v/>
      </c>
      <c r="AT640" s="205" t="str">
        <f>IF(Input!X639="","",IF(ISNUMBER(VALUE(Input!X639)),"","Needs to be a number."))</f>
        <v/>
      </c>
      <c r="AU640" s="206" t="str">
        <f>IF(Input!Y639="","",IF(ISNUMBER(VALUE(Input!Y639)),"","Needs to be a number."))</f>
        <v/>
      </c>
      <c r="AW640" s="259" t="str">
        <f>IF(OR(VALUE(Input!C639)&lt;0,VALUE(Input!C639)&gt;100), "Invalid EEI %","")</f>
        <v/>
      </c>
      <c r="AX640" s="207"/>
      <c r="AY640" s="278" t="str">
        <f>IF(Input!E639="","",IF(VALUE(Input!E639)=0,"Do not enter 0.",""))</f>
        <v/>
      </c>
    </row>
    <row r="641" spans="2:51" x14ac:dyDescent="0.3">
      <c r="B641" s="188" t="str">
        <f>Input!A640</f>
        <v/>
      </c>
      <c r="C641" s="189" t="str">
        <f>IF(ISERROR(IF(AND(Input!$A640="",SUMPRODUCT(--(LEN(Input!$A641:'Input'!$A$1006)&gt;0))&lt;&gt;0),"Row is skipped.",IF(AND(Input!$A640="",Input!$A641=""),"", IF(Input!B640="","Data is missing.","")))),"",IF(AND(Input!$A640="",SUMPRODUCT(--(LEN(Input!$A641:'Input'!$A$1006)&gt;0))&lt;&gt;0),"Row is skipped.",IF(AND(Input!$A640="",Input!$A641=""),"", IF(Input!B640="","Data is missing.",""))))</f>
        <v/>
      </c>
      <c r="D641" s="189" t="str">
        <f>IF(ISERROR(IF(AND(Input!$A640="",SUMPRODUCT(--(LEN(Input!$A641:'Input'!$A$1006)&gt;0))&lt;&gt;0),"Row is skipped.",IF(AND(Input!$A640="",Input!$A641=""),"", IF(Input!C640="","Data is missing.","")))),"",IF(AND(Input!$A640="",SUMPRODUCT(--(LEN(Input!$A641:'Input'!$A$1006)&gt;0))&lt;&gt;0),"Row is skipped.",IF(AND(Input!$A640="",Input!$A641=""),"", IF(Input!C640="","Data is missing.",""))))</f>
        <v/>
      </c>
      <c r="E641" s="189" t="str">
        <f>IF(ISERROR(IF(AND(Input!$A640="",SUMPRODUCT(--(LEN(Input!$A641:'Input'!$A$1006)&gt;0))&lt;&gt;0),"Row is skipped.",IF(AND(Input!$A640="",Input!$A641=""),"", IF(Input!D640="","Data is missing.","")))),"",IF(AND(Input!$A640="",SUMPRODUCT(--(LEN(Input!$A641:'Input'!$A$1006)&gt;0))&lt;&gt;0),"Row is skipped.",IF(AND(Input!$A640="",Input!$A641=""),"", IF(Input!D640="","Data is missing.",""))))</f>
        <v/>
      </c>
      <c r="F641" s="189" t="str">
        <f>IF(ISERROR(IF(AND(Input!$A640="",SUMPRODUCT(--(LEN(Input!$A641:'Input'!$A$1006)&gt;0))&lt;&gt;0),"Row is skipped.",IF(AND(Input!$A640="",Input!$A641=""),"", IF(Input!E640="","Data is missing.","")))),"",IF(AND(Input!$A640="",SUMPRODUCT(--(LEN(Input!$A641:'Input'!$A$1006)&gt;0))&lt;&gt;0),"Row is skipped.",IF(AND(Input!$A640="",Input!$A641=""),"", IF(Input!E640="","Data is missing.",""))))</f>
        <v/>
      </c>
      <c r="G641" s="189" t="str">
        <f>IF(ISERROR(IF(AND(Input!$A640="",SUMPRODUCT(--(LEN(Input!$A641:'Input'!$A$1006)&gt;0))&lt;&gt;0),"Row is skipped.",IF(AND(Input!$A640="",Input!$A641=""),"", IF(Input!F640="","Data is missing.","")))),"",IF(AND(Input!$A640="",SUMPRODUCT(--(LEN(Input!$A641:'Input'!$A$1006)&gt;0))&lt;&gt;0),"Row is skipped.",IF(AND(Input!$A640="",Input!$A641=""),"", IF(Input!F640="","Data is missing.",""))))</f>
        <v/>
      </c>
      <c r="H641" s="190" t="str">
        <f>IF(ISERROR(IF(AND(Input!$A640="",SUMPRODUCT(--(LEN(Input!$A641:'Input'!$A$1006)&gt;0))&lt;&gt;0),"Row is skipped.",IF(AND(Input!$A640="",Input!$A641=""),"", IF(Input!G640="","Data is missing.","")))),"",IF(AND(Input!$A640="",SUMPRODUCT(--(LEN(Input!$A641:'Input'!$A$1006)&gt;0))&lt;&gt;0),"Row is skipped.",IF(AND(Input!$A640="",Input!$A641=""),"", IF(Input!G640="","Data is missing.",""))))</f>
        <v/>
      </c>
      <c r="I641" s="156"/>
      <c r="J641" s="191" t="str">
        <f>IFERROR(VLOOKUP(VLOOKUP(Input!$D640,'Measure List'!$A:$AN,40,FALSE),UIR!$A$1:$Q$27,17,FALSE),"")</f>
        <v/>
      </c>
      <c r="K641" s="192" t="str">
        <f>IFERROR(VLOOKUP(Input!$D640,'Measure List'!$A:$AN,40,FALSE),"")</f>
        <v/>
      </c>
      <c r="L641" s="156"/>
      <c r="M641" s="193" t="str">
        <f>IF(B641="","",IF(AND(Input!H640="",IFERROR(VLOOKUP(K641,UIR!$A$2:$P$21,2,FALSE),"")&lt;&gt;""),"Data is Missing.",""))</f>
        <v/>
      </c>
      <c r="N641" s="194" t="str">
        <f>IF(B641="","",IF(AND(Input!I640="",IFERROR(VLOOKUP(K641,UIR!$A$2:$P$21,3,FALSE),"")&lt;&gt;""),"Data is Missing.",""))</f>
        <v/>
      </c>
      <c r="O641" s="194" t="str">
        <f>IF(B641="","",IF(AND(Input!J640="",IFERROR(VLOOKUP(K641,UIR!$A$2:$P$21,4,FALSE),"")&lt;&gt;""),"Data is Missing.",""))</f>
        <v/>
      </c>
      <c r="P641" s="194" t="str">
        <f>IF(B641="","",IF(AND(Input!K640="",IFERROR(VLOOKUP(K641,UIR!$A$2:$P$21,5,FALSE),"")&lt;&gt;""),"Data is Missing.",""))</f>
        <v/>
      </c>
      <c r="Q641" s="194" t="str">
        <f>IF(B641="","",IF(AND(Input!L640="",IFERROR(VLOOKUP(K641,UIR!$A$2:$P$21,6,FALSE),"")&lt;&gt;""),"Data is Missing.",""))</f>
        <v/>
      </c>
      <c r="R641" s="194" t="str">
        <f>IF(B641="","",IF(AND(Input!M640="",IFERROR(VLOOKUP(K641,UIR!$A$2:$P$21,7,FALSE),"")&lt;&gt;""),"Data is Missing.",""))</f>
        <v/>
      </c>
      <c r="S641" s="194" t="str">
        <f>IF(B641="","",IF(AND(Input!P640="",IFERROR(VLOOKUP(K641,UIR!$A$2:$P$21,8,FALSE),"")&lt;&gt;""),"Data is Missing.",""))</f>
        <v/>
      </c>
      <c r="T641" s="194" t="str">
        <f>IF(B641="","",IF(AND(Input!Q640="",IFERROR(VLOOKUP(K641,UIR!$A$2:$P$21,9,FALSE),"")&lt;&gt;""),"Data is Missing.",""))</f>
        <v/>
      </c>
      <c r="U641" s="194"/>
      <c r="V641" s="194" t="str">
        <f>IF(B641="","",IF(AND(Input!S640="",IFERROR(VLOOKUP(K641,UIR!$A$2:$P$21,11,FALSE),"")&lt;&gt;""),"Data is Missing.",""))</f>
        <v/>
      </c>
      <c r="W641" s="194" t="str">
        <f>IF(B641="","",IF(AND(Input!T640="",IFERROR(VLOOKUP(K641,UIR!$A$2:$P$21,12,FALSE),"")&lt;&gt;""),"Data is Missing.",""))</f>
        <v/>
      </c>
      <c r="X641" s="194" t="str">
        <f>IF(B641="","",IF(AND(Input!V640="",IFERROR(VLOOKUP(K641,UIR!$A$2:$P$21,13,FALSE),"")&lt;&gt;""),"Data is Missing.",""))</f>
        <v/>
      </c>
      <c r="Y641" s="194" t="str">
        <f>IF(B641="","",IF(AND(Input!W640="",IFERROR(VLOOKUP(K641,UIR!$A$2:$P$21,14,FALSE),"")&lt;&gt;""),"Data is Missing.",""))</f>
        <v/>
      </c>
      <c r="Z641" s="194" t="str">
        <f>IF(B641="","",IF(AND(Input!X640="",IFERROR(VLOOKUP(K641,UIR!$A$2:$P$21,15,FALSE),"")&lt;&gt;""),"Data is Missing.",""))</f>
        <v/>
      </c>
      <c r="AA641" s="195" t="str">
        <f>IF(B641="","",IF(AND(Input!Y640="",IFERROR(VLOOKUP(K641,UIR!$A$2:$P$21,16,FALSE),"")&lt;&gt;""),"Data is Missing.",""))</f>
        <v/>
      </c>
      <c r="AC641" s="202" t="str">
        <f>IF(ISERROR(IF(Input!D640="","",IF(ISERROR(VLOOKUP(Input!D640,'Measure List'!$A$2:$A$30000,1,0)),"Invalid RefNo",""))),"",IF(Input!D640="","",IF(ISERROR(VLOOKUP(Input!D640,'Measure List'!$A$2:$A$30000,1,0)),"Invalid RefNo","")))</f>
        <v/>
      </c>
      <c r="AD641" s="156"/>
      <c r="AE641" s="156"/>
      <c r="AF641" s="156"/>
      <c r="AG641" s="156"/>
      <c r="AH641" s="156"/>
      <c r="AI641" s="156"/>
      <c r="AJ641" s="156"/>
      <c r="AK641" s="156"/>
      <c r="AL641" s="203" t="str">
        <f>IF(COUNTIF(Dropdowns!$K$2:$K$7,Input!S640)&gt;0,"",IF(Input!S640="","","Invalid Type"))</f>
        <v/>
      </c>
      <c r="AN641" s="204" t="str">
        <f>IF(Input!C640="","",IF(ISNUMBER(VALUE(Input!C640)),"","Needs to be a number."))</f>
        <v/>
      </c>
      <c r="AO641" s="205" t="str">
        <f>IF(Input!E640="","",IF(ISNUMBER(VALUE(Input!E640)),"","Needs to be a number."))</f>
        <v/>
      </c>
      <c r="AP641" s="205" t="str">
        <f>IF(Input!N640="","",IF(ISNUMBER(VALUE(Input!N640)),"","Needs to be a number."))</f>
        <v/>
      </c>
      <c r="AQ641" s="205" t="str">
        <f>IF(Input!O640="","",IF(ISNUMBER(VALUE(Input!O640)),"","Needs to be a number."))</f>
        <v/>
      </c>
      <c r="AR641" s="205" t="str">
        <f>IF(Input!V640="","",IF(ISNUMBER(VALUE(Input!V640)),"","Needs to be a number."))</f>
        <v/>
      </c>
      <c r="AS641" s="205" t="str">
        <f>IF(Input!W640="","",IF(ISNUMBER(VALUE(Input!W640)),"","Needs to be a number."))</f>
        <v/>
      </c>
      <c r="AT641" s="205" t="str">
        <f>IF(Input!X640="","",IF(ISNUMBER(VALUE(Input!X640)),"","Needs to be a number."))</f>
        <v/>
      </c>
      <c r="AU641" s="206" t="str">
        <f>IF(Input!Y640="","",IF(ISNUMBER(VALUE(Input!Y640)),"","Needs to be a number."))</f>
        <v/>
      </c>
      <c r="AW641" s="259" t="str">
        <f>IF(OR(VALUE(Input!C640)&lt;0,VALUE(Input!C640)&gt;100), "Invalid EEI %","")</f>
        <v/>
      </c>
      <c r="AX641" s="207"/>
      <c r="AY641" s="278" t="str">
        <f>IF(Input!E640="","",IF(VALUE(Input!E640)=0,"Do not enter 0.",""))</f>
        <v/>
      </c>
    </row>
    <row r="642" spans="2:51" x14ac:dyDescent="0.3">
      <c r="B642" s="188" t="str">
        <f>Input!A641</f>
        <v/>
      </c>
      <c r="C642" s="189" t="str">
        <f>IF(ISERROR(IF(AND(Input!$A641="",SUMPRODUCT(--(LEN(Input!$A642:'Input'!$A$1006)&gt;0))&lt;&gt;0),"Row is skipped.",IF(AND(Input!$A641="",Input!$A642=""),"", IF(Input!B641="","Data is missing.","")))),"",IF(AND(Input!$A641="",SUMPRODUCT(--(LEN(Input!$A642:'Input'!$A$1006)&gt;0))&lt;&gt;0),"Row is skipped.",IF(AND(Input!$A641="",Input!$A642=""),"", IF(Input!B641="","Data is missing.",""))))</f>
        <v/>
      </c>
      <c r="D642" s="189" t="str">
        <f>IF(ISERROR(IF(AND(Input!$A641="",SUMPRODUCT(--(LEN(Input!$A642:'Input'!$A$1006)&gt;0))&lt;&gt;0),"Row is skipped.",IF(AND(Input!$A641="",Input!$A642=""),"", IF(Input!C641="","Data is missing.","")))),"",IF(AND(Input!$A641="",SUMPRODUCT(--(LEN(Input!$A642:'Input'!$A$1006)&gt;0))&lt;&gt;0),"Row is skipped.",IF(AND(Input!$A641="",Input!$A642=""),"", IF(Input!C641="","Data is missing.",""))))</f>
        <v/>
      </c>
      <c r="E642" s="189" t="str">
        <f>IF(ISERROR(IF(AND(Input!$A641="",SUMPRODUCT(--(LEN(Input!$A642:'Input'!$A$1006)&gt;0))&lt;&gt;0),"Row is skipped.",IF(AND(Input!$A641="",Input!$A642=""),"", IF(Input!D641="","Data is missing.","")))),"",IF(AND(Input!$A641="",SUMPRODUCT(--(LEN(Input!$A642:'Input'!$A$1006)&gt;0))&lt;&gt;0),"Row is skipped.",IF(AND(Input!$A641="",Input!$A642=""),"", IF(Input!D641="","Data is missing.",""))))</f>
        <v/>
      </c>
      <c r="F642" s="189" t="str">
        <f>IF(ISERROR(IF(AND(Input!$A641="",SUMPRODUCT(--(LEN(Input!$A642:'Input'!$A$1006)&gt;0))&lt;&gt;0),"Row is skipped.",IF(AND(Input!$A641="",Input!$A642=""),"", IF(Input!E641="","Data is missing.","")))),"",IF(AND(Input!$A641="",SUMPRODUCT(--(LEN(Input!$A642:'Input'!$A$1006)&gt;0))&lt;&gt;0),"Row is skipped.",IF(AND(Input!$A641="",Input!$A642=""),"", IF(Input!E641="","Data is missing.",""))))</f>
        <v/>
      </c>
      <c r="G642" s="189" t="str">
        <f>IF(ISERROR(IF(AND(Input!$A641="",SUMPRODUCT(--(LEN(Input!$A642:'Input'!$A$1006)&gt;0))&lt;&gt;0),"Row is skipped.",IF(AND(Input!$A641="",Input!$A642=""),"", IF(Input!F641="","Data is missing.","")))),"",IF(AND(Input!$A641="",SUMPRODUCT(--(LEN(Input!$A642:'Input'!$A$1006)&gt;0))&lt;&gt;0),"Row is skipped.",IF(AND(Input!$A641="",Input!$A642=""),"", IF(Input!F641="","Data is missing.",""))))</f>
        <v/>
      </c>
      <c r="H642" s="190" t="str">
        <f>IF(ISERROR(IF(AND(Input!$A641="",SUMPRODUCT(--(LEN(Input!$A642:'Input'!$A$1006)&gt;0))&lt;&gt;0),"Row is skipped.",IF(AND(Input!$A641="",Input!$A642=""),"", IF(Input!G641="","Data is missing.","")))),"",IF(AND(Input!$A641="",SUMPRODUCT(--(LEN(Input!$A642:'Input'!$A$1006)&gt;0))&lt;&gt;0),"Row is skipped.",IF(AND(Input!$A641="",Input!$A642=""),"", IF(Input!G641="","Data is missing.",""))))</f>
        <v/>
      </c>
      <c r="I642" s="156"/>
      <c r="J642" s="191" t="str">
        <f>IFERROR(VLOOKUP(VLOOKUP(Input!$D641,'Measure List'!$A:$AN,40,FALSE),UIR!$A$1:$Q$27,17,FALSE),"")</f>
        <v/>
      </c>
      <c r="K642" s="192" t="str">
        <f>IFERROR(VLOOKUP(Input!$D641,'Measure List'!$A:$AN,40,FALSE),"")</f>
        <v/>
      </c>
      <c r="L642" s="156"/>
      <c r="M642" s="193" t="str">
        <f>IF(B642="","",IF(AND(Input!H641="",IFERROR(VLOOKUP(K642,UIR!$A$2:$P$21,2,FALSE),"")&lt;&gt;""),"Data is Missing.",""))</f>
        <v/>
      </c>
      <c r="N642" s="194" t="str">
        <f>IF(B642="","",IF(AND(Input!I641="",IFERROR(VLOOKUP(K642,UIR!$A$2:$P$21,3,FALSE),"")&lt;&gt;""),"Data is Missing.",""))</f>
        <v/>
      </c>
      <c r="O642" s="194" t="str">
        <f>IF(B642="","",IF(AND(Input!J641="",IFERROR(VLOOKUP(K642,UIR!$A$2:$P$21,4,FALSE),"")&lt;&gt;""),"Data is Missing.",""))</f>
        <v/>
      </c>
      <c r="P642" s="194" t="str">
        <f>IF(B642="","",IF(AND(Input!K641="",IFERROR(VLOOKUP(K642,UIR!$A$2:$P$21,5,FALSE),"")&lt;&gt;""),"Data is Missing.",""))</f>
        <v/>
      </c>
      <c r="Q642" s="194" t="str">
        <f>IF(B642="","",IF(AND(Input!L641="",IFERROR(VLOOKUP(K642,UIR!$A$2:$P$21,6,FALSE),"")&lt;&gt;""),"Data is Missing.",""))</f>
        <v/>
      </c>
      <c r="R642" s="194" t="str">
        <f>IF(B642="","",IF(AND(Input!M641="",IFERROR(VLOOKUP(K642,UIR!$A$2:$P$21,7,FALSE),"")&lt;&gt;""),"Data is Missing.",""))</f>
        <v/>
      </c>
      <c r="S642" s="194" t="str">
        <f>IF(B642="","",IF(AND(Input!P641="",IFERROR(VLOOKUP(K642,UIR!$A$2:$P$21,8,FALSE),"")&lt;&gt;""),"Data is Missing.",""))</f>
        <v/>
      </c>
      <c r="T642" s="194" t="str">
        <f>IF(B642="","",IF(AND(Input!Q641="",IFERROR(VLOOKUP(K642,UIR!$A$2:$P$21,9,FALSE),"")&lt;&gt;""),"Data is Missing.",""))</f>
        <v/>
      </c>
      <c r="U642" s="194"/>
      <c r="V642" s="194" t="str">
        <f>IF(B642="","",IF(AND(Input!S641="",IFERROR(VLOOKUP(K642,UIR!$A$2:$P$21,11,FALSE),"")&lt;&gt;""),"Data is Missing.",""))</f>
        <v/>
      </c>
      <c r="W642" s="194" t="str">
        <f>IF(B642="","",IF(AND(Input!T641="",IFERROR(VLOOKUP(K642,UIR!$A$2:$P$21,12,FALSE),"")&lt;&gt;""),"Data is Missing.",""))</f>
        <v/>
      </c>
      <c r="X642" s="194" t="str">
        <f>IF(B642="","",IF(AND(Input!V641="",IFERROR(VLOOKUP(K642,UIR!$A$2:$P$21,13,FALSE),"")&lt;&gt;""),"Data is Missing.",""))</f>
        <v/>
      </c>
      <c r="Y642" s="194" t="str">
        <f>IF(B642="","",IF(AND(Input!W641="",IFERROR(VLOOKUP(K642,UIR!$A$2:$P$21,14,FALSE),"")&lt;&gt;""),"Data is Missing.",""))</f>
        <v/>
      </c>
      <c r="Z642" s="194" t="str">
        <f>IF(B642="","",IF(AND(Input!X641="",IFERROR(VLOOKUP(K642,UIR!$A$2:$P$21,15,FALSE),"")&lt;&gt;""),"Data is Missing.",""))</f>
        <v/>
      </c>
      <c r="AA642" s="195" t="str">
        <f>IF(B642="","",IF(AND(Input!Y641="",IFERROR(VLOOKUP(K642,UIR!$A$2:$P$21,16,FALSE),"")&lt;&gt;""),"Data is Missing.",""))</f>
        <v/>
      </c>
      <c r="AC642" s="202" t="str">
        <f>IF(ISERROR(IF(Input!D641="","",IF(ISERROR(VLOOKUP(Input!D641,'Measure List'!$A$2:$A$30000,1,0)),"Invalid RefNo",""))),"",IF(Input!D641="","",IF(ISERROR(VLOOKUP(Input!D641,'Measure List'!$A$2:$A$30000,1,0)),"Invalid RefNo","")))</f>
        <v/>
      </c>
      <c r="AD642" s="156"/>
      <c r="AE642" s="156"/>
      <c r="AF642" s="156"/>
      <c r="AG642" s="156"/>
      <c r="AH642" s="156"/>
      <c r="AI642" s="156"/>
      <c r="AJ642" s="156"/>
      <c r="AK642" s="156"/>
      <c r="AL642" s="203" t="str">
        <f>IF(COUNTIF(Dropdowns!$K$2:$K$7,Input!S641)&gt;0,"",IF(Input!S641="","","Invalid Type"))</f>
        <v/>
      </c>
      <c r="AN642" s="204" t="str">
        <f>IF(Input!C641="","",IF(ISNUMBER(VALUE(Input!C641)),"","Needs to be a number."))</f>
        <v/>
      </c>
      <c r="AO642" s="205" t="str">
        <f>IF(Input!E641="","",IF(ISNUMBER(VALUE(Input!E641)),"","Needs to be a number."))</f>
        <v/>
      </c>
      <c r="AP642" s="205" t="str">
        <f>IF(Input!N641="","",IF(ISNUMBER(VALUE(Input!N641)),"","Needs to be a number."))</f>
        <v/>
      </c>
      <c r="AQ642" s="205" t="str">
        <f>IF(Input!O641="","",IF(ISNUMBER(VALUE(Input!O641)),"","Needs to be a number."))</f>
        <v/>
      </c>
      <c r="AR642" s="205" t="str">
        <f>IF(Input!V641="","",IF(ISNUMBER(VALUE(Input!V641)),"","Needs to be a number."))</f>
        <v/>
      </c>
      <c r="AS642" s="205" t="str">
        <f>IF(Input!W641="","",IF(ISNUMBER(VALUE(Input!W641)),"","Needs to be a number."))</f>
        <v/>
      </c>
      <c r="AT642" s="205" t="str">
        <f>IF(Input!X641="","",IF(ISNUMBER(VALUE(Input!X641)),"","Needs to be a number."))</f>
        <v/>
      </c>
      <c r="AU642" s="206" t="str">
        <f>IF(Input!Y641="","",IF(ISNUMBER(VALUE(Input!Y641)),"","Needs to be a number."))</f>
        <v/>
      </c>
      <c r="AW642" s="259" t="str">
        <f>IF(OR(VALUE(Input!C641)&lt;0,VALUE(Input!C641)&gt;100), "Invalid EEI %","")</f>
        <v/>
      </c>
      <c r="AX642" s="207"/>
      <c r="AY642" s="278" t="str">
        <f>IF(Input!E641="","",IF(VALUE(Input!E641)=0,"Do not enter 0.",""))</f>
        <v/>
      </c>
    </row>
    <row r="643" spans="2:51" x14ac:dyDescent="0.3">
      <c r="B643" s="188" t="str">
        <f>Input!A642</f>
        <v/>
      </c>
      <c r="C643" s="189" t="str">
        <f>IF(ISERROR(IF(AND(Input!$A642="",SUMPRODUCT(--(LEN(Input!$A643:'Input'!$A$1006)&gt;0))&lt;&gt;0),"Row is skipped.",IF(AND(Input!$A642="",Input!$A643=""),"", IF(Input!B642="","Data is missing.","")))),"",IF(AND(Input!$A642="",SUMPRODUCT(--(LEN(Input!$A643:'Input'!$A$1006)&gt;0))&lt;&gt;0),"Row is skipped.",IF(AND(Input!$A642="",Input!$A643=""),"", IF(Input!B642="","Data is missing.",""))))</f>
        <v/>
      </c>
      <c r="D643" s="189" t="str">
        <f>IF(ISERROR(IF(AND(Input!$A642="",SUMPRODUCT(--(LEN(Input!$A643:'Input'!$A$1006)&gt;0))&lt;&gt;0),"Row is skipped.",IF(AND(Input!$A642="",Input!$A643=""),"", IF(Input!C642="","Data is missing.","")))),"",IF(AND(Input!$A642="",SUMPRODUCT(--(LEN(Input!$A643:'Input'!$A$1006)&gt;0))&lt;&gt;0),"Row is skipped.",IF(AND(Input!$A642="",Input!$A643=""),"", IF(Input!C642="","Data is missing.",""))))</f>
        <v/>
      </c>
      <c r="E643" s="189" t="str">
        <f>IF(ISERROR(IF(AND(Input!$A642="",SUMPRODUCT(--(LEN(Input!$A643:'Input'!$A$1006)&gt;0))&lt;&gt;0),"Row is skipped.",IF(AND(Input!$A642="",Input!$A643=""),"", IF(Input!D642="","Data is missing.","")))),"",IF(AND(Input!$A642="",SUMPRODUCT(--(LEN(Input!$A643:'Input'!$A$1006)&gt;0))&lt;&gt;0),"Row is skipped.",IF(AND(Input!$A642="",Input!$A643=""),"", IF(Input!D642="","Data is missing.",""))))</f>
        <v/>
      </c>
      <c r="F643" s="189" t="str">
        <f>IF(ISERROR(IF(AND(Input!$A642="",SUMPRODUCT(--(LEN(Input!$A643:'Input'!$A$1006)&gt;0))&lt;&gt;0),"Row is skipped.",IF(AND(Input!$A642="",Input!$A643=""),"", IF(Input!E642="","Data is missing.","")))),"",IF(AND(Input!$A642="",SUMPRODUCT(--(LEN(Input!$A643:'Input'!$A$1006)&gt;0))&lt;&gt;0),"Row is skipped.",IF(AND(Input!$A642="",Input!$A643=""),"", IF(Input!E642="","Data is missing.",""))))</f>
        <v/>
      </c>
      <c r="G643" s="189" t="str">
        <f>IF(ISERROR(IF(AND(Input!$A642="",SUMPRODUCT(--(LEN(Input!$A643:'Input'!$A$1006)&gt;0))&lt;&gt;0),"Row is skipped.",IF(AND(Input!$A642="",Input!$A643=""),"", IF(Input!F642="","Data is missing.","")))),"",IF(AND(Input!$A642="",SUMPRODUCT(--(LEN(Input!$A643:'Input'!$A$1006)&gt;0))&lt;&gt;0),"Row is skipped.",IF(AND(Input!$A642="",Input!$A643=""),"", IF(Input!F642="","Data is missing.",""))))</f>
        <v/>
      </c>
      <c r="H643" s="190" t="str">
        <f>IF(ISERROR(IF(AND(Input!$A642="",SUMPRODUCT(--(LEN(Input!$A643:'Input'!$A$1006)&gt;0))&lt;&gt;0),"Row is skipped.",IF(AND(Input!$A642="",Input!$A643=""),"", IF(Input!G642="","Data is missing.","")))),"",IF(AND(Input!$A642="",SUMPRODUCT(--(LEN(Input!$A643:'Input'!$A$1006)&gt;0))&lt;&gt;0),"Row is skipped.",IF(AND(Input!$A642="",Input!$A643=""),"", IF(Input!G642="","Data is missing.",""))))</f>
        <v/>
      </c>
      <c r="I643" s="156"/>
      <c r="J643" s="191" t="str">
        <f>IFERROR(VLOOKUP(VLOOKUP(Input!$D642,'Measure List'!$A:$AN,40,FALSE),UIR!$A$1:$Q$27,17,FALSE),"")</f>
        <v/>
      </c>
      <c r="K643" s="192" t="str">
        <f>IFERROR(VLOOKUP(Input!$D642,'Measure List'!$A:$AN,40,FALSE),"")</f>
        <v/>
      </c>
      <c r="L643" s="156"/>
      <c r="M643" s="193" t="str">
        <f>IF(B643="","",IF(AND(Input!H642="",IFERROR(VLOOKUP(K643,UIR!$A$2:$P$21,2,FALSE),"")&lt;&gt;""),"Data is Missing.",""))</f>
        <v/>
      </c>
      <c r="N643" s="194" t="str">
        <f>IF(B643="","",IF(AND(Input!I642="",IFERROR(VLOOKUP(K643,UIR!$A$2:$P$21,3,FALSE),"")&lt;&gt;""),"Data is Missing.",""))</f>
        <v/>
      </c>
      <c r="O643" s="194" t="str">
        <f>IF(B643="","",IF(AND(Input!J642="",IFERROR(VLOOKUP(K643,UIR!$A$2:$P$21,4,FALSE),"")&lt;&gt;""),"Data is Missing.",""))</f>
        <v/>
      </c>
      <c r="P643" s="194" t="str">
        <f>IF(B643="","",IF(AND(Input!K642="",IFERROR(VLOOKUP(K643,UIR!$A$2:$P$21,5,FALSE),"")&lt;&gt;""),"Data is Missing.",""))</f>
        <v/>
      </c>
      <c r="Q643" s="194" t="str">
        <f>IF(B643="","",IF(AND(Input!L642="",IFERROR(VLOOKUP(K643,UIR!$A$2:$P$21,6,FALSE),"")&lt;&gt;""),"Data is Missing.",""))</f>
        <v/>
      </c>
      <c r="R643" s="194" t="str">
        <f>IF(B643="","",IF(AND(Input!M642="",IFERROR(VLOOKUP(K643,UIR!$A$2:$P$21,7,FALSE),"")&lt;&gt;""),"Data is Missing.",""))</f>
        <v/>
      </c>
      <c r="S643" s="194" t="str">
        <f>IF(B643="","",IF(AND(Input!P642="",IFERROR(VLOOKUP(K643,UIR!$A$2:$P$21,8,FALSE),"")&lt;&gt;""),"Data is Missing.",""))</f>
        <v/>
      </c>
      <c r="T643" s="194" t="str">
        <f>IF(B643="","",IF(AND(Input!Q642="",IFERROR(VLOOKUP(K643,UIR!$A$2:$P$21,9,FALSE),"")&lt;&gt;""),"Data is Missing.",""))</f>
        <v/>
      </c>
      <c r="U643" s="194"/>
      <c r="V643" s="194" t="str">
        <f>IF(B643="","",IF(AND(Input!S642="",IFERROR(VLOOKUP(K643,UIR!$A$2:$P$21,11,FALSE),"")&lt;&gt;""),"Data is Missing.",""))</f>
        <v/>
      </c>
      <c r="W643" s="194" t="str">
        <f>IF(B643="","",IF(AND(Input!T642="",IFERROR(VLOOKUP(K643,UIR!$A$2:$P$21,12,FALSE),"")&lt;&gt;""),"Data is Missing.",""))</f>
        <v/>
      </c>
      <c r="X643" s="194" t="str">
        <f>IF(B643="","",IF(AND(Input!V642="",IFERROR(VLOOKUP(K643,UIR!$A$2:$P$21,13,FALSE),"")&lt;&gt;""),"Data is Missing.",""))</f>
        <v/>
      </c>
      <c r="Y643" s="194" t="str">
        <f>IF(B643="","",IF(AND(Input!W642="",IFERROR(VLOOKUP(K643,UIR!$A$2:$P$21,14,FALSE),"")&lt;&gt;""),"Data is Missing.",""))</f>
        <v/>
      </c>
      <c r="Z643" s="194" t="str">
        <f>IF(B643="","",IF(AND(Input!X642="",IFERROR(VLOOKUP(K643,UIR!$A$2:$P$21,15,FALSE),"")&lt;&gt;""),"Data is Missing.",""))</f>
        <v/>
      </c>
      <c r="AA643" s="195" t="str">
        <f>IF(B643="","",IF(AND(Input!Y642="",IFERROR(VLOOKUP(K643,UIR!$A$2:$P$21,16,FALSE),"")&lt;&gt;""),"Data is Missing.",""))</f>
        <v/>
      </c>
      <c r="AC643" s="202" t="str">
        <f>IF(ISERROR(IF(Input!D642="","",IF(ISERROR(VLOOKUP(Input!D642,'Measure List'!$A$2:$A$30000,1,0)),"Invalid RefNo",""))),"",IF(Input!D642="","",IF(ISERROR(VLOOKUP(Input!D642,'Measure List'!$A$2:$A$30000,1,0)),"Invalid RefNo","")))</f>
        <v/>
      </c>
      <c r="AD643" s="156"/>
      <c r="AE643" s="156"/>
      <c r="AF643" s="156"/>
      <c r="AG643" s="156"/>
      <c r="AH643" s="156"/>
      <c r="AI643" s="156"/>
      <c r="AJ643" s="156"/>
      <c r="AK643" s="156"/>
      <c r="AL643" s="203" t="str">
        <f>IF(COUNTIF(Dropdowns!$K$2:$K$7,Input!S642)&gt;0,"",IF(Input!S642="","","Invalid Type"))</f>
        <v/>
      </c>
      <c r="AN643" s="204" t="str">
        <f>IF(Input!C642="","",IF(ISNUMBER(VALUE(Input!C642)),"","Needs to be a number."))</f>
        <v/>
      </c>
      <c r="AO643" s="205" t="str">
        <f>IF(Input!E642="","",IF(ISNUMBER(VALUE(Input!E642)),"","Needs to be a number."))</f>
        <v/>
      </c>
      <c r="AP643" s="205" t="str">
        <f>IF(Input!N642="","",IF(ISNUMBER(VALUE(Input!N642)),"","Needs to be a number."))</f>
        <v/>
      </c>
      <c r="AQ643" s="205" t="str">
        <f>IF(Input!O642="","",IF(ISNUMBER(VALUE(Input!O642)),"","Needs to be a number."))</f>
        <v/>
      </c>
      <c r="AR643" s="205" t="str">
        <f>IF(Input!V642="","",IF(ISNUMBER(VALUE(Input!V642)),"","Needs to be a number."))</f>
        <v/>
      </c>
      <c r="AS643" s="205" t="str">
        <f>IF(Input!W642="","",IF(ISNUMBER(VALUE(Input!W642)),"","Needs to be a number."))</f>
        <v/>
      </c>
      <c r="AT643" s="205" t="str">
        <f>IF(Input!X642="","",IF(ISNUMBER(VALUE(Input!X642)),"","Needs to be a number."))</f>
        <v/>
      </c>
      <c r="AU643" s="206" t="str">
        <f>IF(Input!Y642="","",IF(ISNUMBER(VALUE(Input!Y642)),"","Needs to be a number."))</f>
        <v/>
      </c>
      <c r="AW643" s="259" t="str">
        <f>IF(OR(VALUE(Input!C642)&lt;0,VALUE(Input!C642)&gt;100), "Invalid EEI %","")</f>
        <v/>
      </c>
      <c r="AX643" s="207"/>
      <c r="AY643" s="278" t="str">
        <f>IF(Input!E642="","",IF(VALUE(Input!E642)=0,"Do not enter 0.",""))</f>
        <v/>
      </c>
    </row>
    <row r="644" spans="2:51" x14ac:dyDescent="0.3">
      <c r="B644" s="188" t="str">
        <f>Input!A643</f>
        <v/>
      </c>
      <c r="C644" s="189" t="str">
        <f>IF(ISERROR(IF(AND(Input!$A643="",SUMPRODUCT(--(LEN(Input!$A644:'Input'!$A$1006)&gt;0))&lt;&gt;0),"Row is skipped.",IF(AND(Input!$A643="",Input!$A644=""),"", IF(Input!B643="","Data is missing.","")))),"",IF(AND(Input!$A643="",SUMPRODUCT(--(LEN(Input!$A644:'Input'!$A$1006)&gt;0))&lt;&gt;0),"Row is skipped.",IF(AND(Input!$A643="",Input!$A644=""),"", IF(Input!B643="","Data is missing.",""))))</f>
        <v/>
      </c>
      <c r="D644" s="189" t="str">
        <f>IF(ISERROR(IF(AND(Input!$A643="",SUMPRODUCT(--(LEN(Input!$A644:'Input'!$A$1006)&gt;0))&lt;&gt;0),"Row is skipped.",IF(AND(Input!$A643="",Input!$A644=""),"", IF(Input!C643="","Data is missing.","")))),"",IF(AND(Input!$A643="",SUMPRODUCT(--(LEN(Input!$A644:'Input'!$A$1006)&gt;0))&lt;&gt;0),"Row is skipped.",IF(AND(Input!$A643="",Input!$A644=""),"", IF(Input!C643="","Data is missing.",""))))</f>
        <v/>
      </c>
      <c r="E644" s="189" t="str">
        <f>IF(ISERROR(IF(AND(Input!$A643="",SUMPRODUCT(--(LEN(Input!$A644:'Input'!$A$1006)&gt;0))&lt;&gt;0),"Row is skipped.",IF(AND(Input!$A643="",Input!$A644=""),"", IF(Input!D643="","Data is missing.","")))),"",IF(AND(Input!$A643="",SUMPRODUCT(--(LEN(Input!$A644:'Input'!$A$1006)&gt;0))&lt;&gt;0),"Row is skipped.",IF(AND(Input!$A643="",Input!$A644=""),"", IF(Input!D643="","Data is missing.",""))))</f>
        <v/>
      </c>
      <c r="F644" s="189" t="str">
        <f>IF(ISERROR(IF(AND(Input!$A643="",SUMPRODUCT(--(LEN(Input!$A644:'Input'!$A$1006)&gt;0))&lt;&gt;0),"Row is skipped.",IF(AND(Input!$A643="",Input!$A644=""),"", IF(Input!E643="","Data is missing.","")))),"",IF(AND(Input!$A643="",SUMPRODUCT(--(LEN(Input!$A644:'Input'!$A$1006)&gt;0))&lt;&gt;0),"Row is skipped.",IF(AND(Input!$A643="",Input!$A644=""),"", IF(Input!E643="","Data is missing.",""))))</f>
        <v/>
      </c>
      <c r="G644" s="189" t="str">
        <f>IF(ISERROR(IF(AND(Input!$A643="",SUMPRODUCT(--(LEN(Input!$A644:'Input'!$A$1006)&gt;0))&lt;&gt;0),"Row is skipped.",IF(AND(Input!$A643="",Input!$A644=""),"", IF(Input!F643="","Data is missing.","")))),"",IF(AND(Input!$A643="",SUMPRODUCT(--(LEN(Input!$A644:'Input'!$A$1006)&gt;0))&lt;&gt;0),"Row is skipped.",IF(AND(Input!$A643="",Input!$A644=""),"", IF(Input!F643="","Data is missing.",""))))</f>
        <v/>
      </c>
      <c r="H644" s="190" t="str">
        <f>IF(ISERROR(IF(AND(Input!$A643="",SUMPRODUCT(--(LEN(Input!$A644:'Input'!$A$1006)&gt;0))&lt;&gt;0),"Row is skipped.",IF(AND(Input!$A643="",Input!$A644=""),"", IF(Input!G643="","Data is missing.","")))),"",IF(AND(Input!$A643="",SUMPRODUCT(--(LEN(Input!$A644:'Input'!$A$1006)&gt;0))&lt;&gt;0),"Row is skipped.",IF(AND(Input!$A643="",Input!$A644=""),"", IF(Input!G643="","Data is missing.",""))))</f>
        <v/>
      </c>
      <c r="I644" s="156"/>
      <c r="J644" s="191" t="str">
        <f>IFERROR(VLOOKUP(VLOOKUP(Input!$D643,'Measure List'!$A:$AN,40,FALSE),UIR!$A$1:$Q$27,17,FALSE),"")</f>
        <v/>
      </c>
      <c r="K644" s="192" t="str">
        <f>IFERROR(VLOOKUP(Input!$D643,'Measure List'!$A:$AN,40,FALSE),"")</f>
        <v/>
      </c>
      <c r="L644" s="156"/>
      <c r="M644" s="193" t="str">
        <f>IF(B644="","",IF(AND(Input!H643="",IFERROR(VLOOKUP(K644,UIR!$A$2:$P$21,2,FALSE),"")&lt;&gt;""),"Data is Missing.",""))</f>
        <v/>
      </c>
      <c r="N644" s="194" t="str">
        <f>IF(B644="","",IF(AND(Input!I643="",IFERROR(VLOOKUP(K644,UIR!$A$2:$P$21,3,FALSE),"")&lt;&gt;""),"Data is Missing.",""))</f>
        <v/>
      </c>
      <c r="O644" s="194" t="str">
        <f>IF(B644="","",IF(AND(Input!J643="",IFERROR(VLOOKUP(K644,UIR!$A$2:$P$21,4,FALSE),"")&lt;&gt;""),"Data is Missing.",""))</f>
        <v/>
      </c>
      <c r="P644" s="194" t="str">
        <f>IF(B644="","",IF(AND(Input!K643="",IFERROR(VLOOKUP(K644,UIR!$A$2:$P$21,5,FALSE),"")&lt;&gt;""),"Data is Missing.",""))</f>
        <v/>
      </c>
      <c r="Q644" s="194" t="str">
        <f>IF(B644="","",IF(AND(Input!L643="",IFERROR(VLOOKUP(K644,UIR!$A$2:$P$21,6,FALSE),"")&lt;&gt;""),"Data is Missing.",""))</f>
        <v/>
      </c>
      <c r="R644" s="194" t="str">
        <f>IF(B644="","",IF(AND(Input!M643="",IFERROR(VLOOKUP(K644,UIR!$A$2:$P$21,7,FALSE),"")&lt;&gt;""),"Data is Missing.",""))</f>
        <v/>
      </c>
      <c r="S644" s="194" t="str">
        <f>IF(B644="","",IF(AND(Input!P643="",IFERROR(VLOOKUP(K644,UIR!$A$2:$P$21,8,FALSE),"")&lt;&gt;""),"Data is Missing.",""))</f>
        <v/>
      </c>
      <c r="T644" s="194" t="str">
        <f>IF(B644="","",IF(AND(Input!Q643="",IFERROR(VLOOKUP(K644,UIR!$A$2:$P$21,9,FALSE),"")&lt;&gt;""),"Data is Missing.",""))</f>
        <v/>
      </c>
      <c r="U644" s="194"/>
      <c r="V644" s="194" t="str">
        <f>IF(B644="","",IF(AND(Input!S643="",IFERROR(VLOOKUP(K644,UIR!$A$2:$P$21,11,FALSE),"")&lt;&gt;""),"Data is Missing.",""))</f>
        <v/>
      </c>
      <c r="W644" s="194" t="str">
        <f>IF(B644="","",IF(AND(Input!T643="",IFERROR(VLOOKUP(K644,UIR!$A$2:$P$21,12,FALSE),"")&lt;&gt;""),"Data is Missing.",""))</f>
        <v/>
      </c>
      <c r="X644" s="194" t="str">
        <f>IF(B644="","",IF(AND(Input!V643="",IFERROR(VLOOKUP(K644,UIR!$A$2:$P$21,13,FALSE),"")&lt;&gt;""),"Data is Missing.",""))</f>
        <v/>
      </c>
      <c r="Y644" s="194" t="str">
        <f>IF(B644="","",IF(AND(Input!W643="",IFERROR(VLOOKUP(K644,UIR!$A$2:$P$21,14,FALSE),"")&lt;&gt;""),"Data is Missing.",""))</f>
        <v/>
      </c>
      <c r="Z644" s="194" t="str">
        <f>IF(B644="","",IF(AND(Input!X643="",IFERROR(VLOOKUP(K644,UIR!$A$2:$P$21,15,FALSE),"")&lt;&gt;""),"Data is Missing.",""))</f>
        <v/>
      </c>
      <c r="AA644" s="195" t="str">
        <f>IF(B644="","",IF(AND(Input!Y643="",IFERROR(VLOOKUP(K644,UIR!$A$2:$P$21,16,FALSE),"")&lt;&gt;""),"Data is Missing.",""))</f>
        <v/>
      </c>
      <c r="AC644" s="202" t="str">
        <f>IF(ISERROR(IF(Input!D643="","",IF(ISERROR(VLOOKUP(Input!D643,'Measure List'!$A$2:$A$30000,1,0)),"Invalid RefNo",""))),"",IF(Input!D643="","",IF(ISERROR(VLOOKUP(Input!D643,'Measure List'!$A$2:$A$30000,1,0)),"Invalid RefNo","")))</f>
        <v/>
      </c>
      <c r="AD644" s="156"/>
      <c r="AE644" s="156"/>
      <c r="AF644" s="156"/>
      <c r="AG644" s="156"/>
      <c r="AH644" s="156"/>
      <c r="AI644" s="156"/>
      <c r="AJ644" s="156"/>
      <c r="AK644" s="156"/>
      <c r="AL644" s="203" t="str">
        <f>IF(COUNTIF(Dropdowns!$K$2:$K$7,Input!S643)&gt;0,"",IF(Input!S643="","","Invalid Type"))</f>
        <v/>
      </c>
      <c r="AN644" s="204" t="str">
        <f>IF(Input!C643="","",IF(ISNUMBER(VALUE(Input!C643)),"","Needs to be a number."))</f>
        <v/>
      </c>
      <c r="AO644" s="205" t="str">
        <f>IF(Input!E643="","",IF(ISNUMBER(VALUE(Input!E643)),"","Needs to be a number."))</f>
        <v/>
      </c>
      <c r="AP644" s="205" t="str">
        <f>IF(Input!N643="","",IF(ISNUMBER(VALUE(Input!N643)),"","Needs to be a number."))</f>
        <v/>
      </c>
      <c r="AQ644" s="205" t="str">
        <f>IF(Input!O643="","",IF(ISNUMBER(VALUE(Input!O643)),"","Needs to be a number."))</f>
        <v/>
      </c>
      <c r="AR644" s="205" t="str">
        <f>IF(Input!V643="","",IF(ISNUMBER(VALUE(Input!V643)),"","Needs to be a number."))</f>
        <v/>
      </c>
      <c r="AS644" s="205" t="str">
        <f>IF(Input!W643="","",IF(ISNUMBER(VALUE(Input!W643)),"","Needs to be a number."))</f>
        <v/>
      </c>
      <c r="AT644" s="205" t="str">
        <f>IF(Input!X643="","",IF(ISNUMBER(VALUE(Input!X643)),"","Needs to be a number."))</f>
        <v/>
      </c>
      <c r="AU644" s="206" t="str">
        <f>IF(Input!Y643="","",IF(ISNUMBER(VALUE(Input!Y643)),"","Needs to be a number."))</f>
        <v/>
      </c>
      <c r="AW644" s="259" t="str">
        <f>IF(OR(VALUE(Input!C643)&lt;0,VALUE(Input!C643)&gt;100), "Invalid EEI %","")</f>
        <v/>
      </c>
      <c r="AX644" s="207"/>
      <c r="AY644" s="278" t="str">
        <f>IF(Input!E643="","",IF(VALUE(Input!E643)=0,"Do not enter 0.",""))</f>
        <v/>
      </c>
    </row>
    <row r="645" spans="2:51" x14ac:dyDescent="0.3">
      <c r="B645" s="188" t="str">
        <f>Input!A644</f>
        <v/>
      </c>
      <c r="C645" s="189" t="str">
        <f>IF(ISERROR(IF(AND(Input!$A644="",SUMPRODUCT(--(LEN(Input!$A645:'Input'!$A$1006)&gt;0))&lt;&gt;0),"Row is skipped.",IF(AND(Input!$A644="",Input!$A645=""),"", IF(Input!B644="","Data is missing.","")))),"",IF(AND(Input!$A644="",SUMPRODUCT(--(LEN(Input!$A645:'Input'!$A$1006)&gt;0))&lt;&gt;0),"Row is skipped.",IF(AND(Input!$A644="",Input!$A645=""),"", IF(Input!B644="","Data is missing.",""))))</f>
        <v/>
      </c>
      <c r="D645" s="189" t="str">
        <f>IF(ISERROR(IF(AND(Input!$A644="",SUMPRODUCT(--(LEN(Input!$A645:'Input'!$A$1006)&gt;0))&lt;&gt;0),"Row is skipped.",IF(AND(Input!$A644="",Input!$A645=""),"", IF(Input!C644="","Data is missing.","")))),"",IF(AND(Input!$A644="",SUMPRODUCT(--(LEN(Input!$A645:'Input'!$A$1006)&gt;0))&lt;&gt;0),"Row is skipped.",IF(AND(Input!$A644="",Input!$A645=""),"", IF(Input!C644="","Data is missing.",""))))</f>
        <v/>
      </c>
      <c r="E645" s="189" t="str">
        <f>IF(ISERROR(IF(AND(Input!$A644="",SUMPRODUCT(--(LEN(Input!$A645:'Input'!$A$1006)&gt;0))&lt;&gt;0),"Row is skipped.",IF(AND(Input!$A644="",Input!$A645=""),"", IF(Input!D644="","Data is missing.","")))),"",IF(AND(Input!$A644="",SUMPRODUCT(--(LEN(Input!$A645:'Input'!$A$1006)&gt;0))&lt;&gt;0),"Row is skipped.",IF(AND(Input!$A644="",Input!$A645=""),"", IF(Input!D644="","Data is missing.",""))))</f>
        <v/>
      </c>
      <c r="F645" s="189" t="str">
        <f>IF(ISERROR(IF(AND(Input!$A644="",SUMPRODUCT(--(LEN(Input!$A645:'Input'!$A$1006)&gt;0))&lt;&gt;0),"Row is skipped.",IF(AND(Input!$A644="",Input!$A645=""),"", IF(Input!E644="","Data is missing.","")))),"",IF(AND(Input!$A644="",SUMPRODUCT(--(LEN(Input!$A645:'Input'!$A$1006)&gt;0))&lt;&gt;0),"Row is skipped.",IF(AND(Input!$A644="",Input!$A645=""),"", IF(Input!E644="","Data is missing.",""))))</f>
        <v/>
      </c>
      <c r="G645" s="189" t="str">
        <f>IF(ISERROR(IF(AND(Input!$A644="",SUMPRODUCT(--(LEN(Input!$A645:'Input'!$A$1006)&gt;0))&lt;&gt;0),"Row is skipped.",IF(AND(Input!$A644="",Input!$A645=""),"", IF(Input!F644="","Data is missing.","")))),"",IF(AND(Input!$A644="",SUMPRODUCT(--(LEN(Input!$A645:'Input'!$A$1006)&gt;0))&lt;&gt;0),"Row is skipped.",IF(AND(Input!$A644="",Input!$A645=""),"", IF(Input!F644="","Data is missing.",""))))</f>
        <v/>
      </c>
      <c r="H645" s="190" t="str">
        <f>IF(ISERROR(IF(AND(Input!$A644="",SUMPRODUCT(--(LEN(Input!$A645:'Input'!$A$1006)&gt;0))&lt;&gt;0),"Row is skipped.",IF(AND(Input!$A644="",Input!$A645=""),"", IF(Input!G644="","Data is missing.","")))),"",IF(AND(Input!$A644="",SUMPRODUCT(--(LEN(Input!$A645:'Input'!$A$1006)&gt;0))&lt;&gt;0),"Row is skipped.",IF(AND(Input!$A644="",Input!$A645=""),"", IF(Input!G644="","Data is missing.",""))))</f>
        <v/>
      </c>
      <c r="I645" s="156"/>
      <c r="J645" s="191" t="str">
        <f>IFERROR(VLOOKUP(VLOOKUP(Input!$D644,'Measure List'!$A:$AN,40,FALSE),UIR!$A$1:$Q$27,17,FALSE),"")</f>
        <v/>
      </c>
      <c r="K645" s="192" t="str">
        <f>IFERROR(VLOOKUP(Input!$D644,'Measure List'!$A:$AN,40,FALSE),"")</f>
        <v/>
      </c>
      <c r="L645" s="156"/>
      <c r="M645" s="193" t="str">
        <f>IF(B645="","",IF(AND(Input!H644="",IFERROR(VLOOKUP(K645,UIR!$A$2:$P$21,2,FALSE),"")&lt;&gt;""),"Data is Missing.",""))</f>
        <v/>
      </c>
      <c r="N645" s="194" t="str">
        <f>IF(B645="","",IF(AND(Input!I644="",IFERROR(VLOOKUP(K645,UIR!$A$2:$P$21,3,FALSE),"")&lt;&gt;""),"Data is Missing.",""))</f>
        <v/>
      </c>
      <c r="O645" s="194" t="str">
        <f>IF(B645="","",IF(AND(Input!J644="",IFERROR(VLOOKUP(K645,UIR!$A$2:$P$21,4,FALSE),"")&lt;&gt;""),"Data is Missing.",""))</f>
        <v/>
      </c>
      <c r="P645" s="194" t="str">
        <f>IF(B645="","",IF(AND(Input!K644="",IFERROR(VLOOKUP(K645,UIR!$A$2:$P$21,5,FALSE),"")&lt;&gt;""),"Data is Missing.",""))</f>
        <v/>
      </c>
      <c r="Q645" s="194" t="str">
        <f>IF(B645="","",IF(AND(Input!L644="",IFERROR(VLOOKUP(K645,UIR!$A$2:$P$21,6,FALSE),"")&lt;&gt;""),"Data is Missing.",""))</f>
        <v/>
      </c>
      <c r="R645" s="194" t="str">
        <f>IF(B645="","",IF(AND(Input!M644="",IFERROR(VLOOKUP(K645,UIR!$A$2:$P$21,7,FALSE),"")&lt;&gt;""),"Data is Missing.",""))</f>
        <v/>
      </c>
      <c r="S645" s="194" t="str">
        <f>IF(B645="","",IF(AND(Input!P644="",IFERROR(VLOOKUP(K645,UIR!$A$2:$P$21,8,FALSE),"")&lt;&gt;""),"Data is Missing.",""))</f>
        <v/>
      </c>
      <c r="T645" s="194" t="str">
        <f>IF(B645="","",IF(AND(Input!Q644="",IFERROR(VLOOKUP(K645,UIR!$A$2:$P$21,9,FALSE),"")&lt;&gt;""),"Data is Missing.",""))</f>
        <v/>
      </c>
      <c r="U645" s="194"/>
      <c r="V645" s="194" t="str">
        <f>IF(B645="","",IF(AND(Input!S644="",IFERROR(VLOOKUP(K645,UIR!$A$2:$P$21,11,FALSE),"")&lt;&gt;""),"Data is Missing.",""))</f>
        <v/>
      </c>
      <c r="W645" s="194" t="str">
        <f>IF(B645="","",IF(AND(Input!T644="",IFERROR(VLOOKUP(K645,UIR!$A$2:$P$21,12,FALSE),"")&lt;&gt;""),"Data is Missing.",""))</f>
        <v/>
      </c>
      <c r="X645" s="194" t="str">
        <f>IF(B645="","",IF(AND(Input!V644="",IFERROR(VLOOKUP(K645,UIR!$A$2:$P$21,13,FALSE),"")&lt;&gt;""),"Data is Missing.",""))</f>
        <v/>
      </c>
      <c r="Y645" s="194" t="str">
        <f>IF(B645="","",IF(AND(Input!W644="",IFERROR(VLOOKUP(K645,UIR!$A$2:$P$21,14,FALSE),"")&lt;&gt;""),"Data is Missing.",""))</f>
        <v/>
      </c>
      <c r="Z645" s="194" t="str">
        <f>IF(B645="","",IF(AND(Input!X644="",IFERROR(VLOOKUP(K645,UIR!$A$2:$P$21,15,FALSE),"")&lt;&gt;""),"Data is Missing.",""))</f>
        <v/>
      </c>
      <c r="AA645" s="195" t="str">
        <f>IF(B645="","",IF(AND(Input!Y644="",IFERROR(VLOOKUP(K645,UIR!$A$2:$P$21,16,FALSE),"")&lt;&gt;""),"Data is Missing.",""))</f>
        <v/>
      </c>
      <c r="AC645" s="202" t="str">
        <f>IF(ISERROR(IF(Input!D644="","",IF(ISERROR(VLOOKUP(Input!D644,'Measure List'!$A$2:$A$30000,1,0)),"Invalid RefNo",""))),"",IF(Input!D644="","",IF(ISERROR(VLOOKUP(Input!D644,'Measure List'!$A$2:$A$30000,1,0)),"Invalid RefNo","")))</f>
        <v/>
      </c>
      <c r="AD645" s="156"/>
      <c r="AE645" s="156"/>
      <c r="AF645" s="156"/>
      <c r="AG645" s="156"/>
      <c r="AH645" s="156"/>
      <c r="AI645" s="156"/>
      <c r="AJ645" s="156"/>
      <c r="AK645" s="156"/>
      <c r="AL645" s="203" t="str">
        <f>IF(COUNTIF(Dropdowns!$K$2:$K$7,Input!S644)&gt;0,"",IF(Input!S644="","","Invalid Type"))</f>
        <v/>
      </c>
      <c r="AN645" s="204" t="str">
        <f>IF(Input!C644="","",IF(ISNUMBER(VALUE(Input!C644)),"","Needs to be a number."))</f>
        <v/>
      </c>
      <c r="AO645" s="205" t="str">
        <f>IF(Input!E644="","",IF(ISNUMBER(VALUE(Input!E644)),"","Needs to be a number."))</f>
        <v/>
      </c>
      <c r="AP645" s="205" t="str">
        <f>IF(Input!N644="","",IF(ISNUMBER(VALUE(Input!N644)),"","Needs to be a number."))</f>
        <v/>
      </c>
      <c r="AQ645" s="205" t="str">
        <f>IF(Input!O644="","",IF(ISNUMBER(VALUE(Input!O644)),"","Needs to be a number."))</f>
        <v/>
      </c>
      <c r="AR645" s="205" t="str">
        <f>IF(Input!V644="","",IF(ISNUMBER(VALUE(Input!V644)),"","Needs to be a number."))</f>
        <v/>
      </c>
      <c r="AS645" s="205" t="str">
        <f>IF(Input!W644="","",IF(ISNUMBER(VALUE(Input!W644)),"","Needs to be a number."))</f>
        <v/>
      </c>
      <c r="AT645" s="205" t="str">
        <f>IF(Input!X644="","",IF(ISNUMBER(VALUE(Input!X644)),"","Needs to be a number."))</f>
        <v/>
      </c>
      <c r="AU645" s="206" t="str">
        <f>IF(Input!Y644="","",IF(ISNUMBER(VALUE(Input!Y644)),"","Needs to be a number."))</f>
        <v/>
      </c>
      <c r="AW645" s="259" t="str">
        <f>IF(OR(VALUE(Input!C644)&lt;0,VALUE(Input!C644)&gt;100), "Invalid EEI %","")</f>
        <v/>
      </c>
      <c r="AX645" s="207"/>
      <c r="AY645" s="278" t="str">
        <f>IF(Input!E644="","",IF(VALUE(Input!E644)=0,"Do not enter 0.",""))</f>
        <v/>
      </c>
    </row>
    <row r="646" spans="2:51" x14ac:dyDescent="0.3">
      <c r="B646" s="188" t="str">
        <f>Input!A645</f>
        <v/>
      </c>
      <c r="C646" s="189" t="str">
        <f>IF(ISERROR(IF(AND(Input!$A645="",SUMPRODUCT(--(LEN(Input!$A646:'Input'!$A$1006)&gt;0))&lt;&gt;0),"Row is skipped.",IF(AND(Input!$A645="",Input!$A646=""),"", IF(Input!B645="","Data is missing.","")))),"",IF(AND(Input!$A645="",SUMPRODUCT(--(LEN(Input!$A646:'Input'!$A$1006)&gt;0))&lt;&gt;0),"Row is skipped.",IF(AND(Input!$A645="",Input!$A646=""),"", IF(Input!B645="","Data is missing.",""))))</f>
        <v/>
      </c>
      <c r="D646" s="189" t="str">
        <f>IF(ISERROR(IF(AND(Input!$A645="",SUMPRODUCT(--(LEN(Input!$A646:'Input'!$A$1006)&gt;0))&lt;&gt;0),"Row is skipped.",IF(AND(Input!$A645="",Input!$A646=""),"", IF(Input!C645="","Data is missing.","")))),"",IF(AND(Input!$A645="",SUMPRODUCT(--(LEN(Input!$A646:'Input'!$A$1006)&gt;0))&lt;&gt;0),"Row is skipped.",IF(AND(Input!$A645="",Input!$A646=""),"", IF(Input!C645="","Data is missing.",""))))</f>
        <v/>
      </c>
      <c r="E646" s="189" t="str">
        <f>IF(ISERROR(IF(AND(Input!$A645="",SUMPRODUCT(--(LEN(Input!$A646:'Input'!$A$1006)&gt;0))&lt;&gt;0),"Row is skipped.",IF(AND(Input!$A645="",Input!$A646=""),"", IF(Input!D645="","Data is missing.","")))),"",IF(AND(Input!$A645="",SUMPRODUCT(--(LEN(Input!$A646:'Input'!$A$1006)&gt;0))&lt;&gt;0),"Row is skipped.",IF(AND(Input!$A645="",Input!$A646=""),"", IF(Input!D645="","Data is missing.",""))))</f>
        <v/>
      </c>
      <c r="F646" s="189" t="str">
        <f>IF(ISERROR(IF(AND(Input!$A645="",SUMPRODUCT(--(LEN(Input!$A646:'Input'!$A$1006)&gt;0))&lt;&gt;0),"Row is skipped.",IF(AND(Input!$A645="",Input!$A646=""),"", IF(Input!E645="","Data is missing.","")))),"",IF(AND(Input!$A645="",SUMPRODUCT(--(LEN(Input!$A646:'Input'!$A$1006)&gt;0))&lt;&gt;0),"Row is skipped.",IF(AND(Input!$A645="",Input!$A646=""),"", IF(Input!E645="","Data is missing.",""))))</f>
        <v/>
      </c>
      <c r="G646" s="189" t="str">
        <f>IF(ISERROR(IF(AND(Input!$A645="",SUMPRODUCT(--(LEN(Input!$A646:'Input'!$A$1006)&gt;0))&lt;&gt;0),"Row is skipped.",IF(AND(Input!$A645="",Input!$A646=""),"", IF(Input!F645="","Data is missing.","")))),"",IF(AND(Input!$A645="",SUMPRODUCT(--(LEN(Input!$A646:'Input'!$A$1006)&gt;0))&lt;&gt;0),"Row is skipped.",IF(AND(Input!$A645="",Input!$A646=""),"", IF(Input!F645="","Data is missing.",""))))</f>
        <v/>
      </c>
      <c r="H646" s="190" t="str">
        <f>IF(ISERROR(IF(AND(Input!$A645="",SUMPRODUCT(--(LEN(Input!$A646:'Input'!$A$1006)&gt;0))&lt;&gt;0),"Row is skipped.",IF(AND(Input!$A645="",Input!$A646=""),"", IF(Input!G645="","Data is missing.","")))),"",IF(AND(Input!$A645="",SUMPRODUCT(--(LEN(Input!$A646:'Input'!$A$1006)&gt;0))&lt;&gt;0),"Row is skipped.",IF(AND(Input!$A645="",Input!$A646=""),"", IF(Input!G645="","Data is missing.",""))))</f>
        <v/>
      </c>
      <c r="I646" s="156"/>
      <c r="J646" s="191" t="str">
        <f>IFERROR(VLOOKUP(VLOOKUP(Input!$D645,'Measure List'!$A:$AN,40,FALSE),UIR!$A$1:$Q$27,17,FALSE),"")</f>
        <v/>
      </c>
      <c r="K646" s="192" t="str">
        <f>IFERROR(VLOOKUP(Input!$D645,'Measure List'!$A:$AN,40,FALSE),"")</f>
        <v/>
      </c>
      <c r="L646" s="156"/>
      <c r="M646" s="193" t="str">
        <f>IF(B646="","",IF(AND(Input!H645="",IFERROR(VLOOKUP(K646,UIR!$A$2:$P$21,2,FALSE),"")&lt;&gt;""),"Data is Missing.",""))</f>
        <v/>
      </c>
      <c r="N646" s="194" t="str">
        <f>IF(B646="","",IF(AND(Input!I645="",IFERROR(VLOOKUP(K646,UIR!$A$2:$P$21,3,FALSE),"")&lt;&gt;""),"Data is Missing.",""))</f>
        <v/>
      </c>
      <c r="O646" s="194" t="str">
        <f>IF(B646="","",IF(AND(Input!J645="",IFERROR(VLOOKUP(K646,UIR!$A$2:$P$21,4,FALSE),"")&lt;&gt;""),"Data is Missing.",""))</f>
        <v/>
      </c>
      <c r="P646" s="194" t="str">
        <f>IF(B646="","",IF(AND(Input!K645="",IFERROR(VLOOKUP(K646,UIR!$A$2:$P$21,5,FALSE),"")&lt;&gt;""),"Data is Missing.",""))</f>
        <v/>
      </c>
      <c r="Q646" s="194" t="str">
        <f>IF(B646="","",IF(AND(Input!L645="",IFERROR(VLOOKUP(K646,UIR!$A$2:$P$21,6,FALSE),"")&lt;&gt;""),"Data is Missing.",""))</f>
        <v/>
      </c>
      <c r="R646" s="194" t="str">
        <f>IF(B646="","",IF(AND(Input!M645="",IFERROR(VLOOKUP(K646,UIR!$A$2:$P$21,7,FALSE),"")&lt;&gt;""),"Data is Missing.",""))</f>
        <v/>
      </c>
      <c r="S646" s="194" t="str">
        <f>IF(B646="","",IF(AND(Input!P645="",IFERROR(VLOOKUP(K646,UIR!$A$2:$P$21,8,FALSE),"")&lt;&gt;""),"Data is Missing.",""))</f>
        <v/>
      </c>
      <c r="T646" s="194" t="str">
        <f>IF(B646="","",IF(AND(Input!Q645="",IFERROR(VLOOKUP(K646,UIR!$A$2:$P$21,9,FALSE),"")&lt;&gt;""),"Data is Missing.",""))</f>
        <v/>
      </c>
      <c r="U646" s="194"/>
      <c r="V646" s="194" t="str">
        <f>IF(B646="","",IF(AND(Input!S645="",IFERROR(VLOOKUP(K646,UIR!$A$2:$P$21,11,FALSE),"")&lt;&gt;""),"Data is Missing.",""))</f>
        <v/>
      </c>
      <c r="W646" s="194" t="str">
        <f>IF(B646="","",IF(AND(Input!T645="",IFERROR(VLOOKUP(K646,UIR!$A$2:$P$21,12,FALSE),"")&lt;&gt;""),"Data is Missing.",""))</f>
        <v/>
      </c>
      <c r="X646" s="194" t="str">
        <f>IF(B646="","",IF(AND(Input!V645="",IFERROR(VLOOKUP(K646,UIR!$A$2:$P$21,13,FALSE),"")&lt;&gt;""),"Data is Missing.",""))</f>
        <v/>
      </c>
      <c r="Y646" s="194" t="str">
        <f>IF(B646="","",IF(AND(Input!W645="",IFERROR(VLOOKUP(K646,UIR!$A$2:$P$21,14,FALSE),"")&lt;&gt;""),"Data is Missing.",""))</f>
        <v/>
      </c>
      <c r="Z646" s="194" t="str">
        <f>IF(B646="","",IF(AND(Input!X645="",IFERROR(VLOOKUP(K646,UIR!$A$2:$P$21,15,FALSE),"")&lt;&gt;""),"Data is Missing.",""))</f>
        <v/>
      </c>
      <c r="AA646" s="195" t="str">
        <f>IF(B646="","",IF(AND(Input!Y645="",IFERROR(VLOOKUP(K646,UIR!$A$2:$P$21,16,FALSE),"")&lt;&gt;""),"Data is Missing.",""))</f>
        <v/>
      </c>
      <c r="AC646" s="202" t="str">
        <f>IF(ISERROR(IF(Input!D645="","",IF(ISERROR(VLOOKUP(Input!D645,'Measure List'!$A$2:$A$30000,1,0)),"Invalid RefNo",""))),"",IF(Input!D645="","",IF(ISERROR(VLOOKUP(Input!D645,'Measure List'!$A$2:$A$30000,1,0)),"Invalid RefNo","")))</f>
        <v/>
      </c>
      <c r="AD646" s="156"/>
      <c r="AE646" s="156"/>
      <c r="AF646" s="156"/>
      <c r="AG646" s="156"/>
      <c r="AH646" s="156"/>
      <c r="AI646" s="156"/>
      <c r="AJ646" s="156"/>
      <c r="AK646" s="156"/>
      <c r="AL646" s="203" t="str">
        <f>IF(COUNTIF(Dropdowns!$K$2:$K$7,Input!S645)&gt;0,"",IF(Input!S645="","","Invalid Type"))</f>
        <v/>
      </c>
      <c r="AN646" s="204" t="str">
        <f>IF(Input!C645="","",IF(ISNUMBER(VALUE(Input!C645)),"","Needs to be a number."))</f>
        <v/>
      </c>
      <c r="AO646" s="205" t="str">
        <f>IF(Input!E645="","",IF(ISNUMBER(VALUE(Input!E645)),"","Needs to be a number."))</f>
        <v/>
      </c>
      <c r="AP646" s="205" t="str">
        <f>IF(Input!N645="","",IF(ISNUMBER(VALUE(Input!N645)),"","Needs to be a number."))</f>
        <v/>
      </c>
      <c r="AQ646" s="205" t="str">
        <f>IF(Input!O645="","",IF(ISNUMBER(VALUE(Input!O645)),"","Needs to be a number."))</f>
        <v/>
      </c>
      <c r="AR646" s="205" t="str">
        <f>IF(Input!V645="","",IF(ISNUMBER(VALUE(Input!V645)),"","Needs to be a number."))</f>
        <v/>
      </c>
      <c r="AS646" s="205" t="str">
        <f>IF(Input!W645="","",IF(ISNUMBER(VALUE(Input!W645)),"","Needs to be a number."))</f>
        <v/>
      </c>
      <c r="AT646" s="205" t="str">
        <f>IF(Input!X645="","",IF(ISNUMBER(VALUE(Input!X645)),"","Needs to be a number."))</f>
        <v/>
      </c>
      <c r="AU646" s="206" t="str">
        <f>IF(Input!Y645="","",IF(ISNUMBER(VALUE(Input!Y645)),"","Needs to be a number."))</f>
        <v/>
      </c>
      <c r="AW646" s="259" t="str">
        <f>IF(OR(VALUE(Input!C645)&lt;0,VALUE(Input!C645)&gt;100), "Invalid EEI %","")</f>
        <v/>
      </c>
      <c r="AX646" s="207"/>
      <c r="AY646" s="278" t="str">
        <f>IF(Input!E645="","",IF(VALUE(Input!E645)=0,"Do not enter 0.",""))</f>
        <v/>
      </c>
    </row>
    <row r="647" spans="2:51" x14ac:dyDescent="0.3">
      <c r="B647" s="188" t="str">
        <f>Input!A646</f>
        <v/>
      </c>
      <c r="C647" s="189" t="str">
        <f>IF(ISERROR(IF(AND(Input!$A646="",SUMPRODUCT(--(LEN(Input!$A647:'Input'!$A$1006)&gt;0))&lt;&gt;0),"Row is skipped.",IF(AND(Input!$A646="",Input!$A647=""),"", IF(Input!B646="","Data is missing.","")))),"",IF(AND(Input!$A646="",SUMPRODUCT(--(LEN(Input!$A647:'Input'!$A$1006)&gt;0))&lt;&gt;0),"Row is skipped.",IF(AND(Input!$A646="",Input!$A647=""),"", IF(Input!B646="","Data is missing.",""))))</f>
        <v/>
      </c>
      <c r="D647" s="189" t="str">
        <f>IF(ISERROR(IF(AND(Input!$A646="",SUMPRODUCT(--(LEN(Input!$A647:'Input'!$A$1006)&gt;0))&lt;&gt;0),"Row is skipped.",IF(AND(Input!$A646="",Input!$A647=""),"", IF(Input!C646="","Data is missing.","")))),"",IF(AND(Input!$A646="",SUMPRODUCT(--(LEN(Input!$A647:'Input'!$A$1006)&gt;0))&lt;&gt;0),"Row is skipped.",IF(AND(Input!$A646="",Input!$A647=""),"", IF(Input!C646="","Data is missing.",""))))</f>
        <v/>
      </c>
      <c r="E647" s="189" t="str">
        <f>IF(ISERROR(IF(AND(Input!$A646="",SUMPRODUCT(--(LEN(Input!$A647:'Input'!$A$1006)&gt;0))&lt;&gt;0),"Row is skipped.",IF(AND(Input!$A646="",Input!$A647=""),"", IF(Input!D646="","Data is missing.","")))),"",IF(AND(Input!$A646="",SUMPRODUCT(--(LEN(Input!$A647:'Input'!$A$1006)&gt;0))&lt;&gt;0),"Row is skipped.",IF(AND(Input!$A646="",Input!$A647=""),"", IF(Input!D646="","Data is missing.",""))))</f>
        <v/>
      </c>
      <c r="F647" s="189" t="str">
        <f>IF(ISERROR(IF(AND(Input!$A646="",SUMPRODUCT(--(LEN(Input!$A647:'Input'!$A$1006)&gt;0))&lt;&gt;0),"Row is skipped.",IF(AND(Input!$A646="",Input!$A647=""),"", IF(Input!E646="","Data is missing.","")))),"",IF(AND(Input!$A646="",SUMPRODUCT(--(LEN(Input!$A647:'Input'!$A$1006)&gt;0))&lt;&gt;0),"Row is skipped.",IF(AND(Input!$A646="",Input!$A647=""),"", IF(Input!E646="","Data is missing.",""))))</f>
        <v/>
      </c>
      <c r="G647" s="189" t="str">
        <f>IF(ISERROR(IF(AND(Input!$A646="",SUMPRODUCT(--(LEN(Input!$A647:'Input'!$A$1006)&gt;0))&lt;&gt;0),"Row is skipped.",IF(AND(Input!$A646="",Input!$A647=""),"", IF(Input!F646="","Data is missing.","")))),"",IF(AND(Input!$A646="",SUMPRODUCT(--(LEN(Input!$A647:'Input'!$A$1006)&gt;0))&lt;&gt;0),"Row is skipped.",IF(AND(Input!$A646="",Input!$A647=""),"", IF(Input!F646="","Data is missing.",""))))</f>
        <v/>
      </c>
      <c r="H647" s="190" t="str">
        <f>IF(ISERROR(IF(AND(Input!$A646="",SUMPRODUCT(--(LEN(Input!$A647:'Input'!$A$1006)&gt;0))&lt;&gt;0),"Row is skipped.",IF(AND(Input!$A646="",Input!$A647=""),"", IF(Input!G646="","Data is missing.","")))),"",IF(AND(Input!$A646="",SUMPRODUCT(--(LEN(Input!$A647:'Input'!$A$1006)&gt;0))&lt;&gt;0),"Row is skipped.",IF(AND(Input!$A646="",Input!$A647=""),"", IF(Input!G646="","Data is missing.",""))))</f>
        <v/>
      </c>
      <c r="I647" s="156"/>
      <c r="J647" s="191" t="str">
        <f>IFERROR(VLOOKUP(VLOOKUP(Input!$D646,'Measure List'!$A:$AN,40,FALSE),UIR!$A$1:$Q$27,17,FALSE),"")</f>
        <v/>
      </c>
      <c r="K647" s="192" t="str">
        <f>IFERROR(VLOOKUP(Input!$D646,'Measure List'!$A:$AN,40,FALSE),"")</f>
        <v/>
      </c>
      <c r="L647" s="156"/>
      <c r="M647" s="193" t="str">
        <f>IF(B647="","",IF(AND(Input!H646="",IFERROR(VLOOKUP(K647,UIR!$A$2:$P$21,2,FALSE),"")&lt;&gt;""),"Data is Missing.",""))</f>
        <v/>
      </c>
      <c r="N647" s="194" t="str">
        <f>IF(B647="","",IF(AND(Input!I646="",IFERROR(VLOOKUP(K647,UIR!$A$2:$P$21,3,FALSE),"")&lt;&gt;""),"Data is Missing.",""))</f>
        <v/>
      </c>
      <c r="O647" s="194" t="str">
        <f>IF(B647="","",IF(AND(Input!J646="",IFERROR(VLOOKUP(K647,UIR!$A$2:$P$21,4,FALSE),"")&lt;&gt;""),"Data is Missing.",""))</f>
        <v/>
      </c>
      <c r="P647" s="194" t="str">
        <f>IF(B647="","",IF(AND(Input!K646="",IFERROR(VLOOKUP(K647,UIR!$A$2:$P$21,5,FALSE),"")&lt;&gt;""),"Data is Missing.",""))</f>
        <v/>
      </c>
      <c r="Q647" s="194" t="str">
        <f>IF(B647="","",IF(AND(Input!L646="",IFERROR(VLOOKUP(K647,UIR!$A$2:$P$21,6,FALSE),"")&lt;&gt;""),"Data is Missing.",""))</f>
        <v/>
      </c>
      <c r="R647" s="194" t="str">
        <f>IF(B647="","",IF(AND(Input!M646="",IFERROR(VLOOKUP(K647,UIR!$A$2:$P$21,7,FALSE),"")&lt;&gt;""),"Data is Missing.",""))</f>
        <v/>
      </c>
      <c r="S647" s="194" t="str">
        <f>IF(B647="","",IF(AND(Input!P646="",IFERROR(VLOOKUP(K647,UIR!$A$2:$P$21,8,FALSE),"")&lt;&gt;""),"Data is Missing.",""))</f>
        <v/>
      </c>
      <c r="T647" s="194" t="str">
        <f>IF(B647="","",IF(AND(Input!Q646="",IFERROR(VLOOKUP(K647,UIR!$A$2:$P$21,9,FALSE),"")&lt;&gt;""),"Data is Missing.",""))</f>
        <v/>
      </c>
      <c r="U647" s="194"/>
      <c r="V647" s="194" t="str">
        <f>IF(B647="","",IF(AND(Input!S646="",IFERROR(VLOOKUP(K647,UIR!$A$2:$P$21,11,FALSE),"")&lt;&gt;""),"Data is Missing.",""))</f>
        <v/>
      </c>
      <c r="W647" s="194" t="str">
        <f>IF(B647="","",IF(AND(Input!T646="",IFERROR(VLOOKUP(K647,UIR!$A$2:$P$21,12,FALSE),"")&lt;&gt;""),"Data is Missing.",""))</f>
        <v/>
      </c>
      <c r="X647" s="194" t="str">
        <f>IF(B647="","",IF(AND(Input!V646="",IFERROR(VLOOKUP(K647,UIR!$A$2:$P$21,13,FALSE),"")&lt;&gt;""),"Data is Missing.",""))</f>
        <v/>
      </c>
      <c r="Y647" s="194" t="str">
        <f>IF(B647="","",IF(AND(Input!W646="",IFERROR(VLOOKUP(K647,UIR!$A$2:$P$21,14,FALSE),"")&lt;&gt;""),"Data is Missing.",""))</f>
        <v/>
      </c>
      <c r="Z647" s="194" t="str">
        <f>IF(B647="","",IF(AND(Input!X646="",IFERROR(VLOOKUP(K647,UIR!$A$2:$P$21,15,FALSE),"")&lt;&gt;""),"Data is Missing.",""))</f>
        <v/>
      </c>
      <c r="AA647" s="195" t="str">
        <f>IF(B647="","",IF(AND(Input!Y646="",IFERROR(VLOOKUP(K647,UIR!$A$2:$P$21,16,FALSE),"")&lt;&gt;""),"Data is Missing.",""))</f>
        <v/>
      </c>
      <c r="AC647" s="202" t="str">
        <f>IF(ISERROR(IF(Input!D646="","",IF(ISERROR(VLOOKUP(Input!D646,'Measure List'!$A$2:$A$30000,1,0)),"Invalid RefNo",""))),"",IF(Input!D646="","",IF(ISERROR(VLOOKUP(Input!D646,'Measure List'!$A$2:$A$30000,1,0)),"Invalid RefNo","")))</f>
        <v/>
      </c>
      <c r="AD647" s="156"/>
      <c r="AE647" s="156"/>
      <c r="AF647" s="156"/>
      <c r="AG647" s="156"/>
      <c r="AH647" s="156"/>
      <c r="AI647" s="156"/>
      <c r="AJ647" s="156"/>
      <c r="AK647" s="156"/>
      <c r="AL647" s="203" t="str">
        <f>IF(COUNTIF(Dropdowns!$K$2:$K$7,Input!S646)&gt;0,"",IF(Input!S646="","","Invalid Type"))</f>
        <v/>
      </c>
      <c r="AN647" s="204" t="str">
        <f>IF(Input!C646="","",IF(ISNUMBER(VALUE(Input!C646)),"","Needs to be a number."))</f>
        <v/>
      </c>
      <c r="AO647" s="205" t="str">
        <f>IF(Input!E646="","",IF(ISNUMBER(VALUE(Input!E646)),"","Needs to be a number."))</f>
        <v/>
      </c>
      <c r="AP647" s="205" t="str">
        <f>IF(Input!N646="","",IF(ISNUMBER(VALUE(Input!N646)),"","Needs to be a number."))</f>
        <v/>
      </c>
      <c r="AQ647" s="205" t="str">
        <f>IF(Input!O646="","",IF(ISNUMBER(VALUE(Input!O646)),"","Needs to be a number."))</f>
        <v/>
      </c>
      <c r="AR647" s="205" t="str">
        <f>IF(Input!V646="","",IF(ISNUMBER(VALUE(Input!V646)),"","Needs to be a number."))</f>
        <v/>
      </c>
      <c r="AS647" s="205" t="str">
        <f>IF(Input!W646="","",IF(ISNUMBER(VALUE(Input!W646)),"","Needs to be a number."))</f>
        <v/>
      </c>
      <c r="AT647" s="205" t="str">
        <f>IF(Input!X646="","",IF(ISNUMBER(VALUE(Input!X646)),"","Needs to be a number."))</f>
        <v/>
      </c>
      <c r="AU647" s="206" t="str">
        <f>IF(Input!Y646="","",IF(ISNUMBER(VALUE(Input!Y646)),"","Needs to be a number."))</f>
        <v/>
      </c>
      <c r="AW647" s="259" t="str">
        <f>IF(OR(VALUE(Input!C646)&lt;0,VALUE(Input!C646)&gt;100), "Invalid EEI %","")</f>
        <v/>
      </c>
      <c r="AX647" s="207"/>
      <c r="AY647" s="278" t="str">
        <f>IF(Input!E646="","",IF(VALUE(Input!E646)=0,"Do not enter 0.",""))</f>
        <v/>
      </c>
    </row>
    <row r="648" spans="2:51" x14ac:dyDescent="0.3">
      <c r="B648" s="188" t="str">
        <f>Input!A647</f>
        <v/>
      </c>
      <c r="C648" s="189" t="str">
        <f>IF(ISERROR(IF(AND(Input!$A647="",SUMPRODUCT(--(LEN(Input!$A648:'Input'!$A$1006)&gt;0))&lt;&gt;0),"Row is skipped.",IF(AND(Input!$A647="",Input!$A648=""),"", IF(Input!B647="","Data is missing.","")))),"",IF(AND(Input!$A647="",SUMPRODUCT(--(LEN(Input!$A648:'Input'!$A$1006)&gt;0))&lt;&gt;0),"Row is skipped.",IF(AND(Input!$A647="",Input!$A648=""),"", IF(Input!B647="","Data is missing.",""))))</f>
        <v/>
      </c>
      <c r="D648" s="189" t="str">
        <f>IF(ISERROR(IF(AND(Input!$A647="",SUMPRODUCT(--(LEN(Input!$A648:'Input'!$A$1006)&gt;0))&lt;&gt;0),"Row is skipped.",IF(AND(Input!$A647="",Input!$A648=""),"", IF(Input!C647="","Data is missing.","")))),"",IF(AND(Input!$A647="",SUMPRODUCT(--(LEN(Input!$A648:'Input'!$A$1006)&gt;0))&lt;&gt;0),"Row is skipped.",IF(AND(Input!$A647="",Input!$A648=""),"", IF(Input!C647="","Data is missing.",""))))</f>
        <v/>
      </c>
      <c r="E648" s="189" t="str">
        <f>IF(ISERROR(IF(AND(Input!$A647="",SUMPRODUCT(--(LEN(Input!$A648:'Input'!$A$1006)&gt;0))&lt;&gt;0),"Row is skipped.",IF(AND(Input!$A647="",Input!$A648=""),"", IF(Input!D647="","Data is missing.","")))),"",IF(AND(Input!$A647="",SUMPRODUCT(--(LEN(Input!$A648:'Input'!$A$1006)&gt;0))&lt;&gt;0),"Row is skipped.",IF(AND(Input!$A647="",Input!$A648=""),"", IF(Input!D647="","Data is missing.",""))))</f>
        <v/>
      </c>
      <c r="F648" s="189" t="str">
        <f>IF(ISERROR(IF(AND(Input!$A647="",SUMPRODUCT(--(LEN(Input!$A648:'Input'!$A$1006)&gt;0))&lt;&gt;0),"Row is skipped.",IF(AND(Input!$A647="",Input!$A648=""),"", IF(Input!E647="","Data is missing.","")))),"",IF(AND(Input!$A647="",SUMPRODUCT(--(LEN(Input!$A648:'Input'!$A$1006)&gt;0))&lt;&gt;0),"Row is skipped.",IF(AND(Input!$A647="",Input!$A648=""),"", IF(Input!E647="","Data is missing.",""))))</f>
        <v/>
      </c>
      <c r="G648" s="189" t="str">
        <f>IF(ISERROR(IF(AND(Input!$A647="",SUMPRODUCT(--(LEN(Input!$A648:'Input'!$A$1006)&gt;0))&lt;&gt;0),"Row is skipped.",IF(AND(Input!$A647="",Input!$A648=""),"", IF(Input!F647="","Data is missing.","")))),"",IF(AND(Input!$A647="",SUMPRODUCT(--(LEN(Input!$A648:'Input'!$A$1006)&gt;0))&lt;&gt;0),"Row is skipped.",IF(AND(Input!$A647="",Input!$A648=""),"", IF(Input!F647="","Data is missing.",""))))</f>
        <v/>
      </c>
      <c r="H648" s="190" t="str">
        <f>IF(ISERROR(IF(AND(Input!$A647="",SUMPRODUCT(--(LEN(Input!$A648:'Input'!$A$1006)&gt;0))&lt;&gt;0),"Row is skipped.",IF(AND(Input!$A647="",Input!$A648=""),"", IF(Input!G647="","Data is missing.","")))),"",IF(AND(Input!$A647="",SUMPRODUCT(--(LEN(Input!$A648:'Input'!$A$1006)&gt;0))&lt;&gt;0),"Row is skipped.",IF(AND(Input!$A647="",Input!$A648=""),"", IF(Input!G647="","Data is missing.",""))))</f>
        <v/>
      </c>
      <c r="I648" s="156"/>
      <c r="J648" s="191" t="str">
        <f>IFERROR(VLOOKUP(VLOOKUP(Input!$D647,'Measure List'!$A:$AN,40,FALSE),UIR!$A$1:$Q$27,17,FALSE),"")</f>
        <v/>
      </c>
      <c r="K648" s="192" t="str">
        <f>IFERROR(VLOOKUP(Input!$D647,'Measure List'!$A:$AN,40,FALSE),"")</f>
        <v/>
      </c>
      <c r="L648" s="156"/>
      <c r="M648" s="193" t="str">
        <f>IF(B648="","",IF(AND(Input!H647="",IFERROR(VLOOKUP(K648,UIR!$A$2:$P$21,2,FALSE),"")&lt;&gt;""),"Data is Missing.",""))</f>
        <v/>
      </c>
      <c r="N648" s="194" t="str">
        <f>IF(B648="","",IF(AND(Input!I647="",IFERROR(VLOOKUP(K648,UIR!$A$2:$P$21,3,FALSE),"")&lt;&gt;""),"Data is Missing.",""))</f>
        <v/>
      </c>
      <c r="O648" s="194" t="str">
        <f>IF(B648="","",IF(AND(Input!J647="",IFERROR(VLOOKUP(K648,UIR!$A$2:$P$21,4,FALSE),"")&lt;&gt;""),"Data is Missing.",""))</f>
        <v/>
      </c>
      <c r="P648" s="194" t="str">
        <f>IF(B648="","",IF(AND(Input!K647="",IFERROR(VLOOKUP(K648,UIR!$A$2:$P$21,5,FALSE),"")&lt;&gt;""),"Data is Missing.",""))</f>
        <v/>
      </c>
      <c r="Q648" s="194" t="str">
        <f>IF(B648="","",IF(AND(Input!L647="",IFERROR(VLOOKUP(K648,UIR!$A$2:$P$21,6,FALSE),"")&lt;&gt;""),"Data is Missing.",""))</f>
        <v/>
      </c>
      <c r="R648" s="194" t="str">
        <f>IF(B648="","",IF(AND(Input!M647="",IFERROR(VLOOKUP(K648,UIR!$A$2:$P$21,7,FALSE),"")&lt;&gt;""),"Data is Missing.",""))</f>
        <v/>
      </c>
      <c r="S648" s="194" t="str">
        <f>IF(B648="","",IF(AND(Input!P647="",IFERROR(VLOOKUP(K648,UIR!$A$2:$P$21,8,FALSE),"")&lt;&gt;""),"Data is Missing.",""))</f>
        <v/>
      </c>
      <c r="T648" s="194" t="str">
        <f>IF(B648="","",IF(AND(Input!Q647="",IFERROR(VLOOKUP(K648,UIR!$A$2:$P$21,9,FALSE),"")&lt;&gt;""),"Data is Missing.",""))</f>
        <v/>
      </c>
      <c r="U648" s="194"/>
      <c r="V648" s="194" t="str">
        <f>IF(B648="","",IF(AND(Input!S647="",IFERROR(VLOOKUP(K648,UIR!$A$2:$P$21,11,FALSE),"")&lt;&gt;""),"Data is Missing.",""))</f>
        <v/>
      </c>
      <c r="W648" s="194" t="str">
        <f>IF(B648="","",IF(AND(Input!T647="",IFERROR(VLOOKUP(K648,UIR!$A$2:$P$21,12,FALSE),"")&lt;&gt;""),"Data is Missing.",""))</f>
        <v/>
      </c>
      <c r="X648" s="194" t="str">
        <f>IF(B648="","",IF(AND(Input!V647="",IFERROR(VLOOKUP(K648,UIR!$A$2:$P$21,13,FALSE),"")&lt;&gt;""),"Data is Missing.",""))</f>
        <v/>
      </c>
      <c r="Y648" s="194" t="str">
        <f>IF(B648="","",IF(AND(Input!W647="",IFERROR(VLOOKUP(K648,UIR!$A$2:$P$21,14,FALSE),"")&lt;&gt;""),"Data is Missing.",""))</f>
        <v/>
      </c>
      <c r="Z648" s="194" t="str">
        <f>IF(B648="","",IF(AND(Input!X647="",IFERROR(VLOOKUP(K648,UIR!$A$2:$P$21,15,FALSE),"")&lt;&gt;""),"Data is Missing.",""))</f>
        <v/>
      </c>
      <c r="AA648" s="195" t="str">
        <f>IF(B648="","",IF(AND(Input!Y647="",IFERROR(VLOOKUP(K648,UIR!$A$2:$P$21,16,FALSE),"")&lt;&gt;""),"Data is Missing.",""))</f>
        <v/>
      </c>
      <c r="AC648" s="202" t="str">
        <f>IF(ISERROR(IF(Input!D647="","",IF(ISERROR(VLOOKUP(Input!D647,'Measure List'!$A$2:$A$30000,1,0)),"Invalid RefNo",""))),"",IF(Input!D647="","",IF(ISERROR(VLOOKUP(Input!D647,'Measure List'!$A$2:$A$30000,1,0)),"Invalid RefNo","")))</f>
        <v/>
      </c>
      <c r="AD648" s="156"/>
      <c r="AE648" s="156"/>
      <c r="AF648" s="156"/>
      <c r="AG648" s="156"/>
      <c r="AH648" s="156"/>
      <c r="AI648" s="156"/>
      <c r="AJ648" s="156"/>
      <c r="AK648" s="156"/>
      <c r="AL648" s="203" t="str">
        <f>IF(COUNTIF(Dropdowns!$K$2:$K$7,Input!S647)&gt;0,"",IF(Input!S647="","","Invalid Type"))</f>
        <v/>
      </c>
      <c r="AN648" s="204" t="str">
        <f>IF(Input!C647="","",IF(ISNUMBER(VALUE(Input!C647)),"","Needs to be a number."))</f>
        <v/>
      </c>
      <c r="AO648" s="205" t="str">
        <f>IF(Input!E647="","",IF(ISNUMBER(VALUE(Input!E647)),"","Needs to be a number."))</f>
        <v/>
      </c>
      <c r="AP648" s="205" t="str">
        <f>IF(Input!N647="","",IF(ISNUMBER(VALUE(Input!N647)),"","Needs to be a number."))</f>
        <v/>
      </c>
      <c r="AQ648" s="205" t="str">
        <f>IF(Input!O647="","",IF(ISNUMBER(VALUE(Input!O647)),"","Needs to be a number."))</f>
        <v/>
      </c>
      <c r="AR648" s="205" t="str">
        <f>IF(Input!V647="","",IF(ISNUMBER(VALUE(Input!V647)),"","Needs to be a number."))</f>
        <v/>
      </c>
      <c r="AS648" s="205" t="str">
        <f>IF(Input!W647="","",IF(ISNUMBER(VALUE(Input!W647)),"","Needs to be a number."))</f>
        <v/>
      </c>
      <c r="AT648" s="205" t="str">
        <f>IF(Input!X647="","",IF(ISNUMBER(VALUE(Input!X647)),"","Needs to be a number."))</f>
        <v/>
      </c>
      <c r="AU648" s="206" t="str">
        <f>IF(Input!Y647="","",IF(ISNUMBER(VALUE(Input!Y647)),"","Needs to be a number."))</f>
        <v/>
      </c>
      <c r="AW648" s="259" t="str">
        <f>IF(OR(VALUE(Input!C647)&lt;0,VALUE(Input!C647)&gt;100), "Invalid EEI %","")</f>
        <v/>
      </c>
      <c r="AX648" s="207"/>
      <c r="AY648" s="278" t="str">
        <f>IF(Input!E647="","",IF(VALUE(Input!E647)=0,"Do not enter 0.",""))</f>
        <v/>
      </c>
    </row>
    <row r="649" spans="2:51" x14ac:dyDescent="0.3">
      <c r="B649" s="188" t="str">
        <f>Input!A648</f>
        <v/>
      </c>
      <c r="C649" s="189" t="str">
        <f>IF(ISERROR(IF(AND(Input!$A648="",SUMPRODUCT(--(LEN(Input!$A649:'Input'!$A$1006)&gt;0))&lt;&gt;0),"Row is skipped.",IF(AND(Input!$A648="",Input!$A649=""),"", IF(Input!B648="","Data is missing.","")))),"",IF(AND(Input!$A648="",SUMPRODUCT(--(LEN(Input!$A649:'Input'!$A$1006)&gt;0))&lt;&gt;0),"Row is skipped.",IF(AND(Input!$A648="",Input!$A649=""),"", IF(Input!B648="","Data is missing.",""))))</f>
        <v/>
      </c>
      <c r="D649" s="189" t="str">
        <f>IF(ISERROR(IF(AND(Input!$A648="",SUMPRODUCT(--(LEN(Input!$A649:'Input'!$A$1006)&gt;0))&lt;&gt;0),"Row is skipped.",IF(AND(Input!$A648="",Input!$A649=""),"", IF(Input!C648="","Data is missing.","")))),"",IF(AND(Input!$A648="",SUMPRODUCT(--(LEN(Input!$A649:'Input'!$A$1006)&gt;0))&lt;&gt;0),"Row is skipped.",IF(AND(Input!$A648="",Input!$A649=""),"", IF(Input!C648="","Data is missing.",""))))</f>
        <v/>
      </c>
      <c r="E649" s="189" t="str">
        <f>IF(ISERROR(IF(AND(Input!$A648="",SUMPRODUCT(--(LEN(Input!$A649:'Input'!$A$1006)&gt;0))&lt;&gt;0),"Row is skipped.",IF(AND(Input!$A648="",Input!$A649=""),"", IF(Input!D648="","Data is missing.","")))),"",IF(AND(Input!$A648="",SUMPRODUCT(--(LEN(Input!$A649:'Input'!$A$1006)&gt;0))&lt;&gt;0),"Row is skipped.",IF(AND(Input!$A648="",Input!$A649=""),"", IF(Input!D648="","Data is missing.",""))))</f>
        <v/>
      </c>
      <c r="F649" s="189" t="str">
        <f>IF(ISERROR(IF(AND(Input!$A648="",SUMPRODUCT(--(LEN(Input!$A649:'Input'!$A$1006)&gt;0))&lt;&gt;0),"Row is skipped.",IF(AND(Input!$A648="",Input!$A649=""),"", IF(Input!E648="","Data is missing.","")))),"",IF(AND(Input!$A648="",SUMPRODUCT(--(LEN(Input!$A649:'Input'!$A$1006)&gt;0))&lt;&gt;0),"Row is skipped.",IF(AND(Input!$A648="",Input!$A649=""),"", IF(Input!E648="","Data is missing.",""))))</f>
        <v/>
      </c>
      <c r="G649" s="189" t="str">
        <f>IF(ISERROR(IF(AND(Input!$A648="",SUMPRODUCT(--(LEN(Input!$A649:'Input'!$A$1006)&gt;0))&lt;&gt;0),"Row is skipped.",IF(AND(Input!$A648="",Input!$A649=""),"", IF(Input!F648="","Data is missing.","")))),"",IF(AND(Input!$A648="",SUMPRODUCT(--(LEN(Input!$A649:'Input'!$A$1006)&gt;0))&lt;&gt;0),"Row is skipped.",IF(AND(Input!$A648="",Input!$A649=""),"", IF(Input!F648="","Data is missing.",""))))</f>
        <v/>
      </c>
      <c r="H649" s="190" t="str">
        <f>IF(ISERROR(IF(AND(Input!$A648="",SUMPRODUCT(--(LEN(Input!$A649:'Input'!$A$1006)&gt;0))&lt;&gt;0),"Row is skipped.",IF(AND(Input!$A648="",Input!$A649=""),"", IF(Input!G648="","Data is missing.","")))),"",IF(AND(Input!$A648="",SUMPRODUCT(--(LEN(Input!$A649:'Input'!$A$1006)&gt;0))&lt;&gt;0),"Row is skipped.",IF(AND(Input!$A648="",Input!$A649=""),"", IF(Input!G648="","Data is missing.",""))))</f>
        <v/>
      </c>
      <c r="I649" s="156"/>
      <c r="J649" s="191" t="str">
        <f>IFERROR(VLOOKUP(VLOOKUP(Input!$D648,'Measure List'!$A:$AN,40,FALSE),UIR!$A$1:$Q$27,17,FALSE),"")</f>
        <v/>
      </c>
      <c r="K649" s="192" t="str">
        <f>IFERROR(VLOOKUP(Input!$D648,'Measure List'!$A:$AN,40,FALSE),"")</f>
        <v/>
      </c>
      <c r="L649" s="156"/>
      <c r="M649" s="193" t="str">
        <f>IF(B649="","",IF(AND(Input!H648="",IFERROR(VLOOKUP(K649,UIR!$A$2:$P$21,2,FALSE),"")&lt;&gt;""),"Data is Missing.",""))</f>
        <v/>
      </c>
      <c r="N649" s="194" t="str">
        <f>IF(B649="","",IF(AND(Input!I648="",IFERROR(VLOOKUP(K649,UIR!$A$2:$P$21,3,FALSE),"")&lt;&gt;""),"Data is Missing.",""))</f>
        <v/>
      </c>
      <c r="O649" s="194" t="str">
        <f>IF(B649="","",IF(AND(Input!J648="",IFERROR(VLOOKUP(K649,UIR!$A$2:$P$21,4,FALSE),"")&lt;&gt;""),"Data is Missing.",""))</f>
        <v/>
      </c>
      <c r="P649" s="194" t="str">
        <f>IF(B649="","",IF(AND(Input!K648="",IFERROR(VLOOKUP(K649,UIR!$A$2:$P$21,5,FALSE),"")&lt;&gt;""),"Data is Missing.",""))</f>
        <v/>
      </c>
      <c r="Q649" s="194" t="str">
        <f>IF(B649="","",IF(AND(Input!L648="",IFERROR(VLOOKUP(K649,UIR!$A$2:$P$21,6,FALSE),"")&lt;&gt;""),"Data is Missing.",""))</f>
        <v/>
      </c>
      <c r="R649" s="194" t="str">
        <f>IF(B649="","",IF(AND(Input!M648="",IFERROR(VLOOKUP(K649,UIR!$A$2:$P$21,7,FALSE),"")&lt;&gt;""),"Data is Missing.",""))</f>
        <v/>
      </c>
      <c r="S649" s="194" t="str">
        <f>IF(B649="","",IF(AND(Input!P648="",IFERROR(VLOOKUP(K649,UIR!$A$2:$P$21,8,FALSE),"")&lt;&gt;""),"Data is Missing.",""))</f>
        <v/>
      </c>
      <c r="T649" s="194" t="str">
        <f>IF(B649="","",IF(AND(Input!Q648="",IFERROR(VLOOKUP(K649,UIR!$A$2:$P$21,9,FALSE),"")&lt;&gt;""),"Data is Missing.",""))</f>
        <v/>
      </c>
      <c r="U649" s="194"/>
      <c r="V649" s="194" t="str">
        <f>IF(B649="","",IF(AND(Input!S648="",IFERROR(VLOOKUP(K649,UIR!$A$2:$P$21,11,FALSE),"")&lt;&gt;""),"Data is Missing.",""))</f>
        <v/>
      </c>
      <c r="W649" s="194" t="str">
        <f>IF(B649="","",IF(AND(Input!T648="",IFERROR(VLOOKUP(K649,UIR!$A$2:$P$21,12,FALSE),"")&lt;&gt;""),"Data is Missing.",""))</f>
        <v/>
      </c>
      <c r="X649" s="194" t="str">
        <f>IF(B649="","",IF(AND(Input!V648="",IFERROR(VLOOKUP(K649,UIR!$A$2:$P$21,13,FALSE),"")&lt;&gt;""),"Data is Missing.",""))</f>
        <v/>
      </c>
      <c r="Y649" s="194" t="str">
        <f>IF(B649="","",IF(AND(Input!W648="",IFERROR(VLOOKUP(K649,UIR!$A$2:$P$21,14,FALSE),"")&lt;&gt;""),"Data is Missing.",""))</f>
        <v/>
      </c>
      <c r="Z649" s="194" t="str">
        <f>IF(B649="","",IF(AND(Input!X648="",IFERROR(VLOOKUP(K649,UIR!$A$2:$P$21,15,FALSE),"")&lt;&gt;""),"Data is Missing.",""))</f>
        <v/>
      </c>
      <c r="AA649" s="195" t="str">
        <f>IF(B649="","",IF(AND(Input!Y648="",IFERROR(VLOOKUP(K649,UIR!$A$2:$P$21,16,FALSE),"")&lt;&gt;""),"Data is Missing.",""))</f>
        <v/>
      </c>
      <c r="AC649" s="202" t="str">
        <f>IF(ISERROR(IF(Input!D648="","",IF(ISERROR(VLOOKUP(Input!D648,'Measure List'!$A$2:$A$30000,1,0)),"Invalid RefNo",""))),"",IF(Input!D648="","",IF(ISERROR(VLOOKUP(Input!D648,'Measure List'!$A$2:$A$30000,1,0)),"Invalid RefNo","")))</f>
        <v/>
      </c>
      <c r="AD649" s="156"/>
      <c r="AE649" s="156"/>
      <c r="AF649" s="156"/>
      <c r="AG649" s="156"/>
      <c r="AH649" s="156"/>
      <c r="AI649" s="156"/>
      <c r="AJ649" s="156"/>
      <c r="AK649" s="156"/>
      <c r="AL649" s="203" t="str">
        <f>IF(COUNTIF(Dropdowns!$K$2:$K$7,Input!S648)&gt;0,"",IF(Input!S648="","","Invalid Type"))</f>
        <v/>
      </c>
      <c r="AN649" s="204" t="str">
        <f>IF(Input!C648="","",IF(ISNUMBER(VALUE(Input!C648)),"","Needs to be a number."))</f>
        <v/>
      </c>
      <c r="AO649" s="205" t="str">
        <f>IF(Input!E648="","",IF(ISNUMBER(VALUE(Input!E648)),"","Needs to be a number."))</f>
        <v/>
      </c>
      <c r="AP649" s="205" t="str">
        <f>IF(Input!N648="","",IF(ISNUMBER(VALUE(Input!N648)),"","Needs to be a number."))</f>
        <v/>
      </c>
      <c r="AQ649" s="205" t="str">
        <f>IF(Input!O648="","",IF(ISNUMBER(VALUE(Input!O648)),"","Needs to be a number."))</f>
        <v/>
      </c>
      <c r="AR649" s="205" t="str">
        <f>IF(Input!V648="","",IF(ISNUMBER(VALUE(Input!V648)),"","Needs to be a number."))</f>
        <v/>
      </c>
      <c r="AS649" s="205" t="str">
        <f>IF(Input!W648="","",IF(ISNUMBER(VALUE(Input!W648)),"","Needs to be a number."))</f>
        <v/>
      </c>
      <c r="AT649" s="205" t="str">
        <f>IF(Input!X648="","",IF(ISNUMBER(VALUE(Input!X648)),"","Needs to be a number."))</f>
        <v/>
      </c>
      <c r="AU649" s="206" t="str">
        <f>IF(Input!Y648="","",IF(ISNUMBER(VALUE(Input!Y648)),"","Needs to be a number."))</f>
        <v/>
      </c>
      <c r="AW649" s="259" t="str">
        <f>IF(OR(VALUE(Input!C648)&lt;0,VALUE(Input!C648)&gt;100), "Invalid EEI %","")</f>
        <v/>
      </c>
      <c r="AX649" s="207"/>
      <c r="AY649" s="278" t="str">
        <f>IF(Input!E648="","",IF(VALUE(Input!E648)=0,"Do not enter 0.",""))</f>
        <v/>
      </c>
    </row>
    <row r="650" spans="2:51" x14ac:dyDescent="0.3">
      <c r="B650" s="188" t="str">
        <f>Input!A649</f>
        <v/>
      </c>
      <c r="C650" s="189" t="str">
        <f>IF(ISERROR(IF(AND(Input!$A649="",SUMPRODUCT(--(LEN(Input!$A650:'Input'!$A$1006)&gt;0))&lt;&gt;0),"Row is skipped.",IF(AND(Input!$A649="",Input!$A650=""),"", IF(Input!B649="","Data is missing.","")))),"",IF(AND(Input!$A649="",SUMPRODUCT(--(LEN(Input!$A650:'Input'!$A$1006)&gt;0))&lt;&gt;0),"Row is skipped.",IF(AND(Input!$A649="",Input!$A650=""),"", IF(Input!B649="","Data is missing.",""))))</f>
        <v/>
      </c>
      <c r="D650" s="189" t="str">
        <f>IF(ISERROR(IF(AND(Input!$A649="",SUMPRODUCT(--(LEN(Input!$A650:'Input'!$A$1006)&gt;0))&lt;&gt;0),"Row is skipped.",IF(AND(Input!$A649="",Input!$A650=""),"", IF(Input!C649="","Data is missing.","")))),"",IF(AND(Input!$A649="",SUMPRODUCT(--(LEN(Input!$A650:'Input'!$A$1006)&gt;0))&lt;&gt;0),"Row is skipped.",IF(AND(Input!$A649="",Input!$A650=""),"", IF(Input!C649="","Data is missing.",""))))</f>
        <v/>
      </c>
      <c r="E650" s="189" t="str">
        <f>IF(ISERROR(IF(AND(Input!$A649="",SUMPRODUCT(--(LEN(Input!$A650:'Input'!$A$1006)&gt;0))&lt;&gt;0),"Row is skipped.",IF(AND(Input!$A649="",Input!$A650=""),"", IF(Input!D649="","Data is missing.","")))),"",IF(AND(Input!$A649="",SUMPRODUCT(--(LEN(Input!$A650:'Input'!$A$1006)&gt;0))&lt;&gt;0),"Row is skipped.",IF(AND(Input!$A649="",Input!$A650=""),"", IF(Input!D649="","Data is missing.",""))))</f>
        <v/>
      </c>
      <c r="F650" s="189" t="str">
        <f>IF(ISERROR(IF(AND(Input!$A649="",SUMPRODUCT(--(LEN(Input!$A650:'Input'!$A$1006)&gt;0))&lt;&gt;0),"Row is skipped.",IF(AND(Input!$A649="",Input!$A650=""),"", IF(Input!E649="","Data is missing.","")))),"",IF(AND(Input!$A649="",SUMPRODUCT(--(LEN(Input!$A650:'Input'!$A$1006)&gt;0))&lt;&gt;0),"Row is skipped.",IF(AND(Input!$A649="",Input!$A650=""),"", IF(Input!E649="","Data is missing.",""))))</f>
        <v/>
      </c>
      <c r="G650" s="189" t="str">
        <f>IF(ISERROR(IF(AND(Input!$A649="",SUMPRODUCT(--(LEN(Input!$A650:'Input'!$A$1006)&gt;0))&lt;&gt;0),"Row is skipped.",IF(AND(Input!$A649="",Input!$A650=""),"", IF(Input!F649="","Data is missing.","")))),"",IF(AND(Input!$A649="",SUMPRODUCT(--(LEN(Input!$A650:'Input'!$A$1006)&gt;0))&lt;&gt;0),"Row is skipped.",IF(AND(Input!$A649="",Input!$A650=""),"", IF(Input!F649="","Data is missing.",""))))</f>
        <v/>
      </c>
      <c r="H650" s="190" t="str">
        <f>IF(ISERROR(IF(AND(Input!$A649="",SUMPRODUCT(--(LEN(Input!$A650:'Input'!$A$1006)&gt;0))&lt;&gt;0),"Row is skipped.",IF(AND(Input!$A649="",Input!$A650=""),"", IF(Input!G649="","Data is missing.","")))),"",IF(AND(Input!$A649="",SUMPRODUCT(--(LEN(Input!$A650:'Input'!$A$1006)&gt;0))&lt;&gt;0),"Row is skipped.",IF(AND(Input!$A649="",Input!$A650=""),"", IF(Input!G649="","Data is missing.",""))))</f>
        <v/>
      </c>
      <c r="I650" s="156"/>
      <c r="J650" s="191" t="str">
        <f>IFERROR(VLOOKUP(VLOOKUP(Input!$D649,'Measure List'!$A:$AN,40,FALSE),UIR!$A$1:$Q$27,17,FALSE),"")</f>
        <v/>
      </c>
      <c r="K650" s="192" t="str">
        <f>IFERROR(VLOOKUP(Input!$D649,'Measure List'!$A:$AN,40,FALSE),"")</f>
        <v/>
      </c>
      <c r="L650" s="156"/>
      <c r="M650" s="193" t="str">
        <f>IF(B650="","",IF(AND(Input!H649="",IFERROR(VLOOKUP(K650,UIR!$A$2:$P$21,2,FALSE),"")&lt;&gt;""),"Data is Missing.",""))</f>
        <v/>
      </c>
      <c r="N650" s="194" t="str">
        <f>IF(B650="","",IF(AND(Input!I649="",IFERROR(VLOOKUP(K650,UIR!$A$2:$P$21,3,FALSE),"")&lt;&gt;""),"Data is Missing.",""))</f>
        <v/>
      </c>
      <c r="O650" s="194" t="str">
        <f>IF(B650="","",IF(AND(Input!J649="",IFERROR(VLOOKUP(K650,UIR!$A$2:$P$21,4,FALSE),"")&lt;&gt;""),"Data is Missing.",""))</f>
        <v/>
      </c>
      <c r="P650" s="194" t="str">
        <f>IF(B650="","",IF(AND(Input!K649="",IFERROR(VLOOKUP(K650,UIR!$A$2:$P$21,5,FALSE),"")&lt;&gt;""),"Data is Missing.",""))</f>
        <v/>
      </c>
      <c r="Q650" s="194" t="str">
        <f>IF(B650="","",IF(AND(Input!L649="",IFERROR(VLOOKUP(K650,UIR!$A$2:$P$21,6,FALSE),"")&lt;&gt;""),"Data is Missing.",""))</f>
        <v/>
      </c>
      <c r="R650" s="194" t="str">
        <f>IF(B650="","",IF(AND(Input!M649="",IFERROR(VLOOKUP(K650,UIR!$A$2:$P$21,7,FALSE),"")&lt;&gt;""),"Data is Missing.",""))</f>
        <v/>
      </c>
      <c r="S650" s="194" t="str">
        <f>IF(B650="","",IF(AND(Input!P649="",IFERROR(VLOOKUP(K650,UIR!$A$2:$P$21,8,FALSE),"")&lt;&gt;""),"Data is Missing.",""))</f>
        <v/>
      </c>
      <c r="T650" s="194" t="str">
        <f>IF(B650="","",IF(AND(Input!Q649="",IFERROR(VLOOKUP(K650,UIR!$A$2:$P$21,9,FALSE),"")&lt;&gt;""),"Data is Missing.",""))</f>
        <v/>
      </c>
      <c r="U650" s="194"/>
      <c r="V650" s="194" t="str">
        <f>IF(B650="","",IF(AND(Input!S649="",IFERROR(VLOOKUP(K650,UIR!$A$2:$P$21,11,FALSE),"")&lt;&gt;""),"Data is Missing.",""))</f>
        <v/>
      </c>
      <c r="W650" s="194" t="str">
        <f>IF(B650="","",IF(AND(Input!T649="",IFERROR(VLOOKUP(K650,UIR!$A$2:$P$21,12,FALSE),"")&lt;&gt;""),"Data is Missing.",""))</f>
        <v/>
      </c>
      <c r="X650" s="194" t="str">
        <f>IF(B650="","",IF(AND(Input!V649="",IFERROR(VLOOKUP(K650,UIR!$A$2:$P$21,13,FALSE),"")&lt;&gt;""),"Data is Missing.",""))</f>
        <v/>
      </c>
      <c r="Y650" s="194" t="str">
        <f>IF(B650="","",IF(AND(Input!W649="",IFERROR(VLOOKUP(K650,UIR!$A$2:$P$21,14,FALSE),"")&lt;&gt;""),"Data is Missing.",""))</f>
        <v/>
      </c>
      <c r="Z650" s="194" t="str">
        <f>IF(B650="","",IF(AND(Input!X649="",IFERROR(VLOOKUP(K650,UIR!$A$2:$P$21,15,FALSE),"")&lt;&gt;""),"Data is Missing.",""))</f>
        <v/>
      </c>
      <c r="AA650" s="195" t="str">
        <f>IF(B650="","",IF(AND(Input!Y649="",IFERROR(VLOOKUP(K650,UIR!$A$2:$P$21,16,FALSE),"")&lt;&gt;""),"Data is Missing.",""))</f>
        <v/>
      </c>
      <c r="AC650" s="202" t="str">
        <f>IF(ISERROR(IF(Input!D649="","",IF(ISERROR(VLOOKUP(Input!D649,'Measure List'!$A$2:$A$30000,1,0)),"Invalid RefNo",""))),"",IF(Input!D649="","",IF(ISERROR(VLOOKUP(Input!D649,'Measure List'!$A$2:$A$30000,1,0)),"Invalid RefNo","")))</f>
        <v/>
      </c>
      <c r="AD650" s="156"/>
      <c r="AE650" s="156"/>
      <c r="AF650" s="156"/>
      <c r="AG650" s="156"/>
      <c r="AH650" s="156"/>
      <c r="AI650" s="156"/>
      <c r="AJ650" s="156"/>
      <c r="AK650" s="156"/>
      <c r="AL650" s="203" t="str">
        <f>IF(COUNTIF(Dropdowns!$K$2:$K$7,Input!S649)&gt;0,"",IF(Input!S649="","","Invalid Type"))</f>
        <v/>
      </c>
      <c r="AN650" s="204" t="str">
        <f>IF(Input!C649="","",IF(ISNUMBER(VALUE(Input!C649)),"","Needs to be a number."))</f>
        <v/>
      </c>
      <c r="AO650" s="205" t="str">
        <f>IF(Input!E649="","",IF(ISNUMBER(VALUE(Input!E649)),"","Needs to be a number."))</f>
        <v/>
      </c>
      <c r="AP650" s="205" t="str">
        <f>IF(Input!N649="","",IF(ISNUMBER(VALUE(Input!N649)),"","Needs to be a number."))</f>
        <v/>
      </c>
      <c r="AQ650" s="205" t="str">
        <f>IF(Input!O649="","",IF(ISNUMBER(VALUE(Input!O649)),"","Needs to be a number."))</f>
        <v/>
      </c>
      <c r="AR650" s="205" t="str">
        <f>IF(Input!V649="","",IF(ISNUMBER(VALUE(Input!V649)),"","Needs to be a number."))</f>
        <v/>
      </c>
      <c r="AS650" s="205" t="str">
        <f>IF(Input!W649="","",IF(ISNUMBER(VALUE(Input!W649)),"","Needs to be a number."))</f>
        <v/>
      </c>
      <c r="AT650" s="205" t="str">
        <f>IF(Input!X649="","",IF(ISNUMBER(VALUE(Input!X649)),"","Needs to be a number."))</f>
        <v/>
      </c>
      <c r="AU650" s="206" t="str">
        <f>IF(Input!Y649="","",IF(ISNUMBER(VALUE(Input!Y649)),"","Needs to be a number."))</f>
        <v/>
      </c>
      <c r="AW650" s="259" t="str">
        <f>IF(OR(VALUE(Input!C649)&lt;0,VALUE(Input!C649)&gt;100), "Invalid EEI %","")</f>
        <v/>
      </c>
      <c r="AX650" s="207"/>
      <c r="AY650" s="278" t="str">
        <f>IF(Input!E649="","",IF(VALUE(Input!E649)=0,"Do not enter 0.",""))</f>
        <v/>
      </c>
    </row>
    <row r="651" spans="2:51" x14ac:dyDescent="0.3">
      <c r="B651" s="188" t="str">
        <f>Input!A650</f>
        <v/>
      </c>
      <c r="C651" s="189" t="str">
        <f>IF(ISERROR(IF(AND(Input!$A650="",SUMPRODUCT(--(LEN(Input!$A651:'Input'!$A$1006)&gt;0))&lt;&gt;0),"Row is skipped.",IF(AND(Input!$A650="",Input!$A651=""),"", IF(Input!B650="","Data is missing.","")))),"",IF(AND(Input!$A650="",SUMPRODUCT(--(LEN(Input!$A651:'Input'!$A$1006)&gt;0))&lt;&gt;0),"Row is skipped.",IF(AND(Input!$A650="",Input!$A651=""),"", IF(Input!B650="","Data is missing.",""))))</f>
        <v/>
      </c>
      <c r="D651" s="189" t="str">
        <f>IF(ISERROR(IF(AND(Input!$A650="",SUMPRODUCT(--(LEN(Input!$A651:'Input'!$A$1006)&gt;0))&lt;&gt;0),"Row is skipped.",IF(AND(Input!$A650="",Input!$A651=""),"", IF(Input!C650="","Data is missing.","")))),"",IF(AND(Input!$A650="",SUMPRODUCT(--(LEN(Input!$A651:'Input'!$A$1006)&gt;0))&lt;&gt;0),"Row is skipped.",IF(AND(Input!$A650="",Input!$A651=""),"", IF(Input!C650="","Data is missing.",""))))</f>
        <v/>
      </c>
      <c r="E651" s="189" t="str">
        <f>IF(ISERROR(IF(AND(Input!$A650="",SUMPRODUCT(--(LEN(Input!$A651:'Input'!$A$1006)&gt;0))&lt;&gt;0),"Row is skipped.",IF(AND(Input!$A650="",Input!$A651=""),"", IF(Input!D650="","Data is missing.","")))),"",IF(AND(Input!$A650="",SUMPRODUCT(--(LEN(Input!$A651:'Input'!$A$1006)&gt;0))&lt;&gt;0),"Row is skipped.",IF(AND(Input!$A650="",Input!$A651=""),"", IF(Input!D650="","Data is missing.",""))))</f>
        <v/>
      </c>
      <c r="F651" s="189" t="str">
        <f>IF(ISERROR(IF(AND(Input!$A650="",SUMPRODUCT(--(LEN(Input!$A651:'Input'!$A$1006)&gt;0))&lt;&gt;0),"Row is skipped.",IF(AND(Input!$A650="",Input!$A651=""),"", IF(Input!E650="","Data is missing.","")))),"",IF(AND(Input!$A650="",SUMPRODUCT(--(LEN(Input!$A651:'Input'!$A$1006)&gt;0))&lt;&gt;0),"Row is skipped.",IF(AND(Input!$A650="",Input!$A651=""),"", IF(Input!E650="","Data is missing.",""))))</f>
        <v/>
      </c>
      <c r="G651" s="189" t="str">
        <f>IF(ISERROR(IF(AND(Input!$A650="",SUMPRODUCT(--(LEN(Input!$A651:'Input'!$A$1006)&gt;0))&lt;&gt;0),"Row is skipped.",IF(AND(Input!$A650="",Input!$A651=""),"", IF(Input!F650="","Data is missing.","")))),"",IF(AND(Input!$A650="",SUMPRODUCT(--(LEN(Input!$A651:'Input'!$A$1006)&gt;0))&lt;&gt;0),"Row is skipped.",IF(AND(Input!$A650="",Input!$A651=""),"", IF(Input!F650="","Data is missing.",""))))</f>
        <v/>
      </c>
      <c r="H651" s="190" t="str">
        <f>IF(ISERROR(IF(AND(Input!$A650="",SUMPRODUCT(--(LEN(Input!$A651:'Input'!$A$1006)&gt;0))&lt;&gt;0),"Row is skipped.",IF(AND(Input!$A650="",Input!$A651=""),"", IF(Input!G650="","Data is missing.","")))),"",IF(AND(Input!$A650="",SUMPRODUCT(--(LEN(Input!$A651:'Input'!$A$1006)&gt;0))&lt;&gt;0),"Row is skipped.",IF(AND(Input!$A650="",Input!$A651=""),"", IF(Input!G650="","Data is missing.",""))))</f>
        <v/>
      </c>
      <c r="I651" s="156"/>
      <c r="J651" s="191" t="str">
        <f>IFERROR(VLOOKUP(VLOOKUP(Input!$D650,'Measure List'!$A:$AN,40,FALSE),UIR!$A$1:$Q$27,17,FALSE),"")</f>
        <v/>
      </c>
      <c r="K651" s="192" t="str">
        <f>IFERROR(VLOOKUP(Input!$D650,'Measure List'!$A:$AN,40,FALSE),"")</f>
        <v/>
      </c>
      <c r="L651" s="156"/>
      <c r="M651" s="193" t="str">
        <f>IF(B651="","",IF(AND(Input!H650="",IFERROR(VLOOKUP(K651,UIR!$A$2:$P$21,2,FALSE),"")&lt;&gt;""),"Data is Missing.",""))</f>
        <v/>
      </c>
      <c r="N651" s="194" t="str">
        <f>IF(B651="","",IF(AND(Input!I650="",IFERROR(VLOOKUP(K651,UIR!$A$2:$P$21,3,FALSE),"")&lt;&gt;""),"Data is Missing.",""))</f>
        <v/>
      </c>
      <c r="O651" s="194" t="str">
        <f>IF(B651="","",IF(AND(Input!J650="",IFERROR(VLOOKUP(K651,UIR!$A$2:$P$21,4,FALSE),"")&lt;&gt;""),"Data is Missing.",""))</f>
        <v/>
      </c>
      <c r="P651" s="194" t="str">
        <f>IF(B651="","",IF(AND(Input!K650="",IFERROR(VLOOKUP(K651,UIR!$A$2:$P$21,5,FALSE),"")&lt;&gt;""),"Data is Missing.",""))</f>
        <v/>
      </c>
      <c r="Q651" s="194" t="str">
        <f>IF(B651="","",IF(AND(Input!L650="",IFERROR(VLOOKUP(K651,UIR!$A$2:$P$21,6,FALSE),"")&lt;&gt;""),"Data is Missing.",""))</f>
        <v/>
      </c>
      <c r="R651" s="194" t="str">
        <f>IF(B651="","",IF(AND(Input!M650="",IFERROR(VLOOKUP(K651,UIR!$A$2:$P$21,7,FALSE),"")&lt;&gt;""),"Data is Missing.",""))</f>
        <v/>
      </c>
      <c r="S651" s="194" t="str">
        <f>IF(B651="","",IF(AND(Input!P650="",IFERROR(VLOOKUP(K651,UIR!$A$2:$P$21,8,FALSE),"")&lt;&gt;""),"Data is Missing.",""))</f>
        <v/>
      </c>
      <c r="T651" s="194" t="str">
        <f>IF(B651="","",IF(AND(Input!Q650="",IFERROR(VLOOKUP(K651,UIR!$A$2:$P$21,9,FALSE),"")&lt;&gt;""),"Data is Missing.",""))</f>
        <v/>
      </c>
      <c r="U651" s="194"/>
      <c r="V651" s="194" t="str">
        <f>IF(B651="","",IF(AND(Input!S650="",IFERROR(VLOOKUP(K651,UIR!$A$2:$P$21,11,FALSE),"")&lt;&gt;""),"Data is Missing.",""))</f>
        <v/>
      </c>
      <c r="W651" s="194" t="str">
        <f>IF(B651="","",IF(AND(Input!T650="",IFERROR(VLOOKUP(K651,UIR!$A$2:$P$21,12,FALSE),"")&lt;&gt;""),"Data is Missing.",""))</f>
        <v/>
      </c>
      <c r="X651" s="194" t="str">
        <f>IF(B651="","",IF(AND(Input!V650="",IFERROR(VLOOKUP(K651,UIR!$A$2:$P$21,13,FALSE),"")&lt;&gt;""),"Data is Missing.",""))</f>
        <v/>
      </c>
      <c r="Y651" s="194" t="str">
        <f>IF(B651="","",IF(AND(Input!W650="",IFERROR(VLOOKUP(K651,UIR!$A$2:$P$21,14,FALSE),"")&lt;&gt;""),"Data is Missing.",""))</f>
        <v/>
      </c>
      <c r="Z651" s="194" t="str">
        <f>IF(B651="","",IF(AND(Input!X650="",IFERROR(VLOOKUP(K651,UIR!$A$2:$P$21,15,FALSE),"")&lt;&gt;""),"Data is Missing.",""))</f>
        <v/>
      </c>
      <c r="AA651" s="195" t="str">
        <f>IF(B651="","",IF(AND(Input!Y650="",IFERROR(VLOOKUP(K651,UIR!$A$2:$P$21,16,FALSE),"")&lt;&gt;""),"Data is Missing.",""))</f>
        <v/>
      </c>
      <c r="AC651" s="202" t="str">
        <f>IF(ISERROR(IF(Input!D650="","",IF(ISERROR(VLOOKUP(Input!D650,'Measure List'!$A$2:$A$30000,1,0)),"Invalid RefNo",""))),"",IF(Input!D650="","",IF(ISERROR(VLOOKUP(Input!D650,'Measure List'!$A$2:$A$30000,1,0)),"Invalid RefNo","")))</f>
        <v/>
      </c>
      <c r="AD651" s="156"/>
      <c r="AE651" s="156"/>
      <c r="AF651" s="156"/>
      <c r="AG651" s="156"/>
      <c r="AH651" s="156"/>
      <c r="AI651" s="156"/>
      <c r="AJ651" s="156"/>
      <c r="AK651" s="156"/>
      <c r="AL651" s="203" t="str">
        <f>IF(COUNTIF(Dropdowns!$K$2:$K$7,Input!S650)&gt;0,"",IF(Input!S650="","","Invalid Type"))</f>
        <v/>
      </c>
      <c r="AN651" s="204" t="str">
        <f>IF(Input!C650="","",IF(ISNUMBER(VALUE(Input!C650)),"","Needs to be a number."))</f>
        <v/>
      </c>
      <c r="AO651" s="205" t="str">
        <f>IF(Input!E650="","",IF(ISNUMBER(VALUE(Input!E650)),"","Needs to be a number."))</f>
        <v/>
      </c>
      <c r="AP651" s="205" t="str">
        <f>IF(Input!N650="","",IF(ISNUMBER(VALUE(Input!N650)),"","Needs to be a number."))</f>
        <v/>
      </c>
      <c r="AQ651" s="205" t="str">
        <f>IF(Input!O650="","",IF(ISNUMBER(VALUE(Input!O650)),"","Needs to be a number."))</f>
        <v/>
      </c>
      <c r="AR651" s="205" t="str">
        <f>IF(Input!V650="","",IF(ISNUMBER(VALUE(Input!V650)),"","Needs to be a number."))</f>
        <v/>
      </c>
      <c r="AS651" s="205" t="str">
        <f>IF(Input!W650="","",IF(ISNUMBER(VALUE(Input!W650)),"","Needs to be a number."))</f>
        <v/>
      </c>
      <c r="AT651" s="205" t="str">
        <f>IF(Input!X650="","",IF(ISNUMBER(VALUE(Input!X650)),"","Needs to be a number."))</f>
        <v/>
      </c>
      <c r="AU651" s="206" t="str">
        <f>IF(Input!Y650="","",IF(ISNUMBER(VALUE(Input!Y650)),"","Needs to be a number."))</f>
        <v/>
      </c>
      <c r="AW651" s="259" t="str">
        <f>IF(OR(VALUE(Input!C650)&lt;0,VALUE(Input!C650)&gt;100), "Invalid EEI %","")</f>
        <v/>
      </c>
      <c r="AX651" s="207"/>
      <c r="AY651" s="278" t="str">
        <f>IF(Input!E650="","",IF(VALUE(Input!E650)=0,"Do not enter 0.",""))</f>
        <v/>
      </c>
    </row>
    <row r="652" spans="2:51" x14ac:dyDescent="0.3">
      <c r="B652" s="188" t="str">
        <f>Input!A651</f>
        <v/>
      </c>
      <c r="C652" s="189" t="str">
        <f>IF(ISERROR(IF(AND(Input!$A651="",SUMPRODUCT(--(LEN(Input!$A652:'Input'!$A$1006)&gt;0))&lt;&gt;0),"Row is skipped.",IF(AND(Input!$A651="",Input!$A652=""),"", IF(Input!B651="","Data is missing.","")))),"",IF(AND(Input!$A651="",SUMPRODUCT(--(LEN(Input!$A652:'Input'!$A$1006)&gt;0))&lt;&gt;0),"Row is skipped.",IF(AND(Input!$A651="",Input!$A652=""),"", IF(Input!B651="","Data is missing.",""))))</f>
        <v/>
      </c>
      <c r="D652" s="189" t="str">
        <f>IF(ISERROR(IF(AND(Input!$A651="",SUMPRODUCT(--(LEN(Input!$A652:'Input'!$A$1006)&gt;0))&lt;&gt;0),"Row is skipped.",IF(AND(Input!$A651="",Input!$A652=""),"", IF(Input!C651="","Data is missing.","")))),"",IF(AND(Input!$A651="",SUMPRODUCT(--(LEN(Input!$A652:'Input'!$A$1006)&gt;0))&lt;&gt;0),"Row is skipped.",IF(AND(Input!$A651="",Input!$A652=""),"", IF(Input!C651="","Data is missing.",""))))</f>
        <v/>
      </c>
      <c r="E652" s="189" t="str">
        <f>IF(ISERROR(IF(AND(Input!$A651="",SUMPRODUCT(--(LEN(Input!$A652:'Input'!$A$1006)&gt;0))&lt;&gt;0),"Row is skipped.",IF(AND(Input!$A651="",Input!$A652=""),"", IF(Input!D651="","Data is missing.","")))),"",IF(AND(Input!$A651="",SUMPRODUCT(--(LEN(Input!$A652:'Input'!$A$1006)&gt;0))&lt;&gt;0),"Row is skipped.",IF(AND(Input!$A651="",Input!$A652=""),"", IF(Input!D651="","Data is missing.",""))))</f>
        <v/>
      </c>
      <c r="F652" s="189" t="str">
        <f>IF(ISERROR(IF(AND(Input!$A651="",SUMPRODUCT(--(LEN(Input!$A652:'Input'!$A$1006)&gt;0))&lt;&gt;0),"Row is skipped.",IF(AND(Input!$A651="",Input!$A652=""),"", IF(Input!E651="","Data is missing.","")))),"",IF(AND(Input!$A651="",SUMPRODUCT(--(LEN(Input!$A652:'Input'!$A$1006)&gt;0))&lt;&gt;0),"Row is skipped.",IF(AND(Input!$A651="",Input!$A652=""),"", IF(Input!E651="","Data is missing.",""))))</f>
        <v/>
      </c>
      <c r="G652" s="189" t="str">
        <f>IF(ISERROR(IF(AND(Input!$A651="",SUMPRODUCT(--(LEN(Input!$A652:'Input'!$A$1006)&gt;0))&lt;&gt;0),"Row is skipped.",IF(AND(Input!$A651="",Input!$A652=""),"", IF(Input!F651="","Data is missing.","")))),"",IF(AND(Input!$A651="",SUMPRODUCT(--(LEN(Input!$A652:'Input'!$A$1006)&gt;0))&lt;&gt;0),"Row is skipped.",IF(AND(Input!$A651="",Input!$A652=""),"", IF(Input!F651="","Data is missing.",""))))</f>
        <v/>
      </c>
      <c r="H652" s="190" t="str">
        <f>IF(ISERROR(IF(AND(Input!$A651="",SUMPRODUCT(--(LEN(Input!$A652:'Input'!$A$1006)&gt;0))&lt;&gt;0),"Row is skipped.",IF(AND(Input!$A651="",Input!$A652=""),"", IF(Input!G651="","Data is missing.","")))),"",IF(AND(Input!$A651="",SUMPRODUCT(--(LEN(Input!$A652:'Input'!$A$1006)&gt;0))&lt;&gt;0),"Row is skipped.",IF(AND(Input!$A651="",Input!$A652=""),"", IF(Input!G651="","Data is missing.",""))))</f>
        <v/>
      </c>
      <c r="I652" s="156"/>
      <c r="J652" s="191" t="str">
        <f>IFERROR(VLOOKUP(VLOOKUP(Input!$D651,'Measure List'!$A:$AN,40,FALSE),UIR!$A$1:$Q$27,17,FALSE),"")</f>
        <v/>
      </c>
      <c r="K652" s="192" t="str">
        <f>IFERROR(VLOOKUP(Input!$D651,'Measure List'!$A:$AN,40,FALSE),"")</f>
        <v/>
      </c>
      <c r="L652" s="156"/>
      <c r="M652" s="193" t="str">
        <f>IF(B652="","",IF(AND(Input!H651="",IFERROR(VLOOKUP(K652,UIR!$A$2:$P$21,2,FALSE),"")&lt;&gt;""),"Data is Missing.",""))</f>
        <v/>
      </c>
      <c r="N652" s="194" t="str">
        <f>IF(B652="","",IF(AND(Input!I651="",IFERROR(VLOOKUP(K652,UIR!$A$2:$P$21,3,FALSE),"")&lt;&gt;""),"Data is Missing.",""))</f>
        <v/>
      </c>
      <c r="O652" s="194" t="str">
        <f>IF(B652="","",IF(AND(Input!J651="",IFERROR(VLOOKUP(K652,UIR!$A$2:$P$21,4,FALSE),"")&lt;&gt;""),"Data is Missing.",""))</f>
        <v/>
      </c>
      <c r="P652" s="194" t="str">
        <f>IF(B652="","",IF(AND(Input!K651="",IFERROR(VLOOKUP(K652,UIR!$A$2:$P$21,5,FALSE),"")&lt;&gt;""),"Data is Missing.",""))</f>
        <v/>
      </c>
      <c r="Q652" s="194" t="str">
        <f>IF(B652="","",IF(AND(Input!L651="",IFERROR(VLOOKUP(K652,UIR!$A$2:$P$21,6,FALSE),"")&lt;&gt;""),"Data is Missing.",""))</f>
        <v/>
      </c>
      <c r="R652" s="194" t="str">
        <f>IF(B652="","",IF(AND(Input!M651="",IFERROR(VLOOKUP(K652,UIR!$A$2:$P$21,7,FALSE),"")&lt;&gt;""),"Data is Missing.",""))</f>
        <v/>
      </c>
      <c r="S652" s="194" t="str">
        <f>IF(B652="","",IF(AND(Input!P651="",IFERROR(VLOOKUP(K652,UIR!$A$2:$P$21,8,FALSE),"")&lt;&gt;""),"Data is Missing.",""))</f>
        <v/>
      </c>
      <c r="T652" s="194" t="str">
        <f>IF(B652="","",IF(AND(Input!Q651="",IFERROR(VLOOKUP(K652,UIR!$A$2:$P$21,9,FALSE),"")&lt;&gt;""),"Data is Missing.",""))</f>
        <v/>
      </c>
      <c r="U652" s="194"/>
      <c r="V652" s="194" t="str">
        <f>IF(B652="","",IF(AND(Input!S651="",IFERROR(VLOOKUP(K652,UIR!$A$2:$P$21,11,FALSE),"")&lt;&gt;""),"Data is Missing.",""))</f>
        <v/>
      </c>
      <c r="W652" s="194" t="str">
        <f>IF(B652="","",IF(AND(Input!T651="",IFERROR(VLOOKUP(K652,UIR!$A$2:$P$21,12,FALSE),"")&lt;&gt;""),"Data is Missing.",""))</f>
        <v/>
      </c>
      <c r="X652" s="194" t="str">
        <f>IF(B652="","",IF(AND(Input!V651="",IFERROR(VLOOKUP(K652,UIR!$A$2:$P$21,13,FALSE),"")&lt;&gt;""),"Data is Missing.",""))</f>
        <v/>
      </c>
      <c r="Y652" s="194" t="str">
        <f>IF(B652="","",IF(AND(Input!W651="",IFERROR(VLOOKUP(K652,UIR!$A$2:$P$21,14,FALSE),"")&lt;&gt;""),"Data is Missing.",""))</f>
        <v/>
      </c>
      <c r="Z652" s="194" t="str">
        <f>IF(B652="","",IF(AND(Input!X651="",IFERROR(VLOOKUP(K652,UIR!$A$2:$P$21,15,FALSE),"")&lt;&gt;""),"Data is Missing.",""))</f>
        <v/>
      </c>
      <c r="AA652" s="195" t="str">
        <f>IF(B652="","",IF(AND(Input!Y651="",IFERROR(VLOOKUP(K652,UIR!$A$2:$P$21,16,FALSE),"")&lt;&gt;""),"Data is Missing.",""))</f>
        <v/>
      </c>
      <c r="AC652" s="202" t="str">
        <f>IF(ISERROR(IF(Input!D651="","",IF(ISERROR(VLOOKUP(Input!D651,'Measure List'!$A$2:$A$30000,1,0)),"Invalid RefNo",""))),"",IF(Input!D651="","",IF(ISERROR(VLOOKUP(Input!D651,'Measure List'!$A$2:$A$30000,1,0)),"Invalid RefNo","")))</f>
        <v/>
      </c>
      <c r="AD652" s="156"/>
      <c r="AE652" s="156"/>
      <c r="AF652" s="156"/>
      <c r="AG652" s="156"/>
      <c r="AH652" s="156"/>
      <c r="AI652" s="156"/>
      <c r="AJ652" s="156"/>
      <c r="AK652" s="156"/>
      <c r="AL652" s="203" t="str">
        <f>IF(COUNTIF(Dropdowns!$K$2:$K$7,Input!S651)&gt;0,"",IF(Input!S651="","","Invalid Type"))</f>
        <v/>
      </c>
      <c r="AN652" s="204" t="str">
        <f>IF(Input!C651="","",IF(ISNUMBER(VALUE(Input!C651)),"","Needs to be a number."))</f>
        <v/>
      </c>
      <c r="AO652" s="205" t="str">
        <f>IF(Input!E651="","",IF(ISNUMBER(VALUE(Input!E651)),"","Needs to be a number."))</f>
        <v/>
      </c>
      <c r="AP652" s="205" t="str">
        <f>IF(Input!N651="","",IF(ISNUMBER(VALUE(Input!N651)),"","Needs to be a number."))</f>
        <v/>
      </c>
      <c r="AQ652" s="205" t="str">
        <f>IF(Input!O651="","",IF(ISNUMBER(VALUE(Input!O651)),"","Needs to be a number."))</f>
        <v/>
      </c>
      <c r="AR652" s="205" t="str">
        <f>IF(Input!V651="","",IF(ISNUMBER(VALUE(Input!V651)),"","Needs to be a number."))</f>
        <v/>
      </c>
      <c r="AS652" s="205" t="str">
        <f>IF(Input!W651="","",IF(ISNUMBER(VALUE(Input!W651)),"","Needs to be a number."))</f>
        <v/>
      </c>
      <c r="AT652" s="205" t="str">
        <f>IF(Input!X651="","",IF(ISNUMBER(VALUE(Input!X651)),"","Needs to be a number."))</f>
        <v/>
      </c>
      <c r="AU652" s="206" t="str">
        <f>IF(Input!Y651="","",IF(ISNUMBER(VALUE(Input!Y651)),"","Needs to be a number."))</f>
        <v/>
      </c>
      <c r="AW652" s="259" t="str">
        <f>IF(OR(VALUE(Input!C651)&lt;0,VALUE(Input!C651)&gt;100), "Invalid EEI %","")</f>
        <v/>
      </c>
      <c r="AX652" s="207"/>
      <c r="AY652" s="278" t="str">
        <f>IF(Input!E651="","",IF(VALUE(Input!E651)=0,"Do not enter 0.",""))</f>
        <v/>
      </c>
    </row>
    <row r="653" spans="2:51" x14ac:dyDescent="0.3">
      <c r="B653" s="188" t="str">
        <f>Input!A652</f>
        <v/>
      </c>
      <c r="C653" s="189" t="str">
        <f>IF(ISERROR(IF(AND(Input!$A652="",SUMPRODUCT(--(LEN(Input!$A653:'Input'!$A$1006)&gt;0))&lt;&gt;0),"Row is skipped.",IF(AND(Input!$A652="",Input!$A653=""),"", IF(Input!B652="","Data is missing.","")))),"",IF(AND(Input!$A652="",SUMPRODUCT(--(LEN(Input!$A653:'Input'!$A$1006)&gt;0))&lt;&gt;0),"Row is skipped.",IF(AND(Input!$A652="",Input!$A653=""),"", IF(Input!B652="","Data is missing.",""))))</f>
        <v/>
      </c>
      <c r="D653" s="189" t="str">
        <f>IF(ISERROR(IF(AND(Input!$A652="",SUMPRODUCT(--(LEN(Input!$A653:'Input'!$A$1006)&gt;0))&lt;&gt;0),"Row is skipped.",IF(AND(Input!$A652="",Input!$A653=""),"", IF(Input!C652="","Data is missing.","")))),"",IF(AND(Input!$A652="",SUMPRODUCT(--(LEN(Input!$A653:'Input'!$A$1006)&gt;0))&lt;&gt;0),"Row is skipped.",IF(AND(Input!$A652="",Input!$A653=""),"", IF(Input!C652="","Data is missing.",""))))</f>
        <v/>
      </c>
      <c r="E653" s="189" t="str">
        <f>IF(ISERROR(IF(AND(Input!$A652="",SUMPRODUCT(--(LEN(Input!$A653:'Input'!$A$1006)&gt;0))&lt;&gt;0),"Row is skipped.",IF(AND(Input!$A652="",Input!$A653=""),"", IF(Input!D652="","Data is missing.","")))),"",IF(AND(Input!$A652="",SUMPRODUCT(--(LEN(Input!$A653:'Input'!$A$1006)&gt;0))&lt;&gt;0),"Row is skipped.",IF(AND(Input!$A652="",Input!$A653=""),"", IF(Input!D652="","Data is missing.",""))))</f>
        <v/>
      </c>
      <c r="F653" s="189" t="str">
        <f>IF(ISERROR(IF(AND(Input!$A652="",SUMPRODUCT(--(LEN(Input!$A653:'Input'!$A$1006)&gt;0))&lt;&gt;0),"Row is skipped.",IF(AND(Input!$A652="",Input!$A653=""),"", IF(Input!E652="","Data is missing.","")))),"",IF(AND(Input!$A652="",SUMPRODUCT(--(LEN(Input!$A653:'Input'!$A$1006)&gt;0))&lt;&gt;0),"Row is skipped.",IF(AND(Input!$A652="",Input!$A653=""),"", IF(Input!E652="","Data is missing.",""))))</f>
        <v/>
      </c>
      <c r="G653" s="189" t="str">
        <f>IF(ISERROR(IF(AND(Input!$A652="",SUMPRODUCT(--(LEN(Input!$A653:'Input'!$A$1006)&gt;0))&lt;&gt;0),"Row is skipped.",IF(AND(Input!$A652="",Input!$A653=""),"", IF(Input!F652="","Data is missing.","")))),"",IF(AND(Input!$A652="",SUMPRODUCT(--(LEN(Input!$A653:'Input'!$A$1006)&gt;0))&lt;&gt;0),"Row is skipped.",IF(AND(Input!$A652="",Input!$A653=""),"", IF(Input!F652="","Data is missing.",""))))</f>
        <v/>
      </c>
      <c r="H653" s="190" t="str">
        <f>IF(ISERROR(IF(AND(Input!$A652="",SUMPRODUCT(--(LEN(Input!$A653:'Input'!$A$1006)&gt;0))&lt;&gt;0),"Row is skipped.",IF(AND(Input!$A652="",Input!$A653=""),"", IF(Input!G652="","Data is missing.","")))),"",IF(AND(Input!$A652="",SUMPRODUCT(--(LEN(Input!$A653:'Input'!$A$1006)&gt;0))&lt;&gt;0),"Row is skipped.",IF(AND(Input!$A652="",Input!$A653=""),"", IF(Input!G652="","Data is missing.",""))))</f>
        <v/>
      </c>
      <c r="I653" s="156"/>
      <c r="J653" s="191" t="str">
        <f>IFERROR(VLOOKUP(VLOOKUP(Input!$D652,'Measure List'!$A:$AN,40,FALSE),UIR!$A$1:$Q$27,17,FALSE),"")</f>
        <v/>
      </c>
      <c r="K653" s="192" t="str">
        <f>IFERROR(VLOOKUP(Input!$D652,'Measure List'!$A:$AN,40,FALSE),"")</f>
        <v/>
      </c>
      <c r="L653" s="156"/>
      <c r="M653" s="193" t="str">
        <f>IF(B653="","",IF(AND(Input!H652="",IFERROR(VLOOKUP(K653,UIR!$A$2:$P$21,2,FALSE),"")&lt;&gt;""),"Data is Missing.",""))</f>
        <v/>
      </c>
      <c r="N653" s="194" t="str">
        <f>IF(B653="","",IF(AND(Input!I652="",IFERROR(VLOOKUP(K653,UIR!$A$2:$P$21,3,FALSE),"")&lt;&gt;""),"Data is Missing.",""))</f>
        <v/>
      </c>
      <c r="O653" s="194" t="str">
        <f>IF(B653="","",IF(AND(Input!J652="",IFERROR(VLOOKUP(K653,UIR!$A$2:$P$21,4,FALSE),"")&lt;&gt;""),"Data is Missing.",""))</f>
        <v/>
      </c>
      <c r="P653" s="194" t="str">
        <f>IF(B653="","",IF(AND(Input!K652="",IFERROR(VLOOKUP(K653,UIR!$A$2:$P$21,5,FALSE),"")&lt;&gt;""),"Data is Missing.",""))</f>
        <v/>
      </c>
      <c r="Q653" s="194" t="str">
        <f>IF(B653="","",IF(AND(Input!L652="",IFERROR(VLOOKUP(K653,UIR!$A$2:$P$21,6,FALSE),"")&lt;&gt;""),"Data is Missing.",""))</f>
        <v/>
      </c>
      <c r="R653" s="194" t="str">
        <f>IF(B653="","",IF(AND(Input!M652="",IFERROR(VLOOKUP(K653,UIR!$A$2:$P$21,7,FALSE),"")&lt;&gt;""),"Data is Missing.",""))</f>
        <v/>
      </c>
      <c r="S653" s="194" t="str">
        <f>IF(B653="","",IF(AND(Input!P652="",IFERROR(VLOOKUP(K653,UIR!$A$2:$P$21,8,FALSE),"")&lt;&gt;""),"Data is Missing.",""))</f>
        <v/>
      </c>
      <c r="T653" s="194" t="str">
        <f>IF(B653="","",IF(AND(Input!Q652="",IFERROR(VLOOKUP(K653,UIR!$A$2:$P$21,9,FALSE),"")&lt;&gt;""),"Data is Missing.",""))</f>
        <v/>
      </c>
      <c r="U653" s="194"/>
      <c r="V653" s="194" t="str">
        <f>IF(B653="","",IF(AND(Input!S652="",IFERROR(VLOOKUP(K653,UIR!$A$2:$P$21,11,FALSE),"")&lt;&gt;""),"Data is Missing.",""))</f>
        <v/>
      </c>
      <c r="W653" s="194" t="str">
        <f>IF(B653="","",IF(AND(Input!T652="",IFERROR(VLOOKUP(K653,UIR!$A$2:$P$21,12,FALSE),"")&lt;&gt;""),"Data is Missing.",""))</f>
        <v/>
      </c>
      <c r="X653" s="194" t="str">
        <f>IF(B653="","",IF(AND(Input!V652="",IFERROR(VLOOKUP(K653,UIR!$A$2:$P$21,13,FALSE),"")&lt;&gt;""),"Data is Missing.",""))</f>
        <v/>
      </c>
      <c r="Y653" s="194" t="str">
        <f>IF(B653="","",IF(AND(Input!W652="",IFERROR(VLOOKUP(K653,UIR!$A$2:$P$21,14,FALSE),"")&lt;&gt;""),"Data is Missing.",""))</f>
        <v/>
      </c>
      <c r="Z653" s="194" t="str">
        <f>IF(B653="","",IF(AND(Input!X652="",IFERROR(VLOOKUP(K653,UIR!$A$2:$P$21,15,FALSE),"")&lt;&gt;""),"Data is Missing.",""))</f>
        <v/>
      </c>
      <c r="AA653" s="195" t="str">
        <f>IF(B653="","",IF(AND(Input!Y652="",IFERROR(VLOOKUP(K653,UIR!$A$2:$P$21,16,FALSE),"")&lt;&gt;""),"Data is Missing.",""))</f>
        <v/>
      </c>
      <c r="AC653" s="202" t="str">
        <f>IF(ISERROR(IF(Input!D652="","",IF(ISERROR(VLOOKUP(Input!D652,'Measure List'!$A$2:$A$30000,1,0)),"Invalid RefNo",""))),"",IF(Input!D652="","",IF(ISERROR(VLOOKUP(Input!D652,'Measure List'!$A$2:$A$30000,1,0)),"Invalid RefNo","")))</f>
        <v/>
      </c>
      <c r="AD653" s="156"/>
      <c r="AE653" s="156"/>
      <c r="AF653" s="156"/>
      <c r="AG653" s="156"/>
      <c r="AH653" s="156"/>
      <c r="AI653" s="156"/>
      <c r="AJ653" s="156"/>
      <c r="AK653" s="156"/>
      <c r="AL653" s="203" t="str">
        <f>IF(COUNTIF(Dropdowns!$K$2:$K$7,Input!S652)&gt;0,"",IF(Input!S652="","","Invalid Type"))</f>
        <v/>
      </c>
      <c r="AN653" s="204" t="str">
        <f>IF(Input!C652="","",IF(ISNUMBER(VALUE(Input!C652)),"","Needs to be a number."))</f>
        <v/>
      </c>
      <c r="AO653" s="205" t="str">
        <f>IF(Input!E652="","",IF(ISNUMBER(VALUE(Input!E652)),"","Needs to be a number."))</f>
        <v/>
      </c>
      <c r="AP653" s="205" t="str">
        <f>IF(Input!N652="","",IF(ISNUMBER(VALUE(Input!N652)),"","Needs to be a number."))</f>
        <v/>
      </c>
      <c r="AQ653" s="205" t="str">
        <f>IF(Input!O652="","",IF(ISNUMBER(VALUE(Input!O652)),"","Needs to be a number."))</f>
        <v/>
      </c>
      <c r="AR653" s="205" t="str">
        <f>IF(Input!V652="","",IF(ISNUMBER(VALUE(Input!V652)),"","Needs to be a number."))</f>
        <v/>
      </c>
      <c r="AS653" s="205" t="str">
        <f>IF(Input!W652="","",IF(ISNUMBER(VALUE(Input!W652)),"","Needs to be a number."))</f>
        <v/>
      </c>
      <c r="AT653" s="205" t="str">
        <f>IF(Input!X652="","",IF(ISNUMBER(VALUE(Input!X652)),"","Needs to be a number."))</f>
        <v/>
      </c>
      <c r="AU653" s="206" t="str">
        <f>IF(Input!Y652="","",IF(ISNUMBER(VALUE(Input!Y652)),"","Needs to be a number."))</f>
        <v/>
      </c>
      <c r="AW653" s="259" t="str">
        <f>IF(OR(VALUE(Input!C652)&lt;0,VALUE(Input!C652)&gt;100), "Invalid EEI %","")</f>
        <v/>
      </c>
      <c r="AX653" s="207"/>
      <c r="AY653" s="278" t="str">
        <f>IF(Input!E652="","",IF(VALUE(Input!E652)=0,"Do not enter 0.",""))</f>
        <v/>
      </c>
    </row>
    <row r="654" spans="2:51" x14ac:dyDescent="0.3">
      <c r="B654" s="188" t="str">
        <f>Input!A653</f>
        <v/>
      </c>
      <c r="C654" s="189" t="str">
        <f>IF(ISERROR(IF(AND(Input!$A653="",SUMPRODUCT(--(LEN(Input!$A654:'Input'!$A$1006)&gt;0))&lt;&gt;0),"Row is skipped.",IF(AND(Input!$A653="",Input!$A654=""),"", IF(Input!B653="","Data is missing.","")))),"",IF(AND(Input!$A653="",SUMPRODUCT(--(LEN(Input!$A654:'Input'!$A$1006)&gt;0))&lt;&gt;0),"Row is skipped.",IF(AND(Input!$A653="",Input!$A654=""),"", IF(Input!B653="","Data is missing.",""))))</f>
        <v/>
      </c>
      <c r="D654" s="189" t="str">
        <f>IF(ISERROR(IF(AND(Input!$A653="",SUMPRODUCT(--(LEN(Input!$A654:'Input'!$A$1006)&gt;0))&lt;&gt;0),"Row is skipped.",IF(AND(Input!$A653="",Input!$A654=""),"", IF(Input!C653="","Data is missing.","")))),"",IF(AND(Input!$A653="",SUMPRODUCT(--(LEN(Input!$A654:'Input'!$A$1006)&gt;0))&lt;&gt;0),"Row is skipped.",IF(AND(Input!$A653="",Input!$A654=""),"", IF(Input!C653="","Data is missing.",""))))</f>
        <v/>
      </c>
      <c r="E654" s="189" t="str">
        <f>IF(ISERROR(IF(AND(Input!$A653="",SUMPRODUCT(--(LEN(Input!$A654:'Input'!$A$1006)&gt;0))&lt;&gt;0),"Row is skipped.",IF(AND(Input!$A653="",Input!$A654=""),"", IF(Input!D653="","Data is missing.","")))),"",IF(AND(Input!$A653="",SUMPRODUCT(--(LEN(Input!$A654:'Input'!$A$1006)&gt;0))&lt;&gt;0),"Row is skipped.",IF(AND(Input!$A653="",Input!$A654=""),"", IF(Input!D653="","Data is missing.",""))))</f>
        <v/>
      </c>
      <c r="F654" s="189" t="str">
        <f>IF(ISERROR(IF(AND(Input!$A653="",SUMPRODUCT(--(LEN(Input!$A654:'Input'!$A$1006)&gt;0))&lt;&gt;0),"Row is skipped.",IF(AND(Input!$A653="",Input!$A654=""),"", IF(Input!E653="","Data is missing.","")))),"",IF(AND(Input!$A653="",SUMPRODUCT(--(LEN(Input!$A654:'Input'!$A$1006)&gt;0))&lt;&gt;0),"Row is skipped.",IF(AND(Input!$A653="",Input!$A654=""),"", IF(Input!E653="","Data is missing.",""))))</f>
        <v/>
      </c>
      <c r="G654" s="189" t="str">
        <f>IF(ISERROR(IF(AND(Input!$A653="",SUMPRODUCT(--(LEN(Input!$A654:'Input'!$A$1006)&gt;0))&lt;&gt;0),"Row is skipped.",IF(AND(Input!$A653="",Input!$A654=""),"", IF(Input!F653="","Data is missing.","")))),"",IF(AND(Input!$A653="",SUMPRODUCT(--(LEN(Input!$A654:'Input'!$A$1006)&gt;0))&lt;&gt;0),"Row is skipped.",IF(AND(Input!$A653="",Input!$A654=""),"", IF(Input!F653="","Data is missing.",""))))</f>
        <v/>
      </c>
      <c r="H654" s="190" t="str">
        <f>IF(ISERROR(IF(AND(Input!$A653="",SUMPRODUCT(--(LEN(Input!$A654:'Input'!$A$1006)&gt;0))&lt;&gt;0),"Row is skipped.",IF(AND(Input!$A653="",Input!$A654=""),"", IF(Input!G653="","Data is missing.","")))),"",IF(AND(Input!$A653="",SUMPRODUCT(--(LEN(Input!$A654:'Input'!$A$1006)&gt;0))&lt;&gt;0),"Row is skipped.",IF(AND(Input!$A653="",Input!$A654=""),"", IF(Input!G653="","Data is missing.",""))))</f>
        <v/>
      </c>
      <c r="I654" s="156"/>
      <c r="J654" s="191" t="str">
        <f>IFERROR(VLOOKUP(VLOOKUP(Input!$D653,'Measure List'!$A:$AN,40,FALSE),UIR!$A$1:$Q$27,17,FALSE),"")</f>
        <v/>
      </c>
      <c r="K654" s="192" t="str">
        <f>IFERROR(VLOOKUP(Input!$D653,'Measure List'!$A:$AN,40,FALSE),"")</f>
        <v/>
      </c>
      <c r="L654" s="156"/>
      <c r="M654" s="193" t="str">
        <f>IF(B654="","",IF(AND(Input!H653="",IFERROR(VLOOKUP(K654,UIR!$A$2:$P$21,2,FALSE),"")&lt;&gt;""),"Data is Missing.",""))</f>
        <v/>
      </c>
      <c r="N654" s="194" t="str">
        <f>IF(B654="","",IF(AND(Input!I653="",IFERROR(VLOOKUP(K654,UIR!$A$2:$P$21,3,FALSE),"")&lt;&gt;""),"Data is Missing.",""))</f>
        <v/>
      </c>
      <c r="O654" s="194" t="str">
        <f>IF(B654="","",IF(AND(Input!J653="",IFERROR(VLOOKUP(K654,UIR!$A$2:$P$21,4,FALSE),"")&lt;&gt;""),"Data is Missing.",""))</f>
        <v/>
      </c>
      <c r="P654" s="194" t="str">
        <f>IF(B654="","",IF(AND(Input!K653="",IFERROR(VLOOKUP(K654,UIR!$A$2:$P$21,5,FALSE),"")&lt;&gt;""),"Data is Missing.",""))</f>
        <v/>
      </c>
      <c r="Q654" s="194" t="str">
        <f>IF(B654="","",IF(AND(Input!L653="",IFERROR(VLOOKUP(K654,UIR!$A$2:$P$21,6,FALSE),"")&lt;&gt;""),"Data is Missing.",""))</f>
        <v/>
      </c>
      <c r="R654" s="194" t="str">
        <f>IF(B654="","",IF(AND(Input!M653="",IFERROR(VLOOKUP(K654,UIR!$A$2:$P$21,7,FALSE),"")&lt;&gt;""),"Data is Missing.",""))</f>
        <v/>
      </c>
      <c r="S654" s="194" t="str">
        <f>IF(B654="","",IF(AND(Input!P653="",IFERROR(VLOOKUP(K654,UIR!$A$2:$P$21,8,FALSE),"")&lt;&gt;""),"Data is Missing.",""))</f>
        <v/>
      </c>
      <c r="T654" s="194" t="str">
        <f>IF(B654="","",IF(AND(Input!Q653="",IFERROR(VLOOKUP(K654,UIR!$A$2:$P$21,9,FALSE),"")&lt;&gt;""),"Data is Missing.",""))</f>
        <v/>
      </c>
      <c r="U654" s="194"/>
      <c r="V654" s="194" t="str">
        <f>IF(B654="","",IF(AND(Input!S653="",IFERROR(VLOOKUP(K654,UIR!$A$2:$P$21,11,FALSE),"")&lt;&gt;""),"Data is Missing.",""))</f>
        <v/>
      </c>
      <c r="W654" s="194" t="str">
        <f>IF(B654="","",IF(AND(Input!T653="",IFERROR(VLOOKUP(K654,UIR!$A$2:$P$21,12,FALSE),"")&lt;&gt;""),"Data is Missing.",""))</f>
        <v/>
      </c>
      <c r="X654" s="194" t="str">
        <f>IF(B654="","",IF(AND(Input!V653="",IFERROR(VLOOKUP(K654,UIR!$A$2:$P$21,13,FALSE),"")&lt;&gt;""),"Data is Missing.",""))</f>
        <v/>
      </c>
      <c r="Y654" s="194" t="str">
        <f>IF(B654="","",IF(AND(Input!W653="",IFERROR(VLOOKUP(K654,UIR!$A$2:$P$21,14,FALSE),"")&lt;&gt;""),"Data is Missing.",""))</f>
        <v/>
      </c>
      <c r="Z654" s="194" t="str">
        <f>IF(B654="","",IF(AND(Input!X653="",IFERROR(VLOOKUP(K654,UIR!$A$2:$P$21,15,FALSE),"")&lt;&gt;""),"Data is Missing.",""))</f>
        <v/>
      </c>
      <c r="AA654" s="195" t="str">
        <f>IF(B654="","",IF(AND(Input!Y653="",IFERROR(VLOOKUP(K654,UIR!$A$2:$P$21,16,FALSE),"")&lt;&gt;""),"Data is Missing.",""))</f>
        <v/>
      </c>
      <c r="AC654" s="202" t="str">
        <f>IF(ISERROR(IF(Input!D653="","",IF(ISERROR(VLOOKUP(Input!D653,'Measure List'!$A$2:$A$30000,1,0)),"Invalid RefNo",""))),"",IF(Input!D653="","",IF(ISERROR(VLOOKUP(Input!D653,'Measure List'!$A$2:$A$30000,1,0)),"Invalid RefNo","")))</f>
        <v/>
      </c>
      <c r="AD654" s="156"/>
      <c r="AE654" s="156"/>
      <c r="AF654" s="156"/>
      <c r="AG654" s="156"/>
      <c r="AH654" s="156"/>
      <c r="AI654" s="156"/>
      <c r="AJ654" s="156"/>
      <c r="AK654" s="156"/>
      <c r="AL654" s="203" t="str">
        <f>IF(COUNTIF(Dropdowns!$K$2:$K$7,Input!S653)&gt;0,"",IF(Input!S653="","","Invalid Type"))</f>
        <v/>
      </c>
      <c r="AN654" s="204" t="str">
        <f>IF(Input!C653="","",IF(ISNUMBER(VALUE(Input!C653)),"","Needs to be a number."))</f>
        <v/>
      </c>
      <c r="AO654" s="205" t="str">
        <f>IF(Input!E653="","",IF(ISNUMBER(VALUE(Input!E653)),"","Needs to be a number."))</f>
        <v/>
      </c>
      <c r="AP654" s="205" t="str">
        <f>IF(Input!N653="","",IF(ISNUMBER(VALUE(Input!N653)),"","Needs to be a number."))</f>
        <v/>
      </c>
      <c r="AQ654" s="205" t="str">
        <f>IF(Input!O653="","",IF(ISNUMBER(VALUE(Input!O653)),"","Needs to be a number."))</f>
        <v/>
      </c>
      <c r="AR654" s="205" t="str">
        <f>IF(Input!V653="","",IF(ISNUMBER(VALUE(Input!V653)),"","Needs to be a number."))</f>
        <v/>
      </c>
      <c r="AS654" s="205" t="str">
        <f>IF(Input!W653="","",IF(ISNUMBER(VALUE(Input!W653)),"","Needs to be a number."))</f>
        <v/>
      </c>
      <c r="AT654" s="205" t="str">
        <f>IF(Input!X653="","",IF(ISNUMBER(VALUE(Input!X653)),"","Needs to be a number."))</f>
        <v/>
      </c>
      <c r="AU654" s="206" t="str">
        <f>IF(Input!Y653="","",IF(ISNUMBER(VALUE(Input!Y653)),"","Needs to be a number."))</f>
        <v/>
      </c>
      <c r="AW654" s="259" t="str">
        <f>IF(OR(VALUE(Input!C653)&lt;0,VALUE(Input!C653)&gt;100), "Invalid EEI %","")</f>
        <v/>
      </c>
      <c r="AX654" s="207"/>
      <c r="AY654" s="278" t="str">
        <f>IF(Input!E653="","",IF(VALUE(Input!E653)=0,"Do not enter 0.",""))</f>
        <v/>
      </c>
    </row>
    <row r="655" spans="2:51" x14ac:dyDescent="0.3">
      <c r="B655" s="188" t="str">
        <f>Input!A654</f>
        <v/>
      </c>
      <c r="C655" s="189" t="str">
        <f>IF(ISERROR(IF(AND(Input!$A654="",SUMPRODUCT(--(LEN(Input!$A655:'Input'!$A$1006)&gt;0))&lt;&gt;0),"Row is skipped.",IF(AND(Input!$A654="",Input!$A655=""),"", IF(Input!B654="","Data is missing.","")))),"",IF(AND(Input!$A654="",SUMPRODUCT(--(LEN(Input!$A655:'Input'!$A$1006)&gt;0))&lt;&gt;0),"Row is skipped.",IF(AND(Input!$A654="",Input!$A655=""),"", IF(Input!B654="","Data is missing.",""))))</f>
        <v/>
      </c>
      <c r="D655" s="189" t="str">
        <f>IF(ISERROR(IF(AND(Input!$A654="",SUMPRODUCT(--(LEN(Input!$A655:'Input'!$A$1006)&gt;0))&lt;&gt;0),"Row is skipped.",IF(AND(Input!$A654="",Input!$A655=""),"", IF(Input!C654="","Data is missing.","")))),"",IF(AND(Input!$A654="",SUMPRODUCT(--(LEN(Input!$A655:'Input'!$A$1006)&gt;0))&lt;&gt;0),"Row is skipped.",IF(AND(Input!$A654="",Input!$A655=""),"", IF(Input!C654="","Data is missing.",""))))</f>
        <v/>
      </c>
      <c r="E655" s="189" t="str">
        <f>IF(ISERROR(IF(AND(Input!$A654="",SUMPRODUCT(--(LEN(Input!$A655:'Input'!$A$1006)&gt;0))&lt;&gt;0),"Row is skipped.",IF(AND(Input!$A654="",Input!$A655=""),"", IF(Input!D654="","Data is missing.","")))),"",IF(AND(Input!$A654="",SUMPRODUCT(--(LEN(Input!$A655:'Input'!$A$1006)&gt;0))&lt;&gt;0),"Row is skipped.",IF(AND(Input!$A654="",Input!$A655=""),"", IF(Input!D654="","Data is missing.",""))))</f>
        <v/>
      </c>
      <c r="F655" s="189" t="str">
        <f>IF(ISERROR(IF(AND(Input!$A654="",SUMPRODUCT(--(LEN(Input!$A655:'Input'!$A$1006)&gt;0))&lt;&gt;0),"Row is skipped.",IF(AND(Input!$A654="",Input!$A655=""),"", IF(Input!E654="","Data is missing.","")))),"",IF(AND(Input!$A654="",SUMPRODUCT(--(LEN(Input!$A655:'Input'!$A$1006)&gt;0))&lt;&gt;0),"Row is skipped.",IF(AND(Input!$A654="",Input!$A655=""),"", IF(Input!E654="","Data is missing.",""))))</f>
        <v/>
      </c>
      <c r="G655" s="189" t="str">
        <f>IF(ISERROR(IF(AND(Input!$A654="",SUMPRODUCT(--(LEN(Input!$A655:'Input'!$A$1006)&gt;0))&lt;&gt;0),"Row is skipped.",IF(AND(Input!$A654="",Input!$A655=""),"", IF(Input!F654="","Data is missing.","")))),"",IF(AND(Input!$A654="",SUMPRODUCT(--(LEN(Input!$A655:'Input'!$A$1006)&gt;0))&lt;&gt;0),"Row is skipped.",IF(AND(Input!$A654="",Input!$A655=""),"", IF(Input!F654="","Data is missing.",""))))</f>
        <v/>
      </c>
      <c r="H655" s="190" t="str">
        <f>IF(ISERROR(IF(AND(Input!$A654="",SUMPRODUCT(--(LEN(Input!$A655:'Input'!$A$1006)&gt;0))&lt;&gt;0),"Row is skipped.",IF(AND(Input!$A654="",Input!$A655=""),"", IF(Input!G654="","Data is missing.","")))),"",IF(AND(Input!$A654="",SUMPRODUCT(--(LEN(Input!$A655:'Input'!$A$1006)&gt;0))&lt;&gt;0),"Row is skipped.",IF(AND(Input!$A654="",Input!$A655=""),"", IF(Input!G654="","Data is missing.",""))))</f>
        <v/>
      </c>
      <c r="I655" s="156"/>
      <c r="J655" s="191" t="str">
        <f>IFERROR(VLOOKUP(VLOOKUP(Input!$D654,'Measure List'!$A:$AN,40,FALSE),UIR!$A$1:$Q$27,17,FALSE),"")</f>
        <v/>
      </c>
      <c r="K655" s="192" t="str">
        <f>IFERROR(VLOOKUP(Input!$D654,'Measure List'!$A:$AN,40,FALSE),"")</f>
        <v/>
      </c>
      <c r="L655" s="156"/>
      <c r="M655" s="193" t="str">
        <f>IF(B655="","",IF(AND(Input!H654="",IFERROR(VLOOKUP(K655,UIR!$A$2:$P$21,2,FALSE),"")&lt;&gt;""),"Data is Missing.",""))</f>
        <v/>
      </c>
      <c r="N655" s="194" t="str">
        <f>IF(B655="","",IF(AND(Input!I654="",IFERROR(VLOOKUP(K655,UIR!$A$2:$P$21,3,FALSE),"")&lt;&gt;""),"Data is Missing.",""))</f>
        <v/>
      </c>
      <c r="O655" s="194" t="str">
        <f>IF(B655="","",IF(AND(Input!J654="",IFERROR(VLOOKUP(K655,UIR!$A$2:$P$21,4,FALSE),"")&lt;&gt;""),"Data is Missing.",""))</f>
        <v/>
      </c>
      <c r="P655" s="194" t="str">
        <f>IF(B655="","",IF(AND(Input!K654="",IFERROR(VLOOKUP(K655,UIR!$A$2:$P$21,5,FALSE),"")&lt;&gt;""),"Data is Missing.",""))</f>
        <v/>
      </c>
      <c r="Q655" s="194" t="str">
        <f>IF(B655="","",IF(AND(Input!L654="",IFERROR(VLOOKUP(K655,UIR!$A$2:$P$21,6,FALSE),"")&lt;&gt;""),"Data is Missing.",""))</f>
        <v/>
      </c>
      <c r="R655" s="194" t="str">
        <f>IF(B655="","",IF(AND(Input!M654="",IFERROR(VLOOKUP(K655,UIR!$A$2:$P$21,7,FALSE),"")&lt;&gt;""),"Data is Missing.",""))</f>
        <v/>
      </c>
      <c r="S655" s="194" t="str">
        <f>IF(B655="","",IF(AND(Input!P654="",IFERROR(VLOOKUP(K655,UIR!$A$2:$P$21,8,FALSE),"")&lt;&gt;""),"Data is Missing.",""))</f>
        <v/>
      </c>
      <c r="T655" s="194" t="str">
        <f>IF(B655="","",IF(AND(Input!Q654="",IFERROR(VLOOKUP(K655,UIR!$A$2:$P$21,9,FALSE),"")&lt;&gt;""),"Data is Missing.",""))</f>
        <v/>
      </c>
      <c r="U655" s="194"/>
      <c r="V655" s="194" t="str">
        <f>IF(B655="","",IF(AND(Input!S654="",IFERROR(VLOOKUP(K655,UIR!$A$2:$P$21,11,FALSE),"")&lt;&gt;""),"Data is Missing.",""))</f>
        <v/>
      </c>
      <c r="W655" s="194" t="str">
        <f>IF(B655="","",IF(AND(Input!T654="",IFERROR(VLOOKUP(K655,UIR!$A$2:$P$21,12,FALSE),"")&lt;&gt;""),"Data is Missing.",""))</f>
        <v/>
      </c>
      <c r="X655" s="194" t="str">
        <f>IF(B655="","",IF(AND(Input!V654="",IFERROR(VLOOKUP(K655,UIR!$A$2:$P$21,13,FALSE),"")&lt;&gt;""),"Data is Missing.",""))</f>
        <v/>
      </c>
      <c r="Y655" s="194" t="str">
        <f>IF(B655="","",IF(AND(Input!W654="",IFERROR(VLOOKUP(K655,UIR!$A$2:$P$21,14,FALSE),"")&lt;&gt;""),"Data is Missing.",""))</f>
        <v/>
      </c>
      <c r="Z655" s="194" t="str">
        <f>IF(B655="","",IF(AND(Input!X654="",IFERROR(VLOOKUP(K655,UIR!$A$2:$P$21,15,FALSE),"")&lt;&gt;""),"Data is Missing.",""))</f>
        <v/>
      </c>
      <c r="AA655" s="195" t="str">
        <f>IF(B655="","",IF(AND(Input!Y654="",IFERROR(VLOOKUP(K655,UIR!$A$2:$P$21,16,FALSE),"")&lt;&gt;""),"Data is Missing.",""))</f>
        <v/>
      </c>
      <c r="AC655" s="202" t="str">
        <f>IF(ISERROR(IF(Input!D654="","",IF(ISERROR(VLOOKUP(Input!D654,'Measure List'!$A$2:$A$30000,1,0)),"Invalid RefNo",""))),"",IF(Input!D654="","",IF(ISERROR(VLOOKUP(Input!D654,'Measure List'!$A$2:$A$30000,1,0)),"Invalid RefNo","")))</f>
        <v/>
      </c>
      <c r="AD655" s="156"/>
      <c r="AE655" s="156"/>
      <c r="AF655" s="156"/>
      <c r="AG655" s="156"/>
      <c r="AH655" s="156"/>
      <c r="AI655" s="156"/>
      <c r="AJ655" s="156"/>
      <c r="AK655" s="156"/>
      <c r="AL655" s="203" t="str">
        <f>IF(COUNTIF(Dropdowns!$K$2:$K$7,Input!S654)&gt;0,"",IF(Input!S654="","","Invalid Type"))</f>
        <v/>
      </c>
      <c r="AN655" s="204" t="str">
        <f>IF(Input!C654="","",IF(ISNUMBER(VALUE(Input!C654)),"","Needs to be a number."))</f>
        <v/>
      </c>
      <c r="AO655" s="205" t="str">
        <f>IF(Input!E654="","",IF(ISNUMBER(VALUE(Input!E654)),"","Needs to be a number."))</f>
        <v/>
      </c>
      <c r="AP655" s="205" t="str">
        <f>IF(Input!N654="","",IF(ISNUMBER(VALUE(Input!N654)),"","Needs to be a number."))</f>
        <v/>
      </c>
      <c r="AQ655" s="205" t="str">
        <f>IF(Input!O654="","",IF(ISNUMBER(VALUE(Input!O654)),"","Needs to be a number."))</f>
        <v/>
      </c>
      <c r="AR655" s="205" t="str">
        <f>IF(Input!V654="","",IF(ISNUMBER(VALUE(Input!V654)),"","Needs to be a number."))</f>
        <v/>
      </c>
      <c r="AS655" s="205" t="str">
        <f>IF(Input!W654="","",IF(ISNUMBER(VALUE(Input!W654)),"","Needs to be a number."))</f>
        <v/>
      </c>
      <c r="AT655" s="205" t="str">
        <f>IF(Input!X654="","",IF(ISNUMBER(VALUE(Input!X654)),"","Needs to be a number."))</f>
        <v/>
      </c>
      <c r="AU655" s="206" t="str">
        <f>IF(Input!Y654="","",IF(ISNUMBER(VALUE(Input!Y654)),"","Needs to be a number."))</f>
        <v/>
      </c>
      <c r="AW655" s="259" t="str">
        <f>IF(OR(VALUE(Input!C654)&lt;0,VALUE(Input!C654)&gt;100), "Invalid EEI %","")</f>
        <v/>
      </c>
      <c r="AX655" s="207"/>
      <c r="AY655" s="278" t="str">
        <f>IF(Input!E654="","",IF(VALUE(Input!E654)=0,"Do not enter 0.",""))</f>
        <v/>
      </c>
    </row>
    <row r="656" spans="2:51" x14ac:dyDescent="0.3">
      <c r="B656" s="188" t="str">
        <f>Input!A655</f>
        <v/>
      </c>
      <c r="C656" s="189" t="str">
        <f>IF(ISERROR(IF(AND(Input!$A655="",SUMPRODUCT(--(LEN(Input!$A656:'Input'!$A$1006)&gt;0))&lt;&gt;0),"Row is skipped.",IF(AND(Input!$A655="",Input!$A656=""),"", IF(Input!B655="","Data is missing.","")))),"",IF(AND(Input!$A655="",SUMPRODUCT(--(LEN(Input!$A656:'Input'!$A$1006)&gt;0))&lt;&gt;0),"Row is skipped.",IF(AND(Input!$A655="",Input!$A656=""),"", IF(Input!B655="","Data is missing.",""))))</f>
        <v/>
      </c>
      <c r="D656" s="189" t="str">
        <f>IF(ISERROR(IF(AND(Input!$A655="",SUMPRODUCT(--(LEN(Input!$A656:'Input'!$A$1006)&gt;0))&lt;&gt;0),"Row is skipped.",IF(AND(Input!$A655="",Input!$A656=""),"", IF(Input!C655="","Data is missing.","")))),"",IF(AND(Input!$A655="",SUMPRODUCT(--(LEN(Input!$A656:'Input'!$A$1006)&gt;0))&lt;&gt;0),"Row is skipped.",IF(AND(Input!$A655="",Input!$A656=""),"", IF(Input!C655="","Data is missing.",""))))</f>
        <v/>
      </c>
      <c r="E656" s="189" t="str">
        <f>IF(ISERROR(IF(AND(Input!$A655="",SUMPRODUCT(--(LEN(Input!$A656:'Input'!$A$1006)&gt;0))&lt;&gt;0),"Row is skipped.",IF(AND(Input!$A655="",Input!$A656=""),"", IF(Input!D655="","Data is missing.","")))),"",IF(AND(Input!$A655="",SUMPRODUCT(--(LEN(Input!$A656:'Input'!$A$1006)&gt;0))&lt;&gt;0),"Row is skipped.",IF(AND(Input!$A655="",Input!$A656=""),"", IF(Input!D655="","Data is missing.",""))))</f>
        <v/>
      </c>
      <c r="F656" s="189" t="str">
        <f>IF(ISERROR(IF(AND(Input!$A655="",SUMPRODUCT(--(LEN(Input!$A656:'Input'!$A$1006)&gt;0))&lt;&gt;0),"Row is skipped.",IF(AND(Input!$A655="",Input!$A656=""),"", IF(Input!E655="","Data is missing.","")))),"",IF(AND(Input!$A655="",SUMPRODUCT(--(LEN(Input!$A656:'Input'!$A$1006)&gt;0))&lt;&gt;0),"Row is skipped.",IF(AND(Input!$A655="",Input!$A656=""),"", IF(Input!E655="","Data is missing.",""))))</f>
        <v/>
      </c>
      <c r="G656" s="189" t="str">
        <f>IF(ISERROR(IF(AND(Input!$A655="",SUMPRODUCT(--(LEN(Input!$A656:'Input'!$A$1006)&gt;0))&lt;&gt;0),"Row is skipped.",IF(AND(Input!$A655="",Input!$A656=""),"", IF(Input!F655="","Data is missing.","")))),"",IF(AND(Input!$A655="",SUMPRODUCT(--(LEN(Input!$A656:'Input'!$A$1006)&gt;0))&lt;&gt;0),"Row is skipped.",IF(AND(Input!$A655="",Input!$A656=""),"", IF(Input!F655="","Data is missing.",""))))</f>
        <v/>
      </c>
      <c r="H656" s="190" t="str">
        <f>IF(ISERROR(IF(AND(Input!$A655="",SUMPRODUCT(--(LEN(Input!$A656:'Input'!$A$1006)&gt;0))&lt;&gt;0),"Row is skipped.",IF(AND(Input!$A655="",Input!$A656=""),"", IF(Input!G655="","Data is missing.","")))),"",IF(AND(Input!$A655="",SUMPRODUCT(--(LEN(Input!$A656:'Input'!$A$1006)&gt;0))&lt;&gt;0),"Row is skipped.",IF(AND(Input!$A655="",Input!$A656=""),"", IF(Input!G655="","Data is missing.",""))))</f>
        <v/>
      </c>
      <c r="I656" s="156"/>
      <c r="J656" s="191" t="str">
        <f>IFERROR(VLOOKUP(VLOOKUP(Input!$D655,'Measure List'!$A:$AN,40,FALSE),UIR!$A$1:$Q$27,17,FALSE),"")</f>
        <v/>
      </c>
      <c r="K656" s="192" t="str">
        <f>IFERROR(VLOOKUP(Input!$D655,'Measure List'!$A:$AN,40,FALSE),"")</f>
        <v/>
      </c>
      <c r="L656" s="156"/>
      <c r="M656" s="193" t="str">
        <f>IF(B656="","",IF(AND(Input!H655="",IFERROR(VLOOKUP(K656,UIR!$A$2:$P$21,2,FALSE),"")&lt;&gt;""),"Data is Missing.",""))</f>
        <v/>
      </c>
      <c r="N656" s="194" t="str">
        <f>IF(B656="","",IF(AND(Input!I655="",IFERROR(VLOOKUP(K656,UIR!$A$2:$P$21,3,FALSE),"")&lt;&gt;""),"Data is Missing.",""))</f>
        <v/>
      </c>
      <c r="O656" s="194" t="str">
        <f>IF(B656="","",IF(AND(Input!J655="",IFERROR(VLOOKUP(K656,UIR!$A$2:$P$21,4,FALSE),"")&lt;&gt;""),"Data is Missing.",""))</f>
        <v/>
      </c>
      <c r="P656" s="194" t="str">
        <f>IF(B656="","",IF(AND(Input!K655="",IFERROR(VLOOKUP(K656,UIR!$A$2:$P$21,5,FALSE),"")&lt;&gt;""),"Data is Missing.",""))</f>
        <v/>
      </c>
      <c r="Q656" s="194" t="str">
        <f>IF(B656="","",IF(AND(Input!L655="",IFERROR(VLOOKUP(K656,UIR!$A$2:$P$21,6,FALSE),"")&lt;&gt;""),"Data is Missing.",""))</f>
        <v/>
      </c>
      <c r="R656" s="194" t="str">
        <f>IF(B656="","",IF(AND(Input!M655="",IFERROR(VLOOKUP(K656,UIR!$A$2:$P$21,7,FALSE),"")&lt;&gt;""),"Data is Missing.",""))</f>
        <v/>
      </c>
      <c r="S656" s="194" t="str">
        <f>IF(B656="","",IF(AND(Input!P655="",IFERROR(VLOOKUP(K656,UIR!$A$2:$P$21,8,FALSE),"")&lt;&gt;""),"Data is Missing.",""))</f>
        <v/>
      </c>
      <c r="T656" s="194" t="str">
        <f>IF(B656="","",IF(AND(Input!Q655="",IFERROR(VLOOKUP(K656,UIR!$A$2:$P$21,9,FALSE),"")&lt;&gt;""),"Data is Missing.",""))</f>
        <v/>
      </c>
      <c r="U656" s="194"/>
      <c r="V656" s="194" t="str">
        <f>IF(B656="","",IF(AND(Input!S655="",IFERROR(VLOOKUP(K656,UIR!$A$2:$P$21,11,FALSE),"")&lt;&gt;""),"Data is Missing.",""))</f>
        <v/>
      </c>
      <c r="W656" s="194" t="str">
        <f>IF(B656="","",IF(AND(Input!T655="",IFERROR(VLOOKUP(K656,UIR!$A$2:$P$21,12,FALSE),"")&lt;&gt;""),"Data is Missing.",""))</f>
        <v/>
      </c>
      <c r="X656" s="194" t="str">
        <f>IF(B656="","",IF(AND(Input!V655="",IFERROR(VLOOKUP(K656,UIR!$A$2:$P$21,13,FALSE),"")&lt;&gt;""),"Data is Missing.",""))</f>
        <v/>
      </c>
      <c r="Y656" s="194" t="str">
        <f>IF(B656="","",IF(AND(Input!W655="",IFERROR(VLOOKUP(K656,UIR!$A$2:$P$21,14,FALSE),"")&lt;&gt;""),"Data is Missing.",""))</f>
        <v/>
      </c>
      <c r="Z656" s="194" t="str">
        <f>IF(B656="","",IF(AND(Input!X655="",IFERROR(VLOOKUP(K656,UIR!$A$2:$P$21,15,FALSE),"")&lt;&gt;""),"Data is Missing.",""))</f>
        <v/>
      </c>
      <c r="AA656" s="195" t="str">
        <f>IF(B656="","",IF(AND(Input!Y655="",IFERROR(VLOOKUP(K656,UIR!$A$2:$P$21,16,FALSE),"")&lt;&gt;""),"Data is Missing.",""))</f>
        <v/>
      </c>
      <c r="AC656" s="202" t="str">
        <f>IF(ISERROR(IF(Input!D655="","",IF(ISERROR(VLOOKUP(Input!D655,'Measure List'!$A$2:$A$30000,1,0)),"Invalid RefNo",""))),"",IF(Input!D655="","",IF(ISERROR(VLOOKUP(Input!D655,'Measure List'!$A$2:$A$30000,1,0)),"Invalid RefNo","")))</f>
        <v/>
      </c>
      <c r="AD656" s="156"/>
      <c r="AE656" s="156"/>
      <c r="AF656" s="156"/>
      <c r="AG656" s="156"/>
      <c r="AH656" s="156"/>
      <c r="AI656" s="156"/>
      <c r="AJ656" s="156"/>
      <c r="AK656" s="156"/>
      <c r="AL656" s="203" t="str">
        <f>IF(COUNTIF(Dropdowns!$K$2:$K$7,Input!S655)&gt;0,"",IF(Input!S655="","","Invalid Type"))</f>
        <v/>
      </c>
      <c r="AN656" s="204" t="str">
        <f>IF(Input!C655="","",IF(ISNUMBER(VALUE(Input!C655)),"","Needs to be a number."))</f>
        <v/>
      </c>
      <c r="AO656" s="205" t="str">
        <f>IF(Input!E655="","",IF(ISNUMBER(VALUE(Input!E655)),"","Needs to be a number."))</f>
        <v/>
      </c>
      <c r="AP656" s="205" t="str">
        <f>IF(Input!N655="","",IF(ISNUMBER(VALUE(Input!N655)),"","Needs to be a number."))</f>
        <v/>
      </c>
      <c r="AQ656" s="205" t="str">
        <f>IF(Input!O655="","",IF(ISNUMBER(VALUE(Input!O655)),"","Needs to be a number."))</f>
        <v/>
      </c>
      <c r="AR656" s="205" t="str">
        <f>IF(Input!V655="","",IF(ISNUMBER(VALUE(Input!V655)),"","Needs to be a number."))</f>
        <v/>
      </c>
      <c r="AS656" s="205" t="str">
        <f>IF(Input!W655="","",IF(ISNUMBER(VALUE(Input!W655)),"","Needs to be a number."))</f>
        <v/>
      </c>
      <c r="AT656" s="205" t="str">
        <f>IF(Input!X655="","",IF(ISNUMBER(VALUE(Input!X655)),"","Needs to be a number."))</f>
        <v/>
      </c>
      <c r="AU656" s="206" t="str">
        <f>IF(Input!Y655="","",IF(ISNUMBER(VALUE(Input!Y655)),"","Needs to be a number."))</f>
        <v/>
      </c>
      <c r="AW656" s="259" t="str">
        <f>IF(OR(VALUE(Input!C655)&lt;0,VALUE(Input!C655)&gt;100), "Invalid EEI %","")</f>
        <v/>
      </c>
      <c r="AX656" s="207"/>
      <c r="AY656" s="278" t="str">
        <f>IF(Input!E655="","",IF(VALUE(Input!E655)=0,"Do not enter 0.",""))</f>
        <v/>
      </c>
    </row>
    <row r="657" spans="2:51" x14ac:dyDescent="0.3">
      <c r="B657" s="188" t="str">
        <f>Input!A656</f>
        <v/>
      </c>
      <c r="C657" s="189" t="str">
        <f>IF(ISERROR(IF(AND(Input!$A656="",SUMPRODUCT(--(LEN(Input!$A657:'Input'!$A$1006)&gt;0))&lt;&gt;0),"Row is skipped.",IF(AND(Input!$A656="",Input!$A657=""),"", IF(Input!B656="","Data is missing.","")))),"",IF(AND(Input!$A656="",SUMPRODUCT(--(LEN(Input!$A657:'Input'!$A$1006)&gt;0))&lt;&gt;0),"Row is skipped.",IF(AND(Input!$A656="",Input!$A657=""),"", IF(Input!B656="","Data is missing.",""))))</f>
        <v/>
      </c>
      <c r="D657" s="189" t="str">
        <f>IF(ISERROR(IF(AND(Input!$A656="",SUMPRODUCT(--(LEN(Input!$A657:'Input'!$A$1006)&gt;0))&lt;&gt;0),"Row is skipped.",IF(AND(Input!$A656="",Input!$A657=""),"", IF(Input!C656="","Data is missing.","")))),"",IF(AND(Input!$A656="",SUMPRODUCT(--(LEN(Input!$A657:'Input'!$A$1006)&gt;0))&lt;&gt;0),"Row is skipped.",IF(AND(Input!$A656="",Input!$A657=""),"", IF(Input!C656="","Data is missing.",""))))</f>
        <v/>
      </c>
      <c r="E657" s="189" t="str">
        <f>IF(ISERROR(IF(AND(Input!$A656="",SUMPRODUCT(--(LEN(Input!$A657:'Input'!$A$1006)&gt;0))&lt;&gt;0),"Row is skipped.",IF(AND(Input!$A656="",Input!$A657=""),"", IF(Input!D656="","Data is missing.","")))),"",IF(AND(Input!$A656="",SUMPRODUCT(--(LEN(Input!$A657:'Input'!$A$1006)&gt;0))&lt;&gt;0),"Row is skipped.",IF(AND(Input!$A656="",Input!$A657=""),"", IF(Input!D656="","Data is missing.",""))))</f>
        <v/>
      </c>
      <c r="F657" s="189" t="str">
        <f>IF(ISERROR(IF(AND(Input!$A656="",SUMPRODUCT(--(LEN(Input!$A657:'Input'!$A$1006)&gt;0))&lt;&gt;0),"Row is skipped.",IF(AND(Input!$A656="",Input!$A657=""),"", IF(Input!E656="","Data is missing.","")))),"",IF(AND(Input!$A656="",SUMPRODUCT(--(LEN(Input!$A657:'Input'!$A$1006)&gt;0))&lt;&gt;0),"Row is skipped.",IF(AND(Input!$A656="",Input!$A657=""),"", IF(Input!E656="","Data is missing.",""))))</f>
        <v/>
      </c>
      <c r="G657" s="189" t="str">
        <f>IF(ISERROR(IF(AND(Input!$A656="",SUMPRODUCT(--(LEN(Input!$A657:'Input'!$A$1006)&gt;0))&lt;&gt;0),"Row is skipped.",IF(AND(Input!$A656="",Input!$A657=""),"", IF(Input!F656="","Data is missing.","")))),"",IF(AND(Input!$A656="",SUMPRODUCT(--(LEN(Input!$A657:'Input'!$A$1006)&gt;0))&lt;&gt;0),"Row is skipped.",IF(AND(Input!$A656="",Input!$A657=""),"", IF(Input!F656="","Data is missing.",""))))</f>
        <v/>
      </c>
      <c r="H657" s="190" t="str">
        <f>IF(ISERROR(IF(AND(Input!$A656="",SUMPRODUCT(--(LEN(Input!$A657:'Input'!$A$1006)&gt;0))&lt;&gt;0),"Row is skipped.",IF(AND(Input!$A656="",Input!$A657=""),"", IF(Input!G656="","Data is missing.","")))),"",IF(AND(Input!$A656="",SUMPRODUCT(--(LEN(Input!$A657:'Input'!$A$1006)&gt;0))&lt;&gt;0),"Row is skipped.",IF(AND(Input!$A656="",Input!$A657=""),"", IF(Input!G656="","Data is missing.",""))))</f>
        <v/>
      </c>
      <c r="I657" s="156"/>
      <c r="J657" s="191" t="str">
        <f>IFERROR(VLOOKUP(VLOOKUP(Input!$D656,'Measure List'!$A:$AN,40,FALSE),UIR!$A$1:$Q$27,17,FALSE),"")</f>
        <v/>
      </c>
      <c r="K657" s="192" t="str">
        <f>IFERROR(VLOOKUP(Input!$D656,'Measure List'!$A:$AN,40,FALSE),"")</f>
        <v/>
      </c>
      <c r="L657" s="156"/>
      <c r="M657" s="193" t="str">
        <f>IF(B657="","",IF(AND(Input!H656="",IFERROR(VLOOKUP(K657,UIR!$A$2:$P$21,2,FALSE),"")&lt;&gt;""),"Data is Missing.",""))</f>
        <v/>
      </c>
      <c r="N657" s="194" t="str">
        <f>IF(B657="","",IF(AND(Input!I656="",IFERROR(VLOOKUP(K657,UIR!$A$2:$P$21,3,FALSE),"")&lt;&gt;""),"Data is Missing.",""))</f>
        <v/>
      </c>
      <c r="O657" s="194" t="str">
        <f>IF(B657="","",IF(AND(Input!J656="",IFERROR(VLOOKUP(K657,UIR!$A$2:$P$21,4,FALSE),"")&lt;&gt;""),"Data is Missing.",""))</f>
        <v/>
      </c>
      <c r="P657" s="194" t="str">
        <f>IF(B657="","",IF(AND(Input!K656="",IFERROR(VLOOKUP(K657,UIR!$A$2:$P$21,5,FALSE),"")&lt;&gt;""),"Data is Missing.",""))</f>
        <v/>
      </c>
      <c r="Q657" s="194" t="str">
        <f>IF(B657="","",IF(AND(Input!L656="",IFERROR(VLOOKUP(K657,UIR!$A$2:$P$21,6,FALSE),"")&lt;&gt;""),"Data is Missing.",""))</f>
        <v/>
      </c>
      <c r="R657" s="194" t="str">
        <f>IF(B657="","",IF(AND(Input!M656="",IFERROR(VLOOKUP(K657,UIR!$A$2:$P$21,7,FALSE),"")&lt;&gt;""),"Data is Missing.",""))</f>
        <v/>
      </c>
      <c r="S657" s="194" t="str">
        <f>IF(B657="","",IF(AND(Input!P656="",IFERROR(VLOOKUP(K657,UIR!$A$2:$P$21,8,FALSE),"")&lt;&gt;""),"Data is Missing.",""))</f>
        <v/>
      </c>
      <c r="T657" s="194" t="str">
        <f>IF(B657="","",IF(AND(Input!Q656="",IFERROR(VLOOKUP(K657,UIR!$A$2:$P$21,9,FALSE),"")&lt;&gt;""),"Data is Missing.",""))</f>
        <v/>
      </c>
      <c r="U657" s="194"/>
      <c r="V657" s="194" t="str">
        <f>IF(B657="","",IF(AND(Input!S656="",IFERROR(VLOOKUP(K657,UIR!$A$2:$P$21,11,FALSE),"")&lt;&gt;""),"Data is Missing.",""))</f>
        <v/>
      </c>
      <c r="W657" s="194" t="str">
        <f>IF(B657="","",IF(AND(Input!T656="",IFERROR(VLOOKUP(K657,UIR!$A$2:$P$21,12,FALSE),"")&lt;&gt;""),"Data is Missing.",""))</f>
        <v/>
      </c>
      <c r="X657" s="194" t="str">
        <f>IF(B657="","",IF(AND(Input!V656="",IFERROR(VLOOKUP(K657,UIR!$A$2:$P$21,13,FALSE),"")&lt;&gt;""),"Data is Missing.",""))</f>
        <v/>
      </c>
      <c r="Y657" s="194" t="str">
        <f>IF(B657="","",IF(AND(Input!W656="",IFERROR(VLOOKUP(K657,UIR!$A$2:$P$21,14,FALSE),"")&lt;&gt;""),"Data is Missing.",""))</f>
        <v/>
      </c>
      <c r="Z657" s="194" t="str">
        <f>IF(B657="","",IF(AND(Input!X656="",IFERROR(VLOOKUP(K657,UIR!$A$2:$P$21,15,FALSE),"")&lt;&gt;""),"Data is Missing.",""))</f>
        <v/>
      </c>
      <c r="AA657" s="195" t="str">
        <f>IF(B657="","",IF(AND(Input!Y656="",IFERROR(VLOOKUP(K657,UIR!$A$2:$P$21,16,FALSE),"")&lt;&gt;""),"Data is Missing.",""))</f>
        <v/>
      </c>
      <c r="AC657" s="202" t="str">
        <f>IF(ISERROR(IF(Input!D656="","",IF(ISERROR(VLOOKUP(Input!D656,'Measure List'!$A$2:$A$30000,1,0)),"Invalid RefNo",""))),"",IF(Input!D656="","",IF(ISERROR(VLOOKUP(Input!D656,'Measure List'!$A$2:$A$30000,1,0)),"Invalid RefNo","")))</f>
        <v/>
      </c>
      <c r="AD657" s="156"/>
      <c r="AE657" s="156"/>
      <c r="AF657" s="156"/>
      <c r="AG657" s="156"/>
      <c r="AH657" s="156"/>
      <c r="AI657" s="156"/>
      <c r="AJ657" s="156"/>
      <c r="AK657" s="156"/>
      <c r="AL657" s="203" t="str">
        <f>IF(COUNTIF(Dropdowns!$K$2:$K$7,Input!S656)&gt;0,"",IF(Input!S656="","","Invalid Type"))</f>
        <v/>
      </c>
      <c r="AN657" s="204" t="str">
        <f>IF(Input!C656="","",IF(ISNUMBER(VALUE(Input!C656)),"","Needs to be a number."))</f>
        <v/>
      </c>
      <c r="AO657" s="205" t="str">
        <f>IF(Input!E656="","",IF(ISNUMBER(VALUE(Input!E656)),"","Needs to be a number."))</f>
        <v/>
      </c>
      <c r="AP657" s="205" t="str">
        <f>IF(Input!N656="","",IF(ISNUMBER(VALUE(Input!N656)),"","Needs to be a number."))</f>
        <v/>
      </c>
      <c r="AQ657" s="205" t="str">
        <f>IF(Input!O656="","",IF(ISNUMBER(VALUE(Input!O656)),"","Needs to be a number."))</f>
        <v/>
      </c>
      <c r="AR657" s="205" t="str">
        <f>IF(Input!V656="","",IF(ISNUMBER(VALUE(Input!V656)),"","Needs to be a number."))</f>
        <v/>
      </c>
      <c r="AS657" s="205" t="str">
        <f>IF(Input!W656="","",IF(ISNUMBER(VALUE(Input!W656)),"","Needs to be a number."))</f>
        <v/>
      </c>
      <c r="AT657" s="205" t="str">
        <f>IF(Input!X656="","",IF(ISNUMBER(VALUE(Input!X656)),"","Needs to be a number."))</f>
        <v/>
      </c>
      <c r="AU657" s="206" t="str">
        <f>IF(Input!Y656="","",IF(ISNUMBER(VALUE(Input!Y656)),"","Needs to be a number."))</f>
        <v/>
      </c>
      <c r="AW657" s="259" t="str">
        <f>IF(OR(VALUE(Input!C656)&lt;0,VALUE(Input!C656)&gt;100), "Invalid EEI %","")</f>
        <v/>
      </c>
      <c r="AX657" s="207"/>
      <c r="AY657" s="278" t="str">
        <f>IF(Input!E656="","",IF(VALUE(Input!E656)=0,"Do not enter 0.",""))</f>
        <v/>
      </c>
    </row>
    <row r="658" spans="2:51" x14ac:dyDescent="0.3">
      <c r="B658" s="188" t="str">
        <f>Input!A657</f>
        <v/>
      </c>
      <c r="C658" s="189" t="str">
        <f>IF(ISERROR(IF(AND(Input!$A657="",SUMPRODUCT(--(LEN(Input!$A658:'Input'!$A$1006)&gt;0))&lt;&gt;0),"Row is skipped.",IF(AND(Input!$A657="",Input!$A658=""),"", IF(Input!B657="","Data is missing.","")))),"",IF(AND(Input!$A657="",SUMPRODUCT(--(LEN(Input!$A658:'Input'!$A$1006)&gt;0))&lt;&gt;0),"Row is skipped.",IF(AND(Input!$A657="",Input!$A658=""),"", IF(Input!B657="","Data is missing.",""))))</f>
        <v/>
      </c>
      <c r="D658" s="189" t="str">
        <f>IF(ISERROR(IF(AND(Input!$A657="",SUMPRODUCT(--(LEN(Input!$A658:'Input'!$A$1006)&gt;0))&lt;&gt;0),"Row is skipped.",IF(AND(Input!$A657="",Input!$A658=""),"", IF(Input!C657="","Data is missing.","")))),"",IF(AND(Input!$A657="",SUMPRODUCT(--(LEN(Input!$A658:'Input'!$A$1006)&gt;0))&lt;&gt;0),"Row is skipped.",IF(AND(Input!$A657="",Input!$A658=""),"", IF(Input!C657="","Data is missing.",""))))</f>
        <v/>
      </c>
      <c r="E658" s="189" t="str">
        <f>IF(ISERROR(IF(AND(Input!$A657="",SUMPRODUCT(--(LEN(Input!$A658:'Input'!$A$1006)&gt;0))&lt;&gt;0),"Row is skipped.",IF(AND(Input!$A657="",Input!$A658=""),"", IF(Input!D657="","Data is missing.","")))),"",IF(AND(Input!$A657="",SUMPRODUCT(--(LEN(Input!$A658:'Input'!$A$1006)&gt;0))&lt;&gt;0),"Row is skipped.",IF(AND(Input!$A657="",Input!$A658=""),"", IF(Input!D657="","Data is missing.",""))))</f>
        <v/>
      </c>
      <c r="F658" s="189" t="str">
        <f>IF(ISERROR(IF(AND(Input!$A657="",SUMPRODUCT(--(LEN(Input!$A658:'Input'!$A$1006)&gt;0))&lt;&gt;0),"Row is skipped.",IF(AND(Input!$A657="",Input!$A658=""),"", IF(Input!E657="","Data is missing.","")))),"",IF(AND(Input!$A657="",SUMPRODUCT(--(LEN(Input!$A658:'Input'!$A$1006)&gt;0))&lt;&gt;0),"Row is skipped.",IF(AND(Input!$A657="",Input!$A658=""),"", IF(Input!E657="","Data is missing.",""))))</f>
        <v/>
      </c>
      <c r="G658" s="189" t="str">
        <f>IF(ISERROR(IF(AND(Input!$A657="",SUMPRODUCT(--(LEN(Input!$A658:'Input'!$A$1006)&gt;0))&lt;&gt;0),"Row is skipped.",IF(AND(Input!$A657="",Input!$A658=""),"", IF(Input!F657="","Data is missing.","")))),"",IF(AND(Input!$A657="",SUMPRODUCT(--(LEN(Input!$A658:'Input'!$A$1006)&gt;0))&lt;&gt;0),"Row is skipped.",IF(AND(Input!$A657="",Input!$A658=""),"", IF(Input!F657="","Data is missing.",""))))</f>
        <v/>
      </c>
      <c r="H658" s="190" t="str">
        <f>IF(ISERROR(IF(AND(Input!$A657="",SUMPRODUCT(--(LEN(Input!$A658:'Input'!$A$1006)&gt;0))&lt;&gt;0),"Row is skipped.",IF(AND(Input!$A657="",Input!$A658=""),"", IF(Input!G657="","Data is missing.","")))),"",IF(AND(Input!$A657="",SUMPRODUCT(--(LEN(Input!$A658:'Input'!$A$1006)&gt;0))&lt;&gt;0),"Row is skipped.",IF(AND(Input!$A657="",Input!$A658=""),"", IF(Input!G657="","Data is missing.",""))))</f>
        <v/>
      </c>
      <c r="I658" s="156"/>
      <c r="J658" s="191" t="str">
        <f>IFERROR(VLOOKUP(VLOOKUP(Input!$D657,'Measure List'!$A:$AN,40,FALSE),UIR!$A$1:$Q$27,17,FALSE),"")</f>
        <v/>
      </c>
      <c r="K658" s="192" t="str">
        <f>IFERROR(VLOOKUP(Input!$D657,'Measure List'!$A:$AN,40,FALSE),"")</f>
        <v/>
      </c>
      <c r="L658" s="156"/>
      <c r="M658" s="193" t="str">
        <f>IF(B658="","",IF(AND(Input!H657="",IFERROR(VLOOKUP(K658,UIR!$A$2:$P$21,2,FALSE),"")&lt;&gt;""),"Data is Missing.",""))</f>
        <v/>
      </c>
      <c r="N658" s="194" t="str">
        <f>IF(B658="","",IF(AND(Input!I657="",IFERROR(VLOOKUP(K658,UIR!$A$2:$P$21,3,FALSE),"")&lt;&gt;""),"Data is Missing.",""))</f>
        <v/>
      </c>
      <c r="O658" s="194" t="str">
        <f>IF(B658="","",IF(AND(Input!J657="",IFERROR(VLOOKUP(K658,UIR!$A$2:$P$21,4,FALSE),"")&lt;&gt;""),"Data is Missing.",""))</f>
        <v/>
      </c>
      <c r="P658" s="194" t="str">
        <f>IF(B658="","",IF(AND(Input!K657="",IFERROR(VLOOKUP(K658,UIR!$A$2:$P$21,5,FALSE),"")&lt;&gt;""),"Data is Missing.",""))</f>
        <v/>
      </c>
      <c r="Q658" s="194" t="str">
        <f>IF(B658="","",IF(AND(Input!L657="",IFERROR(VLOOKUP(K658,UIR!$A$2:$P$21,6,FALSE),"")&lt;&gt;""),"Data is Missing.",""))</f>
        <v/>
      </c>
      <c r="R658" s="194" t="str">
        <f>IF(B658="","",IF(AND(Input!M657="",IFERROR(VLOOKUP(K658,UIR!$A$2:$P$21,7,FALSE),"")&lt;&gt;""),"Data is Missing.",""))</f>
        <v/>
      </c>
      <c r="S658" s="194" t="str">
        <f>IF(B658="","",IF(AND(Input!P657="",IFERROR(VLOOKUP(K658,UIR!$A$2:$P$21,8,FALSE),"")&lt;&gt;""),"Data is Missing.",""))</f>
        <v/>
      </c>
      <c r="T658" s="194" t="str">
        <f>IF(B658="","",IF(AND(Input!Q657="",IFERROR(VLOOKUP(K658,UIR!$A$2:$P$21,9,FALSE),"")&lt;&gt;""),"Data is Missing.",""))</f>
        <v/>
      </c>
      <c r="U658" s="194"/>
      <c r="V658" s="194" t="str">
        <f>IF(B658="","",IF(AND(Input!S657="",IFERROR(VLOOKUP(K658,UIR!$A$2:$P$21,11,FALSE),"")&lt;&gt;""),"Data is Missing.",""))</f>
        <v/>
      </c>
      <c r="W658" s="194" t="str">
        <f>IF(B658="","",IF(AND(Input!T657="",IFERROR(VLOOKUP(K658,UIR!$A$2:$P$21,12,FALSE),"")&lt;&gt;""),"Data is Missing.",""))</f>
        <v/>
      </c>
      <c r="X658" s="194" t="str">
        <f>IF(B658="","",IF(AND(Input!V657="",IFERROR(VLOOKUP(K658,UIR!$A$2:$P$21,13,FALSE),"")&lt;&gt;""),"Data is Missing.",""))</f>
        <v/>
      </c>
      <c r="Y658" s="194" t="str">
        <f>IF(B658="","",IF(AND(Input!W657="",IFERROR(VLOOKUP(K658,UIR!$A$2:$P$21,14,FALSE),"")&lt;&gt;""),"Data is Missing.",""))</f>
        <v/>
      </c>
      <c r="Z658" s="194" t="str">
        <f>IF(B658="","",IF(AND(Input!X657="",IFERROR(VLOOKUP(K658,UIR!$A$2:$P$21,15,FALSE),"")&lt;&gt;""),"Data is Missing.",""))</f>
        <v/>
      </c>
      <c r="AA658" s="195" t="str">
        <f>IF(B658="","",IF(AND(Input!Y657="",IFERROR(VLOOKUP(K658,UIR!$A$2:$P$21,16,FALSE),"")&lt;&gt;""),"Data is Missing.",""))</f>
        <v/>
      </c>
      <c r="AC658" s="202" t="str">
        <f>IF(ISERROR(IF(Input!D657="","",IF(ISERROR(VLOOKUP(Input!D657,'Measure List'!$A$2:$A$30000,1,0)),"Invalid RefNo",""))),"",IF(Input!D657="","",IF(ISERROR(VLOOKUP(Input!D657,'Measure List'!$A$2:$A$30000,1,0)),"Invalid RefNo","")))</f>
        <v/>
      </c>
      <c r="AD658" s="156"/>
      <c r="AE658" s="156"/>
      <c r="AF658" s="156"/>
      <c r="AG658" s="156"/>
      <c r="AH658" s="156"/>
      <c r="AI658" s="156"/>
      <c r="AJ658" s="156"/>
      <c r="AK658" s="156"/>
      <c r="AL658" s="203" t="str">
        <f>IF(COUNTIF(Dropdowns!$K$2:$K$7,Input!S657)&gt;0,"",IF(Input!S657="","","Invalid Type"))</f>
        <v/>
      </c>
      <c r="AN658" s="204" t="str">
        <f>IF(Input!C657="","",IF(ISNUMBER(VALUE(Input!C657)),"","Needs to be a number."))</f>
        <v/>
      </c>
      <c r="AO658" s="205" t="str">
        <f>IF(Input!E657="","",IF(ISNUMBER(VALUE(Input!E657)),"","Needs to be a number."))</f>
        <v/>
      </c>
      <c r="AP658" s="205" t="str">
        <f>IF(Input!N657="","",IF(ISNUMBER(VALUE(Input!N657)),"","Needs to be a number."))</f>
        <v/>
      </c>
      <c r="AQ658" s="205" t="str">
        <f>IF(Input!O657="","",IF(ISNUMBER(VALUE(Input!O657)),"","Needs to be a number."))</f>
        <v/>
      </c>
      <c r="AR658" s="205" t="str">
        <f>IF(Input!V657="","",IF(ISNUMBER(VALUE(Input!V657)),"","Needs to be a number."))</f>
        <v/>
      </c>
      <c r="AS658" s="205" t="str">
        <f>IF(Input!W657="","",IF(ISNUMBER(VALUE(Input!W657)),"","Needs to be a number."))</f>
        <v/>
      </c>
      <c r="AT658" s="205" t="str">
        <f>IF(Input!X657="","",IF(ISNUMBER(VALUE(Input!X657)),"","Needs to be a number."))</f>
        <v/>
      </c>
      <c r="AU658" s="206" t="str">
        <f>IF(Input!Y657="","",IF(ISNUMBER(VALUE(Input!Y657)),"","Needs to be a number."))</f>
        <v/>
      </c>
      <c r="AW658" s="259" t="str">
        <f>IF(OR(VALUE(Input!C657)&lt;0,VALUE(Input!C657)&gt;100), "Invalid EEI %","")</f>
        <v/>
      </c>
      <c r="AX658" s="207"/>
      <c r="AY658" s="278" t="str">
        <f>IF(Input!E657="","",IF(VALUE(Input!E657)=0,"Do not enter 0.",""))</f>
        <v/>
      </c>
    </row>
    <row r="659" spans="2:51" x14ac:dyDescent="0.3">
      <c r="B659" s="188" t="str">
        <f>Input!A658</f>
        <v/>
      </c>
      <c r="C659" s="189" t="str">
        <f>IF(ISERROR(IF(AND(Input!$A658="",SUMPRODUCT(--(LEN(Input!$A659:'Input'!$A$1006)&gt;0))&lt;&gt;0),"Row is skipped.",IF(AND(Input!$A658="",Input!$A659=""),"", IF(Input!B658="","Data is missing.","")))),"",IF(AND(Input!$A658="",SUMPRODUCT(--(LEN(Input!$A659:'Input'!$A$1006)&gt;0))&lt;&gt;0),"Row is skipped.",IF(AND(Input!$A658="",Input!$A659=""),"", IF(Input!B658="","Data is missing.",""))))</f>
        <v/>
      </c>
      <c r="D659" s="189" t="str">
        <f>IF(ISERROR(IF(AND(Input!$A658="",SUMPRODUCT(--(LEN(Input!$A659:'Input'!$A$1006)&gt;0))&lt;&gt;0),"Row is skipped.",IF(AND(Input!$A658="",Input!$A659=""),"", IF(Input!C658="","Data is missing.","")))),"",IF(AND(Input!$A658="",SUMPRODUCT(--(LEN(Input!$A659:'Input'!$A$1006)&gt;0))&lt;&gt;0),"Row is skipped.",IF(AND(Input!$A658="",Input!$A659=""),"", IF(Input!C658="","Data is missing.",""))))</f>
        <v/>
      </c>
      <c r="E659" s="189" t="str">
        <f>IF(ISERROR(IF(AND(Input!$A658="",SUMPRODUCT(--(LEN(Input!$A659:'Input'!$A$1006)&gt;0))&lt;&gt;0),"Row is skipped.",IF(AND(Input!$A658="",Input!$A659=""),"", IF(Input!D658="","Data is missing.","")))),"",IF(AND(Input!$A658="",SUMPRODUCT(--(LEN(Input!$A659:'Input'!$A$1006)&gt;0))&lt;&gt;0),"Row is skipped.",IF(AND(Input!$A658="",Input!$A659=""),"", IF(Input!D658="","Data is missing.",""))))</f>
        <v/>
      </c>
      <c r="F659" s="189" t="str">
        <f>IF(ISERROR(IF(AND(Input!$A658="",SUMPRODUCT(--(LEN(Input!$A659:'Input'!$A$1006)&gt;0))&lt;&gt;0),"Row is skipped.",IF(AND(Input!$A658="",Input!$A659=""),"", IF(Input!E658="","Data is missing.","")))),"",IF(AND(Input!$A658="",SUMPRODUCT(--(LEN(Input!$A659:'Input'!$A$1006)&gt;0))&lt;&gt;0),"Row is skipped.",IF(AND(Input!$A658="",Input!$A659=""),"", IF(Input!E658="","Data is missing.",""))))</f>
        <v/>
      </c>
      <c r="G659" s="189" t="str">
        <f>IF(ISERROR(IF(AND(Input!$A658="",SUMPRODUCT(--(LEN(Input!$A659:'Input'!$A$1006)&gt;0))&lt;&gt;0),"Row is skipped.",IF(AND(Input!$A658="",Input!$A659=""),"", IF(Input!F658="","Data is missing.","")))),"",IF(AND(Input!$A658="",SUMPRODUCT(--(LEN(Input!$A659:'Input'!$A$1006)&gt;0))&lt;&gt;0),"Row is skipped.",IF(AND(Input!$A658="",Input!$A659=""),"", IF(Input!F658="","Data is missing.",""))))</f>
        <v/>
      </c>
      <c r="H659" s="190" t="str">
        <f>IF(ISERROR(IF(AND(Input!$A658="",SUMPRODUCT(--(LEN(Input!$A659:'Input'!$A$1006)&gt;0))&lt;&gt;0),"Row is skipped.",IF(AND(Input!$A658="",Input!$A659=""),"", IF(Input!G658="","Data is missing.","")))),"",IF(AND(Input!$A658="",SUMPRODUCT(--(LEN(Input!$A659:'Input'!$A$1006)&gt;0))&lt;&gt;0),"Row is skipped.",IF(AND(Input!$A658="",Input!$A659=""),"", IF(Input!G658="","Data is missing.",""))))</f>
        <v/>
      </c>
      <c r="I659" s="156"/>
      <c r="J659" s="191" t="str">
        <f>IFERROR(VLOOKUP(VLOOKUP(Input!$D658,'Measure List'!$A:$AN,40,FALSE),UIR!$A$1:$Q$27,17,FALSE),"")</f>
        <v/>
      </c>
      <c r="K659" s="192" t="str">
        <f>IFERROR(VLOOKUP(Input!$D658,'Measure List'!$A:$AN,40,FALSE),"")</f>
        <v/>
      </c>
      <c r="L659" s="156"/>
      <c r="M659" s="193" t="str">
        <f>IF(B659="","",IF(AND(Input!H658="",IFERROR(VLOOKUP(K659,UIR!$A$2:$P$21,2,FALSE),"")&lt;&gt;""),"Data is Missing.",""))</f>
        <v/>
      </c>
      <c r="N659" s="194" t="str">
        <f>IF(B659="","",IF(AND(Input!I658="",IFERROR(VLOOKUP(K659,UIR!$A$2:$P$21,3,FALSE),"")&lt;&gt;""),"Data is Missing.",""))</f>
        <v/>
      </c>
      <c r="O659" s="194" t="str">
        <f>IF(B659="","",IF(AND(Input!J658="",IFERROR(VLOOKUP(K659,UIR!$A$2:$P$21,4,FALSE),"")&lt;&gt;""),"Data is Missing.",""))</f>
        <v/>
      </c>
      <c r="P659" s="194" t="str">
        <f>IF(B659="","",IF(AND(Input!K658="",IFERROR(VLOOKUP(K659,UIR!$A$2:$P$21,5,FALSE),"")&lt;&gt;""),"Data is Missing.",""))</f>
        <v/>
      </c>
      <c r="Q659" s="194" t="str">
        <f>IF(B659="","",IF(AND(Input!L658="",IFERROR(VLOOKUP(K659,UIR!$A$2:$P$21,6,FALSE),"")&lt;&gt;""),"Data is Missing.",""))</f>
        <v/>
      </c>
      <c r="R659" s="194" t="str">
        <f>IF(B659="","",IF(AND(Input!M658="",IFERROR(VLOOKUP(K659,UIR!$A$2:$P$21,7,FALSE),"")&lt;&gt;""),"Data is Missing.",""))</f>
        <v/>
      </c>
      <c r="S659" s="194" t="str">
        <f>IF(B659="","",IF(AND(Input!P658="",IFERROR(VLOOKUP(K659,UIR!$A$2:$P$21,8,FALSE),"")&lt;&gt;""),"Data is Missing.",""))</f>
        <v/>
      </c>
      <c r="T659" s="194" t="str">
        <f>IF(B659="","",IF(AND(Input!Q658="",IFERROR(VLOOKUP(K659,UIR!$A$2:$P$21,9,FALSE),"")&lt;&gt;""),"Data is Missing.",""))</f>
        <v/>
      </c>
      <c r="U659" s="194"/>
      <c r="V659" s="194" t="str">
        <f>IF(B659="","",IF(AND(Input!S658="",IFERROR(VLOOKUP(K659,UIR!$A$2:$P$21,11,FALSE),"")&lt;&gt;""),"Data is Missing.",""))</f>
        <v/>
      </c>
      <c r="W659" s="194" t="str">
        <f>IF(B659="","",IF(AND(Input!T658="",IFERROR(VLOOKUP(K659,UIR!$A$2:$P$21,12,FALSE),"")&lt;&gt;""),"Data is Missing.",""))</f>
        <v/>
      </c>
      <c r="X659" s="194" t="str">
        <f>IF(B659="","",IF(AND(Input!V658="",IFERROR(VLOOKUP(K659,UIR!$A$2:$P$21,13,FALSE),"")&lt;&gt;""),"Data is Missing.",""))</f>
        <v/>
      </c>
      <c r="Y659" s="194" t="str">
        <f>IF(B659="","",IF(AND(Input!W658="",IFERROR(VLOOKUP(K659,UIR!$A$2:$P$21,14,FALSE),"")&lt;&gt;""),"Data is Missing.",""))</f>
        <v/>
      </c>
      <c r="Z659" s="194" t="str">
        <f>IF(B659="","",IF(AND(Input!X658="",IFERROR(VLOOKUP(K659,UIR!$A$2:$P$21,15,FALSE),"")&lt;&gt;""),"Data is Missing.",""))</f>
        <v/>
      </c>
      <c r="AA659" s="195" t="str">
        <f>IF(B659="","",IF(AND(Input!Y658="",IFERROR(VLOOKUP(K659,UIR!$A$2:$P$21,16,FALSE),"")&lt;&gt;""),"Data is Missing.",""))</f>
        <v/>
      </c>
      <c r="AC659" s="202" t="str">
        <f>IF(ISERROR(IF(Input!D658="","",IF(ISERROR(VLOOKUP(Input!D658,'Measure List'!$A$2:$A$30000,1,0)),"Invalid RefNo",""))),"",IF(Input!D658="","",IF(ISERROR(VLOOKUP(Input!D658,'Measure List'!$A$2:$A$30000,1,0)),"Invalid RefNo","")))</f>
        <v/>
      </c>
      <c r="AD659" s="156"/>
      <c r="AE659" s="156"/>
      <c r="AF659" s="156"/>
      <c r="AG659" s="156"/>
      <c r="AH659" s="156"/>
      <c r="AI659" s="156"/>
      <c r="AJ659" s="156"/>
      <c r="AK659" s="156"/>
      <c r="AL659" s="203" t="str">
        <f>IF(COUNTIF(Dropdowns!$K$2:$K$7,Input!S658)&gt;0,"",IF(Input!S658="","","Invalid Type"))</f>
        <v/>
      </c>
      <c r="AN659" s="204" t="str">
        <f>IF(Input!C658="","",IF(ISNUMBER(VALUE(Input!C658)),"","Needs to be a number."))</f>
        <v/>
      </c>
      <c r="AO659" s="205" t="str">
        <f>IF(Input!E658="","",IF(ISNUMBER(VALUE(Input!E658)),"","Needs to be a number."))</f>
        <v/>
      </c>
      <c r="AP659" s="205" t="str">
        <f>IF(Input!N658="","",IF(ISNUMBER(VALUE(Input!N658)),"","Needs to be a number."))</f>
        <v/>
      </c>
      <c r="AQ659" s="205" t="str">
        <f>IF(Input!O658="","",IF(ISNUMBER(VALUE(Input!O658)),"","Needs to be a number."))</f>
        <v/>
      </c>
      <c r="AR659" s="205" t="str">
        <f>IF(Input!V658="","",IF(ISNUMBER(VALUE(Input!V658)),"","Needs to be a number."))</f>
        <v/>
      </c>
      <c r="AS659" s="205" t="str">
        <f>IF(Input!W658="","",IF(ISNUMBER(VALUE(Input!W658)),"","Needs to be a number."))</f>
        <v/>
      </c>
      <c r="AT659" s="205" t="str">
        <f>IF(Input!X658="","",IF(ISNUMBER(VALUE(Input!X658)),"","Needs to be a number."))</f>
        <v/>
      </c>
      <c r="AU659" s="206" t="str">
        <f>IF(Input!Y658="","",IF(ISNUMBER(VALUE(Input!Y658)),"","Needs to be a number."))</f>
        <v/>
      </c>
      <c r="AW659" s="259" t="str">
        <f>IF(OR(VALUE(Input!C658)&lt;0,VALUE(Input!C658)&gt;100), "Invalid EEI %","")</f>
        <v/>
      </c>
      <c r="AX659" s="207"/>
      <c r="AY659" s="278" t="str">
        <f>IF(Input!E658="","",IF(VALUE(Input!E658)=0,"Do not enter 0.",""))</f>
        <v/>
      </c>
    </row>
    <row r="660" spans="2:51" x14ac:dyDescent="0.3">
      <c r="B660" s="188" t="str">
        <f>Input!A659</f>
        <v/>
      </c>
      <c r="C660" s="189" t="str">
        <f>IF(ISERROR(IF(AND(Input!$A659="",SUMPRODUCT(--(LEN(Input!$A660:'Input'!$A$1006)&gt;0))&lt;&gt;0),"Row is skipped.",IF(AND(Input!$A659="",Input!$A660=""),"", IF(Input!B659="","Data is missing.","")))),"",IF(AND(Input!$A659="",SUMPRODUCT(--(LEN(Input!$A660:'Input'!$A$1006)&gt;0))&lt;&gt;0),"Row is skipped.",IF(AND(Input!$A659="",Input!$A660=""),"", IF(Input!B659="","Data is missing.",""))))</f>
        <v/>
      </c>
      <c r="D660" s="189" t="str">
        <f>IF(ISERROR(IF(AND(Input!$A659="",SUMPRODUCT(--(LEN(Input!$A660:'Input'!$A$1006)&gt;0))&lt;&gt;0),"Row is skipped.",IF(AND(Input!$A659="",Input!$A660=""),"", IF(Input!C659="","Data is missing.","")))),"",IF(AND(Input!$A659="",SUMPRODUCT(--(LEN(Input!$A660:'Input'!$A$1006)&gt;0))&lt;&gt;0),"Row is skipped.",IF(AND(Input!$A659="",Input!$A660=""),"", IF(Input!C659="","Data is missing.",""))))</f>
        <v/>
      </c>
      <c r="E660" s="189" t="str">
        <f>IF(ISERROR(IF(AND(Input!$A659="",SUMPRODUCT(--(LEN(Input!$A660:'Input'!$A$1006)&gt;0))&lt;&gt;0),"Row is skipped.",IF(AND(Input!$A659="",Input!$A660=""),"", IF(Input!D659="","Data is missing.","")))),"",IF(AND(Input!$A659="",SUMPRODUCT(--(LEN(Input!$A660:'Input'!$A$1006)&gt;0))&lt;&gt;0),"Row is skipped.",IF(AND(Input!$A659="",Input!$A660=""),"", IF(Input!D659="","Data is missing.",""))))</f>
        <v/>
      </c>
      <c r="F660" s="189" t="str">
        <f>IF(ISERROR(IF(AND(Input!$A659="",SUMPRODUCT(--(LEN(Input!$A660:'Input'!$A$1006)&gt;0))&lt;&gt;0),"Row is skipped.",IF(AND(Input!$A659="",Input!$A660=""),"", IF(Input!E659="","Data is missing.","")))),"",IF(AND(Input!$A659="",SUMPRODUCT(--(LEN(Input!$A660:'Input'!$A$1006)&gt;0))&lt;&gt;0),"Row is skipped.",IF(AND(Input!$A659="",Input!$A660=""),"", IF(Input!E659="","Data is missing.",""))))</f>
        <v/>
      </c>
      <c r="G660" s="189" t="str">
        <f>IF(ISERROR(IF(AND(Input!$A659="",SUMPRODUCT(--(LEN(Input!$A660:'Input'!$A$1006)&gt;0))&lt;&gt;0),"Row is skipped.",IF(AND(Input!$A659="",Input!$A660=""),"", IF(Input!F659="","Data is missing.","")))),"",IF(AND(Input!$A659="",SUMPRODUCT(--(LEN(Input!$A660:'Input'!$A$1006)&gt;0))&lt;&gt;0),"Row is skipped.",IF(AND(Input!$A659="",Input!$A660=""),"", IF(Input!F659="","Data is missing.",""))))</f>
        <v/>
      </c>
      <c r="H660" s="190" t="str">
        <f>IF(ISERROR(IF(AND(Input!$A659="",SUMPRODUCT(--(LEN(Input!$A660:'Input'!$A$1006)&gt;0))&lt;&gt;0),"Row is skipped.",IF(AND(Input!$A659="",Input!$A660=""),"", IF(Input!G659="","Data is missing.","")))),"",IF(AND(Input!$A659="",SUMPRODUCT(--(LEN(Input!$A660:'Input'!$A$1006)&gt;0))&lt;&gt;0),"Row is skipped.",IF(AND(Input!$A659="",Input!$A660=""),"", IF(Input!G659="","Data is missing.",""))))</f>
        <v/>
      </c>
      <c r="I660" s="156"/>
      <c r="J660" s="191" t="str">
        <f>IFERROR(VLOOKUP(VLOOKUP(Input!$D659,'Measure List'!$A:$AN,40,FALSE),UIR!$A$1:$Q$27,17,FALSE),"")</f>
        <v/>
      </c>
      <c r="K660" s="192" t="str">
        <f>IFERROR(VLOOKUP(Input!$D659,'Measure List'!$A:$AN,40,FALSE),"")</f>
        <v/>
      </c>
      <c r="L660" s="156"/>
      <c r="M660" s="193" t="str">
        <f>IF(B660="","",IF(AND(Input!H659="",IFERROR(VLOOKUP(K660,UIR!$A$2:$P$21,2,FALSE),"")&lt;&gt;""),"Data is Missing.",""))</f>
        <v/>
      </c>
      <c r="N660" s="194" t="str">
        <f>IF(B660="","",IF(AND(Input!I659="",IFERROR(VLOOKUP(K660,UIR!$A$2:$P$21,3,FALSE),"")&lt;&gt;""),"Data is Missing.",""))</f>
        <v/>
      </c>
      <c r="O660" s="194" t="str">
        <f>IF(B660="","",IF(AND(Input!J659="",IFERROR(VLOOKUP(K660,UIR!$A$2:$P$21,4,FALSE),"")&lt;&gt;""),"Data is Missing.",""))</f>
        <v/>
      </c>
      <c r="P660" s="194" t="str">
        <f>IF(B660="","",IF(AND(Input!K659="",IFERROR(VLOOKUP(K660,UIR!$A$2:$P$21,5,FALSE),"")&lt;&gt;""),"Data is Missing.",""))</f>
        <v/>
      </c>
      <c r="Q660" s="194" t="str">
        <f>IF(B660="","",IF(AND(Input!L659="",IFERROR(VLOOKUP(K660,UIR!$A$2:$P$21,6,FALSE),"")&lt;&gt;""),"Data is Missing.",""))</f>
        <v/>
      </c>
      <c r="R660" s="194" t="str">
        <f>IF(B660="","",IF(AND(Input!M659="",IFERROR(VLOOKUP(K660,UIR!$A$2:$P$21,7,FALSE),"")&lt;&gt;""),"Data is Missing.",""))</f>
        <v/>
      </c>
      <c r="S660" s="194" t="str">
        <f>IF(B660="","",IF(AND(Input!P659="",IFERROR(VLOOKUP(K660,UIR!$A$2:$P$21,8,FALSE),"")&lt;&gt;""),"Data is Missing.",""))</f>
        <v/>
      </c>
      <c r="T660" s="194" t="str">
        <f>IF(B660="","",IF(AND(Input!Q659="",IFERROR(VLOOKUP(K660,UIR!$A$2:$P$21,9,FALSE),"")&lt;&gt;""),"Data is Missing.",""))</f>
        <v/>
      </c>
      <c r="U660" s="194"/>
      <c r="V660" s="194" t="str">
        <f>IF(B660="","",IF(AND(Input!S659="",IFERROR(VLOOKUP(K660,UIR!$A$2:$P$21,11,FALSE),"")&lt;&gt;""),"Data is Missing.",""))</f>
        <v/>
      </c>
      <c r="W660" s="194" t="str">
        <f>IF(B660="","",IF(AND(Input!T659="",IFERROR(VLOOKUP(K660,UIR!$A$2:$P$21,12,FALSE),"")&lt;&gt;""),"Data is Missing.",""))</f>
        <v/>
      </c>
      <c r="X660" s="194" t="str">
        <f>IF(B660="","",IF(AND(Input!V659="",IFERROR(VLOOKUP(K660,UIR!$A$2:$P$21,13,FALSE),"")&lt;&gt;""),"Data is Missing.",""))</f>
        <v/>
      </c>
      <c r="Y660" s="194" t="str">
        <f>IF(B660="","",IF(AND(Input!W659="",IFERROR(VLOOKUP(K660,UIR!$A$2:$P$21,14,FALSE),"")&lt;&gt;""),"Data is Missing.",""))</f>
        <v/>
      </c>
      <c r="Z660" s="194" t="str">
        <f>IF(B660="","",IF(AND(Input!X659="",IFERROR(VLOOKUP(K660,UIR!$A$2:$P$21,15,FALSE),"")&lt;&gt;""),"Data is Missing.",""))</f>
        <v/>
      </c>
      <c r="AA660" s="195" t="str">
        <f>IF(B660="","",IF(AND(Input!Y659="",IFERROR(VLOOKUP(K660,UIR!$A$2:$P$21,16,FALSE),"")&lt;&gt;""),"Data is Missing.",""))</f>
        <v/>
      </c>
      <c r="AC660" s="202" t="str">
        <f>IF(ISERROR(IF(Input!D659="","",IF(ISERROR(VLOOKUP(Input!D659,'Measure List'!$A$2:$A$30000,1,0)),"Invalid RefNo",""))),"",IF(Input!D659="","",IF(ISERROR(VLOOKUP(Input!D659,'Measure List'!$A$2:$A$30000,1,0)),"Invalid RefNo","")))</f>
        <v/>
      </c>
      <c r="AD660" s="156"/>
      <c r="AE660" s="156"/>
      <c r="AF660" s="156"/>
      <c r="AG660" s="156"/>
      <c r="AH660" s="156"/>
      <c r="AI660" s="156"/>
      <c r="AJ660" s="156"/>
      <c r="AK660" s="156"/>
      <c r="AL660" s="203" t="str">
        <f>IF(COUNTIF(Dropdowns!$K$2:$K$7,Input!S659)&gt;0,"",IF(Input!S659="","","Invalid Type"))</f>
        <v/>
      </c>
      <c r="AN660" s="204" t="str">
        <f>IF(Input!C659="","",IF(ISNUMBER(VALUE(Input!C659)),"","Needs to be a number."))</f>
        <v/>
      </c>
      <c r="AO660" s="205" t="str">
        <f>IF(Input!E659="","",IF(ISNUMBER(VALUE(Input!E659)),"","Needs to be a number."))</f>
        <v/>
      </c>
      <c r="AP660" s="205" t="str">
        <f>IF(Input!N659="","",IF(ISNUMBER(VALUE(Input!N659)),"","Needs to be a number."))</f>
        <v/>
      </c>
      <c r="AQ660" s="205" t="str">
        <f>IF(Input!O659="","",IF(ISNUMBER(VALUE(Input!O659)),"","Needs to be a number."))</f>
        <v/>
      </c>
      <c r="AR660" s="205" t="str">
        <f>IF(Input!V659="","",IF(ISNUMBER(VALUE(Input!V659)),"","Needs to be a number."))</f>
        <v/>
      </c>
      <c r="AS660" s="205" t="str">
        <f>IF(Input!W659="","",IF(ISNUMBER(VALUE(Input!W659)),"","Needs to be a number."))</f>
        <v/>
      </c>
      <c r="AT660" s="205" t="str">
        <f>IF(Input!X659="","",IF(ISNUMBER(VALUE(Input!X659)),"","Needs to be a number."))</f>
        <v/>
      </c>
      <c r="AU660" s="206" t="str">
        <f>IF(Input!Y659="","",IF(ISNUMBER(VALUE(Input!Y659)),"","Needs to be a number."))</f>
        <v/>
      </c>
      <c r="AW660" s="259" t="str">
        <f>IF(OR(VALUE(Input!C659)&lt;0,VALUE(Input!C659)&gt;100), "Invalid EEI %","")</f>
        <v/>
      </c>
      <c r="AX660" s="207"/>
      <c r="AY660" s="278" t="str">
        <f>IF(Input!E659="","",IF(VALUE(Input!E659)=0,"Do not enter 0.",""))</f>
        <v/>
      </c>
    </row>
    <row r="661" spans="2:51" x14ac:dyDescent="0.3">
      <c r="B661" s="188" t="str">
        <f>Input!A660</f>
        <v/>
      </c>
      <c r="C661" s="189" t="str">
        <f>IF(ISERROR(IF(AND(Input!$A660="",SUMPRODUCT(--(LEN(Input!$A661:'Input'!$A$1006)&gt;0))&lt;&gt;0),"Row is skipped.",IF(AND(Input!$A660="",Input!$A661=""),"", IF(Input!B660="","Data is missing.","")))),"",IF(AND(Input!$A660="",SUMPRODUCT(--(LEN(Input!$A661:'Input'!$A$1006)&gt;0))&lt;&gt;0),"Row is skipped.",IF(AND(Input!$A660="",Input!$A661=""),"", IF(Input!B660="","Data is missing.",""))))</f>
        <v/>
      </c>
      <c r="D661" s="189" t="str">
        <f>IF(ISERROR(IF(AND(Input!$A660="",SUMPRODUCT(--(LEN(Input!$A661:'Input'!$A$1006)&gt;0))&lt;&gt;0),"Row is skipped.",IF(AND(Input!$A660="",Input!$A661=""),"", IF(Input!C660="","Data is missing.","")))),"",IF(AND(Input!$A660="",SUMPRODUCT(--(LEN(Input!$A661:'Input'!$A$1006)&gt;0))&lt;&gt;0),"Row is skipped.",IF(AND(Input!$A660="",Input!$A661=""),"", IF(Input!C660="","Data is missing.",""))))</f>
        <v/>
      </c>
      <c r="E661" s="189" t="str">
        <f>IF(ISERROR(IF(AND(Input!$A660="",SUMPRODUCT(--(LEN(Input!$A661:'Input'!$A$1006)&gt;0))&lt;&gt;0),"Row is skipped.",IF(AND(Input!$A660="",Input!$A661=""),"", IF(Input!D660="","Data is missing.","")))),"",IF(AND(Input!$A660="",SUMPRODUCT(--(LEN(Input!$A661:'Input'!$A$1006)&gt;0))&lt;&gt;0),"Row is skipped.",IF(AND(Input!$A660="",Input!$A661=""),"", IF(Input!D660="","Data is missing.",""))))</f>
        <v/>
      </c>
      <c r="F661" s="189" t="str">
        <f>IF(ISERROR(IF(AND(Input!$A660="",SUMPRODUCT(--(LEN(Input!$A661:'Input'!$A$1006)&gt;0))&lt;&gt;0),"Row is skipped.",IF(AND(Input!$A660="",Input!$A661=""),"", IF(Input!E660="","Data is missing.","")))),"",IF(AND(Input!$A660="",SUMPRODUCT(--(LEN(Input!$A661:'Input'!$A$1006)&gt;0))&lt;&gt;0),"Row is skipped.",IF(AND(Input!$A660="",Input!$A661=""),"", IF(Input!E660="","Data is missing.",""))))</f>
        <v/>
      </c>
      <c r="G661" s="189" t="str">
        <f>IF(ISERROR(IF(AND(Input!$A660="",SUMPRODUCT(--(LEN(Input!$A661:'Input'!$A$1006)&gt;0))&lt;&gt;0),"Row is skipped.",IF(AND(Input!$A660="",Input!$A661=""),"", IF(Input!F660="","Data is missing.","")))),"",IF(AND(Input!$A660="",SUMPRODUCT(--(LEN(Input!$A661:'Input'!$A$1006)&gt;0))&lt;&gt;0),"Row is skipped.",IF(AND(Input!$A660="",Input!$A661=""),"", IF(Input!F660="","Data is missing.",""))))</f>
        <v/>
      </c>
      <c r="H661" s="190" t="str">
        <f>IF(ISERROR(IF(AND(Input!$A660="",SUMPRODUCT(--(LEN(Input!$A661:'Input'!$A$1006)&gt;0))&lt;&gt;0),"Row is skipped.",IF(AND(Input!$A660="",Input!$A661=""),"", IF(Input!G660="","Data is missing.","")))),"",IF(AND(Input!$A660="",SUMPRODUCT(--(LEN(Input!$A661:'Input'!$A$1006)&gt;0))&lt;&gt;0),"Row is skipped.",IF(AND(Input!$A660="",Input!$A661=""),"", IF(Input!G660="","Data is missing.",""))))</f>
        <v/>
      </c>
      <c r="I661" s="156"/>
      <c r="J661" s="191" t="str">
        <f>IFERROR(VLOOKUP(VLOOKUP(Input!$D660,'Measure List'!$A:$AN,40,FALSE),UIR!$A$1:$Q$27,17,FALSE),"")</f>
        <v/>
      </c>
      <c r="K661" s="192" t="str">
        <f>IFERROR(VLOOKUP(Input!$D660,'Measure List'!$A:$AN,40,FALSE),"")</f>
        <v/>
      </c>
      <c r="L661" s="156"/>
      <c r="M661" s="193" t="str">
        <f>IF(B661="","",IF(AND(Input!H660="",IFERROR(VLOOKUP(K661,UIR!$A$2:$P$21,2,FALSE),"")&lt;&gt;""),"Data is Missing.",""))</f>
        <v/>
      </c>
      <c r="N661" s="194" t="str">
        <f>IF(B661="","",IF(AND(Input!I660="",IFERROR(VLOOKUP(K661,UIR!$A$2:$P$21,3,FALSE),"")&lt;&gt;""),"Data is Missing.",""))</f>
        <v/>
      </c>
      <c r="O661" s="194" t="str">
        <f>IF(B661="","",IF(AND(Input!J660="",IFERROR(VLOOKUP(K661,UIR!$A$2:$P$21,4,FALSE),"")&lt;&gt;""),"Data is Missing.",""))</f>
        <v/>
      </c>
      <c r="P661" s="194" t="str">
        <f>IF(B661="","",IF(AND(Input!K660="",IFERROR(VLOOKUP(K661,UIR!$A$2:$P$21,5,FALSE),"")&lt;&gt;""),"Data is Missing.",""))</f>
        <v/>
      </c>
      <c r="Q661" s="194" t="str">
        <f>IF(B661="","",IF(AND(Input!L660="",IFERROR(VLOOKUP(K661,UIR!$A$2:$P$21,6,FALSE),"")&lt;&gt;""),"Data is Missing.",""))</f>
        <v/>
      </c>
      <c r="R661" s="194" t="str">
        <f>IF(B661="","",IF(AND(Input!M660="",IFERROR(VLOOKUP(K661,UIR!$A$2:$P$21,7,FALSE),"")&lt;&gt;""),"Data is Missing.",""))</f>
        <v/>
      </c>
      <c r="S661" s="194" t="str">
        <f>IF(B661="","",IF(AND(Input!P660="",IFERROR(VLOOKUP(K661,UIR!$A$2:$P$21,8,FALSE),"")&lt;&gt;""),"Data is Missing.",""))</f>
        <v/>
      </c>
      <c r="T661" s="194" t="str">
        <f>IF(B661="","",IF(AND(Input!Q660="",IFERROR(VLOOKUP(K661,UIR!$A$2:$P$21,9,FALSE),"")&lt;&gt;""),"Data is Missing.",""))</f>
        <v/>
      </c>
      <c r="U661" s="194"/>
      <c r="V661" s="194" t="str">
        <f>IF(B661="","",IF(AND(Input!S660="",IFERROR(VLOOKUP(K661,UIR!$A$2:$P$21,11,FALSE),"")&lt;&gt;""),"Data is Missing.",""))</f>
        <v/>
      </c>
      <c r="W661" s="194" t="str">
        <f>IF(B661="","",IF(AND(Input!T660="",IFERROR(VLOOKUP(K661,UIR!$A$2:$P$21,12,FALSE),"")&lt;&gt;""),"Data is Missing.",""))</f>
        <v/>
      </c>
      <c r="X661" s="194" t="str">
        <f>IF(B661="","",IF(AND(Input!V660="",IFERROR(VLOOKUP(K661,UIR!$A$2:$P$21,13,FALSE),"")&lt;&gt;""),"Data is Missing.",""))</f>
        <v/>
      </c>
      <c r="Y661" s="194" t="str">
        <f>IF(B661="","",IF(AND(Input!W660="",IFERROR(VLOOKUP(K661,UIR!$A$2:$P$21,14,FALSE),"")&lt;&gt;""),"Data is Missing.",""))</f>
        <v/>
      </c>
      <c r="Z661" s="194" t="str">
        <f>IF(B661="","",IF(AND(Input!X660="",IFERROR(VLOOKUP(K661,UIR!$A$2:$P$21,15,FALSE),"")&lt;&gt;""),"Data is Missing.",""))</f>
        <v/>
      </c>
      <c r="AA661" s="195" t="str">
        <f>IF(B661="","",IF(AND(Input!Y660="",IFERROR(VLOOKUP(K661,UIR!$A$2:$P$21,16,FALSE),"")&lt;&gt;""),"Data is Missing.",""))</f>
        <v/>
      </c>
      <c r="AC661" s="202" t="str">
        <f>IF(ISERROR(IF(Input!D660="","",IF(ISERROR(VLOOKUP(Input!D660,'Measure List'!$A$2:$A$30000,1,0)),"Invalid RefNo",""))),"",IF(Input!D660="","",IF(ISERROR(VLOOKUP(Input!D660,'Measure List'!$A$2:$A$30000,1,0)),"Invalid RefNo","")))</f>
        <v/>
      </c>
      <c r="AD661" s="156"/>
      <c r="AE661" s="156"/>
      <c r="AF661" s="156"/>
      <c r="AG661" s="156"/>
      <c r="AH661" s="156"/>
      <c r="AI661" s="156"/>
      <c r="AJ661" s="156"/>
      <c r="AK661" s="156"/>
      <c r="AL661" s="203" t="str">
        <f>IF(COUNTIF(Dropdowns!$K$2:$K$7,Input!S660)&gt;0,"",IF(Input!S660="","","Invalid Type"))</f>
        <v/>
      </c>
      <c r="AN661" s="204" t="str">
        <f>IF(Input!C660="","",IF(ISNUMBER(VALUE(Input!C660)),"","Needs to be a number."))</f>
        <v/>
      </c>
      <c r="AO661" s="205" t="str">
        <f>IF(Input!E660="","",IF(ISNUMBER(VALUE(Input!E660)),"","Needs to be a number."))</f>
        <v/>
      </c>
      <c r="AP661" s="205" t="str">
        <f>IF(Input!N660="","",IF(ISNUMBER(VALUE(Input!N660)),"","Needs to be a number."))</f>
        <v/>
      </c>
      <c r="AQ661" s="205" t="str">
        <f>IF(Input!O660="","",IF(ISNUMBER(VALUE(Input!O660)),"","Needs to be a number."))</f>
        <v/>
      </c>
      <c r="AR661" s="205" t="str">
        <f>IF(Input!V660="","",IF(ISNUMBER(VALUE(Input!V660)),"","Needs to be a number."))</f>
        <v/>
      </c>
      <c r="AS661" s="205" t="str">
        <f>IF(Input!W660="","",IF(ISNUMBER(VALUE(Input!W660)),"","Needs to be a number."))</f>
        <v/>
      </c>
      <c r="AT661" s="205" t="str">
        <f>IF(Input!X660="","",IF(ISNUMBER(VALUE(Input!X660)),"","Needs to be a number."))</f>
        <v/>
      </c>
      <c r="AU661" s="206" t="str">
        <f>IF(Input!Y660="","",IF(ISNUMBER(VALUE(Input!Y660)),"","Needs to be a number."))</f>
        <v/>
      </c>
      <c r="AW661" s="259" t="str">
        <f>IF(OR(VALUE(Input!C660)&lt;0,VALUE(Input!C660)&gt;100), "Invalid EEI %","")</f>
        <v/>
      </c>
      <c r="AX661" s="207"/>
      <c r="AY661" s="278" t="str">
        <f>IF(Input!E660="","",IF(VALUE(Input!E660)=0,"Do not enter 0.",""))</f>
        <v/>
      </c>
    </row>
    <row r="662" spans="2:51" x14ac:dyDescent="0.3">
      <c r="B662" s="188" t="str">
        <f>Input!A661</f>
        <v/>
      </c>
      <c r="C662" s="189" t="str">
        <f>IF(ISERROR(IF(AND(Input!$A661="",SUMPRODUCT(--(LEN(Input!$A662:'Input'!$A$1006)&gt;0))&lt;&gt;0),"Row is skipped.",IF(AND(Input!$A661="",Input!$A662=""),"", IF(Input!B661="","Data is missing.","")))),"",IF(AND(Input!$A661="",SUMPRODUCT(--(LEN(Input!$A662:'Input'!$A$1006)&gt;0))&lt;&gt;0),"Row is skipped.",IF(AND(Input!$A661="",Input!$A662=""),"", IF(Input!B661="","Data is missing.",""))))</f>
        <v/>
      </c>
      <c r="D662" s="189" t="str">
        <f>IF(ISERROR(IF(AND(Input!$A661="",SUMPRODUCT(--(LEN(Input!$A662:'Input'!$A$1006)&gt;0))&lt;&gt;0),"Row is skipped.",IF(AND(Input!$A661="",Input!$A662=""),"", IF(Input!C661="","Data is missing.","")))),"",IF(AND(Input!$A661="",SUMPRODUCT(--(LEN(Input!$A662:'Input'!$A$1006)&gt;0))&lt;&gt;0),"Row is skipped.",IF(AND(Input!$A661="",Input!$A662=""),"", IF(Input!C661="","Data is missing.",""))))</f>
        <v/>
      </c>
      <c r="E662" s="189" t="str">
        <f>IF(ISERROR(IF(AND(Input!$A661="",SUMPRODUCT(--(LEN(Input!$A662:'Input'!$A$1006)&gt;0))&lt;&gt;0),"Row is skipped.",IF(AND(Input!$A661="",Input!$A662=""),"", IF(Input!D661="","Data is missing.","")))),"",IF(AND(Input!$A661="",SUMPRODUCT(--(LEN(Input!$A662:'Input'!$A$1006)&gt;0))&lt;&gt;0),"Row is skipped.",IF(AND(Input!$A661="",Input!$A662=""),"", IF(Input!D661="","Data is missing.",""))))</f>
        <v/>
      </c>
      <c r="F662" s="189" t="str">
        <f>IF(ISERROR(IF(AND(Input!$A661="",SUMPRODUCT(--(LEN(Input!$A662:'Input'!$A$1006)&gt;0))&lt;&gt;0),"Row is skipped.",IF(AND(Input!$A661="",Input!$A662=""),"", IF(Input!E661="","Data is missing.","")))),"",IF(AND(Input!$A661="",SUMPRODUCT(--(LEN(Input!$A662:'Input'!$A$1006)&gt;0))&lt;&gt;0),"Row is skipped.",IF(AND(Input!$A661="",Input!$A662=""),"", IF(Input!E661="","Data is missing.",""))))</f>
        <v/>
      </c>
      <c r="G662" s="189" t="str">
        <f>IF(ISERROR(IF(AND(Input!$A661="",SUMPRODUCT(--(LEN(Input!$A662:'Input'!$A$1006)&gt;0))&lt;&gt;0),"Row is skipped.",IF(AND(Input!$A661="",Input!$A662=""),"", IF(Input!F661="","Data is missing.","")))),"",IF(AND(Input!$A661="",SUMPRODUCT(--(LEN(Input!$A662:'Input'!$A$1006)&gt;0))&lt;&gt;0),"Row is skipped.",IF(AND(Input!$A661="",Input!$A662=""),"", IF(Input!F661="","Data is missing.",""))))</f>
        <v/>
      </c>
      <c r="H662" s="190" t="str">
        <f>IF(ISERROR(IF(AND(Input!$A661="",SUMPRODUCT(--(LEN(Input!$A662:'Input'!$A$1006)&gt;0))&lt;&gt;0),"Row is skipped.",IF(AND(Input!$A661="",Input!$A662=""),"", IF(Input!G661="","Data is missing.","")))),"",IF(AND(Input!$A661="",SUMPRODUCT(--(LEN(Input!$A662:'Input'!$A$1006)&gt;0))&lt;&gt;0),"Row is skipped.",IF(AND(Input!$A661="",Input!$A662=""),"", IF(Input!G661="","Data is missing.",""))))</f>
        <v/>
      </c>
      <c r="I662" s="156"/>
      <c r="J662" s="191" t="str">
        <f>IFERROR(VLOOKUP(VLOOKUP(Input!$D661,'Measure List'!$A:$AN,40,FALSE),UIR!$A$1:$Q$27,17,FALSE),"")</f>
        <v/>
      </c>
      <c r="K662" s="192" t="str">
        <f>IFERROR(VLOOKUP(Input!$D661,'Measure List'!$A:$AN,40,FALSE),"")</f>
        <v/>
      </c>
      <c r="L662" s="156"/>
      <c r="M662" s="193" t="str">
        <f>IF(B662="","",IF(AND(Input!H661="",IFERROR(VLOOKUP(K662,UIR!$A$2:$P$21,2,FALSE),"")&lt;&gt;""),"Data is Missing.",""))</f>
        <v/>
      </c>
      <c r="N662" s="194" t="str">
        <f>IF(B662="","",IF(AND(Input!I661="",IFERROR(VLOOKUP(K662,UIR!$A$2:$P$21,3,FALSE),"")&lt;&gt;""),"Data is Missing.",""))</f>
        <v/>
      </c>
      <c r="O662" s="194" t="str">
        <f>IF(B662="","",IF(AND(Input!J661="",IFERROR(VLOOKUP(K662,UIR!$A$2:$P$21,4,FALSE),"")&lt;&gt;""),"Data is Missing.",""))</f>
        <v/>
      </c>
      <c r="P662" s="194" t="str">
        <f>IF(B662="","",IF(AND(Input!K661="",IFERROR(VLOOKUP(K662,UIR!$A$2:$P$21,5,FALSE),"")&lt;&gt;""),"Data is Missing.",""))</f>
        <v/>
      </c>
      <c r="Q662" s="194" t="str">
        <f>IF(B662="","",IF(AND(Input!L661="",IFERROR(VLOOKUP(K662,UIR!$A$2:$P$21,6,FALSE),"")&lt;&gt;""),"Data is Missing.",""))</f>
        <v/>
      </c>
      <c r="R662" s="194" t="str">
        <f>IF(B662="","",IF(AND(Input!M661="",IFERROR(VLOOKUP(K662,UIR!$A$2:$P$21,7,FALSE),"")&lt;&gt;""),"Data is Missing.",""))</f>
        <v/>
      </c>
      <c r="S662" s="194" t="str">
        <f>IF(B662="","",IF(AND(Input!P661="",IFERROR(VLOOKUP(K662,UIR!$A$2:$P$21,8,FALSE),"")&lt;&gt;""),"Data is Missing.",""))</f>
        <v/>
      </c>
      <c r="T662" s="194" t="str">
        <f>IF(B662="","",IF(AND(Input!Q661="",IFERROR(VLOOKUP(K662,UIR!$A$2:$P$21,9,FALSE),"")&lt;&gt;""),"Data is Missing.",""))</f>
        <v/>
      </c>
      <c r="U662" s="194"/>
      <c r="V662" s="194" t="str">
        <f>IF(B662="","",IF(AND(Input!S661="",IFERROR(VLOOKUP(K662,UIR!$A$2:$P$21,11,FALSE),"")&lt;&gt;""),"Data is Missing.",""))</f>
        <v/>
      </c>
      <c r="W662" s="194" t="str">
        <f>IF(B662="","",IF(AND(Input!T661="",IFERROR(VLOOKUP(K662,UIR!$A$2:$P$21,12,FALSE),"")&lt;&gt;""),"Data is Missing.",""))</f>
        <v/>
      </c>
      <c r="X662" s="194" t="str">
        <f>IF(B662="","",IF(AND(Input!V661="",IFERROR(VLOOKUP(K662,UIR!$A$2:$P$21,13,FALSE),"")&lt;&gt;""),"Data is Missing.",""))</f>
        <v/>
      </c>
      <c r="Y662" s="194" t="str">
        <f>IF(B662="","",IF(AND(Input!W661="",IFERROR(VLOOKUP(K662,UIR!$A$2:$P$21,14,FALSE),"")&lt;&gt;""),"Data is Missing.",""))</f>
        <v/>
      </c>
      <c r="Z662" s="194" t="str">
        <f>IF(B662="","",IF(AND(Input!X661="",IFERROR(VLOOKUP(K662,UIR!$A$2:$P$21,15,FALSE),"")&lt;&gt;""),"Data is Missing.",""))</f>
        <v/>
      </c>
      <c r="AA662" s="195" t="str">
        <f>IF(B662="","",IF(AND(Input!Y661="",IFERROR(VLOOKUP(K662,UIR!$A$2:$P$21,16,FALSE),"")&lt;&gt;""),"Data is Missing.",""))</f>
        <v/>
      </c>
      <c r="AC662" s="202" t="str">
        <f>IF(ISERROR(IF(Input!D661="","",IF(ISERROR(VLOOKUP(Input!D661,'Measure List'!$A$2:$A$30000,1,0)),"Invalid RefNo",""))),"",IF(Input!D661="","",IF(ISERROR(VLOOKUP(Input!D661,'Measure List'!$A$2:$A$30000,1,0)),"Invalid RefNo","")))</f>
        <v/>
      </c>
      <c r="AD662" s="156"/>
      <c r="AE662" s="156"/>
      <c r="AF662" s="156"/>
      <c r="AG662" s="156"/>
      <c r="AH662" s="156"/>
      <c r="AI662" s="156"/>
      <c r="AJ662" s="156"/>
      <c r="AK662" s="156"/>
      <c r="AL662" s="203" t="str">
        <f>IF(COUNTIF(Dropdowns!$K$2:$K$7,Input!S661)&gt;0,"",IF(Input!S661="","","Invalid Type"))</f>
        <v/>
      </c>
      <c r="AN662" s="204" t="str">
        <f>IF(Input!C661="","",IF(ISNUMBER(VALUE(Input!C661)),"","Needs to be a number."))</f>
        <v/>
      </c>
      <c r="AO662" s="205" t="str">
        <f>IF(Input!E661="","",IF(ISNUMBER(VALUE(Input!E661)),"","Needs to be a number."))</f>
        <v/>
      </c>
      <c r="AP662" s="205" t="str">
        <f>IF(Input!N661="","",IF(ISNUMBER(VALUE(Input!N661)),"","Needs to be a number."))</f>
        <v/>
      </c>
      <c r="AQ662" s="205" t="str">
        <f>IF(Input!O661="","",IF(ISNUMBER(VALUE(Input!O661)),"","Needs to be a number."))</f>
        <v/>
      </c>
      <c r="AR662" s="205" t="str">
        <f>IF(Input!V661="","",IF(ISNUMBER(VALUE(Input!V661)),"","Needs to be a number."))</f>
        <v/>
      </c>
      <c r="AS662" s="205" t="str">
        <f>IF(Input!W661="","",IF(ISNUMBER(VALUE(Input!W661)),"","Needs to be a number."))</f>
        <v/>
      </c>
      <c r="AT662" s="205" t="str">
        <f>IF(Input!X661="","",IF(ISNUMBER(VALUE(Input!X661)),"","Needs to be a number."))</f>
        <v/>
      </c>
      <c r="AU662" s="206" t="str">
        <f>IF(Input!Y661="","",IF(ISNUMBER(VALUE(Input!Y661)),"","Needs to be a number."))</f>
        <v/>
      </c>
      <c r="AW662" s="259" t="str">
        <f>IF(OR(VALUE(Input!C661)&lt;0,VALUE(Input!C661)&gt;100), "Invalid EEI %","")</f>
        <v/>
      </c>
      <c r="AX662" s="207"/>
      <c r="AY662" s="278" t="str">
        <f>IF(Input!E661="","",IF(VALUE(Input!E661)=0,"Do not enter 0.",""))</f>
        <v/>
      </c>
    </row>
    <row r="663" spans="2:51" x14ac:dyDescent="0.3">
      <c r="B663" s="188" t="str">
        <f>Input!A662</f>
        <v/>
      </c>
      <c r="C663" s="189" t="str">
        <f>IF(ISERROR(IF(AND(Input!$A662="",SUMPRODUCT(--(LEN(Input!$A663:'Input'!$A$1006)&gt;0))&lt;&gt;0),"Row is skipped.",IF(AND(Input!$A662="",Input!$A663=""),"", IF(Input!B662="","Data is missing.","")))),"",IF(AND(Input!$A662="",SUMPRODUCT(--(LEN(Input!$A663:'Input'!$A$1006)&gt;0))&lt;&gt;0),"Row is skipped.",IF(AND(Input!$A662="",Input!$A663=""),"", IF(Input!B662="","Data is missing.",""))))</f>
        <v/>
      </c>
      <c r="D663" s="189" t="str">
        <f>IF(ISERROR(IF(AND(Input!$A662="",SUMPRODUCT(--(LEN(Input!$A663:'Input'!$A$1006)&gt;0))&lt;&gt;0),"Row is skipped.",IF(AND(Input!$A662="",Input!$A663=""),"", IF(Input!C662="","Data is missing.","")))),"",IF(AND(Input!$A662="",SUMPRODUCT(--(LEN(Input!$A663:'Input'!$A$1006)&gt;0))&lt;&gt;0),"Row is skipped.",IF(AND(Input!$A662="",Input!$A663=""),"", IF(Input!C662="","Data is missing.",""))))</f>
        <v/>
      </c>
      <c r="E663" s="189" t="str">
        <f>IF(ISERROR(IF(AND(Input!$A662="",SUMPRODUCT(--(LEN(Input!$A663:'Input'!$A$1006)&gt;0))&lt;&gt;0),"Row is skipped.",IF(AND(Input!$A662="",Input!$A663=""),"", IF(Input!D662="","Data is missing.","")))),"",IF(AND(Input!$A662="",SUMPRODUCT(--(LEN(Input!$A663:'Input'!$A$1006)&gt;0))&lt;&gt;0),"Row is skipped.",IF(AND(Input!$A662="",Input!$A663=""),"", IF(Input!D662="","Data is missing.",""))))</f>
        <v/>
      </c>
      <c r="F663" s="189" t="str">
        <f>IF(ISERROR(IF(AND(Input!$A662="",SUMPRODUCT(--(LEN(Input!$A663:'Input'!$A$1006)&gt;0))&lt;&gt;0),"Row is skipped.",IF(AND(Input!$A662="",Input!$A663=""),"", IF(Input!E662="","Data is missing.","")))),"",IF(AND(Input!$A662="",SUMPRODUCT(--(LEN(Input!$A663:'Input'!$A$1006)&gt;0))&lt;&gt;0),"Row is skipped.",IF(AND(Input!$A662="",Input!$A663=""),"", IF(Input!E662="","Data is missing.",""))))</f>
        <v/>
      </c>
      <c r="G663" s="189" t="str">
        <f>IF(ISERROR(IF(AND(Input!$A662="",SUMPRODUCT(--(LEN(Input!$A663:'Input'!$A$1006)&gt;0))&lt;&gt;0),"Row is skipped.",IF(AND(Input!$A662="",Input!$A663=""),"", IF(Input!F662="","Data is missing.","")))),"",IF(AND(Input!$A662="",SUMPRODUCT(--(LEN(Input!$A663:'Input'!$A$1006)&gt;0))&lt;&gt;0),"Row is skipped.",IF(AND(Input!$A662="",Input!$A663=""),"", IF(Input!F662="","Data is missing.",""))))</f>
        <v/>
      </c>
      <c r="H663" s="190" t="str">
        <f>IF(ISERROR(IF(AND(Input!$A662="",SUMPRODUCT(--(LEN(Input!$A663:'Input'!$A$1006)&gt;0))&lt;&gt;0),"Row is skipped.",IF(AND(Input!$A662="",Input!$A663=""),"", IF(Input!G662="","Data is missing.","")))),"",IF(AND(Input!$A662="",SUMPRODUCT(--(LEN(Input!$A663:'Input'!$A$1006)&gt;0))&lt;&gt;0),"Row is skipped.",IF(AND(Input!$A662="",Input!$A663=""),"", IF(Input!G662="","Data is missing.",""))))</f>
        <v/>
      </c>
      <c r="I663" s="156"/>
      <c r="J663" s="191" t="str">
        <f>IFERROR(VLOOKUP(VLOOKUP(Input!$D662,'Measure List'!$A:$AN,40,FALSE),UIR!$A$1:$Q$27,17,FALSE),"")</f>
        <v/>
      </c>
      <c r="K663" s="192" t="str">
        <f>IFERROR(VLOOKUP(Input!$D662,'Measure List'!$A:$AN,40,FALSE),"")</f>
        <v/>
      </c>
      <c r="L663" s="156"/>
      <c r="M663" s="193" t="str">
        <f>IF(B663="","",IF(AND(Input!H662="",IFERROR(VLOOKUP(K663,UIR!$A$2:$P$21,2,FALSE),"")&lt;&gt;""),"Data is Missing.",""))</f>
        <v/>
      </c>
      <c r="N663" s="194" t="str">
        <f>IF(B663="","",IF(AND(Input!I662="",IFERROR(VLOOKUP(K663,UIR!$A$2:$P$21,3,FALSE),"")&lt;&gt;""),"Data is Missing.",""))</f>
        <v/>
      </c>
      <c r="O663" s="194" t="str">
        <f>IF(B663="","",IF(AND(Input!J662="",IFERROR(VLOOKUP(K663,UIR!$A$2:$P$21,4,FALSE),"")&lt;&gt;""),"Data is Missing.",""))</f>
        <v/>
      </c>
      <c r="P663" s="194" t="str">
        <f>IF(B663="","",IF(AND(Input!K662="",IFERROR(VLOOKUP(K663,UIR!$A$2:$P$21,5,FALSE),"")&lt;&gt;""),"Data is Missing.",""))</f>
        <v/>
      </c>
      <c r="Q663" s="194" t="str">
        <f>IF(B663="","",IF(AND(Input!L662="",IFERROR(VLOOKUP(K663,UIR!$A$2:$P$21,6,FALSE),"")&lt;&gt;""),"Data is Missing.",""))</f>
        <v/>
      </c>
      <c r="R663" s="194" t="str">
        <f>IF(B663="","",IF(AND(Input!M662="",IFERROR(VLOOKUP(K663,UIR!$A$2:$P$21,7,FALSE),"")&lt;&gt;""),"Data is Missing.",""))</f>
        <v/>
      </c>
      <c r="S663" s="194" t="str">
        <f>IF(B663="","",IF(AND(Input!P662="",IFERROR(VLOOKUP(K663,UIR!$A$2:$P$21,8,FALSE),"")&lt;&gt;""),"Data is Missing.",""))</f>
        <v/>
      </c>
      <c r="T663" s="194" t="str">
        <f>IF(B663="","",IF(AND(Input!Q662="",IFERROR(VLOOKUP(K663,UIR!$A$2:$P$21,9,FALSE),"")&lt;&gt;""),"Data is Missing.",""))</f>
        <v/>
      </c>
      <c r="U663" s="194"/>
      <c r="V663" s="194" t="str">
        <f>IF(B663="","",IF(AND(Input!S662="",IFERROR(VLOOKUP(K663,UIR!$A$2:$P$21,11,FALSE),"")&lt;&gt;""),"Data is Missing.",""))</f>
        <v/>
      </c>
      <c r="W663" s="194" t="str">
        <f>IF(B663="","",IF(AND(Input!T662="",IFERROR(VLOOKUP(K663,UIR!$A$2:$P$21,12,FALSE),"")&lt;&gt;""),"Data is Missing.",""))</f>
        <v/>
      </c>
      <c r="X663" s="194" t="str">
        <f>IF(B663="","",IF(AND(Input!V662="",IFERROR(VLOOKUP(K663,UIR!$A$2:$P$21,13,FALSE),"")&lt;&gt;""),"Data is Missing.",""))</f>
        <v/>
      </c>
      <c r="Y663" s="194" t="str">
        <f>IF(B663="","",IF(AND(Input!W662="",IFERROR(VLOOKUP(K663,UIR!$A$2:$P$21,14,FALSE),"")&lt;&gt;""),"Data is Missing.",""))</f>
        <v/>
      </c>
      <c r="Z663" s="194" t="str">
        <f>IF(B663="","",IF(AND(Input!X662="",IFERROR(VLOOKUP(K663,UIR!$A$2:$P$21,15,FALSE),"")&lt;&gt;""),"Data is Missing.",""))</f>
        <v/>
      </c>
      <c r="AA663" s="195" t="str">
        <f>IF(B663="","",IF(AND(Input!Y662="",IFERROR(VLOOKUP(K663,UIR!$A$2:$P$21,16,FALSE),"")&lt;&gt;""),"Data is Missing.",""))</f>
        <v/>
      </c>
      <c r="AC663" s="202" t="str">
        <f>IF(ISERROR(IF(Input!D662="","",IF(ISERROR(VLOOKUP(Input!D662,'Measure List'!$A$2:$A$30000,1,0)),"Invalid RefNo",""))),"",IF(Input!D662="","",IF(ISERROR(VLOOKUP(Input!D662,'Measure List'!$A$2:$A$30000,1,0)),"Invalid RefNo","")))</f>
        <v/>
      </c>
      <c r="AD663" s="156"/>
      <c r="AE663" s="156"/>
      <c r="AF663" s="156"/>
      <c r="AG663" s="156"/>
      <c r="AH663" s="156"/>
      <c r="AI663" s="156"/>
      <c r="AJ663" s="156"/>
      <c r="AK663" s="156"/>
      <c r="AL663" s="203" t="str">
        <f>IF(COUNTIF(Dropdowns!$K$2:$K$7,Input!S662)&gt;0,"",IF(Input!S662="","","Invalid Type"))</f>
        <v/>
      </c>
      <c r="AN663" s="204" t="str">
        <f>IF(Input!C662="","",IF(ISNUMBER(VALUE(Input!C662)),"","Needs to be a number."))</f>
        <v/>
      </c>
      <c r="AO663" s="205" t="str">
        <f>IF(Input!E662="","",IF(ISNUMBER(VALUE(Input!E662)),"","Needs to be a number."))</f>
        <v/>
      </c>
      <c r="AP663" s="205" t="str">
        <f>IF(Input!N662="","",IF(ISNUMBER(VALUE(Input!N662)),"","Needs to be a number."))</f>
        <v/>
      </c>
      <c r="AQ663" s="205" t="str">
        <f>IF(Input!O662="","",IF(ISNUMBER(VALUE(Input!O662)),"","Needs to be a number."))</f>
        <v/>
      </c>
      <c r="AR663" s="205" t="str">
        <f>IF(Input!V662="","",IF(ISNUMBER(VALUE(Input!V662)),"","Needs to be a number."))</f>
        <v/>
      </c>
      <c r="AS663" s="205" t="str">
        <f>IF(Input!W662="","",IF(ISNUMBER(VALUE(Input!W662)),"","Needs to be a number."))</f>
        <v/>
      </c>
      <c r="AT663" s="205" t="str">
        <f>IF(Input!X662="","",IF(ISNUMBER(VALUE(Input!X662)),"","Needs to be a number."))</f>
        <v/>
      </c>
      <c r="AU663" s="206" t="str">
        <f>IF(Input!Y662="","",IF(ISNUMBER(VALUE(Input!Y662)),"","Needs to be a number."))</f>
        <v/>
      </c>
      <c r="AW663" s="259" t="str">
        <f>IF(OR(VALUE(Input!C662)&lt;0,VALUE(Input!C662)&gt;100), "Invalid EEI %","")</f>
        <v/>
      </c>
      <c r="AX663" s="207"/>
      <c r="AY663" s="278" t="str">
        <f>IF(Input!E662="","",IF(VALUE(Input!E662)=0,"Do not enter 0.",""))</f>
        <v/>
      </c>
    </row>
    <row r="664" spans="2:51" x14ac:dyDescent="0.3">
      <c r="B664" s="188" t="str">
        <f>Input!A663</f>
        <v/>
      </c>
      <c r="C664" s="189" t="str">
        <f>IF(ISERROR(IF(AND(Input!$A663="",SUMPRODUCT(--(LEN(Input!$A664:'Input'!$A$1006)&gt;0))&lt;&gt;0),"Row is skipped.",IF(AND(Input!$A663="",Input!$A664=""),"", IF(Input!B663="","Data is missing.","")))),"",IF(AND(Input!$A663="",SUMPRODUCT(--(LEN(Input!$A664:'Input'!$A$1006)&gt;0))&lt;&gt;0),"Row is skipped.",IF(AND(Input!$A663="",Input!$A664=""),"", IF(Input!B663="","Data is missing.",""))))</f>
        <v/>
      </c>
      <c r="D664" s="189" t="str">
        <f>IF(ISERROR(IF(AND(Input!$A663="",SUMPRODUCT(--(LEN(Input!$A664:'Input'!$A$1006)&gt;0))&lt;&gt;0),"Row is skipped.",IF(AND(Input!$A663="",Input!$A664=""),"", IF(Input!C663="","Data is missing.","")))),"",IF(AND(Input!$A663="",SUMPRODUCT(--(LEN(Input!$A664:'Input'!$A$1006)&gt;0))&lt;&gt;0),"Row is skipped.",IF(AND(Input!$A663="",Input!$A664=""),"", IF(Input!C663="","Data is missing.",""))))</f>
        <v/>
      </c>
      <c r="E664" s="189" t="str">
        <f>IF(ISERROR(IF(AND(Input!$A663="",SUMPRODUCT(--(LEN(Input!$A664:'Input'!$A$1006)&gt;0))&lt;&gt;0),"Row is skipped.",IF(AND(Input!$A663="",Input!$A664=""),"", IF(Input!D663="","Data is missing.","")))),"",IF(AND(Input!$A663="",SUMPRODUCT(--(LEN(Input!$A664:'Input'!$A$1006)&gt;0))&lt;&gt;0),"Row is skipped.",IF(AND(Input!$A663="",Input!$A664=""),"", IF(Input!D663="","Data is missing.",""))))</f>
        <v/>
      </c>
      <c r="F664" s="189" t="str">
        <f>IF(ISERROR(IF(AND(Input!$A663="",SUMPRODUCT(--(LEN(Input!$A664:'Input'!$A$1006)&gt;0))&lt;&gt;0),"Row is skipped.",IF(AND(Input!$A663="",Input!$A664=""),"", IF(Input!E663="","Data is missing.","")))),"",IF(AND(Input!$A663="",SUMPRODUCT(--(LEN(Input!$A664:'Input'!$A$1006)&gt;0))&lt;&gt;0),"Row is skipped.",IF(AND(Input!$A663="",Input!$A664=""),"", IF(Input!E663="","Data is missing.",""))))</f>
        <v/>
      </c>
      <c r="G664" s="189" t="str">
        <f>IF(ISERROR(IF(AND(Input!$A663="",SUMPRODUCT(--(LEN(Input!$A664:'Input'!$A$1006)&gt;0))&lt;&gt;0),"Row is skipped.",IF(AND(Input!$A663="",Input!$A664=""),"", IF(Input!F663="","Data is missing.","")))),"",IF(AND(Input!$A663="",SUMPRODUCT(--(LEN(Input!$A664:'Input'!$A$1006)&gt;0))&lt;&gt;0),"Row is skipped.",IF(AND(Input!$A663="",Input!$A664=""),"", IF(Input!F663="","Data is missing.",""))))</f>
        <v/>
      </c>
      <c r="H664" s="190" t="str">
        <f>IF(ISERROR(IF(AND(Input!$A663="",SUMPRODUCT(--(LEN(Input!$A664:'Input'!$A$1006)&gt;0))&lt;&gt;0),"Row is skipped.",IF(AND(Input!$A663="",Input!$A664=""),"", IF(Input!G663="","Data is missing.","")))),"",IF(AND(Input!$A663="",SUMPRODUCT(--(LEN(Input!$A664:'Input'!$A$1006)&gt;0))&lt;&gt;0),"Row is skipped.",IF(AND(Input!$A663="",Input!$A664=""),"", IF(Input!G663="","Data is missing.",""))))</f>
        <v/>
      </c>
      <c r="I664" s="156"/>
      <c r="J664" s="191" t="str">
        <f>IFERROR(VLOOKUP(VLOOKUP(Input!$D663,'Measure List'!$A:$AN,40,FALSE),UIR!$A$1:$Q$27,17,FALSE),"")</f>
        <v/>
      </c>
      <c r="K664" s="192" t="str">
        <f>IFERROR(VLOOKUP(Input!$D663,'Measure List'!$A:$AN,40,FALSE),"")</f>
        <v/>
      </c>
      <c r="L664" s="156"/>
      <c r="M664" s="193" t="str">
        <f>IF(B664="","",IF(AND(Input!H663="",IFERROR(VLOOKUP(K664,UIR!$A$2:$P$21,2,FALSE),"")&lt;&gt;""),"Data is Missing.",""))</f>
        <v/>
      </c>
      <c r="N664" s="194" t="str">
        <f>IF(B664="","",IF(AND(Input!I663="",IFERROR(VLOOKUP(K664,UIR!$A$2:$P$21,3,FALSE),"")&lt;&gt;""),"Data is Missing.",""))</f>
        <v/>
      </c>
      <c r="O664" s="194" t="str">
        <f>IF(B664="","",IF(AND(Input!J663="",IFERROR(VLOOKUP(K664,UIR!$A$2:$P$21,4,FALSE),"")&lt;&gt;""),"Data is Missing.",""))</f>
        <v/>
      </c>
      <c r="P664" s="194" t="str">
        <f>IF(B664="","",IF(AND(Input!K663="",IFERROR(VLOOKUP(K664,UIR!$A$2:$P$21,5,FALSE),"")&lt;&gt;""),"Data is Missing.",""))</f>
        <v/>
      </c>
      <c r="Q664" s="194" t="str">
        <f>IF(B664="","",IF(AND(Input!L663="",IFERROR(VLOOKUP(K664,UIR!$A$2:$P$21,6,FALSE),"")&lt;&gt;""),"Data is Missing.",""))</f>
        <v/>
      </c>
      <c r="R664" s="194" t="str">
        <f>IF(B664="","",IF(AND(Input!M663="",IFERROR(VLOOKUP(K664,UIR!$A$2:$P$21,7,FALSE),"")&lt;&gt;""),"Data is Missing.",""))</f>
        <v/>
      </c>
      <c r="S664" s="194" t="str">
        <f>IF(B664="","",IF(AND(Input!P663="",IFERROR(VLOOKUP(K664,UIR!$A$2:$P$21,8,FALSE),"")&lt;&gt;""),"Data is Missing.",""))</f>
        <v/>
      </c>
      <c r="T664" s="194" t="str">
        <f>IF(B664="","",IF(AND(Input!Q663="",IFERROR(VLOOKUP(K664,UIR!$A$2:$P$21,9,FALSE),"")&lt;&gt;""),"Data is Missing.",""))</f>
        <v/>
      </c>
      <c r="U664" s="194"/>
      <c r="V664" s="194" t="str">
        <f>IF(B664="","",IF(AND(Input!S663="",IFERROR(VLOOKUP(K664,UIR!$A$2:$P$21,11,FALSE),"")&lt;&gt;""),"Data is Missing.",""))</f>
        <v/>
      </c>
      <c r="W664" s="194" t="str">
        <f>IF(B664="","",IF(AND(Input!T663="",IFERROR(VLOOKUP(K664,UIR!$A$2:$P$21,12,FALSE),"")&lt;&gt;""),"Data is Missing.",""))</f>
        <v/>
      </c>
      <c r="X664" s="194" t="str">
        <f>IF(B664="","",IF(AND(Input!V663="",IFERROR(VLOOKUP(K664,UIR!$A$2:$P$21,13,FALSE),"")&lt;&gt;""),"Data is Missing.",""))</f>
        <v/>
      </c>
      <c r="Y664" s="194" t="str">
        <f>IF(B664="","",IF(AND(Input!W663="",IFERROR(VLOOKUP(K664,UIR!$A$2:$P$21,14,FALSE),"")&lt;&gt;""),"Data is Missing.",""))</f>
        <v/>
      </c>
      <c r="Z664" s="194" t="str">
        <f>IF(B664="","",IF(AND(Input!X663="",IFERROR(VLOOKUP(K664,UIR!$A$2:$P$21,15,FALSE),"")&lt;&gt;""),"Data is Missing.",""))</f>
        <v/>
      </c>
      <c r="AA664" s="195" t="str">
        <f>IF(B664="","",IF(AND(Input!Y663="",IFERROR(VLOOKUP(K664,UIR!$A$2:$P$21,16,FALSE),"")&lt;&gt;""),"Data is Missing.",""))</f>
        <v/>
      </c>
      <c r="AC664" s="202" t="str">
        <f>IF(ISERROR(IF(Input!D663="","",IF(ISERROR(VLOOKUP(Input!D663,'Measure List'!$A$2:$A$30000,1,0)),"Invalid RefNo",""))),"",IF(Input!D663="","",IF(ISERROR(VLOOKUP(Input!D663,'Measure List'!$A$2:$A$30000,1,0)),"Invalid RefNo","")))</f>
        <v/>
      </c>
      <c r="AD664" s="156"/>
      <c r="AE664" s="156"/>
      <c r="AF664" s="156"/>
      <c r="AG664" s="156"/>
      <c r="AH664" s="156"/>
      <c r="AI664" s="156"/>
      <c r="AJ664" s="156"/>
      <c r="AK664" s="156"/>
      <c r="AL664" s="203" t="str">
        <f>IF(COUNTIF(Dropdowns!$K$2:$K$7,Input!S663)&gt;0,"",IF(Input!S663="","","Invalid Type"))</f>
        <v/>
      </c>
      <c r="AN664" s="204" t="str">
        <f>IF(Input!C663="","",IF(ISNUMBER(VALUE(Input!C663)),"","Needs to be a number."))</f>
        <v/>
      </c>
      <c r="AO664" s="205" t="str">
        <f>IF(Input!E663="","",IF(ISNUMBER(VALUE(Input!E663)),"","Needs to be a number."))</f>
        <v/>
      </c>
      <c r="AP664" s="205" t="str">
        <f>IF(Input!N663="","",IF(ISNUMBER(VALUE(Input!N663)),"","Needs to be a number."))</f>
        <v/>
      </c>
      <c r="AQ664" s="205" t="str">
        <f>IF(Input!O663="","",IF(ISNUMBER(VALUE(Input!O663)),"","Needs to be a number."))</f>
        <v/>
      </c>
      <c r="AR664" s="205" t="str">
        <f>IF(Input!V663="","",IF(ISNUMBER(VALUE(Input!V663)),"","Needs to be a number."))</f>
        <v/>
      </c>
      <c r="AS664" s="205" t="str">
        <f>IF(Input!W663="","",IF(ISNUMBER(VALUE(Input!W663)),"","Needs to be a number."))</f>
        <v/>
      </c>
      <c r="AT664" s="205" t="str">
        <f>IF(Input!X663="","",IF(ISNUMBER(VALUE(Input!X663)),"","Needs to be a number."))</f>
        <v/>
      </c>
      <c r="AU664" s="206" t="str">
        <f>IF(Input!Y663="","",IF(ISNUMBER(VALUE(Input!Y663)),"","Needs to be a number."))</f>
        <v/>
      </c>
      <c r="AW664" s="259" t="str">
        <f>IF(OR(VALUE(Input!C663)&lt;0,VALUE(Input!C663)&gt;100), "Invalid EEI %","")</f>
        <v/>
      </c>
      <c r="AX664" s="207"/>
      <c r="AY664" s="278" t="str">
        <f>IF(Input!E663="","",IF(VALUE(Input!E663)=0,"Do not enter 0.",""))</f>
        <v/>
      </c>
    </row>
    <row r="665" spans="2:51" x14ac:dyDescent="0.3">
      <c r="B665" s="188" t="str">
        <f>Input!A664</f>
        <v/>
      </c>
      <c r="C665" s="189" t="str">
        <f>IF(ISERROR(IF(AND(Input!$A664="",SUMPRODUCT(--(LEN(Input!$A665:'Input'!$A$1006)&gt;0))&lt;&gt;0),"Row is skipped.",IF(AND(Input!$A664="",Input!$A665=""),"", IF(Input!B664="","Data is missing.","")))),"",IF(AND(Input!$A664="",SUMPRODUCT(--(LEN(Input!$A665:'Input'!$A$1006)&gt;0))&lt;&gt;0),"Row is skipped.",IF(AND(Input!$A664="",Input!$A665=""),"", IF(Input!B664="","Data is missing.",""))))</f>
        <v/>
      </c>
      <c r="D665" s="189" t="str">
        <f>IF(ISERROR(IF(AND(Input!$A664="",SUMPRODUCT(--(LEN(Input!$A665:'Input'!$A$1006)&gt;0))&lt;&gt;0),"Row is skipped.",IF(AND(Input!$A664="",Input!$A665=""),"", IF(Input!C664="","Data is missing.","")))),"",IF(AND(Input!$A664="",SUMPRODUCT(--(LEN(Input!$A665:'Input'!$A$1006)&gt;0))&lt;&gt;0),"Row is skipped.",IF(AND(Input!$A664="",Input!$A665=""),"", IF(Input!C664="","Data is missing.",""))))</f>
        <v/>
      </c>
      <c r="E665" s="189" t="str">
        <f>IF(ISERROR(IF(AND(Input!$A664="",SUMPRODUCT(--(LEN(Input!$A665:'Input'!$A$1006)&gt;0))&lt;&gt;0),"Row is skipped.",IF(AND(Input!$A664="",Input!$A665=""),"", IF(Input!D664="","Data is missing.","")))),"",IF(AND(Input!$A664="",SUMPRODUCT(--(LEN(Input!$A665:'Input'!$A$1006)&gt;0))&lt;&gt;0),"Row is skipped.",IF(AND(Input!$A664="",Input!$A665=""),"", IF(Input!D664="","Data is missing.",""))))</f>
        <v/>
      </c>
      <c r="F665" s="189" t="str">
        <f>IF(ISERROR(IF(AND(Input!$A664="",SUMPRODUCT(--(LEN(Input!$A665:'Input'!$A$1006)&gt;0))&lt;&gt;0),"Row is skipped.",IF(AND(Input!$A664="",Input!$A665=""),"", IF(Input!E664="","Data is missing.","")))),"",IF(AND(Input!$A664="",SUMPRODUCT(--(LEN(Input!$A665:'Input'!$A$1006)&gt;0))&lt;&gt;0),"Row is skipped.",IF(AND(Input!$A664="",Input!$A665=""),"", IF(Input!E664="","Data is missing.",""))))</f>
        <v/>
      </c>
      <c r="G665" s="189" t="str">
        <f>IF(ISERROR(IF(AND(Input!$A664="",SUMPRODUCT(--(LEN(Input!$A665:'Input'!$A$1006)&gt;0))&lt;&gt;0),"Row is skipped.",IF(AND(Input!$A664="",Input!$A665=""),"", IF(Input!F664="","Data is missing.","")))),"",IF(AND(Input!$A664="",SUMPRODUCT(--(LEN(Input!$A665:'Input'!$A$1006)&gt;0))&lt;&gt;0),"Row is skipped.",IF(AND(Input!$A664="",Input!$A665=""),"", IF(Input!F664="","Data is missing.",""))))</f>
        <v/>
      </c>
      <c r="H665" s="190" t="str">
        <f>IF(ISERROR(IF(AND(Input!$A664="",SUMPRODUCT(--(LEN(Input!$A665:'Input'!$A$1006)&gt;0))&lt;&gt;0),"Row is skipped.",IF(AND(Input!$A664="",Input!$A665=""),"", IF(Input!G664="","Data is missing.","")))),"",IF(AND(Input!$A664="",SUMPRODUCT(--(LEN(Input!$A665:'Input'!$A$1006)&gt;0))&lt;&gt;0),"Row is skipped.",IF(AND(Input!$A664="",Input!$A665=""),"", IF(Input!G664="","Data is missing.",""))))</f>
        <v/>
      </c>
      <c r="I665" s="156"/>
      <c r="J665" s="191" t="str">
        <f>IFERROR(VLOOKUP(VLOOKUP(Input!$D664,'Measure List'!$A:$AN,40,FALSE),UIR!$A$1:$Q$27,17,FALSE),"")</f>
        <v/>
      </c>
      <c r="K665" s="192" t="str">
        <f>IFERROR(VLOOKUP(Input!$D664,'Measure List'!$A:$AN,40,FALSE),"")</f>
        <v/>
      </c>
      <c r="L665" s="156"/>
      <c r="M665" s="193" t="str">
        <f>IF(B665="","",IF(AND(Input!H664="",IFERROR(VLOOKUP(K665,UIR!$A$2:$P$21,2,FALSE),"")&lt;&gt;""),"Data is Missing.",""))</f>
        <v/>
      </c>
      <c r="N665" s="194" t="str">
        <f>IF(B665="","",IF(AND(Input!I664="",IFERROR(VLOOKUP(K665,UIR!$A$2:$P$21,3,FALSE),"")&lt;&gt;""),"Data is Missing.",""))</f>
        <v/>
      </c>
      <c r="O665" s="194" t="str">
        <f>IF(B665="","",IF(AND(Input!J664="",IFERROR(VLOOKUP(K665,UIR!$A$2:$P$21,4,FALSE),"")&lt;&gt;""),"Data is Missing.",""))</f>
        <v/>
      </c>
      <c r="P665" s="194" t="str">
        <f>IF(B665="","",IF(AND(Input!K664="",IFERROR(VLOOKUP(K665,UIR!$A$2:$P$21,5,FALSE),"")&lt;&gt;""),"Data is Missing.",""))</f>
        <v/>
      </c>
      <c r="Q665" s="194" t="str">
        <f>IF(B665="","",IF(AND(Input!L664="",IFERROR(VLOOKUP(K665,UIR!$A$2:$P$21,6,FALSE),"")&lt;&gt;""),"Data is Missing.",""))</f>
        <v/>
      </c>
      <c r="R665" s="194" t="str">
        <f>IF(B665="","",IF(AND(Input!M664="",IFERROR(VLOOKUP(K665,UIR!$A$2:$P$21,7,FALSE),"")&lt;&gt;""),"Data is Missing.",""))</f>
        <v/>
      </c>
      <c r="S665" s="194" t="str">
        <f>IF(B665="","",IF(AND(Input!P664="",IFERROR(VLOOKUP(K665,UIR!$A$2:$P$21,8,FALSE),"")&lt;&gt;""),"Data is Missing.",""))</f>
        <v/>
      </c>
      <c r="T665" s="194" t="str">
        <f>IF(B665="","",IF(AND(Input!Q664="",IFERROR(VLOOKUP(K665,UIR!$A$2:$P$21,9,FALSE),"")&lt;&gt;""),"Data is Missing.",""))</f>
        <v/>
      </c>
      <c r="U665" s="194"/>
      <c r="V665" s="194" t="str">
        <f>IF(B665="","",IF(AND(Input!S664="",IFERROR(VLOOKUP(K665,UIR!$A$2:$P$21,11,FALSE),"")&lt;&gt;""),"Data is Missing.",""))</f>
        <v/>
      </c>
      <c r="W665" s="194" t="str">
        <f>IF(B665="","",IF(AND(Input!T664="",IFERROR(VLOOKUP(K665,UIR!$A$2:$P$21,12,FALSE),"")&lt;&gt;""),"Data is Missing.",""))</f>
        <v/>
      </c>
      <c r="X665" s="194" t="str">
        <f>IF(B665="","",IF(AND(Input!V664="",IFERROR(VLOOKUP(K665,UIR!$A$2:$P$21,13,FALSE),"")&lt;&gt;""),"Data is Missing.",""))</f>
        <v/>
      </c>
      <c r="Y665" s="194" t="str">
        <f>IF(B665="","",IF(AND(Input!W664="",IFERROR(VLOOKUP(K665,UIR!$A$2:$P$21,14,FALSE),"")&lt;&gt;""),"Data is Missing.",""))</f>
        <v/>
      </c>
      <c r="Z665" s="194" t="str">
        <f>IF(B665="","",IF(AND(Input!X664="",IFERROR(VLOOKUP(K665,UIR!$A$2:$P$21,15,FALSE),"")&lt;&gt;""),"Data is Missing.",""))</f>
        <v/>
      </c>
      <c r="AA665" s="195" t="str">
        <f>IF(B665="","",IF(AND(Input!Y664="",IFERROR(VLOOKUP(K665,UIR!$A$2:$P$21,16,FALSE),"")&lt;&gt;""),"Data is Missing.",""))</f>
        <v/>
      </c>
      <c r="AC665" s="202" t="str">
        <f>IF(ISERROR(IF(Input!D664="","",IF(ISERROR(VLOOKUP(Input!D664,'Measure List'!$A$2:$A$30000,1,0)),"Invalid RefNo",""))),"",IF(Input!D664="","",IF(ISERROR(VLOOKUP(Input!D664,'Measure List'!$A$2:$A$30000,1,0)),"Invalid RefNo","")))</f>
        <v/>
      </c>
      <c r="AD665" s="156"/>
      <c r="AE665" s="156"/>
      <c r="AF665" s="156"/>
      <c r="AG665" s="156"/>
      <c r="AH665" s="156"/>
      <c r="AI665" s="156"/>
      <c r="AJ665" s="156"/>
      <c r="AK665" s="156"/>
      <c r="AL665" s="203" t="str">
        <f>IF(COUNTIF(Dropdowns!$K$2:$K$7,Input!S664)&gt;0,"",IF(Input!S664="","","Invalid Type"))</f>
        <v/>
      </c>
      <c r="AN665" s="204" t="str">
        <f>IF(Input!C664="","",IF(ISNUMBER(VALUE(Input!C664)),"","Needs to be a number."))</f>
        <v/>
      </c>
      <c r="AO665" s="205" t="str">
        <f>IF(Input!E664="","",IF(ISNUMBER(VALUE(Input!E664)),"","Needs to be a number."))</f>
        <v/>
      </c>
      <c r="AP665" s="205" t="str">
        <f>IF(Input!N664="","",IF(ISNUMBER(VALUE(Input!N664)),"","Needs to be a number."))</f>
        <v/>
      </c>
      <c r="AQ665" s="205" t="str">
        <f>IF(Input!O664="","",IF(ISNUMBER(VALUE(Input!O664)),"","Needs to be a number."))</f>
        <v/>
      </c>
      <c r="AR665" s="205" t="str">
        <f>IF(Input!V664="","",IF(ISNUMBER(VALUE(Input!V664)),"","Needs to be a number."))</f>
        <v/>
      </c>
      <c r="AS665" s="205" t="str">
        <f>IF(Input!W664="","",IF(ISNUMBER(VALUE(Input!W664)),"","Needs to be a number."))</f>
        <v/>
      </c>
      <c r="AT665" s="205" t="str">
        <f>IF(Input!X664="","",IF(ISNUMBER(VALUE(Input!X664)),"","Needs to be a number."))</f>
        <v/>
      </c>
      <c r="AU665" s="206" t="str">
        <f>IF(Input!Y664="","",IF(ISNUMBER(VALUE(Input!Y664)),"","Needs to be a number."))</f>
        <v/>
      </c>
      <c r="AW665" s="259" t="str">
        <f>IF(OR(VALUE(Input!C664)&lt;0,VALUE(Input!C664)&gt;100), "Invalid EEI %","")</f>
        <v/>
      </c>
      <c r="AX665" s="207"/>
      <c r="AY665" s="278" t="str">
        <f>IF(Input!E664="","",IF(VALUE(Input!E664)=0,"Do not enter 0.",""))</f>
        <v/>
      </c>
    </row>
    <row r="666" spans="2:51" x14ac:dyDescent="0.3">
      <c r="B666" s="188" t="str">
        <f>Input!A665</f>
        <v/>
      </c>
      <c r="C666" s="189" t="str">
        <f>IF(ISERROR(IF(AND(Input!$A665="",SUMPRODUCT(--(LEN(Input!$A666:'Input'!$A$1006)&gt;0))&lt;&gt;0),"Row is skipped.",IF(AND(Input!$A665="",Input!$A666=""),"", IF(Input!B665="","Data is missing.","")))),"",IF(AND(Input!$A665="",SUMPRODUCT(--(LEN(Input!$A666:'Input'!$A$1006)&gt;0))&lt;&gt;0),"Row is skipped.",IF(AND(Input!$A665="",Input!$A666=""),"", IF(Input!B665="","Data is missing.",""))))</f>
        <v/>
      </c>
      <c r="D666" s="189" t="str">
        <f>IF(ISERROR(IF(AND(Input!$A665="",SUMPRODUCT(--(LEN(Input!$A666:'Input'!$A$1006)&gt;0))&lt;&gt;0),"Row is skipped.",IF(AND(Input!$A665="",Input!$A666=""),"", IF(Input!C665="","Data is missing.","")))),"",IF(AND(Input!$A665="",SUMPRODUCT(--(LEN(Input!$A666:'Input'!$A$1006)&gt;0))&lt;&gt;0),"Row is skipped.",IF(AND(Input!$A665="",Input!$A666=""),"", IF(Input!C665="","Data is missing.",""))))</f>
        <v/>
      </c>
      <c r="E666" s="189" t="str">
        <f>IF(ISERROR(IF(AND(Input!$A665="",SUMPRODUCT(--(LEN(Input!$A666:'Input'!$A$1006)&gt;0))&lt;&gt;0),"Row is skipped.",IF(AND(Input!$A665="",Input!$A666=""),"", IF(Input!D665="","Data is missing.","")))),"",IF(AND(Input!$A665="",SUMPRODUCT(--(LEN(Input!$A666:'Input'!$A$1006)&gt;0))&lt;&gt;0),"Row is skipped.",IF(AND(Input!$A665="",Input!$A666=""),"", IF(Input!D665="","Data is missing.",""))))</f>
        <v/>
      </c>
      <c r="F666" s="189" t="str">
        <f>IF(ISERROR(IF(AND(Input!$A665="",SUMPRODUCT(--(LEN(Input!$A666:'Input'!$A$1006)&gt;0))&lt;&gt;0),"Row is skipped.",IF(AND(Input!$A665="",Input!$A666=""),"", IF(Input!E665="","Data is missing.","")))),"",IF(AND(Input!$A665="",SUMPRODUCT(--(LEN(Input!$A666:'Input'!$A$1006)&gt;0))&lt;&gt;0),"Row is skipped.",IF(AND(Input!$A665="",Input!$A666=""),"", IF(Input!E665="","Data is missing.",""))))</f>
        <v/>
      </c>
      <c r="G666" s="189" t="str">
        <f>IF(ISERROR(IF(AND(Input!$A665="",SUMPRODUCT(--(LEN(Input!$A666:'Input'!$A$1006)&gt;0))&lt;&gt;0),"Row is skipped.",IF(AND(Input!$A665="",Input!$A666=""),"", IF(Input!F665="","Data is missing.","")))),"",IF(AND(Input!$A665="",SUMPRODUCT(--(LEN(Input!$A666:'Input'!$A$1006)&gt;0))&lt;&gt;0),"Row is skipped.",IF(AND(Input!$A665="",Input!$A666=""),"", IF(Input!F665="","Data is missing.",""))))</f>
        <v/>
      </c>
      <c r="H666" s="190" t="str">
        <f>IF(ISERROR(IF(AND(Input!$A665="",SUMPRODUCT(--(LEN(Input!$A666:'Input'!$A$1006)&gt;0))&lt;&gt;0),"Row is skipped.",IF(AND(Input!$A665="",Input!$A666=""),"", IF(Input!G665="","Data is missing.","")))),"",IF(AND(Input!$A665="",SUMPRODUCT(--(LEN(Input!$A666:'Input'!$A$1006)&gt;0))&lt;&gt;0),"Row is skipped.",IF(AND(Input!$A665="",Input!$A666=""),"", IF(Input!G665="","Data is missing.",""))))</f>
        <v/>
      </c>
      <c r="I666" s="156"/>
      <c r="J666" s="191" t="str">
        <f>IFERROR(VLOOKUP(VLOOKUP(Input!$D665,'Measure List'!$A:$AN,40,FALSE),UIR!$A$1:$Q$27,17,FALSE),"")</f>
        <v/>
      </c>
      <c r="K666" s="192" t="str">
        <f>IFERROR(VLOOKUP(Input!$D665,'Measure List'!$A:$AN,40,FALSE),"")</f>
        <v/>
      </c>
      <c r="L666" s="156"/>
      <c r="M666" s="193" t="str">
        <f>IF(B666="","",IF(AND(Input!H665="",IFERROR(VLOOKUP(K666,UIR!$A$2:$P$21,2,FALSE),"")&lt;&gt;""),"Data is Missing.",""))</f>
        <v/>
      </c>
      <c r="N666" s="194" t="str">
        <f>IF(B666="","",IF(AND(Input!I665="",IFERROR(VLOOKUP(K666,UIR!$A$2:$P$21,3,FALSE),"")&lt;&gt;""),"Data is Missing.",""))</f>
        <v/>
      </c>
      <c r="O666" s="194" t="str">
        <f>IF(B666="","",IF(AND(Input!J665="",IFERROR(VLOOKUP(K666,UIR!$A$2:$P$21,4,FALSE),"")&lt;&gt;""),"Data is Missing.",""))</f>
        <v/>
      </c>
      <c r="P666" s="194" t="str">
        <f>IF(B666="","",IF(AND(Input!K665="",IFERROR(VLOOKUP(K666,UIR!$A$2:$P$21,5,FALSE),"")&lt;&gt;""),"Data is Missing.",""))</f>
        <v/>
      </c>
      <c r="Q666" s="194" t="str">
        <f>IF(B666="","",IF(AND(Input!L665="",IFERROR(VLOOKUP(K666,UIR!$A$2:$P$21,6,FALSE),"")&lt;&gt;""),"Data is Missing.",""))</f>
        <v/>
      </c>
      <c r="R666" s="194" t="str">
        <f>IF(B666="","",IF(AND(Input!M665="",IFERROR(VLOOKUP(K666,UIR!$A$2:$P$21,7,FALSE),"")&lt;&gt;""),"Data is Missing.",""))</f>
        <v/>
      </c>
      <c r="S666" s="194" t="str">
        <f>IF(B666="","",IF(AND(Input!P665="",IFERROR(VLOOKUP(K666,UIR!$A$2:$P$21,8,FALSE),"")&lt;&gt;""),"Data is Missing.",""))</f>
        <v/>
      </c>
      <c r="T666" s="194" t="str">
        <f>IF(B666="","",IF(AND(Input!Q665="",IFERROR(VLOOKUP(K666,UIR!$A$2:$P$21,9,FALSE),"")&lt;&gt;""),"Data is Missing.",""))</f>
        <v/>
      </c>
      <c r="U666" s="194"/>
      <c r="V666" s="194" t="str">
        <f>IF(B666="","",IF(AND(Input!S665="",IFERROR(VLOOKUP(K666,UIR!$A$2:$P$21,11,FALSE),"")&lt;&gt;""),"Data is Missing.",""))</f>
        <v/>
      </c>
      <c r="W666" s="194" t="str">
        <f>IF(B666="","",IF(AND(Input!T665="",IFERROR(VLOOKUP(K666,UIR!$A$2:$P$21,12,FALSE),"")&lt;&gt;""),"Data is Missing.",""))</f>
        <v/>
      </c>
      <c r="X666" s="194" t="str">
        <f>IF(B666="","",IF(AND(Input!V665="",IFERROR(VLOOKUP(K666,UIR!$A$2:$P$21,13,FALSE),"")&lt;&gt;""),"Data is Missing.",""))</f>
        <v/>
      </c>
      <c r="Y666" s="194" t="str">
        <f>IF(B666="","",IF(AND(Input!W665="",IFERROR(VLOOKUP(K666,UIR!$A$2:$P$21,14,FALSE),"")&lt;&gt;""),"Data is Missing.",""))</f>
        <v/>
      </c>
      <c r="Z666" s="194" t="str">
        <f>IF(B666="","",IF(AND(Input!X665="",IFERROR(VLOOKUP(K666,UIR!$A$2:$P$21,15,FALSE),"")&lt;&gt;""),"Data is Missing.",""))</f>
        <v/>
      </c>
      <c r="AA666" s="195" t="str">
        <f>IF(B666="","",IF(AND(Input!Y665="",IFERROR(VLOOKUP(K666,UIR!$A$2:$P$21,16,FALSE),"")&lt;&gt;""),"Data is Missing.",""))</f>
        <v/>
      </c>
      <c r="AC666" s="202" t="str">
        <f>IF(ISERROR(IF(Input!D665="","",IF(ISERROR(VLOOKUP(Input!D665,'Measure List'!$A$2:$A$30000,1,0)),"Invalid RefNo",""))),"",IF(Input!D665="","",IF(ISERROR(VLOOKUP(Input!D665,'Measure List'!$A$2:$A$30000,1,0)),"Invalid RefNo","")))</f>
        <v/>
      </c>
      <c r="AD666" s="156"/>
      <c r="AE666" s="156"/>
      <c r="AF666" s="156"/>
      <c r="AG666" s="156"/>
      <c r="AH666" s="156"/>
      <c r="AI666" s="156"/>
      <c r="AJ666" s="156"/>
      <c r="AK666" s="156"/>
      <c r="AL666" s="203" t="str">
        <f>IF(COUNTIF(Dropdowns!$K$2:$K$7,Input!S665)&gt;0,"",IF(Input!S665="","","Invalid Type"))</f>
        <v/>
      </c>
      <c r="AN666" s="204" t="str">
        <f>IF(Input!C665="","",IF(ISNUMBER(VALUE(Input!C665)),"","Needs to be a number."))</f>
        <v/>
      </c>
      <c r="AO666" s="205" t="str">
        <f>IF(Input!E665="","",IF(ISNUMBER(VALUE(Input!E665)),"","Needs to be a number."))</f>
        <v/>
      </c>
      <c r="AP666" s="205" t="str">
        <f>IF(Input!N665="","",IF(ISNUMBER(VALUE(Input!N665)),"","Needs to be a number."))</f>
        <v/>
      </c>
      <c r="AQ666" s="205" t="str">
        <f>IF(Input!O665="","",IF(ISNUMBER(VALUE(Input!O665)),"","Needs to be a number."))</f>
        <v/>
      </c>
      <c r="AR666" s="205" t="str">
        <f>IF(Input!V665="","",IF(ISNUMBER(VALUE(Input!V665)),"","Needs to be a number."))</f>
        <v/>
      </c>
      <c r="AS666" s="205" t="str">
        <f>IF(Input!W665="","",IF(ISNUMBER(VALUE(Input!W665)),"","Needs to be a number."))</f>
        <v/>
      </c>
      <c r="AT666" s="205" t="str">
        <f>IF(Input!X665="","",IF(ISNUMBER(VALUE(Input!X665)),"","Needs to be a number."))</f>
        <v/>
      </c>
      <c r="AU666" s="206" t="str">
        <f>IF(Input!Y665="","",IF(ISNUMBER(VALUE(Input!Y665)),"","Needs to be a number."))</f>
        <v/>
      </c>
      <c r="AW666" s="259" t="str">
        <f>IF(OR(VALUE(Input!C665)&lt;0,VALUE(Input!C665)&gt;100), "Invalid EEI %","")</f>
        <v/>
      </c>
      <c r="AX666" s="207"/>
      <c r="AY666" s="278" t="str">
        <f>IF(Input!E665="","",IF(VALUE(Input!E665)=0,"Do not enter 0.",""))</f>
        <v/>
      </c>
    </row>
    <row r="667" spans="2:51" x14ac:dyDescent="0.3">
      <c r="B667" s="188" t="str">
        <f>Input!A666</f>
        <v/>
      </c>
      <c r="C667" s="189" t="str">
        <f>IF(ISERROR(IF(AND(Input!$A666="",SUMPRODUCT(--(LEN(Input!$A667:'Input'!$A$1006)&gt;0))&lt;&gt;0),"Row is skipped.",IF(AND(Input!$A666="",Input!$A667=""),"", IF(Input!B666="","Data is missing.","")))),"",IF(AND(Input!$A666="",SUMPRODUCT(--(LEN(Input!$A667:'Input'!$A$1006)&gt;0))&lt;&gt;0),"Row is skipped.",IF(AND(Input!$A666="",Input!$A667=""),"", IF(Input!B666="","Data is missing.",""))))</f>
        <v/>
      </c>
      <c r="D667" s="189" t="str">
        <f>IF(ISERROR(IF(AND(Input!$A666="",SUMPRODUCT(--(LEN(Input!$A667:'Input'!$A$1006)&gt;0))&lt;&gt;0),"Row is skipped.",IF(AND(Input!$A666="",Input!$A667=""),"", IF(Input!C666="","Data is missing.","")))),"",IF(AND(Input!$A666="",SUMPRODUCT(--(LEN(Input!$A667:'Input'!$A$1006)&gt;0))&lt;&gt;0),"Row is skipped.",IF(AND(Input!$A666="",Input!$A667=""),"", IF(Input!C666="","Data is missing.",""))))</f>
        <v/>
      </c>
      <c r="E667" s="189" t="str">
        <f>IF(ISERROR(IF(AND(Input!$A666="",SUMPRODUCT(--(LEN(Input!$A667:'Input'!$A$1006)&gt;0))&lt;&gt;0),"Row is skipped.",IF(AND(Input!$A666="",Input!$A667=""),"", IF(Input!D666="","Data is missing.","")))),"",IF(AND(Input!$A666="",SUMPRODUCT(--(LEN(Input!$A667:'Input'!$A$1006)&gt;0))&lt;&gt;0),"Row is skipped.",IF(AND(Input!$A666="",Input!$A667=""),"", IF(Input!D666="","Data is missing.",""))))</f>
        <v/>
      </c>
      <c r="F667" s="189" t="str">
        <f>IF(ISERROR(IF(AND(Input!$A666="",SUMPRODUCT(--(LEN(Input!$A667:'Input'!$A$1006)&gt;0))&lt;&gt;0),"Row is skipped.",IF(AND(Input!$A666="",Input!$A667=""),"", IF(Input!E666="","Data is missing.","")))),"",IF(AND(Input!$A666="",SUMPRODUCT(--(LEN(Input!$A667:'Input'!$A$1006)&gt;0))&lt;&gt;0),"Row is skipped.",IF(AND(Input!$A666="",Input!$A667=""),"", IF(Input!E666="","Data is missing.",""))))</f>
        <v/>
      </c>
      <c r="G667" s="189" t="str">
        <f>IF(ISERROR(IF(AND(Input!$A666="",SUMPRODUCT(--(LEN(Input!$A667:'Input'!$A$1006)&gt;0))&lt;&gt;0),"Row is skipped.",IF(AND(Input!$A666="",Input!$A667=""),"", IF(Input!F666="","Data is missing.","")))),"",IF(AND(Input!$A666="",SUMPRODUCT(--(LEN(Input!$A667:'Input'!$A$1006)&gt;0))&lt;&gt;0),"Row is skipped.",IF(AND(Input!$A666="",Input!$A667=""),"", IF(Input!F666="","Data is missing.",""))))</f>
        <v/>
      </c>
      <c r="H667" s="190" t="str">
        <f>IF(ISERROR(IF(AND(Input!$A666="",SUMPRODUCT(--(LEN(Input!$A667:'Input'!$A$1006)&gt;0))&lt;&gt;0),"Row is skipped.",IF(AND(Input!$A666="",Input!$A667=""),"", IF(Input!G666="","Data is missing.","")))),"",IF(AND(Input!$A666="",SUMPRODUCT(--(LEN(Input!$A667:'Input'!$A$1006)&gt;0))&lt;&gt;0),"Row is skipped.",IF(AND(Input!$A666="",Input!$A667=""),"", IF(Input!G666="","Data is missing.",""))))</f>
        <v/>
      </c>
      <c r="I667" s="156"/>
      <c r="J667" s="191" t="str">
        <f>IFERROR(VLOOKUP(VLOOKUP(Input!$D666,'Measure List'!$A:$AN,40,FALSE),UIR!$A$1:$Q$27,17,FALSE),"")</f>
        <v/>
      </c>
      <c r="K667" s="192" t="str">
        <f>IFERROR(VLOOKUP(Input!$D666,'Measure List'!$A:$AN,40,FALSE),"")</f>
        <v/>
      </c>
      <c r="L667" s="156"/>
      <c r="M667" s="193" t="str">
        <f>IF(B667="","",IF(AND(Input!H666="",IFERROR(VLOOKUP(K667,UIR!$A$2:$P$21,2,FALSE),"")&lt;&gt;""),"Data is Missing.",""))</f>
        <v/>
      </c>
      <c r="N667" s="194" t="str">
        <f>IF(B667="","",IF(AND(Input!I666="",IFERROR(VLOOKUP(K667,UIR!$A$2:$P$21,3,FALSE),"")&lt;&gt;""),"Data is Missing.",""))</f>
        <v/>
      </c>
      <c r="O667" s="194" t="str">
        <f>IF(B667="","",IF(AND(Input!J666="",IFERROR(VLOOKUP(K667,UIR!$A$2:$P$21,4,FALSE),"")&lt;&gt;""),"Data is Missing.",""))</f>
        <v/>
      </c>
      <c r="P667" s="194" t="str">
        <f>IF(B667="","",IF(AND(Input!K666="",IFERROR(VLOOKUP(K667,UIR!$A$2:$P$21,5,FALSE),"")&lt;&gt;""),"Data is Missing.",""))</f>
        <v/>
      </c>
      <c r="Q667" s="194" t="str">
        <f>IF(B667="","",IF(AND(Input!L666="",IFERROR(VLOOKUP(K667,UIR!$A$2:$P$21,6,FALSE),"")&lt;&gt;""),"Data is Missing.",""))</f>
        <v/>
      </c>
      <c r="R667" s="194" t="str">
        <f>IF(B667="","",IF(AND(Input!M666="",IFERROR(VLOOKUP(K667,UIR!$A$2:$P$21,7,FALSE),"")&lt;&gt;""),"Data is Missing.",""))</f>
        <v/>
      </c>
      <c r="S667" s="194" t="str">
        <f>IF(B667="","",IF(AND(Input!P666="",IFERROR(VLOOKUP(K667,UIR!$A$2:$P$21,8,FALSE),"")&lt;&gt;""),"Data is Missing.",""))</f>
        <v/>
      </c>
      <c r="T667" s="194" t="str">
        <f>IF(B667="","",IF(AND(Input!Q666="",IFERROR(VLOOKUP(K667,UIR!$A$2:$P$21,9,FALSE),"")&lt;&gt;""),"Data is Missing.",""))</f>
        <v/>
      </c>
      <c r="U667" s="194"/>
      <c r="V667" s="194" t="str">
        <f>IF(B667="","",IF(AND(Input!S666="",IFERROR(VLOOKUP(K667,UIR!$A$2:$P$21,11,FALSE),"")&lt;&gt;""),"Data is Missing.",""))</f>
        <v/>
      </c>
      <c r="W667" s="194" t="str">
        <f>IF(B667="","",IF(AND(Input!T666="",IFERROR(VLOOKUP(K667,UIR!$A$2:$P$21,12,FALSE),"")&lt;&gt;""),"Data is Missing.",""))</f>
        <v/>
      </c>
      <c r="X667" s="194" t="str">
        <f>IF(B667="","",IF(AND(Input!V666="",IFERROR(VLOOKUP(K667,UIR!$A$2:$P$21,13,FALSE),"")&lt;&gt;""),"Data is Missing.",""))</f>
        <v/>
      </c>
      <c r="Y667" s="194" t="str">
        <f>IF(B667="","",IF(AND(Input!W666="",IFERROR(VLOOKUP(K667,UIR!$A$2:$P$21,14,FALSE),"")&lt;&gt;""),"Data is Missing.",""))</f>
        <v/>
      </c>
      <c r="Z667" s="194" t="str">
        <f>IF(B667="","",IF(AND(Input!X666="",IFERROR(VLOOKUP(K667,UIR!$A$2:$P$21,15,FALSE),"")&lt;&gt;""),"Data is Missing.",""))</f>
        <v/>
      </c>
      <c r="AA667" s="195" t="str">
        <f>IF(B667="","",IF(AND(Input!Y666="",IFERROR(VLOOKUP(K667,UIR!$A$2:$P$21,16,FALSE),"")&lt;&gt;""),"Data is Missing.",""))</f>
        <v/>
      </c>
      <c r="AC667" s="202" t="str">
        <f>IF(ISERROR(IF(Input!D666="","",IF(ISERROR(VLOOKUP(Input!D666,'Measure List'!$A$2:$A$30000,1,0)),"Invalid RefNo",""))),"",IF(Input!D666="","",IF(ISERROR(VLOOKUP(Input!D666,'Measure List'!$A$2:$A$30000,1,0)),"Invalid RefNo","")))</f>
        <v/>
      </c>
      <c r="AD667" s="156"/>
      <c r="AE667" s="156"/>
      <c r="AF667" s="156"/>
      <c r="AG667" s="156"/>
      <c r="AH667" s="156"/>
      <c r="AI667" s="156"/>
      <c r="AJ667" s="156"/>
      <c r="AK667" s="156"/>
      <c r="AL667" s="203" t="str">
        <f>IF(COUNTIF(Dropdowns!$K$2:$K$7,Input!S666)&gt;0,"",IF(Input!S666="","","Invalid Type"))</f>
        <v/>
      </c>
      <c r="AN667" s="204" t="str">
        <f>IF(Input!C666="","",IF(ISNUMBER(VALUE(Input!C666)),"","Needs to be a number."))</f>
        <v/>
      </c>
      <c r="AO667" s="205" t="str">
        <f>IF(Input!E666="","",IF(ISNUMBER(VALUE(Input!E666)),"","Needs to be a number."))</f>
        <v/>
      </c>
      <c r="AP667" s="205" t="str">
        <f>IF(Input!N666="","",IF(ISNUMBER(VALUE(Input!N666)),"","Needs to be a number."))</f>
        <v/>
      </c>
      <c r="AQ667" s="205" t="str">
        <f>IF(Input!O666="","",IF(ISNUMBER(VALUE(Input!O666)),"","Needs to be a number."))</f>
        <v/>
      </c>
      <c r="AR667" s="205" t="str">
        <f>IF(Input!V666="","",IF(ISNUMBER(VALUE(Input!V666)),"","Needs to be a number."))</f>
        <v/>
      </c>
      <c r="AS667" s="205" t="str">
        <f>IF(Input!W666="","",IF(ISNUMBER(VALUE(Input!W666)),"","Needs to be a number."))</f>
        <v/>
      </c>
      <c r="AT667" s="205" t="str">
        <f>IF(Input!X666="","",IF(ISNUMBER(VALUE(Input!X666)),"","Needs to be a number."))</f>
        <v/>
      </c>
      <c r="AU667" s="206" t="str">
        <f>IF(Input!Y666="","",IF(ISNUMBER(VALUE(Input!Y666)),"","Needs to be a number."))</f>
        <v/>
      </c>
      <c r="AW667" s="259" t="str">
        <f>IF(OR(VALUE(Input!C666)&lt;0,VALUE(Input!C666)&gt;100), "Invalid EEI %","")</f>
        <v/>
      </c>
      <c r="AX667" s="207"/>
      <c r="AY667" s="278" t="str">
        <f>IF(Input!E666="","",IF(VALUE(Input!E666)=0,"Do not enter 0.",""))</f>
        <v/>
      </c>
    </row>
    <row r="668" spans="2:51" x14ac:dyDescent="0.3">
      <c r="B668" s="188" t="str">
        <f>Input!A667</f>
        <v/>
      </c>
      <c r="C668" s="189" t="str">
        <f>IF(ISERROR(IF(AND(Input!$A667="",SUMPRODUCT(--(LEN(Input!$A668:'Input'!$A$1006)&gt;0))&lt;&gt;0),"Row is skipped.",IF(AND(Input!$A667="",Input!$A668=""),"", IF(Input!B667="","Data is missing.","")))),"",IF(AND(Input!$A667="",SUMPRODUCT(--(LEN(Input!$A668:'Input'!$A$1006)&gt;0))&lt;&gt;0),"Row is skipped.",IF(AND(Input!$A667="",Input!$A668=""),"", IF(Input!B667="","Data is missing.",""))))</f>
        <v/>
      </c>
      <c r="D668" s="189" t="str">
        <f>IF(ISERROR(IF(AND(Input!$A667="",SUMPRODUCT(--(LEN(Input!$A668:'Input'!$A$1006)&gt;0))&lt;&gt;0),"Row is skipped.",IF(AND(Input!$A667="",Input!$A668=""),"", IF(Input!C667="","Data is missing.","")))),"",IF(AND(Input!$A667="",SUMPRODUCT(--(LEN(Input!$A668:'Input'!$A$1006)&gt;0))&lt;&gt;0),"Row is skipped.",IF(AND(Input!$A667="",Input!$A668=""),"", IF(Input!C667="","Data is missing.",""))))</f>
        <v/>
      </c>
      <c r="E668" s="189" t="str">
        <f>IF(ISERROR(IF(AND(Input!$A667="",SUMPRODUCT(--(LEN(Input!$A668:'Input'!$A$1006)&gt;0))&lt;&gt;0),"Row is skipped.",IF(AND(Input!$A667="",Input!$A668=""),"", IF(Input!D667="","Data is missing.","")))),"",IF(AND(Input!$A667="",SUMPRODUCT(--(LEN(Input!$A668:'Input'!$A$1006)&gt;0))&lt;&gt;0),"Row is skipped.",IF(AND(Input!$A667="",Input!$A668=""),"", IF(Input!D667="","Data is missing.",""))))</f>
        <v/>
      </c>
      <c r="F668" s="189" t="str">
        <f>IF(ISERROR(IF(AND(Input!$A667="",SUMPRODUCT(--(LEN(Input!$A668:'Input'!$A$1006)&gt;0))&lt;&gt;0),"Row is skipped.",IF(AND(Input!$A667="",Input!$A668=""),"", IF(Input!E667="","Data is missing.","")))),"",IF(AND(Input!$A667="",SUMPRODUCT(--(LEN(Input!$A668:'Input'!$A$1006)&gt;0))&lt;&gt;0),"Row is skipped.",IF(AND(Input!$A667="",Input!$A668=""),"", IF(Input!E667="","Data is missing.",""))))</f>
        <v/>
      </c>
      <c r="G668" s="189" t="str">
        <f>IF(ISERROR(IF(AND(Input!$A667="",SUMPRODUCT(--(LEN(Input!$A668:'Input'!$A$1006)&gt;0))&lt;&gt;0),"Row is skipped.",IF(AND(Input!$A667="",Input!$A668=""),"", IF(Input!F667="","Data is missing.","")))),"",IF(AND(Input!$A667="",SUMPRODUCT(--(LEN(Input!$A668:'Input'!$A$1006)&gt;0))&lt;&gt;0),"Row is skipped.",IF(AND(Input!$A667="",Input!$A668=""),"", IF(Input!F667="","Data is missing.",""))))</f>
        <v/>
      </c>
      <c r="H668" s="190" t="str">
        <f>IF(ISERROR(IF(AND(Input!$A667="",SUMPRODUCT(--(LEN(Input!$A668:'Input'!$A$1006)&gt;0))&lt;&gt;0),"Row is skipped.",IF(AND(Input!$A667="",Input!$A668=""),"", IF(Input!G667="","Data is missing.","")))),"",IF(AND(Input!$A667="",SUMPRODUCT(--(LEN(Input!$A668:'Input'!$A$1006)&gt;0))&lt;&gt;0),"Row is skipped.",IF(AND(Input!$A667="",Input!$A668=""),"", IF(Input!G667="","Data is missing.",""))))</f>
        <v/>
      </c>
      <c r="I668" s="156"/>
      <c r="J668" s="191" t="str">
        <f>IFERROR(VLOOKUP(VLOOKUP(Input!$D667,'Measure List'!$A:$AN,40,FALSE),UIR!$A$1:$Q$27,17,FALSE),"")</f>
        <v/>
      </c>
      <c r="K668" s="192" t="str">
        <f>IFERROR(VLOOKUP(Input!$D667,'Measure List'!$A:$AN,40,FALSE),"")</f>
        <v/>
      </c>
      <c r="L668" s="156"/>
      <c r="M668" s="193" t="str">
        <f>IF(B668="","",IF(AND(Input!H667="",IFERROR(VLOOKUP(K668,UIR!$A$2:$P$21,2,FALSE),"")&lt;&gt;""),"Data is Missing.",""))</f>
        <v/>
      </c>
      <c r="N668" s="194" t="str">
        <f>IF(B668="","",IF(AND(Input!I667="",IFERROR(VLOOKUP(K668,UIR!$A$2:$P$21,3,FALSE),"")&lt;&gt;""),"Data is Missing.",""))</f>
        <v/>
      </c>
      <c r="O668" s="194" t="str">
        <f>IF(B668="","",IF(AND(Input!J667="",IFERROR(VLOOKUP(K668,UIR!$A$2:$P$21,4,FALSE),"")&lt;&gt;""),"Data is Missing.",""))</f>
        <v/>
      </c>
      <c r="P668" s="194" t="str">
        <f>IF(B668="","",IF(AND(Input!K667="",IFERROR(VLOOKUP(K668,UIR!$A$2:$P$21,5,FALSE),"")&lt;&gt;""),"Data is Missing.",""))</f>
        <v/>
      </c>
      <c r="Q668" s="194" t="str">
        <f>IF(B668="","",IF(AND(Input!L667="",IFERROR(VLOOKUP(K668,UIR!$A$2:$P$21,6,FALSE),"")&lt;&gt;""),"Data is Missing.",""))</f>
        <v/>
      </c>
      <c r="R668" s="194" t="str">
        <f>IF(B668="","",IF(AND(Input!M667="",IFERROR(VLOOKUP(K668,UIR!$A$2:$P$21,7,FALSE),"")&lt;&gt;""),"Data is Missing.",""))</f>
        <v/>
      </c>
      <c r="S668" s="194" t="str">
        <f>IF(B668="","",IF(AND(Input!P667="",IFERROR(VLOOKUP(K668,UIR!$A$2:$P$21,8,FALSE),"")&lt;&gt;""),"Data is Missing.",""))</f>
        <v/>
      </c>
      <c r="T668" s="194" t="str">
        <f>IF(B668="","",IF(AND(Input!Q667="",IFERROR(VLOOKUP(K668,UIR!$A$2:$P$21,9,FALSE),"")&lt;&gt;""),"Data is Missing.",""))</f>
        <v/>
      </c>
      <c r="U668" s="194"/>
      <c r="V668" s="194" t="str">
        <f>IF(B668="","",IF(AND(Input!S667="",IFERROR(VLOOKUP(K668,UIR!$A$2:$P$21,11,FALSE),"")&lt;&gt;""),"Data is Missing.",""))</f>
        <v/>
      </c>
      <c r="W668" s="194" t="str">
        <f>IF(B668="","",IF(AND(Input!T667="",IFERROR(VLOOKUP(K668,UIR!$A$2:$P$21,12,FALSE),"")&lt;&gt;""),"Data is Missing.",""))</f>
        <v/>
      </c>
      <c r="X668" s="194" t="str">
        <f>IF(B668="","",IF(AND(Input!V667="",IFERROR(VLOOKUP(K668,UIR!$A$2:$P$21,13,FALSE),"")&lt;&gt;""),"Data is Missing.",""))</f>
        <v/>
      </c>
      <c r="Y668" s="194" t="str">
        <f>IF(B668="","",IF(AND(Input!W667="",IFERROR(VLOOKUP(K668,UIR!$A$2:$P$21,14,FALSE),"")&lt;&gt;""),"Data is Missing.",""))</f>
        <v/>
      </c>
      <c r="Z668" s="194" t="str">
        <f>IF(B668="","",IF(AND(Input!X667="",IFERROR(VLOOKUP(K668,UIR!$A$2:$P$21,15,FALSE),"")&lt;&gt;""),"Data is Missing.",""))</f>
        <v/>
      </c>
      <c r="AA668" s="195" t="str">
        <f>IF(B668="","",IF(AND(Input!Y667="",IFERROR(VLOOKUP(K668,UIR!$A$2:$P$21,16,FALSE),"")&lt;&gt;""),"Data is Missing.",""))</f>
        <v/>
      </c>
      <c r="AC668" s="202" t="str">
        <f>IF(ISERROR(IF(Input!D667="","",IF(ISERROR(VLOOKUP(Input!D667,'Measure List'!$A$2:$A$30000,1,0)),"Invalid RefNo",""))),"",IF(Input!D667="","",IF(ISERROR(VLOOKUP(Input!D667,'Measure List'!$A$2:$A$30000,1,0)),"Invalid RefNo","")))</f>
        <v/>
      </c>
      <c r="AD668" s="156"/>
      <c r="AE668" s="156"/>
      <c r="AF668" s="156"/>
      <c r="AG668" s="156"/>
      <c r="AH668" s="156"/>
      <c r="AI668" s="156"/>
      <c r="AJ668" s="156"/>
      <c r="AK668" s="156"/>
      <c r="AL668" s="203" t="str">
        <f>IF(COUNTIF(Dropdowns!$K$2:$K$7,Input!S667)&gt;0,"",IF(Input!S667="","","Invalid Type"))</f>
        <v/>
      </c>
      <c r="AN668" s="204" t="str">
        <f>IF(Input!C667="","",IF(ISNUMBER(VALUE(Input!C667)),"","Needs to be a number."))</f>
        <v/>
      </c>
      <c r="AO668" s="205" t="str">
        <f>IF(Input!E667="","",IF(ISNUMBER(VALUE(Input!E667)),"","Needs to be a number."))</f>
        <v/>
      </c>
      <c r="AP668" s="205" t="str">
        <f>IF(Input!N667="","",IF(ISNUMBER(VALUE(Input!N667)),"","Needs to be a number."))</f>
        <v/>
      </c>
      <c r="AQ668" s="205" t="str">
        <f>IF(Input!O667="","",IF(ISNUMBER(VALUE(Input!O667)),"","Needs to be a number."))</f>
        <v/>
      </c>
      <c r="AR668" s="205" t="str">
        <f>IF(Input!V667="","",IF(ISNUMBER(VALUE(Input!V667)),"","Needs to be a number."))</f>
        <v/>
      </c>
      <c r="AS668" s="205" t="str">
        <f>IF(Input!W667="","",IF(ISNUMBER(VALUE(Input!W667)),"","Needs to be a number."))</f>
        <v/>
      </c>
      <c r="AT668" s="205" t="str">
        <f>IF(Input!X667="","",IF(ISNUMBER(VALUE(Input!X667)),"","Needs to be a number."))</f>
        <v/>
      </c>
      <c r="AU668" s="206" t="str">
        <f>IF(Input!Y667="","",IF(ISNUMBER(VALUE(Input!Y667)),"","Needs to be a number."))</f>
        <v/>
      </c>
      <c r="AW668" s="259" t="str">
        <f>IF(OR(VALUE(Input!C667)&lt;0,VALUE(Input!C667)&gt;100), "Invalid EEI %","")</f>
        <v/>
      </c>
      <c r="AX668" s="207"/>
      <c r="AY668" s="278" t="str">
        <f>IF(Input!E667="","",IF(VALUE(Input!E667)=0,"Do not enter 0.",""))</f>
        <v/>
      </c>
    </row>
    <row r="669" spans="2:51" x14ac:dyDescent="0.3">
      <c r="B669" s="188" t="str">
        <f>Input!A668</f>
        <v/>
      </c>
      <c r="C669" s="189" t="str">
        <f>IF(ISERROR(IF(AND(Input!$A668="",SUMPRODUCT(--(LEN(Input!$A669:'Input'!$A$1006)&gt;0))&lt;&gt;0),"Row is skipped.",IF(AND(Input!$A668="",Input!$A669=""),"", IF(Input!B668="","Data is missing.","")))),"",IF(AND(Input!$A668="",SUMPRODUCT(--(LEN(Input!$A669:'Input'!$A$1006)&gt;0))&lt;&gt;0),"Row is skipped.",IF(AND(Input!$A668="",Input!$A669=""),"", IF(Input!B668="","Data is missing.",""))))</f>
        <v/>
      </c>
      <c r="D669" s="189" t="str">
        <f>IF(ISERROR(IF(AND(Input!$A668="",SUMPRODUCT(--(LEN(Input!$A669:'Input'!$A$1006)&gt;0))&lt;&gt;0),"Row is skipped.",IF(AND(Input!$A668="",Input!$A669=""),"", IF(Input!C668="","Data is missing.","")))),"",IF(AND(Input!$A668="",SUMPRODUCT(--(LEN(Input!$A669:'Input'!$A$1006)&gt;0))&lt;&gt;0),"Row is skipped.",IF(AND(Input!$A668="",Input!$A669=""),"", IF(Input!C668="","Data is missing.",""))))</f>
        <v/>
      </c>
      <c r="E669" s="189" t="str">
        <f>IF(ISERROR(IF(AND(Input!$A668="",SUMPRODUCT(--(LEN(Input!$A669:'Input'!$A$1006)&gt;0))&lt;&gt;0),"Row is skipped.",IF(AND(Input!$A668="",Input!$A669=""),"", IF(Input!D668="","Data is missing.","")))),"",IF(AND(Input!$A668="",SUMPRODUCT(--(LEN(Input!$A669:'Input'!$A$1006)&gt;0))&lt;&gt;0),"Row is skipped.",IF(AND(Input!$A668="",Input!$A669=""),"", IF(Input!D668="","Data is missing.",""))))</f>
        <v/>
      </c>
      <c r="F669" s="189" t="str">
        <f>IF(ISERROR(IF(AND(Input!$A668="",SUMPRODUCT(--(LEN(Input!$A669:'Input'!$A$1006)&gt;0))&lt;&gt;0),"Row is skipped.",IF(AND(Input!$A668="",Input!$A669=""),"", IF(Input!E668="","Data is missing.","")))),"",IF(AND(Input!$A668="",SUMPRODUCT(--(LEN(Input!$A669:'Input'!$A$1006)&gt;0))&lt;&gt;0),"Row is skipped.",IF(AND(Input!$A668="",Input!$A669=""),"", IF(Input!E668="","Data is missing.",""))))</f>
        <v/>
      </c>
      <c r="G669" s="189" t="str">
        <f>IF(ISERROR(IF(AND(Input!$A668="",SUMPRODUCT(--(LEN(Input!$A669:'Input'!$A$1006)&gt;0))&lt;&gt;0),"Row is skipped.",IF(AND(Input!$A668="",Input!$A669=""),"", IF(Input!F668="","Data is missing.","")))),"",IF(AND(Input!$A668="",SUMPRODUCT(--(LEN(Input!$A669:'Input'!$A$1006)&gt;0))&lt;&gt;0),"Row is skipped.",IF(AND(Input!$A668="",Input!$A669=""),"", IF(Input!F668="","Data is missing.",""))))</f>
        <v/>
      </c>
      <c r="H669" s="190" t="str">
        <f>IF(ISERROR(IF(AND(Input!$A668="",SUMPRODUCT(--(LEN(Input!$A669:'Input'!$A$1006)&gt;0))&lt;&gt;0),"Row is skipped.",IF(AND(Input!$A668="",Input!$A669=""),"", IF(Input!G668="","Data is missing.","")))),"",IF(AND(Input!$A668="",SUMPRODUCT(--(LEN(Input!$A669:'Input'!$A$1006)&gt;0))&lt;&gt;0),"Row is skipped.",IF(AND(Input!$A668="",Input!$A669=""),"", IF(Input!G668="","Data is missing.",""))))</f>
        <v/>
      </c>
      <c r="I669" s="156"/>
      <c r="J669" s="191" t="str">
        <f>IFERROR(VLOOKUP(VLOOKUP(Input!$D668,'Measure List'!$A:$AN,40,FALSE),UIR!$A$1:$Q$27,17,FALSE),"")</f>
        <v/>
      </c>
      <c r="K669" s="192" t="str">
        <f>IFERROR(VLOOKUP(Input!$D668,'Measure List'!$A:$AN,40,FALSE),"")</f>
        <v/>
      </c>
      <c r="L669" s="156"/>
      <c r="M669" s="193" t="str">
        <f>IF(B669="","",IF(AND(Input!H668="",IFERROR(VLOOKUP(K669,UIR!$A$2:$P$21,2,FALSE),"")&lt;&gt;""),"Data is Missing.",""))</f>
        <v/>
      </c>
      <c r="N669" s="194" t="str">
        <f>IF(B669="","",IF(AND(Input!I668="",IFERROR(VLOOKUP(K669,UIR!$A$2:$P$21,3,FALSE),"")&lt;&gt;""),"Data is Missing.",""))</f>
        <v/>
      </c>
      <c r="O669" s="194" t="str">
        <f>IF(B669="","",IF(AND(Input!J668="",IFERROR(VLOOKUP(K669,UIR!$A$2:$P$21,4,FALSE),"")&lt;&gt;""),"Data is Missing.",""))</f>
        <v/>
      </c>
      <c r="P669" s="194" t="str">
        <f>IF(B669="","",IF(AND(Input!K668="",IFERROR(VLOOKUP(K669,UIR!$A$2:$P$21,5,FALSE),"")&lt;&gt;""),"Data is Missing.",""))</f>
        <v/>
      </c>
      <c r="Q669" s="194" t="str">
        <f>IF(B669="","",IF(AND(Input!L668="",IFERROR(VLOOKUP(K669,UIR!$A$2:$P$21,6,FALSE),"")&lt;&gt;""),"Data is Missing.",""))</f>
        <v/>
      </c>
      <c r="R669" s="194" t="str">
        <f>IF(B669="","",IF(AND(Input!M668="",IFERROR(VLOOKUP(K669,UIR!$A$2:$P$21,7,FALSE),"")&lt;&gt;""),"Data is Missing.",""))</f>
        <v/>
      </c>
      <c r="S669" s="194" t="str">
        <f>IF(B669="","",IF(AND(Input!P668="",IFERROR(VLOOKUP(K669,UIR!$A$2:$P$21,8,FALSE),"")&lt;&gt;""),"Data is Missing.",""))</f>
        <v/>
      </c>
      <c r="T669" s="194" t="str">
        <f>IF(B669="","",IF(AND(Input!Q668="",IFERROR(VLOOKUP(K669,UIR!$A$2:$P$21,9,FALSE),"")&lt;&gt;""),"Data is Missing.",""))</f>
        <v/>
      </c>
      <c r="U669" s="194"/>
      <c r="V669" s="194" t="str">
        <f>IF(B669="","",IF(AND(Input!S668="",IFERROR(VLOOKUP(K669,UIR!$A$2:$P$21,11,FALSE),"")&lt;&gt;""),"Data is Missing.",""))</f>
        <v/>
      </c>
      <c r="W669" s="194" t="str">
        <f>IF(B669="","",IF(AND(Input!T668="",IFERROR(VLOOKUP(K669,UIR!$A$2:$P$21,12,FALSE),"")&lt;&gt;""),"Data is Missing.",""))</f>
        <v/>
      </c>
      <c r="X669" s="194" t="str">
        <f>IF(B669="","",IF(AND(Input!V668="",IFERROR(VLOOKUP(K669,UIR!$A$2:$P$21,13,FALSE),"")&lt;&gt;""),"Data is Missing.",""))</f>
        <v/>
      </c>
      <c r="Y669" s="194" t="str">
        <f>IF(B669="","",IF(AND(Input!W668="",IFERROR(VLOOKUP(K669,UIR!$A$2:$P$21,14,FALSE),"")&lt;&gt;""),"Data is Missing.",""))</f>
        <v/>
      </c>
      <c r="Z669" s="194" t="str">
        <f>IF(B669="","",IF(AND(Input!X668="",IFERROR(VLOOKUP(K669,UIR!$A$2:$P$21,15,FALSE),"")&lt;&gt;""),"Data is Missing.",""))</f>
        <v/>
      </c>
      <c r="AA669" s="195" t="str">
        <f>IF(B669="","",IF(AND(Input!Y668="",IFERROR(VLOOKUP(K669,UIR!$A$2:$P$21,16,FALSE),"")&lt;&gt;""),"Data is Missing.",""))</f>
        <v/>
      </c>
      <c r="AC669" s="202" t="str">
        <f>IF(ISERROR(IF(Input!D668="","",IF(ISERROR(VLOOKUP(Input!D668,'Measure List'!$A$2:$A$30000,1,0)),"Invalid RefNo",""))),"",IF(Input!D668="","",IF(ISERROR(VLOOKUP(Input!D668,'Measure List'!$A$2:$A$30000,1,0)),"Invalid RefNo","")))</f>
        <v/>
      </c>
      <c r="AD669" s="156"/>
      <c r="AE669" s="156"/>
      <c r="AF669" s="156"/>
      <c r="AG669" s="156"/>
      <c r="AH669" s="156"/>
      <c r="AI669" s="156"/>
      <c r="AJ669" s="156"/>
      <c r="AK669" s="156"/>
      <c r="AL669" s="203" t="str">
        <f>IF(COUNTIF(Dropdowns!$K$2:$K$7,Input!S668)&gt;0,"",IF(Input!S668="","","Invalid Type"))</f>
        <v/>
      </c>
      <c r="AN669" s="204" t="str">
        <f>IF(Input!C668="","",IF(ISNUMBER(VALUE(Input!C668)),"","Needs to be a number."))</f>
        <v/>
      </c>
      <c r="AO669" s="205" t="str">
        <f>IF(Input!E668="","",IF(ISNUMBER(VALUE(Input!E668)),"","Needs to be a number."))</f>
        <v/>
      </c>
      <c r="AP669" s="205" t="str">
        <f>IF(Input!N668="","",IF(ISNUMBER(VALUE(Input!N668)),"","Needs to be a number."))</f>
        <v/>
      </c>
      <c r="AQ669" s="205" t="str">
        <f>IF(Input!O668="","",IF(ISNUMBER(VALUE(Input!O668)),"","Needs to be a number."))</f>
        <v/>
      </c>
      <c r="AR669" s="205" t="str">
        <f>IF(Input!V668="","",IF(ISNUMBER(VALUE(Input!V668)),"","Needs to be a number."))</f>
        <v/>
      </c>
      <c r="AS669" s="205" t="str">
        <f>IF(Input!W668="","",IF(ISNUMBER(VALUE(Input!W668)),"","Needs to be a number."))</f>
        <v/>
      </c>
      <c r="AT669" s="205" t="str">
        <f>IF(Input!X668="","",IF(ISNUMBER(VALUE(Input!X668)),"","Needs to be a number."))</f>
        <v/>
      </c>
      <c r="AU669" s="206" t="str">
        <f>IF(Input!Y668="","",IF(ISNUMBER(VALUE(Input!Y668)),"","Needs to be a number."))</f>
        <v/>
      </c>
      <c r="AW669" s="259" t="str">
        <f>IF(OR(VALUE(Input!C668)&lt;0,VALUE(Input!C668)&gt;100), "Invalid EEI %","")</f>
        <v/>
      </c>
      <c r="AX669" s="207"/>
      <c r="AY669" s="278" t="str">
        <f>IF(Input!E668="","",IF(VALUE(Input!E668)=0,"Do not enter 0.",""))</f>
        <v/>
      </c>
    </row>
    <row r="670" spans="2:51" x14ac:dyDescent="0.3">
      <c r="B670" s="188" t="str">
        <f>Input!A669</f>
        <v/>
      </c>
      <c r="C670" s="189" t="str">
        <f>IF(ISERROR(IF(AND(Input!$A669="",SUMPRODUCT(--(LEN(Input!$A670:'Input'!$A$1006)&gt;0))&lt;&gt;0),"Row is skipped.",IF(AND(Input!$A669="",Input!$A670=""),"", IF(Input!B669="","Data is missing.","")))),"",IF(AND(Input!$A669="",SUMPRODUCT(--(LEN(Input!$A670:'Input'!$A$1006)&gt;0))&lt;&gt;0),"Row is skipped.",IF(AND(Input!$A669="",Input!$A670=""),"", IF(Input!B669="","Data is missing.",""))))</f>
        <v/>
      </c>
      <c r="D670" s="189" t="str">
        <f>IF(ISERROR(IF(AND(Input!$A669="",SUMPRODUCT(--(LEN(Input!$A670:'Input'!$A$1006)&gt;0))&lt;&gt;0),"Row is skipped.",IF(AND(Input!$A669="",Input!$A670=""),"", IF(Input!C669="","Data is missing.","")))),"",IF(AND(Input!$A669="",SUMPRODUCT(--(LEN(Input!$A670:'Input'!$A$1006)&gt;0))&lt;&gt;0),"Row is skipped.",IF(AND(Input!$A669="",Input!$A670=""),"", IF(Input!C669="","Data is missing.",""))))</f>
        <v/>
      </c>
      <c r="E670" s="189" t="str">
        <f>IF(ISERROR(IF(AND(Input!$A669="",SUMPRODUCT(--(LEN(Input!$A670:'Input'!$A$1006)&gt;0))&lt;&gt;0),"Row is skipped.",IF(AND(Input!$A669="",Input!$A670=""),"", IF(Input!D669="","Data is missing.","")))),"",IF(AND(Input!$A669="",SUMPRODUCT(--(LEN(Input!$A670:'Input'!$A$1006)&gt;0))&lt;&gt;0),"Row is skipped.",IF(AND(Input!$A669="",Input!$A670=""),"", IF(Input!D669="","Data is missing.",""))))</f>
        <v/>
      </c>
      <c r="F670" s="189" t="str">
        <f>IF(ISERROR(IF(AND(Input!$A669="",SUMPRODUCT(--(LEN(Input!$A670:'Input'!$A$1006)&gt;0))&lt;&gt;0),"Row is skipped.",IF(AND(Input!$A669="",Input!$A670=""),"", IF(Input!E669="","Data is missing.","")))),"",IF(AND(Input!$A669="",SUMPRODUCT(--(LEN(Input!$A670:'Input'!$A$1006)&gt;0))&lt;&gt;0),"Row is skipped.",IF(AND(Input!$A669="",Input!$A670=""),"", IF(Input!E669="","Data is missing.",""))))</f>
        <v/>
      </c>
      <c r="G670" s="189" t="str">
        <f>IF(ISERROR(IF(AND(Input!$A669="",SUMPRODUCT(--(LEN(Input!$A670:'Input'!$A$1006)&gt;0))&lt;&gt;0),"Row is skipped.",IF(AND(Input!$A669="",Input!$A670=""),"", IF(Input!F669="","Data is missing.","")))),"",IF(AND(Input!$A669="",SUMPRODUCT(--(LEN(Input!$A670:'Input'!$A$1006)&gt;0))&lt;&gt;0),"Row is skipped.",IF(AND(Input!$A669="",Input!$A670=""),"", IF(Input!F669="","Data is missing.",""))))</f>
        <v/>
      </c>
      <c r="H670" s="190" t="str">
        <f>IF(ISERROR(IF(AND(Input!$A669="",SUMPRODUCT(--(LEN(Input!$A670:'Input'!$A$1006)&gt;0))&lt;&gt;0),"Row is skipped.",IF(AND(Input!$A669="",Input!$A670=""),"", IF(Input!G669="","Data is missing.","")))),"",IF(AND(Input!$A669="",SUMPRODUCT(--(LEN(Input!$A670:'Input'!$A$1006)&gt;0))&lt;&gt;0),"Row is skipped.",IF(AND(Input!$A669="",Input!$A670=""),"", IF(Input!G669="","Data is missing.",""))))</f>
        <v/>
      </c>
      <c r="I670" s="156"/>
      <c r="J670" s="191" t="str">
        <f>IFERROR(VLOOKUP(VLOOKUP(Input!$D669,'Measure List'!$A:$AN,40,FALSE),UIR!$A$1:$Q$27,17,FALSE),"")</f>
        <v/>
      </c>
      <c r="K670" s="192" t="str">
        <f>IFERROR(VLOOKUP(Input!$D669,'Measure List'!$A:$AN,40,FALSE),"")</f>
        <v/>
      </c>
      <c r="L670" s="156"/>
      <c r="M670" s="193" t="str">
        <f>IF(B670="","",IF(AND(Input!H669="",IFERROR(VLOOKUP(K670,UIR!$A$2:$P$21,2,FALSE),"")&lt;&gt;""),"Data is Missing.",""))</f>
        <v/>
      </c>
      <c r="N670" s="194" t="str">
        <f>IF(B670="","",IF(AND(Input!I669="",IFERROR(VLOOKUP(K670,UIR!$A$2:$P$21,3,FALSE),"")&lt;&gt;""),"Data is Missing.",""))</f>
        <v/>
      </c>
      <c r="O670" s="194" t="str">
        <f>IF(B670="","",IF(AND(Input!J669="",IFERROR(VLOOKUP(K670,UIR!$A$2:$P$21,4,FALSE),"")&lt;&gt;""),"Data is Missing.",""))</f>
        <v/>
      </c>
      <c r="P670" s="194" t="str">
        <f>IF(B670="","",IF(AND(Input!K669="",IFERROR(VLOOKUP(K670,UIR!$A$2:$P$21,5,FALSE),"")&lt;&gt;""),"Data is Missing.",""))</f>
        <v/>
      </c>
      <c r="Q670" s="194" t="str">
        <f>IF(B670="","",IF(AND(Input!L669="",IFERROR(VLOOKUP(K670,UIR!$A$2:$P$21,6,FALSE),"")&lt;&gt;""),"Data is Missing.",""))</f>
        <v/>
      </c>
      <c r="R670" s="194" t="str">
        <f>IF(B670="","",IF(AND(Input!M669="",IFERROR(VLOOKUP(K670,UIR!$A$2:$P$21,7,FALSE),"")&lt;&gt;""),"Data is Missing.",""))</f>
        <v/>
      </c>
      <c r="S670" s="194" t="str">
        <f>IF(B670="","",IF(AND(Input!P669="",IFERROR(VLOOKUP(K670,UIR!$A$2:$P$21,8,FALSE),"")&lt;&gt;""),"Data is Missing.",""))</f>
        <v/>
      </c>
      <c r="T670" s="194" t="str">
        <f>IF(B670="","",IF(AND(Input!Q669="",IFERROR(VLOOKUP(K670,UIR!$A$2:$P$21,9,FALSE),"")&lt;&gt;""),"Data is Missing.",""))</f>
        <v/>
      </c>
      <c r="U670" s="194"/>
      <c r="V670" s="194" t="str">
        <f>IF(B670="","",IF(AND(Input!S669="",IFERROR(VLOOKUP(K670,UIR!$A$2:$P$21,11,FALSE),"")&lt;&gt;""),"Data is Missing.",""))</f>
        <v/>
      </c>
      <c r="W670" s="194" t="str">
        <f>IF(B670="","",IF(AND(Input!T669="",IFERROR(VLOOKUP(K670,UIR!$A$2:$P$21,12,FALSE),"")&lt;&gt;""),"Data is Missing.",""))</f>
        <v/>
      </c>
      <c r="X670" s="194" t="str">
        <f>IF(B670="","",IF(AND(Input!V669="",IFERROR(VLOOKUP(K670,UIR!$A$2:$P$21,13,FALSE),"")&lt;&gt;""),"Data is Missing.",""))</f>
        <v/>
      </c>
      <c r="Y670" s="194" t="str">
        <f>IF(B670="","",IF(AND(Input!W669="",IFERROR(VLOOKUP(K670,UIR!$A$2:$P$21,14,FALSE),"")&lt;&gt;""),"Data is Missing.",""))</f>
        <v/>
      </c>
      <c r="Z670" s="194" t="str">
        <f>IF(B670="","",IF(AND(Input!X669="",IFERROR(VLOOKUP(K670,UIR!$A$2:$P$21,15,FALSE),"")&lt;&gt;""),"Data is Missing.",""))</f>
        <v/>
      </c>
      <c r="AA670" s="195" t="str">
        <f>IF(B670="","",IF(AND(Input!Y669="",IFERROR(VLOOKUP(K670,UIR!$A$2:$P$21,16,FALSE),"")&lt;&gt;""),"Data is Missing.",""))</f>
        <v/>
      </c>
      <c r="AC670" s="202" t="str">
        <f>IF(ISERROR(IF(Input!D669="","",IF(ISERROR(VLOOKUP(Input!D669,'Measure List'!$A$2:$A$30000,1,0)),"Invalid RefNo",""))),"",IF(Input!D669="","",IF(ISERROR(VLOOKUP(Input!D669,'Measure List'!$A$2:$A$30000,1,0)),"Invalid RefNo","")))</f>
        <v/>
      </c>
      <c r="AD670" s="156"/>
      <c r="AE670" s="156"/>
      <c r="AF670" s="156"/>
      <c r="AG670" s="156"/>
      <c r="AH670" s="156"/>
      <c r="AI670" s="156"/>
      <c r="AJ670" s="156"/>
      <c r="AK670" s="156"/>
      <c r="AL670" s="203" t="str">
        <f>IF(COUNTIF(Dropdowns!$K$2:$K$7,Input!S669)&gt;0,"",IF(Input!S669="","","Invalid Type"))</f>
        <v/>
      </c>
      <c r="AN670" s="204" t="str">
        <f>IF(Input!C669="","",IF(ISNUMBER(VALUE(Input!C669)),"","Needs to be a number."))</f>
        <v/>
      </c>
      <c r="AO670" s="205" t="str">
        <f>IF(Input!E669="","",IF(ISNUMBER(VALUE(Input!E669)),"","Needs to be a number."))</f>
        <v/>
      </c>
      <c r="AP670" s="205" t="str">
        <f>IF(Input!N669="","",IF(ISNUMBER(VALUE(Input!N669)),"","Needs to be a number."))</f>
        <v/>
      </c>
      <c r="AQ670" s="205" t="str">
        <f>IF(Input!O669="","",IF(ISNUMBER(VALUE(Input!O669)),"","Needs to be a number."))</f>
        <v/>
      </c>
      <c r="AR670" s="205" t="str">
        <f>IF(Input!V669="","",IF(ISNUMBER(VALUE(Input!V669)),"","Needs to be a number."))</f>
        <v/>
      </c>
      <c r="AS670" s="205" t="str">
        <f>IF(Input!W669="","",IF(ISNUMBER(VALUE(Input!W669)),"","Needs to be a number."))</f>
        <v/>
      </c>
      <c r="AT670" s="205" t="str">
        <f>IF(Input!X669="","",IF(ISNUMBER(VALUE(Input!X669)),"","Needs to be a number."))</f>
        <v/>
      </c>
      <c r="AU670" s="206" t="str">
        <f>IF(Input!Y669="","",IF(ISNUMBER(VALUE(Input!Y669)),"","Needs to be a number."))</f>
        <v/>
      </c>
      <c r="AW670" s="259" t="str">
        <f>IF(OR(VALUE(Input!C669)&lt;0,VALUE(Input!C669)&gt;100), "Invalid EEI %","")</f>
        <v/>
      </c>
      <c r="AX670" s="207"/>
      <c r="AY670" s="278" t="str">
        <f>IF(Input!E669="","",IF(VALUE(Input!E669)=0,"Do not enter 0.",""))</f>
        <v/>
      </c>
    </row>
    <row r="671" spans="2:51" x14ac:dyDescent="0.3">
      <c r="B671" s="188" t="str">
        <f>Input!A670</f>
        <v/>
      </c>
      <c r="C671" s="189" t="str">
        <f>IF(ISERROR(IF(AND(Input!$A670="",SUMPRODUCT(--(LEN(Input!$A671:'Input'!$A$1006)&gt;0))&lt;&gt;0),"Row is skipped.",IF(AND(Input!$A670="",Input!$A671=""),"", IF(Input!B670="","Data is missing.","")))),"",IF(AND(Input!$A670="",SUMPRODUCT(--(LEN(Input!$A671:'Input'!$A$1006)&gt;0))&lt;&gt;0),"Row is skipped.",IF(AND(Input!$A670="",Input!$A671=""),"", IF(Input!B670="","Data is missing.",""))))</f>
        <v/>
      </c>
      <c r="D671" s="189" t="str">
        <f>IF(ISERROR(IF(AND(Input!$A670="",SUMPRODUCT(--(LEN(Input!$A671:'Input'!$A$1006)&gt;0))&lt;&gt;0),"Row is skipped.",IF(AND(Input!$A670="",Input!$A671=""),"", IF(Input!C670="","Data is missing.","")))),"",IF(AND(Input!$A670="",SUMPRODUCT(--(LEN(Input!$A671:'Input'!$A$1006)&gt;0))&lt;&gt;0),"Row is skipped.",IF(AND(Input!$A670="",Input!$A671=""),"", IF(Input!C670="","Data is missing.",""))))</f>
        <v/>
      </c>
      <c r="E671" s="189" t="str">
        <f>IF(ISERROR(IF(AND(Input!$A670="",SUMPRODUCT(--(LEN(Input!$A671:'Input'!$A$1006)&gt;0))&lt;&gt;0),"Row is skipped.",IF(AND(Input!$A670="",Input!$A671=""),"", IF(Input!D670="","Data is missing.","")))),"",IF(AND(Input!$A670="",SUMPRODUCT(--(LEN(Input!$A671:'Input'!$A$1006)&gt;0))&lt;&gt;0),"Row is skipped.",IF(AND(Input!$A670="",Input!$A671=""),"", IF(Input!D670="","Data is missing.",""))))</f>
        <v/>
      </c>
      <c r="F671" s="189" t="str">
        <f>IF(ISERROR(IF(AND(Input!$A670="",SUMPRODUCT(--(LEN(Input!$A671:'Input'!$A$1006)&gt;0))&lt;&gt;0),"Row is skipped.",IF(AND(Input!$A670="",Input!$A671=""),"", IF(Input!E670="","Data is missing.","")))),"",IF(AND(Input!$A670="",SUMPRODUCT(--(LEN(Input!$A671:'Input'!$A$1006)&gt;0))&lt;&gt;0),"Row is skipped.",IF(AND(Input!$A670="",Input!$A671=""),"", IF(Input!E670="","Data is missing.",""))))</f>
        <v/>
      </c>
      <c r="G671" s="189" t="str">
        <f>IF(ISERROR(IF(AND(Input!$A670="",SUMPRODUCT(--(LEN(Input!$A671:'Input'!$A$1006)&gt;0))&lt;&gt;0),"Row is skipped.",IF(AND(Input!$A670="",Input!$A671=""),"", IF(Input!F670="","Data is missing.","")))),"",IF(AND(Input!$A670="",SUMPRODUCT(--(LEN(Input!$A671:'Input'!$A$1006)&gt;0))&lt;&gt;0),"Row is skipped.",IF(AND(Input!$A670="",Input!$A671=""),"", IF(Input!F670="","Data is missing.",""))))</f>
        <v/>
      </c>
      <c r="H671" s="190" t="str">
        <f>IF(ISERROR(IF(AND(Input!$A670="",SUMPRODUCT(--(LEN(Input!$A671:'Input'!$A$1006)&gt;0))&lt;&gt;0),"Row is skipped.",IF(AND(Input!$A670="",Input!$A671=""),"", IF(Input!G670="","Data is missing.","")))),"",IF(AND(Input!$A670="",SUMPRODUCT(--(LEN(Input!$A671:'Input'!$A$1006)&gt;0))&lt;&gt;0),"Row is skipped.",IF(AND(Input!$A670="",Input!$A671=""),"", IF(Input!G670="","Data is missing.",""))))</f>
        <v/>
      </c>
      <c r="I671" s="156"/>
      <c r="J671" s="191" t="str">
        <f>IFERROR(VLOOKUP(VLOOKUP(Input!$D670,'Measure List'!$A:$AN,40,FALSE),UIR!$A$1:$Q$27,17,FALSE),"")</f>
        <v/>
      </c>
      <c r="K671" s="192" t="str">
        <f>IFERROR(VLOOKUP(Input!$D670,'Measure List'!$A:$AN,40,FALSE),"")</f>
        <v/>
      </c>
      <c r="L671" s="156"/>
      <c r="M671" s="193" t="str">
        <f>IF(B671="","",IF(AND(Input!H670="",IFERROR(VLOOKUP(K671,UIR!$A$2:$P$21,2,FALSE),"")&lt;&gt;""),"Data is Missing.",""))</f>
        <v/>
      </c>
      <c r="N671" s="194" t="str">
        <f>IF(B671="","",IF(AND(Input!I670="",IFERROR(VLOOKUP(K671,UIR!$A$2:$P$21,3,FALSE),"")&lt;&gt;""),"Data is Missing.",""))</f>
        <v/>
      </c>
      <c r="O671" s="194" t="str">
        <f>IF(B671="","",IF(AND(Input!J670="",IFERROR(VLOOKUP(K671,UIR!$A$2:$P$21,4,FALSE),"")&lt;&gt;""),"Data is Missing.",""))</f>
        <v/>
      </c>
      <c r="P671" s="194" t="str">
        <f>IF(B671="","",IF(AND(Input!K670="",IFERROR(VLOOKUP(K671,UIR!$A$2:$P$21,5,FALSE),"")&lt;&gt;""),"Data is Missing.",""))</f>
        <v/>
      </c>
      <c r="Q671" s="194" t="str">
        <f>IF(B671="","",IF(AND(Input!L670="",IFERROR(VLOOKUP(K671,UIR!$A$2:$P$21,6,FALSE),"")&lt;&gt;""),"Data is Missing.",""))</f>
        <v/>
      </c>
      <c r="R671" s="194" t="str">
        <f>IF(B671="","",IF(AND(Input!M670="",IFERROR(VLOOKUP(K671,UIR!$A$2:$P$21,7,FALSE),"")&lt;&gt;""),"Data is Missing.",""))</f>
        <v/>
      </c>
      <c r="S671" s="194" t="str">
        <f>IF(B671="","",IF(AND(Input!P670="",IFERROR(VLOOKUP(K671,UIR!$A$2:$P$21,8,FALSE),"")&lt;&gt;""),"Data is Missing.",""))</f>
        <v/>
      </c>
      <c r="T671" s="194" t="str">
        <f>IF(B671="","",IF(AND(Input!Q670="",IFERROR(VLOOKUP(K671,UIR!$A$2:$P$21,9,FALSE),"")&lt;&gt;""),"Data is Missing.",""))</f>
        <v/>
      </c>
      <c r="U671" s="194"/>
      <c r="V671" s="194" t="str">
        <f>IF(B671="","",IF(AND(Input!S670="",IFERROR(VLOOKUP(K671,UIR!$A$2:$P$21,11,FALSE),"")&lt;&gt;""),"Data is Missing.",""))</f>
        <v/>
      </c>
      <c r="W671" s="194" t="str">
        <f>IF(B671="","",IF(AND(Input!T670="",IFERROR(VLOOKUP(K671,UIR!$A$2:$P$21,12,FALSE),"")&lt;&gt;""),"Data is Missing.",""))</f>
        <v/>
      </c>
      <c r="X671" s="194" t="str">
        <f>IF(B671="","",IF(AND(Input!V670="",IFERROR(VLOOKUP(K671,UIR!$A$2:$P$21,13,FALSE),"")&lt;&gt;""),"Data is Missing.",""))</f>
        <v/>
      </c>
      <c r="Y671" s="194" t="str">
        <f>IF(B671="","",IF(AND(Input!W670="",IFERROR(VLOOKUP(K671,UIR!$A$2:$P$21,14,FALSE),"")&lt;&gt;""),"Data is Missing.",""))</f>
        <v/>
      </c>
      <c r="Z671" s="194" t="str">
        <f>IF(B671="","",IF(AND(Input!X670="",IFERROR(VLOOKUP(K671,UIR!$A$2:$P$21,15,FALSE),"")&lt;&gt;""),"Data is Missing.",""))</f>
        <v/>
      </c>
      <c r="AA671" s="195" t="str">
        <f>IF(B671="","",IF(AND(Input!Y670="",IFERROR(VLOOKUP(K671,UIR!$A$2:$P$21,16,FALSE),"")&lt;&gt;""),"Data is Missing.",""))</f>
        <v/>
      </c>
      <c r="AC671" s="202" t="str">
        <f>IF(ISERROR(IF(Input!D670="","",IF(ISERROR(VLOOKUP(Input!D670,'Measure List'!$A$2:$A$30000,1,0)),"Invalid RefNo",""))),"",IF(Input!D670="","",IF(ISERROR(VLOOKUP(Input!D670,'Measure List'!$A$2:$A$30000,1,0)),"Invalid RefNo","")))</f>
        <v/>
      </c>
      <c r="AD671" s="156"/>
      <c r="AE671" s="156"/>
      <c r="AF671" s="156"/>
      <c r="AG671" s="156"/>
      <c r="AH671" s="156"/>
      <c r="AI671" s="156"/>
      <c r="AJ671" s="156"/>
      <c r="AK671" s="156"/>
      <c r="AL671" s="203" t="str">
        <f>IF(COUNTIF(Dropdowns!$K$2:$K$7,Input!S670)&gt;0,"",IF(Input!S670="","","Invalid Type"))</f>
        <v/>
      </c>
      <c r="AN671" s="204" t="str">
        <f>IF(Input!C670="","",IF(ISNUMBER(VALUE(Input!C670)),"","Needs to be a number."))</f>
        <v/>
      </c>
      <c r="AO671" s="205" t="str">
        <f>IF(Input!E670="","",IF(ISNUMBER(VALUE(Input!E670)),"","Needs to be a number."))</f>
        <v/>
      </c>
      <c r="AP671" s="205" t="str">
        <f>IF(Input!N670="","",IF(ISNUMBER(VALUE(Input!N670)),"","Needs to be a number."))</f>
        <v/>
      </c>
      <c r="AQ671" s="205" t="str">
        <f>IF(Input!O670="","",IF(ISNUMBER(VALUE(Input!O670)),"","Needs to be a number."))</f>
        <v/>
      </c>
      <c r="AR671" s="205" t="str">
        <f>IF(Input!V670="","",IF(ISNUMBER(VALUE(Input!V670)),"","Needs to be a number."))</f>
        <v/>
      </c>
      <c r="AS671" s="205" t="str">
        <f>IF(Input!W670="","",IF(ISNUMBER(VALUE(Input!W670)),"","Needs to be a number."))</f>
        <v/>
      </c>
      <c r="AT671" s="205" t="str">
        <f>IF(Input!X670="","",IF(ISNUMBER(VALUE(Input!X670)),"","Needs to be a number."))</f>
        <v/>
      </c>
      <c r="AU671" s="206" t="str">
        <f>IF(Input!Y670="","",IF(ISNUMBER(VALUE(Input!Y670)),"","Needs to be a number."))</f>
        <v/>
      </c>
      <c r="AW671" s="259" t="str">
        <f>IF(OR(VALUE(Input!C670)&lt;0,VALUE(Input!C670)&gt;100), "Invalid EEI %","")</f>
        <v/>
      </c>
      <c r="AX671" s="207"/>
      <c r="AY671" s="278" t="str">
        <f>IF(Input!E670="","",IF(VALUE(Input!E670)=0,"Do not enter 0.",""))</f>
        <v/>
      </c>
    </row>
    <row r="672" spans="2:51" x14ac:dyDescent="0.3">
      <c r="B672" s="188" t="str">
        <f>Input!A671</f>
        <v/>
      </c>
      <c r="C672" s="189" t="str">
        <f>IF(ISERROR(IF(AND(Input!$A671="",SUMPRODUCT(--(LEN(Input!$A672:'Input'!$A$1006)&gt;0))&lt;&gt;0),"Row is skipped.",IF(AND(Input!$A671="",Input!$A672=""),"", IF(Input!B671="","Data is missing.","")))),"",IF(AND(Input!$A671="",SUMPRODUCT(--(LEN(Input!$A672:'Input'!$A$1006)&gt;0))&lt;&gt;0),"Row is skipped.",IF(AND(Input!$A671="",Input!$A672=""),"", IF(Input!B671="","Data is missing.",""))))</f>
        <v/>
      </c>
      <c r="D672" s="189" t="str">
        <f>IF(ISERROR(IF(AND(Input!$A671="",SUMPRODUCT(--(LEN(Input!$A672:'Input'!$A$1006)&gt;0))&lt;&gt;0),"Row is skipped.",IF(AND(Input!$A671="",Input!$A672=""),"", IF(Input!C671="","Data is missing.","")))),"",IF(AND(Input!$A671="",SUMPRODUCT(--(LEN(Input!$A672:'Input'!$A$1006)&gt;0))&lt;&gt;0),"Row is skipped.",IF(AND(Input!$A671="",Input!$A672=""),"", IF(Input!C671="","Data is missing.",""))))</f>
        <v/>
      </c>
      <c r="E672" s="189" t="str">
        <f>IF(ISERROR(IF(AND(Input!$A671="",SUMPRODUCT(--(LEN(Input!$A672:'Input'!$A$1006)&gt;0))&lt;&gt;0),"Row is skipped.",IF(AND(Input!$A671="",Input!$A672=""),"", IF(Input!D671="","Data is missing.","")))),"",IF(AND(Input!$A671="",SUMPRODUCT(--(LEN(Input!$A672:'Input'!$A$1006)&gt;0))&lt;&gt;0),"Row is skipped.",IF(AND(Input!$A671="",Input!$A672=""),"", IF(Input!D671="","Data is missing.",""))))</f>
        <v/>
      </c>
      <c r="F672" s="189" t="str">
        <f>IF(ISERROR(IF(AND(Input!$A671="",SUMPRODUCT(--(LEN(Input!$A672:'Input'!$A$1006)&gt;0))&lt;&gt;0),"Row is skipped.",IF(AND(Input!$A671="",Input!$A672=""),"", IF(Input!E671="","Data is missing.","")))),"",IF(AND(Input!$A671="",SUMPRODUCT(--(LEN(Input!$A672:'Input'!$A$1006)&gt;0))&lt;&gt;0),"Row is skipped.",IF(AND(Input!$A671="",Input!$A672=""),"", IF(Input!E671="","Data is missing.",""))))</f>
        <v/>
      </c>
      <c r="G672" s="189" t="str">
        <f>IF(ISERROR(IF(AND(Input!$A671="",SUMPRODUCT(--(LEN(Input!$A672:'Input'!$A$1006)&gt;0))&lt;&gt;0),"Row is skipped.",IF(AND(Input!$A671="",Input!$A672=""),"", IF(Input!F671="","Data is missing.","")))),"",IF(AND(Input!$A671="",SUMPRODUCT(--(LEN(Input!$A672:'Input'!$A$1006)&gt;0))&lt;&gt;0),"Row is skipped.",IF(AND(Input!$A671="",Input!$A672=""),"", IF(Input!F671="","Data is missing.",""))))</f>
        <v/>
      </c>
      <c r="H672" s="190" t="str">
        <f>IF(ISERROR(IF(AND(Input!$A671="",SUMPRODUCT(--(LEN(Input!$A672:'Input'!$A$1006)&gt;0))&lt;&gt;0),"Row is skipped.",IF(AND(Input!$A671="",Input!$A672=""),"", IF(Input!G671="","Data is missing.","")))),"",IF(AND(Input!$A671="",SUMPRODUCT(--(LEN(Input!$A672:'Input'!$A$1006)&gt;0))&lt;&gt;0),"Row is skipped.",IF(AND(Input!$A671="",Input!$A672=""),"", IF(Input!G671="","Data is missing.",""))))</f>
        <v/>
      </c>
      <c r="I672" s="156"/>
      <c r="J672" s="191" t="str">
        <f>IFERROR(VLOOKUP(VLOOKUP(Input!$D671,'Measure List'!$A:$AN,40,FALSE),UIR!$A$1:$Q$27,17,FALSE),"")</f>
        <v/>
      </c>
      <c r="K672" s="192" t="str">
        <f>IFERROR(VLOOKUP(Input!$D671,'Measure List'!$A:$AN,40,FALSE),"")</f>
        <v/>
      </c>
      <c r="L672" s="156"/>
      <c r="M672" s="193" t="str">
        <f>IF(B672="","",IF(AND(Input!H671="",IFERROR(VLOOKUP(K672,UIR!$A$2:$P$21,2,FALSE),"")&lt;&gt;""),"Data is Missing.",""))</f>
        <v/>
      </c>
      <c r="N672" s="194" t="str">
        <f>IF(B672="","",IF(AND(Input!I671="",IFERROR(VLOOKUP(K672,UIR!$A$2:$P$21,3,FALSE),"")&lt;&gt;""),"Data is Missing.",""))</f>
        <v/>
      </c>
      <c r="O672" s="194" t="str">
        <f>IF(B672="","",IF(AND(Input!J671="",IFERROR(VLOOKUP(K672,UIR!$A$2:$P$21,4,FALSE),"")&lt;&gt;""),"Data is Missing.",""))</f>
        <v/>
      </c>
      <c r="P672" s="194" t="str">
        <f>IF(B672="","",IF(AND(Input!K671="",IFERROR(VLOOKUP(K672,UIR!$A$2:$P$21,5,FALSE),"")&lt;&gt;""),"Data is Missing.",""))</f>
        <v/>
      </c>
      <c r="Q672" s="194" t="str">
        <f>IF(B672="","",IF(AND(Input!L671="",IFERROR(VLOOKUP(K672,UIR!$A$2:$P$21,6,FALSE),"")&lt;&gt;""),"Data is Missing.",""))</f>
        <v/>
      </c>
      <c r="R672" s="194" t="str">
        <f>IF(B672="","",IF(AND(Input!M671="",IFERROR(VLOOKUP(K672,UIR!$A$2:$P$21,7,FALSE),"")&lt;&gt;""),"Data is Missing.",""))</f>
        <v/>
      </c>
      <c r="S672" s="194" t="str">
        <f>IF(B672="","",IF(AND(Input!P671="",IFERROR(VLOOKUP(K672,UIR!$A$2:$P$21,8,FALSE),"")&lt;&gt;""),"Data is Missing.",""))</f>
        <v/>
      </c>
      <c r="T672" s="194" t="str">
        <f>IF(B672="","",IF(AND(Input!Q671="",IFERROR(VLOOKUP(K672,UIR!$A$2:$P$21,9,FALSE),"")&lt;&gt;""),"Data is Missing.",""))</f>
        <v/>
      </c>
      <c r="U672" s="194"/>
      <c r="V672" s="194" t="str">
        <f>IF(B672="","",IF(AND(Input!S671="",IFERROR(VLOOKUP(K672,UIR!$A$2:$P$21,11,FALSE),"")&lt;&gt;""),"Data is Missing.",""))</f>
        <v/>
      </c>
      <c r="W672" s="194" t="str">
        <f>IF(B672="","",IF(AND(Input!T671="",IFERROR(VLOOKUP(K672,UIR!$A$2:$P$21,12,FALSE),"")&lt;&gt;""),"Data is Missing.",""))</f>
        <v/>
      </c>
      <c r="X672" s="194" t="str">
        <f>IF(B672="","",IF(AND(Input!V671="",IFERROR(VLOOKUP(K672,UIR!$A$2:$P$21,13,FALSE),"")&lt;&gt;""),"Data is Missing.",""))</f>
        <v/>
      </c>
      <c r="Y672" s="194" t="str">
        <f>IF(B672="","",IF(AND(Input!W671="",IFERROR(VLOOKUP(K672,UIR!$A$2:$P$21,14,FALSE),"")&lt;&gt;""),"Data is Missing.",""))</f>
        <v/>
      </c>
      <c r="Z672" s="194" t="str">
        <f>IF(B672="","",IF(AND(Input!X671="",IFERROR(VLOOKUP(K672,UIR!$A$2:$P$21,15,FALSE),"")&lt;&gt;""),"Data is Missing.",""))</f>
        <v/>
      </c>
      <c r="AA672" s="195" t="str">
        <f>IF(B672="","",IF(AND(Input!Y671="",IFERROR(VLOOKUP(K672,UIR!$A$2:$P$21,16,FALSE),"")&lt;&gt;""),"Data is Missing.",""))</f>
        <v/>
      </c>
      <c r="AC672" s="202" t="str">
        <f>IF(ISERROR(IF(Input!D671="","",IF(ISERROR(VLOOKUP(Input!D671,'Measure List'!$A$2:$A$30000,1,0)),"Invalid RefNo",""))),"",IF(Input!D671="","",IF(ISERROR(VLOOKUP(Input!D671,'Measure List'!$A$2:$A$30000,1,0)),"Invalid RefNo","")))</f>
        <v/>
      </c>
      <c r="AD672" s="156"/>
      <c r="AE672" s="156"/>
      <c r="AF672" s="156"/>
      <c r="AG672" s="156"/>
      <c r="AH672" s="156"/>
      <c r="AI672" s="156"/>
      <c r="AJ672" s="156"/>
      <c r="AK672" s="156"/>
      <c r="AL672" s="203" t="str">
        <f>IF(COUNTIF(Dropdowns!$K$2:$K$7,Input!S671)&gt;0,"",IF(Input!S671="","","Invalid Type"))</f>
        <v/>
      </c>
      <c r="AN672" s="204" t="str">
        <f>IF(Input!C671="","",IF(ISNUMBER(VALUE(Input!C671)),"","Needs to be a number."))</f>
        <v/>
      </c>
      <c r="AO672" s="205" t="str">
        <f>IF(Input!E671="","",IF(ISNUMBER(VALUE(Input!E671)),"","Needs to be a number."))</f>
        <v/>
      </c>
      <c r="AP672" s="205" t="str">
        <f>IF(Input!N671="","",IF(ISNUMBER(VALUE(Input!N671)),"","Needs to be a number."))</f>
        <v/>
      </c>
      <c r="AQ672" s="205" t="str">
        <f>IF(Input!O671="","",IF(ISNUMBER(VALUE(Input!O671)),"","Needs to be a number."))</f>
        <v/>
      </c>
      <c r="AR672" s="205" t="str">
        <f>IF(Input!V671="","",IF(ISNUMBER(VALUE(Input!V671)),"","Needs to be a number."))</f>
        <v/>
      </c>
      <c r="AS672" s="205" t="str">
        <f>IF(Input!W671="","",IF(ISNUMBER(VALUE(Input!W671)),"","Needs to be a number."))</f>
        <v/>
      </c>
      <c r="AT672" s="205" t="str">
        <f>IF(Input!X671="","",IF(ISNUMBER(VALUE(Input!X671)),"","Needs to be a number."))</f>
        <v/>
      </c>
      <c r="AU672" s="206" t="str">
        <f>IF(Input!Y671="","",IF(ISNUMBER(VALUE(Input!Y671)),"","Needs to be a number."))</f>
        <v/>
      </c>
      <c r="AW672" s="259" t="str">
        <f>IF(OR(VALUE(Input!C671)&lt;0,VALUE(Input!C671)&gt;100), "Invalid EEI %","")</f>
        <v/>
      </c>
      <c r="AX672" s="207"/>
      <c r="AY672" s="278" t="str">
        <f>IF(Input!E671="","",IF(VALUE(Input!E671)=0,"Do not enter 0.",""))</f>
        <v/>
      </c>
    </row>
    <row r="673" spans="2:51" x14ac:dyDescent="0.3">
      <c r="B673" s="188" t="str">
        <f>Input!A672</f>
        <v/>
      </c>
      <c r="C673" s="189" t="str">
        <f>IF(ISERROR(IF(AND(Input!$A672="",SUMPRODUCT(--(LEN(Input!$A673:'Input'!$A$1006)&gt;0))&lt;&gt;0),"Row is skipped.",IF(AND(Input!$A672="",Input!$A673=""),"", IF(Input!B672="","Data is missing.","")))),"",IF(AND(Input!$A672="",SUMPRODUCT(--(LEN(Input!$A673:'Input'!$A$1006)&gt;0))&lt;&gt;0),"Row is skipped.",IF(AND(Input!$A672="",Input!$A673=""),"", IF(Input!B672="","Data is missing.",""))))</f>
        <v/>
      </c>
      <c r="D673" s="189" t="str">
        <f>IF(ISERROR(IF(AND(Input!$A672="",SUMPRODUCT(--(LEN(Input!$A673:'Input'!$A$1006)&gt;0))&lt;&gt;0),"Row is skipped.",IF(AND(Input!$A672="",Input!$A673=""),"", IF(Input!C672="","Data is missing.","")))),"",IF(AND(Input!$A672="",SUMPRODUCT(--(LEN(Input!$A673:'Input'!$A$1006)&gt;0))&lt;&gt;0),"Row is skipped.",IF(AND(Input!$A672="",Input!$A673=""),"", IF(Input!C672="","Data is missing.",""))))</f>
        <v/>
      </c>
      <c r="E673" s="189" t="str">
        <f>IF(ISERROR(IF(AND(Input!$A672="",SUMPRODUCT(--(LEN(Input!$A673:'Input'!$A$1006)&gt;0))&lt;&gt;0),"Row is skipped.",IF(AND(Input!$A672="",Input!$A673=""),"", IF(Input!D672="","Data is missing.","")))),"",IF(AND(Input!$A672="",SUMPRODUCT(--(LEN(Input!$A673:'Input'!$A$1006)&gt;0))&lt;&gt;0),"Row is skipped.",IF(AND(Input!$A672="",Input!$A673=""),"", IF(Input!D672="","Data is missing.",""))))</f>
        <v/>
      </c>
      <c r="F673" s="189" t="str">
        <f>IF(ISERROR(IF(AND(Input!$A672="",SUMPRODUCT(--(LEN(Input!$A673:'Input'!$A$1006)&gt;0))&lt;&gt;0),"Row is skipped.",IF(AND(Input!$A672="",Input!$A673=""),"", IF(Input!E672="","Data is missing.","")))),"",IF(AND(Input!$A672="",SUMPRODUCT(--(LEN(Input!$A673:'Input'!$A$1006)&gt;0))&lt;&gt;0),"Row is skipped.",IF(AND(Input!$A672="",Input!$A673=""),"", IF(Input!E672="","Data is missing.",""))))</f>
        <v/>
      </c>
      <c r="G673" s="189" t="str">
        <f>IF(ISERROR(IF(AND(Input!$A672="",SUMPRODUCT(--(LEN(Input!$A673:'Input'!$A$1006)&gt;0))&lt;&gt;0),"Row is skipped.",IF(AND(Input!$A672="",Input!$A673=""),"", IF(Input!F672="","Data is missing.","")))),"",IF(AND(Input!$A672="",SUMPRODUCT(--(LEN(Input!$A673:'Input'!$A$1006)&gt;0))&lt;&gt;0),"Row is skipped.",IF(AND(Input!$A672="",Input!$A673=""),"", IF(Input!F672="","Data is missing.",""))))</f>
        <v/>
      </c>
      <c r="H673" s="190" t="str">
        <f>IF(ISERROR(IF(AND(Input!$A672="",SUMPRODUCT(--(LEN(Input!$A673:'Input'!$A$1006)&gt;0))&lt;&gt;0),"Row is skipped.",IF(AND(Input!$A672="",Input!$A673=""),"", IF(Input!G672="","Data is missing.","")))),"",IF(AND(Input!$A672="",SUMPRODUCT(--(LEN(Input!$A673:'Input'!$A$1006)&gt;0))&lt;&gt;0),"Row is skipped.",IF(AND(Input!$A672="",Input!$A673=""),"", IF(Input!G672="","Data is missing.",""))))</f>
        <v/>
      </c>
      <c r="I673" s="156"/>
      <c r="J673" s="191" t="str">
        <f>IFERROR(VLOOKUP(VLOOKUP(Input!$D672,'Measure List'!$A:$AN,40,FALSE),UIR!$A$1:$Q$27,17,FALSE),"")</f>
        <v/>
      </c>
      <c r="K673" s="192" t="str">
        <f>IFERROR(VLOOKUP(Input!$D672,'Measure List'!$A:$AN,40,FALSE),"")</f>
        <v/>
      </c>
      <c r="L673" s="156"/>
      <c r="M673" s="193" t="str">
        <f>IF(B673="","",IF(AND(Input!H672="",IFERROR(VLOOKUP(K673,UIR!$A$2:$P$21,2,FALSE),"")&lt;&gt;""),"Data is Missing.",""))</f>
        <v/>
      </c>
      <c r="N673" s="194" t="str">
        <f>IF(B673="","",IF(AND(Input!I672="",IFERROR(VLOOKUP(K673,UIR!$A$2:$P$21,3,FALSE),"")&lt;&gt;""),"Data is Missing.",""))</f>
        <v/>
      </c>
      <c r="O673" s="194" t="str">
        <f>IF(B673="","",IF(AND(Input!J672="",IFERROR(VLOOKUP(K673,UIR!$A$2:$P$21,4,FALSE),"")&lt;&gt;""),"Data is Missing.",""))</f>
        <v/>
      </c>
      <c r="P673" s="194" t="str">
        <f>IF(B673="","",IF(AND(Input!K672="",IFERROR(VLOOKUP(K673,UIR!$A$2:$P$21,5,FALSE),"")&lt;&gt;""),"Data is Missing.",""))</f>
        <v/>
      </c>
      <c r="Q673" s="194" t="str">
        <f>IF(B673="","",IF(AND(Input!L672="",IFERROR(VLOOKUP(K673,UIR!$A$2:$P$21,6,FALSE),"")&lt;&gt;""),"Data is Missing.",""))</f>
        <v/>
      </c>
      <c r="R673" s="194" t="str">
        <f>IF(B673="","",IF(AND(Input!M672="",IFERROR(VLOOKUP(K673,UIR!$A$2:$P$21,7,FALSE),"")&lt;&gt;""),"Data is Missing.",""))</f>
        <v/>
      </c>
      <c r="S673" s="194" t="str">
        <f>IF(B673="","",IF(AND(Input!P672="",IFERROR(VLOOKUP(K673,UIR!$A$2:$P$21,8,FALSE),"")&lt;&gt;""),"Data is Missing.",""))</f>
        <v/>
      </c>
      <c r="T673" s="194" t="str">
        <f>IF(B673="","",IF(AND(Input!Q672="",IFERROR(VLOOKUP(K673,UIR!$A$2:$P$21,9,FALSE),"")&lt;&gt;""),"Data is Missing.",""))</f>
        <v/>
      </c>
      <c r="U673" s="194"/>
      <c r="V673" s="194" t="str">
        <f>IF(B673="","",IF(AND(Input!S672="",IFERROR(VLOOKUP(K673,UIR!$A$2:$P$21,11,FALSE),"")&lt;&gt;""),"Data is Missing.",""))</f>
        <v/>
      </c>
      <c r="W673" s="194" t="str">
        <f>IF(B673="","",IF(AND(Input!T672="",IFERROR(VLOOKUP(K673,UIR!$A$2:$P$21,12,FALSE),"")&lt;&gt;""),"Data is Missing.",""))</f>
        <v/>
      </c>
      <c r="X673" s="194" t="str">
        <f>IF(B673="","",IF(AND(Input!V672="",IFERROR(VLOOKUP(K673,UIR!$A$2:$P$21,13,FALSE),"")&lt;&gt;""),"Data is Missing.",""))</f>
        <v/>
      </c>
      <c r="Y673" s="194" t="str">
        <f>IF(B673="","",IF(AND(Input!W672="",IFERROR(VLOOKUP(K673,UIR!$A$2:$P$21,14,FALSE),"")&lt;&gt;""),"Data is Missing.",""))</f>
        <v/>
      </c>
      <c r="Z673" s="194" t="str">
        <f>IF(B673="","",IF(AND(Input!X672="",IFERROR(VLOOKUP(K673,UIR!$A$2:$P$21,15,FALSE),"")&lt;&gt;""),"Data is Missing.",""))</f>
        <v/>
      </c>
      <c r="AA673" s="195" t="str">
        <f>IF(B673="","",IF(AND(Input!Y672="",IFERROR(VLOOKUP(K673,UIR!$A$2:$P$21,16,FALSE),"")&lt;&gt;""),"Data is Missing.",""))</f>
        <v/>
      </c>
      <c r="AC673" s="202" t="str">
        <f>IF(ISERROR(IF(Input!D672="","",IF(ISERROR(VLOOKUP(Input!D672,'Measure List'!$A$2:$A$30000,1,0)),"Invalid RefNo",""))),"",IF(Input!D672="","",IF(ISERROR(VLOOKUP(Input!D672,'Measure List'!$A$2:$A$30000,1,0)),"Invalid RefNo","")))</f>
        <v/>
      </c>
      <c r="AD673" s="156"/>
      <c r="AE673" s="156"/>
      <c r="AF673" s="156"/>
      <c r="AG673" s="156"/>
      <c r="AH673" s="156"/>
      <c r="AI673" s="156"/>
      <c r="AJ673" s="156"/>
      <c r="AK673" s="156"/>
      <c r="AL673" s="203" t="str">
        <f>IF(COUNTIF(Dropdowns!$K$2:$K$7,Input!S672)&gt;0,"",IF(Input!S672="","","Invalid Type"))</f>
        <v/>
      </c>
      <c r="AN673" s="204" t="str">
        <f>IF(Input!C672="","",IF(ISNUMBER(VALUE(Input!C672)),"","Needs to be a number."))</f>
        <v/>
      </c>
      <c r="AO673" s="205" t="str">
        <f>IF(Input!E672="","",IF(ISNUMBER(VALUE(Input!E672)),"","Needs to be a number."))</f>
        <v/>
      </c>
      <c r="AP673" s="205" t="str">
        <f>IF(Input!N672="","",IF(ISNUMBER(VALUE(Input!N672)),"","Needs to be a number."))</f>
        <v/>
      </c>
      <c r="AQ673" s="205" t="str">
        <f>IF(Input!O672="","",IF(ISNUMBER(VALUE(Input!O672)),"","Needs to be a number."))</f>
        <v/>
      </c>
      <c r="AR673" s="205" t="str">
        <f>IF(Input!V672="","",IF(ISNUMBER(VALUE(Input!V672)),"","Needs to be a number."))</f>
        <v/>
      </c>
      <c r="AS673" s="205" t="str">
        <f>IF(Input!W672="","",IF(ISNUMBER(VALUE(Input!W672)),"","Needs to be a number."))</f>
        <v/>
      </c>
      <c r="AT673" s="205" t="str">
        <f>IF(Input!X672="","",IF(ISNUMBER(VALUE(Input!X672)),"","Needs to be a number."))</f>
        <v/>
      </c>
      <c r="AU673" s="206" t="str">
        <f>IF(Input!Y672="","",IF(ISNUMBER(VALUE(Input!Y672)),"","Needs to be a number."))</f>
        <v/>
      </c>
      <c r="AW673" s="259" t="str">
        <f>IF(OR(VALUE(Input!C672)&lt;0,VALUE(Input!C672)&gt;100), "Invalid EEI %","")</f>
        <v/>
      </c>
      <c r="AX673" s="207"/>
      <c r="AY673" s="278" t="str">
        <f>IF(Input!E672="","",IF(VALUE(Input!E672)=0,"Do not enter 0.",""))</f>
        <v/>
      </c>
    </row>
    <row r="674" spans="2:51" x14ac:dyDescent="0.3">
      <c r="B674" s="188" t="str">
        <f>Input!A673</f>
        <v/>
      </c>
      <c r="C674" s="189" t="str">
        <f>IF(ISERROR(IF(AND(Input!$A673="",SUMPRODUCT(--(LEN(Input!$A674:'Input'!$A$1006)&gt;0))&lt;&gt;0),"Row is skipped.",IF(AND(Input!$A673="",Input!$A674=""),"", IF(Input!B673="","Data is missing.","")))),"",IF(AND(Input!$A673="",SUMPRODUCT(--(LEN(Input!$A674:'Input'!$A$1006)&gt;0))&lt;&gt;0),"Row is skipped.",IF(AND(Input!$A673="",Input!$A674=""),"", IF(Input!B673="","Data is missing.",""))))</f>
        <v/>
      </c>
      <c r="D674" s="189" t="str">
        <f>IF(ISERROR(IF(AND(Input!$A673="",SUMPRODUCT(--(LEN(Input!$A674:'Input'!$A$1006)&gt;0))&lt;&gt;0),"Row is skipped.",IF(AND(Input!$A673="",Input!$A674=""),"", IF(Input!C673="","Data is missing.","")))),"",IF(AND(Input!$A673="",SUMPRODUCT(--(LEN(Input!$A674:'Input'!$A$1006)&gt;0))&lt;&gt;0),"Row is skipped.",IF(AND(Input!$A673="",Input!$A674=""),"", IF(Input!C673="","Data is missing.",""))))</f>
        <v/>
      </c>
      <c r="E674" s="189" t="str">
        <f>IF(ISERROR(IF(AND(Input!$A673="",SUMPRODUCT(--(LEN(Input!$A674:'Input'!$A$1006)&gt;0))&lt;&gt;0),"Row is skipped.",IF(AND(Input!$A673="",Input!$A674=""),"", IF(Input!D673="","Data is missing.","")))),"",IF(AND(Input!$A673="",SUMPRODUCT(--(LEN(Input!$A674:'Input'!$A$1006)&gt;0))&lt;&gt;0),"Row is skipped.",IF(AND(Input!$A673="",Input!$A674=""),"", IF(Input!D673="","Data is missing.",""))))</f>
        <v/>
      </c>
      <c r="F674" s="189" t="str">
        <f>IF(ISERROR(IF(AND(Input!$A673="",SUMPRODUCT(--(LEN(Input!$A674:'Input'!$A$1006)&gt;0))&lt;&gt;0),"Row is skipped.",IF(AND(Input!$A673="",Input!$A674=""),"", IF(Input!E673="","Data is missing.","")))),"",IF(AND(Input!$A673="",SUMPRODUCT(--(LEN(Input!$A674:'Input'!$A$1006)&gt;0))&lt;&gt;0),"Row is skipped.",IF(AND(Input!$A673="",Input!$A674=""),"", IF(Input!E673="","Data is missing.",""))))</f>
        <v/>
      </c>
      <c r="G674" s="189" t="str">
        <f>IF(ISERROR(IF(AND(Input!$A673="",SUMPRODUCT(--(LEN(Input!$A674:'Input'!$A$1006)&gt;0))&lt;&gt;0),"Row is skipped.",IF(AND(Input!$A673="",Input!$A674=""),"", IF(Input!F673="","Data is missing.","")))),"",IF(AND(Input!$A673="",SUMPRODUCT(--(LEN(Input!$A674:'Input'!$A$1006)&gt;0))&lt;&gt;0),"Row is skipped.",IF(AND(Input!$A673="",Input!$A674=""),"", IF(Input!F673="","Data is missing.",""))))</f>
        <v/>
      </c>
      <c r="H674" s="190" t="str">
        <f>IF(ISERROR(IF(AND(Input!$A673="",SUMPRODUCT(--(LEN(Input!$A674:'Input'!$A$1006)&gt;0))&lt;&gt;0),"Row is skipped.",IF(AND(Input!$A673="",Input!$A674=""),"", IF(Input!G673="","Data is missing.","")))),"",IF(AND(Input!$A673="",SUMPRODUCT(--(LEN(Input!$A674:'Input'!$A$1006)&gt;0))&lt;&gt;0),"Row is skipped.",IF(AND(Input!$A673="",Input!$A674=""),"", IF(Input!G673="","Data is missing.",""))))</f>
        <v/>
      </c>
      <c r="I674" s="156"/>
      <c r="J674" s="191" t="str">
        <f>IFERROR(VLOOKUP(VLOOKUP(Input!$D673,'Measure List'!$A:$AN,40,FALSE),UIR!$A$1:$Q$27,17,FALSE),"")</f>
        <v/>
      </c>
      <c r="K674" s="192" t="str">
        <f>IFERROR(VLOOKUP(Input!$D673,'Measure List'!$A:$AN,40,FALSE),"")</f>
        <v/>
      </c>
      <c r="L674" s="156"/>
      <c r="M674" s="193" t="str">
        <f>IF(B674="","",IF(AND(Input!H673="",IFERROR(VLOOKUP(K674,UIR!$A$2:$P$21,2,FALSE),"")&lt;&gt;""),"Data is Missing.",""))</f>
        <v/>
      </c>
      <c r="N674" s="194" t="str">
        <f>IF(B674="","",IF(AND(Input!I673="",IFERROR(VLOOKUP(K674,UIR!$A$2:$P$21,3,FALSE),"")&lt;&gt;""),"Data is Missing.",""))</f>
        <v/>
      </c>
      <c r="O674" s="194" t="str">
        <f>IF(B674="","",IF(AND(Input!J673="",IFERROR(VLOOKUP(K674,UIR!$A$2:$P$21,4,FALSE),"")&lt;&gt;""),"Data is Missing.",""))</f>
        <v/>
      </c>
      <c r="P674" s="194" t="str">
        <f>IF(B674="","",IF(AND(Input!K673="",IFERROR(VLOOKUP(K674,UIR!$A$2:$P$21,5,FALSE),"")&lt;&gt;""),"Data is Missing.",""))</f>
        <v/>
      </c>
      <c r="Q674" s="194" t="str">
        <f>IF(B674="","",IF(AND(Input!L673="",IFERROR(VLOOKUP(K674,UIR!$A$2:$P$21,6,FALSE),"")&lt;&gt;""),"Data is Missing.",""))</f>
        <v/>
      </c>
      <c r="R674" s="194" t="str">
        <f>IF(B674="","",IF(AND(Input!M673="",IFERROR(VLOOKUP(K674,UIR!$A$2:$P$21,7,FALSE),"")&lt;&gt;""),"Data is Missing.",""))</f>
        <v/>
      </c>
      <c r="S674" s="194" t="str">
        <f>IF(B674="","",IF(AND(Input!P673="",IFERROR(VLOOKUP(K674,UIR!$A$2:$P$21,8,FALSE),"")&lt;&gt;""),"Data is Missing.",""))</f>
        <v/>
      </c>
      <c r="T674" s="194" t="str">
        <f>IF(B674="","",IF(AND(Input!Q673="",IFERROR(VLOOKUP(K674,UIR!$A$2:$P$21,9,FALSE),"")&lt;&gt;""),"Data is Missing.",""))</f>
        <v/>
      </c>
      <c r="U674" s="194"/>
      <c r="V674" s="194" t="str">
        <f>IF(B674="","",IF(AND(Input!S673="",IFERROR(VLOOKUP(K674,UIR!$A$2:$P$21,11,FALSE),"")&lt;&gt;""),"Data is Missing.",""))</f>
        <v/>
      </c>
      <c r="W674" s="194" t="str">
        <f>IF(B674="","",IF(AND(Input!T673="",IFERROR(VLOOKUP(K674,UIR!$A$2:$P$21,12,FALSE),"")&lt;&gt;""),"Data is Missing.",""))</f>
        <v/>
      </c>
      <c r="X674" s="194" t="str">
        <f>IF(B674="","",IF(AND(Input!V673="",IFERROR(VLOOKUP(K674,UIR!$A$2:$P$21,13,FALSE),"")&lt;&gt;""),"Data is Missing.",""))</f>
        <v/>
      </c>
      <c r="Y674" s="194" t="str">
        <f>IF(B674="","",IF(AND(Input!W673="",IFERROR(VLOOKUP(K674,UIR!$A$2:$P$21,14,FALSE),"")&lt;&gt;""),"Data is Missing.",""))</f>
        <v/>
      </c>
      <c r="Z674" s="194" t="str">
        <f>IF(B674="","",IF(AND(Input!X673="",IFERROR(VLOOKUP(K674,UIR!$A$2:$P$21,15,FALSE),"")&lt;&gt;""),"Data is Missing.",""))</f>
        <v/>
      </c>
      <c r="AA674" s="195" t="str">
        <f>IF(B674="","",IF(AND(Input!Y673="",IFERROR(VLOOKUP(K674,UIR!$A$2:$P$21,16,FALSE),"")&lt;&gt;""),"Data is Missing.",""))</f>
        <v/>
      </c>
      <c r="AC674" s="202" t="str">
        <f>IF(ISERROR(IF(Input!D673="","",IF(ISERROR(VLOOKUP(Input!D673,'Measure List'!$A$2:$A$30000,1,0)),"Invalid RefNo",""))),"",IF(Input!D673="","",IF(ISERROR(VLOOKUP(Input!D673,'Measure List'!$A$2:$A$30000,1,0)),"Invalid RefNo","")))</f>
        <v/>
      </c>
      <c r="AD674" s="156"/>
      <c r="AE674" s="156"/>
      <c r="AF674" s="156"/>
      <c r="AG674" s="156"/>
      <c r="AH674" s="156"/>
      <c r="AI674" s="156"/>
      <c r="AJ674" s="156"/>
      <c r="AK674" s="156"/>
      <c r="AL674" s="203" t="str">
        <f>IF(COUNTIF(Dropdowns!$K$2:$K$7,Input!S673)&gt;0,"",IF(Input!S673="","","Invalid Type"))</f>
        <v/>
      </c>
      <c r="AN674" s="204" t="str">
        <f>IF(Input!C673="","",IF(ISNUMBER(VALUE(Input!C673)),"","Needs to be a number."))</f>
        <v/>
      </c>
      <c r="AO674" s="205" t="str">
        <f>IF(Input!E673="","",IF(ISNUMBER(VALUE(Input!E673)),"","Needs to be a number."))</f>
        <v/>
      </c>
      <c r="AP674" s="205" t="str">
        <f>IF(Input!N673="","",IF(ISNUMBER(VALUE(Input!N673)),"","Needs to be a number."))</f>
        <v/>
      </c>
      <c r="AQ674" s="205" t="str">
        <f>IF(Input!O673="","",IF(ISNUMBER(VALUE(Input!O673)),"","Needs to be a number."))</f>
        <v/>
      </c>
      <c r="AR674" s="205" t="str">
        <f>IF(Input!V673="","",IF(ISNUMBER(VALUE(Input!V673)),"","Needs to be a number."))</f>
        <v/>
      </c>
      <c r="AS674" s="205" t="str">
        <f>IF(Input!W673="","",IF(ISNUMBER(VALUE(Input!W673)),"","Needs to be a number."))</f>
        <v/>
      </c>
      <c r="AT674" s="205" t="str">
        <f>IF(Input!X673="","",IF(ISNUMBER(VALUE(Input!X673)),"","Needs to be a number."))</f>
        <v/>
      </c>
      <c r="AU674" s="206" t="str">
        <f>IF(Input!Y673="","",IF(ISNUMBER(VALUE(Input!Y673)),"","Needs to be a number."))</f>
        <v/>
      </c>
      <c r="AW674" s="259" t="str">
        <f>IF(OR(VALUE(Input!C673)&lt;0,VALUE(Input!C673)&gt;100), "Invalid EEI %","")</f>
        <v/>
      </c>
      <c r="AX674" s="207"/>
      <c r="AY674" s="278" t="str">
        <f>IF(Input!E673="","",IF(VALUE(Input!E673)=0,"Do not enter 0.",""))</f>
        <v/>
      </c>
    </row>
    <row r="675" spans="2:51" x14ac:dyDescent="0.3">
      <c r="B675" s="188" t="str">
        <f>Input!A674</f>
        <v/>
      </c>
      <c r="C675" s="189" t="str">
        <f>IF(ISERROR(IF(AND(Input!$A674="",SUMPRODUCT(--(LEN(Input!$A675:'Input'!$A$1006)&gt;0))&lt;&gt;0),"Row is skipped.",IF(AND(Input!$A674="",Input!$A675=""),"", IF(Input!B674="","Data is missing.","")))),"",IF(AND(Input!$A674="",SUMPRODUCT(--(LEN(Input!$A675:'Input'!$A$1006)&gt;0))&lt;&gt;0),"Row is skipped.",IF(AND(Input!$A674="",Input!$A675=""),"", IF(Input!B674="","Data is missing.",""))))</f>
        <v/>
      </c>
      <c r="D675" s="189" t="str">
        <f>IF(ISERROR(IF(AND(Input!$A674="",SUMPRODUCT(--(LEN(Input!$A675:'Input'!$A$1006)&gt;0))&lt;&gt;0),"Row is skipped.",IF(AND(Input!$A674="",Input!$A675=""),"", IF(Input!C674="","Data is missing.","")))),"",IF(AND(Input!$A674="",SUMPRODUCT(--(LEN(Input!$A675:'Input'!$A$1006)&gt;0))&lt;&gt;0),"Row is skipped.",IF(AND(Input!$A674="",Input!$A675=""),"", IF(Input!C674="","Data is missing.",""))))</f>
        <v/>
      </c>
      <c r="E675" s="189" t="str">
        <f>IF(ISERROR(IF(AND(Input!$A674="",SUMPRODUCT(--(LEN(Input!$A675:'Input'!$A$1006)&gt;0))&lt;&gt;0),"Row is skipped.",IF(AND(Input!$A674="",Input!$A675=""),"", IF(Input!D674="","Data is missing.","")))),"",IF(AND(Input!$A674="",SUMPRODUCT(--(LEN(Input!$A675:'Input'!$A$1006)&gt;0))&lt;&gt;0),"Row is skipped.",IF(AND(Input!$A674="",Input!$A675=""),"", IF(Input!D674="","Data is missing.",""))))</f>
        <v/>
      </c>
      <c r="F675" s="189" t="str">
        <f>IF(ISERROR(IF(AND(Input!$A674="",SUMPRODUCT(--(LEN(Input!$A675:'Input'!$A$1006)&gt;0))&lt;&gt;0),"Row is skipped.",IF(AND(Input!$A674="",Input!$A675=""),"", IF(Input!E674="","Data is missing.","")))),"",IF(AND(Input!$A674="",SUMPRODUCT(--(LEN(Input!$A675:'Input'!$A$1006)&gt;0))&lt;&gt;0),"Row is skipped.",IF(AND(Input!$A674="",Input!$A675=""),"", IF(Input!E674="","Data is missing.",""))))</f>
        <v/>
      </c>
      <c r="G675" s="189" t="str">
        <f>IF(ISERROR(IF(AND(Input!$A674="",SUMPRODUCT(--(LEN(Input!$A675:'Input'!$A$1006)&gt;0))&lt;&gt;0),"Row is skipped.",IF(AND(Input!$A674="",Input!$A675=""),"", IF(Input!F674="","Data is missing.","")))),"",IF(AND(Input!$A674="",SUMPRODUCT(--(LEN(Input!$A675:'Input'!$A$1006)&gt;0))&lt;&gt;0),"Row is skipped.",IF(AND(Input!$A674="",Input!$A675=""),"", IF(Input!F674="","Data is missing.",""))))</f>
        <v/>
      </c>
      <c r="H675" s="190" t="str">
        <f>IF(ISERROR(IF(AND(Input!$A674="",SUMPRODUCT(--(LEN(Input!$A675:'Input'!$A$1006)&gt;0))&lt;&gt;0),"Row is skipped.",IF(AND(Input!$A674="",Input!$A675=""),"", IF(Input!G674="","Data is missing.","")))),"",IF(AND(Input!$A674="",SUMPRODUCT(--(LEN(Input!$A675:'Input'!$A$1006)&gt;0))&lt;&gt;0),"Row is skipped.",IF(AND(Input!$A674="",Input!$A675=""),"", IF(Input!G674="","Data is missing.",""))))</f>
        <v/>
      </c>
      <c r="I675" s="156"/>
      <c r="J675" s="191" t="str">
        <f>IFERROR(VLOOKUP(VLOOKUP(Input!$D674,'Measure List'!$A:$AN,40,FALSE),UIR!$A$1:$Q$27,17,FALSE),"")</f>
        <v/>
      </c>
      <c r="K675" s="192" t="str">
        <f>IFERROR(VLOOKUP(Input!$D674,'Measure List'!$A:$AN,40,FALSE),"")</f>
        <v/>
      </c>
      <c r="L675" s="156"/>
      <c r="M675" s="193" t="str">
        <f>IF(B675="","",IF(AND(Input!H674="",IFERROR(VLOOKUP(K675,UIR!$A$2:$P$21,2,FALSE),"")&lt;&gt;""),"Data is Missing.",""))</f>
        <v/>
      </c>
      <c r="N675" s="194" t="str">
        <f>IF(B675="","",IF(AND(Input!I674="",IFERROR(VLOOKUP(K675,UIR!$A$2:$P$21,3,FALSE),"")&lt;&gt;""),"Data is Missing.",""))</f>
        <v/>
      </c>
      <c r="O675" s="194" t="str">
        <f>IF(B675="","",IF(AND(Input!J674="",IFERROR(VLOOKUP(K675,UIR!$A$2:$P$21,4,FALSE),"")&lt;&gt;""),"Data is Missing.",""))</f>
        <v/>
      </c>
      <c r="P675" s="194" t="str">
        <f>IF(B675="","",IF(AND(Input!K674="",IFERROR(VLOOKUP(K675,UIR!$A$2:$P$21,5,FALSE),"")&lt;&gt;""),"Data is Missing.",""))</f>
        <v/>
      </c>
      <c r="Q675" s="194" t="str">
        <f>IF(B675="","",IF(AND(Input!L674="",IFERROR(VLOOKUP(K675,UIR!$A$2:$P$21,6,FALSE),"")&lt;&gt;""),"Data is Missing.",""))</f>
        <v/>
      </c>
      <c r="R675" s="194" t="str">
        <f>IF(B675="","",IF(AND(Input!M674="",IFERROR(VLOOKUP(K675,UIR!$A$2:$P$21,7,FALSE),"")&lt;&gt;""),"Data is Missing.",""))</f>
        <v/>
      </c>
      <c r="S675" s="194" t="str">
        <f>IF(B675="","",IF(AND(Input!P674="",IFERROR(VLOOKUP(K675,UIR!$A$2:$P$21,8,FALSE),"")&lt;&gt;""),"Data is Missing.",""))</f>
        <v/>
      </c>
      <c r="T675" s="194" t="str">
        <f>IF(B675="","",IF(AND(Input!Q674="",IFERROR(VLOOKUP(K675,UIR!$A$2:$P$21,9,FALSE),"")&lt;&gt;""),"Data is Missing.",""))</f>
        <v/>
      </c>
      <c r="U675" s="194"/>
      <c r="V675" s="194" t="str">
        <f>IF(B675="","",IF(AND(Input!S674="",IFERROR(VLOOKUP(K675,UIR!$A$2:$P$21,11,FALSE),"")&lt;&gt;""),"Data is Missing.",""))</f>
        <v/>
      </c>
      <c r="W675" s="194" t="str">
        <f>IF(B675="","",IF(AND(Input!T674="",IFERROR(VLOOKUP(K675,UIR!$A$2:$P$21,12,FALSE),"")&lt;&gt;""),"Data is Missing.",""))</f>
        <v/>
      </c>
      <c r="X675" s="194" t="str">
        <f>IF(B675="","",IF(AND(Input!V674="",IFERROR(VLOOKUP(K675,UIR!$A$2:$P$21,13,FALSE),"")&lt;&gt;""),"Data is Missing.",""))</f>
        <v/>
      </c>
      <c r="Y675" s="194" t="str">
        <f>IF(B675="","",IF(AND(Input!W674="",IFERROR(VLOOKUP(K675,UIR!$A$2:$P$21,14,FALSE),"")&lt;&gt;""),"Data is Missing.",""))</f>
        <v/>
      </c>
      <c r="Z675" s="194" t="str">
        <f>IF(B675="","",IF(AND(Input!X674="",IFERROR(VLOOKUP(K675,UIR!$A$2:$P$21,15,FALSE),"")&lt;&gt;""),"Data is Missing.",""))</f>
        <v/>
      </c>
      <c r="AA675" s="195" t="str">
        <f>IF(B675="","",IF(AND(Input!Y674="",IFERROR(VLOOKUP(K675,UIR!$A$2:$P$21,16,FALSE),"")&lt;&gt;""),"Data is Missing.",""))</f>
        <v/>
      </c>
      <c r="AC675" s="202" t="str">
        <f>IF(ISERROR(IF(Input!D674="","",IF(ISERROR(VLOOKUP(Input!D674,'Measure List'!$A$2:$A$30000,1,0)),"Invalid RefNo",""))),"",IF(Input!D674="","",IF(ISERROR(VLOOKUP(Input!D674,'Measure List'!$A$2:$A$30000,1,0)),"Invalid RefNo","")))</f>
        <v/>
      </c>
      <c r="AD675" s="156"/>
      <c r="AE675" s="156"/>
      <c r="AF675" s="156"/>
      <c r="AG675" s="156"/>
      <c r="AH675" s="156"/>
      <c r="AI675" s="156"/>
      <c r="AJ675" s="156"/>
      <c r="AK675" s="156"/>
      <c r="AL675" s="203" t="str">
        <f>IF(COUNTIF(Dropdowns!$K$2:$K$7,Input!S674)&gt;0,"",IF(Input!S674="","","Invalid Type"))</f>
        <v/>
      </c>
      <c r="AN675" s="204" t="str">
        <f>IF(Input!C674="","",IF(ISNUMBER(VALUE(Input!C674)),"","Needs to be a number."))</f>
        <v/>
      </c>
      <c r="AO675" s="205" t="str">
        <f>IF(Input!E674="","",IF(ISNUMBER(VALUE(Input!E674)),"","Needs to be a number."))</f>
        <v/>
      </c>
      <c r="AP675" s="205" t="str">
        <f>IF(Input!N674="","",IF(ISNUMBER(VALUE(Input!N674)),"","Needs to be a number."))</f>
        <v/>
      </c>
      <c r="AQ675" s="205" t="str">
        <f>IF(Input!O674="","",IF(ISNUMBER(VALUE(Input!O674)),"","Needs to be a number."))</f>
        <v/>
      </c>
      <c r="AR675" s="205" t="str">
        <f>IF(Input!V674="","",IF(ISNUMBER(VALUE(Input!V674)),"","Needs to be a number."))</f>
        <v/>
      </c>
      <c r="AS675" s="205" t="str">
        <f>IF(Input!W674="","",IF(ISNUMBER(VALUE(Input!W674)),"","Needs to be a number."))</f>
        <v/>
      </c>
      <c r="AT675" s="205" t="str">
        <f>IF(Input!X674="","",IF(ISNUMBER(VALUE(Input!X674)),"","Needs to be a number."))</f>
        <v/>
      </c>
      <c r="AU675" s="206" t="str">
        <f>IF(Input!Y674="","",IF(ISNUMBER(VALUE(Input!Y674)),"","Needs to be a number."))</f>
        <v/>
      </c>
      <c r="AW675" s="259" t="str">
        <f>IF(OR(VALUE(Input!C674)&lt;0,VALUE(Input!C674)&gt;100), "Invalid EEI %","")</f>
        <v/>
      </c>
      <c r="AX675" s="207"/>
      <c r="AY675" s="278" t="str">
        <f>IF(Input!E674="","",IF(VALUE(Input!E674)=0,"Do not enter 0.",""))</f>
        <v/>
      </c>
    </row>
    <row r="676" spans="2:51" x14ac:dyDescent="0.3">
      <c r="B676" s="188" t="str">
        <f>Input!A675</f>
        <v/>
      </c>
      <c r="C676" s="189" t="str">
        <f>IF(ISERROR(IF(AND(Input!$A675="",SUMPRODUCT(--(LEN(Input!$A676:'Input'!$A$1006)&gt;0))&lt;&gt;0),"Row is skipped.",IF(AND(Input!$A675="",Input!$A676=""),"", IF(Input!B675="","Data is missing.","")))),"",IF(AND(Input!$A675="",SUMPRODUCT(--(LEN(Input!$A676:'Input'!$A$1006)&gt;0))&lt;&gt;0),"Row is skipped.",IF(AND(Input!$A675="",Input!$A676=""),"", IF(Input!B675="","Data is missing.",""))))</f>
        <v/>
      </c>
      <c r="D676" s="189" t="str">
        <f>IF(ISERROR(IF(AND(Input!$A675="",SUMPRODUCT(--(LEN(Input!$A676:'Input'!$A$1006)&gt;0))&lt;&gt;0),"Row is skipped.",IF(AND(Input!$A675="",Input!$A676=""),"", IF(Input!C675="","Data is missing.","")))),"",IF(AND(Input!$A675="",SUMPRODUCT(--(LEN(Input!$A676:'Input'!$A$1006)&gt;0))&lt;&gt;0),"Row is skipped.",IF(AND(Input!$A675="",Input!$A676=""),"", IF(Input!C675="","Data is missing.",""))))</f>
        <v/>
      </c>
      <c r="E676" s="189" t="str">
        <f>IF(ISERROR(IF(AND(Input!$A675="",SUMPRODUCT(--(LEN(Input!$A676:'Input'!$A$1006)&gt;0))&lt;&gt;0),"Row is skipped.",IF(AND(Input!$A675="",Input!$A676=""),"", IF(Input!D675="","Data is missing.","")))),"",IF(AND(Input!$A675="",SUMPRODUCT(--(LEN(Input!$A676:'Input'!$A$1006)&gt;0))&lt;&gt;0),"Row is skipped.",IF(AND(Input!$A675="",Input!$A676=""),"", IF(Input!D675="","Data is missing.",""))))</f>
        <v/>
      </c>
      <c r="F676" s="189" t="str">
        <f>IF(ISERROR(IF(AND(Input!$A675="",SUMPRODUCT(--(LEN(Input!$A676:'Input'!$A$1006)&gt;0))&lt;&gt;0),"Row is skipped.",IF(AND(Input!$A675="",Input!$A676=""),"", IF(Input!E675="","Data is missing.","")))),"",IF(AND(Input!$A675="",SUMPRODUCT(--(LEN(Input!$A676:'Input'!$A$1006)&gt;0))&lt;&gt;0),"Row is skipped.",IF(AND(Input!$A675="",Input!$A676=""),"", IF(Input!E675="","Data is missing.",""))))</f>
        <v/>
      </c>
      <c r="G676" s="189" t="str">
        <f>IF(ISERROR(IF(AND(Input!$A675="",SUMPRODUCT(--(LEN(Input!$A676:'Input'!$A$1006)&gt;0))&lt;&gt;0),"Row is skipped.",IF(AND(Input!$A675="",Input!$A676=""),"", IF(Input!F675="","Data is missing.","")))),"",IF(AND(Input!$A675="",SUMPRODUCT(--(LEN(Input!$A676:'Input'!$A$1006)&gt;0))&lt;&gt;0),"Row is skipped.",IF(AND(Input!$A675="",Input!$A676=""),"", IF(Input!F675="","Data is missing.",""))))</f>
        <v/>
      </c>
      <c r="H676" s="190" t="str">
        <f>IF(ISERROR(IF(AND(Input!$A675="",SUMPRODUCT(--(LEN(Input!$A676:'Input'!$A$1006)&gt;0))&lt;&gt;0),"Row is skipped.",IF(AND(Input!$A675="",Input!$A676=""),"", IF(Input!G675="","Data is missing.","")))),"",IF(AND(Input!$A675="",SUMPRODUCT(--(LEN(Input!$A676:'Input'!$A$1006)&gt;0))&lt;&gt;0),"Row is skipped.",IF(AND(Input!$A675="",Input!$A676=""),"", IF(Input!G675="","Data is missing.",""))))</f>
        <v/>
      </c>
      <c r="I676" s="156"/>
      <c r="J676" s="191" t="str">
        <f>IFERROR(VLOOKUP(VLOOKUP(Input!$D675,'Measure List'!$A:$AN,40,FALSE),UIR!$A$1:$Q$27,17,FALSE),"")</f>
        <v/>
      </c>
      <c r="K676" s="192" t="str">
        <f>IFERROR(VLOOKUP(Input!$D675,'Measure List'!$A:$AN,40,FALSE),"")</f>
        <v/>
      </c>
      <c r="L676" s="156"/>
      <c r="M676" s="193" t="str">
        <f>IF(B676="","",IF(AND(Input!H675="",IFERROR(VLOOKUP(K676,UIR!$A$2:$P$21,2,FALSE),"")&lt;&gt;""),"Data is Missing.",""))</f>
        <v/>
      </c>
      <c r="N676" s="194" t="str">
        <f>IF(B676="","",IF(AND(Input!I675="",IFERROR(VLOOKUP(K676,UIR!$A$2:$P$21,3,FALSE),"")&lt;&gt;""),"Data is Missing.",""))</f>
        <v/>
      </c>
      <c r="O676" s="194" t="str">
        <f>IF(B676="","",IF(AND(Input!J675="",IFERROR(VLOOKUP(K676,UIR!$A$2:$P$21,4,FALSE),"")&lt;&gt;""),"Data is Missing.",""))</f>
        <v/>
      </c>
      <c r="P676" s="194" t="str">
        <f>IF(B676="","",IF(AND(Input!K675="",IFERROR(VLOOKUP(K676,UIR!$A$2:$P$21,5,FALSE),"")&lt;&gt;""),"Data is Missing.",""))</f>
        <v/>
      </c>
      <c r="Q676" s="194" t="str">
        <f>IF(B676="","",IF(AND(Input!L675="",IFERROR(VLOOKUP(K676,UIR!$A$2:$P$21,6,FALSE),"")&lt;&gt;""),"Data is Missing.",""))</f>
        <v/>
      </c>
      <c r="R676" s="194" t="str">
        <f>IF(B676="","",IF(AND(Input!M675="",IFERROR(VLOOKUP(K676,UIR!$A$2:$P$21,7,FALSE),"")&lt;&gt;""),"Data is Missing.",""))</f>
        <v/>
      </c>
      <c r="S676" s="194" t="str">
        <f>IF(B676="","",IF(AND(Input!P675="",IFERROR(VLOOKUP(K676,UIR!$A$2:$P$21,8,FALSE),"")&lt;&gt;""),"Data is Missing.",""))</f>
        <v/>
      </c>
      <c r="T676" s="194" t="str">
        <f>IF(B676="","",IF(AND(Input!Q675="",IFERROR(VLOOKUP(K676,UIR!$A$2:$P$21,9,FALSE),"")&lt;&gt;""),"Data is Missing.",""))</f>
        <v/>
      </c>
      <c r="U676" s="194"/>
      <c r="V676" s="194" t="str">
        <f>IF(B676="","",IF(AND(Input!S675="",IFERROR(VLOOKUP(K676,UIR!$A$2:$P$21,11,FALSE),"")&lt;&gt;""),"Data is Missing.",""))</f>
        <v/>
      </c>
      <c r="W676" s="194" t="str">
        <f>IF(B676="","",IF(AND(Input!T675="",IFERROR(VLOOKUP(K676,UIR!$A$2:$P$21,12,FALSE),"")&lt;&gt;""),"Data is Missing.",""))</f>
        <v/>
      </c>
      <c r="X676" s="194" t="str">
        <f>IF(B676="","",IF(AND(Input!V675="",IFERROR(VLOOKUP(K676,UIR!$A$2:$P$21,13,FALSE),"")&lt;&gt;""),"Data is Missing.",""))</f>
        <v/>
      </c>
      <c r="Y676" s="194" t="str">
        <f>IF(B676="","",IF(AND(Input!W675="",IFERROR(VLOOKUP(K676,UIR!$A$2:$P$21,14,FALSE),"")&lt;&gt;""),"Data is Missing.",""))</f>
        <v/>
      </c>
      <c r="Z676" s="194" t="str">
        <f>IF(B676="","",IF(AND(Input!X675="",IFERROR(VLOOKUP(K676,UIR!$A$2:$P$21,15,FALSE),"")&lt;&gt;""),"Data is Missing.",""))</f>
        <v/>
      </c>
      <c r="AA676" s="195" t="str">
        <f>IF(B676="","",IF(AND(Input!Y675="",IFERROR(VLOOKUP(K676,UIR!$A$2:$P$21,16,FALSE),"")&lt;&gt;""),"Data is Missing.",""))</f>
        <v/>
      </c>
      <c r="AC676" s="202" t="str">
        <f>IF(ISERROR(IF(Input!D675="","",IF(ISERROR(VLOOKUP(Input!D675,'Measure List'!$A$2:$A$30000,1,0)),"Invalid RefNo",""))),"",IF(Input!D675="","",IF(ISERROR(VLOOKUP(Input!D675,'Measure List'!$A$2:$A$30000,1,0)),"Invalid RefNo","")))</f>
        <v/>
      </c>
      <c r="AD676" s="156"/>
      <c r="AE676" s="156"/>
      <c r="AF676" s="156"/>
      <c r="AG676" s="156"/>
      <c r="AH676" s="156"/>
      <c r="AI676" s="156"/>
      <c r="AJ676" s="156"/>
      <c r="AK676" s="156"/>
      <c r="AL676" s="203" t="str">
        <f>IF(COUNTIF(Dropdowns!$K$2:$K$7,Input!S675)&gt;0,"",IF(Input!S675="","","Invalid Type"))</f>
        <v/>
      </c>
      <c r="AN676" s="204" t="str">
        <f>IF(Input!C675="","",IF(ISNUMBER(VALUE(Input!C675)),"","Needs to be a number."))</f>
        <v/>
      </c>
      <c r="AO676" s="205" t="str">
        <f>IF(Input!E675="","",IF(ISNUMBER(VALUE(Input!E675)),"","Needs to be a number."))</f>
        <v/>
      </c>
      <c r="AP676" s="205" t="str">
        <f>IF(Input!N675="","",IF(ISNUMBER(VALUE(Input!N675)),"","Needs to be a number."))</f>
        <v/>
      </c>
      <c r="AQ676" s="205" t="str">
        <f>IF(Input!O675="","",IF(ISNUMBER(VALUE(Input!O675)),"","Needs to be a number."))</f>
        <v/>
      </c>
      <c r="AR676" s="205" t="str">
        <f>IF(Input!V675="","",IF(ISNUMBER(VALUE(Input!V675)),"","Needs to be a number."))</f>
        <v/>
      </c>
      <c r="AS676" s="205" t="str">
        <f>IF(Input!W675="","",IF(ISNUMBER(VALUE(Input!W675)),"","Needs to be a number."))</f>
        <v/>
      </c>
      <c r="AT676" s="205" t="str">
        <f>IF(Input!X675="","",IF(ISNUMBER(VALUE(Input!X675)),"","Needs to be a number."))</f>
        <v/>
      </c>
      <c r="AU676" s="206" t="str">
        <f>IF(Input!Y675="","",IF(ISNUMBER(VALUE(Input!Y675)),"","Needs to be a number."))</f>
        <v/>
      </c>
      <c r="AW676" s="259" t="str">
        <f>IF(OR(VALUE(Input!C675)&lt;0,VALUE(Input!C675)&gt;100), "Invalid EEI %","")</f>
        <v/>
      </c>
      <c r="AX676" s="207"/>
      <c r="AY676" s="278" t="str">
        <f>IF(Input!E675="","",IF(VALUE(Input!E675)=0,"Do not enter 0.",""))</f>
        <v/>
      </c>
    </row>
    <row r="677" spans="2:51" x14ac:dyDescent="0.3">
      <c r="B677" s="188" t="str">
        <f>Input!A676</f>
        <v/>
      </c>
      <c r="C677" s="189" t="str">
        <f>IF(ISERROR(IF(AND(Input!$A676="",SUMPRODUCT(--(LEN(Input!$A677:'Input'!$A$1006)&gt;0))&lt;&gt;0),"Row is skipped.",IF(AND(Input!$A676="",Input!$A677=""),"", IF(Input!B676="","Data is missing.","")))),"",IF(AND(Input!$A676="",SUMPRODUCT(--(LEN(Input!$A677:'Input'!$A$1006)&gt;0))&lt;&gt;0),"Row is skipped.",IF(AND(Input!$A676="",Input!$A677=""),"", IF(Input!B676="","Data is missing.",""))))</f>
        <v/>
      </c>
      <c r="D677" s="189" t="str">
        <f>IF(ISERROR(IF(AND(Input!$A676="",SUMPRODUCT(--(LEN(Input!$A677:'Input'!$A$1006)&gt;0))&lt;&gt;0),"Row is skipped.",IF(AND(Input!$A676="",Input!$A677=""),"", IF(Input!C676="","Data is missing.","")))),"",IF(AND(Input!$A676="",SUMPRODUCT(--(LEN(Input!$A677:'Input'!$A$1006)&gt;0))&lt;&gt;0),"Row is skipped.",IF(AND(Input!$A676="",Input!$A677=""),"", IF(Input!C676="","Data is missing.",""))))</f>
        <v/>
      </c>
      <c r="E677" s="189" t="str">
        <f>IF(ISERROR(IF(AND(Input!$A676="",SUMPRODUCT(--(LEN(Input!$A677:'Input'!$A$1006)&gt;0))&lt;&gt;0),"Row is skipped.",IF(AND(Input!$A676="",Input!$A677=""),"", IF(Input!D676="","Data is missing.","")))),"",IF(AND(Input!$A676="",SUMPRODUCT(--(LEN(Input!$A677:'Input'!$A$1006)&gt;0))&lt;&gt;0),"Row is skipped.",IF(AND(Input!$A676="",Input!$A677=""),"", IF(Input!D676="","Data is missing.",""))))</f>
        <v/>
      </c>
      <c r="F677" s="189" t="str">
        <f>IF(ISERROR(IF(AND(Input!$A676="",SUMPRODUCT(--(LEN(Input!$A677:'Input'!$A$1006)&gt;0))&lt;&gt;0),"Row is skipped.",IF(AND(Input!$A676="",Input!$A677=""),"", IF(Input!E676="","Data is missing.","")))),"",IF(AND(Input!$A676="",SUMPRODUCT(--(LEN(Input!$A677:'Input'!$A$1006)&gt;0))&lt;&gt;0),"Row is skipped.",IF(AND(Input!$A676="",Input!$A677=""),"", IF(Input!E676="","Data is missing.",""))))</f>
        <v/>
      </c>
      <c r="G677" s="189" t="str">
        <f>IF(ISERROR(IF(AND(Input!$A676="",SUMPRODUCT(--(LEN(Input!$A677:'Input'!$A$1006)&gt;0))&lt;&gt;0),"Row is skipped.",IF(AND(Input!$A676="",Input!$A677=""),"", IF(Input!F676="","Data is missing.","")))),"",IF(AND(Input!$A676="",SUMPRODUCT(--(LEN(Input!$A677:'Input'!$A$1006)&gt;0))&lt;&gt;0),"Row is skipped.",IF(AND(Input!$A676="",Input!$A677=""),"", IF(Input!F676="","Data is missing.",""))))</f>
        <v/>
      </c>
      <c r="H677" s="190" t="str">
        <f>IF(ISERROR(IF(AND(Input!$A676="",SUMPRODUCT(--(LEN(Input!$A677:'Input'!$A$1006)&gt;0))&lt;&gt;0),"Row is skipped.",IF(AND(Input!$A676="",Input!$A677=""),"", IF(Input!G676="","Data is missing.","")))),"",IF(AND(Input!$A676="",SUMPRODUCT(--(LEN(Input!$A677:'Input'!$A$1006)&gt;0))&lt;&gt;0),"Row is skipped.",IF(AND(Input!$A676="",Input!$A677=""),"", IF(Input!G676="","Data is missing.",""))))</f>
        <v/>
      </c>
      <c r="I677" s="156"/>
      <c r="J677" s="191" t="str">
        <f>IFERROR(VLOOKUP(VLOOKUP(Input!$D676,'Measure List'!$A:$AN,40,FALSE),UIR!$A$1:$Q$27,17,FALSE),"")</f>
        <v/>
      </c>
      <c r="K677" s="192" t="str">
        <f>IFERROR(VLOOKUP(Input!$D676,'Measure List'!$A:$AN,40,FALSE),"")</f>
        <v/>
      </c>
      <c r="L677" s="156"/>
      <c r="M677" s="193" t="str">
        <f>IF(B677="","",IF(AND(Input!H676="",IFERROR(VLOOKUP(K677,UIR!$A$2:$P$21,2,FALSE),"")&lt;&gt;""),"Data is Missing.",""))</f>
        <v/>
      </c>
      <c r="N677" s="194" t="str">
        <f>IF(B677="","",IF(AND(Input!I676="",IFERROR(VLOOKUP(K677,UIR!$A$2:$P$21,3,FALSE),"")&lt;&gt;""),"Data is Missing.",""))</f>
        <v/>
      </c>
      <c r="O677" s="194" t="str">
        <f>IF(B677="","",IF(AND(Input!J676="",IFERROR(VLOOKUP(K677,UIR!$A$2:$P$21,4,FALSE),"")&lt;&gt;""),"Data is Missing.",""))</f>
        <v/>
      </c>
      <c r="P677" s="194" t="str">
        <f>IF(B677="","",IF(AND(Input!K676="",IFERROR(VLOOKUP(K677,UIR!$A$2:$P$21,5,FALSE),"")&lt;&gt;""),"Data is Missing.",""))</f>
        <v/>
      </c>
      <c r="Q677" s="194" t="str">
        <f>IF(B677="","",IF(AND(Input!L676="",IFERROR(VLOOKUP(K677,UIR!$A$2:$P$21,6,FALSE),"")&lt;&gt;""),"Data is Missing.",""))</f>
        <v/>
      </c>
      <c r="R677" s="194" t="str">
        <f>IF(B677="","",IF(AND(Input!M676="",IFERROR(VLOOKUP(K677,UIR!$A$2:$P$21,7,FALSE),"")&lt;&gt;""),"Data is Missing.",""))</f>
        <v/>
      </c>
      <c r="S677" s="194" t="str">
        <f>IF(B677="","",IF(AND(Input!P676="",IFERROR(VLOOKUP(K677,UIR!$A$2:$P$21,8,FALSE),"")&lt;&gt;""),"Data is Missing.",""))</f>
        <v/>
      </c>
      <c r="T677" s="194" t="str">
        <f>IF(B677="","",IF(AND(Input!Q676="",IFERROR(VLOOKUP(K677,UIR!$A$2:$P$21,9,FALSE),"")&lt;&gt;""),"Data is Missing.",""))</f>
        <v/>
      </c>
      <c r="U677" s="194"/>
      <c r="V677" s="194" t="str">
        <f>IF(B677="","",IF(AND(Input!S676="",IFERROR(VLOOKUP(K677,UIR!$A$2:$P$21,11,FALSE),"")&lt;&gt;""),"Data is Missing.",""))</f>
        <v/>
      </c>
      <c r="W677" s="194" t="str">
        <f>IF(B677="","",IF(AND(Input!T676="",IFERROR(VLOOKUP(K677,UIR!$A$2:$P$21,12,FALSE),"")&lt;&gt;""),"Data is Missing.",""))</f>
        <v/>
      </c>
      <c r="X677" s="194" t="str">
        <f>IF(B677="","",IF(AND(Input!V676="",IFERROR(VLOOKUP(K677,UIR!$A$2:$P$21,13,FALSE),"")&lt;&gt;""),"Data is Missing.",""))</f>
        <v/>
      </c>
      <c r="Y677" s="194" t="str">
        <f>IF(B677="","",IF(AND(Input!W676="",IFERROR(VLOOKUP(K677,UIR!$A$2:$P$21,14,FALSE),"")&lt;&gt;""),"Data is Missing.",""))</f>
        <v/>
      </c>
      <c r="Z677" s="194" t="str">
        <f>IF(B677="","",IF(AND(Input!X676="",IFERROR(VLOOKUP(K677,UIR!$A$2:$P$21,15,FALSE),"")&lt;&gt;""),"Data is Missing.",""))</f>
        <v/>
      </c>
      <c r="AA677" s="195" t="str">
        <f>IF(B677="","",IF(AND(Input!Y676="",IFERROR(VLOOKUP(K677,UIR!$A$2:$P$21,16,FALSE),"")&lt;&gt;""),"Data is Missing.",""))</f>
        <v/>
      </c>
      <c r="AC677" s="202" t="str">
        <f>IF(ISERROR(IF(Input!D676="","",IF(ISERROR(VLOOKUP(Input!D676,'Measure List'!$A$2:$A$30000,1,0)),"Invalid RefNo",""))),"",IF(Input!D676="","",IF(ISERROR(VLOOKUP(Input!D676,'Measure List'!$A$2:$A$30000,1,0)),"Invalid RefNo","")))</f>
        <v/>
      </c>
      <c r="AD677" s="156"/>
      <c r="AE677" s="156"/>
      <c r="AF677" s="156"/>
      <c r="AG677" s="156"/>
      <c r="AH677" s="156"/>
      <c r="AI677" s="156"/>
      <c r="AJ677" s="156"/>
      <c r="AK677" s="156"/>
      <c r="AL677" s="203" t="str">
        <f>IF(COUNTIF(Dropdowns!$K$2:$K$7,Input!S676)&gt;0,"",IF(Input!S676="","","Invalid Type"))</f>
        <v/>
      </c>
      <c r="AN677" s="204" t="str">
        <f>IF(Input!C676="","",IF(ISNUMBER(VALUE(Input!C676)),"","Needs to be a number."))</f>
        <v/>
      </c>
      <c r="AO677" s="205" t="str">
        <f>IF(Input!E676="","",IF(ISNUMBER(VALUE(Input!E676)),"","Needs to be a number."))</f>
        <v/>
      </c>
      <c r="AP677" s="205" t="str">
        <f>IF(Input!N676="","",IF(ISNUMBER(VALUE(Input!N676)),"","Needs to be a number."))</f>
        <v/>
      </c>
      <c r="AQ677" s="205" t="str">
        <f>IF(Input!O676="","",IF(ISNUMBER(VALUE(Input!O676)),"","Needs to be a number."))</f>
        <v/>
      </c>
      <c r="AR677" s="205" t="str">
        <f>IF(Input!V676="","",IF(ISNUMBER(VALUE(Input!V676)),"","Needs to be a number."))</f>
        <v/>
      </c>
      <c r="AS677" s="205" t="str">
        <f>IF(Input!W676="","",IF(ISNUMBER(VALUE(Input!W676)),"","Needs to be a number."))</f>
        <v/>
      </c>
      <c r="AT677" s="205" t="str">
        <f>IF(Input!X676="","",IF(ISNUMBER(VALUE(Input!X676)),"","Needs to be a number."))</f>
        <v/>
      </c>
      <c r="AU677" s="206" t="str">
        <f>IF(Input!Y676="","",IF(ISNUMBER(VALUE(Input!Y676)),"","Needs to be a number."))</f>
        <v/>
      </c>
      <c r="AW677" s="259" t="str">
        <f>IF(OR(VALUE(Input!C676)&lt;0,VALUE(Input!C676)&gt;100), "Invalid EEI %","")</f>
        <v/>
      </c>
      <c r="AX677" s="207"/>
      <c r="AY677" s="278" t="str">
        <f>IF(Input!E676="","",IF(VALUE(Input!E676)=0,"Do not enter 0.",""))</f>
        <v/>
      </c>
    </row>
    <row r="678" spans="2:51" x14ac:dyDescent="0.3">
      <c r="B678" s="188" t="str">
        <f>Input!A677</f>
        <v/>
      </c>
      <c r="C678" s="189" t="str">
        <f>IF(ISERROR(IF(AND(Input!$A677="",SUMPRODUCT(--(LEN(Input!$A678:'Input'!$A$1006)&gt;0))&lt;&gt;0),"Row is skipped.",IF(AND(Input!$A677="",Input!$A678=""),"", IF(Input!B677="","Data is missing.","")))),"",IF(AND(Input!$A677="",SUMPRODUCT(--(LEN(Input!$A678:'Input'!$A$1006)&gt;0))&lt;&gt;0),"Row is skipped.",IF(AND(Input!$A677="",Input!$A678=""),"", IF(Input!B677="","Data is missing.",""))))</f>
        <v/>
      </c>
      <c r="D678" s="189" t="str">
        <f>IF(ISERROR(IF(AND(Input!$A677="",SUMPRODUCT(--(LEN(Input!$A678:'Input'!$A$1006)&gt;0))&lt;&gt;0),"Row is skipped.",IF(AND(Input!$A677="",Input!$A678=""),"", IF(Input!C677="","Data is missing.","")))),"",IF(AND(Input!$A677="",SUMPRODUCT(--(LEN(Input!$A678:'Input'!$A$1006)&gt;0))&lt;&gt;0),"Row is skipped.",IF(AND(Input!$A677="",Input!$A678=""),"", IF(Input!C677="","Data is missing.",""))))</f>
        <v/>
      </c>
      <c r="E678" s="189" t="str">
        <f>IF(ISERROR(IF(AND(Input!$A677="",SUMPRODUCT(--(LEN(Input!$A678:'Input'!$A$1006)&gt;0))&lt;&gt;0),"Row is skipped.",IF(AND(Input!$A677="",Input!$A678=""),"", IF(Input!D677="","Data is missing.","")))),"",IF(AND(Input!$A677="",SUMPRODUCT(--(LEN(Input!$A678:'Input'!$A$1006)&gt;0))&lt;&gt;0),"Row is skipped.",IF(AND(Input!$A677="",Input!$A678=""),"", IF(Input!D677="","Data is missing.",""))))</f>
        <v/>
      </c>
      <c r="F678" s="189" t="str">
        <f>IF(ISERROR(IF(AND(Input!$A677="",SUMPRODUCT(--(LEN(Input!$A678:'Input'!$A$1006)&gt;0))&lt;&gt;0),"Row is skipped.",IF(AND(Input!$A677="",Input!$A678=""),"", IF(Input!E677="","Data is missing.","")))),"",IF(AND(Input!$A677="",SUMPRODUCT(--(LEN(Input!$A678:'Input'!$A$1006)&gt;0))&lt;&gt;0),"Row is skipped.",IF(AND(Input!$A677="",Input!$A678=""),"", IF(Input!E677="","Data is missing.",""))))</f>
        <v/>
      </c>
      <c r="G678" s="189" t="str">
        <f>IF(ISERROR(IF(AND(Input!$A677="",SUMPRODUCT(--(LEN(Input!$A678:'Input'!$A$1006)&gt;0))&lt;&gt;0),"Row is skipped.",IF(AND(Input!$A677="",Input!$A678=""),"", IF(Input!F677="","Data is missing.","")))),"",IF(AND(Input!$A677="",SUMPRODUCT(--(LEN(Input!$A678:'Input'!$A$1006)&gt;0))&lt;&gt;0),"Row is skipped.",IF(AND(Input!$A677="",Input!$A678=""),"", IF(Input!F677="","Data is missing.",""))))</f>
        <v/>
      </c>
      <c r="H678" s="190" t="str">
        <f>IF(ISERROR(IF(AND(Input!$A677="",SUMPRODUCT(--(LEN(Input!$A678:'Input'!$A$1006)&gt;0))&lt;&gt;0),"Row is skipped.",IF(AND(Input!$A677="",Input!$A678=""),"", IF(Input!G677="","Data is missing.","")))),"",IF(AND(Input!$A677="",SUMPRODUCT(--(LEN(Input!$A678:'Input'!$A$1006)&gt;0))&lt;&gt;0),"Row is skipped.",IF(AND(Input!$A677="",Input!$A678=""),"", IF(Input!G677="","Data is missing.",""))))</f>
        <v/>
      </c>
      <c r="I678" s="156"/>
      <c r="J678" s="191" t="str">
        <f>IFERROR(VLOOKUP(VLOOKUP(Input!$D677,'Measure List'!$A:$AN,40,FALSE),UIR!$A$1:$Q$27,17,FALSE),"")</f>
        <v/>
      </c>
      <c r="K678" s="192" t="str">
        <f>IFERROR(VLOOKUP(Input!$D677,'Measure List'!$A:$AN,40,FALSE),"")</f>
        <v/>
      </c>
      <c r="L678" s="156"/>
      <c r="M678" s="193" t="str">
        <f>IF(B678="","",IF(AND(Input!H677="",IFERROR(VLOOKUP(K678,UIR!$A$2:$P$21,2,FALSE),"")&lt;&gt;""),"Data is Missing.",""))</f>
        <v/>
      </c>
      <c r="N678" s="194" t="str">
        <f>IF(B678="","",IF(AND(Input!I677="",IFERROR(VLOOKUP(K678,UIR!$A$2:$P$21,3,FALSE),"")&lt;&gt;""),"Data is Missing.",""))</f>
        <v/>
      </c>
      <c r="O678" s="194" t="str">
        <f>IF(B678="","",IF(AND(Input!J677="",IFERROR(VLOOKUP(K678,UIR!$A$2:$P$21,4,FALSE),"")&lt;&gt;""),"Data is Missing.",""))</f>
        <v/>
      </c>
      <c r="P678" s="194" t="str">
        <f>IF(B678="","",IF(AND(Input!K677="",IFERROR(VLOOKUP(K678,UIR!$A$2:$P$21,5,FALSE),"")&lt;&gt;""),"Data is Missing.",""))</f>
        <v/>
      </c>
      <c r="Q678" s="194" t="str">
        <f>IF(B678="","",IF(AND(Input!L677="",IFERROR(VLOOKUP(K678,UIR!$A$2:$P$21,6,FALSE),"")&lt;&gt;""),"Data is Missing.",""))</f>
        <v/>
      </c>
      <c r="R678" s="194" t="str">
        <f>IF(B678="","",IF(AND(Input!M677="",IFERROR(VLOOKUP(K678,UIR!$A$2:$P$21,7,FALSE),"")&lt;&gt;""),"Data is Missing.",""))</f>
        <v/>
      </c>
      <c r="S678" s="194" t="str">
        <f>IF(B678="","",IF(AND(Input!P677="",IFERROR(VLOOKUP(K678,UIR!$A$2:$P$21,8,FALSE),"")&lt;&gt;""),"Data is Missing.",""))</f>
        <v/>
      </c>
      <c r="T678" s="194" t="str">
        <f>IF(B678="","",IF(AND(Input!Q677="",IFERROR(VLOOKUP(K678,UIR!$A$2:$P$21,9,FALSE),"")&lt;&gt;""),"Data is Missing.",""))</f>
        <v/>
      </c>
      <c r="U678" s="194"/>
      <c r="V678" s="194" t="str">
        <f>IF(B678="","",IF(AND(Input!S677="",IFERROR(VLOOKUP(K678,UIR!$A$2:$P$21,11,FALSE),"")&lt;&gt;""),"Data is Missing.",""))</f>
        <v/>
      </c>
      <c r="W678" s="194" t="str">
        <f>IF(B678="","",IF(AND(Input!T677="",IFERROR(VLOOKUP(K678,UIR!$A$2:$P$21,12,FALSE),"")&lt;&gt;""),"Data is Missing.",""))</f>
        <v/>
      </c>
      <c r="X678" s="194" t="str">
        <f>IF(B678="","",IF(AND(Input!V677="",IFERROR(VLOOKUP(K678,UIR!$A$2:$P$21,13,FALSE),"")&lt;&gt;""),"Data is Missing.",""))</f>
        <v/>
      </c>
      <c r="Y678" s="194" t="str">
        <f>IF(B678="","",IF(AND(Input!W677="",IFERROR(VLOOKUP(K678,UIR!$A$2:$P$21,14,FALSE),"")&lt;&gt;""),"Data is Missing.",""))</f>
        <v/>
      </c>
      <c r="Z678" s="194" t="str">
        <f>IF(B678="","",IF(AND(Input!X677="",IFERROR(VLOOKUP(K678,UIR!$A$2:$P$21,15,FALSE),"")&lt;&gt;""),"Data is Missing.",""))</f>
        <v/>
      </c>
      <c r="AA678" s="195" t="str">
        <f>IF(B678="","",IF(AND(Input!Y677="",IFERROR(VLOOKUP(K678,UIR!$A$2:$P$21,16,FALSE),"")&lt;&gt;""),"Data is Missing.",""))</f>
        <v/>
      </c>
      <c r="AC678" s="202" t="str">
        <f>IF(ISERROR(IF(Input!D677="","",IF(ISERROR(VLOOKUP(Input!D677,'Measure List'!$A$2:$A$30000,1,0)),"Invalid RefNo",""))),"",IF(Input!D677="","",IF(ISERROR(VLOOKUP(Input!D677,'Measure List'!$A$2:$A$30000,1,0)),"Invalid RefNo","")))</f>
        <v/>
      </c>
      <c r="AD678" s="156"/>
      <c r="AE678" s="156"/>
      <c r="AF678" s="156"/>
      <c r="AG678" s="156"/>
      <c r="AH678" s="156"/>
      <c r="AI678" s="156"/>
      <c r="AJ678" s="156"/>
      <c r="AK678" s="156"/>
      <c r="AL678" s="203" t="str">
        <f>IF(COUNTIF(Dropdowns!$K$2:$K$7,Input!S677)&gt;0,"",IF(Input!S677="","","Invalid Type"))</f>
        <v/>
      </c>
      <c r="AN678" s="204" t="str">
        <f>IF(Input!C677="","",IF(ISNUMBER(VALUE(Input!C677)),"","Needs to be a number."))</f>
        <v/>
      </c>
      <c r="AO678" s="205" t="str">
        <f>IF(Input!E677="","",IF(ISNUMBER(VALUE(Input!E677)),"","Needs to be a number."))</f>
        <v/>
      </c>
      <c r="AP678" s="205" t="str">
        <f>IF(Input!N677="","",IF(ISNUMBER(VALUE(Input!N677)),"","Needs to be a number."))</f>
        <v/>
      </c>
      <c r="AQ678" s="205" t="str">
        <f>IF(Input!O677="","",IF(ISNUMBER(VALUE(Input!O677)),"","Needs to be a number."))</f>
        <v/>
      </c>
      <c r="AR678" s="205" t="str">
        <f>IF(Input!V677="","",IF(ISNUMBER(VALUE(Input!V677)),"","Needs to be a number."))</f>
        <v/>
      </c>
      <c r="AS678" s="205" t="str">
        <f>IF(Input!W677="","",IF(ISNUMBER(VALUE(Input!W677)),"","Needs to be a number."))</f>
        <v/>
      </c>
      <c r="AT678" s="205" t="str">
        <f>IF(Input!X677="","",IF(ISNUMBER(VALUE(Input!X677)),"","Needs to be a number."))</f>
        <v/>
      </c>
      <c r="AU678" s="206" t="str">
        <f>IF(Input!Y677="","",IF(ISNUMBER(VALUE(Input!Y677)),"","Needs to be a number."))</f>
        <v/>
      </c>
      <c r="AW678" s="259" t="str">
        <f>IF(OR(VALUE(Input!C677)&lt;0,VALUE(Input!C677)&gt;100), "Invalid EEI %","")</f>
        <v/>
      </c>
      <c r="AX678" s="207"/>
      <c r="AY678" s="278" t="str">
        <f>IF(Input!E677="","",IF(VALUE(Input!E677)=0,"Do not enter 0.",""))</f>
        <v/>
      </c>
    </row>
    <row r="679" spans="2:51" x14ac:dyDescent="0.3">
      <c r="B679" s="188" t="str">
        <f>Input!A678</f>
        <v/>
      </c>
      <c r="C679" s="189" t="str">
        <f>IF(ISERROR(IF(AND(Input!$A678="",SUMPRODUCT(--(LEN(Input!$A679:'Input'!$A$1006)&gt;0))&lt;&gt;0),"Row is skipped.",IF(AND(Input!$A678="",Input!$A679=""),"", IF(Input!B678="","Data is missing.","")))),"",IF(AND(Input!$A678="",SUMPRODUCT(--(LEN(Input!$A679:'Input'!$A$1006)&gt;0))&lt;&gt;0),"Row is skipped.",IF(AND(Input!$A678="",Input!$A679=""),"", IF(Input!B678="","Data is missing.",""))))</f>
        <v/>
      </c>
      <c r="D679" s="189" t="str">
        <f>IF(ISERROR(IF(AND(Input!$A678="",SUMPRODUCT(--(LEN(Input!$A679:'Input'!$A$1006)&gt;0))&lt;&gt;0),"Row is skipped.",IF(AND(Input!$A678="",Input!$A679=""),"", IF(Input!C678="","Data is missing.","")))),"",IF(AND(Input!$A678="",SUMPRODUCT(--(LEN(Input!$A679:'Input'!$A$1006)&gt;0))&lt;&gt;0),"Row is skipped.",IF(AND(Input!$A678="",Input!$A679=""),"", IF(Input!C678="","Data is missing.",""))))</f>
        <v/>
      </c>
      <c r="E679" s="189" t="str">
        <f>IF(ISERROR(IF(AND(Input!$A678="",SUMPRODUCT(--(LEN(Input!$A679:'Input'!$A$1006)&gt;0))&lt;&gt;0),"Row is skipped.",IF(AND(Input!$A678="",Input!$A679=""),"", IF(Input!D678="","Data is missing.","")))),"",IF(AND(Input!$A678="",SUMPRODUCT(--(LEN(Input!$A679:'Input'!$A$1006)&gt;0))&lt;&gt;0),"Row is skipped.",IF(AND(Input!$A678="",Input!$A679=""),"", IF(Input!D678="","Data is missing.",""))))</f>
        <v/>
      </c>
      <c r="F679" s="189" t="str">
        <f>IF(ISERROR(IF(AND(Input!$A678="",SUMPRODUCT(--(LEN(Input!$A679:'Input'!$A$1006)&gt;0))&lt;&gt;0),"Row is skipped.",IF(AND(Input!$A678="",Input!$A679=""),"", IF(Input!E678="","Data is missing.","")))),"",IF(AND(Input!$A678="",SUMPRODUCT(--(LEN(Input!$A679:'Input'!$A$1006)&gt;0))&lt;&gt;0),"Row is skipped.",IF(AND(Input!$A678="",Input!$A679=""),"", IF(Input!E678="","Data is missing.",""))))</f>
        <v/>
      </c>
      <c r="G679" s="189" t="str">
        <f>IF(ISERROR(IF(AND(Input!$A678="",SUMPRODUCT(--(LEN(Input!$A679:'Input'!$A$1006)&gt;0))&lt;&gt;0),"Row is skipped.",IF(AND(Input!$A678="",Input!$A679=""),"", IF(Input!F678="","Data is missing.","")))),"",IF(AND(Input!$A678="",SUMPRODUCT(--(LEN(Input!$A679:'Input'!$A$1006)&gt;0))&lt;&gt;0),"Row is skipped.",IF(AND(Input!$A678="",Input!$A679=""),"", IF(Input!F678="","Data is missing.",""))))</f>
        <v/>
      </c>
      <c r="H679" s="190" t="str">
        <f>IF(ISERROR(IF(AND(Input!$A678="",SUMPRODUCT(--(LEN(Input!$A679:'Input'!$A$1006)&gt;0))&lt;&gt;0),"Row is skipped.",IF(AND(Input!$A678="",Input!$A679=""),"", IF(Input!G678="","Data is missing.","")))),"",IF(AND(Input!$A678="",SUMPRODUCT(--(LEN(Input!$A679:'Input'!$A$1006)&gt;0))&lt;&gt;0),"Row is skipped.",IF(AND(Input!$A678="",Input!$A679=""),"", IF(Input!G678="","Data is missing.",""))))</f>
        <v/>
      </c>
      <c r="I679" s="156"/>
      <c r="J679" s="191" t="str">
        <f>IFERROR(VLOOKUP(VLOOKUP(Input!$D678,'Measure List'!$A:$AN,40,FALSE),UIR!$A$1:$Q$27,17,FALSE),"")</f>
        <v/>
      </c>
      <c r="K679" s="192" t="str">
        <f>IFERROR(VLOOKUP(Input!$D678,'Measure List'!$A:$AN,40,FALSE),"")</f>
        <v/>
      </c>
      <c r="L679" s="156"/>
      <c r="M679" s="193" t="str">
        <f>IF(B679="","",IF(AND(Input!H678="",IFERROR(VLOOKUP(K679,UIR!$A$2:$P$21,2,FALSE),"")&lt;&gt;""),"Data is Missing.",""))</f>
        <v/>
      </c>
      <c r="N679" s="194" t="str">
        <f>IF(B679="","",IF(AND(Input!I678="",IFERROR(VLOOKUP(K679,UIR!$A$2:$P$21,3,FALSE),"")&lt;&gt;""),"Data is Missing.",""))</f>
        <v/>
      </c>
      <c r="O679" s="194" t="str">
        <f>IF(B679="","",IF(AND(Input!J678="",IFERROR(VLOOKUP(K679,UIR!$A$2:$P$21,4,FALSE),"")&lt;&gt;""),"Data is Missing.",""))</f>
        <v/>
      </c>
      <c r="P679" s="194" t="str">
        <f>IF(B679="","",IF(AND(Input!K678="",IFERROR(VLOOKUP(K679,UIR!$A$2:$P$21,5,FALSE),"")&lt;&gt;""),"Data is Missing.",""))</f>
        <v/>
      </c>
      <c r="Q679" s="194" t="str">
        <f>IF(B679="","",IF(AND(Input!L678="",IFERROR(VLOOKUP(K679,UIR!$A$2:$P$21,6,FALSE),"")&lt;&gt;""),"Data is Missing.",""))</f>
        <v/>
      </c>
      <c r="R679" s="194" t="str">
        <f>IF(B679="","",IF(AND(Input!M678="",IFERROR(VLOOKUP(K679,UIR!$A$2:$P$21,7,FALSE),"")&lt;&gt;""),"Data is Missing.",""))</f>
        <v/>
      </c>
      <c r="S679" s="194" t="str">
        <f>IF(B679="","",IF(AND(Input!P678="",IFERROR(VLOOKUP(K679,UIR!$A$2:$P$21,8,FALSE),"")&lt;&gt;""),"Data is Missing.",""))</f>
        <v/>
      </c>
      <c r="T679" s="194" t="str">
        <f>IF(B679="","",IF(AND(Input!Q678="",IFERROR(VLOOKUP(K679,UIR!$A$2:$P$21,9,FALSE),"")&lt;&gt;""),"Data is Missing.",""))</f>
        <v/>
      </c>
      <c r="U679" s="194"/>
      <c r="V679" s="194" t="str">
        <f>IF(B679="","",IF(AND(Input!S678="",IFERROR(VLOOKUP(K679,UIR!$A$2:$P$21,11,FALSE),"")&lt;&gt;""),"Data is Missing.",""))</f>
        <v/>
      </c>
      <c r="W679" s="194" t="str">
        <f>IF(B679="","",IF(AND(Input!T678="",IFERROR(VLOOKUP(K679,UIR!$A$2:$P$21,12,FALSE),"")&lt;&gt;""),"Data is Missing.",""))</f>
        <v/>
      </c>
      <c r="X679" s="194" t="str">
        <f>IF(B679="","",IF(AND(Input!V678="",IFERROR(VLOOKUP(K679,UIR!$A$2:$P$21,13,FALSE),"")&lt;&gt;""),"Data is Missing.",""))</f>
        <v/>
      </c>
      <c r="Y679" s="194" t="str">
        <f>IF(B679="","",IF(AND(Input!W678="",IFERROR(VLOOKUP(K679,UIR!$A$2:$P$21,14,FALSE),"")&lt;&gt;""),"Data is Missing.",""))</f>
        <v/>
      </c>
      <c r="Z679" s="194" t="str">
        <f>IF(B679="","",IF(AND(Input!X678="",IFERROR(VLOOKUP(K679,UIR!$A$2:$P$21,15,FALSE),"")&lt;&gt;""),"Data is Missing.",""))</f>
        <v/>
      </c>
      <c r="AA679" s="195" t="str">
        <f>IF(B679="","",IF(AND(Input!Y678="",IFERROR(VLOOKUP(K679,UIR!$A$2:$P$21,16,FALSE),"")&lt;&gt;""),"Data is Missing.",""))</f>
        <v/>
      </c>
      <c r="AC679" s="202" t="str">
        <f>IF(ISERROR(IF(Input!D678="","",IF(ISERROR(VLOOKUP(Input!D678,'Measure List'!$A$2:$A$30000,1,0)),"Invalid RefNo",""))),"",IF(Input!D678="","",IF(ISERROR(VLOOKUP(Input!D678,'Measure List'!$A$2:$A$30000,1,0)),"Invalid RefNo","")))</f>
        <v/>
      </c>
      <c r="AD679" s="156"/>
      <c r="AE679" s="156"/>
      <c r="AF679" s="156"/>
      <c r="AG679" s="156"/>
      <c r="AH679" s="156"/>
      <c r="AI679" s="156"/>
      <c r="AJ679" s="156"/>
      <c r="AK679" s="156"/>
      <c r="AL679" s="203" t="str">
        <f>IF(COUNTIF(Dropdowns!$K$2:$K$7,Input!S678)&gt;0,"",IF(Input!S678="","","Invalid Type"))</f>
        <v/>
      </c>
      <c r="AN679" s="204" t="str">
        <f>IF(Input!C678="","",IF(ISNUMBER(VALUE(Input!C678)),"","Needs to be a number."))</f>
        <v/>
      </c>
      <c r="AO679" s="205" t="str">
        <f>IF(Input!E678="","",IF(ISNUMBER(VALUE(Input!E678)),"","Needs to be a number."))</f>
        <v/>
      </c>
      <c r="AP679" s="205" t="str">
        <f>IF(Input!N678="","",IF(ISNUMBER(VALUE(Input!N678)),"","Needs to be a number."))</f>
        <v/>
      </c>
      <c r="AQ679" s="205" t="str">
        <f>IF(Input!O678="","",IF(ISNUMBER(VALUE(Input!O678)),"","Needs to be a number."))</f>
        <v/>
      </c>
      <c r="AR679" s="205" t="str">
        <f>IF(Input!V678="","",IF(ISNUMBER(VALUE(Input!V678)),"","Needs to be a number."))</f>
        <v/>
      </c>
      <c r="AS679" s="205" t="str">
        <f>IF(Input!W678="","",IF(ISNUMBER(VALUE(Input!W678)),"","Needs to be a number."))</f>
        <v/>
      </c>
      <c r="AT679" s="205" t="str">
        <f>IF(Input!X678="","",IF(ISNUMBER(VALUE(Input!X678)),"","Needs to be a number."))</f>
        <v/>
      </c>
      <c r="AU679" s="206" t="str">
        <f>IF(Input!Y678="","",IF(ISNUMBER(VALUE(Input!Y678)),"","Needs to be a number."))</f>
        <v/>
      </c>
      <c r="AW679" s="259" t="str">
        <f>IF(OR(VALUE(Input!C678)&lt;0,VALUE(Input!C678)&gt;100), "Invalid EEI %","")</f>
        <v/>
      </c>
      <c r="AX679" s="207"/>
      <c r="AY679" s="278" t="str">
        <f>IF(Input!E678="","",IF(VALUE(Input!E678)=0,"Do not enter 0.",""))</f>
        <v/>
      </c>
    </row>
    <row r="680" spans="2:51" x14ac:dyDescent="0.3">
      <c r="B680" s="188" t="str">
        <f>Input!A679</f>
        <v/>
      </c>
      <c r="C680" s="189" t="str">
        <f>IF(ISERROR(IF(AND(Input!$A679="",SUMPRODUCT(--(LEN(Input!$A680:'Input'!$A$1006)&gt;0))&lt;&gt;0),"Row is skipped.",IF(AND(Input!$A679="",Input!$A680=""),"", IF(Input!B679="","Data is missing.","")))),"",IF(AND(Input!$A679="",SUMPRODUCT(--(LEN(Input!$A680:'Input'!$A$1006)&gt;0))&lt;&gt;0),"Row is skipped.",IF(AND(Input!$A679="",Input!$A680=""),"", IF(Input!B679="","Data is missing.",""))))</f>
        <v/>
      </c>
      <c r="D680" s="189" t="str">
        <f>IF(ISERROR(IF(AND(Input!$A679="",SUMPRODUCT(--(LEN(Input!$A680:'Input'!$A$1006)&gt;0))&lt;&gt;0),"Row is skipped.",IF(AND(Input!$A679="",Input!$A680=""),"", IF(Input!C679="","Data is missing.","")))),"",IF(AND(Input!$A679="",SUMPRODUCT(--(LEN(Input!$A680:'Input'!$A$1006)&gt;0))&lt;&gt;0),"Row is skipped.",IF(AND(Input!$A679="",Input!$A680=""),"", IF(Input!C679="","Data is missing.",""))))</f>
        <v/>
      </c>
      <c r="E680" s="189" t="str">
        <f>IF(ISERROR(IF(AND(Input!$A679="",SUMPRODUCT(--(LEN(Input!$A680:'Input'!$A$1006)&gt;0))&lt;&gt;0),"Row is skipped.",IF(AND(Input!$A679="",Input!$A680=""),"", IF(Input!D679="","Data is missing.","")))),"",IF(AND(Input!$A679="",SUMPRODUCT(--(LEN(Input!$A680:'Input'!$A$1006)&gt;0))&lt;&gt;0),"Row is skipped.",IF(AND(Input!$A679="",Input!$A680=""),"", IF(Input!D679="","Data is missing.",""))))</f>
        <v/>
      </c>
      <c r="F680" s="189" t="str">
        <f>IF(ISERROR(IF(AND(Input!$A679="",SUMPRODUCT(--(LEN(Input!$A680:'Input'!$A$1006)&gt;0))&lt;&gt;0),"Row is skipped.",IF(AND(Input!$A679="",Input!$A680=""),"", IF(Input!E679="","Data is missing.","")))),"",IF(AND(Input!$A679="",SUMPRODUCT(--(LEN(Input!$A680:'Input'!$A$1006)&gt;0))&lt;&gt;0),"Row is skipped.",IF(AND(Input!$A679="",Input!$A680=""),"", IF(Input!E679="","Data is missing.",""))))</f>
        <v/>
      </c>
      <c r="G680" s="189" t="str">
        <f>IF(ISERROR(IF(AND(Input!$A679="",SUMPRODUCT(--(LEN(Input!$A680:'Input'!$A$1006)&gt;0))&lt;&gt;0),"Row is skipped.",IF(AND(Input!$A679="",Input!$A680=""),"", IF(Input!F679="","Data is missing.","")))),"",IF(AND(Input!$A679="",SUMPRODUCT(--(LEN(Input!$A680:'Input'!$A$1006)&gt;0))&lt;&gt;0),"Row is skipped.",IF(AND(Input!$A679="",Input!$A680=""),"", IF(Input!F679="","Data is missing.",""))))</f>
        <v/>
      </c>
      <c r="H680" s="190" t="str">
        <f>IF(ISERROR(IF(AND(Input!$A679="",SUMPRODUCT(--(LEN(Input!$A680:'Input'!$A$1006)&gt;0))&lt;&gt;0),"Row is skipped.",IF(AND(Input!$A679="",Input!$A680=""),"", IF(Input!G679="","Data is missing.","")))),"",IF(AND(Input!$A679="",SUMPRODUCT(--(LEN(Input!$A680:'Input'!$A$1006)&gt;0))&lt;&gt;0),"Row is skipped.",IF(AND(Input!$A679="",Input!$A680=""),"", IF(Input!G679="","Data is missing.",""))))</f>
        <v/>
      </c>
      <c r="I680" s="156"/>
      <c r="J680" s="191" t="str">
        <f>IFERROR(VLOOKUP(VLOOKUP(Input!$D679,'Measure List'!$A:$AN,40,FALSE),UIR!$A$1:$Q$27,17,FALSE),"")</f>
        <v/>
      </c>
      <c r="K680" s="192" t="str">
        <f>IFERROR(VLOOKUP(Input!$D679,'Measure List'!$A:$AN,40,FALSE),"")</f>
        <v/>
      </c>
      <c r="L680" s="156"/>
      <c r="M680" s="193" t="str">
        <f>IF(B680="","",IF(AND(Input!H679="",IFERROR(VLOOKUP(K680,UIR!$A$2:$P$21,2,FALSE),"")&lt;&gt;""),"Data is Missing.",""))</f>
        <v/>
      </c>
      <c r="N680" s="194" t="str">
        <f>IF(B680="","",IF(AND(Input!I679="",IFERROR(VLOOKUP(K680,UIR!$A$2:$P$21,3,FALSE),"")&lt;&gt;""),"Data is Missing.",""))</f>
        <v/>
      </c>
      <c r="O680" s="194" t="str">
        <f>IF(B680="","",IF(AND(Input!J679="",IFERROR(VLOOKUP(K680,UIR!$A$2:$P$21,4,FALSE),"")&lt;&gt;""),"Data is Missing.",""))</f>
        <v/>
      </c>
      <c r="P680" s="194" t="str">
        <f>IF(B680="","",IF(AND(Input!K679="",IFERROR(VLOOKUP(K680,UIR!$A$2:$P$21,5,FALSE),"")&lt;&gt;""),"Data is Missing.",""))</f>
        <v/>
      </c>
      <c r="Q680" s="194" t="str">
        <f>IF(B680="","",IF(AND(Input!L679="",IFERROR(VLOOKUP(K680,UIR!$A$2:$P$21,6,FALSE),"")&lt;&gt;""),"Data is Missing.",""))</f>
        <v/>
      </c>
      <c r="R680" s="194" t="str">
        <f>IF(B680="","",IF(AND(Input!M679="",IFERROR(VLOOKUP(K680,UIR!$A$2:$P$21,7,FALSE),"")&lt;&gt;""),"Data is Missing.",""))</f>
        <v/>
      </c>
      <c r="S680" s="194" t="str">
        <f>IF(B680="","",IF(AND(Input!P679="",IFERROR(VLOOKUP(K680,UIR!$A$2:$P$21,8,FALSE),"")&lt;&gt;""),"Data is Missing.",""))</f>
        <v/>
      </c>
      <c r="T680" s="194" t="str">
        <f>IF(B680="","",IF(AND(Input!Q679="",IFERROR(VLOOKUP(K680,UIR!$A$2:$P$21,9,FALSE),"")&lt;&gt;""),"Data is Missing.",""))</f>
        <v/>
      </c>
      <c r="U680" s="194"/>
      <c r="V680" s="194" t="str">
        <f>IF(B680="","",IF(AND(Input!S679="",IFERROR(VLOOKUP(K680,UIR!$A$2:$P$21,11,FALSE),"")&lt;&gt;""),"Data is Missing.",""))</f>
        <v/>
      </c>
      <c r="W680" s="194" t="str">
        <f>IF(B680="","",IF(AND(Input!T679="",IFERROR(VLOOKUP(K680,UIR!$A$2:$P$21,12,FALSE),"")&lt;&gt;""),"Data is Missing.",""))</f>
        <v/>
      </c>
      <c r="X680" s="194" t="str">
        <f>IF(B680="","",IF(AND(Input!V679="",IFERROR(VLOOKUP(K680,UIR!$A$2:$P$21,13,FALSE),"")&lt;&gt;""),"Data is Missing.",""))</f>
        <v/>
      </c>
      <c r="Y680" s="194" t="str">
        <f>IF(B680="","",IF(AND(Input!W679="",IFERROR(VLOOKUP(K680,UIR!$A$2:$P$21,14,FALSE),"")&lt;&gt;""),"Data is Missing.",""))</f>
        <v/>
      </c>
      <c r="Z680" s="194" t="str">
        <f>IF(B680="","",IF(AND(Input!X679="",IFERROR(VLOOKUP(K680,UIR!$A$2:$P$21,15,FALSE),"")&lt;&gt;""),"Data is Missing.",""))</f>
        <v/>
      </c>
      <c r="AA680" s="195" t="str">
        <f>IF(B680="","",IF(AND(Input!Y679="",IFERROR(VLOOKUP(K680,UIR!$A$2:$P$21,16,FALSE),"")&lt;&gt;""),"Data is Missing.",""))</f>
        <v/>
      </c>
      <c r="AC680" s="202" t="str">
        <f>IF(ISERROR(IF(Input!D679="","",IF(ISERROR(VLOOKUP(Input!D679,'Measure List'!$A$2:$A$30000,1,0)),"Invalid RefNo",""))),"",IF(Input!D679="","",IF(ISERROR(VLOOKUP(Input!D679,'Measure List'!$A$2:$A$30000,1,0)),"Invalid RefNo","")))</f>
        <v/>
      </c>
      <c r="AD680" s="156"/>
      <c r="AE680" s="156"/>
      <c r="AF680" s="156"/>
      <c r="AG680" s="156"/>
      <c r="AH680" s="156"/>
      <c r="AI680" s="156"/>
      <c r="AJ680" s="156"/>
      <c r="AK680" s="156"/>
      <c r="AL680" s="203" t="str">
        <f>IF(COUNTIF(Dropdowns!$K$2:$K$7,Input!S679)&gt;0,"",IF(Input!S679="","","Invalid Type"))</f>
        <v/>
      </c>
      <c r="AN680" s="204" t="str">
        <f>IF(Input!C679="","",IF(ISNUMBER(VALUE(Input!C679)),"","Needs to be a number."))</f>
        <v/>
      </c>
      <c r="AO680" s="205" t="str">
        <f>IF(Input!E679="","",IF(ISNUMBER(VALUE(Input!E679)),"","Needs to be a number."))</f>
        <v/>
      </c>
      <c r="AP680" s="205" t="str">
        <f>IF(Input!N679="","",IF(ISNUMBER(VALUE(Input!N679)),"","Needs to be a number."))</f>
        <v/>
      </c>
      <c r="AQ680" s="205" t="str">
        <f>IF(Input!O679="","",IF(ISNUMBER(VALUE(Input!O679)),"","Needs to be a number."))</f>
        <v/>
      </c>
      <c r="AR680" s="205" t="str">
        <f>IF(Input!V679="","",IF(ISNUMBER(VALUE(Input!V679)),"","Needs to be a number."))</f>
        <v/>
      </c>
      <c r="AS680" s="205" t="str">
        <f>IF(Input!W679="","",IF(ISNUMBER(VALUE(Input!W679)),"","Needs to be a number."))</f>
        <v/>
      </c>
      <c r="AT680" s="205" t="str">
        <f>IF(Input!X679="","",IF(ISNUMBER(VALUE(Input!X679)),"","Needs to be a number."))</f>
        <v/>
      </c>
      <c r="AU680" s="206" t="str">
        <f>IF(Input!Y679="","",IF(ISNUMBER(VALUE(Input!Y679)),"","Needs to be a number."))</f>
        <v/>
      </c>
      <c r="AW680" s="259" t="str">
        <f>IF(OR(VALUE(Input!C679)&lt;0,VALUE(Input!C679)&gt;100), "Invalid EEI %","")</f>
        <v/>
      </c>
      <c r="AX680" s="207"/>
      <c r="AY680" s="278" t="str">
        <f>IF(Input!E679="","",IF(VALUE(Input!E679)=0,"Do not enter 0.",""))</f>
        <v/>
      </c>
    </row>
    <row r="681" spans="2:51" x14ac:dyDescent="0.3">
      <c r="B681" s="188" t="str">
        <f>Input!A680</f>
        <v/>
      </c>
      <c r="C681" s="189" t="str">
        <f>IF(ISERROR(IF(AND(Input!$A680="",SUMPRODUCT(--(LEN(Input!$A681:'Input'!$A$1006)&gt;0))&lt;&gt;0),"Row is skipped.",IF(AND(Input!$A680="",Input!$A681=""),"", IF(Input!B680="","Data is missing.","")))),"",IF(AND(Input!$A680="",SUMPRODUCT(--(LEN(Input!$A681:'Input'!$A$1006)&gt;0))&lt;&gt;0),"Row is skipped.",IF(AND(Input!$A680="",Input!$A681=""),"", IF(Input!B680="","Data is missing.",""))))</f>
        <v/>
      </c>
      <c r="D681" s="189" t="str">
        <f>IF(ISERROR(IF(AND(Input!$A680="",SUMPRODUCT(--(LEN(Input!$A681:'Input'!$A$1006)&gt;0))&lt;&gt;0),"Row is skipped.",IF(AND(Input!$A680="",Input!$A681=""),"", IF(Input!C680="","Data is missing.","")))),"",IF(AND(Input!$A680="",SUMPRODUCT(--(LEN(Input!$A681:'Input'!$A$1006)&gt;0))&lt;&gt;0),"Row is skipped.",IF(AND(Input!$A680="",Input!$A681=""),"", IF(Input!C680="","Data is missing.",""))))</f>
        <v/>
      </c>
      <c r="E681" s="189" t="str">
        <f>IF(ISERROR(IF(AND(Input!$A680="",SUMPRODUCT(--(LEN(Input!$A681:'Input'!$A$1006)&gt;0))&lt;&gt;0),"Row is skipped.",IF(AND(Input!$A680="",Input!$A681=""),"", IF(Input!D680="","Data is missing.","")))),"",IF(AND(Input!$A680="",SUMPRODUCT(--(LEN(Input!$A681:'Input'!$A$1006)&gt;0))&lt;&gt;0),"Row is skipped.",IF(AND(Input!$A680="",Input!$A681=""),"", IF(Input!D680="","Data is missing.",""))))</f>
        <v/>
      </c>
      <c r="F681" s="189" t="str">
        <f>IF(ISERROR(IF(AND(Input!$A680="",SUMPRODUCT(--(LEN(Input!$A681:'Input'!$A$1006)&gt;0))&lt;&gt;0),"Row is skipped.",IF(AND(Input!$A680="",Input!$A681=""),"", IF(Input!E680="","Data is missing.","")))),"",IF(AND(Input!$A680="",SUMPRODUCT(--(LEN(Input!$A681:'Input'!$A$1006)&gt;0))&lt;&gt;0),"Row is skipped.",IF(AND(Input!$A680="",Input!$A681=""),"", IF(Input!E680="","Data is missing.",""))))</f>
        <v/>
      </c>
      <c r="G681" s="189" t="str">
        <f>IF(ISERROR(IF(AND(Input!$A680="",SUMPRODUCT(--(LEN(Input!$A681:'Input'!$A$1006)&gt;0))&lt;&gt;0),"Row is skipped.",IF(AND(Input!$A680="",Input!$A681=""),"", IF(Input!F680="","Data is missing.","")))),"",IF(AND(Input!$A680="",SUMPRODUCT(--(LEN(Input!$A681:'Input'!$A$1006)&gt;0))&lt;&gt;0),"Row is skipped.",IF(AND(Input!$A680="",Input!$A681=""),"", IF(Input!F680="","Data is missing.",""))))</f>
        <v/>
      </c>
      <c r="H681" s="190" t="str">
        <f>IF(ISERROR(IF(AND(Input!$A680="",SUMPRODUCT(--(LEN(Input!$A681:'Input'!$A$1006)&gt;0))&lt;&gt;0),"Row is skipped.",IF(AND(Input!$A680="",Input!$A681=""),"", IF(Input!G680="","Data is missing.","")))),"",IF(AND(Input!$A680="",SUMPRODUCT(--(LEN(Input!$A681:'Input'!$A$1006)&gt;0))&lt;&gt;0),"Row is skipped.",IF(AND(Input!$A680="",Input!$A681=""),"", IF(Input!G680="","Data is missing.",""))))</f>
        <v/>
      </c>
      <c r="I681" s="156"/>
      <c r="J681" s="191" t="str">
        <f>IFERROR(VLOOKUP(VLOOKUP(Input!$D680,'Measure List'!$A:$AN,40,FALSE),UIR!$A$1:$Q$27,17,FALSE),"")</f>
        <v/>
      </c>
      <c r="K681" s="192" t="str">
        <f>IFERROR(VLOOKUP(Input!$D680,'Measure List'!$A:$AN,40,FALSE),"")</f>
        <v/>
      </c>
      <c r="L681" s="156"/>
      <c r="M681" s="193" t="str">
        <f>IF(B681="","",IF(AND(Input!H680="",IFERROR(VLOOKUP(K681,UIR!$A$2:$P$21,2,FALSE),"")&lt;&gt;""),"Data is Missing.",""))</f>
        <v/>
      </c>
      <c r="N681" s="194" t="str">
        <f>IF(B681="","",IF(AND(Input!I680="",IFERROR(VLOOKUP(K681,UIR!$A$2:$P$21,3,FALSE),"")&lt;&gt;""),"Data is Missing.",""))</f>
        <v/>
      </c>
      <c r="O681" s="194" t="str">
        <f>IF(B681="","",IF(AND(Input!J680="",IFERROR(VLOOKUP(K681,UIR!$A$2:$P$21,4,FALSE),"")&lt;&gt;""),"Data is Missing.",""))</f>
        <v/>
      </c>
      <c r="P681" s="194" t="str">
        <f>IF(B681="","",IF(AND(Input!K680="",IFERROR(VLOOKUP(K681,UIR!$A$2:$P$21,5,FALSE),"")&lt;&gt;""),"Data is Missing.",""))</f>
        <v/>
      </c>
      <c r="Q681" s="194" t="str">
        <f>IF(B681="","",IF(AND(Input!L680="",IFERROR(VLOOKUP(K681,UIR!$A$2:$P$21,6,FALSE),"")&lt;&gt;""),"Data is Missing.",""))</f>
        <v/>
      </c>
      <c r="R681" s="194" t="str">
        <f>IF(B681="","",IF(AND(Input!M680="",IFERROR(VLOOKUP(K681,UIR!$A$2:$P$21,7,FALSE),"")&lt;&gt;""),"Data is Missing.",""))</f>
        <v/>
      </c>
      <c r="S681" s="194" t="str">
        <f>IF(B681="","",IF(AND(Input!P680="",IFERROR(VLOOKUP(K681,UIR!$A$2:$P$21,8,FALSE),"")&lt;&gt;""),"Data is Missing.",""))</f>
        <v/>
      </c>
      <c r="T681" s="194" t="str">
        <f>IF(B681="","",IF(AND(Input!Q680="",IFERROR(VLOOKUP(K681,UIR!$A$2:$P$21,9,FALSE),"")&lt;&gt;""),"Data is Missing.",""))</f>
        <v/>
      </c>
      <c r="U681" s="194"/>
      <c r="V681" s="194" t="str">
        <f>IF(B681="","",IF(AND(Input!S680="",IFERROR(VLOOKUP(K681,UIR!$A$2:$P$21,11,FALSE),"")&lt;&gt;""),"Data is Missing.",""))</f>
        <v/>
      </c>
      <c r="W681" s="194" t="str">
        <f>IF(B681="","",IF(AND(Input!T680="",IFERROR(VLOOKUP(K681,UIR!$A$2:$P$21,12,FALSE),"")&lt;&gt;""),"Data is Missing.",""))</f>
        <v/>
      </c>
      <c r="X681" s="194" t="str">
        <f>IF(B681="","",IF(AND(Input!V680="",IFERROR(VLOOKUP(K681,UIR!$A$2:$P$21,13,FALSE),"")&lt;&gt;""),"Data is Missing.",""))</f>
        <v/>
      </c>
      <c r="Y681" s="194" t="str">
        <f>IF(B681="","",IF(AND(Input!W680="",IFERROR(VLOOKUP(K681,UIR!$A$2:$P$21,14,FALSE),"")&lt;&gt;""),"Data is Missing.",""))</f>
        <v/>
      </c>
      <c r="Z681" s="194" t="str">
        <f>IF(B681="","",IF(AND(Input!X680="",IFERROR(VLOOKUP(K681,UIR!$A$2:$P$21,15,FALSE),"")&lt;&gt;""),"Data is Missing.",""))</f>
        <v/>
      </c>
      <c r="AA681" s="195" t="str">
        <f>IF(B681="","",IF(AND(Input!Y680="",IFERROR(VLOOKUP(K681,UIR!$A$2:$P$21,16,FALSE),"")&lt;&gt;""),"Data is Missing.",""))</f>
        <v/>
      </c>
      <c r="AC681" s="202" t="str">
        <f>IF(ISERROR(IF(Input!D680="","",IF(ISERROR(VLOOKUP(Input!D680,'Measure List'!$A$2:$A$30000,1,0)),"Invalid RefNo",""))),"",IF(Input!D680="","",IF(ISERROR(VLOOKUP(Input!D680,'Measure List'!$A$2:$A$30000,1,0)),"Invalid RefNo","")))</f>
        <v/>
      </c>
      <c r="AD681" s="156"/>
      <c r="AE681" s="156"/>
      <c r="AF681" s="156"/>
      <c r="AG681" s="156"/>
      <c r="AH681" s="156"/>
      <c r="AI681" s="156"/>
      <c r="AJ681" s="156"/>
      <c r="AK681" s="156"/>
      <c r="AL681" s="203" t="str">
        <f>IF(COUNTIF(Dropdowns!$K$2:$K$7,Input!S680)&gt;0,"",IF(Input!S680="","","Invalid Type"))</f>
        <v/>
      </c>
      <c r="AN681" s="204" t="str">
        <f>IF(Input!C680="","",IF(ISNUMBER(VALUE(Input!C680)),"","Needs to be a number."))</f>
        <v/>
      </c>
      <c r="AO681" s="205" t="str">
        <f>IF(Input!E680="","",IF(ISNUMBER(VALUE(Input!E680)),"","Needs to be a number."))</f>
        <v/>
      </c>
      <c r="AP681" s="205" t="str">
        <f>IF(Input!N680="","",IF(ISNUMBER(VALUE(Input!N680)),"","Needs to be a number."))</f>
        <v/>
      </c>
      <c r="AQ681" s="205" t="str">
        <f>IF(Input!O680="","",IF(ISNUMBER(VALUE(Input!O680)),"","Needs to be a number."))</f>
        <v/>
      </c>
      <c r="AR681" s="205" t="str">
        <f>IF(Input!V680="","",IF(ISNUMBER(VALUE(Input!V680)),"","Needs to be a number."))</f>
        <v/>
      </c>
      <c r="AS681" s="205" t="str">
        <f>IF(Input!W680="","",IF(ISNUMBER(VALUE(Input!W680)),"","Needs to be a number."))</f>
        <v/>
      </c>
      <c r="AT681" s="205" t="str">
        <f>IF(Input!X680="","",IF(ISNUMBER(VALUE(Input!X680)),"","Needs to be a number."))</f>
        <v/>
      </c>
      <c r="AU681" s="206" t="str">
        <f>IF(Input!Y680="","",IF(ISNUMBER(VALUE(Input!Y680)),"","Needs to be a number."))</f>
        <v/>
      </c>
      <c r="AW681" s="259" t="str">
        <f>IF(OR(VALUE(Input!C680)&lt;0,VALUE(Input!C680)&gt;100), "Invalid EEI %","")</f>
        <v/>
      </c>
      <c r="AX681" s="207"/>
      <c r="AY681" s="278" t="str">
        <f>IF(Input!E680="","",IF(VALUE(Input!E680)=0,"Do not enter 0.",""))</f>
        <v/>
      </c>
    </row>
    <row r="682" spans="2:51" x14ac:dyDescent="0.3">
      <c r="B682" s="188" t="str">
        <f>Input!A681</f>
        <v/>
      </c>
      <c r="C682" s="189" t="str">
        <f>IF(ISERROR(IF(AND(Input!$A681="",SUMPRODUCT(--(LEN(Input!$A682:'Input'!$A$1006)&gt;0))&lt;&gt;0),"Row is skipped.",IF(AND(Input!$A681="",Input!$A682=""),"", IF(Input!B681="","Data is missing.","")))),"",IF(AND(Input!$A681="",SUMPRODUCT(--(LEN(Input!$A682:'Input'!$A$1006)&gt;0))&lt;&gt;0),"Row is skipped.",IF(AND(Input!$A681="",Input!$A682=""),"", IF(Input!B681="","Data is missing.",""))))</f>
        <v/>
      </c>
      <c r="D682" s="189" t="str">
        <f>IF(ISERROR(IF(AND(Input!$A681="",SUMPRODUCT(--(LEN(Input!$A682:'Input'!$A$1006)&gt;0))&lt;&gt;0),"Row is skipped.",IF(AND(Input!$A681="",Input!$A682=""),"", IF(Input!C681="","Data is missing.","")))),"",IF(AND(Input!$A681="",SUMPRODUCT(--(LEN(Input!$A682:'Input'!$A$1006)&gt;0))&lt;&gt;0),"Row is skipped.",IF(AND(Input!$A681="",Input!$A682=""),"", IF(Input!C681="","Data is missing.",""))))</f>
        <v/>
      </c>
      <c r="E682" s="189" t="str">
        <f>IF(ISERROR(IF(AND(Input!$A681="",SUMPRODUCT(--(LEN(Input!$A682:'Input'!$A$1006)&gt;0))&lt;&gt;0),"Row is skipped.",IF(AND(Input!$A681="",Input!$A682=""),"", IF(Input!D681="","Data is missing.","")))),"",IF(AND(Input!$A681="",SUMPRODUCT(--(LEN(Input!$A682:'Input'!$A$1006)&gt;0))&lt;&gt;0),"Row is skipped.",IF(AND(Input!$A681="",Input!$A682=""),"", IF(Input!D681="","Data is missing.",""))))</f>
        <v/>
      </c>
      <c r="F682" s="189" t="str">
        <f>IF(ISERROR(IF(AND(Input!$A681="",SUMPRODUCT(--(LEN(Input!$A682:'Input'!$A$1006)&gt;0))&lt;&gt;0),"Row is skipped.",IF(AND(Input!$A681="",Input!$A682=""),"", IF(Input!E681="","Data is missing.","")))),"",IF(AND(Input!$A681="",SUMPRODUCT(--(LEN(Input!$A682:'Input'!$A$1006)&gt;0))&lt;&gt;0),"Row is skipped.",IF(AND(Input!$A681="",Input!$A682=""),"", IF(Input!E681="","Data is missing.",""))))</f>
        <v/>
      </c>
      <c r="G682" s="189" t="str">
        <f>IF(ISERROR(IF(AND(Input!$A681="",SUMPRODUCT(--(LEN(Input!$A682:'Input'!$A$1006)&gt;0))&lt;&gt;0),"Row is skipped.",IF(AND(Input!$A681="",Input!$A682=""),"", IF(Input!F681="","Data is missing.","")))),"",IF(AND(Input!$A681="",SUMPRODUCT(--(LEN(Input!$A682:'Input'!$A$1006)&gt;0))&lt;&gt;0),"Row is skipped.",IF(AND(Input!$A681="",Input!$A682=""),"", IF(Input!F681="","Data is missing.",""))))</f>
        <v/>
      </c>
      <c r="H682" s="190" t="str">
        <f>IF(ISERROR(IF(AND(Input!$A681="",SUMPRODUCT(--(LEN(Input!$A682:'Input'!$A$1006)&gt;0))&lt;&gt;0),"Row is skipped.",IF(AND(Input!$A681="",Input!$A682=""),"", IF(Input!G681="","Data is missing.","")))),"",IF(AND(Input!$A681="",SUMPRODUCT(--(LEN(Input!$A682:'Input'!$A$1006)&gt;0))&lt;&gt;0),"Row is skipped.",IF(AND(Input!$A681="",Input!$A682=""),"", IF(Input!G681="","Data is missing.",""))))</f>
        <v/>
      </c>
      <c r="I682" s="156"/>
      <c r="J682" s="191" t="str">
        <f>IFERROR(VLOOKUP(VLOOKUP(Input!$D681,'Measure List'!$A:$AN,40,FALSE),UIR!$A$1:$Q$27,17,FALSE),"")</f>
        <v/>
      </c>
      <c r="K682" s="192" t="str">
        <f>IFERROR(VLOOKUP(Input!$D681,'Measure List'!$A:$AN,40,FALSE),"")</f>
        <v/>
      </c>
      <c r="L682" s="156"/>
      <c r="M682" s="193" t="str">
        <f>IF(B682="","",IF(AND(Input!H681="",IFERROR(VLOOKUP(K682,UIR!$A$2:$P$21,2,FALSE),"")&lt;&gt;""),"Data is Missing.",""))</f>
        <v/>
      </c>
      <c r="N682" s="194" t="str">
        <f>IF(B682="","",IF(AND(Input!I681="",IFERROR(VLOOKUP(K682,UIR!$A$2:$P$21,3,FALSE),"")&lt;&gt;""),"Data is Missing.",""))</f>
        <v/>
      </c>
      <c r="O682" s="194" t="str">
        <f>IF(B682="","",IF(AND(Input!J681="",IFERROR(VLOOKUP(K682,UIR!$A$2:$P$21,4,FALSE),"")&lt;&gt;""),"Data is Missing.",""))</f>
        <v/>
      </c>
      <c r="P682" s="194" t="str">
        <f>IF(B682="","",IF(AND(Input!K681="",IFERROR(VLOOKUP(K682,UIR!$A$2:$P$21,5,FALSE),"")&lt;&gt;""),"Data is Missing.",""))</f>
        <v/>
      </c>
      <c r="Q682" s="194" t="str">
        <f>IF(B682="","",IF(AND(Input!L681="",IFERROR(VLOOKUP(K682,UIR!$A$2:$P$21,6,FALSE),"")&lt;&gt;""),"Data is Missing.",""))</f>
        <v/>
      </c>
      <c r="R682" s="194" t="str">
        <f>IF(B682="","",IF(AND(Input!M681="",IFERROR(VLOOKUP(K682,UIR!$A$2:$P$21,7,FALSE),"")&lt;&gt;""),"Data is Missing.",""))</f>
        <v/>
      </c>
      <c r="S682" s="194" t="str">
        <f>IF(B682="","",IF(AND(Input!P681="",IFERROR(VLOOKUP(K682,UIR!$A$2:$P$21,8,FALSE),"")&lt;&gt;""),"Data is Missing.",""))</f>
        <v/>
      </c>
      <c r="T682" s="194" t="str">
        <f>IF(B682="","",IF(AND(Input!Q681="",IFERROR(VLOOKUP(K682,UIR!$A$2:$P$21,9,FALSE),"")&lt;&gt;""),"Data is Missing.",""))</f>
        <v/>
      </c>
      <c r="U682" s="194"/>
      <c r="V682" s="194" t="str">
        <f>IF(B682="","",IF(AND(Input!S681="",IFERROR(VLOOKUP(K682,UIR!$A$2:$P$21,11,FALSE),"")&lt;&gt;""),"Data is Missing.",""))</f>
        <v/>
      </c>
      <c r="W682" s="194" t="str">
        <f>IF(B682="","",IF(AND(Input!T681="",IFERROR(VLOOKUP(K682,UIR!$A$2:$P$21,12,FALSE),"")&lt;&gt;""),"Data is Missing.",""))</f>
        <v/>
      </c>
      <c r="X682" s="194" t="str">
        <f>IF(B682="","",IF(AND(Input!V681="",IFERROR(VLOOKUP(K682,UIR!$A$2:$P$21,13,FALSE),"")&lt;&gt;""),"Data is Missing.",""))</f>
        <v/>
      </c>
      <c r="Y682" s="194" t="str">
        <f>IF(B682="","",IF(AND(Input!W681="",IFERROR(VLOOKUP(K682,UIR!$A$2:$P$21,14,FALSE),"")&lt;&gt;""),"Data is Missing.",""))</f>
        <v/>
      </c>
      <c r="Z682" s="194" t="str">
        <f>IF(B682="","",IF(AND(Input!X681="",IFERROR(VLOOKUP(K682,UIR!$A$2:$P$21,15,FALSE),"")&lt;&gt;""),"Data is Missing.",""))</f>
        <v/>
      </c>
      <c r="AA682" s="195" t="str">
        <f>IF(B682="","",IF(AND(Input!Y681="",IFERROR(VLOOKUP(K682,UIR!$A$2:$P$21,16,FALSE),"")&lt;&gt;""),"Data is Missing.",""))</f>
        <v/>
      </c>
      <c r="AC682" s="202" t="str">
        <f>IF(ISERROR(IF(Input!D681="","",IF(ISERROR(VLOOKUP(Input!D681,'Measure List'!$A$2:$A$30000,1,0)),"Invalid RefNo",""))),"",IF(Input!D681="","",IF(ISERROR(VLOOKUP(Input!D681,'Measure List'!$A$2:$A$30000,1,0)),"Invalid RefNo","")))</f>
        <v/>
      </c>
      <c r="AD682" s="156"/>
      <c r="AE682" s="156"/>
      <c r="AF682" s="156"/>
      <c r="AG682" s="156"/>
      <c r="AH682" s="156"/>
      <c r="AI682" s="156"/>
      <c r="AJ682" s="156"/>
      <c r="AK682" s="156"/>
      <c r="AL682" s="203" t="str">
        <f>IF(COUNTIF(Dropdowns!$K$2:$K$7,Input!S681)&gt;0,"",IF(Input!S681="","","Invalid Type"))</f>
        <v/>
      </c>
      <c r="AN682" s="204" t="str">
        <f>IF(Input!C681="","",IF(ISNUMBER(VALUE(Input!C681)),"","Needs to be a number."))</f>
        <v/>
      </c>
      <c r="AO682" s="205" t="str">
        <f>IF(Input!E681="","",IF(ISNUMBER(VALUE(Input!E681)),"","Needs to be a number."))</f>
        <v/>
      </c>
      <c r="AP682" s="205" t="str">
        <f>IF(Input!N681="","",IF(ISNUMBER(VALUE(Input!N681)),"","Needs to be a number."))</f>
        <v/>
      </c>
      <c r="AQ682" s="205" t="str">
        <f>IF(Input!O681="","",IF(ISNUMBER(VALUE(Input!O681)),"","Needs to be a number."))</f>
        <v/>
      </c>
      <c r="AR682" s="205" t="str">
        <f>IF(Input!V681="","",IF(ISNUMBER(VALUE(Input!V681)),"","Needs to be a number."))</f>
        <v/>
      </c>
      <c r="AS682" s="205" t="str">
        <f>IF(Input!W681="","",IF(ISNUMBER(VALUE(Input!W681)),"","Needs to be a number."))</f>
        <v/>
      </c>
      <c r="AT682" s="205" t="str">
        <f>IF(Input!X681="","",IF(ISNUMBER(VALUE(Input!X681)),"","Needs to be a number."))</f>
        <v/>
      </c>
      <c r="AU682" s="206" t="str">
        <f>IF(Input!Y681="","",IF(ISNUMBER(VALUE(Input!Y681)),"","Needs to be a number."))</f>
        <v/>
      </c>
      <c r="AW682" s="259" t="str">
        <f>IF(OR(VALUE(Input!C681)&lt;0,VALUE(Input!C681)&gt;100), "Invalid EEI %","")</f>
        <v/>
      </c>
      <c r="AX682" s="207"/>
      <c r="AY682" s="278" t="str">
        <f>IF(Input!E681="","",IF(VALUE(Input!E681)=0,"Do not enter 0.",""))</f>
        <v/>
      </c>
    </row>
    <row r="683" spans="2:51" x14ac:dyDescent="0.3">
      <c r="B683" s="188" t="str">
        <f>Input!A682</f>
        <v/>
      </c>
      <c r="C683" s="189" t="str">
        <f>IF(ISERROR(IF(AND(Input!$A682="",SUMPRODUCT(--(LEN(Input!$A683:'Input'!$A$1006)&gt;0))&lt;&gt;0),"Row is skipped.",IF(AND(Input!$A682="",Input!$A683=""),"", IF(Input!B682="","Data is missing.","")))),"",IF(AND(Input!$A682="",SUMPRODUCT(--(LEN(Input!$A683:'Input'!$A$1006)&gt;0))&lt;&gt;0),"Row is skipped.",IF(AND(Input!$A682="",Input!$A683=""),"", IF(Input!B682="","Data is missing.",""))))</f>
        <v/>
      </c>
      <c r="D683" s="189" t="str">
        <f>IF(ISERROR(IF(AND(Input!$A682="",SUMPRODUCT(--(LEN(Input!$A683:'Input'!$A$1006)&gt;0))&lt;&gt;0),"Row is skipped.",IF(AND(Input!$A682="",Input!$A683=""),"", IF(Input!C682="","Data is missing.","")))),"",IF(AND(Input!$A682="",SUMPRODUCT(--(LEN(Input!$A683:'Input'!$A$1006)&gt;0))&lt;&gt;0),"Row is skipped.",IF(AND(Input!$A682="",Input!$A683=""),"", IF(Input!C682="","Data is missing.",""))))</f>
        <v/>
      </c>
      <c r="E683" s="189" t="str">
        <f>IF(ISERROR(IF(AND(Input!$A682="",SUMPRODUCT(--(LEN(Input!$A683:'Input'!$A$1006)&gt;0))&lt;&gt;0),"Row is skipped.",IF(AND(Input!$A682="",Input!$A683=""),"", IF(Input!D682="","Data is missing.","")))),"",IF(AND(Input!$A682="",SUMPRODUCT(--(LEN(Input!$A683:'Input'!$A$1006)&gt;0))&lt;&gt;0),"Row is skipped.",IF(AND(Input!$A682="",Input!$A683=""),"", IF(Input!D682="","Data is missing.",""))))</f>
        <v/>
      </c>
      <c r="F683" s="189" t="str">
        <f>IF(ISERROR(IF(AND(Input!$A682="",SUMPRODUCT(--(LEN(Input!$A683:'Input'!$A$1006)&gt;0))&lt;&gt;0),"Row is skipped.",IF(AND(Input!$A682="",Input!$A683=""),"", IF(Input!E682="","Data is missing.","")))),"",IF(AND(Input!$A682="",SUMPRODUCT(--(LEN(Input!$A683:'Input'!$A$1006)&gt;0))&lt;&gt;0),"Row is skipped.",IF(AND(Input!$A682="",Input!$A683=""),"", IF(Input!E682="","Data is missing.",""))))</f>
        <v/>
      </c>
      <c r="G683" s="189" t="str">
        <f>IF(ISERROR(IF(AND(Input!$A682="",SUMPRODUCT(--(LEN(Input!$A683:'Input'!$A$1006)&gt;0))&lt;&gt;0),"Row is skipped.",IF(AND(Input!$A682="",Input!$A683=""),"", IF(Input!F682="","Data is missing.","")))),"",IF(AND(Input!$A682="",SUMPRODUCT(--(LEN(Input!$A683:'Input'!$A$1006)&gt;0))&lt;&gt;0),"Row is skipped.",IF(AND(Input!$A682="",Input!$A683=""),"", IF(Input!F682="","Data is missing.",""))))</f>
        <v/>
      </c>
      <c r="H683" s="190" t="str">
        <f>IF(ISERROR(IF(AND(Input!$A682="",SUMPRODUCT(--(LEN(Input!$A683:'Input'!$A$1006)&gt;0))&lt;&gt;0),"Row is skipped.",IF(AND(Input!$A682="",Input!$A683=""),"", IF(Input!G682="","Data is missing.","")))),"",IF(AND(Input!$A682="",SUMPRODUCT(--(LEN(Input!$A683:'Input'!$A$1006)&gt;0))&lt;&gt;0),"Row is skipped.",IF(AND(Input!$A682="",Input!$A683=""),"", IF(Input!G682="","Data is missing.",""))))</f>
        <v/>
      </c>
      <c r="I683" s="156"/>
      <c r="J683" s="191" t="str">
        <f>IFERROR(VLOOKUP(VLOOKUP(Input!$D682,'Measure List'!$A:$AN,40,FALSE),UIR!$A$1:$Q$27,17,FALSE),"")</f>
        <v/>
      </c>
      <c r="K683" s="192" t="str">
        <f>IFERROR(VLOOKUP(Input!$D682,'Measure List'!$A:$AN,40,FALSE),"")</f>
        <v/>
      </c>
      <c r="L683" s="156"/>
      <c r="M683" s="193" t="str">
        <f>IF(B683="","",IF(AND(Input!H682="",IFERROR(VLOOKUP(K683,UIR!$A$2:$P$21,2,FALSE),"")&lt;&gt;""),"Data is Missing.",""))</f>
        <v/>
      </c>
      <c r="N683" s="194" t="str">
        <f>IF(B683="","",IF(AND(Input!I682="",IFERROR(VLOOKUP(K683,UIR!$A$2:$P$21,3,FALSE),"")&lt;&gt;""),"Data is Missing.",""))</f>
        <v/>
      </c>
      <c r="O683" s="194" t="str">
        <f>IF(B683="","",IF(AND(Input!J682="",IFERROR(VLOOKUP(K683,UIR!$A$2:$P$21,4,FALSE),"")&lt;&gt;""),"Data is Missing.",""))</f>
        <v/>
      </c>
      <c r="P683" s="194" t="str">
        <f>IF(B683="","",IF(AND(Input!K682="",IFERROR(VLOOKUP(K683,UIR!$A$2:$P$21,5,FALSE),"")&lt;&gt;""),"Data is Missing.",""))</f>
        <v/>
      </c>
      <c r="Q683" s="194" t="str">
        <f>IF(B683="","",IF(AND(Input!L682="",IFERROR(VLOOKUP(K683,UIR!$A$2:$P$21,6,FALSE),"")&lt;&gt;""),"Data is Missing.",""))</f>
        <v/>
      </c>
      <c r="R683" s="194" t="str">
        <f>IF(B683="","",IF(AND(Input!M682="",IFERROR(VLOOKUP(K683,UIR!$A$2:$P$21,7,FALSE),"")&lt;&gt;""),"Data is Missing.",""))</f>
        <v/>
      </c>
      <c r="S683" s="194" t="str">
        <f>IF(B683="","",IF(AND(Input!P682="",IFERROR(VLOOKUP(K683,UIR!$A$2:$P$21,8,FALSE),"")&lt;&gt;""),"Data is Missing.",""))</f>
        <v/>
      </c>
      <c r="T683" s="194" t="str">
        <f>IF(B683="","",IF(AND(Input!Q682="",IFERROR(VLOOKUP(K683,UIR!$A$2:$P$21,9,FALSE),"")&lt;&gt;""),"Data is Missing.",""))</f>
        <v/>
      </c>
      <c r="U683" s="194"/>
      <c r="V683" s="194" t="str">
        <f>IF(B683="","",IF(AND(Input!S682="",IFERROR(VLOOKUP(K683,UIR!$A$2:$P$21,11,FALSE),"")&lt;&gt;""),"Data is Missing.",""))</f>
        <v/>
      </c>
      <c r="W683" s="194" t="str">
        <f>IF(B683="","",IF(AND(Input!T682="",IFERROR(VLOOKUP(K683,UIR!$A$2:$P$21,12,FALSE),"")&lt;&gt;""),"Data is Missing.",""))</f>
        <v/>
      </c>
      <c r="X683" s="194" t="str">
        <f>IF(B683="","",IF(AND(Input!V682="",IFERROR(VLOOKUP(K683,UIR!$A$2:$P$21,13,FALSE),"")&lt;&gt;""),"Data is Missing.",""))</f>
        <v/>
      </c>
      <c r="Y683" s="194" t="str">
        <f>IF(B683="","",IF(AND(Input!W682="",IFERROR(VLOOKUP(K683,UIR!$A$2:$P$21,14,FALSE),"")&lt;&gt;""),"Data is Missing.",""))</f>
        <v/>
      </c>
      <c r="Z683" s="194" t="str">
        <f>IF(B683="","",IF(AND(Input!X682="",IFERROR(VLOOKUP(K683,UIR!$A$2:$P$21,15,FALSE),"")&lt;&gt;""),"Data is Missing.",""))</f>
        <v/>
      </c>
      <c r="AA683" s="195" t="str">
        <f>IF(B683="","",IF(AND(Input!Y682="",IFERROR(VLOOKUP(K683,UIR!$A$2:$P$21,16,FALSE),"")&lt;&gt;""),"Data is Missing.",""))</f>
        <v/>
      </c>
      <c r="AC683" s="202" t="str">
        <f>IF(ISERROR(IF(Input!D682="","",IF(ISERROR(VLOOKUP(Input!D682,'Measure List'!$A$2:$A$30000,1,0)),"Invalid RefNo",""))),"",IF(Input!D682="","",IF(ISERROR(VLOOKUP(Input!D682,'Measure List'!$A$2:$A$30000,1,0)),"Invalid RefNo","")))</f>
        <v/>
      </c>
      <c r="AD683" s="156"/>
      <c r="AE683" s="156"/>
      <c r="AF683" s="156"/>
      <c r="AG683" s="156"/>
      <c r="AH683" s="156"/>
      <c r="AI683" s="156"/>
      <c r="AJ683" s="156"/>
      <c r="AK683" s="156"/>
      <c r="AL683" s="203" t="str">
        <f>IF(COUNTIF(Dropdowns!$K$2:$K$7,Input!S682)&gt;0,"",IF(Input!S682="","","Invalid Type"))</f>
        <v/>
      </c>
      <c r="AN683" s="204" t="str">
        <f>IF(Input!C682="","",IF(ISNUMBER(VALUE(Input!C682)),"","Needs to be a number."))</f>
        <v/>
      </c>
      <c r="AO683" s="205" t="str">
        <f>IF(Input!E682="","",IF(ISNUMBER(VALUE(Input!E682)),"","Needs to be a number."))</f>
        <v/>
      </c>
      <c r="AP683" s="205" t="str">
        <f>IF(Input!N682="","",IF(ISNUMBER(VALUE(Input!N682)),"","Needs to be a number."))</f>
        <v/>
      </c>
      <c r="AQ683" s="205" t="str">
        <f>IF(Input!O682="","",IF(ISNUMBER(VALUE(Input!O682)),"","Needs to be a number."))</f>
        <v/>
      </c>
      <c r="AR683" s="205" t="str">
        <f>IF(Input!V682="","",IF(ISNUMBER(VALUE(Input!V682)),"","Needs to be a number."))</f>
        <v/>
      </c>
      <c r="AS683" s="205" t="str">
        <f>IF(Input!W682="","",IF(ISNUMBER(VALUE(Input!W682)),"","Needs to be a number."))</f>
        <v/>
      </c>
      <c r="AT683" s="205" t="str">
        <f>IF(Input!X682="","",IF(ISNUMBER(VALUE(Input!X682)),"","Needs to be a number."))</f>
        <v/>
      </c>
      <c r="AU683" s="206" t="str">
        <f>IF(Input!Y682="","",IF(ISNUMBER(VALUE(Input!Y682)),"","Needs to be a number."))</f>
        <v/>
      </c>
      <c r="AW683" s="259" t="str">
        <f>IF(OR(VALUE(Input!C682)&lt;0,VALUE(Input!C682)&gt;100), "Invalid EEI %","")</f>
        <v/>
      </c>
      <c r="AX683" s="207"/>
      <c r="AY683" s="278" t="str">
        <f>IF(Input!E682="","",IF(VALUE(Input!E682)=0,"Do not enter 0.",""))</f>
        <v/>
      </c>
    </row>
    <row r="684" spans="2:51" x14ac:dyDescent="0.3">
      <c r="B684" s="188" t="str">
        <f>Input!A683</f>
        <v/>
      </c>
      <c r="C684" s="189" t="str">
        <f>IF(ISERROR(IF(AND(Input!$A683="",SUMPRODUCT(--(LEN(Input!$A684:'Input'!$A$1006)&gt;0))&lt;&gt;0),"Row is skipped.",IF(AND(Input!$A683="",Input!$A684=""),"", IF(Input!B683="","Data is missing.","")))),"",IF(AND(Input!$A683="",SUMPRODUCT(--(LEN(Input!$A684:'Input'!$A$1006)&gt;0))&lt;&gt;0),"Row is skipped.",IF(AND(Input!$A683="",Input!$A684=""),"", IF(Input!B683="","Data is missing.",""))))</f>
        <v/>
      </c>
      <c r="D684" s="189" t="str">
        <f>IF(ISERROR(IF(AND(Input!$A683="",SUMPRODUCT(--(LEN(Input!$A684:'Input'!$A$1006)&gt;0))&lt;&gt;0),"Row is skipped.",IF(AND(Input!$A683="",Input!$A684=""),"", IF(Input!C683="","Data is missing.","")))),"",IF(AND(Input!$A683="",SUMPRODUCT(--(LEN(Input!$A684:'Input'!$A$1006)&gt;0))&lt;&gt;0),"Row is skipped.",IF(AND(Input!$A683="",Input!$A684=""),"", IF(Input!C683="","Data is missing.",""))))</f>
        <v/>
      </c>
      <c r="E684" s="189" t="str">
        <f>IF(ISERROR(IF(AND(Input!$A683="",SUMPRODUCT(--(LEN(Input!$A684:'Input'!$A$1006)&gt;0))&lt;&gt;0),"Row is skipped.",IF(AND(Input!$A683="",Input!$A684=""),"", IF(Input!D683="","Data is missing.","")))),"",IF(AND(Input!$A683="",SUMPRODUCT(--(LEN(Input!$A684:'Input'!$A$1006)&gt;0))&lt;&gt;0),"Row is skipped.",IF(AND(Input!$A683="",Input!$A684=""),"", IF(Input!D683="","Data is missing.",""))))</f>
        <v/>
      </c>
      <c r="F684" s="189" t="str">
        <f>IF(ISERROR(IF(AND(Input!$A683="",SUMPRODUCT(--(LEN(Input!$A684:'Input'!$A$1006)&gt;0))&lt;&gt;0),"Row is skipped.",IF(AND(Input!$A683="",Input!$A684=""),"", IF(Input!E683="","Data is missing.","")))),"",IF(AND(Input!$A683="",SUMPRODUCT(--(LEN(Input!$A684:'Input'!$A$1006)&gt;0))&lt;&gt;0),"Row is skipped.",IF(AND(Input!$A683="",Input!$A684=""),"", IF(Input!E683="","Data is missing.",""))))</f>
        <v/>
      </c>
      <c r="G684" s="189" t="str">
        <f>IF(ISERROR(IF(AND(Input!$A683="",SUMPRODUCT(--(LEN(Input!$A684:'Input'!$A$1006)&gt;0))&lt;&gt;0),"Row is skipped.",IF(AND(Input!$A683="",Input!$A684=""),"", IF(Input!F683="","Data is missing.","")))),"",IF(AND(Input!$A683="",SUMPRODUCT(--(LEN(Input!$A684:'Input'!$A$1006)&gt;0))&lt;&gt;0),"Row is skipped.",IF(AND(Input!$A683="",Input!$A684=""),"", IF(Input!F683="","Data is missing.",""))))</f>
        <v/>
      </c>
      <c r="H684" s="190" t="str">
        <f>IF(ISERROR(IF(AND(Input!$A683="",SUMPRODUCT(--(LEN(Input!$A684:'Input'!$A$1006)&gt;0))&lt;&gt;0),"Row is skipped.",IF(AND(Input!$A683="",Input!$A684=""),"", IF(Input!G683="","Data is missing.","")))),"",IF(AND(Input!$A683="",SUMPRODUCT(--(LEN(Input!$A684:'Input'!$A$1006)&gt;0))&lt;&gt;0),"Row is skipped.",IF(AND(Input!$A683="",Input!$A684=""),"", IF(Input!G683="","Data is missing.",""))))</f>
        <v/>
      </c>
      <c r="I684" s="156"/>
      <c r="J684" s="191" t="str">
        <f>IFERROR(VLOOKUP(VLOOKUP(Input!$D683,'Measure List'!$A:$AN,40,FALSE),UIR!$A$1:$Q$27,17,FALSE),"")</f>
        <v/>
      </c>
      <c r="K684" s="192" t="str">
        <f>IFERROR(VLOOKUP(Input!$D683,'Measure List'!$A:$AN,40,FALSE),"")</f>
        <v/>
      </c>
      <c r="L684" s="156"/>
      <c r="M684" s="193" t="str">
        <f>IF(B684="","",IF(AND(Input!H683="",IFERROR(VLOOKUP(K684,UIR!$A$2:$P$21,2,FALSE),"")&lt;&gt;""),"Data is Missing.",""))</f>
        <v/>
      </c>
      <c r="N684" s="194" t="str">
        <f>IF(B684="","",IF(AND(Input!I683="",IFERROR(VLOOKUP(K684,UIR!$A$2:$P$21,3,FALSE),"")&lt;&gt;""),"Data is Missing.",""))</f>
        <v/>
      </c>
      <c r="O684" s="194" t="str">
        <f>IF(B684="","",IF(AND(Input!J683="",IFERROR(VLOOKUP(K684,UIR!$A$2:$P$21,4,FALSE),"")&lt;&gt;""),"Data is Missing.",""))</f>
        <v/>
      </c>
      <c r="P684" s="194" t="str">
        <f>IF(B684="","",IF(AND(Input!K683="",IFERROR(VLOOKUP(K684,UIR!$A$2:$P$21,5,FALSE),"")&lt;&gt;""),"Data is Missing.",""))</f>
        <v/>
      </c>
      <c r="Q684" s="194" t="str">
        <f>IF(B684="","",IF(AND(Input!L683="",IFERROR(VLOOKUP(K684,UIR!$A$2:$P$21,6,FALSE),"")&lt;&gt;""),"Data is Missing.",""))</f>
        <v/>
      </c>
      <c r="R684" s="194" t="str">
        <f>IF(B684="","",IF(AND(Input!M683="",IFERROR(VLOOKUP(K684,UIR!$A$2:$P$21,7,FALSE),"")&lt;&gt;""),"Data is Missing.",""))</f>
        <v/>
      </c>
      <c r="S684" s="194" t="str">
        <f>IF(B684="","",IF(AND(Input!P683="",IFERROR(VLOOKUP(K684,UIR!$A$2:$P$21,8,FALSE),"")&lt;&gt;""),"Data is Missing.",""))</f>
        <v/>
      </c>
      <c r="T684" s="194" t="str">
        <f>IF(B684="","",IF(AND(Input!Q683="",IFERROR(VLOOKUP(K684,UIR!$A$2:$P$21,9,FALSE),"")&lt;&gt;""),"Data is Missing.",""))</f>
        <v/>
      </c>
      <c r="U684" s="194"/>
      <c r="V684" s="194" t="str">
        <f>IF(B684="","",IF(AND(Input!S683="",IFERROR(VLOOKUP(K684,UIR!$A$2:$P$21,11,FALSE),"")&lt;&gt;""),"Data is Missing.",""))</f>
        <v/>
      </c>
      <c r="W684" s="194" t="str">
        <f>IF(B684="","",IF(AND(Input!T683="",IFERROR(VLOOKUP(K684,UIR!$A$2:$P$21,12,FALSE),"")&lt;&gt;""),"Data is Missing.",""))</f>
        <v/>
      </c>
      <c r="X684" s="194" t="str">
        <f>IF(B684="","",IF(AND(Input!V683="",IFERROR(VLOOKUP(K684,UIR!$A$2:$P$21,13,FALSE),"")&lt;&gt;""),"Data is Missing.",""))</f>
        <v/>
      </c>
      <c r="Y684" s="194" t="str">
        <f>IF(B684="","",IF(AND(Input!W683="",IFERROR(VLOOKUP(K684,UIR!$A$2:$P$21,14,FALSE),"")&lt;&gt;""),"Data is Missing.",""))</f>
        <v/>
      </c>
      <c r="Z684" s="194" t="str">
        <f>IF(B684="","",IF(AND(Input!X683="",IFERROR(VLOOKUP(K684,UIR!$A$2:$P$21,15,FALSE),"")&lt;&gt;""),"Data is Missing.",""))</f>
        <v/>
      </c>
      <c r="AA684" s="195" t="str">
        <f>IF(B684="","",IF(AND(Input!Y683="",IFERROR(VLOOKUP(K684,UIR!$A$2:$P$21,16,FALSE),"")&lt;&gt;""),"Data is Missing.",""))</f>
        <v/>
      </c>
      <c r="AC684" s="202" t="str">
        <f>IF(ISERROR(IF(Input!D683="","",IF(ISERROR(VLOOKUP(Input!D683,'Measure List'!$A$2:$A$30000,1,0)),"Invalid RefNo",""))),"",IF(Input!D683="","",IF(ISERROR(VLOOKUP(Input!D683,'Measure List'!$A$2:$A$30000,1,0)),"Invalid RefNo","")))</f>
        <v/>
      </c>
      <c r="AD684" s="156"/>
      <c r="AE684" s="156"/>
      <c r="AF684" s="156"/>
      <c r="AG684" s="156"/>
      <c r="AH684" s="156"/>
      <c r="AI684" s="156"/>
      <c r="AJ684" s="156"/>
      <c r="AK684" s="156"/>
      <c r="AL684" s="203" t="str">
        <f>IF(COUNTIF(Dropdowns!$K$2:$K$7,Input!S683)&gt;0,"",IF(Input!S683="","","Invalid Type"))</f>
        <v/>
      </c>
      <c r="AN684" s="204" t="str">
        <f>IF(Input!C683="","",IF(ISNUMBER(VALUE(Input!C683)),"","Needs to be a number."))</f>
        <v/>
      </c>
      <c r="AO684" s="205" t="str">
        <f>IF(Input!E683="","",IF(ISNUMBER(VALUE(Input!E683)),"","Needs to be a number."))</f>
        <v/>
      </c>
      <c r="AP684" s="205" t="str">
        <f>IF(Input!N683="","",IF(ISNUMBER(VALUE(Input!N683)),"","Needs to be a number."))</f>
        <v/>
      </c>
      <c r="AQ684" s="205" t="str">
        <f>IF(Input!O683="","",IF(ISNUMBER(VALUE(Input!O683)),"","Needs to be a number."))</f>
        <v/>
      </c>
      <c r="AR684" s="205" t="str">
        <f>IF(Input!V683="","",IF(ISNUMBER(VALUE(Input!V683)),"","Needs to be a number."))</f>
        <v/>
      </c>
      <c r="AS684" s="205" t="str">
        <f>IF(Input!W683="","",IF(ISNUMBER(VALUE(Input!W683)),"","Needs to be a number."))</f>
        <v/>
      </c>
      <c r="AT684" s="205" t="str">
        <f>IF(Input!X683="","",IF(ISNUMBER(VALUE(Input!X683)),"","Needs to be a number."))</f>
        <v/>
      </c>
      <c r="AU684" s="206" t="str">
        <f>IF(Input!Y683="","",IF(ISNUMBER(VALUE(Input!Y683)),"","Needs to be a number."))</f>
        <v/>
      </c>
      <c r="AW684" s="259" t="str">
        <f>IF(OR(VALUE(Input!C683)&lt;0,VALUE(Input!C683)&gt;100), "Invalid EEI %","")</f>
        <v/>
      </c>
      <c r="AX684" s="207"/>
      <c r="AY684" s="278" t="str">
        <f>IF(Input!E683="","",IF(VALUE(Input!E683)=0,"Do not enter 0.",""))</f>
        <v/>
      </c>
    </row>
    <row r="685" spans="2:51" x14ac:dyDescent="0.3">
      <c r="B685" s="188" t="str">
        <f>Input!A684</f>
        <v/>
      </c>
      <c r="C685" s="189" t="str">
        <f>IF(ISERROR(IF(AND(Input!$A684="",SUMPRODUCT(--(LEN(Input!$A685:'Input'!$A$1006)&gt;0))&lt;&gt;0),"Row is skipped.",IF(AND(Input!$A684="",Input!$A685=""),"", IF(Input!B684="","Data is missing.","")))),"",IF(AND(Input!$A684="",SUMPRODUCT(--(LEN(Input!$A685:'Input'!$A$1006)&gt;0))&lt;&gt;0),"Row is skipped.",IF(AND(Input!$A684="",Input!$A685=""),"", IF(Input!B684="","Data is missing.",""))))</f>
        <v/>
      </c>
      <c r="D685" s="189" t="str">
        <f>IF(ISERROR(IF(AND(Input!$A684="",SUMPRODUCT(--(LEN(Input!$A685:'Input'!$A$1006)&gt;0))&lt;&gt;0),"Row is skipped.",IF(AND(Input!$A684="",Input!$A685=""),"", IF(Input!C684="","Data is missing.","")))),"",IF(AND(Input!$A684="",SUMPRODUCT(--(LEN(Input!$A685:'Input'!$A$1006)&gt;0))&lt;&gt;0),"Row is skipped.",IF(AND(Input!$A684="",Input!$A685=""),"", IF(Input!C684="","Data is missing.",""))))</f>
        <v/>
      </c>
      <c r="E685" s="189" t="str">
        <f>IF(ISERROR(IF(AND(Input!$A684="",SUMPRODUCT(--(LEN(Input!$A685:'Input'!$A$1006)&gt;0))&lt;&gt;0),"Row is skipped.",IF(AND(Input!$A684="",Input!$A685=""),"", IF(Input!D684="","Data is missing.","")))),"",IF(AND(Input!$A684="",SUMPRODUCT(--(LEN(Input!$A685:'Input'!$A$1006)&gt;0))&lt;&gt;0),"Row is skipped.",IF(AND(Input!$A684="",Input!$A685=""),"", IF(Input!D684="","Data is missing.",""))))</f>
        <v/>
      </c>
      <c r="F685" s="189" t="str">
        <f>IF(ISERROR(IF(AND(Input!$A684="",SUMPRODUCT(--(LEN(Input!$A685:'Input'!$A$1006)&gt;0))&lt;&gt;0),"Row is skipped.",IF(AND(Input!$A684="",Input!$A685=""),"", IF(Input!E684="","Data is missing.","")))),"",IF(AND(Input!$A684="",SUMPRODUCT(--(LEN(Input!$A685:'Input'!$A$1006)&gt;0))&lt;&gt;0),"Row is skipped.",IF(AND(Input!$A684="",Input!$A685=""),"", IF(Input!E684="","Data is missing.",""))))</f>
        <v/>
      </c>
      <c r="G685" s="189" t="str">
        <f>IF(ISERROR(IF(AND(Input!$A684="",SUMPRODUCT(--(LEN(Input!$A685:'Input'!$A$1006)&gt;0))&lt;&gt;0),"Row is skipped.",IF(AND(Input!$A684="",Input!$A685=""),"", IF(Input!F684="","Data is missing.","")))),"",IF(AND(Input!$A684="",SUMPRODUCT(--(LEN(Input!$A685:'Input'!$A$1006)&gt;0))&lt;&gt;0),"Row is skipped.",IF(AND(Input!$A684="",Input!$A685=""),"", IF(Input!F684="","Data is missing.",""))))</f>
        <v/>
      </c>
      <c r="H685" s="190" t="str">
        <f>IF(ISERROR(IF(AND(Input!$A684="",SUMPRODUCT(--(LEN(Input!$A685:'Input'!$A$1006)&gt;0))&lt;&gt;0),"Row is skipped.",IF(AND(Input!$A684="",Input!$A685=""),"", IF(Input!G684="","Data is missing.","")))),"",IF(AND(Input!$A684="",SUMPRODUCT(--(LEN(Input!$A685:'Input'!$A$1006)&gt;0))&lt;&gt;0),"Row is skipped.",IF(AND(Input!$A684="",Input!$A685=""),"", IF(Input!G684="","Data is missing.",""))))</f>
        <v/>
      </c>
      <c r="I685" s="156"/>
      <c r="J685" s="191" t="str">
        <f>IFERROR(VLOOKUP(VLOOKUP(Input!$D684,'Measure List'!$A:$AN,40,FALSE),UIR!$A$1:$Q$27,17,FALSE),"")</f>
        <v/>
      </c>
      <c r="K685" s="192" t="str">
        <f>IFERROR(VLOOKUP(Input!$D684,'Measure List'!$A:$AN,40,FALSE),"")</f>
        <v/>
      </c>
      <c r="L685" s="156"/>
      <c r="M685" s="193" t="str">
        <f>IF(B685="","",IF(AND(Input!H684="",IFERROR(VLOOKUP(K685,UIR!$A$2:$P$21,2,FALSE),"")&lt;&gt;""),"Data is Missing.",""))</f>
        <v/>
      </c>
      <c r="N685" s="194" t="str">
        <f>IF(B685="","",IF(AND(Input!I684="",IFERROR(VLOOKUP(K685,UIR!$A$2:$P$21,3,FALSE),"")&lt;&gt;""),"Data is Missing.",""))</f>
        <v/>
      </c>
      <c r="O685" s="194" t="str">
        <f>IF(B685="","",IF(AND(Input!J684="",IFERROR(VLOOKUP(K685,UIR!$A$2:$P$21,4,FALSE),"")&lt;&gt;""),"Data is Missing.",""))</f>
        <v/>
      </c>
      <c r="P685" s="194" t="str">
        <f>IF(B685="","",IF(AND(Input!K684="",IFERROR(VLOOKUP(K685,UIR!$A$2:$P$21,5,FALSE),"")&lt;&gt;""),"Data is Missing.",""))</f>
        <v/>
      </c>
      <c r="Q685" s="194" t="str">
        <f>IF(B685="","",IF(AND(Input!L684="",IFERROR(VLOOKUP(K685,UIR!$A$2:$P$21,6,FALSE),"")&lt;&gt;""),"Data is Missing.",""))</f>
        <v/>
      </c>
      <c r="R685" s="194" t="str">
        <f>IF(B685="","",IF(AND(Input!M684="",IFERROR(VLOOKUP(K685,UIR!$A$2:$P$21,7,FALSE),"")&lt;&gt;""),"Data is Missing.",""))</f>
        <v/>
      </c>
      <c r="S685" s="194" t="str">
        <f>IF(B685="","",IF(AND(Input!P684="",IFERROR(VLOOKUP(K685,UIR!$A$2:$P$21,8,FALSE),"")&lt;&gt;""),"Data is Missing.",""))</f>
        <v/>
      </c>
      <c r="T685" s="194" t="str">
        <f>IF(B685="","",IF(AND(Input!Q684="",IFERROR(VLOOKUP(K685,UIR!$A$2:$P$21,9,FALSE),"")&lt;&gt;""),"Data is Missing.",""))</f>
        <v/>
      </c>
      <c r="U685" s="194"/>
      <c r="V685" s="194" t="str">
        <f>IF(B685="","",IF(AND(Input!S684="",IFERROR(VLOOKUP(K685,UIR!$A$2:$P$21,11,FALSE),"")&lt;&gt;""),"Data is Missing.",""))</f>
        <v/>
      </c>
      <c r="W685" s="194" t="str">
        <f>IF(B685="","",IF(AND(Input!T684="",IFERROR(VLOOKUP(K685,UIR!$A$2:$P$21,12,FALSE),"")&lt;&gt;""),"Data is Missing.",""))</f>
        <v/>
      </c>
      <c r="X685" s="194" t="str">
        <f>IF(B685="","",IF(AND(Input!V684="",IFERROR(VLOOKUP(K685,UIR!$A$2:$P$21,13,FALSE),"")&lt;&gt;""),"Data is Missing.",""))</f>
        <v/>
      </c>
      <c r="Y685" s="194" t="str">
        <f>IF(B685="","",IF(AND(Input!W684="",IFERROR(VLOOKUP(K685,UIR!$A$2:$P$21,14,FALSE),"")&lt;&gt;""),"Data is Missing.",""))</f>
        <v/>
      </c>
      <c r="Z685" s="194" t="str">
        <f>IF(B685="","",IF(AND(Input!X684="",IFERROR(VLOOKUP(K685,UIR!$A$2:$P$21,15,FALSE),"")&lt;&gt;""),"Data is Missing.",""))</f>
        <v/>
      </c>
      <c r="AA685" s="195" t="str">
        <f>IF(B685="","",IF(AND(Input!Y684="",IFERROR(VLOOKUP(K685,UIR!$A$2:$P$21,16,FALSE),"")&lt;&gt;""),"Data is Missing.",""))</f>
        <v/>
      </c>
      <c r="AC685" s="202" t="str">
        <f>IF(ISERROR(IF(Input!D684="","",IF(ISERROR(VLOOKUP(Input!D684,'Measure List'!$A$2:$A$30000,1,0)),"Invalid RefNo",""))),"",IF(Input!D684="","",IF(ISERROR(VLOOKUP(Input!D684,'Measure List'!$A$2:$A$30000,1,0)),"Invalid RefNo","")))</f>
        <v/>
      </c>
      <c r="AD685" s="156"/>
      <c r="AE685" s="156"/>
      <c r="AF685" s="156"/>
      <c r="AG685" s="156"/>
      <c r="AH685" s="156"/>
      <c r="AI685" s="156"/>
      <c r="AJ685" s="156"/>
      <c r="AK685" s="156"/>
      <c r="AL685" s="203" t="str">
        <f>IF(COUNTIF(Dropdowns!$K$2:$K$7,Input!S684)&gt;0,"",IF(Input!S684="","","Invalid Type"))</f>
        <v/>
      </c>
      <c r="AN685" s="204" t="str">
        <f>IF(Input!C684="","",IF(ISNUMBER(VALUE(Input!C684)),"","Needs to be a number."))</f>
        <v/>
      </c>
      <c r="AO685" s="205" t="str">
        <f>IF(Input!E684="","",IF(ISNUMBER(VALUE(Input!E684)),"","Needs to be a number."))</f>
        <v/>
      </c>
      <c r="AP685" s="205" t="str">
        <f>IF(Input!N684="","",IF(ISNUMBER(VALUE(Input!N684)),"","Needs to be a number."))</f>
        <v/>
      </c>
      <c r="AQ685" s="205" t="str">
        <f>IF(Input!O684="","",IF(ISNUMBER(VALUE(Input!O684)),"","Needs to be a number."))</f>
        <v/>
      </c>
      <c r="AR685" s="205" t="str">
        <f>IF(Input!V684="","",IF(ISNUMBER(VALUE(Input!V684)),"","Needs to be a number."))</f>
        <v/>
      </c>
      <c r="AS685" s="205" t="str">
        <f>IF(Input!W684="","",IF(ISNUMBER(VALUE(Input!W684)),"","Needs to be a number."))</f>
        <v/>
      </c>
      <c r="AT685" s="205" t="str">
        <f>IF(Input!X684="","",IF(ISNUMBER(VALUE(Input!X684)),"","Needs to be a number."))</f>
        <v/>
      </c>
      <c r="AU685" s="206" t="str">
        <f>IF(Input!Y684="","",IF(ISNUMBER(VALUE(Input!Y684)),"","Needs to be a number."))</f>
        <v/>
      </c>
      <c r="AW685" s="259" t="str">
        <f>IF(OR(VALUE(Input!C684)&lt;0,VALUE(Input!C684)&gt;100), "Invalid EEI %","")</f>
        <v/>
      </c>
      <c r="AX685" s="207"/>
      <c r="AY685" s="278" t="str">
        <f>IF(Input!E684="","",IF(VALUE(Input!E684)=0,"Do not enter 0.",""))</f>
        <v/>
      </c>
    </row>
    <row r="686" spans="2:51" x14ac:dyDescent="0.3">
      <c r="B686" s="188" t="str">
        <f>Input!A685</f>
        <v/>
      </c>
      <c r="C686" s="189" t="str">
        <f>IF(ISERROR(IF(AND(Input!$A685="",SUMPRODUCT(--(LEN(Input!$A686:'Input'!$A$1006)&gt;0))&lt;&gt;0),"Row is skipped.",IF(AND(Input!$A685="",Input!$A686=""),"", IF(Input!B685="","Data is missing.","")))),"",IF(AND(Input!$A685="",SUMPRODUCT(--(LEN(Input!$A686:'Input'!$A$1006)&gt;0))&lt;&gt;0),"Row is skipped.",IF(AND(Input!$A685="",Input!$A686=""),"", IF(Input!B685="","Data is missing.",""))))</f>
        <v/>
      </c>
      <c r="D686" s="189" t="str">
        <f>IF(ISERROR(IF(AND(Input!$A685="",SUMPRODUCT(--(LEN(Input!$A686:'Input'!$A$1006)&gt;0))&lt;&gt;0),"Row is skipped.",IF(AND(Input!$A685="",Input!$A686=""),"", IF(Input!C685="","Data is missing.","")))),"",IF(AND(Input!$A685="",SUMPRODUCT(--(LEN(Input!$A686:'Input'!$A$1006)&gt;0))&lt;&gt;0),"Row is skipped.",IF(AND(Input!$A685="",Input!$A686=""),"", IF(Input!C685="","Data is missing.",""))))</f>
        <v/>
      </c>
      <c r="E686" s="189" t="str">
        <f>IF(ISERROR(IF(AND(Input!$A685="",SUMPRODUCT(--(LEN(Input!$A686:'Input'!$A$1006)&gt;0))&lt;&gt;0),"Row is skipped.",IF(AND(Input!$A685="",Input!$A686=""),"", IF(Input!D685="","Data is missing.","")))),"",IF(AND(Input!$A685="",SUMPRODUCT(--(LEN(Input!$A686:'Input'!$A$1006)&gt;0))&lt;&gt;0),"Row is skipped.",IF(AND(Input!$A685="",Input!$A686=""),"", IF(Input!D685="","Data is missing.",""))))</f>
        <v/>
      </c>
      <c r="F686" s="189" t="str">
        <f>IF(ISERROR(IF(AND(Input!$A685="",SUMPRODUCT(--(LEN(Input!$A686:'Input'!$A$1006)&gt;0))&lt;&gt;0),"Row is skipped.",IF(AND(Input!$A685="",Input!$A686=""),"", IF(Input!E685="","Data is missing.","")))),"",IF(AND(Input!$A685="",SUMPRODUCT(--(LEN(Input!$A686:'Input'!$A$1006)&gt;0))&lt;&gt;0),"Row is skipped.",IF(AND(Input!$A685="",Input!$A686=""),"", IF(Input!E685="","Data is missing.",""))))</f>
        <v/>
      </c>
      <c r="G686" s="189" t="str">
        <f>IF(ISERROR(IF(AND(Input!$A685="",SUMPRODUCT(--(LEN(Input!$A686:'Input'!$A$1006)&gt;0))&lt;&gt;0),"Row is skipped.",IF(AND(Input!$A685="",Input!$A686=""),"", IF(Input!F685="","Data is missing.","")))),"",IF(AND(Input!$A685="",SUMPRODUCT(--(LEN(Input!$A686:'Input'!$A$1006)&gt;0))&lt;&gt;0),"Row is skipped.",IF(AND(Input!$A685="",Input!$A686=""),"", IF(Input!F685="","Data is missing.",""))))</f>
        <v/>
      </c>
      <c r="H686" s="190" t="str">
        <f>IF(ISERROR(IF(AND(Input!$A685="",SUMPRODUCT(--(LEN(Input!$A686:'Input'!$A$1006)&gt;0))&lt;&gt;0),"Row is skipped.",IF(AND(Input!$A685="",Input!$A686=""),"", IF(Input!G685="","Data is missing.","")))),"",IF(AND(Input!$A685="",SUMPRODUCT(--(LEN(Input!$A686:'Input'!$A$1006)&gt;0))&lt;&gt;0),"Row is skipped.",IF(AND(Input!$A685="",Input!$A686=""),"", IF(Input!G685="","Data is missing.",""))))</f>
        <v/>
      </c>
      <c r="I686" s="156"/>
      <c r="J686" s="191" t="str">
        <f>IFERROR(VLOOKUP(VLOOKUP(Input!$D685,'Measure List'!$A:$AN,40,FALSE),UIR!$A$1:$Q$27,17,FALSE),"")</f>
        <v/>
      </c>
      <c r="K686" s="192" t="str">
        <f>IFERROR(VLOOKUP(Input!$D685,'Measure List'!$A:$AN,40,FALSE),"")</f>
        <v/>
      </c>
      <c r="L686" s="156"/>
      <c r="M686" s="193" t="str">
        <f>IF(B686="","",IF(AND(Input!H685="",IFERROR(VLOOKUP(K686,UIR!$A$2:$P$21,2,FALSE),"")&lt;&gt;""),"Data is Missing.",""))</f>
        <v/>
      </c>
      <c r="N686" s="194" t="str">
        <f>IF(B686="","",IF(AND(Input!I685="",IFERROR(VLOOKUP(K686,UIR!$A$2:$P$21,3,FALSE),"")&lt;&gt;""),"Data is Missing.",""))</f>
        <v/>
      </c>
      <c r="O686" s="194" t="str">
        <f>IF(B686="","",IF(AND(Input!J685="",IFERROR(VLOOKUP(K686,UIR!$A$2:$P$21,4,FALSE),"")&lt;&gt;""),"Data is Missing.",""))</f>
        <v/>
      </c>
      <c r="P686" s="194" t="str">
        <f>IF(B686="","",IF(AND(Input!K685="",IFERROR(VLOOKUP(K686,UIR!$A$2:$P$21,5,FALSE),"")&lt;&gt;""),"Data is Missing.",""))</f>
        <v/>
      </c>
      <c r="Q686" s="194" t="str">
        <f>IF(B686="","",IF(AND(Input!L685="",IFERROR(VLOOKUP(K686,UIR!$A$2:$P$21,6,FALSE),"")&lt;&gt;""),"Data is Missing.",""))</f>
        <v/>
      </c>
      <c r="R686" s="194" t="str">
        <f>IF(B686="","",IF(AND(Input!M685="",IFERROR(VLOOKUP(K686,UIR!$A$2:$P$21,7,FALSE),"")&lt;&gt;""),"Data is Missing.",""))</f>
        <v/>
      </c>
      <c r="S686" s="194" t="str">
        <f>IF(B686="","",IF(AND(Input!P685="",IFERROR(VLOOKUP(K686,UIR!$A$2:$P$21,8,FALSE),"")&lt;&gt;""),"Data is Missing.",""))</f>
        <v/>
      </c>
      <c r="T686" s="194" t="str">
        <f>IF(B686="","",IF(AND(Input!Q685="",IFERROR(VLOOKUP(K686,UIR!$A$2:$P$21,9,FALSE),"")&lt;&gt;""),"Data is Missing.",""))</f>
        <v/>
      </c>
      <c r="U686" s="194"/>
      <c r="V686" s="194" t="str">
        <f>IF(B686="","",IF(AND(Input!S685="",IFERROR(VLOOKUP(K686,UIR!$A$2:$P$21,11,FALSE),"")&lt;&gt;""),"Data is Missing.",""))</f>
        <v/>
      </c>
      <c r="W686" s="194" t="str">
        <f>IF(B686="","",IF(AND(Input!T685="",IFERROR(VLOOKUP(K686,UIR!$A$2:$P$21,12,FALSE),"")&lt;&gt;""),"Data is Missing.",""))</f>
        <v/>
      </c>
      <c r="X686" s="194" t="str">
        <f>IF(B686="","",IF(AND(Input!V685="",IFERROR(VLOOKUP(K686,UIR!$A$2:$P$21,13,FALSE),"")&lt;&gt;""),"Data is Missing.",""))</f>
        <v/>
      </c>
      <c r="Y686" s="194" t="str">
        <f>IF(B686="","",IF(AND(Input!W685="",IFERROR(VLOOKUP(K686,UIR!$A$2:$P$21,14,FALSE),"")&lt;&gt;""),"Data is Missing.",""))</f>
        <v/>
      </c>
      <c r="Z686" s="194" t="str">
        <f>IF(B686="","",IF(AND(Input!X685="",IFERROR(VLOOKUP(K686,UIR!$A$2:$P$21,15,FALSE),"")&lt;&gt;""),"Data is Missing.",""))</f>
        <v/>
      </c>
      <c r="AA686" s="195" t="str">
        <f>IF(B686="","",IF(AND(Input!Y685="",IFERROR(VLOOKUP(K686,UIR!$A$2:$P$21,16,FALSE),"")&lt;&gt;""),"Data is Missing.",""))</f>
        <v/>
      </c>
      <c r="AC686" s="202" t="str">
        <f>IF(ISERROR(IF(Input!D685="","",IF(ISERROR(VLOOKUP(Input!D685,'Measure List'!$A$2:$A$30000,1,0)),"Invalid RefNo",""))),"",IF(Input!D685="","",IF(ISERROR(VLOOKUP(Input!D685,'Measure List'!$A$2:$A$30000,1,0)),"Invalid RefNo","")))</f>
        <v/>
      </c>
      <c r="AD686" s="156"/>
      <c r="AE686" s="156"/>
      <c r="AF686" s="156"/>
      <c r="AG686" s="156"/>
      <c r="AH686" s="156"/>
      <c r="AI686" s="156"/>
      <c r="AJ686" s="156"/>
      <c r="AK686" s="156"/>
      <c r="AL686" s="203" t="str">
        <f>IF(COUNTIF(Dropdowns!$K$2:$K$7,Input!S685)&gt;0,"",IF(Input!S685="","","Invalid Type"))</f>
        <v/>
      </c>
      <c r="AN686" s="204" t="str">
        <f>IF(Input!C685="","",IF(ISNUMBER(VALUE(Input!C685)),"","Needs to be a number."))</f>
        <v/>
      </c>
      <c r="AO686" s="205" t="str">
        <f>IF(Input!E685="","",IF(ISNUMBER(VALUE(Input!E685)),"","Needs to be a number."))</f>
        <v/>
      </c>
      <c r="AP686" s="205" t="str">
        <f>IF(Input!N685="","",IF(ISNUMBER(VALUE(Input!N685)),"","Needs to be a number."))</f>
        <v/>
      </c>
      <c r="AQ686" s="205" t="str">
        <f>IF(Input!O685="","",IF(ISNUMBER(VALUE(Input!O685)),"","Needs to be a number."))</f>
        <v/>
      </c>
      <c r="AR686" s="205" t="str">
        <f>IF(Input!V685="","",IF(ISNUMBER(VALUE(Input!V685)),"","Needs to be a number."))</f>
        <v/>
      </c>
      <c r="AS686" s="205" t="str">
        <f>IF(Input!W685="","",IF(ISNUMBER(VALUE(Input!W685)),"","Needs to be a number."))</f>
        <v/>
      </c>
      <c r="AT686" s="205" t="str">
        <f>IF(Input!X685="","",IF(ISNUMBER(VALUE(Input!X685)),"","Needs to be a number."))</f>
        <v/>
      </c>
      <c r="AU686" s="206" t="str">
        <f>IF(Input!Y685="","",IF(ISNUMBER(VALUE(Input!Y685)),"","Needs to be a number."))</f>
        <v/>
      </c>
      <c r="AW686" s="259" t="str">
        <f>IF(OR(VALUE(Input!C685)&lt;0,VALUE(Input!C685)&gt;100), "Invalid EEI %","")</f>
        <v/>
      </c>
      <c r="AX686" s="207"/>
      <c r="AY686" s="278" t="str">
        <f>IF(Input!E685="","",IF(VALUE(Input!E685)=0,"Do not enter 0.",""))</f>
        <v/>
      </c>
    </row>
    <row r="687" spans="2:51" x14ac:dyDescent="0.3">
      <c r="B687" s="188" t="str">
        <f>Input!A686</f>
        <v/>
      </c>
      <c r="C687" s="189" t="str">
        <f>IF(ISERROR(IF(AND(Input!$A686="",SUMPRODUCT(--(LEN(Input!$A687:'Input'!$A$1006)&gt;0))&lt;&gt;0),"Row is skipped.",IF(AND(Input!$A686="",Input!$A687=""),"", IF(Input!B686="","Data is missing.","")))),"",IF(AND(Input!$A686="",SUMPRODUCT(--(LEN(Input!$A687:'Input'!$A$1006)&gt;0))&lt;&gt;0),"Row is skipped.",IF(AND(Input!$A686="",Input!$A687=""),"", IF(Input!B686="","Data is missing.",""))))</f>
        <v/>
      </c>
      <c r="D687" s="189" t="str">
        <f>IF(ISERROR(IF(AND(Input!$A686="",SUMPRODUCT(--(LEN(Input!$A687:'Input'!$A$1006)&gt;0))&lt;&gt;0),"Row is skipped.",IF(AND(Input!$A686="",Input!$A687=""),"", IF(Input!C686="","Data is missing.","")))),"",IF(AND(Input!$A686="",SUMPRODUCT(--(LEN(Input!$A687:'Input'!$A$1006)&gt;0))&lt;&gt;0),"Row is skipped.",IF(AND(Input!$A686="",Input!$A687=""),"", IF(Input!C686="","Data is missing.",""))))</f>
        <v/>
      </c>
      <c r="E687" s="189" t="str">
        <f>IF(ISERROR(IF(AND(Input!$A686="",SUMPRODUCT(--(LEN(Input!$A687:'Input'!$A$1006)&gt;0))&lt;&gt;0),"Row is skipped.",IF(AND(Input!$A686="",Input!$A687=""),"", IF(Input!D686="","Data is missing.","")))),"",IF(AND(Input!$A686="",SUMPRODUCT(--(LEN(Input!$A687:'Input'!$A$1006)&gt;0))&lt;&gt;0),"Row is skipped.",IF(AND(Input!$A686="",Input!$A687=""),"", IF(Input!D686="","Data is missing.",""))))</f>
        <v/>
      </c>
      <c r="F687" s="189" t="str">
        <f>IF(ISERROR(IF(AND(Input!$A686="",SUMPRODUCT(--(LEN(Input!$A687:'Input'!$A$1006)&gt;0))&lt;&gt;0),"Row is skipped.",IF(AND(Input!$A686="",Input!$A687=""),"", IF(Input!E686="","Data is missing.","")))),"",IF(AND(Input!$A686="",SUMPRODUCT(--(LEN(Input!$A687:'Input'!$A$1006)&gt;0))&lt;&gt;0),"Row is skipped.",IF(AND(Input!$A686="",Input!$A687=""),"", IF(Input!E686="","Data is missing.",""))))</f>
        <v/>
      </c>
      <c r="G687" s="189" t="str">
        <f>IF(ISERROR(IF(AND(Input!$A686="",SUMPRODUCT(--(LEN(Input!$A687:'Input'!$A$1006)&gt;0))&lt;&gt;0),"Row is skipped.",IF(AND(Input!$A686="",Input!$A687=""),"", IF(Input!F686="","Data is missing.","")))),"",IF(AND(Input!$A686="",SUMPRODUCT(--(LEN(Input!$A687:'Input'!$A$1006)&gt;0))&lt;&gt;0),"Row is skipped.",IF(AND(Input!$A686="",Input!$A687=""),"", IF(Input!F686="","Data is missing.",""))))</f>
        <v/>
      </c>
      <c r="H687" s="190" t="str">
        <f>IF(ISERROR(IF(AND(Input!$A686="",SUMPRODUCT(--(LEN(Input!$A687:'Input'!$A$1006)&gt;0))&lt;&gt;0),"Row is skipped.",IF(AND(Input!$A686="",Input!$A687=""),"", IF(Input!G686="","Data is missing.","")))),"",IF(AND(Input!$A686="",SUMPRODUCT(--(LEN(Input!$A687:'Input'!$A$1006)&gt;0))&lt;&gt;0),"Row is skipped.",IF(AND(Input!$A686="",Input!$A687=""),"", IF(Input!G686="","Data is missing.",""))))</f>
        <v/>
      </c>
      <c r="I687" s="156"/>
      <c r="J687" s="191" t="str">
        <f>IFERROR(VLOOKUP(VLOOKUP(Input!$D686,'Measure List'!$A:$AN,40,FALSE),UIR!$A$1:$Q$27,17,FALSE),"")</f>
        <v/>
      </c>
      <c r="K687" s="192" t="str">
        <f>IFERROR(VLOOKUP(Input!$D686,'Measure List'!$A:$AN,40,FALSE),"")</f>
        <v/>
      </c>
      <c r="L687" s="156"/>
      <c r="M687" s="193" t="str">
        <f>IF(B687="","",IF(AND(Input!H686="",IFERROR(VLOOKUP(K687,UIR!$A$2:$P$21,2,FALSE),"")&lt;&gt;""),"Data is Missing.",""))</f>
        <v/>
      </c>
      <c r="N687" s="194" t="str">
        <f>IF(B687="","",IF(AND(Input!I686="",IFERROR(VLOOKUP(K687,UIR!$A$2:$P$21,3,FALSE),"")&lt;&gt;""),"Data is Missing.",""))</f>
        <v/>
      </c>
      <c r="O687" s="194" t="str">
        <f>IF(B687="","",IF(AND(Input!J686="",IFERROR(VLOOKUP(K687,UIR!$A$2:$P$21,4,FALSE),"")&lt;&gt;""),"Data is Missing.",""))</f>
        <v/>
      </c>
      <c r="P687" s="194" t="str">
        <f>IF(B687="","",IF(AND(Input!K686="",IFERROR(VLOOKUP(K687,UIR!$A$2:$P$21,5,FALSE),"")&lt;&gt;""),"Data is Missing.",""))</f>
        <v/>
      </c>
      <c r="Q687" s="194" t="str">
        <f>IF(B687="","",IF(AND(Input!L686="",IFERROR(VLOOKUP(K687,UIR!$A$2:$P$21,6,FALSE),"")&lt;&gt;""),"Data is Missing.",""))</f>
        <v/>
      </c>
      <c r="R687" s="194" t="str">
        <f>IF(B687="","",IF(AND(Input!M686="",IFERROR(VLOOKUP(K687,UIR!$A$2:$P$21,7,FALSE),"")&lt;&gt;""),"Data is Missing.",""))</f>
        <v/>
      </c>
      <c r="S687" s="194" t="str">
        <f>IF(B687="","",IF(AND(Input!P686="",IFERROR(VLOOKUP(K687,UIR!$A$2:$P$21,8,FALSE),"")&lt;&gt;""),"Data is Missing.",""))</f>
        <v/>
      </c>
      <c r="T687" s="194" t="str">
        <f>IF(B687="","",IF(AND(Input!Q686="",IFERROR(VLOOKUP(K687,UIR!$A$2:$P$21,9,FALSE),"")&lt;&gt;""),"Data is Missing.",""))</f>
        <v/>
      </c>
      <c r="U687" s="194"/>
      <c r="V687" s="194" t="str">
        <f>IF(B687="","",IF(AND(Input!S686="",IFERROR(VLOOKUP(K687,UIR!$A$2:$P$21,11,FALSE),"")&lt;&gt;""),"Data is Missing.",""))</f>
        <v/>
      </c>
      <c r="W687" s="194" t="str">
        <f>IF(B687="","",IF(AND(Input!T686="",IFERROR(VLOOKUP(K687,UIR!$A$2:$P$21,12,FALSE),"")&lt;&gt;""),"Data is Missing.",""))</f>
        <v/>
      </c>
      <c r="X687" s="194" t="str">
        <f>IF(B687="","",IF(AND(Input!V686="",IFERROR(VLOOKUP(K687,UIR!$A$2:$P$21,13,FALSE),"")&lt;&gt;""),"Data is Missing.",""))</f>
        <v/>
      </c>
      <c r="Y687" s="194" t="str">
        <f>IF(B687="","",IF(AND(Input!W686="",IFERROR(VLOOKUP(K687,UIR!$A$2:$P$21,14,FALSE),"")&lt;&gt;""),"Data is Missing.",""))</f>
        <v/>
      </c>
      <c r="Z687" s="194" t="str">
        <f>IF(B687="","",IF(AND(Input!X686="",IFERROR(VLOOKUP(K687,UIR!$A$2:$P$21,15,FALSE),"")&lt;&gt;""),"Data is Missing.",""))</f>
        <v/>
      </c>
      <c r="AA687" s="195" t="str">
        <f>IF(B687="","",IF(AND(Input!Y686="",IFERROR(VLOOKUP(K687,UIR!$A$2:$P$21,16,FALSE),"")&lt;&gt;""),"Data is Missing.",""))</f>
        <v/>
      </c>
      <c r="AC687" s="202" t="str">
        <f>IF(ISERROR(IF(Input!D686="","",IF(ISERROR(VLOOKUP(Input!D686,'Measure List'!$A$2:$A$30000,1,0)),"Invalid RefNo",""))),"",IF(Input!D686="","",IF(ISERROR(VLOOKUP(Input!D686,'Measure List'!$A$2:$A$30000,1,0)),"Invalid RefNo","")))</f>
        <v/>
      </c>
      <c r="AD687" s="156"/>
      <c r="AE687" s="156"/>
      <c r="AF687" s="156"/>
      <c r="AG687" s="156"/>
      <c r="AH687" s="156"/>
      <c r="AI687" s="156"/>
      <c r="AJ687" s="156"/>
      <c r="AK687" s="156"/>
      <c r="AL687" s="203" t="str">
        <f>IF(COUNTIF(Dropdowns!$K$2:$K$7,Input!S686)&gt;0,"",IF(Input!S686="","","Invalid Type"))</f>
        <v/>
      </c>
      <c r="AN687" s="204" t="str">
        <f>IF(Input!C686="","",IF(ISNUMBER(VALUE(Input!C686)),"","Needs to be a number."))</f>
        <v/>
      </c>
      <c r="AO687" s="205" t="str">
        <f>IF(Input!E686="","",IF(ISNUMBER(VALUE(Input!E686)),"","Needs to be a number."))</f>
        <v/>
      </c>
      <c r="AP687" s="205" t="str">
        <f>IF(Input!N686="","",IF(ISNUMBER(VALUE(Input!N686)),"","Needs to be a number."))</f>
        <v/>
      </c>
      <c r="AQ687" s="205" t="str">
        <f>IF(Input!O686="","",IF(ISNUMBER(VALUE(Input!O686)),"","Needs to be a number."))</f>
        <v/>
      </c>
      <c r="AR687" s="205" t="str">
        <f>IF(Input!V686="","",IF(ISNUMBER(VALUE(Input!V686)),"","Needs to be a number."))</f>
        <v/>
      </c>
      <c r="AS687" s="205" t="str">
        <f>IF(Input!W686="","",IF(ISNUMBER(VALUE(Input!W686)),"","Needs to be a number."))</f>
        <v/>
      </c>
      <c r="AT687" s="205" t="str">
        <f>IF(Input!X686="","",IF(ISNUMBER(VALUE(Input!X686)),"","Needs to be a number."))</f>
        <v/>
      </c>
      <c r="AU687" s="206" t="str">
        <f>IF(Input!Y686="","",IF(ISNUMBER(VALUE(Input!Y686)),"","Needs to be a number."))</f>
        <v/>
      </c>
      <c r="AW687" s="259" t="str">
        <f>IF(OR(VALUE(Input!C686)&lt;0,VALUE(Input!C686)&gt;100), "Invalid EEI %","")</f>
        <v/>
      </c>
      <c r="AX687" s="207"/>
      <c r="AY687" s="278" t="str">
        <f>IF(Input!E686="","",IF(VALUE(Input!E686)=0,"Do not enter 0.",""))</f>
        <v/>
      </c>
    </row>
    <row r="688" spans="2:51" x14ac:dyDescent="0.3">
      <c r="B688" s="188" t="str">
        <f>Input!A687</f>
        <v/>
      </c>
      <c r="C688" s="189" t="str">
        <f>IF(ISERROR(IF(AND(Input!$A687="",SUMPRODUCT(--(LEN(Input!$A688:'Input'!$A$1006)&gt;0))&lt;&gt;0),"Row is skipped.",IF(AND(Input!$A687="",Input!$A688=""),"", IF(Input!B687="","Data is missing.","")))),"",IF(AND(Input!$A687="",SUMPRODUCT(--(LEN(Input!$A688:'Input'!$A$1006)&gt;0))&lt;&gt;0),"Row is skipped.",IF(AND(Input!$A687="",Input!$A688=""),"", IF(Input!B687="","Data is missing.",""))))</f>
        <v/>
      </c>
      <c r="D688" s="189" t="str">
        <f>IF(ISERROR(IF(AND(Input!$A687="",SUMPRODUCT(--(LEN(Input!$A688:'Input'!$A$1006)&gt;0))&lt;&gt;0),"Row is skipped.",IF(AND(Input!$A687="",Input!$A688=""),"", IF(Input!C687="","Data is missing.","")))),"",IF(AND(Input!$A687="",SUMPRODUCT(--(LEN(Input!$A688:'Input'!$A$1006)&gt;0))&lt;&gt;0),"Row is skipped.",IF(AND(Input!$A687="",Input!$A688=""),"", IF(Input!C687="","Data is missing.",""))))</f>
        <v/>
      </c>
      <c r="E688" s="189" t="str">
        <f>IF(ISERROR(IF(AND(Input!$A687="",SUMPRODUCT(--(LEN(Input!$A688:'Input'!$A$1006)&gt;0))&lt;&gt;0),"Row is skipped.",IF(AND(Input!$A687="",Input!$A688=""),"", IF(Input!D687="","Data is missing.","")))),"",IF(AND(Input!$A687="",SUMPRODUCT(--(LEN(Input!$A688:'Input'!$A$1006)&gt;0))&lt;&gt;0),"Row is skipped.",IF(AND(Input!$A687="",Input!$A688=""),"", IF(Input!D687="","Data is missing.",""))))</f>
        <v/>
      </c>
      <c r="F688" s="189" t="str">
        <f>IF(ISERROR(IF(AND(Input!$A687="",SUMPRODUCT(--(LEN(Input!$A688:'Input'!$A$1006)&gt;0))&lt;&gt;0),"Row is skipped.",IF(AND(Input!$A687="",Input!$A688=""),"", IF(Input!E687="","Data is missing.","")))),"",IF(AND(Input!$A687="",SUMPRODUCT(--(LEN(Input!$A688:'Input'!$A$1006)&gt;0))&lt;&gt;0),"Row is skipped.",IF(AND(Input!$A687="",Input!$A688=""),"", IF(Input!E687="","Data is missing.",""))))</f>
        <v/>
      </c>
      <c r="G688" s="189" t="str">
        <f>IF(ISERROR(IF(AND(Input!$A687="",SUMPRODUCT(--(LEN(Input!$A688:'Input'!$A$1006)&gt;0))&lt;&gt;0),"Row is skipped.",IF(AND(Input!$A687="",Input!$A688=""),"", IF(Input!F687="","Data is missing.","")))),"",IF(AND(Input!$A687="",SUMPRODUCT(--(LEN(Input!$A688:'Input'!$A$1006)&gt;0))&lt;&gt;0),"Row is skipped.",IF(AND(Input!$A687="",Input!$A688=""),"", IF(Input!F687="","Data is missing.",""))))</f>
        <v/>
      </c>
      <c r="H688" s="190" t="str">
        <f>IF(ISERROR(IF(AND(Input!$A687="",SUMPRODUCT(--(LEN(Input!$A688:'Input'!$A$1006)&gt;0))&lt;&gt;0),"Row is skipped.",IF(AND(Input!$A687="",Input!$A688=""),"", IF(Input!G687="","Data is missing.","")))),"",IF(AND(Input!$A687="",SUMPRODUCT(--(LEN(Input!$A688:'Input'!$A$1006)&gt;0))&lt;&gt;0),"Row is skipped.",IF(AND(Input!$A687="",Input!$A688=""),"", IF(Input!G687="","Data is missing.",""))))</f>
        <v/>
      </c>
      <c r="I688" s="156"/>
      <c r="J688" s="191" t="str">
        <f>IFERROR(VLOOKUP(VLOOKUP(Input!$D687,'Measure List'!$A:$AN,40,FALSE),UIR!$A$1:$Q$27,17,FALSE),"")</f>
        <v/>
      </c>
      <c r="K688" s="192" t="str">
        <f>IFERROR(VLOOKUP(Input!$D687,'Measure List'!$A:$AN,40,FALSE),"")</f>
        <v/>
      </c>
      <c r="L688" s="156"/>
      <c r="M688" s="193" t="str">
        <f>IF(B688="","",IF(AND(Input!H687="",IFERROR(VLOOKUP(K688,UIR!$A$2:$P$21,2,FALSE),"")&lt;&gt;""),"Data is Missing.",""))</f>
        <v/>
      </c>
      <c r="N688" s="194" t="str">
        <f>IF(B688="","",IF(AND(Input!I687="",IFERROR(VLOOKUP(K688,UIR!$A$2:$P$21,3,FALSE),"")&lt;&gt;""),"Data is Missing.",""))</f>
        <v/>
      </c>
      <c r="O688" s="194" t="str">
        <f>IF(B688="","",IF(AND(Input!J687="",IFERROR(VLOOKUP(K688,UIR!$A$2:$P$21,4,FALSE),"")&lt;&gt;""),"Data is Missing.",""))</f>
        <v/>
      </c>
      <c r="P688" s="194" t="str">
        <f>IF(B688="","",IF(AND(Input!K687="",IFERROR(VLOOKUP(K688,UIR!$A$2:$P$21,5,FALSE),"")&lt;&gt;""),"Data is Missing.",""))</f>
        <v/>
      </c>
      <c r="Q688" s="194" t="str">
        <f>IF(B688="","",IF(AND(Input!L687="",IFERROR(VLOOKUP(K688,UIR!$A$2:$P$21,6,FALSE),"")&lt;&gt;""),"Data is Missing.",""))</f>
        <v/>
      </c>
      <c r="R688" s="194" t="str">
        <f>IF(B688="","",IF(AND(Input!M687="",IFERROR(VLOOKUP(K688,UIR!$A$2:$P$21,7,FALSE),"")&lt;&gt;""),"Data is Missing.",""))</f>
        <v/>
      </c>
      <c r="S688" s="194" t="str">
        <f>IF(B688="","",IF(AND(Input!P687="",IFERROR(VLOOKUP(K688,UIR!$A$2:$P$21,8,FALSE),"")&lt;&gt;""),"Data is Missing.",""))</f>
        <v/>
      </c>
      <c r="T688" s="194" t="str">
        <f>IF(B688="","",IF(AND(Input!Q687="",IFERROR(VLOOKUP(K688,UIR!$A$2:$P$21,9,FALSE),"")&lt;&gt;""),"Data is Missing.",""))</f>
        <v/>
      </c>
      <c r="U688" s="194"/>
      <c r="V688" s="194" t="str">
        <f>IF(B688="","",IF(AND(Input!S687="",IFERROR(VLOOKUP(K688,UIR!$A$2:$P$21,11,FALSE),"")&lt;&gt;""),"Data is Missing.",""))</f>
        <v/>
      </c>
      <c r="W688" s="194" t="str">
        <f>IF(B688="","",IF(AND(Input!T687="",IFERROR(VLOOKUP(K688,UIR!$A$2:$P$21,12,FALSE),"")&lt;&gt;""),"Data is Missing.",""))</f>
        <v/>
      </c>
      <c r="X688" s="194" t="str">
        <f>IF(B688="","",IF(AND(Input!V687="",IFERROR(VLOOKUP(K688,UIR!$A$2:$P$21,13,FALSE),"")&lt;&gt;""),"Data is Missing.",""))</f>
        <v/>
      </c>
      <c r="Y688" s="194" t="str">
        <f>IF(B688="","",IF(AND(Input!W687="",IFERROR(VLOOKUP(K688,UIR!$A$2:$P$21,14,FALSE),"")&lt;&gt;""),"Data is Missing.",""))</f>
        <v/>
      </c>
      <c r="Z688" s="194" t="str">
        <f>IF(B688="","",IF(AND(Input!X687="",IFERROR(VLOOKUP(K688,UIR!$A$2:$P$21,15,FALSE),"")&lt;&gt;""),"Data is Missing.",""))</f>
        <v/>
      </c>
      <c r="AA688" s="195" t="str">
        <f>IF(B688="","",IF(AND(Input!Y687="",IFERROR(VLOOKUP(K688,UIR!$A$2:$P$21,16,FALSE),"")&lt;&gt;""),"Data is Missing.",""))</f>
        <v/>
      </c>
      <c r="AC688" s="202" t="str">
        <f>IF(ISERROR(IF(Input!D687="","",IF(ISERROR(VLOOKUP(Input!D687,'Measure List'!$A$2:$A$30000,1,0)),"Invalid RefNo",""))),"",IF(Input!D687="","",IF(ISERROR(VLOOKUP(Input!D687,'Measure List'!$A$2:$A$30000,1,0)),"Invalid RefNo","")))</f>
        <v/>
      </c>
      <c r="AD688" s="156"/>
      <c r="AE688" s="156"/>
      <c r="AF688" s="156"/>
      <c r="AG688" s="156"/>
      <c r="AH688" s="156"/>
      <c r="AI688" s="156"/>
      <c r="AJ688" s="156"/>
      <c r="AK688" s="156"/>
      <c r="AL688" s="203" t="str">
        <f>IF(COUNTIF(Dropdowns!$K$2:$K$7,Input!S687)&gt;0,"",IF(Input!S687="","","Invalid Type"))</f>
        <v/>
      </c>
      <c r="AN688" s="204" t="str">
        <f>IF(Input!C687="","",IF(ISNUMBER(VALUE(Input!C687)),"","Needs to be a number."))</f>
        <v/>
      </c>
      <c r="AO688" s="205" t="str">
        <f>IF(Input!E687="","",IF(ISNUMBER(VALUE(Input!E687)),"","Needs to be a number."))</f>
        <v/>
      </c>
      <c r="AP688" s="205" t="str">
        <f>IF(Input!N687="","",IF(ISNUMBER(VALUE(Input!N687)),"","Needs to be a number."))</f>
        <v/>
      </c>
      <c r="AQ688" s="205" t="str">
        <f>IF(Input!O687="","",IF(ISNUMBER(VALUE(Input!O687)),"","Needs to be a number."))</f>
        <v/>
      </c>
      <c r="AR688" s="205" t="str">
        <f>IF(Input!V687="","",IF(ISNUMBER(VALUE(Input!V687)),"","Needs to be a number."))</f>
        <v/>
      </c>
      <c r="AS688" s="205" t="str">
        <f>IF(Input!W687="","",IF(ISNUMBER(VALUE(Input!W687)),"","Needs to be a number."))</f>
        <v/>
      </c>
      <c r="AT688" s="205" t="str">
        <f>IF(Input!X687="","",IF(ISNUMBER(VALUE(Input!X687)),"","Needs to be a number."))</f>
        <v/>
      </c>
      <c r="AU688" s="206" t="str">
        <f>IF(Input!Y687="","",IF(ISNUMBER(VALUE(Input!Y687)),"","Needs to be a number."))</f>
        <v/>
      </c>
      <c r="AW688" s="259" t="str">
        <f>IF(OR(VALUE(Input!C687)&lt;0,VALUE(Input!C687)&gt;100), "Invalid EEI %","")</f>
        <v/>
      </c>
      <c r="AX688" s="207"/>
      <c r="AY688" s="278" t="str">
        <f>IF(Input!E687="","",IF(VALUE(Input!E687)=0,"Do not enter 0.",""))</f>
        <v/>
      </c>
    </row>
    <row r="689" spans="2:51" x14ac:dyDescent="0.3">
      <c r="B689" s="188" t="str">
        <f>Input!A688</f>
        <v/>
      </c>
      <c r="C689" s="189" t="str">
        <f>IF(ISERROR(IF(AND(Input!$A688="",SUMPRODUCT(--(LEN(Input!$A689:'Input'!$A$1006)&gt;0))&lt;&gt;0),"Row is skipped.",IF(AND(Input!$A688="",Input!$A689=""),"", IF(Input!B688="","Data is missing.","")))),"",IF(AND(Input!$A688="",SUMPRODUCT(--(LEN(Input!$A689:'Input'!$A$1006)&gt;0))&lt;&gt;0),"Row is skipped.",IF(AND(Input!$A688="",Input!$A689=""),"", IF(Input!B688="","Data is missing.",""))))</f>
        <v/>
      </c>
      <c r="D689" s="189" t="str">
        <f>IF(ISERROR(IF(AND(Input!$A688="",SUMPRODUCT(--(LEN(Input!$A689:'Input'!$A$1006)&gt;0))&lt;&gt;0),"Row is skipped.",IF(AND(Input!$A688="",Input!$A689=""),"", IF(Input!C688="","Data is missing.","")))),"",IF(AND(Input!$A688="",SUMPRODUCT(--(LEN(Input!$A689:'Input'!$A$1006)&gt;0))&lt;&gt;0),"Row is skipped.",IF(AND(Input!$A688="",Input!$A689=""),"", IF(Input!C688="","Data is missing.",""))))</f>
        <v/>
      </c>
      <c r="E689" s="189" t="str">
        <f>IF(ISERROR(IF(AND(Input!$A688="",SUMPRODUCT(--(LEN(Input!$A689:'Input'!$A$1006)&gt;0))&lt;&gt;0),"Row is skipped.",IF(AND(Input!$A688="",Input!$A689=""),"", IF(Input!D688="","Data is missing.","")))),"",IF(AND(Input!$A688="",SUMPRODUCT(--(LEN(Input!$A689:'Input'!$A$1006)&gt;0))&lt;&gt;0),"Row is skipped.",IF(AND(Input!$A688="",Input!$A689=""),"", IF(Input!D688="","Data is missing.",""))))</f>
        <v/>
      </c>
      <c r="F689" s="189" t="str">
        <f>IF(ISERROR(IF(AND(Input!$A688="",SUMPRODUCT(--(LEN(Input!$A689:'Input'!$A$1006)&gt;0))&lt;&gt;0),"Row is skipped.",IF(AND(Input!$A688="",Input!$A689=""),"", IF(Input!E688="","Data is missing.","")))),"",IF(AND(Input!$A688="",SUMPRODUCT(--(LEN(Input!$A689:'Input'!$A$1006)&gt;0))&lt;&gt;0),"Row is skipped.",IF(AND(Input!$A688="",Input!$A689=""),"", IF(Input!E688="","Data is missing.",""))))</f>
        <v/>
      </c>
      <c r="G689" s="189" t="str">
        <f>IF(ISERROR(IF(AND(Input!$A688="",SUMPRODUCT(--(LEN(Input!$A689:'Input'!$A$1006)&gt;0))&lt;&gt;0),"Row is skipped.",IF(AND(Input!$A688="",Input!$A689=""),"", IF(Input!F688="","Data is missing.","")))),"",IF(AND(Input!$A688="",SUMPRODUCT(--(LEN(Input!$A689:'Input'!$A$1006)&gt;0))&lt;&gt;0),"Row is skipped.",IF(AND(Input!$A688="",Input!$A689=""),"", IF(Input!F688="","Data is missing.",""))))</f>
        <v/>
      </c>
      <c r="H689" s="190" t="str">
        <f>IF(ISERROR(IF(AND(Input!$A688="",SUMPRODUCT(--(LEN(Input!$A689:'Input'!$A$1006)&gt;0))&lt;&gt;0),"Row is skipped.",IF(AND(Input!$A688="",Input!$A689=""),"", IF(Input!G688="","Data is missing.","")))),"",IF(AND(Input!$A688="",SUMPRODUCT(--(LEN(Input!$A689:'Input'!$A$1006)&gt;0))&lt;&gt;0),"Row is skipped.",IF(AND(Input!$A688="",Input!$A689=""),"", IF(Input!G688="","Data is missing.",""))))</f>
        <v/>
      </c>
      <c r="I689" s="156"/>
      <c r="J689" s="191" t="str">
        <f>IFERROR(VLOOKUP(VLOOKUP(Input!$D688,'Measure List'!$A:$AN,40,FALSE),UIR!$A$1:$Q$27,17,FALSE),"")</f>
        <v/>
      </c>
      <c r="K689" s="192" t="str">
        <f>IFERROR(VLOOKUP(Input!$D688,'Measure List'!$A:$AN,40,FALSE),"")</f>
        <v/>
      </c>
      <c r="L689" s="156"/>
      <c r="M689" s="193" t="str">
        <f>IF(B689="","",IF(AND(Input!H688="",IFERROR(VLOOKUP(K689,UIR!$A$2:$P$21,2,FALSE),"")&lt;&gt;""),"Data is Missing.",""))</f>
        <v/>
      </c>
      <c r="N689" s="194" t="str">
        <f>IF(B689="","",IF(AND(Input!I688="",IFERROR(VLOOKUP(K689,UIR!$A$2:$P$21,3,FALSE),"")&lt;&gt;""),"Data is Missing.",""))</f>
        <v/>
      </c>
      <c r="O689" s="194" t="str">
        <f>IF(B689="","",IF(AND(Input!J688="",IFERROR(VLOOKUP(K689,UIR!$A$2:$P$21,4,FALSE),"")&lt;&gt;""),"Data is Missing.",""))</f>
        <v/>
      </c>
      <c r="P689" s="194" t="str">
        <f>IF(B689="","",IF(AND(Input!K688="",IFERROR(VLOOKUP(K689,UIR!$A$2:$P$21,5,FALSE),"")&lt;&gt;""),"Data is Missing.",""))</f>
        <v/>
      </c>
      <c r="Q689" s="194" t="str">
        <f>IF(B689="","",IF(AND(Input!L688="",IFERROR(VLOOKUP(K689,UIR!$A$2:$P$21,6,FALSE),"")&lt;&gt;""),"Data is Missing.",""))</f>
        <v/>
      </c>
      <c r="R689" s="194" t="str">
        <f>IF(B689="","",IF(AND(Input!M688="",IFERROR(VLOOKUP(K689,UIR!$A$2:$P$21,7,FALSE),"")&lt;&gt;""),"Data is Missing.",""))</f>
        <v/>
      </c>
      <c r="S689" s="194" t="str">
        <f>IF(B689="","",IF(AND(Input!P688="",IFERROR(VLOOKUP(K689,UIR!$A$2:$P$21,8,FALSE),"")&lt;&gt;""),"Data is Missing.",""))</f>
        <v/>
      </c>
      <c r="T689" s="194" t="str">
        <f>IF(B689="","",IF(AND(Input!Q688="",IFERROR(VLOOKUP(K689,UIR!$A$2:$P$21,9,FALSE),"")&lt;&gt;""),"Data is Missing.",""))</f>
        <v/>
      </c>
      <c r="U689" s="194"/>
      <c r="V689" s="194" t="str">
        <f>IF(B689="","",IF(AND(Input!S688="",IFERROR(VLOOKUP(K689,UIR!$A$2:$P$21,11,FALSE),"")&lt;&gt;""),"Data is Missing.",""))</f>
        <v/>
      </c>
      <c r="W689" s="194" t="str">
        <f>IF(B689="","",IF(AND(Input!T688="",IFERROR(VLOOKUP(K689,UIR!$A$2:$P$21,12,FALSE),"")&lt;&gt;""),"Data is Missing.",""))</f>
        <v/>
      </c>
      <c r="X689" s="194" t="str">
        <f>IF(B689="","",IF(AND(Input!V688="",IFERROR(VLOOKUP(K689,UIR!$A$2:$P$21,13,FALSE),"")&lt;&gt;""),"Data is Missing.",""))</f>
        <v/>
      </c>
      <c r="Y689" s="194" t="str">
        <f>IF(B689="","",IF(AND(Input!W688="",IFERROR(VLOOKUP(K689,UIR!$A$2:$P$21,14,FALSE),"")&lt;&gt;""),"Data is Missing.",""))</f>
        <v/>
      </c>
      <c r="Z689" s="194" t="str">
        <f>IF(B689="","",IF(AND(Input!X688="",IFERROR(VLOOKUP(K689,UIR!$A$2:$P$21,15,FALSE),"")&lt;&gt;""),"Data is Missing.",""))</f>
        <v/>
      </c>
      <c r="AA689" s="195" t="str">
        <f>IF(B689="","",IF(AND(Input!Y688="",IFERROR(VLOOKUP(K689,UIR!$A$2:$P$21,16,FALSE),"")&lt;&gt;""),"Data is Missing.",""))</f>
        <v/>
      </c>
      <c r="AC689" s="202" t="str">
        <f>IF(ISERROR(IF(Input!D688="","",IF(ISERROR(VLOOKUP(Input!D688,'Measure List'!$A$2:$A$30000,1,0)),"Invalid RefNo",""))),"",IF(Input!D688="","",IF(ISERROR(VLOOKUP(Input!D688,'Measure List'!$A$2:$A$30000,1,0)),"Invalid RefNo","")))</f>
        <v/>
      </c>
      <c r="AD689" s="156"/>
      <c r="AE689" s="156"/>
      <c r="AF689" s="156"/>
      <c r="AG689" s="156"/>
      <c r="AH689" s="156"/>
      <c r="AI689" s="156"/>
      <c r="AJ689" s="156"/>
      <c r="AK689" s="156"/>
      <c r="AL689" s="203" t="str">
        <f>IF(COUNTIF(Dropdowns!$K$2:$K$7,Input!S688)&gt;0,"",IF(Input!S688="","","Invalid Type"))</f>
        <v/>
      </c>
      <c r="AN689" s="204" t="str">
        <f>IF(Input!C688="","",IF(ISNUMBER(VALUE(Input!C688)),"","Needs to be a number."))</f>
        <v/>
      </c>
      <c r="AO689" s="205" t="str">
        <f>IF(Input!E688="","",IF(ISNUMBER(VALUE(Input!E688)),"","Needs to be a number."))</f>
        <v/>
      </c>
      <c r="AP689" s="205" t="str">
        <f>IF(Input!N688="","",IF(ISNUMBER(VALUE(Input!N688)),"","Needs to be a number."))</f>
        <v/>
      </c>
      <c r="AQ689" s="205" t="str">
        <f>IF(Input!O688="","",IF(ISNUMBER(VALUE(Input!O688)),"","Needs to be a number."))</f>
        <v/>
      </c>
      <c r="AR689" s="205" t="str">
        <f>IF(Input!V688="","",IF(ISNUMBER(VALUE(Input!V688)),"","Needs to be a number."))</f>
        <v/>
      </c>
      <c r="AS689" s="205" t="str">
        <f>IF(Input!W688="","",IF(ISNUMBER(VALUE(Input!W688)),"","Needs to be a number."))</f>
        <v/>
      </c>
      <c r="AT689" s="205" t="str">
        <f>IF(Input!X688="","",IF(ISNUMBER(VALUE(Input!X688)),"","Needs to be a number."))</f>
        <v/>
      </c>
      <c r="AU689" s="206" t="str">
        <f>IF(Input!Y688="","",IF(ISNUMBER(VALUE(Input!Y688)),"","Needs to be a number."))</f>
        <v/>
      </c>
      <c r="AW689" s="259" t="str">
        <f>IF(OR(VALUE(Input!C688)&lt;0,VALUE(Input!C688)&gt;100), "Invalid EEI %","")</f>
        <v/>
      </c>
      <c r="AX689" s="207"/>
      <c r="AY689" s="278" t="str">
        <f>IF(Input!E688="","",IF(VALUE(Input!E688)=0,"Do not enter 0.",""))</f>
        <v/>
      </c>
    </row>
    <row r="690" spans="2:51" x14ac:dyDescent="0.3">
      <c r="B690" s="188" t="str">
        <f>Input!A689</f>
        <v/>
      </c>
      <c r="C690" s="189" t="str">
        <f>IF(ISERROR(IF(AND(Input!$A689="",SUMPRODUCT(--(LEN(Input!$A690:'Input'!$A$1006)&gt;0))&lt;&gt;0),"Row is skipped.",IF(AND(Input!$A689="",Input!$A690=""),"", IF(Input!B689="","Data is missing.","")))),"",IF(AND(Input!$A689="",SUMPRODUCT(--(LEN(Input!$A690:'Input'!$A$1006)&gt;0))&lt;&gt;0),"Row is skipped.",IF(AND(Input!$A689="",Input!$A690=""),"", IF(Input!B689="","Data is missing.",""))))</f>
        <v/>
      </c>
      <c r="D690" s="189" t="str">
        <f>IF(ISERROR(IF(AND(Input!$A689="",SUMPRODUCT(--(LEN(Input!$A690:'Input'!$A$1006)&gt;0))&lt;&gt;0),"Row is skipped.",IF(AND(Input!$A689="",Input!$A690=""),"", IF(Input!C689="","Data is missing.","")))),"",IF(AND(Input!$A689="",SUMPRODUCT(--(LEN(Input!$A690:'Input'!$A$1006)&gt;0))&lt;&gt;0),"Row is skipped.",IF(AND(Input!$A689="",Input!$A690=""),"", IF(Input!C689="","Data is missing.",""))))</f>
        <v/>
      </c>
      <c r="E690" s="189" t="str">
        <f>IF(ISERROR(IF(AND(Input!$A689="",SUMPRODUCT(--(LEN(Input!$A690:'Input'!$A$1006)&gt;0))&lt;&gt;0),"Row is skipped.",IF(AND(Input!$A689="",Input!$A690=""),"", IF(Input!D689="","Data is missing.","")))),"",IF(AND(Input!$A689="",SUMPRODUCT(--(LEN(Input!$A690:'Input'!$A$1006)&gt;0))&lt;&gt;0),"Row is skipped.",IF(AND(Input!$A689="",Input!$A690=""),"", IF(Input!D689="","Data is missing.",""))))</f>
        <v/>
      </c>
      <c r="F690" s="189" t="str">
        <f>IF(ISERROR(IF(AND(Input!$A689="",SUMPRODUCT(--(LEN(Input!$A690:'Input'!$A$1006)&gt;0))&lt;&gt;0),"Row is skipped.",IF(AND(Input!$A689="",Input!$A690=""),"", IF(Input!E689="","Data is missing.","")))),"",IF(AND(Input!$A689="",SUMPRODUCT(--(LEN(Input!$A690:'Input'!$A$1006)&gt;0))&lt;&gt;0),"Row is skipped.",IF(AND(Input!$A689="",Input!$A690=""),"", IF(Input!E689="","Data is missing.",""))))</f>
        <v/>
      </c>
      <c r="G690" s="189" t="str">
        <f>IF(ISERROR(IF(AND(Input!$A689="",SUMPRODUCT(--(LEN(Input!$A690:'Input'!$A$1006)&gt;0))&lt;&gt;0),"Row is skipped.",IF(AND(Input!$A689="",Input!$A690=""),"", IF(Input!F689="","Data is missing.","")))),"",IF(AND(Input!$A689="",SUMPRODUCT(--(LEN(Input!$A690:'Input'!$A$1006)&gt;0))&lt;&gt;0),"Row is skipped.",IF(AND(Input!$A689="",Input!$A690=""),"", IF(Input!F689="","Data is missing.",""))))</f>
        <v/>
      </c>
      <c r="H690" s="190" t="str">
        <f>IF(ISERROR(IF(AND(Input!$A689="",SUMPRODUCT(--(LEN(Input!$A690:'Input'!$A$1006)&gt;0))&lt;&gt;0),"Row is skipped.",IF(AND(Input!$A689="",Input!$A690=""),"", IF(Input!G689="","Data is missing.","")))),"",IF(AND(Input!$A689="",SUMPRODUCT(--(LEN(Input!$A690:'Input'!$A$1006)&gt;0))&lt;&gt;0),"Row is skipped.",IF(AND(Input!$A689="",Input!$A690=""),"", IF(Input!G689="","Data is missing.",""))))</f>
        <v/>
      </c>
      <c r="I690" s="156"/>
      <c r="J690" s="191" t="str">
        <f>IFERROR(VLOOKUP(VLOOKUP(Input!$D689,'Measure List'!$A:$AN,40,FALSE),UIR!$A$1:$Q$27,17,FALSE),"")</f>
        <v/>
      </c>
      <c r="K690" s="192" t="str">
        <f>IFERROR(VLOOKUP(Input!$D689,'Measure List'!$A:$AN,40,FALSE),"")</f>
        <v/>
      </c>
      <c r="L690" s="156"/>
      <c r="M690" s="193" t="str">
        <f>IF(B690="","",IF(AND(Input!H689="",IFERROR(VLOOKUP(K690,UIR!$A$2:$P$21,2,FALSE),"")&lt;&gt;""),"Data is Missing.",""))</f>
        <v/>
      </c>
      <c r="N690" s="194" t="str">
        <f>IF(B690="","",IF(AND(Input!I689="",IFERROR(VLOOKUP(K690,UIR!$A$2:$P$21,3,FALSE),"")&lt;&gt;""),"Data is Missing.",""))</f>
        <v/>
      </c>
      <c r="O690" s="194" t="str">
        <f>IF(B690="","",IF(AND(Input!J689="",IFERROR(VLOOKUP(K690,UIR!$A$2:$P$21,4,FALSE),"")&lt;&gt;""),"Data is Missing.",""))</f>
        <v/>
      </c>
      <c r="P690" s="194" t="str">
        <f>IF(B690="","",IF(AND(Input!K689="",IFERROR(VLOOKUP(K690,UIR!$A$2:$P$21,5,FALSE),"")&lt;&gt;""),"Data is Missing.",""))</f>
        <v/>
      </c>
      <c r="Q690" s="194" t="str">
        <f>IF(B690="","",IF(AND(Input!L689="",IFERROR(VLOOKUP(K690,UIR!$A$2:$P$21,6,FALSE),"")&lt;&gt;""),"Data is Missing.",""))</f>
        <v/>
      </c>
      <c r="R690" s="194" t="str">
        <f>IF(B690="","",IF(AND(Input!M689="",IFERROR(VLOOKUP(K690,UIR!$A$2:$P$21,7,FALSE),"")&lt;&gt;""),"Data is Missing.",""))</f>
        <v/>
      </c>
      <c r="S690" s="194" t="str">
        <f>IF(B690="","",IF(AND(Input!P689="",IFERROR(VLOOKUP(K690,UIR!$A$2:$P$21,8,FALSE),"")&lt;&gt;""),"Data is Missing.",""))</f>
        <v/>
      </c>
      <c r="T690" s="194" t="str">
        <f>IF(B690="","",IF(AND(Input!Q689="",IFERROR(VLOOKUP(K690,UIR!$A$2:$P$21,9,FALSE),"")&lt;&gt;""),"Data is Missing.",""))</f>
        <v/>
      </c>
      <c r="U690" s="194"/>
      <c r="V690" s="194" t="str">
        <f>IF(B690="","",IF(AND(Input!S689="",IFERROR(VLOOKUP(K690,UIR!$A$2:$P$21,11,FALSE),"")&lt;&gt;""),"Data is Missing.",""))</f>
        <v/>
      </c>
      <c r="W690" s="194" t="str">
        <f>IF(B690="","",IF(AND(Input!T689="",IFERROR(VLOOKUP(K690,UIR!$A$2:$P$21,12,FALSE),"")&lt;&gt;""),"Data is Missing.",""))</f>
        <v/>
      </c>
      <c r="X690" s="194" t="str">
        <f>IF(B690="","",IF(AND(Input!V689="",IFERROR(VLOOKUP(K690,UIR!$A$2:$P$21,13,FALSE),"")&lt;&gt;""),"Data is Missing.",""))</f>
        <v/>
      </c>
      <c r="Y690" s="194" t="str">
        <f>IF(B690="","",IF(AND(Input!W689="",IFERROR(VLOOKUP(K690,UIR!$A$2:$P$21,14,FALSE),"")&lt;&gt;""),"Data is Missing.",""))</f>
        <v/>
      </c>
      <c r="Z690" s="194" t="str">
        <f>IF(B690="","",IF(AND(Input!X689="",IFERROR(VLOOKUP(K690,UIR!$A$2:$P$21,15,FALSE),"")&lt;&gt;""),"Data is Missing.",""))</f>
        <v/>
      </c>
      <c r="AA690" s="195" t="str">
        <f>IF(B690="","",IF(AND(Input!Y689="",IFERROR(VLOOKUP(K690,UIR!$A$2:$P$21,16,FALSE),"")&lt;&gt;""),"Data is Missing.",""))</f>
        <v/>
      </c>
      <c r="AC690" s="202" t="str">
        <f>IF(ISERROR(IF(Input!D689="","",IF(ISERROR(VLOOKUP(Input!D689,'Measure List'!$A$2:$A$30000,1,0)),"Invalid RefNo",""))),"",IF(Input!D689="","",IF(ISERROR(VLOOKUP(Input!D689,'Measure List'!$A$2:$A$30000,1,0)),"Invalid RefNo","")))</f>
        <v/>
      </c>
      <c r="AD690" s="156"/>
      <c r="AE690" s="156"/>
      <c r="AF690" s="156"/>
      <c r="AG690" s="156"/>
      <c r="AH690" s="156"/>
      <c r="AI690" s="156"/>
      <c r="AJ690" s="156"/>
      <c r="AK690" s="156"/>
      <c r="AL690" s="203" t="str">
        <f>IF(COUNTIF(Dropdowns!$K$2:$K$7,Input!S689)&gt;0,"",IF(Input!S689="","","Invalid Type"))</f>
        <v/>
      </c>
      <c r="AN690" s="204" t="str">
        <f>IF(Input!C689="","",IF(ISNUMBER(VALUE(Input!C689)),"","Needs to be a number."))</f>
        <v/>
      </c>
      <c r="AO690" s="205" t="str">
        <f>IF(Input!E689="","",IF(ISNUMBER(VALUE(Input!E689)),"","Needs to be a number."))</f>
        <v/>
      </c>
      <c r="AP690" s="205" t="str">
        <f>IF(Input!N689="","",IF(ISNUMBER(VALUE(Input!N689)),"","Needs to be a number."))</f>
        <v/>
      </c>
      <c r="AQ690" s="205" t="str">
        <f>IF(Input!O689="","",IF(ISNUMBER(VALUE(Input!O689)),"","Needs to be a number."))</f>
        <v/>
      </c>
      <c r="AR690" s="205" t="str">
        <f>IF(Input!V689="","",IF(ISNUMBER(VALUE(Input!V689)),"","Needs to be a number."))</f>
        <v/>
      </c>
      <c r="AS690" s="205" t="str">
        <f>IF(Input!W689="","",IF(ISNUMBER(VALUE(Input!W689)),"","Needs to be a number."))</f>
        <v/>
      </c>
      <c r="AT690" s="205" t="str">
        <f>IF(Input!X689="","",IF(ISNUMBER(VALUE(Input!X689)),"","Needs to be a number."))</f>
        <v/>
      </c>
      <c r="AU690" s="206" t="str">
        <f>IF(Input!Y689="","",IF(ISNUMBER(VALUE(Input!Y689)),"","Needs to be a number."))</f>
        <v/>
      </c>
      <c r="AW690" s="259" t="str">
        <f>IF(OR(VALUE(Input!C689)&lt;0,VALUE(Input!C689)&gt;100), "Invalid EEI %","")</f>
        <v/>
      </c>
      <c r="AX690" s="207"/>
      <c r="AY690" s="278" t="str">
        <f>IF(Input!E689="","",IF(VALUE(Input!E689)=0,"Do not enter 0.",""))</f>
        <v/>
      </c>
    </row>
    <row r="691" spans="2:51" x14ac:dyDescent="0.3">
      <c r="B691" s="188" t="str">
        <f>Input!A690</f>
        <v/>
      </c>
      <c r="C691" s="189" t="str">
        <f>IF(ISERROR(IF(AND(Input!$A690="",SUMPRODUCT(--(LEN(Input!$A691:'Input'!$A$1006)&gt;0))&lt;&gt;0),"Row is skipped.",IF(AND(Input!$A690="",Input!$A691=""),"", IF(Input!B690="","Data is missing.","")))),"",IF(AND(Input!$A690="",SUMPRODUCT(--(LEN(Input!$A691:'Input'!$A$1006)&gt;0))&lt;&gt;0),"Row is skipped.",IF(AND(Input!$A690="",Input!$A691=""),"", IF(Input!B690="","Data is missing.",""))))</f>
        <v/>
      </c>
      <c r="D691" s="189" t="str">
        <f>IF(ISERROR(IF(AND(Input!$A690="",SUMPRODUCT(--(LEN(Input!$A691:'Input'!$A$1006)&gt;0))&lt;&gt;0),"Row is skipped.",IF(AND(Input!$A690="",Input!$A691=""),"", IF(Input!C690="","Data is missing.","")))),"",IF(AND(Input!$A690="",SUMPRODUCT(--(LEN(Input!$A691:'Input'!$A$1006)&gt;0))&lt;&gt;0),"Row is skipped.",IF(AND(Input!$A690="",Input!$A691=""),"", IF(Input!C690="","Data is missing.",""))))</f>
        <v/>
      </c>
      <c r="E691" s="189" t="str">
        <f>IF(ISERROR(IF(AND(Input!$A690="",SUMPRODUCT(--(LEN(Input!$A691:'Input'!$A$1006)&gt;0))&lt;&gt;0),"Row is skipped.",IF(AND(Input!$A690="",Input!$A691=""),"", IF(Input!D690="","Data is missing.","")))),"",IF(AND(Input!$A690="",SUMPRODUCT(--(LEN(Input!$A691:'Input'!$A$1006)&gt;0))&lt;&gt;0),"Row is skipped.",IF(AND(Input!$A690="",Input!$A691=""),"", IF(Input!D690="","Data is missing.",""))))</f>
        <v/>
      </c>
      <c r="F691" s="189" t="str">
        <f>IF(ISERROR(IF(AND(Input!$A690="",SUMPRODUCT(--(LEN(Input!$A691:'Input'!$A$1006)&gt;0))&lt;&gt;0),"Row is skipped.",IF(AND(Input!$A690="",Input!$A691=""),"", IF(Input!E690="","Data is missing.","")))),"",IF(AND(Input!$A690="",SUMPRODUCT(--(LEN(Input!$A691:'Input'!$A$1006)&gt;0))&lt;&gt;0),"Row is skipped.",IF(AND(Input!$A690="",Input!$A691=""),"", IF(Input!E690="","Data is missing.",""))))</f>
        <v/>
      </c>
      <c r="G691" s="189" t="str">
        <f>IF(ISERROR(IF(AND(Input!$A690="",SUMPRODUCT(--(LEN(Input!$A691:'Input'!$A$1006)&gt;0))&lt;&gt;0),"Row is skipped.",IF(AND(Input!$A690="",Input!$A691=""),"", IF(Input!F690="","Data is missing.","")))),"",IF(AND(Input!$A690="",SUMPRODUCT(--(LEN(Input!$A691:'Input'!$A$1006)&gt;0))&lt;&gt;0),"Row is skipped.",IF(AND(Input!$A690="",Input!$A691=""),"", IF(Input!F690="","Data is missing.",""))))</f>
        <v/>
      </c>
      <c r="H691" s="190" t="str">
        <f>IF(ISERROR(IF(AND(Input!$A690="",SUMPRODUCT(--(LEN(Input!$A691:'Input'!$A$1006)&gt;0))&lt;&gt;0),"Row is skipped.",IF(AND(Input!$A690="",Input!$A691=""),"", IF(Input!G690="","Data is missing.","")))),"",IF(AND(Input!$A690="",SUMPRODUCT(--(LEN(Input!$A691:'Input'!$A$1006)&gt;0))&lt;&gt;0),"Row is skipped.",IF(AND(Input!$A690="",Input!$A691=""),"", IF(Input!G690="","Data is missing.",""))))</f>
        <v/>
      </c>
      <c r="I691" s="156"/>
      <c r="J691" s="191" t="str">
        <f>IFERROR(VLOOKUP(VLOOKUP(Input!$D690,'Measure List'!$A:$AN,40,FALSE),UIR!$A$1:$Q$27,17,FALSE),"")</f>
        <v/>
      </c>
      <c r="K691" s="192" t="str">
        <f>IFERROR(VLOOKUP(Input!$D690,'Measure List'!$A:$AN,40,FALSE),"")</f>
        <v/>
      </c>
      <c r="L691" s="156"/>
      <c r="M691" s="193" t="str">
        <f>IF(B691="","",IF(AND(Input!H690="",IFERROR(VLOOKUP(K691,UIR!$A$2:$P$21,2,FALSE),"")&lt;&gt;""),"Data is Missing.",""))</f>
        <v/>
      </c>
      <c r="N691" s="194" t="str">
        <f>IF(B691="","",IF(AND(Input!I690="",IFERROR(VLOOKUP(K691,UIR!$A$2:$P$21,3,FALSE),"")&lt;&gt;""),"Data is Missing.",""))</f>
        <v/>
      </c>
      <c r="O691" s="194" t="str">
        <f>IF(B691="","",IF(AND(Input!J690="",IFERROR(VLOOKUP(K691,UIR!$A$2:$P$21,4,FALSE),"")&lt;&gt;""),"Data is Missing.",""))</f>
        <v/>
      </c>
      <c r="P691" s="194" t="str">
        <f>IF(B691="","",IF(AND(Input!K690="",IFERROR(VLOOKUP(K691,UIR!$A$2:$P$21,5,FALSE),"")&lt;&gt;""),"Data is Missing.",""))</f>
        <v/>
      </c>
      <c r="Q691" s="194" t="str">
        <f>IF(B691="","",IF(AND(Input!L690="",IFERROR(VLOOKUP(K691,UIR!$A$2:$P$21,6,FALSE),"")&lt;&gt;""),"Data is Missing.",""))</f>
        <v/>
      </c>
      <c r="R691" s="194" t="str">
        <f>IF(B691="","",IF(AND(Input!M690="",IFERROR(VLOOKUP(K691,UIR!$A$2:$P$21,7,FALSE),"")&lt;&gt;""),"Data is Missing.",""))</f>
        <v/>
      </c>
      <c r="S691" s="194" t="str">
        <f>IF(B691="","",IF(AND(Input!P690="",IFERROR(VLOOKUP(K691,UIR!$A$2:$P$21,8,FALSE),"")&lt;&gt;""),"Data is Missing.",""))</f>
        <v/>
      </c>
      <c r="T691" s="194" t="str">
        <f>IF(B691="","",IF(AND(Input!Q690="",IFERROR(VLOOKUP(K691,UIR!$A$2:$P$21,9,FALSE),"")&lt;&gt;""),"Data is Missing.",""))</f>
        <v/>
      </c>
      <c r="U691" s="194"/>
      <c r="V691" s="194" t="str">
        <f>IF(B691="","",IF(AND(Input!S690="",IFERROR(VLOOKUP(K691,UIR!$A$2:$P$21,11,FALSE),"")&lt;&gt;""),"Data is Missing.",""))</f>
        <v/>
      </c>
      <c r="W691" s="194" t="str">
        <f>IF(B691="","",IF(AND(Input!T690="",IFERROR(VLOOKUP(K691,UIR!$A$2:$P$21,12,FALSE),"")&lt;&gt;""),"Data is Missing.",""))</f>
        <v/>
      </c>
      <c r="X691" s="194" t="str">
        <f>IF(B691="","",IF(AND(Input!V690="",IFERROR(VLOOKUP(K691,UIR!$A$2:$P$21,13,FALSE),"")&lt;&gt;""),"Data is Missing.",""))</f>
        <v/>
      </c>
      <c r="Y691" s="194" t="str">
        <f>IF(B691="","",IF(AND(Input!W690="",IFERROR(VLOOKUP(K691,UIR!$A$2:$P$21,14,FALSE),"")&lt;&gt;""),"Data is Missing.",""))</f>
        <v/>
      </c>
      <c r="Z691" s="194" t="str">
        <f>IF(B691="","",IF(AND(Input!X690="",IFERROR(VLOOKUP(K691,UIR!$A$2:$P$21,15,FALSE),"")&lt;&gt;""),"Data is Missing.",""))</f>
        <v/>
      </c>
      <c r="AA691" s="195" t="str">
        <f>IF(B691="","",IF(AND(Input!Y690="",IFERROR(VLOOKUP(K691,UIR!$A$2:$P$21,16,FALSE),"")&lt;&gt;""),"Data is Missing.",""))</f>
        <v/>
      </c>
      <c r="AC691" s="202" t="str">
        <f>IF(ISERROR(IF(Input!D690="","",IF(ISERROR(VLOOKUP(Input!D690,'Measure List'!$A$2:$A$30000,1,0)),"Invalid RefNo",""))),"",IF(Input!D690="","",IF(ISERROR(VLOOKUP(Input!D690,'Measure List'!$A$2:$A$30000,1,0)),"Invalid RefNo","")))</f>
        <v/>
      </c>
      <c r="AD691" s="156"/>
      <c r="AE691" s="156"/>
      <c r="AF691" s="156"/>
      <c r="AG691" s="156"/>
      <c r="AH691" s="156"/>
      <c r="AI691" s="156"/>
      <c r="AJ691" s="156"/>
      <c r="AK691" s="156"/>
      <c r="AL691" s="203" t="str">
        <f>IF(COUNTIF(Dropdowns!$K$2:$K$7,Input!S690)&gt;0,"",IF(Input!S690="","","Invalid Type"))</f>
        <v/>
      </c>
      <c r="AN691" s="204" t="str">
        <f>IF(Input!C690="","",IF(ISNUMBER(VALUE(Input!C690)),"","Needs to be a number."))</f>
        <v/>
      </c>
      <c r="AO691" s="205" t="str">
        <f>IF(Input!E690="","",IF(ISNUMBER(VALUE(Input!E690)),"","Needs to be a number."))</f>
        <v/>
      </c>
      <c r="AP691" s="205" t="str">
        <f>IF(Input!N690="","",IF(ISNUMBER(VALUE(Input!N690)),"","Needs to be a number."))</f>
        <v/>
      </c>
      <c r="AQ691" s="205" t="str">
        <f>IF(Input!O690="","",IF(ISNUMBER(VALUE(Input!O690)),"","Needs to be a number."))</f>
        <v/>
      </c>
      <c r="AR691" s="205" t="str">
        <f>IF(Input!V690="","",IF(ISNUMBER(VALUE(Input!V690)),"","Needs to be a number."))</f>
        <v/>
      </c>
      <c r="AS691" s="205" t="str">
        <f>IF(Input!W690="","",IF(ISNUMBER(VALUE(Input!W690)),"","Needs to be a number."))</f>
        <v/>
      </c>
      <c r="AT691" s="205" t="str">
        <f>IF(Input!X690="","",IF(ISNUMBER(VALUE(Input!X690)),"","Needs to be a number."))</f>
        <v/>
      </c>
      <c r="AU691" s="206" t="str">
        <f>IF(Input!Y690="","",IF(ISNUMBER(VALUE(Input!Y690)),"","Needs to be a number."))</f>
        <v/>
      </c>
      <c r="AW691" s="259" t="str">
        <f>IF(OR(VALUE(Input!C690)&lt;0,VALUE(Input!C690)&gt;100), "Invalid EEI %","")</f>
        <v/>
      </c>
      <c r="AX691" s="207"/>
      <c r="AY691" s="278" t="str">
        <f>IF(Input!E690="","",IF(VALUE(Input!E690)=0,"Do not enter 0.",""))</f>
        <v/>
      </c>
    </row>
    <row r="692" spans="2:51" x14ac:dyDescent="0.3">
      <c r="B692" s="188" t="str">
        <f>Input!A691</f>
        <v/>
      </c>
      <c r="C692" s="189" t="str">
        <f>IF(ISERROR(IF(AND(Input!$A691="",SUMPRODUCT(--(LEN(Input!$A692:'Input'!$A$1006)&gt;0))&lt;&gt;0),"Row is skipped.",IF(AND(Input!$A691="",Input!$A692=""),"", IF(Input!B691="","Data is missing.","")))),"",IF(AND(Input!$A691="",SUMPRODUCT(--(LEN(Input!$A692:'Input'!$A$1006)&gt;0))&lt;&gt;0),"Row is skipped.",IF(AND(Input!$A691="",Input!$A692=""),"", IF(Input!B691="","Data is missing.",""))))</f>
        <v/>
      </c>
      <c r="D692" s="189" t="str">
        <f>IF(ISERROR(IF(AND(Input!$A691="",SUMPRODUCT(--(LEN(Input!$A692:'Input'!$A$1006)&gt;0))&lt;&gt;0),"Row is skipped.",IF(AND(Input!$A691="",Input!$A692=""),"", IF(Input!C691="","Data is missing.","")))),"",IF(AND(Input!$A691="",SUMPRODUCT(--(LEN(Input!$A692:'Input'!$A$1006)&gt;0))&lt;&gt;0),"Row is skipped.",IF(AND(Input!$A691="",Input!$A692=""),"", IF(Input!C691="","Data is missing.",""))))</f>
        <v/>
      </c>
      <c r="E692" s="189" t="str">
        <f>IF(ISERROR(IF(AND(Input!$A691="",SUMPRODUCT(--(LEN(Input!$A692:'Input'!$A$1006)&gt;0))&lt;&gt;0),"Row is skipped.",IF(AND(Input!$A691="",Input!$A692=""),"", IF(Input!D691="","Data is missing.","")))),"",IF(AND(Input!$A691="",SUMPRODUCT(--(LEN(Input!$A692:'Input'!$A$1006)&gt;0))&lt;&gt;0),"Row is skipped.",IF(AND(Input!$A691="",Input!$A692=""),"", IF(Input!D691="","Data is missing.",""))))</f>
        <v/>
      </c>
      <c r="F692" s="189" t="str">
        <f>IF(ISERROR(IF(AND(Input!$A691="",SUMPRODUCT(--(LEN(Input!$A692:'Input'!$A$1006)&gt;0))&lt;&gt;0),"Row is skipped.",IF(AND(Input!$A691="",Input!$A692=""),"", IF(Input!E691="","Data is missing.","")))),"",IF(AND(Input!$A691="",SUMPRODUCT(--(LEN(Input!$A692:'Input'!$A$1006)&gt;0))&lt;&gt;0),"Row is skipped.",IF(AND(Input!$A691="",Input!$A692=""),"", IF(Input!E691="","Data is missing.",""))))</f>
        <v/>
      </c>
      <c r="G692" s="189" t="str">
        <f>IF(ISERROR(IF(AND(Input!$A691="",SUMPRODUCT(--(LEN(Input!$A692:'Input'!$A$1006)&gt;0))&lt;&gt;0),"Row is skipped.",IF(AND(Input!$A691="",Input!$A692=""),"", IF(Input!F691="","Data is missing.","")))),"",IF(AND(Input!$A691="",SUMPRODUCT(--(LEN(Input!$A692:'Input'!$A$1006)&gt;0))&lt;&gt;0),"Row is skipped.",IF(AND(Input!$A691="",Input!$A692=""),"", IF(Input!F691="","Data is missing.",""))))</f>
        <v/>
      </c>
      <c r="H692" s="190" t="str">
        <f>IF(ISERROR(IF(AND(Input!$A691="",SUMPRODUCT(--(LEN(Input!$A692:'Input'!$A$1006)&gt;0))&lt;&gt;0),"Row is skipped.",IF(AND(Input!$A691="",Input!$A692=""),"", IF(Input!G691="","Data is missing.","")))),"",IF(AND(Input!$A691="",SUMPRODUCT(--(LEN(Input!$A692:'Input'!$A$1006)&gt;0))&lt;&gt;0),"Row is skipped.",IF(AND(Input!$A691="",Input!$A692=""),"", IF(Input!G691="","Data is missing.",""))))</f>
        <v/>
      </c>
      <c r="I692" s="156"/>
      <c r="J692" s="191" t="str">
        <f>IFERROR(VLOOKUP(VLOOKUP(Input!$D691,'Measure List'!$A:$AN,40,FALSE),UIR!$A$1:$Q$27,17,FALSE),"")</f>
        <v/>
      </c>
      <c r="K692" s="192" t="str">
        <f>IFERROR(VLOOKUP(Input!$D691,'Measure List'!$A:$AN,40,FALSE),"")</f>
        <v/>
      </c>
      <c r="L692" s="156"/>
      <c r="M692" s="193" t="str">
        <f>IF(B692="","",IF(AND(Input!H691="",IFERROR(VLOOKUP(K692,UIR!$A$2:$P$21,2,FALSE),"")&lt;&gt;""),"Data is Missing.",""))</f>
        <v/>
      </c>
      <c r="N692" s="194" t="str">
        <f>IF(B692="","",IF(AND(Input!I691="",IFERROR(VLOOKUP(K692,UIR!$A$2:$P$21,3,FALSE),"")&lt;&gt;""),"Data is Missing.",""))</f>
        <v/>
      </c>
      <c r="O692" s="194" t="str">
        <f>IF(B692="","",IF(AND(Input!J691="",IFERROR(VLOOKUP(K692,UIR!$A$2:$P$21,4,FALSE),"")&lt;&gt;""),"Data is Missing.",""))</f>
        <v/>
      </c>
      <c r="P692" s="194" t="str">
        <f>IF(B692="","",IF(AND(Input!K691="",IFERROR(VLOOKUP(K692,UIR!$A$2:$P$21,5,FALSE),"")&lt;&gt;""),"Data is Missing.",""))</f>
        <v/>
      </c>
      <c r="Q692" s="194" t="str">
        <f>IF(B692="","",IF(AND(Input!L691="",IFERROR(VLOOKUP(K692,UIR!$A$2:$P$21,6,FALSE),"")&lt;&gt;""),"Data is Missing.",""))</f>
        <v/>
      </c>
      <c r="R692" s="194" t="str">
        <f>IF(B692="","",IF(AND(Input!M691="",IFERROR(VLOOKUP(K692,UIR!$A$2:$P$21,7,FALSE),"")&lt;&gt;""),"Data is Missing.",""))</f>
        <v/>
      </c>
      <c r="S692" s="194" t="str">
        <f>IF(B692="","",IF(AND(Input!P691="",IFERROR(VLOOKUP(K692,UIR!$A$2:$P$21,8,FALSE),"")&lt;&gt;""),"Data is Missing.",""))</f>
        <v/>
      </c>
      <c r="T692" s="194" t="str">
        <f>IF(B692="","",IF(AND(Input!Q691="",IFERROR(VLOOKUP(K692,UIR!$A$2:$P$21,9,FALSE),"")&lt;&gt;""),"Data is Missing.",""))</f>
        <v/>
      </c>
      <c r="U692" s="194"/>
      <c r="V692" s="194" t="str">
        <f>IF(B692="","",IF(AND(Input!S691="",IFERROR(VLOOKUP(K692,UIR!$A$2:$P$21,11,FALSE),"")&lt;&gt;""),"Data is Missing.",""))</f>
        <v/>
      </c>
      <c r="W692" s="194" t="str">
        <f>IF(B692="","",IF(AND(Input!T691="",IFERROR(VLOOKUP(K692,UIR!$A$2:$P$21,12,FALSE),"")&lt;&gt;""),"Data is Missing.",""))</f>
        <v/>
      </c>
      <c r="X692" s="194" t="str">
        <f>IF(B692="","",IF(AND(Input!V691="",IFERROR(VLOOKUP(K692,UIR!$A$2:$P$21,13,FALSE),"")&lt;&gt;""),"Data is Missing.",""))</f>
        <v/>
      </c>
      <c r="Y692" s="194" t="str">
        <f>IF(B692="","",IF(AND(Input!W691="",IFERROR(VLOOKUP(K692,UIR!$A$2:$P$21,14,FALSE),"")&lt;&gt;""),"Data is Missing.",""))</f>
        <v/>
      </c>
      <c r="Z692" s="194" t="str">
        <f>IF(B692="","",IF(AND(Input!X691="",IFERROR(VLOOKUP(K692,UIR!$A$2:$P$21,15,FALSE),"")&lt;&gt;""),"Data is Missing.",""))</f>
        <v/>
      </c>
      <c r="AA692" s="195" t="str">
        <f>IF(B692="","",IF(AND(Input!Y691="",IFERROR(VLOOKUP(K692,UIR!$A$2:$P$21,16,FALSE),"")&lt;&gt;""),"Data is Missing.",""))</f>
        <v/>
      </c>
      <c r="AC692" s="202" t="str">
        <f>IF(ISERROR(IF(Input!D691="","",IF(ISERROR(VLOOKUP(Input!D691,'Measure List'!$A$2:$A$30000,1,0)),"Invalid RefNo",""))),"",IF(Input!D691="","",IF(ISERROR(VLOOKUP(Input!D691,'Measure List'!$A$2:$A$30000,1,0)),"Invalid RefNo","")))</f>
        <v/>
      </c>
      <c r="AD692" s="156"/>
      <c r="AE692" s="156"/>
      <c r="AF692" s="156"/>
      <c r="AG692" s="156"/>
      <c r="AH692" s="156"/>
      <c r="AI692" s="156"/>
      <c r="AJ692" s="156"/>
      <c r="AK692" s="156"/>
      <c r="AL692" s="203" t="str">
        <f>IF(COUNTIF(Dropdowns!$K$2:$K$7,Input!S691)&gt;0,"",IF(Input!S691="","","Invalid Type"))</f>
        <v/>
      </c>
      <c r="AN692" s="204" t="str">
        <f>IF(Input!C691="","",IF(ISNUMBER(VALUE(Input!C691)),"","Needs to be a number."))</f>
        <v/>
      </c>
      <c r="AO692" s="205" t="str">
        <f>IF(Input!E691="","",IF(ISNUMBER(VALUE(Input!E691)),"","Needs to be a number."))</f>
        <v/>
      </c>
      <c r="AP692" s="205" t="str">
        <f>IF(Input!N691="","",IF(ISNUMBER(VALUE(Input!N691)),"","Needs to be a number."))</f>
        <v/>
      </c>
      <c r="AQ692" s="205" t="str">
        <f>IF(Input!O691="","",IF(ISNUMBER(VALUE(Input!O691)),"","Needs to be a number."))</f>
        <v/>
      </c>
      <c r="AR692" s="205" t="str">
        <f>IF(Input!V691="","",IF(ISNUMBER(VALUE(Input!V691)),"","Needs to be a number."))</f>
        <v/>
      </c>
      <c r="AS692" s="205" t="str">
        <f>IF(Input!W691="","",IF(ISNUMBER(VALUE(Input!W691)),"","Needs to be a number."))</f>
        <v/>
      </c>
      <c r="AT692" s="205" t="str">
        <f>IF(Input!X691="","",IF(ISNUMBER(VALUE(Input!X691)),"","Needs to be a number."))</f>
        <v/>
      </c>
      <c r="AU692" s="206" t="str">
        <f>IF(Input!Y691="","",IF(ISNUMBER(VALUE(Input!Y691)),"","Needs to be a number."))</f>
        <v/>
      </c>
      <c r="AW692" s="259" t="str">
        <f>IF(OR(VALUE(Input!C691)&lt;0,VALUE(Input!C691)&gt;100), "Invalid EEI %","")</f>
        <v/>
      </c>
      <c r="AX692" s="207"/>
      <c r="AY692" s="278" t="str">
        <f>IF(Input!E691="","",IF(VALUE(Input!E691)=0,"Do not enter 0.",""))</f>
        <v/>
      </c>
    </row>
    <row r="693" spans="2:51" x14ac:dyDescent="0.3">
      <c r="B693" s="188" t="str">
        <f>Input!A692</f>
        <v/>
      </c>
      <c r="C693" s="189" t="str">
        <f>IF(ISERROR(IF(AND(Input!$A692="",SUMPRODUCT(--(LEN(Input!$A693:'Input'!$A$1006)&gt;0))&lt;&gt;0),"Row is skipped.",IF(AND(Input!$A692="",Input!$A693=""),"", IF(Input!B692="","Data is missing.","")))),"",IF(AND(Input!$A692="",SUMPRODUCT(--(LEN(Input!$A693:'Input'!$A$1006)&gt;0))&lt;&gt;0),"Row is skipped.",IF(AND(Input!$A692="",Input!$A693=""),"", IF(Input!B692="","Data is missing.",""))))</f>
        <v/>
      </c>
      <c r="D693" s="189" t="str">
        <f>IF(ISERROR(IF(AND(Input!$A692="",SUMPRODUCT(--(LEN(Input!$A693:'Input'!$A$1006)&gt;0))&lt;&gt;0),"Row is skipped.",IF(AND(Input!$A692="",Input!$A693=""),"", IF(Input!C692="","Data is missing.","")))),"",IF(AND(Input!$A692="",SUMPRODUCT(--(LEN(Input!$A693:'Input'!$A$1006)&gt;0))&lt;&gt;0),"Row is skipped.",IF(AND(Input!$A692="",Input!$A693=""),"", IF(Input!C692="","Data is missing.",""))))</f>
        <v/>
      </c>
      <c r="E693" s="189" t="str">
        <f>IF(ISERROR(IF(AND(Input!$A692="",SUMPRODUCT(--(LEN(Input!$A693:'Input'!$A$1006)&gt;0))&lt;&gt;0),"Row is skipped.",IF(AND(Input!$A692="",Input!$A693=""),"", IF(Input!D692="","Data is missing.","")))),"",IF(AND(Input!$A692="",SUMPRODUCT(--(LEN(Input!$A693:'Input'!$A$1006)&gt;0))&lt;&gt;0),"Row is skipped.",IF(AND(Input!$A692="",Input!$A693=""),"", IF(Input!D692="","Data is missing.",""))))</f>
        <v/>
      </c>
      <c r="F693" s="189" t="str">
        <f>IF(ISERROR(IF(AND(Input!$A692="",SUMPRODUCT(--(LEN(Input!$A693:'Input'!$A$1006)&gt;0))&lt;&gt;0),"Row is skipped.",IF(AND(Input!$A692="",Input!$A693=""),"", IF(Input!E692="","Data is missing.","")))),"",IF(AND(Input!$A692="",SUMPRODUCT(--(LEN(Input!$A693:'Input'!$A$1006)&gt;0))&lt;&gt;0),"Row is skipped.",IF(AND(Input!$A692="",Input!$A693=""),"", IF(Input!E692="","Data is missing.",""))))</f>
        <v/>
      </c>
      <c r="G693" s="189" t="str">
        <f>IF(ISERROR(IF(AND(Input!$A692="",SUMPRODUCT(--(LEN(Input!$A693:'Input'!$A$1006)&gt;0))&lt;&gt;0),"Row is skipped.",IF(AND(Input!$A692="",Input!$A693=""),"", IF(Input!F692="","Data is missing.","")))),"",IF(AND(Input!$A692="",SUMPRODUCT(--(LEN(Input!$A693:'Input'!$A$1006)&gt;0))&lt;&gt;0),"Row is skipped.",IF(AND(Input!$A692="",Input!$A693=""),"", IF(Input!F692="","Data is missing.",""))))</f>
        <v/>
      </c>
      <c r="H693" s="190" t="str">
        <f>IF(ISERROR(IF(AND(Input!$A692="",SUMPRODUCT(--(LEN(Input!$A693:'Input'!$A$1006)&gt;0))&lt;&gt;0),"Row is skipped.",IF(AND(Input!$A692="",Input!$A693=""),"", IF(Input!G692="","Data is missing.","")))),"",IF(AND(Input!$A692="",SUMPRODUCT(--(LEN(Input!$A693:'Input'!$A$1006)&gt;0))&lt;&gt;0),"Row is skipped.",IF(AND(Input!$A692="",Input!$A693=""),"", IF(Input!G692="","Data is missing.",""))))</f>
        <v/>
      </c>
      <c r="I693" s="156"/>
      <c r="J693" s="191" t="str">
        <f>IFERROR(VLOOKUP(VLOOKUP(Input!$D692,'Measure List'!$A:$AN,40,FALSE),UIR!$A$1:$Q$27,17,FALSE),"")</f>
        <v/>
      </c>
      <c r="K693" s="192" t="str">
        <f>IFERROR(VLOOKUP(Input!$D692,'Measure List'!$A:$AN,40,FALSE),"")</f>
        <v/>
      </c>
      <c r="L693" s="156"/>
      <c r="M693" s="193" t="str">
        <f>IF(B693="","",IF(AND(Input!H692="",IFERROR(VLOOKUP(K693,UIR!$A$2:$P$21,2,FALSE),"")&lt;&gt;""),"Data is Missing.",""))</f>
        <v/>
      </c>
      <c r="N693" s="194" t="str">
        <f>IF(B693="","",IF(AND(Input!I692="",IFERROR(VLOOKUP(K693,UIR!$A$2:$P$21,3,FALSE),"")&lt;&gt;""),"Data is Missing.",""))</f>
        <v/>
      </c>
      <c r="O693" s="194" t="str">
        <f>IF(B693="","",IF(AND(Input!J692="",IFERROR(VLOOKUP(K693,UIR!$A$2:$P$21,4,FALSE),"")&lt;&gt;""),"Data is Missing.",""))</f>
        <v/>
      </c>
      <c r="P693" s="194" t="str">
        <f>IF(B693="","",IF(AND(Input!K692="",IFERROR(VLOOKUP(K693,UIR!$A$2:$P$21,5,FALSE),"")&lt;&gt;""),"Data is Missing.",""))</f>
        <v/>
      </c>
      <c r="Q693" s="194" t="str">
        <f>IF(B693="","",IF(AND(Input!L692="",IFERROR(VLOOKUP(K693,UIR!$A$2:$P$21,6,FALSE),"")&lt;&gt;""),"Data is Missing.",""))</f>
        <v/>
      </c>
      <c r="R693" s="194" t="str">
        <f>IF(B693="","",IF(AND(Input!M692="",IFERROR(VLOOKUP(K693,UIR!$A$2:$P$21,7,FALSE),"")&lt;&gt;""),"Data is Missing.",""))</f>
        <v/>
      </c>
      <c r="S693" s="194" t="str">
        <f>IF(B693="","",IF(AND(Input!P692="",IFERROR(VLOOKUP(K693,UIR!$A$2:$P$21,8,FALSE),"")&lt;&gt;""),"Data is Missing.",""))</f>
        <v/>
      </c>
      <c r="T693" s="194" t="str">
        <f>IF(B693="","",IF(AND(Input!Q692="",IFERROR(VLOOKUP(K693,UIR!$A$2:$P$21,9,FALSE),"")&lt;&gt;""),"Data is Missing.",""))</f>
        <v/>
      </c>
      <c r="U693" s="194"/>
      <c r="V693" s="194" t="str">
        <f>IF(B693="","",IF(AND(Input!S692="",IFERROR(VLOOKUP(K693,UIR!$A$2:$P$21,11,FALSE),"")&lt;&gt;""),"Data is Missing.",""))</f>
        <v/>
      </c>
      <c r="W693" s="194" t="str">
        <f>IF(B693="","",IF(AND(Input!T692="",IFERROR(VLOOKUP(K693,UIR!$A$2:$P$21,12,FALSE),"")&lt;&gt;""),"Data is Missing.",""))</f>
        <v/>
      </c>
      <c r="X693" s="194" t="str">
        <f>IF(B693="","",IF(AND(Input!V692="",IFERROR(VLOOKUP(K693,UIR!$A$2:$P$21,13,FALSE),"")&lt;&gt;""),"Data is Missing.",""))</f>
        <v/>
      </c>
      <c r="Y693" s="194" t="str">
        <f>IF(B693="","",IF(AND(Input!W692="",IFERROR(VLOOKUP(K693,UIR!$A$2:$P$21,14,FALSE),"")&lt;&gt;""),"Data is Missing.",""))</f>
        <v/>
      </c>
      <c r="Z693" s="194" t="str">
        <f>IF(B693="","",IF(AND(Input!X692="",IFERROR(VLOOKUP(K693,UIR!$A$2:$P$21,15,FALSE),"")&lt;&gt;""),"Data is Missing.",""))</f>
        <v/>
      </c>
      <c r="AA693" s="195" t="str">
        <f>IF(B693="","",IF(AND(Input!Y692="",IFERROR(VLOOKUP(K693,UIR!$A$2:$P$21,16,FALSE),"")&lt;&gt;""),"Data is Missing.",""))</f>
        <v/>
      </c>
      <c r="AC693" s="202" t="str">
        <f>IF(ISERROR(IF(Input!D692="","",IF(ISERROR(VLOOKUP(Input!D692,'Measure List'!$A$2:$A$30000,1,0)),"Invalid RefNo",""))),"",IF(Input!D692="","",IF(ISERROR(VLOOKUP(Input!D692,'Measure List'!$A$2:$A$30000,1,0)),"Invalid RefNo","")))</f>
        <v/>
      </c>
      <c r="AD693" s="156"/>
      <c r="AE693" s="156"/>
      <c r="AF693" s="156"/>
      <c r="AG693" s="156"/>
      <c r="AH693" s="156"/>
      <c r="AI693" s="156"/>
      <c r="AJ693" s="156"/>
      <c r="AK693" s="156"/>
      <c r="AL693" s="203" t="str">
        <f>IF(COUNTIF(Dropdowns!$K$2:$K$7,Input!S692)&gt;0,"",IF(Input!S692="","","Invalid Type"))</f>
        <v/>
      </c>
      <c r="AN693" s="204" t="str">
        <f>IF(Input!C692="","",IF(ISNUMBER(VALUE(Input!C692)),"","Needs to be a number."))</f>
        <v/>
      </c>
      <c r="AO693" s="205" t="str">
        <f>IF(Input!E692="","",IF(ISNUMBER(VALUE(Input!E692)),"","Needs to be a number."))</f>
        <v/>
      </c>
      <c r="AP693" s="205" t="str">
        <f>IF(Input!N692="","",IF(ISNUMBER(VALUE(Input!N692)),"","Needs to be a number."))</f>
        <v/>
      </c>
      <c r="AQ693" s="205" t="str">
        <f>IF(Input!O692="","",IF(ISNUMBER(VALUE(Input!O692)),"","Needs to be a number."))</f>
        <v/>
      </c>
      <c r="AR693" s="205" t="str">
        <f>IF(Input!V692="","",IF(ISNUMBER(VALUE(Input!V692)),"","Needs to be a number."))</f>
        <v/>
      </c>
      <c r="AS693" s="205" t="str">
        <f>IF(Input!W692="","",IF(ISNUMBER(VALUE(Input!W692)),"","Needs to be a number."))</f>
        <v/>
      </c>
      <c r="AT693" s="205" t="str">
        <f>IF(Input!X692="","",IF(ISNUMBER(VALUE(Input!X692)),"","Needs to be a number."))</f>
        <v/>
      </c>
      <c r="AU693" s="206" t="str">
        <f>IF(Input!Y692="","",IF(ISNUMBER(VALUE(Input!Y692)),"","Needs to be a number."))</f>
        <v/>
      </c>
      <c r="AW693" s="259" t="str">
        <f>IF(OR(VALUE(Input!C692)&lt;0,VALUE(Input!C692)&gt;100), "Invalid EEI %","")</f>
        <v/>
      </c>
      <c r="AX693" s="207"/>
      <c r="AY693" s="278" t="str">
        <f>IF(Input!E692="","",IF(VALUE(Input!E692)=0,"Do not enter 0.",""))</f>
        <v/>
      </c>
    </row>
    <row r="694" spans="2:51" x14ac:dyDescent="0.3">
      <c r="B694" s="188" t="str">
        <f>Input!A693</f>
        <v/>
      </c>
      <c r="C694" s="189" t="str">
        <f>IF(ISERROR(IF(AND(Input!$A693="",SUMPRODUCT(--(LEN(Input!$A694:'Input'!$A$1006)&gt;0))&lt;&gt;0),"Row is skipped.",IF(AND(Input!$A693="",Input!$A694=""),"", IF(Input!B693="","Data is missing.","")))),"",IF(AND(Input!$A693="",SUMPRODUCT(--(LEN(Input!$A694:'Input'!$A$1006)&gt;0))&lt;&gt;0),"Row is skipped.",IF(AND(Input!$A693="",Input!$A694=""),"", IF(Input!B693="","Data is missing.",""))))</f>
        <v/>
      </c>
      <c r="D694" s="189" t="str">
        <f>IF(ISERROR(IF(AND(Input!$A693="",SUMPRODUCT(--(LEN(Input!$A694:'Input'!$A$1006)&gt;0))&lt;&gt;0),"Row is skipped.",IF(AND(Input!$A693="",Input!$A694=""),"", IF(Input!C693="","Data is missing.","")))),"",IF(AND(Input!$A693="",SUMPRODUCT(--(LEN(Input!$A694:'Input'!$A$1006)&gt;0))&lt;&gt;0),"Row is skipped.",IF(AND(Input!$A693="",Input!$A694=""),"", IF(Input!C693="","Data is missing.",""))))</f>
        <v/>
      </c>
      <c r="E694" s="189" t="str">
        <f>IF(ISERROR(IF(AND(Input!$A693="",SUMPRODUCT(--(LEN(Input!$A694:'Input'!$A$1006)&gt;0))&lt;&gt;0),"Row is skipped.",IF(AND(Input!$A693="",Input!$A694=""),"", IF(Input!D693="","Data is missing.","")))),"",IF(AND(Input!$A693="",SUMPRODUCT(--(LEN(Input!$A694:'Input'!$A$1006)&gt;0))&lt;&gt;0),"Row is skipped.",IF(AND(Input!$A693="",Input!$A694=""),"", IF(Input!D693="","Data is missing.",""))))</f>
        <v/>
      </c>
      <c r="F694" s="189" t="str">
        <f>IF(ISERROR(IF(AND(Input!$A693="",SUMPRODUCT(--(LEN(Input!$A694:'Input'!$A$1006)&gt;0))&lt;&gt;0),"Row is skipped.",IF(AND(Input!$A693="",Input!$A694=""),"", IF(Input!E693="","Data is missing.","")))),"",IF(AND(Input!$A693="",SUMPRODUCT(--(LEN(Input!$A694:'Input'!$A$1006)&gt;0))&lt;&gt;0),"Row is skipped.",IF(AND(Input!$A693="",Input!$A694=""),"", IF(Input!E693="","Data is missing.",""))))</f>
        <v/>
      </c>
      <c r="G694" s="189" t="str">
        <f>IF(ISERROR(IF(AND(Input!$A693="",SUMPRODUCT(--(LEN(Input!$A694:'Input'!$A$1006)&gt;0))&lt;&gt;0),"Row is skipped.",IF(AND(Input!$A693="",Input!$A694=""),"", IF(Input!F693="","Data is missing.","")))),"",IF(AND(Input!$A693="",SUMPRODUCT(--(LEN(Input!$A694:'Input'!$A$1006)&gt;0))&lt;&gt;0),"Row is skipped.",IF(AND(Input!$A693="",Input!$A694=""),"", IF(Input!F693="","Data is missing.",""))))</f>
        <v/>
      </c>
      <c r="H694" s="190" t="str">
        <f>IF(ISERROR(IF(AND(Input!$A693="",SUMPRODUCT(--(LEN(Input!$A694:'Input'!$A$1006)&gt;0))&lt;&gt;0),"Row is skipped.",IF(AND(Input!$A693="",Input!$A694=""),"", IF(Input!G693="","Data is missing.","")))),"",IF(AND(Input!$A693="",SUMPRODUCT(--(LEN(Input!$A694:'Input'!$A$1006)&gt;0))&lt;&gt;0),"Row is skipped.",IF(AND(Input!$A693="",Input!$A694=""),"", IF(Input!G693="","Data is missing.",""))))</f>
        <v/>
      </c>
      <c r="I694" s="156"/>
      <c r="J694" s="191" t="str">
        <f>IFERROR(VLOOKUP(VLOOKUP(Input!$D693,'Measure List'!$A:$AN,40,FALSE),UIR!$A$1:$Q$27,17,FALSE),"")</f>
        <v/>
      </c>
      <c r="K694" s="192" t="str">
        <f>IFERROR(VLOOKUP(Input!$D693,'Measure List'!$A:$AN,40,FALSE),"")</f>
        <v/>
      </c>
      <c r="L694" s="156"/>
      <c r="M694" s="193" t="str">
        <f>IF(B694="","",IF(AND(Input!H693="",IFERROR(VLOOKUP(K694,UIR!$A$2:$P$21,2,FALSE),"")&lt;&gt;""),"Data is Missing.",""))</f>
        <v/>
      </c>
      <c r="N694" s="194" t="str">
        <f>IF(B694="","",IF(AND(Input!I693="",IFERROR(VLOOKUP(K694,UIR!$A$2:$P$21,3,FALSE),"")&lt;&gt;""),"Data is Missing.",""))</f>
        <v/>
      </c>
      <c r="O694" s="194" t="str">
        <f>IF(B694="","",IF(AND(Input!J693="",IFERROR(VLOOKUP(K694,UIR!$A$2:$P$21,4,FALSE),"")&lt;&gt;""),"Data is Missing.",""))</f>
        <v/>
      </c>
      <c r="P694" s="194" t="str">
        <f>IF(B694="","",IF(AND(Input!K693="",IFERROR(VLOOKUP(K694,UIR!$A$2:$P$21,5,FALSE),"")&lt;&gt;""),"Data is Missing.",""))</f>
        <v/>
      </c>
      <c r="Q694" s="194" t="str">
        <f>IF(B694="","",IF(AND(Input!L693="",IFERROR(VLOOKUP(K694,UIR!$A$2:$P$21,6,FALSE),"")&lt;&gt;""),"Data is Missing.",""))</f>
        <v/>
      </c>
      <c r="R694" s="194" t="str">
        <f>IF(B694="","",IF(AND(Input!M693="",IFERROR(VLOOKUP(K694,UIR!$A$2:$P$21,7,FALSE),"")&lt;&gt;""),"Data is Missing.",""))</f>
        <v/>
      </c>
      <c r="S694" s="194" t="str">
        <f>IF(B694="","",IF(AND(Input!P693="",IFERROR(VLOOKUP(K694,UIR!$A$2:$P$21,8,FALSE),"")&lt;&gt;""),"Data is Missing.",""))</f>
        <v/>
      </c>
      <c r="T694" s="194" t="str">
        <f>IF(B694="","",IF(AND(Input!Q693="",IFERROR(VLOOKUP(K694,UIR!$A$2:$P$21,9,FALSE),"")&lt;&gt;""),"Data is Missing.",""))</f>
        <v/>
      </c>
      <c r="U694" s="194"/>
      <c r="V694" s="194" t="str">
        <f>IF(B694="","",IF(AND(Input!S693="",IFERROR(VLOOKUP(K694,UIR!$A$2:$P$21,11,FALSE),"")&lt;&gt;""),"Data is Missing.",""))</f>
        <v/>
      </c>
      <c r="W694" s="194" t="str">
        <f>IF(B694="","",IF(AND(Input!T693="",IFERROR(VLOOKUP(K694,UIR!$A$2:$P$21,12,FALSE),"")&lt;&gt;""),"Data is Missing.",""))</f>
        <v/>
      </c>
      <c r="X694" s="194" t="str">
        <f>IF(B694="","",IF(AND(Input!V693="",IFERROR(VLOOKUP(K694,UIR!$A$2:$P$21,13,FALSE),"")&lt;&gt;""),"Data is Missing.",""))</f>
        <v/>
      </c>
      <c r="Y694" s="194" t="str">
        <f>IF(B694="","",IF(AND(Input!W693="",IFERROR(VLOOKUP(K694,UIR!$A$2:$P$21,14,FALSE),"")&lt;&gt;""),"Data is Missing.",""))</f>
        <v/>
      </c>
      <c r="Z694" s="194" t="str">
        <f>IF(B694="","",IF(AND(Input!X693="",IFERROR(VLOOKUP(K694,UIR!$A$2:$P$21,15,FALSE),"")&lt;&gt;""),"Data is Missing.",""))</f>
        <v/>
      </c>
      <c r="AA694" s="195" t="str">
        <f>IF(B694="","",IF(AND(Input!Y693="",IFERROR(VLOOKUP(K694,UIR!$A$2:$P$21,16,FALSE),"")&lt;&gt;""),"Data is Missing.",""))</f>
        <v/>
      </c>
      <c r="AC694" s="202" t="str">
        <f>IF(ISERROR(IF(Input!D693="","",IF(ISERROR(VLOOKUP(Input!D693,'Measure List'!$A$2:$A$30000,1,0)),"Invalid RefNo",""))),"",IF(Input!D693="","",IF(ISERROR(VLOOKUP(Input!D693,'Measure List'!$A$2:$A$30000,1,0)),"Invalid RefNo","")))</f>
        <v/>
      </c>
      <c r="AD694" s="156"/>
      <c r="AE694" s="156"/>
      <c r="AF694" s="156"/>
      <c r="AG694" s="156"/>
      <c r="AH694" s="156"/>
      <c r="AI694" s="156"/>
      <c r="AJ694" s="156"/>
      <c r="AK694" s="156"/>
      <c r="AL694" s="203" t="str">
        <f>IF(COUNTIF(Dropdowns!$K$2:$K$7,Input!S693)&gt;0,"",IF(Input!S693="","","Invalid Type"))</f>
        <v/>
      </c>
      <c r="AN694" s="204" t="str">
        <f>IF(Input!C693="","",IF(ISNUMBER(VALUE(Input!C693)),"","Needs to be a number."))</f>
        <v/>
      </c>
      <c r="AO694" s="205" t="str">
        <f>IF(Input!E693="","",IF(ISNUMBER(VALUE(Input!E693)),"","Needs to be a number."))</f>
        <v/>
      </c>
      <c r="AP694" s="205" t="str">
        <f>IF(Input!N693="","",IF(ISNUMBER(VALUE(Input!N693)),"","Needs to be a number."))</f>
        <v/>
      </c>
      <c r="AQ694" s="205" t="str">
        <f>IF(Input!O693="","",IF(ISNUMBER(VALUE(Input!O693)),"","Needs to be a number."))</f>
        <v/>
      </c>
      <c r="AR694" s="205" t="str">
        <f>IF(Input!V693="","",IF(ISNUMBER(VALUE(Input!V693)),"","Needs to be a number."))</f>
        <v/>
      </c>
      <c r="AS694" s="205" t="str">
        <f>IF(Input!W693="","",IF(ISNUMBER(VALUE(Input!W693)),"","Needs to be a number."))</f>
        <v/>
      </c>
      <c r="AT694" s="205" t="str">
        <f>IF(Input!X693="","",IF(ISNUMBER(VALUE(Input!X693)),"","Needs to be a number."))</f>
        <v/>
      </c>
      <c r="AU694" s="206" t="str">
        <f>IF(Input!Y693="","",IF(ISNUMBER(VALUE(Input!Y693)),"","Needs to be a number."))</f>
        <v/>
      </c>
      <c r="AW694" s="259" t="str">
        <f>IF(OR(VALUE(Input!C693)&lt;0,VALUE(Input!C693)&gt;100), "Invalid EEI %","")</f>
        <v/>
      </c>
      <c r="AX694" s="207"/>
      <c r="AY694" s="278" t="str">
        <f>IF(Input!E693="","",IF(VALUE(Input!E693)=0,"Do not enter 0.",""))</f>
        <v/>
      </c>
    </row>
    <row r="695" spans="2:51" x14ac:dyDescent="0.3">
      <c r="B695" s="188" t="str">
        <f>Input!A694</f>
        <v/>
      </c>
      <c r="C695" s="189" t="str">
        <f>IF(ISERROR(IF(AND(Input!$A694="",SUMPRODUCT(--(LEN(Input!$A695:'Input'!$A$1006)&gt;0))&lt;&gt;0),"Row is skipped.",IF(AND(Input!$A694="",Input!$A695=""),"", IF(Input!B694="","Data is missing.","")))),"",IF(AND(Input!$A694="",SUMPRODUCT(--(LEN(Input!$A695:'Input'!$A$1006)&gt;0))&lt;&gt;0),"Row is skipped.",IF(AND(Input!$A694="",Input!$A695=""),"", IF(Input!B694="","Data is missing.",""))))</f>
        <v/>
      </c>
      <c r="D695" s="189" t="str">
        <f>IF(ISERROR(IF(AND(Input!$A694="",SUMPRODUCT(--(LEN(Input!$A695:'Input'!$A$1006)&gt;0))&lt;&gt;0),"Row is skipped.",IF(AND(Input!$A694="",Input!$A695=""),"", IF(Input!C694="","Data is missing.","")))),"",IF(AND(Input!$A694="",SUMPRODUCT(--(LEN(Input!$A695:'Input'!$A$1006)&gt;0))&lt;&gt;0),"Row is skipped.",IF(AND(Input!$A694="",Input!$A695=""),"", IF(Input!C694="","Data is missing.",""))))</f>
        <v/>
      </c>
      <c r="E695" s="189" t="str">
        <f>IF(ISERROR(IF(AND(Input!$A694="",SUMPRODUCT(--(LEN(Input!$A695:'Input'!$A$1006)&gt;0))&lt;&gt;0),"Row is skipped.",IF(AND(Input!$A694="",Input!$A695=""),"", IF(Input!D694="","Data is missing.","")))),"",IF(AND(Input!$A694="",SUMPRODUCT(--(LEN(Input!$A695:'Input'!$A$1006)&gt;0))&lt;&gt;0),"Row is skipped.",IF(AND(Input!$A694="",Input!$A695=""),"", IF(Input!D694="","Data is missing.",""))))</f>
        <v/>
      </c>
      <c r="F695" s="189" t="str">
        <f>IF(ISERROR(IF(AND(Input!$A694="",SUMPRODUCT(--(LEN(Input!$A695:'Input'!$A$1006)&gt;0))&lt;&gt;0),"Row is skipped.",IF(AND(Input!$A694="",Input!$A695=""),"", IF(Input!E694="","Data is missing.","")))),"",IF(AND(Input!$A694="",SUMPRODUCT(--(LEN(Input!$A695:'Input'!$A$1006)&gt;0))&lt;&gt;0),"Row is skipped.",IF(AND(Input!$A694="",Input!$A695=""),"", IF(Input!E694="","Data is missing.",""))))</f>
        <v/>
      </c>
      <c r="G695" s="189" t="str">
        <f>IF(ISERROR(IF(AND(Input!$A694="",SUMPRODUCT(--(LEN(Input!$A695:'Input'!$A$1006)&gt;0))&lt;&gt;0),"Row is skipped.",IF(AND(Input!$A694="",Input!$A695=""),"", IF(Input!F694="","Data is missing.","")))),"",IF(AND(Input!$A694="",SUMPRODUCT(--(LEN(Input!$A695:'Input'!$A$1006)&gt;0))&lt;&gt;0),"Row is skipped.",IF(AND(Input!$A694="",Input!$A695=""),"", IF(Input!F694="","Data is missing.",""))))</f>
        <v/>
      </c>
      <c r="H695" s="190" t="str">
        <f>IF(ISERROR(IF(AND(Input!$A694="",SUMPRODUCT(--(LEN(Input!$A695:'Input'!$A$1006)&gt;0))&lt;&gt;0),"Row is skipped.",IF(AND(Input!$A694="",Input!$A695=""),"", IF(Input!G694="","Data is missing.","")))),"",IF(AND(Input!$A694="",SUMPRODUCT(--(LEN(Input!$A695:'Input'!$A$1006)&gt;0))&lt;&gt;0),"Row is skipped.",IF(AND(Input!$A694="",Input!$A695=""),"", IF(Input!G694="","Data is missing.",""))))</f>
        <v/>
      </c>
      <c r="I695" s="156"/>
      <c r="J695" s="191" t="str">
        <f>IFERROR(VLOOKUP(VLOOKUP(Input!$D694,'Measure List'!$A:$AN,40,FALSE),UIR!$A$1:$Q$27,17,FALSE),"")</f>
        <v/>
      </c>
      <c r="K695" s="192" t="str">
        <f>IFERROR(VLOOKUP(Input!$D694,'Measure List'!$A:$AN,40,FALSE),"")</f>
        <v/>
      </c>
      <c r="L695" s="156"/>
      <c r="M695" s="193" t="str">
        <f>IF(B695="","",IF(AND(Input!H694="",IFERROR(VLOOKUP(K695,UIR!$A$2:$P$21,2,FALSE),"")&lt;&gt;""),"Data is Missing.",""))</f>
        <v/>
      </c>
      <c r="N695" s="194" t="str">
        <f>IF(B695="","",IF(AND(Input!I694="",IFERROR(VLOOKUP(K695,UIR!$A$2:$P$21,3,FALSE),"")&lt;&gt;""),"Data is Missing.",""))</f>
        <v/>
      </c>
      <c r="O695" s="194" t="str">
        <f>IF(B695="","",IF(AND(Input!J694="",IFERROR(VLOOKUP(K695,UIR!$A$2:$P$21,4,FALSE),"")&lt;&gt;""),"Data is Missing.",""))</f>
        <v/>
      </c>
      <c r="P695" s="194" t="str">
        <f>IF(B695="","",IF(AND(Input!K694="",IFERROR(VLOOKUP(K695,UIR!$A$2:$P$21,5,FALSE),"")&lt;&gt;""),"Data is Missing.",""))</f>
        <v/>
      </c>
      <c r="Q695" s="194" t="str">
        <f>IF(B695="","",IF(AND(Input!L694="",IFERROR(VLOOKUP(K695,UIR!$A$2:$P$21,6,FALSE),"")&lt;&gt;""),"Data is Missing.",""))</f>
        <v/>
      </c>
      <c r="R695" s="194" t="str">
        <f>IF(B695="","",IF(AND(Input!M694="",IFERROR(VLOOKUP(K695,UIR!$A$2:$P$21,7,FALSE),"")&lt;&gt;""),"Data is Missing.",""))</f>
        <v/>
      </c>
      <c r="S695" s="194" t="str">
        <f>IF(B695="","",IF(AND(Input!P694="",IFERROR(VLOOKUP(K695,UIR!$A$2:$P$21,8,FALSE),"")&lt;&gt;""),"Data is Missing.",""))</f>
        <v/>
      </c>
      <c r="T695" s="194" t="str">
        <f>IF(B695="","",IF(AND(Input!Q694="",IFERROR(VLOOKUP(K695,UIR!$A$2:$P$21,9,FALSE),"")&lt;&gt;""),"Data is Missing.",""))</f>
        <v/>
      </c>
      <c r="U695" s="194"/>
      <c r="V695" s="194" t="str">
        <f>IF(B695="","",IF(AND(Input!S694="",IFERROR(VLOOKUP(K695,UIR!$A$2:$P$21,11,FALSE),"")&lt;&gt;""),"Data is Missing.",""))</f>
        <v/>
      </c>
      <c r="W695" s="194" t="str">
        <f>IF(B695="","",IF(AND(Input!T694="",IFERROR(VLOOKUP(K695,UIR!$A$2:$P$21,12,FALSE),"")&lt;&gt;""),"Data is Missing.",""))</f>
        <v/>
      </c>
      <c r="X695" s="194" t="str">
        <f>IF(B695="","",IF(AND(Input!V694="",IFERROR(VLOOKUP(K695,UIR!$A$2:$P$21,13,FALSE),"")&lt;&gt;""),"Data is Missing.",""))</f>
        <v/>
      </c>
      <c r="Y695" s="194" t="str">
        <f>IF(B695="","",IF(AND(Input!W694="",IFERROR(VLOOKUP(K695,UIR!$A$2:$P$21,14,FALSE),"")&lt;&gt;""),"Data is Missing.",""))</f>
        <v/>
      </c>
      <c r="Z695" s="194" t="str">
        <f>IF(B695="","",IF(AND(Input!X694="",IFERROR(VLOOKUP(K695,UIR!$A$2:$P$21,15,FALSE),"")&lt;&gt;""),"Data is Missing.",""))</f>
        <v/>
      </c>
      <c r="AA695" s="195" t="str">
        <f>IF(B695="","",IF(AND(Input!Y694="",IFERROR(VLOOKUP(K695,UIR!$A$2:$P$21,16,FALSE),"")&lt;&gt;""),"Data is Missing.",""))</f>
        <v/>
      </c>
      <c r="AC695" s="202" t="str">
        <f>IF(ISERROR(IF(Input!D694="","",IF(ISERROR(VLOOKUP(Input!D694,'Measure List'!$A$2:$A$30000,1,0)),"Invalid RefNo",""))),"",IF(Input!D694="","",IF(ISERROR(VLOOKUP(Input!D694,'Measure List'!$A$2:$A$30000,1,0)),"Invalid RefNo","")))</f>
        <v/>
      </c>
      <c r="AD695" s="156"/>
      <c r="AE695" s="156"/>
      <c r="AF695" s="156"/>
      <c r="AG695" s="156"/>
      <c r="AH695" s="156"/>
      <c r="AI695" s="156"/>
      <c r="AJ695" s="156"/>
      <c r="AK695" s="156"/>
      <c r="AL695" s="203" t="str">
        <f>IF(COUNTIF(Dropdowns!$K$2:$K$7,Input!S694)&gt;0,"",IF(Input!S694="","","Invalid Type"))</f>
        <v/>
      </c>
      <c r="AN695" s="204" t="str">
        <f>IF(Input!C694="","",IF(ISNUMBER(VALUE(Input!C694)),"","Needs to be a number."))</f>
        <v/>
      </c>
      <c r="AO695" s="205" t="str">
        <f>IF(Input!E694="","",IF(ISNUMBER(VALUE(Input!E694)),"","Needs to be a number."))</f>
        <v/>
      </c>
      <c r="AP695" s="205" t="str">
        <f>IF(Input!N694="","",IF(ISNUMBER(VALUE(Input!N694)),"","Needs to be a number."))</f>
        <v/>
      </c>
      <c r="AQ695" s="205" t="str">
        <f>IF(Input!O694="","",IF(ISNUMBER(VALUE(Input!O694)),"","Needs to be a number."))</f>
        <v/>
      </c>
      <c r="AR695" s="205" t="str">
        <f>IF(Input!V694="","",IF(ISNUMBER(VALUE(Input!V694)),"","Needs to be a number."))</f>
        <v/>
      </c>
      <c r="AS695" s="205" t="str">
        <f>IF(Input!W694="","",IF(ISNUMBER(VALUE(Input!W694)),"","Needs to be a number."))</f>
        <v/>
      </c>
      <c r="AT695" s="205" t="str">
        <f>IF(Input!X694="","",IF(ISNUMBER(VALUE(Input!X694)),"","Needs to be a number."))</f>
        <v/>
      </c>
      <c r="AU695" s="206" t="str">
        <f>IF(Input!Y694="","",IF(ISNUMBER(VALUE(Input!Y694)),"","Needs to be a number."))</f>
        <v/>
      </c>
      <c r="AW695" s="259" t="str">
        <f>IF(OR(VALUE(Input!C694)&lt;0,VALUE(Input!C694)&gt;100), "Invalid EEI %","")</f>
        <v/>
      </c>
      <c r="AX695" s="207"/>
      <c r="AY695" s="278" t="str">
        <f>IF(Input!E694="","",IF(VALUE(Input!E694)=0,"Do not enter 0.",""))</f>
        <v/>
      </c>
    </row>
    <row r="696" spans="2:51" x14ac:dyDescent="0.3">
      <c r="B696" s="188" t="str">
        <f>Input!A695</f>
        <v/>
      </c>
      <c r="C696" s="189" t="str">
        <f>IF(ISERROR(IF(AND(Input!$A695="",SUMPRODUCT(--(LEN(Input!$A696:'Input'!$A$1006)&gt;0))&lt;&gt;0),"Row is skipped.",IF(AND(Input!$A695="",Input!$A696=""),"", IF(Input!B695="","Data is missing.","")))),"",IF(AND(Input!$A695="",SUMPRODUCT(--(LEN(Input!$A696:'Input'!$A$1006)&gt;0))&lt;&gt;0),"Row is skipped.",IF(AND(Input!$A695="",Input!$A696=""),"", IF(Input!B695="","Data is missing.",""))))</f>
        <v/>
      </c>
      <c r="D696" s="189" t="str">
        <f>IF(ISERROR(IF(AND(Input!$A695="",SUMPRODUCT(--(LEN(Input!$A696:'Input'!$A$1006)&gt;0))&lt;&gt;0),"Row is skipped.",IF(AND(Input!$A695="",Input!$A696=""),"", IF(Input!C695="","Data is missing.","")))),"",IF(AND(Input!$A695="",SUMPRODUCT(--(LEN(Input!$A696:'Input'!$A$1006)&gt;0))&lt;&gt;0),"Row is skipped.",IF(AND(Input!$A695="",Input!$A696=""),"", IF(Input!C695="","Data is missing.",""))))</f>
        <v/>
      </c>
      <c r="E696" s="189" t="str">
        <f>IF(ISERROR(IF(AND(Input!$A695="",SUMPRODUCT(--(LEN(Input!$A696:'Input'!$A$1006)&gt;0))&lt;&gt;0),"Row is skipped.",IF(AND(Input!$A695="",Input!$A696=""),"", IF(Input!D695="","Data is missing.","")))),"",IF(AND(Input!$A695="",SUMPRODUCT(--(LEN(Input!$A696:'Input'!$A$1006)&gt;0))&lt;&gt;0),"Row is skipped.",IF(AND(Input!$A695="",Input!$A696=""),"", IF(Input!D695="","Data is missing.",""))))</f>
        <v/>
      </c>
      <c r="F696" s="189" t="str">
        <f>IF(ISERROR(IF(AND(Input!$A695="",SUMPRODUCT(--(LEN(Input!$A696:'Input'!$A$1006)&gt;0))&lt;&gt;0),"Row is skipped.",IF(AND(Input!$A695="",Input!$A696=""),"", IF(Input!E695="","Data is missing.","")))),"",IF(AND(Input!$A695="",SUMPRODUCT(--(LEN(Input!$A696:'Input'!$A$1006)&gt;0))&lt;&gt;0),"Row is skipped.",IF(AND(Input!$A695="",Input!$A696=""),"", IF(Input!E695="","Data is missing.",""))))</f>
        <v/>
      </c>
      <c r="G696" s="189" t="str">
        <f>IF(ISERROR(IF(AND(Input!$A695="",SUMPRODUCT(--(LEN(Input!$A696:'Input'!$A$1006)&gt;0))&lt;&gt;0),"Row is skipped.",IF(AND(Input!$A695="",Input!$A696=""),"", IF(Input!F695="","Data is missing.","")))),"",IF(AND(Input!$A695="",SUMPRODUCT(--(LEN(Input!$A696:'Input'!$A$1006)&gt;0))&lt;&gt;0),"Row is skipped.",IF(AND(Input!$A695="",Input!$A696=""),"", IF(Input!F695="","Data is missing.",""))))</f>
        <v/>
      </c>
      <c r="H696" s="190" t="str">
        <f>IF(ISERROR(IF(AND(Input!$A695="",SUMPRODUCT(--(LEN(Input!$A696:'Input'!$A$1006)&gt;0))&lt;&gt;0),"Row is skipped.",IF(AND(Input!$A695="",Input!$A696=""),"", IF(Input!G695="","Data is missing.","")))),"",IF(AND(Input!$A695="",SUMPRODUCT(--(LEN(Input!$A696:'Input'!$A$1006)&gt;0))&lt;&gt;0),"Row is skipped.",IF(AND(Input!$A695="",Input!$A696=""),"", IF(Input!G695="","Data is missing.",""))))</f>
        <v/>
      </c>
      <c r="I696" s="156"/>
      <c r="J696" s="191" t="str">
        <f>IFERROR(VLOOKUP(VLOOKUP(Input!$D695,'Measure List'!$A:$AN,40,FALSE),UIR!$A$1:$Q$27,17,FALSE),"")</f>
        <v/>
      </c>
      <c r="K696" s="192" t="str">
        <f>IFERROR(VLOOKUP(Input!$D695,'Measure List'!$A:$AN,40,FALSE),"")</f>
        <v/>
      </c>
      <c r="L696" s="156"/>
      <c r="M696" s="193" t="str">
        <f>IF(B696="","",IF(AND(Input!H695="",IFERROR(VLOOKUP(K696,UIR!$A$2:$P$21,2,FALSE),"")&lt;&gt;""),"Data is Missing.",""))</f>
        <v/>
      </c>
      <c r="N696" s="194" t="str">
        <f>IF(B696="","",IF(AND(Input!I695="",IFERROR(VLOOKUP(K696,UIR!$A$2:$P$21,3,FALSE),"")&lt;&gt;""),"Data is Missing.",""))</f>
        <v/>
      </c>
      <c r="O696" s="194" t="str">
        <f>IF(B696="","",IF(AND(Input!J695="",IFERROR(VLOOKUP(K696,UIR!$A$2:$P$21,4,FALSE),"")&lt;&gt;""),"Data is Missing.",""))</f>
        <v/>
      </c>
      <c r="P696" s="194" t="str">
        <f>IF(B696="","",IF(AND(Input!K695="",IFERROR(VLOOKUP(K696,UIR!$A$2:$P$21,5,FALSE),"")&lt;&gt;""),"Data is Missing.",""))</f>
        <v/>
      </c>
      <c r="Q696" s="194" t="str">
        <f>IF(B696="","",IF(AND(Input!L695="",IFERROR(VLOOKUP(K696,UIR!$A$2:$P$21,6,FALSE),"")&lt;&gt;""),"Data is Missing.",""))</f>
        <v/>
      </c>
      <c r="R696" s="194" t="str">
        <f>IF(B696="","",IF(AND(Input!M695="",IFERROR(VLOOKUP(K696,UIR!$A$2:$P$21,7,FALSE),"")&lt;&gt;""),"Data is Missing.",""))</f>
        <v/>
      </c>
      <c r="S696" s="194" t="str">
        <f>IF(B696="","",IF(AND(Input!P695="",IFERROR(VLOOKUP(K696,UIR!$A$2:$P$21,8,FALSE),"")&lt;&gt;""),"Data is Missing.",""))</f>
        <v/>
      </c>
      <c r="T696" s="194" t="str">
        <f>IF(B696="","",IF(AND(Input!Q695="",IFERROR(VLOOKUP(K696,UIR!$A$2:$P$21,9,FALSE),"")&lt;&gt;""),"Data is Missing.",""))</f>
        <v/>
      </c>
      <c r="U696" s="194"/>
      <c r="V696" s="194" t="str">
        <f>IF(B696="","",IF(AND(Input!S695="",IFERROR(VLOOKUP(K696,UIR!$A$2:$P$21,11,FALSE),"")&lt;&gt;""),"Data is Missing.",""))</f>
        <v/>
      </c>
      <c r="W696" s="194" t="str">
        <f>IF(B696="","",IF(AND(Input!T695="",IFERROR(VLOOKUP(K696,UIR!$A$2:$P$21,12,FALSE),"")&lt;&gt;""),"Data is Missing.",""))</f>
        <v/>
      </c>
      <c r="X696" s="194" t="str">
        <f>IF(B696="","",IF(AND(Input!V695="",IFERROR(VLOOKUP(K696,UIR!$A$2:$P$21,13,FALSE),"")&lt;&gt;""),"Data is Missing.",""))</f>
        <v/>
      </c>
      <c r="Y696" s="194" t="str">
        <f>IF(B696="","",IF(AND(Input!W695="",IFERROR(VLOOKUP(K696,UIR!$A$2:$P$21,14,FALSE),"")&lt;&gt;""),"Data is Missing.",""))</f>
        <v/>
      </c>
      <c r="Z696" s="194" t="str">
        <f>IF(B696="","",IF(AND(Input!X695="",IFERROR(VLOOKUP(K696,UIR!$A$2:$P$21,15,FALSE),"")&lt;&gt;""),"Data is Missing.",""))</f>
        <v/>
      </c>
      <c r="AA696" s="195" t="str">
        <f>IF(B696="","",IF(AND(Input!Y695="",IFERROR(VLOOKUP(K696,UIR!$A$2:$P$21,16,FALSE),"")&lt;&gt;""),"Data is Missing.",""))</f>
        <v/>
      </c>
      <c r="AC696" s="202" t="str">
        <f>IF(ISERROR(IF(Input!D695="","",IF(ISERROR(VLOOKUP(Input!D695,'Measure List'!$A$2:$A$30000,1,0)),"Invalid RefNo",""))),"",IF(Input!D695="","",IF(ISERROR(VLOOKUP(Input!D695,'Measure List'!$A$2:$A$30000,1,0)),"Invalid RefNo","")))</f>
        <v/>
      </c>
      <c r="AD696" s="156"/>
      <c r="AE696" s="156"/>
      <c r="AF696" s="156"/>
      <c r="AG696" s="156"/>
      <c r="AH696" s="156"/>
      <c r="AI696" s="156"/>
      <c r="AJ696" s="156"/>
      <c r="AK696" s="156"/>
      <c r="AL696" s="203" t="str">
        <f>IF(COUNTIF(Dropdowns!$K$2:$K$7,Input!S695)&gt;0,"",IF(Input!S695="","","Invalid Type"))</f>
        <v/>
      </c>
      <c r="AN696" s="204" t="str">
        <f>IF(Input!C695="","",IF(ISNUMBER(VALUE(Input!C695)),"","Needs to be a number."))</f>
        <v/>
      </c>
      <c r="AO696" s="205" t="str">
        <f>IF(Input!E695="","",IF(ISNUMBER(VALUE(Input!E695)),"","Needs to be a number."))</f>
        <v/>
      </c>
      <c r="AP696" s="205" t="str">
        <f>IF(Input!N695="","",IF(ISNUMBER(VALUE(Input!N695)),"","Needs to be a number."))</f>
        <v/>
      </c>
      <c r="AQ696" s="205" t="str">
        <f>IF(Input!O695="","",IF(ISNUMBER(VALUE(Input!O695)),"","Needs to be a number."))</f>
        <v/>
      </c>
      <c r="AR696" s="205" t="str">
        <f>IF(Input!V695="","",IF(ISNUMBER(VALUE(Input!V695)),"","Needs to be a number."))</f>
        <v/>
      </c>
      <c r="AS696" s="205" t="str">
        <f>IF(Input!W695="","",IF(ISNUMBER(VALUE(Input!W695)),"","Needs to be a number."))</f>
        <v/>
      </c>
      <c r="AT696" s="205" t="str">
        <f>IF(Input!X695="","",IF(ISNUMBER(VALUE(Input!X695)),"","Needs to be a number."))</f>
        <v/>
      </c>
      <c r="AU696" s="206" t="str">
        <f>IF(Input!Y695="","",IF(ISNUMBER(VALUE(Input!Y695)),"","Needs to be a number."))</f>
        <v/>
      </c>
      <c r="AW696" s="259" t="str">
        <f>IF(OR(VALUE(Input!C695)&lt;0,VALUE(Input!C695)&gt;100), "Invalid EEI %","")</f>
        <v/>
      </c>
      <c r="AX696" s="207"/>
      <c r="AY696" s="278" t="str">
        <f>IF(Input!E695="","",IF(VALUE(Input!E695)=0,"Do not enter 0.",""))</f>
        <v/>
      </c>
    </row>
    <row r="697" spans="2:51" x14ac:dyDescent="0.3">
      <c r="B697" s="188" t="str">
        <f>Input!A696</f>
        <v/>
      </c>
      <c r="C697" s="189" t="str">
        <f>IF(ISERROR(IF(AND(Input!$A696="",SUMPRODUCT(--(LEN(Input!$A697:'Input'!$A$1006)&gt;0))&lt;&gt;0),"Row is skipped.",IF(AND(Input!$A696="",Input!$A697=""),"", IF(Input!B696="","Data is missing.","")))),"",IF(AND(Input!$A696="",SUMPRODUCT(--(LEN(Input!$A697:'Input'!$A$1006)&gt;0))&lt;&gt;0),"Row is skipped.",IF(AND(Input!$A696="",Input!$A697=""),"", IF(Input!B696="","Data is missing.",""))))</f>
        <v/>
      </c>
      <c r="D697" s="189" t="str">
        <f>IF(ISERROR(IF(AND(Input!$A696="",SUMPRODUCT(--(LEN(Input!$A697:'Input'!$A$1006)&gt;0))&lt;&gt;0),"Row is skipped.",IF(AND(Input!$A696="",Input!$A697=""),"", IF(Input!C696="","Data is missing.","")))),"",IF(AND(Input!$A696="",SUMPRODUCT(--(LEN(Input!$A697:'Input'!$A$1006)&gt;0))&lt;&gt;0),"Row is skipped.",IF(AND(Input!$A696="",Input!$A697=""),"", IF(Input!C696="","Data is missing.",""))))</f>
        <v/>
      </c>
      <c r="E697" s="189" t="str">
        <f>IF(ISERROR(IF(AND(Input!$A696="",SUMPRODUCT(--(LEN(Input!$A697:'Input'!$A$1006)&gt;0))&lt;&gt;0),"Row is skipped.",IF(AND(Input!$A696="",Input!$A697=""),"", IF(Input!D696="","Data is missing.","")))),"",IF(AND(Input!$A696="",SUMPRODUCT(--(LEN(Input!$A697:'Input'!$A$1006)&gt;0))&lt;&gt;0),"Row is skipped.",IF(AND(Input!$A696="",Input!$A697=""),"", IF(Input!D696="","Data is missing.",""))))</f>
        <v/>
      </c>
      <c r="F697" s="189" t="str">
        <f>IF(ISERROR(IF(AND(Input!$A696="",SUMPRODUCT(--(LEN(Input!$A697:'Input'!$A$1006)&gt;0))&lt;&gt;0),"Row is skipped.",IF(AND(Input!$A696="",Input!$A697=""),"", IF(Input!E696="","Data is missing.","")))),"",IF(AND(Input!$A696="",SUMPRODUCT(--(LEN(Input!$A697:'Input'!$A$1006)&gt;0))&lt;&gt;0),"Row is skipped.",IF(AND(Input!$A696="",Input!$A697=""),"", IF(Input!E696="","Data is missing.",""))))</f>
        <v/>
      </c>
      <c r="G697" s="189" t="str">
        <f>IF(ISERROR(IF(AND(Input!$A696="",SUMPRODUCT(--(LEN(Input!$A697:'Input'!$A$1006)&gt;0))&lt;&gt;0),"Row is skipped.",IF(AND(Input!$A696="",Input!$A697=""),"", IF(Input!F696="","Data is missing.","")))),"",IF(AND(Input!$A696="",SUMPRODUCT(--(LEN(Input!$A697:'Input'!$A$1006)&gt;0))&lt;&gt;0),"Row is skipped.",IF(AND(Input!$A696="",Input!$A697=""),"", IF(Input!F696="","Data is missing.",""))))</f>
        <v/>
      </c>
      <c r="H697" s="190" t="str">
        <f>IF(ISERROR(IF(AND(Input!$A696="",SUMPRODUCT(--(LEN(Input!$A697:'Input'!$A$1006)&gt;0))&lt;&gt;0),"Row is skipped.",IF(AND(Input!$A696="",Input!$A697=""),"", IF(Input!G696="","Data is missing.","")))),"",IF(AND(Input!$A696="",SUMPRODUCT(--(LEN(Input!$A697:'Input'!$A$1006)&gt;0))&lt;&gt;0),"Row is skipped.",IF(AND(Input!$A696="",Input!$A697=""),"", IF(Input!G696="","Data is missing.",""))))</f>
        <v/>
      </c>
      <c r="I697" s="156"/>
      <c r="J697" s="191" t="str">
        <f>IFERROR(VLOOKUP(VLOOKUP(Input!$D696,'Measure List'!$A:$AN,40,FALSE),UIR!$A$1:$Q$27,17,FALSE),"")</f>
        <v/>
      </c>
      <c r="K697" s="192" t="str">
        <f>IFERROR(VLOOKUP(Input!$D696,'Measure List'!$A:$AN,40,FALSE),"")</f>
        <v/>
      </c>
      <c r="L697" s="156"/>
      <c r="M697" s="193" t="str">
        <f>IF(B697="","",IF(AND(Input!H696="",IFERROR(VLOOKUP(K697,UIR!$A$2:$P$21,2,FALSE),"")&lt;&gt;""),"Data is Missing.",""))</f>
        <v/>
      </c>
      <c r="N697" s="194" t="str">
        <f>IF(B697="","",IF(AND(Input!I696="",IFERROR(VLOOKUP(K697,UIR!$A$2:$P$21,3,FALSE),"")&lt;&gt;""),"Data is Missing.",""))</f>
        <v/>
      </c>
      <c r="O697" s="194" t="str">
        <f>IF(B697="","",IF(AND(Input!J696="",IFERROR(VLOOKUP(K697,UIR!$A$2:$P$21,4,FALSE),"")&lt;&gt;""),"Data is Missing.",""))</f>
        <v/>
      </c>
      <c r="P697" s="194" t="str">
        <f>IF(B697="","",IF(AND(Input!K696="",IFERROR(VLOOKUP(K697,UIR!$A$2:$P$21,5,FALSE),"")&lt;&gt;""),"Data is Missing.",""))</f>
        <v/>
      </c>
      <c r="Q697" s="194" t="str">
        <f>IF(B697="","",IF(AND(Input!L696="",IFERROR(VLOOKUP(K697,UIR!$A$2:$P$21,6,FALSE),"")&lt;&gt;""),"Data is Missing.",""))</f>
        <v/>
      </c>
      <c r="R697" s="194" t="str">
        <f>IF(B697="","",IF(AND(Input!M696="",IFERROR(VLOOKUP(K697,UIR!$A$2:$P$21,7,FALSE),"")&lt;&gt;""),"Data is Missing.",""))</f>
        <v/>
      </c>
      <c r="S697" s="194" t="str">
        <f>IF(B697="","",IF(AND(Input!P696="",IFERROR(VLOOKUP(K697,UIR!$A$2:$P$21,8,FALSE),"")&lt;&gt;""),"Data is Missing.",""))</f>
        <v/>
      </c>
      <c r="T697" s="194" t="str">
        <f>IF(B697="","",IF(AND(Input!Q696="",IFERROR(VLOOKUP(K697,UIR!$A$2:$P$21,9,FALSE),"")&lt;&gt;""),"Data is Missing.",""))</f>
        <v/>
      </c>
      <c r="U697" s="194"/>
      <c r="V697" s="194" t="str">
        <f>IF(B697="","",IF(AND(Input!S696="",IFERROR(VLOOKUP(K697,UIR!$A$2:$P$21,11,FALSE),"")&lt;&gt;""),"Data is Missing.",""))</f>
        <v/>
      </c>
      <c r="W697" s="194" t="str">
        <f>IF(B697="","",IF(AND(Input!T696="",IFERROR(VLOOKUP(K697,UIR!$A$2:$P$21,12,FALSE),"")&lt;&gt;""),"Data is Missing.",""))</f>
        <v/>
      </c>
      <c r="X697" s="194" t="str">
        <f>IF(B697="","",IF(AND(Input!V696="",IFERROR(VLOOKUP(K697,UIR!$A$2:$P$21,13,FALSE),"")&lt;&gt;""),"Data is Missing.",""))</f>
        <v/>
      </c>
      <c r="Y697" s="194" t="str">
        <f>IF(B697="","",IF(AND(Input!W696="",IFERROR(VLOOKUP(K697,UIR!$A$2:$P$21,14,FALSE),"")&lt;&gt;""),"Data is Missing.",""))</f>
        <v/>
      </c>
      <c r="Z697" s="194" t="str">
        <f>IF(B697="","",IF(AND(Input!X696="",IFERROR(VLOOKUP(K697,UIR!$A$2:$P$21,15,FALSE),"")&lt;&gt;""),"Data is Missing.",""))</f>
        <v/>
      </c>
      <c r="AA697" s="195" t="str">
        <f>IF(B697="","",IF(AND(Input!Y696="",IFERROR(VLOOKUP(K697,UIR!$A$2:$P$21,16,FALSE),"")&lt;&gt;""),"Data is Missing.",""))</f>
        <v/>
      </c>
      <c r="AC697" s="202" t="str">
        <f>IF(ISERROR(IF(Input!D696="","",IF(ISERROR(VLOOKUP(Input!D696,'Measure List'!$A$2:$A$30000,1,0)),"Invalid RefNo",""))),"",IF(Input!D696="","",IF(ISERROR(VLOOKUP(Input!D696,'Measure List'!$A$2:$A$30000,1,0)),"Invalid RefNo","")))</f>
        <v/>
      </c>
      <c r="AD697" s="156"/>
      <c r="AE697" s="156"/>
      <c r="AF697" s="156"/>
      <c r="AG697" s="156"/>
      <c r="AH697" s="156"/>
      <c r="AI697" s="156"/>
      <c r="AJ697" s="156"/>
      <c r="AK697" s="156"/>
      <c r="AL697" s="203" t="str">
        <f>IF(COUNTIF(Dropdowns!$K$2:$K$7,Input!S696)&gt;0,"",IF(Input!S696="","","Invalid Type"))</f>
        <v/>
      </c>
      <c r="AN697" s="204" t="str">
        <f>IF(Input!C696="","",IF(ISNUMBER(VALUE(Input!C696)),"","Needs to be a number."))</f>
        <v/>
      </c>
      <c r="AO697" s="205" t="str">
        <f>IF(Input!E696="","",IF(ISNUMBER(VALUE(Input!E696)),"","Needs to be a number."))</f>
        <v/>
      </c>
      <c r="AP697" s="205" t="str">
        <f>IF(Input!N696="","",IF(ISNUMBER(VALUE(Input!N696)),"","Needs to be a number."))</f>
        <v/>
      </c>
      <c r="AQ697" s="205" t="str">
        <f>IF(Input!O696="","",IF(ISNUMBER(VALUE(Input!O696)),"","Needs to be a number."))</f>
        <v/>
      </c>
      <c r="AR697" s="205" t="str">
        <f>IF(Input!V696="","",IF(ISNUMBER(VALUE(Input!V696)),"","Needs to be a number."))</f>
        <v/>
      </c>
      <c r="AS697" s="205" t="str">
        <f>IF(Input!W696="","",IF(ISNUMBER(VALUE(Input!W696)),"","Needs to be a number."))</f>
        <v/>
      </c>
      <c r="AT697" s="205" t="str">
        <f>IF(Input!X696="","",IF(ISNUMBER(VALUE(Input!X696)),"","Needs to be a number."))</f>
        <v/>
      </c>
      <c r="AU697" s="206" t="str">
        <f>IF(Input!Y696="","",IF(ISNUMBER(VALUE(Input!Y696)),"","Needs to be a number."))</f>
        <v/>
      </c>
      <c r="AW697" s="259" t="str">
        <f>IF(OR(VALUE(Input!C696)&lt;0,VALUE(Input!C696)&gt;100), "Invalid EEI %","")</f>
        <v/>
      </c>
      <c r="AX697" s="207"/>
      <c r="AY697" s="278" t="str">
        <f>IF(Input!E696="","",IF(VALUE(Input!E696)=0,"Do not enter 0.",""))</f>
        <v/>
      </c>
    </row>
    <row r="698" spans="2:51" x14ac:dyDescent="0.3">
      <c r="B698" s="188" t="str">
        <f>Input!A697</f>
        <v/>
      </c>
      <c r="C698" s="189" t="str">
        <f>IF(ISERROR(IF(AND(Input!$A697="",SUMPRODUCT(--(LEN(Input!$A698:'Input'!$A$1006)&gt;0))&lt;&gt;0),"Row is skipped.",IF(AND(Input!$A697="",Input!$A698=""),"", IF(Input!B697="","Data is missing.","")))),"",IF(AND(Input!$A697="",SUMPRODUCT(--(LEN(Input!$A698:'Input'!$A$1006)&gt;0))&lt;&gt;0),"Row is skipped.",IF(AND(Input!$A697="",Input!$A698=""),"", IF(Input!B697="","Data is missing.",""))))</f>
        <v/>
      </c>
      <c r="D698" s="189" t="str">
        <f>IF(ISERROR(IF(AND(Input!$A697="",SUMPRODUCT(--(LEN(Input!$A698:'Input'!$A$1006)&gt;0))&lt;&gt;0),"Row is skipped.",IF(AND(Input!$A697="",Input!$A698=""),"", IF(Input!C697="","Data is missing.","")))),"",IF(AND(Input!$A697="",SUMPRODUCT(--(LEN(Input!$A698:'Input'!$A$1006)&gt;0))&lt;&gt;0),"Row is skipped.",IF(AND(Input!$A697="",Input!$A698=""),"", IF(Input!C697="","Data is missing.",""))))</f>
        <v/>
      </c>
      <c r="E698" s="189" t="str">
        <f>IF(ISERROR(IF(AND(Input!$A697="",SUMPRODUCT(--(LEN(Input!$A698:'Input'!$A$1006)&gt;0))&lt;&gt;0),"Row is skipped.",IF(AND(Input!$A697="",Input!$A698=""),"", IF(Input!D697="","Data is missing.","")))),"",IF(AND(Input!$A697="",SUMPRODUCT(--(LEN(Input!$A698:'Input'!$A$1006)&gt;0))&lt;&gt;0),"Row is skipped.",IF(AND(Input!$A697="",Input!$A698=""),"", IF(Input!D697="","Data is missing.",""))))</f>
        <v/>
      </c>
      <c r="F698" s="189" t="str">
        <f>IF(ISERROR(IF(AND(Input!$A697="",SUMPRODUCT(--(LEN(Input!$A698:'Input'!$A$1006)&gt;0))&lt;&gt;0),"Row is skipped.",IF(AND(Input!$A697="",Input!$A698=""),"", IF(Input!E697="","Data is missing.","")))),"",IF(AND(Input!$A697="",SUMPRODUCT(--(LEN(Input!$A698:'Input'!$A$1006)&gt;0))&lt;&gt;0),"Row is skipped.",IF(AND(Input!$A697="",Input!$A698=""),"", IF(Input!E697="","Data is missing.",""))))</f>
        <v/>
      </c>
      <c r="G698" s="189" t="str">
        <f>IF(ISERROR(IF(AND(Input!$A697="",SUMPRODUCT(--(LEN(Input!$A698:'Input'!$A$1006)&gt;0))&lt;&gt;0),"Row is skipped.",IF(AND(Input!$A697="",Input!$A698=""),"", IF(Input!F697="","Data is missing.","")))),"",IF(AND(Input!$A697="",SUMPRODUCT(--(LEN(Input!$A698:'Input'!$A$1006)&gt;0))&lt;&gt;0),"Row is skipped.",IF(AND(Input!$A697="",Input!$A698=""),"", IF(Input!F697="","Data is missing.",""))))</f>
        <v/>
      </c>
      <c r="H698" s="190" t="str">
        <f>IF(ISERROR(IF(AND(Input!$A697="",SUMPRODUCT(--(LEN(Input!$A698:'Input'!$A$1006)&gt;0))&lt;&gt;0),"Row is skipped.",IF(AND(Input!$A697="",Input!$A698=""),"", IF(Input!G697="","Data is missing.","")))),"",IF(AND(Input!$A697="",SUMPRODUCT(--(LEN(Input!$A698:'Input'!$A$1006)&gt;0))&lt;&gt;0),"Row is skipped.",IF(AND(Input!$A697="",Input!$A698=""),"", IF(Input!G697="","Data is missing.",""))))</f>
        <v/>
      </c>
      <c r="I698" s="156"/>
      <c r="J698" s="191" t="str">
        <f>IFERROR(VLOOKUP(VLOOKUP(Input!$D697,'Measure List'!$A:$AN,40,FALSE),UIR!$A$1:$Q$27,17,FALSE),"")</f>
        <v/>
      </c>
      <c r="K698" s="192" t="str">
        <f>IFERROR(VLOOKUP(Input!$D697,'Measure List'!$A:$AN,40,FALSE),"")</f>
        <v/>
      </c>
      <c r="L698" s="156"/>
      <c r="M698" s="193" t="str">
        <f>IF(B698="","",IF(AND(Input!H697="",IFERROR(VLOOKUP(K698,UIR!$A$2:$P$21,2,FALSE),"")&lt;&gt;""),"Data is Missing.",""))</f>
        <v/>
      </c>
      <c r="N698" s="194" t="str">
        <f>IF(B698="","",IF(AND(Input!I697="",IFERROR(VLOOKUP(K698,UIR!$A$2:$P$21,3,FALSE),"")&lt;&gt;""),"Data is Missing.",""))</f>
        <v/>
      </c>
      <c r="O698" s="194" t="str">
        <f>IF(B698="","",IF(AND(Input!J697="",IFERROR(VLOOKUP(K698,UIR!$A$2:$P$21,4,FALSE),"")&lt;&gt;""),"Data is Missing.",""))</f>
        <v/>
      </c>
      <c r="P698" s="194" t="str">
        <f>IF(B698="","",IF(AND(Input!K697="",IFERROR(VLOOKUP(K698,UIR!$A$2:$P$21,5,FALSE),"")&lt;&gt;""),"Data is Missing.",""))</f>
        <v/>
      </c>
      <c r="Q698" s="194" t="str">
        <f>IF(B698="","",IF(AND(Input!L697="",IFERROR(VLOOKUP(K698,UIR!$A$2:$P$21,6,FALSE),"")&lt;&gt;""),"Data is Missing.",""))</f>
        <v/>
      </c>
      <c r="R698" s="194" t="str">
        <f>IF(B698="","",IF(AND(Input!M697="",IFERROR(VLOOKUP(K698,UIR!$A$2:$P$21,7,FALSE),"")&lt;&gt;""),"Data is Missing.",""))</f>
        <v/>
      </c>
      <c r="S698" s="194" t="str">
        <f>IF(B698="","",IF(AND(Input!P697="",IFERROR(VLOOKUP(K698,UIR!$A$2:$P$21,8,FALSE),"")&lt;&gt;""),"Data is Missing.",""))</f>
        <v/>
      </c>
      <c r="T698" s="194" t="str">
        <f>IF(B698="","",IF(AND(Input!Q697="",IFERROR(VLOOKUP(K698,UIR!$A$2:$P$21,9,FALSE),"")&lt;&gt;""),"Data is Missing.",""))</f>
        <v/>
      </c>
      <c r="U698" s="194"/>
      <c r="V698" s="194" t="str">
        <f>IF(B698="","",IF(AND(Input!S697="",IFERROR(VLOOKUP(K698,UIR!$A$2:$P$21,11,FALSE),"")&lt;&gt;""),"Data is Missing.",""))</f>
        <v/>
      </c>
      <c r="W698" s="194" t="str">
        <f>IF(B698="","",IF(AND(Input!T697="",IFERROR(VLOOKUP(K698,UIR!$A$2:$P$21,12,FALSE),"")&lt;&gt;""),"Data is Missing.",""))</f>
        <v/>
      </c>
      <c r="X698" s="194" t="str">
        <f>IF(B698="","",IF(AND(Input!V697="",IFERROR(VLOOKUP(K698,UIR!$A$2:$P$21,13,FALSE),"")&lt;&gt;""),"Data is Missing.",""))</f>
        <v/>
      </c>
      <c r="Y698" s="194" t="str">
        <f>IF(B698="","",IF(AND(Input!W697="",IFERROR(VLOOKUP(K698,UIR!$A$2:$P$21,14,FALSE),"")&lt;&gt;""),"Data is Missing.",""))</f>
        <v/>
      </c>
      <c r="Z698" s="194" t="str">
        <f>IF(B698="","",IF(AND(Input!X697="",IFERROR(VLOOKUP(K698,UIR!$A$2:$P$21,15,FALSE),"")&lt;&gt;""),"Data is Missing.",""))</f>
        <v/>
      </c>
      <c r="AA698" s="195" t="str">
        <f>IF(B698="","",IF(AND(Input!Y697="",IFERROR(VLOOKUP(K698,UIR!$A$2:$P$21,16,FALSE),"")&lt;&gt;""),"Data is Missing.",""))</f>
        <v/>
      </c>
      <c r="AC698" s="202" t="str">
        <f>IF(ISERROR(IF(Input!D697="","",IF(ISERROR(VLOOKUP(Input!D697,'Measure List'!$A$2:$A$30000,1,0)),"Invalid RefNo",""))),"",IF(Input!D697="","",IF(ISERROR(VLOOKUP(Input!D697,'Measure List'!$A$2:$A$30000,1,0)),"Invalid RefNo","")))</f>
        <v/>
      </c>
      <c r="AD698" s="156"/>
      <c r="AE698" s="156"/>
      <c r="AF698" s="156"/>
      <c r="AG698" s="156"/>
      <c r="AH698" s="156"/>
      <c r="AI698" s="156"/>
      <c r="AJ698" s="156"/>
      <c r="AK698" s="156"/>
      <c r="AL698" s="203" t="str">
        <f>IF(COUNTIF(Dropdowns!$K$2:$K$7,Input!S697)&gt;0,"",IF(Input!S697="","","Invalid Type"))</f>
        <v/>
      </c>
      <c r="AN698" s="204" t="str">
        <f>IF(Input!C697="","",IF(ISNUMBER(VALUE(Input!C697)),"","Needs to be a number."))</f>
        <v/>
      </c>
      <c r="AO698" s="205" t="str">
        <f>IF(Input!E697="","",IF(ISNUMBER(VALUE(Input!E697)),"","Needs to be a number."))</f>
        <v/>
      </c>
      <c r="AP698" s="205" t="str">
        <f>IF(Input!N697="","",IF(ISNUMBER(VALUE(Input!N697)),"","Needs to be a number."))</f>
        <v/>
      </c>
      <c r="AQ698" s="205" t="str">
        <f>IF(Input!O697="","",IF(ISNUMBER(VALUE(Input!O697)),"","Needs to be a number."))</f>
        <v/>
      </c>
      <c r="AR698" s="205" t="str">
        <f>IF(Input!V697="","",IF(ISNUMBER(VALUE(Input!V697)),"","Needs to be a number."))</f>
        <v/>
      </c>
      <c r="AS698" s="205" t="str">
        <f>IF(Input!W697="","",IF(ISNUMBER(VALUE(Input!W697)),"","Needs to be a number."))</f>
        <v/>
      </c>
      <c r="AT698" s="205" t="str">
        <f>IF(Input!X697="","",IF(ISNUMBER(VALUE(Input!X697)),"","Needs to be a number."))</f>
        <v/>
      </c>
      <c r="AU698" s="206" t="str">
        <f>IF(Input!Y697="","",IF(ISNUMBER(VALUE(Input!Y697)),"","Needs to be a number."))</f>
        <v/>
      </c>
      <c r="AW698" s="259" t="str">
        <f>IF(OR(VALUE(Input!C697)&lt;0,VALUE(Input!C697)&gt;100), "Invalid EEI %","")</f>
        <v/>
      </c>
      <c r="AX698" s="207"/>
      <c r="AY698" s="278" t="str">
        <f>IF(Input!E697="","",IF(VALUE(Input!E697)=0,"Do not enter 0.",""))</f>
        <v/>
      </c>
    </row>
    <row r="699" spans="2:51" x14ac:dyDescent="0.3">
      <c r="B699" s="188" t="str">
        <f>Input!A698</f>
        <v/>
      </c>
      <c r="C699" s="189" t="str">
        <f>IF(ISERROR(IF(AND(Input!$A698="",SUMPRODUCT(--(LEN(Input!$A699:'Input'!$A$1006)&gt;0))&lt;&gt;0),"Row is skipped.",IF(AND(Input!$A698="",Input!$A699=""),"", IF(Input!B698="","Data is missing.","")))),"",IF(AND(Input!$A698="",SUMPRODUCT(--(LEN(Input!$A699:'Input'!$A$1006)&gt;0))&lt;&gt;0),"Row is skipped.",IF(AND(Input!$A698="",Input!$A699=""),"", IF(Input!B698="","Data is missing.",""))))</f>
        <v/>
      </c>
      <c r="D699" s="189" t="str">
        <f>IF(ISERROR(IF(AND(Input!$A698="",SUMPRODUCT(--(LEN(Input!$A699:'Input'!$A$1006)&gt;0))&lt;&gt;0),"Row is skipped.",IF(AND(Input!$A698="",Input!$A699=""),"", IF(Input!C698="","Data is missing.","")))),"",IF(AND(Input!$A698="",SUMPRODUCT(--(LEN(Input!$A699:'Input'!$A$1006)&gt;0))&lt;&gt;0),"Row is skipped.",IF(AND(Input!$A698="",Input!$A699=""),"", IF(Input!C698="","Data is missing.",""))))</f>
        <v/>
      </c>
      <c r="E699" s="189" t="str">
        <f>IF(ISERROR(IF(AND(Input!$A698="",SUMPRODUCT(--(LEN(Input!$A699:'Input'!$A$1006)&gt;0))&lt;&gt;0),"Row is skipped.",IF(AND(Input!$A698="",Input!$A699=""),"", IF(Input!D698="","Data is missing.","")))),"",IF(AND(Input!$A698="",SUMPRODUCT(--(LEN(Input!$A699:'Input'!$A$1006)&gt;0))&lt;&gt;0),"Row is skipped.",IF(AND(Input!$A698="",Input!$A699=""),"", IF(Input!D698="","Data is missing.",""))))</f>
        <v/>
      </c>
      <c r="F699" s="189" t="str">
        <f>IF(ISERROR(IF(AND(Input!$A698="",SUMPRODUCT(--(LEN(Input!$A699:'Input'!$A$1006)&gt;0))&lt;&gt;0),"Row is skipped.",IF(AND(Input!$A698="",Input!$A699=""),"", IF(Input!E698="","Data is missing.","")))),"",IF(AND(Input!$A698="",SUMPRODUCT(--(LEN(Input!$A699:'Input'!$A$1006)&gt;0))&lt;&gt;0),"Row is skipped.",IF(AND(Input!$A698="",Input!$A699=""),"", IF(Input!E698="","Data is missing.",""))))</f>
        <v/>
      </c>
      <c r="G699" s="189" t="str">
        <f>IF(ISERROR(IF(AND(Input!$A698="",SUMPRODUCT(--(LEN(Input!$A699:'Input'!$A$1006)&gt;0))&lt;&gt;0),"Row is skipped.",IF(AND(Input!$A698="",Input!$A699=""),"", IF(Input!F698="","Data is missing.","")))),"",IF(AND(Input!$A698="",SUMPRODUCT(--(LEN(Input!$A699:'Input'!$A$1006)&gt;0))&lt;&gt;0),"Row is skipped.",IF(AND(Input!$A698="",Input!$A699=""),"", IF(Input!F698="","Data is missing.",""))))</f>
        <v/>
      </c>
      <c r="H699" s="190" t="str">
        <f>IF(ISERROR(IF(AND(Input!$A698="",SUMPRODUCT(--(LEN(Input!$A699:'Input'!$A$1006)&gt;0))&lt;&gt;0),"Row is skipped.",IF(AND(Input!$A698="",Input!$A699=""),"", IF(Input!G698="","Data is missing.","")))),"",IF(AND(Input!$A698="",SUMPRODUCT(--(LEN(Input!$A699:'Input'!$A$1006)&gt;0))&lt;&gt;0),"Row is skipped.",IF(AND(Input!$A698="",Input!$A699=""),"", IF(Input!G698="","Data is missing.",""))))</f>
        <v/>
      </c>
      <c r="I699" s="156"/>
      <c r="J699" s="191" t="str">
        <f>IFERROR(VLOOKUP(VLOOKUP(Input!$D698,'Measure List'!$A:$AN,40,FALSE),UIR!$A$1:$Q$27,17,FALSE),"")</f>
        <v/>
      </c>
      <c r="K699" s="192" t="str">
        <f>IFERROR(VLOOKUP(Input!$D698,'Measure List'!$A:$AN,40,FALSE),"")</f>
        <v/>
      </c>
      <c r="L699" s="156"/>
      <c r="M699" s="193" t="str">
        <f>IF(B699="","",IF(AND(Input!H698="",IFERROR(VLOOKUP(K699,UIR!$A$2:$P$21,2,FALSE),"")&lt;&gt;""),"Data is Missing.",""))</f>
        <v/>
      </c>
      <c r="N699" s="194" t="str">
        <f>IF(B699="","",IF(AND(Input!I698="",IFERROR(VLOOKUP(K699,UIR!$A$2:$P$21,3,FALSE),"")&lt;&gt;""),"Data is Missing.",""))</f>
        <v/>
      </c>
      <c r="O699" s="194" t="str">
        <f>IF(B699="","",IF(AND(Input!J698="",IFERROR(VLOOKUP(K699,UIR!$A$2:$P$21,4,FALSE),"")&lt;&gt;""),"Data is Missing.",""))</f>
        <v/>
      </c>
      <c r="P699" s="194" t="str">
        <f>IF(B699="","",IF(AND(Input!K698="",IFERROR(VLOOKUP(K699,UIR!$A$2:$P$21,5,FALSE),"")&lt;&gt;""),"Data is Missing.",""))</f>
        <v/>
      </c>
      <c r="Q699" s="194" t="str">
        <f>IF(B699="","",IF(AND(Input!L698="",IFERROR(VLOOKUP(K699,UIR!$A$2:$P$21,6,FALSE),"")&lt;&gt;""),"Data is Missing.",""))</f>
        <v/>
      </c>
      <c r="R699" s="194" t="str">
        <f>IF(B699="","",IF(AND(Input!M698="",IFERROR(VLOOKUP(K699,UIR!$A$2:$P$21,7,FALSE),"")&lt;&gt;""),"Data is Missing.",""))</f>
        <v/>
      </c>
      <c r="S699" s="194" t="str">
        <f>IF(B699="","",IF(AND(Input!P698="",IFERROR(VLOOKUP(K699,UIR!$A$2:$P$21,8,FALSE),"")&lt;&gt;""),"Data is Missing.",""))</f>
        <v/>
      </c>
      <c r="T699" s="194" t="str">
        <f>IF(B699="","",IF(AND(Input!Q698="",IFERROR(VLOOKUP(K699,UIR!$A$2:$P$21,9,FALSE),"")&lt;&gt;""),"Data is Missing.",""))</f>
        <v/>
      </c>
      <c r="U699" s="194"/>
      <c r="V699" s="194" t="str">
        <f>IF(B699="","",IF(AND(Input!S698="",IFERROR(VLOOKUP(K699,UIR!$A$2:$P$21,11,FALSE),"")&lt;&gt;""),"Data is Missing.",""))</f>
        <v/>
      </c>
      <c r="W699" s="194" t="str">
        <f>IF(B699="","",IF(AND(Input!T698="",IFERROR(VLOOKUP(K699,UIR!$A$2:$P$21,12,FALSE),"")&lt;&gt;""),"Data is Missing.",""))</f>
        <v/>
      </c>
      <c r="X699" s="194" t="str">
        <f>IF(B699="","",IF(AND(Input!V698="",IFERROR(VLOOKUP(K699,UIR!$A$2:$P$21,13,FALSE),"")&lt;&gt;""),"Data is Missing.",""))</f>
        <v/>
      </c>
      <c r="Y699" s="194" t="str">
        <f>IF(B699="","",IF(AND(Input!W698="",IFERROR(VLOOKUP(K699,UIR!$A$2:$P$21,14,FALSE),"")&lt;&gt;""),"Data is Missing.",""))</f>
        <v/>
      </c>
      <c r="Z699" s="194" t="str">
        <f>IF(B699="","",IF(AND(Input!X698="",IFERROR(VLOOKUP(K699,UIR!$A$2:$P$21,15,FALSE),"")&lt;&gt;""),"Data is Missing.",""))</f>
        <v/>
      </c>
      <c r="AA699" s="195" t="str">
        <f>IF(B699="","",IF(AND(Input!Y698="",IFERROR(VLOOKUP(K699,UIR!$A$2:$P$21,16,FALSE),"")&lt;&gt;""),"Data is Missing.",""))</f>
        <v/>
      </c>
      <c r="AC699" s="202" t="str">
        <f>IF(ISERROR(IF(Input!D698="","",IF(ISERROR(VLOOKUP(Input!D698,'Measure List'!$A$2:$A$30000,1,0)),"Invalid RefNo",""))),"",IF(Input!D698="","",IF(ISERROR(VLOOKUP(Input!D698,'Measure List'!$A$2:$A$30000,1,0)),"Invalid RefNo","")))</f>
        <v/>
      </c>
      <c r="AD699" s="156"/>
      <c r="AE699" s="156"/>
      <c r="AF699" s="156"/>
      <c r="AG699" s="156"/>
      <c r="AH699" s="156"/>
      <c r="AI699" s="156"/>
      <c r="AJ699" s="156"/>
      <c r="AK699" s="156"/>
      <c r="AL699" s="203" t="str">
        <f>IF(COUNTIF(Dropdowns!$K$2:$K$7,Input!S698)&gt;0,"",IF(Input!S698="","","Invalid Type"))</f>
        <v/>
      </c>
      <c r="AN699" s="204" t="str">
        <f>IF(Input!C698="","",IF(ISNUMBER(VALUE(Input!C698)),"","Needs to be a number."))</f>
        <v/>
      </c>
      <c r="AO699" s="205" t="str">
        <f>IF(Input!E698="","",IF(ISNUMBER(VALUE(Input!E698)),"","Needs to be a number."))</f>
        <v/>
      </c>
      <c r="AP699" s="205" t="str">
        <f>IF(Input!N698="","",IF(ISNUMBER(VALUE(Input!N698)),"","Needs to be a number."))</f>
        <v/>
      </c>
      <c r="AQ699" s="205" t="str">
        <f>IF(Input!O698="","",IF(ISNUMBER(VALUE(Input!O698)),"","Needs to be a number."))</f>
        <v/>
      </c>
      <c r="AR699" s="205" t="str">
        <f>IF(Input!V698="","",IF(ISNUMBER(VALUE(Input!V698)),"","Needs to be a number."))</f>
        <v/>
      </c>
      <c r="AS699" s="205" t="str">
        <f>IF(Input!W698="","",IF(ISNUMBER(VALUE(Input!W698)),"","Needs to be a number."))</f>
        <v/>
      </c>
      <c r="AT699" s="205" t="str">
        <f>IF(Input!X698="","",IF(ISNUMBER(VALUE(Input!X698)),"","Needs to be a number."))</f>
        <v/>
      </c>
      <c r="AU699" s="206" t="str">
        <f>IF(Input!Y698="","",IF(ISNUMBER(VALUE(Input!Y698)),"","Needs to be a number."))</f>
        <v/>
      </c>
      <c r="AW699" s="259" t="str">
        <f>IF(OR(VALUE(Input!C698)&lt;0,VALUE(Input!C698)&gt;100), "Invalid EEI %","")</f>
        <v/>
      </c>
      <c r="AX699" s="207"/>
      <c r="AY699" s="278" t="str">
        <f>IF(Input!E698="","",IF(VALUE(Input!E698)=0,"Do not enter 0.",""))</f>
        <v/>
      </c>
    </row>
    <row r="700" spans="2:51" x14ac:dyDescent="0.3">
      <c r="B700" s="188" t="str">
        <f>Input!A699</f>
        <v/>
      </c>
      <c r="C700" s="189" t="str">
        <f>IF(ISERROR(IF(AND(Input!$A699="",SUMPRODUCT(--(LEN(Input!$A700:'Input'!$A$1006)&gt;0))&lt;&gt;0),"Row is skipped.",IF(AND(Input!$A699="",Input!$A700=""),"", IF(Input!B699="","Data is missing.","")))),"",IF(AND(Input!$A699="",SUMPRODUCT(--(LEN(Input!$A700:'Input'!$A$1006)&gt;0))&lt;&gt;0),"Row is skipped.",IF(AND(Input!$A699="",Input!$A700=""),"", IF(Input!B699="","Data is missing.",""))))</f>
        <v/>
      </c>
      <c r="D700" s="189" t="str">
        <f>IF(ISERROR(IF(AND(Input!$A699="",SUMPRODUCT(--(LEN(Input!$A700:'Input'!$A$1006)&gt;0))&lt;&gt;0),"Row is skipped.",IF(AND(Input!$A699="",Input!$A700=""),"", IF(Input!C699="","Data is missing.","")))),"",IF(AND(Input!$A699="",SUMPRODUCT(--(LEN(Input!$A700:'Input'!$A$1006)&gt;0))&lt;&gt;0),"Row is skipped.",IF(AND(Input!$A699="",Input!$A700=""),"", IF(Input!C699="","Data is missing.",""))))</f>
        <v/>
      </c>
      <c r="E700" s="189" t="str">
        <f>IF(ISERROR(IF(AND(Input!$A699="",SUMPRODUCT(--(LEN(Input!$A700:'Input'!$A$1006)&gt;0))&lt;&gt;0),"Row is skipped.",IF(AND(Input!$A699="",Input!$A700=""),"", IF(Input!D699="","Data is missing.","")))),"",IF(AND(Input!$A699="",SUMPRODUCT(--(LEN(Input!$A700:'Input'!$A$1006)&gt;0))&lt;&gt;0),"Row is skipped.",IF(AND(Input!$A699="",Input!$A700=""),"", IF(Input!D699="","Data is missing.",""))))</f>
        <v/>
      </c>
      <c r="F700" s="189" t="str">
        <f>IF(ISERROR(IF(AND(Input!$A699="",SUMPRODUCT(--(LEN(Input!$A700:'Input'!$A$1006)&gt;0))&lt;&gt;0),"Row is skipped.",IF(AND(Input!$A699="",Input!$A700=""),"", IF(Input!E699="","Data is missing.","")))),"",IF(AND(Input!$A699="",SUMPRODUCT(--(LEN(Input!$A700:'Input'!$A$1006)&gt;0))&lt;&gt;0),"Row is skipped.",IF(AND(Input!$A699="",Input!$A700=""),"", IF(Input!E699="","Data is missing.",""))))</f>
        <v/>
      </c>
      <c r="G700" s="189" t="str">
        <f>IF(ISERROR(IF(AND(Input!$A699="",SUMPRODUCT(--(LEN(Input!$A700:'Input'!$A$1006)&gt;0))&lt;&gt;0),"Row is skipped.",IF(AND(Input!$A699="",Input!$A700=""),"", IF(Input!F699="","Data is missing.","")))),"",IF(AND(Input!$A699="",SUMPRODUCT(--(LEN(Input!$A700:'Input'!$A$1006)&gt;0))&lt;&gt;0),"Row is skipped.",IF(AND(Input!$A699="",Input!$A700=""),"", IF(Input!F699="","Data is missing.",""))))</f>
        <v/>
      </c>
      <c r="H700" s="190" t="str">
        <f>IF(ISERROR(IF(AND(Input!$A699="",SUMPRODUCT(--(LEN(Input!$A700:'Input'!$A$1006)&gt;0))&lt;&gt;0),"Row is skipped.",IF(AND(Input!$A699="",Input!$A700=""),"", IF(Input!G699="","Data is missing.","")))),"",IF(AND(Input!$A699="",SUMPRODUCT(--(LEN(Input!$A700:'Input'!$A$1006)&gt;0))&lt;&gt;0),"Row is skipped.",IF(AND(Input!$A699="",Input!$A700=""),"", IF(Input!G699="","Data is missing.",""))))</f>
        <v/>
      </c>
      <c r="I700" s="156"/>
      <c r="J700" s="191" t="str">
        <f>IFERROR(VLOOKUP(VLOOKUP(Input!$D699,'Measure List'!$A:$AN,40,FALSE),UIR!$A$1:$Q$27,17,FALSE),"")</f>
        <v/>
      </c>
      <c r="K700" s="192" t="str">
        <f>IFERROR(VLOOKUP(Input!$D699,'Measure List'!$A:$AN,40,FALSE),"")</f>
        <v/>
      </c>
      <c r="L700" s="156"/>
      <c r="M700" s="193" t="str">
        <f>IF(B700="","",IF(AND(Input!H699="",IFERROR(VLOOKUP(K700,UIR!$A$2:$P$21,2,FALSE),"")&lt;&gt;""),"Data is Missing.",""))</f>
        <v/>
      </c>
      <c r="N700" s="194" t="str">
        <f>IF(B700="","",IF(AND(Input!I699="",IFERROR(VLOOKUP(K700,UIR!$A$2:$P$21,3,FALSE),"")&lt;&gt;""),"Data is Missing.",""))</f>
        <v/>
      </c>
      <c r="O700" s="194" t="str">
        <f>IF(B700="","",IF(AND(Input!J699="",IFERROR(VLOOKUP(K700,UIR!$A$2:$P$21,4,FALSE),"")&lt;&gt;""),"Data is Missing.",""))</f>
        <v/>
      </c>
      <c r="P700" s="194" t="str">
        <f>IF(B700="","",IF(AND(Input!K699="",IFERROR(VLOOKUP(K700,UIR!$A$2:$P$21,5,FALSE),"")&lt;&gt;""),"Data is Missing.",""))</f>
        <v/>
      </c>
      <c r="Q700" s="194" t="str">
        <f>IF(B700="","",IF(AND(Input!L699="",IFERROR(VLOOKUP(K700,UIR!$A$2:$P$21,6,FALSE),"")&lt;&gt;""),"Data is Missing.",""))</f>
        <v/>
      </c>
      <c r="R700" s="194" t="str">
        <f>IF(B700="","",IF(AND(Input!M699="",IFERROR(VLOOKUP(K700,UIR!$A$2:$P$21,7,FALSE),"")&lt;&gt;""),"Data is Missing.",""))</f>
        <v/>
      </c>
      <c r="S700" s="194" t="str">
        <f>IF(B700="","",IF(AND(Input!P699="",IFERROR(VLOOKUP(K700,UIR!$A$2:$P$21,8,FALSE),"")&lt;&gt;""),"Data is Missing.",""))</f>
        <v/>
      </c>
      <c r="T700" s="194" t="str">
        <f>IF(B700="","",IF(AND(Input!Q699="",IFERROR(VLOOKUP(K700,UIR!$A$2:$P$21,9,FALSE),"")&lt;&gt;""),"Data is Missing.",""))</f>
        <v/>
      </c>
      <c r="U700" s="194"/>
      <c r="V700" s="194" t="str">
        <f>IF(B700="","",IF(AND(Input!S699="",IFERROR(VLOOKUP(K700,UIR!$A$2:$P$21,11,FALSE),"")&lt;&gt;""),"Data is Missing.",""))</f>
        <v/>
      </c>
      <c r="W700" s="194" t="str">
        <f>IF(B700="","",IF(AND(Input!T699="",IFERROR(VLOOKUP(K700,UIR!$A$2:$P$21,12,FALSE),"")&lt;&gt;""),"Data is Missing.",""))</f>
        <v/>
      </c>
      <c r="X700" s="194" t="str">
        <f>IF(B700="","",IF(AND(Input!V699="",IFERROR(VLOOKUP(K700,UIR!$A$2:$P$21,13,FALSE),"")&lt;&gt;""),"Data is Missing.",""))</f>
        <v/>
      </c>
      <c r="Y700" s="194" t="str">
        <f>IF(B700="","",IF(AND(Input!W699="",IFERROR(VLOOKUP(K700,UIR!$A$2:$P$21,14,FALSE),"")&lt;&gt;""),"Data is Missing.",""))</f>
        <v/>
      </c>
      <c r="Z700" s="194" t="str">
        <f>IF(B700="","",IF(AND(Input!X699="",IFERROR(VLOOKUP(K700,UIR!$A$2:$P$21,15,FALSE),"")&lt;&gt;""),"Data is Missing.",""))</f>
        <v/>
      </c>
      <c r="AA700" s="195" t="str">
        <f>IF(B700="","",IF(AND(Input!Y699="",IFERROR(VLOOKUP(K700,UIR!$A$2:$P$21,16,FALSE),"")&lt;&gt;""),"Data is Missing.",""))</f>
        <v/>
      </c>
      <c r="AC700" s="202" t="str">
        <f>IF(ISERROR(IF(Input!D699="","",IF(ISERROR(VLOOKUP(Input!D699,'Measure List'!$A$2:$A$30000,1,0)),"Invalid RefNo",""))),"",IF(Input!D699="","",IF(ISERROR(VLOOKUP(Input!D699,'Measure List'!$A$2:$A$30000,1,0)),"Invalid RefNo","")))</f>
        <v/>
      </c>
      <c r="AD700" s="156"/>
      <c r="AE700" s="156"/>
      <c r="AF700" s="156"/>
      <c r="AG700" s="156"/>
      <c r="AH700" s="156"/>
      <c r="AI700" s="156"/>
      <c r="AJ700" s="156"/>
      <c r="AK700" s="156"/>
      <c r="AL700" s="203" t="str">
        <f>IF(COUNTIF(Dropdowns!$K$2:$K$7,Input!S699)&gt;0,"",IF(Input!S699="","","Invalid Type"))</f>
        <v/>
      </c>
      <c r="AN700" s="204" t="str">
        <f>IF(Input!C699="","",IF(ISNUMBER(VALUE(Input!C699)),"","Needs to be a number."))</f>
        <v/>
      </c>
      <c r="AO700" s="205" t="str">
        <f>IF(Input!E699="","",IF(ISNUMBER(VALUE(Input!E699)),"","Needs to be a number."))</f>
        <v/>
      </c>
      <c r="AP700" s="205" t="str">
        <f>IF(Input!N699="","",IF(ISNUMBER(VALUE(Input!N699)),"","Needs to be a number."))</f>
        <v/>
      </c>
      <c r="AQ700" s="205" t="str">
        <f>IF(Input!O699="","",IF(ISNUMBER(VALUE(Input!O699)),"","Needs to be a number."))</f>
        <v/>
      </c>
      <c r="AR700" s="205" t="str">
        <f>IF(Input!V699="","",IF(ISNUMBER(VALUE(Input!V699)),"","Needs to be a number."))</f>
        <v/>
      </c>
      <c r="AS700" s="205" t="str">
        <f>IF(Input!W699="","",IF(ISNUMBER(VALUE(Input!W699)),"","Needs to be a number."))</f>
        <v/>
      </c>
      <c r="AT700" s="205" t="str">
        <f>IF(Input!X699="","",IF(ISNUMBER(VALUE(Input!X699)),"","Needs to be a number."))</f>
        <v/>
      </c>
      <c r="AU700" s="206" t="str">
        <f>IF(Input!Y699="","",IF(ISNUMBER(VALUE(Input!Y699)),"","Needs to be a number."))</f>
        <v/>
      </c>
      <c r="AW700" s="259" t="str">
        <f>IF(OR(VALUE(Input!C699)&lt;0,VALUE(Input!C699)&gt;100), "Invalid EEI %","")</f>
        <v/>
      </c>
      <c r="AX700" s="207"/>
      <c r="AY700" s="278" t="str">
        <f>IF(Input!E699="","",IF(VALUE(Input!E699)=0,"Do not enter 0.",""))</f>
        <v/>
      </c>
    </row>
    <row r="701" spans="2:51" x14ac:dyDescent="0.3">
      <c r="B701" s="188" t="str">
        <f>Input!A700</f>
        <v/>
      </c>
      <c r="C701" s="189" t="str">
        <f>IF(ISERROR(IF(AND(Input!$A700="",SUMPRODUCT(--(LEN(Input!$A701:'Input'!$A$1006)&gt;0))&lt;&gt;0),"Row is skipped.",IF(AND(Input!$A700="",Input!$A701=""),"", IF(Input!B700="","Data is missing.","")))),"",IF(AND(Input!$A700="",SUMPRODUCT(--(LEN(Input!$A701:'Input'!$A$1006)&gt;0))&lt;&gt;0),"Row is skipped.",IF(AND(Input!$A700="",Input!$A701=""),"", IF(Input!B700="","Data is missing.",""))))</f>
        <v/>
      </c>
      <c r="D701" s="189" t="str">
        <f>IF(ISERROR(IF(AND(Input!$A700="",SUMPRODUCT(--(LEN(Input!$A701:'Input'!$A$1006)&gt;0))&lt;&gt;0),"Row is skipped.",IF(AND(Input!$A700="",Input!$A701=""),"", IF(Input!C700="","Data is missing.","")))),"",IF(AND(Input!$A700="",SUMPRODUCT(--(LEN(Input!$A701:'Input'!$A$1006)&gt;0))&lt;&gt;0),"Row is skipped.",IF(AND(Input!$A700="",Input!$A701=""),"", IF(Input!C700="","Data is missing.",""))))</f>
        <v/>
      </c>
      <c r="E701" s="189" t="str">
        <f>IF(ISERROR(IF(AND(Input!$A700="",SUMPRODUCT(--(LEN(Input!$A701:'Input'!$A$1006)&gt;0))&lt;&gt;0),"Row is skipped.",IF(AND(Input!$A700="",Input!$A701=""),"", IF(Input!D700="","Data is missing.","")))),"",IF(AND(Input!$A700="",SUMPRODUCT(--(LEN(Input!$A701:'Input'!$A$1006)&gt;0))&lt;&gt;0),"Row is skipped.",IF(AND(Input!$A700="",Input!$A701=""),"", IF(Input!D700="","Data is missing.",""))))</f>
        <v/>
      </c>
      <c r="F701" s="189" t="str">
        <f>IF(ISERROR(IF(AND(Input!$A700="",SUMPRODUCT(--(LEN(Input!$A701:'Input'!$A$1006)&gt;0))&lt;&gt;0),"Row is skipped.",IF(AND(Input!$A700="",Input!$A701=""),"", IF(Input!E700="","Data is missing.","")))),"",IF(AND(Input!$A700="",SUMPRODUCT(--(LEN(Input!$A701:'Input'!$A$1006)&gt;0))&lt;&gt;0),"Row is skipped.",IF(AND(Input!$A700="",Input!$A701=""),"", IF(Input!E700="","Data is missing.",""))))</f>
        <v/>
      </c>
      <c r="G701" s="189" t="str">
        <f>IF(ISERROR(IF(AND(Input!$A700="",SUMPRODUCT(--(LEN(Input!$A701:'Input'!$A$1006)&gt;0))&lt;&gt;0),"Row is skipped.",IF(AND(Input!$A700="",Input!$A701=""),"", IF(Input!F700="","Data is missing.","")))),"",IF(AND(Input!$A700="",SUMPRODUCT(--(LEN(Input!$A701:'Input'!$A$1006)&gt;0))&lt;&gt;0),"Row is skipped.",IF(AND(Input!$A700="",Input!$A701=""),"", IF(Input!F700="","Data is missing.",""))))</f>
        <v/>
      </c>
      <c r="H701" s="190" t="str">
        <f>IF(ISERROR(IF(AND(Input!$A700="",SUMPRODUCT(--(LEN(Input!$A701:'Input'!$A$1006)&gt;0))&lt;&gt;0),"Row is skipped.",IF(AND(Input!$A700="",Input!$A701=""),"", IF(Input!G700="","Data is missing.","")))),"",IF(AND(Input!$A700="",SUMPRODUCT(--(LEN(Input!$A701:'Input'!$A$1006)&gt;0))&lt;&gt;0),"Row is skipped.",IF(AND(Input!$A700="",Input!$A701=""),"", IF(Input!G700="","Data is missing.",""))))</f>
        <v/>
      </c>
      <c r="I701" s="156"/>
      <c r="J701" s="191" t="str">
        <f>IFERROR(VLOOKUP(VLOOKUP(Input!$D700,'Measure List'!$A:$AN,40,FALSE),UIR!$A$1:$Q$27,17,FALSE),"")</f>
        <v/>
      </c>
      <c r="K701" s="192" t="str">
        <f>IFERROR(VLOOKUP(Input!$D700,'Measure List'!$A:$AN,40,FALSE),"")</f>
        <v/>
      </c>
      <c r="L701" s="156"/>
      <c r="M701" s="193" t="str">
        <f>IF(B701="","",IF(AND(Input!H700="",IFERROR(VLOOKUP(K701,UIR!$A$2:$P$21,2,FALSE),"")&lt;&gt;""),"Data is Missing.",""))</f>
        <v/>
      </c>
      <c r="N701" s="194" t="str">
        <f>IF(B701="","",IF(AND(Input!I700="",IFERROR(VLOOKUP(K701,UIR!$A$2:$P$21,3,FALSE),"")&lt;&gt;""),"Data is Missing.",""))</f>
        <v/>
      </c>
      <c r="O701" s="194" t="str">
        <f>IF(B701="","",IF(AND(Input!J700="",IFERROR(VLOOKUP(K701,UIR!$A$2:$P$21,4,FALSE),"")&lt;&gt;""),"Data is Missing.",""))</f>
        <v/>
      </c>
      <c r="P701" s="194" t="str">
        <f>IF(B701="","",IF(AND(Input!K700="",IFERROR(VLOOKUP(K701,UIR!$A$2:$P$21,5,FALSE),"")&lt;&gt;""),"Data is Missing.",""))</f>
        <v/>
      </c>
      <c r="Q701" s="194" t="str">
        <f>IF(B701="","",IF(AND(Input!L700="",IFERROR(VLOOKUP(K701,UIR!$A$2:$P$21,6,FALSE),"")&lt;&gt;""),"Data is Missing.",""))</f>
        <v/>
      </c>
      <c r="R701" s="194" t="str">
        <f>IF(B701="","",IF(AND(Input!M700="",IFERROR(VLOOKUP(K701,UIR!$A$2:$P$21,7,FALSE),"")&lt;&gt;""),"Data is Missing.",""))</f>
        <v/>
      </c>
      <c r="S701" s="194" t="str">
        <f>IF(B701="","",IF(AND(Input!P700="",IFERROR(VLOOKUP(K701,UIR!$A$2:$P$21,8,FALSE),"")&lt;&gt;""),"Data is Missing.",""))</f>
        <v/>
      </c>
      <c r="T701" s="194" t="str">
        <f>IF(B701="","",IF(AND(Input!Q700="",IFERROR(VLOOKUP(K701,UIR!$A$2:$P$21,9,FALSE),"")&lt;&gt;""),"Data is Missing.",""))</f>
        <v/>
      </c>
      <c r="U701" s="194"/>
      <c r="V701" s="194" t="str">
        <f>IF(B701="","",IF(AND(Input!S700="",IFERROR(VLOOKUP(K701,UIR!$A$2:$P$21,11,FALSE),"")&lt;&gt;""),"Data is Missing.",""))</f>
        <v/>
      </c>
      <c r="W701" s="194" t="str">
        <f>IF(B701="","",IF(AND(Input!T700="",IFERROR(VLOOKUP(K701,UIR!$A$2:$P$21,12,FALSE),"")&lt;&gt;""),"Data is Missing.",""))</f>
        <v/>
      </c>
      <c r="X701" s="194" t="str">
        <f>IF(B701="","",IF(AND(Input!V700="",IFERROR(VLOOKUP(K701,UIR!$A$2:$P$21,13,FALSE),"")&lt;&gt;""),"Data is Missing.",""))</f>
        <v/>
      </c>
      <c r="Y701" s="194" t="str">
        <f>IF(B701="","",IF(AND(Input!W700="",IFERROR(VLOOKUP(K701,UIR!$A$2:$P$21,14,FALSE),"")&lt;&gt;""),"Data is Missing.",""))</f>
        <v/>
      </c>
      <c r="Z701" s="194" t="str">
        <f>IF(B701="","",IF(AND(Input!X700="",IFERROR(VLOOKUP(K701,UIR!$A$2:$P$21,15,FALSE),"")&lt;&gt;""),"Data is Missing.",""))</f>
        <v/>
      </c>
      <c r="AA701" s="195" t="str">
        <f>IF(B701="","",IF(AND(Input!Y700="",IFERROR(VLOOKUP(K701,UIR!$A$2:$P$21,16,FALSE),"")&lt;&gt;""),"Data is Missing.",""))</f>
        <v/>
      </c>
      <c r="AC701" s="202" t="str">
        <f>IF(ISERROR(IF(Input!D700="","",IF(ISERROR(VLOOKUP(Input!D700,'Measure List'!$A$2:$A$30000,1,0)),"Invalid RefNo",""))),"",IF(Input!D700="","",IF(ISERROR(VLOOKUP(Input!D700,'Measure List'!$A$2:$A$30000,1,0)),"Invalid RefNo","")))</f>
        <v/>
      </c>
      <c r="AD701" s="156"/>
      <c r="AE701" s="156"/>
      <c r="AF701" s="156"/>
      <c r="AG701" s="156"/>
      <c r="AH701" s="156"/>
      <c r="AI701" s="156"/>
      <c r="AJ701" s="156"/>
      <c r="AK701" s="156"/>
      <c r="AL701" s="203" t="str">
        <f>IF(COUNTIF(Dropdowns!$K$2:$K$7,Input!S700)&gt;0,"",IF(Input!S700="","","Invalid Type"))</f>
        <v/>
      </c>
      <c r="AN701" s="204" t="str">
        <f>IF(Input!C700="","",IF(ISNUMBER(VALUE(Input!C700)),"","Needs to be a number."))</f>
        <v/>
      </c>
      <c r="AO701" s="205" t="str">
        <f>IF(Input!E700="","",IF(ISNUMBER(VALUE(Input!E700)),"","Needs to be a number."))</f>
        <v/>
      </c>
      <c r="AP701" s="205" t="str">
        <f>IF(Input!N700="","",IF(ISNUMBER(VALUE(Input!N700)),"","Needs to be a number."))</f>
        <v/>
      </c>
      <c r="AQ701" s="205" t="str">
        <f>IF(Input!O700="","",IF(ISNUMBER(VALUE(Input!O700)),"","Needs to be a number."))</f>
        <v/>
      </c>
      <c r="AR701" s="205" t="str">
        <f>IF(Input!V700="","",IF(ISNUMBER(VALUE(Input!V700)),"","Needs to be a number."))</f>
        <v/>
      </c>
      <c r="AS701" s="205" t="str">
        <f>IF(Input!W700="","",IF(ISNUMBER(VALUE(Input!W700)),"","Needs to be a number."))</f>
        <v/>
      </c>
      <c r="AT701" s="205" t="str">
        <f>IF(Input!X700="","",IF(ISNUMBER(VALUE(Input!X700)),"","Needs to be a number."))</f>
        <v/>
      </c>
      <c r="AU701" s="206" t="str">
        <f>IF(Input!Y700="","",IF(ISNUMBER(VALUE(Input!Y700)),"","Needs to be a number."))</f>
        <v/>
      </c>
      <c r="AW701" s="259" t="str">
        <f>IF(OR(VALUE(Input!C700)&lt;0,VALUE(Input!C700)&gt;100), "Invalid EEI %","")</f>
        <v/>
      </c>
      <c r="AX701" s="207"/>
      <c r="AY701" s="278" t="str">
        <f>IF(Input!E700="","",IF(VALUE(Input!E700)=0,"Do not enter 0.",""))</f>
        <v/>
      </c>
    </row>
    <row r="702" spans="2:51" x14ac:dyDescent="0.3">
      <c r="B702" s="188" t="str">
        <f>Input!A701</f>
        <v/>
      </c>
      <c r="C702" s="189" t="str">
        <f>IF(ISERROR(IF(AND(Input!$A701="",SUMPRODUCT(--(LEN(Input!$A702:'Input'!$A$1006)&gt;0))&lt;&gt;0),"Row is skipped.",IF(AND(Input!$A701="",Input!$A702=""),"", IF(Input!B701="","Data is missing.","")))),"",IF(AND(Input!$A701="",SUMPRODUCT(--(LEN(Input!$A702:'Input'!$A$1006)&gt;0))&lt;&gt;0),"Row is skipped.",IF(AND(Input!$A701="",Input!$A702=""),"", IF(Input!B701="","Data is missing.",""))))</f>
        <v/>
      </c>
      <c r="D702" s="189" t="str">
        <f>IF(ISERROR(IF(AND(Input!$A701="",SUMPRODUCT(--(LEN(Input!$A702:'Input'!$A$1006)&gt;0))&lt;&gt;0),"Row is skipped.",IF(AND(Input!$A701="",Input!$A702=""),"", IF(Input!C701="","Data is missing.","")))),"",IF(AND(Input!$A701="",SUMPRODUCT(--(LEN(Input!$A702:'Input'!$A$1006)&gt;0))&lt;&gt;0),"Row is skipped.",IF(AND(Input!$A701="",Input!$A702=""),"", IF(Input!C701="","Data is missing.",""))))</f>
        <v/>
      </c>
      <c r="E702" s="189" t="str">
        <f>IF(ISERROR(IF(AND(Input!$A701="",SUMPRODUCT(--(LEN(Input!$A702:'Input'!$A$1006)&gt;0))&lt;&gt;0),"Row is skipped.",IF(AND(Input!$A701="",Input!$A702=""),"", IF(Input!D701="","Data is missing.","")))),"",IF(AND(Input!$A701="",SUMPRODUCT(--(LEN(Input!$A702:'Input'!$A$1006)&gt;0))&lt;&gt;0),"Row is skipped.",IF(AND(Input!$A701="",Input!$A702=""),"", IF(Input!D701="","Data is missing.",""))))</f>
        <v/>
      </c>
      <c r="F702" s="189" t="str">
        <f>IF(ISERROR(IF(AND(Input!$A701="",SUMPRODUCT(--(LEN(Input!$A702:'Input'!$A$1006)&gt;0))&lt;&gt;0),"Row is skipped.",IF(AND(Input!$A701="",Input!$A702=""),"", IF(Input!E701="","Data is missing.","")))),"",IF(AND(Input!$A701="",SUMPRODUCT(--(LEN(Input!$A702:'Input'!$A$1006)&gt;0))&lt;&gt;0),"Row is skipped.",IF(AND(Input!$A701="",Input!$A702=""),"", IF(Input!E701="","Data is missing.",""))))</f>
        <v/>
      </c>
      <c r="G702" s="189" t="str">
        <f>IF(ISERROR(IF(AND(Input!$A701="",SUMPRODUCT(--(LEN(Input!$A702:'Input'!$A$1006)&gt;0))&lt;&gt;0),"Row is skipped.",IF(AND(Input!$A701="",Input!$A702=""),"", IF(Input!F701="","Data is missing.","")))),"",IF(AND(Input!$A701="",SUMPRODUCT(--(LEN(Input!$A702:'Input'!$A$1006)&gt;0))&lt;&gt;0),"Row is skipped.",IF(AND(Input!$A701="",Input!$A702=""),"", IF(Input!F701="","Data is missing.",""))))</f>
        <v/>
      </c>
      <c r="H702" s="190" t="str">
        <f>IF(ISERROR(IF(AND(Input!$A701="",SUMPRODUCT(--(LEN(Input!$A702:'Input'!$A$1006)&gt;0))&lt;&gt;0),"Row is skipped.",IF(AND(Input!$A701="",Input!$A702=""),"", IF(Input!G701="","Data is missing.","")))),"",IF(AND(Input!$A701="",SUMPRODUCT(--(LEN(Input!$A702:'Input'!$A$1006)&gt;0))&lt;&gt;0),"Row is skipped.",IF(AND(Input!$A701="",Input!$A702=""),"", IF(Input!G701="","Data is missing.",""))))</f>
        <v/>
      </c>
      <c r="I702" s="156"/>
      <c r="J702" s="191" t="str">
        <f>IFERROR(VLOOKUP(VLOOKUP(Input!$D701,'Measure List'!$A:$AN,40,FALSE),UIR!$A$1:$Q$27,17,FALSE),"")</f>
        <v/>
      </c>
      <c r="K702" s="192" t="str">
        <f>IFERROR(VLOOKUP(Input!$D701,'Measure List'!$A:$AN,40,FALSE),"")</f>
        <v/>
      </c>
      <c r="L702" s="156"/>
      <c r="M702" s="193" t="str">
        <f>IF(B702="","",IF(AND(Input!H701="",IFERROR(VLOOKUP(K702,UIR!$A$2:$P$21,2,FALSE),"")&lt;&gt;""),"Data is Missing.",""))</f>
        <v/>
      </c>
      <c r="N702" s="194" t="str">
        <f>IF(B702="","",IF(AND(Input!I701="",IFERROR(VLOOKUP(K702,UIR!$A$2:$P$21,3,FALSE),"")&lt;&gt;""),"Data is Missing.",""))</f>
        <v/>
      </c>
      <c r="O702" s="194" t="str">
        <f>IF(B702="","",IF(AND(Input!J701="",IFERROR(VLOOKUP(K702,UIR!$A$2:$P$21,4,FALSE),"")&lt;&gt;""),"Data is Missing.",""))</f>
        <v/>
      </c>
      <c r="P702" s="194" t="str">
        <f>IF(B702="","",IF(AND(Input!K701="",IFERROR(VLOOKUP(K702,UIR!$A$2:$P$21,5,FALSE),"")&lt;&gt;""),"Data is Missing.",""))</f>
        <v/>
      </c>
      <c r="Q702" s="194" t="str">
        <f>IF(B702="","",IF(AND(Input!L701="",IFERROR(VLOOKUP(K702,UIR!$A$2:$P$21,6,FALSE),"")&lt;&gt;""),"Data is Missing.",""))</f>
        <v/>
      </c>
      <c r="R702" s="194" t="str">
        <f>IF(B702="","",IF(AND(Input!M701="",IFERROR(VLOOKUP(K702,UIR!$A$2:$P$21,7,FALSE),"")&lt;&gt;""),"Data is Missing.",""))</f>
        <v/>
      </c>
      <c r="S702" s="194" t="str">
        <f>IF(B702="","",IF(AND(Input!P701="",IFERROR(VLOOKUP(K702,UIR!$A$2:$P$21,8,FALSE),"")&lt;&gt;""),"Data is Missing.",""))</f>
        <v/>
      </c>
      <c r="T702" s="194" t="str">
        <f>IF(B702="","",IF(AND(Input!Q701="",IFERROR(VLOOKUP(K702,UIR!$A$2:$P$21,9,FALSE),"")&lt;&gt;""),"Data is Missing.",""))</f>
        <v/>
      </c>
      <c r="U702" s="194"/>
      <c r="V702" s="194" t="str">
        <f>IF(B702="","",IF(AND(Input!S701="",IFERROR(VLOOKUP(K702,UIR!$A$2:$P$21,11,FALSE),"")&lt;&gt;""),"Data is Missing.",""))</f>
        <v/>
      </c>
      <c r="W702" s="194" t="str">
        <f>IF(B702="","",IF(AND(Input!T701="",IFERROR(VLOOKUP(K702,UIR!$A$2:$P$21,12,FALSE),"")&lt;&gt;""),"Data is Missing.",""))</f>
        <v/>
      </c>
      <c r="X702" s="194" t="str">
        <f>IF(B702="","",IF(AND(Input!V701="",IFERROR(VLOOKUP(K702,UIR!$A$2:$P$21,13,FALSE),"")&lt;&gt;""),"Data is Missing.",""))</f>
        <v/>
      </c>
      <c r="Y702" s="194" t="str">
        <f>IF(B702="","",IF(AND(Input!W701="",IFERROR(VLOOKUP(K702,UIR!$A$2:$P$21,14,FALSE),"")&lt;&gt;""),"Data is Missing.",""))</f>
        <v/>
      </c>
      <c r="Z702" s="194" t="str">
        <f>IF(B702="","",IF(AND(Input!X701="",IFERROR(VLOOKUP(K702,UIR!$A$2:$P$21,15,FALSE),"")&lt;&gt;""),"Data is Missing.",""))</f>
        <v/>
      </c>
      <c r="AA702" s="195" t="str">
        <f>IF(B702="","",IF(AND(Input!Y701="",IFERROR(VLOOKUP(K702,UIR!$A$2:$P$21,16,FALSE),"")&lt;&gt;""),"Data is Missing.",""))</f>
        <v/>
      </c>
      <c r="AC702" s="202" t="str">
        <f>IF(ISERROR(IF(Input!D701="","",IF(ISERROR(VLOOKUP(Input!D701,'Measure List'!$A$2:$A$30000,1,0)),"Invalid RefNo",""))),"",IF(Input!D701="","",IF(ISERROR(VLOOKUP(Input!D701,'Measure List'!$A$2:$A$30000,1,0)),"Invalid RefNo","")))</f>
        <v/>
      </c>
      <c r="AD702" s="156"/>
      <c r="AE702" s="156"/>
      <c r="AF702" s="156"/>
      <c r="AG702" s="156"/>
      <c r="AH702" s="156"/>
      <c r="AI702" s="156"/>
      <c r="AJ702" s="156"/>
      <c r="AK702" s="156"/>
      <c r="AL702" s="203" t="str">
        <f>IF(COUNTIF(Dropdowns!$K$2:$K$7,Input!S701)&gt;0,"",IF(Input!S701="","","Invalid Type"))</f>
        <v/>
      </c>
      <c r="AN702" s="204" t="str">
        <f>IF(Input!C701="","",IF(ISNUMBER(VALUE(Input!C701)),"","Needs to be a number."))</f>
        <v/>
      </c>
      <c r="AO702" s="205" t="str">
        <f>IF(Input!E701="","",IF(ISNUMBER(VALUE(Input!E701)),"","Needs to be a number."))</f>
        <v/>
      </c>
      <c r="AP702" s="205" t="str">
        <f>IF(Input!N701="","",IF(ISNUMBER(VALUE(Input!N701)),"","Needs to be a number."))</f>
        <v/>
      </c>
      <c r="AQ702" s="205" t="str">
        <f>IF(Input!O701="","",IF(ISNUMBER(VALUE(Input!O701)),"","Needs to be a number."))</f>
        <v/>
      </c>
      <c r="AR702" s="205" t="str">
        <f>IF(Input!V701="","",IF(ISNUMBER(VALUE(Input!V701)),"","Needs to be a number."))</f>
        <v/>
      </c>
      <c r="AS702" s="205" t="str">
        <f>IF(Input!W701="","",IF(ISNUMBER(VALUE(Input!W701)),"","Needs to be a number."))</f>
        <v/>
      </c>
      <c r="AT702" s="205" t="str">
        <f>IF(Input!X701="","",IF(ISNUMBER(VALUE(Input!X701)),"","Needs to be a number."))</f>
        <v/>
      </c>
      <c r="AU702" s="206" t="str">
        <f>IF(Input!Y701="","",IF(ISNUMBER(VALUE(Input!Y701)),"","Needs to be a number."))</f>
        <v/>
      </c>
      <c r="AW702" s="259" t="str">
        <f>IF(OR(VALUE(Input!C701)&lt;0,VALUE(Input!C701)&gt;100), "Invalid EEI %","")</f>
        <v/>
      </c>
      <c r="AX702" s="207"/>
      <c r="AY702" s="278" t="str">
        <f>IF(Input!E701="","",IF(VALUE(Input!E701)=0,"Do not enter 0.",""))</f>
        <v/>
      </c>
    </row>
    <row r="703" spans="2:51" x14ac:dyDescent="0.3">
      <c r="B703" s="188" t="str">
        <f>Input!A702</f>
        <v/>
      </c>
      <c r="C703" s="189" t="str">
        <f>IF(ISERROR(IF(AND(Input!$A702="",SUMPRODUCT(--(LEN(Input!$A703:'Input'!$A$1006)&gt;0))&lt;&gt;0),"Row is skipped.",IF(AND(Input!$A702="",Input!$A703=""),"", IF(Input!B702="","Data is missing.","")))),"",IF(AND(Input!$A702="",SUMPRODUCT(--(LEN(Input!$A703:'Input'!$A$1006)&gt;0))&lt;&gt;0),"Row is skipped.",IF(AND(Input!$A702="",Input!$A703=""),"", IF(Input!B702="","Data is missing.",""))))</f>
        <v/>
      </c>
      <c r="D703" s="189" t="str">
        <f>IF(ISERROR(IF(AND(Input!$A702="",SUMPRODUCT(--(LEN(Input!$A703:'Input'!$A$1006)&gt;0))&lt;&gt;0),"Row is skipped.",IF(AND(Input!$A702="",Input!$A703=""),"", IF(Input!C702="","Data is missing.","")))),"",IF(AND(Input!$A702="",SUMPRODUCT(--(LEN(Input!$A703:'Input'!$A$1006)&gt;0))&lt;&gt;0),"Row is skipped.",IF(AND(Input!$A702="",Input!$A703=""),"", IF(Input!C702="","Data is missing.",""))))</f>
        <v/>
      </c>
      <c r="E703" s="189" t="str">
        <f>IF(ISERROR(IF(AND(Input!$A702="",SUMPRODUCT(--(LEN(Input!$A703:'Input'!$A$1006)&gt;0))&lt;&gt;0),"Row is skipped.",IF(AND(Input!$A702="",Input!$A703=""),"", IF(Input!D702="","Data is missing.","")))),"",IF(AND(Input!$A702="",SUMPRODUCT(--(LEN(Input!$A703:'Input'!$A$1006)&gt;0))&lt;&gt;0),"Row is skipped.",IF(AND(Input!$A702="",Input!$A703=""),"", IF(Input!D702="","Data is missing.",""))))</f>
        <v/>
      </c>
      <c r="F703" s="189" t="str">
        <f>IF(ISERROR(IF(AND(Input!$A702="",SUMPRODUCT(--(LEN(Input!$A703:'Input'!$A$1006)&gt;0))&lt;&gt;0),"Row is skipped.",IF(AND(Input!$A702="",Input!$A703=""),"", IF(Input!E702="","Data is missing.","")))),"",IF(AND(Input!$A702="",SUMPRODUCT(--(LEN(Input!$A703:'Input'!$A$1006)&gt;0))&lt;&gt;0),"Row is skipped.",IF(AND(Input!$A702="",Input!$A703=""),"", IF(Input!E702="","Data is missing.",""))))</f>
        <v/>
      </c>
      <c r="G703" s="189" t="str">
        <f>IF(ISERROR(IF(AND(Input!$A702="",SUMPRODUCT(--(LEN(Input!$A703:'Input'!$A$1006)&gt;0))&lt;&gt;0),"Row is skipped.",IF(AND(Input!$A702="",Input!$A703=""),"", IF(Input!F702="","Data is missing.","")))),"",IF(AND(Input!$A702="",SUMPRODUCT(--(LEN(Input!$A703:'Input'!$A$1006)&gt;0))&lt;&gt;0),"Row is skipped.",IF(AND(Input!$A702="",Input!$A703=""),"", IF(Input!F702="","Data is missing.",""))))</f>
        <v/>
      </c>
      <c r="H703" s="190" t="str">
        <f>IF(ISERROR(IF(AND(Input!$A702="",SUMPRODUCT(--(LEN(Input!$A703:'Input'!$A$1006)&gt;0))&lt;&gt;0),"Row is skipped.",IF(AND(Input!$A702="",Input!$A703=""),"", IF(Input!G702="","Data is missing.","")))),"",IF(AND(Input!$A702="",SUMPRODUCT(--(LEN(Input!$A703:'Input'!$A$1006)&gt;0))&lt;&gt;0),"Row is skipped.",IF(AND(Input!$A702="",Input!$A703=""),"", IF(Input!G702="","Data is missing.",""))))</f>
        <v/>
      </c>
      <c r="I703" s="156"/>
      <c r="J703" s="191" t="str">
        <f>IFERROR(VLOOKUP(VLOOKUP(Input!$D702,'Measure List'!$A:$AN,40,FALSE),UIR!$A$1:$Q$27,17,FALSE),"")</f>
        <v/>
      </c>
      <c r="K703" s="192" t="str">
        <f>IFERROR(VLOOKUP(Input!$D702,'Measure List'!$A:$AN,40,FALSE),"")</f>
        <v/>
      </c>
      <c r="L703" s="156"/>
      <c r="M703" s="193" t="str">
        <f>IF(B703="","",IF(AND(Input!H702="",IFERROR(VLOOKUP(K703,UIR!$A$2:$P$21,2,FALSE),"")&lt;&gt;""),"Data is Missing.",""))</f>
        <v/>
      </c>
      <c r="N703" s="194" t="str">
        <f>IF(B703="","",IF(AND(Input!I702="",IFERROR(VLOOKUP(K703,UIR!$A$2:$P$21,3,FALSE),"")&lt;&gt;""),"Data is Missing.",""))</f>
        <v/>
      </c>
      <c r="O703" s="194" t="str">
        <f>IF(B703="","",IF(AND(Input!J702="",IFERROR(VLOOKUP(K703,UIR!$A$2:$P$21,4,FALSE),"")&lt;&gt;""),"Data is Missing.",""))</f>
        <v/>
      </c>
      <c r="P703" s="194" t="str">
        <f>IF(B703="","",IF(AND(Input!K702="",IFERROR(VLOOKUP(K703,UIR!$A$2:$P$21,5,FALSE),"")&lt;&gt;""),"Data is Missing.",""))</f>
        <v/>
      </c>
      <c r="Q703" s="194" t="str">
        <f>IF(B703="","",IF(AND(Input!L702="",IFERROR(VLOOKUP(K703,UIR!$A$2:$P$21,6,FALSE),"")&lt;&gt;""),"Data is Missing.",""))</f>
        <v/>
      </c>
      <c r="R703" s="194" t="str">
        <f>IF(B703="","",IF(AND(Input!M702="",IFERROR(VLOOKUP(K703,UIR!$A$2:$P$21,7,FALSE),"")&lt;&gt;""),"Data is Missing.",""))</f>
        <v/>
      </c>
      <c r="S703" s="194" t="str">
        <f>IF(B703="","",IF(AND(Input!P702="",IFERROR(VLOOKUP(K703,UIR!$A$2:$P$21,8,FALSE),"")&lt;&gt;""),"Data is Missing.",""))</f>
        <v/>
      </c>
      <c r="T703" s="194" t="str">
        <f>IF(B703="","",IF(AND(Input!Q702="",IFERROR(VLOOKUP(K703,UIR!$A$2:$P$21,9,FALSE),"")&lt;&gt;""),"Data is Missing.",""))</f>
        <v/>
      </c>
      <c r="U703" s="194"/>
      <c r="V703" s="194" t="str">
        <f>IF(B703="","",IF(AND(Input!S702="",IFERROR(VLOOKUP(K703,UIR!$A$2:$P$21,11,FALSE),"")&lt;&gt;""),"Data is Missing.",""))</f>
        <v/>
      </c>
      <c r="W703" s="194" t="str">
        <f>IF(B703="","",IF(AND(Input!T702="",IFERROR(VLOOKUP(K703,UIR!$A$2:$P$21,12,FALSE),"")&lt;&gt;""),"Data is Missing.",""))</f>
        <v/>
      </c>
      <c r="X703" s="194" t="str">
        <f>IF(B703="","",IF(AND(Input!V702="",IFERROR(VLOOKUP(K703,UIR!$A$2:$P$21,13,FALSE),"")&lt;&gt;""),"Data is Missing.",""))</f>
        <v/>
      </c>
      <c r="Y703" s="194" t="str">
        <f>IF(B703="","",IF(AND(Input!W702="",IFERROR(VLOOKUP(K703,UIR!$A$2:$P$21,14,FALSE),"")&lt;&gt;""),"Data is Missing.",""))</f>
        <v/>
      </c>
      <c r="Z703" s="194" t="str">
        <f>IF(B703="","",IF(AND(Input!X702="",IFERROR(VLOOKUP(K703,UIR!$A$2:$P$21,15,FALSE),"")&lt;&gt;""),"Data is Missing.",""))</f>
        <v/>
      </c>
      <c r="AA703" s="195" t="str">
        <f>IF(B703="","",IF(AND(Input!Y702="",IFERROR(VLOOKUP(K703,UIR!$A$2:$P$21,16,FALSE),"")&lt;&gt;""),"Data is Missing.",""))</f>
        <v/>
      </c>
      <c r="AC703" s="202" t="str">
        <f>IF(ISERROR(IF(Input!D702="","",IF(ISERROR(VLOOKUP(Input!D702,'Measure List'!$A$2:$A$30000,1,0)),"Invalid RefNo",""))),"",IF(Input!D702="","",IF(ISERROR(VLOOKUP(Input!D702,'Measure List'!$A$2:$A$30000,1,0)),"Invalid RefNo","")))</f>
        <v/>
      </c>
      <c r="AD703" s="156"/>
      <c r="AE703" s="156"/>
      <c r="AF703" s="156"/>
      <c r="AG703" s="156"/>
      <c r="AH703" s="156"/>
      <c r="AI703" s="156"/>
      <c r="AJ703" s="156"/>
      <c r="AK703" s="156"/>
      <c r="AL703" s="203" t="str">
        <f>IF(COUNTIF(Dropdowns!$K$2:$K$7,Input!S702)&gt;0,"",IF(Input!S702="","","Invalid Type"))</f>
        <v/>
      </c>
      <c r="AN703" s="204" t="str">
        <f>IF(Input!C702="","",IF(ISNUMBER(VALUE(Input!C702)),"","Needs to be a number."))</f>
        <v/>
      </c>
      <c r="AO703" s="205" t="str">
        <f>IF(Input!E702="","",IF(ISNUMBER(VALUE(Input!E702)),"","Needs to be a number."))</f>
        <v/>
      </c>
      <c r="AP703" s="205" t="str">
        <f>IF(Input!N702="","",IF(ISNUMBER(VALUE(Input!N702)),"","Needs to be a number."))</f>
        <v/>
      </c>
      <c r="AQ703" s="205" t="str">
        <f>IF(Input!O702="","",IF(ISNUMBER(VALUE(Input!O702)),"","Needs to be a number."))</f>
        <v/>
      </c>
      <c r="AR703" s="205" t="str">
        <f>IF(Input!V702="","",IF(ISNUMBER(VALUE(Input!V702)),"","Needs to be a number."))</f>
        <v/>
      </c>
      <c r="AS703" s="205" t="str">
        <f>IF(Input!W702="","",IF(ISNUMBER(VALUE(Input!W702)),"","Needs to be a number."))</f>
        <v/>
      </c>
      <c r="AT703" s="205" t="str">
        <f>IF(Input!X702="","",IF(ISNUMBER(VALUE(Input!X702)),"","Needs to be a number."))</f>
        <v/>
      </c>
      <c r="AU703" s="206" t="str">
        <f>IF(Input!Y702="","",IF(ISNUMBER(VALUE(Input!Y702)),"","Needs to be a number."))</f>
        <v/>
      </c>
      <c r="AW703" s="259" t="str">
        <f>IF(OR(VALUE(Input!C702)&lt;0,VALUE(Input!C702)&gt;100), "Invalid EEI %","")</f>
        <v/>
      </c>
      <c r="AX703" s="207"/>
      <c r="AY703" s="278" t="str">
        <f>IF(Input!E702="","",IF(VALUE(Input!E702)=0,"Do not enter 0.",""))</f>
        <v/>
      </c>
    </row>
    <row r="704" spans="2:51" x14ac:dyDescent="0.3">
      <c r="B704" s="188" t="str">
        <f>Input!A703</f>
        <v/>
      </c>
      <c r="C704" s="189" t="str">
        <f>IF(ISERROR(IF(AND(Input!$A703="",SUMPRODUCT(--(LEN(Input!$A704:'Input'!$A$1006)&gt;0))&lt;&gt;0),"Row is skipped.",IF(AND(Input!$A703="",Input!$A704=""),"", IF(Input!B703="","Data is missing.","")))),"",IF(AND(Input!$A703="",SUMPRODUCT(--(LEN(Input!$A704:'Input'!$A$1006)&gt;0))&lt;&gt;0),"Row is skipped.",IF(AND(Input!$A703="",Input!$A704=""),"", IF(Input!B703="","Data is missing.",""))))</f>
        <v/>
      </c>
      <c r="D704" s="189" t="str">
        <f>IF(ISERROR(IF(AND(Input!$A703="",SUMPRODUCT(--(LEN(Input!$A704:'Input'!$A$1006)&gt;0))&lt;&gt;0),"Row is skipped.",IF(AND(Input!$A703="",Input!$A704=""),"", IF(Input!C703="","Data is missing.","")))),"",IF(AND(Input!$A703="",SUMPRODUCT(--(LEN(Input!$A704:'Input'!$A$1006)&gt;0))&lt;&gt;0),"Row is skipped.",IF(AND(Input!$A703="",Input!$A704=""),"", IF(Input!C703="","Data is missing.",""))))</f>
        <v/>
      </c>
      <c r="E704" s="189" t="str">
        <f>IF(ISERROR(IF(AND(Input!$A703="",SUMPRODUCT(--(LEN(Input!$A704:'Input'!$A$1006)&gt;0))&lt;&gt;0),"Row is skipped.",IF(AND(Input!$A703="",Input!$A704=""),"", IF(Input!D703="","Data is missing.","")))),"",IF(AND(Input!$A703="",SUMPRODUCT(--(LEN(Input!$A704:'Input'!$A$1006)&gt;0))&lt;&gt;0),"Row is skipped.",IF(AND(Input!$A703="",Input!$A704=""),"", IF(Input!D703="","Data is missing.",""))))</f>
        <v/>
      </c>
      <c r="F704" s="189" t="str">
        <f>IF(ISERROR(IF(AND(Input!$A703="",SUMPRODUCT(--(LEN(Input!$A704:'Input'!$A$1006)&gt;0))&lt;&gt;0),"Row is skipped.",IF(AND(Input!$A703="",Input!$A704=""),"", IF(Input!E703="","Data is missing.","")))),"",IF(AND(Input!$A703="",SUMPRODUCT(--(LEN(Input!$A704:'Input'!$A$1006)&gt;0))&lt;&gt;0),"Row is skipped.",IF(AND(Input!$A703="",Input!$A704=""),"", IF(Input!E703="","Data is missing.",""))))</f>
        <v/>
      </c>
      <c r="G704" s="189" t="str">
        <f>IF(ISERROR(IF(AND(Input!$A703="",SUMPRODUCT(--(LEN(Input!$A704:'Input'!$A$1006)&gt;0))&lt;&gt;0),"Row is skipped.",IF(AND(Input!$A703="",Input!$A704=""),"", IF(Input!F703="","Data is missing.","")))),"",IF(AND(Input!$A703="",SUMPRODUCT(--(LEN(Input!$A704:'Input'!$A$1006)&gt;0))&lt;&gt;0),"Row is skipped.",IF(AND(Input!$A703="",Input!$A704=""),"", IF(Input!F703="","Data is missing.",""))))</f>
        <v/>
      </c>
      <c r="H704" s="190" t="str">
        <f>IF(ISERROR(IF(AND(Input!$A703="",SUMPRODUCT(--(LEN(Input!$A704:'Input'!$A$1006)&gt;0))&lt;&gt;0),"Row is skipped.",IF(AND(Input!$A703="",Input!$A704=""),"", IF(Input!G703="","Data is missing.","")))),"",IF(AND(Input!$A703="",SUMPRODUCT(--(LEN(Input!$A704:'Input'!$A$1006)&gt;0))&lt;&gt;0),"Row is skipped.",IF(AND(Input!$A703="",Input!$A704=""),"", IF(Input!G703="","Data is missing.",""))))</f>
        <v/>
      </c>
      <c r="I704" s="156"/>
      <c r="J704" s="191" t="str">
        <f>IFERROR(VLOOKUP(VLOOKUP(Input!$D703,'Measure List'!$A:$AN,40,FALSE),UIR!$A$1:$Q$27,17,FALSE),"")</f>
        <v/>
      </c>
      <c r="K704" s="192" t="str">
        <f>IFERROR(VLOOKUP(Input!$D703,'Measure List'!$A:$AN,40,FALSE),"")</f>
        <v/>
      </c>
      <c r="L704" s="156"/>
      <c r="M704" s="193" t="str">
        <f>IF(B704="","",IF(AND(Input!H703="",IFERROR(VLOOKUP(K704,UIR!$A$2:$P$21,2,FALSE),"")&lt;&gt;""),"Data is Missing.",""))</f>
        <v/>
      </c>
      <c r="N704" s="194" t="str">
        <f>IF(B704="","",IF(AND(Input!I703="",IFERROR(VLOOKUP(K704,UIR!$A$2:$P$21,3,FALSE),"")&lt;&gt;""),"Data is Missing.",""))</f>
        <v/>
      </c>
      <c r="O704" s="194" t="str">
        <f>IF(B704="","",IF(AND(Input!J703="",IFERROR(VLOOKUP(K704,UIR!$A$2:$P$21,4,FALSE),"")&lt;&gt;""),"Data is Missing.",""))</f>
        <v/>
      </c>
      <c r="P704" s="194" t="str">
        <f>IF(B704="","",IF(AND(Input!K703="",IFERROR(VLOOKUP(K704,UIR!$A$2:$P$21,5,FALSE),"")&lt;&gt;""),"Data is Missing.",""))</f>
        <v/>
      </c>
      <c r="Q704" s="194" t="str">
        <f>IF(B704="","",IF(AND(Input!L703="",IFERROR(VLOOKUP(K704,UIR!$A$2:$P$21,6,FALSE),"")&lt;&gt;""),"Data is Missing.",""))</f>
        <v/>
      </c>
      <c r="R704" s="194" t="str">
        <f>IF(B704="","",IF(AND(Input!M703="",IFERROR(VLOOKUP(K704,UIR!$A$2:$P$21,7,FALSE),"")&lt;&gt;""),"Data is Missing.",""))</f>
        <v/>
      </c>
      <c r="S704" s="194" t="str">
        <f>IF(B704="","",IF(AND(Input!P703="",IFERROR(VLOOKUP(K704,UIR!$A$2:$P$21,8,FALSE),"")&lt;&gt;""),"Data is Missing.",""))</f>
        <v/>
      </c>
      <c r="T704" s="194" t="str">
        <f>IF(B704="","",IF(AND(Input!Q703="",IFERROR(VLOOKUP(K704,UIR!$A$2:$P$21,9,FALSE),"")&lt;&gt;""),"Data is Missing.",""))</f>
        <v/>
      </c>
      <c r="U704" s="194"/>
      <c r="V704" s="194" t="str">
        <f>IF(B704="","",IF(AND(Input!S703="",IFERROR(VLOOKUP(K704,UIR!$A$2:$P$21,11,FALSE),"")&lt;&gt;""),"Data is Missing.",""))</f>
        <v/>
      </c>
      <c r="W704" s="194" t="str">
        <f>IF(B704="","",IF(AND(Input!T703="",IFERROR(VLOOKUP(K704,UIR!$A$2:$P$21,12,FALSE),"")&lt;&gt;""),"Data is Missing.",""))</f>
        <v/>
      </c>
      <c r="X704" s="194" t="str">
        <f>IF(B704="","",IF(AND(Input!V703="",IFERROR(VLOOKUP(K704,UIR!$A$2:$P$21,13,FALSE),"")&lt;&gt;""),"Data is Missing.",""))</f>
        <v/>
      </c>
      <c r="Y704" s="194" t="str">
        <f>IF(B704="","",IF(AND(Input!W703="",IFERROR(VLOOKUP(K704,UIR!$A$2:$P$21,14,FALSE),"")&lt;&gt;""),"Data is Missing.",""))</f>
        <v/>
      </c>
      <c r="Z704" s="194" t="str">
        <f>IF(B704="","",IF(AND(Input!X703="",IFERROR(VLOOKUP(K704,UIR!$A$2:$P$21,15,FALSE),"")&lt;&gt;""),"Data is Missing.",""))</f>
        <v/>
      </c>
      <c r="AA704" s="195" t="str">
        <f>IF(B704="","",IF(AND(Input!Y703="",IFERROR(VLOOKUP(K704,UIR!$A$2:$P$21,16,FALSE),"")&lt;&gt;""),"Data is Missing.",""))</f>
        <v/>
      </c>
      <c r="AC704" s="202" t="str">
        <f>IF(ISERROR(IF(Input!D703="","",IF(ISERROR(VLOOKUP(Input!D703,'Measure List'!$A$2:$A$30000,1,0)),"Invalid RefNo",""))),"",IF(Input!D703="","",IF(ISERROR(VLOOKUP(Input!D703,'Measure List'!$A$2:$A$30000,1,0)),"Invalid RefNo","")))</f>
        <v/>
      </c>
      <c r="AD704" s="156"/>
      <c r="AE704" s="156"/>
      <c r="AF704" s="156"/>
      <c r="AG704" s="156"/>
      <c r="AH704" s="156"/>
      <c r="AI704" s="156"/>
      <c r="AJ704" s="156"/>
      <c r="AK704" s="156"/>
      <c r="AL704" s="203" t="str">
        <f>IF(COUNTIF(Dropdowns!$K$2:$K$7,Input!S703)&gt;0,"",IF(Input!S703="","","Invalid Type"))</f>
        <v/>
      </c>
      <c r="AN704" s="204" t="str">
        <f>IF(Input!C703="","",IF(ISNUMBER(VALUE(Input!C703)),"","Needs to be a number."))</f>
        <v/>
      </c>
      <c r="AO704" s="205" t="str">
        <f>IF(Input!E703="","",IF(ISNUMBER(VALUE(Input!E703)),"","Needs to be a number."))</f>
        <v/>
      </c>
      <c r="AP704" s="205" t="str">
        <f>IF(Input!N703="","",IF(ISNUMBER(VALUE(Input!N703)),"","Needs to be a number."))</f>
        <v/>
      </c>
      <c r="AQ704" s="205" t="str">
        <f>IF(Input!O703="","",IF(ISNUMBER(VALUE(Input!O703)),"","Needs to be a number."))</f>
        <v/>
      </c>
      <c r="AR704" s="205" t="str">
        <f>IF(Input!V703="","",IF(ISNUMBER(VALUE(Input!V703)),"","Needs to be a number."))</f>
        <v/>
      </c>
      <c r="AS704" s="205" t="str">
        <f>IF(Input!W703="","",IF(ISNUMBER(VALUE(Input!W703)),"","Needs to be a number."))</f>
        <v/>
      </c>
      <c r="AT704" s="205" t="str">
        <f>IF(Input!X703="","",IF(ISNUMBER(VALUE(Input!X703)),"","Needs to be a number."))</f>
        <v/>
      </c>
      <c r="AU704" s="206" t="str">
        <f>IF(Input!Y703="","",IF(ISNUMBER(VALUE(Input!Y703)),"","Needs to be a number."))</f>
        <v/>
      </c>
      <c r="AW704" s="259" t="str">
        <f>IF(OR(VALUE(Input!C703)&lt;0,VALUE(Input!C703)&gt;100), "Invalid EEI %","")</f>
        <v/>
      </c>
      <c r="AX704" s="207"/>
      <c r="AY704" s="278" t="str">
        <f>IF(Input!E703="","",IF(VALUE(Input!E703)=0,"Do not enter 0.",""))</f>
        <v/>
      </c>
    </row>
    <row r="705" spans="2:51" x14ac:dyDescent="0.3">
      <c r="B705" s="188" t="str">
        <f>Input!A704</f>
        <v/>
      </c>
      <c r="C705" s="189" t="str">
        <f>IF(ISERROR(IF(AND(Input!$A704="",SUMPRODUCT(--(LEN(Input!$A705:'Input'!$A$1006)&gt;0))&lt;&gt;0),"Row is skipped.",IF(AND(Input!$A704="",Input!$A705=""),"", IF(Input!B704="","Data is missing.","")))),"",IF(AND(Input!$A704="",SUMPRODUCT(--(LEN(Input!$A705:'Input'!$A$1006)&gt;0))&lt;&gt;0),"Row is skipped.",IF(AND(Input!$A704="",Input!$A705=""),"", IF(Input!B704="","Data is missing.",""))))</f>
        <v/>
      </c>
      <c r="D705" s="189" t="str">
        <f>IF(ISERROR(IF(AND(Input!$A704="",SUMPRODUCT(--(LEN(Input!$A705:'Input'!$A$1006)&gt;0))&lt;&gt;0),"Row is skipped.",IF(AND(Input!$A704="",Input!$A705=""),"", IF(Input!C704="","Data is missing.","")))),"",IF(AND(Input!$A704="",SUMPRODUCT(--(LEN(Input!$A705:'Input'!$A$1006)&gt;0))&lt;&gt;0),"Row is skipped.",IF(AND(Input!$A704="",Input!$A705=""),"", IF(Input!C704="","Data is missing.",""))))</f>
        <v/>
      </c>
      <c r="E705" s="189" t="str">
        <f>IF(ISERROR(IF(AND(Input!$A704="",SUMPRODUCT(--(LEN(Input!$A705:'Input'!$A$1006)&gt;0))&lt;&gt;0),"Row is skipped.",IF(AND(Input!$A704="",Input!$A705=""),"", IF(Input!D704="","Data is missing.","")))),"",IF(AND(Input!$A704="",SUMPRODUCT(--(LEN(Input!$A705:'Input'!$A$1006)&gt;0))&lt;&gt;0),"Row is skipped.",IF(AND(Input!$A704="",Input!$A705=""),"", IF(Input!D704="","Data is missing.",""))))</f>
        <v/>
      </c>
      <c r="F705" s="189" t="str">
        <f>IF(ISERROR(IF(AND(Input!$A704="",SUMPRODUCT(--(LEN(Input!$A705:'Input'!$A$1006)&gt;0))&lt;&gt;0),"Row is skipped.",IF(AND(Input!$A704="",Input!$A705=""),"", IF(Input!E704="","Data is missing.","")))),"",IF(AND(Input!$A704="",SUMPRODUCT(--(LEN(Input!$A705:'Input'!$A$1006)&gt;0))&lt;&gt;0),"Row is skipped.",IF(AND(Input!$A704="",Input!$A705=""),"", IF(Input!E704="","Data is missing.",""))))</f>
        <v/>
      </c>
      <c r="G705" s="189" t="str">
        <f>IF(ISERROR(IF(AND(Input!$A704="",SUMPRODUCT(--(LEN(Input!$A705:'Input'!$A$1006)&gt;0))&lt;&gt;0),"Row is skipped.",IF(AND(Input!$A704="",Input!$A705=""),"", IF(Input!F704="","Data is missing.","")))),"",IF(AND(Input!$A704="",SUMPRODUCT(--(LEN(Input!$A705:'Input'!$A$1006)&gt;0))&lt;&gt;0),"Row is skipped.",IF(AND(Input!$A704="",Input!$A705=""),"", IF(Input!F704="","Data is missing.",""))))</f>
        <v/>
      </c>
      <c r="H705" s="190" t="str">
        <f>IF(ISERROR(IF(AND(Input!$A704="",SUMPRODUCT(--(LEN(Input!$A705:'Input'!$A$1006)&gt;0))&lt;&gt;0),"Row is skipped.",IF(AND(Input!$A704="",Input!$A705=""),"", IF(Input!G704="","Data is missing.","")))),"",IF(AND(Input!$A704="",SUMPRODUCT(--(LEN(Input!$A705:'Input'!$A$1006)&gt;0))&lt;&gt;0),"Row is skipped.",IF(AND(Input!$A704="",Input!$A705=""),"", IF(Input!G704="","Data is missing.",""))))</f>
        <v/>
      </c>
      <c r="I705" s="156"/>
      <c r="J705" s="191" t="str">
        <f>IFERROR(VLOOKUP(VLOOKUP(Input!$D704,'Measure List'!$A:$AN,40,FALSE),UIR!$A$1:$Q$27,17,FALSE),"")</f>
        <v/>
      </c>
      <c r="K705" s="192" t="str">
        <f>IFERROR(VLOOKUP(Input!$D704,'Measure List'!$A:$AN,40,FALSE),"")</f>
        <v/>
      </c>
      <c r="L705" s="156"/>
      <c r="M705" s="193" t="str">
        <f>IF(B705="","",IF(AND(Input!H704="",IFERROR(VLOOKUP(K705,UIR!$A$2:$P$21,2,FALSE),"")&lt;&gt;""),"Data is Missing.",""))</f>
        <v/>
      </c>
      <c r="N705" s="194" t="str">
        <f>IF(B705="","",IF(AND(Input!I704="",IFERROR(VLOOKUP(K705,UIR!$A$2:$P$21,3,FALSE),"")&lt;&gt;""),"Data is Missing.",""))</f>
        <v/>
      </c>
      <c r="O705" s="194" t="str">
        <f>IF(B705="","",IF(AND(Input!J704="",IFERROR(VLOOKUP(K705,UIR!$A$2:$P$21,4,FALSE),"")&lt;&gt;""),"Data is Missing.",""))</f>
        <v/>
      </c>
      <c r="P705" s="194" t="str">
        <f>IF(B705="","",IF(AND(Input!K704="",IFERROR(VLOOKUP(K705,UIR!$A$2:$P$21,5,FALSE),"")&lt;&gt;""),"Data is Missing.",""))</f>
        <v/>
      </c>
      <c r="Q705" s="194" t="str">
        <f>IF(B705="","",IF(AND(Input!L704="",IFERROR(VLOOKUP(K705,UIR!$A$2:$P$21,6,FALSE),"")&lt;&gt;""),"Data is Missing.",""))</f>
        <v/>
      </c>
      <c r="R705" s="194" t="str">
        <f>IF(B705="","",IF(AND(Input!M704="",IFERROR(VLOOKUP(K705,UIR!$A$2:$P$21,7,FALSE),"")&lt;&gt;""),"Data is Missing.",""))</f>
        <v/>
      </c>
      <c r="S705" s="194" t="str">
        <f>IF(B705="","",IF(AND(Input!P704="",IFERROR(VLOOKUP(K705,UIR!$A$2:$P$21,8,FALSE),"")&lt;&gt;""),"Data is Missing.",""))</f>
        <v/>
      </c>
      <c r="T705" s="194" t="str">
        <f>IF(B705="","",IF(AND(Input!Q704="",IFERROR(VLOOKUP(K705,UIR!$A$2:$P$21,9,FALSE),"")&lt;&gt;""),"Data is Missing.",""))</f>
        <v/>
      </c>
      <c r="U705" s="194"/>
      <c r="V705" s="194" t="str">
        <f>IF(B705="","",IF(AND(Input!S704="",IFERROR(VLOOKUP(K705,UIR!$A$2:$P$21,11,FALSE),"")&lt;&gt;""),"Data is Missing.",""))</f>
        <v/>
      </c>
      <c r="W705" s="194" t="str">
        <f>IF(B705="","",IF(AND(Input!T704="",IFERROR(VLOOKUP(K705,UIR!$A$2:$P$21,12,FALSE),"")&lt;&gt;""),"Data is Missing.",""))</f>
        <v/>
      </c>
      <c r="X705" s="194" t="str">
        <f>IF(B705="","",IF(AND(Input!V704="",IFERROR(VLOOKUP(K705,UIR!$A$2:$P$21,13,FALSE),"")&lt;&gt;""),"Data is Missing.",""))</f>
        <v/>
      </c>
      <c r="Y705" s="194" t="str">
        <f>IF(B705="","",IF(AND(Input!W704="",IFERROR(VLOOKUP(K705,UIR!$A$2:$P$21,14,FALSE),"")&lt;&gt;""),"Data is Missing.",""))</f>
        <v/>
      </c>
      <c r="Z705" s="194" t="str">
        <f>IF(B705="","",IF(AND(Input!X704="",IFERROR(VLOOKUP(K705,UIR!$A$2:$P$21,15,FALSE),"")&lt;&gt;""),"Data is Missing.",""))</f>
        <v/>
      </c>
      <c r="AA705" s="195" t="str">
        <f>IF(B705="","",IF(AND(Input!Y704="",IFERROR(VLOOKUP(K705,UIR!$A$2:$P$21,16,FALSE),"")&lt;&gt;""),"Data is Missing.",""))</f>
        <v/>
      </c>
      <c r="AC705" s="202" t="str">
        <f>IF(ISERROR(IF(Input!D704="","",IF(ISERROR(VLOOKUP(Input!D704,'Measure List'!$A$2:$A$30000,1,0)),"Invalid RefNo",""))),"",IF(Input!D704="","",IF(ISERROR(VLOOKUP(Input!D704,'Measure List'!$A$2:$A$30000,1,0)),"Invalid RefNo","")))</f>
        <v/>
      </c>
      <c r="AD705" s="156"/>
      <c r="AE705" s="156"/>
      <c r="AF705" s="156"/>
      <c r="AG705" s="156"/>
      <c r="AH705" s="156"/>
      <c r="AI705" s="156"/>
      <c r="AJ705" s="156"/>
      <c r="AK705" s="156"/>
      <c r="AL705" s="203" t="str">
        <f>IF(COUNTIF(Dropdowns!$K$2:$K$7,Input!S704)&gt;0,"",IF(Input!S704="","","Invalid Type"))</f>
        <v/>
      </c>
      <c r="AN705" s="204" t="str">
        <f>IF(Input!C704="","",IF(ISNUMBER(VALUE(Input!C704)),"","Needs to be a number."))</f>
        <v/>
      </c>
      <c r="AO705" s="205" t="str">
        <f>IF(Input!E704="","",IF(ISNUMBER(VALUE(Input!E704)),"","Needs to be a number."))</f>
        <v/>
      </c>
      <c r="AP705" s="205" t="str">
        <f>IF(Input!N704="","",IF(ISNUMBER(VALUE(Input!N704)),"","Needs to be a number."))</f>
        <v/>
      </c>
      <c r="AQ705" s="205" t="str">
        <f>IF(Input!O704="","",IF(ISNUMBER(VALUE(Input!O704)),"","Needs to be a number."))</f>
        <v/>
      </c>
      <c r="AR705" s="205" t="str">
        <f>IF(Input!V704="","",IF(ISNUMBER(VALUE(Input!V704)),"","Needs to be a number."))</f>
        <v/>
      </c>
      <c r="AS705" s="205" t="str">
        <f>IF(Input!W704="","",IF(ISNUMBER(VALUE(Input!W704)),"","Needs to be a number."))</f>
        <v/>
      </c>
      <c r="AT705" s="205" t="str">
        <f>IF(Input!X704="","",IF(ISNUMBER(VALUE(Input!X704)),"","Needs to be a number."))</f>
        <v/>
      </c>
      <c r="AU705" s="206" t="str">
        <f>IF(Input!Y704="","",IF(ISNUMBER(VALUE(Input!Y704)),"","Needs to be a number."))</f>
        <v/>
      </c>
      <c r="AW705" s="259" t="str">
        <f>IF(OR(VALUE(Input!C704)&lt;0,VALUE(Input!C704)&gt;100), "Invalid EEI %","")</f>
        <v/>
      </c>
      <c r="AX705" s="207"/>
      <c r="AY705" s="278" t="str">
        <f>IF(Input!E704="","",IF(VALUE(Input!E704)=0,"Do not enter 0.",""))</f>
        <v/>
      </c>
    </row>
    <row r="706" spans="2:51" x14ac:dyDescent="0.3">
      <c r="B706" s="188" t="str">
        <f>Input!A705</f>
        <v/>
      </c>
      <c r="C706" s="189" t="str">
        <f>IF(ISERROR(IF(AND(Input!$A705="",SUMPRODUCT(--(LEN(Input!$A706:'Input'!$A$1006)&gt;0))&lt;&gt;0),"Row is skipped.",IF(AND(Input!$A705="",Input!$A706=""),"", IF(Input!B705="","Data is missing.","")))),"",IF(AND(Input!$A705="",SUMPRODUCT(--(LEN(Input!$A706:'Input'!$A$1006)&gt;0))&lt;&gt;0),"Row is skipped.",IF(AND(Input!$A705="",Input!$A706=""),"", IF(Input!B705="","Data is missing.",""))))</f>
        <v/>
      </c>
      <c r="D706" s="189" t="str">
        <f>IF(ISERROR(IF(AND(Input!$A705="",SUMPRODUCT(--(LEN(Input!$A706:'Input'!$A$1006)&gt;0))&lt;&gt;0),"Row is skipped.",IF(AND(Input!$A705="",Input!$A706=""),"", IF(Input!C705="","Data is missing.","")))),"",IF(AND(Input!$A705="",SUMPRODUCT(--(LEN(Input!$A706:'Input'!$A$1006)&gt;0))&lt;&gt;0),"Row is skipped.",IF(AND(Input!$A705="",Input!$A706=""),"", IF(Input!C705="","Data is missing.",""))))</f>
        <v/>
      </c>
      <c r="E706" s="189" t="str">
        <f>IF(ISERROR(IF(AND(Input!$A705="",SUMPRODUCT(--(LEN(Input!$A706:'Input'!$A$1006)&gt;0))&lt;&gt;0),"Row is skipped.",IF(AND(Input!$A705="",Input!$A706=""),"", IF(Input!D705="","Data is missing.","")))),"",IF(AND(Input!$A705="",SUMPRODUCT(--(LEN(Input!$A706:'Input'!$A$1006)&gt;0))&lt;&gt;0),"Row is skipped.",IF(AND(Input!$A705="",Input!$A706=""),"", IF(Input!D705="","Data is missing.",""))))</f>
        <v/>
      </c>
      <c r="F706" s="189" t="str">
        <f>IF(ISERROR(IF(AND(Input!$A705="",SUMPRODUCT(--(LEN(Input!$A706:'Input'!$A$1006)&gt;0))&lt;&gt;0),"Row is skipped.",IF(AND(Input!$A705="",Input!$A706=""),"", IF(Input!E705="","Data is missing.","")))),"",IF(AND(Input!$A705="",SUMPRODUCT(--(LEN(Input!$A706:'Input'!$A$1006)&gt;0))&lt;&gt;0),"Row is skipped.",IF(AND(Input!$A705="",Input!$A706=""),"", IF(Input!E705="","Data is missing.",""))))</f>
        <v/>
      </c>
      <c r="G706" s="189" t="str">
        <f>IF(ISERROR(IF(AND(Input!$A705="",SUMPRODUCT(--(LEN(Input!$A706:'Input'!$A$1006)&gt;0))&lt;&gt;0),"Row is skipped.",IF(AND(Input!$A705="",Input!$A706=""),"", IF(Input!F705="","Data is missing.","")))),"",IF(AND(Input!$A705="",SUMPRODUCT(--(LEN(Input!$A706:'Input'!$A$1006)&gt;0))&lt;&gt;0),"Row is skipped.",IF(AND(Input!$A705="",Input!$A706=""),"", IF(Input!F705="","Data is missing.",""))))</f>
        <v/>
      </c>
      <c r="H706" s="190" t="str">
        <f>IF(ISERROR(IF(AND(Input!$A705="",SUMPRODUCT(--(LEN(Input!$A706:'Input'!$A$1006)&gt;0))&lt;&gt;0),"Row is skipped.",IF(AND(Input!$A705="",Input!$A706=""),"", IF(Input!G705="","Data is missing.","")))),"",IF(AND(Input!$A705="",SUMPRODUCT(--(LEN(Input!$A706:'Input'!$A$1006)&gt;0))&lt;&gt;0),"Row is skipped.",IF(AND(Input!$A705="",Input!$A706=""),"", IF(Input!G705="","Data is missing.",""))))</f>
        <v/>
      </c>
      <c r="I706" s="156"/>
      <c r="J706" s="191" t="str">
        <f>IFERROR(VLOOKUP(VLOOKUP(Input!$D705,'Measure List'!$A:$AN,40,FALSE),UIR!$A$1:$Q$27,17,FALSE),"")</f>
        <v/>
      </c>
      <c r="K706" s="192" t="str">
        <f>IFERROR(VLOOKUP(Input!$D705,'Measure List'!$A:$AN,40,FALSE),"")</f>
        <v/>
      </c>
      <c r="L706" s="156"/>
      <c r="M706" s="193" t="str">
        <f>IF(B706="","",IF(AND(Input!H705="",IFERROR(VLOOKUP(K706,UIR!$A$2:$P$21,2,FALSE),"")&lt;&gt;""),"Data is Missing.",""))</f>
        <v/>
      </c>
      <c r="N706" s="194" t="str">
        <f>IF(B706="","",IF(AND(Input!I705="",IFERROR(VLOOKUP(K706,UIR!$A$2:$P$21,3,FALSE),"")&lt;&gt;""),"Data is Missing.",""))</f>
        <v/>
      </c>
      <c r="O706" s="194" t="str">
        <f>IF(B706="","",IF(AND(Input!J705="",IFERROR(VLOOKUP(K706,UIR!$A$2:$P$21,4,FALSE),"")&lt;&gt;""),"Data is Missing.",""))</f>
        <v/>
      </c>
      <c r="P706" s="194" t="str">
        <f>IF(B706="","",IF(AND(Input!K705="",IFERROR(VLOOKUP(K706,UIR!$A$2:$P$21,5,FALSE),"")&lt;&gt;""),"Data is Missing.",""))</f>
        <v/>
      </c>
      <c r="Q706" s="194" t="str">
        <f>IF(B706="","",IF(AND(Input!L705="",IFERROR(VLOOKUP(K706,UIR!$A$2:$P$21,6,FALSE),"")&lt;&gt;""),"Data is Missing.",""))</f>
        <v/>
      </c>
      <c r="R706" s="194" t="str">
        <f>IF(B706="","",IF(AND(Input!M705="",IFERROR(VLOOKUP(K706,UIR!$A$2:$P$21,7,FALSE),"")&lt;&gt;""),"Data is Missing.",""))</f>
        <v/>
      </c>
      <c r="S706" s="194" t="str">
        <f>IF(B706="","",IF(AND(Input!P705="",IFERROR(VLOOKUP(K706,UIR!$A$2:$P$21,8,FALSE),"")&lt;&gt;""),"Data is Missing.",""))</f>
        <v/>
      </c>
      <c r="T706" s="194" t="str">
        <f>IF(B706="","",IF(AND(Input!Q705="",IFERROR(VLOOKUP(K706,UIR!$A$2:$P$21,9,FALSE),"")&lt;&gt;""),"Data is Missing.",""))</f>
        <v/>
      </c>
      <c r="U706" s="194"/>
      <c r="V706" s="194" t="str">
        <f>IF(B706="","",IF(AND(Input!S705="",IFERROR(VLOOKUP(K706,UIR!$A$2:$P$21,11,FALSE),"")&lt;&gt;""),"Data is Missing.",""))</f>
        <v/>
      </c>
      <c r="W706" s="194" t="str">
        <f>IF(B706="","",IF(AND(Input!T705="",IFERROR(VLOOKUP(K706,UIR!$A$2:$P$21,12,FALSE),"")&lt;&gt;""),"Data is Missing.",""))</f>
        <v/>
      </c>
      <c r="X706" s="194" t="str">
        <f>IF(B706="","",IF(AND(Input!V705="",IFERROR(VLOOKUP(K706,UIR!$A$2:$P$21,13,FALSE),"")&lt;&gt;""),"Data is Missing.",""))</f>
        <v/>
      </c>
      <c r="Y706" s="194" t="str">
        <f>IF(B706="","",IF(AND(Input!W705="",IFERROR(VLOOKUP(K706,UIR!$A$2:$P$21,14,FALSE),"")&lt;&gt;""),"Data is Missing.",""))</f>
        <v/>
      </c>
      <c r="Z706" s="194" t="str">
        <f>IF(B706="","",IF(AND(Input!X705="",IFERROR(VLOOKUP(K706,UIR!$A$2:$P$21,15,FALSE),"")&lt;&gt;""),"Data is Missing.",""))</f>
        <v/>
      </c>
      <c r="AA706" s="195" t="str">
        <f>IF(B706="","",IF(AND(Input!Y705="",IFERROR(VLOOKUP(K706,UIR!$A$2:$P$21,16,FALSE),"")&lt;&gt;""),"Data is Missing.",""))</f>
        <v/>
      </c>
      <c r="AC706" s="202" t="str">
        <f>IF(ISERROR(IF(Input!D705="","",IF(ISERROR(VLOOKUP(Input!D705,'Measure List'!$A$2:$A$30000,1,0)),"Invalid RefNo",""))),"",IF(Input!D705="","",IF(ISERROR(VLOOKUP(Input!D705,'Measure List'!$A$2:$A$30000,1,0)),"Invalid RefNo","")))</f>
        <v/>
      </c>
      <c r="AD706" s="156"/>
      <c r="AE706" s="156"/>
      <c r="AF706" s="156"/>
      <c r="AG706" s="156"/>
      <c r="AH706" s="156"/>
      <c r="AI706" s="156"/>
      <c r="AJ706" s="156"/>
      <c r="AK706" s="156"/>
      <c r="AL706" s="203" t="str">
        <f>IF(COUNTIF(Dropdowns!$K$2:$K$7,Input!S705)&gt;0,"",IF(Input!S705="","","Invalid Type"))</f>
        <v/>
      </c>
      <c r="AN706" s="204" t="str">
        <f>IF(Input!C705="","",IF(ISNUMBER(VALUE(Input!C705)),"","Needs to be a number."))</f>
        <v/>
      </c>
      <c r="AO706" s="205" t="str">
        <f>IF(Input!E705="","",IF(ISNUMBER(VALUE(Input!E705)),"","Needs to be a number."))</f>
        <v/>
      </c>
      <c r="AP706" s="205" t="str">
        <f>IF(Input!N705="","",IF(ISNUMBER(VALUE(Input!N705)),"","Needs to be a number."))</f>
        <v/>
      </c>
      <c r="AQ706" s="205" t="str">
        <f>IF(Input!O705="","",IF(ISNUMBER(VALUE(Input!O705)),"","Needs to be a number."))</f>
        <v/>
      </c>
      <c r="AR706" s="205" t="str">
        <f>IF(Input!V705="","",IF(ISNUMBER(VALUE(Input!V705)),"","Needs to be a number."))</f>
        <v/>
      </c>
      <c r="AS706" s="205" t="str">
        <f>IF(Input!W705="","",IF(ISNUMBER(VALUE(Input!W705)),"","Needs to be a number."))</f>
        <v/>
      </c>
      <c r="AT706" s="205" t="str">
        <f>IF(Input!X705="","",IF(ISNUMBER(VALUE(Input!X705)),"","Needs to be a number."))</f>
        <v/>
      </c>
      <c r="AU706" s="206" t="str">
        <f>IF(Input!Y705="","",IF(ISNUMBER(VALUE(Input!Y705)),"","Needs to be a number."))</f>
        <v/>
      </c>
      <c r="AW706" s="259" t="str">
        <f>IF(OR(VALUE(Input!C705)&lt;0,VALUE(Input!C705)&gt;100), "Invalid EEI %","")</f>
        <v/>
      </c>
      <c r="AX706" s="207"/>
      <c r="AY706" s="278" t="str">
        <f>IF(Input!E705="","",IF(VALUE(Input!E705)=0,"Do not enter 0.",""))</f>
        <v/>
      </c>
    </row>
    <row r="707" spans="2:51" x14ac:dyDescent="0.3">
      <c r="B707" s="188" t="str">
        <f>Input!A706</f>
        <v/>
      </c>
      <c r="C707" s="189" t="str">
        <f>IF(ISERROR(IF(AND(Input!$A706="",SUMPRODUCT(--(LEN(Input!$A707:'Input'!$A$1006)&gt;0))&lt;&gt;0),"Row is skipped.",IF(AND(Input!$A706="",Input!$A707=""),"", IF(Input!B706="","Data is missing.","")))),"",IF(AND(Input!$A706="",SUMPRODUCT(--(LEN(Input!$A707:'Input'!$A$1006)&gt;0))&lt;&gt;0),"Row is skipped.",IF(AND(Input!$A706="",Input!$A707=""),"", IF(Input!B706="","Data is missing.",""))))</f>
        <v/>
      </c>
      <c r="D707" s="189" t="str">
        <f>IF(ISERROR(IF(AND(Input!$A706="",SUMPRODUCT(--(LEN(Input!$A707:'Input'!$A$1006)&gt;0))&lt;&gt;0),"Row is skipped.",IF(AND(Input!$A706="",Input!$A707=""),"", IF(Input!C706="","Data is missing.","")))),"",IF(AND(Input!$A706="",SUMPRODUCT(--(LEN(Input!$A707:'Input'!$A$1006)&gt;0))&lt;&gt;0),"Row is skipped.",IF(AND(Input!$A706="",Input!$A707=""),"", IF(Input!C706="","Data is missing.",""))))</f>
        <v/>
      </c>
      <c r="E707" s="189" t="str">
        <f>IF(ISERROR(IF(AND(Input!$A706="",SUMPRODUCT(--(LEN(Input!$A707:'Input'!$A$1006)&gt;0))&lt;&gt;0),"Row is skipped.",IF(AND(Input!$A706="",Input!$A707=""),"", IF(Input!D706="","Data is missing.","")))),"",IF(AND(Input!$A706="",SUMPRODUCT(--(LEN(Input!$A707:'Input'!$A$1006)&gt;0))&lt;&gt;0),"Row is skipped.",IF(AND(Input!$A706="",Input!$A707=""),"", IF(Input!D706="","Data is missing.",""))))</f>
        <v/>
      </c>
      <c r="F707" s="189" t="str">
        <f>IF(ISERROR(IF(AND(Input!$A706="",SUMPRODUCT(--(LEN(Input!$A707:'Input'!$A$1006)&gt;0))&lt;&gt;0),"Row is skipped.",IF(AND(Input!$A706="",Input!$A707=""),"", IF(Input!E706="","Data is missing.","")))),"",IF(AND(Input!$A706="",SUMPRODUCT(--(LEN(Input!$A707:'Input'!$A$1006)&gt;0))&lt;&gt;0),"Row is skipped.",IF(AND(Input!$A706="",Input!$A707=""),"", IF(Input!E706="","Data is missing.",""))))</f>
        <v/>
      </c>
      <c r="G707" s="189" t="str">
        <f>IF(ISERROR(IF(AND(Input!$A706="",SUMPRODUCT(--(LEN(Input!$A707:'Input'!$A$1006)&gt;0))&lt;&gt;0),"Row is skipped.",IF(AND(Input!$A706="",Input!$A707=""),"", IF(Input!F706="","Data is missing.","")))),"",IF(AND(Input!$A706="",SUMPRODUCT(--(LEN(Input!$A707:'Input'!$A$1006)&gt;0))&lt;&gt;0),"Row is skipped.",IF(AND(Input!$A706="",Input!$A707=""),"", IF(Input!F706="","Data is missing.",""))))</f>
        <v/>
      </c>
      <c r="H707" s="190" t="str">
        <f>IF(ISERROR(IF(AND(Input!$A706="",SUMPRODUCT(--(LEN(Input!$A707:'Input'!$A$1006)&gt;0))&lt;&gt;0),"Row is skipped.",IF(AND(Input!$A706="",Input!$A707=""),"", IF(Input!G706="","Data is missing.","")))),"",IF(AND(Input!$A706="",SUMPRODUCT(--(LEN(Input!$A707:'Input'!$A$1006)&gt;0))&lt;&gt;0),"Row is skipped.",IF(AND(Input!$A706="",Input!$A707=""),"", IF(Input!G706="","Data is missing.",""))))</f>
        <v/>
      </c>
      <c r="I707" s="156"/>
      <c r="J707" s="191" t="str">
        <f>IFERROR(VLOOKUP(VLOOKUP(Input!$D706,'Measure List'!$A:$AN,40,FALSE),UIR!$A$1:$Q$27,17,FALSE),"")</f>
        <v/>
      </c>
      <c r="K707" s="192" t="str">
        <f>IFERROR(VLOOKUP(Input!$D706,'Measure List'!$A:$AN,40,FALSE),"")</f>
        <v/>
      </c>
      <c r="L707" s="156"/>
      <c r="M707" s="193" t="str">
        <f>IF(B707="","",IF(AND(Input!H706="",IFERROR(VLOOKUP(K707,UIR!$A$2:$P$21,2,FALSE),"")&lt;&gt;""),"Data is Missing.",""))</f>
        <v/>
      </c>
      <c r="N707" s="194" t="str">
        <f>IF(B707="","",IF(AND(Input!I706="",IFERROR(VLOOKUP(K707,UIR!$A$2:$P$21,3,FALSE),"")&lt;&gt;""),"Data is Missing.",""))</f>
        <v/>
      </c>
      <c r="O707" s="194" t="str">
        <f>IF(B707="","",IF(AND(Input!J706="",IFERROR(VLOOKUP(K707,UIR!$A$2:$P$21,4,FALSE),"")&lt;&gt;""),"Data is Missing.",""))</f>
        <v/>
      </c>
      <c r="P707" s="194" t="str">
        <f>IF(B707="","",IF(AND(Input!K706="",IFERROR(VLOOKUP(K707,UIR!$A$2:$P$21,5,FALSE),"")&lt;&gt;""),"Data is Missing.",""))</f>
        <v/>
      </c>
      <c r="Q707" s="194" t="str">
        <f>IF(B707="","",IF(AND(Input!L706="",IFERROR(VLOOKUP(K707,UIR!$A$2:$P$21,6,FALSE),"")&lt;&gt;""),"Data is Missing.",""))</f>
        <v/>
      </c>
      <c r="R707" s="194" t="str">
        <f>IF(B707="","",IF(AND(Input!M706="",IFERROR(VLOOKUP(K707,UIR!$A$2:$P$21,7,FALSE),"")&lt;&gt;""),"Data is Missing.",""))</f>
        <v/>
      </c>
      <c r="S707" s="194" t="str">
        <f>IF(B707="","",IF(AND(Input!P706="",IFERROR(VLOOKUP(K707,UIR!$A$2:$P$21,8,FALSE),"")&lt;&gt;""),"Data is Missing.",""))</f>
        <v/>
      </c>
      <c r="T707" s="194" t="str">
        <f>IF(B707="","",IF(AND(Input!Q706="",IFERROR(VLOOKUP(K707,UIR!$A$2:$P$21,9,FALSE),"")&lt;&gt;""),"Data is Missing.",""))</f>
        <v/>
      </c>
      <c r="U707" s="194"/>
      <c r="V707" s="194" t="str">
        <f>IF(B707="","",IF(AND(Input!S706="",IFERROR(VLOOKUP(K707,UIR!$A$2:$P$21,11,FALSE),"")&lt;&gt;""),"Data is Missing.",""))</f>
        <v/>
      </c>
      <c r="W707" s="194" t="str">
        <f>IF(B707="","",IF(AND(Input!T706="",IFERROR(VLOOKUP(K707,UIR!$A$2:$P$21,12,FALSE),"")&lt;&gt;""),"Data is Missing.",""))</f>
        <v/>
      </c>
      <c r="X707" s="194" t="str">
        <f>IF(B707="","",IF(AND(Input!V706="",IFERROR(VLOOKUP(K707,UIR!$A$2:$P$21,13,FALSE),"")&lt;&gt;""),"Data is Missing.",""))</f>
        <v/>
      </c>
      <c r="Y707" s="194" t="str">
        <f>IF(B707="","",IF(AND(Input!W706="",IFERROR(VLOOKUP(K707,UIR!$A$2:$P$21,14,FALSE),"")&lt;&gt;""),"Data is Missing.",""))</f>
        <v/>
      </c>
      <c r="Z707" s="194" t="str">
        <f>IF(B707="","",IF(AND(Input!X706="",IFERROR(VLOOKUP(K707,UIR!$A$2:$P$21,15,FALSE),"")&lt;&gt;""),"Data is Missing.",""))</f>
        <v/>
      </c>
      <c r="AA707" s="195" t="str">
        <f>IF(B707="","",IF(AND(Input!Y706="",IFERROR(VLOOKUP(K707,UIR!$A$2:$P$21,16,FALSE),"")&lt;&gt;""),"Data is Missing.",""))</f>
        <v/>
      </c>
      <c r="AC707" s="202" t="str">
        <f>IF(ISERROR(IF(Input!D706="","",IF(ISERROR(VLOOKUP(Input!D706,'Measure List'!$A$2:$A$30000,1,0)),"Invalid RefNo",""))),"",IF(Input!D706="","",IF(ISERROR(VLOOKUP(Input!D706,'Measure List'!$A$2:$A$30000,1,0)),"Invalid RefNo","")))</f>
        <v/>
      </c>
      <c r="AD707" s="156"/>
      <c r="AE707" s="156"/>
      <c r="AF707" s="156"/>
      <c r="AG707" s="156"/>
      <c r="AH707" s="156"/>
      <c r="AI707" s="156"/>
      <c r="AJ707" s="156"/>
      <c r="AK707" s="156"/>
      <c r="AL707" s="203" t="str">
        <f>IF(COUNTIF(Dropdowns!$K$2:$K$7,Input!S706)&gt;0,"",IF(Input!S706="","","Invalid Type"))</f>
        <v/>
      </c>
      <c r="AN707" s="204" t="str">
        <f>IF(Input!C706="","",IF(ISNUMBER(VALUE(Input!C706)),"","Needs to be a number."))</f>
        <v/>
      </c>
      <c r="AO707" s="205" t="str">
        <f>IF(Input!E706="","",IF(ISNUMBER(VALUE(Input!E706)),"","Needs to be a number."))</f>
        <v/>
      </c>
      <c r="AP707" s="205" t="str">
        <f>IF(Input!N706="","",IF(ISNUMBER(VALUE(Input!N706)),"","Needs to be a number."))</f>
        <v/>
      </c>
      <c r="AQ707" s="205" t="str">
        <f>IF(Input!O706="","",IF(ISNUMBER(VALUE(Input!O706)),"","Needs to be a number."))</f>
        <v/>
      </c>
      <c r="AR707" s="205" t="str">
        <f>IF(Input!V706="","",IF(ISNUMBER(VALUE(Input!V706)),"","Needs to be a number."))</f>
        <v/>
      </c>
      <c r="AS707" s="205" t="str">
        <f>IF(Input!W706="","",IF(ISNUMBER(VALUE(Input!W706)),"","Needs to be a number."))</f>
        <v/>
      </c>
      <c r="AT707" s="205" t="str">
        <f>IF(Input!X706="","",IF(ISNUMBER(VALUE(Input!X706)),"","Needs to be a number."))</f>
        <v/>
      </c>
      <c r="AU707" s="206" t="str">
        <f>IF(Input!Y706="","",IF(ISNUMBER(VALUE(Input!Y706)),"","Needs to be a number."))</f>
        <v/>
      </c>
      <c r="AW707" s="259" t="str">
        <f>IF(OR(VALUE(Input!C706)&lt;0,VALUE(Input!C706)&gt;100), "Invalid EEI %","")</f>
        <v/>
      </c>
      <c r="AX707" s="207"/>
      <c r="AY707" s="278" t="str">
        <f>IF(Input!E706="","",IF(VALUE(Input!E706)=0,"Do not enter 0.",""))</f>
        <v/>
      </c>
    </row>
    <row r="708" spans="2:51" x14ac:dyDescent="0.3">
      <c r="B708" s="188" t="str">
        <f>Input!A707</f>
        <v/>
      </c>
      <c r="C708" s="189" t="str">
        <f>IF(ISERROR(IF(AND(Input!$A707="",SUMPRODUCT(--(LEN(Input!$A708:'Input'!$A$1006)&gt;0))&lt;&gt;0),"Row is skipped.",IF(AND(Input!$A707="",Input!$A708=""),"", IF(Input!B707="","Data is missing.","")))),"",IF(AND(Input!$A707="",SUMPRODUCT(--(LEN(Input!$A708:'Input'!$A$1006)&gt;0))&lt;&gt;0),"Row is skipped.",IF(AND(Input!$A707="",Input!$A708=""),"", IF(Input!B707="","Data is missing.",""))))</f>
        <v/>
      </c>
      <c r="D708" s="189" t="str">
        <f>IF(ISERROR(IF(AND(Input!$A707="",SUMPRODUCT(--(LEN(Input!$A708:'Input'!$A$1006)&gt;0))&lt;&gt;0),"Row is skipped.",IF(AND(Input!$A707="",Input!$A708=""),"", IF(Input!C707="","Data is missing.","")))),"",IF(AND(Input!$A707="",SUMPRODUCT(--(LEN(Input!$A708:'Input'!$A$1006)&gt;0))&lt;&gt;0),"Row is skipped.",IF(AND(Input!$A707="",Input!$A708=""),"", IF(Input!C707="","Data is missing.",""))))</f>
        <v/>
      </c>
      <c r="E708" s="189" t="str">
        <f>IF(ISERROR(IF(AND(Input!$A707="",SUMPRODUCT(--(LEN(Input!$A708:'Input'!$A$1006)&gt;0))&lt;&gt;0),"Row is skipped.",IF(AND(Input!$A707="",Input!$A708=""),"", IF(Input!D707="","Data is missing.","")))),"",IF(AND(Input!$A707="",SUMPRODUCT(--(LEN(Input!$A708:'Input'!$A$1006)&gt;0))&lt;&gt;0),"Row is skipped.",IF(AND(Input!$A707="",Input!$A708=""),"", IF(Input!D707="","Data is missing.",""))))</f>
        <v/>
      </c>
      <c r="F708" s="189" t="str">
        <f>IF(ISERROR(IF(AND(Input!$A707="",SUMPRODUCT(--(LEN(Input!$A708:'Input'!$A$1006)&gt;0))&lt;&gt;0),"Row is skipped.",IF(AND(Input!$A707="",Input!$A708=""),"", IF(Input!E707="","Data is missing.","")))),"",IF(AND(Input!$A707="",SUMPRODUCT(--(LEN(Input!$A708:'Input'!$A$1006)&gt;0))&lt;&gt;0),"Row is skipped.",IF(AND(Input!$A707="",Input!$A708=""),"", IF(Input!E707="","Data is missing.",""))))</f>
        <v/>
      </c>
      <c r="G708" s="189" t="str">
        <f>IF(ISERROR(IF(AND(Input!$A707="",SUMPRODUCT(--(LEN(Input!$A708:'Input'!$A$1006)&gt;0))&lt;&gt;0),"Row is skipped.",IF(AND(Input!$A707="",Input!$A708=""),"", IF(Input!F707="","Data is missing.","")))),"",IF(AND(Input!$A707="",SUMPRODUCT(--(LEN(Input!$A708:'Input'!$A$1006)&gt;0))&lt;&gt;0),"Row is skipped.",IF(AND(Input!$A707="",Input!$A708=""),"", IF(Input!F707="","Data is missing.",""))))</f>
        <v/>
      </c>
      <c r="H708" s="190" t="str">
        <f>IF(ISERROR(IF(AND(Input!$A707="",SUMPRODUCT(--(LEN(Input!$A708:'Input'!$A$1006)&gt;0))&lt;&gt;0),"Row is skipped.",IF(AND(Input!$A707="",Input!$A708=""),"", IF(Input!G707="","Data is missing.","")))),"",IF(AND(Input!$A707="",SUMPRODUCT(--(LEN(Input!$A708:'Input'!$A$1006)&gt;0))&lt;&gt;0),"Row is skipped.",IF(AND(Input!$A707="",Input!$A708=""),"", IF(Input!G707="","Data is missing.",""))))</f>
        <v/>
      </c>
      <c r="I708" s="156"/>
      <c r="J708" s="191" t="str">
        <f>IFERROR(VLOOKUP(VLOOKUP(Input!$D707,'Measure List'!$A:$AN,40,FALSE),UIR!$A$1:$Q$27,17,FALSE),"")</f>
        <v/>
      </c>
      <c r="K708" s="192" t="str">
        <f>IFERROR(VLOOKUP(Input!$D707,'Measure List'!$A:$AN,40,FALSE),"")</f>
        <v/>
      </c>
      <c r="L708" s="156"/>
      <c r="M708" s="193" t="str">
        <f>IF(B708="","",IF(AND(Input!H707="",IFERROR(VLOOKUP(K708,UIR!$A$2:$P$21,2,FALSE),"")&lt;&gt;""),"Data is Missing.",""))</f>
        <v/>
      </c>
      <c r="N708" s="194" t="str">
        <f>IF(B708="","",IF(AND(Input!I707="",IFERROR(VLOOKUP(K708,UIR!$A$2:$P$21,3,FALSE),"")&lt;&gt;""),"Data is Missing.",""))</f>
        <v/>
      </c>
      <c r="O708" s="194" t="str">
        <f>IF(B708="","",IF(AND(Input!J707="",IFERROR(VLOOKUP(K708,UIR!$A$2:$P$21,4,FALSE),"")&lt;&gt;""),"Data is Missing.",""))</f>
        <v/>
      </c>
      <c r="P708" s="194" t="str">
        <f>IF(B708="","",IF(AND(Input!K707="",IFERROR(VLOOKUP(K708,UIR!$A$2:$P$21,5,FALSE),"")&lt;&gt;""),"Data is Missing.",""))</f>
        <v/>
      </c>
      <c r="Q708" s="194" t="str">
        <f>IF(B708="","",IF(AND(Input!L707="",IFERROR(VLOOKUP(K708,UIR!$A$2:$P$21,6,FALSE),"")&lt;&gt;""),"Data is Missing.",""))</f>
        <v/>
      </c>
      <c r="R708" s="194" t="str">
        <f>IF(B708="","",IF(AND(Input!M707="",IFERROR(VLOOKUP(K708,UIR!$A$2:$P$21,7,FALSE),"")&lt;&gt;""),"Data is Missing.",""))</f>
        <v/>
      </c>
      <c r="S708" s="194" t="str">
        <f>IF(B708="","",IF(AND(Input!P707="",IFERROR(VLOOKUP(K708,UIR!$A$2:$P$21,8,FALSE),"")&lt;&gt;""),"Data is Missing.",""))</f>
        <v/>
      </c>
      <c r="T708" s="194" t="str">
        <f>IF(B708="","",IF(AND(Input!Q707="",IFERROR(VLOOKUP(K708,UIR!$A$2:$P$21,9,FALSE),"")&lt;&gt;""),"Data is Missing.",""))</f>
        <v/>
      </c>
      <c r="U708" s="194"/>
      <c r="V708" s="194" t="str">
        <f>IF(B708="","",IF(AND(Input!S707="",IFERROR(VLOOKUP(K708,UIR!$A$2:$P$21,11,FALSE),"")&lt;&gt;""),"Data is Missing.",""))</f>
        <v/>
      </c>
      <c r="W708" s="194" t="str">
        <f>IF(B708="","",IF(AND(Input!T707="",IFERROR(VLOOKUP(K708,UIR!$A$2:$P$21,12,FALSE),"")&lt;&gt;""),"Data is Missing.",""))</f>
        <v/>
      </c>
      <c r="X708" s="194" t="str">
        <f>IF(B708="","",IF(AND(Input!V707="",IFERROR(VLOOKUP(K708,UIR!$A$2:$P$21,13,FALSE),"")&lt;&gt;""),"Data is Missing.",""))</f>
        <v/>
      </c>
      <c r="Y708" s="194" t="str">
        <f>IF(B708="","",IF(AND(Input!W707="",IFERROR(VLOOKUP(K708,UIR!$A$2:$P$21,14,FALSE),"")&lt;&gt;""),"Data is Missing.",""))</f>
        <v/>
      </c>
      <c r="Z708" s="194" t="str">
        <f>IF(B708="","",IF(AND(Input!X707="",IFERROR(VLOOKUP(K708,UIR!$A$2:$P$21,15,FALSE),"")&lt;&gt;""),"Data is Missing.",""))</f>
        <v/>
      </c>
      <c r="AA708" s="195" t="str">
        <f>IF(B708="","",IF(AND(Input!Y707="",IFERROR(VLOOKUP(K708,UIR!$A$2:$P$21,16,FALSE),"")&lt;&gt;""),"Data is Missing.",""))</f>
        <v/>
      </c>
      <c r="AC708" s="202" t="str">
        <f>IF(ISERROR(IF(Input!D707="","",IF(ISERROR(VLOOKUP(Input!D707,'Measure List'!$A$2:$A$30000,1,0)),"Invalid RefNo",""))),"",IF(Input!D707="","",IF(ISERROR(VLOOKUP(Input!D707,'Measure List'!$A$2:$A$30000,1,0)),"Invalid RefNo","")))</f>
        <v/>
      </c>
      <c r="AD708" s="156"/>
      <c r="AE708" s="156"/>
      <c r="AF708" s="156"/>
      <c r="AG708" s="156"/>
      <c r="AH708" s="156"/>
      <c r="AI708" s="156"/>
      <c r="AJ708" s="156"/>
      <c r="AK708" s="156"/>
      <c r="AL708" s="203" t="str">
        <f>IF(COUNTIF(Dropdowns!$K$2:$K$7,Input!S707)&gt;0,"",IF(Input!S707="","","Invalid Type"))</f>
        <v/>
      </c>
      <c r="AN708" s="204" t="str">
        <f>IF(Input!C707="","",IF(ISNUMBER(VALUE(Input!C707)),"","Needs to be a number."))</f>
        <v/>
      </c>
      <c r="AO708" s="205" t="str">
        <f>IF(Input!E707="","",IF(ISNUMBER(VALUE(Input!E707)),"","Needs to be a number."))</f>
        <v/>
      </c>
      <c r="AP708" s="205" t="str">
        <f>IF(Input!N707="","",IF(ISNUMBER(VALUE(Input!N707)),"","Needs to be a number."))</f>
        <v/>
      </c>
      <c r="AQ708" s="205" t="str">
        <f>IF(Input!O707="","",IF(ISNUMBER(VALUE(Input!O707)),"","Needs to be a number."))</f>
        <v/>
      </c>
      <c r="AR708" s="205" t="str">
        <f>IF(Input!V707="","",IF(ISNUMBER(VALUE(Input!V707)),"","Needs to be a number."))</f>
        <v/>
      </c>
      <c r="AS708" s="205" t="str">
        <f>IF(Input!W707="","",IF(ISNUMBER(VALUE(Input!W707)),"","Needs to be a number."))</f>
        <v/>
      </c>
      <c r="AT708" s="205" t="str">
        <f>IF(Input!X707="","",IF(ISNUMBER(VALUE(Input!X707)),"","Needs to be a number."))</f>
        <v/>
      </c>
      <c r="AU708" s="206" t="str">
        <f>IF(Input!Y707="","",IF(ISNUMBER(VALUE(Input!Y707)),"","Needs to be a number."))</f>
        <v/>
      </c>
      <c r="AW708" s="259" t="str">
        <f>IF(OR(VALUE(Input!C707)&lt;0,VALUE(Input!C707)&gt;100), "Invalid EEI %","")</f>
        <v/>
      </c>
      <c r="AX708" s="207"/>
      <c r="AY708" s="278" t="str">
        <f>IF(Input!E707="","",IF(VALUE(Input!E707)=0,"Do not enter 0.",""))</f>
        <v/>
      </c>
    </row>
    <row r="709" spans="2:51" x14ac:dyDescent="0.3">
      <c r="B709" s="188" t="str">
        <f>Input!A708</f>
        <v/>
      </c>
      <c r="C709" s="189" t="str">
        <f>IF(ISERROR(IF(AND(Input!$A708="",SUMPRODUCT(--(LEN(Input!$A709:'Input'!$A$1006)&gt;0))&lt;&gt;0),"Row is skipped.",IF(AND(Input!$A708="",Input!$A709=""),"", IF(Input!B708="","Data is missing.","")))),"",IF(AND(Input!$A708="",SUMPRODUCT(--(LEN(Input!$A709:'Input'!$A$1006)&gt;0))&lt;&gt;0),"Row is skipped.",IF(AND(Input!$A708="",Input!$A709=""),"", IF(Input!B708="","Data is missing.",""))))</f>
        <v/>
      </c>
      <c r="D709" s="189" t="str">
        <f>IF(ISERROR(IF(AND(Input!$A708="",SUMPRODUCT(--(LEN(Input!$A709:'Input'!$A$1006)&gt;0))&lt;&gt;0),"Row is skipped.",IF(AND(Input!$A708="",Input!$A709=""),"", IF(Input!C708="","Data is missing.","")))),"",IF(AND(Input!$A708="",SUMPRODUCT(--(LEN(Input!$A709:'Input'!$A$1006)&gt;0))&lt;&gt;0),"Row is skipped.",IF(AND(Input!$A708="",Input!$A709=""),"", IF(Input!C708="","Data is missing.",""))))</f>
        <v/>
      </c>
      <c r="E709" s="189" t="str">
        <f>IF(ISERROR(IF(AND(Input!$A708="",SUMPRODUCT(--(LEN(Input!$A709:'Input'!$A$1006)&gt;0))&lt;&gt;0),"Row is skipped.",IF(AND(Input!$A708="",Input!$A709=""),"", IF(Input!D708="","Data is missing.","")))),"",IF(AND(Input!$A708="",SUMPRODUCT(--(LEN(Input!$A709:'Input'!$A$1006)&gt;0))&lt;&gt;0),"Row is skipped.",IF(AND(Input!$A708="",Input!$A709=""),"", IF(Input!D708="","Data is missing.",""))))</f>
        <v/>
      </c>
      <c r="F709" s="189" t="str">
        <f>IF(ISERROR(IF(AND(Input!$A708="",SUMPRODUCT(--(LEN(Input!$A709:'Input'!$A$1006)&gt;0))&lt;&gt;0),"Row is skipped.",IF(AND(Input!$A708="",Input!$A709=""),"", IF(Input!E708="","Data is missing.","")))),"",IF(AND(Input!$A708="",SUMPRODUCT(--(LEN(Input!$A709:'Input'!$A$1006)&gt;0))&lt;&gt;0),"Row is skipped.",IF(AND(Input!$A708="",Input!$A709=""),"", IF(Input!E708="","Data is missing.",""))))</f>
        <v/>
      </c>
      <c r="G709" s="189" t="str">
        <f>IF(ISERROR(IF(AND(Input!$A708="",SUMPRODUCT(--(LEN(Input!$A709:'Input'!$A$1006)&gt;0))&lt;&gt;0),"Row is skipped.",IF(AND(Input!$A708="",Input!$A709=""),"", IF(Input!F708="","Data is missing.","")))),"",IF(AND(Input!$A708="",SUMPRODUCT(--(LEN(Input!$A709:'Input'!$A$1006)&gt;0))&lt;&gt;0),"Row is skipped.",IF(AND(Input!$A708="",Input!$A709=""),"", IF(Input!F708="","Data is missing.",""))))</f>
        <v/>
      </c>
      <c r="H709" s="190" t="str">
        <f>IF(ISERROR(IF(AND(Input!$A708="",SUMPRODUCT(--(LEN(Input!$A709:'Input'!$A$1006)&gt;0))&lt;&gt;0),"Row is skipped.",IF(AND(Input!$A708="",Input!$A709=""),"", IF(Input!G708="","Data is missing.","")))),"",IF(AND(Input!$A708="",SUMPRODUCT(--(LEN(Input!$A709:'Input'!$A$1006)&gt;0))&lt;&gt;0),"Row is skipped.",IF(AND(Input!$A708="",Input!$A709=""),"", IF(Input!G708="","Data is missing.",""))))</f>
        <v/>
      </c>
      <c r="I709" s="156"/>
      <c r="J709" s="191" t="str">
        <f>IFERROR(VLOOKUP(VLOOKUP(Input!$D708,'Measure List'!$A:$AN,40,FALSE),UIR!$A$1:$Q$27,17,FALSE),"")</f>
        <v/>
      </c>
      <c r="K709" s="192" t="str">
        <f>IFERROR(VLOOKUP(Input!$D708,'Measure List'!$A:$AN,40,FALSE),"")</f>
        <v/>
      </c>
      <c r="L709" s="156"/>
      <c r="M709" s="193" t="str">
        <f>IF(B709="","",IF(AND(Input!H708="",IFERROR(VLOOKUP(K709,UIR!$A$2:$P$21,2,FALSE),"")&lt;&gt;""),"Data is Missing.",""))</f>
        <v/>
      </c>
      <c r="N709" s="194" t="str">
        <f>IF(B709="","",IF(AND(Input!I708="",IFERROR(VLOOKUP(K709,UIR!$A$2:$P$21,3,FALSE),"")&lt;&gt;""),"Data is Missing.",""))</f>
        <v/>
      </c>
      <c r="O709" s="194" t="str">
        <f>IF(B709="","",IF(AND(Input!J708="",IFERROR(VLOOKUP(K709,UIR!$A$2:$P$21,4,FALSE),"")&lt;&gt;""),"Data is Missing.",""))</f>
        <v/>
      </c>
      <c r="P709" s="194" t="str">
        <f>IF(B709="","",IF(AND(Input!K708="",IFERROR(VLOOKUP(K709,UIR!$A$2:$P$21,5,FALSE),"")&lt;&gt;""),"Data is Missing.",""))</f>
        <v/>
      </c>
      <c r="Q709" s="194" t="str">
        <f>IF(B709="","",IF(AND(Input!L708="",IFERROR(VLOOKUP(K709,UIR!$A$2:$P$21,6,FALSE),"")&lt;&gt;""),"Data is Missing.",""))</f>
        <v/>
      </c>
      <c r="R709" s="194" t="str">
        <f>IF(B709="","",IF(AND(Input!M708="",IFERROR(VLOOKUP(K709,UIR!$A$2:$P$21,7,FALSE),"")&lt;&gt;""),"Data is Missing.",""))</f>
        <v/>
      </c>
      <c r="S709" s="194" t="str">
        <f>IF(B709="","",IF(AND(Input!P708="",IFERROR(VLOOKUP(K709,UIR!$A$2:$P$21,8,FALSE),"")&lt;&gt;""),"Data is Missing.",""))</f>
        <v/>
      </c>
      <c r="T709" s="194" t="str">
        <f>IF(B709="","",IF(AND(Input!Q708="",IFERROR(VLOOKUP(K709,UIR!$A$2:$P$21,9,FALSE),"")&lt;&gt;""),"Data is Missing.",""))</f>
        <v/>
      </c>
      <c r="U709" s="194"/>
      <c r="V709" s="194" t="str">
        <f>IF(B709="","",IF(AND(Input!S708="",IFERROR(VLOOKUP(K709,UIR!$A$2:$P$21,11,FALSE),"")&lt;&gt;""),"Data is Missing.",""))</f>
        <v/>
      </c>
      <c r="W709" s="194" t="str">
        <f>IF(B709="","",IF(AND(Input!T708="",IFERROR(VLOOKUP(K709,UIR!$A$2:$P$21,12,FALSE),"")&lt;&gt;""),"Data is Missing.",""))</f>
        <v/>
      </c>
      <c r="X709" s="194" t="str">
        <f>IF(B709="","",IF(AND(Input!V708="",IFERROR(VLOOKUP(K709,UIR!$A$2:$P$21,13,FALSE),"")&lt;&gt;""),"Data is Missing.",""))</f>
        <v/>
      </c>
      <c r="Y709" s="194" t="str">
        <f>IF(B709="","",IF(AND(Input!W708="",IFERROR(VLOOKUP(K709,UIR!$A$2:$P$21,14,FALSE),"")&lt;&gt;""),"Data is Missing.",""))</f>
        <v/>
      </c>
      <c r="Z709" s="194" t="str">
        <f>IF(B709="","",IF(AND(Input!X708="",IFERROR(VLOOKUP(K709,UIR!$A$2:$P$21,15,FALSE),"")&lt;&gt;""),"Data is Missing.",""))</f>
        <v/>
      </c>
      <c r="AA709" s="195" t="str">
        <f>IF(B709="","",IF(AND(Input!Y708="",IFERROR(VLOOKUP(K709,UIR!$A$2:$P$21,16,FALSE),"")&lt;&gt;""),"Data is Missing.",""))</f>
        <v/>
      </c>
      <c r="AC709" s="202" t="str">
        <f>IF(ISERROR(IF(Input!D708="","",IF(ISERROR(VLOOKUP(Input!D708,'Measure List'!$A$2:$A$30000,1,0)),"Invalid RefNo",""))),"",IF(Input!D708="","",IF(ISERROR(VLOOKUP(Input!D708,'Measure List'!$A$2:$A$30000,1,0)),"Invalid RefNo","")))</f>
        <v/>
      </c>
      <c r="AD709" s="156"/>
      <c r="AE709" s="156"/>
      <c r="AF709" s="156"/>
      <c r="AG709" s="156"/>
      <c r="AH709" s="156"/>
      <c r="AI709" s="156"/>
      <c r="AJ709" s="156"/>
      <c r="AK709" s="156"/>
      <c r="AL709" s="203" t="str">
        <f>IF(COUNTIF(Dropdowns!$K$2:$K$7,Input!S708)&gt;0,"",IF(Input!S708="","","Invalid Type"))</f>
        <v/>
      </c>
      <c r="AN709" s="204" t="str">
        <f>IF(Input!C708="","",IF(ISNUMBER(VALUE(Input!C708)),"","Needs to be a number."))</f>
        <v/>
      </c>
      <c r="AO709" s="205" t="str">
        <f>IF(Input!E708="","",IF(ISNUMBER(VALUE(Input!E708)),"","Needs to be a number."))</f>
        <v/>
      </c>
      <c r="AP709" s="205" t="str">
        <f>IF(Input!N708="","",IF(ISNUMBER(VALUE(Input!N708)),"","Needs to be a number."))</f>
        <v/>
      </c>
      <c r="AQ709" s="205" t="str">
        <f>IF(Input!O708="","",IF(ISNUMBER(VALUE(Input!O708)),"","Needs to be a number."))</f>
        <v/>
      </c>
      <c r="AR709" s="205" t="str">
        <f>IF(Input!V708="","",IF(ISNUMBER(VALUE(Input!V708)),"","Needs to be a number."))</f>
        <v/>
      </c>
      <c r="AS709" s="205" t="str">
        <f>IF(Input!W708="","",IF(ISNUMBER(VALUE(Input!W708)),"","Needs to be a number."))</f>
        <v/>
      </c>
      <c r="AT709" s="205" t="str">
        <f>IF(Input!X708="","",IF(ISNUMBER(VALUE(Input!X708)),"","Needs to be a number."))</f>
        <v/>
      </c>
      <c r="AU709" s="206" t="str">
        <f>IF(Input!Y708="","",IF(ISNUMBER(VALUE(Input!Y708)),"","Needs to be a number."))</f>
        <v/>
      </c>
      <c r="AW709" s="259" t="str">
        <f>IF(OR(VALUE(Input!C708)&lt;0,VALUE(Input!C708)&gt;100), "Invalid EEI %","")</f>
        <v/>
      </c>
      <c r="AX709" s="207"/>
      <c r="AY709" s="278" t="str">
        <f>IF(Input!E708="","",IF(VALUE(Input!E708)=0,"Do not enter 0.",""))</f>
        <v/>
      </c>
    </row>
    <row r="710" spans="2:51" x14ac:dyDescent="0.3">
      <c r="B710" s="188" t="str">
        <f>Input!A709</f>
        <v/>
      </c>
      <c r="C710" s="189" t="str">
        <f>IF(ISERROR(IF(AND(Input!$A709="",SUMPRODUCT(--(LEN(Input!$A710:'Input'!$A$1006)&gt;0))&lt;&gt;0),"Row is skipped.",IF(AND(Input!$A709="",Input!$A710=""),"", IF(Input!B709="","Data is missing.","")))),"",IF(AND(Input!$A709="",SUMPRODUCT(--(LEN(Input!$A710:'Input'!$A$1006)&gt;0))&lt;&gt;0),"Row is skipped.",IF(AND(Input!$A709="",Input!$A710=""),"", IF(Input!B709="","Data is missing.",""))))</f>
        <v/>
      </c>
      <c r="D710" s="189" t="str">
        <f>IF(ISERROR(IF(AND(Input!$A709="",SUMPRODUCT(--(LEN(Input!$A710:'Input'!$A$1006)&gt;0))&lt;&gt;0),"Row is skipped.",IF(AND(Input!$A709="",Input!$A710=""),"", IF(Input!C709="","Data is missing.","")))),"",IF(AND(Input!$A709="",SUMPRODUCT(--(LEN(Input!$A710:'Input'!$A$1006)&gt;0))&lt;&gt;0),"Row is skipped.",IF(AND(Input!$A709="",Input!$A710=""),"", IF(Input!C709="","Data is missing.",""))))</f>
        <v/>
      </c>
      <c r="E710" s="189" t="str">
        <f>IF(ISERROR(IF(AND(Input!$A709="",SUMPRODUCT(--(LEN(Input!$A710:'Input'!$A$1006)&gt;0))&lt;&gt;0),"Row is skipped.",IF(AND(Input!$A709="",Input!$A710=""),"", IF(Input!D709="","Data is missing.","")))),"",IF(AND(Input!$A709="",SUMPRODUCT(--(LEN(Input!$A710:'Input'!$A$1006)&gt;0))&lt;&gt;0),"Row is skipped.",IF(AND(Input!$A709="",Input!$A710=""),"", IF(Input!D709="","Data is missing.",""))))</f>
        <v/>
      </c>
      <c r="F710" s="189" t="str">
        <f>IF(ISERROR(IF(AND(Input!$A709="",SUMPRODUCT(--(LEN(Input!$A710:'Input'!$A$1006)&gt;0))&lt;&gt;0),"Row is skipped.",IF(AND(Input!$A709="",Input!$A710=""),"", IF(Input!E709="","Data is missing.","")))),"",IF(AND(Input!$A709="",SUMPRODUCT(--(LEN(Input!$A710:'Input'!$A$1006)&gt;0))&lt;&gt;0),"Row is skipped.",IF(AND(Input!$A709="",Input!$A710=""),"", IF(Input!E709="","Data is missing.",""))))</f>
        <v/>
      </c>
      <c r="G710" s="189" t="str">
        <f>IF(ISERROR(IF(AND(Input!$A709="",SUMPRODUCT(--(LEN(Input!$A710:'Input'!$A$1006)&gt;0))&lt;&gt;0),"Row is skipped.",IF(AND(Input!$A709="",Input!$A710=""),"", IF(Input!F709="","Data is missing.","")))),"",IF(AND(Input!$A709="",SUMPRODUCT(--(LEN(Input!$A710:'Input'!$A$1006)&gt;0))&lt;&gt;0),"Row is skipped.",IF(AND(Input!$A709="",Input!$A710=""),"", IF(Input!F709="","Data is missing.",""))))</f>
        <v/>
      </c>
      <c r="H710" s="190" t="str">
        <f>IF(ISERROR(IF(AND(Input!$A709="",SUMPRODUCT(--(LEN(Input!$A710:'Input'!$A$1006)&gt;0))&lt;&gt;0),"Row is skipped.",IF(AND(Input!$A709="",Input!$A710=""),"", IF(Input!G709="","Data is missing.","")))),"",IF(AND(Input!$A709="",SUMPRODUCT(--(LEN(Input!$A710:'Input'!$A$1006)&gt;0))&lt;&gt;0),"Row is skipped.",IF(AND(Input!$A709="",Input!$A710=""),"", IF(Input!G709="","Data is missing.",""))))</f>
        <v/>
      </c>
      <c r="I710" s="156"/>
      <c r="J710" s="191" t="str">
        <f>IFERROR(VLOOKUP(VLOOKUP(Input!$D709,'Measure List'!$A:$AN,40,FALSE),UIR!$A$1:$Q$27,17,FALSE),"")</f>
        <v/>
      </c>
      <c r="K710" s="192" t="str">
        <f>IFERROR(VLOOKUP(Input!$D709,'Measure List'!$A:$AN,40,FALSE),"")</f>
        <v/>
      </c>
      <c r="L710" s="156"/>
      <c r="M710" s="193" t="str">
        <f>IF(B710="","",IF(AND(Input!H709="",IFERROR(VLOOKUP(K710,UIR!$A$2:$P$21,2,FALSE),"")&lt;&gt;""),"Data is Missing.",""))</f>
        <v/>
      </c>
      <c r="N710" s="194" t="str">
        <f>IF(B710="","",IF(AND(Input!I709="",IFERROR(VLOOKUP(K710,UIR!$A$2:$P$21,3,FALSE),"")&lt;&gt;""),"Data is Missing.",""))</f>
        <v/>
      </c>
      <c r="O710" s="194" t="str">
        <f>IF(B710="","",IF(AND(Input!J709="",IFERROR(VLOOKUP(K710,UIR!$A$2:$P$21,4,FALSE),"")&lt;&gt;""),"Data is Missing.",""))</f>
        <v/>
      </c>
      <c r="P710" s="194" t="str">
        <f>IF(B710="","",IF(AND(Input!K709="",IFERROR(VLOOKUP(K710,UIR!$A$2:$P$21,5,FALSE),"")&lt;&gt;""),"Data is Missing.",""))</f>
        <v/>
      </c>
      <c r="Q710" s="194" t="str">
        <f>IF(B710="","",IF(AND(Input!L709="",IFERROR(VLOOKUP(K710,UIR!$A$2:$P$21,6,FALSE),"")&lt;&gt;""),"Data is Missing.",""))</f>
        <v/>
      </c>
      <c r="R710" s="194" t="str">
        <f>IF(B710="","",IF(AND(Input!M709="",IFERROR(VLOOKUP(K710,UIR!$A$2:$P$21,7,FALSE),"")&lt;&gt;""),"Data is Missing.",""))</f>
        <v/>
      </c>
      <c r="S710" s="194" t="str">
        <f>IF(B710="","",IF(AND(Input!P709="",IFERROR(VLOOKUP(K710,UIR!$A$2:$P$21,8,FALSE),"")&lt;&gt;""),"Data is Missing.",""))</f>
        <v/>
      </c>
      <c r="T710" s="194" t="str">
        <f>IF(B710="","",IF(AND(Input!Q709="",IFERROR(VLOOKUP(K710,UIR!$A$2:$P$21,9,FALSE),"")&lt;&gt;""),"Data is Missing.",""))</f>
        <v/>
      </c>
      <c r="U710" s="194"/>
      <c r="V710" s="194" t="str">
        <f>IF(B710="","",IF(AND(Input!S709="",IFERROR(VLOOKUP(K710,UIR!$A$2:$P$21,11,FALSE),"")&lt;&gt;""),"Data is Missing.",""))</f>
        <v/>
      </c>
      <c r="W710" s="194" t="str">
        <f>IF(B710="","",IF(AND(Input!T709="",IFERROR(VLOOKUP(K710,UIR!$A$2:$P$21,12,FALSE),"")&lt;&gt;""),"Data is Missing.",""))</f>
        <v/>
      </c>
      <c r="X710" s="194" t="str">
        <f>IF(B710="","",IF(AND(Input!V709="",IFERROR(VLOOKUP(K710,UIR!$A$2:$P$21,13,FALSE),"")&lt;&gt;""),"Data is Missing.",""))</f>
        <v/>
      </c>
      <c r="Y710" s="194" t="str">
        <f>IF(B710="","",IF(AND(Input!W709="",IFERROR(VLOOKUP(K710,UIR!$A$2:$P$21,14,FALSE),"")&lt;&gt;""),"Data is Missing.",""))</f>
        <v/>
      </c>
      <c r="Z710" s="194" t="str">
        <f>IF(B710="","",IF(AND(Input!X709="",IFERROR(VLOOKUP(K710,UIR!$A$2:$P$21,15,FALSE),"")&lt;&gt;""),"Data is Missing.",""))</f>
        <v/>
      </c>
      <c r="AA710" s="195" t="str">
        <f>IF(B710="","",IF(AND(Input!Y709="",IFERROR(VLOOKUP(K710,UIR!$A$2:$P$21,16,FALSE),"")&lt;&gt;""),"Data is Missing.",""))</f>
        <v/>
      </c>
      <c r="AC710" s="202" t="str">
        <f>IF(ISERROR(IF(Input!D709="","",IF(ISERROR(VLOOKUP(Input!D709,'Measure List'!$A$2:$A$30000,1,0)),"Invalid RefNo",""))),"",IF(Input!D709="","",IF(ISERROR(VLOOKUP(Input!D709,'Measure List'!$A$2:$A$30000,1,0)),"Invalid RefNo","")))</f>
        <v/>
      </c>
      <c r="AD710" s="156"/>
      <c r="AE710" s="156"/>
      <c r="AF710" s="156"/>
      <c r="AG710" s="156"/>
      <c r="AH710" s="156"/>
      <c r="AI710" s="156"/>
      <c r="AJ710" s="156"/>
      <c r="AK710" s="156"/>
      <c r="AL710" s="203" t="str">
        <f>IF(COUNTIF(Dropdowns!$K$2:$K$7,Input!S709)&gt;0,"",IF(Input!S709="","","Invalid Type"))</f>
        <v/>
      </c>
      <c r="AN710" s="204" t="str">
        <f>IF(Input!C709="","",IF(ISNUMBER(VALUE(Input!C709)),"","Needs to be a number."))</f>
        <v/>
      </c>
      <c r="AO710" s="205" t="str">
        <f>IF(Input!E709="","",IF(ISNUMBER(VALUE(Input!E709)),"","Needs to be a number."))</f>
        <v/>
      </c>
      <c r="AP710" s="205" t="str">
        <f>IF(Input!N709="","",IF(ISNUMBER(VALUE(Input!N709)),"","Needs to be a number."))</f>
        <v/>
      </c>
      <c r="AQ710" s="205" t="str">
        <f>IF(Input!O709="","",IF(ISNUMBER(VALUE(Input!O709)),"","Needs to be a number."))</f>
        <v/>
      </c>
      <c r="AR710" s="205" t="str">
        <f>IF(Input!V709="","",IF(ISNUMBER(VALUE(Input!V709)),"","Needs to be a number."))</f>
        <v/>
      </c>
      <c r="AS710" s="205" t="str">
        <f>IF(Input!W709="","",IF(ISNUMBER(VALUE(Input!W709)),"","Needs to be a number."))</f>
        <v/>
      </c>
      <c r="AT710" s="205" t="str">
        <f>IF(Input!X709="","",IF(ISNUMBER(VALUE(Input!X709)),"","Needs to be a number."))</f>
        <v/>
      </c>
      <c r="AU710" s="206" t="str">
        <f>IF(Input!Y709="","",IF(ISNUMBER(VALUE(Input!Y709)),"","Needs to be a number."))</f>
        <v/>
      </c>
      <c r="AW710" s="259" t="str">
        <f>IF(OR(VALUE(Input!C709)&lt;0,VALUE(Input!C709)&gt;100), "Invalid EEI %","")</f>
        <v/>
      </c>
      <c r="AX710" s="207"/>
      <c r="AY710" s="278" t="str">
        <f>IF(Input!E709="","",IF(VALUE(Input!E709)=0,"Do not enter 0.",""))</f>
        <v/>
      </c>
    </row>
    <row r="711" spans="2:51" x14ac:dyDescent="0.3">
      <c r="B711" s="188" t="str">
        <f>Input!A710</f>
        <v/>
      </c>
      <c r="C711" s="189" t="str">
        <f>IF(ISERROR(IF(AND(Input!$A710="",SUMPRODUCT(--(LEN(Input!$A711:'Input'!$A$1006)&gt;0))&lt;&gt;0),"Row is skipped.",IF(AND(Input!$A710="",Input!$A711=""),"", IF(Input!B710="","Data is missing.","")))),"",IF(AND(Input!$A710="",SUMPRODUCT(--(LEN(Input!$A711:'Input'!$A$1006)&gt;0))&lt;&gt;0),"Row is skipped.",IF(AND(Input!$A710="",Input!$A711=""),"", IF(Input!B710="","Data is missing.",""))))</f>
        <v/>
      </c>
      <c r="D711" s="189" t="str">
        <f>IF(ISERROR(IF(AND(Input!$A710="",SUMPRODUCT(--(LEN(Input!$A711:'Input'!$A$1006)&gt;0))&lt;&gt;0),"Row is skipped.",IF(AND(Input!$A710="",Input!$A711=""),"", IF(Input!C710="","Data is missing.","")))),"",IF(AND(Input!$A710="",SUMPRODUCT(--(LEN(Input!$A711:'Input'!$A$1006)&gt;0))&lt;&gt;0),"Row is skipped.",IF(AND(Input!$A710="",Input!$A711=""),"", IF(Input!C710="","Data is missing.",""))))</f>
        <v/>
      </c>
      <c r="E711" s="189" t="str">
        <f>IF(ISERROR(IF(AND(Input!$A710="",SUMPRODUCT(--(LEN(Input!$A711:'Input'!$A$1006)&gt;0))&lt;&gt;0),"Row is skipped.",IF(AND(Input!$A710="",Input!$A711=""),"", IF(Input!D710="","Data is missing.","")))),"",IF(AND(Input!$A710="",SUMPRODUCT(--(LEN(Input!$A711:'Input'!$A$1006)&gt;0))&lt;&gt;0),"Row is skipped.",IF(AND(Input!$A710="",Input!$A711=""),"", IF(Input!D710="","Data is missing.",""))))</f>
        <v/>
      </c>
      <c r="F711" s="189" t="str">
        <f>IF(ISERROR(IF(AND(Input!$A710="",SUMPRODUCT(--(LEN(Input!$A711:'Input'!$A$1006)&gt;0))&lt;&gt;0),"Row is skipped.",IF(AND(Input!$A710="",Input!$A711=""),"", IF(Input!E710="","Data is missing.","")))),"",IF(AND(Input!$A710="",SUMPRODUCT(--(LEN(Input!$A711:'Input'!$A$1006)&gt;0))&lt;&gt;0),"Row is skipped.",IF(AND(Input!$A710="",Input!$A711=""),"", IF(Input!E710="","Data is missing.",""))))</f>
        <v/>
      </c>
      <c r="G711" s="189" t="str">
        <f>IF(ISERROR(IF(AND(Input!$A710="",SUMPRODUCT(--(LEN(Input!$A711:'Input'!$A$1006)&gt;0))&lt;&gt;0),"Row is skipped.",IF(AND(Input!$A710="",Input!$A711=""),"", IF(Input!F710="","Data is missing.","")))),"",IF(AND(Input!$A710="",SUMPRODUCT(--(LEN(Input!$A711:'Input'!$A$1006)&gt;0))&lt;&gt;0),"Row is skipped.",IF(AND(Input!$A710="",Input!$A711=""),"", IF(Input!F710="","Data is missing.",""))))</f>
        <v/>
      </c>
      <c r="H711" s="190" t="str">
        <f>IF(ISERROR(IF(AND(Input!$A710="",SUMPRODUCT(--(LEN(Input!$A711:'Input'!$A$1006)&gt;0))&lt;&gt;0),"Row is skipped.",IF(AND(Input!$A710="",Input!$A711=""),"", IF(Input!G710="","Data is missing.","")))),"",IF(AND(Input!$A710="",SUMPRODUCT(--(LEN(Input!$A711:'Input'!$A$1006)&gt;0))&lt;&gt;0),"Row is skipped.",IF(AND(Input!$A710="",Input!$A711=""),"", IF(Input!G710="","Data is missing.",""))))</f>
        <v/>
      </c>
      <c r="I711" s="156"/>
      <c r="J711" s="191" t="str">
        <f>IFERROR(VLOOKUP(VLOOKUP(Input!$D710,'Measure List'!$A:$AN,40,FALSE),UIR!$A$1:$Q$27,17,FALSE),"")</f>
        <v/>
      </c>
      <c r="K711" s="192" t="str">
        <f>IFERROR(VLOOKUP(Input!$D710,'Measure List'!$A:$AN,40,FALSE),"")</f>
        <v/>
      </c>
      <c r="L711" s="156"/>
      <c r="M711" s="193" t="str">
        <f>IF(B711="","",IF(AND(Input!H710="",IFERROR(VLOOKUP(K711,UIR!$A$2:$P$21,2,FALSE),"")&lt;&gt;""),"Data is Missing.",""))</f>
        <v/>
      </c>
      <c r="N711" s="194" t="str">
        <f>IF(B711="","",IF(AND(Input!I710="",IFERROR(VLOOKUP(K711,UIR!$A$2:$P$21,3,FALSE),"")&lt;&gt;""),"Data is Missing.",""))</f>
        <v/>
      </c>
      <c r="O711" s="194" t="str">
        <f>IF(B711="","",IF(AND(Input!J710="",IFERROR(VLOOKUP(K711,UIR!$A$2:$P$21,4,FALSE),"")&lt;&gt;""),"Data is Missing.",""))</f>
        <v/>
      </c>
      <c r="P711" s="194" t="str">
        <f>IF(B711="","",IF(AND(Input!K710="",IFERROR(VLOOKUP(K711,UIR!$A$2:$P$21,5,FALSE),"")&lt;&gt;""),"Data is Missing.",""))</f>
        <v/>
      </c>
      <c r="Q711" s="194" t="str">
        <f>IF(B711="","",IF(AND(Input!L710="",IFERROR(VLOOKUP(K711,UIR!$A$2:$P$21,6,FALSE),"")&lt;&gt;""),"Data is Missing.",""))</f>
        <v/>
      </c>
      <c r="R711" s="194" t="str">
        <f>IF(B711="","",IF(AND(Input!M710="",IFERROR(VLOOKUP(K711,UIR!$A$2:$P$21,7,FALSE),"")&lt;&gt;""),"Data is Missing.",""))</f>
        <v/>
      </c>
      <c r="S711" s="194" t="str">
        <f>IF(B711="","",IF(AND(Input!P710="",IFERROR(VLOOKUP(K711,UIR!$A$2:$P$21,8,FALSE),"")&lt;&gt;""),"Data is Missing.",""))</f>
        <v/>
      </c>
      <c r="T711" s="194" t="str">
        <f>IF(B711="","",IF(AND(Input!Q710="",IFERROR(VLOOKUP(K711,UIR!$A$2:$P$21,9,FALSE),"")&lt;&gt;""),"Data is Missing.",""))</f>
        <v/>
      </c>
      <c r="U711" s="194"/>
      <c r="V711" s="194" t="str">
        <f>IF(B711="","",IF(AND(Input!S710="",IFERROR(VLOOKUP(K711,UIR!$A$2:$P$21,11,FALSE),"")&lt;&gt;""),"Data is Missing.",""))</f>
        <v/>
      </c>
      <c r="W711" s="194" t="str">
        <f>IF(B711="","",IF(AND(Input!T710="",IFERROR(VLOOKUP(K711,UIR!$A$2:$P$21,12,FALSE),"")&lt;&gt;""),"Data is Missing.",""))</f>
        <v/>
      </c>
      <c r="X711" s="194" t="str">
        <f>IF(B711="","",IF(AND(Input!V710="",IFERROR(VLOOKUP(K711,UIR!$A$2:$P$21,13,FALSE),"")&lt;&gt;""),"Data is Missing.",""))</f>
        <v/>
      </c>
      <c r="Y711" s="194" t="str">
        <f>IF(B711="","",IF(AND(Input!W710="",IFERROR(VLOOKUP(K711,UIR!$A$2:$P$21,14,FALSE),"")&lt;&gt;""),"Data is Missing.",""))</f>
        <v/>
      </c>
      <c r="Z711" s="194" t="str">
        <f>IF(B711="","",IF(AND(Input!X710="",IFERROR(VLOOKUP(K711,UIR!$A$2:$P$21,15,FALSE),"")&lt;&gt;""),"Data is Missing.",""))</f>
        <v/>
      </c>
      <c r="AA711" s="195" t="str">
        <f>IF(B711="","",IF(AND(Input!Y710="",IFERROR(VLOOKUP(K711,UIR!$A$2:$P$21,16,FALSE),"")&lt;&gt;""),"Data is Missing.",""))</f>
        <v/>
      </c>
      <c r="AC711" s="202" t="str">
        <f>IF(ISERROR(IF(Input!D710="","",IF(ISERROR(VLOOKUP(Input!D710,'Measure List'!$A$2:$A$30000,1,0)),"Invalid RefNo",""))),"",IF(Input!D710="","",IF(ISERROR(VLOOKUP(Input!D710,'Measure List'!$A$2:$A$30000,1,0)),"Invalid RefNo","")))</f>
        <v/>
      </c>
      <c r="AD711" s="156"/>
      <c r="AE711" s="156"/>
      <c r="AF711" s="156"/>
      <c r="AG711" s="156"/>
      <c r="AH711" s="156"/>
      <c r="AI711" s="156"/>
      <c r="AJ711" s="156"/>
      <c r="AK711" s="156"/>
      <c r="AL711" s="203" t="str">
        <f>IF(COUNTIF(Dropdowns!$K$2:$K$7,Input!S710)&gt;0,"",IF(Input!S710="","","Invalid Type"))</f>
        <v/>
      </c>
      <c r="AN711" s="204" t="str">
        <f>IF(Input!C710="","",IF(ISNUMBER(VALUE(Input!C710)),"","Needs to be a number."))</f>
        <v/>
      </c>
      <c r="AO711" s="205" t="str">
        <f>IF(Input!E710="","",IF(ISNUMBER(VALUE(Input!E710)),"","Needs to be a number."))</f>
        <v/>
      </c>
      <c r="AP711" s="205" t="str">
        <f>IF(Input!N710="","",IF(ISNUMBER(VALUE(Input!N710)),"","Needs to be a number."))</f>
        <v/>
      </c>
      <c r="AQ711" s="205" t="str">
        <f>IF(Input!O710="","",IF(ISNUMBER(VALUE(Input!O710)),"","Needs to be a number."))</f>
        <v/>
      </c>
      <c r="AR711" s="205" t="str">
        <f>IF(Input!V710="","",IF(ISNUMBER(VALUE(Input!V710)),"","Needs to be a number."))</f>
        <v/>
      </c>
      <c r="AS711" s="205" t="str">
        <f>IF(Input!W710="","",IF(ISNUMBER(VALUE(Input!W710)),"","Needs to be a number."))</f>
        <v/>
      </c>
      <c r="AT711" s="205" t="str">
        <f>IF(Input!X710="","",IF(ISNUMBER(VALUE(Input!X710)),"","Needs to be a number."))</f>
        <v/>
      </c>
      <c r="AU711" s="206" t="str">
        <f>IF(Input!Y710="","",IF(ISNUMBER(VALUE(Input!Y710)),"","Needs to be a number."))</f>
        <v/>
      </c>
      <c r="AW711" s="259" t="str">
        <f>IF(OR(VALUE(Input!C710)&lt;0,VALUE(Input!C710)&gt;100), "Invalid EEI %","")</f>
        <v/>
      </c>
      <c r="AX711" s="207"/>
      <c r="AY711" s="278" t="str">
        <f>IF(Input!E710="","",IF(VALUE(Input!E710)=0,"Do not enter 0.",""))</f>
        <v/>
      </c>
    </row>
    <row r="712" spans="2:51" x14ac:dyDescent="0.3">
      <c r="B712" s="188" t="str">
        <f>Input!A711</f>
        <v/>
      </c>
      <c r="C712" s="189" t="str">
        <f>IF(ISERROR(IF(AND(Input!$A711="",SUMPRODUCT(--(LEN(Input!$A712:'Input'!$A$1006)&gt;0))&lt;&gt;0),"Row is skipped.",IF(AND(Input!$A711="",Input!$A712=""),"", IF(Input!B711="","Data is missing.","")))),"",IF(AND(Input!$A711="",SUMPRODUCT(--(LEN(Input!$A712:'Input'!$A$1006)&gt;0))&lt;&gt;0),"Row is skipped.",IF(AND(Input!$A711="",Input!$A712=""),"", IF(Input!B711="","Data is missing.",""))))</f>
        <v/>
      </c>
      <c r="D712" s="189" t="str">
        <f>IF(ISERROR(IF(AND(Input!$A711="",SUMPRODUCT(--(LEN(Input!$A712:'Input'!$A$1006)&gt;0))&lt;&gt;0),"Row is skipped.",IF(AND(Input!$A711="",Input!$A712=""),"", IF(Input!C711="","Data is missing.","")))),"",IF(AND(Input!$A711="",SUMPRODUCT(--(LEN(Input!$A712:'Input'!$A$1006)&gt;0))&lt;&gt;0),"Row is skipped.",IF(AND(Input!$A711="",Input!$A712=""),"", IF(Input!C711="","Data is missing.",""))))</f>
        <v/>
      </c>
      <c r="E712" s="189" t="str">
        <f>IF(ISERROR(IF(AND(Input!$A711="",SUMPRODUCT(--(LEN(Input!$A712:'Input'!$A$1006)&gt;0))&lt;&gt;0),"Row is skipped.",IF(AND(Input!$A711="",Input!$A712=""),"", IF(Input!D711="","Data is missing.","")))),"",IF(AND(Input!$A711="",SUMPRODUCT(--(LEN(Input!$A712:'Input'!$A$1006)&gt;0))&lt;&gt;0),"Row is skipped.",IF(AND(Input!$A711="",Input!$A712=""),"", IF(Input!D711="","Data is missing.",""))))</f>
        <v/>
      </c>
      <c r="F712" s="189" t="str">
        <f>IF(ISERROR(IF(AND(Input!$A711="",SUMPRODUCT(--(LEN(Input!$A712:'Input'!$A$1006)&gt;0))&lt;&gt;0),"Row is skipped.",IF(AND(Input!$A711="",Input!$A712=""),"", IF(Input!E711="","Data is missing.","")))),"",IF(AND(Input!$A711="",SUMPRODUCT(--(LEN(Input!$A712:'Input'!$A$1006)&gt;0))&lt;&gt;0),"Row is skipped.",IF(AND(Input!$A711="",Input!$A712=""),"", IF(Input!E711="","Data is missing.",""))))</f>
        <v/>
      </c>
      <c r="G712" s="189" t="str">
        <f>IF(ISERROR(IF(AND(Input!$A711="",SUMPRODUCT(--(LEN(Input!$A712:'Input'!$A$1006)&gt;0))&lt;&gt;0),"Row is skipped.",IF(AND(Input!$A711="",Input!$A712=""),"", IF(Input!F711="","Data is missing.","")))),"",IF(AND(Input!$A711="",SUMPRODUCT(--(LEN(Input!$A712:'Input'!$A$1006)&gt;0))&lt;&gt;0),"Row is skipped.",IF(AND(Input!$A711="",Input!$A712=""),"", IF(Input!F711="","Data is missing.",""))))</f>
        <v/>
      </c>
      <c r="H712" s="190" t="str">
        <f>IF(ISERROR(IF(AND(Input!$A711="",SUMPRODUCT(--(LEN(Input!$A712:'Input'!$A$1006)&gt;0))&lt;&gt;0),"Row is skipped.",IF(AND(Input!$A711="",Input!$A712=""),"", IF(Input!G711="","Data is missing.","")))),"",IF(AND(Input!$A711="",SUMPRODUCT(--(LEN(Input!$A712:'Input'!$A$1006)&gt;0))&lt;&gt;0),"Row is skipped.",IF(AND(Input!$A711="",Input!$A712=""),"", IF(Input!G711="","Data is missing.",""))))</f>
        <v/>
      </c>
      <c r="I712" s="156"/>
      <c r="J712" s="191" t="str">
        <f>IFERROR(VLOOKUP(VLOOKUP(Input!$D711,'Measure List'!$A:$AN,40,FALSE),UIR!$A$1:$Q$27,17,FALSE),"")</f>
        <v/>
      </c>
      <c r="K712" s="192" t="str">
        <f>IFERROR(VLOOKUP(Input!$D711,'Measure List'!$A:$AN,40,FALSE),"")</f>
        <v/>
      </c>
      <c r="L712" s="156"/>
      <c r="M712" s="193" t="str">
        <f>IF(B712="","",IF(AND(Input!H711="",IFERROR(VLOOKUP(K712,UIR!$A$2:$P$21,2,FALSE),"")&lt;&gt;""),"Data is Missing.",""))</f>
        <v/>
      </c>
      <c r="N712" s="194" t="str">
        <f>IF(B712="","",IF(AND(Input!I711="",IFERROR(VLOOKUP(K712,UIR!$A$2:$P$21,3,FALSE),"")&lt;&gt;""),"Data is Missing.",""))</f>
        <v/>
      </c>
      <c r="O712" s="194" t="str">
        <f>IF(B712="","",IF(AND(Input!J711="",IFERROR(VLOOKUP(K712,UIR!$A$2:$P$21,4,FALSE),"")&lt;&gt;""),"Data is Missing.",""))</f>
        <v/>
      </c>
      <c r="P712" s="194" t="str">
        <f>IF(B712="","",IF(AND(Input!K711="",IFERROR(VLOOKUP(K712,UIR!$A$2:$P$21,5,FALSE),"")&lt;&gt;""),"Data is Missing.",""))</f>
        <v/>
      </c>
      <c r="Q712" s="194" t="str">
        <f>IF(B712="","",IF(AND(Input!L711="",IFERROR(VLOOKUP(K712,UIR!$A$2:$P$21,6,FALSE),"")&lt;&gt;""),"Data is Missing.",""))</f>
        <v/>
      </c>
      <c r="R712" s="194" t="str">
        <f>IF(B712="","",IF(AND(Input!M711="",IFERROR(VLOOKUP(K712,UIR!$A$2:$P$21,7,FALSE),"")&lt;&gt;""),"Data is Missing.",""))</f>
        <v/>
      </c>
      <c r="S712" s="194" t="str">
        <f>IF(B712="","",IF(AND(Input!P711="",IFERROR(VLOOKUP(K712,UIR!$A$2:$P$21,8,FALSE),"")&lt;&gt;""),"Data is Missing.",""))</f>
        <v/>
      </c>
      <c r="T712" s="194" t="str">
        <f>IF(B712="","",IF(AND(Input!Q711="",IFERROR(VLOOKUP(K712,UIR!$A$2:$P$21,9,FALSE),"")&lt;&gt;""),"Data is Missing.",""))</f>
        <v/>
      </c>
      <c r="U712" s="194"/>
      <c r="V712" s="194" t="str">
        <f>IF(B712="","",IF(AND(Input!S711="",IFERROR(VLOOKUP(K712,UIR!$A$2:$P$21,11,FALSE),"")&lt;&gt;""),"Data is Missing.",""))</f>
        <v/>
      </c>
      <c r="W712" s="194" t="str">
        <f>IF(B712="","",IF(AND(Input!T711="",IFERROR(VLOOKUP(K712,UIR!$A$2:$P$21,12,FALSE),"")&lt;&gt;""),"Data is Missing.",""))</f>
        <v/>
      </c>
      <c r="X712" s="194" t="str">
        <f>IF(B712="","",IF(AND(Input!V711="",IFERROR(VLOOKUP(K712,UIR!$A$2:$P$21,13,FALSE),"")&lt;&gt;""),"Data is Missing.",""))</f>
        <v/>
      </c>
      <c r="Y712" s="194" t="str">
        <f>IF(B712="","",IF(AND(Input!W711="",IFERROR(VLOOKUP(K712,UIR!$A$2:$P$21,14,FALSE),"")&lt;&gt;""),"Data is Missing.",""))</f>
        <v/>
      </c>
      <c r="Z712" s="194" t="str">
        <f>IF(B712="","",IF(AND(Input!X711="",IFERROR(VLOOKUP(K712,UIR!$A$2:$P$21,15,FALSE),"")&lt;&gt;""),"Data is Missing.",""))</f>
        <v/>
      </c>
      <c r="AA712" s="195" t="str">
        <f>IF(B712="","",IF(AND(Input!Y711="",IFERROR(VLOOKUP(K712,UIR!$A$2:$P$21,16,FALSE),"")&lt;&gt;""),"Data is Missing.",""))</f>
        <v/>
      </c>
      <c r="AC712" s="202" t="str">
        <f>IF(ISERROR(IF(Input!D711="","",IF(ISERROR(VLOOKUP(Input!D711,'Measure List'!$A$2:$A$30000,1,0)),"Invalid RefNo",""))),"",IF(Input!D711="","",IF(ISERROR(VLOOKUP(Input!D711,'Measure List'!$A$2:$A$30000,1,0)),"Invalid RefNo","")))</f>
        <v/>
      </c>
      <c r="AD712" s="156"/>
      <c r="AE712" s="156"/>
      <c r="AF712" s="156"/>
      <c r="AG712" s="156"/>
      <c r="AH712" s="156"/>
      <c r="AI712" s="156"/>
      <c r="AJ712" s="156"/>
      <c r="AK712" s="156"/>
      <c r="AL712" s="203" t="str">
        <f>IF(COUNTIF(Dropdowns!$K$2:$K$7,Input!S711)&gt;0,"",IF(Input!S711="","","Invalid Type"))</f>
        <v/>
      </c>
      <c r="AN712" s="204" t="str">
        <f>IF(Input!C711="","",IF(ISNUMBER(VALUE(Input!C711)),"","Needs to be a number."))</f>
        <v/>
      </c>
      <c r="AO712" s="205" t="str">
        <f>IF(Input!E711="","",IF(ISNUMBER(VALUE(Input!E711)),"","Needs to be a number."))</f>
        <v/>
      </c>
      <c r="AP712" s="205" t="str">
        <f>IF(Input!N711="","",IF(ISNUMBER(VALUE(Input!N711)),"","Needs to be a number."))</f>
        <v/>
      </c>
      <c r="AQ712" s="205" t="str">
        <f>IF(Input!O711="","",IF(ISNUMBER(VALUE(Input!O711)),"","Needs to be a number."))</f>
        <v/>
      </c>
      <c r="AR712" s="205" t="str">
        <f>IF(Input!V711="","",IF(ISNUMBER(VALUE(Input!V711)),"","Needs to be a number."))</f>
        <v/>
      </c>
      <c r="AS712" s="205" t="str">
        <f>IF(Input!W711="","",IF(ISNUMBER(VALUE(Input!W711)),"","Needs to be a number."))</f>
        <v/>
      </c>
      <c r="AT712" s="205" t="str">
        <f>IF(Input!X711="","",IF(ISNUMBER(VALUE(Input!X711)),"","Needs to be a number."))</f>
        <v/>
      </c>
      <c r="AU712" s="206" t="str">
        <f>IF(Input!Y711="","",IF(ISNUMBER(VALUE(Input!Y711)),"","Needs to be a number."))</f>
        <v/>
      </c>
      <c r="AW712" s="259" t="str">
        <f>IF(OR(VALUE(Input!C711)&lt;0,VALUE(Input!C711)&gt;100), "Invalid EEI %","")</f>
        <v/>
      </c>
      <c r="AX712" s="207"/>
      <c r="AY712" s="278" t="str">
        <f>IF(Input!E711="","",IF(VALUE(Input!E711)=0,"Do not enter 0.",""))</f>
        <v/>
      </c>
    </row>
    <row r="713" spans="2:51" x14ac:dyDescent="0.3">
      <c r="B713" s="188" t="str">
        <f>Input!A712</f>
        <v/>
      </c>
      <c r="C713" s="189" t="str">
        <f>IF(ISERROR(IF(AND(Input!$A712="",SUMPRODUCT(--(LEN(Input!$A713:'Input'!$A$1006)&gt;0))&lt;&gt;0),"Row is skipped.",IF(AND(Input!$A712="",Input!$A713=""),"", IF(Input!B712="","Data is missing.","")))),"",IF(AND(Input!$A712="",SUMPRODUCT(--(LEN(Input!$A713:'Input'!$A$1006)&gt;0))&lt;&gt;0),"Row is skipped.",IF(AND(Input!$A712="",Input!$A713=""),"", IF(Input!B712="","Data is missing.",""))))</f>
        <v/>
      </c>
      <c r="D713" s="189" t="str">
        <f>IF(ISERROR(IF(AND(Input!$A712="",SUMPRODUCT(--(LEN(Input!$A713:'Input'!$A$1006)&gt;0))&lt;&gt;0),"Row is skipped.",IF(AND(Input!$A712="",Input!$A713=""),"", IF(Input!C712="","Data is missing.","")))),"",IF(AND(Input!$A712="",SUMPRODUCT(--(LEN(Input!$A713:'Input'!$A$1006)&gt;0))&lt;&gt;0),"Row is skipped.",IF(AND(Input!$A712="",Input!$A713=""),"", IF(Input!C712="","Data is missing.",""))))</f>
        <v/>
      </c>
      <c r="E713" s="189" t="str">
        <f>IF(ISERROR(IF(AND(Input!$A712="",SUMPRODUCT(--(LEN(Input!$A713:'Input'!$A$1006)&gt;0))&lt;&gt;0),"Row is skipped.",IF(AND(Input!$A712="",Input!$A713=""),"", IF(Input!D712="","Data is missing.","")))),"",IF(AND(Input!$A712="",SUMPRODUCT(--(LEN(Input!$A713:'Input'!$A$1006)&gt;0))&lt;&gt;0),"Row is skipped.",IF(AND(Input!$A712="",Input!$A713=""),"", IF(Input!D712="","Data is missing.",""))))</f>
        <v/>
      </c>
      <c r="F713" s="189" t="str">
        <f>IF(ISERROR(IF(AND(Input!$A712="",SUMPRODUCT(--(LEN(Input!$A713:'Input'!$A$1006)&gt;0))&lt;&gt;0),"Row is skipped.",IF(AND(Input!$A712="",Input!$A713=""),"", IF(Input!E712="","Data is missing.","")))),"",IF(AND(Input!$A712="",SUMPRODUCT(--(LEN(Input!$A713:'Input'!$A$1006)&gt;0))&lt;&gt;0),"Row is skipped.",IF(AND(Input!$A712="",Input!$A713=""),"", IF(Input!E712="","Data is missing.",""))))</f>
        <v/>
      </c>
      <c r="G713" s="189" t="str">
        <f>IF(ISERROR(IF(AND(Input!$A712="",SUMPRODUCT(--(LEN(Input!$A713:'Input'!$A$1006)&gt;0))&lt;&gt;0),"Row is skipped.",IF(AND(Input!$A712="",Input!$A713=""),"", IF(Input!F712="","Data is missing.","")))),"",IF(AND(Input!$A712="",SUMPRODUCT(--(LEN(Input!$A713:'Input'!$A$1006)&gt;0))&lt;&gt;0),"Row is skipped.",IF(AND(Input!$A712="",Input!$A713=""),"", IF(Input!F712="","Data is missing.",""))))</f>
        <v/>
      </c>
      <c r="H713" s="190" t="str">
        <f>IF(ISERROR(IF(AND(Input!$A712="",SUMPRODUCT(--(LEN(Input!$A713:'Input'!$A$1006)&gt;0))&lt;&gt;0),"Row is skipped.",IF(AND(Input!$A712="",Input!$A713=""),"", IF(Input!G712="","Data is missing.","")))),"",IF(AND(Input!$A712="",SUMPRODUCT(--(LEN(Input!$A713:'Input'!$A$1006)&gt;0))&lt;&gt;0),"Row is skipped.",IF(AND(Input!$A712="",Input!$A713=""),"", IF(Input!G712="","Data is missing.",""))))</f>
        <v/>
      </c>
      <c r="I713" s="156"/>
      <c r="J713" s="191" t="str">
        <f>IFERROR(VLOOKUP(VLOOKUP(Input!$D712,'Measure List'!$A:$AN,40,FALSE),UIR!$A$1:$Q$27,17,FALSE),"")</f>
        <v/>
      </c>
      <c r="K713" s="192" t="str">
        <f>IFERROR(VLOOKUP(Input!$D712,'Measure List'!$A:$AN,40,FALSE),"")</f>
        <v/>
      </c>
      <c r="L713" s="156"/>
      <c r="M713" s="193" t="str">
        <f>IF(B713="","",IF(AND(Input!H712="",IFERROR(VLOOKUP(K713,UIR!$A$2:$P$21,2,FALSE),"")&lt;&gt;""),"Data is Missing.",""))</f>
        <v/>
      </c>
      <c r="N713" s="194" t="str">
        <f>IF(B713="","",IF(AND(Input!I712="",IFERROR(VLOOKUP(K713,UIR!$A$2:$P$21,3,FALSE),"")&lt;&gt;""),"Data is Missing.",""))</f>
        <v/>
      </c>
      <c r="O713" s="194" t="str">
        <f>IF(B713="","",IF(AND(Input!J712="",IFERROR(VLOOKUP(K713,UIR!$A$2:$P$21,4,FALSE),"")&lt;&gt;""),"Data is Missing.",""))</f>
        <v/>
      </c>
      <c r="P713" s="194" t="str">
        <f>IF(B713="","",IF(AND(Input!K712="",IFERROR(VLOOKUP(K713,UIR!$A$2:$P$21,5,FALSE),"")&lt;&gt;""),"Data is Missing.",""))</f>
        <v/>
      </c>
      <c r="Q713" s="194" t="str">
        <f>IF(B713="","",IF(AND(Input!L712="",IFERROR(VLOOKUP(K713,UIR!$A$2:$P$21,6,FALSE),"")&lt;&gt;""),"Data is Missing.",""))</f>
        <v/>
      </c>
      <c r="R713" s="194" t="str">
        <f>IF(B713="","",IF(AND(Input!M712="",IFERROR(VLOOKUP(K713,UIR!$A$2:$P$21,7,FALSE),"")&lt;&gt;""),"Data is Missing.",""))</f>
        <v/>
      </c>
      <c r="S713" s="194" t="str">
        <f>IF(B713="","",IF(AND(Input!P712="",IFERROR(VLOOKUP(K713,UIR!$A$2:$P$21,8,FALSE),"")&lt;&gt;""),"Data is Missing.",""))</f>
        <v/>
      </c>
      <c r="T713" s="194" t="str">
        <f>IF(B713="","",IF(AND(Input!Q712="",IFERROR(VLOOKUP(K713,UIR!$A$2:$P$21,9,FALSE),"")&lt;&gt;""),"Data is Missing.",""))</f>
        <v/>
      </c>
      <c r="U713" s="194"/>
      <c r="V713" s="194" t="str">
        <f>IF(B713="","",IF(AND(Input!S712="",IFERROR(VLOOKUP(K713,UIR!$A$2:$P$21,11,FALSE),"")&lt;&gt;""),"Data is Missing.",""))</f>
        <v/>
      </c>
      <c r="W713" s="194" t="str">
        <f>IF(B713="","",IF(AND(Input!T712="",IFERROR(VLOOKUP(K713,UIR!$A$2:$P$21,12,FALSE),"")&lt;&gt;""),"Data is Missing.",""))</f>
        <v/>
      </c>
      <c r="X713" s="194" t="str">
        <f>IF(B713="","",IF(AND(Input!V712="",IFERROR(VLOOKUP(K713,UIR!$A$2:$P$21,13,FALSE),"")&lt;&gt;""),"Data is Missing.",""))</f>
        <v/>
      </c>
      <c r="Y713" s="194" t="str">
        <f>IF(B713="","",IF(AND(Input!W712="",IFERROR(VLOOKUP(K713,UIR!$A$2:$P$21,14,FALSE),"")&lt;&gt;""),"Data is Missing.",""))</f>
        <v/>
      </c>
      <c r="Z713" s="194" t="str">
        <f>IF(B713="","",IF(AND(Input!X712="",IFERROR(VLOOKUP(K713,UIR!$A$2:$P$21,15,FALSE),"")&lt;&gt;""),"Data is Missing.",""))</f>
        <v/>
      </c>
      <c r="AA713" s="195" t="str">
        <f>IF(B713="","",IF(AND(Input!Y712="",IFERROR(VLOOKUP(K713,UIR!$A$2:$P$21,16,FALSE),"")&lt;&gt;""),"Data is Missing.",""))</f>
        <v/>
      </c>
      <c r="AC713" s="202" t="str">
        <f>IF(ISERROR(IF(Input!D712="","",IF(ISERROR(VLOOKUP(Input!D712,'Measure List'!$A$2:$A$30000,1,0)),"Invalid RefNo",""))),"",IF(Input!D712="","",IF(ISERROR(VLOOKUP(Input!D712,'Measure List'!$A$2:$A$30000,1,0)),"Invalid RefNo","")))</f>
        <v/>
      </c>
      <c r="AD713" s="156"/>
      <c r="AE713" s="156"/>
      <c r="AF713" s="156"/>
      <c r="AG713" s="156"/>
      <c r="AH713" s="156"/>
      <c r="AI713" s="156"/>
      <c r="AJ713" s="156"/>
      <c r="AK713" s="156"/>
      <c r="AL713" s="203" t="str">
        <f>IF(COUNTIF(Dropdowns!$K$2:$K$7,Input!S712)&gt;0,"",IF(Input!S712="","","Invalid Type"))</f>
        <v/>
      </c>
      <c r="AN713" s="204" t="str">
        <f>IF(Input!C712="","",IF(ISNUMBER(VALUE(Input!C712)),"","Needs to be a number."))</f>
        <v/>
      </c>
      <c r="AO713" s="205" t="str">
        <f>IF(Input!E712="","",IF(ISNUMBER(VALUE(Input!E712)),"","Needs to be a number."))</f>
        <v/>
      </c>
      <c r="AP713" s="205" t="str">
        <f>IF(Input!N712="","",IF(ISNUMBER(VALUE(Input!N712)),"","Needs to be a number."))</f>
        <v/>
      </c>
      <c r="AQ713" s="205" t="str">
        <f>IF(Input!O712="","",IF(ISNUMBER(VALUE(Input!O712)),"","Needs to be a number."))</f>
        <v/>
      </c>
      <c r="AR713" s="205" t="str">
        <f>IF(Input!V712="","",IF(ISNUMBER(VALUE(Input!V712)),"","Needs to be a number."))</f>
        <v/>
      </c>
      <c r="AS713" s="205" t="str">
        <f>IF(Input!W712="","",IF(ISNUMBER(VALUE(Input!W712)),"","Needs to be a number."))</f>
        <v/>
      </c>
      <c r="AT713" s="205" t="str">
        <f>IF(Input!X712="","",IF(ISNUMBER(VALUE(Input!X712)),"","Needs to be a number."))</f>
        <v/>
      </c>
      <c r="AU713" s="206" t="str">
        <f>IF(Input!Y712="","",IF(ISNUMBER(VALUE(Input!Y712)),"","Needs to be a number."))</f>
        <v/>
      </c>
      <c r="AW713" s="259" t="str">
        <f>IF(OR(VALUE(Input!C712)&lt;0,VALUE(Input!C712)&gt;100), "Invalid EEI %","")</f>
        <v/>
      </c>
      <c r="AX713" s="207"/>
      <c r="AY713" s="278" t="str">
        <f>IF(Input!E712="","",IF(VALUE(Input!E712)=0,"Do not enter 0.",""))</f>
        <v/>
      </c>
    </row>
    <row r="714" spans="2:51" x14ac:dyDescent="0.3">
      <c r="B714" s="188" t="str">
        <f>Input!A713</f>
        <v/>
      </c>
      <c r="C714" s="189" t="str">
        <f>IF(ISERROR(IF(AND(Input!$A713="",SUMPRODUCT(--(LEN(Input!$A714:'Input'!$A$1006)&gt;0))&lt;&gt;0),"Row is skipped.",IF(AND(Input!$A713="",Input!$A714=""),"", IF(Input!B713="","Data is missing.","")))),"",IF(AND(Input!$A713="",SUMPRODUCT(--(LEN(Input!$A714:'Input'!$A$1006)&gt;0))&lt;&gt;0),"Row is skipped.",IF(AND(Input!$A713="",Input!$A714=""),"", IF(Input!B713="","Data is missing.",""))))</f>
        <v/>
      </c>
      <c r="D714" s="189" t="str">
        <f>IF(ISERROR(IF(AND(Input!$A713="",SUMPRODUCT(--(LEN(Input!$A714:'Input'!$A$1006)&gt;0))&lt;&gt;0),"Row is skipped.",IF(AND(Input!$A713="",Input!$A714=""),"", IF(Input!C713="","Data is missing.","")))),"",IF(AND(Input!$A713="",SUMPRODUCT(--(LEN(Input!$A714:'Input'!$A$1006)&gt;0))&lt;&gt;0),"Row is skipped.",IF(AND(Input!$A713="",Input!$A714=""),"", IF(Input!C713="","Data is missing.",""))))</f>
        <v/>
      </c>
      <c r="E714" s="189" t="str">
        <f>IF(ISERROR(IF(AND(Input!$A713="",SUMPRODUCT(--(LEN(Input!$A714:'Input'!$A$1006)&gt;0))&lt;&gt;0),"Row is skipped.",IF(AND(Input!$A713="",Input!$A714=""),"", IF(Input!D713="","Data is missing.","")))),"",IF(AND(Input!$A713="",SUMPRODUCT(--(LEN(Input!$A714:'Input'!$A$1006)&gt;0))&lt;&gt;0),"Row is skipped.",IF(AND(Input!$A713="",Input!$A714=""),"", IF(Input!D713="","Data is missing.",""))))</f>
        <v/>
      </c>
      <c r="F714" s="189" t="str">
        <f>IF(ISERROR(IF(AND(Input!$A713="",SUMPRODUCT(--(LEN(Input!$A714:'Input'!$A$1006)&gt;0))&lt;&gt;0),"Row is skipped.",IF(AND(Input!$A713="",Input!$A714=""),"", IF(Input!E713="","Data is missing.","")))),"",IF(AND(Input!$A713="",SUMPRODUCT(--(LEN(Input!$A714:'Input'!$A$1006)&gt;0))&lt;&gt;0),"Row is skipped.",IF(AND(Input!$A713="",Input!$A714=""),"", IF(Input!E713="","Data is missing.",""))))</f>
        <v/>
      </c>
      <c r="G714" s="189" t="str">
        <f>IF(ISERROR(IF(AND(Input!$A713="",SUMPRODUCT(--(LEN(Input!$A714:'Input'!$A$1006)&gt;0))&lt;&gt;0),"Row is skipped.",IF(AND(Input!$A713="",Input!$A714=""),"", IF(Input!F713="","Data is missing.","")))),"",IF(AND(Input!$A713="",SUMPRODUCT(--(LEN(Input!$A714:'Input'!$A$1006)&gt;0))&lt;&gt;0),"Row is skipped.",IF(AND(Input!$A713="",Input!$A714=""),"", IF(Input!F713="","Data is missing.",""))))</f>
        <v/>
      </c>
      <c r="H714" s="190" t="str">
        <f>IF(ISERROR(IF(AND(Input!$A713="",SUMPRODUCT(--(LEN(Input!$A714:'Input'!$A$1006)&gt;0))&lt;&gt;0),"Row is skipped.",IF(AND(Input!$A713="",Input!$A714=""),"", IF(Input!G713="","Data is missing.","")))),"",IF(AND(Input!$A713="",SUMPRODUCT(--(LEN(Input!$A714:'Input'!$A$1006)&gt;0))&lt;&gt;0),"Row is skipped.",IF(AND(Input!$A713="",Input!$A714=""),"", IF(Input!G713="","Data is missing.",""))))</f>
        <v/>
      </c>
      <c r="I714" s="156"/>
      <c r="J714" s="191" t="str">
        <f>IFERROR(VLOOKUP(VLOOKUP(Input!$D713,'Measure List'!$A:$AN,40,FALSE),UIR!$A$1:$Q$27,17,FALSE),"")</f>
        <v/>
      </c>
      <c r="K714" s="192" t="str">
        <f>IFERROR(VLOOKUP(Input!$D713,'Measure List'!$A:$AN,40,FALSE),"")</f>
        <v/>
      </c>
      <c r="L714" s="156"/>
      <c r="M714" s="193" t="str">
        <f>IF(B714="","",IF(AND(Input!H713="",IFERROR(VLOOKUP(K714,UIR!$A$2:$P$21,2,FALSE),"")&lt;&gt;""),"Data is Missing.",""))</f>
        <v/>
      </c>
      <c r="N714" s="194" t="str">
        <f>IF(B714="","",IF(AND(Input!I713="",IFERROR(VLOOKUP(K714,UIR!$A$2:$P$21,3,FALSE),"")&lt;&gt;""),"Data is Missing.",""))</f>
        <v/>
      </c>
      <c r="O714" s="194" t="str">
        <f>IF(B714="","",IF(AND(Input!J713="",IFERROR(VLOOKUP(K714,UIR!$A$2:$P$21,4,FALSE),"")&lt;&gt;""),"Data is Missing.",""))</f>
        <v/>
      </c>
      <c r="P714" s="194" t="str">
        <f>IF(B714="","",IF(AND(Input!K713="",IFERROR(VLOOKUP(K714,UIR!$A$2:$P$21,5,FALSE),"")&lt;&gt;""),"Data is Missing.",""))</f>
        <v/>
      </c>
      <c r="Q714" s="194" t="str">
        <f>IF(B714="","",IF(AND(Input!L713="",IFERROR(VLOOKUP(K714,UIR!$A$2:$P$21,6,FALSE),"")&lt;&gt;""),"Data is Missing.",""))</f>
        <v/>
      </c>
      <c r="R714" s="194" t="str">
        <f>IF(B714="","",IF(AND(Input!M713="",IFERROR(VLOOKUP(K714,UIR!$A$2:$P$21,7,FALSE),"")&lt;&gt;""),"Data is Missing.",""))</f>
        <v/>
      </c>
      <c r="S714" s="194" t="str">
        <f>IF(B714="","",IF(AND(Input!P713="",IFERROR(VLOOKUP(K714,UIR!$A$2:$P$21,8,FALSE),"")&lt;&gt;""),"Data is Missing.",""))</f>
        <v/>
      </c>
      <c r="T714" s="194" t="str">
        <f>IF(B714="","",IF(AND(Input!Q713="",IFERROR(VLOOKUP(K714,UIR!$A$2:$P$21,9,FALSE),"")&lt;&gt;""),"Data is Missing.",""))</f>
        <v/>
      </c>
      <c r="U714" s="194"/>
      <c r="V714" s="194" t="str">
        <f>IF(B714="","",IF(AND(Input!S713="",IFERROR(VLOOKUP(K714,UIR!$A$2:$P$21,11,FALSE),"")&lt;&gt;""),"Data is Missing.",""))</f>
        <v/>
      </c>
      <c r="W714" s="194" t="str">
        <f>IF(B714="","",IF(AND(Input!T713="",IFERROR(VLOOKUP(K714,UIR!$A$2:$P$21,12,FALSE),"")&lt;&gt;""),"Data is Missing.",""))</f>
        <v/>
      </c>
      <c r="X714" s="194" t="str">
        <f>IF(B714="","",IF(AND(Input!V713="",IFERROR(VLOOKUP(K714,UIR!$A$2:$P$21,13,FALSE),"")&lt;&gt;""),"Data is Missing.",""))</f>
        <v/>
      </c>
      <c r="Y714" s="194" t="str">
        <f>IF(B714="","",IF(AND(Input!W713="",IFERROR(VLOOKUP(K714,UIR!$A$2:$P$21,14,FALSE),"")&lt;&gt;""),"Data is Missing.",""))</f>
        <v/>
      </c>
      <c r="Z714" s="194" t="str">
        <f>IF(B714="","",IF(AND(Input!X713="",IFERROR(VLOOKUP(K714,UIR!$A$2:$P$21,15,FALSE),"")&lt;&gt;""),"Data is Missing.",""))</f>
        <v/>
      </c>
      <c r="AA714" s="195" t="str">
        <f>IF(B714="","",IF(AND(Input!Y713="",IFERROR(VLOOKUP(K714,UIR!$A$2:$P$21,16,FALSE),"")&lt;&gt;""),"Data is Missing.",""))</f>
        <v/>
      </c>
      <c r="AC714" s="202" t="str">
        <f>IF(ISERROR(IF(Input!D713="","",IF(ISERROR(VLOOKUP(Input!D713,'Measure List'!$A$2:$A$30000,1,0)),"Invalid RefNo",""))),"",IF(Input!D713="","",IF(ISERROR(VLOOKUP(Input!D713,'Measure List'!$A$2:$A$30000,1,0)),"Invalid RefNo","")))</f>
        <v/>
      </c>
      <c r="AD714" s="156"/>
      <c r="AE714" s="156"/>
      <c r="AF714" s="156"/>
      <c r="AG714" s="156"/>
      <c r="AH714" s="156"/>
      <c r="AI714" s="156"/>
      <c r="AJ714" s="156"/>
      <c r="AK714" s="156"/>
      <c r="AL714" s="203" t="str">
        <f>IF(COUNTIF(Dropdowns!$K$2:$K$7,Input!S713)&gt;0,"",IF(Input!S713="","","Invalid Type"))</f>
        <v/>
      </c>
      <c r="AN714" s="204" t="str">
        <f>IF(Input!C713="","",IF(ISNUMBER(VALUE(Input!C713)),"","Needs to be a number."))</f>
        <v/>
      </c>
      <c r="AO714" s="205" t="str">
        <f>IF(Input!E713="","",IF(ISNUMBER(VALUE(Input!E713)),"","Needs to be a number."))</f>
        <v/>
      </c>
      <c r="AP714" s="205" t="str">
        <f>IF(Input!N713="","",IF(ISNUMBER(VALUE(Input!N713)),"","Needs to be a number."))</f>
        <v/>
      </c>
      <c r="AQ714" s="205" t="str">
        <f>IF(Input!O713="","",IF(ISNUMBER(VALUE(Input!O713)),"","Needs to be a number."))</f>
        <v/>
      </c>
      <c r="AR714" s="205" t="str">
        <f>IF(Input!V713="","",IF(ISNUMBER(VALUE(Input!V713)),"","Needs to be a number."))</f>
        <v/>
      </c>
      <c r="AS714" s="205" t="str">
        <f>IF(Input!W713="","",IF(ISNUMBER(VALUE(Input!W713)),"","Needs to be a number."))</f>
        <v/>
      </c>
      <c r="AT714" s="205" t="str">
        <f>IF(Input!X713="","",IF(ISNUMBER(VALUE(Input!X713)),"","Needs to be a number."))</f>
        <v/>
      </c>
      <c r="AU714" s="206" t="str">
        <f>IF(Input!Y713="","",IF(ISNUMBER(VALUE(Input!Y713)),"","Needs to be a number."))</f>
        <v/>
      </c>
      <c r="AW714" s="259" t="str">
        <f>IF(OR(VALUE(Input!C713)&lt;0,VALUE(Input!C713)&gt;100), "Invalid EEI %","")</f>
        <v/>
      </c>
      <c r="AX714" s="207"/>
      <c r="AY714" s="278" t="str">
        <f>IF(Input!E713="","",IF(VALUE(Input!E713)=0,"Do not enter 0.",""))</f>
        <v/>
      </c>
    </row>
    <row r="715" spans="2:51" x14ac:dyDescent="0.3">
      <c r="B715" s="188" t="str">
        <f>Input!A714</f>
        <v/>
      </c>
      <c r="C715" s="189" t="str">
        <f>IF(ISERROR(IF(AND(Input!$A714="",SUMPRODUCT(--(LEN(Input!$A715:'Input'!$A$1006)&gt;0))&lt;&gt;0),"Row is skipped.",IF(AND(Input!$A714="",Input!$A715=""),"", IF(Input!B714="","Data is missing.","")))),"",IF(AND(Input!$A714="",SUMPRODUCT(--(LEN(Input!$A715:'Input'!$A$1006)&gt;0))&lt;&gt;0),"Row is skipped.",IF(AND(Input!$A714="",Input!$A715=""),"", IF(Input!B714="","Data is missing.",""))))</f>
        <v/>
      </c>
      <c r="D715" s="189" t="str">
        <f>IF(ISERROR(IF(AND(Input!$A714="",SUMPRODUCT(--(LEN(Input!$A715:'Input'!$A$1006)&gt;0))&lt;&gt;0),"Row is skipped.",IF(AND(Input!$A714="",Input!$A715=""),"", IF(Input!C714="","Data is missing.","")))),"",IF(AND(Input!$A714="",SUMPRODUCT(--(LEN(Input!$A715:'Input'!$A$1006)&gt;0))&lt;&gt;0),"Row is skipped.",IF(AND(Input!$A714="",Input!$A715=""),"", IF(Input!C714="","Data is missing.",""))))</f>
        <v/>
      </c>
      <c r="E715" s="189" t="str">
        <f>IF(ISERROR(IF(AND(Input!$A714="",SUMPRODUCT(--(LEN(Input!$A715:'Input'!$A$1006)&gt;0))&lt;&gt;0),"Row is skipped.",IF(AND(Input!$A714="",Input!$A715=""),"", IF(Input!D714="","Data is missing.","")))),"",IF(AND(Input!$A714="",SUMPRODUCT(--(LEN(Input!$A715:'Input'!$A$1006)&gt;0))&lt;&gt;0),"Row is skipped.",IF(AND(Input!$A714="",Input!$A715=""),"", IF(Input!D714="","Data is missing.",""))))</f>
        <v/>
      </c>
      <c r="F715" s="189" t="str">
        <f>IF(ISERROR(IF(AND(Input!$A714="",SUMPRODUCT(--(LEN(Input!$A715:'Input'!$A$1006)&gt;0))&lt;&gt;0),"Row is skipped.",IF(AND(Input!$A714="",Input!$A715=""),"", IF(Input!E714="","Data is missing.","")))),"",IF(AND(Input!$A714="",SUMPRODUCT(--(LEN(Input!$A715:'Input'!$A$1006)&gt;0))&lt;&gt;0),"Row is skipped.",IF(AND(Input!$A714="",Input!$A715=""),"", IF(Input!E714="","Data is missing.",""))))</f>
        <v/>
      </c>
      <c r="G715" s="189" t="str">
        <f>IF(ISERROR(IF(AND(Input!$A714="",SUMPRODUCT(--(LEN(Input!$A715:'Input'!$A$1006)&gt;0))&lt;&gt;0),"Row is skipped.",IF(AND(Input!$A714="",Input!$A715=""),"", IF(Input!F714="","Data is missing.","")))),"",IF(AND(Input!$A714="",SUMPRODUCT(--(LEN(Input!$A715:'Input'!$A$1006)&gt;0))&lt;&gt;0),"Row is skipped.",IF(AND(Input!$A714="",Input!$A715=""),"", IF(Input!F714="","Data is missing.",""))))</f>
        <v/>
      </c>
      <c r="H715" s="190" t="str">
        <f>IF(ISERROR(IF(AND(Input!$A714="",SUMPRODUCT(--(LEN(Input!$A715:'Input'!$A$1006)&gt;0))&lt;&gt;0),"Row is skipped.",IF(AND(Input!$A714="",Input!$A715=""),"", IF(Input!G714="","Data is missing.","")))),"",IF(AND(Input!$A714="",SUMPRODUCT(--(LEN(Input!$A715:'Input'!$A$1006)&gt;0))&lt;&gt;0),"Row is skipped.",IF(AND(Input!$A714="",Input!$A715=""),"", IF(Input!G714="","Data is missing.",""))))</f>
        <v/>
      </c>
      <c r="I715" s="156"/>
      <c r="J715" s="191" t="str">
        <f>IFERROR(VLOOKUP(VLOOKUP(Input!$D714,'Measure List'!$A:$AN,40,FALSE),UIR!$A$1:$Q$27,17,FALSE),"")</f>
        <v/>
      </c>
      <c r="K715" s="192" t="str">
        <f>IFERROR(VLOOKUP(Input!$D714,'Measure List'!$A:$AN,40,FALSE),"")</f>
        <v/>
      </c>
      <c r="L715" s="156"/>
      <c r="M715" s="193" t="str">
        <f>IF(B715="","",IF(AND(Input!H714="",IFERROR(VLOOKUP(K715,UIR!$A$2:$P$21,2,FALSE),"")&lt;&gt;""),"Data is Missing.",""))</f>
        <v/>
      </c>
      <c r="N715" s="194" t="str">
        <f>IF(B715="","",IF(AND(Input!I714="",IFERROR(VLOOKUP(K715,UIR!$A$2:$P$21,3,FALSE),"")&lt;&gt;""),"Data is Missing.",""))</f>
        <v/>
      </c>
      <c r="O715" s="194" t="str">
        <f>IF(B715="","",IF(AND(Input!J714="",IFERROR(VLOOKUP(K715,UIR!$A$2:$P$21,4,FALSE),"")&lt;&gt;""),"Data is Missing.",""))</f>
        <v/>
      </c>
      <c r="P715" s="194" t="str">
        <f>IF(B715="","",IF(AND(Input!K714="",IFERROR(VLOOKUP(K715,UIR!$A$2:$P$21,5,FALSE),"")&lt;&gt;""),"Data is Missing.",""))</f>
        <v/>
      </c>
      <c r="Q715" s="194" t="str">
        <f>IF(B715="","",IF(AND(Input!L714="",IFERROR(VLOOKUP(K715,UIR!$A$2:$P$21,6,FALSE),"")&lt;&gt;""),"Data is Missing.",""))</f>
        <v/>
      </c>
      <c r="R715" s="194" t="str">
        <f>IF(B715="","",IF(AND(Input!M714="",IFERROR(VLOOKUP(K715,UIR!$A$2:$P$21,7,FALSE),"")&lt;&gt;""),"Data is Missing.",""))</f>
        <v/>
      </c>
      <c r="S715" s="194" t="str">
        <f>IF(B715="","",IF(AND(Input!P714="",IFERROR(VLOOKUP(K715,UIR!$A$2:$P$21,8,FALSE),"")&lt;&gt;""),"Data is Missing.",""))</f>
        <v/>
      </c>
      <c r="T715" s="194" t="str">
        <f>IF(B715="","",IF(AND(Input!Q714="",IFERROR(VLOOKUP(K715,UIR!$A$2:$P$21,9,FALSE),"")&lt;&gt;""),"Data is Missing.",""))</f>
        <v/>
      </c>
      <c r="U715" s="194"/>
      <c r="V715" s="194" t="str">
        <f>IF(B715="","",IF(AND(Input!S714="",IFERROR(VLOOKUP(K715,UIR!$A$2:$P$21,11,FALSE),"")&lt;&gt;""),"Data is Missing.",""))</f>
        <v/>
      </c>
      <c r="W715" s="194" t="str">
        <f>IF(B715="","",IF(AND(Input!T714="",IFERROR(VLOOKUP(K715,UIR!$A$2:$P$21,12,FALSE),"")&lt;&gt;""),"Data is Missing.",""))</f>
        <v/>
      </c>
      <c r="X715" s="194" t="str">
        <f>IF(B715="","",IF(AND(Input!V714="",IFERROR(VLOOKUP(K715,UIR!$A$2:$P$21,13,FALSE),"")&lt;&gt;""),"Data is Missing.",""))</f>
        <v/>
      </c>
      <c r="Y715" s="194" t="str">
        <f>IF(B715="","",IF(AND(Input!W714="",IFERROR(VLOOKUP(K715,UIR!$A$2:$P$21,14,FALSE),"")&lt;&gt;""),"Data is Missing.",""))</f>
        <v/>
      </c>
      <c r="Z715" s="194" t="str">
        <f>IF(B715="","",IF(AND(Input!X714="",IFERROR(VLOOKUP(K715,UIR!$A$2:$P$21,15,FALSE),"")&lt;&gt;""),"Data is Missing.",""))</f>
        <v/>
      </c>
      <c r="AA715" s="195" t="str">
        <f>IF(B715="","",IF(AND(Input!Y714="",IFERROR(VLOOKUP(K715,UIR!$A$2:$P$21,16,FALSE),"")&lt;&gt;""),"Data is Missing.",""))</f>
        <v/>
      </c>
      <c r="AC715" s="202" t="str">
        <f>IF(ISERROR(IF(Input!D714="","",IF(ISERROR(VLOOKUP(Input!D714,'Measure List'!$A$2:$A$30000,1,0)),"Invalid RefNo",""))),"",IF(Input!D714="","",IF(ISERROR(VLOOKUP(Input!D714,'Measure List'!$A$2:$A$30000,1,0)),"Invalid RefNo","")))</f>
        <v/>
      </c>
      <c r="AD715" s="156"/>
      <c r="AE715" s="156"/>
      <c r="AF715" s="156"/>
      <c r="AG715" s="156"/>
      <c r="AH715" s="156"/>
      <c r="AI715" s="156"/>
      <c r="AJ715" s="156"/>
      <c r="AK715" s="156"/>
      <c r="AL715" s="203" t="str">
        <f>IF(COUNTIF(Dropdowns!$K$2:$K$7,Input!S714)&gt;0,"",IF(Input!S714="","","Invalid Type"))</f>
        <v/>
      </c>
      <c r="AN715" s="204" t="str">
        <f>IF(Input!C714="","",IF(ISNUMBER(VALUE(Input!C714)),"","Needs to be a number."))</f>
        <v/>
      </c>
      <c r="AO715" s="205" t="str">
        <f>IF(Input!E714="","",IF(ISNUMBER(VALUE(Input!E714)),"","Needs to be a number."))</f>
        <v/>
      </c>
      <c r="AP715" s="205" t="str">
        <f>IF(Input!N714="","",IF(ISNUMBER(VALUE(Input!N714)),"","Needs to be a number."))</f>
        <v/>
      </c>
      <c r="AQ715" s="205" t="str">
        <f>IF(Input!O714="","",IF(ISNUMBER(VALUE(Input!O714)),"","Needs to be a number."))</f>
        <v/>
      </c>
      <c r="AR715" s="205" t="str">
        <f>IF(Input!V714="","",IF(ISNUMBER(VALUE(Input!V714)),"","Needs to be a number."))</f>
        <v/>
      </c>
      <c r="AS715" s="205" t="str">
        <f>IF(Input!W714="","",IF(ISNUMBER(VALUE(Input!W714)),"","Needs to be a number."))</f>
        <v/>
      </c>
      <c r="AT715" s="205" t="str">
        <f>IF(Input!X714="","",IF(ISNUMBER(VALUE(Input!X714)),"","Needs to be a number."))</f>
        <v/>
      </c>
      <c r="AU715" s="206" t="str">
        <f>IF(Input!Y714="","",IF(ISNUMBER(VALUE(Input!Y714)),"","Needs to be a number."))</f>
        <v/>
      </c>
      <c r="AW715" s="259" t="str">
        <f>IF(OR(VALUE(Input!C714)&lt;0,VALUE(Input!C714)&gt;100), "Invalid EEI %","")</f>
        <v/>
      </c>
      <c r="AX715" s="207"/>
      <c r="AY715" s="278" t="str">
        <f>IF(Input!E714="","",IF(VALUE(Input!E714)=0,"Do not enter 0.",""))</f>
        <v/>
      </c>
    </row>
    <row r="716" spans="2:51" x14ac:dyDescent="0.3">
      <c r="B716" s="188" t="str">
        <f>Input!A715</f>
        <v/>
      </c>
      <c r="C716" s="189" t="str">
        <f>IF(ISERROR(IF(AND(Input!$A715="",SUMPRODUCT(--(LEN(Input!$A716:'Input'!$A$1006)&gt;0))&lt;&gt;0),"Row is skipped.",IF(AND(Input!$A715="",Input!$A716=""),"", IF(Input!B715="","Data is missing.","")))),"",IF(AND(Input!$A715="",SUMPRODUCT(--(LEN(Input!$A716:'Input'!$A$1006)&gt;0))&lt;&gt;0),"Row is skipped.",IF(AND(Input!$A715="",Input!$A716=""),"", IF(Input!B715="","Data is missing.",""))))</f>
        <v/>
      </c>
      <c r="D716" s="189" t="str">
        <f>IF(ISERROR(IF(AND(Input!$A715="",SUMPRODUCT(--(LEN(Input!$A716:'Input'!$A$1006)&gt;0))&lt;&gt;0),"Row is skipped.",IF(AND(Input!$A715="",Input!$A716=""),"", IF(Input!C715="","Data is missing.","")))),"",IF(AND(Input!$A715="",SUMPRODUCT(--(LEN(Input!$A716:'Input'!$A$1006)&gt;0))&lt;&gt;0),"Row is skipped.",IF(AND(Input!$A715="",Input!$A716=""),"", IF(Input!C715="","Data is missing.",""))))</f>
        <v/>
      </c>
      <c r="E716" s="189" t="str">
        <f>IF(ISERROR(IF(AND(Input!$A715="",SUMPRODUCT(--(LEN(Input!$A716:'Input'!$A$1006)&gt;0))&lt;&gt;0),"Row is skipped.",IF(AND(Input!$A715="",Input!$A716=""),"", IF(Input!D715="","Data is missing.","")))),"",IF(AND(Input!$A715="",SUMPRODUCT(--(LEN(Input!$A716:'Input'!$A$1006)&gt;0))&lt;&gt;0),"Row is skipped.",IF(AND(Input!$A715="",Input!$A716=""),"", IF(Input!D715="","Data is missing.",""))))</f>
        <v/>
      </c>
      <c r="F716" s="189" t="str">
        <f>IF(ISERROR(IF(AND(Input!$A715="",SUMPRODUCT(--(LEN(Input!$A716:'Input'!$A$1006)&gt;0))&lt;&gt;0),"Row is skipped.",IF(AND(Input!$A715="",Input!$A716=""),"", IF(Input!E715="","Data is missing.","")))),"",IF(AND(Input!$A715="",SUMPRODUCT(--(LEN(Input!$A716:'Input'!$A$1006)&gt;0))&lt;&gt;0),"Row is skipped.",IF(AND(Input!$A715="",Input!$A716=""),"", IF(Input!E715="","Data is missing.",""))))</f>
        <v/>
      </c>
      <c r="G716" s="189" t="str">
        <f>IF(ISERROR(IF(AND(Input!$A715="",SUMPRODUCT(--(LEN(Input!$A716:'Input'!$A$1006)&gt;0))&lt;&gt;0),"Row is skipped.",IF(AND(Input!$A715="",Input!$A716=""),"", IF(Input!F715="","Data is missing.","")))),"",IF(AND(Input!$A715="",SUMPRODUCT(--(LEN(Input!$A716:'Input'!$A$1006)&gt;0))&lt;&gt;0),"Row is skipped.",IF(AND(Input!$A715="",Input!$A716=""),"", IF(Input!F715="","Data is missing.",""))))</f>
        <v/>
      </c>
      <c r="H716" s="190" t="str">
        <f>IF(ISERROR(IF(AND(Input!$A715="",SUMPRODUCT(--(LEN(Input!$A716:'Input'!$A$1006)&gt;0))&lt;&gt;0),"Row is skipped.",IF(AND(Input!$A715="",Input!$A716=""),"", IF(Input!G715="","Data is missing.","")))),"",IF(AND(Input!$A715="",SUMPRODUCT(--(LEN(Input!$A716:'Input'!$A$1006)&gt;0))&lt;&gt;0),"Row is skipped.",IF(AND(Input!$A715="",Input!$A716=""),"", IF(Input!G715="","Data is missing.",""))))</f>
        <v/>
      </c>
      <c r="I716" s="156"/>
      <c r="J716" s="191" t="str">
        <f>IFERROR(VLOOKUP(VLOOKUP(Input!$D715,'Measure List'!$A:$AN,40,FALSE),UIR!$A$1:$Q$27,17,FALSE),"")</f>
        <v/>
      </c>
      <c r="K716" s="192" t="str">
        <f>IFERROR(VLOOKUP(Input!$D715,'Measure List'!$A:$AN,40,FALSE),"")</f>
        <v/>
      </c>
      <c r="L716" s="156"/>
      <c r="M716" s="193" t="str">
        <f>IF(B716="","",IF(AND(Input!H715="",IFERROR(VLOOKUP(K716,UIR!$A$2:$P$21,2,FALSE),"")&lt;&gt;""),"Data is Missing.",""))</f>
        <v/>
      </c>
      <c r="N716" s="194" t="str">
        <f>IF(B716="","",IF(AND(Input!I715="",IFERROR(VLOOKUP(K716,UIR!$A$2:$P$21,3,FALSE),"")&lt;&gt;""),"Data is Missing.",""))</f>
        <v/>
      </c>
      <c r="O716" s="194" t="str">
        <f>IF(B716="","",IF(AND(Input!J715="",IFERROR(VLOOKUP(K716,UIR!$A$2:$P$21,4,FALSE),"")&lt;&gt;""),"Data is Missing.",""))</f>
        <v/>
      </c>
      <c r="P716" s="194" t="str">
        <f>IF(B716="","",IF(AND(Input!K715="",IFERROR(VLOOKUP(K716,UIR!$A$2:$P$21,5,FALSE),"")&lt;&gt;""),"Data is Missing.",""))</f>
        <v/>
      </c>
      <c r="Q716" s="194" t="str">
        <f>IF(B716="","",IF(AND(Input!L715="",IFERROR(VLOOKUP(K716,UIR!$A$2:$P$21,6,FALSE),"")&lt;&gt;""),"Data is Missing.",""))</f>
        <v/>
      </c>
      <c r="R716" s="194" t="str">
        <f>IF(B716="","",IF(AND(Input!M715="",IFERROR(VLOOKUP(K716,UIR!$A$2:$P$21,7,FALSE),"")&lt;&gt;""),"Data is Missing.",""))</f>
        <v/>
      </c>
      <c r="S716" s="194" t="str">
        <f>IF(B716="","",IF(AND(Input!P715="",IFERROR(VLOOKUP(K716,UIR!$A$2:$P$21,8,FALSE),"")&lt;&gt;""),"Data is Missing.",""))</f>
        <v/>
      </c>
      <c r="T716" s="194" t="str">
        <f>IF(B716="","",IF(AND(Input!Q715="",IFERROR(VLOOKUP(K716,UIR!$A$2:$P$21,9,FALSE),"")&lt;&gt;""),"Data is Missing.",""))</f>
        <v/>
      </c>
      <c r="U716" s="194"/>
      <c r="V716" s="194" t="str">
        <f>IF(B716="","",IF(AND(Input!S715="",IFERROR(VLOOKUP(K716,UIR!$A$2:$P$21,11,FALSE),"")&lt;&gt;""),"Data is Missing.",""))</f>
        <v/>
      </c>
      <c r="W716" s="194" t="str">
        <f>IF(B716="","",IF(AND(Input!T715="",IFERROR(VLOOKUP(K716,UIR!$A$2:$P$21,12,FALSE),"")&lt;&gt;""),"Data is Missing.",""))</f>
        <v/>
      </c>
      <c r="X716" s="194" t="str">
        <f>IF(B716="","",IF(AND(Input!V715="",IFERROR(VLOOKUP(K716,UIR!$A$2:$P$21,13,FALSE),"")&lt;&gt;""),"Data is Missing.",""))</f>
        <v/>
      </c>
      <c r="Y716" s="194" t="str">
        <f>IF(B716="","",IF(AND(Input!W715="",IFERROR(VLOOKUP(K716,UIR!$A$2:$P$21,14,FALSE),"")&lt;&gt;""),"Data is Missing.",""))</f>
        <v/>
      </c>
      <c r="Z716" s="194" t="str">
        <f>IF(B716="","",IF(AND(Input!X715="",IFERROR(VLOOKUP(K716,UIR!$A$2:$P$21,15,FALSE),"")&lt;&gt;""),"Data is Missing.",""))</f>
        <v/>
      </c>
      <c r="AA716" s="195" t="str">
        <f>IF(B716="","",IF(AND(Input!Y715="",IFERROR(VLOOKUP(K716,UIR!$A$2:$P$21,16,FALSE),"")&lt;&gt;""),"Data is Missing.",""))</f>
        <v/>
      </c>
      <c r="AC716" s="202" t="str">
        <f>IF(ISERROR(IF(Input!D715="","",IF(ISERROR(VLOOKUP(Input!D715,'Measure List'!$A$2:$A$30000,1,0)),"Invalid RefNo",""))),"",IF(Input!D715="","",IF(ISERROR(VLOOKUP(Input!D715,'Measure List'!$A$2:$A$30000,1,0)),"Invalid RefNo","")))</f>
        <v/>
      </c>
      <c r="AD716" s="156"/>
      <c r="AE716" s="156"/>
      <c r="AF716" s="156"/>
      <c r="AG716" s="156"/>
      <c r="AH716" s="156"/>
      <c r="AI716" s="156"/>
      <c r="AJ716" s="156"/>
      <c r="AK716" s="156"/>
      <c r="AL716" s="203" t="str">
        <f>IF(COUNTIF(Dropdowns!$K$2:$K$7,Input!S715)&gt;0,"",IF(Input!S715="","","Invalid Type"))</f>
        <v/>
      </c>
      <c r="AN716" s="204" t="str">
        <f>IF(Input!C715="","",IF(ISNUMBER(VALUE(Input!C715)),"","Needs to be a number."))</f>
        <v/>
      </c>
      <c r="AO716" s="205" t="str">
        <f>IF(Input!E715="","",IF(ISNUMBER(VALUE(Input!E715)),"","Needs to be a number."))</f>
        <v/>
      </c>
      <c r="AP716" s="205" t="str">
        <f>IF(Input!N715="","",IF(ISNUMBER(VALUE(Input!N715)),"","Needs to be a number."))</f>
        <v/>
      </c>
      <c r="AQ716" s="205" t="str">
        <f>IF(Input!O715="","",IF(ISNUMBER(VALUE(Input!O715)),"","Needs to be a number."))</f>
        <v/>
      </c>
      <c r="AR716" s="205" t="str">
        <f>IF(Input!V715="","",IF(ISNUMBER(VALUE(Input!V715)),"","Needs to be a number."))</f>
        <v/>
      </c>
      <c r="AS716" s="205" t="str">
        <f>IF(Input!W715="","",IF(ISNUMBER(VALUE(Input!W715)),"","Needs to be a number."))</f>
        <v/>
      </c>
      <c r="AT716" s="205" t="str">
        <f>IF(Input!X715="","",IF(ISNUMBER(VALUE(Input!X715)),"","Needs to be a number."))</f>
        <v/>
      </c>
      <c r="AU716" s="206" t="str">
        <f>IF(Input!Y715="","",IF(ISNUMBER(VALUE(Input!Y715)),"","Needs to be a number."))</f>
        <v/>
      </c>
      <c r="AW716" s="259" t="str">
        <f>IF(OR(VALUE(Input!C715)&lt;0,VALUE(Input!C715)&gt;100), "Invalid EEI %","")</f>
        <v/>
      </c>
      <c r="AX716" s="207"/>
      <c r="AY716" s="278" t="str">
        <f>IF(Input!E715="","",IF(VALUE(Input!E715)=0,"Do not enter 0.",""))</f>
        <v/>
      </c>
    </row>
    <row r="717" spans="2:51" x14ac:dyDescent="0.3">
      <c r="B717" s="188" t="str">
        <f>Input!A716</f>
        <v/>
      </c>
      <c r="C717" s="189" t="str">
        <f>IF(ISERROR(IF(AND(Input!$A716="",SUMPRODUCT(--(LEN(Input!$A717:'Input'!$A$1006)&gt;0))&lt;&gt;0),"Row is skipped.",IF(AND(Input!$A716="",Input!$A717=""),"", IF(Input!B716="","Data is missing.","")))),"",IF(AND(Input!$A716="",SUMPRODUCT(--(LEN(Input!$A717:'Input'!$A$1006)&gt;0))&lt;&gt;0),"Row is skipped.",IF(AND(Input!$A716="",Input!$A717=""),"", IF(Input!B716="","Data is missing.",""))))</f>
        <v/>
      </c>
      <c r="D717" s="189" t="str">
        <f>IF(ISERROR(IF(AND(Input!$A716="",SUMPRODUCT(--(LEN(Input!$A717:'Input'!$A$1006)&gt;0))&lt;&gt;0),"Row is skipped.",IF(AND(Input!$A716="",Input!$A717=""),"", IF(Input!C716="","Data is missing.","")))),"",IF(AND(Input!$A716="",SUMPRODUCT(--(LEN(Input!$A717:'Input'!$A$1006)&gt;0))&lt;&gt;0),"Row is skipped.",IF(AND(Input!$A716="",Input!$A717=""),"", IF(Input!C716="","Data is missing.",""))))</f>
        <v/>
      </c>
      <c r="E717" s="189" t="str">
        <f>IF(ISERROR(IF(AND(Input!$A716="",SUMPRODUCT(--(LEN(Input!$A717:'Input'!$A$1006)&gt;0))&lt;&gt;0),"Row is skipped.",IF(AND(Input!$A716="",Input!$A717=""),"", IF(Input!D716="","Data is missing.","")))),"",IF(AND(Input!$A716="",SUMPRODUCT(--(LEN(Input!$A717:'Input'!$A$1006)&gt;0))&lt;&gt;0),"Row is skipped.",IF(AND(Input!$A716="",Input!$A717=""),"", IF(Input!D716="","Data is missing.",""))))</f>
        <v/>
      </c>
      <c r="F717" s="189" t="str">
        <f>IF(ISERROR(IF(AND(Input!$A716="",SUMPRODUCT(--(LEN(Input!$A717:'Input'!$A$1006)&gt;0))&lt;&gt;0),"Row is skipped.",IF(AND(Input!$A716="",Input!$A717=""),"", IF(Input!E716="","Data is missing.","")))),"",IF(AND(Input!$A716="",SUMPRODUCT(--(LEN(Input!$A717:'Input'!$A$1006)&gt;0))&lt;&gt;0),"Row is skipped.",IF(AND(Input!$A716="",Input!$A717=""),"", IF(Input!E716="","Data is missing.",""))))</f>
        <v/>
      </c>
      <c r="G717" s="189" t="str">
        <f>IF(ISERROR(IF(AND(Input!$A716="",SUMPRODUCT(--(LEN(Input!$A717:'Input'!$A$1006)&gt;0))&lt;&gt;0),"Row is skipped.",IF(AND(Input!$A716="",Input!$A717=""),"", IF(Input!F716="","Data is missing.","")))),"",IF(AND(Input!$A716="",SUMPRODUCT(--(LEN(Input!$A717:'Input'!$A$1006)&gt;0))&lt;&gt;0),"Row is skipped.",IF(AND(Input!$A716="",Input!$A717=""),"", IF(Input!F716="","Data is missing.",""))))</f>
        <v/>
      </c>
      <c r="H717" s="190" t="str">
        <f>IF(ISERROR(IF(AND(Input!$A716="",SUMPRODUCT(--(LEN(Input!$A717:'Input'!$A$1006)&gt;0))&lt;&gt;0),"Row is skipped.",IF(AND(Input!$A716="",Input!$A717=""),"", IF(Input!G716="","Data is missing.","")))),"",IF(AND(Input!$A716="",SUMPRODUCT(--(LEN(Input!$A717:'Input'!$A$1006)&gt;0))&lt;&gt;0),"Row is skipped.",IF(AND(Input!$A716="",Input!$A717=""),"", IF(Input!G716="","Data is missing.",""))))</f>
        <v/>
      </c>
      <c r="I717" s="156"/>
      <c r="J717" s="191" t="str">
        <f>IFERROR(VLOOKUP(VLOOKUP(Input!$D716,'Measure List'!$A:$AN,40,FALSE),UIR!$A$1:$Q$27,17,FALSE),"")</f>
        <v/>
      </c>
      <c r="K717" s="192" t="str">
        <f>IFERROR(VLOOKUP(Input!$D716,'Measure List'!$A:$AN,40,FALSE),"")</f>
        <v/>
      </c>
      <c r="L717" s="156"/>
      <c r="M717" s="193" t="str">
        <f>IF(B717="","",IF(AND(Input!H716="",IFERROR(VLOOKUP(K717,UIR!$A$2:$P$21,2,FALSE),"")&lt;&gt;""),"Data is Missing.",""))</f>
        <v/>
      </c>
      <c r="N717" s="194" t="str">
        <f>IF(B717="","",IF(AND(Input!I716="",IFERROR(VLOOKUP(K717,UIR!$A$2:$P$21,3,FALSE),"")&lt;&gt;""),"Data is Missing.",""))</f>
        <v/>
      </c>
      <c r="O717" s="194" t="str">
        <f>IF(B717="","",IF(AND(Input!J716="",IFERROR(VLOOKUP(K717,UIR!$A$2:$P$21,4,FALSE),"")&lt;&gt;""),"Data is Missing.",""))</f>
        <v/>
      </c>
      <c r="P717" s="194" t="str">
        <f>IF(B717="","",IF(AND(Input!K716="",IFERROR(VLOOKUP(K717,UIR!$A$2:$P$21,5,FALSE),"")&lt;&gt;""),"Data is Missing.",""))</f>
        <v/>
      </c>
      <c r="Q717" s="194" t="str">
        <f>IF(B717="","",IF(AND(Input!L716="",IFERROR(VLOOKUP(K717,UIR!$A$2:$P$21,6,FALSE),"")&lt;&gt;""),"Data is Missing.",""))</f>
        <v/>
      </c>
      <c r="R717" s="194" t="str">
        <f>IF(B717="","",IF(AND(Input!M716="",IFERROR(VLOOKUP(K717,UIR!$A$2:$P$21,7,FALSE),"")&lt;&gt;""),"Data is Missing.",""))</f>
        <v/>
      </c>
      <c r="S717" s="194" t="str">
        <f>IF(B717="","",IF(AND(Input!P716="",IFERROR(VLOOKUP(K717,UIR!$A$2:$P$21,8,FALSE),"")&lt;&gt;""),"Data is Missing.",""))</f>
        <v/>
      </c>
      <c r="T717" s="194" t="str">
        <f>IF(B717="","",IF(AND(Input!Q716="",IFERROR(VLOOKUP(K717,UIR!$A$2:$P$21,9,FALSE),"")&lt;&gt;""),"Data is Missing.",""))</f>
        <v/>
      </c>
      <c r="U717" s="194"/>
      <c r="V717" s="194" t="str">
        <f>IF(B717="","",IF(AND(Input!S716="",IFERROR(VLOOKUP(K717,UIR!$A$2:$P$21,11,FALSE),"")&lt;&gt;""),"Data is Missing.",""))</f>
        <v/>
      </c>
      <c r="W717" s="194" t="str">
        <f>IF(B717="","",IF(AND(Input!T716="",IFERROR(VLOOKUP(K717,UIR!$A$2:$P$21,12,FALSE),"")&lt;&gt;""),"Data is Missing.",""))</f>
        <v/>
      </c>
      <c r="X717" s="194" t="str">
        <f>IF(B717="","",IF(AND(Input!V716="",IFERROR(VLOOKUP(K717,UIR!$A$2:$P$21,13,FALSE),"")&lt;&gt;""),"Data is Missing.",""))</f>
        <v/>
      </c>
      <c r="Y717" s="194" t="str">
        <f>IF(B717="","",IF(AND(Input!W716="",IFERROR(VLOOKUP(K717,UIR!$A$2:$P$21,14,FALSE),"")&lt;&gt;""),"Data is Missing.",""))</f>
        <v/>
      </c>
      <c r="Z717" s="194" t="str">
        <f>IF(B717="","",IF(AND(Input!X716="",IFERROR(VLOOKUP(K717,UIR!$A$2:$P$21,15,FALSE),"")&lt;&gt;""),"Data is Missing.",""))</f>
        <v/>
      </c>
      <c r="AA717" s="195" t="str">
        <f>IF(B717="","",IF(AND(Input!Y716="",IFERROR(VLOOKUP(K717,UIR!$A$2:$P$21,16,FALSE),"")&lt;&gt;""),"Data is Missing.",""))</f>
        <v/>
      </c>
      <c r="AC717" s="202" t="str">
        <f>IF(ISERROR(IF(Input!D716="","",IF(ISERROR(VLOOKUP(Input!D716,'Measure List'!$A$2:$A$30000,1,0)),"Invalid RefNo",""))),"",IF(Input!D716="","",IF(ISERROR(VLOOKUP(Input!D716,'Measure List'!$A$2:$A$30000,1,0)),"Invalid RefNo","")))</f>
        <v/>
      </c>
      <c r="AD717" s="156"/>
      <c r="AE717" s="156"/>
      <c r="AF717" s="156"/>
      <c r="AG717" s="156"/>
      <c r="AH717" s="156"/>
      <c r="AI717" s="156"/>
      <c r="AJ717" s="156"/>
      <c r="AK717" s="156"/>
      <c r="AL717" s="203" t="str">
        <f>IF(COUNTIF(Dropdowns!$K$2:$K$7,Input!S716)&gt;0,"",IF(Input!S716="","","Invalid Type"))</f>
        <v/>
      </c>
      <c r="AN717" s="204" t="str">
        <f>IF(Input!C716="","",IF(ISNUMBER(VALUE(Input!C716)),"","Needs to be a number."))</f>
        <v/>
      </c>
      <c r="AO717" s="205" t="str">
        <f>IF(Input!E716="","",IF(ISNUMBER(VALUE(Input!E716)),"","Needs to be a number."))</f>
        <v/>
      </c>
      <c r="AP717" s="205" t="str">
        <f>IF(Input!N716="","",IF(ISNUMBER(VALUE(Input!N716)),"","Needs to be a number."))</f>
        <v/>
      </c>
      <c r="AQ717" s="205" t="str">
        <f>IF(Input!O716="","",IF(ISNUMBER(VALUE(Input!O716)),"","Needs to be a number."))</f>
        <v/>
      </c>
      <c r="AR717" s="205" t="str">
        <f>IF(Input!V716="","",IF(ISNUMBER(VALUE(Input!V716)),"","Needs to be a number."))</f>
        <v/>
      </c>
      <c r="AS717" s="205" t="str">
        <f>IF(Input!W716="","",IF(ISNUMBER(VALUE(Input!W716)),"","Needs to be a number."))</f>
        <v/>
      </c>
      <c r="AT717" s="205" t="str">
        <f>IF(Input!X716="","",IF(ISNUMBER(VALUE(Input!X716)),"","Needs to be a number."))</f>
        <v/>
      </c>
      <c r="AU717" s="206" t="str">
        <f>IF(Input!Y716="","",IF(ISNUMBER(VALUE(Input!Y716)),"","Needs to be a number."))</f>
        <v/>
      </c>
      <c r="AW717" s="259" t="str">
        <f>IF(OR(VALUE(Input!C716)&lt;0,VALUE(Input!C716)&gt;100), "Invalid EEI %","")</f>
        <v/>
      </c>
      <c r="AX717" s="207"/>
      <c r="AY717" s="278" t="str">
        <f>IF(Input!E716="","",IF(VALUE(Input!E716)=0,"Do not enter 0.",""))</f>
        <v/>
      </c>
    </row>
    <row r="718" spans="2:51" x14ac:dyDescent="0.3">
      <c r="B718" s="188" t="str">
        <f>Input!A717</f>
        <v/>
      </c>
      <c r="C718" s="189" t="str">
        <f>IF(ISERROR(IF(AND(Input!$A717="",SUMPRODUCT(--(LEN(Input!$A718:'Input'!$A$1006)&gt;0))&lt;&gt;0),"Row is skipped.",IF(AND(Input!$A717="",Input!$A718=""),"", IF(Input!B717="","Data is missing.","")))),"",IF(AND(Input!$A717="",SUMPRODUCT(--(LEN(Input!$A718:'Input'!$A$1006)&gt;0))&lt;&gt;0),"Row is skipped.",IF(AND(Input!$A717="",Input!$A718=""),"", IF(Input!B717="","Data is missing.",""))))</f>
        <v/>
      </c>
      <c r="D718" s="189" t="str">
        <f>IF(ISERROR(IF(AND(Input!$A717="",SUMPRODUCT(--(LEN(Input!$A718:'Input'!$A$1006)&gt;0))&lt;&gt;0),"Row is skipped.",IF(AND(Input!$A717="",Input!$A718=""),"", IF(Input!C717="","Data is missing.","")))),"",IF(AND(Input!$A717="",SUMPRODUCT(--(LEN(Input!$A718:'Input'!$A$1006)&gt;0))&lt;&gt;0),"Row is skipped.",IF(AND(Input!$A717="",Input!$A718=""),"", IF(Input!C717="","Data is missing.",""))))</f>
        <v/>
      </c>
      <c r="E718" s="189" t="str">
        <f>IF(ISERROR(IF(AND(Input!$A717="",SUMPRODUCT(--(LEN(Input!$A718:'Input'!$A$1006)&gt;0))&lt;&gt;0),"Row is skipped.",IF(AND(Input!$A717="",Input!$A718=""),"", IF(Input!D717="","Data is missing.","")))),"",IF(AND(Input!$A717="",SUMPRODUCT(--(LEN(Input!$A718:'Input'!$A$1006)&gt;0))&lt;&gt;0),"Row is skipped.",IF(AND(Input!$A717="",Input!$A718=""),"", IF(Input!D717="","Data is missing.",""))))</f>
        <v/>
      </c>
      <c r="F718" s="189" t="str">
        <f>IF(ISERROR(IF(AND(Input!$A717="",SUMPRODUCT(--(LEN(Input!$A718:'Input'!$A$1006)&gt;0))&lt;&gt;0),"Row is skipped.",IF(AND(Input!$A717="",Input!$A718=""),"", IF(Input!E717="","Data is missing.","")))),"",IF(AND(Input!$A717="",SUMPRODUCT(--(LEN(Input!$A718:'Input'!$A$1006)&gt;0))&lt;&gt;0),"Row is skipped.",IF(AND(Input!$A717="",Input!$A718=""),"", IF(Input!E717="","Data is missing.",""))))</f>
        <v/>
      </c>
      <c r="G718" s="189" t="str">
        <f>IF(ISERROR(IF(AND(Input!$A717="",SUMPRODUCT(--(LEN(Input!$A718:'Input'!$A$1006)&gt;0))&lt;&gt;0),"Row is skipped.",IF(AND(Input!$A717="",Input!$A718=""),"", IF(Input!F717="","Data is missing.","")))),"",IF(AND(Input!$A717="",SUMPRODUCT(--(LEN(Input!$A718:'Input'!$A$1006)&gt;0))&lt;&gt;0),"Row is skipped.",IF(AND(Input!$A717="",Input!$A718=""),"", IF(Input!F717="","Data is missing.",""))))</f>
        <v/>
      </c>
      <c r="H718" s="190" t="str">
        <f>IF(ISERROR(IF(AND(Input!$A717="",SUMPRODUCT(--(LEN(Input!$A718:'Input'!$A$1006)&gt;0))&lt;&gt;0),"Row is skipped.",IF(AND(Input!$A717="",Input!$A718=""),"", IF(Input!G717="","Data is missing.","")))),"",IF(AND(Input!$A717="",SUMPRODUCT(--(LEN(Input!$A718:'Input'!$A$1006)&gt;0))&lt;&gt;0),"Row is skipped.",IF(AND(Input!$A717="",Input!$A718=""),"", IF(Input!G717="","Data is missing.",""))))</f>
        <v/>
      </c>
      <c r="I718" s="156"/>
      <c r="J718" s="191" t="str">
        <f>IFERROR(VLOOKUP(VLOOKUP(Input!$D717,'Measure List'!$A:$AN,40,FALSE),UIR!$A$1:$Q$27,17,FALSE),"")</f>
        <v/>
      </c>
      <c r="K718" s="192" t="str">
        <f>IFERROR(VLOOKUP(Input!$D717,'Measure List'!$A:$AN,40,FALSE),"")</f>
        <v/>
      </c>
      <c r="L718" s="156"/>
      <c r="M718" s="193" t="str">
        <f>IF(B718="","",IF(AND(Input!H717="",IFERROR(VLOOKUP(K718,UIR!$A$2:$P$21,2,FALSE),"")&lt;&gt;""),"Data is Missing.",""))</f>
        <v/>
      </c>
      <c r="N718" s="194" t="str">
        <f>IF(B718="","",IF(AND(Input!I717="",IFERROR(VLOOKUP(K718,UIR!$A$2:$P$21,3,FALSE),"")&lt;&gt;""),"Data is Missing.",""))</f>
        <v/>
      </c>
      <c r="O718" s="194" t="str">
        <f>IF(B718="","",IF(AND(Input!J717="",IFERROR(VLOOKUP(K718,UIR!$A$2:$P$21,4,FALSE),"")&lt;&gt;""),"Data is Missing.",""))</f>
        <v/>
      </c>
      <c r="P718" s="194" t="str">
        <f>IF(B718="","",IF(AND(Input!K717="",IFERROR(VLOOKUP(K718,UIR!$A$2:$P$21,5,FALSE),"")&lt;&gt;""),"Data is Missing.",""))</f>
        <v/>
      </c>
      <c r="Q718" s="194" t="str">
        <f>IF(B718="","",IF(AND(Input!L717="",IFERROR(VLOOKUP(K718,UIR!$A$2:$P$21,6,FALSE),"")&lt;&gt;""),"Data is Missing.",""))</f>
        <v/>
      </c>
      <c r="R718" s="194" t="str">
        <f>IF(B718="","",IF(AND(Input!M717="",IFERROR(VLOOKUP(K718,UIR!$A$2:$P$21,7,FALSE),"")&lt;&gt;""),"Data is Missing.",""))</f>
        <v/>
      </c>
      <c r="S718" s="194" t="str">
        <f>IF(B718="","",IF(AND(Input!P717="",IFERROR(VLOOKUP(K718,UIR!$A$2:$P$21,8,FALSE),"")&lt;&gt;""),"Data is Missing.",""))</f>
        <v/>
      </c>
      <c r="T718" s="194" t="str">
        <f>IF(B718="","",IF(AND(Input!Q717="",IFERROR(VLOOKUP(K718,UIR!$A$2:$P$21,9,FALSE),"")&lt;&gt;""),"Data is Missing.",""))</f>
        <v/>
      </c>
      <c r="U718" s="194"/>
      <c r="V718" s="194" t="str">
        <f>IF(B718="","",IF(AND(Input!S717="",IFERROR(VLOOKUP(K718,UIR!$A$2:$P$21,11,FALSE),"")&lt;&gt;""),"Data is Missing.",""))</f>
        <v/>
      </c>
      <c r="W718" s="194" t="str">
        <f>IF(B718="","",IF(AND(Input!T717="",IFERROR(VLOOKUP(K718,UIR!$A$2:$P$21,12,FALSE),"")&lt;&gt;""),"Data is Missing.",""))</f>
        <v/>
      </c>
      <c r="X718" s="194" t="str">
        <f>IF(B718="","",IF(AND(Input!V717="",IFERROR(VLOOKUP(K718,UIR!$A$2:$P$21,13,FALSE),"")&lt;&gt;""),"Data is Missing.",""))</f>
        <v/>
      </c>
      <c r="Y718" s="194" t="str">
        <f>IF(B718="","",IF(AND(Input!W717="",IFERROR(VLOOKUP(K718,UIR!$A$2:$P$21,14,FALSE),"")&lt;&gt;""),"Data is Missing.",""))</f>
        <v/>
      </c>
      <c r="Z718" s="194" t="str">
        <f>IF(B718="","",IF(AND(Input!X717="",IFERROR(VLOOKUP(K718,UIR!$A$2:$P$21,15,FALSE),"")&lt;&gt;""),"Data is Missing.",""))</f>
        <v/>
      </c>
      <c r="AA718" s="195" t="str">
        <f>IF(B718="","",IF(AND(Input!Y717="",IFERROR(VLOOKUP(K718,UIR!$A$2:$P$21,16,FALSE),"")&lt;&gt;""),"Data is Missing.",""))</f>
        <v/>
      </c>
      <c r="AC718" s="202" t="str">
        <f>IF(ISERROR(IF(Input!D717="","",IF(ISERROR(VLOOKUP(Input!D717,'Measure List'!$A$2:$A$30000,1,0)),"Invalid RefNo",""))),"",IF(Input!D717="","",IF(ISERROR(VLOOKUP(Input!D717,'Measure List'!$A$2:$A$30000,1,0)),"Invalid RefNo","")))</f>
        <v/>
      </c>
      <c r="AD718" s="156"/>
      <c r="AE718" s="156"/>
      <c r="AF718" s="156"/>
      <c r="AG718" s="156"/>
      <c r="AH718" s="156"/>
      <c r="AI718" s="156"/>
      <c r="AJ718" s="156"/>
      <c r="AK718" s="156"/>
      <c r="AL718" s="203" t="str">
        <f>IF(COUNTIF(Dropdowns!$K$2:$K$7,Input!S717)&gt;0,"",IF(Input!S717="","","Invalid Type"))</f>
        <v/>
      </c>
      <c r="AN718" s="204" t="str">
        <f>IF(Input!C717="","",IF(ISNUMBER(VALUE(Input!C717)),"","Needs to be a number."))</f>
        <v/>
      </c>
      <c r="AO718" s="205" t="str">
        <f>IF(Input!E717="","",IF(ISNUMBER(VALUE(Input!E717)),"","Needs to be a number."))</f>
        <v/>
      </c>
      <c r="AP718" s="205" t="str">
        <f>IF(Input!N717="","",IF(ISNUMBER(VALUE(Input!N717)),"","Needs to be a number."))</f>
        <v/>
      </c>
      <c r="AQ718" s="205" t="str">
        <f>IF(Input!O717="","",IF(ISNUMBER(VALUE(Input!O717)),"","Needs to be a number."))</f>
        <v/>
      </c>
      <c r="AR718" s="205" t="str">
        <f>IF(Input!V717="","",IF(ISNUMBER(VALUE(Input!V717)),"","Needs to be a number."))</f>
        <v/>
      </c>
      <c r="AS718" s="205" t="str">
        <f>IF(Input!W717="","",IF(ISNUMBER(VALUE(Input!W717)),"","Needs to be a number."))</f>
        <v/>
      </c>
      <c r="AT718" s="205" t="str">
        <f>IF(Input!X717="","",IF(ISNUMBER(VALUE(Input!X717)),"","Needs to be a number."))</f>
        <v/>
      </c>
      <c r="AU718" s="206" t="str">
        <f>IF(Input!Y717="","",IF(ISNUMBER(VALUE(Input!Y717)),"","Needs to be a number."))</f>
        <v/>
      </c>
      <c r="AW718" s="259" t="str">
        <f>IF(OR(VALUE(Input!C717)&lt;0,VALUE(Input!C717)&gt;100), "Invalid EEI %","")</f>
        <v/>
      </c>
      <c r="AX718" s="207"/>
      <c r="AY718" s="278" t="str">
        <f>IF(Input!E717="","",IF(VALUE(Input!E717)=0,"Do not enter 0.",""))</f>
        <v/>
      </c>
    </row>
    <row r="719" spans="2:51" x14ac:dyDescent="0.3">
      <c r="B719" s="188" t="str">
        <f>Input!A718</f>
        <v/>
      </c>
      <c r="C719" s="189" t="str">
        <f>IF(ISERROR(IF(AND(Input!$A718="",SUMPRODUCT(--(LEN(Input!$A719:'Input'!$A$1006)&gt;0))&lt;&gt;0),"Row is skipped.",IF(AND(Input!$A718="",Input!$A719=""),"", IF(Input!B718="","Data is missing.","")))),"",IF(AND(Input!$A718="",SUMPRODUCT(--(LEN(Input!$A719:'Input'!$A$1006)&gt;0))&lt;&gt;0),"Row is skipped.",IF(AND(Input!$A718="",Input!$A719=""),"", IF(Input!B718="","Data is missing.",""))))</f>
        <v/>
      </c>
      <c r="D719" s="189" t="str">
        <f>IF(ISERROR(IF(AND(Input!$A718="",SUMPRODUCT(--(LEN(Input!$A719:'Input'!$A$1006)&gt;0))&lt;&gt;0),"Row is skipped.",IF(AND(Input!$A718="",Input!$A719=""),"", IF(Input!C718="","Data is missing.","")))),"",IF(AND(Input!$A718="",SUMPRODUCT(--(LEN(Input!$A719:'Input'!$A$1006)&gt;0))&lt;&gt;0),"Row is skipped.",IF(AND(Input!$A718="",Input!$A719=""),"", IF(Input!C718="","Data is missing.",""))))</f>
        <v/>
      </c>
      <c r="E719" s="189" t="str">
        <f>IF(ISERROR(IF(AND(Input!$A718="",SUMPRODUCT(--(LEN(Input!$A719:'Input'!$A$1006)&gt;0))&lt;&gt;0),"Row is skipped.",IF(AND(Input!$A718="",Input!$A719=""),"", IF(Input!D718="","Data is missing.","")))),"",IF(AND(Input!$A718="",SUMPRODUCT(--(LEN(Input!$A719:'Input'!$A$1006)&gt;0))&lt;&gt;0),"Row is skipped.",IF(AND(Input!$A718="",Input!$A719=""),"", IF(Input!D718="","Data is missing.",""))))</f>
        <v/>
      </c>
      <c r="F719" s="189" t="str">
        <f>IF(ISERROR(IF(AND(Input!$A718="",SUMPRODUCT(--(LEN(Input!$A719:'Input'!$A$1006)&gt;0))&lt;&gt;0),"Row is skipped.",IF(AND(Input!$A718="",Input!$A719=""),"", IF(Input!E718="","Data is missing.","")))),"",IF(AND(Input!$A718="",SUMPRODUCT(--(LEN(Input!$A719:'Input'!$A$1006)&gt;0))&lt;&gt;0),"Row is skipped.",IF(AND(Input!$A718="",Input!$A719=""),"", IF(Input!E718="","Data is missing.",""))))</f>
        <v/>
      </c>
      <c r="G719" s="189" t="str">
        <f>IF(ISERROR(IF(AND(Input!$A718="",SUMPRODUCT(--(LEN(Input!$A719:'Input'!$A$1006)&gt;0))&lt;&gt;0),"Row is skipped.",IF(AND(Input!$A718="",Input!$A719=""),"", IF(Input!F718="","Data is missing.","")))),"",IF(AND(Input!$A718="",SUMPRODUCT(--(LEN(Input!$A719:'Input'!$A$1006)&gt;0))&lt;&gt;0),"Row is skipped.",IF(AND(Input!$A718="",Input!$A719=""),"", IF(Input!F718="","Data is missing.",""))))</f>
        <v/>
      </c>
      <c r="H719" s="190" t="str">
        <f>IF(ISERROR(IF(AND(Input!$A718="",SUMPRODUCT(--(LEN(Input!$A719:'Input'!$A$1006)&gt;0))&lt;&gt;0),"Row is skipped.",IF(AND(Input!$A718="",Input!$A719=""),"", IF(Input!G718="","Data is missing.","")))),"",IF(AND(Input!$A718="",SUMPRODUCT(--(LEN(Input!$A719:'Input'!$A$1006)&gt;0))&lt;&gt;0),"Row is skipped.",IF(AND(Input!$A718="",Input!$A719=""),"", IF(Input!G718="","Data is missing.",""))))</f>
        <v/>
      </c>
      <c r="I719" s="156"/>
      <c r="J719" s="191" t="str">
        <f>IFERROR(VLOOKUP(VLOOKUP(Input!$D718,'Measure List'!$A:$AN,40,FALSE),UIR!$A$1:$Q$27,17,FALSE),"")</f>
        <v/>
      </c>
      <c r="K719" s="192" t="str">
        <f>IFERROR(VLOOKUP(Input!$D718,'Measure List'!$A:$AN,40,FALSE),"")</f>
        <v/>
      </c>
      <c r="L719" s="156"/>
      <c r="M719" s="193" t="str">
        <f>IF(B719="","",IF(AND(Input!H718="",IFERROR(VLOOKUP(K719,UIR!$A$2:$P$21,2,FALSE),"")&lt;&gt;""),"Data is Missing.",""))</f>
        <v/>
      </c>
      <c r="N719" s="194" t="str">
        <f>IF(B719="","",IF(AND(Input!I718="",IFERROR(VLOOKUP(K719,UIR!$A$2:$P$21,3,FALSE),"")&lt;&gt;""),"Data is Missing.",""))</f>
        <v/>
      </c>
      <c r="O719" s="194" t="str">
        <f>IF(B719="","",IF(AND(Input!J718="",IFERROR(VLOOKUP(K719,UIR!$A$2:$P$21,4,FALSE),"")&lt;&gt;""),"Data is Missing.",""))</f>
        <v/>
      </c>
      <c r="P719" s="194" t="str">
        <f>IF(B719="","",IF(AND(Input!K718="",IFERROR(VLOOKUP(K719,UIR!$A$2:$P$21,5,FALSE),"")&lt;&gt;""),"Data is Missing.",""))</f>
        <v/>
      </c>
      <c r="Q719" s="194" t="str">
        <f>IF(B719="","",IF(AND(Input!L718="",IFERROR(VLOOKUP(K719,UIR!$A$2:$P$21,6,FALSE),"")&lt;&gt;""),"Data is Missing.",""))</f>
        <v/>
      </c>
      <c r="R719" s="194" t="str">
        <f>IF(B719="","",IF(AND(Input!M718="",IFERROR(VLOOKUP(K719,UIR!$A$2:$P$21,7,FALSE),"")&lt;&gt;""),"Data is Missing.",""))</f>
        <v/>
      </c>
      <c r="S719" s="194" t="str">
        <f>IF(B719="","",IF(AND(Input!P718="",IFERROR(VLOOKUP(K719,UIR!$A$2:$P$21,8,FALSE),"")&lt;&gt;""),"Data is Missing.",""))</f>
        <v/>
      </c>
      <c r="T719" s="194" t="str">
        <f>IF(B719="","",IF(AND(Input!Q718="",IFERROR(VLOOKUP(K719,UIR!$A$2:$P$21,9,FALSE),"")&lt;&gt;""),"Data is Missing.",""))</f>
        <v/>
      </c>
      <c r="U719" s="194"/>
      <c r="V719" s="194" t="str">
        <f>IF(B719="","",IF(AND(Input!S718="",IFERROR(VLOOKUP(K719,UIR!$A$2:$P$21,11,FALSE),"")&lt;&gt;""),"Data is Missing.",""))</f>
        <v/>
      </c>
      <c r="W719" s="194" t="str">
        <f>IF(B719="","",IF(AND(Input!T718="",IFERROR(VLOOKUP(K719,UIR!$A$2:$P$21,12,FALSE),"")&lt;&gt;""),"Data is Missing.",""))</f>
        <v/>
      </c>
      <c r="X719" s="194" t="str">
        <f>IF(B719="","",IF(AND(Input!V718="",IFERROR(VLOOKUP(K719,UIR!$A$2:$P$21,13,FALSE),"")&lt;&gt;""),"Data is Missing.",""))</f>
        <v/>
      </c>
      <c r="Y719" s="194" t="str">
        <f>IF(B719="","",IF(AND(Input!W718="",IFERROR(VLOOKUP(K719,UIR!$A$2:$P$21,14,FALSE),"")&lt;&gt;""),"Data is Missing.",""))</f>
        <v/>
      </c>
      <c r="Z719" s="194" t="str">
        <f>IF(B719="","",IF(AND(Input!X718="",IFERROR(VLOOKUP(K719,UIR!$A$2:$P$21,15,FALSE),"")&lt;&gt;""),"Data is Missing.",""))</f>
        <v/>
      </c>
      <c r="AA719" s="195" t="str">
        <f>IF(B719="","",IF(AND(Input!Y718="",IFERROR(VLOOKUP(K719,UIR!$A$2:$P$21,16,FALSE),"")&lt;&gt;""),"Data is Missing.",""))</f>
        <v/>
      </c>
      <c r="AC719" s="202" t="str">
        <f>IF(ISERROR(IF(Input!D718="","",IF(ISERROR(VLOOKUP(Input!D718,'Measure List'!$A$2:$A$30000,1,0)),"Invalid RefNo",""))),"",IF(Input!D718="","",IF(ISERROR(VLOOKUP(Input!D718,'Measure List'!$A$2:$A$30000,1,0)),"Invalid RefNo","")))</f>
        <v/>
      </c>
      <c r="AD719" s="156"/>
      <c r="AE719" s="156"/>
      <c r="AF719" s="156"/>
      <c r="AG719" s="156"/>
      <c r="AH719" s="156"/>
      <c r="AI719" s="156"/>
      <c r="AJ719" s="156"/>
      <c r="AK719" s="156"/>
      <c r="AL719" s="203" t="str">
        <f>IF(COUNTIF(Dropdowns!$K$2:$K$7,Input!S718)&gt;0,"",IF(Input!S718="","","Invalid Type"))</f>
        <v/>
      </c>
      <c r="AN719" s="204" t="str">
        <f>IF(Input!C718="","",IF(ISNUMBER(VALUE(Input!C718)),"","Needs to be a number."))</f>
        <v/>
      </c>
      <c r="AO719" s="205" t="str">
        <f>IF(Input!E718="","",IF(ISNUMBER(VALUE(Input!E718)),"","Needs to be a number."))</f>
        <v/>
      </c>
      <c r="AP719" s="205" t="str">
        <f>IF(Input!N718="","",IF(ISNUMBER(VALUE(Input!N718)),"","Needs to be a number."))</f>
        <v/>
      </c>
      <c r="AQ719" s="205" t="str">
        <f>IF(Input!O718="","",IF(ISNUMBER(VALUE(Input!O718)),"","Needs to be a number."))</f>
        <v/>
      </c>
      <c r="AR719" s="205" t="str">
        <f>IF(Input!V718="","",IF(ISNUMBER(VALUE(Input!V718)),"","Needs to be a number."))</f>
        <v/>
      </c>
      <c r="AS719" s="205" t="str">
        <f>IF(Input!W718="","",IF(ISNUMBER(VALUE(Input!W718)),"","Needs to be a number."))</f>
        <v/>
      </c>
      <c r="AT719" s="205" t="str">
        <f>IF(Input!X718="","",IF(ISNUMBER(VALUE(Input!X718)),"","Needs to be a number."))</f>
        <v/>
      </c>
      <c r="AU719" s="206" t="str">
        <f>IF(Input!Y718="","",IF(ISNUMBER(VALUE(Input!Y718)),"","Needs to be a number."))</f>
        <v/>
      </c>
      <c r="AW719" s="259" t="str">
        <f>IF(OR(VALUE(Input!C718)&lt;0,VALUE(Input!C718)&gt;100), "Invalid EEI %","")</f>
        <v/>
      </c>
      <c r="AX719" s="207"/>
      <c r="AY719" s="278" t="str">
        <f>IF(Input!E718="","",IF(VALUE(Input!E718)=0,"Do not enter 0.",""))</f>
        <v/>
      </c>
    </row>
    <row r="720" spans="2:51" x14ac:dyDescent="0.3">
      <c r="B720" s="188" t="str">
        <f>Input!A719</f>
        <v/>
      </c>
      <c r="C720" s="189" t="str">
        <f>IF(ISERROR(IF(AND(Input!$A719="",SUMPRODUCT(--(LEN(Input!$A720:'Input'!$A$1006)&gt;0))&lt;&gt;0),"Row is skipped.",IF(AND(Input!$A719="",Input!$A720=""),"", IF(Input!B719="","Data is missing.","")))),"",IF(AND(Input!$A719="",SUMPRODUCT(--(LEN(Input!$A720:'Input'!$A$1006)&gt;0))&lt;&gt;0),"Row is skipped.",IF(AND(Input!$A719="",Input!$A720=""),"", IF(Input!B719="","Data is missing.",""))))</f>
        <v/>
      </c>
      <c r="D720" s="189" t="str">
        <f>IF(ISERROR(IF(AND(Input!$A719="",SUMPRODUCT(--(LEN(Input!$A720:'Input'!$A$1006)&gt;0))&lt;&gt;0),"Row is skipped.",IF(AND(Input!$A719="",Input!$A720=""),"", IF(Input!C719="","Data is missing.","")))),"",IF(AND(Input!$A719="",SUMPRODUCT(--(LEN(Input!$A720:'Input'!$A$1006)&gt;0))&lt;&gt;0),"Row is skipped.",IF(AND(Input!$A719="",Input!$A720=""),"", IF(Input!C719="","Data is missing.",""))))</f>
        <v/>
      </c>
      <c r="E720" s="189" t="str">
        <f>IF(ISERROR(IF(AND(Input!$A719="",SUMPRODUCT(--(LEN(Input!$A720:'Input'!$A$1006)&gt;0))&lt;&gt;0),"Row is skipped.",IF(AND(Input!$A719="",Input!$A720=""),"", IF(Input!D719="","Data is missing.","")))),"",IF(AND(Input!$A719="",SUMPRODUCT(--(LEN(Input!$A720:'Input'!$A$1006)&gt;0))&lt;&gt;0),"Row is skipped.",IF(AND(Input!$A719="",Input!$A720=""),"", IF(Input!D719="","Data is missing.",""))))</f>
        <v/>
      </c>
      <c r="F720" s="189" t="str">
        <f>IF(ISERROR(IF(AND(Input!$A719="",SUMPRODUCT(--(LEN(Input!$A720:'Input'!$A$1006)&gt;0))&lt;&gt;0),"Row is skipped.",IF(AND(Input!$A719="",Input!$A720=""),"", IF(Input!E719="","Data is missing.","")))),"",IF(AND(Input!$A719="",SUMPRODUCT(--(LEN(Input!$A720:'Input'!$A$1006)&gt;0))&lt;&gt;0),"Row is skipped.",IF(AND(Input!$A719="",Input!$A720=""),"", IF(Input!E719="","Data is missing.",""))))</f>
        <v/>
      </c>
      <c r="G720" s="189" t="str">
        <f>IF(ISERROR(IF(AND(Input!$A719="",SUMPRODUCT(--(LEN(Input!$A720:'Input'!$A$1006)&gt;0))&lt;&gt;0),"Row is skipped.",IF(AND(Input!$A719="",Input!$A720=""),"", IF(Input!F719="","Data is missing.","")))),"",IF(AND(Input!$A719="",SUMPRODUCT(--(LEN(Input!$A720:'Input'!$A$1006)&gt;0))&lt;&gt;0),"Row is skipped.",IF(AND(Input!$A719="",Input!$A720=""),"", IF(Input!F719="","Data is missing.",""))))</f>
        <v/>
      </c>
      <c r="H720" s="190" t="str">
        <f>IF(ISERROR(IF(AND(Input!$A719="",SUMPRODUCT(--(LEN(Input!$A720:'Input'!$A$1006)&gt;0))&lt;&gt;0),"Row is skipped.",IF(AND(Input!$A719="",Input!$A720=""),"", IF(Input!G719="","Data is missing.","")))),"",IF(AND(Input!$A719="",SUMPRODUCT(--(LEN(Input!$A720:'Input'!$A$1006)&gt;0))&lt;&gt;0),"Row is skipped.",IF(AND(Input!$A719="",Input!$A720=""),"", IF(Input!G719="","Data is missing.",""))))</f>
        <v/>
      </c>
      <c r="I720" s="156"/>
      <c r="J720" s="191" t="str">
        <f>IFERROR(VLOOKUP(VLOOKUP(Input!$D719,'Measure List'!$A:$AN,40,FALSE),UIR!$A$1:$Q$27,17,FALSE),"")</f>
        <v/>
      </c>
      <c r="K720" s="192" t="str">
        <f>IFERROR(VLOOKUP(Input!$D719,'Measure List'!$A:$AN,40,FALSE),"")</f>
        <v/>
      </c>
      <c r="L720" s="156"/>
      <c r="M720" s="193" t="str">
        <f>IF(B720="","",IF(AND(Input!H719="",IFERROR(VLOOKUP(K720,UIR!$A$2:$P$21,2,FALSE),"")&lt;&gt;""),"Data is Missing.",""))</f>
        <v/>
      </c>
      <c r="N720" s="194" t="str">
        <f>IF(B720="","",IF(AND(Input!I719="",IFERROR(VLOOKUP(K720,UIR!$A$2:$P$21,3,FALSE),"")&lt;&gt;""),"Data is Missing.",""))</f>
        <v/>
      </c>
      <c r="O720" s="194" t="str">
        <f>IF(B720="","",IF(AND(Input!J719="",IFERROR(VLOOKUP(K720,UIR!$A$2:$P$21,4,FALSE),"")&lt;&gt;""),"Data is Missing.",""))</f>
        <v/>
      </c>
      <c r="P720" s="194" t="str">
        <f>IF(B720="","",IF(AND(Input!K719="",IFERROR(VLOOKUP(K720,UIR!$A$2:$P$21,5,FALSE),"")&lt;&gt;""),"Data is Missing.",""))</f>
        <v/>
      </c>
      <c r="Q720" s="194" t="str">
        <f>IF(B720="","",IF(AND(Input!L719="",IFERROR(VLOOKUP(K720,UIR!$A$2:$P$21,6,FALSE),"")&lt;&gt;""),"Data is Missing.",""))</f>
        <v/>
      </c>
      <c r="R720" s="194" t="str">
        <f>IF(B720="","",IF(AND(Input!M719="",IFERROR(VLOOKUP(K720,UIR!$A$2:$P$21,7,FALSE),"")&lt;&gt;""),"Data is Missing.",""))</f>
        <v/>
      </c>
      <c r="S720" s="194" t="str">
        <f>IF(B720="","",IF(AND(Input!P719="",IFERROR(VLOOKUP(K720,UIR!$A$2:$P$21,8,FALSE),"")&lt;&gt;""),"Data is Missing.",""))</f>
        <v/>
      </c>
      <c r="T720" s="194" t="str">
        <f>IF(B720="","",IF(AND(Input!Q719="",IFERROR(VLOOKUP(K720,UIR!$A$2:$P$21,9,FALSE),"")&lt;&gt;""),"Data is Missing.",""))</f>
        <v/>
      </c>
      <c r="U720" s="194"/>
      <c r="V720" s="194" t="str">
        <f>IF(B720="","",IF(AND(Input!S719="",IFERROR(VLOOKUP(K720,UIR!$A$2:$P$21,11,FALSE),"")&lt;&gt;""),"Data is Missing.",""))</f>
        <v/>
      </c>
      <c r="W720" s="194" t="str">
        <f>IF(B720="","",IF(AND(Input!T719="",IFERROR(VLOOKUP(K720,UIR!$A$2:$P$21,12,FALSE),"")&lt;&gt;""),"Data is Missing.",""))</f>
        <v/>
      </c>
      <c r="X720" s="194" t="str">
        <f>IF(B720="","",IF(AND(Input!V719="",IFERROR(VLOOKUP(K720,UIR!$A$2:$P$21,13,FALSE),"")&lt;&gt;""),"Data is Missing.",""))</f>
        <v/>
      </c>
      <c r="Y720" s="194" t="str">
        <f>IF(B720="","",IF(AND(Input!W719="",IFERROR(VLOOKUP(K720,UIR!$A$2:$P$21,14,FALSE),"")&lt;&gt;""),"Data is Missing.",""))</f>
        <v/>
      </c>
      <c r="Z720" s="194" t="str">
        <f>IF(B720="","",IF(AND(Input!X719="",IFERROR(VLOOKUP(K720,UIR!$A$2:$P$21,15,FALSE),"")&lt;&gt;""),"Data is Missing.",""))</f>
        <v/>
      </c>
      <c r="AA720" s="195" t="str">
        <f>IF(B720="","",IF(AND(Input!Y719="",IFERROR(VLOOKUP(K720,UIR!$A$2:$P$21,16,FALSE),"")&lt;&gt;""),"Data is Missing.",""))</f>
        <v/>
      </c>
      <c r="AC720" s="202" t="str">
        <f>IF(ISERROR(IF(Input!D719="","",IF(ISERROR(VLOOKUP(Input!D719,'Measure List'!$A$2:$A$30000,1,0)),"Invalid RefNo",""))),"",IF(Input!D719="","",IF(ISERROR(VLOOKUP(Input!D719,'Measure List'!$A$2:$A$30000,1,0)),"Invalid RefNo","")))</f>
        <v/>
      </c>
      <c r="AD720" s="156"/>
      <c r="AE720" s="156"/>
      <c r="AF720" s="156"/>
      <c r="AG720" s="156"/>
      <c r="AH720" s="156"/>
      <c r="AI720" s="156"/>
      <c r="AJ720" s="156"/>
      <c r="AK720" s="156"/>
      <c r="AL720" s="203" t="str">
        <f>IF(COUNTIF(Dropdowns!$K$2:$K$7,Input!S719)&gt;0,"",IF(Input!S719="","","Invalid Type"))</f>
        <v/>
      </c>
      <c r="AN720" s="204" t="str">
        <f>IF(Input!C719="","",IF(ISNUMBER(VALUE(Input!C719)),"","Needs to be a number."))</f>
        <v/>
      </c>
      <c r="AO720" s="205" t="str">
        <f>IF(Input!E719="","",IF(ISNUMBER(VALUE(Input!E719)),"","Needs to be a number."))</f>
        <v/>
      </c>
      <c r="AP720" s="205" t="str">
        <f>IF(Input!N719="","",IF(ISNUMBER(VALUE(Input!N719)),"","Needs to be a number."))</f>
        <v/>
      </c>
      <c r="AQ720" s="205" t="str">
        <f>IF(Input!O719="","",IF(ISNUMBER(VALUE(Input!O719)),"","Needs to be a number."))</f>
        <v/>
      </c>
      <c r="AR720" s="205" t="str">
        <f>IF(Input!V719="","",IF(ISNUMBER(VALUE(Input!V719)),"","Needs to be a number."))</f>
        <v/>
      </c>
      <c r="AS720" s="205" t="str">
        <f>IF(Input!W719="","",IF(ISNUMBER(VALUE(Input!W719)),"","Needs to be a number."))</f>
        <v/>
      </c>
      <c r="AT720" s="205" t="str">
        <f>IF(Input!X719="","",IF(ISNUMBER(VALUE(Input!X719)),"","Needs to be a number."))</f>
        <v/>
      </c>
      <c r="AU720" s="206" t="str">
        <f>IF(Input!Y719="","",IF(ISNUMBER(VALUE(Input!Y719)),"","Needs to be a number."))</f>
        <v/>
      </c>
      <c r="AW720" s="259" t="str">
        <f>IF(OR(VALUE(Input!C719)&lt;0,VALUE(Input!C719)&gt;100), "Invalid EEI %","")</f>
        <v/>
      </c>
      <c r="AX720" s="207"/>
      <c r="AY720" s="278" t="str">
        <f>IF(Input!E719="","",IF(VALUE(Input!E719)=0,"Do not enter 0.",""))</f>
        <v/>
      </c>
    </row>
    <row r="721" spans="2:51" x14ac:dyDescent="0.3">
      <c r="B721" s="188" t="str">
        <f>Input!A720</f>
        <v/>
      </c>
      <c r="C721" s="189" t="str">
        <f>IF(ISERROR(IF(AND(Input!$A720="",SUMPRODUCT(--(LEN(Input!$A721:'Input'!$A$1006)&gt;0))&lt;&gt;0),"Row is skipped.",IF(AND(Input!$A720="",Input!$A721=""),"", IF(Input!B720="","Data is missing.","")))),"",IF(AND(Input!$A720="",SUMPRODUCT(--(LEN(Input!$A721:'Input'!$A$1006)&gt;0))&lt;&gt;0),"Row is skipped.",IF(AND(Input!$A720="",Input!$A721=""),"", IF(Input!B720="","Data is missing.",""))))</f>
        <v/>
      </c>
      <c r="D721" s="189" t="str">
        <f>IF(ISERROR(IF(AND(Input!$A720="",SUMPRODUCT(--(LEN(Input!$A721:'Input'!$A$1006)&gt;0))&lt;&gt;0),"Row is skipped.",IF(AND(Input!$A720="",Input!$A721=""),"", IF(Input!C720="","Data is missing.","")))),"",IF(AND(Input!$A720="",SUMPRODUCT(--(LEN(Input!$A721:'Input'!$A$1006)&gt;0))&lt;&gt;0),"Row is skipped.",IF(AND(Input!$A720="",Input!$A721=""),"", IF(Input!C720="","Data is missing.",""))))</f>
        <v/>
      </c>
      <c r="E721" s="189" t="str">
        <f>IF(ISERROR(IF(AND(Input!$A720="",SUMPRODUCT(--(LEN(Input!$A721:'Input'!$A$1006)&gt;0))&lt;&gt;0),"Row is skipped.",IF(AND(Input!$A720="",Input!$A721=""),"", IF(Input!D720="","Data is missing.","")))),"",IF(AND(Input!$A720="",SUMPRODUCT(--(LEN(Input!$A721:'Input'!$A$1006)&gt;0))&lt;&gt;0),"Row is skipped.",IF(AND(Input!$A720="",Input!$A721=""),"", IF(Input!D720="","Data is missing.",""))))</f>
        <v/>
      </c>
      <c r="F721" s="189" t="str">
        <f>IF(ISERROR(IF(AND(Input!$A720="",SUMPRODUCT(--(LEN(Input!$A721:'Input'!$A$1006)&gt;0))&lt;&gt;0),"Row is skipped.",IF(AND(Input!$A720="",Input!$A721=""),"", IF(Input!E720="","Data is missing.","")))),"",IF(AND(Input!$A720="",SUMPRODUCT(--(LEN(Input!$A721:'Input'!$A$1006)&gt;0))&lt;&gt;0),"Row is skipped.",IF(AND(Input!$A720="",Input!$A721=""),"", IF(Input!E720="","Data is missing.",""))))</f>
        <v/>
      </c>
      <c r="G721" s="189" t="str">
        <f>IF(ISERROR(IF(AND(Input!$A720="",SUMPRODUCT(--(LEN(Input!$A721:'Input'!$A$1006)&gt;0))&lt;&gt;0),"Row is skipped.",IF(AND(Input!$A720="",Input!$A721=""),"", IF(Input!F720="","Data is missing.","")))),"",IF(AND(Input!$A720="",SUMPRODUCT(--(LEN(Input!$A721:'Input'!$A$1006)&gt;0))&lt;&gt;0),"Row is skipped.",IF(AND(Input!$A720="",Input!$A721=""),"", IF(Input!F720="","Data is missing.",""))))</f>
        <v/>
      </c>
      <c r="H721" s="190" t="str">
        <f>IF(ISERROR(IF(AND(Input!$A720="",SUMPRODUCT(--(LEN(Input!$A721:'Input'!$A$1006)&gt;0))&lt;&gt;0),"Row is skipped.",IF(AND(Input!$A720="",Input!$A721=""),"", IF(Input!G720="","Data is missing.","")))),"",IF(AND(Input!$A720="",SUMPRODUCT(--(LEN(Input!$A721:'Input'!$A$1006)&gt;0))&lt;&gt;0),"Row is skipped.",IF(AND(Input!$A720="",Input!$A721=""),"", IF(Input!G720="","Data is missing.",""))))</f>
        <v/>
      </c>
      <c r="I721" s="156"/>
      <c r="J721" s="191" t="str">
        <f>IFERROR(VLOOKUP(VLOOKUP(Input!$D720,'Measure List'!$A:$AN,40,FALSE),UIR!$A$1:$Q$27,17,FALSE),"")</f>
        <v/>
      </c>
      <c r="K721" s="192" t="str">
        <f>IFERROR(VLOOKUP(Input!$D720,'Measure List'!$A:$AN,40,FALSE),"")</f>
        <v/>
      </c>
      <c r="L721" s="156"/>
      <c r="M721" s="193" t="str">
        <f>IF(B721="","",IF(AND(Input!H720="",IFERROR(VLOOKUP(K721,UIR!$A$2:$P$21,2,FALSE),"")&lt;&gt;""),"Data is Missing.",""))</f>
        <v/>
      </c>
      <c r="N721" s="194" t="str">
        <f>IF(B721="","",IF(AND(Input!I720="",IFERROR(VLOOKUP(K721,UIR!$A$2:$P$21,3,FALSE),"")&lt;&gt;""),"Data is Missing.",""))</f>
        <v/>
      </c>
      <c r="O721" s="194" t="str">
        <f>IF(B721="","",IF(AND(Input!J720="",IFERROR(VLOOKUP(K721,UIR!$A$2:$P$21,4,FALSE),"")&lt;&gt;""),"Data is Missing.",""))</f>
        <v/>
      </c>
      <c r="P721" s="194" t="str">
        <f>IF(B721="","",IF(AND(Input!K720="",IFERROR(VLOOKUP(K721,UIR!$A$2:$P$21,5,FALSE),"")&lt;&gt;""),"Data is Missing.",""))</f>
        <v/>
      </c>
      <c r="Q721" s="194" t="str">
        <f>IF(B721="","",IF(AND(Input!L720="",IFERROR(VLOOKUP(K721,UIR!$A$2:$P$21,6,FALSE),"")&lt;&gt;""),"Data is Missing.",""))</f>
        <v/>
      </c>
      <c r="R721" s="194" t="str">
        <f>IF(B721="","",IF(AND(Input!M720="",IFERROR(VLOOKUP(K721,UIR!$A$2:$P$21,7,FALSE),"")&lt;&gt;""),"Data is Missing.",""))</f>
        <v/>
      </c>
      <c r="S721" s="194" t="str">
        <f>IF(B721="","",IF(AND(Input!P720="",IFERROR(VLOOKUP(K721,UIR!$A$2:$P$21,8,FALSE),"")&lt;&gt;""),"Data is Missing.",""))</f>
        <v/>
      </c>
      <c r="T721" s="194" t="str">
        <f>IF(B721="","",IF(AND(Input!Q720="",IFERROR(VLOOKUP(K721,UIR!$A$2:$P$21,9,FALSE),"")&lt;&gt;""),"Data is Missing.",""))</f>
        <v/>
      </c>
      <c r="U721" s="194"/>
      <c r="V721" s="194" t="str">
        <f>IF(B721="","",IF(AND(Input!S720="",IFERROR(VLOOKUP(K721,UIR!$A$2:$P$21,11,FALSE),"")&lt;&gt;""),"Data is Missing.",""))</f>
        <v/>
      </c>
      <c r="W721" s="194" t="str">
        <f>IF(B721="","",IF(AND(Input!T720="",IFERROR(VLOOKUP(K721,UIR!$A$2:$P$21,12,FALSE),"")&lt;&gt;""),"Data is Missing.",""))</f>
        <v/>
      </c>
      <c r="X721" s="194" t="str">
        <f>IF(B721="","",IF(AND(Input!V720="",IFERROR(VLOOKUP(K721,UIR!$A$2:$P$21,13,FALSE),"")&lt;&gt;""),"Data is Missing.",""))</f>
        <v/>
      </c>
      <c r="Y721" s="194" t="str">
        <f>IF(B721="","",IF(AND(Input!W720="",IFERROR(VLOOKUP(K721,UIR!$A$2:$P$21,14,FALSE),"")&lt;&gt;""),"Data is Missing.",""))</f>
        <v/>
      </c>
      <c r="Z721" s="194" t="str">
        <f>IF(B721="","",IF(AND(Input!X720="",IFERROR(VLOOKUP(K721,UIR!$A$2:$P$21,15,FALSE),"")&lt;&gt;""),"Data is Missing.",""))</f>
        <v/>
      </c>
      <c r="AA721" s="195" t="str">
        <f>IF(B721="","",IF(AND(Input!Y720="",IFERROR(VLOOKUP(K721,UIR!$A$2:$P$21,16,FALSE),"")&lt;&gt;""),"Data is Missing.",""))</f>
        <v/>
      </c>
      <c r="AC721" s="202" t="str">
        <f>IF(ISERROR(IF(Input!D720="","",IF(ISERROR(VLOOKUP(Input!D720,'Measure List'!$A$2:$A$30000,1,0)),"Invalid RefNo",""))),"",IF(Input!D720="","",IF(ISERROR(VLOOKUP(Input!D720,'Measure List'!$A$2:$A$30000,1,0)),"Invalid RefNo","")))</f>
        <v/>
      </c>
      <c r="AD721" s="156"/>
      <c r="AE721" s="156"/>
      <c r="AF721" s="156"/>
      <c r="AG721" s="156"/>
      <c r="AH721" s="156"/>
      <c r="AI721" s="156"/>
      <c r="AJ721" s="156"/>
      <c r="AK721" s="156"/>
      <c r="AL721" s="203" t="str">
        <f>IF(COUNTIF(Dropdowns!$K$2:$K$7,Input!S720)&gt;0,"",IF(Input!S720="","","Invalid Type"))</f>
        <v/>
      </c>
      <c r="AN721" s="204" t="str">
        <f>IF(Input!C720="","",IF(ISNUMBER(VALUE(Input!C720)),"","Needs to be a number."))</f>
        <v/>
      </c>
      <c r="AO721" s="205" t="str">
        <f>IF(Input!E720="","",IF(ISNUMBER(VALUE(Input!E720)),"","Needs to be a number."))</f>
        <v/>
      </c>
      <c r="AP721" s="205" t="str">
        <f>IF(Input!N720="","",IF(ISNUMBER(VALUE(Input!N720)),"","Needs to be a number."))</f>
        <v/>
      </c>
      <c r="AQ721" s="205" t="str">
        <f>IF(Input!O720="","",IF(ISNUMBER(VALUE(Input!O720)),"","Needs to be a number."))</f>
        <v/>
      </c>
      <c r="AR721" s="205" t="str">
        <f>IF(Input!V720="","",IF(ISNUMBER(VALUE(Input!V720)),"","Needs to be a number."))</f>
        <v/>
      </c>
      <c r="AS721" s="205" t="str">
        <f>IF(Input!W720="","",IF(ISNUMBER(VALUE(Input!W720)),"","Needs to be a number."))</f>
        <v/>
      </c>
      <c r="AT721" s="205" t="str">
        <f>IF(Input!X720="","",IF(ISNUMBER(VALUE(Input!X720)),"","Needs to be a number."))</f>
        <v/>
      </c>
      <c r="AU721" s="206" t="str">
        <f>IF(Input!Y720="","",IF(ISNUMBER(VALUE(Input!Y720)),"","Needs to be a number."))</f>
        <v/>
      </c>
      <c r="AW721" s="259" t="str">
        <f>IF(OR(VALUE(Input!C720)&lt;0,VALUE(Input!C720)&gt;100), "Invalid EEI %","")</f>
        <v/>
      </c>
      <c r="AX721" s="207"/>
      <c r="AY721" s="278" t="str">
        <f>IF(Input!E720="","",IF(VALUE(Input!E720)=0,"Do not enter 0.",""))</f>
        <v/>
      </c>
    </row>
    <row r="722" spans="2:51" x14ac:dyDescent="0.3">
      <c r="B722" s="188" t="str">
        <f>Input!A721</f>
        <v/>
      </c>
      <c r="C722" s="189" t="str">
        <f>IF(ISERROR(IF(AND(Input!$A721="",SUMPRODUCT(--(LEN(Input!$A722:'Input'!$A$1006)&gt;0))&lt;&gt;0),"Row is skipped.",IF(AND(Input!$A721="",Input!$A722=""),"", IF(Input!B721="","Data is missing.","")))),"",IF(AND(Input!$A721="",SUMPRODUCT(--(LEN(Input!$A722:'Input'!$A$1006)&gt;0))&lt;&gt;0),"Row is skipped.",IF(AND(Input!$A721="",Input!$A722=""),"", IF(Input!B721="","Data is missing.",""))))</f>
        <v/>
      </c>
      <c r="D722" s="189" t="str">
        <f>IF(ISERROR(IF(AND(Input!$A721="",SUMPRODUCT(--(LEN(Input!$A722:'Input'!$A$1006)&gt;0))&lt;&gt;0),"Row is skipped.",IF(AND(Input!$A721="",Input!$A722=""),"", IF(Input!C721="","Data is missing.","")))),"",IF(AND(Input!$A721="",SUMPRODUCT(--(LEN(Input!$A722:'Input'!$A$1006)&gt;0))&lt;&gt;0),"Row is skipped.",IF(AND(Input!$A721="",Input!$A722=""),"", IF(Input!C721="","Data is missing.",""))))</f>
        <v/>
      </c>
      <c r="E722" s="189" t="str">
        <f>IF(ISERROR(IF(AND(Input!$A721="",SUMPRODUCT(--(LEN(Input!$A722:'Input'!$A$1006)&gt;0))&lt;&gt;0),"Row is skipped.",IF(AND(Input!$A721="",Input!$A722=""),"", IF(Input!D721="","Data is missing.","")))),"",IF(AND(Input!$A721="",SUMPRODUCT(--(LEN(Input!$A722:'Input'!$A$1006)&gt;0))&lt;&gt;0),"Row is skipped.",IF(AND(Input!$A721="",Input!$A722=""),"", IF(Input!D721="","Data is missing.",""))))</f>
        <v/>
      </c>
      <c r="F722" s="189" t="str">
        <f>IF(ISERROR(IF(AND(Input!$A721="",SUMPRODUCT(--(LEN(Input!$A722:'Input'!$A$1006)&gt;0))&lt;&gt;0),"Row is skipped.",IF(AND(Input!$A721="",Input!$A722=""),"", IF(Input!E721="","Data is missing.","")))),"",IF(AND(Input!$A721="",SUMPRODUCT(--(LEN(Input!$A722:'Input'!$A$1006)&gt;0))&lt;&gt;0),"Row is skipped.",IF(AND(Input!$A721="",Input!$A722=""),"", IF(Input!E721="","Data is missing.",""))))</f>
        <v/>
      </c>
      <c r="G722" s="189" t="str">
        <f>IF(ISERROR(IF(AND(Input!$A721="",SUMPRODUCT(--(LEN(Input!$A722:'Input'!$A$1006)&gt;0))&lt;&gt;0),"Row is skipped.",IF(AND(Input!$A721="",Input!$A722=""),"", IF(Input!F721="","Data is missing.","")))),"",IF(AND(Input!$A721="",SUMPRODUCT(--(LEN(Input!$A722:'Input'!$A$1006)&gt;0))&lt;&gt;0),"Row is skipped.",IF(AND(Input!$A721="",Input!$A722=""),"", IF(Input!F721="","Data is missing.",""))))</f>
        <v/>
      </c>
      <c r="H722" s="190" t="str">
        <f>IF(ISERROR(IF(AND(Input!$A721="",SUMPRODUCT(--(LEN(Input!$A722:'Input'!$A$1006)&gt;0))&lt;&gt;0),"Row is skipped.",IF(AND(Input!$A721="",Input!$A722=""),"", IF(Input!G721="","Data is missing.","")))),"",IF(AND(Input!$A721="",SUMPRODUCT(--(LEN(Input!$A722:'Input'!$A$1006)&gt;0))&lt;&gt;0),"Row is skipped.",IF(AND(Input!$A721="",Input!$A722=""),"", IF(Input!G721="","Data is missing.",""))))</f>
        <v/>
      </c>
      <c r="I722" s="156"/>
      <c r="J722" s="191" t="str">
        <f>IFERROR(VLOOKUP(VLOOKUP(Input!$D721,'Measure List'!$A:$AN,40,FALSE),UIR!$A$1:$Q$27,17,FALSE),"")</f>
        <v/>
      </c>
      <c r="K722" s="192" t="str">
        <f>IFERROR(VLOOKUP(Input!$D721,'Measure List'!$A:$AN,40,FALSE),"")</f>
        <v/>
      </c>
      <c r="L722" s="156"/>
      <c r="M722" s="193" t="str">
        <f>IF(B722="","",IF(AND(Input!H721="",IFERROR(VLOOKUP(K722,UIR!$A$2:$P$21,2,FALSE),"")&lt;&gt;""),"Data is Missing.",""))</f>
        <v/>
      </c>
      <c r="N722" s="194" t="str">
        <f>IF(B722="","",IF(AND(Input!I721="",IFERROR(VLOOKUP(K722,UIR!$A$2:$P$21,3,FALSE),"")&lt;&gt;""),"Data is Missing.",""))</f>
        <v/>
      </c>
      <c r="O722" s="194" t="str">
        <f>IF(B722="","",IF(AND(Input!J721="",IFERROR(VLOOKUP(K722,UIR!$A$2:$P$21,4,FALSE),"")&lt;&gt;""),"Data is Missing.",""))</f>
        <v/>
      </c>
      <c r="P722" s="194" t="str">
        <f>IF(B722="","",IF(AND(Input!K721="",IFERROR(VLOOKUP(K722,UIR!$A$2:$P$21,5,FALSE),"")&lt;&gt;""),"Data is Missing.",""))</f>
        <v/>
      </c>
      <c r="Q722" s="194" t="str">
        <f>IF(B722="","",IF(AND(Input!L721="",IFERROR(VLOOKUP(K722,UIR!$A$2:$P$21,6,FALSE),"")&lt;&gt;""),"Data is Missing.",""))</f>
        <v/>
      </c>
      <c r="R722" s="194" t="str">
        <f>IF(B722="","",IF(AND(Input!M721="",IFERROR(VLOOKUP(K722,UIR!$A$2:$P$21,7,FALSE),"")&lt;&gt;""),"Data is Missing.",""))</f>
        <v/>
      </c>
      <c r="S722" s="194" t="str">
        <f>IF(B722="","",IF(AND(Input!P721="",IFERROR(VLOOKUP(K722,UIR!$A$2:$P$21,8,FALSE),"")&lt;&gt;""),"Data is Missing.",""))</f>
        <v/>
      </c>
      <c r="T722" s="194" t="str">
        <f>IF(B722="","",IF(AND(Input!Q721="",IFERROR(VLOOKUP(K722,UIR!$A$2:$P$21,9,FALSE),"")&lt;&gt;""),"Data is Missing.",""))</f>
        <v/>
      </c>
      <c r="U722" s="194"/>
      <c r="V722" s="194" t="str">
        <f>IF(B722="","",IF(AND(Input!S721="",IFERROR(VLOOKUP(K722,UIR!$A$2:$P$21,11,FALSE),"")&lt;&gt;""),"Data is Missing.",""))</f>
        <v/>
      </c>
      <c r="W722" s="194" t="str">
        <f>IF(B722="","",IF(AND(Input!T721="",IFERROR(VLOOKUP(K722,UIR!$A$2:$P$21,12,FALSE),"")&lt;&gt;""),"Data is Missing.",""))</f>
        <v/>
      </c>
      <c r="X722" s="194" t="str">
        <f>IF(B722="","",IF(AND(Input!V721="",IFERROR(VLOOKUP(K722,UIR!$A$2:$P$21,13,FALSE),"")&lt;&gt;""),"Data is Missing.",""))</f>
        <v/>
      </c>
      <c r="Y722" s="194" t="str">
        <f>IF(B722="","",IF(AND(Input!W721="",IFERROR(VLOOKUP(K722,UIR!$A$2:$P$21,14,FALSE),"")&lt;&gt;""),"Data is Missing.",""))</f>
        <v/>
      </c>
      <c r="Z722" s="194" t="str">
        <f>IF(B722="","",IF(AND(Input!X721="",IFERROR(VLOOKUP(K722,UIR!$A$2:$P$21,15,FALSE),"")&lt;&gt;""),"Data is Missing.",""))</f>
        <v/>
      </c>
      <c r="AA722" s="195" t="str">
        <f>IF(B722="","",IF(AND(Input!Y721="",IFERROR(VLOOKUP(K722,UIR!$A$2:$P$21,16,FALSE),"")&lt;&gt;""),"Data is Missing.",""))</f>
        <v/>
      </c>
      <c r="AC722" s="202" t="str">
        <f>IF(ISERROR(IF(Input!D721="","",IF(ISERROR(VLOOKUP(Input!D721,'Measure List'!$A$2:$A$30000,1,0)),"Invalid RefNo",""))),"",IF(Input!D721="","",IF(ISERROR(VLOOKUP(Input!D721,'Measure List'!$A$2:$A$30000,1,0)),"Invalid RefNo","")))</f>
        <v/>
      </c>
      <c r="AD722" s="156"/>
      <c r="AE722" s="156"/>
      <c r="AF722" s="156"/>
      <c r="AG722" s="156"/>
      <c r="AH722" s="156"/>
      <c r="AI722" s="156"/>
      <c r="AJ722" s="156"/>
      <c r="AK722" s="156"/>
      <c r="AL722" s="203" t="str">
        <f>IF(COUNTIF(Dropdowns!$K$2:$K$7,Input!S721)&gt;0,"",IF(Input!S721="","","Invalid Type"))</f>
        <v/>
      </c>
      <c r="AN722" s="204" t="str">
        <f>IF(Input!C721="","",IF(ISNUMBER(VALUE(Input!C721)),"","Needs to be a number."))</f>
        <v/>
      </c>
      <c r="AO722" s="205" t="str">
        <f>IF(Input!E721="","",IF(ISNUMBER(VALUE(Input!E721)),"","Needs to be a number."))</f>
        <v/>
      </c>
      <c r="AP722" s="205" t="str">
        <f>IF(Input!N721="","",IF(ISNUMBER(VALUE(Input!N721)),"","Needs to be a number."))</f>
        <v/>
      </c>
      <c r="AQ722" s="205" t="str">
        <f>IF(Input!O721="","",IF(ISNUMBER(VALUE(Input!O721)),"","Needs to be a number."))</f>
        <v/>
      </c>
      <c r="AR722" s="205" t="str">
        <f>IF(Input!V721="","",IF(ISNUMBER(VALUE(Input!V721)),"","Needs to be a number."))</f>
        <v/>
      </c>
      <c r="AS722" s="205" t="str">
        <f>IF(Input!W721="","",IF(ISNUMBER(VALUE(Input!W721)),"","Needs to be a number."))</f>
        <v/>
      </c>
      <c r="AT722" s="205" t="str">
        <f>IF(Input!X721="","",IF(ISNUMBER(VALUE(Input!X721)),"","Needs to be a number."))</f>
        <v/>
      </c>
      <c r="AU722" s="206" t="str">
        <f>IF(Input!Y721="","",IF(ISNUMBER(VALUE(Input!Y721)),"","Needs to be a number."))</f>
        <v/>
      </c>
      <c r="AW722" s="259" t="str">
        <f>IF(OR(VALUE(Input!C721)&lt;0,VALUE(Input!C721)&gt;100), "Invalid EEI %","")</f>
        <v/>
      </c>
      <c r="AX722" s="207"/>
      <c r="AY722" s="278" t="str">
        <f>IF(Input!E721="","",IF(VALUE(Input!E721)=0,"Do not enter 0.",""))</f>
        <v/>
      </c>
    </row>
    <row r="723" spans="2:51" x14ac:dyDescent="0.3">
      <c r="B723" s="188" t="str">
        <f>Input!A722</f>
        <v/>
      </c>
      <c r="C723" s="189" t="str">
        <f>IF(ISERROR(IF(AND(Input!$A722="",SUMPRODUCT(--(LEN(Input!$A723:'Input'!$A$1006)&gt;0))&lt;&gt;0),"Row is skipped.",IF(AND(Input!$A722="",Input!$A723=""),"", IF(Input!B722="","Data is missing.","")))),"",IF(AND(Input!$A722="",SUMPRODUCT(--(LEN(Input!$A723:'Input'!$A$1006)&gt;0))&lt;&gt;0),"Row is skipped.",IF(AND(Input!$A722="",Input!$A723=""),"", IF(Input!B722="","Data is missing.",""))))</f>
        <v/>
      </c>
      <c r="D723" s="189" t="str">
        <f>IF(ISERROR(IF(AND(Input!$A722="",SUMPRODUCT(--(LEN(Input!$A723:'Input'!$A$1006)&gt;0))&lt;&gt;0),"Row is skipped.",IF(AND(Input!$A722="",Input!$A723=""),"", IF(Input!C722="","Data is missing.","")))),"",IF(AND(Input!$A722="",SUMPRODUCT(--(LEN(Input!$A723:'Input'!$A$1006)&gt;0))&lt;&gt;0),"Row is skipped.",IF(AND(Input!$A722="",Input!$A723=""),"", IF(Input!C722="","Data is missing.",""))))</f>
        <v/>
      </c>
      <c r="E723" s="189" t="str">
        <f>IF(ISERROR(IF(AND(Input!$A722="",SUMPRODUCT(--(LEN(Input!$A723:'Input'!$A$1006)&gt;0))&lt;&gt;0),"Row is skipped.",IF(AND(Input!$A722="",Input!$A723=""),"", IF(Input!D722="","Data is missing.","")))),"",IF(AND(Input!$A722="",SUMPRODUCT(--(LEN(Input!$A723:'Input'!$A$1006)&gt;0))&lt;&gt;0),"Row is skipped.",IF(AND(Input!$A722="",Input!$A723=""),"", IF(Input!D722="","Data is missing.",""))))</f>
        <v/>
      </c>
      <c r="F723" s="189" t="str">
        <f>IF(ISERROR(IF(AND(Input!$A722="",SUMPRODUCT(--(LEN(Input!$A723:'Input'!$A$1006)&gt;0))&lt;&gt;0),"Row is skipped.",IF(AND(Input!$A722="",Input!$A723=""),"", IF(Input!E722="","Data is missing.","")))),"",IF(AND(Input!$A722="",SUMPRODUCT(--(LEN(Input!$A723:'Input'!$A$1006)&gt;0))&lt;&gt;0),"Row is skipped.",IF(AND(Input!$A722="",Input!$A723=""),"", IF(Input!E722="","Data is missing.",""))))</f>
        <v/>
      </c>
      <c r="G723" s="189" t="str">
        <f>IF(ISERROR(IF(AND(Input!$A722="",SUMPRODUCT(--(LEN(Input!$A723:'Input'!$A$1006)&gt;0))&lt;&gt;0),"Row is skipped.",IF(AND(Input!$A722="",Input!$A723=""),"", IF(Input!F722="","Data is missing.","")))),"",IF(AND(Input!$A722="",SUMPRODUCT(--(LEN(Input!$A723:'Input'!$A$1006)&gt;0))&lt;&gt;0),"Row is skipped.",IF(AND(Input!$A722="",Input!$A723=""),"", IF(Input!F722="","Data is missing.",""))))</f>
        <v/>
      </c>
      <c r="H723" s="190" t="str">
        <f>IF(ISERROR(IF(AND(Input!$A722="",SUMPRODUCT(--(LEN(Input!$A723:'Input'!$A$1006)&gt;0))&lt;&gt;0),"Row is skipped.",IF(AND(Input!$A722="",Input!$A723=""),"", IF(Input!G722="","Data is missing.","")))),"",IF(AND(Input!$A722="",SUMPRODUCT(--(LEN(Input!$A723:'Input'!$A$1006)&gt;0))&lt;&gt;0),"Row is skipped.",IF(AND(Input!$A722="",Input!$A723=""),"", IF(Input!G722="","Data is missing.",""))))</f>
        <v/>
      </c>
      <c r="I723" s="156"/>
      <c r="J723" s="191" t="str">
        <f>IFERROR(VLOOKUP(VLOOKUP(Input!$D722,'Measure List'!$A:$AN,40,FALSE),UIR!$A$1:$Q$27,17,FALSE),"")</f>
        <v/>
      </c>
      <c r="K723" s="192" t="str">
        <f>IFERROR(VLOOKUP(Input!$D722,'Measure List'!$A:$AN,40,FALSE),"")</f>
        <v/>
      </c>
      <c r="L723" s="156"/>
      <c r="M723" s="193" t="str">
        <f>IF(B723="","",IF(AND(Input!H722="",IFERROR(VLOOKUP(K723,UIR!$A$2:$P$21,2,FALSE),"")&lt;&gt;""),"Data is Missing.",""))</f>
        <v/>
      </c>
      <c r="N723" s="194" t="str">
        <f>IF(B723="","",IF(AND(Input!I722="",IFERROR(VLOOKUP(K723,UIR!$A$2:$P$21,3,FALSE),"")&lt;&gt;""),"Data is Missing.",""))</f>
        <v/>
      </c>
      <c r="O723" s="194" t="str">
        <f>IF(B723="","",IF(AND(Input!J722="",IFERROR(VLOOKUP(K723,UIR!$A$2:$P$21,4,FALSE),"")&lt;&gt;""),"Data is Missing.",""))</f>
        <v/>
      </c>
      <c r="P723" s="194" t="str">
        <f>IF(B723="","",IF(AND(Input!K722="",IFERROR(VLOOKUP(K723,UIR!$A$2:$P$21,5,FALSE),"")&lt;&gt;""),"Data is Missing.",""))</f>
        <v/>
      </c>
      <c r="Q723" s="194" t="str">
        <f>IF(B723="","",IF(AND(Input!L722="",IFERROR(VLOOKUP(K723,UIR!$A$2:$P$21,6,FALSE),"")&lt;&gt;""),"Data is Missing.",""))</f>
        <v/>
      </c>
      <c r="R723" s="194" t="str">
        <f>IF(B723="","",IF(AND(Input!M722="",IFERROR(VLOOKUP(K723,UIR!$A$2:$P$21,7,FALSE),"")&lt;&gt;""),"Data is Missing.",""))</f>
        <v/>
      </c>
      <c r="S723" s="194" t="str">
        <f>IF(B723="","",IF(AND(Input!P722="",IFERROR(VLOOKUP(K723,UIR!$A$2:$P$21,8,FALSE),"")&lt;&gt;""),"Data is Missing.",""))</f>
        <v/>
      </c>
      <c r="T723" s="194" t="str">
        <f>IF(B723="","",IF(AND(Input!Q722="",IFERROR(VLOOKUP(K723,UIR!$A$2:$P$21,9,FALSE),"")&lt;&gt;""),"Data is Missing.",""))</f>
        <v/>
      </c>
      <c r="U723" s="194"/>
      <c r="V723" s="194" t="str">
        <f>IF(B723="","",IF(AND(Input!S722="",IFERROR(VLOOKUP(K723,UIR!$A$2:$P$21,11,FALSE),"")&lt;&gt;""),"Data is Missing.",""))</f>
        <v/>
      </c>
      <c r="W723" s="194" t="str">
        <f>IF(B723="","",IF(AND(Input!T722="",IFERROR(VLOOKUP(K723,UIR!$A$2:$P$21,12,FALSE),"")&lt;&gt;""),"Data is Missing.",""))</f>
        <v/>
      </c>
      <c r="X723" s="194" t="str">
        <f>IF(B723="","",IF(AND(Input!V722="",IFERROR(VLOOKUP(K723,UIR!$A$2:$P$21,13,FALSE),"")&lt;&gt;""),"Data is Missing.",""))</f>
        <v/>
      </c>
      <c r="Y723" s="194" t="str">
        <f>IF(B723="","",IF(AND(Input!W722="",IFERROR(VLOOKUP(K723,UIR!$A$2:$P$21,14,FALSE),"")&lt;&gt;""),"Data is Missing.",""))</f>
        <v/>
      </c>
      <c r="Z723" s="194" t="str">
        <f>IF(B723="","",IF(AND(Input!X722="",IFERROR(VLOOKUP(K723,UIR!$A$2:$P$21,15,FALSE),"")&lt;&gt;""),"Data is Missing.",""))</f>
        <v/>
      </c>
      <c r="AA723" s="195" t="str">
        <f>IF(B723="","",IF(AND(Input!Y722="",IFERROR(VLOOKUP(K723,UIR!$A$2:$P$21,16,FALSE),"")&lt;&gt;""),"Data is Missing.",""))</f>
        <v/>
      </c>
      <c r="AC723" s="202" t="str">
        <f>IF(ISERROR(IF(Input!D722="","",IF(ISERROR(VLOOKUP(Input!D722,'Measure List'!$A$2:$A$30000,1,0)),"Invalid RefNo",""))),"",IF(Input!D722="","",IF(ISERROR(VLOOKUP(Input!D722,'Measure List'!$A$2:$A$30000,1,0)),"Invalid RefNo","")))</f>
        <v/>
      </c>
      <c r="AD723" s="156"/>
      <c r="AE723" s="156"/>
      <c r="AF723" s="156"/>
      <c r="AG723" s="156"/>
      <c r="AH723" s="156"/>
      <c r="AI723" s="156"/>
      <c r="AJ723" s="156"/>
      <c r="AK723" s="156"/>
      <c r="AL723" s="203" t="str">
        <f>IF(COUNTIF(Dropdowns!$K$2:$K$7,Input!S722)&gt;0,"",IF(Input!S722="","","Invalid Type"))</f>
        <v/>
      </c>
      <c r="AN723" s="204" t="str">
        <f>IF(Input!C722="","",IF(ISNUMBER(VALUE(Input!C722)),"","Needs to be a number."))</f>
        <v/>
      </c>
      <c r="AO723" s="205" t="str">
        <f>IF(Input!E722="","",IF(ISNUMBER(VALUE(Input!E722)),"","Needs to be a number."))</f>
        <v/>
      </c>
      <c r="AP723" s="205" t="str">
        <f>IF(Input!N722="","",IF(ISNUMBER(VALUE(Input!N722)),"","Needs to be a number."))</f>
        <v/>
      </c>
      <c r="AQ723" s="205" t="str">
        <f>IF(Input!O722="","",IF(ISNUMBER(VALUE(Input!O722)),"","Needs to be a number."))</f>
        <v/>
      </c>
      <c r="AR723" s="205" t="str">
        <f>IF(Input!V722="","",IF(ISNUMBER(VALUE(Input!V722)),"","Needs to be a number."))</f>
        <v/>
      </c>
      <c r="AS723" s="205" t="str">
        <f>IF(Input!W722="","",IF(ISNUMBER(VALUE(Input!W722)),"","Needs to be a number."))</f>
        <v/>
      </c>
      <c r="AT723" s="205" t="str">
        <f>IF(Input!X722="","",IF(ISNUMBER(VALUE(Input!X722)),"","Needs to be a number."))</f>
        <v/>
      </c>
      <c r="AU723" s="206" t="str">
        <f>IF(Input!Y722="","",IF(ISNUMBER(VALUE(Input!Y722)),"","Needs to be a number."))</f>
        <v/>
      </c>
      <c r="AW723" s="259" t="str">
        <f>IF(OR(VALUE(Input!C722)&lt;0,VALUE(Input!C722)&gt;100), "Invalid EEI %","")</f>
        <v/>
      </c>
      <c r="AX723" s="207"/>
      <c r="AY723" s="278" t="str">
        <f>IF(Input!E722="","",IF(VALUE(Input!E722)=0,"Do not enter 0.",""))</f>
        <v/>
      </c>
    </row>
    <row r="724" spans="2:51" x14ac:dyDescent="0.3">
      <c r="B724" s="188" t="str">
        <f>Input!A723</f>
        <v/>
      </c>
      <c r="C724" s="189" t="str">
        <f>IF(ISERROR(IF(AND(Input!$A723="",SUMPRODUCT(--(LEN(Input!$A724:'Input'!$A$1006)&gt;0))&lt;&gt;0),"Row is skipped.",IF(AND(Input!$A723="",Input!$A724=""),"", IF(Input!B723="","Data is missing.","")))),"",IF(AND(Input!$A723="",SUMPRODUCT(--(LEN(Input!$A724:'Input'!$A$1006)&gt;0))&lt;&gt;0),"Row is skipped.",IF(AND(Input!$A723="",Input!$A724=""),"", IF(Input!B723="","Data is missing.",""))))</f>
        <v/>
      </c>
      <c r="D724" s="189" t="str">
        <f>IF(ISERROR(IF(AND(Input!$A723="",SUMPRODUCT(--(LEN(Input!$A724:'Input'!$A$1006)&gt;0))&lt;&gt;0),"Row is skipped.",IF(AND(Input!$A723="",Input!$A724=""),"", IF(Input!C723="","Data is missing.","")))),"",IF(AND(Input!$A723="",SUMPRODUCT(--(LEN(Input!$A724:'Input'!$A$1006)&gt;0))&lt;&gt;0),"Row is skipped.",IF(AND(Input!$A723="",Input!$A724=""),"", IF(Input!C723="","Data is missing.",""))))</f>
        <v/>
      </c>
      <c r="E724" s="189" t="str">
        <f>IF(ISERROR(IF(AND(Input!$A723="",SUMPRODUCT(--(LEN(Input!$A724:'Input'!$A$1006)&gt;0))&lt;&gt;0),"Row is skipped.",IF(AND(Input!$A723="",Input!$A724=""),"", IF(Input!D723="","Data is missing.","")))),"",IF(AND(Input!$A723="",SUMPRODUCT(--(LEN(Input!$A724:'Input'!$A$1006)&gt;0))&lt;&gt;0),"Row is skipped.",IF(AND(Input!$A723="",Input!$A724=""),"", IF(Input!D723="","Data is missing.",""))))</f>
        <v/>
      </c>
      <c r="F724" s="189" t="str">
        <f>IF(ISERROR(IF(AND(Input!$A723="",SUMPRODUCT(--(LEN(Input!$A724:'Input'!$A$1006)&gt;0))&lt;&gt;0),"Row is skipped.",IF(AND(Input!$A723="",Input!$A724=""),"", IF(Input!E723="","Data is missing.","")))),"",IF(AND(Input!$A723="",SUMPRODUCT(--(LEN(Input!$A724:'Input'!$A$1006)&gt;0))&lt;&gt;0),"Row is skipped.",IF(AND(Input!$A723="",Input!$A724=""),"", IF(Input!E723="","Data is missing.",""))))</f>
        <v/>
      </c>
      <c r="G724" s="189" t="str">
        <f>IF(ISERROR(IF(AND(Input!$A723="",SUMPRODUCT(--(LEN(Input!$A724:'Input'!$A$1006)&gt;0))&lt;&gt;0),"Row is skipped.",IF(AND(Input!$A723="",Input!$A724=""),"", IF(Input!F723="","Data is missing.","")))),"",IF(AND(Input!$A723="",SUMPRODUCT(--(LEN(Input!$A724:'Input'!$A$1006)&gt;0))&lt;&gt;0),"Row is skipped.",IF(AND(Input!$A723="",Input!$A724=""),"", IF(Input!F723="","Data is missing.",""))))</f>
        <v/>
      </c>
      <c r="H724" s="190" t="str">
        <f>IF(ISERROR(IF(AND(Input!$A723="",SUMPRODUCT(--(LEN(Input!$A724:'Input'!$A$1006)&gt;0))&lt;&gt;0),"Row is skipped.",IF(AND(Input!$A723="",Input!$A724=""),"", IF(Input!G723="","Data is missing.","")))),"",IF(AND(Input!$A723="",SUMPRODUCT(--(LEN(Input!$A724:'Input'!$A$1006)&gt;0))&lt;&gt;0),"Row is skipped.",IF(AND(Input!$A723="",Input!$A724=""),"", IF(Input!G723="","Data is missing.",""))))</f>
        <v/>
      </c>
      <c r="I724" s="156"/>
      <c r="J724" s="191" t="str">
        <f>IFERROR(VLOOKUP(VLOOKUP(Input!$D723,'Measure List'!$A:$AN,40,FALSE),UIR!$A$1:$Q$27,17,FALSE),"")</f>
        <v/>
      </c>
      <c r="K724" s="192" t="str">
        <f>IFERROR(VLOOKUP(Input!$D723,'Measure List'!$A:$AN,40,FALSE),"")</f>
        <v/>
      </c>
      <c r="L724" s="156"/>
      <c r="M724" s="193" t="str">
        <f>IF(B724="","",IF(AND(Input!H723="",IFERROR(VLOOKUP(K724,UIR!$A$2:$P$21,2,FALSE),"")&lt;&gt;""),"Data is Missing.",""))</f>
        <v/>
      </c>
      <c r="N724" s="194" t="str">
        <f>IF(B724="","",IF(AND(Input!I723="",IFERROR(VLOOKUP(K724,UIR!$A$2:$P$21,3,FALSE),"")&lt;&gt;""),"Data is Missing.",""))</f>
        <v/>
      </c>
      <c r="O724" s="194" t="str">
        <f>IF(B724="","",IF(AND(Input!J723="",IFERROR(VLOOKUP(K724,UIR!$A$2:$P$21,4,FALSE),"")&lt;&gt;""),"Data is Missing.",""))</f>
        <v/>
      </c>
      <c r="P724" s="194" t="str">
        <f>IF(B724="","",IF(AND(Input!K723="",IFERROR(VLOOKUP(K724,UIR!$A$2:$P$21,5,FALSE),"")&lt;&gt;""),"Data is Missing.",""))</f>
        <v/>
      </c>
      <c r="Q724" s="194" t="str">
        <f>IF(B724="","",IF(AND(Input!L723="",IFERROR(VLOOKUP(K724,UIR!$A$2:$P$21,6,FALSE),"")&lt;&gt;""),"Data is Missing.",""))</f>
        <v/>
      </c>
      <c r="R724" s="194" t="str">
        <f>IF(B724="","",IF(AND(Input!M723="",IFERROR(VLOOKUP(K724,UIR!$A$2:$P$21,7,FALSE),"")&lt;&gt;""),"Data is Missing.",""))</f>
        <v/>
      </c>
      <c r="S724" s="194" t="str">
        <f>IF(B724="","",IF(AND(Input!P723="",IFERROR(VLOOKUP(K724,UIR!$A$2:$P$21,8,FALSE),"")&lt;&gt;""),"Data is Missing.",""))</f>
        <v/>
      </c>
      <c r="T724" s="194" t="str">
        <f>IF(B724="","",IF(AND(Input!Q723="",IFERROR(VLOOKUP(K724,UIR!$A$2:$P$21,9,FALSE),"")&lt;&gt;""),"Data is Missing.",""))</f>
        <v/>
      </c>
      <c r="U724" s="194"/>
      <c r="V724" s="194" t="str">
        <f>IF(B724="","",IF(AND(Input!S723="",IFERROR(VLOOKUP(K724,UIR!$A$2:$P$21,11,FALSE),"")&lt;&gt;""),"Data is Missing.",""))</f>
        <v/>
      </c>
      <c r="W724" s="194" t="str">
        <f>IF(B724="","",IF(AND(Input!T723="",IFERROR(VLOOKUP(K724,UIR!$A$2:$P$21,12,FALSE),"")&lt;&gt;""),"Data is Missing.",""))</f>
        <v/>
      </c>
      <c r="X724" s="194" t="str">
        <f>IF(B724="","",IF(AND(Input!V723="",IFERROR(VLOOKUP(K724,UIR!$A$2:$P$21,13,FALSE),"")&lt;&gt;""),"Data is Missing.",""))</f>
        <v/>
      </c>
      <c r="Y724" s="194" t="str">
        <f>IF(B724="","",IF(AND(Input!W723="",IFERROR(VLOOKUP(K724,UIR!$A$2:$P$21,14,FALSE),"")&lt;&gt;""),"Data is Missing.",""))</f>
        <v/>
      </c>
      <c r="Z724" s="194" t="str">
        <f>IF(B724="","",IF(AND(Input!X723="",IFERROR(VLOOKUP(K724,UIR!$A$2:$P$21,15,FALSE),"")&lt;&gt;""),"Data is Missing.",""))</f>
        <v/>
      </c>
      <c r="AA724" s="195" t="str">
        <f>IF(B724="","",IF(AND(Input!Y723="",IFERROR(VLOOKUP(K724,UIR!$A$2:$P$21,16,FALSE),"")&lt;&gt;""),"Data is Missing.",""))</f>
        <v/>
      </c>
      <c r="AC724" s="202" t="str">
        <f>IF(ISERROR(IF(Input!D723="","",IF(ISERROR(VLOOKUP(Input!D723,'Measure List'!$A$2:$A$30000,1,0)),"Invalid RefNo",""))),"",IF(Input!D723="","",IF(ISERROR(VLOOKUP(Input!D723,'Measure List'!$A$2:$A$30000,1,0)),"Invalid RefNo","")))</f>
        <v/>
      </c>
      <c r="AD724" s="156"/>
      <c r="AE724" s="156"/>
      <c r="AF724" s="156"/>
      <c r="AG724" s="156"/>
      <c r="AH724" s="156"/>
      <c r="AI724" s="156"/>
      <c r="AJ724" s="156"/>
      <c r="AK724" s="156"/>
      <c r="AL724" s="203" t="str">
        <f>IF(COUNTIF(Dropdowns!$K$2:$K$7,Input!S723)&gt;0,"",IF(Input!S723="","","Invalid Type"))</f>
        <v/>
      </c>
      <c r="AN724" s="204" t="str">
        <f>IF(Input!C723="","",IF(ISNUMBER(VALUE(Input!C723)),"","Needs to be a number."))</f>
        <v/>
      </c>
      <c r="AO724" s="205" t="str">
        <f>IF(Input!E723="","",IF(ISNUMBER(VALUE(Input!E723)),"","Needs to be a number."))</f>
        <v/>
      </c>
      <c r="AP724" s="205" t="str">
        <f>IF(Input!N723="","",IF(ISNUMBER(VALUE(Input!N723)),"","Needs to be a number."))</f>
        <v/>
      </c>
      <c r="AQ724" s="205" t="str">
        <f>IF(Input!O723="","",IF(ISNUMBER(VALUE(Input!O723)),"","Needs to be a number."))</f>
        <v/>
      </c>
      <c r="AR724" s="205" t="str">
        <f>IF(Input!V723="","",IF(ISNUMBER(VALUE(Input!V723)),"","Needs to be a number."))</f>
        <v/>
      </c>
      <c r="AS724" s="205" t="str">
        <f>IF(Input!W723="","",IF(ISNUMBER(VALUE(Input!W723)),"","Needs to be a number."))</f>
        <v/>
      </c>
      <c r="AT724" s="205" t="str">
        <f>IF(Input!X723="","",IF(ISNUMBER(VALUE(Input!X723)),"","Needs to be a number."))</f>
        <v/>
      </c>
      <c r="AU724" s="206" t="str">
        <f>IF(Input!Y723="","",IF(ISNUMBER(VALUE(Input!Y723)),"","Needs to be a number."))</f>
        <v/>
      </c>
      <c r="AW724" s="259" t="str">
        <f>IF(OR(VALUE(Input!C723)&lt;0,VALUE(Input!C723)&gt;100), "Invalid EEI %","")</f>
        <v/>
      </c>
      <c r="AX724" s="207"/>
      <c r="AY724" s="278" t="str">
        <f>IF(Input!E723="","",IF(VALUE(Input!E723)=0,"Do not enter 0.",""))</f>
        <v/>
      </c>
    </row>
    <row r="725" spans="2:51" x14ac:dyDescent="0.3">
      <c r="B725" s="188" t="str">
        <f>Input!A724</f>
        <v/>
      </c>
      <c r="C725" s="189" t="str">
        <f>IF(ISERROR(IF(AND(Input!$A724="",SUMPRODUCT(--(LEN(Input!$A725:'Input'!$A$1006)&gt;0))&lt;&gt;0),"Row is skipped.",IF(AND(Input!$A724="",Input!$A725=""),"", IF(Input!B724="","Data is missing.","")))),"",IF(AND(Input!$A724="",SUMPRODUCT(--(LEN(Input!$A725:'Input'!$A$1006)&gt;0))&lt;&gt;0),"Row is skipped.",IF(AND(Input!$A724="",Input!$A725=""),"", IF(Input!B724="","Data is missing.",""))))</f>
        <v/>
      </c>
      <c r="D725" s="189" t="str">
        <f>IF(ISERROR(IF(AND(Input!$A724="",SUMPRODUCT(--(LEN(Input!$A725:'Input'!$A$1006)&gt;0))&lt;&gt;0),"Row is skipped.",IF(AND(Input!$A724="",Input!$A725=""),"", IF(Input!C724="","Data is missing.","")))),"",IF(AND(Input!$A724="",SUMPRODUCT(--(LEN(Input!$A725:'Input'!$A$1006)&gt;0))&lt;&gt;0),"Row is skipped.",IF(AND(Input!$A724="",Input!$A725=""),"", IF(Input!C724="","Data is missing.",""))))</f>
        <v/>
      </c>
      <c r="E725" s="189" t="str">
        <f>IF(ISERROR(IF(AND(Input!$A724="",SUMPRODUCT(--(LEN(Input!$A725:'Input'!$A$1006)&gt;0))&lt;&gt;0),"Row is skipped.",IF(AND(Input!$A724="",Input!$A725=""),"", IF(Input!D724="","Data is missing.","")))),"",IF(AND(Input!$A724="",SUMPRODUCT(--(LEN(Input!$A725:'Input'!$A$1006)&gt;0))&lt;&gt;0),"Row is skipped.",IF(AND(Input!$A724="",Input!$A725=""),"", IF(Input!D724="","Data is missing.",""))))</f>
        <v/>
      </c>
      <c r="F725" s="189" t="str">
        <f>IF(ISERROR(IF(AND(Input!$A724="",SUMPRODUCT(--(LEN(Input!$A725:'Input'!$A$1006)&gt;0))&lt;&gt;0),"Row is skipped.",IF(AND(Input!$A724="",Input!$A725=""),"", IF(Input!E724="","Data is missing.","")))),"",IF(AND(Input!$A724="",SUMPRODUCT(--(LEN(Input!$A725:'Input'!$A$1006)&gt;0))&lt;&gt;0),"Row is skipped.",IF(AND(Input!$A724="",Input!$A725=""),"", IF(Input!E724="","Data is missing.",""))))</f>
        <v/>
      </c>
      <c r="G725" s="189" t="str">
        <f>IF(ISERROR(IF(AND(Input!$A724="",SUMPRODUCT(--(LEN(Input!$A725:'Input'!$A$1006)&gt;0))&lt;&gt;0),"Row is skipped.",IF(AND(Input!$A724="",Input!$A725=""),"", IF(Input!F724="","Data is missing.","")))),"",IF(AND(Input!$A724="",SUMPRODUCT(--(LEN(Input!$A725:'Input'!$A$1006)&gt;0))&lt;&gt;0),"Row is skipped.",IF(AND(Input!$A724="",Input!$A725=""),"", IF(Input!F724="","Data is missing.",""))))</f>
        <v/>
      </c>
      <c r="H725" s="190" t="str">
        <f>IF(ISERROR(IF(AND(Input!$A724="",SUMPRODUCT(--(LEN(Input!$A725:'Input'!$A$1006)&gt;0))&lt;&gt;0),"Row is skipped.",IF(AND(Input!$A724="",Input!$A725=""),"", IF(Input!G724="","Data is missing.","")))),"",IF(AND(Input!$A724="",SUMPRODUCT(--(LEN(Input!$A725:'Input'!$A$1006)&gt;0))&lt;&gt;0),"Row is skipped.",IF(AND(Input!$A724="",Input!$A725=""),"", IF(Input!G724="","Data is missing.",""))))</f>
        <v/>
      </c>
      <c r="I725" s="156"/>
      <c r="J725" s="191" t="str">
        <f>IFERROR(VLOOKUP(VLOOKUP(Input!$D724,'Measure List'!$A:$AN,40,FALSE),UIR!$A$1:$Q$27,17,FALSE),"")</f>
        <v/>
      </c>
      <c r="K725" s="192" t="str">
        <f>IFERROR(VLOOKUP(Input!$D724,'Measure List'!$A:$AN,40,FALSE),"")</f>
        <v/>
      </c>
      <c r="L725" s="156"/>
      <c r="M725" s="193" t="str">
        <f>IF(B725="","",IF(AND(Input!H724="",IFERROR(VLOOKUP(K725,UIR!$A$2:$P$21,2,FALSE),"")&lt;&gt;""),"Data is Missing.",""))</f>
        <v/>
      </c>
      <c r="N725" s="194" t="str">
        <f>IF(B725="","",IF(AND(Input!I724="",IFERROR(VLOOKUP(K725,UIR!$A$2:$P$21,3,FALSE),"")&lt;&gt;""),"Data is Missing.",""))</f>
        <v/>
      </c>
      <c r="O725" s="194" t="str">
        <f>IF(B725="","",IF(AND(Input!J724="",IFERROR(VLOOKUP(K725,UIR!$A$2:$P$21,4,FALSE),"")&lt;&gt;""),"Data is Missing.",""))</f>
        <v/>
      </c>
      <c r="P725" s="194" t="str">
        <f>IF(B725="","",IF(AND(Input!K724="",IFERROR(VLOOKUP(K725,UIR!$A$2:$P$21,5,FALSE),"")&lt;&gt;""),"Data is Missing.",""))</f>
        <v/>
      </c>
      <c r="Q725" s="194" t="str">
        <f>IF(B725="","",IF(AND(Input!L724="",IFERROR(VLOOKUP(K725,UIR!$A$2:$P$21,6,FALSE),"")&lt;&gt;""),"Data is Missing.",""))</f>
        <v/>
      </c>
      <c r="R725" s="194" t="str">
        <f>IF(B725="","",IF(AND(Input!M724="",IFERROR(VLOOKUP(K725,UIR!$A$2:$P$21,7,FALSE),"")&lt;&gt;""),"Data is Missing.",""))</f>
        <v/>
      </c>
      <c r="S725" s="194" t="str">
        <f>IF(B725="","",IF(AND(Input!P724="",IFERROR(VLOOKUP(K725,UIR!$A$2:$P$21,8,FALSE),"")&lt;&gt;""),"Data is Missing.",""))</f>
        <v/>
      </c>
      <c r="T725" s="194" t="str">
        <f>IF(B725="","",IF(AND(Input!Q724="",IFERROR(VLOOKUP(K725,UIR!$A$2:$P$21,9,FALSE),"")&lt;&gt;""),"Data is Missing.",""))</f>
        <v/>
      </c>
      <c r="U725" s="194"/>
      <c r="V725" s="194" t="str">
        <f>IF(B725="","",IF(AND(Input!S724="",IFERROR(VLOOKUP(K725,UIR!$A$2:$P$21,11,FALSE),"")&lt;&gt;""),"Data is Missing.",""))</f>
        <v/>
      </c>
      <c r="W725" s="194" t="str">
        <f>IF(B725="","",IF(AND(Input!T724="",IFERROR(VLOOKUP(K725,UIR!$A$2:$P$21,12,FALSE),"")&lt;&gt;""),"Data is Missing.",""))</f>
        <v/>
      </c>
      <c r="X725" s="194" t="str">
        <f>IF(B725="","",IF(AND(Input!V724="",IFERROR(VLOOKUP(K725,UIR!$A$2:$P$21,13,FALSE),"")&lt;&gt;""),"Data is Missing.",""))</f>
        <v/>
      </c>
      <c r="Y725" s="194" t="str">
        <f>IF(B725="","",IF(AND(Input!W724="",IFERROR(VLOOKUP(K725,UIR!$A$2:$P$21,14,FALSE),"")&lt;&gt;""),"Data is Missing.",""))</f>
        <v/>
      </c>
      <c r="Z725" s="194" t="str">
        <f>IF(B725="","",IF(AND(Input!X724="",IFERROR(VLOOKUP(K725,UIR!$A$2:$P$21,15,FALSE),"")&lt;&gt;""),"Data is Missing.",""))</f>
        <v/>
      </c>
      <c r="AA725" s="195" t="str">
        <f>IF(B725="","",IF(AND(Input!Y724="",IFERROR(VLOOKUP(K725,UIR!$A$2:$P$21,16,FALSE),"")&lt;&gt;""),"Data is Missing.",""))</f>
        <v/>
      </c>
      <c r="AC725" s="202" t="str">
        <f>IF(ISERROR(IF(Input!D724="","",IF(ISERROR(VLOOKUP(Input!D724,'Measure List'!$A$2:$A$30000,1,0)),"Invalid RefNo",""))),"",IF(Input!D724="","",IF(ISERROR(VLOOKUP(Input!D724,'Measure List'!$A$2:$A$30000,1,0)),"Invalid RefNo","")))</f>
        <v/>
      </c>
      <c r="AD725" s="156"/>
      <c r="AE725" s="156"/>
      <c r="AF725" s="156"/>
      <c r="AG725" s="156"/>
      <c r="AH725" s="156"/>
      <c r="AI725" s="156"/>
      <c r="AJ725" s="156"/>
      <c r="AK725" s="156"/>
      <c r="AL725" s="203" t="str">
        <f>IF(COUNTIF(Dropdowns!$K$2:$K$7,Input!S724)&gt;0,"",IF(Input!S724="","","Invalid Type"))</f>
        <v/>
      </c>
      <c r="AN725" s="204" t="str">
        <f>IF(Input!C724="","",IF(ISNUMBER(VALUE(Input!C724)),"","Needs to be a number."))</f>
        <v/>
      </c>
      <c r="AO725" s="205" t="str">
        <f>IF(Input!E724="","",IF(ISNUMBER(VALUE(Input!E724)),"","Needs to be a number."))</f>
        <v/>
      </c>
      <c r="AP725" s="205" t="str">
        <f>IF(Input!N724="","",IF(ISNUMBER(VALUE(Input!N724)),"","Needs to be a number."))</f>
        <v/>
      </c>
      <c r="AQ725" s="205" t="str">
        <f>IF(Input!O724="","",IF(ISNUMBER(VALUE(Input!O724)),"","Needs to be a number."))</f>
        <v/>
      </c>
      <c r="AR725" s="205" t="str">
        <f>IF(Input!V724="","",IF(ISNUMBER(VALUE(Input!V724)),"","Needs to be a number."))</f>
        <v/>
      </c>
      <c r="AS725" s="205" t="str">
        <f>IF(Input!W724="","",IF(ISNUMBER(VALUE(Input!W724)),"","Needs to be a number."))</f>
        <v/>
      </c>
      <c r="AT725" s="205" t="str">
        <f>IF(Input!X724="","",IF(ISNUMBER(VALUE(Input!X724)),"","Needs to be a number."))</f>
        <v/>
      </c>
      <c r="AU725" s="206" t="str">
        <f>IF(Input!Y724="","",IF(ISNUMBER(VALUE(Input!Y724)),"","Needs to be a number."))</f>
        <v/>
      </c>
      <c r="AW725" s="259" t="str">
        <f>IF(OR(VALUE(Input!C724)&lt;0,VALUE(Input!C724)&gt;100), "Invalid EEI %","")</f>
        <v/>
      </c>
      <c r="AX725" s="207"/>
      <c r="AY725" s="278" t="str">
        <f>IF(Input!E724="","",IF(VALUE(Input!E724)=0,"Do not enter 0.",""))</f>
        <v/>
      </c>
    </row>
    <row r="726" spans="2:51" x14ac:dyDescent="0.3">
      <c r="B726" s="188" t="str">
        <f>Input!A725</f>
        <v/>
      </c>
      <c r="C726" s="189" t="str">
        <f>IF(ISERROR(IF(AND(Input!$A725="",SUMPRODUCT(--(LEN(Input!$A726:'Input'!$A$1006)&gt;0))&lt;&gt;0),"Row is skipped.",IF(AND(Input!$A725="",Input!$A726=""),"", IF(Input!B725="","Data is missing.","")))),"",IF(AND(Input!$A725="",SUMPRODUCT(--(LEN(Input!$A726:'Input'!$A$1006)&gt;0))&lt;&gt;0),"Row is skipped.",IF(AND(Input!$A725="",Input!$A726=""),"", IF(Input!B725="","Data is missing.",""))))</f>
        <v/>
      </c>
      <c r="D726" s="189" t="str">
        <f>IF(ISERROR(IF(AND(Input!$A725="",SUMPRODUCT(--(LEN(Input!$A726:'Input'!$A$1006)&gt;0))&lt;&gt;0),"Row is skipped.",IF(AND(Input!$A725="",Input!$A726=""),"", IF(Input!C725="","Data is missing.","")))),"",IF(AND(Input!$A725="",SUMPRODUCT(--(LEN(Input!$A726:'Input'!$A$1006)&gt;0))&lt;&gt;0),"Row is skipped.",IF(AND(Input!$A725="",Input!$A726=""),"", IF(Input!C725="","Data is missing.",""))))</f>
        <v/>
      </c>
      <c r="E726" s="189" t="str">
        <f>IF(ISERROR(IF(AND(Input!$A725="",SUMPRODUCT(--(LEN(Input!$A726:'Input'!$A$1006)&gt;0))&lt;&gt;0),"Row is skipped.",IF(AND(Input!$A725="",Input!$A726=""),"", IF(Input!D725="","Data is missing.","")))),"",IF(AND(Input!$A725="",SUMPRODUCT(--(LEN(Input!$A726:'Input'!$A$1006)&gt;0))&lt;&gt;0),"Row is skipped.",IF(AND(Input!$A725="",Input!$A726=""),"", IF(Input!D725="","Data is missing.",""))))</f>
        <v/>
      </c>
      <c r="F726" s="189" t="str">
        <f>IF(ISERROR(IF(AND(Input!$A725="",SUMPRODUCT(--(LEN(Input!$A726:'Input'!$A$1006)&gt;0))&lt;&gt;0),"Row is skipped.",IF(AND(Input!$A725="",Input!$A726=""),"", IF(Input!E725="","Data is missing.","")))),"",IF(AND(Input!$A725="",SUMPRODUCT(--(LEN(Input!$A726:'Input'!$A$1006)&gt;0))&lt;&gt;0),"Row is skipped.",IF(AND(Input!$A725="",Input!$A726=""),"", IF(Input!E725="","Data is missing.",""))))</f>
        <v/>
      </c>
      <c r="G726" s="189" t="str">
        <f>IF(ISERROR(IF(AND(Input!$A725="",SUMPRODUCT(--(LEN(Input!$A726:'Input'!$A$1006)&gt;0))&lt;&gt;0),"Row is skipped.",IF(AND(Input!$A725="",Input!$A726=""),"", IF(Input!F725="","Data is missing.","")))),"",IF(AND(Input!$A725="",SUMPRODUCT(--(LEN(Input!$A726:'Input'!$A$1006)&gt;0))&lt;&gt;0),"Row is skipped.",IF(AND(Input!$A725="",Input!$A726=""),"", IF(Input!F725="","Data is missing.",""))))</f>
        <v/>
      </c>
      <c r="H726" s="190" t="str">
        <f>IF(ISERROR(IF(AND(Input!$A725="",SUMPRODUCT(--(LEN(Input!$A726:'Input'!$A$1006)&gt;0))&lt;&gt;0),"Row is skipped.",IF(AND(Input!$A725="",Input!$A726=""),"", IF(Input!G725="","Data is missing.","")))),"",IF(AND(Input!$A725="",SUMPRODUCT(--(LEN(Input!$A726:'Input'!$A$1006)&gt;0))&lt;&gt;0),"Row is skipped.",IF(AND(Input!$A725="",Input!$A726=""),"", IF(Input!G725="","Data is missing.",""))))</f>
        <v/>
      </c>
      <c r="I726" s="156"/>
      <c r="J726" s="191" t="str">
        <f>IFERROR(VLOOKUP(VLOOKUP(Input!$D725,'Measure List'!$A:$AN,40,FALSE),UIR!$A$1:$Q$27,17,FALSE),"")</f>
        <v/>
      </c>
      <c r="K726" s="192" t="str">
        <f>IFERROR(VLOOKUP(Input!$D725,'Measure List'!$A:$AN,40,FALSE),"")</f>
        <v/>
      </c>
      <c r="L726" s="156"/>
      <c r="M726" s="193" t="str">
        <f>IF(B726="","",IF(AND(Input!H725="",IFERROR(VLOOKUP(K726,UIR!$A$2:$P$21,2,FALSE),"")&lt;&gt;""),"Data is Missing.",""))</f>
        <v/>
      </c>
      <c r="N726" s="194" t="str">
        <f>IF(B726="","",IF(AND(Input!I725="",IFERROR(VLOOKUP(K726,UIR!$A$2:$P$21,3,FALSE),"")&lt;&gt;""),"Data is Missing.",""))</f>
        <v/>
      </c>
      <c r="O726" s="194" t="str">
        <f>IF(B726="","",IF(AND(Input!J725="",IFERROR(VLOOKUP(K726,UIR!$A$2:$P$21,4,FALSE),"")&lt;&gt;""),"Data is Missing.",""))</f>
        <v/>
      </c>
      <c r="P726" s="194" t="str">
        <f>IF(B726="","",IF(AND(Input!K725="",IFERROR(VLOOKUP(K726,UIR!$A$2:$P$21,5,FALSE),"")&lt;&gt;""),"Data is Missing.",""))</f>
        <v/>
      </c>
      <c r="Q726" s="194" t="str">
        <f>IF(B726="","",IF(AND(Input!L725="",IFERROR(VLOOKUP(K726,UIR!$A$2:$P$21,6,FALSE),"")&lt;&gt;""),"Data is Missing.",""))</f>
        <v/>
      </c>
      <c r="R726" s="194" t="str">
        <f>IF(B726="","",IF(AND(Input!M725="",IFERROR(VLOOKUP(K726,UIR!$A$2:$P$21,7,FALSE),"")&lt;&gt;""),"Data is Missing.",""))</f>
        <v/>
      </c>
      <c r="S726" s="194" t="str">
        <f>IF(B726="","",IF(AND(Input!P725="",IFERROR(VLOOKUP(K726,UIR!$A$2:$P$21,8,FALSE),"")&lt;&gt;""),"Data is Missing.",""))</f>
        <v/>
      </c>
      <c r="T726" s="194" t="str">
        <f>IF(B726="","",IF(AND(Input!Q725="",IFERROR(VLOOKUP(K726,UIR!$A$2:$P$21,9,FALSE),"")&lt;&gt;""),"Data is Missing.",""))</f>
        <v/>
      </c>
      <c r="U726" s="194"/>
      <c r="V726" s="194" t="str">
        <f>IF(B726="","",IF(AND(Input!S725="",IFERROR(VLOOKUP(K726,UIR!$A$2:$P$21,11,FALSE),"")&lt;&gt;""),"Data is Missing.",""))</f>
        <v/>
      </c>
      <c r="W726" s="194" t="str">
        <f>IF(B726="","",IF(AND(Input!T725="",IFERROR(VLOOKUP(K726,UIR!$A$2:$P$21,12,FALSE),"")&lt;&gt;""),"Data is Missing.",""))</f>
        <v/>
      </c>
      <c r="X726" s="194" t="str">
        <f>IF(B726="","",IF(AND(Input!V725="",IFERROR(VLOOKUP(K726,UIR!$A$2:$P$21,13,FALSE),"")&lt;&gt;""),"Data is Missing.",""))</f>
        <v/>
      </c>
      <c r="Y726" s="194" t="str">
        <f>IF(B726="","",IF(AND(Input!W725="",IFERROR(VLOOKUP(K726,UIR!$A$2:$P$21,14,FALSE),"")&lt;&gt;""),"Data is Missing.",""))</f>
        <v/>
      </c>
      <c r="Z726" s="194" t="str">
        <f>IF(B726="","",IF(AND(Input!X725="",IFERROR(VLOOKUP(K726,UIR!$A$2:$P$21,15,FALSE),"")&lt;&gt;""),"Data is Missing.",""))</f>
        <v/>
      </c>
      <c r="AA726" s="195" t="str">
        <f>IF(B726="","",IF(AND(Input!Y725="",IFERROR(VLOOKUP(K726,UIR!$A$2:$P$21,16,FALSE),"")&lt;&gt;""),"Data is Missing.",""))</f>
        <v/>
      </c>
      <c r="AC726" s="202" t="str">
        <f>IF(ISERROR(IF(Input!D725="","",IF(ISERROR(VLOOKUP(Input!D725,'Measure List'!$A$2:$A$30000,1,0)),"Invalid RefNo",""))),"",IF(Input!D725="","",IF(ISERROR(VLOOKUP(Input!D725,'Measure List'!$A$2:$A$30000,1,0)),"Invalid RefNo","")))</f>
        <v/>
      </c>
      <c r="AD726" s="156"/>
      <c r="AE726" s="156"/>
      <c r="AF726" s="156"/>
      <c r="AG726" s="156"/>
      <c r="AH726" s="156"/>
      <c r="AI726" s="156"/>
      <c r="AJ726" s="156"/>
      <c r="AK726" s="156"/>
      <c r="AL726" s="203" t="str">
        <f>IF(COUNTIF(Dropdowns!$K$2:$K$7,Input!S725)&gt;0,"",IF(Input!S725="","","Invalid Type"))</f>
        <v/>
      </c>
      <c r="AN726" s="204" t="str">
        <f>IF(Input!C725="","",IF(ISNUMBER(VALUE(Input!C725)),"","Needs to be a number."))</f>
        <v/>
      </c>
      <c r="AO726" s="205" t="str">
        <f>IF(Input!E725="","",IF(ISNUMBER(VALUE(Input!E725)),"","Needs to be a number."))</f>
        <v/>
      </c>
      <c r="AP726" s="205" t="str">
        <f>IF(Input!N725="","",IF(ISNUMBER(VALUE(Input!N725)),"","Needs to be a number."))</f>
        <v/>
      </c>
      <c r="AQ726" s="205" t="str">
        <f>IF(Input!O725="","",IF(ISNUMBER(VALUE(Input!O725)),"","Needs to be a number."))</f>
        <v/>
      </c>
      <c r="AR726" s="205" t="str">
        <f>IF(Input!V725="","",IF(ISNUMBER(VALUE(Input!V725)),"","Needs to be a number."))</f>
        <v/>
      </c>
      <c r="AS726" s="205" t="str">
        <f>IF(Input!W725="","",IF(ISNUMBER(VALUE(Input!W725)),"","Needs to be a number."))</f>
        <v/>
      </c>
      <c r="AT726" s="205" t="str">
        <f>IF(Input!X725="","",IF(ISNUMBER(VALUE(Input!X725)),"","Needs to be a number."))</f>
        <v/>
      </c>
      <c r="AU726" s="206" t="str">
        <f>IF(Input!Y725="","",IF(ISNUMBER(VALUE(Input!Y725)),"","Needs to be a number."))</f>
        <v/>
      </c>
      <c r="AW726" s="259" t="str">
        <f>IF(OR(VALUE(Input!C725)&lt;0,VALUE(Input!C725)&gt;100), "Invalid EEI %","")</f>
        <v/>
      </c>
      <c r="AX726" s="207"/>
      <c r="AY726" s="278" t="str">
        <f>IF(Input!E725="","",IF(VALUE(Input!E725)=0,"Do not enter 0.",""))</f>
        <v/>
      </c>
    </row>
    <row r="727" spans="2:51" x14ac:dyDescent="0.3">
      <c r="B727" s="188" t="str">
        <f>Input!A726</f>
        <v/>
      </c>
      <c r="C727" s="189" t="str">
        <f>IF(ISERROR(IF(AND(Input!$A726="",SUMPRODUCT(--(LEN(Input!$A727:'Input'!$A$1006)&gt;0))&lt;&gt;0),"Row is skipped.",IF(AND(Input!$A726="",Input!$A727=""),"", IF(Input!B726="","Data is missing.","")))),"",IF(AND(Input!$A726="",SUMPRODUCT(--(LEN(Input!$A727:'Input'!$A$1006)&gt;0))&lt;&gt;0),"Row is skipped.",IF(AND(Input!$A726="",Input!$A727=""),"", IF(Input!B726="","Data is missing.",""))))</f>
        <v/>
      </c>
      <c r="D727" s="189" t="str">
        <f>IF(ISERROR(IF(AND(Input!$A726="",SUMPRODUCT(--(LEN(Input!$A727:'Input'!$A$1006)&gt;0))&lt;&gt;0),"Row is skipped.",IF(AND(Input!$A726="",Input!$A727=""),"", IF(Input!C726="","Data is missing.","")))),"",IF(AND(Input!$A726="",SUMPRODUCT(--(LEN(Input!$A727:'Input'!$A$1006)&gt;0))&lt;&gt;0),"Row is skipped.",IF(AND(Input!$A726="",Input!$A727=""),"", IF(Input!C726="","Data is missing.",""))))</f>
        <v/>
      </c>
      <c r="E727" s="189" t="str">
        <f>IF(ISERROR(IF(AND(Input!$A726="",SUMPRODUCT(--(LEN(Input!$A727:'Input'!$A$1006)&gt;0))&lt;&gt;0),"Row is skipped.",IF(AND(Input!$A726="",Input!$A727=""),"", IF(Input!D726="","Data is missing.","")))),"",IF(AND(Input!$A726="",SUMPRODUCT(--(LEN(Input!$A727:'Input'!$A$1006)&gt;0))&lt;&gt;0),"Row is skipped.",IF(AND(Input!$A726="",Input!$A727=""),"", IF(Input!D726="","Data is missing.",""))))</f>
        <v/>
      </c>
      <c r="F727" s="189" t="str">
        <f>IF(ISERROR(IF(AND(Input!$A726="",SUMPRODUCT(--(LEN(Input!$A727:'Input'!$A$1006)&gt;0))&lt;&gt;0),"Row is skipped.",IF(AND(Input!$A726="",Input!$A727=""),"", IF(Input!E726="","Data is missing.","")))),"",IF(AND(Input!$A726="",SUMPRODUCT(--(LEN(Input!$A727:'Input'!$A$1006)&gt;0))&lt;&gt;0),"Row is skipped.",IF(AND(Input!$A726="",Input!$A727=""),"", IF(Input!E726="","Data is missing.",""))))</f>
        <v/>
      </c>
      <c r="G727" s="189" t="str">
        <f>IF(ISERROR(IF(AND(Input!$A726="",SUMPRODUCT(--(LEN(Input!$A727:'Input'!$A$1006)&gt;0))&lt;&gt;0),"Row is skipped.",IF(AND(Input!$A726="",Input!$A727=""),"", IF(Input!F726="","Data is missing.","")))),"",IF(AND(Input!$A726="",SUMPRODUCT(--(LEN(Input!$A727:'Input'!$A$1006)&gt;0))&lt;&gt;0),"Row is skipped.",IF(AND(Input!$A726="",Input!$A727=""),"", IF(Input!F726="","Data is missing.",""))))</f>
        <v/>
      </c>
      <c r="H727" s="190" t="str">
        <f>IF(ISERROR(IF(AND(Input!$A726="",SUMPRODUCT(--(LEN(Input!$A727:'Input'!$A$1006)&gt;0))&lt;&gt;0),"Row is skipped.",IF(AND(Input!$A726="",Input!$A727=""),"", IF(Input!G726="","Data is missing.","")))),"",IF(AND(Input!$A726="",SUMPRODUCT(--(LEN(Input!$A727:'Input'!$A$1006)&gt;0))&lt;&gt;0),"Row is skipped.",IF(AND(Input!$A726="",Input!$A727=""),"", IF(Input!G726="","Data is missing.",""))))</f>
        <v/>
      </c>
      <c r="I727" s="156"/>
      <c r="J727" s="191" t="str">
        <f>IFERROR(VLOOKUP(VLOOKUP(Input!$D726,'Measure List'!$A:$AN,40,FALSE),UIR!$A$1:$Q$27,17,FALSE),"")</f>
        <v/>
      </c>
      <c r="K727" s="192" t="str">
        <f>IFERROR(VLOOKUP(Input!$D726,'Measure List'!$A:$AN,40,FALSE),"")</f>
        <v/>
      </c>
      <c r="L727" s="156"/>
      <c r="M727" s="193" t="str">
        <f>IF(B727="","",IF(AND(Input!H726="",IFERROR(VLOOKUP(K727,UIR!$A$2:$P$21,2,FALSE),"")&lt;&gt;""),"Data is Missing.",""))</f>
        <v/>
      </c>
      <c r="N727" s="194" t="str">
        <f>IF(B727="","",IF(AND(Input!I726="",IFERROR(VLOOKUP(K727,UIR!$A$2:$P$21,3,FALSE),"")&lt;&gt;""),"Data is Missing.",""))</f>
        <v/>
      </c>
      <c r="O727" s="194" t="str">
        <f>IF(B727="","",IF(AND(Input!J726="",IFERROR(VLOOKUP(K727,UIR!$A$2:$P$21,4,FALSE),"")&lt;&gt;""),"Data is Missing.",""))</f>
        <v/>
      </c>
      <c r="P727" s="194" t="str">
        <f>IF(B727="","",IF(AND(Input!K726="",IFERROR(VLOOKUP(K727,UIR!$A$2:$P$21,5,FALSE),"")&lt;&gt;""),"Data is Missing.",""))</f>
        <v/>
      </c>
      <c r="Q727" s="194" t="str">
        <f>IF(B727="","",IF(AND(Input!L726="",IFERROR(VLOOKUP(K727,UIR!$A$2:$P$21,6,FALSE),"")&lt;&gt;""),"Data is Missing.",""))</f>
        <v/>
      </c>
      <c r="R727" s="194" t="str">
        <f>IF(B727="","",IF(AND(Input!M726="",IFERROR(VLOOKUP(K727,UIR!$A$2:$P$21,7,FALSE),"")&lt;&gt;""),"Data is Missing.",""))</f>
        <v/>
      </c>
      <c r="S727" s="194" t="str">
        <f>IF(B727="","",IF(AND(Input!P726="",IFERROR(VLOOKUP(K727,UIR!$A$2:$P$21,8,FALSE),"")&lt;&gt;""),"Data is Missing.",""))</f>
        <v/>
      </c>
      <c r="T727" s="194" t="str">
        <f>IF(B727="","",IF(AND(Input!Q726="",IFERROR(VLOOKUP(K727,UIR!$A$2:$P$21,9,FALSE),"")&lt;&gt;""),"Data is Missing.",""))</f>
        <v/>
      </c>
      <c r="U727" s="194"/>
      <c r="V727" s="194" t="str">
        <f>IF(B727="","",IF(AND(Input!S726="",IFERROR(VLOOKUP(K727,UIR!$A$2:$P$21,11,FALSE),"")&lt;&gt;""),"Data is Missing.",""))</f>
        <v/>
      </c>
      <c r="W727" s="194" t="str">
        <f>IF(B727="","",IF(AND(Input!T726="",IFERROR(VLOOKUP(K727,UIR!$A$2:$P$21,12,FALSE),"")&lt;&gt;""),"Data is Missing.",""))</f>
        <v/>
      </c>
      <c r="X727" s="194" t="str">
        <f>IF(B727="","",IF(AND(Input!V726="",IFERROR(VLOOKUP(K727,UIR!$A$2:$P$21,13,FALSE),"")&lt;&gt;""),"Data is Missing.",""))</f>
        <v/>
      </c>
      <c r="Y727" s="194" t="str">
        <f>IF(B727="","",IF(AND(Input!W726="",IFERROR(VLOOKUP(K727,UIR!$A$2:$P$21,14,FALSE),"")&lt;&gt;""),"Data is Missing.",""))</f>
        <v/>
      </c>
      <c r="Z727" s="194" t="str">
        <f>IF(B727="","",IF(AND(Input!X726="",IFERROR(VLOOKUP(K727,UIR!$A$2:$P$21,15,FALSE),"")&lt;&gt;""),"Data is Missing.",""))</f>
        <v/>
      </c>
      <c r="AA727" s="195" t="str">
        <f>IF(B727="","",IF(AND(Input!Y726="",IFERROR(VLOOKUP(K727,UIR!$A$2:$P$21,16,FALSE),"")&lt;&gt;""),"Data is Missing.",""))</f>
        <v/>
      </c>
      <c r="AC727" s="202" t="str">
        <f>IF(ISERROR(IF(Input!D726="","",IF(ISERROR(VLOOKUP(Input!D726,'Measure List'!$A$2:$A$30000,1,0)),"Invalid RefNo",""))),"",IF(Input!D726="","",IF(ISERROR(VLOOKUP(Input!D726,'Measure List'!$A$2:$A$30000,1,0)),"Invalid RefNo","")))</f>
        <v/>
      </c>
      <c r="AD727" s="156"/>
      <c r="AE727" s="156"/>
      <c r="AF727" s="156"/>
      <c r="AG727" s="156"/>
      <c r="AH727" s="156"/>
      <c r="AI727" s="156"/>
      <c r="AJ727" s="156"/>
      <c r="AK727" s="156"/>
      <c r="AL727" s="203" t="str">
        <f>IF(COUNTIF(Dropdowns!$K$2:$K$7,Input!S726)&gt;0,"",IF(Input!S726="","","Invalid Type"))</f>
        <v/>
      </c>
      <c r="AN727" s="204" t="str">
        <f>IF(Input!C726="","",IF(ISNUMBER(VALUE(Input!C726)),"","Needs to be a number."))</f>
        <v/>
      </c>
      <c r="AO727" s="205" t="str">
        <f>IF(Input!E726="","",IF(ISNUMBER(VALUE(Input!E726)),"","Needs to be a number."))</f>
        <v/>
      </c>
      <c r="AP727" s="205" t="str">
        <f>IF(Input!N726="","",IF(ISNUMBER(VALUE(Input!N726)),"","Needs to be a number."))</f>
        <v/>
      </c>
      <c r="AQ727" s="205" t="str">
        <f>IF(Input!O726="","",IF(ISNUMBER(VALUE(Input!O726)),"","Needs to be a number."))</f>
        <v/>
      </c>
      <c r="AR727" s="205" t="str">
        <f>IF(Input!V726="","",IF(ISNUMBER(VALUE(Input!V726)),"","Needs to be a number."))</f>
        <v/>
      </c>
      <c r="AS727" s="205" t="str">
        <f>IF(Input!W726="","",IF(ISNUMBER(VALUE(Input!W726)),"","Needs to be a number."))</f>
        <v/>
      </c>
      <c r="AT727" s="205" t="str">
        <f>IF(Input!X726="","",IF(ISNUMBER(VALUE(Input!X726)),"","Needs to be a number."))</f>
        <v/>
      </c>
      <c r="AU727" s="206" t="str">
        <f>IF(Input!Y726="","",IF(ISNUMBER(VALUE(Input!Y726)),"","Needs to be a number."))</f>
        <v/>
      </c>
      <c r="AW727" s="259" t="str">
        <f>IF(OR(VALUE(Input!C726)&lt;0,VALUE(Input!C726)&gt;100), "Invalid EEI %","")</f>
        <v/>
      </c>
      <c r="AX727" s="207"/>
      <c r="AY727" s="278" t="str">
        <f>IF(Input!E726="","",IF(VALUE(Input!E726)=0,"Do not enter 0.",""))</f>
        <v/>
      </c>
    </row>
    <row r="728" spans="2:51" x14ac:dyDescent="0.3">
      <c r="B728" s="188" t="str">
        <f>Input!A727</f>
        <v/>
      </c>
      <c r="C728" s="189" t="str">
        <f>IF(ISERROR(IF(AND(Input!$A727="",SUMPRODUCT(--(LEN(Input!$A728:'Input'!$A$1006)&gt;0))&lt;&gt;0),"Row is skipped.",IF(AND(Input!$A727="",Input!$A728=""),"", IF(Input!B727="","Data is missing.","")))),"",IF(AND(Input!$A727="",SUMPRODUCT(--(LEN(Input!$A728:'Input'!$A$1006)&gt;0))&lt;&gt;0),"Row is skipped.",IF(AND(Input!$A727="",Input!$A728=""),"", IF(Input!B727="","Data is missing.",""))))</f>
        <v/>
      </c>
      <c r="D728" s="189" t="str">
        <f>IF(ISERROR(IF(AND(Input!$A727="",SUMPRODUCT(--(LEN(Input!$A728:'Input'!$A$1006)&gt;0))&lt;&gt;0),"Row is skipped.",IF(AND(Input!$A727="",Input!$A728=""),"", IF(Input!C727="","Data is missing.","")))),"",IF(AND(Input!$A727="",SUMPRODUCT(--(LEN(Input!$A728:'Input'!$A$1006)&gt;0))&lt;&gt;0),"Row is skipped.",IF(AND(Input!$A727="",Input!$A728=""),"", IF(Input!C727="","Data is missing.",""))))</f>
        <v/>
      </c>
      <c r="E728" s="189" t="str">
        <f>IF(ISERROR(IF(AND(Input!$A727="",SUMPRODUCT(--(LEN(Input!$A728:'Input'!$A$1006)&gt;0))&lt;&gt;0),"Row is skipped.",IF(AND(Input!$A727="",Input!$A728=""),"", IF(Input!D727="","Data is missing.","")))),"",IF(AND(Input!$A727="",SUMPRODUCT(--(LEN(Input!$A728:'Input'!$A$1006)&gt;0))&lt;&gt;0),"Row is skipped.",IF(AND(Input!$A727="",Input!$A728=""),"", IF(Input!D727="","Data is missing.",""))))</f>
        <v/>
      </c>
      <c r="F728" s="189" t="str">
        <f>IF(ISERROR(IF(AND(Input!$A727="",SUMPRODUCT(--(LEN(Input!$A728:'Input'!$A$1006)&gt;0))&lt;&gt;0),"Row is skipped.",IF(AND(Input!$A727="",Input!$A728=""),"", IF(Input!E727="","Data is missing.","")))),"",IF(AND(Input!$A727="",SUMPRODUCT(--(LEN(Input!$A728:'Input'!$A$1006)&gt;0))&lt;&gt;0),"Row is skipped.",IF(AND(Input!$A727="",Input!$A728=""),"", IF(Input!E727="","Data is missing.",""))))</f>
        <v/>
      </c>
      <c r="G728" s="189" t="str">
        <f>IF(ISERROR(IF(AND(Input!$A727="",SUMPRODUCT(--(LEN(Input!$A728:'Input'!$A$1006)&gt;0))&lt;&gt;0),"Row is skipped.",IF(AND(Input!$A727="",Input!$A728=""),"", IF(Input!F727="","Data is missing.","")))),"",IF(AND(Input!$A727="",SUMPRODUCT(--(LEN(Input!$A728:'Input'!$A$1006)&gt;0))&lt;&gt;0),"Row is skipped.",IF(AND(Input!$A727="",Input!$A728=""),"", IF(Input!F727="","Data is missing.",""))))</f>
        <v/>
      </c>
      <c r="H728" s="190" t="str">
        <f>IF(ISERROR(IF(AND(Input!$A727="",SUMPRODUCT(--(LEN(Input!$A728:'Input'!$A$1006)&gt;0))&lt;&gt;0),"Row is skipped.",IF(AND(Input!$A727="",Input!$A728=""),"", IF(Input!G727="","Data is missing.","")))),"",IF(AND(Input!$A727="",SUMPRODUCT(--(LEN(Input!$A728:'Input'!$A$1006)&gt;0))&lt;&gt;0),"Row is skipped.",IF(AND(Input!$A727="",Input!$A728=""),"", IF(Input!G727="","Data is missing.",""))))</f>
        <v/>
      </c>
      <c r="I728" s="156"/>
      <c r="J728" s="191" t="str">
        <f>IFERROR(VLOOKUP(VLOOKUP(Input!$D727,'Measure List'!$A:$AN,40,FALSE),UIR!$A$1:$Q$27,17,FALSE),"")</f>
        <v/>
      </c>
      <c r="K728" s="192" t="str">
        <f>IFERROR(VLOOKUP(Input!$D727,'Measure List'!$A:$AN,40,FALSE),"")</f>
        <v/>
      </c>
      <c r="L728" s="156"/>
      <c r="M728" s="193" t="str">
        <f>IF(B728="","",IF(AND(Input!H727="",IFERROR(VLOOKUP(K728,UIR!$A$2:$P$21,2,FALSE),"")&lt;&gt;""),"Data is Missing.",""))</f>
        <v/>
      </c>
      <c r="N728" s="194" t="str">
        <f>IF(B728="","",IF(AND(Input!I727="",IFERROR(VLOOKUP(K728,UIR!$A$2:$P$21,3,FALSE),"")&lt;&gt;""),"Data is Missing.",""))</f>
        <v/>
      </c>
      <c r="O728" s="194" t="str">
        <f>IF(B728="","",IF(AND(Input!J727="",IFERROR(VLOOKUP(K728,UIR!$A$2:$P$21,4,FALSE),"")&lt;&gt;""),"Data is Missing.",""))</f>
        <v/>
      </c>
      <c r="P728" s="194" t="str">
        <f>IF(B728="","",IF(AND(Input!K727="",IFERROR(VLOOKUP(K728,UIR!$A$2:$P$21,5,FALSE),"")&lt;&gt;""),"Data is Missing.",""))</f>
        <v/>
      </c>
      <c r="Q728" s="194" t="str">
        <f>IF(B728="","",IF(AND(Input!L727="",IFERROR(VLOOKUP(K728,UIR!$A$2:$P$21,6,FALSE),"")&lt;&gt;""),"Data is Missing.",""))</f>
        <v/>
      </c>
      <c r="R728" s="194" t="str">
        <f>IF(B728="","",IF(AND(Input!M727="",IFERROR(VLOOKUP(K728,UIR!$A$2:$P$21,7,FALSE),"")&lt;&gt;""),"Data is Missing.",""))</f>
        <v/>
      </c>
      <c r="S728" s="194" t="str">
        <f>IF(B728="","",IF(AND(Input!P727="",IFERROR(VLOOKUP(K728,UIR!$A$2:$P$21,8,FALSE),"")&lt;&gt;""),"Data is Missing.",""))</f>
        <v/>
      </c>
      <c r="T728" s="194" t="str">
        <f>IF(B728="","",IF(AND(Input!Q727="",IFERROR(VLOOKUP(K728,UIR!$A$2:$P$21,9,FALSE),"")&lt;&gt;""),"Data is Missing.",""))</f>
        <v/>
      </c>
      <c r="U728" s="194"/>
      <c r="V728" s="194" t="str">
        <f>IF(B728="","",IF(AND(Input!S727="",IFERROR(VLOOKUP(K728,UIR!$A$2:$P$21,11,FALSE),"")&lt;&gt;""),"Data is Missing.",""))</f>
        <v/>
      </c>
      <c r="W728" s="194" t="str">
        <f>IF(B728="","",IF(AND(Input!T727="",IFERROR(VLOOKUP(K728,UIR!$A$2:$P$21,12,FALSE),"")&lt;&gt;""),"Data is Missing.",""))</f>
        <v/>
      </c>
      <c r="X728" s="194" t="str">
        <f>IF(B728="","",IF(AND(Input!V727="",IFERROR(VLOOKUP(K728,UIR!$A$2:$P$21,13,FALSE),"")&lt;&gt;""),"Data is Missing.",""))</f>
        <v/>
      </c>
      <c r="Y728" s="194" t="str">
        <f>IF(B728="","",IF(AND(Input!W727="",IFERROR(VLOOKUP(K728,UIR!$A$2:$P$21,14,FALSE),"")&lt;&gt;""),"Data is Missing.",""))</f>
        <v/>
      </c>
      <c r="Z728" s="194" t="str">
        <f>IF(B728="","",IF(AND(Input!X727="",IFERROR(VLOOKUP(K728,UIR!$A$2:$P$21,15,FALSE),"")&lt;&gt;""),"Data is Missing.",""))</f>
        <v/>
      </c>
      <c r="AA728" s="195" t="str">
        <f>IF(B728="","",IF(AND(Input!Y727="",IFERROR(VLOOKUP(K728,UIR!$A$2:$P$21,16,FALSE),"")&lt;&gt;""),"Data is Missing.",""))</f>
        <v/>
      </c>
      <c r="AC728" s="202" t="str">
        <f>IF(ISERROR(IF(Input!D727="","",IF(ISERROR(VLOOKUP(Input!D727,'Measure List'!$A$2:$A$30000,1,0)),"Invalid RefNo",""))),"",IF(Input!D727="","",IF(ISERROR(VLOOKUP(Input!D727,'Measure List'!$A$2:$A$30000,1,0)),"Invalid RefNo","")))</f>
        <v/>
      </c>
      <c r="AD728" s="156"/>
      <c r="AE728" s="156"/>
      <c r="AF728" s="156"/>
      <c r="AG728" s="156"/>
      <c r="AH728" s="156"/>
      <c r="AI728" s="156"/>
      <c r="AJ728" s="156"/>
      <c r="AK728" s="156"/>
      <c r="AL728" s="203" t="str">
        <f>IF(COUNTIF(Dropdowns!$K$2:$K$7,Input!S727)&gt;0,"",IF(Input!S727="","","Invalid Type"))</f>
        <v/>
      </c>
      <c r="AN728" s="204" t="str">
        <f>IF(Input!C727="","",IF(ISNUMBER(VALUE(Input!C727)),"","Needs to be a number."))</f>
        <v/>
      </c>
      <c r="AO728" s="205" t="str">
        <f>IF(Input!E727="","",IF(ISNUMBER(VALUE(Input!E727)),"","Needs to be a number."))</f>
        <v/>
      </c>
      <c r="AP728" s="205" t="str">
        <f>IF(Input!N727="","",IF(ISNUMBER(VALUE(Input!N727)),"","Needs to be a number."))</f>
        <v/>
      </c>
      <c r="AQ728" s="205" t="str">
        <f>IF(Input!O727="","",IF(ISNUMBER(VALUE(Input!O727)),"","Needs to be a number."))</f>
        <v/>
      </c>
      <c r="AR728" s="205" t="str">
        <f>IF(Input!V727="","",IF(ISNUMBER(VALUE(Input!V727)),"","Needs to be a number."))</f>
        <v/>
      </c>
      <c r="AS728" s="205" t="str">
        <f>IF(Input!W727="","",IF(ISNUMBER(VALUE(Input!W727)),"","Needs to be a number."))</f>
        <v/>
      </c>
      <c r="AT728" s="205" t="str">
        <f>IF(Input!X727="","",IF(ISNUMBER(VALUE(Input!X727)),"","Needs to be a number."))</f>
        <v/>
      </c>
      <c r="AU728" s="206" t="str">
        <f>IF(Input!Y727="","",IF(ISNUMBER(VALUE(Input!Y727)),"","Needs to be a number."))</f>
        <v/>
      </c>
      <c r="AW728" s="259" t="str">
        <f>IF(OR(VALUE(Input!C727)&lt;0,VALUE(Input!C727)&gt;100), "Invalid EEI %","")</f>
        <v/>
      </c>
      <c r="AX728" s="207"/>
      <c r="AY728" s="278" t="str">
        <f>IF(Input!E727="","",IF(VALUE(Input!E727)=0,"Do not enter 0.",""))</f>
        <v/>
      </c>
    </row>
    <row r="729" spans="2:51" x14ac:dyDescent="0.3">
      <c r="B729" s="188" t="str">
        <f>Input!A728</f>
        <v/>
      </c>
      <c r="C729" s="189" t="str">
        <f>IF(ISERROR(IF(AND(Input!$A728="",SUMPRODUCT(--(LEN(Input!$A729:'Input'!$A$1006)&gt;0))&lt;&gt;0),"Row is skipped.",IF(AND(Input!$A728="",Input!$A729=""),"", IF(Input!B728="","Data is missing.","")))),"",IF(AND(Input!$A728="",SUMPRODUCT(--(LEN(Input!$A729:'Input'!$A$1006)&gt;0))&lt;&gt;0),"Row is skipped.",IF(AND(Input!$A728="",Input!$A729=""),"", IF(Input!B728="","Data is missing.",""))))</f>
        <v/>
      </c>
      <c r="D729" s="189" t="str">
        <f>IF(ISERROR(IF(AND(Input!$A728="",SUMPRODUCT(--(LEN(Input!$A729:'Input'!$A$1006)&gt;0))&lt;&gt;0),"Row is skipped.",IF(AND(Input!$A728="",Input!$A729=""),"", IF(Input!C728="","Data is missing.","")))),"",IF(AND(Input!$A728="",SUMPRODUCT(--(LEN(Input!$A729:'Input'!$A$1006)&gt;0))&lt;&gt;0),"Row is skipped.",IF(AND(Input!$A728="",Input!$A729=""),"", IF(Input!C728="","Data is missing.",""))))</f>
        <v/>
      </c>
      <c r="E729" s="189" t="str">
        <f>IF(ISERROR(IF(AND(Input!$A728="",SUMPRODUCT(--(LEN(Input!$A729:'Input'!$A$1006)&gt;0))&lt;&gt;0),"Row is skipped.",IF(AND(Input!$A728="",Input!$A729=""),"", IF(Input!D728="","Data is missing.","")))),"",IF(AND(Input!$A728="",SUMPRODUCT(--(LEN(Input!$A729:'Input'!$A$1006)&gt;0))&lt;&gt;0),"Row is skipped.",IF(AND(Input!$A728="",Input!$A729=""),"", IF(Input!D728="","Data is missing.",""))))</f>
        <v/>
      </c>
      <c r="F729" s="189" t="str">
        <f>IF(ISERROR(IF(AND(Input!$A728="",SUMPRODUCT(--(LEN(Input!$A729:'Input'!$A$1006)&gt;0))&lt;&gt;0),"Row is skipped.",IF(AND(Input!$A728="",Input!$A729=""),"", IF(Input!E728="","Data is missing.","")))),"",IF(AND(Input!$A728="",SUMPRODUCT(--(LEN(Input!$A729:'Input'!$A$1006)&gt;0))&lt;&gt;0),"Row is skipped.",IF(AND(Input!$A728="",Input!$A729=""),"", IF(Input!E728="","Data is missing.",""))))</f>
        <v/>
      </c>
      <c r="G729" s="189" t="str">
        <f>IF(ISERROR(IF(AND(Input!$A728="",SUMPRODUCT(--(LEN(Input!$A729:'Input'!$A$1006)&gt;0))&lt;&gt;0),"Row is skipped.",IF(AND(Input!$A728="",Input!$A729=""),"", IF(Input!F728="","Data is missing.","")))),"",IF(AND(Input!$A728="",SUMPRODUCT(--(LEN(Input!$A729:'Input'!$A$1006)&gt;0))&lt;&gt;0),"Row is skipped.",IF(AND(Input!$A728="",Input!$A729=""),"", IF(Input!F728="","Data is missing.",""))))</f>
        <v/>
      </c>
      <c r="H729" s="190" t="str">
        <f>IF(ISERROR(IF(AND(Input!$A728="",SUMPRODUCT(--(LEN(Input!$A729:'Input'!$A$1006)&gt;0))&lt;&gt;0),"Row is skipped.",IF(AND(Input!$A728="",Input!$A729=""),"", IF(Input!G728="","Data is missing.","")))),"",IF(AND(Input!$A728="",SUMPRODUCT(--(LEN(Input!$A729:'Input'!$A$1006)&gt;0))&lt;&gt;0),"Row is skipped.",IF(AND(Input!$A728="",Input!$A729=""),"", IF(Input!G728="","Data is missing.",""))))</f>
        <v/>
      </c>
      <c r="I729" s="156"/>
      <c r="J729" s="191" t="str">
        <f>IFERROR(VLOOKUP(VLOOKUP(Input!$D728,'Measure List'!$A:$AN,40,FALSE),UIR!$A$1:$Q$27,17,FALSE),"")</f>
        <v/>
      </c>
      <c r="K729" s="192" t="str">
        <f>IFERROR(VLOOKUP(Input!$D728,'Measure List'!$A:$AN,40,FALSE),"")</f>
        <v/>
      </c>
      <c r="L729" s="156"/>
      <c r="M729" s="193" t="str">
        <f>IF(B729="","",IF(AND(Input!H728="",IFERROR(VLOOKUP(K729,UIR!$A$2:$P$21,2,FALSE),"")&lt;&gt;""),"Data is Missing.",""))</f>
        <v/>
      </c>
      <c r="N729" s="194" t="str">
        <f>IF(B729="","",IF(AND(Input!I728="",IFERROR(VLOOKUP(K729,UIR!$A$2:$P$21,3,FALSE),"")&lt;&gt;""),"Data is Missing.",""))</f>
        <v/>
      </c>
      <c r="O729" s="194" t="str">
        <f>IF(B729="","",IF(AND(Input!J728="",IFERROR(VLOOKUP(K729,UIR!$A$2:$P$21,4,FALSE),"")&lt;&gt;""),"Data is Missing.",""))</f>
        <v/>
      </c>
      <c r="P729" s="194" t="str">
        <f>IF(B729="","",IF(AND(Input!K728="",IFERROR(VLOOKUP(K729,UIR!$A$2:$P$21,5,FALSE),"")&lt;&gt;""),"Data is Missing.",""))</f>
        <v/>
      </c>
      <c r="Q729" s="194" t="str">
        <f>IF(B729="","",IF(AND(Input!L728="",IFERROR(VLOOKUP(K729,UIR!$A$2:$P$21,6,FALSE),"")&lt;&gt;""),"Data is Missing.",""))</f>
        <v/>
      </c>
      <c r="R729" s="194" t="str">
        <f>IF(B729="","",IF(AND(Input!M728="",IFERROR(VLOOKUP(K729,UIR!$A$2:$P$21,7,FALSE),"")&lt;&gt;""),"Data is Missing.",""))</f>
        <v/>
      </c>
      <c r="S729" s="194" t="str">
        <f>IF(B729="","",IF(AND(Input!P728="",IFERROR(VLOOKUP(K729,UIR!$A$2:$P$21,8,FALSE),"")&lt;&gt;""),"Data is Missing.",""))</f>
        <v/>
      </c>
      <c r="T729" s="194" t="str">
        <f>IF(B729="","",IF(AND(Input!Q728="",IFERROR(VLOOKUP(K729,UIR!$A$2:$P$21,9,FALSE),"")&lt;&gt;""),"Data is Missing.",""))</f>
        <v/>
      </c>
      <c r="U729" s="194"/>
      <c r="V729" s="194" t="str">
        <f>IF(B729="","",IF(AND(Input!S728="",IFERROR(VLOOKUP(K729,UIR!$A$2:$P$21,11,FALSE),"")&lt;&gt;""),"Data is Missing.",""))</f>
        <v/>
      </c>
      <c r="W729" s="194" t="str">
        <f>IF(B729="","",IF(AND(Input!T728="",IFERROR(VLOOKUP(K729,UIR!$A$2:$P$21,12,FALSE),"")&lt;&gt;""),"Data is Missing.",""))</f>
        <v/>
      </c>
      <c r="X729" s="194" t="str">
        <f>IF(B729="","",IF(AND(Input!V728="",IFERROR(VLOOKUP(K729,UIR!$A$2:$P$21,13,FALSE),"")&lt;&gt;""),"Data is Missing.",""))</f>
        <v/>
      </c>
      <c r="Y729" s="194" t="str">
        <f>IF(B729="","",IF(AND(Input!W728="",IFERROR(VLOOKUP(K729,UIR!$A$2:$P$21,14,FALSE),"")&lt;&gt;""),"Data is Missing.",""))</f>
        <v/>
      </c>
      <c r="Z729" s="194" t="str">
        <f>IF(B729="","",IF(AND(Input!X728="",IFERROR(VLOOKUP(K729,UIR!$A$2:$P$21,15,FALSE),"")&lt;&gt;""),"Data is Missing.",""))</f>
        <v/>
      </c>
      <c r="AA729" s="195" t="str">
        <f>IF(B729="","",IF(AND(Input!Y728="",IFERROR(VLOOKUP(K729,UIR!$A$2:$P$21,16,FALSE),"")&lt;&gt;""),"Data is Missing.",""))</f>
        <v/>
      </c>
      <c r="AC729" s="202" t="str">
        <f>IF(ISERROR(IF(Input!D728="","",IF(ISERROR(VLOOKUP(Input!D728,'Measure List'!$A$2:$A$30000,1,0)),"Invalid RefNo",""))),"",IF(Input!D728="","",IF(ISERROR(VLOOKUP(Input!D728,'Measure List'!$A$2:$A$30000,1,0)),"Invalid RefNo","")))</f>
        <v/>
      </c>
      <c r="AD729" s="156"/>
      <c r="AE729" s="156"/>
      <c r="AF729" s="156"/>
      <c r="AG729" s="156"/>
      <c r="AH729" s="156"/>
      <c r="AI729" s="156"/>
      <c r="AJ729" s="156"/>
      <c r="AK729" s="156"/>
      <c r="AL729" s="203" t="str">
        <f>IF(COUNTIF(Dropdowns!$K$2:$K$7,Input!S728)&gt;0,"",IF(Input!S728="","","Invalid Type"))</f>
        <v/>
      </c>
      <c r="AN729" s="204" t="str">
        <f>IF(Input!C728="","",IF(ISNUMBER(VALUE(Input!C728)),"","Needs to be a number."))</f>
        <v/>
      </c>
      <c r="AO729" s="205" t="str">
        <f>IF(Input!E728="","",IF(ISNUMBER(VALUE(Input!E728)),"","Needs to be a number."))</f>
        <v/>
      </c>
      <c r="AP729" s="205" t="str">
        <f>IF(Input!N728="","",IF(ISNUMBER(VALUE(Input!N728)),"","Needs to be a number."))</f>
        <v/>
      </c>
      <c r="AQ729" s="205" t="str">
        <f>IF(Input!O728="","",IF(ISNUMBER(VALUE(Input!O728)),"","Needs to be a number."))</f>
        <v/>
      </c>
      <c r="AR729" s="205" t="str">
        <f>IF(Input!V728="","",IF(ISNUMBER(VALUE(Input!V728)),"","Needs to be a number."))</f>
        <v/>
      </c>
      <c r="AS729" s="205" t="str">
        <f>IF(Input!W728="","",IF(ISNUMBER(VALUE(Input!W728)),"","Needs to be a number."))</f>
        <v/>
      </c>
      <c r="AT729" s="205" t="str">
        <f>IF(Input!X728="","",IF(ISNUMBER(VALUE(Input!X728)),"","Needs to be a number."))</f>
        <v/>
      </c>
      <c r="AU729" s="206" t="str">
        <f>IF(Input!Y728="","",IF(ISNUMBER(VALUE(Input!Y728)),"","Needs to be a number."))</f>
        <v/>
      </c>
      <c r="AW729" s="259" t="str">
        <f>IF(OR(VALUE(Input!C728)&lt;0,VALUE(Input!C728)&gt;100), "Invalid EEI %","")</f>
        <v/>
      </c>
      <c r="AX729" s="207"/>
      <c r="AY729" s="278" t="str">
        <f>IF(Input!E728="","",IF(VALUE(Input!E728)=0,"Do not enter 0.",""))</f>
        <v/>
      </c>
    </row>
    <row r="730" spans="2:51" x14ac:dyDescent="0.3">
      <c r="B730" s="188" t="str">
        <f>Input!A729</f>
        <v/>
      </c>
      <c r="C730" s="189" t="str">
        <f>IF(ISERROR(IF(AND(Input!$A729="",SUMPRODUCT(--(LEN(Input!$A730:'Input'!$A$1006)&gt;0))&lt;&gt;0),"Row is skipped.",IF(AND(Input!$A729="",Input!$A730=""),"", IF(Input!B729="","Data is missing.","")))),"",IF(AND(Input!$A729="",SUMPRODUCT(--(LEN(Input!$A730:'Input'!$A$1006)&gt;0))&lt;&gt;0),"Row is skipped.",IF(AND(Input!$A729="",Input!$A730=""),"", IF(Input!B729="","Data is missing.",""))))</f>
        <v/>
      </c>
      <c r="D730" s="189" t="str">
        <f>IF(ISERROR(IF(AND(Input!$A729="",SUMPRODUCT(--(LEN(Input!$A730:'Input'!$A$1006)&gt;0))&lt;&gt;0),"Row is skipped.",IF(AND(Input!$A729="",Input!$A730=""),"", IF(Input!C729="","Data is missing.","")))),"",IF(AND(Input!$A729="",SUMPRODUCT(--(LEN(Input!$A730:'Input'!$A$1006)&gt;0))&lt;&gt;0),"Row is skipped.",IF(AND(Input!$A729="",Input!$A730=""),"", IF(Input!C729="","Data is missing.",""))))</f>
        <v/>
      </c>
      <c r="E730" s="189" t="str">
        <f>IF(ISERROR(IF(AND(Input!$A729="",SUMPRODUCT(--(LEN(Input!$A730:'Input'!$A$1006)&gt;0))&lt;&gt;0),"Row is skipped.",IF(AND(Input!$A729="",Input!$A730=""),"", IF(Input!D729="","Data is missing.","")))),"",IF(AND(Input!$A729="",SUMPRODUCT(--(LEN(Input!$A730:'Input'!$A$1006)&gt;0))&lt;&gt;0),"Row is skipped.",IF(AND(Input!$A729="",Input!$A730=""),"", IF(Input!D729="","Data is missing.",""))))</f>
        <v/>
      </c>
      <c r="F730" s="189" t="str">
        <f>IF(ISERROR(IF(AND(Input!$A729="",SUMPRODUCT(--(LEN(Input!$A730:'Input'!$A$1006)&gt;0))&lt;&gt;0),"Row is skipped.",IF(AND(Input!$A729="",Input!$A730=""),"", IF(Input!E729="","Data is missing.","")))),"",IF(AND(Input!$A729="",SUMPRODUCT(--(LEN(Input!$A730:'Input'!$A$1006)&gt;0))&lt;&gt;0),"Row is skipped.",IF(AND(Input!$A729="",Input!$A730=""),"", IF(Input!E729="","Data is missing.",""))))</f>
        <v/>
      </c>
      <c r="G730" s="189" t="str">
        <f>IF(ISERROR(IF(AND(Input!$A729="",SUMPRODUCT(--(LEN(Input!$A730:'Input'!$A$1006)&gt;0))&lt;&gt;0),"Row is skipped.",IF(AND(Input!$A729="",Input!$A730=""),"", IF(Input!F729="","Data is missing.","")))),"",IF(AND(Input!$A729="",SUMPRODUCT(--(LEN(Input!$A730:'Input'!$A$1006)&gt;0))&lt;&gt;0),"Row is skipped.",IF(AND(Input!$A729="",Input!$A730=""),"", IF(Input!F729="","Data is missing.",""))))</f>
        <v/>
      </c>
      <c r="H730" s="190" t="str">
        <f>IF(ISERROR(IF(AND(Input!$A729="",SUMPRODUCT(--(LEN(Input!$A730:'Input'!$A$1006)&gt;0))&lt;&gt;0),"Row is skipped.",IF(AND(Input!$A729="",Input!$A730=""),"", IF(Input!G729="","Data is missing.","")))),"",IF(AND(Input!$A729="",SUMPRODUCT(--(LEN(Input!$A730:'Input'!$A$1006)&gt;0))&lt;&gt;0),"Row is skipped.",IF(AND(Input!$A729="",Input!$A730=""),"", IF(Input!G729="","Data is missing.",""))))</f>
        <v/>
      </c>
      <c r="I730" s="156"/>
      <c r="J730" s="191" t="str">
        <f>IFERROR(VLOOKUP(VLOOKUP(Input!$D729,'Measure List'!$A:$AN,40,FALSE),UIR!$A$1:$Q$27,17,FALSE),"")</f>
        <v/>
      </c>
      <c r="K730" s="192" t="str">
        <f>IFERROR(VLOOKUP(Input!$D729,'Measure List'!$A:$AN,40,FALSE),"")</f>
        <v/>
      </c>
      <c r="L730" s="156"/>
      <c r="M730" s="193" t="str">
        <f>IF(B730="","",IF(AND(Input!H729="",IFERROR(VLOOKUP(K730,UIR!$A$2:$P$21,2,FALSE),"")&lt;&gt;""),"Data is Missing.",""))</f>
        <v/>
      </c>
      <c r="N730" s="194" t="str">
        <f>IF(B730="","",IF(AND(Input!I729="",IFERROR(VLOOKUP(K730,UIR!$A$2:$P$21,3,FALSE),"")&lt;&gt;""),"Data is Missing.",""))</f>
        <v/>
      </c>
      <c r="O730" s="194" t="str">
        <f>IF(B730="","",IF(AND(Input!J729="",IFERROR(VLOOKUP(K730,UIR!$A$2:$P$21,4,FALSE),"")&lt;&gt;""),"Data is Missing.",""))</f>
        <v/>
      </c>
      <c r="P730" s="194" t="str">
        <f>IF(B730="","",IF(AND(Input!K729="",IFERROR(VLOOKUP(K730,UIR!$A$2:$P$21,5,FALSE),"")&lt;&gt;""),"Data is Missing.",""))</f>
        <v/>
      </c>
      <c r="Q730" s="194" t="str">
        <f>IF(B730="","",IF(AND(Input!L729="",IFERROR(VLOOKUP(K730,UIR!$A$2:$P$21,6,FALSE),"")&lt;&gt;""),"Data is Missing.",""))</f>
        <v/>
      </c>
      <c r="R730" s="194" t="str">
        <f>IF(B730="","",IF(AND(Input!M729="",IFERROR(VLOOKUP(K730,UIR!$A$2:$P$21,7,FALSE),"")&lt;&gt;""),"Data is Missing.",""))</f>
        <v/>
      </c>
      <c r="S730" s="194" t="str">
        <f>IF(B730="","",IF(AND(Input!P729="",IFERROR(VLOOKUP(K730,UIR!$A$2:$P$21,8,FALSE),"")&lt;&gt;""),"Data is Missing.",""))</f>
        <v/>
      </c>
      <c r="T730" s="194" t="str">
        <f>IF(B730="","",IF(AND(Input!Q729="",IFERROR(VLOOKUP(K730,UIR!$A$2:$P$21,9,FALSE),"")&lt;&gt;""),"Data is Missing.",""))</f>
        <v/>
      </c>
      <c r="U730" s="194"/>
      <c r="V730" s="194" t="str">
        <f>IF(B730="","",IF(AND(Input!S729="",IFERROR(VLOOKUP(K730,UIR!$A$2:$P$21,11,FALSE),"")&lt;&gt;""),"Data is Missing.",""))</f>
        <v/>
      </c>
      <c r="W730" s="194" t="str">
        <f>IF(B730="","",IF(AND(Input!T729="",IFERROR(VLOOKUP(K730,UIR!$A$2:$P$21,12,FALSE),"")&lt;&gt;""),"Data is Missing.",""))</f>
        <v/>
      </c>
      <c r="X730" s="194" t="str">
        <f>IF(B730="","",IF(AND(Input!V729="",IFERROR(VLOOKUP(K730,UIR!$A$2:$P$21,13,FALSE),"")&lt;&gt;""),"Data is Missing.",""))</f>
        <v/>
      </c>
      <c r="Y730" s="194" t="str">
        <f>IF(B730="","",IF(AND(Input!W729="",IFERROR(VLOOKUP(K730,UIR!$A$2:$P$21,14,FALSE),"")&lt;&gt;""),"Data is Missing.",""))</f>
        <v/>
      </c>
      <c r="Z730" s="194" t="str">
        <f>IF(B730="","",IF(AND(Input!X729="",IFERROR(VLOOKUP(K730,UIR!$A$2:$P$21,15,FALSE),"")&lt;&gt;""),"Data is Missing.",""))</f>
        <v/>
      </c>
      <c r="AA730" s="195" t="str">
        <f>IF(B730="","",IF(AND(Input!Y729="",IFERROR(VLOOKUP(K730,UIR!$A$2:$P$21,16,FALSE),"")&lt;&gt;""),"Data is Missing.",""))</f>
        <v/>
      </c>
      <c r="AC730" s="202" t="str">
        <f>IF(ISERROR(IF(Input!D729="","",IF(ISERROR(VLOOKUP(Input!D729,'Measure List'!$A$2:$A$30000,1,0)),"Invalid RefNo",""))),"",IF(Input!D729="","",IF(ISERROR(VLOOKUP(Input!D729,'Measure List'!$A$2:$A$30000,1,0)),"Invalid RefNo","")))</f>
        <v/>
      </c>
      <c r="AD730" s="156"/>
      <c r="AE730" s="156"/>
      <c r="AF730" s="156"/>
      <c r="AG730" s="156"/>
      <c r="AH730" s="156"/>
      <c r="AI730" s="156"/>
      <c r="AJ730" s="156"/>
      <c r="AK730" s="156"/>
      <c r="AL730" s="203" t="str">
        <f>IF(COUNTIF(Dropdowns!$K$2:$K$7,Input!S729)&gt;0,"",IF(Input!S729="","","Invalid Type"))</f>
        <v/>
      </c>
      <c r="AN730" s="204" t="str">
        <f>IF(Input!C729="","",IF(ISNUMBER(VALUE(Input!C729)),"","Needs to be a number."))</f>
        <v/>
      </c>
      <c r="AO730" s="205" t="str">
        <f>IF(Input!E729="","",IF(ISNUMBER(VALUE(Input!E729)),"","Needs to be a number."))</f>
        <v/>
      </c>
      <c r="AP730" s="205" t="str">
        <f>IF(Input!N729="","",IF(ISNUMBER(VALUE(Input!N729)),"","Needs to be a number."))</f>
        <v/>
      </c>
      <c r="AQ730" s="205" t="str">
        <f>IF(Input!O729="","",IF(ISNUMBER(VALUE(Input!O729)),"","Needs to be a number."))</f>
        <v/>
      </c>
      <c r="AR730" s="205" t="str">
        <f>IF(Input!V729="","",IF(ISNUMBER(VALUE(Input!V729)),"","Needs to be a number."))</f>
        <v/>
      </c>
      <c r="AS730" s="205" t="str">
        <f>IF(Input!W729="","",IF(ISNUMBER(VALUE(Input!W729)),"","Needs to be a number."))</f>
        <v/>
      </c>
      <c r="AT730" s="205" t="str">
        <f>IF(Input!X729="","",IF(ISNUMBER(VALUE(Input!X729)),"","Needs to be a number."))</f>
        <v/>
      </c>
      <c r="AU730" s="206" t="str">
        <f>IF(Input!Y729="","",IF(ISNUMBER(VALUE(Input!Y729)),"","Needs to be a number."))</f>
        <v/>
      </c>
      <c r="AW730" s="259" t="str">
        <f>IF(OR(VALUE(Input!C729)&lt;0,VALUE(Input!C729)&gt;100), "Invalid EEI %","")</f>
        <v/>
      </c>
      <c r="AX730" s="207"/>
      <c r="AY730" s="278" t="str">
        <f>IF(Input!E729="","",IF(VALUE(Input!E729)=0,"Do not enter 0.",""))</f>
        <v/>
      </c>
    </row>
    <row r="731" spans="2:51" x14ac:dyDescent="0.3">
      <c r="B731" s="188" t="str">
        <f>Input!A730</f>
        <v/>
      </c>
      <c r="C731" s="189" t="str">
        <f>IF(ISERROR(IF(AND(Input!$A730="",SUMPRODUCT(--(LEN(Input!$A731:'Input'!$A$1006)&gt;0))&lt;&gt;0),"Row is skipped.",IF(AND(Input!$A730="",Input!$A731=""),"", IF(Input!B730="","Data is missing.","")))),"",IF(AND(Input!$A730="",SUMPRODUCT(--(LEN(Input!$A731:'Input'!$A$1006)&gt;0))&lt;&gt;0),"Row is skipped.",IF(AND(Input!$A730="",Input!$A731=""),"", IF(Input!B730="","Data is missing.",""))))</f>
        <v/>
      </c>
      <c r="D731" s="189" t="str">
        <f>IF(ISERROR(IF(AND(Input!$A730="",SUMPRODUCT(--(LEN(Input!$A731:'Input'!$A$1006)&gt;0))&lt;&gt;0),"Row is skipped.",IF(AND(Input!$A730="",Input!$A731=""),"", IF(Input!C730="","Data is missing.","")))),"",IF(AND(Input!$A730="",SUMPRODUCT(--(LEN(Input!$A731:'Input'!$A$1006)&gt;0))&lt;&gt;0),"Row is skipped.",IF(AND(Input!$A730="",Input!$A731=""),"", IF(Input!C730="","Data is missing.",""))))</f>
        <v/>
      </c>
      <c r="E731" s="189" t="str">
        <f>IF(ISERROR(IF(AND(Input!$A730="",SUMPRODUCT(--(LEN(Input!$A731:'Input'!$A$1006)&gt;0))&lt;&gt;0),"Row is skipped.",IF(AND(Input!$A730="",Input!$A731=""),"", IF(Input!D730="","Data is missing.","")))),"",IF(AND(Input!$A730="",SUMPRODUCT(--(LEN(Input!$A731:'Input'!$A$1006)&gt;0))&lt;&gt;0),"Row is skipped.",IF(AND(Input!$A730="",Input!$A731=""),"", IF(Input!D730="","Data is missing.",""))))</f>
        <v/>
      </c>
      <c r="F731" s="189" t="str">
        <f>IF(ISERROR(IF(AND(Input!$A730="",SUMPRODUCT(--(LEN(Input!$A731:'Input'!$A$1006)&gt;0))&lt;&gt;0),"Row is skipped.",IF(AND(Input!$A730="",Input!$A731=""),"", IF(Input!E730="","Data is missing.","")))),"",IF(AND(Input!$A730="",SUMPRODUCT(--(LEN(Input!$A731:'Input'!$A$1006)&gt;0))&lt;&gt;0),"Row is skipped.",IF(AND(Input!$A730="",Input!$A731=""),"", IF(Input!E730="","Data is missing.",""))))</f>
        <v/>
      </c>
      <c r="G731" s="189" t="str">
        <f>IF(ISERROR(IF(AND(Input!$A730="",SUMPRODUCT(--(LEN(Input!$A731:'Input'!$A$1006)&gt;0))&lt;&gt;0),"Row is skipped.",IF(AND(Input!$A730="",Input!$A731=""),"", IF(Input!F730="","Data is missing.","")))),"",IF(AND(Input!$A730="",SUMPRODUCT(--(LEN(Input!$A731:'Input'!$A$1006)&gt;0))&lt;&gt;0),"Row is skipped.",IF(AND(Input!$A730="",Input!$A731=""),"", IF(Input!F730="","Data is missing.",""))))</f>
        <v/>
      </c>
      <c r="H731" s="190" t="str">
        <f>IF(ISERROR(IF(AND(Input!$A730="",SUMPRODUCT(--(LEN(Input!$A731:'Input'!$A$1006)&gt;0))&lt;&gt;0),"Row is skipped.",IF(AND(Input!$A730="",Input!$A731=""),"", IF(Input!G730="","Data is missing.","")))),"",IF(AND(Input!$A730="",SUMPRODUCT(--(LEN(Input!$A731:'Input'!$A$1006)&gt;0))&lt;&gt;0),"Row is skipped.",IF(AND(Input!$A730="",Input!$A731=""),"", IF(Input!G730="","Data is missing.",""))))</f>
        <v/>
      </c>
      <c r="I731" s="156"/>
      <c r="J731" s="191" t="str">
        <f>IFERROR(VLOOKUP(VLOOKUP(Input!$D730,'Measure List'!$A:$AN,40,FALSE),UIR!$A$1:$Q$27,17,FALSE),"")</f>
        <v/>
      </c>
      <c r="K731" s="192" t="str">
        <f>IFERROR(VLOOKUP(Input!$D730,'Measure List'!$A:$AN,40,FALSE),"")</f>
        <v/>
      </c>
      <c r="L731" s="156"/>
      <c r="M731" s="193" t="str">
        <f>IF(B731="","",IF(AND(Input!H730="",IFERROR(VLOOKUP(K731,UIR!$A$2:$P$21,2,FALSE),"")&lt;&gt;""),"Data is Missing.",""))</f>
        <v/>
      </c>
      <c r="N731" s="194" t="str">
        <f>IF(B731="","",IF(AND(Input!I730="",IFERROR(VLOOKUP(K731,UIR!$A$2:$P$21,3,FALSE),"")&lt;&gt;""),"Data is Missing.",""))</f>
        <v/>
      </c>
      <c r="O731" s="194" t="str">
        <f>IF(B731="","",IF(AND(Input!J730="",IFERROR(VLOOKUP(K731,UIR!$A$2:$P$21,4,FALSE),"")&lt;&gt;""),"Data is Missing.",""))</f>
        <v/>
      </c>
      <c r="P731" s="194" t="str">
        <f>IF(B731="","",IF(AND(Input!K730="",IFERROR(VLOOKUP(K731,UIR!$A$2:$P$21,5,FALSE),"")&lt;&gt;""),"Data is Missing.",""))</f>
        <v/>
      </c>
      <c r="Q731" s="194" t="str">
        <f>IF(B731="","",IF(AND(Input!L730="",IFERROR(VLOOKUP(K731,UIR!$A$2:$P$21,6,FALSE),"")&lt;&gt;""),"Data is Missing.",""))</f>
        <v/>
      </c>
      <c r="R731" s="194" t="str">
        <f>IF(B731="","",IF(AND(Input!M730="",IFERROR(VLOOKUP(K731,UIR!$A$2:$P$21,7,FALSE),"")&lt;&gt;""),"Data is Missing.",""))</f>
        <v/>
      </c>
      <c r="S731" s="194" t="str">
        <f>IF(B731="","",IF(AND(Input!P730="",IFERROR(VLOOKUP(K731,UIR!$A$2:$P$21,8,FALSE),"")&lt;&gt;""),"Data is Missing.",""))</f>
        <v/>
      </c>
      <c r="T731" s="194" t="str">
        <f>IF(B731="","",IF(AND(Input!Q730="",IFERROR(VLOOKUP(K731,UIR!$A$2:$P$21,9,FALSE),"")&lt;&gt;""),"Data is Missing.",""))</f>
        <v/>
      </c>
      <c r="U731" s="194"/>
      <c r="V731" s="194" t="str">
        <f>IF(B731="","",IF(AND(Input!S730="",IFERROR(VLOOKUP(K731,UIR!$A$2:$P$21,11,FALSE),"")&lt;&gt;""),"Data is Missing.",""))</f>
        <v/>
      </c>
      <c r="W731" s="194" t="str">
        <f>IF(B731="","",IF(AND(Input!T730="",IFERROR(VLOOKUP(K731,UIR!$A$2:$P$21,12,FALSE),"")&lt;&gt;""),"Data is Missing.",""))</f>
        <v/>
      </c>
      <c r="X731" s="194" t="str">
        <f>IF(B731="","",IF(AND(Input!V730="",IFERROR(VLOOKUP(K731,UIR!$A$2:$P$21,13,FALSE),"")&lt;&gt;""),"Data is Missing.",""))</f>
        <v/>
      </c>
      <c r="Y731" s="194" t="str">
        <f>IF(B731="","",IF(AND(Input!W730="",IFERROR(VLOOKUP(K731,UIR!$A$2:$P$21,14,FALSE),"")&lt;&gt;""),"Data is Missing.",""))</f>
        <v/>
      </c>
      <c r="Z731" s="194" t="str">
        <f>IF(B731="","",IF(AND(Input!X730="",IFERROR(VLOOKUP(K731,UIR!$A$2:$P$21,15,FALSE),"")&lt;&gt;""),"Data is Missing.",""))</f>
        <v/>
      </c>
      <c r="AA731" s="195" t="str">
        <f>IF(B731="","",IF(AND(Input!Y730="",IFERROR(VLOOKUP(K731,UIR!$A$2:$P$21,16,FALSE),"")&lt;&gt;""),"Data is Missing.",""))</f>
        <v/>
      </c>
      <c r="AC731" s="202" t="str">
        <f>IF(ISERROR(IF(Input!D730="","",IF(ISERROR(VLOOKUP(Input!D730,'Measure List'!$A$2:$A$30000,1,0)),"Invalid RefNo",""))),"",IF(Input!D730="","",IF(ISERROR(VLOOKUP(Input!D730,'Measure List'!$A$2:$A$30000,1,0)),"Invalid RefNo","")))</f>
        <v/>
      </c>
      <c r="AD731" s="156"/>
      <c r="AE731" s="156"/>
      <c r="AF731" s="156"/>
      <c r="AG731" s="156"/>
      <c r="AH731" s="156"/>
      <c r="AI731" s="156"/>
      <c r="AJ731" s="156"/>
      <c r="AK731" s="156"/>
      <c r="AL731" s="203" t="str">
        <f>IF(COUNTIF(Dropdowns!$K$2:$K$7,Input!S730)&gt;0,"",IF(Input!S730="","","Invalid Type"))</f>
        <v/>
      </c>
      <c r="AN731" s="204" t="str">
        <f>IF(Input!C730="","",IF(ISNUMBER(VALUE(Input!C730)),"","Needs to be a number."))</f>
        <v/>
      </c>
      <c r="AO731" s="205" t="str">
        <f>IF(Input!E730="","",IF(ISNUMBER(VALUE(Input!E730)),"","Needs to be a number."))</f>
        <v/>
      </c>
      <c r="AP731" s="205" t="str">
        <f>IF(Input!N730="","",IF(ISNUMBER(VALUE(Input!N730)),"","Needs to be a number."))</f>
        <v/>
      </c>
      <c r="AQ731" s="205" t="str">
        <f>IF(Input!O730="","",IF(ISNUMBER(VALUE(Input!O730)),"","Needs to be a number."))</f>
        <v/>
      </c>
      <c r="AR731" s="205" t="str">
        <f>IF(Input!V730="","",IF(ISNUMBER(VALUE(Input!V730)),"","Needs to be a number."))</f>
        <v/>
      </c>
      <c r="AS731" s="205" t="str">
        <f>IF(Input!W730="","",IF(ISNUMBER(VALUE(Input!W730)),"","Needs to be a number."))</f>
        <v/>
      </c>
      <c r="AT731" s="205" t="str">
        <f>IF(Input!X730="","",IF(ISNUMBER(VALUE(Input!X730)),"","Needs to be a number."))</f>
        <v/>
      </c>
      <c r="AU731" s="206" t="str">
        <f>IF(Input!Y730="","",IF(ISNUMBER(VALUE(Input!Y730)),"","Needs to be a number."))</f>
        <v/>
      </c>
      <c r="AW731" s="259" t="str">
        <f>IF(OR(VALUE(Input!C730)&lt;0,VALUE(Input!C730)&gt;100), "Invalid EEI %","")</f>
        <v/>
      </c>
      <c r="AX731" s="207"/>
      <c r="AY731" s="278" t="str">
        <f>IF(Input!E730="","",IF(VALUE(Input!E730)=0,"Do not enter 0.",""))</f>
        <v/>
      </c>
    </row>
    <row r="732" spans="2:51" x14ac:dyDescent="0.3">
      <c r="B732" s="188" t="str">
        <f>Input!A731</f>
        <v/>
      </c>
      <c r="C732" s="189" t="str">
        <f>IF(ISERROR(IF(AND(Input!$A731="",SUMPRODUCT(--(LEN(Input!$A732:'Input'!$A$1006)&gt;0))&lt;&gt;0),"Row is skipped.",IF(AND(Input!$A731="",Input!$A732=""),"", IF(Input!B731="","Data is missing.","")))),"",IF(AND(Input!$A731="",SUMPRODUCT(--(LEN(Input!$A732:'Input'!$A$1006)&gt;0))&lt;&gt;0),"Row is skipped.",IF(AND(Input!$A731="",Input!$A732=""),"", IF(Input!B731="","Data is missing.",""))))</f>
        <v/>
      </c>
      <c r="D732" s="189" t="str">
        <f>IF(ISERROR(IF(AND(Input!$A731="",SUMPRODUCT(--(LEN(Input!$A732:'Input'!$A$1006)&gt;0))&lt;&gt;0),"Row is skipped.",IF(AND(Input!$A731="",Input!$A732=""),"", IF(Input!C731="","Data is missing.","")))),"",IF(AND(Input!$A731="",SUMPRODUCT(--(LEN(Input!$A732:'Input'!$A$1006)&gt;0))&lt;&gt;0),"Row is skipped.",IF(AND(Input!$A731="",Input!$A732=""),"", IF(Input!C731="","Data is missing.",""))))</f>
        <v/>
      </c>
      <c r="E732" s="189" t="str">
        <f>IF(ISERROR(IF(AND(Input!$A731="",SUMPRODUCT(--(LEN(Input!$A732:'Input'!$A$1006)&gt;0))&lt;&gt;0),"Row is skipped.",IF(AND(Input!$A731="",Input!$A732=""),"", IF(Input!D731="","Data is missing.","")))),"",IF(AND(Input!$A731="",SUMPRODUCT(--(LEN(Input!$A732:'Input'!$A$1006)&gt;0))&lt;&gt;0),"Row is skipped.",IF(AND(Input!$A731="",Input!$A732=""),"", IF(Input!D731="","Data is missing.",""))))</f>
        <v/>
      </c>
      <c r="F732" s="189" t="str">
        <f>IF(ISERROR(IF(AND(Input!$A731="",SUMPRODUCT(--(LEN(Input!$A732:'Input'!$A$1006)&gt;0))&lt;&gt;0),"Row is skipped.",IF(AND(Input!$A731="",Input!$A732=""),"", IF(Input!E731="","Data is missing.","")))),"",IF(AND(Input!$A731="",SUMPRODUCT(--(LEN(Input!$A732:'Input'!$A$1006)&gt;0))&lt;&gt;0),"Row is skipped.",IF(AND(Input!$A731="",Input!$A732=""),"", IF(Input!E731="","Data is missing.",""))))</f>
        <v/>
      </c>
      <c r="G732" s="189" t="str">
        <f>IF(ISERROR(IF(AND(Input!$A731="",SUMPRODUCT(--(LEN(Input!$A732:'Input'!$A$1006)&gt;0))&lt;&gt;0),"Row is skipped.",IF(AND(Input!$A731="",Input!$A732=""),"", IF(Input!F731="","Data is missing.","")))),"",IF(AND(Input!$A731="",SUMPRODUCT(--(LEN(Input!$A732:'Input'!$A$1006)&gt;0))&lt;&gt;0),"Row is skipped.",IF(AND(Input!$A731="",Input!$A732=""),"", IF(Input!F731="","Data is missing.",""))))</f>
        <v/>
      </c>
      <c r="H732" s="190" t="str">
        <f>IF(ISERROR(IF(AND(Input!$A731="",SUMPRODUCT(--(LEN(Input!$A732:'Input'!$A$1006)&gt;0))&lt;&gt;0),"Row is skipped.",IF(AND(Input!$A731="",Input!$A732=""),"", IF(Input!G731="","Data is missing.","")))),"",IF(AND(Input!$A731="",SUMPRODUCT(--(LEN(Input!$A732:'Input'!$A$1006)&gt;0))&lt;&gt;0),"Row is skipped.",IF(AND(Input!$A731="",Input!$A732=""),"", IF(Input!G731="","Data is missing.",""))))</f>
        <v/>
      </c>
      <c r="I732" s="156"/>
      <c r="J732" s="191" t="str">
        <f>IFERROR(VLOOKUP(VLOOKUP(Input!$D731,'Measure List'!$A:$AN,40,FALSE),UIR!$A$1:$Q$27,17,FALSE),"")</f>
        <v/>
      </c>
      <c r="K732" s="192" t="str">
        <f>IFERROR(VLOOKUP(Input!$D731,'Measure List'!$A:$AN,40,FALSE),"")</f>
        <v/>
      </c>
      <c r="L732" s="156"/>
      <c r="M732" s="193" t="str">
        <f>IF(B732="","",IF(AND(Input!H731="",IFERROR(VLOOKUP(K732,UIR!$A$2:$P$21,2,FALSE),"")&lt;&gt;""),"Data is Missing.",""))</f>
        <v/>
      </c>
      <c r="N732" s="194" t="str">
        <f>IF(B732="","",IF(AND(Input!I731="",IFERROR(VLOOKUP(K732,UIR!$A$2:$P$21,3,FALSE),"")&lt;&gt;""),"Data is Missing.",""))</f>
        <v/>
      </c>
      <c r="O732" s="194" t="str">
        <f>IF(B732="","",IF(AND(Input!J731="",IFERROR(VLOOKUP(K732,UIR!$A$2:$P$21,4,FALSE),"")&lt;&gt;""),"Data is Missing.",""))</f>
        <v/>
      </c>
      <c r="P732" s="194" t="str">
        <f>IF(B732="","",IF(AND(Input!K731="",IFERROR(VLOOKUP(K732,UIR!$A$2:$P$21,5,FALSE),"")&lt;&gt;""),"Data is Missing.",""))</f>
        <v/>
      </c>
      <c r="Q732" s="194" t="str">
        <f>IF(B732="","",IF(AND(Input!L731="",IFERROR(VLOOKUP(K732,UIR!$A$2:$P$21,6,FALSE),"")&lt;&gt;""),"Data is Missing.",""))</f>
        <v/>
      </c>
      <c r="R732" s="194" t="str">
        <f>IF(B732="","",IF(AND(Input!M731="",IFERROR(VLOOKUP(K732,UIR!$A$2:$P$21,7,FALSE),"")&lt;&gt;""),"Data is Missing.",""))</f>
        <v/>
      </c>
      <c r="S732" s="194" t="str">
        <f>IF(B732="","",IF(AND(Input!P731="",IFERROR(VLOOKUP(K732,UIR!$A$2:$P$21,8,FALSE),"")&lt;&gt;""),"Data is Missing.",""))</f>
        <v/>
      </c>
      <c r="T732" s="194" t="str">
        <f>IF(B732="","",IF(AND(Input!Q731="",IFERROR(VLOOKUP(K732,UIR!$A$2:$P$21,9,FALSE),"")&lt;&gt;""),"Data is Missing.",""))</f>
        <v/>
      </c>
      <c r="U732" s="194"/>
      <c r="V732" s="194" t="str">
        <f>IF(B732="","",IF(AND(Input!S731="",IFERROR(VLOOKUP(K732,UIR!$A$2:$P$21,11,FALSE),"")&lt;&gt;""),"Data is Missing.",""))</f>
        <v/>
      </c>
      <c r="W732" s="194" t="str">
        <f>IF(B732="","",IF(AND(Input!T731="",IFERROR(VLOOKUP(K732,UIR!$A$2:$P$21,12,FALSE),"")&lt;&gt;""),"Data is Missing.",""))</f>
        <v/>
      </c>
      <c r="X732" s="194" t="str">
        <f>IF(B732="","",IF(AND(Input!V731="",IFERROR(VLOOKUP(K732,UIR!$A$2:$P$21,13,FALSE),"")&lt;&gt;""),"Data is Missing.",""))</f>
        <v/>
      </c>
      <c r="Y732" s="194" t="str">
        <f>IF(B732="","",IF(AND(Input!W731="",IFERROR(VLOOKUP(K732,UIR!$A$2:$P$21,14,FALSE),"")&lt;&gt;""),"Data is Missing.",""))</f>
        <v/>
      </c>
      <c r="Z732" s="194" t="str">
        <f>IF(B732="","",IF(AND(Input!X731="",IFERROR(VLOOKUP(K732,UIR!$A$2:$P$21,15,FALSE),"")&lt;&gt;""),"Data is Missing.",""))</f>
        <v/>
      </c>
      <c r="AA732" s="195" t="str">
        <f>IF(B732="","",IF(AND(Input!Y731="",IFERROR(VLOOKUP(K732,UIR!$A$2:$P$21,16,FALSE),"")&lt;&gt;""),"Data is Missing.",""))</f>
        <v/>
      </c>
      <c r="AC732" s="202" t="str">
        <f>IF(ISERROR(IF(Input!D731="","",IF(ISERROR(VLOOKUP(Input!D731,'Measure List'!$A$2:$A$30000,1,0)),"Invalid RefNo",""))),"",IF(Input!D731="","",IF(ISERROR(VLOOKUP(Input!D731,'Measure List'!$A$2:$A$30000,1,0)),"Invalid RefNo","")))</f>
        <v/>
      </c>
      <c r="AD732" s="156"/>
      <c r="AE732" s="156"/>
      <c r="AF732" s="156"/>
      <c r="AG732" s="156"/>
      <c r="AH732" s="156"/>
      <c r="AI732" s="156"/>
      <c r="AJ732" s="156"/>
      <c r="AK732" s="156"/>
      <c r="AL732" s="203" t="str">
        <f>IF(COUNTIF(Dropdowns!$K$2:$K$7,Input!S731)&gt;0,"",IF(Input!S731="","","Invalid Type"))</f>
        <v/>
      </c>
      <c r="AN732" s="204" t="str">
        <f>IF(Input!C731="","",IF(ISNUMBER(VALUE(Input!C731)),"","Needs to be a number."))</f>
        <v/>
      </c>
      <c r="AO732" s="205" t="str">
        <f>IF(Input!E731="","",IF(ISNUMBER(VALUE(Input!E731)),"","Needs to be a number."))</f>
        <v/>
      </c>
      <c r="AP732" s="205" t="str">
        <f>IF(Input!N731="","",IF(ISNUMBER(VALUE(Input!N731)),"","Needs to be a number."))</f>
        <v/>
      </c>
      <c r="AQ732" s="205" t="str">
        <f>IF(Input!O731="","",IF(ISNUMBER(VALUE(Input!O731)),"","Needs to be a number."))</f>
        <v/>
      </c>
      <c r="AR732" s="205" t="str">
        <f>IF(Input!V731="","",IF(ISNUMBER(VALUE(Input!V731)),"","Needs to be a number."))</f>
        <v/>
      </c>
      <c r="AS732" s="205" t="str">
        <f>IF(Input!W731="","",IF(ISNUMBER(VALUE(Input!W731)),"","Needs to be a number."))</f>
        <v/>
      </c>
      <c r="AT732" s="205" t="str">
        <f>IF(Input!X731="","",IF(ISNUMBER(VALUE(Input!X731)),"","Needs to be a number."))</f>
        <v/>
      </c>
      <c r="AU732" s="206" t="str">
        <f>IF(Input!Y731="","",IF(ISNUMBER(VALUE(Input!Y731)),"","Needs to be a number."))</f>
        <v/>
      </c>
      <c r="AW732" s="259" t="str">
        <f>IF(OR(VALUE(Input!C731)&lt;0,VALUE(Input!C731)&gt;100), "Invalid EEI %","")</f>
        <v/>
      </c>
      <c r="AX732" s="207"/>
      <c r="AY732" s="278" t="str">
        <f>IF(Input!E731="","",IF(VALUE(Input!E731)=0,"Do not enter 0.",""))</f>
        <v/>
      </c>
    </row>
    <row r="733" spans="2:51" x14ac:dyDescent="0.3">
      <c r="B733" s="188" t="str">
        <f>Input!A732</f>
        <v/>
      </c>
      <c r="C733" s="189" t="str">
        <f>IF(ISERROR(IF(AND(Input!$A732="",SUMPRODUCT(--(LEN(Input!$A733:'Input'!$A$1006)&gt;0))&lt;&gt;0),"Row is skipped.",IF(AND(Input!$A732="",Input!$A733=""),"", IF(Input!B732="","Data is missing.","")))),"",IF(AND(Input!$A732="",SUMPRODUCT(--(LEN(Input!$A733:'Input'!$A$1006)&gt;0))&lt;&gt;0),"Row is skipped.",IF(AND(Input!$A732="",Input!$A733=""),"", IF(Input!B732="","Data is missing.",""))))</f>
        <v/>
      </c>
      <c r="D733" s="189" t="str">
        <f>IF(ISERROR(IF(AND(Input!$A732="",SUMPRODUCT(--(LEN(Input!$A733:'Input'!$A$1006)&gt;0))&lt;&gt;0),"Row is skipped.",IF(AND(Input!$A732="",Input!$A733=""),"", IF(Input!C732="","Data is missing.","")))),"",IF(AND(Input!$A732="",SUMPRODUCT(--(LEN(Input!$A733:'Input'!$A$1006)&gt;0))&lt;&gt;0),"Row is skipped.",IF(AND(Input!$A732="",Input!$A733=""),"", IF(Input!C732="","Data is missing.",""))))</f>
        <v/>
      </c>
      <c r="E733" s="189" t="str">
        <f>IF(ISERROR(IF(AND(Input!$A732="",SUMPRODUCT(--(LEN(Input!$A733:'Input'!$A$1006)&gt;0))&lt;&gt;0),"Row is skipped.",IF(AND(Input!$A732="",Input!$A733=""),"", IF(Input!D732="","Data is missing.","")))),"",IF(AND(Input!$A732="",SUMPRODUCT(--(LEN(Input!$A733:'Input'!$A$1006)&gt;0))&lt;&gt;0),"Row is skipped.",IF(AND(Input!$A732="",Input!$A733=""),"", IF(Input!D732="","Data is missing.",""))))</f>
        <v/>
      </c>
      <c r="F733" s="189" t="str">
        <f>IF(ISERROR(IF(AND(Input!$A732="",SUMPRODUCT(--(LEN(Input!$A733:'Input'!$A$1006)&gt;0))&lt;&gt;0),"Row is skipped.",IF(AND(Input!$A732="",Input!$A733=""),"", IF(Input!E732="","Data is missing.","")))),"",IF(AND(Input!$A732="",SUMPRODUCT(--(LEN(Input!$A733:'Input'!$A$1006)&gt;0))&lt;&gt;0),"Row is skipped.",IF(AND(Input!$A732="",Input!$A733=""),"", IF(Input!E732="","Data is missing.",""))))</f>
        <v/>
      </c>
      <c r="G733" s="189" t="str">
        <f>IF(ISERROR(IF(AND(Input!$A732="",SUMPRODUCT(--(LEN(Input!$A733:'Input'!$A$1006)&gt;0))&lt;&gt;0),"Row is skipped.",IF(AND(Input!$A732="",Input!$A733=""),"", IF(Input!F732="","Data is missing.","")))),"",IF(AND(Input!$A732="",SUMPRODUCT(--(LEN(Input!$A733:'Input'!$A$1006)&gt;0))&lt;&gt;0),"Row is skipped.",IF(AND(Input!$A732="",Input!$A733=""),"", IF(Input!F732="","Data is missing.",""))))</f>
        <v/>
      </c>
      <c r="H733" s="190" t="str">
        <f>IF(ISERROR(IF(AND(Input!$A732="",SUMPRODUCT(--(LEN(Input!$A733:'Input'!$A$1006)&gt;0))&lt;&gt;0),"Row is skipped.",IF(AND(Input!$A732="",Input!$A733=""),"", IF(Input!G732="","Data is missing.","")))),"",IF(AND(Input!$A732="",SUMPRODUCT(--(LEN(Input!$A733:'Input'!$A$1006)&gt;0))&lt;&gt;0),"Row is skipped.",IF(AND(Input!$A732="",Input!$A733=""),"", IF(Input!G732="","Data is missing.",""))))</f>
        <v/>
      </c>
      <c r="I733" s="156"/>
      <c r="J733" s="191" t="str">
        <f>IFERROR(VLOOKUP(VLOOKUP(Input!$D732,'Measure List'!$A:$AN,40,FALSE),UIR!$A$1:$Q$27,17,FALSE),"")</f>
        <v/>
      </c>
      <c r="K733" s="192" t="str">
        <f>IFERROR(VLOOKUP(Input!$D732,'Measure List'!$A:$AN,40,FALSE),"")</f>
        <v/>
      </c>
      <c r="L733" s="156"/>
      <c r="M733" s="193" t="str">
        <f>IF(B733="","",IF(AND(Input!H732="",IFERROR(VLOOKUP(K733,UIR!$A$2:$P$21,2,FALSE),"")&lt;&gt;""),"Data is Missing.",""))</f>
        <v/>
      </c>
      <c r="N733" s="194" t="str">
        <f>IF(B733="","",IF(AND(Input!I732="",IFERROR(VLOOKUP(K733,UIR!$A$2:$P$21,3,FALSE),"")&lt;&gt;""),"Data is Missing.",""))</f>
        <v/>
      </c>
      <c r="O733" s="194" t="str">
        <f>IF(B733="","",IF(AND(Input!J732="",IFERROR(VLOOKUP(K733,UIR!$A$2:$P$21,4,FALSE),"")&lt;&gt;""),"Data is Missing.",""))</f>
        <v/>
      </c>
      <c r="P733" s="194" t="str">
        <f>IF(B733="","",IF(AND(Input!K732="",IFERROR(VLOOKUP(K733,UIR!$A$2:$P$21,5,FALSE),"")&lt;&gt;""),"Data is Missing.",""))</f>
        <v/>
      </c>
      <c r="Q733" s="194" t="str">
        <f>IF(B733="","",IF(AND(Input!L732="",IFERROR(VLOOKUP(K733,UIR!$A$2:$P$21,6,FALSE),"")&lt;&gt;""),"Data is Missing.",""))</f>
        <v/>
      </c>
      <c r="R733" s="194" t="str">
        <f>IF(B733="","",IF(AND(Input!M732="",IFERROR(VLOOKUP(K733,UIR!$A$2:$P$21,7,FALSE),"")&lt;&gt;""),"Data is Missing.",""))</f>
        <v/>
      </c>
      <c r="S733" s="194" t="str">
        <f>IF(B733="","",IF(AND(Input!P732="",IFERROR(VLOOKUP(K733,UIR!$A$2:$P$21,8,FALSE),"")&lt;&gt;""),"Data is Missing.",""))</f>
        <v/>
      </c>
      <c r="T733" s="194" t="str">
        <f>IF(B733="","",IF(AND(Input!Q732="",IFERROR(VLOOKUP(K733,UIR!$A$2:$P$21,9,FALSE),"")&lt;&gt;""),"Data is Missing.",""))</f>
        <v/>
      </c>
      <c r="U733" s="194"/>
      <c r="V733" s="194" t="str">
        <f>IF(B733="","",IF(AND(Input!S732="",IFERROR(VLOOKUP(K733,UIR!$A$2:$P$21,11,FALSE),"")&lt;&gt;""),"Data is Missing.",""))</f>
        <v/>
      </c>
      <c r="W733" s="194" t="str">
        <f>IF(B733="","",IF(AND(Input!T732="",IFERROR(VLOOKUP(K733,UIR!$A$2:$P$21,12,FALSE),"")&lt;&gt;""),"Data is Missing.",""))</f>
        <v/>
      </c>
      <c r="X733" s="194" t="str">
        <f>IF(B733="","",IF(AND(Input!V732="",IFERROR(VLOOKUP(K733,UIR!$A$2:$P$21,13,FALSE),"")&lt;&gt;""),"Data is Missing.",""))</f>
        <v/>
      </c>
      <c r="Y733" s="194" t="str">
        <f>IF(B733="","",IF(AND(Input!W732="",IFERROR(VLOOKUP(K733,UIR!$A$2:$P$21,14,FALSE),"")&lt;&gt;""),"Data is Missing.",""))</f>
        <v/>
      </c>
      <c r="Z733" s="194" t="str">
        <f>IF(B733="","",IF(AND(Input!X732="",IFERROR(VLOOKUP(K733,UIR!$A$2:$P$21,15,FALSE),"")&lt;&gt;""),"Data is Missing.",""))</f>
        <v/>
      </c>
      <c r="AA733" s="195" t="str">
        <f>IF(B733="","",IF(AND(Input!Y732="",IFERROR(VLOOKUP(K733,UIR!$A$2:$P$21,16,FALSE),"")&lt;&gt;""),"Data is Missing.",""))</f>
        <v/>
      </c>
      <c r="AC733" s="202" t="str">
        <f>IF(ISERROR(IF(Input!D732="","",IF(ISERROR(VLOOKUP(Input!D732,'Measure List'!$A$2:$A$30000,1,0)),"Invalid RefNo",""))),"",IF(Input!D732="","",IF(ISERROR(VLOOKUP(Input!D732,'Measure List'!$A$2:$A$30000,1,0)),"Invalid RefNo","")))</f>
        <v/>
      </c>
      <c r="AD733" s="156"/>
      <c r="AE733" s="156"/>
      <c r="AF733" s="156"/>
      <c r="AG733" s="156"/>
      <c r="AH733" s="156"/>
      <c r="AI733" s="156"/>
      <c r="AJ733" s="156"/>
      <c r="AK733" s="156"/>
      <c r="AL733" s="203" t="str">
        <f>IF(COUNTIF(Dropdowns!$K$2:$K$7,Input!S732)&gt;0,"",IF(Input!S732="","","Invalid Type"))</f>
        <v/>
      </c>
      <c r="AN733" s="204" t="str">
        <f>IF(Input!C732="","",IF(ISNUMBER(VALUE(Input!C732)),"","Needs to be a number."))</f>
        <v/>
      </c>
      <c r="AO733" s="205" t="str">
        <f>IF(Input!E732="","",IF(ISNUMBER(VALUE(Input!E732)),"","Needs to be a number."))</f>
        <v/>
      </c>
      <c r="AP733" s="205" t="str">
        <f>IF(Input!N732="","",IF(ISNUMBER(VALUE(Input!N732)),"","Needs to be a number."))</f>
        <v/>
      </c>
      <c r="AQ733" s="205" t="str">
        <f>IF(Input!O732="","",IF(ISNUMBER(VALUE(Input!O732)),"","Needs to be a number."))</f>
        <v/>
      </c>
      <c r="AR733" s="205" t="str">
        <f>IF(Input!V732="","",IF(ISNUMBER(VALUE(Input!V732)),"","Needs to be a number."))</f>
        <v/>
      </c>
      <c r="AS733" s="205" t="str">
        <f>IF(Input!W732="","",IF(ISNUMBER(VALUE(Input!W732)),"","Needs to be a number."))</f>
        <v/>
      </c>
      <c r="AT733" s="205" t="str">
        <f>IF(Input!X732="","",IF(ISNUMBER(VALUE(Input!X732)),"","Needs to be a number."))</f>
        <v/>
      </c>
      <c r="AU733" s="206" t="str">
        <f>IF(Input!Y732="","",IF(ISNUMBER(VALUE(Input!Y732)),"","Needs to be a number."))</f>
        <v/>
      </c>
      <c r="AW733" s="259" t="str">
        <f>IF(OR(VALUE(Input!C732)&lt;0,VALUE(Input!C732)&gt;100), "Invalid EEI %","")</f>
        <v/>
      </c>
      <c r="AX733" s="207"/>
      <c r="AY733" s="278" t="str">
        <f>IF(Input!E732="","",IF(VALUE(Input!E732)=0,"Do not enter 0.",""))</f>
        <v/>
      </c>
    </row>
    <row r="734" spans="2:51" x14ac:dyDescent="0.3">
      <c r="B734" s="188" t="str">
        <f>Input!A733</f>
        <v/>
      </c>
      <c r="C734" s="189" t="str">
        <f>IF(ISERROR(IF(AND(Input!$A733="",SUMPRODUCT(--(LEN(Input!$A734:'Input'!$A$1006)&gt;0))&lt;&gt;0),"Row is skipped.",IF(AND(Input!$A733="",Input!$A734=""),"", IF(Input!B733="","Data is missing.","")))),"",IF(AND(Input!$A733="",SUMPRODUCT(--(LEN(Input!$A734:'Input'!$A$1006)&gt;0))&lt;&gt;0),"Row is skipped.",IF(AND(Input!$A733="",Input!$A734=""),"", IF(Input!B733="","Data is missing.",""))))</f>
        <v/>
      </c>
      <c r="D734" s="189" t="str">
        <f>IF(ISERROR(IF(AND(Input!$A733="",SUMPRODUCT(--(LEN(Input!$A734:'Input'!$A$1006)&gt;0))&lt;&gt;0),"Row is skipped.",IF(AND(Input!$A733="",Input!$A734=""),"", IF(Input!C733="","Data is missing.","")))),"",IF(AND(Input!$A733="",SUMPRODUCT(--(LEN(Input!$A734:'Input'!$A$1006)&gt;0))&lt;&gt;0),"Row is skipped.",IF(AND(Input!$A733="",Input!$A734=""),"", IF(Input!C733="","Data is missing.",""))))</f>
        <v/>
      </c>
      <c r="E734" s="189" t="str">
        <f>IF(ISERROR(IF(AND(Input!$A733="",SUMPRODUCT(--(LEN(Input!$A734:'Input'!$A$1006)&gt;0))&lt;&gt;0),"Row is skipped.",IF(AND(Input!$A733="",Input!$A734=""),"", IF(Input!D733="","Data is missing.","")))),"",IF(AND(Input!$A733="",SUMPRODUCT(--(LEN(Input!$A734:'Input'!$A$1006)&gt;0))&lt;&gt;0),"Row is skipped.",IF(AND(Input!$A733="",Input!$A734=""),"", IF(Input!D733="","Data is missing.",""))))</f>
        <v/>
      </c>
      <c r="F734" s="189" t="str">
        <f>IF(ISERROR(IF(AND(Input!$A733="",SUMPRODUCT(--(LEN(Input!$A734:'Input'!$A$1006)&gt;0))&lt;&gt;0),"Row is skipped.",IF(AND(Input!$A733="",Input!$A734=""),"", IF(Input!E733="","Data is missing.","")))),"",IF(AND(Input!$A733="",SUMPRODUCT(--(LEN(Input!$A734:'Input'!$A$1006)&gt;0))&lt;&gt;0),"Row is skipped.",IF(AND(Input!$A733="",Input!$A734=""),"", IF(Input!E733="","Data is missing.",""))))</f>
        <v/>
      </c>
      <c r="G734" s="189" t="str">
        <f>IF(ISERROR(IF(AND(Input!$A733="",SUMPRODUCT(--(LEN(Input!$A734:'Input'!$A$1006)&gt;0))&lt;&gt;0),"Row is skipped.",IF(AND(Input!$A733="",Input!$A734=""),"", IF(Input!F733="","Data is missing.","")))),"",IF(AND(Input!$A733="",SUMPRODUCT(--(LEN(Input!$A734:'Input'!$A$1006)&gt;0))&lt;&gt;0),"Row is skipped.",IF(AND(Input!$A733="",Input!$A734=""),"", IF(Input!F733="","Data is missing.",""))))</f>
        <v/>
      </c>
      <c r="H734" s="190" t="str">
        <f>IF(ISERROR(IF(AND(Input!$A733="",SUMPRODUCT(--(LEN(Input!$A734:'Input'!$A$1006)&gt;0))&lt;&gt;0),"Row is skipped.",IF(AND(Input!$A733="",Input!$A734=""),"", IF(Input!G733="","Data is missing.","")))),"",IF(AND(Input!$A733="",SUMPRODUCT(--(LEN(Input!$A734:'Input'!$A$1006)&gt;0))&lt;&gt;0),"Row is skipped.",IF(AND(Input!$A733="",Input!$A734=""),"", IF(Input!G733="","Data is missing.",""))))</f>
        <v/>
      </c>
      <c r="I734" s="156"/>
      <c r="J734" s="191" t="str">
        <f>IFERROR(VLOOKUP(VLOOKUP(Input!$D733,'Measure List'!$A:$AN,40,FALSE),UIR!$A$1:$Q$27,17,FALSE),"")</f>
        <v/>
      </c>
      <c r="K734" s="192" t="str">
        <f>IFERROR(VLOOKUP(Input!$D733,'Measure List'!$A:$AN,40,FALSE),"")</f>
        <v/>
      </c>
      <c r="L734" s="156"/>
      <c r="M734" s="193" t="str">
        <f>IF(B734="","",IF(AND(Input!H733="",IFERROR(VLOOKUP(K734,UIR!$A$2:$P$21,2,FALSE),"")&lt;&gt;""),"Data is Missing.",""))</f>
        <v/>
      </c>
      <c r="N734" s="194" t="str">
        <f>IF(B734="","",IF(AND(Input!I733="",IFERROR(VLOOKUP(K734,UIR!$A$2:$P$21,3,FALSE),"")&lt;&gt;""),"Data is Missing.",""))</f>
        <v/>
      </c>
      <c r="O734" s="194" t="str">
        <f>IF(B734="","",IF(AND(Input!J733="",IFERROR(VLOOKUP(K734,UIR!$A$2:$P$21,4,FALSE),"")&lt;&gt;""),"Data is Missing.",""))</f>
        <v/>
      </c>
      <c r="P734" s="194" t="str">
        <f>IF(B734="","",IF(AND(Input!K733="",IFERROR(VLOOKUP(K734,UIR!$A$2:$P$21,5,FALSE),"")&lt;&gt;""),"Data is Missing.",""))</f>
        <v/>
      </c>
      <c r="Q734" s="194" t="str">
        <f>IF(B734="","",IF(AND(Input!L733="",IFERROR(VLOOKUP(K734,UIR!$A$2:$P$21,6,FALSE),"")&lt;&gt;""),"Data is Missing.",""))</f>
        <v/>
      </c>
      <c r="R734" s="194" t="str">
        <f>IF(B734="","",IF(AND(Input!M733="",IFERROR(VLOOKUP(K734,UIR!$A$2:$P$21,7,FALSE),"")&lt;&gt;""),"Data is Missing.",""))</f>
        <v/>
      </c>
      <c r="S734" s="194" t="str">
        <f>IF(B734="","",IF(AND(Input!P733="",IFERROR(VLOOKUP(K734,UIR!$A$2:$P$21,8,FALSE),"")&lt;&gt;""),"Data is Missing.",""))</f>
        <v/>
      </c>
      <c r="T734" s="194" t="str">
        <f>IF(B734="","",IF(AND(Input!Q733="",IFERROR(VLOOKUP(K734,UIR!$A$2:$P$21,9,FALSE),"")&lt;&gt;""),"Data is Missing.",""))</f>
        <v/>
      </c>
      <c r="U734" s="194"/>
      <c r="V734" s="194" t="str">
        <f>IF(B734="","",IF(AND(Input!S733="",IFERROR(VLOOKUP(K734,UIR!$A$2:$P$21,11,FALSE),"")&lt;&gt;""),"Data is Missing.",""))</f>
        <v/>
      </c>
      <c r="W734" s="194" t="str">
        <f>IF(B734="","",IF(AND(Input!T733="",IFERROR(VLOOKUP(K734,UIR!$A$2:$P$21,12,FALSE),"")&lt;&gt;""),"Data is Missing.",""))</f>
        <v/>
      </c>
      <c r="X734" s="194" t="str">
        <f>IF(B734="","",IF(AND(Input!V733="",IFERROR(VLOOKUP(K734,UIR!$A$2:$P$21,13,FALSE),"")&lt;&gt;""),"Data is Missing.",""))</f>
        <v/>
      </c>
      <c r="Y734" s="194" t="str">
        <f>IF(B734="","",IF(AND(Input!W733="",IFERROR(VLOOKUP(K734,UIR!$A$2:$P$21,14,FALSE),"")&lt;&gt;""),"Data is Missing.",""))</f>
        <v/>
      </c>
      <c r="Z734" s="194" t="str">
        <f>IF(B734="","",IF(AND(Input!X733="",IFERROR(VLOOKUP(K734,UIR!$A$2:$P$21,15,FALSE),"")&lt;&gt;""),"Data is Missing.",""))</f>
        <v/>
      </c>
      <c r="AA734" s="195" t="str">
        <f>IF(B734="","",IF(AND(Input!Y733="",IFERROR(VLOOKUP(K734,UIR!$A$2:$P$21,16,FALSE),"")&lt;&gt;""),"Data is Missing.",""))</f>
        <v/>
      </c>
      <c r="AC734" s="202" t="str">
        <f>IF(ISERROR(IF(Input!D733="","",IF(ISERROR(VLOOKUP(Input!D733,'Measure List'!$A$2:$A$30000,1,0)),"Invalid RefNo",""))),"",IF(Input!D733="","",IF(ISERROR(VLOOKUP(Input!D733,'Measure List'!$A$2:$A$30000,1,0)),"Invalid RefNo","")))</f>
        <v/>
      </c>
      <c r="AD734" s="156"/>
      <c r="AE734" s="156"/>
      <c r="AF734" s="156"/>
      <c r="AG734" s="156"/>
      <c r="AH734" s="156"/>
      <c r="AI734" s="156"/>
      <c r="AJ734" s="156"/>
      <c r="AK734" s="156"/>
      <c r="AL734" s="203" t="str">
        <f>IF(COUNTIF(Dropdowns!$K$2:$K$7,Input!S733)&gt;0,"",IF(Input!S733="","","Invalid Type"))</f>
        <v/>
      </c>
      <c r="AN734" s="204" t="str">
        <f>IF(Input!C733="","",IF(ISNUMBER(VALUE(Input!C733)),"","Needs to be a number."))</f>
        <v/>
      </c>
      <c r="AO734" s="205" t="str">
        <f>IF(Input!E733="","",IF(ISNUMBER(VALUE(Input!E733)),"","Needs to be a number."))</f>
        <v/>
      </c>
      <c r="AP734" s="205" t="str">
        <f>IF(Input!N733="","",IF(ISNUMBER(VALUE(Input!N733)),"","Needs to be a number."))</f>
        <v/>
      </c>
      <c r="AQ734" s="205" t="str">
        <f>IF(Input!O733="","",IF(ISNUMBER(VALUE(Input!O733)),"","Needs to be a number."))</f>
        <v/>
      </c>
      <c r="AR734" s="205" t="str">
        <f>IF(Input!V733="","",IF(ISNUMBER(VALUE(Input!V733)),"","Needs to be a number."))</f>
        <v/>
      </c>
      <c r="AS734" s="205" t="str">
        <f>IF(Input!W733="","",IF(ISNUMBER(VALUE(Input!W733)),"","Needs to be a number."))</f>
        <v/>
      </c>
      <c r="AT734" s="205" t="str">
        <f>IF(Input!X733="","",IF(ISNUMBER(VALUE(Input!X733)),"","Needs to be a number."))</f>
        <v/>
      </c>
      <c r="AU734" s="206" t="str">
        <f>IF(Input!Y733="","",IF(ISNUMBER(VALUE(Input!Y733)),"","Needs to be a number."))</f>
        <v/>
      </c>
      <c r="AW734" s="259" t="str">
        <f>IF(OR(VALUE(Input!C733)&lt;0,VALUE(Input!C733)&gt;100), "Invalid EEI %","")</f>
        <v/>
      </c>
      <c r="AX734" s="207"/>
      <c r="AY734" s="278" t="str">
        <f>IF(Input!E733="","",IF(VALUE(Input!E733)=0,"Do not enter 0.",""))</f>
        <v/>
      </c>
    </row>
    <row r="735" spans="2:51" x14ac:dyDescent="0.3">
      <c r="B735" s="188" t="str">
        <f>Input!A734</f>
        <v/>
      </c>
      <c r="C735" s="189" t="str">
        <f>IF(ISERROR(IF(AND(Input!$A734="",SUMPRODUCT(--(LEN(Input!$A735:'Input'!$A$1006)&gt;0))&lt;&gt;0),"Row is skipped.",IF(AND(Input!$A734="",Input!$A735=""),"", IF(Input!B734="","Data is missing.","")))),"",IF(AND(Input!$A734="",SUMPRODUCT(--(LEN(Input!$A735:'Input'!$A$1006)&gt;0))&lt;&gt;0),"Row is skipped.",IF(AND(Input!$A734="",Input!$A735=""),"", IF(Input!B734="","Data is missing.",""))))</f>
        <v/>
      </c>
      <c r="D735" s="189" t="str">
        <f>IF(ISERROR(IF(AND(Input!$A734="",SUMPRODUCT(--(LEN(Input!$A735:'Input'!$A$1006)&gt;0))&lt;&gt;0),"Row is skipped.",IF(AND(Input!$A734="",Input!$A735=""),"", IF(Input!C734="","Data is missing.","")))),"",IF(AND(Input!$A734="",SUMPRODUCT(--(LEN(Input!$A735:'Input'!$A$1006)&gt;0))&lt;&gt;0),"Row is skipped.",IF(AND(Input!$A734="",Input!$A735=""),"", IF(Input!C734="","Data is missing.",""))))</f>
        <v/>
      </c>
      <c r="E735" s="189" t="str">
        <f>IF(ISERROR(IF(AND(Input!$A734="",SUMPRODUCT(--(LEN(Input!$A735:'Input'!$A$1006)&gt;0))&lt;&gt;0),"Row is skipped.",IF(AND(Input!$A734="",Input!$A735=""),"", IF(Input!D734="","Data is missing.","")))),"",IF(AND(Input!$A734="",SUMPRODUCT(--(LEN(Input!$A735:'Input'!$A$1006)&gt;0))&lt;&gt;0),"Row is skipped.",IF(AND(Input!$A734="",Input!$A735=""),"", IF(Input!D734="","Data is missing.",""))))</f>
        <v/>
      </c>
      <c r="F735" s="189" t="str">
        <f>IF(ISERROR(IF(AND(Input!$A734="",SUMPRODUCT(--(LEN(Input!$A735:'Input'!$A$1006)&gt;0))&lt;&gt;0),"Row is skipped.",IF(AND(Input!$A734="",Input!$A735=""),"", IF(Input!E734="","Data is missing.","")))),"",IF(AND(Input!$A734="",SUMPRODUCT(--(LEN(Input!$A735:'Input'!$A$1006)&gt;0))&lt;&gt;0),"Row is skipped.",IF(AND(Input!$A734="",Input!$A735=""),"", IF(Input!E734="","Data is missing.",""))))</f>
        <v/>
      </c>
      <c r="G735" s="189" t="str">
        <f>IF(ISERROR(IF(AND(Input!$A734="",SUMPRODUCT(--(LEN(Input!$A735:'Input'!$A$1006)&gt;0))&lt;&gt;0),"Row is skipped.",IF(AND(Input!$A734="",Input!$A735=""),"", IF(Input!F734="","Data is missing.","")))),"",IF(AND(Input!$A734="",SUMPRODUCT(--(LEN(Input!$A735:'Input'!$A$1006)&gt;0))&lt;&gt;0),"Row is skipped.",IF(AND(Input!$A734="",Input!$A735=""),"", IF(Input!F734="","Data is missing.",""))))</f>
        <v/>
      </c>
      <c r="H735" s="190" t="str">
        <f>IF(ISERROR(IF(AND(Input!$A734="",SUMPRODUCT(--(LEN(Input!$A735:'Input'!$A$1006)&gt;0))&lt;&gt;0),"Row is skipped.",IF(AND(Input!$A734="",Input!$A735=""),"", IF(Input!G734="","Data is missing.","")))),"",IF(AND(Input!$A734="",SUMPRODUCT(--(LEN(Input!$A735:'Input'!$A$1006)&gt;0))&lt;&gt;0),"Row is skipped.",IF(AND(Input!$A734="",Input!$A735=""),"", IF(Input!G734="","Data is missing.",""))))</f>
        <v/>
      </c>
      <c r="I735" s="156"/>
      <c r="J735" s="191" t="str">
        <f>IFERROR(VLOOKUP(VLOOKUP(Input!$D734,'Measure List'!$A:$AN,40,FALSE),UIR!$A$1:$Q$27,17,FALSE),"")</f>
        <v/>
      </c>
      <c r="K735" s="192" t="str">
        <f>IFERROR(VLOOKUP(Input!$D734,'Measure List'!$A:$AN,40,FALSE),"")</f>
        <v/>
      </c>
      <c r="L735" s="156"/>
      <c r="M735" s="193" t="str">
        <f>IF(B735="","",IF(AND(Input!H734="",IFERROR(VLOOKUP(K735,UIR!$A$2:$P$21,2,FALSE),"")&lt;&gt;""),"Data is Missing.",""))</f>
        <v/>
      </c>
      <c r="N735" s="194" t="str">
        <f>IF(B735="","",IF(AND(Input!I734="",IFERROR(VLOOKUP(K735,UIR!$A$2:$P$21,3,FALSE),"")&lt;&gt;""),"Data is Missing.",""))</f>
        <v/>
      </c>
      <c r="O735" s="194" t="str">
        <f>IF(B735="","",IF(AND(Input!J734="",IFERROR(VLOOKUP(K735,UIR!$A$2:$P$21,4,FALSE),"")&lt;&gt;""),"Data is Missing.",""))</f>
        <v/>
      </c>
      <c r="P735" s="194" t="str">
        <f>IF(B735="","",IF(AND(Input!K734="",IFERROR(VLOOKUP(K735,UIR!$A$2:$P$21,5,FALSE),"")&lt;&gt;""),"Data is Missing.",""))</f>
        <v/>
      </c>
      <c r="Q735" s="194" t="str">
        <f>IF(B735="","",IF(AND(Input!L734="",IFERROR(VLOOKUP(K735,UIR!$A$2:$P$21,6,FALSE),"")&lt;&gt;""),"Data is Missing.",""))</f>
        <v/>
      </c>
      <c r="R735" s="194" t="str">
        <f>IF(B735="","",IF(AND(Input!M734="",IFERROR(VLOOKUP(K735,UIR!$A$2:$P$21,7,FALSE),"")&lt;&gt;""),"Data is Missing.",""))</f>
        <v/>
      </c>
      <c r="S735" s="194" t="str">
        <f>IF(B735="","",IF(AND(Input!P734="",IFERROR(VLOOKUP(K735,UIR!$A$2:$P$21,8,FALSE),"")&lt;&gt;""),"Data is Missing.",""))</f>
        <v/>
      </c>
      <c r="T735" s="194" t="str">
        <f>IF(B735="","",IF(AND(Input!Q734="",IFERROR(VLOOKUP(K735,UIR!$A$2:$P$21,9,FALSE),"")&lt;&gt;""),"Data is Missing.",""))</f>
        <v/>
      </c>
      <c r="U735" s="194"/>
      <c r="V735" s="194" t="str">
        <f>IF(B735="","",IF(AND(Input!S734="",IFERROR(VLOOKUP(K735,UIR!$A$2:$P$21,11,FALSE),"")&lt;&gt;""),"Data is Missing.",""))</f>
        <v/>
      </c>
      <c r="W735" s="194" t="str">
        <f>IF(B735="","",IF(AND(Input!T734="",IFERROR(VLOOKUP(K735,UIR!$A$2:$P$21,12,FALSE),"")&lt;&gt;""),"Data is Missing.",""))</f>
        <v/>
      </c>
      <c r="X735" s="194" t="str">
        <f>IF(B735="","",IF(AND(Input!V734="",IFERROR(VLOOKUP(K735,UIR!$A$2:$P$21,13,FALSE),"")&lt;&gt;""),"Data is Missing.",""))</f>
        <v/>
      </c>
      <c r="Y735" s="194" t="str">
        <f>IF(B735="","",IF(AND(Input!W734="",IFERROR(VLOOKUP(K735,UIR!$A$2:$P$21,14,FALSE),"")&lt;&gt;""),"Data is Missing.",""))</f>
        <v/>
      </c>
      <c r="Z735" s="194" t="str">
        <f>IF(B735="","",IF(AND(Input!X734="",IFERROR(VLOOKUP(K735,UIR!$A$2:$P$21,15,FALSE),"")&lt;&gt;""),"Data is Missing.",""))</f>
        <v/>
      </c>
      <c r="AA735" s="195" t="str">
        <f>IF(B735="","",IF(AND(Input!Y734="",IFERROR(VLOOKUP(K735,UIR!$A$2:$P$21,16,FALSE),"")&lt;&gt;""),"Data is Missing.",""))</f>
        <v/>
      </c>
      <c r="AC735" s="202" t="str">
        <f>IF(ISERROR(IF(Input!D734="","",IF(ISERROR(VLOOKUP(Input!D734,'Measure List'!$A$2:$A$30000,1,0)),"Invalid RefNo",""))),"",IF(Input!D734="","",IF(ISERROR(VLOOKUP(Input!D734,'Measure List'!$A$2:$A$30000,1,0)),"Invalid RefNo","")))</f>
        <v/>
      </c>
      <c r="AD735" s="156"/>
      <c r="AE735" s="156"/>
      <c r="AF735" s="156"/>
      <c r="AG735" s="156"/>
      <c r="AH735" s="156"/>
      <c r="AI735" s="156"/>
      <c r="AJ735" s="156"/>
      <c r="AK735" s="156"/>
      <c r="AL735" s="203" t="str">
        <f>IF(COUNTIF(Dropdowns!$K$2:$K$7,Input!S734)&gt;0,"",IF(Input!S734="","","Invalid Type"))</f>
        <v/>
      </c>
      <c r="AN735" s="204" t="str">
        <f>IF(Input!C734="","",IF(ISNUMBER(VALUE(Input!C734)),"","Needs to be a number."))</f>
        <v/>
      </c>
      <c r="AO735" s="205" t="str">
        <f>IF(Input!E734="","",IF(ISNUMBER(VALUE(Input!E734)),"","Needs to be a number."))</f>
        <v/>
      </c>
      <c r="AP735" s="205" t="str">
        <f>IF(Input!N734="","",IF(ISNUMBER(VALUE(Input!N734)),"","Needs to be a number."))</f>
        <v/>
      </c>
      <c r="AQ735" s="205" t="str">
        <f>IF(Input!O734="","",IF(ISNUMBER(VALUE(Input!O734)),"","Needs to be a number."))</f>
        <v/>
      </c>
      <c r="AR735" s="205" t="str">
        <f>IF(Input!V734="","",IF(ISNUMBER(VALUE(Input!V734)),"","Needs to be a number."))</f>
        <v/>
      </c>
      <c r="AS735" s="205" t="str">
        <f>IF(Input!W734="","",IF(ISNUMBER(VALUE(Input!W734)),"","Needs to be a number."))</f>
        <v/>
      </c>
      <c r="AT735" s="205" t="str">
        <f>IF(Input!X734="","",IF(ISNUMBER(VALUE(Input!X734)),"","Needs to be a number."))</f>
        <v/>
      </c>
      <c r="AU735" s="206" t="str">
        <f>IF(Input!Y734="","",IF(ISNUMBER(VALUE(Input!Y734)),"","Needs to be a number."))</f>
        <v/>
      </c>
      <c r="AW735" s="259" t="str">
        <f>IF(OR(VALUE(Input!C734)&lt;0,VALUE(Input!C734)&gt;100), "Invalid EEI %","")</f>
        <v/>
      </c>
      <c r="AX735" s="207"/>
      <c r="AY735" s="278" t="str">
        <f>IF(Input!E734="","",IF(VALUE(Input!E734)=0,"Do not enter 0.",""))</f>
        <v/>
      </c>
    </row>
    <row r="736" spans="2:51" x14ac:dyDescent="0.3">
      <c r="B736" s="188" t="str">
        <f>Input!A735</f>
        <v/>
      </c>
      <c r="C736" s="189" t="str">
        <f>IF(ISERROR(IF(AND(Input!$A735="",SUMPRODUCT(--(LEN(Input!$A736:'Input'!$A$1006)&gt;0))&lt;&gt;0),"Row is skipped.",IF(AND(Input!$A735="",Input!$A736=""),"", IF(Input!B735="","Data is missing.","")))),"",IF(AND(Input!$A735="",SUMPRODUCT(--(LEN(Input!$A736:'Input'!$A$1006)&gt;0))&lt;&gt;0),"Row is skipped.",IF(AND(Input!$A735="",Input!$A736=""),"", IF(Input!B735="","Data is missing.",""))))</f>
        <v/>
      </c>
      <c r="D736" s="189" t="str">
        <f>IF(ISERROR(IF(AND(Input!$A735="",SUMPRODUCT(--(LEN(Input!$A736:'Input'!$A$1006)&gt;0))&lt;&gt;0),"Row is skipped.",IF(AND(Input!$A735="",Input!$A736=""),"", IF(Input!C735="","Data is missing.","")))),"",IF(AND(Input!$A735="",SUMPRODUCT(--(LEN(Input!$A736:'Input'!$A$1006)&gt;0))&lt;&gt;0),"Row is skipped.",IF(AND(Input!$A735="",Input!$A736=""),"", IF(Input!C735="","Data is missing.",""))))</f>
        <v/>
      </c>
      <c r="E736" s="189" t="str">
        <f>IF(ISERROR(IF(AND(Input!$A735="",SUMPRODUCT(--(LEN(Input!$A736:'Input'!$A$1006)&gt;0))&lt;&gt;0),"Row is skipped.",IF(AND(Input!$A735="",Input!$A736=""),"", IF(Input!D735="","Data is missing.","")))),"",IF(AND(Input!$A735="",SUMPRODUCT(--(LEN(Input!$A736:'Input'!$A$1006)&gt;0))&lt;&gt;0),"Row is skipped.",IF(AND(Input!$A735="",Input!$A736=""),"", IF(Input!D735="","Data is missing.",""))))</f>
        <v/>
      </c>
      <c r="F736" s="189" t="str">
        <f>IF(ISERROR(IF(AND(Input!$A735="",SUMPRODUCT(--(LEN(Input!$A736:'Input'!$A$1006)&gt;0))&lt;&gt;0),"Row is skipped.",IF(AND(Input!$A735="",Input!$A736=""),"", IF(Input!E735="","Data is missing.","")))),"",IF(AND(Input!$A735="",SUMPRODUCT(--(LEN(Input!$A736:'Input'!$A$1006)&gt;0))&lt;&gt;0),"Row is skipped.",IF(AND(Input!$A735="",Input!$A736=""),"", IF(Input!E735="","Data is missing.",""))))</f>
        <v/>
      </c>
      <c r="G736" s="189" t="str">
        <f>IF(ISERROR(IF(AND(Input!$A735="",SUMPRODUCT(--(LEN(Input!$A736:'Input'!$A$1006)&gt;0))&lt;&gt;0),"Row is skipped.",IF(AND(Input!$A735="",Input!$A736=""),"", IF(Input!F735="","Data is missing.","")))),"",IF(AND(Input!$A735="",SUMPRODUCT(--(LEN(Input!$A736:'Input'!$A$1006)&gt;0))&lt;&gt;0),"Row is skipped.",IF(AND(Input!$A735="",Input!$A736=""),"", IF(Input!F735="","Data is missing.",""))))</f>
        <v/>
      </c>
      <c r="H736" s="190" t="str">
        <f>IF(ISERROR(IF(AND(Input!$A735="",SUMPRODUCT(--(LEN(Input!$A736:'Input'!$A$1006)&gt;0))&lt;&gt;0),"Row is skipped.",IF(AND(Input!$A735="",Input!$A736=""),"", IF(Input!G735="","Data is missing.","")))),"",IF(AND(Input!$A735="",SUMPRODUCT(--(LEN(Input!$A736:'Input'!$A$1006)&gt;0))&lt;&gt;0),"Row is skipped.",IF(AND(Input!$A735="",Input!$A736=""),"", IF(Input!G735="","Data is missing.",""))))</f>
        <v/>
      </c>
      <c r="I736" s="156"/>
      <c r="J736" s="191" t="str">
        <f>IFERROR(VLOOKUP(VLOOKUP(Input!$D735,'Measure List'!$A:$AN,40,FALSE),UIR!$A$1:$Q$27,17,FALSE),"")</f>
        <v/>
      </c>
      <c r="K736" s="192" t="str">
        <f>IFERROR(VLOOKUP(Input!$D735,'Measure List'!$A:$AN,40,FALSE),"")</f>
        <v/>
      </c>
      <c r="L736" s="156"/>
      <c r="M736" s="193" t="str">
        <f>IF(B736="","",IF(AND(Input!H735="",IFERROR(VLOOKUP(K736,UIR!$A$2:$P$21,2,FALSE),"")&lt;&gt;""),"Data is Missing.",""))</f>
        <v/>
      </c>
      <c r="N736" s="194" t="str">
        <f>IF(B736="","",IF(AND(Input!I735="",IFERROR(VLOOKUP(K736,UIR!$A$2:$P$21,3,FALSE),"")&lt;&gt;""),"Data is Missing.",""))</f>
        <v/>
      </c>
      <c r="O736" s="194" t="str">
        <f>IF(B736="","",IF(AND(Input!J735="",IFERROR(VLOOKUP(K736,UIR!$A$2:$P$21,4,FALSE),"")&lt;&gt;""),"Data is Missing.",""))</f>
        <v/>
      </c>
      <c r="P736" s="194" t="str">
        <f>IF(B736="","",IF(AND(Input!K735="",IFERROR(VLOOKUP(K736,UIR!$A$2:$P$21,5,FALSE),"")&lt;&gt;""),"Data is Missing.",""))</f>
        <v/>
      </c>
      <c r="Q736" s="194" t="str">
        <f>IF(B736="","",IF(AND(Input!L735="",IFERROR(VLOOKUP(K736,UIR!$A$2:$P$21,6,FALSE),"")&lt;&gt;""),"Data is Missing.",""))</f>
        <v/>
      </c>
      <c r="R736" s="194" t="str">
        <f>IF(B736="","",IF(AND(Input!M735="",IFERROR(VLOOKUP(K736,UIR!$A$2:$P$21,7,FALSE),"")&lt;&gt;""),"Data is Missing.",""))</f>
        <v/>
      </c>
      <c r="S736" s="194" t="str">
        <f>IF(B736="","",IF(AND(Input!P735="",IFERROR(VLOOKUP(K736,UIR!$A$2:$P$21,8,FALSE),"")&lt;&gt;""),"Data is Missing.",""))</f>
        <v/>
      </c>
      <c r="T736" s="194" t="str">
        <f>IF(B736="","",IF(AND(Input!Q735="",IFERROR(VLOOKUP(K736,UIR!$A$2:$P$21,9,FALSE),"")&lt;&gt;""),"Data is Missing.",""))</f>
        <v/>
      </c>
      <c r="U736" s="194"/>
      <c r="V736" s="194" t="str">
        <f>IF(B736="","",IF(AND(Input!S735="",IFERROR(VLOOKUP(K736,UIR!$A$2:$P$21,11,FALSE),"")&lt;&gt;""),"Data is Missing.",""))</f>
        <v/>
      </c>
      <c r="W736" s="194" t="str">
        <f>IF(B736="","",IF(AND(Input!T735="",IFERROR(VLOOKUP(K736,UIR!$A$2:$P$21,12,FALSE),"")&lt;&gt;""),"Data is Missing.",""))</f>
        <v/>
      </c>
      <c r="X736" s="194" t="str">
        <f>IF(B736="","",IF(AND(Input!V735="",IFERROR(VLOOKUP(K736,UIR!$A$2:$P$21,13,FALSE),"")&lt;&gt;""),"Data is Missing.",""))</f>
        <v/>
      </c>
      <c r="Y736" s="194" t="str">
        <f>IF(B736="","",IF(AND(Input!W735="",IFERROR(VLOOKUP(K736,UIR!$A$2:$P$21,14,FALSE),"")&lt;&gt;""),"Data is Missing.",""))</f>
        <v/>
      </c>
      <c r="Z736" s="194" t="str">
        <f>IF(B736="","",IF(AND(Input!X735="",IFERROR(VLOOKUP(K736,UIR!$A$2:$P$21,15,FALSE),"")&lt;&gt;""),"Data is Missing.",""))</f>
        <v/>
      </c>
      <c r="AA736" s="195" t="str">
        <f>IF(B736="","",IF(AND(Input!Y735="",IFERROR(VLOOKUP(K736,UIR!$A$2:$P$21,16,FALSE),"")&lt;&gt;""),"Data is Missing.",""))</f>
        <v/>
      </c>
      <c r="AC736" s="202" t="str">
        <f>IF(ISERROR(IF(Input!D735="","",IF(ISERROR(VLOOKUP(Input!D735,'Measure List'!$A$2:$A$30000,1,0)),"Invalid RefNo",""))),"",IF(Input!D735="","",IF(ISERROR(VLOOKUP(Input!D735,'Measure List'!$A$2:$A$30000,1,0)),"Invalid RefNo","")))</f>
        <v/>
      </c>
      <c r="AD736" s="156"/>
      <c r="AE736" s="156"/>
      <c r="AF736" s="156"/>
      <c r="AG736" s="156"/>
      <c r="AH736" s="156"/>
      <c r="AI736" s="156"/>
      <c r="AJ736" s="156"/>
      <c r="AK736" s="156"/>
      <c r="AL736" s="203" t="str">
        <f>IF(COUNTIF(Dropdowns!$K$2:$K$7,Input!S735)&gt;0,"",IF(Input!S735="","","Invalid Type"))</f>
        <v/>
      </c>
      <c r="AN736" s="204" t="str">
        <f>IF(Input!C735="","",IF(ISNUMBER(VALUE(Input!C735)),"","Needs to be a number."))</f>
        <v/>
      </c>
      <c r="AO736" s="205" t="str">
        <f>IF(Input!E735="","",IF(ISNUMBER(VALUE(Input!E735)),"","Needs to be a number."))</f>
        <v/>
      </c>
      <c r="AP736" s="205" t="str">
        <f>IF(Input!N735="","",IF(ISNUMBER(VALUE(Input!N735)),"","Needs to be a number."))</f>
        <v/>
      </c>
      <c r="AQ736" s="205" t="str">
        <f>IF(Input!O735="","",IF(ISNUMBER(VALUE(Input!O735)),"","Needs to be a number."))</f>
        <v/>
      </c>
      <c r="AR736" s="205" t="str">
        <f>IF(Input!V735="","",IF(ISNUMBER(VALUE(Input!V735)),"","Needs to be a number."))</f>
        <v/>
      </c>
      <c r="AS736" s="205" t="str">
        <f>IF(Input!W735="","",IF(ISNUMBER(VALUE(Input!W735)),"","Needs to be a number."))</f>
        <v/>
      </c>
      <c r="AT736" s="205" t="str">
        <f>IF(Input!X735="","",IF(ISNUMBER(VALUE(Input!X735)),"","Needs to be a number."))</f>
        <v/>
      </c>
      <c r="AU736" s="206" t="str">
        <f>IF(Input!Y735="","",IF(ISNUMBER(VALUE(Input!Y735)),"","Needs to be a number."))</f>
        <v/>
      </c>
      <c r="AW736" s="259" t="str">
        <f>IF(OR(VALUE(Input!C735)&lt;0,VALUE(Input!C735)&gt;100), "Invalid EEI %","")</f>
        <v/>
      </c>
      <c r="AX736" s="207"/>
      <c r="AY736" s="278" t="str">
        <f>IF(Input!E735="","",IF(VALUE(Input!E735)=0,"Do not enter 0.",""))</f>
        <v/>
      </c>
    </row>
    <row r="737" spans="2:51" x14ac:dyDescent="0.3">
      <c r="B737" s="188" t="str">
        <f>Input!A736</f>
        <v/>
      </c>
      <c r="C737" s="189" t="str">
        <f>IF(ISERROR(IF(AND(Input!$A736="",SUMPRODUCT(--(LEN(Input!$A737:'Input'!$A$1006)&gt;0))&lt;&gt;0),"Row is skipped.",IF(AND(Input!$A736="",Input!$A737=""),"", IF(Input!B736="","Data is missing.","")))),"",IF(AND(Input!$A736="",SUMPRODUCT(--(LEN(Input!$A737:'Input'!$A$1006)&gt;0))&lt;&gt;0),"Row is skipped.",IF(AND(Input!$A736="",Input!$A737=""),"", IF(Input!B736="","Data is missing.",""))))</f>
        <v/>
      </c>
      <c r="D737" s="189" t="str">
        <f>IF(ISERROR(IF(AND(Input!$A736="",SUMPRODUCT(--(LEN(Input!$A737:'Input'!$A$1006)&gt;0))&lt;&gt;0),"Row is skipped.",IF(AND(Input!$A736="",Input!$A737=""),"", IF(Input!C736="","Data is missing.","")))),"",IF(AND(Input!$A736="",SUMPRODUCT(--(LEN(Input!$A737:'Input'!$A$1006)&gt;0))&lt;&gt;0),"Row is skipped.",IF(AND(Input!$A736="",Input!$A737=""),"", IF(Input!C736="","Data is missing.",""))))</f>
        <v/>
      </c>
      <c r="E737" s="189" t="str">
        <f>IF(ISERROR(IF(AND(Input!$A736="",SUMPRODUCT(--(LEN(Input!$A737:'Input'!$A$1006)&gt;0))&lt;&gt;0),"Row is skipped.",IF(AND(Input!$A736="",Input!$A737=""),"", IF(Input!D736="","Data is missing.","")))),"",IF(AND(Input!$A736="",SUMPRODUCT(--(LEN(Input!$A737:'Input'!$A$1006)&gt;0))&lt;&gt;0),"Row is skipped.",IF(AND(Input!$A736="",Input!$A737=""),"", IF(Input!D736="","Data is missing.",""))))</f>
        <v/>
      </c>
      <c r="F737" s="189" t="str">
        <f>IF(ISERROR(IF(AND(Input!$A736="",SUMPRODUCT(--(LEN(Input!$A737:'Input'!$A$1006)&gt;0))&lt;&gt;0),"Row is skipped.",IF(AND(Input!$A736="",Input!$A737=""),"", IF(Input!E736="","Data is missing.","")))),"",IF(AND(Input!$A736="",SUMPRODUCT(--(LEN(Input!$A737:'Input'!$A$1006)&gt;0))&lt;&gt;0),"Row is skipped.",IF(AND(Input!$A736="",Input!$A737=""),"", IF(Input!E736="","Data is missing.",""))))</f>
        <v/>
      </c>
      <c r="G737" s="189" t="str">
        <f>IF(ISERROR(IF(AND(Input!$A736="",SUMPRODUCT(--(LEN(Input!$A737:'Input'!$A$1006)&gt;0))&lt;&gt;0),"Row is skipped.",IF(AND(Input!$A736="",Input!$A737=""),"", IF(Input!F736="","Data is missing.","")))),"",IF(AND(Input!$A736="",SUMPRODUCT(--(LEN(Input!$A737:'Input'!$A$1006)&gt;0))&lt;&gt;0),"Row is skipped.",IF(AND(Input!$A736="",Input!$A737=""),"", IF(Input!F736="","Data is missing.",""))))</f>
        <v/>
      </c>
      <c r="H737" s="190" t="str">
        <f>IF(ISERROR(IF(AND(Input!$A736="",SUMPRODUCT(--(LEN(Input!$A737:'Input'!$A$1006)&gt;0))&lt;&gt;0),"Row is skipped.",IF(AND(Input!$A736="",Input!$A737=""),"", IF(Input!G736="","Data is missing.","")))),"",IF(AND(Input!$A736="",SUMPRODUCT(--(LEN(Input!$A737:'Input'!$A$1006)&gt;0))&lt;&gt;0),"Row is skipped.",IF(AND(Input!$A736="",Input!$A737=""),"", IF(Input!G736="","Data is missing.",""))))</f>
        <v/>
      </c>
      <c r="I737" s="156"/>
      <c r="J737" s="191" t="str">
        <f>IFERROR(VLOOKUP(VLOOKUP(Input!$D736,'Measure List'!$A:$AN,40,FALSE),UIR!$A$1:$Q$27,17,FALSE),"")</f>
        <v/>
      </c>
      <c r="K737" s="192" t="str">
        <f>IFERROR(VLOOKUP(Input!$D736,'Measure List'!$A:$AN,40,FALSE),"")</f>
        <v/>
      </c>
      <c r="L737" s="156"/>
      <c r="M737" s="193" t="str">
        <f>IF(B737="","",IF(AND(Input!H736="",IFERROR(VLOOKUP(K737,UIR!$A$2:$P$21,2,FALSE),"")&lt;&gt;""),"Data is Missing.",""))</f>
        <v/>
      </c>
      <c r="N737" s="194" t="str">
        <f>IF(B737="","",IF(AND(Input!I736="",IFERROR(VLOOKUP(K737,UIR!$A$2:$P$21,3,FALSE),"")&lt;&gt;""),"Data is Missing.",""))</f>
        <v/>
      </c>
      <c r="O737" s="194" t="str">
        <f>IF(B737="","",IF(AND(Input!J736="",IFERROR(VLOOKUP(K737,UIR!$A$2:$P$21,4,FALSE),"")&lt;&gt;""),"Data is Missing.",""))</f>
        <v/>
      </c>
      <c r="P737" s="194" t="str">
        <f>IF(B737="","",IF(AND(Input!K736="",IFERROR(VLOOKUP(K737,UIR!$A$2:$P$21,5,FALSE),"")&lt;&gt;""),"Data is Missing.",""))</f>
        <v/>
      </c>
      <c r="Q737" s="194" t="str">
        <f>IF(B737="","",IF(AND(Input!L736="",IFERROR(VLOOKUP(K737,UIR!$A$2:$P$21,6,FALSE),"")&lt;&gt;""),"Data is Missing.",""))</f>
        <v/>
      </c>
      <c r="R737" s="194" t="str">
        <f>IF(B737="","",IF(AND(Input!M736="",IFERROR(VLOOKUP(K737,UIR!$A$2:$P$21,7,FALSE),"")&lt;&gt;""),"Data is Missing.",""))</f>
        <v/>
      </c>
      <c r="S737" s="194" t="str">
        <f>IF(B737="","",IF(AND(Input!P736="",IFERROR(VLOOKUP(K737,UIR!$A$2:$P$21,8,FALSE),"")&lt;&gt;""),"Data is Missing.",""))</f>
        <v/>
      </c>
      <c r="T737" s="194" t="str">
        <f>IF(B737="","",IF(AND(Input!Q736="",IFERROR(VLOOKUP(K737,UIR!$A$2:$P$21,9,FALSE),"")&lt;&gt;""),"Data is Missing.",""))</f>
        <v/>
      </c>
      <c r="U737" s="194"/>
      <c r="V737" s="194" t="str">
        <f>IF(B737="","",IF(AND(Input!S736="",IFERROR(VLOOKUP(K737,UIR!$A$2:$P$21,11,FALSE),"")&lt;&gt;""),"Data is Missing.",""))</f>
        <v/>
      </c>
      <c r="W737" s="194" t="str">
        <f>IF(B737="","",IF(AND(Input!T736="",IFERROR(VLOOKUP(K737,UIR!$A$2:$P$21,12,FALSE),"")&lt;&gt;""),"Data is Missing.",""))</f>
        <v/>
      </c>
      <c r="X737" s="194" t="str">
        <f>IF(B737="","",IF(AND(Input!V736="",IFERROR(VLOOKUP(K737,UIR!$A$2:$P$21,13,FALSE),"")&lt;&gt;""),"Data is Missing.",""))</f>
        <v/>
      </c>
      <c r="Y737" s="194" t="str">
        <f>IF(B737="","",IF(AND(Input!W736="",IFERROR(VLOOKUP(K737,UIR!$A$2:$P$21,14,FALSE),"")&lt;&gt;""),"Data is Missing.",""))</f>
        <v/>
      </c>
      <c r="Z737" s="194" t="str">
        <f>IF(B737="","",IF(AND(Input!X736="",IFERROR(VLOOKUP(K737,UIR!$A$2:$P$21,15,FALSE),"")&lt;&gt;""),"Data is Missing.",""))</f>
        <v/>
      </c>
      <c r="AA737" s="195" t="str">
        <f>IF(B737="","",IF(AND(Input!Y736="",IFERROR(VLOOKUP(K737,UIR!$A$2:$P$21,16,FALSE),"")&lt;&gt;""),"Data is Missing.",""))</f>
        <v/>
      </c>
      <c r="AC737" s="202" t="str">
        <f>IF(ISERROR(IF(Input!D736="","",IF(ISERROR(VLOOKUP(Input!D736,'Measure List'!$A$2:$A$30000,1,0)),"Invalid RefNo",""))),"",IF(Input!D736="","",IF(ISERROR(VLOOKUP(Input!D736,'Measure List'!$A$2:$A$30000,1,0)),"Invalid RefNo","")))</f>
        <v/>
      </c>
      <c r="AD737" s="156"/>
      <c r="AE737" s="156"/>
      <c r="AF737" s="156"/>
      <c r="AG737" s="156"/>
      <c r="AH737" s="156"/>
      <c r="AI737" s="156"/>
      <c r="AJ737" s="156"/>
      <c r="AK737" s="156"/>
      <c r="AL737" s="203" t="str">
        <f>IF(COUNTIF(Dropdowns!$K$2:$K$7,Input!S736)&gt;0,"",IF(Input!S736="","","Invalid Type"))</f>
        <v/>
      </c>
      <c r="AN737" s="204" t="str">
        <f>IF(Input!C736="","",IF(ISNUMBER(VALUE(Input!C736)),"","Needs to be a number."))</f>
        <v/>
      </c>
      <c r="AO737" s="205" t="str">
        <f>IF(Input!E736="","",IF(ISNUMBER(VALUE(Input!E736)),"","Needs to be a number."))</f>
        <v/>
      </c>
      <c r="AP737" s="205" t="str">
        <f>IF(Input!N736="","",IF(ISNUMBER(VALUE(Input!N736)),"","Needs to be a number."))</f>
        <v/>
      </c>
      <c r="AQ737" s="205" t="str">
        <f>IF(Input!O736="","",IF(ISNUMBER(VALUE(Input!O736)),"","Needs to be a number."))</f>
        <v/>
      </c>
      <c r="AR737" s="205" t="str">
        <f>IF(Input!V736="","",IF(ISNUMBER(VALUE(Input!V736)),"","Needs to be a number."))</f>
        <v/>
      </c>
      <c r="AS737" s="205" t="str">
        <f>IF(Input!W736="","",IF(ISNUMBER(VALUE(Input!W736)),"","Needs to be a number."))</f>
        <v/>
      </c>
      <c r="AT737" s="205" t="str">
        <f>IF(Input!X736="","",IF(ISNUMBER(VALUE(Input!X736)),"","Needs to be a number."))</f>
        <v/>
      </c>
      <c r="AU737" s="206" t="str">
        <f>IF(Input!Y736="","",IF(ISNUMBER(VALUE(Input!Y736)),"","Needs to be a number."))</f>
        <v/>
      </c>
      <c r="AW737" s="259" t="str">
        <f>IF(OR(VALUE(Input!C736)&lt;0,VALUE(Input!C736)&gt;100), "Invalid EEI %","")</f>
        <v/>
      </c>
      <c r="AX737" s="207"/>
      <c r="AY737" s="278" t="str">
        <f>IF(Input!E736="","",IF(VALUE(Input!E736)=0,"Do not enter 0.",""))</f>
        <v/>
      </c>
    </row>
    <row r="738" spans="2:51" x14ac:dyDescent="0.3">
      <c r="B738" s="188" t="str">
        <f>Input!A737</f>
        <v/>
      </c>
      <c r="C738" s="189" t="str">
        <f>IF(ISERROR(IF(AND(Input!$A737="",SUMPRODUCT(--(LEN(Input!$A738:'Input'!$A$1006)&gt;0))&lt;&gt;0),"Row is skipped.",IF(AND(Input!$A737="",Input!$A738=""),"", IF(Input!B737="","Data is missing.","")))),"",IF(AND(Input!$A737="",SUMPRODUCT(--(LEN(Input!$A738:'Input'!$A$1006)&gt;0))&lt;&gt;0),"Row is skipped.",IF(AND(Input!$A737="",Input!$A738=""),"", IF(Input!B737="","Data is missing.",""))))</f>
        <v/>
      </c>
      <c r="D738" s="189" t="str">
        <f>IF(ISERROR(IF(AND(Input!$A737="",SUMPRODUCT(--(LEN(Input!$A738:'Input'!$A$1006)&gt;0))&lt;&gt;0),"Row is skipped.",IF(AND(Input!$A737="",Input!$A738=""),"", IF(Input!C737="","Data is missing.","")))),"",IF(AND(Input!$A737="",SUMPRODUCT(--(LEN(Input!$A738:'Input'!$A$1006)&gt;0))&lt;&gt;0),"Row is skipped.",IF(AND(Input!$A737="",Input!$A738=""),"", IF(Input!C737="","Data is missing.",""))))</f>
        <v/>
      </c>
      <c r="E738" s="189" t="str">
        <f>IF(ISERROR(IF(AND(Input!$A737="",SUMPRODUCT(--(LEN(Input!$A738:'Input'!$A$1006)&gt;0))&lt;&gt;0),"Row is skipped.",IF(AND(Input!$A737="",Input!$A738=""),"", IF(Input!D737="","Data is missing.","")))),"",IF(AND(Input!$A737="",SUMPRODUCT(--(LEN(Input!$A738:'Input'!$A$1006)&gt;0))&lt;&gt;0),"Row is skipped.",IF(AND(Input!$A737="",Input!$A738=""),"", IF(Input!D737="","Data is missing.",""))))</f>
        <v/>
      </c>
      <c r="F738" s="189" t="str">
        <f>IF(ISERROR(IF(AND(Input!$A737="",SUMPRODUCT(--(LEN(Input!$A738:'Input'!$A$1006)&gt;0))&lt;&gt;0),"Row is skipped.",IF(AND(Input!$A737="",Input!$A738=""),"", IF(Input!E737="","Data is missing.","")))),"",IF(AND(Input!$A737="",SUMPRODUCT(--(LEN(Input!$A738:'Input'!$A$1006)&gt;0))&lt;&gt;0),"Row is skipped.",IF(AND(Input!$A737="",Input!$A738=""),"", IF(Input!E737="","Data is missing.",""))))</f>
        <v/>
      </c>
      <c r="G738" s="189" t="str">
        <f>IF(ISERROR(IF(AND(Input!$A737="",SUMPRODUCT(--(LEN(Input!$A738:'Input'!$A$1006)&gt;0))&lt;&gt;0),"Row is skipped.",IF(AND(Input!$A737="",Input!$A738=""),"", IF(Input!F737="","Data is missing.","")))),"",IF(AND(Input!$A737="",SUMPRODUCT(--(LEN(Input!$A738:'Input'!$A$1006)&gt;0))&lt;&gt;0),"Row is skipped.",IF(AND(Input!$A737="",Input!$A738=""),"", IF(Input!F737="","Data is missing.",""))))</f>
        <v/>
      </c>
      <c r="H738" s="190" t="str">
        <f>IF(ISERROR(IF(AND(Input!$A737="",SUMPRODUCT(--(LEN(Input!$A738:'Input'!$A$1006)&gt;0))&lt;&gt;0),"Row is skipped.",IF(AND(Input!$A737="",Input!$A738=""),"", IF(Input!G737="","Data is missing.","")))),"",IF(AND(Input!$A737="",SUMPRODUCT(--(LEN(Input!$A738:'Input'!$A$1006)&gt;0))&lt;&gt;0),"Row is skipped.",IF(AND(Input!$A737="",Input!$A738=""),"", IF(Input!G737="","Data is missing.",""))))</f>
        <v/>
      </c>
      <c r="I738" s="156"/>
      <c r="J738" s="191" t="str">
        <f>IFERROR(VLOOKUP(VLOOKUP(Input!$D737,'Measure List'!$A:$AN,40,FALSE),UIR!$A$1:$Q$27,17,FALSE),"")</f>
        <v/>
      </c>
      <c r="K738" s="192" t="str">
        <f>IFERROR(VLOOKUP(Input!$D737,'Measure List'!$A:$AN,40,FALSE),"")</f>
        <v/>
      </c>
      <c r="L738" s="156"/>
      <c r="M738" s="193" t="str">
        <f>IF(B738="","",IF(AND(Input!H737="",IFERROR(VLOOKUP(K738,UIR!$A$2:$P$21,2,FALSE),"")&lt;&gt;""),"Data is Missing.",""))</f>
        <v/>
      </c>
      <c r="N738" s="194" t="str">
        <f>IF(B738="","",IF(AND(Input!I737="",IFERROR(VLOOKUP(K738,UIR!$A$2:$P$21,3,FALSE),"")&lt;&gt;""),"Data is Missing.",""))</f>
        <v/>
      </c>
      <c r="O738" s="194" t="str">
        <f>IF(B738="","",IF(AND(Input!J737="",IFERROR(VLOOKUP(K738,UIR!$A$2:$P$21,4,FALSE),"")&lt;&gt;""),"Data is Missing.",""))</f>
        <v/>
      </c>
      <c r="P738" s="194" t="str">
        <f>IF(B738="","",IF(AND(Input!K737="",IFERROR(VLOOKUP(K738,UIR!$A$2:$P$21,5,FALSE),"")&lt;&gt;""),"Data is Missing.",""))</f>
        <v/>
      </c>
      <c r="Q738" s="194" t="str">
        <f>IF(B738="","",IF(AND(Input!L737="",IFERROR(VLOOKUP(K738,UIR!$A$2:$P$21,6,FALSE),"")&lt;&gt;""),"Data is Missing.",""))</f>
        <v/>
      </c>
      <c r="R738" s="194" t="str">
        <f>IF(B738="","",IF(AND(Input!M737="",IFERROR(VLOOKUP(K738,UIR!$A$2:$P$21,7,FALSE),"")&lt;&gt;""),"Data is Missing.",""))</f>
        <v/>
      </c>
      <c r="S738" s="194" t="str">
        <f>IF(B738="","",IF(AND(Input!P737="",IFERROR(VLOOKUP(K738,UIR!$A$2:$P$21,8,FALSE),"")&lt;&gt;""),"Data is Missing.",""))</f>
        <v/>
      </c>
      <c r="T738" s="194" t="str">
        <f>IF(B738="","",IF(AND(Input!Q737="",IFERROR(VLOOKUP(K738,UIR!$A$2:$P$21,9,FALSE),"")&lt;&gt;""),"Data is Missing.",""))</f>
        <v/>
      </c>
      <c r="U738" s="194"/>
      <c r="V738" s="194" t="str">
        <f>IF(B738="","",IF(AND(Input!S737="",IFERROR(VLOOKUP(K738,UIR!$A$2:$P$21,11,FALSE),"")&lt;&gt;""),"Data is Missing.",""))</f>
        <v/>
      </c>
      <c r="W738" s="194" t="str">
        <f>IF(B738="","",IF(AND(Input!T737="",IFERROR(VLOOKUP(K738,UIR!$A$2:$P$21,12,FALSE),"")&lt;&gt;""),"Data is Missing.",""))</f>
        <v/>
      </c>
      <c r="X738" s="194" t="str">
        <f>IF(B738="","",IF(AND(Input!V737="",IFERROR(VLOOKUP(K738,UIR!$A$2:$P$21,13,FALSE),"")&lt;&gt;""),"Data is Missing.",""))</f>
        <v/>
      </c>
      <c r="Y738" s="194" t="str">
        <f>IF(B738="","",IF(AND(Input!W737="",IFERROR(VLOOKUP(K738,UIR!$A$2:$P$21,14,FALSE),"")&lt;&gt;""),"Data is Missing.",""))</f>
        <v/>
      </c>
      <c r="Z738" s="194" t="str">
        <f>IF(B738="","",IF(AND(Input!X737="",IFERROR(VLOOKUP(K738,UIR!$A$2:$P$21,15,FALSE),"")&lt;&gt;""),"Data is Missing.",""))</f>
        <v/>
      </c>
      <c r="AA738" s="195" t="str">
        <f>IF(B738="","",IF(AND(Input!Y737="",IFERROR(VLOOKUP(K738,UIR!$A$2:$P$21,16,FALSE),"")&lt;&gt;""),"Data is Missing.",""))</f>
        <v/>
      </c>
      <c r="AC738" s="202" t="str">
        <f>IF(ISERROR(IF(Input!D737="","",IF(ISERROR(VLOOKUP(Input!D737,'Measure List'!$A$2:$A$30000,1,0)),"Invalid RefNo",""))),"",IF(Input!D737="","",IF(ISERROR(VLOOKUP(Input!D737,'Measure List'!$A$2:$A$30000,1,0)),"Invalid RefNo","")))</f>
        <v/>
      </c>
      <c r="AD738" s="156"/>
      <c r="AE738" s="156"/>
      <c r="AF738" s="156"/>
      <c r="AG738" s="156"/>
      <c r="AH738" s="156"/>
      <c r="AI738" s="156"/>
      <c r="AJ738" s="156"/>
      <c r="AK738" s="156"/>
      <c r="AL738" s="203" t="str">
        <f>IF(COUNTIF(Dropdowns!$K$2:$K$7,Input!S737)&gt;0,"",IF(Input!S737="","","Invalid Type"))</f>
        <v/>
      </c>
      <c r="AN738" s="204" t="str">
        <f>IF(Input!C737="","",IF(ISNUMBER(VALUE(Input!C737)),"","Needs to be a number."))</f>
        <v/>
      </c>
      <c r="AO738" s="205" t="str">
        <f>IF(Input!E737="","",IF(ISNUMBER(VALUE(Input!E737)),"","Needs to be a number."))</f>
        <v/>
      </c>
      <c r="AP738" s="205" t="str">
        <f>IF(Input!N737="","",IF(ISNUMBER(VALUE(Input!N737)),"","Needs to be a number."))</f>
        <v/>
      </c>
      <c r="AQ738" s="205" t="str">
        <f>IF(Input!O737="","",IF(ISNUMBER(VALUE(Input!O737)),"","Needs to be a number."))</f>
        <v/>
      </c>
      <c r="AR738" s="205" t="str">
        <f>IF(Input!V737="","",IF(ISNUMBER(VALUE(Input!V737)),"","Needs to be a number."))</f>
        <v/>
      </c>
      <c r="AS738" s="205" t="str">
        <f>IF(Input!W737="","",IF(ISNUMBER(VALUE(Input!W737)),"","Needs to be a number."))</f>
        <v/>
      </c>
      <c r="AT738" s="205" t="str">
        <f>IF(Input!X737="","",IF(ISNUMBER(VALUE(Input!X737)),"","Needs to be a number."))</f>
        <v/>
      </c>
      <c r="AU738" s="206" t="str">
        <f>IF(Input!Y737="","",IF(ISNUMBER(VALUE(Input!Y737)),"","Needs to be a number."))</f>
        <v/>
      </c>
      <c r="AW738" s="259" t="str">
        <f>IF(OR(VALUE(Input!C737)&lt;0,VALUE(Input!C737)&gt;100), "Invalid EEI %","")</f>
        <v/>
      </c>
      <c r="AX738" s="207"/>
      <c r="AY738" s="278" t="str">
        <f>IF(Input!E737="","",IF(VALUE(Input!E737)=0,"Do not enter 0.",""))</f>
        <v/>
      </c>
    </row>
    <row r="739" spans="2:51" x14ac:dyDescent="0.3">
      <c r="B739" s="188" t="str">
        <f>Input!A738</f>
        <v/>
      </c>
      <c r="C739" s="189" t="str">
        <f>IF(ISERROR(IF(AND(Input!$A738="",SUMPRODUCT(--(LEN(Input!$A739:'Input'!$A$1006)&gt;0))&lt;&gt;0),"Row is skipped.",IF(AND(Input!$A738="",Input!$A739=""),"", IF(Input!B738="","Data is missing.","")))),"",IF(AND(Input!$A738="",SUMPRODUCT(--(LEN(Input!$A739:'Input'!$A$1006)&gt;0))&lt;&gt;0),"Row is skipped.",IF(AND(Input!$A738="",Input!$A739=""),"", IF(Input!B738="","Data is missing.",""))))</f>
        <v/>
      </c>
      <c r="D739" s="189" t="str">
        <f>IF(ISERROR(IF(AND(Input!$A738="",SUMPRODUCT(--(LEN(Input!$A739:'Input'!$A$1006)&gt;0))&lt;&gt;0),"Row is skipped.",IF(AND(Input!$A738="",Input!$A739=""),"", IF(Input!C738="","Data is missing.","")))),"",IF(AND(Input!$A738="",SUMPRODUCT(--(LEN(Input!$A739:'Input'!$A$1006)&gt;0))&lt;&gt;0),"Row is skipped.",IF(AND(Input!$A738="",Input!$A739=""),"", IF(Input!C738="","Data is missing.",""))))</f>
        <v/>
      </c>
      <c r="E739" s="189" t="str">
        <f>IF(ISERROR(IF(AND(Input!$A738="",SUMPRODUCT(--(LEN(Input!$A739:'Input'!$A$1006)&gt;0))&lt;&gt;0),"Row is skipped.",IF(AND(Input!$A738="",Input!$A739=""),"", IF(Input!D738="","Data is missing.","")))),"",IF(AND(Input!$A738="",SUMPRODUCT(--(LEN(Input!$A739:'Input'!$A$1006)&gt;0))&lt;&gt;0),"Row is skipped.",IF(AND(Input!$A738="",Input!$A739=""),"", IF(Input!D738="","Data is missing.",""))))</f>
        <v/>
      </c>
      <c r="F739" s="189" t="str">
        <f>IF(ISERROR(IF(AND(Input!$A738="",SUMPRODUCT(--(LEN(Input!$A739:'Input'!$A$1006)&gt;0))&lt;&gt;0),"Row is skipped.",IF(AND(Input!$A738="",Input!$A739=""),"", IF(Input!E738="","Data is missing.","")))),"",IF(AND(Input!$A738="",SUMPRODUCT(--(LEN(Input!$A739:'Input'!$A$1006)&gt;0))&lt;&gt;0),"Row is skipped.",IF(AND(Input!$A738="",Input!$A739=""),"", IF(Input!E738="","Data is missing.",""))))</f>
        <v/>
      </c>
      <c r="G739" s="189" t="str">
        <f>IF(ISERROR(IF(AND(Input!$A738="",SUMPRODUCT(--(LEN(Input!$A739:'Input'!$A$1006)&gt;0))&lt;&gt;0),"Row is skipped.",IF(AND(Input!$A738="",Input!$A739=""),"", IF(Input!F738="","Data is missing.","")))),"",IF(AND(Input!$A738="",SUMPRODUCT(--(LEN(Input!$A739:'Input'!$A$1006)&gt;0))&lt;&gt;0),"Row is skipped.",IF(AND(Input!$A738="",Input!$A739=""),"", IF(Input!F738="","Data is missing.",""))))</f>
        <v/>
      </c>
      <c r="H739" s="190" t="str">
        <f>IF(ISERROR(IF(AND(Input!$A738="",SUMPRODUCT(--(LEN(Input!$A739:'Input'!$A$1006)&gt;0))&lt;&gt;0),"Row is skipped.",IF(AND(Input!$A738="",Input!$A739=""),"", IF(Input!G738="","Data is missing.","")))),"",IF(AND(Input!$A738="",SUMPRODUCT(--(LEN(Input!$A739:'Input'!$A$1006)&gt;0))&lt;&gt;0),"Row is skipped.",IF(AND(Input!$A738="",Input!$A739=""),"", IF(Input!G738="","Data is missing.",""))))</f>
        <v/>
      </c>
      <c r="I739" s="156"/>
      <c r="J739" s="191" t="str">
        <f>IFERROR(VLOOKUP(VLOOKUP(Input!$D738,'Measure List'!$A:$AN,40,FALSE),UIR!$A$1:$Q$27,17,FALSE),"")</f>
        <v/>
      </c>
      <c r="K739" s="192" t="str">
        <f>IFERROR(VLOOKUP(Input!$D738,'Measure List'!$A:$AN,40,FALSE),"")</f>
        <v/>
      </c>
      <c r="L739" s="156"/>
      <c r="M739" s="193" t="str">
        <f>IF(B739="","",IF(AND(Input!H738="",IFERROR(VLOOKUP(K739,UIR!$A$2:$P$21,2,FALSE),"")&lt;&gt;""),"Data is Missing.",""))</f>
        <v/>
      </c>
      <c r="N739" s="194" t="str">
        <f>IF(B739="","",IF(AND(Input!I738="",IFERROR(VLOOKUP(K739,UIR!$A$2:$P$21,3,FALSE),"")&lt;&gt;""),"Data is Missing.",""))</f>
        <v/>
      </c>
      <c r="O739" s="194" t="str">
        <f>IF(B739="","",IF(AND(Input!J738="",IFERROR(VLOOKUP(K739,UIR!$A$2:$P$21,4,FALSE),"")&lt;&gt;""),"Data is Missing.",""))</f>
        <v/>
      </c>
      <c r="P739" s="194" t="str">
        <f>IF(B739="","",IF(AND(Input!K738="",IFERROR(VLOOKUP(K739,UIR!$A$2:$P$21,5,FALSE),"")&lt;&gt;""),"Data is Missing.",""))</f>
        <v/>
      </c>
      <c r="Q739" s="194" t="str">
        <f>IF(B739="","",IF(AND(Input!L738="",IFERROR(VLOOKUP(K739,UIR!$A$2:$P$21,6,FALSE),"")&lt;&gt;""),"Data is Missing.",""))</f>
        <v/>
      </c>
      <c r="R739" s="194" t="str">
        <f>IF(B739="","",IF(AND(Input!M738="",IFERROR(VLOOKUP(K739,UIR!$A$2:$P$21,7,FALSE),"")&lt;&gt;""),"Data is Missing.",""))</f>
        <v/>
      </c>
      <c r="S739" s="194" t="str">
        <f>IF(B739="","",IF(AND(Input!P738="",IFERROR(VLOOKUP(K739,UIR!$A$2:$P$21,8,FALSE),"")&lt;&gt;""),"Data is Missing.",""))</f>
        <v/>
      </c>
      <c r="T739" s="194" t="str">
        <f>IF(B739="","",IF(AND(Input!Q738="",IFERROR(VLOOKUP(K739,UIR!$A$2:$P$21,9,FALSE),"")&lt;&gt;""),"Data is Missing.",""))</f>
        <v/>
      </c>
      <c r="U739" s="194"/>
      <c r="V739" s="194" t="str">
        <f>IF(B739="","",IF(AND(Input!S738="",IFERROR(VLOOKUP(K739,UIR!$A$2:$P$21,11,FALSE),"")&lt;&gt;""),"Data is Missing.",""))</f>
        <v/>
      </c>
      <c r="W739" s="194" t="str">
        <f>IF(B739="","",IF(AND(Input!T738="",IFERROR(VLOOKUP(K739,UIR!$A$2:$P$21,12,FALSE),"")&lt;&gt;""),"Data is Missing.",""))</f>
        <v/>
      </c>
      <c r="X739" s="194" t="str">
        <f>IF(B739="","",IF(AND(Input!V738="",IFERROR(VLOOKUP(K739,UIR!$A$2:$P$21,13,FALSE),"")&lt;&gt;""),"Data is Missing.",""))</f>
        <v/>
      </c>
      <c r="Y739" s="194" t="str">
        <f>IF(B739="","",IF(AND(Input!W738="",IFERROR(VLOOKUP(K739,UIR!$A$2:$P$21,14,FALSE),"")&lt;&gt;""),"Data is Missing.",""))</f>
        <v/>
      </c>
      <c r="Z739" s="194" t="str">
        <f>IF(B739="","",IF(AND(Input!X738="",IFERROR(VLOOKUP(K739,UIR!$A$2:$P$21,15,FALSE),"")&lt;&gt;""),"Data is Missing.",""))</f>
        <v/>
      </c>
      <c r="AA739" s="195" t="str">
        <f>IF(B739="","",IF(AND(Input!Y738="",IFERROR(VLOOKUP(K739,UIR!$A$2:$P$21,16,FALSE),"")&lt;&gt;""),"Data is Missing.",""))</f>
        <v/>
      </c>
      <c r="AC739" s="202" t="str">
        <f>IF(ISERROR(IF(Input!D738="","",IF(ISERROR(VLOOKUP(Input!D738,'Measure List'!$A$2:$A$30000,1,0)),"Invalid RefNo",""))),"",IF(Input!D738="","",IF(ISERROR(VLOOKUP(Input!D738,'Measure List'!$A$2:$A$30000,1,0)),"Invalid RefNo","")))</f>
        <v/>
      </c>
      <c r="AD739" s="156"/>
      <c r="AE739" s="156"/>
      <c r="AF739" s="156"/>
      <c r="AG739" s="156"/>
      <c r="AH739" s="156"/>
      <c r="AI739" s="156"/>
      <c r="AJ739" s="156"/>
      <c r="AK739" s="156"/>
      <c r="AL739" s="203" t="str">
        <f>IF(COUNTIF(Dropdowns!$K$2:$K$7,Input!S738)&gt;0,"",IF(Input!S738="","","Invalid Type"))</f>
        <v/>
      </c>
      <c r="AN739" s="204" t="str">
        <f>IF(Input!C738="","",IF(ISNUMBER(VALUE(Input!C738)),"","Needs to be a number."))</f>
        <v/>
      </c>
      <c r="AO739" s="205" t="str">
        <f>IF(Input!E738="","",IF(ISNUMBER(VALUE(Input!E738)),"","Needs to be a number."))</f>
        <v/>
      </c>
      <c r="AP739" s="205" t="str">
        <f>IF(Input!N738="","",IF(ISNUMBER(VALUE(Input!N738)),"","Needs to be a number."))</f>
        <v/>
      </c>
      <c r="AQ739" s="205" t="str">
        <f>IF(Input!O738="","",IF(ISNUMBER(VALUE(Input!O738)),"","Needs to be a number."))</f>
        <v/>
      </c>
      <c r="AR739" s="205" t="str">
        <f>IF(Input!V738="","",IF(ISNUMBER(VALUE(Input!V738)),"","Needs to be a number."))</f>
        <v/>
      </c>
      <c r="AS739" s="205" t="str">
        <f>IF(Input!W738="","",IF(ISNUMBER(VALUE(Input!W738)),"","Needs to be a number."))</f>
        <v/>
      </c>
      <c r="AT739" s="205" t="str">
        <f>IF(Input!X738="","",IF(ISNUMBER(VALUE(Input!X738)),"","Needs to be a number."))</f>
        <v/>
      </c>
      <c r="AU739" s="206" t="str">
        <f>IF(Input!Y738="","",IF(ISNUMBER(VALUE(Input!Y738)),"","Needs to be a number."))</f>
        <v/>
      </c>
      <c r="AW739" s="259" t="str">
        <f>IF(OR(VALUE(Input!C738)&lt;0,VALUE(Input!C738)&gt;100), "Invalid EEI %","")</f>
        <v/>
      </c>
      <c r="AX739" s="207"/>
      <c r="AY739" s="278" t="str">
        <f>IF(Input!E738="","",IF(VALUE(Input!E738)=0,"Do not enter 0.",""))</f>
        <v/>
      </c>
    </row>
    <row r="740" spans="2:51" x14ac:dyDescent="0.3">
      <c r="B740" s="188" t="str">
        <f>Input!A739</f>
        <v/>
      </c>
      <c r="C740" s="189" t="str">
        <f>IF(ISERROR(IF(AND(Input!$A739="",SUMPRODUCT(--(LEN(Input!$A740:'Input'!$A$1006)&gt;0))&lt;&gt;0),"Row is skipped.",IF(AND(Input!$A739="",Input!$A740=""),"", IF(Input!B739="","Data is missing.","")))),"",IF(AND(Input!$A739="",SUMPRODUCT(--(LEN(Input!$A740:'Input'!$A$1006)&gt;0))&lt;&gt;0),"Row is skipped.",IF(AND(Input!$A739="",Input!$A740=""),"", IF(Input!B739="","Data is missing.",""))))</f>
        <v/>
      </c>
      <c r="D740" s="189" t="str">
        <f>IF(ISERROR(IF(AND(Input!$A739="",SUMPRODUCT(--(LEN(Input!$A740:'Input'!$A$1006)&gt;0))&lt;&gt;0),"Row is skipped.",IF(AND(Input!$A739="",Input!$A740=""),"", IF(Input!C739="","Data is missing.","")))),"",IF(AND(Input!$A739="",SUMPRODUCT(--(LEN(Input!$A740:'Input'!$A$1006)&gt;0))&lt;&gt;0),"Row is skipped.",IF(AND(Input!$A739="",Input!$A740=""),"", IF(Input!C739="","Data is missing.",""))))</f>
        <v/>
      </c>
      <c r="E740" s="189" t="str">
        <f>IF(ISERROR(IF(AND(Input!$A739="",SUMPRODUCT(--(LEN(Input!$A740:'Input'!$A$1006)&gt;0))&lt;&gt;0),"Row is skipped.",IF(AND(Input!$A739="",Input!$A740=""),"", IF(Input!D739="","Data is missing.","")))),"",IF(AND(Input!$A739="",SUMPRODUCT(--(LEN(Input!$A740:'Input'!$A$1006)&gt;0))&lt;&gt;0),"Row is skipped.",IF(AND(Input!$A739="",Input!$A740=""),"", IF(Input!D739="","Data is missing.",""))))</f>
        <v/>
      </c>
      <c r="F740" s="189" t="str">
        <f>IF(ISERROR(IF(AND(Input!$A739="",SUMPRODUCT(--(LEN(Input!$A740:'Input'!$A$1006)&gt;0))&lt;&gt;0),"Row is skipped.",IF(AND(Input!$A739="",Input!$A740=""),"", IF(Input!E739="","Data is missing.","")))),"",IF(AND(Input!$A739="",SUMPRODUCT(--(LEN(Input!$A740:'Input'!$A$1006)&gt;0))&lt;&gt;0),"Row is skipped.",IF(AND(Input!$A739="",Input!$A740=""),"", IF(Input!E739="","Data is missing.",""))))</f>
        <v/>
      </c>
      <c r="G740" s="189" t="str">
        <f>IF(ISERROR(IF(AND(Input!$A739="",SUMPRODUCT(--(LEN(Input!$A740:'Input'!$A$1006)&gt;0))&lt;&gt;0),"Row is skipped.",IF(AND(Input!$A739="",Input!$A740=""),"", IF(Input!F739="","Data is missing.","")))),"",IF(AND(Input!$A739="",SUMPRODUCT(--(LEN(Input!$A740:'Input'!$A$1006)&gt;0))&lt;&gt;0),"Row is skipped.",IF(AND(Input!$A739="",Input!$A740=""),"", IF(Input!F739="","Data is missing.",""))))</f>
        <v/>
      </c>
      <c r="H740" s="190" t="str">
        <f>IF(ISERROR(IF(AND(Input!$A739="",SUMPRODUCT(--(LEN(Input!$A740:'Input'!$A$1006)&gt;0))&lt;&gt;0),"Row is skipped.",IF(AND(Input!$A739="",Input!$A740=""),"", IF(Input!G739="","Data is missing.","")))),"",IF(AND(Input!$A739="",SUMPRODUCT(--(LEN(Input!$A740:'Input'!$A$1006)&gt;0))&lt;&gt;0),"Row is skipped.",IF(AND(Input!$A739="",Input!$A740=""),"", IF(Input!G739="","Data is missing.",""))))</f>
        <v/>
      </c>
      <c r="I740" s="156"/>
      <c r="J740" s="191" t="str">
        <f>IFERROR(VLOOKUP(VLOOKUP(Input!$D739,'Measure List'!$A:$AN,40,FALSE),UIR!$A$1:$Q$27,17,FALSE),"")</f>
        <v/>
      </c>
      <c r="K740" s="192" t="str">
        <f>IFERROR(VLOOKUP(Input!$D739,'Measure List'!$A:$AN,40,FALSE),"")</f>
        <v/>
      </c>
      <c r="L740" s="156"/>
      <c r="M740" s="193" t="str">
        <f>IF(B740="","",IF(AND(Input!H739="",IFERROR(VLOOKUP(K740,UIR!$A$2:$P$21,2,FALSE),"")&lt;&gt;""),"Data is Missing.",""))</f>
        <v/>
      </c>
      <c r="N740" s="194" t="str">
        <f>IF(B740="","",IF(AND(Input!I739="",IFERROR(VLOOKUP(K740,UIR!$A$2:$P$21,3,FALSE),"")&lt;&gt;""),"Data is Missing.",""))</f>
        <v/>
      </c>
      <c r="O740" s="194" t="str">
        <f>IF(B740="","",IF(AND(Input!J739="",IFERROR(VLOOKUP(K740,UIR!$A$2:$P$21,4,FALSE),"")&lt;&gt;""),"Data is Missing.",""))</f>
        <v/>
      </c>
      <c r="P740" s="194" t="str">
        <f>IF(B740="","",IF(AND(Input!K739="",IFERROR(VLOOKUP(K740,UIR!$A$2:$P$21,5,FALSE),"")&lt;&gt;""),"Data is Missing.",""))</f>
        <v/>
      </c>
      <c r="Q740" s="194" t="str">
        <f>IF(B740="","",IF(AND(Input!L739="",IFERROR(VLOOKUP(K740,UIR!$A$2:$P$21,6,FALSE),"")&lt;&gt;""),"Data is Missing.",""))</f>
        <v/>
      </c>
      <c r="R740" s="194" t="str">
        <f>IF(B740="","",IF(AND(Input!M739="",IFERROR(VLOOKUP(K740,UIR!$A$2:$P$21,7,FALSE),"")&lt;&gt;""),"Data is Missing.",""))</f>
        <v/>
      </c>
      <c r="S740" s="194" t="str">
        <f>IF(B740="","",IF(AND(Input!P739="",IFERROR(VLOOKUP(K740,UIR!$A$2:$P$21,8,FALSE),"")&lt;&gt;""),"Data is Missing.",""))</f>
        <v/>
      </c>
      <c r="T740" s="194" t="str">
        <f>IF(B740="","",IF(AND(Input!Q739="",IFERROR(VLOOKUP(K740,UIR!$A$2:$P$21,9,FALSE),"")&lt;&gt;""),"Data is Missing.",""))</f>
        <v/>
      </c>
      <c r="U740" s="194"/>
      <c r="V740" s="194" t="str">
        <f>IF(B740="","",IF(AND(Input!S739="",IFERROR(VLOOKUP(K740,UIR!$A$2:$P$21,11,FALSE),"")&lt;&gt;""),"Data is Missing.",""))</f>
        <v/>
      </c>
      <c r="W740" s="194" t="str">
        <f>IF(B740="","",IF(AND(Input!T739="",IFERROR(VLOOKUP(K740,UIR!$A$2:$P$21,12,FALSE),"")&lt;&gt;""),"Data is Missing.",""))</f>
        <v/>
      </c>
      <c r="X740" s="194" t="str">
        <f>IF(B740="","",IF(AND(Input!V739="",IFERROR(VLOOKUP(K740,UIR!$A$2:$P$21,13,FALSE),"")&lt;&gt;""),"Data is Missing.",""))</f>
        <v/>
      </c>
      <c r="Y740" s="194" t="str">
        <f>IF(B740="","",IF(AND(Input!W739="",IFERROR(VLOOKUP(K740,UIR!$A$2:$P$21,14,FALSE),"")&lt;&gt;""),"Data is Missing.",""))</f>
        <v/>
      </c>
      <c r="Z740" s="194" t="str">
        <f>IF(B740="","",IF(AND(Input!X739="",IFERROR(VLOOKUP(K740,UIR!$A$2:$P$21,15,FALSE),"")&lt;&gt;""),"Data is Missing.",""))</f>
        <v/>
      </c>
      <c r="AA740" s="195" t="str">
        <f>IF(B740="","",IF(AND(Input!Y739="",IFERROR(VLOOKUP(K740,UIR!$A$2:$P$21,16,FALSE),"")&lt;&gt;""),"Data is Missing.",""))</f>
        <v/>
      </c>
      <c r="AC740" s="202" t="str">
        <f>IF(ISERROR(IF(Input!D739="","",IF(ISERROR(VLOOKUP(Input!D739,'Measure List'!$A$2:$A$30000,1,0)),"Invalid RefNo",""))),"",IF(Input!D739="","",IF(ISERROR(VLOOKUP(Input!D739,'Measure List'!$A$2:$A$30000,1,0)),"Invalid RefNo","")))</f>
        <v/>
      </c>
      <c r="AD740" s="156"/>
      <c r="AE740" s="156"/>
      <c r="AF740" s="156"/>
      <c r="AG740" s="156"/>
      <c r="AH740" s="156"/>
      <c r="AI740" s="156"/>
      <c r="AJ740" s="156"/>
      <c r="AK740" s="156"/>
      <c r="AL740" s="203" t="str">
        <f>IF(COUNTIF(Dropdowns!$K$2:$K$7,Input!S739)&gt;0,"",IF(Input!S739="","","Invalid Type"))</f>
        <v/>
      </c>
      <c r="AN740" s="204" t="str">
        <f>IF(Input!C739="","",IF(ISNUMBER(VALUE(Input!C739)),"","Needs to be a number."))</f>
        <v/>
      </c>
      <c r="AO740" s="205" t="str">
        <f>IF(Input!E739="","",IF(ISNUMBER(VALUE(Input!E739)),"","Needs to be a number."))</f>
        <v/>
      </c>
      <c r="AP740" s="205" t="str">
        <f>IF(Input!N739="","",IF(ISNUMBER(VALUE(Input!N739)),"","Needs to be a number."))</f>
        <v/>
      </c>
      <c r="AQ740" s="205" t="str">
        <f>IF(Input!O739="","",IF(ISNUMBER(VALUE(Input!O739)),"","Needs to be a number."))</f>
        <v/>
      </c>
      <c r="AR740" s="205" t="str">
        <f>IF(Input!V739="","",IF(ISNUMBER(VALUE(Input!V739)),"","Needs to be a number."))</f>
        <v/>
      </c>
      <c r="AS740" s="205" t="str">
        <f>IF(Input!W739="","",IF(ISNUMBER(VALUE(Input!W739)),"","Needs to be a number."))</f>
        <v/>
      </c>
      <c r="AT740" s="205" t="str">
        <f>IF(Input!X739="","",IF(ISNUMBER(VALUE(Input!X739)),"","Needs to be a number."))</f>
        <v/>
      </c>
      <c r="AU740" s="206" t="str">
        <f>IF(Input!Y739="","",IF(ISNUMBER(VALUE(Input!Y739)),"","Needs to be a number."))</f>
        <v/>
      </c>
      <c r="AW740" s="259" t="str">
        <f>IF(OR(VALUE(Input!C739)&lt;0,VALUE(Input!C739)&gt;100), "Invalid EEI %","")</f>
        <v/>
      </c>
      <c r="AX740" s="207"/>
      <c r="AY740" s="278" t="str">
        <f>IF(Input!E739="","",IF(VALUE(Input!E739)=0,"Do not enter 0.",""))</f>
        <v/>
      </c>
    </row>
    <row r="741" spans="2:51" x14ac:dyDescent="0.3">
      <c r="B741" s="188" t="str">
        <f>Input!A740</f>
        <v/>
      </c>
      <c r="C741" s="189" t="str">
        <f>IF(ISERROR(IF(AND(Input!$A740="",SUMPRODUCT(--(LEN(Input!$A741:'Input'!$A$1006)&gt;0))&lt;&gt;0),"Row is skipped.",IF(AND(Input!$A740="",Input!$A741=""),"", IF(Input!B740="","Data is missing.","")))),"",IF(AND(Input!$A740="",SUMPRODUCT(--(LEN(Input!$A741:'Input'!$A$1006)&gt;0))&lt;&gt;0),"Row is skipped.",IF(AND(Input!$A740="",Input!$A741=""),"", IF(Input!B740="","Data is missing.",""))))</f>
        <v/>
      </c>
      <c r="D741" s="189" t="str">
        <f>IF(ISERROR(IF(AND(Input!$A740="",SUMPRODUCT(--(LEN(Input!$A741:'Input'!$A$1006)&gt;0))&lt;&gt;0),"Row is skipped.",IF(AND(Input!$A740="",Input!$A741=""),"", IF(Input!C740="","Data is missing.","")))),"",IF(AND(Input!$A740="",SUMPRODUCT(--(LEN(Input!$A741:'Input'!$A$1006)&gt;0))&lt;&gt;0),"Row is skipped.",IF(AND(Input!$A740="",Input!$A741=""),"", IF(Input!C740="","Data is missing.",""))))</f>
        <v/>
      </c>
      <c r="E741" s="189" t="str">
        <f>IF(ISERROR(IF(AND(Input!$A740="",SUMPRODUCT(--(LEN(Input!$A741:'Input'!$A$1006)&gt;0))&lt;&gt;0),"Row is skipped.",IF(AND(Input!$A740="",Input!$A741=""),"", IF(Input!D740="","Data is missing.","")))),"",IF(AND(Input!$A740="",SUMPRODUCT(--(LEN(Input!$A741:'Input'!$A$1006)&gt;0))&lt;&gt;0),"Row is skipped.",IF(AND(Input!$A740="",Input!$A741=""),"", IF(Input!D740="","Data is missing.",""))))</f>
        <v/>
      </c>
      <c r="F741" s="189" t="str">
        <f>IF(ISERROR(IF(AND(Input!$A740="",SUMPRODUCT(--(LEN(Input!$A741:'Input'!$A$1006)&gt;0))&lt;&gt;0),"Row is skipped.",IF(AND(Input!$A740="",Input!$A741=""),"", IF(Input!E740="","Data is missing.","")))),"",IF(AND(Input!$A740="",SUMPRODUCT(--(LEN(Input!$A741:'Input'!$A$1006)&gt;0))&lt;&gt;0),"Row is skipped.",IF(AND(Input!$A740="",Input!$A741=""),"", IF(Input!E740="","Data is missing.",""))))</f>
        <v/>
      </c>
      <c r="G741" s="189" t="str">
        <f>IF(ISERROR(IF(AND(Input!$A740="",SUMPRODUCT(--(LEN(Input!$A741:'Input'!$A$1006)&gt;0))&lt;&gt;0),"Row is skipped.",IF(AND(Input!$A740="",Input!$A741=""),"", IF(Input!F740="","Data is missing.","")))),"",IF(AND(Input!$A740="",SUMPRODUCT(--(LEN(Input!$A741:'Input'!$A$1006)&gt;0))&lt;&gt;0),"Row is skipped.",IF(AND(Input!$A740="",Input!$A741=""),"", IF(Input!F740="","Data is missing.",""))))</f>
        <v/>
      </c>
      <c r="H741" s="190" t="str">
        <f>IF(ISERROR(IF(AND(Input!$A740="",SUMPRODUCT(--(LEN(Input!$A741:'Input'!$A$1006)&gt;0))&lt;&gt;0),"Row is skipped.",IF(AND(Input!$A740="",Input!$A741=""),"", IF(Input!G740="","Data is missing.","")))),"",IF(AND(Input!$A740="",SUMPRODUCT(--(LEN(Input!$A741:'Input'!$A$1006)&gt;0))&lt;&gt;0),"Row is skipped.",IF(AND(Input!$A740="",Input!$A741=""),"", IF(Input!G740="","Data is missing.",""))))</f>
        <v/>
      </c>
      <c r="I741" s="156"/>
      <c r="J741" s="191" t="str">
        <f>IFERROR(VLOOKUP(VLOOKUP(Input!$D740,'Measure List'!$A:$AN,40,FALSE),UIR!$A$1:$Q$27,17,FALSE),"")</f>
        <v/>
      </c>
      <c r="K741" s="192" t="str">
        <f>IFERROR(VLOOKUP(Input!$D740,'Measure List'!$A:$AN,40,FALSE),"")</f>
        <v/>
      </c>
      <c r="L741" s="156"/>
      <c r="M741" s="193" t="str">
        <f>IF(B741="","",IF(AND(Input!H740="",IFERROR(VLOOKUP(K741,UIR!$A$2:$P$21,2,FALSE),"")&lt;&gt;""),"Data is Missing.",""))</f>
        <v/>
      </c>
      <c r="N741" s="194" t="str">
        <f>IF(B741="","",IF(AND(Input!I740="",IFERROR(VLOOKUP(K741,UIR!$A$2:$P$21,3,FALSE),"")&lt;&gt;""),"Data is Missing.",""))</f>
        <v/>
      </c>
      <c r="O741" s="194" t="str">
        <f>IF(B741="","",IF(AND(Input!J740="",IFERROR(VLOOKUP(K741,UIR!$A$2:$P$21,4,FALSE),"")&lt;&gt;""),"Data is Missing.",""))</f>
        <v/>
      </c>
      <c r="P741" s="194" t="str">
        <f>IF(B741="","",IF(AND(Input!K740="",IFERROR(VLOOKUP(K741,UIR!$A$2:$P$21,5,FALSE),"")&lt;&gt;""),"Data is Missing.",""))</f>
        <v/>
      </c>
      <c r="Q741" s="194" t="str">
        <f>IF(B741="","",IF(AND(Input!L740="",IFERROR(VLOOKUP(K741,UIR!$A$2:$P$21,6,FALSE),"")&lt;&gt;""),"Data is Missing.",""))</f>
        <v/>
      </c>
      <c r="R741" s="194" t="str">
        <f>IF(B741="","",IF(AND(Input!M740="",IFERROR(VLOOKUP(K741,UIR!$A$2:$P$21,7,FALSE),"")&lt;&gt;""),"Data is Missing.",""))</f>
        <v/>
      </c>
      <c r="S741" s="194" t="str">
        <f>IF(B741="","",IF(AND(Input!P740="",IFERROR(VLOOKUP(K741,UIR!$A$2:$P$21,8,FALSE),"")&lt;&gt;""),"Data is Missing.",""))</f>
        <v/>
      </c>
      <c r="T741" s="194" t="str">
        <f>IF(B741="","",IF(AND(Input!Q740="",IFERROR(VLOOKUP(K741,UIR!$A$2:$P$21,9,FALSE),"")&lt;&gt;""),"Data is Missing.",""))</f>
        <v/>
      </c>
      <c r="U741" s="194"/>
      <c r="V741" s="194" t="str">
        <f>IF(B741="","",IF(AND(Input!S740="",IFERROR(VLOOKUP(K741,UIR!$A$2:$P$21,11,FALSE),"")&lt;&gt;""),"Data is Missing.",""))</f>
        <v/>
      </c>
      <c r="W741" s="194" t="str">
        <f>IF(B741="","",IF(AND(Input!T740="",IFERROR(VLOOKUP(K741,UIR!$A$2:$P$21,12,FALSE),"")&lt;&gt;""),"Data is Missing.",""))</f>
        <v/>
      </c>
      <c r="X741" s="194" t="str">
        <f>IF(B741="","",IF(AND(Input!V740="",IFERROR(VLOOKUP(K741,UIR!$A$2:$P$21,13,FALSE),"")&lt;&gt;""),"Data is Missing.",""))</f>
        <v/>
      </c>
      <c r="Y741" s="194" t="str">
        <f>IF(B741="","",IF(AND(Input!W740="",IFERROR(VLOOKUP(K741,UIR!$A$2:$P$21,14,FALSE),"")&lt;&gt;""),"Data is Missing.",""))</f>
        <v/>
      </c>
      <c r="Z741" s="194" t="str">
        <f>IF(B741="","",IF(AND(Input!X740="",IFERROR(VLOOKUP(K741,UIR!$A$2:$P$21,15,FALSE),"")&lt;&gt;""),"Data is Missing.",""))</f>
        <v/>
      </c>
      <c r="AA741" s="195" t="str">
        <f>IF(B741="","",IF(AND(Input!Y740="",IFERROR(VLOOKUP(K741,UIR!$A$2:$P$21,16,FALSE),"")&lt;&gt;""),"Data is Missing.",""))</f>
        <v/>
      </c>
      <c r="AC741" s="202" t="str">
        <f>IF(ISERROR(IF(Input!D740="","",IF(ISERROR(VLOOKUP(Input!D740,'Measure List'!$A$2:$A$30000,1,0)),"Invalid RefNo",""))),"",IF(Input!D740="","",IF(ISERROR(VLOOKUP(Input!D740,'Measure List'!$A$2:$A$30000,1,0)),"Invalid RefNo","")))</f>
        <v/>
      </c>
      <c r="AD741" s="156"/>
      <c r="AE741" s="156"/>
      <c r="AF741" s="156"/>
      <c r="AG741" s="156"/>
      <c r="AH741" s="156"/>
      <c r="AI741" s="156"/>
      <c r="AJ741" s="156"/>
      <c r="AK741" s="156"/>
      <c r="AL741" s="203" t="str">
        <f>IF(COUNTIF(Dropdowns!$K$2:$K$7,Input!S740)&gt;0,"",IF(Input!S740="","","Invalid Type"))</f>
        <v/>
      </c>
      <c r="AN741" s="204" t="str">
        <f>IF(Input!C740="","",IF(ISNUMBER(VALUE(Input!C740)),"","Needs to be a number."))</f>
        <v/>
      </c>
      <c r="AO741" s="205" t="str">
        <f>IF(Input!E740="","",IF(ISNUMBER(VALUE(Input!E740)),"","Needs to be a number."))</f>
        <v/>
      </c>
      <c r="AP741" s="205" t="str">
        <f>IF(Input!N740="","",IF(ISNUMBER(VALUE(Input!N740)),"","Needs to be a number."))</f>
        <v/>
      </c>
      <c r="AQ741" s="205" t="str">
        <f>IF(Input!O740="","",IF(ISNUMBER(VALUE(Input!O740)),"","Needs to be a number."))</f>
        <v/>
      </c>
      <c r="AR741" s="205" t="str">
        <f>IF(Input!V740="","",IF(ISNUMBER(VALUE(Input!V740)),"","Needs to be a number."))</f>
        <v/>
      </c>
      <c r="AS741" s="205" t="str">
        <f>IF(Input!W740="","",IF(ISNUMBER(VALUE(Input!W740)),"","Needs to be a number."))</f>
        <v/>
      </c>
      <c r="AT741" s="205" t="str">
        <f>IF(Input!X740="","",IF(ISNUMBER(VALUE(Input!X740)),"","Needs to be a number."))</f>
        <v/>
      </c>
      <c r="AU741" s="206" t="str">
        <f>IF(Input!Y740="","",IF(ISNUMBER(VALUE(Input!Y740)),"","Needs to be a number."))</f>
        <v/>
      </c>
      <c r="AW741" s="259" t="str">
        <f>IF(OR(VALUE(Input!C740)&lt;0,VALUE(Input!C740)&gt;100), "Invalid EEI %","")</f>
        <v/>
      </c>
      <c r="AX741" s="207"/>
      <c r="AY741" s="278" t="str">
        <f>IF(Input!E740="","",IF(VALUE(Input!E740)=0,"Do not enter 0.",""))</f>
        <v/>
      </c>
    </row>
    <row r="742" spans="2:51" x14ac:dyDescent="0.3">
      <c r="B742" s="188" t="str">
        <f>Input!A741</f>
        <v/>
      </c>
      <c r="C742" s="189" t="str">
        <f>IF(ISERROR(IF(AND(Input!$A741="",SUMPRODUCT(--(LEN(Input!$A742:'Input'!$A$1006)&gt;0))&lt;&gt;0),"Row is skipped.",IF(AND(Input!$A741="",Input!$A742=""),"", IF(Input!B741="","Data is missing.","")))),"",IF(AND(Input!$A741="",SUMPRODUCT(--(LEN(Input!$A742:'Input'!$A$1006)&gt;0))&lt;&gt;0),"Row is skipped.",IF(AND(Input!$A741="",Input!$A742=""),"", IF(Input!B741="","Data is missing.",""))))</f>
        <v/>
      </c>
      <c r="D742" s="189" t="str">
        <f>IF(ISERROR(IF(AND(Input!$A741="",SUMPRODUCT(--(LEN(Input!$A742:'Input'!$A$1006)&gt;0))&lt;&gt;0),"Row is skipped.",IF(AND(Input!$A741="",Input!$A742=""),"", IF(Input!C741="","Data is missing.","")))),"",IF(AND(Input!$A741="",SUMPRODUCT(--(LEN(Input!$A742:'Input'!$A$1006)&gt;0))&lt;&gt;0),"Row is skipped.",IF(AND(Input!$A741="",Input!$A742=""),"", IF(Input!C741="","Data is missing.",""))))</f>
        <v/>
      </c>
      <c r="E742" s="189" t="str">
        <f>IF(ISERROR(IF(AND(Input!$A741="",SUMPRODUCT(--(LEN(Input!$A742:'Input'!$A$1006)&gt;0))&lt;&gt;0),"Row is skipped.",IF(AND(Input!$A741="",Input!$A742=""),"", IF(Input!D741="","Data is missing.","")))),"",IF(AND(Input!$A741="",SUMPRODUCT(--(LEN(Input!$A742:'Input'!$A$1006)&gt;0))&lt;&gt;0),"Row is skipped.",IF(AND(Input!$A741="",Input!$A742=""),"", IF(Input!D741="","Data is missing.",""))))</f>
        <v/>
      </c>
      <c r="F742" s="189" t="str">
        <f>IF(ISERROR(IF(AND(Input!$A741="",SUMPRODUCT(--(LEN(Input!$A742:'Input'!$A$1006)&gt;0))&lt;&gt;0),"Row is skipped.",IF(AND(Input!$A741="",Input!$A742=""),"", IF(Input!E741="","Data is missing.","")))),"",IF(AND(Input!$A741="",SUMPRODUCT(--(LEN(Input!$A742:'Input'!$A$1006)&gt;0))&lt;&gt;0),"Row is skipped.",IF(AND(Input!$A741="",Input!$A742=""),"", IF(Input!E741="","Data is missing.",""))))</f>
        <v/>
      </c>
      <c r="G742" s="189" t="str">
        <f>IF(ISERROR(IF(AND(Input!$A741="",SUMPRODUCT(--(LEN(Input!$A742:'Input'!$A$1006)&gt;0))&lt;&gt;0),"Row is skipped.",IF(AND(Input!$A741="",Input!$A742=""),"", IF(Input!F741="","Data is missing.","")))),"",IF(AND(Input!$A741="",SUMPRODUCT(--(LEN(Input!$A742:'Input'!$A$1006)&gt;0))&lt;&gt;0),"Row is skipped.",IF(AND(Input!$A741="",Input!$A742=""),"", IF(Input!F741="","Data is missing.",""))))</f>
        <v/>
      </c>
      <c r="H742" s="190" t="str">
        <f>IF(ISERROR(IF(AND(Input!$A741="",SUMPRODUCT(--(LEN(Input!$A742:'Input'!$A$1006)&gt;0))&lt;&gt;0),"Row is skipped.",IF(AND(Input!$A741="",Input!$A742=""),"", IF(Input!G741="","Data is missing.","")))),"",IF(AND(Input!$A741="",SUMPRODUCT(--(LEN(Input!$A742:'Input'!$A$1006)&gt;0))&lt;&gt;0),"Row is skipped.",IF(AND(Input!$A741="",Input!$A742=""),"", IF(Input!G741="","Data is missing.",""))))</f>
        <v/>
      </c>
      <c r="I742" s="156"/>
      <c r="J742" s="191" t="str">
        <f>IFERROR(VLOOKUP(VLOOKUP(Input!$D741,'Measure List'!$A:$AN,40,FALSE),UIR!$A$1:$Q$27,17,FALSE),"")</f>
        <v/>
      </c>
      <c r="K742" s="192" t="str">
        <f>IFERROR(VLOOKUP(Input!$D741,'Measure List'!$A:$AN,40,FALSE),"")</f>
        <v/>
      </c>
      <c r="L742" s="156"/>
      <c r="M742" s="193" t="str">
        <f>IF(B742="","",IF(AND(Input!H741="",IFERROR(VLOOKUP(K742,UIR!$A$2:$P$21,2,FALSE),"")&lt;&gt;""),"Data is Missing.",""))</f>
        <v/>
      </c>
      <c r="N742" s="194" t="str">
        <f>IF(B742="","",IF(AND(Input!I741="",IFERROR(VLOOKUP(K742,UIR!$A$2:$P$21,3,FALSE),"")&lt;&gt;""),"Data is Missing.",""))</f>
        <v/>
      </c>
      <c r="O742" s="194" t="str">
        <f>IF(B742="","",IF(AND(Input!J741="",IFERROR(VLOOKUP(K742,UIR!$A$2:$P$21,4,FALSE),"")&lt;&gt;""),"Data is Missing.",""))</f>
        <v/>
      </c>
      <c r="P742" s="194" t="str">
        <f>IF(B742="","",IF(AND(Input!K741="",IFERROR(VLOOKUP(K742,UIR!$A$2:$P$21,5,FALSE),"")&lt;&gt;""),"Data is Missing.",""))</f>
        <v/>
      </c>
      <c r="Q742" s="194" t="str">
        <f>IF(B742="","",IF(AND(Input!L741="",IFERROR(VLOOKUP(K742,UIR!$A$2:$P$21,6,FALSE),"")&lt;&gt;""),"Data is Missing.",""))</f>
        <v/>
      </c>
      <c r="R742" s="194" t="str">
        <f>IF(B742="","",IF(AND(Input!M741="",IFERROR(VLOOKUP(K742,UIR!$A$2:$P$21,7,FALSE),"")&lt;&gt;""),"Data is Missing.",""))</f>
        <v/>
      </c>
      <c r="S742" s="194" t="str">
        <f>IF(B742="","",IF(AND(Input!P741="",IFERROR(VLOOKUP(K742,UIR!$A$2:$P$21,8,FALSE),"")&lt;&gt;""),"Data is Missing.",""))</f>
        <v/>
      </c>
      <c r="T742" s="194" t="str">
        <f>IF(B742="","",IF(AND(Input!Q741="",IFERROR(VLOOKUP(K742,UIR!$A$2:$P$21,9,FALSE),"")&lt;&gt;""),"Data is Missing.",""))</f>
        <v/>
      </c>
      <c r="U742" s="194"/>
      <c r="V742" s="194" t="str">
        <f>IF(B742="","",IF(AND(Input!S741="",IFERROR(VLOOKUP(K742,UIR!$A$2:$P$21,11,FALSE),"")&lt;&gt;""),"Data is Missing.",""))</f>
        <v/>
      </c>
      <c r="W742" s="194" t="str">
        <f>IF(B742="","",IF(AND(Input!T741="",IFERROR(VLOOKUP(K742,UIR!$A$2:$P$21,12,FALSE),"")&lt;&gt;""),"Data is Missing.",""))</f>
        <v/>
      </c>
      <c r="X742" s="194" t="str">
        <f>IF(B742="","",IF(AND(Input!V741="",IFERROR(VLOOKUP(K742,UIR!$A$2:$P$21,13,FALSE),"")&lt;&gt;""),"Data is Missing.",""))</f>
        <v/>
      </c>
      <c r="Y742" s="194" t="str">
        <f>IF(B742="","",IF(AND(Input!W741="",IFERROR(VLOOKUP(K742,UIR!$A$2:$P$21,14,FALSE),"")&lt;&gt;""),"Data is Missing.",""))</f>
        <v/>
      </c>
      <c r="Z742" s="194" t="str">
        <f>IF(B742="","",IF(AND(Input!X741="",IFERROR(VLOOKUP(K742,UIR!$A$2:$P$21,15,FALSE),"")&lt;&gt;""),"Data is Missing.",""))</f>
        <v/>
      </c>
      <c r="AA742" s="195" t="str">
        <f>IF(B742="","",IF(AND(Input!Y741="",IFERROR(VLOOKUP(K742,UIR!$A$2:$P$21,16,FALSE),"")&lt;&gt;""),"Data is Missing.",""))</f>
        <v/>
      </c>
      <c r="AC742" s="202" t="str">
        <f>IF(ISERROR(IF(Input!D741="","",IF(ISERROR(VLOOKUP(Input!D741,'Measure List'!$A$2:$A$30000,1,0)),"Invalid RefNo",""))),"",IF(Input!D741="","",IF(ISERROR(VLOOKUP(Input!D741,'Measure List'!$A$2:$A$30000,1,0)),"Invalid RefNo","")))</f>
        <v/>
      </c>
      <c r="AD742" s="156"/>
      <c r="AE742" s="156"/>
      <c r="AF742" s="156"/>
      <c r="AG742" s="156"/>
      <c r="AH742" s="156"/>
      <c r="AI742" s="156"/>
      <c r="AJ742" s="156"/>
      <c r="AK742" s="156"/>
      <c r="AL742" s="203" t="str">
        <f>IF(COUNTIF(Dropdowns!$K$2:$K$7,Input!S741)&gt;0,"",IF(Input!S741="","","Invalid Type"))</f>
        <v/>
      </c>
      <c r="AN742" s="204" t="str">
        <f>IF(Input!C741="","",IF(ISNUMBER(VALUE(Input!C741)),"","Needs to be a number."))</f>
        <v/>
      </c>
      <c r="AO742" s="205" t="str">
        <f>IF(Input!E741="","",IF(ISNUMBER(VALUE(Input!E741)),"","Needs to be a number."))</f>
        <v/>
      </c>
      <c r="AP742" s="205" t="str">
        <f>IF(Input!N741="","",IF(ISNUMBER(VALUE(Input!N741)),"","Needs to be a number."))</f>
        <v/>
      </c>
      <c r="AQ742" s="205" t="str">
        <f>IF(Input!O741="","",IF(ISNUMBER(VALUE(Input!O741)),"","Needs to be a number."))</f>
        <v/>
      </c>
      <c r="AR742" s="205" t="str">
        <f>IF(Input!V741="","",IF(ISNUMBER(VALUE(Input!V741)),"","Needs to be a number."))</f>
        <v/>
      </c>
      <c r="AS742" s="205" t="str">
        <f>IF(Input!W741="","",IF(ISNUMBER(VALUE(Input!W741)),"","Needs to be a number."))</f>
        <v/>
      </c>
      <c r="AT742" s="205" t="str">
        <f>IF(Input!X741="","",IF(ISNUMBER(VALUE(Input!X741)),"","Needs to be a number."))</f>
        <v/>
      </c>
      <c r="AU742" s="206" t="str">
        <f>IF(Input!Y741="","",IF(ISNUMBER(VALUE(Input!Y741)),"","Needs to be a number."))</f>
        <v/>
      </c>
      <c r="AW742" s="259" t="str">
        <f>IF(OR(VALUE(Input!C741)&lt;0,VALUE(Input!C741)&gt;100), "Invalid EEI %","")</f>
        <v/>
      </c>
      <c r="AX742" s="207"/>
      <c r="AY742" s="278" t="str">
        <f>IF(Input!E741="","",IF(VALUE(Input!E741)=0,"Do not enter 0.",""))</f>
        <v/>
      </c>
    </row>
    <row r="743" spans="2:51" x14ac:dyDescent="0.3">
      <c r="B743" s="188" t="str">
        <f>Input!A742</f>
        <v/>
      </c>
      <c r="C743" s="189" t="str">
        <f>IF(ISERROR(IF(AND(Input!$A742="",SUMPRODUCT(--(LEN(Input!$A743:'Input'!$A$1006)&gt;0))&lt;&gt;0),"Row is skipped.",IF(AND(Input!$A742="",Input!$A743=""),"", IF(Input!B742="","Data is missing.","")))),"",IF(AND(Input!$A742="",SUMPRODUCT(--(LEN(Input!$A743:'Input'!$A$1006)&gt;0))&lt;&gt;0),"Row is skipped.",IF(AND(Input!$A742="",Input!$A743=""),"", IF(Input!B742="","Data is missing.",""))))</f>
        <v/>
      </c>
      <c r="D743" s="189" t="str">
        <f>IF(ISERROR(IF(AND(Input!$A742="",SUMPRODUCT(--(LEN(Input!$A743:'Input'!$A$1006)&gt;0))&lt;&gt;0),"Row is skipped.",IF(AND(Input!$A742="",Input!$A743=""),"", IF(Input!C742="","Data is missing.","")))),"",IF(AND(Input!$A742="",SUMPRODUCT(--(LEN(Input!$A743:'Input'!$A$1006)&gt;0))&lt;&gt;0),"Row is skipped.",IF(AND(Input!$A742="",Input!$A743=""),"", IF(Input!C742="","Data is missing.",""))))</f>
        <v/>
      </c>
      <c r="E743" s="189" t="str">
        <f>IF(ISERROR(IF(AND(Input!$A742="",SUMPRODUCT(--(LEN(Input!$A743:'Input'!$A$1006)&gt;0))&lt;&gt;0),"Row is skipped.",IF(AND(Input!$A742="",Input!$A743=""),"", IF(Input!D742="","Data is missing.","")))),"",IF(AND(Input!$A742="",SUMPRODUCT(--(LEN(Input!$A743:'Input'!$A$1006)&gt;0))&lt;&gt;0),"Row is skipped.",IF(AND(Input!$A742="",Input!$A743=""),"", IF(Input!D742="","Data is missing.",""))))</f>
        <v/>
      </c>
      <c r="F743" s="189" t="str">
        <f>IF(ISERROR(IF(AND(Input!$A742="",SUMPRODUCT(--(LEN(Input!$A743:'Input'!$A$1006)&gt;0))&lt;&gt;0),"Row is skipped.",IF(AND(Input!$A742="",Input!$A743=""),"", IF(Input!E742="","Data is missing.","")))),"",IF(AND(Input!$A742="",SUMPRODUCT(--(LEN(Input!$A743:'Input'!$A$1006)&gt;0))&lt;&gt;0),"Row is skipped.",IF(AND(Input!$A742="",Input!$A743=""),"", IF(Input!E742="","Data is missing.",""))))</f>
        <v/>
      </c>
      <c r="G743" s="189" t="str">
        <f>IF(ISERROR(IF(AND(Input!$A742="",SUMPRODUCT(--(LEN(Input!$A743:'Input'!$A$1006)&gt;0))&lt;&gt;0),"Row is skipped.",IF(AND(Input!$A742="",Input!$A743=""),"", IF(Input!F742="","Data is missing.","")))),"",IF(AND(Input!$A742="",SUMPRODUCT(--(LEN(Input!$A743:'Input'!$A$1006)&gt;0))&lt;&gt;0),"Row is skipped.",IF(AND(Input!$A742="",Input!$A743=""),"", IF(Input!F742="","Data is missing.",""))))</f>
        <v/>
      </c>
      <c r="H743" s="190" t="str">
        <f>IF(ISERROR(IF(AND(Input!$A742="",SUMPRODUCT(--(LEN(Input!$A743:'Input'!$A$1006)&gt;0))&lt;&gt;0),"Row is skipped.",IF(AND(Input!$A742="",Input!$A743=""),"", IF(Input!G742="","Data is missing.","")))),"",IF(AND(Input!$A742="",SUMPRODUCT(--(LEN(Input!$A743:'Input'!$A$1006)&gt;0))&lt;&gt;0),"Row is skipped.",IF(AND(Input!$A742="",Input!$A743=""),"", IF(Input!G742="","Data is missing.",""))))</f>
        <v/>
      </c>
      <c r="I743" s="156"/>
      <c r="J743" s="191" t="str">
        <f>IFERROR(VLOOKUP(VLOOKUP(Input!$D742,'Measure List'!$A:$AN,40,FALSE),UIR!$A$1:$Q$27,17,FALSE),"")</f>
        <v/>
      </c>
      <c r="K743" s="192" t="str">
        <f>IFERROR(VLOOKUP(Input!$D742,'Measure List'!$A:$AN,40,FALSE),"")</f>
        <v/>
      </c>
      <c r="L743" s="156"/>
      <c r="M743" s="193" t="str">
        <f>IF(B743="","",IF(AND(Input!H742="",IFERROR(VLOOKUP(K743,UIR!$A$2:$P$21,2,FALSE),"")&lt;&gt;""),"Data is Missing.",""))</f>
        <v/>
      </c>
      <c r="N743" s="194" t="str">
        <f>IF(B743="","",IF(AND(Input!I742="",IFERROR(VLOOKUP(K743,UIR!$A$2:$P$21,3,FALSE),"")&lt;&gt;""),"Data is Missing.",""))</f>
        <v/>
      </c>
      <c r="O743" s="194" t="str">
        <f>IF(B743="","",IF(AND(Input!J742="",IFERROR(VLOOKUP(K743,UIR!$A$2:$P$21,4,FALSE),"")&lt;&gt;""),"Data is Missing.",""))</f>
        <v/>
      </c>
      <c r="P743" s="194" t="str">
        <f>IF(B743="","",IF(AND(Input!K742="",IFERROR(VLOOKUP(K743,UIR!$A$2:$P$21,5,FALSE),"")&lt;&gt;""),"Data is Missing.",""))</f>
        <v/>
      </c>
      <c r="Q743" s="194" t="str">
        <f>IF(B743="","",IF(AND(Input!L742="",IFERROR(VLOOKUP(K743,UIR!$A$2:$P$21,6,FALSE),"")&lt;&gt;""),"Data is Missing.",""))</f>
        <v/>
      </c>
      <c r="R743" s="194" t="str">
        <f>IF(B743="","",IF(AND(Input!M742="",IFERROR(VLOOKUP(K743,UIR!$A$2:$P$21,7,FALSE),"")&lt;&gt;""),"Data is Missing.",""))</f>
        <v/>
      </c>
      <c r="S743" s="194" t="str">
        <f>IF(B743="","",IF(AND(Input!P742="",IFERROR(VLOOKUP(K743,UIR!$A$2:$P$21,8,FALSE),"")&lt;&gt;""),"Data is Missing.",""))</f>
        <v/>
      </c>
      <c r="T743" s="194" t="str">
        <f>IF(B743="","",IF(AND(Input!Q742="",IFERROR(VLOOKUP(K743,UIR!$A$2:$P$21,9,FALSE),"")&lt;&gt;""),"Data is Missing.",""))</f>
        <v/>
      </c>
      <c r="U743" s="194"/>
      <c r="V743" s="194" t="str">
        <f>IF(B743="","",IF(AND(Input!S742="",IFERROR(VLOOKUP(K743,UIR!$A$2:$P$21,11,FALSE),"")&lt;&gt;""),"Data is Missing.",""))</f>
        <v/>
      </c>
      <c r="W743" s="194" t="str">
        <f>IF(B743="","",IF(AND(Input!T742="",IFERROR(VLOOKUP(K743,UIR!$A$2:$P$21,12,FALSE),"")&lt;&gt;""),"Data is Missing.",""))</f>
        <v/>
      </c>
      <c r="X743" s="194" t="str">
        <f>IF(B743="","",IF(AND(Input!V742="",IFERROR(VLOOKUP(K743,UIR!$A$2:$P$21,13,FALSE),"")&lt;&gt;""),"Data is Missing.",""))</f>
        <v/>
      </c>
      <c r="Y743" s="194" t="str">
        <f>IF(B743="","",IF(AND(Input!W742="",IFERROR(VLOOKUP(K743,UIR!$A$2:$P$21,14,FALSE),"")&lt;&gt;""),"Data is Missing.",""))</f>
        <v/>
      </c>
      <c r="Z743" s="194" t="str">
        <f>IF(B743="","",IF(AND(Input!X742="",IFERROR(VLOOKUP(K743,UIR!$A$2:$P$21,15,FALSE),"")&lt;&gt;""),"Data is Missing.",""))</f>
        <v/>
      </c>
      <c r="AA743" s="195" t="str">
        <f>IF(B743="","",IF(AND(Input!Y742="",IFERROR(VLOOKUP(K743,UIR!$A$2:$P$21,16,FALSE),"")&lt;&gt;""),"Data is Missing.",""))</f>
        <v/>
      </c>
      <c r="AC743" s="202" t="str">
        <f>IF(ISERROR(IF(Input!D742="","",IF(ISERROR(VLOOKUP(Input!D742,'Measure List'!$A$2:$A$30000,1,0)),"Invalid RefNo",""))),"",IF(Input!D742="","",IF(ISERROR(VLOOKUP(Input!D742,'Measure List'!$A$2:$A$30000,1,0)),"Invalid RefNo","")))</f>
        <v/>
      </c>
      <c r="AD743" s="156"/>
      <c r="AE743" s="156"/>
      <c r="AF743" s="156"/>
      <c r="AG743" s="156"/>
      <c r="AH743" s="156"/>
      <c r="AI743" s="156"/>
      <c r="AJ743" s="156"/>
      <c r="AK743" s="156"/>
      <c r="AL743" s="203" t="str">
        <f>IF(COUNTIF(Dropdowns!$K$2:$K$7,Input!S742)&gt;0,"",IF(Input!S742="","","Invalid Type"))</f>
        <v/>
      </c>
      <c r="AN743" s="204" t="str">
        <f>IF(Input!C742="","",IF(ISNUMBER(VALUE(Input!C742)),"","Needs to be a number."))</f>
        <v/>
      </c>
      <c r="AO743" s="205" t="str">
        <f>IF(Input!E742="","",IF(ISNUMBER(VALUE(Input!E742)),"","Needs to be a number."))</f>
        <v/>
      </c>
      <c r="AP743" s="205" t="str">
        <f>IF(Input!N742="","",IF(ISNUMBER(VALUE(Input!N742)),"","Needs to be a number."))</f>
        <v/>
      </c>
      <c r="AQ743" s="205" t="str">
        <f>IF(Input!O742="","",IF(ISNUMBER(VALUE(Input!O742)),"","Needs to be a number."))</f>
        <v/>
      </c>
      <c r="AR743" s="205" t="str">
        <f>IF(Input!V742="","",IF(ISNUMBER(VALUE(Input!V742)),"","Needs to be a number."))</f>
        <v/>
      </c>
      <c r="AS743" s="205" t="str">
        <f>IF(Input!W742="","",IF(ISNUMBER(VALUE(Input!W742)),"","Needs to be a number."))</f>
        <v/>
      </c>
      <c r="AT743" s="205" t="str">
        <f>IF(Input!X742="","",IF(ISNUMBER(VALUE(Input!X742)),"","Needs to be a number."))</f>
        <v/>
      </c>
      <c r="AU743" s="206" t="str">
        <f>IF(Input!Y742="","",IF(ISNUMBER(VALUE(Input!Y742)),"","Needs to be a number."))</f>
        <v/>
      </c>
      <c r="AW743" s="259" t="str">
        <f>IF(OR(VALUE(Input!C742)&lt;0,VALUE(Input!C742)&gt;100), "Invalid EEI %","")</f>
        <v/>
      </c>
      <c r="AX743" s="207"/>
      <c r="AY743" s="278" t="str">
        <f>IF(Input!E742="","",IF(VALUE(Input!E742)=0,"Do not enter 0.",""))</f>
        <v/>
      </c>
    </row>
    <row r="744" spans="2:51" x14ac:dyDescent="0.3">
      <c r="B744" s="188" t="str">
        <f>Input!A743</f>
        <v/>
      </c>
      <c r="C744" s="189" t="str">
        <f>IF(ISERROR(IF(AND(Input!$A743="",SUMPRODUCT(--(LEN(Input!$A744:'Input'!$A$1006)&gt;0))&lt;&gt;0),"Row is skipped.",IF(AND(Input!$A743="",Input!$A744=""),"", IF(Input!B743="","Data is missing.","")))),"",IF(AND(Input!$A743="",SUMPRODUCT(--(LEN(Input!$A744:'Input'!$A$1006)&gt;0))&lt;&gt;0),"Row is skipped.",IF(AND(Input!$A743="",Input!$A744=""),"", IF(Input!B743="","Data is missing.",""))))</f>
        <v/>
      </c>
      <c r="D744" s="189" t="str">
        <f>IF(ISERROR(IF(AND(Input!$A743="",SUMPRODUCT(--(LEN(Input!$A744:'Input'!$A$1006)&gt;0))&lt;&gt;0),"Row is skipped.",IF(AND(Input!$A743="",Input!$A744=""),"", IF(Input!C743="","Data is missing.","")))),"",IF(AND(Input!$A743="",SUMPRODUCT(--(LEN(Input!$A744:'Input'!$A$1006)&gt;0))&lt;&gt;0),"Row is skipped.",IF(AND(Input!$A743="",Input!$A744=""),"", IF(Input!C743="","Data is missing.",""))))</f>
        <v/>
      </c>
      <c r="E744" s="189" t="str">
        <f>IF(ISERROR(IF(AND(Input!$A743="",SUMPRODUCT(--(LEN(Input!$A744:'Input'!$A$1006)&gt;0))&lt;&gt;0),"Row is skipped.",IF(AND(Input!$A743="",Input!$A744=""),"", IF(Input!D743="","Data is missing.","")))),"",IF(AND(Input!$A743="",SUMPRODUCT(--(LEN(Input!$A744:'Input'!$A$1006)&gt;0))&lt;&gt;0),"Row is skipped.",IF(AND(Input!$A743="",Input!$A744=""),"", IF(Input!D743="","Data is missing.",""))))</f>
        <v/>
      </c>
      <c r="F744" s="189" t="str">
        <f>IF(ISERROR(IF(AND(Input!$A743="",SUMPRODUCT(--(LEN(Input!$A744:'Input'!$A$1006)&gt;0))&lt;&gt;0),"Row is skipped.",IF(AND(Input!$A743="",Input!$A744=""),"", IF(Input!E743="","Data is missing.","")))),"",IF(AND(Input!$A743="",SUMPRODUCT(--(LEN(Input!$A744:'Input'!$A$1006)&gt;0))&lt;&gt;0),"Row is skipped.",IF(AND(Input!$A743="",Input!$A744=""),"", IF(Input!E743="","Data is missing.",""))))</f>
        <v/>
      </c>
      <c r="G744" s="189" t="str">
        <f>IF(ISERROR(IF(AND(Input!$A743="",SUMPRODUCT(--(LEN(Input!$A744:'Input'!$A$1006)&gt;0))&lt;&gt;0),"Row is skipped.",IF(AND(Input!$A743="",Input!$A744=""),"", IF(Input!F743="","Data is missing.","")))),"",IF(AND(Input!$A743="",SUMPRODUCT(--(LEN(Input!$A744:'Input'!$A$1006)&gt;0))&lt;&gt;0),"Row is skipped.",IF(AND(Input!$A743="",Input!$A744=""),"", IF(Input!F743="","Data is missing.",""))))</f>
        <v/>
      </c>
      <c r="H744" s="190" t="str">
        <f>IF(ISERROR(IF(AND(Input!$A743="",SUMPRODUCT(--(LEN(Input!$A744:'Input'!$A$1006)&gt;0))&lt;&gt;0),"Row is skipped.",IF(AND(Input!$A743="",Input!$A744=""),"", IF(Input!G743="","Data is missing.","")))),"",IF(AND(Input!$A743="",SUMPRODUCT(--(LEN(Input!$A744:'Input'!$A$1006)&gt;0))&lt;&gt;0),"Row is skipped.",IF(AND(Input!$A743="",Input!$A744=""),"", IF(Input!G743="","Data is missing.",""))))</f>
        <v/>
      </c>
      <c r="I744" s="156"/>
      <c r="J744" s="191" t="str">
        <f>IFERROR(VLOOKUP(VLOOKUP(Input!$D743,'Measure List'!$A:$AN,40,FALSE),UIR!$A$1:$Q$27,17,FALSE),"")</f>
        <v/>
      </c>
      <c r="K744" s="192" t="str">
        <f>IFERROR(VLOOKUP(Input!$D743,'Measure List'!$A:$AN,40,FALSE),"")</f>
        <v/>
      </c>
      <c r="L744" s="156"/>
      <c r="M744" s="193" t="str">
        <f>IF(B744="","",IF(AND(Input!H743="",IFERROR(VLOOKUP(K744,UIR!$A$2:$P$21,2,FALSE),"")&lt;&gt;""),"Data is Missing.",""))</f>
        <v/>
      </c>
      <c r="N744" s="194" t="str">
        <f>IF(B744="","",IF(AND(Input!I743="",IFERROR(VLOOKUP(K744,UIR!$A$2:$P$21,3,FALSE),"")&lt;&gt;""),"Data is Missing.",""))</f>
        <v/>
      </c>
      <c r="O744" s="194" t="str">
        <f>IF(B744="","",IF(AND(Input!J743="",IFERROR(VLOOKUP(K744,UIR!$A$2:$P$21,4,FALSE),"")&lt;&gt;""),"Data is Missing.",""))</f>
        <v/>
      </c>
      <c r="P744" s="194" t="str">
        <f>IF(B744="","",IF(AND(Input!K743="",IFERROR(VLOOKUP(K744,UIR!$A$2:$P$21,5,FALSE),"")&lt;&gt;""),"Data is Missing.",""))</f>
        <v/>
      </c>
      <c r="Q744" s="194" t="str">
        <f>IF(B744="","",IF(AND(Input!L743="",IFERROR(VLOOKUP(K744,UIR!$A$2:$P$21,6,FALSE),"")&lt;&gt;""),"Data is Missing.",""))</f>
        <v/>
      </c>
      <c r="R744" s="194" t="str">
        <f>IF(B744="","",IF(AND(Input!M743="",IFERROR(VLOOKUP(K744,UIR!$A$2:$P$21,7,FALSE),"")&lt;&gt;""),"Data is Missing.",""))</f>
        <v/>
      </c>
      <c r="S744" s="194" t="str">
        <f>IF(B744="","",IF(AND(Input!P743="",IFERROR(VLOOKUP(K744,UIR!$A$2:$P$21,8,FALSE),"")&lt;&gt;""),"Data is Missing.",""))</f>
        <v/>
      </c>
      <c r="T744" s="194" t="str">
        <f>IF(B744="","",IF(AND(Input!Q743="",IFERROR(VLOOKUP(K744,UIR!$A$2:$P$21,9,FALSE),"")&lt;&gt;""),"Data is Missing.",""))</f>
        <v/>
      </c>
      <c r="U744" s="194"/>
      <c r="V744" s="194" t="str">
        <f>IF(B744="","",IF(AND(Input!S743="",IFERROR(VLOOKUP(K744,UIR!$A$2:$P$21,11,FALSE),"")&lt;&gt;""),"Data is Missing.",""))</f>
        <v/>
      </c>
      <c r="W744" s="194" t="str">
        <f>IF(B744="","",IF(AND(Input!T743="",IFERROR(VLOOKUP(K744,UIR!$A$2:$P$21,12,FALSE),"")&lt;&gt;""),"Data is Missing.",""))</f>
        <v/>
      </c>
      <c r="X744" s="194" t="str">
        <f>IF(B744="","",IF(AND(Input!V743="",IFERROR(VLOOKUP(K744,UIR!$A$2:$P$21,13,FALSE),"")&lt;&gt;""),"Data is Missing.",""))</f>
        <v/>
      </c>
      <c r="Y744" s="194" t="str">
        <f>IF(B744="","",IF(AND(Input!W743="",IFERROR(VLOOKUP(K744,UIR!$A$2:$P$21,14,FALSE),"")&lt;&gt;""),"Data is Missing.",""))</f>
        <v/>
      </c>
      <c r="Z744" s="194" t="str">
        <f>IF(B744="","",IF(AND(Input!X743="",IFERROR(VLOOKUP(K744,UIR!$A$2:$P$21,15,FALSE),"")&lt;&gt;""),"Data is Missing.",""))</f>
        <v/>
      </c>
      <c r="AA744" s="195" t="str">
        <f>IF(B744="","",IF(AND(Input!Y743="",IFERROR(VLOOKUP(K744,UIR!$A$2:$P$21,16,FALSE),"")&lt;&gt;""),"Data is Missing.",""))</f>
        <v/>
      </c>
      <c r="AC744" s="202" t="str">
        <f>IF(ISERROR(IF(Input!D743="","",IF(ISERROR(VLOOKUP(Input!D743,'Measure List'!$A$2:$A$30000,1,0)),"Invalid RefNo",""))),"",IF(Input!D743="","",IF(ISERROR(VLOOKUP(Input!D743,'Measure List'!$A$2:$A$30000,1,0)),"Invalid RefNo","")))</f>
        <v/>
      </c>
      <c r="AD744" s="156"/>
      <c r="AE744" s="156"/>
      <c r="AF744" s="156"/>
      <c r="AG744" s="156"/>
      <c r="AH744" s="156"/>
      <c r="AI744" s="156"/>
      <c r="AJ744" s="156"/>
      <c r="AK744" s="156"/>
      <c r="AL744" s="203" t="str">
        <f>IF(COUNTIF(Dropdowns!$K$2:$K$7,Input!S743)&gt;0,"",IF(Input!S743="","","Invalid Type"))</f>
        <v/>
      </c>
      <c r="AN744" s="204" t="str">
        <f>IF(Input!C743="","",IF(ISNUMBER(VALUE(Input!C743)),"","Needs to be a number."))</f>
        <v/>
      </c>
      <c r="AO744" s="205" t="str">
        <f>IF(Input!E743="","",IF(ISNUMBER(VALUE(Input!E743)),"","Needs to be a number."))</f>
        <v/>
      </c>
      <c r="AP744" s="205" t="str">
        <f>IF(Input!N743="","",IF(ISNUMBER(VALUE(Input!N743)),"","Needs to be a number."))</f>
        <v/>
      </c>
      <c r="AQ744" s="205" t="str">
        <f>IF(Input!O743="","",IF(ISNUMBER(VALUE(Input!O743)),"","Needs to be a number."))</f>
        <v/>
      </c>
      <c r="AR744" s="205" t="str">
        <f>IF(Input!V743="","",IF(ISNUMBER(VALUE(Input!V743)),"","Needs to be a number."))</f>
        <v/>
      </c>
      <c r="AS744" s="205" t="str">
        <f>IF(Input!W743="","",IF(ISNUMBER(VALUE(Input!W743)),"","Needs to be a number."))</f>
        <v/>
      </c>
      <c r="AT744" s="205" t="str">
        <f>IF(Input!X743="","",IF(ISNUMBER(VALUE(Input!X743)),"","Needs to be a number."))</f>
        <v/>
      </c>
      <c r="AU744" s="206" t="str">
        <f>IF(Input!Y743="","",IF(ISNUMBER(VALUE(Input!Y743)),"","Needs to be a number."))</f>
        <v/>
      </c>
      <c r="AW744" s="259" t="str">
        <f>IF(OR(VALUE(Input!C743)&lt;0,VALUE(Input!C743)&gt;100), "Invalid EEI %","")</f>
        <v/>
      </c>
      <c r="AX744" s="207"/>
      <c r="AY744" s="278" t="str">
        <f>IF(Input!E743="","",IF(VALUE(Input!E743)=0,"Do not enter 0.",""))</f>
        <v/>
      </c>
    </row>
    <row r="745" spans="2:51" x14ac:dyDescent="0.3">
      <c r="B745" s="188" t="str">
        <f>Input!A744</f>
        <v/>
      </c>
      <c r="C745" s="189" t="str">
        <f>IF(ISERROR(IF(AND(Input!$A744="",SUMPRODUCT(--(LEN(Input!$A745:'Input'!$A$1006)&gt;0))&lt;&gt;0),"Row is skipped.",IF(AND(Input!$A744="",Input!$A745=""),"", IF(Input!B744="","Data is missing.","")))),"",IF(AND(Input!$A744="",SUMPRODUCT(--(LEN(Input!$A745:'Input'!$A$1006)&gt;0))&lt;&gt;0),"Row is skipped.",IF(AND(Input!$A744="",Input!$A745=""),"", IF(Input!B744="","Data is missing.",""))))</f>
        <v/>
      </c>
      <c r="D745" s="189" t="str">
        <f>IF(ISERROR(IF(AND(Input!$A744="",SUMPRODUCT(--(LEN(Input!$A745:'Input'!$A$1006)&gt;0))&lt;&gt;0),"Row is skipped.",IF(AND(Input!$A744="",Input!$A745=""),"", IF(Input!C744="","Data is missing.","")))),"",IF(AND(Input!$A744="",SUMPRODUCT(--(LEN(Input!$A745:'Input'!$A$1006)&gt;0))&lt;&gt;0),"Row is skipped.",IF(AND(Input!$A744="",Input!$A745=""),"", IF(Input!C744="","Data is missing.",""))))</f>
        <v/>
      </c>
      <c r="E745" s="189" t="str">
        <f>IF(ISERROR(IF(AND(Input!$A744="",SUMPRODUCT(--(LEN(Input!$A745:'Input'!$A$1006)&gt;0))&lt;&gt;0),"Row is skipped.",IF(AND(Input!$A744="",Input!$A745=""),"", IF(Input!D744="","Data is missing.","")))),"",IF(AND(Input!$A744="",SUMPRODUCT(--(LEN(Input!$A745:'Input'!$A$1006)&gt;0))&lt;&gt;0),"Row is skipped.",IF(AND(Input!$A744="",Input!$A745=""),"", IF(Input!D744="","Data is missing.",""))))</f>
        <v/>
      </c>
      <c r="F745" s="189" t="str">
        <f>IF(ISERROR(IF(AND(Input!$A744="",SUMPRODUCT(--(LEN(Input!$A745:'Input'!$A$1006)&gt;0))&lt;&gt;0),"Row is skipped.",IF(AND(Input!$A744="",Input!$A745=""),"", IF(Input!E744="","Data is missing.","")))),"",IF(AND(Input!$A744="",SUMPRODUCT(--(LEN(Input!$A745:'Input'!$A$1006)&gt;0))&lt;&gt;0),"Row is skipped.",IF(AND(Input!$A744="",Input!$A745=""),"", IF(Input!E744="","Data is missing.",""))))</f>
        <v/>
      </c>
      <c r="G745" s="189" t="str">
        <f>IF(ISERROR(IF(AND(Input!$A744="",SUMPRODUCT(--(LEN(Input!$A745:'Input'!$A$1006)&gt;0))&lt;&gt;0),"Row is skipped.",IF(AND(Input!$A744="",Input!$A745=""),"", IF(Input!F744="","Data is missing.","")))),"",IF(AND(Input!$A744="",SUMPRODUCT(--(LEN(Input!$A745:'Input'!$A$1006)&gt;0))&lt;&gt;0),"Row is skipped.",IF(AND(Input!$A744="",Input!$A745=""),"", IF(Input!F744="","Data is missing.",""))))</f>
        <v/>
      </c>
      <c r="H745" s="190" t="str">
        <f>IF(ISERROR(IF(AND(Input!$A744="",SUMPRODUCT(--(LEN(Input!$A745:'Input'!$A$1006)&gt;0))&lt;&gt;0),"Row is skipped.",IF(AND(Input!$A744="",Input!$A745=""),"", IF(Input!G744="","Data is missing.","")))),"",IF(AND(Input!$A744="",SUMPRODUCT(--(LEN(Input!$A745:'Input'!$A$1006)&gt;0))&lt;&gt;0),"Row is skipped.",IF(AND(Input!$A744="",Input!$A745=""),"", IF(Input!G744="","Data is missing.",""))))</f>
        <v/>
      </c>
      <c r="I745" s="156"/>
      <c r="J745" s="191" t="str">
        <f>IFERROR(VLOOKUP(VLOOKUP(Input!$D744,'Measure List'!$A:$AN,40,FALSE),UIR!$A$1:$Q$27,17,FALSE),"")</f>
        <v/>
      </c>
      <c r="K745" s="192" t="str">
        <f>IFERROR(VLOOKUP(Input!$D744,'Measure List'!$A:$AN,40,FALSE),"")</f>
        <v/>
      </c>
      <c r="L745" s="156"/>
      <c r="M745" s="193" t="str">
        <f>IF(B745="","",IF(AND(Input!H744="",IFERROR(VLOOKUP(K745,UIR!$A$2:$P$21,2,FALSE),"")&lt;&gt;""),"Data is Missing.",""))</f>
        <v/>
      </c>
      <c r="N745" s="194" t="str">
        <f>IF(B745="","",IF(AND(Input!I744="",IFERROR(VLOOKUP(K745,UIR!$A$2:$P$21,3,FALSE),"")&lt;&gt;""),"Data is Missing.",""))</f>
        <v/>
      </c>
      <c r="O745" s="194" t="str">
        <f>IF(B745="","",IF(AND(Input!J744="",IFERROR(VLOOKUP(K745,UIR!$A$2:$P$21,4,FALSE),"")&lt;&gt;""),"Data is Missing.",""))</f>
        <v/>
      </c>
      <c r="P745" s="194" t="str">
        <f>IF(B745="","",IF(AND(Input!K744="",IFERROR(VLOOKUP(K745,UIR!$A$2:$P$21,5,FALSE),"")&lt;&gt;""),"Data is Missing.",""))</f>
        <v/>
      </c>
      <c r="Q745" s="194" t="str">
        <f>IF(B745="","",IF(AND(Input!L744="",IFERROR(VLOOKUP(K745,UIR!$A$2:$P$21,6,FALSE),"")&lt;&gt;""),"Data is Missing.",""))</f>
        <v/>
      </c>
      <c r="R745" s="194" t="str">
        <f>IF(B745="","",IF(AND(Input!M744="",IFERROR(VLOOKUP(K745,UIR!$A$2:$P$21,7,FALSE),"")&lt;&gt;""),"Data is Missing.",""))</f>
        <v/>
      </c>
      <c r="S745" s="194" t="str">
        <f>IF(B745="","",IF(AND(Input!P744="",IFERROR(VLOOKUP(K745,UIR!$A$2:$P$21,8,FALSE),"")&lt;&gt;""),"Data is Missing.",""))</f>
        <v/>
      </c>
      <c r="T745" s="194" t="str">
        <f>IF(B745="","",IF(AND(Input!Q744="",IFERROR(VLOOKUP(K745,UIR!$A$2:$P$21,9,FALSE),"")&lt;&gt;""),"Data is Missing.",""))</f>
        <v/>
      </c>
      <c r="U745" s="194"/>
      <c r="V745" s="194" t="str">
        <f>IF(B745="","",IF(AND(Input!S744="",IFERROR(VLOOKUP(K745,UIR!$A$2:$P$21,11,FALSE),"")&lt;&gt;""),"Data is Missing.",""))</f>
        <v/>
      </c>
      <c r="W745" s="194" t="str">
        <f>IF(B745="","",IF(AND(Input!T744="",IFERROR(VLOOKUP(K745,UIR!$A$2:$P$21,12,FALSE),"")&lt;&gt;""),"Data is Missing.",""))</f>
        <v/>
      </c>
      <c r="X745" s="194" t="str">
        <f>IF(B745="","",IF(AND(Input!V744="",IFERROR(VLOOKUP(K745,UIR!$A$2:$P$21,13,FALSE),"")&lt;&gt;""),"Data is Missing.",""))</f>
        <v/>
      </c>
      <c r="Y745" s="194" t="str">
        <f>IF(B745="","",IF(AND(Input!W744="",IFERROR(VLOOKUP(K745,UIR!$A$2:$P$21,14,FALSE),"")&lt;&gt;""),"Data is Missing.",""))</f>
        <v/>
      </c>
      <c r="Z745" s="194" t="str">
        <f>IF(B745="","",IF(AND(Input!X744="",IFERROR(VLOOKUP(K745,UIR!$A$2:$P$21,15,FALSE),"")&lt;&gt;""),"Data is Missing.",""))</f>
        <v/>
      </c>
      <c r="AA745" s="195" t="str">
        <f>IF(B745="","",IF(AND(Input!Y744="",IFERROR(VLOOKUP(K745,UIR!$A$2:$P$21,16,FALSE),"")&lt;&gt;""),"Data is Missing.",""))</f>
        <v/>
      </c>
      <c r="AC745" s="202" t="str">
        <f>IF(ISERROR(IF(Input!D744="","",IF(ISERROR(VLOOKUP(Input!D744,'Measure List'!$A$2:$A$30000,1,0)),"Invalid RefNo",""))),"",IF(Input!D744="","",IF(ISERROR(VLOOKUP(Input!D744,'Measure List'!$A$2:$A$30000,1,0)),"Invalid RefNo","")))</f>
        <v/>
      </c>
      <c r="AD745" s="156"/>
      <c r="AE745" s="156"/>
      <c r="AF745" s="156"/>
      <c r="AG745" s="156"/>
      <c r="AH745" s="156"/>
      <c r="AI745" s="156"/>
      <c r="AJ745" s="156"/>
      <c r="AK745" s="156"/>
      <c r="AL745" s="203" t="str">
        <f>IF(COUNTIF(Dropdowns!$K$2:$K$7,Input!S744)&gt;0,"",IF(Input!S744="","","Invalid Type"))</f>
        <v/>
      </c>
      <c r="AN745" s="204" t="str">
        <f>IF(Input!C744="","",IF(ISNUMBER(VALUE(Input!C744)),"","Needs to be a number."))</f>
        <v/>
      </c>
      <c r="AO745" s="205" t="str">
        <f>IF(Input!E744="","",IF(ISNUMBER(VALUE(Input!E744)),"","Needs to be a number."))</f>
        <v/>
      </c>
      <c r="AP745" s="205" t="str">
        <f>IF(Input!N744="","",IF(ISNUMBER(VALUE(Input!N744)),"","Needs to be a number."))</f>
        <v/>
      </c>
      <c r="AQ745" s="205" t="str">
        <f>IF(Input!O744="","",IF(ISNUMBER(VALUE(Input!O744)),"","Needs to be a number."))</f>
        <v/>
      </c>
      <c r="AR745" s="205" t="str">
        <f>IF(Input!V744="","",IF(ISNUMBER(VALUE(Input!V744)),"","Needs to be a number."))</f>
        <v/>
      </c>
      <c r="AS745" s="205" t="str">
        <f>IF(Input!W744="","",IF(ISNUMBER(VALUE(Input!W744)),"","Needs to be a number."))</f>
        <v/>
      </c>
      <c r="AT745" s="205" t="str">
        <f>IF(Input!X744="","",IF(ISNUMBER(VALUE(Input!X744)),"","Needs to be a number."))</f>
        <v/>
      </c>
      <c r="AU745" s="206" t="str">
        <f>IF(Input!Y744="","",IF(ISNUMBER(VALUE(Input!Y744)),"","Needs to be a number."))</f>
        <v/>
      </c>
      <c r="AW745" s="259" t="str">
        <f>IF(OR(VALUE(Input!C744)&lt;0,VALUE(Input!C744)&gt;100), "Invalid EEI %","")</f>
        <v/>
      </c>
      <c r="AX745" s="207"/>
      <c r="AY745" s="278" t="str">
        <f>IF(Input!E744="","",IF(VALUE(Input!E744)=0,"Do not enter 0.",""))</f>
        <v/>
      </c>
    </row>
    <row r="746" spans="2:51" x14ac:dyDescent="0.3">
      <c r="B746" s="188" t="str">
        <f>Input!A745</f>
        <v/>
      </c>
      <c r="C746" s="189" t="str">
        <f>IF(ISERROR(IF(AND(Input!$A745="",SUMPRODUCT(--(LEN(Input!$A746:'Input'!$A$1006)&gt;0))&lt;&gt;0),"Row is skipped.",IF(AND(Input!$A745="",Input!$A746=""),"", IF(Input!B745="","Data is missing.","")))),"",IF(AND(Input!$A745="",SUMPRODUCT(--(LEN(Input!$A746:'Input'!$A$1006)&gt;0))&lt;&gt;0),"Row is skipped.",IF(AND(Input!$A745="",Input!$A746=""),"", IF(Input!B745="","Data is missing.",""))))</f>
        <v/>
      </c>
      <c r="D746" s="189" t="str">
        <f>IF(ISERROR(IF(AND(Input!$A745="",SUMPRODUCT(--(LEN(Input!$A746:'Input'!$A$1006)&gt;0))&lt;&gt;0),"Row is skipped.",IF(AND(Input!$A745="",Input!$A746=""),"", IF(Input!C745="","Data is missing.","")))),"",IF(AND(Input!$A745="",SUMPRODUCT(--(LEN(Input!$A746:'Input'!$A$1006)&gt;0))&lt;&gt;0),"Row is skipped.",IF(AND(Input!$A745="",Input!$A746=""),"", IF(Input!C745="","Data is missing.",""))))</f>
        <v/>
      </c>
      <c r="E746" s="189" t="str">
        <f>IF(ISERROR(IF(AND(Input!$A745="",SUMPRODUCT(--(LEN(Input!$A746:'Input'!$A$1006)&gt;0))&lt;&gt;0),"Row is skipped.",IF(AND(Input!$A745="",Input!$A746=""),"", IF(Input!D745="","Data is missing.","")))),"",IF(AND(Input!$A745="",SUMPRODUCT(--(LEN(Input!$A746:'Input'!$A$1006)&gt;0))&lt;&gt;0),"Row is skipped.",IF(AND(Input!$A745="",Input!$A746=""),"", IF(Input!D745="","Data is missing.",""))))</f>
        <v/>
      </c>
      <c r="F746" s="189" t="str">
        <f>IF(ISERROR(IF(AND(Input!$A745="",SUMPRODUCT(--(LEN(Input!$A746:'Input'!$A$1006)&gt;0))&lt;&gt;0),"Row is skipped.",IF(AND(Input!$A745="",Input!$A746=""),"", IF(Input!E745="","Data is missing.","")))),"",IF(AND(Input!$A745="",SUMPRODUCT(--(LEN(Input!$A746:'Input'!$A$1006)&gt;0))&lt;&gt;0),"Row is skipped.",IF(AND(Input!$A745="",Input!$A746=""),"", IF(Input!E745="","Data is missing.",""))))</f>
        <v/>
      </c>
      <c r="G746" s="189" t="str">
        <f>IF(ISERROR(IF(AND(Input!$A745="",SUMPRODUCT(--(LEN(Input!$A746:'Input'!$A$1006)&gt;0))&lt;&gt;0),"Row is skipped.",IF(AND(Input!$A745="",Input!$A746=""),"", IF(Input!F745="","Data is missing.","")))),"",IF(AND(Input!$A745="",SUMPRODUCT(--(LEN(Input!$A746:'Input'!$A$1006)&gt;0))&lt;&gt;0),"Row is skipped.",IF(AND(Input!$A745="",Input!$A746=""),"", IF(Input!F745="","Data is missing.",""))))</f>
        <v/>
      </c>
      <c r="H746" s="190" t="str">
        <f>IF(ISERROR(IF(AND(Input!$A745="",SUMPRODUCT(--(LEN(Input!$A746:'Input'!$A$1006)&gt;0))&lt;&gt;0),"Row is skipped.",IF(AND(Input!$A745="",Input!$A746=""),"", IF(Input!G745="","Data is missing.","")))),"",IF(AND(Input!$A745="",SUMPRODUCT(--(LEN(Input!$A746:'Input'!$A$1006)&gt;0))&lt;&gt;0),"Row is skipped.",IF(AND(Input!$A745="",Input!$A746=""),"", IF(Input!G745="","Data is missing.",""))))</f>
        <v/>
      </c>
      <c r="I746" s="156"/>
      <c r="J746" s="191" t="str">
        <f>IFERROR(VLOOKUP(VLOOKUP(Input!$D745,'Measure List'!$A:$AN,40,FALSE),UIR!$A$1:$Q$27,17,FALSE),"")</f>
        <v/>
      </c>
      <c r="K746" s="192" t="str">
        <f>IFERROR(VLOOKUP(Input!$D745,'Measure List'!$A:$AN,40,FALSE),"")</f>
        <v/>
      </c>
      <c r="L746" s="156"/>
      <c r="M746" s="193" t="str">
        <f>IF(B746="","",IF(AND(Input!H745="",IFERROR(VLOOKUP(K746,UIR!$A$2:$P$21,2,FALSE),"")&lt;&gt;""),"Data is Missing.",""))</f>
        <v/>
      </c>
      <c r="N746" s="194" t="str">
        <f>IF(B746="","",IF(AND(Input!I745="",IFERROR(VLOOKUP(K746,UIR!$A$2:$P$21,3,FALSE),"")&lt;&gt;""),"Data is Missing.",""))</f>
        <v/>
      </c>
      <c r="O746" s="194" t="str">
        <f>IF(B746="","",IF(AND(Input!J745="",IFERROR(VLOOKUP(K746,UIR!$A$2:$P$21,4,FALSE),"")&lt;&gt;""),"Data is Missing.",""))</f>
        <v/>
      </c>
      <c r="P746" s="194" t="str">
        <f>IF(B746="","",IF(AND(Input!K745="",IFERROR(VLOOKUP(K746,UIR!$A$2:$P$21,5,FALSE),"")&lt;&gt;""),"Data is Missing.",""))</f>
        <v/>
      </c>
      <c r="Q746" s="194" t="str">
        <f>IF(B746="","",IF(AND(Input!L745="",IFERROR(VLOOKUP(K746,UIR!$A$2:$P$21,6,FALSE),"")&lt;&gt;""),"Data is Missing.",""))</f>
        <v/>
      </c>
      <c r="R746" s="194" t="str">
        <f>IF(B746="","",IF(AND(Input!M745="",IFERROR(VLOOKUP(K746,UIR!$A$2:$P$21,7,FALSE),"")&lt;&gt;""),"Data is Missing.",""))</f>
        <v/>
      </c>
      <c r="S746" s="194" t="str">
        <f>IF(B746="","",IF(AND(Input!P745="",IFERROR(VLOOKUP(K746,UIR!$A$2:$P$21,8,FALSE),"")&lt;&gt;""),"Data is Missing.",""))</f>
        <v/>
      </c>
      <c r="T746" s="194" t="str">
        <f>IF(B746="","",IF(AND(Input!Q745="",IFERROR(VLOOKUP(K746,UIR!$A$2:$P$21,9,FALSE),"")&lt;&gt;""),"Data is Missing.",""))</f>
        <v/>
      </c>
      <c r="U746" s="194"/>
      <c r="V746" s="194" t="str">
        <f>IF(B746="","",IF(AND(Input!S745="",IFERROR(VLOOKUP(K746,UIR!$A$2:$P$21,11,FALSE),"")&lt;&gt;""),"Data is Missing.",""))</f>
        <v/>
      </c>
      <c r="W746" s="194" t="str">
        <f>IF(B746="","",IF(AND(Input!T745="",IFERROR(VLOOKUP(K746,UIR!$A$2:$P$21,12,FALSE),"")&lt;&gt;""),"Data is Missing.",""))</f>
        <v/>
      </c>
      <c r="X746" s="194" t="str">
        <f>IF(B746="","",IF(AND(Input!V745="",IFERROR(VLOOKUP(K746,UIR!$A$2:$P$21,13,FALSE),"")&lt;&gt;""),"Data is Missing.",""))</f>
        <v/>
      </c>
      <c r="Y746" s="194" t="str">
        <f>IF(B746="","",IF(AND(Input!W745="",IFERROR(VLOOKUP(K746,UIR!$A$2:$P$21,14,FALSE),"")&lt;&gt;""),"Data is Missing.",""))</f>
        <v/>
      </c>
      <c r="Z746" s="194" t="str">
        <f>IF(B746="","",IF(AND(Input!X745="",IFERROR(VLOOKUP(K746,UIR!$A$2:$P$21,15,FALSE),"")&lt;&gt;""),"Data is Missing.",""))</f>
        <v/>
      </c>
      <c r="AA746" s="195" t="str">
        <f>IF(B746="","",IF(AND(Input!Y745="",IFERROR(VLOOKUP(K746,UIR!$A$2:$P$21,16,FALSE),"")&lt;&gt;""),"Data is Missing.",""))</f>
        <v/>
      </c>
      <c r="AC746" s="202" t="str">
        <f>IF(ISERROR(IF(Input!D745="","",IF(ISERROR(VLOOKUP(Input!D745,'Measure List'!$A$2:$A$30000,1,0)),"Invalid RefNo",""))),"",IF(Input!D745="","",IF(ISERROR(VLOOKUP(Input!D745,'Measure List'!$A$2:$A$30000,1,0)),"Invalid RefNo","")))</f>
        <v/>
      </c>
      <c r="AD746" s="156"/>
      <c r="AE746" s="156"/>
      <c r="AF746" s="156"/>
      <c r="AG746" s="156"/>
      <c r="AH746" s="156"/>
      <c r="AI746" s="156"/>
      <c r="AJ746" s="156"/>
      <c r="AK746" s="156"/>
      <c r="AL746" s="203" t="str">
        <f>IF(COUNTIF(Dropdowns!$K$2:$K$7,Input!S745)&gt;0,"",IF(Input!S745="","","Invalid Type"))</f>
        <v/>
      </c>
      <c r="AN746" s="204" t="str">
        <f>IF(Input!C745="","",IF(ISNUMBER(VALUE(Input!C745)),"","Needs to be a number."))</f>
        <v/>
      </c>
      <c r="AO746" s="205" t="str">
        <f>IF(Input!E745="","",IF(ISNUMBER(VALUE(Input!E745)),"","Needs to be a number."))</f>
        <v/>
      </c>
      <c r="AP746" s="205" t="str">
        <f>IF(Input!N745="","",IF(ISNUMBER(VALUE(Input!N745)),"","Needs to be a number."))</f>
        <v/>
      </c>
      <c r="AQ746" s="205" t="str">
        <f>IF(Input!O745="","",IF(ISNUMBER(VALUE(Input!O745)),"","Needs to be a number."))</f>
        <v/>
      </c>
      <c r="AR746" s="205" t="str">
        <f>IF(Input!V745="","",IF(ISNUMBER(VALUE(Input!V745)),"","Needs to be a number."))</f>
        <v/>
      </c>
      <c r="AS746" s="205" t="str">
        <f>IF(Input!W745="","",IF(ISNUMBER(VALUE(Input!W745)),"","Needs to be a number."))</f>
        <v/>
      </c>
      <c r="AT746" s="205" t="str">
        <f>IF(Input!X745="","",IF(ISNUMBER(VALUE(Input!X745)),"","Needs to be a number."))</f>
        <v/>
      </c>
      <c r="AU746" s="206" t="str">
        <f>IF(Input!Y745="","",IF(ISNUMBER(VALUE(Input!Y745)),"","Needs to be a number."))</f>
        <v/>
      </c>
      <c r="AW746" s="259" t="str">
        <f>IF(OR(VALUE(Input!C745)&lt;0,VALUE(Input!C745)&gt;100), "Invalid EEI %","")</f>
        <v/>
      </c>
      <c r="AX746" s="207"/>
      <c r="AY746" s="278" t="str">
        <f>IF(Input!E745="","",IF(VALUE(Input!E745)=0,"Do not enter 0.",""))</f>
        <v/>
      </c>
    </row>
    <row r="747" spans="2:51" x14ac:dyDescent="0.3">
      <c r="B747" s="188" t="str">
        <f>Input!A746</f>
        <v/>
      </c>
      <c r="C747" s="189" t="str">
        <f>IF(ISERROR(IF(AND(Input!$A746="",SUMPRODUCT(--(LEN(Input!$A747:'Input'!$A$1006)&gt;0))&lt;&gt;0),"Row is skipped.",IF(AND(Input!$A746="",Input!$A747=""),"", IF(Input!B746="","Data is missing.","")))),"",IF(AND(Input!$A746="",SUMPRODUCT(--(LEN(Input!$A747:'Input'!$A$1006)&gt;0))&lt;&gt;0),"Row is skipped.",IF(AND(Input!$A746="",Input!$A747=""),"", IF(Input!B746="","Data is missing.",""))))</f>
        <v/>
      </c>
      <c r="D747" s="189" t="str">
        <f>IF(ISERROR(IF(AND(Input!$A746="",SUMPRODUCT(--(LEN(Input!$A747:'Input'!$A$1006)&gt;0))&lt;&gt;0),"Row is skipped.",IF(AND(Input!$A746="",Input!$A747=""),"", IF(Input!C746="","Data is missing.","")))),"",IF(AND(Input!$A746="",SUMPRODUCT(--(LEN(Input!$A747:'Input'!$A$1006)&gt;0))&lt;&gt;0),"Row is skipped.",IF(AND(Input!$A746="",Input!$A747=""),"", IF(Input!C746="","Data is missing.",""))))</f>
        <v/>
      </c>
      <c r="E747" s="189" t="str">
        <f>IF(ISERROR(IF(AND(Input!$A746="",SUMPRODUCT(--(LEN(Input!$A747:'Input'!$A$1006)&gt;0))&lt;&gt;0),"Row is skipped.",IF(AND(Input!$A746="",Input!$A747=""),"", IF(Input!D746="","Data is missing.","")))),"",IF(AND(Input!$A746="",SUMPRODUCT(--(LEN(Input!$A747:'Input'!$A$1006)&gt;0))&lt;&gt;0),"Row is skipped.",IF(AND(Input!$A746="",Input!$A747=""),"", IF(Input!D746="","Data is missing.",""))))</f>
        <v/>
      </c>
      <c r="F747" s="189" t="str">
        <f>IF(ISERROR(IF(AND(Input!$A746="",SUMPRODUCT(--(LEN(Input!$A747:'Input'!$A$1006)&gt;0))&lt;&gt;0),"Row is skipped.",IF(AND(Input!$A746="",Input!$A747=""),"", IF(Input!E746="","Data is missing.","")))),"",IF(AND(Input!$A746="",SUMPRODUCT(--(LEN(Input!$A747:'Input'!$A$1006)&gt;0))&lt;&gt;0),"Row is skipped.",IF(AND(Input!$A746="",Input!$A747=""),"", IF(Input!E746="","Data is missing.",""))))</f>
        <v/>
      </c>
      <c r="G747" s="189" t="str">
        <f>IF(ISERROR(IF(AND(Input!$A746="",SUMPRODUCT(--(LEN(Input!$A747:'Input'!$A$1006)&gt;0))&lt;&gt;0),"Row is skipped.",IF(AND(Input!$A746="",Input!$A747=""),"", IF(Input!F746="","Data is missing.","")))),"",IF(AND(Input!$A746="",SUMPRODUCT(--(LEN(Input!$A747:'Input'!$A$1006)&gt;0))&lt;&gt;0),"Row is skipped.",IF(AND(Input!$A746="",Input!$A747=""),"", IF(Input!F746="","Data is missing.",""))))</f>
        <v/>
      </c>
      <c r="H747" s="190" t="str">
        <f>IF(ISERROR(IF(AND(Input!$A746="",SUMPRODUCT(--(LEN(Input!$A747:'Input'!$A$1006)&gt;0))&lt;&gt;0),"Row is skipped.",IF(AND(Input!$A746="",Input!$A747=""),"", IF(Input!G746="","Data is missing.","")))),"",IF(AND(Input!$A746="",SUMPRODUCT(--(LEN(Input!$A747:'Input'!$A$1006)&gt;0))&lt;&gt;0),"Row is skipped.",IF(AND(Input!$A746="",Input!$A747=""),"", IF(Input!G746="","Data is missing.",""))))</f>
        <v/>
      </c>
      <c r="I747" s="156"/>
      <c r="J747" s="191" t="str">
        <f>IFERROR(VLOOKUP(VLOOKUP(Input!$D746,'Measure List'!$A:$AN,40,FALSE),UIR!$A$1:$Q$27,17,FALSE),"")</f>
        <v/>
      </c>
      <c r="K747" s="192" t="str">
        <f>IFERROR(VLOOKUP(Input!$D746,'Measure List'!$A:$AN,40,FALSE),"")</f>
        <v/>
      </c>
      <c r="L747" s="156"/>
      <c r="M747" s="193" t="str">
        <f>IF(B747="","",IF(AND(Input!H746="",IFERROR(VLOOKUP(K747,UIR!$A$2:$P$21,2,FALSE),"")&lt;&gt;""),"Data is Missing.",""))</f>
        <v/>
      </c>
      <c r="N747" s="194" t="str">
        <f>IF(B747="","",IF(AND(Input!I746="",IFERROR(VLOOKUP(K747,UIR!$A$2:$P$21,3,FALSE),"")&lt;&gt;""),"Data is Missing.",""))</f>
        <v/>
      </c>
      <c r="O747" s="194" t="str">
        <f>IF(B747="","",IF(AND(Input!J746="",IFERROR(VLOOKUP(K747,UIR!$A$2:$P$21,4,FALSE),"")&lt;&gt;""),"Data is Missing.",""))</f>
        <v/>
      </c>
      <c r="P747" s="194" t="str">
        <f>IF(B747="","",IF(AND(Input!K746="",IFERROR(VLOOKUP(K747,UIR!$A$2:$P$21,5,FALSE),"")&lt;&gt;""),"Data is Missing.",""))</f>
        <v/>
      </c>
      <c r="Q747" s="194" t="str">
        <f>IF(B747="","",IF(AND(Input!L746="",IFERROR(VLOOKUP(K747,UIR!$A$2:$P$21,6,FALSE),"")&lt;&gt;""),"Data is Missing.",""))</f>
        <v/>
      </c>
      <c r="R747" s="194" t="str">
        <f>IF(B747="","",IF(AND(Input!M746="",IFERROR(VLOOKUP(K747,UIR!$A$2:$P$21,7,FALSE),"")&lt;&gt;""),"Data is Missing.",""))</f>
        <v/>
      </c>
      <c r="S747" s="194" t="str">
        <f>IF(B747="","",IF(AND(Input!P746="",IFERROR(VLOOKUP(K747,UIR!$A$2:$P$21,8,FALSE),"")&lt;&gt;""),"Data is Missing.",""))</f>
        <v/>
      </c>
      <c r="T747" s="194" t="str">
        <f>IF(B747="","",IF(AND(Input!Q746="",IFERROR(VLOOKUP(K747,UIR!$A$2:$P$21,9,FALSE),"")&lt;&gt;""),"Data is Missing.",""))</f>
        <v/>
      </c>
      <c r="U747" s="194"/>
      <c r="V747" s="194" t="str">
        <f>IF(B747="","",IF(AND(Input!S746="",IFERROR(VLOOKUP(K747,UIR!$A$2:$P$21,11,FALSE),"")&lt;&gt;""),"Data is Missing.",""))</f>
        <v/>
      </c>
      <c r="W747" s="194" t="str">
        <f>IF(B747="","",IF(AND(Input!T746="",IFERROR(VLOOKUP(K747,UIR!$A$2:$P$21,12,FALSE),"")&lt;&gt;""),"Data is Missing.",""))</f>
        <v/>
      </c>
      <c r="X747" s="194" t="str">
        <f>IF(B747="","",IF(AND(Input!V746="",IFERROR(VLOOKUP(K747,UIR!$A$2:$P$21,13,FALSE),"")&lt;&gt;""),"Data is Missing.",""))</f>
        <v/>
      </c>
      <c r="Y747" s="194" t="str">
        <f>IF(B747="","",IF(AND(Input!W746="",IFERROR(VLOOKUP(K747,UIR!$A$2:$P$21,14,FALSE),"")&lt;&gt;""),"Data is Missing.",""))</f>
        <v/>
      </c>
      <c r="Z747" s="194" t="str">
        <f>IF(B747="","",IF(AND(Input!X746="",IFERROR(VLOOKUP(K747,UIR!$A$2:$P$21,15,FALSE),"")&lt;&gt;""),"Data is Missing.",""))</f>
        <v/>
      </c>
      <c r="AA747" s="195" t="str">
        <f>IF(B747="","",IF(AND(Input!Y746="",IFERROR(VLOOKUP(K747,UIR!$A$2:$P$21,16,FALSE),"")&lt;&gt;""),"Data is Missing.",""))</f>
        <v/>
      </c>
      <c r="AC747" s="202" t="str">
        <f>IF(ISERROR(IF(Input!D746="","",IF(ISERROR(VLOOKUP(Input!D746,'Measure List'!$A$2:$A$30000,1,0)),"Invalid RefNo",""))),"",IF(Input!D746="","",IF(ISERROR(VLOOKUP(Input!D746,'Measure List'!$A$2:$A$30000,1,0)),"Invalid RefNo","")))</f>
        <v/>
      </c>
      <c r="AD747" s="156"/>
      <c r="AE747" s="156"/>
      <c r="AF747" s="156"/>
      <c r="AG747" s="156"/>
      <c r="AH747" s="156"/>
      <c r="AI747" s="156"/>
      <c r="AJ747" s="156"/>
      <c r="AK747" s="156"/>
      <c r="AL747" s="203" t="str">
        <f>IF(COUNTIF(Dropdowns!$K$2:$K$7,Input!S746)&gt;0,"",IF(Input!S746="","","Invalid Type"))</f>
        <v/>
      </c>
      <c r="AN747" s="204" t="str">
        <f>IF(Input!C746="","",IF(ISNUMBER(VALUE(Input!C746)),"","Needs to be a number."))</f>
        <v/>
      </c>
      <c r="AO747" s="205" t="str">
        <f>IF(Input!E746="","",IF(ISNUMBER(VALUE(Input!E746)),"","Needs to be a number."))</f>
        <v/>
      </c>
      <c r="AP747" s="205" t="str">
        <f>IF(Input!N746="","",IF(ISNUMBER(VALUE(Input!N746)),"","Needs to be a number."))</f>
        <v/>
      </c>
      <c r="AQ747" s="205" t="str">
        <f>IF(Input!O746="","",IF(ISNUMBER(VALUE(Input!O746)),"","Needs to be a number."))</f>
        <v/>
      </c>
      <c r="AR747" s="205" t="str">
        <f>IF(Input!V746="","",IF(ISNUMBER(VALUE(Input!V746)),"","Needs to be a number."))</f>
        <v/>
      </c>
      <c r="AS747" s="205" t="str">
        <f>IF(Input!W746="","",IF(ISNUMBER(VALUE(Input!W746)),"","Needs to be a number."))</f>
        <v/>
      </c>
      <c r="AT747" s="205" t="str">
        <f>IF(Input!X746="","",IF(ISNUMBER(VALUE(Input!X746)),"","Needs to be a number."))</f>
        <v/>
      </c>
      <c r="AU747" s="206" t="str">
        <f>IF(Input!Y746="","",IF(ISNUMBER(VALUE(Input!Y746)),"","Needs to be a number."))</f>
        <v/>
      </c>
      <c r="AW747" s="259" t="str">
        <f>IF(OR(VALUE(Input!C746)&lt;0,VALUE(Input!C746)&gt;100), "Invalid EEI %","")</f>
        <v/>
      </c>
      <c r="AX747" s="207"/>
      <c r="AY747" s="278" t="str">
        <f>IF(Input!E746="","",IF(VALUE(Input!E746)=0,"Do not enter 0.",""))</f>
        <v/>
      </c>
    </row>
    <row r="748" spans="2:51" x14ac:dyDescent="0.3">
      <c r="B748" s="188" t="str">
        <f>Input!A747</f>
        <v/>
      </c>
      <c r="C748" s="189" t="str">
        <f>IF(ISERROR(IF(AND(Input!$A747="",SUMPRODUCT(--(LEN(Input!$A748:'Input'!$A$1006)&gt;0))&lt;&gt;0),"Row is skipped.",IF(AND(Input!$A747="",Input!$A748=""),"", IF(Input!B747="","Data is missing.","")))),"",IF(AND(Input!$A747="",SUMPRODUCT(--(LEN(Input!$A748:'Input'!$A$1006)&gt;0))&lt;&gt;0),"Row is skipped.",IF(AND(Input!$A747="",Input!$A748=""),"", IF(Input!B747="","Data is missing.",""))))</f>
        <v/>
      </c>
      <c r="D748" s="189" t="str">
        <f>IF(ISERROR(IF(AND(Input!$A747="",SUMPRODUCT(--(LEN(Input!$A748:'Input'!$A$1006)&gt;0))&lt;&gt;0),"Row is skipped.",IF(AND(Input!$A747="",Input!$A748=""),"", IF(Input!C747="","Data is missing.","")))),"",IF(AND(Input!$A747="",SUMPRODUCT(--(LEN(Input!$A748:'Input'!$A$1006)&gt;0))&lt;&gt;0),"Row is skipped.",IF(AND(Input!$A747="",Input!$A748=""),"", IF(Input!C747="","Data is missing.",""))))</f>
        <v/>
      </c>
      <c r="E748" s="189" t="str">
        <f>IF(ISERROR(IF(AND(Input!$A747="",SUMPRODUCT(--(LEN(Input!$A748:'Input'!$A$1006)&gt;0))&lt;&gt;0),"Row is skipped.",IF(AND(Input!$A747="",Input!$A748=""),"", IF(Input!D747="","Data is missing.","")))),"",IF(AND(Input!$A747="",SUMPRODUCT(--(LEN(Input!$A748:'Input'!$A$1006)&gt;0))&lt;&gt;0),"Row is skipped.",IF(AND(Input!$A747="",Input!$A748=""),"", IF(Input!D747="","Data is missing.",""))))</f>
        <v/>
      </c>
      <c r="F748" s="189" t="str">
        <f>IF(ISERROR(IF(AND(Input!$A747="",SUMPRODUCT(--(LEN(Input!$A748:'Input'!$A$1006)&gt;0))&lt;&gt;0),"Row is skipped.",IF(AND(Input!$A747="",Input!$A748=""),"", IF(Input!E747="","Data is missing.","")))),"",IF(AND(Input!$A747="",SUMPRODUCT(--(LEN(Input!$A748:'Input'!$A$1006)&gt;0))&lt;&gt;0),"Row is skipped.",IF(AND(Input!$A747="",Input!$A748=""),"", IF(Input!E747="","Data is missing.",""))))</f>
        <v/>
      </c>
      <c r="G748" s="189" t="str">
        <f>IF(ISERROR(IF(AND(Input!$A747="",SUMPRODUCT(--(LEN(Input!$A748:'Input'!$A$1006)&gt;0))&lt;&gt;0),"Row is skipped.",IF(AND(Input!$A747="",Input!$A748=""),"", IF(Input!F747="","Data is missing.","")))),"",IF(AND(Input!$A747="",SUMPRODUCT(--(LEN(Input!$A748:'Input'!$A$1006)&gt;0))&lt;&gt;0),"Row is skipped.",IF(AND(Input!$A747="",Input!$A748=""),"", IF(Input!F747="","Data is missing.",""))))</f>
        <v/>
      </c>
      <c r="H748" s="190" t="str">
        <f>IF(ISERROR(IF(AND(Input!$A747="",SUMPRODUCT(--(LEN(Input!$A748:'Input'!$A$1006)&gt;0))&lt;&gt;0),"Row is skipped.",IF(AND(Input!$A747="",Input!$A748=""),"", IF(Input!G747="","Data is missing.","")))),"",IF(AND(Input!$A747="",SUMPRODUCT(--(LEN(Input!$A748:'Input'!$A$1006)&gt;0))&lt;&gt;0),"Row is skipped.",IF(AND(Input!$A747="",Input!$A748=""),"", IF(Input!G747="","Data is missing.",""))))</f>
        <v/>
      </c>
      <c r="I748" s="156"/>
      <c r="J748" s="191" t="str">
        <f>IFERROR(VLOOKUP(VLOOKUP(Input!$D747,'Measure List'!$A:$AN,40,FALSE),UIR!$A$1:$Q$27,17,FALSE),"")</f>
        <v/>
      </c>
      <c r="K748" s="192" t="str">
        <f>IFERROR(VLOOKUP(Input!$D747,'Measure List'!$A:$AN,40,FALSE),"")</f>
        <v/>
      </c>
      <c r="L748" s="156"/>
      <c r="M748" s="193" t="str">
        <f>IF(B748="","",IF(AND(Input!H747="",IFERROR(VLOOKUP(K748,UIR!$A$2:$P$21,2,FALSE),"")&lt;&gt;""),"Data is Missing.",""))</f>
        <v/>
      </c>
      <c r="N748" s="194" t="str">
        <f>IF(B748="","",IF(AND(Input!I747="",IFERROR(VLOOKUP(K748,UIR!$A$2:$P$21,3,FALSE),"")&lt;&gt;""),"Data is Missing.",""))</f>
        <v/>
      </c>
      <c r="O748" s="194" t="str">
        <f>IF(B748="","",IF(AND(Input!J747="",IFERROR(VLOOKUP(K748,UIR!$A$2:$P$21,4,FALSE),"")&lt;&gt;""),"Data is Missing.",""))</f>
        <v/>
      </c>
      <c r="P748" s="194" t="str">
        <f>IF(B748="","",IF(AND(Input!K747="",IFERROR(VLOOKUP(K748,UIR!$A$2:$P$21,5,FALSE),"")&lt;&gt;""),"Data is Missing.",""))</f>
        <v/>
      </c>
      <c r="Q748" s="194" t="str">
        <f>IF(B748="","",IF(AND(Input!L747="",IFERROR(VLOOKUP(K748,UIR!$A$2:$P$21,6,FALSE),"")&lt;&gt;""),"Data is Missing.",""))</f>
        <v/>
      </c>
      <c r="R748" s="194" t="str">
        <f>IF(B748="","",IF(AND(Input!M747="",IFERROR(VLOOKUP(K748,UIR!$A$2:$P$21,7,FALSE),"")&lt;&gt;""),"Data is Missing.",""))</f>
        <v/>
      </c>
      <c r="S748" s="194" t="str">
        <f>IF(B748="","",IF(AND(Input!P747="",IFERROR(VLOOKUP(K748,UIR!$A$2:$P$21,8,FALSE),"")&lt;&gt;""),"Data is Missing.",""))</f>
        <v/>
      </c>
      <c r="T748" s="194" t="str">
        <f>IF(B748="","",IF(AND(Input!Q747="",IFERROR(VLOOKUP(K748,UIR!$A$2:$P$21,9,FALSE),"")&lt;&gt;""),"Data is Missing.",""))</f>
        <v/>
      </c>
      <c r="U748" s="194"/>
      <c r="V748" s="194" t="str">
        <f>IF(B748="","",IF(AND(Input!S747="",IFERROR(VLOOKUP(K748,UIR!$A$2:$P$21,11,FALSE),"")&lt;&gt;""),"Data is Missing.",""))</f>
        <v/>
      </c>
      <c r="W748" s="194" t="str">
        <f>IF(B748="","",IF(AND(Input!T747="",IFERROR(VLOOKUP(K748,UIR!$A$2:$P$21,12,FALSE),"")&lt;&gt;""),"Data is Missing.",""))</f>
        <v/>
      </c>
      <c r="X748" s="194" t="str">
        <f>IF(B748="","",IF(AND(Input!V747="",IFERROR(VLOOKUP(K748,UIR!$A$2:$P$21,13,FALSE),"")&lt;&gt;""),"Data is Missing.",""))</f>
        <v/>
      </c>
      <c r="Y748" s="194" t="str">
        <f>IF(B748="","",IF(AND(Input!W747="",IFERROR(VLOOKUP(K748,UIR!$A$2:$P$21,14,FALSE),"")&lt;&gt;""),"Data is Missing.",""))</f>
        <v/>
      </c>
      <c r="Z748" s="194" t="str">
        <f>IF(B748="","",IF(AND(Input!X747="",IFERROR(VLOOKUP(K748,UIR!$A$2:$P$21,15,FALSE),"")&lt;&gt;""),"Data is Missing.",""))</f>
        <v/>
      </c>
      <c r="AA748" s="195" t="str">
        <f>IF(B748="","",IF(AND(Input!Y747="",IFERROR(VLOOKUP(K748,UIR!$A$2:$P$21,16,FALSE),"")&lt;&gt;""),"Data is Missing.",""))</f>
        <v/>
      </c>
      <c r="AC748" s="202" t="str">
        <f>IF(ISERROR(IF(Input!D747="","",IF(ISERROR(VLOOKUP(Input!D747,'Measure List'!$A$2:$A$30000,1,0)),"Invalid RefNo",""))),"",IF(Input!D747="","",IF(ISERROR(VLOOKUP(Input!D747,'Measure List'!$A$2:$A$30000,1,0)),"Invalid RefNo","")))</f>
        <v/>
      </c>
      <c r="AD748" s="156"/>
      <c r="AE748" s="156"/>
      <c r="AF748" s="156"/>
      <c r="AG748" s="156"/>
      <c r="AH748" s="156"/>
      <c r="AI748" s="156"/>
      <c r="AJ748" s="156"/>
      <c r="AK748" s="156"/>
      <c r="AL748" s="203" t="str">
        <f>IF(COUNTIF(Dropdowns!$K$2:$K$7,Input!S747)&gt;0,"",IF(Input!S747="","","Invalid Type"))</f>
        <v/>
      </c>
      <c r="AN748" s="204" t="str">
        <f>IF(Input!C747="","",IF(ISNUMBER(VALUE(Input!C747)),"","Needs to be a number."))</f>
        <v/>
      </c>
      <c r="AO748" s="205" t="str">
        <f>IF(Input!E747="","",IF(ISNUMBER(VALUE(Input!E747)),"","Needs to be a number."))</f>
        <v/>
      </c>
      <c r="AP748" s="205" t="str">
        <f>IF(Input!N747="","",IF(ISNUMBER(VALUE(Input!N747)),"","Needs to be a number."))</f>
        <v/>
      </c>
      <c r="AQ748" s="205" t="str">
        <f>IF(Input!O747="","",IF(ISNUMBER(VALUE(Input!O747)),"","Needs to be a number."))</f>
        <v/>
      </c>
      <c r="AR748" s="205" t="str">
        <f>IF(Input!V747="","",IF(ISNUMBER(VALUE(Input!V747)),"","Needs to be a number."))</f>
        <v/>
      </c>
      <c r="AS748" s="205" t="str">
        <f>IF(Input!W747="","",IF(ISNUMBER(VALUE(Input!W747)),"","Needs to be a number."))</f>
        <v/>
      </c>
      <c r="AT748" s="205" t="str">
        <f>IF(Input!X747="","",IF(ISNUMBER(VALUE(Input!X747)),"","Needs to be a number."))</f>
        <v/>
      </c>
      <c r="AU748" s="206" t="str">
        <f>IF(Input!Y747="","",IF(ISNUMBER(VALUE(Input!Y747)),"","Needs to be a number."))</f>
        <v/>
      </c>
      <c r="AW748" s="259" t="str">
        <f>IF(OR(VALUE(Input!C747)&lt;0,VALUE(Input!C747)&gt;100), "Invalid EEI %","")</f>
        <v/>
      </c>
      <c r="AX748" s="207"/>
      <c r="AY748" s="278" t="str">
        <f>IF(Input!E747="","",IF(VALUE(Input!E747)=0,"Do not enter 0.",""))</f>
        <v/>
      </c>
    </row>
    <row r="749" spans="2:51" x14ac:dyDescent="0.3">
      <c r="B749" s="188" t="str">
        <f>Input!A748</f>
        <v/>
      </c>
      <c r="C749" s="189" t="str">
        <f>IF(ISERROR(IF(AND(Input!$A748="",SUMPRODUCT(--(LEN(Input!$A749:'Input'!$A$1006)&gt;0))&lt;&gt;0),"Row is skipped.",IF(AND(Input!$A748="",Input!$A749=""),"", IF(Input!B748="","Data is missing.","")))),"",IF(AND(Input!$A748="",SUMPRODUCT(--(LEN(Input!$A749:'Input'!$A$1006)&gt;0))&lt;&gt;0),"Row is skipped.",IF(AND(Input!$A748="",Input!$A749=""),"", IF(Input!B748="","Data is missing.",""))))</f>
        <v/>
      </c>
      <c r="D749" s="189" t="str">
        <f>IF(ISERROR(IF(AND(Input!$A748="",SUMPRODUCT(--(LEN(Input!$A749:'Input'!$A$1006)&gt;0))&lt;&gt;0),"Row is skipped.",IF(AND(Input!$A748="",Input!$A749=""),"", IF(Input!C748="","Data is missing.","")))),"",IF(AND(Input!$A748="",SUMPRODUCT(--(LEN(Input!$A749:'Input'!$A$1006)&gt;0))&lt;&gt;0),"Row is skipped.",IF(AND(Input!$A748="",Input!$A749=""),"", IF(Input!C748="","Data is missing.",""))))</f>
        <v/>
      </c>
      <c r="E749" s="189" t="str">
        <f>IF(ISERROR(IF(AND(Input!$A748="",SUMPRODUCT(--(LEN(Input!$A749:'Input'!$A$1006)&gt;0))&lt;&gt;0),"Row is skipped.",IF(AND(Input!$A748="",Input!$A749=""),"", IF(Input!D748="","Data is missing.","")))),"",IF(AND(Input!$A748="",SUMPRODUCT(--(LEN(Input!$A749:'Input'!$A$1006)&gt;0))&lt;&gt;0),"Row is skipped.",IF(AND(Input!$A748="",Input!$A749=""),"", IF(Input!D748="","Data is missing.",""))))</f>
        <v/>
      </c>
      <c r="F749" s="189" t="str">
        <f>IF(ISERROR(IF(AND(Input!$A748="",SUMPRODUCT(--(LEN(Input!$A749:'Input'!$A$1006)&gt;0))&lt;&gt;0),"Row is skipped.",IF(AND(Input!$A748="",Input!$A749=""),"", IF(Input!E748="","Data is missing.","")))),"",IF(AND(Input!$A748="",SUMPRODUCT(--(LEN(Input!$A749:'Input'!$A$1006)&gt;0))&lt;&gt;0),"Row is skipped.",IF(AND(Input!$A748="",Input!$A749=""),"", IF(Input!E748="","Data is missing.",""))))</f>
        <v/>
      </c>
      <c r="G749" s="189" t="str">
        <f>IF(ISERROR(IF(AND(Input!$A748="",SUMPRODUCT(--(LEN(Input!$A749:'Input'!$A$1006)&gt;0))&lt;&gt;0),"Row is skipped.",IF(AND(Input!$A748="",Input!$A749=""),"", IF(Input!F748="","Data is missing.","")))),"",IF(AND(Input!$A748="",SUMPRODUCT(--(LEN(Input!$A749:'Input'!$A$1006)&gt;0))&lt;&gt;0),"Row is skipped.",IF(AND(Input!$A748="",Input!$A749=""),"", IF(Input!F748="","Data is missing.",""))))</f>
        <v/>
      </c>
      <c r="H749" s="190" t="str">
        <f>IF(ISERROR(IF(AND(Input!$A748="",SUMPRODUCT(--(LEN(Input!$A749:'Input'!$A$1006)&gt;0))&lt;&gt;0),"Row is skipped.",IF(AND(Input!$A748="",Input!$A749=""),"", IF(Input!G748="","Data is missing.","")))),"",IF(AND(Input!$A748="",SUMPRODUCT(--(LEN(Input!$A749:'Input'!$A$1006)&gt;0))&lt;&gt;0),"Row is skipped.",IF(AND(Input!$A748="",Input!$A749=""),"", IF(Input!G748="","Data is missing.",""))))</f>
        <v/>
      </c>
      <c r="I749" s="156"/>
      <c r="J749" s="191" t="str">
        <f>IFERROR(VLOOKUP(VLOOKUP(Input!$D748,'Measure List'!$A:$AN,40,FALSE),UIR!$A$1:$Q$27,17,FALSE),"")</f>
        <v/>
      </c>
      <c r="K749" s="192" t="str">
        <f>IFERROR(VLOOKUP(Input!$D748,'Measure List'!$A:$AN,40,FALSE),"")</f>
        <v/>
      </c>
      <c r="L749" s="156"/>
      <c r="M749" s="193" t="str">
        <f>IF(B749="","",IF(AND(Input!H748="",IFERROR(VLOOKUP(K749,UIR!$A$2:$P$21,2,FALSE),"")&lt;&gt;""),"Data is Missing.",""))</f>
        <v/>
      </c>
      <c r="N749" s="194" t="str">
        <f>IF(B749="","",IF(AND(Input!I748="",IFERROR(VLOOKUP(K749,UIR!$A$2:$P$21,3,FALSE),"")&lt;&gt;""),"Data is Missing.",""))</f>
        <v/>
      </c>
      <c r="O749" s="194" t="str">
        <f>IF(B749="","",IF(AND(Input!J748="",IFERROR(VLOOKUP(K749,UIR!$A$2:$P$21,4,FALSE),"")&lt;&gt;""),"Data is Missing.",""))</f>
        <v/>
      </c>
      <c r="P749" s="194" t="str">
        <f>IF(B749="","",IF(AND(Input!K748="",IFERROR(VLOOKUP(K749,UIR!$A$2:$P$21,5,FALSE),"")&lt;&gt;""),"Data is Missing.",""))</f>
        <v/>
      </c>
      <c r="Q749" s="194" t="str">
        <f>IF(B749="","",IF(AND(Input!L748="",IFERROR(VLOOKUP(K749,UIR!$A$2:$P$21,6,FALSE),"")&lt;&gt;""),"Data is Missing.",""))</f>
        <v/>
      </c>
      <c r="R749" s="194" t="str">
        <f>IF(B749="","",IF(AND(Input!M748="",IFERROR(VLOOKUP(K749,UIR!$A$2:$P$21,7,FALSE),"")&lt;&gt;""),"Data is Missing.",""))</f>
        <v/>
      </c>
      <c r="S749" s="194" t="str">
        <f>IF(B749="","",IF(AND(Input!P748="",IFERROR(VLOOKUP(K749,UIR!$A$2:$P$21,8,FALSE),"")&lt;&gt;""),"Data is Missing.",""))</f>
        <v/>
      </c>
      <c r="T749" s="194" t="str">
        <f>IF(B749="","",IF(AND(Input!Q748="",IFERROR(VLOOKUP(K749,UIR!$A$2:$P$21,9,FALSE),"")&lt;&gt;""),"Data is Missing.",""))</f>
        <v/>
      </c>
      <c r="U749" s="194"/>
      <c r="V749" s="194" t="str">
        <f>IF(B749="","",IF(AND(Input!S748="",IFERROR(VLOOKUP(K749,UIR!$A$2:$P$21,11,FALSE),"")&lt;&gt;""),"Data is Missing.",""))</f>
        <v/>
      </c>
      <c r="W749" s="194" t="str">
        <f>IF(B749="","",IF(AND(Input!T748="",IFERROR(VLOOKUP(K749,UIR!$A$2:$P$21,12,FALSE),"")&lt;&gt;""),"Data is Missing.",""))</f>
        <v/>
      </c>
      <c r="X749" s="194" t="str">
        <f>IF(B749="","",IF(AND(Input!V748="",IFERROR(VLOOKUP(K749,UIR!$A$2:$P$21,13,FALSE),"")&lt;&gt;""),"Data is Missing.",""))</f>
        <v/>
      </c>
      <c r="Y749" s="194" t="str">
        <f>IF(B749="","",IF(AND(Input!W748="",IFERROR(VLOOKUP(K749,UIR!$A$2:$P$21,14,FALSE),"")&lt;&gt;""),"Data is Missing.",""))</f>
        <v/>
      </c>
      <c r="Z749" s="194" t="str">
        <f>IF(B749="","",IF(AND(Input!X748="",IFERROR(VLOOKUP(K749,UIR!$A$2:$P$21,15,FALSE),"")&lt;&gt;""),"Data is Missing.",""))</f>
        <v/>
      </c>
      <c r="AA749" s="195" t="str">
        <f>IF(B749="","",IF(AND(Input!Y748="",IFERROR(VLOOKUP(K749,UIR!$A$2:$P$21,16,FALSE),"")&lt;&gt;""),"Data is Missing.",""))</f>
        <v/>
      </c>
      <c r="AC749" s="202" t="str">
        <f>IF(ISERROR(IF(Input!D748="","",IF(ISERROR(VLOOKUP(Input!D748,'Measure List'!$A$2:$A$30000,1,0)),"Invalid RefNo",""))),"",IF(Input!D748="","",IF(ISERROR(VLOOKUP(Input!D748,'Measure List'!$A$2:$A$30000,1,0)),"Invalid RefNo","")))</f>
        <v/>
      </c>
      <c r="AD749" s="156"/>
      <c r="AE749" s="156"/>
      <c r="AF749" s="156"/>
      <c r="AG749" s="156"/>
      <c r="AH749" s="156"/>
      <c r="AI749" s="156"/>
      <c r="AJ749" s="156"/>
      <c r="AK749" s="156"/>
      <c r="AL749" s="203" t="str">
        <f>IF(COUNTIF(Dropdowns!$K$2:$K$7,Input!S748)&gt;0,"",IF(Input!S748="","","Invalid Type"))</f>
        <v/>
      </c>
      <c r="AN749" s="204" t="str">
        <f>IF(Input!C748="","",IF(ISNUMBER(VALUE(Input!C748)),"","Needs to be a number."))</f>
        <v/>
      </c>
      <c r="AO749" s="205" t="str">
        <f>IF(Input!E748="","",IF(ISNUMBER(VALUE(Input!E748)),"","Needs to be a number."))</f>
        <v/>
      </c>
      <c r="AP749" s="205" t="str">
        <f>IF(Input!N748="","",IF(ISNUMBER(VALUE(Input!N748)),"","Needs to be a number."))</f>
        <v/>
      </c>
      <c r="AQ749" s="205" t="str">
        <f>IF(Input!O748="","",IF(ISNUMBER(VALUE(Input!O748)),"","Needs to be a number."))</f>
        <v/>
      </c>
      <c r="AR749" s="205" t="str">
        <f>IF(Input!V748="","",IF(ISNUMBER(VALUE(Input!V748)),"","Needs to be a number."))</f>
        <v/>
      </c>
      <c r="AS749" s="205" t="str">
        <f>IF(Input!W748="","",IF(ISNUMBER(VALUE(Input!W748)),"","Needs to be a number."))</f>
        <v/>
      </c>
      <c r="AT749" s="205" t="str">
        <f>IF(Input!X748="","",IF(ISNUMBER(VALUE(Input!X748)),"","Needs to be a number."))</f>
        <v/>
      </c>
      <c r="AU749" s="206" t="str">
        <f>IF(Input!Y748="","",IF(ISNUMBER(VALUE(Input!Y748)),"","Needs to be a number."))</f>
        <v/>
      </c>
      <c r="AW749" s="259" t="str">
        <f>IF(OR(VALUE(Input!C748)&lt;0,VALUE(Input!C748)&gt;100), "Invalid EEI %","")</f>
        <v/>
      </c>
      <c r="AX749" s="207"/>
      <c r="AY749" s="278" t="str">
        <f>IF(Input!E748="","",IF(VALUE(Input!E748)=0,"Do not enter 0.",""))</f>
        <v/>
      </c>
    </row>
    <row r="750" spans="2:51" x14ac:dyDescent="0.3">
      <c r="B750" s="188" t="str">
        <f>Input!A749</f>
        <v/>
      </c>
      <c r="C750" s="189" t="str">
        <f>IF(ISERROR(IF(AND(Input!$A749="",SUMPRODUCT(--(LEN(Input!$A750:'Input'!$A$1006)&gt;0))&lt;&gt;0),"Row is skipped.",IF(AND(Input!$A749="",Input!$A750=""),"", IF(Input!B749="","Data is missing.","")))),"",IF(AND(Input!$A749="",SUMPRODUCT(--(LEN(Input!$A750:'Input'!$A$1006)&gt;0))&lt;&gt;0),"Row is skipped.",IF(AND(Input!$A749="",Input!$A750=""),"", IF(Input!B749="","Data is missing.",""))))</f>
        <v/>
      </c>
      <c r="D750" s="189" t="str">
        <f>IF(ISERROR(IF(AND(Input!$A749="",SUMPRODUCT(--(LEN(Input!$A750:'Input'!$A$1006)&gt;0))&lt;&gt;0),"Row is skipped.",IF(AND(Input!$A749="",Input!$A750=""),"", IF(Input!C749="","Data is missing.","")))),"",IF(AND(Input!$A749="",SUMPRODUCT(--(LEN(Input!$A750:'Input'!$A$1006)&gt;0))&lt;&gt;0),"Row is skipped.",IF(AND(Input!$A749="",Input!$A750=""),"", IF(Input!C749="","Data is missing.",""))))</f>
        <v/>
      </c>
      <c r="E750" s="189" t="str">
        <f>IF(ISERROR(IF(AND(Input!$A749="",SUMPRODUCT(--(LEN(Input!$A750:'Input'!$A$1006)&gt;0))&lt;&gt;0),"Row is skipped.",IF(AND(Input!$A749="",Input!$A750=""),"", IF(Input!D749="","Data is missing.","")))),"",IF(AND(Input!$A749="",SUMPRODUCT(--(LEN(Input!$A750:'Input'!$A$1006)&gt;0))&lt;&gt;0),"Row is skipped.",IF(AND(Input!$A749="",Input!$A750=""),"", IF(Input!D749="","Data is missing.",""))))</f>
        <v/>
      </c>
      <c r="F750" s="189" t="str">
        <f>IF(ISERROR(IF(AND(Input!$A749="",SUMPRODUCT(--(LEN(Input!$A750:'Input'!$A$1006)&gt;0))&lt;&gt;0),"Row is skipped.",IF(AND(Input!$A749="",Input!$A750=""),"", IF(Input!E749="","Data is missing.","")))),"",IF(AND(Input!$A749="",SUMPRODUCT(--(LEN(Input!$A750:'Input'!$A$1006)&gt;0))&lt;&gt;0),"Row is skipped.",IF(AND(Input!$A749="",Input!$A750=""),"", IF(Input!E749="","Data is missing.",""))))</f>
        <v/>
      </c>
      <c r="G750" s="189" t="str">
        <f>IF(ISERROR(IF(AND(Input!$A749="",SUMPRODUCT(--(LEN(Input!$A750:'Input'!$A$1006)&gt;0))&lt;&gt;0),"Row is skipped.",IF(AND(Input!$A749="",Input!$A750=""),"", IF(Input!F749="","Data is missing.","")))),"",IF(AND(Input!$A749="",SUMPRODUCT(--(LEN(Input!$A750:'Input'!$A$1006)&gt;0))&lt;&gt;0),"Row is skipped.",IF(AND(Input!$A749="",Input!$A750=""),"", IF(Input!F749="","Data is missing.",""))))</f>
        <v/>
      </c>
      <c r="H750" s="190" t="str">
        <f>IF(ISERROR(IF(AND(Input!$A749="",SUMPRODUCT(--(LEN(Input!$A750:'Input'!$A$1006)&gt;0))&lt;&gt;0),"Row is skipped.",IF(AND(Input!$A749="",Input!$A750=""),"", IF(Input!G749="","Data is missing.","")))),"",IF(AND(Input!$A749="",SUMPRODUCT(--(LEN(Input!$A750:'Input'!$A$1006)&gt;0))&lt;&gt;0),"Row is skipped.",IF(AND(Input!$A749="",Input!$A750=""),"", IF(Input!G749="","Data is missing.",""))))</f>
        <v/>
      </c>
      <c r="I750" s="156"/>
      <c r="J750" s="191" t="str">
        <f>IFERROR(VLOOKUP(VLOOKUP(Input!$D749,'Measure List'!$A:$AN,40,FALSE),UIR!$A$1:$Q$27,17,FALSE),"")</f>
        <v/>
      </c>
      <c r="K750" s="192" t="str">
        <f>IFERROR(VLOOKUP(Input!$D749,'Measure List'!$A:$AN,40,FALSE),"")</f>
        <v/>
      </c>
      <c r="L750" s="156"/>
      <c r="M750" s="193" t="str">
        <f>IF(B750="","",IF(AND(Input!H749="",IFERROR(VLOOKUP(K750,UIR!$A$2:$P$21,2,FALSE),"")&lt;&gt;""),"Data is Missing.",""))</f>
        <v/>
      </c>
      <c r="N750" s="194" t="str">
        <f>IF(B750="","",IF(AND(Input!I749="",IFERROR(VLOOKUP(K750,UIR!$A$2:$P$21,3,FALSE),"")&lt;&gt;""),"Data is Missing.",""))</f>
        <v/>
      </c>
      <c r="O750" s="194" t="str">
        <f>IF(B750="","",IF(AND(Input!J749="",IFERROR(VLOOKUP(K750,UIR!$A$2:$P$21,4,FALSE),"")&lt;&gt;""),"Data is Missing.",""))</f>
        <v/>
      </c>
      <c r="P750" s="194" t="str">
        <f>IF(B750="","",IF(AND(Input!K749="",IFERROR(VLOOKUP(K750,UIR!$A$2:$P$21,5,FALSE),"")&lt;&gt;""),"Data is Missing.",""))</f>
        <v/>
      </c>
      <c r="Q750" s="194" t="str">
        <f>IF(B750="","",IF(AND(Input!L749="",IFERROR(VLOOKUP(K750,UIR!$A$2:$P$21,6,FALSE),"")&lt;&gt;""),"Data is Missing.",""))</f>
        <v/>
      </c>
      <c r="R750" s="194" t="str">
        <f>IF(B750="","",IF(AND(Input!M749="",IFERROR(VLOOKUP(K750,UIR!$A$2:$P$21,7,FALSE),"")&lt;&gt;""),"Data is Missing.",""))</f>
        <v/>
      </c>
      <c r="S750" s="194" t="str">
        <f>IF(B750="","",IF(AND(Input!P749="",IFERROR(VLOOKUP(K750,UIR!$A$2:$P$21,8,FALSE),"")&lt;&gt;""),"Data is Missing.",""))</f>
        <v/>
      </c>
      <c r="T750" s="194" t="str">
        <f>IF(B750="","",IF(AND(Input!Q749="",IFERROR(VLOOKUP(K750,UIR!$A$2:$P$21,9,FALSE),"")&lt;&gt;""),"Data is Missing.",""))</f>
        <v/>
      </c>
      <c r="U750" s="194"/>
      <c r="V750" s="194" t="str">
        <f>IF(B750="","",IF(AND(Input!S749="",IFERROR(VLOOKUP(K750,UIR!$A$2:$P$21,11,FALSE),"")&lt;&gt;""),"Data is Missing.",""))</f>
        <v/>
      </c>
      <c r="W750" s="194" t="str">
        <f>IF(B750="","",IF(AND(Input!T749="",IFERROR(VLOOKUP(K750,UIR!$A$2:$P$21,12,FALSE),"")&lt;&gt;""),"Data is Missing.",""))</f>
        <v/>
      </c>
      <c r="X750" s="194" t="str">
        <f>IF(B750="","",IF(AND(Input!V749="",IFERROR(VLOOKUP(K750,UIR!$A$2:$P$21,13,FALSE),"")&lt;&gt;""),"Data is Missing.",""))</f>
        <v/>
      </c>
      <c r="Y750" s="194" t="str">
        <f>IF(B750="","",IF(AND(Input!W749="",IFERROR(VLOOKUP(K750,UIR!$A$2:$P$21,14,FALSE),"")&lt;&gt;""),"Data is Missing.",""))</f>
        <v/>
      </c>
      <c r="Z750" s="194" t="str">
        <f>IF(B750="","",IF(AND(Input!X749="",IFERROR(VLOOKUP(K750,UIR!$A$2:$P$21,15,FALSE),"")&lt;&gt;""),"Data is Missing.",""))</f>
        <v/>
      </c>
      <c r="AA750" s="195" t="str">
        <f>IF(B750="","",IF(AND(Input!Y749="",IFERROR(VLOOKUP(K750,UIR!$A$2:$P$21,16,FALSE),"")&lt;&gt;""),"Data is Missing.",""))</f>
        <v/>
      </c>
      <c r="AC750" s="202" t="str">
        <f>IF(ISERROR(IF(Input!D749="","",IF(ISERROR(VLOOKUP(Input!D749,'Measure List'!$A$2:$A$30000,1,0)),"Invalid RefNo",""))),"",IF(Input!D749="","",IF(ISERROR(VLOOKUP(Input!D749,'Measure List'!$A$2:$A$30000,1,0)),"Invalid RefNo","")))</f>
        <v/>
      </c>
      <c r="AD750" s="156"/>
      <c r="AE750" s="156"/>
      <c r="AF750" s="156"/>
      <c r="AG750" s="156"/>
      <c r="AH750" s="156"/>
      <c r="AI750" s="156"/>
      <c r="AJ750" s="156"/>
      <c r="AK750" s="156"/>
      <c r="AL750" s="203" t="str">
        <f>IF(COUNTIF(Dropdowns!$K$2:$K$7,Input!S749)&gt;0,"",IF(Input!S749="","","Invalid Type"))</f>
        <v/>
      </c>
      <c r="AN750" s="204" t="str">
        <f>IF(Input!C749="","",IF(ISNUMBER(VALUE(Input!C749)),"","Needs to be a number."))</f>
        <v/>
      </c>
      <c r="AO750" s="205" t="str">
        <f>IF(Input!E749="","",IF(ISNUMBER(VALUE(Input!E749)),"","Needs to be a number."))</f>
        <v/>
      </c>
      <c r="AP750" s="205" t="str">
        <f>IF(Input!N749="","",IF(ISNUMBER(VALUE(Input!N749)),"","Needs to be a number."))</f>
        <v/>
      </c>
      <c r="AQ750" s="205" t="str">
        <f>IF(Input!O749="","",IF(ISNUMBER(VALUE(Input!O749)),"","Needs to be a number."))</f>
        <v/>
      </c>
      <c r="AR750" s="205" t="str">
        <f>IF(Input!V749="","",IF(ISNUMBER(VALUE(Input!V749)),"","Needs to be a number."))</f>
        <v/>
      </c>
      <c r="AS750" s="205" t="str">
        <f>IF(Input!W749="","",IF(ISNUMBER(VALUE(Input!W749)),"","Needs to be a number."))</f>
        <v/>
      </c>
      <c r="AT750" s="205" t="str">
        <f>IF(Input!X749="","",IF(ISNUMBER(VALUE(Input!X749)),"","Needs to be a number."))</f>
        <v/>
      </c>
      <c r="AU750" s="206" t="str">
        <f>IF(Input!Y749="","",IF(ISNUMBER(VALUE(Input!Y749)),"","Needs to be a number."))</f>
        <v/>
      </c>
      <c r="AW750" s="259" t="str">
        <f>IF(OR(VALUE(Input!C749)&lt;0,VALUE(Input!C749)&gt;100), "Invalid EEI %","")</f>
        <v/>
      </c>
      <c r="AX750" s="207"/>
      <c r="AY750" s="278" t="str">
        <f>IF(Input!E749="","",IF(VALUE(Input!E749)=0,"Do not enter 0.",""))</f>
        <v/>
      </c>
    </row>
    <row r="751" spans="2:51" x14ac:dyDescent="0.3">
      <c r="B751" s="188" t="str">
        <f>Input!A750</f>
        <v/>
      </c>
      <c r="C751" s="189" t="str">
        <f>IF(ISERROR(IF(AND(Input!$A750="",SUMPRODUCT(--(LEN(Input!$A751:'Input'!$A$1006)&gt;0))&lt;&gt;0),"Row is skipped.",IF(AND(Input!$A750="",Input!$A751=""),"", IF(Input!B750="","Data is missing.","")))),"",IF(AND(Input!$A750="",SUMPRODUCT(--(LEN(Input!$A751:'Input'!$A$1006)&gt;0))&lt;&gt;0),"Row is skipped.",IF(AND(Input!$A750="",Input!$A751=""),"", IF(Input!B750="","Data is missing.",""))))</f>
        <v/>
      </c>
      <c r="D751" s="189" t="str">
        <f>IF(ISERROR(IF(AND(Input!$A750="",SUMPRODUCT(--(LEN(Input!$A751:'Input'!$A$1006)&gt;0))&lt;&gt;0),"Row is skipped.",IF(AND(Input!$A750="",Input!$A751=""),"", IF(Input!C750="","Data is missing.","")))),"",IF(AND(Input!$A750="",SUMPRODUCT(--(LEN(Input!$A751:'Input'!$A$1006)&gt;0))&lt;&gt;0),"Row is skipped.",IF(AND(Input!$A750="",Input!$A751=""),"", IF(Input!C750="","Data is missing.",""))))</f>
        <v/>
      </c>
      <c r="E751" s="189" t="str">
        <f>IF(ISERROR(IF(AND(Input!$A750="",SUMPRODUCT(--(LEN(Input!$A751:'Input'!$A$1006)&gt;0))&lt;&gt;0),"Row is skipped.",IF(AND(Input!$A750="",Input!$A751=""),"", IF(Input!D750="","Data is missing.","")))),"",IF(AND(Input!$A750="",SUMPRODUCT(--(LEN(Input!$A751:'Input'!$A$1006)&gt;0))&lt;&gt;0),"Row is skipped.",IF(AND(Input!$A750="",Input!$A751=""),"", IF(Input!D750="","Data is missing.",""))))</f>
        <v/>
      </c>
      <c r="F751" s="189" t="str">
        <f>IF(ISERROR(IF(AND(Input!$A750="",SUMPRODUCT(--(LEN(Input!$A751:'Input'!$A$1006)&gt;0))&lt;&gt;0),"Row is skipped.",IF(AND(Input!$A750="",Input!$A751=""),"", IF(Input!E750="","Data is missing.","")))),"",IF(AND(Input!$A750="",SUMPRODUCT(--(LEN(Input!$A751:'Input'!$A$1006)&gt;0))&lt;&gt;0),"Row is skipped.",IF(AND(Input!$A750="",Input!$A751=""),"", IF(Input!E750="","Data is missing.",""))))</f>
        <v/>
      </c>
      <c r="G751" s="189" t="str">
        <f>IF(ISERROR(IF(AND(Input!$A750="",SUMPRODUCT(--(LEN(Input!$A751:'Input'!$A$1006)&gt;0))&lt;&gt;0),"Row is skipped.",IF(AND(Input!$A750="",Input!$A751=""),"", IF(Input!F750="","Data is missing.","")))),"",IF(AND(Input!$A750="",SUMPRODUCT(--(LEN(Input!$A751:'Input'!$A$1006)&gt;0))&lt;&gt;0),"Row is skipped.",IF(AND(Input!$A750="",Input!$A751=""),"", IF(Input!F750="","Data is missing.",""))))</f>
        <v/>
      </c>
      <c r="H751" s="190" t="str">
        <f>IF(ISERROR(IF(AND(Input!$A750="",SUMPRODUCT(--(LEN(Input!$A751:'Input'!$A$1006)&gt;0))&lt;&gt;0),"Row is skipped.",IF(AND(Input!$A750="",Input!$A751=""),"", IF(Input!G750="","Data is missing.","")))),"",IF(AND(Input!$A750="",SUMPRODUCT(--(LEN(Input!$A751:'Input'!$A$1006)&gt;0))&lt;&gt;0),"Row is skipped.",IF(AND(Input!$A750="",Input!$A751=""),"", IF(Input!G750="","Data is missing.",""))))</f>
        <v/>
      </c>
      <c r="I751" s="156"/>
      <c r="J751" s="191" t="str">
        <f>IFERROR(VLOOKUP(VLOOKUP(Input!$D750,'Measure List'!$A:$AN,40,FALSE),UIR!$A$1:$Q$27,17,FALSE),"")</f>
        <v/>
      </c>
      <c r="K751" s="192" t="str">
        <f>IFERROR(VLOOKUP(Input!$D750,'Measure List'!$A:$AN,40,FALSE),"")</f>
        <v/>
      </c>
      <c r="L751" s="156"/>
      <c r="M751" s="193" t="str">
        <f>IF(B751="","",IF(AND(Input!H750="",IFERROR(VLOOKUP(K751,UIR!$A$2:$P$21,2,FALSE),"")&lt;&gt;""),"Data is Missing.",""))</f>
        <v/>
      </c>
      <c r="N751" s="194" t="str">
        <f>IF(B751="","",IF(AND(Input!I750="",IFERROR(VLOOKUP(K751,UIR!$A$2:$P$21,3,FALSE),"")&lt;&gt;""),"Data is Missing.",""))</f>
        <v/>
      </c>
      <c r="O751" s="194" t="str">
        <f>IF(B751="","",IF(AND(Input!J750="",IFERROR(VLOOKUP(K751,UIR!$A$2:$P$21,4,FALSE),"")&lt;&gt;""),"Data is Missing.",""))</f>
        <v/>
      </c>
      <c r="P751" s="194" t="str">
        <f>IF(B751="","",IF(AND(Input!K750="",IFERROR(VLOOKUP(K751,UIR!$A$2:$P$21,5,FALSE),"")&lt;&gt;""),"Data is Missing.",""))</f>
        <v/>
      </c>
      <c r="Q751" s="194" t="str">
        <f>IF(B751="","",IF(AND(Input!L750="",IFERROR(VLOOKUP(K751,UIR!$A$2:$P$21,6,FALSE),"")&lt;&gt;""),"Data is Missing.",""))</f>
        <v/>
      </c>
      <c r="R751" s="194" t="str">
        <f>IF(B751="","",IF(AND(Input!M750="",IFERROR(VLOOKUP(K751,UIR!$A$2:$P$21,7,FALSE),"")&lt;&gt;""),"Data is Missing.",""))</f>
        <v/>
      </c>
      <c r="S751" s="194" t="str">
        <f>IF(B751="","",IF(AND(Input!P750="",IFERROR(VLOOKUP(K751,UIR!$A$2:$P$21,8,FALSE),"")&lt;&gt;""),"Data is Missing.",""))</f>
        <v/>
      </c>
      <c r="T751" s="194" t="str">
        <f>IF(B751="","",IF(AND(Input!Q750="",IFERROR(VLOOKUP(K751,UIR!$A$2:$P$21,9,FALSE),"")&lt;&gt;""),"Data is Missing.",""))</f>
        <v/>
      </c>
      <c r="U751" s="194"/>
      <c r="V751" s="194" t="str">
        <f>IF(B751="","",IF(AND(Input!S750="",IFERROR(VLOOKUP(K751,UIR!$A$2:$P$21,11,FALSE),"")&lt;&gt;""),"Data is Missing.",""))</f>
        <v/>
      </c>
      <c r="W751" s="194" t="str">
        <f>IF(B751="","",IF(AND(Input!T750="",IFERROR(VLOOKUP(K751,UIR!$A$2:$P$21,12,FALSE),"")&lt;&gt;""),"Data is Missing.",""))</f>
        <v/>
      </c>
      <c r="X751" s="194" t="str">
        <f>IF(B751="","",IF(AND(Input!V750="",IFERROR(VLOOKUP(K751,UIR!$A$2:$P$21,13,FALSE),"")&lt;&gt;""),"Data is Missing.",""))</f>
        <v/>
      </c>
      <c r="Y751" s="194" t="str">
        <f>IF(B751="","",IF(AND(Input!W750="",IFERROR(VLOOKUP(K751,UIR!$A$2:$P$21,14,FALSE),"")&lt;&gt;""),"Data is Missing.",""))</f>
        <v/>
      </c>
      <c r="Z751" s="194" t="str">
        <f>IF(B751="","",IF(AND(Input!X750="",IFERROR(VLOOKUP(K751,UIR!$A$2:$P$21,15,FALSE),"")&lt;&gt;""),"Data is Missing.",""))</f>
        <v/>
      </c>
      <c r="AA751" s="195" t="str">
        <f>IF(B751="","",IF(AND(Input!Y750="",IFERROR(VLOOKUP(K751,UIR!$A$2:$P$21,16,FALSE),"")&lt;&gt;""),"Data is Missing.",""))</f>
        <v/>
      </c>
      <c r="AC751" s="202" t="str">
        <f>IF(ISERROR(IF(Input!D750="","",IF(ISERROR(VLOOKUP(Input!D750,'Measure List'!$A$2:$A$30000,1,0)),"Invalid RefNo",""))),"",IF(Input!D750="","",IF(ISERROR(VLOOKUP(Input!D750,'Measure List'!$A$2:$A$30000,1,0)),"Invalid RefNo","")))</f>
        <v/>
      </c>
      <c r="AD751" s="156"/>
      <c r="AE751" s="156"/>
      <c r="AF751" s="156"/>
      <c r="AG751" s="156"/>
      <c r="AH751" s="156"/>
      <c r="AI751" s="156"/>
      <c r="AJ751" s="156"/>
      <c r="AK751" s="156"/>
      <c r="AL751" s="203" t="str">
        <f>IF(COUNTIF(Dropdowns!$K$2:$K$7,Input!S750)&gt;0,"",IF(Input!S750="","","Invalid Type"))</f>
        <v/>
      </c>
      <c r="AN751" s="204" t="str">
        <f>IF(Input!C750="","",IF(ISNUMBER(VALUE(Input!C750)),"","Needs to be a number."))</f>
        <v/>
      </c>
      <c r="AO751" s="205" t="str">
        <f>IF(Input!E750="","",IF(ISNUMBER(VALUE(Input!E750)),"","Needs to be a number."))</f>
        <v/>
      </c>
      <c r="AP751" s="205" t="str">
        <f>IF(Input!N750="","",IF(ISNUMBER(VALUE(Input!N750)),"","Needs to be a number."))</f>
        <v/>
      </c>
      <c r="AQ751" s="205" t="str">
        <f>IF(Input!O750="","",IF(ISNUMBER(VALUE(Input!O750)),"","Needs to be a number."))</f>
        <v/>
      </c>
      <c r="AR751" s="205" t="str">
        <f>IF(Input!V750="","",IF(ISNUMBER(VALUE(Input!V750)),"","Needs to be a number."))</f>
        <v/>
      </c>
      <c r="AS751" s="205" t="str">
        <f>IF(Input!W750="","",IF(ISNUMBER(VALUE(Input!W750)),"","Needs to be a number."))</f>
        <v/>
      </c>
      <c r="AT751" s="205" t="str">
        <f>IF(Input!X750="","",IF(ISNUMBER(VALUE(Input!X750)),"","Needs to be a number."))</f>
        <v/>
      </c>
      <c r="AU751" s="206" t="str">
        <f>IF(Input!Y750="","",IF(ISNUMBER(VALUE(Input!Y750)),"","Needs to be a number."))</f>
        <v/>
      </c>
      <c r="AW751" s="259" t="str">
        <f>IF(OR(VALUE(Input!C750)&lt;0,VALUE(Input!C750)&gt;100), "Invalid EEI %","")</f>
        <v/>
      </c>
      <c r="AX751" s="207"/>
      <c r="AY751" s="278" t="str">
        <f>IF(Input!E750="","",IF(VALUE(Input!E750)=0,"Do not enter 0.",""))</f>
        <v/>
      </c>
    </row>
    <row r="752" spans="2:51" x14ac:dyDescent="0.3">
      <c r="B752" s="188" t="str">
        <f>Input!A751</f>
        <v/>
      </c>
      <c r="C752" s="189" t="str">
        <f>IF(ISERROR(IF(AND(Input!$A751="",SUMPRODUCT(--(LEN(Input!$A752:'Input'!$A$1006)&gt;0))&lt;&gt;0),"Row is skipped.",IF(AND(Input!$A751="",Input!$A752=""),"", IF(Input!B751="","Data is missing.","")))),"",IF(AND(Input!$A751="",SUMPRODUCT(--(LEN(Input!$A752:'Input'!$A$1006)&gt;0))&lt;&gt;0),"Row is skipped.",IF(AND(Input!$A751="",Input!$A752=""),"", IF(Input!B751="","Data is missing.",""))))</f>
        <v/>
      </c>
      <c r="D752" s="189" t="str">
        <f>IF(ISERROR(IF(AND(Input!$A751="",SUMPRODUCT(--(LEN(Input!$A752:'Input'!$A$1006)&gt;0))&lt;&gt;0),"Row is skipped.",IF(AND(Input!$A751="",Input!$A752=""),"", IF(Input!C751="","Data is missing.","")))),"",IF(AND(Input!$A751="",SUMPRODUCT(--(LEN(Input!$A752:'Input'!$A$1006)&gt;0))&lt;&gt;0),"Row is skipped.",IF(AND(Input!$A751="",Input!$A752=""),"", IF(Input!C751="","Data is missing.",""))))</f>
        <v/>
      </c>
      <c r="E752" s="189" t="str">
        <f>IF(ISERROR(IF(AND(Input!$A751="",SUMPRODUCT(--(LEN(Input!$A752:'Input'!$A$1006)&gt;0))&lt;&gt;0),"Row is skipped.",IF(AND(Input!$A751="",Input!$A752=""),"", IF(Input!D751="","Data is missing.","")))),"",IF(AND(Input!$A751="",SUMPRODUCT(--(LEN(Input!$A752:'Input'!$A$1006)&gt;0))&lt;&gt;0),"Row is skipped.",IF(AND(Input!$A751="",Input!$A752=""),"", IF(Input!D751="","Data is missing.",""))))</f>
        <v/>
      </c>
      <c r="F752" s="189" t="str">
        <f>IF(ISERROR(IF(AND(Input!$A751="",SUMPRODUCT(--(LEN(Input!$A752:'Input'!$A$1006)&gt;0))&lt;&gt;0),"Row is skipped.",IF(AND(Input!$A751="",Input!$A752=""),"", IF(Input!E751="","Data is missing.","")))),"",IF(AND(Input!$A751="",SUMPRODUCT(--(LEN(Input!$A752:'Input'!$A$1006)&gt;0))&lt;&gt;0),"Row is skipped.",IF(AND(Input!$A751="",Input!$A752=""),"", IF(Input!E751="","Data is missing.",""))))</f>
        <v/>
      </c>
      <c r="G752" s="189" t="str">
        <f>IF(ISERROR(IF(AND(Input!$A751="",SUMPRODUCT(--(LEN(Input!$A752:'Input'!$A$1006)&gt;0))&lt;&gt;0),"Row is skipped.",IF(AND(Input!$A751="",Input!$A752=""),"", IF(Input!F751="","Data is missing.","")))),"",IF(AND(Input!$A751="",SUMPRODUCT(--(LEN(Input!$A752:'Input'!$A$1006)&gt;0))&lt;&gt;0),"Row is skipped.",IF(AND(Input!$A751="",Input!$A752=""),"", IF(Input!F751="","Data is missing.",""))))</f>
        <v/>
      </c>
      <c r="H752" s="190" t="str">
        <f>IF(ISERROR(IF(AND(Input!$A751="",SUMPRODUCT(--(LEN(Input!$A752:'Input'!$A$1006)&gt;0))&lt;&gt;0),"Row is skipped.",IF(AND(Input!$A751="",Input!$A752=""),"", IF(Input!G751="","Data is missing.","")))),"",IF(AND(Input!$A751="",SUMPRODUCT(--(LEN(Input!$A752:'Input'!$A$1006)&gt;0))&lt;&gt;0),"Row is skipped.",IF(AND(Input!$A751="",Input!$A752=""),"", IF(Input!G751="","Data is missing.",""))))</f>
        <v/>
      </c>
      <c r="I752" s="156"/>
      <c r="J752" s="191" t="str">
        <f>IFERROR(VLOOKUP(VLOOKUP(Input!$D751,'Measure List'!$A:$AN,40,FALSE),UIR!$A$1:$Q$27,17,FALSE),"")</f>
        <v/>
      </c>
      <c r="K752" s="192" t="str">
        <f>IFERROR(VLOOKUP(Input!$D751,'Measure List'!$A:$AN,40,FALSE),"")</f>
        <v/>
      </c>
      <c r="L752" s="156"/>
      <c r="M752" s="193" t="str">
        <f>IF(B752="","",IF(AND(Input!H751="",IFERROR(VLOOKUP(K752,UIR!$A$2:$P$21,2,FALSE),"")&lt;&gt;""),"Data is Missing.",""))</f>
        <v/>
      </c>
      <c r="N752" s="194" t="str">
        <f>IF(B752="","",IF(AND(Input!I751="",IFERROR(VLOOKUP(K752,UIR!$A$2:$P$21,3,FALSE),"")&lt;&gt;""),"Data is Missing.",""))</f>
        <v/>
      </c>
      <c r="O752" s="194" t="str">
        <f>IF(B752="","",IF(AND(Input!J751="",IFERROR(VLOOKUP(K752,UIR!$A$2:$P$21,4,FALSE),"")&lt;&gt;""),"Data is Missing.",""))</f>
        <v/>
      </c>
      <c r="P752" s="194" t="str">
        <f>IF(B752="","",IF(AND(Input!K751="",IFERROR(VLOOKUP(K752,UIR!$A$2:$P$21,5,FALSE),"")&lt;&gt;""),"Data is Missing.",""))</f>
        <v/>
      </c>
      <c r="Q752" s="194" t="str">
        <f>IF(B752="","",IF(AND(Input!L751="",IFERROR(VLOOKUP(K752,UIR!$A$2:$P$21,6,FALSE),"")&lt;&gt;""),"Data is Missing.",""))</f>
        <v/>
      </c>
      <c r="R752" s="194" t="str">
        <f>IF(B752="","",IF(AND(Input!M751="",IFERROR(VLOOKUP(K752,UIR!$A$2:$P$21,7,FALSE),"")&lt;&gt;""),"Data is Missing.",""))</f>
        <v/>
      </c>
      <c r="S752" s="194" t="str">
        <f>IF(B752="","",IF(AND(Input!P751="",IFERROR(VLOOKUP(K752,UIR!$A$2:$P$21,8,FALSE),"")&lt;&gt;""),"Data is Missing.",""))</f>
        <v/>
      </c>
      <c r="T752" s="194" t="str">
        <f>IF(B752="","",IF(AND(Input!Q751="",IFERROR(VLOOKUP(K752,UIR!$A$2:$P$21,9,FALSE),"")&lt;&gt;""),"Data is Missing.",""))</f>
        <v/>
      </c>
      <c r="U752" s="194"/>
      <c r="V752" s="194" t="str">
        <f>IF(B752="","",IF(AND(Input!S751="",IFERROR(VLOOKUP(K752,UIR!$A$2:$P$21,11,FALSE),"")&lt;&gt;""),"Data is Missing.",""))</f>
        <v/>
      </c>
      <c r="W752" s="194" t="str">
        <f>IF(B752="","",IF(AND(Input!T751="",IFERROR(VLOOKUP(K752,UIR!$A$2:$P$21,12,FALSE),"")&lt;&gt;""),"Data is Missing.",""))</f>
        <v/>
      </c>
      <c r="X752" s="194" t="str">
        <f>IF(B752="","",IF(AND(Input!V751="",IFERROR(VLOOKUP(K752,UIR!$A$2:$P$21,13,FALSE),"")&lt;&gt;""),"Data is Missing.",""))</f>
        <v/>
      </c>
      <c r="Y752" s="194" t="str">
        <f>IF(B752="","",IF(AND(Input!W751="",IFERROR(VLOOKUP(K752,UIR!$A$2:$P$21,14,FALSE),"")&lt;&gt;""),"Data is Missing.",""))</f>
        <v/>
      </c>
      <c r="Z752" s="194" t="str">
        <f>IF(B752="","",IF(AND(Input!X751="",IFERROR(VLOOKUP(K752,UIR!$A$2:$P$21,15,FALSE),"")&lt;&gt;""),"Data is Missing.",""))</f>
        <v/>
      </c>
      <c r="AA752" s="195" t="str">
        <f>IF(B752="","",IF(AND(Input!Y751="",IFERROR(VLOOKUP(K752,UIR!$A$2:$P$21,16,FALSE),"")&lt;&gt;""),"Data is Missing.",""))</f>
        <v/>
      </c>
      <c r="AC752" s="202" t="str">
        <f>IF(ISERROR(IF(Input!D751="","",IF(ISERROR(VLOOKUP(Input!D751,'Measure List'!$A$2:$A$30000,1,0)),"Invalid RefNo",""))),"",IF(Input!D751="","",IF(ISERROR(VLOOKUP(Input!D751,'Measure List'!$A$2:$A$30000,1,0)),"Invalid RefNo","")))</f>
        <v/>
      </c>
      <c r="AD752" s="156"/>
      <c r="AE752" s="156"/>
      <c r="AF752" s="156"/>
      <c r="AG752" s="156"/>
      <c r="AH752" s="156"/>
      <c r="AI752" s="156"/>
      <c r="AJ752" s="156"/>
      <c r="AK752" s="156"/>
      <c r="AL752" s="203" t="str">
        <f>IF(COUNTIF(Dropdowns!$K$2:$K$7,Input!S751)&gt;0,"",IF(Input!S751="","","Invalid Type"))</f>
        <v/>
      </c>
      <c r="AN752" s="204" t="str">
        <f>IF(Input!C751="","",IF(ISNUMBER(VALUE(Input!C751)),"","Needs to be a number."))</f>
        <v/>
      </c>
      <c r="AO752" s="205" t="str">
        <f>IF(Input!E751="","",IF(ISNUMBER(VALUE(Input!E751)),"","Needs to be a number."))</f>
        <v/>
      </c>
      <c r="AP752" s="205" t="str">
        <f>IF(Input!N751="","",IF(ISNUMBER(VALUE(Input!N751)),"","Needs to be a number."))</f>
        <v/>
      </c>
      <c r="AQ752" s="205" t="str">
        <f>IF(Input!O751="","",IF(ISNUMBER(VALUE(Input!O751)),"","Needs to be a number."))</f>
        <v/>
      </c>
      <c r="AR752" s="205" t="str">
        <f>IF(Input!V751="","",IF(ISNUMBER(VALUE(Input!V751)),"","Needs to be a number."))</f>
        <v/>
      </c>
      <c r="AS752" s="205" t="str">
        <f>IF(Input!W751="","",IF(ISNUMBER(VALUE(Input!W751)),"","Needs to be a number."))</f>
        <v/>
      </c>
      <c r="AT752" s="205" t="str">
        <f>IF(Input!X751="","",IF(ISNUMBER(VALUE(Input!X751)),"","Needs to be a number."))</f>
        <v/>
      </c>
      <c r="AU752" s="206" t="str">
        <f>IF(Input!Y751="","",IF(ISNUMBER(VALUE(Input!Y751)),"","Needs to be a number."))</f>
        <v/>
      </c>
      <c r="AW752" s="259" t="str">
        <f>IF(OR(VALUE(Input!C751)&lt;0,VALUE(Input!C751)&gt;100), "Invalid EEI %","")</f>
        <v/>
      </c>
      <c r="AX752" s="207"/>
      <c r="AY752" s="278" t="str">
        <f>IF(Input!E751="","",IF(VALUE(Input!E751)=0,"Do not enter 0.",""))</f>
        <v/>
      </c>
    </row>
    <row r="753" spans="2:51" x14ac:dyDescent="0.3">
      <c r="B753" s="188" t="str">
        <f>Input!A752</f>
        <v/>
      </c>
      <c r="C753" s="189" t="str">
        <f>IF(ISERROR(IF(AND(Input!$A752="",SUMPRODUCT(--(LEN(Input!$A753:'Input'!$A$1006)&gt;0))&lt;&gt;0),"Row is skipped.",IF(AND(Input!$A752="",Input!$A753=""),"", IF(Input!B752="","Data is missing.","")))),"",IF(AND(Input!$A752="",SUMPRODUCT(--(LEN(Input!$A753:'Input'!$A$1006)&gt;0))&lt;&gt;0),"Row is skipped.",IF(AND(Input!$A752="",Input!$A753=""),"", IF(Input!B752="","Data is missing.",""))))</f>
        <v/>
      </c>
      <c r="D753" s="189" t="str">
        <f>IF(ISERROR(IF(AND(Input!$A752="",SUMPRODUCT(--(LEN(Input!$A753:'Input'!$A$1006)&gt;0))&lt;&gt;0),"Row is skipped.",IF(AND(Input!$A752="",Input!$A753=""),"", IF(Input!C752="","Data is missing.","")))),"",IF(AND(Input!$A752="",SUMPRODUCT(--(LEN(Input!$A753:'Input'!$A$1006)&gt;0))&lt;&gt;0),"Row is skipped.",IF(AND(Input!$A752="",Input!$A753=""),"", IF(Input!C752="","Data is missing.",""))))</f>
        <v/>
      </c>
      <c r="E753" s="189" t="str">
        <f>IF(ISERROR(IF(AND(Input!$A752="",SUMPRODUCT(--(LEN(Input!$A753:'Input'!$A$1006)&gt;0))&lt;&gt;0),"Row is skipped.",IF(AND(Input!$A752="",Input!$A753=""),"", IF(Input!D752="","Data is missing.","")))),"",IF(AND(Input!$A752="",SUMPRODUCT(--(LEN(Input!$A753:'Input'!$A$1006)&gt;0))&lt;&gt;0),"Row is skipped.",IF(AND(Input!$A752="",Input!$A753=""),"", IF(Input!D752="","Data is missing.",""))))</f>
        <v/>
      </c>
      <c r="F753" s="189" t="str">
        <f>IF(ISERROR(IF(AND(Input!$A752="",SUMPRODUCT(--(LEN(Input!$A753:'Input'!$A$1006)&gt;0))&lt;&gt;0),"Row is skipped.",IF(AND(Input!$A752="",Input!$A753=""),"", IF(Input!E752="","Data is missing.","")))),"",IF(AND(Input!$A752="",SUMPRODUCT(--(LEN(Input!$A753:'Input'!$A$1006)&gt;0))&lt;&gt;0),"Row is skipped.",IF(AND(Input!$A752="",Input!$A753=""),"", IF(Input!E752="","Data is missing.",""))))</f>
        <v/>
      </c>
      <c r="G753" s="189" t="str">
        <f>IF(ISERROR(IF(AND(Input!$A752="",SUMPRODUCT(--(LEN(Input!$A753:'Input'!$A$1006)&gt;0))&lt;&gt;0),"Row is skipped.",IF(AND(Input!$A752="",Input!$A753=""),"", IF(Input!F752="","Data is missing.","")))),"",IF(AND(Input!$A752="",SUMPRODUCT(--(LEN(Input!$A753:'Input'!$A$1006)&gt;0))&lt;&gt;0),"Row is skipped.",IF(AND(Input!$A752="",Input!$A753=""),"", IF(Input!F752="","Data is missing.",""))))</f>
        <v/>
      </c>
      <c r="H753" s="190" t="str">
        <f>IF(ISERROR(IF(AND(Input!$A752="",SUMPRODUCT(--(LEN(Input!$A753:'Input'!$A$1006)&gt;0))&lt;&gt;0),"Row is skipped.",IF(AND(Input!$A752="",Input!$A753=""),"", IF(Input!G752="","Data is missing.","")))),"",IF(AND(Input!$A752="",SUMPRODUCT(--(LEN(Input!$A753:'Input'!$A$1006)&gt;0))&lt;&gt;0),"Row is skipped.",IF(AND(Input!$A752="",Input!$A753=""),"", IF(Input!G752="","Data is missing.",""))))</f>
        <v/>
      </c>
      <c r="I753" s="156"/>
      <c r="J753" s="191" t="str">
        <f>IFERROR(VLOOKUP(VLOOKUP(Input!$D752,'Measure List'!$A:$AN,40,FALSE),UIR!$A$1:$Q$27,17,FALSE),"")</f>
        <v/>
      </c>
      <c r="K753" s="192" t="str">
        <f>IFERROR(VLOOKUP(Input!$D752,'Measure List'!$A:$AN,40,FALSE),"")</f>
        <v/>
      </c>
      <c r="L753" s="156"/>
      <c r="M753" s="193" t="str">
        <f>IF(B753="","",IF(AND(Input!H752="",IFERROR(VLOOKUP(K753,UIR!$A$2:$P$21,2,FALSE),"")&lt;&gt;""),"Data is Missing.",""))</f>
        <v/>
      </c>
      <c r="N753" s="194" t="str">
        <f>IF(B753="","",IF(AND(Input!I752="",IFERROR(VLOOKUP(K753,UIR!$A$2:$P$21,3,FALSE),"")&lt;&gt;""),"Data is Missing.",""))</f>
        <v/>
      </c>
      <c r="O753" s="194" t="str">
        <f>IF(B753="","",IF(AND(Input!J752="",IFERROR(VLOOKUP(K753,UIR!$A$2:$P$21,4,FALSE),"")&lt;&gt;""),"Data is Missing.",""))</f>
        <v/>
      </c>
      <c r="P753" s="194" t="str">
        <f>IF(B753="","",IF(AND(Input!K752="",IFERROR(VLOOKUP(K753,UIR!$A$2:$P$21,5,FALSE),"")&lt;&gt;""),"Data is Missing.",""))</f>
        <v/>
      </c>
      <c r="Q753" s="194" t="str">
        <f>IF(B753="","",IF(AND(Input!L752="",IFERROR(VLOOKUP(K753,UIR!$A$2:$P$21,6,FALSE),"")&lt;&gt;""),"Data is Missing.",""))</f>
        <v/>
      </c>
      <c r="R753" s="194" t="str">
        <f>IF(B753="","",IF(AND(Input!M752="",IFERROR(VLOOKUP(K753,UIR!$A$2:$P$21,7,FALSE),"")&lt;&gt;""),"Data is Missing.",""))</f>
        <v/>
      </c>
      <c r="S753" s="194" t="str">
        <f>IF(B753="","",IF(AND(Input!P752="",IFERROR(VLOOKUP(K753,UIR!$A$2:$P$21,8,FALSE),"")&lt;&gt;""),"Data is Missing.",""))</f>
        <v/>
      </c>
      <c r="T753" s="194" t="str">
        <f>IF(B753="","",IF(AND(Input!Q752="",IFERROR(VLOOKUP(K753,UIR!$A$2:$P$21,9,FALSE),"")&lt;&gt;""),"Data is Missing.",""))</f>
        <v/>
      </c>
      <c r="U753" s="194"/>
      <c r="V753" s="194" t="str">
        <f>IF(B753="","",IF(AND(Input!S752="",IFERROR(VLOOKUP(K753,UIR!$A$2:$P$21,11,FALSE),"")&lt;&gt;""),"Data is Missing.",""))</f>
        <v/>
      </c>
      <c r="W753" s="194" t="str">
        <f>IF(B753="","",IF(AND(Input!T752="",IFERROR(VLOOKUP(K753,UIR!$A$2:$P$21,12,FALSE),"")&lt;&gt;""),"Data is Missing.",""))</f>
        <v/>
      </c>
      <c r="X753" s="194" t="str">
        <f>IF(B753="","",IF(AND(Input!V752="",IFERROR(VLOOKUP(K753,UIR!$A$2:$P$21,13,FALSE),"")&lt;&gt;""),"Data is Missing.",""))</f>
        <v/>
      </c>
      <c r="Y753" s="194" t="str">
        <f>IF(B753="","",IF(AND(Input!W752="",IFERROR(VLOOKUP(K753,UIR!$A$2:$P$21,14,FALSE),"")&lt;&gt;""),"Data is Missing.",""))</f>
        <v/>
      </c>
      <c r="Z753" s="194" t="str">
        <f>IF(B753="","",IF(AND(Input!X752="",IFERROR(VLOOKUP(K753,UIR!$A$2:$P$21,15,FALSE),"")&lt;&gt;""),"Data is Missing.",""))</f>
        <v/>
      </c>
      <c r="AA753" s="195" t="str">
        <f>IF(B753="","",IF(AND(Input!Y752="",IFERROR(VLOOKUP(K753,UIR!$A$2:$P$21,16,FALSE),"")&lt;&gt;""),"Data is Missing.",""))</f>
        <v/>
      </c>
      <c r="AC753" s="202" t="str">
        <f>IF(ISERROR(IF(Input!D752="","",IF(ISERROR(VLOOKUP(Input!D752,'Measure List'!$A$2:$A$30000,1,0)),"Invalid RefNo",""))),"",IF(Input!D752="","",IF(ISERROR(VLOOKUP(Input!D752,'Measure List'!$A$2:$A$30000,1,0)),"Invalid RefNo","")))</f>
        <v/>
      </c>
      <c r="AD753" s="156"/>
      <c r="AE753" s="156"/>
      <c r="AF753" s="156"/>
      <c r="AG753" s="156"/>
      <c r="AH753" s="156"/>
      <c r="AI753" s="156"/>
      <c r="AJ753" s="156"/>
      <c r="AK753" s="156"/>
      <c r="AL753" s="203" t="str">
        <f>IF(COUNTIF(Dropdowns!$K$2:$K$7,Input!S752)&gt;0,"",IF(Input!S752="","","Invalid Type"))</f>
        <v/>
      </c>
      <c r="AN753" s="204" t="str">
        <f>IF(Input!C752="","",IF(ISNUMBER(VALUE(Input!C752)),"","Needs to be a number."))</f>
        <v/>
      </c>
      <c r="AO753" s="205" t="str">
        <f>IF(Input!E752="","",IF(ISNUMBER(VALUE(Input!E752)),"","Needs to be a number."))</f>
        <v/>
      </c>
      <c r="AP753" s="205" t="str">
        <f>IF(Input!N752="","",IF(ISNUMBER(VALUE(Input!N752)),"","Needs to be a number."))</f>
        <v/>
      </c>
      <c r="AQ753" s="205" t="str">
        <f>IF(Input!O752="","",IF(ISNUMBER(VALUE(Input!O752)),"","Needs to be a number."))</f>
        <v/>
      </c>
      <c r="AR753" s="205" t="str">
        <f>IF(Input!V752="","",IF(ISNUMBER(VALUE(Input!V752)),"","Needs to be a number."))</f>
        <v/>
      </c>
      <c r="AS753" s="205" t="str">
        <f>IF(Input!W752="","",IF(ISNUMBER(VALUE(Input!W752)),"","Needs to be a number."))</f>
        <v/>
      </c>
      <c r="AT753" s="205" t="str">
        <f>IF(Input!X752="","",IF(ISNUMBER(VALUE(Input!X752)),"","Needs to be a number."))</f>
        <v/>
      </c>
      <c r="AU753" s="206" t="str">
        <f>IF(Input!Y752="","",IF(ISNUMBER(VALUE(Input!Y752)),"","Needs to be a number."))</f>
        <v/>
      </c>
      <c r="AW753" s="259" t="str">
        <f>IF(OR(VALUE(Input!C752)&lt;0,VALUE(Input!C752)&gt;100), "Invalid EEI %","")</f>
        <v/>
      </c>
      <c r="AX753" s="207"/>
      <c r="AY753" s="278" t="str">
        <f>IF(Input!E752="","",IF(VALUE(Input!E752)=0,"Do not enter 0.",""))</f>
        <v/>
      </c>
    </row>
    <row r="754" spans="2:51" x14ac:dyDescent="0.3">
      <c r="B754" s="188" t="str">
        <f>Input!A753</f>
        <v/>
      </c>
      <c r="C754" s="189" t="str">
        <f>IF(ISERROR(IF(AND(Input!$A753="",SUMPRODUCT(--(LEN(Input!$A754:'Input'!$A$1006)&gt;0))&lt;&gt;0),"Row is skipped.",IF(AND(Input!$A753="",Input!$A754=""),"", IF(Input!B753="","Data is missing.","")))),"",IF(AND(Input!$A753="",SUMPRODUCT(--(LEN(Input!$A754:'Input'!$A$1006)&gt;0))&lt;&gt;0),"Row is skipped.",IF(AND(Input!$A753="",Input!$A754=""),"", IF(Input!B753="","Data is missing.",""))))</f>
        <v/>
      </c>
      <c r="D754" s="189" t="str">
        <f>IF(ISERROR(IF(AND(Input!$A753="",SUMPRODUCT(--(LEN(Input!$A754:'Input'!$A$1006)&gt;0))&lt;&gt;0),"Row is skipped.",IF(AND(Input!$A753="",Input!$A754=""),"", IF(Input!C753="","Data is missing.","")))),"",IF(AND(Input!$A753="",SUMPRODUCT(--(LEN(Input!$A754:'Input'!$A$1006)&gt;0))&lt;&gt;0),"Row is skipped.",IF(AND(Input!$A753="",Input!$A754=""),"", IF(Input!C753="","Data is missing.",""))))</f>
        <v/>
      </c>
      <c r="E754" s="189" t="str">
        <f>IF(ISERROR(IF(AND(Input!$A753="",SUMPRODUCT(--(LEN(Input!$A754:'Input'!$A$1006)&gt;0))&lt;&gt;0),"Row is skipped.",IF(AND(Input!$A753="",Input!$A754=""),"", IF(Input!D753="","Data is missing.","")))),"",IF(AND(Input!$A753="",SUMPRODUCT(--(LEN(Input!$A754:'Input'!$A$1006)&gt;0))&lt;&gt;0),"Row is skipped.",IF(AND(Input!$A753="",Input!$A754=""),"", IF(Input!D753="","Data is missing.",""))))</f>
        <v/>
      </c>
      <c r="F754" s="189" t="str">
        <f>IF(ISERROR(IF(AND(Input!$A753="",SUMPRODUCT(--(LEN(Input!$A754:'Input'!$A$1006)&gt;0))&lt;&gt;0),"Row is skipped.",IF(AND(Input!$A753="",Input!$A754=""),"", IF(Input!E753="","Data is missing.","")))),"",IF(AND(Input!$A753="",SUMPRODUCT(--(LEN(Input!$A754:'Input'!$A$1006)&gt;0))&lt;&gt;0),"Row is skipped.",IF(AND(Input!$A753="",Input!$A754=""),"", IF(Input!E753="","Data is missing.",""))))</f>
        <v/>
      </c>
      <c r="G754" s="189" t="str">
        <f>IF(ISERROR(IF(AND(Input!$A753="",SUMPRODUCT(--(LEN(Input!$A754:'Input'!$A$1006)&gt;0))&lt;&gt;0),"Row is skipped.",IF(AND(Input!$A753="",Input!$A754=""),"", IF(Input!F753="","Data is missing.","")))),"",IF(AND(Input!$A753="",SUMPRODUCT(--(LEN(Input!$A754:'Input'!$A$1006)&gt;0))&lt;&gt;0),"Row is skipped.",IF(AND(Input!$A753="",Input!$A754=""),"", IF(Input!F753="","Data is missing.",""))))</f>
        <v/>
      </c>
      <c r="H754" s="190" t="str">
        <f>IF(ISERROR(IF(AND(Input!$A753="",SUMPRODUCT(--(LEN(Input!$A754:'Input'!$A$1006)&gt;0))&lt;&gt;0),"Row is skipped.",IF(AND(Input!$A753="",Input!$A754=""),"", IF(Input!G753="","Data is missing.","")))),"",IF(AND(Input!$A753="",SUMPRODUCT(--(LEN(Input!$A754:'Input'!$A$1006)&gt;0))&lt;&gt;0),"Row is skipped.",IF(AND(Input!$A753="",Input!$A754=""),"", IF(Input!G753="","Data is missing.",""))))</f>
        <v/>
      </c>
      <c r="I754" s="156"/>
      <c r="J754" s="191" t="str">
        <f>IFERROR(VLOOKUP(VLOOKUP(Input!$D753,'Measure List'!$A:$AN,40,FALSE),UIR!$A$1:$Q$27,17,FALSE),"")</f>
        <v/>
      </c>
      <c r="K754" s="192" t="str">
        <f>IFERROR(VLOOKUP(Input!$D753,'Measure List'!$A:$AN,40,FALSE),"")</f>
        <v/>
      </c>
      <c r="L754" s="156"/>
      <c r="M754" s="193" t="str">
        <f>IF(B754="","",IF(AND(Input!H753="",IFERROR(VLOOKUP(K754,UIR!$A$2:$P$21,2,FALSE),"")&lt;&gt;""),"Data is Missing.",""))</f>
        <v/>
      </c>
      <c r="N754" s="194" t="str">
        <f>IF(B754="","",IF(AND(Input!I753="",IFERROR(VLOOKUP(K754,UIR!$A$2:$P$21,3,FALSE),"")&lt;&gt;""),"Data is Missing.",""))</f>
        <v/>
      </c>
      <c r="O754" s="194" t="str">
        <f>IF(B754="","",IF(AND(Input!J753="",IFERROR(VLOOKUP(K754,UIR!$A$2:$P$21,4,FALSE),"")&lt;&gt;""),"Data is Missing.",""))</f>
        <v/>
      </c>
      <c r="P754" s="194" t="str">
        <f>IF(B754="","",IF(AND(Input!K753="",IFERROR(VLOOKUP(K754,UIR!$A$2:$P$21,5,FALSE),"")&lt;&gt;""),"Data is Missing.",""))</f>
        <v/>
      </c>
      <c r="Q754" s="194" t="str">
        <f>IF(B754="","",IF(AND(Input!L753="",IFERROR(VLOOKUP(K754,UIR!$A$2:$P$21,6,FALSE),"")&lt;&gt;""),"Data is Missing.",""))</f>
        <v/>
      </c>
      <c r="R754" s="194" t="str">
        <f>IF(B754="","",IF(AND(Input!M753="",IFERROR(VLOOKUP(K754,UIR!$A$2:$P$21,7,FALSE),"")&lt;&gt;""),"Data is Missing.",""))</f>
        <v/>
      </c>
      <c r="S754" s="194" t="str">
        <f>IF(B754="","",IF(AND(Input!P753="",IFERROR(VLOOKUP(K754,UIR!$A$2:$P$21,8,FALSE),"")&lt;&gt;""),"Data is Missing.",""))</f>
        <v/>
      </c>
      <c r="T754" s="194" t="str">
        <f>IF(B754="","",IF(AND(Input!Q753="",IFERROR(VLOOKUP(K754,UIR!$A$2:$P$21,9,FALSE),"")&lt;&gt;""),"Data is Missing.",""))</f>
        <v/>
      </c>
      <c r="U754" s="194"/>
      <c r="V754" s="194" t="str">
        <f>IF(B754="","",IF(AND(Input!S753="",IFERROR(VLOOKUP(K754,UIR!$A$2:$P$21,11,FALSE),"")&lt;&gt;""),"Data is Missing.",""))</f>
        <v/>
      </c>
      <c r="W754" s="194" t="str">
        <f>IF(B754="","",IF(AND(Input!T753="",IFERROR(VLOOKUP(K754,UIR!$A$2:$P$21,12,FALSE),"")&lt;&gt;""),"Data is Missing.",""))</f>
        <v/>
      </c>
      <c r="X754" s="194" t="str">
        <f>IF(B754="","",IF(AND(Input!V753="",IFERROR(VLOOKUP(K754,UIR!$A$2:$P$21,13,FALSE),"")&lt;&gt;""),"Data is Missing.",""))</f>
        <v/>
      </c>
      <c r="Y754" s="194" t="str">
        <f>IF(B754="","",IF(AND(Input!W753="",IFERROR(VLOOKUP(K754,UIR!$A$2:$P$21,14,FALSE),"")&lt;&gt;""),"Data is Missing.",""))</f>
        <v/>
      </c>
      <c r="Z754" s="194" t="str">
        <f>IF(B754="","",IF(AND(Input!X753="",IFERROR(VLOOKUP(K754,UIR!$A$2:$P$21,15,FALSE),"")&lt;&gt;""),"Data is Missing.",""))</f>
        <v/>
      </c>
      <c r="AA754" s="195" t="str">
        <f>IF(B754="","",IF(AND(Input!Y753="",IFERROR(VLOOKUP(K754,UIR!$A$2:$P$21,16,FALSE),"")&lt;&gt;""),"Data is Missing.",""))</f>
        <v/>
      </c>
      <c r="AC754" s="202" t="str">
        <f>IF(ISERROR(IF(Input!D753="","",IF(ISERROR(VLOOKUP(Input!D753,'Measure List'!$A$2:$A$30000,1,0)),"Invalid RefNo",""))),"",IF(Input!D753="","",IF(ISERROR(VLOOKUP(Input!D753,'Measure List'!$A$2:$A$30000,1,0)),"Invalid RefNo","")))</f>
        <v/>
      </c>
      <c r="AD754" s="156"/>
      <c r="AE754" s="156"/>
      <c r="AF754" s="156"/>
      <c r="AG754" s="156"/>
      <c r="AH754" s="156"/>
      <c r="AI754" s="156"/>
      <c r="AJ754" s="156"/>
      <c r="AK754" s="156"/>
      <c r="AL754" s="203" t="str">
        <f>IF(COUNTIF(Dropdowns!$K$2:$K$7,Input!S753)&gt;0,"",IF(Input!S753="","","Invalid Type"))</f>
        <v/>
      </c>
      <c r="AN754" s="204" t="str">
        <f>IF(Input!C753="","",IF(ISNUMBER(VALUE(Input!C753)),"","Needs to be a number."))</f>
        <v/>
      </c>
      <c r="AO754" s="205" t="str">
        <f>IF(Input!E753="","",IF(ISNUMBER(VALUE(Input!E753)),"","Needs to be a number."))</f>
        <v/>
      </c>
      <c r="AP754" s="205" t="str">
        <f>IF(Input!N753="","",IF(ISNUMBER(VALUE(Input!N753)),"","Needs to be a number."))</f>
        <v/>
      </c>
      <c r="AQ754" s="205" t="str">
        <f>IF(Input!O753="","",IF(ISNUMBER(VALUE(Input!O753)),"","Needs to be a number."))</f>
        <v/>
      </c>
      <c r="AR754" s="205" t="str">
        <f>IF(Input!V753="","",IF(ISNUMBER(VALUE(Input!V753)),"","Needs to be a number."))</f>
        <v/>
      </c>
      <c r="AS754" s="205" t="str">
        <f>IF(Input!W753="","",IF(ISNUMBER(VALUE(Input!W753)),"","Needs to be a number."))</f>
        <v/>
      </c>
      <c r="AT754" s="205" t="str">
        <f>IF(Input!X753="","",IF(ISNUMBER(VALUE(Input!X753)),"","Needs to be a number."))</f>
        <v/>
      </c>
      <c r="AU754" s="206" t="str">
        <f>IF(Input!Y753="","",IF(ISNUMBER(VALUE(Input!Y753)),"","Needs to be a number."))</f>
        <v/>
      </c>
      <c r="AW754" s="259" t="str">
        <f>IF(OR(VALUE(Input!C753)&lt;0,VALUE(Input!C753)&gt;100), "Invalid EEI %","")</f>
        <v/>
      </c>
      <c r="AX754" s="207"/>
      <c r="AY754" s="278" t="str">
        <f>IF(Input!E753="","",IF(VALUE(Input!E753)=0,"Do not enter 0.",""))</f>
        <v/>
      </c>
    </row>
    <row r="755" spans="2:51" x14ac:dyDescent="0.3">
      <c r="B755" s="188" t="str">
        <f>Input!A754</f>
        <v/>
      </c>
      <c r="C755" s="189" t="str">
        <f>IF(ISERROR(IF(AND(Input!$A754="",SUMPRODUCT(--(LEN(Input!$A755:'Input'!$A$1006)&gt;0))&lt;&gt;0),"Row is skipped.",IF(AND(Input!$A754="",Input!$A755=""),"", IF(Input!B754="","Data is missing.","")))),"",IF(AND(Input!$A754="",SUMPRODUCT(--(LEN(Input!$A755:'Input'!$A$1006)&gt;0))&lt;&gt;0),"Row is skipped.",IF(AND(Input!$A754="",Input!$A755=""),"", IF(Input!B754="","Data is missing.",""))))</f>
        <v/>
      </c>
      <c r="D755" s="189" t="str">
        <f>IF(ISERROR(IF(AND(Input!$A754="",SUMPRODUCT(--(LEN(Input!$A755:'Input'!$A$1006)&gt;0))&lt;&gt;0),"Row is skipped.",IF(AND(Input!$A754="",Input!$A755=""),"", IF(Input!C754="","Data is missing.","")))),"",IF(AND(Input!$A754="",SUMPRODUCT(--(LEN(Input!$A755:'Input'!$A$1006)&gt;0))&lt;&gt;0),"Row is skipped.",IF(AND(Input!$A754="",Input!$A755=""),"", IF(Input!C754="","Data is missing.",""))))</f>
        <v/>
      </c>
      <c r="E755" s="189" t="str">
        <f>IF(ISERROR(IF(AND(Input!$A754="",SUMPRODUCT(--(LEN(Input!$A755:'Input'!$A$1006)&gt;0))&lt;&gt;0),"Row is skipped.",IF(AND(Input!$A754="",Input!$A755=""),"", IF(Input!D754="","Data is missing.","")))),"",IF(AND(Input!$A754="",SUMPRODUCT(--(LEN(Input!$A755:'Input'!$A$1006)&gt;0))&lt;&gt;0),"Row is skipped.",IF(AND(Input!$A754="",Input!$A755=""),"", IF(Input!D754="","Data is missing.",""))))</f>
        <v/>
      </c>
      <c r="F755" s="189" t="str">
        <f>IF(ISERROR(IF(AND(Input!$A754="",SUMPRODUCT(--(LEN(Input!$A755:'Input'!$A$1006)&gt;0))&lt;&gt;0),"Row is skipped.",IF(AND(Input!$A754="",Input!$A755=""),"", IF(Input!E754="","Data is missing.","")))),"",IF(AND(Input!$A754="",SUMPRODUCT(--(LEN(Input!$A755:'Input'!$A$1006)&gt;0))&lt;&gt;0),"Row is skipped.",IF(AND(Input!$A754="",Input!$A755=""),"", IF(Input!E754="","Data is missing.",""))))</f>
        <v/>
      </c>
      <c r="G755" s="189" t="str">
        <f>IF(ISERROR(IF(AND(Input!$A754="",SUMPRODUCT(--(LEN(Input!$A755:'Input'!$A$1006)&gt;0))&lt;&gt;0),"Row is skipped.",IF(AND(Input!$A754="",Input!$A755=""),"", IF(Input!F754="","Data is missing.","")))),"",IF(AND(Input!$A754="",SUMPRODUCT(--(LEN(Input!$A755:'Input'!$A$1006)&gt;0))&lt;&gt;0),"Row is skipped.",IF(AND(Input!$A754="",Input!$A755=""),"", IF(Input!F754="","Data is missing.",""))))</f>
        <v/>
      </c>
      <c r="H755" s="190" t="str">
        <f>IF(ISERROR(IF(AND(Input!$A754="",SUMPRODUCT(--(LEN(Input!$A755:'Input'!$A$1006)&gt;0))&lt;&gt;0),"Row is skipped.",IF(AND(Input!$A754="",Input!$A755=""),"", IF(Input!G754="","Data is missing.","")))),"",IF(AND(Input!$A754="",SUMPRODUCT(--(LEN(Input!$A755:'Input'!$A$1006)&gt;0))&lt;&gt;0),"Row is skipped.",IF(AND(Input!$A754="",Input!$A755=""),"", IF(Input!G754="","Data is missing.",""))))</f>
        <v/>
      </c>
      <c r="I755" s="156"/>
      <c r="J755" s="191" t="str">
        <f>IFERROR(VLOOKUP(VLOOKUP(Input!$D754,'Measure List'!$A:$AN,40,FALSE),UIR!$A$1:$Q$27,17,FALSE),"")</f>
        <v/>
      </c>
      <c r="K755" s="192" t="str">
        <f>IFERROR(VLOOKUP(Input!$D754,'Measure List'!$A:$AN,40,FALSE),"")</f>
        <v/>
      </c>
      <c r="L755" s="156"/>
      <c r="M755" s="193" t="str">
        <f>IF(B755="","",IF(AND(Input!H754="",IFERROR(VLOOKUP(K755,UIR!$A$2:$P$21,2,FALSE),"")&lt;&gt;""),"Data is Missing.",""))</f>
        <v/>
      </c>
      <c r="N755" s="194" t="str">
        <f>IF(B755="","",IF(AND(Input!I754="",IFERROR(VLOOKUP(K755,UIR!$A$2:$P$21,3,FALSE),"")&lt;&gt;""),"Data is Missing.",""))</f>
        <v/>
      </c>
      <c r="O755" s="194" t="str">
        <f>IF(B755="","",IF(AND(Input!J754="",IFERROR(VLOOKUP(K755,UIR!$A$2:$P$21,4,FALSE),"")&lt;&gt;""),"Data is Missing.",""))</f>
        <v/>
      </c>
      <c r="P755" s="194" t="str">
        <f>IF(B755="","",IF(AND(Input!K754="",IFERROR(VLOOKUP(K755,UIR!$A$2:$P$21,5,FALSE),"")&lt;&gt;""),"Data is Missing.",""))</f>
        <v/>
      </c>
      <c r="Q755" s="194" t="str">
        <f>IF(B755="","",IF(AND(Input!L754="",IFERROR(VLOOKUP(K755,UIR!$A$2:$P$21,6,FALSE),"")&lt;&gt;""),"Data is Missing.",""))</f>
        <v/>
      </c>
      <c r="R755" s="194" t="str">
        <f>IF(B755="","",IF(AND(Input!M754="",IFERROR(VLOOKUP(K755,UIR!$A$2:$P$21,7,FALSE),"")&lt;&gt;""),"Data is Missing.",""))</f>
        <v/>
      </c>
      <c r="S755" s="194" t="str">
        <f>IF(B755="","",IF(AND(Input!P754="",IFERROR(VLOOKUP(K755,UIR!$A$2:$P$21,8,FALSE),"")&lt;&gt;""),"Data is Missing.",""))</f>
        <v/>
      </c>
      <c r="T755" s="194" t="str">
        <f>IF(B755="","",IF(AND(Input!Q754="",IFERROR(VLOOKUP(K755,UIR!$A$2:$P$21,9,FALSE),"")&lt;&gt;""),"Data is Missing.",""))</f>
        <v/>
      </c>
      <c r="U755" s="194"/>
      <c r="V755" s="194" t="str">
        <f>IF(B755="","",IF(AND(Input!S754="",IFERROR(VLOOKUP(K755,UIR!$A$2:$P$21,11,FALSE),"")&lt;&gt;""),"Data is Missing.",""))</f>
        <v/>
      </c>
      <c r="W755" s="194" t="str">
        <f>IF(B755="","",IF(AND(Input!T754="",IFERROR(VLOOKUP(K755,UIR!$A$2:$P$21,12,FALSE),"")&lt;&gt;""),"Data is Missing.",""))</f>
        <v/>
      </c>
      <c r="X755" s="194" t="str">
        <f>IF(B755="","",IF(AND(Input!V754="",IFERROR(VLOOKUP(K755,UIR!$A$2:$P$21,13,FALSE),"")&lt;&gt;""),"Data is Missing.",""))</f>
        <v/>
      </c>
      <c r="Y755" s="194" t="str">
        <f>IF(B755="","",IF(AND(Input!W754="",IFERROR(VLOOKUP(K755,UIR!$A$2:$P$21,14,FALSE),"")&lt;&gt;""),"Data is Missing.",""))</f>
        <v/>
      </c>
      <c r="Z755" s="194" t="str">
        <f>IF(B755="","",IF(AND(Input!X754="",IFERROR(VLOOKUP(K755,UIR!$A$2:$P$21,15,FALSE),"")&lt;&gt;""),"Data is Missing.",""))</f>
        <v/>
      </c>
      <c r="AA755" s="195" t="str">
        <f>IF(B755="","",IF(AND(Input!Y754="",IFERROR(VLOOKUP(K755,UIR!$A$2:$P$21,16,FALSE),"")&lt;&gt;""),"Data is Missing.",""))</f>
        <v/>
      </c>
      <c r="AC755" s="202" t="str">
        <f>IF(ISERROR(IF(Input!D754="","",IF(ISERROR(VLOOKUP(Input!D754,'Measure List'!$A$2:$A$30000,1,0)),"Invalid RefNo",""))),"",IF(Input!D754="","",IF(ISERROR(VLOOKUP(Input!D754,'Measure List'!$A$2:$A$30000,1,0)),"Invalid RefNo","")))</f>
        <v/>
      </c>
      <c r="AD755" s="156"/>
      <c r="AE755" s="156"/>
      <c r="AF755" s="156"/>
      <c r="AG755" s="156"/>
      <c r="AH755" s="156"/>
      <c r="AI755" s="156"/>
      <c r="AJ755" s="156"/>
      <c r="AK755" s="156"/>
      <c r="AL755" s="203" t="str">
        <f>IF(COUNTIF(Dropdowns!$K$2:$K$7,Input!S754)&gt;0,"",IF(Input!S754="","","Invalid Type"))</f>
        <v/>
      </c>
      <c r="AN755" s="204" t="str">
        <f>IF(Input!C754="","",IF(ISNUMBER(VALUE(Input!C754)),"","Needs to be a number."))</f>
        <v/>
      </c>
      <c r="AO755" s="205" t="str">
        <f>IF(Input!E754="","",IF(ISNUMBER(VALUE(Input!E754)),"","Needs to be a number."))</f>
        <v/>
      </c>
      <c r="AP755" s="205" t="str">
        <f>IF(Input!N754="","",IF(ISNUMBER(VALUE(Input!N754)),"","Needs to be a number."))</f>
        <v/>
      </c>
      <c r="AQ755" s="205" t="str">
        <f>IF(Input!O754="","",IF(ISNUMBER(VALUE(Input!O754)),"","Needs to be a number."))</f>
        <v/>
      </c>
      <c r="AR755" s="205" t="str">
        <f>IF(Input!V754="","",IF(ISNUMBER(VALUE(Input!V754)),"","Needs to be a number."))</f>
        <v/>
      </c>
      <c r="AS755" s="205" t="str">
        <f>IF(Input!W754="","",IF(ISNUMBER(VALUE(Input!W754)),"","Needs to be a number."))</f>
        <v/>
      </c>
      <c r="AT755" s="205" t="str">
        <f>IF(Input!X754="","",IF(ISNUMBER(VALUE(Input!X754)),"","Needs to be a number."))</f>
        <v/>
      </c>
      <c r="AU755" s="206" t="str">
        <f>IF(Input!Y754="","",IF(ISNUMBER(VALUE(Input!Y754)),"","Needs to be a number."))</f>
        <v/>
      </c>
      <c r="AW755" s="259" t="str">
        <f>IF(OR(VALUE(Input!C754)&lt;0,VALUE(Input!C754)&gt;100), "Invalid EEI %","")</f>
        <v/>
      </c>
      <c r="AX755" s="207"/>
      <c r="AY755" s="278" t="str">
        <f>IF(Input!E754="","",IF(VALUE(Input!E754)=0,"Do not enter 0.",""))</f>
        <v/>
      </c>
    </row>
    <row r="756" spans="2:51" x14ac:dyDescent="0.3">
      <c r="B756" s="188" t="str">
        <f>Input!A755</f>
        <v/>
      </c>
      <c r="C756" s="189" t="str">
        <f>IF(ISERROR(IF(AND(Input!$A755="",SUMPRODUCT(--(LEN(Input!$A756:'Input'!$A$1006)&gt;0))&lt;&gt;0),"Row is skipped.",IF(AND(Input!$A755="",Input!$A756=""),"", IF(Input!B755="","Data is missing.","")))),"",IF(AND(Input!$A755="",SUMPRODUCT(--(LEN(Input!$A756:'Input'!$A$1006)&gt;0))&lt;&gt;0),"Row is skipped.",IF(AND(Input!$A755="",Input!$A756=""),"", IF(Input!B755="","Data is missing.",""))))</f>
        <v/>
      </c>
      <c r="D756" s="189" t="str">
        <f>IF(ISERROR(IF(AND(Input!$A755="",SUMPRODUCT(--(LEN(Input!$A756:'Input'!$A$1006)&gt;0))&lt;&gt;0),"Row is skipped.",IF(AND(Input!$A755="",Input!$A756=""),"", IF(Input!C755="","Data is missing.","")))),"",IF(AND(Input!$A755="",SUMPRODUCT(--(LEN(Input!$A756:'Input'!$A$1006)&gt;0))&lt;&gt;0),"Row is skipped.",IF(AND(Input!$A755="",Input!$A756=""),"", IF(Input!C755="","Data is missing.",""))))</f>
        <v/>
      </c>
      <c r="E756" s="189" t="str">
        <f>IF(ISERROR(IF(AND(Input!$A755="",SUMPRODUCT(--(LEN(Input!$A756:'Input'!$A$1006)&gt;0))&lt;&gt;0),"Row is skipped.",IF(AND(Input!$A755="",Input!$A756=""),"", IF(Input!D755="","Data is missing.","")))),"",IF(AND(Input!$A755="",SUMPRODUCT(--(LEN(Input!$A756:'Input'!$A$1006)&gt;0))&lt;&gt;0),"Row is skipped.",IF(AND(Input!$A755="",Input!$A756=""),"", IF(Input!D755="","Data is missing.",""))))</f>
        <v/>
      </c>
      <c r="F756" s="189" t="str">
        <f>IF(ISERROR(IF(AND(Input!$A755="",SUMPRODUCT(--(LEN(Input!$A756:'Input'!$A$1006)&gt;0))&lt;&gt;0),"Row is skipped.",IF(AND(Input!$A755="",Input!$A756=""),"", IF(Input!E755="","Data is missing.","")))),"",IF(AND(Input!$A755="",SUMPRODUCT(--(LEN(Input!$A756:'Input'!$A$1006)&gt;0))&lt;&gt;0),"Row is skipped.",IF(AND(Input!$A755="",Input!$A756=""),"", IF(Input!E755="","Data is missing.",""))))</f>
        <v/>
      </c>
      <c r="G756" s="189" t="str">
        <f>IF(ISERROR(IF(AND(Input!$A755="",SUMPRODUCT(--(LEN(Input!$A756:'Input'!$A$1006)&gt;0))&lt;&gt;0),"Row is skipped.",IF(AND(Input!$A755="",Input!$A756=""),"", IF(Input!F755="","Data is missing.","")))),"",IF(AND(Input!$A755="",SUMPRODUCT(--(LEN(Input!$A756:'Input'!$A$1006)&gt;0))&lt;&gt;0),"Row is skipped.",IF(AND(Input!$A755="",Input!$A756=""),"", IF(Input!F755="","Data is missing.",""))))</f>
        <v/>
      </c>
      <c r="H756" s="190" t="str">
        <f>IF(ISERROR(IF(AND(Input!$A755="",SUMPRODUCT(--(LEN(Input!$A756:'Input'!$A$1006)&gt;0))&lt;&gt;0),"Row is skipped.",IF(AND(Input!$A755="",Input!$A756=""),"", IF(Input!G755="","Data is missing.","")))),"",IF(AND(Input!$A755="",SUMPRODUCT(--(LEN(Input!$A756:'Input'!$A$1006)&gt;0))&lt;&gt;0),"Row is skipped.",IF(AND(Input!$A755="",Input!$A756=""),"", IF(Input!G755="","Data is missing.",""))))</f>
        <v/>
      </c>
      <c r="I756" s="156"/>
      <c r="J756" s="191" t="str">
        <f>IFERROR(VLOOKUP(VLOOKUP(Input!$D755,'Measure List'!$A:$AN,40,FALSE),UIR!$A$1:$Q$27,17,FALSE),"")</f>
        <v/>
      </c>
      <c r="K756" s="192" t="str">
        <f>IFERROR(VLOOKUP(Input!$D755,'Measure List'!$A:$AN,40,FALSE),"")</f>
        <v/>
      </c>
      <c r="L756" s="156"/>
      <c r="M756" s="193" t="str">
        <f>IF(B756="","",IF(AND(Input!H755="",IFERROR(VLOOKUP(K756,UIR!$A$2:$P$21,2,FALSE),"")&lt;&gt;""),"Data is Missing.",""))</f>
        <v/>
      </c>
      <c r="N756" s="194" t="str">
        <f>IF(B756="","",IF(AND(Input!I755="",IFERROR(VLOOKUP(K756,UIR!$A$2:$P$21,3,FALSE),"")&lt;&gt;""),"Data is Missing.",""))</f>
        <v/>
      </c>
      <c r="O756" s="194" t="str">
        <f>IF(B756="","",IF(AND(Input!J755="",IFERROR(VLOOKUP(K756,UIR!$A$2:$P$21,4,FALSE),"")&lt;&gt;""),"Data is Missing.",""))</f>
        <v/>
      </c>
      <c r="P756" s="194" t="str">
        <f>IF(B756="","",IF(AND(Input!K755="",IFERROR(VLOOKUP(K756,UIR!$A$2:$P$21,5,FALSE),"")&lt;&gt;""),"Data is Missing.",""))</f>
        <v/>
      </c>
      <c r="Q756" s="194" t="str">
        <f>IF(B756="","",IF(AND(Input!L755="",IFERROR(VLOOKUP(K756,UIR!$A$2:$P$21,6,FALSE),"")&lt;&gt;""),"Data is Missing.",""))</f>
        <v/>
      </c>
      <c r="R756" s="194" t="str">
        <f>IF(B756="","",IF(AND(Input!M755="",IFERROR(VLOOKUP(K756,UIR!$A$2:$P$21,7,FALSE),"")&lt;&gt;""),"Data is Missing.",""))</f>
        <v/>
      </c>
      <c r="S756" s="194" t="str">
        <f>IF(B756="","",IF(AND(Input!P755="",IFERROR(VLOOKUP(K756,UIR!$A$2:$P$21,8,FALSE),"")&lt;&gt;""),"Data is Missing.",""))</f>
        <v/>
      </c>
      <c r="T756" s="194" t="str">
        <f>IF(B756="","",IF(AND(Input!Q755="",IFERROR(VLOOKUP(K756,UIR!$A$2:$P$21,9,FALSE),"")&lt;&gt;""),"Data is Missing.",""))</f>
        <v/>
      </c>
      <c r="U756" s="194"/>
      <c r="V756" s="194" t="str">
        <f>IF(B756="","",IF(AND(Input!S755="",IFERROR(VLOOKUP(K756,UIR!$A$2:$P$21,11,FALSE),"")&lt;&gt;""),"Data is Missing.",""))</f>
        <v/>
      </c>
      <c r="W756" s="194" t="str">
        <f>IF(B756="","",IF(AND(Input!T755="",IFERROR(VLOOKUP(K756,UIR!$A$2:$P$21,12,FALSE),"")&lt;&gt;""),"Data is Missing.",""))</f>
        <v/>
      </c>
      <c r="X756" s="194" t="str">
        <f>IF(B756="","",IF(AND(Input!V755="",IFERROR(VLOOKUP(K756,UIR!$A$2:$P$21,13,FALSE),"")&lt;&gt;""),"Data is Missing.",""))</f>
        <v/>
      </c>
      <c r="Y756" s="194" t="str">
        <f>IF(B756="","",IF(AND(Input!W755="",IFERROR(VLOOKUP(K756,UIR!$A$2:$P$21,14,FALSE),"")&lt;&gt;""),"Data is Missing.",""))</f>
        <v/>
      </c>
      <c r="Z756" s="194" t="str">
        <f>IF(B756="","",IF(AND(Input!X755="",IFERROR(VLOOKUP(K756,UIR!$A$2:$P$21,15,FALSE),"")&lt;&gt;""),"Data is Missing.",""))</f>
        <v/>
      </c>
      <c r="AA756" s="195" t="str">
        <f>IF(B756="","",IF(AND(Input!Y755="",IFERROR(VLOOKUP(K756,UIR!$A$2:$P$21,16,FALSE),"")&lt;&gt;""),"Data is Missing.",""))</f>
        <v/>
      </c>
      <c r="AC756" s="202" t="str">
        <f>IF(ISERROR(IF(Input!D755="","",IF(ISERROR(VLOOKUP(Input!D755,'Measure List'!$A$2:$A$30000,1,0)),"Invalid RefNo",""))),"",IF(Input!D755="","",IF(ISERROR(VLOOKUP(Input!D755,'Measure List'!$A$2:$A$30000,1,0)),"Invalid RefNo","")))</f>
        <v/>
      </c>
      <c r="AD756" s="156"/>
      <c r="AE756" s="156"/>
      <c r="AF756" s="156"/>
      <c r="AG756" s="156"/>
      <c r="AH756" s="156"/>
      <c r="AI756" s="156"/>
      <c r="AJ756" s="156"/>
      <c r="AK756" s="156"/>
      <c r="AL756" s="203" t="str">
        <f>IF(COUNTIF(Dropdowns!$K$2:$K$7,Input!S755)&gt;0,"",IF(Input!S755="","","Invalid Type"))</f>
        <v/>
      </c>
      <c r="AN756" s="204" t="str">
        <f>IF(Input!C755="","",IF(ISNUMBER(VALUE(Input!C755)),"","Needs to be a number."))</f>
        <v/>
      </c>
      <c r="AO756" s="205" t="str">
        <f>IF(Input!E755="","",IF(ISNUMBER(VALUE(Input!E755)),"","Needs to be a number."))</f>
        <v/>
      </c>
      <c r="AP756" s="205" t="str">
        <f>IF(Input!N755="","",IF(ISNUMBER(VALUE(Input!N755)),"","Needs to be a number."))</f>
        <v/>
      </c>
      <c r="AQ756" s="205" t="str">
        <f>IF(Input!O755="","",IF(ISNUMBER(VALUE(Input!O755)),"","Needs to be a number."))</f>
        <v/>
      </c>
      <c r="AR756" s="205" t="str">
        <f>IF(Input!V755="","",IF(ISNUMBER(VALUE(Input!V755)),"","Needs to be a number."))</f>
        <v/>
      </c>
      <c r="AS756" s="205" t="str">
        <f>IF(Input!W755="","",IF(ISNUMBER(VALUE(Input!W755)),"","Needs to be a number."))</f>
        <v/>
      </c>
      <c r="AT756" s="205" t="str">
        <f>IF(Input!X755="","",IF(ISNUMBER(VALUE(Input!X755)),"","Needs to be a number."))</f>
        <v/>
      </c>
      <c r="AU756" s="206" t="str">
        <f>IF(Input!Y755="","",IF(ISNUMBER(VALUE(Input!Y755)),"","Needs to be a number."))</f>
        <v/>
      </c>
      <c r="AW756" s="259" t="str">
        <f>IF(OR(VALUE(Input!C755)&lt;0,VALUE(Input!C755)&gt;100), "Invalid EEI %","")</f>
        <v/>
      </c>
      <c r="AX756" s="207"/>
      <c r="AY756" s="278" t="str">
        <f>IF(Input!E755="","",IF(VALUE(Input!E755)=0,"Do not enter 0.",""))</f>
        <v/>
      </c>
    </row>
    <row r="757" spans="2:51" x14ac:dyDescent="0.3">
      <c r="B757" s="188" t="str">
        <f>Input!A756</f>
        <v/>
      </c>
      <c r="C757" s="189" t="str">
        <f>IF(ISERROR(IF(AND(Input!$A756="",SUMPRODUCT(--(LEN(Input!$A757:'Input'!$A$1006)&gt;0))&lt;&gt;0),"Row is skipped.",IF(AND(Input!$A756="",Input!$A757=""),"", IF(Input!B756="","Data is missing.","")))),"",IF(AND(Input!$A756="",SUMPRODUCT(--(LEN(Input!$A757:'Input'!$A$1006)&gt;0))&lt;&gt;0),"Row is skipped.",IF(AND(Input!$A756="",Input!$A757=""),"", IF(Input!B756="","Data is missing.",""))))</f>
        <v/>
      </c>
      <c r="D757" s="189" t="str">
        <f>IF(ISERROR(IF(AND(Input!$A756="",SUMPRODUCT(--(LEN(Input!$A757:'Input'!$A$1006)&gt;0))&lt;&gt;0),"Row is skipped.",IF(AND(Input!$A756="",Input!$A757=""),"", IF(Input!C756="","Data is missing.","")))),"",IF(AND(Input!$A756="",SUMPRODUCT(--(LEN(Input!$A757:'Input'!$A$1006)&gt;0))&lt;&gt;0),"Row is skipped.",IF(AND(Input!$A756="",Input!$A757=""),"", IF(Input!C756="","Data is missing.",""))))</f>
        <v/>
      </c>
      <c r="E757" s="189" t="str">
        <f>IF(ISERROR(IF(AND(Input!$A756="",SUMPRODUCT(--(LEN(Input!$A757:'Input'!$A$1006)&gt;0))&lt;&gt;0),"Row is skipped.",IF(AND(Input!$A756="",Input!$A757=""),"", IF(Input!D756="","Data is missing.","")))),"",IF(AND(Input!$A756="",SUMPRODUCT(--(LEN(Input!$A757:'Input'!$A$1006)&gt;0))&lt;&gt;0),"Row is skipped.",IF(AND(Input!$A756="",Input!$A757=""),"", IF(Input!D756="","Data is missing.",""))))</f>
        <v/>
      </c>
      <c r="F757" s="189" t="str">
        <f>IF(ISERROR(IF(AND(Input!$A756="",SUMPRODUCT(--(LEN(Input!$A757:'Input'!$A$1006)&gt;0))&lt;&gt;0),"Row is skipped.",IF(AND(Input!$A756="",Input!$A757=""),"", IF(Input!E756="","Data is missing.","")))),"",IF(AND(Input!$A756="",SUMPRODUCT(--(LEN(Input!$A757:'Input'!$A$1006)&gt;0))&lt;&gt;0),"Row is skipped.",IF(AND(Input!$A756="",Input!$A757=""),"", IF(Input!E756="","Data is missing.",""))))</f>
        <v/>
      </c>
      <c r="G757" s="189" t="str">
        <f>IF(ISERROR(IF(AND(Input!$A756="",SUMPRODUCT(--(LEN(Input!$A757:'Input'!$A$1006)&gt;0))&lt;&gt;0),"Row is skipped.",IF(AND(Input!$A756="",Input!$A757=""),"", IF(Input!F756="","Data is missing.","")))),"",IF(AND(Input!$A756="",SUMPRODUCT(--(LEN(Input!$A757:'Input'!$A$1006)&gt;0))&lt;&gt;0),"Row is skipped.",IF(AND(Input!$A756="",Input!$A757=""),"", IF(Input!F756="","Data is missing.",""))))</f>
        <v/>
      </c>
      <c r="H757" s="190" t="str">
        <f>IF(ISERROR(IF(AND(Input!$A756="",SUMPRODUCT(--(LEN(Input!$A757:'Input'!$A$1006)&gt;0))&lt;&gt;0),"Row is skipped.",IF(AND(Input!$A756="",Input!$A757=""),"", IF(Input!G756="","Data is missing.","")))),"",IF(AND(Input!$A756="",SUMPRODUCT(--(LEN(Input!$A757:'Input'!$A$1006)&gt;0))&lt;&gt;0),"Row is skipped.",IF(AND(Input!$A756="",Input!$A757=""),"", IF(Input!G756="","Data is missing.",""))))</f>
        <v/>
      </c>
      <c r="I757" s="156"/>
      <c r="J757" s="191" t="str">
        <f>IFERROR(VLOOKUP(VLOOKUP(Input!$D756,'Measure List'!$A:$AN,40,FALSE),UIR!$A$1:$Q$27,17,FALSE),"")</f>
        <v/>
      </c>
      <c r="K757" s="192" t="str">
        <f>IFERROR(VLOOKUP(Input!$D756,'Measure List'!$A:$AN,40,FALSE),"")</f>
        <v/>
      </c>
      <c r="L757" s="156"/>
      <c r="M757" s="193" t="str">
        <f>IF(B757="","",IF(AND(Input!H756="",IFERROR(VLOOKUP(K757,UIR!$A$2:$P$21,2,FALSE),"")&lt;&gt;""),"Data is Missing.",""))</f>
        <v/>
      </c>
      <c r="N757" s="194" t="str">
        <f>IF(B757="","",IF(AND(Input!I756="",IFERROR(VLOOKUP(K757,UIR!$A$2:$P$21,3,FALSE),"")&lt;&gt;""),"Data is Missing.",""))</f>
        <v/>
      </c>
      <c r="O757" s="194" t="str">
        <f>IF(B757="","",IF(AND(Input!J756="",IFERROR(VLOOKUP(K757,UIR!$A$2:$P$21,4,FALSE),"")&lt;&gt;""),"Data is Missing.",""))</f>
        <v/>
      </c>
      <c r="P757" s="194" t="str">
        <f>IF(B757="","",IF(AND(Input!K756="",IFERROR(VLOOKUP(K757,UIR!$A$2:$P$21,5,FALSE),"")&lt;&gt;""),"Data is Missing.",""))</f>
        <v/>
      </c>
      <c r="Q757" s="194" t="str">
        <f>IF(B757="","",IF(AND(Input!L756="",IFERROR(VLOOKUP(K757,UIR!$A$2:$P$21,6,FALSE),"")&lt;&gt;""),"Data is Missing.",""))</f>
        <v/>
      </c>
      <c r="R757" s="194" t="str">
        <f>IF(B757="","",IF(AND(Input!M756="",IFERROR(VLOOKUP(K757,UIR!$A$2:$P$21,7,FALSE),"")&lt;&gt;""),"Data is Missing.",""))</f>
        <v/>
      </c>
      <c r="S757" s="194" t="str">
        <f>IF(B757="","",IF(AND(Input!P756="",IFERROR(VLOOKUP(K757,UIR!$A$2:$P$21,8,FALSE),"")&lt;&gt;""),"Data is Missing.",""))</f>
        <v/>
      </c>
      <c r="T757" s="194" t="str">
        <f>IF(B757="","",IF(AND(Input!Q756="",IFERROR(VLOOKUP(K757,UIR!$A$2:$P$21,9,FALSE),"")&lt;&gt;""),"Data is Missing.",""))</f>
        <v/>
      </c>
      <c r="U757" s="194"/>
      <c r="V757" s="194" t="str">
        <f>IF(B757="","",IF(AND(Input!S756="",IFERROR(VLOOKUP(K757,UIR!$A$2:$P$21,11,FALSE),"")&lt;&gt;""),"Data is Missing.",""))</f>
        <v/>
      </c>
      <c r="W757" s="194" t="str">
        <f>IF(B757="","",IF(AND(Input!T756="",IFERROR(VLOOKUP(K757,UIR!$A$2:$P$21,12,FALSE),"")&lt;&gt;""),"Data is Missing.",""))</f>
        <v/>
      </c>
      <c r="X757" s="194" t="str">
        <f>IF(B757="","",IF(AND(Input!V756="",IFERROR(VLOOKUP(K757,UIR!$A$2:$P$21,13,FALSE),"")&lt;&gt;""),"Data is Missing.",""))</f>
        <v/>
      </c>
      <c r="Y757" s="194" t="str">
        <f>IF(B757="","",IF(AND(Input!W756="",IFERROR(VLOOKUP(K757,UIR!$A$2:$P$21,14,FALSE),"")&lt;&gt;""),"Data is Missing.",""))</f>
        <v/>
      </c>
      <c r="Z757" s="194" t="str">
        <f>IF(B757="","",IF(AND(Input!X756="",IFERROR(VLOOKUP(K757,UIR!$A$2:$P$21,15,FALSE),"")&lt;&gt;""),"Data is Missing.",""))</f>
        <v/>
      </c>
      <c r="AA757" s="195" t="str">
        <f>IF(B757="","",IF(AND(Input!Y756="",IFERROR(VLOOKUP(K757,UIR!$A$2:$P$21,16,FALSE),"")&lt;&gt;""),"Data is Missing.",""))</f>
        <v/>
      </c>
      <c r="AC757" s="202" t="str">
        <f>IF(ISERROR(IF(Input!D756="","",IF(ISERROR(VLOOKUP(Input!D756,'Measure List'!$A$2:$A$30000,1,0)),"Invalid RefNo",""))),"",IF(Input!D756="","",IF(ISERROR(VLOOKUP(Input!D756,'Measure List'!$A$2:$A$30000,1,0)),"Invalid RefNo","")))</f>
        <v/>
      </c>
      <c r="AD757" s="156"/>
      <c r="AE757" s="156"/>
      <c r="AF757" s="156"/>
      <c r="AG757" s="156"/>
      <c r="AH757" s="156"/>
      <c r="AI757" s="156"/>
      <c r="AJ757" s="156"/>
      <c r="AK757" s="156"/>
      <c r="AL757" s="203" t="str">
        <f>IF(COUNTIF(Dropdowns!$K$2:$K$7,Input!S756)&gt;0,"",IF(Input!S756="","","Invalid Type"))</f>
        <v/>
      </c>
      <c r="AN757" s="204" t="str">
        <f>IF(Input!C756="","",IF(ISNUMBER(VALUE(Input!C756)),"","Needs to be a number."))</f>
        <v/>
      </c>
      <c r="AO757" s="205" t="str">
        <f>IF(Input!E756="","",IF(ISNUMBER(VALUE(Input!E756)),"","Needs to be a number."))</f>
        <v/>
      </c>
      <c r="AP757" s="205" t="str">
        <f>IF(Input!N756="","",IF(ISNUMBER(VALUE(Input!N756)),"","Needs to be a number."))</f>
        <v/>
      </c>
      <c r="AQ757" s="205" t="str">
        <f>IF(Input!O756="","",IF(ISNUMBER(VALUE(Input!O756)),"","Needs to be a number."))</f>
        <v/>
      </c>
      <c r="AR757" s="205" t="str">
        <f>IF(Input!V756="","",IF(ISNUMBER(VALUE(Input!V756)),"","Needs to be a number."))</f>
        <v/>
      </c>
      <c r="AS757" s="205" t="str">
        <f>IF(Input!W756="","",IF(ISNUMBER(VALUE(Input!W756)),"","Needs to be a number."))</f>
        <v/>
      </c>
      <c r="AT757" s="205" t="str">
        <f>IF(Input!X756="","",IF(ISNUMBER(VALUE(Input!X756)),"","Needs to be a number."))</f>
        <v/>
      </c>
      <c r="AU757" s="206" t="str">
        <f>IF(Input!Y756="","",IF(ISNUMBER(VALUE(Input!Y756)),"","Needs to be a number."))</f>
        <v/>
      </c>
      <c r="AW757" s="259" t="str">
        <f>IF(OR(VALUE(Input!C756)&lt;0,VALUE(Input!C756)&gt;100), "Invalid EEI %","")</f>
        <v/>
      </c>
      <c r="AX757" s="207"/>
      <c r="AY757" s="278" t="str">
        <f>IF(Input!E756="","",IF(VALUE(Input!E756)=0,"Do not enter 0.",""))</f>
        <v/>
      </c>
    </row>
    <row r="758" spans="2:51" x14ac:dyDescent="0.3">
      <c r="B758" s="188" t="str">
        <f>Input!A757</f>
        <v/>
      </c>
      <c r="C758" s="189" t="str">
        <f>IF(ISERROR(IF(AND(Input!$A757="",SUMPRODUCT(--(LEN(Input!$A758:'Input'!$A$1006)&gt;0))&lt;&gt;0),"Row is skipped.",IF(AND(Input!$A757="",Input!$A758=""),"", IF(Input!B757="","Data is missing.","")))),"",IF(AND(Input!$A757="",SUMPRODUCT(--(LEN(Input!$A758:'Input'!$A$1006)&gt;0))&lt;&gt;0),"Row is skipped.",IF(AND(Input!$A757="",Input!$A758=""),"", IF(Input!B757="","Data is missing.",""))))</f>
        <v/>
      </c>
      <c r="D758" s="189" t="str">
        <f>IF(ISERROR(IF(AND(Input!$A757="",SUMPRODUCT(--(LEN(Input!$A758:'Input'!$A$1006)&gt;0))&lt;&gt;0),"Row is skipped.",IF(AND(Input!$A757="",Input!$A758=""),"", IF(Input!C757="","Data is missing.","")))),"",IF(AND(Input!$A757="",SUMPRODUCT(--(LEN(Input!$A758:'Input'!$A$1006)&gt;0))&lt;&gt;0),"Row is skipped.",IF(AND(Input!$A757="",Input!$A758=""),"", IF(Input!C757="","Data is missing.",""))))</f>
        <v/>
      </c>
      <c r="E758" s="189" t="str">
        <f>IF(ISERROR(IF(AND(Input!$A757="",SUMPRODUCT(--(LEN(Input!$A758:'Input'!$A$1006)&gt;0))&lt;&gt;0),"Row is skipped.",IF(AND(Input!$A757="",Input!$A758=""),"", IF(Input!D757="","Data is missing.","")))),"",IF(AND(Input!$A757="",SUMPRODUCT(--(LEN(Input!$A758:'Input'!$A$1006)&gt;0))&lt;&gt;0),"Row is skipped.",IF(AND(Input!$A757="",Input!$A758=""),"", IF(Input!D757="","Data is missing.",""))))</f>
        <v/>
      </c>
      <c r="F758" s="189" t="str">
        <f>IF(ISERROR(IF(AND(Input!$A757="",SUMPRODUCT(--(LEN(Input!$A758:'Input'!$A$1006)&gt;0))&lt;&gt;0),"Row is skipped.",IF(AND(Input!$A757="",Input!$A758=""),"", IF(Input!E757="","Data is missing.","")))),"",IF(AND(Input!$A757="",SUMPRODUCT(--(LEN(Input!$A758:'Input'!$A$1006)&gt;0))&lt;&gt;0),"Row is skipped.",IF(AND(Input!$A757="",Input!$A758=""),"", IF(Input!E757="","Data is missing.",""))))</f>
        <v/>
      </c>
      <c r="G758" s="189" t="str">
        <f>IF(ISERROR(IF(AND(Input!$A757="",SUMPRODUCT(--(LEN(Input!$A758:'Input'!$A$1006)&gt;0))&lt;&gt;0),"Row is skipped.",IF(AND(Input!$A757="",Input!$A758=""),"", IF(Input!F757="","Data is missing.","")))),"",IF(AND(Input!$A757="",SUMPRODUCT(--(LEN(Input!$A758:'Input'!$A$1006)&gt;0))&lt;&gt;0),"Row is skipped.",IF(AND(Input!$A757="",Input!$A758=""),"", IF(Input!F757="","Data is missing.",""))))</f>
        <v/>
      </c>
      <c r="H758" s="190" t="str">
        <f>IF(ISERROR(IF(AND(Input!$A757="",SUMPRODUCT(--(LEN(Input!$A758:'Input'!$A$1006)&gt;0))&lt;&gt;0),"Row is skipped.",IF(AND(Input!$A757="",Input!$A758=""),"", IF(Input!G757="","Data is missing.","")))),"",IF(AND(Input!$A757="",SUMPRODUCT(--(LEN(Input!$A758:'Input'!$A$1006)&gt;0))&lt;&gt;0),"Row is skipped.",IF(AND(Input!$A757="",Input!$A758=""),"", IF(Input!G757="","Data is missing.",""))))</f>
        <v/>
      </c>
      <c r="I758" s="156"/>
      <c r="J758" s="191" t="str">
        <f>IFERROR(VLOOKUP(VLOOKUP(Input!$D757,'Measure List'!$A:$AN,40,FALSE),UIR!$A$1:$Q$27,17,FALSE),"")</f>
        <v/>
      </c>
      <c r="K758" s="192" t="str">
        <f>IFERROR(VLOOKUP(Input!$D757,'Measure List'!$A:$AN,40,FALSE),"")</f>
        <v/>
      </c>
      <c r="L758" s="156"/>
      <c r="M758" s="193" t="str">
        <f>IF(B758="","",IF(AND(Input!H757="",IFERROR(VLOOKUP(K758,UIR!$A$2:$P$21,2,FALSE),"")&lt;&gt;""),"Data is Missing.",""))</f>
        <v/>
      </c>
      <c r="N758" s="194" t="str">
        <f>IF(B758="","",IF(AND(Input!I757="",IFERROR(VLOOKUP(K758,UIR!$A$2:$P$21,3,FALSE),"")&lt;&gt;""),"Data is Missing.",""))</f>
        <v/>
      </c>
      <c r="O758" s="194" t="str">
        <f>IF(B758="","",IF(AND(Input!J757="",IFERROR(VLOOKUP(K758,UIR!$A$2:$P$21,4,FALSE),"")&lt;&gt;""),"Data is Missing.",""))</f>
        <v/>
      </c>
      <c r="P758" s="194" t="str">
        <f>IF(B758="","",IF(AND(Input!K757="",IFERROR(VLOOKUP(K758,UIR!$A$2:$P$21,5,FALSE),"")&lt;&gt;""),"Data is Missing.",""))</f>
        <v/>
      </c>
      <c r="Q758" s="194" t="str">
        <f>IF(B758="","",IF(AND(Input!L757="",IFERROR(VLOOKUP(K758,UIR!$A$2:$P$21,6,FALSE),"")&lt;&gt;""),"Data is Missing.",""))</f>
        <v/>
      </c>
      <c r="R758" s="194" t="str">
        <f>IF(B758="","",IF(AND(Input!M757="",IFERROR(VLOOKUP(K758,UIR!$A$2:$P$21,7,FALSE),"")&lt;&gt;""),"Data is Missing.",""))</f>
        <v/>
      </c>
      <c r="S758" s="194" t="str">
        <f>IF(B758="","",IF(AND(Input!P757="",IFERROR(VLOOKUP(K758,UIR!$A$2:$P$21,8,FALSE),"")&lt;&gt;""),"Data is Missing.",""))</f>
        <v/>
      </c>
      <c r="T758" s="194" t="str">
        <f>IF(B758="","",IF(AND(Input!Q757="",IFERROR(VLOOKUP(K758,UIR!$A$2:$P$21,9,FALSE),"")&lt;&gt;""),"Data is Missing.",""))</f>
        <v/>
      </c>
      <c r="U758" s="194"/>
      <c r="V758" s="194" t="str">
        <f>IF(B758="","",IF(AND(Input!S757="",IFERROR(VLOOKUP(K758,UIR!$A$2:$P$21,11,FALSE),"")&lt;&gt;""),"Data is Missing.",""))</f>
        <v/>
      </c>
      <c r="W758" s="194" t="str">
        <f>IF(B758="","",IF(AND(Input!T757="",IFERROR(VLOOKUP(K758,UIR!$A$2:$P$21,12,FALSE),"")&lt;&gt;""),"Data is Missing.",""))</f>
        <v/>
      </c>
      <c r="X758" s="194" t="str">
        <f>IF(B758="","",IF(AND(Input!V757="",IFERROR(VLOOKUP(K758,UIR!$A$2:$P$21,13,FALSE),"")&lt;&gt;""),"Data is Missing.",""))</f>
        <v/>
      </c>
      <c r="Y758" s="194" t="str">
        <f>IF(B758="","",IF(AND(Input!W757="",IFERROR(VLOOKUP(K758,UIR!$A$2:$P$21,14,FALSE),"")&lt;&gt;""),"Data is Missing.",""))</f>
        <v/>
      </c>
      <c r="Z758" s="194" t="str">
        <f>IF(B758="","",IF(AND(Input!X757="",IFERROR(VLOOKUP(K758,UIR!$A$2:$P$21,15,FALSE),"")&lt;&gt;""),"Data is Missing.",""))</f>
        <v/>
      </c>
      <c r="AA758" s="195" t="str">
        <f>IF(B758="","",IF(AND(Input!Y757="",IFERROR(VLOOKUP(K758,UIR!$A$2:$P$21,16,FALSE),"")&lt;&gt;""),"Data is Missing.",""))</f>
        <v/>
      </c>
      <c r="AC758" s="202" t="str">
        <f>IF(ISERROR(IF(Input!D757="","",IF(ISERROR(VLOOKUP(Input!D757,'Measure List'!$A$2:$A$30000,1,0)),"Invalid RefNo",""))),"",IF(Input!D757="","",IF(ISERROR(VLOOKUP(Input!D757,'Measure List'!$A$2:$A$30000,1,0)),"Invalid RefNo","")))</f>
        <v/>
      </c>
      <c r="AD758" s="156"/>
      <c r="AE758" s="156"/>
      <c r="AF758" s="156"/>
      <c r="AG758" s="156"/>
      <c r="AH758" s="156"/>
      <c r="AI758" s="156"/>
      <c r="AJ758" s="156"/>
      <c r="AK758" s="156"/>
      <c r="AL758" s="203" t="str">
        <f>IF(COUNTIF(Dropdowns!$K$2:$K$7,Input!S757)&gt;0,"",IF(Input!S757="","","Invalid Type"))</f>
        <v/>
      </c>
      <c r="AN758" s="204" t="str">
        <f>IF(Input!C757="","",IF(ISNUMBER(VALUE(Input!C757)),"","Needs to be a number."))</f>
        <v/>
      </c>
      <c r="AO758" s="205" t="str">
        <f>IF(Input!E757="","",IF(ISNUMBER(VALUE(Input!E757)),"","Needs to be a number."))</f>
        <v/>
      </c>
      <c r="AP758" s="205" t="str">
        <f>IF(Input!N757="","",IF(ISNUMBER(VALUE(Input!N757)),"","Needs to be a number."))</f>
        <v/>
      </c>
      <c r="AQ758" s="205" t="str">
        <f>IF(Input!O757="","",IF(ISNUMBER(VALUE(Input!O757)),"","Needs to be a number."))</f>
        <v/>
      </c>
      <c r="AR758" s="205" t="str">
        <f>IF(Input!V757="","",IF(ISNUMBER(VALUE(Input!V757)),"","Needs to be a number."))</f>
        <v/>
      </c>
      <c r="AS758" s="205" t="str">
        <f>IF(Input!W757="","",IF(ISNUMBER(VALUE(Input!W757)),"","Needs to be a number."))</f>
        <v/>
      </c>
      <c r="AT758" s="205" t="str">
        <f>IF(Input!X757="","",IF(ISNUMBER(VALUE(Input!X757)),"","Needs to be a number."))</f>
        <v/>
      </c>
      <c r="AU758" s="206" t="str">
        <f>IF(Input!Y757="","",IF(ISNUMBER(VALUE(Input!Y757)),"","Needs to be a number."))</f>
        <v/>
      </c>
      <c r="AW758" s="259" t="str">
        <f>IF(OR(VALUE(Input!C757)&lt;0,VALUE(Input!C757)&gt;100), "Invalid EEI %","")</f>
        <v/>
      </c>
      <c r="AX758" s="207"/>
      <c r="AY758" s="278" t="str">
        <f>IF(Input!E757="","",IF(VALUE(Input!E757)=0,"Do not enter 0.",""))</f>
        <v/>
      </c>
    </row>
    <row r="759" spans="2:51" x14ac:dyDescent="0.3">
      <c r="B759" s="188" t="str">
        <f>Input!A758</f>
        <v/>
      </c>
      <c r="C759" s="189" t="str">
        <f>IF(ISERROR(IF(AND(Input!$A758="",SUMPRODUCT(--(LEN(Input!$A759:'Input'!$A$1006)&gt;0))&lt;&gt;0),"Row is skipped.",IF(AND(Input!$A758="",Input!$A759=""),"", IF(Input!B758="","Data is missing.","")))),"",IF(AND(Input!$A758="",SUMPRODUCT(--(LEN(Input!$A759:'Input'!$A$1006)&gt;0))&lt;&gt;0),"Row is skipped.",IF(AND(Input!$A758="",Input!$A759=""),"", IF(Input!B758="","Data is missing.",""))))</f>
        <v/>
      </c>
      <c r="D759" s="189" t="str">
        <f>IF(ISERROR(IF(AND(Input!$A758="",SUMPRODUCT(--(LEN(Input!$A759:'Input'!$A$1006)&gt;0))&lt;&gt;0),"Row is skipped.",IF(AND(Input!$A758="",Input!$A759=""),"", IF(Input!C758="","Data is missing.","")))),"",IF(AND(Input!$A758="",SUMPRODUCT(--(LEN(Input!$A759:'Input'!$A$1006)&gt;0))&lt;&gt;0),"Row is skipped.",IF(AND(Input!$A758="",Input!$A759=""),"", IF(Input!C758="","Data is missing.",""))))</f>
        <v/>
      </c>
      <c r="E759" s="189" t="str">
        <f>IF(ISERROR(IF(AND(Input!$A758="",SUMPRODUCT(--(LEN(Input!$A759:'Input'!$A$1006)&gt;0))&lt;&gt;0),"Row is skipped.",IF(AND(Input!$A758="",Input!$A759=""),"", IF(Input!D758="","Data is missing.","")))),"",IF(AND(Input!$A758="",SUMPRODUCT(--(LEN(Input!$A759:'Input'!$A$1006)&gt;0))&lt;&gt;0),"Row is skipped.",IF(AND(Input!$A758="",Input!$A759=""),"", IF(Input!D758="","Data is missing.",""))))</f>
        <v/>
      </c>
      <c r="F759" s="189" t="str">
        <f>IF(ISERROR(IF(AND(Input!$A758="",SUMPRODUCT(--(LEN(Input!$A759:'Input'!$A$1006)&gt;0))&lt;&gt;0),"Row is skipped.",IF(AND(Input!$A758="",Input!$A759=""),"", IF(Input!E758="","Data is missing.","")))),"",IF(AND(Input!$A758="",SUMPRODUCT(--(LEN(Input!$A759:'Input'!$A$1006)&gt;0))&lt;&gt;0),"Row is skipped.",IF(AND(Input!$A758="",Input!$A759=""),"", IF(Input!E758="","Data is missing.",""))))</f>
        <v/>
      </c>
      <c r="G759" s="189" t="str">
        <f>IF(ISERROR(IF(AND(Input!$A758="",SUMPRODUCT(--(LEN(Input!$A759:'Input'!$A$1006)&gt;0))&lt;&gt;0),"Row is skipped.",IF(AND(Input!$A758="",Input!$A759=""),"", IF(Input!F758="","Data is missing.","")))),"",IF(AND(Input!$A758="",SUMPRODUCT(--(LEN(Input!$A759:'Input'!$A$1006)&gt;0))&lt;&gt;0),"Row is skipped.",IF(AND(Input!$A758="",Input!$A759=""),"", IF(Input!F758="","Data is missing.",""))))</f>
        <v/>
      </c>
      <c r="H759" s="190" t="str">
        <f>IF(ISERROR(IF(AND(Input!$A758="",SUMPRODUCT(--(LEN(Input!$A759:'Input'!$A$1006)&gt;0))&lt;&gt;0),"Row is skipped.",IF(AND(Input!$A758="",Input!$A759=""),"", IF(Input!G758="","Data is missing.","")))),"",IF(AND(Input!$A758="",SUMPRODUCT(--(LEN(Input!$A759:'Input'!$A$1006)&gt;0))&lt;&gt;0),"Row is skipped.",IF(AND(Input!$A758="",Input!$A759=""),"", IF(Input!G758="","Data is missing.",""))))</f>
        <v/>
      </c>
      <c r="I759" s="156"/>
      <c r="J759" s="191" t="str">
        <f>IFERROR(VLOOKUP(VLOOKUP(Input!$D758,'Measure List'!$A:$AN,40,FALSE),UIR!$A$1:$Q$27,17,FALSE),"")</f>
        <v/>
      </c>
      <c r="K759" s="192" t="str">
        <f>IFERROR(VLOOKUP(Input!$D758,'Measure List'!$A:$AN,40,FALSE),"")</f>
        <v/>
      </c>
      <c r="L759" s="156"/>
      <c r="M759" s="193" t="str">
        <f>IF(B759="","",IF(AND(Input!H758="",IFERROR(VLOOKUP(K759,UIR!$A$2:$P$21,2,FALSE),"")&lt;&gt;""),"Data is Missing.",""))</f>
        <v/>
      </c>
      <c r="N759" s="194" t="str">
        <f>IF(B759="","",IF(AND(Input!I758="",IFERROR(VLOOKUP(K759,UIR!$A$2:$P$21,3,FALSE),"")&lt;&gt;""),"Data is Missing.",""))</f>
        <v/>
      </c>
      <c r="O759" s="194" t="str">
        <f>IF(B759="","",IF(AND(Input!J758="",IFERROR(VLOOKUP(K759,UIR!$A$2:$P$21,4,FALSE),"")&lt;&gt;""),"Data is Missing.",""))</f>
        <v/>
      </c>
      <c r="P759" s="194" t="str">
        <f>IF(B759="","",IF(AND(Input!K758="",IFERROR(VLOOKUP(K759,UIR!$A$2:$P$21,5,FALSE),"")&lt;&gt;""),"Data is Missing.",""))</f>
        <v/>
      </c>
      <c r="Q759" s="194" t="str">
        <f>IF(B759="","",IF(AND(Input!L758="",IFERROR(VLOOKUP(K759,UIR!$A$2:$P$21,6,FALSE),"")&lt;&gt;""),"Data is Missing.",""))</f>
        <v/>
      </c>
      <c r="R759" s="194" t="str">
        <f>IF(B759="","",IF(AND(Input!M758="",IFERROR(VLOOKUP(K759,UIR!$A$2:$P$21,7,FALSE),"")&lt;&gt;""),"Data is Missing.",""))</f>
        <v/>
      </c>
      <c r="S759" s="194" t="str">
        <f>IF(B759="","",IF(AND(Input!P758="",IFERROR(VLOOKUP(K759,UIR!$A$2:$P$21,8,FALSE),"")&lt;&gt;""),"Data is Missing.",""))</f>
        <v/>
      </c>
      <c r="T759" s="194" t="str">
        <f>IF(B759="","",IF(AND(Input!Q758="",IFERROR(VLOOKUP(K759,UIR!$A$2:$P$21,9,FALSE),"")&lt;&gt;""),"Data is Missing.",""))</f>
        <v/>
      </c>
      <c r="U759" s="194"/>
      <c r="V759" s="194" t="str">
        <f>IF(B759="","",IF(AND(Input!S758="",IFERROR(VLOOKUP(K759,UIR!$A$2:$P$21,11,FALSE),"")&lt;&gt;""),"Data is Missing.",""))</f>
        <v/>
      </c>
      <c r="W759" s="194" t="str">
        <f>IF(B759="","",IF(AND(Input!T758="",IFERROR(VLOOKUP(K759,UIR!$A$2:$P$21,12,FALSE),"")&lt;&gt;""),"Data is Missing.",""))</f>
        <v/>
      </c>
      <c r="X759" s="194" t="str">
        <f>IF(B759="","",IF(AND(Input!V758="",IFERROR(VLOOKUP(K759,UIR!$A$2:$P$21,13,FALSE),"")&lt;&gt;""),"Data is Missing.",""))</f>
        <v/>
      </c>
      <c r="Y759" s="194" t="str">
        <f>IF(B759="","",IF(AND(Input!W758="",IFERROR(VLOOKUP(K759,UIR!$A$2:$P$21,14,FALSE),"")&lt;&gt;""),"Data is Missing.",""))</f>
        <v/>
      </c>
      <c r="Z759" s="194" t="str">
        <f>IF(B759="","",IF(AND(Input!X758="",IFERROR(VLOOKUP(K759,UIR!$A$2:$P$21,15,FALSE),"")&lt;&gt;""),"Data is Missing.",""))</f>
        <v/>
      </c>
      <c r="AA759" s="195" t="str">
        <f>IF(B759="","",IF(AND(Input!Y758="",IFERROR(VLOOKUP(K759,UIR!$A$2:$P$21,16,FALSE),"")&lt;&gt;""),"Data is Missing.",""))</f>
        <v/>
      </c>
      <c r="AC759" s="202" t="str">
        <f>IF(ISERROR(IF(Input!D758="","",IF(ISERROR(VLOOKUP(Input!D758,'Measure List'!$A$2:$A$30000,1,0)),"Invalid RefNo",""))),"",IF(Input!D758="","",IF(ISERROR(VLOOKUP(Input!D758,'Measure List'!$A$2:$A$30000,1,0)),"Invalid RefNo","")))</f>
        <v/>
      </c>
      <c r="AD759" s="156"/>
      <c r="AE759" s="156"/>
      <c r="AF759" s="156"/>
      <c r="AG759" s="156"/>
      <c r="AH759" s="156"/>
      <c r="AI759" s="156"/>
      <c r="AJ759" s="156"/>
      <c r="AK759" s="156"/>
      <c r="AL759" s="203" t="str">
        <f>IF(COUNTIF(Dropdowns!$K$2:$K$7,Input!S758)&gt;0,"",IF(Input!S758="","","Invalid Type"))</f>
        <v/>
      </c>
      <c r="AN759" s="204" t="str">
        <f>IF(Input!C758="","",IF(ISNUMBER(VALUE(Input!C758)),"","Needs to be a number."))</f>
        <v/>
      </c>
      <c r="AO759" s="205" t="str">
        <f>IF(Input!E758="","",IF(ISNUMBER(VALUE(Input!E758)),"","Needs to be a number."))</f>
        <v/>
      </c>
      <c r="AP759" s="205" t="str">
        <f>IF(Input!N758="","",IF(ISNUMBER(VALUE(Input!N758)),"","Needs to be a number."))</f>
        <v/>
      </c>
      <c r="AQ759" s="205" t="str">
        <f>IF(Input!O758="","",IF(ISNUMBER(VALUE(Input!O758)),"","Needs to be a number."))</f>
        <v/>
      </c>
      <c r="AR759" s="205" t="str">
        <f>IF(Input!V758="","",IF(ISNUMBER(VALUE(Input!V758)),"","Needs to be a number."))</f>
        <v/>
      </c>
      <c r="AS759" s="205" t="str">
        <f>IF(Input!W758="","",IF(ISNUMBER(VALUE(Input!W758)),"","Needs to be a number."))</f>
        <v/>
      </c>
      <c r="AT759" s="205" t="str">
        <f>IF(Input!X758="","",IF(ISNUMBER(VALUE(Input!X758)),"","Needs to be a number."))</f>
        <v/>
      </c>
      <c r="AU759" s="206" t="str">
        <f>IF(Input!Y758="","",IF(ISNUMBER(VALUE(Input!Y758)),"","Needs to be a number."))</f>
        <v/>
      </c>
      <c r="AW759" s="259" t="str">
        <f>IF(OR(VALUE(Input!C758)&lt;0,VALUE(Input!C758)&gt;100), "Invalid EEI %","")</f>
        <v/>
      </c>
      <c r="AX759" s="207"/>
      <c r="AY759" s="278" t="str">
        <f>IF(Input!E758="","",IF(VALUE(Input!E758)=0,"Do not enter 0.",""))</f>
        <v/>
      </c>
    </row>
    <row r="760" spans="2:51" x14ac:dyDescent="0.3">
      <c r="B760" s="188" t="str">
        <f>Input!A759</f>
        <v/>
      </c>
      <c r="C760" s="189" t="str">
        <f>IF(ISERROR(IF(AND(Input!$A759="",SUMPRODUCT(--(LEN(Input!$A760:'Input'!$A$1006)&gt;0))&lt;&gt;0),"Row is skipped.",IF(AND(Input!$A759="",Input!$A760=""),"", IF(Input!B759="","Data is missing.","")))),"",IF(AND(Input!$A759="",SUMPRODUCT(--(LEN(Input!$A760:'Input'!$A$1006)&gt;0))&lt;&gt;0),"Row is skipped.",IF(AND(Input!$A759="",Input!$A760=""),"", IF(Input!B759="","Data is missing.",""))))</f>
        <v/>
      </c>
      <c r="D760" s="189" t="str">
        <f>IF(ISERROR(IF(AND(Input!$A759="",SUMPRODUCT(--(LEN(Input!$A760:'Input'!$A$1006)&gt;0))&lt;&gt;0),"Row is skipped.",IF(AND(Input!$A759="",Input!$A760=""),"", IF(Input!C759="","Data is missing.","")))),"",IF(AND(Input!$A759="",SUMPRODUCT(--(LEN(Input!$A760:'Input'!$A$1006)&gt;0))&lt;&gt;0),"Row is skipped.",IF(AND(Input!$A759="",Input!$A760=""),"", IF(Input!C759="","Data is missing.",""))))</f>
        <v/>
      </c>
      <c r="E760" s="189" t="str">
        <f>IF(ISERROR(IF(AND(Input!$A759="",SUMPRODUCT(--(LEN(Input!$A760:'Input'!$A$1006)&gt;0))&lt;&gt;0),"Row is skipped.",IF(AND(Input!$A759="",Input!$A760=""),"", IF(Input!D759="","Data is missing.","")))),"",IF(AND(Input!$A759="",SUMPRODUCT(--(LEN(Input!$A760:'Input'!$A$1006)&gt;0))&lt;&gt;0),"Row is skipped.",IF(AND(Input!$A759="",Input!$A760=""),"", IF(Input!D759="","Data is missing.",""))))</f>
        <v/>
      </c>
      <c r="F760" s="189" t="str">
        <f>IF(ISERROR(IF(AND(Input!$A759="",SUMPRODUCT(--(LEN(Input!$A760:'Input'!$A$1006)&gt;0))&lt;&gt;0),"Row is skipped.",IF(AND(Input!$A759="",Input!$A760=""),"", IF(Input!E759="","Data is missing.","")))),"",IF(AND(Input!$A759="",SUMPRODUCT(--(LEN(Input!$A760:'Input'!$A$1006)&gt;0))&lt;&gt;0),"Row is skipped.",IF(AND(Input!$A759="",Input!$A760=""),"", IF(Input!E759="","Data is missing.",""))))</f>
        <v/>
      </c>
      <c r="G760" s="189" t="str">
        <f>IF(ISERROR(IF(AND(Input!$A759="",SUMPRODUCT(--(LEN(Input!$A760:'Input'!$A$1006)&gt;0))&lt;&gt;0),"Row is skipped.",IF(AND(Input!$A759="",Input!$A760=""),"", IF(Input!F759="","Data is missing.","")))),"",IF(AND(Input!$A759="",SUMPRODUCT(--(LEN(Input!$A760:'Input'!$A$1006)&gt;0))&lt;&gt;0),"Row is skipped.",IF(AND(Input!$A759="",Input!$A760=""),"", IF(Input!F759="","Data is missing.",""))))</f>
        <v/>
      </c>
      <c r="H760" s="190" t="str">
        <f>IF(ISERROR(IF(AND(Input!$A759="",SUMPRODUCT(--(LEN(Input!$A760:'Input'!$A$1006)&gt;0))&lt;&gt;0),"Row is skipped.",IF(AND(Input!$A759="",Input!$A760=""),"", IF(Input!G759="","Data is missing.","")))),"",IF(AND(Input!$A759="",SUMPRODUCT(--(LEN(Input!$A760:'Input'!$A$1006)&gt;0))&lt;&gt;0),"Row is skipped.",IF(AND(Input!$A759="",Input!$A760=""),"", IF(Input!G759="","Data is missing.",""))))</f>
        <v/>
      </c>
      <c r="I760" s="156"/>
      <c r="J760" s="191" t="str">
        <f>IFERROR(VLOOKUP(VLOOKUP(Input!$D759,'Measure List'!$A:$AN,40,FALSE),UIR!$A$1:$Q$27,17,FALSE),"")</f>
        <v/>
      </c>
      <c r="K760" s="192" t="str">
        <f>IFERROR(VLOOKUP(Input!$D759,'Measure List'!$A:$AN,40,FALSE),"")</f>
        <v/>
      </c>
      <c r="L760" s="156"/>
      <c r="M760" s="193" t="str">
        <f>IF(B760="","",IF(AND(Input!H759="",IFERROR(VLOOKUP(K760,UIR!$A$2:$P$21,2,FALSE),"")&lt;&gt;""),"Data is Missing.",""))</f>
        <v/>
      </c>
      <c r="N760" s="194" t="str">
        <f>IF(B760="","",IF(AND(Input!I759="",IFERROR(VLOOKUP(K760,UIR!$A$2:$P$21,3,FALSE),"")&lt;&gt;""),"Data is Missing.",""))</f>
        <v/>
      </c>
      <c r="O760" s="194" t="str">
        <f>IF(B760="","",IF(AND(Input!J759="",IFERROR(VLOOKUP(K760,UIR!$A$2:$P$21,4,FALSE),"")&lt;&gt;""),"Data is Missing.",""))</f>
        <v/>
      </c>
      <c r="P760" s="194" t="str">
        <f>IF(B760="","",IF(AND(Input!K759="",IFERROR(VLOOKUP(K760,UIR!$A$2:$P$21,5,FALSE),"")&lt;&gt;""),"Data is Missing.",""))</f>
        <v/>
      </c>
      <c r="Q760" s="194" t="str">
        <f>IF(B760="","",IF(AND(Input!L759="",IFERROR(VLOOKUP(K760,UIR!$A$2:$P$21,6,FALSE),"")&lt;&gt;""),"Data is Missing.",""))</f>
        <v/>
      </c>
      <c r="R760" s="194" t="str">
        <f>IF(B760="","",IF(AND(Input!M759="",IFERROR(VLOOKUP(K760,UIR!$A$2:$P$21,7,FALSE),"")&lt;&gt;""),"Data is Missing.",""))</f>
        <v/>
      </c>
      <c r="S760" s="194" t="str">
        <f>IF(B760="","",IF(AND(Input!P759="",IFERROR(VLOOKUP(K760,UIR!$A$2:$P$21,8,FALSE),"")&lt;&gt;""),"Data is Missing.",""))</f>
        <v/>
      </c>
      <c r="T760" s="194" t="str">
        <f>IF(B760="","",IF(AND(Input!Q759="",IFERROR(VLOOKUP(K760,UIR!$A$2:$P$21,9,FALSE),"")&lt;&gt;""),"Data is Missing.",""))</f>
        <v/>
      </c>
      <c r="U760" s="194"/>
      <c r="V760" s="194" t="str">
        <f>IF(B760="","",IF(AND(Input!S759="",IFERROR(VLOOKUP(K760,UIR!$A$2:$P$21,11,FALSE),"")&lt;&gt;""),"Data is Missing.",""))</f>
        <v/>
      </c>
      <c r="W760" s="194" t="str">
        <f>IF(B760="","",IF(AND(Input!T759="",IFERROR(VLOOKUP(K760,UIR!$A$2:$P$21,12,FALSE),"")&lt;&gt;""),"Data is Missing.",""))</f>
        <v/>
      </c>
      <c r="X760" s="194" t="str">
        <f>IF(B760="","",IF(AND(Input!V759="",IFERROR(VLOOKUP(K760,UIR!$A$2:$P$21,13,FALSE),"")&lt;&gt;""),"Data is Missing.",""))</f>
        <v/>
      </c>
      <c r="Y760" s="194" t="str">
        <f>IF(B760="","",IF(AND(Input!W759="",IFERROR(VLOOKUP(K760,UIR!$A$2:$P$21,14,FALSE),"")&lt;&gt;""),"Data is Missing.",""))</f>
        <v/>
      </c>
      <c r="Z760" s="194" t="str">
        <f>IF(B760="","",IF(AND(Input!X759="",IFERROR(VLOOKUP(K760,UIR!$A$2:$P$21,15,FALSE),"")&lt;&gt;""),"Data is Missing.",""))</f>
        <v/>
      </c>
      <c r="AA760" s="195" t="str">
        <f>IF(B760="","",IF(AND(Input!Y759="",IFERROR(VLOOKUP(K760,UIR!$A$2:$P$21,16,FALSE),"")&lt;&gt;""),"Data is Missing.",""))</f>
        <v/>
      </c>
      <c r="AC760" s="202" t="str">
        <f>IF(ISERROR(IF(Input!D759="","",IF(ISERROR(VLOOKUP(Input!D759,'Measure List'!$A$2:$A$30000,1,0)),"Invalid RefNo",""))),"",IF(Input!D759="","",IF(ISERROR(VLOOKUP(Input!D759,'Measure List'!$A$2:$A$30000,1,0)),"Invalid RefNo","")))</f>
        <v/>
      </c>
      <c r="AD760" s="156"/>
      <c r="AE760" s="156"/>
      <c r="AF760" s="156"/>
      <c r="AG760" s="156"/>
      <c r="AH760" s="156"/>
      <c r="AI760" s="156"/>
      <c r="AJ760" s="156"/>
      <c r="AK760" s="156"/>
      <c r="AL760" s="203" t="str">
        <f>IF(COUNTIF(Dropdowns!$K$2:$K$7,Input!S759)&gt;0,"",IF(Input!S759="","","Invalid Type"))</f>
        <v/>
      </c>
      <c r="AN760" s="204" t="str">
        <f>IF(Input!C759="","",IF(ISNUMBER(VALUE(Input!C759)),"","Needs to be a number."))</f>
        <v/>
      </c>
      <c r="AO760" s="205" t="str">
        <f>IF(Input!E759="","",IF(ISNUMBER(VALUE(Input!E759)),"","Needs to be a number."))</f>
        <v/>
      </c>
      <c r="AP760" s="205" t="str">
        <f>IF(Input!N759="","",IF(ISNUMBER(VALUE(Input!N759)),"","Needs to be a number."))</f>
        <v/>
      </c>
      <c r="AQ760" s="205" t="str">
        <f>IF(Input!O759="","",IF(ISNUMBER(VALUE(Input!O759)),"","Needs to be a number."))</f>
        <v/>
      </c>
      <c r="AR760" s="205" t="str">
        <f>IF(Input!V759="","",IF(ISNUMBER(VALUE(Input!V759)),"","Needs to be a number."))</f>
        <v/>
      </c>
      <c r="AS760" s="205" t="str">
        <f>IF(Input!W759="","",IF(ISNUMBER(VALUE(Input!W759)),"","Needs to be a number."))</f>
        <v/>
      </c>
      <c r="AT760" s="205" t="str">
        <f>IF(Input!X759="","",IF(ISNUMBER(VALUE(Input!X759)),"","Needs to be a number."))</f>
        <v/>
      </c>
      <c r="AU760" s="206" t="str">
        <f>IF(Input!Y759="","",IF(ISNUMBER(VALUE(Input!Y759)),"","Needs to be a number."))</f>
        <v/>
      </c>
      <c r="AW760" s="259" t="str">
        <f>IF(OR(VALUE(Input!C759)&lt;0,VALUE(Input!C759)&gt;100), "Invalid EEI %","")</f>
        <v/>
      </c>
      <c r="AX760" s="207"/>
      <c r="AY760" s="278" t="str">
        <f>IF(Input!E759="","",IF(VALUE(Input!E759)=0,"Do not enter 0.",""))</f>
        <v/>
      </c>
    </row>
    <row r="761" spans="2:51" x14ac:dyDescent="0.3">
      <c r="B761" s="188" t="str">
        <f>Input!A760</f>
        <v/>
      </c>
      <c r="C761" s="189" t="str">
        <f>IF(ISERROR(IF(AND(Input!$A760="",SUMPRODUCT(--(LEN(Input!$A761:'Input'!$A$1006)&gt;0))&lt;&gt;0),"Row is skipped.",IF(AND(Input!$A760="",Input!$A761=""),"", IF(Input!B760="","Data is missing.","")))),"",IF(AND(Input!$A760="",SUMPRODUCT(--(LEN(Input!$A761:'Input'!$A$1006)&gt;0))&lt;&gt;0),"Row is skipped.",IF(AND(Input!$A760="",Input!$A761=""),"", IF(Input!B760="","Data is missing.",""))))</f>
        <v/>
      </c>
      <c r="D761" s="189" t="str">
        <f>IF(ISERROR(IF(AND(Input!$A760="",SUMPRODUCT(--(LEN(Input!$A761:'Input'!$A$1006)&gt;0))&lt;&gt;0),"Row is skipped.",IF(AND(Input!$A760="",Input!$A761=""),"", IF(Input!C760="","Data is missing.","")))),"",IF(AND(Input!$A760="",SUMPRODUCT(--(LEN(Input!$A761:'Input'!$A$1006)&gt;0))&lt;&gt;0),"Row is skipped.",IF(AND(Input!$A760="",Input!$A761=""),"", IF(Input!C760="","Data is missing.",""))))</f>
        <v/>
      </c>
      <c r="E761" s="189" t="str">
        <f>IF(ISERROR(IF(AND(Input!$A760="",SUMPRODUCT(--(LEN(Input!$A761:'Input'!$A$1006)&gt;0))&lt;&gt;0),"Row is skipped.",IF(AND(Input!$A760="",Input!$A761=""),"", IF(Input!D760="","Data is missing.","")))),"",IF(AND(Input!$A760="",SUMPRODUCT(--(LEN(Input!$A761:'Input'!$A$1006)&gt;0))&lt;&gt;0),"Row is skipped.",IF(AND(Input!$A760="",Input!$A761=""),"", IF(Input!D760="","Data is missing.",""))))</f>
        <v/>
      </c>
      <c r="F761" s="189" t="str">
        <f>IF(ISERROR(IF(AND(Input!$A760="",SUMPRODUCT(--(LEN(Input!$A761:'Input'!$A$1006)&gt;0))&lt;&gt;0),"Row is skipped.",IF(AND(Input!$A760="",Input!$A761=""),"", IF(Input!E760="","Data is missing.","")))),"",IF(AND(Input!$A760="",SUMPRODUCT(--(LEN(Input!$A761:'Input'!$A$1006)&gt;0))&lt;&gt;0),"Row is skipped.",IF(AND(Input!$A760="",Input!$A761=""),"", IF(Input!E760="","Data is missing.",""))))</f>
        <v/>
      </c>
      <c r="G761" s="189" t="str">
        <f>IF(ISERROR(IF(AND(Input!$A760="",SUMPRODUCT(--(LEN(Input!$A761:'Input'!$A$1006)&gt;0))&lt;&gt;0),"Row is skipped.",IF(AND(Input!$A760="",Input!$A761=""),"", IF(Input!F760="","Data is missing.","")))),"",IF(AND(Input!$A760="",SUMPRODUCT(--(LEN(Input!$A761:'Input'!$A$1006)&gt;0))&lt;&gt;0),"Row is skipped.",IF(AND(Input!$A760="",Input!$A761=""),"", IF(Input!F760="","Data is missing.",""))))</f>
        <v/>
      </c>
      <c r="H761" s="190" t="str">
        <f>IF(ISERROR(IF(AND(Input!$A760="",SUMPRODUCT(--(LEN(Input!$A761:'Input'!$A$1006)&gt;0))&lt;&gt;0),"Row is skipped.",IF(AND(Input!$A760="",Input!$A761=""),"", IF(Input!G760="","Data is missing.","")))),"",IF(AND(Input!$A760="",SUMPRODUCT(--(LEN(Input!$A761:'Input'!$A$1006)&gt;0))&lt;&gt;0),"Row is skipped.",IF(AND(Input!$A760="",Input!$A761=""),"", IF(Input!G760="","Data is missing.",""))))</f>
        <v/>
      </c>
      <c r="I761" s="156"/>
      <c r="J761" s="191" t="str">
        <f>IFERROR(VLOOKUP(VLOOKUP(Input!$D760,'Measure List'!$A:$AN,40,FALSE),UIR!$A$1:$Q$27,17,FALSE),"")</f>
        <v/>
      </c>
      <c r="K761" s="192" t="str">
        <f>IFERROR(VLOOKUP(Input!$D760,'Measure List'!$A:$AN,40,FALSE),"")</f>
        <v/>
      </c>
      <c r="L761" s="156"/>
      <c r="M761" s="193" t="str">
        <f>IF(B761="","",IF(AND(Input!H760="",IFERROR(VLOOKUP(K761,UIR!$A$2:$P$21,2,FALSE),"")&lt;&gt;""),"Data is Missing.",""))</f>
        <v/>
      </c>
      <c r="N761" s="194" t="str">
        <f>IF(B761="","",IF(AND(Input!I760="",IFERROR(VLOOKUP(K761,UIR!$A$2:$P$21,3,FALSE),"")&lt;&gt;""),"Data is Missing.",""))</f>
        <v/>
      </c>
      <c r="O761" s="194" t="str">
        <f>IF(B761="","",IF(AND(Input!J760="",IFERROR(VLOOKUP(K761,UIR!$A$2:$P$21,4,FALSE),"")&lt;&gt;""),"Data is Missing.",""))</f>
        <v/>
      </c>
      <c r="P761" s="194" t="str">
        <f>IF(B761="","",IF(AND(Input!K760="",IFERROR(VLOOKUP(K761,UIR!$A$2:$P$21,5,FALSE),"")&lt;&gt;""),"Data is Missing.",""))</f>
        <v/>
      </c>
      <c r="Q761" s="194" t="str">
        <f>IF(B761="","",IF(AND(Input!L760="",IFERROR(VLOOKUP(K761,UIR!$A$2:$P$21,6,FALSE),"")&lt;&gt;""),"Data is Missing.",""))</f>
        <v/>
      </c>
      <c r="R761" s="194" t="str">
        <f>IF(B761="","",IF(AND(Input!M760="",IFERROR(VLOOKUP(K761,UIR!$A$2:$P$21,7,FALSE),"")&lt;&gt;""),"Data is Missing.",""))</f>
        <v/>
      </c>
      <c r="S761" s="194" t="str">
        <f>IF(B761="","",IF(AND(Input!P760="",IFERROR(VLOOKUP(K761,UIR!$A$2:$P$21,8,FALSE),"")&lt;&gt;""),"Data is Missing.",""))</f>
        <v/>
      </c>
      <c r="T761" s="194" t="str">
        <f>IF(B761="","",IF(AND(Input!Q760="",IFERROR(VLOOKUP(K761,UIR!$A$2:$P$21,9,FALSE),"")&lt;&gt;""),"Data is Missing.",""))</f>
        <v/>
      </c>
      <c r="U761" s="194"/>
      <c r="V761" s="194" t="str">
        <f>IF(B761="","",IF(AND(Input!S760="",IFERROR(VLOOKUP(K761,UIR!$A$2:$P$21,11,FALSE),"")&lt;&gt;""),"Data is Missing.",""))</f>
        <v/>
      </c>
      <c r="W761" s="194" t="str">
        <f>IF(B761="","",IF(AND(Input!T760="",IFERROR(VLOOKUP(K761,UIR!$A$2:$P$21,12,FALSE),"")&lt;&gt;""),"Data is Missing.",""))</f>
        <v/>
      </c>
      <c r="X761" s="194" t="str">
        <f>IF(B761="","",IF(AND(Input!V760="",IFERROR(VLOOKUP(K761,UIR!$A$2:$P$21,13,FALSE),"")&lt;&gt;""),"Data is Missing.",""))</f>
        <v/>
      </c>
      <c r="Y761" s="194" t="str">
        <f>IF(B761="","",IF(AND(Input!W760="",IFERROR(VLOOKUP(K761,UIR!$A$2:$P$21,14,FALSE),"")&lt;&gt;""),"Data is Missing.",""))</f>
        <v/>
      </c>
      <c r="Z761" s="194" t="str">
        <f>IF(B761="","",IF(AND(Input!X760="",IFERROR(VLOOKUP(K761,UIR!$A$2:$P$21,15,FALSE),"")&lt;&gt;""),"Data is Missing.",""))</f>
        <v/>
      </c>
      <c r="AA761" s="195" t="str">
        <f>IF(B761="","",IF(AND(Input!Y760="",IFERROR(VLOOKUP(K761,UIR!$A$2:$P$21,16,FALSE),"")&lt;&gt;""),"Data is Missing.",""))</f>
        <v/>
      </c>
      <c r="AC761" s="202" t="str">
        <f>IF(ISERROR(IF(Input!D760="","",IF(ISERROR(VLOOKUP(Input!D760,'Measure List'!$A$2:$A$30000,1,0)),"Invalid RefNo",""))),"",IF(Input!D760="","",IF(ISERROR(VLOOKUP(Input!D760,'Measure List'!$A$2:$A$30000,1,0)),"Invalid RefNo","")))</f>
        <v/>
      </c>
      <c r="AD761" s="156"/>
      <c r="AE761" s="156"/>
      <c r="AF761" s="156"/>
      <c r="AG761" s="156"/>
      <c r="AH761" s="156"/>
      <c r="AI761" s="156"/>
      <c r="AJ761" s="156"/>
      <c r="AK761" s="156"/>
      <c r="AL761" s="203" t="str">
        <f>IF(COUNTIF(Dropdowns!$K$2:$K$7,Input!S760)&gt;0,"",IF(Input!S760="","","Invalid Type"))</f>
        <v/>
      </c>
      <c r="AN761" s="204" t="str">
        <f>IF(Input!C760="","",IF(ISNUMBER(VALUE(Input!C760)),"","Needs to be a number."))</f>
        <v/>
      </c>
      <c r="AO761" s="205" t="str">
        <f>IF(Input!E760="","",IF(ISNUMBER(VALUE(Input!E760)),"","Needs to be a number."))</f>
        <v/>
      </c>
      <c r="AP761" s="205" t="str">
        <f>IF(Input!N760="","",IF(ISNUMBER(VALUE(Input!N760)),"","Needs to be a number."))</f>
        <v/>
      </c>
      <c r="AQ761" s="205" t="str">
        <f>IF(Input!O760="","",IF(ISNUMBER(VALUE(Input!O760)),"","Needs to be a number."))</f>
        <v/>
      </c>
      <c r="AR761" s="205" t="str">
        <f>IF(Input!V760="","",IF(ISNUMBER(VALUE(Input!V760)),"","Needs to be a number."))</f>
        <v/>
      </c>
      <c r="AS761" s="205" t="str">
        <f>IF(Input!W760="","",IF(ISNUMBER(VALUE(Input!W760)),"","Needs to be a number."))</f>
        <v/>
      </c>
      <c r="AT761" s="205" t="str">
        <f>IF(Input!X760="","",IF(ISNUMBER(VALUE(Input!X760)),"","Needs to be a number."))</f>
        <v/>
      </c>
      <c r="AU761" s="206" t="str">
        <f>IF(Input!Y760="","",IF(ISNUMBER(VALUE(Input!Y760)),"","Needs to be a number."))</f>
        <v/>
      </c>
      <c r="AW761" s="259" t="str">
        <f>IF(OR(VALUE(Input!C760)&lt;0,VALUE(Input!C760)&gt;100), "Invalid EEI %","")</f>
        <v/>
      </c>
      <c r="AX761" s="207"/>
      <c r="AY761" s="278" t="str">
        <f>IF(Input!E760="","",IF(VALUE(Input!E760)=0,"Do not enter 0.",""))</f>
        <v/>
      </c>
    </row>
    <row r="762" spans="2:51" x14ac:dyDescent="0.3">
      <c r="B762" s="188" t="str">
        <f>Input!A761</f>
        <v/>
      </c>
      <c r="C762" s="189" t="str">
        <f>IF(ISERROR(IF(AND(Input!$A761="",SUMPRODUCT(--(LEN(Input!$A762:'Input'!$A$1006)&gt;0))&lt;&gt;0),"Row is skipped.",IF(AND(Input!$A761="",Input!$A762=""),"", IF(Input!B761="","Data is missing.","")))),"",IF(AND(Input!$A761="",SUMPRODUCT(--(LEN(Input!$A762:'Input'!$A$1006)&gt;0))&lt;&gt;0),"Row is skipped.",IF(AND(Input!$A761="",Input!$A762=""),"", IF(Input!B761="","Data is missing.",""))))</f>
        <v/>
      </c>
      <c r="D762" s="189" t="str">
        <f>IF(ISERROR(IF(AND(Input!$A761="",SUMPRODUCT(--(LEN(Input!$A762:'Input'!$A$1006)&gt;0))&lt;&gt;0),"Row is skipped.",IF(AND(Input!$A761="",Input!$A762=""),"", IF(Input!C761="","Data is missing.","")))),"",IF(AND(Input!$A761="",SUMPRODUCT(--(LEN(Input!$A762:'Input'!$A$1006)&gt;0))&lt;&gt;0),"Row is skipped.",IF(AND(Input!$A761="",Input!$A762=""),"", IF(Input!C761="","Data is missing.",""))))</f>
        <v/>
      </c>
      <c r="E762" s="189" t="str">
        <f>IF(ISERROR(IF(AND(Input!$A761="",SUMPRODUCT(--(LEN(Input!$A762:'Input'!$A$1006)&gt;0))&lt;&gt;0),"Row is skipped.",IF(AND(Input!$A761="",Input!$A762=""),"", IF(Input!D761="","Data is missing.","")))),"",IF(AND(Input!$A761="",SUMPRODUCT(--(LEN(Input!$A762:'Input'!$A$1006)&gt;0))&lt;&gt;0),"Row is skipped.",IF(AND(Input!$A761="",Input!$A762=""),"", IF(Input!D761="","Data is missing.",""))))</f>
        <v/>
      </c>
      <c r="F762" s="189" t="str">
        <f>IF(ISERROR(IF(AND(Input!$A761="",SUMPRODUCT(--(LEN(Input!$A762:'Input'!$A$1006)&gt;0))&lt;&gt;0),"Row is skipped.",IF(AND(Input!$A761="",Input!$A762=""),"", IF(Input!E761="","Data is missing.","")))),"",IF(AND(Input!$A761="",SUMPRODUCT(--(LEN(Input!$A762:'Input'!$A$1006)&gt;0))&lt;&gt;0),"Row is skipped.",IF(AND(Input!$A761="",Input!$A762=""),"", IF(Input!E761="","Data is missing.",""))))</f>
        <v/>
      </c>
      <c r="G762" s="189" t="str">
        <f>IF(ISERROR(IF(AND(Input!$A761="",SUMPRODUCT(--(LEN(Input!$A762:'Input'!$A$1006)&gt;0))&lt;&gt;0),"Row is skipped.",IF(AND(Input!$A761="",Input!$A762=""),"", IF(Input!F761="","Data is missing.","")))),"",IF(AND(Input!$A761="",SUMPRODUCT(--(LEN(Input!$A762:'Input'!$A$1006)&gt;0))&lt;&gt;0),"Row is skipped.",IF(AND(Input!$A761="",Input!$A762=""),"", IF(Input!F761="","Data is missing.",""))))</f>
        <v/>
      </c>
      <c r="H762" s="190" t="str">
        <f>IF(ISERROR(IF(AND(Input!$A761="",SUMPRODUCT(--(LEN(Input!$A762:'Input'!$A$1006)&gt;0))&lt;&gt;0),"Row is skipped.",IF(AND(Input!$A761="",Input!$A762=""),"", IF(Input!G761="","Data is missing.","")))),"",IF(AND(Input!$A761="",SUMPRODUCT(--(LEN(Input!$A762:'Input'!$A$1006)&gt;0))&lt;&gt;0),"Row is skipped.",IF(AND(Input!$A761="",Input!$A762=""),"", IF(Input!G761="","Data is missing.",""))))</f>
        <v/>
      </c>
      <c r="I762" s="156"/>
      <c r="J762" s="191" t="str">
        <f>IFERROR(VLOOKUP(VLOOKUP(Input!$D761,'Measure List'!$A:$AN,40,FALSE),UIR!$A$1:$Q$27,17,FALSE),"")</f>
        <v/>
      </c>
      <c r="K762" s="192" t="str">
        <f>IFERROR(VLOOKUP(Input!$D761,'Measure List'!$A:$AN,40,FALSE),"")</f>
        <v/>
      </c>
      <c r="L762" s="156"/>
      <c r="M762" s="193" t="str">
        <f>IF(B762="","",IF(AND(Input!H761="",IFERROR(VLOOKUP(K762,UIR!$A$2:$P$21,2,FALSE),"")&lt;&gt;""),"Data is Missing.",""))</f>
        <v/>
      </c>
      <c r="N762" s="194" t="str">
        <f>IF(B762="","",IF(AND(Input!I761="",IFERROR(VLOOKUP(K762,UIR!$A$2:$P$21,3,FALSE),"")&lt;&gt;""),"Data is Missing.",""))</f>
        <v/>
      </c>
      <c r="O762" s="194" t="str">
        <f>IF(B762="","",IF(AND(Input!J761="",IFERROR(VLOOKUP(K762,UIR!$A$2:$P$21,4,FALSE),"")&lt;&gt;""),"Data is Missing.",""))</f>
        <v/>
      </c>
      <c r="P762" s="194" t="str">
        <f>IF(B762="","",IF(AND(Input!K761="",IFERROR(VLOOKUP(K762,UIR!$A$2:$P$21,5,FALSE),"")&lt;&gt;""),"Data is Missing.",""))</f>
        <v/>
      </c>
      <c r="Q762" s="194" t="str">
        <f>IF(B762="","",IF(AND(Input!L761="",IFERROR(VLOOKUP(K762,UIR!$A$2:$P$21,6,FALSE),"")&lt;&gt;""),"Data is Missing.",""))</f>
        <v/>
      </c>
      <c r="R762" s="194" t="str">
        <f>IF(B762="","",IF(AND(Input!M761="",IFERROR(VLOOKUP(K762,UIR!$A$2:$P$21,7,FALSE),"")&lt;&gt;""),"Data is Missing.",""))</f>
        <v/>
      </c>
      <c r="S762" s="194" t="str">
        <f>IF(B762="","",IF(AND(Input!P761="",IFERROR(VLOOKUP(K762,UIR!$A$2:$P$21,8,FALSE),"")&lt;&gt;""),"Data is Missing.",""))</f>
        <v/>
      </c>
      <c r="T762" s="194" t="str">
        <f>IF(B762="","",IF(AND(Input!Q761="",IFERROR(VLOOKUP(K762,UIR!$A$2:$P$21,9,FALSE),"")&lt;&gt;""),"Data is Missing.",""))</f>
        <v/>
      </c>
      <c r="U762" s="194"/>
      <c r="V762" s="194" t="str">
        <f>IF(B762="","",IF(AND(Input!S761="",IFERROR(VLOOKUP(K762,UIR!$A$2:$P$21,11,FALSE),"")&lt;&gt;""),"Data is Missing.",""))</f>
        <v/>
      </c>
      <c r="W762" s="194" t="str">
        <f>IF(B762="","",IF(AND(Input!T761="",IFERROR(VLOOKUP(K762,UIR!$A$2:$P$21,12,FALSE),"")&lt;&gt;""),"Data is Missing.",""))</f>
        <v/>
      </c>
      <c r="X762" s="194" t="str">
        <f>IF(B762="","",IF(AND(Input!V761="",IFERROR(VLOOKUP(K762,UIR!$A$2:$P$21,13,FALSE),"")&lt;&gt;""),"Data is Missing.",""))</f>
        <v/>
      </c>
      <c r="Y762" s="194" t="str">
        <f>IF(B762="","",IF(AND(Input!W761="",IFERROR(VLOOKUP(K762,UIR!$A$2:$P$21,14,FALSE),"")&lt;&gt;""),"Data is Missing.",""))</f>
        <v/>
      </c>
      <c r="Z762" s="194" t="str">
        <f>IF(B762="","",IF(AND(Input!X761="",IFERROR(VLOOKUP(K762,UIR!$A$2:$P$21,15,FALSE),"")&lt;&gt;""),"Data is Missing.",""))</f>
        <v/>
      </c>
      <c r="AA762" s="195" t="str">
        <f>IF(B762="","",IF(AND(Input!Y761="",IFERROR(VLOOKUP(K762,UIR!$A$2:$P$21,16,FALSE),"")&lt;&gt;""),"Data is Missing.",""))</f>
        <v/>
      </c>
      <c r="AC762" s="202" t="str">
        <f>IF(ISERROR(IF(Input!D761="","",IF(ISERROR(VLOOKUP(Input!D761,'Measure List'!$A$2:$A$30000,1,0)),"Invalid RefNo",""))),"",IF(Input!D761="","",IF(ISERROR(VLOOKUP(Input!D761,'Measure List'!$A$2:$A$30000,1,0)),"Invalid RefNo","")))</f>
        <v/>
      </c>
      <c r="AD762" s="156"/>
      <c r="AE762" s="156"/>
      <c r="AF762" s="156"/>
      <c r="AG762" s="156"/>
      <c r="AH762" s="156"/>
      <c r="AI762" s="156"/>
      <c r="AJ762" s="156"/>
      <c r="AK762" s="156"/>
      <c r="AL762" s="203" t="str">
        <f>IF(COUNTIF(Dropdowns!$K$2:$K$7,Input!S761)&gt;0,"",IF(Input!S761="","","Invalid Type"))</f>
        <v/>
      </c>
      <c r="AN762" s="204" t="str">
        <f>IF(Input!C761="","",IF(ISNUMBER(VALUE(Input!C761)),"","Needs to be a number."))</f>
        <v/>
      </c>
      <c r="AO762" s="205" t="str">
        <f>IF(Input!E761="","",IF(ISNUMBER(VALUE(Input!E761)),"","Needs to be a number."))</f>
        <v/>
      </c>
      <c r="AP762" s="205" t="str">
        <f>IF(Input!N761="","",IF(ISNUMBER(VALUE(Input!N761)),"","Needs to be a number."))</f>
        <v/>
      </c>
      <c r="AQ762" s="205" t="str">
        <f>IF(Input!O761="","",IF(ISNUMBER(VALUE(Input!O761)),"","Needs to be a number."))</f>
        <v/>
      </c>
      <c r="AR762" s="205" t="str">
        <f>IF(Input!V761="","",IF(ISNUMBER(VALUE(Input!V761)),"","Needs to be a number."))</f>
        <v/>
      </c>
      <c r="AS762" s="205" t="str">
        <f>IF(Input!W761="","",IF(ISNUMBER(VALUE(Input!W761)),"","Needs to be a number."))</f>
        <v/>
      </c>
      <c r="AT762" s="205" t="str">
        <f>IF(Input!X761="","",IF(ISNUMBER(VALUE(Input!X761)),"","Needs to be a number."))</f>
        <v/>
      </c>
      <c r="AU762" s="206" t="str">
        <f>IF(Input!Y761="","",IF(ISNUMBER(VALUE(Input!Y761)),"","Needs to be a number."))</f>
        <v/>
      </c>
      <c r="AW762" s="259" t="str">
        <f>IF(OR(VALUE(Input!C761)&lt;0,VALUE(Input!C761)&gt;100), "Invalid EEI %","")</f>
        <v/>
      </c>
      <c r="AX762" s="207"/>
      <c r="AY762" s="278" t="str">
        <f>IF(Input!E761="","",IF(VALUE(Input!E761)=0,"Do not enter 0.",""))</f>
        <v/>
      </c>
    </row>
    <row r="763" spans="2:51" x14ac:dyDescent="0.3">
      <c r="B763" s="188" t="str">
        <f>Input!A762</f>
        <v/>
      </c>
      <c r="C763" s="189" t="str">
        <f>IF(ISERROR(IF(AND(Input!$A762="",SUMPRODUCT(--(LEN(Input!$A763:'Input'!$A$1006)&gt;0))&lt;&gt;0),"Row is skipped.",IF(AND(Input!$A762="",Input!$A763=""),"", IF(Input!B762="","Data is missing.","")))),"",IF(AND(Input!$A762="",SUMPRODUCT(--(LEN(Input!$A763:'Input'!$A$1006)&gt;0))&lt;&gt;0),"Row is skipped.",IF(AND(Input!$A762="",Input!$A763=""),"", IF(Input!B762="","Data is missing.",""))))</f>
        <v/>
      </c>
      <c r="D763" s="189" t="str">
        <f>IF(ISERROR(IF(AND(Input!$A762="",SUMPRODUCT(--(LEN(Input!$A763:'Input'!$A$1006)&gt;0))&lt;&gt;0),"Row is skipped.",IF(AND(Input!$A762="",Input!$A763=""),"", IF(Input!C762="","Data is missing.","")))),"",IF(AND(Input!$A762="",SUMPRODUCT(--(LEN(Input!$A763:'Input'!$A$1006)&gt;0))&lt;&gt;0),"Row is skipped.",IF(AND(Input!$A762="",Input!$A763=""),"", IF(Input!C762="","Data is missing.",""))))</f>
        <v/>
      </c>
      <c r="E763" s="189" t="str">
        <f>IF(ISERROR(IF(AND(Input!$A762="",SUMPRODUCT(--(LEN(Input!$A763:'Input'!$A$1006)&gt;0))&lt;&gt;0),"Row is skipped.",IF(AND(Input!$A762="",Input!$A763=""),"", IF(Input!D762="","Data is missing.","")))),"",IF(AND(Input!$A762="",SUMPRODUCT(--(LEN(Input!$A763:'Input'!$A$1006)&gt;0))&lt;&gt;0),"Row is skipped.",IF(AND(Input!$A762="",Input!$A763=""),"", IF(Input!D762="","Data is missing.",""))))</f>
        <v/>
      </c>
      <c r="F763" s="189" t="str">
        <f>IF(ISERROR(IF(AND(Input!$A762="",SUMPRODUCT(--(LEN(Input!$A763:'Input'!$A$1006)&gt;0))&lt;&gt;0),"Row is skipped.",IF(AND(Input!$A762="",Input!$A763=""),"", IF(Input!E762="","Data is missing.","")))),"",IF(AND(Input!$A762="",SUMPRODUCT(--(LEN(Input!$A763:'Input'!$A$1006)&gt;0))&lt;&gt;0),"Row is skipped.",IF(AND(Input!$A762="",Input!$A763=""),"", IF(Input!E762="","Data is missing.",""))))</f>
        <v/>
      </c>
      <c r="G763" s="189" t="str">
        <f>IF(ISERROR(IF(AND(Input!$A762="",SUMPRODUCT(--(LEN(Input!$A763:'Input'!$A$1006)&gt;0))&lt;&gt;0),"Row is skipped.",IF(AND(Input!$A762="",Input!$A763=""),"", IF(Input!F762="","Data is missing.","")))),"",IF(AND(Input!$A762="",SUMPRODUCT(--(LEN(Input!$A763:'Input'!$A$1006)&gt;0))&lt;&gt;0),"Row is skipped.",IF(AND(Input!$A762="",Input!$A763=""),"", IF(Input!F762="","Data is missing.",""))))</f>
        <v/>
      </c>
      <c r="H763" s="190" t="str">
        <f>IF(ISERROR(IF(AND(Input!$A762="",SUMPRODUCT(--(LEN(Input!$A763:'Input'!$A$1006)&gt;0))&lt;&gt;0),"Row is skipped.",IF(AND(Input!$A762="",Input!$A763=""),"", IF(Input!G762="","Data is missing.","")))),"",IF(AND(Input!$A762="",SUMPRODUCT(--(LEN(Input!$A763:'Input'!$A$1006)&gt;0))&lt;&gt;0),"Row is skipped.",IF(AND(Input!$A762="",Input!$A763=""),"", IF(Input!G762="","Data is missing.",""))))</f>
        <v/>
      </c>
      <c r="I763" s="156"/>
      <c r="J763" s="191" t="str">
        <f>IFERROR(VLOOKUP(VLOOKUP(Input!$D762,'Measure List'!$A:$AN,40,FALSE),UIR!$A$1:$Q$27,17,FALSE),"")</f>
        <v/>
      </c>
      <c r="K763" s="192" t="str">
        <f>IFERROR(VLOOKUP(Input!$D762,'Measure List'!$A:$AN,40,FALSE),"")</f>
        <v/>
      </c>
      <c r="L763" s="156"/>
      <c r="M763" s="193" t="str">
        <f>IF(B763="","",IF(AND(Input!H762="",IFERROR(VLOOKUP(K763,UIR!$A$2:$P$21,2,FALSE),"")&lt;&gt;""),"Data is Missing.",""))</f>
        <v/>
      </c>
      <c r="N763" s="194" t="str">
        <f>IF(B763="","",IF(AND(Input!I762="",IFERROR(VLOOKUP(K763,UIR!$A$2:$P$21,3,FALSE),"")&lt;&gt;""),"Data is Missing.",""))</f>
        <v/>
      </c>
      <c r="O763" s="194" t="str">
        <f>IF(B763="","",IF(AND(Input!J762="",IFERROR(VLOOKUP(K763,UIR!$A$2:$P$21,4,FALSE),"")&lt;&gt;""),"Data is Missing.",""))</f>
        <v/>
      </c>
      <c r="P763" s="194" t="str">
        <f>IF(B763="","",IF(AND(Input!K762="",IFERROR(VLOOKUP(K763,UIR!$A$2:$P$21,5,FALSE),"")&lt;&gt;""),"Data is Missing.",""))</f>
        <v/>
      </c>
      <c r="Q763" s="194" t="str">
        <f>IF(B763="","",IF(AND(Input!L762="",IFERROR(VLOOKUP(K763,UIR!$A$2:$P$21,6,FALSE),"")&lt;&gt;""),"Data is Missing.",""))</f>
        <v/>
      </c>
      <c r="R763" s="194" t="str">
        <f>IF(B763="","",IF(AND(Input!M762="",IFERROR(VLOOKUP(K763,UIR!$A$2:$P$21,7,FALSE),"")&lt;&gt;""),"Data is Missing.",""))</f>
        <v/>
      </c>
      <c r="S763" s="194" t="str">
        <f>IF(B763="","",IF(AND(Input!P762="",IFERROR(VLOOKUP(K763,UIR!$A$2:$P$21,8,FALSE),"")&lt;&gt;""),"Data is Missing.",""))</f>
        <v/>
      </c>
      <c r="T763" s="194" t="str">
        <f>IF(B763="","",IF(AND(Input!Q762="",IFERROR(VLOOKUP(K763,UIR!$A$2:$P$21,9,FALSE),"")&lt;&gt;""),"Data is Missing.",""))</f>
        <v/>
      </c>
      <c r="U763" s="194"/>
      <c r="V763" s="194" t="str">
        <f>IF(B763="","",IF(AND(Input!S762="",IFERROR(VLOOKUP(K763,UIR!$A$2:$P$21,11,FALSE),"")&lt;&gt;""),"Data is Missing.",""))</f>
        <v/>
      </c>
      <c r="W763" s="194" t="str">
        <f>IF(B763="","",IF(AND(Input!T762="",IFERROR(VLOOKUP(K763,UIR!$A$2:$P$21,12,FALSE),"")&lt;&gt;""),"Data is Missing.",""))</f>
        <v/>
      </c>
      <c r="X763" s="194" t="str">
        <f>IF(B763="","",IF(AND(Input!V762="",IFERROR(VLOOKUP(K763,UIR!$A$2:$P$21,13,FALSE),"")&lt;&gt;""),"Data is Missing.",""))</f>
        <v/>
      </c>
      <c r="Y763" s="194" t="str">
        <f>IF(B763="","",IF(AND(Input!W762="",IFERROR(VLOOKUP(K763,UIR!$A$2:$P$21,14,FALSE),"")&lt;&gt;""),"Data is Missing.",""))</f>
        <v/>
      </c>
      <c r="Z763" s="194" t="str">
        <f>IF(B763="","",IF(AND(Input!X762="",IFERROR(VLOOKUP(K763,UIR!$A$2:$P$21,15,FALSE),"")&lt;&gt;""),"Data is Missing.",""))</f>
        <v/>
      </c>
      <c r="AA763" s="195" t="str">
        <f>IF(B763="","",IF(AND(Input!Y762="",IFERROR(VLOOKUP(K763,UIR!$A$2:$P$21,16,FALSE),"")&lt;&gt;""),"Data is Missing.",""))</f>
        <v/>
      </c>
      <c r="AC763" s="202" t="str">
        <f>IF(ISERROR(IF(Input!D762="","",IF(ISERROR(VLOOKUP(Input!D762,'Measure List'!$A$2:$A$30000,1,0)),"Invalid RefNo",""))),"",IF(Input!D762="","",IF(ISERROR(VLOOKUP(Input!D762,'Measure List'!$A$2:$A$30000,1,0)),"Invalid RefNo","")))</f>
        <v/>
      </c>
      <c r="AD763" s="156"/>
      <c r="AE763" s="156"/>
      <c r="AF763" s="156"/>
      <c r="AG763" s="156"/>
      <c r="AH763" s="156"/>
      <c r="AI763" s="156"/>
      <c r="AJ763" s="156"/>
      <c r="AK763" s="156"/>
      <c r="AL763" s="203" t="str">
        <f>IF(COUNTIF(Dropdowns!$K$2:$K$7,Input!S762)&gt;0,"",IF(Input!S762="","","Invalid Type"))</f>
        <v/>
      </c>
      <c r="AN763" s="204" t="str">
        <f>IF(Input!C762="","",IF(ISNUMBER(VALUE(Input!C762)),"","Needs to be a number."))</f>
        <v/>
      </c>
      <c r="AO763" s="205" t="str">
        <f>IF(Input!E762="","",IF(ISNUMBER(VALUE(Input!E762)),"","Needs to be a number."))</f>
        <v/>
      </c>
      <c r="AP763" s="205" t="str">
        <f>IF(Input!N762="","",IF(ISNUMBER(VALUE(Input!N762)),"","Needs to be a number."))</f>
        <v/>
      </c>
      <c r="AQ763" s="205" t="str">
        <f>IF(Input!O762="","",IF(ISNUMBER(VALUE(Input!O762)),"","Needs to be a number."))</f>
        <v/>
      </c>
      <c r="AR763" s="205" t="str">
        <f>IF(Input!V762="","",IF(ISNUMBER(VALUE(Input!V762)),"","Needs to be a number."))</f>
        <v/>
      </c>
      <c r="AS763" s="205" t="str">
        <f>IF(Input!W762="","",IF(ISNUMBER(VALUE(Input!W762)),"","Needs to be a number."))</f>
        <v/>
      </c>
      <c r="AT763" s="205" t="str">
        <f>IF(Input!X762="","",IF(ISNUMBER(VALUE(Input!X762)),"","Needs to be a number."))</f>
        <v/>
      </c>
      <c r="AU763" s="206" t="str">
        <f>IF(Input!Y762="","",IF(ISNUMBER(VALUE(Input!Y762)),"","Needs to be a number."))</f>
        <v/>
      </c>
      <c r="AW763" s="259" t="str">
        <f>IF(OR(VALUE(Input!C762)&lt;0,VALUE(Input!C762)&gt;100), "Invalid EEI %","")</f>
        <v/>
      </c>
      <c r="AX763" s="207"/>
      <c r="AY763" s="278" t="str">
        <f>IF(Input!E762="","",IF(VALUE(Input!E762)=0,"Do not enter 0.",""))</f>
        <v/>
      </c>
    </row>
    <row r="764" spans="2:51" x14ac:dyDescent="0.3">
      <c r="B764" s="188" t="str">
        <f>Input!A763</f>
        <v/>
      </c>
      <c r="C764" s="189" t="str">
        <f>IF(ISERROR(IF(AND(Input!$A763="",SUMPRODUCT(--(LEN(Input!$A764:'Input'!$A$1006)&gt;0))&lt;&gt;0),"Row is skipped.",IF(AND(Input!$A763="",Input!$A764=""),"", IF(Input!B763="","Data is missing.","")))),"",IF(AND(Input!$A763="",SUMPRODUCT(--(LEN(Input!$A764:'Input'!$A$1006)&gt;0))&lt;&gt;0),"Row is skipped.",IF(AND(Input!$A763="",Input!$A764=""),"", IF(Input!B763="","Data is missing.",""))))</f>
        <v/>
      </c>
      <c r="D764" s="189" t="str">
        <f>IF(ISERROR(IF(AND(Input!$A763="",SUMPRODUCT(--(LEN(Input!$A764:'Input'!$A$1006)&gt;0))&lt;&gt;0),"Row is skipped.",IF(AND(Input!$A763="",Input!$A764=""),"", IF(Input!C763="","Data is missing.","")))),"",IF(AND(Input!$A763="",SUMPRODUCT(--(LEN(Input!$A764:'Input'!$A$1006)&gt;0))&lt;&gt;0),"Row is skipped.",IF(AND(Input!$A763="",Input!$A764=""),"", IF(Input!C763="","Data is missing.",""))))</f>
        <v/>
      </c>
      <c r="E764" s="189" t="str">
        <f>IF(ISERROR(IF(AND(Input!$A763="",SUMPRODUCT(--(LEN(Input!$A764:'Input'!$A$1006)&gt;0))&lt;&gt;0),"Row is skipped.",IF(AND(Input!$A763="",Input!$A764=""),"", IF(Input!D763="","Data is missing.","")))),"",IF(AND(Input!$A763="",SUMPRODUCT(--(LEN(Input!$A764:'Input'!$A$1006)&gt;0))&lt;&gt;0),"Row is skipped.",IF(AND(Input!$A763="",Input!$A764=""),"", IF(Input!D763="","Data is missing.",""))))</f>
        <v/>
      </c>
      <c r="F764" s="189" t="str">
        <f>IF(ISERROR(IF(AND(Input!$A763="",SUMPRODUCT(--(LEN(Input!$A764:'Input'!$A$1006)&gt;0))&lt;&gt;0),"Row is skipped.",IF(AND(Input!$A763="",Input!$A764=""),"", IF(Input!E763="","Data is missing.","")))),"",IF(AND(Input!$A763="",SUMPRODUCT(--(LEN(Input!$A764:'Input'!$A$1006)&gt;0))&lt;&gt;0),"Row is skipped.",IF(AND(Input!$A763="",Input!$A764=""),"", IF(Input!E763="","Data is missing.",""))))</f>
        <v/>
      </c>
      <c r="G764" s="189" t="str">
        <f>IF(ISERROR(IF(AND(Input!$A763="",SUMPRODUCT(--(LEN(Input!$A764:'Input'!$A$1006)&gt;0))&lt;&gt;0),"Row is skipped.",IF(AND(Input!$A763="",Input!$A764=""),"", IF(Input!F763="","Data is missing.","")))),"",IF(AND(Input!$A763="",SUMPRODUCT(--(LEN(Input!$A764:'Input'!$A$1006)&gt;0))&lt;&gt;0),"Row is skipped.",IF(AND(Input!$A763="",Input!$A764=""),"", IF(Input!F763="","Data is missing.",""))))</f>
        <v/>
      </c>
      <c r="H764" s="190" t="str">
        <f>IF(ISERROR(IF(AND(Input!$A763="",SUMPRODUCT(--(LEN(Input!$A764:'Input'!$A$1006)&gt;0))&lt;&gt;0),"Row is skipped.",IF(AND(Input!$A763="",Input!$A764=""),"", IF(Input!G763="","Data is missing.","")))),"",IF(AND(Input!$A763="",SUMPRODUCT(--(LEN(Input!$A764:'Input'!$A$1006)&gt;0))&lt;&gt;0),"Row is skipped.",IF(AND(Input!$A763="",Input!$A764=""),"", IF(Input!G763="","Data is missing.",""))))</f>
        <v/>
      </c>
      <c r="I764" s="156"/>
      <c r="J764" s="191" t="str">
        <f>IFERROR(VLOOKUP(VLOOKUP(Input!$D763,'Measure List'!$A:$AN,40,FALSE),UIR!$A$1:$Q$27,17,FALSE),"")</f>
        <v/>
      </c>
      <c r="K764" s="192" t="str">
        <f>IFERROR(VLOOKUP(Input!$D763,'Measure List'!$A:$AN,40,FALSE),"")</f>
        <v/>
      </c>
      <c r="L764" s="156"/>
      <c r="M764" s="193" t="str">
        <f>IF(B764="","",IF(AND(Input!H763="",IFERROR(VLOOKUP(K764,UIR!$A$2:$P$21,2,FALSE),"")&lt;&gt;""),"Data is Missing.",""))</f>
        <v/>
      </c>
      <c r="N764" s="194" t="str">
        <f>IF(B764="","",IF(AND(Input!I763="",IFERROR(VLOOKUP(K764,UIR!$A$2:$P$21,3,FALSE),"")&lt;&gt;""),"Data is Missing.",""))</f>
        <v/>
      </c>
      <c r="O764" s="194" t="str">
        <f>IF(B764="","",IF(AND(Input!J763="",IFERROR(VLOOKUP(K764,UIR!$A$2:$P$21,4,FALSE),"")&lt;&gt;""),"Data is Missing.",""))</f>
        <v/>
      </c>
      <c r="P764" s="194" t="str">
        <f>IF(B764="","",IF(AND(Input!K763="",IFERROR(VLOOKUP(K764,UIR!$A$2:$P$21,5,FALSE),"")&lt;&gt;""),"Data is Missing.",""))</f>
        <v/>
      </c>
      <c r="Q764" s="194" t="str">
        <f>IF(B764="","",IF(AND(Input!L763="",IFERROR(VLOOKUP(K764,UIR!$A$2:$P$21,6,FALSE),"")&lt;&gt;""),"Data is Missing.",""))</f>
        <v/>
      </c>
      <c r="R764" s="194" t="str">
        <f>IF(B764="","",IF(AND(Input!M763="",IFERROR(VLOOKUP(K764,UIR!$A$2:$P$21,7,FALSE),"")&lt;&gt;""),"Data is Missing.",""))</f>
        <v/>
      </c>
      <c r="S764" s="194" t="str">
        <f>IF(B764="","",IF(AND(Input!P763="",IFERROR(VLOOKUP(K764,UIR!$A$2:$P$21,8,FALSE),"")&lt;&gt;""),"Data is Missing.",""))</f>
        <v/>
      </c>
      <c r="T764" s="194" t="str">
        <f>IF(B764="","",IF(AND(Input!Q763="",IFERROR(VLOOKUP(K764,UIR!$A$2:$P$21,9,FALSE),"")&lt;&gt;""),"Data is Missing.",""))</f>
        <v/>
      </c>
      <c r="U764" s="194"/>
      <c r="V764" s="194" t="str">
        <f>IF(B764="","",IF(AND(Input!S763="",IFERROR(VLOOKUP(K764,UIR!$A$2:$P$21,11,FALSE),"")&lt;&gt;""),"Data is Missing.",""))</f>
        <v/>
      </c>
      <c r="W764" s="194" t="str">
        <f>IF(B764="","",IF(AND(Input!T763="",IFERROR(VLOOKUP(K764,UIR!$A$2:$P$21,12,FALSE),"")&lt;&gt;""),"Data is Missing.",""))</f>
        <v/>
      </c>
      <c r="X764" s="194" t="str">
        <f>IF(B764="","",IF(AND(Input!V763="",IFERROR(VLOOKUP(K764,UIR!$A$2:$P$21,13,FALSE),"")&lt;&gt;""),"Data is Missing.",""))</f>
        <v/>
      </c>
      <c r="Y764" s="194" t="str">
        <f>IF(B764="","",IF(AND(Input!W763="",IFERROR(VLOOKUP(K764,UIR!$A$2:$P$21,14,FALSE),"")&lt;&gt;""),"Data is Missing.",""))</f>
        <v/>
      </c>
      <c r="Z764" s="194" t="str">
        <f>IF(B764="","",IF(AND(Input!X763="",IFERROR(VLOOKUP(K764,UIR!$A$2:$P$21,15,FALSE),"")&lt;&gt;""),"Data is Missing.",""))</f>
        <v/>
      </c>
      <c r="AA764" s="195" t="str">
        <f>IF(B764="","",IF(AND(Input!Y763="",IFERROR(VLOOKUP(K764,UIR!$A$2:$P$21,16,FALSE),"")&lt;&gt;""),"Data is Missing.",""))</f>
        <v/>
      </c>
      <c r="AC764" s="202" t="str">
        <f>IF(ISERROR(IF(Input!D763="","",IF(ISERROR(VLOOKUP(Input!D763,'Measure List'!$A$2:$A$30000,1,0)),"Invalid RefNo",""))),"",IF(Input!D763="","",IF(ISERROR(VLOOKUP(Input!D763,'Measure List'!$A$2:$A$30000,1,0)),"Invalid RefNo","")))</f>
        <v/>
      </c>
      <c r="AD764" s="156"/>
      <c r="AE764" s="156"/>
      <c r="AF764" s="156"/>
      <c r="AG764" s="156"/>
      <c r="AH764" s="156"/>
      <c r="AI764" s="156"/>
      <c r="AJ764" s="156"/>
      <c r="AK764" s="156"/>
      <c r="AL764" s="203" t="str">
        <f>IF(COUNTIF(Dropdowns!$K$2:$K$7,Input!S763)&gt;0,"",IF(Input!S763="","","Invalid Type"))</f>
        <v/>
      </c>
      <c r="AN764" s="204" t="str">
        <f>IF(Input!C763="","",IF(ISNUMBER(VALUE(Input!C763)),"","Needs to be a number."))</f>
        <v/>
      </c>
      <c r="AO764" s="205" t="str">
        <f>IF(Input!E763="","",IF(ISNUMBER(VALUE(Input!E763)),"","Needs to be a number."))</f>
        <v/>
      </c>
      <c r="AP764" s="205" t="str">
        <f>IF(Input!N763="","",IF(ISNUMBER(VALUE(Input!N763)),"","Needs to be a number."))</f>
        <v/>
      </c>
      <c r="AQ764" s="205" t="str">
        <f>IF(Input!O763="","",IF(ISNUMBER(VALUE(Input!O763)),"","Needs to be a number."))</f>
        <v/>
      </c>
      <c r="AR764" s="205" t="str">
        <f>IF(Input!V763="","",IF(ISNUMBER(VALUE(Input!V763)),"","Needs to be a number."))</f>
        <v/>
      </c>
      <c r="AS764" s="205" t="str">
        <f>IF(Input!W763="","",IF(ISNUMBER(VALUE(Input!W763)),"","Needs to be a number."))</f>
        <v/>
      </c>
      <c r="AT764" s="205" t="str">
        <f>IF(Input!X763="","",IF(ISNUMBER(VALUE(Input!X763)),"","Needs to be a number."))</f>
        <v/>
      </c>
      <c r="AU764" s="206" t="str">
        <f>IF(Input!Y763="","",IF(ISNUMBER(VALUE(Input!Y763)),"","Needs to be a number."))</f>
        <v/>
      </c>
      <c r="AW764" s="259" t="str">
        <f>IF(OR(VALUE(Input!C763)&lt;0,VALUE(Input!C763)&gt;100), "Invalid EEI %","")</f>
        <v/>
      </c>
      <c r="AX764" s="207"/>
      <c r="AY764" s="278" t="str">
        <f>IF(Input!E763="","",IF(VALUE(Input!E763)=0,"Do not enter 0.",""))</f>
        <v/>
      </c>
    </row>
    <row r="765" spans="2:51" x14ac:dyDescent="0.3">
      <c r="B765" s="188" t="str">
        <f>Input!A764</f>
        <v/>
      </c>
      <c r="C765" s="189" t="str">
        <f>IF(ISERROR(IF(AND(Input!$A764="",SUMPRODUCT(--(LEN(Input!$A765:'Input'!$A$1006)&gt;0))&lt;&gt;0),"Row is skipped.",IF(AND(Input!$A764="",Input!$A765=""),"", IF(Input!B764="","Data is missing.","")))),"",IF(AND(Input!$A764="",SUMPRODUCT(--(LEN(Input!$A765:'Input'!$A$1006)&gt;0))&lt;&gt;0),"Row is skipped.",IF(AND(Input!$A764="",Input!$A765=""),"", IF(Input!B764="","Data is missing.",""))))</f>
        <v/>
      </c>
      <c r="D765" s="189" t="str">
        <f>IF(ISERROR(IF(AND(Input!$A764="",SUMPRODUCT(--(LEN(Input!$A765:'Input'!$A$1006)&gt;0))&lt;&gt;0),"Row is skipped.",IF(AND(Input!$A764="",Input!$A765=""),"", IF(Input!C764="","Data is missing.","")))),"",IF(AND(Input!$A764="",SUMPRODUCT(--(LEN(Input!$A765:'Input'!$A$1006)&gt;0))&lt;&gt;0),"Row is skipped.",IF(AND(Input!$A764="",Input!$A765=""),"", IF(Input!C764="","Data is missing.",""))))</f>
        <v/>
      </c>
      <c r="E765" s="189" t="str">
        <f>IF(ISERROR(IF(AND(Input!$A764="",SUMPRODUCT(--(LEN(Input!$A765:'Input'!$A$1006)&gt;0))&lt;&gt;0),"Row is skipped.",IF(AND(Input!$A764="",Input!$A765=""),"", IF(Input!D764="","Data is missing.","")))),"",IF(AND(Input!$A764="",SUMPRODUCT(--(LEN(Input!$A765:'Input'!$A$1006)&gt;0))&lt;&gt;0),"Row is skipped.",IF(AND(Input!$A764="",Input!$A765=""),"", IF(Input!D764="","Data is missing.",""))))</f>
        <v/>
      </c>
      <c r="F765" s="189" t="str">
        <f>IF(ISERROR(IF(AND(Input!$A764="",SUMPRODUCT(--(LEN(Input!$A765:'Input'!$A$1006)&gt;0))&lt;&gt;0),"Row is skipped.",IF(AND(Input!$A764="",Input!$A765=""),"", IF(Input!E764="","Data is missing.","")))),"",IF(AND(Input!$A764="",SUMPRODUCT(--(LEN(Input!$A765:'Input'!$A$1006)&gt;0))&lt;&gt;0),"Row is skipped.",IF(AND(Input!$A764="",Input!$A765=""),"", IF(Input!E764="","Data is missing.",""))))</f>
        <v/>
      </c>
      <c r="G765" s="189" t="str">
        <f>IF(ISERROR(IF(AND(Input!$A764="",SUMPRODUCT(--(LEN(Input!$A765:'Input'!$A$1006)&gt;0))&lt;&gt;0),"Row is skipped.",IF(AND(Input!$A764="",Input!$A765=""),"", IF(Input!F764="","Data is missing.","")))),"",IF(AND(Input!$A764="",SUMPRODUCT(--(LEN(Input!$A765:'Input'!$A$1006)&gt;0))&lt;&gt;0),"Row is skipped.",IF(AND(Input!$A764="",Input!$A765=""),"", IF(Input!F764="","Data is missing.",""))))</f>
        <v/>
      </c>
      <c r="H765" s="190" t="str">
        <f>IF(ISERROR(IF(AND(Input!$A764="",SUMPRODUCT(--(LEN(Input!$A765:'Input'!$A$1006)&gt;0))&lt;&gt;0),"Row is skipped.",IF(AND(Input!$A764="",Input!$A765=""),"", IF(Input!G764="","Data is missing.","")))),"",IF(AND(Input!$A764="",SUMPRODUCT(--(LEN(Input!$A765:'Input'!$A$1006)&gt;0))&lt;&gt;0),"Row is skipped.",IF(AND(Input!$A764="",Input!$A765=""),"", IF(Input!G764="","Data is missing.",""))))</f>
        <v/>
      </c>
      <c r="I765" s="156"/>
      <c r="J765" s="191" t="str">
        <f>IFERROR(VLOOKUP(VLOOKUP(Input!$D764,'Measure List'!$A:$AN,40,FALSE),UIR!$A$1:$Q$27,17,FALSE),"")</f>
        <v/>
      </c>
      <c r="K765" s="192" t="str">
        <f>IFERROR(VLOOKUP(Input!$D764,'Measure List'!$A:$AN,40,FALSE),"")</f>
        <v/>
      </c>
      <c r="L765" s="156"/>
      <c r="M765" s="193" t="str">
        <f>IF(B765="","",IF(AND(Input!H764="",IFERROR(VLOOKUP(K765,UIR!$A$2:$P$21,2,FALSE),"")&lt;&gt;""),"Data is Missing.",""))</f>
        <v/>
      </c>
      <c r="N765" s="194" t="str">
        <f>IF(B765="","",IF(AND(Input!I764="",IFERROR(VLOOKUP(K765,UIR!$A$2:$P$21,3,FALSE),"")&lt;&gt;""),"Data is Missing.",""))</f>
        <v/>
      </c>
      <c r="O765" s="194" t="str">
        <f>IF(B765="","",IF(AND(Input!J764="",IFERROR(VLOOKUP(K765,UIR!$A$2:$P$21,4,FALSE),"")&lt;&gt;""),"Data is Missing.",""))</f>
        <v/>
      </c>
      <c r="P765" s="194" t="str">
        <f>IF(B765="","",IF(AND(Input!K764="",IFERROR(VLOOKUP(K765,UIR!$A$2:$P$21,5,FALSE),"")&lt;&gt;""),"Data is Missing.",""))</f>
        <v/>
      </c>
      <c r="Q765" s="194" t="str">
        <f>IF(B765="","",IF(AND(Input!L764="",IFERROR(VLOOKUP(K765,UIR!$A$2:$P$21,6,FALSE),"")&lt;&gt;""),"Data is Missing.",""))</f>
        <v/>
      </c>
      <c r="R765" s="194" t="str">
        <f>IF(B765="","",IF(AND(Input!M764="",IFERROR(VLOOKUP(K765,UIR!$A$2:$P$21,7,FALSE),"")&lt;&gt;""),"Data is Missing.",""))</f>
        <v/>
      </c>
      <c r="S765" s="194" t="str">
        <f>IF(B765="","",IF(AND(Input!P764="",IFERROR(VLOOKUP(K765,UIR!$A$2:$P$21,8,FALSE),"")&lt;&gt;""),"Data is Missing.",""))</f>
        <v/>
      </c>
      <c r="T765" s="194" t="str">
        <f>IF(B765="","",IF(AND(Input!Q764="",IFERROR(VLOOKUP(K765,UIR!$A$2:$P$21,9,FALSE),"")&lt;&gt;""),"Data is Missing.",""))</f>
        <v/>
      </c>
      <c r="U765" s="194"/>
      <c r="V765" s="194" t="str">
        <f>IF(B765="","",IF(AND(Input!S764="",IFERROR(VLOOKUP(K765,UIR!$A$2:$P$21,11,FALSE),"")&lt;&gt;""),"Data is Missing.",""))</f>
        <v/>
      </c>
      <c r="W765" s="194" t="str">
        <f>IF(B765="","",IF(AND(Input!T764="",IFERROR(VLOOKUP(K765,UIR!$A$2:$P$21,12,FALSE),"")&lt;&gt;""),"Data is Missing.",""))</f>
        <v/>
      </c>
      <c r="X765" s="194" t="str">
        <f>IF(B765="","",IF(AND(Input!V764="",IFERROR(VLOOKUP(K765,UIR!$A$2:$P$21,13,FALSE),"")&lt;&gt;""),"Data is Missing.",""))</f>
        <v/>
      </c>
      <c r="Y765" s="194" t="str">
        <f>IF(B765="","",IF(AND(Input!W764="",IFERROR(VLOOKUP(K765,UIR!$A$2:$P$21,14,FALSE),"")&lt;&gt;""),"Data is Missing.",""))</f>
        <v/>
      </c>
      <c r="Z765" s="194" t="str">
        <f>IF(B765="","",IF(AND(Input!X764="",IFERROR(VLOOKUP(K765,UIR!$A$2:$P$21,15,FALSE),"")&lt;&gt;""),"Data is Missing.",""))</f>
        <v/>
      </c>
      <c r="AA765" s="195" t="str">
        <f>IF(B765="","",IF(AND(Input!Y764="",IFERROR(VLOOKUP(K765,UIR!$A$2:$P$21,16,FALSE),"")&lt;&gt;""),"Data is Missing.",""))</f>
        <v/>
      </c>
      <c r="AC765" s="202" t="str">
        <f>IF(ISERROR(IF(Input!D764="","",IF(ISERROR(VLOOKUP(Input!D764,'Measure List'!$A$2:$A$30000,1,0)),"Invalid RefNo",""))),"",IF(Input!D764="","",IF(ISERROR(VLOOKUP(Input!D764,'Measure List'!$A$2:$A$30000,1,0)),"Invalid RefNo","")))</f>
        <v/>
      </c>
      <c r="AD765" s="156"/>
      <c r="AE765" s="156"/>
      <c r="AF765" s="156"/>
      <c r="AG765" s="156"/>
      <c r="AH765" s="156"/>
      <c r="AI765" s="156"/>
      <c r="AJ765" s="156"/>
      <c r="AK765" s="156"/>
      <c r="AL765" s="203" t="str">
        <f>IF(COUNTIF(Dropdowns!$K$2:$K$7,Input!S764)&gt;0,"",IF(Input!S764="","","Invalid Type"))</f>
        <v/>
      </c>
      <c r="AN765" s="204" t="str">
        <f>IF(Input!C764="","",IF(ISNUMBER(VALUE(Input!C764)),"","Needs to be a number."))</f>
        <v/>
      </c>
      <c r="AO765" s="205" t="str">
        <f>IF(Input!E764="","",IF(ISNUMBER(VALUE(Input!E764)),"","Needs to be a number."))</f>
        <v/>
      </c>
      <c r="AP765" s="205" t="str">
        <f>IF(Input!N764="","",IF(ISNUMBER(VALUE(Input!N764)),"","Needs to be a number."))</f>
        <v/>
      </c>
      <c r="AQ765" s="205" t="str">
        <f>IF(Input!O764="","",IF(ISNUMBER(VALUE(Input!O764)),"","Needs to be a number."))</f>
        <v/>
      </c>
      <c r="AR765" s="205" t="str">
        <f>IF(Input!V764="","",IF(ISNUMBER(VALUE(Input!V764)),"","Needs to be a number."))</f>
        <v/>
      </c>
      <c r="AS765" s="205" t="str">
        <f>IF(Input!W764="","",IF(ISNUMBER(VALUE(Input!W764)),"","Needs to be a number."))</f>
        <v/>
      </c>
      <c r="AT765" s="205" t="str">
        <f>IF(Input!X764="","",IF(ISNUMBER(VALUE(Input!X764)),"","Needs to be a number."))</f>
        <v/>
      </c>
      <c r="AU765" s="206" t="str">
        <f>IF(Input!Y764="","",IF(ISNUMBER(VALUE(Input!Y764)),"","Needs to be a number."))</f>
        <v/>
      </c>
      <c r="AW765" s="259" t="str">
        <f>IF(OR(VALUE(Input!C764)&lt;0,VALUE(Input!C764)&gt;100), "Invalid EEI %","")</f>
        <v/>
      </c>
      <c r="AX765" s="207"/>
      <c r="AY765" s="278" t="str">
        <f>IF(Input!E764="","",IF(VALUE(Input!E764)=0,"Do not enter 0.",""))</f>
        <v/>
      </c>
    </row>
    <row r="766" spans="2:51" x14ac:dyDescent="0.3">
      <c r="B766" s="188" t="str">
        <f>Input!A765</f>
        <v/>
      </c>
      <c r="C766" s="189" t="str">
        <f>IF(ISERROR(IF(AND(Input!$A765="",SUMPRODUCT(--(LEN(Input!$A766:'Input'!$A$1006)&gt;0))&lt;&gt;0),"Row is skipped.",IF(AND(Input!$A765="",Input!$A766=""),"", IF(Input!B765="","Data is missing.","")))),"",IF(AND(Input!$A765="",SUMPRODUCT(--(LEN(Input!$A766:'Input'!$A$1006)&gt;0))&lt;&gt;0),"Row is skipped.",IF(AND(Input!$A765="",Input!$A766=""),"", IF(Input!B765="","Data is missing.",""))))</f>
        <v/>
      </c>
      <c r="D766" s="189" t="str">
        <f>IF(ISERROR(IF(AND(Input!$A765="",SUMPRODUCT(--(LEN(Input!$A766:'Input'!$A$1006)&gt;0))&lt;&gt;0),"Row is skipped.",IF(AND(Input!$A765="",Input!$A766=""),"", IF(Input!C765="","Data is missing.","")))),"",IF(AND(Input!$A765="",SUMPRODUCT(--(LEN(Input!$A766:'Input'!$A$1006)&gt;0))&lt;&gt;0),"Row is skipped.",IF(AND(Input!$A765="",Input!$A766=""),"", IF(Input!C765="","Data is missing.",""))))</f>
        <v/>
      </c>
      <c r="E766" s="189" t="str">
        <f>IF(ISERROR(IF(AND(Input!$A765="",SUMPRODUCT(--(LEN(Input!$A766:'Input'!$A$1006)&gt;0))&lt;&gt;0),"Row is skipped.",IF(AND(Input!$A765="",Input!$A766=""),"", IF(Input!D765="","Data is missing.","")))),"",IF(AND(Input!$A765="",SUMPRODUCT(--(LEN(Input!$A766:'Input'!$A$1006)&gt;0))&lt;&gt;0),"Row is skipped.",IF(AND(Input!$A765="",Input!$A766=""),"", IF(Input!D765="","Data is missing.",""))))</f>
        <v/>
      </c>
      <c r="F766" s="189" t="str">
        <f>IF(ISERROR(IF(AND(Input!$A765="",SUMPRODUCT(--(LEN(Input!$A766:'Input'!$A$1006)&gt;0))&lt;&gt;0),"Row is skipped.",IF(AND(Input!$A765="",Input!$A766=""),"", IF(Input!E765="","Data is missing.","")))),"",IF(AND(Input!$A765="",SUMPRODUCT(--(LEN(Input!$A766:'Input'!$A$1006)&gt;0))&lt;&gt;0),"Row is skipped.",IF(AND(Input!$A765="",Input!$A766=""),"", IF(Input!E765="","Data is missing.",""))))</f>
        <v/>
      </c>
      <c r="G766" s="189" t="str">
        <f>IF(ISERROR(IF(AND(Input!$A765="",SUMPRODUCT(--(LEN(Input!$A766:'Input'!$A$1006)&gt;0))&lt;&gt;0),"Row is skipped.",IF(AND(Input!$A765="",Input!$A766=""),"", IF(Input!F765="","Data is missing.","")))),"",IF(AND(Input!$A765="",SUMPRODUCT(--(LEN(Input!$A766:'Input'!$A$1006)&gt;0))&lt;&gt;0),"Row is skipped.",IF(AND(Input!$A765="",Input!$A766=""),"", IF(Input!F765="","Data is missing.",""))))</f>
        <v/>
      </c>
      <c r="H766" s="190" t="str">
        <f>IF(ISERROR(IF(AND(Input!$A765="",SUMPRODUCT(--(LEN(Input!$A766:'Input'!$A$1006)&gt;0))&lt;&gt;0),"Row is skipped.",IF(AND(Input!$A765="",Input!$A766=""),"", IF(Input!G765="","Data is missing.","")))),"",IF(AND(Input!$A765="",SUMPRODUCT(--(LEN(Input!$A766:'Input'!$A$1006)&gt;0))&lt;&gt;0),"Row is skipped.",IF(AND(Input!$A765="",Input!$A766=""),"", IF(Input!G765="","Data is missing.",""))))</f>
        <v/>
      </c>
      <c r="I766" s="156"/>
      <c r="J766" s="191" t="str">
        <f>IFERROR(VLOOKUP(VLOOKUP(Input!$D765,'Measure List'!$A:$AN,40,FALSE),UIR!$A$1:$Q$27,17,FALSE),"")</f>
        <v/>
      </c>
      <c r="K766" s="192" t="str">
        <f>IFERROR(VLOOKUP(Input!$D765,'Measure List'!$A:$AN,40,FALSE),"")</f>
        <v/>
      </c>
      <c r="L766" s="156"/>
      <c r="M766" s="193" t="str">
        <f>IF(B766="","",IF(AND(Input!H765="",IFERROR(VLOOKUP(K766,UIR!$A$2:$P$21,2,FALSE),"")&lt;&gt;""),"Data is Missing.",""))</f>
        <v/>
      </c>
      <c r="N766" s="194" t="str">
        <f>IF(B766="","",IF(AND(Input!I765="",IFERROR(VLOOKUP(K766,UIR!$A$2:$P$21,3,FALSE),"")&lt;&gt;""),"Data is Missing.",""))</f>
        <v/>
      </c>
      <c r="O766" s="194" t="str">
        <f>IF(B766="","",IF(AND(Input!J765="",IFERROR(VLOOKUP(K766,UIR!$A$2:$P$21,4,FALSE),"")&lt;&gt;""),"Data is Missing.",""))</f>
        <v/>
      </c>
      <c r="P766" s="194" t="str">
        <f>IF(B766="","",IF(AND(Input!K765="",IFERROR(VLOOKUP(K766,UIR!$A$2:$P$21,5,FALSE),"")&lt;&gt;""),"Data is Missing.",""))</f>
        <v/>
      </c>
      <c r="Q766" s="194" t="str">
        <f>IF(B766="","",IF(AND(Input!L765="",IFERROR(VLOOKUP(K766,UIR!$A$2:$P$21,6,FALSE),"")&lt;&gt;""),"Data is Missing.",""))</f>
        <v/>
      </c>
      <c r="R766" s="194" t="str">
        <f>IF(B766="","",IF(AND(Input!M765="",IFERROR(VLOOKUP(K766,UIR!$A$2:$P$21,7,FALSE),"")&lt;&gt;""),"Data is Missing.",""))</f>
        <v/>
      </c>
      <c r="S766" s="194" t="str">
        <f>IF(B766="","",IF(AND(Input!P765="",IFERROR(VLOOKUP(K766,UIR!$A$2:$P$21,8,FALSE),"")&lt;&gt;""),"Data is Missing.",""))</f>
        <v/>
      </c>
      <c r="T766" s="194" t="str">
        <f>IF(B766="","",IF(AND(Input!Q765="",IFERROR(VLOOKUP(K766,UIR!$A$2:$P$21,9,FALSE),"")&lt;&gt;""),"Data is Missing.",""))</f>
        <v/>
      </c>
      <c r="U766" s="194"/>
      <c r="V766" s="194" t="str">
        <f>IF(B766="","",IF(AND(Input!S765="",IFERROR(VLOOKUP(K766,UIR!$A$2:$P$21,11,FALSE),"")&lt;&gt;""),"Data is Missing.",""))</f>
        <v/>
      </c>
      <c r="W766" s="194" t="str">
        <f>IF(B766="","",IF(AND(Input!T765="",IFERROR(VLOOKUP(K766,UIR!$A$2:$P$21,12,FALSE),"")&lt;&gt;""),"Data is Missing.",""))</f>
        <v/>
      </c>
      <c r="X766" s="194" t="str">
        <f>IF(B766="","",IF(AND(Input!V765="",IFERROR(VLOOKUP(K766,UIR!$A$2:$P$21,13,FALSE),"")&lt;&gt;""),"Data is Missing.",""))</f>
        <v/>
      </c>
      <c r="Y766" s="194" t="str">
        <f>IF(B766="","",IF(AND(Input!W765="",IFERROR(VLOOKUP(K766,UIR!$A$2:$P$21,14,FALSE),"")&lt;&gt;""),"Data is Missing.",""))</f>
        <v/>
      </c>
      <c r="Z766" s="194" t="str">
        <f>IF(B766="","",IF(AND(Input!X765="",IFERROR(VLOOKUP(K766,UIR!$A$2:$P$21,15,FALSE),"")&lt;&gt;""),"Data is Missing.",""))</f>
        <v/>
      </c>
      <c r="AA766" s="195" t="str">
        <f>IF(B766="","",IF(AND(Input!Y765="",IFERROR(VLOOKUP(K766,UIR!$A$2:$P$21,16,FALSE),"")&lt;&gt;""),"Data is Missing.",""))</f>
        <v/>
      </c>
      <c r="AC766" s="202" t="str">
        <f>IF(ISERROR(IF(Input!D765="","",IF(ISERROR(VLOOKUP(Input!D765,'Measure List'!$A$2:$A$30000,1,0)),"Invalid RefNo",""))),"",IF(Input!D765="","",IF(ISERROR(VLOOKUP(Input!D765,'Measure List'!$A$2:$A$30000,1,0)),"Invalid RefNo","")))</f>
        <v/>
      </c>
      <c r="AD766" s="156"/>
      <c r="AE766" s="156"/>
      <c r="AF766" s="156"/>
      <c r="AG766" s="156"/>
      <c r="AH766" s="156"/>
      <c r="AI766" s="156"/>
      <c r="AJ766" s="156"/>
      <c r="AK766" s="156"/>
      <c r="AL766" s="203" t="str">
        <f>IF(COUNTIF(Dropdowns!$K$2:$K$7,Input!S765)&gt;0,"",IF(Input!S765="","","Invalid Type"))</f>
        <v/>
      </c>
      <c r="AN766" s="204" t="str">
        <f>IF(Input!C765="","",IF(ISNUMBER(VALUE(Input!C765)),"","Needs to be a number."))</f>
        <v/>
      </c>
      <c r="AO766" s="205" t="str">
        <f>IF(Input!E765="","",IF(ISNUMBER(VALUE(Input!E765)),"","Needs to be a number."))</f>
        <v/>
      </c>
      <c r="AP766" s="205" t="str">
        <f>IF(Input!N765="","",IF(ISNUMBER(VALUE(Input!N765)),"","Needs to be a number."))</f>
        <v/>
      </c>
      <c r="AQ766" s="205" t="str">
        <f>IF(Input!O765="","",IF(ISNUMBER(VALUE(Input!O765)),"","Needs to be a number."))</f>
        <v/>
      </c>
      <c r="AR766" s="205" t="str">
        <f>IF(Input!V765="","",IF(ISNUMBER(VALUE(Input!V765)),"","Needs to be a number."))</f>
        <v/>
      </c>
      <c r="AS766" s="205" t="str">
        <f>IF(Input!W765="","",IF(ISNUMBER(VALUE(Input!W765)),"","Needs to be a number."))</f>
        <v/>
      </c>
      <c r="AT766" s="205" t="str">
        <f>IF(Input!X765="","",IF(ISNUMBER(VALUE(Input!X765)),"","Needs to be a number."))</f>
        <v/>
      </c>
      <c r="AU766" s="206" t="str">
        <f>IF(Input!Y765="","",IF(ISNUMBER(VALUE(Input!Y765)),"","Needs to be a number."))</f>
        <v/>
      </c>
      <c r="AW766" s="259" t="str">
        <f>IF(OR(VALUE(Input!C765)&lt;0,VALUE(Input!C765)&gt;100), "Invalid EEI %","")</f>
        <v/>
      </c>
      <c r="AX766" s="207"/>
      <c r="AY766" s="278" t="str">
        <f>IF(Input!E765="","",IF(VALUE(Input!E765)=0,"Do not enter 0.",""))</f>
        <v/>
      </c>
    </row>
    <row r="767" spans="2:51" x14ac:dyDescent="0.3">
      <c r="B767" s="188" t="str">
        <f>Input!A766</f>
        <v/>
      </c>
      <c r="C767" s="189" t="str">
        <f>IF(ISERROR(IF(AND(Input!$A766="",SUMPRODUCT(--(LEN(Input!$A767:'Input'!$A$1006)&gt;0))&lt;&gt;0),"Row is skipped.",IF(AND(Input!$A766="",Input!$A767=""),"", IF(Input!B766="","Data is missing.","")))),"",IF(AND(Input!$A766="",SUMPRODUCT(--(LEN(Input!$A767:'Input'!$A$1006)&gt;0))&lt;&gt;0),"Row is skipped.",IF(AND(Input!$A766="",Input!$A767=""),"", IF(Input!B766="","Data is missing.",""))))</f>
        <v/>
      </c>
      <c r="D767" s="189" t="str">
        <f>IF(ISERROR(IF(AND(Input!$A766="",SUMPRODUCT(--(LEN(Input!$A767:'Input'!$A$1006)&gt;0))&lt;&gt;0),"Row is skipped.",IF(AND(Input!$A766="",Input!$A767=""),"", IF(Input!C766="","Data is missing.","")))),"",IF(AND(Input!$A766="",SUMPRODUCT(--(LEN(Input!$A767:'Input'!$A$1006)&gt;0))&lt;&gt;0),"Row is skipped.",IF(AND(Input!$A766="",Input!$A767=""),"", IF(Input!C766="","Data is missing.",""))))</f>
        <v/>
      </c>
      <c r="E767" s="189" t="str">
        <f>IF(ISERROR(IF(AND(Input!$A766="",SUMPRODUCT(--(LEN(Input!$A767:'Input'!$A$1006)&gt;0))&lt;&gt;0),"Row is skipped.",IF(AND(Input!$A766="",Input!$A767=""),"", IF(Input!D766="","Data is missing.","")))),"",IF(AND(Input!$A766="",SUMPRODUCT(--(LEN(Input!$A767:'Input'!$A$1006)&gt;0))&lt;&gt;0),"Row is skipped.",IF(AND(Input!$A766="",Input!$A767=""),"", IF(Input!D766="","Data is missing.",""))))</f>
        <v/>
      </c>
      <c r="F767" s="189" t="str">
        <f>IF(ISERROR(IF(AND(Input!$A766="",SUMPRODUCT(--(LEN(Input!$A767:'Input'!$A$1006)&gt;0))&lt;&gt;0),"Row is skipped.",IF(AND(Input!$A766="",Input!$A767=""),"", IF(Input!E766="","Data is missing.","")))),"",IF(AND(Input!$A766="",SUMPRODUCT(--(LEN(Input!$A767:'Input'!$A$1006)&gt;0))&lt;&gt;0),"Row is skipped.",IF(AND(Input!$A766="",Input!$A767=""),"", IF(Input!E766="","Data is missing.",""))))</f>
        <v/>
      </c>
      <c r="G767" s="189" t="str">
        <f>IF(ISERROR(IF(AND(Input!$A766="",SUMPRODUCT(--(LEN(Input!$A767:'Input'!$A$1006)&gt;0))&lt;&gt;0),"Row is skipped.",IF(AND(Input!$A766="",Input!$A767=""),"", IF(Input!F766="","Data is missing.","")))),"",IF(AND(Input!$A766="",SUMPRODUCT(--(LEN(Input!$A767:'Input'!$A$1006)&gt;0))&lt;&gt;0),"Row is skipped.",IF(AND(Input!$A766="",Input!$A767=""),"", IF(Input!F766="","Data is missing.",""))))</f>
        <v/>
      </c>
      <c r="H767" s="190" t="str">
        <f>IF(ISERROR(IF(AND(Input!$A766="",SUMPRODUCT(--(LEN(Input!$A767:'Input'!$A$1006)&gt;0))&lt;&gt;0),"Row is skipped.",IF(AND(Input!$A766="",Input!$A767=""),"", IF(Input!G766="","Data is missing.","")))),"",IF(AND(Input!$A766="",SUMPRODUCT(--(LEN(Input!$A767:'Input'!$A$1006)&gt;0))&lt;&gt;0),"Row is skipped.",IF(AND(Input!$A766="",Input!$A767=""),"", IF(Input!G766="","Data is missing.",""))))</f>
        <v/>
      </c>
      <c r="I767" s="156"/>
      <c r="J767" s="191" t="str">
        <f>IFERROR(VLOOKUP(VLOOKUP(Input!$D766,'Measure List'!$A:$AN,40,FALSE),UIR!$A$1:$Q$27,17,FALSE),"")</f>
        <v/>
      </c>
      <c r="K767" s="192" t="str">
        <f>IFERROR(VLOOKUP(Input!$D766,'Measure List'!$A:$AN,40,FALSE),"")</f>
        <v/>
      </c>
      <c r="L767" s="156"/>
      <c r="M767" s="193" t="str">
        <f>IF(B767="","",IF(AND(Input!H766="",IFERROR(VLOOKUP(K767,UIR!$A$2:$P$21,2,FALSE),"")&lt;&gt;""),"Data is Missing.",""))</f>
        <v/>
      </c>
      <c r="N767" s="194" t="str">
        <f>IF(B767="","",IF(AND(Input!I766="",IFERROR(VLOOKUP(K767,UIR!$A$2:$P$21,3,FALSE),"")&lt;&gt;""),"Data is Missing.",""))</f>
        <v/>
      </c>
      <c r="O767" s="194" t="str">
        <f>IF(B767="","",IF(AND(Input!J766="",IFERROR(VLOOKUP(K767,UIR!$A$2:$P$21,4,FALSE),"")&lt;&gt;""),"Data is Missing.",""))</f>
        <v/>
      </c>
      <c r="P767" s="194" t="str">
        <f>IF(B767="","",IF(AND(Input!K766="",IFERROR(VLOOKUP(K767,UIR!$A$2:$P$21,5,FALSE),"")&lt;&gt;""),"Data is Missing.",""))</f>
        <v/>
      </c>
      <c r="Q767" s="194" t="str">
        <f>IF(B767="","",IF(AND(Input!L766="",IFERROR(VLOOKUP(K767,UIR!$A$2:$P$21,6,FALSE),"")&lt;&gt;""),"Data is Missing.",""))</f>
        <v/>
      </c>
      <c r="R767" s="194" t="str">
        <f>IF(B767="","",IF(AND(Input!M766="",IFERROR(VLOOKUP(K767,UIR!$A$2:$P$21,7,FALSE),"")&lt;&gt;""),"Data is Missing.",""))</f>
        <v/>
      </c>
      <c r="S767" s="194" t="str">
        <f>IF(B767="","",IF(AND(Input!P766="",IFERROR(VLOOKUP(K767,UIR!$A$2:$P$21,8,FALSE),"")&lt;&gt;""),"Data is Missing.",""))</f>
        <v/>
      </c>
      <c r="T767" s="194" t="str">
        <f>IF(B767="","",IF(AND(Input!Q766="",IFERROR(VLOOKUP(K767,UIR!$A$2:$P$21,9,FALSE),"")&lt;&gt;""),"Data is Missing.",""))</f>
        <v/>
      </c>
      <c r="U767" s="194"/>
      <c r="V767" s="194" t="str">
        <f>IF(B767="","",IF(AND(Input!S766="",IFERROR(VLOOKUP(K767,UIR!$A$2:$P$21,11,FALSE),"")&lt;&gt;""),"Data is Missing.",""))</f>
        <v/>
      </c>
      <c r="W767" s="194" t="str">
        <f>IF(B767="","",IF(AND(Input!T766="",IFERROR(VLOOKUP(K767,UIR!$A$2:$P$21,12,FALSE),"")&lt;&gt;""),"Data is Missing.",""))</f>
        <v/>
      </c>
      <c r="X767" s="194" t="str">
        <f>IF(B767="","",IF(AND(Input!V766="",IFERROR(VLOOKUP(K767,UIR!$A$2:$P$21,13,FALSE),"")&lt;&gt;""),"Data is Missing.",""))</f>
        <v/>
      </c>
      <c r="Y767" s="194" t="str">
        <f>IF(B767="","",IF(AND(Input!W766="",IFERROR(VLOOKUP(K767,UIR!$A$2:$P$21,14,FALSE),"")&lt;&gt;""),"Data is Missing.",""))</f>
        <v/>
      </c>
      <c r="Z767" s="194" t="str">
        <f>IF(B767="","",IF(AND(Input!X766="",IFERROR(VLOOKUP(K767,UIR!$A$2:$P$21,15,FALSE),"")&lt;&gt;""),"Data is Missing.",""))</f>
        <v/>
      </c>
      <c r="AA767" s="195" t="str">
        <f>IF(B767="","",IF(AND(Input!Y766="",IFERROR(VLOOKUP(K767,UIR!$A$2:$P$21,16,FALSE),"")&lt;&gt;""),"Data is Missing.",""))</f>
        <v/>
      </c>
      <c r="AC767" s="202" t="str">
        <f>IF(ISERROR(IF(Input!D766="","",IF(ISERROR(VLOOKUP(Input!D766,'Measure List'!$A$2:$A$30000,1,0)),"Invalid RefNo",""))),"",IF(Input!D766="","",IF(ISERROR(VLOOKUP(Input!D766,'Measure List'!$A$2:$A$30000,1,0)),"Invalid RefNo","")))</f>
        <v/>
      </c>
      <c r="AD767" s="156"/>
      <c r="AE767" s="156"/>
      <c r="AF767" s="156"/>
      <c r="AG767" s="156"/>
      <c r="AH767" s="156"/>
      <c r="AI767" s="156"/>
      <c r="AJ767" s="156"/>
      <c r="AK767" s="156"/>
      <c r="AL767" s="203" t="str">
        <f>IF(COUNTIF(Dropdowns!$K$2:$K$7,Input!S766)&gt;0,"",IF(Input!S766="","","Invalid Type"))</f>
        <v/>
      </c>
      <c r="AN767" s="204" t="str">
        <f>IF(Input!C766="","",IF(ISNUMBER(VALUE(Input!C766)),"","Needs to be a number."))</f>
        <v/>
      </c>
      <c r="AO767" s="205" t="str">
        <f>IF(Input!E766="","",IF(ISNUMBER(VALUE(Input!E766)),"","Needs to be a number."))</f>
        <v/>
      </c>
      <c r="AP767" s="205" t="str">
        <f>IF(Input!N766="","",IF(ISNUMBER(VALUE(Input!N766)),"","Needs to be a number."))</f>
        <v/>
      </c>
      <c r="AQ767" s="205" t="str">
        <f>IF(Input!O766="","",IF(ISNUMBER(VALUE(Input!O766)),"","Needs to be a number."))</f>
        <v/>
      </c>
      <c r="AR767" s="205" t="str">
        <f>IF(Input!V766="","",IF(ISNUMBER(VALUE(Input!V766)),"","Needs to be a number."))</f>
        <v/>
      </c>
      <c r="AS767" s="205" t="str">
        <f>IF(Input!W766="","",IF(ISNUMBER(VALUE(Input!W766)),"","Needs to be a number."))</f>
        <v/>
      </c>
      <c r="AT767" s="205" t="str">
        <f>IF(Input!X766="","",IF(ISNUMBER(VALUE(Input!X766)),"","Needs to be a number."))</f>
        <v/>
      </c>
      <c r="AU767" s="206" t="str">
        <f>IF(Input!Y766="","",IF(ISNUMBER(VALUE(Input!Y766)),"","Needs to be a number."))</f>
        <v/>
      </c>
      <c r="AW767" s="259" t="str">
        <f>IF(OR(VALUE(Input!C766)&lt;0,VALUE(Input!C766)&gt;100), "Invalid EEI %","")</f>
        <v/>
      </c>
      <c r="AX767" s="207"/>
      <c r="AY767" s="278" t="str">
        <f>IF(Input!E766="","",IF(VALUE(Input!E766)=0,"Do not enter 0.",""))</f>
        <v/>
      </c>
    </row>
    <row r="768" spans="2:51" x14ac:dyDescent="0.3">
      <c r="B768" s="188" t="str">
        <f>Input!A767</f>
        <v/>
      </c>
      <c r="C768" s="189" t="str">
        <f>IF(ISERROR(IF(AND(Input!$A767="",SUMPRODUCT(--(LEN(Input!$A768:'Input'!$A$1006)&gt;0))&lt;&gt;0),"Row is skipped.",IF(AND(Input!$A767="",Input!$A768=""),"", IF(Input!B767="","Data is missing.","")))),"",IF(AND(Input!$A767="",SUMPRODUCT(--(LEN(Input!$A768:'Input'!$A$1006)&gt;0))&lt;&gt;0),"Row is skipped.",IF(AND(Input!$A767="",Input!$A768=""),"", IF(Input!B767="","Data is missing.",""))))</f>
        <v/>
      </c>
      <c r="D768" s="189" t="str">
        <f>IF(ISERROR(IF(AND(Input!$A767="",SUMPRODUCT(--(LEN(Input!$A768:'Input'!$A$1006)&gt;0))&lt;&gt;0),"Row is skipped.",IF(AND(Input!$A767="",Input!$A768=""),"", IF(Input!C767="","Data is missing.","")))),"",IF(AND(Input!$A767="",SUMPRODUCT(--(LEN(Input!$A768:'Input'!$A$1006)&gt;0))&lt;&gt;0),"Row is skipped.",IF(AND(Input!$A767="",Input!$A768=""),"", IF(Input!C767="","Data is missing.",""))))</f>
        <v/>
      </c>
      <c r="E768" s="189" t="str">
        <f>IF(ISERROR(IF(AND(Input!$A767="",SUMPRODUCT(--(LEN(Input!$A768:'Input'!$A$1006)&gt;0))&lt;&gt;0),"Row is skipped.",IF(AND(Input!$A767="",Input!$A768=""),"", IF(Input!D767="","Data is missing.","")))),"",IF(AND(Input!$A767="",SUMPRODUCT(--(LEN(Input!$A768:'Input'!$A$1006)&gt;0))&lt;&gt;0),"Row is skipped.",IF(AND(Input!$A767="",Input!$A768=""),"", IF(Input!D767="","Data is missing.",""))))</f>
        <v/>
      </c>
      <c r="F768" s="189" t="str">
        <f>IF(ISERROR(IF(AND(Input!$A767="",SUMPRODUCT(--(LEN(Input!$A768:'Input'!$A$1006)&gt;0))&lt;&gt;0),"Row is skipped.",IF(AND(Input!$A767="",Input!$A768=""),"", IF(Input!E767="","Data is missing.","")))),"",IF(AND(Input!$A767="",SUMPRODUCT(--(LEN(Input!$A768:'Input'!$A$1006)&gt;0))&lt;&gt;0),"Row is skipped.",IF(AND(Input!$A767="",Input!$A768=""),"", IF(Input!E767="","Data is missing.",""))))</f>
        <v/>
      </c>
      <c r="G768" s="189" t="str">
        <f>IF(ISERROR(IF(AND(Input!$A767="",SUMPRODUCT(--(LEN(Input!$A768:'Input'!$A$1006)&gt;0))&lt;&gt;0),"Row is skipped.",IF(AND(Input!$A767="",Input!$A768=""),"", IF(Input!F767="","Data is missing.","")))),"",IF(AND(Input!$A767="",SUMPRODUCT(--(LEN(Input!$A768:'Input'!$A$1006)&gt;0))&lt;&gt;0),"Row is skipped.",IF(AND(Input!$A767="",Input!$A768=""),"", IF(Input!F767="","Data is missing.",""))))</f>
        <v/>
      </c>
      <c r="H768" s="190" t="str">
        <f>IF(ISERROR(IF(AND(Input!$A767="",SUMPRODUCT(--(LEN(Input!$A768:'Input'!$A$1006)&gt;0))&lt;&gt;0),"Row is skipped.",IF(AND(Input!$A767="",Input!$A768=""),"", IF(Input!G767="","Data is missing.","")))),"",IF(AND(Input!$A767="",SUMPRODUCT(--(LEN(Input!$A768:'Input'!$A$1006)&gt;0))&lt;&gt;0),"Row is skipped.",IF(AND(Input!$A767="",Input!$A768=""),"", IF(Input!G767="","Data is missing.",""))))</f>
        <v/>
      </c>
      <c r="I768" s="156"/>
      <c r="J768" s="191" t="str">
        <f>IFERROR(VLOOKUP(VLOOKUP(Input!$D767,'Measure List'!$A:$AN,40,FALSE),UIR!$A$1:$Q$27,17,FALSE),"")</f>
        <v/>
      </c>
      <c r="K768" s="192" t="str">
        <f>IFERROR(VLOOKUP(Input!$D767,'Measure List'!$A:$AN,40,FALSE),"")</f>
        <v/>
      </c>
      <c r="L768" s="156"/>
      <c r="M768" s="193" t="str">
        <f>IF(B768="","",IF(AND(Input!H767="",IFERROR(VLOOKUP(K768,UIR!$A$2:$P$21,2,FALSE),"")&lt;&gt;""),"Data is Missing.",""))</f>
        <v/>
      </c>
      <c r="N768" s="194" t="str">
        <f>IF(B768="","",IF(AND(Input!I767="",IFERROR(VLOOKUP(K768,UIR!$A$2:$P$21,3,FALSE),"")&lt;&gt;""),"Data is Missing.",""))</f>
        <v/>
      </c>
      <c r="O768" s="194" t="str">
        <f>IF(B768="","",IF(AND(Input!J767="",IFERROR(VLOOKUP(K768,UIR!$A$2:$P$21,4,FALSE),"")&lt;&gt;""),"Data is Missing.",""))</f>
        <v/>
      </c>
      <c r="P768" s="194" t="str">
        <f>IF(B768="","",IF(AND(Input!K767="",IFERROR(VLOOKUP(K768,UIR!$A$2:$P$21,5,FALSE),"")&lt;&gt;""),"Data is Missing.",""))</f>
        <v/>
      </c>
      <c r="Q768" s="194" t="str">
        <f>IF(B768="","",IF(AND(Input!L767="",IFERROR(VLOOKUP(K768,UIR!$A$2:$P$21,6,FALSE),"")&lt;&gt;""),"Data is Missing.",""))</f>
        <v/>
      </c>
      <c r="R768" s="194" t="str">
        <f>IF(B768="","",IF(AND(Input!M767="",IFERROR(VLOOKUP(K768,UIR!$A$2:$P$21,7,FALSE),"")&lt;&gt;""),"Data is Missing.",""))</f>
        <v/>
      </c>
      <c r="S768" s="194" t="str">
        <f>IF(B768="","",IF(AND(Input!P767="",IFERROR(VLOOKUP(K768,UIR!$A$2:$P$21,8,FALSE),"")&lt;&gt;""),"Data is Missing.",""))</f>
        <v/>
      </c>
      <c r="T768" s="194" t="str">
        <f>IF(B768="","",IF(AND(Input!Q767="",IFERROR(VLOOKUP(K768,UIR!$A$2:$P$21,9,FALSE),"")&lt;&gt;""),"Data is Missing.",""))</f>
        <v/>
      </c>
      <c r="U768" s="194"/>
      <c r="V768" s="194" t="str">
        <f>IF(B768="","",IF(AND(Input!S767="",IFERROR(VLOOKUP(K768,UIR!$A$2:$P$21,11,FALSE),"")&lt;&gt;""),"Data is Missing.",""))</f>
        <v/>
      </c>
      <c r="W768" s="194" t="str">
        <f>IF(B768="","",IF(AND(Input!T767="",IFERROR(VLOOKUP(K768,UIR!$A$2:$P$21,12,FALSE),"")&lt;&gt;""),"Data is Missing.",""))</f>
        <v/>
      </c>
      <c r="X768" s="194" t="str">
        <f>IF(B768="","",IF(AND(Input!V767="",IFERROR(VLOOKUP(K768,UIR!$A$2:$P$21,13,FALSE),"")&lt;&gt;""),"Data is Missing.",""))</f>
        <v/>
      </c>
      <c r="Y768" s="194" t="str">
        <f>IF(B768="","",IF(AND(Input!W767="",IFERROR(VLOOKUP(K768,UIR!$A$2:$P$21,14,FALSE),"")&lt;&gt;""),"Data is Missing.",""))</f>
        <v/>
      </c>
      <c r="Z768" s="194" t="str">
        <f>IF(B768="","",IF(AND(Input!X767="",IFERROR(VLOOKUP(K768,UIR!$A$2:$P$21,15,FALSE),"")&lt;&gt;""),"Data is Missing.",""))</f>
        <v/>
      </c>
      <c r="AA768" s="195" t="str">
        <f>IF(B768="","",IF(AND(Input!Y767="",IFERROR(VLOOKUP(K768,UIR!$A$2:$P$21,16,FALSE),"")&lt;&gt;""),"Data is Missing.",""))</f>
        <v/>
      </c>
      <c r="AC768" s="202" t="str">
        <f>IF(ISERROR(IF(Input!D767="","",IF(ISERROR(VLOOKUP(Input!D767,'Measure List'!$A$2:$A$30000,1,0)),"Invalid RefNo",""))),"",IF(Input!D767="","",IF(ISERROR(VLOOKUP(Input!D767,'Measure List'!$A$2:$A$30000,1,0)),"Invalid RefNo","")))</f>
        <v/>
      </c>
      <c r="AD768" s="156"/>
      <c r="AE768" s="156"/>
      <c r="AF768" s="156"/>
      <c r="AG768" s="156"/>
      <c r="AH768" s="156"/>
      <c r="AI768" s="156"/>
      <c r="AJ768" s="156"/>
      <c r="AK768" s="156"/>
      <c r="AL768" s="203" t="str">
        <f>IF(COUNTIF(Dropdowns!$K$2:$K$7,Input!S767)&gt;0,"",IF(Input!S767="","","Invalid Type"))</f>
        <v/>
      </c>
      <c r="AN768" s="204" t="str">
        <f>IF(Input!C767="","",IF(ISNUMBER(VALUE(Input!C767)),"","Needs to be a number."))</f>
        <v/>
      </c>
      <c r="AO768" s="205" t="str">
        <f>IF(Input!E767="","",IF(ISNUMBER(VALUE(Input!E767)),"","Needs to be a number."))</f>
        <v/>
      </c>
      <c r="AP768" s="205" t="str">
        <f>IF(Input!N767="","",IF(ISNUMBER(VALUE(Input!N767)),"","Needs to be a number."))</f>
        <v/>
      </c>
      <c r="AQ768" s="205" t="str">
        <f>IF(Input!O767="","",IF(ISNUMBER(VALUE(Input!O767)),"","Needs to be a number."))</f>
        <v/>
      </c>
      <c r="AR768" s="205" t="str">
        <f>IF(Input!V767="","",IF(ISNUMBER(VALUE(Input!V767)),"","Needs to be a number."))</f>
        <v/>
      </c>
      <c r="AS768" s="205" t="str">
        <f>IF(Input!W767="","",IF(ISNUMBER(VALUE(Input!W767)),"","Needs to be a number."))</f>
        <v/>
      </c>
      <c r="AT768" s="205" t="str">
        <f>IF(Input!X767="","",IF(ISNUMBER(VALUE(Input!X767)),"","Needs to be a number."))</f>
        <v/>
      </c>
      <c r="AU768" s="206" t="str">
        <f>IF(Input!Y767="","",IF(ISNUMBER(VALUE(Input!Y767)),"","Needs to be a number."))</f>
        <v/>
      </c>
      <c r="AW768" s="259" t="str">
        <f>IF(OR(VALUE(Input!C767)&lt;0,VALUE(Input!C767)&gt;100), "Invalid EEI %","")</f>
        <v/>
      </c>
      <c r="AX768" s="207"/>
      <c r="AY768" s="278" t="str">
        <f>IF(Input!E767="","",IF(VALUE(Input!E767)=0,"Do not enter 0.",""))</f>
        <v/>
      </c>
    </row>
    <row r="769" spans="2:51" x14ac:dyDescent="0.3">
      <c r="B769" s="188" t="str">
        <f>Input!A768</f>
        <v/>
      </c>
      <c r="C769" s="189" t="str">
        <f>IF(ISERROR(IF(AND(Input!$A768="",SUMPRODUCT(--(LEN(Input!$A769:'Input'!$A$1006)&gt;0))&lt;&gt;0),"Row is skipped.",IF(AND(Input!$A768="",Input!$A769=""),"", IF(Input!B768="","Data is missing.","")))),"",IF(AND(Input!$A768="",SUMPRODUCT(--(LEN(Input!$A769:'Input'!$A$1006)&gt;0))&lt;&gt;0),"Row is skipped.",IF(AND(Input!$A768="",Input!$A769=""),"", IF(Input!B768="","Data is missing.",""))))</f>
        <v/>
      </c>
      <c r="D769" s="189" t="str">
        <f>IF(ISERROR(IF(AND(Input!$A768="",SUMPRODUCT(--(LEN(Input!$A769:'Input'!$A$1006)&gt;0))&lt;&gt;0),"Row is skipped.",IF(AND(Input!$A768="",Input!$A769=""),"", IF(Input!C768="","Data is missing.","")))),"",IF(AND(Input!$A768="",SUMPRODUCT(--(LEN(Input!$A769:'Input'!$A$1006)&gt;0))&lt;&gt;0),"Row is skipped.",IF(AND(Input!$A768="",Input!$A769=""),"", IF(Input!C768="","Data is missing.",""))))</f>
        <v/>
      </c>
      <c r="E769" s="189" t="str">
        <f>IF(ISERROR(IF(AND(Input!$A768="",SUMPRODUCT(--(LEN(Input!$A769:'Input'!$A$1006)&gt;0))&lt;&gt;0),"Row is skipped.",IF(AND(Input!$A768="",Input!$A769=""),"", IF(Input!D768="","Data is missing.","")))),"",IF(AND(Input!$A768="",SUMPRODUCT(--(LEN(Input!$A769:'Input'!$A$1006)&gt;0))&lt;&gt;0),"Row is skipped.",IF(AND(Input!$A768="",Input!$A769=""),"", IF(Input!D768="","Data is missing.",""))))</f>
        <v/>
      </c>
      <c r="F769" s="189" t="str">
        <f>IF(ISERROR(IF(AND(Input!$A768="",SUMPRODUCT(--(LEN(Input!$A769:'Input'!$A$1006)&gt;0))&lt;&gt;0),"Row is skipped.",IF(AND(Input!$A768="",Input!$A769=""),"", IF(Input!E768="","Data is missing.","")))),"",IF(AND(Input!$A768="",SUMPRODUCT(--(LEN(Input!$A769:'Input'!$A$1006)&gt;0))&lt;&gt;0),"Row is skipped.",IF(AND(Input!$A768="",Input!$A769=""),"", IF(Input!E768="","Data is missing.",""))))</f>
        <v/>
      </c>
      <c r="G769" s="189" t="str">
        <f>IF(ISERROR(IF(AND(Input!$A768="",SUMPRODUCT(--(LEN(Input!$A769:'Input'!$A$1006)&gt;0))&lt;&gt;0),"Row is skipped.",IF(AND(Input!$A768="",Input!$A769=""),"", IF(Input!F768="","Data is missing.","")))),"",IF(AND(Input!$A768="",SUMPRODUCT(--(LEN(Input!$A769:'Input'!$A$1006)&gt;0))&lt;&gt;0),"Row is skipped.",IF(AND(Input!$A768="",Input!$A769=""),"", IF(Input!F768="","Data is missing.",""))))</f>
        <v/>
      </c>
      <c r="H769" s="190" t="str">
        <f>IF(ISERROR(IF(AND(Input!$A768="",SUMPRODUCT(--(LEN(Input!$A769:'Input'!$A$1006)&gt;0))&lt;&gt;0),"Row is skipped.",IF(AND(Input!$A768="",Input!$A769=""),"", IF(Input!G768="","Data is missing.","")))),"",IF(AND(Input!$A768="",SUMPRODUCT(--(LEN(Input!$A769:'Input'!$A$1006)&gt;0))&lt;&gt;0),"Row is skipped.",IF(AND(Input!$A768="",Input!$A769=""),"", IF(Input!G768="","Data is missing.",""))))</f>
        <v/>
      </c>
      <c r="I769" s="156"/>
      <c r="J769" s="191" t="str">
        <f>IFERROR(VLOOKUP(VLOOKUP(Input!$D768,'Measure List'!$A:$AN,40,FALSE),UIR!$A$1:$Q$27,17,FALSE),"")</f>
        <v/>
      </c>
      <c r="K769" s="192" t="str">
        <f>IFERROR(VLOOKUP(Input!$D768,'Measure List'!$A:$AN,40,FALSE),"")</f>
        <v/>
      </c>
      <c r="L769" s="156"/>
      <c r="M769" s="193" t="str">
        <f>IF(B769="","",IF(AND(Input!H768="",IFERROR(VLOOKUP(K769,UIR!$A$2:$P$21,2,FALSE),"")&lt;&gt;""),"Data is Missing.",""))</f>
        <v/>
      </c>
      <c r="N769" s="194" t="str">
        <f>IF(B769="","",IF(AND(Input!I768="",IFERROR(VLOOKUP(K769,UIR!$A$2:$P$21,3,FALSE),"")&lt;&gt;""),"Data is Missing.",""))</f>
        <v/>
      </c>
      <c r="O769" s="194" t="str">
        <f>IF(B769="","",IF(AND(Input!J768="",IFERROR(VLOOKUP(K769,UIR!$A$2:$P$21,4,FALSE),"")&lt;&gt;""),"Data is Missing.",""))</f>
        <v/>
      </c>
      <c r="P769" s="194" t="str">
        <f>IF(B769="","",IF(AND(Input!K768="",IFERROR(VLOOKUP(K769,UIR!$A$2:$P$21,5,FALSE),"")&lt;&gt;""),"Data is Missing.",""))</f>
        <v/>
      </c>
      <c r="Q769" s="194" t="str">
        <f>IF(B769="","",IF(AND(Input!L768="",IFERROR(VLOOKUP(K769,UIR!$A$2:$P$21,6,FALSE),"")&lt;&gt;""),"Data is Missing.",""))</f>
        <v/>
      </c>
      <c r="R769" s="194" t="str">
        <f>IF(B769="","",IF(AND(Input!M768="",IFERROR(VLOOKUP(K769,UIR!$A$2:$P$21,7,FALSE),"")&lt;&gt;""),"Data is Missing.",""))</f>
        <v/>
      </c>
      <c r="S769" s="194" t="str">
        <f>IF(B769="","",IF(AND(Input!P768="",IFERROR(VLOOKUP(K769,UIR!$A$2:$P$21,8,FALSE),"")&lt;&gt;""),"Data is Missing.",""))</f>
        <v/>
      </c>
      <c r="T769" s="194" t="str">
        <f>IF(B769="","",IF(AND(Input!Q768="",IFERROR(VLOOKUP(K769,UIR!$A$2:$P$21,9,FALSE),"")&lt;&gt;""),"Data is Missing.",""))</f>
        <v/>
      </c>
      <c r="U769" s="194"/>
      <c r="V769" s="194" t="str">
        <f>IF(B769="","",IF(AND(Input!S768="",IFERROR(VLOOKUP(K769,UIR!$A$2:$P$21,11,FALSE),"")&lt;&gt;""),"Data is Missing.",""))</f>
        <v/>
      </c>
      <c r="W769" s="194" t="str">
        <f>IF(B769="","",IF(AND(Input!T768="",IFERROR(VLOOKUP(K769,UIR!$A$2:$P$21,12,FALSE),"")&lt;&gt;""),"Data is Missing.",""))</f>
        <v/>
      </c>
      <c r="X769" s="194" t="str">
        <f>IF(B769="","",IF(AND(Input!V768="",IFERROR(VLOOKUP(K769,UIR!$A$2:$P$21,13,FALSE),"")&lt;&gt;""),"Data is Missing.",""))</f>
        <v/>
      </c>
      <c r="Y769" s="194" t="str">
        <f>IF(B769="","",IF(AND(Input!W768="",IFERROR(VLOOKUP(K769,UIR!$A$2:$P$21,14,FALSE),"")&lt;&gt;""),"Data is Missing.",""))</f>
        <v/>
      </c>
      <c r="Z769" s="194" t="str">
        <f>IF(B769="","",IF(AND(Input!X768="",IFERROR(VLOOKUP(K769,UIR!$A$2:$P$21,15,FALSE),"")&lt;&gt;""),"Data is Missing.",""))</f>
        <v/>
      </c>
      <c r="AA769" s="195" t="str">
        <f>IF(B769="","",IF(AND(Input!Y768="",IFERROR(VLOOKUP(K769,UIR!$A$2:$P$21,16,FALSE),"")&lt;&gt;""),"Data is Missing.",""))</f>
        <v/>
      </c>
      <c r="AC769" s="202" t="str">
        <f>IF(ISERROR(IF(Input!D768="","",IF(ISERROR(VLOOKUP(Input!D768,'Measure List'!$A$2:$A$30000,1,0)),"Invalid RefNo",""))),"",IF(Input!D768="","",IF(ISERROR(VLOOKUP(Input!D768,'Measure List'!$A$2:$A$30000,1,0)),"Invalid RefNo","")))</f>
        <v/>
      </c>
      <c r="AD769" s="156"/>
      <c r="AE769" s="156"/>
      <c r="AF769" s="156"/>
      <c r="AG769" s="156"/>
      <c r="AH769" s="156"/>
      <c r="AI769" s="156"/>
      <c r="AJ769" s="156"/>
      <c r="AK769" s="156"/>
      <c r="AL769" s="203" t="str">
        <f>IF(COUNTIF(Dropdowns!$K$2:$K$7,Input!S768)&gt;0,"",IF(Input!S768="","","Invalid Type"))</f>
        <v/>
      </c>
      <c r="AN769" s="204" t="str">
        <f>IF(Input!C768="","",IF(ISNUMBER(VALUE(Input!C768)),"","Needs to be a number."))</f>
        <v/>
      </c>
      <c r="AO769" s="205" t="str">
        <f>IF(Input!E768="","",IF(ISNUMBER(VALUE(Input!E768)),"","Needs to be a number."))</f>
        <v/>
      </c>
      <c r="AP769" s="205" t="str">
        <f>IF(Input!N768="","",IF(ISNUMBER(VALUE(Input!N768)),"","Needs to be a number."))</f>
        <v/>
      </c>
      <c r="AQ769" s="205" t="str">
        <f>IF(Input!O768="","",IF(ISNUMBER(VALUE(Input!O768)),"","Needs to be a number."))</f>
        <v/>
      </c>
      <c r="AR769" s="205" t="str">
        <f>IF(Input!V768="","",IF(ISNUMBER(VALUE(Input!V768)),"","Needs to be a number."))</f>
        <v/>
      </c>
      <c r="AS769" s="205" t="str">
        <f>IF(Input!W768="","",IF(ISNUMBER(VALUE(Input!W768)),"","Needs to be a number."))</f>
        <v/>
      </c>
      <c r="AT769" s="205" t="str">
        <f>IF(Input!X768="","",IF(ISNUMBER(VALUE(Input!X768)),"","Needs to be a number."))</f>
        <v/>
      </c>
      <c r="AU769" s="206" t="str">
        <f>IF(Input!Y768="","",IF(ISNUMBER(VALUE(Input!Y768)),"","Needs to be a number."))</f>
        <v/>
      </c>
      <c r="AW769" s="259" t="str">
        <f>IF(OR(VALUE(Input!C768)&lt;0,VALUE(Input!C768)&gt;100), "Invalid EEI %","")</f>
        <v/>
      </c>
      <c r="AX769" s="207"/>
      <c r="AY769" s="278" t="str">
        <f>IF(Input!E768="","",IF(VALUE(Input!E768)=0,"Do not enter 0.",""))</f>
        <v/>
      </c>
    </row>
    <row r="770" spans="2:51" x14ac:dyDescent="0.3">
      <c r="B770" s="188" t="str">
        <f>Input!A769</f>
        <v/>
      </c>
      <c r="C770" s="189" t="str">
        <f>IF(ISERROR(IF(AND(Input!$A769="",SUMPRODUCT(--(LEN(Input!$A770:'Input'!$A$1006)&gt;0))&lt;&gt;0),"Row is skipped.",IF(AND(Input!$A769="",Input!$A770=""),"", IF(Input!B769="","Data is missing.","")))),"",IF(AND(Input!$A769="",SUMPRODUCT(--(LEN(Input!$A770:'Input'!$A$1006)&gt;0))&lt;&gt;0),"Row is skipped.",IF(AND(Input!$A769="",Input!$A770=""),"", IF(Input!B769="","Data is missing.",""))))</f>
        <v/>
      </c>
      <c r="D770" s="189" t="str">
        <f>IF(ISERROR(IF(AND(Input!$A769="",SUMPRODUCT(--(LEN(Input!$A770:'Input'!$A$1006)&gt;0))&lt;&gt;0),"Row is skipped.",IF(AND(Input!$A769="",Input!$A770=""),"", IF(Input!C769="","Data is missing.","")))),"",IF(AND(Input!$A769="",SUMPRODUCT(--(LEN(Input!$A770:'Input'!$A$1006)&gt;0))&lt;&gt;0),"Row is skipped.",IF(AND(Input!$A769="",Input!$A770=""),"", IF(Input!C769="","Data is missing.",""))))</f>
        <v/>
      </c>
      <c r="E770" s="189" t="str">
        <f>IF(ISERROR(IF(AND(Input!$A769="",SUMPRODUCT(--(LEN(Input!$A770:'Input'!$A$1006)&gt;0))&lt;&gt;0),"Row is skipped.",IF(AND(Input!$A769="",Input!$A770=""),"", IF(Input!D769="","Data is missing.","")))),"",IF(AND(Input!$A769="",SUMPRODUCT(--(LEN(Input!$A770:'Input'!$A$1006)&gt;0))&lt;&gt;0),"Row is skipped.",IF(AND(Input!$A769="",Input!$A770=""),"", IF(Input!D769="","Data is missing.",""))))</f>
        <v/>
      </c>
      <c r="F770" s="189" t="str">
        <f>IF(ISERROR(IF(AND(Input!$A769="",SUMPRODUCT(--(LEN(Input!$A770:'Input'!$A$1006)&gt;0))&lt;&gt;0),"Row is skipped.",IF(AND(Input!$A769="",Input!$A770=""),"", IF(Input!E769="","Data is missing.","")))),"",IF(AND(Input!$A769="",SUMPRODUCT(--(LEN(Input!$A770:'Input'!$A$1006)&gt;0))&lt;&gt;0),"Row is skipped.",IF(AND(Input!$A769="",Input!$A770=""),"", IF(Input!E769="","Data is missing.",""))))</f>
        <v/>
      </c>
      <c r="G770" s="189" t="str">
        <f>IF(ISERROR(IF(AND(Input!$A769="",SUMPRODUCT(--(LEN(Input!$A770:'Input'!$A$1006)&gt;0))&lt;&gt;0),"Row is skipped.",IF(AND(Input!$A769="",Input!$A770=""),"", IF(Input!F769="","Data is missing.","")))),"",IF(AND(Input!$A769="",SUMPRODUCT(--(LEN(Input!$A770:'Input'!$A$1006)&gt;0))&lt;&gt;0),"Row is skipped.",IF(AND(Input!$A769="",Input!$A770=""),"", IF(Input!F769="","Data is missing.",""))))</f>
        <v/>
      </c>
      <c r="H770" s="190" t="str">
        <f>IF(ISERROR(IF(AND(Input!$A769="",SUMPRODUCT(--(LEN(Input!$A770:'Input'!$A$1006)&gt;0))&lt;&gt;0),"Row is skipped.",IF(AND(Input!$A769="",Input!$A770=""),"", IF(Input!G769="","Data is missing.","")))),"",IF(AND(Input!$A769="",SUMPRODUCT(--(LEN(Input!$A770:'Input'!$A$1006)&gt;0))&lt;&gt;0),"Row is skipped.",IF(AND(Input!$A769="",Input!$A770=""),"", IF(Input!G769="","Data is missing.",""))))</f>
        <v/>
      </c>
      <c r="I770" s="156"/>
      <c r="J770" s="191" t="str">
        <f>IFERROR(VLOOKUP(VLOOKUP(Input!$D769,'Measure List'!$A:$AN,40,FALSE),UIR!$A$1:$Q$27,17,FALSE),"")</f>
        <v/>
      </c>
      <c r="K770" s="192" t="str">
        <f>IFERROR(VLOOKUP(Input!$D769,'Measure List'!$A:$AN,40,FALSE),"")</f>
        <v/>
      </c>
      <c r="L770" s="156"/>
      <c r="M770" s="193" t="str">
        <f>IF(B770="","",IF(AND(Input!H769="",IFERROR(VLOOKUP(K770,UIR!$A$2:$P$21,2,FALSE),"")&lt;&gt;""),"Data is Missing.",""))</f>
        <v/>
      </c>
      <c r="N770" s="194" t="str">
        <f>IF(B770="","",IF(AND(Input!I769="",IFERROR(VLOOKUP(K770,UIR!$A$2:$P$21,3,FALSE),"")&lt;&gt;""),"Data is Missing.",""))</f>
        <v/>
      </c>
      <c r="O770" s="194" t="str">
        <f>IF(B770="","",IF(AND(Input!J769="",IFERROR(VLOOKUP(K770,UIR!$A$2:$P$21,4,FALSE),"")&lt;&gt;""),"Data is Missing.",""))</f>
        <v/>
      </c>
      <c r="P770" s="194" t="str">
        <f>IF(B770="","",IF(AND(Input!K769="",IFERROR(VLOOKUP(K770,UIR!$A$2:$P$21,5,FALSE),"")&lt;&gt;""),"Data is Missing.",""))</f>
        <v/>
      </c>
      <c r="Q770" s="194" t="str">
        <f>IF(B770="","",IF(AND(Input!L769="",IFERROR(VLOOKUP(K770,UIR!$A$2:$P$21,6,FALSE),"")&lt;&gt;""),"Data is Missing.",""))</f>
        <v/>
      </c>
      <c r="R770" s="194" t="str">
        <f>IF(B770="","",IF(AND(Input!M769="",IFERROR(VLOOKUP(K770,UIR!$A$2:$P$21,7,FALSE),"")&lt;&gt;""),"Data is Missing.",""))</f>
        <v/>
      </c>
      <c r="S770" s="194" t="str">
        <f>IF(B770="","",IF(AND(Input!P769="",IFERROR(VLOOKUP(K770,UIR!$A$2:$P$21,8,FALSE),"")&lt;&gt;""),"Data is Missing.",""))</f>
        <v/>
      </c>
      <c r="T770" s="194" t="str">
        <f>IF(B770="","",IF(AND(Input!Q769="",IFERROR(VLOOKUP(K770,UIR!$A$2:$P$21,9,FALSE),"")&lt;&gt;""),"Data is Missing.",""))</f>
        <v/>
      </c>
      <c r="U770" s="194"/>
      <c r="V770" s="194" t="str">
        <f>IF(B770="","",IF(AND(Input!S769="",IFERROR(VLOOKUP(K770,UIR!$A$2:$P$21,11,FALSE),"")&lt;&gt;""),"Data is Missing.",""))</f>
        <v/>
      </c>
      <c r="W770" s="194" t="str">
        <f>IF(B770="","",IF(AND(Input!T769="",IFERROR(VLOOKUP(K770,UIR!$A$2:$P$21,12,FALSE),"")&lt;&gt;""),"Data is Missing.",""))</f>
        <v/>
      </c>
      <c r="X770" s="194" t="str">
        <f>IF(B770="","",IF(AND(Input!V769="",IFERROR(VLOOKUP(K770,UIR!$A$2:$P$21,13,FALSE),"")&lt;&gt;""),"Data is Missing.",""))</f>
        <v/>
      </c>
      <c r="Y770" s="194" t="str">
        <f>IF(B770="","",IF(AND(Input!W769="",IFERROR(VLOOKUP(K770,UIR!$A$2:$P$21,14,FALSE),"")&lt;&gt;""),"Data is Missing.",""))</f>
        <v/>
      </c>
      <c r="Z770" s="194" t="str">
        <f>IF(B770="","",IF(AND(Input!X769="",IFERROR(VLOOKUP(K770,UIR!$A$2:$P$21,15,FALSE),"")&lt;&gt;""),"Data is Missing.",""))</f>
        <v/>
      </c>
      <c r="AA770" s="195" t="str">
        <f>IF(B770="","",IF(AND(Input!Y769="",IFERROR(VLOOKUP(K770,UIR!$A$2:$P$21,16,FALSE),"")&lt;&gt;""),"Data is Missing.",""))</f>
        <v/>
      </c>
      <c r="AC770" s="202" t="str">
        <f>IF(ISERROR(IF(Input!D769="","",IF(ISERROR(VLOOKUP(Input!D769,'Measure List'!$A$2:$A$30000,1,0)),"Invalid RefNo",""))),"",IF(Input!D769="","",IF(ISERROR(VLOOKUP(Input!D769,'Measure List'!$A$2:$A$30000,1,0)),"Invalid RefNo","")))</f>
        <v/>
      </c>
      <c r="AD770" s="156"/>
      <c r="AE770" s="156"/>
      <c r="AF770" s="156"/>
      <c r="AG770" s="156"/>
      <c r="AH770" s="156"/>
      <c r="AI770" s="156"/>
      <c r="AJ770" s="156"/>
      <c r="AK770" s="156"/>
      <c r="AL770" s="203" t="str">
        <f>IF(COUNTIF(Dropdowns!$K$2:$K$7,Input!S769)&gt;0,"",IF(Input!S769="","","Invalid Type"))</f>
        <v/>
      </c>
      <c r="AN770" s="204" t="str">
        <f>IF(Input!C769="","",IF(ISNUMBER(VALUE(Input!C769)),"","Needs to be a number."))</f>
        <v/>
      </c>
      <c r="AO770" s="205" t="str">
        <f>IF(Input!E769="","",IF(ISNUMBER(VALUE(Input!E769)),"","Needs to be a number."))</f>
        <v/>
      </c>
      <c r="AP770" s="205" t="str">
        <f>IF(Input!N769="","",IF(ISNUMBER(VALUE(Input!N769)),"","Needs to be a number."))</f>
        <v/>
      </c>
      <c r="AQ770" s="205" t="str">
        <f>IF(Input!O769="","",IF(ISNUMBER(VALUE(Input!O769)),"","Needs to be a number."))</f>
        <v/>
      </c>
      <c r="AR770" s="205" t="str">
        <f>IF(Input!V769="","",IF(ISNUMBER(VALUE(Input!V769)),"","Needs to be a number."))</f>
        <v/>
      </c>
      <c r="AS770" s="205" t="str">
        <f>IF(Input!W769="","",IF(ISNUMBER(VALUE(Input!W769)),"","Needs to be a number."))</f>
        <v/>
      </c>
      <c r="AT770" s="205" t="str">
        <f>IF(Input!X769="","",IF(ISNUMBER(VALUE(Input!X769)),"","Needs to be a number."))</f>
        <v/>
      </c>
      <c r="AU770" s="206" t="str">
        <f>IF(Input!Y769="","",IF(ISNUMBER(VALUE(Input!Y769)),"","Needs to be a number."))</f>
        <v/>
      </c>
      <c r="AW770" s="259" t="str">
        <f>IF(OR(VALUE(Input!C769)&lt;0,VALUE(Input!C769)&gt;100), "Invalid EEI %","")</f>
        <v/>
      </c>
      <c r="AX770" s="207"/>
      <c r="AY770" s="278" t="str">
        <f>IF(Input!E769="","",IF(VALUE(Input!E769)=0,"Do not enter 0.",""))</f>
        <v/>
      </c>
    </row>
    <row r="771" spans="2:51" x14ac:dyDescent="0.3">
      <c r="B771" s="188" t="str">
        <f>Input!A770</f>
        <v/>
      </c>
      <c r="C771" s="189" t="str">
        <f>IF(ISERROR(IF(AND(Input!$A770="",SUMPRODUCT(--(LEN(Input!$A771:'Input'!$A$1006)&gt;0))&lt;&gt;0),"Row is skipped.",IF(AND(Input!$A770="",Input!$A771=""),"", IF(Input!B770="","Data is missing.","")))),"",IF(AND(Input!$A770="",SUMPRODUCT(--(LEN(Input!$A771:'Input'!$A$1006)&gt;0))&lt;&gt;0),"Row is skipped.",IF(AND(Input!$A770="",Input!$A771=""),"", IF(Input!B770="","Data is missing.",""))))</f>
        <v/>
      </c>
      <c r="D771" s="189" t="str">
        <f>IF(ISERROR(IF(AND(Input!$A770="",SUMPRODUCT(--(LEN(Input!$A771:'Input'!$A$1006)&gt;0))&lt;&gt;0),"Row is skipped.",IF(AND(Input!$A770="",Input!$A771=""),"", IF(Input!C770="","Data is missing.","")))),"",IF(AND(Input!$A770="",SUMPRODUCT(--(LEN(Input!$A771:'Input'!$A$1006)&gt;0))&lt;&gt;0),"Row is skipped.",IF(AND(Input!$A770="",Input!$A771=""),"", IF(Input!C770="","Data is missing.",""))))</f>
        <v/>
      </c>
      <c r="E771" s="189" t="str">
        <f>IF(ISERROR(IF(AND(Input!$A770="",SUMPRODUCT(--(LEN(Input!$A771:'Input'!$A$1006)&gt;0))&lt;&gt;0),"Row is skipped.",IF(AND(Input!$A770="",Input!$A771=""),"", IF(Input!D770="","Data is missing.","")))),"",IF(AND(Input!$A770="",SUMPRODUCT(--(LEN(Input!$A771:'Input'!$A$1006)&gt;0))&lt;&gt;0),"Row is skipped.",IF(AND(Input!$A770="",Input!$A771=""),"", IF(Input!D770="","Data is missing.",""))))</f>
        <v/>
      </c>
      <c r="F771" s="189" t="str">
        <f>IF(ISERROR(IF(AND(Input!$A770="",SUMPRODUCT(--(LEN(Input!$A771:'Input'!$A$1006)&gt;0))&lt;&gt;0),"Row is skipped.",IF(AND(Input!$A770="",Input!$A771=""),"", IF(Input!E770="","Data is missing.","")))),"",IF(AND(Input!$A770="",SUMPRODUCT(--(LEN(Input!$A771:'Input'!$A$1006)&gt;0))&lt;&gt;0),"Row is skipped.",IF(AND(Input!$A770="",Input!$A771=""),"", IF(Input!E770="","Data is missing.",""))))</f>
        <v/>
      </c>
      <c r="G771" s="189" t="str">
        <f>IF(ISERROR(IF(AND(Input!$A770="",SUMPRODUCT(--(LEN(Input!$A771:'Input'!$A$1006)&gt;0))&lt;&gt;0),"Row is skipped.",IF(AND(Input!$A770="",Input!$A771=""),"", IF(Input!F770="","Data is missing.","")))),"",IF(AND(Input!$A770="",SUMPRODUCT(--(LEN(Input!$A771:'Input'!$A$1006)&gt;0))&lt;&gt;0),"Row is skipped.",IF(AND(Input!$A770="",Input!$A771=""),"", IF(Input!F770="","Data is missing.",""))))</f>
        <v/>
      </c>
      <c r="H771" s="190" t="str">
        <f>IF(ISERROR(IF(AND(Input!$A770="",SUMPRODUCT(--(LEN(Input!$A771:'Input'!$A$1006)&gt;0))&lt;&gt;0),"Row is skipped.",IF(AND(Input!$A770="",Input!$A771=""),"", IF(Input!G770="","Data is missing.","")))),"",IF(AND(Input!$A770="",SUMPRODUCT(--(LEN(Input!$A771:'Input'!$A$1006)&gt;0))&lt;&gt;0),"Row is skipped.",IF(AND(Input!$A770="",Input!$A771=""),"", IF(Input!G770="","Data is missing.",""))))</f>
        <v/>
      </c>
      <c r="I771" s="156"/>
      <c r="J771" s="191" t="str">
        <f>IFERROR(VLOOKUP(VLOOKUP(Input!$D770,'Measure List'!$A:$AN,40,FALSE),UIR!$A$1:$Q$27,17,FALSE),"")</f>
        <v/>
      </c>
      <c r="K771" s="192" t="str">
        <f>IFERROR(VLOOKUP(Input!$D770,'Measure List'!$A:$AN,40,FALSE),"")</f>
        <v/>
      </c>
      <c r="L771" s="156"/>
      <c r="M771" s="193" t="str">
        <f>IF(B771="","",IF(AND(Input!H770="",IFERROR(VLOOKUP(K771,UIR!$A$2:$P$21,2,FALSE),"")&lt;&gt;""),"Data is Missing.",""))</f>
        <v/>
      </c>
      <c r="N771" s="194" t="str">
        <f>IF(B771="","",IF(AND(Input!I770="",IFERROR(VLOOKUP(K771,UIR!$A$2:$P$21,3,FALSE),"")&lt;&gt;""),"Data is Missing.",""))</f>
        <v/>
      </c>
      <c r="O771" s="194" t="str">
        <f>IF(B771="","",IF(AND(Input!J770="",IFERROR(VLOOKUP(K771,UIR!$A$2:$P$21,4,FALSE),"")&lt;&gt;""),"Data is Missing.",""))</f>
        <v/>
      </c>
      <c r="P771" s="194" t="str">
        <f>IF(B771="","",IF(AND(Input!K770="",IFERROR(VLOOKUP(K771,UIR!$A$2:$P$21,5,FALSE),"")&lt;&gt;""),"Data is Missing.",""))</f>
        <v/>
      </c>
      <c r="Q771" s="194" t="str">
        <f>IF(B771="","",IF(AND(Input!L770="",IFERROR(VLOOKUP(K771,UIR!$A$2:$P$21,6,FALSE),"")&lt;&gt;""),"Data is Missing.",""))</f>
        <v/>
      </c>
      <c r="R771" s="194" t="str">
        <f>IF(B771="","",IF(AND(Input!M770="",IFERROR(VLOOKUP(K771,UIR!$A$2:$P$21,7,FALSE),"")&lt;&gt;""),"Data is Missing.",""))</f>
        <v/>
      </c>
      <c r="S771" s="194" t="str">
        <f>IF(B771="","",IF(AND(Input!P770="",IFERROR(VLOOKUP(K771,UIR!$A$2:$P$21,8,FALSE),"")&lt;&gt;""),"Data is Missing.",""))</f>
        <v/>
      </c>
      <c r="T771" s="194" t="str">
        <f>IF(B771="","",IF(AND(Input!Q770="",IFERROR(VLOOKUP(K771,UIR!$A$2:$P$21,9,FALSE),"")&lt;&gt;""),"Data is Missing.",""))</f>
        <v/>
      </c>
      <c r="U771" s="194"/>
      <c r="V771" s="194" t="str">
        <f>IF(B771="","",IF(AND(Input!S770="",IFERROR(VLOOKUP(K771,UIR!$A$2:$P$21,11,FALSE),"")&lt;&gt;""),"Data is Missing.",""))</f>
        <v/>
      </c>
      <c r="W771" s="194" t="str">
        <f>IF(B771="","",IF(AND(Input!T770="",IFERROR(VLOOKUP(K771,UIR!$A$2:$P$21,12,FALSE),"")&lt;&gt;""),"Data is Missing.",""))</f>
        <v/>
      </c>
      <c r="X771" s="194" t="str">
        <f>IF(B771="","",IF(AND(Input!V770="",IFERROR(VLOOKUP(K771,UIR!$A$2:$P$21,13,FALSE),"")&lt;&gt;""),"Data is Missing.",""))</f>
        <v/>
      </c>
      <c r="Y771" s="194" t="str">
        <f>IF(B771="","",IF(AND(Input!W770="",IFERROR(VLOOKUP(K771,UIR!$A$2:$P$21,14,FALSE),"")&lt;&gt;""),"Data is Missing.",""))</f>
        <v/>
      </c>
      <c r="Z771" s="194" t="str">
        <f>IF(B771="","",IF(AND(Input!X770="",IFERROR(VLOOKUP(K771,UIR!$A$2:$P$21,15,FALSE),"")&lt;&gt;""),"Data is Missing.",""))</f>
        <v/>
      </c>
      <c r="AA771" s="195" t="str">
        <f>IF(B771="","",IF(AND(Input!Y770="",IFERROR(VLOOKUP(K771,UIR!$A$2:$P$21,16,FALSE),"")&lt;&gt;""),"Data is Missing.",""))</f>
        <v/>
      </c>
      <c r="AC771" s="202" t="str">
        <f>IF(ISERROR(IF(Input!D770="","",IF(ISERROR(VLOOKUP(Input!D770,'Measure List'!$A$2:$A$30000,1,0)),"Invalid RefNo",""))),"",IF(Input!D770="","",IF(ISERROR(VLOOKUP(Input!D770,'Measure List'!$A$2:$A$30000,1,0)),"Invalid RefNo","")))</f>
        <v/>
      </c>
      <c r="AD771" s="156"/>
      <c r="AE771" s="156"/>
      <c r="AF771" s="156"/>
      <c r="AG771" s="156"/>
      <c r="AH771" s="156"/>
      <c r="AI771" s="156"/>
      <c r="AJ771" s="156"/>
      <c r="AK771" s="156"/>
      <c r="AL771" s="203" t="str">
        <f>IF(COUNTIF(Dropdowns!$K$2:$K$7,Input!S770)&gt;0,"",IF(Input!S770="","","Invalid Type"))</f>
        <v/>
      </c>
      <c r="AN771" s="204" t="str">
        <f>IF(Input!C770="","",IF(ISNUMBER(VALUE(Input!C770)),"","Needs to be a number."))</f>
        <v/>
      </c>
      <c r="AO771" s="205" t="str">
        <f>IF(Input!E770="","",IF(ISNUMBER(VALUE(Input!E770)),"","Needs to be a number."))</f>
        <v/>
      </c>
      <c r="AP771" s="205" t="str">
        <f>IF(Input!N770="","",IF(ISNUMBER(VALUE(Input!N770)),"","Needs to be a number."))</f>
        <v/>
      </c>
      <c r="AQ771" s="205" t="str">
        <f>IF(Input!O770="","",IF(ISNUMBER(VALUE(Input!O770)),"","Needs to be a number."))</f>
        <v/>
      </c>
      <c r="AR771" s="205" t="str">
        <f>IF(Input!V770="","",IF(ISNUMBER(VALUE(Input!V770)),"","Needs to be a number."))</f>
        <v/>
      </c>
      <c r="AS771" s="205" t="str">
        <f>IF(Input!W770="","",IF(ISNUMBER(VALUE(Input!W770)),"","Needs to be a number."))</f>
        <v/>
      </c>
      <c r="AT771" s="205" t="str">
        <f>IF(Input!X770="","",IF(ISNUMBER(VALUE(Input!X770)),"","Needs to be a number."))</f>
        <v/>
      </c>
      <c r="AU771" s="206" t="str">
        <f>IF(Input!Y770="","",IF(ISNUMBER(VALUE(Input!Y770)),"","Needs to be a number."))</f>
        <v/>
      </c>
      <c r="AW771" s="259" t="str">
        <f>IF(OR(VALUE(Input!C770)&lt;0,VALUE(Input!C770)&gt;100), "Invalid EEI %","")</f>
        <v/>
      </c>
      <c r="AX771" s="207"/>
      <c r="AY771" s="278" t="str">
        <f>IF(Input!E770="","",IF(VALUE(Input!E770)=0,"Do not enter 0.",""))</f>
        <v/>
      </c>
    </row>
    <row r="772" spans="2:51" x14ac:dyDescent="0.3">
      <c r="B772" s="188" t="str">
        <f>Input!A771</f>
        <v/>
      </c>
      <c r="C772" s="189" t="str">
        <f>IF(ISERROR(IF(AND(Input!$A771="",SUMPRODUCT(--(LEN(Input!$A772:'Input'!$A$1006)&gt;0))&lt;&gt;0),"Row is skipped.",IF(AND(Input!$A771="",Input!$A772=""),"", IF(Input!B771="","Data is missing.","")))),"",IF(AND(Input!$A771="",SUMPRODUCT(--(LEN(Input!$A772:'Input'!$A$1006)&gt;0))&lt;&gt;0),"Row is skipped.",IF(AND(Input!$A771="",Input!$A772=""),"", IF(Input!B771="","Data is missing.",""))))</f>
        <v/>
      </c>
      <c r="D772" s="189" t="str">
        <f>IF(ISERROR(IF(AND(Input!$A771="",SUMPRODUCT(--(LEN(Input!$A772:'Input'!$A$1006)&gt;0))&lt;&gt;0),"Row is skipped.",IF(AND(Input!$A771="",Input!$A772=""),"", IF(Input!C771="","Data is missing.","")))),"",IF(AND(Input!$A771="",SUMPRODUCT(--(LEN(Input!$A772:'Input'!$A$1006)&gt;0))&lt;&gt;0),"Row is skipped.",IF(AND(Input!$A771="",Input!$A772=""),"", IF(Input!C771="","Data is missing.",""))))</f>
        <v/>
      </c>
      <c r="E772" s="189" t="str">
        <f>IF(ISERROR(IF(AND(Input!$A771="",SUMPRODUCT(--(LEN(Input!$A772:'Input'!$A$1006)&gt;0))&lt;&gt;0),"Row is skipped.",IF(AND(Input!$A771="",Input!$A772=""),"", IF(Input!D771="","Data is missing.","")))),"",IF(AND(Input!$A771="",SUMPRODUCT(--(LEN(Input!$A772:'Input'!$A$1006)&gt;0))&lt;&gt;0),"Row is skipped.",IF(AND(Input!$A771="",Input!$A772=""),"", IF(Input!D771="","Data is missing.",""))))</f>
        <v/>
      </c>
      <c r="F772" s="189" t="str">
        <f>IF(ISERROR(IF(AND(Input!$A771="",SUMPRODUCT(--(LEN(Input!$A772:'Input'!$A$1006)&gt;0))&lt;&gt;0),"Row is skipped.",IF(AND(Input!$A771="",Input!$A772=""),"", IF(Input!E771="","Data is missing.","")))),"",IF(AND(Input!$A771="",SUMPRODUCT(--(LEN(Input!$A772:'Input'!$A$1006)&gt;0))&lt;&gt;0),"Row is skipped.",IF(AND(Input!$A771="",Input!$A772=""),"", IF(Input!E771="","Data is missing.",""))))</f>
        <v/>
      </c>
      <c r="G772" s="189" t="str">
        <f>IF(ISERROR(IF(AND(Input!$A771="",SUMPRODUCT(--(LEN(Input!$A772:'Input'!$A$1006)&gt;0))&lt;&gt;0),"Row is skipped.",IF(AND(Input!$A771="",Input!$A772=""),"", IF(Input!F771="","Data is missing.","")))),"",IF(AND(Input!$A771="",SUMPRODUCT(--(LEN(Input!$A772:'Input'!$A$1006)&gt;0))&lt;&gt;0),"Row is skipped.",IF(AND(Input!$A771="",Input!$A772=""),"", IF(Input!F771="","Data is missing.",""))))</f>
        <v/>
      </c>
      <c r="H772" s="190" t="str">
        <f>IF(ISERROR(IF(AND(Input!$A771="",SUMPRODUCT(--(LEN(Input!$A772:'Input'!$A$1006)&gt;0))&lt;&gt;0),"Row is skipped.",IF(AND(Input!$A771="",Input!$A772=""),"", IF(Input!G771="","Data is missing.","")))),"",IF(AND(Input!$A771="",SUMPRODUCT(--(LEN(Input!$A772:'Input'!$A$1006)&gt;0))&lt;&gt;0),"Row is skipped.",IF(AND(Input!$A771="",Input!$A772=""),"", IF(Input!G771="","Data is missing.",""))))</f>
        <v/>
      </c>
      <c r="I772" s="156"/>
      <c r="J772" s="191" t="str">
        <f>IFERROR(VLOOKUP(VLOOKUP(Input!$D771,'Measure List'!$A:$AN,40,FALSE),UIR!$A$1:$Q$27,17,FALSE),"")</f>
        <v/>
      </c>
      <c r="K772" s="192" t="str">
        <f>IFERROR(VLOOKUP(Input!$D771,'Measure List'!$A:$AN,40,FALSE),"")</f>
        <v/>
      </c>
      <c r="L772" s="156"/>
      <c r="M772" s="193" t="str">
        <f>IF(B772="","",IF(AND(Input!H771="",IFERROR(VLOOKUP(K772,UIR!$A$2:$P$21,2,FALSE),"")&lt;&gt;""),"Data is Missing.",""))</f>
        <v/>
      </c>
      <c r="N772" s="194" t="str">
        <f>IF(B772="","",IF(AND(Input!I771="",IFERROR(VLOOKUP(K772,UIR!$A$2:$P$21,3,FALSE),"")&lt;&gt;""),"Data is Missing.",""))</f>
        <v/>
      </c>
      <c r="O772" s="194" t="str">
        <f>IF(B772="","",IF(AND(Input!J771="",IFERROR(VLOOKUP(K772,UIR!$A$2:$P$21,4,FALSE),"")&lt;&gt;""),"Data is Missing.",""))</f>
        <v/>
      </c>
      <c r="P772" s="194" t="str">
        <f>IF(B772="","",IF(AND(Input!K771="",IFERROR(VLOOKUP(K772,UIR!$A$2:$P$21,5,FALSE),"")&lt;&gt;""),"Data is Missing.",""))</f>
        <v/>
      </c>
      <c r="Q772" s="194" t="str">
        <f>IF(B772="","",IF(AND(Input!L771="",IFERROR(VLOOKUP(K772,UIR!$A$2:$P$21,6,FALSE),"")&lt;&gt;""),"Data is Missing.",""))</f>
        <v/>
      </c>
      <c r="R772" s="194" t="str">
        <f>IF(B772="","",IF(AND(Input!M771="",IFERROR(VLOOKUP(K772,UIR!$A$2:$P$21,7,FALSE),"")&lt;&gt;""),"Data is Missing.",""))</f>
        <v/>
      </c>
      <c r="S772" s="194" t="str">
        <f>IF(B772="","",IF(AND(Input!P771="",IFERROR(VLOOKUP(K772,UIR!$A$2:$P$21,8,FALSE),"")&lt;&gt;""),"Data is Missing.",""))</f>
        <v/>
      </c>
      <c r="T772" s="194" t="str">
        <f>IF(B772="","",IF(AND(Input!Q771="",IFERROR(VLOOKUP(K772,UIR!$A$2:$P$21,9,FALSE),"")&lt;&gt;""),"Data is Missing.",""))</f>
        <v/>
      </c>
      <c r="U772" s="194"/>
      <c r="V772" s="194" t="str">
        <f>IF(B772="","",IF(AND(Input!S771="",IFERROR(VLOOKUP(K772,UIR!$A$2:$P$21,11,FALSE),"")&lt;&gt;""),"Data is Missing.",""))</f>
        <v/>
      </c>
      <c r="W772" s="194" t="str">
        <f>IF(B772="","",IF(AND(Input!T771="",IFERROR(VLOOKUP(K772,UIR!$A$2:$P$21,12,FALSE),"")&lt;&gt;""),"Data is Missing.",""))</f>
        <v/>
      </c>
      <c r="X772" s="194" t="str">
        <f>IF(B772="","",IF(AND(Input!V771="",IFERROR(VLOOKUP(K772,UIR!$A$2:$P$21,13,FALSE),"")&lt;&gt;""),"Data is Missing.",""))</f>
        <v/>
      </c>
      <c r="Y772" s="194" t="str">
        <f>IF(B772="","",IF(AND(Input!W771="",IFERROR(VLOOKUP(K772,UIR!$A$2:$P$21,14,FALSE),"")&lt;&gt;""),"Data is Missing.",""))</f>
        <v/>
      </c>
      <c r="Z772" s="194" t="str">
        <f>IF(B772="","",IF(AND(Input!X771="",IFERROR(VLOOKUP(K772,UIR!$A$2:$P$21,15,FALSE),"")&lt;&gt;""),"Data is Missing.",""))</f>
        <v/>
      </c>
      <c r="AA772" s="195" t="str">
        <f>IF(B772="","",IF(AND(Input!Y771="",IFERROR(VLOOKUP(K772,UIR!$A$2:$P$21,16,FALSE),"")&lt;&gt;""),"Data is Missing.",""))</f>
        <v/>
      </c>
      <c r="AC772" s="202" t="str">
        <f>IF(ISERROR(IF(Input!D771="","",IF(ISERROR(VLOOKUP(Input!D771,'Measure List'!$A$2:$A$30000,1,0)),"Invalid RefNo",""))),"",IF(Input!D771="","",IF(ISERROR(VLOOKUP(Input!D771,'Measure List'!$A$2:$A$30000,1,0)),"Invalid RefNo","")))</f>
        <v/>
      </c>
      <c r="AD772" s="156"/>
      <c r="AE772" s="156"/>
      <c r="AF772" s="156"/>
      <c r="AG772" s="156"/>
      <c r="AH772" s="156"/>
      <c r="AI772" s="156"/>
      <c r="AJ772" s="156"/>
      <c r="AK772" s="156"/>
      <c r="AL772" s="203" t="str">
        <f>IF(COUNTIF(Dropdowns!$K$2:$K$7,Input!S771)&gt;0,"",IF(Input!S771="","","Invalid Type"))</f>
        <v/>
      </c>
      <c r="AN772" s="204" t="str">
        <f>IF(Input!C771="","",IF(ISNUMBER(VALUE(Input!C771)),"","Needs to be a number."))</f>
        <v/>
      </c>
      <c r="AO772" s="205" t="str">
        <f>IF(Input!E771="","",IF(ISNUMBER(VALUE(Input!E771)),"","Needs to be a number."))</f>
        <v/>
      </c>
      <c r="AP772" s="205" t="str">
        <f>IF(Input!N771="","",IF(ISNUMBER(VALUE(Input!N771)),"","Needs to be a number."))</f>
        <v/>
      </c>
      <c r="AQ772" s="205" t="str">
        <f>IF(Input!O771="","",IF(ISNUMBER(VALUE(Input!O771)),"","Needs to be a number."))</f>
        <v/>
      </c>
      <c r="AR772" s="205" t="str">
        <f>IF(Input!V771="","",IF(ISNUMBER(VALUE(Input!V771)),"","Needs to be a number."))</f>
        <v/>
      </c>
      <c r="AS772" s="205" t="str">
        <f>IF(Input!W771="","",IF(ISNUMBER(VALUE(Input!W771)),"","Needs to be a number."))</f>
        <v/>
      </c>
      <c r="AT772" s="205" t="str">
        <f>IF(Input!X771="","",IF(ISNUMBER(VALUE(Input!X771)),"","Needs to be a number."))</f>
        <v/>
      </c>
      <c r="AU772" s="206" t="str">
        <f>IF(Input!Y771="","",IF(ISNUMBER(VALUE(Input!Y771)),"","Needs to be a number."))</f>
        <v/>
      </c>
      <c r="AW772" s="259" t="str">
        <f>IF(OR(VALUE(Input!C771)&lt;0,VALUE(Input!C771)&gt;100), "Invalid EEI %","")</f>
        <v/>
      </c>
      <c r="AX772" s="207"/>
      <c r="AY772" s="278" t="str">
        <f>IF(Input!E771="","",IF(VALUE(Input!E771)=0,"Do not enter 0.",""))</f>
        <v/>
      </c>
    </row>
    <row r="773" spans="2:51" x14ac:dyDescent="0.3">
      <c r="B773" s="188" t="str">
        <f>Input!A772</f>
        <v/>
      </c>
      <c r="C773" s="189" t="str">
        <f>IF(ISERROR(IF(AND(Input!$A772="",SUMPRODUCT(--(LEN(Input!$A773:'Input'!$A$1006)&gt;0))&lt;&gt;0),"Row is skipped.",IF(AND(Input!$A772="",Input!$A773=""),"", IF(Input!B772="","Data is missing.","")))),"",IF(AND(Input!$A772="",SUMPRODUCT(--(LEN(Input!$A773:'Input'!$A$1006)&gt;0))&lt;&gt;0),"Row is skipped.",IF(AND(Input!$A772="",Input!$A773=""),"", IF(Input!B772="","Data is missing.",""))))</f>
        <v/>
      </c>
      <c r="D773" s="189" t="str">
        <f>IF(ISERROR(IF(AND(Input!$A772="",SUMPRODUCT(--(LEN(Input!$A773:'Input'!$A$1006)&gt;0))&lt;&gt;0),"Row is skipped.",IF(AND(Input!$A772="",Input!$A773=""),"", IF(Input!C772="","Data is missing.","")))),"",IF(AND(Input!$A772="",SUMPRODUCT(--(LEN(Input!$A773:'Input'!$A$1006)&gt;0))&lt;&gt;0),"Row is skipped.",IF(AND(Input!$A772="",Input!$A773=""),"", IF(Input!C772="","Data is missing.",""))))</f>
        <v/>
      </c>
      <c r="E773" s="189" t="str">
        <f>IF(ISERROR(IF(AND(Input!$A772="",SUMPRODUCT(--(LEN(Input!$A773:'Input'!$A$1006)&gt;0))&lt;&gt;0),"Row is skipped.",IF(AND(Input!$A772="",Input!$A773=""),"", IF(Input!D772="","Data is missing.","")))),"",IF(AND(Input!$A772="",SUMPRODUCT(--(LEN(Input!$A773:'Input'!$A$1006)&gt;0))&lt;&gt;0),"Row is skipped.",IF(AND(Input!$A772="",Input!$A773=""),"", IF(Input!D772="","Data is missing.",""))))</f>
        <v/>
      </c>
      <c r="F773" s="189" t="str">
        <f>IF(ISERROR(IF(AND(Input!$A772="",SUMPRODUCT(--(LEN(Input!$A773:'Input'!$A$1006)&gt;0))&lt;&gt;0),"Row is skipped.",IF(AND(Input!$A772="",Input!$A773=""),"", IF(Input!E772="","Data is missing.","")))),"",IF(AND(Input!$A772="",SUMPRODUCT(--(LEN(Input!$A773:'Input'!$A$1006)&gt;0))&lt;&gt;0),"Row is skipped.",IF(AND(Input!$A772="",Input!$A773=""),"", IF(Input!E772="","Data is missing.",""))))</f>
        <v/>
      </c>
      <c r="G773" s="189" t="str">
        <f>IF(ISERROR(IF(AND(Input!$A772="",SUMPRODUCT(--(LEN(Input!$A773:'Input'!$A$1006)&gt;0))&lt;&gt;0),"Row is skipped.",IF(AND(Input!$A772="",Input!$A773=""),"", IF(Input!F772="","Data is missing.","")))),"",IF(AND(Input!$A772="",SUMPRODUCT(--(LEN(Input!$A773:'Input'!$A$1006)&gt;0))&lt;&gt;0),"Row is skipped.",IF(AND(Input!$A772="",Input!$A773=""),"", IF(Input!F772="","Data is missing.",""))))</f>
        <v/>
      </c>
      <c r="H773" s="190" t="str">
        <f>IF(ISERROR(IF(AND(Input!$A772="",SUMPRODUCT(--(LEN(Input!$A773:'Input'!$A$1006)&gt;0))&lt;&gt;0),"Row is skipped.",IF(AND(Input!$A772="",Input!$A773=""),"", IF(Input!G772="","Data is missing.","")))),"",IF(AND(Input!$A772="",SUMPRODUCT(--(LEN(Input!$A773:'Input'!$A$1006)&gt;0))&lt;&gt;0),"Row is skipped.",IF(AND(Input!$A772="",Input!$A773=""),"", IF(Input!G772="","Data is missing.",""))))</f>
        <v/>
      </c>
      <c r="I773" s="156"/>
      <c r="J773" s="191" t="str">
        <f>IFERROR(VLOOKUP(VLOOKUP(Input!$D772,'Measure List'!$A:$AN,40,FALSE),UIR!$A$1:$Q$27,17,FALSE),"")</f>
        <v/>
      </c>
      <c r="K773" s="192" t="str">
        <f>IFERROR(VLOOKUP(Input!$D772,'Measure List'!$A:$AN,40,FALSE),"")</f>
        <v/>
      </c>
      <c r="L773" s="156"/>
      <c r="M773" s="193" t="str">
        <f>IF(B773="","",IF(AND(Input!H772="",IFERROR(VLOOKUP(K773,UIR!$A$2:$P$21,2,FALSE),"")&lt;&gt;""),"Data is Missing.",""))</f>
        <v/>
      </c>
      <c r="N773" s="194" t="str">
        <f>IF(B773="","",IF(AND(Input!I772="",IFERROR(VLOOKUP(K773,UIR!$A$2:$P$21,3,FALSE),"")&lt;&gt;""),"Data is Missing.",""))</f>
        <v/>
      </c>
      <c r="O773" s="194" t="str">
        <f>IF(B773="","",IF(AND(Input!J772="",IFERROR(VLOOKUP(K773,UIR!$A$2:$P$21,4,FALSE),"")&lt;&gt;""),"Data is Missing.",""))</f>
        <v/>
      </c>
      <c r="P773" s="194" t="str">
        <f>IF(B773="","",IF(AND(Input!K772="",IFERROR(VLOOKUP(K773,UIR!$A$2:$P$21,5,FALSE),"")&lt;&gt;""),"Data is Missing.",""))</f>
        <v/>
      </c>
      <c r="Q773" s="194" t="str">
        <f>IF(B773="","",IF(AND(Input!L772="",IFERROR(VLOOKUP(K773,UIR!$A$2:$P$21,6,FALSE),"")&lt;&gt;""),"Data is Missing.",""))</f>
        <v/>
      </c>
      <c r="R773" s="194" t="str">
        <f>IF(B773="","",IF(AND(Input!M772="",IFERROR(VLOOKUP(K773,UIR!$A$2:$P$21,7,FALSE),"")&lt;&gt;""),"Data is Missing.",""))</f>
        <v/>
      </c>
      <c r="S773" s="194" t="str">
        <f>IF(B773="","",IF(AND(Input!P772="",IFERROR(VLOOKUP(K773,UIR!$A$2:$P$21,8,FALSE),"")&lt;&gt;""),"Data is Missing.",""))</f>
        <v/>
      </c>
      <c r="T773" s="194" t="str">
        <f>IF(B773="","",IF(AND(Input!Q772="",IFERROR(VLOOKUP(K773,UIR!$A$2:$P$21,9,FALSE),"")&lt;&gt;""),"Data is Missing.",""))</f>
        <v/>
      </c>
      <c r="U773" s="194"/>
      <c r="V773" s="194" t="str">
        <f>IF(B773="","",IF(AND(Input!S772="",IFERROR(VLOOKUP(K773,UIR!$A$2:$P$21,11,FALSE),"")&lt;&gt;""),"Data is Missing.",""))</f>
        <v/>
      </c>
      <c r="W773" s="194" t="str">
        <f>IF(B773="","",IF(AND(Input!T772="",IFERROR(VLOOKUP(K773,UIR!$A$2:$P$21,12,FALSE),"")&lt;&gt;""),"Data is Missing.",""))</f>
        <v/>
      </c>
      <c r="X773" s="194" t="str">
        <f>IF(B773="","",IF(AND(Input!V772="",IFERROR(VLOOKUP(K773,UIR!$A$2:$P$21,13,FALSE),"")&lt;&gt;""),"Data is Missing.",""))</f>
        <v/>
      </c>
      <c r="Y773" s="194" t="str">
        <f>IF(B773="","",IF(AND(Input!W772="",IFERROR(VLOOKUP(K773,UIR!$A$2:$P$21,14,FALSE),"")&lt;&gt;""),"Data is Missing.",""))</f>
        <v/>
      </c>
      <c r="Z773" s="194" t="str">
        <f>IF(B773="","",IF(AND(Input!X772="",IFERROR(VLOOKUP(K773,UIR!$A$2:$P$21,15,FALSE),"")&lt;&gt;""),"Data is Missing.",""))</f>
        <v/>
      </c>
      <c r="AA773" s="195" t="str">
        <f>IF(B773="","",IF(AND(Input!Y772="",IFERROR(VLOOKUP(K773,UIR!$A$2:$P$21,16,FALSE),"")&lt;&gt;""),"Data is Missing.",""))</f>
        <v/>
      </c>
      <c r="AC773" s="202" t="str">
        <f>IF(ISERROR(IF(Input!D772="","",IF(ISERROR(VLOOKUP(Input!D772,'Measure List'!$A$2:$A$30000,1,0)),"Invalid RefNo",""))),"",IF(Input!D772="","",IF(ISERROR(VLOOKUP(Input!D772,'Measure List'!$A$2:$A$30000,1,0)),"Invalid RefNo","")))</f>
        <v/>
      </c>
      <c r="AD773" s="156"/>
      <c r="AE773" s="156"/>
      <c r="AF773" s="156"/>
      <c r="AG773" s="156"/>
      <c r="AH773" s="156"/>
      <c r="AI773" s="156"/>
      <c r="AJ773" s="156"/>
      <c r="AK773" s="156"/>
      <c r="AL773" s="203" t="str">
        <f>IF(COUNTIF(Dropdowns!$K$2:$K$7,Input!S772)&gt;0,"",IF(Input!S772="","","Invalid Type"))</f>
        <v/>
      </c>
      <c r="AN773" s="204" t="str">
        <f>IF(Input!C772="","",IF(ISNUMBER(VALUE(Input!C772)),"","Needs to be a number."))</f>
        <v/>
      </c>
      <c r="AO773" s="205" t="str">
        <f>IF(Input!E772="","",IF(ISNUMBER(VALUE(Input!E772)),"","Needs to be a number."))</f>
        <v/>
      </c>
      <c r="AP773" s="205" t="str">
        <f>IF(Input!N772="","",IF(ISNUMBER(VALUE(Input!N772)),"","Needs to be a number."))</f>
        <v/>
      </c>
      <c r="AQ773" s="205" t="str">
        <f>IF(Input!O772="","",IF(ISNUMBER(VALUE(Input!O772)),"","Needs to be a number."))</f>
        <v/>
      </c>
      <c r="AR773" s="205" t="str">
        <f>IF(Input!V772="","",IF(ISNUMBER(VALUE(Input!V772)),"","Needs to be a number."))</f>
        <v/>
      </c>
      <c r="AS773" s="205" t="str">
        <f>IF(Input!W772="","",IF(ISNUMBER(VALUE(Input!W772)),"","Needs to be a number."))</f>
        <v/>
      </c>
      <c r="AT773" s="205" t="str">
        <f>IF(Input!X772="","",IF(ISNUMBER(VALUE(Input!X772)),"","Needs to be a number."))</f>
        <v/>
      </c>
      <c r="AU773" s="206" t="str">
        <f>IF(Input!Y772="","",IF(ISNUMBER(VALUE(Input!Y772)),"","Needs to be a number."))</f>
        <v/>
      </c>
      <c r="AW773" s="259" t="str">
        <f>IF(OR(VALUE(Input!C772)&lt;0,VALUE(Input!C772)&gt;100), "Invalid EEI %","")</f>
        <v/>
      </c>
      <c r="AX773" s="207"/>
      <c r="AY773" s="278" t="str">
        <f>IF(Input!E772="","",IF(VALUE(Input!E772)=0,"Do not enter 0.",""))</f>
        <v/>
      </c>
    </row>
    <row r="774" spans="2:51" x14ac:dyDescent="0.3">
      <c r="B774" s="188" t="str">
        <f>Input!A773</f>
        <v/>
      </c>
      <c r="C774" s="189" t="str">
        <f>IF(ISERROR(IF(AND(Input!$A773="",SUMPRODUCT(--(LEN(Input!$A774:'Input'!$A$1006)&gt;0))&lt;&gt;0),"Row is skipped.",IF(AND(Input!$A773="",Input!$A774=""),"", IF(Input!B773="","Data is missing.","")))),"",IF(AND(Input!$A773="",SUMPRODUCT(--(LEN(Input!$A774:'Input'!$A$1006)&gt;0))&lt;&gt;0),"Row is skipped.",IF(AND(Input!$A773="",Input!$A774=""),"", IF(Input!B773="","Data is missing.",""))))</f>
        <v/>
      </c>
      <c r="D774" s="189" t="str">
        <f>IF(ISERROR(IF(AND(Input!$A773="",SUMPRODUCT(--(LEN(Input!$A774:'Input'!$A$1006)&gt;0))&lt;&gt;0),"Row is skipped.",IF(AND(Input!$A773="",Input!$A774=""),"", IF(Input!C773="","Data is missing.","")))),"",IF(AND(Input!$A773="",SUMPRODUCT(--(LEN(Input!$A774:'Input'!$A$1006)&gt;0))&lt;&gt;0),"Row is skipped.",IF(AND(Input!$A773="",Input!$A774=""),"", IF(Input!C773="","Data is missing.",""))))</f>
        <v/>
      </c>
      <c r="E774" s="189" t="str">
        <f>IF(ISERROR(IF(AND(Input!$A773="",SUMPRODUCT(--(LEN(Input!$A774:'Input'!$A$1006)&gt;0))&lt;&gt;0),"Row is skipped.",IF(AND(Input!$A773="",Input!$A774=""),"", IF(Input!D773="","Data is missing.","")))),"",IF(AND(Input!$A773="",SUMPRODUCT(--(LEN(Input!$A774:'Input'!$A$1006)&gt;0))&lt;&gt;0),"Row is skipped.",IF(AND(Input!$A773="",Input!$A774=""),"", IF(Input!D773="","Data is missing.",""))))</f>
        <v/>
      </c>
      <c r="F774" s="189" t="str">
        <f>IF(ISERROR(IF(AND(Input!$A773="",SUMPRODUCT(--(LEN(Input!$A774:'Input'!$A$1006)&gt;0))&lt;&gt;0),"Row is skipped.",IF(AND(Input!$A773="",Input!$A774=""),"", IF(Input!E773="","Data is missing.","")))),"",IF(AND(Input!$A773="",SUMPRODUCT(--(LEN(Input!$A774:'Input'!$A$1006)&gt;0))&lt;&gt;0),"Row is skipped.",IF(AND(Input!$A773="",Input!$A774=""),"", IF(Input!E773="","Data is missing.",""))))</f>
        <v/>
      </c>
      <c r="G774" s="189" t="str">
        <f>IF(ISERROR(IF(AND(Input!$A773="",SUMPRODUCT(--(LEN(Input!$A774:'Input'!$A$1006)&gt;0))&lt;&gt;0),"Row is skipped.",IF(AND(Input!$A773="",Input!$A774=""),"", IF(Input!F773="","Data is missing.","")))),"",IF(AND(Input!$A773="",SUMPRODUCT(--(LEN(Input!$A774:'Input'!$A$1006)&gt;0))&lt;&gt;0),"Row is skipped.",IF(AND(Input!$A773="",Input!$A774=""),"", IF(Input!F773="","Data is missing.",""))))</f>
        <v/>
      </c>
      <c r="H774" s="190" t="str">
        <f>IF(ISERROR(IF(AND(Input!$A773="",SUMPRODUCT(--(LEN(Input!$A774:'Input'!$A$1006)&gt;0))&lt;&gt;0),"Row is skipped.",IF(AND(Input!$A773="",Input!$A774=""),"", IF(Input!G773="","Data is missing.","")))),"",IF(AND(Input!$A773="",SUMPRODUCT(--(LEN(Input!$A774:'Input'!$A$1006)&gt;0))&lt;&gt;0),"Row is skipped.",IF(AND(Input!$A773="",Input!$A774=""),"", IF(Input!G773="","Data is missing.",""))))</f>
        <v/>
      </c>
      <c r="I774" s="156"/>
      <c r="J774" s="191" t="str">
        <f>IFERROR(VLOOKUP(VLOOKUP(Input!$D773,'Measure List'!$A:$AN,40,FALSE),UIR!$A$1:$Q$27,17,FALSE),"")</f>
        <v/>
      </c>
      <c r="K774" s="192" t="str">
        <f>IFERROR(VLOOKUP(Input!$D773,'Measure List'!$A:$AN,40,FALSE),"")</f>
        <v/>
      </c>
      <c r="L774" s="156"/>
      <c r="M774" s="193" t="str">
        <f>IF(B774="","",IF(AND(Input!H773="",IFERROR(VLOOKUP(K774,UIR!$A$2:$P$21,2,FALSE),"")&lt;&gt;""),"Data is Missing.",""))</f>
        <v/>
      </c>
      <c r="N774" s="194" t="str">
        <f>IF(B774="","",IF(AND(Input!I773="",IFERROR(VLOOKUP(K774,UIR!$A$2:$P$21,3,FALSE),"")&lt;&gt;""),"Data is Missing.",""))</f>
        <v/>
      </c>
      <c r="O774" s="194" t="str">
        <f>IF(B774="","",IF(AND(Input!J773="",IFERROR(VLOOKUP(K774,UIR!$A$2:$P$21,4,FALSE),"")&lt;&gt;""),"Data is Missing.",""))</f>
        <v/>
      </c>
      <c r="P774" s="194" t="str">
        <f>IF(B774="","",IF(AND(Input!K773="",IFERROR(VLOOKUP(K774,UIR!$A$2:$P$21,5,FALSE),"")&lt;&gt;""),"Data is Missing.",""))</f>
        <v/>
      </c>
      <c r="Q774" s="194" t="str">
        <f>IF(B774="","",IF(AND(Input!L773="",IFERROR(VLOOKUP(K774,UIR!$A$2:$P$21,6,FALSE),"")&lt;&gt;""),"Data is Missing.",""))</f>
        <v/>
      </c>
      <c r="R774" s="194" t="str">
        <f>IF(B774="","",IF(AND(Input!M773="",IFERROR(VLOOKUP(K774,UIR!$A$2:$P$21,7,FALSE),"")&lt;&gt;""),"Data is Missing.",""))</f>
        <v/>
      </c>
      <c r="S774" s="194" t="str">
        <f>IF(B774="","",IF(AND(Input!P773="",IFERROR(VLOOKUP(K774,UIR!$A$2:$P$21,8,FALSE),"")&lt;&gt;""),"Data is Missing.",""))</f>
        <v/>
      </c>
      <c r="T774" s="194" t="str">
        <f>IF(B774="","",IF(AND(Input!Q773="",IFERROR(VLOOKUP(K774,UIR!$A$2:$P$21,9,FALSE),"")&lt;&gt;""),"Data is Missing.",""))</f>
        <v/>
      </c>
      <c r="U774" s="194"/>
      <c r="V774" s="194" t="str">
        <f>IF(B774="","",IF(AND(Input!S773="",IFERROR(VLOOKUP(K774,UIR!$A$2:$P$21,11,FALSE),"")&lt;&gt;""),"Data is Missing.",""))</f>
        <v/>
      </c>
      <c r="W774" s="194" t="str">
        <f>IF(B774="","",IF(AND(Input!T773="",IFERROR(VLOOKUP(K774,UIR!$A$2:$P$21,12,FALSE),"")&lt;&gt;""),"Data is Missing.",""))</f>
        <v/>
      </c>
      <c r="X774" s="194" t="str">
        <f>IF(B774="","",IF(AND(Input!V773="",IFERROR(VLOOKUP(K774,UIR!$A$2:$P$21,13,FALSE),"")&lt;&gt;""),"Data is Missing.",""))</f>
        <v/>
      </c>
      <c r="Y774" s="194" t="str">
        <f>IF(B774="","",IF(AND(Input!W773="",IFERROR(VLOOKUP(K774,UIR!$A$2:$P$21,14,FALSE),"")&lt;&gt;""),"Data is Missing.",""))</f>
        <v/>
      </c>
      <c r="Z774" s="194" t="str">
        <f>IF(B774="","",IF(AND(Input!X773="",IFERROR(VLOOKUP(K774,UIR!$A$2:$P$21,15,FALSE),"")&lt;&gt;""),"Data is Missing.",""))</f>
        <v/>
      </c>
      <c r="AA774" s="195" t="str">
        <f>IF(B774="","",IF(AND(Input!Y773="",IFERROR(VLOOKUP(K774,UIR!$A$2:$P$21,16,FALSE),"")&lt;&gt;""),"Data is Missing.",""))</f>
        <v/>
      </c>
      <c r="AC774" s="202" t="str">
        <f>IF(ISERROR(IF(Input!D773="","",IF(ISERROR(VLOOKUP(Input!D773,'Measure List'!$A$2:$A$30000,1,0)),"Invalid RefNo",""))),"",IF(Input!D773="","",IF(ISERROR(VLOOKUP(Input!D773,'Measure List'!$A$2:$A$30000,1,0)),"Invalid RefNo","")))</f>
        <v/>
      </c>
      <c r="AD774" s="156"/>
      <c r="AE774" s="156"/>
      <c r="AF774" s="156"/>
      <c r="AG774" s="156"/>
      <c r="AH774" s="156"/>
      <c r="AI774" s="156"/>
      <c r="AJ774" s="156"/>
      <c r="AK774" s="156"/>
      <c r="AL774" s="203" t="str">
        <f>IF(COUNTIF(Dropdowns!$K$2:$K$7,Input!S773)&gt;0,"",IF(Input!S773="","","Invalid Type"))</f>
        <v/>
      </c>
      <c r="AN774" s="204" t="str">
        <f>IF(Input!C773="","",IF(ISNUMBER(VALUE(Input!C773)),"","Needs to be a number."))</f>
        <v/>
      </c>
      <c r="AO774" s="205" t="str">
        <f>IF(Input!E773="","",IF(ISNUMBER(VALUE(Input!E773)),"","Needs to be a number."))</f>
        <v/>
      </c>
      <c r="AP774" s="205" t="str">
        <f>IF(Input!N773="","",IF(ISNUMBER(VALUE(Input!N773)),"","Needs to be a number."))</f>
        <v/>
      </c>
      <c r="AQ774" s="205" t="str">
        <f>IF(Input!O773="","",IF(ISNUMBER(VALUE(Input!O773)),"","Needs to be a number."))</f>
        <v/>
      </c>
      <c r="AR774" s="205" t="str">
        <f>IF(Input!V773="","",IF(ISNUMBER(VALUE(Input!V773)),"","Needs to be a number."))</f>
        <v/>
      </c>
      <c r="AS774" s="205" t="str">
        <f>IF(Input!W773="","",IF(ISNUMBER(VALUE(Input!W773)),"","Needs to be a number."))</f>
        <v/>
      </c>
      <c r="AT774" s="205" t="str">
        <f>IF(Input!X773="","",IF(ISNUMBER(VALUE(Input!X773)),"","Needs to be a number."))</f>
        <v/>
      </c>
      <c r="AU774" s="206" t="str">
        <f>IF(Input!Y773="","",IF(ISNUMBER(VALUE(Input!Y773)),"","Needs to be a number."))</f>
        <v/>
      </c>
      <c r="AW774" s="259" t="str">
        <f>IF(OR(VALUE(Input!C773)&lt;0,VALUE(Input!C773)&gt;100), "Invalid EEI %","")</f>
        <v/>
      </c>
      <c r="AX774" s="207"/>
      <c r="AY774" s="278" t="str">
        <f>IF(Input!E773="","",IF(VALUE(Input!E773)=0,"Do not enter 0.",""))</f>
        <v/>
      </c>
    </row>
    <row r="775" spans="2:51" x14ac:dyDescent="0.3">
      <c r="B775" s="188" t="str">
        <f>Input!A774</f>
        <v/>
      </c>
      <c r="C775" s="189" t="str">
        <f>IF(ISERROR(IF(AND(Input!$A774="",SUMPRODUCT(--(LEN(Input!$A775:'Input'!$A$1006)&gt;0))&lt;&gt;0),"Row is skipped.",IF(AND(Input!$A774="",Input!$A775=""),"", IF(Input!B774="","Data is missing.","")))),"",IF(AND(Input!$A774="",SUMPRODUCT(--(LEN(Input!$A775:'Input'!$A$1006)&gt;0))&lt;&gt;0),"Row is skipped.",IF(AND(Input!$A774="",Input!$A775=""),"", IF(Input!B774="","Data is missing.",""))))</f>
        <v/>
      </c>
      <c r="D775" s="189" t="str">
        <f>IF(ISERROR(IF(AND(Input!$A774="",SUMPRODUCT(--(LEN(Input!$A775:'Input'!$A$1006)&gt;0))&lt;&gt;0),"Row is skipped.",IF(AND(Input!$A774="",Input!$A775=""),"", IF(Input!C774="","Data is missing.","")))),"",IF(AND(Input!$A774="",SUMPRODUCT(--(LEN(Input!$A775:'Input'!$A$1006)&gt;0))&lt;&gt;0),"Row is skipped.",IF(AND(Input!$A774="",Input!$A775=""),"", IF(Input!C774="","Data is missing.",""))))</f>
        <v/>
      </c>
      <c r="E775" s="189" t="str">
        <f>IF(ISERROR(IF(AND(Input!$A774="",SUMPRODUCT(--(LEN(Input!$A775:'Input'!$A$1006)&gt;0))&lt;&gt;0),"Row is skipped.",IF(AND(Input!$A774="",Input!$A775=""),"", IF(Input!D774="","Data is missing.","")))),"",IF(AND(Input!$A774="",SUMPRODUCT(--(LEN(Input!$A775:'Input'!$A$1006)&gt;0))&lt;&gt;0),"Row is skipped.",IF(AND(Input!$A774="",Input!$A775=""),"", IF(Input!D774="","Data is missing.",""))))</f>
        <v/>
      </c>
      <c r="F775" s="189" t="str">
        <f>IF(ISERROR(IF(AND(Input!$A774="",SUMPRODUCT(--(LEN(Input!$A775:'Input'!$A$1006)&gt;0))&lt;&gt;0),"Row is skipped.",IF(AND(Input!$A774="",Input!$A775=""),"", IF(Input!E774="","Data is missing.","")))),"",IF(AND(Input!$A774="",SUMPRODUCT(--(LEN(Input!$A775:'Input'!$A$1006)&gt;0))&lt;&gt;0),"Row is skipped.",IF(AND(Input!$A774="",Input!$A775=""),"", IF(Input!E774="","Data is missing.",""))))</f>
        <v/>
      </c>
      <c r="G775" s="189" t="str">
        <f>IF(ISERROR(IF(AND(Input!$A774="",SUMPRODUCT(--(LEN(Input!$A775:'Input'!$A$1006)&gt;0))&lt;&gt;0),"Row is skipped.",IF(AND(Input!$A774="",Input!$A775=""),"", IF(Input!F774="","Data is missing.","")))),"",IF(AND(Input!$A774="",SUMPRODUCT(--(LEN(Input!$A775:'Input'!$A$1006)&gt;0))&lt;&gt;0),"Row is skipped.",IF(AND(Input!$A774="",Input!$A775=""),"", IF(Input!F774="","Data is missing.",""))))</f>
        <v/>
      </c>
      <c r="H775" s="190" t="str">
        <f>IF(ISERROR(IF(AND(Input!$A774="",SUMPRODUCT(--(LEN(Input!$A775:'Input'!$A$1006)&gt;0))&lt;&gt;0),"Row is skipped.",IF(AND(Input!$A774="",Input!$A775=""),"", IF(Input!G774="","Data is missing.","")))),"",IF(AND(Input!$A774="",SUMPRODUCT(--(LEN(Input!$A775:'Input'!$A$1006)&gt;0))&lt;&gt;0),"Row is skipped.",IF(AND(Input!$A774="",Input!$A775=""),"", IF(Input!G774="","Data is missing.",""))))</f>
        <v/>
      </c>
      <c r="I775" s="156"/>
      <c r="J775" s="191" t="str">
        <f>IFERROR(VLOOKUP(VLOOKUP(Input!$D774,'Measure List'!$A:$AN,40,FALSE),UIR!$A$1:$Q$27,17,FALSE),"")</f>
        <v/>
      </c>
      <c r="K775" s="192" t="str">
        <f>IFERROR(VLOOKUP(Input!$D774,'Measure List'!$A:$AN,40,FALSE),"")</f>
        <v/>
      </c>
      <c r="L775" s="156"/>
      <c r="M775" s="193" t="str">
        <f>IF(B775="","",IF(AND(Input!H774="",IFERROR(VLOOKUP(K775,UIR!$A$2:$P$21,2,FALSE),"")&lt;&gt;""),"Data is Missing.",""))</f>
        <v/>
      </c>
      <c r="N775" s="194" t="str">
        <f>IF(B775="","",IF(AND(Input!I774="",IFERROR(VLOOKUP(K775,UIR!$A$2:$P$21,3,FALSE),"")&lt;&gt;""),"Data is Missing.",""))</f>
        <v/>
      </c>
      <c r="O775" s="194" t="str">
        <f>IF(B775="","",IF(AND(Input!J774="",IFERROR(VLOOKUP(K775,UIR!$A$2:$P$21,4,FALSE),"")&lt;&gt;""),"Data is Missing.",""))</f>
        <v/>
      </c>
      <c r="P775" s="194" t="str">
        <f>IF(B775="","",IF(AND(Input!K774="",IFERROR(VLOOKUP(K775,UIR!$A$2:$P$21,5,FALSE),"")&lt;&gt;""),"Data is Missing.",""))</f>
        <v/>
      </c>
      <c r="Q775" s="194" t="str">
        <f>IF(B775="","",IF(AND(Input!L774="",IFERROR(VLOOKUP(K775,UIR!$A$2:$P$21,6,FALSE),"")&lt;&gt;""),"Data is Missing.",""))</f>
        <v/>
      </c>
      <c r="R775" s="194" t="str">
        <f>IF(B775="","",IF(AND(Input!M774="",IFERROR(VLOOKUP(K775,UIR!$A$2:$P$21,7,FALSE),"")&lt;&gt;""),"Data is Missing.",""))</f>
        <v/>
      </c>
      <c r="S775" s="194" t="str">
        <f>IF(B775="","",IF(AND(Input!P774="",IFERROR(VLOOKUP(K775,UIR!$A$2:$P$21,8,FALSE),"")&lt;&gt;""),"Data is Missing.",""))</f>
        <v/>
      </c>
      <c r="T775" s="194" t="str">
        <f>IF(B775="","",IF(AND(Input!Q774="",IFERROR(VLOOKUP(K775,UIR!$A$2:$P$21,9,FALSE),"")&lt;&gt;""),"Data is Missing.",""))</f>
        <v/>
      </c>
      <c r="U775" s="194"/>
      <c r="V775" s="194" t="str">
        <f>IF(B775="","",IF(AND(Input!S774="",IFERROR(VLOOKUP(K775,UIR!$A$2:$P$21,11,FALSE),"")&lt;&gt;""),"Data is Missing.",""))</f>
        <v/>
      </c>
      <c r="W775" s="194" t="str">
        <f>IF(B775="","",IF(AND(Input!T774="",IFERROR(VLOOKUP(K775,UIR!$A$2:$P$21,12,FALSE),"")&lt;&gt;""),"Data is Missing.",""))</f>
        <v/>
      </c>
      <c r="X775" s="194" t="str">
        <f>IF(B775="","",IF(AND(Input!V774="",IFERROR(VLOOKUP(K775,UIR!$A$2:$P$21,13,FALSE),"")&lt;&gt;""),"Data is Missing.",""))</f>
        <v/>
      </c>
      <c r="Y775" s="194" t="str">
        <f>IF(B775="","",IF(AND(Input!W774="",IFERROR(VLOOKUP(K775,UIR!$A$2:$P$21,14,FALSE),"")&lt;&gt;""),"Data is Missing.",""))</f>
        <v/>
      </c>
      <c r="Z775" s="194" t="str">
        <f>IF(B775="","",IF(AND(Input!X774="",IFERROR(VLOOKUP(K775,UIR!$A$2:$P$21,15,FALSE),"")&lt;&gt;""),"Data is Missing.",""))</f>
        <v/>
      </c>
      <c r="AA775" s="195" t="str">
        <f>IF(B775="","",IF(AND(Input!Y774="",IFERROR(VLOOKUP(K775,UIR!$A$2:$P$21,16,FALSE),"")&lt;&gt;""),"Data is Missing.",""))</f>
        <v/>
      </c>
      <c r="AC775" s="202" t="str">
        <f>IF(ISERROR(IF(Input!D774="","",IF(ISERROR(VLOOKUP(Input!D774,'Measure List'!$A$2:$A$30000,1,0)),"Invalid RefNo",""))),"",IF(Input!D774="","",IF(ISERROR(VLOOKUP(Input!D774,'Measure List'!$A$2:$A$30000,1,0)),"Invalid RefNo","")))</f>
        <v/>
      </c>
      <c r="AD775" s="156"/>
      <c r="AE775" s="156"/>
      <c r="AF775" s="156"/>
      <c r="AG775" s="156"/>
      <c r="AH775" s="156"/>
      <c r="AI775" s="156"/>
      <c r="AJ775" s="156"/>
      <c r="AK775" s="156"/>
      <c r="AL775" s="203" t="str">
        <f>IF(COUNTIF(Dropdowns!$K$2:$K$7,Input!S774)&gt;0,"",IF(Input!S774="","","Invalid Type"))</f>
        <v/>
      </c>
      <c r="AN775" s="204" t="str">
        <f>IF(Input!C774="","",IF(ISNUMBER(VALUE(Input!C774)),"","Needs to be a number."))</f>
        <v/>
      </c>
      <c r="AO775" s="205" t="str">
        <f>IF(Input!E774="","",IF(ISNUMBER(VALUE(Input!E774)),"","Needs to be a number."))</f>
        <v/>
      </c>
      <c r="AP775" s="205" t="str">
        <f>IF(Input!N774="","",IF(ISNUMBER(VALUE(Input!N774)),"","Needs to be a number."))</f>
        <v/>
      </c>
      <c r="AQ775" s="205" t="str">
        <f>IF(Input!O774="","",IF(ISNUMBER(VALUE(Input!O774)),"","Needs to be a number."))</f>
        <v/>
      </c>
      <c r="AR775" s="205" t="str">
        <f>IF(Input!V774="","",IF(ISNUMBER(VALUE(Input!V774)),"","Needs to be a number."))</f>
        <v/>
      </c>
      <c r="AS775" s="205" t="str">
        <f>IF(Input!W774="","",IF(ISNUMBER(VALUE(Input!W774)),"","Needs to be a number."))</f>
        <v/>
      </c>
      <c r="AT775" s="205" t="str">
        <f>IF(Input!X774="","",IF(ISNUMBER(VALUE(Input!X774)),"","Needs to be a number."))</f>
        <v/>
      </c>
      <c r="AU775" s="206" t="str">
        <f>IF(Input!Y774="","",IF(ISNUMBER(VALUE(Input!Y774)),"","Needs to be a number."))</f>
        <v/>
      </c>
      <c r="AW775" s="259" t="str">
        <f>IF(OR(VALUE(Input!C774)&lt;0,VALUE(Input!C774)&gt;100), "Invalid EEI %","")</f>
        <v/>
      </c>
      <c r="AX775" s="207"/>
      <c r="AY775" s="278" t="str">
        <f>IF(Input!E774="","",IF(VALUE(Input!E774)=0,"Do not enter 0.",""))</f>
        <v/>
      </c>
    </row>
    <row r="776" spans="2:51" x14ac:dyDescent="0.3">
      <c r="B776" s="188" t="str">
        <f>Input!A775</f>
        <v/>
      </c>
      <c r="C776" s="189" t="str">
        <f>IF(ISERROR(IF(AND(Input!$A775="",SUMPRODUCT(--(LEN(Input!$A776:'Input'!$A$1006)&gt;0))&lt;&gt;0),"Row is skipped.",IF(AND(Input!$A775="",Input!$A776=""),"", IF(Input!B775="","Data is missing.","")))),"",IF(AND(Input!$A775="",SUMPRODUCT(--(LEN(Input!$A776:'Input'!$A$1006)&gt;0))&lt;&gt;0),"Row is skipped.",IF(AND(Input!$A775="",Input!$A776=""),"", IF(Input!B775="","Data is missing.",""))))</f>
        <v/>
      </c>
      <c r="D776" s="189" t="str">
        <f>IF(ISERROR(IF(AND(Input!$A775="",SUMPRODUCT(--(LEN(Input!$A776:'Input'!$A$1006)&gt;0))&lt;&gt;0),"Row is skipped.",IF(AND(Input!$A775="",Input!$A776=""),"", IF(Input!C775="","Data is missing.","")))),"",IF(AND(Input!$A775="",SUMPRODUCT(--(LEN(Input!$A776:'Input'!$A$1006)&gt;0))&lt;&gt;0),"Row is skipped.",IF(AND(Input!$A775="",Input!$A776=""),"", IF(Input!C775="","Data is missing.",""))))</f>
        <v/>
      </c>
      <c r="E776" s="189" t="str">
        <f>IF(ISERROR(IF(AND(Input!$A775="",SUMPRODUCT(--(LEN(Input!$A776:'Input'!$A$1006)&gt;0))&lt;&gt;0),"Row is skipped.",IF(AND(Input!$A775="",Input!$A776=""),"", IF(Input!D775="","Data is missing.","")))),"",IF(AND(Input!$A775="",SUMPRODUCT(--(LEN(Input!$A776:'Input'!$A$1006)&gt;0))&lt;&gt;0),"Row is skipped.",IF(AND(Input!$A775="",Input!$A776=""),"", IF(Input!D775="","Data is missing.",""))))</f>
        <v/>
      </c>
      <c r="F776" s="189" t="str">
        <f>IF(ISERROR(IF(AND(Input!$A775="",SUMPRODUCT(--(LEN(Input!$A776:'Input'!$A$1006)&gt;0))&lt;&gt;0),"Row is skipped.",IF(AND(Input!$A775="",Input!$A776=""),"", IF(Input!E775="","Data is missing.","")))),"",IF(AND(Input!$A775="",SUMPRODUCT(--(LEN(Input!$A776:'Input'!$A$1006)&gt;0))&lt;&gt;0),"Row is skipped.",IF(AND(Input!$A775="",Input!$A776=""),"", IF(Input!E775="","Data is missing.",""))))</f>
        <v/>
      </c>
      <c r="G776" s="189" t="str">
        <f>IF(ISERROR(IF(AND(Input!$A775="",SUMPRODUCT(--(LEN(Input!$A776:'Input'!$A$1006)&gt;0))&lt;&gt;0),"Row is skipped.",IF(AND(Input!$A775="",Input!$A776=""),"", IF(Input!F775="","Data is missing.","")))),"",IF(AND(Input!$A775="",SUMPRODUCT(--(LEN(Input!$A776:'Input'!$A$1006)&gt;0))&lt;&gt;0),"Row is skipped.",IF(AND(Input!$A775="",Input!$A776=""),"", IF(Input!F775="","Data is missing.",""))))</f>
        <v/>
      </c>
      <c r="H776" s="190" t="str">
        <f>IF(ISERROR(IF(AND(Input!$A775="",SUMPRODUCT(--(LEN(Input!$A776:'Input'!$A$1006)&gt;0))&lt;&gt;0),"Row is skipped.",IF(AND(Input!$A775="",Input!$A776=""),"", IF(Input!G775="","Data is missing.","")))),"",IF(AND(Input!$A775="",SUMPRODUCT(--(LEN(Input!$A776:'Input'!$A$1006)&gt;0))&lt;&gt;0),"Row is skipped.",IF(AND(Input!$A775="",Input!$A776=""),"", IF(Input!G775="","Data is missing.",""))))</f>
        <v/>
      </c>
      <c r="I776" s="156"/>
      <c r="J776" s="191" t="str">
        <f>IFERROR(VLOOKUP(VLOOKUP(Input!$D775,'Measure List'!$A:$AN,40,FALSE),UIR!$A$1:$Q$27,17,FALSE),"")</f>
        <v/>
      </c>
      <c r="K776" s="192" t="str">
        <f>IFERROR(VLOOKUP(Input!$D775,'Measure List'!$A:$AN,40,FALSE),"")</f>
        <v/>
      </c>
      <c r="L776" s="156"/>
      <c r="M776" s="193" t="str">
        <f>IF(B776="","",IF(AND(Input!H775="",IFERROR(VLOOKUP(K776,UIR!$A$2:$P$21,2,FALSE),"")&lt;&gt;""),"Data is Missing.",""))</f>
        <v/>
      </c>
      <c r="N776" s="194" t="str">
        <f>IF(B776="","",IF(AND(Input!I775="",IFERROR(VLOOKUP(K776,UIR!$A$2:$P$21,3,FALSE),"")&lt;&gt;""),"Data is Missing.",""))</f>
        <v/>
      </c>
      <c r="O776" s="194" t="str">
        <f>IF(B776="","",IF(AND(Input!J775="",IFERROR(VLOOKUP(K776,UIR!$A$2:$P$21,4,FALSE),"")&lt;&gt;""),"Data is Missing.",""))</f>
        <v/>
      </c>
      <c r="P776" s="194" t="str">
        <f>IF(B776="","",IF(AND(Input!K775="",IFERROR(VLOOKUP(K776,UIR!$A$2:$P$21,5,FALSE),"")&lt;&gt;""),"Data is Missing.",""))</f>
        <v/>
      </c>
      <c r="Q776" s="194" t="str">
        <f>IF(B776="","",IF(AND(Input!L775="",IFERROR(VLOOKUP(K776,UIR!$A$2:$P$21,6,FALSE),"")&lt;&gt;""),"Data is Missing.",""))</f>
        <v/>
      </c>
      <c r="R776" s="194" t="str">
        <f>IF(B776="","",IF(AND(Input!M775="",IFERROR(VLOOKUP(K776,UIR!$A$2:$P$21,7,FALSE),"")&lt;&gt;""),"Data is Missing.",""))</f>
        <v/>
      </c>
      <c r="S776" s="194" t="str">
        <f>IF(B776="","",IF(AND(Input!P775="",IFERROR(VLOOKUP(K776,UIR!$A$2:$P$21,8,FALSE),"")&lt;&gt;""),"Data is Missing.",""))</f>
        <v/>
      </c>
      <c r="T776" s="194" t="str">
        <f>IF(B776="","",IF(AND(Input!Q775="",IFERROR(VLOOKUP(K776,UIR!$A$2:$P$21,9,FALSE),"")&lt;&gt;""),"Data is Missing.",""))</f>
        <v/>
      </c>
      <c r="U776" s="194"/>
      <c r="V776" s="194" t="str">
        <f>IF(B776="","",IF(AND(Input!S775="",IFERROR(VLOOKUP(K776,UIR!$A$2:$P$21,11,FALSE),"")&lt;&gt;""),"Data is Missing.",""))</f>
        <v/>
      </c>
      <c r="W776" s="194" t="str">
        <f>IF(B776="","",IF(AND(Input!T775="",IFERROR(VLOOKUP(K776,UIR!$A$2:$P$21,12,FALSE),"")&lt;&gt;""),"Data is Missing.",""))</f>
        <v/>
      </c>
      <c r="X776" s="194" t="str">
        <f>IF(B776="","",IF(AND(Input!V775="",IFERROR(VLOOKUP(K776,UIR!$A$2:$P$21,13,FALSE),"")&lt;&gt;""),"Data is Missing.",""))</f>
        <v/>
      </c>
      <c r="Y776" s="194" t="str">
        <f>IF(B776="","",IF(AND(Input!W775="",IFERROR(VLOOKUP(K776,UIR!$A$2:$P$21,14,FALSE),"")&lt;&gt;""),"Data is Missing.",""))</f>
        <v/>
      </c>
      <c r="Z776" s="194" t="str">
        <f>IF(B776="","",IF(AND(Input!X775="",IFERROR(VLOOKUP(K776,UIR!$A$2:$P$21,15,FALSE),"")&lt;&gt;""),"Data is Missing.",""))</f>
        <v/>
      </c>
      <c r="AA776" s="195" t="str">
        <f>IF(B776="","",IF(AND(Input!Y775="",IFERROR(VLOOKUP(K776,UIR!$A$2:$P$21,16,FALSE),"")&lt;&gt;""),"Data is Missing.",""))</f>
        <v/>
      </c>
      <c r="AC776" s="202" t="str">
        <f>IF(ISERROR(IF(Input!D775="","",IF(ISERROR(VLOOKUP(Input!D775,'Measure List'!$A$2:$A$30000,1,0)),"Invalid RefNo",""))),"",IF(Input!D775="","",IF(ISERROR(VLOOKUP(Input!D775,'Measure List'!$A$2:$A$30000,1,0)),"Invalid RefNo","")))</f>
        <v/>
      </c>
      <c r="AD776" s="156"/>
      <c r="AE776" s="156"/>
      <c r="AF776" s="156"/>
      <c r="AG776" s="156"/>
      <c r="AH776" s="156"/>
      <c r="AI776" s="156"/>
      <c r="AJ776" s="156"/>
      <c r="AK776" s="156"/>
      <c r="AL776" s="203" t="str">
        <f>IF(COUNTIF(Dropdowns!$K$2:$K$7,Input!S775)&gt;0,"",IF(Input!S775="","","Invalid Type"))</f>
        <v/>
      </c>
      <c r="AN776" s="204" t="str">
        <f>IF(Input!C775="","",IF(ISNUMBER(VALUE(Input!C775)),"","Needs to be a number."))</f>
        <v/>
      </c>
      <c r="AO776" s="205" t="str">
        <f>IF(Input!E775="","",IF(ISNUMBER(VALUE(Input!E775)),"","Needs to be a number."))</f>
        <v/>
      </c>
      <c r="AP776" s="205" t="str">
        <f>IF(Input!N775="","",IF(ISNUMBER(VALUE(Input!N775)),"","Needs to be a number."))</f>
        <v/>
      </c>
      <c r="AQ776" s="205" t="str">
        <f>IF(Input!O775="","",IF(ISNUMBER(VALUE(Input!O775)),"","Needs to be a number."))</f>
        <v/>
      </c>
      <c r="AR776" s="205" t="str">
        <f>IF(Input!V775="","",IF(ISNUMBER(VALUE(Input!V775)),"","Needs to be a number."))</f>
        <v/>
      </c>
      <c r="AS776" s="205" t="str">
        <f>IF(Input!W775="","",IF(ISNUMBER(VALUE(Input!W775)),"","Needs to be a number."))</f>
        <v/>
      </c>
      <c r="AT776" s="205" t="str">
        <f>IF(Input!X775="","",IF(ISNUMBER(VALUE(Input!X775)),"","Needs to be a number."))</f>
        <v/>
      </c>
      <c r="AU776" s="206" t="str">
        <f>IF(Input!Y775="","",IF(ISNUMBER(VALUE(Input!Y775)),"","Needs to be a number."))</f>
        <v/>
      </c>
      <c r="AW776" s="259" t="str">
        <f>IF(OR(VALUE(Input!C775)&lt;0,VALUE(Input!C775)&gt;100), "Invalid EEI %","")</f>
        <v/>
      </c>
      <c r="AX776" s="207"/>
      <c r="AY776" s="278" t="str">
        <f>IF(Input!E775="","",IF(VALUE(Input!E775)=0,"Do not enter 0.",""))</f>
        <v/>
      </c>
    </row>
    <row r="777" spans="2:51" x14ac:dyDescent="0.3">
      <c r="B777" s="188" t="str">
        <f>Input!A776</f>
        <v/>
      </c>
      <c r="C777" s="189" t="str">
        <f>IF(ISERROR(IF(AND(Input!$A776="",SUMPRODUCT(--(LEN(Input!$A777:'Input'!$A$1006)&gt;0))&lt;&gt;0),"Row is skipped.",IF(AND(Input!$A776="",Input!$A777=""),"", IF(Input!B776="","Data is missing.","")))),"",IF(AND(Input!$A776="",SUMPRODUCT(--(LEN(Input!$A777:'Input'!$A$1006)&gt;0))&lt;&gt;0),"Row is skipped.",IF(AND(Input!$A776="",Input!$A777=""),"", IF(Input!B776="","Data is missing.",""))))</f>
        <v/>
      </c>
      <c r="D777" s="189" t="str">
        <f>IF(ISERROR(IF(AND(Input!$A776="",SUMPRODUCT(--(LEN(Input!$A777:'Input'!$A$1006)&gt;0))&lt;&gt;0),"Row is skipped.",IF(AND(Input!$A776="",Input!$A777=""),"", IF(Input!C776="","Data is missing.","")))),"",IF(AND(Input!$A776="",SUMPRODUCT(--(LEN(Input!$A777:'Input'!$A$1006)&gt;0))&lt;&gt;0),"Row is skipped.",IF(AND(Input!$A776="",Input!$A777=""),"", IF(Input!C776="","Data is missing.",""))))</f>
        <v/>
      </c>
      <c r="E777" s="189" t="str">
        <f>IF(ISERROR(IF(AND(Input!$A776="",SUMPRODUCT(--(LEN(Input!$A777:'Input'!$A$1006)&gt;0))&lt;&gt;0),"Row is skipped.",IF(AND(Input!$A776="",Input!$A777=""),"", IF(Input!D776="","Data is missing.","")))),"",IF(AND(Input!$A776="",SUMPRODUCT(--(LEN(Input!$A777:'Input'!$A$1006)&gt;0))&lt;&gt;0),"Row is skipped.",IF(AND(Input!$A776="",Input!$A777=""),"", IF(Input!D776="","Data is missing.",""))))</f>
        <v/>
      </c>
      <c r="F777" s="189" t="str">
        <f>IF(ISERROR(IF(AND(Input!$A776="",SUMPRODUCT(--(LEN(Input!$A777:'Input'!$A$1006)&gt;0))&lt;&gt;0),"Row is skipped.",IF(AND(Input!$A776="",Input!$A777=""),"", IF(Input!E776="","Data is missing.","")))),"",IF(AND(Input!$A776="",SUMPRODUCT(--(LEN(Input!$A777:'Input'!$A$1006)&gt;0))&lt;&gt;0),"Row is skipped.",IF(AND(Input!$A776="",Input!$A777=""),"", IF(Input!E776="","Data is missing.",""))))</f>
        <v/>
      </c>
      <c r="G777" s="189" t="str">
        <f>IF(ISERROR(IF(AND(Input!$A776="",SUMPRODUCT(--(LEN(Input!$A777:'Input'!$A$1006)&gt;0))&lt;&gt;0),"Row is skipped.",IF(AND(Input!$A776="",Input!$A777=""),"", IF(Input!F776="","Data is missing.","")))),"",IF(AND(Input!$A776="",SUMPRODUCT(--(LEN(Input!$A777:'Input'!$A$1006)&gt;0))&lt;&gt;0),"Row is skipped.",IF(AND(Input!$A776="",Input!$A777=""),"", IF(Input!F776="","Data is missing.",""))))</f>
        <v/>
      </c>
      <c r="H777" s="190" t="str">
        <f>IF(ISERROR(IF(AND(Input!$A776="",SUMPRODUCT(--(LEN(Input!$A777:'Input'!$A$1006)&gt;0))&lt;&gt;0),"Row is skipped.",IF(AND(Input!$A776="",Input!$A777=""),"", IF(Input!G776="","Data is missing.","")))),"",IF(AND(Input!$A776="",SUMPRODUCT(--(LEN(Input!$A777:'Input'!$A$1006)&gt;0))&lt;&gt;0),"Row is skipped.",IF(AND(Input!$A776="",Input!$A777=""),"", IF(Input!G776="","Data is missing.",""))))</f>
        <v/>
      </c>
      <c r="I777" s="156"/>
      <c r="J777" s="191" t="str">
        <f>IFERROR(VLOOKUP(VLOOKUP(Input!$D776,'Measure List'!$A:$AN,40,FALSE),UIR!$A$1:$Q$27,17,FALSE),"")</f>
        <v/>
      </c>
      <c r="K777" s="192" t="str">
        <f>IFERROR(VLOOKUP(Input!$D776,'Measure List'!$A:$AN,40,FALSE),"")</f>
        <v/>
      </c>
      <c r="L777" s="156"/>
      <c r="M777" s="193" t="str">
        <f>IF(B777="","",IF(AND(Input!H776="",IFERROR(VLOOKUP(K777,UIR!$A$2:$P$21,2,FALSE),"")&lt;&gt;""),"Data is Missing.",""))</f>
        <v/>
      </c>
      <c r="N777" s="194" t="str">
        <f>IF(B777="","",IF(AND(Input!I776="",IFERROR(VLOOKUP(K777,UIR!$A$2:$P$21,3,FALSE),"")&lt;&gt;""),"Data is Missing.",""))</f>
        <v/>
      </c>
      <c r="O777" s="194" t="str">
        <f>IF(B777="","",IF(AND(Input!J776="",IFERROR(VLOOKUP(K777,UIR!$A$2:$P$21,4,FALSE),"")&lt;&gt;""),"Data is Missing.",""))</f>
        <v/>
      </c>
      <c r="P777" s="194" t="str">
        <f>IF(B777="","",IF(AND(Input!K776="",IFERROR(VLOOKUP(K777,UIR!$A$2:$P$21,5,FALSE),"")&lt;&gt;""),"Data is Missing.",""))</f>
        <v/>
      </c>
      <c r="Q777" s="194" t="str">
        <f>IF(B777="","",IF(AND(Input!L776="",IFERROR(VLOOKUP(K777,UIR!$A$2:$P$21,6,FALSE),"")&lt;&gt;""),"Data is Missing.",""))</f>
        <v/>
      </c>
      <c r="R777" s="194" t="str">
        <f>IF(B777="","",IF(AND(Input!M776="",IFERROR(VLOOKUP(K777,UIR!$A$2:$P$21,7,FALSE),"")&lt;&gt;""),"Data is Missing.",""))</f>
        <v/>
      </c>
      <c r="S777" s="194" t="str">
        <f>IF(B777="","",IF(AND(Input!P776="",IFERROR(VLOOKUP(K777,UIR!$A$2:$P$21,8,FALSE),"")&lt;&gt;""),"Data is Missing.",""))</f>
        <v/>
      </c>
      <c r="T777" s="194" t="str">
        <f>IF(B777="","",IF(AND(Input!Q776="",IFERROR(VLOOKUP(K777,UIR!$A$2:$P$21,9,FALSE),"")&lt;&gt;""),"Data is Missing.",""))</f>
        <v/>
      </c>
      <c r="U777" s="194"/>
      <c r="V777" s="194" t="str">
        <f>IF(B777="","",IF(AND(Input!S776="",IFERROR(VLOOKUP(K777,UIR!$A$2:$P$21,11,FALSE),"")&lt;&gt;""),"Data is Missing.",""))</f>
        <v/>
      </c>
      <c r="W777" s="194" t="str">
        <f>IF(B777="","",IF(AND(Input!T776="",IFERROR(VLOOKUP(K777,UIR!$A$2:$P$21,12,FALSE),"")&lt;&gt;""),"Data is Missing.",""))</f>
        <v/>
      </c>
      <c r="X777" s="194" t="str">
        <f>IF(B777="","",IF(AND(Input!V776="",IFERROR(VLOOKUP(K777,UIR!$A$2:$P$21,13,FALSE),"")&lt;&gt;""),"Data is Missing.",""))</f>
        <v/>
      </c>
      <c r="Y777" s="194" t="str">
        <f>IF(B777="","",IF(AND(Input!W776="",IFERROR(VLOOKUP(K777,UIR!$A$2:$P$21,14,FALSE),"")&lt;&gt;""),"Data is Missing.",""))</f>
        <v/>
      </c>
      <c r="Z777" s="194" t="str">
        <f>IF(B777="","",IF(AND(Input!X776="",IFERROR(VLOOKUP(K777,UIR!$A$2:$P$21,15,FALSE),"")&lt;&gt;""),"Data is Missing.",""))</f>
        <v/>
      </c>
      <c r="AA777" s="195" t="str">
        <f>IF(B777="","",IF(AND(Input!Y776="",IFERROR(VLOOKUP(K777,UIR!$A$2:$P$21,16,FALSE),"")&lt;&gt;""),"Data is Missing.",""))</f>
        <v/>
      </c>
      <c r="AC777" s="202" t="str">
        <f>IF(ISERROR(IF(Input!D776="","",IF(ISERROR(VLOOKUP(Input!D776,'Measure List'!$A$2:$A$30000,1,0)),"Invalid RefNo",""))),"",IF(Input!D776="","",IF(ISERROR(VLOOKUP(Input!D776,'Measure List'!$A$2:$A$30000,1,0)),"Invalid RefNo","")))</f>
        <v/>
      </c>
      <c r="AD777" s="156"/>
      <c r="AE777" s="156"/>
      <c r="AF777" s="156"/>
      <c r="AG777" s="156"/>
      <c r="AH777" s="156"/>
      <c r="AI777" s="156"/>
      <c r="AJ777" s="156"/>
      <c r="AK777" s="156"/>
      <c r="AL777" s="203" t="str">
        <f>IF(COUNTIF(Dropdowns!$K$2:$K$7,Input!S776)&gt;0,"",IF(Input!S776="","","Invalid Type"))</f>
        <v/>
      </c>
      <c r="AN777" s="204" t="str">
        <f>IF(Input!C776="","",IF(ISNUMBER(VALUE(Input!C776)),"","Needs to be a number."))</f>
        <v/>
      </c>
      <c r="AO777" s="205" t="str">
        <f>IF(Input!E776="","",IF(ISNUMBER(VALUE(Input!E776)),"","Needs to be a number."))</f>
        <v/>
      </c>
      <c r="AP777" s="205" t="str">
        <f>IF(Input!N776="","",IF(ISNUMBER(VALUE(Input!N776)),"","Needs to be a number."))</f>
        <v/>
      </c>
      <c r="AQ777" s="205" t="str">
        <f>IF(Input!O776="","",IF(ISNUMBER(VALUE(Input!O776)),"","Needs to be a number."))</f>
        <v/>
      </c>
      <c r="AR777" s="205" t="str">
        <f>IF(Input!V776="","",IF(ISNUMBER(VALUE(Input!V776)),"","Needs to be a number."))</f>
        <v/>
      </c>
      <c r="AS777" s="205" t="str">
        <f>IF(Input!W776="","",IF(ISNUMBER(VALUE(Input!W776)),"","Needs to be a number."))</f>
        <v/>
      </c>
      <c r="AT777" s="205" t="str">
        <f>IF(Input!X776="","",IF(ISNUMBER(VALUE(Input!X776)),"","Needs to be a number."))</f>
        <v/>
      </c>
      <c r="AU777" s="206" t="str">
        <f>IF(Input!Y776="","",IF(ISNUMBER(VALUE(Input!Y776)),"","Needs to be a number."))</f>
        <v/>
      </c>
      <c r="AW777" s="259" t="str">
        <f>IF(OR(VALUE(Input!C776)&lt;0,VALUE(Input!C776)&gt;100), "Invalid EEI %","")</f>
        <v/>
      </c>
      <c r="AX777" s="207"/>
      <c r="AY777" s="278" t="str">
        <f>IF(Input!E776="","",IF(VALUE(Input!E776)=0,"Do not enter 0.",""))</f>
        <v/>
      </c>
    </row>
    <row r="778" spans="2:51" x14ac:dyDescent="0.3">
      <c r="B778" s="188" t="str">
        <f>Input!A777</f>
        <v/>
      </c>
      <c r="C778" s="189" t="str">
        <f>IF(ISERROR(IF(AND(Input!$A777="",SUMPRODUCT(--(LEN(Input!$A778:'Input'!$A$1006)&gt;0))&lt;&gt;0),"Row is skipped.",IF(AND(Input!$A777="",Input!$A778=""),"", IF(Input!B777="","Data is missing.","")))),"",IF(AND(Input!$A777="",SUMPRODUCT(--(LEN(Input!$A778:'Input'!$A$1006)&gt;0))&lt;&gt;0),"Row is skipped.",IF(AND(Input!$A777="",Input!$A778=""),"", IF(Input!B777="","Data is missing.",""))))</f>
        <v/>
      </c>
      <c r="D778" s="189" t="str">
        <f>IF(ISERROR(IF(AND(Input!$A777="",SUMPRODUCT(--(LEN(Input!$A778:'Input'!$A$1006)&gt;0))&lt;&gt;0),"Row is skipped.",IF(AND(Input!$A777="",Input!$A778=""),"", IF(Input!C777="","Data is missing.","")))),"",IF(AND(Input!$A777="",SUMPRODUCT(--(LEN(Input!$A778:'Input'!$A$1006)&gt;0))&lt;&gt;0),"Row is skipped.",IF(AND(Input!$A777="",Input!$A778=""),"", IF(Input!C777="","Data is missing.",""))))</f>
        <v/>
      </c>
      <c r="E778" s="189" t="str">
        <f>IF(ISERROR(IF(AND(Input!$A777="",SUMPRODUCT(--(LEN(Input!$A778:'Input'!$A$1006)&gt;0))&lt;&gt;0),"Row is skipped.",IF(AND(Input!$A777="",Input!$A778=""),"", IF(Input!D777="","Data is missing.","")))),"",IF(AND(Input!$A777="",SUMPRODUCT(--(LEN(Input!$A778:'Input'!$A$1006)&gt;0))&lt;&gt;0),"Row is skipped.",IF(AND(Input!$A777="",Input!$A778=""),"", IF(Input!D777="","Data is missing.",""))))</f>
        <v/>
      </c>
      <c r="F778" s="189" t="str">
        <f>IF(ISERROR(IF(AND(Input!$A777="",SUMPRODUCT(--(LEN(Input!$A778:'Input'!$A$1006)&gt;0))&lt;&gt;0),"Row is skipped.",IF(AND(Input!$A777="",Input!$A778=""),"", IF(Input!E777="","Data is missing.","")))),"",IF(AND(Input!$A777="",SUMPRODUCT(--(LEN(Input!$A778:'Input'!$A$1006)&gt;0))&lt;&gt;0),"Row is skipped.",IF(AND(Input!$A777="",Input!$A778=""),"", IF(Input!E777="","Data is missing.",""))))</f>
        <v/>
      </c>
      <c r="G778" s="189" t="str">
        <f>IF(ISERROR(IF(AND(Input!$A777="",SUMPRODUCT(--(LEN(Input!$A778:'Input'!$A$1006)&gt;0))&lt;&gt;0),"Row is skipped.",IF(AND(Input!$A777="",Input!$A778=""),"", IF(Input!F777="","Data is missing.","")))),"",IF(AND(Input!$A777="",SUMPRODUCT(--(LEN(Input!$A778:'Input'!$A$1006)&gt;0))&lt;&gt;0),"Row is skipped.",IF(AND(Input!$A777="",Input!$A778=""),"", IF(Input!F777="","Data is missing.",""))))</f>
        <v/>
      </c>
      <c r="H778" s="190" t="str">
        <f>IF(ISERROR(IF(AND(Input!$A777="",SUMPRODUCT(--(LEN(Input!$A778:'Input'!$A$1006)&gt;0))&lt;&gt;0),"Row is skipped.",IF(AND(Input!$A777="",Input!$A778=""),"", IF(Input!G777="","Data is missing.","")))),"",IF(AND(Input!$A777="",SUMPRODUCT(--(LEN(Input!$A778:'Input'!$A$1006)&gt;0))&lt;&gt;0),"Row is skipped.",IF(AND(Input!$A777="",Input!$A778=""),"", IF(Input!G777="","Data is missing.",""))))</f>
        <v/>
      </c>
      <c r="I778" s="156"/>
      <c r="J778" s="191" t="str">
        <f>IFERROR(VLOOKUP(VLOOKUP(Input!$D777,'Measure List'!$A:$AN,40,FALSE),UIR!$A$1:$Q$27,17,FALSE),"")</f>
        <v/>
      </c>
      <c r="K778" s="192" t="str">
        <f>IFERROR(VLOOKUP(Input!$D777,'Measure List'!$A:$AN,40,FALSE),"")</f>
        <v/>
      </c>
      <c r="L778" s="156"/>
      <c r="M778" s="193" t="str">
        <f>IF(B778="","",IF(AND(Input!H777="",IFERROR(VLOOKUP(K778,UIR!$A$2:$P$21,2,FALSE),"")&lt;&gt;""),"Data is Missing.",""))</f>
        <v/>
      </c>
      <c r="N778" s="194" t="str">
        <f>IF(B778="","",IF(AND(Input!I777="",IFERROR(VLOOKUP(K778,UIR!$A$2:$P$21,3,FALSE),"")&lt;&gt;""),"Data is Missing.",""))</f>
        <v/>
      </c>
      <c r="O778" s="194" t="str">
        <f>IF(B778="","",IF(AND(Input!J777="",IFERROR(VLOOKUP(K778,UIR!$A$2:$P$21,4,FALSE),"")&lt;&gt;""),"Data is Missing.",""))</f>
        <v/>
      </c>
      <c r="P778" s="194" t="str">
        <f>IF(B778="","",IF(AND(Input!K777="",IFERROR(VLOOKUP(K778,UIR!$A$2:$P$21,5,FALSE),"")&lt;&gt;""),"Data is Missing.",""))</f>
        <v/>
      </c>
      <c r="Q778" s="194" t="str">
        <f>IF(B778="","",IF(AND(Input!L777="",IFERROR(VLOOKUP(K778,UIR!$A$2:$P$21,6,FALSE),"")&lt;&gt;""),"Data is Missing.",""))</f>
        <v/>
      </c>
      <c r="R778" s="194" t="str">
        <f>IF(B778="","",IF(AND(Input!M777="",IFERROR(VLOOKUP(K778,UIR!$A$2:$P$21,7,FALSE),"")&lt;&gt;""),"Data is Missing.",""))</f>
        <v/>
      </c>
      <c r="S778" s="194" t="str">
        <f>IF(B778="","",IF(AND(Input!P777="",IFERROR(VLOOKUP(K778,UIR!$A$2:$P$21,8,FALSE),"")&lt;&gt;""),"Data is Missing.",""))</f>
        <v/>
      </c>
      <c r="T778" s="194" t="str">
        <f>IF(B778="","",IF(AND(Input!Q777="",IFERROR(VLOOKUP(K778,UIR!$A$2:$P$21,9,FALSE),"")&lt;&gt;""),"Data is Missing.",""))</f>
        <v/>
      </c>
      <c r="U778" s="194"/>
      <c r="V778" s="194" t="str">
        <f>IF(B778="","",IF(AND(Input!S777="",IFERROR(VLOOKUP(K778,UIR!$A$2:$P$21,11,FALSE),"")&lt;&gt;""),"Data is Missing.",""))</f>
        <v/>
      </c>
      <c r="W778" s="194" t="str">
        <f>IF(B778="","",IF(AND(Input!T777="",IFERROR(VLOOKUP(K778,UIR!$A$2:$P$21,12,FALSE),"")&lt;&gt;""),"Data is Missing.",""))</f>
        <v/>
      </c>
      <c r="X778" s="194" t="str">
        <f>IF(B778="","",IF(AND(Input!V777="",IFERROR(VLOOKUP(K778,UIR!$A$2:$P$21,13,FALSE),"")&lt;&gt;""),"Data is Missing.",""))</f>
        <v/>
      </c>
      <c r="Y778" s="194" t="str">
        <f>IF(B778="","",IF(AND(Input!W777="",IFERROR(VLOOKUP(K778,UIR!$A$2:$P$21,14,FALSE),"")&lt;&gt;""),"Data is Missing.",""))</f>
        <v/>
      </c>
      <c r="Z778" s="194" t="str">
        <f>IF(B778="","",IF(AND(Input!X777="",IFERROR(VLOOKUP(K778,UIR!$A$2:$P$21,15,FALSE),"")&lt;&gt;""),"Data is Missing.",""))</f>
        <v/>
      </c>
      <c r="AA778" s="195" t="str">
        <f>IF(B778="","",IF(AND(Input!Y777="",IFERROR(VLOOKUP(K778,UIR!$A$2:$P$21,16,FALSE),"")&lt;&gt;""),"Data is Missing.",""))</f>
        <v/>
      </c>
      <c r="AC778" s="202" t="str">
        <f>IF(ISERROR(IF(Input!D777="","",IF(ISERROR(VLOOKUP(Input!D777,'Measure List'!$A$2:$A$30000,1,0)),"Invalid RefNo",""))),"",IF(Input!D777="","",IF(ISERROR(VLOOKUP(Input!D777,'Measure List'!$A$2:$A$30000,1,0)),"Invalid RefNo","")))</f>
        <v/>
      </c>
      <c r="AD778" s="156"/>
      <c r="AE778" s="156"/>
      <c r="AF778" s="156"/>
      <c r="AG778" s="156"/>
      <c r="AH778" s="156"/>
      <c r="AI778" s="156"/>
      <c r="AJ778" s="156"/>
      <c r="AK778" s="156"/>
      <c r="AL778" s="203" t="str">
        <f>IF(COUNTIF(Dropdowns!$K$2:$K$7,Input!S777)&gt;0,"",IF(Input!S777="","","Invalid Type"))</f>
        <v/>
      </c>
      <c r="AN778" s="204" t="str">
        <f>IF(Input!C777="","",IF(ISNUMBER(VALUE(Input!C777)),"","Needs to be a number."))</f>
        <v/>
      </c>
      <c r="AO778" s="205" t="str">
        <f>IF(Input!E777="","",IF(ISNUMBER(VALUE(Input!E777)),"","Needs to be a number."))</f>
        <v/>
      </c>
      <c r="AP778" s="205" t="str">
        <f>IF(Input!N777="","",IF(ISNUMBER(VALUE(Input!N777)),"","Needs to be a number."))</f>
        <v/>
      </c>
      <c r="AQ778" s="205" t="str">
        <f>IF(Input!O777="","",IF(ISNUMBER(VALUE(Input!O777)),"","Needs to be a number."))</f>
        <v/>
      </c>
      <c r="AR778" s="205" t="str">
        <f>IF(Input!V777="","",IF(ISNUMBER(VALUE(Input!V777)),"","Needs to be a number."))</f>
        <v/>
      </c>
      <c r="AS778" s="205" t="str">
        <f>IF(Input!W777="","",IF(ISNUMBER(VALUE(Input!W777)),"","Needs to be a number."))</f>
        <v/>
      </c>
      <c r="AT778" s="205" t="str">
        <f>IF(Input!X777="","",IF(ISNUMBER(VALUE(Input!X777)),"","Needs to be a number."))</f>
        <v/>
      </c>
      <c r="AU778" s="206" t="str">
        <f>IF(Input!Y777="","",IF(ISNUMBER(VALUE(Input!Y777)),"","Needs to be a number."))</f>
        <v/>
      </c>
      <c r="AW778" s="259" t="str">
        <f>IF(OR(VALUE(Input!C777)&lt;0,VALUE(Input!C777)&gt;100), "Invalid EEI %","")</f>
        <v/>
      </c>
      <c r="AX778" s="207"/>
      <c r="AY778" s="278" t="str">
        <f>IF(Input!E777="","",IF(VALUE(Input!E777)=0,"Do not enter 0.",""))</f>
        <v/>
      </c>
    </row>
    <row r="779" spans="2:51" x14ac:dyDescent="0.3">
      <c r="B779" s="188" t="str">
        <f>Input!A778</f>
        <v/>
      </c>
      <c r="C779" s="189" t="str">
        <f>IF(ISERROR(IF(AND(Input!$A778="",SUMPRODUCT(--(LEN(Input!$A779:'Input'!$A$1006)&gt;0))&lt;&gt;0),"Row is skipped.",IF(AND(Input!$A778="",Input!$A779=""),"", IF(Input!B778="","Data is missing.","")))),"",IF(AND(Input!$A778="",SUMPRODUCT(--(LEN(Input!$A779:'Input'!$A$1006)&gt;0))&lt;&gt;0),"Row is skipped.",IF(AND(Input!$A778="",Input!$A779=""),"", IF(Input!B778="","Data is missing.",""))))</f>
        <v/>
      </c>
      <c r="D779" s="189" t="str">
        <f>IF(ISERROR(IF(AND(Input!$A778="",SUMPRODUCT(--(LEN(Input!$A779:'Input'!$A$1006)&gt;0))&lt;&gt;0),"Row is skipped.",IF(AND(Input!$A778="",Input!$A779=""),"", IF(Input!C778="","Data is missing.","")))),"",IF(AND(Input!$A778="",SUMPRODUCT(--(LEN(Input!$A779:'Input'!$A$1006)&gt;0))&lt;&gt;0),"Row is skipped.",IF(AND(Input!$A778="",Input!$A779=""),"", IF(Input!C778="","Data is missing.",""))))</f>
        <v/>
      </c>
      <c r="E779" s="189" t="str">
        <f>IF(ISERROR(IF(AND(Input!$A778="",SUMPRODUCT(--(LEN(Input!$A779:'Input'!$A$1006)&gt;0))&lt;&gt;0),"Row is skipped.",IF(AND(Input!$A778="",Input!$A779=""),"", IF(Input!D778="","Data is missing.","")))),"",IF(AND(Input!$A778="",SUMPRODUCT(--(LEN(Input!$A779:'Input'!$A$1006)&gt;0))&lt;&gt;0),"Row is skipped.",IF(AND(Input!$A778="",Input!$A779=""),"", IF(Input!D778="","Data is missing.",""))))</f>
        <v/>
      </c>
      <c r="F779" s="189" t="str">
        <f>IF(ISERROR(IF(AND(Input!$A778="",SUMPRODUCT(--(LEN(Input!$A779:'Input'!$A$1006)&gt;0))&lt;&gt;0),"Row is skipped.",IF(AND(Input!$A778="",Input!$A779=""),"", IF(Input!E778="","Data is missing.","")))),"",IF(AND(Input!$A778="",SUMPRODUCT(--(LEN(Input!$A779:'Input'!$A$1006)&gt;0))&lt;&gt;0),"Row is skipped.",IF(AND(Input!$A778="",Input!$A779=""),"", IF(Input!E778="","Data is missing.",""))))</f>
        <v/>
      </c>
      <c r="G779" s="189" t="str">
        <f>IF(ISERROR(IF(AND(Input!$A778="",SUMPRODUCT(--(LEN(Input!$A779:'Input'!$A$1006)&gt;0))&lt;&gt;0),"Row is skipped.",IF(AND(Input!$A778="",Input!$A779=""),"", IF(Input!F778="","Data is missing.","")))),"",IF(AND(Input!$A778="",SUMPRODUCT(--(LEN(Input!$A779:'Input'!$A$1006)&gt;0))&lt;&gt;0),"Row is skipped.",IF(AND(Input!$A778="",Input!$A779=""),"", IF(Input!F778="","Data is missing.",""))))</f>
        <v/>
      </c>
      <c r="H779" s="190" t="str">
        <f>IF(ISERROR(IF(AND(Input!$A778="",SUMPRODUCT(--(LEN(Input!$A779:'Input'!$A$1006)&gt;0))&lt;&gt;0),"Row is skipped.",IF(AND(Input!$A778="",Input!$A779=""),"", IF(Input!G778="","Data is missing.","")))),"",IF(AND(Input!$A778="",SUMPRODUCT(--(LEN(Input!$A779:'Input'!$A$1006)&gt;0))&lt;&gt;0),"Row is skipped.",IF(AND(Input!$A778="",Input!$A779=""),"", IF(Input!G778="","Data is missing.",""))))</f>
        <v/>
      </c>
      <c r="I779" s="156"/>
      <c r="J779" s="191" t="str">
        <f>IFERROR(VLOOKUP(VLOOKUP(Input!$D778,'Measure List'!$A:$AN,40,FALSE),UIR!$A$1:$Q$27,17,FALSE),"")</f>
        <v/>
      </c>
      <c r="K779" s="192" t="str">
        <f>IFERROR(VLOOKUP(Input!$D778,'Measure List'!$A:$AN,40,FALSE),"")</f>
        <v/>
      </c>
      <c r="L779" s="156"/>
      <c r="M779" s="193" t="str">
        <f>IF(B779="","",IF(AND(Input!H778="",IFERROR(VLOOKUP(K779,UIR!$A$2:$P$21,2,FALSE),"")&lt;&gt;""),"Data is Missing.",""))</f>
        <v/>
      </c>
      <c r="N779" s="194" t="str">
        <f>IF(B779="","",IF(AND(Input!I778="",IFERROR(VLOOKUP(K779,UIR!$A$2:$P$21,3,FALSE),"")&lt;&gt;""),"Data is Missing.",""))</f>
        <v/>
      </c>
      <c r="O779" s="194" t="str">
        <f>IF(B779="","",IF(AND(Input!J778="",IFERROR(VLOOKUP(K779,UIR!$A$2:$P$21,4,FALSE),"")&lt;&gt;""),"Data is Missing.",""))</f>
        <v/>
      </c>
      <c r="P779" s="194" t="str">
        <f>IF(B779="","",IF(AND(Input!K778="",IFERROR(VLOOKUP(K779,UIR!$A$2:$P$21,5,FALSE),"")&lt;&gt;""),"Data is Missing.",""))</f>
        <v/>
      </c>
      <c r="Q779" s="194" t="str">
        <f>IF(B779="","",IF(AND(Input!L778="",IFERROR(VLOOKUP(K779,UIR!$A$2:$P$21,6,FALSE),"")&lt;&gt;""),"Data is Missing.",""))</f>
        <v/>
      </c>
      <c r="R779" s="194" t="str">
        <f>IF(B779="","",IF(AND(Input!M778="",IFERROR(VLOOKUP(K779,UIR!$A$2:$P$21,7,FALSE),"")&lt;&gt;""),"Data is Missing.",""))</f>
        <v/>
      </c>
      <c r="S779" s="194" t="str">
        <f>IF(B779="","",IF(AND(Input!P778="",IFERROR(VLOOKUP(K779,UIR!$A$2:$P$21,8,FALSE),"")&lt;&gt;""),"Data is Missing.",""))</f>
        <v/>
      </c>
      <c r="T779" s="194" t="str">
        <f>IF(B779="","",IF(AND(Input!Q778="",IFERROR(VLOOKUP(K779,UIR!$A$2:$P$21,9,FALSE),"")&lt;&gt;""),"Data is Missing.",""))</f>
        <v/>
      </c>
      <c r="U779" s="194"/>
      <c r="V779" s="194" t="str">
        <f>IF(B779="","",IF(AND(Input!S778="",IFERROR(VLOOKUP(K779,UIR!$A$2:$P$21,11,FALSE),"")&lt;&gt;""),"Data is Missing.",""))</f>
        <v/>
      </c>
      <c r="W779" s="194" t="str">
        <f>IF(B779="","",IF(AND(Input!T778="",IFERROR(VLOOKUP(K779,UIR!$A$2:$P$21,12,FALSE),"")&lt;&gt;""),"Data is Missing.",""))</f>
        <v/>
      </c>
      <c r="X779" s="194" t="str">
        <f>IF(B779="","",IF(AND(Input!V778="",IFERROR(VLOOKUP(K779,UIR!$A$2:$P$21,13,FALSE),"")&lt;&gt;""),"Data is Missing.",""))</f>
        <v/>
      </c>
      <c r="Y779" s="194" t="str">
        <f>IF(B779="","",IF(AND(Input!W778="",IFERROR(VLOOKUP(K779,UIR!$A$2:$P$21,14,FALSE),"")&lt;&gt;""),"Data is Missing.",""))</f>
        <v/>
      </c>
      <c r="Z779" s="194" t="str">
        <f>IF(B779="","",IF(AND(Input!X778="",IFERROR(VLOOKUP(K779,UIR!$A$2:$P$21,15,FALSE),"")&lt;&gt;""),"Data is Missing.",""))</f>
        <v/>
      </c>
      <c r="AA779" s="195" t="str">
        <f>IF(B779="","",IF(AND(Input!Y778="",IFERROR(VLOOKUP(K779,UIR!$A$2:$P$21,16,FALSE),"")&lt;&gt;""),"Data is Missing.",""))</f>
        <v/>
      </c>
      <c r="AC779" s="202" t="str">
        <f>IF(ISERROR(IF(Input!D778="","",IF(ISERROR(VLOOKUP(Input!D778,'Measure List'!$A$2:$A$30000,1,0)),"Invalid RefNo",""))),"",IF(Input!D778="","",IF(ISERROR(VLOOKUP(Input!D778,'Measure List'!$A$2:$A$30000,1,0)),"Invalid RefNo","")))</f>
        <v/>
      </c>
      <c r="AD779" s="156"/>
      <c r="AE779" s="156"/>
      <c r="AF779" s="156"/>
      <c r="AG779" s="156"/>
      <c r="AH779" s="156"/>
      <c r="AI779" s="156"/>
      <c r="AJ779" s="156"/>
      <c r="AK779" s="156"/>
      <c r="AL779" s="203" t="str">
        <f>IF(COUNTIF(Dropdowns!$K$2:$K$7,Input!S778)&gt;0,"",IF(Input!S778="","","Invalid Type"))</f>
        <v/>
      </c>
      <c r="AN779" s="204" t="str">
        <f>IF(Input!C778="","",IF(ISNUMBER(VALUE(Input!C778)),"","Needs to be a number."))</f>
        <v/>
      </c>
      <c r="AO779" s="205" t="str">
        <f>IF(Input!E778="","",IF(ISNUMBER(VALUE(Input!E778)),"","Needs to be a number."))</f>
        <v/>
      </c>
      <c r="AP779" s="205" t="str">
        <f>IF(Input!N778="","",IF(ISNUMBER(VALUE(Input!N778)),"","Needs to be a number."))</f>
        <v/>
      </c>
      <c r="AQ779" s="205" t="str">
        <f>IF(Input!O778="","",IF(ISNUMBER(VALUE(Input!O778)),"","Needs to be a number."))</f>
        <v/>
      </c>
      <c r="AR779" s="205" t="str">
        <f>IF(Input!V778="","",IF(ISNUMBER(VALUE(Input!V778)),"","Needs to be a number."))</f>
        <v/>
      </c>
      <c r="AS779" s="205" t="str">
        <f>IF(Input!W778="","",IF(ISNUMBER(VALUE(Input!W778)),"","Needs to be a number."))</f>
        <v/>
      </c>
      <c r="AT779" s="205" t="str">
        <f>IF(Input!X778="","",IF(ISNUMBER(VALUE(Input!X778)),"","Needs to be a number."))</f>
        <v/>
      </c>
      <c r="AU779" s="206" t="str">
        <f>IF(Input!Y778="","",IF(ISNUMBER(VALUE(Input!Y778)),"","Needs to be a number."))</f>
        <v/>
      </c>
      <c r="AW779" s="259" t="str">
        <f>IF(OR(VALUE(Input!C778)&lt;0,VALUE(Input!C778)&gt;100), "Invalid EEI %","")</f>
        <v/>
      </c>
      <c r="AX779" s="207"/>
      <c r="AY779" s="278" t="str">
        <f>IF(Input!E778="","",IF(VALUE(Input!E778)=0,"Do not enter 0.",""))</f>
        <v/>
      </c>
    </row>
    <row r="780" spans="2:51" x14ac:dyDescent="0.3">
      <c r="B780" s="188" t="str">
        <f>Input!A779</f>
        <v/>
      </c>
      <c r="C780" s="189" t="str">
        <f>IF(ISERROR(IF(AND(Input!$A779="",SUMPRODUCT(--(LEN(Input!$A780:'Input'!$A$1006)&gt;0))&lt;&gt;0),"Row is skipped.",IF(AND(Input!$A779="",Input!$A780=""),"", IF(Input!B779="","Data is missing.","")))),"",IF(AND(Input!$A779="",SUMPRODUCT(--(LEN(Input!$A780:'Input'!$A$1006)&gt;0))&lt;&gt;0),"Row is skipped.",IF(AND(Input!$A779="",Input!$A780=""),"", IF(Input!B779="","Data is missing.",""))))</f>
        <v/>
      </c>
      <c r="D780" s="189" t="str">
        <f>IF(ISERROR(IF(AND(Input!$A779="",SUMPRODUCT(--(LEN(Input!$A780:'Input'!$A$1006)&gt;0))&lt;&gt;0),"Row is skipped.",IF(AND(Input!$A779="",Input!$A780=""),"", IF(Input!C779="","Data is missing.","")))),"",IF(AND(Input!$A779="",SUMPRODUCT(--(LEN(Input!$A780:'Input'!$A$1006)&gt;0))&lt;&gt;0),"Row is skipped.",IF(AND(Input!$A779="",Input!$A780=""),"", IF(Input!C779="","Data is missing.",""))))</f>
        <v/>
      </c>
      <c r="E780" s="189" t="str">
        <f>IF(ISERROR(IF(AND(Input!$A779="",SUMPRODUCT(--(LEN(Input!$A780:'Input'!$A$1006)&gt;0))&lt;&gt;0),"Row is skipped.",IF(AND(Input!$A779="",Input!$A780=""),"", IF(Input!D779="","Data is missing.","")))),"",IF(AND(Input!$A779="",SUMPRODUCT(--(LEN(Input!$A780:'Input'!$A$1006)&gt;0))&lt;&gt;0),"Row is skipped.",IF(AND(Input!$A779="",Input!$A780=""),"", IF(Input!D779="","Data is missing.",""))))</f>
        <v/>
      </c>
      <c r="F780" s="189" t="str">
        <f>IF(ISERROR(IF(AND(Input!$A779="",SUMPRODUCT(--(LEN(Input!$A780:'Input'!$A$1006)&gt;0))&lt;&gt;0),"Row is skipped.",IF(AND(Input!$A779="",Input!$A780=""),"", IF(Input!E779="","Data is missing.","")))),"",IF(AND(Input!$A779="",SUMPRODUCT(--(LEN(Input!$A780:'Input'!$A$1006)&gt;0))&lt;&gt;0),"Row is skipped.",IF(AND(Input!$A779="",Input!$A780=""),"", IF(Input!E779="","Data is missing.",""))))</f>
        <v/>
      </c>
      <c r="G780" s="189" t="str">
        <f>IF(ISERROR(IF(AND(Input!$A779="",SUMPRODUCT(--(LEN(Input!$A780:'Input'!$A$1006)&gt;0))&lt;&gt;0),"Row is skipped.",IF(AND(Input!$A779="",Input!$A780=""),"", IF(Input!F779="","Data is missing.","")))),"",IF(AND(Input!$A779="",SUMPRODUCT(--(LEN(Input!$A780:'Input'!$A$1006)&gt;0))&lt;&gt;0),"Row is skipped.",IF(AND(Input!$A779="",Input!$A780=""),"", IF(Input!F779="","Data is missing.",""))))</f>
        <v/>
      </c>
      <c r="H780" s="190" t="str">
        <f>IF(ISERROR(IF(AND(Input!$A779="",SUMPRODUCT(--(LEN(Input!$A780:'Input'!$A$1006)&gt;0))&lt;&gt;0),"Row is skipped.",IF(AND(Input!$A779="",Input!$A780=""),"", IF(Input!G779="","Data is missing.","")))),"",IF(AND(Input!$A779="",SUMPRODUCT(--(LEN(Input!$A780:'Input'!$A$1006)&gt;0))&lt;&gt;0),"Row is skipped.",IF(AND(Input!$A779="",Input!$A780=""),"", IF(Input!G779="","Data is missing.",""))))</f>
        <v/>
      </c>
      <c r="I780" s="156"/>
      <c r="J780" s="191" t="str">
        <f>IFERROR(VLOOKUP(VLOOKUP(Input!$D779,'Measure List'!$A:$AN,40,FALSE),UIR!$A$1:$Q$27,17,FALSE),"")</f>
        <v/>
      </c>
      <c r="K780" s="192" t="str">
        <f>IFERROR(VLOOKUP(Input!$D779,'Measure List'!$A:$AN,40,FALSE),"")</f>
        <v/>
      </c>
      <c r="L780" s="156"/>
      <c r="M780" s="193" t="str">
        <f>IF(B780="","",IF(AND(Input!H779="",IFERROR(VLOOKUP(K780,UIR!$A$2:$P$21,2,FALSE),"")&lt;&gt;""),"Data is Missing.",""))</f>
        <v/>
      </c>
      <c r="N780" s="194" t="str">
        <f>IF(B780="","",IF(AND(Input!I779="",IFERROR(VLOOKUP(K780,UIR!$A$2:$P$21,3,FALSE),"")&lt;&gt;""),"Data is Missing.",""))</f>
        <v/>
      </c>
      <c r="O780" s="194" t="str">
        <f>IF(B780="","",IF(AND(Input!J779="",IFERROR(VLOOKUP(K780,UIR!$A$2:$P$21,4,FALSE),"")&lt;&gt;""),"Data is Missing.",""))</f>
        <v/>
      </c>
      <c r="P780" s="194" t="str">
        <f>IF(B780="","",IF(AND(Input!K779="",IFERROR(VLOOKUP(K780,UIR!$A$2:$P$21,5,FALSE),"")&lt;&gt;""),"Data is Missing.",""))</f>
        <v/>
      </c>
      <c r="Q780" s="194" t="str">
        <f>IF(B780="","",IF(AND(Input!L779="",IFERROR(VLOOKUP(K780,UIR!$A$2:$P$21,6,FALSE),"")&lt;&gt;""),"Data is Missing.",""))</f>
        <v/>
      </c>
      <c r="R780" s="194" t="str">
        <f>IF(B780="","",IF(AND(Input!M779="",IFERROR(VLOOKUP(K780,UIR!$A$2:$P$21,7,FALSE),"")&lt;&gt;""),"Data is Missing.",""))</f>
        <v/>
      </c>
      <c r="S780" s="194" t="str">
        <f>IF(B780="","",IF(AND(Input!P779="",IFERROR(VLOOKUP(K780,UIR!$A$2:$P$21,8,FALSE),"")&lt;&gt;""),"Data is Missing.",""))</f>
        <v/>
      </c>
      <c r="T780" s="194" t="str">
        <f>IF(B780="","",IF(AND(Input!Q779="",IFERROR(VLOOKUP(K780,UIR!$A$2:$P$21,9,FALSE),"")&lt;&gt;""),"Data is Missing.",""))</f>
        <v/>
      </c>
      <c r="U780" s="194"/>
      <c r="V780" s="194" t="str">
        <f>IF(B780="","",IF(AND(Input!S779="",IFERROR(VLOOKUP(K780,UIR!$A$2:$P$21,11,FALSE),"")&lt;&gt;""),"Data is Missing.",""))</f>
        <v/>
      </c>
      <c r="W780" s="194" t="str">
        <f>IF(B780="","",IF(AND(Input!T779="",IFERROR(VLOOKUP(K780,UIR!$A$2:$P$21,12,FALSE),"")&lt;&gt;""),"Data is Missing.",""))</f>
        <v/>
      </c>
      <c r="X780" s="194" t="str">
        <f>IF(B780="","",IF(AND(Input!V779="",IFERROR(VLOOKUP(K780,UIR!$A$2:$P$21,13,FALSE),"")&lt;&gt;""),"Data is Missing.",""))</f>
        <v/>
      </c>
      <c r="Y780" s="194" t="str">
        <f>IF(B780="","",IF(AND(Input!W779="",IFERROR(VLOOKUP(K780,UIR!$A$2:$P$21,14,FALSE),"")&lt;&gt;""),"Data is Missing.",""))</f>
        <v/>
      </c>
      <c r="Z780" s="194" t="str">
        <f>IF(B780="","",IF(AND(Input!X779="",IFERROR(VLOOKUP(K780,UIR!$A$2:$P$21,15,FALSE),"")&lt;&gt;""),"Data is Missing.",""))</f>
        <v/>
      </c>
      <c r="AA780" s="195" t="str">
        <f>IF(B780="","",IF(AND(Input!Y779="",IFERROR(VLOOKUP(K780,UIR!$A$2:$P$21,16,FALSE),"")&lt;&gt;""),"Data is Missing.",""))</f>
        <v/>
      </c>
      <c r="AC780" s="202" t="str">
        <f>IF(ISERROR(IF(Input!D779="","",IF(ISERROR(VLOOKUP(Input!D779,'Measure List'!$A$2:$A$30000,1,0)),"Invalid RefNo",""))),"",IF(Input!D779="","",IF(ISERROR(VLOOKUP(Input!D779,'Measure List'!$A$2:$A$30000,1,0)),"Invalid RefNo","")))</f>
        <v/>
      </c>
      <c r="AD780" s="156"/>
      <c r="AE780" s="156"/>
      <c r="AF780" s="156"/>
      <c r="AG780" s="156"/>
      <c r="AH780" s="156"/>
      <c r="AI780" s="156"/>
      <c r="AJ780" s="156"/>
      <c r="AK780" s="156"/>
      <c r="AL780" s="203" t="str">
        <f>IF(COUNTIF(Dropdowns!$K$2:$K$7,Input!S779)&gt;0,"",IF(Input!S779="","","Invalid Type"))</f>
        <v/>
      </c>
      <c r="AN780" s="204" t="str">
        <f>IF(Input!C779="","",IF(ISNUMBER(VALUE(Input!C779)),"","Needs to be a number."))</f>
        <v/>
      </c>
      <c r="AO780" s="205" t="str">
        <f>IF(Input!E779="","",IF(ISNUMBER(VALUE(Input!E779)),"","Needs to be a number."))</f>
        <v/>
      </c>
      <c r="AP780" s="205" t="str">
        <f>IF(Input!N779="","",IF(ISNUMBER(VALUE(Input!N779)),"","Needs to be a number."))</f>
        <v/>
      </c>
      <c r="AQ780" s="205" t="str">
        <f>IF(Input!O779="","",IF(ISNUMBER(VALUE(Input!O779)),"","Needs to be a number."))</f>
        <v/>
      </c>
      <c r="AR780" s="205" t="str">
        <f>IF(Input!V779="","",IF(ISNUMBER(VALUE(Input!V779)),"","Needs to be a number."))</f>
        <v/>
      </c>
      <c r="AS780" s="205" t="str">
        <f>IF(Input!W779="","",IF(ISNUMBER(VALUE(Input!W779)),"","Needs to be a number."))</f>
        <v/>
      </c>
      <c r="AT780" s="205" t="str">
        <f>IF(Input!X779="","",IF(ISNUMBER(VALUE(Input!X779)),"","Needs to be a number."))</f>
        <v/>
      </c>
      <c r="AU780" s="206" t="str">
        <f>IF(Input!Y779="","",IF(ISNUMBER(VALUE(Input!Y779)),"","Needs to be a number."))</f>
        <v/>
      </c>
      <c r="AW780" s="259" t="str">
        <f>IF(OR(VALUE(Input!C779)&lt;0,VALUE(Input!C779)&gt;100), "Invalid EEI %","")</f>
        <v/>
      </c>
      <c r="AX780" s="207"/>
      <c r="AY780" s="278" t="str">
        <f>IF(Input!E779="","",IF(VALUE(Input!E779)=0,"Do not enter 0.",""))</f>
        <v/>
      </c>
    </row>
    <row r="781" spans="2:51" x14ac:dyDescent="0.3">
      <c r="B781" s="188" t="str">
        <f>Input!A780</f>
        <v/>
      </c>
      <c r="C781" s="189" t="str">
        <f>IF(ISERROR(IF(AND(Input!$A780="",SUMPRODUCT(--(LEN(Input!$A781:'Input'!$A$1006)&gt;0))&lt;&gt;0),"Row is skipped.",IF(AND(Input!$A780="",Input!$A781=""),"", IF(Input!B780="","Data is missing.","")))),"",IF(AND(Input!$A780="",SUMPRODUCT(--(LEN(Input!$A781:'Input'!$A$1006)&gt;0))&lt;&gt;0),"Row is skipped.",IF(AND(Input!$A780="",Input!$A781=""),"", IF(Input!B780="","Data is missing.",""))))</f>
        <v/>
      </c>
      <c r="D781" s="189" t="str">
        <f>IF(ISERROR(IF(AND(Input!$A780="",SUMPRODUCT(--(LEN(Input!$A781:'Input'!$A$1006)&gt;0))&lt;&gt;0),"Row is skipped.",IF(AND(Input!$A780="",Input!$A781=""),"", IF(Input!C780="","Data is missing.","")))),"",IF(AND(Input!$A780="",SUMPRODUCT(--(LEN(Input!$A781:'Input'!$A$1006)&gt;0))&lt;&gt;0),"Row is skipped.",IF(AND(Input!$A780="",Input!$A781=""),"", IF(Input!C780="","Data is missing.",""))))</f>
        <v/>
      </c>
      <c r="E781" s="189" t="str">
        <f>IF(ISERROR(IF(AND(Input!$A780="",SUMPRODUCT(--(LEN(Input!$A781:'Input'!$A$1006)&gt;0))&lt;&gt;0),"Row is skipped.",IF(AND(Input!$A780="",Input!$A781=""),"", IF(Input!D780="","Data is missing.","")))),"",IF(AND(Input!$A780="",SUMPRODUCT(--(LEN(Input!$A781:'Input'!$A$1006)&gt;0))&lt;&gt;0),"Row is skipped.",IF(AND(Input!$A780="",Input!$A781=""),"", IF(Input!D780="","Data is missing.",""))))</f>
        <v/>
      </c>
      <c r="F781" s="189" t="str">
        <f>IF(ISERROR(IF(AND(Input!$A780="",SUMPRODUCT(--(LEN(Input!$A781:'Input'!$A$1006)&gt;0))&lt;&gt;0),"Row is skipped.",IF(AND(Input!$A780="",Input!$A781=""),"", IF(Input!E780="","Data is missing.","")))),"",IF(AND(Input!$A780="",SUMPRODUCT(--(LEN(Input!$A781:'Input'!$A$1006)&gt;0))&lt;&gt;0),"Row is skipped.",IF(AND(Input!$A780="",Input!$A781=""),"", IF(Input!E780="","Data is missing.",""))))</f>
        <v/>
      </c>
      <c r="G781" s="189" t="str">
        <f>IF(ISERROR(IF(AND(Input!$A780="",SUMPRODUCT(--(LEN(Input!$A781:'Input'!$A$1006)&gt;0))&lt;&gt;0),"Row is skipped.",IF(AND(Input!$A780="",Input!$A781=""),"", IF(Input!F780="","Data is missing.","")))),"",IF(AND(Input!$A780="",SUMPRODUCT(--(LEN(Input!$A781:'Input'!$A$1006)&gt;0))&lt;&gt;0),"Row is skipped.",IF(AND(Input!$A780="",Input!$A781=""),"", IF(Input!F780="","Data is missing.",""))))</f>
        <v/>
      </c>
      <c r="H781" s="190" t="str">
        <f>IF(ISERROR(IF(AND(Input!$A780="",SUMPRODUCT(--(LEN(Input!$A781:'Input'!$A$1006)&gt;0))&lt;&gt;0),"Row is skipped.",IF(AND(Input!$A780="",Input!$A781=""),"", IF(Input!G780="","Data is missing.","")))),"",IF(AND(Input!$A780="",SUMPRODUCT(--(LEN(Input!$A781:'Input'!$A$1006)&gt;0))&lt;&gt;0),"Row is skipped.",IF(AND(Input!$A780="",Input!$A781=""),"", IF(Input!G780="","Data is missing.",""))))</f>
        <v/>
      </c>
      <c r="I781" s="156"/>
      <c r="J781" s="191" t="str">
        <f>IFERROR(VLOOKUP(VLOOKUP(Input!$D780,'Measure List'!$A:$AN,40,FALSE),UIR!$A$1:$Q$27,17,FALSE),"")</f>
        <v/>
      </c>
      <c r="K781" s="192" t="str">
        <f>IFERROR(VLOOKUP(Input!$D780,'Measure List'!$A:$AN,40,FALSE),"")</f>
        <v/>
      </c>
      <c r="L781" s="156"/>
      <c r="M781" s="193" t="str">
        <f>IF(B781="","",IF(AND(Input!H780="",IFERROR(VLOOKUP(K781,UIR!$A$2:$P$21,2,FALSE),"")&lt;&gt;""),"Data is Missing.",""))</f>
        <v/>
      </c>
      <c r="N781" s="194" t="str">
        <f>IF(B781="","",IF(AND(Input!I780="",IFERROR(VLOOKUP(K781,UIR!$A$2:$P$21,3,FALSE),"")&lt;&gt;""),"Data is Missing.",""))</f>
        <v/>
      </c>
      <c r="O781" s="194" t="str">
        <f>IF(B781="","",IF(AND(Input!J780="",IFERROR(VLOOKUP(K781,UIR!$A$2:$P$21,4,FALSE),"")&lt;&gt;""),"Data is Missing.",""))</f>
        <v/>
      </c>
      <c r="P781" s="194" t="str">
        <f>IF(B781="","",IF(AND(Input!K780="",IFERROR(VLOOKUP(K781,UIR!$A$2:$P$21,5,FALSE),"")&lt;&gt;""),"Data is Missing.",""))</f>
        <v/>
      </c>
      <c r="Q781" s="194" t="str">
        <f>IF(B781="","",IF(AND(Input!L780="",IFERROR(VLOOKUP(K781,UIR!$A$2:$P$21,6,FALSE),"")&lt;&gt;""),"Data is Missing.",""))</f>
        <v/>
      </c>
      <c r="R781" s="194" t="str">
        <f>IF(B781="","",IF(AND(Input!M780="",IFERROR(VLOOKUP(K781,UIR!$A$2:$P$21,7,FALSE),"")&lt;&gt;""),"Data is Missing.",""))</f>
        <v/>
      </c>
      <c r="S781" s="194" t="str">
        <f>IF(B781="","",IF(AND(Input!P780="",IFERROR(VLOOKUP(K781,UIR!$A$2:$P$21,8,FALSE),"")&lt;&gt;""),"Data is Missing.",""))</f>
        <v/>
      </c>
      <c r="T781" s="194" t="str">
        <f>IF(B781="","",IF(AND(Input!Q780="",IFERROR(VLOOKUP(K781,UIR!$A$2:$P$21,9,FALSE),"")&lt;&gt;""),"Data is Missing.",""))</f>
        <v/>
      </c>
      <c r="U781" s="194"/>
      <c r="V781" s="194" t="str">
        <f>IF(B781="","",IF(AND(Input!S780="",IFERROR(VLOOKUP(K781,UIR!$A$2:$P$21,11,FALSE),"")&lt;&gt;""),"Data is Missing.",""))</f>
        <v/>
      </c>
      <c r="W781" s="194" t="str">
        <f>IF(B781="","",IF(AND(Input!T780="",IFERROR(VLOOKUP(K781,UIR!$A$2:$P$21,12,FALSE),"")&lt;&gt;""),"Data is Missing.",""))</f>
        <v/>
      </c>
      <c r="X781" s="194" t="str">
        <f>IF(B781="","",IF(AND(Input!V780="",IFERROR(VLOOKUP(K781,UIR!$A$2:$P$21,13,FALSE),"")&lt;&gt;""),"Data is Missing.",""))</f>
        <v/>
      </c>
      <c r="Y781" s="194" t="str">
        <f>IF(B781="","",IF(AND(Input!W780="",IFERROR(VLOOKUP(K781,UIR!$A$2:$P$21,14,FALSE),"")&lt;&gt;""),"Data is Missing.",""))</f>
        <v/>
      </c>
      <c r="Z781" s="194" t="str">
        <f>IF(B781="","",IF(AND(Input!X780="",IFERROR(VLOOKUP(K781,UIR!$A$2:$P$21,15,FALSE),"")&lt;&gt;""),"Data is Missing.",""))</f>
        <v/>
      </c>
      <c r="AA781" s="195" t="str">
        <f>IF(B781="","",IF(AND(Input!Y780="",IFERROR(VLOOKUP(K781,UIR!$A$2:$P$21,16,FALSE),"")&lt;&gt;""),"Data is Missing.",""))</f>
        <v/>
      </c>
      <c r="AC781" s="202" t="str">
        <f>IF(ISERROR(IF(Input!D780="","",IF(ISERROR(VLOOKUP(Input!D780,'Measure List'!$A$2:$A$30000,1,0)),"Invalid RefNo",""))),"",IF(Input!D780="","",IF(ISERROR(VLOOKUP(Input!D780,'Measure List'!$A$2:$A$30000,1,0)),"Invalid RefNo","")))</f>
        <v/>
      </c>
      <c r="AD781" s="156"/>
      <c r="AE781" s="156"/>
      <c r="AF781" s="156"/>
      <c r="AG781" s="156"/>
      <c r="AH781" s="156"/>
      <c r="AI781" s="156"/>
      <c r="AJ781" s="156"/>
      <c r="AK781" s="156"/>
      <c r="AL781" s="203" t="str">
        <f>IF(COUNTIF(Dropdowns!$K$2:$K$7,Input!S780)&gt;0,"",IF(Input!S780="","","Invalid Type"))</f>
        <v/>
      </c>
      <c r="AN781" s="204" t="str">
        <f>IF(Input!C780="","",IF(ISNUMBER(VALUE(Input!C780)),"","Needs to be a number."))</f>
        <v/>
      </c>
      <c r="AO781" s="205" t="str">
        <f>IF(Input!E780="","",IF(ISNUMBER(VALUE(Input!E780)),"","Needs to be a number."))</f>
        <v/>
      </c>
      <c r="AP781" s="205" t="str">
        <f>IF(Input!N780="","",IF(ISNUMBER(VALUE(Input!N780)),"","Needs to be a number."))</f>
        <v/>
      </c>
      <c r="AQ781" s="205" t="str">
        <f>IF(Input!O780="","",IF(ISNUMBER(VALUE(Input!O780)),"","Needs to be a number."))</f>
        <v/>
      </c>
      <c r="AR781" s="205" t="str">
        <f>IF(Input!V780="","",IF(ISNUMBER(VALUE(Input!V780)),"","Needs to be a number."))</f>
        <v/>
      </c>
      <c r="AS781" s="205" t="str">
        <f>IF(Input!W780="","",IF(ISNUMBER(VALUE(Input!W780)),"","Needs to be a number."))</f>
        <v/>
      </c>
      <c r="AT781" s="205" t="str">
        <f>IF(Input!X780="","",IF(ISNUMBER(VALUE(Input!X780)),"","Needs to be a number."))</f>
        <v/>
      </c>
      <c r="AU781" s="206" t="str">
        <f>IF(Input!Y780="","",IF(ISNUMBER(VALUE(Input!Y780)),"","Needs to be a number."))</f>
        <v/>
      </c>
      <c r="AW781" s="259" t="str">
        <f>IF(OR(VALUE(Input!C780)&lt;0,VALUE(Input!C780)&gt;100), "Invalid EEI %","")</f>
        <v/>
      </c>
      <c r="AX781" s="207"/>
      <c r="AY781" s="278" t="str">
        <f>IF(Input!E780="","",IF(VALUE(Input!E780)=0,"Do not enter 0.",""))</f>
        <v/>
      </c>
    </row>
    <row r="782" spans="2:51" x14ac:dyDescent="0.3">
      <c r="B782" s="188" t="str">
        <f>Input!A781</f>
        <v/>
      </c>
      <c r="C782" s="189" t="str">
        <f>IF(ISERROR(IF(AND(Input!$A781="",SUMPRODUCT(--(LEN(Input!$A782:'Input'!$A$1006)&gt;0))&lt;&gt;0),"Row is skipped.",IF(AND(Input!$A781="",Input!$A782=""),"", IF(Input!B781="","Data is missing.","")))),"",IF(AND(Input!$A781="",SUMPRODUCT(--(LEN(Input!$A782:'Input'!$A$1006)&gt;0))&lt;&gt;0),"Row is skipped.",IF(AND(Input!$A781="",Input!$A782=""),"", IF(Input!B781="","Data is missing.",""))))</f>
        <v/>
      </c>
      <c r="D782" s="189" t="str">
        <f>IF(ISERROR(IF(AND(Input!$A781="",SUMPRODUCT(--(LEN(Input!$A782:'Input'!$A$1006)&gt;0))&lt;&gt;0),"Row is skipped.",IF(AND(Input!$A781="",Input!$A782=""),"", IF(Input!C781="","Data is missing.","")))),"",IF(AND(Input!$A781="",SUMPRODUCT(--(LEN(Input!$A782:'Input'!$A$1006)&gt;0))&lt;&gt;0),"Row is skipped.",IF(AND(Input!$A781="",Input!$A782=""),"", IF(Input!C781="","Data is missing.",""))))</f>
        <v/>
      </c>
      <c r="E782" s="189" t="str">
        <f>IF(ISERROR(IF(AND(Input!$A781="",SUMPRODUCT(--(LEN(Input!$A782:'Input'!$A$1006)&gt;0))&lt;&gt;0),"Row is skipped.",IF(AND(Input!$A781="",Input!$A782=""),"", IF(Input!D781="","Data is missing.","")))),"",IF(AND(Input!$A781="",SUMPRODUCT(--(LEN(Input!$A782:'Input'!$A$1006)&gt;0))&lt;&gt;0),"Row is skipped.",IF(AND(Input!$A781="",Input!$A782=""),"", IF(Input!D781="","Data is missing.",""))))</f>
        <v/>
      </c>
      <c r="F782" s="189" t="str">
        <f>IF(ISERROR(IF(AND(Input!$A781="",SUMPRODUCT(--(LEN(Input!$A782:'Input'!$A$1006)&gt;0))&lt;&gt;0),"Row is skipped.",IF(AND(Input!$A781="",Input!$A782=""),"", IF(Input!E781="","Data is missing.","")))),"",IF(AND(Input!$A781="",SUMPRODUCT(--(LEN(Input!$A782:'Input'!$A$1006)&gt;0))&lt;&gt;0),"Row is skipped.",IF(AND(Input!$A781="",Input!$A782=""),"", IF(Input!E781="","Data is missing.",""))))</f>
        <v/>
      </c>
      <c r="G782" s="189" t="str">
        <f>IF(ISERROR(IF(AND(Input!$A781="",SUMPRODUCT(--(LEN(Input!$A782:'Input'!$A$1006)&gt;0))&lt;&gt;0),"Row is skipped.",IF(AND(Input!$A781="",Input!$A782=""),"", IF(Input!F781="","Data is missing.","")))),"",IF(AND(Input!$A781="",SUMPRODUCT(--(LEN(Input!$A782:'Input'!$A$1006)&gt;0))&lt;&gt;0),"Row is skipped.",IF(AND(Input!$A781="",Input!$A782=""),"", IF(Input!F781="","Data is missing.",""))))</f>
        <v/>
      </c>
      <c r="H782" s="190" t="str">
        <f>IF(ISERROR(IF(AND(Input!$A781="",SUMPRODUCT(--(LEN(Input!$A782:'Input'!$A$1006)&gt;0))&lt;&gt;0),"Row is skipped.",IF(AND(Input!$A781="",Input!$A782=""),"", IF(Input!G781="","Data is missing.","")))),"",IF(AND(Input!$A781="",SUMPRODUCT(--(LEN(Input!$A782:'Input'!$A$1006)&gt;0))&lt;&gt;0),"Row is skipped.",IF(AND(Input!$A781="",Input!$A782=""),"", IF(Input!G781="","Data is missing.",""))))</f>
        <v/>
      </c>
      <c r="I782" s="156"/>
      <c r="J782" s="191" t="str">
        <f>IFERROR(VLOOKUP(VLOOKUP(Input!$D781,'Measure List'!$A:$AN,40,FALSE),UIR!$A$1:$Q$27,17,FALSE),"")</f>
        <v/>
      </c>
      <c r="K782" s="192" t="str">
        <f>IFERROR(VLOOKUP(Input!$D781,'Measure List'!$A:$AN,40,FALSE),"")</f>
        <v/>
      </c>
      <c r="L782" s="156"/>
      <c r="M782" s="193" t="str">
        <f>IF(B782="","",IF(AND(Input!H781="",IFERROR(VLOOKUP(K782,UIR!$A$2:$P$21,2,FALSE),"")&lt;&gt;""),"Data is Missing.",""))</f>
        <v/>
      </c>
      <c r="N782" s="194" t="str">
        <f>IF(B782="","",IF(AND(Input!I781="",IFERROR(VLOOKUP(K782,UIR!$A$2:$P$21,3,FALSE),"")&lt;&gt;""),"Data is Missing.",""))</f>
        <v/>
      </c>
      <c r="O782" s="194" t="str">
        <f>IF(B782="","",IF(AND(Input!J781="",IFERROR(VLOOKUP(K782,UIR!$A$2:$P$21,4,FALSE),"")&lt;&gt;""),"Data is Missing.",""))</f>
        <v/>
      </c>
      <c r="P782" s="194" t="str">
        <f>IF(B782="","",IF(AND(Input!K781="",IFERROR(VLOOKUP(K782,UIR!$A$2:$P$21,5,FALSE),"")&lt;&gt;""),"Data is Missing.",""))</f>
        <v/>
      </c>
      <c r="Q782" s="194" t="str">
        <f>IF(B782="","",IF(AND(Input!L781="",IFERROR(VLOOKUP(K782,UIR!$A$2:$P$21,6,FALSE),"")&lt;&gt;""),"Data is Missing.",""))</f>
        <v/>
      </c>
      <c r="R782" s="194" t="str">
        <f>IF(B782="","",IF(AND(Input!M781="",IFERROR(VLOOKUP(K782,UIR!$A$2:$P$21,7,FALSE),"")&lt;&gt;""),"Data is Missing.",""))</f>
        <v/>
      </c>
      <c r="S782" s="194" t="str">
        <f>IF(B782="","",IF(AND(Input!P781="",IFERROR(VLOOKUP(K782,UIR!$A$2:$P$21,8,FALSE),"")&lt;&gt;""),"Data is Missing.",""))</f>
        <v/>
      </c>
      <c r="T782" s="194" t="str">
        <f>IF(B782="","",IF(AND(Input!Q781="",IFERROR(VLOOKUP(K782,UIR!$A$2:$P$21,9,FALSE),"")&lt;&gt;""),"Data is Missing.",""))</f>
        <v/>
      </c>
      <c r="U782" s="194"/>
      <c r="V782" s="194" t="str">
        <f>IF(B782="","",IF(AND(Input!S781="",IFERROR(VLOOKUP(K782,UIR!$A$2:$P$21,11,FALSE),"")&lt;&gt;""),"Data is Missing.",""))</f>
        <v/>
      </c>
      <c r="W782" s="194" t="str">
        <f>IF(B782="","",IF(AND(Input!T781="",IFERROR(VLOOKUP(K782,UIR!$A$2:$P$21,12,FALSE),"")&lt;&gt;""),"Data is Missing.",""))</f>
        <v/>
      </c>
      <c r="X782" s="194" t="str">
        <f>IF(B782="","",IF(AND(Input!V781="",IFERROR(VLOOKUP(K782,UIR!$A$2:$P$21,13,FALSE),"")&lt;&gt;""),"Data is Missing.",""))</f>
        <v/>
      </c>
      <c r="Y782" s="194" t="str">
        <f>IF(B782="","",IF(AND(Input!W781="",IFERROR(VLOOKUP(K782,UIR!$A$2:$P$21,14,FALSE),"")&lt;&gt;""),"Data is Missing.",""))</f>
        <v/>
      </c>
      <c r="Z782" s="194" t="str">
        <f>IF(B782="","",IF(AND(Input!X781="",IFERROR(VLOOKUP(K782,UIR!$A$2:$P$21,15,FALSE),"")&lt;&gt;""),"Data is Missing.",""))</f>
        <v/>
      </c>
      <c r="AA782" s="195" t="str">
        <f>IF(B782="","",IF(AND(Input!Y781="",IFERROR(VLOOKUP(K782,UIR!$A$2:$P$21,16,FALSE),"")&lt;&gt;""),"Data is Missing.",""))</f>
        <v/>
      </c>
      <c r="AC782" s="202" t="str">
        <f>IF(ISERROR(IF(Input!D781="","",IF(ISERROR(VLOOKUP(Input!D781,'Measure List'!$A$2:$A$30000,1,0)),"Invalid RefNo",""))),"",IF(Input!D781="","",IF(ISERROR(VLOOKUP(Input!D781,'Measure List'!$A$2:$A$30000,1,0)),"Invalid RefNo","")))</f>
        <v/>
      </c>
      <c r="AD782" s="156"/>
      <c r="AE782" s="156"/>
      <c r="AF782" s="156"/>
      <c r="AG782" s="156"/>
      <c r="AH782" s="156"/>
      <c r="AI782" s="156"/>
      <c r="AJ782" s="156"/>
      <c r="AK782" s="156"/>
      <c r="AL782" s="203" t="str">
        <f>IF(COUNTIF(Dropdowns!$K$2:$K$7,Input!S781)&gt;0,"",IF(Input!S781="","","Invalid Type"))</f>
        <v/>
      </c>
      <c r="AN782" s="204" t="str">
        <f>IF(Input!C781="","",IF(ISNUMBER(VALUE(Input!C781)),"","Needs to be a number."))</f>
        <v/>
      </c>
      <c r="AO782" s="205" t="str">
        <f>IF(Input!E781="","",IF(ISNUMBER(VALUE(Input!E781)),"","Needs to be a number."))</f>
        <v/>
      </c>
      <c r="AP782" s="205" t="str">
        <f>IF(Input!N781="","",IF(ISNUMBER(VALUE(Input!N781)),"","Needs to be a number."))</f>
        <v/>
      </c>
      <c r="AQ782" s="205" t="str">
        <f>IF(Input!O781="","",IF(ISNUMBER(VALUE(Input!O781)),"","Needs to be a number."))</f>
        <v/>
      </c>
      <c r="AR782" s="205" t="str">
        <f>IF(Input!V781="","",IF(ISNUMBER(VALUE(Input!V781)),"","Needs to be a number."))</f>
        <v/>
      </c>
      <c r="AS782" s="205" t="str">
        <f>IF(Input!W781="","",IF(ISNUMBER(VALUE(Input!W781)),"","Needs to be a number."))</f>
        <v/>
      </c>
      <c r="AT782" s="205" t="str">
        <f>IF(Input!X781="","",IF(ISNUMBER(VALUE(Input!X781)),"","Needs to be a number."))</f>
        <v/>
      </c>
      <c r="AU782" s="206" t="str">
        <f>IF(Input!Y781="","",IF(ISNUMBER(VALUE(Input!Y781)),"","Needs to be a number."))</f>
        <v/>
      </c>
      <c r="AW782" s="259" t="str">
        <f>IF(OR(VALUE(Input!C781)&lt;0,VALUE(Input!C781)&gt;100), "Invalid EEI %","")</f>
        <v/>
      </c>
      <c r="AX782" s="207"/>
      <c r="AY782" s="278" t="str">
        <f>IF(Input!E781="","",IF(VALUE(Input!E781)=0,"Do not enter 0.",""))</f>
        <v/>
      </c>
    </row>
    <row r="783" spans="2:51" x14ac:dyDescent="0.3">
      <c r="B783" s="188" t="str">
        <f>Input!A782</f>
        <v/>
      </c>
      <c r="C783" s="189" t="str">
        <f>IF(ISERROR(IF(AND(Input!$A782="",SUMPRODUCT(--(LEN(Input!$A783:'Input'!$A$1006)&gt;0))&lt;&gt;0),"Row is skipped.",IF(AND(Input!$A782="",Input!$A783=""),"", IF(Input!B782="","Data is missing.","")))),"",IF(AND(Input!$A782="",SUMPRODUCT(--(LEN(Input!$A783:'Input'!$A$1006)&gt;0))&lt;&gt;0),"Row is skipped.",IF(AND(Input!$A782="",Input!$A783=""),"", IF(Input!B782="","Data is missing.",""))))</f>
        <v/>
      </c>
      <c r="D783" s="189" t="str">
        <f>IF(ISERROR(IF(AND(Input!$A782="",SUMPRODUCT(--(LEN(Input!$A783:'Input'!$A$1006)&gt;0))&lt;&gt;0),"Row is skipped.",IF(AND(Input!$A782="",Input!$A783=""),"", IF(Input!C782="","Data is missing.","")))),"",IF(AND(Input!$A782="",SUMPRODUCT(--(LEN(Input!$A783:'Input'!$A$1006)&gt;0))&lt;&gt;0),"Row is skipped.",IF(AND(Input!$A782="",Input!$A783=""),"", IF(Input!C782="","Data is missing.",""))))</f>
        <v/>
      </c>
      <c r="E783" s="189" t="str">
        <f>IF(ISERROR(IF(AND(Input!$A782="",SUMPRODUCT(--(LEN(Input!$A783:'Input'!$A$1006)&gt;0))&lt;&gt;0),"Row is skipped.",IF(AND(Input!$A782="",Input!$A783=""),"", IF(Input!D782="","Data is missing.","")))),"",IF(AND(Input!$A782="",SUMPRODUCT(--(LEN(Input!$A783:'Input'!$A$1006)&gt;0))&lt;&gt;0),"Row is skipped.",IF(AND(Input!$A782="",Input!$A783=""),"", IF(Input!D782="","Data is missing.",""))))</f>
        <v/>
      </c>
      <c r="F783" s="189" t="str">
        <f>IF(ISERROR(IF(AND(Input!$A782="",SUMPRODUCT(--(LEN(Input!$A783:'Input'!$A$1006)&gt;0))&lt;&gt;0),"Row is skipped.",IF(AND(Input!$A782="",Input!$A783=""),"", IF(Input!E782="","Data is missing.","")))),"",IF(AND(Input!$A782="",SUMPRODUCT(--(LEN(Input!$A783:'Input'!$A$1006)&gt;0))&lt;&gt;0),"Row is skipped.",IF(AND(Input!$A782="",Input!$A783=""),"", IF(Input!E782="","Data is missing.",""))))</f>
        <v/>
      </c>
      <c r="G783" s="189" t="str">
        <f>IF(ISERROR(IF(AND(Input!$A782="",SUMPRODUCT(--(LEN(Input!$A783:'Input'!$A$1006)&gt;0))&lt;&gt;0),"Row is skipped.",IF(AND(Input!$A782="",Input!$A783=""),"", IF(Input!F782="","Data is missing.","")))),"",IF(AND(Input!$A782="",SUMPRODUCT(--(LEN(Input!$A783:'Input'!$A$1006)&gt;0))&lt;&gt;0),"Row is skipped.",IF(AND(Input!$A782="",Input!$A783=""),"", IF(Input!F782="","Data is missing.",""))))</f>
        <v/>
      </c>
      <c r="H783" s="190" t="str">
        <f>IF(ISERROR(IF(AND(Input!$A782="",SUMPRODUCT(--(LEN(Input!$A783:'Input'!$A$1006)&gt;0))&lt;&gt;0),"Row is skipped.",IF(AND(Input!$A782="",Input!$A783=""),"", IF(Input!G782="","Data is missing.","")))),"",IF(AND(Input!$A782="",SUMPRODUCT(--(LEN(Input!$A783:'Input'!$A$1006)&gt;0))&lt;&gt;0),"Row is skipped.",IF(AND(Input!$A782="",Input!$A783=""),"", IF(Input!G782="","Data is missing.",""))))</f>
        <v/>
      </c>
      <c r="I783" s="156"/>
      <c r="J783" s="191" t="str">
        <f>IFERROR(VLOOKUP(VLOOKUP(Input!$D782,'Measure List'!$A:$AN,40,FALSE),UIR!$A$1:$Q$27,17,FALSE),"")</f>
        <v/>
      </c>
      <c r="K783" s="192" t="str">
        <f>IFERROR(VLOOKUP(Input!$D782,'Measure List'!$A:$AN,40,FALSE),"")</f>
        <v/>
      </c>
      <c r="L783" s="156"/>
      <c r="M783" s="193" t="str">
        <f>IF(B783="","",IF(AND(Input!H782="",IFERROR(VLOOKUP(K783,UIR!$A$2:$P$21,2,FALSE),"")&lt;&gt;""),"Data is Missing.",""))</f>
        <v/>
      </c>
      <c r="N783" s="194" t="str">
        <f>IF(B783="","",IF(AND(Input!I782="",IFERROR(VLOOKUP(K783,UIR!$A$2:$P$21,3,FALSE),"")&lt;&gt;""),"Data is Missing.",""))</f>
        <v/>
      </c>
      <c r="O783" s="194" t="str">
        <f>IF(B783="","",IF(AND(Input!J782="",IFERROR(VLOOKUP(K783,UIR!$A$2:$P$21,4,FALSE),"")&lt;&gt;""),"Data is Missing.",""))</f>
        <v/>
      </c>
      <c r="P783" s="194" t="str">
        <f>IF(B783="","",IF(AND(Input!K782="",IFERROR(VLOOKUP(K783,UIR!$A$2:$P$21,5,FALSE),"")&lt;&gt;""),"Data is Missing.",""))</f>
        <v/>
      </c>
      <c r="Q783" s="194" t="str">
        <f>IF(B783="","",IF(AND(Input!L782="",IFERROR(VLOOKUP(K783,UIR!$A$2:$P$21,6,FALSE),"")&lt;&gt;""),"Data is Missing.",""))</f>
        <v/>
      </c>
      <c r="R783" s="194" t="str">
        <f>IF(B783="","",IF(AND(Input!M782="",IFERROR(VLOOKUP(K783,UIR!$A$2:$P$21,7,FALSE),"")&lt;&gt;""),"Data is Missing.",""))</f>
        <v/>
      </c>
      <c r="S783" s="194" t="str">
        <f>IF(B783="","",IF(AND(Input!P782="",IFERROR(VLOOKUP(K783,UIR!$A$2:$P$21,8,FALSE),"")&lt;&gt;""),"Data is Missing.",""))</f>
        <v/>
      </c>
      <c r="T783" s="194" t="str">
        <f>IF(B783="","",IF(AND(Input!Q782="",IFERROR(VLOOKUP(K783,UIR!$A$2:$P$21,9,FALSE),"")&lt;&gt;""),"Data is Missing.",""))</f>
        <v/>
      </c>
      <c r="U783" s="194"/>
      <c r="V783" s="194" t="str">
        <f>IF(B783="","",IF(AND(Input!S782="",IFERROR(VLOOKUP(K783,UIR!$A$2:$P$21,11,FALSE),"")&lt;&gt;""),"Data is Missing.",""))</f>
        <v/>
      </c>
      <c r="W783" s="194" t="str">
        <f>IF(B783="","",IF(AND(Input!T782="",IFERROR(VLOOKUP(K783,UIR!$A$2:$P$21,12,FALSE),"")&lt;&gt;""),"Data is Missing.",""))</f>
        <v/>
      </c>
      <c r="X783" s="194" t="str">
        <f>IF(B783="","",IF(AND(Input!V782="",IFERROR(VLOOKUP(K783,UIR!$A$2:$P$21,13,FALSE),"")&lt;&gt;""),"Data is Missing.",""))</f>
        <v/>
      </c>
      <c r="Y783" s="194" t="str">
        <f>IF(B783="","",IF(AND(Input!W782="",IFERROR(VLOOKUP(K783,UIR!$A$2:$P$21,14,FALSE),"")&lt;&gt;""),"Data is Missing.",""))</f>
        <v/>
      </c>
      <c r="Z783" s="194" t="str">
        <f>IF(B783="","",IF(AND(Input!X782="",IFERROR(VLOOKUP(K783,UIR!$A$2:$P$21,15,FALSE),"")&lt;&gt;""),"Data is Missing.",""))</f>
        <v/>
      </c>
      <c r="AA783" s="195" t="str">
        <f>IF(B783="","",IF(AND(Input!Y782="",IFERROR(VLOOKUP(K783,UIR!$A$2:$P$21,16,FALSE),"")&lt;&gt;""),"Data is Missing.",""))</f>
        <v/>
      </c>
      <c r="AC783" s="202" t="str">
        <f>IF(ISERROR(IF(Input!D782="","",IF(ISERROR(VLOOKUP(Input!D782,'Measure List'!$A$2:$A$30000,1,0)),"Invalid RefNo",""))),"",IF(Input!D782="","",IF(ISERROR(VLOOKUP(Input!D782,'Measure List'!$A$2:$A$30000,1,0)),"Invalid RefNo","")))</f>
        <v/>
      </c>
      <c r="AD783" s="156"/>
      <c r="AE783" s="156"/>
      <c r="AF783" s="156"/>
      <c r="AG783" s="156"/>
      <c r="AH783" s="156"/>
      <c r="AI783" s="156"/>
      <c r="AJ783" s="156"/>
      <c r="AK783" s="156"/>
      <c r="AL783" s="203" t="str">
        <f>IF(COUNTIF(Dropdowns!$K$2:$K$7,Input!S782)&gt;0,"",IF(Input!S782="","","Invalid Type"))</f>
        <v/>
      </c>
      <c r="AN783" s="204" t="str">
        <f>IF(Input!C782="","",IF(ISNUMBER(VALUE(Input!C782)),"","Needs to be a number."))</f>
        <v/>
      </c>
      <c r="AO783" s="205" t="str">
        <f>IF(Input!E782="","",IF(ISNUMBER(VALUE(Input!E782)),"","Needs to be a number."))</f>
        <v/>
      </c>
      <c r="AP783" s="205" t="str">
        <f>IF(Input!N782="","",IF(ISNUMBER(VALUE(Input!N782)),"","Needs to be a number."))</f>
        <v/>
      </c>
      <c r="AQ783" s="205" t="str">
        <f>IF(Input!O782="","",IF(ISNUMBER(VALUE(Input!O782)),"","Needs to be a number."))</f>
        <v/>
      </c>
      <c r="AR783" s="205" t="str">
        <f>IF(Input!V782="","",IF(ISNUMBER(VALUE(Input!V782)),"","Needs to be a number."))</f>
        <v/>
      </c>
      <c r="AS783" s="205" t="str">
        <f>IF(Input!W782="","",IF(ISNUMBER(VALUE(Input!W782)),"","Needs to be a number."))</f>
        <v/>
      </c>
      <c r="AT783" s="205" t="str">
        <f>IF(Input!X782="","",IF(ISNUMBER(VALUE(Input!X782)),"","Needs to be a number."))</f>
        <v/>
      </c>
      <c r="AU783" s="206" t="str">
        <f>IF(Input!Y782="","",IF(ISNUMBER(VALUE(Input!Y782)),"","Needs to be a number."))</f>
        <v/>
      </c>
      <c r="AW783" s="259" t="str">
        <f>IF(OR(VALUE(Input!C782)&lt;0,VALUE(Input!C782)&gt;100), "Invalid EEI %","")</f>
        <v/>
      </c>
      <c r="AX783" s="207"/>
      <c r="AY783" s="278" t="str">
        <f>IF(Input!E782="","",IF(VALUE(Input!E782)=0,"Do not enter 0.",""))</f>
        <v/>
      </c>
    </row>
    <row r="784" spans="2:51" x14ac:dyDescent="0.3">
      <c r="B784" s="188" t="str">
        <f>Input!A783</f>
        <v/>
      </c>
      <c r="C784" s="189" t="str">
        <f>IF(ISERROR(IF(AND(Input!$A783="",SUMPRODUCT(--(LEN(Input!$A784:'Input'!$A$1006)&gt;0))&lt;&gt;0),"Row is skipped.",IF(AND(Input!$A783="",Input!$A784=""),"", IF(Input!B783="","Data is missing.","")))),"",IF(AND(Input!$A783="",SUMPRODUCT(--(LEN(Input!$A784:'Input'!$A$1006)&gt;0))&lt;&gt;0),"Row is skipped.",IF(AND(Input!$A783="",Input!$A784=""),"", IF(Input!B783="","Data is missing.",""))))</f>
        <v/>
      </c>
      <c r="D784" s="189" t="str">
        <f>IF(ISERROR(IF(AND(Input!$A783="",SUMPRODUCT(--(LEN(Input!$A784:'Input'!$A$1006)&gt;0))&lt;&gt;0),"Row is skipped.",IF(AND(Input!$A783="",Input!$A784=""),"", IF(Input!C783="","Data is missing.","")))),"",IF(AND(Input!$A783="",SUMPRODUCT(--(LEN(Input!$A784:'Input'!$A$1006)&gt;0))&lt;&gt;0),"Row is skipped.",IF(AND(Input!$A783="",Input!$A784=""),"", IF(Input!C783="","Data is missing.",""))))</f>
        <v/>
      </c>
      <c r="E784" s="189" t="str">
        <f>IF(ISERROR(IF(AND(Input!$A783="",SUMPRODUCT(--(LEN(Input!$A784:'Input'!$A$1006)&gt;0))&lt;&gt;0),"Row is skipped.",IF(AND(Input!$A783="",Input!$A784=""),"", IF(Input!D783="","Data is missing.","")))),"",IF(AND(Input!$A783="",SUMPRODUCT(--(LEN(Input!$A784:'Input'!$A$1006)&gt;0))&lt;&gt;0),"Row is skipped.",IF(AND(Input!$A783="",Input!$A784=""),"", IF(Input!D783="","Data is missing.",""))))</f>
        <v/>
      </c>
      <c r="F784" s="189" t="str">
        <f>IF(ISERROR(IF(AND(Input!$A783="",SUMPRODUCT(--(LEN(Input!$A784:'Input'!$A$1006)&gt;0))&lt;&gt;0),"Row is skipped.",IF(AND(Input!$A783="",Input!$A784=""),"", IF(Input!E783="","Data is missing.","")))),"",IF(AND(Input!$A783="",SUMPRODUCT(--(LEN(Input!$A784:'Input'!$A$1006)&gt;0))&lt;&gt;0),"Row is skipped.",IF(AND(Input!$A783="",Input!$A784=""),"", IF(Input!E783="","Data is missing.",""))))</f>
        <v/>
      </c>
      <c r="G784" s="189" t="str">
        <f>IF(ISERROR(IF(AND(Input!$A783="",SUMPRODUCT(--(LEN(Input!$A784:'Input'!$A$1006)&gt;0))&lt;&gt;0),"Row is skipped.",IF(AND(Input!$A783="",Input!$A784=""),"", IF(Input!F783="","Data is missing.","")))),"",IF(AND(Input!$A783="",SUMPRODUCT(--(LEN(Input!$A784:'Input'!$A$1006)&gt;0))&lt;&gt;0),"Row is skipped.",IF(AND(Input!$A783="",Input!$A784=""),"", IF(Input!F783="","Data is missing.",""))))</f>
        <v/>
      </c>
      <c r="H784" s="190" t="str">
        <f>IF(ISERROR(IF(AND(Input!$A783="",SUMPRODUCT(--(LEN(Input!$A784:'Input'!$A$1006)&gt;0))&lt;&gt;0),"Row is skipped.",IF(AND(Input!$A783="",Input!$A784=""),"", IF(Input!G783="","Data is missing.","")))),"",IF(AND(Input!$A783="",SUMPRODUCT(--(LEN(Input!$A784:'Input'!$A$1006)&gt;0))&lt;&gt;0),"Row is skipped.",IF(AND(Input!$A783="",Input!$A784=""),"", IF(Input!G783="","Data is missing.",""))))</f>
        <v/>
      </c>
      <c r="I784" s="156"/>
      <c r="J784" s="191" t="str">
        <f>IFERROR(VLOOKUP(VLOOKUP(Input!$D783,'Measure List'!$A:$AN,40,FALSE),UIR!$A$1:$Q$27,17,FALSE),"")</f>
        <v/>
      </c>
      <c r="K784" s="192" t="str">
        <f>IFERROR(VLOOKUP(Input!$D783,'Measure List'!$A:$AN,40,FALSE),"")</f>
        <v/>
      </c>
      <c r="L784" s="156"/>
      <c r="M784" s="193" t="str">
        <f>IF(B784="","",IF(AND(Input!H783="",IFERROR(VLOOKUP(K784,UIR!$A$2:$P$21,2,FALSE),"")&lt;&gt;""),"Data is Missing.",""))</f>
        <v/>
      </c>
      <c r="N784" s="194" t="str">
        <f>IF(B784="","",IF(AND(Input!I783="",IFERROR(VLOOKUP(K784,UIR!$A$2:$P$21,3,FALSE),"")&lt;&gt;""),"Data is Missing.",""))</f>
        <v/>
      </c>
      <c r="O784" s="194" t="str">
        <f>IF(B784="","",IF(AND(Input!J783="",IFERROR(VLOOKUP(K784,UIR!$A$2:$P$21,4,FALSE),"")&lt;&gt;""),"Data is Missing.",""))</f>
        <v/>
      </c>
      <c r="P784" s="194" t="str">
        <f>IF(B784="","",IF(AND(Input!K783="",IFERROR(VLOOKUP(K784,UIR!$A$2:$P$21,5,FALSE),"")&lt;&gt;""),"Data is Missing.",""))</f>
        <v/>
      </c>
      <c r="Q784" s="194" t="str">
        <f>IF(B784="","",IF(AND(Input!L783="",IFERROR(VLOOKUP(K784,UIR!$A$2:$P$21,6,FALSE),"")&lt;&gt;""),"Data is Missing.",""))</f>
        <v/>
      </c>
      <c r="R784" s="194" t="str">
        <f>IF(B784="","",IF(AND(Input!M783="",IFERROR(VLOOKUP(K784,UIR!$A$2:$P$21,7,FALSE),"")&lt;&gt;""),"Data is Missing.",""))</f>
        <v/>
      </c>
      <c r="S784" s="194" t="str">
        <f>IF(B784="","",IF(AND(Input!P783="",IFERROR(VLOOKUP(K784,UIR!$A$2:$P$21,8,FALSE),"")&lt;&gt;""),"Data is Missing.",""))</f>
        <v/>
      </c>
      <c r="T784" s="194" t="str">
        <f>IF(B784="","",IF(AND(Input!Q783="",IFERROR(VLOOKUP(K784,UIR!$A$2:$P$21,9,FALSE),"")&lt;&gt;""),"Data is Missing.",""))</f>
        <v/>
      </c>
      <c r="U784" s="194"/>
      <c r="V784" s="194" t="str">
        <f>IF(B784="","",IF(AND(Input!S783="",IFERROR(VLOOKUP(K784,UIR!$A$2:$P$21,11,FALSE),"")&lt;&gt;""),"Data is Missing.",""))</f>
        <v/>
      </c>
      <c r="W784" s="194" t="str">
        <f>IF(B784="","",IF(AND(Input!T783="",IFERROR(VLOOKUP(K784,UIR!$A$2:$P$21,12,FALSE),"")&lt;&gt;""),"Data is Missing.",""))</f>
        <v/>
      </c>
      <c r="X784" s="194" t="str">
        <f>IF(B784="","",IF(AND(Input!V783="",IFERROR(VLOOKUP(K784,UIR!$A$2:$P$21,13,FALSE),"")&lt;&gt;""),"Data is Missing.",""))</f>
        <v/>
      </c>
      <c r="Y784" s="194" t="str">
        <f>IF(B784="","",IF(AND(Input!W783="",IFERROR(VLOOKUP(K784,UIR!$A$2:$P$21,14,FALSE),"")&lt;&gt;""),"Data is Missing.",""))</f>
        <v/>
      </c>
      <c r="Z784" s="194" t="str">
        <f>IF(B784="","",IF(AND(Input!X783="",IFERROR(VLOOKUP(K784,UIR!$A$2:$P$21,15,FALSE),"")&lt;&gt;""),"Data is Missing.",""))</f>
        <v/>
      </c>
      <c r="AA784" s="195" t="str">
        <f>IF(B784="","",IF(AND(Input!Y783="",IFERROR(VLOOKUP(K784,UIR!$A$2:$P$21,16,FALSE),"")&lt;&gt;""),"Data is Missing.",""))</f>
        <v/>
      </c>
      <c r="AC784" s="202" t="str">
        <f>IF(ISERROR(IF(Input!D783="","",IF(ISERROR(VLOOKUP(Input!D783,'Measure List'!$A$2:$A$30000,1,0)),"Invalid RefNo",""))),"",IF(Input!D783="","",IF(ISERROR(VLOOKUP(Input!D783,'Measure List'!$A$2:$A$30000,1,0)),"Invalid RefNo","")))</f>
        <v/>
      </c>
      <c r="AD784" s="156"/>
      <c r="AE784" s="156"/>
      <c r="AF784" s="156"/>
      <c r="AG784" s="156"/>
      <c r="AH784" s="156"/>
      <c r="AI784" s="156"/>
      <c r="AJ784" s="156"/>
      <c r="AK784" s="156"/>
      <c r="AL784" s="203" t="str">
        <f>IF(COUNTIF(Dropdowns!$K$2:$K$7,Input!S783)&gt;0,"",IF(Input!S783="","","Invalid Type"))</f>
        <v/>
      </c>
      <c r="AN784" s="204" t="str">
        <f>IF(Input!C783="","",IF(ISNUMBER(VALUE(Input!C783)),"","Needs to be a number."))</f>
        <v/>
      </c>
      <c r="AO784" s="205" t="str">
        <f>IF(Input!E783="","",IF(ISNUMBER(VALUE(Input!E783)),"","Needs to be a number."))</f>
        <v/>
      </c>
      <c r="AP784" s="205" t="str">
        <f>IF(Input!N783="","",IF(ISNUMBER(VALUE(Input!N783)),"","Needs to be a number."))</f>
        <v/>
      </c>
      <c r="AQ784" s="205" t="str">
        <f>IF(Input!O783="","",IF(ISNUMBER(VALUE(Input!O783)),"","Needs to be a number."))</f>
        <v/>
      </c>
      <c r="AR784" s="205" t="str">
        <f>IF(Input!V783="","",IF(ISNUMBER(VALUE(Input!V783)),"","Needs to be a number."))</f>
        <v/>
      </c>
      <c r="AS784" s="205" t="str">
        <f>IF(Input!W783="","",IF(ISNUMBER(VALUE(Input!W783)),"","Needs to be a number."))</f>
        <v/>
      </c>
      <c r="AT784" s="205" t="str">
        <f>IF(Input!X783="","",IF(ISNUMBER(VALUE(Input!X783)),"","Needs to be a number."))</f>
        <v/>
      </c>
      <c r="AU784" s="206" t="str">
        <f>IF(Input!Y783="","",IF(ISNUMBER(VALUE(Input!Y783)),"","Needs to be a number."))</f>
        <v/>
      </c>
      <c r="AW784" s="259" t="str">
        <f>IF(OR(VALUE(Input!C783)&lt;0,VALUE(Input!C783)&gt;100), "Invalid EEI %","")</f>
        <v/>
      </c>
      <c r="AX784" s="207"/>
      <c r="AY784" s="278" t="str">
        <f>IF(Input!E783="","",IF(VALUE(Input!E783)=0,"Do not enter 0.",""))</f>
        <v/>
      </c>
    </row>
    <row r="785" spans="2:51" x14ac:dyDescent="0.3">
      <c r="B785" s="188" t="str">
        <f>Input!A784</f>
        <v/>
      </c>
      <c r="C785" s="189" t="str">
        <f>IF(ISERROR(IF(AND(Input!$A784="",SUMPRODUCT(--(LEN(Input!$A785:'Input'!$A$1006)&gt;0))&lt;&gt;0),"Row is skipped.",IF(AND(Input!$A784="",Input!$A785=""),"", IF(Input!B784="","Data is missing.","")))),"",IF(AND(Input!$A784="",SUMPRODUCT(--(LEN(Input!$A785:'Input'!$A$1006)&gt;0))&lt;&gt;0),"Row is skipped.",IF(AND(Input!$A784="",Input!$A785=""),"", IF(Input!B784="","Data is missing.",""))))</f>
        <v/>
      </c>
      <c r="D785" s="189" t="str">
        <f>IF(ISERROR(IF(AND(Input!$A784="",SUMPRODUCT(--(LEN(Input!$A785:'Input'!$A$1006)&gt;0))&lt;&gt;0),"Row is skipped.",IF(AND(Input!$A784="",Input!$A785=""),"", IF(Input!C784="","Data is missing.","")))),"",IF(AND(Input!$A784="",SUMPRODUCT(--(LEN(Input!$A785:'Input'!$A$1006)&gt;0))&lt;&gt;0),"Row is skipped.",IF(AND(Input!$A784="",Input!$A785=""),"", IF(Input!C784="","Data is missing.",""))))</f>
        <v/>
      </c>
      <c r="E785" s="189" t="str">
        <f>IF(ISERROR(IF(AND(Input!$A784="",SUMPRODUCT(--(LEN(Input!$A785:'Input'!$A$1006)&gt;0))&lt;&gt;0),"Row is skipped.",IF(AND(Input!$A784="",Input!$A785=""),"", IF(Input!D784="","Data is missing.","")))),"",IF(AND(Input!$A784="",SUMPRODUCT(--(LEN(Input!$A785:'Input'!$A$1006)&gt;0))&lt;&gt;0),"Row is skipped.",IF(AND(Input!$A784="",Input!$A785=""),"", IF(Input!D784="","Data is missing.",""))))</f>
        <v/>
      </c>
      <c r="F785" s="189" t="str">
        <f>IF(ISERROR(IF(AND(Input!$A784="",SUMPRODUCT(--(LEN(Input!$A785:'Input'!$A$1006)&gt;0))&lt;&gt;0),"Row is skipped.",IF(AND(Input!$A784="",Input!$A785=""),"", IF(Input!E784="","Data is missing.","")))),"",IF(AND(Input!$A784="",SUMPRODUCT(--(LEN(Input!$A785:'Input'!$A$1006)&gt;0))&lt;&gt;0),"Row is skipped.",IF(AND(Input!$A784="",Input!$A785=""),"", IF(Input!E784="","Data is missing.",""))))</f>
        <v/>
      </c>
      <c r="G785" s="189" t="str">
        <f>IF(ISERROR(IF(AND(Input!$A784="",SUMPRODUCT(--(LEN(Input!$A785:'Input'!$A$1006)&gt;0))&lt;&gt;0),"Row is skipped.",IF(AND(Input!$A784="",Input!$A785=""),"", IF(Input!F784="","Data is missing.","")))),"",IF(AND(Input!$A784="",SUMPRODUCT(--(LEN(Input!$A785:'Input'!$A$1006)&gt;0))&lt;&gt;0),"Row is skipped.",IF(AND(Input!$A784="",Input!$A785=""),"", IF(Input!F784="","Data is missing.",""))))</f>
        <v/>
      </c>
      <c r="H785" s="190" t="str">
        <f>IF(ISERROR(IF(AND(Input!$A784="",SUMPRODUCT(--(LEN(Input!$A785:'Input'!$A$1006)&gt;0))&lt;&gt;0),"Row is skipped.",IF(AND(Input!$A784="",Input!$A785=""),"", IF(Input!G784="","Data is missing.","")))),"",IF(AND(Input!$A784="",SUMPRODUCT(--(LEN(Input!$A785:'Input'!$A$1006)&gt;0))&lt;&gt;0),"Row is skipped.",IF(AND(Input!$A784="",Input!$A785=""),"", IF(Input!G784="","Data is missing.",""))))</f>
        <v/>
      </c>
      <c r="I785" s="156"/>
      <c r="J785" s="191" t="str">
        <f>IFERROR(VLOOKUP(VLOOKUP(Input!$D784,'Measure List'!$A:$AN,40,FALSE),UIR!$A$1:$Q$27,17,FALSE),"")</f>
        <v/>
      </c>
      <c r="K785" s="192" t="str">
        <f>IFERROR(VLOOKUP(Input!$D784,'Measure List'!$A:$AN,40,FALSE),"")</f>
        <v/>
      </c>
      <c r="L785" s="156"/>
      <c r="M785" s="193" t="str">
        <f>IF(B785="","",IF(AND(Input!H784="",IFERROR(VLOOKUP(K785,UIR!$A$2:$P$21,2,FALSE),"")&lt;&gt;""),"Data is Missing.",""))</f>
        <v/>
      </c>
      <c r="N785" s="194" t="str">
        <f>IF(B785="","",IF(AND(Input!I784="",IFERROR(VLOOKUP(K785,UIR!$A$2:$P$21,3,FALSE),"")&lt;&gt;""),"Data is Missing.",""))</f>
        <v/>
      </c>
      <c r="O785" s="194" t="str">
        <f>IF(B785="","",IF(AND(Input!J784="",IFERROR(VLOOKUP(K785,UIR!$A$2:$P$21,4,FALSE),"")&lt;&gt;""),"Data is Missing.",""))</f>
        <v/>
      </c>
      <c r="P785" s="194" t="str">
        <f>IF(B785="","",IF(AND(Input!K784="",IFERROR(VLOOKUP(K785,UIR!$A$2:$P$21,5,FALSE),"")&lt;&gt;""),"Data is Missing.",""))</f>
        <v/>
      </c>
      <c r="Q785" s="194" t="str">
        <f>IF(B785="","",IF(AND(Input!L784="",IFERROR(VLOOKUP(K785,UIR!$A$2:$P$21,6,FALSE),"")&lt;&gt;""),"Data is Missing.",""))</f>
        <v/>
      </c>
      <c r="R785" s="194" t="str">
        <f>IF(B785="","",IF(AND(Input!M784="",IFERROR(VLOOKUP(K785,UIR!$A$2:$P$21,7,FALSE),"")&lt;&gt;""),"Data is Missing.",""))</f>
        <v/>
      </c>
      <c r="S785" s="194" t="str">
        <f>IF(B785="","",IF(AND(Input!P784="",IFERROR(VLOOKUP(K785,UIR!$A$2:$P$21,8,FALSE),"")&lt;&gt;""),"Data is Missing.",""))</f>
        <v/>
      </c>
      <c r="T785" s="194" t="str">
        <f>IF(B785="","",IF(AND(Input!Q784="",IFERROR(VLOOKUP(K785,UIR!$A$2:$P$21,9,FALSE),"")&lt;&gt;""),"Data is Missing.",""))</f>
        <v/>
      </c>
      <c r="U785" s="194"/>
      <c r="V785" s="194" t="str">
        <f>IF(B785="","",IF(AND(Input!S784="",IFERROR(VLOOKUP(K785,UIR!$A$2:$P$21,11,FALSE),"")&lt;&gt;""),"Data is Missing.",""))</f>
        <v/>
      </c>
      <c r="W785" s="194" t="str">
        <f>IF(B785="","",IF(AND(Input!T784="",IFERROR(VLOOKUP(K785,UIR!$A$2:$P$21,12,FALSE),"")&lt;&gt;""),"Data is Missing.",""))</f>
        <v/>
      </c>
      <c r="X785" s="194" t="str">
        <f>IF(B785="","",IF(AND(Input!V784="",IFERROR(VLOOKUP(K785,UIR!$A$2:$P$21,13,FALSE),"")&lt;&gt;""),"Data is Missing.",""))</f>
        <v/>
      </c>
      <c r="Y785" s="194" t="str">
        <f>IF(B785="","",IF(AND(Input!W784="",IFERROR(VLOOKUP(K785,UIR!$A$2:$P$21,14,FALSE),"")&lt;&gt;""),"Data is Missing.",""))</f>
        <v/>
      </c>
      <c r="Z785" s="194" t="str">
        <f>IF(B785="","",IF(AND(Input!X784="",IFERROR(VLOOKUP(K785,UIR!$A$2:$P$21,15,FALSE),"")&lt;&gt;""),"Data is Missing.",""))</f>
        <v/>
      </c>
      <c r="AA785" s="195" t="str">
        <f>IF(B785="","",IF(AND(Input!Y784="",IFERROR(VLOOKUP(K785,UIR!$A$2:$P$21,16,FALSE),"")&lt;&gt;""),"Data is Missing.",""))</f>
        <v/>
      </c>
      <c r="AC785" s="202" t="str">
        <f>IF(ISERROR(IF(Input!D784="","",IF(ISERROR(VLOOKUP(Input!D784,'Measure List'!$A$2:$A$30000,1,0)),"Invalid RefNo",""))),"",IF(Input!D784="","",IF(ISERROR(VLOOKUP(Input!D784,'Measure List'!$A$2:$A$30000,1,0)),"Invalid RefNo","")))</f>
        <v/>
      </c>
      <c r="AD785" s="156"/>
      <c r="AE785" s="156"/>
      <c r="AF785" s="156"/>
      <c r="AG785" s="156"/>
      <c r="AH785" s="156"/>
      <c r="AI785" s="156"/>
      <c r="AJ785" s="156"/>
      <c r="AK785" s="156"/>
      <c r="AL785" s="203" t="str">
        <f>IF(COUNTIF(Dropdowns!$K$2:$K$7,Input!S784)&gt;0,"",IF(Input!S784="","","Invalid Type"))</f>
        <v/>
      </c>
      <c r="AN785" s="204" t="str">
        <f>IF(Input!C784="","",IF(ISNUMBER(VALUE(Input!C784)),"","Needs to be a number."))</f>
        <v/>
      </c>
      <c r="AO785" s="205" t="str">
        <f>IF(Input!E784="","",IF(ISNUMBER(VALUE(Input!E784)),"","Needs to be a number."))</f>
        <v/>
      </c>
      <c r="AP785" s="205" t="str">
        <f>IF(Input!N784="","",IF(ISNUMBER(VALUE(Input!N784)),"","Needs to be a number."))</f>
        <v/>
      </c>
      <c r="AQ785" s="205" t="str">
        <f>IF(Input!O784="","",IF(ISNUMBER(VALUE(Input!O784)),"","Needs to be a number."))</f>
        <v/>
      </c>
      <c r="AR785" s="205" t="str">
        <f>IF(Input!V784="","",IF(ISNUMBER(VALUE(Input!V784)),"","Needs to be a number."))</f>
        <v/>
      </c>
      <c r="AS785" s="205" t="str">
        <f>IF(Input!W784="","",IF(ISNUMBER(VALUE(Input!W784)),"","Needs to be a number."))</f>
        <v/>
      </c>
      <c r="AT785" s="205" t="str">
        <f>IF(Input!X784="","",IF(ISNUMBER(VALUE(Input!X784)),"","Needs to be a number."))</f>
        <v/>
      </c>
      <c r="AU785" s="206" t="str">
        <f>IF(Input!Y784="","",IF(ISNUMBER(VALUE(Input!Y784)),"","Needs to be a number."))</f>
        <v/>
      </c>
      <c r="AW785" s="259" t="str">
        <f>IF(OR(VALUE(Input!C784)&lt;0,VALUE(Input!C784)&gt;100), "Invalid EEI %","")</f>
        <v/>
      </c>
      <c r="AX785" s="207"/>
      <c r="AY785" s="278" t="str">
        <f>IF(Input!E784="","",IF(VALUE(Input!E784)=0,"Do not enter 0.",""))</f>
        <v/>
      </c>
    </row>
    <row r="786" spans="2:51" x14ac:dyDescent="0.3">
      <c r="B786" s="188" t="str">
        <f>Input!A785</f>
        <v/>
      </c>
      <c r="C786" s="189" t="str">
        <f>IF(ISERROR(IF(AND(Input!$A785="",SUMPRODUCT(--(LEN(Input!$A786:'Input'!$A$1006)&gt;0))&lt;&gt;0),"Row is skipped.",IF(AND(Input!$A785="",Input!$A786=""),"", IF(Input!B785="","Data is missing.","")))),"",IF(AND(Input!$A785="",SUMPRODUCT(--(LEN(Input!$A786:'Input'!$A$1006)&gt;0))&lt;&gt;0),"Row is skipped.",IF(AND(Input!$A785="",Input!$A786=""),"", IF(Input!B785="","Data is missing.",""))))</f>
        <v/>
      </c>
      <c r="D786" s="189" t="str">
        <f>IF(ISERROR(IF(AND(Input!$A785="",SUMPRODUCT(--(LEN(Input!$A786:'Input'!$A$1006)&gt;0))&lt;&gt;0),"Row is skipped.",IF(AND(Input!$A785="",Input!$A786=""),"", IF(Input!C785="","Data is missing.","")))),"",IF(AND(Input!$A785="",SUMPRODUCT(--(LEN(Input!$A786:'Input'!$A$1006)&gt;0))&lt;&gt;0),"Row is skipped.",IF(AND(Input!$A785="",Input!$A786=""),"", IF(Input!C785="","Data is missing.",""))))</f>
        <v/>
      </c>
      <c r="E786" s="189" t="str">
        <f>IF(ISERROR(IF(AND(Input!$A785="",SUMPRODUCT(--(LEN(Input!$A786:'Input'!$A$1006)&gt;0))&lt;&gt;0),"Row is skipped.",IF(AND(Input!$A785="",Input!$A786=""),"", IF(Input!D785="","Data is missing.","")))),"",IF(AND(Input!$A785="",SUMPRODUCT(--(LEN(Input!$A786:'Input'!$A$1006)&gt;0))&lt;&gt;0),"Row is skipped.",IF(AND(Input!$A785="",Input!$A786=""),"", IF(Input!D785="","Data is missing.",""))))</f>
        <v/>
      </c>
      <c r="F786" s="189" t="str">
        <f>IF(ISERROR(IF(AND(Input!$A785="",SUMPRODUCT(--(LEN(Input!$A786:'Input'!$A$1006)&gt;0))&lt;&gt;0),"Row is skipped.",IF(AND(Input!$A785="",Input!$A786=""),"", IF(Input!E785="","Data is missing.","")))),"",IF(AND(Input!$A785="",SUMPRODUCT(--(LEN(Input!$A786:'Input'!$A$1006)&gt;0))&lt;&gt;0),"Row is skipped.",IF(AND(Input!$A785="",Input!$A786=""),"", IF(Input!E785="","Data is missing.",""))))</f>
        <v/>
      </c>
      <c r="G786" s="189" t="str">
        <f>IF(ISERROR(IF(AND(Input!$A785="",SUMPRODUCT(--(LEN(Input!$A786:'Input'!$A$1006)&gt;0))&lt;&gt;0),"Row is skipped.",IF(AND(Input!$A785="",Input!$A786=""),"", IF(Input!F785="","Data is missing.","")))),"",IF(AND(Input!$A785="",SUMPRODUCT(--(LEN(Input!$A786:'Input'!$A$1006)&gt;0))&lt;&gt;0),"Row is skipped.",IF(AND(Input!$A785="",Input!$A786=""),"", IF(Input!F785="","Data is missing.",""))))</f>
        <v/>
      </c>
      <c r="H786" s="190" t="str">
        <f>IF(ISERROR(IF(AND(Input!$A785="",SUMPRODUCT(--(LEN(Input!$A786:'Input'!$A$1006)&gt;0))&lt;&gt;0),"Row is skipped.",IF(AND(Input!$A785="",Input!$A786=""),"", IF(Input!G785="","Data is missing.","")))),"",IF(AND(Input!$A785="",SUMPRODUCT(--(LEN(Input!$A786:'Input'!$A$1006)&gt;0))&lt;&gt;0),"Row is skipped.",IF(AND(Input!$A785="",Input!$A786=""),"", IF(Input!G785="","Data is missing.",""))))</f>
        <v/>
      </c>
      <c r="I786" s="156"/>
      <c r="J786" s="191" t="str">
        <f>IFERROR(VLOOKUP(VLOOKUP(Input!$D785,'Measure List'!$A:$AN,40,FALSE),UIR!$A$1:$Q$27,17,FALSE),"")</f>
        <v/>
      </c>
      <c r="K786" s="192" t="str">
        <f>IFERROR(VLOOKUP(Input!$D785,'Measure List'!$A:$AN,40,FALSE),"")</f>
        <v/>
      </c>
      <c r="L786" s="156"/>
      <c r="M786" s="193" t="str">
        <f>IF(B786="","",IF(AND(Input!H785="",IFERROR(VLOOKUP(K786,UIR!$A$2:$P$21,2,FALSE),"")&lt;&gt;""),"Data is Missing.",""))</f>
        <v/>
      </c>
      <c r="N786" s="194" t="str">
        <f>IF(B786="","",IF(AND(Input!I785="",IFERROR(VLOOKUP(K786,UIR!$A$2:$P$21,3,FALSE),"")&lt;&gt;""),"Data is Missing.",""))</f>
        <v/>
      </c>
      <c r="O786" s="194" t="str">
        <f>IF(B786="","",IF(AND(Input!J785="",IFERROR(VLOOKUP(K786,UIR!$A$2:$P$21,4,FALSE),"")&lt;&gt;""),"Data is Missing.",""))</f>
        <v/>
      </c>
      <c r="P786" s="194" t="str">
        <f>IF(B786="","",IF(AND(Input!K785="",IFERROR(VLOOKUP(K786,UIR!$A$2:$P$21,5,FALSE),"")&lt;&gt;""),"Data is Missing.",""))</f>
        <v/>
      </c>
      <c r="Q786" s="194" t="str">
        <f>IF(B786="","",IF(AND(Input!L785="",IFERROR(VLOOKUP(K786,UIR!$A$2:$P$21,6,FALSE),"")&lt;&gt;""),"Data is Missing.",""))</f>
        <v/>
      </c>
      <c r="R786" s="194" t="str">
        <f>IF(B786="","",IF(AND(Input!M785="",IFERROR(VLOOKUP(K786,UIR!$A$2:$P$21,7,FALSE),"")&lt;&gt;""),"Data is Missing.",""))</f>
        <v/>
      </c>
      <c r="S786" s="194" t="str">
        <f>IF(B786="","",IF(AND(Input!P785="",IFERROR(VLOOKUP(K786,UIR!$A$2:$P$21,8,FALSE),"")&lt;&gt;""),"Data is Missing.",""))</f>
        <v/>
      </c>
      <c r="T786" s="194" t="str">
        <f>IF(B786="","",IF(AND(Input!Q785="",IFERROR(VLOOKUP(K786,UIR!$A$2:$P$21,9,FALSE),"")&lt;&gt;""),"Data is Missing.",""))</f>
        <v/>
      </c>
      <c r="U786" s="194"/>
      <c r="V786" s="194" t="str">
        <f>IF(B786="","",IF(AND(Input!S785="",IFERROR(VLOOKUP(K786,UIR!$A$2:$P$21,11,FALSE),"")&lt;&gt;""),"Data is Missing.",""))</f>
        <v/>
      </c>
      <c r="W786" s="194" t="str">
        <f>IF(B786="","",IF(AND(Input!T785="",IFERROR(VLOOKUP(K786,UIR!$A$2:$P$21,12,FALSE),"")&lt;&gt;""),"Data is Missing.",""))</f>
        <v/>
      </c>
      <c r="X786" s="194" t="str">
        <f>IF(B786="","",IF(AND(Input!V785="",IFERROR(VLOOKUP(K786,UIR!$A$2:$P$21,13,FALSE),"")&lt;&gt;""),"Data is Missing.",""))</f>
        <v/>
      </c>
      <c r="Y786" s="194" t="str">
        <f>IF(B786="","",IF(AND(Input!W785="",IFERROR(VLOOKUP(K786,UIR!$A$2:$P$21,14,FALSE),"")&lt;&gt;""),"Data is Missing.",""))</f>
        <v/>
      </c>
      <c r="Z786" s="194" t="str">
        <f>IF(B786="","",IF(AND(Input!X785="",IFERROR(VLOOKUP(K786,UIR!$A$2:$P$21,15,FALSE),"")&lt;&gt;""),"Data is Missing.",""))</f>
        <v/>
      </c>
      <c r="AA786" s="195" t="str">
        <f>IF(B786="","",IF(AND(Input!Y785="",IFERROR(VLOOKUP(K786,UIR!$A$2:$P$21,16,FALSE),"")&lt;&gt;""),"Data is Missing.",""))</f>
        <v/>
      </c>
      <c r="AC786" s="202" t="str">
        <f>IF(ISERROR(IF(Input!D785="","",IF(ISERROR(VLOOKUP(Input!D785,'Measure List'!$A$2:$A$30000,1,0)),"Invalid RefNo",""))),"",IF(Input!D785="","",IF(ISERROR(VLOOKUP(Input!D785,'Measure List'!$A$2:$A$30000,1,0)),"Invalid RefNo","")))</f>
        <v/>
      </c>
      <c r="AD786" s="156"/>
      <c r="AE786" s="156"/>
      <c r="AF786" s="156"/>
      <c r="AG786" s="156"/>
      <c r="AH786" s="156"/>
      <c r="AI786" s="156"/>
      <c r="AJ786" s="156"/>
      <c r="AK786" s="156"/>
      <c r="AL786" s="203" t="str">
        <f>IF(COUNTIF(Dropdowns!$K$2:$K$7,Input!S785)&gt;0,"",IF(Input!S785="","","Invalid Type"))</f>
        <v/>
      </c>
      <c r="AN786" s="204" t="str">
        <f>IF(Input!C785="","",IF(ISNUMBER(VALUE(Input!C785)),"","Needs to be a number."))</f>
        <v/>
      </c>
      <c r="AO786" s="205" t="str">
        <f>IF(Input!E785="","",IF(ISNUMBER(VALUE(Input!E785)),"","Needs to be a number."))</f>
        <v/>
      </c>
      <c r="AP786" s="205" t="str">
        <f>IF(Input!N785="","",IF(ISNUMBER(VALUE(Input!N785)),"","Needs to be a number."))</f>
        <v/>
      </c>
      <c r="AQ786" s="205" t="str">
        <f>IF(Input!O785="","",IF(ISNUMBER(VALUE(Input!O785)),"","Needs to be a number."))</f>
        <v/>
      </c>
      <c r="AR786" s="205" t="str">
        <f>IF(Input!V785="","",IF(ISNUMBER(VALUE(Input!V785)),"","Needs to be a number."))</f>
        <v/>
      </c>
      <c r="AS786" s="205" t="str">
        <f>IF(Input!W785="","",IF(ISNUMBER(VALUE(Input!W785)),"","Needs to be a number."))</f>
        <v/>
      </c>
      <c r="AT786" s="205" t="str">
        <f>IF(Input!X785="","",IF(ISNUMBER(VALUE(Input!X785)),"","Needs to be a number."))</f>
        <v/>
      </c>
      <c r="AU786" s="206" t="str">
        <f>IF(Input!Y785="","",IF(ISNUMBER(VALUE(Input!Y785)),"","Needs to be a number."))</f>
        <v/>
      </c>
      <c r="AW786" s="259" t="str">
        <f>IF(OR(VALUE(Input!C785)&lt;0,VALUE(Input!C785)&gt;100), "Invalid EEI %","")</f>
        <v/>
      </c>
      <c r="AX786" s="207"/>
      <c r="AY786" s="278" t="str">
        <f>IF(Input!E785="","",IF(VALUE(Input!E785)=0,"Do not enter 0.",""))</f>
        <v/>
      </c>
    </row>
    <row r="787" spans="2:51" x14ac:dyDescent="0.3">
      <c r="B787" s="188" t="str">
        <f>Input!A786</f>
        <v/>
      </c>
      <c r="C787" s="189" t="str">
        <f>IF(ISERROR(IF(AND(Input!$A786="",SUMPRODUCT(--(LEN(Input!$A787:'Input'!$A$1006)&gt;0))&lt;&gt;0),"Row is skipped.",IF(AND(Input!$A786="",Input!$A787=""),"", IF(Input!B786="","Data is missing.","")))),"",IF(AND(Input!$A786="",SUMPRODUCT(--(LEN(Input!$A787:'Input'!$A$1006)&gt;0))&lt;&gt;0),"Row is skipped.",IF(AND(Input!$A786="",Input!$A787=""),"", IF(Input!B786="","Data is missing.",""))))</f>
        <v/>
      </c>
      <c r="D787" s="189" t="str">
        <f>IF(ISERROR(IF(AND(Input!$A786="",SUMPRODUCT(--(LEN(Input!$A787:'Input'!$A$1006)&gt;0))&lt;&gt;0),"Row is skipped.",IF(AND(Input!$A786="",Input!$A787=""),"", IF(Input!C786="","Data is missing.","")))),"",IF(AND(Input!$A786="",SUMPRODUCT(--(LEN(Input!$A787:'Input'!$A$1006)&gt;0))&lt;&gt;0),"Row is skipped.",IF(AND(Input!$A786="",Input!$A787=""),"", IF(Input!C786="","Data is missing.",""))))</f>
        <v/>
      </c>
      <c r="E787" s="189" t="str">
        <f>IF(ISERROR(IF(AND(Input!$A786="",SUMPRODUCT(--(LEN(Input!$A787:'Input'!$A$1006)&gt;0))&lt;&gt;0),"Row is skipped.",IF(AND(Input!$A786="",Input!$A787=""),"", IF(Input!D786="","Data is missing.","")))),"",IF(AND(Input!$A786="",SUMPRODUCT(--(LEN(Input!$A787:'Input'!$A$1006)&gt;0))&lt;&gt;0),"Row is skipped.",IF(AND(Input!$A786="",Input!$A787=""),"", IF(Input!D786="","Data is missing.",""))))</f>
        <v/>
      </c>
      <c r="F787" s="189" t="str">
        <f>IF(ISERROR(IF(AND(Input!$A786="",SUMPRODUCT(--(LEN(Input!$A787:'Input'!$A$1006)&gt;0))&lt;&gt;0),"Row is skipped.",IF(AND(Input!$A786="",Input!$A787=""),"", IF(Input!E786="","Data is missing.","")))),"",IF(AND(Input!$A786="",SUMPRODUCT(--(LEN(Input!$A787:'Input'!$A$1006)&gt;0))&lt;&gt;0),"Row is skipped.",IF(AND(Input!$A786="",Input!$A787=""),"", IF(Input!E786="","Data is missing.",""))))</f>
        <v/>
      </c>
      <c r="G787" s="189" t="str">
        <f>IF(ISERROR(IF(AND(Input!$A786="",SUMPRODUCT(--(LEN(Input!$A787:'Input'!$A$1006)&gt;0))&lt;&gt;0),"Row is skipped.",IF(AND(Input!$A786="",Input!$A787=""),"", IF(Input!F786="","Data is missing.","")))),"",IF(AND(Input!$A786="",SUMPRODUCT(--(LEN(Input!$A787:'Input'!$A$1006)&gt;0))&lt;&gt;0),"Row is skipped.",IF(AND(Input!$A786="",Input!$A787=""),"", IF(Input!F786="","Data is missing.",""))))</f>
        <v/>
      </c>
      <c r="H787" s="190" t="str">
        <f>IF(ISERROR(IF(AND(Input!$A786="",SUMPRODUCT(--(LEN(Input!$A787:'Input'!$A$1006)&gt;0))&lt;&gt;0),"Row is skipped.",IF(AND(Input!$A786="",Input!$A787=""),"", IF(Input!G786="","Data is missing.","")))),"",IF(AND(Input!$A786="",SUMPRODUCT(--(LEN(Input!$A787:'Input'!$A$1006)&gt;0))&lt;&gt;0),"Row is skipped.",IF(AND(Input!$A786="",Input!$A787=""),"", IF(Input!G786="","Data is missing.",""))))</f>
        <v/>
      </c>
      <c r="I787" s="156"/>
      <c r="J787" s="191" t="str">
        <f>IFERROR(VLOOKUP(VLOOKUP(Input!$D786,'Measure List'!$A:$AN,40,FALSE),UIR!$A$1:$Q$27,17,FALSE),"")</f>
        <v/>
      </c>
      <c r="K787" s="192" t="str">
        <f>IFERROR(VLOOKUP(Input!$D786,'Measure List'!$A:$AN,40,FALSE),"")</f>
        <v/>
      </c>
      <c r="L787" s="156"/>
      <c r="M787" s="193" t="str">
        <f>IF(B787="","",IF(AND(Input!H786="",IFERROR(VLOOKUP(K787,UIR!$A$2:$P$21,2,FALSE),"")&lt;&gt;""),"Data is Missing.",""))</f>
        <v/>
      </c>
      <c r="N787" s="194" t="str">
        <f>IF(B787="","",IF(AND(Input!I786="",IFERROR(VLOOKUP(K787,UIR!$A$2:$P$21,3,FALSE),"")&lt;&gt;""),"Data is Missing.",""))</f>
        <v/>
      </c>
      <c r="O787" s="194" t="str">
        <f>IF(B787="","",IF(AND(Input!J786="",IFERROR(VLOOKUP(K787,UIR!$A$2:$P$21,4,FALSE),"")&lt;&gt;""),"Data is Missing.",""))</f>
        <v/>
      </c>
      <c r="P787" s="194" t="str">
        <f>IF(B787="","",IF(AND(Input!K786="",IFERROR(VLOOKUP(K787,UIR!$A$2:$P$21,5,FALSE),"")&lt;&gt;""),"Data is Missing.",""))</f>
        <v/>
      </c>
      <c r="Q787" s="194" t="str">
        <f>IF(B787="","",IF(AND(Input!L786="",IFERROR(VLOOKUP(K787,UIR!$A$2:$P$21,6,FALSE),"")&lt;&gt;""),"Data is Missing.",""))</f>
        <v/>
      </c>
      <c r="R787" s="194" t="str">
        <f>IF(B787="","",IF(AND(Input!M786="",IFERROR(VLOOKUP(K787,UIR!$A$2:$P$21,7,FALSE),"")&lt;&gt;""),"Data is Missing.",""))</f>
        <v/>
      </c>
      <c r="S787" s="194" t="str">
        <f>IF(B787="","",IF(AND(Input!P786="",IFERROR(VLOOKUP(K787,UIR!$A$2:$P$21,8,FALSE),"")&lt;&gt;""),"Data is Missing.",""))</f>
        <v/>
      </c>
      <c r="T787" s="194" t="str">
        <f>IF(B787="","",IF(AND(Input!Q786="",IFERROR(VLOOKUP(K787,UIR!$A$2:$P$21,9,FALSE),"")&lt;&gt;""),"Data is Missing.",""))</f>
        <v/>
      </c>
      <c r="U787" s="194"/>
      <c r="V787" s="194" t="str">
        <f>IF(B787="","",IF(AND(Input!S786="",IFERROR(VLOOKUP(K787,UIR!$A$2:$P$21,11,FALSE),"")&lt;&gt;""),"Data is Missing.",""))</f>
        <v/>
      </c>
      <c r="W787" s="194" t="str">
        <f>IF(B787="","",IF(AND(Input!T786="",IFERROR(VLOOKUP(K787,UIR!$A$2:$P$21,12,FALSE),"")&lt;&gt;""),"Data is Missing.",""))</f>
        <v/>
      </c>
      <c r="X787" s="194" t="str">
        <f>IF(B787="","",IF(AND(Input!V786="",IFERROR(VLOOKUP(K787,UIR!$A$2:$P$21,13,FALSE),"")&lt;&gt;""),"Data is Missing.",""))</f>
        <v/>
      </c>
      <c r="Y787" s="194" t="str">
        <f>IF(B787="","",IF(AND(Input!W786="",IFERROR(VLOOKUP(K787,UIR!$A$2:$P$21,14,FALSE),"")&lt;&gt;""),"Data is Missing.",""))</f>
        <v/>
      </c>
      <c r="Z787" s="194" t="str">
        <f>IF(B787="","",IF(AND(Input!X786="",IFERROR(VLOOKUP(K787,UIR!$A$2:$P$21,15,FALSE),"")&lt;&gt;""),"Data is Missing.",""))</f>
        <v/>
      </c>
      <c r="AA787" s="195" t="str">
        <f>IF(B787="","",IF(AND(Input!Y786="",IFERROR(VLOOKUP(K787,UIR!$A$2:$P$21,16,FALSE),"")&lt;&gt;""),"Data is Missing.",""))</f>
        <v/>
      </c>
      <c r="AC787" s="202" t="str">
        <f>IF(ISERROR(IF(Input!D786="","",IF(ISERROR(VLOOKUP(Input!D786,'Measure List'!$A$2:$A$30000,1,0)),"Invalid RefNo",""))),"",IF(Input!D786="","",IF(ISERROR(VLOOKUP(Input!D786,'Measure List'!$A$2:$A$30000,1,0)),"Invalid RefNo","")))</f>
        <v/>
      </c>
      <c r="AD787" s="156"/>
      <c r="AE787" s="156"/>
      <c r="AF787" s="156"/>
      <c r="AG787" s="156"/>
      <c r="AH787" s="156"/>
      <c r="AI787" s="156"/>
      <c r="AJ787" s="156"/>
      <c r="AK787" s="156"/>
      <c r="AL787" s="203" t="str">
        <f>IF(COUNTIF(Dropdowns!$K$2:$K$7,Input!S786)&gt;0,"",IF(Input!S786="","","Invalid Type"))</f>
        <v/>
      </c>
      <c r="AN787" s="204" t="str">
        <f>IF(Input!C786="","",IF(ISNUMBER(VALUE(Input!C786)),"","Needs to be a number."))</f>
        <v/>
      </c>
      <c r="AO787" s="205" t="str">
        <f>IF(Input!E786="","",IF(ISNUMBER(VALUE(Input!E786)),"","Needs to be a number."))</f>
        <v/>
      </c>
      <c r="AP787" s="205" t="str">
        <f>IF(Input!N786="","",IF(ISNUMBER(VALUE(Input!N786)),"","Needs to be a number."))</f>
        <v/>
      </c>
      <c r="AQ787" s="205" t="str">
        <f>IF(Input!O786="","",IF(ISNUMBER(VALUE(Input!O786)),"","Needs to be a number."))</f>
        <v/>
      </c>
      <c r="AR787" s="205" t="str">
        <f>IF(Input!V786="","",IF(ISNUMBER(VALUE(Input!V786)),"","Needs to be a number."))</f>
        <v/>
      </c>
      <c r="AS787" s="205" t="str">
        <f>IF(Input!W786="","",IF(ISNUMBER(VALUE(Input!W786)),"","Needs to be a number."))</f>
        <v/>
      </c>
      <c r="AT787" s="205" t="str">
        <f>IF(Input!X786="","",IF(ISNUMBER(VALUE(Input!X786)),"","Needs to be a number."))</f>
        <v/>
      </c>
      <c r="AU787" s="206" t="str">
        <f>IF(Input!Y786="","",IF(ISNUMBER(VALUE(Input!Y786)),"","Needs to be a number."))</f>
        <v/>
      </c>
      <c r="AW787" s="259" t="str">
        <f>IF(OR(VALUE(Input!C786)&lt;0,VALUE(Input!C786)&gt;100), "Invalid EEI %","")</f>
        <v/>
      </c>
      <c r="AX787" s="207"/>
      <c r="AY787" s="278" t="str">
        <f>IF(Input!E786="","",IF(VALUE(Input!E786)=0,"Do not enter 0.",""))</f>
        <v/>
      </c>
    </row>
    <row r="788" spans="2:51" x14ac:dyDescent="0.3">
      <c r="B788" s="188" t="str">
        <f>Input!A787</f>
        <v/>
      </c>
      <c r="C788" s="189" t="str">
        <f>IF(ISERROR(IF(AND(Input!$A787="",SUMPRODUCT(--(LEN(Input!$A788:'Input'!$A$1006)&gt;0))&lt;&gt;0),"Row is skipped.",IF(AND(Input!$A787="",Input!$A788=""),"", IF(Input!B787="","Data is missing.","")))),"",IF(AND(Input!$A787="",SUMPRODUCT(--(LEN(Input!$A788:'Input'!$A$1006)&gt;0))&lt;&gt;0),"Row is skipped.",IF(AND(Input!$A787="",Input!$A788=""),"", IF(Input!B787="","Data is missing.",""))))</f>
        <v/>
      </c>
      <c r="D788" s="189" t="str">
        <f>IF(ISERROR(IF(AND(Input!$A787="",SUMPRODUCT(--(LEN(Input!$A788:'Input'!$A$1006)&gt;0))&lt;&gt;0),"Row is skipped.",IF(AND(Input!$A787="",Input!$A788=""),"", IF(Input!C787="","Data is missing.","")))),"",IF(AND(Input!$A787="",SUMPRODUCT(--(LEN(Input!$A788:'Input'!$A$1006)&gt;0))&lt;&gt;0),"Row is skipped.",IF(AND(Input!$A787="",Input!$A788=""),"", IF(Input!C787="","Data is missing.",""))))</f>
        <v/>
      </c>
      <c r="E788" s="189" t="str">
        <f>IF(ISERROR(IF(AND(Input!$A787="",SUMPRODUCT(--(LEN(Input!$A788:'Input'!$A$1006)&gt;0))&lt;&gt;0),"Row is skipped.",IF(AND(Input!$A787="",Input!$A788=""),"", IF(Input!D787="","Data is missing.","")))),"",IF(AND(Input!$A787="",SUMPRODUCT(--(LEN(Input!$A788:'Input'!$A$1006)&gt;0))&lt;&gt;0),"Row is skipped.",IF(AND(Input!$A787="",Input!$A788=""),"", IF(Input!D787="","Data is missing.",""))))</f>
        <v/>
      </c>
      <c r="F788" s="189" t="str">
        <f>IF(ISERROR(IF(AND(Input!$A787="",SUMPRODUCT(--(LEN(Input!$A788:'Input'!$A$1006)&gt;0))&lt;&gt;0),"Row is skipped.",IF(AND(Input!$A787="",Input!$A788=""),"", IF(Input!E787="","Data is missing.","")))),"",IF(AND(Input!$A787="",SUMPRODUCT(--(LEN(Input!$A788:'Input'!$A$1006)&gt;0))&lt;&gt;0),"Row is skipped.",IF(AND(Input!$A787="",Input!$A788=""),"", IF(Input!E787="","Data is missing.",""))))</f>
        <v/>
      </c>
      <c r="G788" s="189" t="str">
        <f>IF(ISERROR(IF(AND(Input!$A787="",SUMPRODUCT(--(LEN(Input!$A788:'Input'!$A$1006)&gt;0))&lt;&gt;0),"Row is skipped.",IF(AND(Input!$A787="",Input!$A788=""),"", IF(Input!F787="","Data is missing.","")))),"",IF(AND(Input!$A787="",SUMPRODUCT(--(LEN(Input!$A788:'Input'!$A$1006)&gt;0))&lt;&gt;0),"Row is skipped.",IF(AND(Input!$A787="",Input!$A788=""),"", IF(Input!F787="","Data is missing.",""))))</f>
        <v/>
      </c>
      <c r="H788" s="190" t="str">
        <f>IF(ISERROR(IF(AND(Input!$A787="",SUMPRODUCT(--(LEN(Input!$A788:'Input'!$A$1006)&gt;0))&lt;&gt;0),"Row is skipped.",IF(AND(Input!$A787="",Input!$A788=""),"", IF(Input!G787="","Data is missing.","")))),"",IF(AND(Input!$A787="",SUMPRODUCT(--(LEN(Input!$A788:'Input'!$A$1006)&gt;0))&lt;&gt;0),"Row is skipped.",IF(AND(Input!$A787="",Input!$A788=""),"", IF(Input!G787="","Data is missing.",""))))</f>
        <v/>
      </c>
      <c r="I788" s="156"/>
      <c r="J788" s="191" t="str">
        <f>IFERROR(VLOOKUP(VLOOKUP(Input!$D787,'Measure List'!$A:$AN,40,FALSE),UIR!$A$1:$Q$27,17,FALSE),"")</f>
        <v/>
      </c>
      <c r="K788" s="192" t="str">
        <f>IFERROR(VLOOKUP(Input!$D787,'Measure List'!$A:$AN,40,FALSE),"")</f>
        <v/>
      </c>
      <c r="L788" s="156"/>
      <c r="M788" s="193" t="str">
        <f>IF(B788="","",IF(AND(Input!H787="",IFERROR(VLOOKUP(K788,UIR!$A$2:$P$21,2,FALSE),"")&lt;&gt;""),"Data is Missing.",""))</f>
        <v/>
      </c>
      <c r="N788" s="194" t="str">
        <f>IF(B788="","",IF(AND(Input!I787="",IFERROR(VLOOKUP(K788,UIR!$A$2:$P$21,3,FALSE),"")&lt;&gt;""),"Data is Missing.",""))</f>
        <v/>
      </c>
      <c r="O788" s="194" t="str">
        <f>IF(B788="","",IF(AND(Input!J787="",IFERROR(VLOOKUP(K788,UIR!$A$2:$P$21,4,FALSE),"")&lt;&gt;""),"Data is Missing.",""))</f>
        <v/>
      </c>
      <c r="P788" s="194" t="str">
        <f>IF(B788="","",IF(AND(Input!K787="",IFERROR(VLOOKUP(K788,UIR!$A$2:$P$21,5,FALSE),"")&lt;&gt;""),"Data is Missing.",""))</f>
        <v/>
      </c>
      <c r="Q788" s="194" t="str">
        <f>IF(B788="","",IF(AND(Input!L787="",IFERROR(VLOOKUP(K788,UIR!$A$2:$P$21,6,FALSE),"")&lt;&gt;""),"Data is Missing.",""))</f>
        <v/>
      </c>
      <c r="R788" s="194" t="str">
        <f>IF(B788="","",IF(AND(Input!M787="",IFERROR(VLOOKUP(K788,UIR!$A$2:$P$21,7,FALSE),"")&lt;&gt;""),"Data is Missing.",""))</f>
        <v/>
      </c>
      <c r="S788" s="194" t="str">
        <f>IF(B788="","",IF(AND(Input!P787="",IFERROR(VLOOKUP(K788,UIR!$A$2:$P$21,8,FALSE),"")&lt;&gt;""),"Data is Missing.",""))</f>
        <v/>
      </c>
      <c r="T788" s="194" t="str">
        <f>IF(B788="","",IF(AND(Input!Q787="",IFERROR(VLOOKUP(K788,UIR!$A$2:$P$21,9,FALSE),"")&lt;&gt;""),"Data is Missing.",""))</f>
        <v/>
      </c>
      <c r="U788" s="194"/>
      <c r="V788" s="194" t="str">
        <f>IF(B788="","",IF(AND(Input!S787="",IFERROR(VLOOKUP(K788,UIR!$A$2:$P$21,11,FALSE),"")&lt;&gt;""),"Data is Missing.",""))</f>
        <v/>
      </c>
      <c r="W788" s="194" t="str">
        <f>IF(B788="","",IF(AND(Input!T787="",IFERROR(VLOOKUP(K788,UIR!$A$2:$P$21,12,FALSE),"")&lt;&gt;""),"Data is Missing.",""))</f>
        <v/>
      </c>
      <c r="X788" s="194" t="str">
        <f>IF(B788="","",IF(AND(Input!V787="",IFERROR(VLOOKUP(K788,UIR!$A$2:$P$21,13,FALSE),"")&lt;&gt;""),"Data is Missing.",""))</f>
        <v/>
      </c>
      <c r="Y788" s="194" t="str">
        <f>IF(B788="","",IF(AND(Input!W787="",IFERROR(VLOOKUP(K788,UIR!$A$2:$P$21,14,FALSE),"")&lt;&gt;""),"Data is Missing.",""))</f>
        <v/>
      </c>
      <c r="Z788" s="194" t="str">
        <f>IF(B788="","",IF(AND(Input!X787="",IFERROR(VLOOKUP(K788,UIR!$A$2:$P$21,15,FALSE),"")&lt;&gt;""),"Data is Missing.",""))</f>
        <v/>
      </c>
      <c r="AA788" s="195" t="str">
        <f>IF(B788="","",IF(AND(Input!Y787="",IFERROR(VLOOKUP(K788,UIR!$A$2:$P$21,16,FALSE),"")&lt;&gt;""),"Data is Missing.",""))</f>
        <v/>
      </c>
      <c r="AC788" s="202" t="str">
        <f>IF(ISERROR(IF(Input!D787="","",IF(ISERROR(VLOOKUP(Input!D787,'Measure List'!$A$2:$A$30000,1,0)),"Invalid RefNo",""))),"",IF(Input!D787="","",IF(ISERROR(VLOOKUP(Input!D787,'Measure List'!$A$2:$A$30000,1,0)),"Invalid RefNo","")))</f>
        <v/>
      </c>
      <c r="AD788" s="156"/>
      <c r="AE788" s="156"/>
      <c r="AF788" s="156"/>
      <c r="AG788" s="156"/>
      <c r="AH788" s="156"/>
      <c r="AI788" s="156"/>
      <c r="AJ788" s="156"/>
      <c r="AK788" s="156"/>
      <c r="AL788" s="203" t="str">
        <f>IF(COUNTIF(Dropdowns!$K$2:$K$7,Input!S787)&gt;0,"",IF(Input!S787="","","Invalid Type"))</f>
        <v/>
      </c>
      <c r="AN788" s="204" t="str">
        <f>IF(Input!C787="","",IF(ISNUMBER(VALUE(Input!C787)),"","Needs to be a number."))</f>
        <v/>
      </c>
      <c r="AO788" s="205" t="str">
        <f>IF(Input!E787="","",IF(ISNUMBER(VALUE(Input!E787)),"","Needs to be a number."))</f>
        <v/>
      </c>
      <c r="AP788" s="205" t="str">
        <f>IF(Input!N787="","",IF(ISNUMBER(VALUE(Input!N787)),"","Needs to be a number."))</f>
        <v/>
      </c>
      <c r="AQ788" s="205" t="str">
        <f>IF(Input!O787="","",IF(ISNUMBER(VALUE(Input!O787)),"","Needs to be a number."))</f>
        <v/>
      </c>
      <c r="AR788" s="205" t="str">
        <f>IF(Input!V787="","",IF(ISNUMBER(VALUE(Input!V787)),"","Needs to be a number."))</f>
        <v/>
      </c>
      <c r="AS788" s="205" t="str">
        <f>IF(Input!W787="","",IF(ISNUMBER(VALUE(Input!W787)),"","Needs to be a number."))</f>
        <v/>
      </c>
      <c r="AT788" s="205" t="str">
        <f>IF(Input!X787="","",IF(ISNUMBER(VALUE(Input!X787)),"","Needs to be a number."))</f>
        <v/>
      </c>
      <c r="AU788" s="206" t="str">
        <f>IF(Input!Y787="","",IF(ISNUMBER(VALUE(Input!Y787)),"","Needs to be a number."))</f>
        <v/>
      </c>
      <c r="AW788" s="259" t="str">
        <f>IF(OR(VALUE(Input!C787)&lt;0,VALUE(Input!C787)&gt;100), "Invalid EEI %","")</f>
        <v/>
      </c>
      <c r="AX788" s="207"/>
      <c r="AY788" s="278" t="str">
        <f>IF(Input!E787="","",IF(VALUE(Input!E787)=0,"Do not enter 0.",""))</f>
        <v/>
      </c>
    </row>
    <row r="789" spans="2:51" x14ac:dyDescent="0.3">
      <c r="B789" s="188" t="str">
        <f>Input!A788</f>
        <v/>
      </c>
      <c r="C789" s="189" t="str">
        <f>IF(ISERROR(IF(AND(Input!$A788="",SUMPRODUCT(--(LEN(Input!$A789:'Input'!$A$1006)&gt;0))&lt;&gt;0),"Row is skipped.",IF(AND(Input!$A788="",Input!$A789=""),"", IF(Input!B788="","Data is missing.","")))),"",IF(AND(Input!$A788="",SUMPRODUCT(--(LEN(Input!$A789:'Input'!$A$1006)&gt;0))&lt;&gt;0),"Row is skipped.",IF(AND(Input!$A788="",Input!$A789=""),"", IF(Input!B788="","Data is missing.",""))))</f>
        <v/>
      </c>
      <c r="D789" s="189" t="str">
        <f>IF(ISERROR(IF(AND(Input!$A788="",SUMPRODUCT(--(LEN(Input!$A789:'Input'!$A$1006)&gt;0))&lt;&gt;0),"Row is skipped.",IF(AND(Input!$A788="",Input!$A789=""),"", IF(Input!C788="","Data is missing.","")))),"",IF(AND(Input!$A788="",SUMPRODUCT(--(LEN(Input!$A789:'Input'!$A$1006)&gt;0))&lt;&gt;0),"Row is skipped.",IF(AND(Input!$A788="",Input!$A789=""),"", IF(Input!C788="","Data is missing.",""))))</f>
        <v/>
      </c>
      <c r="E789" s="189" t="str">
        <f>IF(ISERROR(IF(AND(Input!$A788="",SUMPRODUCT(--(LEN(Input!$A789:'Input'!$A$1006)&gt;0))&lt;&gt;0),"Row is skipped.",IF(AND(Input!$A788="",Input!$A789=""),"", IF(Input!D788="","Data is missing.","")))),"",IF(AND(Input!$A788="",SUMPRODUCT(--(LEN(Input!$A789:'Input'!$A$1006)&gt;0))&lt;&gt;0),"Row is skipped.",IF(AND(Input!$A788="",Input!$A789=""),"", IF(Input!D788="","Data is missing.",""))))</f>
        <v/>
      </c>
      <c r="F789" s="189" t="str">
        <f>IF(ISERROR(IF(AND(Input!$A788="",SUMPRODUCT(--(LEN(Input!$A789:'Input'!$A$1006)&gt;0))&lt;&gt;0),"Row is skipped.",IF(AND(Input!$A788="",Input!$A789=""),"", IF(Input!E788="","Data is missing.","")))),"",IF(AND(Input!$A788="",SUMPRODUCT(--(LEN(Input!$A789:'Input'!$A$1006)&gt;0))&lt;&gt;0),"Row is skipped.",IF(AND(Input!$A788="",Input!$A789=""),"", IF(Input!E788="","Data is missing.",""))))</f>
        <v/>
      </c>
      <c r="G789" s="189" t="str">
        <f>IF(ISERROR(IF(AND(Input!$A788="",SUMPRODUCT(--(LEN(Input!$A789:'Input'!$A$1006)&gt;0))&lt;&gt;0),"Row is skipped.",IF(AND(Input!$A788="",Input!$A789=""),"", IF(Input!F788="","Data is missing.","")))),"",IF(AND(Input!$A788="",SUMPRODUCT(--(LEN(Input!$A789:'Input'!$A$1006)&gt;0))&lt;&gt;0),"Row is skipped.",IF(AND(Input!$A788="",Input!$A789=""),"", IF(Input!F788="","Data is missing.",""))))</f>
        <v/>
      </c>
      <c r="H789" s="190" t="str">
        <f>IF(ISERROR(IF(AND(Input!$A788="",SUMPRODUCT(--(LEN(Input!$A789:'Input'!$A$1006)&gt;0))&lt;&gt;0),"Row is skipped.",IF(AND(Input!$A788="",Input!$A789=""),"", IF(Input!G788="","Data is missing.","")))),"",IF(AND(Input!$A788="",SUMPRODUCT(--(LEN(Input!$A789:'Input'!$A$1006)&gt;0))&lt;&gt;0),"Row is skipped.",IF(AND(Input!$A788="",Input!$A789=""),"", IF(Input!G788="","Data is missing.",""))))</f>
        <v/>
      </c>
      <c r="I789" s="156"/>
      <c r="J789" s="191" t="str">
        <f>IFERROR(VLOOKUP(VLOOKUP(Input!$D788,'Measure List'!$A:$AN,40,FALSE),UIR!$A$1:$Q$27,17,FALSE),"")</f>
        <v/>
      </c>
      <c r="K789" s="192" t="str">
        <f>IFERROR(VLOOKUP(Input!$D788,'Measure List'!$A:$AN,40,FALSE),"")</f>
        <v/>
      </c>
      <c r="L789" s="156"/>
      <c r="M789" s="193" t="str">
        <f>IF(B789="","",IF(AND(Input!H788="",IFERROR(VLOOKUP(K789,UIR!$A$2:$P$21,2,FALSE),"")&lt;&gt;""),"Data is Missing.",""))</f>
        <v/>
      </c>
      <c r="N789" s="194" t="str">
        <f>IF(B789="","",IF(AND(Input!I788="",IFERROR(VLOOKUP(K789,UIR!$A$2:$P$21,3,FALSE),"")&lt;&gt;""),"Data is Missing.",""))</f>
        <v/>
      </c>
      <c r="O789" s="194" t="str">
        <f>IF(B789="","",IF(AND(Input!J788="",IFERROR(VLOOKUP(K789,UIR!$A$2:$P$21,4,FALSE),"")&lt;&gt;""),"Data is Missing.",""))</f>
        <v/>
      </c>
      <c r="P789" s="194" t="str">
        <f>IF(B789="","",IF(AND(Input!K788="",IFERROR(VLOOKUP(K789,UIR!$A$2:$P$21,5,FALSE),"")&lt;&gt;""),"Data is Missing.",""))</f>
        <v/>
      </c>
      <c r="Q789" s="194" t="str">
        <f>IF(B789="","",IF(AND(Input!L788="",IFERROR(VLOOKUP(K789,UIR!$A$2:$P$21,6,FALSE),"")&lt;&gt;""),"Data is Missing.",""))</f>
        <v/>
      </c>
      <c r="R789" s="194" t="str">
        <f>IF(B789="","",IF(AND(Input!M788="",IFERROR(VLOOKUP(K789,UIR!$A$2:$P$21,7,FALSE),"")&lt;&gt;""),"Data is Missing.",""))</f>
        <v/>
      </c>
      <c r="S789" s="194" t="str">
        <f>IF(B789="","",IF(AND(Input!P788="",IFERROR(VLOOKUP(K789,UIR!$A$2:$P$21,8,FALSE),"")&lt;&gt;""),"Data is Missing.",""))</f>
        <v/>
      </c>
      <c r="T789" s="194" t="str">
        <f>IF(B789="","",IF(AND(Input!Q788="",IFERROR(VLOOKUP(K789,UIR!$A$2:$P$21,9,FALSE),"")&lt;&gt;""),"Data is Missing.",""))</f>
        <v/>
      </c>
      <c r="U789" s="194"/>
      <c r="V789" s="194" t="str">
        <f>IF(B789="","",IF(AND(Input!S788="",IFERROR(VLOOKUP(K789,UIR!$A$2:$P$21,11,FALSE),"")&lt;&gt;""),"Data is Missing.",""))</f>
        <v/>
      </c>
      <c r="W789" s="194" t="str">
        <f>IF(B789="","",IF(AND(Input!T788="",IFERROR(VLOOKUP(K789,UIR!$A$2:$P$21,12,FALSE),"")&lt;&gt;""),"Data is Missing.",""))</f>
        <v/>
      </c>
      <c r="X789" s="194" t="str">
        <f>IF(B789="","",IF(AND(Input!V788="",IFERROR(VLOOKUP(K789,UIR!$A$2:$P$21,13,FALSE),"")&lt;&gt;""),"Data is Missing.",""))</f>
        <v/>
      </c>
      <c r="Y789" s="194" t="str">
        <f>IF(B789="","",IF(AND(Input!W788="",IFERROR(VLOOKUP(K789,UIR!$A$2:$P$21,14,FALSE),"")&lt;&gt;""),"Data is Missing.",""))</f>
        <v/>
      </c>
      <c r="Z789" s="194" t="str">
        <f>IF(B789="","",IF(AND(Input!X788="",IFERROR(VLOOKUP(K789,UIR!$A$2:$P$21,15,FALSE),"")&lt;&gt;""),"Data is Missing.",""))</f>
        <v/>
      </c>
      <c r="AA789" s="195" t="str">
        <f>IF(B789="","",IF(AND(Input!Y788="",IFERROR(VLOOKUP(K789,UIR!$A$2:$P$21,16,FALSE),"")&lt;&gt;""),"Data is Missing.",""))</f>
        <v/>
      </c>
      <c r="AC789" s="202" t="str">
        <f>IF(ISERROR(IF(Input!D788="","",IF(ISERROR(VLOOKUP(Input!D788,'Measure List'!$A$2:$A$30000,1,0)),"Invalid RefNo",""))),"",IF(Input!D788="","",IF(ISERROR(VLOOKUP(Input!D788,'Measure List'!$A$2:$A$30000,1,0)),"Invalid RefNo","")))</f>
        <v/>
      </c>
      <c r="AD789" s="156"/>
      <c r="AE789" s="156"/>
      <c r="AF789" s="156"/>
      <c r="AG789" s="156"/>
      <c r="AH789" s="156"/>
      <c r="AI789" s="156"/>
      <c r="AJ789" s="156"/>
      <c r="AK789" s="156"/>
      <c r="AL789" s="203" t="str">
        <f>IF(COUNTIF(Dropdowns!$K$2:$K$7,Input!S788)&gt;0,"",IF(Input!S788="","","Invalid Type"))</f>
        <v/>
      </c>
      <c r="AN789" s="204" t="str">
        <f>IF(Input!C788="","",IF(ISNUMBER(VALUE(Input!C788)),"","Needs to be a number."))</f>
        <v/>
      </c>
      <c r="AO789" s="205" t="str">
        <f>IF(Input!E788="","",IF(ISNUMBER(VALUE(Input!E788)),"","Needs to be a number."))</f>
        <v/>
      </c>
      <c r="AP789" s="205" t="str">
        <f>IF(Input!N788="","",IF(ISNUMBER(VALUE(Input!N788)),"","Needs to be a number."))</f>
        <v/>
      </c>
      <c r="AQ789" s="205" t="str">
        <f>IF(Input!O788="","",IF(ISNUMBER(VALUE(Input!O788)),"","Needs to be a number."))</f>
        <v/>
      </c>
      <c r="AR789" s="205" t="str">
        <f>IF(Input!V788="","",IF(ISNUMBER(VALUE(Input!V788)),"","Needs to be a number."))</f>
        <v/>
      </c>
      <c r="AS789" s="205" t="str">
        <f>IF(Input!W788="","",IF(ISNUMBER(VALUE(Input!W788)),"","Needs to be a number."))</f>
        <v/>
      </c>
      <c r="AT789" s="205" t="str">
        <f>IF(Input!X788="","",IF(ISNUMBER(VALUE(Input!X788)),"","Needs to be a number."))</f>
        <v/>
      </c>
      <c r="AU789" s="206" t="str">
        <f>IF(Input!Y788="","",IF(ISNUMBER(VALUE(Input!Y788)),"","Needs to be a number."))</f>
        <v/>
      </c>
      <c r="AW789" s="259" t="str">
        <f>IF(OR(VALUE(Input!C788)&lt;0,VALUE(Input!C788)&gt;100), "Invalid EEI %","")</f>
        <v/>
      </c>
      <c r="AX789" s="207"/>
      <c r="AY789" s="278" t="str">
        <f>IF(Input!E788="","",IF(VALUE(Input!E788)=0,"Do not enter 0.",""))</f>
        <v/>
      </c>
    </row>
    <row r="790" spans="2:51" x14ac:dyDescent="0.3">
      <c r="B790" s="188" t="str">
        <f>Input!A789</f>
        <v/>
      </c>
      <c r="C790" s="189" t="str">
        <f>IF(ISERROR(IF(AND(Input!$A789="",SUMPRODUCT(--(LEN(Input!$A790:'Input'!$A$1006)&gt;0))&lt;&gt;0),"Row is skipped.",IF(AND(Input!$A789="",Input!$A790=""),"", IF(Input!B789="","Data is missing.","")))),"",IF(AND(Input!$A789="",SUMPRODUCT(--(LEN(Input!$A790:'Input'!$A$1006)&gt;0))&lt;&gt;0),"Row is skipped.",IF(AND(Input!$A789="",Input!$A790=""),"", IF(Input!B789="","Data is missing.",""))))</f>
        <v/>
      </c>
      <c r="D790" s="189" t="str">
        <f>IF(ISERROR(IF(AND(Input!$A789="",SUMPRODUCT(--(LEN(Input!$A790:'Input'!$A$1006)&gt;0))&lt;&gt;0),"Row is skipped.",IF(AND(Input!$A789="",Input!$A790=""),"", IF(Input!C789="","Data is missing.","")))),"",IF(AND(Input!$A789="",SUMPRODUCT(--(LEN(Input!$A790:'Input'!$A$1006)&gt;0))&lt;&gt;0),"Row is skipped.",IF(AND(Input!$A789="",Input!$A790=""),"", IF(Input!C789="","Data is missing.",""))))</f>
        <v/>
      </c>
      <c r="E790" s="189" t="str">
        <f>IF(ISERROR(IF(AND(Input!$A789="",SUMPRODUCT(--(LEN(Input!$A790:'Input'!$A$1006)&gt;0))&lt;&gt;0),"Row is skipped.",IF(AND(Input!$A789="",Input!$A790=""),"", IF(Input!D789="","Data is missing.","")))),"",IF(AND(Input!$A789="",SUMPRODUCT(--(LEN(Input!$A790:'Input'!$A$1006)&gt;0))&lt;&gt;0),"Row is skipped.",IF(AND(Input!$A789="",Input!$A790=""),"", IF(Input!D789="","Data is missing.",""))))</f>
        <v/>
      </c>
      <c r="F790" s="189" t="str">
        <f>IF(ISERROR(IF(AND(Input!$A789="",SUMPRODUCT(--(LEN(Input!$A790:'Input'!$A$1006)&gt;0))&lt;&gt;0),"Row is skipped.",IF(AND(Input!$A789="",Input!$A790=""),"", IF(Input!E789="","Data is missing.","")))),"",IF(AND(Input!$A789="",SUMPRODUCT(--(LEN(Input!$A790:'Input'!$A$1006)&gt;0))&lt;&gt;0),"Row is skipped.",IF(AND(Input!$A789="",Input!$A790=""),"", IF(Input!E789="","Data is missing.",""))))</f>
        <v/>
      </c>
      <c r="G790" s="189" t="str">
        <f>IF(ISERROR(IF(AND(Input!$A789="",SUMPRODUCT(--(LEN(Input!$A790:'Input'!$A$1006)&gt;0))&lt;&gt;0),"Row is skipped.",IF(AND(Input!$A789="",Input!$A790=""),"", IF(Input!F789="","Data is missing.","")))),"",IF(AND(Input!$A789="",SUMPRODUCT(--(LEN(Input!$A790:'Input'!$A$1006)&gt;0))&lt;&gt;0),"Row is skipped.",IF(AND(Input!$A789="",Input!$A790=""),"", IF(Input!F789="","Data is missing.",""))))</f>
        <v/>
      </c>
      <c r="H790" s="190" t="str">
        <f>IF(ISERROR(IF(AND(Input!$A789="",SUMPRODUCT(--(LEN(Input!$A790:'Input'!$A$1006)&gt;0))&lt;&gt;0),"Row is skipped.",IF(AND(Input!$A789="",Input!$A790=""),"", IF(Input!G789="","Data is missing.","")))),"",IF(AND(Input!$A789="",SUMPRODUCT(--(LEN(Input!$A790:'Input'!$A$1006)&gt;0))&lt;&gt;0),"Row is skipped.",IF(AND(Input!$A789="",Input!$A790=""),"", IF(Input!G789="","Data is missing.",""))))</f>
        <v/>
      </c>
      <c r="I790" s="156"/>
      <c r="J790" s="191" t="str">
        <f>IFERROR(VLOOKUP(VLOOKUP(Input!$D789,'Measure List'!$A:$AN,40,FALSE),UIR!$A$1:$Q$27,17,FALSE),"")</f>
        <v/>
      </c>
      <c r="K790" s="192" t="str">
        <f>IFERROR(VLOOKUP(Input!$D789,'Measure List'!$A:$AN,40,FALSE),"")</f>
        <v/>
      </c>
      <c r="L790" s="156"/>
      <c r="M790" s="193" t="str">
        <f>IF(B790="","",IF(AND(Input!H789="",IFERROR(VLOOKUP(K790,UIR!$A$2:$P$21,2,FALSE),"")&lt;&gt;""),"Data is Missing.",""))</f>
        <v/>
      </c>
      <c r="N790" s="194" t="str">
        <f>IF(B790="","",IF(AND(Input!I789="",IFERROR(VLOOKUP(K790,UIR!$A$2:$P$21,3,FALSE),"")&lt;&gt;""),"Data is Missing.",""))</f>
        <v/>
      </c>
      <c r="O790" s="194" t="str">
        <f>IF(B790="","",IF(AND(Input!J789="",IFERROR(VLOOKUP(K790,UIR!$A$2:$P$21,4,FALSE),"")&lt;&gt;""),"Data is Missing.",""))</f>
        <v/>
      </c>
      <c r="P790" s="194" t="str">
        <f>IF(B790="","",IF(AND(Input!K789="",IFERROR(VLOOKUP(K790,UIR!$A$2:$P$21,5,FALSE),"")&lt;&gt;""),"Data is Missing.",""))</f>
        <v/>
      </c>
      <c r="Q790" s="194" t="str">
        <f>IF(B790="","",IF(AND(Input!L789="",IFERROR(VLOOKUP(K790,UIR!$A$2:$P$21,6,FALSE),"")&lt;&gt;""),"Data is Missing.",""))</f>
        <v/>
      </c>
      <c r="R790" s="194" t="str">
        <f>IF(B790="","",IF(AND(Input!M789="",IFERROR(VLOOKUP(K790,UIR!$A$2:$P$21,7,FALSE),"")&lt;&gt;""),"Data is Missing.",""))</f>
        <v/>
      </c>
      <c r="S790" s="194" t="str">
        <f>IF(B790="","",IF(AND(Input!P789="",IFERROR(VLOOKUP(K790,UIR!$A$2:$P$21,8,FALSE),"")&lt;&gt;""),"Data is Missing.",""))</f>
        <v/>
      </c>
      <c r="T790" s="194" t="str">
        <f>IF(B790="","",IF(AND(Input!Q789="",IFERROR(VLOOKUP(K790,UIR!$A$2:$P$21,9,FALSE),"")&lt;&gt;""),"Data is Missing.",""))</f>
        <v/>
      </c>
      <c r="U790" s="194"/>
      <c r="V790" s="194" t="str">
        <f>IF(B790="","",IF(AND(Input!S789="",IFERROR(VLOOKUP(K790,UIR!$A$2:$P$21,11,FALSE),"")&lt;&gt;""),"Data is Missing.",""))</f>
        <v/>
      </c>
      <c r="W790" s="194" t="str">
        <f>IF(B790="","",IF(AND(Input!T789="",IFERROR(VLOOKUP(K790,UIR!$A$2:$P$21,12,FALSE),"")&lt;&gt;""),"Data is Missing.",""))</f>
        <v/>
      </c>
      <c r="X790" s="194" t="str">
        <f>IF(B790="","",IF(AND(Input!V789="",IFERROR(VLOOKUP(K790,UIR!$A$2:$P$21,13,FALSE),"")&lt;&gt;""),"Data is Missing.",""))</f>
        <v/>
      </c>
      <c r="Y790" s="194" t="str">
        <f>IF(B790="","",IF(AND(Input!W789="",IFERROR(VLOOKUP(K790,UIR!$A$2:$P$21,14,FALSE),"")&lt;&gt;""),"Data is Missing.",""))</f>
        <v/>
      </c>
      <c r="Z790" s="194" t="str">
        <f>IF(B790="","",IF(AND(Input!X789="",IFERROR(VLOOKUP(K790,UIR!$A$2:$P$21,15,FALSE),"")&lt;&gt;""),"Data is Missing.",""))</f>
        <v/>
      </c>
      <c r="AA790" s="195" t="str">
        <f>IF(B790="","",IF(AND(Input!Y789="",IFERROR(VLOOKUP(K790,UIR!$A$2:$P$21,16,FALSE),"")&lt;&gt;""),"Data is Missing.",""))</f>
        <v/>
      </c>
      <c r="AC790" s="202" t="str">
        <f>IF(ISERROR(IF(Input!D789="","",IF(ISERROR(VLOOKUP(Input!D789,'Measure List'!$A$2:$A$30000,1,0)),"Invalid RefNo",""))),"",IF(Input!D789="","",IF(ISERROR(VLOOKUP(Input!D789,'Measure List'!$A$2:$A$30000,1,0)),"Invalid RefNo","")))</f>
        <v/>
      </c>
      <c r="AD790" s="156"/>
      <c r="AE790" s="156"/>
      <c r="AF790" s="156"/>
      <c r="AG790" s="156"/>
      <c r="AH790" s="156"/>
      <c r="AI790" s="156"/>
      <c r="AJ790" s="156"/>
      <c r="AK790" s="156"/>
      <c r="AL790" s="203" t="str">
        <f>IF(COUNTIF(Dropdowns!$K$2:$K$7,Input!S789)&gt;0,"",IF(Input!S789="","","Invalid Type"))</f>
        <v/>
      </c>
      <c r="AN790" s="204" t="str">
        <f>IF(Input!C789="","",IF(ISNUMBER(VALUE(Input!C789)),"","Needs to be a number."))</f>
        <v/>
      </c>
      <c r="AO790" s="205" t="str">
        <f>IF(Input!E789="","",IF(ISNUMBER(VALUE(Input!E789)),"","Needs to be a number."))</f>
        <v/>
      </c>
      <c r="AP790" s="205" t="str">
        <f>IF(Input!N789="","",IF(ISNUMBER(VALUE(Input!N789)),"","Needs to be a number."))</f>
        <v/>
      </c>
      <c r="AQ790" s="205" t="str">
        <f>IF(Input!O789="","",IF(ISNUMBER(VALUE(Input!O789)),"","Needs to be a number."))</f>
        <v/>
      </c>
      <c r="AR790" s="205" t="str">
        <f>IF(Input!V789="","",IF(ISNUMBER(VALUE(Input!V789)),"","Needs to be a number."))</f>
        <v/>
      </c>
      <c r="AS790" s="205" t="str">
        <f>IF(Input!W789="","",IF(ISNUMBER(VALUE(Input!W789)),"","Needs to be a number."))</f>
        <v/>
      </c>
      <c r="AT790" s="205" t="str">
        <f>IF(Input!X789="","",IF(ISNUMBER(VALUE(Input!X789)),"","Needs to be a number."))</f>
        <v/>
      </c>
      <c r="AU790" s="206" t="str">
        <f>IF(Input!Y789="","",IF(ISNUMBER(VALUE(Input!Y789)),"","Needs to be a number."))</f>
        <v/>
      </c>
      <c r="AW790" s="259" t="str">
        <f>IF(OR(VALUE(Input!C789)&lt;0,VALUE(Input!C789)&gt;100), "Invalid EEI %","")</f>
        <v/>
      </c>
      <c r="AX790" s="207"/>
      <c r="AY790" s="278" t="str">
        <f>IF(Input!E789="","",IF(VALUE(Input!E789)=0,"Do not enter 0.",""))</f>
        <v/>
      </c>
    </row>
    <row r="791" spans="2:51" x14ac:dyDescent="0.3">
      <c r="B791" s="188" t="str">
        <f>Input!A790</f>
        <v/>
      </c>
      <c r="C791" s="189" t="str">
        <f>IF(ISERROR(IF(AND(Input!$A790="",SUMPRODUCT(--(LEN(Input!$A791:'Input'!$A$1006)&gt;0))&lt;&gt;0),"Row is skipped.",IF(AND(Input!$A790="",Input!$A791=""),"", IF(Input!B790="","Data is missing.","")))),"",IF(AND(Input!$A790="",SUMPRODUCT(--(LEN(Input!$A791:'Input'!$A$1006)&gt;0))&lt;&gt;0),"Row is skipped.",IF(AND(Input!$A790="",Input!$A791=""),"", IF(Input!B790="","Data is missing.",""))))</f>
        <v/>
      </c>
      <c r="D791" s="189" t="str">
        <f>IF(ISERROR(IF(AND(Input!$A790="",SUMPRODUCT(--(LEN(Input!$A791:'Input'!$A$1006)&gt;0))&lt;&gt;0),"Row is skipped.",IF(AND(Input!$A790="",Input!$A791=""),"", IF(Input!C790="","Data is missing.","")))),"",IF(AND(Input!$A790="",SUMPRODUCT(--(LEN(Input!$A791:'Input'!$A$1006)&gt;0))&lt;&gt;0),"Row is skipped.",IF(AND(Input!$A790="",Input!$A791=""),"", IF(Input!C790="","Data is missing.",""))))</f>
        <v/>
      </c>
      <c r="E791" s="189" t="str">
        <f>IF(ISERROR(IF(AND(Input!$A790="",SUMPRODUCT(--(LEN(Input!$A791:'Input'!$A$1006)&gt;0))&lt;&gt;0),"Row is skipped.",IF(AND(Input!$A790="",Input!$A791=""),"", IF(Input!D790="","Data is missing.","")))),"",IF(AND(Input!$A790="",SUMPRODUCT(--(LEN(Input!$A791:'Input'!$A$1006)&gt;0))&lt;&gt;0),"Row is skipped.",IF(AND(Input!$A790="",Input!$A791=""),"", IF(Input!D790="","Data is missing.",""))))</f>
        <v/>
      </c>
      <c r="F791" s="189" t="str">
        <f>IF(ISERROR(IF(AND(Input!$A790="",SUMPRODUCT(--(LEN(Input!$A791:'Input'!$A$1006)&gt;0))&lt;&gt;0),"Row is skipped.",IF(AND(Input!$A790="",Input!$A791=""),"", IF(Input!E790="","Data is missing.","")))),"",IF(AND(Input!$A790="",SUMPRODUCT(--(LEN(Input!$A791:'Input'!$A$1006)&gt;0))&lt;&gt;0),"Row is skipped.",IF(AND(Input!$A790="",Input!$A791=""),"", IF(Input!E790="","Data is missing.",""))))</f>
        <v/>
      </c>
      <c r="G791" s="189" t="str">
        <f>IF(ISERROR(IF(AND(Input!$A790="",SUMPRODUCT(--(LEN(Input!$A791:'Input'!$A$1006)&gt;0))&lt;&gt;0),"Row is skipped.",IF(AND(Input!$A790="",Input!$A791=""),"", IF(Input!F790="","Data is missing.","")))),"",IF(AND(Input!$A790="",SUMPRODUCT(--(LEN(Input!$A791:'Input'!$A$1006)&gt;0))&lt;&gt;0),"Row is skipped.",IF(AND(Input!$A790="",Input!$A791=""),"", IF(Input!F790="","Data is missing.",""))))</f>
        <v/>
      </c>
      <c r="H791" s="190" t="str">
        <f>IF(ISERROR(IF(AND(Input!$A790="",SUMPRODUCT(--(LEN(Input!$A791:'Input'!$A$1006)&gt;0))&lt;&gt;0),"Row is skipped.",IF(AND(Input!$A790="",Input!$A791=""),"", IF(Input!G790="","Data is missing.","")))),"",IF(AND(Input!$A790="",SUMPRODUCT(--(LEN(Input!$A791:'Input'!$A$1006)&gt;0))&lt;&gt;0),"Row is skipped.",IF(AND(Input!$A790="",Input!$A791=""),"", IF(Input!G790="","Data is missing.",""))))</f>
        <v/>
      </c>
      <c r="I791" s="156"/>
      <c r="J791" s="191" t="str">
        <f>IFERROR(VLOOKUP(VLOOKUP(Input!$D790,'Measure List'!$A:$AN,40,FALSE),UIR!$A$1:$Q$27,17,FALSE),"")</f>
        <v/>
      </c>
      <c r="K791" s="192" t="str">
        <f>IFERROR(VLOOKUP(Input!$D790,'Measure List'!$A:$AN,40,FALSE),"")</f>
        <v/>
      </c>
      <c r="L791" s="156"/>
      <c r="M791" s="193" t="str">
        <f>IF(B791="","",IF(AND(Input!H790="",IFERROR(VLOOKUP(K791,UIR!$A$2:$P$21,2,FALSE),"")&lt;&gt;""),"Data is Missing.",""))</f>
        <v/>
      </c>
      <c r="N791" s="194" t="str">
        <f>IF(B791="","",IF(AND(Input!I790="",IFERROR(VLOOKUP(K791,UIR!$A$2:$P$21,3,FALSE),"")&lt;&gt;""),"Data is Missing.",""))</f>
        <v/>
      </c>
      <c r="O791" s="194" t="str">
        <f>IF(B791="","",IF(AND(Input!J790="",IFERROR(VLOOKUP(K791,UIR!$A$2:$P$21,4,FALSE),"")&lt;&gt;""),"Data is Missing.",""))</f>
        <v/>
      </c>
      <c r="P791" s="194" t="str">
        <f>IF(B791="","",IF(AND(Input!K790="",IFERROR(VLOOKUP(K791,UIR!$A$2:$P$21,5,FALSE),"")&lt;&gt;""),"Data is Missing.",""))</f>
        <v/>
      </c>
      <c r="Q791" s="194" t="str">
        <f>IF(B791="","",IF(AND(Input!L790="",IFERROR(VLOOKUP(K791,UIR!$A$2:$P$21,6,FALSE),"")&lt;&gt;""),"Data is Missing.",""))</f>
        <v/>
      </c>
      <c r="R791" s="194" t="str">
        <f>IF(B791="","",IF(AND(Input!M790="",IFERROR(VLOOKUP(K791,UIR!$A$2:$P$21,7,FALSE),"")&lt;&gt;""),"Data is Missing.",""))</f>
        <v/>
      </c>
      <c r="S791" s="194" t="str">
        <f>IF(B791="","",IF(AND(Input!P790="",IFERROR(VLOOKUP(K791,UIR!$A$2:$P$21,8,FALSE),"")&lt;&gt;""),"Data is Missing.",""))</f>
        <v/>
      </c>
      <c r="T791" s="194" t="str">
        <f>IF(B791="","",IF(AND(Input!Q790="",IFERROR(VLOOKUP(K791,UIR!$A$2:$P$21,9,FALSE),"")&lt;&gt;""),"Data is Missing.",""))</f>
        <v/>
      </c>
      <c r="U791" s="194"/>
      <c r="V791" s="194" t="str">
        <f>IF(B791="","",IF(AND(Input!S790="",IFERROR(VLOOKUP(K791,UIR!$A$2:$P$21,11,FALSE),"")&lt;&gt;""),"Data is Missing.",""))</f>
        <v/>
      </c>
      <c r="W791" s="194" t="str">
        <f>IF(B791="","",IF(AND(Input!T790="",IFERROR(VLOOKUP(K791,UIR!$A$2:$P$21,12,FALSE),"")&lt;&gt;""),"Data is Missing.",""))</f>
        <v/>
      </c>
      <c r="X791" s="194" t="str">
        <f>IF(B791="","",IF(AND(Input!V790="",IFERROR(VLOOKUP(K791,UIR!$A$2:$P$21,13,FALSE),"")&lt;&gt;""),"Data is Missing.",""))</f>
        <v/>
      </c>
      <c r="Y791" s="194" t="str">
        <f>IF(B791="","",IF(AND(Input!W790="",IFERROR(VLOOKUP(K791,UIR!$A$2:$P$21,14,FALSE),"")&lt;&gt;""),"Data is Missing.",""))</f>
        <v/>
      </c>
      <c r="Z791" s="194" t="str">
        <f>IF(B791="","",IF(AND(Input!X790="",IFERROR(VLOOKUP(K791,UIR!$A$2:$P$21,15,FALSE),"")&lt;&gt;""),"Data is Missing.",""))</f>
        <v/>
      </c>
      <c r="AA791" s="195" t="str">
        <f>IF(B791="","",IF(AND(Input!Y790="",IFERROR(VLOOKUP(K791,UIR!$A$2:$P$21,16,FALSE),"")&lt;&gt;""),"Data is Missing.",""))</f>
        <v/>
      </c>
      <c r="AC791" s="202" t="str">
        <f>IF(ISERROR(IF(Input!D790="","",IF(ISERROR(VLOOKUP(Input!D790,'Measure List'!$A$2:$A$30000,1,0)),"Invalid RefNo",""))),"",IF(Input!D790="","",IF(ISERROR(VLOOKUP(Input!D790,'Measure List'!$A$2:$A$30000,1,0)),"Invalid RefNo","")))</f>
        <v/>
      </c>
      <c r="AD791" s="156"/>
      <c r="AE791" s="156"/>
      <c r="AF791" s="156"/>
      <c r="AG791" s="156"/>
      <c r="AH791" s="156"/>
      <c r="AI791" s="156"/>
      <c r="AJ791" s="156"/>
      <c r="AK791" s="156"/>
      <c r="AL791" s="203" t="str">
        <f>IF(COUNTIF(Dropdowns!$K$2:$K$7,Input!S790)&gt;0,"",IF(Input!S790="","","Invalid Type"))</f>
        <v/>
      </c>
      <c r="AN791" s="204" t="str">
        <f>IF(Input!C790="","",IF(ISNUMBER(VALUE(Input!C790)),"","Needs to be a number."))</f>
        <v/>
      </c>
      <c r="AO791" s="205" t="str">
        <f>IF(Input!E790="","",IF(ISNUMBER(VALUE(Input!E790)),"","Needs to be a number."))</f>
        <v/>
      </c>
      <c r="AP791" s="205" t="str">
        <f>IF(Input!N790="","",IF(ISNUMBER(VALUE(Input!N790)),"","Needs to be a number."))</f>
        <v/>
      </c>
      <c r="AQ791" s="205" t="str">
        <f>IF(Input!O790="","",IF(ISNUMBER(VALUE(Input!O790)),"","Needs to be a number."))</f>
        <v/>
      </c>
      <c r="AR791" s="205" t="str">
        <f>IF(Input!V790="","",IF(ISNUMBER(VALUE(Input!V790)),"","Needs to be a number."))</f>
        <v/>
      </c>
      <c r="AS791" s="205" t="str">
        <f>IF(Input!W790="","",IF(ISNUMBER(VALUE(Input!W790)),"","Needs to be a number."))</f>
        <v/>
      </c>
      <c r="AT791" s="205" t="str">
        <f>IF(Input!X790="","",IF(ISNUMBER(VALUE(Input!X790)),"","Needs to be a number."))</f>
        <v/>
      </c>
      <c r="AU791" s="206" t="str">
        <f>IF(Input!Y790="","",IF(ISNUMBER(VALUE(Input!Y790)),"","Needs to be a number."))</f>
        <v/>
      </c>
      <c r="AW791" s="259" t="str">
        <f>IF(OR(VALUE(Input!C790)&lt;0,VALUE(Input!C790)&gt;100), "Invalid EEI %","")</f>
        <v/>
      </c>
      <c r="AX791" s="207"/>
      <c r="AY791" s="278" t="str">
        <f>IF(Input!E790="","",IF(VALUE(Input!E790)=0,"Do not enter 0.",""))</f>
        <v/>
      </c>
    </row>
    <row r="792" spans="2:51" x14ac:dyDescent="0.3">
      <c r="B792" s="188" t="str">
        <f>Input!A791</f>
        <v/>
      </c>
      <c r="C792" s="189" t="str">
        <f>IF(ISERROR(IF(AND(Input!$A791="",SUMPRODUCT(--(LEN(Input!$A792:'Input'!$A$1006)&gt;0))&lt;&gt;0),"Row is skipped.",IF(AND(Input!$A791="",Input!$A792=""),"", IF(Input!B791="","Data is missing.","")))),"",IF(AND(Input!$A791="",SUMPRODUCT(--(LEN(Input!$A792:'Input'!$A$1006)&gt;0))&lt;&gt;0),"Row is skipped.",IF(AND(Input!$A791="",Input!$A792=""),"", IF(Input!B791="","Data is missing.",""))))</f>
        <v/>
      </c>
      <c r="D792" s="189" t="str">
        <f>IF(ISERROR(IF(AND(Input!$A791="",SUMPRODUCT(--(LEN(Input!$A792:'Input'!$A$1006)&gt;0))&lt;&gt;0),"Row is skipped.",IF(AND(Input!$A791="",Input!$A792=""),"", IF(Input!C791="","Data is missing.","")))),"",IF(AND(Input!$A791="",SUMPRODUCT(--(LEN(Input!$A792:'Input'!$A$1006)&gt;0))&lt;&gt;0),"Row is skipped.",IF(AND(Input!$A791="",Input!$A792=""),"", IF(Input!C791="","Data is missing.",""))))</f>
        <v/>
      </c>
      <c r="E792" s="189" t="str">
        <f>IF(ISERROR(IF(AND(Input!$A791="",SUMPRODUCT(--(LEN(Input!$A792:'Input'!$A$1006)&gt;0))&lt;&gt;0),"Row is skipped.",IF(AND(Input!$A791="",Input!$A792=""),"", IF(Input!D791="","Data is missing.","")))),"",IF(AND(Input!$A791="",SUMPRODUCT(--(LEN(Input!$A792:'Input'!$A$1006)&gt;0))&lt;&gt;0),"Row is skipped.",IF(AND(Input!$A791="",Input!$A792=""),"", IF(Input!D791="","Data is missing.",""))))</f>
        <v/>
      </c>
      <c r="F792" s="189" t="str">
        <f>IF(ISERROR(IF(AND(Input!$A791="",SUMPRODUCT(--(LEN(Input!$A792:'Input'!$A$1006)&gt;0))&lt;&gt;0),"Row is skipped.",IF(AND(Input!$A791="",Input!$A792=""),"", IF(Input!E791="","Data is missing.","")))),"",IF(AND(Input!$A791="",SUMPRODUCT(--(LEN(Input!$A792:'Input'!$A$1006)&gt;0))&lt;&gt;0),"Row is skipped.",IF(AND(Input!$A791="",Input!$A792=""),"", IF(Input!E791="","Data is missing.",""))))</f>
        <v/>
      </c>
      <c r="G792" s="189" t="str">
        <f>IF(ISERROR(IF(AND(Input!$A791="",SUMPRODUCT(--(LEN(Input!$A792:'Input'!$A$1006)&gt;0))&lt;&gt;0),"Row is skipped.",IF(AND(Input!$A791="",Input!$A792=""),"", IF(Input!F791="","Data is missing.","")))),"",IF(AND(Input!$A791="",SUMPRODUCT(--(LEN(Input!$A792:'Input'!$A$1006)&gt;0))&lt;&gt;0),"Row is skipped.",IF(AND(Input!$A791="",Input!$A792=""),"", IF(Input!F791="","Data is missing.",""))))</f>
        <v/>
      </c>
      <c r="H792" s="190" t="str">
        <f>IF(ISERROR(IF(AND(Input!$A791="",SUMPRODUCT(--(LEN(Input!$A792:'Input'!$A$1006)&gt;0))&lt;&gt;0),"Row is skipped.",IF(AND(Input!$A791="",Input!$A792=""),"", IF(Input!G791="","Data is missing.","")))),"",IF(AND(Input!$A791="",SUMPRODUCT(--(LEN(Input!$A792:'Input'!$A$1006)&gt;0))&lt;&gt;0),"Row is skipped.",IF(AND(Input!$A791="",Input!$A792=""),"", IF(Input!G791="","Data is missing.",""))))</f>
        <v/>
      </c>
      <c r="I792" s="156"/>
      <c r="J792" s="191" t="str">
        <f>IFERROR(VLOOKUP(VLOOKUP(Input!$D791,'Measure List'!$A:$AN,40,FALSE),UIR!$A$1:$Q$27,17,FALSE),"")</f>
        <v/>
      </c>
      <c r="K792" s="192" t="str">
        <f>IFERROR(VLOOKUP(Input!$D791,'Measure List'!$A:$AN,40,FALSE),"")</f>
        <v/>
      </c>
      <c r="L792" s="156"/>
      <c r="M792" s="193" t="str">
        <f>IF(B792="","",IF(AND(Input!H791="",IFERROR(VLOOKUP(K792,UIR!$A$2:$P$21,2,FALSE),"")&lt;&gt;""),"Data is Missing.",""))</f>
        <v/>
      </c>
      <c r="N792" s="194" t="str">
        <f>IF(B792="","",IF(AND(Input!I791="",IFERROR(VLOOKUP(K792,UIR!$A$2:$P$21,3,FALSE),"")&lt;&gt;""),"Data is Missing.",""))</f>
        <v/>
      </c>
      <c r="O792" s="194" t="str">
        <f>IF(B792="","",IF(AND(Input!J791="",IFERROR(VLOOKUP(K792,UIR!$A$2:$P$21,4,FALSE),"")&lt;&gt;""),"Data is Missing.",""))</f>
        <v/>
      </c>
      <c r="P792" s="194" t="str">
        <f>IF(B792="","",IF(AND(Input!K791="",IFERROR(VLOOKUP(K792,UIR!$A$2:$P$21,5,FALSE),"")&lt;&gt;""),"Data is Missing.",""))</f>
        <v/>
      </c>
      <c r="Q792" s="194" t="str">
        <f>IF(B792="","",IF(AND(Input!L791="",IFERROR(VLOOKUP(K792,UIR!$A$2:$P$21,6,FALSE),"")&lt;&gt;""),"Data is Missing.",""))</f>
        <v/>
      </c>
      <c r="R792" s="194" t="str">
        <f>IF(B792="","",IF(AND(Input!M791="",IFERROR(VLOOKUP(K792,UIR!$A$2:$P$21,7,FALSE),"")&lt;&gt;""),"Data is Missing.",""))</f>
        <v/>
      </c>
      <c r="S792" s="194" t="str">
        <f>IF(B792="","",IF(AND(Input!P791="",IFERROR(VLOOKUP(K792,UIR!$A$2:$P$21,8,FALSE),"")&lt;&gt;""),"Data is Missing.",""))</f>
        <v/>
      </c>
      <c r="T792" s="194" t="str">
        <f>IF(B792="","",IF(AND(Input!Q791="",IFERROR(VLOOKUP(K792,UIR!$A$2:$P$21,9,FALSE),"")&lt;&gt;""),"Data is Missing.",""))</f>
        <v/>
      </c>
      <c r="U792" s="194"/>
      <c r="V792" s="194" t="str">
        <f>IF(B792="","",IF(AND(Input!S791="",IFERROR(VLOOKUP(K792,UIR!$A$2:$P$21,11,FALSE),"")&lt;&gt;""),"Data is Missing.",""))</f>
        <v/>
      </c>
      <c r="W792" s="194" t="str">
        <f>IF(B792="","",IF(AND(Input!T791="",IFERROR(VLOOKUP(K792,UIR!$A$2:$P$21,12,FALSE),"")&lt;&gt;""),"Data is Missing.",""))</f>
        <v/>
      </c>
      <c r="X792" s="194" t="str">
        <f>IF(B792="","",IF(AND(Input!V791="",IFERROR(VLOOKUP(K792,UIR!$A$2:$P$21,13,FALSE),"")&lt;&gt;""),"Data is Missing.",""))</f>
        <v/>
      </c>
      <c r="Y792" s="194" t="str">
        <f>IF(B792="","",IF(AND(Input!W791="",IFERROR(VLOOKUP(K792,UIR!$A$2:$P$21,14,FALSE),"")&lt;&gt;""),"Data is Missing.",""))</f>
        <v/>
      </c>
      <c r="Z792" s="194" t="str">
        <f>IF(B792="","",IF(AND(Input!X791="",IFERROR(VLOOKUP(K792,UIR!$A$2:$P$21,15,FALSE),"")&lt;&gt;""),"Data is Missing.",""))</f>
        <v/>
      </c>
      <c r="AA792" s="195" t="str">
        <f>IF(B792="","",IF(AND(Input!Y791="",IFERROR(VLOOKUP(K792,UIR!$A$2:$P$21,16,FALSE),"")&lt;&gt;""),"Data is Missing.",""))</f>
        <v/>
      </c>
      <c r="AC792" s="202" t="str">
        <f>IF(ISERROR(IF(Input!D791="","",IF(ISERROR(VLOOKUP(Input!D791,'Measure List'!$A$2:$A$30000,1,0)),"Invalid RefNo",""))),"",IF(Input!D791="","",IF(ISERROR(VLOOKUP(Input!D791,'Measure List'!$A$2:$A$30000,1,0)),"Invalid RefNo","")))</f>
        <v/>
      </c>
      <c r="AD792" s="156"/>
      <c r="AE792" s="156"/>
      <c r="AF792" s="156"/>
      <c r="AG792" s="156"/>
      <c r="AH792" s="156"/>
      <c r="AI792" s="156"/>
      <c r="AJ792" s="156"/>
      <c r="AK792" s="156"/>
      <c r="AL792" s="203" t="str">
        <f>IF(COUNTIF(Dropdowns!$K$2:$K$7,Input!S791)&gt;0,"",IF(Input!S791="","","Invalid Type"))</f>
        <v/>
      </c>
      <c r="AN792" s="204" t="str">
        <f>IF(Input!C791="","",IF(ISNUMBER(VALUE(Input!C791)),"","Needs to be a number."))</f>
        <v/>
      </c>
      <c r="AO792" s="205" t="str">
        <f>IF(Input!E791="","",IF(ISNUMBER(VALUE(Input!E791)),"","Needs to be a number."))</f>
        <v/>
      </c>
      <c r="AP792" s="205" t="str">
        <f>IF(Input!N791="","",IF(ISNUMBER(VALUE(Input!N791)),"","Needs to be a number."))</f>
        <v/>
      </c>
      <c r="AQ792" s="205" t="str">
        <f>IF(Input!O791="","",IF(ISNUMBER(VALUE(Input!O791)),"","Needs to be a number."))</f>
        <v/>
      </c>
      <c r="AR792" s="205" t="str">
        <f>IF(Input!V791="","",IF(ISNUMBER(VALUE(Input!V791)),"","Needs to be a number."))</f>
        <v/>
      </c>
      <c r="AS792" s="205" t="str">
        <f>IF(Input!W791="","",IF(ISNUMBER(VALUE(Input!W791)),"","Needs to be a number."))</f>
        <v/>
      </c>
      <c r="AT792" s="205" t="str">
        <f>IF(Input!X791="","",IF(ISNUMBER(VALUE(Input!X791)),"","Needs to be a number."))</f>
        <v/>
      </c>
      <c r="AU792" s="206" t="str">
        <f>IF(Input!Y791="","",IF(ISNUMBER(VALUE(Input!Y791)),"","Needs to be a number."))</f>
        <v/>
      </c>
      <c r="AW792" s="259" t="str">
        <f>IF(OR(VALUE(Input!C791)&lt;0,VALUE(Input!C791)&gt;100), "Invalid EEI %","")</f>
        <v/>
      </c>
      <c r="AX792" s="207"/>
      <c r="AY792" s="278" t="str">
        <f>IF(Input!E791="","",IF(VALUE(Input!E791)=0,"Do not enter 0.",""))</f>
        <v/>
      </c>
    </row>
    <row r="793" spans="2:51" x14ac:dyDescent="0.3">
      <c r="B793" s="188" t="str">
        <f>Input!A792</f>
        <v/>
      </c>
      <c r="C793" s="189" t="str">
        <f>IF(ISERROR(IF(AND(Input!$A792="",SUMPRODUCT(--(LEN(Input!$A793:'Input'!$A$1006)&gt;0))&lt;&gt;0),"Row is skipped.",IF(AND(Input!$A792="",Input!$A793=""),"", IF(Input!B792="","Data is missing.","")))),"",IF(AND(Input!$A792="",SUMPRODUCT(--(LEN(Input!$A793:'Input'!$A$1006)&gt;0))&lt;&gt;0),"Row is skipped.",IF(AND(Input!$A792="",Input!$A793=""),"", IF(Input!B792="","Data is missing.",""))))</f>
        <v/>
      </c>
      <c r="D793" s="189" t="str">
        <f>IF(ISERROR(IF(AND(Input!$A792="",SUMPRODUCT(--(LEN(Input!$A793:'Input'!$A$1006)&gt;0))&lt;&gt;0),"Row is skipped.",IF(AND(Input!$A792="",Input!$A793=""),"", IF(Input!C792="","Data is missing.","")))),"",IF(AND(Input!$A792="",SUMPRODUCT(--(LEN(Input!$A793:'Input'!$A$1006)&gt;0))&lt;&gt;0),"Row is skipped.",IF(AND(Input!$A792="",Input!$A793=""),"", IF(Input!C792="","Data is missing.",""))))</f>
        <v/>
      </c>
      <c r="E793" s="189" t="str">
        <f>IF(ISERROR(IF(AND(Input!$A792="",SUMPRODUCT(--(LEN(Input!$A793:'Input'!$A$1006)&gt;0))&lt;&gt;0),"Row is skipped.",IF(AND(Input!$A792="",Input!$A793=""),"", IF(Input!D792="","Data is missing.","")))),"",IF(AND(Input!$A792="",SUMPRODUCT(--(LEN(Input!$A793:'Input'!$A$1006)&gt;0))&lt;&gt;0),"Row is skipped.",IF(AND(Input!$A792="",Input!$A793=""),"", IF(Input!D792="","Data is missing.",""))))</f>
        <v/>
      </c>
      <c r="F793" s="189" t="str">
        <f>IF(ISERROR(IF(AND(Input!$A792="",SUMPRODUCT(--(LEN(Input!$A793:'Input'!$A$1006)&gt;0))&lt;&gt;0),"Row is skipped.",IF(AND(Input!$A792="",Input!$A793=""),"", IF(Input!E792="","Data is missing.","")))),"",IF(AND(Input!$A792="",SUMPRODUCT(--(LEN(Input!$A793:'Input'!$A$1006)&gt;0))&lt;&gt;0),"Row is skipped.",IF(AND(Input!$A792="",Input!$A793=""),"", IF(Input!E792="","Data is missing.",""))))</f>
        <v/>
      </c>
      <c r="G793" s="189" t="str">
        <f>IF(ISERROR(IF(AND(Input!$A792="",SUMPRODUCT(--(LEN(Input!$A793:'Input'!$A$1006)&gt;0))&lt;&gt;0),"Row is skipped.",IF(AND(Input!$A792="",Input!$A793=""),"", IF(Input!F792="","Data is missing.","")))),"",IF(AND(Input!$A792="",SUMPRODUCT(--(LEN(Input!$A793:'Input'!$A$1006)&gt;0))&lt;&gt;0),"Row is skipped.",IF(AND(Input!$A792="",Input!$A793=""),"", IF(Input!F792="","Data is missing.",""))))</f>
        <v/>
      </c>
      <c r="H793" s="190" t="str">
        <f>IF(ISERROR(IF(AND(Input!$A792="",SUMPRODUCT(--(LEN(Input!$A793:'Input'!$A$1006)&gt;0))&lt;&gt;0),"Row is skipped.",IF(AND(Input!$A792="",Input!$A793=""),"", IF(Input!G792="","Data is missing.","")))),"",IF(AND(Input!$A792="",SUMPRODUCT(--(LEN(Input!$A793:'Input'!$A$1006)&gt;0))&lt;&gt;0),"Row is skipped.",IF(AND(Input!$A792="",Input!$A793=""),"", IF(Input!G792="","Data is missing.",""))))</f>
        <v/>
      </c>
      <c r="I793" s="156"/>
      <c r="J793" s="191" t="str">
        <f>IFERROR(VLOOKUP(VLOOKUP(Input!$D792,'Measure List'!$A:$AN,40,FALSE),UIR!$A$1:$Q$27,17,FALSE),"")</f>
        <v/>
      </c>
      <c r="K793" s="192" t="str">
        <f>IFERROR(VLOOKUP(Input!$D792,'Measure List'!$A:$AN,40,FALSE),"")</f>
        <v/>
      </c>
      <c r="L793" s="156"/>
      <c r="M793" s="193" t="str">
        <f>IF(B793="","",IF(AND(Input!H792="",IFERROR(VLOOKUP(K793,UIR!$A$2:$P$21,2,FALSE),"")&lt;&gt;""),"Data is Missing.",""))</f>
        <v/>
      </c>
      <c r="N793" s="194" t="str">
        <f>IF(B793="","",IF(AND(Input!I792="",IFERROR(VLOOKUP(K793,UIR!$A$2:$P$21,3,FALSE),"")&lt;&gt;""),"Data is Missing.",""))</f>
        <v/>
      </c>
      <c r="O793" s="194" t="str">
        <f>IF(B793="","",IF(AND(Input!J792="",IFERROR(VLOOKUP(K793,UIR!$A$2:$P$21,4,FALSE),"")&lt;&gt;""),"Data is Missing.",""))</f>
        <v/>
      </c>
      <c r="P793" s="194" t="str">
        <f>IF(B793="","",IF(AND(Input!K792="",IFERROR(VLOOKUP(K793,UIR!$A$2:$P$21,5,FALSE),"")&lt;&gt;""),"Data is Missing.",""))</f>
        <v/>
      </c>
      <c r="Q793" s="194" t="str">
        <f>IF(B793="","",IF(AND(Input!L792="",IFERROR(VLOOKUP(K793,UIR!$A$2:$P$21,6,FALSE),"")&lt;&gt;""),"Data is Missing.",""))</f>
        <v/>
      </c>
      <c r="R793" s="194" t="str">
        <f>IF(B793="","",IF(AND(Input!M792="",IFERROR(VLOOKUP(K793,UIR!$A$2:$P$21,7,FALSE),"")&lt;&gt;""),"Data is Missing.",""))</f>
        <v/>
      </c>
      <c r="S793" s="194" t="str">
        <f>IF(B793="","",IF(AND(Input!P792="",IFERROR(VLOOKUP(K793,UIR!$A$2:$P$21,8,FALSE),"")&lt;&gt;""),"Data is Missing.",""))</f>
        <v/>
      </c>
      <c r="T793" s="194" t="str">
        <f>IF(B793="","",IF(AND(Input!Q792="",IFERROR(VLOOKUP(K793,UIR!$A$2:$P$21,9,FALSE),"")&lt;&gt;""),"Data is Missing.",""))</f>
        <v/>
      </c>
      <c r="U793" s="194"/>
      <c r="V793" s="194" t="str">
        <f>IF(B793="","",IF(AND(Input!S792="",IFERROR(VLOOKUP(K793,UIR!$A$2:$P$21,11,FALSE),"")&lt;&gt;""),"Data is Missing.",""))</f>
        <v/>
      </c>
      <c r="W793" s="194" t="str">
        <f>IF(B793="","",IF(AND(Input!T792="",IFERROR(VLOOKUP(K793,UIR!$A$2:$P$21,12,FALSE),"")&lt;&gt;""),"Data is Missing.",""))</f>
        <v/>
      </c>
      <c r="X793" s="194" t="str">
        <f>IF(B793="","",IF(AND(Input!V792="",IFERROR(VLOOKUP(K793,UIR!$A$2:$P$21,13,FALSE),"")&lt;&gt;""),"Data is Missing.",""))</f>
        <v/>
      </c>
      <c r="Y793" s="194" t="str">
        <f>IF(B793="","",IF(AND(Input!W792="",IFERROR(VLOOKUP(K793,UIR!$A$2:$P$21,14,FALSE),"")&lt;&gt;""),"Data is Missing.",""))</f>
        <v/>
      </c>
      <c r="Z793" s="194" t="str">
        <f>IF(B793="","",IF(AND(Input!X792="",IFERROR(VLOOKUP(K793,UIR!$A$2:$P$21,15,FALSE),"")&lt;&gt;""),"Data is Missing.",""))</f>
        <v/>
      </c>
      <c r="AA793" s="195" t="str">
        <f>IF(B793="","",IF(AND(Input!Y792="",IFERROR(VLOOKUP(K793,UIR!$A$2:$P$21,16,FALSE),"")&lt;&gt;""),"Data is Missing.",""))</f>
        <v/>
      </c>
      <c r="AC793" s="202" t="str">
        <f>IF(ISERROR(IF(Input!D792="","",IF(ISERROR(VLOOKUP(Input!D792,'Measure List'!$A$2:$A$30000,1,0)),"Invalid RefNo",""))),"",IF(Input!D792="","",IF(ISERROR(VLOOKUP(Input!D792,'Measure List'!$A$2:$A$30000,1,0)),"Invalid RefNo","")))</f>
        <v/>
      </c>
      <c r="AD793" s="156"/>
      <c r="AE793" s="156"/>
      <c r="AF793" s="156"/>
      <c r="AG793" s="156"/>
      <c r="AH793" s="156"/>
      <c r="AI793" s="156"/>
      <c r="AJ793" s="156"/>
      <c r="AK793" s="156"/>
      <c r="AL793" s="203" t="str">
        <f>IF(COUNTIF(Dropdowns!$K$2:$K$7,Input!S792)&gt;0,"",IF(Input!S792="","","Invalid Type"))</f>
        <v/>
      </c>
      <c r="AN793" s="204" t="str">
        <f>IF(Input!C792="","",IF(ISNUMBER(VALUE(Input!C792)),"","Needs to be a number."))</f>
        <v/>
      </c>
      <c r="AO793" s="205" t="str">
        <f>IF(Input!E792="","",IF(ISNUMBER(VALUE(Input!E792)),"","Needs to be a number."))</f>
        <v/>
      </c>
      <c r="AP793" s="205" t="str">
        <f>IF(Input!N792="","",IF(ISNUMBER(VALUE(Input!N792)),"","Needs to be a number."))</f>
        <v/>
      </c>
      <c r="AQ793" s="205" t="str">
        <f>IF(Input!O792="","",IF(ISNUMBER(VALUE(Input!O792)),"","Needs to be a number."))</f>
        <v/>
      </c>
      <c r="AR793" s="205" t="str">
        <f>IF(Input!V792="","",IF(ISNUMBER(VALUE(Input!V792)),"","Needs to be a number."))</f>
        <v/>
      </c>
      <c r="AS793" s="205" t="str">
        <f>IF(Input!W792="","",IF(ISNUMBER(VALUE(Input!W792)),"","Needs to be a number."))</f>
        <v/>
      </c>
      <c r="AT793" s="205" t="str">
        <f>IF(Input!X792="","",IF(ISNUMBER(VALUE(Input!X792)),"","Needs to be a number."))</f>
        <v/>
      </c>
      <c r="AU793" s="206" t="str">
        <f>IF(Input!Y792="","",IF(ISNUMBER(VALUE(Input!Y792)),"","Needs to be a number."))</f>
        <v/>
      </c>
      <c r="AW793" s="259" t="str">
        <f>IF(OR(VALUE(Input!C792)&lt;0,VALUE(Input!C792)&gt;100), "Invalid EEI %","")</f>
        <v/>
      </c>
      <c r="AX793" s="207"/>
      <c r="AY793" s="278" t="str">
        <f>IF(Input!E792="","",IF(VALUE(Input!E792)=0,"Do not enter 0.",""))</f>
        <v/>
      </c>
    </row>
    <row r="794" spans="2:51" x14ac:dyDescent="0.3">
      <c r="B794" s="188" t="str">
        <f>Input!A793</f>
        <v/>
      </c>
      <c r="C794" s="189" t="str">
        <f>IF(ISERROR(IF(AND(Input!$A793="",SUMPRODUCT(--(LEN(Input!$A794:'Input'!$A$1006)&gt;0))&lt;&gt;0),"Row is skipped.",IF(AND(Input!$A793="",Input!$A794=""),"", IF(Input!B793="","Data is missing.","")))),"",IF(AND(Input!$A793="",SUMPRODUCT(--(LEN(Input!$A794:'Input'!$A$1006)&gt;0))&lt;&gt;0),"Row is skipped.",IF(AND(Input!$A793="",Input!$A794=""),"", IF(Input!B793="","Data is missing.",""))))</f>
        <v/>
      </c>
      <c r="D794" s="189" t="str">
        <f>IF(ISERROR(IF(AND(Input!$A793="",SUMPRODUCT(--(LEN(Input!$A794:'Input'!$A$1006)&gt;0))&lt;&gt;0),"Row is skipped.",IF(AND(Input!$A793="",Input!$A794=""),"", IF(Input!C793="","Data is missing.","")))),"",IF(AND(Input!$A793="",SUMPRODUCT(--(LEN(Input!$A794:'Input'!$A$1006)&gt;0))&lt;&gt;0),"Row is skipped.",IF(AND(Input!$A793="",Input!$A794=""),"", IF(Input!C793="","Data is missing.",""))))</f>
        <v/>
      </c>
      <c r="E794" s="189" t="str">
        <f>IF(ISERROR(IF(AND(Input!$A793="",SUMPRODUCT(--(LEN(Input!$A794:'Input'!$A$1006)&gt;0))&lt;&gt;0),"Row is skipped.",IF(AND(Input!$A793="",Input!$A794=""),"", IF(Input!D793="","Data is missing.","")))),"",IF(AND(Input!$A793="",SUMPRODUCT(--(LEN(Input!$A794:'Input'!$A$1006)&gt;0))&lt;&gt;0),"Row is skipped.",IF(AND(Input!$A793="",Input!$A794=""),"", IF(Input!D793="","Data is missing.",""))))</f>
        <v/>
      </c>
      <c r="F794" s="189" t="str">
        <f>IF(ISERROR(IF(AND(Input!$A793="",SUMPRODUCT(--(LEN(Input!$A794:'Input'!$A$1006)&gt;0))&lt;&gt;0),"Row is skipped.",IF(AND(Input!$A793="",Input!$A794=""),"", IF(Input!E793="","Data is missing.","")))),"",IF(AND(Input!$A793="",SUMPRODUCT(--(LEN(Input!$A794:'Input'!$A$1006)&gt;0))&lt;&gt;0),"Row is skipped.",IF(AND(Input!$A793="",Input!$A794=""),"", IF(Input!E793="","Data is missing.",""))))</f>
        <v/>
      </c>
      <c r="G794" s="189" t="str">
        <f>IF(ISERROR(IF(AND(Input!$A793="",SUMPRODUCT(--(LEN(Input!$A794:'Input'!$A$1006)&gt;0))&lt;&gt;0),"Row is skipped.",IF(AND(Input!$A793="",Input!$A794=""),"", IF(Input!F793="","Data is missing.","")))),"",IF(AND(Input!$A793="",SUMPRODUCT(--(LEN(Input!$A794:'Input'!$A$1006)&gt;0))&lt;&gt;0),"Row is skipped.",IF(AND(Input!$A793="",Input!$A794=""),"", IF(Input!F793="","Data is missing.",""))))</f>
        <v/>
      </c>
      <c r="H794" s="190" t="str">
        <f>IF(ISERROR(IF(AND(Input!$A793="",SUMPRODUCT(--(LEN(Input!$A794:'Input'!$A$1006)&gt;0))&lt;&gt;0),"Row is skipped.",IF(AND(Input!$A793="",Input!$A794=""),"", IF(Input!G793="","Data is missing.","")))),"",IF(AND(Input!$A793="",SUMPRODUCT(--(LEN(Input!$A794:'Input'!$A$1006)&gt;0))&lt;&gt;0),"Row is skipped.",IF(AND(Input!$A793="",Input!$A794=""),"", IF(Input!G793="","Data is missing.",""))))</f>
        <v/>
      </c>
      <c r="I794" s="156"/>
      <c r="J794" s="191" t="str">
        <f>IFERROR(VLOOKUP(VLOOKUP(Input!$D793,'Measure List'!$A:$AN,40,FALSE),UIR!$A$1:$Q$27,17,FALSE),"")</f>
        <v/>
      </c>
      <c r="K794" s="192" t="str">
        <f>IFERROR(VLOOKUP(Input!$D793,'Measure List'!$A:$AN,40,FALSE),"")</f>
        <v/>
      </c>
      <c r="L794" s="156"/>
      <c r="M794" s="193" t="str">
        <f>IF(B794="","",IF(AND(Input!H793="",IFERROR(VLOOKUP(K794,UIR!$A$2:$P$21,2,FALSE),"")&lt;&gt;""),"Data is Missing.",""))</f>
        <v/>
      </c>
      <c r="N794" s="194" t="str">
        <f>IF(B794="","",IF(AND(Input!I793="",IFERROR(VLOOKUP(K794,UIR!$A$2:$P$21,3,FALSE),"")&lt;&gt;""),"Data is Missing.",""))</f>
        <v/>
      </c>
      <c r="O794" s="194" t="str">
        <f>IF(B794="","",IF(AND(Input!J793="",IFERROR(VLOOKUP(K794,UIR!$A$2:$P$21,4,FALSE),"")&lt;&gt;""),"Data is Missing.",""))</f>
        <v/>
      </c>
      <c r="P794" s="194" t="str">
        <f>IF(B794="","",IF(AND(Input!K793="",IFERROR(VLOOKUP(K794,UIR!$A$2:$P$21,5,FALSE),"")&lt;&gt;""),"Data is Missing.",""))</f>
        <v/>
      </c>
      <c r="Q794" s="194" t="str">
        <f>IF(B794="","",IF(AND(Input!L793="",IFERROR(VLOOKUP(K794,UIR!$A$2:$P$21,6,FALSE),"")&lt;&gt;""),"Data is Missing.",""))</f>
        <v/>
      </c>
      <c r="R794" s="194" t="str">
        <f>IF(B794="","",IF(AND(Input!M793="",IFERROR(VLOOKUP(K794,UIR!$A$2:$P$21,7,FALSE),"")&lt;&gt;""),"Data is Missing.",""))</f>
        <v/>
      </c>
      <c r="S794" s="194" t="str">
        <f>IF(B794="","",IF(AND(Input!P793="",IFERROR(VLOOKUP(K794,UIR!$A$2:$P$21,8,FALSE),"")&lt;&gt;""),"Data is Missing.",""))</f>
        <v/>
      </c>
      <c r="T794" s="194" t="str">
        <f>IF(B794="","",IF(AND(Input!Q793="",IFERROR(VLOOKUP(K794,UIR!$A$2:$P$21,9,FALSE),"")&lt;&gt;""),"Data is Missing.",""))</f>
        <v/>
      </c>
      <c r="U794" s="194"/>
      <c r="V794" s="194" t="str">
        <f>IF(B794="","",IF(AND(Input!S793="",IFERROR(VLOOKUP(K794,UIR!$A$2:$P$21,11,FALSE),"")&lt;&gt;""),"Data is Missing.",""))</f>
        <v/>
      </c>
      <c r="W794" s="194" t="str">
        <f>IF(B794="","",IF(AND(Input!T793="",IFERROR(VLOOKUP(K794,UIR!$A$2:$P$21,12,FALSE),"")&lt;&gt;""),"Data is Missing.",""))</f>
        <v/>
      </c>
      <c r="X794" s="194" t="str">
        <f>IF(B794="","",IF(AND(Input!V793="",IFERROR(VLOOKUP(K794,UIR!$A$2:$P$21,13,FALSE),"")&lt;&gt;""),"Data is Missing.",""))</f>
        <v/>
      </c>
      <c r="Y794" s="194" t="str">
        <f>IF(B794="","",IF(AND(Input!W793="",IFERROR(VLOOKUP(K794,UIR!$A$2:$P$21,14,FALSE),"")&lt;&gt;""),"Data is Missing.",""))</f>
        <v/>
      </c>
      <c r="Z794" s="194" t="str">
        <f>IF(B794="","",IF(AND(Input!X793="",IFERROR(VLOOKUP(K794,UIR!$A$2:$P$21,15,FALSE),"")&lt;&gt;""),"Data is Missing.",""))</f>
        <v/>
      </c>
      <c r="AA794" s="195" t="str">
        <f>IF(B794="","",IF(AND(Input!Y793="",IFERROR(VLOOKUP(K794,UIR!$A$2:$P$21,16,FALSE),"")&lt;&gt;""),"Data is Missing.",""))</f>
        <v/>
      </c>
      <c r="AC794" s="202" t="str">
        <f>IF(ISERROR(IF(Input!D793="","",IF(ISERROR(VLOOKUP(Input!D793,'Measure List'!$A$2:$A$30000,1,0)),"Invalid RefNo",""))),"",IF(Input!D793="","",IF(ISERROR(VLOOKUP(Input!D793,'Measure List'!$A$2:$A$30000,1,0)),"Invalid RefNo","")))</f>
        <v/>
      </c>
      <c r="AD794" s="156"/>
      <c r="AE794" s="156"/>
      <c r="AF794" s="156"/>
      <c r="AG794" s="156"/>
      <c r="AH794" s="156"/>
      <c r="AI794" s="156"/>
      <c r="AJ794" s="156"/>
      <c r="AK794" s="156"/>
      <c r="AL794" s="203" t="str">
        <f>IF(COUNTIF(Dropdowns!$K$2:$K$7,Input!S793)&gt;0,"",IF(Input!S793="","","Invalid Type"))</f>
        <v/>
      </c>
      <c r="AN794" s="204" t="str">
        <f>IF(Input!C793="","",IF(ISNUMBER(VALUE(Input!C793)),"","Needs to be a number."))</f>
        <v/>
      </c>
      <c r="AO794" s="205" t="str">
        <f>IF(Input!E793="","",IF(ISNUMBER(VALUE(Input!E793)),"","Needs to be a number."))</f>
        <v/>
      </c>
      <c r="AP794" s="205" t="str">
        <f>IF(Input!N793="","",IF(ISNUMBER(VALUE(Input!N793)),"","Needs to be a number."))</f>
        <v/>
      </c>
      <c r="AQ794" s="205" t="str">
        <f>IF(Input!O793="","",IF(ISNUMBER(VALUE(Input!O793)),"","Needs to be a number."))</f>
        <v/>
      </c>
      <c r="AR794" s="205" t="str">
        <f>IF(Input!V793="","",IF(ISNUMBER(VALUE(Input!V793)),"","Needs to be a number."))</f>
        <v/>
      </c>
      <c r="AS794" s="205" t="str">
        <f>IF(Input!W793="","",IF(ISNUMBER(VALUE(Input!W793)),"","Needs to be a number."))</f>
        <v/>
      </c>
      <c r="AT794" s="205" t="str">
        <f>IF(Input!X793="","",IF(ISNUMBER(VALUE(Input!X793)),"","Needs to be a number."))</f>
        <v/>
      </c>
      <c r="AU794" s="206" t="str">
        <f>IF(Input!Y793="","",IF(ISNUMBER(VALUE(Input!Y793)),"","Needs to be a number."))</f>
        <v/>
      </c>
      <c r="AW794" s="259" t="str">
        <f>IF(OR(VALUE(Input!C793)&lt;0,VALUE(Input!C793)&gt;100), "Invalid EEI %","")</f>
        <v/>
      </c>
      <c r="AX794" s="207"/>
      <c r="AY794" s="278" t="str">
        <f>IF(Input!E793="","",IF(VALUE(Input!E793)=0,"Do not enter 0.",""))</f>
        <v/>
      </c>
    </row>
    <row r="795" spans="2:51" x14ac:dyDescent="0.3">
      <c r="B795" s="188" t="str">
        <f>Input!A794</f>
        <v/>
      </c>
      <c r="C795" s="189" t="str">
        <f>IF(ISERROR(IF(AND(Input!$A794="",SUMPRODUCT(--(LEN(Input!$A795:'Input'!$A$1006)&gt;0))&lt;&gt;0),"Row is skipped.",IF(AND(Input!$A794="",Input!$A795=""),"", IF(Input!B794="","Data is missing.","")))),"",IF(AND(Input!$A794="",SUMPRODUCT(--(LEN(Input!$A795:'Input'!$A$1006)&gt;0))&lt;&gt;0),"Row is skipped.",IF(AND(Input!$A794="",Input!$A795=""),"", IF(Input!B794="","Data is missing.",""))))</f>
        <v/>
      </c>
      <c r="D795" s="189" t="str">
        <f>IF(ISERROR(IF(AND(Input!$A794="",SUMPRODUCT(--(LEN(Input!$A795:'Input'!$A$1006)&gt;0))&lt;&gt;0),"Row is skipped.",IF(AND(Input!$A794="",Input!$A795=""),"", IF(Input!C794="","Data is missing.","")))),"",IF(AND(Input!$A794="",SUMPRODUCT(--(LEN(Input!$A795:'Input'!$A$1006)&gt;0))&lt;&gt;0),"Row is skipped.",IF(AND(Input!$A794="",Input!$A795=""),"", IF(Input!C794="","Data is missing.",""))))</f>
        <v/>
      </c>
      <c r="E795" s="189" t="str">
        <f>IF(ISERROR(IF(AND(Input!$A794="",SUMPRODUCT(--(LEN(Input!$A795:'Input'!$A$1006)&gt;0))&lt;&gt;0),"Row is skipped.",IF(AND(Input!$A794="",Input!$A795=""),"", IF(Input!D794="","Data is missing.","")))),"",IF(AND(Input!$A794="",SUMPRODUCT(--(LEN(Input!$A795:'Input'!$A$1006)&gt;0))&lt;&gt;0),"Row is skipped.",IF(AND(Input!$A794="",Input!$A795=""),"", IF(Input!D794="","Data is missing.",""))))</f>
        <v/>
      </c>
      <c r="F795" s="189" t="str">
        <f>IF(ISERROR(IF(AND(Input!$A794="",SUMPRODUCT(--(LEN(Input!$A795:'Input'!$A$1006)&gt;0))&lt;&gt;0),"Row is skipped.",IF(AND(Input!$A794="",Input!$A795=""),"", IF(Input!E794="","Data is missing.","")))),"",IF(AND(Input!$A794="",SUMPRODUCT(--(LEN(Input!$A795:'Input'!$A$1006)&gt;0))&lt;&gt;0),"Row is skipped.",IF(AND(Input!$A794="",Input!$A795=""),"", IF(Input!E794="","Data is missing.",""))))</f>
        <v/>
      </c>
      <c r="G795" s="189" t="str">
        <f>IF(ISERROR(IF(AND(Input!$A794="",SUMPRODUCT(--(LEN(Input!$A795:'Input'!$A$1006)&gt;0))&lt;&gt;0),"Row is skipped.",IF(AND(Input!$A794="",Input!$A795=""),"", IF(Input!F794="","Data is missing.","")))),"",IF(AND(Input!$A794="",SUMPRODUCT(--(LEN(Input!$A795:'Input'!$A$1006)&gt;0))&lt;&gt;0),"Row is skipped.",IF(AND(Input!$A794="",Input!$A795=""),"", IF(Input!F794="","Data is missing.",""))))</f>
        <v/>
      </c>
      <c r="H795" s="190" t="str">
        <f>IF(ISERROR(IF(AND(Input!$A794="",SUMPRODUCT(--(LEN(Input!$A795:'Input'!$A$1006)&gt;0))&lt;&gt;0),"Row is skipped.",IF(AND(Input!$A794="",Input!$A795=""),"", IF(Input!G794="","Data is missing.","")))),"",IF(AND(Input!$A794="",SUMPRODUCT(--(LEN(Input!$A795:'Input'!$A$1006)&gt;0))&lt;&gt;0),"Row is skipped.",IF(AND(Input!$A794="",Input!$A795=""),"", IF(Input!G794="","Data is missing.",""))))</f>
        <v/>
      </c>
      <c r="I795" s="156"/>
      <c r="J795" s="191" t="str">
        <f>IFERROR(VLOOKUP(VLOOKUP(Input!$D794,'Measure List'!$A:$AN,40,FALSE),UIR!$A$1:$Q$27,17,FALSE),"")</f>
        <v/>
      </c>
      <c r="K795" s="192" t="str">
        <f>IFERROR(VLOOKUP(Input!$D794,'Measure List'!$A:$AN,40,FALSE),"")</f>
        <v/>
      </c>
      <c r="L795" s="156"/>
      <c r="M795" s="193" t="str">
        <f>IF(B795="","",IF(AND(Input!H794="",IFERROR(VLOOKUP(K795,UIR!$A$2:$P$21,2,FALSE),"")&lt;&gt;""),"Data is Missing.",""))</f>
        <v/>
      </c>
      <c r="N795" s="194" t="str">
        <f>IF(B795="","",IF(AND(Input!I794="",IFERROR(VLOOKUP(K795,UIR!$A$2:$P$21,3,FALSE),"")&lt;&gt;""),"Data is Missing.",""))</f>
        <v/>
      </c>
      <c r="O795" s="194" t="str">
        <f>IF(B795="","",IF(AND(Input!J794="",IFERROR(VLOOKUP(K795,UIR!$A$2:$P$21,4,FALSE),"")&lt;&gt;""),"Data is Missing.",""))</f>
        <v/>
      </c>
      <c r="P795" s="194" t="str">
        <f>IF(B795="","",IF(AND(Input!K794="",IFERROR(VLOOKUP(K795,UIR!$A$2:$P$21,5,FALSE),"")&lt;&gt;""),"Data is Missing.",""))</f>
        <v/>
      </c>
      <c r="Q795" s="194" t="str">
        <f>IF(B795="","",IF(AND(Input!L794="",IFERROR(VLOOKUP(K795,UIR!$A$2:$P$21,6,FALSE),"")&lt;&gt;""),"Data is Missing.",""))</f>
        <v/>
      </c>
      <c r="R795" s="194" t="str">
        <f>IF(B795="","",IF(AND(Input!M794="",IFERROR(VLOOKUP(K795,UIR!$A$2:$P$21,7,FALSE),"")&lt;&gt;""),"Data is Missing.",""))</f>
        <v/>
      </c>
      <c r="S795" s="194" t="str">
        <f>IF(B795="","",IF(AND(Input!P794="",IFERROR(VLOOKUP(K795,UIR!$A$2:$P$21,8,FALSE),"")&lt;&gt;""),"Data is Missing.",""))</f>
        <v/>
      </c>
      <c r="T795" s="194" t="str">
        <f>IF(B795="","",IF(AND(Input!Q794="",IFERROR(VLOOKUP(K795,UIR!$A$2:$P$21,9,FALSE),"")&lt;&gt;""),"Data is Missing.",""))</f>
        <v/>
      </c>
      <c r="U795" s="194"/>
      <c r="V795" s="194" t="str">
        <f>IF(B795="","",IF(AND(Input!S794="",IFERROR(VLOOKUP(K795,UIR!$A$2:$P$21,11,FALSE),"")&lt;&gt;""),"Data is Missing.",""))</f>
        <v/>
      </c>
      <c r="W795" s="194" t="str">
        <f>IF(B795="","",IF(AND(Input!T794="",IFERROR(VLOOKUP(K795,UIR!$A$2:$P$21,12,FALSE),"")&lt;&gt;""),"Data is Missing.",""))</f>
        <v/>
      </c>
      <c r="X795" s="194" t="str">
        <f>IF(B795="","",IF(AND(Input!V794="",IFERROR(VLOOKUP(K795,UIR!$A$2:$P$21,13,FALSE),"")&lt;&gt;""),"Data is Missing.",""))</f>
        <v/>
      </c>
      <c r="Y795" s="194" t="str">
        <f>IF(B795="","",IF(AND(Input!W794="",IFERROR(VLOOKUP(K795,UIR!$A$2:$P$21,14,FALSE),"")&lt;&gt;""),"Data is Missing.",""))</f>
        <v/>
      </c>
      <c r="Z795" s="194" t="str">
        <f>IF(B795="","",IF(AND(Input!X794="",IFERROR(VLOOKUP(K795,UIR!$A$2:$P$21,15,FALSE),"")&lt;&gt;""),"Data is Missing.",""))</f>
        <v/>
      </c>
      <c r="AA795" s="195" t="str">
        <f>IF(B795="","",IF(AND(Input!Y794="",IFERROR(VLOOKUP(K795,UIR!$A$2:$P$21,16,FALSE),"")&lt;&gt;""),"Data is Missing.",""))</f>
        <v/>
      </c>
      <c r="AC795" s="202" t="str">
        <f>IF(ISERROR(IF(Input!D794="","",IF(ISERROR(VLOOKUP(Input!D794,'Measure List'!$A$2:$A$30000,1,0)),"Invalid RefNo",""))),"",IF(Input!D794="","",IF(ISERROR(VLOOKUP(Input!D794,'Measure List'!$A$2:$A$30000,1,0)),"Invalid RefNo","")))</f>
        <v/>
      </c>
      <c r="AD795" s="156"/>
      <c r="AE795" s="156"/>
      <c r="AF795" s="156"/>
      <c r="AG795" s="156"/>
      <c r="AH795" s="156"/>
      <c r="AI795" s="156"/>
      <c r="AJ795" s="156"/>
      <c r="AK795" s="156"/>
      <c r="AL795" s="203" t="str">
        <f>IF(COUNTIF(Dropdowns!$K$2:$K$7,Input!S794)&gt;0,"",IF(Input!S794="","","Invalid Type"))</f>
        <v/>
      </c>
      <c r="AN795" s="204" t="str">
        <f>IF(Input!C794="","",IF(ISNUMBER(VALUE(Input!C794)),"","Needs to be a number."))</f>
        <v/>
      </c>
      <c r="AO795" s="205" t="str">
        <f>IF(Input!E794="","",IF(ISNUMBER(VALUE(Input!E794)),"","Needs to be a number."))</f>
        <v/>
      </c>
      <c r="AP795" s="205" t="str">
        <f>IF(Input!N794="","",IF(ISNUMBER(VALUE(Input!N794)),"","Needs to be a number."))</f>
        <v/>
      </c>
      <c r="AQ795" s="205" t="str">
        <f>IF(Input!O794="","",IF(ISNUMBER(VALUE(Input!O794)),"","Needs to be a number."))</f>
        <v/>
      </c>
      <c r="AR795" s="205" t="str">
        <f>IF(Input!V794="","",IF(ISNUMBER(VALUE(Input!V794)),"","Needs to be a number."))</f>
        <v/>
      </c>
      <c r="AS795" s="205" t="str">
        <f>IF(Input!W794="","",IF(ISNUMBER(VALUE(Input!W794)),"","Needs to be a number."))</f>
        <v/>
      </c>
      <c r="AT795" s="205" t="str">
        <f>IF(Input!X794="","",IF(ISNUMBER(VALUE(Input!X794)),"","Needs to be a number."))</f>
        <v/>
      </c>
      <c r="AU795" s="206" t="str">
        <f>IF(Input!Y794="","",IF(ISNUMBER(VALUE(Input!Y794)),"","Needs to be a number."))</f>
        <v/>
      </c>
      <c r="AW795" s="259" t="str">
        <f>IF(OR(VALUE(Input!C794)&lt;0,VALUE(Input!C794)&gt;100), "Invalid EEI %","")</f>
        <v/>
      </c>
      <c r="AX795" s="207"/>
      <c r="AY795" s="278" t="str">
        <f>IF(Input!E794="","",IF(VALUE(Input!E794)=0,"Do not enter 0.",""))</f>
        <v/>
      </c>
    </row>
    <row r="796" spans="2:51" x14ac:dyDescent="0.3">
      <c r="B796" s="188" t="str">
        <f>Input!A795</f>
        <v/>
      </c>
      <c r="C796" s="189" t="str">
        <f>IF(ISERROR(IF(AND(Input!$A795="",SUMPRODUCT(--(LEN(Input!$A796:'Input'!$A$1006)&gt;0))&lt;&gt;0),"Row is skipped.",IF(AND(Input!$A795="",Input!$A796=""),"", IF(Input!B795="","Data is missing.","")))),"",IF(AND(Input!$A795="",SUMPRODUCT(--(LEN(Input!$A796:'Input'!$A$1006)&gt;0))&lt;&gt;0),"Row is skipped.",IF(AND(Input!$A795="",Input!$A796=""),"", IF(Input!B795="","Data is missing.",""))))</f>
        <v/>
      </c>
      <c r="D796" s="189" t="str">
        <f>IF(ISERROR(IF(AND(Input!$A795="",SUMPRODUCT(--(LEN(Input!$A796:'Input'!$A$1006)&gt;0))&lt;&gt;0),"Row is skipped.",IF(AND(Input!$A795="",Input!$A796=""),"", IF(Input!C795="","Data is missing.","")))),"",IF(AND(Input!$A795="",SUMPRODUCT(--(LEN(Input!$A796:'Input'!$A$1006)&gt;0))&lt;&gt;0),"Row is skipped.",IF(AND(Input!$A795="",Input!$A796=""),"", IF(Input!C795="","Data is missing.",""))))</f>
        <v/>
      </c>
      <c r="E796" s="189" t="str">
        <f>IF(ISERROR(IF(AND(Input!$A795="",SUMPRODUCT(--(LEN(Input!$A796:'Input'!$A$1006)&gt;0))&lt;&gt;0),"Row is skipped.",IF(AND(Input!$A795="",Input!$A796=""),"", IF(Input!D795="","Data is missing.","")))),"",IF(AND(Input!$A795="",SUMPRODUCT(--(LEN(Input!$A796:'Input'!$A$1006)&gt;0))&lt;&gt;0),"Row is skipped.",IF(AND(Input!$A795="",Input!$A796=""),"", IF(Input!D795="","Data is missing.",""))))</f>
        <v/>
      </c>
      <c r="F796" s="189" t="str">
        <f>IF(ISERROR(IF(AND(Input!$A795="",SUMPRODUCT(--(LEN(Input!$A796:'Input'!$A$1006)&gt;0))&lt;&gt;0),"Row is skipped.",IF(AND(Input!$A795="",Input!$A796=""),"", IF(Input!E795="","Data is missing.","")))),"",IF(AND(Input!$A795="",SUMPRODUCT(--(LEN(Input!$A796:'Input'!$A$1006)&gt;0))&lt;&gt;0),"Row is skipped.",IF(AND(Input!$A795="",Input!$A796=""),"", IF(Input!E795="","Data is missing.",""))))</f>
        <v/>
      </c>
      <c r="G796" s="189" t="str">
        <f>IF(ISERROR(IF(AND(Input!$A795="",SUMPRODUCT(--(LEN(Input!$A796:'Input'!$A$1006)&gt;0))&lt;&gt;0),"Row is skipped.",IF(AND(Input!$A795="",Input!$A796=""),"", IF(Input!F795="","Data is missing.","")))),"",IF(AND(Input!$A795="",SUMPRODUCT(--(LEN(Input!$A796:'Input'!$A$1006)&gt;0))&lt;&gt;0),"Row is skipped.",IF(AND(Input!$A795="",Input!$A796=""),"", IF(Input!F795="","Data is missing.",""))))</f>
        <v/>
      </c>
      <c r="H796" s="190" t="str">
        <f>IF(ISERROR(IF(AND(Input!$A795="",SUMPRODUCT(--(LEN(Input!$A796:'Input'!$A$1006)&gt;0))&lt;&gt;0),"Row is skipped.",IF(AND(Input!$A795="",Input!$A796=""),"", IF(Input!G795="","Data is missing.","")))),"",IF(AND(Input!$A795="",SUMPRODUCT(--(LEN(Input!$A796:'Input'!$A$1006)&gt;0))&lt;&gt;0),"Row is skipped.",IF(AND(Input!$A795="",Input!$A796=""),"", IF(Input!G795="","Data is missing.",""))))</f>
        <v/>
      </c>
      <c r="I796" s="156"/>
      <c r="J796" s="191" t="str">
        <f>IFERROR(VLOOKUP(VLOOKUP(Input!$D795,'Measure List'!$A:$AN,40,FALSE),UIR!$A$1:$Q$27,17,FALSE),"")</f>
        <v/>
      </c>
      <c r="K796" s="192" t="str">
        <f>IFERROR(VLOOKUP(Input!$D795,'Measure List'!$A:$AN,40,FALSE),"")</f>
        <v/>
      </c>
      <c r="L796" s="156"/>
      <c r="M796" s="193" t="str">
        <f>IF(B796="","",IF(AND(Input!H795="",IFERROR(VLOOKUP(K796,UIR!$A$2:$P$21,2,FALSE),"")&lt;&gt;""),"Data is Missing.",""))</f>
        <v/>
      </c>
      <c r="N796" s="194" t="str">
        <f>IF(B796="","",IF(AND(Input!I795="",IFERROR(VLOOKUP(K796,UIR!$A$2:$P$21,3,FALSE),"")&lt;&gt;""),"Data is Missing.",""))</f>
        <v/>
      </c>
      <c r="O796" s="194" t="str">
        <f>IF(B796="","",IF(AND(Input!J795="",IFERROR(VLOOKUP(K796,UIR!$A$2:$P$21,4,FALSE),"")&lt;&gt;""),"Data is Missing.",""))</f>
        <v/>
      </c>
      <c r="P796" s="194" t="str">
        <f>IF(B796="","",IF(AND(Input!K795="",IFERROR(VLOOKUP(K796,UIR!$A$2:$P$21,5,FALSE),"")&lt;&gt;""),"Data is Missing.",""))</f>
        <v/>
      </c>
      <c r="Q796" s="194" t="str">
        <f>IF(B796="","",IF(AND(Input!L795="",IFERROR(VLOOKUP(K796,UIR!$A$2:$P$21,6,FALSE),"")&lt;&gt;""),"Data is Missing.",""))</f>
        <v/>
      </c>
      <c r="R796" s="194" t="str">
        <f>IF(B796="","",IF(AND(Input!M795="",IFERROR(VLOOKUP(K796,UIR!$A$2:$P$21,7,FALSE),"")&lt;&gt;""),"Data is Missing.",""))</f>
        <v/>
      </c>
      <c r="S796" s="194" t="str">
        <f>IF(B796="","",IF(AND(Input!P795="",IFERROR(VLOOKUP(K796,UIR!$A$2:$P$21,8,FALSE),"")&lt;&gt;""),"Data is Missing.",""))</f>
        <v/>
      </c>
      <c r="T796" s="194" t="str">
        <f>IF(B796="","",IF(AND(Input!Q795="",IFERROR(VLOOKUP(K796,UIR!$A$2:$P$21,9,FALSE),"")&lt;&gt;""),"Data is Missing.",""))</f>
        <v/>
      </c>
      <c r="U796" s="194"/>
      <c r="V796" s="194" t="str">
        <f>IF(B796="","",IF(AND(Input!S795="",IFERROR(VLOOKUP(K796,UIR!$A$2:$P$21,11,FALSE),"")&lt;&gt;""),"Data is Missing.",""))</f>
        <v/>
      </c>
      <c r="W796" s="194" t="str">
        <f>IF(B796="","",IF(AND(Input!T795="",IFERROR(VLOOKUP(K796,UIR!$A$2:$P$21,12,FALSE),"")&lt;&gt;""),"Data is Missing.",""))</f>
        <v/>
      </c>
      <c r="X796" s="194" t="str">
        <f>IF(B796="","",IF(AND(Input!V795="",IFERROR(VLOOKUP(K796,UIR!$A$2:$P$21,13,FALSE),"")&lt;&gt;""),"Data is Missing.",""))</f>
        <v/>
      </c>
      <c r="Y796" s="194" t="str">
        <f>IF(B796="","",IF(AND(Input!W795="",IFERROR(VLOOKUP(K796,UIR!$A$2:$P$21,14,FALSE),"")&lt;&gt;""),"Data is Missing.",""))</f>
        <v/>
      </c>
      <c r="Z796" s="194" t="str">
        <f>IF(B796="","",IF(AND(Input!X795="",IFERROR(VLOOKUP(K796,UIR!$A$2:$P$21,15,FALSE),"")&lt;&gt;""),"Data is Missing.",""))</f>
        <v/>
      </c>
      <c r="AA796" s="195" t="str">
        <f>IF(B796="","",IF(AND(Input!Y795="",IFERROR(VLOOKUP(K796,UIR!$A$2:$P$21,16,FALSE),"")&lt;&gt;""),"Data is Missing.",""))</f>
        <v/>
      </c>
      <c r="AC796" s="202" t="str">
        <f>IF(ISERROR(IF(Input!D795="","",IF(ISERROR(VLOOKUP(Input!D795,'Measure List'!$A$2:$A$30000,1,0)),"Invalid RefNo",""))),"",IF(Input!D795="","",IF(ISERROR(VLOOKUP(Input!D795,'Measure List'!$A$2:$A$30000,1,0)),"Invalid RefNo","")))</f>
        <v/>
      </c>
      <c r="AD796" s="156"/>
      <c r="AE796" s="156"/>
      <c r="AF796" s="156"/>
      <c r="AG796" s="156"/>
      <c r="AH796" s="156"/>
      <c r="AI796" s="156"/>
      <c r="AJ796" s="156"/>
      <c r="AK796" s="156"/>
      <c r="AL796" s="203" t="str">
        <f>IF(COUNTIF(Dropdowns!$K$2:$K$7,Input!S795)&gt;0,"",IF(Input!S795="","","Invalid Type"))</f>
        <v/>
      </c>
      <c r="AN796" s="204" t="str">
        <f>IF(Input!C795="","",IF(ISNUMBER(VALUE(Input!C795)),"","Needs to be a number."))</f>
        <v/>
      </c>
      <c r="AO796" s="205" t="str">
        <f>IF(Input!E795="","",IF(ISNUMBER(VALUE(Input!E795)),"","Needs to be a number."))</f>
        <v/>
      </c>
      <c r="AP796" s="205" t="str">
        <f>IF(Input!N795="","",IF(ISNUMBER(VALUE(Input!N795)),"","Needs to be a number."))</f>
        <v/>
      </c>
      <c r="AQ796" s="205" t="str">
        <f>IF(Input!O795="","",IF(ISNUMBER(VALUE(Input!O795)),"","Needs to be a number."))</f>
        <v/>
      </c>
      <c r="AR796" s="205" t="str">
        <f>IF(Input!V795="","",IF(ISNUMBER(VALUE(Input!V795)),"","Needs to be a number."))</f>
        <v/>
      </c>
      <c r="AS796" s="205" t="str">
        <f>IF(Input!W795="","",IF(ISNUMBER(VALUE(Input!W795)),"","Needs to be a number."))</f>
        <v/>
      </c>
      <c r="AT796" s="205" t="str">
        <f>IF(Input!X795="","",IF(ISNUMBER(VALUE(Input!X795)),"","Needs to be a number."))</f>
        <v/>
      </c>
      <c r="AU796" s="206" t="str">
        <f>IF(Input!Y795="","",IF(ISNUMBER(VALUE(Input!Y795)),"","Needs to be a number."))</f>
        <v/>
      </c>
      <c r="AW796" s="259" t="str">
        <f>IF(OR(VALUE(Input!C795)&lt;0,VALUE(Input!C795)&gt;100), "Invalid EEI %","")</f>
        <v/>
      </c>
      <c r="AX796" s="207"/>
      <c r="AY796" s="278" t="str">
        <f>IF(Input!E795="","",IF(VALUE(Input!E795)=0,"Do not enter 0.",""))</f>
        <v/>
      </c>
    </row>
    <row r="797" spans="2:51" x14ac:dyDescent="0.3">
      <c r="B797" s="188" t="str">
        <f>Input!A796</f>
        <v/>
      </c>
      <c r="C797" s="189" t="str">
        <f>IF(ISERROR(IF(AND(Input!$A796="",SUMPRODUCT(--(LEN(Input!$A797:'Input'!$A$1006)&gt;0))&lt;&gt;0),"Row is skipped.",IF(AND(Input!$A796="",Input!$A797=""),"", IF(Input!B796="","Data is missing.","")))),"",IF(AND(Input!$A796="",SUMPRODUCT(--(LEN(Input!$A797:'Input'!$A$1006)&gt;0))&lt;&gt;0),"Row is skipped.",IF(AND(Input!$A796="",Input!$A797=""),"", IF(Input!B796="","Data is missing.",""))))</f>
        <v/>
      </c>
      <c r="D797" s="189" t="str">
        <f>IF(ISERROR(IF(AND(Input!$A796="",SUMPRODUCT(--(LEN(Input!$A797:'Input'!$A$1006)&gt;0))&lt;&gt;0),"Row is skipped.",IF(AND(Input!$A796="",Input!$A797=""),"", IF(Input!C796="","Data is missing.","")))),"",IF(AND(Input!$A796="",SUMPRODUCT(--(LEN(Input!$A797:'Input'!$A$1006)&gt;0))&lt;&gt;0),"Row is skipped.",IF(AND(Input!$A796="",Input!$A797=""),"", IF(Input!C796="","Data is missing.",""))))</f>
        <v/>
      </c>
      <c r="E797" s="189" t="str">
        <f>IF(ISERROR(IF(AND(Input!$A796="",SUMPRODUCT(--(LEN(Input!$A797:'Input'!$A$1006)&gt;0))&lt;&gt;0),"Row is skipped.",IF(AND(Input!$A796="",Input!$A797=""),"", IF(Input!D796="","Data is missing.","")))),"",IF(AND(Input!$A796="",SUMPRODUCT(--(LEN(Input!$A797:'Input'!$A$1006)&gt;0))&lt;&gt;0),"Row is skipped.",IF(AND(Input!$A796="",Input!$A797=""),"", IF(Input!D796="","Data is missing.",""))))</f>
        <v/>
      </c>
      <c r="F797" s="189" t="str">
        <f>IF(ISERROR(IF(AND(Input!$A796="",SUMPRODUCT(--(LEN(Input!$A797:'Input'!$A$1006)&gt;0))&lt;&gt;0),"Row is skipped.",IF(AND(Input!$A796="",Input!$A797=""),"", IF(Input!E796="","Data is missing.","")))),"",IF(AND(Input!$A796="",SUMPRODUCT(--(LEN(Input!$A797:'Input'!$A$1006)&gt;0))&lt;&gt;0),"Row is skipped.",IF(AND(Input!$A796="",Input!$A797=""),"", IF(Input!E796="","Data is missing.",""))))</f>
        <v/>
      </c>
      <c r="G797" s="189" t="str">
        <f>IF(ISERROR(IF(AND(Input!$A796="",SUMPRODUCT(--(LEN(Input!$A797:'Input'!$A$1006)&gt;0))&lt;&gt;0),"Row is skipped.",IF(AND(Input!$A796="",Input!$A797=""),"", IF(Input!F796="","Data is missing.","")))),"",IF(AND(Input!$A796="",SUMPRODUCT(--(LEN(Input!$A797:'Input'!$A$1006)&gt;0))&lt;&gt;0),"Row is skipped.",IF(AND(Input!$A796="",Input!$A797=""),"", IF(Input!F796="","Data is missing.",""))))</f>
        <v/>
      </c>
      <c r="H797" s="190" t="str">
        <f>IF(ISERROR(IF(AND(Input!$A796="",SUMPRODUCT(--(LEN(Input!$A797:'Input'!$A$1006)&gt;0))&lt;&gt;0),"Row is skipped.",IF(AND(Input!$A796="",Input!$A797=""),"", IF(Input!G796="","Data is missing.","")))),"",IF(AND(Input!$A796="",SUMPRODUCT(--(LEN(Input!$A797:'Input'!$A$1006)&gt;0))&lt;&gt;0),"Row is skipped.",IF(AND(Input!$A796="",Input!$A797=""),"", IF(Input!G796="","Data is missing.",""))))</f>
        <v/>
      </c>
      <c r="I797" s="156"/>
      <c r="J797" s="191" t="str">
        <f>IFERROR(VLOOKUP(VLOOKUP(Input!$D796,'Measure List'!$A:$AN,40,FALSE),UIR!$A$1:$Q$27,17,FALSE),"")</f>
        <v/>
      </c>
      <c r="K797" s="192" t="str">
        <f>IFERROR(VLOOKUP(Input!$D796,'Measure List'!$A:$AN,40,FALSE),"")</f>
        <v/>
      </c>
      <c r="L797" s="156"/>
      <c r="M797" s="193" t="str">
        <f>IF(B797="","",IF(AND(Input!H796="",IFERROR(VLOOKUP(K797,UIR!$A$2:$P$21,2,FALSE),"")&lt;&gt;""),"Data is Missing.",""))</f>
        <v/>
      </c>
      <c r="N797" s="194" t="str">
        <f>IF(B797="","",IF(AND(Input!I796="",IFERROR(VLOOKUP(K797,UIR!$A$2:$P$21,3,FALSE),"")&lt;&gt;""),"Data is Missing.",""))</f>
        <v/>
      </c>
      <c r="O797" s="194" t="str">
        <f>IF(B797="","",IF(AND(Input!J796="",IFERROR(VLOOKUP(K797,UIR!$A$2:$P$21,4,FALSE),"")&lt;&gt;""),"Data is Missing.",""))</f>
        <v/>
      </c>
      <c r="P797" s="194" t="str">
        <f>IF(B797="","",IF(AND(Input!K796="",IFERROR(VLOOKUP(K797,UIR!$A$2:$P$21,5,FALSE),"")&lt;&gt;""),"Data is Missing.",""))</f>
        <v/>
      </c>
      <c r="Q797" s="194" t="str">
        <f>IF(B797="","",IF(AND(Input!L796="",IFERROR(VLOOKUP(K797,UIR!$A$2:$P$21,6,FALSE),"")&lt;&gt;""),"Data is Missing.",""))</f>
        <v/>
      </c>
      <c r="R797" s="194" t="str">
        <f>IF(B797="","",IF(AND(Input!M796="",IFERROR(VLOOKUP(K797,UIR!$A$2:$P$21,7,FALSE),"")&lt;&gt;""),"Data is Missing.",""))</f>
        <v/>
      </c>
      <c r="S797" s="194" t="str">
        <f>IF(B797="","",IF(AND(Input!P796="",IFERROR(VLOOKUP(K797,UIR!$A$2:$P$21,8,FALSE),"")&lt;&gt;""),"Data is Missing.",""))</f>
        <v/>
      </c>
      <c r="T797" s="194" t="str">
        <f>IF(B797="","",IF(AND(Input!Q796="",IFERROR(VLOOKUP(K797,UIR!$A$2:$P$21,9,FALSE),"")&lt;&gt;""),"Data is Missing.",""))</f>
        <v/>
      </c>
      <c r="U797" s="194"/>
      <c r="V797" s="194" t="str">
        <f>IF(B797="","",IF(AND(Input!S796="",IFERROR(VLOOKUP(K797,UIR!$A$2:$P$21,11,FALSE),"")&lt;&gt;""),"Data is Missing.",""))</f>
        <v/>
      </c>
      <c r="W797" s="194" t="str">
        <f>IF(B797="","",IF(AND(Input!T796="",IFERROR(VLOOKUP(K797,UIR!$A$2:$P$21,12,FALSE),"")&lt;&gt;""),"Data is Missing.",""))</f>
        <v/>
      </c>
      <c r="X797" s="194" t="str">
        <f>IF(B797="","",IF(AND(Input!V796="",IFERROR(VLOOKUP(K797,UIR!$A$2:$P$21,13,FALSE),"")&lt;&gt;""),"Data is Missing.",""))</f>
        <v/>
      </c>
      <c r="Y797" s="194" t="str">
        <f>IF(B797="","",IF(AND(Input!W796="",IFERROR(VLOOKUP(K797,UIR!$A$2:$P$21,14,FALSE),"")&lt;&gt;""),"Data is Missing.",""))</f>
        <v/>
      </c>
      <c r="Z797" s="194" t="str">
        <f>IF(B797="","",IF(AND(Input!X796="",IFERROR(VLOOKUP(K797,UIR!$A$2:$P$21,15,FALSE),"")&lt;&gt;""),"Data is Missing.",""))</f>
        <v/>
      </c>
      <c r="AA797" s="195" t="str">
        <f>IF(B797="","",IF(AND(Input!Y796="",IFERROR(VLOOKUP(K797,UIR!$A$2:$P$21,16,FALSE),"")&lt;&gt;""),"Data is Missing.",""))</f>
        <v/>
      </c>
      <c r="AC797" s="202" t="str">
        <f>IF(ISERROR(IF(Input!D796="","",IF(ISERROR(VLOOKUP(Input!D796,'Measure List'!$A$2:$A$30000,1,0)),"Invalid RefNo",""))),"",IF(Input!D796="","",IF(ISERROR(VLOOKUP(Input!D796,'Measure List'!$A$2:$A$30000,1,0)),"Invalid RefNo","")))</f>
        <v/>
      </c>
      <c r="AD797" s="156"/>
      <c r="AE797" s="156"/>
      <c r="AF797" s="156"/>
      <c r="AG797" s="156"/>
      <c r="AH797" s="156"/>
      <c r="AI797" s="156"/>
      <c r="AJ797" s="156"/>
      <c r="AK797" s="156"/>
      <c r="AL797" s="203" t="str">
        <f>IF(COUNTIF(Dropdowns!$K$2:$K$7,Input!S796)&gt;0,"",IF(Input!S796="","","Invalid Type"))</f>
        <v/>
      </c>
      <c r="AN797" s="204" t="str">
        <f>IF(Input!C796="","",IF(ISNUMBER(VALUE(Input!C796)),"","Needs to be a number."))</f>
        <v/>
      </c>
      <c r="AO797" s="205" t="str">
        <f>IF(Input!E796="","",IF(ISNUMBER(VALUE(Input!E796)),"","Needs to be a number."))</f>
        <v/>
      </c>
      <c r="AP797" s="205" t="str">
        <f>IF(Input!N796="","",IF(ISNUMBER(VALUE(Input!N796)),"","Needs to be a number."))</f>
        <v/>
      </c>
      <c r="AQ797" s="205" t="str">
        <f>IF(Input!O796="","",IF(ISNUMBER(VALUE(Input!O796)),"","Needs to be a number."))</f>
        <v/>
      </c>
      <c r="AR797" s="205" t="str">
        <f>IF(Input!V796="","",IF(ISNUMBER(VALUE(Input!V796)),"","Needs to be a number."))</f>
        <v/>
      </c>
      <c r="AS797" s="205" t="str">
        <f>IF(Input!W796="","",IF(ISNUMBER(VALUE(Input!W796)),"","Needs to be a number."))</f>
        <v/>
      </c>
      <c r="AT797" s="205" t="str">
        <f>IF(Input!X796="","",IF(ISNUMBER(VALUE(Input!X796)),"","Needs to be a number."))</f>
        <v/>
      </c>
      <c r="AU797" s="206" t="str">
        <f>IF(Input!Y796="","",IF(ISNUMBER(VALUE(Input!Y796)),"","Needs to be a number."))</f>
        <v/>
      </c>
      <c r="AW797" s="259" t="str">
        <f>IF(OR(VALUE(Input!C796)&lt;0,VALUE(Input!C796)&gt;100), "Invalid EEI %","")</f>
        <v/>
      </c>
      <c r="AX797" s="207"/>
      <c r="AY797" s="278" t="str">
        <f>IF(Input!E796="","",IF(VALUE(Input!E796)=0,"Do not enter 0.",""))</f>
        <v/>
      </c>
    </row>
    <row r="798" spans="2:51" x14ac:dyDescent="0.3">
      <c r="B798" s="188" t="str">
        <f>Input!A797</f>
        <v/>
      </c>
      <c r="C798" s="189" t="str">
        <f>IF(ISERROR(IF(AND(Input!$A797="",SUMPRODUCT(--(LEN(Input!$A798:'Input'!$A$1006)&gt;0))&lt;&gt;0),"Row is skipped.",IF(AND(Input!$A797="",Input!$A798=""),"", IF(Input!B797="","Data is missing.","")))),"",IF(AND(Input!$A797="",SUMPRODUCT(--(LEN(Input!$A798:'Input'!$A$1006)&gt;0))&lt;&gt;0),"Row is skipped.",IF(AND(Input!$A797="",Input!$A798=""),"", IF(Input!B797="","Data is missing.",""))))</f>
        <v/>
      </c>
      <c r="D798" s="189" t="str">
        <f>IF(ISERROR(IF(AND(Input!$A797="",SUMPRODUCT(--(LEN(Input!$A798:'Input'!$A$1006)&gt;0))&lt;&gt;0),"Row is skipped.",IF(AND(Input!$A797="",Input!$A798=""),"", IF(Input!C797="","Data is missing.","")))),"",IF(AND(Input!$A797="",SUMPRODUCT(--(LEN(Input!$A798:'Input'!$A$1006)&gt;0))&lt;&gt;0),"Row is skipped.",IF(AND(Input!$A797="",Input!$A798=""),"", IF(Input!C797="","Data is missing.",""))))</f>
        <v/>
      </c>
      <c r="E798" s="189" t="str">
        <f>IF(ISERROR(IF(AND(Input!$A797="",SUMPRODUCT(--(LEN(Input!$A798:'Input'!$A$1006)&gt;0))&lt;&gt;0),"Row is skipped.",IF(AND(Input!$A797="",Input!$A798=""),"", IF(Input!D797="","Data is missing.","")))),"",IF(AND(Input!$A797="",SUMPRODUCT(--(LEN(Input!$A798:'Input'!$A$1006)&gt;0))&lt;&gt;0),"Row is skipped.",IF(AND(Input!$A797="",Input!$A798=""),"", IF(Input!D797="","Data is missing.",""))))</f>
        <v/>
      </c>
      <c r="F798" s="189" t="str">
        <f>IF(ISERROR(IF(AND(Input!$A797="",SUMPRODUCT(--(LEN(Input!$A798:'Input'!$A$1006)&gt;0))&lt;&gt;0),"Row is skipped.",IF(AND(Input!$A797="",Input!$A798=""),"", IF(Input!E797="","Data is missing.","")))),"",IF(AND(Input!$A797="",SUMPRODUCT(--(LEN(Input!$A798:'Input'!$A$1006)&gt;0))&lt;&gt;0),"Row is skipped.",IF(AND(Input!$A797="",Input!$A798=""),"", IF(Input!E797="","Data is missing.",""))))</f>
        <v/>
      </c>
      <c r="G798" s="189" t="str">
        <f>IF(ISERROR(IF(AND(Input!$A797="",SUMPRODUCT(--(LEN(Input!$A798:'Input'!$A$1006)&gt;0))&lt;&gt;0),"Row is skipped.",IF(AND(Input!$A797="",Input!$A798=""),"", IF(Input!F797="","Data is missing.","")))),"",IF(AND(Input!$A797="",SUMPRODUCT(--(LEN(Input!$A798:'Input'!$A$1006)&gt;0))&lt;&gt;0),"Row is skipped.",IF(AND(Input!$A797="",Input!$A798=""),"", IF(Input!F797="","Data is missing.",""))))</f>
        <v/>
      </c>
      <c r="H798" s="190" t="str">
        <f>IF(ISERROR(IF(AND(Input!$A797="",SUMPRODUCT(--(LEN(Input!$A798:'Input'!$A$1006)&gt;0))&lt;&gt;0),"Row is skipped.",IF(AND(Input!$A797="",Input!$A798=""),"", IF(Input!G797="","Data is missing.","")))),"",IF(AND(Input!$A797="",SUMPRODUCT(--(LEN(Input!$A798:'Input'!$A$1006)&gt;0))&lt;&gt;0),"Row is skipped.",IF(AND(Input!$A797="",Input!$A798=""),"", IF(Input!G797="","Data is missing.",""))))</f>
        <v/>
      </c>
      <c r="I798" s="156"/>
      <c r="J798" s="191" t="str">
        <f>IFERROR(VLOOKUP(VLOOKUP(Input!$D797,'Measure List'!$A:$AN,40,FALSE),UIR!$A$1:$Q$27,17,FALSE),"")</f>
        <v/>
      </c>
      <c r="K798" s="192" t="str">
        <f>IFERROR(VLOOKUP(Input!$D797,'Measure List'!$A:$AN,40,FALSE),"")</f>
        <v/>
      </c>
      <c r="L798" s="156"/>
      <c r="M798" s="193" t="str">
        <f>IF(B798="","",IF(AND(Input!H797="",IFERROR(VLOOKUP(K798,UIR!$A$2:$P$21,2,FALSE),"")&lt;&gt;""),"Data is Missing.",""))</f>
        <v/>
      </c>
      <c r="N798" s="194" t="str">
        <f>IF(B798="","",IF(AND(Input!I797="",IFERROR(VLOOKUP(K798,UIR!$A$2:$P$21,3,FALSE),"")&lt;&gt;""),"Data is Missing.",""))</f>
        <v/>
      </c>
      <c r="O798" s="194" t="str">
        <f>IF(B798="","",IF(AND(Input!J797="",IFERROR(VLOOKUP(K798,UIR!$A$2:$P$21,4,FALSE),"")&lt;&gt;""),"Data is Missing.",""))</f>
        <v/>
      </c>
      <c r="P798" s="194" t="str">
        <f>IF(B798="","",IF(AND(Input!K797="",IFERROR(VLOOKUP(K798,UIR!$A$2:$P$21,5,FALSE),"")&lt;&gt;""),"Data is Missing.",""))</f>
        <v/>
      </c>
      <c r="Q798" s="194" t="str">
        <f>IF(B798="","",IF(AND(Input!L797="",IFERROR(VLOOKUP(K798,UIR!$A$2:$P$21,6,FALSE),"")&lt;&gt;""),"Data is Missing.",""))</f>
        <v/>
      </c>
      <c r="R798" s="194" t="str">
        <f>IF(B798="","",IF(AND(Input!M797="",IFERROR(VLOOKUP(K798,UIR!$A$2:$P$21,7,FALSE),"")&lt;&gt;""),"Data is Missing.",""))</f>
        <v/>
      </c>
      <c r="S798" s="194" t="str">
        <f>IF(B798="","",IF(AND(Input!P797="",IFERROR(VLOOKUP(K798,UIR!$A$2:$P$21,8,FALSE),"")&lt;&gt;""),"Data is Missing.",""))</f>
        <v/>
      </c>
      <c r="T798" s="194" t="str">
        <f>IF(B798="","",IF(AND(Input!Q797="",IFERROR(VLOOKUP(K798,UIR!$A$2:$P$21,9,FALSE),"")&lt;&gt;""),"Data is Missing.",""))</f>
        <v/>
      </c>
      <c r="U798" s="194"/>
      <c r="V798" s="194" t="str">
        <f>IF(B798="","",IF(AND(Input!S797="",IFERROR(VLOOKUP(K798,UIR!$A$2:$P$21,11,FALSE),"")&lt;&gt;""),"Data is Missing.",""))</f>
        <v/>
      </c>
      <c r="W798" s="194" t="str">
        <f>IF(B798="","",IF(AND(Input!T797="",IFERROR(VLOOKUP(K798,UIR!$A$2:$P$21,12,FALSE),"")&lt;&gt;""),"Data is Missing.",""))</f>
        <v/>
      </c>
      <c r="X798" s="194" t="str">
        <f>IF(B798="","",IF(AND(Input!V797="",IFERROR(VLOOKUP(K798,UIR!$A$2:$P$21,13,FALSE),"")&lt;&gt;""),"Data is Missing.",""))</f>
        <v/>
      </c>
      <c r="Y798" s="194" t="str">
        <f>IF(B798="","",IF(AND(Input!W797="",IFERROR(VLOOKUP(K798,UIR!$A$2:$P$21,14,FALSE),"")&lt;&gt;""),"Data is Missing.",""))</f>
        <v/>
      </c>
      <c r="Z798" s="194" t="str">
        <f>IF(B798="","",IF(AND(Input!X797="",IFERROR(VLOOKUP(K798,UIR!$A$2:$P$21,15,FALSE),"")&lt;&gt;""),"Data is Missing.",""))</f>
        <v/>
      </c>
      <c r="AA798" s="195" t="str">
        <f>IF(B798="","",IF(AND(Input!Y797="",IFERROR(VLOOKUP(K798,UIR!$A$2:$P$21,16,FALSE),"")&lt;&gt;""),"Data is Missing.",""))</f>
        <v/>
      </c>
      <c r="AC798" s="202" t="str">
        <f>IF(ISERROR(IF(Input!D797="","",IF(ISERROR(VLOOKUP(Input!D797,'Measure List'!$A$2:$A$30000,1,0)),"Invalid RefNo",""))),"",IF(Input!D797="","",IF(ISERROR(VLOOKUP(Input!D797,'Measure List'!$A$2:$A$30000,1,0)),"Invalid RefNo","")))</f>
        <v/>
      </c>
      <c r="AD798" s="156"/>
      <c r="AE798" s="156"/>
      <c r="AF798" s="156"/>
      <c r="AG798" s="156"/>
      <c r="AH798" s="156"/>
      <c r="AI798" s="156"/>
      <c r="AJ798" s="156"/>
      <c r="AK798" s="156"/>
      <c r="AL798" s="203" t="str">
        <f>IF(COUNTIF(Dropdowns!$K$2:$K$7,Input!S797)&gt;0,"",IF(Input!S797="","","Invalid Type"))</f>
        <v/>
      </c>
      <c r="AN798" s="204" t="str">
        <f>IF(Input!C797="","",IF(ISNUMBER(VALUE(Input!C797)),"","Needs to be a number."))</f>
        <v/>
      </c>
      <c r="AO798" s="205" t="str">
        <f>IF(Input!E797="","",IF(ISNUMBER(VALUE(Input!E797)),"","Needs to be a number."))</f>
        <v/>
      </c>
      <c r="AP798" s="205" t="str">
        <f>IF(Input!N797="","",IF(ISNUMBER(VALUE(Input!N797)),"","Needs to be a number."))</f>
        <v/>
      </c>
      <c r="AQ798" s="205" t="str">
        <f>IF(Input!O797="","",IF(ISNUMBER(VALUE(Input!O797)),"","Needs to be a number."))</f>
        <v/>
      </c>
      <c r="AR798" s="205" t="str">
        <f>IF(Input!V797="","",IF(ISNUMBER(VALUE(Input!V797)),"","Needs to be a number."))</f>
        <v/>
      </c>
      <c r="AS798" s="205" t="str">
        <f>IF(Input!W797="","",IF(ISNUMBER(VALUE(Input!W797)),"","Needs to be a number."))</f>
        <v/>
      </c>
      <c r="AT798" s="205" t="str">
        <f>IF(Input!X797="","",IF(ISNUMBER(VALUE(Input!X797)),"","Needs to be a number."))</f>
        <v/>
      </c>
      <c r="AU798" s="206" t="str">
        <f>IF(Input!Y797="","",IF(ISNUMBER(VALUE(Input!Y797)),"","Needs to be a number."))</f>
        <v/>
      </c>
      <c r="AW798" s="259" t="str">
        <f>IF(OR(VALUE(Input!C797)&lt;0,VALUE(Input!C797)&gt;100), "Invalid EEI %","")</f>
        <v/>
      </c>
      <c r="AX798" s="207"/>
      <c r="AY798" s="278" t="str">
        <f>IF(Input!E797="","",IF(VALUE(Input!E797)=0,"Do not enter 0.",""))</f>
        <v/>
      </c>
    </row>
    <row r="799" spans="2:51" x14ac:dyDescent="0.3">
      <c r="B799" s="188" t="str">
        <f>Input!A798</f>
        <v/>
      </c>
      <c r="C799" s="189" t="str">
        <f>IF(ISERROR(IF(AND(Input!$A798="",SUMPRODUCT(--(LEN(Input!$A799:'Input'!$A$1006)&gt;0))&lt;&gt;0),"Row is skipped.",IF(AND(Input!$A798="",Input!$A799=""),"", IF(Input!B798="","Data is missing.","")))),"",IF(AND(Input!$A798="",SUMPRODUCT(--(LEN(Input!$A799:'Input'!$A$1006)&gt;0))&lt;&gt;0),"Row is skipped.",IF(AND(Input!$A798="",Input!$A799=""),"", IF(Input!B798="","Data is missing.",""))))</f>
        <v/>
      </c>
      <c r="D799" s="189" t="str">
        <f>IF(ISERROR(IF(AND(Input!$A798="",SUMPRODUCT(--(LEN(Input!$A799:'Input'!$A$1006)&gt;0))&lt;&gt;0),"Row is skipped.",IF(AND(Input!$A798="",Input!$A799=""),"", IF(Input!C798="","Data is missing.","")))),"",IF(AND(Input!$A798="",SUMPRODUCT(--(LEN(Input!$A799:'Input'!$A$1006)&gt;0))&lt;&gt;0),"Row is skipped.",IF(AND(Input!$A798="",Input!$A799=""),"", IF(Input!C798="","Data is missing.",""))))</f>
        <v/>
      </c>
      <c r="E799" s="189" t="str">
        <f>IF(ISERROR(IF(AND(Input!$A798="",SUMPRODUCT(--(LEN(Input!$A799:'Input'!$A$1006)&gt;0))&lt;&gt;0),"Row is skipped.",IF(AND(Input!$A798="",Input!$A799=""),"", IF(Input!D798="","Data is missing.","")))),"",IF(AND(Input!$A798="",SUMPRODUCT(--(LEN(Input!$A799:'Input'!$A$1006)&gt;0))&lt;&gt;0),"Row is skipped.",IF(AND(Input!$A798="",Input!$A799=""),"", IF(Input!D798="","Data is missing.",""))))</f>
        <v/>
      </c>
      <c r="F799" s="189" t="str">
        <f>IF(ISERROR(IF(AND(Input!$A798="",SUMPRODUCT(--(LEN(Input!$A799:'Input'!$A$1006)&gt;0))&lt;&gt;0),"Row is skipped.",IF(AND(Input!$A798="",Input!$A799=""),"", IF(Input!E798="","Data is missing.","")))),"",IF(AND(Input!$A798="",SUMPRODUCT(--(LEN(Input!$A799:'Input'!$A$1006)&gt;0))&lt;&gt;0),"Row is skipped.",IF(AND(Input!$A798="",Input!$A799=""),"", IF(Input!E798="","Data is missing.",""))))</f>
        <v/>
      </c>
      <c r="G799" s="189" t="str">
        <f>IF(ISERROR(IF(AND(Input!$A798="",SUMPRODUCT(--(LEN(Input!$A799:'Input'!$A$1006)&gt;0))&lt;&gt;0),"Row is skipped.",IF(AND(Input!$A798="",Input!$A799=""),"", IF(Input!F798="","Data is missing.","")))),"",IF(AND(Input!$A798="",SUMPRODUCT(--(LEN(Input!$A799:'Input'!$A$1006)&gt;0))&lt;&gt;0),"Row is skipped.",IF(AND(Input!$A798="",Input!$A799=""),"", IF(Input!F798="","Data is missing.",""))))</f>
        <v/>
      </c>
      <c r="H799" s="190" t="str">
        <f>IF(ISERROR(IF(AND(Input!$A798="",SUMPRODUCT(--(LEN(Input!$A799:'Input'!$A$1006)&gt;0))&lt;&gt;0),"Row is skipped.",IF(AND(Input!$A798="",Input!$A799=""),"", IF(Input!G798="","Data is missing.","")))),"",IF(AND(Input!$A798="",SUMPRODUCT(--(LEN(Input!$A799:'Input'!$A$1006)&gt;0))&lt;&gt;0),"Row is skipped.",IF(AND(Input!$A798="",Input!$A799=""),"", IF(Input!G798="","Data is missing.",""))))</f>
        <v/>
      </c>
      <c r="I799" s="156"/>
      <c r="J799" s="191" t="str">
        <f>IFERROR(VLOOKUP(VLOOKUP(Input!$D798,'Measure List'!$A:$AN,40,FALSE),UIR!$A$1:$Q$27,17,FALSE),"")</f>
        <v/>
      </c>
      <c r="K799" s="192" t="str">
        <f>IFERROR(VLOOKUP(Input!$D798,'Measure List'!$A:$AN,40,FALSE),"")</f>
        <v/>
      </c>
      <c r="L799" s="156"/>
      <c r="M799" s="193" t="str">
        <f>IF(B799="","",IF(AND(Input!H798="",IFERROR(VLOOKUP(K799,UIR!$A$2:$P$21,2,FALSE),"")&lt;&gt;""),"Data is Missing.",""))</f>
        <v/>
      </c>
      <c r="N799" s="194" t="str">
        <f>IF(B799="","",IF(AND(Input!I798="",IFERROR(VLOOKUP(K799,UIR!$A$2:$P$21,3,FALSE),"")&lt;&gt;""),"Data is Missing.",""))</f>
        <v/>
      </c>
      <c r="O799" s="194" t="str">
        <f>IF(B799="","",IF(AND(Input!J798="",IFERROR(VLOOKUP(K799,UIR!$A$2:$P$21,4,FALSE),"")&lt;&gt;""),"Data is Missing.",""))</f>
        <v/>
      </c>
      <c r="P799" s="194" t="str">
        <f>IF(B799="","",IF(AND(Input!K798="",IFERROR(VLOOKUP(K799,UIR!$A$2:$P$21,5,FALSE),"")&lt;&gt;""),"Data is Missing.",""))</f>
        <v/>
      </c>
      <c r="Q799" s="194" t="str">
        <f>IF(B799="","",IF(AND(Input!L798="",IFERROR(VLOOKUP(K799,UIR!$A$2:$P$21,6,FALSE),"")&lt;&gt;""),"Data is Missing.",""))</f>
        <v/>
      </c>
      <c r="R799" s="194" t="str">
        <f>IF(B799="","",IF(AND(Input!M798="",IFERROR(VLOOKUP(K799,UIR!$A$2:$P$21,7,FALSE),"")&lt;&gt;""),"Data is Missing.",""))</f>
        <v/>
      </c>
      <c r="S799" s="194" t="str">
        <f>IF(B799="","",IF(AND(Input!P798="",IFERROR(VLOOKUP(K799,UIR!$A$2:$P$21,8,FALSE),"")&lt;&gt;""),"Data is Missing.",""))</f>
        <v/>
      </c>
      <c r="T799" s="194" t="str">
        <f>IF(B799="","",IF(AND(Input!Q798="",IFERROR(VLOOKUP(K799,UIR!$A$2:$P$21,9,FALSE),"")&lt;&gt;""),"Data is Missing.",""))</f>
        <v/>
      </c>
      <c r="U799" s="194"/>
      <c r="V799" s="194" t="str">
        <f>IF(B799="","",IF(AND(Input!S798="",IFERROR(VLOOKUP(K799,UIR!$A$2:$P$21,11,FALSE),"")&lt;&gt;""),"Data is Missing.",""))</f>
        <v/>
      </c>
      <c r="W799" s="194" t="str">
        <f>IF(B799="","",IF(AND(Input!T798="",IFERROR(VLOOKUP(K799,UIR!$A$2:$P$21,12,FALSE),"")&lt;&gt;""),"Data is Missing.",""))</f>
        <v/>
      </c>
      <c r="X799" s="194" t="str">
        <f>IF(B799="","",IF(AND(Input!V798="",IFERROR(VLOOKUP(K799,UIR!$A$2:$P$21,13,FALSE),"")&lt;&gt;""),"Data is Missing.",""))</f>
        <v/>
      </c>
      <c r="Y799" s="194" t="str">
        <f>IF(B799="","",IF(AND(Input!W798="",IFERROR(VLOOKUP(K799,UIR!$A$2:$P$21,14,FALSE),"")&lt;&gt;""),"Data is Missing.",""))</f>
        <v/>
      </c>
      <c r="Z799" s="194" t="str">
        <f>IF(B799="","",IF(AND(Input!X798="",IFERROR(VLOOKUP(K799,UIR!$A$2:$P$21,15,FALSE),"")&lt;&gt;""),"Data is Missing.",""))</f>
        <v/>
      </c>
      <c r="AA799" s="195" t="str">
        <f>IF(B799="","",IF(AND(Input!Y798="",IFERROR(VLOOKUP(K799,UIR!$A$2:$P$21,16,FALSE),"")&lt;&gt;""),"Data is Missing.",""))</f>
        <v/>
      </c>
      <c r="AC799" s="202" t="str">
        <f>IF(ISERROR(IF(Input!D798="","",IF(ISERROR(VLOOKUP(Input!D798,'Measure List'!$A$2:$A$30000,1,0)),"Invalid RefNo",""))),"",IF(Input!D798="","",IF(ISERROR(VLOOKUP(Input!D798,'Measure List'!$A$2:$A$30000,1,0)),"Invalid RefNo","")))</f>
        <v/>
      </c>
      <c r="AD799" s="156"/>
      <c r="AE799" s="156"/>
      <c r="AF799" s="156"/>
      <c r="AG799" s="156"/>
      <c r="AH799" s="156"/>
      <c r="AI799" s="156"/>
      <c r="AJ799" s="156"/>
      <c r="AK799" s="156"/>
      <c r="AL799" s="203" t="str">
        <f>IF(COUNTIF(Dropdowns!$K$2:$K$7,Input!S798)&gt;0,"",IF(Input!S798="","","Invalid Type"))</f>
        <v/>
      </c>
      <c r="AN799" s="204" t="str">
        <f>IF(Input!C798="","",IF(ISNUMBER(VALUE(Input!C798)),"","Needs to be a number."))</f>
        <v/>
      </c>
      <c r="AO799" s="205" t="str">
        <f>IF(Input!E798="","",IF(ISNUMBER(VALUE(Input!E798)),"","Needs to be a number."))</f>
        <v/>
      </c>
      <c r="AP799" s="205" t="str">
        <f>IF(Input!N798="","",IF(ISNUMBER(VALUE(Input!N798)),"","Needs to be a number."))</f>
        <v/>
      </c>
      <c r="AQ799" s="205" t="str">
        <f>IF(Input!O798="","",IF(ISNUMBER(VALUE(Input!O798)),"","Needs to be a number."))</f>
        <v/>
      </c>
      <c r="AR799" s="205" t="str">
        <f>IF(Input!V798="","",IF(ISNUMBER(VALUE(Input!V798)),"","Needs to be a number."))</f>
        <v/>
      </c>
      <c r="AS799" s="205" t="str">
        <f>IF(Input!W798="","",IF(ISNUMBER(VALUE(Input!W798)),"","Needs to be a number."))</f>
        <v/>
      </c>
      <c r="AT799" s="205" t="str">
        <f>IF(Input!X798="","",IF(ISNUMBER(VALUE(Input!X798)),"","Needs to be a number."))</f>
        <v/>
      </c>
      <c r="AU799" s="206" t="str">
        <f>IF(Input!Y798="","",IF(ISNUMBER(VALUE(Input!Y798)),"","Needs to be a number."))</f>
        <v/>
      </c>
      <c r="AW799" s="259" t="str">
        <f>IF(OR(VALUE(Input!C798)&lt;0,VALUE(Input!C798)&gt;100), "Invalid EEI %","")</f>
        <v/>
      </c>
      <c r="AX799" s="207"/>
      <c r="AY799" s="278" t="str">
        <f>IF(Input!E798="","",IF(VALUE(Input!E798)=0,"Do not enter 0.",""))</f>
        <v/>
      </c>
    </row>
    <row r="800" spans="2:51" x14ac:dyDescent="0.3">
      <c r="B800" s="188" t="str">
        <f>Input!A799</f>
        <v/>
      </c>
      <c r="C800" s="189" t="str">
        <f>IF(ISERROR(IF(AND(Input!$A799="",SUMPRODUCT(--(LEN(Input!$A800:'Input'!$A$1006)&gt;0))&lt;&gt;0),"Row is skipped.",IF(AND(Input!$A799="",Input!$A800=""),"", IF(Input!B799="","Data is missing.","")))),"",IF(AND(Input!$A799="",SUMPRODUCT(--(LEN(Input!$A800:'Input'!$A$1006)&gt;0))&lt;&gt;0),"Row is skipped.",IF(AND(Input!$A799="",Input!$A800=""),"", IF(Input!B799="","Data is missing.",""))))</f>
        <v/>
      </c>
      <c r="D800" s="189" t="str">
        <f>IF(ISERROR(IF(AND(Input!$A799="",SUMPRODUCT(--(LEN(Input!$A800:'Input'!$A$1006)&gt;0))&lt;&gt;0),"Row is skipped.",IF(AND(Input!$A799="",Input!$A800=""),"", IF(Input!C799="","Data is missing.","")))),"",IF(AND(Input!$A799="",SUMPRODUCT(--(LEN(Input!$A800:'Input'!$A$1006)&gt;0))&lt;&gt;0),"Row is skipped.",IF(AND(Input!$A799="",Input!$A800=""),"", IF(Input!C799="","Data is missing.",""))))</f>
        <v/>
      </c>
      <c r="E800" s="189" t="str">
        <f>IF(ISERROR(IF(AND(Input!$A799="",SUMPRODUCT(--(LEN(Input!$A800:'Input'!$A$1006)&gt;0))&lt;&gt;0),"Row is skipped.",IF(AND(Input!$A799="",Input!$A800=""),"", IF(Input!D799="","Data is missing.","")))),"",IF(AND(Input!$A799="",SUMPRODUCT(--(LEN(Input!$A800:'Input'!$A$1006)&gt;0))&lt;&gt;0),"Row is skipped.",IF(AND(Input!$A799="",Input!$A800=""),"", IF(Input!D799="","Data is missing.",""))))</f>
        <v/>
      </c>
      <c r="F800" s="189" t="str">
        <f>IF(ISERROR(IF(AND(Input!$A799="",SUMPRODUCT(--(LEN(Input!$A800:'Input'!$A$1006)&gt;0))&lt;&gt;0),"Row is skipped.",IF(AND(Input!$A799="",Input!$A800=""),"", IF(Input!E799="","Data is missing.","")))),"",IF(AND(Input!$A799="",SUMPRODUCT(--(LEN(Input!$A800:'Input'!$A$1006)&gt;0))&lt;&gt;0),"Row is skipped.",IF(AND(Input!$A799="",Input!$A800=""),"", IF(Input!E799="","Data is missing.",""))))</f>
        <v/>
      </c>
      <c r="G800" s="189" t="str">
        <f>IF(ISERROR(IF(AND(Input!$A799="",SUMPRODUCT(--(LEN(Input!$A800:'Input'!$A$1006)&gt;0))&lt;&gt;0),"Row is skipped.",IF(AND(Input!$A799="",Input!$A800=""),"", IF(Input!F799="","Data is missing.","")))),"",IF(AND(Input!$A799="",SUMPRODUCT(--(LEN(Input!$A800:'Input'!$A$1006)&gt;0))&lt;&gt;0),"Row is skipped.",IF(AND(Input!$A799="",Input!$A800=""),"", IF(Input!F799="","Data is missing.",""))))</f>
        <v/>
      </c>
      <c r="H800" s="190" t="str">
        <f>IF(ISERROR(IF(AND(Input!$A799="",SUMPRODUCT(--(LEN(Input!$A800:'Input'!$A$1006)&gt;0))&lt;&gt;0),"Row is skipped.",IF(AND(Input!$A799="",Input!$A800=""),"", IF(Input!G799="","Data is missing.","")))),"",IF(AND(Input!$A799="",SUMPRODUCT(--(LEN(Input!$A800:'Input'!$A$1006)&gt;0))&lt;&gt;0),"Row is skipped.",IF(AND(Input!$A799="",Input!$A800=""),"", IF(Input!G799="","Data is missing.",""))))</f>
        <v/>
      </c>
      <c r="I800" s="156"/>
      <c r="J800" s="191" t="str">
        <f>IFERROR(VLOOKUP(VLOOKUP(Input!$D799,'Measure List'!$A:$AN,40,FALSE),UIR!$A$1:$Q$27,17,FALSE),"")</f>
        <v/>
      </c>
      <c r="K800" s="192" t="str">
        <f>IFERROR(VLOOKUP(Input!$D799,'Measure List'!$A:$AN,40,FALSE),"")</f>
        <v/>
      </c>
      <c r="L800" s="156"/>
      <c r="M800" s="193" t="str">
        <f>IF(B800="","",IF(AND(Input!H799="",IFERROR(VLOOKUP(K800,UIR!$A$2:$P$21,2,FALSE),"")&lt;&gt;""),"Data is Missing.",""))</f>
        <v/>
      </c>
      <c r="N800" s="194" t="str">
        <f>IF(B800="","",IF(AND(Input!I799="",IFERROR(VLOOKUP(K800,UIR!$A$2:$P$21,3,FALSE),"")&lt;&gt;""),"Data is Missing.",""))</f>
        <v/>
      </c>
      <c r="O800" s="194" t="str">
        <f>IF(B800="","",IF(AND(Input!J799="",IFERROR(VLOOKUP(K800,UIR!$A$2:$P$21,4,FALSE),"")&lt;&gt;""),"Data is Missing.",""))</f>
        <v/>
      </c>
      <c r="P800" s="194" t="str">
        <f>IF(B800="","",IF(AND(Input!K799="",IFERROR(VLOOKUP(K800,UIR!$A$2:$P$21,5,FALSE),"")&lt;&gt;""),"Data is Missing.",""))</f>
        <v/>
      </c>
      <c r="Q800" s="194" t="str">
        <f>IF(B800="","",IF(AND(Input!L799="",IFERROR(VLOOKUP(K800,UIR!$A$2:$P$21,6,FALSE),"")&lt;&gt;""),"Data is Missing.",""))</f>
        <v/>
      </c>
      <c r="R800" s="194" t="str">
        <f>IF(B800="","",IF(AND(Input!M799="",IFERROR(VLOOKUP(K800,UIR!$A$2:$P$21,7,FALSE),"")&lt;&gt;""),"Data is Missing.",""))</f>
        <v/>
      </c>
      <c r="S800" s="194" t="str">
        <f>IF(B800="","",IF(AND(Input!P799="",IFERROR(VLOOKUP(K800,UIR!$A$2:$P$21,8,FALSE),"")&lt;&gt;""),"Data is Missing.",""))</f>
        <v/>
      </c>
      <c r="T800" s="194" t="str">
        <f>IF(B800="","",IF(AND(Input!Q799="",IFERROR(VLOOKUP(K800,UIR!$A$2:$P$21,9,FALSE),"")&lt;&gt;""),"Data is Missing.",""))</f>
        <v/>
      </c>
      <c r="U800" s="194"/>
      <c r="V800" s="194" t="str">
        <f>IF(B800="","",IF(AND(Input!S799="",IFERROR(VLOOKUP(K800,UIR!$A$2:$P$21,11,FALSE),"")&lt;&gt;""),"Data is Missing.",""))</f>
        <v/>
      </c>
      <c r="W800" s="194" t="str">
        <f>IF(B800="","",IF(AND(Input!T799="",IFERROR(VLOOKUP(K800,UIR!$A$2:$P$21,12,FALSE),"")&lt;&gt;""),"Data is Missing.",""))</f>
        <v/>
      </c>
      <c r="X800" s="194" t="str">
        <f>IF(B800="","",IF(AND(Input!V799="",IFERROR(VLOOKUP(K800,UIR!$A$2:$P$21,13,FALSE),"")&lt;&gt;""),"Data is Missing.",""))</f>
        <v/>
      </c>
      <c r="Y800" s="194" t="str">
        <f>IF(B800="","",IF(AND(Input!W799="",IFERROR(VLOOKUP(K800,UIR!$A$2:$P$21,14,FALSE),"")&lt;&gt;""),"Data is Missing.",""))</f>
        <v/>
      </c>
      <c r="Z800" s="194" t="str">
        <f>IF(B800="","",IF(AND(Input!X799="",IFERROR(VLOOKUP(K800,UIR!$A$2:$P$21,15,FALSE),"")&lt;&gt;""),"Data is Missing.",""))</f>
        <v/>
      </c>
      <c r="AA800" s="195" t="str">
        <f>IF(B800="","",IF(AND(Input!Y799="",IFERROR(VLOOKUP(K800,UIR!$A$2:$P$21,16,FALSE),"")&lt;&gt;""),"Data is Missing.",""))</f>
        <v/>
      </c>
      <c r="AC800" s="202" t="str">
        <f>IF(ISERROR(IF(Input!D799="","",IF(ISERROR(VLOOKUP(Input!D799,'Measure List'!$A$2:$A$30000,1,0)),"Invalid RefNo",""))),"",IF(Input!D799="","",IF(ISERROR(VLOOKUP(Input!D799,'Measure List'!$A$2:$A$30000,1,0)),"Invalid RefNo","")))</f>
        <v/>
      </c>
      <c r="AD800" s="156"/>
      <c r="AE800" s="156"/>
      <c r="AF800" s="156"/>
      <c r="AG800" s="156"/>
      <c r="AH800" s="156"/>
      <c r="AI800" s="156"/>
      <c r="AJ800" s="156"/>
      <c r="AK800" s="156"/>
      <c r="AL800" s="203" t="str">
        <f>IF(COUNTIF(Dropdowns!$K$2:$K$7,Input!S799)&gt;0,"",IF(Input!S799="","","Invalid Type"))</f>
        <v/>
      </c>
      <c r="AN800" s="204" t="str">
        <f>IF(Input!C799="","",IF(ISNUMBER(VALUE(Input!C799)),"","Needs to be a number."))</f>
        <v/>
      </c>
      <c r="AO800" s="205" t="str">
        <f>IF(Input!E799="","",IF(ISNUMBER(VALUE(Input!E799)),"","Needs to be a number."))</f>
        <v/>
      </c>
      <c r="AP800" s="205" t="str">
        <f>IF(Input!N799="","",IF(ISNUMBER(VALUE(Input!N799)),"","Needs to be a number."))</f>
        <v/>
      </c>
      <c r="AQ800" s="205" t="str">
        <f>IF(Input!O799="","",IF(ISNUMBER(VALUE(Input!O799)),"","Needs to be a number."))</f>
        <v/>
      </c>
      <c r="AR800" s="205" t="str">
        <f>IF(Input!V799="","",IF(ISNUMBER(VALUE(Input!V799)),"","Needs to be a number."))</f>
        <v/>
      </c>
      <c r="AS800" s="205" t="str">
        <f>IF(Input!W799="","",IF(ISNUMBER(VALUE(Input!W799)),"","Needs to be a number."))</f>
        <v/>
      </c>
      <c r="AT800" s="205" t="str">
        <f>IF(Input!X799="","",IF(ISNUMBER(VALUE(Input!X799)),"","Needs to be a number."))</f>
        <v/>
      </c>
      <c r="AU800" s="206" t="str">
        <f>IF(Input!Y799="","",IF(ISNUMBER(VALUE(Input!Y799)),"","Needs to be a number."))</f>
        <v/>
      </c>
      <c r="AW800" s="259" t="str">
        <f>IF(OR(VALUE(Input!C799)&lt;0,VALUE(Input!C799)&gt;100), "Invalid EEI %","")</f>
        <v/>
      </c>
      <c r="AX800" s="207"/>
      <c r="AY800" s="278" t="str">
        <f>IF(Input!E799="","",IF(VALUE(Input!E799)=0,"Do not enter 0.",""))</f>
        <v/>
      </c>
    </row>
    <row r="801" spans="2:51" x14ac:dyDescent="0.3">
      <c r="B801" s="188" t="str">
        <f>Input!A800</f>
        <v/>
      </c>
      <c r="C801" s="189" t="str">
        <f>IF(ISERROR(IF(AND(Input!$A800="",SUMPRODUCT(--(LEN(Input!$A801:'Input'!$A$1006)&gt;0))&lt;&gt;0),"Row is skipped.",IF(AND(Input!$A800="",Input!$A801=""),"", IF(Input!B800="","Data is missing.","")))),"",IF(AND(Input!$A800="",SUMPRODUCT(--(LEN(Input!$A801:'Input'!$A$1006)&gt;0))&lt;&gt;0),"Row is skipped.",IF(AND(Input!$A800="",Input!$A801=""),"", IF(Input!B800="","Data is missing.",""))))</f>
        <v/>
      </c>
      <c r="D801" s="189" t="str">
        <f>IF(ISERROR(IF(AND(Input!$A800="",SUMPRODUCT(--(LEN(Input!$A801:'Input'!$A$1006)&gt;0))&lt;&gt;0),"Row is skipped.",IF(AND(Input!$A800="",Input!$A801=""),"", IF(Input!C800="","Data is missing.","")))),"",IF(AND(Input!$A800="",SUMPRODUCT(--(LEN(Input!$A801:'Input'!$A$1006)&gt;0))&lt;&gt;0),"Row is skipped.",IF(AND(Input!$A800="",Input!$A801=""),"", IF(Input!C800="","Data is missing.",""))))</f>
        <v/>
      </c>
      <c r="E801" s="189" t="str">
        <f>IF(ISERROR(IF(AND(Input!$A800="",SUMPRODUCT(--(LEN(Input!$A801:'Input'!$A$1006)&gt;0))&lt;&gt;0),"Row is skipped.",IF(AND(Input!$A800="",Input!$A801=""),"", IF(Input!D800="","Data is missing.","")))),"",IF(AND(Input!$A800="",SUMPRODUCT(--(LEN(Input!$A801:'Input'!$A$1006)&gt;0))&lt;&gt;0),"Row is skipped.",IF(AND(Input!$A800="",Input!$A801=""),"", IF(Input!D800="","Data is missing.",""))))</f>
        <v/>
      </c>
      <c r="F801" s="189" t="str">
        <f>IF(ISERROR(IF(AND(Input!$A800="",SUMPRODUCT(--(LEN(Input!$A801:'Input'!$A$1006)&gt;0))&lt;&gt;0),"Row is skipped.",IF(AND(Input!$A800="",Input!$A801=""),"", IF(Input!E800="","Data is missing.","")))),"",IF(AND(Input!$A800="",SUMPRODUCT(--(LEN(Input!$A801:'Input'!$A$1006)&gt;0))&lt;&gt;0),"Row is skipped.",IF(AND(Input!$A800="",Input!$A801=""),"", IF(Input!E800="","Data is missing.",""))))</f>
        <v/>
      </c>
      <c r="G801" s="189" t="str">
        <f>IF(ISERROR(IF(AND(Input!$A800="",SUMPRODUCT(--(LEN(Input!$A801:'Input'!$A$1006)&gt;0))&lt;&gt;0),"Row is skipped.",IF(AND(Input!$A800="",Input!$A801=""),"", IF(Input!F800="","Data is missing.","")))),"",IF(AND(Input!$A800="",SUMPRODUCT(--(LEN(Input!$A801:'Input'!$A$1006)&gt;0))&lt;&gt;0),"Row is skipped.",IF(AND(Input!$A800="",Input!$A801=""),"", IF(Input!F800="","Data is missing.",""))))</f>
        <v/>
      </c>
      <c r="H801" s="190" t="str">
        <f>IF(ISERROR(IF(AND(Input!$A800="",SUMPRODUCT(--(LEN(Input!$A801:'Input'!$A$1006)&gt;0))&lt;&gt;0),"Row is skipped.",IF(AND(Input!$A800="",Input!$A801=""),"", IF(Input!G800="","Data is missing.","")))),"",IF(AND(Input!$A800="",SUMPRODUCT(--(LEN(Input!$A801:'Input'!$A$1006)&gt;0))&lt;&gt;0),"Row is skipped.",IF(AND(Input!$A800="",Input!$A801=""),"", IF(Input!G800="","Data is missing.",""))))</f>
        <v/>
      </c>
      <c r="I801" s="156"/>
      <c r="J801" s="191" t="str">
        <f>IFERROR(VLOOKUP(VLOOKUP(Input!$D800,'Measure List'!$A:$AN,40,FALSE),UIR!$A$1:$Q$27,17,FALSE),"")</f>
        <v/>
      </c>
      <c r="K801" s="192" t="str">
        <f>IFERROR(VLOOKUP(Input!$D800,'Measure List'!$A:$AN,40,FALSE),"")</f>
        <v/>
      </c>
      <c r="L801" s="156"/>
      <c r="M801" s="193" t="str">
        <f>IF(B801="","",IF(AND(Input!H800="",IFERROR(VLOOKUP(K801,UIR!$A$2:$P$21,2,FALSE),"")&lt;&gt;""),"Data is Missing.",""))</f>
        <v/>
      </c>
      <c r="N801" s="194" t="str">
        <f>IF(B801="","",IF(AND(Input!I800="",IFERROR(VLOOKUP(K801,UIR!$A$2:$P$21,3,FALSE),"")&lt;&gt;""),"Data is Missing.",""))</f>
        <v/>
      </c>
      <c r="O801" s="194" t="str">
        <f>IF(B801="","",IF(AND(Input!J800="",IFERROR(VLOOKUP(K801,UIR!$A$2:$P$21,4,FALSE),"")&lt;&gt;""),"Data is Missing.",""))</f>
        <v/>
      </c>
      <c r="P801" s="194" t="str">
        <f>IF(B801="","",IF(AND(Input!K800="",IFERROR(VLOOKUP(K801,UIR!$A$2:$P$21,5,FALSE),"")&lt;&gt;""),"Data is Missing.",""))</f>
        <v/>
      </c>
      <c r="Q801" s="194" t="str">
        <f>IF(B801="","",IF(AND(Input!L800="",IFERROR(VLOOKUP(K801,UIR!$A$2:$P$21,6,FALSE),"")&lt;&gt;""),"Data is Missing.",""))</f>
        <v/>
      </c>
      <c r="R801" s="194" t="str">
        <f>IF(B801="","",IF(AND(Input!M800="",IFERROR(VLOOKUP(K801,UIR!$A$2:$P$21,7,FALSE),"")&lt;&gt;""),"Data is Missing.",""))</f>
        <v/>
      </c>
      <c r="S801" s="194" t="str">
        <f>IF(B801="","",IF(AND(Input!P800="",IFERROR(VLOOKUP(K801,UIR!$A$2:$P$21,8,FALSE),"")&lt;&gt;""),"Data is Missing.",""))</f>
        <v/>
      </c>
      <c r="T801" s="194" t="str">
        <f>IF(B801="","",IF(AND(Input!Q800="",IFERROR(VLOOKUP(K801,UIR!$A$2:$P$21,9,FALSE),"")&lt;&gt;""),"Data is Missing.",""))</f>
        <v/>
      </c>
      <c r="U801" s="194"/>
      <c r="V801" s="194" t="str">
        <f>IF(B801="","",IF(AND(Input!S800="",IFERROR(VLOOKUP(K801,UIR!$A$2:$P$21,11,FALSE),"")&lt;&gt;""),"Data is Missing.",""))</f>
        <v/>
      </c>
      <c r="W801" s="194" t="str">
        <f>IF(B801="","",IF(AND(Input!T800="",IFERROR(VLOOKUP(K801,UIR!$A$2:$P$21,12,FALSE),"")&lt;&gt;""),"Data is Missing.",""))</f>
        <v/>
      </c>
      <c r="X801" s="194" t="str">
        <f>IF(B801="","",IF(AND(Input!V800="",IFERROR(VLOOKUP(K801,UIR!$A$2:$P$21,13,FALSE),"")&lt;&gt;""),"Data is Missing.",""))</f>
        <v/>
      </c>
      <c r="Y801" s="194" t="str">
        <f>IF(B801="","",IF(AND(Input!W800="",IFERROR(VLOOKUP(K801,UIR!$A$2:$P$21,14,FALSE),"")&lt;&gt;""),"Data is Missing.",""))</f>
        <v/>
      </c>
      <c r="Z801" s="194" t="str">
        <f>IF(B801="","",IF(AND(Input!X800="",IFERROR(VLOOKUP(K801,UIR!$A$2:$P$21,15,FALSE),"")&lt;&gt;""),"Data is Missing.",""))</f>
        <v/>
      </c>
      <c r="AA801" s="195" t="str">
        <f>IF(B801="","",IF(AND(Input!Y800="",IFERROR(VLOOKUP(K801,UIR!$A$2:$P$21,16,FALSE),"")&lt;&gt;""),"Data is Missing.",""))</f>
        <v/>
      </c>
      <c r="AC801" s="202" t="str">
        <f>IF(ISERROR(IF(Input!D800="","",IF(ISERROR(VLOOKUP(Input!D800,'Measure List'!$A$2:$A$30000,1,0)),"Invalid RefNo",""))),"",IF(Input!D800="","",IF(ISERROR(VLOOKUP(Input!D800,'Measure List'!$A$2:$A$30000,1,0)),"Invalid RefNo","")))</f>
        <v/>
      </c>
      <c r="AD801" s="156"/>
      <c r="AE801" s="156"/>
      <c r="AF801" s="156"/>
      <c r="AG801" s="156"/>
      <c r="AH801" s="156"/>
      <c r="AI801" s="156"/>
      <c r="AJ801" s="156"/>
      <c r="AK801" s="156"/>
      <c r="AL801" s="203" t="str">
        <f>IF(COUNTIF(Dropdowns!$K$2:$K$7,Input!S800)&gt;0,"",IF(Input!S800="","","Invalid Type"))</f>
        <v/>
      </c>
      <c r="AN801" s="204" t="str">
        <f>IF(Input!C800="","",IF(ISNUMBER(VALUE(Input!C800)),"","Needs to be a number."))</f>
        <v/>
      </c>
      <c r="AO801" s="205" t="str">
        <f>IF(Input!E800="","",IF(ISNUMBER(VALUE(Input!E800)),"","Needs to be a number."))</f>
        <v/>
      </c>
      <c r="AP801" s="205" t="str">
        <f>IF(Input!N800="","",IF(ISNUMBER(VALUE(Input!N800)),"","Needs to be a number."))</f>
        <v/>
      </c>
      <c r="AQ801" s="205" t="str">
        <f>IF(Input!O800="","",IF(ISNUMBER(VALUE(Input!O800)),"","Needs to be a number."))</f>
        <v/>
      </c>
      <c r="AR801" s="205" t="str">
        <f>IF(Input!V800="","",IF(ISNUMBER(VALUE(Input!V800)),"","Needs to be a number."))</f>
        <v/>
      </c>
      <c r="AS801" s="205" t="str">
        <f>IF(Input!W800="","",IF(ISNUMBER(VALUE(Input!W800)),"","Needs to be a number."))</f>
        <v/>
      </c>
      <c r="AT801" s="205" t="str">
        <f>IF(Input!X800="","",IF(ISNUMBER(VALUE(Input!X800)),"","Needs to be a number."))</f>
        <v/>
      </c>
      <c r="AU801" s="206" t="str">
        <f>IF(Input!Y800="","",IF(ISNUMBER(VALUE(Input!Y800)),"","Needs to be a number."))</f>
        <v/>
      </c>
      <c r="AW801" s="259" t="str">
        <f>IF(OR(VALUE(Input!C800)&lt;0,VALUE(Input!C800)&gt;100), "Invalid EEI %","")</f>
        <v/>
      </c>
      <c r="AX801" s="207"/>
      <c r="AY801" s="278" t="str">
        <f>IF(Input!E800="","",IF(VALUE(Input!E800)=0,"Do not enter 0.",""))</f>
        <v/>
      </c>
    </row>
    <row r="802" spans="2:51" x14ac:dyDescent="0.3">
      <c r="B802" s="188" t="str">
        <f>Input!A801</f>
        <v/>
      </c>
      <c r="C802" s="189" t="str">
        <f>IF(ISERROR(IF(AND(Input!$A801="",SUMPRODUCT(--(LEN(Input!$A802:'Input'!$A$1006)&gt;0))&lt;&gt;0),"Row is skipped.",IF(AND(Input!$A801="",Input!$A802=""),"", IF(Input!B801="","Data is missing.","")))),"",IF(AND(Input!$A801="",SUMPRODUCT(--(LEN(Input!$A802:'Input'!$A$1006)&gt;0))&lt;&gt;0),"Row is skipped.",IF(AND(Input!$A801="",Input!$A802=""),"", IF(Input!B801="","Data is missing.",""))))</f>
        <v/>
      </c>
      <c r="D802" s="189" t="str">
        <f>IF(ISERROR(IF(AND(Input!$A801="",SUMPRODUCT(--(LEN(Input!$A802:'Input'!$A$1006)&gt;0))&lt;&gt;0),"Row is skipped.",IF(AND(Input!$A801="",Input!$A802=""),"", IF(Input!C801="","Data is missing.","")))),"",IF(AND(Input!$A801="",SUMPRODUCT(--(LEN(Input!$A802:'Input'!$A$1006)&gt;0))&lt;&gt;0),"Row is skipped.",IF(AND(Input!$A801="",Input!$A802=""),"", IF(Input!C801="","Data is missing.",""))))</f>
        <v/>
      </c>
      <c r="E802" s="189" t="str">
        <f>IF(ISERROR(IF(AND(Input!$A801="",SUMPRODUCT(--(LEN(Input!$A802:'Input'!$A$1006)&gt;0))&lt;&gt;0),"Row is skipped.",IF(AND(Input!$A801="",Input!$A802=""),"", IF(Input!D801="","Data is missing.","")))),"",IF(AND(Input!$A801="",SUMPRODUCT(--(LEN(Input!$A802:'Input'!$A$1006)&gt;0))&lt;&gt;0),"Row is skipped.",IF(AND(Input!$A801="",Input!$A802=""),"", IF(Input!D801="","Data is missing.",""))))</f>
        <v/>
      </c>
      <c r="F802" s="189" t="str">
        <f>IF(ISERROR(IF(AND(Input!$A801="",SUMPRODUCT(--(LEN(Input!$A802:'Input'!$A$1006)&gt;0))&lt;&gt;0),"Row is skipped.",IF(AND(Input!$A801="",Input!$A802=""),"", IF(Input!E801="","Data is missing.","")))),"",IF(AND(Input!$A801="",SUMPRODUCT(--(LEN(Input!$A802:'Input'!$A$1006)&gt;0))&lt;&gt;0),"Row is skipped.",IF(AND(Input!$A801="",Input!$A802=""),"", IF(Input!E801="","Data is missing.",""))))</f>
        <v/>
      </c>
      <c r="G802" s="189" t="str">
        <f>IF(ISERROR(IF(AND(Input!$A801="",SUMPRODUCT(--(LEN(Input!$A802:'Input'!$A$1006)&gt;0))&lt;&gt;0),"Row is skipped.",IF(AND(Input!$A801="",Input!$A802=""),"", IF(Input!F801="","Data is missing.","")))),"",IF(AND(Input!$A801="",SUMPRODUCT(--(LEN(Input!$A802:'Input'!$A$1006)&gt;0))&lt;&gt;0),"Row is skipped.",IF(AND(Input!$A801="",Input!$A802=""),"", IF(Input!F801="","Data is missing.",""))))</f>
        <v/>
      </c>
      <c r="H802" s="190" t="str">
        <f>IF(ISERROR(IF(AND(Input!$A801="",SUMPRODUCT(--(LEN(Input!$A802:'Input'!$A$1006)&gt;0))&lt;&gt;0),"Row is skipped.",IF(AND(Input!$A801="",Input!$A802=""),"", IF(Input!G801="","Data is missing.","")))),"",IF(AND(Input!$A801="",SUMPRODUCT(--(LEN(Input!$A802:'Input'!$A$1006)&gt;0))&lt;&gt;0),"Row is skipped.",IF(AND(Input!$A801="",Input!$A802=""),"", IF(Input!G801="","Data is missing.",""))))</f>
        <v/>
      </c>
      <c r="I802" s="156"/>
      <c r="J802" s="191" t="str">
        <f>IFERROR(VLOOKUP(VLOOKUP(Input!$D801,'Measure List'!$A:$AN,40,FALSE),UIR!$A$1:$Q$27,17,FALSE),"")</f>
        <v/>
      </c>
      <c r="K802" s="192" t="str">
        <f>IFERROR(VLOOKUP(Input!$D801,'Measure List'!$A:$AN,40,FALSE),"")</f>
        <v/>
      </c>
      <c r="L802" s="156"/>
      <c r="M802" s="193" t="str">
        <f>IF(B802="","",IF(AND(Input!H801="",IFERROR(VLOOKUP(K802,UIR!$A$2:$P$21,2,FALSE),"")&lt;&gt;""),"Data is Missing.",""))</f>
        <v/>
      </c>
      <c r="N802" s="194" t="str">
        <f>IF(B802="","",IF(AND(Input!I801="",IFERROR(VLOOKUP(K802,UIR!$A$2:$P$21,3,FALSE),"")&lt;&gt;""),"Data is Missing.",""))</f>
        <v/>
      </c>
      <c r="O802" s="194" t="str">
        <f>IF(B802="","",IF(AND(Input!J801="",IFERROR(VLOOKUP(K802,UIR!$A$2:$P$21,4,FALSE),"")&lt;&gt;""),"Data is Missing.",""))</f>
        <v/>
      </c>
      <c r="P802" s="194" t="str">
        <f>IF(B802="","",IF(AND(Input!K801="",IFERROR(VLOOKUP(K802,UIR!$A$2:$P$21,5,FALSE),"")&lt;&gt;""),"Data is Missing.",""))</f>
        <v/>
      </c>
      <c r="Q802" s="194" t="str">
        <f>IF(B802="","",IF(AND(Input!L801="",IFERROR(VLOOKUP(K802,UIR!$A$2:$P$21,6,FALSE),"")&lt;&gt;""),"Data is Missing.",""))</f>
        <v/>
      </c>
      <c r="R802" s="194" t="str">
        <f>IF(B802="","",IF(AND(Input!M801="",IFERROR(VLOOKUP(K802,UIR!$A$2:$P$21,7,FALSE),"")&lt;&gt;""),"Data is Missing.",""))</f>
        <v/>
      </c>
      <c r="S802" s="194" t="str">
        <f>IF(B802="","",IF(AND(Input!P801="",IFERROR(VLOOKUP(K802,UIR!$A$2:$P$21,8,FALSE),"")&lt;&gt;""),"Data is Missing.",""))</f>
        <v/>
      </c>
      <c r="T802" s="194" t="str">
        <f>IF(B802="","",IF(AND(Input!Q801="",IFERROR(VLOOKUP(K802,UIR!$A$2:$P$21,9,FALSE),"")&lt;&gt;""),"Data is Missing.",""))</f>
        <v/>
      </c>
      <c r="U802" s="194"/>
      <c r="V802" s="194" t="str">
        <f>IF(B802="","",IF(AND(Input!S801="",IFERROR(VLOOKUP(K802,UIR!$A$2:$P$21,11,FALSE),"")&lt;&gt;""),"Data is Missing.",""))</f>
        <v/>
      </c>
      <c r="W802" s="194" t="str">
        <f>IF(B802="","",IF(AND(Input!T801="",IFERROR(VLOOKUP(K802,UIR!$A$2:$P$21,12,FALSE),"")&lt;&gt;""),"Data is Missing.",""))</f>
        <v/>
      </c>
      <c r="X802" s="194" t="str">
        <f>IF(B802="","",IF(AND(Input!V801="",IFERROR(VLOOKUP(K802,UIR!$A$2:$P$21,13,FALSE),"")&lt;&gt;""),"Data is Missing.",""))</f>
        <v/>
      </c>
      <c r="Y802" s="194" t="str">
        <f>IF(B802="","",IF(AND(Input!W801="",IFERROR(VLOOKUP(K802,UIR!$A$2:$P$21,14,FALSE),"")&lt;&gt;""),"Data is Missing.",""))</f>
        <v/>
      </c>
      <c r="Z802" s="194" t="str">
        <f>IF(B802="","",IF(AND(Input!X801="",IFERROR(VLOOKUP(K802,UIR!$A$2:$P$21,15,FALSE),"")&lt;&gt;""),"Data is Missing.",""))</f>
        <v/>
      </c>
      <c r="AA802" s="195" t="str">
        <f>IF(B802="","",IF(AND(Input!Y801="",IFERROR(VLOOKUP(K802,UIR!$A$2:$P$21,16,FALSE),"")&lt;&gt;""),"Data is Missing.",""))</f>
        <v/>
      </c>
      <c r="AC802" s="202" t="str">
        <f>IF(ISERROR(IF(Input!D801="","",IF(ISERROR(VLOOKUP(Input!D801,'Measure List'!$A$2:$A$30000,1,0)),"Invalid RefNo",""))),"",IF(Input!D801="","",IF(ISERROR(VLOOKUP(Input!D801,'Measure List'!$A$2:$A$30000,1,0)),"Invalid RefNo","")))</f>
        <v/>
      </c>
      <c r="AD802" s="156"/>
      <c r="AE802" s="156"/>
      <c r="AF802" s="156"/>
      <c r="AG802" s="156"/>
      <c r="AH802" s="156"/>
      <c r="AI802" s="156"/>
      <c r="AJ802" s="156"/>
      <c r="AK802" s="156"/>
      <c r="AL802" s="203" t="str">
        <f>IF(COUNTIF(Dropdowns!$K$2:$K$7,Input!S801)&gt;0,"",IF(Input!S801="","","Invalid Type"))</f>
        <v/>
      </c>
      <c r="AN802" s="204" t="str">
        <f>IF(Input!C801="","",IF(ISNUMBER(VALUE(Input!C801)),"","Needs to be a number."))</f>
        <v/>
      </c>
      <c r="AO802" s="205" t="str">
        <f>IF(Input!E801="","",IF(ISNUMBER(VALUE(Input!E801)),"","Needs to be a number."))</f>
        <v/>
      </c>
      <c r="AP802" s="205" t="str">
        <f>IF(Input!N801="","",IF(ISNUMBER(VALUE(Input!N801)),"","Needs to be a number."))</f>
        <v/>
      </c>
      <c r="AQ802" s="205" t="str">
        <f>IF(Input!O801="","",IF(ISNUMBER(VALUE(Input!O801)),"","Needs to be a number."))</f>
        <v/>
      </c>
      <c r="AR802" s="205" t="str">
        <f>IF(Input!V801="","",IF(ISNUMBER(VALUE(Input!V801)),"","Needs to be a number."))</f>
        <v/>
      </c>
      <c r="AS802" s="205" t="str">
        <f>IF(Input!W801="","",IF(ISNUMBER(VALUE(Input!W801)),"","Needs to be a number."))</f>
        <v/>
      </c>
      <c r="AT802" s="205" t="str">
        <f>IF(Input!X801="","",IF(ISNUMBER(VALUE(Input!X801)),"","Needs to be a number."))</f>
        <v/>
      </c>
      <c r="AU802" s="206" t="str">
        <f>IF(Input!Y801="","",IF(ISNUMBER(VALUE(Input!Y801)),"","Needs to be a number."))</f>
        <v/>
      </c>
      <c r="AW802" s="259" t="str">
        <f>IF(OR(VALUE(Input!C801)&lt;0,VALUE(Input!C801)&gt;100), "Invalid EEI %","")</f>
        <v/>
      </c>
      <c r="AX802" s="207"/>
      <c r="AY802" s="278" t="str">
        <f>IF(Input!E801="","",IF(VALUE(Input!E801)=0,"Do not enter 0.",""))</f>
        <v/>
      </c>
    </row>
    <row r="803" spans="2:51" x14ac:dyDescent="0.3">
      <c r="B803" s="188" t="str">
        <f>Input!A802</f>
        <v/>
      </c>
      <c r="C803" s="189" t="str">
        <f>IF(ISERROR(IF(AND(Input!$A802="",SUMPRODUCT(--(LEN(Input!$A803:'Input'!$A$1006)&gt;0))&lt;&gt;0),"Row is skipped.",IF(AND(Input!$A802="",Input!$A803=""),"", IF(Input!B802="","Data is missing.","")))),"",IF(AND(Input!$A802="",SUMPRODUCT(--(LEN(Input!$A803:'Input'!$A$1006)&gt;0))&lt;&gt;0),"Row is skipped.",IF(AND(Input!$A802="",Input!$A803=""),"", IF(Input!B802="","Data is missing.",""))))</f>
        <v/>
      </c>
      <c r="D803" s="189" t="str">
        <f>IF(ISERROR(IF(AND(Input!$A802="",SUMPRODUCT(--(LEN(Input!$A803:'Input'!$A$1006)&gt;0))&lt;&gt;0),"Row is skipped.",IF(AND(Input!$A802="",Input!$A803=""),"", IF(Input!C802="","Data is missing.","")))),"",IF(AND(Input!$A802="",SUMPRODUCT(--(LEN(Input!$A803:'Input'!$A$1006)&gt;0))&lt;&gt;0),"Row is skipped.",IF(AND(Input!$A802="",Input!$A803=""),"", IF(Input!C802="","Data is missing.",""))))</f>
        <v/>
      </c>
      <c r="E803" s="189" t="str">
        <f>IF(ISERROR(IF(AND(Input!$A802="",SUMPRODUCT(--(LEN(Input!$A803:'Input'!$A$1006)&gt;0))&lt;&gt;0),"Row is skipped.",IF(AND(Input!$A802="",Input!$A803=""),"", IF(Input!D802="","Data is missing.","")))),"",IF(AND(Input!$A802="",SUMPRODUCT(--(LEN(Input!$A803:'Input'!$A$1006)&gt;0))&lt;&gt;0),"Row is skipped.",IF(AND(Input!$A802="",Input!$A803=""),"", IF(Input!D802="","Data is missing.",""))))</f>
        <v/>
      </c>
      <c r="F803" s="189" t="str">
        <f>IF(ISERROR(IF(AND(Input!$A802="",SUMPRODUCT(--(LEN(Input!$A803:'Input'!$A$1006)&gt;0))&lt;&gt;0),"Row is skipped.",IF(AND(Input!$A802="",Input!$A803=""),"", IF(Input!E802="","Data is missing.","")))),"",IF(AND(Input!$A802="",SUMPRODUCT(--(LEN(Input!$A803:'Input'!$A$1006)&gt;0))&lt;&gt;0),"Row is skipped.",IF(AND(Input!$A802="",Input!$A803=""),"", IF(Input!E802="","Data is missing.",""))))</f>
        <v/>
      </c>
      <c r="G803" s="189" t="str">
        <f>IF(ISERROR(IF(AND(Input!$A802="",SUMPRODUCT(--(LEN(Input!$A803:'Input'!$A$1006)&gt;0))&lt;&gt;0),"Row is skipped.",IF(AND(Input!$A802="",Input!$A803=""),"", IF(Input!F802="","Data is missing.","")))),"",IF(AND(Input!$A802="",SUMPRODUCT(--(LEN(Input!$A803:'Input'!$A$1006)&gt;0))&lt;&gt;0),"Row is skipped.",IF(AND(Input!$A802="",Input!$A803=""),"", IF(Input!F802="","Data is missing.",""))))</f>
        <v/>
      </c>
      <c r="H803" s="190" t="str">
        <f>IF(ISERROR(IF(AND(Input!$A802="",SUMPRODUCT(--(LEN(Input!$A803:'Input'!$A$1006)&gt;0))&lt;&gt;0),"Row is skipped.",IF(AND(Input!$A802="",Input!$A803=""),"", IF(Input!G802="","Data is missing.","")))),"",IF(AND(Input!$A802="",SUMPRODUCT(--(LEN(Input!$A803:'Input'!$A$1006)&gt;0))&lt;&gt;0),"Row is skipped.",IF(AND(Input!$A802="",Input!$A803=""),"", IF(Input!G802="","Data is missing.",""))))</f>
        <v/>
      </c>
      <c r="I803" s="156"/>
      <c r="J803" s="191" t="str">
        <f>IFERROR(VLOOKUP(VLOOKUP(Input!$D802,'Measure List'!$A:$AN,40,FALSE),UIR!$A$1:$Q$27,17,FALSE),"")</f>
        <v/>
      </c>
      <c r="K803" s="192" t="str">
        <f>IFERROR(VLOOKUP(Input!$D802,'Measure List'!$A:$AN,40,FALSE),"")</f>
        <v/>
      </c>
      <c r="L803" s="156"/>
      <c r="M803" s="193" t="str">
        <f>IF(B803="","",IF(AND(Input!H802="",IFERROR(VLOOKUP(K803,UIR!$A$2:$P$21,2,FALSE),"")&lt;&gt;""),"Data is Missing.",""))</f>
        <v/>
      </c>
      <c r="N803" s="194" t="str">
        <f>IF(B803="","",IF(AND(Input!I802="",IFERROR(VLOOKUP(K803,UIR!$A$2:$P$21,3,FALSE),"")&lt;&gt;""),"Data is Missing.",""))</f>
        <v/>
      </c>
      <c r="O803" s="194" t="str">
        <f>IF(B803="","",IF(AND(Input!J802="",IFERROR(VLOOKUP(K803,UIR!$A$2:$P$21,4,FALSE),"")&lt;&gt;""),"Data is Missing.",""))</f>
        <v/>
      </c>
      <c r="P803" s="194" t="str">
        <f>IF(B803="","",IF(AND(Input!K802="",IFERROR(VLOOKUP(K803,UIR!$A$2:$P$21,5,FALSE),"")&lt;&gt;""),"Data is Missing.",""))</f>
        <v/>
      </c>
      <c r="Q803" s="194" t="str">
        <f>IF(B803="","",IF(AND(Input!L802="",IFERROR(VLOOKUP(K803,UIR!$A$2:$P$21,6,FALSE),"")&lt;&gt;""),"Data is Missing.",""))</f>
        <v/>
      </c>
      <c r="R803" s="194" t="str">
        <f>IF(B803="","",IF(AND(Input!M802="",IFERROR(VLOOKUP(K803,UIR!$A$2:$P$21,7,FALSE),"")&lt;&gt;""),"Data is Missing.",""))</f>
        <v/>
      </c>
      <c r="S803" s="194" t="str">
        <f>IF(B803="","",IF(AND(Input!P802="",IFERROR(VLOOKUP(K803,UIR!$A$2:$P$21,8,FALSE),"")&lt;&gt;""),"Data is Missing.",""))</f>
        <v/>
      </c>
      <c r="T803" s="194" t="str">
        <f>IF(B803="","",IF(AND(Input!Q802="",IFERROR(VLOOKUP(K803,UIR!$A$2:$P$21,9,FALSE),"")&lt;&gt;""),"Data is Missing.",""))</f>
        <v/>
      </c>
      <c r="U803" s="194"/>
      <c r="V803" s="194" t="str">
        <f>IF(B803="","",IF(AND(Input!S802="",IFERROR(VLOOKUP(K803,UIR!$A$2:$P$21,11,FALSE),"")&lt;&gt;""),"Data is Missing.",""))</f>
        <v/>
      </c>
      <c r="W803" s="194" t="str">
        <f>IF(B803="","",IF(AND(Input!T802="",IFERROR(VLOOKUP(K803,UIR!$A$2:$P$21,12,FALSE),"")&lt;&gt;""),"Data is Missing.",""))</f>
        <v/>
      </c>
      <c r="X803" s="194" t="str">
        <f>IF(B803="","",IF(AND(Input!V802="",IFERROR(VLOOKUP(K803,UIR!$A$2:$P$21,13,FALSE),"")&lt;&gt;""),"Data is Missing.",""))</f>
        <v/>
      </c>
      <c r="Y803" s="194" t="str">
        <f>IF(B803="","",IF(AND(Input!W802="",IFERROR(VLOOKUP(K803,UIR!$A$2:$P$21,14,FALSE),"")&lt;&gt;""),"Data is Missing.",""))</f>
        <v/>
      </c>
      <c r="Z803" s="194" t="str">
        <f>IF(B803="","",IF(AND(Input!X802="",IFERROR(VLOOKUP(K803,UIR!$A$2:$P$21,15,FALSE),"")&lt;&gt;""),"Data is Missing.",""))</f>
        <v/>
      </c>
      <c r="AA803" s="195" t="str">
        <f>IF(B803="","",IF(AND(Input!Y802="",IFERROR(VLOOKUP(K803,UIR!$A$2:$P$21,16,FALSE),"")&lt;&gt;""),"Data is Missing.",""))</f>
        <v/>
      </c>
      <c r="AC803" s="202" t="str">
        <f>IF(ISERROR(IF(Input!D802="","",IF(ISERROR(VLOOKUP(Input!D802,'Measure List'!$A$2:$A$30000,1,0)),"Invalid RefNo",""))),"",IF(Input!D802="","",IF(ISERROR(VLOOKUP(Input!D802,'Measure List'!$A$2:$A$30000,1,0)),"Invalid RefNo","")))</f>
        <v/>
      </c>
      <c r="AD803" s="156"/>
      <c r="AE803" s="156"/>
      <c r="AF803" s="156"/>
      <c r="AG803" s="156"/>
      <c r="AH803" s="156"/>
      <c r="AI803" s="156"/>
      <c r="AJ803" s="156"/>
      <c r="AK803" s="156"/>
      <c r="AL803" s="203" t="str">
        <f>IF(COUNTIF(Dropdowns!$K$2:$K$7,Input!S802)&gt;0,"",IF(Input!S802="","","Invalid Type"))</f>
        <v/>
      </c>
      <c r="AN803" s="204" t="str">
        <f>IF(Input!C802="","",IF(ISNUMBER(VALUE(Input!C802)),"","Needs to be a number."))</f>
        <v/>
      </c>
      <c r="AO803" s="205" t="str">
        <f>IF(Input!E802="","",IF(ISNUMBER(VALUE(Input!E802)),"","Needs to be a number."))</f>
        <v/>
      </c>
      <c r="AP803" s="205" t="str">
        <f>IF(Input!N802="","",IF(ISNUMBER(VALUE(Input!N802)),"","Needs to be a number."))</f>
        <v/>
      </c>
      <c r="AQ803" s="205" t="str">
        <f>IF(Input!O802="","",IF(ISNUMBER(VALUE(Input!O802)),"","Needs to be a number."))</f>
        <v/>
      </c>
      <c r="AR803" s="205" t="str">
        <f>IF(Input!V802="","",IF(ISNUMBER(VALUE(Input!V802)),"","Needs to be a number."))</f>
        <v/>
      </c>
      <c r="AS803" s="205" t="str">
        <f>IF(Input!W802="","",IF(ISNUMBER(VALUE(Input!W802)),"","Needs to be a number."))</f>
        <v/>
      </c>
      <c r="AT803" s="205" t="str">
        <f>IF(Input!X802="","",IF(ISNUMBER(VALUE(Input!X802)),"","Needs to be a number."))</f>
        <v/>
      </c>
      <c r="AU803" s="206" t="str">
        <f>IF(Input!Y802="","",IF(ISNUMBER(VALUE(Input!Y802)),"","Needs to be a number."))</f>
        <v/>
      </c>
      <c r="AW803" s="259" t="str">
        <f>IF(OR(VALUE(Input!C802)&lt;0,VALUE(Input!C802)&gt;100), "Invalid EEI %","")</f>
        <v/>
      </c>
      <c r="AX803" s="207"/>
      <c r="AY803" s="278" t="str">
        <f>IF(Input!E802="","",IF(VALUE(Input!E802)=0,"Do not enter 0.",""))</f>
        <v/>
      </c>
    </row>
    <row r="804" spans="2:51" x14ac:dyDescent="0.3">
      <c r="B804" s="188" t="str">
        <f>Input!A803</f>
        <v/>
      </c>
      <c r="C804" s="189" t="str">
        <f>IF(ISERROR(IF(AND(Input!$A803="",SUMPRODUCT(--(LEN(Input!$A804:'Input'!$A$1006)&gt;0))&lt;&gt;0),"Row is skipped.",IF(AND(Input!$A803="",Input!$A804=""),"", IF(Input!B803="","Data is missing.","")))),"",IF(AND(Input!$A803="",SUMPRODUCT(--(LEN(Input!$A804:'Input'!$A$1006)&gt;0))&lt;&gt;0),"Row is skipped.",IF(AND(Input!$A803="",Input!$A804=""),"", IF(Input!B803="","Data is missing.",""))))</f>
        <v/>
      </c>
      <c r="D804" s="189" t="str">
        <f>IF(ISERROR(IF(AND(Input!$A803="",SUMPRODUCT(--(LEN(Input!$A804:'Input'!$A$1006)&gt;0))&lt;&gt;0),"Row is skipped.",IF(AND(Input!$A803="",Input!$A804=""),"", IF(Input!C803="","Data is missing.","")))),"",IF(AND(Input!$A803="",SUMPRODUCT(--(LEN(Input!$A804:'Input'!$A$1006)&gt;0))&lt;&gt;0),"Row is skipped.",IF(AND(Input!$A803="",Input!$A804=""),"", IF(Input!C803="","Data is missing.",""))))</f>
        <v/>
      </c>
      <c r="E804" s="189" t="str">
        <f>IF(ISERROR(IF(AND(Input!$A803="",SUMPRODUCT(--(LEN(Input!$A804:'Input'!$A$1006)&gt;0))&lt;&gt;0),"Row is skipped.",IF(AND(Input!$A803="",Input!$A804=""),"", IF(Input!D803="","Data is missing.","")))),"",IF(AND(Input!$A803="",SUMPRODUCT(--(LEN(Input!$A804:'Input'!$A$1006)&gt;0))&lt;&gt;0),"Row is skipped.",IF(AND(Input!$A803="",Input!$A804=""),"", IF(Input!D803="","Data is missing.",""))))</f>
        <v/>
      </c>
      <c r="F804" s="189" t="str">
        <f>IF(ISERROR(IF(AND(Input!$A803="",SUMPRODUCT(--(LEN(Input!$A804:'Input'!$A$1006)&gt;0))&lt;&gt;0),"Row is skipped.",IF(AND(Input!$A803="",Input!$A804=""),"", IF(Input!E803="","Data is missing.","")))),"",IF(AND(Input!$A803="",SUMPRODUCT(--(LEN(Input!$A804:'Input'!$A$1006)&gt;0))&lt;&gt;0),"Row is skipped.",IF(AND(Input!$A803="",Input!$A804=""),"", IF(Input!E803="","Data is missing.",""))))</f>
        <v/>
      </c>
      <c r="G804" s="189" t="str">
        <f>IF(ISERROR(IF(AND(Input!$A803="",SUMPRODUCT(--(LEN(Input!$A804:'Input'!$A$1006)&gt;0))&lt;&gt;0),"Row is skipped.",IF(AND(Input!$A803="",Input!$A804=""),"", IF(Input!F803="","Data is missing.","")))),"",IF(AND(Input!$A803="",SUMPRODUCT(--(LEN(Input!$A804:'Input'!$A$1006)&gt;0))&lt;&gt;0),"Row is skipped.",IF(AND(Input!$A803="",Input!$A804=""),"", IF(Input!F803="","Data is missing.",""))))</f>
        <v/>
      </c>
      <c r="H804" s="190" t="str">
        <f>IF(ISERROR(IF(AND(Input!$A803="",SUMPRODUCT(--(LEN(Input!$A804:'Input'!$A$1006)&gt;0))&lt;&gt;0),"Row is skipped.",IF(AND(Input!$A803="",Input!$A804=""),"", IF(Input!G803="","Data is missing.","")))),"",IF(AND(Input!$A803="",SUMPRODUCT(--(LEN(Input!$A804:'Input'!$A$1006)&gt;0))&lt;&gt;0),"Row is skipped.",IF(AND(Input!$A803="",Input!$A804=""),"", IF(Input!G803="","Data is missing.",""))))</f>
        <v/>
      </c>
      <c r="I804" s="156"/>
      <c r="J804" s="191" t="str">
        <f>IFERROR(VLOOKUP(VLOOKUP(Input!$D803,'Measure List'!$A:$AN,40,FALSE),UIR!$A$1:$Q$27,17,FALSE),"")</f>
        <v/>
      </c>
      <c r="K804" s="192" t="str">
        <f>IFERROR(VLOOKUP(Input!$D803,'Measure List'!$A:$AN,40,FALSE),"")</f>
        <v/>
      </c>
      <c r="L804" s="156"/>
      <c r="M804" s="193" t="str">
        <f>IF(B804="","",IF(AND(Input!H803="",IFERROR(VLOOKUP(K804,UIR!$A$2:$P$21,2,FALSE),"")&lt;&gt;""),"Data is Missing.",""))</f>
        <v/>
      </c>
      <c r="N804" s="194" t="str">
        <f>IF(B804="","",IF(AND(Input!I803="",IFERROR(VLOOKUP(K804,UIR!$A$2:$P$21,3,FALSE),"")&lt;&gt;""),"Data is Missing.",""))</f>
        <v/>
      </c>
      <c r="O804" s="194" t="str">
        <f>IF(B804="","",IF(AND(Input!J803="",IFERROR(VLOOKUP(K804,UIR!$A$2:$P$21,4,FALSE),"")&lt;&gt;""),"Data is Missing.",""))</f>
        <v/>
      </c>
      <c r="P804" s="194" t="str">
        <f>IF(B804="","",IF(AND(Input!K803="",IFERROR(VLOOKUP(K804,UIR!$A$2:$P$21,5,FALSE),"")&lt;&gt;""),"Data is Missing.",""))</f>
        <v/>
      </c>
      <c r="Q804" s="194" t="str">
        <f>IF(B804="","",IF(AND(Input!L803="",IFERROR(VLOOKUP(K804,UIR!$A$2:$P$21,6,FALSE),"")&lt;&gt;""),"Data is Missing.",""))</f>
        <v/>
      </c>
      <c r="R804" s="194" t="str">
        <f>IF(B804="","",IF(AND(Input!M803="",IFERROR(VLOOKUP(K804,UIR!$A$2:$P$21,7,FALSE),"")&lt;&gt;""),"Data is Missing.",""))</f>
        <v/>
      </c>
      <c r="S804" s="194" t="str">
        <f>IF(B804="","",IF(AND(Input!P803="",IFERROR(VLOOKUP(K804,UIR!$A$2:$P$21,8,FALSE),"")&lt;&gt;""),"Data is Missing.",""))</f>
        <v/>
      </c>
      <c r="T804" s="194" t="str">
        <f>IF(B804="","",IF(AND(Input!Q803="",IFERROR(VLOOKUP(K804,UIR!$A$2:$P$21,9,FALSE),"")&lt;&gt;""),"Data is Missing.",""))</f>
        <v/>
      </c>
      <c r="U804" s="194"/>
      <c r="V804" s="194" t="str">
        <f>IF(B804="","",IF(AND(Input!S803="",IFERROR(VLOOKUP(K804,UIR!$A$2:$P$21,11,FALSE),"")&lt;&gt;""),"Data is Missing.",""))</f>
        <v/>
      </c>
      <c r="W804" s="194" t="str">
        <f>IF(B804="","",IF(AND(Input!T803="",IFERROR(VLOOKUP(K804,UIR!$A$2:$P$21,12,FALSE),"")&lt;&gt;""),"Data is Missing.",""))</f>
        <v/>
      </c>
      <c r="X804" s="194" t="str">
        <f>IF(B804="","",IF(AND(Input!V803="",IFERROR(VLOOKUP(K804,UIR!$A$2:$P$21,13,FALSE),"")&lt;&gt;""),"Data is Missing.",""))</f>
        <v/>
      </c>
      <c r="Y804" s="194" t="str">
        <f>IF(B804="","",IF(AND(Input!W803="",IFERROR(VLOOKUP(K804,UIR!$A$2:$P$21,14,FALSE),"")&lt;&gt;""),"Data is Missing.",""))</f>
        <v/>
      </c>
      <c r="Z804" s="194" t="str">
        <f>IF(B804="","",IF(AND(Input!X803="",IFERROR(VLOOKUP(K804,UIR!$A$2:$P$21,15,FALSE),"")&lt;&gt;""),"Data is Missing.",""))</f>
        <v/>
      </c>
      <c r="AA804" s="195" t="str">
        <f>IF(B804="","",IF(AND(Input!Y803="",IFERROR(VLOOKUP(K804,UIR!$A$2:$P$21,16,FALSE),"")&lt;&gt;""),"Data is Missing.",""))</f>
        <v/>
      </c>
      <c r="AC804" s="202" t="str">
        <f>IF(ISERROR(IF(Input!D803="","",IF(ISERROR(VLOOKUP(Input!D803,'Measure List'!$A$2:$A$30000,1,0)),"Invalid RefNo",""))),"",IF(Input!D803="","",IF(ISERROR(VLOOKUP(Input!D803,'Measure List'!$A$2:$A$30000,1,0)),"Invalid RefNo","")))</f>
        <v/>
      </c>
      <c r="AD804" s="156"/>
      <c r="AE804" s="156"/>
      <c r="AF804" s="156"/>
      <c r="AG804" s="156"/>
      <c r="AH804" s="156"/>
      <c r="AI804" s="156"/>
      <c r="AJ804" s="156"/>
      <c r="AK804" s="156"/>
      <c r="AL804" s="203" t="str">
        <f>IF(COUNTIF(Dropdowns!$K$2:$K$7,Input!S803)&gt;0,"",IF(Input!S803="","","Invalid Type"))</f>
        <v/>
      </c>
      <c r="AN804" s="204" t="str">
        <f>IF(Input!C803="","",IF(ISNUMBER(VALUE(Input!C803)),"","Needs to be a number."))</f>
        <v/>
      </c>
      <c r="AO804" s="205" t="str">
        <f>IF(Input!E803="","",IF(ISNUMBER(VALUE(Input!E803)),"","Needs to be a number."))</f>
        <v/>
      </c>
      <c r="AP804" s="205" t="str">
        <f>IF(Input!N803="","",IF(ISNUMBER(VALUE(Input!N803)),"","Needs to be a number."))</f>
        <v/>
      </c>
      <c r="AQ804" s="205" t="str">
        <f>IF(Input!O803="","",IF(ISNUMBER(VALUE(Input!O803)),"","Needs to be a number."))</f>
        <v/>
      </c>
      <c r="AR804" s="205" t="str">
        <f>IF(Input!V803="","",IF(ISNUMBER(VALUE(Input!V803)),"","Needs to be a number."))</f>
        <v/>
      </c>
      <c r="AS804" s="205" t="str">
        <f>IF(Input!W803="","",IF(ISNUMBER(VALUE(Input!W803)),"","Needs to be a number."))</f>
        <v/>
      </c>
      <c r="AT804" s="205" t="str">
        <f>IF(Input!X803="","",IF(ISNUMBER(VALUE(Input!X803)),"","Needs to be a number."))</f>
        <v/>
      </c>
      <c r="AU804" s="206" t="str">
        <f>IF(Input!Y803="","",IF(ISNUMBER(VALUE(Input!Y803)),"","Needs to be a number."))</f>
        <v/>
      </c>
      <c r="AW804" s="259" t="str">
        <f>IF(OR(VALUE(Input!C803)&lt;0,VALUE(Input!C803)&gt;100), "Invalid EEI %","")</f>
        <v/>
      </c>
      <c r="AX804" s="207"/>
      <c r="AY804" s="278" t="str">
        <f>IF(Input!E803="","",IF(VALUE(Input!E803)=0,"Do not enter 0.",""))</f>
        <v/>
      </c>
    </row>
    <row r="805" spans="2:51" x14ac:dyDescent="0.3">
      <c r="B805" s="188" t="str">
        <f>Input!A804</f>
        <v/>
      </c>
      <c r="C805" s="189" t="str">
        <f>IF(ISERROR(IF(AND(Input!$A804="",SUMPRODUCT(--(LEN(Input!$A805:'Input'!$A$1006)&gt;0))&lt;&gt;0),"Row is skipped.",IF(AND(Input!$A804="",Input!$A805=""),"", IF(Input!B804="","Data is missing.","")))),"",IF(AND(Input!$A804="",SUMPRODUCT(--(LEN(Input!$A805:'Input'!$A$1006)&gt;0))&lt;&gt;0),"Row is skipped.",IF(AND(Input!$A804="",Input!$A805=""),"", IF(Input!B804="","Data is missing.",""))))</f>
        <v/>
      </c>
      <c r="D805" s="189" t="str">
        <f>IF(ISERROR(IF(AND(Input!$A804="",SUMPRODUCT(--(LEN(Input!$A805:'Input'!$A$1006)&gt;0))&lt;&gt;0),"Row is skipped.",IF(AND(Input!$A804="",Input!$A805=""),"", IF(Input!C804="","Data is missing.","")))),"",IF(AND(Input!$A804="",SUMPRODUCT(--(LEN(Input!$A805:'Input'!$A$1006)&gt;0))&lt;&gt;0),"Row is skipped.",IF(AND(Input!$A804="",Input!$A805=""),"", IF(Input!C804="","Data is missing.",""))))</f>
        <v/>
      </c>
      <c r="E805" s="189" t="str">
        <f>IF(ISERROR(IF(AND(Input!$A804="",SUMPRODUCT(--(LEN(Input!$A805:'Input'!$A$1006)&gt;0))&lt;&gt;0),"Row is skipped.",IF(AND(Input!$A804="",Input!$A805=""),"", IF(Input!D804="","Data is missing.","")))),"",IF(AND(Input!$A804="",SUMPRODUCT(--(LEN(Input!$A805:'Input'!$A$1006)&gt;0))&lt;&gt;0),"Row is skipped.",IF(AND(Input!$A804="",Input!$A805=""),"", IF(Input!D804="","Data is missing.",""))))</f>
        <v/>
      </c>
      <c r="F805" s="189" t="str">
        <f>IF(ISERROR(IF(AND(Input!$A804="",SUMPRODUCT(--(LEN(Input!$A805:'Input'!$A$1006)&gt;0))&lt;&gt;0),"Row is skipped.",IF(AND(Input!$A804="",Input!$A805=""),"", IF(Input!E804="","Data is missing.","")))),"",IF(AND(Input!$A804="",SUMPRODUCT(--(LEN(Input!$A805:'Input'!$A$1006)&gt;0))&lt;&gt;0),"Row is skipped.",IF(AND(Input!$A804="",Input!$A805=""),"", IF(Input!E804="","Data is missing.",""))))</f>
        <v/>
      </c>
      <c r="G805" s="189" t="str">
        <f>IF(ISERROR(IF(AND(Input!$A804="",SUMPRODUCT(--(LEN(Input!$A805:'Input'!$A$1006)&gt;0))&lt;&gt;0),"Row is skipped.",IF(AND(Input!$A804="",Input!$A805=""),"", IF(Input!F804="","Data is missing.","")))),"",IF(AND(Input!$A804="",SUMPRODUCT(--(LEN(Input!$A805:'Input'!$A$1006)&gt;0))&lt;&gt;0),"Row is skipped.",IF(AND(Input!$A804="",Input!$A805=""),"", IF(Input!F804="","Data is missing.",""))))</f>
        <v/>
      </c>
      <c r="H805" s="190" t="str">
        <f>IF(ISERROR(IF(AND(Input!$A804="",SUMPRODUCT(--(LEN(Input!$A805:'Input'!$A$1006)&gt;0))&lt;&gt;0),"Row is skipped.",IF(AND(Input!$A804="",Input!$A805=""),"", IF(Input!G804="","Data is missing.","")))),"",IF(AND(Input!$A804="",SUMPRODUCT(--(LEN(Input!$A805:'Input'!$A$1006)&gt;0))&lt;&gt;0),"Row is skipped.",IF(AND(Input!$A804="",Input!$A805=""),"", IF(Input!G804="","Data is missing.",""))))</f>
        <v/>
      </c>
      <c r="I805" s="156"/>
      <c r="J805" s="191" t="str">
        <f>IFERROR(VLOOKUP(VLOOKUP(Input!$D804,'Measure List'!$A:$AN,40,FALSE),UIR!$A$1:$Q$27,17,FALSE),"")</f>
        <v/>
      </c>
      <c r="K805" s="192" t="str">
        <f>IFERROR(VLOOKUP(Input!$D804,'Measure List'!$A:$AN,40,FALSE),"")</f>
        <v/>
      </c>
      <c r="L805" s="156"/>
      <c r="M805" s="193" t="str">
        <f>IF(B805="","",IF(AND(Input!H804="",IFERROR(VLOOKUP(K805,UIR!$A$2:$P$21,2,FALSE),"")&lt;&gt;""),"Data is Missing.",""))</f>
        <v/>
      </c>
      <c r="N805" s="194" t="str">
        <f>IF(B805="","",IF(AND(Input!I804="",IFERROR(VLOOKUP(K805,UIR!$A$2:$P$21,3,FALSE),"")&lt;&gt;""),"Data is Missing.",""))</f>
        <v/>
      </c>
      <c r="O805" s="194" t="str">
        <f>IF(B805="","",IF(AND(Input!J804="",IFERROR(VLOOKUP(K805,UIR!$A$2:$P$21,4,FALSE),"")&lt;&gt;""),"Data is Missing.",""))</f>
        <v/>
      </c>
      <c r="P805" s="194" t="str">
        <f>IF(B805="","",IF(AND(Input!K804="",IFERROR(VLOOKUP(K805,UIR!$A$2:$P$21,5,FALSE),"")&lt;&gt;""),"Data is Missing.",""))</f>
        <v/>
      </c>
      <c r="Q805" s="194" t="str">
        <f>IF(B805="","",IF(AND(Input!L804="",IFERROR(VLOOKUP(K805,UIR!$A$2:$P$21,6,FALSE),"")&lt;&gt;""),"Data is Missing.",""))</f>
        <v/>
      </c>
      <c r="R805" s="194" t="str">
        <f>IF(B805="","",IF(AND(Input!M804="",IFERROR(VLOOKUP(K805,UIR!$A$2:$P$21,7,FALSE),"")&lt;&gt;""),"Data is Missing.",""))</f>
        <v/>
      </c>
      <c r="S805" s="194" t="str">
        <f>IF(B805="","",IF(AND(Input!P804="",IFERROR(VLOOKUP(K805,UIR!$A$2:$P$21,8,FALSE),"")&lt;&gt;""),"Data is Missing.",""))</f>
        <v/>
      </c>
      <c r="T805" s="194" t="str">
        <f>IF(B805="","",IF(AND(Input!Q804="",IFERROR(VLOOKUP(K805,UIR!$A$2:$P$21,9,FALSE),"")&lt;&gt;""),"Data is Missing.",""))</f>
        <v/>
      </c>
      <c r="U805" s="194"/>
      <c r="V805" s="194" t="str">
        <f>IF(B805="","",IF(AND(Input!S804="",IFERROR(VLOOKUP(K805,UIR!$A$2:$P$21,11,FALSE),"")&lt;&gt;""),"Data is Missing.",""))</f>
        <v/>
      </c>
      <c r="W805" s="194" t="str">
        <f>IF(B805="","",IF(AND(Input!T804="",IFERROR(VLOOKUP(K805,UIR!$A$2:$P$21,12,FALSE),"")&lt;&gt;""),"Data is Missing.",""))</f>
        <v/>
      </c>
      <c r="X805" s="194" t="str">
        <f>IF(B805="","",IF(AND(Input!V804="",IFERROR(VLOOKUP(K805,UIR!$A$2:$P$21,13,FALSE),"")&lt;&gt;""),"Data is Missing.",""))</f>
        <v/>
      </c>
      <c r="Y805" s="194" t="str">
        <f>IF(B805="","",IF(AND(Input!W804="",IFERROR(VLOOKUP(K805,UIR!$A$2:$P$21,14,FALSE),"")&lt;&gt;""),"Data is Missing.",""))</f>
        <v/>
      </c>
      <c r="Z805" s="194" t="str">
        <f>IF(B805="","",IF(AND(Input!X804="",IFERROR(VLOOKUP(K805,UIR!$A$2:$P$21,15,FALSE),"")&lt;&gt;""),"Data is Missing.",""))</f>
        <v/>
      </c>
      <c r="AA805" s="195" t="str">
        <f>IF(B805="","",IF(AND(Input!Y804="",IFERROR(VLOOKUP(K805,UIR!$A$2:$P$21,16,FALSE),"")&lt;&gt;""),"Data is Missing.",""))</f>
        <v/>
      </c>
      <c r="AC805" s="202" t="str">
        <f>IF(ISERROR(IF(Input!D804="","",IF(ISERROR(VLOOKUP(Input!D804,'Measure List'!$A$2:$A$30000,1,0)),"Invalid RefNo",""))),"",IF(Input!D804="","",IF(ISERROR(VLOOKUP(Input!D804,'Measure List'!$A$2:$A$30000,1,0)),"Invalid RefNo","")))</f>
        <v/>
      </c>
      <c r="AD805" s="156"/>
      <c r="AE805" s="156"/>
      <c r="AF805" s="156"/>
      <c r="AG805" s="156"/>
      <c r="AH805" s="156"/>
      <c r="AI805" s="156"/>
      <c r="AJ805" s="156"/>
      <c r="AK805" s="156"/>
      <c r="AL805" s="203" t="str">
        <f>IF(COUNTIF(Dropdowns!$K$2:$K$7,Input!S804)&gt;0,"",IF(Input!S804="","","Invalid Type"))</f>
        <v/>
      </c>
      <c r="AN805" s="204" t="str">
        <f>IF(Input!C804="","",IF(ISNUMBER(VALUE(Input!C804)),"","Needs to be a number."))</f>
        <v/>
      </c>
      <c r="AO805" s="205" t="str">
        <f>IF(Input!E804="","",IF(ISNUMBER(VALUE(Input!E804)),"","Needs to be a number."))</f>
        <v/>
      </c>
      <c r="AP805" s="205" t="str">
        <f>IF(Input!N804="","",IF(ISNUMBER(VALUE(Input!N804)),"","Needs to be a number."))</f>
        <v/>
      </c>
      <c r="AQ805" s="205" t="str">
        <f>IF(Input!O804="","",IF(ISNUMBER(VALUE(Input!O804)),"","Needs to be a number."))</f>
        <v/>
      </c>
      <c r="AR805" s="205" t="str">
        <f>IF(Input!V804="","",IF(ISNUMBER(VALUE(Input!V804)),"","Needs to be a number."))</f>
        <v/>
      </c>
      <c r="AS805" s="205" t="str">
        <f>IF(Input!W804="","",IF(ISNUMBER(VALUE(Input!W804)),"","Needs to be a number."))</f>
        <v/>
      </c>
      <c r="AT805" s="205" t="str">
        <f>IF(Input!X804="","",IF(ISNUMBER(VALUE(Input!X804)),"","Needs to be a number."))</f>
        <v/>
      </c>
      <c r="AU805" s="206" t="str">
        <f>IF(Input!Y804="","",IF(ISNUMBER(VALUE(Input!Y804)),"","Needs to be a number."))</f>
        <v/>
      </c>
      <c r="AW805" s="259" t="str">
        <f>IF(OR(VALUE(Input!C804)&lt;0,VALUE(Input!C804)&gt;100), "Invalid EEI %","")</f>
        <v/>
      </c>
      <c r="AX805" s="207"/>
      <c r="AY805" s="278" t="str">
        <f>IF(Input!E804="","",IF(VALUE(Input!E804)=0,"Do not enter 0.",""))</f>
        <v/>
      </c>
    </row>
    <row r="806" spans="2:51" x14ac:dyDescent="0.3">
      <c r="B806" s="188" t="str">
        <f>Input!A805</f>
        <v/>
      </c>
      <c r="C806" s="189" t="str">
        <f>IF(ISERROR(IF(AND(Input!$A805="",SUMPRODUCT(--(LEN(Input!$A806:'Input'!$A$1006)&gt;0))&lt;&gt;0),"Row is skipped.",IF(AND(Input!$A805="",Input!$A806=""),"", IF(Input!B805="","Data is missing.","")))),"",IF(AND(Input!$A805="",SUMPRODUCT(--(LEN(Input!$A806:'Input'!$A$1006)&gt;0))&lt;&gt;0),"Row is skipped.",IF(AND(Input!$A805="",Input!$A806=""),"", IF(Input!B805="","Data is missing.",""))))</f>
        <v/>
      </c>
      <c r="D806" s="189" t="str">
        <f>IF(ISERROR(IF(AND(Input!$A805="",SUMPRODUCT(--(LEN(Input!$A806:'Input'!$A$1006)&gt;0))&lt;&gt;0),"Row is skipped.",IF(AND(Input!$A805="",Input!$A806=""),"", IF(Input!C805="","Data is missing.","")))),"",IF(AND(Input!$A805="",SUMPRODUCT(--(LEN(Input!$A806:'Input'!$A$1006)&gt;0))&lt;&gt;0),"Row is skipped.",IF(AND(Input!$A805="",Input!$A806=""),"", IF(Input!C805="","Data is missing.",""))))</f>
        <v/>
      </c>
      <c r="E806" s="189" t="str">
        <f>IF(ISERROR(IF(AND(Input!$A805="",SUMPRODUCT(--(LEN(Input!$A806:'Input'!$A$1006)&gt;0))&lt;&gt;0),"Row is skipped.",IF(AND(Input!$A805="",Input!$A806=""),"", IF(Input!D805="","Data is missing.","")))),"",IF(AND(Input!$A805="",SUMPRODUCT(--(LEN(Input!$A806:'Input'!$A$1006)&gt;0))&lt;&gt;0),"Row is skipped.",IF(AND(Input!$A805="",Input!$A806=""),"", IF(Input!D805="","Data is missing.",""))))</f>
        <v/>
      </c>
      <c r="F806" s="189" t="str">
        <f>IF(ISERROR(IF(AND(Input!$A805="",SUMPRODUCT(--(LEN(Input!$A806:'Input'!$A$1006)&gt;0))&lt;&gt;0),"Row is skipped.",IF(AND(Input!$A805="",Input!$A806=""),"", IF(Input!E805="","Data is missing.","")))),"",IF(AND(Input!$A805="",SUMPRODUCT(--(LEN(Input!$A806:'Input'!$A$1006)&gt;0))&lt;&gt;0),"Row is skipped.",IF(AND(Input!$A805="",Input!$A806=""),"", IF(Input!E805="","Data is missing.",""))))</f>
        <v/>
      </c>
      <c r="G806" s="189" t="str">
        <f>IF(ISERROR(IF(AND(Input!$A805="",SUMPRODUCT(--(LEN(Input!$A806:'Input'!$A$1006)&gt;0))&lt;&gt;0),"Row is skipped.",IF(AND(Input!$A805="",Input!$A806=""),"", IF(Input!F805="","Data is missing.","")))),"",IF(AND(Input!$A805="",SUMPRODUCT(--(LEN(Input!$A806:'Input'!$A$1006)&gt;0))&lt;&gt;0),"Row is skipped.",IF(AND(Input!$A805="",Input!$A806=""),"", IF(Input!F805="","Data is missing.",""))))</f>
        <v/>
      </c>
      <c r="H806" s="190" t="str">
        <f>IF(ISERROR(IF(AND(Input!$A805="",SUMPRODUCT(--(LEN(Input!$A806:'Input'!$A$1006)&gt;0))&lt;&gt;0),"Row is skipped.",IF(AND(Input!$A805="",Input!$A806=""),"", IF(Input!G805="","Data is missing.","")))),"",IF(AND(Input!$A805="",SUMPRODUCT(--(LEN(Input!$A806:'Input'!$A$1006)&gt;0))&lt;&gt;0),"Row is skipped.",IF(AND(Input!$A805="",Input!$A806=""),"", IF(Input!G805="","Data is missing.",""))))</f>
        <v/>
      </c>
      <c r="I806" s="156"/>
      <c r="J806" s="191" t="str">
        <f>IFERROR(VLOOKUP(VLOOKUP(Input!$D805,'Measure List'!$A:$AN,40,FALSE),UIR!$A$1:$Q$27,17,FALSE),"")</f>
        <v/>
      </c>
      <c r="K806" s="192" t="str">
        <f>IFERROR(VLOOKUP(Input!$D805,'Measure List'!$A:$AN,40,FALSE),"")</f>
        <v/>
      </c>
      <c r="L806" s="156"/>
      <c r="M806" s="193" t="str">
        <f>IF(B806="","",IF(AND(Input!H805="",IFERROR(VLOOKUP(K806,UIR!$A$2:$P$21,2,FALSE),"")&lt;&gt;""),"Data is Missing.",""))</f>
        <v/>
      </c>
      <c r="N806" s="194" t="str">
        <f>IF(B806="","",IF(AND(Input!I805="",IFERROR(VLOOKUP(K806,UIR!$A$2:$P$21,3,FALSE),"")&lt;&gt;""),"Data is Missing.",""))</f>
        <v/>
      </c>
      <c r="O806" s="194" t="str">
        <f>IF(B806="","",IF(AND(Input!J805="",IFERROR(VLOOKUP(K806,UIR!$A$2:$P$21,4,FALSE),"")&lt;&gt;""),"Data is Missing.",""))</f>
        <v/>
      </c>
      <c r="P806" s="194" t="str">
        <f>IF(B806="","",IF(AND(Input!K805="",IFERROR(VLOOKUP(K806,UIR!$A$2:$P$21,5,FALSE),"")&lt;&gt;""),"Data is Missing.",""))</f>
        <v/>
      </c>
      <c r="Q806" s="194" t="str">
        <f>IF(B806="","",IF(AND(Input!L805="",IFERROR(VLOOKUP(K806,UIR!$A$2:$P$21,6,FALSE),"")&lt;&gt;""),"Data is Missing.",""))</f>
        <v/>
      </c>
      <c r="R806" s="194" t="str">
        <f>IF(B806="","",IF(AND(Input!M805="",IFERROR(VLOOKUP(K806,UIR!$A$2:$P$21,7,FALSE),"")&lt;&gt;""),"Data is Missing.",""))</f>
        <v/>
      </c>
      <c r="S806" s="194" t="str">
        <f>IF(B806="","",IF(AND(Input!P805="",IFERROR(VLOOKUP(K806,UIR!$A$2:$P$21,8,FALSE),"")&lt;&gt;""),"Data is Missing.",""))</f>
        <v/>
      </c>
      <c r="T806" s="194" t="str">
        <f>IF(B806="","",IF(AND(Input!Q805="",IFERROR(VLOOKUP(K806,UIR!$A$2:$P$21,9,FALSE),"")&lt;&gt;""),"Data is Missing.",""))</f>
        <v/>
      </c>
      <c r="U806" s="194"/>
      <c r="V806" s="194" t="str">
        <f>IF(B806="","",IF(AND(Input!S805="",IFERROR(VLOOKUP(K806,UIR!$A$2:$P$21,11,FALSE),"")&lt;&gt;""),"Data is Missing.",""))</f>
        <v/>
      </c>
      <c r="W806" s="194" t="str">
        <f>IF(B806="","",IF(AND(Input!T805="",IFERROR(VLOOKUP(K806,UIR!$A$2:$P$21,12,FALSE),"")&lt;&gt;""),"Data is Missing.",""))</f>
        <v/>
      </c>
      <c r="X806" s="194" t="str">
        <f>IF(B806="","",IF(AND(Input!V805="",IFERROR(VLOOKUP(K806,UIR!$A$2:$P$21,13,FALSE),"")&lt;&gt;""),"Data is Missing.",""))</f>
        <v/>
      </c>
      <c r="Y806" s="194" t="str">
        <f>IF(B806="","",IF(AND(Input!W805="",IFERROR(VLOOKUP(K806,UIR!$A$2:$P$21,14,FALSE),"")&lt;&gt;""),"Data is Missing.",""))</f>
        <v/>
      </c>
      <c r="Z806" s="194" t="str">
        <f>IF(B806="","",IF(AND(Input!X805="",IFERROR(VLOOKUP(K806,UIR!$A$2:$P$21,15,FALSE),"")&lt;&gt;""),"Data is Missing.",""))</f>
        <v/>
      </c>
      <c r="AA806" s="195" t="str">
        <f>IF(B806="","",IF(AND(Input!Y805="",IFERROR(VLOOKUP(K806,UIR!$A$2:$P$21,16,FALSE),"")&lt;&gt;""),"Data is Missing.",""))</f>
        <v/>
      </c>
      <c r="AC806" s="202" t="str">
        <f>IF(ISERROR(IF(Input!D805="","",IF(ISERROR(VLOOKUP(Input!D805,'Measure List'!$A$2:$A$30000,1,0)),"Invalid RefNo",""))),"",IF(Input!D805="","",IF(ISERROR(VLOOKUP(Input!D805,'Measure List'!$A$2:$A$30000,1,0)),"Invalid RefNo","")))</f>
        <v/>
      </c>
      <c r="AD806" s="156"/>
      <c r="AE806" s="156"/>
      <c r="AF806" s="156"/>
      <c r="AG806" s="156"/>
      <c r="AH806" s="156"/>
      <c r="AI806" s="156"/>
      <c r="AJ806" s="156"/>
      <c r="AK806" s="156"/>
      <c r="AL806" s="203" t="str">
        <f>IF(COUNTIF(Dropdowns!$K$2:$K$7,Input!S805)&gt;0,"",IF(Input!S805="","","Invalid Type"))</f>
        <v/>
      </c>
      <c r="AN806" s="204" t="str">
        <f>IF(Input!C805="","",IF(ISNUMBER(VALUE(Input!C805)),"","Needs to be a number."))</f>
        <v/>
      </c>
      <c r="AO806" s="205" t="str">
        <f>IF(Input!E805="","",IF(ISNUMBER(VALUE(Input!E805)),"","Needs to be a number."))</f>
        <v/>
      </c>
      <c r="AP806" s="205" t="str">
        <f>IF(Input!N805="","",IF(ISNUMBER(VALUE(Input!N805)),"","Needs to be a number."))</f>
        <v/>
      </c>
      <c r="AQ806" s="205" t="str">
        <f>IF(Input!O805="","",IF(ISNUMBER(VALUE(Input!O805)),"","Needs to be a number."))</f>
        <v/>
      </c>
      <c r="AR806" s="205" t="str">
        <f>IF(Input!V805="","",IF(ISNUMBER(VALUE(Input!V805)),"","Needs to be a number."))</f>
        <v/>
      </c>
      <c r="AS806" s="205" t="str">
        <f>IF(Input!W805="","",IF(ISNUMBER(VALUE(Input!W805)),"","Needs to be a number."))</f>
        <v/>
      </c>
      <c r="AT806" s="205" t="str">
        <f>IF(Input!X805="","",IF(ISNUMBER(VALUE(Input!X805)),"","Needs to be a number."))</f>
        <v/>
      </c>
      <c r="AU806" s="206" t="str">
        <f>IF(Input!Y805="","",IF(ISNUMBER(VALUE(Input!Y805)),"","Needs to be a number."))</f>
        <v/>
      </c>
      <c r="AW806" s="259" t="str">
        <f>IF(OR(VALUE(Input!C805)&lt;0,VALUE(Input!C805)&gt;100), "Invalid EEI %","")</f>
        <v/>
      </c>
      <c r="AX806" s="207"/>
      <c r="AY806" s="278" t="str">
        <f>IF(Input!E805="","",IF(VALUE(Input!E805)=0,"Do not enter 0.",""))</f>
        <v/>
      </c>
    </row>
    <row r="807" spans="2:51" x14ac:dyDescent="0.3">
      <c r="B807" s="188" t="str">
        <f>Input!A806</f>
        <v/>
      </c>
      <c r="C807" s="189" t="str">
        <f>IF(ISERROR(IF(AND(Input!$A806="",SUMPRODUCT(--(LEN(Input!$A807:'Input'!$A$1006)&gt;0))&lt;&gt;0),"Row is skipped.",IF(AND(Input!$A806="",Input!$A807=""),"", IF(Input!B806="","Data is missing.","")))),"",IF(AND(Input!$A806="",SUMPRODUCT(--(LEN(Input!$A807:'Input'!$A$1006)&gt;0))&lt;&gt;0),"Row is skipped.",IF(AND(Input!$A806="",Input!$A807=""),"", IF(Input!B806="","Data is missing.",""))))</f>
        <v/>
      </c>
      <c r="D807" s="189" t="str">
        <f>IF(ISERROR(IF(AND(Input!$A806="",SUMPRODUCT(--(LEN(Input!$A807:'Input'!$A$1006)&gt;0))&lt;&gt;0),"Row is skipped.",IF(AND(Input!$A806="",Input!$A807=""),"", IF(Input!C806="","Data is missing.","")))),"",IF(AND(Input!$A806="",SUMPRODUCT(--(LEN(Input!$A807:'Input'!$A$1006)&gt;0))&lt;&gt;0),"Row is skipped.",IF(AND(Input!$A806="",Input!$A807=""),"", IF(Input!C806="","Data is missing.",""))))</f>
        <v/>
      </c>
      <c r="E807" s="189" t="str">
        <f>IF(ISERROR(IF(AND(Input!$A806="",SUMPRODUCT(--(LEN(Input!$A807:'Input'!$A$1006)&gt;0))&lt;&gt;0),"Row is skipped.",IF(AND(Input!$A806="",Input!$A807=""),"", IF(Input!D806="","Data is missing.","")))),"",IF(AND(Input!$A806="",SUMPRODUCT(--(LEN(Input!$A807:'Input'!$A$1006)&gt;0))&lt;&gt;0),"Row is skipped.",IF(AND(Input!$A806="",Input!$A807=""),"", IF(Input!D806="","Data is missing.",""))))</f>
        <v/>
      </c>
      <c r="F807" s="189" t="str">
        <f>IF(ISERROR(IF(AND(Input!$A806="",SUMPRODUCT(--(LEN(Input!$A807:'Input'!$A$1006)&gt;0))&lt;&gt;0),"Row is skipped.",IF(AND(Input!$A806="",Input!$A807=""),"", IF(Input!E806="","Data is missing.","")))),"",IF(AND(Input!$A806="",SUMPRODUCT(--(LEN(Input!$A807:'Input'!$A$1006)&gt;0))&lt;&gt;0),"Row is skipped.",IF(AND(Input!$A806="",Input!$A807=""),"", IF(Input!E806="","Data is missing.",""))))</f>
        <v/>
      </c>
      <c r="G807" s="189" t="str">
        <f>IF(ISERROR(IF(AND(Input!$A806="",SUMPRODUCT(--(LEN(Input!$A807:'Input'!$A$1006)&gt;0))&lt;&gt;0),"Row is skipped.",IF(AND(Input!$A806="",Input!$A807=""),"", IF(Input!F806="","Data is missing.","")))),"",IF(AND(Input!$A806="",SUMPRODUCT(--(LEN(Input!$A807:'Input'!$A$1006)&gt;0))&lt;&gt;0),"Row is skipped.",IF(AND(Input!$A806="",Input!$A807=""),"", IF(Input!F806="","Data is missing.",""))))</f>
        <v/>
      </c>
      <c r="H807" s="190" t="str">
        <f>IF(ISERROR(IF(AND(Input!$A806="",SUMPRODUCT(--(LEN(Input!$A807:'Input'!$A$1006)&gt;0))&lt;&gt;0),"Row is skipped.",IF(AND(Input!$A806="",Input!$A807=""),"", IF(Input!G806="","Data is missing.","")))),"",IF(AND(Input!$A806="",SUMPRODUCT(--(LEN(Input!$A807:'Input'!$A$1006)&gt;0))&lt;&gt;0),"Row is skipped.",IF(AND(Input!$A806="",Input!$A807=""),"", IF(Input!G806="","Data is missing.",""))))</f>
        <v/>
      </c>
      <c r="I807" s="156"/>
      <c r="J807" s="191" t="str">
        <f>IFERROR(VLOOKUP(VLOOKUP(Input!$D806,'Measure List'!$A:$AN,40,FALSE),UIR!$A$1:$Q$27,17,FALSE),"")</f>
        <v/>
      </c>
      <c r="K807" s="192" t="str">
        <f>IFERROR(VLOOKUP(Input!$D806,'Measure List'!$A:$AN,40,FALSE),"")</f>
        <v/>
      </c>
      <c r="L807" s="156"/>
      <c r="M807" s="193" t="str">
        <f>IF(B807="","",IF(AND(Input!H806="",IFERROR(VLOOKUP(K807,UIR!$A$2:$P$21,2,FALSE),"")&lt;&gt;""),"Data is Missing.",""))</f>
        <v/>
      </c>
      <c r="N807" s="194" t="str">
        <f>IF(B807="","",IF(AND(Input!I806="",IFERROR(VLOOKUP(K807,UIR!$A$2:$P$21,3,FALSE),"")&lt;&gt;""),"Data is Missing.",""))</f>
        <v/>
      </c>
      <c r="O807" s="194" t="str">
        <f>IF(B807="","",IF(AND(Input!J806="",IFERROR(VLOOKUP(K807,UIR!$A$2:$P$21,4,FALSE),"")&lt;&gt;""),"Data is Missing.",""))</f>
        <v/>
      </c>
      <c r="P807" s="194" t="str">
        <f>IF(B807="","",IF(AND(Input!K806="",IFERROR(VLOOKUP(K807,UIR!$A$2:$P$21,5,FALSE),"")&lt;&gt;""),"Data is Missing.",""))</f>
        <v/>
      </c>
      <c r="Q807" s="194" t="str">
        <f>IF(B807="","",IF(AND(Input!L806="",IFERROR(VLOOKUP(K807,UIR!$A$2:$P$21,6,FALSE),"")&lt;&gt;""),"Data is Missing.",""))</f>
        <v/>
      </c>
      <c r="R807" s="194" t="str">
        <f>IF(B807="","",IF(AND(Input!M806="",IFERROR(VLOOKUP(K807,UIR!$A$2:$P$21,7,FALSE),"")&lt;&gt;""),"Data is Missing.",""))</f>
        <v/>
      </c>
      <c r="S807" s="194" t="str">
        <f>IF(B807="","",IF(AND(Input!P806="",IFERROR(VLOOKUP(K807,UIR!$A$2:$P$21,8,FALSE),"")&lt;&gt;""),"Data is Missing.",""))</f>
        <v/>
      </c>
      <c r="T807" s="194" t="str">
        <f>IF(B807="","",IF(AND(Input!Q806="",IFERROR(VLOOKUP(K807,UIR!$A$2:$P$21,9,FALSE),"")&lt;&gt;""),"Data is Missing.",""))</f>
        <v/>
      </c>
      <c r="U807" s="194"/>
      <c r="V807" s="194" t="str">
        <f>IF(B807="","",IF(AND(Input!S806="",IFERROR(VLOOKUP(K807,UIR!$A$2:$P$21,11,FALSE),"")&lt;&gt;""),"Data is Missing.",""))</f>
        <v/>
      </c>
      <c r="W807" s="194" t="str">
        <f>IF(B807="","",IF(AND(Input!T806="",IFERROR(VLOOKUP(K807,UIR!$A$2:$P$21,12,FALSE),"")&lt;&gt;""),"Data is Missing.",""))</f>
        <v/>
      </c>
      <c r="X807" s="194" t="str">
        <f>IF(B807="","",IF(AND(Input!V806="",IFERROR(VLOOKUP(K807,UIR!$A$2:$P$21,13,FALSE),"")&lt;&gt;""),"Data is Missing.",""))</f>
        <v/>
      </c>
      <c r="Y807" s="194" t="str">
        <f>IF(B807="","",IF(AND(Input!W806="",IFERROR(VLOOKUP(K807,UIR!$A$2:$P$21,14,FALSE),"")&lt;&gt;""),"Data is Missing.",""))</f>
        <v/>
      </c>
      <c r="Z807" s="194" t="str">
        <f>IF(B807="","",IF(AND(Input!X806="",IFERROR(VLOOKUP(K807,UIR!$A$2:$P$21,15,FALSE),"")&lt;&gt;""),"Data is Missing.",""))</f>
        <v/>
      </c>
      <c r="AA807" s="195" t="str">
        <f>IF(B807="","",IF(AND(Input!Y806="",IFERROR(VLOOKUP(K807,UIR!$A$2:$P$21,16,FALSE),"")&lt;&gt;""),"Data is Missing.",""))</f>
        <v/>
      </c>
      <c r="AC807" s="202" t="str">
        <f>IF(ISERROR(IF(Input!D806="","",IF(ISERROR(VLOOKUP(Input!D806,'Measure List'!$A$2:$A$30000,1,0)),"Invalid RefNo",""))),"",IF(Input!D806="","",IF(ISERROR(VLOOKUP(Input!D806,'Measure List'!$A$2:$A$30000,1,0)),"Invalid RefNo","")))</f>
        <v/>
      </c>
      <c r="AD807" s="156"/>
      <c r="AE807" s="156"/>
      <c r="AF807" s="156"/>
      <c r="AG807" s="156"/>
      <c r="AH807" s="156"/>
      <c r="AI807" s="156"/>
      <c r="AJ807" s="156"/>
      <c r="AK807" s="156"/>
      <c r="AL807" s="203" t="str">
        <f>IF(COUNTIF(Dropdowns!$K$2:$K$7,Input!S806)&gt;0,"",IF(Input!S806="","","Invalid Type"))</f>
        <v/>
      </c>
      <c r="AN807" s="204" t="str">
        <f>IF(Input!C806="","",IF(ISNUMBER(VALUE(Input!C806)),"","Needs to be a number."))</f>
        <v/>
      </c>
      <c r="AO807" s="205" t="str">
        <f>IF(Input!E806="","",IF(ISNUMBER(VALUE(Input!E806)),"","Needs to be a number."))</f>
        <v/>
      </c>
      <c r="AP807" s="205" t="str">
        <f>IF(Input!N806="","",IF(ISNUMBER(VALUE(Input!N806)),"","Needs to be a number."))</f>
        <v/>
      </c>
      <c r="AQ807" s="205" t="str">
        <f>IF(Input!O806="","",IF(ISNUMBER(VALUE(Input!O806)),"","Needs to be a number."))</f>
        <v/>
      </c>
      <c r="AR807" s="205" t="str">
        <f>IF(Input!V806="","",IF(ISNUMBER(VALUE(Input!V806)),"","Needs to be a number."))</f>
        <v/>
      </c>
      <c r="AS807" s="205" t="str">
        <f>IF(Input!W806="","",IF(ISNUMBER(VALUE(Input!W806)),"","Needs to be a number."))</f>
        <v/>
      </c>
      <c r="AT807" s="205" t="str">
        <f>IF(Input!X806="","",IF(ISNUMBER(VALUE(Input!X806)),"","Needs to be a number."))</f>
        <v/>
      </c>
      <c r="AU807" s="206" t="str">
        <f>IF(Input!Y806="","",IF(ISNUMBER(VALUE(Input!Y806)),"","Needs to be a number."))</f>
        <v/>
      </c>
      <c r="AW807" s="259" t="str">
        <f>IF(OR(VALUE(Input!C806)&lt;0,VALUE(Input!C806)&gt;100), "Invalid EEI %","")</f>
        <v/>
      </c>
      <c r="AX807" s="207"/>
      <c r="AY807" s="278" t="str">
        <f>IF(Input!E806="","",IF(VALUE(Input!E806)=0,"Do not enter 0.",""))</f>
        <v/>
      </c>
    </row>
    <row r="808" spans="2:51" x14ac:dyDescent="0.3">
      <c r="B808" s="188" t="str">
        <f>Input!A807</f>
        <v/>
      </c>
      <c r="C808" s="189" t="str">
        <f>IF(ISERROR(IF(AND(Input!$A807="",SUMPRODUCT(--(LEN(Input!$A808:'Input'!$A$1006)&gt;0))&lt;&gt;0),"Row is skipped.",IF(AND(Input!$A807="",Input!$A808=""),"", IF(Input!B807="","Data is missing.","")))),"",IF(AND(Input!$A807="",SUMPRODUCT(--(LEN(Input!$A808:'Input'!$A$1006)&gt;0))&lt;&gt;0),"Row is skipped.",IF(AND(Input!$A807="",Input!$A808=""),"", IF(Input!B807="","Data is missing.",""))))</f>
        <v/>
      </c>
      <c r="D808" s="189" t="str">
        <f>IF(ISERROR(IF(AND(Input!$A807="",SUMPRODUCT(--(LEN(Input!$A808:'Input'!$A$1006)&gt;0))&lt;&gt;0),"Row is skipped.",IF(AND(Input!$A807="",Input!$A808=""),"", IF(Input!C807="","Data is missing.","")))),"",IF(AND(Input!$A807="",SUMPRODUCT(--(LEN(Input!$A808:'Input'!$A$1006)&gt;0))&lt;&gt;0),"Row is skipped.",IF(AND(Input!$A807="",Input!$A808=""),"", IF(Input!C807="","Data is missing.",""))))</f>
        <v/>
      </c>
      <c r="E808" s="189" t="str">
        <f>IF(ISERROR(IF(AND(Input!$A807="",SUMPRODUCT(--(LEN(Input!$A808:'Input'!$A$1006)&gt;0))&lt;&gt;0),"Row is skipped.",IF(AND(Input!$A807="",Input!$A808=""),"", IF(Input!D807="","Data is missing.","")))),"",IF(AND(Input!$A807="",SUMPRODUCT(--(LEN(Input!$A808:'Input'!$A$1006)&gt;0))&lt;&gt;0),"Row is skipped.",IF(AND(Input!$A807="",Input!$A808=""),"", IF(Input!D807="","Data is missing.",""))))</f>
        <v/>
      </c>
      <c r="F808" s="189" t="str">
        <f>IF(ISERROR(IF(AND(Input!$A807="",SUMPRODUCT(--(LEN(Input!$A808:'Input'!$A$1006)&gt;0))&lt;&gt;0),"Row is skipped.",IF(AND(Input!$A807="",Input!$A808=""),"", IF(Input!E807="","Data is missing.","")))),"",IF(AND(Input!$A807="",SUMPRODUCT(--(LEN(Input!$A808:'Input'!$A$1006)&gt;0))&lt;&gt;0),"Row is skipped.",IF(AND(Input!$A807="",Input!$A808=""),"", IF(Input!E807="","Data is missing.",""))))</f>
        <v/>
      </c>
      <c r="G808" s="189" t="str">
        <f>IF(ISERROR(IF(AND(Input!$A807="",SUMPRODUCT(--(LEN(Input!$A808:'Input'!$A$1006)&gt;0))&lt;&gt;0),"Row is skipped.",IF(AND(Input!$A807="",Input!$A808=""),"", IF(Input!F807="","Data is missing.","")))),"",IF(AND(Input!$A807="",SUMPRODUCT(--(LEN(Input!$A808:'Input'!$A$1006)&gt;0))&lt;&gt;0),"Row is skipped.",IF(AND(Input!$A807="",Input!$A808=""),"", IF(Input!F807="","Data is missing.",""))))</f>
        <v/>
      </c>
      <c r="H808" s="190" t="str">
        <f>IF(ISERROR(IF(AND(Input!$A807="",SUMPRODUCT(--(LEN(Input!$A808:'Input'!$A$1006)&gt;0))&lt;&gt;0),"Row is skipped.",IF(AND(Input!$A807="",Input!$A808=""),"", IF(Input!G807="","Data is missing.","")))),"",IF(AND(Input!$A807="",SUMPRODUCT(--(LEN(Input!$A808:'Input'!$A$1006)&gt;0))&lt;&gt;0),"Row is skipped.",IF(AND(Input!$A807="",Input!$A808=""),"", IF(Input!G807="","Data is missing.",""))))</f>
        <v/>
      </c>
      <c r="I808" s="156"/>
      <c r="J808" s="191" t="str">
        <f>IFERROR(VLOOKUP(VLOOKUP(Input!$D807,'Measure List'!$A:$AN,40,FALSE),UIR!$A$1:$Q$27,17,FALSE),"")</f>
        <v/>
      </c>
      <c r="K808" s="192" t="str">
        <f>IFERROR(VLOOKUP(Input!$D807,'Measure List'!$A:$AN,40,FALSE),"")</f>
        <v/>
      </c>
      <c r="L808" s="156"/>
      <c r="M808" s="193" t="str">
        <f>IF(B808="","",IF(AND(Input!H807="",IFERROR(VLOOKUP(K808,UIR!$A$2:$P$21,2,FALSE),"")&lt;&gt;""),"Data is Missing.",""))</f>
        <v/>
      </c>
      <c r="N808" s="194" t="str">
        <f>IF(B808="","",IF(AND(Input!I807="",IFERROR(VLOOKUP(K808,UIR!$A$2:$P$21,3,FALSE),"")&lt;&gt;""),"Data is Missing.",""))</f>
        <v/>
      </c>
      <c r="O808" s="194" t="str">
        <f>IF(B808="","",IF(AND(Input!J807="",IFERROR(VLOOKUP(K808,UIR!$A$2:$P$21,4,FALSE),"")&lt;&gt;""),"Data is Missing.",""))</f>
        <v/>
      </c>
      <c r="P808" s="194" t="str">
        <f>IF(B808="","",IF(AND(Input!K807="",IFERROR(VLOOKUP(K808,UIR!$A$2:$P$21,5,FALSE),"")&lt;&gt;""),"Data is Missing.",""))</f>
        <v/>
      </c>
      <c r="Q808" s="194" t="str">
        <f>IF(B808="","",IF(AND(Input!L807="",IFERROR(VLOOKUP(K808,UIR!$A$2:$P$21,6,FALSE),"")&lt;&gt;""),"Data is Missing.",""))</f>
        <v/>
      </c>
      <c r="R808" s="194" t="str">
        <f>IF(B808="","",IF(AND(Input!M807="",IFERROR(VLOOKUP(K808,UIR!$A$2:$P$21,7,FALSE),"")&lt;&gt;""),"Data is Missing.",""))</f>
        <v/>
      </c>
      <c r="S808" s="194" t="str">
        <f>IF(B808="","",IF(AND(Input!P807="",IFERROR(VLOOKUP(K808,UIR!$A$2:$P$21,8,FALSE),"")&lt;&gt;""),"Data is Missing.",""))</f>
        <v/>
      </c>
      <c r="T808" s="194" t="str">
        <f>IF(B808="","",IF(AND(Input!Q807="",IFERROR(VLOOKUP(K808,UIR!$A$2:$P$21,9,FALSE),"")&lt;&gt;""),"Data is Missing.",""))</f>
        <v/>
      </c>
      <c r="U808" s="194"/>
      <c r="V808" s="194" t="str">
        <f>IF(B808="","",IF(AND(Input!S807="",IFERROR(VLOOKUP(K808,UIR!$A$2:$P$21,11,FALSE),"")&lt;&gt;""),"Data is Missing.",""))</f>
        <v/>
      </c>
      <c r="W808" s="194" t="str">
        <f>IF(B808="","",IF(AND(Input!T807="",IFERROR(VLOOKUP(K808,UIR!$A$2:$P$21,12,FALSE),"")&lt;&gt;""),"Data is Missing.",""))</f>
        <v/>
      </c>
      <c r="X808" s="194" t="str">
        <f>IF(B808="","",IF(AND(Input!V807="",IFERROR(VLOOKUP(K808,UIR!$A$2:$P$21,13,FALSE),"")&lt;&gt;""),"Data is Missing.",""))</f>
        <v/>
      </c>
      <c r="Y808" s="194" t="str">
        <f>IF(B808="","",IF(AND(Input!W807="",IFERROR(VLOOKUP(K808,UIR!$A$2:$P$21,14,FALSE),"")&lt;&gt;""),"Data is Missing.",""))</f>
        <v/>
      </c>
      <c r="Z808" s="194" t="str">
        <f>IF(B808="","",IF(AND(Input!X807="",IFERROR(VLOOKUP(K808,UIR!$A$2:$P$21,15,FALSE),"")&lt;&gt;""),"Data is Missing.",""))</f>
        <v/>
      </c>
      <c r="AA808" s="195" t="str">
        <f>IF(B808="","",IF(AND(Input!Y807="",IFERROR(VLOOKUP(K808,UIR!$A$2:$P$21,16,FALSE),"")&lt;&gt;""),"Data is Missing.",""))</f>
        <v/>
      </c>
      <c r="AC808" s="202" t="str">
        <f>IF(ISERROR(IF(Input!D807="","",IF(ISERROR(VLOOKUP(Input!D807,'Measure List'!$A$2:$A$30000,1,0)),"Invalid RefNo",""))),"",IF(Input!D807="","",IF(ISERROR(VLOOKUP(Input!D807,'Measure List'!$A$2:$A$30000,1,0)),"Invalid RefNo","")))</f>
        <v/>
      </c>
      <c r="AD808" s="156"/>
      <c r="AE808" s="156"/>
      <c r="AF808" s="156"/>
      <c r="AG808" s="156"/>
      <c r="AH808" s="156"/>
      <c r="AI808" s="156"/>
      <c r="AJ808" s="156"/>
      <c r="AK808" s="156"/>
      <c r="AL808" s="203" t="str">
        <f>IF(COUNTIF(Dropdowns!$K$2:$K$7,Input!S807)&gt;0,"",IF(Input!S807="","","Invalid Type"))</f>
        <v/>
      </c>
      <c r="AN808" s="204" t="str">
        <f>IF(Input!C807="","",IF(ISNUMBER(VALUE(Input!C807)),"","Needs to be a number."))</f>
        <v/>
      </c>
      <c r="AO808" s="205" t="str">
        <f>IF(Input!E807="","",IF(ISNUMBER(VALUE(Input!E807)),"","Needs to be a number."))</f>
        <v/>
      </c>
      <c r="AP808" s="205" t="str">
        <f>IF(Input!N807="","",IF(ISNUMBER(VALUE(Input!N807)),"","Needs to be a number."))</f>
        <v/>
      </c>
      <c r="AQ808" s="205" t="str">
        <f>IF(Input!O807="","",IF(ISNUMBER(VALUE(Input!O807)),"","Needs to be a number."))</f>
        <v/>
      </c>
      <c r="AR808" s="205" t="str">
        <f>IF(Input!V807="","",IF(ISNUMBER(VALUE(Input!V807)),"","Needs to be a number."))</f>
        <v/>
      </c>
      <c r="AS808" s="205" t="str">
        <f>IF(Input!W807="","",IF(ISNUMBER(VALUE(Input!W807)),"","Needs to be a number."))</f>
        <v/>
      </c>
      <c r="AT808" s="205" t="str">
        <f>IF(Input!X807="","",IF(ISNUMBER(VALUE(Input!X807)),"","Needs to be a number."))</f>
        <v/>
      </c>
      <c r="AU808" s="206" t="str">
        <f>IF(Input!Y807="","",IF(ISNUMBER(VALUE(Input!Y807)),"","Needs to be a number."))</f>
        <v/>
      </c>
      <c r="AW808" s="259" t="str">
        <f>IF(OR(VALUE(Input!C807)&lt;0,VALUE(Input!C807)&gt;100), "Invalid EEI %","")</f>
        <v/>
      </c>
      <c r="AX808" s="207"/>
      <c r="AY808" s="278" t="str">
        <f>IF(Input!E807="","",IF(VALUE(Input!E807)=0,"Do not enter 0.",""))</f>
        <v/>
      </c>
    </row>
    <row r="809" spans="2:51" x14ac:dyDescent="0.3">
      <c r="B809" s="188" t="str">
        <f>Input!A808</f>
        <v/>
      </c>
      <c r="C809" s="189" t="str">
        <f>IF(ISERROR(IF(AND(Input!$A808="",SUMPRODUCT(--(LEN(Input!$A809:'Input'!$A$1006)&gt;0))&lt;&gt;0),"Row is skipped.",IF(AND(Input!$A808="",Input!$A809=""),"", IF(Input!B808="","Data is missing.","")))),"",IF(AND(Input!$A808="",SUMPRODUCT(--(LEN(Input!$A809:'Input'!$A$1006)&gt;0))&lt;&gt;0),"Row is skipped.",IF(AND(Input!$A808="",Input!$A809=""),"", IF(Input!B808="","Data is missing.",""))))</f>
        <v/>
      </c>
      <c r="D809" s="189" t="str">
        <f>IF(ISERROR(IF(AND(Input!$A808="",SUMPRODUCT(--(LEN(Input!$A809:'Input'!$A$1006)&gt;0))&lt;&gt;0),"Row is skipped.",IF(AND(Input!$A808="",Input!$A809=""),"", IF(Input!C808="","Data is missing.","")))),"",IF(AND(Input!$A808="",SUMPRODUCT(--(LEN(Input!$A809:'Input'!$A$1006)&gt;0))&lt;&gt;0),"Row is skipped.",IF(AND(Input!$A808="",Input!$A809=""),"", IF(Input!C808="","Data is missing.",""))))</f>
        <v/>
      </c>
      <c r="E809" s="189" t="str">
        <f>IF(ISERROR(IF(AND(Input!$A808="",SUMPRODUCT(--(LEN(Input!$A809:'Input'!$A$1006)&gt;0))&lt;&gt;0),"Row is skipped.",IF(AND(Input!$A808="",Input!$A809=""),"", IF(Input!D808="","Data is missing.","")))),"",IF(AND(Input!$A808="",SUMPRODUCT(--(LEN(Input!$A809:'Input'!$A$1006)&gt;0))&lt;&gt;0),"Row is skipped.",IF(AND(Input!$A808="",Input!$A809=""),"", IF(Input!D808="","Data is missing.",""))))</f>
        <v/>
      </c>
      <c r="F809" s="189" t="str">
        <f>IF(ISERROR(IF(AND(Input!$A808="",SUMPRODUCT(--(LEN(Input!$A809:'Input'!$A$1006)&gt;0))&lt;&gt;0),"Row is skipped.",IF(AND(Input!$A808="",Input!$A809=""),"", IF(Input!E808="","Data is missing.","")))),"",IF(AND(Input!$A808="",SUMPRODUCT(--(LEN(Input!$A809:'Input'!$A$1006)&gt;0))&lt;&gt;0),"Row is skipped.",IF(AND(Input!$A808="",Input!$A809=""),"", IF(Input!E808="","Data is missing.",""))))</f>
        <v/>
      </c>
      <c r="G809" s="189" t="str">
        <f>IF(ISERROR(IF(AND(Input!$A808="",SUMPRODUCT(--(LEN(Input!$A809:'Input'!$A$1006)&gt;0))&lt;&gt;0),"Row is skipped.",IF(AND(Input!$A808="",Input!$A809=""),"", IF(Input!F808="","Data is missing.","")))),"",IF(AND(Input!$A808="",SUMPRODUCT(--(LEN(Input!$A809:'Input'!$A$1006)&gt;0))&lt;&gt;0),"Row is skipped.",IF(AND(Input!$A808="",Input!$A809=""),"", IF(Input!F808="","Data is missing.",""))))</f>
        <v/>
      </c>
      <c r="H809" s="190" t="str">
        <f>IF(ISERROR(IF(AND(Input!$A808="",SUMPRODUCT(--(LEN(Input!$A809:'Input'!$A$1006)&gt;0))&lt;&gt;0),"Row is skipped.",IF(AND(Input!$A808="",Input!$A809=""),"", IF(Input!G808="","Data is missing.","")))),"",IF(AND(Input!$A808="",SUMPRODUCT(--(LEN(Input!$A809:'Input'!$A$1006)&gt;0))&lt;&gt;0),"Row is skipped.",IF(AND(Input!$A808="",Input!$A809=""),"", IF(Input!G808="","Data is missing.",""))))</f>
        <v/>
      </c>
      <c r="I809" s="156"/>
      <c r="J809" s="191" t="str">
        <f>IFERROR(VLOOKUP(VLOOKUP(Input!$D808,'Measure List'!$A:$AN,40,FALSE),UIR!$A$1:$Q$27,17,FALSE),"")</f>
        <v/>
      </c>
      <c r="K809" s="192" t="str">
        <f>IFERROR(VLOOKUP(Input!$D808,'Measure List'!$A:$AN,40,FALSE),"")</f>
        <v/>
      </c>
      <c r="L809" s="156"/>
      <c r="M809" s="193" t="str">
        <f>IF(B809="","",IF(AND(Input!H808="",IFERROR(VLOOKUP(K809,UIR!$A$2:$P$21,2,FALSE),"")&lt;&gt;""),"Data is Missing.",""))</f>
        <v/>
      </c>
      <c r="N809" s="194" t="str">
        <f>IF(B809="","",IF(AND(Input!I808="",IFERROR(VLOOKUP(K809,UIR!$A$2:$P$21,3,FALSE),"")&lt;&gt;""),"Data is Missing.",""))</f>
        <v/>
      </c>
      <c r="O809" s="194" t="str">
        <f>IF(B809="","",IF(AND(Input!J808="",IFERROR(VLOOKUP(K809,UIR!$A$2:$P$21,4,FALSE),"")&lt;&gt;""),"Data is Missing.",""))</f>
        <v/>
      </c>
      <c r="P809" s="194" t="str">
        <f>IF(B809="","",IF(AND(Input!K808="",IFERROR(VLOOKUP(K809,UIR!$A$2:$P$21,5,FALSE),"")&lt;&gt;""),"Data is Missing.",""))</f>
        <v/>
      </c>
      <c r="Q809" s="194" t="str">
        <f>IF(B809="","",IF(AND(Input!L808="",IFERROR(VLOOKUP(K809,UIR!$A$2:$P$21,6,FALSE),"")&lt;&gt;""),"Data is Missing.",""))</f>
        <v/>
      </c>
      <c r="R809" s="194" t="str">
        <f>IF(B809="","",IF(AND(Input!M808="",IFERROR(VLOOKUP(K809,UIR!$A$2:$P$21,7,FALSE),"")&lt;&gt;""),"Data is Missing.",""))</f>
        <v/>
      </c>
      <c r="S809" s="194" t="str">
        <f>IF(B809="","",IF(AND(Input!P808="",IFERROR(VLOOKUP(K809,UIR!$A$2:$P$21,8,FALSE),"")&lt;&gt;""),"Data is Missing.",""))</f>
        <v/>
      </c>
      <c r="T809" s="194" t="str">
        <f>IF(B809="","",IF(AND(Input!Q808="",IFERROR(VLOOKUP(K809,UIR!$A$2:$P$21,9,FALSE),"")&lt;&gt;""),"Data is Missing.",""))</f>
        <v/>
      </c>
      <c r="U809" s="194"/>
      <c r="V809" s="194" t="str">
        <f>IF(B809="","",IF(AND(Input!S808="",IFERROR(VLOOKUP(K809,UIR!$A$2:$P$21,11,FALSE),"")&lt;&gt;""),"Data is Missing.",""))</f>
        <v/>
      </c>
      <c r="W809" s="194" t="str">
        <f>IF(B809="","",IF(AND(Input!T808="",IFERROR(VLOOKUP(K809,UIR!$A$2:$P$21,12,FALSE),"")&lt;&gt;""),"Data is Missing.",""))</f>
        <v/>
      </c>
      <c r="X809" s="194" t="str">
        <f>IF(B809="","",IF(AND(Input!V808="",IFERROR(VLOOKUP(K809,UIR!$A$2:$P$21,13,FALSE),"")&lt;&gt;""),"Data is Missing.",""))</f>
        <v/>
      </c>
      <c r="Y809" s="194" t="str">
        <f>IF(B809="","",IF(AND(Input!W808="",IFERROR(VLOOKUP(K809,UIR!$A$2:$P$21,14,FALSE),"")&lt;&gt;""),"Data is Missing.",""))</f>
        <v/>
      </c>
      <c r="Z809" s="194" t="str">
        <f>IF(B809="","",IF(AND(Input!X808="",IFERROR(VLOOKUP(K809,UIR!$A$2:$P$21,15,FALSE),"")&lt;&gt;""),"Data is Missing.",""))</f>
        <v/>
      </c>
      <c r="AA809" s="195" t="str">
        <f>IF(B809="","",IF(AND(Input!Y808="",IFERROR(VLOOKUP(K809,UIR!$A$2:$P$21,16,FALSE),"")&lt;&gt;""),"Data is Missing.",""))</f>
        <v/>
      </c>
      <c r="AC809" s="202" t="str">
        <f>IF(ISERROR(IF(Input!D808="","",IF(ISERROR(VLOOKUP(Input!D808,'Measure List'!$A$2:$A$30000,1,0)),"Invalid RefNo",""))),"",IF(Input!D808="","",IF(ISERROR(VLOOKUP(Input!D808,'Measure List'!$A$2:$A$30000,1,0)),"Invalid RefNo","")))</f>
        <v/>
      </c>
      <c r="AD809" s="156"/>
      <c r="AE809" s="156"/>
      <c r="AF809" s="156"/>
      <c r="AG809" s="156"/>
      <c r="AH809" s="156"/>
      <c r="AI809" s="156"/>
      <c r="AJ809" s="156"/>
      <c r="AK809" s="156"/>
      <c r="AL809" s="203" t="str">
        <f>IF(COUNTIF(Dropdowns!$K$2:$K$7,Input!S808)&gt;0,"",IF(Input!S808="","","Invalid Type"))</f>
        <v/>
      </c>
      <c r="AN809" s="204" t="str">
        <f>IF(Input!C808="","",IF(ISNUMBER(VALUE(Input!C808)),"","Needs to be a number."))</f>
        <v/>
      </c>
      <c r="AO809" s="205" t="str">
        <f>IF(Input!E808="","",IF(ISNUMBER(VALUE(Input!E808)),"","Needs to be a number."))</f>
        <v/>
      </c>
      <c r="AP809" s="205" t="str">
        <f>IF(Input!N808="","",IF(ISNUMBER(VALUE(Input!N808)),"","Needs to be a number."))</f>
        <v/>
      </c>
      <c r="AQ809" s="205" t="str">
        <f>IF(Input!O808="","",IF(ISNUMBER(VALUE(Input!O808)),"","Needs to be a number."))</f>
        <v/>
      </c>
      <c r="AR809" s="205" t="str">
        <f>IF(Input!V808="","",IF(ISNUMBER(VALUE(Input!V808)),"","Needs to be a number."))</f>
        <v/>
      </c>
      <c r="AS809" s="205" t="str">
        <f>IF(Input!W808="","",IF(ISNUMBER(VALUE(Input!W808)),"","Needs to be a number."))</f>
        <v/>
      </c>
      <c r="AT809" s="205" t="str">
        <f>IF(Input!X808="","",IF(ISNUMBER(VALUE(Input!X808)),"","Needs to be a number."))</f>
        <v/>
      </c>
      <c r="AU809" s="206" t="str">
        <f>IF(Input!Y808="","",IF(ISNUMBER(VALUE(Input!Y808)),"","Needs to be a number."))</f>
        <v/>
      </c>
      <c r="AW809" s="259" t="str">
        <f>IF(OR(VALUE(Input!C808)&lt;0,VALUE(Input!C808)&gt;100), "Invalid EEI %","")</f>
        <v/>
      </c>
      <c r="AX809" s="207"/>
      <c r="AY809" s="278" t="str">
        <f>IF(Input!E808="","",IF(VALUE(Input!E808)=0,"Do not enter 0.",""))</f>
        <v/>
      </c>
    </row>
    <row r="810" spans="2:51" x14ac:dyDescent="0.3">
      <c r="B810" s="188" t="str">
        <f>Input!A809</f>
        <v/>
      </c>
      <c r="C810" s="189" t="str">
        <f>IF(ISERROR(IF(AND(Input!$A809="",SUMPRODUCT(--(LEN(Input!$A810:'Input'!$A$1006)&gt;0))&lt;&gt;0),"Row is skipped.",IF(AND(Input!$A809="",Input!$A810=""),"", IF(Input!B809="","Data is missing.","")))),"",IF(AND(Input!$A809="",SUMPRODUCT(--(LEN(Input!$A810:'Input'!$A$1006)&gt;0))&lt;&gt;0),"Row is skipped.",IF(AND(Input!$A809="",Input!$A810=""),"", IF(Input!B809="","Data is missing.",""))))</f>
        <v/>
      </c>
      <c r="D810" s="189" t="str">
        <f>IF(ISERROR(IF(AND(Input!$A809="",SUMPRODUCT(--(LEN(Input!$A810:'Input'!$A$1006)&gt;0))&lt;&gt;0),"Row is skipped.",IF(AND(Input!$A809="",Input!$A810=""),"", IF(Input!C809="","Data is missing.","")))),"",IF(AND(Input!$A809="",SUMPRODUCT(--(LEN(Input!$A810:'Input'!$A$1006)&gt;0))&lt;&gt;0),"Row is skipped.",IF(AND(Input!$A809="",Input!$A810=""),"", IF(Input!C809="","Data is missing.",""))))</f>
        <v/>
      </c>
      <c r="E810" s="189" t="str">
        <f>IF(ISERROR(IF(AND(Input!$A809="",SUMPRODUCT(--(LEN(Input!$A810:'Input'!$A$1006)&gt;0))&lt;&gt;0),"Row is skipped.",IF(AND(Input!$A809="",Input!$A810=""),"", IF(Input!D809="","Data is missing.","")))),"",IF(AND(Input!$A809="",SUMPRODUCT(--(LEN(Input!$A810:'Input'!$A$1006)&gt;0))&lt;&gt;0),"Row is skipped.",IF(AND(Input!$A809="",Input!$A810=""),"", IF(Input!D809="","Data is missing.",""))))</f>
        <v/>
      </c>
      <c r="F810" s="189" t="str">
        <f>IF(ISERROR(IF(AND(Input!$A809="",SUMPRODUCT(--(LEN(Input!$A810:'Input'!$A$1006)&gt;0))&lt;&gt;0),"Row is skipped.",IF(AND(Input!$A809="",Input!$A810=""),"", IF(Input!E809="","Data is missing.","")))),"",IF(AND(Input!$A809="",SUMPRODUCT(--(LEN(Input!$A810:'Input'!$A$1006)&gt;0))&lt;&gt;0),"Row is skipped.",IF(AND(Input!$A809="",Input!$A810=""),"", IF(Input!E809="","Data is missing.",""))))</f>
        <v/>
      </c>
      <c r="G810" s="189" t="str">
        <f>IF(ISERROR(IF(AND(Input!$A809="",SUMPRODUCT(--(LEN(Input!$A810:'Input'!$A$1006)&gt;0))&lt;&gt;0),"Row is skipped.",IF(AND(Input!$A809="",Input!$A810=""),"", IF(Input!F809="","Data is missing.","")))),"",IF(AND(Input!$A809="",SUMPRODUCT(--(LEN(Input!$A810:'Input'!$A$1006)&gt;0))&lt;&gt;0),"Row is skipped.",IF(AND(Input!$A809="",Input!$A810=""),"", IF(Input!F809="","Data is missing.",""))))</f>
        <v/>
      </c>
      <c r="H810" s="190" t="str">
        <f>IF(ISERROR(IF(AND(Input!$A809="",SUMPRODUCT(--(LEN(Input!$A810:'Input'!$A$1006)&gt;0))&lt;&gt;0),"Row is skipped.",IF(AND(Input!$A809="",Input!$A810=""),"", IF(Input!G809="","Data is missing.","")))),"",IF(AND(Input!$A809="",SUMPRODUCT(--(LEN(Input!$A810:'Input'!$A$1006)&gt;0))&lt;&gt;0),"Row is skipped.",IF(AND(Input!$A809="",Input!$A810=""),"", IF(Input!G809="","Data is missing.",""))))</f>
        <v/>
      </c>
      <c r="I810" s="156"/>
      <c r="J810" s="191" t="str">
        <f>IFERROR(VLOOKUP(VLOOKUP(Input!$D809,'Measure List'!$A:$AN,40,FALSE),UIR!$A$1:$Q$27,17,FALSE),"")</f>
        <v/>
      </c>
      <c r="K810" s="192" t="str">
        <f>IFERROR(VLOOKUP(Input!$D809,'Measure List'!$A:$AN,40,FALSE),"")</f>
        <v/>
      </c>
      <c r="L810" s="156"/>
      <c r="M810" s="193" t="str">
        <f>IF(B810="","",IF(AND(Input!H809="",IFERROR(VLOOKUP(K810,UIR!$A$2:$P$21,2,FALSE),"")&lt;&gt;""),"Data is Missing.",""))</f>
        <v/>
      </c>
      <c r="N810" s="194" t="str">
        <f>IF(B810="","",IF(AND(Input!I809="",IFERROR(VLOOKUP(K810,UIR!$A$2:$P$21,3,FALSE),"")&lt;&gt;""),"Data is Missing.",""))</f>
        <v/>
      </c>
      <c r="O810" s="194" t="str">
        <f>IF(B810="","",IF(AND(Input!J809="",IFERROR(VLOOKUP(K810,UIR!$A$2:$P$21,4,FALSE),"")&lt;&gt;""),"Data is Missing.",""))</f>
        <v/>
      </c>
      <c r="P810" s="194" t="str">
        <f>IF(B810="","",IF(AND(Input!K809="",IFERROR(VLOOKUP(K810,UIR!$A$2:$P$21,5,FALSE),"")&lt;&gt;""),"Data is Missing.",""))</f>
        <v/>
      </c>
      <c r="Q810" s="194" t="str">
        <f>IF(B810="","",IF(AND(Input!L809="",IFERROR(VLOOKUP(K810,UIR!$A$2:$P$21,6,FALSE),"")&lt;&gt;""),"Data is Missing.",""))</f>
        <v/>
      </c>
      <c r="R810" s="194" t="str">
        <f>IF(B810="","",IF(AND(Input!M809="",IFERROR(VLOOKUP(K810,UIR!$A$2:$P$21,7,FALSE),"")&lt;&gt;""),"Data is Missing.",""))</f>
        <v/>
      </c>
      <c r="S810" s="194" t="str">
        <f>IF(B810="","",IF(AND(Input!P809="",IFERROR(VLOOKUP(K810,UIR!$A$2:$P$21,8,FALSE),"")&lt;&gt;""),"Data is Missing.",""))</f>
        <v/>
      </c>
      <c r="T810" s="194" t="str">
        <f>IF(B810="","",IF(AND(Input!Q809="",IFERROR(VLOOKUP(K810,UIR!$A$2:$P$21,9,FALSE),"")&lt;&gt;""),"Data is Missing.",""))</f>
        <v/>
      </c>
      <c r="U810" s="194"/>
      <c r="V810" s="194" t="str">
        <f>IF(B810="","",IF(AND(Input!S809="",IFERROR(VLOOKUP(K810,UIR!$A$2:$P$21,11,FALSE),"")&lt;&gt;""),"Data is Missing.",""))</f>
        <v/>
      </c>
      <c r="W810" s="194" t="str">
        <f>IF(B810="","",IF(AND(Input!T809="",IFERROR(VLOOKUP(K810,UIR!$A$2:$P$21,12,FALSE),"")&lt;&gt;""),"Data is Missing.",""))</f>
        <v/>
      </c>
      <c r="X810" s="194" t="str">
        <f>IF(B810="","",IF(AND(Input!V809="",IFERROR(VLOOKUP(K810,UIR!$A$2:$P$21,13,FALSE),"")&lt;&gt;""),"Data is Missing.",""))</f>
        <v/>
      </c>
      <c r="Y810" s="194" t="str">
        <f>IF(B810="","",IF(AND(Input!W809="",IFERROR(VLOOKUP(K810,UIR!$A$2:$P$21,14,FALSE),"")&lt;&gt;""),"Data is Missing.",""))</f>
        <v/>
      </c>
      <c r="Z810" s="194" t="str">
        <f>IF(B810="","",IF(AND(Input!X809="",IFERROR(VLOOKUP(K810,UIR!$A$2:$P$21,15,FALSE),"")&lt;&gt;""),"Data is Missing.",""))</f>
        <v/>
      </c>
      <c r="AA810" s="195" t="str">
        <f>IF(B810="","",IF(AND(Input!Y809="",IFERROR(VLOOKUP(K810,UIR!$A$2:$P$21,16,FALSE),"")&lt;&gt;""),"Data is Missing.",""))</f>
        <v/>
      </c>
      <c r="AC810" s="202" t="str">
        <f>IF(ISERROR(IF(Input!D809="","",IF(ISERROR(VLOOKUP(Input!D809,'Measure List'!$A$2:$A$30000,1,0)),"Invalid RefNo",""))),"",IF(Input!D809="","",IF(ISERROR(VLOOKUP(Input!D809,'Measure List'!$A$2:$A$30000,1,0)),"Invalid RefNo","")))</f>
        <v/>
      </c>
      <c r="AD810" s="156"/>
      <c r="AE810" s="156"/>
      <c r="AF810" s="156"/>
      <c r="AG810" s="156"/>
      <c r="AH810" s="156"/>
      <c r="AI810" s="156"/>
      <c r="AJ810" s="156"/>
      <c r="AK810" s="156"/>
      <c r="AL810" s="203" t="str">
        <f>IF(COUNTIF(Dropdowns!$K$2:$K$7,Input!S809)&gt;0,"",IF(Input!S809="","","Invalid Type"))</f>
        <v/>
      </c>
      <c r="AN810" s="204" t="str">
        <f>IF(Input!C809="","",IF(ISNUMBER(VALUE(Input!C809)),"","Needs to be a number."))</f>
        <v/>
      </c>
      <c r="AO810" s="205" t="str">
        <f>IF(Input!E809="","",IF(ISNUMBER(VALUE(Input!E809)),"","Needs to be a number."))</f>
        <v/>
      </c>
      <c r="AP810" s="205" t="str">
        <f>IF(Input!N809="","",IF(ISNUMBER(VALUE(Input!N809)),"","Needs to be a number."))</f>
        <v/>
      </c>
      <c r="AQ810" s="205" t="str">
        <f>IF(Input!O809="","",IF(ISNUMBER(VALUE(Input!O809)),"","Needs to be a number."))</f>
        <v/>
      </c>
      <c r="AR810" s="205" t="str">
        <f>IF(Input!V809="","",IF(ISNUMBER(VALUE(Input!V809)),"","Needs to be a number."))</f>
        <v/>
      </c>
      <c r="AS810" s="205" t="str">
        <f>IF(Input!W809="","",IF(ISNUMBER(VALUE(Input!W809)),"","Needs to be a number."))</f>
        <v/>
      </c>
      <c r="AT810" s="205" t="str">
        <f>IF(Input!X809="","",IF(ISNUMBER(VALUE(Input!X809)),"","Needs to be a number."))</f>
        <v/>
      </c>
      <c r="AU810" s="206" t="str">
        <f>IF(Input!Y809="","",IF(ISNUMBER(VALUE(Input!Y809)),"","Needs to be a number."))</f>
        <v/>
      </c>
      <c r="AW810" s="259" t="str">
        <f>IF(OR(VALUE(Input!C809)&lt;0,VALUE(Input!C809)&gt;100), "Invalid EEI %","")</f>
        <v/>
      </c>
      <c r="AX810" s="207"/>
      <c r="AY810" s="278" t="str">
        <f>IF(Input!E809="","",IF(VALUE(Input!E809)=0,"Do not enter 0.",""))</f>
        <v/>
      </c>
    </row>
    <row r="811" spans="2:51" x14ac:dyDescent="0.3">
      <c r="B811" s="188" t="str">
        <f>Input!A810</f>
        <v/>
      </c>
      <c r="C811" s="189" t="str">
        <f>IF(ISERROR(IF(AND(Input!$A810="",SUMPRODUCT(--(LEN(Input!$A811:'Input'!$A$1006)&gt;0))&lt;&gt;0),"Row is skipped.",IF(AND(Input!$A810="",Input!$A811=""),"", IF(Input!B810="","Data is missing.","")))),"",IF(AND(Input!$A810="",SUMPRODUCT(--(LEN(Input!$A811:'Input'!$A$1006)&gt;0))&lt;&gt;0),"Row is skipped.",IF(AND(Input!$A810="",Input!$A811=""),"", IF(Input!B810="","Data is missing.",""))))</f>
        <v/>
      </c>
      <c r="D811" s="189" t="str">
        <f>IF(ISERROR(IF(AND(Input!$A810="",SUMPRODUCT(--(LEN(Input!$A811:'Input'!$A$1006)&gt;0))&lt;&gt;0),"Row is skipped.",IF(AND(Input!$A810="",Input!$A811=""),"", IF(Input!C810="","Data is missing.","")))),"",IF(AND(Input!$A810="",SUMPRODUCT(--(LEN(Input!$A811:'Input'!$A$1006)&gt;0))&lt;&gt;0),"Row is skipped.",IF(AND(Input!$A810="",Input!$A811=""),"", IF(Input!C810="","Data is missing.",""))))</f>
        <v/>
      </c>
      <c r="E811" s="189" t="str">
        <f>IF(ISERROR(IF(AND(Input!$A810="",SUMPRODUCT(--(LEN(Input!$A811:'Input'!$A$1006)&gt;0))&lt;&gt;0),"Row is skipped.",IF(AND(Input!$A810="",Input!$A811=""),"", IF(Input!D810="","Data is missing.","")))),"",IF(AND(Input!$A810="",SUMPRODUCT(--(LEN(Input!$A811:'Input'!$A$1006)&gt;0))&lt;&gt;0),"Row is skipped.",IF(AND(Input!$A810="",Input!$A811=""),"", IF(Input!D810="","Data is missing.",""))))</f>
        <v/>
      </c>
      <c r="F811" s="189" t="str">
        <f>IF(ISERROR(IF(AND(Input!$A810="",SUMPRODUCT(--(LEN(Input!$A811:'Input'!$A$1006)&gt;0))&lt;&gt;0),"Row is skipped.",IF(AND(Input!$A810="",Input!$A811=""),"", IF(Input!E810="","Data is missing.","")))),"",IF(AND(Input!$A810="",SUMPRODUCT(--(LEN(Input!$A811:'Input'!$A$1006)&gt;0))&lt;&gt;0),"Row is skipped.",IF(AND(Input!$A810="",Input!$A811=""),"", IF(Input!E810="","Data is missing.",""))))</f>
        <v/>
      </c>
      <c r="G811" s="189" t="str">
        <f>IF(ISERROR(IF(AND(Input!$A810="",SUMPRODUCT(--(LEN(Input!$A811:'Input'!$A$1006)&gt;0))&lt;&gt;0),"Row is skipped.",IF(AND(Input!$A810="",Input!$A811=""),"", IF(Input!F810="","Data is missing.","")))),"",IF(AND(Input!$A810="",SUMPRODUCT(--(LEN(Input!$A811:'Input'!$A$1006)&gt;0))&lt;&gt;0),"Row is skipped.",IF(AND(Input!$A810="",Input!$A811=""),"", IF(Input!F810="","Data is missing.",""))))</f>
        <v/>
      </c>
      <c r="H811" s="190" t="str">
        <f>IF(ISERROR(IF(AND(Input!$A810="",SUMPRODUCT(--(LEN(Input!$A811:'Input'!$A$1006)&gt;0))&lt;&gt;0),"Row is skipped.",IF(AND(Input!$A810="",Input!$A811=""),"", IF(Input!G810="","Data is missing.","")))),"",IF(AND(Input!$A810="",SUMPRODUCT(--(LEN(Input!$A811:'Input'!$A$1006)&gt;0))&lt;&gt;0),"Row is skipped.",IF(AND(Input!$A810="",Input!$A811=""),"", IF(Input!G810="","Data is missing.",""))))</f>
        <v/>
      </c>
      <c r="I811" s="156"/>
      <c r="J811" s="191" t="str">
        <f>IFERROR(VLOOKUP(VLOOKUP(Input!$D810,'Measure List'!$A:$AN,40,FALSE),UIR!$A$1:$Q$27,17,FALSE),"")</f>
        <v/>
      </c>
      <c r="K811" s="192" t="str">
        <f>IFERROR(VLOOKUP(Input!$D810,'Measure List'!$A:$AN,40,FALSE),"")</f>
        <v/>
      </c>
      <c r="L811" s="156"/>
      <c r="M811" s="193" t="str">
        <f>IF(B811="","",IF(AND(Input!H810="",IFERROR(VLOOKUP(K811,UIR!$A$2:$P$21,2,FALSE),"")&lt;&gt;""),"Data is Missing.",""))</f>
        <v/>
      </c>
      <c r="N811" s="194" t="str">
        <f>IF(B811="","",IF(AND(Input!I810="",IFERROR(VLOOKUP(K811,UIR!$A$2:$P$21,3,FALSE),"")&lt;&gt;""),"Data is Missing.",""))</f>
        <v/>
      </c>
      <c r="O811" s="194" t="str">
        <f>IF(B811="","",IF(AND(Input!J810="",IFERROR(VLOOKUP(K811,UIR!$A$2:$P$21,4,FALSE),"")&lt;&gt;""),"Data is Missing.",""))</f>
        <v/>
      </c>
      <c r="P811" s="194" t="str">
        <f>IF(B811="","",IF(AND(Input!K810="",IFERROR(VLOOKUP(K811,UIR!$A$2:$P$21,5,FALSE),"")&lt;&gt;""),"Data is Missing.",""))</f>
        <v/>
      </c>
      <c r="Q811" s="194" t="str">
        <f>IF(B811="","",IF(AND(Input!L810="",IFERROR(VLOOKUP(K811,UIR!$A$2:$P$21,6,FALSE),"")&lt;&gt;""),"Data is Missing.",""))</f>
        <v/>
      </c>
      <c r="R811" s="194" t="str">
        <f>IF(B811="","",IF(AND(Input!M810="",IFERROR(VLOOKUP(K811,UIR!$A$2:$P$21,7,FALSE),"")&lt;&gt;""),"Data is Missing.",""))</f>
        <v/>
      </c>
      <c r="S811" s="194" t="str">
        <f>IF(B811="","",IF(AND(Input!P810="",IFERROR(VLOOKUP(K811,UIR!$A$2:$P$21,8,FALSE),"")&lt;&gt;""),"Data is Missing.",""))</f>
        <v/>
      </c>
      <c r="T811" s="194" t="str">
        <f>IF(B811="","",IF(AND(Input!Q810="",IFERROR(VLOOKUP(K811,UIR!$A$2:$P$21,9,FALSE),"")&lt;&gt;""),"Data is Missing.",""))</f>
        <v/>
      </c>
      <c r="U811" s="194"/>
      <c r="V811" s="194" t="str">
        <f>IF(B811="","",IF(AND(Input!S810="",IFERROR(VLOOKUP(K811,UIR!$A$2:$P$21,11,FALSE),"")&lt;&gt;""),"Data is Missing.",""))</f>
        <v/>
      </c>
      <c r="W811" s="194" t="str">
        <f>IF(B811="","",IF(AND(Input!T810="",IFERROR(VLOOKUP(K811,UIR!$A$2:$P$21,12,FALSE),"")&lt;&gt;""),"Data is Missing.",""))</f>
        <v/>
      </c>
      <c r="X811" s="194" t="str">
        <f>IF(B811="","",IF(AND(Input!V810="",IFERROR(VLOOKUP(K811,UIR!$A$2:$P$21,13,FALSE),"")&lt;&gt;""),"Data is Missing.",""))</f>
        <v/>
      </c>
      <c r="Y811" s="194" t="str">
        <f>IF(B811="","",IF(AND(Input!W810="",IFERROR(VLOOKUP(K811,UIR!$A$2:$P$21,14,FALSE),"")&lt;&gt;""),"Data is Missing.",""))</f>
        <v/>
      </c>
      <c r="Z811" s="194" t="str">
        <f>IF(B811="","",IF(AND(Input!X810="",IFERROR(VLOOKUP(K811,UIR!$A$2:$P$21,15,FALSE),"")&lt;&gt;""),"Data is Missing.",""))</f>
        <v/>
      </c>
      <c r="AA811" s="195" t="str">
        <f>IF(B811="","",IF(AND(Input!Y810="",IFERROR(VLOOKUP(K811,UIR!$A$2:$P$21,16,FALSE),"")&lt;&gt;""),"Data is Missing.",""))</f>
        <v/>
      </c>
      <c r="AC811" s="202" t="str">
        <f>IF(ISERROR(IF(Input!D810="","",IF(ISERROR(VLOOKUP(Input!D810,'Measure List'!$A$2:$A$30000,1,0)),"Invalid RefNo",""))),"",IF(Input!D810="","",IF(ISERROR(VLOOKUP(Input!D810,'Measure List'!$A$2:$A$30000,1,0)),"Invalid RefNo","")))</f>
        <v/>
      </c>
      <c r="AD811" s="156"/>
      <c r="AE811" s="156"/>
      <c r="AF811" s="156"/>
      <c r="AG811" s="156"/>
      <c r="AH811" s="156"/>
      <c r="AI811" s="156"/>
      <c r="AJ811" s="156"/>
      <c r="AK811" s="156"/>
      <c r="AL811" s="203" t="str">
        <f>IF(COUNTIF(Dropdowns!$K$2:$K$7,Input!S810)&gt;0,"",IF(Input!S810="","","Invalid Type"))</f>
        <v/>
      </c>
      <c r="AN811" s="204" t="str">
        <f>IF(Input!C810="","",IF(ISNUMBER(VALUE(Input!C810)),"","Needs to be a number."))</f>
        <v/>
      </c>
      <c r="AO811" s="205" t="str">
        <f>IF(Input!E810="","",IF(ISNUMBER(VALUE(Input!E810)),"","Needs to be a number."))</f>
        <v/>
      </c>
      <c r="AP811" s="205" t="str">
        <f>IF(Input!N810="","",IF(ISNUMBER(VALUE(Input!N810)),"","Needs to be a number."))</f>
        <v/>
      </c>
      <c r="AQ811" s="205" t="str">
        <f>IF(Input!O810="","",IF(ISNUMBER(VALUE(Input!O810)),"","Needs to be a number."))</f>
        <v/>
      </c>
      <c r="AR811" s="205" t="str">
        <f>IF(Input!V810="","",IF(ISNUMBER(VALUE(Input!V810)),"","Needs to be a number."))</f>
        <v/>
      </c>
      <c r="AS811" s="205" t="str">
        <f>IF(Input!W810="","",IF(ISNUMBER(VALUE(Input!W810)),"","Needs to be a number."))</f>
        <v/>
      </c>
      <c r="AT811" s="205" t="str">
        <f>IF(Input!X810="","",IF(ISNUMBER(VALUE(Input!X810)),"","Needs to be a number."))</f>
        <v/>
      </c>
      <c r="AU811" s="206" t="str">
        <f>IF(Input!Y810="","",IF(ISNUMBER(VALUE(Input!Y810)),"","Needs to be a number."))</f>
        <v/>
      </c>
      <c r="AW811" s="259" t="str">
        <f>IF(OR(VALUE(Input!C810)&lt;0,VALUE(Input!C810)&gt;100), "Invalid EEI %","")</f>
        <v/>
      </c>
      <c r="AX811" s="207"/>
      <c r="AY811" s="278" t="str">
        <f>IF(Input!E810="","",IF(VALUE(Input!E810)=0,"Do not enter 0.",""))</f>
        <v/>
      </c>
    </row>
    <row r="812" spans="2:51" x14ac:dyDescent="0.3">
      <c r="B812" s="188" t="str">
        <f>Input!A811</f>
        <v/>
      </c>
      <c r="C812" s="189" t="str">
        <f>IF(ISERROR(IF(AND(Input!$A811="",SUMPRODUCT(--(LEN(Input!$A812:'Input'!$A$1006)&gt;0))&lt;&gt;0),"Row is skipped.",IF(AND(Input!$A811="",Input!$A812=""),"", IF(Input!B811="","Data is missing.","")))),"",IF(AND(Input!$A811="",SUMPRODUCT(--(LEN(Input!$A812:'Input'!$A$1006)&gt;0))&lt;&gt;0),"Row is skipped.",IF(AND(Input!$A811="",Input!$A812=""),"", IF(Input!B811="","Data is missing.",""))))</f>
        <v/>
      </c>
      <c r="D812" s="189" t="str">
        <f>IF(ISERROR(IF(AND(Input!$A811="",SUMPRODUCT(--(LEN(Input!$A812:'Input'!$A$1006)&gt;0))&lt;&gt;0),"Row is skipped.",IF(AND(Input!$A811="",Input!$A812=""),"", IF(Input!C811="","Data is missing.","")))),"",IF(AND(Input!$A811="",SUMPRODUCT(--(LEN(Input!$A812:'Input'!$A$1006)&gt;0))&lt;&gt;0),"Row is skipped.",IF(AND(Input!$A811="",Input!$A812=""),"", IF(Input!C811="","Data is missing.",""))))</f>
        <v/>
      </c>
      <c r="E812" s="189" t="str">
        <f>IF(ISERROR(IF(AND(Input!$A811="",SUMPRODUCT(--(LEN(Input!$A812:'Input'!$A$1006)&gt;0))&lt;&gt;0),"Row is skipped.",IF(AND(Input!$A811="",Input!$A812=""),"", IF(Input!D811="","Data is missing.","")))),"",IF(AND(Input!$A811="",SUMPRODUCT(--(LEN(Input!$A812:'Input'!$A$1006)&gt;0))&lt;&gt;0),"Row is skipped.",IF(AND(Input!$A811="",Input!$A812=""),"", IF(Input!D811="","Data is missing.",""))))</f>
        <v/>
      </c>
      <c r="F812" s="189" t="str">
        <f>IF(ISERROR(IF(AND(Input!$A811="",SUMPRODUCT(--(LEN(Input!$A812:'Input'!$A$1006)&gt;0))&lt;&gt;0),"Row is skipped.",IF(AND(Input!$A811="",Input!$A812=""),"", IF(Input!E811="","Data is missing.","")))),"",IF(AND(Input!$A811="",SUMPRODUCT(--(LEN(Input!$A812:'Input'!$A$1006)&gt;0))&lt;&gt;0),"Row is skipped.",IF(AND(Input!$A811="",Input!$A812=""),"", IF(Input!E811="","Data is missing.",""))))</f>
        <v/>
      </c>
      <c r="G812" s="189" t="str">
        <f>IF(ISERROR(IF(AND(Input!$A811="",SUMPRODUCT(--(LEN(Input!$A812:'Input'!$A$1006)&gt;0))&lt;&gt;0),"Row is skipped.",IF(AND(Input!$A811="",Input!$A812=""),"", IF(Input!F811="","Data is missing.","")))),"",IF(AND(Input!$A811="",SUMPRODUCT(--(LEN(Input!$A812:'Input'!$A$1006)&gt;0))&lt;&gt;0),"Row is skipped.",IF(AND(Input!$A811="",Input!$A812=""),"", IF(Input!F811="","Data is missing.",""))))</f>
        <v/>
      </c>
      <c r="H812" s="190" t="str">
        <f>IF(ISERROR(IF(AND(Input!$A811="",SUMPRODUCT(--(LEN(Input!$A812:'Input'!$A$1006)&gt;0))&lt;&gt;0),"Row is skipped.",IF(AND(Input!$A811="",Input!$A812=""),"", IF(Input!G811="","Data is missing.","")))),"",IF(AND(Input!$A811="",SUMPRODUCT(--(LEN(Input!$A812:'Input'!$A$1006)&gt;0))&lt;&gt;0),"Row is skipped.",IF(AND(Input!$A811="",Input!$A812=""),"", IF(Input!G811="","Data is missing.",""))))</f>
        <v/>
      </c>
      <c r="I812" s="156"/>
      <c r="J812" s="191" t="str">
        <f>IFERROR(VLOOKUP(VLOOKUP(Input!$D811,'Measure List'!$A:$AN,40,FALSE),UIR!$A$1:$Q$27,17,FALSE),"")</f>
        <v/>
      </c>
      <c r="K812" s="192" t="str">
        <f>IFERROR(VLOOKUP(Input!$D811,'Measure List'!$A:$AN,40,FALSE),"")</f>
        <v/>
      </c>
      <c r="L812" s="156"/>
      <c r="M812" s="193" t="str">
        <f>IF(B812="","",IF(AND(Input!H811="",IFERROR(VLOOKUP(K812,UIR!$A$2:$P$21,2,FALSE),"")&lt;&gt;""),"Data is Missing.",""))</f>
        <v/>
      </c>
      <c r="N812" s="194" t="str">
        <f>IF(B812="","",IF(AND(Input!I811="",IFERROR(VLOOKUP(K812,UIR!$A$2:$P$21,3,FALSE),"")&lt;&gt;""),"Data is Missing.",""))</f>
        <v/>
      </c>
      <c r="O812" s="194" t="str">
        <f>IF(B812="","",IF(AND(Input!J811="",IFERROR(VLOOKUP(K812,UIR!$A$2:$P$21,4,FALSE),"")&lt;&gt;""),"Data is Missing.",""))</f>
        <v/>
      </c>
      <c r="P812" s="194" t="str">
        <f>IF(B812="","",IF(AND(Input!K811="",IFERROR(VLOOKUP(K812,UIR!$A$2:$P$21,5,FALSE),"")&lt;&gt;""),"Data is Missing.",""))</f>
        <v/>
      </c>
      <c r="Q812" s="194" t="str">
        <f>IF(B812="","",IF(AND(Input!L811="",IFERROR(VLOOKUP(K812,UIR!$A$2:$P$21,6,FALSE),"")&lt;&gt;""),"Data is Missing.",""))</f>
        <v/>
      </c>
      <c r="R812" s="194" t="str">
        <f>IF(B812="","",IF(AND(Input!M811="",IFERROR(VLOOKUP(K812,UIR!$A$2:$P$21,7,FALSE),"")&lt;&gt;""),"Data is Missing.",""))</f>
        <v/>
      </c>
      <c r="S812" s="194" t="str">
        <f>IF(B812="","",IF(AND(Input!P811="",IFERROR(VLOOKUP(K812,UIR!$A$2:$P$21,8,FALSE),"")&lt;&gt;""),"Data is Missing.",""))</f>
        <v/>
      </c>
      <c r="T812" s="194" t="str">
        <f>IF(B812="","",IF(AND(Input!Q811="",IFERROR(VLOOKUP(K812,UIR!$A$2:$P$21,9,FALSE),"")&lt;&gt;""),"Data is Missing.",""))</f>
        <v/>
      </c>
      <c r="U812" s="194"/>
      <c r="V812" s="194" t="str">
        <f>IF(B812="","",IF(AND(Input!S811="",IFERROR(VLOOKUP(K812,UIR!$A$2:$P$21,11,FALSE),"")&lt;&gt;""),"Data is Missing.",""))</f>
        <v/>
      </c>
      <c r="W812" s="194" t="str">
        <f>IF(B812="","",IF(AND(Input!T811="",IFERROR(VLOOKUP(K812,UIR!$A$2:$P$21,12,FALSE),"")&lt;&gt;""),"Data is Missing.",""))</f>
        <v/>
      </c>
      <c r="X812" s="194" t="str">
        <f>IF(B812="","",IF(AND(Input!V811="",IFERROR(VLOOKUP(K812,UIR!$A$2:$P$21,13,FALSE),"")&lt;&gt;""),"Data is Missing.",""))</f>
        <v/>
      </c>
      <c r="Y812" s="194" t="str">
        <f>IF(B812="","",IF(AND(Input!W811="",IFERROR(VLOOKUP(K812,UIR!$A$2:$P$21,14,FALSE),"")&lt;&gt;""),"Data is Missing.",""))</f>
        <v/>
      </c>
      <c r="Z812" s="194" t="str">
        <f>IF(B812="","",IF(AND(Input!X811="",IFERROR(VLOOKUP(K812,UIR!$A$2:$P$21,15,FALSE),"")&lt;&gt;""),"Data is Missing.",""))</f>
        <v/>
      </c>
      <c r="AA812" s="195" t="str">
        <f>IF(B812="","",IF(AND(Input!Y811="",IFERROR(VLOOKUP(K812,UIR!$A$2:$P$21,16,FALSE),"")&lt;&gt;""),"Data is Missing.",""))</f>
        <v/>
      </c>
      <c r="AC812" s="202" t="str">
        <f>IF(ISERROR(IF(Input!D811="","",IF(ISERROR(VLOOKUP(Input!D811,'Measure List'!$A$2:$A$30000,1,0)),"Invalid RefNo",""))),"",IF(Input!D811="","",IF(ISERROR(VLOOKUP(Input!D811,'Measure List'!$A$2:$A$30000,1,0)),"Invalid RefNo","")))</f>
        <v/>
      </c>
      <c r="AD812" s="156"/>
      <c r="AE812" s="156"/>
      <c r="AF812" s="156"/>
      <c r="AG812" s="156"/>
      <c r="AH812" s="156"/>
      <c r="AI812" s="156"/>
      <c r="AJ812" s="156"/>
      <c r="AK812" s="156"/>
      <c r="AL812" s="203" t="str">
        <f>IF(COUNTIF(Dropdowns!$K$2:$K$7,Input!S811)&gt;0,"",IF(Input!S811="","","Invalid Type"))</f>
        <v/>
      </c>
      <c r="AN812" s="204" t="str">
        <f>IF(Input!C811="","",IF(ISNUMBER(VALUE(Input!C811)),"","Needs to be a number."))</f>
        <v/>
      </c>
      <c r="AO812" s="205" t="str">
        <f>IF(Input!E811="","",IF(ISNUMBER(VALUE(Input!E811)),"","Needs to be a number."))</f>
        <v/>
      </c>
      <c r="AP812" s="205" t="str">
        <f>IF(Input!N811="","",IF(ISNUMBER(VALUE(Input!N811)),"","Needs to be a number."))</f>
        <v/>
      </c>
      <c r="AQ812" s="205" t="str">
        <f>IF(Input!O811="","",IF(ISNUMBER(VALUE(Input!O811)),"","Needs to be a number."))</f>
        <v/>
      </c>
      <c r="AR812" s="205" t="str">
        <f>IF(Input!V811="","",IF(ISNUMBER(VALUE(Input!V811)),"","Needs to be a number."))</f>
        <v/>
      </c>
      <c r="AS812" s="205" t="str">
        <f>IF(Input!W811="","",IF(ISNUMBER(VALUE(Input!W811)),"","Needs to be a number."))</f>
        <v/>
      </c>
      <c r="AT812" s="205" t="str">
        <f>IF(Input!X811="","",IF(ISNUMBER(VALUE(Input!X811)),"","Needs to be a number."))</f>
        <v/>
      </c>
      <c r="AU812" s="206" t="str">
        <f>IF(Input!Y811="","",IF(ISNUMBER(VALUE(Input!Y811)),"","Needs to be a number."))</f>
        <v/>
      </c>
      <c r="AW812" s="259" t="str">
        <f>IF(OR(VALUE(Input!C811)&lt;0,VALUE(Input!C811)&gt;100), "Invalid EEI %","")</f>
        <v/>
      </c>
      <c r="AX812" s="207"/>
      <c r="AY812" s="278" t="str">
        <f>IF(Input!E811="","",IF(VALUE(Input!E811)=0,"Do not enter 0.",""))</f>
        <v/>
      </c>
    </row>
    <row r="813" spans="2:51" x14ac:dyDescent="0.3">
      <c r="B813" s="188" t="str">
        <f>Input!A812</f>
        <v/>
      </c>
      <c r="C813" s="189" t="str">
        <f>IF(ISERROR(IF(AND(Input!$A812="",SUMPRODUCT(--(LEN(Input!$A813:'Input'!$A$1006)&gt;0))&lt;&gt;0),"Row is skipped.",IF(AND(Input!$A812="",Input!$A813=""),"", IF(Input!B812="","Data is missing.","")))),"",IF(AND(Input!$A812="",SUMPRODUCT(--(LEN(Input!$A813:'Input'!$A$1006)&gt;0))&lt;&gt;0),"Row is skipped.",IF(AND(Input!$A812="",Input!$A813=""),"", IF(Input!B812="","Data is missing.",""))))</f>
        <v/>
      </c>
      <c r="D813" s="189" t="str">
        <f>IF(ISERROR(IF(AND(Input!$A812="",SUMPRODUCT(--(LEN(Input!$A813:'Input'!$A$1006)&gt;0))&lt;&gt;0),"Row is skipped.",IF(AND(Input!$A812="",Input!$A813=""),"", IF(Input!C812="","Data is missing.","")))),"",IF(AND(Input!$A812="",SUMPRODUCT(--(LEN(Input!$A813:'Input'!$A$1006)&gt;0))&lt;&gt;0),"Row is skipped.",IF(AND(Input!$A812="",Input!$A813=""),"", IF(Input!C812="","Data is missing.",""))))</f>
        <v/>
      </c>
      <c r="E813" s="189" t="str">
        <f>IF(ISERROR(IF(AND(Input!$A812="",SUMPRODUCT(--(LEN(Input!$A813:'Input'!$A$1006)&gt;0))&lt;&gt;0),"Row is skipped.",IF(AND(Input!$A812="",Input!$A813=""),"", IF(Input!D812="","Data is missing.","")))),"",IF(AND(Input!$A812="",SUMPRODUCT(--(LEN(Input!$A813:'Input'!$A$1006)&gt;0))&lt;&gt;0),"Row is skipped.",IF(AND(Input!$A812="",Input!$A813=""),"", IF(Input!D812="","Data is missing.",""))))</f>
        <v/>
      </c>
      <c r="F813" s="189" t="str">
        <f>IF(ISERROR(IF(AND(Input!$A812="",SUMPRODUCT(--(LEN(Input!$A813:'Input'!$A$1006)&gt;0))&lt;&gt;0),"Row is skipped.",IF(AND(Input!$A812="",Input!$A813=""),"", IF(Input!E812="","Data is missing.","")))),"",IF(AND(Input!$A812="",SUMPRODUCT(--(LEN(Input!$A813:'Input'!$A$1006)&gt;0))&lt;&gt;0),"Row is skipped.",IF(AND(Input!$A812="",Input!$A813=""),"", IF(Input!E812="","Data is missing.",""))))</f>
        <v/>
      </c>
      <c r="G813" s="189" t="str">
        <f>IF(ISERROR(IF(AND(Input!$A812="",SUMPRODUCT(--(LEN(Input!$A813:'Input'!$A$1006)&gt;0))&lt;&gt;0),"Row is skipped.",IF(AND(Input!$A812="",Input!$A813=""),"", IF(Input!F812="","Data is missing.","")))),"",IF(AND(Input!$A812="",SUMPRODUCT(--(LEN(Input!$A813:'Input'!$A$1006)&gt;0))&lt;&gt;0),"Row is skipped.",IF(AND(Input!$A812="",Input!$A813=""),"", IF(Input!F812="","Data is missing.",""))))</f>
        <v/>
      </c>
      <c r="H813" s="190" t="str">
        <f>IF(ISERROR(IF(AND(Input!$A812="",SUMPRODUCT(--(LEN(Input!$A813:'Input'!$A$1006)&gt;0))&lt;&gt;0),"Row is skipped.",IF(AND(Input!$A812="",Input!$A813=""),"", IF(Input!G812="","Data is missing.","")))),"",IF(AND(Input!$A812="",SUMPRODUCT(--(LEN(Input!$A813:'Input'!$A$1006)&gt;0))&lt;&gt;0),"Row is skipped.",IF(AND(Input!$A812="",Input!$A813=""),"", IF(Input!G812="","Data is missing.",""))))</f>
        <v/>
      </c>
      <c r="I813" s="156"/>
      <c r="J813" s="191" t="str">
        <f>IFERROR(VLOOKUP(VLOOKUP(Input!$D812,'Measure List'!$A:$AN,40,FALSE),UIR!$A$1:$Q$27,17,FALSE),"")</f>
        <v/>
      </c>
      <c r="K813" s="192" t="str">
        <f>IFERROR(VLOOKUP(Input!$D812,'Measure List'!$A:$AN,40,FALSE),"")</f>
        <v/>
      </c>
      <c r="L813" s="156"/>
      <c r="M813" s="193" t="str">
        <f>IF(B813="","",IF(AND(Input!H812="",IFERROR(VLOOKUP(K813,UIR!$A$2:$P$21,2,FALSE),"")&lt;&gt;""),"Data is Missing.",""))</f>
        <v/>
      </c>
      <c r="N813" s="194" t="str">
        <f>IF(B813="","",IF(AND(Input!I812="",IFERROR(VLOOKUP(K813,UIR!$A$2:$P$21,3,FALSE),"")&lt;&gt;""),"Data is Missing.",""))</f>
        <v/>
      </c>
      <c r="O813" s="194" t="str">
        <f>IF(B813="","",IF(AND(Input!J812="",IFERROR(VLOOKUP(K813,UIR!$A$2:$P$21,4,FALSE),"")&lt;&gt;""),"Data is Missing.",""))</f>
        <v/>
      </c>
      <c r="P813" s="194" t="str">
        <f>IF(B813="","",IF(AND(Input!K812="",IFERROR(VLOOKUP(K813,UIR!$A$2:$P$21,5,FALSE),"")&lt;&gt;""),"Data is Missing.",""))</f>
        <v/>
      </c>
      <c r="Q813" s="194" t="str">
        <f>IF(B813="","",IF(AND(Input!L812="",IFERROR(VLOOKUP(K813,UIR!$A$2:$P$21,6,FALSE),"")&lt;&gt;""),"Data is Missing.",""))</f>
        <v/>
      </c>
      <c r="R813" s="194" t="str">
        <f>IF(B813="","",IF(AND(Input!M812="",IFERROR(VLOOKUP(K813,UIR!$A$2:$P$21,7,FALSE),"")&lt;&gt;""),"Data is Missing.",""))</f>
        <v/>
      </c>
      <c r="S813" s="194" t="str">
        <f>IF(B813="","",IF(AND(Input!P812="",IFERROR(VLOOKUP(K813,UIR!$A$2:$P$21,8,FALSE),"")&lt;&gt;""),"Data is Missing.",""))</f>
        <v/>
      </c>
      <c r="T813" s="194" t="str">
        <f>IF(B813="","",IF(AND(Input!Q812="",IFERROR(VLOOKUP(K813,UIR!$A$2:$P$21,9,FALSE),"")&lt;&gt;""),"Data is Missing.",""))</f>
        <v/>
      </c>
      <c r="U813" s="194"/>
      <c r="V813" s="194" t="str">
        <f>IF(B813="","",IF(AND(Input!S812="",IFERROR(VLOOKUP(K813,UIR!$A$2:$P$21,11,FALSE),"")&lt;&gt;""),"Data is Missing.",""))</f>
        <v/>
      </c>
      <c r="W813" s="194" t="str">
        <f>IF(B813="","",IF(AND(Input!T812="",IFERROR(VLOOKUP(K813,UIR!$A$2:$P$21,12,FALSE),"")&lt;&gt;""),"Data is Missing.",""))</f>
        <v/>
      </c>
      <c r="X813" s="194" t="str">
        <f>IF(B813="","",IF(AND(Input!V812="",IFERROR(VLOOKUP(K813,UIR!$A$2:$P$21,13,FALSE),"")&lt;&gt;""),"Data is Missing.",""))</f>
        <v/>
      </c>
      <c r="Y813" s="194" t="str">
        <f>IF(B813="","",IF(AND(Input!W812="",IFERROR(VLOOKUP(K813,UIR!$A$2:$P$21,14,FALSE),"")&lt;&gt;""),"Data is Missing.",""))</f>
        <v/>
      </c>
      <c r="Z813" s="194" t="str">
        <f>IF(B813="","",IF(AND(Input!X812="",IFERROR(VLOOKUP(K813,UIR!$A$2:$P$21,15,FALSE),"")&lt;&gt;""),"Data is Missing.",""))</f>
        <v/>
      </c>
      <c r="AA813" s="195" t="str">
        <f>IF(B813="","",IF(AND(Input!Y812="",IFERROR(VLOOKUP(K813,UIR!$A$2:$P$21,16,FALSE),"")&lt;&gt;""),"Data is Missing.",""))</f>
        <v/>
      </c>
      <c r="AC813" s="202" t="str">
        <f>IF(ISERROR(IF(Input!D812="","",IF(ISERROR(VLOOKUP(Input!D812,'Measure List'!$A$2:$A$30000,1,0)),"Invalid RefNo",""))),"",IF(Input!D812="","",IF(ISERROR(VLOOKUP(Input!D812,'Measure List'!$A$2:$A$30000,1,0)),"Invalid RefNo","")))</f>
        <v/>
      </c>
      <c r="AD813" s="156"/>
      <c r="AE813" s="156"/>
      <c r="AF813" s="156"/>
      <c r="AG813" s="156"/>
      <c r="AH813" s="156"/>
      <c r="AI813" s="156"/>
      <c r="AJ813" s="156"/>
      <c r="AK813" s="156"/>
      <c r="AL813" s="203" t="str">
        <f>IF(COUNTIF(Dropdowns!$K$2:$K$7,Input!S812)&gt;0,"",IF(Input!S812="","","Invalid Type"))</f>
        <v/>
      </c>
      <c r="AN813" s="204" t="str">
        <f>IF(Input!C812="","",IF(ISNUMBER(VALUE(Input!C812)),"","Needs to be a number."))</f>
        <v/>
      </c>
      <c r="AO813" s="205" t="str">
        <f>IF(Input!E812="","",IF(ISNUMBER(VALUE(Input!E812)),"","Needs to be a number."))</f>
        <v/>
      </c>
      <c r="AP813" s="205" t="str">
        <f>IF(Input!N812="","",IF(ISNUMBER(VALUE(Input!N812)),"","Needs to be a number."))</f>
        <v/>
      </c>
      <c r="AQ813" s="205" t="str">
        <f>IF(Input!O812="","",IF(ISNUMBER(VALUE(Input!O812)),"","Needs to be a number."))</f>
        <v/>
      </c>
      <c r="AR813" s="205" t="str">
        <f>IF(Input!V812="","",IF(ISNUMBER(VALUE(Input!V812)),"","Needs to be a number."))</f>
        <v/>
      </c>
      <c r="AS813" s="205" t="str">
        <f>IF(Input!W812="","",IF(ISNUMBER(VALUE(Input!W812)),"","Needs to be a number."))</f>
        <v/>
      </c>
      <c r="AT813" s="205" t="str">
        <f>IF(Input!X812="","",IF(ISNUMBER(VALUE(Input!X812)),"","Needs to be a number."))</f>
        <v/>
      </c>
      <c r="AU813" s="206" t="str">
        <f>IF(Input!Y812="","",IF(ISNUMBER(VALUE(Input!Y812)),"","Needs to be a number."))</f>
        <v/>
      </c>
      <c r="AW813" s="259" t="str">
        <f>IF(OR(VALUE(Input!C812)&lt;0,VALUE(Input!C812)&gt;100), "Invalid EEI %","")</f>
        <v/>
      </c>
      <c r="AX813" s="207"/>
      <c r="AY813" s="278" t="str">
        <f>IF(Input!E812="","",IF(VALUE(Input!E812)=0,"Do not enter 0.",""))</f>
        <v/>
      </c>
    </row>
    <row r="814" spans="2:51" x14ac:dyDescent="0.3">
      <c r="B814" s="188" t="str">
        <f>Input!A813</f>
        <v/>
      </c>
      <c r="C814" s="189" t="str">
        <f>IF(ISERROR(IF(AND(Input!$A813="",SUMPRODUCT(--(LEN(Input!$A814:'Input'!$A$1006)&gt;0))&lt;&gt;0),"Row is skipped.",IF(AND(Input!$A813="",Input!$A814=""),"", IF(Input!B813="","Data is missing.","")))),"",IF(AND(Input!$A813="",SUMPRODUCT(--(LEN(Input!$A814:'Input'!$A$1006)&gt;0))&lt;&gt;0),"Row is skipped.",IF(AND(Input!$A813="",Input!$A814=""),"", IF(Input!B813="","Data is missing.",""))))</f>
        <v/>
      </c>
      <c r="D814" s="189" t="str">
        <f>IF(ISERROR(IF(AND(Input!$A813="",SUMPRODUCT(--(LEN(Input!$A814:'Input'!$A$1006)&gt;0))&lt;&gt;0),"Row is skipped.",IF(AND(Input!$A813="",Input!$A814=""),"", IF(Input!C813="","Data is missing.","")))),"",IF(AND(Input!$A813="",SUMPRODUCT(--(LEN(Input!$A814:'Input'!$A$1006)&gt;0))&lt;&gt;0),"Row is skipped.",IF(AND(Input!$A813="",Input!$A814=""),"", IF(Input!C813="","Data is missing.",""))))</f>
        <v/>
      </c>
      <c r="E814" s="189" t="str">
        <f>IF(ISERROR(IF(AND(Input!$A813="",SUMPRODUCT(--(LEN(Input!$A814:'Input'!$A$1006)&gt;0))&lt;&gt;0),"Row is skipped.",IF(AND(Input!$A813="",Input!$A814=""),"", IF(Input!D813="","Data is missing.","")))),"",IF(AND(Input!$A813="",SUMPRODUCT(--(LEN(Input!$A814:'Input'!$A$1006)&gt;0))&lt;&gt;0),"Row is skipped.",IF(AND(Input!$A813="",Input!$A814=""),"", IF(Input!D813="","Data is missing.",""))))</f>
        <v/>
      </c>
      <c r="F814" s="189" t="str">
        <f>IF(ISERROR(IF(AND(Input!$A813="",SUMPRODUCT(--(LEN(Input!$A814:'Input'!$A$1006)&gt;0))&lt;&gt;0),"Row is skipped.",IF(AND(Input!$A813="",Input!$A814=""),"", IF(Input!E813="","Data is missing.","")))),"",IF(AND(Input!$A813="",SUMPRODUCT(--(LEN(Input!$A814:'Input'!$A$1006)&gt;0))&lt;&gt;0),"Row is skipped.",IF(AND(Input!$A813="",Input!$A814=""),"", IF(Input!E813="","Data is missing.",""))))</f>
        <v/>
      </c>
      <c r="G814" s="189" t="str">
        <f>IF(ISERROR(IF(AND(Input!$A813="",SUMPRODUCT(--(LEN(Input!$A814:'Input'!$A$1006)&gt;0))&lt;&gt;0),"Row is skipped.",IF(AND(Input!$A813="",Input!$A814=""),"", IF(Input!F813="","Data is missing.","")))),"",IF(AND(Input!$A813="",SUMPRODUCT(--(LEN(Input!$A814:'Input'!$A$1006)&gt;0))&lt;&gt;0),"Row is skipped.",IF(AND(Input!$A813="",Input!$A814=""),"", IF(Input!F813="","Data is missing.",""))))</f>
        <v/>
      </c>
      <c r="H814" s="190" t="str">
        <f>IF(ISERROR(IF(AND(Input!$A813="",SUMPRODUCT(--(LEN(Input!$A814:'Input'!$A$1006)&gt;0))&lt;&gt;0),"Row is skipped.",IF(AND(Input!$A813="",Input!$A814=""),"", IF(Input!G813="","Data is missing.","")))),"",IF(AND(Input!$A813="",SUMPRODUCT(--(LEN(Input!$A814:'Input'!$A$1006)&gt;0))&lt;&gt;0),"Row is skipped.",IF(AND(Input!$A813="",Input!$A814=""),"", IF(Input!G813="","Data is missing.",""))))</f>
        <v/>
      </c>
      <c r="I814" s="156"/>
      <c r="J814" s="191" t="str">
        <f>IFERROR(VLOOKUP(VLOOKUP(Input!$D813,'Measure List'!$A:$AN,40,FALSE),UIR!$A$1:$Q$27,17,FALSE),"")</f>
        <v/>
      </c>
      <c r="K814" s="192" t="str">
        <f>IFERROR(VLOOKUP(Input!$D813,'Measure List'!$A:$AN,40,FALSE),"")</f>
        <v/>
      </c>
      <c r="L814" s="156"/>
      <c r="M814" s="193" t="str">
        <f>IF(B814="","",IF(AND(Input!H813="",IFERROR(VLOOKUP(K814,UIR!$A$2:$P$21,2,FALSE),"")&lt;&gt;""),"Data is Missing.",""))</f>
        <v/>
      </c>
      <c r="N814" s="194" t="str">
        <f>IF(B814="","",IF(AND(Input!I813="",IFERROR(VLOOKUP(K814,UIR!$A$2:$P$21,3,FALSE),"")&lt;&gt;""),"Data is Missing.",""))</f>
        <v/>
      </c>
      <c r="O814" s="194" t="str">
        <f>IF(B814="","",IF(AND(Input!J813="",IFERROR(VLOOKUP(K814,UIR!$A$2:$P$21,4,FALSE),"")&lt;&gt;""),"Data is Missing.",""))</f>
        <v/>
      </c>
      <c r="P814" s="194" t="str">
        <f>IF(B814="","",IF(AND(Input!K813="",IFERROR(VLOOKUP(K814,UIR!$A$2:$P$21,5,FALSE),"")&lt;&gt;""),"Data is Missing.",""))</f>
        <v/>
      </c>
      <c r="Q814" s="194" t="str">
        <f>IF(B814="","",IF(AND(Input!L813="",IFERROR(VLOOKUP(K814,UIR!$A$2:$P$21,6,FALSE),"")&lt;&gt;""),"Data is Missing.",""))</f>
        <v/>
      </c>
      <c r="R814" s="194" t="str">
        <f>IF(B814="","",IF(AND(Input!M813="",IFERROR(VLOOKUP(K814,UIR!$A$2:$P$21,7,FALSE),"")&lt;&gt;""),"Data is Missing.",""))</f>
        <v/>
      </c>
      <c r="S814" s="194" t="str">
        <f>IF(B814="","",IF(AND(Input!P813="",IFERROR(VLOOKUP(K814,UIR!$A$2:$P$21,8,FALSE),"")&lt;&gt;""),"Data is Missing.",""))</f>
        <v/>
      </c>
      <c r="T814" s="194" t="str">
        <f>IF(B814="","",IF(AND(Input!Q813="",IFERROR(VLOOKUP(K814,UIR!$A$2:$P$21,9,FALSE),"")&lt;&gt;""),"Data is Missing.",""))</f>
        <v/>
      </c>
      <c r="U814" s="194"/>
      <c r="V814" s="194" t="str">
        <f>IF(B814="","",IF(AND(Input!S813="",IFERROR(VLOOKUP(K814,UIR!$A$2:$P$21,11,FALSE),"")&lt;&gt;""),"Data is Missing.",""))</f>
        <v/>
      </c>
      <c r="W814" s="194" t="str">
        <f>IF(B814="","",IF(AND(Input!T813="",IFERROR(VLOOKUP(K814,UIR!$A$2:$P$21,12,FALSE),"")&lt;&gt;""),"Data is Missing.",""))</f>
        <v/>
      </c>
      <c r="X814" s="194" t="str">
        <f>IF(B814="","",IF(AND(Input!V813="",IFERROR(VLOOKUP(K814,UIR!$A$2:$P$21,13,FALSE),"")&lt;&gt;""),"Data is Missing.",""))</f>
        <v/>
      </c>
      <c r="Y814" s="194" t="str">
        <f>IF(B814="","",IF(AND(Input!W813="",IFERROR(VLOOKUP(K814,UIR!$A$2:$P$21,14,FALSE),"")&lt;&gt;""),"Data is Missing.",""))</f>
        <v/>
      </c>
      <c r="Z814" s="194" t="str">
        <f>IF(B814="","",IF(AND(Input!X813="",IFERROR(VLOOKUP(K814,UIR!$A$2:$P$21,15,FALSE),"")&lt;&gt;""),"Data is Missing.",""))</f>
        <v/>
      </c>
      <c r="AA814" s="195" t="str">
        <f>IF(B814="","",IF(AND(Input!Y813="",IFERROR(VLOOKUP(K814,UIR!$A$2:$P$21,16,FALSE),"")&lt;&gt;""),"Data is Missing.",""))</f>
        <v/>
      </c>
      <c r="AC814" s="202" t="str">
        <f>IF(ISERROR(IF(Input!D813="","",IF(ISERROR(VLOOKUP(Input!D813,'Measure List'!$A$2:$A$30000,1,0)),"Invalid RefNo",""))),"",IF(Input!D813="","",IF(ISERROR(VLOOKUP(Input!D813,'Measure List'!$A$2:$A$30000,1,0)),"Invalid RefNo","")))</f>
        <v/>
      </c>
      <c r="AD814" s="156"/>
      <c r="AE814" s="156"/>
      <c r="AF814" s="156"/>
      <c r="AG814" s="156"/>
      <c r="AH814" s="156"/>
      <c r="AI814" s="156"/>
      <c r="AJ814" s="156"/>
      <c r="AK814" s="156"/>
      <c r="AL814" s="203" t="str">
        <f>IF(COUNTIF(Dropdowns!$K$2:$K$7,Input!S813)&gt;0,"",IF(Input!S813="","","Invalid Type"))</f>
        <v/>
      </c>
      <c r="AN814" s="204" t="str">
        <f>IF(Input!C813="","",IF(ISNUMBER(VALUE(Input!C813)),"","Needs to be a number."))</f>
        <v/>
      </c>
      <c r="AO814" s="205" t="str">
        <f>IF(Input!E813="","",IF(ISNUMBER(VALUE(Input!E813)),"","Needs to be a number."))</f>
        <v/>
      </c>
      <c r="AP814" s="205" t="str">
        <f>IF(Input!N813="","",IF(ISNUMBER(VALUE(Input!N813)),"","Needs to be a number."))</f>
        <v/>
      </c>
      <c r="AQ814" s="205" t="str">
        <f>IF(Input!O813="","",IF(ISNUMBER(VALUE(Input!O813)),"","Needs to be a number."))</f>
        <v/>
      </c>
      <c r="AR814" s="205" t="str">
        <f>IF(Input!V813="","",IF(ISNUMBER(VALUE(Input!V813)),"","Needs to be a number."))</f>
        <v/>
      </c>
      <c r="AS814" s="205" t="str">
        <f>IF(Input!W813="","",IF(ISNUMBER(VALUE(Input!W813)),"","Needs to be a number."))</f>
        <v/>
      </c>
      <c r="AT814" s="205" t="str">
        <f>IF(Input!X813="","",IF(ISNUMBER(VALUE(Input!X813)),"","Needs to be a number."))</f>
        <v/>
      </c>
      <c r="AU814" s="206" t="str">
        <f>IF(Input!Y813="","",IF(ISNUMBER(VALUE(Input!Y813)),"","Needs to be a number."))</f>
        <v/>
      </c>
      <c r="AW814" s="259" t="str">
        <f>IF(OR(VALUE(Input!C813)&lt;0,VALUE(Input!C813)&gt;100), "Invalid EEI %","")</f>
        <v/>
      </c>
      <c r="AX814" s="207"/>
      <c r="AY814" s="278" t="str">
        <f>IF(Input!E813="","",IF(VALUE(Input!E813)=0,"Do not enter 0.",""))</f>
        <v/>
      </c>
    </row>
    <row r="815" spans="2:51" x14ac:dyDescent="0.3">
      <c r="B815" s="188" t="str">
        <f>Input!A814</f>
        <v/>
      </c>
      <c r="C815" s="189" t="str">
        <f>IF(ISERROR(IF(AND(Input!$A814="",SUMPRODUCT(--(LEN(Input!$A815:'Input'!$A$1006)&gt;0))&lt;&gt;0),"Row is skipped.",IF(AND(Input!$A814="",Input!$A815=""),"", IF(Input!B814="","Data is missing.","")))),"",IF(AND(Input!$A814="",SUMPRODUCT(--(LEN(Input!$A815:'Input'!$A$1006)&gt;0))&lt;&gt;0),"Row is skipped.",IF(AND(Input!$A814="",Input!$A815=""),"", IF(Input!B814="","Data is missing.",""))))</f>
        <v/>
      </c>
      <c r="D815" s="189" t="str">
        <f>IF(ISERROR(IF(AND(Input!$A814="",SUMPRODUCT(--(LEN(Input!$A815:'Input'!$A$1006)&gt;0))&lt;&gt;0),"Row is skipped.",IF(AND(Input!$A814="",Input!$A815=""),"", IF(Input!C814="","Data is missing.","")))),"",IF(AND(Input!$A814="",SUMPRODUCT(--(LEN(Input!$A815:'Input'!$A$1006)&gt;0))&lt;&gt;0),"Row is skipped.",IF(AND(Input!$A814="",Input!$A815=""),"", IF(Input!C814="","Data is missing.",""))))</f>
        <v/>
      </c>
      <c r="E815" s="189" t="str">
        <f>IF(ISERROR(IF(AND(Input!$A814="",SUMPRODUCT(--(LEN(Input!$A815:'Input'!$A$1006)&gt;0))&lt;&gt;0),"Row is skipped.",IF(AND(Input!$A814="",Input!$A815=""),"", IF(Input!D814="","Data is missing.","")))),"",IF(AND(Input!$A814="",SUMPRODUCT(--(LEN(Input!$A815:'Input'!$A$1006)&gt;0))&lt;&gt;0),"Row is skipped.",IF(AND(Input!$A814="",Input!$A815=""),"", IF(Input!D814="","Data is missing.",""))))</f>
        <v/>
      </c>
      <c r="F815" s="189" t="str">
        <f>IF(ISERROR(IF(AND(Input!$A814="",SUMPRODUCT(--(LEN(Input!$A815:'Input'!$A$1006)&gt;0))&lt;&gt;0),"Row is skipped.",IF(AND(Input!$A814="",Input!$A815=""),"", IF(Input!E814="","Data is missing.","")))),"",IF(AND(Input!$A814="",SUMPRODUCT(--(LEN(Input!$A815:'Input'!$A$1006)&gt;0))&lt;&gt;0),"Row is skipped.",IF(AND(Input!$A814="",Input!$A815=""),"", IF(Input!E814="","Data is missing.",""))))</f>
        <v/>
      </c>
      <c r="G815" s="189" t="str">
        <f>IF(ISERROR(IF(AND(Input!$A814="",SUMPRODUCT(--(LEN(Input!$A815:'Input'!$A$1006)&gt;0))&lt;&gt;0),"Row is skipped.",IF(AND(Input!$A814="",Input!$A815=""),"", IF(Input!F814="","Data is missing.","")))),"",IF(AND(Input!$A814="",SUMPRODUCT(--(LEN(Input!$A815:'Input'!$A$1006)&gt;0))&lt;&gt;0),"Row is skipped.",IF(AND(Input!$A814="",Input!$A815=""),"", IF(Input!F814="","Data is missing.",""))))</f>
        <v/>
      </c>
      <c r="H815" s="190" t="str">
        <f>IF(ISERROR(IF(AND(Input!$A814="",SUMPRODUCT(--(LEN(Input!$A815:'Input'!$A$1006)&gt;0))&lt;&gt;0),"Row is skipped.",IF(AND(Input!$A814="",Input!$A815=""),"", IF(Input!G814="","Data is missing.","")))),"",IF(AND(Input!$A814="",SUMPRODUCT(--(LEN(Input!$A815:'Input'!$A$1006)&gt;0))&lt;&gt;0),"Row is skipped.",IF(AND(Input!$A814="",Input!$A815=""),"", IF(Input!G814="","Data is missing.",""))))</f>
        <v/>
      </c>
      <c r="I815" s="156"/>
      <c r="J815" s="191" t="str">
        <f>IFERROR(VLOOKUP(VLOOKUP(Input!$D814,'Measure List'!$A:$AN,40,FALSE),UIR!$A$1:$Q$27,17,FALSE),"")</f>
        <v/>
      </c>
      <c r="K815" s="192" t="str">
        <f>IFERROR(VLOOKUP(Input!$D814,'Measure List'!$A:$AN,40,FALSE),"")</f>
        <v/>
      </c>
      <c r="L815" s="156"/>
      <c r="M815" s="193" t="str">
        <f>IF(B815="","",IF(AND(Input!H814="",IFERROR(VLOOKUP(K815,UIR!$A$2:$P$21,2,FALSE),"")&lt;&gt;""),"Data is Missing.",""))</f>
        <v/>
      </c>
      <c r="N815" s="194" t="str">
        <f>IF(B815="","",IF(AND(Input!I814="",IFERROR(VLOOKUP(K815,UIR!$A$2:$P$21,3,FALSE),"")&lt;&gt;""),"Data is Missing.",""))</f>
        <v/>
      </c>
      <c r="O815" s="194" t="str">
        <f>IF(B815="","",IF(AND(Input!J814="",IFERROR(VLOOKUP(K815,UIR!$A$2:$P$21,4,FALSE),"")&lt;&gt;""),"Data is Missing.",""))</f>
        <v/>
      </c>
      <c r="P815" s="194" t="str">
        <f>IF(B815="","",IF(AND(Input!K814="",IFERROR(VLOOKUP(K815,UIR!$A$2:$P$21,5,FALSE),"")&lt;&gt;""),"Data is Missing.",""))</f>
        <v/>
      </c>
      <c r="Q815" s="194" t="str">
        <f>IF(B815="","",IF(AND(Input!L814="",IFERROR(VLOOKUP(K815,UIR!$A$2:$P$21,6,FALSE),"")&lt;&gt;""),"Data is Missing.",""))</f>
        <v/>
      </c>
      <c r="R815" s="194" t="str">
        <f>IF(B815="","",IF(AND(Input!M814="",IFERROR(VLOOKUP(K815,UIR!$A$2:$P$21,7,FALSE),"")&lt;&gt;""),"Data is Missing.",""))</f>
        <v/>
      </c>
      <c r="S815" s="194" t="str">
        <f>IF(B815="","",IF(AND(Input!P814="",IFERROR(VLOOKUP(K815,UIR!$A$2:$P$21,8,FALSE),"")&lt;&gt;""),"Data is Missing.",""))</f>
        <v/>
      </c>
      <c r="T815" s="194" t="str">
        <f>IF(B815="","",IF(AND(Input!Q814="",IFERROR(VLOOKUP(K815,UIR!$A$2:$P$21,9,FALSE),"")&lt;&gt;""),"Data is Missing.",""))</f>
        <v/>
      </c>
      <c r="U815" s="194"/>
      <c r="V815" s="194" t="str">
        <f>IF(B815="","",IF(AND(Input!S814="",IFERROR(VLOOKUP(K815,UIR!$A$2:$P$21,11,FALSE),"")&lt;&gt;""),"Data is Missing.",""))</f>
        <v/>
      </c>
      <c r="W815" s="194" t="str">
        <f>IF(B815="","",IF(AND(Input!T814="",IFERROR(VLOOKUP(K815,UIR!$A$2:$P$21,12,FALSE),"")&lt;&gt;""),"Data is Missing.",""))</f>
        <v/>
      </c>
      <c r="X815" s="194" t="str">
        <f>IF(B815="","",IF(AND(Input!V814="",IFERROR(VLOOKUP(K815,UIR!$A$2:$P$21,13,FALSE),"")&lt;&gt;""),"Data is Missing.",""))</f>
        <v/>
      </c>
      <c r="Y815" s="194" t="str">
        <f>IF(B815="","",IF(AND(Input!W814="",IFERROR(VLOOKUP(K815,UIR!$A$2:$P$21,14,FALSE),"")&lt;&gt;""),"Data is Missing.",""))</f>
        <v/>
      </c>
      <c r="Z815" s="194" t="str">
        <f>IF(B815="","",IF(AND(Input!X814="",IFERROR(VLOOKUP(K815,UIR!$A$2:$P$21,15,FALSE),"")&lt;&gt;""),"Data is Missing.",""))</f>
        <v/>
      </c>
      <c r="AA815" s="195" t="str">
        <f>IF(B815="","",IF(AND(Input!Y814="",IFERROR(VLOOKUP(K815,UIR!$A$2:$P$21,16,FALSE),"")&lt;&gt;""),"Data is Missing.",""))</f>
        <v/>
      </c>
      <c r="AC815" s="202" t="str">
        <f>IF(ISERROR(IF(Input!D814="","",IF(ISERROR(VLOOKUP(Input!D814,'Measure List'!$A$2:$A$30000,1,0)),"Invalid RefNo",""))),"",IF(Input!D814="","",IF(ISERROR(VLOOKUP(Input!D814,'Measure List'!$A$2:$A$30000,1,0)),"Invalid RefNo","")))</f>
        <v/>
      </c>
      <c r="AD815" s="156"/>
      <c r="AE815" s="156"/>
      <c r="AF815" s="156"/>
      <c r="AG815" s="156"/>
      <c r="AH815" s="156"/>
      <c r="AI815" s="156"/>
      <c r="AJ815" s="156"/>
      <c r="AK815" s="156"/>
      <c r="AL815" s="203" t="str">
        <f>IF(COUNTIF(Dropdowns!$K$2:$K$7,Input!S814)&gt;0,"",IF(Input!S814="","","Invalid Type"))</f>
        <v/>
      </c>
      <c r="AN815" s="204" t="str">
        <f>IF(Input!C814="","",IF(ISNUMBER(VALUE(Input!C814)),"","Needs to be a number."))</f>
        <v/>
      </c>
      <c r="AO815" s="205" t="str">
        <f>IF(Input!E814="","",IF(ISNUMBER(VALUE(Input!E814)),"","Needs to be a number."))</f>
        <v/>
      </c>
      <c r="AP815" s="205" t="str">
        <f>IF(Input!N814="","",IF(ISNUMBER(VALUE(Input!N814)),"","Needs to be a number."))</f>
        <v/>
      </c>
      <c r="AQ815" s="205" t="str">
        <f>IF(Input!O814="","",IF(ISNUMBER(VALUE(Input!O814)),"","Needs to be a number."))</f>
        <v/>
      </c>
      <c r="AR815" s="205" t="str">
        <f>IF(Input!V814="","",IF(ISNUMBER(VALUE(Input!V814)),"","Needs to be a number."))</f>
        <v/>
      </c>
      <c r="AS815" s="205" t="str">
        <f>IF(Input!W814="","",IF(ISNUMBER(VALUE(Input!W814)),"","Needs to be a number."))</f>
        <v/>
      </c>
      <c r="AT815" s="205" t="str">
        <f>IF(Input!X814="","",IF(ISNUMBER(VALUE(Input!X814)),"","Needs to be a number."))</f>
        <v/>
      </c>
      <c r="AU815" s="206" t="str">
        <f>IF(Input!Y814="","",IF(ISNUMBER(VALUE(Input!Y814)),"","Needs to be a number."))</f>
        <v/>
      </c>
      <c r="AW815" s="259" t="str">
        <f>IF(OR(VALUE(Input!C814)&lt;0,VALUE(Input!C814)&gt;100), "Invalid EEI %","")</f>
        <v/>
      </c>
      <c r="AX815" s="207"/>
      <c r="AY815" s="278" t="str">
        <f>IF(Input!E814="","",IF(VALUE(Input!E814)=0,"Do not enter 0.",""))</f>
        <v/>
      </c>
    </row>
    <row r="816" spans="2:51" x14ac:dyDescent="0.3">
      <c r="B816" s="188" t="str">
        <f>Input!A815</f>
        <v/>
      </c>
      <c r="C816" s="189" t="str">
        <f>IF(ISERROR(IF(AND(Input!$A815="",SUMPRODUCT(--(LEN(Input!$A816:'Input'!$A$1006)&gt;0))&lt;&gt;0),"Row is skipped.",IF(AND(Input!$A815="",Input!$A816=""),"", IF(Input!B815="","Data is missing.","")))),"",IF(AND(Input!$A815="",SUMPRODUCT(--(LEN(Input!$A816:'Input'!$A$1006)&gt;0))&lt;&gt;0),"Row is skipped.",IF(AND(Input!$A815="",Input!$A816=""),"", IF(Input!B815="","Data is missing.",""))))</f>
        <v/>
      </c>
      <c r="D816" s="189" t="str">
        <f>IF(ISERROR(IF(AND(Input!$A815="",SUMPRODUCT(--(LEN(Input!$A816:'Input'!$A$1006)&gt;0))&lt;&gt;0),"Row is skipped.",IF(AND(Input!$A815="",Input!$A816=""),"", IF(Input!C815="","Data is missing.","")))),"",IF(AND(Input!$A815="",SUMPRODUCT(--(LEN(Input!$A816:'Input'!$A$1006)&gt;0))&lt;&gt;0),"Row is skipped.",IF(AND(Input!$A815="",Input!$A816=""),"", IF(Input!C815="","Data is missing.",""))))</f>
        <v/>
      </c>
      <c r="E816" s="189" t="str">
        <f>IF(ISERROR(IF(AND(Input!$A815="",SUMPRODUCT(--(LEN(Input!$A816:'Input'!$A$1006)&gt;0))&lt;&gt;0),"Row is skipped.",IF(AND(Input!$A815="",Input!$A816=""),"", IF(Input!D815="","Data is missing.","")))),"",IF(AND(Input!$A815="",SUMPRODUCT(--(LEN(Input!$A816:'Input'!$A$1006)&gt;0))&lt;&gt;0),"Row is skipped.",IF(AND(Input!$A815="",Input!$A816=""),"", IF(Input!D815="","Data is missing.",""))))</f>
        <v/>
      </c>
      <c r="F816" s="189" t="str">
        <f>IF(ISERROR(IF(AND(Input!$A815="",SUMPRODUCT(--(LEN(Input!$A816:'Input'!$A$1006)&gt;0))&lt;&gt;0),"Row is skipped.",IF(AND(Input!$A815="",Input!$A816=""),"", IF(Input!E815="","Data is missing.","")))),"",IF(AND(Input!$A815="",SUMPRODUCT(--(LEN(Input!$A816:'Input'!$A$1006)&gt;0))&lt;&gt;0),"Row is skipped.",IF(AND(Input!$A815="",Input!$A816=""),"", IF(Input!E815="","Data is missing.",""))))</f>
        <v/>
      </c>
      <c r="G816" s="189" t="str">
        <f>IF(ISERROR(IF(AND(Input!$A815="",SUMPRODUCT(--(LEN(Input!$A816:'Input'!$A$1006)&gt;0))&lt;&gt;0),"Row is skipped.",IF(AND(Input!$A815="",Input!$A816=""),"", IF(Input!F815="","Data is missing.","")))),"",IF(AND(Input!$A815="",SUMPRODUCT(--(LEN(Input!$A816:'Input'!$A$1006)&gt;0))&lt;&gt;0),"Row is skipped.",IF(AND(Input!$A815="",Input!$A816=""),"", IF(Input!F815="","Data is missing.",""))))</f>
        <v/>
      </c>
      <c r="H816" s="190" t="str">
        <f>IF(ISERROR(IF(AND(Input!$A815="",SUMPRODUCT(--(LEN(Input!$A816:'Input'!$A$1006)&gt;0))&lt;&gt;0),"Row is skipped.",IF(AND(Input!$A815="",Input!$A816=""),"", IF(Input!G815="","Data is missing.","")))),"",IF(AND(Input!$A815="",SUMPRODUCT(--(LEN(Input!$A816:'Input'!$A$1006)&gt;0))&lt;&gt;0),"Row is skipped.",IF(AND(Input!$A815="",Input!$A816=""),"", IF(Input!G815="","Data is missing.",""))))</f>
        <v/>
      </c>
      <c r="I816" s="156"/>
      <c r="J816" s="191" t="str">
        <f>IFERROR(VLOOKUP(VLOOKUP(Input!$D815,'Measure List'!$A:$AN,40,FALSE),UIR!$A$1:$Q$27,17,FALSE),"")</f>
        <v/>
      </c>
      <c r="K816" s="192" t="str">
        <f>IFERROR(VLOOKUP(Input!$D815,'Measure List'!$A:$AN,40,FALSE),"")</f>
        <v/>
      </c>
      <c r="L816" s="156"/>
      <c r="M816" s="193" t="str">
        <f>IF(B816="","",IF(AND(Input!H815="",IFERROR(VLOOKUP(K816,UIR!$A$2:$P$21,2,FALSE),"")&lt;&gt;""),"Data is Missing.",""))</f>
        <v/>
      </c>
      <c r="N816" s="194" t="str">
        <f>IF(B816="","",IF(AND(Input!I815="",IFERROR(VLOOKUP(K816,UIR!$A$2:$P$21,3,FALSE),"")&lt;&gt;""),"Data is Missing.",""))</f>
        <v/>
      </c>
      <c r="O816" s="194" t="str">
        <f>IF(B816="","",IF(AND(Input!J815="",IFERROR(VLOOKUP(K816,UIR!$A$2:$P$21,4,FALSE),"")&lt;&gt;""),"Data is Missing.",""))</f>
        <v/>
      </c>
      <c r="P816" s="194" t="str">
        <f>IF(B816="","",IF(AND(Input!K815="",IFERROR(VLOOKUP(K816,UIR!$A$2:$P$21,5,FALSE),"")&lt;&gt;""),"Data is Missing.",""))</f>
        <v/>
      </c>
      <c r="Q816" s="194" t="str">
        <f>IF(B816="","",IF(AND(Input!L815="",IFERROR(VLOOKUP(K816,UIR!$A$2:$P$21,6,FALSE),"")&lt;&gt;""),"Data is Missing.",""))</f>
        <v/>
      </c>
      <c r="R816" s="194" t="str">
        <f>IF(B816="","",IF(AND(Input!M815="",IFERROR(VLOOKUP(K816,UIR!$A$2:$P$21,7,FALSE),"")&lt;&gt;""),"Data is Missing.",""))</f>
        <v/>
      </c>
      <c r="S816" s="194" t="str">
        <f>IF(B816="","",IF(AND(Input!P815="",IFERROR(VLOOKUP(K816,UIR!$A$2:$P$21,8,FALSE),"")&lt;&gt;""),"Data is Missing.",""))</f>
        <v/>
      </c>
      <c r="T816" s="194" t="str">
        <f>IF(B816="","",IF(AND(Input!Q815="",IFERROR(VLOOKUP(K816,UIR!$A$2:$P$21,9,FALSE),"")&lt;&gt;""),"Data is Missing.",""))</f>
        <v/>
      </c>
      <c r="U816" s="194"/>
      <c r="V816" s="194" t="str">
        <f>IF(B816="","",IF(AND(Input!S815="",IFERROR(VLOOKUP(K816,UIR!$A$2:$P$21,11,FALSE),"")&lt;&gt;""),"Data is Missing.",""))</f>
        <v/>
      </c>
      <c r="W816" s="194" t="str">
        <f>IF(B816="","",IF(AND(Input!T815="",IFERROR(VLOOKUP(K816,UIR!$A$2:$P$21,12,FALSE),"")&lt;&gt;""),"Data is Missing.",""))</f>
        <v/>
      </c>
      <c r="X816" s="194" t="str">
        <f>IF(B816="","",IF(AND(Input!V815="",IFERROR(VLOOKUP(K816,UIR!$A$2:$P$21,13,FALSE),"")&lt;&gt;""),"Data is Missing.",""))</f>
        <v/>
      </c>
      <c r="Y816" s="194" t="str">
        <f>IF(B816="","",IF(AND(Input!W815="",IFERROR(VLOOKUP(K816,UIR!$A$2:$P$21,14,FALSE),"")&lt;&gt;""),"Data is Missing.",""))</f>
        <v/>
      </c>
      <c r="Z816" s="194" t="str">
        <f>IF(B816="","",IF(AND(Input!X815="",IFERROR(VLOOKUP(K816,UIR!$A$2:$P$21,15,FALSE),"")&lt;&gt;""),"Data is Missing.",""))</f>
        <v/>
      </c>
      <c r="AA816" s="195" t="str">
        <f>IF(B816="","",IF(AND(Input!Y815="",IFERROR(VLOOKUP(K816,UIR!$A$2:$P$21,16,FALSE),"")&lt;&gt;""),"Data is Missing.",""))</f>
        <v/>
      </c>
      <c r="AC816" s="202" t="str">
        <f>IF(ISERROR(IF(Input!D815="","",IF(ISERROR(VLOOKUP(Input!D815,'Measure List'!$A$2:$A$30000,1,0)),"Invalid RefNo",""))),"",IF(Input!D815="","",IF(ISERROR(VLOOKUP(Input!D815,'Measure List'!$A$2:$A$30000,1,0)),"Invalid RefNo","")))</f>
        <v/>
      </c>
      <c r="AD816" s="156"/>
      <c r="AE816" s="156"/>
      <c r="AF816" s="156"/>
      <c r="AG816" s="156"/>
      <c r="AH816" s="156"/>
      <c r="AI816" s="156"/>
      <c r="AJ816" s="156"/>
      <c r="AK816" s="156"/>
      <c r="AL816" s="203" t="str">
        <f>IF(COUNTIF(Dropdowns!$K$2:$K$7,Input!S815)&gt;0,"",IF(Input!S815="","","Invalid Type"))</f>
        <v/>
      </c>
      <c r="AN816" s="204" t="str">
        <f>IF(Input!C815="","",IF(ISNUMBER(VALUE(Input!C815)),"","Needs to be a number."))</f>
        <v/>
      </c>
      <c r="AO816" s="205" t="str">
        <f>IF(Input!E815="","",IF(ISNUMBER(VALUE(Input!E815)),"","Needs to be a number."))</f>
        <v/>
      </c>
      <c r="AP816" s="205" t="str">
        <f>IF(Input!N815="","",IF(ISNUMBER(VALUE(Input!N815)),"","Needs to be a number."))</f>
        <v/>
      </c>
      <c r="AQ816" s="205" t="str">
        <f>IF(Input!O815="","",IF(ISNUMBER(VALUE(Input!O815)),"","Needs to be a number."))</f>
        <v/>
      </c>
      <c r="AR816" s="205" t="str">
        <f>IF(Input!V815="","",IF(ISNUMBER(VALUE(Input!V815)),"","Needs to be a number."))</f>
        <v/>
      </c>
      <c r="AS816" s="205" t="str">
        <f>IF(Input!W815="","",IF(ISNUMBER(VALUE(Input!W815)),"","Needs to be a number."))</f>
        <v/>
      </c>
      <c r="AT816" s="205" t="str">
        <f>IF(Input!X815="","",IF(ISNUMBER(VALUE(Input!X815)),"","Needs to be a number."))</f>
        <v/>
      </c>
      <c r="AU816" s="206" t="str">
        <f>IF(Input!Y815="","",IF(ISNUMBER(VALUE(Input!Y815)),"","Needs to be a number."))</f>
        <v/>
      </c>
      <c r="AW816" s="259" t="str">
        <f>IF(OR(VALUE(Input!C815)&lt;0,VALUE(Input!C815)&gt;100), "Invalid EEI %","")</f>
        <v/>
      </c>
      <c r="AX816" s="207"/>
      <c r="AY816" s="278" t="str">
        <f>IF(Input!E815="","",IF(VALUE(Input!E815)=0,"Do not enter 0.",""))</f>
        <v/>
      </c>
    </row>
    <row r="817" spans="2:51" x14ac:dyDescent="0.3">
      <c r="B817" s="188" t="str">
        <f>Input!A816</f>
        <v/>
      </c>
      <c r="C817" s="189" t="str">
        <f>IF(ISERROR(IF(AND(Input!$A816="",SUMPRODUCT(--(LEN(Input!$A817:'Input'!$A$1006)&gt;0))&lt;&gt;0),"Row is skipped.",IF(AND(Input!$A816="",Input!$A817=""),"", IF(Input!B816="","Data is missing.","")))),"",IF(AND(Input!$A816="",SUMPRODUCT(--(LEN(Input!$A817:'Input'!$A$1006)&gt;0))&lt;&gt;0),"Row is skipped.",IF(AND(Input!$A816="",Input!$A817=""),"", IF(Input!B816="","Data is missing.",""))))</f>
        <v/>
      </c>
      <c r="D817" s="189" t="str">
        <f>IF(ISERROR(IF(AND(Input!$A816="",SUMPRODUCT(--(LEN(Input!$A817:'Input'!$A$1006)&gt;0))&lt;&gt;0),"Row is skipped.",IF(AND(Input!$A816="",Input!$A817=""),"", IF(Input!C816="","Data is missing.","")))),"",IF(AND(Input!$A816="",SUMPRODUCT(--(LEN(Input!$A817:'Input'!$A$1006)&gt;0))&lt;&gt;0),"Row is skipped.",IF(AND(Input!$A816="",Input!$A817=""),"", IF(Input!C816="","Data is missing.",""))))</f>
        <v/>
      </c>
      <c r="E817" s="189" t="str">
        <f>IF(ISERROR(IF(AND(Input!$A816="",SUMPRODUCT(--(LEN(Input!$A817:'Input'!$A$1006)&gt;0))&lt;&gt;0),"Row is skipped.",IF(AND(Input!$A816="",Input!$A817=""),"", IF(Input!D816="","Data is missing.","")))),"",IF(AND(Input!$A816="",SUMPRODUCT(--(LEN(Input!$A817:'Input'!$A$1006)&gt;0))&lt;&gt;0),"Row is skipped.",IF(AND(Input!$A816="",Input!$A817=""),"", IF(Input!D816="","Data is missing.",""))))</f>
        <v/>
      </c>
      <c r="F817" s="189" t="str">
        <f>IF(ISERROR(IF(AND(Input!$A816="",SUMPRODUCT(--(LEN(Input!$A817:'Input'!$A$1006)&gt;0))&lt;&gt;0),"Row is skipped.",IF(AND(Input!$A816="",Input!$A817=""),"", IF(Input!E816="","Data is missing.","")))),"",IF(AND(Input!$A816="",SUMPRODUCT(--(LEN(Input!$A817:'Input'!$A$1006)&gt;0))&lt;&gt;0),"Row is skipped.",IF(AND(Input!$A816="",Input!$A817=""),"", IF(Input!E816="","Data is missing.",""))))</f>
        <v/>
      </c>
      <c r="G817" s="189" t="str">
        <f>IF(ISERROR(IF(AND(Input!$A816="",SUMPRODUCT(--(LEN(Input!$A817:'Input'!$A$1006)&gt;0))&lt;&gt;0),"Row is skipped.",IF(AND(Input!$A816="",Input!$A817=""),"", IF(Input!F816="","Data is missing.","")))),"",IF(AND(Input!$A816="",SUMPRODUCT(--(LEN(Input!$A817:'Input'!$A$1006)&gt;0))&lt;&gt;0),"Row is skipped.",IF(AND(Input!$A816="",Input!$A817=""),"", IF(Input!F816="","Data is missing.",""))))</f>
        <v/>
      </c>
      <c r="H817" s="190" t="str">
        <f>IF(ISERROR(IF(AND(Input!$A816="",SUMPRODUCT(--(LEN(Input!$A817:'Input'!$A$1006)&gt;0))&lt;&gt;0),"Row is skipped.",IF(AND(Input!$A816="",Input!$A817=""),"", IF(Input!G816="","Data is missing.","")))),"",IF(AND(Input!$A816="",SUMPRODUCT(--(LEN(Input!$A817:'Input'!$A$1006)&gt;0))&lt;&gt;0),"Row is skipped.",IF(AND(Input!$A816="",Input!$A817=""),"", IF(Input!G816="","Data is missing.",""))))</f>
        <v/>
      </c>
      <c r="I817" s="156"/>
      <c r="J817" s="191" t="str">
        <f>IFERROR(VLOOKUP(VLOOKUP(Input!$D816,'Measure List'!$A:$AN,40,FALSE),UIR!$A$1:$Q$27,17,FALSE),"")</f>
        <v/>
      </c>
      <c r="K817" s="192" t="str">
        <f>IFERROR(VLOOKUP(Input!$D816,'Measure List'!$A:$AN,40,FALSE),"")</f>
        <v/>
      </c>
      <c r="L817" s="156"/>
      <c r="M817" s="193" t="str">
        <f>IF(B817="","",IF(AND(Input!H816="",IFERROR(VLOOKUP(K817,UIR!$A$2:$P$21,2,FALSE),"")&lt;&gt;""),"Data is Missing.",""))</f>
        <v/>
      </c>
      <c r="N817" s="194" t="str">
        <f>IF(B817="","",IF(AND(Input!I816="",IFERROR(VLOOKUP(K817,UIR!$A$2:$P$21,3,FALSE),"")&lt;&gt;""),"Data is Missing.",""))</f>
        <v/>
      </c>
      <c r="O817" s="194" t="str">
        <f>IF(B817="","",IF(AND(Input!J816="",IFERROR(VLOOKUP(K817,UIR!$A$2:$P$21,4,FALSE),"")&lt;&gt;""),"Data is Missing.",""))</f>
        <v/>
      </c>
      <c r="P817" s="194" t="str">
        <f>IF(B817="","",IF(AND(Input!K816="",IFERROR(VLOOKUP(K817,UIR!$A$2:$P$21,5,FALSE),"")&lt;&gt;""),"Data is Missing.",""))</f>
        <v/>
      </c>
      <c r="Q817" s="194" t="str">
        <f>IF(B817="","",IF(AND(Input!L816="",IFERROR(VLOOKUP(K817,UIR!$A$2:$P$21,6,FALSE),"")&lt;&gt;""),"Data is Missing.",""))</f>
        <v/>
      </c>
      <c r="R817" s="194" t="str">
        <f>IF(B817="","",IF(AND(Input!M816="",IFERROR(VLOOKUP(K817,UIR!$A$2:$P$21,7,FALSE),"")&lt;&gt;""),"Data is Missing.",""))</f>
        <v/>
      </c>
      <c r="S817" s="194" t="str">
        <f>IF(B817="","",IF(AND(Input!P816="",IFERROR(VLOOKUP(K817,UIR!$A$2:$P$21,8,FALSE),"")&lt;&gt;""),"Data is Missing.",""))</f>
        <v/>
      </c>
      <c r="T817" s="194" t="str">
        <f>IF(B817="","",IF(AND(Input!Q816="",IFERROR(VLOOKUP(K817,UIR!$A$2:$P$21,9,FALSE),"")&lt;&gt;""),"Data is Missing.",""))</f>
        <v/>
      </c>
      <c r="U817" s="194"/>
      <c r="V817" s="194" t="str">
        <f>IF(B817="","",IF(AND(Input!S816="",IFERROR(VLOOKUP(K817,UIR!$A$2:$P$21,11,FALSE),"")&lt;&gt;""),"Data is Missing.",""))</f>
        <v/>
      </c>
      <c r="W817" s="194" t="str">
        <f>IF(B817="","",IF(AND(Input!T816="",IFERROR(VLOOKUP(K817,UIR!$A$2:$P$21,12,FALSE),"")&lt;&gt;""),"Data is Missing.",""))</f>
        <v/>
      </c>
      <c r="X817" s="194" t="str">
        <f>IF(B817="","",IF(AND(Input!V816="",IFERROR(VLOOKUP(K817,UIR!$A$2:$P$21,13,FALSE),"")&lt;&gt;""),"Data is Missing.",""))</f>
        <v/>
      </c>
      <c r="Y817" s="194" t="str">
        <f>IF(B817="","",IF(AND(Input!W816="",IFERROR(VLOOKUP(K817,UIR!$A$2:$P$21,14,FALSE),"")&lt;&gt;""),"Data is Missing.",""))</f>
        <v/>
      </c>
      <c r="Z817" s="194" t="str">
        <f>IF(B817="","",IF(AND(Input!X816="",IFERROR(VLOOKUP(K817,UIR!$A$2:$P$21,15,FALSE),"")&lt;&gt;""),"Data is Missing.",""))</f>
        <v/>
      </c>
      <c r="AA817" s="195" t="str">
        <f>IF(B817="","",IF(AND(Input!Y816="",IFERROR(VLOOKUP(K817,UIR!$A$2:$P$21,16,FALSE),"")&lt;&gt;""),"Data is Missing.",""))</f>
        <v/>
      </c>
      <c r="AC817" s="202" t="str">
        <f>IF(ISERROR(IF(Input!D816="","",IF(ISERROR(VLOOKUP(Input!D816,'Measure List'!$A$2:$A$30000,1,0)),"Invalid RefNo",""))),"",IF(Input!D816="","",IF(ISERROR(VLOOKUP(Input!D816,'Measure List'!$A$2:$A$30000,1,0)),"Invalid RefNo","")))</f>
        <v/>
      </c>
      <c r="AD817" s="156"/>
      <c r="AE817" s="156"/>
      <c r="AF817" s="156"/>
      <c r="AG817" s="156"/>
      <c r="AH817" s="156"/>
      <c r="AI817" s="156"/>
      <c r="AJ817" s="156"/>
      <c r="AK817" s="156"/>
      <c r="AL817" s="203" t="str">
        <f>IF(COUNTIF(Dropdowns!$K$2:$K$7,Input!S816)&gt;0,"",IF(Input!S816="","","Invalid Type"))</f>
        <v/>
      </c>
      <c r="AN817" s="204" t="str">
        <f>IF(Input!C816="","",IF(ISNUMBER(VALUE(Input!C816)),"","Needs to be a number."))</f>
        <v/>
      </c>
      <c r="AO817" s="205" t="str">
        <f>IF(Input!E816="","",IF(ISNUMBER(VALUE(Input!E816)),"","Needs to be a number."))</f>
        <v/>
      </c>
      <c r="AP817" s="205" t="str">
        <f>IF(Input!N816="","",IF(ISNUMBER(VALUE(Input!N816)),"","Needs to be a number."))</f>
        <v/>
      </c>
      <c r="AQ817" s="205" t="str">
        <f>IF(Input!O816="","",IF(ISNUMBER(VALUE(Input!O816)),"","Needs to be a number."))</f>
        <v/>
      </c>
      <c r="AR817" s="205" t="str">
        <f>IF(Input!V816="","",IF(ISNUMBER(VALUE(Input!V816)),"","Needs to be a number."))</f>
        <v/>
      </c>
      <c r="AS817" s="205" t="str">
        <f>IF(Input!W816="","",IF(ISNUMBER(VALUE(Input!W816)),"","Needs to be a number."))</f>
        <v/>
      </c>
      <c r="AT817" s="205" t="str">
        <f>IF(Input!X816="","",IF(ISNUMBER(VALUE(Input!X816)),"","Needs to be a number."))</f>
        <v/>
      </c>
      <c r="AU817" s="206" t="str">
        <f>IF(Input!Y816="","",IF(ISNUMBER(VALUE(Input!Y816)),"","Needs to be a number."))</f>
        <v/>
      </c>
      <c r="AW817" s="259" t="str">
        <f>IF(OR(VALUE(Input!C816)&lt;0,VALUE(Input!C816)&gt;100), "Invalid EEI %","")</f>
        <v/>
      </c>
      <c r="AX817" s="207"/>
      <c r="AY817" s="278" t="str">
        <f>IF(Input!E816="","",IF(VALUE(Input!E816)=0,"Do not enter 0.",""))</f>
        <v/>
      </c>
    </row>
    <row r="818" spans="2:51" x14ac:dyDescent="0.3">
      <c r="B818" s="188" t="str">
        <f>Input!A817</f>
        <v/>
      </c>
      <c r="C818" s="189" t="str">
        <f>IF(ISERROR(IF(AND(Input!$A817="",SUMPRODUCT(--(LEN(Input!$A818:'Input'!$A$1006)&gt;0))&lt;&gt;0),"Row is skipped.",IF(AND(Input!$A817="",Input!$A818=""),"", IF(Input!B817="","Data is missing.","")))),"",IF(AND(Input!$A817="",SUMPRODUCT(--(LEN(Input!$A818:'Input'!$A$1006)&gt;0))&lt;&gt;0),"Row is skipped.",IF(AND(Input!$A817="",Input!$A818=""),"", IF(Input!B817="","Data is missing.",""))))</f>
        <v/>
      </c>
      <c r="D818" s="189" t="str">
        <f>IF(ISERROR(IF(AND(Input!$A817="",SUMPRODUCT(--(LEN(Input!$A818:'Input'!$A$1006)&gt;0))&lt;&gt;0),"Row is skipped.",IF(AND(Input!$A817="",Input!$A818=""),"", IF(Input!C817="","Data is missing.","")))),"",IF(AND(Input!$A817="",SUMPRODUCT(--(LEN(Input!$A818:'Input'!$A$1006)&gt;0))&lt;&gt;0),"Row is skipped.",IF(AND(Input!$A817="",Input!$A818=""),"", IF(Input!C817="","Data is missing.",""))))</f>
        <v/>
      </c>
      <c r="E818" s="189" t="str">
        <f>IF(ISERROR(IF(AND(Input!$A817="",SUMPRODUCT(--(LEN(Input!$A818:'Input'!$A$1006)&gt;0))&lt;&gt;0),"Row is skipped.",IF(AND(Input!$A817="",Input!$A818=""),"", IF(Input!D817="","Data is missing.","")))),"",IF(AND(Input!$A817="",SUMPRODUCT(--(LEN(Input!$A818:'Input'!$A$1006)&gt;0))&lt;&gt;0),"Row is skipped.",IF(AND(Input!$A817="",Input!$A818=""),"", IF(Input!D817="","Data is missing.",""))))</f>
        <v/>
      </c>
      <c r="F818" s="189" t="str">
        <f>IF(ISERROR(IF(AND(Input!$A817="",SUMPRODUCT(--(LEN(Input!$A818:'Input'!$A$1006)&gt;0))&lt;&gt;0),"Row is skipped.",IF(AND(Input!$A817="",Input!$A818=""),"", IF(Input!E817="","Data is missing.","")))),"",IF(AND(Input!$A817="",SUMPRODUCT(--(LEN(Input!$A818:'Input'!$A$1006)&gt;0))&lt;&gt;0),"Row is skipped.",IF(AND(Input!$A817="",Input!$A818=""),"", IF(Input!E817="","Data is missing.",""))))</f>
        <v/>
      </c>
      <c r="G818" s="189" t="str">
        <f>IF(ISERROR(IF(AND(Input!$A817="",SUMPRODUCT(--(LEN(Input!$A818:'Input'!$A$1006)&gt;0))&lt;&gt;0),"Row is skipped.",IF(AND(Input!$A817="",Input!$A818=""),"", IF(Input!F817="","Data is missing.","")))),"",IF(AND(Input!$A817="",SUMPRODUCT(--(LEN(Input!$A818:'Input'!$A$1006)&gt;0))&lt;&gt;0),"Row is skipped.",IF(AND(Input!$A817="",Input!$A818=""),"", IF(Input!F817="","Data is missing.",""))))</f>
        <v/>
      </c>
      <c r="H818" s="190" t="str">
        <f>IF(ISERROR(IF(AND(Input!$A817="",SUMPRODUCT(--(LEN(Input!$A818:'Input'!$A$1006)&gt;0))&lt;&gt;0),"Row is skipped.",IF(AND(Input!$A817="",Input!$A818=""),"", IF(Input!G817="","Data is missing.","")))),"",IF(AND(Input!$A817="",SUMPRODUCT(--(LEN(Input!$A818:'Input'!$A$1006)&gt;0))&lt;&gt;0),"Row is skipped.",IF(AND(Input!$A817="",Input!$A818=""),"", IF(Input!G817="","Data is missing.",""))))</f>
        <v/>
      </c>
      <c r="I818" s="156"/>
      <c r="J818" s="191" t="str">
        <f>IFERROR(VLOOKUP(VLOOKUP(Input!$D817,'Measure List'!$A:$AN,40,FALSE),UIR!$A$1:$Q$27,17,FALSE),"")</f>
        <v/>
      </c>
      <c r="K818" s="192" t="str">
        <f>IFERROR(VLOOKUP(Input!$D817,'Measure List'!$A:$AN,40,FALSE),"")</f>
        <v/>
      </c>
      <c r="L818" s="156"/>
      <c r="M818" s="193" t="str">
        <f>IF(B818="","",IF(AND(Input!H817="",IFERROR(VLOOKUP(K818,UIR!$A$2:$P$21,2,FALSE),"")&lt;&gt;""),"Data is Missing.",""))</f>
        <v/>
      </c>
      <c r="N818" s="194" t="str">
        <f>IF(B818="","",IF(AND(Input!I817="",IFERROR(VLOOKUP(K818,UIR!$A$2:$P$21,3,FALSE),"")&lt;&gt;""),"Data is Missing.",""))</f>
        <v/>
      </c>
      <c r="O818" s="194" t="str">
        <f>IF(B818="","",IF(AND(Input!J817="",IFERROR(VLOOKUP(K818,UIR!$A$2:$P$21,4,FALSE),"")&lt;&gt;""),"Data is Missing.",""))</f>
        <v/>
      </c>
      <c r="P818" s="194" t="str">
        <f>IF(B818="","",IF(AND(Input!K817="",IFERROR(VLOOKUP(K818,UIR!$A$2:$P$21,5,FALSE),"")&lt;&gt;""),"Data is Missing.",""))</f>
        <v/>
      </c>
      <c r="Q818" s="194" t="str">
        <f>IF(B818="","",IF(AND(Input!L817="",IFERROR(VLOOKUP(K818,UIR!$A$2:$P$21,6,FALSE),"")&lt;&gt;""),"Data is Missing.",""))</f>
        <v/>
      </c>
      <c r="R818" s="194" t="str">
        <f>IF(B818="","",IF(AND(Input!M817="",IFERROR(VLOOKUP(K818,UIR!$A$2:$P$21,7,FALSE),"")&lt;&gt;""),"Data is Missing.",""))</f>
        <v/>
      </c>
      <c r="S818" s="194" t="str">
        <f>IF(B818="","",IF(AND(Input!P817="",IFERROR(VLOOKUP(K818,UIR!$A$2:$P$21,8,FALSE),"")&lt;&gt;""),"Data is Missing.",""))</f>
        <v/>
      </c>
      <c r="T818" s="194" t="str">
        <f>IF(B818="","",IF(AND(Input!Q817="",IFERROR(VLOOKUP(K818,UIR!$A$2:$P$21,9,FALSE),"")&lt;&gt;""),"Data is Missing.",""))</f>
        <v/>
      </c>
      <c r="U818" s="194"/>
      <c r="V818" s="194" t="str">
        <f>IF(B818="","",IF(AND(Input!S817="",IFERROR(VLOOKUP(K818,UIR!$A$2:$P$21,11,FALSE),"")&lt;&gt;""),"Data is Missing.",""))</f>
        <v/>
      </c>
      <c r="W818" s="194" t="str">
        <f>IF(B818="","",IF(AND(Input!T817="",IFERROR(VLOOKUP(K818,UIR!$A$2:$P$21,12,FALSE),"")&lt;&gt;""),"Data is Missing.",""))</f>
        <v/>
      </c>
      <c r="X818" s="194" t="str">
        <f>IF(B818="","",IF(AND(Input!V817="",IFERROR(VLOOKUP(K818,UIR!$A$2:$P$21,13,FALSE),"")&lt;&gt;""),"Data is Missing.",""))</f>
        <v/>
      </c>
      <c r="Y818" s="194" t="str">
        <f>IF(B818="","",IF(AND(Input!W817="",IFERROR(VLOOKUP(K818,UIR!$A$2:$P$21,14,FALSE),"")&lt;&gt;""),"Data is Missing.",""))</f>
        <v/>
      </c>
      <c r="Z818" s="194" t="str">
        <f>IF(B818="","",IF(AND(Input!X817="",IFERROR(VLOOKUP(K818,UIR!$A$2:$P$21,15,FALSE),"")&lt;&gt;""),"Data is Missing.",""))</f>
        <v/>
      </c>
      <c r="AA818" s="195" t="str">
        <f>IF(B818="","",IF(AND(Input!Y817="",IFERROR(VLOOKUP(K818,UIR!$A$2:$P$21,16,FALSE),"")&lt;&gt;""),"Data is Missing.",""))</f>
        <v/>
      </c>
      <c r="AC818" s="202" t="str">
        <f>IF(ISERROR(IF(Input!D817="","",IF(ISERROR(VLOOKUP(Input!D817,'Measure List'!$A$2:$A$30000,1,0)),"Invalid RefNo",""))),"",IF(Input!D817="","",IF(ISERROR(VLOOKUP(Input!D817,'Measure List'!$A$2:$A$30000,1,0)),"Invalid RefNo","")))</f>
        <v/>
      </c>
      <c r="AD818" s="156"/>
      <c r="AE818" s="156"/>
      <c r="AF818" s="156"/>
      <c r="AG818" s="156"/>
      <c r="AH818" s="156"/>
      <c r="AI818" s="156"/>
      <c r="AJ818" s="156"/>
      <c r="AK818" s="156"/>
      <c r="AL818" s="203" t="str">
        <f>IF(COUNTIF(Dropdowns!$K$2:$K$7,Input!S817)&gt;0,"",IF(Input!S817="","","Invalid Type"))</f>
        <v/>
      </c>
      <c r="AN818" s="204" t="str">
        <f>IF(Input!C817="","",IF(ISNUMBER(VALUE(Input!C817)),"","Needs to be a number."))</f>
        <v/>
      </c>
      <c r="AO818" s="205" t="str">
        <f>IF(Input!E817="","",IF(ISNUMBER(VALUE(Input!E817)),"","Needs to be a number."))</f>
        <v/>
      </c>
      <c r="AP818" s="205" t="str">
        <f>IF(Input!N817="","",IF(ISNUMBER(VALUE(Input!N817)),"","Needs to be a number."))</f>
        <v/>
      </c>
      <c r="AQ818" s="205" t="str">
        <f>IF(Input!O817="","",IF(ISNUMBER(VALUE(Input!O817)),"","Needs to be a number."))</f>
        <v/>
      </c>
      <c r="AR818" s="205" t="str">
        <f>IF(Input!V817="","",IF(ISNUMBER(VALUE(Input!V817)),"","Needs to be a number."))</f>
        <v/>
      </c>
      <c r="AS818" s="205" t="str">
        <f>IF(Input!W817="","",IF(ISNUMBER(VALUE(Input!W817)),"","Needs to be a number."))</f>
        <v/>
      </c>
      <c r="AT818" s="205" t="str">
        <f>IF(Input!X817="","",IF(ISNUMBER(VALUE(Input!X817)),"","Needs to be a number."))</f>
        <v/>
      </c>
      <c r="AU818" s="206" t="str">
        <f>IF(Input!Y817="","",IF(ISNUMBER(VALUE(Input!Y817)),"","Needs to be a number."))</f>
        <v/>
      </c>
      <c r="AW818" s="259" t="str">
        <f>IF(OR(VALUE(Input!C817)&lt;0,VALUE(Input!C817)&gt;100), "Invalid EEI %","")</f>
        <v/>
      </c>
      <c r="AX818" s="207"/>
      <c r="AY818" s="278" t="str">
        <f>IF(Input!E817="","",IF(VALUE(Input!E817)=0,"Do not enter 0.",""))</f>
        <v/>
      </c>
    </row>
    <row r="819" spans="2:51" x14ac:dyDescent="0.3">
      <c r="B819" s="188" t="str">
        <f>Input!A818</f>
        <v/>
      </c>
      <c r="C819" s="189" t="str">
        <f>IF(ISERROR(IF(AND(Input!$A818="",SUMPRODUCT(--(LEN(Input!$A819:'Input'!$A$1006)&gt;0))&lt;&gt;0),"Row is skipped.",IF(AND(Input!$A818="",Input!$A819=""),"", IF(Input!B818="","Data is missing.","")))),"",IF(AND(Input!$A818="",SUMPRODUCT(--(LEN(Input!$A819:'Input'!$A$1006)&gt;0))&lt;&gt;0),"Row is skipped.",IF(AND(Input!$A818="",Input!$A819=""),"", IF(Input!B818="","Data is missing.",""))))</f>
        <v/>
      </c>
      <c r="D819" s="189" t="str">
        <f>IF(ISERROR(IF(AND(Input!$A818="",SUMPRODUCT(--(LEN(Input!$A819:'Input'!$A$1006)&gt;0))&lt;&gt;0),"Row is skipped.",IF(AND(Input!$A818="",Input!$A819=""),"", IF(Input!C818="","Data is missing.","")))),"",IF(AND(Input!$A818="",SUMPRODUCT(--(LEN(Input!$A819:'Input'!$A$1006)&gt;0))&lt;&gt;0),"Row is skipped.",IF(AND(Input!$A818="",Input!$A819=""),"", IF(Input!C818="","Data is missing.",""))))</f>
        <v/>
      </c>
      <c r="E819" s="189" t="str">
        <f>IF(ISERROR(IF(AND(Input!$A818="",SUMPRODUCT(--(LEN(Input!$A819:'Input'!$A$1006)&gt;0))&lt;&gt;0),"Row is skipped.",IF(AND(Input!$A818="",Input!$A819=""),"", IF(Input!D818="","Data is missing.","")))),"",IF(AND(Input!$A818="",SUMPRODUCT(--(LEN(Input!$A819:'Input'!$A$1006)&gt;0))&lt;&gt;0),"Row is skipped.",IF(AND(Input!$A818="",Input!$A819=""),"", IF(Input!D818="","Data is missing.",""))))</f>
        <v/>
      </c>
      <c r="F819" s="189" t="str">
        <f>IF(ISERROR(IF(AND(Input!$A818="",SUMPRODUCT(--(LEN(Input!$A819:'Input'!$A$1006)&gt;0))&lt;&gt;0),"Row is skipped.",IF(AND(Input!$A818="",Input!$A819=""),"", IF(Input!E818="","Data is missing.","")))),"",IF(AND(Input!$A818="",SUMPRODUCT(--(LEN(Input!$A819:'Input'!$A$1006)&gt;0))&lt;&gt;0),"Row is skipped.",IF(AND(Input!$A818="",Input!$A819=""),"", IF(Input!E818="","Data is missing.",""))))</f>
        <v/>
      </c>
      <c r="G819" s="189" t="str">
        <f>IF(ISERROR(IF(AND(Input!$A818="",SUMPRODUCT(--(LEN(Input!$A819:'Input'!$A$1006)&gt;0))&lt;&gt;0),"Row is skipped.",IF(AND(Input!$A818="",Input!$A819=""),"", IF(Input!F818="","Data is missing.","")))),"",IF(AND(Input!$A818="",SUMPRODUCT(--(LEN(Input!$A819:'Input'!$A$1006)&gt;0))&lt;&gt;0),"Row is skipped.",IF(AND(Input!$A818="",Input!$A819=""),"", IF(Input!F818="","Data is missing.",""))))</f>
        <v/>
      </c>
      <c r="H819" s="190" t="str">
        <f>IF(ISERROR(IF(AND(Input!$A818="",SUMPRODUCT(--(LEN(Input!$A819:'Input'!$A$1006)&gt;0))&lt;&gt;0),"Row is skipped.",IF(AND(Input!$A818="",Input!$A819=""),"", IF(Input!G818="","Data is missing.","")))),"",IF(AND(Input!$A818="",SUMPRODUCT(--(LEN(Input!$A819:'Input'!$A$1006)&gt;0))&lt;&gt;0),"Row is skipped.",IF(AND(Input!$A818="",Input!$A819=""),"", IF(Input!G818="","Data is missing.",""))))</f>
        <v/>
      </c>
      <c r="I819" s="156"/>
      <c r="J819" s="191" t="str">
        <f>IFERROR(VLOOKUP(VLOOKUP(Input!$D818,'Measure List'!$A:$AN,40,FALSE),UIR!$A$1:$Q$27,17,FALSE),"")</f>
        <v/>
      </c>
      <c r="K819" s="192" t="str">
        <f>IFERROR(VLOOKUP(Input!$D818,'Measure List'!$A:$AN,40,FALSE),"")</f>
        <v/>
      </c>
      <c r="L819" s="156"/>
      <c r="M819" s="193" t="str">
        <f>IF(B819="","",IF(AND(Input!H818="",IFERROR(VLOOKUP(K819,UIR!$A$2:$P$21,2,FALSE),"")&lt;&gt;""),"Data is Missing.",""))</f>
        <v/>
      </c>
      <c r="N819" s="194" t="str">
        <f>IF(B819="","",IF(AND(Input!I818="",IFERROR(VLOOKUP(K819,UIR!$A$2:$P$21,3,FALSE),"")&lt;&gt;""),"Data is Missing.",""))</f>
        <v/>
      </c>
      <c r="O819" s="194" t="str">
        <f>IF(B819="","",IF(AND(Input!J818="",IFERROR(VLOOKUP(K819,UIR!$A$2:$P$21,4,FALSE),"")&lt;&gt;""),"Data is Missing.",""))</f>
        <v/>
      </c>
      <c r="P819" s="194" t="str">
        <f>IF(B819="","",IF(AND(Input!K818="",IFERROR(VLOOKUP(K819,UIR!$A$2:$P$21,5,FALSE),"")&lt;&gt;""),"Data is Missing.",""))</f>
        <v/>
      </c>
      <c r="Q819" s="194" t="str">
        <f>IF(B819="","",IF(AND(Input!L818="",IFERROR(VLOOKUP(K819,UIR!$A$2:$P$21,6,FALSE),"")&lt;&gt;""),"Data is Missing.",""))</f>
        <v/>
      </c>
      <c r="R819" s="194" t="str">
        <f>IF(B819="","",IF(AND(Input!M818="",IFERROR(VLOOKUP(K819,UIR!$A$2:$P$21,7,FALSE),"")&lt;&gt;""),"Data is Missing.",""))</f>
        <v/>
      </c>
      <c r="S819" s="194" t="str">
        <f>IF(B819="","",IF(AND(Input!P818="",IFERROR(VLOOKUP(K819,UIR!$A$2:$P$21,8,FALSE),"")&lt;&gt;""),"Data is Missing.",""))</f>
        <v/>
      </c>
      <c r="T819" s="194" t="str">
        <f>IF(B819="","",IF(AND(Input!Q818="",IFERROR(VLOOKUP(K819,UIR!$A$2:$P$21,9,FALSE),"")&lt;&gt;""),"Data is Missing.",""))</f>
        <v/>
      </c>
      <c r="U819" s="194"/>
      <c r="V819" s="194" t="str">
        <f>IF(B819="","",IF(AND(Input!S818="",IFERROR(VLOOKUP(K819,UIR!$A$2:$P$21,11,FALSE),"")&lt;&gt;""),"Data is Missing.",""))</f>
        <v/>
      </c>
      <c r="W819" s="194" t="str">
        <f>IF(B819="","",IF(AND(Input!T818="",IFERROR(VLOOKUP(K819,UIR!$A$2:$P$21,12,FALSE),"")&lt;&gt;""),"Data is Missing.",""))</f>
        <v/>
      </c>
      <c r="X819" s="194" t="str">
        <f>IF(B819="","",IF(AND(Input!V818="",IFERROR(VLOOKUP(K819,UIR!$A$2:$P$21,13,FALSE),"")&lt;&gt;""),"Data is Missing.",""))</f>
        <v/>
      </c>
      <c r="Y819" s="194" t="str">
        <f>IF(B819="","",IF(AND(Input!W818="",IFERROR(VLOOKUP(K819,UIR!$A$2:$P$21,14,FALSE),"")&lt;&gt;""),"Data is Missing.",""))</f>
        <v/>
      </c>
      <c r="Z819" s="194" t="str">
        <f>IF(B819="","",IF(AND(Input!X818="",IFERROR(VLOOKUP(K819,UIR!$A$2:$P$21,15,FALSE),"")&lt;&gt;""),"Data is Missing.",""))</f>
        <v/>
      </c>
      <c r="AA819" s="195" t="str">
        <f>IF(B819="","",IF(AND(Input!Y818="",IFERROR(VLOOKUP(K819,UIR!$A$2:$P$21,16,FALSE),"")&lt;&gt;""),"Data is Missing.",""))</f>
        <v/>
      </c>
      <c r="AC819" s="202" t="str">
        <f>IF(ISERROR(IF(Input!D818="","",IF(ISERROR(VLOOKUP(Input!D818,'Measure List'!$A$2:$A$30000,1,0)),"Invalid RefNo",""))),"",IF(Input!D818="","",IF(ISERROR(VLOOKUP(Input!D818,'Measure List'!$A$2:$A$30000,1,0)),"Invalid RefNo","")))</f>
        <v/>
      </c>
      <c r="AD819" s="156"/>
      <c r="AE819" s="156"/>
      <c r="AF819" s="156"/>
      <c r="AG819" s="156"/>
      <c r="AH819" s="156"/>
      <c r="AI819" s="156"/>
      <c r="AJ819" s="156"/>
      <c r="AK819" s="156"/>
      <c r="AL819" s="203" t="str">
        <f>IF(COUNTIF(Dropdowns!$K$2:$K$7,Input!S818)&gt;0,"",IF(Input!S818="","","Invalid Type"))</f>
        <v/>
      </c>
      <c r="AN819" s="204" t="str">
        <f>IF(Input!C818="","",IF(ISNUMBER(VALUE(Input!C818)),"","Needs to be a number."))</f>
        <v/>
      </c>
      <c r="AO819" s="205" t="str">
        <f>IF(Input!E818="","",IF(ISNUMBER(VALUE(Input!E818)),"","Needs to be a number."))</f>
        <v/>
      </c>
      <c r="AP819" s="205" t="str">
        <f>IF(Input!N818="","",IF(ISNUMBER(VALUE(Input!N818)),"","Needs to be a number."))</f>
        <v/>
      </c>
      <c r="AQ819" s="205" t="str">
        <f>IF(Input!O818="","",IF(ISNUMBER(VALUE(Input!O818)),"","Needs to be a number."))</f>
        <v/>
      </c>
      <c r="AR819" s="205" t="str">
        <f>IF(Input!V818="","",IF(ISNUMBER(VALUE(Input!V818)),"","Needs to be a number."))</f>
        <v/>
      </c>
      <c r="AS819" s="205" t="str">
        <f>IF(Input!W818="","",IF(ISNUMBER(VALUE(Input!W818)),"","Needs to be a number."))</f>
        <v/>
      </c>
      <c r="AT819" s="205" t="str">
        <f>IF(Input!X818="","",IF(ISNUMBER(VALUE(Input!X818)),"","Needs to be a number."))</f>
        <v/>
      </c>
      <c r="AU819" s="206" t="str">
        <f>IF(Input!Y818="","",IF(ISNUMBER(VALUE(Input!Y818)),"","Needs to be a number."))</f>
        <v/>
      </c>
      <c r="AW819" s="259" t="str">
        <f>IF(OR(VALUE(Input!C818)&lt;0,VALUE(Input!C818)&gt;100), "Invalid EEI %","")</f>
        <v/>
      </c>
      <c r="AX819" s="207"/>
      <c r="AY819" s="278" t="str">
        <f>IF(Input!E818="","",IF(VALUE(Input!E818)=0,"Do not enter 0.",""))</f>
        <v/>
      </c>
    </row>
    <row r="820" spans="2:51" x14ac:dyDescent="0.3">
      <c r="B820" s="188" t="str">
        <f>Input!A819</f>
        <v/>
      </c>
      <c r="C820" s="189" t="str">
        <f>IF(ISERROR(IF(AND(Input!$A819="",SUMPRODUCT(--(LEN(Input!$A820:'Input'!$A$1006)&gt;0))&lt;&gt;0),"Row is skipped.",IF(AND(Input!$A819="",Input!$A820=""),"", IF(Input!B819="","Data is missing.","")))),"",IF(AND(Input!$A819="",SUMPRODUCT(--(LEN(Input!$A820:'Input'!$A$1006)&gt;0))&lt;&gt;0),"Row is skipped.",IF(AND(Input!$A819="",Input!$A820=""),"", IF(Input!B819="","Data is missing.",""))))</f>
        <v/>
      </c>
      <c r="D820" s="189" t="str">
        <f>IF(ISERROR(IF(AND(Input!$A819="",SUMPRODUCT(--(LEN(Input!$A820:'Input'!$A$1006)&gt;0))&lt;&gt;0),"Row is skipped.",IF(AND(Input!$A819="",Input!$A820=""),"", IF(Input!C819="","Data is missing.","")))),"",IF(AND(Input!$A819="",SUMPRODUCT(--(LEN(Input!$A820:'Input'!$A$1006)&gt;0))&lt;&gt;0),"Row is skipped.",IF(AND(Input!$A819="",Input!$A820=""),"", IF(Input!C819="","Data is missing.",""))))</f>
        <v/>
      </c>
      <c r="E820" s="189" t="str">
        <f>IF(ISERROR(IF(AND(Input!$A819="",SUMPRODUCT(--(LEN(Input!$A820:'Input'!$A$1006)&gt;0))&lt;&gt;0),"Row is skipped.",IF(AND(Input!$A819="",Input!$A820=""),"", IF(Input!D819="","Data is missing.","")))),"",IF(AND(Input!$A819="",SUMPRODUCT(--(LEN(Input!$A820:'Input'!$A$1006)&gt;0))&lt;&gt;0),"Row is skipped.",IF(AND(Input!$A819="",Input!$A820=""),"", IF(Input!D819="","Data is missing.",""))))</f>
        <v/>
      </c>
      <c r="F820" s="189" t="str">
        <f>IF(ISERROR(IF(AND(Input!$A819="",SUMPRODUCT(--(LEN(Input!$A820:'Input'!$A$1006)&gt;0))&lt;&gt;0),"Row is skipped.",IF(AND(Input!$A819="",Input!$A820=""),"", IF(Input!E819="","Data is missing.","")))),"",IF(AND(Input!$A819="",SUMPRODUCT(--(LEN(Input!$A820:'Input'!$A$1006)&gt;0))&lt;&gt;0),"Row is skipped.",IF(AND(Input!$A819="",Input!$A820=""),"", IF(Input!E819="","Data is missing.",""))))</f>
        <v/>
      </c>
      <c r="G820" s="189" t="str">
        <f>IF(ISERROR(IF(AND(Input!$A819="",SUMPRODUCT(--(LEN(Input!$A820:'Input'!$A$1006)&gt;0))&lt;&gt;0),"Row is skipped.",IF(AND(Input!$A819="",Input!$A820=""),"", IF(Input!F819="","Data is missing.","")))),"",IF(AND(Input!$A819="",SUMPRODUCT(--(LEN(Input!$A820:'Input'!$A$1006)&gt;0))&lt;&gt;0),"Row is skipped.",IF(AND(Input!$A819="",Input!$A820=""),"", IF(Input!F819="","Data is missing.",""))))</f>
        <v/>
      </c>
      <c r="H820" s="190" t="str">
        <f>IF(ISERROR(IF(AND(Input!$A819="",SUMPRODUCT(--(LEN(Input!$A820:'Input'!$A$1006)&gt;0))&lt;&gt;0),"Row is skipped.",IF(AND(Input!$A819="",Input!$A820=""),"", IF(Input!G819="","Data is missing.","")))),"",IF(AND(Input!$A819="",SUMPRODUCT(--(LEN(Input!$A820:'Input'!$A$1006)&gt;0))&lt;&gt;0),"Row is skipped.",IF(AND(Input!$A819="",Input!$A820=""),"", IF(Input!G819="","Data is missing.",""))))</f>
        <v/>
      </c>
      <c r="I820" s="156"/>
      <c r="J820" s="191" t="str">
        <f>IFERROR(VLOOKUP(VLOOKUP(Input!$D819,'Measure List'!$A:$AN,40,FALSE),UIR!$A$1:$Q$27,17,FALSE),"")</f>
        <v/>
      </c>
      <c r="K820" s="192" t="str">
        <f>IFERROR(VLOOKUP(Input!$D819,'Measure List'!$A:$AN,40,FALSE),"")</f>
        <v/>
      </c>
      <c r="L820" s="156"/>
      <c r="M820" s="193" t="str">
        <f>IF(B820="","",IF(AND(Input!H819="",IFERROR(VLOOKUP(K820,UIR!$A$2:$P$21,2,FALSE),"")&lt;&gt;""),"Data is Missing.",""))</f>
        <v/>
      </c>
      <c r="N820" s="194" t="str">
        <f>IF(B820="","",IF(AND(Input!I819="",IFERROR(VLOOKUP(K820,UIR!$A$2:$P$21,3,FALSE),"")&lt;&gt;""),"Data is Missing.",""))</f>
        <v/>
      </c>
      <c r="O820" s="194" t="str">
        <f>IF(B820="","",IF(AND(Input!J819="",IFERROR(VLOOKUP(K820,UIR!$A$2:$P$21,4,FALSE),"")&lt;&gt;""),"Data is Missing.",""))</f>
        <v/>
      </c>
      <c r="P820" s="194" t="str">
        <f>IF(B820="","",IF(AND(Input!K819="",IFERROR(VLOOKUP(K820,UIR!$A$2:$P$21,5,FALSE),"")&lt;&gt;""),"Data is Missing.",""))</f>
        <v/>
      </c>
      <c r="Q820" s="194" t="str">
        <f>IF(B820="","",IF(AND(Input!L819="",IFERROR(VLOOKUP(K820,UIR!$A$2:$P$21,6,FALSE),"")&lt;&gt;""),"Data is Missing.",""))</f>
        <v/>
      </c>
      <c r="R820" s="194" t="str">
        <f>IF(B820="","",IF(AND(Input!M819="",IFERROR(VLOOKUP(K820,UIR!$A$2:$P$21,7,FALSE),"")&lt;&gt;""),"Data is Missing.",""))</f>
        <v/>
      </c>
      <c r="S820" s="194" t="str">
        <f>IF(B820="","",IF(AND(Input!P819="",IFERROR(VLOOKUP(K820,UIR!$A$2:$P$21,8,FALSE),"")&lt;&gt;""),"Data is Missing.",""))</f>
        <v/>
      </c>
      <c r="T820" s="194" t="str">
        <f>IF(B820="","",IF(AND(Input!Q819="",IFERROR(VLOOKUP(K820,UIR!$A$2:$P$21,9,FALSE),"")&lt;&gt;""),"Data is Missing.",""))</f>
        <v/>
      </c>
      <c r="U820" s="194"/>
      <c r="V820" s="194" t="str">
        <f>IF(B820="","",IF(AND(Input!S819="",IFERROR(VLOOKUP(K820,UIR!$A$2:$P$21,11,FALSE),"")&lt;&gt;""),"Data is Missing.",""))</f>
        <v/>
      </c>
      <c r="W820" s="194" t="str">
        <f>IF(B820="","",IF(AND(Input!T819="",IFERROR(VLOOKUP(K820,UIR!$A$2:$P$21,12,FALSE),"")&lt;&gt;""),"Data is Missing.",""))</f>
        <v/>
      </c>
      <c r="X820" s="194" t="str">
        <f>IF(B820="","",IF(AND(Input!V819="",IFERROR(VLOOKUP(K820,UIR!$A$2:$P$21,13,FALSE),"")&lt;&gt;""),"Data is Missing.",""))</f>
        <v/>
      </c>
      <c r="Y820" s="194" t="str">
        <f>IF(B820="","",IF(AND(Input!W819="",IFERROR(VLOOKUP(K820,UIR!$A$2:$P$21,14,FALSE),"")&lt;&gt;""),"Data is Missing.",""))</f>
        <v/>
      </c>
      <c r="Z820" s="194" t="str">
        <f>IF(B820="","",IF(AND(Input!X819="",IFERROR(VLOOKUP(K820,UIR!$A$2:$P$21,15,FALSE),"")&lt;&gt;""),"Data is Missing.",""))</f>
        <v/>
      </c>
      <c r="AA820" s="195" t="str">
        <f>IF(B820="","",IF(AND(Input!Y819="",IFERROR(VLOOKUP(K820,UIR!$A$2:$P$21,16,FALSE),"")&lt;&gt;""),"Data is Missing.",""))</f>
        <v/>
      </c>
      <c r="AC820" s="202" t="str">
        <f>IF(ISERROR(IF(Input!D819="","",IF(ISERROR(VLOOKUP(Input!D819,'Measure List'!$A$2:$A$30000,1,0)),"Invalid RefNo",""))),"",IF(Input!D819="","",IF(ISERROR(VLOOKUP(Input!D819,'Measure List'!$A$2:$A$30000,1,0)),"Invalid RefNo","")))</f>
        <v/>
      </c>
      <c r="AD820" s="156"/>
      <c r="AE820" s="156"/>
      <c r="AF820" s="156"/>
      <c r="AG820" s="156"/>
      <c r="AH820" s="156"/>
      <c r="AI820" s="156"/>
      <c r="AJ820" s="156"/>
      <c r="AK820" s="156"/>
      <c r="AL820" s="203" t="str">
        <f>IF(COUNTIF(Dropdowns!$K$2:$K$7,Input!S819)&gt;0,"",IF(Input!S819="","","Invalid Type"))</f>
        <v/>
      </c>
      <c r="AN820" s="204" t="str">
        <f>IF(Input!C819="","",IF(ISNUMBER(VALUE(Input!C819)),"","Needs to be a number."))</f>
        <v/>
      </c>
      <c r="AO820" s="205" t="str">
        <f>IF(Input!E819="","",IF(ISNUMBER(VALUE(Input!E819)),"","Needs to be a number."))</f>
        <v/>
      </c>
      <c r="AP820" s="205" t="str">
        <f>IF(Input!N819="","",IF(ISNUMBER(VALUE(Input!N819)),"","Needs to be a number."))</f>
        <v/>
      </c>
      <c r="AQ820" s="205" t="str">
        <f>IF(Input!O819="","",IF(ISNUMBER(VALUE(Input!O819)),"","Needs to be a number."))</f>
        <v/>
      </c>
      <c r="AR820" s="205" t="str">
        <f>IF(Input!V819="","",IF(ISNUMBER(VALUE(Input!V819)),"","Needs to be a number."))</f>
        <v/>
      </c>
      <c r="AS820" s="205" t="str">
        <f>IF(Input!W819="","",IF(ISNUMBER(VALUE(Input!W819)),"","Needs to be a number."))</f>
        <v/>
      </c>
      <c r="AT820" s="205" t="str">
        <f>IF(Input!X819="","",IF(ISNUMBER(VALUE(Input!X819)),"","Needs to be a number."))</f>
        <v/>
      </c>
      <c r="AU820" s="206" t="str">
        <f>IF(Input!Y819="","",IF(ISNUMBER(VALUE(Input!Y819)),"","Needs to be a number."))</f>
        <v/>
      </c>
      <c r="AW820" s="259" t="str">
        <f>IF(OR(VALUE(Input!C819)&lt;0,VALUE(Input!C819)&gt;100), "Invalid EEI %","")</f>
        <v/>
      </c>
      <c r="AX820" s="207"/>
      <c r="AY820" s="278" t="str">
        <f>IF(Input!E819="","",IF(VALUE(Input!E819)=0,"Do not enter 0.",""))</f>
        <v/>
      </c>
    </row>
    <row r="821" spans="2:51" x14ac:dyDescent="0.3">
      <c r="B821" s="188" t="str">
        <f>Input!A820</f>
        <v/>
      </c>
      <c r="C821" s="189" t="str">
        <f>IF(ISERROR(IF(AND(Input!$A820="",SUMPRODUCT(--(LEN(Input!$A821:'Input'!$A$1006)&gt;0))&lt;&gt;0),"Row is skipped.",IF(AND(Input!$A820="",Input!$A821=""),"", IF(Input!B820="","Data is missing.","")))),"",IF(AND(Input!$A820="",SUMPRODUCT(--(LEN(Input!$A821:'Input'!$A$1006)&gt;0))&lt;&gt;0),"Row is skipped.",IF(AND(Input!$A820="",Input!$A821=""),"", IF(Input!B820="","Data is missing.",""))))</f>
        <v/>
      </c>
      <c r="D821" s="189" t="str">
        <f>IF(ISERROR(IF(AND(Input!$A820="",SUMPRODUCT(--(LEN(Input!$A821:'Input'!$A$1006)&gt;0))&lt;&gt;0),"Row is skipped.",IF(AND(Input!$A820="",Input!$A821=""),"", IF(Input!C820="","Data is missing.","")))),"",IF(AND(Input!$A820="",SUMPRODUCT(--(LEN(Input!$A821:'Input'!$A$1006)&gt;0))&lt;&gt;0),"Row is skipped.",IF(AND(Input!$A820="",Input!$A821=""),"", IF(Input!C820="","Data is missing.",""))))</f>
        <v/>
      </c>
      <c r="E821" s="189" t="str">
        <f>IF(ISERROR(IF(AND(Input!$A820="",SUMPRODUCT(--(LEN(Input!$A821:'Input'!$A$1006)&gt;0))&lt;&gt;0),"Row is skipped.",IF(AND(Input!$A820="",Input!$A821=""),"", IF(Input!D820="","Data is missing.","")))),"",IF(AND(Input!$A820="",SUMPRODUCT(--(LEN(Input!$A821:'Input'!$A$1006)&gt;0))&lt;&gt;0),"Row is skipped.",IF(AND(Input!$A820="",Input!$A821=""),"", IF(Input!D820="","Data is missing.",""))))</f>
        <v/>
      </c>
      <c r="F821" s="189" t="str">
        <f>IF(ISERROR(IF(AND(Input!$A820="",SUMPRODUCT(--(LEN(Input!$A821:'Input'!$A$1006)&gt;0))&lt;&gt;0),"Row is skipped.",IF(AND(Input!$A820="",Input!$A821=""),"", IF(Input!E820="","Data is missing.","")))),"",IF(AND(Input!$A820="",SUMPRODUCT(--(LEN(Input!$A821:'Input'!$A$1006)&gt;0))&lt;&gt;0),"Row is skipped.",IF(AND(Input!$A820="",Input!$A821=""),"", IF(Input!E820="","Data is missing.",""))))</f>
        <v/>
      </c>
      <c r="G821" s="189" t="str">
        <f>IF(ISERROR(IF(AND(Input!$A820="",SUMPRODUCT(--(LEN(Input!$A821:'Input'!$A$1006)&gt;0))&lt;&gt;0),"Row is skipped.",IF(AND(Input!$A820="",Input!$A821=""),"", IF(Input!F820="","Data is missing.","")))),"",IF(AND(Input!$A820="",SUMPRODUCT(--(LEN(Input!$A821:'Input'!$A$1006)&gt;0))&lt;&gt;0),"Row is skipped.",IF(AND(Input!$A820="",Input!$A821=""),"", IF(Input!F820="","Data is missing.",""))))</f>
        <v/>
      </c>
      <c r="H821" s="190" t="str">
        <f>IF(ISERROR(IF(AND(Input!$A820="",SUMPRODUCT(--(LEN(Input!$A821:'Input'!$A$1006)&gt;0))&lt;&gt;0),"Row is skipped.",IF(AND(Input!$A820="",Input!$A821=""),"", IF(Input!G820="","Data is missing.","")))),"",IF(AND(Input!$A820="",SUMPRODUCT(--(LEN(Input!$A821:'Input'!$A$1006)&gt;0))&lt;&gt;0),"Row is skipped.",IF(AND(Input!$A820="",Input!$A821=""),"", IF(Input!G820="","Data is missing.",""))))</f>
        <v/>
      </c>
      <c r="I821" s="156"/>
      <c r="J821" s="191" t="str">
        <f>IFERROR(VLOOKUP(VLOOKUP(Input!$D820,'Measure List'!$A:$AN,40,FALSE),UIR!$A$1:$Q$27,17,FALSE),"")</f>
        <v/>
      </c>
      <c r="K821" s="192" t="str">
        <f>IFERROR(VLOOKUP(Input!$D820,'Measure List'!$A:$AN,40,FALSE),"")</f>
        <v/>
      </c>
      <c r="L821" s="156"/>
      <c r="M821" s="193" t="str">
        <f>IF(B821="","",IF(AND(Input!H820="",IFERROR(VLOOKUP(K821,UIR!$A$2:$P$21,2,FALSE),"")&lt;&gt;""),"Data is Missing.",""))</f>
        <v/>
      </c>
      <c r="N821" s="194" t="str">
        <f>IF(B821="","",IF(AND(Input!I820="",IFERROR(VLOOKUP(K821,UIR!$A$2:$P$21,3,FALSE),"")&lt;&gt;""),"Data is Missing.",""))</f>
        <v/>
      </c>
      <c r="O821" s="194" t="str">
        <f>IF(B821="","",IF(AND(Input!J820="",IFERROR(VLOOKUP(K821,UIR!$A$2:$P$21,4,FALSE),"")&lt;&gt;""),"Data is Missing.",""))</f>
        <v/>
      </c>
      <c r="P821" s="194" t="str">
        <f>IF(B821="","",IF(AND(Input!K820="",IFERROR(VLOOKUP(K821,UIR!$A$2:$P$21,5,FALSE),"")&lt;&gt;""),"Data is Missing.",""))</f>
        <v/>
      </c>
      <c r="Q821" s="194" t="str">
        <f>IF(B821="","",IF(AND(Input!L820="",IFERROR(VLOOKUP(K821,UIR!$A$2:$P$21,6,FALSE),"")&lt;&gt;""),"Data is Missing.",""))</f>
        <v/>
      </c>
      <c r="R821" s="194" t="str">
        <f>IF(B821="","",IF(AND(Input!M820="",IFERROR(VLOOKUP(K821,UIR!$A$2:$P$21,7,FALSE),"")&lt;&gt;""),"Data is Missing.",""))</f>
        <v/>
      </c>
      <c r="S821" s="194" t="str">
        <f>IF(B821="","",IF(AND(Input!P820="",IFERROR(VLOOKUP(K821,UIR!$A$2:$P$21,8,FALSE),"")&lt;&gt;""),"Data is Missing.",""))</f>
        <v/>
      </c>
      <c r="T821" s="194" t="str">
        <f>IF(B821="","",IF(AND(Input!Q820="",IFERROR(VLOOKUP(K821,UIR!$A$2:$P$21,9,FALSE),"")&lt;&gt;""),"Data is Missing.",""))</f>
        <v/>
      </c>
      <c r="U821" s="194"/>
      <c r="V821" s="194" t="str">
        <f>IF(B821="","",IF(AND(Input!S820="",IFERROR(VLOOKUP(K821,UIR!$A$2:$P$21,11,FALSE),"")&lt;&gt;""),"Data is Missing.",""))</f>
        <v/>
      </c>
      <c r="W821" s="194" t="str">
        <f>IF(B821="","",IF(AND(Input!T820="",IFERROR(VLOOKUP(K821,UIR!$A$2:$P$21,12,FALSE),"")&lt;&gt;""),"Data is Missing.",""))</f>
        <v/>
      </c>
      <c r="X821" s="194" t="str">
        <f>IF(B821="","",IF(AND(Input!V820="",IFERROR(VLOOKUP(K821,UIR!$A$2:$P$21,13,FALSE),"")&lt;&gt;""),"Data is Missing.",""))</f>
        <v/>
      </c>
      <c r="Y821" s="194" t="str">
        <f>IF(B821="","",IF(AND(Input!W820="",IFERROR(VLOOKUP(K821,UIR!$A$2:$P$21,14,FALSE),"")&lt;&gt;""),"Data is Missing.",""))</f>
        <v/>
      </c>
      <c r="Z821" s="194" t="str">
        <f>IF(B821="","",IF(AND(Input!X820="",IFERROR(VLOOKUP(K821,UIR!$A$2:$P$21,15,FALSE),"")&lt;&gt;""),"Data is Missing.",""))</f>
        <v/>
      </c>
      <c r="AA821" s="195" t="str">
        <f>IF(B821="","",IF(AND(Input!Y820="",IFERROR(VLOOKUP(K821,UIR!$A$2:$P$21,16,FALSE),"")&lt;&gt;""),"Data is Missing.",""))</f>
        <v/>
      </c>
      <c r="AC821" s="202" t="str">
        <f>IF(ISERROR(IF(Input!D820="","",IF(ISERROR(VLOOKUP(Input!D820,'Measure List'!$A$2:$A$30000,1,0)),"Invalid RefNo",""))),"",IF(Input!D820="","",IF(ISERROR(VLOOKUP(Input!D820,'Measure List'!$A$2:$A$30000,1,0)),"Invalid RefNo","")))</f>
        <v/>
      </c>
      <c r="AD821" s="156"/>
      <c r="AE821" s="156"/>
      <c r="AF821" s="156"/>
      <c r="AG821" s="156"/>
      <c r="AH821" s="156"/>
      <c r="AI821" s="156"/>
      <c r="AJ821" s="156"/>
      <c r="AK821" s="156"/>
      <c r="AL821" s="203" t="str">
        <f>IF(COUNTIF(Dropdowns!$K$2:$K$7,Input!S820)&gt;0,"",IF(Input!S820="","","Invalid Type"))</f>
        <v/>
      </c>
      <c r="AN821" s="204" t="str">
        <f>IF(Input!C820="","",IF(ISNUMBER(VALUE(Input!C820)),"","Needs to be a number."))</f>
        <v/>
      </c>
      <c r="AO821" s="205" t="str">
        <f>IF(Input!E820="","",IF(ISNUMBER(VALUE(Input!E820)),"","Needs to be a number."))</f>
        <v/>
      </c>
      <c r="AP821" s="205" t="str">
        <f>IF(Input!N820="","",IF(ISNUMBER(VALUE(Input!N820)),"","Needs to be a number."))</f>
        <v/>
      </c>
      <c r="AQ821" s="205" t="str">
        <f>IF(Input!O820="","",IF(ISNUMBER(VALUE(Input!O820)),"","Needs to be a number."))</f>
        <v/>
      </c>
      <c r="AR821" s="205" t="str">
        <f>IF(Input!V820="","",IF(ISNUMBER(VALUE(Input!V820)),"","Needs to be a number."))</f>
        <v/>
      </c>
      <c r="AS821" s="205" t="str">
        <f>IF(Input!W820="","",IF(ISNUMBER(VALUE(Input!W820)),"","Needs to be a number."))</f>
        <v/>
      </c>
      <c r="AT821" s="205" t="str">
        <f>IF(Input!X820="","",IF(ISNUMBER(VALUE(Input!X820)),"","Needs to be a number."))</f>
        <v/>
      </c>
      <c r="AU821" s="206" t="str">
        <f>IF(Input!Y820="","",IF(ISNUMBER(VALUE(Input!Y820)),"","Needs to be a number."))</f>
        <v/>
      </c>
      <c r="AW821" s="259" t="str">
        <f>IF(OR(VALUE(Input!C820)&lt;0,VALUE(Input!C820)&gt;100), "Invalid EEI %","")</f>
        <v/>
      </c>
      <c r="AX821" s="207"/>
      <c r="AY821" s="278" t="str">
        <f>IF(Input!E820="","",IF(VALUE(Input!E820)=0,"Do not enter 0.",""))</f>
        <v/>
      </c>
    </row>
    <row r="822" spans="2:51" x14ac:dyDescent="0.3">
      <c r="B822" s="188" t="str">
        <f>Input!A821</f>
        <v/>
      </c>
      <c r="C822" s="189" t="str">
        <f>IF(ISERROR(IF(AND(Input!$A821="",SUMPRODUCT(--(LEN(Input!$A822:'Input'!$A$1006)&gt;0))&lt;&gt;0),"Row is skipped.",IF(AND(Input!$A821="",Input!$A822=""),"", IF(Input!B821="","Data is missing.","")))),"",IF(AND(Input!$A821="",SUMPRODUCT(--(LEN(Input!$A822:'Input'!$A$1006)&gt;0))&lt;&gt;0),"Row is skipped.",IF(AND(Input!$A821="",Input!$A822=""),"", IF(Input!B821="","Data is missing.",""))))</f>
        <v/>
      </c>
      <c r="D822" s="189" t="str">
        <f>IF(ISERROR(IF(AND(Input!$A821="",SUMPRODUCT(--(LEN(Input!$A822:'Input'!$A$1006)&gt;0))&lt;&gt;0),"Row is skipped.",IF(AND(Input!$A821="",Input!$A822=""),"", IF(Input!C821="","Data is missing.","")))),"",IF(AND(Input!$A821="",SUMPRODUCT(--(LEN(Input!$A822:'Input'!$A$1006)&gt;0))&lt;&gt;0),"Row is skipped.",IF(AND(Input!$A821="",Input!$A822=""),"", IF(Input!C821="","Data is missing.",""))))</f>
        <v/>
      </c>
      <c r="E822" s="189" t="str">
        <f>IF(ISERROR(IF(AND(Input!$A821="",SUMPRODUCT(--(LEN(Input!$A822:'Input'!$A$1006)&gt;0))&lt;&gt;0),"Row is skipped.",IF(AND(Input!$A821="",Input!$A822=""),"", IF(Input!D821="","Data is missing.","")))),"",IF(AND(Input!$A821="",SUMPRODUCT(--(LEN(Input!$A822:'Input'!$A$1006)&gt;0))&lt;&gt;0),"Row is skipped.",IF(AND(Input!$A821="",Input!$A822=""),"", IF(Input!D821="","Data is missing.",""))))</f>
        <v/>
      </c>
      <c r="F822" s="189" t="str">
        <f>IF(ISERROR(IF(AND(Input!$A821="",SUMPRODUCT(--(LEN(Input!$A822:'Input'!$A$1006)&gt;0))&lt;&gt;0),"Row is skipped.",IF(AND(Input!$A821="",Input!$A822=""),"", IF(Input!E821="","Data is missing.","")))),"",IF(AND(Input!$A821="",SUMPRODUCT(--(LEN(Input!$A822:'Input'!$A$1006)&gt;0))&lt;&gt;0),"Row is skipped.",IF(AND(Input!$A821="",Input!$A822=""),"", IF(Input!E821="","Data is missing.",""))))</f>
        <v/>
      </c>
      <c r="G822" s="189" t="str">
        <f>IF(ISERROR(IF(AND(Input!$A821="",SUMPRODUCT(--(LEN(Input!$A822:'Input'!$A$1006)&gt;0))&lt;&gt;0),"Row is skipped.",IF(AND(Input!$A821="",Input!$A822=""),"", IF(Input!F821="","Data is missing.","")))),"",IF(AND(Input!$A821="",SUMPRODUCT(--(LEN(Input!$A822:'Input'!$A$1006)&gt;0))&lt;&gt;0),"Row is skipped.",IF(AND(Input!$A821="",Input!$A822=""),"", IF(Input!F821="","Data is missing.",""))))</f>
        <v/>
      </c>
      <c r="H822" s="190" t="str">
        <f>IF(ISERROR(IF(AND(Input!$A821="",SUMPRODUCT(--(LEN(Input!$A822:'Input'!$A$1006)&gt;0))&lt;&gt;0),"Row is skipped.",IF(AND(Input!$A821="",Input!$A822=""),"", IF(Input!G821="","Data is missing.","")))),"",IF(AND(Input!$A821="",SUMPRODUCT(--(LEN(Input!$A822:'Input'!$A$1006)&gt;0))&lt;&gt;0),"Row is skipped.",IF(AND(Input!$A821="",Input!$A822=""),"", IF(Input!G821="","Data is missing.",""))))</f>
        <v/>
      </c>
      <c r="I822" s="156"/>
      <c r="J822" s="191" t="str">
        <f>IFERROR(VLOOKUP(VLOOKUP(Input!$D821,'Measure List'!$A:$AN,40,FALSE),UIR!$A$1:$Q$27,17,FALSE),"")</f>
        <v/>
      </c>
      <c r="K822" s="192" t="str">
        <f>IFERROR(VLOOKUP(Input!$D821,'Measure List'!$A:$AN,40,FALSE),"")</f>
        <v/>
      </c>
      <c r="L822" s="156"/>
      <c r="M822" s="193" t="str">
        <f>IF(B822="","",IF(AND(Input!H821="",IFERROR(VLOOKUP(K822,UIR!$A$2:$P$21,2,FALSE),"")&lt;&gt;""),"Data is Missing.",""))</f>
        <v/>
      </c>
      <c r="N822" s="194" t="str">
        <f>IF(B822="","",IF(AND(Input!I821="",IFERROR(VLOOKUP(K822,UIR!$A$2:$P$21,3,FALSE),"")&lt;&gt;""),"Data is Missing.",""))</f>
        <v/>
      </c>
      <c r="O822" s="194" t="str">
        <f>IF(B822="","",IF(AND(Input!J821="",IFERROR(VLOOKUP(K822,UIR!$A$2:$P$21,4,FALSE),"")&lt;&gt;""),"Data is Missing.",""))</f>
        <v/>
      </c>
      <c r="P822" s="194" t="str">
        <f>IF(B822="","",IF(AND(Input!K821="",IFERROR(VLOOKUP(K822,UIR!$A$2:$P$21,5,FALSE),"")&lt;&gt;""),"Data is Missing.",""))</f>
        <v/>
      </c>
      <c r="Q822" s="194" t="str">
        <f>IF(B822="","",IF(AND(Input!L821="",IFERROR(VLOOKUP(K822,UIR!$A$2:$P$21,6,FALSE),"")&lt;&gt;""),"Data is Missing.",""))</f>
        <v/>
      </c>
      <c r="R822" s="194" t="str">
        <f>IF(B822="","",IF(AND(Input!M821="",IFERROR(VLOOKUP(K822,UIR!$A$2:$P$21,7,FALSE),"")&lt;&gt;""),"Data is Missing.",""))</f>
        <v/>
      </c>
      <c r="S822" s="194" t="str">
        <f>IF(B822="","",IF(AND(Input!P821="",IFERROR(VLOOKUP(K822,UIR!$A$2:$P$21,8,FALSE),"")&lt;&gt;""),"Data is Missing.",""))</f>
        <v/>
      </c>
      <c r="T822" s="194" t="str">
        <f>IF(B822="","",IF(AND(Input!Q821="",IFERROR(VLOOKUP(K822,UIR!$A$2:$P$21,9,FALSE),"")&lt;&gt;""),"Data is Missing.",""))</f>
        <v/>
      </c>
      <c r="U822" s="194"/>
      <c r="V822" s="194" t="str">
        <f>IF(B822="","",IF(AND(Input!S821="",IFERROR(VLOOKUP(K822,UIR!$A$2:$P$21,11,FALSE),"")&lt;&gt;""),"Data is Missing.",""))</f>
        <v/>
      </c>
      <c r="W822" s="194" t="str">
        <f>IF(B822="","",IF(AND(Input!T821="",IFERROR(VLOOKUP(K822,UIR!$A$2:$P$21,12,FALSE),"")&lt;&gt;""),"Data is Missing.",""))</f>
        <v/>
      </c>
      <c r="X822" s="194" t="str">
        <f>IF(B822="","",IF(AND(Input!V821="",IFERROR(VLOOKUP(K822,UIR!$A$2:$P$21,13,FALSE),"")&lt;&gt;""),"Data is Missing.",""))</f>
        <v/>
      </c>
      <c r="Y822" s="194" t="str">
        <f>IF(B822="","",IF(AND(Input!W821="",IFERROR(VLOOKUP(K822,UIR!$A$2:$P$21,14,FALSE),"")&lt;&gt;""),"Data is Missing.",""))</f>
        <v/>
      </c>
      <c r="Z822" s="194" t="str">
        <f>IF(B822="","",IF(AND(Input!X821="",IFERROR(VLOOKUP(K822,UIR!$A$2:$P$21,15,FALSE),"")&lt;&gt;""),"Data is Missing.",""))</f>
        <v/>
      </c>
      <c r="AA822" s="195" t="str">
        <f>IF(B822="","",IF(AND(Input!Y821="",IFERROR(VLOOKUP(K822,UIR!$A$2:$P$21,16,FALSE),"")&lt;&gt;""),"Data is Missing.",""))</f>
        <v/>
      </c>
      <c r="AC822" s="202" t="str">
        <f>IF(ISERROR(IF(Input!D821="","",IF(ISERROR(VLOOKUP(Input!D821,'Measure List'!$A$2:$A$30000,1,0)),"Invalid RefNo",""))),"",IF(Input!D821="","",IF(ISERROR(VLOOKUP(Input!D821,'Measure List'!$A$2:$A$30000,1,0)),"Invalid RefNo","")))</f>
        <v/>
      </c>
      <c r="AD822" s="156"/>
      <c r="AE822" s="156"/>
      <c r="AF822" s="156"/>
      <c r="AG822" s="156"/>
      <c r="AH822" s="156"/>
      <c r="AI822" s="156"/>
      <c r="AJ822" s="156"/>
      <c r="AK822" s="156"/>
      <c r="AL822" s="203" t="str">
        <f>IF(COUNTIF(Dropdowns!$K$2:$K$7,Input!S821)&gt;0,"",IF(Input!S821="","","Invalid Type"))</f>
        <v/>
      </c>
      <c r="AN822" s="204" t="str">
        <f>IF(Input!C821="","",IF(ISNUMBER(VALUE(Input!C821)),"","Needs to be a number."))</f>
        <v/>
      </c>
      <c r="AO822" s="205" t="str">
        <f>IF(Input!E821="","",IF(ISNUMBER(VALUE(Input!E821)),"","Needs to be a number."))</f>
        <v/>
      </c>
      <c r="AP822" s="205" t="str">
        <f>IF(Input!N821="","",IF(ISNUMBER(VALUE(Input!N821)),"","Needs to be a number."))</f>
        <v/>
      </c>
      <c r="AQ822" s="205" t="str">
        <f>IF(Input!O821="","",IF(ISNUMBER(VALUE(Input!O821)),"","Needs to be a number."))</f>
        <v/>
      </c>
      <c r="AR822" s="205" t="str">
        <f>IF(Input!V821="","",IF(ISNUMBER(VALUE(Input!V821)),"","Needs to be a number."))</f>
        <v/>
      </c>
      <c r="AS822" s="205" t="str">
        <f>IF(Input!W821="","",IF(ISNUMBER(VALUE(Input!W821)),"","Needs to be a number."))</f>
        <v/>
      </c>
      <c r="AT822" s="205" t="str">
        <f>IF(Input!X821="","",IF(ISNUMBER(VALUE(Input!X821)),"","Needs to be a number."))</f>
        <v/>
      </c>
      <c r="AU822" s="206" t="str">
        <f>IF(Input!Y821="","",IF(ISNUMBER(VALUE(Input!Y821)),"","Needs to be a number."))</f>
        <v/>
      </c>
      <c r="AW822" s="259" t="str">
        <f>IF(OR(VALUE(Input!C821)&lt;0,VALUE(Input!C821)&gt;100), "Invalid EEI %","")</f>
        <v/>
      </c>
      <c r="AX822" s="207"/>
      <c r="AY822" s="278" t="str">
        <f>IF(Input!E821="","",IF(VALUE(Input!E821)=0,"Do not enter 0.",""))</f>
        <v/>
      </c>
    </row>
    <row r="823" spans="2:51" x14ac:dyDescent="0.3">
      <c r="B823" s="188" t="str">
        <f>Input!A822</f>
        <v/>
      </c>
      <c r="C823" s="189" t="str">
        <f>IF(ISERROR(IF(AND(Input!$A822="",SUMPRODUCT(--(LEN(Input!$A823:'Input'!$A$1006)&gt;0))&lt;&gt;0),"Row is skipped.",IF(AND(Input!$A822="",Input!$A823=""),"", IF(Input!B822="","Data is missing.","")))),"",IF(AND(Input!$A822="",SUMPRODUCT(--(LEN(Input!$A823:'Input'!$A$1006)&gt;0))&lt;&gt;0),"Row is skipped.",IF(AND(Input!$A822="",Input!$A823=""),"", IF(Input!B822="","Data is missing.",""))))</f>
        <v/>
      </c>
      <c r="D823" s="189" t="str">
        <f>IF(ISERROR(IF(AND(Input!$A822="",SUMPRODUCT(--(LEN(Input!$A823:'Input'!$A$1006)&gt;0))&lt;&gt;0),"Row is skipped.",IF(AND(Input!$A822="",Input!$A823=""),"", IF(Input!C822="","Data is missing.","")))),"",IF(AND(Input!$A822="",SUMPRODUCT(--(LEN(Input!$A823:'Input'!$A$1006)&gt;0))&lt;&gt;0),"Row is skipped.",IF(AND(Input!$A822="",Input!$A823=""),"", IF(Input!C822="","Data is missing.",""))))</f>
        <v/>
      </c>
      <c r="E823" s="189" t="str">
        <f>IF(ISERROR(IF(AND(Input!$A822="",SUMPRODUCT(--(LEN(Input!$A823:'Input'!$A$1006)&gt;0))&lt;&gt;0),"Row is skipped.",IF(AND(Input!$A822="",Input!$A823=""),"", IF(Input!D822="","Data is missing.","")))),"",IF(AND(Input!$A822="",SUMPRODUCT(--(LEN(Input!$A823:'Input'!$A$1006)&gt;0))&lt;&gt;0),"Row is skipped.",IF(AND(Input!$A822="",Input!$A823=""),"", IF(Input!D822="","Data is missing.",""))))</f>
        <v/>
      </c>
      <c r="F823" s="189" t="str">
        <f>IF(ISERROR(IF(AND(Input!$A822="",SUMPRODUCT(--(LEN(Input!$A823:'Input'!$A$1006)&gt;0))&lt;&gt;0),"Row is skipped.",IF(AND(Input!$A822="",Input!$A823=""),"", IF(Input!E822="","Data is missing.","")))),"",IF(AND(Input!$A822="",SUMPRODUCT(--(LEN(Input!$A823:'Input'!$A$1006)&gt;0))&lt;&gt;0),"Row is skipped.",IF(AND(Input!$A822="",Input!$A823=""),"", IF(Input!E822="","Data is missing.",""))))</f>
        <v/>
      </c>
      <c r="G823" s="189" t="str">
        <f>IF(ISERROR(IF(AND(Input!$A822="",SUMPRODUCT(--(LEN(Input!$A823:'Input'!$A$1006)&gt;0))&lt;&gt;0),"Row is skipped.",IF(AND(Input!$A822="",Input!$A823=""),"", IF(Input!F822="","Data is missing.","")))),"",IF(AND(Input!$A822="",SUMPRODUCT(--(LEN(Input!$A823:'Input'!$A$1006)&gt;0))&lt;&gt;0),"Row is skipped.",IF(AND(Input!$A822="",Input!$A823=""),"", IF(Input!F822="","Data is missing.",""))))</f>
        <v/>
      </c>
      <c r="H823" s="190" t="str">
        <f>IF(ISERROR(IF(AND(Input!$A822="",SUMPRODUCT(--(LEN(Input!$A823:'Input'!$A$1006)&gt;0))&lt;&gt;0),"Row is skipped.",IF(AND(Input!$A822="",Input!$A823=""),"", IF(Input!G822="","Data is missing.","")))),"",IF(AND(Input!$A822="",SUMPRODUCT(--(LEN(Input!$A823:'Input'!$A$1006)&gt;0))&lt;&gt;0),"Row is skipped.",IF(AND(Input!$A822="",Input!$A823=""),"", IF(Input!G822="","Data is missing.",""))))</f>
        <v/>
      </c>
      <c r="I823" s="156"/>
      <c r="J823" s="191" t="str">
        <f>IFERROR(VLOOKUP(VLOOKUP(Input!$D822,'Measure List'!$A:$AN,40,FALSE),UIR!$A$1:$Q$27,17,FALSE),"")</f>
        <v/>
      </c>
      <c r="K823" s="192" t="str">
        <f>IFERROR(VLOOKUP(Input!$D822,'Measure List'!$A:$AN,40,FALSE),"")</f>
        <v/>
      </c>
      <c r="L823" s="156"/>
      <c r="M823" s="193" t="str">
        <f>IF(B823="","",IF(AND(Input!H822="",IFERROR(VLOOKUP(K823,UIR!$A$2:$P$21,2,FALSE),"")&lt;&gt;""),"Data is Missing.",""))</f>
        <v/>
      </c>
      <c r="N823" s="194" t="str">
        <f>IF(B823="","",IF(AND(Input!I822="",IFERROR(VLOOKUP(K823,UIR!$A$2:$P$21,3,FALSE),"")&lt;&gt;""),"Data is Missing.",""))</f>
        <v/>
      </c>
      <c r="O823" s="194" t="str">
        <f>IF(B823="","",IF(AND(Input!J822="",IFERROR(VLOOKUP(K823,UIR!$A$2:$P$21,4,FALSE),"")&lt;&gt;""),"Data is Missing.",""))</f>
        <v/>
      </c>
      <c r="P823" s="194" t="str">
        <f>IF(B823="","",IF(AND(Input!K822="",IFERROR(VLOOKUP(K823,UIR!$A$2:$P$21,5,FALSE),"")&lt;&gt;""),"Data is Missing.",""))</f>
        <v/>
      </c>
      <c r="Q823" s="194" t="str">
        <f>IF(B823="","",IF(AND(Input!L822="",IFERROR(VLOOKUP(K823,UIR!$A$2:$P$21,6,FALSE),"")&lt;&gt;""),"Data is Missing.",""))</f>
        <v/>
      </c>
      <c r="R823" s="194" t="str">
        <f>IF(B823="","",IF(AND(Input!M822="",IFERROR(VLOOKUP(K823,UIR!$A$2:$P$21,7,FALSE),"")&lt;&gt;""),"Data is Missing.",""))</f>
        <v/>
      </c>
      <c r="S823" s="194" t="str">
        <f>IF(B823="","",IF(AND(Input!P822="",IFERROR(VLOOKUP(K823,UIR!$A$2:$P$21,8,FALSE),"")&lt;&gt;""),"Data is Missing.",""))</f>
        <v/>
      </c>
      <c r="T823" s="194" t="str">
        <f>IF(B823="","",IF(AND(Input!Q822="",IFERROR(VLOOKUP(K823,UIR!$A$2:$P$21,9,FALSE),"")&lt;&gt;""),"Data is Missing.",""))</f>
        <v/>
      </c>
      <c r="U823" s="194"/>
      <c r="V823" s="194" t="str">
        <f>IF(B823="","",IF(AND(Input!S822="",IFERROR(VLOOKUP(K823,UIR!$A$2:$P$21,11,FALSE),"")&lt;&gt;""),"Data is Missing.",""))</f>
        <v/>
      </c>
      <c r="W823" s="194" t="str">
        <f>IF(B823="","",IF(AND(Input!T822="",IFERROR(VLOOKUP(K823,UIR!$A$2:$P$21,12,FALSE),"")&lt;&gt;""),"Data is Missing.",""))</f>
        <v/>
      </c>
      <c r="X823" s="194" t="str">
        <f>IF(B823="","",IF(AND(Input!V822="",IFERROR(VLOOKUP(K823,UIR!$A$2:$P$21,13,FALSE),"")&lt;&gt;""),"Data is Missing.",""))</f>
        <v/>
      </c>
      <c r="Y823" s="194" t="str">
        <f>IF(B823="","",IF(AND(Input!W822="",IFERROR(VLOOKUP(K823,UIR!$A$2:$P$21,14,FALSE),"")&lt;&gt;""),"Data is Missing.",""))</f>
        <v/>
      </c>
      <c r="Z823" s="194" t="str">
        <f>IF(B823="","",IF(AND(Input!X822="",IFERROR(VLOOKUP(K823,UIR!$A$2:$P$21,15,FALSE),"")&lt;&gt;""),"Data is Missing.",""))</f>
        <v/>
      </c>
      <c r="AA823" s="195" t="str">
        <f>IF(B823="","",IF(AND(Input!Y822="",IFERROR(VLOOKUP(K823,UIR!$A$2:$P$21,16,FALSE),"")&lt;&gt;""),"Data is Missing.",""))</f>
        <v/>
      </c>
      <c r="AC823" s="202" t="str">
        <f>IF(ISERROR(IF(Input!D822="","",IF(ISERROR(VLOOKUP(Input!D822,'Measure List'!$A$2:$A$30000,1,0)),"Invalid RefNo",""))),"",IF(Input!D822="","",IF(ISERROR(VLOOKUP(Input!D822,'Measure List'!$A$2:$A$30000,1,0)),"Invalid RefNo","")))</f>
        <v/>
      </c>
      <c r="AD823" s="156"/>
      <c r="AE823" s="156"/>
      <c r="AF823" s="156"/>
      <c r="AG823" s="156"/>
      <c r="AH823" s="156"/>
      <c r="AI823" s="156"/>
      <c r="AJ823" s="156"/>
      <c r="AK823" s="156"/>
      <c r="AL823" s="203" t="str">
        <f>IF(COUNTIF(Dropdowns!$K$2:$K$7,Input!S822)&gt;0,"",IF(Input!S822="","","Invalid Type"))</f>
        <v/>
      </c>
      <c r="AN823" s="204" t="str">
        <f>IF(Input!C822="","",IF(ISNUMBER(VALUE(Input!C822)),"","Needs to be a number."))</f>
        <v/>
      </c>
      <c r="AO823" s="205" t="str">
        <f>IF(Input!E822="","",IF(ISNUMBER(VALUE(Input!E822)),"","Needs to be a number."))</f>
        <v/>
      </c>
      <c r="AP823" s="205" t="str">
        <f>IF(Input!N822="","",IF(ISNUMBER(VALUE(Input!N822)),"","Needs to be a number."))</f>
        <v/>
      </c>
      <c r="AQ823" s="205" t="str">
        <f>IF(Input!O822="","",IF(ISNUMBER(VALUE(Input!O822)),"","Needs to be a number."))</f>
        <v/>
      </c>
      <c r="AR823" s="205" t="str">
        <f>IF(Input!V822="","",IF(ISNUMBER(VALUE(Input!V822)),"","Needs to be a number."))</f>
        <v/>
      </c>
      <c r="AS823" s="205" t="str">
        <f>IF(Input!W822="","",IF(ISNUMBER(VALUE(Input!W822)),"","Needs to be a number."))</f>
        <v/>
      </c>
      <c r="AT823" s="205" t="str">
        <f>IF(Input!X822="","",IF(ISNUMBER(VALUE(Input!X822)),"","Needs to be a number."))</f>
        <v/>
      </c>
      <c r="AU823" s="206" t="str">
        <f>IF(Input!Y822="","",IF(ISNUMBER(VALUE(Input!Y822)),"","Needs to be a number."))</f>
        <v/>
      </c>
      <c r="AW823" s="259" t="str">
        <f>IF(OR(VALUE(Input!C822)&lt;0,VALUE(Input!C822)&gt;100), "Invalid EEI %","")</f>
        <v/>
      </c>
      <c r="AX823" s="207"/>
      <c r="AY823" s="278" t="str">
        <f>IF(Input!E822="","",IF(VALUE(Input!E822)=0,"Do not enter 0.",""))</f>
        <v/>
      </c>
    </row>
    <row r="824" spans="2:51" x14ac:dyDescent="0.3">
      <c r="B824" s="188" t="str">
        <f>Input!A823</f>
        <v/>
      </c>
      <c r="C824" s="189" t="str">
        <f>IF(ISERROR(IF(AND(Input!$A823="",SUMPRODUCT(--(LEN(Input!$A824:'Input'!$A$1006)&gt;0))&lt;&gt;0),"Row is skipped.",IF(AND(Input!$A823="",Input!$A824=""),"", IF(Input!B823="","Data is missing.","")))),"",IF(AND(Input!$A823="",SUMPRODUCT(--(LEN(Input!$A824:'Input'!$A$1006)&gt;0))&lt;&gt;0),"Row is skipped.",IF(AND(Input!$A823="",Input!$A824=""),"", IF(Input!B823="","Data is missing.",""))))</f>
        <v/>
      </c>
      <c r="D824" s="189" t="str">
        <f>IF(ISERROR(IF(AND(Input!$A823="",SUMPRODUCT(--(LEN(Input!$A824:'Input'!$A$1006)&gt;0))&lt;&gt;0),"Row is skipped.",IF(AND(Input!$A823="",Input!$A824=""),"", IF(Input!C823="","Data is missing.","")))),"",IF(AND(Input!$A823="",SUMPRODUCT(--(LEN(Input!$A824:'Input'!$A$1006)&gt;0))&lt;&gt;0),"Row is skipped.",IF(AND(Input!$A823="",Input!$A824=""),"", IF(Input!C823="","Data is missing.",""))))</f>
        <v/>
      </c>
      <c r="E824" s="189" t="str">
        <f>IF(ISERROR(IF(AND(Input!$A823="",SUMPRODUCT(--(LEN(Input!$A824:'Input'!$A$1006)&gt;0))&lt;&gt;0),"Row is skipped.",IF(AND(Input!$A823="",Input!$A824=""),"", IF(Input!D823="","Data is missing.","")))),"",IF(AND(Input!$A823="",SUMPRODUCT(--(LEN(Input!$A824:'Input'!$A$1006)&gt;0))&lt;&gt;0),"Row is skipped.",IF(AND(Input!$A823="",Input!$A824=""),"", IF(Input!D823="","Data is missing.",""))))</f>
        <v/>
      </c>
      <c r="F824" s="189" t="str">
        <f>IF(ISERROR(IF(AND(Input!$A823="",SUMPRODUCT(--(LEN(Input!$A824:'Input'!$A$1006)&gt;0))&lt;&gt;0),"Row is skipped.",IF(AND(Input!$A823="",Input!$A824=""),"", IF(Input!E823="","Data is missing.","")))),"",IF(AND(Input!$A823="",SUMPRODUCT(--(LEN(Input!$A824:'Input'!$A$1006)&gt;0))&lt;&gt;0),"Row is skipped.",IF(AND(Input!$A823="",Input!$A824=""),"", IF(Input!E823="","Data is missing.",""))))</f>
        <v/>
      </c>
      <c r="G824" s="189" t="str">
        <f>IF(ISERROR(IF(AND(Input!$A823="",SUMPRODUCT(--(LEN(Input!$A824:'Input'!$A$1006)&gt;0))&lt;&gt;0),"Row is skipped.",IF(AND(Input!$A823="",Input!$A824=""),"", IF(Input!F823="","Data is missing.","")))),"",IF(AND(Input!$A823="",SUMPRODUCT(--(LEN(Input!$A824:'Input'!$A$1006)&gt;0))&lt;&gt;0),"Row is skipped.",IF(AND(Input!$A823="",Input!$A824=""),"", IF(Input!F823="","Data is missing.",""))))</f>
        <v/>
      </c>
      <c r="H824" s="190" t="str">
        <f>IF(ISERROR(IF(AND(Input!$A823="",SUMPRODUCT(--(LEN(Input!$A824:'Input'!$A$1006)&gt;0))&lt;&gt;0),"Row is skipped.",IF(AND(Input!$A823="",Input!$A824=""),"", IF(Input!G823="","Data is missing.","")))),"",IF(AND(Input!$A823="",SUMPRODUCT(--(LEN(Input!$A824:'Input'!$A$1006)&gt;0))&lt;&gt;0),"Row is skipped.",IF(AND(Input!$A823="",Input!$A824=""),"", IF(Input!G823="","Data is missing.",""))))</f>
        <v/>
      </c>
      <c r="I824" s="156"/>
      <c r="J824" s="191" t="str">
        <f>IFERROR(VLOOKUP(VLOOKUP(Input!$D823,'Measure List'!$A:$AN,40,FALSE),UIR!$A$1:$Q$27,17,FALSE),"")</f>
        <v/>
      </c>
      <c r="K824" s="192" t="str">
        <f>IFERROR(VLOOKUP(Input!$D823,'Measure List'!$A:$AN,40,FALSE),"")</f>
        <v/>
      </c>
      <c r="L824" s="156"/>
      <c r="M824" s="193" t="str">
        <f>IF(B824="","",IF(AND(Input!H823="",IFERROR(VLOOKUP(K824,UIR!$A$2:$P$21,2,FALSE),"")&lt;&gt;""),"Data is Missing.",""))</f>
        <v/>
      </c>
      <c r="N824" s="194" t="str">
        <f>IF(B824="","",IF(AND(Input!I823="",IFERROR(VLOOKUP(K824,UIR!$A$2:$P$21,3,FALSE),"")&lt;&gt;""),"Data is Missing.",""))</f>
        <v/>
      </c>
      <c r="O824" s="194" t="str">
        <f>IF(B824="","",IF(AND(Input!J823="",IFERROR(VLOOKUP(K824,UIR!$A$2:$P$21,4,FALSE),"")&lt;&gt;""),"Data is Missing.",""))</f>
        <v/>
      </c>
      <c r="P824" s="194" t="str">
        <f>IF(B824="","",IF(AND(Input!K823="",IFERROR(VLOOKUP(K824,UIR!$A$2:$P$21,5,FALSE),"")&lt;&gt;""),"Data is Missing.",""))</f>
        <v/>
      </c>
      <c r="Q824" s="194" t="str">
        <f>IF(B824="","",IF(AND(Input!L823="",IFERROR(VLOOKUP(K824,UIR!$A$2:$P$21,6,FALSE),"")&lt;&gt;""),"Data is Missing.",""))</f>
        <v/>
      </c>
      <c r="R824" s="194" t="str">
        <f>IF(B824="","",IF(AND(Input!M823="",IFERROR(VLOOKUP(K824,UIR!$A$2:$P$21,7,FALSE),"")&lt;&gt;""),"Data is Missing.",""))</f>
        <v/>
      </c>
      <c r="S824" s="194" t="str">
        <f>IF(B824="","",IF(AND(Input!P823="",IFERROR(VLOOKUP(K824,UIR!$A$2:$P$21,8,FALSE),"")&lt;&gt;""),"Data is Missing.",""))</f>
        <v/>
      </c>
      <c r="T824" s="194" t="str">
        <f>IF(B824="","",IF(AND(Input!Q823="",IFERROR(VLOOKUP(K824,UIR!$A$2:$P$21,9,FALSE),"")&lt;&gt;""),"Data is Missing.",""))</f>
        <v/>
      </c>
      <c r="U824" s="194"/>
      <c r="V824" s="194" t="str">
        <f>IF(B824="","",IF(AND(Input!S823="",IFERROR(VLOOKUP(K824,UIR!$A$2:$P$21,11,FALSE),"")&lt;&gt;""),"Data is Missing.",""))</f>
        <v/>
      </c>
      <c r="W824" s="194" t="str">
        <f>IF(B824="","",IF(AND(Input!T823="",IFERROR(VLOOKUP(K824,UIR!$A$2:$P$21,12,FALSE),"")&lt;&gt;""),"Data is Missing.",""))</f>
        <v/>
      </c>
      <c r="X824" s="194" t="str">
        <f>IF(B824="","",IF(AND(Input!V823="",IFERROR(VLOOKUP(K824,UIR!$A$2:$P$21,13,FALSE),"")&lt;&gt;""),"Data is Missing.",""))</f>
        <v/>
      </c>
      <c r="Y824" s="194" t="str">
        <f>IF(B824="","",IF(AND(Input!W823="",IFERROR(VLOOKUP(K824,UIR!$A$2:$P$21,14,FALSE),"")&lt;&gt;""),"Data is Missing.",""))</f>
        <v/>
      </c>
      <c r="Z824" s="194" t="str">
        <f>IF(B824="","",IF(AND(Input!X823="",IFERROR(VLOOKUP(K824,UIR!$A$2:$P$21,15,FALSE),"")&lt;&gt;""),"Data is Missing.",""))</f>
        <v/>
      </c>
      <c r="AA824" s="195" t="str">
        <f>IF(B824="","",IF(AND(Input!Y823="",IFERROR(VLOOKUP(K824,UIR!$A$2:$P$21,16,FALSE),"")&lt;&gt;""),"Data is Missing.",""))</f>
        <v/>
      </c>
      <c r="AC824" s="202" t="str">
        <f>IF(ISERROR(IF(Input!D823="","",IF(ISERROR(VLOOKUP(Input!D823,'Measure List'!$A$2:$A$30000,1,0)),"Invalid RefNo",""))),"",IF(Input!D823="","",IF(ISERROR(VLOOKUP(Input!D823,'Measure List'!$A$2:$A$30000,1,0)),"Invalid RefNo","")))</f>
        <v/>
      </c>
      <c r="AD824" s="156"/>
      <c r="AE824" s="156"/>
      <c r="AF824" s="156"/>
      <c r="AG824" s="156"/>
      <c r="AH824" s="156"/>
      <c r="AI824" s="156"/>
      <c r="AJ824" s="156"/>
      <c r="AK824" s="156"/>
      <c r="AL824" s="203" t="str">
        <f>IF(COUNTIF(Dropdowns!$K$2:$K$7,Input!S823)&gt;0,"",IF(Input!S823="","","Invalid Type"))</f>
        <v/>
      </c>
      <c r="AN824" s="204" t="str">
        <f>IF(Input!C823="","",IF(ISNUMBER(VALUE(Input!C823)),"","Needs to be a number."))</f>
        <v/>
      </c>
      <c r="AO824" s="205" t="str">
        <f>IF(Input!E823="","",IF(ISNUMBER(VALUE(Input!E823)),"","Needs to be a number."))</f>
        <v/>
      </c>
      <c r="AP824" s="205" t="str">
        <f>IF(Input!N823="","",IF(ISNUMBER(VALUE(Input!N823)),"","Needs to be a number."))</f>
        <v/>
      </c>
      <c r="AQ824" s="205" t="str">
        <f>IF(Input!O823="","",IF(ISNUMBER(VALUE(Input!O823)),"","Needs to be a number."))</f>
        <v/>
      </c>
      <c r="AR824" s="205" t="str">
        <f>IF(Input!V823="","",IF(ISNUMBER(VALUE(Input!V823)),"","Needs to be a number."))</f>
        <v/>
      </c>
      <c r="AS824" s="205" t="str">
        <f>IF(Input!W823="","",IF(ISNUMBER(VALUE(Input!W823)),"","Needs to be a number."))</f>
        <v/>
      </c>
      <c r="AT824" s="205" t="str">
        <f>IF(Input!X823="","",IF(ISNUMBER(VALUE(Input!X823)),"","Needs to be a number."))</f>
        <v/>
      </c>
      <c r="AU824" s="206" t="str">
        <f>IF(Input!Y823="","",IF(ISNUMBER(VALUE(Input!Y823)),"","Needs to be a number."))</f>
        <v/>
      </c>
      <c r="AW824" s="259" t="str">
        <f>IF(OR(VALUE(Input!C823)&lt;0,VALUE(Input!C823)&gt;100), "Invalid EEI %","")</f>
        <v/>
      </c>
      <c r="AX824" s="207"/>
      <c r="AY824" s="278" t="str">
        <f>IF(Input!E823="","",IF(VALUE(Input!E823)=0,"Do not enter 0.",""))</f>
        <v/>
      </c>
    </row>
    <row r="825" spans="2:51" x14ac:dyDescent="0.3">
      <c r="B825" s="188" t="str">
        <f>Input!A824</f>
        <v/>
      </c>
      <c r="C825" s="189" t="str">
        <f>IF(ISERROR(IF(AND(Input!$A824="",SUMPRODUCT(--(LEN(Input!$A825:'Input'!$A$1006)&gt;0))&lt;&gt;0),"Row is skipped.",IF(AND(Input!$A824="",Input!$A825=""),"", IF(Input!B824="","Data is missing.","")))),"",IF(AND(Input!$A824="",SUMPRODUCT(--(LEN(Input!$A825:'Input'!$A$1006)&gt;0))&lt;&gt;0),"Row is skipped.",IF(AND(Input!$A824="",Input!$A825=""),"", IF(Input!B824="","Data is missing.",""))))</f>
        <v/>
      </c>
      <c r="D825" s="189" t="str">
        <f>IF(ISERROR(IF(AND(Input!$A824="",SUMPRODUCT(--(LEN(Input!$A825:'Input'!$A$1006)&gt;0))&lt;&gt;0),"Row is skipped.",IF(AND(Input!$A824="",Input!$A825=""),"", IF(Input!C824="","Data is missing.","")))),"",IF(AND(Input!$A824="",SUMPRODUCT(--(LEN(Input!$A825:'Input'!$A$1006)&gt;0))&lt;&gt;0),"Row is skipped.",IF(AND(Input!$A824="",Input!$A825=""),"", IF(Input!C824="","Data is missing.",""))))</f>
        <v/>
      </c>
      <c r="E825" s="189" t="str">
        <f>IF(ISERROR(IF(AND(Input!$A824="",SUMPRODUCT(--(LEN(Input!$A825:'Input'!$A$1006)&gt;0))&lt;&gt;0),"Row is skipped.",IF(AND(Input!$A824="",Input!$A825=""),"", IF(Input!D824="","Data is missing.","")))),"",IF(AND(Input!$A824="",SUMPRODUCT(--(LEN(Input!$A825:'Input'!$A$1006)&gt;0))&lt;&gt;0),"Row is skipped.",IF(AND(Input!$A824="",Input!$A825=""),"", IF(Input!D824="","Data is missing.",""))))</f>
        <v/>
      </c>
      <c r="F825" s="189" t="str">
        <f>IF(ISERROR(IF(AND(Input!$A824="",SUMPRODUCT(--(LEN(Input!$A825:'Input'!$A$1006)&gt;0))&lt;&gt;0),"Row is skipped.",IF(AND(Input!$A824="",Input!$A825=""),"", IF(Input!E824="","Data is missing.","")))),"",IF(AND(Input!$A824="",SUMPRODUCT(--(LEN(Input!$A825:'Input'!$A$1006)&gt;0))&lt;&gt;0),"Row is skipped.",IF(AND(Input!$A824="",Input!$A825=""),"", IF(Input!E824="","Data is missing.",""))))</f>
        <v/>
      </c>
      <c r="G825" s="189" t="str">
        <f>IF(ISERROR(IF(AND(Input!$A824="",SUMPRODUCT(--(LEN(Input!$A825:'Input'!$A$1006)&gt;0))&lt;&gt;0),"Row is skipped.",IF(AND(Input!$A824="",Input!$A825=""),"", IF(Input!F824="","Data is missing.","")))),"",IF(AND(Input!$A824="",SUMPRODUCT(--(LEN(Input!$A825:'Input'!$A$1006)&gt;0))&lt;&gt;0),"Row is skipped.",IF(AND(Input!$A824="",Input!$A825=""),"", IF(Input!F824="","Data is missing.",""))))</f>
        <v/>
      </c>
      <c r="H825" s="190" t="str">
        <f>IF(ISERROR(IF(AND(Input!$A824="",SUMPRODUCT(--(LEN(Input!$A825:'Input'!$A$1006)&gt;0))&lt;&gt;0),"Row is skipped.",IF(AND(Input!$A824="",Input!$A825=""),"", IF(Input!G824="","Data is missing.","")))),"",IF(AND(Input!$A824="",SUMPRODUCT(--(LEN(Input!$A825:'Input'!$A$1006)&gt;0))&lt;&gt;0),"Row is skipped.",IF(AND(Input!$A824="",Input!$A825=""),"", IF(Input!G824="","Data is missing.",""))))</f>
        <v/>
      </c>
      <c r="I825" s="156"/>
      <c r="J825" s="191" t="str">
        <f>IFERROR(VLOOKUP(VLOOKUP(Input!$D824,'Measure List'!$A:$AN,40,FALSE),UIR!$A$1:$Q$27,17,FALSE),"")</f>
        <v/>
      </c>
      <c r="K825" s="192" t="str">
        <f>IFERROR(VLOOKUP(Input!$D824,'Measure List'!$A:$AN,40,FALSE),"")</f>
        <v/>
      </c>
      <c r="L825" s="156"/>
      <c r="M825" s="193" t="str">
        <f>IF(B825="","",IF(AND(Input!H824="",IFERROR(VLOOKUP(K825,UIR!$A$2:$P$21,2,FALSE),"")&lt;&gt;""),"Data is Missing.",""))</f>
        <v/>
      </c>
      <c r="N825" s="194" t="str">
        <f>IF(B825="","",IF(AND(Input!I824="",IFERROR(VLOOKUP(K825,UIR!$A$2:$P$21,3,FALSE),"")&lt;&gt;""),"Data is Missing.",""))</f>
        <v/>
      </c>
      <c r="O825" s="194" t="str">
        <f>IF(B825="","",IF(AND(Input!J824="",IFERROR(VLOOKUP(K825,UIR!$A$2:$P$21,4,FALSE),"")&lt;&gt;""),"Data is Missing.",""))</f>
        <v/>
      </c>
      <c r="P825" s="194" t="str">
        <f>IF(B825="","",IF(AND(Input!K824="",IFERROR(VLOOKUP(K825,UIR!$A$2:$P$21,5,FALSE),"")&lt;&gt;""),"Data is Missing.",""))</f>
        <v/>
      </c>
      <c r="Q825" s="194" t="str">
        <f>IF(B825="","",IF(AND(Input!L824="",IFERROR(VLOOKUP(K825,UIR!$A$2:$P$21,6,FALSE),"")&lt;&gt;""),"Data is Missing.",""))</f>
        <v/>
      </c>
      <c r="R825" s="194" t="str">
        <f>IF(B825="","",IF(AND(Input!M824="",IFERROR(VLOOKUP(K825,UIR!$A$2:$P$21,7,FALSE),"")&lt;&gt;""),"Data is Missing.",""))</f>
        <v/>
      </c>
      <c r="S825" s="194" t="str">
        <f>IF(B825="","",IF(AND(Input!P824="",IFERROR(VLOOKUP(K825,UIR!$A$2:$P$21,8,FALSE),"")&lt;&gt;""),"Data is Missing.",""))</f>
        <v/>
      </c>
      <c r="T825" s="194" t="str">
        <f>IF(B825="","",IF(AND(Input!Q824="",IFERROR(VLOOKUP(K825,UIR!$A$2:$P$21,9,FALSE),"")&lt;&gt;""),"Data is Missing.",""))</f>
        <v/>
      </c>
      <c r="U825" s="194"/>
      <c r="V825" s="194" t="str">
        <f>IF(B825="","",IF(AND(Input!S824="",IFERROR(VLOOKUP(K825,UIR!$A$2:$P$21,11,FALSE),"")&lt;&gt;""),"Data is Missing.",""))</f>
        <v/>
      </c>
      <c r="W825" s="194" t="str">
        <f>IF(B825="","",IF(AND(Input!T824="",IFERROR(VLOOKUP(K825,UIR!$A$2:$P$21,12,FALSE),"")&lt;&gt;""),"Data is Missing.",""))</f>
        <v/>
      </c>
      <c r="X825" s="194" t="str">
        <f>IF(B825="","",IF(AND(Input!V824="",IFERROR(VLOOKUP(K825,UIR!$A$2:$P$21,13,FALSE),"")&lt;&gt;""),"Data is Missing.",""))</f>
        <v/>
      </c>
      <c r="Y825" s="194" t="str">
        <f>IF(B825="","",IF(AND(Input!W824="",IFERROR(VLOOKUP(K825,UIR!$A$2:$P$21,14,FALSE),"")&lt;&gt;""),"Data is Missing.",""))</f>
        <v/>
      </c>
      <c r="Z825" s="194" t="str">
        <f>IF(B825="","",IF(AND(Input!X824="",IFERROR(VLOOKUP(K825,UIR!$A$2:$P$21,15,FALSE),"")&lt;&gt;""),"Data is Missing.",""))</f>
        <v/>
      </c>
      <c r="AA825" s="195" t="str">
        <f>IF(B825="","",IF(AND(Input!Y824="",IFERROR(VLOOKUP(K825,UIR!$A$2:$P$21,16,FALSE),"")&lt;&gt;""),"Data is Missing.",""))</f>
        <v/>
      </c>
      <c r="AC825" s="202" t="str">
        <f>IF(ISERROR(IF(Input!D824="","",IF(ISERROR(VLOOKUP(Input!D824,'Measure List'!$A$2:$A$30000,1,0)),"Invalid RefNo",""))),"",IF(Input!D824="","",IF(ISERROR(VLOOKUP(Input!D824,'Measure List'!$A$2:$A$30000,1,0)),"Invalid RefNo","")))</f>
        <v/>
      </c>
      <c r="AD825" s="156"/>
      <c r="AE825" s="156"/>
      <c r="AF825" s="156"/>
      <c r="AG825" s="156"/>
      <c r="AH825" s="156"/>
      <c r="AI825" s="156"/>
      <c r="AJ825" s="156"/>
      <c r="AK825" s="156"/>
      <c r="AL825" s="203" t="str">
        <f>IF(COUNTIF(Dropdowns!$K$2:$K$7,Input!S824)&gt;0,"",IF(Input!S824="","","Invalid Type"))</f>
        <v/>
      </c>
      <c r="AN825" s="204" t="str">
        <f>IF(Input!C824="","",IF(ISNUMBER(VALUE(Input!C824)),"","Needs to be a number."))</f>
        <v/>
      </c>
      <c r="AO825" s="205" t="str">
        <f>IF(Input!E824="","",IF(ISNUMBER(VALUE(Input!E824)),"","Needs to be a number."))</f>
        <v/>
      </c>
      <c r="AP825" s="205" t="str">
        <f>IF(Input!N824="","",IF(ISNUMBER(VALUE(Input!N824)),"","Needs to be a number."))</f>
        <v/>
      </c>
      <c r="AQ825" s="205" t="str">
        <f>IF(Input!O824="","",IF(ISNUMBER(VALUE(Input!O824)),"","Needs to be a number."))</f>
        <v/>
      </c>
      <c r="AR825" s="205" t="str">
        <f>IF(Input!V824="","",IF(ISNUMBER(VALUE(Input!V824)),"","Needs to be a number."))</f>
        <v/>
      </c>
      <c r="AS825" s="205" t="str">
        <f>IF(Input!W824="","",IF(ISNUMBER(VALUE(Input!W824)),"","Needs to be a number."))</f>
        <v/>
      </c>
      <c r="AT825" s="205" t="str">
        <f>IF(Input!X824="","",IF(ISNUMBER(VALUE(Input!X824)),"","Needs to be a number."))</f>
        <v/>
      </c>
      <c r="AU825" s="206" t="str">
        <f>IF(Input!Y824="","",IF(ISNUMBER(VALUE(Input!Y824)),"","Needs to be a number."))</f>
        <v/>
      </c>
      <c r="AW825" s="259" t="str">
        <f>IF(OR(VALUE(Input!C824)&lt;0,VALUE(Input!C824)&gt;100), "Invalid EEI %","")</f>
        <v/>
      </c>
      <c r="AX825" s="207"/>
      <c r="AY825" s="278" t="str">
        <f>IF(Input!E824="","",IF(VALUE(Input!E824)=0,"Do not enter 0.",""))</f>
        <v/>
      </c>
    </row>
    <row r="826" spans="2:51" x14ac:dyDescent="0.3">
      <c r="B826" s="188" t="str">
        <f>Input!A825</f>
        <v/>
      </c>
      <c r="C826" s="189" t="str">
        <f>IF(ISERROR(IF(AND(Input!$A825="",SUMPRODUCT(--(LEN(Input!$A826:'Input'!$A$1006)&gt;0))&lt;&gt;0),"Row is skipped.",IF(AND(Input!$A825="",Input!$A826=""),"", IF(Input!B825="","Data is missing.","")))),"",IF(AND(Input!$A825="",SUMPRODUCT(--(LEN(Input!$A826:'Input'!$A$1006)&gt;0))&lt;&gt;0),"Row is skipped.",IF(AND(Input!$A825="",Input!$A826=""),"", IF(Input!B825="","Data is missing.",""))))</f>
        <v/>
      </c>
      <c r="D826" s="189" t="str">
        <f>IF(ISERROR(IF(AND(Input!$A825="",SUMPRODUCT(--(LEN(Input!$A826:'Input'!$A$1006)&gt;0))&lt;&gt;0),"Row is skipped.",IF(AND(Input!$A825="",Input!$A826=""),"", IF(Input!C825="","Data is missing.","")))),"",IF(AND(Input!$A825="",SUMPRODUCT(--(LEN(Input!$A826:'Input'!$A$1006)&gt;0))&lt;&gt;0),"Row is skipped.",IF(AND(Input!$A825="",Input!$A826=""),"", IF(Input!C825="","Data is missing.",""))))</f>
        <v/>
      </c>
      <c r="E826" s="189" t="str">
        <f>IF(ISERROR(IF(AND(Input!$A825="",SUMPRODUCT(--(LEN(Input!$A826:'Input'!$A$1006)&gt;0))&lt;&gt;0),"Row is skipped.",IF(AND(Input!$A825="",Input!$A826=""),"", IF(Input!D825="","Data is missing.","")))),"",IF(AND(Input!$A825="",SUMPRODUCT(--(LEN(Input!$A826:'Input'!$A$1006)&gt;0))&lt;&gt;0),"Row is skipped.",IF(AND(Input!$A825="",Input!$A826=""),"", IF(Input!D825="","Data is missing.",""))))</f>
        <v/>
      </c>
      <c r="F826" s="189" t="str">
        <f>IF(ISERROR(IF(AND(Input!$A825="",SUMPRODUCT(--(LEN(Input!$A826:'Input'!$A$1006)&gt;0))&lt;&gt;0),"Row is skipped.",IF(AND(Input!$A825="",Input!$A826=""),"", IF(Input!E825="","Data is missing.","")))),"",IF(AND(Input!$A825="",SUMPRODUCT(--(LEN(Input!$A826:'Input'!$A$1006)&gt;0))&lt;&gt;0),"Row is skipped.",IF(AND(Input!$A825="",Input!$A826=""),"", IF(Input!E825="","Data is missing.",""))))</f>
        <v/>
      </c>
      <c r="G826" s="189" t="str">
        <f>IF(ISERROR(IF(AND(Input!$A825="",SUMPRODUCT(--(LEN(Input!$A826:'Input'!$A$1006)&gt;0))&lt;&gt;0),"Row is skipped.",IF(AND(Input!$A825="",Input!$A826=""),"", IF(Input!F825="","Data is missing.","")))),"",IF(AND(Input!$A825="",SUMPRODUCT(--(LEN(Input!$A826:'Input'!$A$1006)&gt;0))&lt;&gt;0),"Row is skipped.",IF(AND(Input!$A825="",Input!$A826=""),"", IF(Input!F825="","Data is missing.",""))))</f>
        <v/>
      </c>
      <c r="H826" s="190" t="str">
        <f>IF(ISERROR(IF(AND(Input!$A825="",SUMPRODUCT(--(LEN(Input!$A826:'Input'!$A$1006)&gt;0))&lt;&gt;0),"Row is skipped.",IF(AND(Input!$A825="",Input!$A826=""),"", IF(Input!G825="","Data is missing.","")))),"",IF(AND(Input!$A825="",SUMPRODUCT(--(LEN(Input!$A826:'Input'!$A$1006)&gt;0))&lt;&gt;0),"Row is skipped.",IF(AND(Input!$A825="",Input!$A826=""),"", IF(Input!G825="","Data is missing.",""))))</f>
        <v/>
      </c>
      <c r="I826" s="156"/>
      <c r="J826" s="191" t="str">
        <f>IFERROR(VLOOKUP(VLOOKUP(Input!$D825,'Measure List'!$A:$AN,40,FALSE),UIR!$A$1:$Q$27,17,FALSE),"")</f>
        <v/>
      </c>
      <c r="K826" s="192" t="str">
        <f>IFERROR(VLOOKUP(Input!$D825,'Measure List'!$A:$AN,40,FALSE),"")</f>
        <v/>
      </c>
      <c r="L826" s="156"/>
      <c r="M826" s="193" t="str">
        <f>IF(B826="","",IF(AND(Input!H825="",IFERROR(VLOOKUP(K826,UIR!$A$2:$P$21,2,FALSE),"")&lt;&gt;""),"Data is Missing.",""))</f>
        <v/>
      </c>
      <c r="N826" s="194" t="str">
        <f>IF(B826="","",IF(AND(Input!I825="",IFERROR(VLOOKUP(K826,UIR!$A$2:$P$21,3,FALSE),"")&lt;&gt;""),"Data is Missing.",""))</f>
        <v/>
      </c>
      <c r="O826" s="194" t="str">
        <f>IF(B826="","",IF(AND(Input!J825="",IFERROR(VLOOKUP(K826,UIR!$A$2:$P$21,4,FALSE),"")&lt;&gt;""),"Data is Missing.",""))</f>
        <v/>
      </c>
      <c r="P826" s="194" t="str">
        <f>IF(B826="","",IF(AND(Input!K825="",IFERROR(VLOOKUP(K826,UIR!$A$2:$P$21,5,FALSE),"")&lt;&gt;""),"Data is Missing.",""))</f>
        <v/>
      </c>
      <c r="Q826" s="194" t="str">
        <f>IF(B826="","",IF(AND(Input!L825="",IFERROR(VLOOKUP(K826,UIR!$A$2:$P$21,6,FALSE),"")&lt;&gt;""),"Data is Missing.",""))</f>
        <v/>
      </c>
      <c r="R826" s="194" t="str">
        <f>IF(B826="","",IF(AND(Input!M825="",IFERROR(VLOOKUP(K826,UIR!$A$2:$P$21,7,FALSE),"")&lt;&gt;""),"Data is Missing.",""))</f>
        <v/>
      </c>
      <c r="S826" s="194" t="str">
        <f>IF(B826="","",IF(AND(Input!P825="",IFERROR(VLOOKUP(K826,UIR!$A$2:$P$21,8,FALSE),"")&lt;&gt;""),"Data is Missing.",""))</f>
        <v/>
      </c>
      <c r="T826" s="194" t="str">
        <f>IF(B826="","",IF(AND(Input!Q825="",IFERROR(VLOOKUP(K826,UIR!$A$2:$P$21,9,FALSE),"")&lt;&gt;""),"Data is Missing.",""))</f>
        <v/>
      </c>
      <c r="U826" s="194"/>
      <c r="V826" s="194" t="str">
        <f>IF(B826="","",IF(AND(Input!S825="",IFERROR(VLOOKUP(K826,UIR!$A$2:$P$21,11,FALSE),"")&lt;&gt;""),"Data is Missing.",""))</f>
        <v/>
      </c>
      <c r="W826" s="194" t="str">
        <f>IF(B826="","",IF(AND(Input!T825="",IFERROR(VLOOKUP(K826,UIR!$A$2:$P$21,12,FALSE),"")&lt;&gt;""),"Data is Missing.",""))</f>
        <v/>
      </c>
      <c r="X826" s="194" t="str">
        <f>IF(B826="","",IF(AND(Input!V825="",IFERROR(VLOOKUP(K826,UIR!$A$2:$P$21,13,FALSE),"")&lt;&gt;""),"Data is Missing.",""))</f>
        <v/>
      </c>
      <c r="Y826" s="194" t="str">
        <f>IF(B826="","",IF(AND(Input!W825="",IFERROR(VLOOKUP(K826,UIR!$A$2:$P$21,14,FALSE),"")&lt;&gt;""),"Data is Missing.",""))</f>
        <v/>
      </c>
      <c r="Z826" s="194" t="str">
        <f>IF(B826="","",IF(AND(Input!X825="",IFERROR(VLOOKUP(K826,UIR!$A$2:$P$21,15,FALSE),"")&lt;&gt;""),"Data is Missing.",""))</f>
        <v/>
      </c>
      <c r="AA826" s="195" t="str">
        <f>IF(B826="","",IF(AND(Input!Y825="",IFERROR(VLOOKUP(K826,UIR!$A$2:$P$21,16,FALSE),"")&lt;&gt;""),"Data is Missing.",""))</f>
        <v/>
      </c>
      <c r="AC826" s="202" t="str">
        <f>IF(ISERROR(IF(Input!D825="","",IF(ISERROR(VLOOKUP(Input!D825,'Measure List'!$A$2:$A$30000,1,0)),"Invalid RefNo",""))),"",IF(Input!D825="","",IF(ISERROR(VLOOKUP(Input!D825,'Measure List'!$A$2:$A$30000,1,0)),"Invalid RefNo","")))</f>
        <v/>
      </c>
      <c r="AD826" s="156"/>
      <c r="AE826" s="156"/>
      <c r="AF826" s="156"/>
      <c r="AG826" s="156"/>
      <c r="AH826" s="156"/>
      <c r="AI826" s="156"/>
      <c r="AJ826" s="156"/>
      <c r="AK826" s="156"/>
      <c r="AL826" s="203" t="str">
        <f>IF(COUNTIF(Dropdowns!$K$2:$K$7,Input!S825)&gt;0,"",IF(Input!S825="","","Invalid Type"))</f>
        <v/>
      </c>
      <c r="AN826" s="204" t="str">
        <f>IF(Input!C825="","",IF(ISNUMBER(VALUE(Input!C825)),"","Needs to be a number."))</f>
        <v/>
      </c>
      <c r="AO826" s="205" t="str">
        <f>IF(Input!E825="","",IF(ISNUMBER(VALUE(Input!E825)),"","Needs to be a number."))</f>
        <v/>
      </c>
      <c r="AP826" s="205" t="str">
        <f>IF(Input!N825="","",IF(ISNUMBER(VALUE(Input!N825)),"","Needs to be a number."))</f>
        <v/>
      </c>
      <c r="AQ826" s="205" t="str">
        <f>IF(Input!O825="","",IF(ISNUMBER(VALUE(Input!O825)),"","Needs to be a number."))</f>
        <v/>
      </c>
      <c r="AR826" s="205" t="str">
        <f>IF(Input!V825="","",IF(ISNUMBER(VALUE(Input!V825)),"","Needs to be a number."))</f>
        <v/>
      </c>
      <c r="AS826" s="205" t="str">
        <f>IF(Input!W825="","",IF(ISNUMBER(VALUE(Input!W825)),"","Needs to be a number."))</f>
        <v/>
      </c>
      <c r="AT826" s="205" t="str">
        <f>IF(Input!X825="","",IF(ISNUMBER(VALUE(Input!X825)),"","Needs to be a number."))</f>
        <v/>
      </c>
      <c r="AU826" s="206" t="str">
        <f>IF(Input!Y825="","",IF(ISNUMBER(VALUE(Input!Y825)),"","Needs to be a number."))</f>
        <v/>
      </c>
      <c r="AW826" s="259" t="str">
        <f>IF(OR(VALUE(Input!C825)&lt;0,VALUE(Input!C825)&gt;100), "Invalid EEI %","")</f>
        <v/>
      </c>
      <c r="AX826" s="207"/>
      <c r="AY826" s="278" t="str">
        <f>IF(Input!E825="","",IF(VALUE(Input!E825)=0,"Do not enter 0.",""))</f>
        <v/>
      </c>
    </row>
    <row r="827" spans="2:51" x14ac:dyDescent="0.3">
      <c r="B827" s="188" t="str">
        <f>Input!A826</f>
        <v/>
      </c>
      <c r="C827" s="189" t="str">
        <f>IF(ISERROR(IF(AND(Input!$A826="",SUMPRODUCT(--(LEN(Input!$A827:'Input'!$A$1006)&gt;0))&lt;&gt;0),"Row is skipped.",IF(AND(Input!$A826="",Input!$A827=""),"", IF(Input!B826="","Data is missing.","")))),"",IF(AND(Input!$A826="",SUMPRODUCT(--(LEN(Input!$A827:'Input'!$A$1006)&gt;0))&lt;&gt;0),"Row is skipped.",IF(AND(Input!$A826="",Input!$A827=""),"", IF(Input!B826="","Data is missing.",""))))</f>
        <v/>
      </c>
      <c r="D827" s="189" t="str">
        <f>IF(ISERROR(IF(AND(Input!$A826="",SUMPRODUCT(--(LEN(Input!$A827:'Input'!$A$1006)&gt;0))&lt;&gt;0),"Row is skipped.",IF(AND(Input!$A826="",Input!$A827=""),"", IF(Input!C826="","Data is missing.","")))),"",IF(AND(Input!$A826="",SUMPRODUCT(--(LEN(Input!$A827:'Input'!$A$1006)&gt;0))&lt;&gt;0),"Row is skipped.",IF(AND(Input!$A826="",Input!$A827=""),"", IF(Input!C826="","Data is missing.",""))))</f>
        <v/>
      </c>
      <c r="E827" s="189" t="str">
        <f>IF(ISERROR(IF(AND(Input!$A826="",SUMPRODUCT(--(LEN(Input!$A827:'Input'!$A$1006)&gt;0))&lt;&gt;0),"Row is skipped.",IF(AND(Input!$A826="",Input!$A827=""),"", IF(Input!D826="","Data is missing.","")))),"",IF(AND(Input!$A826="",SUMPRODUCT(--(LEN(Input!$A827:'Input'!$A$1006)&gt;0))&lt;&gt;0),"Row is skipped.",IF(AND(Input!$A826="",Input!$A827=""),"", IF(Input!D826="","Data is missing.",""))))</f>
        <v/>
      </c>
      <c r="F827" s="189" t="str">
        <f>IF(ISERROR(IF(AND(Input!$A826="",SUMPRODUCT(--(LEN(Input!$A827:'Input'!$A$1006)&gt;0))&lt;&gt;0),"Row is skipped.",IF(AND(Input!$A826="",Input!$A827=""),"", IF(Input!E826="","Data is missing.","")))),"",IF(AND(Input!$A826="",SUMPRODUCT(--(LEN(Input!$A827:'Input'!$A$1006)&gt;0))&lt;&gt;0),"Row is skipped.",IF(AND(Input!$A826="",Input!$A827=""),"", IF(Input!E826="","Data is missing.",""))))</f>
        <v/>
      </c>
      <c r="G827" s="189" t="str">
        <f>IF(ISERROR(IF(AND(Input!$A826="",SUMPRODUCT(--(LEN(Input!$A827:'Input'!$A$1006)&gt;0))&lt;&gt;0),"Row is skipped.",IF(AND(Input!$A826="",Input!$A827=""),"", IF(Input!F826="","Data is missing.","")))),"",IF(AND(Input!$A826="",SUMPRODUCT(--(LEN(Input!$A827:'Input'!$A$1006)&gt;0))&lt;&gt;0),"Row is skipped.",IF(AND(Input!$A826="",Input!$A827=""),"", IF(Input!F826="","Data is missing.",""))))</f>
        <v/>
      </c>
      <c r="H827" s="190" t="str">
        <f>IF(ISERROR(IF(AND(Input!$A826="",SUMPRODUCT(--(LEN(Input!$A827:'Input'!$A$1006)&gt;0))&lt;&gt;0),"Row is skipped.",IF(AND(Input!$A826="",Input!$A827=""),"", IF(Input!G826="","Data is missing.","")))),"",IF(AND(Input!$A826="",SUMPRODUCT(--(LEN(Input!$A827:'Input'!$A$1006)&gt;0))&lt;&gt;0),"Row is skipped.",IF(AND(Input!$A826="",Input!$A827=""),"", IF(Input!G826="","Data is missing.",""))))</f>
        <v/>
      </c>
      <c r="I827" s="156"/>
      <c r="J827" s="191" t="str">
        <f>IFERROR(VLOOKUP(VLOOKUP(Input!$D826,'Measure List'!$A:$AN,40,FALSE),UIR!$A$1:$Q$27,17,FALSE),"")</f>
        <v/>
      </c>
      <c r="K827" s="192" t="str">
        <f>IFERROR(VLOOKUP(Input!$D826,'Measure List'!$A:$AN,40,FALSE),"")</f>
        <v/>
      </c>
      <c r="L827" s="156"/>
      <c r="M827" s="193" t="str">
        <f>IF(B827="","",IF(AND(Input!H826="",IFERROR(VLOOKUP(K827,UIR!$A$2:$P$21,2,FALSE),"")&lt;&gt;""),"Data is Missing.",""))</f>
        <v/>
      </c>
      <c r="N827" s="194" t="str">
        <f>IF(B827="","",IF(AND(Input!I826="",IFERROR(VLOOKUP(K827,UIR!$A$2:$P$21,3,FALSE),"")&lt;&gt;""),"Data is Missing.",""))</f>
        <v/>
      </c>
      <c r="O827" s="194" t="str">
        <f>IF(B827="","",IF(AND(Input!J826="",IFERROR(VLOOKUP(K827,UIR!$A$2:$P$21,4,FALSE),"")&lt;&gt;""),"Data is Missing.",""))</f>
        <v/>
      </c>
      <c r="P827" s="194" t="str">
        <f>IF(B827="","",IF(AND(Input!K826="",IFERROR(VLOOKUP(K827,UIR!$A$2:$P$21,5,FALSE),"")&lt;&gt;""),"Data is Missing.",""))</f>
        <v/>
      </c>
      <c r="Q827" s="194" t="str">
        <f>IF(B827="","",IF(AND(Input!L826="",IFERROR(VLOOKUP(K827,UIR!$A$2:$P$21,6,FALSE),"")&lt;&gt;""),"Data is Missing.",""))</f>
        <v/>
      </c>
      <c r="R827" s="194" t="str">
        <f>IF(B827="","",IF(AND(Input!M826="",IFERROR(VLOOKUP(K827,UIR!$A$2:$P$21,7,FALSE),"")&lt;&gt;""),"Data is Missing.",""))</f>
        <v/>
      </c>
      <c r="S827" s="194" t="str">
        <f>IF(B827="","",IF(AND(Input!P826="",IFERROR(VLOOKUP(K827,UIR!$A$2:$P$21,8,FALSE),"")&lt;&gt;""),"Data is Missing.",""))</f>
        <v/>
      </c>
      <c r="T827" s="194" t="str">
        <f>IF(B827="","",IF(AND(Input!Q826="",IFERROR(VLOOKUP(K827,UIR!$A$2:$P$21,9,FALSE),"")&lt;&gt;""),"Data is Missing.",""))</f>
        <v/>
      </c>
      <c r="U827" s="194"/>
      <c r="V827" s="194" t="str">
        <f>IF(B827="","",IF(AND(Input!S826="",IFERROR(VLOOKUP(K827,UIR!$A$2:$P$21,11,FALSE),"")&lt;&gt;""),"Data is Missing.",""))</f>
        <v/>
      </c>
      <c r="W827" s="194" t="str">
        <f>IF(B827="","",IF(AND(Input!T826="",IFERROR(VLOOKUP(K827,UIR!$A$2:$P$21,12,FALSE),"")&lt;&gt;""),"Data is Missing.",""))</f>
        <v/>
      </c>
      <c r="X827" s="194" t="str">
        <f>IF(B827="","",IF(AND(Input!V826="",IFERROR(VLOOKUP(K827,UIR!$A$2:$P$21,13,FALSE),"")&lt;&gt;""),"Data is Missing.",""))</f>
        <v/>
      </c>
      <c r="Y827" s="194" t="str">
        <f>IF(B827="","",IF(AND(Input!W826="",IFERROR(VLOOKUP(K827,UIR!$A$2:$P$21,14,FALSE),"")&lt;&gt;""),"Data is Missing.",""))</f>
        <v/>
      </c>
      <c r="Z827" s="194" t="str">
        <f>IF(B827="","",IF(AND(Input!X826="",IFERROR(VLOOKUP(K827,UIR!$A$2:$P$21,15,FALSE),"")&lt;&gt;""),"Data is Missing.",""))</f>
        <v/>
      </c>
      <c r="AA827" s="195" t="str">
        <f>IF(B827="","",IF(AND(Input!Y826="",IFERROR(VLOOKUP(K827,UIR!$A$2:$P$21,16,FALSE),"")&lt;&gt;""),"Data is Missing.",""))</f>
        <v/>
      </c>
      <c r="AC827" s="202" t="str">
        <f>IF(ISERROR(IF(Input!D826="","",IF(ISERROR(VLOOKUP(Input!D826,'Measure List'!$A$2:$A$30000,1,0)),"Invalid RefNo",""))),"",IF(Input!D826="","",IF(ISERROR(VLOOKUP(Input!D826,'Measure List'!$A$2:$A$30000,1,0)),"Invalid RefNo","")))</f>
        <v/>
      </c>
      <c r="AD827" s="156"/>
      <c r="AE827" s="156"/>
      <c r="AF827" s="156"/>
      <c r="AG827" s="156"/>
      <c r="AH827" s="156"/>
      <c r="AI827" s="156"/>
      <c r="AJ827" s="156"/>
      <c r="AK827" s="156"/>
      <c r="AL827" s="203" t="str">
        <f>IF(COUNTIF(Dropdowns!$K$2:$K$7,Input!S826)&gt;0,"",IF(Input!S826="","","Invalid Type"))</f>
        <v/>
      </c>
      <c r="AN827" s="204" t="str">
        <f>IF(Input!C826="","",IF(ISNUMBER(VALUE(Input!C826)),"","Needs to be a number."))</f>
        <v/>
      </c>
      <c r="AO827" s="205" t="str">
        <f>IF(Input!E826="","",IF(ISNUMBER(VALUE(Input!E826)),"","Needs to be a number."))</f>
        <v/>
      </c>
      <c r="AP827" s="205" t="str">
        <f>IF(Input!N826="","",IF(ISNUMBER(VALUE(Input!N826)),"","Needs to be a number."))</f>
        <v/>
      </c>
      <c r="AQ827" s="205" t="str">
        <f>IF(Input!O826="","",IF(ISNUMBER(VALUE(Input!O826)),"","Needs to be a number."))</f>
        <v/>
      </c>
      <c r="AR827" s="205" t="str">
        <f>IF(Input!V826="","",IF(ISNUMBER(VALUE(Input!V826)),"","Needs to be a number."))</f>
        <v/>
      </c>
      <c r="AS827" s="205" t="str">
        <f>IF(Input!W826="","",IF(ISNUMBER(VALUE(Input!W826)),"","Needs to be a number."))</f>
        <v/>
      </c>
      <c r="AT827" s="205" t="str">
        <f>IF(Input!X826="","",IF(ISNUMBER(VALUE(Input!X826)),"","Needs to be a number."))</f>
        <v/>
      </c>
      <c r="AU827" s="206" t="str">
        <f>IF(Input!Y826="","",IF(ISNUMBER(VALUE(Input!Y826)),"","Needs to be a number."))</f>
        <v/>
      </c>
      <c r="AW827" s="259" t="str">
        <f>IF(OR(VALUE(Input!C826)&lt;0,VALUE(Input!C826)&gt;100), "Invalid EEI %","")</f>
        <v/>
      </c>
      <c r="AX827" s="207"/>
      <c r="AY827" s="278" t="str">
        <f>IF(Input!E826="","",IF(VALUE(Input!E826)=0,"Do not enter 0.",""))</f>
        <v/>
      </c>
    </row>
    <row r="828" spans="2:51" x14ac:dyDescent="0.3">
      <c r="B828" s="188" t="str">
        <f>Input!A827</f>
        <v/>
      </c>
      <c r="C828" s="189" t="str">
        <f>IF(ISERROR(IF(AND(Input!$A827="",SUMPRODUCT(--(LEN(Input!$A828:'Input'!$A$1006)&gt;0))&lt;&gt;0),"Row is skipped.",IF(AND(Input!$A827="",Input!$A828=""),"", IF(Input!B827="","Data is missing.","")))),"",IF(AND(Input!$A827="",SUMPRODUCT(--(LEN(Input!$A828:'Input'!$A$1006)&gt;0))&lt;&gt;0),"Row is skipped.",IF(AND(Input!$A827="",Input!$A828=""),"", IF(Input!B827="","Data is missing.",""))))</f>
        <v/>
      </c>
      <c r="D828" s="189" t="str">
        <f>IF(ISERROR(IF(AND(Input!$A827="",SUMPRODUCT(--(LEN(Input!$A828:'Input'!$A$1006)&gt;0))&lt;&gt;0),"Row is skipped.",IF(AND(Input!$A827="",Input!$A828=""),"", IF(Input!C827="","Data is missing.","")))),"",IF(AND(Input!$A827="",SUMPRODUCT(--(LEN(Input!$A828:'Input'!$A$1006)&gt;0))&lt;&gt;0),"Row is skipped.",IF(AND(Input!$A827="",Input!$A828=""),"", IF(Input!C827="","Data is missing.",""))))</f>
        <v/>
      </c>
      <c r="E828" s="189" t="str">
        <f>IF(ISERROR(IF(AND(Input!$A827="",SUMPRODUCT(--(LEN(Input!$A828:'Input'!$A$1006)&gt;0))&lt;&gt;0),"Row is skipped.",IF(AND(Input!$A827="",Input!$A828=""),"", IF(Input!D827="","Data is missing.","")))),"",IF(AND(Input!$A827="",SUMPRODUCT(--(LEN(Input!$A828:'Input'!$A$1006)&gt;0))&lt;&gt;0),"Row is skipped.",IF(AND(Input!$A827="",Input!$A828=""),"", IF(Input!D827="","Data is missing.",""))))</f>
        <v/>
      </c>
      <c r="F828" s="189" t="str">
        <f>IF(ISERROR(IF(AND(Input!$A827="",SUMPRODUCT(--(LEN(Input!$A828:'Input'!$A$1006)&gt;0))&lt;&gt;0),"Row is skipped.",IF(AND(Input!$A827="",Input!$A828=""),"", IF(Input!E827="","Data is missing.","")))),"",IF(AND(Input!$A827="",SUMPRODUCT(--(LEN(Input!$A828:'Input'!$A$1006)&gt;0))&lt;&gt;0),"Row is skipped.",IF(AND(Input!$A827="",Input!$A828=""),"", IF(Input!E827="","Data is missing.",""))))</f>
        <v/>
      </c>
      <c r="G828" s="189" t="str">
        <f>IF(ISERROR(IF(AND(Input!$A827="",SUMPRODUCT(--(LEN(Input!$A828:'Input'!$A$1006)&gt;0))&lt;&gt;0),"Row is skipped.",IF(AND(Input!$A827="",Input!$A828=""),"", IF(Input!F827="","Data is missing.","")))),"",IF(AND(Input!$A827="",SUMPRODUCT(--(LEN(Input!$A828:'Input'!$A$1006)&gt;0))&lt;&gt;0),"Row is skipped.",IF(AND(Input!$A827="",Input!$A828=""),"", IF(Input!F827="","Data is missing.",""))))</f>
        <v/>
      </c>
      <c r="H828" s="190" t="str">
        <f>IF(ISERROR(IF(AND(Input!$A827="",SUMPRODUCT(--(LEN(Input!$A828:'Input'!$A$1006)&gt;0))&lt;&gt;0),"Row is skipped.",IF(AND(Input!$A827="",Input!$A828=""),"", IF(Input!G827="","Data is missing.","")))),"",IF(AND(Input!$A827="",SUMPRODUCT(--(LEN(Input!$A828:'Input'!$A$1006)&gt;0))&lt;&gt;0),"Row is skipped.",IF(AND(Input!$A827="",Input!$A828=""),"", IF(Input!G827="","Data is missing.",""))))</f>
        <v/>
      </c>
      <c r="I828" s="156"/>
      <c r="J828" s="191" t="str">
        <f>IFERROR(VLOOKUP(VLOOKUP(Input!$D827,'Measure List'!$A:$AN,40,FALSE),UIR!$A$1:$Q$27,17,FALSE),"")</f>
        <v/>
      </c>
      <c r="K828" s="192" t="str">
        <f>IFERROR(VLOOKUP(Input!$D827,'Measure List'!$A:$AN,40,FALSE),"")</f>
        <v/>
      </c>
      <c r="L828" s="156"/>
      <c r="M828" s="193" t="str">
        <f>IF(B828="","",IF(AND(Input!H827="",IFERROR(VLOOKUP(K828,UIR!$A$2:$P$21,2,FALSE),"")&lt;&gt;""),"Data is Missing.",""))</f>
        <v/>
      </c>
      <c r="N828" s="194" t="str">
        <f>IF(B828="","",IF(AND(Input!I827="",IFERROR(VLOOKUP(K828,UIR!$A$2:$P$21,3,FALSE),"")&lt;&gt;""),"Data is Missing.",""))</f>
        <v/>
      </c>
      <c r="O828" s="194" t="str">
        <f>IF(B828="","",IF(AND(Input!J827="",IFERROR(VLOOKUP(K828,UIR!$A$2:$P$21,4,FALSE),"")&lt;&gt;""),"Data is Missing.",""))</f>
        <v/>
      </c>
      <c r="P828" s="194" t="str">
        <f>IF(B828="","",IF(AND(Input!K827="",IFERROR(VLOOKUP(K828,UIR!$A$2:$P$21,5,FALSE),"")&lt;&gt;""),"Data is Missing.",""))</f>
        <v/>
      </c>
      <c r="Q828" s="194" t="str">
        <f>IF(B828="","",IF(AND(Input!L827="",IFERROR(VLOOKUP(K828,UIR!$A$2:$P$21,6,FALSE),"")&lt;&gt;""),"Data is Missing.",""))</f>
        <v/>
      </c>
      <c r="R828" s="194" t="str">
        <f>IF(B828="","",IF(AND(Input!M827="",IFERROR(VLOOKUP(K828,UIR!$A$2:$P$21,7,FALSE),"")&lt;&gt;""),"Data is Missing.",""))</f>
        <v/>
      </c>
      <c r="S828" s="194" t="str">
        <f>IF(B828="","",IF(AND(Input!P827="",IFERROR(VLOOKUP(K828,UIR!$A$2:$P$21,8,FALSE),"")&lt;&gt;""),"Data is Missing.",""))</f>
        <v/>
      </c>
      <c r="T828" s="194" t="str">
        <f>IF(B828="","",IF(AND(Input!Q827="",IFERROR(VLOOKUP(K828,UIR!$A$2:$P$21,9,FALSE),"")&lt;&gt;""),"Data is Missing.",""))</f>
        <v/>
      </c>
      <c r="U828" s="194"/>
      <c r="V828" s="194" t="str">
        <f>IF(B828="","",IF(AND(Input!S827="",IFERROR(VLOOKUP(K828,UIR!$A$2:$P$21,11,FALSE),"")&lt;&gt;""),"Data is Missing.",""))</f>
        <v/>
      </c>
      <c r="W828" s="194" t="str">
        <f>IF(B828="","",IF(AND(Input!T827="",IFERROR(VLOOKUP(K828,UIR!$A$2:$P$21,12,FALSE),"")&lt;&gt;""),"Data is Missing.",""))</f>
        <v/>
      </c>
      <c r="X828" s="194" t="str">
        <f>IF(B828="","",IF(AND(Input!V827="",IFERROR(VLOOKUP(K828,UIR!$A$2:$P$21,13,FALSE),"")&lt;&gt;""),"Data is Missing.",""))</f>
        <v/>
      </c>
      <c r="Y828" s="194" t="str">
        <f>IF(B828="","",IF(AND(Input!W827="",IFERROR(VLOOKUP(K828,UIR!$A$2:$P$21,14,FALSE),"")&lt;&gt;""),"Data is Missing.",""))</f>
        <v/>
      </c>
      <c r="Z828" s="194" t="str">
        <f>IF(B828="","",IF(AND(Input!X827="",IFERROR(VLOOKUP(K828,UIR!$A$2:$P$21,15,FALSE),"")&lt;&gt;""),"Data is Missing.",""))</f>
        <v/>
      </c>
      <c r="AA828" s="195" t="str">
        <f>IF(B828="","",IF(AND(Input!Y827="",IFERROR(VLOOKUP(K828,UIR!$A$2:$P$21,16,FALSE),"")&lt;&gt;""),"Data is Missing.",""))</f>
        <v/>
      </c>
      <c r="AC828" s="202" t="str">
        <f>IF(ISERROR(IF(Input!D827="","",IF(ISERROR(VLOOKUP(Input!D827,'Measure List'!$A$2:$A$30000,1,0)),"Invalid RefNo",""))),"",IF(Input!D827="","",IF(ISERROR(VLOOKUP(Input!D827,'Measure List'!$A$2:$A$30000,1,0)),"Invalid RefNo","")))</f>
        <v/>
      </c>
      <c r="AD828" s="156"/>
      <c r="AE828" s="156"/>
      <c r="AF828" s="156"/>
      <c r="AG828" s="156"/>
      <c r="AH828" s="156"/>
      <c r="AI828" s="156"/>
      <c r="AJ828" s="156"/>
      <c r="AK828" s="156"/>
      <c r="AL828" s="203" t="str">
        <f>IF(COUNTIF(Dropdowns!$K$2:$K$7,Input!S827)&gt;0,"",IF(Input!S827="","","Invalid Type"))</f>
        <v/>
      </c>
      <c r="AN828" s="204" t="str">
        <f>IF(Input!C827="","",IF(ISNUMBER(VALUE(Input!C827)),"","Needs to be a number."))</f>
        <v/>
      </c>
      <c r="AO828" s="205" t="str">
        <f>IF(Input!E827="","",IF(ISNUMBER(VALUE(Input!E827)),"","Needs to be a number."))</f>
        <v/>
      </c>
      <c r="AP828" s="205" t="str">
        <f>IF(Input!N827="","",IF(ISNUMBER(VALUE(Input!N827)),"","Needs to be a number."))</f>
        <v/>
      </c>
      <c r="AQ828" s="205" t="str">
        <f>IF(Input!O827="","",IF(ISNUMBER(VALUE(Input!O827)),"","Needs to be a number."))</f>
        <v/>
      </c>
      <c r="AR828" s="205" t="str">
        <f>IF(Input!V827="","",IF(ISNUMBER(VALUE(Input!V827)),"","Needs to be a number."))</f>
        <v/>
      </c>
      <c r="AS828" s="205" t="str">
        <f>IF(Input!W827="","",IF(ISNUMBER(VALUE(Input!W827)),"","Needs to be a number."))</f>
        <v/>
      </c>
      <c r="AT828" s="205" t="str">
        <f>IF(Input!X827="","",IF(ISNUMBER(VALUE(Input!X827)),"","Needs to be a number."))</f>
        <v/>
      </c>
      <c r="AU828" s="206" t="str">
        <f>IF(Input!Y827="","",IF(ISNUMBER(VALUE(Input!Y827)),"","Needs to be a number."))</f>
        <v/>
      </c>
      <c r="AW828" s="259" t="str">
        <f>IF(OR(VALUE(Input!C827)&lt;0,VALUE(Input!C827)&gt;100), "Invalid EEI %","")</f>
        <v/>
      </c>
      <c r="AX828" s="207"/>
      <c r="AY828" s="278" t="str">
        <f>IF(Input!E827="","",IF(VALUE(Input!E827)=0,"Do not enter 0.",""))</f>
        <v/>
      </c>
    </row>
    <row r="829" spans="2:51" x14ac:dyDescent="0.3">
      <c r="B829" s="188" t="str">
        <f>Input!A828</f>
        <v/>
      </c>
      <c r="C829" s="189" t="str">
        <f>IF(ISERROR(IF(AND(Input!$A828="",SUMPRODUCT(--(LEN(Input!$A829:'Input'!$A$1006)&gt;0))&lt;&gt;0),"Row is skipped.",IF(AND(Input!$A828="",Input!$A829=""),"", IF(Input!B828="","Data is missing.","")))),"",IF(AND(Input!$A828="",SUMPRODUCT(--(LEN(Input!$A829:'Input'!$A$1006)&gt;0))&lt;&gt;0),"Row is skipped.",IF(AND(Input!$A828="",Input!$A829=""),"", IF(Input!B828="","Data is missing.",""))))</f>
        <v/>
      </c>
      <c r="D829" s="189" t="str">
        <f>IF(ISERROR(IF(AND(Input!$A828="",SUMPRODUCT(--(LEN(Input!$A829:'Input'!$A$1006)&gt;0))&lt;&gt;0),"Row is skipped.",IF(AND(Input!$A828="",Input!$A829=""),"", IF(Input!C828="","Data is missing.","")))),"",IF(AND(Input!$A828="",SUMPRODUCT(--(LEN(Input!$A829:'Input'!$A$1006)&gt;0))&lt;&gt;0),"Row is skipped.",IF(AND(Input!$A828="",Input!$A829=""),"", IF(Input!C828="","Data is missing.",""))))</f>
        <v/>
      </c>
      <c r="E829" s="189" t="str">
        <f>IF(ISERROR(IF(AND(Input!$A828="",SUMPRODUCT(--(LEN(Input!$A829:'Input'!$A$1006)&gt;0))&lt;&gt;0),"Row is skipped.",IF(AND(Input!$A828="",Input!$A829=""),"", IF(Input!D828="","Data is missing.","")))),"",IF(AND(Input!$A828="",SUMPRODUCT(--(LEN(Input!$A829:'Input'!$A$1006)&gt;0))&lt;&gt;0),"Row is skipped.",IF(AND(Input!$A828="",Input!$A829=""),"", IF(Input!D828="","Data is missing.",""))))</f>
        <v/>
      </c>
      <c r="F829" s="189" t="str">
        <f>IF(ISERROR(IF(AND(Input!$A828="",SUMPRODUCT(--(LEN(Input!$A829:'Input'!$A$1006)&gt;0))&lt;&gt;0),"Row is skipped.",IF(AND(Input!$A828="",Input!$A829=""),"", IF(Input!E828="","Data is missing.","")))),"",IF(AND(Input!$A828="",SUMPRODUCT(--(LEN(Input!$A829:'Input'!$A$1006)&gt;0))&lt;&gt;0),"Row is skipped.",IF(AND(Input!$A828="",Input!$A829=""),"", IF(Input!E828="","Data is missing.",""))))</f>
        <v/>
      </c>
      <c r="G829" s="189" t="str">
        <f>IF(ISERROR(IF(AND(Input!$A828="",SUMPRODUCT(--(LEN(Input!$A829:'Input'!$A$1006)&gt;0))&lt;&gt;0),"Row is skipped.",IF(AND(Input!$A828="",Input!$A829=""),"", IF(Input!F828="","Data is missing.","")))),"",IF(AND(Input!$A828="",SUMPRODUCT(--(LEN(Input!$A829:'Input'!$A$1006)&gt;0))&lt;&gt;0),"Row is skipped.",IF(AND(Input!$A828="",Input!$A829=""),"", IF(Input!F828="","Data is missing.",""))))</f>
        <v/>
      </c>
      <c r="H829" s="190" t="str">
        <f>IF(ISERROR(IF(AND(Input!$A828="",SUMPRODUCT(--(LEN(Input!$A829:'Input'!$A$1006)&gt;0))&lt;&gt;0),"Row is skipped.",IF(AND(Input!$A828="",Input!$A829=""),"", IF(Input!G828="","Data is missing.","")))),"",IF(AND(Input!$A828="",SUMPRODUCT(--(LEN(Input!$A829:'Input'!$A$1006)&gt;0))&lt;&gt;0),"Row is skipped.",IF(AND(Input!$A828="",Input!$A829=""),"", IF(Input!G828="","Data is missing.",""))))</f>
        <v/>
      </c>
      <c r="I829" s="156"/>
      <c r="J829" s="191" t="str">
        <f>IFERROR(VLOOKUP(VLOOKUP(Input!$D828,'Measure List'!$A:$AN,40,FALSE),UIR!$A$1:$Q$27,17,FALSE),"")</f>
        <v/>
      </c>
      <c r="K829" s="192" t="str">
        <f>IFERROR(VLOOKUP(Input!$D828,'Measure List'!$A:$AN,40,FALSE),"")</f>
        <v/>
      </c>
      <c r="L829" s="156"/>
      <c r="M829" s="193" t="str">
        <f>IF(B829="","",IF(AND(Input!H828="",IFERROR(VLOOKUP(K829,UIR!$A$2:$P$21,2,FALSE),"")&lt;&gt;""),"Data is Missing.",""))</f>
        <v/>
      </c>
      <c r="N829" s="194" t="str">
        <f>IF(B829="","",IF(AND(Input!I828="",IFERROR(VLOOKUP(K829,UIR!$A$2:$P$21,3,FALSE),"")&lt;&gt;""),"Data is Missing.",""))</f>
        <v/>
      </c>
      <c r="O829" s="194" t="str">
        <f>IF(B829="","",IF(AND(Input!J828="",IFERROR(VLOOKUP(K829,UIR!$A$2:$P$21,4,FALSE),"")&lt;&gt;""),"Data is Missing.",""))</f>
        <v/>
      </c>
      <c r="P829" s="194" t="str">
        <f>IF(B829="","",IF(AND(Input!K828="",IFERROR(VLOOKUP(K829,UIR!$A$2:$P$21,5,FALSE),"")&lt;&gt;""),"Data is Missing.",""))</f>
        <v/>
      </c>
      <c r="Q829" s="194" t="str">
        <f>IF(B829="","",IF(AND(Input!L828="",IFERROR(VLOOKUP(K829,UIR!$A$2:$P$21,6,FALSE),"")&lt;&gt;""),"Data is Missing.",""))</f>
        <v/>
      </c>
      <c r="R829" s="194" t="str">
        <f>IF(B829="","",IF(AND(Input!M828="",IFERROR(VLOOKUP(K829,UIR!$A$2:$P$21,7,FALSE),"")&lt;&gt;""),"Data is Missing.",""))</f>
        <v/>
      </c>
      <c r="S829" s="194" t="str">
        <f>IF(B829="","",IF(AND(Input!P828="",IFERROR(VLOOKUP(K829,UIR!$A$2:$P$21,8,FALSE),"")&lt;&gt;""),"Data is Missing.",""))</f>
        <v/>
      </c>
      <c r="T829" s="194" t="str">
        <f>IF(B829="","",IF(AND(Input!Q828="",IFERROR(VLOOKUP(K829,UIR!$A$2:$P$21,9,FALSE),"")&lt;&gt;""),"Data is Missing.",""))</f>
        <v/>
      </c>
      <c r="U829" s="194"/>
      <c r="V829" s="194" t="str">
        <f>IF(B829="","",IF(AND(Input!S828="",IFERROR(VLOOKUP(K829,UIR!$A$2:$P$21,11,FALSE),"")&lt;&gt;""),"Data is Missing.",""))</f>
        <v/>
      </c>
      <c r="W829" s="194" t="str">
        <f>IF(B829="","",IF(AND(Input!T828="",IFERROR(VLOOKUP(K829,UIR!$A$2:$P$21,12,FALSE),"")&lt;&gt;""),"Data is Missing.",""))</f>
        <v/>
      </c>
      <c r="X829" s="194" t="str">
        <f>IF(B829="","",IF(AND(Input!V828="",IFERROR(VLOOKUP(K829,UIR!$A$2:$P$21,13,FALSE),"")&lt;&gt;""),"Data is Missing.",""))</f>
        <v/>
      </c>
      <c r="Y829" s="194" t="str">
        <f>IF(B829="","",IF(AND(Input!W828="",IFERROR(VLOOKUP(K829,UIR!$A$2:$P$21,14,FALSE),"")&lt;&gt;""),"Data is Missing.",""))</f>
        <v/>
      </c>
      <c r="Z829" s="194" t="str">
        <f>IF(B829="","",IF(AND(Input!X828="",IFERROR(VLOOKUP(K829,UIR!$A$2:$P$21,15,FALSE),"")&lt;&gt;""),"Data is Missing.",""))</f>
        <v/>
      </c>
      <c r="AA829" s="195" t="str">
        <f>IF(B829="","",IF(AND(Input!Y828="",IFERROR(VLOOKUP(K829,UIR!$A$2:$P$21,16,FALSE),"")&lt;&gt;""),"Data is Missing.",""))</f>
        <v/>
      </c>
      <c r="AC829" s="202" t="str">
        <f>IF(ISERROR(IF(Input!D828="","",IF(ISERROR(VLOOKUP(Input!D828,'Measure List'!$A$2:$A$30000,1,0)),"Invalid RefNo",""))),"",IF(Input!D828="","",IF(ISERROR(VLOOKUP(Input!D828,'Measure List'!$A$2:$A$30000,1,0)),"Invalid RefNo","")))</f>
        <v/>
      </c>
      <c r="AD829" s="156"/>
      <c r="AE829" s="156"/>
      <c r="AF829" s="156"/>
      <c r="AG829" s="156"/>
      <c r="AH829" s="156"/>
      <c r="AI829" s="156"/>
      <c r="AJ829" s="156"/>
      <c r="AK829" s="156"/>
      <c r="AL829" s="203" t="str">
        <f>IF(COUNTIF(Dropdowns!$K$2:$K$7,Input!S828)&gt;0,"",IF(Input!S828="","","Invalid Type"))</f>
        <v/>
      </c>
      <c r="AN829" s="204" t="str">
        <f>IF(Input!C828="","",IF(ISNUMBER(VALUE(Input!C828)),"","Needs to be a number."))</f>
        <v/>
      </c>
      <c r="AO829" s="205" t="str">
        <f>IF(Input!E828="","",IF(ISNUMBER(VALUE(Input!E828)),"","Needs to be a number."))</f>
        <v/>
      </c>
      <c r="AP829" s="205" t="str">
        <f>IF(Input!N828="","",IF(ISNUMBER(VALUE(Input!N828)),"","Needs to be a number."))</f>
        <v/>
      </c>
      <c r="AQ829" s="205" t="str">
        <f>IF(Input!O828="","",IF(ISNUMBER(VALUE(Input!O828)),"","Needs to be a number."))</f>
        <v/>
      </c>
      <c r="AR829" s="205" t="str">
        <f>IF(Input!V828="","",IF(ISNUMBER(VALUE(Input!V828)),"","Needs to be a number."))</f>
        <v/>
      </c>
      <c r="AS829" s="205" t="str">
        <f>IF(Input!W828="","",IF(ISNUMBER(VALUE(Input!W828)),"","Needs to be a number."))</f>
        <v/>
      </c>
      <c r="AT829" s="205" t="str">
        <f>IF(Input!X828="","",IF(ISNUMBER(VALUE(Input!X828)),"","Needs to be a number."))</f>
        <v/>
      </c>
      <c r="AU829" s="206" t="str">
        <f>IF(Input!Y828="","",IF(ISNUMBER(VALUE(Input!Y828)),"","Needs to be a number."))</f>
        <v/>
      </c>
      <c r="AW829" s="259" t="str">
        <f>IF(OR(VALUE(Input!C828)&lt;0,VALUE(Input!C828)&gt;100), "Invalid EEI %","")</f>
        <v/>
      </c>
      <c r="AX829" s="207"/>
      <c r="AY829" s="278" t="str">
        <f>IF(Input!E828="","",IF(VALUE(Input!E828)=0,"Do not enter 0.",""))</f>
        <v/>
      </c>
    </row>
    <row r="830" spans="2:51" x14ac:dyDescent="0.3">
      <c r="B830" s="188" t="str">
        <f>Input!A829</f>
        <v/>
      </c>
      <c r="C830" s="189" t="str">
        <f>IF(ISERROR(IF(AND(Input!$A829="",SUMPRODUCT(--(LEN(Input!$A830:'Input'!$A$1006)&gt;0))&lt;&gt;0),"Row is skipped.",IF(AND(Input!$A829="",Input!$A830=""),"", IF(Input!B829="","Data is missing.","")))),"",IF(AND(Input!$A829="",SUMPRODUCT(--(LEN(Input!$A830:'Input'!$A$1006)&gt;0))&lt;&gt;0),"Row is skipped.",IF(AND(Input!$A829="",Input!$A830=""),"", IF(Input!B829="","Data is missing.",""))))</f>
        <v/>
      </c>
      <c r="D830" s="189" t="str">
        <f>IF(ISERROR(IF(AND(Input!$A829="",SUMPRODUCT(--(LEN(Input!$A830:'Input'!$A$1006)&gt;0))&lt;&gt;0),"Row is skipped.",IF(AND(Input!$A829="",Input!$A830=""),"", IF(Input!C829="","Data is missing.","")))),"",IF(AND(Input!$A829="",SUMPRODUCT(--(LEN(Input!$A830:'Input'!$A$1006)&gt;0))&lt;&gt;0),"Row is skipped.",IF(AND(Input!$A829="",Input!$A830=""),"", IF(Input!C829="","Data is missing.",""))))</f>
        <v/>
      </c>
      <c r="E830" s="189" t="str">
        <f>IF(ISERROR(IF(AND(Input!$A829="",SUMPRODUCT(--(LEN(Input!$A830:'Input'!$A$1006)&gt;0))&lt;&gt;0),"Row is skipped.",IF(AND(Input!$A829="",Input!$A830=""),"", IF(Input!D829="","Data is missing.","")))),"",IF(AND(Input!$A829="",SUMPRODUCT(--(LEN(Input!$A830:'Input'!$A$1006)&gt;0))&lt;&gt;0),"Row is skipped.",IF(AND(Input!$A829="",Input!$A830=""),"", IF(Input!D829="","Data is missing.",""))))</f>
        <v/>
      </c>
      <c r="F830" s="189" t="str">
        <f>IF(ISERROR(IF(AND(Input!$A829="",SUMPRODUCT(--(LEN(Input!$A830:'Input'!$A$1006)&gt;0))&lt;&gt;0),"Row is skipped.",IF(AND(Input!$A829="",Input!$A830=""),"", IF(Input!E829="","Data is missing.","")))),"",IF(AND(Input!$A829="",SUMPRODUCT(--(LEN(Input!$A830:'Input'!$A$1006)&gt;0))&lt;&gt;0),"Row is skipped.",IF(AND(Input!$A829="",Input!$A830=""),"", IF(Input!E829="","Data is missing.",""))))</f>
        <v/>
      </c>
      <c r="G830" s="189" t="str">
        <f>IF(ISERROR(IF(AND(Input!$A829="",SUMPRODUCT(--(LEN(Input!$A830:'Input'!$A$1006)&gt;0))&lt;&gt;0),"Row is skipped.",IF(AND(Input!$A829="",Input!$A830=""),"", IF(Input!F829="","Data is missing.","")))),"",IF(AND(Input!$A829="",SUMPRODUCT(--(LEN(Input!$A830:'Input'!$A$1006)&gt;0))&lt;&gt;0),"Row is skipped.",IF(AND(Input!$A829="",Input!$A830=""),"", IF(Input!F829="","Data is missing.",""))))</f>
        <v/>
      </c>
      <c r="H830" s="190" t="str">
        <f>IF(ISERROR(IF(AND(Input!$A829="",SUMPRODUCT(--(LEN(Input!$A830:'Input'!$A$1006)&gt;0))&lt;&gt;0),"Row is skipped.",IF(AND(Input!$A829="",Input!$A830=""),"", IF(Input!G829="","Data is missing.","")))),"",IF(AND(Input!$A829="",SUMPRODUCT(--(LEN(Input!$A830:'Input'!$A$1006)&gt;0))&lt;&gt;0),"Row is skipped.",IF(AND(Input!$A829="",Input!$A830=""),"", IF(Input!G829="","Data is missing.",""))))</f>
        <v/>
      </c>
      <c r="I830" s="156"/>
      <c r="J830" s="191" t="str">
        <f>IFERROR(VLOOKUP(VLOOKUP(Input!$D829,'Measure List'!$A:$AN,40,FALSE),UIR!$A$1:$Q$27,17,FALSE),"")</f>
        <v/>
      </c>
      <c r="K830" s="192" t="str">
        <f>IFERROR(VLOOKUP(Input!$D829,'Measure List'!$A:$AN,40,FALSE),"")</f>
        <v/>
      </c>
      <c r="L830" s="156"/>
      <c r="M830" s="193" t="str">
        <f>IF(B830="","",IF(AND(Input!H829="",IFERROR(VLOOKUP(K830,UIR!$A$2:$P$21,2,FALSE),"")&lt;&gt;""),"Data is Missing.",""))</f>
        <v/>
      </c>
      <c r="N830" s="194" t="str">
        <f>IF(B830="","",IF(AND(Input!I829="",IFERROR(VLOOKUP(K830,UIR!$A$2:$P$21,3,FALSE),"")&lt;&gt;""),"Data is Missing.",""))</f>
        <v/>
      </c>
      <c r="O830" s="194" t="str">
        <f>IF(B830="","",IF(AND(Input!J829="",IFERROR(VLOOKUP(K830,UIR!$A$2:$P$21,4,FALSE),"")&lt;&gt;""),"Data is Missing.",""))</f>
        <v/>
      </c>
      <c r="P830" s="194" t="str">
        <f>IF(B830="","",IF(AND(Input!K829="",IFERROR(VLOOKUP(K830,UIR!$A$2:$P$21,5,FALSE),"")&lt;&gt;""),"Data is Missing.",""))</f>
        <v/>
      </c>
      <c r="Q830" s="194" t="str">
        <f>IF(B830="","",IF(AND(Input!L829="",IFERROR(VLOOKUP(K830,UIR!$A$2:$P$21,6,FALSE),"")&lt;&gt;""),"Data is Missing.",""))</f>
        <v/>
      </c>
      <c r="R830" s="194" t="str">
        <f>IF(B830="","",IF(AND(Input!M829="",IFERROR(VLOOKUP(K830,UIR!$A$2:$P$21,7,FALSE),"")&lt;&gt;""),"Data is Missing.",""))</f>
        <v/>
      </c>
      <c r="S830" s="194" t="str">
        <f>IF(B830="","",IF(AND(Input!P829="",IFERROR(VLOOKUP(K830,UIR!$A$2:$P$21,8,FALSE),"")&lt;&gt;""),"Data is Missing.",""))</f>
        <v/>
      </c>
      <c r="T830" s="194" t="str">
        <f>IF(B830="","",IF(AND(Input!Q829="",IFERROR(VLOOKUP(K830,UIR!$A$2:$P$21,9,FALSE),"")&lt;&gt;""),"Data is Missing.",""))</f>
        <v/>
      </c>
      <c r="U830" s="194"/>
      <c r="V830" s="194" t="str">
        <f>IF(B830="","",IF(AND(Input!S829="",IFERROR(VLOOKUP(K830,UIR!$A$2:$P$21,11,FALSE),"")&lt;&gt;""),"Data is Missing.",""))</f>
        <v/>
      </c>
      <c r="W830" s="194" t="str">
        <f>IF(B830="","",IF(AND(Input!T829="",IFERROR(VLOOKUP(K830,UIR!$A$2:$P$21,12,FALSE),"")&lt;&gt;""),"Data is Missing.",""))</f>
        <v/>
      </c>
      <c r="X830" s="194" t="str">
        <f>IF(B830="","",IF(AND(Input!V829="",IFERROR(VLOOKUP(K830,UIR!$A$2:$P$21,13,FALSE),"")&lt;&gt;""),"Data is Missing.",""))</f>
        <v/>
      </c>
      <c r="Y830" s="194" t="str">
        <f>IF(B830="","",IF(AND(Input!W829="",IFERROR(VLOOKUP(K830,UIR!$A$2:$P$21,14,FALSE),"")&lt;&gt;""),"Data is Missing.",""))</f>
        <v/>
      </c>
      <c r="Z830" s="194" t="str">
        <f>IF(B830="","",IF(AND(Input!X829="",IFERROR(VLOOKUP(K830,UIR!$A$2:$P$21,15,FALSE),"")&lt;&gt;""),"Data is Missing.",""))</f>
        <v/>
      </c>
      <c r="AA830" s="195" t="str">
        <f>IF(B830="","",IF(AND(Input!Y829="",IFERROR(VLOOKUP(K830,UIR!$A$2:$P$21,16,FALSE),"")&lt;&gt;""),"Data is Missing.",""))</f>
        <v/>
      </c>
      <c r="AC830" s="202" t="str">
        <f>IF(ISERROR(IF(Input!D829="","",IF(ISERROR(VLOOKUP(Input!D829,'Measure List'!$A$2:$A$30000,1,0)),"Invalid RefNo",""))),"",IF(Input!D829="","",IF(ISERROR(VLOOKUP(Input!D829,'Measure List'!$A$2:$A$30000,1,0)),"Invalid RefNo","")))</f>
        <v/>
      </c>
      <c r="AD830" s="156"/>
      <c r="AE830" s="156"/>
      <c r="AF830" s="156"/>
      <c r="AG830" s="156"/>
      <c r="AH830" s="156"/>
      <c r="AI830" s="156"/>
      <c r="AJ830" s="156"/>
      <c r="AK830" s="156"/>
      <c r="AL830" s="203" t="str">
        <f>IF(COUNTIF(Dropdowns!$K$2:$K$7,Input!S829)&gt;0,"",IF(Input!S829="","","Invalid Type"))</f>
        <v/>
      </c>
      <c r="AN830" s="204" t="str">
        <f>IF(Input!C829="","",IF(ISNUMBER(VALUE(Input!C829)),"","Needs to be a number."))</f>
        <v/>
      </c>
      <c r="AO830" s="205" t="str">
        <f>IF(Input!E829="","",IF(ISNUMBER(VALUE(Input!E829)),"","Needs to be a number."))</f>
        <v/>
      </c>
      <c r="AP830" s="205" t="str">
        <f>IF(Input!N829="","",IF(ISNUMBER(VALUE(Input!N829)),"","Needs to be a number."))</f>
        <v/>
      </c>
      <c r="AQ830" s="205" t="str">
        <f>IF(Input!O829="","",IF(ISNUMBER(VALUE(Input!O829)),"","Needs to be a number."))</f>
        <v/>
      </c>
      <c r="AR830" s="205" t="str">
        <f>IF(Input!V829="","",IF(ISNUMBER(VALUE(Input!V829)),"","Needs to be a number."))</f>
        <v/>
      </c>
      <c r="AS830" s="205" t="str">
        <f>IF(Input!W829="","",IF(ISNUMBER(VALUE(Input!W829)),"","Needs to be a number."))</f>
        <v/>
      </c>
      <c r="AT830" s="205" t="str">
        <f>IF(Input!X829="","",IF(ISNUMBER(VALUE(Input!X829)),"","Needs to be a number."))</f>
        <v/>
      </c>
      <c r="AU830" s="206" t="str">
        <f>IF(Input!Y829="","",IF(ISNUMBER(VALUE(Input!Y829)),"","Needs to be a number."))</f>
        <v/>
      </c>
      <c r="AW830" s="259" t="str">
        <f>IF(OR(VALUE(Input!C829)&lt;0,VALUE(Input!C829)&gt;100), "Invalid EEI %","")</f>
        <v/>
      </c>
      <c r="AX830" s="207"/>
      <c r="AY830" s="278" t="str">
        <f>IF(Input!E829="","",IF(VALUE(Input!E829)=0,"Do not enter 0.",""))</f>
        <v/>
      </c>
    </row>
    <row r="831" spans="2:51" x14ac:dyDescent="0.3">
      <c r="B831" s="188" t="str">
        <f>Input!A830</f>
        <v/>
      </c>
      <c r="C831" s="189" t="str">
        <f>IF(ISERROR(IF(AND(Input!$A830="",SUMPRODUCT(--(LEN(Input!$A831:'Input'!$A$1006)&gt;0))&lt;&gt;0),"Row is skipped.",IF(AND(Input!$A830="",Input!$A831=""),"", IF(Input!B830="","Data is missing.","")))),"",IF(AND(Input!$A830="",SUMPRODUCT(--(LEN(Input!$A831:'Input'!$A$1006)&gt;0))&lt;&gt;0),"Row is skipped.",IF(AND(Input!$A830="",Input!$A831=""),"", IF(Input!B830="","Data is missing.",""))))</f>
        <v/>
      </c>
      <c r="D831" s="189" t="str">
        <f>IF(ISERROR(IF(AND(Input!$A830="",SUMPRODUCT(--(LEN(Input!$A831:'Input'!$A$1006)&gt;0))&lt;&gt;0),"Row is skipped.",IF(AND(Input!$A830="",Input!$A831=""),"", IF(Input!C830="","Data is missing.","")))),"",IF(AND(Input!$A830="",SUMPRODUCT(--(LEN(Input!$A831:'Input'!$A$1006)&gt;0))&lt;&gt;0),"Row is skipped.",IF(AND(Input!$A830="",Input!$A831=""),"", IF(Input!C830="","Data is missing.",""))))</f>
        <v/>
      </c>
      <c r="E831" s="189" t="str">
        <f>IF(ISERROR(IF(AND(Input!$A830="",SUMPRODUCT(--(LEN(Input!$A831:'Input'!$A$1006)&gt;0))&lt;&gt;0),"Row is skipped.",IF(AND(Input!$A830="",Input!$A831=""),"", IF(Input!D830="","Data is missing.","")))),"",IF(AND(Input!$A830="",SUMPRODUCT(--(LEN(Input!$A831:'Input'!$A$1006)&gt;0))&lt;&gt;0),"Row is skipped.",IF(AND(Input!$A830="",Input!$A831=""),"", IF(Input!D830="","Data is missing.",""))))</f>
        <v/>
      </c>
      <c r="F831" s="189" t="str">
        <f>IF(ISERROR(IF(AND(Input!$A830="",SUMPRODUCT(--(LEN(Input!$A831:'Input'!$A$1006)&gt;0))&lt;&gt;0),"Row is skipped.",IF(AND(Input!$A830="",Input!$A831=""),"", IF(Input!E830="","Data is missing.","")))),"",IF(AND(Input!$A830="",SUMPRODUCT(--(LEN(Input!$A831:'Input'!$A$1006)&gt;0))&lt;&gt;0),"Row is skipped.",IF(AND(Input!$A830="",Input!$A831=""),"", IF(Input!E830="","Data is missing.",""))))</f>
        <v/>
      </c>
      <c r="G831" s="189" t="str">
        <f>IF(ISERROR(IF(AND(Input!$A830="",SUMPRODUCT(--(LEN(Input!$A831:'Input'!$A$1006)&gt;0))&lt;&gt;0),"Row is skipped.",IF(AND(Input!$A830="",Input!$A831=""),"", IF(Input!F830="","Data is missing.","")))),"",IF(AND(Input!$A830="",SUMPRODUCT(--(LEN(Input!$A831:'Input'!$A$1006)&gt;0))&lt;&gt;0),"Row is skipped.",IF(AND(Input!$A830="",Input!$A831=""),"", IF(Input!F830="","Data is missing.",""))))</f>
        <v/>
      </c>
      <c r="H831" s="190" t="str">
        <f>IF(ISERROR(IF(AND(Input!$A830="",SUMPRODUCT(--(LEN(Input!$A831:'Input'!$A$1006)&gt;0))&lt;&gt;0),"Row is skipped.",IF(AND(Input!$A830="",Input!$A831=""),"", IF(Input!G830="","Data is missing.","")))),"",IF(AND(Input!$A830="",SUMPRODUCT(--(LEN(Input!$A831:'Input'!$A$1006)&gt;0))&lt;&gt;0),"Row is skipped.",IF(AND(Input!$A830="",Input!$A831=""),"", IF(Input!G830="","Data is missing.",""))))</f>
        <v/>
      </c>
      <c r="I831" s="156"/>
      <c r="J831" s="191" t="str">
        <f>IFERROR(VLOOKUP(VLOOKUP(Input!$D830,'Measure List'!$A:$AN,40,FALSE),UIR!$A$1:$Q$27,17,FALSE),"")</f>
        <v/>
      </c>
      <c r="K831" s="192" t="str">
        <f>IFERROR(VLOOKUP(Input!$D830,'Measure List'!$A:$AN,40,FALSE),"")</f>
        <v/>
      </c>
      <c r="L831" s="156"/>
      <c r="M831" s="193" t="str">
        <f>IF(B831="","",IF(AND(Input!H830="",IFERROR(VLOOKUP(K831,UIR!$A$2:$P$21,2,FALSE),"")&lt;&gt;""),"Data is Missing.",""))</f>
        <v/>
      </c>
      <c r="N831" s="194" t="str">
        <f>IF(B831="","",IF(AND(Input!I830="",IFERROR(VLOOKUP(K831,UIR!$A$2:$P$21,3,FALSE),"")&lt;&gt;""),"Data is Missing.",""))</f>
        <v/>
      </c>
      <c r="O831" s="194" t="str">
        <f>IF(B831="","",IF(AND(Input!J830="",IFERROR(VLOOKUP(K831,UIR!$A$2:$P$21,4,FALSE),"")&lt;&gt;""),"Data is Missing.",""))</f>
        <v/>
      </c>
      <c r="P831" s="194" t="str">
        <f>IF(B831="","",IF(AND(Input!K830="",IFERROR(VLOOKUP(K831,UIR!$A$2:$P$21,5,FALSE),"")&lt;&gt;""),"Data is Missing.",""))</f>
        <v/>
      </c>
      <c r="Q831" s="194" t="str">
        <f>IF(B831="","",IF(AND(Input!L830="",IFERROR(VLOOKUP(K831,UIR!$A$2:$P$21,6,FALSE),"")&lt;&gt;""),"Data is Missing.",""))</f>
        <v/>
      </c>
      <c r="R831" s="194" t="str">
        <f>IF(B831="","",IF(AND(Input!M830="",IFERROR(VLOOKUP(K831,UIR!$A$2:$P$21,7,FALSE),"")&lt;&gt;""),"Data is Missing.",""))</f>
        <v/>
      </c>
      <c r="S831" s="194" t="str">
        <f>IF(B831="","",IF(AND(Input!P830="",IFERROR(VLOOKUP(K831,UIR!$A$2:$P$21,8,FALSE),"")&lt;&gt;""),"Data is Missing.",""))</f>
        <v/>
      </c>
      <c r="T831" s="194" t="str">
        <f>IF(B831="","",IF(AND(Input!Q830="",IFERROR(VLOOKUP(K831,UIR!$A$2:$P$21,9,FALSE),"")&lt;&gt;""),"Data is Missing.",""))</f>
        <v/>
      </c>
      <c r="U831" s="194"/>
      <c r="V831" s="194" t="str">
        <f>IF(B831="","",IF(AND(Input!S830="",IFERROR(VLOOKUP(K831,UIR!$A$2:$P$21,11,FALSE),"")&lt;&gt;""),"Data is Missing.",""))</f>
        <v/>
      </c>
      <c r="W831" s="194" t="str">
        <f>IF(B831="","",IF(AND(Input!T830="",IFERROR(VLOOKUP(K831,UIR!$A$2:$P$21,12,FALSE),"")&lt;&gt;""),"Data is Missing.",""))</f>
        <v/>
      </c>
      <c r="X831" s="194" t="str">
        <f>IF(B831="","",IF(AND(Input!V830="",IFERROR(VLOOKUP(K831,UIR!$A$2:$P$21,13,FALSE),"")&lt;&gt;""),"Data is Missing.",""))</f>
        <v/>
      </c>
      <c r="Y831" s="194" t="str">
        <f>IF(B831="","",IF(AND(Input!W830="",IFERROR(VLOOKUP(K831,UIR!$A$2:$P$21,14,FALSE),"")&lt;&gt;""),"Data is Missing.",""))</f>
        <v/>
      </c>
      <c r="Z831" s="194" t="str">
        <f>IF(B831="","",IF(AND(Input!X830="",IFERROR(VLOOKUP(K831,UIR!$A$2:$P$21,15,FALSE),"")&lt;&gt;""),"Data is Missing.",""))</f>
        <v/>
      </c>
      <c r="AA831" s="195" t="str">
        <f>IF(B831="","",IF(AND(Input!Y830="",IFERROR(VLOOKUP(K831,UIR!$A$2:$P$21,16,FALSE),"")&lt;&gt;""),"Data is Missing.",""))</f>
        <v/>
      </c>
      <c r="AC831" s="202" t="str">
        <f>IF(ISERROR(IF(Input!D830="","",IF(ISERROR(VLOOKUP(Input!D830,'Measure List'!$A$2:$A$30000,1,0)),"Invalid RefNo",""))),"",IF(Input!D830="","",IF(ISERROR(VLOOKUP(Input!D830,'Measure List'!$A$2:$A$30000,1,0)),"Invalid RefNo","")))</f>
        <v/>
      </c>
      <c r="AD831" s="156"/>
      <c r="AE831" s="156"/>
      <c r="AF831" s="156"/>
      <c r="AG831" s="156"/>
      <c r="AH831" s="156"/>
      <c r="AI831" s="156"/>
      <c r="AJ831" s="156"/>
      <c r="AK831" s="156"/>
      <c r="AL831" s="203" t="str">
        <f>IF(COUNTIF(Dropdowns!$K$2:$K$7,Input!S830)&gt;0,"",IF(Input!S830="","","Invalid Type"))</f>
        <v/>
      </c>
      <c r="AN831" s="204" t="str">
        <f>IF(Input!C830="","",IF(ISNUMBER(VALUE(Input!C830)),"","Needs to be a number."))</f>
        <v/>
      </c>
      <c r="AO831" s="205" t="str">
        <f>IF(Input!E830="","",IF(ISNUMBER(VALUE(Input!E830)),"","Needs to be a number."))</f>
        <v/>
      </c>
      <c r="AP831" s="205" t="str">
        <f>IF(Input!N830="","",IF(ISNUMBER(VALUE(Input!N830)),"","Needs to be a number."))</f>
        <v/>
      </c>
      <c r="AQ831" s="205" t="str">
        <f>IF(Input!O830="","",IF(ISNUMBER(VALUE(Input!O830)),"","Needs to be a number."))</f>
        <v/>
      </c>
      <c r="AR831" s="205" t="str">
        <f>IF(Input!V830="","",IF(ISNUMBER(VALUE(Input!V830)),"","Needs to be a number."))</f>
        <v/>
      </c>
      <c r="AS831" s="205" t="str">
        <f>IF(Input!W830="","",IF(ISNUMBER(VALUE(Input!W830)),"","Needs to be a number."))</f>
        <v/>
      </c>
      <c r="AT831" s="205" t="str">
        <f>IF(Input!X830="","",IF(ISNUMBER(VALUE(Input!X830)),"","Needs to be a number."))</f>
        <v/>
      </c>
      <c r="AU831" s="206" t="str">
        <f>IF(Input!Y830="","",IF(ISNUMBER(VALUE(Input!Y830)),"","Needs to be a number."))</f>
        <v/>
      </c>
      <c r="AW831" s="259" t="str">
        <f>IF(OR(VALUE(Input!C830)&lt;0,VALUE(Input!C830)&gt;100), "Invalid EEI %","")</f>
        <v/>
      </c>
      <c r="AX831" s="207"/>
      <c r="AY831" s="278" t="str">
        <f>IF(Input!E830="","",IF(VALUE(Input!E830)=0,"Do not enter 0.",""))</f>
        <v/>
      </c>
    </row>
    <row r="832" spans="2:51" x14ac:dyDescent="0.3">
      <c r="B832" s="188" t="str">
        <f>Input!A831</f>
        <v/>
      </c>
      <c r="C832" s="189" t="str">
        <f>IF(ISERROR(IF(AND(Input!$A831="",SUMPRODUCT(--(LEN(Input!$A832:'Input'!$A$1006)&gt;0))&lt;&gt;0),"Row is skipped.",IF(AND(Input!$A831="",Input!$A832=""),"", IF(Input!B831="","Data is missing.","")))),"",IF(AND(Input!$A831="",SUMPRODUCT(--(LEN(Input!$A832:'Input'!$A$1006)&gt;0))&lt;&gt;0),"Row is skipped.",IF(AND(Input!$A831="",Input!$A832=""),"", IF(Input!B831="","Data is missing.",""))))</f>
        <v/>
      </c>
      <c r="D832" s="189" t="str">
        <f>IF(ISERROR(IF(AND(Input!$A831="",SUMPRODUCT(--(LEN(Input!$A832:'Input'!$A$1006)&gt;0))&lt;&gt;0),"Row is skipped.",IF(AND(Input!$A831="",Input!$A832=""),"", IF(Input!C831="","Data is missing.","")))),"",IF(AND(Input!$A831="",SUMPRODUCT(--(LEN(Input!$A832:'Input'!$A$1006)&gt;0))&lt;&gt;0),"Row is skipped.",IF(AND(Input!$A831="",Input!$A832=""),"", IF(Input!C831="","Data is missing.",""))))</f>
        <v/>
      </c>
      <c r="E832" s="189" t="str">
        <f>IF(ISERROR(IF(AND(Input!$A831="",SUMPRODUCT(--(LEN(Input!$A832:'Input'!$A$1006)&gt;0))&lt;&gt;0),"Row is skipped.",IF(AND(Input!$A831="",Input!$A832=""),"", IF(Input!D831="","Data is missing.","")))),"",IF(AND(Input!$A831="",SUMPRODUCT(--(LEN(Input!$A832:'Input'!$A$1006)&gt;0))&lt;&gt;0),"Row is skipped.",IF(AND(Input!$A831="",Input!$A832=""),"", IF(Input!D831="","Data is missing.",""))))</f>
        <v/>
      </c>
      <c r="F832" s="189" t="str">
        <f>IF(ISERROR(IF(AND(Input!$A831="",SUMPRODUCT(--(LEN(Input!$A832:'Input'!$A$1006)&gt;0))&lt;&gt;0),"Row is skipped.",IF(AND(Input!$A831="",Input!$A832=""),"", IF(Input!E831="","Data is missing.","")))),"",IF(AND(Input!$A831="",SUMPRODUCT(--(LEN(Input!$A832:'Input'!$A$1006)&gt;0))&lt;&gt;0),"Row is skipped.",IF(AND(Input!$A831="",Input!$A832=""),"", IF(Input!E831="","Data is missing.",""))))</f>
        <v/>
      </c>
      <c r="G832" s="189" t="str">
        <f>IF(ISERROR(IF(AND(Input!$A831="",SUMPRODUCT(--(LEN(Input!$A832:'Input'!$A$1006)&gt;0))&lt;&gt;0),"Row is skipped.",IF(AND(Input!$A831="",Input!$A832=""),"", IF(Input!F831="","Data is missing.","")))),"",IF(AND(Input!$A831="",SUMPRODUCT(--(LEN(Input!$A832:'Input'!$A$1006)&gt;0))&lt;&gt;0),"Row is skipped.",IF(AND(Input!$A831="",Input!$A832=""),"", IF(Input!F831="","Data is missing.",""))))</f>
        <v/>
      </c>
      <c r="H832" s="190" t="str">
        <f>IF(ISERROR(IF(AND(Input!$A831="",SUMPRODUCT(--(LEN(Input!$A832:'Input'!$A$1006)&gt;0))&lt;&gt;0),"Row is skipped.",IF(AND(Input!$A831="",Input!$A832=""),"", IF(Input!G831="","Data is missing.","")))),"",IF(AND(Input!$A831="",SUMPRODUCT(--(LEN(Input!$A832:'Input'!$A$1006)&gt;0))&lt;&gt;0),"Row is skipped.",IF(AND(Input!$A831="",Input!$A832=""),"", IF(Input!G831="","Data is missing.",""))))</f>
        <v/>
      </c>
      <c r="I832" s="156"/>
      <c r="J832" s="191" t="str">
        <f>IFERROR(VLOOKUP(VLOOKUP(Input!$D831,'Measure List'!$A:$AN,40,FALSE),UIR!$A$1:$Q$27,17,FALSE),"")</f>
        <v/>
      </c>
      <c r="K832" s="192" t="str">
        <f>IFERROR(VLOOKUP(Input!$D831,'Measure List'!$A:$AN,40,FALSE),"")</f>
        <v/>
      </c>
      <c r="L832" s="156"/>
      <c r="M832" s="193" t="str">
        <f>IF(B832="","",IF(AND(Input!H831="",IFERROR(VLOOKUP(K832,UIR!$A$2:$P$21,2,FALSE),"")&lt;&gt;""),"Data is Missing.",""))</f>
        <v/>
      </c>
      <c r="N832" s="194" t="str">
        <f>IF(B832="","",IF(AND(Input!I831="",IFERROR(VLOOKUP(K832,UIR!$A$2:$P$21,3,FALSE),"")&lt;&gt;""),"Data is Missing.",""))</f>
        <v/>
      </c>
      <c r="O832" s="194" t="str">
        <f>IF(B832="","",IF(AND(Input!J831="",IFERROR(VLOOKUP(K832,UIR!$A$2:$P$21,4,FALSE),"")&lt;&gt;""),"Data is Missing.",""))</f>
        <v/>
      </c>
      <c r="P832" s="194" t="str">
        <f>IF(B832="","",IF(AND(Input!K831="",IFERROR(VLOOKUP(K832,UIR!$A$2:$P$21,5,FALSE),"")&lt;&gt;""),"Data is Missing.",""))</f>
        <v/>
      </c>
      <c r="Q832" s="194" t="str">
        <f>IF(B832="","",IF(AND(Input!L831="",IFERROR(VLOOKUP(K832,UIR!$A$2:$P$21,6,FALSE),"")&lt;&gt;""),"Data is Missing.",""))</f>
        <v/>
      </c>
      <c r="R832" s="194" t="str">
        <f>IF(B832="","",IF(AND(Input!M831="",IFERROR(VLOOKUP(K832,UIR!$A$2:$P$21,7,FALSE),"")&lt;&gt;""),"Data is Missing.",""))</f>
        <v/>
      </c>
      <c r="S832" s="194" t="str">
        <f>IF(B832="","",IF(AND(Input!P831="",IFERROR(VLOOKUP(K832,UIR!$A$2:$P$21,8,FALSE),"")&lt;&gt;""),"Data is Missing.",""))</f>
        <v/>
      </c>
      <c r="T832" s="194" t="str">
        <f>IF(B832="","",IF(AND(Input!Q831="",IFERROR(VLOOKUP(K832,UIR!$A$2:$P$21,9,FALSE),"")&lt;&gt;""),"Data is Missing.",""))</f>
        <v/>
      </c>
      <c r="U832" s="194"/>
      <c r="V832" s="194" t="str">
        <f>IF(B832="","",IF(AND(Input!S831="",IFERROR(VLOOKUP(K832,UIR!$A$2:$P$21,11,FALSE),"")&lt;&gt;""),"Data is Missing.",""))</f>
        <v/>
      </c>
      <c r="W832" s="194" t="str">
        <f>IF(B832="","",IF(AND(Input!T831="",IFERROR(VLOOKUP(K832,UIR!$A$2:$P$21,12,FALSE),"")&lt;&gt;""),"Data is Missing.",""))</f>
        <v/>
      </c>
      <c r="X832" s="194" t="str">
        <f>IF(B832="","",IF(AND(Input!V831="",IFERROR(VLOOKUP(K832,UIR!$A$2:$P$21,13,FALSE),"")&lt;&gt;""),"Data is Missing.",""))</f>
        <v/>
      </c>
      <c r="Y832" s="194" t="str">
        <f>IF(B832="","",IF(AND(Input!W831="",IFERROR(VLOOKUP(K832,UIR!$A$2:$P$21,14,FALSE),"")&lt;&gt;""),"Data is Missing.",""))</f>
        <v/>
      </c>
      <c r="Z832" s="194" t="str">
        <f>IF(B832="","",IF(AND(Input!X831="",IFERROR(VLOOKUP(K832,UIR!$A$2:$P$21,15,FALSE),"")&lt;&gt;""),"Data is Missing.",""))</f>
        <v/>
      </c>
      <c r="AA832" s="195" t="str">
        <f>IF(B832="","",IF(AND(Input!Y831="",IFERROR(VLOOKUP(K832,UIR!$A$2:$P$21,16,FALSE),"")&lt;&gt;""),"Data is Missing.",""))</f>
        <v/>
      </c>
      <c r="AC832" s="202" t="str">
        <f>IF(ISERROR(IF(Input!D831="","",IF(ISERROR(VLOOKUP(Input!D831,'Measure List'!$A$2:$A$30000,1,0)),"Invalid RefNo",""))),"",IF(Input!D831="","",IF(ISERROR(VLOOKUP(Input!D831,'Measure List'!$A$2:$A$30000,1,0)),"Invalid RefNo","")))</f>
        <v/>
      </c>
      <c r="AD832" s="156"/>
      <c r="AE832" s="156"/>
      <c r="AF832" s="156"/>
      <c r="AG832" s="156"/>
      <c r="AH832" s="156"/>
      <c r="AI832" s="156"/>
      <c r="AJ832" s="156"/>
      <c r="AK832" s="156"/>
      <c r="AL832" s="203" t="str">
        <f>IF(COUNTIF(Dropdowns!$K$2:$K$7,Input!S831)&gt;0,"",IF(Input!S831="","","Invalid Type"))</f>
        <v/>
      </c>
      <c r="AN832" s="204" t="str">
        <f>IF(Input!C831="","",IF(ISNUMBER(VALUE(Input!C831)),"","Needs to be a number."))</f>
        <v/>
      </c>
      <c r="AO832" s="205" t="str">
        <f>IF(Input!E831="","",IF(ISNUMBER(VALUE(Input!E831)),"","Needs to be a number."))</f>
        <v/>
      </c>
      <c r="AP832" s="205" t="str">
        <f>IF(Input!N831="","",IF(ISNUMBER(VALUE(Input!N831)),"","Needs to be a number."))</f>
        <v/>
      </c>
      <c r="AQ832" s="205" t="str">
        <f>IF(Input!O831="","",IF(ISNUMBER(VALUE(Input!O831)),"","Needs to be a number."))</f>
        <v/>
      </c>
      <c r="AR832" s="205" t="str">
        <f>IF(Input!V831="","",IF(ISNUMBER(VALUE(Input!V831)),"","Needs to be a number."))</f>
        <v/>
      </c>
      <c r="AS832" s="205" t="str">
        <f>IF(Input!W831="","",IF(ISNUMBER(VALUE(Input!W831)),"","Needs to be a number."))</f>
        <v/>
      </c>
      <c r="AT832" s="205" t="str">
        <f>IF(Input!X831="","",IF(ISNUMBER(VALUE(Input!X831)),"","Needs to be a number."))</f>
        <v/>
      </c>
      <c r="AU832" s="206" t="str">
        <f>IF(Input!Y831="","",IF(ISNUMBER(VALUE(Input!Y831)),"","Needs to be a number."))</f>
        <v/>
      </c>
      <c r="AW832" s="259" t="str">
        <f>IF(OR(VALUE(Input!C831)&lt;0,VALUE(Input!C831)&gt;100), "Invalid EEI %","")</f>
        <v/>
      </c>
      <c r="AX832" s="207"/>
      <c r="AY832" s="278" t="str">
        <f>IF(Input!E831="","",IF(VALUE(Input!E831)=0,"Do not enter 0.",""))</f>
        <v/>
      </c>
    </row>
    <row r="833" spans="2:51" x14ac:dyDescent="0.3">
      <c r="B833" s="188" t="str">
        <f>Input!A832</f>
        <v/>
      </c>
      <c r="C833" s="189" t="str">
        <f>IF(ISERROR(IF(AND(Input!$A832="",SUMPRODUCT(--(LEN(Input!$A833:'Input'!$A$1006)&gt;0))&lt;&gt;0),"Row is skipped.",IF(AND(Input!$A832="",Input!$A833=""),"", IF(Input!B832="","Data is missing.","")))),"",IF(AND(Input!$A832="",SUMPRODUCT(--(LEN(Input!$A833:'Input'!$A$1006)&gt;0))&lt;&gt;0),"Row is skipped.",IF(AND(Input!$A832="",Input!$A833=""),"", IF(Input!B832="","Data is missing.",""))))</f>
        <v/>
      </c>
      <c r="D833" s="189" t="str">
        <f>IF(ISERROR(IF(AND(Input!$A832="",SUMPRODUCT(--(LEN(Input!$A833:'Input'!$A$1006)&gt;0))&lt;&gt;0),"Row is skipped.",IF(AND(Input!$A832="",Input!$A833=""),"", IF(Input!C832="","Data is missing.","")))),"",IF(AND(Input!$A832="",SUMPRODUCT(--(LEN(Input!$A833:'Input'!$A$1006)&gt;0))&lt;&gt;0),"Row is skipped.",IF(AND(Input!$A832="",Input!$A833=""),"", IF(Input!C832="","Data is missing.",""))))</f>
        <v/>
      </c>
      <c r="E833" s="189" t="str">
        <f>IF(ISERROR(IF(AND(Input!$A832="",SUMPRODUCT(--(LEN(Input!$A833:'Input'!$A$1006)&gt;0))&lt;&gt;0),"Row is skipped.",IF(AND(Input!$A832="",Input!$A833=""),"", IF(Input!D832="","Data is missing.","")))),"",IF(AND(Input!$A832="",SUMPRODUCT(--(LEN(Input!$A833:'Input'!$A$1006)&gt;0))&lt;&gt;0),"Row is skipped.",IF(AND(Input!$A832="",Input!$A833=""),"", IF(Input!D832="","Data is missing.",""))))</f>
        <v/>
      </c>
      <c r="F833" s="189" t="str">
        <f>IF(ISERROR(IF(AND(Input!$A832="",SUMPRODUCT(--(LEN(Input!$A833:'Input'!$A$1006)&gt;0))&lt;&gt;0),"Row is skipped.",IF(AND(Input!$A832="",Input!$A833=""),"", IF(Input!E832="","Data is missing.","")))),"",IF(AND(Input!$A832="",SUMPRODUCT(--(LEN(Input!$A833:'Input'!$A$1006)&gt;0))&lt;&gt;0),"Row is skipped.",IF(AND(Input!$A832="",Input!$A833=""),"", IF(Input!E832="","Data is missing.",""))))</f>
        <v/>
      </c>
      <c r="G833" s="189" t="str">
        <f>IF(ISERROR(IF(AND(Input!$A832="",SUMPRODUCT(--(LEN(Input!$A833:'Input'!$A$1006)&gt;0))&lt;&gt;0),"Row is skipped.",IF(AND(Input!$A832="",Input!$A833=""),"", IF(Input!F832="","Data is missing.","")))),"",IF(AND(Input!$A832="",SUMPRODUCT(--(LEN(Input!$A833:'Input'!$A$1006)&gt;0))&lt;&gt;0),"Row is skipped.",IF(AND(Input!$A832="",Input!$A833=""),"", IF(Input!F832="","Data is missing.",""))))</f>
        <v/>
      </c>
      <c r="H833" s="190" t="str">
        <f>IF(ISERROR(IF(AND(Input!$A832="",SUMPRODUCT(--(LEN(Input!$A833:'Input'!$A$1006)&gt;0))&lt;&gt;0),"Row is skipped.",IF(AND(Input!$A832="",Input!$A833=""),"", IF(Input!G832="","Data is missing.","")))),"",IF(AND(Input!$A832="",SUMPRODUCT(--(LEN(Input!$A833:'Input'!$A$1006)&gt;0))&lt;&gt;0),"Row is skipped.",IF(AND(Input!$A832="",Input!$A833=""),"", IF(Input!G832="","Data is missing.",""))))</f>
        <v/>
      </c>
      <c r="I833" s="156"/>
      <c r="J833" s="191" t="str">
        <f>IFERROR(VLOOKUP(VLOOKUP(Input!$D832,'Measure List'!$A:$AN,40,FALSE),UIR!$A$1:$Q$27,17,FALSE),"")</f>
        <v/>
      </c>
      <c r="K833" s="192" t="str">
        <f>IFERROR(VLOOKUP(Input!$D832,'Measure List'!$A:$AN,40,FALSE),"")</f>
        <v/>
      </c>
      <c r="L833" s="156"/>
      <c r="M833" s="193" t="str">
        <f>IF(B833="","",IF(AND(Input!H832="",IFERROR(VLOOKUP(K833,UIR!$A$2:$P$21,2,FALSE),"")&lt;&gt;""),"Data is Missing.",""))</f>
        <v/>
      </c>
      <c r="N833" s="194" t="str">
        <f>IF(B833="","",IF(AND(Input!I832="",IFERROR(VLOOKUP(K833,UIR!$A$2:$P$21,3,FALSE),"")&lt;&gt;""),"Data is Missing.",""))</f>
        <v/>
      </c>
      <c r="O833" s="194" t="str">
        <f>IF(B833="","",IF(AND(Input!J832="",IFERROR(VLOOKUP(K833,UIR!$A$2:$P$21,4,FALSE),"")&lt;&gt;""),"Data is Missing.",""))</f>
        <v/>
      </c>
      <c r="P833" s="194" t="str">
        <f>IF(B833="","",IF(AND(Input!K832="",IFERROR(VLOOKUP(K833,UIR!$A$2:$P$21,5,FALSE),"")&lt;&gt;""),"Data is Missing.",""))</f>
        <v/>
      </c>
      <c r="Q833" s="194" t="str">
        <f>IF(B833="","",IF(AND(Input!L832="",IFERROR(VLOOKUP(K833,UIR!$A$2:$P$21,6,FALSE),"")&lt;&gt;""),"Data is Missing.",""))</f>
        <v/>
      </c>
      <c r="R833" s="194" t="str">
        <f>IF(B833="","",IF(AND(Input!M832="",IFERROR(VLOOKUP(K833,UIR!$A$2:$P$21,7,FALSE),"")&lt;&gt;""),"Data is Missing.",""))</f>
        <v/>
      </c>
      <c r="S833" s="194" t="str">
        <f>IF(B833="","",IF(AND(Input!P832="",IFERROR(VLOOKUP(K833,UIR!$A$2:$P$21,8,FALSE),"")&lt;&gt;""),"Data is Missing.",""))</f>
        <v/>
      </c>
      <c r="T833" s="194" t="str">
        <f>IF(B833="","",IF(AND(Input!Q832="",IFERROR(VLOOKUP(K833,UIR!$A$2:$P$21,9,FALSE),"")&lt;&gt;""),"Data is Missing.",""))</f>
        <v/>
      </c>
      <c r="U833" s="194"/>
      <c r="V833" s="194" t="str">
        <f>IF(B833="","",IF(AND(Input!S832="",IFERROR(VLOOKUP(K833,UIR!$A$2:$P$21,11,FALSE),"")&lt;&gt;""),"Data is Missing.",""))</f>
        <v/>
      </c>
      <c r="W833" s="194" t="str">
        <f>IF(B833="","",IF(AND(Input!T832="",IFERROR(VLOOKUP(K833,UIR!$A$2:$P$21,12,FALSE),"")&lt;&gt;""),"Data is Missing.",""))</f>
        <v/>
      </c>
      <c r="X833" s="194" t="str">
        <f>IF(B833="","",IF(AND(Input!V832="",IFERROR(VLOOKUP(K833,UIR!$A$2:$P$21,13,FALSE),"")&lt;&gt;""),"Data is Missing.",""))</f>
        <v/>
      </c>
      <c r="Y833" s="194" t="str">
        <f>IF(B833="","",IF(AND(Input!W832="",IFERROR(VLOOKUP(K833,UIR!$A$2:$P$21,14,FALSE),"")&lt;&gt;""),"Data is Missing.",""))</f>
        <v/>
      </c>
      <c r="Z833" s="194" t="str">
        <f>IF(B833="","",IF(AND(Input!X832="",IFERROR(VLOOKUP(K833,UIR!$A$2:$P$21,15,FALSE),"")&lt;&gt;""),"Data is Missing.",""))</f>
        <v/>
      </c>
      <c r="AA833" s="195" t="str">
        <f>IF(B833="","",IF(AND(Input!Y832="",IFERROR(VLOOKUP(K833,UIR!$A$2:$P$21,16,FALSE),"")&lt;&gt;""),"Data is Missing.",""))</f>
        <v/>
      </c>
      <c r="AC833" s="202" t="str">
        <f>IF(ISERROR(IF(Input!D832="","",IF(ISERROR(VLOOKUP(Input!D832,'Measure List'!$A$2:$A$30000,1,0)),"Invalid RefNo",""))),"",IF(Input!D832="","",IF(ISERROR(VLOOKUP(Input!D832,'Measure List'!$A$2:$A$30000,1,0)),"Invalid RefNo","")))</f>
        <v/>
      </c>
      <c r="AD833" s="156"/>
      <c r="AE833" s="156"/>
      <c r="AF833" s="156"/>
      <c r="AG833" s="156"/>
      <c r="AH833" s="156"/>
      <c r="AI833" s="156"/>
      <c r="AJ833" s="156"/>
      <c r="AK833" s="156"/>
      <c r="AL833" s="203" t="str">
        <f>IF(COUNTIF(Dropdowns!$K$2:$K$7,Input!S832)&gt;0,"",IF(Input!S832="","","Invalid Type"))</f>
        <v/>
      </c>
      <c r="AN833" s="204" t="str">
        <f>IF(Input!C832="","",IF(ISNUMBER(VALUE(Input!C832)),"","Needs to be a number."))</f>
        <v/>
      </c>
      <c r="AO833" s="205" t="str">
        <f>IF(Input!E832="","",IF(ISNUMBER(VALUE(Input!E832)),"","Needs to be a number."))</f>
        <v/>
      </c>
      <c r="AP833" s="205" t="str">
        <f>IF(Input!N832="","",IF(ISNUMBER(VALUE(Input!N832)),"","Needs to be a number."))</f>
        <v/>
      </c>
      <c r="AQ833" s="205" t="str">
        <f>IF(Input!O832="","",IF(ISNUMBER(VALUE(Input!O832)),"","Needs to be a number."))</f>
        <v/>
      </c>
      <c r="AR833" s="205" t="str">
        <f>IF(Input!V832="","",IF(ISNUMBER(VALUE(Input!V832)),"","Needs to be a number."))</f>
        <v/>
      </c>
      <c r="AS833" s="205" t="str">
        <f>IF(Input!W832="","",IF(ISNUMBER(VALUE(Input!W832)),"","Needs to be a number."))</f>
        <v/>
      </c>
      <c r="AT833" s="205" t="str">
        <f>IF(Input!X832="","",IF(ISNUMBER(VALUE(Input!X832)),"","Needs to be a number."))</f>
        <v/>
      </c>
      <c r="AU833" s="206" t="str">
        <f>IF(Input!Y832="","",IF(ISNUMBER(VALUE(Input!Y832)),"","Needs to be a number."))</f>
        <v/>
      </c>
      <c r="AW833" s="259" t="str">
        <f>IF(OR(VALUE(Input!C832)&lt;0,VALUE(Input!C832)&gt;100), "Invalid EEI %","")</f>
        <v/>
      </c>
      <c r="AX833" s="207"/>
      <c r="AY833" s="278" t="str">
        <f>IF(Input!E832="","",IF(VALUE(Input!E832)=0,"Do not enter 0.",""))</f>
        <v/>
      </c>
    </row>
    <row r="834" spans="2:51" x14ac:dyDescent="0.3">
      <c r="B834" s="188" t="str">
        <f>Input!A833</f>
        <v/>
      </c>
      <c r="C834" s="189" t="str">
        <f>IF(ISERROR(IF(AND(Input!$A833="",SUMPRODUCT(--(LEN(Input!$A834:'Input'!$A$1006)&gt;0))&lt;&gt;0),"Row is skipped.",IF(AND(Input!$A833="",Input!$A834=""),"", IF(Input!B833="","Data is missing.","")))),"",IF(AND(Input!$A833="",SUMPRODUCT(--(LEN(Input!$A834:'Input'!$A$1006)&gt;0))&lt;&gt;0),"Row is skipped.",IF(AND(Input!$A833="",Input!$A834=""),"", IF(Input!B833="","Data is missing.",""))))</f>
        <v/>
      </c>
      <c r="D834" s="189" t="str">
        <f>IF(ISERROR(IF(AND(Input!$A833="",SUMPRODUCT(--(LEN(Input!$A834:'Input'!$A$1006)&gt;0))&lt;&gt;0),"Row is skipped.",IF(AND(Input!$A833="",Input!$A834=""),"", IF(Input!C833="","Data is missing.","")))),"",IF(AND(Input!$A833="",SUMPRODUCT(--(LEN(Input!$A834:'Input'!$A$1006)&gt;0))&lt;&gt;0),"Row is skipped.",IF(AND(Input!$A833="",Input!$A834=""),"", IF(Input!C833="","Data is missing.",""))))</f>
        <v/>
      </c>
      <c r="E834" s="189" t="str">
        <f>IF(ISERROR(IF(AND(Input!$A833="",SUMPRODUCT(--(LEN(Input!$A834:'Input'!$A$1006)&gt;0))&lt;&gt;0),"Row is skipped.",IF(AND(Input!$A833="",Input!$A834=""),"", IF(Input!D833="","Data is missing.","")))),"",IF(AND(Input!$A833="",SUMPRODUCT(--(LEN(Input!$A834:'Input'!$A$1006)&gt;0))&lt;&gt;0),"Row is skipped.",IF(AND(Input!$A833="",Input!$A834=""),"", IF(Input!D833="","Data is missing.",""))))</f>
        <v/>
      </c>
      <c r="F834" s="189" t="str">
        <f>IF(ISERROR(IF(AND(Input!$A833="",SUMPRODUCT(--(LEN(Input!$A834:'Input'!$A$1006)&gt;0))&lt;&gt;0),"Row is skipped.",IF(AND(Input!$A833="",Input!$A834=""),"", IF(Input!E833="","Data is missing.","")))),"",IF(AND(Input!$A833="",SUMPRODUCT(--(LEN(Input!$A834:'Input'!$A$1006)&gt;0))&lt;&gt;0),"Row is skipped.",IF(AND(Input!$A833="",Input!$A834=""),"", IF(Input!E833="","Data is missing.",""))))</f>
        <v/>
      </c>
      <c r="G834" s="189" t="str">
        <f>IF(ISERROR(IF(AND(Input!$A833="",SUMPRODUCT(--(LEN(Input!$A834:'Input'!$A$1006)&gt;0))&lt;&gt;0),"Row is skipped.",IF(AND(Input!$A833="",Input!$A834=""),"", IF(Input!F833="","Data is missing.","")))),"",IF(AND(Input!$A833="",SUMPRODUCT(--(LEN(Input!$A834:'Input'!$A$1006)&gt;0))&lt;&gt;0),"Row is skipped.",IF(AND(Input!$A833="",Input!$A834=""),"", IF(Input!F833="","Data is missing.",""))))</f>
        <v/>
      </c>
      <c r="H834" s="190" t="str">
        <f>IF(ISERROR(IF(AND(Input!$A833="",SUMPRODUCT(--(LEN(Input!$A834:'Input'!$A$1006)&gt;0))&lt;&gt;0),"Row is skipped.",IF(AND(Input!$A833="",Input!$A834=""),"", IF(Input!G833="","Data is missing.","")))),"",IF(AND(Input!$A833="",SUMPRODUCT(--(LEN(Input!$A834:'Input'!$A$1006)&gt;0))&lt;&gt;0),"Row is skipped.",IF(AND(Input!$A833="",Input!$A834=""),"", IF(Input!G833="","Data is missing.",""))))</f>
        <v/>
      </c>
      <c r="I834" s="156"/>
      <c r="J834" s="191" t="str">
        <f>IFERROR(VLOOKUP(VLOOKUP(Input!$D833,'Measure List'!$A:$AN,40,FALSE),UIR!$A$1:$Q$27,17,FALSE),"")</f>
        <v/>
      </c>
      <c r="K834" s="192" t="str">
        <f>IFERROR(VLOOKUP(Input!$D833,'Measure List'!$A:$AN,40,FALSE),"")</f>
        <v/>
      </c>
      <c r="L834" s="156"/>
      <c r="M834" s="193" t="str">
        <f>IF(B834="","",IF(AND(Input!H833="",IFERROR(VLOOKUP(K834,UIR!$A$2:$P$21,2,FALSE),"")&lt;&gt;""),"Data is Missing.",""))</f>
        <v/>
      </c>
      <c r="N834" s="194" t="str">
        <f>IF(B834="","",IF(AND(Input!I833="",IFERROR(VLOOKUP(K834,UIR!$A$2:$P$21,3,FALSE),"")&lt;&gt;""),"Data is Missing.",""))</f>
        <v/>
      </c>
      <c r="O834" s="194" t="str">
        <f>IF(B834="","",IF(AND(Input!J833="",IFERROR(VLOOKUP(K834,UIR!$A$2:$P$21,4,FALSE),"")&lt;&gt;""),"Data is Missing.",""))</f>
        <v/>
      </c>
      <c r="P834" s="194" t="str">
        <f>IF(B834="","",IF(AND(Input!K833="",IFERROR(VLOOKUP(K834,UIR!$A$2:$P$21,5,FALSE),"")&lt;&gt;""),"Data is Missing.",""))</f>
        <v/>
      </c>
      <c r="Q834" s="194" t="str">
        <f>IF(B834="","",IF(AND(Input!L833="",IFERROR(VLOOKUP(K834,UIR!$A$2:$P$21,6,FALSE),"")&lt;&gt;""),"Data is Missing.",""))</f>
        <v/>
      </c>
      <c r="R834" s="194" t="str">
        <f>IF(B834="","",IF(AND(Input!M833="",IFERROR(VLOOKUP(K834,UIR!$A$2:$P$21,7,FALSE),"")&lt;&gt;""),"Data is Missing.",""))</f>
        <v/>
      </c>
      <c r="S834" s="194" t="str">
        <f>IF(B834="","",IF(AND(Input!P833="",IFERROR(VLOOKUP(K834,UIR!$A$2:$P$21,8,FALSE),"")&lt;&gt;""),"Data is Missing.",""))</f>
        <v/>
      </c>
      <c r="T834" s="194" t="str">
        <f>IF(B834="","",IF(AND(Input!Q833="",IFERROR(VLOOKUP(K834,UIR!$A$2:$P$21,9,FALSE),"")&lt;&gt;""),"Data is Missing.",""))</f>
        <v/>
      </c>
      <c r="U834" s="194"/>
      <c r="V834" s="194" t="str">
        <f>IF(B834="","",IF(AND(Input!S833="",IFERROR(VLOOKUP(K834,UIR!$A$2:$P$21,11,FALSE),"")&lt;&gt;""),"Data is Missing.",""))</f>
        <v/>
      </c>
      <c r="W834" s="194" t="str">
        <f>IF(B834="","",IF(AND(Input!T833="",IFERROR(VLOOKUP(K834,UIR!$A$2:$P$21,12,FALSE),"")&lt;&gt;""),"Data is Missing.",""))</f>
        <v/>
      </c>
      <c r="X834" s="194" t="str">
        <f>IF(B834="","",IF(AND(Input!V833="",IFERROR(VLOOKUP(K834,UIR!$A$2:$P$21,13,FALSE),"")&lt;&gt;""),"Data is Missing.",""))</f>
        <v/>
      </c>
      <c r="Y834" s="194" t="str">
        <f>IF(B834="","",IF(AND(Input!W833="",IFERROR(VLOOKUP(K834,UIR!$A$2:$P$21,14,FALSE),"")&lt;&gt;""),"Data is Missing.",""))</f>
        <v/>
      </c>
      <c r="Z834" s="194" t="str">
        <f>IF(B834="","",IF(AND(Input!X833="",IFERROR(VLOOKUP(K834,UIR!$A$2:$P$21,15,FALSE),"")&lt;&gt;""),"Data is Missing.",""))</f>
        <v/>
      </c>
      <c r="AA834" s="195" t="str">
        <f>IF(B834="","",IF(AND(Input!Y833="",IFERROR(VLOOKUP(K834,UIR!$A$2:$P$21,16,FALSE),"")&lt;&gt;""),"Data is Missing.",""))</f>
        <v/>
      </c>
      <c r="AC834" s="202" t="str">
        <f>IF(ISERROR(IF(Input!D833="","",IF(ISERROR(VLOOKUP(Input!D833,'Measure List'!$A$2:$A$30000,1,0)),"Invalid RefNo",""))),"",IF(Input!D833="","",IF(ISERROR(VLOOKUP(Input!D833,'Measure List'!$A$2:$A$30000,1,0)),"Invalid RefNo","")))</f>
        <v/>
      </c>
      <c r="AD834" s="156"/>
      <c r="AE834" s="156"/>
      <c r="AF834" s="156"/>
      <c r="AG834" s="156"/>
      <c r="AH834" s="156"/>
      <c r="AI834" s="156"/>
      <c r="AJ834" s="156"/>
      <c r="AK834" s="156"/>
      <c r="AL834" s="203" t="str">
        <f>IF(COUNTIF(Dropdowns!$K$2:$K$7,Input!S833)&gt;0,"",IF(Input!S833="","","Invalid Type"))</f>
        <v/>
      </c>
      <c r="AN834" s="204" t="str">
        <f>IF(Input!C833="","",IF(ISNUMBER(VALUE(Input!C833)),"","Needs to be a number."))</f>
        <v/>
      </c>
      <c r="AO834" s="205" t="str">
        <f>IF(Input!E833="","",IF(ISNUMBER(VALUE(Input!E833)),"","Needs to be a number."))</f>
        <v/>
      </c>
      <c r="AP834" s="205" t="str">
        <f>IF(Input!N833="","",IF(ISNUMBER(VALUE(Input!N833)),"","Needs to be a number."))</f>
        <v/>
      </c>
      <c r="AQ834" s="205" t="str">
        <f>IF(Input!O833="","",IF(ISNUMBER(VALUE(Input!O833)),"","Needs to be a number."))</f>
        <v/>
      </c>
      <c r="AR834" s="205" t="str">
        <f>IF(Input!V833="","",IF(ISNUMBER(VALUE(Input!V833)),"","Needs to be a number."))</f>
        <v/>
      </c>
      <c r="AS834" s="205" t="str">
        <f>IF(Input!W833="","",IF(ISNUMBER(VALUE(Input!W833)),"","Needs to be a number."))</f>
        <v/>
      </c>
      <c r="AT834" s="205" t="str">
        <f>IF(Input!X833="","",IF(ISNUMBER(VALUE(Input!X833)),"","Needs to be a number."))</f>
        <v/>
      </c>
      <c r="AU834" s="206" t="str">
        <f>IF(Input!Y833="","",IF(ISNUMBER(VALUE(Input!Y833)),"","Needs to be a number."))</f>
        <v/>
      </c>
      <c r="AW834" s="259" t="str">
        <f>IF(OR(VALUE(Input!C833)&lt;0,VALUE(Input!C833)&gt;100), "Invalid EEI %","")</f>
        <v/>
      </c>
      <c r="AX834" s="207"/>
      <c r="AY834" s="278" t="str">
        <f>IF(Input!E833="","",IF(VALUE(Input!E833)=0,"Do not enter 0.",""))</f>
        <v/>
      </c>
    </row>
    <row r="835" spans="2:51" x14ac:dyDescent="0.3">
      <c r="B835" s="188" t="str">
        <f>Input!A834</f>
        <v/>
      </c>
      <c r="C835" s="189" t="str">
        <f>IF(ISERROR(IF(AND(Input!$A834="",SUMPRODUCT(--(LEN(Input!$A835:'Input'!$A$1006)&gt;0))&lt;&gt;0),"Row is skipped.",IF(AND(Input!$A834="",Input!$A835=""),"", IF(Input!B834="","Data is missing.","")))),"",IF(AND(Input!$A834="",SUMPRODUCT(--(LEN(Input!$A835:'Input'!$A$1006)&gt;0))&lt;&gt;0),"Row is skipped.",IF(AND(Input!$A834="",Input!$A835=""),"", IF(Input!B834="","Data is missing.",""))))</f>
        <v/>
      </c>
      <c r="D835" s="189" t="str">
        <f>IF(ISERROR(IF(AND(Input!$A834="",SUMPRODUCT(--(LEN(Input!$A835:'Input'!$A$1006)&gt;0))&lt;&gt;0),"Row is skipped.",IF(AND(Input!$A834="",Input!$A835=""),"", IF(Input!C834="","Data is missing.","")))),"",IF(AND(Input!$A834="",SUMPRODUCT(--(LEN(Input!$A835:'Input'!$A$1006)&gt;0))&lt;&gt;0),"Row is skipped.",IF(AND(Input!$A834="",Input!$A835=""),"", IF(Input!C834="","Data is missing.",""))))</f>
        <v/>
      </c>
      <c r="E835" s="189" t="str">
        <f>IF(ISERROR(IF(AND(Input!$A834="",SUMPRODUCT(--(LEN(Input!$A835:'Input'!$A$1006)&gt;0))&lt;&gt;0),"Row is skipped.",IF(AND(Input!$A834="",Input!$A835=""),"", IF(Input!D834="","Data is missing.","")))),"",IF(AND(Input!$A834="",SUMPRODUCT(--(LEN(Input!$A835:'Input'!$A$1006)&gt;0))&lt;&gt;0),"Row is skipped.",IF(AND(Input!$A834="",Input!$A835=""),"", IF(Input!D834="","Data is missing.",""))))</f>
        <v/>
      </c>
      <c r="F835" s="189" t="str">
        <f>IF(ISERROR(IF(AND(Input!$A834="",SUMPRODUCT(--(LEN(Input!$A835:'Input'!$A$1006)&gt;0))&lt;&gt;0),"Row is skipped.",IF(AND(Input!$A834="",Input!$A835=""),"", IF(Input!E834="","Data is missing.","")))),"",IF(AND(Input!$A834="",SUMPRODUCT(--(LEN(Input!$A835:'Input'!$A$1006)&gt;0))&lt;&gt;0),"Row is skipped.",IF(AND(Input!$A834="",Input!$A835=""),"", IF(Input!E834="","Data is missing.",""))))</f>
        <v/>
      </c>
      <c r="G835" s="189" t="str">
        <f>IF(ISERROR(IF(AND(Input!$A834="",SUMPRODUCT(--(LEN(Input!$A835:'Input'!$A$1006)&gt;0))&lt;&gt;0),"Row is skipped.",IF(AND(Input!$A834="",Input!$A835=""),"", IF(Input!F834="","Data is missing.","")))),"",IF(AND(Input!$A834="",SUMPRODUCT(--(LEN(Input!$A835:'Input'!$A$1006)&gt;0))&lt;&gt;0),"Row is skipped.",IF(AND(Input!$A834="",Input!$A835=""),"", IF(Input!F834="","Data is missing.",""))))</f>
        <v/>
      </c>
      <c r="H835" s="190" t="str">
        <f>IF(ISERROR(IF(AND(Input!$A834="",SUMPRODUCT(--(LEN(Input!$A835:'Input'!$A$1006)&gt;0))&lt;&gt;0),"Row is skipped.",IF(AND(Input!$A834="",Input!$A835=""),"", IF(Input!G834="","Data is missing.","")))),"",IF(AND(Input!$A834="",SUMPRODUCT(--(LEN(Input!$A835:'Input'!$A$1006)&gt;0))&lt;&gt;0),"Row is skipped.",IF(AND(Input!$A834="",Input!$A835=""),"", IF(Input!G834="","Data is missing.",""))))</f>
        <v/>
      </c>
      <c r="I835" s="156"/>
      <c r="J835" s="191" t="str">
        <f>IFERROR(VLOOKUP(VLOOKUP(Input!$D834,'Measure List'!$A:$AN,40,FALSE),UIR!$A$1:$Q$27,17,FALSE),"")</f>
        <v/>
      </c>
      <c r="K835" s="192" t="str">
        <f>IFERROR(VLOOKUP(Input!$D834,'Measure List'!$A:$AN,40,FALSE),"")</f>
        <v/>
      </c>
      <c r="L835" s="156"/>
      <c r="M835" s="193" t="str">
        <f>IF(B835="","",IF(AND(Input!H834="",IFERROR(VLOOKUP(K835,UIR!$A$2:$P$21,2,FALSE),"")&lt;&gt;""),"Data is Missing.",""))</f>
        <v/>
      </c>
      <c r="N835" s="194" t="str">
        <f>IF(B835="","",IF(AND(Input!I834="",IFERROR(VLOOKUP(K835,UIR!$A$2:$P$21,3,FALSE),"")&lt;&gt;""),"Data is Missing.",""))</f>
        <v/>
      </c>
      <c r="O835" s="194" t="str">
        <f>IF(B835="","",IF(AND(Input!J834="",IFERROR(VLOOKUP(K835,UIR!$A$2:$P$21,4,FALSE),"")&lt;&gt;""),"Data is Missing.",""))</f>
        <v/>
      </c>
      <c r="P835" s="194" t="str">
        <f>IF(B835="","",IF(AND(Input!K834="",IFERROR(VLOOKUP(K835,UIR!$A$2:$P$21,5,FALSE),"")&lt;&gt;""),"Data is Missing.",""))</f>
        <v/>
      </c>
      <c r="Q835" s="194" t="str">
        <f>IF(B835="","",IF(AND(Input!L834="",IFERROR(VLOOKUP(K835,UIR!$A$2:$P$21,6,FALSE),"")&lt;&gt;""),"Data is Missing.",""))</f>
        <v/>
      </c>
      <c r="R835" s="194" t="str">
        <f>IF(B835="","",IF(AND(Input!M834="",IFERROR(VLOOKUP(K835,UIR!$A$2:$P$21,7,FALSE),"")&lt;&gt;""),"Data is Missing.",""))</f>
        <v/>
      </c>
      <c r="S835" s="194" t="str">
        <f>IF(B835="","",IF(AND(Input!P834="",IFERROR(VLOOKUP(K835,UIR!$A$2:$P$21,8,FALSE),"")&lt;&gt;""),"Data is Missing.",""))</f>
        <v/>
      </c>
      <c r="T835" s="194" t="str">
        <f>IF(B835="","",IF(AND(Input!Q834="",IFERROR(VLOOKUP(K835,UIR!$A$2:$P$21,9,FALSE),"")&lt;&gt;""),"Data is Missing.",""))</f>
        <v/>
      </c>
      <c r="U835" s="194"/>
      <c r="V835" s="194" t="str">
        <f>IF(B835="","",IF(AND(Input!S834="",IFERROR(VLOOKUP(K835,UIR!$A$2:$P$21,11,FALSE),"")&lt;&gt;""),"Data is Missing.",""))</f>
        <v/>
      </c>
      <c r="W835" s="194" t="str">
        <f>IF(B835="","",IF(AND(Input!T834="",IFERROR(VLOOKUP(K835,UIR!$A$2:$P$21,12,FALSE),"")&lt;&gt;""),"Data is Missing.",""))</f>
        <v/>
      </c>
      <c r="X835" s="194" t="str">
        <f>IF(B835="","",IF(AND(Input!V834="",IFERROR(VLOOKUP(K835,UIR!$A$2:$P$21,13,FALSE),"")&lt;&gt;""),"Data is Missing.",""))</f>
        <v/>
      </c>
      <c r="Y835" s="194" t="str">
        <f>IF(B835="","",IF(AND(Input!W834="",IFERROR(VLOOKUP(K835,UIR!$A$2:$P$21,14,FALSE),"")&lt;&gt;""),"Data is Missing.",""))</f>
        <v/>
      </c>
      <c r="Z835" s="194" t="str">
        <f>IF(B835="","",IF(AND(Input!X834="",IFERROR(VLOOKUP(K835,UIR!$A$2:$P$21,15,FALSE),"")&lt;&gt;""),"Data is Missing.",""))</f>
        <v/>
      </c>
      <c r="AA835" s="195" t="str">
        <f>IF(B835="","",IF(AND(Input!Y834="",IFERROR(VLOOKUP(K835,UIR!$A$2:$P$21,16,FALSE),"")&lt;&gt;""),"Data is Missing.",""))</f>
        <v/>
      </c>
      <c r="AC835" s="202" t="str">
        <f>IF(ISERROR(IF(Input!D834="","",IF(ISERROR(VLOOKUP(Input!D834,'Measure List'!$A$2:$A$30000,1,0)),"Invalid RefNo",""))),"",IF(Input!D834="","",IF(ISERROR(VLOOKUP(Input!D834,'Measure List'!$A$2:$A$30000,1,0)),"Invalid RefNo","")))</f>
        <v/>
      </c>
      <c r="AD835" s="156"/>
      <c r="AE835" s="156"/>
      <c r="AF835" s="156"/>
      <c r="AG835" s="156"/>
      <c r="AH835" s="156"/>
      <c r="AI835" s="156"/>
      <c r="AJ835" s="156"/>
      <c r="AK835" s="156"/>
      <c r="AL835" s="203" t="str">
        <f>IF(COUNTIF(Dropdowns!$K$2:$K$7,Input!S834)&gt;0,"",IF(Input!S834="","","Invalid Type"))</f>
        <v/>
      </c>
      <c r="AN835" s="204" t="str">
        <f>IF(Input!C834="","",IF(ISNUMBER(VALUE(Input!C834)),"","Needs to be a number."))</f>
        <v/>
      </c>
      <c r="AO835" s="205" t="str">
        <f>IF(Input!E834="","",IF(ISNUMBER(VALUE(Input!E834)),"","Needs to be a number."))</f>
        <v/>
      </c>
      <c r="AP835" s="205" t="str">
        <f>IF(Input!N834="","",IF(ISNUMBER(VALUE(Input!N834)),"","Needs to be a number."))</f>
        <v/>
      </c>
      <c r="AQ835" s="205" t="str">
        <f>IF(Input!O834="","",IF(ISNUMBER(VALUE(Input!O834)),"","Needs to be a number."))</f>
        <v/>
      </c>
      <c r="AR835" s="205" t="str">
        <f>IF(Input!V834="","",IF(ISNUMBER(VALUE(Input!V834)),"","Needs to be a number."))</f>
        <v/>
      </c>
      <c r="AS835" s="205" t="str">
        <f>IF(Input!W834="","",IF(ISNUMBER(VALUE(Input!W834)),"","Needs to be a number."))</f>
        <v/>
      </c>
      <c r="AT835" s="205" t="str">
        <f>IF(Input!X834="","",IF(ISNUMBER(VALUE(Input!X834)),"","Needs to be a number."))</f>
        <v/>
      </c>
      <c r="AU835" s="206" t="str">
        <f>IF(Input!Y834="","",IF(ISNUMBER(VALUE(Input!Y834)),"","Needs to be a number."))</f>
        <v/>
      </c>
      <c r="AW835" s="259" t="str">
        <f>IF(OR(VALUE(Input!C834)&lt;0,VALUE(Input!C834)&gt;100), "Invalid EEI %","")</f>
        <v/>
      </c>
      <c r="AX835" s="207"/>
      <c r="AY835" s="278" t="str">
        <f>IF(Input!E834="","",IF(VALUE(Input!E834)=0,"Do not enter 0.",""))</f>
        <v/>
      </c>
    </row>
    <row r="836" spans="2:51" x14ac:dyDescent="0.3">
      <c r="B836" s="188" t="str">
        <f>Input!A835</f>
        <v/>
      </c>
      <c r="C836" s="189" t="str">
        <f>IF(ISERROR(IF(AND(Input!$A835="",SUMPRODUCT(--(LEN(Input!$A836:'Input'!$A$1006)&gt;0))&lt;&gt;0),"Row is skipped.",IF(AND(Input!$A835="",Input!$A836=""),"", IF(Input!B835="","Data is missing.","")))),"",IF(AND(Input!$A835="",SUMPRODUCT(--(LEN(Input!$A836:'Input'!$A$1006)&gt;0))&lt;&gt;0),"Row is skipped.",IF(AND(Input!$A835="",Input!$A836=""),"", IF(Input!B835="","Data is missing.",""))))</f>
        <v/>
      </c>
      <c r="D836" s="189" t="str">
        <f>IF(ISERROR(IF(AND(Input!$A835="",SUMPRODUCT(--(LEN(Input!$A836:'Input'!$A$1006)&gt;0))&lt;&gt;0),"Row is skipped.",IF(AND(Input!$A835="",Input!$A836=""),"", IF(Input!C835="","Data is missing.","")))),"",IF(AND(Input!$A835="",SUMPRODUCT(--(LEN(Input!$A836:'Input'!$A$1006)&gt;0))&lt;&gt;0),"Row is skipped.",IF(AND(Input!$A835="",Input!$A836=""),"", IF(Input!C835="","Data is missing.",""))))</f>
        <v/>
      </c>
      <c r="E836" s="189" t="str">
        <f>IF(ISERROR(IF(AND(Input!$A835="",SUMPRODUCT(--(LEN(Input!$A836:'Input'!$A$1006)&gt;0))&lt;&gt;0),"Row is skipped.",IF(AND(Input!$A835="",Input!$A836=""),"", IF(Input!D835="","Data is missing.","")))),"",IF(AND(Input!$A835="",SUMPRODUCT(--(LEN(Input!$A836:'Input'!$A$1006)&gt;0))&lt;&gt;0),"Row is skipped.",IF(AND(Input!$A835="",Input!$A836=""),"", IF(Input!D835="","Data is missing.",""))))</f>
        <v/>
      </c>
      <c r="F836" s="189" t="str">
        <f>IF(ISERROR(IF(AND(Input!$A835="",SUMPRODUCT(--(LEN(Input!$A836:'Input'!$A$1006)&gt;0))&lt;&gt;0),"Row is skipped.",IF(AND(Input!$A835="",Input!$A836=""),"", IF(Input!E835="","Data is missing.","")))),"",IF(AND(Input!$A835="",SUMPRODUCT(--(LEN(Input!$A836:'Input'!$A$1006)&gt;0))&lt;&gt;0),"Row is skipped.",IF(AND(Input!$A835="",Input!$A836=""),"", IF(Input!E835="","Data is missing.",""))))</f>
        <v/>
      </c>
      <c r="G836" s="189" t="str">
        <f>IF(ISERROR(IF(AND(Input!$A835="",SUMPRODUCT(--(LEN(Input!$A836:'Input'!$A$1006)&gt;0))&lt;&gt;0),"Row is skipped.",IF(AND(Input!$A835="",Input!$A836=""),"", IF(Input!F835="","Data is missing.","")))),"",IF(AND(Input!$A835="",SUMPRODUCT(--(LEN(Input!$A836:'Input'!$A$1006)&gt;0))&lt;&gt;0),"Row is skipped.",IF(AND(Input!$A835="",Input!$A836=""),"", IF(Input!F835="","Data is missing.",""))))</f>
        <v/>
      </c>
      <c r="H836" s="190" t="str">
        <f>IF(ISERROR(IF(AND(Input!$A835="",SUMPRODUCT(--(LEN(Input!$A836:'Input'!$A$1006)&gt;0))&lt;&gt;0),"Row is skipped.",IF(AND(Input!$A835="",Input!$A836=""),"", IF(Input!G835="","Data is missing.","")))),"",IF(AND(Input!$A835="",SUMPRODUCT(--(LEN(Input!$A836:'Input'!$A$1006)&gt;0))&lt;&gt;0),"Row is skipped.",IF(AND(Input!$A835="",Input!$A836=""),"", IF(Input!G835="","Data is missing.",""))))</f>
        <v/>
      </c>
      <c r="I836" s="156"/>
      <c r="J836" s="191" t="str">
        <f>IFERROR(VLOOKUP(VLOOKUP(Input!$D835,'Measure List'!$A:$AN,40,FALSE),UIR!$A$1:$Q$27,17,FALSE),"")</f>
        <v/>
      </c>
      <c r="K836" s="192" t="str">
        <f>IFERROR(VLOOKUP(Input!$D835,'Measure List'!$A:$AN,40,FALSE),"")</f>
        <v/>
      </c>
      <c r="L836" s="156"/>
      <c r="M836" s="193" t="str">
        <f>IF(B836="","",IF(AND(Input!H835="",IFERROR(VLOOKUP(K836,UIR!$A$2:$P$21,2,FALSE),"")&lt;&gt;""),"Data is Missing.",""))</f>
        <v/>
      </c>
      <c r="N836" s="194" t="str">
        <f>IF(B836="","",IF(AND(Input!I835="",IFERROR(VLOOKUP(K836,UIR!$A$2:$P$21,3,FALSE),"")&lt;&gt;""),"Data is Missing.",""))</f>
        <v/>
      </c>
      <c r="O836" s="194" t="str">
        <f>IF(B836="","",IF(AND(Input!J835="",IFERROR(VLOOKUP(K836,UIR!$A$2:$P$21,4,FALSE),"")&lt;&gt;""),"Data is Missing.",""))</f>
        <v/>
      </c>
      <c r="P836" s="194" t="str">
        <f>IF(B836="","",IF(AND(Input!K835="",IFERROR(VLOOKUP(K836,UIR!$A$2:$P$21,5,FALSE),"")&lt;&gt;""),"Data is Missing.",""))</f>
        <v/>
      </c>
      <c r="Q836" s="194" t="str">
        <f>IF(B836="","",IF(AND(Input!L835="",IFERROR(VLOOKUP(K836,UIR!$A$2:$P$21,6,FALSE),"")&lt;&gt;""),"Data is Missing.",""))</f>
        <v/>
      </c>
      <c r="R836" s="194" t="str">
        <f>IF(B836="","",IF(AND(Input!M835="",IFERROR(VLOOKUP(K836,UIR!$A$2:$P$21,7,FALSE),"")&lt;&gt;""),"Data is Missing.",""))</f>
        <v/>
      </c>
      <c r="S836" s="194" t="str">
        <f>IF(B836="","",IF(AND(Input!P835="",IFERROR(VLOOKUP(K836,UIR!$A$2:$P$21,8,FALSE),"")&lt;&gt;""),"Data is Missing.",""))</f>
        <v/>
      </c>
      <c r="T836" s="194" t="str">
        <f>IF(B836="","",IF(AND(Input!Q835="",IFERROR(VLOOKUP(K836,UIR!$A$2:$P$21,9,FALSE),"")&lt;&gt;""),"Data is Missing.",""))</f>
        <v/>
      </c>
      <c r="U836" s="194"/>
      <c r="V836" s="194" t="str">
        <f>IF(B836="","",IF(AND(Input!S835="",IFERROR(VLOOKUP(K836,UIR!$A$2:$P$21,11,FALSE),"")&lt;&gt;""),"Data is Missing.",""))</f>
        <v/>
      </c>
      <c r="W836" s="194" t="str">
        <f>IF(B836="","",IF(AND(Input!T835="",IFERROR(VLOOKUP(K836,UIR!$A$2:$P$21,12,FALSE),"")&lt;&gt;""),"Data is Missing.",""))</f>
        <v/>
      </c>
      <c r="X836" s="194" t="str">
        <f>IF(B836="","",IF(AND(Input!V835="",IFERROR(VLOOKUP(K836,UIR!$A$2:$P$21,13,FALSE),"")&lt;&gt;""),"Data is Missing.",""))</f>
        <v/>
      </c>
      <c r="Y836" s="194" t="str">
        <f>IF(B836="","",IF(AND(Input!W835="",IFERROR(VLOOKUP(K836,UIR!$A$2:$P$21,14,FALSE),"")&lt;&gt;""),"Data is Missing.",""))</f>
        <v/>
      </c>
      <c r="Z836" s="194" t="str">
        <f>IF(B836="","",IF(AND(Input!X835="",IFERROR(VLOOKUP(K836,UIR!$A$2:$P$21,15,FALSE),"")&lt;&gt;""),"Data is Missing.",""))</f>
        <v/>
      </c>
      <c r="AA836" s="195" t="str">
        <f>IF(B836="","",IF(AND(Input!Y835="",IFERROR(VLOOKUP(K836,UIR!$A$2:$P$21,16,FALSE),"")&lt;&gt;""),"Data is Missing.",""))</f>
        <v/>
      </c>
      <c r="AC836" s="202" t="str">
        <f>IF(ISERROR(IF(Input!D835="","",IF(ISERROR(VLOOKUP(Input!D835,'Measure List'!$A$2:$A$30000,1,0)),"Invalid RefNo",""))),"",IF(Input!D835="","",IF(ISERROR(VLOOKUP(Input!D835,'Measure List'!$A$2:$A$30000,1,0)),"Invalid RefNo","")))</f>
        <v/>
      </c>
      <c r="AD836" s="156"/>
      <c r="AE836" s="156"/>
      <c r="AF836" s="156"/>
      <c r="AG836" s="156"/>
      <c r="AH836" s="156"/>
      <c r="AI836" s="156"/>
      <c r="AJ836" s="156"/>
      <c r="AK836" s="156"/>
      <c r="AL836" s="203" t="str">
        <f>IF(COUNTIF(Dropdowns!$K$2:$K$7,Input!S835)&gt;0,"",IF(Input!S835="","","Invalid Type"))</f>
        <v/>
      </c>
      <c r="AN836" s="204" t="str">
        <f>IF(Input!C835="","",IF(ISNUMBER(VALUE(Input!C835)),"","Needs to be a number."))</f>
        <v/>
      </c>
      <c r="AO836" s="205" t="str">
        <f>IF(Input!E835="","",IF(ISNUMBER(VALUE(Input!E835)),"","Needs to be a number."))</f>
        <v/>
      </c>
      <c r="AP836" s="205" t="str">
        <f>IF(Input!N835="","",IF(ISNUMBER(VALUE(Input!N835)),"","Needs to be a number."))</f>
        <v/>
      </c>
      <c r="AQ836" s="205" t="str">
        <f>IF(Input!O835="","",IF(ISNUMBER(VALUE(Input!O835)),"","Needs to be a number."))</f>
        <v/>
      </c>
      <c r="AR836" s="205" t="str">
        <f>IF(Input!V835="","",IF(ISNUMBER(VALUE(Input!V835)),"","Needs to be a number."))</f>
        <v/>
      </c>
      <c r="AS836" s="205" t="str">
        <f>IF(Input!W835="","",IF(ISNUMBER(VALUE(Input!W835)),"","Needs to be a number."))</f>
        <v/>
      </c>
      <c r="AT836" s="205" t="str">
        <f>IF(Input!X835="","",IF(ISNUMBER(VALUE(Input!X835)),"","Needs to be a number."))</f>
        <v/>
      </c>
      <c r="AU836" s="206" t="str">
        <f>IF(Input!Y835="","",IF(ISNUMBER(VALUE(Input!Y835)),"","Needs to be a number."))</f>
        <v/>
      </c>
      <c r="AW836" s="259" t="str">
        <f>IF(OR(VALUE(Input!C835)&lt;0,VALUE(Input!C835)&gt;100), "Invalid EEI %","")</f>
        <v/>
      </c>
      <c r="AX836" s="207"/>
      <c r="AY836" s="278" t="str">
        <f>IF(Input!E835="","",IF(VALUE(Input!E835)=0,"Do not enter 0.",""))</f>
        <v/>
      </c>
    </row>
    <row r="837" spans="2:51" x14ac:dyDescent="0.3">
      <c r="B837" s="188" t="str">
        <f>Input!A836</f>
        <v/>
      </c>
      <c r="C837" s="189" t="str">
        <f>IF(ISERROR(IF(AND(Input!$A836="",SUMPRODUCT(--(LEN(Input!$A837:'Input'!$A$1006)&gt;0))&lt;&gt;0),"Row is skipped.",IF(AND(Input!$A836="",Input!$A837=""),"", IF(Input!B836="","Data is missing.","")))),"",IF(AND(Input!$A836="",SUMPRODUCT(--(LEN(Input!$A837:'Input'!$A$1006)&gt;0))&lt;&gt;0),"Row is skipped.",IF(AND(Input!$A836="",Input!$A837=""),"", IF(Input!B836="","Data is missing.",""))))</f>
        <v/>
      </c>
      <c r="D837" s="189" t="str">
        <f>IF(ISERROR(IF(AND(Input!$A836="",SUMPRODUCT(--(LEN(Input!$A837:'Input'!$A$1006)&gt;0))&lt;&gt;0),"Row is skipped.",IF(AND(Input!$A836="",Input!$A837=""),"", IF(Input!C836="","Data is missing.","")))),"",IF(AND(Input!$A836="",SUMPRODUCT(--(LEN(Input!$A837:'Input'!$A$1006)&gt;0))&lt;&gt;0),"Row is skipped.",IF(AND(Input!$A836="",Input!$A837=""),"", IF(Input!C836="","Data is missing.",""))))</f>
        <v/>
      </c>
      <c r="E837" s="189" t="str">
        <f>IF(ISERROR(IF(AND(Input!$A836="",SUMPRODUCT(--(LEN(Input!$A837:'Input'!$A$1006)&gt;0))&lt;&gt;0),"Row is skipped.",IF(AND(Input!$A836="",Input!$A837=""),"", IF(Input!D836="","Data is missing.","")))),"",IF(AND(Input!$A836="",SUMPRODUCT(--(LEN(Input!$A837:'Input'!$A$1006)&gt;0))&lt;&gt;0),"Row is skipped.",IF(AND(Input!$A836="",Input!$A837=""),"", IF(Input!D836="","Data is missing.",""))))</f>
        <v/>
      </c>
      <c r="F837" s="189" t="str">
        <f>IF(ISERROR(IF(AND(Input!$A836="",SUMPRODUCT(--(LEN(Input!$A837:'Input'!$A$1006)&gt;0))&lt;&gt;0),"Row is skipped.",IF(AND(Input!$A836="",Input!$A837=""),"", IF(Input!E836="","Data is missing.","")))),"",IF(AND(Input!$A836="",SUMPRODUCT(--(LEN(Input!$A837:'Input'!$A$1006)&gt;0))&lt;&gt;0),"Row is skipped.",IF(AND(Input!$A836="",Input!$A837=""),"", IF(Input!E836="","Data is missing.",""))))</f>
        <v/>
      </c>
      <c r="G837" s="189" t="str">
        <f>IF(ISERROR(IF(AND(Input!$A836="",SUMPRODUCT(--(LEN(Input!$A837:'Input'!$A$1006)&gt;0))&lt;&gt;0),"Row is skipped.",IF(AND(Input!$A836="",Input!$A837=""),"", IF(Input!F836="","Data is missing.","")))),"",IF(AND(Input!$A836="",SUMPRODUCT(--(LEN(Input!$A837:'Input'!$A$1006)&gt;0))&lt;&gt;0),"Row is skipped.",IF(AND(Input!$A836="",Input!$A837=""),"", IF(Input!F836="","Data is missing.",""))))</f>
        <v/>
      </c>
      <c r="H837" s="190" t="str">
        <f>IF(ISERROR(IF(AND(Input!$A836="",SUMPRODUCT(--(LEN(Input!$A837:'Input'!$A$1006)&gt;0))&lt;&gt;0),"Row is skipped.",IF(AND(Input!$A836="",Input!$A837=""),"", IF(Input!G836="","Data is missing.","")))),"",IF(AND(Input!$A836="",SUMPRODUCT(--(LEN(Input!$A837:'Input'!$A$1006)&gt;0))&lt;&gt;0),"Row is skipped.",IF(AND(Input!$A836="",Input!$A837=""),"", IF(Input!G836="","Data is missing.",""))))</f>
        <v/>
      </c>
      <c r="I837" s="156"/>
      <c r="J837" s="191" t="str">
        <f>IFERROR(VLOOKUP(VLOOKUP(Input!$D836,'Measure List'!$A:$AN,40,FALSE),UIR!$A$1:$Q$27,17,FALSE),"")</f>
        <v/>
      </c>
      <c r="K837" s="192" t="str">
        <f>IFERROR(VLOOKUP(Input!$D836,'Measure List'!$A:$AN,40,FALSE),"")</f>
        <v/>
      </c>
      <c r="L837" s="156"/>
      <c r="M837" s="193" t="str">
        <f>IF(B837="","",IF(AND(Input!H836="",IFERROR(VLOOKUP(K837,UIR!$A$2:$P$21,2,FALSE),"")&lt;&gt;""),"Data is Missing.",""))</f>
        <v/>
      </c>
      <c r="N837" s="194" t="str">
        <f>IF(B837="","",IF(AND(Input!I836="",IFERROR(VLOOKUP(K837,UIR!$A$2:$P$21,3,FALSE),"")&lt;&gt;""),"Data is Missing.",""))</f>
        <v/>
      </c>
      <c r="O837" s="194" t="str">
        <f>IF(B837="","",IF(AND(Input!J836="",IFERROR(VLOOKUP(K837,UIR!$A$2:$P$21,4,FALSE),"")&lt;&gt;""),"Data is Missing.",""))</f>
        <v/>
      </c>
      <c r="P837" s="194" t="str">
        <f>IF(B837="","",IF(AND(Input!K836="",IFERROR(VLOOKUP(K837,UIR!$A$2:$P$21,5,FALSE),"")&lt;&gt;""),"Data is Missing.",""))</f>
        <v/>
      </c>
      <c r="Q837" s="194" t="str">
        <f>IF(B837="","",IF(AND(Input!L836="",IFERROR(VLOOKUP(K837,UIR!$A$2:$P$21,6,FALSE),"")&lt;&gt;""),"Data is Missing.",""))</f>
        <v/>
      </c>
      <c r="R837" s="194" t="str">
        <f>IF(B837="","",IF(AND(Input!M836="",IFERROR(VLOOKUP(K837,UIR!$A$2:$P$21,7,FALSE),"")&lt;&gt;""),"Data is Missing.",""))</f>
        <v/>
      </c>
      <c r="S837" s="194" t="str">
        <f>IF(B837="","",IF(AND(Input!P836="",IFERROR(VLOOKUP(K837,UIR!$A$2:$P$21,8,FALSE),"")&lt;&gt;""),"Data is Missing.",""))</f>
        <v/>
      </c>
      <c r="T837" s="194" t="str">
        <f>IF(B837="","",IF(AND(Input!Q836="",IFERROR(VLOOKUP(K837,UIR!$A$2:$P$21,9,FALSE),"")&lt;&gt;""),"Data is Missing.",""))</f>
        <v/>
      </c>
      <c r="U837" s="194"/>
      <c r="V837" s="194" t="str">
        <f>IF(B837="","",IF(AND(Input!S836="",IFERROR(VLOOKUP(K837,UIR!$A$2:$P$21,11,FALSE),"")&lt;&gt;""),"Data is Missing.",""))</f>
        <v/>
      </c>
      <c r="W837" s="194" t="str">
        <f>IF(B837="","",IF(AND(Input!T836="",IFERROR(VLOOKUP(K837,UIR!$A$2:$P$21,12,FALSE),"")&lt;&gt;""),"Data is Missing.",""))</f>
        <v/>
      </c>
      <c r="X837" s="194" t="str">
        <f>IF(B837="","",IF(AND(Input!V836="",IFERROR(VLOOKUP(K837,UIR!$A$2:$P$21,13,FALSE),"")&lt;&gt;""),"Data is Missing.",""))</f>
        <v/>
      </c>
      <c r="Y837" s="194" t="str">
        <f>IF(B837="","",IF(AND(Input!W836="",IFERROR(VLOOKUP(K837,UIR!$A$2:$P$21,14,FALSE),"")&lt;&gt;""),"Data is Missing.",""))</f>
        <v/>
      </c>
      <c r="Z837" s="194" t="str">
        <f>IF(B837="","",IF(AND(Input!X836="",IFERROR(VLOOKUP(K837,UIR!$A$2:$P$21,15,FALSE),"")&lt;&gt;""),"Data is Missing.",""))</f>
        <v/>
      </c>
      <c r="AA837" s="195" t="str">
        <f>IF(B837="","",IF(AND(Input!Y836="",IFERROR(VLOOKUP(K837,UIR!$A$2:$P$21,16,FALSE),"")&lt;&gt;""),"Data is Missing.",""))</f>
        <v/>
      </c>
      <c r="AC837" s="202" t="str">
        <f>IF(ISERROR(IF(Input!D836="","",IF(ISERROR(VLOOKUP(Input!D836,'Measure List'!$A$2:$A$30000,1,0)),"Invalid RefNo",""))),"",IF(Input!D836="","",IF(ISERROR(VLOOKUP(Input!D836,'Measure List'!$A$2:$A$30000,1,0)),"Invalid RefNo","")))</f>
        <v/>
      </c>
      <c r="AD837" s="156"/>
      <c r="AE837" s="156"/>
      <c r="AF837" s="156"/>
      <c r="AG837" s="156"/>
      <c r="AH837" s="156"/>
      <c r="AI837" s="156"/>
      <c r="AJ837" s="156"/>
      <c r="AK837" s="156"/>
      <c r="AL837" s="203" t="str">
        <f>IF(COUNTIF(Dropdowns!$K$2:$K$7,Input!S836)&gt;0,"",IF(Input!S836="","","Invalid Type"))</f>
        <v/>
      </c>
      <c r="AN837" s="204" t="str">
        <f>IF(Input!C836="","",IF(ISNUMBER(VALUE(Input!C836)),"","Needs to be a number."))</f>
        <v/>
      </c>
      <c r="AO837" s="205" t="str">
        <f>IF(Input!E836="","",IF(ISNUMBER(VALUE(Input!E836)),"","Needs to be a number."))</f>
        <v/>
      </c>
      <c r="AP837" s="205" t="str">
        <f>IF(Input!N836="","",IF(ISNUMBER(VALUE(Input!N836)),"","Needs to be a number."))</f>
        <v/>
      </c>
      <c r="AQ837" s="205" t="str">
        <f>IF(Input!O836="","",IF(ISNUMBER(VALUE(Input!O836)),"","Needs to be a number."))</f>
        <v/>
      </c>
      <c r="AR837" s="205" t="str">
        <f>IF(Input!V836="","",IF(ISNUMBER(VALUE(Input!V836)),"","Needs to be a number."))</f>
        <v/>
      </c>
      <c r="AS837" s="205" t="str">
        <f>IF(Input!W836="","",IF(ISNUMBER(VALUE(Input!W836)),"","Needs to be a number."))</f>
        <v/>
      </c>
      <c r="AT837" s="205" t="str">
        <f>IF(Input!X836="","",IF(ISNUMBER(VALUE(Input!X836)),"","Needs to be a number."))</f>
        <v/>
      </c>
      <c r="AU837" s="206" t="str">
        <f>IF(Input!Y836="","",IF(ISNUMBER(VALUE(Input!Y836)),"","Needs to be a number."))</f>
        <v/>
      </c>
      <c r="AW837" s="259" t="str">
        <f>IF(OR(VALUE(Input!C836)&lt;0,VALUE(Input!C836)&gt;100), "Invalid EEI %","")</f>
        <v/>
      </c>
      <c r="AX837" s="207"/>
      <c r="AY837" s="278" t="str">
        <f>IF(Input!E836="","",IF(VALUE(Input!E836)=0,"Do not enter 0.",""))</f>
        <v/>
      </c>
    </row>
    <row r="838" spans="2:51" x14ac:dyDescent="0.3">
      <c r="B838" s="188" t="str">
        <f>Input!A837</f>
        <v/>
      </c>
      <c r="C838" s="189" t="str">
        <f>IF(ISERROR(IF(AND(Input!$A837="",SUMPRODUCT(--(LEN(Input!$A838:'Input'!$A$1006)&gt;0))&lt;&gt;0),"Row is skipped.",IF(AND(Input!$A837="",Input!$A838=""),"", IF(Input!B837="","Data is missing.","")))),"",IF(AND(Input!$A837="",SUMPRODUCT(--(LEN(Input!$A838:'Input'!$A$1006)&gt;0))&lt;&gt;0),"Row is skipped.",IF(AND(Input!$A837="",Input!$A838=""),"", IF(Input!B837="","Data is missing.",""))))</f>
        <v/>
      </c>
      <c r="D838" s="189" t="str">
        <f>IF(ISERROR(IF(AND(Input!$A837="",SUMPRODUCT(--(LEN(Input!$A838:'Input'!$A$1006)&gt;0))&lt;&gt;0),"Row is skipped.",IF(AND(Input!$A837="",Input!$A838=""),"", IF(Input!C837="","Data is missing.","")))),"",IF(AND(Input!$A837="",SUMPRODUCT(--(LEN(Input!$A838:'Input'!$A$1006)&gt;0))&lt;&gt;0),"Row is skipped.",IF(AND(Input!$A837="",Input!$A838=""),"", IF(Input!C837="","Data is missing.",""))))</f>
        <v/>
      </c>
      <c r="E838" s="189" t="str">
        <f>IF(ISERROR(IF(AND(Input!$A837="",SUMPRODUCT(--(LEN(Input!$A838:'Input'!$A$1006)&gt;0))&lt;&gt;0),"Row is skipped.",IF(AND(Input!$A837="",Input!$A838=""),"", IF(Input!D837="","Data is missing.","")))),"",IF(AND(Input!$A837="",SUMPRODUCT(--(LEN(Input!$A838:'Input'!$A$1006)&gt;0))&lt;&gt;0),"Row is skipped.",IF(AND(Input!$A837="",Input!$A838=""),"", IF(Input!D837="","Data is missing.",""))))</f>
        <v/>
      </c>
      <c r="F838" s="189" t="str">
        <f>IF(ISERROR(IF(AND(Input!$A837="",SUMPRODUCT(--(LEN(Input!$A838:'Input'!$A$1006)&gt;0))&lt;&gt;0),"Row is skipped.",IF(AND(Input!$A837="",Input!$A838=""),"", IF(Input!E837="","Data is missing.","")))),"",IF(AND(Input!$A837="",SUMPRODUCT(--(LEN(Input!$A838:'Input'!$A$1006)&gt;0))&lt;&gt;0),"Row is skipped.",IF(AND(Input!$A837="",Input!$A838=""),"", IF(Input!E837="","Data is missing.",""))))</f>
        <v/>
      </c>
      <c r="G838" s="189" t="str">
        <f>IF(ISERROR(IF(AND(Input!$A837="",SUMPRODUCT(--(LEN(Input!$A838:'Input'!$A$1006)&gt;0))&lt;&gt;0),"Row is skipped.",IF(AND(Input!$A837="",Input!$A838=""),"", IF(Input!F837="","Data is missing.","")))),"",IF(AND(Input!$A837="",SUMPRODUCT(--(LEN(Input!$A838:'Input'!$A$1006)&gt;0))&lt;&gt;0),"Row is skipped.",IF(AND(Input!$A837="",Input!$A838=""),"", IF(Input!F837="","Data is missing.",""))))</f>
        <v/>
      </c>
      <c r="H838" s="190" t="str">
        <f>IF(ISERROR(IF(AND(Input!$A837="",SUMPRODUCT(--(LEN(Input!$A838:'Input'!$A$1006)&gt;0))&lt;&gt;0),"Row is skipped.",IF(AND(Input!$A837="",Input!$A838=""),"", IF(Input!G837="","Data is missing.","")))),"",IF(AND(Input!$A837="",SUMPRODUCT(--(LEN(Input!$A838:'Input'!$A$1006)&gt;0))&lt;&gt;0),"Row is skipped.",IF(AND(Input!$A837="",Input!$A838=""),"", IF(Input!G837="","Data is missing.",""))))</f>
        <v/>
      </c>
      <c r="I838" s="156"/>
      <c r="J838" s="191" t="str">
        <f>IFERROR(VLOOKUP(VLOOKUP(Input!$D837,'Measure List'!$A:$AN,40,FALSE),UIR!$A$1:$Q$27,17,FALSE),"")</f>
        <v/>
      </c>
      <c r="K838" s="192" t="str">
        <f>IFERROR(VLOOKUP(Input!$D837,'Measure List'!$A:$AN,40,FALSE),"")</f>
        <v/>
      </c>
      <c r="L838" s="156"/>
      <c r="M838" s="193" t="str">
        <f>IF(B838="","",IF(AND(Input!H837="",IFERROR(VLOOKUP(K838,UIR!$A$2:$P$21,2,FALSE),"")&lt;&gt;""),"Data is Missing.",""))</f>
        <v/>
      </c>
      <c r="N838" s="194" t="str">
        <f>IF(B838="","",IF(AND(Input!I837="",IFERROR(VLOOKUP(K838,UIR!$A$2:$P$21,3,FALSE),"")&lt;&gt;""),"Data is Missing.",""))</f>
        <v/>
      </c>
      <c r="O838" s="194" t="str">
        <f>IF(B838="","",IF(AND(Input!J837="",IFERROR(VLOOKUP(K838,UIR!$A$2:$P$21,4,FALSE),"")&lt;&gt;""),"Data is Missing.",""))</f>
        <v/>
      </c>
      <c r="P838" s="194" t="str">
        <f>IF(B838="","",IF(AND(Input!K837="",IFERROR(VLOOKUP(K838,UIR!$A$2:$P$21,5,FALSE),"")&lt;&gt;""),"Data is Missing.",""))</f>
        <v/>
      </c>
      <c r="Q838" s="194" t="str">
        <f>IF(B838="","",IF(AND(Input!L837="",IFERROR(VLOOKUP(K838,UIR!$A$2:$P$21,6,FALSE),"")&lt;&gt;""),"Data is Missing.",""))</f>
        <v/>
      </c>
      <c r="R838" s="194" t="str">
        <f>IF(B838="","",IF(AND(Input!M837="",IFERROR(VLOOKUP(K838,UIR!$A$2:$P$21,7,FALSE),"")&lt;&gt;""),"Data is Missing.",""))</f>
        <v/>
      </c>
      <c r="S838" s="194" t="str">
        <f>IF(B838="","",IF(AND(Input!P837="",IFERROR(VLOOKUP(K838,UIR!$A$2:$P$21,8,FALSE),"")&lt;&gt;""),"Data is Missing.",""))</f>
        <v/>
      </c>
      <c r="T838" s="194" t="str">
        <f>IF(B838="","",IF(AND(Input!Q837="",IFERROR(VLOOKUP(K838,UIR!$A$2:$P$21,9,FALSE),"")&lt;&gt;""),"Data is Missing.",""))</f>
        <v/>
      </c>
      <c r="U838" s="194"/>
      <c r="V838" s="194" t="str">
        <f>IF(B838="","",IF(AND(Input!S837="",IFERROR(VLOOKUP(K838,UIR!$A$2:$P$21,11,FALSE),"")&lt;&gt;""),"Data is Missing.",""))</f>
        <v/>
      </c>
      <c r="W838" s="194" t="str">
        <f>IF(B838="","",IF(AND(Input!T837="",IFERROR(VLOOKUP(K838,UIR!$A$2:$P$21,12,FALSE),"")&lt;&gt;""),"Data is Missing.",""))</f>
        <v/>
      </c>
      <c r="X838" s="194" t="str">
        <f>IF(B838="","",IF(AND(Input!V837="",IFERROR(VLOOKUP(K838,UIR!$A$2:$P$21,13,FALSE),"")&lt;&gt;""),"Data is Missing.",""))</f>
        <v/>
      </c>
      <c r="Y838" s="194" t="str">
        <f>IF(B838="","",IF(AND(Input!W837="",IFERROR(VLOOKUP(K838,UIR!$A$2:$P$21,14,FALSE),"")&lt;&gt;""),"Data is Missing.",""))</f>
        <v/>
      </c>
      <c r="Z838" s="194" t="str">
        <f>IF(B838="","",IF(AND(Input!X837="",IFERROR(VLOOKUP(K838,UIR!$A$2:$P$21,15,FALSE),"")&lt;&gt;""),"Data is Missing.",""))</f>
        <v/>
      </c>
      <c r="AA838" s="195" t="str">
        <f>IF(B838="","",IF(AND(Input!Y837="",IFERROR(VLOOKUP(K838,UIR!$A$2:$P$21,16,FALSE),"")&lt;&gt;""),"Data is Missing.",""))</f>
        <v/>
      </c>
      <c r="AC838" s="202" t="str">
        <f>IF(ISERROR(IF(Input!D837="","",IF(ISERROR(VLOOKUP(Input!D837,'Measure List'!$A$2:$A$30000,1,0)),"Invalid RefNo",""))),"",IF(Input!D837="","",IF(ISERROR(VLOOKUP(Input!D837,'Measure List'!$A$2:$A$30000,1,0)),"Invalid RefNo","")))</f>
        <v/>
      </c>
      <c r="AD838" s="156"/>
      <c r="AE838" s="156"/>
      <c r="AF838" s="156"/>
      <c r="AG838" s="156"/>
      <c r="AH838" s="156"/>
      <c r="AI838" s="156"/>
      <c r="AJ838" s="156"/>
      <c r="AK838" s="156"/>
      <c r="AL838" s="203" t="str">
        <f>IF(COUNTIF(Dropdowns!$K$2:$K$7,Input!S837)&gt;0,"",IF(Input!S837="","","Invalid Type"))</f>
        <v/>
      </c>
      <c r="AN838" s="204" t="str">
        <f>IF(Input!C837="","",IF(ISNUMBER(VALUE(Input!C837)),"","Needs to be a number."))</f>
        <v/>
      </c>
      <c r="AO838" s="205" t="str">
        <f>IF(Input!E837="","",IF(ISNUMBER(VALUE(Input!E837)),"","Needs to be a number."))</f>
        <v/>
      </c>
      <c r="AP838" s="205" t="str">
        <f>IF(Input!N837="","",IF(ISNUMBER(VALUE(Input!N837)),"","Needs to be a number."))</f>
        <v/>
      </c>
      <c r="AQ838" s="205" t="str">
        <f>IF(Input!O837="","",IF(ISNUMBER(VALUE(Input!O837)),"","Needs to be a number."))</f>
        <v/>
      </c>
      <c r="AR838" s="205" t="str">
        <f>IF(Input!V837="","",IF(ISNUMBER(VALUE(Input!V837)),"","Needs to be a number."))</f>
        <v/>
      </c>
      <c r="AS838" s="205" t="str">
        <f>IF(Input!W837="","",IF(ISNUMBER(VALUE(Input!W837)),"","Needs to be a number."))</f>
        <v/>
      </c>
      <c r="AT838" s="205" t="str">
        <f>IF(Input!X837="","",IF(ISNUMBER(VALUE(Input!X837)),"","Needs to be a number."))</f>
        <v/>
      </c>
      <c r="AU838" s="206" t="str">
        <f>IF(Input!Y837="","",IF(ISNUMBER(VALUE(Input!Y837)),"","Needs to be a number."))</f>
        <v/>
      </c>
      <c r="AW838" s="259" t="str">
        <f>IF(OR(VALUE(Input!C837)&lt;0,VALUE(Input!C837)&gt;100), "Invalid EEI %","")</f>
        <v/>
      </c>
      <c r="AX838" s="207"/>
      <c r="AY838" s="278" t="str">
        <f>IF(Input!E837="","",IF(VALUE(Input!E837)=0,"Do not enter 0.",""))</f>
        <v/>
      </c>
    </row>
    <row r="839" spans="2:51" x14ac:dyDescent="0.3">
      <c r="B839" s="188" t="str">
        <f>Input!A838</f>
        <v/>
      </c>
      <c r="C839" s="189" t="str">
        <f>IF(ISERROR(IF(AND(Input!$A838="",SUMPRODUCT(--(LEN(Input!$A839:'Input'!$A$1006)&gt;0))&lt;&gt;0),"Row is skipped.",IF(AND(Input!$A838="",Input!$A839=""),"", IF(Input!B838="","Data is missing.","")))),"",IF(AND(Input!$A838="",SUMPRODUCT(--(LEN(Input!$A839:'Input'!$A$1006)&gt;0))&lt;&gt;0),"Row is skipped.",IF(AND(Input!$A838="",Input!$A839=""),"", IF(Input!B838="","Data is missing.",""))))</f>
        <v/>
      </c>
      <c r="D839" s="189" t="str">
        <f>IF(ISERROR(IF(AND(Input!$A838="",SUMPRODUCT(--(LEN(Input!$A839:'Input'!$A$1006)&gt;0))&lt;&gt;0),"Row is skipped.",IF(AND(Input!$A838="",Input!$A839=""),"", IF(Input!C838="","Data is missing.","")))),"",IF(AND(Input!$A838="",SUMPRODUCT(--(LEN(Input!$A839:'Input'!$A$1006)&gt;0))&lt;&gt;0),"Row is skipped.",IF(AND(Input!$A838="",Input!$A839=""),"", IF(Input!C838="","Data is missing.",""))))</f>
        <v/>
      </c>
      <c r="E839" s="189" t="str">
        <f>IF(ISERROR(IF(AND(Input!$A838="",SUMPRODUCT(--(LEN(Input!$A839:'Input'!$A$1006)&gt;0))&lt;&gt;0),"Row is skipped.",IF(AND(Input!$A838="",Input!$A839=""),"", IF(Input!D838="","Data is missing.","")))),"",IF(AND(Input!$A838="",SUMPRODUCT(--(LEN(Input!$A839:'Input'!$A$1006)&gt;0))&lt;&gt;0),"Row is skipped.",IF(AND(Input!$A838="",Input!$A839=""),"", IF(Input!D838="","Data is missing.",""))))</f>
        <v/>
      </c>
      <c r="F839" s="189" t="str">
        <f>IF(ISERROR(IF(AND(Input!$A838="",SUMPRODUCT(--(LEN(Input!$A839:'Input'!$A$1006)&gt;0))&lt;&gt;0),"Row is skipped.",IF(AND(Input!$A838="",Input!$A839=""),"", IF(Input!E838="","Data is missing.","")))),"",IF(AND(Input!$A838="",SUMPRODUCT(--(LEN(Input!$A839:'Input'!$A$1006)&gt;0))&lt;&gt;0),"Row is skipped.",IF(AND(Input!$A838="",Input!$A839=""),"", IF(Input!E838="","Data is missing.",""))))</f>
        <v/>
      </c>
      <c r="G839" s="189" t="str">
        <f>IF(ISERROR(IF(AND(Input!$A838="",SUMPRODUCT(--(LEN(Input!$A839:'Input'!$A$1006)&gt;0))&lt;&gt;0),"Row is skipped.",IF(AND(Input!$A838="",Input!$A839=""),"", IF(Input!F838="","Data is missing.","")))),"",IF(AND(Input!$A838="",SUMPRODUCT(--(LEN(Input!$A839:'Input'!$A$1006)&gt;0))&lt;&gt;0),"Row is skipped.",IF(AND(Input!$A838="",Input!$A839=""),"", IF(Input!F838="","Data is missing.",""))))</f>
        <v/>
      </c>
      <c r="H839" s="190" t="str">
        <f>IF(ISERROR(IF(AND(Input!$A838="",SUMPRODUCT(--(LEN(Input!$A839:'Input'!$A$1006)&gt;0))&lt;&gt;0),"Row is skipped.",IF(AND(Input!$A838="",Input!$A839=""),"", IF(Input!G838="","Data is missing.","")))),"",IF(AND(Input!$A838="",SUMPRODUCT(--(LEN(Input!$A839:'Input'!$A$1006)&gt;0))&lt;&gt;0),"Row is skipped.",IF(AND(Input!$A838="",Input!$A839=""),"", IF(Input!G838="","Data is missing.",""))))</f>
        <v/>
      </c>
      <c r="I839" s="156"/>
      <c r="J839" s="191" t="str">
        <f>IFERROR(VLOOKUP(VLOOKUP(Input!$D838,'Measure List'!$A:$AN,40,FALSE),UIR!$A$1:$Q$27,17,FALSE),"")</f>
        <v/>
      </c>
      <c r="K839" s="192" t="str">
        <f>IFERROR(VLOOKUP(Input!$D838,'Measure List'!$A:$AN,40,FALSE),"")</f>
        <v/>
      </c>
      <c r="L839" s="156"/>
      <c r="M839" s="193" t="str">
        <f>IF(B839="","",IF(AND(Input!H838="",IFERROR(VLOOKUP(K839,UIR!$A$2:$P$21,2,FALSE),"")&lt;&gt;""),"Data is Missing.",""))</f>
        <v/>
      </c>
      <c r="N839" s="194" t="str">
        <f>IF(B839="","",IF(AND(Input!I838="",IFERROR(VLOOKUP(K839,UIR!$A$2:$P$21,3,FALSE),"")&lt;&gt;""),"Data is Missing.",""))</f>
        <v/>
      </c>
      <c r="O839" s="194" t="str">
        <f>IF(B839="","",IF(AND(Input!J838="",IFERROR(VLOOKUP(K839,UIR!$A$2:$P$21,4,FALSE),"")&lt;&gt;""),"Data is Missing.",""))</f>
        <v/>
      </c>
      <c r="P839" s="194" t="str">
        <f>IF(B839="","",IF(AND(Input!K838="",IFERROR(VLOOKUP(K839,UIR!$A$2:$P$21,5,FALSE),"")&lt;&gt;""),"Data is Missing.",""))</f>
        <v/>
      </c>
      <c r="Q839" s="194" t="str">
        <f>IF(B839="","",IF(AND(Input!L838="",IFERROR(VLOOKUP(K839,UIR!$A$2:$P$21,6,FALSE),"")&lt;&gt;""),"Data is Missing.",""))</f>
        <v/>
      </c>
      <c r="R839" s="194" t="str">
        <f>IF(B839="","",IF(AND(Input!M838="",IFERROR(VLOOKUP(K839,UIR!$A$2:$P$21,7,FALSE),"")&lt;&gt;""),"Data is Missing.",""))</f>
        <v/>
      </c>
      <c r="S839" s="194" t="str">
        <f>IF(B839="","",IF(AND(Input!P838="",IFERROR(VLOOKUP(K839,UIR!$A$2:$P$21,8,FALSE),"")&lt;&gt;""),"Data is Missing.",""))</f>
        <v/>
      </c>
      <c r="T839" s="194" t="str">
        <f>IF(B839="","",IF(AND(Input!Q838="",IFERROR(VLOOKUP(K839,UIR!$A$2:$P$21,9,FALSE),"")&lt;&gt;""),"Data is Missing.",""))</f>
        <v/>
      </c>
      <c r="U839" s="194"/>
      <c r="V839" s="194" t="str">
        <f>IF(B839="","",IF(AND(Input!S838="",IFERROR(VLOOKUP(K839,UIR!$A$2:$P$21,11,FALSE),"")&lt;&gt;""),"Data is Missing.",""))</f>
        <v/>
      </c>
      <c r="W839" s="194" t="str">
        <f>IF(B839="","",IF(AND(Input!T838="",IFERROR(VLOOKUP(K839,UIR!$A$2:$P$21,12,FALSE),"")&lt;&gt;""),"Data is Missing.",""))</f>
        <v/>
      </c>
      <c r="X839" s="194" t="str">
        <f>IF(B839="","",IF(AND(Input!V838="",IFERROR(VLOOKUP(K839,UIR!$A$2:$P$21,13,FALSE),"")&lt;&gt;""),"Data is Missing.",""))</f>
        <v/>
      </c>
      <c r="Y839" s="194" t="str">
        <f>IF(B839="","",IF(AND(Input!W838="",IFERROR(VLOOKUP(K839,UIR!$A$2:$P$21,14,FALSE),"")&lt;&gt;""),"Data is Missing.",""))</f>
        <v/>
      </c>
      <c r="Z839" s="194" t="str">
        <f>IF(B839="","",IF(AND(Input!X838="",IFERROR(VLOOKUP(K839,UIR!$A$2:$P$21,15,FALSE),"")&lt;&gt;""),"Data is Missing.",""))</f>
        <v/>
      </c>
      <c r="AA839" s="195" t="str">
        <f>IF(B839="","",IF(AND(Input!Y838="",IFERROR(VLOOKUP(K839,UIR!$A$2:$P$21,16,FALSE),"")&lt;&gt;""),"Data is Missing.",""))</f>
        <v/>
      </c>
      <c r="AC839" s="202" t="str">
        <f>IF(ISERROR(IF(Input!D838="","",IF(ISERROR(VLOOKUP(Input!D838,'Measure List'!$A$2:$A$30000,1,0)),"Invalid RefNo",""))),"",IF(Input!D838="","",IF(ISERROR(VLOOKUP(Input!D838,'Measure List'!$A$2:$A$30000,1,0)),"Invalid RefNo","")))</f>
        <v/>
      </c>
      <c r="AD839" s="156"/>
      <c r="AE839" s="156"/>
      <c r="AF839" s="156"/>
      <c r="AG839" s="156"/>
      <c r="AH839" s="156"/>
      <c r="AI839" s="156"/>
      <c r="AJ839" s="156"/>
      <c r="AK839" s="156"/>
      <c r="AL839" s="203" t="str">
        <f>IF(COUNTIF(Dropdowns!$K$2:$K$7,Input!S838)&gt;0,"",IF(Input!S838="","","Invalid Type"))</f>
        <v/>
      </c>
      <c r="AN839" s="204" t="str">
        <f>IF(Input!C838="","",IF(ISNUMBER(VALUE(Input!C838)),"","Needs to be a number."))</f>
        <v/>
      </c>
      <c r="AO839" s="205" t="str">
        <f>IF(Input!E838="","",IF(ISNUMBER(VALUE(Input!E838)),"","Needs to be a number."))</f>
        <v/>
      </c>
      <c r="AP839" s="205" t="str">
        <f>IF(Input!N838="","",IF(ISNUMBER(VALUE(Input!N838)),"","Needs to be a number."))</f>
        <v/>
      </c>
      <c r="AQ839" s="205" t="str">
        <f>IF(Input!O838="","",IF(ISNUMBER(VALUE(Input!O838)),"","Needs to be a number."))</f>
        <v/>
      </c>
      <c r="AR839" s="205" t="str">
        <f>IF(Input!V838="","",IF(ISNUMBER(VALUE(Input!V838)),"","Needs to be a number."))</f>
        <v/>
      </c>
      <c r="AS839" s="205" t="str">
        <f>IF(Input!W838="","",IF(ISNUMBER(VALUE(Input!W838)),"","Needs to be a number."))</f>
        <v/>
      </c>
      <c r="AT839" s="205" t="str">
        <f>IF(Input!X838="","",IF(ISNUMBER(VALUE(Input!X838)),"","Needs to be a number."))</f>
        <v/>
      </c>
      <c r="AU839" s="206" t="str">
        <f>IF(Input!Y838="","",IF(ISNUMBER(VALUE(Input!Y838)),"","Needs to be a number."))</f>
        <v/>
      </c>
      <c r="AW839" s="259" t="str">
        <f>IF(OR(VALUE(Input!C838)&lt;0,VALUE(Input!C838)&gt;100), "Invalid EEI %","")</f>
        <v/>
      </c>
      <c r="AX839" s="207"/>
      <c r="AY839" s="278" t="str">
        <f>IF(Input!E838="","",IF(VALUE(Input!E838)=0,"Do not enter 0.",""))</f>
        <v/>
      </c>
    </row>
    <row r="840" spans="2:51" x14ac:dyDescent="0.3">
      <c r="B840" s="188" t="str">
        <f>Input!A839</f>
        <v/>
      </c>
      <c r="C840" s="189" t="str">
        <f>IF(ISERROR(IF(AND(Input!$A839="",SUMPRODUCT(--(LEN(Input!$A840:'Input'!$A$1006)&gt;0))&lt;&gt;0),"Row is skipped.",IF(AND(Input!$A839="",Input!$A840=""),"", IF(Input!B839="","Data is missing.","")))),"",IF(AND(Input!$A839="",SUMPRODUCT(--(LEN(Input!$A840:'Input'!$A$1006)&gt;0))&lt;&gt;0),"Row is skipped.",IF(AND(Input!$A839="",Input!$A840=""),"", IF(Input!B839="","Data is missing.",""))))</f>
        <v/>
      </c>
      <c r="D840" s="189" t="str">
        <f>IF(ISERROR(IF(AND(Input!$A839="",SUMPRODUCT(--(LEN(Input!$A840:'Input'!$A$1006)&gt;0))&lt;&gt;0),"Row is skipped.",IF(AND(Input!$A839="",Input!$A840=""),"", IF(Input!C839="","Data is missing.","")))),"",IF(AND(Input!$A839="",SUMPRODUCT(--(LEN(Input!$A840:'Input'!$A$1006)&gt;0))&lt;&gt;0),"Row is skipped.",IF(AND(Input!$A839="",Input!$A840=""),"", IF(Input!C839="","Data is missing.",""))))</f>
        <v/>
      </c>
      <c r="E840" s="189" t="str">
        <f>IF(ISERROR(IF(AND(Input!$A839="",SUMPRODUCT(--(LEN(Input!$A840:'Input'!$A$1006)&gt;0))&lt;&gt;0),"Row is skipped.",IF(AND(Input!$A839="",Input!$A840=""),"", IF(Input!D839="","Data is missing.","")))),"",IF(AND(Input!$A839="",SUMPRODUCT(--(LEN(Input!$A840:'Input'!$A$1006)&gt;0))&lt;&gt;0),"Row is skipped.",IF(AND(Input!$A839="",Input!$A840=""),"", IF(Input!D839="","Data is missing.",""))))</f>
        <v/>
      </c>
      <c r="F840" s="189" t="str">
        <f>IF(ISERROR(IF(AND(Input!$A839="",SUMPRODUCT(--(LEN(Input!$A840:'Input'!$A$1006)&gt;0))&lt;&gt;0),"Row is skipped.",IF(AND(Input!$A839="",Input!$A840=""),"", IF(Input!E839="","Data is missing.","")))),"",IF(AND(Input!$A839="",SUMPRODUCT(--(LEN(Input!$A840:'Input'!$A$1006)&gt;0))&lt;&gt;0),"Row is skipped.",IF(AND(Input!$A839="",Input!$A840=""),"", IF(Input!E839="","Data is missing.",""))))</f>
        <v/>
      </c>
      <c r="G840" s="189" t="str">
        <f>IF(ISERROR(IF(AND(Input!$A839="",SUMPRODUCT(--(LEN(Input!$A840:'Input'!$A$1006)&gt;0))&lt;&gt;0),"Row is skipped.",IF(AND(Input!$A839="",Input!$A840=""),"", IF(Input!F839="","Data is missing.","")))),"",IF(AND(Input!$A839="",SUMPRODUCT(--(LEN(Input!$A840:'Input'!$A$1006)&gt;0))&lt;&gt;0),"Row is skipped.",IF(AND(Input!$A839="",Input!$A840=""),"", IF(Input!F839="","Data is missing.",""))))</f>
        <v/>
      </c>
      <c r="H840" s="190" t="str">
        <f>IF(ISERROR(IF(AND(Input!$A839="",SUMPRODUCT(--(LEN(Input!$A840:'Input'!$A$1006)&gt;0))&lt;&gt;0),"Row is skipped.",IF(AND(Input!$A839="",Input!$A840=""),"", IF(Input!G839="","Data is missing.","")))),"",IF(AND(Input!$A839="",SUMPRODUCT(--(LEN(Input!$A840:'Input'!$A$1006)&gt;0))&lt;&gt;0),"Row is skipped.",IF(AND(Input!$A839="",Input!$A840=""),"", IF(Input!G839="","Data is missing.",""))))</f>
        <v/>
      </c>
      <c r="I840" s="156"/>
      <c r="J840" s="191" t="str">
        <f>IFERROR(VLOOKUP(VLOOKUP(Input!$D839,'Measure List'!$A:$AN,40,FALSE),UIR!$A$1:$Q$27,17,FALSE),"")</f>
        <v/>
      </c>
      <c r="K840" s="192" t="str">
        <f>IFERROR(VLOOKUP(Input!$D839,'Measure List'!$A:$AN,40,FALSE),"")</f>
        <v/>
      </c>
      <c r="L840" s="156"/>
      <c r="M840" s="193" t="str">
        <f>IF(B840="","",IF(AND(Input!H839="",IFERROR(VLOOKUP(K840,UIR!$A$2:$P$21,2,FALSE),"")&lt;&gt;""),"Data is Missing.",""))</f>
        <v/>
      </c>
      <c r="N840" s="194" t="str">
        <f>IF(B840="","",IF(AND(Input!I839="",IFERROR(VLOOKUP(K840,UIR!$A$2:$P$21,3,FALSE),"")&lt;&gt;""),"Data is Missing.",""))</f>
        <v/>
      </c>
      <c r="O840" s="194" t="str">
        <f>IF(B840="","",IF(AND(Input!J839="",IFERROR(VLOOKUP(K840,UIR!$A$2:$P$21,4,FALSE),"")&lt;&gt;""),"Data is Missing.",""))</f>
        <v/>
      </c>
      <c r="P840" s="194" t="str">
        <f>IF(B840="","",IF(AND(Input!K839="",IFERROR(VLOOKUP(K840,UIR!$A$2:$P$21,5,FALSE),"")&lt;&gt;""),"Data is Missing.",""))</f>
        <v/>
      </c>
      <c r="Q840" s="194" t="str">
        <f>IF(B840="","",IF(AND(Input!L839="",IFERROR(VLOOKUP(K840,UIR!$A$2:$P$21,6,FALSE),"")&lt;&gt;""),"Data is Missing.",""))</f>
        <v/>
      </c>
      <c r="R840" s="194" t="str">
        <f>IF(B840="","",IF(AND(Input!M839="",IFERROR(VLOOKUP(K840,UIR!$A$2:$P$21,7,FALSE),"")&lt;&gt;""),"Data is Missing.",""))</f>
        <v/>
      </c>
      <c r="S840" s="194" t="str">
        <f>IF(B840="","",IF(AND(Input!P839="",IFERROR(VLOOKUP(K840,UIR!$A$2:$P$21,8,FALSE),"")&lt;&gt;""),"Data is Missing.",""))</f>
        <v/>
      </c>
      <c r="T840" s="194" t="str">
        <f>IF(B840="","",IF(AND(Input!Q839="",IFERROR(VLOOKUP(K840,UIR!$A$2:$P$21,9,FALSE),"")&lt;&gt;""),"Data is Missing.",""))</f>
        <v/>
      </c>
      <c r="U840" s="194"/>
      <c r="V840" s="194" t="str">
        <f>IF(B840="","",IF(AND(Input!S839="",IFERROR(VLOOKUP(K840,UIR!$A$2:$P$21,11,FALSE),"")&lt;&gt;""),"Data is Missing.",""))</f>
        <v/>
      </c>
      <c r="W840" s="194" t="str">
        <f>IF(B840="","",IF(AND(Input!T839="",IFERROR(VLOOKUP(K840,UIR!$A$2:$P$21,12,FALSE),"")&lt;&gt;""),"Data is Missing.",""))</f>
        <v/>
      </c>
      <c r="X840" s="194" t="str">
        <f>IF(B840="","",IF(AND(Input!V839="",IFERROR(VLOOKUP(K840,UIR!$A$2:$P$21,13,FALSE),"")&lt;&gt;""),"Data is Missing.",""))</f>
        <v/>
      </c>
      <c r="Y840" s="194" t="str">
        <f>IF(B840="","",IF(AND(Input!W839="",IFERROR(VLOOKUP(K840,UIR!$A$2:$P$21,14,FALSE),"")&lt;&gt;""),"Data is Missing.",""))</f>
        <v/>
      </c>
      <c r="Z840" s="194" t="str">
        <f>IF(B840="","",IF(AND(Input!X839="",IFERROR(VLOOKUP(K840,UIR!$A$2:$P$21,15,FALSE),"")&lt;&gt;""),"Data is Missing.",""))</f>
        <v/>
      </c>
      <c r="AA840" s="195" t="str">
        <f>IF(B840="","",IF(AND(Input!Y839="",IFERROR(VLOOKUP(K840,UIR!$A$2:$P$21,16,FALSE),"")&lt;&gt;""),"Data is Missing.",""))</f>
        <v/>
      </c>
      <c r="AC840" s="202" t="str">
        <f>IF(ISERROR(IF(Input!D839="","",IF(ISERROR(VLOOKUP(Input!D839,'Measure List'!$A$2:$A$30000,1,0)),"Invalid RefNo",""))),"",IF(Input!D839="","",IF(ISERROR(VLOOKUP(Input!D839,'Measure List'!$A$2:$A$30000,1,0)),"Invalid RefNo","")))</f>
        <v/>
      </c>
      <c r="AD840" s="156"/>
      <c r="AE840" s="156"/>
      <c r="AF840" s="156"/>
      <c r="AG840" s="156"/>
      <c r="AH840" s="156"/>
      <c r="AI840" s="156"/>
      <c r="AJ840" s="156"/>
      <c r="AK840" s="156"/>
      <c r="AL840" s="203" t="str">
        <f>IF(COUNTIF(Dropdowns!$K$2:$K$7,Input!S839)&gt;0,"",IF(Input!S839="","","Invalid Type"))</f>
        <v/>
      </c>
      <c r="AN840" s="204" t="str">
        <f>IF(Input!C839="","",IF(ISNUMBER(VALUE(Input!C839)),"","Needs to be a number."))</f>
        <v/>
      </c>
      <c r="AO840" s="205" t="str">
        <f>IF(Input!E839="","",IF(ISNUMBER(VALUE(Input!E839)),"","Needs to be a number."))</f>
        <v/>
      </c>
      <c r="AP840" s="205" t="str">
        <f>IF(Input!N839="","",IF(ISNUMBER(VALUE(Input!N839)),"","Needs to be a number."))</f>
        <v/>
      </c>
      <c r="AQ840" s="205" t="str">
        <f>IF(Input!O839="","",IF(ISNUMBER(VALUE(Input!O839)),"","Needs to be a number."))</f>
        <v/>
      </c>
      <c r="AR840" s="205" t="str">
        <f>IF(Input!V839="","",IF(ISNUMBER(VALUE(Input!V839)),"","Needs to be a number."))</f>
        <v/>
      </c>
      <c r="AS840" s="205" t="str">
        <f>IF(Input!W839="","",IF(ISNUMBER(VALUE(Input!W839)),"","Needs to be a number."))</f>
        <v/>
      </c>
      <c r="AT840" s="205" t="str">
        <f>IF(Input!X839="","",IF(ISNUMBER(VALUE(Input!X839)),"","Needs to be a number."))</f>
        <v/>
      </c>
      <c r="AU840" s="206" t="str">
        <f>IF(Input!Y839="","",IF(ISNUMBER(VALUE(Input!Y839)),"","Needs to be a number."))</f>
        <v/>
      </c>
      <c r="AW840" s="259" t="str">
        <f>IF(OR(VALUE(Input!C839)&lt;0,VALUE(Input!C839)&gt;100), "Invalid EEI %","")</f>
        <v/>
      </c>
      <c r="AX840" s="207"/>
      <c r="AY840" s="278" t="str">
        <f>IF(Input!E839="","",IF(VALUE(Input!E839)=0,"Do not enter 0.",""))</f>
        <v/>
      </c>
    </row>
    <row r="841" spans="2:51" x14ac:dyDescent="0.3">
      <c r="B841" s="188" t="str">
        <f>Input!A840</f>
        <v/>
      </c>
      <c r="C841" s="189" t="str">
        <f>IF(ISERROR(IF(AND(Input!$A840="",SUMPRODUCT(--(LEN(Input!$A841:'Input'!$A$1006)&gt;0))&lt;&gt;0),"Row is skipped.",IF(AND(Input!$A840="",Input!$A841=""),"", IF(Input!B840="","Data is missing.","")))),"",IF(AND(Input!$A840="",SUMPRODUCT(--(LEN(Input!$A841:'Input'!$A$1006)&gt;0))&lt;&gt;0),"Row is skipped.",IF(AND(Input!$A840="",Input!$A841=""),"", IF(Input!B840="","Data is missing.",""))))</f>
        <v/>
      </c>
      <c r="D841" s="189" t="str">
        <f>IF(ISERROR(IF(AND(Input!$A840="",SUMPRODUCT(--(LEN(Input!$A841:'Input'!$A$1006)&gt;0))&lt;&gt;0),"Row is skipped.",IF(AND(Input!$A840="",Input!$A841=""),"", IF(Input!C840="","Data is missing.","")))),"",IF(AND(Input!$A840="",SUMPRODUCT(--(LEN(Input!$A841:'Input'!$A$1006)&gt;0))&lt;&gt;0),"Row is skipped.",IF(AND(Input!$A840="",Input!$A841=""),"", IF(Input!C840="","Data is missing.",""))))</f>
        <v/>
      </c>
      <c r="E841" s="189" t="str">
        <f>IF(ISERROR(IF(AND(Input!$A840="",SUMPRODUCT(--(LEN(Input!$A841:'Input'!$A$1006)&gt;0))&lt;&gt;0),"Row is skipped.",IF(AND(Input!$A840="",Input!$A841=""),"", IF(Input!D840="","Data is missing.","")))),"",IF(AND(Input!$A840="",SUMPRODUCT(--(LEN(Input!$A841:'Input'!$A$1006)&gt;0))&lt;&gt;0),"Row is skipped.",IF(AND(Input!$A840="",Input!$A841=""),"", IF(Input!D840="","Data is missing.",""))))</f>
        <v/>
      </c>
      <c r="F841" s="189" t="str">
        <f>IF(ISERROR(IF(AND(Input!$A840="",SUMPRODUCT(--(LEN(Input!$A841:'Input'!$A$1006)&gt;0))&lt;&gt;0),"Row is skipped.",IF(AND(Input!$A840="",Input!$A841=""),"", IF(Input!E840="","Data is missing.","")))),"",IF(AND(Input!$A840="",SUMPRODUCT(--(LEN(Input!$A841:'Input'!$A$1006)&gt;0))&lt;&gt;0),"Row is skipped.",IF(AND(Input!$A840="",Input!$A841=""),"", IF(Input!E840="","Data is missing.",""))))</f>
        <v/>
      </c>
      <c r="G841" s="189" t="str">
        <f>IF(ISERROR(IF(AND(Input!$A840="",SUMPRODUCT(--(LEN(Input!$A841:'Input'!$A$1006)&gt;0))&lt;&gt;0),"Row is skipped.",IF(AND(Input!$A840="",Input!$A841=""),"", IF(Input!F840="","Data is missing.","")))),"",IF(AND(Input!$A840="",SUMPRODUCT(--(LEN(Input!$A841:'Input'!$A$1006)&gt;0))&lt;&gt;0),"Row is skipped.",IF(AND(Input!$A840="",Input!$A841=""),"", IF(Input!F840="","Data is missing.",""))))</f>
        <v/>
      </c>
      <c r="H841" s="190" t="str">
        <f>IF(ISERROR(IF(AND(Input!$A840="",SUMPRODUCT(--(LEN(Input!$A841:'Input'!$A$1006)&gt;0))&lt;&gt;0),"Row is skipped.",IF(AND(Input!$A840="",Input!$A841=""),"", IF(Input!G840="","Data is missing.","")))),"",IF(AND(Input!$A840="",SUMPRODUCT(--(LEN(Input!$A841:'Input'!$A$1006)&gt;0))&lt;&gt;0),"Row is skipped.",IF(AND(Input!$A840="",Input!$A841=""),"", IF(Input!G840="","Data is missing.",""))))</f>
        <v/>
      </c>
      <c r="I841" s="156"/>
      <c r="J841" s="191" t="str">
        <f>IFERROR(VLOOKUP(VLOOKUP(Input!$D840,'Measure List'!$A:$AN,40,FALSE),UIR!$A$1:$Q$27,17,FALSE),"")</f>
        <v/>
      </c>
      <c r="K841" s="192" t="str">
        <f>IFERROR(VLOOKUP(Input!$D840,'Measure List'!$A:$AN,40,FALSE),"")</f>
        <v/>
      </c>
      <c r="L841" s="156"/>
      <c r="M841" s="193" t="str">
        <f>IF(B841="","",IF(AND(Input!H840="",IFERROR(VLOOKUP(K841,UIR!$A$2:$P$21,2,FALSE),"")&lt;&gt;""),"Data is Missing.",""))</f>
        <v/>
      </c>
      <c r="N841" s="194" t="str">
        <f>IF(B841="","",IF(AND(Input!I840="",IFERROR(VLOOKUP(K841,UIR!$A$2:$P$21,3,FALSE),"")&lt;&gt;""),"Data is Missing.",""))</f>
        <v/>
      </c>
      <c r="O841" s="194" t="str">
        <f>IF(B841="","",IF(AND(Input!J840="",IFERROR(VLOOKUP(K841,UIR!$A$2:$P$21,4,FALSE),"")&lt;&gt;""),"Data is Missing.",""))</f>
        <v/>
      </c>
      <c r="P841" s="194" t="str">
        <f>IF(B841="","",IF(AND(Input!K840="",IFERROR(VLOOKUP(K841,UIR!$A$2:$P$21,5,FALSE),"")&lt;&gt;""),"Data is Missing.",""))</f>
        <v/>
      </c>
      <c r="Q841" s="194" t="str">
        <f>IF(B841="","",IF(AND(Input!L840="",IFERROR(VLOOKUP(K841,UIR!$A$2:$P$21,6,FALSE),"")&lt;&gt;""),"Data is Missing.",""))</f>
        <v/>
      </c>
      <c r="R841" s="194" t="str">
        <f>IF(B841="","",IF(AND(Input!M840="",IFERROR(VLOOKUP(K841,UIR!$A$2:$P$21,7,FALSE),"")&lt;&gt;""),"Data is Missing.",""))</f>
        <v/>
      </c>
      <c r="S841" s="194" t="str">
        <f>IF(B841="","",IF(AND(Input!P840="",IFERROR(VLOOKUP(K841,UIR!$A$2:$P$21,8,FALSE),"")&lt;&gt;""),"Data is Missing.",""))</f>
        <v/>
      </c>
      <c r="T841" s="194" t="str">
        <f>IF(B841="","",IF(AND(Input!Q840="",IFERROR(VLOOKUP(K841,UIR!$A$2:$P$21,9,FALSE),"")&lt;&gt;""),"Data is Missing.",""))</f>
        <v/>
      </c>
      <c r="U841" s="194"/>
      <c r="V841" s="194" t="str">
        <f>IF(B841="","",IF(AND(Input!S840="",IFERROR(VLOOKUP(K841,UIR!$A$2:$P$21,11,FALSE),"")&lt;&gt;""),"Data is Missing.",""))</f>
        <v/>
      </c>
      <c r="W841" s="194" t="str">
        <f>IF(B841="","",IF(AND(Input!T840="",IFERROR(VLOOKUP(K841,UIR!$A$2:$P$21,12,FALSE),"")&lt;&gt;""),"Data is Missing.",""))</f>
        <v/>
      </c>
      <c r="X841" s="194" t="str">
        <f>IF(B841="","",IF(AND(Input!V840="",IFERROR(VLOOKUP(K841,UIR!$A$2:$P$21,13,FALSE),"")&lt;&gt;""),"Data is Missing.",""))</f>
        <v/>
      </c>
      <c r="Y841" s="194" t="str">
        <f>IF(B841="","",IF(AND(Input!W840="",IFERROR(VLOOKUP(K841,UIR!$A$2:$P$21,14,FALSE),"")&lt;&gt;""),"Data is Missing.",""))</f>
        <v/>
      </c>
      <c r="Z841" s="194" t="str">
        <f>IF(B841="","",IF(AND(Input!X840="",IFERROR(VLOOKUP(K841,UIR!$A$2:$P$21,15,FALSE),"")&lt;&gt;""),"Data is Missing.",""))</f>
        <v/>
      </c>
      <c r="AA841" s="195" t="str">
        <f>IF(B841="","",IF(AND(Input!Y840="",IFERROR(VLOOKUP(K841,UIR!$A$2:$P$21,16,FALSE),"")&lt;&gt;""),"Data is Missing.",""))</f>
        <v/>
      </c>
      <c r="AC841" s="202" t="str">
        <f>IF(ISERROR(IF(Input!D840="","",IF(ISERROR(VLOOKUP(Input!D840,'Measure List'!$A$2:$A$30000,1,0)),"Invalid RefNo",""))),"",IF(Input!D840="","",IF(ISERROR(VLOOKUP(Input!D840,'Measure List'!$A$2:$A$30000,1,0)),"Invalid RefNo","")))</f>
        <v/>
      </c>
      <c r="AD841" s="156"/>
      <c r="AE841" s="156"/>
      <c r="AF841" s="156"/>
      <c r="AG841" s="156"/>
      <c r="AH841" s="156"/>
      <c r="AI841" s="156"/>
      <c r="AJ841" s="156"/>
      <c r="AK841" s="156"/>
      <c r="AL841" s="203" t="str">
        <f>IF(COUNTIF(Dropdowns!$K$2:$K$7,Input!S840)&gt;0,"",IF(Input!S840="","","Invalid Type"))</f>
        <v/>
      </c>
      <c r="AN841" s="204" t="str">
        <f>IF(Input!C840="","",IF(ISNUMBER(VALUE(Input!C840)),"","Needs to be a number."))</f>
        <v/>
      </c>
      <c r="AO841" s="205" t="str">
        <f>IF(Input!E840="","",IF(ISNUMBER(VALUE(Input!E840)),"","Needs to be a number."))</f>
        <v/>
      </c>
      <c r="AP841" s="205" t="str">
        <f>IF(Input!N840="","",IF(ISNUMBER(VALUE(Input!N840)),"","Needs to be a number."))</f>
        <v/>
      </c>
      <c r="AQ841" s="205" t="str">
        <f>IF(Input!O840="","",IF(ISNUMBER(VALUE(Input!O840)),"","Needs to be a number."))</f>
        <v/>
      </c>
      <c r="AR841" s="205" t="str">
        <f>IF(Input!V840="","",IF(ISNUMBER(VALUE(Input!V840)),"","Needs to be a number."))</f>
        <v/>
      </c>
      <c r="AS841" s="205" t="str">
        <f>IF(Input!W840="","",IF(ISNUMBER(VALUE(Input!W840)),"","Needs to be a number."))</f>
        <v/>
      </c>
      <c r="AT841" s="205" t="str">
        <f>IF(Input!X840="","",IF(ISNUMBER(VALUE(Input!X840)),"","Needs to be a number."))</f>
        <v/>
      </c>
      <c r="AU841" s="206" t="str">
        <f>IF(Input!Y840="","",IF(ISNUMBER(VALUE(Input!Y840)),"","Needs to be a number."))</f>
        <v/>
      </c>
      <c r="AW841" s="259" t="str">
        <f>IF(OR(VALUE(Input!C840)&lt;0,VALUE(Input!C840)&gt;100), "Invalid EEI %","")</f>
        <v/>
      </c>
      <c r="AX841" s="207"/>
      <c r="AY841" s="278" t="str">
        <f>IF(Input!E840="","",IF(VALUE(Input!E840)=0,"Do not enter 0.",""))</f>
        <v/>
      </c>
    </row>
    <row r="842" spans="2:51" x14ac:dyDescent="0.3">
      <c r="B842" s="188" t="str">
        <f>Input!A841</f>
        <v/>
      </c>
      <c r="C842" s="189" t="str">
        <f>IF(ISERROR(IF(AND(Input!$A841="",SUMPRODUCT(--(LEN(Input!$A842:'Input'!$A$1006)&gt;0))&lt;&gt;0),"Row is skipped.",IF(AND(Input!$A841="",Input!$A842=""),"", IF(Input!B841="","Data is missing.","")))),"",IF(AND(Input!$A841="",SUMPRODUCT(--(LEN(Input!$A842:'Input'!$A$1006)&gt;0))&lt;&gt;0),"Row is skipped.",IF(AND(Input!$A841="",Input!$A842=""),"", IF(Input!B841="","Data is missing.",""))))</f>
        <v/>
      </c>
      <c r="D842" s="189" t="str">
        <f>IF(ISERROR(IF(AND(Input!$A841="",SUMPRODUCT(--(LEN(Input!$A842:'Input'!$A$1006)&gt;0))&lt;&gt;0),"Row is skipped.",IF(AND(Input!$A841="",Input!$A842=""),"", IF(Input!C841="","Data is missing.","")))),"",IF(AND(Input!$A841="",SUMPRODUCT(--(LEN(Input!$A842:'Input'!$A$1006)&gt;0))&lt;&gt;0),"Row is skipped.",IF(AND(Input!$A841="",Input!$A842=""),"", IF(Input!C841="","Data is missing.",""))))</f>
        <v/>
      </c>
      <c r="E842" s="189" t="str">
        <f>IF(ISERROR(IF(AND(Input!$A841="",SUMPRODUCT(--(LEN(Input!$A842:'Input'!$A$1006)&gt;0))&lt;&gt;0),"Row is skipped.",IF(AND(Input!$A841="",Input!$A842=""),"", IF(Input!D841="","Data is missing.","")))),"",IF(AND(Input!$A841="",SUMPRODUCT(--(LEN(Input!$A842:'Input'!$A$1006)&gt;0))&lt;&gt;0),"Row is skipped.",IF(AND(Input!$A841="",Input!$A842=""),"", IF(Input!D841="","Data is missing.",""))))</f>
        <v/>
      </c>
      <c r="F842" s="189" t="str">
        <f>IF(ISERROR(IF(AND(Input!$A841="",SUMPRODUCT(--(LEN(Input!$A842:'Input'!$A$1006)&gt;0))&lt;&gt;0),"Row is skipped.",IF(AND(Input!$A841="",Input!$A842=""),"", IF(Input!E841="","Data is missing.","")))),"",IF(AND(Input!$A841="",SUMPRODUCT(--(LEN(Input!$A842:'Input'!$A$1006)&gt;0))&lt;&gt;0),"Row is skipped.",IF(AND(Input!$A841="",Input!$A842=""),"", IF(Input!E841="","Data is missing.",""))))</f>
        <v/>
      </c>
      <c r="G842" s="189" t="str">
        <f>IF(ISERROR(IF(AND(Input!$A841="",SUMPRODUCT(--(LEN(Input!$A842:'Input'!$A$1006)&gt;0))&lt;&gt;0),"Row is skipped.",IF(AND(Input!$A841="",Input!$A842=""),"", IF(Input!F841="","Data is missing.","")))),"",IF(AND(Input!$A841="",SUMPRODUCT(--(LEN(Input!$A842:'Input'!$A$1006)&gt;0))&lt;&gt;0),"Row is skipped.",IF(AND(Input!$A841="",Input!$A842=""),"", IF(Input!F841="","Data is missing.",""))))</f>
        <v/>
      </c>
      <c r="H842" s="190" t="str">
        <f>IF(ISERROR(IF(AND(Input!$A841="",SUMPRODUCT(--(LEN(Input!$A842:'Input'!$A$1006)&gt;0))&lt;&gt;0),"Row is skipped.",IF(AND(Input!$A841="",Input!$A842=""),"", IF(Input!G841="","Data is missing.","")))),"",IF(AND(Input!$A841="",SUMPRODUCT(--(LEN(Input!$A842:'Input'!$A$1006)&gt;0))&lt;&gt;0),"Row is skipped.",IF(AND(Input!$A841="",Input!$A842=""),"", IF(Input!G841="","Data is missing.",""))))</f>
        <v/>
      </c>
      <c r="I842" s="156"/>
      <c r="J842" s="191" t="str">
        <f>IFERROR(VLOOKUP(VLOOKUP(Input!$D841,'Measure List'!$A:$AN,40,FALSE),UIR!$A$1:$Q$27,17,FALSE),"")</f>
        <v/>
      </c>
      <c r="K842" s="192" t="str">
        <f>IFERROR(VLOOKUP(Input!$D841,'Measure List'!$A:$AN,40,FALSE),"")</f>
        <v/>
      </c>
      <c r="L842" s="156"/>
      <c r="M842" s="193" t="str">
        <f>IF(B842="","",IF(AND(Input!H841="",IFERROR(VLOOKUP(K842,UIR!$A$2:$P$21,2,FALSE),"")&lt;&gt;""),"Data is Missing.",""))</f>
        <v/>
      </c>
      <c r="N842" s="194" t="str">
        <f>IF(B842="","",IF(AND(Input!I841="",IFERROR(VLOOKUP(K842,UIR!$A$2:$P$21,3,FALSE),"")&lt;&gt;""),"Data is Missing.",""))</f>
        <v/>
      </c>
      <c r="O842" s="194" t="str">
        <f>IF(B842="","",IF(AND(Input!J841="",IFERROR(VLOOKUP(K842,UIR!$A$2:$P$21,4,FALSE),"")&lt;&gt;""),"Data is Missing.",""))</f>
        <v/>
      </c>
      <c r="P842" s="194" t="str">
        <f>IF(B842="","",IF(AND(Input!K841="",IFERROR(VLOOKUP(K842,UIR!$A$2:$P$21,5,FALSE),"")&lt;&gt;""),"Data is Missing.",""))</f>
        <v/>
      </c>
      <c r="Q842" s="194" t="str">
        <f>IF(B842="","",IF(AND(Input!L841="",IFERROR(VLOOKUP(K842,UIR!$A$2:$P$21,6,FALSE),"")&lt;&gt;""),"Data is Missing.",""))</f>
        <v/>
      </c>
      <c r="R842" s="194" t="str">
        <f>IF(B842="","",IF(AND(Input!M841="",IFERROR(VLOOKUP(K842,UIR!$A$2:$P$21,7,FALSE),"")&lt;&gt;""),"Data is Missing.",""))</f>
        <v/>
      </c>
      <c r="S842" s="194" t="str">
        <f>IF(B842="","",IF(AND(Input!P841="",IFERROR(VLOOKUP(K842,UIR!$A$2:$P$21,8,FALSE),"")&lt;&gt;""),"Data is Missing.",""))</f>
        <v/>
      </c>
      <c r="T842" s="194" t="str">
        <f>IF(B842="","",IF(AND(Input!Q841="",IFERROR(VLOOKUP(K842,UIR!$A$2:$P$21,9,FALSE),"")&lt;&gt;""),"Data is Missing.",""))</f>
        <v/>
      </c>
      <c r="U842" s="194"/>
      <c r="V842" s="194" t="str">
        <f>IF(B842="","",IF(AND(Input!S841="",IFERROR(VLOOKUP(K842,UIR!$A$2:$P$21,11,FALSE),"")&lt;&gt;""),"Data is Missing.",""))</f>
        <v/>
      </c>
      <c r="W842" s="194" t="str">
        <f>IF(B842="","",IF(AND(Input!T841="",IFERROR(VLOOKUP(K842,UIR!$A$2:$P$21,12,FALSE),"")&lt;&gt;""),"Data is Missing.",""))</f>
        <v/>
      </c>
      <c r="X842" s="194" t="str">
        <f>IF(B842="","",IF(AND(Input!V841="",IFERROR(VLOOKUP(K842,UIR!$A$2:$P$21,13,FALSE),"")&lt;&gt;""),"Data is Missing.",""))</f>
        <v/>
      </c>
      <c r="Y842" s="194" t="str">
        <f>IF(B842="","",IF(AND(Input!W841="",IFERROR(VLOOKUP(K842,UIR!$A$2:$P$21,14,FALSE),"")&lt;&gt;""),"Data is Missing.",""))</f>
        <v/>
      </c>
      <c r="Z842" s="194" t="str">
        <f>IF(B842="","",IF(AND(Input!X841="",IFERROR(VLOOKUP(K842,UIR!$A$2:$P$21,15,FALSE),"")&lt;&gt;""),"Data is Missing.",""))</f>
        <v/>
      </c>
      <c r="AA842" s="195" t="str">
        <f>IF(B842="","",IF(AND(Input!Y841="",IFERROR(VLOOKUP(K842,UIR!$A$2:$P$21,16,FALSE),"")&lt;&gt;""),"Data is Missing.",""))</f>
        <v/>
      </c>
      <c r="AC842" s="202" t="str">
        <f>IF(ISERROR(IF(Input!D841="","",IF(ISERROR(VLOOKUP(Input!D841,'Measure List'!$A$2:$A$30000,1,0)),"Invalid RefNo",""))),"",IF(Input!D841="","",IF(ISERROR(VLOOKUP(Input!D841,'Measure List'!$A$2:$A$30000,1,0)),"Invalid RefNo","")))</f>
        <v/>
      </c>
      <c r="AD842" s="156"/>
      <c r="AE842" s="156"/>
      <c r="AF842" s="156"/>
      <c r="AG842" s="156"/>
      <c r="AH842" s="156"/>
      <c r="AI842" s="156"/>
      <c r="AJ842" s="156"/>
      <c r="AK842" s="156"/>
      <c r="AL842" s="203" t="str">
        <f>IF(COUNTIF(Dropdowns!$K$2:$K$7,Input!S841)&gt;0,"",IF(Input!S841="","","Invalid Type"))</f>
        <v/>
      </c>
      <c r="AN842" s="204" t="str">
        <f>IF(Input!C841="","",IF(ISNUMBER(VALUE(Input!C841)),"","Needs to be a number."))</f>
        <v/>
      </c>
      <c r="AO842" s="205" t="str">
        <f>IF(Input!E841="","",IF(ISNUMBER(VALUE(Input!E841)),"","Needs to be a number."))</f>
        <v/>
      </c>
      <c r="AP842" s="205" t="str">
        <f>IF(Input!N841="","",IF(ISNUMBER(VALUE(Input!N841)),"","Needs to be a number."))</f>
        <v/>
      </c>
      <c r="AQ842" s="205" t="str">
        <f>IF(Input!O841="","",IF(ISNUMBER(VALUE(Input!O841)),"","Needs to be a number."))</f>
        <v/>
      </c>
      <c r="AR842" s="205" t="str">
        <f>IF(Input!V841="","",IF(ISNUMBER(VALUE(Input!V841)),"","Needs to be a number."))</f>
        <v/>
      </c>
      <c r="AS842" s="205" t="str">
        <f>IF(Input!W841="","",IF(ISNUMBER(VALUE(Input!W841)),"","Needs to be a number."))</f>
        <v/>
      </c>
      <c r="AT842" s="205" t="str">
        <f>IF(Input!X841="","",IF(ISNUMBER(VALUE(Input!X841)),"","Needs to be a number."))</f>
        <v/>
      </c>
      <c r="AU842" s="206" t="str">
        <f>IF(Input!Y841="","",IF(ISNUMBER(VALUE(Input!Y841)),"","Needs to be a number."))</f>
        <v/>
      </c>
      <c r="AW842" s="259" t="str">
        <f>IF(OR(VALUE(Input!C841)&lt;0,VALUE(Input!C841)&gt;100), "Invalid EEI %","")</f>
        <v/>
      </c>
      <c r="AX842" s="207"/>
      <c r="AY842" s="278" t="str">
        <f>IF(Input!E841="","",IF(VALUE(Input!E841)=0,"Do not enter 0.",""))</f>
        <v/>
      </c>
    </row>
    <row r="843" spans="2:51" x14ac:dyDescent="0.3">
      <c r="B843" s="188" t="str">
        <f>Input!A842</f>
        <v/>
      </c>
      <c r="C843" s="189" t="str">
        <f>IF(ISERROR(IF(AND(Input!$A842="",SUMPRODUCT(--(LEN(Input!$A843:'Input'!$A$1006)&gt;0))&lt;&gt;0),"Row is skipped.",IF(AND(Input!$A842="",Input!$A843=""),"", IF(Input!B842="","Data is missing.","")))),"",IF(AND(Input!$A842="",SUMPRODUCT(--(LEN(Input!$A843:'Input'!$A$1006)&gt;0))&lt;&gt;0),"Row is skipped.",IF(AND(Input!$A842="",Input!$A843=""),"", IF(Input!B842="","Data is missing.",""))))</f>
        <v/>
      </c>
      <c r="D843" s="189" t="str">
        <f>IF(ISERROR(IF(AND(Input!$A842="",SUMPRODUCT(--(LEN(Input!$A843:'Input'!$A$1006)&gt;0))&lt;&gt;0),"Row is skipped.",IF(AND(Input!$A842="",Input!$A843=""),"", IF(Input!C842="","Data is missing.","")))),"",IF(AND(Input!$A842="",SUMPRODUCT(--(LEN(Input!$A843:'Input'!$A$1006)&gt;0))&lt;&gt;0),"Row is skipped.",IF(AND(Input!$A842="",Input!$A843=""),"", IF(Input!C842="","Data is missing.",""))))</f>
        <v/>
      </c>
      <c r="E843" s="189" t="str">
        <f>IF(ISERROR(IF(AND(Input!$A842="",SUMPRODUCT(--(LEN(Input!$A843:'Input'!$A$1006)&gt;0))&lt;&gt;0),"Row is skipped.",IF(AND(Input!$A842="",Input!$A843=""),"", IF(Input!D842="","Data is missing.","")))),"",IF(AND(Input!$A842="",SUMPRODUCT(--(LEN(Input!$A843:'Input'!$A$1006)&gt;0))&lt;&gt;0),"Row is skipped.",IF(AND(Input!$A842="",Input!$A843=""),"", IF(Input!D842="","Data is missing.",""))))</f>
        <v/>
      </c>
      <c r="F843" s="189" t="str">
        <f>IF(ISERROR(IF(AND(Input!$A842="",SUMPRODUCT(--(LEN(Input!$A843:'Input'!$A$1006)&gt;0))&lt;&gt;0),"Row is skipped.",IF(AND(Input!$A842="",Input!$A843=""),"", IF(Input!E842="","Data is missing.","")))),"",IF(AND(Input!$A842="",SUMPRODUCT(--(LEN(Input!$A843:'Input'!$A$1006)&gt;0))&lt;&gt;0),"Row is skipped.",IF(AND(Input!$A842="",Input!$A843=""),"", IF(Input!E842="","Data is missing.",""))))</f>
        <v/>
      </c>
      <c r="G843" s="189" t="str">
        <f>IF(ISERROR(IF(AND(Input!$A842="",SUMPRODUCT(--(LEN(Input!$A843:'Input'!$A$1006)&gt;0))&lt;&gt;0),"Row is skipped.",IF(AND(Input!$A842="",Input!$A843=""),"", IF(Input!F842="","Data is missing.","")))),"",IF(AND(Input!$A842="",SUMPRODUCT(--(LEN(Input!$A843:'Input'!$A$1006)&gt;0))&lt;&gt;0),"Row is skipped.",IF(AND(Input!$A842="",Input!$A843=""),"", IF(Input!F842="","Data is missing.",""))))</f>
        <v/>
      </c>
      <c r="H843" s="190" t="str">
        <f>IF(ISERROR(IF(AND(Input!$A842="",SUMPRODUCT(--(LEN(Input!$A843:'Input'!$A$1006)&gt;0))&lt;&gt;0),"Row is skipped.",IF(AND(Input!$A842="",Input!$A843=""),"", IF(Input!G842="","Data is missing.","")))),"",IF(AND(Input!$A842="",SUMPRODUCT(--(LEN(Input!$A843:'Input'!$A$1006)&gt;0))&lt;&gt;0),"Row is skipped.",IF(AND(Input!$A842="",Input!$A843=""),"", IF(Input!G842="","Data is missing.",""))))</f>
        <v/>
      </c>
      <c r="I843" s="156"/>
      <c r="J843" s="191" t="str">
        <f>IFERROR(VLOOKUP(VLOOKUP(Input!$D842,'Measure List'!$A:$AN,40,FALSE),UIR!$A$1:$Q$27,17,FALSE),"")</f>
        <v/>
      </c>
      <c r="K843" s="192" t="str">
        <f>IFERROR(VLOOKUP(Input!$D842,'Measure List'!$A:$AN,40,FALSE),"")</f>
        <v/>
      </c>
      <c r="L843" s="156"/>
      <c r="M843" s="193" t="str">
        <f>IF(B843="","",IF(AND(Input!H842="",IFERROR(VLOOKUP(K843,UIR!$A$2:$P$21,2,FALSE),"")&lt;&gt;""),"Data is Missing.",""))</f>
        <v/>
      </c>
      <c r="N843" s="194" t="str">
        <f>IF(B843="","",IF(AND(Input!I842="",IFERROR(VLOOKUP(K843,UIR!$A$2:$P$21,3,FALSE),"")&lt;&gt;""),"Data is Missing.",""))</f>
        <v/>
      </c>
      <c r="O843" s="194" t="str">
        <f>IF(B843="","",IF(AND(Input!J842="",IFERROR(VLOOKUP(K843,UIR!$A$2:$P$21,4,FALSE),"")&lt;&gt;""),"Data is Missing.",""))</f>
        <v/>
      </c>
      <c r="P843" s="194" t="str">
        <f>IF(B843="","",IF(AND(Input!K842="",IFERROR(VLOOKUP(K843,UIR!$A$2:$P$21,5,FALSE),"")&lt;&gt;""),"Data is Missing.",""))</f>
        <v/>
      </c>
      <c r="Q843" s="194" t="str">
        <f>IF(B843="","",IF(AND(Input!L842="",IFERROR(VLOOKUP(K843,UIR!$A$2:$P$21,6,FALSE),"")&lt;&gt;""),"Data is Missing.",""))</f>
        <v/>
      </c>
      <c r="R843" s="194" t="str">
        <f>IF(B843="","",IF(AND(Input!M842="",IFERROR(VLOOKUP(K843,UIR!$A$2:$P$21,7,FALSE),"")&lt;&gt;""),"Data is Missing.",""))</f>
        <v/>
      </c>
      <c r="S843" s="194" t="str">
        <f>IF(B843="","",IF(AND(Input!P842="",IFERROR(VLOOKUP(K843,UIR!$A$2:$P$21,8,FALSE),"")&lt;&gt;""),"Data is Missing.",""))</f>
        <v/>
      </c>
      <c r="T843" s="194" t="str">
        <f>IF(B843="","",IF(AND(Input!Q842="",IFERROR(VLOOKUP(K843,UIR!$A$2:$P$21,9,FALSE),"")&lt;&gt;""),"Data is Missing.",""))</f>
        <v/>
      </c>
      <c r="U843" s="194"/>
      <c r="V843" s="194" t="str">
        <f>IF(B843="","",IF(AND(Input!S842="",IFERROR(VLOOKUP(K843,UIR!$A$2:$P$21,11,FALSE),"")&lt;&gt;""),"Data is Missing.",""))</f>
        <v/>
      </c>
      <c r="W843" s="194" t="str">
        <f>IF(B843="","",IF(AND(Input!T842="",IFERROR(VLOOKUP(K843,UIR!$A$2:$P$21,12,FALSE),"")&lt;&gt;""),"Data is Missing.",""))</f>
        <v/>
      </c>
      <c r="X843" s="194" t="str">
        <f>IF(B843="","",IF(AND(Input!V842="",IFERROR(VLOOKUP(K843,UIR!$A$2:$P$21,13,FALSE),"")&lt;&gt;""),"Data is Missing.",""))</f>
        <v/>
      </c>
      <c r="Y843" s="194" t="str">
        <f>IF(B843="","",IF(AND(Input!W842="",IFERROR(VLOOKUP(K843,UIR!$A$2:$P$21,14,FALSE),"")&lt;&gt;""),"Data is Missing.",""))</f>
        <v/>
      </c>
      <c r="Z843" s="194" t="str">
        <f>IF(B843="","",IF(AND(Input!X842="",IFERROR(VLOOKUP(K843,UIR!$A$2:$P$21,15,FALSE),"")&lt;&gt;""),"Data is Missing.",""))</f>
        <v/>
      </c>
      <c r="AA843" s="195" t="str">
        <f>IF(B843="","",IF(AND(Input!Y842="",IFERROR(VLOOKUP(K843,UIR!$A$2:$P$21,16,FALSE),"")&lt;&gt;""),"Data is Missing.",""))</f>
        <v/>
      </c>
      <c r="AC843" s="202" t="str">
        <f>IF(ISERROR(IF(Input!D842="","",IF(ISERROR(VLOOKUP(Input!D842,'Measure List'!$A$2:$A$30000,1,0)),"Invalid RefNo",""))),"",IF(Input!D842="","",IF(ISERROR(VLOOKUP(Input!D842,'Measure List'!$A$2:$A$30000,1,0)),"Invalid RefNo","")))</f>
        <v/>
      </c>
      <c r="AD843" s="156"/>
      <c r="AE843" s="156"/>
      <c r="AF843" s="156"/>
      <c r="AG843" s="156"/>
      <c r="AH843" s="156"/>
      <c r="AI843" s="156"/>
      <c r="AJ843" s="156"/>
      <c r="AK843" s="156"/>
      <c r="AL843" s="203" t="str">
        <f>IF(COUNTIF(Dropdowns!$K$2:$K$7,Input!S842)&gt;0,"",IF(Input!S842="","","Invalid Type"))</f>
        <v/>
      </c>
      <c r="AN843" s="204" t="str">
        <f>IF(Input!C842="","",IF(ISNUMBER(VALUE(Input!C842)),"","Needs to be a number."))</f>
        <v/>
      </c>
      <c r="AO843" s="205" t="str">
        <f>IF(Input!E842="","",IF(ISNUMBER(VALUE(Input!E842)),"","Needs to be a number."))</f>
        <v/>
      </c>
      <c r="AP843" s="205" t="str">
        <f>IF(Input!N842="","",IF(ISNUMBER(VALUE(Input!N842)),"","Needs to be a number."))</f>
        <v/>
      </c>
      <c r="AQ843" s="205" t="str">
        <f>IF(Input!O842="","",IF(ISNUMBER(VALUE(Input!O842)),"","Needs to be a number."))</f>
        <v/>
      </c>
      <c r="AR843" s="205" t="str">
        <f>IF(Input!V842="","",IF(ISNUMBER(VALUE(Input!V842)),"","Needs to be a number."))</f>
        <v/>
      </c>
      <c r="AS843" s="205" t="str">
        <f>IF(Input!W842="","",IF(ISNUMBER(VALUE(Input!W842)),"","Needs to be a number."))</f>
        <v/>
      </c>
      <c r="AT843" s="205" t="str">
        <f>IF(Input!X842="","",IF(ISNUMBER(VALUE(Input!X842)),"","Needs to be a number."))</f>
        <v/>
      </c>
      <c r="AU843" s="206" t="str">
        <f>IF(Input!Y842="","",IF(ISNUMBER(VALUE(Input!Y842)),"","Needs to be a number."))</f>
        <v/>
      </c>
      <c r="AW843" s="259" t="str">
        <f>IF(OR(VALUE(Input!C842)&lt;0,VALUE(Input!C842)&gt;100), "Invalid EEI %","")</f>
        <v/>
      </c>
      <c r="AX843" s="207"/>
      <c r="AY843" s="278" t="str">
        <f>IF(Input!E842="","",IF(VALUE(Input!E842)=0,"Do not enter 0.",""))</f>
        <v/>
      </c>
    </row>
    <row r="844" spans="2:51" x14ac:dyDescent="0.3">
      <c r="B844" s="188" t="str">
        <f>Input!A843</f>
        <v/>
      </c>
      <c r="C844" s="189" t="str">
        <f>IF(ISERROR(IF(AND(Input!$A843="",SUMPRODUCT(--(LEN(Input!$A844:'Input'!$A$1006)&gt;0))&lt;&gt;0),"Row is skipped.",IF(AND(Input!$A843="",Input!$A844=""),"", IF(Input!B843="","Data is missing.","")))),"",IF(AND(Input!$A843="",SUMPRODUCT(--(LEN(Input!$A844:'Input'!$A$1006)&gt;0))&lt;&gt;0),"Row is skipped.",IF(AND(Input!$A843="",Input!$A844=""),"", IF(Input!B843="","Data is missing.",""))))</f>
        <v/>
      </c>
      <c r="D844" s="189" t="str">
        <f>IF(ISERROR(IF(AND(Input!$A843="",SUMPRODUCT(--(LEN(Input!$A844:'Input'!$A$1006)&gt;0))&lt;&gt;0),"Row is skipped.",IF(AND(Input!$A843="",Input!$A844=""),"", IF(Input!C843="","Data is missing.","")))),"",IF(AND(Input!$A843="",SUMPRODUCT(--(LEN(Input!$A844:'Input'!$A$1006)&gt;0))&lt;&gt;0),"Row is skipped.",IF(AND(Input!$A843="",Input!$A844=""),"", IF(Input!C843="","Data is missing.",""))))</f>
        <v/>
      </c>
      <c r="E844" s="189" t="str">
        <f>IF(ISERROR(IF(AND(Input!$A843="",SUMPRODUCT(--(LEN(Input!$A844:'Input'!$A$1006)&gt;0))&lt;&gt;0),"Row is skipped.",IF(AND(Input!$A843="",Input!$A844=""),"", IF(Input!D843="","Data is missing.","")))),"",IF(AND(Input!$A843="",SUMPRODUCT(--(LEN(Input!$A844:'Input'!$A$1006)&gt;0))&lt;&gt;0),"Row is skipped.",IF(AND(Input!$A843="",Input!$A844=""),"", IF(Input!D843="","Data is missing.",""))))</f>
        <v/>
      </c>
      <c r="F844" s="189" t="str">
        <f>IF(ISERROR(IF(AND(Input!$A843="",SUMPRODUCT(--(LEN(Input!$A844:'Input'!$A$1006)&gt;0))&lt;&gt;0),"Row is skipped.",IF(AND(Input!$A843="",Input!$A844=""),"", IF(Input!E843="","Data is missing.","")))),"",IF(AND(Input!$A843="",SUMPRODUCT(--(LEN(Input!$A844:'Input'!$A$1006)&gt;0))&lt;&gt;0),"Row is skipped.",IF(AND(Input!$A843="",Input!$A844=""),"", IF(Input!E843="","Data is missing.",""))))</f>
        <v/>
      </c>
      <c r="G844" s="189" t="str">
        <f>IF(ISERROR(IF(AND(Input!$A843="",SUMPRODUCT(--(LEN(Input!$A844:'Input'!$A$1006)&gt;0))&lt;&gt;0),"Row is skipped.",IF(AND(Input!$A843="",Input!$A844=""),"", IF(Input!F843="","Data is missing.","")))),"",IF(AND(Input!$A843="",SUMPRODUCT(--(LEN(Input!$A844:'Input'!$A$1006)&gt;0))&lt;&gt;0),"Row is skipped.",IF(AND(Input!$A843="",Input!$A844=""),"", IF(Input!F843="","Data is missing.",""))))</f>
        <v/>
      </c>
      <c r="H844" s="190" t="str">
        <f>IF(ISERROR(IF(AND(Input!$A843="",SUMPRODUCT(--(LEN(Input!$A844:'Input'!$A$1006)&gt;0))&lt;&gt;0),"Row is skipped.",IF(AND(Input!$A843="",Input!$A844=""),"", IF(Input!G843="","Data is missing.","")))),"",IF(AND(Input!$A843="",SUMPRODUCT(--(LEN(Input!$A844:'Input'!$A$1006)&gt;0))&lt;&gt;0),"Row is skipped.",IF(AND(Input!$A843="",Input!$A844=""),"", IF(Input!G843="","Data is missing.",""))))</f>
        <v/>
      </c>
      <c r="I844" s="156"/>
      <c r="J844" s="191" t="str">
        <f>IFERROR(VLOOKUP(VLOOKUP(Input!$D843,'Measure List'!$A:$AN,40,FALSE),UIR!$A$1:$Q$27,17,FALSE),"")</f>
        <v/>
      </c>
      <c r="K844" s="192" t="str">
        <f>IFERROR(VLOOKUP(Input!$D843,'Measure List'!$A:$AN,40,FALSE),"")</f>
        <v/>
      </c>
      <c r="L844" s="156"/>
      <c r="M844" s="193" t="str">
        <f>IF(B844="","",IF(AND(Input!H843="",IFERROR(VLOOKUP(K844,UIR!$A$2:$P$21,2,FALSE),"")&lt;&gt;""),"Data is Missing.",""))</f>
        <v/>
      </c>
      <c r="N844" s="194" t="str">
        <f>IF(B844="","",IF(AND(Input!I843="",IFERROR(VLOOKUP(K844,UIR!$A$2:$P$21,3,FALSE),"")&lt;&gt;""),"Data is Missing.",""))</f>
        <v/>
      </c>
      <c r="O844" s="194" t="str">
        <f>IF(B844="","",IF(AND(Input!J843="",IFERROR(VLOOKUP(K844,UIR!$A$2:$P$21,4,FALSE),"")&lt;&gt;""),"Data is Missing.",""))</f>
        <v/>
      </c>
      <c r="P844" s="194" t="str">
        <f>IF(B844="","",IF(AND(Input!K843="",IFERROR(VLOOKUP(K844,UIR!$A$2:$P$21,5,FALSE),"")&lt;&gt;""),"Data is Missing.",""))</f>
        <v/>
      </c>
      <c r="Q844" s="194" t="str">
        <f>IF(B844="","",IF(AND(Input!L843="",IFERROR(VLOOKUP(K844,UIR!$A$2:$P$21,6,FALSE),"")&lt;&gt;""),"Data is Missing.",""))</f>
        <v/>
      </c>
      <c r="R844" s="194" t="str">
        <f>IF(B844="","",IF(AND(Input!M843="",IFERROR(VLOOKUP(K844,UIR!$A$2:$P$21,7,FALSE),"")&lt;&gt;""),"Data is Missing.",""))</f>
        <v/>
      </c>
      <c r="S844" s="194" t="str">
        <f>IF(B844="","",IF(AND(Input!P843="",IFERROR(VLOOKUP(K844,UIR!$A$2:$P$21,8,FALSE),"")&lt;&gt;""),"Data is Missing.",""))</f>
        <v/>
      </c>
      <c r="T844" s="194" t="str">
        <f>IF(B844="","",IF(AND(Input!Q843="",IFERROR(VLOOKUP(K844,UIR!$A$2:$P$21,9,FALSE),"")&lt;&gt;""),"Data is Missing.",""))</f>
        <v/>
      </c>
      <c r="U844" s="194"/>
      <c r="V844" s="194" t="str">
        <f>IF(B844="","",IF(AND(Input!S843="",IFERROR(VLOOKUP(K844,UIR!$A$2:$P$21,11,FALSE),"")&lt;&gt;""),"Data is Missing.",""))</f>
        <v/>
      </c>
      <c r="W844" s="194" t="str">
        <f>IF(B844="","",IF(AND(Input!T843="",IFERROR(VLOOKUP(K844,UIR!$A$2:$P$21,12,FALSE),"")&lt;&gt;""),"Data is Missing.",""))</f>
        <v/>
      </c>
      <c r="X844" s="194" t="str">
        <f>IF(B844="","",IF(AND(Input!V843="",IFERROR(VLOOKUP(K844,UIR!$A$2:$P$21,13,FALSE),"")&lt;&gt;""),"Data is Missing.",""))</f>
        <v/>
      </c>
      <c r="Y844" s="194" t="str">
        <f>IF(B844="","",IF(AND(Input!W843="",IFERROR(VLOOKUP(K844,UIR!$A$2:$P$21,14,FALSE),"")&lt;&gt;""),"Data is Missing.",""))</f>
        <v/>
      </c>
      <c r="Z844" s="194" t="str">
        <f>IF(B844="","",IF(AND(Input!X843="",IFERROR(VLOOKUP(K844,UIR!$A$2:$P$21,15,FALSE),"")&lt;&gt;""),"Data is Missing.",""))</f>
        <v/>
      </c>
      <c r="AA844" s="195" t="str">
        <f>IF(B844="","",IF(AND(Input!Y843="",IFERROR(VLOOKUP(K844,UIR!$A$2:$P$21,16,FALSE),"")&lt;&gt;""),"Data is Missing.",""))</f>
        <v/>
      </c>
      <c r="AC844" s="202" t="str">
        <f>IF(ISERROR(IF(Input!D843="","",IF(ISERROR(VLOOKUP(Input!D843,'Measure List'!$A$2:$A$30000,1,0)),"Invalid RefNo",""))),"",IF(Input!D843="","",IF(ISERROR(VLOOKUP(Input!D843,'Measure List'!$A$2:$A$30000,1,0)),"Invalid RefNo","")))</f>
        <v/>
      </c>
      <c r="AD844" s="156"/>
      <c r="AE844" s="156"/>
      <c r="AF844" s="156"/>
      <c r="AG844" s="156"/>
      <c r="AH844" s="156"/>
      <c r="AI844" s="156"/>
      <c r="AJ844" s="156"/>
      <c r="AK844" s="156"/>
      <c r="AL844" s="203" t="str">
        <f>IF(COUNTIF(Dropdowns!$K$2:$K$7,Input!S843)&gt;0,"",IF(Input!S843="","","Invalid Type"))</f>
        <v/>
      </c>
      <c r="AN844" s="204" t="str">
        <f>IF(Input!C843="","",IF(ISNUMBER(VALUE(Input!C843)),"","Needs to be a number."))</f>
        <v/>
      </c>
      <c r="AO844" s="205" t="str">
        <f>IF(Input!E843="","",IF(ISNUMBER(VALUE(Input!E843)),"","Needs to be a number."))</f>
        <v/>
      </c>
      <c r="AP844" s="205" t="str">
        <f>IF(Input!N843="","",IF(ISNUMBER(VALUE(Input!N843)),"","Needs to be a number."))</f>
        <v/>
      </c>
      <c r="AQ844" s="205" t="str">
        <f>IF(Input!O843="","",IF(ISNUMBER(VALUE(Input!O843)),"","Needs to be a number."))</f>
        <v/>
      </c>
      <c r="AR844" s="205" t="str">
        <f>IF(Input!V843="","",IF(ISNUMBER(VALUE(Input!V843)),"","Needs to be a number."))</f>
        <v/>
      </c>
      <c r="AS844" s="205" t="str">
        <f>IF(Input!W843="","",IF(ISNUMBER(VALUE(Input!W843)),"","Needs to be a number."))</f>
        <v/>
      </c>
      <c r="AT844" s="205" t="str">
        <f>IF(Input!X843="","",IF(ISNUMBER(VALUE(Input!X843)),"","Needs to be a number."))</f>
        <v/>
      </c>
      <c r="AU844" s="206" t="str">
        <f>IF(Input!Y843="","",IF(ISNUMBER(VALUE(Input!Y843)),"","Needs to be a number."))</f>
        <v/>
      </c>
      <c r="AW844" s="259" t="str">
        <f>IF(OR(VALUE(Input!C843)&lt;0,VALUE(Input!C843)&gt;100), "Invalid EEI %","")</f>
        <v/>
      </c>
      <c r="AX844" s="207"/>
      <c r="AY844" s="278" t="str">
        <f>IF(Input!E843="","",IF(VALUE(Input!E843)=0,"Do not enter 0.",""))</f>
        <v/>
      </c>
    </row>
    <row r="845" spans="2:51" x14ac:dyDescent="0.3">
      <c r="B845" s="188" t="str">
        <f>Input!A844</f>
        <v/>
      </c>
      <c r="C845" s="189" t="str">
        <f>IF(ISERROR(IF(AND(Input!$A844="",SUMPRODUCT(--(LEN(Input!$A845:'Input'!$A$1006)&gt;0))&lt;&gt;0),"Row is skipped.",IF(AND(Input!$A844="",Input!$A845=""),"", IF(Input!B844="","Data is missing.","")))),"",IF(AND(Input!$A844="",SUMPRODUCT(--(LEN(Input!$A845:'Input'!$A$1006)&gt;0))&lt;&gt;0),"Row is skipped.",IF(AND(Input!$A844="",Input!$A845=""),"", IF(Input!B844="","Data is missing.",""))))</f>
        <v/>
      </c>
      <c r="D845" s="189" t="str">
        <f>IF(ISERROR(IF(AND(Input!$A844="",SUMPRODUCT(--(LEN(Input!$A845:'Input'!$A$1006)&gt;0))&lt;&gt;0),"Row is skipped.",IF(AND(Input!$A844="",Input!$A845=""),"", IF(Input!C844="","Data is missing.","")))),"",IF(AND(Input!$A844="",SUMPRODUCT(--(LEN(Input!$A845:'Input'!$A$1006)&gt;0))&lt;&gt;0),"Row is skipped.",IF(AND(Input!$A844="",Input!$A845=""),"", IF(Input!C844="","Data is missing.",""))))</f>
        <v/>
      </c>
      <c r="E845" s="189" t="str">
        <f>IF(ISERROR(IF(AND(Input!$A844="",SUMPRODUCT(--(LEN(Input!$A845:'Input'!$A$1006)&gt;0))&lt;&gt;0),"Row is skipped.",IF(AND(Input!$A844="",Input!$A845=""),"", IF(Input!D844="","Data is missing.","")))),"",IF(AND(Input!$A844="",SUMPRODUCT(--(LEN(Input!$A845:'Input'!$A$1006)&gt;0))&lt;&gt;0),"Row is skipped.",IF(AND(Input!$A844="",Input!$A845=""),"", IF(Input!D844="","Data is missing.",""))))</f>
        <v/>
      </c>
      <c r="F845" s="189" t="str">
        <f>IF(ISERROR(IF(AND(Input!$A844="",SUMPRODUCT(--(LEN(Input!$A845:'Input'!$A$1006)&gt;0))&lt;&gt;0),"Row is skipped.",IF(AND(Input!$A844="",Input!$A845=""),"", IF(Input!E844="","Data is missing.","")))),"",IF(AND(Input!$A844="",SUMPRODUCT(--(LEN(Input!$A845:'Input'!$A$1006)&gt;0))&lt;&gt;0),"Row is skipped.",IF(AND(Input!$A844="",Input!$A845=""),"", IF(Input!E844="","Data is missing.",""))))</f>
        <v/>
      </c>
      <c r="G845" s="189" t="str">
        <f>IF(ISERROR(IF(AND(Input!$A844="",SUMPRODUCT(--(LEN(Input!$A845:'Input'!$A$1006)&gt;0))&lt;&gt;0),"Row is skipped.",IF(AND(Input!$A844="",Input!$A845=""),"", IF(Input!F844="","Data is missing.","")))),"",IF(AND(Input!$A844="",SUMPRODUCT(--(LEN(Input!$A845:'Input'!$A$1006)&gt;0))&lt;&gt;0),"Row is skipped.",IF(AND(Input!$A844="",Input!$A845=""),"", IF(Input!F844="","Data is missing.",""))))</f>
        <v/>
      </c>
      <c r="H845" s="190" t="str">
        <f>IF(ISERROR(IF(AND(Input!$A844="",SUMPRODUCT(--(LEN(Input!$A845:'Input'!$A$1006)&gt;0))&lt;&gt;0),"Row is skipped.",IF(AND(Input!$A844="",Input!$A845=""),"", IF(Input!G844="","Data is missing.","")))),"",IF(AND(Input!$A844="",SUMPRODUCT(--(LEN(Input!$A845:'Input'!$A$1006)&gt;0))&lt;&gt;0),"Row is skipped.",IF(AND(Input!$A844="",Input!$A845=""),"", IF(Input!G844="","Data is missing.",""))))</f>
        <v/>
      </c>
      <c r="I845" s="156"/>
      <c r="J845" s="191" t="str">
        <f>IFERROR(VLOOKUP(VLOOKUP(Input!$D844,'Measure List'!$A:$AN,40,FALSE),UIR!$A$1:$Q$27,17,FALSE),"")</f>
        <v/>
      </c>
      <c r="K845" s="192" t="str">
        <f>IFERROR(VLOOKUP(Input!$D844,'Measure List'!$A:$AN,40,FALSE),"")</f>
        <v/>
      </c>
      <c r="L845" s="156"/>
      <c r="M845" s="193" t="str">
        <f>IF(B845="","",IF(AND(Input!H844="",IFERROR(VLOOKUP(K845,UIR!$A$2:$P$21,2,FALSE),"")&lt;&gt;""),"Data is Missing.",""))</f>
        <v/>
      </c>
      <c r="N845" s="194" t="str">
        <f>IF(B845="","",IF(AND(Input!I844="",IFERROR(VLOOKUP(K845,UIR!$A$2:$P$21,3,FALSE),"")&lt;&gt;""),"Data is Missing.",""))</f>
        <v/>
      </c>
      <c r="O845" s="194" t="str">
        <f>IF(B845="","",IF(AND(Input!J844="",IFERROR(VLOOKUP(K845,UIR!$A$2:$P$21,4,FALSE),"")&lt;&gt;""),"Data is Missing.",""))</f>
        <v/>
      </c>
      <c r="P845" s="194" t="str">
        <f>IF(B845="","",IF(AND(Input!K844="",IFERROR(VLOOKUP(K845,UIR!$A$2:$P$21,5,FALSE),"")&lt;&gt;""),"Data is Missing.",""))</f>
        <v/>
      </c>
      <c r="Q845" s="194" t="str">
        <f>IF(B845="","",IF(AND(Input!L844="",IFERROR(VLOOKUP(K845,UIR!$A$2:$P$21,6,FALSE),"")&lt;&gt;""),"Data is Missing.",""))</f>
        <v/>
      </c>
      <c r="R845" s="194" t="str">
        <f>IF(B845="","",IF(AND(Input!M844="",IFERROR(VLOOKUP(K845,UIR!$A$2:$P$21,7,FALSE),"")&lt;&gt;""),"Data is Missing.",""))</f>
        <v/>
      </c>
      <c r="S845" s="194" t="str">
        <f>IF(B845="","",IF(AND(Input!P844="",IFERROR(VLOOKUP(K845,UIR!$A$2:$P$21,8,FALSE),"")&lt;&gt;""),"Data is Missing.",""))</f>
        <v/>
      </c>
      <c r="T845" s="194" t="str">
        <f>IF(B845="","",IF(AND(Input!Q844="",IFERROR(VLOOKUP(K845,UIR!$A$2:$P$21,9,FALSE),"")&lt;&gt;""),"Data is Missing.",""))</f>
        <v/>
      </c>
      <c r="U845" s="194"/>
      <c r="V845" s="194" t="str">
        <f>IF(B845="","",IF(AND(Input!S844="",IFERROR(VLOOKUP(K845,UIR!$A$2:$P$21,11,FALSE),"")&lt;&gt;""),"Data is Missing.",""))</f>
        <v/>
      </c>
      <c r="W845" s="194" t="str">
        <f>IF(B845="","",IF(AND(Input!T844="",IFERROR(VLOOKUP(K845,UIR!$A$2:$P$21,12,FALSE),"")&lt;&gt;""),"Data is Missing.",""))</f>
        <v/>
      </c>
      <c r="X845" s="194" t="str">
        <f>IF(B845="","",IF(AND(Input!V844="",IFERROR(VLOOKUP(K845,UIR!$A$2:$P$21,13,FALSE),"")&lt;&gt;""),"Data is Missing.",""))</f>
        <v/>
      </c>
      <c r="Y845" s="194" t="str">
        <f>IF(B845="","",IF(AND(Input!W844="",IFERROR(VLOOKUP(K845,UIR!$A$2:$P$21,14,FALSE),"")&lt;&gt;""),"Data is Missing.",""))</f>
        <v/>
      </c>
      <c r="Z845" s="194" t="str">
        <f>IF(B845="","",IF(AND(Input!X844="",IFERROR(VLOOKUP(K845,UIR!$A$2:$P$21,15,FALSE),"")&lt;&gt;""),"Data is Missing.",""))</f>
        <v/>
      </c>
      <c r="AA845" s="195" t="str">
        <f>IF(B845="","",IF(AND(Input!Y844="",IFERROR(VLOOKUP(K845,UIR!$A$2:$P$21,16,FALSE),"")&lt;&gt;""),"Data is Missing.",""))</f>
        <v/>
      </c>
      <c r="AC845" s="202" t="str">
        <f>IF(ISERROR(IF(Input!D844="","",IF(ISERROR(VLOOKUP(Input!D844,'Measure List'!$A$2:$A$30000,1,0)),"Invalid RefNo",""))),"",IF(Input!D844="","",IF(ISERROR(VLOOKUP(Input!D844,'Measure List'!$A$2:$A$30000,1,0)),"Invalid RefNo","")))</f>
        <v/>
      </c>
      <c r="AD845" s="156"/>
      <c r="AE845" s="156"/>
      <c r="AF845" s="156"/>
      <c r="AG845" s="156"/>
      <c r="AH845" s="156"/>
      <c r="AI845" s="156"/>
      <c r="AJ845" s="156"/>
      <c r="AK845" s="156"/>
      <c r="AL845" s="203" t="str">
        <f>IF(COUNTIF(Dropdowns!$K$2:$K$7,Input!S844)&gt;0,"",IF(Input!S844="","","Invalid Type"))</f>
        <v/>
      </c>
      <c r="AN845" s="204" t="str">
        <f>IF(Input!C844="","",IF(ISNUMBER(VALUE(Input!C844)),"","Needs to be a number."))</f>
        <v/>
      </c>
      <c r="AO845" s="205" t="str">
        <f>IF(Input!E844="","",IF(ISNUMBER(VALUE(Input!E844)),"","Needs to be a number."))</f>
        <v/>
      </c>
      <c r="AP845" s="205" t="str">
        <f>IF(Input!N844="","",IF(ISNUMBER(VALUE(Input!N844)),"","Needs to be a number."))</f>
        <v/>
      </c>
      <c r="AQ845" s="205" t="str">
        <f>IF(Input!O844="","",IF(ISNUMBER(VALUE(Input!O844)),"","Needs to be a number."))</f>
        <v/>
      </c>
      <c r="AR845" s="205" t="str">
        <f>IF(Input!V844="","",IF(ISNUMBER(VALUE(Input!V844)),"","Needs to be a number."))</f>
        <v/>
      </c>
      <c r="AS845" s="205" t="str">
        <f>IF(Input!W844="","",IF(ISNUMBER(VALUE(Input!W844)),"","Needs to be a number."))</f>
        <v/>
      </c>
      <c r="AT845" s="205" t="str">
        <f>IF(Input!X844="","",IF(ISNUMBER(VALUE(Input!X844)),"","Needs to be a number."))</f>
        <v/>
      </c>
      <c r="AU845" s="206" t="str">
        <f>IF(Input!Y844="","",IF(ISNUMBER(VALUE(Input!Y844)),"","Needs to be a number."))</f>
        <v/>
      </c>
      <c r="AW845" s="259" t="str">
        <f>IF(OR(VALUE(Input!C844)&lt;0,VALUE(Input!C844)&gt;100), "Invalid EEI %","")</f>
        <v/>
      </c>
      <c r="AX845" s="207"/>
      <c r="AY845" s="278" t="str">
        <f>IF(Input!E844="","",IF(VALUE(Input!E844)=0,"Do not enter 0.",""))</f>
        <v/>
      </c>
    </row>
    <row r="846" spans="2:51" x14ac:dyDescent="0.3">
      <c r="B846" s="188" t="str">
        <f>Input!A845</f>
        <v/>
      </c>
      <c r="C846" s="189" t="str">
        <f>IF(ISERROR(IF(AND(Input!$A845="",SUMPRODUCT(--(LEN(Input!$A846:'Input'!$A$1006)&gt;0))&lt;&gt;0),"Row is skipped.",IF(AND(Input!$A845="",Input!$A846=""),"", IF(Input!B845="","Data is missing.","")))),"",IF(AND(Input!$A845="",SUMPRODUCT(--(LEN(Input!$A846:'Input'!$A$1006)&gt;0))&lt;&gt;0),"Row is skipped.",IF(AND(Input!$A845="",Input!$A846=""),"", IF(Input!B845="","Data is missing.",""))))</f>
        <v/>
      </c>
      <c r="D846" s="189" t="str">
        <f>IF(ISERROR(IF(AND(Input!$A845="",SUMPRODUCT(--(LEN(Input!$A846:'Input'!$A$1006)&gt;0))&lt;&gt;0),"Row is skipped.",IF(AND(Input!$A845="",Input!$A846=""),"", IF(Input!C845="","Data is missing.","")))),"",IF(AND(Input!$A845="",SUMPRODUCT(--(LEN(Input!$A846:'Input'!$A$1006)&gt;0))&lt;&gt;0),"Row is skipped.",IF(AND(Input!$A845="",Input!$A846=""),"", IF(Input!C845="","Data is missing.",""))))</f>
        <v/>
      </c>
      <c r="E846" s="189" t="str">
        <f>IF(ISERROR(IF(AND(Input!$A845="",SUMPRODUCT(--(LEN(Input!$A846:'Input'!$A$1006)&gt;0))&lt;&gt;0),"Row is skipped.",IF(AND(Input!$A845="",Input!$A846=""),"", IF(Input!D845="","Data is missing.","")))),"",IF(AND(Input!$A845="",SUMPRODUCT(--(LEN(Input!$A846:'Input'!$A$1006)&gt;0))&lt;&gt;0),"Row is skipped.",IF(AND(Input!$A845="",Input!$A846=""),"", IF(Input!D845="","Data is missing.",""))))</f>
        <v/>
      </c>
      <c r="F846" s="189" t="str">
        <f>IF(ISERROR(IF(AND(Input!$A845="",SUMPRODUCT(--(LEN(Input!$A846:'Input'!$A$1006)&gt;0))&lt;&gt;0),"Row is skipped.",IF(AND(Input!$A845="",Input!$A846=""),"", IF(Input!E845="","Data is missing.","")))),"",IF(AND(Input!$A845="",SUMPRODUCT(--(LEN(Input!$A846:'Input'!$A$1006)&gt;0))&lt;&gt;0),"Row is skipped.",IF(AND(Input!$A845="",Input!$A846=""),"", IF(Input!E845="","Data is missing.",""))))</f>
        <v/>
      </c>
      <c r="G846" s="189" t="str">
        <f>IF(ISERROR(IF(AND(Input!$A845="",SUMPRODUCT(--(LEN(Input!$A846:'Input'!$A$1006)&gt;0))&lt;&gt;0),"Row is skipped.",IF(AND(Input!$A845="",Input!$A846=""),"", IF(Input!F845="","Data is missing.","")))),"",IF(AND(Input!$A845="",SUMPRODUCT(--(LEN(Input!$A846:'Input'!$A$1006)&gt;0))&lt;&gt;0),"Row is skipped.",IF(AND(Input!$A845="",Input!$A846=""),"", IF(Input!F845="","Data is missing.",""))))</f>
        <v/>
      </c>
      <c r="H846" s="190" t="str">
        <f>IF(ISERROR(IF(AND(Input!$A845="",SUMPRODUCT(--(LEN(Input!$A846:'Input'!$A$1006)&gt;0))&lt;&gt;0),"Row is skipped.",IF(AND(Input!$A845="",Input!$A846=""),"", IF(Input!G845="","Data is missing.","")))),"",IF(AND(Input!$A845="",SUMPRODUCT(--(LEN(Input!$A846:'Input'!$A$1006)&gt;0))&lt;&gt;0),"Row is skipped.",IF(AND(Input!$A845="",Input!$A846=""),"", IF(Input!G845="","Data is missing.",""))))</f>
        <v/>
      </c>
      <c r="I846" s="156"/>
      <c r="J846" s="191" t="str">
        <f>IFERROR(VLOOKUP(VLOOKUP(Input!$D845,'Measure List'!$A:$AN,40,FALSE),UIR!$A$1:$Q$27,17,FALSE),"")</f>
        <v/>
      </c>
      <c r="K846" s="192" t="str">
        <f>IFERROR(VLOOKUP(Input!$D845,'Measure List'!$A:$AN,40,FALSE),"")</f>
        <v/>
      </c>
      <c r="L846" s="156"/>
      <c r="M846" s="193" t="str">
        <f>IF(B846="","",IF(AND(Input!H845="",IFERROR(VLOOKUP(K846,UIR!$A$2:$P$21,2,FALSE),"")&lt;&gt;""),"Data is Missing.",""))</f>
        <v/>
      </c>
      <c r="N846" s="194" t="str">
        <f>IF(B846="","",IF(AND(Input!I845="",IFERROR(VLOOKUP(K846,UIR!$A$2:$P$21,3,FALSE),"")&lt;&gt;""),"Data is Missing.",""))</f>
        <v/>
      </c>
      <c r="O846" s="194" t="str">
        <f>IF(B846="","",IF(AND(Input!J845="",IFERROR(VLOOKUP(K846,UIR!$A$2:$P$21,4,FALSE),"")&lt;&gt;""),"Data is Missing.",""))</f>
        <v/>
      </c>
      <c r="P846" s="194" t="str">
        <f>IF(B846="","",IF(AND(Input!K845="",IFERROR(VLOOKUP(K846,UIR!$A$2:$P$21,5,FALSE),"")&lt;&gt;""),"Data is Missing.",""))</f>
        <v/>
      </c>
      <c r="Q846" s="194" t="str">
        <f>IF(B846="","",IF(AND(Input!L845="",IFERROR(VLOOKUP(K846,UIR!$A$2:$P$21,6,FALSE),"")&lt;&gt;""),"Data is Missing.",""))</f>
        <v/>
      </c>
      <c r="R846" s="194" t="str">
        <f>IF(B846="","",IF(AND(Input!M845="",IFERROR(VLOOKUP(K846,UIR!$A$2:$P$21,7,FALSE),"")&lt;&gt;""),"Data is Missing.",""))</f>
        <v/>
      </c>
      <c r="S846" s="194" t="str">
        <f>IF(B846="","",IF(AND(Input!P845="",IFERROR(VLOOKUP(K846,UIR!$A$2:$P$21,8,FALSE),"")&lt;&gt;""),"Data is Missing.",""))</f>
        <v/>
      </c>
      <c r="T846" s="194" t="str">
        <f>IF(B846="","",IF(AND(Input!Q845="",IFERROR(VLOOKUP(K846,UIR!$A$2:$P$21,9,FALSE),"")&lt;&gt;""),"Data is Missing.",""))</f>
        <v/>
      </c>
      <c r="U846" s="194"/>
      <c r="V846" s="194" t="str">
        <f>IF(B846="","",IF(AND(Input!S845="",IFERROR(VLOOKUP(K846,UIR!$A$2:$P$21,11,FALSE),"")&lt;&gt;""),"Data is Missing.",""))</f>
        <v/>
      </c>
      <c r="W846" s="194" t="str">
        <f>IF(B846="","",IF(AND(Input!T845="",IFERROR(VLOOKUP(K846,UIR!$A$2:$P$21,12,FALSE),"")&lt;&gt;""),"Data is Missing.",""))</f>
        <v/>
      </c>
      <c r="X846" s="194" t="str">
        <f>IF(B846="","",IF(AND(Input!V845="",IFERROR(VLOOKUP(K846,UIR!$A$2:$P$21,13,FALSE),"")&lt;&gt;""),"Data is Missing.",""))</f>
        <v/>
      </c>
      <c r="Y846" s="194" t="str">
        <f>IF(B846="","",IF(AND(Input!W845="",IFERROR(VLOOKUP(K846,UIR!$A$2:$P$21,14,FALSE),"")&lt;&gt;""),"Data is Missing.",""))</f>
        <v/>
      </c>
      <c r="Z846" s="194" t="str">
        <f>IF(B846="","",IF(AND(Input!X845="",IFERROR(VLOOKUP(K846,UIR!$A$2:$P$21,15,FALSE),"")&lt;&gt;""),"Data is Missing.",""))</f>
        <v/>
      </c>
      <c r="AA846" s="195" t="str">
        <f>IF(B846="","",IF(AND(Input!Y845="",IFERROR(VLOOKUP(K846,UIR!$A$2:$P$21,16,FALSE),"")&lt;&gt;""),"Data is Missing.",""))</f>
        <v/>
      </c>
      <c r="AC846" s="202" t="str">
        <f>IF(ISERROR(IF(Input!D845="","",IF(ISERROR(VLOOKUP(Input!D845,'Measure List'!$A$2:$A$30000,1,0)),"Invalid RefNo",""))),"",IF(Input!D845="","",IF(ISERROR(VLOOKUP(Input!D845,'Measure List'!$A$2:$A$30000,1,0)),"Invalid RefNo","")))</f>
        <v/>
      </c>
      <c r="AD846" s="156"/>
      <c r="AE846" s="156"/>
      <c r="AF846" s="156"/>
      <c r="AG846" s="156"/>
      <c r="AH846" s="156"/>
      <c r="AI846" s="156"/>
      <c r="AJ846" s="156"/>
      <c r="AK846" s="156"/>
      <c r="AL846" s="203" t="str">
        <f>IF(COUNTIF(Dropdowns!$K$2:$K$7,Input!S845)&gt;0,"",IF(Input!S845="","","Invalid Type"))</f>
        <v/>
      </c>
      <c r="AN846" s="204" t="str">
        <f>IF(Input!C845="","",IF(ISNUMBER(VALUE(Input!C845)),"","Needs to be a number."))</f>
        <v/>
      </c>
      <c r="AO846" s="205" t="str">
        <f>IF(Input!E845="","",IF(ISNUMBER(VALUE(Input!E845)),"","Needs to be a number."))</f>
        <v/>
      </c>
      <c r="AP846" s="205" t="str">
        <f>IF(Input!N845="","",IF(ISNUMBER(VALUE(Input!N845)),"","Needs to be a number."))</f>
        <v/>
      </c>
      <c r="AQ846" s="205" t="str">
        <f>IF(Input!O845="","",IF(ISNUMBER(VALUE(Input!O845)),"","Needs to be a number."))</f>
        <v/>
      </c>
      <c r="AR846" s="205" t="str">
        <f>IF(Input!V845="","",IF(ISNUMBER(VALUE(Input!V845)),"","Needs to be a number."))</f>
        <v/>
      </c>
      <c r="AS846" s="205" t="str">
        <f>IF(Input!W845="","",IF(ISNUMBER(VALUE(Input!W845)),"","Needs to be a number."))</f>
        <v/>
      </c>
      <c r="AT846" s="205" t="str">
        <f>IF(Input!X845="","",IF(ISNUMBER(VALUE(Input!X845)),"","Needs to be a number."))</f>
        <v/>
      </c>
      <c r="AU846" s="206" t="str">
        <f>IF(Input!Y845="","",IF(ISNUMBER(VALUE(Input!Y845)),"","Needs to be a number."))</f>
        <v/>
      </c>
      <c r="AW846" s="259" t="str">
        <f>IF(OR(VALUE(Input!C845)&lt;0,VALUE(Input!C845)&gt;100), "Invalid EEI %","")</f>
        <v/>
      </c>
      <c r="AX846" s="207"/>
      <c r="AY846" s="278" t="str">
        <f>IF(Input!E845="","",IF(VALUE(Input!E845)=0,"Do not enter 0.",""))</f>
        <v/>
      </c>
    </row>
    <row r="847" spans="2:51" x14ac:dyDescent="0.3">
      <c r="B847" s="188" t="str">
        <f>Input!A846</f>
        <v/>
      </c>
      <c r="C847" s="189" t="str">
        <f>IF(ISERROR(IF(AND(Input!$A846="",SUMPRODUCT(--(LEN(Input!$A847:'Input'!$A$1006)&gt;0))&lt;&gt;0),"Row is skipped.",IF(AND(Input!$A846="",Input!$A847=""),"", IF(Input!B846="","Data is missing.","")))),"",IF(AND(Input!$A846="",SUMPRODUCT(--(LEN(Input!$A847:'Input'!$A$1006)&gt;0))&lt;&gt;0),"Row is skipped.",IF(AND(Input!$A846="",Input!$A847=""),"", IF(Input!B846="","Data is missing.",""))))</f>
        <v/>
      </c>
      <c r="D847" s="189" t="str">
        <f>IF(ISERROR(IF(AND(Input!$A846="",SUMPRODUCT(--(LEN(Input!$A847:'Input'!$A$1006)&gt;0))&lt;&gt;0),"Row is skipped.",IF(AND(Input!$A846="",Input!$A847=""),"", IF(Input!C846="","Data is missing.","")))),"",IF(AND(Input!$A846="",SUMPRODUCT(--(LEN(Input!$A847:'Input'!$A$1006)&gt;0))&lt;&gt;0),"Row is skipped.",IF(AND(Input!$A846="",Input!$A847=""),"", IF(Input!C846="","Data is missing.",""))))</f>
        <v/>
      </c>
      <c r="E847" s="189" t="str">
        <f>IF(ISERROR(IF(AND(Input!$A846="",SUMPRODUCT(--(LEN(Input!$A847:'Input'!$A$1006)&gt;0))&lt;&gt;0),"Row is skipped.",IF(AND(Input!$A846="",Input!$A847=""),"", IF(Input!D846="","Data is missing.","")))),"",IF(AND(Input!$A846="",SUMPRODUCT(--(LEN(Input!$A847:'Input'!$A$1006)&gt;0))&lt;&gt;0),"Row is skipped.",IF(AND(Input!$A846="",Input!$A847=""),"", IF(Input!D846="","Data is missing.",""))))</f>
        <v/>
      </c>
      <c r="F847" s="189" t="str">
        <f>IF(ISERROR(IF(AND(Input!$A846="",SUMPRODUCT(--(LEN(Input!$A847:'Input'!$A$1006)&gt;0))&lt;&gt;0),"Row is skipped.",IF(AND(Input!$A846="",Input!$A847=""),"", IF(Input!E846="","Data is missing.","")))),"",IF(AND(Input!$A846="",SUMPRODUCT(--(LEN(Input!$A847:'Input'!$A$1006)&gt;0))&lt;&gt;0),"Row is skipped.",IF(AND(Input!$A846="",Input!$A847=""),"", IF(Input!E846="","Data is missing.",""))))</f>
        <v/>
      </c>
      <c r="G847" s="189" t="str">
        <f>IF(ISERROR(IF(AND(Input!$A846="",SUMPRODUCT(--(LEN(Input!$A847:'Input'!$A$1006)&gt;0))&lt;&gt;0),"Row is skipped.",IF(AND(Input!$A846="",Input!$A847=""),"", IF(Input!F846="","Data is missing.","")))),"",IF(AND(Input!$A846="",SUMPRODUCT(--(LEN(Input!$A847:'Input'!$A$1006)&gt;0))&lt;&gt;0),"Row is skipped.",IF(AND(Input!$A846="",Input!$A847=""),"", IF(Input!F846="","Data is missing.",""))))</f>
        <v/>
      </c>
      <c r="H847" s="190" t="str">
        <f>IF(ISERROR(IF(AND(Input!$A846="",SUMPRODUCT(--(LEN(Input!$A847:'Input'!$A$1006)&gt;0))&lt;&gt;0),"Row is skipped.",IF(AND(Input!$A846="",Input!$A847=""),"", IF(Input!G846="","Data is missing.","")))),"",IF(AND(Input!$A846="",SUMPRODUCT(--(LEN(Input!$A847:'Input'!$A$1006)&gt;0))&lt;&gt;0),"Row is skipped.",IF(AND(Input!$A846="",Input!$A847=""),"", IF(Input!G846="","Data is missing.",""))))</f>
        <v/>
      </c>
      <c r="I847" s="156"/>
      <c r="J847" s="191" t="str">
        <f>IFERROR(VLOOKUP(VLOOKUP(Input!$D846,'Measure List'!$A:$AN,40,FALSE),UIR!$A$1:$Q$27,17,FALSE),"")</f>
        <v/>
      </c>
      <c r="K847" s="192" t="str">
        <f>IFERROR(VLOOKUP(Input!$D846,'Measure List'!$A:$AN,40,FALSE),"")</f>
        <v/>
      </c>
      <c r="L847" s="156"/>
      <c r="M847" s="193" t="str">
        <f>IF(B847="","",IF(AND(Input!H846="",IFERROR(VLOOKUP(K847,UIR!$A$2:$P$21,2,FALSE),"")&lt;&gt;""),"Data is Missing.",""))</f>
        <v/>
      </c>
      <c r="N847" s="194" t="str">
        <f>IF(B847="","",IF(AND(Input!I846="",IFERROR(VLOOKUP(K847,UIR!$A$2:$P$21,3,FALSE),"")&lt;&gt;""),"Data is Missing.",""))</f>
        <v/>
      </c>
      <c r="O847" s="194" t="str">
        <f>IF(B847="","",IF(AND(Input!J846="",IFERROR(VLOOKUP(K847,UIR!$A$2:$P$21,4,FALSE),"")&lt;&gt;""),"Data is Missing.",""))</f>
        <v/>
      </c>
      <c r="P847" s="194" t="str">
        <f>IF(B847="","",IF(AND(Input!K846="",IFERROR(VLOOKUP(K847,UIR!$A$2:$P$21,5,FALSE),"")&lt;&gt;""),"Data is Missing.",""))</f>
        <v/>
      </c>
      <c r="Q847" s="194" t="str">
        <f>IF(B847="","",IF(AND(Input!L846="",IFERROR(VLOOKUP(K847,UIR!$A$2:$P$21,6,FALSE),"")&lt;&gt;""),"Data is Missing.",""))</f>
        <v/>
      </c>
      <c r="R847" s="194" t="str">
        <f>IF(B847="","",IF(AND(Input!M846="",IFERROR(VLOOKUP(K847,UIR!$A$2:$P$21,7,FALSE),"")&lt;&gt;""),"Data is Missing.",""))</f>
        <v/>
      </c>
      <c r="S847" s="194" t="str">
        <f>IF(B847="","",IF(AND(Input!P846="",IFERROR(VLOOKUP(K847,UIR!$A$2:$P$21,8,FALSE),"")&lt;&gt;""),"Data is Missing.",""))</f>
        <v/>
      </c>
      <c r="T847" s="194" t="str">
        <f>IF(B847="","",IF(AND(Input!Q846="",IFERROR(VLOOKUP(K847,UIR!$A$2:$P$21,9,FALSE),"")&lt;&gt;""),"Data is Missing.",""))</f>
        <v/>
      </c>
      <c r="U847" s="194"/>
      <c r="V847" s="194" t="str">
        <f>IF(B847="","",IF(AND(Input!S846="",IFERROR(VLOOKUP(K847,UIR!$A$2:$P$21,11,FALSE),"")&lt;&gt;""),"Data is Missing.",""))</f>
        <v/>
      </c>
      <c r="W847" s="194" t="str">
        <f>IF(B847="","",IF(AND(Input!T846="",IFERROR(VLOOKUP(K847,UIR!$A$2:$P$21,12,FALSE),"")&lt;&gt;""),"Data is Missing.",""))</f>
        <v/>
      </c>
      <c r="X847" s="194" t="str">
        <f>IF(B847="","",IF(AND(Input!V846="",IFERROR(VLOOKUP(K847,UIR!$A$2:$P$21,13,FALSE),"")&lt;&gt;""),"Data is Missing.",""))</f>
        <v/>
      </c>
      <c r="Y847" s="194" t="str">
        <f>IF(B847="","",IF(AND(Input!W846="",IFERROR(VLOOKUP(K847,UIR!$A$2:$P$21,14,FALSE),"")&lt;&gt;""),"Data is Missing.",""))</f>
        <v/>
      </c>
      <c r="Z847" s="194" t="str">
        <f>IF(B847="","",IF(AND(Input!X846="",IFERROR(VLOOKUP(K847,UIR!$A$2:$P$21,15,FALSE),"")&lt;&gt;""),"Data is Missing.",""))</f>
        <v/>
      </c>
      <c r="AA847" s="195" t="str">
        <f>IF(B847="","",IF(AND(Input!Y846="",IFERROR(VLOOKUP(K847,UIR!$A$2:$P$21,16,FALSE),"")&lt;&gt;""),"Data is Missing.",""))</f>
        <v/>
      </c>
      <c r="AC847" s="202" t="str">
        <f>IF(ISERROR(IF(Input!D846="","",IF(ISERROR(VLOOKUP(Input!D846,'Measure List'!$A$2:$A$30000,1,0)),"Invalid RefNo",""))),"",IF(Input!D846="","",IF(ISERROR(VLOOKUP(Input!D846,'Measure List'!$A$2:$A$30000,1,0)),"Invalid RefNo","")))</f>
        <v/>
      </c>
      <c r="AD847" s="156"/>
      <c r="AE847" s="156"/>
      <c r="AF847" s="156"/>
      <c r="AG847" s="156"/>
      <c r="AH847" s="156"/>
      <c r="AI847" s="156"/>
      <c r="AJ847" s="156"/>
      <c r="AK847" s="156"/>
      <c r="AL847" s="203" t="str">
        <f>IF(COUNTIF(Dropdowns!$K$2:$K$7,Input!S846)&gt;0,"",IF(Input!S846="","","Invalid Type"))</f>
        <v/>
      </c>
      <c r="AN847" s="204" t="str">
        <f>IF(Input!C846="","",IF(ISNUMBER(VALUE(Input!C846)),"","Needs to be a number."))</f>
        <v/>
      </c>
      <c r="AO847" s="205" t="str">
        <f>IF(Input!E846="","",IF(ISNUMBER(VALUE(Input!E846)),"","Needs to be a number."))</f>
        <v/>
      </c>
      <c r="AP847" s="205" t="str">
        <f>IF(Input!N846="","",IF(ISNUMBER(VALUE(Input!N846)),"","Needs to be a number."))</f>
        <v/>
      </c>
      <c r="AQ847" s="205" t="str">
        <f>IF(Input!O846="","",IF(ISNUMBER(VALUE(Input!O846)),"","Needs to be a number."))</f>
        <v/>
      </c>
      <c r="AR847" s="205" t="str">
        <f>IF(Input!V846="","",IF(ISNUMBER(VALUE(Input!V846)),"","Needs to be a number."))</f>
        <v/>
      </c>
      <c r="AS847" s="205" t="str">
        <f>IF(Input!W846="","",IF(ISNUMBER(VALUE(Input!W846)),"","Needs to be a number."))</f>
        <v/>
      </c>
      <c r="AT847" s="205" t="str">
        <f>IF(Input!X846="","",IF(ISNUMBER(VALUE(Input!X846)),"","Needs to be a number."))</f>
        <v/>
      </c>
      <c r="AU847" s="206" t="str">
        <f>IF(Input!Y846="","",IF(ISNUMBER(VALUE(Input!Y846)),"","Needs to be a number."))</f>
        <v/>
      </c>
      <c r="AW847" s="259" t="str">
        <f>IF(OR(VALUE(Input!C846)&lt;0,VALUE(Input!C846)&gt;100), "Invalid EEI %","")</f>
        <v/>
      </c>
      <c r="AX847" s="207"/>
      <c r="AY847" s="278" t="str">
        <f>IF(Input!E846="","",IF(VALUE(Input!E846)=0,"Do not enter 0.",""))</f>
        <v/>
      </c>
    </row>
    <row r="848" spans="2:51" x14ac:dyDescent="0.3">
      <c r="B848" s="188" t="str">
        <f>Input!A847</f>
        <v/>
      </c>
      <c r="C848" s="189" t="str">
        <f>IF(ISERROR(IF(AND(Input!$A847="",SUMPRODUCT(--(LEN(Input!$A848:'Input'!$A$1006)&gt;0))&lt;&gt;0),"Row is skipped.",IF(AND(Input!$A847="",Input!$A848=""),"", IF(Input!B847="","Data is missing.","")))),"",IF(AND(Input!$A847="",SUMPRODUCT(--(LEN(Input!$A848:'Input'!$A$1006)&gt;0))&lt;&gt;0),"Row is skipped.",IF(AND(Input!$A847="",Input!$A848=""),"", IF(Input!B847="","Data is missing.",""))))</f>
        <v/>
      </c>
      <c r="D848" s="189" t="str">
        <f>IF(ISERROR(IF(AND(Input!$A847="",SUMPRODUCT(--(LEN(Input!$A848:'Input'!$A$1006)&gt;0))&lt;&gt;0),"Row is skipped.",IF(AND(Input!$A847="",Input!$A848=""),"", IF(Input!C847="","Data is missing.","")))),"",IF(AND(Input!$A847="",SUMPRODUCT(--(LEN(Input!$A848:'Input'!$A$1006)&gt;0))&lt;&gt;0),"Row is skipped.",IF(AND(Input!$A847="",Input!$A848=""),"", IF(Input!C847="","Data is missing.",""))))</f>
        <v/>
      </c>
      <c r="E848" s="189" t="str">
        <f>IF(ISERROR(IF(AND(Input!$A847="",SUMPRODUCT(--(LEN(Input!$A848:'Input'!$A$1006)&gt;0))&lt;&gt;0),"Row is skipped.",IF(AND(Input!$A847="",Input!$A848=""),"", IF(Input!D847="","Data is missing.","")))),"",IF(AND(Input!$A847="",SUMPRODUCT(--(LEN(Input!$A848:'Input'!$A$1006)&gt;0))&lt;&gt;0),"Row is skipped.",IF(AND(Input!$A847="",Input!$A848=""),"", IF(Input!D847="","Data is missing.",""))))</f>
        <v/>
      </c>
      <c r="F848" s="189" t="str">
        <f>IF(ISERROR(IF(AND(Input!$A847="",SUMPRODUCT(--(LEN(Input!$A848:'Input'!$A$1006)&gt;0))&lt;&gt;0),"Row is skipped.",IF(AND(Input!$A847="",Input!$A848=""),"", IF(Input!E847="","Data is missing.","")))),"",IF(AND(Input!$A847="",SUMPRODUCT(--(LEN(Input!$A848:'Input'!$A$1006)&gt;0))&lt;&gt;0),"Row is skipped.",IF(AND(Input!$A847="",Input!$A848=""),"", IF(Input!E847="","Data is missing.",""))))</f>
        <v/>
      </c>
      <c r="G848" s="189" t="str">
        <f>IF(ISERROR(IF(AND(Input!$A847="",SUMPRODUCT(--(LEN(Input!$A848:'Input'!$A$1006)&gt;0))&lt;&gt;0),"Row is skipped.",IF(AND(Input!$A847="",Input!$A848=""),"", IF(Input!F847="","Data is missing.","")))),"",IF(AND(Input!$A847="",SUMPRODUCT(--(LEN(Input!$A848:'Input'!$A$1006)&gt;0))&lt;&gt;0),"Row is skipped.",IF(AND(Input!$A847="",Input!$A848=""),"", IF(Input!F847="","Data is missing.",""))))</f>
        <v/>
      </c>
      <c r="H848" s="190" t="str">
        <f>IF(ISERROR(IF(AND(Input!$A847="",SUMPRODUCT(--(LEN(Input!$A848:'Input'!$A$1006)&gt;0))&lt;&gt;0),"Row is skipped.",IF(AND(Input!$A847="",Input!$A848=""),"", IF(Input!G847="","Data is missing.","")))),"",IF(AND(Input!$A847="",SUMPRODUCT(--(LEN(Input!$A848:'Input'!$A$1006)&gt;0))&lt;&gt;0),"Row is skipped.",IF(AND(Input!$A847="",Input!$A848=""),"", IF(Input!G847="","Data is missing.",""))))</f>
        <v/>
      </c>
      <c r="I848" s="156"/>
      <c r="J848" s="191" t="str">
        <f>IFERROR(VLOOKUP(VLOOKUP(Input!$D847,'Measure List'!$A:$AN,40,FALSE),UIR!$A$1:$Q$27,17,FALSE),"")</f>
        <v/>
      </c>
      <c r="K848" s="192" t="str">
        <f>IFERROR(VLOOKUP(Input!$D847,'Measure List'!$A:$AN,40,FALSE),"")</f>
        <v/>
      </c>
      <c r="L848" s="156"/>
      <c r="M848" s="193" t="str">
        <f>IF(B848="","",IF(AND(Input!H847="",IFERROR(VLOOKUP(K848,UIR!$A$2:$P$21,2,FALSE),"")&lt;&gt;""),"Data is Missing.",""))</f>
        <v/>
      </c>
      <c r="N848" s="194" t="str">
        <f>IF(B848="","",IF(AND(Input!I847="",IFERROR(VLOOKUP(K848,UIR!$A$2:$P$21,3,FALSE),"")&lt;&gt;""),"Data is Missing.",""))</f>
        <v/>
      </c>
      <c r="O848" s="194" t="str">
        <f>IF(B848="","",IF(AND(Input!J847="",IFERROR(VLOOKUP(K848,UIR!$A$2:$P$21,4,FALSE),"")&lt;&gt;""),"Data is Missing.",""))</f>
        <v/>
      </c>
      <c r="P848" s="194" t="str">
        <f>IF(B848="","",IF(AND(Input!K847="",IFERROR(VLOOKUP(K848,UIR!$A$2:$P$21,5,FALSE),"")&lt;&gt;""),"Data is Missing.",""))</f>
        <v/>
      </c>
      <c r="Q848" s="194" t="str">
        <f>IF(B848="","",IF(AND(Input!L847="",IFERROR(VLOOKUP(K848,UIR!$A$2:$P$21,6,FALSE),"")&lt;&gt;""),"Data is Missing.",""))</f>
        <v/>
      </c>
      <c r="R848" s="194" t="str">
        <f>IF(B848="","",IF(AND(Input!M847="",IFERROR(VLOOKUP(K848,UIR!$A$2:$P$21,7,FALSE),"")&lt;&gt;""),"Data is Missing.",""))</f>
        <v/>
      </c>
      <c r="S848" s="194" t="str">
        <f>IF(B848="","",IF(AND(Input!P847="",IFERROR(VLOOKUP(K848,UIR!$A$2:$P$21,8,FALSE),"")&lt;&gt;""),"Data is Missing.",""))</f>
        <v/>
      </c>
      <c r="T848" s="194" t="str">
        <f>IF(B848="","",IF(AND(Input!Q847="",IFERROR(VLOOKUP(K848,UIR!$A$2:$P$21,9,FALSE),"")&lt;&gt;""),"Data is Missing.",""))</f>
        <v/>
      </c>
      <c r="U848" s="194"/>
      <c r="V848" s="194" t="str">
        <f>IF(B848="","",IF(AND(Input!S847="",IFERROR(VLOOKUP(K848,UIR!$A$2:$P$21,11,FALSE),"")&lt;&gt;""),"Data is Missing.",""))</f>
        <v/>
      </c>
      <c r="W848" s="194" t="str">
        <f>IF(B848="","",IF(AND(Input!T847="",IFERROR(VLOOKUP(K848,UIR!$A$2:$P$21,12,FALSE),"")&lt;&gt;""),"Data is Missing.",""))</f>
        <v/>
      </c>
      <c r="X848" s="194" t="str">
        <f>IF(B848="","",IF(AND(Input!V847="",IFERROR(VLOOKUP(K848,UIR!$A$2:$P$21,13,FALSE),"")&lt;&gt;""),"Data is Missing.",""))</f>
        <v/>
      </c>
      <c r="Y848" s="194" t="str">
        <f>IF(B848="","",IF(AND(Input!W847="",IFERROR(VLOOKUP(K848,UIR!$A$2:$P$21,14,FALSE),"")&lt;&gt;""),"Data is Missing.",""))</f>
        <v/>
      </c>
      <c r="Z848" s="194" t="str">
        <f>IF(B848="","",IF(AND(Input!X847="",IFERROR(VLOOKUP(K848,UIR!$A$2:$P$21,15,FALSE),"")&lt;&gt;""),"Data is Missing.",""))</f>
        <v/>
      </c>
      <c r="AA848" s="195" t="str">
        <f>IF(B848="","",IF(AND(Input!Y847="",IFERROR(VLOOKUP(K848,UIR!$A$2:$P$21,16,FALSE),"")&lt;&gt;""),"Data is Missing.",""))</f>
        <v/>
      </c>
      <c r="AC848" s="202" t="str">
        <f>IF(ISERROR(IF(Input!D847="","",IF(ISERROR(VLOOKUP(Input!D847,'Measure List'!$A$2:$A$30000,1,0)),"Invalid RefNo",""))),"",IF(Input!D847="","",IF(ISERROR(VLOOKUP(Input!D847,'Measure List'!$A$2:$A$30000,1,0)),"Invalid RefNo","")))</f>
        <v/>
      </c>
      <c r="AD848" s="156"/>
      <c r="AE848" s="156"/>
      <c r="AF848" s="156"/>
      <c r="AG848" s="156"/>
      <c r="AH848" s="156"/>
      <c r="AI848" s="156"/>
      <c r="AJ848" s="156"/>
      <c r="AK848" s="156"/>
      <c r="AL848" s="203" t="str">
        <f>IF(COUNTIF(Dropdowns!$K$2:$K$7,Input!S847)&gt;0,"",IF(Input!S847="","","Invalid Type"))</f>
        <v/>
      </c>
      <c r="AN848" s="204" t="str">
        <f>IF(Input!C847="","",IF(ISNUMBER(VALUE(Input!C847)),"","Needs to be a number."))</f>
        <v/>
      </c>
      <c r="AO848" s="205" t="str">
        <f>IF(Input!E847="","",IF(ISNUMBER(VALUE(Input!E847)),"","Needs to be a number."))</f>
        <v/>
      </c>
      <c r="AP848" s="205" t="str">
        <f>IF(Input!N847="","",IF(ISNUMBER(VALUE(Input!N847)),"","Needs to be a number."))</f>
        <v/>
      </c>
      <c r="AQ848" s="205" t="str">
        <f>IF(Input!O847="","",IF(ISNUMBER(VALUE(Input!O847)),"","Needs to be a number."))</f>
        <v/>
      </c>
      <c r="AR848" s="205" t="str">
        <f>IF(Input!V847="","",IF(ISNUMBER(VALUE(Input!V847)),"","Needs to be a number."))</f>
        <v/>
      </c>
      <c r="AS848" s="205" t="str">
        <f>IF(Input!W847="","",IF(ISNUMBER(VALUE(Input!W847)),"","Needs to be a number."))</f>
        <v/>
      </c>
      <c r="AT848" s="205" t="str">
        <f>IF(Input!X847="","",IF(ISNUMBER(VALUE(Input!X847)),"","Needs to be a number."))</f>
        <v/>
      </c>
      <c r="AU848" s="206" t="str">
        <f>IF(Input!Y847="","",IF(ISNUMBER(VALUE(Input!Y847)),"","Needs to be a number."))</f>
        <v/>
      </c>
      <c r="AW848" s="259" t="str">
        <f>IF(OR(VALUE(Input!C847)&lt;0,VALUE(Input!C847)&gt;100), "Invalid EEI %","")</f>
        <v/>
      </c>
      <c r="AX848" s="207"/>
      <c r="AY848" s="278" t="str">
        <f>IF(Input!E847="","",IF(VALUE(Input!E847)=0,"Do not enter 0.",""))</f>
        <v/>
      </c>
    </row>
    <row r="849" spans="2:51" x14ac:dyDescent="0.3">
      <c r="B849" s="188" t="str">
        <f>Input!A848</f>
        <v/>
      </c>
      <c r="C849" s="189" t="str">
        <f>IF(ISERROR(IF(AND(Input!$A848="",SUMPRODUCT(--(LEN(Input!$A849:'Input'!$A$1006)&gt;0))&lt;&gt;0),"Row is skipped.",IF(AND(Input!$A848="",Input!$A849=""),"", IF(Input!B848="","Data is missing.","")))),"",IF(AND(Input!$A848="",SUMPRODUCT(--(LEN(Input!$A849:'Input'!$A$1006)&gt;0))&lt;&gt;0),"Row is skipped.",IF(AND(Input!$A848="",Input!$A849=""),"", IF(Input!B848="","Data is missing.",""))))</f>
        <v/>
      </c>
      <c r="D849" s="189" t="str">
        <f>IF(ISERROR(IF(AND(Input!$A848="",SUMPRODUCT(--(LEN(Input!$A849:'Input'!$A$1006)&gt;0))&lt;&gt;0),"Row is skipped.",IF(AND(Input!$A848="",Input!$A849=""),"", IF(Input!C848="","Data is missing.","")))),"",IF(AND(Input!$A848="",SUMPRODUCT(--(LEN(Input!$A849:'Input'!$A$1006)&gt;0))&lt;&gt;0),"Row is skipped.",IF(AND(Input!$A848="",Input!$A849=""),"", IF(Input!C848="","Data is missing.",""))))</f>
        <v/>
      </c>
      <c r="E849" s="189" t="str">
        <f>IF(ISERROR(IF(AND(Input!$A848="",SUMPRODUCT(--(LEN(Input!$A849:'Input'!$A$1006)&gt;0))&lt;&gt;0),"Row is skipped.",IF(AND(Input!$A848="",Input!$A849=""),"", IF(Input!D848="","Data is missing.","")))),"",IF(AND(Input!$A848="",SUMPRODUCT(--(LEN(Input!$A849:'Input'!$A$1006)&gt;0))&lt;&gt;0),"Row is skipped.",IF(AND(Input!$A848="",Input!$A849=""),"", IF(Input!D848="","Data is missing.",""))))</f>
        <v/>
      </c>
      <c r="F849" s="189" t="str">
        <f>IF(ISERROR(IF(AND(Input!$A848="",SUMPRODUCT(--(LEN(Input!$A849:'Input'!$A$1006)&gt;0))&lt;&gt;0),"Row is skipped.",IF(AND(Input!$A848="",Input!$A849=""),"", IF(Input!E848="","Data is missing.","")))),"",IF(AND(Input!$A848="",SUMPRODUCT(--(LEN(Input!$A849:'Input'!$A$1006)&gt;0))&lt;&gt;0),"Row is skipped.",IF(AND(Input!$A848="",Input!$A849=""),"", IF(Input!E848="","Data is missing.",""))))</f>
        <v/>
      </c>
      <c r="G849" s="189" t="str">
        <f>IF(ISERROR(IF(AND(Input!$A848="",SUMPRODUCT(--(LEN(Input!$A849:'Input'!$A$1006)&gt;0))&lt;&gt;0),"Row is skipped.",IF(AND(Input!$A848="",Input!$A849=""),"", IF(Input!F848="","Data is missing.","")))),"",IF(AND(Input!$A848="",SUMPRODUCT(--(LEN(Input!$A849:'Input'!$A$1006)&gt;0))&lt;&gt;0),"Row is skipped.",IF(AND(Input!$A848="",Input!$A849=""),"", IF(Input!F848="","Data is missing.",""))))</f>
        <v/>
      </c>
      <c r="H849" s="190" t="str">
        <f>IF(ISERROR(IF(AND(Input!$A848="",SUMPRODUCT(--(LEN(Input!$A849:'Input'!$A$1006)&gt;0))&lt;&gt;0),"Row is skipped.",IF(AND(Input!$A848="",Input!$A849=""),"", IF(Input!G848="","Data is missing.","")))),"",IF(AND(Input!$A848="",SUMPRODUCT(--(LEN(Input!$A849:'Input'!$A$1006)&gt;0))&lt;&gt;0),"Row is skipped.",IF(AND(Input!$A848="",Input!$A849=""),"", IF(Input!G848="","Data is missing.",""))))</f>
        <v/>
      </c>
      <c r="I849" s="156"/>
      <c r="J849" s="191" t="str">
        <f>IFERROR(VLOOKUP(VLOOKUP(Input!$D848,'Measure List'!$A:$AN,40,FALSE),UIR!$A$1:$Q$27,17,FALSE),"")</f>
        <v/>
      </c>
      <c r="K849" s="192" t="str">
        <f>IFERROR(VLOOKUP(Input!$D848,'Measure List'!$A:$AN,40,FALSE),"")</f>
        <v/>
      </c>
      <c r="L849" s="156"/>
      <c r="M849" s="193" t="str">
        <f>IF(B849="","",IF(AND(Input!H848="",IFERROR(VLOOKUP(K849,UIR!$A$2:$P$21,2,FALSE),"")&lt;&gt;""),"Data is Missing.",""))</f>
        <v/>
      </c>
      <c r="N849" s="194" t="str">
        <f>IF(B849="","",IF(AND(Input!I848="",IFERROR(VLOOKUP(K849,UIR!$A$2:$P$21,3,FALSE),"")&lt;&gt;""),"Data is Missing.",""))</f>
        <v/>
      </c>
      <c r="O849" s="194" t="str">
        <f>IF(B849="","",IF(AND(Input!J848="",IFERROR(VLOOKUP(K849,UIR!$A$2:$P$21,4,FALSE),"")&lt;&gt;""),"Data is Missing.",""))</f>
        <v/>
      </c>
      <c r="P849" s="194" t="str">
        <f>IF(B849="","",IF(AND(Input!K848="",IFERROR(VLOOKUP(K849,UIR!$A$2:$P$21,5,FALSE),"")&lt;&gt;""),"Data is Missing.",""))</f>
        <v/>
      </c>
      <c r="Q849" s="194" t="str">
        <f>IF(B849="","",IF(AND(Input!L848="",IFERROR(VLOOKUP(K849,UIR!$A$2:$P$21,6,FALSE),"")&lt;&gt;""),"Data is Missing.",""))</f>
        <v/>
      </c>
      <c r="R849" s="194" t="str">
        <f>IF(B849="","",IF(AND(Input!M848="",IFERROR(VLOOKUP(K849,UIR!$A$2:$P$21,7,FALSE),"")&lt;&gt;""),"Data is Missing.",""))</f>
        <v/>
      </c>
      <c r="S849" s="194" t="str">
        <f>IF(B849="","",IF(AND(Input!P848="",IFERROR(VLOOKUP(K849,UIR!$A$2:$P$21,8,FALSE),"")&lt;&gt;""),"Data is Missing.",""))</f>
        <v/>
      </c>
      <c r="T849" s="194" t="str">
        <f>IF(B849="","",IF(AND(Input!Q848="",IFERROR(VLOOKUP(K849,UIR!$A$2:$P$21,9,FALSE),"")&lt;&gt;""),"Data is Missing.",""))</f>
        <v/>
      </c>
      <c r="U849" s="194"/>
      <c r="V849" s="194" t="str">
        <f>IF(B849="","",IF(AND(Input!S848="",IFERROR(VLOOKUP(K849,UIR!$A$2:$P$21,11,FALSE),"")&lt;&gt;""),"Data is Missing.",""))</f>
        <v/>
      </c>
      <c r="W849" s="194" t="str">
        <f>IF(B849="","",IF(AND(Input!T848="",IFERROR(VLOOKUP(K849,UIR!$A$2:$P$21,12,FALSE),"")&lt;&gt;""),"Data is Missing.",""))</f>
        <v/>
      </c>
      <c r="X849" s="194" t="str">
        <f>IF(B849="","",IF(AND(Input!V848="",IFERROR(VLOOKUP(K849,UIR!$A$2:$P$21,13,FALSE),"")&lt;&gt;""),"Data is Missing.",""))</f>
        <v/>
      </c>
      <c r="Y849" s="194" t="str">
        <f>IF(B849="","",IF(AND(Input!W848="",IFERROR(VLOOKUP(K849,UIR!$A$2:$P$21,14,FALSE),"")&lt;&gt;""),"Data is Missing.",""))</f>
        <v/>
      </c>
      <c r="Z849" s="194" t="str">
        <f>IF(B849="","",IF(AND(Input!X848="",IFERROR(VLOOKUP(K849,UIR!$A$2:$P$21,15,FALSE),"")&lt;&gt;""),"Data is Missing.",""))</f>
        <v/>
      </c>
      <c r="AA849" s="195" t="str">
        <f>IF(B849="","",IF(AND(Input!Y848="",IFERROR(VLOOKUP(K849,UIR!$A$2:$P$21,16,FALSE),"")&lt;&gt;""),"Data is Missing.",""))</f>
        <v/>
      </c>
      <c r="AC849" s="202" t="str">
        <f>IF(ISERROR(IF(Input!D848="","",IF(ISERROR(VLOOKUP(Input!D848,'Measure List'!$A$2:$A$30000,1,0)),"Invalid RefNo",""))),"",IF(Input!D848="","",IF(ISERROR(VLOOKUP(Input!D848,'Measure List'!$A$2:$A$30000,1,0)),"Invalid RefNo","")))</f>
        <v/>
      </c>
      <c r="AD849" s="156"/>
      <c r="AE849" s="156"/>
      <c r="AF849" s="156"/>
      <c r="AG849" s="156"/>
      <c r="AH849" s="156"/>
      <c r="AI849" s="156"/>
      <c r="AJ849" s="156"/>
      <c r="AK849" s="156"/>
      <c r="AL849" s="203" t="str">
        <f>IF(COUNTIF(Dropdowns!$K$2:$K$7,Input!S848)&gt;0,"",IF(Input!S848="","","Invalid Type"))</f>
        <v/>
      </c>
      <c r="AN849" s="204" t="str">
        <f>IF(Input!C848="","",IF(ISNUMBER(VALUE(Input!C848)),"","Needs to be a number."))</f>
        <v/>
      </c>
      <c r="AO849" s="205" t="str">
        <f>IF(Input!E848="","",IF(ISNUMBER(VALUE(Input!E848)),"","Needs to be a number."))</f>
        <v/>
      </c>
      <c r="AP849" s="205" t="str">
        <f>IF(Input!N848="","",IF(ISNUMBER(VALUE(Input!N848)),"","Needs to be a number."))</f>
        <v/>
      </c>
      <c r="AQ849" s="205" t="str">
        <f>IF(Input!O848="","",IF(ISNUMBER(VALUE(Input!O848)),"","Needs to be a number."))</f>
        <v/>
      </c>
      <c r="AR849" s="205" t="str">
        <f>IF(Input!V848="","",IF(ISNUMBER(VALUE(Input!V848)),"","Needs to be a number."))</f>
        <v/>
      </c>
      <c r="AS849" s="205" t="str">
        <f>IF(Input!W848="","",IF(ISNUMBER(VALUE(Input!W848)),"","Needs to be a number."))</f>
        <v/>
      </c>
      <c r="AT849" s="205" t="str">
        <f>IF(Input!X848="","",IF(ISNUMBER(VALUE(Input!X848)),"","Needs to be a number."))</f>
        <v/>
      </c>
      <c r="AU849" s="206" t="str">
        <f>IF(Input!Y848="","",IF(ISNUMBER(VALUE(Input!Y848)),"","Needs to be a number."))</f>
        <v/>
      </c>
      <c r="AW849" s="259" t="str">
        <f>IF(OR(VALUE(Input!C848)&lt;0,VALUE(Input!C848)&gt;100), "Invalid EEI %","")</f>
        <v/>
      </c>
      <c r="AX849" s="207"/>
      <c r="AY849" s="278" t="str">
        <f>IF(Input!E848="","",IF(VALUE(Input!E848)=0,"Do not enter 0.",""))</f>
        <v/>
      </c>
    </row>
    <row r="850" spans="2:51" x14ac:dyDescent="0.3">
      <c r="B850" s="188" t="str">
        <f>Input!A849</f>
        <v/>
      </c>
      <c r="C850" s="189" t="str">
        <f>IF(ISERROR(IF(AND(Input!$A849="",SUMPRODUCT(--(LEN(Input!$A850:'Input'!$A$1006)&gt;0))&lt;&gt;0),"Row is skipped.",IF(AND(Input!$A849="",Input!$A850=""),"", IF(Input!B849="","Data is missing.","")))),"",IF(AND(Input!$A849="",SUMPRODUCT(--(LEN(Input!$A850:'Input'!$A$1006)&gt;0))&lt;&gt;0),"Row is skipped.",IF(AND(Input!$A849="",Input!$A850=""),"", IF(Input!B849="","Data is missing.",""))))</f>
        <v/>
      </c>
      <c r="D850" s="189" t="str">
        <f>IF(ISERROR(IF(AND(Input!$A849="",SUMPRODUCT(--(LEN(Input!$A850:'Input'!$A$1006)&gt;0))&lt;&gt;0),"Row is skipped.",IF(AND(Input!$A849="",Input!$A850=""),"", IF(Input!C849="","Data is missing.","")))),"",IF(AND(Input!$A849="",SUMPRODUCT(--(LEN(Input!$A850:'Input'!$A$1006)&gt;0))&lt;&gt;0),"Row is skipped.",IF(AND(Input!$A849="",Input!$A850=""),"", IF(Input!C849="","Data is missing.",""))))</f>
        <v/>
      </c>
      <c r="E850" s="189" t="str">
        <f>IF(ISERROR(IF(AND(Input!$A849="",SUMPRODUCT(--(LEN(Input!$A850:'Input'!$A$1006)&gt;0))&lt;&gt;0),"Row is skipped.",IF(AND(Input!$A849="",Input!$A850=""),"", IF(Input!D849="","Data is missing.","")))),"",IF(AND(Input!$A849="",SUMPRODUCT(--(LEN(Input!$A850:'Input'!$A$1006)&gt;0))&lt;&gt;0),"Row is skipped.",IF(AND(Input!$A849="",Input!$A850=""),"", IF(Input!D849="","Data is missing.",""))))</f>
        <v/>
      </c>
      <c r="F850" s="189" t="str">
        <f>IF(ISERROR(IF(AND(Input!$A849="",SUMPRODUCT(--(LEN(Input!$A850:'Input'!$A$1006)&gt;0))&lt;&gt;0),"Row is skipped.",IF(AND(Input!$A849="",Input!$A850=""),"", IF(Input!E849="","Data is missing.","")))),"",IF(AND(Input!$A849="",SUMPRODUCT(--(LEN(Input!$A850:'Input'!$A$1006)&gt;0))&lt;&gt;0),"Row is skipped.",IF(AND(Input!$A849="",Input!$A850=""),"", IF(Input!E849="","Data is missing.",""))))</f>
        <v/>
      </c>
      <c r="G850" s="189" t="str">
        <f>IF(ISERROR(IF(AND(Input!$A849="",SUMPRODUCT(--(LEN(Input!$A850:'Input'!$A$1006)&gt;0))&lt;&gt;0),"Row is skipped.",IF(AND(Input!$A849="",Input!$A850=""),"", IF(Input!F849="","Data is missing.","")))),"",IF(AND(Input!$A849="",SUMPRODUCT(--(LEN(Input!$A850:'Input'!$A$1006)&gt;0))&lt;&gt;0),"Row is skipped.",IF(AND(Input!$A849="",Input!$A850=""),"", IF(Input!F849="","Data is missing.",""))))</f>
        <v/>
      </c>
      <c r="H850" s="190" t="str">
        <f>IF(ISERROR(IF(AND(Input!$A849="",SUMPRODUCT(--(LEN(Input!$A850:'Input'!$A$1006)&gt;0))&lt;&gt;0),"Row is skipped.",IF(AND(Input!$A849="",Input!$A850=""),"", IF(Input!G849="","Data is missing.","")))),"",IF(AND(Input!$A849="",SUMPRODUCT(--(LEN(Input!$A850:'Input'!$A$1006)&gt;0))&lt;&gt;0),"Row is skipped.",IF(AND(Input!$A849="",Input!$A850=""),"", IF(Input!G849="","Data is missing.",""))))</f>
        <v/>
      </c>
      <c r="I850" s="156"/>
      <c r="J850" s="191" t="str">
        <f>IFERROR(VLOOKUP(VLOOKUP(Input!$D849,'Measure List'!$A:$AN,40,FALSE),UIR!$A$1:$Q$27,17,FALSE),"")</f>
        <v/>
      </c>
      <c r="K850" s="192" t="str">
        <f>IFERROR(VLOOKUP(Input!$D849,'Measure List'!$A:$AN,40,FALSE),"")</f>
        <v/>
      </c>
      <c r="L850" s="156"/>
      <c r="M850" s="193" t="str">
        <f>IF(B850="","",IF(AND(Input!H849="",IFERROR(VLOOKUP(K850,UIR!$A$2:$P$21,2,FALSE),"")&lt;&gt;""),"Data is Missing.",""))</f>
        <v/>
      </c>
      <c r="N850" s="194" t="str">
        <f>IF(B850="","",IF(AND(Input!I849="",IFERROR(VLOOKUP(K850,UIR!$A$2:$P$21,3,FALSE),"")&lt;&gt;""),"Data is Missing.",""))</f>
        <v/>
      </c>
      <c r="O850" s="194" t="str">
        <f>IF(B850="","",IF(AND(Input!J849="",IFERROR(VLOOKUP(K850,UIR!$A$2:$P$21,4,FALSE),"")&lt;&gt;""),"Data is Missing.",""))</f>
        <v/>
      </c>
      <c r="P850" s="194" t="str">
        <f>IF(B850="","",IF(AND(Input!K849="",IFERROR(VLOOKUP(K850,UIR!$A$2:$P$21,5,FALSE),"")&lt;&gt;""),"Data is Missing.",""))</f>
        <v/>
      </c>
      <c r="Q850" s="194" t="str">
        <f>IF(B850="","",IF(AND(Input!L849="",IFERROR(VLOOKUP(K850,UIR!$A$2:$P$21,6,FALSE),"")&lt;&gt;""),"Data is Missing.",""))</f>
        <v/>
      </c>
      <c r="R850" s="194" t="str">
        <f>IF(B850="","",IF(AND(Input!M849="",IFERROR(VLOOKUP(K850,UIR!$A$2:$P$21,7,FALSE),"")&lt;&gt;""),"Data is Missing.",""))</f>
        <v/>
      </c>
      <c r="S850" s="194" t="str">
        <f>IF(B850="","",IF(AND(Input!P849="",IFERROR(VLOOKUP(K850,UIR!$A$2:$P$21,8,FALSE),"")&lt;&gt;""),"Data is Missing.",""))</f>
        <v/>
      </c>
      <c r="T850" s="194" t="str">
        <f>IF(B850="","",IF(AND(Input!Q849="",IFERROR(VLOOKUP(K850,UIR!$A$2:$P$21,9,FALSE),"")&lt;&gt;""),"Data is Missing.",""))</f>
        <v/>
      </c>
      <c r="U850" s="194"/>
      <c r="V850" s="194" t="str">
        <f>IF(B850="","",IF(AND(Input!S849="",IFERROR(VLOOKUP(K850,UIR!$A$2:$P$21,11,FALSE),"")&lt;&gt;""),"Data is Missing.",""))</f>
        <v/>
      </c>
      <c r="W850" s="194" t="str">
        <f>IF(B850="","",IF(AND(Input!T849="",IFERROR(VLOOKUP(K850,UIR!$A$2:$P$21,12,FALSE),"")&lt;&gt;""),"Data is Missing.",""))</f>
        <v/>
      </c>
      <c r="X850" s="194" t="str">
        <f>IF(B850="","",IF(AND(Input!V849="",IFERROR(VLOOKUP(K850,UIR!$A$2:$P$21,13,FALSE),"")&lt;&gt;""),"Data is Missing.",""))</f>
        <v/>
      </c>
      <c r="Y850" s="194" t="str">
        <f>IF(B850="","",IF(AND(Input!W849="",IFERROR(VLOOKUP(K850,UIR!$A$2:$P$21,14,FALSE),"")&lt;&gt;""),"Data is Missing.",""))</f>
        <v/>
      </c>
      <c r="Z850" s="194" t="str">
        <f>IF(B850="","",IF(AND(Input!X849="",IFERROR(VLOOKUP(K850,UIR!$A$2:$P$21,15,FALSE),"")&lt;&gt;""),"Data is Missing.",""))</f>
        <v/>
      </c>
      <c r="AA850" s="195" t="str">
        <f>IF(B850="","",IF(AND(Input!Y849="",IFERROR(VLOOKUP(K850,UIR!$A$2:$P$21,16,FALSE),"")&lt;&gt;""),"Data is Missing.",""))</f>
        <v/>
      </c>
      <c r="AC850" s="202" t="str">
        <f>IF(ISERROR(IF(Input!D849="","",IF(ISERROR(VLOOKUP(Input!D849,'Measure List'!$A$2:$A$30000,1,0)),"Invalid RefNo",""))),"",IF(Input!D849="","",IF(ISERROR(VLOOKUP(Input!D849,'Measure List'!$A$2:$A$30000,1,0)),"Invalid RefNo","")))</f>
        <v/>
      </c>
      <c r="AD850" s="156"/>
      <c r="AE850" s="156"/>
      <c r="AF850" s="156"/>
      <c r="AG850" s="156"/>
      <c r="AH850" s="156"/>
      <c r="AI850" s="156"/>
      <c r="AJ850" s="156"/>
      <c r="AK850" s="156"/>
      <c r="AL850" s="203" t="str">
        <f>IF(COUNTIF(Dropdowns!$K$2:$K$7,Input!S849)&gt;0,"",IF(Input!S849="","","Invalid Type"))</f>
        <v/>
      </c>
      <c r="AN850" s="204" t="str">
        <f>IF(Input!C849="","",IF(ISNUMBER(VALUE(Input!C849)),"","Needs to be a number."))</f>
        <v/>
      </c>
      <c r="AO850" s="205" t="str">
        <f>IF(Input!E849="","",IF(ISNUMBER(VALUE(Input!E849)),"","Needs to be a number."))</f>
        <v/>
      </c>
      <c r="AP850" s="205" t="str">
        <f>IF(Input!N849="","",IF(ISNUMBER(VALUE(Input!N849)),"","Needs to be a number."))</f>
        <v/>
      </c>
      <c r="AQ850" s="205" t="str">
        <f>IF(Input!O849="","",IF(ISNUMBER(VALUE(Input!O849)),"","Needs to be a number."))</f>
        <v/>
      </c>
      <c r="AR850" s="205" t="str">
        <f>IF(Input!V849="","",IF(ISNUMBER(VALUE(Input!V849)),"","Needs to be a number."))</f>
        <v/>
      </c>
      <c r="AS850" s="205" t="str">
        <f>IF(Input!W849="","",IF(ISNUMBER(VALUE(Input!W849)),"","Needs to be a number."))</f>
        <v/>
      </c>
      <c r="AT850" s="205" t="str">
        <f>IF(Input!X849="","",IF(ISNUMBER(VALUE(Input!X849)),"","Needs to be a number."))</f>
        <v/>
      </c>
      <c r="AU850" s="206" t="str">
        <f>IF(Input!Y849="","",IF(ISNUMBER(VALUE(Input!Y849)),"","Needs to be a number."))</f>
        <v/>
      </c>
      <c r="AW850" s="259" t="str">
        <f>IF(OR(VALUE(Input!C849)&lt;0,VALUE(Input!C849)&gt;100), "Invalid EEI %","")</f>
        <v/>
      </c>
      <c r="AX850" s="207"/>
      <c r="AY850" s="278" t="str">
        <f>IF(Input!E849="","",IF(VALUE(Input!E849)=0,"Do not enter 0.",""))</f>
        <v/>
      </c>
    </row>
    <row r="851" spans="2:51" x14ac:dyDescent="0.3">
      <c r="B851" s="188" t="str">
        <f>Input!A850</f>
        <v/>
      </c>
      <c r="C851" s="189" t="str">
        <f>IF(ISERROR(IF(AND(Input!$A850="",SUMPRODUCT(--(LEN(Input!$A851:'Input'!$A$1006)&gt;0))&lt;&gt;0),"Row is skipped.",IF(AND(Input!$A850="",Input!$A851=""),"", IF(Input!B850="","Data is missing.","")))),"",IF(AND(Input!$A850="",SUMPRODUCT(--(LEN(Input!$A851:'Input'!$A$1006)&gt;0))&lt;&gt;0),"Row is skipped.",IF(AND(Input!$A850="",Input!$A851=""),"", IF(Input!B850="","Data is missing.",""))))</f>
        <v/>
      </c>
      <c r="D851" s="189" t="str">
        <f>IF(ISERROR(IF(AND(Input!$A850="",SUMPRODUCT(--(LEN(Input!$A851:'Input'!$A$1006)&gt;0))&lt;&gt;0),"Row is skipped.",IF(AND(Input!$A850="",Input!$A851=""),"", IF(Input!C850="","Data is missing.","")))),"",IF(AND(Input!$A850="",SUMPRODUCT(--(LEN(Input!$A851:'Input'!$A$1006)&gt;0))&lt;&gt;0),"Row is skipped.",IF(AND(Input!$A850="",Input!$A851=""),"", IF(Input!C850="","Data is missing.",""))))</f>
        <v/>
      </c>
      <c r="E851" s="189" t="str">
        <f>IF(ISERROR(IF(AND(Input!$A850="",SUMPRODUCT(--(LEN(Input!$A851:'Input'!$A$1006)&gt;0))&lt;&gt;0),"Row is skipped.",IF(AND(Input!$A850="",Input!$A851=""),"", IF(Input!D850="","Data is missing.","")))),"",IF(AND(Input!$A850="",SUMPRODUCT(--(LEN(Input!$A851:'Input'!$A$1006)&gt;0))&lt;&gt;0),"Row is skipped.",IF(AND(Input!$A850="",Input!$A851=""),"", IF(Input!D850="","Data is missing.",""))))</f>
        <v/>
      </c>
      <c r="F851" s="189" t="str">
        <f>IF(ISERROR(IF(AND(Input!$A850="",SUMPRODUCT(--(LEN(Input!$A851:'Input'!$A$1006)&gt;0))&lt;&gt;0),"Row is skipped.",IF(AND(Input!$A850="",Input!$A851=""),"", IF(Input!E850="","Data is missing.","")))),"",IF(AND(Input!$A850="",SUMPRODUCT(--(LEN(Input!$A851:'Input'!$A$1006)&gt;0))&lt;&gt;0),"Row is skipped.",IF(AND(Input!$A850="",Input!$A851=""),"", IF(Input!E850="","Data is missing.",""))))</f>
        <v/>
      </c>
      <c r="G851" s="189" t="str">
        <f>IF(ISERROR(IF(AND(Input!$A850="",SUMPRODUCT(--(LEN(Input!$A851:'Input'!$A$1006)&gt;0))&lt;&gt;0),"Row is skipped.",IF(AND(Input!$A850="",Input!$A851=""),"", IF(Input!F850="","Data is missing.","")))),"",IF(AND(Input!$A850="",SUMPRODUCT(--(LEN(Input!$A851:'Input'!$A$1006)&gt;0))&lt;&gt;0),"Row is skipped.",IF(AND(Input!$A850="",Input!$A851=""),"", IF(Input!F850="","Data is missing.",""))))</f>
        <v/>
      </c>
      <c r="H851" s="190" t="str">
        <f>IF(ISERROR(IF(AND(Input!$A850="",SUMPRODUCT(--(LEN(Input!$A851:'Input'!$A$1006)&gt;0))&lt;&gt;0),"Row is skipped.",IF(AND(Input!$A850="",Input!$A851=""),"", IF(Input!G850="","Data is missing.","")))),"",IF(AND(Input!$A850="",SUMPRODUCT(--(LEN(Input!$A851:'Input'!$A$1006)&gt;0))&lt;&gt;0),"Row is skipped.",IF(AND(Input!$A850="",Input!$A851=""),"", IF(Input!G850="","Data is missing.",""))))</f>
        <v/>
      </c>
      <c r="I851" s="156"/>
      <c r="J851" s="191" t="str">
        <f>IFERROR(VLOOKUP(VLOOKUP(Input!$D850,'Measure List'!$A:$AN,40,FALSE),UIR!$A$1:$Q$27,17,FALSE),"")</f>
        <v/>
      </c>
      <c r="K851" s="192" t="str">
        <f>IFERROR(VLOOKUP(Input!$D850,'Measure List'!$A:$AN,40,FALSE),"")</f>
        <v/>
      </c>
      <c r="L851" s="156"/>
      <c r="M851" s="193" t="str">
        <f>IF(B851="","",IF(AND(Input!H850="",IFERROR(VLOOKUP(K851,UIR!$A$2:$P$21,2,FALSE),"")&lt;&gt;""),"Data is Missing.",""))</f>
        <v/>
      </c>
      <c r="N851" s="194" t="str">
        <f>IF(B851="","",IF(AND(Input!I850="",IFERROR(VLOOKUP(K851,UIR!$A$2:$P$21,3,FALSE),"")&lt;&gt;""),"Data is Missing.",""))</f>
        <v/>
      </c>
      <c r="O851" s="194" t="str">
        <f>IF(B851="","",IF(AND(Input!J850="",IFERROR(VLOOKUP(K851,UIR!$A$2:$P$21,4,FALSE),"")&lt;&gt;""),"Data is Missing.",""))</f>
        <v/>
      </c>
      <c r="P851" s="194" t="str">
        <f>IF(B851="","",IF(AND(Input!K850="",IFERROR(VLOOKUP(K851,UIR!$A$2:$P$21,5,FALSE),"")&lt;&gt;""),"Data is Missing.",""))</f>
        <v/>
      </c>
      <c r="Q851" s="194" t="str">
        <f>IF(B851="","",IF(AND(Input!L850="",IFERROR(VLOOKUP(K851,UIR!$A$2:$P$21,6,FALSE),"")&lt;&gt;""),"Data is Missing.",""))</f>
        <v/>
      </c>
      <c r="R851" s="194" t="str">
        <f>IF(B851="","",IF(AND(Input!M850="",IFERROR(VLOOKUP(K851,UIR!$A$2:$P$21,7,FALSE),"")&lt;&gt;""),"Data is Missing.",""))</f>
        <v/>
      </c>
      <c r="S851" s="194" t="str">
        <f>IF(B851="","",IF(AND(Input!P850="",IFERROR(VLOOKUP(K851,UIR!$A$2:$P$21,8,FALSE),"")&lt;&gt;""),"Data is Missing.",""))</f>
        <v/>
      </c>
      <c r="T851" s="194" t="str">
        <f>IF(B851="","",IF(AND(Input!Q850="",IFERROR(VLOOKUP(K851,UIR!$A$2:$P$21,9,FALSE),"")&lt;&gt;""),"Data is Missing.",""))</f>
        <v/>
      </c>
      <c r="U851" s="194"/>
      <c r="V851" s="194" t="str">
        <f>IF(B851="","",IF(AND(Input!S850="",IFERROR(VLOOKUP(K851,UIR!$A$2:$P$21,11,FALSE),"")&lt;&gt;""),"Data is Missing.",""))</f>
        <v/>
      </c>
      <c r="W851" s="194" t="str">
        <f>IF(B851="","",IF(AND(Input!T850="",IFERROR(VLOOKUP(K851,UIR!$A$2:$P$21,12,FALSE),"")&lt;&gt;""),"Data is Missing.",""))</f>
        <v/>
      </c>
      <c r="X851" s="194" t="str">
        <f>IF(B851="","",IF(AND(Input!V850="",IFERROR(VLOOKUP(K851,UIR!$A$2:$P$21,13,FALSE),"")&lt;&gt;""),"Data is Missing.",""))</f>
        <v/>
      </c>
      <c r="Y851" s="194" t="str">
        <f>IF(B851="","",IF(AND(Input!W850="",IFERROR(VLOOKUP(K851,UIR!$A$2:$P$21,14,FALSE),"")&lt;&gt;""),"Data is Missing.",""))</f>
        <v/>
      </c>
      <c r="Z851" s="194" t="str">
        <f>IF(B851="","",IF(AND(Input!X850="",IFERROR(VLOOKUP(K851,UIR!$A$2:$P$21,15,FALSE),"")&lt;&gt;""),"Data is Missing.",""))</f>
        <v/>
      </c>
      <c r="AA851" s="195" t="str">
        <f>IF(B851="","",IF(AND(Input!Y850="",IFERROR(VLOOKUP(K851,UIR!$A$2:$P$21,16,FALSE),"")&lt;&gt;""),"Data is Missing.",""))</f>
        <v/>
      </c>
      <c r="AC851" s="202" t="str">
        <f>IF(ISERROR(IF(Input!D850="","",IF(ISERROR(VLOOKUP(Input!D850,'Measure List'!$A$2:$A$30000,1,0)),"Invalid RefNo",""))),"",IF(Input!D850="","",IF(ISERROR(VLOOKUP(Input!D850,'Measure List'!$A$2:$A$30000,1,0)),"Invalid RefNo","")))</f>
        <v/>
      </c>
      <c r="AD851" s="156"/>
      <c r="AE851" s="156"/>
      <c r="AF851" s="156"/>
      <c r="AG851" s="156"/>
      <c r="AH851" s="156"/>
      <c r="AI851" s="156"/>
      <c r="AJ851" s="156"/>
      <c r="AK851" s="156"/>
      <c r="AL851" s="203" t="str">
        <f>IF(COUNTIF(Dropdowns!$K$2:$K$7,Input!S850)&gt;0,"",IF(Input!S850="","","Invalid Type"))</f>
        <v/>
      </c>
      <c r="AN851" s="204" t="str">
        <f>IF(Input!C850="","",IF(ISNUMBER(VALUE(Input!C850)),"","Needs to be a number."))</f>
        <v/>
      </c>
      <c r="AO851" s="205" t="str">
        <f>IF(Input!E850="","",IF(ISNUMBER(VALUE(Input!E850)),"","Needs to be a number."))</f>
        <v/>
      </c>
      <c r="AP851" s="205" t="str">
        <f>IF(Input!N850="","",IF(ISNUMBER(VALUE(Input!N850)),"","Needs to be a number."))</f>
        <v/>
      </c>
      <c r="AQ851" s="205" t="str">
        <f>IF(Input!O850="","",IF(ISNUMBER(VALUE(Input!O850)),"","Needs to be a number."))</f>
        <v/>
      </c>
      <c r="AR851" s="205" t="str">
        <f>IF(Input!V850="","",IF(ISNUMBER(VALUE(Input!V850)),"","Needs to be a number."))</f>
        <v/>
      </c>
      <c r="AS851" s="205" t="str">
        <f>IF(Input!W850="","",IF(ISNUMBER(VALUE(Input!W850)),"","Needs to be a number."))</f>
        <v/>
      </c>
      <c r="AT851" s="205" t="str">
        <f>IF(Input!X850="","",IF(ISNUMBER(VALUE(Input!X850)),"","Needs to be a number."))</f>
        <v/>
      </c>
      <c r="AU851" s="206" t="str">
        <f>IF(Input!Y850="","",IF(ISNUMBER(VALUE(Input!Y850)),"","Needs to be a number."))</f>
        <v/>
      </c>
      <c r="AW851" s="259" t="str">
        <f>IF(OR(VALUE(Input!C850)&lt;0,VALUE(Input!C850)&gt;100), "Invalid EEI %","")</f>
        <v/>
      </c>
      <c r="AX851" s="207"/>
      <c r="AY851" s="278" t="str">
        <f>IF(Input!E850="","",IF(VALUE(Input!E850)=0,"Do not enter 0.",""))</f>
        <v/>
      </c>
    </row>
    <row r="852" spans="2:51" x14ac:dyDescent="0.3">
      <c r="B852" s="188" t="str">
        <f>Input!A851</f>
        <v/>
      </c>
      <c r="C852" s="189" t="str">
        <f>IF(ISERROR(IF(AND(Input!$A851="",SUMPRODUCT(--(LEN(Input!$A852:'Input'!$A$1006)&gt;0))&lt;&gt;0),"Row is skipped.",IF(AND(Input!$A851="",Input!$A852=""),"", IF(Input!B851="","Data is missing.","")))),"",IF(AND(Input!$A851="",SUMPRODUCT(--(LEN(Input!$A852:'Input'!$A$1006)&gt;0))&lt;&gt;0),"Row is skipped.",IF(AND(Input!$A851="",Input!$A852=""),"", IF(Input!B851="","Data is missing.",""))))</f>
        <v/>
      </c>
      <c r="D852" s="189" t="str">
        <f>IF(ISERROR(IF(AND(Input!$A851="",SUMPRODUCT(--(LEN(Input!$A852:'Input'!$A$1006)&gt;0))&lt;&gt;0),"Row is skipped.",IF(AND(Input!$A851="",Input!$A852=""),"", IF(Input!C851="","Data is missing.","")))),"",IF(AND(Input!$A851="",SUMPRODUCT(--(LEN(Input!$A852:'Input'!$A$1006)&gt;0))&lt;&gt;0),"Row is skipped.",IF(AND(Input!$A851="",Input!$A852=""),"", IF(Input!C851="","Data is missing.",""))))</f>
        <v/>
      </c>
      <c r="E852" s="189" t="str">
        <f>IF(ISERROR(IF(AND(Input!$A851="",SUMPRODUCT(--(LEN(Input!$A852:'Input'!$A$1006)&gt;0))&lt;&gt;0),"Row is skipped.",IF(AND(Input!$A851="",Input!$A852=""),"", IF(Input!D851="","Data is missing.","")))),"",IF(AND(Input!$A851="",SUMPRODUCT(--(LEN(Input!$A852:'Input'!$A$1006)&gt;0))&lt;&gt;0),"Row is skipped.",IF(AND(Input!$A851="",Input!$A852=""),"", IF(Input!D851="","Data is missing.",""))))</f>
        <v/>
      </c>
      <c r="F852" s="189" t="str">
        <f>IF(ISERROR(IF(AND(Input!$A851="",SUMPRODUCT(--(LEN(Input!$A852:'Input'!$A$1006)&gt;0))&lt;&gt;0),"Row is skipped.",IF(AND(Input!$A851="",Input!$A852=""),"", IF(Input!E851="","Data is missing.","")))),"",IF(AND(Input!$A851="",SUMPRODUCT(--(LEN(Input!$A852:'Input'!$A$1006)&gt;0))&lt;&gt;0),"Row is skipped.",IF(AND(Input!$A851="",Input!$A852=""),"", IF(Input!E851="","Data is missing.",""))))</f>
        <v/>
      </c>
      <c r="G852" s="189" t="str">
        <f>IF(ISERROR(IF(AND(Input!$A851="",SUMPRODUCT(--(LEN(Input!$A852:'Input'!$A$1006)&gt;0))&lt;&gt;0),"Row is skipped.",IF(AND(Input!$A851="",Input!$A852=""),"", IF(Input!F851="","Data is missing.","")))),"",IF(AND(Input!$A851="",SUMPRODUCT(--(LEN(Input!$A852:'Input'!$A$1006)&gt;0))&lt;&gt;0),"Row is skipped.",IF(AND(Input!$A851="",Input!$A852=""),"", IF(Input!F851="","Data is missing.",""))))</f>
        <v/>
      </c>
      <c r="H852" s="190" t="str">
        <f>IF(ISERROR(IF(AND(Input!$A851="",SUMPRODUCT(--(LEN(Input!$A852:'Input'!$A$1006)&gt;0))&lt;&gt;0),"Row is skipped.",IF(AND(Input!$A851="",Input!$A852=""),"", IF(Input!G851="","Data is missing.","")))),"",IF(AND(Input!$A851="",SUMPRODUCT(--(LEN(Input!$A852:'Input'!$A$1006)&gt;0))&lt;&gt;0),"Row is skipped.",IF(AND(Input!$A851="",Input!$A852=""),"", IF(Input!G851="","Data is missing.",""))))</f>
        <v/>
      </c>
      <c r="I852" s="156"/>
      <c r="J852" s="191" t="str">
        <f>IFERROR(VLOOKUP(VLOOKUP(Input!$D851,'Measure List'!$A:$AN,40,FALSE),UIR!$A$1:$Q$27,17,FALSE),"")</f>
        <v/>
      </c>
      <c r="K852" s="192" t="str">
        <f>IFERROR(VLOOKUP(Input!$D851,'Measure List'!$A:$AN,40,FALSE),"")</f>
        <v/>
      </c>
      <c r="L852" s="156"/>
      <c r="M852" s="193" t="str">
        <f>IF(B852="","",IF(AND(Input!H851="",IFERROR(VLOOKUP(K852,UIR!$A$2:$P$21,2,FALSE),"")&lt;&gt;""),"Data is Missing.",""))</f>
        <v/>
      </c>
      <c r="N852" s="194" t="str">
        <f>IF(B852="","",IF(AND(Input!I851="",IFERROR(VLOOKUP(K852,UIR!$A$2:$P$21,3,FALSE),"")&lt;&gt;""),"Data is Missing.",""))</f>
        <v/>
      </c>
      <c r="O852" s="194" t="str">
        <f>IF(B852="","",IF(AND(Input!J851="",IFERROR(VLOOKUP(K852,UIR!$A$2:$P$21,4,FALSE),"")&lt;&gt;""),"Data is Missing.",""))</f>
        <v/>
      </c>
      <c r="P852" s="194" t="str">
        <f>IF(B852="","",IF(AND(Input!K851="",IFERROR(VLOOKUP(K852,UIR!$A$2:$P$21,5,FALSE),"")&lt;&gt;""),"Data is Missing.",""))</f>
        <v/>
      </c>
      <c r="Q852" s="194" t="str">
        <f>IF(B852="","",IF(AND(Input!L851="",IFERROR(VLOOKUP(K852,UIR!$A$2:$P$21,6,FALSE),"")&lt;&gt;""),"Data is Missing.",""))</f>
        <v/>
      </c>
      <c r="R852" s="194" t="str">
        <f>IF(B852="","",IF(AND(Input!M851="",IFERROR(VLOOKUP(K852,UIR!$A$2:$P$21,7,FALSE),"")&lt;&gt;""),"Data is Missing.",""))</f>
        <v/>
      </c>
      <c r="S852" s="194" t="str">
        <f>IF(B852="","",IF(AND(Input!P851="",IFERROR(VLOOKUP(K852,UIR!$A$2:$P$21,8,FALSE),"")&lt;&gt;""),"Data is Missing.",""))</f>
        <v/>
      </c>
      <c r="T852" s="194" t="str">
        <f>IF(B852="","",IF(AND(Input!Q851="",IFERROR(VLOOKUP(K852,UIR!$A$2:$P$21,9,FALSE),"")&lt;&gt;""),"Data is Missing.",""))</f>
        <v/>
      </c>
      <c r="U852" s="194"/>
      <c r="V852" s="194" t="str">
        <f>IF(B852="","",IF(AND(Input!S851="",IFERROR(VLOOKUP(K852,UIR!$A$2:$P$21,11,FALSE),"")&lt;&gt;""),"Data is Missing.",""))</f>
        <v/>
      </c>
      <c r="W852" s="194" t="str">
        <f>IF(B852="","",IF(AND(Input!T851="",IFERROR(VLOOKUP(K852,UIR!$A$2:$P$21,12,FALSE),"")&lt;&gt;""),"Data is Missing.",""))</f>
        <v/>
      </c>
      <c r="X852" s="194" t="str">
        <f>IF(B852="","",IF(AND(Input!V851="",IFERROR(VLOOKUP(K852,UIR!$A$2:$P$21,13,FALSE),"")&lt;&gt;""),"Data is Missing.",""))</f>
        <v/>
      </c>
      <c r="Y852" s="194" t="str">
        <f>IF(B852="","",IF(AND(Input!W851="",IFERROR(VLOOKUP(K852,UIR!$A$2:$P$21,14,FALSE),"")&lt;&gt;""),"Data is Missing.",""))</f>
        <v/>
      </c>
      <c r="Z852" s="194" t="str">
        <f>IF(B852="","",IF(AND(Input!X851="",IFERROR(VLOOKUP(K852,UIR!$A$2:$P$21,15,FALSE),"")&lt;&gt;""),"Data is Missing.",""))</f>
        <v/>
      </c>
      <c r="AA852" s="195" t="str">
        <f>IF(B852="","",IF(AND(Input!Y851="",IFERROR(VLOOKUP(K852,UIR!$A$2:$P$21,16,FALSE),"")&lt;&gt;""),"Data is Missing.",""))</f>
        <v/>
      </c>
      <c r="AC852" s="202" t="str">
        <f>IF(ISERROR(IF(Input!D851="","",IF(ISERROR(VLOOKUP(Input!D851,'Measure List'!$A$2:$A$30000,1,0)),"Invalid RefNo",""))),"",IF(Input!D851="","",IF(ISERROR(VLOOKUP(Input!D851,'Measure List'!$A$2:$A$30000,1,0)),"Invalid RefNo","")))</f>
        <v/>
      </c>
      <c r="AD852" s="156"/>
      <c r="AE852" s="156"/>
      <c r="AF852" s="156"/>
      <c r="AG852" s="156"/>
      <c r="AH852" s="156"/>
      <c r="AI852" s="156"/>
      <c r="AJ852" s="156"/>
      <c r="AK852" s="156"/>
      <c r="AL852" s="203" t="str">
        <f>IF(COUNTIF(Dropdowns!$K$2:$K$7,Input!S851)&gt;0,"",IF(Input!S851="","","Invalid Type"))</f>
        <v/>
      </c>
      <c r="AN852" s="204" t="str">
        <f>IF(Input!C851="","",IF(ISNUMBER(VALUE(Input!C851)),"","Needs to be a number."))</f>
        <v/>
      </c>
      <c r="AO852" s="205" t="str">
        <f>IF(Input!E851="","",IF(ISNUMBER(VALUE(Input!E851)),"","Needs to be a number."))</f>
        <v/>
      </c>
      <c r="AP852" s="205" t="str">
        <f>IF(Input!N851="","",IF(ISNUMBER(VALUE(Input!N851)),"","Needs to be a number."))</f>
        <v/>
      </c>
      <c r="AQ852" s="205" t="str">
        <f>IF(Input!O851="","",IF(ISNUMBER(VALUE(Input!O851)),"","Needs to be a number."))</f>
        <v/>
      </c>
      <c r="AR852" s="205" t="str">
        <f>IF(Input!V851="","",IF(ISNUMBER(VALUE(Input!V851)),"","Needs to be a number."))</f>
        <v/>
      </c>
      <c r="AS852" s="205" t="str">
        <f>IF(Input!W851="","",IF(ISNUMBER(VALUE(Input!W851)),"","Needs to be a number."))</f>
        <v/>
      </c>
      <c r="AT852" s="205" t="str">
        <f>IF(Input!X851="","",IF(ISNUMBER(VALUE(Input!X851)),"","Needs to be a number."))</f>
        <v/>
      </c>
      <c r="AU852" s="206" t="str">
        <f>IF(Input!Y851="","",IF(ISNUMBER(VALUE(Input!Y851)),"","Needs to be a number."))</f>
        <v/>
      </c>
      <c r="AW852" s="259" t="str">
        <f>IF(OR(VALUE(Input!C851)&lt;0,VALUE(Input!C851)&gt;100), "Invalid EEI %","")</f>
        <v/>
      </c>
      <c r="AX852" s="207"/>
      <c r="AY852" s="278" t="str">
        <f>IF(Input!E851="","",IF(VALUE(Input!E851)=0,"Do not enter 0.",""))</f>
        <v/>
      </c>
    </row>
    <row r="853" spans="2:51" x14ac:dyDescent="0.3">
      <c r="B853" s="188" t="str">
        <f>Input!A852</f>
        <v/>
      </c>
      <c r="C853" s="189" t="str">
        <f>IF(ISERROR(IF(AND(Input!$A852="",SUMPRODUCT(--(LEN(Input!$A853:'Input'!$A$1006)&gt;0))&lt;&gt;0),"Row is skipped.",IF(AND(Input!$A852="",Input!$A853=""),"", IF(Input!B852="","Data is missing.","")))),"",IF(AND(Input!$A852="",SUMPRODUCT(--(LEN(Input!$A853:'Input'!$A$1006)&gt;0))&lt;&gt;0),"Row is skipped.",IF(AND(Input!$A852="",Input!$A853=""),"", IF(Input!B852="","Data is missing.",""))))</f>
        <v/>
      </c>
      <c r="D853" s="189" t="str">
        <f>IF(ISERROR(IF(AND(Input!$A852="",SUMPRODUCT(--(LEN(Input!$A853:'Input'!$A$1006)&gt;0))&lt;&gt;0),"Row is skipped.",IF(AND(Input!$A852="",Input!$A853=""),"", IF(Input!C852="","Data is missing.","")))),"",IF(AND(Input!$A852="",SUMPRODUCT(--(LEN(Input!$A853:'Input'!$A$1006)&gt;0))&lt;&gt;0),"Row is skipped.",IF(AND(Input!$A852="",Input!$A853=""),"", IF(Input!C852="","Data is missing.",""))))</f>
        <v/>
      </c>
      <c r="E853" s="189" t="str">
        <f>IF(ISERROR(IF(AND(Input!$A852="",SUMPRODUCT(--(LEN(Input!$A853:'Input'!$A$1006)&gt;0))&lt;&gt;0),"Row is skipped.",IF(AND(Input!$A852="",Input!$A853=""),"", IF(Input!D852="","Data is missing.","")))),"",IF(AND(Input!$A852="",SUMPRODUCT(--(LEN(Input!$A853:'Input'!$A$1006)&gt;0))&lt;&gt;0),"Row is skipped.",IF(AND(Input!$A852="",Input!$A853=""),"", IF(Input!D852="","Data is missing.",""))))</f>
        <v/>
      </c>
      <c r="F853" s="189" t="str">
        <f>IF(ISERROR(IF(AND(Input!$A852="",SUMPRODUCT(--(LEN(Input!$A853:'Input'!$A$1006)&gt;0))&lt;&gt;0),"Row is skipped.",IF(AND(Input!$A852="",Input!$A853=""),"", IF(Input!E852="","Data is missing.","")))),"",IF(AND(Input!$A852="",SUMPRODUCT(--(LEN(Input!$A853:'Input'!$A$1006)&gt;0))&lt;&gt;0),"Row is skipped.",IF(AND(Input!$A852="",Input!$A853=""),"", IF(Input!E852="","Data is missing.",""))))</f>
        <v/>
      </c>
      <c r="G853" s="189" t="str">
        <f>IF(ISERROR(IF(AND(Input!$A852="",SUMPRODUCT(--(LEN(Input!$A853:'Input'!$A$1006)&gt;0))&lt;&gt;0),"Row is skipped.",IF(AND(Input!$A852="",Input!$A853=""),"", IF(Input!F852="","Data is missing.","")))),"",IF(AND(Input!$A852="",SUMPRODUCT(--(LEN(Input!$A853:'Input'!$A$1006)&gt;0))&lt;&gt;0),"Row is skipped.",IF(AND(Input!$A852="",Input!$A853=""),"", IF(Input!F852="","Data is missing.",""))))</f>
        <v/>
      </c>
      <c r="H853" s="190" t="str">
        <f>IF(ISERROR(IF(AND(Input!$A852="",SUMPRODUCT(--(LEN(Input!$A853:'Input'!$A$1006)&gt;0))&lt;&gt;0),"Row is skipped.",IF(AND(Input!$A852="",Input!$A853=""),"", IF(Input!G852="","Data is missing.","")))),"",IF(AND(Input!$A852="",SUMPRODUCT(--(LEN(Input!$A853:'Input'!$A$1006)&gt;0))&lt;&gt;0),"Row is skipped.",IF(AND(Input!$A852="",Input!$A853=""),"", IF(Input!G852="","Data is missing.",""))))</f>
        <v/>
      </c>
      <c r="I853" s="156"/>
      <c r="J853" s="191" t="str">
        <f>IFERROR(VLOOKUP(VLOOKUP(Input!$D852,'Measure List'!$A:$AN,40,FALSE),UIR!$A$1:$Q$27,17,FALSE),"")</f>
        <v/>
      </c>
      <c r="K853" s="192" t="str">
        <f>IFERROR(VLOOKUP(Input!$D852,'Measure List'!$A:$AN,40,FALSE),"")</f>
        <v/>
      </c>
      <c r="L853" s="156"/>
      <c r="M853" s="193" t="str">
        <f>IF(B853="","",IF(AND(Input!H852="",IFERROR(VLOOKUP(K853,UIR!$A$2:$P$21,2,FALSE),"")&lt;&gt;""),"Data is Missing.",""))</f>
        <v/>
      </c>
      <c r="N853" s="194" t="str">
        <f>IF(B853="","",IF(AND(Input!I852="",IFERROR(VLOOKUP(K853,UIR!$A$2:$P$21,3,FALSE),"")&lt;&gt;""),"Data is Missing.",""))</f>
        <v/>
      </c>
      <c r="O853" s="194" t="str">
        <f>IF(B853="","",IF(AND(Input!J852="",IFERROR(VLOOKUP(K853,UIR!$A$2:$P$21,4,FALSE),"")&lt;&gt;""),"Data is Missing.",""))</f>
        <v/>
      </c>
      <c r="P853" s="194" t="str">
        <f>IF(B853="","",IF(AND(Input!K852="",IFERROR(VLOOKUP(K853,UIR!$A$2:$P$21,5,FALSE),"")&lt;&gt;""),"Data is Missing.",""))</f>
        <v/>
      </c>
      <c r="Q853" s="194" t="str">
        <f>IF(B853="","",IF(AND(Input!L852="",IFERROR(VLOOKUP(K853,UIR!$A$2:$P$21,6,FALSE),"")&lt;&gt;""),"Data is Missing.",""))</f>
        <v/>
      </c>
      <c r="R853" s="194" t="str">
        <f>IF(B853="","",IF(AND(Input!M852="",IFERROR(VLOOKUP(K853,UIR!$A$2:$P$21,7,FALSE),"")&lt;&gt;""),"Data is Missing.",""))</f>
        <v/>
      </c>
      <c r="S853" s="194" t="str">
        <f>IF(B853="","",IF(AND(Input!P852="",IFERROR(VLOOKUP(K853,UIR!$A$2:$P$21,8,FALSE),"")&lt;&gt;""),"Data is Missing.",""))</f>
        <v/>
      </c>
      <c r="T853" s="194" t="str">
        <f>IF(B853="","",IF(AND(Input!Q852="",IFERROR(VLOOKUP(K853,UIR!$A$2:$P$21,9,FALSE),"")&lt;&gt;""),"Data is Missing.",""))</f>
        <v/>
      </c>
      <c r="U853" s="194"/>
      <c r="V853" s="194" t="str">
        <f>IF(B853="","",IF(AND(Input!S852="",IFERROR(VLOOKUP(K853,UIR!$A$2:$P$21,11,FALSE),"")&lt;&gt;""),"Data is Missing.",""))</f>
        <v/>
      </c>
      <c r="W853" s="194" t="str">
        <f>IF(B853="","",IF(AND(Input!T852="",IFERROR(VLOOKUP(K853,UIR!$A$2:$P$21,12,FALSE),"")&lt;&gt;""),"Data is Missing.",""))</f>
        <v/>
      </c>
      <c r="X853" s="194" t="str">
        <f>IF(B853="","",IF(AND(Input!V852="",IFERROR(VLOOKUP(K853,UIR!$A$2:$P$21,13,FALSE),"")&lt;&gt;""),"Data is Missing.",""))</f>
        <v/>
      </c>
      <c r="Y853" s="194" t="str">
        <f>IF(B853="","",IF(AND(Input!W852="",IFERROR(VLOOKUP(K853,UIR!$A$2:$P$21,14,FALSE),"")&lt;&gt;""),"Data is Missing.",""))</f>
        <v/>
      </c>
      <c r="Z853" s="194" t="str">
        <f>IF(B853="","",IF(AND(Input!X852="",IFERROR(VLOOKUP(K853,UIR!$A$2:$P$21,15,FALSE),"")&lt;&gt;""),"Data is Missing.",""))</f>
        <v/>
      </c>
      <c r="AA853" s="195" t="str">
        <f>IF(B853="","",IF(AND(Input!Y852="",IFERROR(VLOOKUP(K853,UIR!$A$2:$P$21,16,FALSE),"")&lt;&gt;""),"Data is Missing.",""))</f>
        <v/>
      </c>
      <c r="AC853" s="202" t="str">
        <f>IF(ISERROR(IF(Input!D852="","",IF(ISERROR(VLOOKUP(Input!D852,'Measure List'!$A$2:$A$30000,1,0)),"Invalid RefNo",""))),"",IF(Input!D852="","",IF(ISERROR(VLOOKUP(Input!D852,'Measure List'!$A$2:$A$30000,1,0)),"Invalid RefNo","")))</f>
        <v/>
      </c>
      <c r="AD853" s="156"/>
      <c r="AE853" s="156"/>
      <c r="AF853" s="156"/>
      <c r="AG853" s="156"/>
      <c r="AH853" s="156"/>
      <c r="AI853" s="156"/>
      <c r="AJ853" s="156"/>
      <c r="AK853" s="156"/>
      <c r="AL853" s="203" t="str">
        <f>IF(COUNTIF(Dropdowns!$K$2:$K$7,Input!S852)&gt;0,"",IF(Input!S852="","","Invalid Type"))</f>
        <v/>
      </c>
      <c r="AN853" s="204" t="str">
        <f>IF(Input!C852="","",IF(ISNUMBER(VALUE(Input!C852)),"","Needs to be a number."))</f>
        <v/>
      </c>
      <c r="AO853" s="205" t="str">
        <f>IF(Input!E852="","",IF(ISNUMBER(VALUE(Input!E852)),"","Needs to be a number."))</f>
        <v/>
      </c>
      <c r="AP853" s="205" t="str">
        <f>IF(Input!N852="","",IF(ISNUMBER(VALUE(Input!N852)),"","Needs to be a number."))</f>
        <v/>
      </c>
      <c r="AQ853" s="205" t="str">
        <f>IF(Input!O852="","",IF(ISNUMBER(VALUE(Input!O852)),"","Needs to be a number."))</f>
        <v/>
      </c>
      <c r="AR853" s="205" t="str">
        <f>IF(Input!V852="","",IF(ISNUMBER(VALUE(Input!V852)),"","Needs to be a number."))</f>
        <v/>
      </c>
      <c r="AS853" s="205" t="str">
        <f>IF(Input!W852="","",IF(ISNUMBER(VALUE(Input!W852)),"","Needs to be a number."))</f>
        <v/>
      </c>
      <c r="AT853" s="205" t="str">
        <f>IF(Input!X852="","",IF(ISNUMBER(VALUE(Input!X852)),"","Needs to be a number."))</f>
        <v/>
      </c>
      <c r="AU853" s="206" t="str">
        <f>IF(Input!Y852="","",IF(ISNUMBER(VALUE(Input!Y852)),"","Needs to be a number."))</f>
        <v/>
      </c>
      <c r="AW853" s="259" t="str">
        <f>IF(OR(VALUE(Input!C852)&lt;0,VALUE(Input!C852)&gt;100), "Invalid EEI %","")</f>
        <v/>
      </c>
      <c r="AX853" s="207"/>
      <c r="AY853" s="278" t="str">
        <f>IF(Input!E852="","",IF(VALUE(Input!E852)=0,"Do not enter 0.",""))</f>
        <v/>
      </c>
    </row>
    <row r="854" spans="2:51" x14ac:dyDescent="0.3">
      <c r="B854" s="188" t="str">
        <f>Input!A853</f>
        <v/>
      </c>
      <c r="C854" s="189" t="str">
        <f>IF(ISERROR(IF(AND(Input!$A853="",SUMPRODUCT(--(LEN(Input!$A854:'Input'!$A$1006)&gt;0))&lt;&gt;0),"Row is skipped.",IF(AND(Input!$A853="",Input!$A854=""),"", IF(Input!B853="","Data is missing.","")))),"",IF(AND(Input!$A853="",SUMPRODUCT(--(LEN(Input!$A854:'Input'!$A$1006)&gt;0))&lt;&gt;0),"Row is skipped.",IF(AND(Input!$A853="",Input!$A854=""),"", IF(Input!B853="","Data is missing.",""))))</f>
        <v/>
      </c>
      <c r="D854" s="189" t="str">
        <f>IF(ISERROR(IF(AND(Input!$A853="",SUMPRODUCT(--(LEN(Input!$A854:'Input'!$A$1006)&gt;0))&lt;&gt;0),"Row is skipped.",IF(AND(Input!$A853="",Input!$A854=""),"", IF(Input!C853="","Data is missing.","")))),"",IF(AND(Input!$A853="",SUMPRODUCT(--(LEN(Input!$A854:'Input'!$A$1006)&gt;0))&lt;&gt;0),"Row is skipped.",IF(AND(Input!$A853="",Input!$A854=""),"", IF(Input!C853="","Data is missing.",""))))</f>
        <v/>
      </c>
      <c r="E854" s="189" t="str">
        <f>IF(ISERROR(IF(AND(Input!$A853="",SUMPRODUCT(--(LEN(Input!$A854:'Input'!$A$1006)&gt;0))&lt;&gt;0),"Row is skipped.",IF(AND(Input!$A853="",Input!$A854=""),"", IF(Input!D853="","Data is missing.","")))),"",IF(AND(Input!$A853="",SUMPRODUCT(--(LEN(Input!$A854:'Input'!$A$1006)&gt;0))&lt;&gt;0),"Row is skipped.",IF(AND(Input!$A853="",Input!$A854=""),"", IF(Input!D853="","Data is missing.",""))))</f>
        <v/>
      </c>
      <c r="F854" s="189" t="str">
        <f>IF(ISERROR(IF(AND(Input!$A853="",SUMPRODUCT(--(LEN(Input!$A854:'Input'!$A$1006)&gt;0))&lt;&gt;0),"Row is skipped.",IF(AND(Input!$A853="",Input!$A854=""),"", IF(Input!E853="","Data is missing.","")))),"",IF(AND(Input!$A853="",SUMPRODUCT(--(LEN(Input!$A854:'Input'!$A$1006)&gt;0))&lt;&gt;0),"Row is skipped.",IF(AND(Input!$A853="",Input!$A854=""),"", IF(Input!E853="","Data is missing.",""))))</f>
        <v/>
      </c>
      <c r="G854" s="189" t="str">
        <f>IF(ISERROR(IF(AND(Input!$A853="",SUMPRODUCT(--(LEN(Input!$A854:'Input'!$A$1006)&gt;0))&lt;&gt;0),"Row is skipped.",IF(AND(Input!$A853="",Input!$A854=""),"", IF(Input!F853="","Data is missing.","")))),"",IF(AND(Input!$A853="",SUMPRODUCT(--(LEN(Input!$A854:'Input'!$A$1006)&gt;0))&lt;&gt;0),"Row is skipped.",IF(AND(Input!$A853="",Input!$A854=""),"", IF(Input!F853="","Data is missing.",""))))</f>
        <v/>
      </c>
      <c r="H854" s="190" t="str">
        <f>IF(ISERROR(IF(AND(Input!$A853="",SUMPRODUCT(--(LEN(Input!$A854:'Input'!$A$1006)&gt;0))&lt;&gt;0),"Row is skipped.",IF(AND(Input!$A853="",Input!$A854=""),"", IF(Input!G853="","Data is missing.","")))),"",IF(AND(Input!$A853="",SUMPRODUCT(--(LEN(Input!$A854:'Input'!$A$1006)&gt;0))&lt;&gt;0),"Row is skipped.",IF(AND(Input!$A853="",Input!$A854=""),"", IF(Input!G853="","Data is missing.",""))))</f>
        <v/>
      </c>
      <c r="I854" s="156"/>
      <c r="J854" s="191" t="str">
        <f>IFERROR(VLOOKUP(VLOOKUP(Input!$D853,'Measure List'!$A:$AN,40,FALSE),UIR!$A$1:$Q$27,17,FALSE),"")</f>
        <v/>
      </c>
      <c r="K854" s="192" t="str">
        <f>IFERROR(VLOOKUP(Input!$D853,'Measure List'!$A:$AN,40,FALSE),"")</f>
        <v/>
      </c>
      <c r="L854" s="156"/>
      <c r="M854" s="193" t="str">
        <f>IF(B854="","",IF(AND(Input!H853="",IFERROR(VLOOKUP(K854,UIR!$A$2:$P$21,2,FALSE),"")&lt;&gt;""),"Data is Missing.",""))</f>
        <v/>
      </c>
      <c r="N854" s="194" t="str">
        <f>IF(B854="","",IF(AND(Input!I853="",IFERROR(VLOOKUP(K854,UIR!$A$2:$P$21,3,FALSE),"")&lt;&gt;""),"Data is Missing.",""))</f>
        <v/>
      </c>
      <c r="O854" s="194" t="str">
        <f>IF(B854="","",IF(AND(Input!J853="",IFERROR(VLOOKUP(K854,UIR!$A$2:$P$21,4,FALSE),"")&lt;&gt;""),"Data is Missing.",""))</f>
        <v/>
      </c>
      <c r="P854" s="194" t="str">
        <f>IF(B854="","",IF(AND(Input!K853="",IFERROR(VLOOKUP(K854,UIR!$A$2:$P$21,5,FALSE),"")&lt;&gt;""),"Data is Missing.",""))</f>
        <v/>
      </c>
      <c r="Q854" s="194" t="str">
        <f>IF(B854="","",IF(AND(Input!L853="",IFERROR(VLOOKUP(K854,UIR!$A$2:$P$21,6,FALSE),"")&lt;&gt;""),"Data is Missing.",""))</f>
        <v/>
      </c>
      <c r="R854" s="194" t="str">
        <f>IF(B854="","",IF(AND(Input!M853="",IFERROR(VLOOKUP(K854,UIR!$A$2:$P$21,7,FALSE),"")&lt;&gt;""),"Data is Missing.",""))</f>
        <v/>
      </c>
      <c r="S854" s="194" t="str">
        <f>IF(B854="","",IF(AND(Input!P853="",IFERROR(VLOOKUP(K854,UIR!$A$2:$P$21,8,FALSE),"")&lt;&gt;""),"Data is Missing.",""))</f>
        <v/>
      </c>
      <c r="T854" s="194" t="str">
        <f>IF(B854="","",IF(AND(Input!Q853="",IFERROR(VLOOKUP(K854,UIR!$A$2:$P$21,9,FALSE),"")&lt;&gt;""),"Data is Missing.",""))</f>
        <v/>
      </c>
      <c r="U854" s="194"/>
      <c r="V854" s="194" t="str">
        <f>IF(B854="","",IF(AND(Input!S853="",IFERROR(VLOOKUP(K854,UIR!$A$2:$P$21,11,FALSE),"")&lt;&gt;""),"Data is Missing.",""))</f>
        <v/>
      </c>
      <c r="W854" s="194" t="str">
        <f>IF(B854="","",IF(AND(Input!T853="",IFERROR(VLOOKUP(K854,UIR!$A$2:$P$21,12,FALSE),"")&lt;&gt;""),"Data is Missing.",""))</f>
        <v/>
      </c>
      <c r="X854" s="194" t="str">
        <f>IF(B854="","",IF(AND(Input!V853="",IFERROR(VLOOKUP(K854,UIR!$A$2:$P$21,13,FALSE),"")&lt;&gt;""),"Data is Missing.",""))</f>
        <v/>
      </c>
      <c r="Y854" s="194" t="str">
        <f>IF(B854="","",IF(AND(Input!W853="",IFERROR(VLOOKUP(K854,UIR!$A$2:$P$21,14,FALSE),"")&lt;&gt;""),"Data is Missing.",""))</f>
        <v/>
      </c>
      <c r="Z854" s="194" t="str">
        <f>IF(B854="","",IF(AND(Input!X853="",IFERROR(VLOOKUP(K854,UIR!$A$2:$P$21,15,FALSE),"")&lt;&gt;""),"Data is Missing.",""))</f>
        <v/>
      </c>
      <c r="AA854" s="195" t="str">
        <f>IF(B854="","",IF(AND(Input!Y853="",IFERROR(VLOOKUP(K854,UIR!$A$2:$P$21,16,FALSE),"")&lt;&gt;""),"Data is Missing.",""))</f>
        <v/>
      </c>
      <c r="AC854" s="202" t="str">
        <f>IF(ISERROR(IF(Input!D853="","",IF(ISERROR(VLOOKUP(Input!D853,'Measure List'!$A$2:$A$30000,1,0)),"Invalid RefNo",""))),"",IF(Input!D853="","",IF(ISERROR(VLOOKUP(Input!D853,'Measure List'!$A$2:$A$30000,1,0)),"Invalid RefNo","")))</f>
        <v/>
      </c>
      <c r="AD854" s="156"/>
      <c r="AE854" s="156"/>
      <c r="AF854" s="156"/>
      <c r="AG854" s="156"/>
      <c r="AH854" s="156"/>
      <c r="AI854" s="156"/>
      <c r="AJ854" s="156"/>
      <c r="AK854" s="156"/>
      <c r="AL854" s="203" t="str">
        <f>IF(COUNTIF(Dropdowns!$K$2:$K$7,Input!S853)&gt;0,"",IF(Input!S853="","","Invalid Type"))</f>
        <v/>
      </c>
      <c r="AN854" s="204" t="str">
        <f>IF(Input!C853="","",IF(ISNUMBER(VALUE(Input!C853)),"","Needs to be a number."))</f>
        <v/>
      </c>
      <c r="AO854" s="205" t="str">
        <f>IF(Input!E853="","",IF(ISNUMBER(VALUE(Input!E853)),"","Needs to be a number."))</f>
        <v/>
      </c>
      <c r="AP854" s="205" t="str">
        <f>IF(Input!N853="","",IF(ISNUMBER(VALUE(Input!N853)),"","Needs to be a number."))</f>
        <v/>
      </c>
      <c r="AQ854" s="205" t="str">
        <f>IF(Input!O853="","",IF(ISNUMBER(VALUE(Input!O853)),"","Needs to be a number."))</f>
        <v/>
      </c>
      <c r="AR854" s="205" t="str">
        <f>IF(Input!V853="","",IF(ISNUMBER(VALUE(Input!V853)),"","Needs to be a number."))</f>
        <v/>
      </c>
      <c r="AS854" s="205" t="str">
        <f>IF(Input!W853="","",IF(ISNUMBER(VALUE(Input!W853)),"","Needs to be a number."))</f>
        <v/>
      </c>
      <c r="AT854" s="205" t="str">
        <f>IF(Input!X853="","",IF(ISNUMBER(VALUE(Input!X853)),"","Needs to be a number."))</f>
        <v/>
      </c>
      <c r="AU854" s="206" t="str">
        <f>IF(Input!Y853="","",IF(ISNUMBER(VALUE(Input!Y853)),"","Needs to be a number."))</f>
        <v/>
      </c>
      <c r="AW854" s="259" t="str">
        <f>IF(OR(VALUE(Input!C853)&lt;0,VALUE(Input!C853)&gt;100), "Invalid EEI %","")</f>
        <v/>
      </c>
      <c r="AX854" s="207"/>
      <c r="AY854" s="278" t="str">
        <f>IF(Input!E853="","",IF(VALUE(Input!E853)=0,"Do not enter 0.",""))</f>
        <v/>
      </c>
    </row>
    <row r="855" spans="2:51" x14ac:dyDescent="0.3">
      <c r="B855" s="188" t="str">
        <f>Input!A854</f>
        <v/>
      </c>
      <c r="C855" s="189" t="str">
        <f>IF(ISERROR(IF(AND(Input!$A854="",SUMPRODUCT(--(LEN(Input!$A855:'Input'!$A$1006)&gt;0))&lt;&gt;0),"Row is skipped.",IF(AND(Input!$A854="",Input!$A855=""),"", IF(Input!B854="","Data is missing.","")))),"",IF(AND(Input!$A854="",SUMPRODUCT(--(LEN(Input!$A855:'Input'!$A$1006)&gt;0))&lt;&gt;0),"Row is skipped.",IF(AND(Input!$A854="",Input!$A855=""),"", IF(Input!B854="","Data is missing.",""))))</f>
        <v/>
      </c>
      <c r="D855" s="189" t="str">
        <f>IF(ISERROR(IF(AND(Input!$A854="",SUMPRODUCT(--(LEN(Input!$A855:'Input'!$A$1006)&gt;0))&lt;&gt;0),"Row is skipped.",IF(AND(Input!$A854="",Input!$A855=""),"", IF(Input!C854="","Data is missing.","")))),"",IF(AND(Input!$A854="",SUMPRODUCT(--(LEN(Input!$A855:'Input'!$A$1006)&gt;0))&lt;&gt;0),"Row is skipped.",IF(AND(Input!$A854="",Input!$A855=""),"", IF(Input!C854="","Data is missing.",""))))</f>
        <v/>
      </c>
      <c r="E855" s="189" t="str">
        <f>IF(ISERROR(IF(AND(Input!$A854="",SUMPRODUCT(--(LEN(Input!$A855:'Input'!$A$1006)&gt;0))&lt;&gt;0),"Row is skipped.",IF(AND(Input!$A854="",Input!$A855=""),"", IF(Input!D854="","Data is missing.","")))),"",IF(AND(Input!$A854="",SUMPRODUCT(--(LEN(Input!$A855:'Input'!$A$1006)&gt;0))&lt;&gt;0),"Row is skipped.",IF(AND(Input!$A854="",Input!$A855=""),"", IF(Input!D854="","Data is missing.",""))))</f>
        <v/>
      </c>
      <c r="F855" s="189" t="str">
        <f>IF(ISERROR(IF(AND(Input!$A854="",SUMPRODUCT(--(LEN(Input!$A855:'Input'!$A$1006)&gt;0))&lt;&gt;0),"Row is skipped.",IF(AND(Input!$A854="",Input!$A855=""),"", IF(Input!E854="","Data is missing.","")))),"",IF(AND(Input!$A854="",SUMPRODUCT(--(LEN(Input!$A855:'Input'!$A$1006)&gt;0))&lt;&gt;0),"Row is skipped.",IF(AND(Input!$A854="",Input!$A855=""),"", IF(Input!E854="","Data is missing.",""))))</f>
        <v/>
      </c>
      <c r="G855" s="189" t="str">
        <f>IF(ISERROR(IF(AND(Input!$A854="",SUMPRODUCT(--(LEN(Input!$A855:'Input'!$A$1006)&gt;0))&lt;&gt;0),"Row is skipped.",IF(AND(Input!$A854="",Input!$A855=""),"", IF(Input!F854="","Data is missing.","")))),"",IF(AND(Input!$A854="",SUMPRODUCT(--(LEN(Input!$A855:'Input'!$A$1006)&gt;0))&lt;&gt;0),"Row is skipped.",IF(AND(Input!$A854="",Input!$A855=""),"", IF(Input!F854="","Data is missing.",""))))</f>
        <v/>
      </c>
      <c r="H855" s="190" t="str">
        <f>IF(ISERROR(IF(AND(Input!$A854="",SUMPRODUCT(--(LEN(Input!$A855:'Input'!$A$1006)&gt;0))&lt;&gt;0),"Row is skipped.",IF(AND(Input!$A854="",Input!$A855=""),"", IF(Input!G854="","Data is missing.","")))),"",IF(AND(Input!$A854="",SUMPRODUCT(--(LEN(Input!$A855:'Input'!$A$1006)&gt;0))&lt;&gt;0),"Row is skipped.",IF(AND(Input!$A854="",Input!$A855=""),"", IF(Input!G854="","Data is missing.",""))))</f>
        <v/>
      </c>
      <c r="I855" s="156"/>
      <c r="J855" s="191" t="str">
        <f>IFERROR(VLOOKUP(VLOOKUP(Input!$D854,'Measure List'!$A:$AN,40,FALSE),UIR!$A$1:$Q$27,17,FALSE),"")</f>
        <v/>
      </c>
      <c r="K855" s="192" t="str">
        <f>IFERROR(VLOOKUP(Input!$D854,'Measure List'!$A:$AN,40,FALSE),"")</f>
        <v/>
      </c>
      <c r="L855" s="156"/>
      <c r="M855" s="193" t="str">
        <f>IF(B855="","",IF(AND(Input!H854="",IFERROR(VLOOKUP(K855,UIR!$A$2:$P$21,2,FALSE),"")&lt;&gt;""),"Data is Missing.",""))</f>
        <v/>
      </c>
      <c r="N855" s="194" t="str">
        <f>IF(B855="","",IF(AND(Input!I854="",IFERROR(VLOOKUP(K855,UIR!$A$2:$P$21,3,FALSE),"")&lt;&gt;""),"Data is Missing.",""))</f>
        <v/>
      </c>
      <c r="O855" s="194" t="str">
        <f>IF(B855="","",IF(AND(Input!J854="",IFERROR(VLOOKUP(K855,UIR!$A$2:$P$21,4,FALSE),"")&lt;&gt;""),"Data is Missing.",""))</f>
        <v/>
      </c>
      <c r="P855" s="194" t="str">
        <f>IF(B855="","",IF(AND(Input!K854="",IFERROR(VLOOKUP(K855,UIR!$A$2:$P$21,5,FALSE),"")&lt;&gt;""),"Data is Missing.",""))</f>
        <v/>
      </c>
      <c r="Q855" s="194" t="str">
        <f>IF(B855="","",IF(AND(Input!L854="",IFERROR(VLOOKUP(K855,UIR!$A$2:$P$21,6,FALSE),"")&lt;&gt;""),"Data is Missing.",""))</f>
        <v/>
      </c>
      <c r="R855" s="194" t="str">
        <f>IF(B855="","",IF(AND(Input!M854="",IFERROR(VLOOKUP(K855,UIR!$A$2:$P$21,7,FALSE),"")&lt;&gt;""),"Data is Missing.",""))</f>
        <v/>
      </c>
      <c r="S855" s="194" t="str">
        <f>IF(B855="","",IF(AND(Input!P854="",IFERROR(VLOOKUP(K855,UIR!$A$2:$P$21,8,FALSE),"")&lt;&gt;""),"Data is Missing.",""))</f>
        <v/>
      </c>
      <c r="T855" s="194" t="str">
        <f>IF(B855="","",IF(AND(Input!Q854="",IFERROR(VLOOKUP(K855,UIR!$A$2:$P$21,9,FALSE),"")&lt;&gt;""),"Data is Missing.",""))</f>
        <v/>
      </c>
      <c r="U855" s="194"/>
      <c r="V855" s="194" t="str">
        <f>IF(B855="","",IF(AND(Input!S854="",IFERROR(VLOOKUP(K855,UIR!$A$2:$P$21,11,FALSE),"")&lt;&gt;""),"Data is Missing.",""))</f>
        <v/>
      </c>
      <c r="W855" s="194" t="str">
        <f>IF(B855="","",IF(AND(Input!T854="",IFERROR(VLOOKUP(K855,UIR!$A$2:$P$21,12,FALSE),"")&lt;&gt;""),"Data is Missing.",""))</f>
        <v/>
      </c>
      <c r="X855" s="194" t="str">
        <f>IF(B855="","",IF(AND(Input!V854="",IFERROR(VLOOKUP(K855,UIR!$A$2:$P$21,13,FALSE),"")&lt;&gt;""),"Data is Missing.",""))</f>
        <v/>
      </c>
      <c r="Y855" s="194" t="str">
        <f>IF(B855="","",IF(AND(Input!W854="",IFERROR(VLOOKUP(K855,UIR!$A$2:$P$21,14,FALSE),"")&lt;&gt;""),"Data is Missing.",""))</f>
        <v/>
      </c>
      <c r="Z855" s="194" t="str">
        <f>IF(B855="","",IF(AND(Input!X854="",IFERROR(VLOOKUP(K855,UIR!$A$2:$P$21,15,FALSE),"")&lt;&gt;""),"Data is Missing.",""))</f>
        <v/>
      </c>
      <c r="AA855" s="195" t="str">
        <f>IF(B855="","",IF(AND(Input!Y854="",IFERROR(VLOOKUP(K855,UIR!$A$2:$P$21,16,FALSE),"")&lt;&gt;""),"Data is Missing.",""))</f>
        <v/>
      </c>
      <c r="AC855" s="202" t="str">
        <f>IF(ISERROR(IF(Input!D854="","",IF(ISERROR(VLOOKUP(Input!D854,'Measure List'!$A$2:$A$30000,1,0)),"Invalid RefNo",""))),"",IF(Input!D854="","",IF(ISERROR(VLOOKUP(Input!D854,'Measure List'!$A$2:$A$30000,1,0)),"Invalid RefNo","")))</f>
        <v/>
      </c>
      <c r="AD855" s="156"/>
      <c r="AE855" s="156"/>
      <c r="AF855" s="156"/>
      <c r="AG855" s="156"/>
      <c r="AH855" s="156"/>
      <c r="AI855" s="156"/>
      <c r="AJ855" s="156"/>
      <c r="AK855" s="156"/>
      <c r="AL855" s="203" t="str">
        <f>IF(COUNTIF(Dropdowns!$K$2:$K$7,Input!S854)&gt;0,"",IF(Input!S854="","","Invalid Type"))</f>
        <v/>
      </c>
      <c r="AN855" s="204" t="str">
        <f>IF(Input!C854="","",IF(ISNUMBER(VALUE(Input!C854)),"","Needs to be a number."))</f>
        <v/>
      </c>
      <c r="AO855" s="205" t="str">
        <f>IF(Input!E854="","",IF(ISNUMBER(VALUE(Input!E854)),"","Needs to be a number."))</f>
        <v/>
      </c>
      <c r="AP855" s="205" t="str">
        <f>IF(Input!N854="","",IF(ISNUMBER(VALUE(Input!N854)),"","Needs to be a number."))</f>
        <v/>
      </c>
      <c r="AQ855" s="205" t="str">
        <f>IF(Input!O854="","",IF(ISNUMBER(VALUE(Input!O854)),"","Needs to be a number."))</f>
        <v/>
      </c>
      <c r="AR855" s="205" t="str">
        <f>IF(Input!V854="","",IF(ISNUMBER(VALUE(Input!V854)),"","Needs to be a number."))</f>
        <v/>
      </c>
      <c r="AS855" s="205" t="str">
        <f>IF(Input!W854="","",IF(ISNUMBER(VALUE(Input!W854)),"","Needs to be a number."))</f>
        <v/>
      </c>
      <c r="AT855" s="205" t="str">
        <f>IF(Input!X854="","",IF(ISNUMBER(VALUE(Input!X854)),"","Needs to be a number."))</f>
        <v/>
      </c>
      <c r="AU855" s="206" t="str">
        <f>IF(Input!Y854="","",IF(ISNUMBER(VALUE(Input!Y854)),"","Needs to be a number."))</f>
        <v/>
      </c>
      <c r="AW855" s="259" t="str">
        <f>IF(OR(VALUE(Input!C854)&lt;0,VALUE(Input!C854)&gt;100), "Invalid EEI %","")</f>
        <v/>
      </c>
      <c r="AX855" s="207"/>
      <c r="AY855" s="278" t="str">
        <f>IF(Input!E854="","",IF(VALUE(Input!E854)=0,"Do not enter 0.",""))</f>
        <v/>
      </c>
    </row>
    <row r="856" spans="2:51" x14ac:dyDescent="0.3">
      <c r="B856" s="188" t="str">
        <f>Input!A855</f>
        <v/>
      </c>
      <c r="C856" s="189" t="str">
        <f>IF(ISERROR(IF(AND(Input!$A855="",SUMPRODUCT(--(LEN(Input!$A856:'Input'!$A$1006)&gt;0))&lt;&gt;0),"Row is skipped.",IF(AND(Input!$A855="",Input!$A856=""),"", IF(Input!B855="","Data is missing.","")))),"",IF(AND(Input!$A855="",SUMPRODUCT(--(LEN(Input!$A856:'Input'!$A$1006)&gt;0))&lt;&gt;0),"Row is skipped.",IF(AND(Input!$A855="",Input!$A856=""),"", IF(Input!B855="","Data is missing.",""))))</f>
        <v/>
      </c>
      <c r="D856" s="189" t="str">
        <f>IF(ISERROR(IF(AND(Input!$A855="",SUMPRODUCT(--(LEN(Input!$A856:'Input'!$A$1006)&gt;0))&lt;&gt;0),"Row is skipped.",IF(AND(Input!$A855="",Input!$A856=""),"", IF(Input!C855="","Data is missing.","")))),"",IF(AND(Input!$A855="",SUMPRODUCT(--(LEN(Input!$A856:'Input'!$A$1006)&gt;0))&lt;&gt;0),"Row is skipped.",IF(AND(Input!$A855="",Input!$A856=""),"", IF(Input!C855="","Data is missing.",""))))</f>
        <v/>
      </c>
      <c r="E856" s="189" t="str">
        <f>IF(ISERROR(IF(AND(Input!$A855="",SUMPRODUCT(--(LEN(Input!$A856:'Input'!$A$1006)&gt;0))&lt;&gt;0),"Row is skipped.",IF(AND(Input!$A855="",Input!$A856=""),"", IF(Input!D855="","Data is missing.","")))),"",IF(AND(Input!$A855="",SUMPRODUCT(--(LEN(Input!$A856:'Input'!$A$1006)&gt;0))&lt;&gt;0),"Row is skipped.",IF(AND(Input!$A855="",Input!$A856=""),"", IF(Input!D855="","Data is missing.",""))))</f>
        <v/>
      </c>
      <c r="F856" s="189" t="str">
        <f>IF(ISERROR(IF(AND(Input!$A855="",SUMPRODUCT(--(LEN(Input!$A856:'Input'!$A$1006)&gt;0))&lt;&gt;0),"Row is skipped.",IF(AND(Input!$A855="",Input!$A856=""),"", IF(Input!E855="","Data is missing.","")))),"",IF(AND(Input!$A855="",SUMPRODUCT(--(LEN(Input!$A856:'Input'!$A$1006)&gt;0))&lt;&gt;0),"Row is skipped.",IF(AND(Input!$A855="",Input!$A856=""),"", IF(Input!E855="","Data is missing.",""))))</f>
        <v/>
      </c>
      <c r="G856" s="189" t="str">
        <f>IF(ISERROR(IF(AND(Input!$A855="",SUMPRODUCT(--(LEN(Input!$A856:'Input'!$A$1006)&gt;0))&lt;&gt;0),"Row is skipped.",IF(AND(Input!$A855="",Input!$A856=""),"", IF(Input!F855="","Data is missing.","")))),"",IF(AND(Input!$A855="",SUMPRODUCT(--(LEN(Input!$A856:'Input'!$A$1006)&gt;0))&lt;&gt;0),"Row is skipped.",IF(AND(Input!$A855="",Input!$A856=""),"", IF(Input!F855="","Data is missing.",""))))</f>
        <v/>
      </c>
      <c r="H856" s="190" t="str">
        <f>IF(ISERROR(IF(AND(Input!$A855="",SUMPRODUCT(--(LEN(Input!$A856:'Input'!$A$1006)&gt;0))&lt;&gt;0),"Row is skipped.",IF(AND(Input!$A855="",Input!$A856=""),"", IF(Input!G855="","Data is missing.","")))),"",IF(AND(Input!$A855="",SUMPRODUCT(--(LEN(Input!$A856:'Input'!$A$1006)&gt;0))&lt;&gt;0),"Row is skipped.",IF(AND(Input!$A855="",Input!$A856=""),"", IF(Input!G855="","Data is missing.",""))))</f>
        <v/>
      </c>
      <c r="I856" s="156"/>
      <c r="J856" s="191" t="str">
        <f>IFERROR(VLOOKUP(VLOOKUP(Input!$D855,'Measure List'!$A:$AN,40,FALSE),UIR!$A$1:$Q$27,17,FALSE),"")</f>
        <v/>
      </c>
      <c r="K856" s="192" t="str">
        <f>IFERROR(VLOOKUP(Input!$D855,'Measure List'!$A:$AN,40,FALSE),"")</f>
        <v/>
      </c>
      <c r="L856" s="156"/>
      <c r="M856" s="193" t="str">
        <f>IF(B856="","",IF(AND(Input!H855="",IFERROR(VLOOKUP(K856,UIR!$A$2:$P$21,2,FALSE),"")&lt;&gt;""),"Data is Missing.",""))</f>
        <v/>
      </c>
      <c r="N856" s="194" t="str">
        <f>IF(B856="","",IF(AND(Input!I855="",IFERROR(VLOOKUP(K856,UIR!$A$2:$P$21,3,FALSE),"")&lt;&gt;""),"Data is Missing.",""))</f>
        <v/>
      </c>
      <c r="O856" s="194" t="str">
        <f>IF(B856="","",IF(AND(Input!J855="",IFERROR(VLOOKUP(K856,UIR!$A$2:$P$21,4,FALSE),"")&lt;&gt;""),"Data is Missing.",""))</f>
        <v/>
      </c>
      <c r="P856" s="194" t="str">
        <f>IF(B856="","",IF(AND(Input!K855="",IFERROR(VLOOKUP(K856,UIR!$A$2:$P$21,5,FALSE),"")&lt;&gt;""),"Data is Missing.",""))</f>
        <v/>
      </c>
      <c r="Q856" s="194" t="str">
        <f>IF(B856="","",IF(AND(Input!L855="",IFERROR(VLOOKUP(K856,UIR!$A$2:$P$21,6,FALSE),"")&lt;&gt;""),"Data is Missing.",""))</f>
        <v/>
      </c>
      <c r="R856" s="194" t="str">
        <f>IF(B856="","",IF(AND(Input!M855="",IFERROR(VLOOKUP(K856,UIR!$A$2:$P$21,7,FALSE),"")&lt;&gt;""),"Data is Missing.",""))</f>
        <v/>
      </c>
      <c r="S856" s="194" t="str">
        <f>IF(B856="","",IF(AND(Input!P855="",IFERROR(VLOOKUP(K856,UIR!$A$2:$P$21,8,FALSE),"")&lt;&gt;""),"Data is Missing.",""))</f>
        <v/>
      </c>
      <c r="T856" s="194" t="str">
        <f>IF(B856="","",IF(AND(Input!Q855="",IFERROR(VLOOKUP(K856,UIR!$A$2:$P$21,9,FALSE),"")&lt;&gt;""),"Data is Missing.",""))</f>
        <v/>
      </c>
      <c r="U856" s="194"/>
      <c r="V856" s="194" t="str">
        <f>IF(B856="","",IF(AND(Input!S855="",IFERROR(VLOOKUP(K856,UIR!$A$2:$P$21,11,FALSE),"")&lt;&gt;""),"Data is Missing.",""))</f>
        <v/>
      </c>
      <c r="W856" s="194" t="str">
        <f>IF(B856="","",IF(AND(Input!T855="",IFERROR(VLOOKUP(K856,UIR!$A$2:$P$21,12,FALSE),"")&lt;&gt;""),"Data is Missing.",""))</f>
        <v/>
      </c>
      <c r="X856" s="194" t="str">
        <f>IF(B856="","",IF(AND(Input!V855="",IFERROR(VLOOKUP(K856,UIR!$A$2:$P$21,13,FALSE),"")&lt;&gt;""),"Data is Missing.",""))</f>
        <v/>
      </c>
      <c r="Y856" s="194" t="str">
        <f>IF(B856="","",IF(AND(Input!W855="",IFERROR(VLOOKUP(K856,UIR!$A$2:$P$21,14,FALSE),"")&lt;&gt;""),"Data is Missing.",""))</f>
        <v/>
      </c>
      <c r="Z856" s="194" t="str">
        <f>IF(B856="","",IF(AND(Input!X855="",IFERROR(VLOOKUP(K856,UIR!$A$2:$P$21,15,FALSE),"")&lt;&gt;""),"Data is Missing.",""))</f>
        <v/>
      </c>
      <c r="AA856" s="195" t="str">
        <f>IF(B856="","",IF(AND(Input!Y855="",IFERROR(VLOOKUP(K856,UIR!$A$2:$P$21,16,FALSE),"")&lt;&gt;""),"Data is Missing.",""))</f>
        <v/>
      </c>
      <c r="AC856" s="202" t="str">
        <f>IF(ISERROR(IF(Input!D855="","",IF(ISERROR(VLOOKUP(Input!D855,'Measure List'!$A$2:$A$30000,1,0)),"Invalid RefNo",""))),"",IF(Input!D855="","",IF(ISERROR(VLOOKUP(Input!D855,'Measure List'!$A$2:$A$30000,1,0)),"Invalid RefNo","")))</f>
        <v/>
      </c>
      <c r="AD856" s="156"/>
      <c r="AE856" s="156"/>
      <c r="AF856" s="156"/>
      <c r="AG856" s="156"/>
      <c r="AH856" s="156"/>
      <c r="AI856" s="156"/>
      <c r="AJ856" s="156"/>
      <c r="AK856" s="156"/>
      <c r="AL856" s="203" t="str">
        <f>IF(COUNTIF(Dropdowns!$K$2:$K$7,Input!S855)&gt;0,"",IF(Input!S855="","","Invalid Type"))</f>
        <v/>
      </c>
      <c r="AN856" s="204" t="str">
        <f>IF(Input!C855="","",IF(ISNUMBER(VALUE(Input!C855)),"","Needs to be a number."))</f>
        <v/>
      </c>
      <c r="AO856" s="205" t="str">
        <f>IF(Input!E855="","",IF(ISNUMBER(VALUE(Input!E855)),"","Needs to be a number."))</f>
        <v/>
      </c>
      <c r="AP856" s="205" t="str">
        <f>IF(Input!N855="","",IF(ISNUMBER(VALUE(Input!N855)),"","Needs to be a number."))</f>
        <v/>
      </c>
      <c r="AQ856" s="205" t="str">
        <f>IF(Input!O855="","",IF(ISNUMBER(VALUE(Input!O855)),"","Needs to be a number."))</f>
        <v/>
      </c>
      <c r="AR856" s="205" t="str">
        <f>IF(Input!V855="","",IF(ISNUMBER(VALUE(Input!V855)),"","Needs to be a number."))</f>
        <v/>
      </c>
      <c r="AS856" s="205" t="str">
        <f>IF(Input!W855="","",IF(ISNUMBER(VALUE(Input!W855)),"","Needs to be a number."))</f>
        <v/>
      </c>
      <c r="AT856" s="205" t="str">
        <f>IF(Input!X855="","",IF(ISNUMBER(VALUE(Input!X855)),"","Needs to be a number."))</f>
        <v/>
      </c>
      <c r="AU856" s="206" t="str">
        <f>IF(Input!Y855="","",IF(ISNUMBER(VALUE(Input!Y855)),"","Needs to be a number."))</f>
        <v/>
      </c>
      <c r="AW856" s="259" t="str">
        <f>IF(OR(VALUE(Input!C855)&lt;0,VALUE(Input!C855)&gt;100), "Invalid EEI %","")</f>
        <v/>
      </c>
      <c r="AX856" s="207"/>
      <c r="AY856" s="278" t="str">
        <f>IF(Input!E855="","",IF(VALUE(Input!E855)=0,"Do not enter 0.",""))</f>
        <v/>
      </c>
    </row>
    <row r="857" spans="2:51" x14ac:dyDescent="0.3">
      <c r="B857" s="188" t="str">
        <f>Input!A856</f>
        <v/>
      </c>
      <c r="C857" s="189" t="str">
        <f>IF(ISERROR(IF(AND(Input!$A856="",SUMPRODUCT(--(LEN(Input!$A857:'Input'!$A$1006)&gt;0))&lt;&gt;0),"Row is skipped.",IF(AND(Input!$A856="",Input!$A857=""),"", IF(Input!B856="","Data is missing.","")))),"",IF(AND(Input!$A856="",SUMPRODUCT(--(LEN(Input!$A857:'Input'!$A$1006)&gt;0))&lt;&gt;0),"Row is skipped.",IF(AND(Input!$A856="",Input!$A857=""),"", IF(Input!B856="","Data is missing.",""))))</f>
        <v/>
      </c>
      <c r="D857" s="189" t="str">
        <f>IF(ISERROR(IF(AND(Input!$A856="",SUMPRODUCT(--(LEN(Input!$A857:'Input'!$A$1006)&gt;0))&lt;&gt;0),"Row is skipped.",IF(AND(Input!$A856="",Input!$A857=""),"", IF(Input!C856="","Data is missing.","")))),"",IF(AND(Input!$A856="",SUMPRODUCT(--(LEN(Input!$A857:'Input'!$A$1006)&gt;0))&lt;&gt;0),"Row is skipped.",IF(AND(Input!$A856="",Input!$A857=""),"", IF(Input!C856="","Data is missing.",""))))</f>
        <v/>
      </c>
      <c r="E857" s="189" t="str">
        <f>IF(ISERROR(IF(AND(Input!$A856="",SUMPRODUCT(--(LEN(Input!$A857:'Input'!$A$1006)&gt;0))&lt;&gt;0),"Row is skipped.",IF(AND(Input!$A856="",Input!$A857=""),"", IF(Input!D856="","Data is missing.","")))),"",IF(AND(Input!$A856="",SUMPRODUCT(--(LEN(Input!$A857:'Input'!$A$1006)&gt;0))&lt;&gt;0),"Row is skipped.",IF(AND(Input!$A856="",Input!$A857=""),"", IF(Input!D856="","Data is missing.",""))))</f>
        <v/>
      </c>
      <c r="F857" s="189" t="str">
        <f>IF(ISERROR(IF(AND(Input!$A856="",SUMPRODUCT(--(LEN(Input!$A857:'Input'!$A$1006)&gt;0))&lt;&gt;0),"Row is skipped.",IF(AND(Input!$A856="",Input!$A857=""),"", IF(Input!E856="","Data is missing.","")))),"",IF(AND(Input!$A856="",SUMPRODUCT(--(LEN(Input!$A857:'Input'!$A$1006)&gt;0))&lt;&gt;0),"Row is skipped.",IF(AND(Input!$A856="",Input!$A857=""),"", IF(Input!E856="","Data is missing.",""))))</f>
        <v/>
      </c>
      <c r="G857" s="189" t="str">
        <f>IF(ISERROR(IF(AND(Input!$A856="",SUMPRODUCT(--(LEN(Input!$A857:'Input'!$A$1006)&gt;0))&lt;&gt;0),"Row is skipped.",IF(AND(Input!$A856="",Input!$A857=""),"", IF(Input!F856="","Data is missing.","")))),"",IF(AND(Input!$A856="",SUMPRODUCT(--(LEN(Input!$A857:'Input'!$A$1006)&gt;0))&lt;&gt;0),"Row is skipped.",IF(AND(Input!$A856="",Input!$A857=""),"", IF(Input!F856="","Data is missing.",""))))</f>
        <v/>
      </c>
      <c r="H857" s="190" t="str">
        <f>IF(ISERROR(IF(AND(Input!$A856="",SUMPRODUCT(--(LEN(Input!$A857:'Input'!$A$1006)&gt;0))&lt;&gt;0),"Row is skipped.",IF(AND(Input!$A856="",Input!$A857=""),"", IF(Input!G856="","Data is missing.","")))),"",IF(AND(Input!$A856="",SUMPRODUCT(--(LEN(Input!$A857:'Input'!$A$1006)&gt;0))&lt;&gt;0),"Row is skipped.",IF(AND(Input!$A856="",Input!$A857=""),"", IF(Input!G856="","Data is missing.",""))))</f>
        <v/>
      </c>
      <c r="I857" s="156"/>
      <c r="J857" s="191" t="str">
        <f>IFERROR(VLOOKUP(VLOOKUP(Input!$D856,'Measure List'!$A:$AN,40,FALSE),UIR!$A$1:$Q$27,17,FALSE),"")</f>
        <v/>
      </c>
      <c r="K857" s="192" t="str">
        <f>IFERROR(VLOOKUP(Input!$D856,'Measure List'!$A:$AN,40,FALSE),"")</f>
        <v/>
      </c>
      <c r="L857" s="156"/>
      <c r="M857" s="193" t="str">
        <f>IF(B857="","",IF(AND(Input!H856="",IFERROR(VLOOKUP(K857,UIR!$A$2:$P$21,2,FALSE),"")&lt;&gt;""),"Data is Missing.",""))</f>
        <v/>
      </c>
      <c r="N857" s="194" t="str">
        <f>IF(B857="","",IF(AND(Input!I856="",IFERROR(VLOOKUP(K857,UIR!$A$2:$P$21,3,FALSE),"")&lt;&gt;""),"Data is Missing.",""))</f>
        <v/>
      </c>
      <c r="O857" s="194" t="str">
        <f>IF(B857="","",IF(AND(Input!J856="",IFERROR(VLOOKUP(K857,UIR!$A$2:$P$21,4,FALSE),"")&lt;&gt;""),"Data is Missing.",""))</f>
        <v/>
      </c>
      <c r="P857" s="194" t="str">
        <f>IF(B857="","",IF(AND(Input!K856="",IFERROR(VLOOKUP(K857,UIR!$A$2:$P$21,5,FALSE),"")&lt;&gt;""),"Data is Missing.",""))</f>
        <v/>
      </c>
      <c r="Q857" s="194" t="str">
        <f>IF(B857="","",IF(AND(Input!L856="",IFERROR(VLOOKUP(K857,UIR!$A$2:$P$21,6,FALSE),"")&lt;&gt;""),"Data is Missing.",""))</f>
        <v/>
      </c>
      <c r="R857" s="194" t="str">
        <f>IF(B857="","",IF(AND(Input!M856="",IFERROR(VLOOKUP(K857,UIR!$A$2:$P$21,7,FALSE),"")&lt;&gt;""),"Data is Missing.",""))</f>
        <v/>
      </c>
      <c r="S857" s="194" t="str">
        <f>IF(B857="","",IF(AND(Input!P856="",IFERROR(VLOOKUP(K857,UIR!$A$2:$P$21,8,FALSE),"")&lt;&gt;""),"Data is Missing.",""))</f>
        <v/>
      </c>
      <c r="T857" s="194" t="str">
        <f>IF(B857="","",IF(AND(Input!Q856="",IFERROR(VLOOKUP(K857,UIR!$A$2:$P$21,9,FALSE),"")&lt;&gt;""),"Data is Missing.",""))</f>
        <v/>
      </c>
      <c r="U857" s="194"/>
      <c r="V857" s="194" t="str">
        <f>IF(B857="","",IF(AND(Input!S856="",IFERROR(VLOOKUP(K857,UIR!$A$2:$P$21,11,FALSE),"")&lt;&gt;""),"Data is Missing.",""))</f>
        <v/>
      </c>
      <c r="W857" s="194" t="str">
        <f>IF(B857="","",IF(AND(Input!T856="",IFERROR(VLOOKUP(K857,UIR!$A$2:$P$21,12,FALSE),"")&lt;&gt;""),"Data is Missing.",""))</f>
        <v/>
      </c>
      <c r="X857" s="194" t="str">
        <f>IF(B857="","",IF(AND(Input!V856="",IFERROR(VLOOKUP(K857,UIR!$A$2:$P$21,13,FALSE),"")&lt;&gt;""),"Data is Missing.",""))</f>
        <v/>
      </c>
      <c r="Y857" s="194" t="str">
        <f>IF(B857="","",IF(AND(Input!W856="",IFERROR(VLOOKUP(K857,UIR!$A$2:$P$21,14,FALSE),"")&lt;&gt;""),"Data is Missing.",""))</f>
        <v/>
      </c>
      <c r="Z857" s="194" t="str">
        <f>IF(B857="","",IF(AND(Input!X856="",IFERROR(VLOOKUP(K857,UIR!$A$2:$P$21,15,FALSE),"")&lt;&gt;""),"Data is Missing.",""))</f>
        <v/>
      </c>
      <c r="AA857" s="195" t="str">
        <f>IF(B857="","",IF(AND(Input!Y856="",IFERROR(VLOOKUP(K857,UIR!$A$2:$P$21,16,FALSE),"")&lt;&gt;""),"Data is Missing.",""))</f>
        <v/>
      </c>
      <c r="AC857" s="202" t="str">
        <f>IF(ISERROR(IF(Input!D856="","",IF(ISERROR(VLOOKUP(Input!D856,'Measure List'!$A$2:$A$30000,1,0)),"Invalid RefNo",""))),"",IF(Input!D856="","",IF(ISERROR(VLOOKUP(Input!D856,'Measure List'!$A$2:$A$30000,1,0)),"Invalid RefNo","")))</f>
        <v/>
      </c>
      <c r="AD857" s="156"/>
      <c r="AE857" s="156"/>
      <c r="AF857" s="156"/>
      <c r="AG857" s="156"/>
      <c r="AH857" s="156"/>
      <c r="AI857" s="156"/>
      <c r="AJ857" s="156"/>
      <c r="AK857" s="156"/>
      <c r="AL857" s="203" t="str">
        <f>IF(COUNTIF(Dropdowns!$K$2:$K$7,Input!S856)&gt;0,"",IF(Input!S856="","","Invalid Type"))</f>
        <v/>
      </c>
      <c r="AN857" s="204" t="str">
        <f>IF(Input!C856="","",IF(ISNUMBER(VALUE(Input!C856)),"","Needs to be a number."))</f>
        <v/>
      </c>
      <c r="AO857" s="205" t="str">
        <f>IF(Input!E856="","",IF(ISNUMBER(VALUE(Input!E856)),"","Needs to be a number."))</f>
        <v/>
      </c>
      <c r="AP857" s="205" t="str">
        <f>IF(Input!N856="","",IF(ISNUMBER(VALUE(Input!N856)),"","Needs to be a number."))</f>
        <v/>
      </c>
      <c r="AQ857" s="205" t="str">
        <f>IF(Input!O856="","",IF(ISNUMBER(VALUE(Input!O856)),"","Needs to be a number."))</f>
        <v/>
      </c>
      <c r="AR857" s="205" t="str">
        <f>IF(Input!V856="","",IF(ISNUMBER(VALUE(Input!V856)),"","Needs to be a number."))</f>
        <v/>
      </c>
      <c r="AS857" s="205" t="str">
        <f>IF(Input!W856="","",IF(ISNUMBER(VALUE(Input!W856)),"","Needs to be a number."))</f>
        <v/>
      </c>
      <c r="AT857" s="205" t="str">
        <f>IF(Input!X856="","",IF(ISNUMBER(VALUE(Input!X856)),"","Needs to be a number."))</f>
        <v/>
      </c>
      <c r="AU857" s="206" t="str">
        <f>IF(Input!Y856="","",IF(ISNUMBER(VALUE(Input!Y856)),"","Needs to be a number."))</f>
        <v/>
      </c>
      <c r="AW857" s="259" t="str">
        <f>IF(OR(VALUE(Input!C856)&lt;0,VALUE(Input!C856)&gt;100), "Invalid EEI %","")</f>
        <v/>
      </c>
      <c r="AX857" s="207"/>
      <c r="AY857" s="278" t="str">
        <f>IF(Input!E856="","",IF(VALUE(Input!E856)=0,"Do not enter 0.",""))</f>
        <v/>
      </c>
    </row>
    <row r="858" spans="2:51" x14ac:dyDescent="0.3">
      <c r="B858" s="188" t="str">
        <f>Input!A857</f>
        <v/>
      </c>
      <c r="C858" s="189" t="str">
        <f>IF(ISERROR(IF(AND(Input!$A857="",SUMPRODUCT(--(LEN(Input!$A858:'Input'!$A$1006)&gt;0))&lt;&gt;0),"Row is skipped.",IF(AND(Input!$A857="",Input!$A858=""),"", IF(Input!B857="","Data is missing.","")))),"",IF(AND(Input!$A857="",SUMPRODUCT(--(LEN(Input!$A858:'Input'!$A$1006)&gt;0))&lt;&gt;0),"Row is skipped.",IF(AND(Input!$A857="",Input!$A858=""),"", IF(Input!B857="","Data is missing.",""))))</f>
        <v/>
      </c>
      <c r="D858" s="189" t="str">
        <f>IF(ISERROR(IF(AND(Input!$A857="",SUMPRODUCT(--(LEN(Input!$A858:'Input'!$A$1006)&gt;0))&lt;&gt;0),"Row is skipped.",IF(AND(Input!$A857="",Input!$A858=""),"", IF(Input!C857="","Data is missing.","")))),"",IF(AND(Input!$A857="",SUMPRODUCT(--(LEN(Input!$A858:'Input'!$A$1006)&gt;0))&lt;&gt;0),"Row is skipped.",IF(AND(Input!$A857="",Input!$A858=""),"", IF(Input!C857="","Data is missing.",""))))</f>
        <v/>
      </c>
      <c r="E858" s="189" t="str">
        <f>IF(ISERROR(IF(AND(Input!$A857="",SUMPRODUCT(--(LEN(Input!$A858:'Input'!$A$1006)&gt;0))&lt;&gt;0),"Row is skipped.",IF(AND(Input!$A857="",Input!$A858=""),"", IF(Input!D857="","Data is missing.","")))),"",IF(AND(Input!$A857="",SUMPRODUCT(--(LEN(Input!$A858:'Input'!$A$1006)&gt;0))&lt;&gt;0),"Row is skipped.",IF(AND(Input!$A857="",Input!$A858=""),"", IF(Input!D857="","Data is missing.",""))))</f>
        <v/>
      </c>
      <c r="F858" s="189" t="str">
        <f>IF(ISERROR(IF(AND(Input!$A857="",SUMPRODUCT(--(LEN(Input!$A858:'Input'!$A$1006)&gt;0))&lt;&gt;0),"Row is skipped.",IF(AND(Input!$A857="",Input!$A858=""),"", IF(Input!E857="","Data is missing.","")))),"",IF(AND(Input!$A857="",SUMPRODUCT(--(LEN(Input!$A858:'Input'!$A$1006)&gt;0))&lt;&gt;0),"Row is skipped.",IF(AND(Input!$A857="",Input!$A858=""),"", IF(Input!E857="","Data is missing.",""))))</f>
        <v/>
      </c>
      <c r="G858" s="189" t="str">
        <f>IF(ISERROR(IF(AND(Input!$A857="",SUMPRODUCT(--(LEN(Input!$A858:'Input'!$A$1006)&gt;0))&lt;&gt;0),"Row is skipped.",IF(AND(Input!$A857="",Input!$A858=""),"", IF(Input!F857="","Data is missing.","")))),"",IF(AND(Input!$A857="",SUMPRODUCT(--(LEN(Input!$A858:'Input'!$A$1006)&gt;0))&lt;&gt;0),"Row is skipped.",IF(AND(Input!$A857="",Input!$A858=""),"", IF(Input!F857="","Data is missing.",""))))</f>
        <v/>
      </c>
      <c r="H858" s="190" t="str">
        <f>IF(ISERROR(IF(AND(Input!$A857="",SUMPRODUCT(--(LEN(Input!$A858:'Input'!$A$1006)&gt;0))&lt;&gt;0),"Row is skipped.",IF(AND(Input!$A857="",Input!$A858=""),"", IF(Input!G857="","Data is missing.","")))),"",IF(AND(Input!$A857="",SUMPRODUCT(--(LEN(Input!$A858:'Input'!$A$1006)&gt;0))&lt;&gt;0),"Row is skipped.",IF(AND(Input!$A857="",Input!$A858=""),"", IF(Input!G857="","Data is missing.",""))))</f>
        <v/>
      </c>
      <c r="I858" s="156"/>
      <c r="J858" s="191" t="str">
        <f>IFERROR(VLOOKUP(VLOOKUP(Input!$D857,'Measure List'!$A:$AN,40,FALSE),UIR!$A$1:$Q$27,17,FALSE),"")</f>
        <v/>
      </c>
      <c r="K858" s="192" t="str">
        <f>IFERROR(VLOOKUP(Input!$D857,'Measure List'!$A:$AN,40,FALSE),"")</f>
        <v/>
      </c>
      <c r="L858" s="156"/>
      <c r="M858" s="193" t="str">
        <f>IF(B858="","",IF(AND(Input!H857="",IFERROR(VLOOKUP(K858,UIR!$A$2:$P$21,2,FALSE),"")&lt;&gt;""),"Data is Missing.",""))</f>
        <v/>
      </c>
      <c r="N858" s="194" t="str">
        <f>IF(B858="","",IF(AND(Input!I857="",IFERROR(VLOOKUP(K858,UIR!$A$2:$P$21,3,FALSE),"")&lt;&gt;""),"Data is Missing.",""))</f>
        <v/>
      </c>
      <c r="O858" s="194" t="str">
        <f>IF(B858="","",IF(AND(Input!J857="",IFERROR(VLOOKUP(K858,UIR!$A$2:$P$21,4,FALSE),"")&lt;&gt;""),"Data is Missing.",""))</f>
        <v/>
      </c>
      <c r="P858" s="194" t="str">
        <f>IF(B858="","",IF(AND(Input!K857="",IFERROR(VLOOKUP(K858,UIR!$A$2:$P$21,5,FALSE),"")&lt;&gt;""),"Data is Missing.",""))</f>
        <v/>
      </c>
      <c r="Q858" s="194" t="str">
        <f>IF(B858="","",IF(AND(Input!L857="",IFERROR(VLOOKUP(K858,UIR!$A$2:$P$21,6,FALSE),"")&lt;&gt;""),"Data is Missing.",""))</f>
        <v/>
      </c>
      <c r="R858" s="194" t="str">
        <f>IF(B858="","",IF(AND(Input!M857="",IFERROR(VLOOKUP(K858,UIR!$A$2:$P$21,7,FALSE),"")&lt;&gt;""),"Data is Missing.",""))</f>
        <v/>
      </c>
      <c r="S858" s="194" t="str">
        <f>IF(B858="","",IF(AND(Input!P857="",IFERROR(VLOOKUP(K858,UIR!$A$2:$P$21,8,FALSE),"")&lt;&gt;""),"Data is Missing.",""))</f>
        <v/>
      </c>
      <c r="T858" s="194" t="str">
        <f>IF(B858="","",IF(AND(Input!Q857="",IFERROR(VLOOKUP(K858,UIR!$A$2:$P$21,9,FALSE),"")&lt;&gt;""),"Data is Missing.",""))</f>
        <v/>
      </c>
      <c r="U858" s="194"/>
      <c r="V858" s="194" t="str">
        <f>IF(B858="","",IF(AND(Input!S857="",IFERROR(VLOOKUP(K858,UIR!$A$2:$P$21,11,FALSE),"")&lt;&gt;""),"Data is Missing.",""))</f>
        <v/>
      </c>
      <c r="W858" s="194" t="str">
        <f>IF(B858="","",IF(AND(Input!T857="",IFERROR(VLOOKUP(K858,UIR!$A$2:$P$21,12,FALSE),"")&lt;&gt;""),"Data is Missing.",""))</f>
        <v/>
      </c>
      <c r="X858" s="194" t="str">
        <f>IF(B858="","",IF(AND(Input!V857="",IFERROR(VLOOKUP(K858,UIR!$A$2:$P$21,13,FALSE),"")&lt;&gt;""),"Data is Missing.",""))</f>
        <v/>
      </c>
      <c r="Y858" s="194" t="str">
        <f>IF(B858="","",IF(AND(Input!W857="",IFERROR(VLOOKUP(K858,UIR!$A$2:$P$21,14,FALSE),"")&lt;&gt;""),"Data is Missing.",""))</f>
        <v/>
      </c>
      <c r="Z858" s="194" t="str">
        <f>IF(B858="","",IF(AND(Input!X857="",IFERROR(VLOOKUP(K858,UIR!$A$2:$P$21,15,FALSE),"")&lt;&gt;""),"Data is Missing.",""))</f>
        <v/>
      </c>
      <c r="AA858" s="195" t="str">
        <f>IF(B858="","",IF(AND(Input!Y857="",IFERROR(VLOOKUP(K858,UIR!$A$2:$P$21,16,FALSE),"")&lt;&gt;""),"Data is Missing.",""))</f>
        <v/>
      </c>
      <c r="AC858" s="202" t="str">
        <f>IF(ISERROR(IF(Input!D857="","",IF(ISERROR(VLOOKUP(Input!D857,'Measure List'!$A$2:$A$30000,1,0)),"Invalid RefNo",""))),"",IF(Input!D857="","",IF(ISERROR(VLOOKUP(Input!D857,'Measure List'!$A$2:$A$30000,1,0)),"Invalid RefNo","")))</f>
        <v/>
      </c>
      <c r="AD858" s="156"/>
      <c r="AE858" s="156"/>
      <c r="AF858" s="156"/>
      <c r="AG858" s="156"/>
      <c r="AH858" s="156"/>
      <c r="AI858" s="156"/>
      <c r="AJ858" s="156"/>
      <c r="AK858" s="156"/>
      <c r="AL858" s="203" t="str">
        <f>IF(COUNTIF(Dropdowns!$K$2:$K$7,Input!S857)&gt;0,"",IF(Input!S857="","","Invalid Type"))</f>
        <v/>
      </c>
      <c r="AN858" s="204" t="str">
        <f>IF(Input!C857="","",IF(ISNUMBER(VALUE(Input!C857)),"","Needs to be a number."))</f>
        <v/>
      </c>
      <c r="AO858" s="205" t="str">
        <f>IF(Input!E857="","",IF(ISNUMBER(VALUE(Input!E857)),"","Needs to be a number."))</f>
        <v/>
      </c>
      <c r="AP858" s="205" t="str">
        <f>IF(Input!N857="","",IF(ISNUMBER(VALUE(Input!N857)),"","Needs to be a number."))</f>
        <v/>
      </c>
      <c r="AQ858" s="205" t="str">
        <f>IF(Input!O857="","",IF(ISNUMBER(VALUE(Input!O857)),"","Needs to be a number."))</f>
        <v/>
      </c>
      <c r="AR858" s="205" t="str">
        <f>IF(Input!V857="","",IF(ISNUMBER(VALUE(Input!V857)),"","Needs to be a number."))</f>
        <v/>
      </c>
      <c r="AS858" s="205" t="str">
        <f>IF(Input!W857="","",IF(ISNUMBER(VALUE(Input!W857)),"","Needs to be a number."))</f>
        <v/>
      </c>
      <c r="AT858" s="205" t="str">
        <f>IF(Input!X857="","",IF(ISNUMBER(VALUE(Input!X857)),"","Needs to be a number."))</f>
        <v/>
      </c>
      <c r="AU858" s="206" t="str">
        <f>IF(Input!Y857="","",IF(ISNUMBER(VALUE(Input!Y857)),"","Needs to be a number."))</f>
        <v/>
      </c>
      <c r="AW858" s="259" t="str">
        <f>IF(OR(VALUE(Input!C857)&lt;0,VALUE(Input!C857)&gt;100), "Invalid EEI %","")</f>
        <v/>
      </c>
      <c r="AX858" s="207"/>
      <c r="AY858" s="278" t="str">
        <f>IF(Input!E857="","",IF(VALUE(Input!E857)=0,"Do not enter 0.",""))</f>
        <v/>
      </c>
    </row>
    <row r="859" spans="2:51" x14ac:dyDescent="0.3">
      <c r="B859" s="188" t="str">
        <f>Input!A858</f>
        <v/>
      </c>
      <c r="C859" s="189" t="str">
        <f>IF(ISERROR(IF(AND(Input!$A858="",SUMPRODUCT(--(LEN(Input!$A859:'Input'!$A$1006)&gt;0))&lt;&gt;0),"Row is skipped.",IF(AND(Input!$A858="",Input!$A859=""),"", IF(Input!B858="","Data is missing.","")))),"",IF(AND(Input!$A858="",SUMPRODUCT(--(LEN(Input!$A859:'Input'!$A$1006)&gt;0))&lt;&gt;0),"Row is skipped.",IF(AND(Input!$A858="",Input!$A859=""),"", IF(Input!B858="","Data is missing.",""))))</f>
        <v/>
      </c>
      <c r="D859" s="189" t="str">
        <f>IF(ISERROR(IF(AND(Input!$A858="",SUMPRODUCT(--(LEN(Input!$A859:'Input'!$A$1006)&gt;0))&lt;&gt;0),"Row is skipped.",IF(AND(Input!$A858="",Input!$A859=""),"", IF(Input!C858="","Data is missing.","")))),"",IF(AND(Input!$A858="",SUMPRODUCT(--(LEN(Input!$A859:'Input'!$A$1006)&gt;0))&lt;&gt;0),"Row is skipped.",IF(AND(Input!$A858="",Input!$A859=""),"", IF(Input!C858="","Data is missing.",""))))</f>
        <v/>
      </c>
      <c r="E859" s="189" t="str">
        <f>IF(ISERROR(IF(AND(Input!$A858="",SUMPRODUCT(--(LEN(Input!$A859:'Input'!$A$1006)&gt;0))&lt;&gt;0),"Row is skipped.",IF(AND(Input!$A858="",Input!$A859=""),"", IF(Input!D858="","Data is missing.","")))),"",IF(AND(Input!$A858="",SUMPRODUCT(--(LEN(Input!$A859:'Input'!$A$1006)&gt;0))&lt;&gt;0),"Row is skipped.",IF(AND(Input!$A858="",Input!$A859=""),"", IF(Input!D858="","Data is missing.",""))))</f>
        <v/>
      </c>
      <c r="F859" s="189" t="str">
        <f>IF(ISERROR(IF(AND(Input!$A858="",SUMPRODUCT(--(LEN(Input!$A859:'Input'!$A$1006)&gt;0))&lt;&gt;0),"Row is skipped.",IF(AND(Input!$A858="",Input!$A859=""),"", IF(Input!E858="","Data is missing.","")))),"",IF(AND(Input!$A858="",SUMPRODUCT(--(LEN(Input!$A859:'Input'!$A$1006)&gt;0))&lt;&gt;0),"Row is skipped.",IF(AND(Input!$A858="",Input!$A859=""),"", IF(Input!E858="","Data is missing.",""))))</f>
        <v/>
      </c>
      <c r="G859" s="189" t="str">
        <f>IF(ISERROR(IF(AND(Input!$A858="",SUMPRODUCT(--(LEN(Input!$A859:'Input'!$A$1006)&gt;0))&lt;&gt;0),"Row is skipped.",IF(AND(Input!$A858="",Input!$A859=""),"", IF(Input!F858="","Data is missing.","")))),"",IF(AND(Input!$A858="",SUMPRODUCT(--(LEN(Input!$A859:'Input'!$A$1006)&gt;0))&lt;&gt;0),"Row is skipped.",IF(AND(Input!$A858="",Input!$A859=""),"", IF(Input!F858="","Data is missing.",""))))</f>
        <v/>
      </c>
      <c r="H859" s="190" t="str">
        <f>IF(ISERROR(IF(AND(Input!$A858="",SUMPRODUCT(--(LEN(Input!$A859:'Input'!$A$1006)&gt;0))&lt;&gt;0),"Row is skipped.",IF(AND(Input!$A858="",Input!$A859=""),"", IF(Input!G858="","Data is missing.","")))),"",IF(AND(Input!$A858="",SUMPRODUCT(--(LEN(Input!$A859:'Input'!$A$1006)&gt;0))&lt;&gt;0),"Row is skipped.",IF(AND(Input!$A858="",Input!$A859=""),"", IF(Input!G858="","Data is missing.",""))))</f>
        <v/>
      </c>
      <c r="I859" s="156"/>
      <c r="J859" s="191" t="str">
        <f>IFERROR(VLOOKUP(VLOOKUP(Input!$D858,'Measure List'!$A:$AN,40,FALSE),UIR!$A$1:$Q$27,17,FALSE),"")</f>
        <v/>
      </c>
      <c r="K859" s="192" t="str">
        <f>IFERROR(VLOOKUP(Input!$D858,'Measure List'!$A:$AN,40,FALSE),"")</f>
        <v/>
      </c>
      <c r="L859" s="156"/>
      <c r="M859" s="193" t="str">
        <f>IF(B859="","",IF(AND(Input!H858="",IFERROR(VLOOKUP(K859,UIR!$A$2:$P$21,2,FALSE),"")&lt;&gt;""),"Data is Missing.",""))</f>
        <v/>
      </c>
      <c r="N859" s="194" t="str">
        <f>IF(B859="","",IF(AND(Input!I858="",IFERROR(VLOOKUP(K859,UIR!$A$2:$P$21,3,FALSE),"")&lt;&gt;""),"Data is Missing.",""))</f>
        <v/>
      </c>
      <c r="O859" s="194" t="str">
        <f>IF(B859="","",IF(AND(Input!J858="",IFERROR(VLOOKUP(K859,UIR!$A$2:$P$21,4,FALSE),"")&lt;&gt;""),"Data is Missing.",""))</f>
        <v/>
      </c>
      <c r="P859" s="194" t="str">
        <f>IF(B859="","",IF(AND(Input!K858="",IFERROR(VLOOKUP(K859,UIR!$A$2:$P$21,5,FALSE),"")&lt;&gt;""),"Data is Missing.",""))</f>
        <v/>
      </c>
      <c r="Q859" s="194" t="str">
        <f>IF(B859="","",IF(AND(Input!L858="",IFERROR(VLOOKUP(K859,UIR!$A$2:$P$21,6,FALSE),"")&lt;&gt;""),"Data is Missing.",""))</f>
        <v/>
      </c>
      <c r="R859" s="194" t="str">
        <f>IF(B859="","",IF(AND(Input!M858="",IFERROR(VLOOKUP(K859,UIR!$A$2:$P$21,7,FALSE),"")&lt;&gt;""),"Data is Missing.",""))</f>
        <v/>
      </c>
      <c r="S859" s="194" t="str">
        <f>IF(B859="","",IF(AND(Input!P858="",IFERROR(VLOOKUP(K859,UIR!$A$2:$P$21,8,FALSE),"")&lt;&gt;""),"Data is Missing.",""))</f>
        <v/>
      </c>
      <c r="T859" s="194" t="str">
        <f>IF(B859="","",IF(AND(Input!Q858="",IFERROR(VLOOKUP(K859,UIR!$A$2:$P$21,9,FALSE),"")&lt;&gt;""),"Data is Missing.",""))</f>
        <v/>
      </c>
      <c r="U859" s="194"/>
      <c r="V859" s="194" t="str">
        <f>IF(B859="","",IF(AND(Input!S858="",IFERROR(VLOOKUP(K859,UIR!$A$2:$P$21,11,FALSE),"")&lt;&gt;""),"Data is Missing.",""))</f>
        <v/>
      </c>
      <c r="W859" s="194" t="str">
        <f>IF(B859="","",IF(AND(Input!T858="",IFERROR(VLOOKUP(K859,UIR!$A$2:$P$21,12,FALSE),"")&lt;&gt;""),"Data is Missing.",""))</f>
        <v/>
      </c>
      <c r="X859" s="194" t="str">
        <f>IF(B859="","",IF(AND(Input!V858="",IFERROR(VLOOKUP(K859,UIR!$A$2:$P$21,13,FALSE),"")&lt;&gt;""),"Data is Missing.",""))</f>
        <v/>
      </c>
      <c r="Y859" s="194" t="str">
        <f>IF(B859="","",IF(AND(Input!W858="",IFERROR(VLOOKUP(K859,UIR!$A$2:$P$21,14,FALSE),"")&lt;&gt;""),"Data is Missing.",""))</f>
        <v/>
      </c>
      <c r="Z859" s="194" t="str">
        <f>IF(B859="","",IF(AND(Input!X858="",IFERROR(VLOOKUP(K859,UIR!$A$2:$P$21,15,FALSE),"")&lt;&gt;""),"Data is Missing.",""))</f>
        <v/>
      </c>
      <c r="AA859" s="195" t="str">
        <f>IF(B859="","",IF(AND(Input!Y858="",IFERROR(VLOOKUP(K859,UIR!$A$2:$P$21,16,FALSE),"")&lt;&gt;""),"Data is Missing.",""))</f>
        <v/>
      </c>
      <c r="AC859" s="202" t="str">
        <f>IF(ISERROR(IF(Input!D858="","",IF(ISERROR(VLOOKUP(Input!D858,'Measure List'!$A$2:$A$30000,1,0)),"Invalid RefNo",""))),"",IF(Input!D858="","",IF(ISERROR(VLOOKUP(Input!D858,'Measure List'!$A$2:$A$30000,1,0)),"Invalid RefNo","")))</f>
        <v/>
      </c>
      <c r="AD859" s="156"/>
      <c r="AE859" s="156"/>
      <c r="AF859" s="156"/>
      <c r="AG859" s="156"/>
      <c r="AH859" s="156"/>
      <c r="AI859" s="156"/>
      <c r="AJ859" s="156"/>
      <c r="AK859" s="156"/>
      <c r="AL859" s="203" t="str">
        <f>IF(COUNTIF(Dropdowns!$K$2:$K$7,Input!S858)&gt;0,"",IF(Input!S858="","","Invalid Type"))</f>
        <v/>
      </c>
      <c r="AN859" s="204" t="str">
        <f>IF(Input!C858="","",IF(ISNUMBER(VALUE(Input!C858)),"","Needs to be a number."))</f>
        <v/>
      </c>
      <c r="AO859" s="205" t="str">
        <f>IF(Input!E858="","",IF(ISNUMBER(VALUE(Input!E858)),"","Needs to be a number."))</f>
        <v/>
      </c>
      <c r="AP859" s="205" t="str">
        <f>IF(Input!N858="","",IF(ISNUMBER(VALUE(Input!N858)),"","Needs to be a number."))</f>
        <v/>
      </c>
      <c r="AQ859" s="205" t="str">
        <f>IF(Input!O858="","",IF(ISNUMBER(VALUE(Input!O858)),"","Needs to be a number."))</f>
        <v/>
      </c>
      <c r="AR859" s="205" t="str">
        <f>IF(Input!V858="","",IF(ISNUMBER(VALUE(Input!V858)),"","Needs to be a number."))</f>
        <v/>
      </c>
      <c r="AS859" s="205" t="str">
        <f>IF(Input!W858="","",IF(ISNUMBER(VALUE(Input!W858)),"","Needs to be a number."))</f>
        <v/>
      </c>
      <c r="AT859" s="205" t="str">
        <f>IF(Input!X858="","",IF(ISNUMBER(VALUE(Input!X858)),"","Needs to be a number."))</f>
        <v/>
      </c>
      <c r="AU859" s="206" t="str">
        <f>IF(Input!Y858="","",IF(ISNUMBER(VALUE(Input!Y858)),"","Needs to be a number."))</f>
        <v/>
      </c>
      <c r="AW859" s="259" t="str">
        <f>IF(OR(VALUE(Input!C858)&lt;0,VALUE(Input!C858)&gt;100), "Invalid EEI %","")</f>
        <v/>
      </c>
      <c r="AX859" s="207"/>
      <c r="AY859" s="278" t="str">
        <f>IF(Input!E858="","",IF(VALUE(Input!E858)=0,"Do not enter 0.",""))</f>
        <v/>
      </c>
    </row>
    <row r="860" spans="2:51" x14ac:dyDescent="0.3">
      <c r="B860" s="188" t="str">
        <f>Input!A859</f>
        <v/>
      </c>
      <c r="C860" s="189" t="str">
        <f>IF(ISERROR(IF(AND(Input!$A859="",SUMPRODUCT(--(LEN(Input!$A860:'Input'!$A$1006)&gt;0))&lt;&gt;0),"Row is skipped.",IF(AND(Input!$A859="",Input!$A860=""),"", IF(Input!B859="","Data is missing.","")))),"",IF(AND(Input!$A859="",SUMPRODUCT(--(LEN(Input!$A860:'Input'!$A$1006)&gt;0))&lt;&gt;0),"Row is skipped.",IF(AND(Input!$A859="",Input!$A860=""),"", IF(Input!B859="","Data is missing.",""))))</f>
        <v/>
      </c>
      <c r="D860" s="189" t="str">
        <f>IF(ISERROR(IF(AND(Input!$A859="",SUMPRODUCT(--(LEN(Input!$A860:'Input'!$A$1006)&gt;0))&lt;&gt;0),"Row is skipped.",IF(AND(Input!$A859="",Input!$A860=""),"", IF(Input!C859="","Data is missing.","")))),"",IF(AND(Input!$A859="",SUMPRODUCT(--(LEN(Input!$A860:'Input'!$A$1006)&gt;0))&lt;&gt;0),"Row is skipped.",IF(AND(Input!$A859="",Input!$A860=""),"", IF(Input!C859="","Data is missing.",""))))</f>
        <v/>
      </c>
      <c r="E860" s="189" t="str">
        <f>IF(ISERROR(IF(AND(Input!$A859="",SUMPRODUCT(--(LEN(Input!$A860:'Input'!$A$1006)&gt;0))&lt;&gt;0),"Row is skipped.",IF(AND(Input!$A859="",Input!$A860=""),"", IF(Input!D859="","Data is missing.","")))),"",IF(AND(Input!$A859="",SUMPRODUCT(--(LEN(Input!$A860:'Input'!$A$1006)&gt;0))&lt;&gt;0),"Row is skipped.",IF(AND(Input!$A859="",Input!$A860=""),"", IF(Input!D859="","Data is missing.",""))))</f>
        <v/>
      </c>
      <c r="F860" s="189" t="str">
        <f>IF(ISERROR(IF(AND(Input!$A859="",SUMPRODUCT(--(LEN(Input!$A860:'Input'!$A$1006)&gt;0))&lt;&gt;0),"Row is skipped.",IF(AND(Input!$A859="",Input!$A860=""),"", IF(Input!E859="","Data is missing.","")))),"",IF(AND(Input!$A859="",SUMPRODUCT(--(LEN(Input!$A860:'Input'!$A$1006)&gt;0))&lt;&gt;0),"Row is skipped.",IF(AND(Input!$A859="",Input!$A860=""),"", IF(Input!E859="","Data is missing.",""))))</f>
        <v/>
      </c>
      <c r="G860" s="189" t="str">
        <f>IF(ISERROR(IF(AND(Input!$A859="",SUMPRODUCT(--(LEN(Input!$A860:'Input'!$A$1006)&gt;0))&lt;&gt;0),"Row is skipped.",IF(AND(Input!$A859="",Input!$A860=""),"", IF(Input!F859="","Data is missing.","")))),"",IF(AND(Input!$A859="",SUMPRODUCT(--(LEN(Input!$A860:'Input'!$A$1006)&gt;0))&lt;&gt;0),"Row is skipped.",IF(AND(Input!$A859="",Input!$A860=""),"", IF(Input!F859="","Data is missing.",""))))</f>
        <v/>
      </c>
      <c r="H860" s="190" t="str">
        <f>IF(ISERROR(IF(AND(Input!$A859="",SUMPRODUCT(--(LEN(Input!$A860:'Input'!$A$1006)&gt;0))&lt;&gt;0),"Row is skipped.",IF(AND(Input!$A859="",Input!$A860=""),"", IF(Input!G859="","Data is missing.","")))),"",IF(AND(Input!$A859="",SUMPRODUCT(--(LEN(Input!$A860:'Input'!$A$1006)&gt;0))&lt;&gt;0),"Row is skipped.",IF(AND(Input!$A859="",Input!$A860=""),"", IF(Input!G859="","Data is missing.",""))))</f>
        <v/>
      </c>
      <c r="I860" s="156"/>
      <c r="J860" s="191" t="str">
        <f>IFERROR(VLOOKUP(VLOOKUP(Input!$D859,'Measure List'!$A:$AN,40,FALSE),UIR!$A$1:$Q$27,17,FALSE),"")</f>
        <v/>
      </c>
      <c r="K860" s="192" t="str">
        <f>IFERROR(VLOOKUP(Input!$D859,'Measure List'!$A:$AN,40,FALSE),"")</f>
        <v/>
      </c>
      <c r="L860" s="156"/>
      <c r="M860" s="193" t="str">
        <f>IF(B860="","",IF(AND(Input!H859="",IFERROR(VLOOKUP(K860,UIR!$A$2:$P$21,2,FALSE),"")&lt;&gt;""),"Data is Missing.",""))</f>
        <v/>
      </c>
      <c r="N860" s="194" t="str">
        <f>IF(B860="","",IF(AND(Input!I859="",IFERROR(VLOOKUP(K860,UIR!$A$2:$P$21,3,FALSE),"")&lt;&gt;""),"Data is Missing.",""))</f>
        <v/>
      </c>
      <c r="O860" s="194" t="str">
        <f>IF(B860="","",IF(AND(Input!J859="",IFERROR(VLOOKUP(K860,UIR!$A$2:$P$21,4,FALSE),"")&lt;&gt;""),"Data is Missing.",""))</f>
        <v/>
      </c>
      <c r="P860" s="194" t="str">
        <f>IF(B860="","",IF(AND(Input!K859="",IFERROR(VLOOKUP(K860,UIR!$A$2:$P$21,5,FALSE),"")&lt;&gt;""),"Data is Missing.",""))</f>
        <v/>
      </c>
      <c r="Q860" s="194" t="str">
        <f>IF(B860="","",IF(AND(Input!L859="",IFERROR(VLOOKUP(K860,UIR!$A$2:$P$21,6,FALSE),"")&lt;&gt;""),"Data is Missing.",""))</f>
        <v/>
      </c>
      <c r="R860" s="194" t="str">
        <f>IF(B860="","",IF(AND(Input!M859="",IFERROR(VLOOKUP(K860,UIR!$A$2:$P$21,7,FALSE),"")&lt;&gt;""),"Data is Missing.",""))</f>
        <v/>
      </c>
      <c r="S860" s="194" t="str">
        <f>IF(B860="","",IF(AND(Input!P859="",IFERROR(VLOOKUP(K860,UIR!$A$2:$P$21,8,FALSE),"")&lt;&gt;""),"Data is Missing.",""))</f>
        <v/>
      </c>
      <c r="T860" s="194" t="str">
        <f>IF(B860="","",IF(AND(Input!Q859="",IFERROR(VLOOKUP(K860,UIR!$A$2:$P$21,9,FALSE),"")&lt;&gt;""),"Data is Missing.",""))</f>
        <v/>
      </c>
      <c r="U860" s="194"/>
      <c r="V860" s="194" t="str">
        <f>IF(B860="","",IF(AND(Input!S859="",IFERROR(VLOOKUP(K860,UIR!$A$2:$P$21,11,FALSE),"")&lt;&gt;""),"Data is Missing.",""))</f>
        <v/>
      </c>
      <c r="W860" s="194" t="str">
        <f>IF(B860="","",IF(AND(Input!T859="",IFERROR(VLOOKUP(K860,UIR!$A$2:$P$21,12,FALSE),"")&lt;&gt;""),"Data is Missing.",""))</f>
        <v/>
      </c>
      <c r="X860" s="194" t="str">
        <f>IF(B860="","",IF(AND(Input!V859="",IFERROR(VLOOKUP(K860,UIR!$A$2:$P$21,13,FALSE),"")&lt;&gt;""),"Data is Missing.",""))</f>
        <v/>
      </c>
      <c r="Y860" s="194" t="str">
        <f>IF(B860="","",IF(AND(Input!W859="",IFERROR(VLOOKUP(K860,UIR!$A$2:$P$21,14,FALSE),"")&lt;&gt;""),"Data is Missing.",""))</f>
        <v/>
      </c>
      <c r="Z860" s="194" t="str">
        <f>IF(B860="","",IF(AND(Input!X859="",IFERROR(VLOOKUP(K860,UIR!$A$2:$P$21,15,FALSE),"")&lt;&gt;""),"Data is Missing.",""))</f>
        <v/>
      </c>
      <c r="AA860" s="195" t="str">
        <f>IF(B860="","",IF(AND(Input!Y859="",IFERROR(VLOOKUP(K860,UIR!$A$2:$P$21,16,FALSE),"")&lt;&gt;""),"Data is Missing.",""))</f>
        <v/>
      </c>
      <c r="AC860" s="202" t="str">
        <f>IF(ISERROR(IF(Input!D859="","",IF(ISERROR(VLOOKUP(Input!D859,'Measure List'!$A$2:$A$30000,1,0)),"Invalid RefNo",""))),"",IF(Input!D859="","",IF(ISERROR(VLOOKUP(Input!D859,'Measure List'!$A$2:$A$30000,1,0)),"Invalid RefNo","")))</f>
        <v/>
      </c>
      <c r="AD860" s="156"/>
      <c r="AE860" s="156"/>
      <c r="AF860" s="156"/>
      <c r="AG860" s="156"/>
      <c r="AH860" s="156"/>
      <c r="AI860" s="156"/>
      <c r="AJ860" s="156"/>
      <c r="AK860" s="156"/>
      <c r="AL860" s="203" t="str">
        <f>IF(COUNTIF(Dropdowns!$K$2:$K$7,Input!S859)&gt;0,"",IF(Input!S859="","","Invalid Type"))</f>
        <v/>
      </c>
      <c r="AN860" s="204" t="str">
        <f>IF(Input!C859="","",IF(ISNUMBER(VALUE(Input!C859)),"","Needs to be a number."))</f>
        <v/>
      </c>
      <c r="AO860" s="205" t="str">
        <f>IF(Input!E859="","",IF(ISNUMBER(VALUE(Input!E859)),"","Needs to be a number."))</f>
        <v/>
      </c>
      <c r="AP860" s="205" t="str">
        <f>IF(Input!N859="","",IF(ISNUMBER(VALUE(Input!N859)),"","Needs to be a number."))</f>
        <v/>
      </c>
      <c r="AQ860" s="205" t="str">
        <f>IF(Input!O859="","",IF(ISNUMBER(VALUE(Input!O859)),"","Needs to be a number."))</f>
        <v/>
      </c>
      <c r="AR860" s="205" t="str">
        <f>IF(Input!V859="","",IF(ISNUMBER(VALUE(Input!V859)),"","Needs to be a number."))</f>
        <v/>
      </c>
      <c r="AS860" s="205" t="str">
        <f>IF(Input!W859="","",IF(ISNUMBER(VALUE(Input!W859)),"","Needs to be a number."))</f>
        <v/>
      </c>
      <c r="AT860" s="205" t="str">
        <f>IF(Input!X859="","",IF(ISNUMBER(VALUE(Input!X859)),"","Needs to be a number."))</f>
        <v/>
      </c>
      <c r="AU860" s="206" t="str">
        <f>IF(Input!Y859="","",IF(ISNUMBER(VALUE(Input!Y859)),"","Needs to be a number."))</f>
        <v/>
      </c>
      <c r="AW860" s="259" t="str">
        <f>IF(OR(VALUE(Input!C859)&lt;0,VALUE(Input!C859)&gt;100), "Invalid EEI %","")</f>
        <v/>
      </c>
      <c r="AX860" s="207"/>
      <c r="AY860" s="278" t="str">
        <f>IF(Input!E859="","",IF(VALUE(Input!E859)=0,"Do not enter 0.",""))</f>
        <v/>
      </c>
    </row>
    <row r="861" spans="2:51" x14ac:dyDescent="0.3">
      <c r="B861" s="188" t="str">
        <f>Input!A860</f>
        <v/>
      </c>
      <c r="C861" s="189" t="str">
        <f>IF(ISERROR(IF(AND(Input!$A860="",SUMPRODUCT(--(LEN(Input!$A861:'Input'!$A$1006)&gt;0))&lt;&gt;0),"Row is skipped.",IF(AND(Input!$A860="",Input!$A861=""),"", IF(Input!B860="","Data is missing.","")))),"",IF(AND(Input!$A860="",SUMPRODUCT(--(LEN(Input!$A861:'Input'!$A$1006)&gt;0))&lt;&gt;0),"Row is skipped.",IF(AND(Input!$A860="",Input!$A861=""),"", IF(Input!B860="","Data is missing.",""))))</f>
        <v/>
      </c>
      <c r="D861" s="189" t="str">
        <f>IF(ISERROR(IF(AND(Input!$A860="",SUMPRODUCT(--(LEN(Input!$A861:'Input'!$A$1006)&gt;0))&lt;&gt;0),"Row is skipped.",IF(AND(Input!$A860="",Input!$A861=""),"", IF(Input!C860="","Data is missing.","")))),"",IF(AND(Input!$A860="",SUMPRODUCT(--(LEN(Input!$A861:'Input'!$A$1006)&gt;0))&lt;&gt;0),"Row is skipped.",IF(AND(Input!$A860="",Input!$A861=""),"", IF(Input!C860="","Data is missing.",""))))</f>
        <v/>
      </c>
      <c r="E861" s="189" t="str">
        <f>IF(ISERROR(IF(AND(Input!$A860="",SUMPRODUCT(--(LEN(Input!$A861:'Input'!$A$1006)&gt;0))&lt;&gt;0),"Row is skipped.",IF(AND(Input!$A860="",Input!$A861=""),"", IF(Input!D860="","Data is missing.","")))),"",IF(AND(Input!$A860="",SUMPRODUCT(--(LEN(Input!$A861:'Input'!$A$1006)&gt;0))&lt;&gt;0),"Row is skipped.",IF(AND(Input!$A860="",Input!$A861=""),"", IF(Input!D860="","Data is missing.",""))))</f>
        <v/>
      </c>
      <c r="F861" s="189" t="str">
        <f>IF(ISERROR(IF(AND(Input!$A860="",SUMPRODUCT(--(LEN(Input!$A861:'Input'!$A$1006)&gt;0))&lt;&gt;0),"Row is skipped.",IF(AND(Input!$A860="",Input!$A861=""),"", IF(Input!E860="","Data is missing.","")))),"",IF(AND(Input!$A860="",SUMPRODUCT(--(LEN(Input!$A861:'Input'!$A$1006)&gt;0))&lt;&gt;0),"Row is skipped.",IF(AND(Input!$A860="",Input!$A861=""),"", IF(Input!E860="","Data is missing.",""))))</f>
        <v/>
      </c>
      <c r="G861" s="189" t="str">
        <f>IF(ISERROR(IF(AND(Input!$A860="",SUMPRODUCT(--(LEN(Input!$A861:'Input'!$A$1006)&gt;0))&lt;&gt;0),"Row is skipped.",IF(AND(Input!$A860="",Input!$A861=""),"", IF(Input!F860="","Data is missing.","")))),"",IF(AND(Input!$A860="",SUMPRODUCT(--(LEN(Input!$A861:'Input'!$A$1006)&gt;0))&lt;&gt;0),"Row is skipped.",IF(AND(Input!$A860="",Input!$A861=""),"", IF(Input!F860="","Data is missing.",""))))</f>
        <v/>
      </c>
      <c r="H861" s="190" t="str">
        <f>IF(ISERROR(IF(AND(Input!$A860="",SUMPRODUCT(--(LEN(Input!$A861:'Input'!$A$1006)&gt;0))&lt;&gt;0),"Row is skipped.",IF(AND(Input!$A860="",Input!$A861=""),"", IF(Input!G860="","Data is missing.","")))),"",IF(AND(Input!$A860="",SUMPRODUCT(--(LEN(Input!$A861:'Input'!$A$1006)&gt;0))&lt;&gt;0),"Row is skipped.",IF(AND(Input!$A860="",Input!$A861=""),"", IF(Input!G860="","Data is missing.",""))))</f>
        <v/>
      </c>
      <c r="I861" s="156"/>
      <c r="J861" s="191" t="str">
        <f>IFERROR(VLOOKUP(VLOOKUP(Input!$D860,'Measure List'!$A:$AN,40,FALSE),UIR!$A$1:$Q$27,17,FALSE),"")</f>
        <v/>
      </c>
      <c r="K861" s="192" t="str">
        <f>IFERROR(VLOOKUP(Input!$D860,'Measure List'!$A:$AN,40,FALSE),"")</f>
        <v/>
      </c>
      <c r="L861" s="156"/>
      <c r="M861" s="193" t="str">
        <f>IF(B861="","",IF(AND(Input!H860="",IFERROR(VLOOKUP(K861,UIR!$A$2:$P$21,2,FALSE),"")&lt;&gt;""),"Data is Missing.",""))</f>
        <v/>
      </c>
      <c r="N861" s="194" t="str">
        <f>IF(B861="","",IF(AND(Input!I860="",IFERROR(VLOOKUP(K861,UIR!$A$2:$P$21,3,FALSE),"")&lt;&gt;""),"Data is Missing.",""))</f>
        <v/>
      </c>
      <c r="O861" s="194" t="str">
        <f>IF(B861="","",IF(AND(Input!J860="",IFERROR(VLOOKUP(K861,UIR!$A$2:$P$21,4,FALSE),"")&lt;&gt;""),"Data is Missing.",""))</f>
        <v/>
      </c>
      <c r="P861" s="194" t="str">
        <f>IF(B861="","",IF(AND(Input!K860="",IFERROR(VLOOKUP(K861,UIR!$A$2:$P$21,5,FALSE),"")&lt;&gt;""),"Data is Missing.",""))</f>
        <v/>
      </c>
      <c r="Q861" s="194" t="str">
        <f>IF(B861="","",IF(AND(Input!L860="",IFERROR(VLOOKUP(K861,UIR!$A$2:$P$21,6,FALSE),"")&lt;&gt;""),"Data is Missing.",""))</f>
        <v/>
      </c>
      <c r="R861" s="194" t="str">
        <f>IF(B861="","",IF(AND(Input!M860="",IFERROR(VLOOKUP(K861,UIR!$A$2:$P$21,7,FALSE),"")&lt;&gt;""),"Data is Missing.",""))</f>
        <v/>
      </c>
      <c r="S861" s="194" t="str">
        <f>IF(B861="","",IF(AND(Input!P860="",IFERROR(VLOOKUP(K861,UIR!$A$2:$P$21,8,FALSE),"")&lt;&gt;""),"Data is Missing.",""))</f>
        <v/>
      </c>
      <c r="T861" s="194" t="str">
        <f>IF(B861="","",IF(AND(Input!Q860="",IFERROR(VLOOKUP(K861,UIR!$A$2:$P$21,9,FALSE),"")&lt;&gt;""),"Data is Missing.",""))</f>
        <v/>
      </c>
      <c r="U861" s="194"/>
      <c r="V861" s="194" t="str">
        <f>IF(B861="","",IF(AND(Input!S860="",IFERROR(VLOOKUP(K861,UIR!$A$2:$P$21,11,FALSE),"")&lt;&gt;""),"Data is Missing.",""))</f>
        <v/>
      </c>
      <c r="W861" s="194" t="str">
        <f>IF(B861="","",IF(AND(Input!T860="",IFERROR(VLOOKUP(K861,UIR!$A$2:$P$21,12,FALSE),"")&lt;&gt;""),"Data is Missing.",""))</f>
        <v/>
      </c>
      <c r="X861" s="194" t="str">
        <f>IF(B861="","",IF(AND(Input!V860="",IFERROR(VLOOKUP(K861,UIR!$A$2:$P$21,13,FALSE),"")&lt;&gt;""),"Data is Missing.",""))</f>
        <v/>
      </c>
      <c r="Y861" s="194" t="str">
        <f>IF(B861="","",IF(AND(Input!W860="",IFERROR(VLOOKUP(K861,UIR!$A$2:$P$21,14,FALSE),"")&lt;&gt;""),"Data is Missing.",""))</f>
        <v/>
      </c>
      <c r="Z861" s="194" t="str">
        <f>IF(B861="","",IF(AND(Input!X860="",IFERROR(VLOOKUP(K861,UIR!$A$2:$P$21,15,FALSE),"")&lt;&gt;""),"Data is Missing.",""))</f>
        <v/>
      </c>
      <c r="AA861" s="195" t="str">
        <f>IF(B861="","",IF(AND(Input!Y860="",IFERROR(VLOOKUP(K861,UIR!$A$2:$P$21,16,FALSE),"")&lt;&gt;""),"Data is Missing.",""))</f>
        <v/>
      </c>
      <c r="AC861" s="202" t="str">
        <f>IF(ISERROR(IF(Input!D860="","",IF(ISERROR(VLOOKUP(Input!D860,'Measure List'!$A$2:$A$30000,1,0)),"Invalid RefNo",""))),"",IF(Input!D860="","",IF(ISERROR(VLOOKUP(Input!D860,'Measure List'!$A$2:$A$30000,1,0)),"Invalid RefNo","")))</f>
        <v/>
      </c>
      <c r="AD861" s="156"/>
      <c r="AE861" s="156"/>
      <c r="AF861" s="156"/>
      <c r="AG861" s="156"/>
      <c r="AH861" s="156"/>
      <c r="AI861" s="156"/>
      <c r="AJ861" s="156"/>
      <c r="AK861" s="156"/>
      <c r="AL861" s="203" t="str">
        <f>IF(COUNTIF(Dropdowns!$K$2:$K$7,Input!S860)&gt;0,"",IF(Input!S860="","","Invalid Type"))</f>
        <v/>
      </c>
      <c r="AN861" s="204" t="str">
        <f>IF(Input!C860="","",IF(ISNUMBER(VALUE(Input!C860)),"","Needs to be a number."))</f>
        <v/>
      </c>
      <c r="AO861" s="205" t="str">
        <f>IF(Input!E860="","",IF(ISNUMBER(VALUE(Input!E860)),"","Needs to be a number."))</f>
        <v/>
      </c>
      <c r="AP861" s="205" t="str">
        <f>IF(Input!N860="","",IF(ISNUMBER(VALUE(Input!N860)),"","Needs to be a number."))</f>
        <v/>
      </c>
      <c r="AQ861" s="205" t="str">
        <f>IF(Input!O860="","",IF(ISNUMBER(VALUE(Input!O860)),"","Needs to be a number."))</f>
        <v/>
      </c>
      <c r="AR861" s="205" t="str">
        <f>IF(Input!V860="","",IF(ISNUMBER(VALUE(Input!V860)),"","Needs to be a number."))</f>
        <v/>
      </c>
      <c r="AS861" s="205" t="str">
        <f>IF(Input!W860="","",IF(ISNUMBER(VALUE(Input!W860)),"","Needs to be a number."))</f>
        <v/>
      </c>
      <c r="AT861" s="205" t="str">
        <f>IF(Input!X860="","",IF(ISNUMBER(VALUE(Input!X860)),"","Needs to be a number."))</f>
        <v/>
      </c>
      <c r="AU861" s="206" t="str">
        <f>IF(Input!Y860="","",IF(ISNUMBER(VALUE(Input!Y860)),"","Needs to be a number."))</f>
        <v/>
      </c>
      <c r="AW861" s="259" t="str">
        <f>IF(OR(VALUE(Input!C860)&lt;0,VALUE(Input!C860)&gt;100), "Invalid EEI %","")</f>
        <v/>
      </c>
      <c r="AX861" s="207"/>
      <c r="AY861" s="278" t="str">
        <f>IF(Input!E860="","",IF(VALUE(Input!E860)=0,"Do not enter 0.",""))</f>
        <v/>
      </c>
    </row>
    <row r="862" spans="2:51" x14ac:dyDescent="0.3">
      <c r="B862" s="188" t="str">
        <f>Input!A861</f>
        <v/>
      </c>
      <c r="C862" s="189" t="str">
        <f>IF(ISERROR(IF(AND(Input!$A861="",SUMPRODUCT(--(LEN(Input!$A862:'Input'!$A$1006)&gt;0))&lt;&gt;0),"Row is skipped.",IF(AND(Input!$A861="",Input!$A862=""),"", IF(Input!B861="","Data is missing.","")))),"",IF(AND(Input!$A861="",SUMPRODUCT(--(LEN(Input!$A862:'Input'!$A$1006)&gt;0))&lt;&gt;0),"Row is skipped.",IF(AND(Input!$A861="",Input!$A862=""),"", IF(Input!B861="","Data is missing.",""))))</f>
        <v/>
      </c>
      <c r="D862" s="189" t="str">
        <f>IF(ISERROR(IF(AND(Input!$A861="",SUMPRODUCT(--(LEN(Input!$A862:'Input'!$A$1006)&gt;0))&lt;&gt;0),"Row is skipped.",IF(AND(Input!$A861="",Input!$A862=""),"", IF(Input!C861="","Data is missing.","")))),"",IF(AND(Input!$A861="",SUMPRODUCT(--(LEN(Input!$A862:'Input'!$A$1006)&gt;0))&lt;&gt;0),"Row is skipped.",IF(AND(Input!$A861="",Input!$A862=""),"", IF(Input!C861="","Data is missing.",""))))</f>
        <v/>
      </c>
      <c r="E862" s="189" t="str">
        <f>IF(ISERROR(IF(AND(Input!$A861="",SUMPRODUCT(--(LEN(Input!$A862:'Input'!$A$1006)&gt;0))&lt;&gt;0),"Row is skipped.",IF(AND(Input!$A861="",Input!$A862=""),"", IF(Input!D861="","Data is missing.","")))),"",IF(AND(Input!$A861="",SUMPRODUCT(--(LEN(Input!$A862:'Input'!$A$1006)&gt;0))&lt;&gt;0),"Row is skipped.",IF(AND(Input!$A861="",Input!$A862=""),"", IF(Input!D861="","Data is missing.",""))))</f>
        <v/>
      </c>
      <c r="F862" s="189" t="str">
        <f>IF(ISERROR(IF(AND(Input!$A861="",SUMPRODUCT(--(LEN(Input!$A862:'Input'!$A$1006)&gt;0))&lt;&gt;0),"Row is skipped.",IF(AND(Input!$A861="",Input!$A862=""),"", IF(Input!E861="","Data is missing.","")))),"",IF(AND(Input!$A861="",SUMPRODUCT(--(LEN(Input!$A862:'Input'!$A$1006)&gt;0))&lt;&gt;0),"Row is skipped.",IF(AND(Input!$A861="",Input!$A862=""),"", IF(Input!E861="","Data is missing.",""))))</f>
        <v/>
      </c>
      <c r="G862" s="189" t="str">
        <f>IF(ISERROR(IF(AND(Input!$A861="",SUMPRODUCT(--(LEN(Input!$A862:'Input'!$A$1006)&gt;0))&lt;&gt;0),"Row is skipped.",IF(AND(Input!$A861="",Input!$A862=""),"", IF(Input!F861="","Data is missing.","")))),"",IF(AND(Input!$A861="",SUMPRODUCT(--(LEN(Input!$A862:'Input'!$A$1006)&gt;0))&lt;&gt;0),"Row is skipped.",IF(AND(Input!$A861="",Input!$A862=""),"", IF(Input!F861="","Data is missing.",""))))</f>
        <v/>
      </c>
      <c r="H862" s="190" t="str">
        <f>IF(ISERROR(IF(AND(Input!$A861="",SUMPRODUCT(--(LEN(Input!$A862:'Input'!$A$1006)&gt;0))&lt;&gt;0),"Row is skipped.",IF(AND(Input!$A861="",Input!$A862=""),"", IF(Input!G861="","Data is missing.","")))),"",IF(AND(Input!$A861="",SUMPRODUCT(--(LEN(Input!$A862:'Input'!$A$1006)&gt;0))&lt;&gt;0),"Row is skipped.",IF(AND(Input!$A861="",Input!$A862=""),"", IF(Input!G861="","Data is missing.",""))))</f>
        <v/>
      </c>
      <c r="I862" s="156"/>
      <c r="J862" s="191" t="str">
        <f>IFERROR(VLOOKUP(VLOOKUP(Input!$D861,'Measure List'!$A:$AN,40,FALSE),UIR!$A$1:$Q$27,17,FALSE),"")</f>
        <v/>
      </c>
      <c r="K862" s="192" t="str">
        <f>IFERROR(VLOOKUP(Input!$D861,'Measure List'!$A:$AN,40,FALSE),"")</f>
        <v/>
      </c>
      <c r="L862" s="156"/>
      <c r="M862" s="193" t="str">
        <f>IF(B862="","",IF(AND(Input!H861="",IFERROR(VLOOKUP(K862,UIR!$A$2:$P$21,2,FALSE),"")&lt;&gt;""),"Data is Missing.",""))</f>
        <v/>
      </c>
      <c r="N862" s="194" t="str">
        <f>IF(B862="","",IF(AND(Input!I861="",IFERROR(VLOOKUP(K862,UIR!$A$2:$P$21,3,FALSE),"")&lt;&gt;""),"Data is Missing.",""))</f>
        <v/>
      </c>
      <c r="O862" s="194" t="str">
        <f>IF(B862="","",IF(AND(Input!J861="",IFERROR(VLOOKUP(K862,UIR!$A$2:$P$21,4,FALSE),"")&lt;&gt;""),"Data is Missing.",""))</f>
        <v/>
      </c>
      <c r="P862" s="194" t="str">
        <f>IF(B862="","",IF(AND(Input!K861="",IFERROR(VLOOKUP(K862,UIR!$A$2:$P$21,5,FALSE),"")&lt;&gt;""),"Data is Missing.",""))</f>
        <v/>
      </c>
      <c r="Q862" s="194" t="str">
        <f>IF(B862="","",IF(AND(Input!L861="",IFERROR(VLOOKUP(K862,UIR!$A$2:$P$21,6,FALSE),"")&lt;&gt;""),"Data is Missing.",""))</f>
        <v/>
      </c>
      <c r="R862" s="194" t="str">
        <f>IF(B862="","",IF(AND(Input!M861="",IFERROR(VLOOKUP(K862,UIR!$A$2:$P$21,7,FALSE),"")&lt;&gt;""),"Data is Missing.",""))</f>
        <v/>
      </c>
      <c r="S862" s="194" t="str">
        <f>IF(B862="","",IF(AND(Input!P861="",IFERROR(VLOOKUP(K862,UIR!$A$2:$P$21,8,FALSE),"")&lt;&gt;""),"Data is Missing.",""))</f>
        <v/>
      </c>
      <c r="T862" s="194" t="str">
        <f>IF(B862="","",IF(AND(Input!Q861="",IFERROR(VLOOKUP(K862,UIR!$A$2:$P$21,9,FALSE),"")&lt;&gt;""),"Data is Missing.",""))</f>
        <v/>
      </c>
      <c r="U862" s="194"/>
      <c r="V862" s="194" t="str">
        <f>IF(B862="","",IF(AND(Input!S861="",IFERROR(VLOOKUP(K862,UIR!$A$2:$P$21,11,FALSE),"")&lt;&gt;""),"Data is Missing.",""))</f>
        <v/>
      </c>
      <c r="W862" s="194" t="str">
        <f>IF(B862="","",IF(AND(Input!T861="",IFERROR(VLOOKUP(K862,UIR!$A$2:$P$21,12,FALSE),"")&lt;&gt;""),"Data is Missing.",""))</f>
        <v/>
      </c>
      <c r="X862" s="194" t="str">
        <f>IF(B862="","",IF(AND(Input!V861="",IFERROR(VLOOKUP(K862,UIR!$A$2:$P$21,13,FALSE),"")&lt;&gt;""),"Data is Missing.",""))</f>
        <v/>
      </c>
      <c r="Y862" s="194" t="str">
        <f>IF(B862="","",IF(AND(Input!W861="",IFERROR(VLOOKUP(K862,UIR!$A$2:$P$21,14,FALSE),"")&lt;&gt;""),"Data is Missing.",""))</f>
        <v/>
      </c>
      <c r="Z862" s="194" t="str">
        <f>IF(B862="","",IF(AND(Input!X861="",IFERROR(VLOOKUP(K862,UIR!$A$2:$P$21,15,FALSE),"")&lt;&gt;""),"Data is Missing.",""))</f>
        <v/>
      </c>
      <c r="AA862" s="195" t="str">
        <f>IF(B862="","",IF(AND(Input!Y861="",IFERROR(VLOOKUP(K862,UIR!$A$2:$P$21,16,FALSE),"")&lt;&gt;""),"Data is Missing.",""))</f>
        <v/>
      </c>
      <c r="AC862" s="202" t="str">
        <f>IF(ISERROR(IF(Input!D861="","",IF(ISERROR(VLOOKUP(Input!D861,'Measure List'!$A$2:$A$30000,1,0)),"Invalid RefNo",""))),"",IF(Input!D861="","",IF(ISERROR(VLOOKUP(Input!D861,'Measure List'!$A$2:$A$30000,1,0)),"Invalid RefNo","")))</f>
        <v/>
      </c>
      <c r="AD862" s="156"/>
      <c r="AE862" s="156"/>
      <c r="AF862" s="156"/>
      <c r="AG862" s="156"/>
      <c r="AH862" s="156"/>
      <c r="AI862" s="156"/>
      <c r="AJ862" s="156"/>
      <c r="AK862" s="156"/>
      <c r="AL862" s="203" t="str">
        <f>IF(COUNTIF(Dropdowns!$K$2:$K$7,Input!S861)&gt;0,"",IF(Input!S861="","","Invalid Type"))</f>
        <v/>
      </c>
      <c r="AN862" s="204" t="str">
        <f>IF(Input!C861="","",IF(ISNUMBER(VALUE(Input!C861)),"","Needs to be a number."))</f>
        <v/>
      </c>
      <c r="AO862" s="205" t="str">
        <f>IF(Input!E861="","",IF(ISNUMBER(VALUE(Input!E861)),"","Needs to be a number."))</f>
        <v/>
      </c>
      <c r="AP862" s="205" t="str">
        <f>IF(Input!N861="","",IF(ISNUMBER(VALUE(Input!N861)),"","Needs to be a number."))</f>
        <v/>
      </c>
      <c r="AQ862" s="205" t="str">
        <f>IF(Input!O861="","",IF(ISNUMBER(VALUE(Input!O861)),"","Needs to be a number."))</f>
        <v/>
      </c>
      <c r="AR862" s="205" t="str">
        <f>IF(Input!V861="","",IF(ISNUMBER(VALUE(Input!V861)),"","Needs to be a number."))</f>
        <v/>
      </c>
      <c r="AS862" s="205" t="str">
        <f>IF(Input!W861="","",IF(ISNUMBER(VALUE(Input!W861)),"","Needs to be a number."))</f>
        <v/>
      </c>
      <c r="AT862" s="205" t="str">
        <f>IF(Input!X861="","",IF(ISNUMBER(VALUE(Input!X861)),"","Needs to be a number."))</f>
        <v/>
      </c>
      <c r="AU862" s="206" t="str">
        <f>IF(Input!Y861="","",IF(ISNUMBER(VALUE(Input!Y861)),"","Needs to be a number."))</f>
        <v/>
      </c>
      <c r="AW862" s="259" t="str">
        <f>IF(OR(VALUE(Input!C861)&lt;0,VALUE(Input!C861)&gt;100), "Invalid EEI %","")</f>
        <v/>
      </c>
      <c r="AX862" s="207"/>
      <c r="AY862" s="278" t="str">
        <f>IF(Input!E861="","",IF(VALUE(Input!E861)=0,"Do not enter 0.",""))</f>
        <v/>
      </c>
    </row>
    <row r="863" spans="2:51" x14ac:dyDescent="0.3">
      <c r="B863" s="188" t="str">
        <f>Input!A862</f>
        <v/>
      </c>
      <c r="C863" s="189" t="str">
        <f>IF(ISERROR(IF(AND(Input!$A862="",SUMPRODUCT(--(LEN(Input!$A863:'Input'!$A$1006)&gt;0))&lt;&gt;0),"Row is skipped.",IF(AND(Input!$A862="",Input!$A863=""),"", IF(Input!B862="","Data is missing.","")))),"",IF(AND(Input!$A862="",SUMPRODUCT(--(LEN(Input!$A863:'Input'!$A$1006)&gt;0))&lt;&gt;0),"Row is skipped.",IF(AND(Input!$A862="",Input!$A863=""),"", IF(Input!B862="","Data is missing.",""))))</f>
        <v/>
      </c>
      <c r="D863" s="189" t="str">
        <f>IF(ISERROR(IF(AND(Input!$A862="",SUMPRODUCT(--(LEN(Input!$A863:'Input'!$A$1006)&gt;0))&lt;&gt;0),"Row is skipped.",IF(AND(Input!$A862="",Input!$A863=""),"", IF(Input!C862="","Data is missing.","")))),"",IF(AND(Input!$A862="",SUMPRODUCT(--(LEN(Input!$A863:'Input'!$A$1006)&gt;0))&lt;&gt;0),"Row is skipped.",IF(AND(Input!$A862="",Input!$A863=""),"", IF(Input!C862="","Data is missing.",""))))</f>
        <v/>
      </c>
      <c r="E863" s="189" t="str">
        <f>IF(ISERROR(IF(AND(Input!$A862="",SUMPRODUCT(--(LEN(Input!$A863:'Input'!$A$1006)&gt;0))&lt;&gt;0),"Row is skipped.",IF(AND(Input!$A862="",Input!$A863=""),"", IF(Input!D862="","Data is missing.","")))),"",IF(AND(Input!$A862="",SUMPRODUCT(--(LEN(Input!$A863:'Input'!$A$1006)&gt;0))&lt;&gt;0),"Row is skipped.",IF(AND(Input!$A862="",Input!$A863=""),"", IF(Input!D862="","Data is missing.",""))))</f>
        <v/>
      </c>
      <c r="F863" s="189" t="str">
        <f>IF(ISERROR(IF(AND(Input!$A862="",SUMPRODUCT(--(LEN(Input!$A863:'Input'!$A$1006)&gt;0))&lt;&gt;0),"Row is skipped.",IF(AND(Input!$A862="",Input!$A863=""),"", IF(Input!E862="","Data is missing.","")))),"",IF(AND(Input!$A862="",SUMPRODUCT(--(LEN(Input!$A863:'Input'!$A$1006)&gt;0))&lt;&gt;0),"Row is skipped.",IF(AND(Input!$A862="",Input!$A863=""),"", IF(Input!E862="","Data is missing.",""))))</f>
        <v/>
      </c>
      <c r="G863" s="189" t="str">
        <f>IF(ISERROR(IF(AND(Input!$A862="",SUMPRODUCT(--(LEN(Input!$A863:'Input'!$A$1006)&gt;0))&lt;&gt;0),"Row is skipped.",IF(AND(Input!$A862="",Input!$A863=""),"", IF(Input!F862="","Data is missing.","")))),"",IF(AND(Input!$A862="",SUMPRODUCT(--(LEN(Input!$A863:'Input'!$A$1006)&gt;0))&lt;&gt;0),"Row is skipped.",IF(AND(Input!$A862="",Input!$A863=""),"", IF(Input!F862="","Data is missing.",""))))</f>
        <v/>
      </c>
      <c r="H863" s="190" t="str">
        <f>IF(ISERROR(IF(AND(Input!$A862="",SUMPRODUCT(--(LEN(Input!$A863:'Input'!$A$1006)&gt;0))&lt;&gt;0),"Row is skipped.",IF(AND(Input!$A862="",Input!$A863=""),"", IF(Input!G862="","Data is missing.","")))),"",IF(AND(Input!$A862="",SUMPRODUCT(--(LEN(Input!$A863:'Input'!$A$1006)&gt;0))&lt;&gt;0),"Row is skipped.",IF(AND(Input!$A862="",Input!$A863=""),"", IF(Input!G862="","Data is missing.",""))))</f>
        <v/>
      </c>
      <c r="I863" s="156"/>
      <c r="J863" s="191" t="str">
        <f>IFERROR(VLOOKUP(VLOOKUP(Input!$D862,'Measure List'!$A:$AN,40,FALSE),UIR!$A$1:$Q$27,17,FALSE),"")</f>
        <v/>
      </c>
      <c r="K863" s="192" t="str">
        <f>IFERROR(VLOOKUP(Input!$D862,'Measure List'!$A:$AN,40,FALSE),"")</f>
        <v/>
      </c>
      <c r="L863" s="156"/>
      <c r="M863" s="193" t="str">
        <f>IF(B863="","",IF(AND(Input!H862="",IFERROR(VLOOKUP(K863,UIR!$A$2:$P$21,2,FALSE),"")&lt;&gt;""),"Data is Missing.",""))</f>
        <v/>
      </c>
      <c r="N863" s="194" t="str">
        <f>IF(B863="","",IF(AND(Input!I862="",IFERROR(VLOOKUP(K863,UIR!$A$2:$P$21,3,FALSE),"")&lt;&gt;""),"Data is Missing.",""))</f>
        <v/>
      </c>
      <c r="O863" s="194" t="str">
        <f>IF(B863="","",IF(AND(Input!J862="",IFERROR(VLOOKUP(K863,UIR!$A$2:$P$21,4,FALSE),"")&lt;&gt;""),"Data is Missing.",""))</f>
        <v/>
      </c>
      <c r="P863" s="194" t="str">
        <f>IF(B863="","",IF(AND(Input!K862="",IFERROR(VLOOKUP(K863,UIR!$A$2:$P$21,5,FALSE),"")&lt;&gt;""),"Data is Missing.",""))</f>
        <v/>
      </c>
      <c r="Q863" s="194" t="str">
        <f>IF(B863="","",IF(AND(Input!L862="",IFERROR(VLOOKUP(K863,UIR!$A$2:$P$21,6,FALSE),"")&lt;&gt;""),"Data is Missing.",""))</f>
        <v/>
      </c>
      <c r="R863" s="194" t="str">
        <f>IF(B863="","",IF(AND(Input!M862="",IFERROR(VLOOKUP(K863,UIR!$A$2:$P$21,7,FALSE),"")&lt;&gt;""),"Data is Missing.",""))</f>
        <v/>
      </c>
      <c r="S863" s="194" t="str">
        <f>IF(B863="","",IF(AND(Input!P862="",IFERROR(VLOOKUP(K863,UIR!$A$2:$P$21,8,FALSE),"")&lt;&gt;""),"Data is Missing.",""))</f>
        <v/>
      </c>
      <c r="T863" s="194" t="str">
        <f>IF(B863="","",IF(AND(Input!Q862="",IFERROR(VLOOKUP(K863,UIR!$A$2:$P$21,9,FALSE),"")&lt;&gt;""),"Data is Missing.",""))</f>
        <v/>
      </c>
      <c r="U863" s="194"/>
      <c r="V863" s="194" t="str">
        <f>IF(B863="","",IF(AND(Input!S862="",IFERROR(VLOOKUP(K863,UIR!$A$2:$P$21,11,FALSE),"")&lt;&gt;""),"Data is Missing.",""))</f>
        <v/>
      </c>
      <c r="W863" s="194" t="str">
        <f>IF(B863="","",IF(AND(Input!T862="",IFERROR(VLOOKUP(K863,UIR!$A$2:$P$21,12,FALSE),"")&lt;&gt;""),"Data is Missing.",""))</f>
        <v/>
      </c>
      <c r="X863" s="194" t="str">
        <f>IF(B863="","",IF(AND(Input!V862="",IFERROR(VLOOKUP(K863,UIR!$A$2:$P$21,13,FALSE),"")&lt;&gt;""),"Data is Missing.",""))</f>
        <v/>
      </c>
      <c r="Y863" s="194" t="str">
        <f>IF(B863="","",IF(AND(Input!W862="",IFERROR(VLOOKUP(K863,UIR!$A$2:$P$21,14,FALSE),"")&lt;&gt;""),"Data is Missing.",""))</f>
        <v/>
      </c>
      <c r="Z863" s="194" t="str">
        <f>IF(B863="","",IF(AND(Input!X862="",IFERROR(VLOOKUP(K863,UIR!$A$2:$P$21,15,FALSE),"")&lt;&gt;""),"Data is Missing.",""))</f>
        <v/>
      </c>
      <c r="AA863" s="195" t="str">
        <f>IF(B863="","",IF(AND(Input!Y862="",IFERROR(VLOOKUP(K863,UIR!$A$2:$P$21,16,FALSE),"")&lt;&gt;""),"Data is Missing.",""))</f>
        <v/>
      </c>
      <c r="AC863" s="202" t="str">
        <f>IF(ISERROR(IF(Input!D862="","",IF(ISERROR(VLOOKUP(Input!D862,'Measure List'!$A$2:$A$30000,1,0)),"Invalid RefNo",""))),"",IF(Input!D862="","",IF(ISERROR(VLOOKUP(Input!D862,'Measure List'!$A$2:$A$30000,1,0)),"Invalid RefNo","")))</f>
        <v/>
      </c>
      <c r="AD863" s="156"/>
      <c r="AE863" s="156"/>
      <c r="AF863" s="156"/>
      <c r="AG863" s="156"/>
      <c r="AH863" s="156"/>
      <c r="AI863" s="156"/>
      <c r="AJ863" s="156"/>
      <c r="AK863" s="156"/>
      <c r="AL863" s="203" t="str">
        <f>IF(COUNTIF(Dropdowns!$K$2:$K$7,Input!S862)&gt;0,"",IF(Input!S862="","","Invalid Type"))</f>
        <v/>
      </c>
      <c r="AN863" s="204" t="str">
        <f>IF(Input!C862="","",IF(ISNUMBER(VALUE(Input!C862)),"","Needs to be a number."))</f>
        <v/>
      </c>
      <c r="AO863" s="205" t="str">
        <f>IF(Input!E862="","",IF(ISNUMBER(VALUE(Input!E862)),"","Needs to be a number."))</f>
        <v/>
      </c>
      <c r="AP863" s="205" t="str">
        <f>IF(Input!N862="","",IF(ISNUMBER(VALUE(Input!N862)),"","Needs to be a number."))</f>
        <v/>
      </c>
      <c r="AQ863" s="205" t="str">
        <f>IF(Input!O862="","",IF(ISNUMBER(VALUE(Input!O862)),"","Needs to be a number."))</f>
        <v/>
      </c>
      <c r="AR863" s="205" t="str">
        <f>IF(Input!V862="","",IF(ISNUMBER(VALUE(Input!V862)),"","Needs to be a number."))</f>
        <v/>
      </c>
      <c r="AS863" s="205" t="str">
        <f>IF(Input!W862="","",IF(ISNUMBER(VALUE(Input!W862)),"","Needs to be a number."))</f>
        <v/>
      </c>
      <c r="AT863" s="205" t="str">
        <f>IF(Input!X862="","",IF(ISNUMBER(VALUE(Input!X862)),"","Needs to be a number."))</f>
        <v/>
      </c>
      <c r="AU863" s="206" t="str">
        <f>IF(Input!Y862="","",IF(ISNUMBER(VALUE(Input!Y862)),"","Needs to be a number."))</f>
        <v/>
      </c>
      <c r="AW863" s="259" t="str">
        <f>IF(OR(VALUE(Input!C862)&lt;0,VALUE(Input!C862)&gt;100), "Invalid EEI %","")</f>
        <v/>
      </c>
      <c r="AX863" s="207"/>
      <c r="AY863" s="278" t="str">
        <f>IF(Input!E862="","",IF(VALUE(Input!E862)=0,"Do not enter 0.",""))</f>
        <v/>
      </c>
    </row>
    <row r="864" spans="2:51" x14ac:dyDescent="0.3">
      <c r="B864" s="188" t="str">
        <f>Input!A863</f>
        <v/>
      </c>
      <c r="C864" s="189" t="str">
        <f>IF(ISERROR(IF(AND(Input!$A863="",SUMPRODUCT(--(LEN(Input!$A864:'Input'!$A$1006)&gt;0))&lt;&gt;0),"Row is skipped.",IF(AND(Input!$A863="",Input!$A864=""),"", IF(Input!B863="","Data is missing.","")))),"",IF(AND(Input!$A863="",SUMPRODUCT(--(LEN(Input!$A864:'Input'!$A$1006)&gt;0))&lt;&gt;0),"Row is skipped.",IF(AND(Input!$A863="",Input!$A864=""),"", IF(Input!B863="","Data is missing.",""))))</f>
        <v/>
      </c>
      <c r="D864" s="189" t="str">
        <f>IF(ISERROR(IF(AND(Input!$A863="",SUMPRODUCT(--(LEN(Input!$A864:'Input'!$A$1006)&gt;0))&lt;&gt;0),"Row is skipped.",IF(AND(Input!$A863="",Input!$A864=""),"", IF(Input!C863="","Data is missing.","")))),"",IF(AND(Input!$A863="",SUMPRODUCT(--(LEN(Input!$A864:'Input'!$A$1006)&gt;0))&lt;&gt;0),"Row is skipped.",IF(AND(Input!$A863="",Input!$A864=""),"", IF(Input!C863="","Data is missing.",""))))</f>
        <v/>
      </c>
      <c r="E864" s="189" t="str">
        <f>IF(ISERROR(IF(AND(Input!$A863="",SUMPRODUCT(--(LEN(Input!$A864:'Input'!$A$1006)&gt;0))&lt;&gt;0),"Row is skipped.",IF(AND(Input!$A863="",Input!$A864=""),"", IF(Input!D863="","Data is missing.","")))),"",IF(AND(Input!$A863="",SUMPRODUCT(--(LEN(Input!$A864:'Input'!$A$1006)&gt;0))&lt;&gt;0),"Row is skipped.",IF(AND(Input!$A863="",Input!$A864=""),"", IF(Input!D863="","Data is missing.",""))))</f>
        <v/>
      </c>
      <c r="F864" s="189" t="str">
        <f>IF(ISERROR(IF(AND(Input!$A863="",SUMPRODUCT(--(LEN(Input!$A864:'Input'!$A$1006)&gt;0))&lt;&gt;0),"Row is skipped.",IF(AND(Input!$A863="",Input!$A864=""),"", IF(Input!E863="","Data is missing.","")))),"",IF(AND(Input!$A863="",SUMPRODUCT(--(LEN(Input!$A864:'Input'!$A$1006)&gt;0))&lt;&gt;0),"Row is skipped.",IF(AND(Input!$A863="",Input!$A864=""),"", IF(Input!E863="","Data is missing.",""))))</f>
        <v/>
      </c>
      <c r="G864" s="189" t="str">
        <f>IF(ISERROR(IF(AND(Input!$A863="",SUMPRODUCT(--(LEN(Input!$A864:'Input'!$A$1006)&gt;0))&lt;&gt;0),"Row is skipped.",IF(AND(Input!$A863="",Input!$A864=""),"", IF(Input!F863="","Data is missing.","")))),"",IF(AND(Input!$A863="",SUMPRODUCT(--(LEN(Input!$A864:'Input'!$A$1006)&gt;0))&lt;&gt;0),"Row is skipped.",IF(AND(Input!$A863="",Input!$A864=""),"", IF(Input!F863="","Data is missing.",""))))</f>
        <v/>
      </c>
      <c r="H864" s="190" t="str">
        <f>IF(ISERROR(IF(AND(Input!$A863="",SUMPRODUCT(--(LEN(Input!$A864:'Input'!$A$1006)&gt;0))&lt;&gt;0),"Row is skipped.",IF(AND(Input!$A863="",Input!$A864=""),"", IF(Input!G863="","Data is missing.","")))),"",IF(AND(Input!$A863="",SUMPRODUCT(--(LEN(Input!$A864:'Input'!$A$1006)&gt;0))&lt;&gt;0),"Row is skipped.",IF(AND(Input!$A863="",Input!$A864=""),"", IF(Input!G863="","Data is missing.",""))))</f>
        <v/>
      </c>
      <c r="I864" s="156"/>
      <c r="J864" s="191" t="str">
        <f>IFERROR(VLOOKUP(VLOOKUP(Input!$D863,'Measure List'!$A:$AN,40,FALSE),UIR!$A$1:$Q$27,17,FALSE),"")</f>
        <v/>
      </c>
      <c r="K864" s="192" t="str">
        <f>IFERROR(VLOOKUP(Input!$D863,'Measure List'!$A:$AN,40,FALSE),"")</f>
        <v/>
      </c>
      <c r="L864" s="156"/>
      <c r="M864" s="193" t="str">
        <f>IF(B864="","",IF(AND(Input!H863="",IFERROR(VLOOKUP(K864,UIR!$A$2:$P$21,2,FALSE),"")&lt;&gt;""),"Data is Missing.",""))</f>
        <v/>
      </c>
      <c r="N864" s="194" t="str">
        <f>IF(B864="","",IF(AND(Input!I863="",IFERROR(VLOOKUP(K864,UIR!$A$2:$P$21,3,FALSE),"")&lt;&gt;""),"Data is Missing.",""))</f>
        <v/>
      </c>
      <c r="O864" s="194" t="str">
        <f>IF(B864="","",IF(AND(Input!J863="",IFERROR(VLOOKUP(K864,UIR!$A$2:$P$21,4,FALSE),"")&lt;&gt;""),"Data is Missing.",""))</f>
        <v/>
      </c>
      <c r="P864" s="194" t="str">
        <f>IF(B864="","",IF(AND(Input!K863="",IFERROR(VLOOKUP(K864,UIR!$A$2:$P$21,5,FALSE),"")&lt;&gt;""),"Data is Missing.",""))</f>
        <v/>
      </c>
      <c r="Q864" s="194" t="str">
        <f>IF(B864="","",IF(AND(Input!L863="",IFERROR(VLOOKUP(K864,UIR!$A$2:$P$21,6,FALSE),"")&lt;&gt;""),"Data is Missing.",""))</f>
        <v/>
      </c>
      <c r="R864" s="194" t="str">
        <f>IF(B864="","",IF(AND(Input!M863="",IFERROR(VLOOKUP(K864,UIR!$A$2:$P$21,7,FALSE),"")&lt;&gt;""),"Data is Missing.",""))</f>
        <v/>
      </c>
      <c r="S864" s="194" t="str">
        <f>IF(B864="","",IF(AND(Input!P863="",IFERROR(VLOOKUP(K864,UIR!$A$2:$P$21,8,FALSE),"")&lt;&gt;""),"Data is Missing.",""))</f>
        <v/>
      </c>
      <c r="T864" s="194" t="str">
        <f>IF(B864="","",IF(AND(Input!Q863="",IFERROR(VLOOKUP(K864,UIR!$A$2:$P$21,9,FALSE),"")&lt;&gt;""),"Data is Missing.",""))</f>
        <v/>
      </c>
      <c r="U864" s="194"/>
      <c r="V864" s="194" t="str">
        <f>IF(B864="","",IF(AND(Input!S863="",IFERROR(VLOOKUP(K864,UIR!$A$2:$P$21,11,FALSE),"")&lt;&gt;""),"Data is Missing.",""))</f>
        <v/>
      </c>
      <c r="W864" s="194" t="str">
        <f>IF(B864="","",IF(AND(Input!T863="",IFERROR(VLOOKUP(K864,UIR!$A$2:$P$21,12,FALSE),"")&lt;&gt;""),"Data is Missing.",""))</f>
        <v/>
      </c>
      <c r="X864" s="194" t="str">
        <f>IF(B864="","",IF(AND(Input!V863="",IFERROR(VLOOKUP(K864,UIR!$A$2:$P$21,13,FALSE),"")&lt;&gt;""),"Data is Missing.",""))</f>
        <v/>
      </c>
      <c r="Y864" s="194" t="str">
        <f>IF(B864="","",IF(AND(Input!W863="",IFERROR(VLOOKUP(K864,UIR!$A$2:$P$21,14,FALSE),"")&lt;&gt;""),"Data is Missing.",""))</f>
        <v/>
      </c>
      <c r="Z864" s="194" t="str">
        <f>IF(B864="","",IF(AND(Input!X863="",IFERROR(VLOOKUP(K864,UIR!$A$2:$P$21,15,FALSE),"")&lt;&gt;""),"Data is Missing.",""))</f>
        <v/>
      </c>
      <c r="AA864" s="195" t="str">
        <f>IF(B864="","",IF(AND(Input!Y863="",IFERROR(VLOOKUP(K864,UIR!$A$2:$P$21,16,FALSE),"")&lt;&gt;""),"Data is Missing.",""))</f>
        <v/>
      </c>
      <c r="AC864" s="202" t="str">
        <f>IF(ISERROR(IF(Input!D863="","",IF(ISERROR(VLOOKUP(Input!D863,'Measure List'!$A$2:$A$30000,1,0)),"Invalid RefNo",""))),"",IF(Input!D863="","",IF(ISERROR(VLOOKUP(Input!D863,'Measure List'!$A$2:$A$30000,1,0)),"Invalid RefNo","")))</f>
        <v/>
      </c>
      <c r="AD864" s="156"/>
      <c r="AE864" s="156"/>
      <c r="AF864" s="156"/>
      <c r="AG864" s="156"/>
      <c r="AH864" s="156"/>
      <c r="AI864" s="156"/>
      <c r="AJ864" s="156"/>
      <c r="AK864" s="156"/>
      <c r="AL864" s="203" t="str">
        <f>IF(COUNTIF(Dropdowns!$K$2:$K$7,Input!S863)&gt;0,"",IF(Input!S863="","","Invalid Type"))</f>
        <v/>
      </c>
      <c r="AN864" s="204" t="str">
        <f>IF(Input!C863="","",IF(ISNUMBER(VALUE(Input!C863)),"","Needs to be a number."))</f>
        <v/>
      </c>
      <c r="AO864" s="205" t="str">
        <f>IF(Input!E863="","",IF(ISNUMBER(VALUE(Input!E863)),"","Needs to be a number."))</f>
        <v/>
      </c>
      <c r="AP864" s="205" t="str">
        <f>IF(Input!N863="","",IF(ISNUMBER(VALUE(Input!N863)),"","Needs to be a number."))</f>
        <v/>
      </c>
      <c r="AQ864" s="205" t="str">
        <f>IF(Input!O863="","",IF(ISNUMBER(VALUE(Input!O863)),"","Needs to be a number."))</f>
        <v/>
      </c>
      <c r="AR864" s="205" t="str">
        <f>IF(Input!V863="","",IF(ISNUMBER(VALUE(Input!V863)),"","Needs to be a number."))</f>
        <v/>
      </c>
      <c r="AS864" s="205" t="str">
        <f>IF(Input!W863="","",IF(ISNUMBER(VALUE(Input!W863)),"","Needs to be a number."))</f>
        <v/>
      </c>
      <c r="AT864" s="205" t="str">
        <f>IF(Input!X863="","",IF(ISNUMBER(VALUE(Input!X863)),"","Needs to be a number."))</f>
        <v/>
      </c>
      <c r="AU864" s="206" t="str">
        <f>IF(Input!Y863="","",IF(ISNUMBER(VALUE(Input!Y863)),"","Needs to be a number."))</f>
        <v/>
      </c>
      <c r="AW864" s="259" t="str">
        <f>IF(OR(VALUE(Input!C863)&lt;0,VALUE(Input!C863)&gt;100), "Invalid EEI %","")</f>
        <v/>
      </c>
      <c r="AX864" s="207"/>
      <c r="AY864" s="278" t="str">
        <f>IF(Input!E863="","",IF(VALUE(Input!E863)=0,"Do not enter 0.",""))</f>
        <v/>
      </c>
    </row>
    <row r="865" spans="2:51" x14ac:dyDescent="0.3">
      <c r="B865" s="188" t="str">
        <f>Input!A864</f>
        <v/>
      </c>
      <c r="C865" s="189" t="str">
        <f>IF(ISERROR(IF(AND(Input!$A864="",SUMPRODUCT(--(LEN(Input!$A865:'Input'!$A$1006)&gt;0))&lt;&gt;0),"Row is skipped.",IF(AND(Input!$A864="",Input!$A865=""),"", IF(Input!B864="","Data is missing.","")))),"",IF(AND(Input!$A864="",SUMPRODUCT(--(LEN(Input!$A865:'Input'!$A$1006)&gt;0))&lt;&gt;0),"Row is skipped.",IF(AND(Input!$A864="",Input!$A865=""),"", IF(Input!B864="","Data is missing.",""))))</f>
        <v/>
      </c>
      <c r="D865" s="189" t="str">
        <f>IF(ISERROR(IF(AND(Input!$A864="",SUMPRODUCT(--(LEN(Input!$A865:'Input'!$A$1006)&gt;0))&lt;&gt;0),"Row is skipped.",IF(AND(Input!$A864="",Input!$A865=""),"", IF(Input!C864="","Data is missing.","")))),"",IF(AND(Input!$A864="",SUMPRODUCT(--(LEN(Input!$A865:'Input'!$A$1006)&gt;0))&lt;&gt;0),"Row is skipped.",IF(AND(Input!$A864="",Input!$A865=""),"", IF(Input!C864="","Data is missing.",""))))</f>
        <v/>
      </c>
      <c r="E865" s="189" t="str">
        <f>IF(ISERROR(IF(AND(Input!$A864="",SUMPRODUCT(--(LEN(Input!$A865:'Input'!$A$1006)&gt;0))&lt;&gt;0),"Row is skipped.",IF(AND(Input!$A864="",Input!$A865=""),"", IF(Input!D864="","Data is missing.","")))),"",IF(AND(Input!$A864="",SUMPRODUCT(--(LEN(Input!$A865:'Input'!$A$1006)&gt;0))&lt;&gt;0),"Row is skipped.",IF(AND(Input!$A864="",Input!$A865=""),"", IF(Input!D864="","Data is missing.",""))))</f>
        <v/>
      </c>
      <c r="F865" s="189" t="str">
        <f>IF(ISERROR(IF(AND(Input!$A864="",SUMPRODUCT(--(LEN(Input!$A865:'Input'!$A$1006)&gt;0))&lt;&gt;0),"Row is skipped.",IF(AND(Input!$A864="",Input!$A865=""),"", IF(Input!E864="","Data is missing.","")))),"",IF(AND(Input!$A864="",SUMPRODUCT(--(LEN(Input!$A865:'Input'!$A$1006)&gt;0))&lt;&gt;0),"Row is skipped.",IF(AND(Input!$A864="",Input!$A865=""),"", IF(Input!E864="","Data is missing.",""))))</f>
        <v/>
      </c>
      <c r="G865" s="189" t="str">
        <f>IF(ISERROR(IF(AND(Input!$A864="",SUMPRODUCT(--(LEN(Input!$A865:'Input'!$A$1006)&gt;0))&lt;&gt;0),"Row is skipped.",IF(AND(Input!$A864="",Input!$A865=""),"", IF(Input!F864="","Data is missing.","")))),"",IF(AND(Input!$A864="",SUMPRODUCT(--(LEN(Input!$A865:'Input'!$A$1006)&gt;0))&lt;&gt;0),"Row is skipped.",IF(AND(Input!$A864="",Input!$A865=""),"", IF(Input!F864="","Data is missing.",""))))</f>
        <v/>
      </c>
      <c r="H865" s="190" t="str">
        <f>IF(ISERROR(IF(AND(Input!$A864="",SUMPRODUCT(--(LEN(Input!$A865:'Input'!$A$1006)&gt;0))&lt;&gt;0),"Row is skipped.",IF(AND(Input!$A864="",Input!$A865=""),"", IF(Input!G864="","Data is missing.","")))),"",IF(AND(Input!$A864="",SUMPRODUCT(--(LEN(Input!$A865:'Input'!$A$1006)&gt;0))&lt;&gt;0),"Row is skipped.",IF(AND(Input!$A864="",Input!$A865=""),"", IF(Input!G864="","Data is missing.",""))))</f>
        <v/>
      </c>
      <c r="I865" s="156"/>
      <c r="J865" s="191" t="str">
        <f>IFERROR(VLOOKUP(VLOOKUP(Input!$D864,'Measure List'!$A:$AN,40,FALSE),UIR!$A$1:$Q$27,17,FALSE),"")</f>
        <v/>
      </c>
      <c r="K865" s="192" t="str">
        <f>IFERROR(VLOOKUP(Input!$D864,'Measure List'!$A:$AN,40,FALSE),"")</f>
        <v/>
      </c>
      <c r="L865" s="156"/>
      <c r="M865" s="193" t="str">
        <f>IF(B865="","",IF(AND(Input!H864="",IFERROR(VLOOKUP(K865,UIR!$A$2:$P$21,2,FALSE),"")&lt;&gt;""),"Data is Missing.",""))</f>
        <v/>
      </c>
      <c r="N865" s="194" t="str">
        <f>IF(B865="","",IF(AND(Input!I864="",IFERROR(VLOOKUP(K865,UIR!$A$2:$P$21,3,FALSE),"")&lt;&gt;""),"Data is Missing.",""))</f>
        <v/>
      </c>
      <c r="O865" s="194" t="str">
        <f>IF(B865="","",IF(AND(Input!J864="",IFERROR(VLOOKUP(K865,UIR!$A$2:$P$21,4,FALSE),"")&lt;&gt;""),"Data is Missing.",""))</f>
        <v/>
      </c>
      <c r="P865" s="194" t="str">
        <f>IF(B865="","",IF(AND(Input!K864="",IFERROR(VLOOKUP(K865,UIR!$A$2:$P$21,5,FALSE),"")&lt;&gt;""),"Data is Missing.",""))</f>
        <v/>
      </c>
      <c r="Q865" s="194" t="str">
        <f>IF(B865="","",IF(AND(Input!L864="",IFERROR(VLOOKUP(K865,UIR!$A$2:$P$21,6,FALSE),"")&lt;&gt;""),"Data is Missing.",""))</f>
        <v/>
      </c>
      <c r="R865" s="194" t="str">
        <f>IF(B865="","",IF(AND(Input!M864="",IFERROR(VLOOKUP(K865,UIR!$A$2:$P$21,7,FALSE),"")&lt;&gt;""),"Data is Missing.",""))</f>
        <v/>
      </c>
      <c r="S865" s="194" t="str">
        <f>IF(B865="","",IF(AND(Input!P864="",IFERROR(VLOOKUP(K865,UIR!$A$2:$P$21,8,FALSE),"")&lt;&gt;""),"Data is Missing.",""))</f>
        <v/>
      </c>
      <c r="T865" s="194" t="str">
        <f>IF(B865="","",IF(AND(Input!Q864="",IFERROR(VLOOKUP(K865,UIR!$A$2:$P$21,9,FALSE),"")&lt;&gt;""),"Data is Missing.",""))</f>
        <v/>
      </c>
      <c r="U865" s="194"/>
      <c r="V865" s="194" t="str">
        <f>IF(B865="","",IF(AND(Input!S864="",IFERROR(VLOOKUP(K865,UIR!$A$2:$P$21,11,FALSE),"")&lt;&gt;""),"Data is Missing.",""))</f>
        <v/>
      </c>
      <c r="W865" s="194" t="str">
        <f>IF(B865="","",IF(AND(Input!T864="",IFERROR(VLOOKUP(K865,UIR!$A$2:$P$21,12,FALSE),"")&lt;&gt;""),"Data is Missing.",""))</f>
        <v/>
      </c>
      <c r="X865" s="194" t="str">
        <f>IF(B865="","",IF(AND(Input!V864="",IFERROR(VLOOKUP(K865,UIR!$A$2:$P$21,13,FALSE),"")&lt;&gt;""),"Data is Missing.",""))</f>
        <v/>
      </c>
      <c r="Y865" s="194" t="str">
        <f>IF(B865="","",IF(AND(Input!W864="",IFERROR(VLOOKUP(K865,UIR!$A$2:$P$21,14,FALSE),"")&lt;&gt;""),"Data is Missing.",""))</f>
        <v/>
      </c>
      <c r="Z865" s="194" t="str">
        <f>IF(B865="","",IF(AND(Input!X864="",IFERROR(VLOOKUP(K865,UIR!$A$2:$P$21,15,FALSE),"")&lt;&gt;""),"Data is Missing.",""))</f>
        <v/>
      </c>
      <c r="AA865" s="195" t="str">
        <f>IF(B865="","",IF(AND(Input!Y864="",IFERROR(VLOOKUP(K865,UIR!$A$2:$P$21,16,FALSE),"")&lt;&gt;""),"Data is Missing.",""))</f>
        <v/>
      </c>
      <c r="AC865" s="202" t="str">
        <f>IF(ISERROR(IF(Input!D864="","",IF(ISERROR(VLOOKUP(Input!D864,'Measure List'!$A$2:$A$30000,1,0)),"Invalid RefNo",""))),"",IF(Input!D864="","",IF(ISERROR(VLOOKUP(Input!D864,'Measure List'!$A$2:$A$30000,1,0)),"Invalid RefNo","")))</f>
        <v/>
      </c>
      <c r="AD865" s="156"/>
      <c r="AE865" s="156"/>
      <c r="AF865" s="156"/>
      <c r="AG865" s="156"/>
      <c r="AH865" s="156"/>
      <c r="AI865" s="156"/>
      <c r="AJ865" s="156"/>
      <c r="AK865" s="156"/>
      <c r="AL865" s="203" t="str">
        <f>IF(COUNTIF(Dropdowns!$K$2:$K$7,Input!S864)&gt;0,"",IF(Input!S864="","","Invalid Type"))</f>
        <v/>
      </c>
      <c r="AN865" s="204" t="str">
        <f>IF(Input!C864="","",IF(ISNUMBER(VALUE(Input!C864)),"","Needs to be a number."))</f>
        <v/>
      </c>
      <c r="AO865" s="205" t="str">
        <f>IF(Input!E864="","",IF(ISNUMBER(VALUE(Input!E864)),"","Needs to be a number."))</f>
        <v/>
      </c>
      <c r="AP865" s="205" t="str">
        <f>IF(Input!N864="","",IF(ISNUMBER(VALUE(Input!N864)),"","Needs to be a number."))</f>
        <v/>
      </c>
      <c r="AQ865" s="205" t="str">
        <f>IF(Input!O864="","",IF(ISNUMBER(VALUE(Input!O864)),"","Needs to be a number."))</f>
        <v/>
      </c>
      <c r="AR865" s="205" t="str">
        <f>IF(Input!V864="","",IF(ISNUMBER(VALUE(Input!V864)),"","Needs to be a number."))</f>
        <v/>
      </c>
      <c r="AS865" s="205" t="str">
        <f>IF(Input!W864="","",IF(ISNUMBER(VALUE(Input!W864)),"","Needs to be a number."))</f>
        <v/>
      </c>
      <c r="AT865" s="205" t="str">
        <f>IF(Input!X864="","",IF(ISNUMBER(VALUE(Input!X864)),"","Needs to be a number."))</f>
        <v/>
      </c>
      <c r="AU865" s="206" t="str">
        <f>IF(Input!Y864="","",IF(ISNUMBER(VALUE(Input!Y864)),"","Needs to be a number."))</f>
        <v/>
      </c>
      <c r="AW865" s="259" t="str">
        <f>IF(OR(VALUE(Input!C864)&lt;0,VALUE(Input!C864)&gt;100), "Invalid EEI %","")</f>
        <v/>
      </c>
      <c r="AX865" s="207"/>
      <c r="AY865" s="278" t="str">
        <f>IF(Input!E864="","",IF(VALUE(Input!E864)=0,"Do not enter 0.",""))</f>
        <v/>
      </c>
    </row>
    <row r="866" spans="2:51" x14ac:dyDescent="0.3">
      <c r="B866" s="188" t="str">
        <f>Input!A865</f>
        <v/>
      </c>
      <c r="C866" s="189" t="str">
        <f>IF(ISERROR(IF(AND(Input!$A865="",SUMPRODUCT(--(LEN(Input!$A866:'Input'!$A$1006)&gt;0))&lt;&gt;0),"Row is skipped.",IF(AND(Input!$A865="",Input!$A866=""),"", IF(Input!B865="","Data is missing.","")))),"",IF(AND(Input!$A865="",SUMPRODUCT(--(LEN(Input!$A866:'Input'!$A$1006)&gt;0))&lt;&gt;0),"Row is skipped.",IF(AND(Input!$A865="",Input!$A866=""),"", IF(Input!B865="","Data is missing.",""))))</f>
        <v/>
      </c>
      <c r="D866" s="189" t="str">
        <f>IF(ISERROR(IF(AND(Input!$A865="",SUMPRODUCT(--(LEN(Input!$A866:'Input'!$A$1006)&gt;0))&lt;&gt;0),"Row is skipped.",IF(AND(Input!$A865="",Input!$A866=""),"", IF(Input!C865="","Data is missing.","")))),"",IF(AND(Input!$A865="",SUMPRODUCT(--(LEN(Input!$A866:'Input'!$A$1006)&gt;0))&lt;&gt;0),"Row is skipped.",IF(AND(Input!$A865="",Input!$A866=""),"", IF(Input!C865="","Data is missing.",""))))</f>
        <v/>
      </c>
      <c r="E866" s="189" t="str">
        <f>IF(ISERROR(IF(AND(Input!$A865="",SUMPRODUCT(--(LEN(Input!$A866:'Input'!$A$1006)&gt;0))&lt;&gt;0),"Row is skipped.",IF(AND(Input!$A865="",Input!$A866=""),"", IF(Input!D865="","Data is missing.","")))),"",IF(AND(Input!$A865="",SUMPRODUCT(--(LEN(Input!$A866:'Input'!$A$1006)&gt;0))&lt;&gt;0),"Row is skipped.",IF(AND(Input!$A865="",Input!$A866=""),"", IF(Input!D865="","Data is missing.",""))))</f>
        <v/>
      </c>
      <c r="F866" s="189" t="str">
        <f>IF(ISERROR(IF(AND(Input!$A865="",SUMPRODUCT(--(LEN(Input!$A866:'Input'!$A$1006)&gt;0))&lt;&gt;0),"Row is skipped.",IF(AND(Input!$A865="",Input!$A866=""),"", IF(Input!E865="","Data is missing.","")))),"",IF(AND(Input!$A865="",SUMPRODUCT(--(LEN(Input!$A866:'Input'!$A$1006)&gt;0))&lt;&gt;0),"Row is skipped.",IF(AND(Input!$A865="",Input!$A866=""),"", IF(Input!E865="","Data is missing.",""))))</f>
        <v/>
      </c>
      <c r="G866" s="189" t="str">
        <f>IF(ISERROR(IF(AND(Input!$A865="",SUMPRODUCT(--(LEN(Input!$A866:'Input'!$A$1006)&gt;0))&lt;&gt;0),"Row is skipped.",IF(AND(Input!$A865="",Input!$A866=""),"", IF(Input!F865="","Data is missing.","")))),"",IF(AND(Input!$A865="",SUMPRODUCT(--(LEN(Input!$A866:'Input'!$A$1006)&gt;0))&lt;&gt;0),"Row is skipped.",IF(AND(Input!$A865="",Input!$A866=""),"", IF(Input!F865="","Data is missing.",""))))</f>
        <v/>
      </c>
      <c r="H866" s="190" t="str">
        <f>IF(ISERROR(IF(AND(Input!$A865="",SUMPRODUCT(--(LEN(Input!$A866:'Input'!$A$1006)&gt;0))&lt;&gt;0),"Row is skipped.",IF(AND(Input!$A865="",Input!$A866=""),"", IF(Input!G865="","Data is missing.","")))),"",IF(AND(Input!$A865="",SUMPRODUCT(--(LEN(Input!$A866:'Input'!$A$1006)&gt;0))&lt;&gt;0),"Row is skipped.",IF(AND(Input!$A865="",Input!$A866=""),"", IF(Input!G865="","Data is missing.",""))))</f>
        <v/>
      </c>
      <c r="I866" s="156"/>
      <c r="J866" s="191" t="str">
        <f>IFERROR(VLOOKUP(VLOOKUP(Input!$D865,'Measure List'!$A:$AN,40,FALSE),UIR!$A$1:$Q$27,17,FALSE),"")</f>
        <v/>
      </c>
      <c r="K866" s="192" t="str">
        <f>IFERROR(VLOOKUP(Input!$D865,'Measure List'!$A:$AN,40,FALSE),"")</f>
        <v/>
      </c>
      <c r="L866" s="156"/>
      <c r="M866" s="193" t="str">
        <f>IF(B866="","",IF(AND(Input!H865="",IFERROR(VLOOKUP(K866,UIR!$A$2:$P$21,2,FALSE),"")&lt;&gt;""),"Data is Missing.",""))</f>
        <v/>
      </c>
      <c r="N866" s="194" t="str">
        <f>IF(B866="","",IF(AND(Input!I865="",IFERROR(VLOOKUP(K866,UIR!$A$2:$P$21,3,FALSE),"")&lt;&gt;""),"Data is Missing.",""))</f>
        <v/>
      </c>
      <c r="O866" s="194" t="str">
        <f>IF(B866="","",IF(AND(Input!J865="",IFERROR(VLOOKUP(K866,UIR!$A$2:$P$21,4,FALSE),"")&lt;&gt;""),"Data is Missing.",""))</f>
        <v/>
      </c>
      <c r="P866" s="194" t="str">
        <f>IF(B866="","",IF(AND(Input!K865="",IFERROR(VLOOKUP(K866,UIR!$A$2:$P$21,5,FALSE),"")&lt;&gt;""),"Data is Missing.",""))</f>
        <v/>
      </c>
      <c r="Q866" s="194" t="str">
        <f>IF(B866="","",IF(AND(Input!L865="",IFERROR(VLOOKUP(K866,UIR!$A$2:$P$21,6,FALSE),"")&lt;&gt;""),"Data is Missing.",""))</f>
        <v/>
      </c>
      <c r="R866" s="194" t="str">
        <f>IF(B866="","",IF(AND(Input!M865="",IFERROR(VLOOKUP(K866,UIR!$A$2:$P$21,7,FALSE),"")&lt;&gt;""),"Data is Missing.",""))</f>
        <v/>
      </c>
      <c r="S866" s="194" t="str">
        <f>IF(B866="","",IF(AND(Input!P865="",IFERROR(VLOOKUP(K866,UIR!$A$2:$P$21,8,FALSE),"")&lt;&gt;""),"Data is Missing.",""))</f>
        <v/>
      </c>
      <c r="T866" s="194" t="str">
        <f>IF(B866="","",IF(AND(Input!Q865="",IFERROR(VLOOKUP(K866,UIR!$A$2:$P$21,9,FALSE),"")&lt;&gt;""),"Data is Missing.",""))</f>
        <v/>
      </c>
      <c r="U866" s="194"/>
      <c r="V866" s="194" t="str">
        <f>IF(B866="","",IF(AND(Input!S865="",IFERROR(VLOOKUP(K866,UIR!$A$2:$P$21,11,FALSE),"")&lt;&gt;""),"Data is Missing.",""))</f>
        <v/>
      </c>
      <c r="W866" s="194" t="str">
        <f>IF(B866="","",IF(AND(Input!T865="",IFERROR(VLOOKUP(K866,UIR!$A$2:$P$21,12,FALSE),"")&lt;&gt;""),"Data is Missing.",""))</f>
        <v/>
      </c>
      <c r="X866" s="194" t="str">
        <f>IF(B866="","",IF(AND(Input!V865="",IFERROR(VLOOKUP(K866,UIR!$A$2:$P$21,13,FALSE),"")&lt;&gt;""),"Data is Missing.",""))</f>
        <v/>
      </c>
      <c r="Y866" s="194" t="str">
        <f>IF(B866="","",IF(AND(Input!W865="",IFERROR(VLOOKUP(K866,UIR!$A$2:$P$21,14,FALSE),"")&lt;&gt;""),"Data is Missing.",""))</f>
        <v/>
      </c>
      <c r="Z866" s="194" t="str">
        <f>IF(B866="","",IF(AND(Input!X865="",IFERROR(VLOOKUP(K866,UIR!$A$2:$P$21,15,FALSE),"")&lt;&gt;""),"Data is Missing.",""))</f>
        <v/>
      </c>
      <c r="AA866" s="195" t="str">
        <f>IF(B866="","",IF(AND(Input!Y865="",IFERROR(VLOOKUP(K866,UIR!$A$2:$P$21,16,FALSE),"")&lt;&gt;""),"Data is Missing.",""))</f>
        <v/>
      </c>
      <c r="AC866" s="202" t="str">
        <f>IF(ISERROR(IF(Input!D865="","",IF(ISERROR(VLOOKUP(Input!D865,'Measure List'!$A$2:$A$30000,1,0)),"Invalid RefNo",""))),"",IF(Input!D865="","",IF(ISERROR(VLOOKUP(Input!D865,'Measure List'!$A$2:$A$30000,1,0)),"Invalid RefNo","")))</f>
        <v/>
      </c>
      <c r="AD866" s="156"/>
      <c r="AE866" s="156"/>
      <c r="AF866" s="156"/>
      <c r="AG866" s="156"/>
      <c r="AH866" s="156"/>
      <c r="AI866" s="156"/>
      <c r="AJ866" s="156"/>
      <c r="AK866" s="156"/>
      <c r="AL866" s="203" t="str">
        <f>IF(COUNTIF(Dropdowns!$K$2:$K$7,Input!S865)&gt;0,"",IF(Input!S865="","","Invalid Type"))</f>
        <v/>
      </c>
      <c r="AN866" s="204" t="str">
        <f>IF(Input!C865="","",IF(ISNUMBER(VALUE(Input!C865)),"","Needs to be a number."))</f>
        <v/>
      </c>
      <c r="AO866" s="205" t="str">
        <f>IF(Input!E865="","",IF(ISNUMBER(VALUE(Input!E865)),"","Needs to be a number."))</f>
        <v/>
      </c>
      <c r="AP866" s="205" t="str">
        <f>IF(Input!N865="","",IF(ISNUMBER(VALUE(Input!N865)),"","Needs to be a number."))</f>
        <v/>
      </c>
      <c r="AQ866" s="205" t="str">
        <f>IF(Input!O865="","",IF(ISNUMBER(VALUE(Input!O865)),"","Needs to be a number."))</f>
        <v/>
      </c>
      <c r="AR866" s="205" t="str">
        <f>IF(Input!V865="","",IF(ISNUMBER(VALUE(Input!V865)),"","Needs to be a number."))</f>
        <v/>
      </c>
      <c r="AS866" s="205" t="str">
        <f>IF(Input!W865="","",IF(ISNUMBER(VALUE(Input!W865)),"","Needs to be a number."))</f>
        <v/>
      </c>
      <c r="AT866" s="205" t="str">
        <f>IF(Input!X865="","",IF(ISNUMBER(VALUE(Input!X865)),"","Needs to be a number."))</f>
        <v/>
      </c>
      <c r="AU866" s="206" t="str">
        <f>IF(Input!Y865="","",IF(ISNUMBER(VALUE(Input!Y865)),"","Needs to be a number."))</f>
        <v/>
      </c>
      <c r="AW866" s="259" t="str">
        <f>IF(OR(VALUE(Input!C865)&lt;0,VALUE(Input!C865)&gt;100), "Invalid EEI %","")</f>
        <v/>
      </c>
      <c r="AX866" s="207"/>
      <c r="AY866" s="278" t="str">
        <f>IF(Input!E865="","",IF(VALUE(Input!E865)=0,"Do not enter 0.",""))</f>
        <v/>
      </c>
    </row>
    <row r="867" spans="2:51" x14ac:dyDescent="0.3">
      <c r="B867" s="188" t="str">
        <f>Input!A866</f>
        <v/>
      </c>
      <c r="C867" s="189" t="str">
        <f>IF(ISERROR(IF(AND(Input!$A866="",SUMPRODUCT(--(LEN(Input!$A867:'Input'!$A$1006)&gt;0))&lt;&gt;0),"Row is skipped.",IF(AND(Input!$A866="",Input!$A867=""),"", IF(Input!B866="","Data is missing.","")))),"",IF(AND(Input!$A866="",SUMPRODUCT(--(LEN(Input!$A867:'Input'!$A$1006)&gt;0))&lt;&gt;0),"Row is skipped.",IF(AND(Input!$A866="",Input!$A867=""),"", IF(Input!B866="","Data is missing.",""))))</f>
        <v/>
      </c>
      <c r="D867" s="189" t="str">
        <f>IF(ISERROR(IF(AND(Input!$A866="",SUMPRODUCT(--(LEN(Input!$A867:'Input'!$A$1006)&gt;0))&lt;&gt;0),"Row is skipped.",IF(AND(Input!$A866="",Input!$A867=""),"", IF(Input!C866="","Data is missing.","")))),"",IF(AND(Input!$A866="",SUMPRODUCT(--(LEN(Input!$A867:'Input'!$A$1006)&gt;0))&lt;&gt;0),"Row is skipped.",IF(AND(Input!$A866="",Input!$A867=""),"", IF(Input!C866="","Data is missing.",""))))</f>
        <v/>
      </c>
      <c r="E867" s="189" t="str">
        <f>IF(ISERROR(IF(AND(Input!$A866="",SUMPRODUCT(--(LEN(Input!$A867:'Input'!$A$1006)&gt;0))&lt;&gt;0),"Row is skipped.",IF(AND(Input!$A866="",Input!$A867=""),"", IF(Input!D866="","Data is missing.","")))),"",IF(AND(Input!$A866="",SUMPRODUCT(--(LEN(Input!$A867:'Input'!$A$1006)&gt;0))&lt;&gt;0),"Row is skipped.",IF(AND(Input!$A866="",Input!$A867=""),"", IF(Input!D866="","Data is missing.",""))))</f>
        <v/>
      </c>
      <c r="F867" s="189" t="str">
        <f>IF(ISERROR(IF(AND(Input!$A866="",SUMPRODUCT(--(LEN(Input!$A867:'Input'!$A$1006)&gt;0))&lt;&gt;0),"Row is skipped.",IF(AND(Input!$A866="",Input!$A867=""),"", IF(Input!E866="","Data is missing.","")))),"",IF(AND(Input!$A866="",SUMPRODUCT(--(LEN(Input!$A867:'Input'!$A$1006)&gt;0))&lt;&gt;0),"Row is skipped.",IF(AND(Input!$A866="",Input!$A867=""),"", IF(Input!E866="","Data is missing.",""))))</f>
        <v/>
      </c>
      <c r="G867" s="189" t="str">
        <f>IF(ISERROR(IF(AND(Input!$A866="",SUMPRODUCT(--(LEN(Input!$A867:'Input'!$A$1006)&gt;0))&lt;&gt;0),"Row is skipped.",IF(AND(Input!$A866="",Input!$A867=""),"", IF(Input!F866="","Data is missing.","")))),"",IF(AND(Input!$A866="",SUMPRODUCT(--(LEN(Input!$A867:'Input'!$A$1006)&gt;0))&lt;&gt;0),"Row is skipped.",IF(AND(Input!$A866="",Input!$A867=""),"", IF(Input!F866="","Data is missing.",""))))</f>
        <v/>
      </c>
      <c r="H867" s="190" t="str">
        <f>IF(ISERROR(IF(AND(Input!$A866="",SUMPRODUCT(--(LEN(Input!$A867:'Input'!$A$1006)&gt;0))&lt;&gt;0),"Row is skipped.",IF(AND(Input!$A866="",Input!$A867=""),"", IF(Input!G866="","Data is missing.","")))),"",IF(AND(Input!$A866="",SUMPRODUCT(--(LEN(Input!$A867:'Input'!$A$1006)&gt;0))&lt;&gt;0),"Row is skipped.",IF(AND(Input!$A866="",Input!$A867=""),"", IF(Input!G866="","Data is missing.",""))))</f>
        <v/>
      </c>
      <c r="I867" s="156"/>
      <c r="J867" s="191" t="str">
        <f>IFERROR(VLOOKUP(VLOOKUP(Input!$D866,'Measure List'!$A:$AN,40,FALSE),UIR!$A$1:$Q$27,17,FALSE),"")</f>
        <v/>
      </c>
      <c r="K867" s="192" t="str">
        <f>IFERROR(VLOOKUP(Input!$D866,'Measure List'!$A:$AN,40,FALSE),"")</f>
        <v/>
      </c>
      <c r="L867" s="156"/>
      <c r="M867" s="193" t="str">
        <f>IF(B867="","",IF(AND(Input!H866="",IFERROR(VLOOKUP(K867,UIR!$A$2:$P$21,2,FALSE),"")&lt;&gt;""),"Data is Missing.",""))</f>
        <v/>
      </c>
      <c r="N867" s="194" t="str">
        <f>IF(B867="","",IF(AND(Input!I866="",IFERROR(VLOOKUP(K867,UIR!$A$2:$P$21,3,FALSE),"")&lt;&gt;""),"Data is Missing.",""))</f>
        <v/>
      </c>
      <c r="O867" s="194" t="str">
        <f>IF(B867="","",IF(AND(Input!J866="",IFERROR(VLOOKUP(K867,UIR!$A$2:$P$21,4,FALSE),"")&lt;&gt;""),"Data is Missing.",""))</f>
        <v/>
      </c>
      <c r="P867" s="194" t="str">
        <f>IF(B867="","",IF(AND(Input!K866="",IFERROR(VLOOKUP(K867,UIR!$A$2:$P$21,5,FALSE),"")&lt;&gt;""),"Data is Missing.",""))</f>
        <v/>
      </c>
      <c r="Q867" s="194" t="str">
        <f>IF(B867="","",IF(AND(Input!L866="",IFERROR(VLOOKUP(K867,UIR!$A$2:$P$21,6,FALSE),"")&lt;&gt;""),"Data is Missing.",""))</f>
        <v/>
      </c>
      <c r="R867" s="194" t="str">
        <f>IF(B867="","",IF(AND(Input!M866="",IFERROR(VLOOKUP(K867,UIR!$A$2:$P$21,7,FALSE),"")&lt;&gt;""),"Data is Missing.",""))</f>
        <v/>
      </c>
      <c r="S867" s="194" t="str">
        <f>IF(B867="","",IF(AND(Input!P866="",IFERROR(VLOOKUP(K867,UIR!$A$2:$P$21,8,FALSE),"")&lt;&gt;""),"Data is Missing.",""))</f>
        <v/>
      </c>
      <c r="T867" s="194" t="str">
        <f>IF(B867="","",IF(AND(Input!Q866="",IFERROR(VLOOKUP(K867,UIR!$A$2:$P$21,9,FALSE),"")&lt;&gt;""),"Data is Missing.",""))</f>
        <v/>
      </c>
      <c r="U867" s="194"/>
      <c r="V867" s="194" t="str">
        <f>IF(B867="","",IF(AND(Input!S866="",IFERROR(VLOOKUP(K867,UIR!$A$2:$P$21,11,FALSE),"")&lt;&gt;""),"Data is Missing.",""))</f>
        <v/>
      </c>
      <c r="W867" s="194" t="str">
        <f>IF(B867="","",IF(AND(Input!T866="",IFERROR(VLOOKUP(K867,UIR!$A$2:$P$21,12,FALSE),"")&lt;&gt;""),"Data is Missing.",""))</f>
        <v/>
      </c>
      <c r="X867" s="194" t="str">
        <f>IF(B867="","",IF(AND(Input!V866="",IFERROR(VLOOKUP(K867,UIR!$A$2:$P$21,13,FALSE),"")&lt;&gt;""),"Data is Missing.",""))</f>
        <v/>
      </c>
      <c r="Y867" s="194" t="str">
        <f>IF(B867="","",IF(AND(Input!W866="",IFERROR(VLOOKUP(K867,UIR!$A$2:$P$21,14,FALSE),"")&lt;&gt;""),"Data is Missing.",""))</f>
        <v/>
      </c>
      <c r="Z867" s="194" t="str">
        <f>IF(B867="","",IF(AND(Input!X866="",IFERROR(VLOOKUP(K867,UIR!$A$2:$P$21,15,FALSE),"")&lt;&gt;""),"Data is Missing.",""))</f>
        <v/>
      </c>
      <c r="AA867" s="195" t="str">
        <f>IF(B867="","",IF(AND(Input!Y866="",IFERROR(VLOOKUP(K867,UIR!$A$2:$P$21,16,FALSE),"")&lt;&gt;""),"Data is Missing.",""))</f>
        <v/>
      </c>
      <c r="AC867" s="202" t="str">
        <f>IF(ISERROR(IF(Input!D866="","",IF(ISERROR(VLOOKUP(Input!D866,'Measure List'!$A$2:$A$30000,1,0)),"Invalid RefNo",""))),"",IF(Input!D866="","",IF(ISERROR(VLOOKUP(Input!D866,'Measure List'!$A$2:$A$30000,1,0)),"Invalid RefNo","")))</f>
        <v/>
      </c>
      <c r="AD867" s="156"/>
      <c r="AE867" s="156"/>
      <c r="AF867" s="156"/>
      <c r="AG867" s="156"/>
      <c r="AH867" s="156"/>
      <c r="AI867" s="156"/>
      <c r="AJ867" s="156"/>
      <c r="AK867" s="156"/>
      <c r="AL867" s="203" t="str">
        <f>IF(COUNTIF(Dropdowns!$K$2:$K$7,Input!S866)&gt;0,"",IF(Input!S866="","","Invalid Type"))</f>
        <v/>
      </c>
      <c r="AN867" s="204" t="str">
        <f>IF(Input!C866="","",IF(ISNUMBER(VALUE(Input!C866)),"","Needs to be a number."))</f>
        <v/>
      </c>
      <c r="AO867" s="205" t="str">
        <f>IF(Input!E866="","",IF(ISNUMBER(VALUE(Input!E866)),"","Needs to be a number."))</f>
        <v/>
      </c>
      <c r="AP867" s="205" t="str">
        <f>IF(Input!N866="","",IF(ISNUMBER(VALUE(Input!N866)),"","Needs to be a number."))</f>
        <v/>
      </c>
      <c r="AQ867" s="205" t="str">
        <f>IF(Input!O866="","",IF(ISNUMBER(VALUE(Input!O866)),"","Needs to be a number."))</f>
        <v/>
      </c>
      <c r="AR867" s="205" t="str">
        <f>IF(Input!V866="","",IF(ISNUMBER(VALUE(Input!V866)),"","Needs to be a number."))</f>
        <v/>
      </c>
      <c r="AS867" s="205" t="str">
        <f>IF(Input!W866="","",IF(ISNUMBER(VALUE(Input!W866)),"","Needs to be a number."))</f>
        <v/>
      </c>
      <c r="AT867" s="205" t="str">
        <f>IF(Input!X866="","",IF(ISNUMBER(VALUE(Input!X866)),"","Needs to be a number."))</f>
        <v/>
      </c>
      <c r="AU867" s="206" t="str">
        <f>IF(Input!Y866="","",IF(ISNUMBER(VALUE(Input!Y866)),"","Needs to be a number."))</f>
        <v/>
      </c>
      <c r="AW867" s="259" t="str">
        <f>IF(OR(VALUE(Input!C866)&lt;0,VALUE(Input!C866)&gt;100), "Invalid EEI %","")</f>
        <v/>
      </c>
      <c r="AX867" s="207"/>
      <c r="AY867" s="278" t="str">
        <f>IF(Input!E866="","",IF(VALUE(Input!E866)=0,"Do not enter 0.",""))</f>
        <v/>
      </c>
    </row>
    <row r="868" spans="2:51" x14ac:dyDescent="0.3">
      <c r="B868" s="188" t="str">
        <f>Input!A867</f>
        <v/>
      </c>
      <c r="C868" s="189" t="str">
        <f>IF(ISERROR(IF(AND(Input!$A867="",SUMPRODUCT(--(LEN(Input!$A868:'Input'!$A$1006)&gt;0))&lt;&gt;0),"Row is skipped.",IF(AND(Input!$A867="",Input!$A868=""),"", IF(Input!B867="","Data is missing.","")))),"",IF(AND(Input!$A867="",SUMPRODUCT(--(LEN(Input!$A868:'Input'!$A$1006)&gt;0))&lt;&gt;0),"Row is skipped.",IF(AND(Input!$A867="",Input!$A868=""),"", IF(Input!B867="","Data is missing.",""))))</f>
        <v/>
      </c>
      <c r="D868" s="189" t="str">
        <f>IF(ISERROR(IF(AND(Input!$A867="",SUMPRODUCT(--(LEN(Input!$A868:'Input'!$A$1006)&gt;0))&lt;&gt;0),"Row is skipped.",IF(AND(Input!$A867="",Input!$A868=""),"", IF(Input!C867="","Data is missing.","")))),"",IF(AND(Input!$A867="",SUMPRODUCT(--(LEN(Input!$A868:'Input'!$A$1006)&gt;0))&lt;&gt;0),"Row is skipped.",IF(AND(Input!$A867="",Input!$A868=""),"", IF(Input!C867="","Data is missing.",""))))</f>
        <v/>
      </c>
      <c r="E868" s="189" t="str">
        <f>IF(ISERROR(IF(AND(Input!$A867="",SUMPRODUCT(--(LEN(Input!$A868:'Input'!$A$1006)&gt;0))&lt;&gt;0),"Row is skipped.",IF(AND(Input!$A867="",Input!$A868=""),"", IF(Input!D867="","Data is missing.","")))),"",IF(AND(Input!$A867="",SUMPRODUCT(--(LEN(Input!$A868:'Input'!$A$1006)&gt;0))&lt;&gt;0),"Row is skipped.",IF(AND(Input!$A867="",Input!$A868=""),"", IF(Input!D867="","Data is missing.",""))))</f>
        <v/>
      </c>
      <c r="F868" s="189" t="str">
        <f>IF(ISERROR(IF(AND(Input!$A867="",SUMPRODUCT(--(LEN(Input!$A868:'Input'!$A$1006)&gt;0))&lt;&gt;0),"Row is skipped.",IF(AND(Input!$A867="",Input!$A868=""),"", IF(Input!E867="","Data is missing.","")))),"",IF(AND(Input!$A867="",SUMPRODUCT(--(LEN(Input!$A868:'Input'!$A$1006)&gt;0))&lt;&gt;0),"Row is skipped.",IF(AND(Input!$A867="",Input!$A868=""),"", IF(Input!E867="","Data is missing.",""))))</f>
        <v/>
      </c>
      <c r="G868" s="189" t="str">
        <f>IF(ISERROR(IF(AND(Input!$A867="",SUMPRODUCT(--(LEN(Input!$A868:'Input'!$A$1006)&gt;0))&lt;&gt;0),"Row is skipped.",IF(AND(Input!$A867="",Input!$A868=""),"", IF(Input!F867="","Data is missing.","")))),"",IF(AND(Input!$A867="",SUMPRODUCT(--(LEN(Input!$A868:'Input'!$A$1006)&gt;0))&lt;&gt;0),"Row is skipped.",IF(AND(Input!$A867="",Input!$A868=""),"", IF(Input!F867="","Data is missing.",""))))</f>
        <v/>
      </c>
      <c r="H868" s="190" t="str">
        <f>IF(ISERROR(IF(AND(Input!$A867="",SUMPRODUCT(--(LEN(Input!$A868:'Input'!$A$1006)&gt;0))&lt;&gt;0),"Row is skipped.",IF(AND(Input!$A867="",Input!$A868=""),"", IF(Input!G867="","Data is missing.","")))),"",IF(AND(Input!$A867="",SUMPRODUCT(--(LEN(Input!$A868:'Input'!$A$1006)&gt;0))&lt;&gt;0),"Row is skipped.",IF(AND(Input!$A867="",Input!$A868=""),"", IF(Input!G867="","Data is missing.",""))))</f>
        <v/>
      </c>
      <c r="I868" s="156"/>
      <c r="J868" s="191" t="str">
        <f>IFERROR(VLOOKUP(VLOOKUP(Input!$D867,'Measure List'!$A:$AN,40,FALSE),UIR!$A$1:$Q$27,17,FALSE),"")</f>
        <v/>
      </c>
      <c r="K868" s="192" t="str">
        <f>IFERROR(VLOOKUP(Input!$D867,'Measure List'!$A:$AN,40,FALSE),"")</f>
        <v/>
      </c>
      <c r="L868" s="156"/>
      <c r="M868" s="193" t="str">
        <f>IF(B868="","",IF(AND(Input!H867="",IFERROR(VLOOKUP(K868,UIR!$A$2:$P$21,2,FALSE),"")&lt;&gt;""),"Data is Missing.",""))</f>
        <v/>
      </c>
      <c r="N868" s="194" t="str">
        <f>IF(B868="","",IF(AND(Input!I867="",IFERROR(VLOOKUP(K868,UIR!$A$2:$P$21,3,FALSE),"")&lt;&gt;""),"Data is Missing.",""))</f>
        <v/>
      </c>
      <c r="O868" s="194" t="str">
        <f>IF(B868="","",IF(AND(Input!J867="",IFERROR(VLOOKUP(K868,UIR!$A$2:$P$21,4,FALSE),"")&lt;&gt;""),"Data is Missing.",""))</f>
        <v/>
      </c>
      <c r="P868" s="194" t="str">
        <f>IF(B868="","",IF(AND(Input!K867="",IFERROR(VLOOKUP(K868,UIR!$A$2:$P$21,5,FALSE),"")&lt;&gt;""),"Data is Missing.",""))</f>
        <v/>
      </c>
      <c r="Q868" s="194" t="str">
        <f>IF(B868="","",IF(AND(Input!L867="",IFERROR(VLOOKUP(K868,UIR!$A$2:$P$21,6,FALSE),"")&lt;&gt;""),"Data is Missing.",""))</f>
        <v/>
      </c>
      <c r="R868" s="194" t="str">
        <f>IF(B868="","",IF(AND(Input!M867="",IFERROR(VLOOKUP(K868,UIR!$A$2:$P$21,7,FALSE),"")&lt;&gt;""),"Data is Missing.",""))</f>
        <v/>
      </c>
      <c r="S868" s="194" t="str">
        <f>IF(B868="","",IF(AND(Input!P867="",IFERROR(VLOOKUP(K868,UIR!$A$2:$P$21,8,FALSE),"")&lt;&gt;""),"Data is Missing.",""))</f>
        <v/>
      </c>
      <c r="T868" s="194" t="str">
        <f>IF(B868="","",IF(AND(Input!Q867="",IFERROR(VLOOKUP(K868,UIR!$A$2:$P$21,9,FALSE),"")&lt;&gt;""),"Data is Missing.",""))</f>
        <v/>
      </c>
      <c r="U868" s="194"/>
      <c r="V868" s="194" t="str">
        <f>IF(B868="","",IF(AND(Input!S867="",IFERROR(VLOOKUP(K868,UIR!$A$2:$P$21,11,FALSE),"")&lt;&gt;""),"Data is Missing.",""))</f>
        <v/>
      </c>
      <c r="W868" s="194" t="str">
        <f>IF(B868="","",IF(AND(Input!T867="",IFERROR(VLOOKUP(K868,UIR!$A$2:$P$21,12,FALSE),"")&lt;&gt;""),"Data is Missing.",""))</f>
        <v/>
      </c>
      <c r="X868" s="194" t="str">
        <f>IF(B868="","",IF(AND(Input!V867="",IFERROR(VLOOKUP(K868,UIR!$A$2:$P$21,13,FALSE),"")&lt;&gt;""),"Data is Missing.",""))</f>
        <v/>
      </c>
      <c r="Y868" s="194" t="str">
        <f>IF(B868="","",IF(AND(Input!W867="",IFERROR(VLOOKUP(K868,UIR!$A$2:$P$21,14,FALSE),"")&lt;&gt;""),"Data is Missing.",""))</f>
        <v/>
      </c>
      <c r="Z868" s="194" t="str">
        <f>IF(B868="","",IF(AND(Input!X867="",IFERROR(VLOOKUP(K868,UIR!$A$2:$P$21,15,FALSE),"")&lt;&gt;""),"Data is Missing.",""))</f>
        <v/>
      </c>
      <c r="AA868" s="195" t="str">
        <f>IF(B868="","",IF(AND(Input!Y867="",IFERROR(VLOOKUP(K868,UIR!$A$2:$P$21,16,FALSE),"")&lt;&gt;""),"Data is Missing.",""))</f>
        <v/>
      </c>
      <c r="AC868" s="202" t="str">
        <f>IF(ISERROR(IF(Input!D867="","",IF(ISERROR(VLOOKUP(Input!D867,'Measure List'!$A$2:$A$30000,1,0)),"Invalid RefNo",""))),"",IF(Input!D867="","",IF(ISERROR(VLOOKUP(Input!D867,'Measure List'!$A$2:$A$30000,1,0)),"Invalid RefNo","")))</f>
        <v/>
      </c>
      <c r="AD868" s="156"/>
      <c r="AE868" s="156"/>
      <c r="AF868" s="156"/>
      <c r="AG868" s="156"/>
      <c r="AH868" s="156"/>
      <c r="AI868" s="156"/>
      <c r="AJ868" s="156"/>
      <c r="AK868" s="156"/>
      <c r="AL868" s="203" t="str">
        <f>IF(COUNTIF(Dropdowns!$K$2:$K$7,Input!S867)&gt;0,"",IF(Input!S867="","","Invalid Type"))</f>
        <v/>
      </c>
      <c r="AN868" s="204" t="str">
        <f>IF(Input!C867="","",IF(ISNUMBER(VALUE(Input!C867)),"","Needs to be a number."))</f>
        <v/>
      </c>
      <c r="AO868" s="205" t="str">
        <f>IF(Input!E867="","",IF(ISNUMBER(VALUE(Input!E867)),"","Needs to be a number."))</f>
        <v/>
      </c>
      <c r="AP868" s="205" t="str">
        <f>IF(Input!N867="","",IF(ISNUMBER(VALUE(Input!N867)),"","Needs to be a number."))</f>
        <v/>
      </c>
      <c r="AQ868" s="205" t="str">
        <f>IF(Input!O867="","",IF(ISNUMBER(VALUE(Input!O867)),"","Needs to be a number."))</f>
        <v/>
      </c>
      <c r="AR868" s="205" t="str">
        <f>IF(Input!V867="","",IF(ISNUMBER(VALUE(Input!V867)),"","Needs to be a number."))</f>
        <v/>
      </c>
      <c r="AS868" s="205" t="str">
        <f>IF(Input!W867="","",IF(ISNUMBER(VALUE(Input!W867)),"","Needs to be a number."))</f>
        <v/>
      </c>
      <c r="AT868" s="205" t="str">
        <f>IF(Input!X867="","",IF(ISNUMBER(VALUE(Input!X867)),"","Needs to be a number."))</f>
        <v/>
      </c>
      <c r="AU868" s="206" t="str">
        <f>IF(Input!Y867="","",IF(ISNUMBER(VALUE(Input!Y867)),"","Needs to be a number."))</f>
        <v/>
      </c>
      <c r="AW868" s="259" t="str">
        <f>IF(OR(VALUE(Input!C867)&lt;0,VALUE(Input!C867)&gt;100), "Invalid EEI %","")</f>
        <v/>
      </c>
      <c r="AX868" s="207"/>
      <c r="AY868" s="278" t="str">
        <f>IF(Input!E867="","",IF(VALUE(Input!E867)=0,"Do not enter 0.",""))</f>
        <v/>
      </c>
    </row>
    <row r="869" spans="2:51" x14ac:dyDescent="0.3">
      <c r="B869" s="188" t="str">
        <f>Input!A868</f>
        <v/>
      </c>
      <c r="C869" s="189" t="str">
        <f>IF(ISERROR(IF(AND(Input!$A868="",SUMPRODUCT(--(LEN(Input!$A869:'Input'!$A$1006)&gt;0))&lt;&gt;0),"Row is skipped.",IF(AND(Input!$A868="",Input!$A869=""),"", IF(Input!B868="","Data is missing.","")))),"",IF(AND(Input!$A868="",SUMPRODUCT(--(LEN(Input!$A869:'Input'!$A$1006)&gt;0))&lt;&gt;0),"Row is skipped.",IF(AND(Input!$A868="",Input!$A869=""),"", IF(Input!B868="","Data is missing.",""))))</f>
        <v/>
      </c>
      <c r="D869" s="189" t="str">
        <f>IF(ISERROR(IF(AND(Input!$A868="",SUMPRODUCT(--(LEN(Input!$A869:'Input'!$A$1006)&gt;0))&lt;&gt;0),"Row is skipped.",IF(AND(Input!$A868="",Input!$A869=""),"", IF(Input!C868="","Data is missing.","")))),"",IF(AND(Input!$A868="",SUMPRODUCT(--(LEN(Input!$A869:'Input'!$A$1006)&gt;0))&lt;&gt;0),"Row is skipped.",IF(AND(Input!$A868="",Input!$A869=""),"", IF(Input!C868="","Data is missing.",""))))</f>
        <v/>
      </c>
      <c r="E869" s="189" t="str">
        <f>IF(ISERROR(IF(AND(Input!$A868="",SUMPRODUCT(--(LEN(Input!$A869:'Input'!$A$1006)&gt;0))&lt;&gt;0),"Row is skipped.",IF(AND(Input!$A868="",Input!$A869=""),"", IF(Input!D868="","Data is missing.","")))),"",IF(AND(Input!$A868="",SUMPRODUCT(--(LEN(Input!$A869:'Input'!$A$1006)&gt;0))&lt;&gt;0),"Row is skipped.",IF(AND(Input!$A868="",Input!$A869=""),"", IF(Input!D868="","Data is missing.",""))))</f>
        <v/>
      </c>
      <c r="F869" s="189" t="str">
        <f>IF(ISERROR(IF(AND(Input!$A868="",SUMPRODUCT(--(LEN(Input!$A869:'Input'!$A$1006)&gt;0))&lt;&gt;0),"Row is skipped.",IF(AND(Input!$A868="",Input!$A869=""),"", IF(Input!E868="","Data is missing.","")))),"",IF(AND(Input!$A868="",SUMPRODUCT(--(LEN(Input!$A869:'Input'!$A$1006)&gt;0))&lt;&gt;0),"Row is skipped.",IF(AND(Input!$A868="",Input!$A869=""),"", IF(Input!E868="","Data is missing.",""))))</f>
        <v/>
      </c>
      <c r="G869" s="189" t="str">
        <f>IF(ISERROR(IF(AND(Input!$A868="",SUMPRODUCT(--(LEN(Input!$A869:'Input'!$A$1006)&gt;0))&lt;&gt;0),"Row is skipped.",IF(AND(Input!$A868="",Input!$A869=""),"", IF(Input!F868="","Data is missing.","")))),"",IF(AND(Input!$A868="",SUMPRODUCT(--(LEN(Input!$A869:'Input'!$A$1006)&gt;0))&lt;&gt;0),"Row is skipped.",IF(AND(Input!$A868="",Input!$A869=""),"", IF(Input!F868="","Data is missing.",""))))</f>
        <v/>
      </c>
      <c r="H869" s="190" t="str">
        <f>IF(ISERROR(IF(AND(Input!$A868="",SUMPRODUCT(--(LEN(Input!$A869:'Input'!$A$1006)&gt;0))&lt;&gt;0),"Row is skipped.",IF(AND(Input!$A868="",Input!$A869=""),"", IF(Input!G868="","Data is missing.","")))),"",IF(AND(Input!$A868="",SUMPRODUCT(--(LEN(Input!$A869:'Input'!$A$1006)&gt;0))&lt;&gt;0),"Row is skipped.",IF(AND(Input!$A868="",Input!$A869=""),"", IF(Input!G868="","Data is missing.",""))))</f>
        <v/>
      </c>
      <c r="I869" s="156"/>
      <c r="J869" s="191" t="str">
        <f>IFERROR(VLOOKUP(VLOOKUP(Input!$D868,'Measure List'!$A:$AN,40,FALSE),UIR!$A$1:$Q$27,17,FALSE),"")</f>
        <v/>
      </c>
      <c r="K869" s="192" t="str">
        <f>IFERROR(VLOOKUP(Input!$D868,'Measure List'!$A:$AN,40,FALSE),"")</f>
        <v/>
      </c>
      <c r="L869" s="156"/>
      <c r="M869" s="193" t="str">
        <f>IF(B869="","",IF(AND(Input!H868="",IFERROR(VLOOKUP(K869,UIR!$A$2:$P$21,2,FALSE),"")&lt;&gt;""),"Data is Missing.",""))</f>
        <v/>
      </c>
      <c r="N869" s="194" t="str">
        <f>IF(B869="","",IF(AND(Input!I868="",IFERROR(VLOOKUP(K869,UIR!$A$2:$P$21,3,FALSE),"")&lt;&gt;""),"Data is Missing.",""))</f>
        <v/>
      </c>
      <c r="O869" s="194" t="str">
        <f>IF(B869="","",IF(AND(Input!J868="",IFERROR(VLOOKUP(K869,UIR!$A$2:$P$21,4,FALSE),"")&lt;&gt;""),"Data is Missing.",""))</f>
        <v/>
      </c>
      <c r="P869" s="194" t="str">
        <f>IF(B869="","",IF(AND(Input!K868="",IFERROR(VLOOKUP(K869,UIR!$A$2:$P$21,5,FALSE),"")&lt;&gt;""),"Data is Missing.",""))</f>
        <v/>
      </c>
      <c r="Q869" s="194" t="str">
        <f>IF(B869="","",IF(AND(Input!L868="",IFERROR(VLOOKUP(K869,UIR!$A$2:$P$21,6,FALSE),"")&lt;&gt;""),"Data is Missing.",""))</f>
        <v/>
      </c>
      <c r="R869" s="194" t="str">
        <f>IF(B869="","",IF(AND(Input!M868="",IFERROR(VLOOKUP(K869,UIR!$A$2:$P$21,7,FALSE),"")&lt;&gt;""),"Data is Missing.",""))</f>
        <v/>
      </c>
      <c r="S869" s="194" t="str">
        <f>IF(B869="","",IF(AND(Input!P868="",IFERROR(VLOOKUP(K869,UIR!$A$2:$P$21,8,FALSE),"")&lt;&gt;""),"Data is Missing.",""))</f>
        <v/>
      </c>
      <c r="T869" s="194" t="str">
        <f>IF(B869="","",IF(AND(Input!Q868="",IFERROR(VLOOKUP(K869,UIR!$A$2:$P$21,9,FALSE),"")&lt;&gt;""),"Data is Missing.",""))</f>
        <v/>
      </c>
      <c r="U869" s="194"/>
      <c r="V869" s="194" t="str">
        <f>IF(B869="","",IF(AND(Input!S868="",IFERROR(VLOOKUP(K869,UIR!$A$2:$P$21,11,FALSE),"")&lt;&gt;""),"Data is Missing.",""))</f>
        <v/>
      </c>
      <c r="W869" s="194" t="str">
        <f>IF(B869="","",IF(AND(Input!T868="",IFERROR(VLOOKUP(K869,UIR!$A$2:$P$21,12,FALSE),"")&lt;&gt;""),"Data is Missing.",""))</f>
        <v/>
      </c>
      <c r="X869" s="194" t="str">
        <f>IF(B869="","",IF(AND(Input!V868="",IFERROR(VLOOKUP(K869,UIR!$A$2:$P$21,13,FALSE),"")&lt;&gt;""),"Data is Missing.",""))</f>
        <v/>
      </c>
      <c r="Y869" s="194" t="str">
        <f>IF(B869="","",IF(AND(Input!W868="",IFERROR(VLOOKUP(K869,UIR!$A$2:$P$21,14,FALSE),"")&lt;&gt;""),"Data is Missing.",""))</f>
        <v/>
      </c>
      <c r="Z869" s="194" t="str">
        <f>IF(B869="","",IF(AND(Input!X868="",IFERROR(VLOOKUP(K869,UIR!$A$2:$P$21,15,FALSE),"")&lt;&gt;""),"Data is Missing.",""))</f>
        <v/>
      </c>
      <c r="AA869" s="195" t="str">
        <f>IF(B869="","",IF(AND(Input!Y868="",IFERROR(VLOOKUP(K869,UIR!$A$2:$P$21,16,FALSE),"")&lt;&gt;""),"Data is Missing.",""))</f>
        <v/>
      </c>
      <c r="AC869" s="202" t="str">
        <f>IF(ISERROR(IF(Input!D868="","",IF(ISERROR(VLOOKUP(Input!D868,'Measure List'!$A$2:$A$30000,1,0)),"Invalid RefNo",""))),"",IF(Input!D868="","",IF(ISERROR(VLOOKUP(Input!D868,'Measure List'!$A$2:$A$30000,1,0)),"Invalid RefNo","")))</f>
        <v/>
      </c>
      <c r="AD869" s="156"/>
      <c r="AE869" s="156"/>
      <c r="AF869" s="156"/>
      <c r="AG869" s="156"/>
      <c r="AH869" s="156"/>
      <c r="AI869" s="156"/>
      <c r="AJ869" s="156"/>
      <c r="AK869" s="156"/>
      <c r="AL869" s="203" t="str">
        <f>IF(COUNTIF(Dropdowns!$K$2:$K$7,Input!S868)&gt;0,"",IF(Input!S868="","","Invalid Type"))</f>
        <v/>
      </c>
      <c r="AN869" s="204" t="str">
        <f>IF(Input!C868="","",IF(ISNUMBER(VALUE(Input!C868)),"","Needs to be a number."))</f>
        <v/>
      </c>
      <c r="AO869" s="205" t="str">
        <f>IF(Input!E868="","",IF(ISNUMBER(VALUE(Input!E868)),"","Needs to be a number."))</f>
        <v/>
      </c>
      <c r="AP869" s="205" t="str">
        <f>IF(Input!N868="","",IF(ISNUMBER(VALUE(Input!N868)),"","Needs to be a number."))</f>
        <v/>
      </c>
      <c r="AQ869" s="205" t="str">
        <f>IF(Input!O868="","",IF(ISNUMBER(VALUE(Input!O868)),"","Needs to be a number."))</f>
        <v/>
      </c>
      <c r="AR869" s="205" t="str">
        <f>IF(Input!V868="","",IF(ISNUMBER(VALUE(Input!V868)),"","Needs to be a number."))</f>
        <v/>
      </c>
      <c r="AS869" s="205" t="str">
        <f>IF(Input!W868="","",IF(ISNUMBER(VALUE(Input!W868)),"","Needs to be a number."))</f>
        <v/>
      </c>
      <c r="AT869" s="205" t="str">
        <f>IF(Input!X868="","",IF(ISNUMBER(VALUE(Input!X868)),"","Needs to be a number."))</f>
        <v/>
      </c>
      <c r="AU869" s="206" t="str">
        <f>IF(Input!Y868="","",IF(ISNUMBER(VALUE(Input!Y868)),"","Needs to be a number."))</f>
        <v/>
      </c>
      <c r="AW869" s="259" t="str">
        <f>IF(OR(VALUE(Input!C868)&lt;0,VALUE(Input!C868)&gt;100), "Invalid EEI %","")</f>
        <v/>
      </c>
      <c r="AX869" s="207"/>
      <c r="AY869" s="278" t="str">
        <f>IF(Input!E868="","",IF(VALUE(Input!E868)=0,"Do not enter 0.",""))</f>
        <v/>
      </c>
    </row>
    <row r="870" spans="2:51" x14ac:dyDescent="0.3">
      <c r="B870" s="188" t="str">
        <f>Input!A869</f>
        <v/>
      </c>
      <c r="C870" s="189" t="str">
        <f>IF(ISERROR(IF(AND(Input!$A869="",SUMPRODUCT(--(LEN(Input!$A870:'Input'!$A$1006)&gt;0))&lt;&gt;0),"Row is skipped.",IF(AND(Input!$A869="",Input!$A870=""),"", IF(Input!B869="","Data is missing.","")))),"",IF(AND(Input!$A869="",SUMPRODUCT(--(LEN(Input!$A870:'Input'!$A$1006)&gt;0))&lt;&gt;0),"Row is skipped.",IF(AND(Input!$A869="",Input!$A870=""),"", IF(Input!B869="","Data is missing.",""))))</f>
        <v/>
      </c>
      <c r="D870" s="189" t="str">
        <f>IF(ISERROR(IF(AND(Input!$A869="",SUMPRODUCT(--(LEN(Input!$A870:'Input'!$A$1006)&gt;0))&lt;&gt;0),"Row is skipped.",IF(AND(Input!$A869="",Input!$A870=""),"", IF(Input!C869="","Data is missing.","")))),"",IF(AND(Input!$A869="",SUMPRODUCT(--(LEN(Input!$A870:'Input'!$A$1006)&gt;0))&lt;&gt;0),"Row is skipped.",IF(AND(Input!$A869="",Input!$A870=""),"", IF(Input!C869="","Data is missing.",""))))</f>
        <v/>
      </c>
      <c r="E870" s="189" t="str">
        <f>IF(ISERROR(IF(AND(Input!$A869="",SUMPRODUCT(--(LEN(Input!$A870:'Input'!$A$1006)&gt;0))&lt;&gt;0),"Row is skipped.",IF(AND(Input!$A869="",Input!$A870=""),"", IF(Input!D869="","Data is missing.","")))),"",IF(AND(Input!$A869="",SUMPRODUCT(--(LEN(Input!$A870:'Input'!$A$1006)&gt;0))&lt;&gt;0),"Row is skipped.",IF(AND(Input!$A869="",Input!$A870=""),"", IF(Input!D869="","Data is missing.",""))))</f>
        <v/>
      </c>
      <c r="F870" s="189" t="str">
        <f>IF(ISERROR(IF(AND(Input!$A869="",SUMPRODUCT(--(LEN(Input!$A870:'Input'!$A$1006)&gt;0))&lt;&gt;0),"Row is skipped.",IF(AND(Input!$A869="",Input!$A870=""),"", IF(Input!E869="","Data is missing.","")))),"",IF(AND(Input!$A869="",SUMPRODUCT(--(LEN(Input!$A870:'Input'!$A$1006)&gt;0))&lt;&gt;0),"Row is skipped.",IF(AND(Input!$A869="",Input!$A870=""),"", IF(Input!E869="","Data is missing.",""))))</f>
        <v/>
      </c>
      <c r="G870" s="189" t="str">
        <f>IF(ISERROR(IF(AND(Input!$A869="",SUMPRODUCT(--(LEN(Input!$A870:'Input'!$A$1006)&gt;0))&lt;&gt;0),"Row is skipped.",IF(AND(Input!$A869="",Input!$A870=""),"", IF(Input!F869="","Data is missing.","")))),"",IF(AND(Input!$A869="",SUMPRODUCT(--(LEN(Input!$A870:'Input'!$A$1006)&gt;0))&lt;&gt;0),"Row is skipped.",IF(AND(Input!$A869="",Input!$A870=""),"", IF(Input!F869="","Data is missing.",""))))</f>
        <v/>
      </c>
      <c r="H870" s="190" t="str">
        <f>IF(ISERROR(IF(AND(Input!$A869="",SUMPRODUCT(--(LEN(Input!$A870:'Input'!$A$1006)&gt;0))&lt;&gt;0),"Row is skipped.",IF(AND(Input!$A869="",Input!$A870=""),"", IF(Input!G869="","Data is missing.","")))),"",IF(AND(Input!$A869="",SUMPRODUCT(--(LEN(Input!$A870:'Input'!$A$1006)&gt;0))&lt;&gt;0),"Row is skipped.",IF(AND(Input!$A869="",Input!$A870=""),"", IF(Input!G869="","Data is missing.",""))))</f>
        <v/>
      </c>
      <c r="I870" s="156"/>
      <c r="J870" s="191" t="str">
        <f>IFERROR(VLOOKUP(VLOOKUP(Input!$D869,'Measure List'!$A:$AN,40,FALSE),UIR!$A$1:$Q$27,17,FALSE),"")</f>
        <v/>
      </c>
      <c r="K870" s="192" t="str">
        <f>IFERROR(VLOOKUP(Input!$D869,'Measure List'!$A:$AN,40,FALSE),"")</f>
        <v/>
      </c>
      <c r="L870" s="156"/>
      <c r="M870" s="193" t="str">
        <f>IF(B870="","",IF(AND(Input!H869="",IFERROR(VLOOKUP(K870,UIR!$A$2:$P$21,2,FALSE),"")&lt;&gt;""),"Data is Missing.",""))</f>
        <v/>
      </c>
      <c r="N870" s="194" t="str">
        <f>IF(B870="","",IF(AND(Input!I869="",IFERROR(VLOOKUP(K870,UIR!$A$2:$P$21,3,FALSE),"")&lt;&gt;""),"Data is Missing.",""))</f>
        <v/>
      </c>
      <c r="O870" s="194" t="str">
        <f>IF(B870="","",IF(AND(Input!J869="",IFERROR(VLOOKUP(K870,UIR!$A$2:$P$21,4,FALSE),"")&lt;&gt;""),"Data is Missing.",""))</f>
        <v/>
      </c>
      <c r="P870" s="194" t="str">
        <f>IF(B870="","",IF(AND(Input!K869="",IFERROR(VLOOKUP(K870,UIR!$A$2:$P$21,5,FALSE),"")&lt;&gt;""),"Data is Missing.",""))</f>
        <v/>
      </c>
      <c r="Q870" s="194" t="str">
        <f>IF(B870="","",IF(AND(Input!L869="",IFERROR(VLOOKUP(K870,UIR!$A$2:$P$21,6,FALSE),"")&lt;&gt;""),"Data is Missing.",""))</f>
        <v/>
      </c>
      <c r="R870" s="194" t="str">
        <f>IF(B870="","",IF(AND(Input!M869="",IFERROR(VLOOKUP(K870,UIR!$A$2:$P$21,7,FALSE),"")&lt;&gt;""),"Data is Missing.",""))</f>
        <v/>
      </c>
      <c r="S870" s="194" t="str">
        <f>IF(B870="","",IF(AND(Input!P869="",IFERROR(VLOOKUP(K870,UIR!$A$2:$P$21,8,FALSE),"")&lt;&gt;""),"Data is Missing.",""))</f>
        <v/>
      </c>
      <c r="T870" s="194" t="str">
        <f>IF(B870="","",IF(AND(Input!Q869="",IFERROR(VLOOKUP(K870,UIR!$A$2:$P$21,9,FALSE),"")&lt;&gt;""),"Data is Missing.",""))</f>
        <v/>
      </c>
      <c r="U870" s="194"/>
      <c r="V870" s="194" t="str">
        <f>IF(B870="","",IF(AND(Input!S869="",IFERROR(VLOOKUP(K870,UIR!$A$2:$P$21,11,FALSE),"")&lt;&gt;""),"Data is Missing.",""))</f>
        <v/>
      </c>
      <c r="W870" s="194" t="str">
        <f>IF(B870="","",IF(AND(Input!T869="",IFERROR(VLOOKUP(K870,UIR!$A$2:$P$21,12,FALSE),"")&lt;&gt;""),"Data is Missing.",""))</f>
        <v/>
      </c>
      <c r="X870" s="194" t="str">
        <f>IF(B870="","",IF(AND(Input!V869="",IFERROR(VLOOKUP(K870,UIR!$A$2:$P$21,13,FALSE),"")&lt;&gt;""),"Data is Missing.",""))</f>
        <v/>
      </c>
      <c r="Y870" s="194" t="str">
        <f>IF(B870="","",IF(AND(Input!W869="",IFERROR(VLOOKUP(K870,UIR!$A$2:$P$21,14,FALSE),"")&lt;&gt;""),"Data is Missing.",""))</f>
        <v/>
      </c>
      <c r="Z870" s="194" t="str">
        <f>IF(B870="","",IF(AND(Input!X869="",IFERROR(VLOOKUP(K870,UIR!$A$2:$P$21,15,FALSE),"")&lt;&gt;""),"Data is Missing.",""))</f>
        <v/>
      </c>
      <c r="AA870" s="195" t="str">
        <f>IF(B870="","",IF(AND(Input!Y869="",IFERROR(VLOOKUP(K870,UIR!$A$2:$P$21,16,FALSE),"")&lt;&gt;""),"Data is Missing.",""))</f>
        <v/>
      </c>
      <c r="AC870" s="202" t="str">
        <f>IF(ISERROR(IF(Input!D869="","",IF(ISERROR(VLOOKUP(Input!D869,'Measure List'!$A$2:$A$30000,1,0)),"Invalid RefNo",""))),"",IF(Input!D869="","",IF(ISERROR(VLOOKUP(Input!D869,'Measure List'!$A$2:$A$30000,1,0)),"Invalid RefNo","")))</f>
        <v/>
      </c>
      <c r="AD870" s="156"/>
      <c r="AE870" s="156"/>
      <c r="AF870" s="156"/>
      <c r="AG870" s="156"/>
      <c r="AH870" s="156"/>
      <c r="AI870" s="156"/>
      <c r="AJ870" s="156"/>
      <c r="AK870" s="156"/>
      <c r="AL870" s="203" t="str">
        <f>IF(COUNTIF(Dropdowns!$K$2:$K$7,Input!S869)&gt;0,"",IF(Input!S869="","","Invalid Type"))</f>
        <v/>
      </c>
      <c r="AN870" s="204" t="str">
        <f>IF(Input!C869="","",IF(ISNUMBER(VALUE(Input!C869)),"","Needs to be a number."))</f>
        <v/>
      </c>
      <c r="AO870" s="205" t="str">
        <f>IF(Input!E869="","",IF(ISNUMBER(VALUE(Input!E869)),"","Needs to be a number."))</f>
        <v/>
      </c>
      <c r="AP870" s="205" t="str">
        <f>IF(Input!N869="","",IF(ISNUMBER(VALUE(Input!N869)),"","Needs to be a number."))</f>
        <v/>
      </c>
      <c r="AQ870" s="205" t="str">
        <f>IF(Input!O869="","",IF(ISNUMBER(VALUE(Input!O869)),"","Needs to be a number."))</f>
        <v/>
      </c>
      <c r="AR870" s="205" t="str">
        <f>IF(Input!V869="","",IF(ISNUMBER(VALUE(Input!V869)),"","Needs to be a number."))</f>
        <v/>
      </c>
      <c r="AS870" s="205" t="str">
        <f>IF(Input!W869="","",IF(ISNUMBER(VALUE(Input!W869)),"","Needs to be a number."))</f>
        <v/>
      </c>
      <c r="AT870" s="205" t="str">
        <f>IF(Input!X869="","",IF(ISNUMBER(VALUE(Input!X869)),"","Needs to be a number."))</f>
        <v/>
      </c>
      <c r="AU870" s="206" t="str">
        <f>IF(Input!Y869="","",IF(ISNUMBER(VALUE(Input!Y869)),"","Needs to be a number."))</f>
        <v/>
      </c>
      <c r="AW870" s="259" t="str">
        <f>IF(OR(VALUE(Input!C869)&lt;0,VALUE(Input!C869)&gt;100), "Invalid EEI %","")</f>
        <v/>
      </c>
      <c r="AX870" s="207"/>
      <c r="AY870" s="278" t="str">
        <f>IF(Input!E869="","",IF(VALUE(Input!E869)=0,"Do not enter 0.",""))</f>
        <v/>
      </c>
    </row>
    <row r="871" spans="2:51" x14ac:dyDescent="0.3">
      <c r="B871" s="188" t="str">
        <f>Input!A870</f>
        <v/>
      </c>
      <c r="C871" s="189" t="str">
        <f>IF(ISERROR(IF(AND(Input!$A870="",SUMPRODUCT(--(LEN(Input!$A871:'Input'!$A$1006)&gt;0))&lt;&gt;0),"Row is skipped.",IF(AND(Input!$A870="",Input!$A871=""),"", IF(Input!B870="","Data is missing.","")))),"",IF(AND(Input!$A870="",SUMPRODUCT(--(LEN(Input!$A871:'Input'!$A$1006)&gt;0))&lt;&gt;0),"Row is skipped.",IF(AND(Input!$A870="",Input!$A871=""),"", IF(Input!B870="","Data is missing.",""))))</f>
        <v/>
      </c>
      <c r="D871" s="189" t="str">
        <f>IF(ISERROR(IF(AND(Input!$A870="",SUMPRODUCT(--(LEN(Input!$A871:'Input'!$A$1006)&gt;0))&lt;&gt;0),"Row is skipped.",IF(AND(Input!$A870="",Input!$A871=""),"", IF(Input!C870="","Data is missing.","")))),"",IF(AND(Input!$A870="",SUMPRODUCT(--(LEN(Input!$A871:'Input'!$A$1006)&gt;0))&lt;&gt;0),"Row is skipped.",IF(AND(Input!$A870="",Input!$A871=""),"", IF(Input!C870="","Data is missing.",""))))</f>
        <v/>
      </c>
      <c r="E871" s="189" t="str">
        <f>IF(ISERROR(IF(AND(Input!$A870="",SUMPRODUCT(--(LEN(Input!$A871:'Input'!$A$1006)&gt;0))&lt;&gt;0),"Row is skipped.",IF(AND(Input!$A870="",Input!$A871=""),"", IF(Input!D870="","Data is missing.","")))),"",IF(AND(Input!$A870="",SUMPRODUCT(--(LEN(Input!$A871:'Input'!$A$1006)&gt;0))&lt;&gt;0),"Row is skipped.",IF(AND(Input!$A870="",Input!$A871=""),"", IF(Input!D870="","Data is missing.",""))))</f>
        <v/>
      </c>
      <c r="F871" s="189" t="str">
        <f>IF(ISERROR(IF(AND(Input!$A870="",SUMPRODUCT(--(LEN(Input!$A871:'Input'!$A$1006)&gt;0))&lt;&gt;0),"Row is skipped.",IF(AND(Input!$A870="",Input!$A871=""),"", IF(Input!E870="","Data is missing.","")))),"",IF(AND(Input!$A870="",SUMPRODUCT(--(LEN(Input!$A871:'Input'!$A$1006)&gt;0))&lt;&gt;0),"Row is skipped.",IF(AND(Input!$A870="",Input!$A871=""),"", IF(Input!E870="","Data is missing.",""))))</f>
        <v/>
      </c>
      <c r="G871" s="189" t="str">
        <f>IF(ISERROR(IF(AND(Input!$A870="",SUMPRODUCT(--(LEN(Input!$A871:'Input'!$A$1006)&gt;0))&lt;&gt;0),"Row is skipped.",IF(AND(Input!$A870="",Input!$A871=""),"", IF(Input!F870="","Data is missing.","")))),"",IF(AND(Input!$A870="",SUMPRODUCT(--(LEN(Input!$A871:'Input'!$A$1006)&gt;0))&lt;&gt;0),"Row is skipped.",IF(AND(Input!$A870="",Input!$A871=""),"", IF(Input!F870="","Data is missing.",""))))</f>
        <v/>
      </c>
      <c r="H871" s="190" t="str">
        <f>IF(ISERROR(IF(AND(Input!$A870="",SUMPRODUCT(--(LEN(Input!$A871:'Input'!$A$1006)&gt;0))&lt;&gt;0),"Row is skipped.",IF(AND(Input!$A870="",Input!$A871=""),"", IF(Input!G870="","Data is missing.","")))),"",IF(AND(Input!$A870="",SUMPRODUCT(--(LEN(Input!$A871:'Input'!$A$1006)&gt;0))&lt;&gt;0),"Row is skipped.",IF(AND(Input!$A870="",Input!$A871=""),"", IF(Input!G870="","Data is missing.",""))))</f>
        <v/>
      </c>
      <c r="I871" s="156"/>
      <c r="J871" s="191" t="str">
        <f>IFERROR(VLOOKUP(VLOOKUP(Input!$D870,'Measure List'!$A:$AN,40,FALSE),UIR!$A$1:$Q$27,17,FALSE),"")</f>
        <v/>
      </c>
      <c r="K871" s="192" t="str">
        <f>IFERROR(VLOOKUP(Input!$D870,'Measure List'!$A:$AN,40,FALSE),"")</f>
        <v/>
      </c>
      <c r="L871" s="156"/>
      <c r="M871" s="193" t="str">
        <f>IF(B871="","",IF(AND(Input!H870="",IFERROR(VLOOKUP(K871,UIR!$A$2:$P$21,2,FALSE),"")&lt;&gt;""),"Data is Missing.",""))</f>
        <v/>
      </c>
      <c r="N871" s="194" t="str">
        <f>IF(B871="","",IF(AND(Input!I870="",IFERROR(VLOOKUP(K871,UIR!$A$2:$P$21,3,FALSE),"")&lt;&gt;""),"Data is Missing.",""))</f>
        <v/>
      </c>
      <c r="O871" s="194" t="str">
        <f>IF(B871="","",IF(AND(Input!J870="",IFERROR(VLOOKUP(K871,UIR!$A$2:$P$21,4,FALSE),"")&lt;&gt;""),"Data is Missing.",""))</f>
        <v/>
      </c>
      <c r="P871" s="194" t="str">
        <f>IF(B871="","",IF(AND(Input!K870="",IFERROR(VLOOKUP(K871,UIR!$A$2:$P$21,5,FALSE),"")&lt;&gt;""),"Data is Missing.",""))</f>
        <v/>
      </c>
      <c r="Q871" s="194" t="str">
        <f>IF(B871="","",IF(AND(Input!L870="",IFERROR(VLOOKUP(K871,UIR!$A$2:$P$21,6,FALSE),"")&lt;&gt;""),"Data is Missing.",""))</f>
        <v/>
      </c>
      <c r="R871" s="194" t="str">
        <f>IF(B871="","",IF(AND(Input!M870="",IFERROR(VLOOKUP(K871,UIR!$A$2:$P$21,7,FALSE),"")&lt;&gt;""),"Data is Missing.",""))</f>
        <v/>
      </c>
      <c r="S871" s="194" t="str">
        <f>IF(B871="","",IF(AND(Input!P870="",IFERROR(VLOOKUP(K871,UIR!$A$2:$P$21,8,FALSE),"")&lt;&gt;""),"Data is Missing.",""))</f>
        <v/>
      </c>
      <c r="T871" s="194" t="str">
        <f>IF(B871="","",IF(AND(Input!Q870="",IFERROR(VLOOKUP(K871,UIR!$A$2:$P$21,9,FALSE),"")&lt;&gt;""),"Data is Missing.",""))</f>
        <v/>
      </c>
      <c r="U871" s="194"/>
      <c r="V871" s="194" t="str">
        <f>IF(B871="","",IF(AND(Input!S870="",IFERROR(VLOOKUP(K871,UIR!$A$2:$P$21,11,FALSE),"")&lt;&gt;""),"Data is Missing.",""))</f>
        <v/>
      </c>
      <c r="W871" s="194" t="str">
        <f>IF(B871="","",IF(AND(Input!T870="",IFERROR(VLOOKUP(K871,UIR!$A$2:$P$21,12,FALSE),"")&lt;&gt;""),"Data is Missing.",""))</f>
        <v/>
      </c>
      <c r="X871" s="194" t="str">
        <f>IF(B871="","",IF(AND(Input!V870="",IFERROR(VLOOKUP(K871,UIR!$A$2:$P$21,13,FALSE),"")&lt;&gt;""),"Data is Missing.",""))</f>
        <v/>
      </c>
      <c r="Y871" s="194" t="str">
        <f>IF(B871="","",IF(AND(Input!W870="",IFERROR(VLOOKUP(K871,UIR!$A$2:$P$21,14,FALSE),"")&lt;&gt;""),"Data is Missing.",""))</f>
        <v/>
      </c>
      <c r="Z871" s="194" t="str">
        <f>IF(B871="","",IF(AND(Input!X870="",IFERROR(VLOOKUP(K871,UIR!$A$2:$P$21,15,FALSE),"")&lt;&gt;""),"Data is Missing.",""))</f>
        <v/>
      </c>
      <c r="AA871" s="195" t="str">
        <f>IF(B871="","",IF(AND(Input!Y870="",IFERROR(VLOOKUP(K871,UIR!$A$2:$P$21,16,FALSE),"")&lt;&gt;""),"Data is Missing.",""))</f>
        <v/>
      </c>
      <c r="AC871" s="202" t="str">
        <f>IF(ISERROR(IF(Input!D870="","",IF(ISERROR(VLOOKUP(Input!D870,'Measure List'!$A$2:$A$30000,1,0)),"Invalid RefNo",""))),"",IF(Input!D870="","",IF(ISERROR(VLOOKUP(Input!D870,'Measure List'!$A$2:$A$30000,1,0)),"Invalid RefNo","")))</f>
        <v/>
      </c>
      <c r="AD871" s="156"/>
      <c r="AE871" s="156"/>
      <c r="AF871" s="156"/>
      <c r="AG871" s="156"/>
      <c r="AH871" s="156"/>
      <c r="AI871" s="156"/>
      <c r="AJ871" s="156"/>
      <c r="AK871" s="156"/>
      <c r="AL871" s="203" t="str">
        <f>IF(COUNTIF(Dropdowns!$K$2:$K$7,Input!S870)&gt;0,"",IF(Input!S870="","","Invalid Type"))</f>
        <v/>
      </c>
      <c r="AN871" s="204" t="str">
        <f>IF(Input!C870="","",IF(ISNUMBER(VALUE(Input!C870)),"","Needs to be a number."))</f>
        <v/>
      </c>
      <c r="AO871" s="205" t="str">
        <f>IF(Input!E870="","",IF(ISNUMBER(VALUE(Input!E870)),"","Needs to be a number."))</f>
        <v/>
      </c>
      <c r="AP871" s="205" t="str">
        <f>IF(Input!N870="","",IF(ISNUMBER(VALUE(Input!N870)),"","Needs to be a number."))</f>
        <v/>
      </c>
      <c r="AQ871" s="205" t="str">
        <f>IF(Input!O870="","",IF(ISNUMBER(VALUE(Input!O870)),"","Needs to be a number."))</f>
        <v/>
      </c>
      <c r="AR871" s="205" t="str">
        <f>IF(Input!V870="","",IF(ISNUMBER(VALUE(Input!V870)),"","Needs to be a number."))</f>
        <v/>
      </c>
      <c r="AS871" s="205" t="str">
        <f>IF(Input!W870="","",IF(ISNUMBER(VALUE(Input!W870)),"","Needs to be a number."))</f>
        <v/>
      </c>
      <c r="AT871" s="205" t="str">
        <f>IF(Input!X870="","",IF(ISNUMBER(VALUE(Input!X870)),"","Needs to be a number."))</f>
        <v/>
      </c>
      <c r="AU871" s="206" t="str">
        <f>IF(Input!Y870="","",IF(ISNUMBER(VALUE(Input!Y870)),"","Needs to be a number."))</f>
        <v/>
      </c>
      <c r="AW871" s="259" t="str">
        <f>IF(OR(VALUE(Input!C870)&lt;0,VALUE(Input!C870)&gt;100), "Invalid EEI %","")</f>
        <v/>
      </c>
      <c r="AX871" s="207"/>
      <c r="AY871" s="278" t="str">
        <f>IF(Input!E870="","",IF(VALUE(Input!E870)=0,"Do not enter 0.",""))</f>
        <v/>
      </c>
    </row>
    <row r="872" spans="2:51" x14ac:dyDescent="0.3">
      <c r="B872" s="188" t="str">
        <f>Input!A871</f>
        <v/>
      </c>
      <c r="C872" s="189" t="str">
        <f>IF(ISERROR(IF(AND(Input!$A871="",SUMPRODUCT(--(LEN(Input!$A872:'Input'!$A$1006)&gt;0))&lt;&gt;0),"Row is skipped.",IF(AND(Input!$A871="",Input!$A872=""),"", IF(Input!B871="","Data is missing.","")))),"",IF(AND(Input!$A871="",SUMPRODUCT(--(LEN(Input!$A872:'Input'!$A$1006)&gt;0))&lt;&gt;0),"Row is skipped.",IF(AND(Input!$A871="",Input!$A872=""),"", IF(Input!B871="","Data is missing.",""))))</f>
        <v/>
      </c>
      <c r="D872" s="189" t="str">
        <f>IF(ISERROR(IF(AND(Input!$A871="",SUMPRODUCT(--(LEN(Input!$A872:'Input'!$A$1006)&gt;0))&lt;&gt;0),"Row is skipped.",IF(AND(Input!$A871="",Input!$A872=""),"", IF(Input!C871="","Data is missing.","")))),"",IF(AND(Input!$A871="",SUMPRODUCT(--(LEN(Input!$A872:'Input'!$A$1006)&gt;0))&lt;&gt;0),"Row is skipped.",IF(AND(Input!$A871="",Input!$A872=""),"", IF(Input!C871="","Data is missing.",""))))</f>
        <v/>
      </c>
      <c r="E872" s="189" t="str">
        <f>IF(ISERROR(IF(AND(Input!$A871="",SUMPRODUCT(--(LEN(Input!$A872:'Input'!$A$1006)&gt;0))&lt;&gt;0),"Row is skipped.",IF(AND(Input!$A871="",Input!$A872=""),"", IF(Input!D871="","Data is missing.","")))),"",IF(AND(Input!$A871="",SUMPRODUCT(--(LEN(Input!$A872:'Input'!$A$1006)&gt;0))&lt;&gt;0),"Row is skipped.",IF(AND(Input!$A871="",Input!$A872=""),"", IF(Input!D871="","Data is missing.",""))))</f>
        <v/>
      </c>
      <c r="F872" s="189" t="str">
        <f>IF(ISERROR(IF(AND(Input!$A871="",SUMPRODUCT(--(LEN(Input!$A872:'Input'!$A$1006)&gt;0))&lt;&gt;0),"Row is skipped.",IF(AND(Input!$A871="",Input!$A872=""),"", IF(Input!E871="","Data is missing.","")))),"",IF(AND(Input!$A871="",SUMPRODUCT(--(LEN(Input!$A872:'Input'!$A$1006)&gt;0))&lt;&gt;0),"Row is skipped.",IF(AND(Input!$A871="",Input!$A872=""),"", IF(Input!E871="","Data is missing.",""))))</f>
        <v/>
      </c>
      <c r="G872" s="189" t="str">
        <f>IF(ISERROR(IF(AND(Input!$A871="",SUMPRODUCT(--(LEN(Input!$A872:'Input'!$A$1006)&gt;0))&lt;&gt;0),"Row is skipped.",IF(AND(Input!$A871="",Input!$A872=""),"", IF(Input!F871="","Data is missing.","")))),"",IF(AND(Input!$A871="",SUMPRODUCT(--(LEN(Input!$A872:'Input'!$A$1006)&gt;0))&lt;&gt;0),"Row is skipped.",IF(AND(Input!$A871="",Input!$A872=""),"", IF(Input!F871="","Data is missing.",""))))</f>
        <v/>
      </c>
      <c r="H872" s="190" t="str">
        <f>IF(ISERROR(IF(AND(Input!$A871="",SUMPRODUCT(--(LEN(Input!$A872:'Input'!$A$1006)&gt;0))&lt;&gt;0),"Row is skipped.",IF(AND(Input!$A871="",Input!$A872=""),"", IF(Input!G871="","Data is missing.","")))),"",IF(AND(Input!$A871="",SUMPRODUCT(--(LEN(Input!$A872:'Input'!$A$1006)&gt;0))&lt;&gt;0),"Row is skipped.",IF(AND(Input!$A871="",Input!$A872=""),"", IF(Input!G871="","Data is missing.",""))))</f>
        <v/>
      </c>
      <c r="I872" s="156"/>
      <c r="J872" s="191" t="str">
        <f>IFERROR(VLOOKUP(VLOOKUP(Input!$D871,'Measure List'!$A:$AN,40,FALSE),UIR!$A$1:$Q$27,17,FALSE),"")</f>
        <v/>
      </c>
      <c r="K872" s="192" t="str">
        <f>IFERROR(VLOOKUP(Input!$D871,'Measure List'!$A:$AN,40,FALSE),"")</f>
        <v/>
      </c>
      <c r="L872" s="156"/>
      <c r="M872" s="193" t="str">
        <f>IF(B872="","",IF(AND(Input!H871="",IFERROR(VLOOKUP(K872,UIR!$A$2:$P$21,2,FALSE),"")&lt;&gt;""),"Data is Missing.",""))</f>
        <v/>
      </c>
      <c r="N872" s="194" t="str">
        <f>IF(B872="","",IF(AND(Input!I871="",IFERROR(VLOOKUP(K872,UIR!$A$2:$P$21,3,FALSE),"")&lt;&gt;""),"Data is Missing.",""))</f>
        <v/>
      </c>
      <c r="O872" s="194" t="str">
        <f>IF(B872="","",IF(AND(Input!J871="",IFERROR(VLOOKUP(K872,UIR!$A$2:$P$21,4,FALSE),"")&lt;&gt;""),"Data is Missing.",""))</f>
        <v/>
      </c>
      <c r="P872" s="194" t="str">
        <f>IF(B872="","",IF(AND(Input!K871="",IFERROR(VLOOKUP(K872,UIR!$A$2:$P$21,5,FALSE),"")&lt;&gt;""),"Data is Missing.",""))</f>
        <v/>
      </c>
      <c r="Q872" s="194" t="str">
        <f>IF(B872="","",IF(AND(Input!L871="",IFERROR(VLOOKUP(K872,UIR!$A$2:$P$21,6,FALSE),"")&lt;&gt;""),"Data is Missing.",""))</f>
        <v/>
      </c>
      <c r="R872" s="194" t="str">
        <f>IF(B872="","",IF(AND(Input!M871="",IFERROR(VLOOKUP(K872,UIR!$A$2:$P$21,7,FALSE),"")&lt;&gt;""),"Data is Missing.",""))</f>
        <v/>
      </c>
      <c r="S872" s="194" t="str">
        <f>IF(B872="","",IF(AND(Input!P871="",IFERROR(VLOOKUP(K872,UIR!$A$2:$P$21,8,FALSE),"")&lt;&gt;""),"Data is Missing.",""))</f>
        <v/>
      </c>
      <c r="T872" s="194" t="str">
        <f>IF(B872="","",IF(AND(Input!Q871="",IFERROR(VLOOKUP(K872,UIR!$A$2:$P$21,9,FALSE),"")&lt;&gt;""),"Data is Missing.",""))</f>
        <v/>
      </c>
      <c r="U872" s="194"/>
      <c r="V872" s="194" t="str">
        <f>IF(B872="","",IF(AND(Input!S871="",IFERROR(VLOOKUP(K872,UIR!$A$2:$P$21,11,FALSE),"")&lt;&gt;""),"Data is Missing.",""))</f>
        <v/>
      </c>
      <c r="W872" s="194" t="str">
        <f>IF(B872="","",IF(AND(Input!T871="",IFERROR(VLOOKUP(K872,UIR!$A$2:$P$21,12,FALSE),"")&lt;&gt;""),"Data is Missing.",""))</f>
        <v/>
      </c>
      <c r="X872" s="194" t="str">
        <f>IF(B872="","",IF(AND(Input!V871="",IFERROR(VLOOKUP(K872,UIR!$A$2:$P$21,13,FALSE),"")&lt;&gt;""),"Data is Missing.",""))</f>
        <v/>
      </c>
      <c r="Y872" s="194" t="str">
        <f>IF(B872="","",IF(AND(Input!W871="",IFERROR(VLOOKUP(K872,UIR!$A$2:$P$21,14,FALSE),"")&lt;&gt;""),"Data is Missing.",""))</f>
        <v/>
      </c>
      <c r="Z872" s="194" t="str">
        <f>IF(B872="","",IF(AND(Input!X871="",IFERROR(VLOOKUP(K872,UIR!$A$2:$P$21,15,FALSE),"")&lt;&gt;""),"Data is Missing.",""))</f>
        <v/>
      </c>
      <c r="AA872" s="195" t="str">
        <f>IF(B872="","",IF(AND(Input!Y871="",IFERROR(VLOOKUP(K872,UIR!$A$2:$P$21,16,FALSE),"")&lt;&gt;""),"Data is Missing.",""))</f>
        <v/>
      </c>
      <c r="AC872" s="202" t="str">
        <f>IF(ISERROR(IF(Input!D871="","",IF(ISERROR(VLOOKUP(Input!D871,'Measure List'!$A$2:$A$30000,1,0)),"Invalid RefNo",""))),"",IF(Input!D871="","",IF(ISERROR(VLOOKUP(Input!D871,'Measure List'!$A$2:$A$30000,1,0)),"Invalid RefNo","")))</f>
        <v/>
      </c>
      <c r="AD872" s="156"/>
      <c r="AE872" s="156"/>
      <c r="AF872" s="156"/>
      <c r="AG872" s="156"/>
      <c r="AH872" s="156"/>
      <c r="AI872" s="156"/>
      <c r="AJ872" s="156"/>
      <c r="AK872" s="156"/>
      <c r="AL872" s="203" t="str">
        <f>IF(COUNTIF(Dropdowns!$K$2:$K$7,Input!S871)&gt;0,"",IF(Input!S871="","","Invalid Type"))</f>
        <v/>
      </c>
      <c r="AN872" s="204" t="str">
        <f>IF(Input!C871="","",IF(ISNUMBER(VALUE(Input!C871)),"","Needs to be a number."))</f>
        <v/>
      </c>
      <c r="AO872" s="205" t="str">
        <f>IF(Input!E871="","",IF(ISNUMBER(VALUE(Input!E871)),"","Needs to be a number."))</f>
        <v/>
      </c>
      <c r="AP872" s="205" t="str">
        <f>IF(Input!N871="","",IF(ISNUMBER(VALUE(Input!N871)),"","Needs to be a number."))</f>
        <v/>
      </c>
      <c r="AQ872" s="205" t="str">
        <f>IF(Input!O871="","",IF(ISNUMBER(VALUE(Input!O871)),"","Needs to be a number."))</f>
        <v/>
      </c>
      <c r="AR872" s="205" t="str">
        <f>IF(Input!V871="","",IF(ISNUMBER(VALUE(Input!V871)),"","Needs to be a number."))</f>
        <v/>
      </c>
      <c r="AS872" s="205" t="str">
        <f>IF(Input!W871="","",IF(ISNUMBER(VALUE(Input!W871)),"","Needs to be a number."))</f>
        <v/>
      </c>
      <c r="AT872" s="205" t="str">
        <f>IF(Input!X871="","",IF(ISNUMBER(VALUE(Input!X871)),"","Needs to be a number."))</f>
        <v/>
      </c>
      <c r="AU872" s="206" t="str">
        <f>IF(Input!Y871="","",IF(ISNUMBER(VALUE(Input!Y871)),"","Needs to be a number."))</f>
        <v/>
      </c>
      <c r="AW872" s="259" t="str">
        <f>IF(OR(VALUE(Input!C871)&lt;0,VALUE(Input!C871)&gt;100), "Invalid EEI %","")</f>
        <v/>
      </c>
      <c r="AX872" s="207"/>
      <c r="AY872" s="278" t="str">
        <f>IF(Input!E871="","",IF(VALUE(Input!E871)=0,"Do not enter 0.",""))</f>
        <v/>
      </c>
    </row>
    <row r="873" spans="2:51" x14ac:dyDescent="0.3">
      <c r="B873" s="188" t="str">
        <f>Input!A872</f>
        <v/>
      </c>
      <c r="C873" s="189" t="str">
        <f>IF(ISERROR(IF(AND(Input!$A872="",SUMPRODUCT(--(LEN(Input!$A873:'Input'!$A$1006)&gt;0))&lt;&gt;0),"Row is skipped.",IF(AND(Input!$A872="",Input!$A873=""),"", IF(Input!B872="","Data is missing.","")))),"",IF(AND(Input!$A872="",SUMPRODUCT(--(LEN(Input!$A873:'Input'!$A$1006)&gt;0))&lt;&gt;0),"Row is skipped.",IF(AND(Input!$A872="",Input!$A873=""),"", IF(Input!B872="","Data is missing.",""))))</f>
        <v/>
      </c>
      <c r="D873" s="189" t="str">
        <f>IF(ISERROR(IF(AND(Input!$A872="",SUMPRODUCT(--(LEN(Input!$A873:'Input'!$A$1006)&gt;0))&lt;&gt;0),"Row is skipped.",IF(AND(Input!$A872="",Input!$A873=""),"", IF(Input!C872="","Data is missing.","")))),"",IF(AND(Input!$A872="",SUMPRODUCT(--(LEN(Input!$A873:'Input'!$A$1006)&gt;0))&lt;&gt;0),"Row is skipped.",IF(AND(Input!$A872="",Input!$A873=""),"", IF(Input!C872="","Data is missing.",""))))</f>
        <v/>
      </c>
      <c r="E873" s="189" t="str">
        <f>IF(ISERROR(IF(AND(Input!$A872="",SUMPRODUCT(--(LEN(Input!$A873:'Input'!$A$1006)&gt;0))&lt;&gt;0),"Row is skipped.",IF(AND(Input!$A872="",Input!$A873=""),"", IF(Input!D872="","Data is missing.","")))),"",IF(AND(Input!$A872="",SUMPRODUCT(--(LEN(Input!$A873:'Input'!$A$1006)&gt;0))&lt;&gt;0),"Row is skipped.",IF(AND(Input!$A872="",Input!$A873=""),"", IF(Input!D872="","Data is missing.",""))))</f>
        <v/>
      </c>
      <c r="F873" s="189" t="str">
        <f>IF(ISERROR(IF(AND(Input!$A872="",SUMPRODUCT(--(LEN(Input!$A873:'Input'!$A$1006)&gt;0))&lt;&gt;0),"Row is skipped.",IF(AND(Input!$A872="",Input!$A873=""),"", IF(Input!E872="","Data is missing.","")))),"",IF(AND(Input!$A872="",SUMPRODUCT(--(LEN(Input!$A873:'Input'!$A$1006)&gt;0))&lt;&gt;0),"Row is skipped.",IF(AND(Input!$A872="",Input!$A873=""),"", IF(Input!E872="","Data is missing.",""))))</f>
        <v/>
      </c>
      <c r="G873" s="189" t="str">
        <f>IF(ISERROR(IF(AND(Input!$A872="",SUMPRODUCT(--(LEN(Input!$A873:'Input'!$A$1006)&gt;0))&lt;&gt;0),"Row is skipped.",IF(AND(Input!$A872="",Input!$A873=""),"", IF(Input!F872="","Data is missing.","")))),"",IF(AND(Input!$A872="",SUMPRODUCT(--(LEN(Input!$A873:'Input'!$A$1006)&gt;0))&lt;&gt;0),"Row is skipped.",IF(AND(Input!$A872="",Input!$A873=""),"", IF(Input!F872="","Data is missing.",""))))</f>
        <v/>
      </c>
      <c r="H873" s="190" t="str">
        <f>IF(ISERROR(IF(AND(Input!$A872="",SUMPRODUCT(--(LEN(Input!$A873:'Input'!$A$1006)&gt;0))&lt;&gt;0),"Row is skipped.",IF(AND(Input!$A872="",Input!$A873=""),"", IF(Input!G872="","Data is missing.","")))),"",IF(AND(Input!$A872="",SUMPRODUCT(--(LEN(Input!$A873:'Input'!$A$1006)&gt;0))&lt;&gt;0),"Row is skipped.",IF(AND(Input!$A872="",Input!$A873=""),"", IF(Input!G872="","Data is missing.",""))))</f>
        <v/>
      </c>
      <c r="I873" s="156"/>
      <c r="J873" s="191" t="str">
        <f>IFERROR(VLOOKUP(VLOOKUP(Input!$D872,'Measure List'!$A:$AN,40,FALSE),UIR!$A$1:$Q$27,17,FALSE),"")</f>
        <v/>
      </c>
      <c r="K873" s="192" t="str">
        <f>IFERROR(VLOOKUP(Input!$D872,'Measure List'!$A:$AN,40,FALSE),"")</f>
        <v/>
      </c>
      <c r="L873" s="156"/>
      <c r="M873" s="193" t="str">
        <f>IF(B873="","",IF(AND(Input!H872="",IFERROR(VLOOKUP(K873,UIR!$A$2:$P$21,2,FALSE),"")&lt;&gt;""),"Data is Missing.",""))</f>
        <v/>
      </c>
      <c r="N873" s="194" t="str">
        <f>IF(B873="","",IF(AND(Input!I872="",IFERROR(VLOOKUP(K873,UIR!$A$2:$P$21,3,FALSE),"")&lt;&gt;""),"Data is Missing.",""))</f>
        <v/>
      </c>
      <c r="O873" s="194" t="str">
        <f>IF(B873="","",IF(AND(Input!J872="",IFERROR(VLOOKUP(K873,UIR!$A$2:$P$21,4,FALSE),"")&lt;&gt;""),"Data is Missing.",""))</f>
        <v/>
      </c>
      <c r="P873" s="194" t="str">
        <f>IF(B873="","",IF(AND(Input!K872="",IFERROR(VLOOKUP(K873,UIR!$A$2:$P$21,5,FALSE),"")&lt;&gt;""),"Data is Missing.",""))</f>
        <v/>
      </c>
      <c r="Q873" s="194" t="str">
        <f>IF(B873="","",IF(AND(Input!L872="",IFERROR(VLOOKUP(K873,UIR!$A$2:$P$21,6,FALSE),"")&lt;&gt;""),"Data is Missing.",""))</f>
        <v/>
      </c>
      <c r="R873" s="194" t="str">
        <f>IF(B873="","",IF(AND(Input!M872="",IFERROR(VLOOKUP(K873,UIR!$A$2:$P$21,7,FALSE),"")&lt;&gt;""),"Data is Missing.",""))</f>
        <v/>
      </c>
      <c r="S873" s="194" t="str">
        <f>IF(B873="","",IF(AND(Input!P872="",IFERROR(VLOOKUP(K873,UIR!$A$2:$P$21,8,FALSE),"")&lt;&gt;""),"Data is Missing.",""))</f>
        <v/>
      </c>
      <c r="T873" s="194" t="str">
        <f>IF(B873="","",IF(AND(Input!Q872="",IFERROR(VLOOKUP(K873,UIR!$A$2:$P$21,9,FALSE),"")&lt;&gt;""),"Data is Missing.",""))</f>
        <v/>
      </c>
      <c r="U873" s="194"/>
      <c r="V873" s="194" t="str">
        <f>IF(B873="","",IF(AND(Input!S872="",IFERROR(VLOOKUP(K873,UIR!$A$2:$P$21,11,FALSE),"")&lt;&gt;""),"Data is Missing.",""))</f>
        <v/>
      </c>
      <c r="W873" s="194" t="str">
        <f>IF(B873="","",IF(AND(Input!T872="",IFERROR(VLOOKUP(K873,UIR!$A$2:$P$21,12,FALSE),"")&lt;&gt;""),"Data is Missing.",""))</f>
        <v/>
      </c>
      <c r="X873" s="194" t="str">
        <f>IF(B873="","",IF(AND(Input!V872="",IFERROR(VLOOKUP(K873,UIR!$A$2:$P$21,13,FALSE),"")&lt;&gt;""),"Data is Missing.",""))</f>
        <v/>
      </c>
      <c r="Y873" s="194" t="str">
        <f>IF(B873="","",IF(AND(Input!W872="",IFERROR(VLOOKUP(K873,UIR!$A$2:$P$21,14,FALSE),"")&lt;&gt;""),"Data is Missing.",""))</f>
        <v/>
      </c>
      <c r="Z873" s="194" t="str">
        <f>IF(B873="","",IF(AND(Input!X872="",IFERROR(VLOOKUP(K873,UIR!$A$2:$P$21,15,FALSE),"")&lt;&gt;""),"Data is Missing.",""))</f>
        <v/>
      </c>
      <c r="AA873" s="195" t="str">
        <f>IF(B873="","",IF(AND(Input!Y872="",IFERROR(VLOOKUP(K873,UIR!$A$2:$P$21,16,FALSE),"")&lt;&gt;""),"Data is Missing.",""))</f>
        <v/>
      </c>
      <c r="AC873" s="202" t="str">
        <f>IF(ISERROR(IF(Input!D872="","",IF(ISERROR(VLOOKUP(Input!D872,'Measure List'!$A$2:$A$30000,1,0)),"Invalid RefNo",""))),"",IF(Input!D872="","",IF(ISERROR(VLOOKUP(Input!D872,'Measure List'!$A$2:$A$30000,1,0)),"Invalid RefNo","")))</f>
        <v/>
      </c>
      <c r="AD873" s="156"/>
      <c r="AE873" s="156"/>
      <c r="AF873" s="156"/>
      <c r="AG873" s="156"/>
      <c r="AH873" s="156"/>
      <c r="AI873" s="156"/>
      <c r="AJ873" s="156"/>
      <c r="AK873" s="156"/>
      <c r="AL873" s="203" t="str">
        <f>IF(COUNTIF(Dropdowns!$K$2:$K$7,Input!S872)&gt;0,"",IF(Input!S872="","","Invalid Type"))</f>
        <v/>
      </c>
      <c r="AN873" s="204" t="str">
        <f>IF(Input!C872="","",IF(ISNUMBER(VALUE(Input!C872)),"","Needs to be a number."))</f>
        <v/>
      </c>
      <c r="AO873" s="205" t="str">
        <f>IF(Input!E872="","",IF(ISNUMBER(VALUE(Input!E872)),"","Needs to be a number."))</f>
        <v/>
      </c>
      <c r="AP873" s="205" t="str">
        <f>IF(Input!N872="","",IF(ISNUMBER(VALUE(Input!N872)),"","Needs to be a number."))</f>
        <v/>
      </c>
      <c r="AQ873" s="205" t="str">
        <f>IF(Input!O872="","",IF(ISNUMBER(VALUE(Input!O872)),"","Needs to be a number."))</f>
        <v/>
      </c>
      <c r="AR873" s="205" t="str">
        <f>IF(Input!V872="","",IF(ISNUMBER(VALUE(Input!V872)),"","Needs to be a number."))</f>
        <v/>
      </c>
      <c r="AS873" s="205" t="str">
        <f>IF(Input!W872="","",IF(ISNUMBER(VALUE(Input!W872)),"","Needs to be a number."))</f>
        <v/>
      </c>
      <c r="AT873" s="205" t="str">
        <f>IF(Input!X872="","",IF(ISNUMBER(VALUE(Input!X872)),"","Needs to be a number."))</f>
        <v/>
      </c>
      <c r="AU873" s="206" t="str">
        <f>IF(Input!Y872="","",IF(ISNUMBER(VALUE(Input!Y872)),"","Needs to be a number."))</f>
        <v/>
      </c>
      <c r="AW873" s="259" t="str">
        <f>IF(OR(VALUE(Input!C872)&lt;0,VALUE(Input!C872)&gt;100), "Invalid EEI %","")</f>
        <v/>
      </c>
      <c r="AX873" s="207"/>
      <c r="AY873" s="278" t="str">
        <f>IF(Input!E872="","",IF(VALUE(Input!E872)=0,"Do not enter 0.",""))</f>
        <v/>
      </c>
    </row>
    <row r="874" spans="2:51" x14ac:dyDescent="0.3">
      <c r="B874" s="188" t="str">
        <f>Input!A873</f>
        <v/>
      </c>
      <c r="C874" s="189" t="str">
        <f>IF(ISERROR(IF(AND(Input!$A873="",SUMPRODUCT(--(LEN(Input!$A874:'Input'!$A$1006)&gt;0))&lt;&gt;0),"Row is skipped.",IF(AND(Input!$A873="",Input!$A874=""),"", IF(Input!B873="","Data is missing.","")))),"",IF(AND(Input!$A873="",SUMPRODUCT(--(LEN(Input!$A874:'Input'!$A$1006)&gt;0))&lt;&gt;0),"Row is skipped.",IF(AND(Input!$A873="",Input!$A874=""),"", IF(Input!B873="","Data is missing.",""))))</f>
        <v/>
      </c>
      <c r="D874" s="189" t="str">
        <f>IF(ISERROR(IF(AND(Input!$A873="",SUMPRODUCT(--(LEN(Input!$A874:'Input'!$A$1006)&gt;0))&lt;&gt;0),"Row is skipped.",IF(AND(Input!$A873="",Input!$A874=""),"", IF(Input!C873="","Data is missing.","")))),"",IF(AND(Input!$A873="",SUMPRODUCT(--(LEN(Input!$A874:'Input'!$A$1006)&gt;0))&lt;&gt;0),"Row is skipped.",IF(AND(Input!$A873="",Input!$A874=""),"", IF(Input!C873="","Data is missing.",""))))</f>
        <v/>
      </c>
      <c r="E874" s="189" t="str">
        <f>IF(ISERROR(IF(AND(Input!$A873="",SUMPRODUCT(--(LEN(Input!$A874:'Input'!$A$1006)&gt;0))&lt;&gt;0),"Row is skipped.",IF(AND(Input!$A873="",Input!$A874=""),"", IF(Input!D873="","Data is missing.","")))),"",IF(AND(Input!$A873="",SUMPRODUCT(--(LEN(Input!$A874:'Input'!$A$1006)&gt;0))&lt;&gt;0),"Row is skipped.",IF(AND(Input!$A873="",Input!$A874=""),"", IF(Input!D873="","Data is missing.",""))))</f>
        <v/>
      </c>
      <c r="F874" s="189" t="str">
        <f>IF(ISERROR(IF(AND(Input!$A873="",SUMPRODUCT(--(LEN(Input!$A874:'Input'!$A$1006)&gt;0))&lt;&gt;0),"Row is skipped.",IF(AND(Input!$A873="",Input!$A874=""),"", IF(Input!E873="","Data is missing.","")))),"",IF(AND(Input!$A873="",SUMPRODUCT(--(LEN(Input!$A874:'Input'!$A$1006)&gt;0))&lt;&gt;0),"Row is skipped.",IF(AND(Input!$A873="",Input!$A874=""),"", IF(Input!E873="","Data is missing.",""))))</f>
        <v/>
      </c>
      <c r="G874" s="189" t="str">
        <f>IF(ISERROR(IF(AND(Input!$A873="",SUMPRODUCT(--(LEN(Input!$A874:'Input'!$A$1006)&gt;0))&lt;&gt;0),"Row is skipped.",IF(AND(Input!$A873="",Input!$A874=""),"", IF(Input!F873="","Data is missing.","")))),"",IF(AND(Input!$A873="",SUMPRODUCT(--(LEN(Input!$A874:'Input'!$A$1006)&gt;0))&lt;&gt;0),"Row is skipped.",IF(AND(Input!$A873="",Input!$A874=""),"", IF(Input!F873="","Data is missing.",""))))</f>
        <v/>
      </c>
      <c r="H874" s="190" t="str">
        <f>IF(ISERROR(IF(AND(Input!$A873="",SUMPRODUCT(--(LEN(Input!$A874:'Input'!$A$1006)&gt;0))&lt;&gt;0),"Row is skipped.",IF(AND(Input!$A873="",Input!$A874=""),"", IF(Input!G873="","Data is missing.","")))),"",IF(AND(Input!$A873="",SUMPRODUCT(--(LEN(Input!$A874:'Input'!$A$1006)&gt;0))&lt;&gt;0),"Row is skipped.",IF(AND(Input!$A873="",Input!$A874=""),"", IF(Input!G873="","Data is missing.",""))))</f>
        <v/>
      </c>
      <c r="I874" s="156"/>
      <c r="J874" s="191" t="str">
        <f>IFERROR(VLOOKUP(VLOOKUP(Input!$D873,'Measure List'!$A:$AN,40,FALSE),UIR!$A$1:$Q$27,17,FALSE),"")</f>
        <v/>
      </c>
      <c r="K874" s="192" t="str">
        <f>IFERROR(VLOOKUP(Input!$D873,'Measure List'!$A:$AN,40,FALSE),"")</f>
        <v/>
      </c>
      <c r="L874" s="156"/>
      <c r="M874" s="193" t="str">
        <f>IF(B874="","",IF(AND(Input!H873="",IFERROR(VLOOKUP(K874,UIR!$A$2:$P$21,2,FALSE),"")&lt;&gt;""),"Data is Missing.",""))</f>
        <v/>
      </c>
      <c r="N874" s="194" t="str">
        <f>IF(B874="","",IF(AND(Input!I873="",IFERROR(VLOOKUP(K874,UIR!$A$2:$P$21,3,FALSE),"")&lt;&gt;""),"Data is Missing.",""))</f>
        <v/>
      </c>
      <c r="O874" s="194" t="str">
        <f>IF(B874="","",IF(AND(Input!J873="",IFERROR(VLOOKUP(K874,UIR!$A$2:$P$21,4,FALSE),"")&lt;&gt;""),"Data is Missing.",""))</f>
        <v/>
      </c>
      <c r="P874" s="194" t="str">
        <f>IF(B874="","",IF(AND(Input!K873="",IFERROR(VLOOKUP(K874,UIR!$A$2:$P$21,5,FALSE),"")&lt;&gt;""),"Data is Missing.",""))</f>
        <v/>
      </c>
      <c r="Q874" s="194" t="str">
        <f>IF(B874="","",IF(AND(Input!L873="",IFERROR(VLOOKUP(K874,UIR!$A$2:$P$21,6,FALSE),"")&lt;&gt;""),"Data is Missing.",""))</f>
        <v/>
      </c>
      <c r="R874" s="194" t="str">
        <f>IF(B874="","",IF(AND(Input!M873="",IFERROR(VLOOKUP(K874,UIR!$A$2:$P$21,7,FALSE),"")&lt;&gt;""),"Data is Missing.",""))</f>
        <v/>
      </c>
      <c r="S874" s="194" t="str">
        <f>IF(B874="","",IF(AND(Input!P873="",IFERROR(VLOOKUP(K874,UIR!$A$2:$P$21,8,FALSE),"")&lt;&gt;""),"Data is Missing.",""))</f>
        <v/>
      </c>
      <c r="T874" s="194" t="str">
        <f>IF(B874="","",IF(AND(Input!Q873="",IFERROR(VLOOKUP(K874,UIR!$A$2:$P$21,9,FALSE),"")&lt;&gt;""),"Data is Missing.",""))</f>
        <v/>
      </c>
      <c r="U874" s="194"/>
      <c r="V874" s="194" t="str">
        <f>IF(B874="","",IF(AND(Input!S873="",IFERROR(VLOOKUP(K874,UIR!$A$2:$P$21,11,FALSE),"")&lt;&gt;""),"Data is Missing.",""))</f>
        <v/>
      </c>
      <c r="W874" s="194" t="str">
        <f>IF(B874="","",IF(AND(Input!T873="",IFERROR(VLOOKUP(K874,UIR!$A$2:$P$21,12,FALSE),"")&lt;&gt;""),"Data is Missing.",""))</f>
        <v/>
      </c>
      <c r="X874" s="194" t="str">
        <f>IF(B874="","",IF(AND(Input!V873="",IFERROR(VLOOKUP(K874,UIR!$A$2:$P$21,13,FALSE),"")&lt;&gt;""),"Data is Missing.",""))</f>
        <v/>
      </c>
      <c r="Y874" s="194" t="str">
        <f>IF(B874="","",IF(AND(Input!W873="",IFERROR(VLOOKUP(K874,UIR!$A$2:$P$21,14,FALSE),"")&lt;&gt;""),"Data is Missing.",""))</f>
        <v/>
      </c>
      <c r="Z874" s="194" t="str">
        <f>IF(B874="","",IF(AND(Input!X873="",IFERROR(VLOOKUP(K874,UIR!$A$2:$P$21,15,FALSE),"")&lt;&gt;""),"Data is Missing.",""))</f>
        <v/>
      </c>
      <c r="AA874" s="195" t="str">
        <f>IF(B874="","",IF(AND(Input!Y873="",IFERROR(VLOOKUP(K874,UIR!$A$2:$P$21,16,FALSE),"")&lt;&gt;""),"Data is Missing.",""))</f>
        <v/>
      </c>
      <c r="AC874" s="202" t="str">
        <f>IF(ISERROR(IF(Input!D873="","",IF(ISERROR(VLOOKUP(Input!D873,'Measure List'!$A$2:$A$30000,1,0)),"Invalid RefNo",""))),"",IF(Input!D873="","",IF(ISERROR(VLOOKUP(Input!D873,'Measure List'!$A$2:$A$30000,1,0)),"Invalid RefNo","")))</f>
        <v/>
      </c>
      <c r="AD874" s="156"/>
      <c r="AE874" s="156"/>
      <c r="AF874" s="156"/>
      <c r="AG874" s="156"/>
      <c r="AH874" s="156"/>
      <c r="AI874" s="156"/>
      <c r="AJ874" s="156"/>
      <c r="AK874" s="156"/>
      <c r="AL874" s="203" t="str">
        <f>IF(COUNTIF(Dropdowns!$K$2:$K$7,Input!S873)&gt;0,"",IF(Input!S873="","","Invalid Type"))</f>
        <v/>
      </c>
      <c r="AN874" s="204" t="str">
        <f>IF(Input!C873="","",IF(ISNUMBER(VALUE(Input!C873)),"","Needs to be a number."))</f>
        <v/>
      </c>
      <c r="AO874" s="205" t="str">
        <f>IF(Input!E873="","",IF(ISNUMBER(VALUE(Input!E873)),"","Needs to be a number."))</f>
        <v/>
      </c>
      <c r="AP874" s="205" t="str">
        <f>IF(Input!N873="","",IF(ISNUMBER(VALUE(Input!N873)),"","Needs to be a number."))</f>
        <v/>
      </c>
      <c r="AQ874" s="205" t="str">
        <f>IF(Input!O873="","",IF(ISNUMBER(VALUE(Input!O873)),"","Needs to be a number."))</f>
        <v/>
      </c>
      <c r="AR874" s="205" t="str">
        <f>IF(Input!V873="","",IF(ISNUMBER(VALUE(Input!V873)),"","Needs to be a number."))</f>
        <v/>
      </c>
      <c r="AS874" s="205" t="str">
        <f>IF(Input!W873="","",IF(ISNUMBER(VALUE(Input!W873)),"","Needs to be a number."))</f>
        <v/>
      </c>
      <c r="AT874" s="205" t="str">
        <f>IF(Input!X873="","",IF(ISNUMBER(VALUE(Input!X873)),"","Needs to be a number."))</f>
        <v/>
      </c>
      <c r="AU874" s="206" t="str">
        <f>IF(Input!Y873="","",IF(ISNUMBER(VALUE(Input!Y873)),"","Needs to be a number."))</f>
        <v/>
      </c>
      <c r="AW874" s="259" t="str">
        <f>IF(OR(VALUE(Input!C873)&lt;0,VALUE(Input!C873)&gt;100), "Invalid EEI %","")</f>
        <v/>
      </c>
      <c r="AX874" s="207"/>
      <c r="AY874" s="278" t="str">
        <f>IF(Input!E873="","",IF(VALUE(Input!E873)=0,"Do not enter 0.",""))</f>
        <v/>
      </c>
    </row>
    <row r="875" spans="2:51" x14ac:dyDescent="0.3">
      <c r="B875" s="188" t="str">
        <f>Input!A874</f>
        <v/>
      </c>
      <c r="C875" s="189" t="str">
        <f>IF(ISERROR(IF(AND(Input!$A874="",SUMPRODUCT(--(LEN(Input!$A875:'Input'!$A$1006)&gt;0))&lt;&gt;0),"Row is skipped.",IF(AND(Input!$A874="",Input!$A875=""),"", IF(Input!B874="","Data is missing.","")))),"",IF(AND(Input!$A874="",SUMPRODUCT(--(LEN(Input!$A875:'Input'!$A$1006)&gt;0))&lt;&gt;0),"Row is skipped.",IF(AND(Input!$A874="",Input!$A875=""),"", IF(Input!B874="","Data is missing.",""))))</f>
        <v/>
      </c>
      <c r="D875" s="189" t="str">
        <f>IF(ISERROR(IF(AND(Input!$A874="",SUMPRODUCT(--(LEN(Input!$A875:'Input'!$A$1006)&gt;0))&lt;&gt;0),"Row is skipped.",IF(AND(Input!$A874="",Input!$A875=""),"", IF(Input!C874="","Data is missing.","")))),"",IF(AND(Input!$A874="",SUMPRODUCT(--(LEN(Input!$A875:'Input'!$A$1006)&gt;0))&lt;&gt;0),"Row is skipped.",IF(AND(Input!$A874="",Input!$A875=""),"", IF(Input!C874="","Data is missing.",""))))</f>
        <v/>
      </c>
      <c r="E875" s="189" t="str">
        <f>IF(ISERROR(IF(AND(Input!$A874="",SUMPRODUCT(--(LEN(Input!$A875:'Input'!$A$1006)&gt;0))&lt;&gt;0),"Row is skipped.",IF(AND(Input!$A874="",Input!$A875=""),"", IF(Input!D874="","Data is missing.","")))),"",IF(AND(Input!$A874="",SUMPRODUCT(--(LEN(Input!$A875:'Input'!$A$1006)&gt;0))&lt;&gt;0),"Row is skipped.",IF(AND(Input!$A874="",Input!$A875=""),"", IF(Input!D874="","Data is missing.",""))))</f>
        <v/>
      </c>
      <c r="F875" s="189" t="str">
        <f>IF(ISERROR(IF(AND(Input!$A874="",SUMPRODUCT(--(LEN(Input!$A875:'Input'!$A$1006)&gt;0))&lt;&gt;0),"Row is skipped.",IF(AND(Input!$A874="",Input!$A875=""),"", IF(Input!E874="","Data is missing.","")))),"",IF(AND(Input!$A874="",SUMPRODUCT(--(LEN(Input!$A875:'Input'!$A$1006)&gt;0))&lt;&gt;0),"Row is skipped.",IF(AND(Input!$A874="",Input!$A875=""),"", IF(Input!E874="","Data is missing.",""))))</f>
        <v/>
      </c>
      <c r="G875" s="189" t="str">
        <f>IF(ISERROR(IF(AND(Input!$A874="",SUMPRODUCT(--(LEN(Input!$A875:'Input'!$A$1006)&gt;0))&lt;&gt;0),"Row is skipped.",IF(AND(Input!$A874="",Input!$A875=""),"", IF(Input!F874="","Data is missing.","")))),"",IF(AND(Input!$A874="",SUMPRODUCT(--(LEN(Input!$A875:'Input'!$A$1006)&gt;0))&lt;&gt;0),"Row is skipped.",IF(AND(Input!$A874="",Input!$A875=""),"", IF(Input!F874="","Data is missing.",""))))</f>
        <v/>
      </c>
      <c r="H875" s="190" t="str">
        <f>IF(ISERROR(IF(AND(Input!$A874="",SUMPRODUCT(--(LEN(Input!$A875:'Input'!$A$1006)&gt;0))&lt;&gt;0),"Row is skipped.",IF(AND(Input!$A874="",Input!$A875=""),"", IF(Input!G874="","Data is missing.","")))),"",IF(AND(Input!$A874="",SUMPRODUCT(--(LEN(Input!$A875:'Input'!$A$1006)&gt;0))&lt;&gt;0),"Row is skipped.",IF(AND(Input!$A874="",Input!$A875=""),"", IF(Input!G874="","Data is missing.",""))))</f>
        <v/>
      </c>
      <c r="I875" s="156"/>
      <c r="J875" s="191" t="str">
        <f>IFERROR(VLOOKUP(VLOOKUP(Input!$D874,'Measure List'!$A:$AN,40,FALSE),UIR!$A$1:$Q$27,17,FALSE),"")</f>
        <v/>
      </c>
      <c r="K875" s="192" t="str">
        <f>IFERROR(VLOOKUP(Input!$D874,'Measure List'!$A:$AN,40,FALSE),"")</f>
        <v/>
      </c>
      <c r="L875" s="156"/>
      <c r="M875" s="193" t="str">
        <f>IF(B875="","",IF(AND(Input!H874="",IFERROR(VLOOKUP(K875,UIR!$A$2:$P$21,2,FALSE),"")&lt;&gt;""),"Data is Missing.",""))</f>
        <v/>
      </c>
      <c r="N875" s="194" t="str">
        <f>IF(B875="","",IF(AND(Input!I874="",IFERROR(VLOOKUP(K875,UIR!$A$2:$P$21,3,FALSE),"")&lt;&gt;""),"Data is Missing.",""))</f>
        <v/>
      </c>
      <c r="O875" s="194" t="str">
        <f>IF(B875="","",IF(AND(Input!J874="",IFERROR(VLOOKUP(K875,UIR!$A$2:$P$21,4,FALSE),"")&lt;&gt;""),"Data is Missing.",""))</f>
        <v/>
      </c>
      <c r="P875" s="194" t="str">
        <f>IF(B875="","",IF(AND(Input!K874="",IFERROR(VLOOKUP(K875,UIR!$A$2:$P$21,5,FALSE),"")&lt;&gt;""),"Data is Missing.",""))</f>
        <v/>
      </c>
      <c r="Q875" s="194" t="str">
        <f>IF(B875="","",IF(AND(Input!L874="",IFERROR(VLOOKUP(K875,UIR!$A$2:$P$21,6,FALSE),"")&lt;&gt;""),"Data is Missing.",""))</f>
        <v/>
      </c>
      <c r="R875" s="194" t="str">
        <f>IF(B875="","",IF(AND(Input!M874="",IFERROR(VLOOKUP(K875,UIR!$A$2:$P$21,7,FALSE),"")&lt;&gt;""),"Data is Missing.",""))</f>
        <v/>
      </c>
      <c r="S875" s="194" t="str">
        <f>IF(B875="","",IF(AND(Input!P874="",IFERROR(VLOOKUP(K875,UIR!$A$2:$P$21,8,FALSE),"")&lt;&gt;""),"Data is Missing.",""))</f>
        <v/>
      </c>
      <c r="T875" s="194" t="str">
        <f>IF(B875="","",IF(AND(Input!Q874="",IFERROR(VLOOKUP(K875,UIR!$A$2:$P$21,9,FALSE),"")&lt;&gt;""),"Data is Missing.",""))</f>
        <v/>
      </c>
      <c r="U875" s="194"/>
      <c r="V875" s="194" t="str">
        <f>IF(B875="","",IF(AND(Input!S874="",IFERROR(VLOOKUP(K875,UIR!$A$2:$P$21,11,FALSE),"")&lt;&gt;""),"Data is Missing.",""))</f>
        <v/>
      </c>
      <c r="W875" s="194" t="str">
        <f>IF(B875="","",IF(AND(Input!T874="",IFERROR(VLOOKUP(K875,UIR!$A$2:$P$21,12,FALSE),"")&lt;&gt;""),"Data is Missing.",""))</f>
        <v/>
      </c>
      <c r="X875" s="194" t="str">
        <f>IF(B875="","",IF(AND(Input!V874="",IFERROR(VLOOKUP(K875,UIR!$A$2:$P$21,13,FALSE),"")&lt;&gt;""),"Data is Missing.",""))</f>
        <v/>
      </c>
      <c r="Y875" s="194" t="str">
        <f>IF(B875="","",IF(AND(Input!W874="",IFERROR(VLOOKUP(K875,UIR!$A$2:$P$21,14,FALSE),"")&lt;&gt;""),"Data is Missing.",""))</f>
        <v/>
      </c>
      <c r="Z875" s="194" t="str">
        <f>IF(B875="","",IF(AND(Input!X874="",IFERROR(VLOOKUP(K875,UIR!$A$2:$P$21,15,FALSE),"")&lt;&gt;""),"Data is Missing.",""))</f>
        <v/>
      </c>
      <c r="AA875" s="195" t="str">
        <f>IF(B875="","",IF(AND(Input!Y874="",IFERROR(VLOOKUP(K875,UIR!$A$2:$P$21,16,FALSE),"")&lt;&gt;""),"Data is Missing.",""))</f>
        <v/>
      </c>
      <c r="AC875" s="202" t="str">
        <f>IF(ISERROR(IF(Input!D874="","",IF(ISERROR(VLOOKUP(Input!D874,'Measure List'!$A$2:$A$30000,1,0)),"Invalid RefNo",""))),"",IF(Input!D874="","",IF(ISERROR(VLOOKUP(Input!D874,'Measure List'!$A$2:$A$30000,1,0)),"Invalid RefNo","")))</f>
        <v/>
      </c>
      <c r="AD875" s="156"/>
      <c r="AE875" s="156"/>
      <c r="AF875" s="156"/>
      <c r="AG875" s="156"/>
      <c r="AH875" s="156"/>
      <c r="AI875" s="156"/>
      <c r="AJ875" s="156"/>
      <c r="AK875" s="156"/>
      <c r="AL875" s="203" t="str">
        <f>IF(COUNTIF(Dropdowns!$K$2:$K$7,Input!S874)&gt;0,"",IF(Input!S874="","","Invalid Type"))</f>
        <v/>
      </c>
      <c r="AN875" s="204" t="str">
        <f>IF(Input!C874="","",IF(ISNUMBER(VALUE(Input!C874)),"","Needs to be a number."))</f>
        <v/>
      </c>
      <c r="AO875" s="205" t="str">
        <f>IF(Input!E874="","",IF(ISNUMBER(VALUE(Input!E874)),"","Needs to be a number."))</f>
        <v/>
      </c>
      <c r="AP875" s="205" t="str">
        <f>IF(Input!N874="","",IF(ISNUMBER(VALUE(Input!N874)),"","Needs to be a number."))</f>
        <v/>
      </c>
      <c r="AQ875" s="205" t="str">
        <f>IF(Input!O874="","",IF(ISNUMBER(VALUE(Input!O874)),"","Needs to be a number."))</f>
        <v/>
      </c>
      <c r="AR875" s="205" t="str">
        <f>IF(Input!V874="","",IF(ISNUMBER(VALUE(Input!V874)),"","Needs to be a number."))</f>
        <v/>
      </c>
      <c r="AS875" s="205" t="str">
        <f>IF(Input!W874="","",IF(ISNUMBER(VALUE(Input!W874)),"","Needs to be a number."))</f>
        <v/>
      </c>
      <c r="AT875" s="205" t="str">
        <f>IF(Input!X874="","",IF(ISNUMBER(VALUE(Input!X874)),"","Needs to be a number."))</f>
        <v/>
      </c>
      <c r="AU875" s="206" t="str">
        <f>IF(Input!Y874="","",IF(ISNUMBER(VALUE(Input!Y874)),"","Needs to be a number."))</f>
        <v/>
      </c>
      <c r="AW875" s="259" t="str">
        <f>IF(OR(VALUE(Input!C874)&lt;0,VALUE(Input!C874)&gt;100), "Invalid EEI %","")</f>
        <v/>
      </c>
      <c r="AX875" s="207"/>
      <c r="AY875" s="278" t="str">
        <f>IF(Input!E874="","",IF(VALUE(Input!E874)=0,"Do not enter 0.",""))</f>
        <v/>
      </c>
    </row>
    <row r="876" spans="2:51" x14ac:dyDescent="0.3">
      <c r="B876" s="188" t="str">
        <f>Input!A875</f>
        <v/>
      </c>
      <c r="C876" s="189" t="str">
        <f>IF(ISERROR(IF(AND(Input!$A875="",SUMPRODUCT(--(LEN(Input!$A876:'Input'!$A$1006)&gt;0))&lt;&gt;0),"Row is skipped.",IF(AND(Input!$A875="",Input!$A876=""),"", IF(Input!B875="","Data is missing.","")))),"",IF(AND(Input!$A875="",SUMPRODUCT(--(LEN(Input!$A876:'Input'!$A$1006)&gt;0))&lt;&gt;0),"Row is skipped.",IF(AND(Input!$A875="",Input!$A876=""),"", IF(Input!B875="","Data is missing.",""))))</f>
        <v/>
      </c>
      <c r="D876" s="189" t="str">
        <f>IF(ISERROR(IF(AND(Input!$A875="",SUMPRODUCT(--(LEN(Input!$A876:'Input'!$A$1006)&gt;0))&lt;&gt;0),"Row is skipped.",IF(AND(Input!$A875="",Input!$A876=""),"", IF(Input!C875="","Data is missing.","")))),"",IF(AND(Input!$A875="",SUMPRODUCT(--(LEN(Input!$A876:'Input'!$A$1006)&gt;0))&lt;&gt;0),"Row is skipped.",IF(AND(Input!$A875="",Input!$A876=""),"", IF(Input!C875="","Data is missing.",""))))</f>
        <v/>
      </c>
      <c r="E876" s="189" t="str">
        <f>IF(ISERROR(IF(AND(Input!$A875="",SUMPRODUCT(--(LEN(Input!$A876:'Input'!$A$1006)&gt;0))&lt;&gt;0),"Row is skipped.",IF(AND(Input!$A875="",Input!$A876=""),"", IF(Input!D875="","Data is missing.","")))),"",IF(AND(Input!$A875="",SUMPRODUCT(--(LEN(Input!$A876:'Input'!$A$1006)&gt;0))&lt;&gt;0),"Row is skipped.",IF(AND(Input!$A875="",Input!$A876=""),"", IF(Input!D875="","Data is missing.",""))))</f>
        <v/>
      </c>
      <c r="F876" s="189" t="str">
        <f>IF(ISERROR(IF(AND(Input!$A875="",SUMPRODUCT(--(LEN(Input!$A876:'Input'!$A$1006)&gt;0))&lt;&gt;0),"Row is skipped.",IF(AND(Input!$A875="",Input!$A876=""),"", IF(Input!E875="","Data is missing.","")))),"",IF(AND(Input!$A875="",SUMPRODUCT(--(LEN(Input!$A876:'Input'!$A$1006)&gt;0))&lt;&gt;0),"Row is skipped.",IF(AND(Input!$A875="",Input!$A876=""),"", IF(Input!E875="","Data is missing.",""))))</f>
        <v/>
      </c>
      <c r="G876" s="189" t="str">
        <f>IF(ISERROR(IF(AND(Input!$A875="",SUMPRODUCT(--(LEN(Input!$A876:'Input'!$A$1006)&gt;0))&lt;&gt;0),"Row is skipped.",IF(AND(Input!$A875="",Input!$A876=""),"", IF(Input!F875="","Data is missing.","")))),"",IF(AND(Input!$A875="",SUMPRODUCT(--(LEN(Input!$A876:'Input'!$A$1006)&gt;0))&lt;&gt;0),"Row is skipped.",IF(AND(Input!$A875="",Input!$A876=""),"", IF(Input!F875="","Data is missing.",""))))</f>
        <v/>
      </c>
      <c r="H876" s="190" t="str">
        <f>IF(ISERROR(IF(AND(Input!$A875="",SUMPRODUCT(--(LEN(Input!$A876:'Input'!$A$1006)&gt;0))&lt;&gt;0),"Row is skipped.",IF(AND(Input!$A875="",Input!$A876=""),"", IF(Input!G875="","Data is missing.","")))),"",IF(AND(Input!$A875="",SUMPRODUCT(--(LEN(Input!$A876:'Input'!$A$1006)&gt;0))&lt;&gt;0),"Row is skipped.",IF(AND(Input!$A875="",Input!$A876=""),"", IF(Input!G875="","Data is missing.",""))))</f>
        <v/>
      </c>
      <c r="I876" s="156"/>
      <c r="J876" s="191" t="str">
        <f>IFERROR(VLOOKUP(VLOOKUP(Input!$D875,'Measure List'!$A:$AN,40,FALSE),UIR!$A$1:$Q$27,17,FALSE),"")</f>
        <v/>
      </c>
      <c r="K876" s="192" t="str">
        <f>IFERROR(VLOOKUP(Input!$D875,'Measure List'!$A:$AN,40,FALSE),"")</f>
        <v/>
      </c>
      <c r="L876" s="156"/>
      <c r="M876" s="193" t="str">
        <f>IF(B876="","",IF(AND(Input!H875="",IFERROR(VLOOKUP(K876,UIR!$A$2:$P$21,2,FALSE),"")&lt;&gt;""),"Data is Missing.",""))</f>
        <v/>
      </c>
      <c r="N876" s="194" t="str">
        <f>IF(B876="","",IF(AND(Input!I875="",IFERROR(VLOOKUP(K876,UIR!$A$2:$P$21,3,FALSE),"")&lt;&gt;""),"Data is Missing.",""))</f>
        <v/>
      </c>
      <c r="O876" s="194" t="str">
        <f>IF(B876="","",IF(AND(Input!J875="",IFERROR(VLOOKUP(K876,UIR!$A$2:$P$21,4,FALSE),"")&lt;&gt;""),"Data is Missing.",""))</f>
        <v/>
      </c>
      <c r="P876" s="194" t="str">
        <f>IF(B876="","",IF(AND(Input!K875="",IFERROR(VLOOKUP(K876,UIR!$A$2:$P$21,5,FALSE),"")&lt;&gt;""),"Data is Missing.",""))</f>
        <v/>
      </c>
      <c r="Q876" s="194" t="str">
        <f>IF(B876="","",IF(AND(Input!L875="",IFERROR(VLOOKUP(K876,UIR!$A$2:$P$21,6,FALSE),"")&lt;&gt;""),"Data is Missing.",""))</f>
        <v/>
      </c>
      <c r="R876" s="194" t="str">
        <f>IF(B876="","",IF(AND(Input!M875="",IFERROR(VLOOKUP(K876,UIR!$A$2:$P$21,7,FALSE),"")&lt;&gt;""),"Data is Missing.",""))</f>
        <v/>
      </c>
      <c r="S876" s="194" t="str">
        <f>IF(B876="","",IF(AND(Input!P875="",IFERROR(VLOOKUP(K876,UIR!$A$2:$P$21,8,FALSE),"")&lt;&gt;""),"Data is Missing.",""))</f>
        <v/>
      </c>
      <c r="T876" s="194" t="str">
        <f>IF(B876="","",IF(AND(Input!Q875="",IFERROR(VLOOKUP(K876,UIR!$A$2:$P$21,9,FALSE),"")&lt;&gt;""),"Data is Missing.",""))</f>
        <v/>
      </c>
      <c r="U876" s="194"/>
      <c r="V876" s="194" t="str">
        <f>IF(B876="","",IF(AND(Input!S875="",IFERROR(VLOOKUP(K876,UIR!$A$2:$P$21,11,FALSE),"")&lt;&gt;""),"Data is Missing.",""))</f>
        <v/>
      </c>
      <c r="W876" s="194" t="str">
        <f>IF(B876="","",IF(AND(Input!T875="",IFERROR(VLOOKUP(K876,UIR!$A$2:$P$21,12,FALSE),"")&lt;&gt;""),"Data is Missing.",""))</f>
        <v/>
      </c>
      <c r="X876" s="194" t="str">
        <f>IF(B876="","",IF(AND(Input!V875="",IFERROR(VLOOKUP(K876,UIR!$A$2:$P$21,13,FALSE),"")&lt;&gt;""),"Data is Missing.",""))</f>
        <v/>
      </c>
      <c r="Y876" s="194" t="str">
        <f>IF(B876="","",IF(AND(Input!W875="",IFERROR(VLOOKUP(K876,UIR!$A$2:$P$21,14,FALSE),"")&lt;&gt;""),"Data is Missing.",""))</f>
        <v/>
      </c>
      <c r="Z876" s="194" t="str">
        <f>IF(B876="","",IF(AND(Input!X875="",IFERROR(VLOOKUP(K876,UIR!$A$2:$P$21,15,FALSE),"")&lt;&gt;""),"Data is Missing.",""))</f>
        <v/>
      </c>
      <c r="AA876" s="195" t="str">
        <f>IF(B876="","",IF(AND(Input!Y875="",IFERROR(VLOOKUP(K876,UIR!$A$2:$P$21,16,FALSE),"")&lt;&gt;""),"Data is Missing.",""))</f>
        <v/>
      </c>
      <c r="AC876" s="202" t="str">
        <f>IF(ISERROR(IF(Input!D875="","",IF(ISERROR(VLOOKUP(Input!D875,'Measure List'!$A$2:$A$30000,1,0)),"Invalid RefNo",""))),"",IF(Input!D875="","",IF(ISERROR(VLOOKUP(Input!D875,'Measure List'!$A$2:$A$30000,1,0)),"Invalid RefNo","")))</f>
        <v/>
      </c>
      <c r="AD876" s="156"/>
      <c r="AE876" s="156"/>
      <c r="AF876" s="156"/>
      <c r="AG876" s="156"/>
      <c r="AH876" s="156"/>
      <c r="AI876" s="156"/>
      <c r="AJ876" s="156"/>
      <c r="AK876" s="156"/>
      <c r="AL876" s="203" t="str">
        <f>IF(COUNTIF(Dropdowns!$K$2:$K$7,Input!S875)&gt;0,"",IF(Input!S875="","","Invalid Type"))</f>
        <v/>
      </c>
      <c r="AN876" s="204" t="str">
        <f>IF(Input!C875="","",IF(ISNUMBER(VALUE(Input!C875)),"","Needs to be a number."))</f>
        <v/>
      </c>
      <c r="AO876" s="205" t="str">
        <f>IF(Input!E875="","",IF(ISNUMBER(VALUE(Input!E875)),"","Needs to be a number."))</f>
        <v/>
      </c>
      <c r="AP876" s="205" t="str">
        <f>IF(Input!N875="","",IF(ISNUMBER(VALUE(Input!N875)),"","Needs to be a number."))</f>
        <v/>
      </c>
      <c r="AQ876" s="205" t="str">
        <f>IF(Input!O875="","",IF(ISNUMBER(VALUE(Input!O875)),"","Needs to be a number."))</f>
        <v/>
      </c>
      <c r="AR876" s="205" t="str">
        <f>IF(Input!V875="","",IF(ISNUMBER(VALUE(Input!V875)),"","Needs to be a number."))</f>
        <v/>
      </c>
      <c r="AS876" s="205" t="str">
        <f>IF(Input!W875="","",IF(ISNUMBER(VALUE(Input!W875)),"","Needs to be a number."))</f>
        <v/>
      </c>
      <c r="AT876" s="205" t="str">
        <f>IF(Input!X875="","",IF(ISNUMBER(VALUE(Input!X875)),"","Needs to be a number."))</f>
        <v/>
      </c>
      <c r="AU876" s="206" t="str">
        <f>IF(Input!Y875="","",IF(ISNUMBER(VALUE(Input!Y875)),"","Needs to be a number."))</f>
        <v/>
      </c>
      <c r="AW876" s="259" t="str">
        <f>IF(OR(VALUE(Input!C875)&lt;0,VALUE(Input!C875)&gt;100), "Invalid EEI %","")</f>
        <v/>
      </c>
      <c r="AX876" s="207"/>
      <c r="AY876" s="278" t="str">
        <f>IF(Input!E875="","",IF(VALUE(Input!E875)=0,"Do not enter 0.",""))</f>
        <v/>
      </c>
    </row>
    <row r="877" spans="2:51" x14ac:dyDescent="0.3">
      <c r="B877" s="188" t="str">
        <f>Input!A876</f>
        <v/>
      </c>
      <c r="C877" s="189" t="str">
        <f>IF(ISERROR(IF(AND(Input!$A876="",SUMPRODUCT(--(LEN(Input!$A877:'Input'!$A$1006)&gt;0))&lt;&gt;0),"Row is skipped.",IF(AND(Input!$A876="",Input!$A877=""),"", IF(Input!B876="","Data is missing.","")))),"",IF(AND(Input!$A876="",SUMPRODUCT(--(LEN(Input!$A877:'Input'!$A$1006)&gt;0))&lt;&gt;0),"Row is skipped.",IF(AND(Input!$A876="",Input!$A877=""),"", IF(Input!B876="","Data is missing.",""))))</f>
        <v/>
      </c>
      <c r="D877" s="189" t="str">
        <f>IF(ISERROR(IF(AND(Input!$A876="",SUMPRODUCT(--(LEN(Input!$A877:'Input'!$A$1006)&gt;0))&lt;&gt;0),"Row is skipped.",IF(AND(Input!$A876="",Input!$A877=""),"", IF(Input!C876="","Data is missing.","")))),"",IF(AND(Input!$A876="",SUMPRODUCT(--(LEN(Input!$A877:'Input'!$A$1006)&gt;0))&lt;&gt;0),"Row is skipped.",IF(AND(Input!$A876="",Input!$A877=""),"", IF(Input!C876="","Data is missing.",""))))</f>
        <v/>
      </c>
      <c r="E877" s="189" t="str">
        <f>IF(ISERROR(IF(AND(Input!$A876="",SUMPRODUCT(--(LEN(Input!$A877:'Input'!$A$1006)&gt;0))&lt;&gt;0),"Row is skipped.",IF(AND(Input!$A876="",Input!$A877=""),"", IF(Input!D876="","Data is missing.","")))),"",IF(AND(Input!$A876="",SUMPRODUCT(--(LEN(Input!$A877:'Input'!$A$1006)&gt;0))&lt;&gt;0),"Row is skipped.",IF(AND(Input!$A876="",Input!$A877=""),"", IF(Input!D876="","Data is missing.",""))))</f>
        <v/>
      </c>
      <c r="F877" s="189" t="str">
        <f>IF(ISERROR(IF(AND(Input!$A876="",SUMPRODUCT(--(LEN(Input!$A877:'Input'!$A$1006)&gt;0))&lt;&gt;0),"Row is skipped.",IF(AND(Input!$A876="",Input!$A877=""),"", IF(Input!E876="","Data is missing.","")))),"",IF(AND(Input!$A876="",SUMPRODUCT(--(LEN(Input!$A877:'Input'!$A$1006)&gt;0))&lt;&gt;0),"Row is skipped.",IF(AND(Input!$A876="",Input!$A877=""),"", IF(Input!E876="","Data is missing.",""))))</f>
        <v/>
      </c>
      <c r="G877" s="189" t="str">
        <f>IF(ISERROR(IF(AND(Input!$A876="",SUMPRODUCT(--(LEN(Input!$A877:'Input'!$A$1006)&gt;0))&lt;&gt;0),"Row is skipped.",IF(AND(Input!$A876="",Input!$A877=""),"", IF(Input!F876="","Data is missing.","")))),"",IF(AND(Input!$A876="",SUMPRODUCT(--(LEN(Input!$A877:'Input'!$A$1006)&gt;0))&lt;&gt;0),"Row is skipped.",IF(AND(Input!$A876="",Input!$A877=""),"", IF(Input!F876="","Data is missing.",""))))</f>
        <v/>
      </c>
      <c r="H877" s="190" t="str">
        <f>IF(ISERROR(IF(AND(Input!$A876="",SUMPRODUCT(--(LEN(Input!$A877:'Input'!$A$1006)&gt;0))&lt;&gt;0),"Row is skipped.",IF(AND(Input!$A876="",Input!$A877=""),"", IF(Input!G876="","Data is missing.","")))),"",IF(AND(Input!$A876="",SUMPRODUCT(--(LEN(Input!$A877:'Input'!$A$1006)&gt;0))&lt;&gt;0),"Row is skipped.",IF(AND(Input!$A876="",Input!$A877=""),"", IF(Input!G876="","Data is missing.",""))))</f>
        <v/>
      </c>
      <c r="I877" s="156"/>
      <c r="J877" s="191" t="str">
        <f>IFERROR(VLOOKUP(VLOOKUP(Input!$D876,'Measure List'!$A:$AN,40,FALSE),UIR!$A$1:$Q$27,17,FALSE),"")</f>
        <v/>
      </c>
      <c r="K877" s="192" t="str">
        <f>IFERROR(VLOOKUP(Input!$D876,'Measure List'!$A:$AN,40,FALSE),"")</f>
        <v/>
      </c>
      <c r="L877" s="156"/>
      <c r="M877" s="193" t="str">
        <f>IF(B877="","",IF(AND(Input!H876="",IFERROR(VLOOKUP(K877,UIR!$A$2:$P$21,2,FALSE),"")&lt;&gt;""),"Data is Missing.",""))</f>
        <v/>
      </c>
      <c r="N877" s="194" t="str">
        <f>IF(B877="","",IF(AND(Input!I876="",IFERROR(VLOOKUP(K877,UIR!$A$2:$P$21,3,FALSE),"")&lt;&gt;""),"Data is Missing.",""))</f>
        <v/>
      </c>
      <c r="O877" s="194" t="str">
        <f>IF(B877="","",IF(AND(Input!J876="",IFERROR(VLOOKUP(K877,UIR!$A$2:$P$21,4,FALSE),"")&lt;&gt;""),"Data is Missing.",""))</f>
        <v/>
      </c>
      <c r="P877" s="194" t="str">
        <f>IF(B877="","",IF(AND(Input!K876="",IFERROR(VLOOKUP(K877,UIR!$A$2:$P$21,5,FALSE),"")&lt;&gt;""),"Data is Missing.",""))</f>
        <v/>
      </c>
      <c r="Q877" s="194" t="str">
        <f>IF(B877="","",IF(AND(Input!L876="",IFERROR(VLOOKUP(K877,UIR!$A$2:$P$21,6,FALSE),"")&lt;&gt;""),"Data is Missing.",""))</f>
        <v/>
      </c>
      <c r="R877" s="194" t="str">
        <f>IF(B877="","",IF(AND(Input!M876="",IFERROR(VLOOKUP(K877,UIR!$A$2:$P$21,7,FALSE),"")&lt;&gt;""),"Data is Missing.",""))</f>
        <v/>
      </c>
      <c r="S877" s="194" t="str">
        <f>IF(B877="","",IF(AND(Input!P876="",IFERROR(VLOOKUP(K877,UIR!$A$2:$P$21,8,FALSE),"")&lt;&gt;""),"Data is Missing.",""))</f>
        <v/>
      </c>
      <c r="T877" s="194" t="str">
        <f>IF(B877="","",IF(AND(Input!Q876="",IFERROR(VLOOKUP(K877,UIR!$A$2:$P$21,9,FALSE),"")&lt;&gt;""),"Data is Missing.",""))</f>
        <v/>
      </c>
      <c r="U877" s="194"/>
      <c r="V877" s="194" t="str">
        <f>IF(B877="","",IF(AND(Input!S876="",IFERROR(VLOOKUP(K877,UIR!$A$2:$P$21,11,FALSE),"")&lt;&gt;""),"Data is Missing.",""))</f>
        <v/>
      </c>
      <c r="W877" s="194" t="str">
        <f>IF(B877="","",IF(AND(Input!T876="",IFERROR(VLOOKUP(K877,UIR!$A$2:$P$21,12,FALSE),"")&lt;&gt;""),"Data is Missing.",""))</f>
        <v/>
      </c>
      <c r="X877" s="194" t="str">
        <f>IF(B877="","",IF(AND(Input!V876="",IFERROR(VLOOKUP(K877,UIR!$A$2:$P$21,13,FALSE),"")&lt;&gt;""),"Data is Missing.",""))</f>
        <v/>
      </c>
      <c r="Y877" s="194" t="str">
        <f>IF(B877="","",IF(AND(Input!W876="",IFERROR(VLOOKUP(K877,UIR!$A$2:$P$21,14,FALSE),"")&lt;&gt;""),"Data is Missing.",""))</f>
        <v/>
      </c>
      <c r="Z877" s="194" t="str">
        <f>IF(B877="","",IF(AND(Input!X876="",IFERROR(VLOOKUP(K877,UIR!$A$2:$P$21,15,FALSE),"")&lt;&gt;""),"Data is Missing.",""))</f>
        <v/>
      </c>
      <c r="AA877" s="195" t="str">
        <f>IF(B877="","",IF(AND(Input!Y876="",IFERROR(VLOOKUP(K877,UIR!$A$2:$P$21,16,FALSE),"")&lt;&gt;""),"Data is Missing.",""))</f>
        <v/>
      </c>
      <c r="AC877" s="202" t="str">
        <f>IF(ISERROR(IF(Input!D876="","",IF(ISERROR(VLOOKUP(Input!D876,'Measure List'!$A$2:$A$30000,1,0)),"Invalid RefNo",""))),"",IF(Input!D876="","",IF(ISERROR(VLOOKUP(Input!D876,'Measure List'!$A$2:$A$30000,1,0)),"Invalid RefNo","")))</f>
        <v/>
      </c>
      <c r="AD877" s="156"/>
      <c r="AE877" s="156"/>
      <c r="AF877" s="156"/>
      <c r="AG877" s="156"/>
      <c r="AH877" s="156"/>
      <c r="AI877" s="156"/>
      <c r="AJ877" s="156"/>
      <c r="AK877" s="156"/>
      <c r="AL877" s="203" t="str">
        <f>IF(COUNTIF(Dropdowns!$K$2:$K$7,Input!S876)&gt;0,"",IF(Input!S876="","","Invalid Type"))</f>
        <v/>
      </c>
      <c r="AN877" s="204" t="str">
        <f>IF(Input!C876="","",IF(ISNUMBER(VALUE(Input!C876)),"","Needs to be a number."))</f>
        <v/>
      </c>
      <c r="AO877" s="205" t="str">
        <f>IF(Input!E876="","",IF(ISNUMBER(VALUE(Input!E876)),"","Needs to be a number."))</f>
        <v/>
      </c>
      <c r="AP877" s="205" t="str">
        <f>IF(Input!N876="","",IF(ISNUMBER(VALUE(Input!N876)),"","Needs to be a number."))</f>
        <v/>
      </c>
      <c r="AQ877" s="205" t="str">
        <f>IF(Input!O876="","",IF(ISNUMBER(VALUE(Input!O876)),"","Needs to be a number."))</f>
        <v/>
      </c>
      <c r="AR877" s="205" t="str">
        <f>IF(Input!V876="","",IF(ISNUMBER(VALUE(Input!V876)),"","Needs to be a number."))</f>
        <v/>
      </c>
      <c r="AS877" s="205" t="str">
        <f>IF(Input!W876="","",IF(ISNUMBER(VALUE(Input!W876)),"","Needs to be a number."))</f>
        <v/>
      </c>
      <c r="AT877" s="205" t="str">
        <f>IF(Input!X876="","",IF(ISNUMBER(VALUE(Input!X876)),"","Needs to be a number."))</f>
        <v/>
      </c>
      <c r="AU877" s="206" t="str">
        <f>IF(Input!Y876="","",IF(ISNUMBER(VALUE(Input!Y876)),"","Needs to be a number."))</f>
        <v/>
      </c>
      <c r="AW877" s="259" t="str">
        <f>IF(OR(VALUE(Input!C876)&lt;0,VALUE(Input!C876)&gt;100), "Invalid EEI %","")</f>
        <v/>
      </c>
      <c r="AX877" s="207"/>
      <c r="AY877" s="278" t="str">
        <f>IF(Input!E876="","",IF(VALUE(Input!E876)=0,"Do not enter 0.",""))</f>
        <v/>
      </c>
    </row>
    <row r="878" spans="2:51" x14ac:dyDescent="0.3">
      <c r="B878" s="188" t="str">
        <f>Input!A877</f>
        <v/>
      </c>
      <c r="C878" s="189" t="str">
        <f>IF(ISERROR(IF(AND(Input!$A877="",SUMPRODUCT(--(LEN(Input!$A878:'Input'!$A$1006)&gt;0))&lt;&gt;0),"Row is skipped.",IF(AND(Input!$A877="",Input!$A878=""),"", IF(Input!B877="","Data is missing.","")))),"",IF(AND(Input!$A877="",SUMPRODUCT(--(LEN(Input!$A878:'Input'!$A$1006)&gt;0))&lt;&gt;0),"Row is skipped.",IF(AND(Input!$A877="",Input!$A878=""),"", IF(Input!B877="","Data is missing.",""))))</f>
        <v/>
      </c>
      <c r="D878" s="189" t="str">
        <f>IF(ISERROR(IF(AND(Input!$A877="",SUMPRODUCT(--(LEN(Input!$A878:'Input'!$A$1006)&gt;0))&lt;&gt;0),"Row is skipped.",IF(AND(Input!$A877="",Input!$A878=""),"", IF(Input!C877="","Data is missing.","")))),"",IF(AND(Input!$A877="",SUMPRODUCT(--(LEN(Input!$A878:'Input'!$A$1006)&gt;0))&lt;&gt;0),"Row is skipped.",IF(AND(Input!$A877="",Input!$A878=""),"", IF(Input!C877="","Data is missing.",""))))</f>
        <v/>
      </c>
      <c r="E878" s="189" t="str">
        <f>IF(ISERROR(IF(AND(Input!$A877="",SUMPRODUCT(--(LEN(Input!$A878:'Input'!$A$1006)&gt;0))&lt;&gt;0),"Row is skipped.",IF(AND(Input!$A877="",Input!$A878=""),"", IF(Input!D877="","Data is missing.","")))),"",IF(AND(Input!$A877="",SUMPRODUCT(--(LEN(Input!$A878:'Input'!$A$1006)&gt;0))&lt;&gt;0),"Row is skipped.",IF(AND(Input!$A877="",Input!$A878=""),"", IF(Input!D877="","Data is missing.",""))))</f>
        <v/>
      </c>
      <c r="F878" s="189" t="str">
        <f>IF(ISERROR(IF(AND(Input!$A877="",SUMPRODUCT(--(LEN(Input!$A878:'Input'!$A$1006)&gt;0))&lt;&gt;0),"Row is skipped.",IF(AND(Input!$A877="",Input!$A878=""),"", IF(Input!E877="","Data is missing.","")))),"",IF(AND(Input!$A877="",SUMPRODUCT(--(LEN(Input!$A878:'Input'!$A$1006)&gt;0))&lt;&gt;0),"Row is skipped.",IF(AND(Input!$A877="",Input!$A878=""),"", IF(Input!E877="","Data is missing.",""))))</f>
        <v/>
      </c>
      <c r="G878" s="189" t="str">
        <f>IF(ISERROR(IF(AND(Input!$A877="",SUMPRODUCT(--(LEN(Input!$A878:'Input'!$A$1006)&gt;0))&lt;&gt;0),"Row is skipped.",IF(AND(Input!$A877="",Input!$A878=""),"", IF(Input!F877="","Data is missing.","")))),"",IF(AND(Input!$A877="",SUMPRODUCT(--(LEN(Input!$A878:'Input'!$A$1006)&gt;0))&lt;&gt;0),"Row is skipped.",IF(AND(Input!$A877="",Input!$A878=""),"", IF(Input!F877="","Data is missing.",""))))</f>
        <v/>
      </c>
      <c r="H878" s="190" t="str">
        <f>IF(ISERROR(IF(AND(Input!$A877="",SUMPRODUCT(--(LEN(Input!$A878:'Input'!$A$1006)&gt;0))&lt;&gt;0),"Row is skipped.",IF(AND(Input!$A877="",Input!$A878=""),"", IF(Input!G877="","Data is missing.","")))),"",IF(AND(Input!$A877="",SUMPRODUCT(--(LEN(Input!$A878:'Input'!$A$1006)&gt;0))&lt;&gt;0),"Row is skipped.",IF(AND(Input!$A877="",Input!$A878=""),"", IF(Input!G877="","Data is missing.",""))))</f>
        <v/>
      </c>
      <c r="I878" s="156"/>
      <c r="J878" s="191" t="str">
        <f>IFERROR(VLOOKUP(VLOOKUP(Input!$D877,'Measure List'!$A:$AN,40,FALSE),UIR!$A$1:$Q$27,17,FALSE),"")</f>
        <v/>
      </c>
      <c r="K878" s="192" t="str">
        <f>IFERROR(VLOOKUP(Input!$D877,'Measure List'!$A:$AN,40,FALSE),"")</f>
        <v/>
      </c>
      <c r="L878" s="156"/>
      <c r="M878" s="193" t="str">
        <f>IF(B878="","",IF(AND(Input!H877="",IFERROR(VLOOKUP(K878,UIR!$A$2:$P$21,2,FALSE),"")&lt;&gt;""),"Data is Missing.",""))</f>
        <v/>
      </c>
      <c r="N878" s="194" t="str">
        <f>IF(B878="","",IF(AND(Input!I877="",IFERROR(VLOOKUP(K878,UIR!$A$2:$P$21,3,FALSE),"")&lt;&gt;""),"Data is Missing.",""))</f>
        <v/>
      </c>
      <c r="O878" s="194" t="str">
        <f>IF(B878="","",IF(AND(Input!J877="",IFERROR(VLOOKUP(K878,UIR!$A$2:$P$21,4,FALSE),"")&lt;&gt;""),"Data is Missing.",""))</f>
        <v/>
      </c>
      <c r="P878" s="194" t="str">
        <f>IF(B878="","",IF(AND(Input!K877="",IFERROR(VLOOKUP(K878,UIR!$A$2:$P$21,5,FALSE),"")&lt;&gt;""),"Data is Missing.",""))</f>
        <v/>
      </c>
      <c r="Q878" s="194" t="str">
        <f>IF(B878="","",IF(AND(Input!L877="",IFERROR(VLOOKUP(K878,UIR!$A$2:$P$21,6,FALSE),"")&lt;&gt;""),"Data is Missing.",""))</f>
        <v/>
      </c>
      <c r="R878" s="194" t="str">
        <f>IF(B878="","",IF(AND(Input!M877="",IFERROR(VLOOKUP(K878,UIR!$A$2:$P$21,7,FALSE),"")&lt;&gt;""),"Data is Missing.",""))</f>
        <v/>
      </c>
      <c r="S878" s="194" t="str">
        <f>IF(B878="","",IF(AND(Input!P877="",IFERROR(VLOOKUP(K878,UIR!$A$2:$P$21,8,FALSE),"")&lt;&gt;""),"Data is Missing.",""))</f>
        <v/>
      </c>
      <c r="T878" s="194" t="str">
        <f>IF(B878="","",IF(AND(Input!Q877="",IFERROR(VLOOKUP(K878,UIR!$A$2:$P$21,9,FALSE),"")&lt;&gt;""),"Data is Missing.",""))</f>
        <v/>
      </c>
      <c r="U878" s="194"/>
      <c r="V878" s="194" t="str">
        <f>IF(B878="","",IF(AND(Input!S877="",IFERROR(VLOOKUP(K878,UIR!$A$2:$P$21,11,FALSE),"")&lt;&gt;""),"Data is Missing.",""))</f>
        <v/>
      </c>
      <c r="W878" s="194" t="str">
        <f>IF(B878="","",IF(AND(Input!T877="",IFERROR(VLOOKUP(K878,UIR!$A$2:$P$21,12,FALSE),"")&lt;&gt;""),"Data is Missing.",""))</f>
        <v/>
      </c>
      <c r="X878" s="194" t="str">
        <f>IF(B878="","",IF(AND(Input!V877="",IFERROR(VLOOKUP(K878,UIR!$A$2:$P$21,13,FALSE),"")&lt;&gt;""),"Data is Missing.",""))</f>
        <v/>
      </c>
      <c r="Y878" s="194" t="str">
        <f>IF(B878="","",IF(AND(Input!W877="",IFERROR(VLOOKUP(K878,UIR!$A$2:$P$21,14,FALSE),"")&lt;&gt;""),"Data is Missing.",""))</f>
        <v/>
      </c>
      <c r="Z878" s="194" t="str">
        <f>IF(B878="","",IF(AND(Input!X877="",IFERROR(VLOOKUP(K878,UIR!$A$2:$P$21,15,FALSE),"")&lt;&gt;""),"Data is Missing.",""))</f>
        <v/>
      </c>
      <c r="AA878" s="195" t="str">
        <f>IF(B878="","",IF(AND(Input!Y877="",IFERROR(VLOOKUP(K878,UIR!$A$2:$P$21,16,FALSE),"")&lt;&gt;""),"Data is Missing.",""))</f>
        <v/>
      </c>
      <c r="AC878" s="202" t="str">
        <f>IF(ISERROR(IF(Input!D877="","",IF(ISERROR(VLOOKUP(Input!D877,'Measure List'!$A$2:$A$30000,1,0)),"Invalid RefNo",""))),"",IF(Input!D877="","",IF(ISERROR(VLOOKUP(Input!D877,'Measure List'!$A$2:$A$30000,1,0)),"Invalid RefNo","")))</f>
        <v/>
      </c>
      <c r="AD878" s="156"/>
      <c r="AE878" s="156"/>
      <c r="AF878" s="156"/>
      <c r="AG878" s="156"/>
      <c r="AH878" s="156"/>
      <c r="AI878" s="156"/>
      <c r="AJ878" s="156"/>
      <c r="AK878" s="156"/>
      <c r="AL878" s="203" t="str">
        <f>IF(COUNTIF(Dropdowns!$K$2:$K$7,Input!S877)&gt;0,"",IF(Input!S877="","","Invalid Type"))</f>
        <v/>
      </c>
      <c r="AN878" s="204" t="str">
        <f>IF(Input!C877="","",IF(ISNUMBER(VALUE(Input!C877)),"","Needs to be a number."))</f>
        <v/>
      </c>
      <c r="AO878" s="205" t="str">
        <f>IF(Input!E877="","",IF(ISNUMBER(VALUE(Input!E877)),"","Needs to be a number."))</f>
        <v/>
      </c>
      <c r="AP878" s="205" t="str">
        <f>IF(Input!N877="","",IF(ISNUMBER(VALUE(Input!N877)),"","Needs to be a number."))</f>
        <v/>
      </c>
      <c r="AQ878" s="205" t="str">
        <f>IF(Input!O877="","",IF(ISNUMBER(VALUE(Input!O877)),"","Needs to be a number."))</f>
        <v/>
      </c>
      <c r="AR878" s="205" t="str">
        <f>IF(Input!V877="","",IF(ISNUMBER(VALUE(Input!V877)),"","Needs to be a number."))</f>
        <v/>
      </c>
      <c r="AS878" s="205" t="str">
        <f>IF(Input!W877="","",IF(ISNUMBER(VALUE(Input!W877)),"","Needs to be a number."))</f>
        <v/>
      </c>
      <c r="AT878" s="205" t="str">
        <f>IF(Input!X877="","",IF(ISNUMBER(VALUE(Input!X877)),"","Needs to be a number."))</f>
        <v/>
      </c>
      <c r="AU878" s="206" t="str">
        <f>IF(Input!Y877="","",IF(ISNUMBER(VALUE(Input!Y877)),"","Needs to be a number."))</f>
        <v/>
      </c>
      <c r="AW878" s="259" t="str">
        <f>IF(OR(VALUE(Input!C877)&lt;0,VALUE(Input!C877)&gt;100), "Invalid EEI %","")</f>
        <v/>
      </c>
      <c r="AX878" s="207"/>
      <c r="AY878" s="278" t="str">
        <f>IF(Input!E877="","",IF(VALUE(Input!E877)=0,"Do not enter 0.",""))</f>
        <v/>
      </c>
    </row>
    <row r="879" spans="2:51" x14ac:dyDescent="0.3">
      <c r="B879" s="188" t="str">
        <f>Input!A878</f>
        <v/>
      </c>
      <c r="C879" s="189" t="str">
        <f>IF(ISERROR(IF(AND(Input!$A878="",SUMPRODUCT(--(LEN(Input!$A879:'Input'!$A$1006)&gt;0))&lt;&gt;0),"Row is skipped.",IF(AND(Input!$A878="",Input!$A879=""),"", IF(Input!B878="","Data is missing.","")))),"",IF(AND(Input!$A878="",SUMPRODUCT(--(LEN(Input!$A879:'Input'!$A$1006)&gt;0))&lt;&gt;0),"Row is skipped.",IF(AND(Input!$A878="",Input!$A879=""),"", IF(Input!B878="","Data is missing.",""))))</f>
        <v/>
      </c>
      <c r="D879" s="189" t="str">
        <f>IF(ISERROR(IF(AND(Input!$A878="",SUMPRODUCT(--(LEN(Input!$A879:'Input'!$A$1006)&gt;0))&lt;&gt;0),"Row is skipped.",IF(AND(Input!$A878="",Input!$A879=""),"", IF(Input!C878="","Data is missing.","")))),"",IF(AND(Input!$A878="",SUMPRODUCT(--(LEN(Input!$A879:'Input'!$A$1006)&gt;0))&lt;&gt;0),"Row is skipped.",IF(AND(Input!$A878="",Input!$A879=""),"", IF(Input!C878="","Data is missing.",""))))</f>
        <v/>
      </c>
      <c r="E879" s="189" t="str">
        <f>IF(ISERROR(IF(AND(Input!$A878="",SUMPRODUCT(--(LEN(Input!$A879:'Input'!$A$1006)&gt;0))&lt;&gt;0),"Row is skipped.",IF(AND(Input!$A878="",Input!$A879=""),"", IF(Input!D878="","Data is missing.","")))),"",IF(AND(Input!$A878="",SUMPRODUCT(--(LEN(Input!$A879:'Input'!$A$1006)&gt;0))&lt;&gt;0),"Row is skipped.",IF(AND(Input!$A878="",Input!$A879=""),"", IF(Input!D878="","Data is missing.",""))))</f>
        <v/>
      </c>
      <c r="F879" s="189" t="str">
        <f>IF(ISERROR(IF(AND(Input!$A878="",SUMPRODUCT(--(LEN(Input!$A879:'Input'!$A$1006)&gt;0))&lt;&gt;0),"Row is skipped.",IF(AND(Input!$A878="",Input!$A879=""),"", IF(Input!E878="","Data is missing.","")))),"",IF(AND(Input!$A878="",SUMPRODUCT(--(LEN(Input!$A879:'Input'!$A$1006)&gt;0))&lt;&gt;0),"Row is skipped.",IF(AND(Input!$A878="",Input!$A879=""),"", IF(Input!E878="","Data is missing.",""))))</f>
        <v/>
      </c>
      <c r="G879" s="189" t="str">
        <f>IF(ISERROR(IF(AND(Input!$A878="",SUMPRODUCT(--(LEN(Input!$A879:'Input'!$A$1006)&gt;0))&lt;&gt;0),"Row is skipped.",IF(AND(Input!$A878="",Input!$A879=""),"", IF(Input!F878="","Data is missing.","")))),"",IF(AND(Input!$A878="",SUMPRODUCT(--(LEN(Input!$A879:'Input'!$A$1006)&gt;0))&lt;&gt;0),"Row is skipped.",IF(AND(Input!$A878="",Input!$A879=""),"", IF(Input!F878="","Data is missing.",""))))</f>
        <v/>
      </c>
      <c r="H879" s="190" t="str">
        <f>IF(ISERROR(IF(AND(Input!$A878="",SUMPRODUCT(--(LEN(Input!$A879:'Input'!$A$1006)&gt;0))&lt;&gt;0),"Row is skipped.",IF(AND(Input!$A878="",Input!$A879=""),"", IF(Input!G878="","Data is missing.","")))),"",IF(AND(Input!$A878="",SUMPRODUCT(--(LEN(Input!$A879:'Input'!$A$1006)&gt;0))&lt;&gt;0),"Row is skipped.",IF(AND(Input!$A878="",Input!$A879=""),"", IF(Input!G878="","Data is missing.",""))))</f>
        <v/>
      </c>
      <c r="I879" s="156"/>
      <c r="J879" s="191" t="str">
        <f>IFERROR(VLOOKUP(VLOOKUP(Input!$D878,'Measure List'!$A:$AN,40,FALSE),UIR!$A$1:$Q$27,17,FALSE),"")</f>
        <v/>
      </c>
      <c r="K879" s="192" t="str">
        <f>IFERROR(VLOOKUP(Input!$D878,'Measure List'!$A:$AN,40,FALSE),"")</f>
        <v/>
      </c>
      <c r="L879" s="156"/>
      <c r="M879" s="193" t="str">
        <f>IF(B879="","",IF(AND(Input!H878="",IFERROR(VLOOKUP(K879,UIR!$A$2:$P$21,2,FALSE),"")&lt;&gt;""),"Data is Missing.",""))</f>
        <v/>
      </c>
      <c r="N879" s="194" t="str">
        <f>IF(B879="","",IF(AND(Input!I878="",IFERROR(VLOOKUP(K879,UIR!$A$2:$P$21,3,FALSE),"")&lt;&gt;""),"Data is Missing.",""))</f>
        <v/>
      </c>
      <c r="O879" s="194" t="str">
        <f>IF(B879="","",IF(AND(Input!J878="",IFERROR(VLOOKUP(K879,UIR!$A$2:$P$21,4,FALSE),"")&lt;&gt;""),"Data is Missing.",""))</f>
        <v/>
      </c>
      <c r="P879" s="194" t="str">
        <f>IF(B879="","",IF(AND(Input!K878="",IFERROR(VLOOKUP(K879,UIR!$A$2:$P$21,5,FALSE),"")&lt;&gt;""),"Data is Missing.",""))</f>
        <v/>
      </c>
      <c r="Q879" s="194" t="str">
        <f>IF(B879="","",IF(AND(Input!L878="",IFERROR(VLOOKUP(K879,UIR!$A$2:$P$21,6,FALSE),"")&lt;&gt;""),"Data is Missing.",""))</f>
        <v/>
      </c>
      <c r="R879" s="194" t="str">
        <f>IF(B879="","",IF(AND(Input!M878="",IFERROR(VLOOKUP(K879,UIR!$A$2:$P$21,7,FALSE),"")&lt;&gt;""),"Data is Missing.",""))</f>
        <v/>
      </c>
      <c r="S879" s="194" t="str">
        <f>IF(B879="","",IF(AND(Input!P878="",IFERROR(VLOOKUP(K879,UIR!$A$2:$P$21,8,FALSE),"")&lt;&gt;""),"Data is Missing.",""))</f>
        <v/>
      </c>
      <c r="T879" s="194" t="str">
        <f>IF(B879="","",IF(AND(Input!Q878="",IFERROR(VLOOKUP(K879,UIR!$A$2:$P$21,9,FALSE),"")&lt;&gt;""),"Data is Missing.",""))</f>
        <v/>
      </c>
      <c r="U879" s="194"/>
      <c r="V879" s="194" t="str">
        <f>IF(B879="","",IF(AND(Input!S878="",IFERROR(VLOOKUP(K879,UIR!$A$2:$P$21,11,FALSE),"")&lt;&gt;""),"Data is Missing.",""))</f>
        <v/>
      </c>
      <c r="W879" s="194" t="str">
        <f>IF(B879="","",IF(AND(Input!T878="",IFERROR(VLOOKUP(K879,UIR!$A$2:$P$21,12,FALSE),"")&lt;&gt;""),"Data is Missing.",""))</f>
        <v/>
      </c>
      <c r="X879" s="194" t="str">
        <f>IF(B879="","",IF(AND(Input!V878="",IFERROR(VLOOKUP(K879,UIR!$A$2:$P$21,13,FALSE),"")&lt;&gt;""),"Data is Missing.",""))</f>
        <v/>
      </c>
      <c r="Y879" s="194" t="str">
        <f>IF(B879="","",IF(AND(Input!W878="",IFERROR(VLOOKUP(K879,UIR!$A$2:$P$21,14,FALSE),"")&lt;&gt;""),"Data is Missing.",""))</f>
        <v/>
      </c>
      <c r="Z879" s="194" t="str">
        <f>IF(B879="","",IF(AND(Input!X878="",IFERROR(VLOOKUP(K879,UIR!$A$2:$P$21,15,FALSE),"")&lt;&gt;""),"Data is Missing.",""))</f>
        <v/>
      </c>
      <c r="AA879" s="195" t="str">
        <f>IF(B879="","",IF(AND(Input!Y878="",IFERROR(VLOOKUP(K879,UIR!$A$2:$P$21,16,FALSE),"")&lt;&gt;""),"Data is Missing.",""))</f>
        <v/>
      </c>
      <c r="AC879" s="202" t="str">
        <f>IF(ISERROR(IF(Input!D878="","",IF(ISERROR(VLOOKUP(Input!D878,'Measure List'!$A$2:$A$30000,1,0)),"Invalid RefNo",""))),"",IF(Input!D878="","",IF(ISERROR(VLOOKUP(Input!D878,'Measure List'!$A$2:$A$30000,1,0)),"Invalid RefNo","")))</f>
        <v/>
      </c>
      <c r="AD879" s="156"/>
      <c r="AE879" s="156"/>
      <c r="AF879" s="156"/>
      <c r="AG879" s="156"/>
      <c r="AH879" s="156"/>
      <c r="AI879" s="156"/>
      <c r="AJ879" s="156"/>
      <c r="AK879" s="156"/>
      <c r="AL879" s="203" t="str">
        <f>IF(COUNTIF(Dropdowns!$K$2:$K$7,Input!S878)&gt;0,"",IF(Input!S878="","","Invalid Type"))</f>
        <v/>
      </c>
      <c r="AN879" s="204" t="str">
        <f>IF(Input!C878="","",IF(ISNUMBER(VALUE(Input!C878)),"","Needs to be a number."))</f>
        <v/>
      </c>
      <c r="AO879" s="205" t="str">
        <f>IF(Input!E878="","",IF(ISNUMBER(VALUE(Input!E878)),"","Needs to be a number."))</f>
        <v/>
      </c>
      <c r="AP879" s="205" t="str">
        <f>IF(Input!N878="","",IF(ISNUMBER(VALUE(Input!N878)),"","Needs to be a number."))</f>
        <v/>
      </c>
      <c r="AQ879" s="205" t="str">
        <f>IF(Input!O878="","",IF(ISNUMBER(VALUE(Input!O878)),"","Needs to be a number."))</f>
        <v/>
      </c>
      <c r="AR879" s="205" t="str">
        <f>IF(Input!V878="","",IF(ISNUMBER(VALUE(Input!V878)),"","Needs to be a number."))</f>
        <v/>
      </c>
      <c r="AS879" s="205" t="str">
        <f>IF(Input!W878="","",IF(ISNUMBER(VALUE(Input!W878)),"","Needs to be a number."))</f>
        <v/>
      </c>
      <c r="AT879" s="205" t="str">
        <f>IF(Input!X878="","",IF(ISNUMBER(VALUE(Input!X878)),"","Needs to be a number."))</f>
        <v/>
      </c>
      <c r="AU879" s="206" t="str">
        <f>IF(Input!Y878="","",IF(ISNUMBER(VALUE(Input!Y878)),"","Needs to be a number."))</f>
        <v/>
      </c>
      <c r="AW879" s="259" t="str">
        <f>IF(OR(VALUE(Input!C878)&lt;0,VALUE(Input!C878)&gt;100), "Invalid EEI %","")</f>
        <v/>
      </c>
      <c r="AX879" s="207"/>
      <c r="AY879" s="278" t="str">
        <f>IF(Input!E878="","",IF(VALUE(Input!E878)=0,"Do not enter 0.",""))</f>
        <v/>
      </c>
    </row>
    <row r="880" spans="2:51" x14ac:dyDescent="0.3">
      <c r="B880" s="188" t="str">
        <f>Input!A879</f>
        <v/>
      </c>
      <c r="C880" s="189" t="str">
        <f>IF(ISERROR(IF(AND(Input!$A879="",SUMPRODUCT(--(LEN(Input!$A880:'Input'!$A$1006)&gt;0))&lt;&gt;0),"Row is skipped.",IF(AND(Input!$A879="",Input!$A880=""),"", IF(Input!B879="","Data is missing.","")))),"",IF(AND(Input!$A879="",SUMPRODUCT(--(LEN(Input!$A880:'Input'!$A$1006)&gt;0))&lt;&gt;0),"Row is skipped.",IF(AND(Input!$A879="",Input!$A880=""),"", IF(Input!B879="","Data is missing.",""))))</f>
        <v/>
      </c>
      <c r="D880" s="189" t="str">
        <f>IF(ISERROR(IF(AND(Input!$A879="",SUMPRODUCT(--(LEN(Input!$A880:'Input'!$A$1006)&gt;0))&lt;&gt;0),"Row is skipped.",IF(AND(Input!$A879="",Input!$A880=""),"", IF(Input!C879="","Data is missing.","")))),"",IF(AND(Input!$A879="",SUMPRODUCT(--(LEN(Input!$A880:'Input'!$A$1006)&gt;0))&lt;&gt;0),"Row is skipped.",IF(AND(Input!$A879="",Input!$A880=""),"", IF(Input!C879="","Data is missing.",""))))</f>
        <v/>
      </c>
      <c r="E880" s="189" t="str">
        <f>IF(ISERROR(IF(AND(Input!$A879="",SUMPRODUCT(--(LEN(Input!$A880:'Input'!$A$1006)&gt;0))&lt;&gt;0),"Row is skipped.",IF(AND(Input!$A879="",Input!$A880=""),"", IF(Input!D879="","Data is missing.","")))),"",IF(AND(Input!$A879="",SUMPRODUCT(--(LEN(Input!$A880:'Input'!$A$1006)&gt;0))&lt;&gt;0),"Row is skipped.",IF(AND(Input!$A879="",Input!$A880=""),"", IF(Input!D879="","Data is missing.",""))))</f>
        <v/>
      </c>
      <c r="F880" s="189" t="str">
        <f>IF(ISERROR(IF(AND(Input!$A879="",SUMPRODUCT(--(LEN(Input!$A880:'Input'!$A$1006)&gt;0))&lt;&gt;0),"Row is skipped.",IF(AND(Input!$A879="",Input!$A880=""),"", IF(Input!E879="","Data is missing.","")))),"",IF(AND(Input!$A879="",SUMPRODUCT(--(LEN(Input!$A880:'Input'!$A$1006)&gt;0))&lt;&gt;0),"Row is skipped.",IF(AND(Input!$A879="",Input!$A880=""),"", IF(Input!E879="","Data is missing.",""))))</f>
        <v/>
      </c>
      <c r="G880" s="189" t="str">
        <f>IF(ISERROR(IF(AND(Input!$A879="",SUMPRODUCT(--(LEN(Input!$A880:'Input'!$A$1006)&gt;0))&lt;&gt;0),"Row is skipped.",IF(AND(Input!$A879="",Input!$A880=""),"", IF(Input!F879="","Data is missing.","")))),"",IF(AND(Input!$A879="",SUMPRODUCT(--(LEN(Input!$A880:'Input'!$A$1006)&gt;0))&lt;&gt;0),"Row is skipped.",IF(AND(Input!$A879="",Input!$A880=""),"", IF(Input!F879="","Data is missing.",""))))</f>
        <v/>
      </c>
      <c r="H880" s="190" t="str">
        <f>IF(ISERROR(IF(AND(Input!$A879="",SUMPRODUCT(--(LEN(Input!$A880:'Input'!$A$1006)&gt;0))&lt;&gt;0),"Row is skipped.",IF(AND(Input!$A879="",Input!$A880=""),"", IF(Input!G879="","Data is missing.","")))),"",IF(AND(Input!$A879="",SUMPRODUCT(--(LEN(Input!$A880:'Input'!$A$1006)&gt;0))&lt;&gt;0),"Row is skipped.",IF(AND(Input!$A879="",Input!$A880=""),"", IF(Input!G879="","Data is missing.",""))))</f>
        <v/>
      </c>
      <c r="I880" s="156"/>
      <c r="J880" s="191" t="str">
        <f>IFERROR(VLOOKUP(VLOOKUP(Input!$D879,'Measure List'!$A:$AN,40,FALSE),UIR!$A$1:$Q$27,17,FALSE),"")</f>
        <v/>
      </c>
      <c r="K880" s="192" t="str">
        <f>IFERROR(VLOOKUP(Input!$D879,'Measure List'!$A:$AN,40,FALSE),"")</f>
        <v/>
      </c>
      <c r="L880" s="156"/>
      <c r="M880" s="193" t="str">
        <f>IF(B880="","",IF(AND(Input!H879="",IFERROR(VLOOKUP(K880,UIR!$A$2:$P$21,2,FALSE),"")&lt;&gt;""),"Data is Missing.",""))</f>
        <v/>
      </c>
      <c r="N880" s="194" t="str">
        <f>IF(B880="","",IF(AND(Input!I879="",IFERROR(VLOOKUP(K880,UIR!$A$2:$P$21,3,FALSE),"")&lt;&gt;""),"Data is Missing.",""))</f>
        <v/>
      </c>
      <c r="O880" s="194" t="str">
        <f>IF(B880="","",IF(AND(Input!J879="",IFERROR(VLOOKUP(K880,UIR!$A$2:$P$21,4,FALSE),"")&lt;&gt;""),"Data is Missing.",""))</f>
        <v/>
      </c>
      <c r="P880" s="194" t="str">
        <f>IF(B880="","",IF(AND(Input!K879="",IFERROR(VLOOKUP(K880,UIR!$A$2:$P$21,5,FALSE),"")&lt;&gt;""),"Data is Missing.",""))</f>
        <v/>
      </c>
      <c r="Q880" s="194" t="str">
        <f>IF(B880="","",IF(AND(Input!L879="",IFERROR(VLOOKUP(K880,UIR!$A$2:$P$21,6,FALSE),"")&lt;&gt;""),"Data is Missing.",""))</f>
        <v/>
      </c>
      <c r="R880" s="194" t="str">
        <f>IF(B880="","",IF(AND(Input!M879="",IFERROR(VLOOKUP(K880,UIR!$A$2:$P$21,7,FALSE),"")&lt;&gt;""),"Data is Missing.",""))</f>
        <v/>
      </c>
      <c r="S880" s="194" t="str">
        <f>IF(B880="","",IF(AND(Input!P879="",IFERROR(VLOOKUP(K880,UIR!$A$2:$P$21,8,FALSE),"")&lt;&gt;""),"Data is Missing.",""))</f>
        <v/>
      </c>
      <c r="T880" s="194" t="str">
        <f>IF(B880="","",IF(AND(Input!Q879="",IFERROR(VLOOKUP(K880,UIR!$A$2:$P$21,9,FALSE),"")&lt;&gt;""),"Data is Missing.",""))</f>
        <v/>
      </c>
      <c r="U880" s="194"/>
      <c r="V880" s="194" t="str">
        <f>IF(B880="","",IF(AND(Input!S879="",IFERROR(VLOOKUP(K880,UIR!$A$2:$P$21,11,FALSE),"")&lt;&gt;""),"Data is Missing.",""))</f>
        <v/>
      </c>
      <c r="W880" s="194" t="str">
        <f>IF(B880="","",IF(AND(Input!T879="",IFERROR(VLOOKUP(K880,UIR!$A$2:$P$21,12,FALSE),"")&lt;&gt;""),"Data is Missing.",""))</f>
        <v/>
      </c>
      <c r="X880" s="194" t="str">
        <f>IF(B880="","",IF(AND(Input!V879="",IFERROR(VLOOKUP(K880,UIR!$A$2:$P$21,13,FALSE),"")&lt;&gt;""),"Data is Missing.",""))</f>
        <v/>
      </c>
      <c r="Y880" s="194" t="str">
        <f>IF(B880="","",IF(AND(Input!W879="",IFERROR(VLOOKUP(K880,UIR!$A$2:$P$21,14,FALSE),"")&lt;&gt;""),"Data is Missing.",""))</f>
        <v/>
      </c>
      <c r="Z880" s="194" t="str">
        <f>IF(B880="","",IF(AND(Input!X879="",IFERROR(VLOOKUP(K880,UIR!$A$2:$P$21,15,FALSE),"")&lt;&gt;""),"Data is Missing.",""))</f>
        <v/>
      </c>
      <c r="AA880" s="195" t="str">
        <f>IF(B880="","",IF(AND(Input!Y879="",IFERROR(VLOOKUP(K880,UIR!$A$2:$P$21,16,FALSE),"")&lt;&gt;""),"Data is Missing.",""))</f>
        <v/>
      </c>
      <c r="AC880" s="202" t="str">
        <f>IF(ISERROR(IF(Input!D879="","",IF(ISERROR(VLOOKUP(Input!D879,'Measure List'!$A$2:$A$30000,1,0)),"Invalid RefNo",""))),"",IF(Input!D879="","",IF(ISERROR(VLOOKUP(Input!D879,'Measure List'!$A$2:$A$30000,1,0)),"Invalid RefNo","")))</f>
        <v/>
      </c>
      <c r="AD880" s="156"/>
      <c r="AE880" s="156"/>
      <c r="AF880" s="156"/>
      <c r="AG880" s="156"/>
      <c r="AH880" s="156"/>
      <c r="AI880" s="156"/>
      <c r="AJ880" s="156"/>
      <c r="AK880" s="156"/>
      <c r="AL880" s="203" t="str">
        <f>IF(COUNTIF(Dropdowns!$K$2:$K$7,Input!S879)&gt;0,"",IF(Input!S879="","","Invalid Type"))</f>
        <v/>
      </c>
      <c r="AN880" s="204" t="str">
        <f>IF(Input!C879="","",IF(ISNUMBER(VALUE(Input!C879)),"","Needs to be a number."))</f>
        <v/>
      </c>
      <c r="AO880" s="205" t="str">
        <f>IF(Input!E879="","",IF(ISNUMBER(VALUE(Input!E879)),"","Needs to be a number."))</f>
        <v/>
      </c>
      <c r="AP880" s="205" t="str">
        <f>IF(Input!N879="","",IF(ISNUMBER(VALUE(Input!N879)),"","Needs to be a number."))</f>
        <v/>
      </c>
      <c r="AQ880" s="205" t="str">
        <f>IF(Input!O879="","",IF(ISNUMBER(VALUE(Input!O879)),"","Needs to be a number."))</f>
        <v/>
      </c>
      <c r="AR880" s="205" t="str">
        <f>IF(Input!V879="","",IF(ISNUMBER(VALUE(Input!V879)),"","Needs to be a number."))</f>
        <v/>
      </c>
      <c r="AS880" s="205" t="str">
        <f>IF(Input!W879="","",IF(ISNUMBER(VALUE(Input!W879)),"","Needs to be a number."))</f>
        <v/>
      </c>
      <c r="AT880" s="205" t="str">
        <f>IF(Input!X879="","",IF(ISNUMBER(VALUE(Input!X879)),"","Needs to be a number."))</f>
        <v/>
      </c>
      <c r="AU880" s="206" t="str">
        <f>IF(Input!Y879="","",IF(ISNUMBER(VALUE(Input!Y879)),"","Needs to be a number."))</f>
        <v/>
      </c>
      <c r="AW880" s="259" t="str">
        <f>IF(OR(VALUE(Input!C879)&lt;0,VALUE(Input!C879)&gt;100), "Invalid EEI %","")</f>
        <v/>
      </c>
      <c r="AX880" s="207"/>
      <c r="AY880" s="278" t="str">
        <f>IF(Input!E879="","",IF(VALUE(Input!E879)=0,"Do not enter 0.",""))</f>
        <v/>
      </c>
    </row>
    <row r="881" spans="2:51" x14ac:dyDescent="0.3">
      <c r="B881" s="188" t="str">
        <f>Input!A880</f>
        <v/>
      </c>
      <c r="C881" s="189" t="str">
        <f>IF(ISERROR(IF(AND(Input!$A880="",SUMPRODUCT(--(LEN(Input!$A881:'Input'!$A$1006)&gt;0))&lt;&gt;0),"Row is skipped.",IF(AND(Input!$A880="",Input!$A881=""),"", IF(Input!B880="","Data is missing.","")))),"",IF(AND(Input!$A880="",SUMPRODUCT(--(LEN(Input!$A881:'Input'!$A$1006)&gt;0))&lt;&gt;0),"Row is skipped.",IF(AND(Input!$A880="",Input!$A881=""),"", IF(Input!B880="","Data is missing.",""))))</f>
        <v/>
      </c>
      <c r="D881" s="189" t="str">
        <f>IF(ISERROR(IF(AND(Input!$A880="",SUMPRODUCT(--(LEN(Input!$A881:'Input'!$A$1006)&gt;0))&lt;&gt;0),"Row is skipped.",IF(AND(Input!$A880="",Input!$A881=""),"", IF(Input!C880="","Data is missing.","")))),"",IF(AND(Input!$A880="",SUMPRODUCT(--(LEN(Input!$A881:'Input'!$A$1006)&gt;0))&lt;&gt;0),"Row is skipped.",IF(AND(Input!$A880="",Input!$A881=""),"", IF(Input!C880="","Data is missing.",""))))</f>
        <v/>
      </c>
      <c r="E881" s="189" t="str">
        <f>IF(ISERROR(IF(AND(Input!$A880="",SUMPRODUCT(--(LEN(Input!$A881:'Input'!$A$1006)&gt;0))&lt;&gt;0),"Row is skipped.",IF(AND(Input!$A880="",Input!$A881=""),"", IF(Input!D880="","Data is missing.","")))),"",IF(AND(Input!$A880="",SUMPRODUCT(--(LEN(Input!$A881:'Input'!$A$1006)&gt;0))&lt;&gt;0),"Row is skipped.",IF(AND(Input!$A880="",Input!$A881=""),"", IF(Input!D880="","Data is missing.",""))))</f>
        <v/>
      </c>
      <c r="F881" s="189" t="str">
        <f>IF(ISERROR(IF(AND(Input!$A880="",SUMPRODUCT(--(LEN(Input!$A881:'Input'!$A$1006)&gt;0))&lt;&gt;0),"Row is skipped.",IF(AND(Input!$A880="",Input!$A881=""),"", IF(Input!E880="","Data is missing.","")))),"",IF(AND(Input!$A880="",SUMPRODUCT(--(LEN(Input!$A881:'Input'!$A$1006)&gt;0))&lt;&gt;0),"Row is skipped.",IF(AND(Input!$A880="",Input!$A881=""),"", IF(Input!E880="","Data is missing.",""))))</f>
        <v/>
      </c>
      <c r="G881" s="189" t="str">
        <f>IF(ISERROR(IF(AND(Input!$A880="",SUMPRODUCT(--(LEN(Input!$A881:'Input'!$A$1006)&gt;0))&lt;&gt;0),"Row is skipped.",IF(AND(Input!$A880="",Input!$A881=""),"", IF(Input!F880="","Data is missing.","")))),"",IF(AND(Input!$A880="",SUMPRODUCT(--(LEN(Input!$A881:'Input'!$A$1006)&gt;0))&lt;&gt;0),"Row is skipped.",IF(AND(Input!$A880="",Input!$A881=""),"", IF(Input!F880="","Data is missing.",""))))</f>
        <v/>
      </c>
      <c r="H881" s="190" t="str">
        <f>IF(ISERROR(IF(AND(Input!$A880="",SUMPRODUCT(--(LEN(Input!$A881:'Input'!$A$1006)&gt;0))&lt;&gt;0),"Row is skipped.",IF(AND(Input!$A880="",Input!$A881=""),"", IF(Input!G880="","Data is missing.","")))),"",IF(AND(Input!$A880="",SUMPRODUCT(--(LEN(Input!$A881:'Input'!$A$1006)&gt;0))&lt;&gt;0),"Row is skipped.",IF(AND(Input!$A880="",Input!$A881=""),"", IF(Input!G880="","Data is missing.",""))))</f>
        <v/>
      </c>
      <c r="I881" s="156"/>
      <c r="J881" s="191" t="str">
        <f>IFERROR(VLOOKUP(VLOOKUP(Input!$D880,'Measure List'!$A:$AN,40,FALSE),UIR!$A$1:$Q$27,17,FALSE),"")</f>
        <v/>
      </c>
      <c r="K881" s="192" t="str">
        <f>IFERROR(VLOOKUP(Input!$D880,'Measure List'!$A:$AN,40,FALSE),"")</f>
        <v/>
      </c>
      <c r="L881" s="156"/>
      <c r="M881" s="193" t="str">
        <f>IF(B881="","",IF(AND(Input!H880="",IFERROR(VLOOKUP(K881,UIR!$A$2:$P$21,2,FALSE),"")&lt;&gt;""),"Data is Missing.",""))</f>
        <v/>
      </c>
      <c r="N881" s="194" t="str">
        <f>IF(B881="","",IF(AND(Input!I880="",IFERROR(VLOOKUP(K881,UIR!$A$2:$P$21,3,FALSE),"")&lt;&gt;""),"Data is Missing.",""))</f>
        <v/>
      </c>
      <c r="O881" s="194" t="str">
        <f>IF(B881="","",IF(AND(Input!J880="",IFERROR(VLOOKUP(K881,UIR!$A$2:$P$21,4,FALSE),"")&lt;&gt;""),"Data is Missing.",""))</f>
        <v/>
      </c>
      <c r="P881" s="194" t="str">
        <f>IF(B881="","",IF(AND(Input!K880="",IFERROR(VLOOKUP(K881,UIR!$A$2:$P$21,5,FALSE),"")&lt;&gt;""),"Data is Missing.",""))</f>
        <v/>
      </c>
      <c r="Q881" s="194" t="str">
        <f>IF(B881="","",IF(AND(Input!L880="",IFERROR(VLOOKUP(K881,UIR!$A$2:$P$21,6,FALSE),"")&lt;&gt;""),"Data is Missing.",""))</f>
        <v/>
      </c>
      <c r="R881" s="194" t="str">
        <f>IF(B881="","",IF(AND(Input!M880="",IFERROR(VLOOKUP(K881,UIR!$A$2:$P$21,7,FALSE),"")&lt;&gt;""),"Data is Missing.",""))</f>
        <v/>
      </c>
      <c r="S881" s="194" t="str">
        <f>IF(B881="","",IF(AND(Input!P880="",IFERROR(VLOOKUP(K881,UIR!$A$2:$P$21,8,FALSE),"")&lt;&gt;""),"Data is Missing.",""))</f>
        <v/>
      </c>
      <c r="T881" s="194" t="str">
        <f>IF(B881="","",IF(AND(Input!Q880="",IFERROR(VLOOKUP(K881,UIR!$A$2:$P$21,9,FALSE),"")&lt;&gt;""),"Data is Missing.",""))</f>
        <v/>
      </c>
      <c r="U881" s="194"/>
      <c r="V881" s="194" t="str">
        <f>IF(B881="","",IF(AND(Input!S880="",IFERROR(VLOOKUP(K881,UIR!$A$2:$P$21,11,FALSE),"")&lt;&gt;""),"Data is Missing.",""))</f>
        <v/>
      </c>
      <c r="W881" s="194" t="str">
        <f>IF(B881="","",IF(AND(Input!T880="",IFERROR(VLOOKUP(K881,UIR!$A$2:$P$21,12,FALSE),"")&lt;&gt;""),"Data is Missing.",""))</f>
        <v/>
      </c>
      <c r="X881" s="194" t="str">
        <f>IF(B881="","",IF(AND(Input!V880="",IFERROR(VLOOKUP(K881,UIR!$A$2:$P$21,13,FALSE),"")&lt;&gt;""),"Data is Missing.",""))</f>
        <v/>
      </c>
      <c r="Y881" s="194" t="str">
        <f>IF(B881="","",IF(AND(Input!W880="",IFERROR(VLOOKUP(K881,UIR!$A$2:$P$21,14,FALSE),"")&lt;&gt;""),"Data is Missing.",""))</f>
        <v/>
      </c>
      <c r="Z881" s="194" t="str">
        <f>IF(B881="","",IF(AND(Input!X880="",IFERROR(VLOOKUP(K881,UIR!$A$2:$P$21,15,FALSE),"")&lt;&gt;""),"Data is Missing.",""))</f>
        <v/>
      </c>
      <c r="AA881" s="195" t="str">
        <f>IF(B881="","",IF(AND(Input!Y880="",IFERROR(VLOOKUP(K881,UIR!$A$2:$P$21,16,FALSE),"")&lt;&gt;""),"Data is Missing.",""))</f>
        <v/>
      </c>
      <c r="AC881" s="202" t="str">
        <f>IF(ISERROR(IF(Input!D880="","",IF(ISERROR(VLOOKUP(Input!D880,'Measure List'!$A$2:$A$30000,1,0)),"Invalid RefNo",""))),"",IF(Input!D880="","",IF(ISERROR(VLOOKUP(Input!D880,'Measure List'!$A$2:$A$30000,1,0)),"Invalid RefNo","")))</f>
        <v/>
      </c>
      <c r="AD881" s="156"/>
      <c r="AE881" s="156"/>
      <c r="AF881" s="156"/>
      <c r="AG881" s="156"/>
      <c r="AH881" s="156"/>
      <c r="AI881" s="156"/>
      <c r="AJ881" s="156"/>
      <c r="AK881" s="156"/>
      <c r="AL881" s="203" t="str">
        <f>IF(COUNTIF(Dropdowns!$K$2:$K$7,Input!S880)&gt;0,"",IF(Input!S880="","","Invalid Type"))</f>
        <v/>
      </c>
      <c r="AN881" s="204" t="str">
        <f>IF(Input!C880="","",IF(ISNUMBER(VALUE(Input!C880)),"","Needs to be a number."))</f>
        <v/>
      </c>
      <c r="AO881" s="205" t="str">
        <f>IF(Input!E880="","",IF(ISNUMBER(VALUE(Input!E880)),"","Needs to be a number."))</f>
        <v/>
      </c>
      <c r="AP881" s="205" t="str">
        <f>IF(Input!N880="","",IF(ISNUMBER(VALUE(Input!N880)),"","Needs to be a number."))</f>
        <v/>
      </c>
      <c r="AQ881" s="205" t="str">
        <f>IF(Input!O880="","",IF(ISNUMBER(VALUE(Input!O880)),"","Needs to be a number."))</f>
        <v/>
      </c>
      <c r="AR881" s="205" t="str">
        <f>IF(Input!V880="","",IF(ISNUMBER(VALUE(Input!V880)),"","Needs to be a number."))</f>
        <v/>
      </c>
      <c r="AS881" s="205" t="str">
        <f>IF(Input!W880="","",IF(ISNUMBER(VALUE(Input!W880)),"","Needs to be a number."))</f>
        <v/>
      </c>
      <c r="AT881" s="205" t="str">
        <f>IF(Input!X880="","",IF(ISNUMBER(VALUE(Input!X880)),"","Needs to be a number."))</f>
        <v/>
      </c>
      <c r="AU881" s="206" t="str">
        <f>IF(Input!Y880="","",IF(ISNUMBER(VALUE(Input!Y880)),"","Needs to be a number."))</f>
        <v/>
      </c>
      <c r="AW881" s="259" t="str">
        <f>IF(OR(VALUE(Input!C880)&lt;0,VALUE(Input!C880)&gt;100), "Invalid EEI %","")</f>
        <v/>
      </c>
      <c r="AX881" s="207"/>
      <c r="AY881" s="278" t="str">
        <f>IF(Input!E880="","",IF(VALUE(Input!E880)=0,"Do not enter 0.",""))</f>
        <v/>
      </c>
    </row>
    <row r="882" spans="2:51" x14ac:dyDescent="0.3">
      <c r="B882" s="188" t="str">
        <f>Input!A881</f>
        <v/>
      </c>
      <c r="C882" s="189" t="str">
        <f>IF(ISERROR(IF(AND(Input!$A881="",SUMPRODUCT(--(LEN(Input!$A882:'Input'!$A$1006)&gt;0))&lt;&gt;0),"Row is skipped.",IF(AND(Input!$A881="",Input!$A882=""),"", IF(Input!B881="","Data is missing.","")))),"",IF(AND(Input!$A881="",SUMPRODUCT(--(LEN(Input!$A882:'Input'!$A$1006)&gt;0))&lt;&gt;0),"Row is skipped.",IF(AND(Input!$A881="",Input!$A882=""),"", IF(Input!B881="","Data is missing.",""))))</f>
        <v/>
      </c>
      <c r="D882" s="189" t="str">
        <f>IF(ISERROR(IF(AND(Input!$A881="",SUMPRODUCT(--(LEN(Input!$A882:'Input'!$A$1006)&gt;0))&lt;&gt;0),"Row is skipped.",IF(AND(Input!$A881="",Input!$A882=""),"", IF(Input!C881="","Data is missing.","")))),"",IF(AND(Input!$A881="",SUMPRODUCT(--(LEN(Input!$A882:'Input'!$A$1006)&gt;0))&lt;&gt;0),"Row is skipped.",IF(AND(Input!$A881="",Input!$A882=""),"", IF(Input!C881="","Data is missing.",""))))</f>
        <v/>
      </c>
      <c r="E882" s="189" t="str">
        <f>IF(ISERROR(IF(AND(Input!$A881="",SUMPRODUCT(--(LEN(Input!$A882:'Input'!$A$1006)&gt;0))&lt;&gt;0),"Row is skipped.",IF(AND(Input!$A881="",Input!$A882=""),"", IF(Input!D881="","Data is missing.","")))),"",IF(AND(Input!$A881="",SUMPRODUCT(--(LEN(Input!$A882:'Input'!$A$1006)&gt;0))&lt;&gt;0),"Row is skipped.",IF(AND(Input!$A881="",Input!$A882=""),"", IF(Input!D881="","Data is missing.",""))))</f>
        <v/>
      </c>
      <c r="F882" s="189" t="str">
        <f>IF(ISERROR(IF(AND(Input!$A881="",SUMPRODUCT(--(LEN(Input!$A882:'Input'!$A$1006)&gt;0))&lt;&gt;0),"Row is skipped.",IF(AND(Input!$A881="",Input!$A882=""),"", IF(Input!E881="","Data is missing.","")))),"",IF(AND(Input!$A881="",SUMPRODUCT(--(LEN(Input!$A882:'Input'!$A$1006)&gt;0))&lt;&gt;0),"Row is skipped.",IF(AND(Input!$A881="",Input!$A882=""),"", IF(Input!E881="","Data is missing.",""))))</f>
        <v/>
      </c>
      <c r="G882" s="189" t="str">
        <f>IF(ISERROR(IF(AND(Input!$A881="",SUMPRODUCT(--(LEN(Input!$A882:'Input'!$A$1006)&gt;0))&lt;&gt;0),"Row is skipped.",IF(AND(Input!$A881="",Input!$A882=""),"", IF(Input!F881="","Data is missing.","")))),"",IF(AND(Input!$A881="",SUMPRODUCT(--(LEN(Input!$A882:'Input'!$A$1006)&gt;0))&lt;&gt;0),"Row is skipped.",IF(AND(Input!$A881="",Input!$A882=""),"", IF(Input!F881="","Data is missing.",""))))</f>
        <v/>
      </c>
      <c r="H882" s="190" t="str">
        <f>IF(ISERROR(IF(AND(Input!$A881="",SUMPRODUCT(--(LEN(Input!$A882:'Input'!$A$1006)&gt;0))&lt;&gt;0),"Row is skipped.",IF(AND(Input!$A881="",Input!$A882=""),"", IF(Input!G881="","Data is missing.","")))),"",IF(AND(Input!$A881="",SUMPRODUCT(--(LEN(Input!$A882:'Input'!$A$1006)&gt;0))&lt;&gt;0),"Row is skipped.",IF(AND(Input!$A881="",Input!$A882=""),"", IF(Input!G881="","Data is missing.",""))))</f>
        <v/>
      </c>
      <c r="I882" s="156"/>
      <c r="J882" s="191" t="str">
        <f>IFERROR(VLOOKUP(VLOOKUP(Input!$D881,'Measure List'!$A:$AN,40,FALSE),UIR!$A$1:$Q$27,17,FALSE),"")</f>
        <v/>
      </c>
      <c r="K882" s="192" t="str">
        <f>IFERROR(VLOOKUP(Input!$D881,'Measure List'!$A:$AN,40,FALSE),"")</f>
        <v/>
      </c>
      <c r="L882" s="156"/>
      <c r="M882" s="193" t="str">
        <f>IF(B882="","",IF(AND(Input!H881="",IFERROR(VLOOKUP(K882,UIR!$A$2:$P$21,2,FALSE),"")&lt;&gt;""),"Data is Missing.",""))</f>
        <v/>
      </c>
      <c r="N882" s="194" t="str">
        <f>IF(B882="","",IF(AND(Input!I881="",IFERROR(VLOOKUP(K882,UIR!$A$2:$P$21,3,FALSE),"")&lt;&gt;""),"Data is Missing.",""))</f>
        <v/>
      </c>
      <c r="O882" s="194" t="str">
        <f>IF(B882="","",IF(AND(Input!J881="",IFERROR(VLOOKUP(K882,UIR!$A$2:$P$21,4,FALSE),"")&lt;&gt;""),"Data is Missing.",""))</f>
        <v/>
      </c>
      <c r="P882" s="194" t="str">
        <f>IF(B882="","",IF(AND(Input!K881="",IFERROR(VLOOKUP(K882,UIR!$A$2:$P$21,5,FALSE),"")&lt;&gt;""),"Data is Missing.",""))</f>
        <v/>
      </c>
      <c r="Q882" s="194" t="str">
        <f>IF(B882="","",IF(AND(Input!L881="",IFERROR(VLOOKUP(K882,UIR!$A$2:$P$21,6,FALSE),"")&lt;&gt;""),"Data is Missing.",""))</f>
        <v/>
      </c>
      <c r="R882" s="194" t="str">
        <f>IF(B882="","",IF(AND(Input!M881="",IFERROR(VLOOKUP(K882,UIR!$A$2:$P$21,7,FALSE),"")&lt;&gt;""),"Data is Missing.",""))</f>
        <v/>
      </c>
      <c r="S882" s="194" t="str">
        <f>IF(B882="","",IF(AND(Input!P881="",IFERROR(VLOOKUP(K882,UIR!$A$2:$P$21,8,FALSE),"")&lt;&gt;""),"Data is Missing.",""))</f>
        <v/>
      </c>
      <c r="T882" s="194" t="str">
        <f>IF(B882="","",IF(AND(Input!Q881="",IFERROR(VLOOKUP(K882,UIR!$A$2:$P$21,9,FALSE),"")&lt;&gt;""),"Data is Missing.",""))</f>
        <v/>
      </c>
      <c r="U882" s="194"/>
      <c r="V882" s="194" t="str">
        <f>IF(B882="","",IF(AND(Input!S881="",IFERROR(VLOOKUP(K882,UIR!$A$2:$P$21,11,FALSE),"")&lt;&gt;""),"Data is Missing.",""))</f>
        <v/>
      </c>
      <c r="W882" s="194" t="str">
        <f>IF(B882="","",IF(AND(Input!T881="",IFERROR(VLOOKUP(K882,UIR!$A$2:$P$21,12,FALSE),"")&lt;&gt;""),"Data is Missing.",""))</f>
        <v/>
      </c>
      <c r="X882" s="194" t="str">
        <f>IF(B882="","",IF(AND(Input!V881="",IFERROR(VLOOKUP(K882,UIR!$A$2:$P$21,13,FALSE),"")&lt;&gt;""),"Data is Missing.",""))</f>
        <v/>
      </c>
      <c r="Y882" s="194" t="str">
        <f>IF(B882="","",IF(AND(Input!W881="",IFERROR(VLOOKUP(K882,UIR!$A$2:$P$21,14,FALSE),"")&lt;&gt;""),"Data is Missing.",""))</f>
        <v/>
      </c>
      <c r="Z882" s="194" t="str">
        <f>IF(B882="","",IF(AND(Input!X881="",IFERROR(VLOOKUP(K882,UIR!$A$2:$P$21,15,FALSE),"")&lt;&gt;""),"Data is Missing.",""))</f>
        <v/>
      </c>
      <c r="AA882" s="195" t="str">
        <f>IF(B882="","",IF(AND(Input!Y881="",IFERROR(VLOOKUP(K882,UIR!$A$2:$P$21,16,FALSE),"")&lt;&gt;""),"Data is Missing.",""))</f>
        <v/>
      </c>
      <c r="AC882" s="202" t="str">
        <f>IF(ISERROR(IF(Input!D881="","",IF(ISERROR(VLOOKUP(Input!D881,'Measure List'!$A$2:$A$30000,1,0)),"Invalid RefNo",""))),"",IF(Input!D881="","",IF(ISERROR(VLOOKUP(Input!D881,'Measure List'!$A$2:$A$30000,1,0)),"Invalid RefNo","")))</f>
        <v/>
      </c>
      <c r="AD882" s="156"/>
      <c r="AE882" s="156"/>
      <c r="AF882" s="156"/>
      <c r="AG882" s="156"/>
      <c r="AH882" s="156"/>
      <c r="AI882" s="156"/>
      <c r="AJ882" s="156"/>
      <c r="AK882" s="156"/>
      <c r="AL882" s="203" t="str">
        <f>IF(COUNTIF(Dropdowns!$K$2:$K$7,Input!S881)&gt;0,"",IF(Input!S881="","","Invalid Type"))</f>
        <v/>
      </c>
      <c r="AN882" s="204" t="str">
        <f>IF(Input!C881="","",IF(ISNUMBER(VALUE(Input!C881)),"","Needs to be a number."))</f>
        <v/>
      </c>
      <c r="AO882" s="205" t="str">
        <f>IF(Input!E881="","",IF(ISNUMBER(VALUE(Input!E881)),"","Needs to be a number."))</f>
        <v/>
      </c>
      <c r="AP882" s="205" t="str">
        <f>IF(Input!N881="","",IF(ISNUMBER(VALUE(Input!N881)),"","Needs to be a number."))</f>
        <v/>
      </c>
      <c r="AQ882" s="205" t="str">
        <f>IF(Input!O881="","",IF(ISNUMBER(VALUE(Input!O881)),"","Needs to be a number."))</f>
        <v/>
      </c>
      <c r="AR882" s="205" t="str">
        <f>IF(Input!V881="","",IF(ISNUMBER(VALUE(Input!V881)),"","Needs to be a number."))</f>
        <v/>
      </c>
      <c r="AS882" s="205" t="str">
        <f>IF(Input!W881="","",IF(ISNUMBER(VALUE(Input!W881)),"","Needs to be a number."))</f>
        <v/>
      </c>
      <c r="AT882" s="205" t="str">
        <f>IF(Input!X881="","",IF(ISNUMBER(VALUE(Input!X881)),"","Needs to be a number."))</f>
        <v/>
      </c>
      <c r="AU882" s="206" t="str">
        <f>IF(Input!Y881="","",IF(ISNUMBER(VALUE(Input!Y881)),"","Needs to be a number."))</f>
        <v/>
      </c>
      <c r="AW882" s="259" t="str">
        <f>IF(OR(VALUE(Input!C881)&lt;0,VALUE(Input!C881)&gt;100), "Invalid EEI %","")</f>
        <v/>
      </c>
      <c r="AX882" s="207"/>
      <c r="AY882" s="278" t="str">
        <f>IF(Input!E881="","",IF(VALUE(Input!E881)=0,"Do not enter 0.",""))</f>
        <v/>
      </c>
    </row>
    <row r="883" spans="2:51" x14ac:dyDescent="0.3">
      <c r="B883" s="188" t="str">
        <f>Input!A882</f>
        <v/>
      </c>
      <c r="C883" s="189" t="str">
        <f>IF(ISERROR(IF(AND(Input!$A882="",SUMPRODUCT(--(LEN(Input!$A883:'Input'!$A$1006)&gt;0))&lt;&gt;0),"Row is skipped.",IF(AND(Input!$A882="",Input!$A883=""),"", IF(Input!B882="","Data is missing.","")))),"",IF(AND(Input!$A882="",SUMPRODUCT(--(LEN(Input!$A883:'Input'!$A$1006)&gt;0))&lt;&gt;0),"Row is skipped.",IF(AND(Input!$A882="",Input!$A883=""),"", IF(Input!B882="","Data is missing.",""))))</f>
        <v/>
      </c>
      <c r="D883" s="189" t="str">
        <f>IF(ISERROR(IF(AND(Input!$A882="",SUMPRODUCT(--(LEN(Input!$A883:'Input'!$A$1006)&gt;0))&lt;&gt;0),"Row is skipped.",IF(AND(Input!$A882="",Input!$A883=""),"", IF(Input!C882="","Data is missing.","")))),"",IF(AND(Input!$A882="",SUMPRODUCT(--(LEN(Input!$A883:'Input'!$A$1006)&gt;0))&lt;&gt;0),"Row is skipped.",IF(AND(Input!$A882="",Input!$A883=""),"", IF(Input!C882="","Data is missing.",""))))</f>
        <v/>
      </c>
      <c r="E883" s="189" t="str">
        <f>IF(ISERROR(IF(AND(Input!$A882="",SUMPRODUCT(--(LEN(Input!$A883:'Input'!$A$1006)&gt;0))&lt;&gt;0),"Row is skipped.",IF(AND(Input!$A882="",Input!$A883=""),"", IF(Input!D882="","Data is missing.","")))),"",IF(AND(Input!$A882="",SUMPRODUCT(--(LEN(Input!$A883:'Input'!$A$1006)&gt;0))&lt;&gt;0),"Row is skipped.",IF(AND(Input!$A882="",Input!$A883=""),"", IF(Input!D882="","Data is missing.",""))))</f>
        <v/>
      </c>
      <c r="F883" s="189" t="str">
        <f>IF(ISERROR(IF(AND(Input!$A882="",SUMPRODUCT(--(LEN(Input!$A883:'Input'!$A$1006)&gt;0))&lt;&gt;0),"Row is skipped.",IF(AND(Input!$A882="",Input!$A883=""),"", IF(Input!E882="","Data is missing.","")))),"",IF(AND(Input!$A882="",SUMPRODUCT(--(LEN(Input!$A883:'Input'!$A$1006)&gt;0))&lt;&gt;0),"Row is skipped.",IF(AND(Input!$A882="",Input!$A883=""),"", IF(Input!E882="","Data is missing.",""))))</f>
        <v/>
      </c>
      <c r="G883" s="189" t="str">
        <f>IF(ISERROR(IF(AND(Input!$A882="",SUMPRODUCT(--(LEN(Input!$A883:'Input'!$A$1006)&gt;0))&lt;&gt;0),"Row is skipped.",IF(AND(Input!$A882="",Input!$A883=""),"", IF(Input!F882="","Data is missing.","")))),"",IF(AND(Input!$A882="",SUMPRODUCT(--(LEN(Input!$A883:'Input'!$A$1006)&gt;0))&lt;&gt;0),"Row is skipped.",IF(AND(Input!$A882="",Input!$A883=""),"", IF(Input!F882="","Data is missing.",""))))</f>
        <v/>
      </c>
      <c r="H883" s="190" t="str">
        <f>IF(ISERROR(IF(AND(Input!$A882="",SUMPRODUCT(--(LEN(Input!$A883:'Input'!$A$1006)&gt;0))&lt;&gt;0),"Row is skipped.",IF(AND(Input!$A882="",Input!$A883=""),"", IF(Input!G882="","Data is missing.","")))),"",IF(AND(Input!$A882="",SUMPRODUCT(--(LEN(Input!$A883:'Input'!$A$1006)&gt;0))&lt;&gt;0),"Row is skipped.",IF(AND(Input!$A882="",Input!$A883=""),"", IF(Input!G882="","Data is missing.",""))))</f>
        <v/>
      </c>
      <c r="I883" s="156"/>
      <c r="J883" s="191" t="str">
        <f>IFERROR(VLOOKUP(VLOOKUP(Input!$D882,'Measure List'!$A:$AN,40,FALSE),UIR!$A$1:$Q$27,17,FALSE),"")</f>
        <v/>
      </c>
      <c r="K883" s="192" t="str">
        <f>IFERROR(VLOOKUP(Input!$D882,'Measure List'!$A:$AN,40,FALSE),"")</f>
        <v/>
      </c>
      <c r="L883" s="156"/>
      <c r="M883" s="193" t="str">
        <f>IF(B883="","",IF(AND(Input!H882="",IFERROR(VLOOKUP(K883,UIR!$A$2:$P$21,2,FALSE),"")&lt;&gt;""),"Data is Missing.",""))</f>
        <v/>
      </c>
      <c r="N883" s="194" t="str">
        <f>IF(B883="","",IF(AND(Input!I882="",IFERROR(VLOOKUP(K883,UIR!$A$2:$P$21,3,FALSE),"")&lt;&gt;""),"Data is Missing.",""))</f>
        <v/>
      </c>
      <c r="O883" s="194" t="str">
        <f>IF(B883="","",IF(AND(Input!J882="",IFERROR(VLOOKUP(K883,UIR!$A$2:$P$21,4,FALSE),"")&lt;&gt;""),"Data is Missing.",""))</f>
        <v/>
      </c>
      <c r="P883" s="194" t="str">
        <f>IF(B883="","",IF(AND(Input!K882="",IFERROR(VLOOKUP(K883,UIR!$A$2:$P$21,5,FALSE),"")&lt;&gt;""),"Data is Missing.",""))</f>
        <v/>
      </c>
      <c r="Q883" s="194" t="str">
        <f>IF(B883="","",IF(AND(Input!L882="",IFERROR(VLOOKUP(K883,UIR!$A$2:$P$21,6,FALSE),"")&lt;&gt;""),"Data is Missing.",""))</f>
        <v/>
      </c>
      <c r="R883" s="194" t="str">
        <f>IF(B883="","",IF(AND(Input!M882="",IFERROR(VLOOKUP(K883,UIR!$A$2:$P$21,7,FALSE),"")&lt;&gt;""),"Data is Missing.",""))</f>
        <v/>
      </c>
      <c r="S883" s="194" t="str">
        <f>IF(B883="","",IF(AND(Input!P882="",IFERROR(VLOOKUP(K883,UIR!$A$2:$P$21,8,FALSE),"")&lt;&gt;""),"Data is Missing.",""))</f>
        <v/>
      </c>
      <c r="T883" s="194" t="str">
        <f>IF(B883="","",IF(AND(Input!Q882="",IFERROR(VLOOKUP(K883,UIR!$A$2:$P$21,9,FALSE),"")&lt;&gt;""),"Data is Missing.",""))</f>
        <v/>
      </c>
      <c r="U883" s="194"/>
      <c r="V883" s="194" t="str">
        <f>IF(B883="","",IF(AND(Input!S882="",IFERROR(VLOOKUP(K883,UIR!$A$2:$P$21,11,FALSE),"")&lt;&gt;""),"Data is Missing.",""))</f>
        <v/>
      </c>
      <c r="W883" s="194" t="str">
        <f>IF(B883="","",IF(AND(Input!T882="",IFERROR(VLOOKUP(K883,UIR!$A$2:$P$21,12,FALSE),"")&lt;&gt;""),"Data is Missing.",""))</f>
        <v/>
      </c>
      <c r="X883" s="194" t="str">
        <f>IF(B883="","",IF(AND(Input!V882="",IFERROR(VLOOKUP(K883,UIR!$A$2:$P$21,13,FALSE),"")&lt;&gt;""),"Data is Missing.",""))</f>
        <v/>
      </c>
      <c r="Y883" s="194" t="str">
        <f>IF(B883="","",IF(AND(Input!W882="",IFERROR(VLOOKUP(K883,UIR!$A$2:$P$21,14,FALSE),"")&lt;&gt;""),"Data is Missing.",""))</f>
        <v/>
      </c>
      <c r="Z883" s="194" t="str">
        <f>IF(B883="","",IF(AND(Input!X882="",IFERROR(VLOOKUP(K883,UIR!$A$2:$P$21,15,FALSE),"")&lt;&gt;""),"Data is Missing.",""))</f>
        <v/>
      </c>
      <c r="AA883" s="195" t="str">
        <f>IF(B883="","",IF(AND(Input!Y882="",IFERROR(VLOOKUP(K883,UIR!$A$2:$P$21,16,FALSE),"")&lt;&gt;""),"Data is Missing.",""))</f>
        <v/>
      </c>
      <c r="AC883" s="202" t="str">
        <f>IF(ISERROR(IF(Input!D882="","",IF(ISERROR(VLOOKUP(Input!D882,'Measure List'!$A$2:$A$30000,1,0)),"Invalid RefNo",""))),"",IF(Input!D882="","",IF(ISERROR(VLOOKUP(Input!D882,'Measure List'!$A$2:$A$30000,1,0)),"Invalid RefNo","")))</f>
        <v/>
      </c>
      <c r="AD883" s="156"/>
      <c r="AE883" s="156"/>
      <c r="AF883" s="156"/>
      <c r="AG883" s="156"/>
      <c r="AH883" s="156"/>
      <c r="AI883" s="156"/>
      <c r="AJ883" s="156"/>
      <c r="AK883" s="156"/>
      <c r="AL883" s="203" t="str">
        <f>IF(COUNTIF(Dropdowns!$K$2:$K$7,Input!S882)&gt;0,"",IF(Input!S882="","","Invalid Type"))</f>
        <v/>
      </c>
      <c r="AN883" s="204" t="str">
        <f>IF(Input!C882="","",IF(ISNUMBER(VALUE(Input!C882)),"","Needs to be a number."))</f>
        <v/>
      </c>
      <c r="AO883" s="205" t="str">
        <f>IF(Input!E882="","",IF(ISNUMBER(VALUE(Input!E882)),"","Needs to be a number."))</f>
        <v/>
      </c>
      <c r="AP883" s="205" t="str">
        <f>IF(Input!N882="","",IF(ISNUMBER(VALUE(Input!N882)),"","Needs to be a number."))</f>
        <v/>
      </c>
      <c r="AQ883" s="205" t="str">
        <f>IF(Input!O882="","",IF(ISNUMBER(VALUE(Input!O882)),"","Needs to be a number."))</f>
        <v/>
      </c>
      <c r="AR883" s="205" t="str">
        <f>IF(Input!V882="","",IF(ISNUMBER(VALUE(Input!V882)),"","Needs to be a number."))</f>
        <v/>
      </c>
      <c r="AS883" s="205" t="str">
        <f>IF(Input!W882="","",IF(ISNUMBER(VALUE(Input!W882)),"","Needs to be a number."))</f>
        <v/>
      </c>
      <c r="AT883" s="205" t="str">
        <f>IF(Input!X882="","",IF(ISNUMBER(VALUE(Input!X882)),"","Needs to be a number."))</f>
        <v/>
      </c>
      <c r="AU883" s="206" t="str">
        <f>IF(Input!Y882="","",IF(ISNUMBER(VALUE(Input!Y882)),"","Needs to be a number."))</f>
        <v/>
      </c>
      <c r="AW883" s="259" t="str">
        <f>IF(OR(VALUE(Input!C882)&lt;0,VALUE(Input!C882)&gt;100), "Invalid EEI %","")</f>
        <v/>
      </c>
      <c r="AX883" s="207"/>
      <c r="AY883" s="278" t="str">
        <f>IF(Input!E882="","",IF(VALUE(Input!E882)=0,"Do not enter 0.",""))</f>
        <v/>
      </c>
    </row>
    <row r="884" spans="2:51" x14ac:dyDescent="0.3">
      <c r="B884" s="188" t="str">
        <f>Input!A883</f>
        <v/>
      </c>
      <c r="C884" s="189" t="str">
        <f>IF(ISERROR(IF(AND(Input!$A883="",SUMPRODUCT(--(LEN(Input!$A884:'Input'!$A$1006)&gt;0))&lt;&gt;0),"Row is skipped.",IF(AND(Input!$A883="",Input!$A884=""),"", IF(Input!B883="","Data is missing.","")))),"",IF(AND(Input!$A883="",SUMPRODUCT(--(LEN(Input!$A884:'Input'!$A$1006)&gt;0))&lt;&gt;0),"Row is skipped.",IF(AND(Input!$A883="",Input!$A884=""),"", IF(Input!B883="","Data is missing.",""))))</f>
        <v/>
      </c>
      <c r="D884" s="189" t="str">
        <f>IF(ISERROR(IF(AND(Input!$A883="",SUMPRODUCT(--(LEN(Input!$A884:'Input'!$A$1006)&gt;0))&lt;&gt;0),"Row is skipped.",IF(AND(Input!$A883="",Input!$A884=""),"", IF(Input!C883="","Data is missing.","")))),"",IF(AND(Input!$A883="",SUMPRODUCT(--(LEN(Input!$A884:'Input'!$A$1006)&gt;0))&lt;&gt;0),"Row is skipped.",IF(AND(Input!$A883="",Input!$A884=""),"", IF(Input!C883="","Data is missing.",""))))</f>
        <v/>
      </c>
      <c r="E884" s="189" t="str">
        <f>IF(ISERROR(IF(AND(Input!$A883="",SUMPRODUCT(--(LEN(Input!$A884:'Input'!$A$1006)&gt;0))&lt;&gt;0),"Row is skipped.",IF(AND(Input!$A883="",Input!$A884=""),"", IF(Input!D883="","Data is missing.","")))),"",IF(AND(Input!$A883="",SUMPRODUCT(--(LEN(Input!$A884:'Input'!$A$1006)&gt;0))&lt;&gt;0),"Row is skipped.",IF(AND(Input!$A883="",Input!$A884=""),"", IF(Input!D883="","Data is missing.",""))))</f>
        <v/>
      </c>
      <c r="F884" s="189" t="str">
        <f>IF(ISERROR(IF(AND(Input!$A883="",SUMPRODUCT(--(LEN(Input!$A884:'Input'!$A$1006)&gt;0))&lt;&gt;0),"Row is skipped.",IF(AND(Input!$A883="",Input!$A884=""),"", IF(Input!E883="","Data is missing.","")))),"",IF(AND(Input!$A883="",SUMPRODUCT(--(LEN(Input!$A884:'Input'!$A$1006)&gt;0))&lt;&gt;0),"Row is skipped.",IF(AND(Input!$A883="",Input!$A884=""),"", IF(Input!E883="","Data is missing.",""))))</f>
        <v/>
      </c>
      <c r="G884" s="189" t="str">
        <f>IF(ISERROR(IF(AND(Input!$A883="",SUMPRODUCT(--(LEN(Input!$A884:'Input'!$A$1006)&gt;0))&lt;&gt;0),"Row is skipped.",IF(AND(Input!$A883="",Input!$A884=""),"", IF(Input!F883="","Data is missing.","")))),"",IF(AND(Input!$A883="",SUMPRODUCT(--(LEN(Input!$A884:'Input'!$A$1006)&gt;0))&lt;&gt;0),"Row is skipped.",IF(AND(Input!$A883="",Input!$A884=""),"", IF(Input!F883="","Data is missing.",""))))</f>
        <v/>
      </c>
      <c r="H884" s="190" t="str">
        <f>IF(ISERROR(IF(AND(Input!$A883="",SUMPRODUCT(--(LEN(Input!$A884:'Input'!$A$1006)&gt;0))&lt;&gt;0),"Row is skipped.",IF(AND(Input!$A883="",Input!$A884=""),"", IF(Input!G883="","Data is missing.","")))),"",IF(AND(Input!$A883="",SUMPRODUCT(--(LEN(Input!$A884:'Input'!$A$1006)&gt;0))&lt;&gt;0),"Row is skipped.",IF(AND(Input!$A883="",Input!$A884=""),"", IF(Input!G883="","Data is missing.",""))))</f>
        <v/>
      </c>
      <c r="I884" s="156"/>
      <c r="J884" s="191" t="str">
        <f>IFERROR(VLOOKUP(VLOOKUP(Input!$D883,'Measure List'!$A:$AN,40,FALSE),UIR!$A$1:$Q$27,17,FALSE),"")</f>
        <v/>
      </c>
      <c r="K884" s="192" t="str">
        <f>IFERROR(VLOOKUP(Input!$D883,'Measure List'!$A:$AN,40,FALSE),"")</f>
        <v/>
      </c>
      <c r="L884" s="156"/>
      <c r="M884" s="193" t="str">
        <f>IF(B884="","",IF(AND(Input!H883="",IFERROR(VLOOKUP(K884,UIR!$A$2:$P$21,2,FALSE),"")&lt;&gt;""),"Data is Missing.",""))</f>
        <v/>
      </c>
      <c r="N884" s="194" t="str">
        <f>IF(B884="","",IF(AND(Input!I883="",IFERROR(VLOOKUP(K884,UIR!$A$2:$P$21,3,FALSE),"")&lt;&gt;""),"Data is Missing.",""))</f>
        <v/>
      </c>
      <c r="O884" s="194" t="str">
        <f>IF(B884="","",IF(AND(Input!J883="",IFERROR(VLOOKUP(K884,UIR!$A$2:$P$21,4,FALSE),"")&lt;&gt;""),"Data is Missing.",""))</f>
        <v/>
      </c>
      <c r="P884" s="194" t="str">
        <f>IF(B884="","",IF(AND(Input!K883="",IFERROR(VLOOKUP(K884,UIR!$A$2:$P$21,5,FALSE),"")&lt;&gt;""),"Data is Missing.",""))</f>
        <v/>
      </c>
      <c r="Q884" s="194" t="str">
        <f>IF(B884="","",IF(AND(Input!L883="",IFERROR(VLOOKUP(K884,UIR!$A$2:$P$21,6,FALSE),"")&lt;&gt;""),"Data is Missing.",""))</f>
        <v/>
      </c>
      <c r="R884" s="194" t="str">
        <f>IF(B884="","",IF(AND(Input!M883="",IFERROR(VLOOKUP(K884,UIR!$A$2:$P$21,7,FALSE),"")&lt;&gt;""),"Data is Missing.",""))</f>
        <v/>
      </c>
      <c r="S884" s="194" t="str">
        <f>IF(B884="","",IF(AND(Input!P883="",IFERROR(VLOOKUP(K884,UIR!$A$2:$P$21,8,FALSE),"")&lt;&gt;""),"Data is Missing.",""))</f>
        <v/>
      </c>
      <c r="T884" s="194" t="str">
        <f>IF(B884="","",IF(AND(Input!Q883="",IFERROR(VLOOKUP(K884,UIR!$A$2:$P$21,9,FALSE),"")&lt;&gt;""),"Data is Missing.",""))</f>
        <v/>
      </c>
      <c r="U884" s="194"/>
      <c r="V884" s="194" t="str">
        <f>IF(B884="","",IF(AND(Input!S883="",IFERROR(VLOOKUP(K884,UIR!$A$2:$P$21,11,FALSE),"")&lt;&gt;""),"Data is Missing.",""))</f>
        <v/>
      </c>
      <c r="W884" s="194" t="str">
        <f>IF(B884="","",IF(AND(Input!T883="",IFERROR(VLOOKUP(K884,UIR!$A$2:$P$21,12,FALSE),"")&lt;&gt;""),"Data is Missing.",""))</f>
        <v/>
      </c>
      <c r="X884" s="194" t="str">
        <f>IF(B884="","",IF(AND(Input!V883="",IFERROR(VLOOKUP(K884,UIR!$A$2:$P$21,13,FALSE),"")&lt;&gt;""),"Data is Missing.",""))</f>
        <v/>
      </c>
      <c r="Y884" s="194" t="str">
        <f>IF(B884="","",IF(AND(Input!W883="",IFERROR(VLOOKUP(K884,UIR!$A$2:$P$21,14,FALSE),"")&lt;&gt;""),"Data is Missing.",""))</f>
        <v/>
      </c>
      <c r="Z884" s="194" t="str">
        <f>IF(B884="","",IF(AND(Input!X883="",IFERROR(VLOOKUP(K884,UIR!$A$2:$P$21,15,FALSE),"")&lt;&gt;""),"Data is Missing.",""))</f>
        <v/>
      </c>
      <c r="AA884" s="195" t="str">
        <f>IF(B884="","",IF(AND(Input!Y883="",IFERROR(VLOOKUP(K884,UIR!$A$2:$P$21,16,FALSE),"")&lt;&gt;""),"Data is Missing.",""))</f>
        <v/>
      </c>
      <c r="AC884" s="202" t="str">
        <f>IF(ISERROR(IF(Input!D883="","",IF(ISERROR(VLOOKUP(Input!D883,'Measure List'!$A$2:$A$30000,1,0)),"Invalid RefNo",""))),"",IF(Input!D883="","",IF(ISERROR(VLOOKUP(Input!D883,'Measure List'!$A$2:$A$30000,1,0)),"Invalid RefNo","")))</f>
        <v/>
      </c>
      <c r="AD884" s="156"/>
      <c r="AE884" s="156"/>
      <c r="AF884" s="156"/>
      <c r="AG884" s="156"/>
      <c r="AH884" s="156"/>
      <c r="AI884" s="156"/>
      <c r="AJ884" s="156"/>
      <c r="AK884" s="156"/>
      <c r="AL884" s="203" t="str">
        <f>IF(COUNTIF(Dropdowns!$K$2:$K$7,Input!S883)&gt;0,"",IF(Input!S883="","","Invalid Type"))</f>
        <v/>
      </c>
      <c r="AN884" s="204" t="str">
        <f>IF(Input!C883="","",IF(ISNUMBER(VALUE(Input!C883)),"","Needs to be a number."))</f>
        <v/>
      </c>
      <c r="AO884" s="205" t="str">
        <f>IF(Input!E883="","",IF(ISNUMBER(VALUE(Input!E883)),"","Needs to be a number."))</f>
        <v/>
      </c>
      <c r="AP884" s="205" t="str">
        <f>IF(Input!N883="","",IF(ISNUMBER(VALUE(Input!N883)),"","Needs to be a number."))</f>
        <v/>
      </c>
      <c r="AQ884" s="205" t="str">
        <f>IF(Input!O883="","",IF(ISNUMBER(VALUE(Input!O883)),"","Needs to be a number."))</f>
        <v/>
      </c>
      <c r="AR884" s="205" t="str">
        <f>IF(Input!V883="","",IF(ISNUMBER(VALUE(Input!V883)),"","Needs to be a number."))</f>
        <v/>
      </c>
      <c r="AS884" s="205" t="str">
        <f>IF(Input!W883="","",IF(ISNUMBER(VALUE(Input!W883)),"","Needs to be a number."))</f>
        <v/>
      </c>
      <c r="AT884" s="205" t="str">
        <f>IF(Input!X883="","",IF(ISNUMBER(VALUE(Input!X883)),"","Needs to be a number."))</f>
        <v/>
      </c>
      <c r="AU884" s="206" t="str">
        <f>IF(Input!Y883="","",IF(ISNUMBER(VALUE(Input!Y883)),"","Needs to be a number."))</f>
        <v/>
      </c>
      <c r="AW884" s="259" t="str">
        <f>IF(OR(VALUE(Input!C883)&lt;0,VALUE(Input!C883)&gt;100), "Invalid EEI %","")</f>
        <v/>
      </c>
      <c r="AX884" s="207"/>
      <c r="AY884" s="278" t="str">
        <f>IF(Input!E883="","",IF(VALUE(Input!E883)=0,"Do not enter 0.",""))</f>
        <v/>
      </c>
    </row>
    <row r="885" spans="2:51" x14ac:dyDescent="0.3">
      <c r="B885" s="188" t="str">
        <f>Input!A884</f>
        <v/>
      </c>
      <c r="C885" s="189" t="str">
        <f>IF(ISERROR(IF(AND(Input!$A884="",SUMPRODUCT(--(LEN(Input!$A885:'Input'!$A$1006)&gt;0))&lt;&gt;0),"Row is skipped.",IF(AND(Input!$A884="",Input!$A885=""),"", IF(Input!B884="","Data is missing.","")))),"",IF(AND(Input!$A884="",SUMPRODUCT(--(LEN(Input!$A885:'Input'!$A$1006)&gt;0))&lt;&gt;0),"Row is skipped.",IF(AND(Input!$A884="",Input!$A885=""),"", IF(Input!B884="","Data is missing.",""))))</f>
        <v/>
      </c>
      <c r="D885" s="189" t="str">
        <f>IF(ISERROR(IF(AND(Input!$A884="",SUMPRODUCT(--(LEN(Input!$A885:'Input'!$A$1006)&gt;0))&lt;&gt;0),"Row is skipped.",IF(AND(Input!$A884="",Input!$A885=""),"", IF(Input!C884="","Data is missing.","")))),"",IF(AND(Input!$A884="",SUMPRODUCT(--(LEN(Input!$A885:'Input'!$A$1006)&gt;0))&lt;&gt;0),"Row is skipped.",IF(AND(Input!$A884="",Input!$A885=""),"", IF(Input!C884="","Data is missing.",""))))</f>
        <v/>
      </c>
      <c r="E885" s="189" t="str">
        <f>IF(ISERROR(IF(AND(Input!$A884="",SUMPRODUCT(--(LEN(Input!$A885:'Input'!$A$1006)&gt;0))&lt;&gt;0),"Row is skipped.",IF(AND(Input!$A884="",Input!$A885=""),"", IF(Input!D884="","Data is missing.","")))),"",IF(AND(Input!$A884="",SUMPRODUCT(--(LEN(Input!$A885:'Input'!$A$1006)&gt;0))&lt;&gt;0),"Row is skipped.",IF(AND(Input!$A884="",Input!$A885=""),"", IF(Input!D884="","Data is missing.",""))))</f>
        <v/>
      </c>
      <c r="F885" s="189" t="str">
        <f>IF(ISERROR(IF(AND(Input!$A884="",SUMPRODUCT(--(LEN(Input!$A885:'Input'!$A$1006)&gt;0))&lt;&gt;0),"Row is skipped.",IF(AND(Input!$A884="",Input!$A885=""),"", IF(Input!E884="","Data is missing.","")))),"",IF(AND(Input!$A884="",SUMPRODUCT(--(LEN(Input!$A885:'Input'!$A$1006)&gt;0))&lt;&gt;0),"Row is skipped.",IF(AND(Input!$A884="",Input!$A885=""),"", IF(Input!E884="","Data is missing.",""))))</f>
        <v/>
      </c>
      <c r="G885" s="189" t="str">
        <f>IF(ISERROR(IF(AND(Input!$A884="",SUMPRODUCT(--(LEN(Input!$A885:'Input'!$A$1006)&gt;0))&lt;&gt;0),"Row is skipped.",IF(AND(Input!$A884="",Input!$A885=""),"", IF(Input!F884="","Data is missing.","")))),"",IF(AND(Input!$A884="",SUMPRODUCT(--(LEN(Input!$A885:'Input'!$A$1006)&gt;0))&lt;&gt;0),"Row is skipped.",IF(AND(Input!$A884="",Input!$A885=""),"", IF(Input!F884="","Data is missing.",""))))</f>
        <v/>
      </c>
      <c r="H885" s="190" t="str">
        <f>IF(ISERROR(IF(AND(Input!$A884="",SUMPRODUCT(--(LEN(Input!$A885:'Input'!$A$1006)&gt;0))&lt;&gt;0),"Row is skipped.",IF(AND(Input!$A884="",Input!$A885=""),"", IF(Input!G884="","Data is missing.","")))),"",IF(AND(Input!$A884="",SUMPRODUCT(--(LEN(Input!$A885:'Input'!$A$1006)&gt;0))&lt;&gt;0),"Row is skipped.",IF(AND(Input!$A884="",Input!$A885=""),"", IF(Input!G884="","Data is missing.",""))))</f>
        <v/>
      </c>
      <c r="I885" s="156"/>
      <c r="J885" s="191" t="str">
        <f>IFERROR(VLOOKUP(VLOOKUP(Input!$D884,'Measure List'!$A:$AN,40,FALSE),UIR!$A$1:$Q$27,17,FALSE),"")</f>
        <v/>
      </c>
      <c r="K885" s="192" t="str">
        <f>IFERROR(VLOOKUP(Input!$D884,'Measure List'!$A:$AN,40,FALSE),"")</f>
        <v/>
      </c>
      <c r="L885" s="156"/>
      <c r="M885" s="193" t="str">
        <f>IF(B885="","",IF(AND(Input!H884="",IFERROR(VLOOKUP(K885,UIR!$A$2:$P$21,2,FALSE),"")&lt;&gt;""),"Data is Missing.",""))</f>
        <v/>
      </c>
      <c r="N885" s="194" t="str">
        <f>IF(B885="","",IF(AND(Input!I884="",IFERROR(VLOOKUP(K885,UIR!$A$2:$P$21,3,FALSE),"")&lt;&gt;""),"Data is Missing.",""))</f>
        <v/>
      </c>
      <c r="O885" s="194" t="str">
        <f>IF(B885="","",IF(AND(Input!J884="",IFERROR(VLOOKUP(K885,UIR!$A$2:$P$21,4,FALSE),"")&lt;&gt;""),"Data is Missing.",""))</f>
        <v/>
      </c>
      <c r="P885" s="194" t="str">
        <f>IF(B885="","",IF(AND(Input!K884="",IFERROR(VLOOKUP(K885,UIR!$A$2:$P$21,5,FALSE),"")&lt;&gt;""),"Data is Missing.",""))</f>
        <v/>
      </c>
      <c r="Q885" s="194" t="str">
        <f>IF(B885="","",IF(AND(Input!L884="",IFERROR(VLOOKUP(K885,UIR!$A$2:$P$21,6,FALSE),"")&lt;&gt;""),"Data is Missing.",""))</f>
        <v/>
      </c>
      <c r="R885" s="194" t="str">
        <f>IF(B885="","",IF(AND(Input!M884="",IFERROR(VLOOKUP(K885,UIR!$A$2:$P$21,7,FALSE),"")&lt;&gt;""),"Data is Missing.",""))</f>
        <v/>
      </c>
      <c r="S885" s="194" t="str">
        <f>IF(B885="","",IF(AND(Input!P884="",IFERROR(VLOOKUP(K885,UIR!$A$2:$P$21,8,FALSE),"")&lt;&gt;""),"Data is Missing.",""))</f>
        <v/>
      </c>
      <c r="T885" s="194" t="str">
        <f>IF(B885="","",IF(AND(Input!Q884="",IFERROR(VLOOKUP(K885,UIR!$A$2:$P$21,9,FALSE),"")&lt;&gt;""),"Data is Missing.",""))</f>
        <v/>
      </c>
      <c r="U885" s="194"/>
      <c r="V885" s="194" t="str">
        <f>IF(B885="","",IF(AND(Input!S884="",IFERROR(VLOOKUP(K885,UIR!$A$2:$P$21,11,FALSE),"")&lt;&gt;""),"Data is Missing.",""))</f>
        <v/>
      </c>
      <c r="W885" s="194" t="str">
        <f>IF(B885="","",IF(AND(Input!T884="",IFERROR(VLOOKUP(K885,UIR!$A$2:$P$21,12,FALSE),"")&lt;&gt;""),"Data is Missing.",""))</f>
        <v/>
      </c>
      <c r="X885" s="194" t="str">
        <f>IF(B885="","",IF(AND(Input!V884="",IFERROR(VLOOKUP(K885,UIR!$A$2:$P$21,13,FALSE),"")&lt;&gt;""),"Data is Missing.",""))</f>
        <v/>
      </c>
      <c r="Y885" s="194" t="str">
        <f>IF(B885="","",IF(AND(Input!W884="",IFERROR(VLOOKUP(K885,UIR!$A$2:$P$21,14,FALSE),"")&lt;&gt;""),"Data is Missing.",""))</f>
        <v/>
      </c>
      <c r="Z885" s="194" t="str">
        <f>IF(B885="","",IF(AND(Input!X884="",IFERROR(VLOOKUP(K885,UIR!$A$2:$P$21,15,FALSE),"")&lt;&gt;""),"Data is Missing.",""))</f>
        <v/>
      </c>
      <c r="AA885" s="195" t="str">
        <f>IF(B885="","",IF(AND(Input!Y884="",IFERROR(VLOOKUP(K885,UIR!$A$2:$P$21,16,FALSE),"")&lt;&gt;""),"Data is Missing.",""))</f>
        <v/>
      </c>
      <c r="AC885" s="202" t="str">
        <f>IF(ISERROR(IF(Input!D884="","",IF(ISERROR(VLOOKUP(Input!D884,'Measure List'!$A$2:$A$30000,1,0)),"Invalid RefNo",""))),"",IF(Input!D884="","",IF(ISERROR(VLOOKUP(Input!D884,'Measure List'!$A$2:$A$30000,1,0)),"Invalid RefNo","")))</f>
        <v/>
      </c>
      <c r="AD885" s="156"/>
      <c r="AE885" s="156"/>
      <c r="AF885" s="156"/>
      <c r="AG885" s="156"/>
      <c r="AH885" s="156"/>
      <c r="AI885" s="156"/>
      <c r="AJ885" s="156"/>
      <c r="AK885" s="156"/>
      <c r="AL885" s="203" t="str">
        <f>IF(COUNTIF(Dropdowns!$K$2:$K$7,Input!S884)&gt;0,"",IF(Input!S884="","","Invalid Type"))</f>
        <v/>
      </c>
      <c r="AN885" s="204" t="str">
        <f>IF(Input!C884="","",IF(ISNUMBER(VALUE(Input!C884)),"","Needs to be a number."))</f>
        <v/>
      </c>
      <c r="AO885" s="205" t="str">
        <f>IF(Input!E884="","",IF(ISNUMBER(VALUE(Input!E884)),"","Needs to be a number."))</f>
        <v/>
      </c>
      <c r="AP885" s="205" t="str">
        <f>IF(Input!N884="","",IF(ISNUMBER(VALUE(Input!N884)),"","Needs to be a number."))</f>
        <v/>
      </c>
      <c r="AQ885" s="205" t="str">
        <f>IF(Input!O884="","",IF(ISNUMBER(VALUE(Input!O884)),"","Needs to be a number."))</f>
        <v/>
      </c>
      <c r="AR885" s="205" t="str">
        <f>IF(Input!V884="","",IF(ISNUMBER(VALUE(Input!V884)),"","Needs to be a number."))</f>
        <v/>
      </c>
      <c r="AS885" s="205" t="str">
        <f>IF(Input!W884="","",IF(ISNUMBER(VALUE(Input!W884)),"","Needs to be a number."))</f>
        <v/>
      </c>
      <c r="AT885" s="205" t="str">
        <f>IF(Input!X884="","",IF(ISNUMBER(VALUE(Input!X884)),"","Needs to be a number."))</f>
        <v/>
      </c>
      <c r="AU885" s="206" t="str">
        <f>IF(Input!Y884="","",IF(ISNUMBER(VALUE(Input!Y884)),"","Needs to be a number."))</f>
        <v/>
      </c>
      <c r="AW885" s="259" t="str">
        <f>IF(OR(VALUE(Input!C884)&lt;0,VALUE(Input!C884)&gt;100), "Invalid EEI %","")</f>
        <v/>
      </c>
      <c r="AX885" s="207"/>
      <c r="AY885" s="278" t="str">
        <f>IF(Input!E884="","",IF(VALUE(Input!E884)=0,"Do not enter 0.",""))</f>
        <v/>
      </c>
    </row>
    <row r="886" spans="2:51" x14ac:dyDescent="0.3">
      <c r="B886" s="188" t="str">
        <f>Input!A885</f>
        <v/>
      </c>
      <c r="C886" s="189" t="str">
        <f>IF(ISERROR(IF(AND(Input!$A885="",SUMPRODUCT(--(LEN(Input!$A886:'Input'!$A$1006)&gt;0))&lt;&gt;0),"Row is skipped.",IF(AND(Input!$A885="",Input!$A886=""),"", IF(Input!B885="","Data is missing.","")))),"",IF(AND(Input!$A885="",SUMPRODUCT(--(LEN(Input!$A886:'Input'!$A$1006)&gt;0))&lt;&gt;0),"Row is skipped.",IF(AND(Input!$A885="",Input!$A886=""),"", IF(Input!B885="","Data is missing.",""))))</f>
        <v/>
      </c>
      <c r="D886" s="189" t="str">
        <f>IF(ISERROR(IF(AND(Input!$A885="",SUMPRODUCT(--(LEN(Input!$A886:'Input'!$A$1006)&gt;0))&lt;&gt;0),"Row is skipped.",IF(AND(Input!$A885="",Input!$A886=""),"", IF(Input!C885="","Data is missing.","")))),"",IF(AND(Input!$A885="",SUMPRODUCT(--(LEN(Input!$A886:'Input'!$A$1006)&gt;0))&lt;&gt;0),"Row is skipped.",IF(AND(Input!$A885="",Input!$A886=""),"", IF(Input!C885="","Data is missing.",""))))</f>
        <v/>
      </c>
      <c r="E886" s="189" t="str">
        <f>IF(ISERROR(IF(AND(Input!$A885="",SUMPRODUCT(--(LEN(Input!$A886:'Input'!$A$1006)&gt;0))&lt;&gt;0),"Row is skipped.",IF(AND(Input!$A885="",Input!$A886=""),"", IF(Input!D885="","Data is missing.","")))),"",IF(AND(Input!$A885="",SUMPRODUCT(--(LEN(Input!$A886:'Input'!$A$1006)&gt;0))&lt;&gt;0),"Row is skipped.",IF(AND(Input!$A885="",Input!$A886=""),"", IF(Input!D885="","Data is missing.",""))))</f>
        <v/>
      </c>
      <c r="F886" s="189" t="str">
        <f>IF(ISERROR(IF(AND(Input!$A885="",SUMPRODUCT(--(LEN(Input!$A886:'Input'!$A$1006)&gt;0))&lt;&gt;0),"Row is skipped.",IF(AND(Input!$A885="",Input!$A886=""),"", IF(Input!E885="","Data is missing.","")))),"",IF(AND(Input!$A885="",SUMPRODUCT(--(LEN(Input!$A886:'Input'!$A$1006)&gt;0))&lt;&gt;0),"Row is skipped.",IF(AND(Input!$A885="",Input!$A886=""),"", IF(Input!E885="","Data is missing.",""))))</f>
        <v/>
      </c>
      <c r="G886" s="189" t="str">
        <f>IF(ISERROR(IF(AND(Input!$A885="",SUMPRODUCT(--(LEN(Input!$A886:'Input'!$A$1006)&gt;0))&lt;&gt;0),"Row is skipped.",IF(AND(Input!$A885="",Input!$A886=""),"", IF(Input!F885="","Data is missing.","")))),"",IF(AND(Input!$A885="",SUMPRODUCT(--(LEN(Input!$A886:'Input'!$A$1006)&gt;0))&lt;&gt;0),"Row is skipped.",IF(AND(Input!$A885="",Input!$A886=""),"", IF(Input!F885="","Data is missing.",""))))</f>
        <v/>
      </c>
      <c r="H886" s="190" t="str">
        <f>IF(ISERROR(IF(AND(Input!$A885="",SUMPRODUCT(--(LEN(Input!$A886:'Input'!$A$1006)&gt;0))&lt;&gt;0),"Row is skipped.",IF(AND(Input!$A885="",Input!$A886=""),"", IF(Input!G885="","Data is missing.","")))),"",IF(AND(Input!$A885="",SUMPRODUCT(--(LEN(Input!$A886:'Input'!$A$1006)&gt;0))&lt;&gt;0),"Row is skipped.",IF(AND(Input!$A885="",Input!$A886=""),"", IF(Input!G885="","Data is missing.",""))))</f>
        <v/>
      </c>
      <c r="I886" s="156"/>
      <c r="J886" s="191" t="str">
        <f>IFERROR(VLOOKUP(VLOOKUP(Input!$D885,'Measure List'!$A:$AN,40,FALSE),UIR!$A$1:$Q$27,17,FALSE),"")</f>
        <v/>
      </c>
      <c r="K886" s="192" t="str">
        <f>IFERROR(VLOOKUP(Input!$D885,'Measure List'!$A:$AN,40,FALSE),"")</f>
        <v/>
      </c>
      <c r="L886" s="156"/>
      <c r="M886" s="193" t="str">
        <f>IF(B886="","",IF(AND(Input!H885="",IFERROR(VLOOKUP(K886,UIR!$A$2:$P$21,2,FALSE),"")&lt;&gt;""),"Data is Missing.",""))</f>
        <v/>
      </c>
      <c r="N886" s="194" t="str">
        <f>IF(B886="","",IF(AND(Input!I885="",IFERROR(VLOOKUP(K886,UIR!$A$2:$P$21,3,FALSE),"")&lt;&gt;""),"Data is Missing.",""))</f>
        <v/>
      </c>
      <c r="O886" s="194" t="str">
        <f>IF(B886="","",IF(AND(Input!J885="",IFERROR(VLOOKUP(K886,UIR!$A$2:$P$21,4,FALSE),"")&lt;&gt;""),"Data is Missing.",""))</f>
        <v/>
      </c>
      <c r="P886" s="194" t="str">
        <f>IF(B886="","",IF(AND(Input!K885="",IFERROR(VLOOKUP(K886,UIR!$A$2:$P$21,5,FALSE),"")&lt;&gt;""),"Data is Missing.",""))</f>
        <v/>
      </c>
      <c r="Q886" s="194" t="str">
        <f>IF(B886="","",IF(AND(Input!L885="",IFERROR(VLOOKUP(K886,UIR!$A$2:$P$21,6,FALSE),"")&lt;&gt;""),"Data is Missing.",""))</f>
        <v/>
      </c>
      <c r="R886" s="194" t="str">
        <f>IF(B886="","",IF(AND(Input!M885="",IFERROR(VLOOKUP(K886,UIR!$A$2:$P$21,7,FALSE),"")&lt;&gt;""),"Data is Missing.",""))</f>
        <v/>
      </c>
      <c r="S886" s="194" t="str">
        <f>IF(B886="","",IF(AND(Input!P885="",IFERROR(VLOOKUP(K886,UIR!$A$2:$P$21,8,FALSE),"")&lt;&gt;""),"Data is Missing.",""))</f>
        <v/>
      </c>
      <c r="T886" s="194" t="str">
        <f>IF(B886="","",IF(AND(Input!Q885="",IFERROR(VLOOKUP(K886,UIR!$A$2:$P$21,9,FALSE),"")&lt;&gt;""),"Data is Missing.",""))</f>
        <v/>
      </c>
      <c r="U886" s="194"/>
      <c r="V886" s="194" t="str">
        <f>IF(B886="","",IF(AND(Input!S885="",IFERROR(VLOOKUP(K886,UIR!$A$2:$P$21,11,FALSE),"")&lt;&gt;""),"Data is Missing.",""))</f>
        <v/>
      </c>
      <c r="W886" s="194" t="str">
        <f>IF(B886="","",IF(AND(Input!T885="",IFERROR(VLOOKUP(K886,UIR!$A$2:$P$21,12,FALSE),"")&lt;&gt;""),"Data is Missing.",""))</f>
        <v/>
      </c>
      <c r="X886" s="194" t="str">
        <f>IF(B886="","",IF(AND(Input!V885="",IFERROR(VLOOKUP(K886,UIR!$A$2:$P$21,13,FALSE),"")&lt;&gt;""),"Data is Missing.",""))</f>
        <v/>
      </c>
      <c r="Y886" s="194" t="str">
        <f>IF(B886="","",IF(AND(Input!W885="",IFERROR(VLOOKUP(K886,UIR!$A$2:$P$21,14,FALSE),"")&lt;&gt;""),"Data is Missing.",""))</f>
        <v/>
      </c>
      <c r="Z886" s="194" t="str">
        <f>IF(B886="","",IF(AND(Input!X885="",IFERROR(VLOOKUP(K886,UIR!$A$2:$P$21,15,FALSE),"")&lt;&gt;""),"Data is Missing.",""))</f>
        <v/>
      </c>
      <c r="AA886" s="195" t="str">
        <f>IF(B886="","",IF(AND(Input!Y885="",IFERROR(VLOOKUP(K886,UIR!$A$2:$P$21,16,FALSE),"")&lt;&gt;""),"Data is Missing.",""))</f>
        <v/>
      </c>
      <c r="AC886" s="202" t="str">
        <f>IF(ISERROR(IF(Input!D885="","",IF(ISERROR(VLOOKUP(Input!D885,'Measure List'!$A$2:$A$30000,1,0)),"Invalid RefNo",""))),"",IF(Input!D885="","",IF(ISERROR(VLOOKUP(Input!D885,'Measure List'!$A$2:$A$30000,1,0)),"Invalid RefNo","")))</f>
        <v/>
      </c>
      <c r="AD886" s="156"/>
      <c r="AE886" s="156"/>
      <c r="AF886" s="156"/>
      <c r="AG886" s="156"/>
      <c r="AH886" s="156"/>
      <c r="AI886" s="156"/>
      <c r="AJ886" s="156"/>
      <c r="AK886" s="156"/>
      <c r="AL886" s="203" t="str">
        <f>IF(COUNTIF(Dropdowns!$K$2:$K$7,Input!S885)&gt;0,"",IF(Input!S885="","","Invalid Type"))</f>
        <v/>
      </c>
      <c r="AN886" s="204" t="str">
        <f>IF(Input!C885="","",IF(ISNUMBER(VALUE(Input!C885)),"","Needs to be a number."))</f>
        <v/>
      </c>
      <c r="AO886" s="205" t="str">
        <f>IF(Input!E885="","",IF(ISNUMBER(VALUE(Input!E885)),"","Needs to be a number."))</f>
        <v/>
      </c>
      <c r="AP886" s="205" t="str">
        <f>IF(Input!N885="","",IF(ISNUMBER(VALUE(Input!N885)),"","Needs to be a number."))</f>
        <v/>
      </c>
      <c r="AQ886" s="205" t="str">
        <f>IF(Input!O885="","",IF(ISNUMBER(VALUE(Input!O885)),"","Needs to be a number."))</f>
        <v/>
      </c>
      <c r="AR886" s="205" t="str">
        <f>IF(Input!V885="","",IF(ISNUMBER(VALUE(Input!V885)),"","Needs to be a number."))</f>
        <v/>
      </c>
      <c r="AS886" s="205" t="str">
        <f>IF(Input!W885="","",IF(ISNUMBER(VALUE(Input!W885)),"","Needs to be a number."))</f>
        <v/>
      </c>
      <c r="AT886" s="205" t="str">
        <f>IF(Input!X885="","",IF(ISNUMBER(VALUE(Input!X885)),"","Needs to be a number."))</f>
        <v/>
      </c>
      <c r="AU886" s="206" t="str">
        <f>IF(Input!Y885="","",IF(ISNUMBER(VALUE(Input!Y885)),"","Needs to be a number."))</f>
        <v/>
      </c>
      <c r="AW886" s="259" t="str">
        <f>IF(OR(VALUE(Input!C885)&lt;0,VALUE(Input!C885)&gt;100), "Invalid EEI %","")</f>
        <v/>
      </c>
      <c r="AX886" s="207"/>
      <c r="AY886" s="278" t="str">
        <f>IF(Input!E885="","",IF(VALUE(Input!E885)=0,"Do not enter 0.",""))</f>
        <v/>
      </c>
    </row>
    <row r="887" spans="2:51" x14ac:dyDescent="0.3">
      <c r="B887" s="188" t="str">
        <f>Input!A886</f>
        <v/>
      </c>
      <c r="C887" s="189" t="str">
        <f>IF(ISERROR(IF(AND(Input!$A886="",SUMPRODUCT(--(LEN(Input!$A887:'Input'!$A$1006)&gt;0))&lt;&gt;0),"Row is skipped.",IF(AND(Input!$A886="",Input!$A887=""),"", IF(Input!B886="","Data is missing.","")))),"",IF(AND(Input!$A886="",SUMPRODUCT(--(LEN(Input!$A887:'Input'!$A$1006)&gt;0))&lt;&gt;0),"Row is skipped.",IF(AND(Input!$A886="",Input!$A887=""),"", IF(Input!B886="","Data is missing.",""))))</f>
        <v/>
      </c>
      <c r="D887" s="189" t="str">
        <f>IF(ISERROR(IF(AND(Input!$A886="",SUMPRODUCT(--(LEN(Input!$A887:'Input'!$A$1006)&gt;0))&lt;&gt;0),"Row is skipped.",IF(AND(Input!$A886="",Input!$A887=""),"", IF(Input!C886="","Data is missing.","")))),"",IF(AND(Input!$A886="",SUMPRODUCT(--(LEN(Input!$A887:'Input'!$A$1006)&gt;0))&lt;&gt;0),"Row is skipped.",IF(AND(Input!$A886="",Input!$A887=""),"", IF(Input!C886="","Data is missing.",""))))</f>
        <v/>
      </c>
      <c r="E887" s="189" t="str">
        <f>IF(ISERROR(IF(AND(Input!$A886="",SUMPRODUCT(--(LEN(Input!$A887:'Input'!$A$1006)&gt;0))&lt;&gt;0),"Row is skipped.",IF(AND(Input!$A886="",Input!$A887=""),"", IF(Input!D886="","Data is missing.","")))),"",IF(AND(Input!$A886="",SUMPRODUCT(--(LEN(Input!$A887:'Input'!$A$1006)&gt;0))&lt;&gt;0),"Row is skipped.",IF(AND(Input!$A886="",Input!$A887=""),"", IF(Input!D886="","Data is missing.",""))))</f>
        <v/>
      </c>
      <c r="F887" s="189" t="str">
        <f>IF(ISERROR(IF(AND(Input!$A886="",SUMPRODUCT(--(LEN(Input!$A887:'Input'!$A$1006)&gt;0))&lt;&gt;0),"Row is skipped.",IF(AND(Input!$A886="",Input!$A887=""),"", IF(Input!E886="","Data is missing.","")))),"",IF(AND(Input!$A886="",SUMPRODUCT(--(LEN(Input!$A887:'Input'!$A$1006)&gt;0))&lt;&gt;0),"Row is skipped.",IF(AND(Input!$A886="",Input!$A887=""),"", IF(Input!E886="","Data is missing.",""))))</f>
        <v/>
      </c>
      <c r="G887" s="189" t="str">
        <f>IF(ISERROR(IF(AND(Input!$A886="",SUMPRODUCT(--(LEN(Input!$A887:'Input'!$A$1006)&gt;0))&lt;&gt;0),"Row is skipped.",IF(AND(Input!$A886="",Input!$A887=""),"", IF(Input!F886="","Data is missing.","")))),"",IF(AND(Input!$A886="",SUMPRODUCT(--(LEN(Input!$A887:'Input'!$A$1006)&gt;0))&lt;&gt;0),"Row is skipped.",IF(AND(Input!$A886="",Input!$A887=""),"", IF(Input!F886="","Data is missing.",""))))</f>
        <v/>
      </c>
      <c r="H887" s="190" t="str">
        <f>IF(ISERROR(IF(AND(Input!$A886="",SUMPRODUCT(--(LEN(Input!$A887:'Input'!$A$1006)&gt;0))&lt;&gt;0),"Row is skipped.",IF(AND(Input!$A886="",Input!$A887=""),"", IF(Input!G886="","Data is missing.","")))),"",IF(AND(Input!$A886="",SUMPRODUCT(--(LEN(Input!$A887:'Input'!$A$1006)&gt;0))&lt;&gt;0),"Row is skipped.",IF(AND(Input!$A886="",Input!$A887=""),"", IF(Input!G886="","Data is missing.",""))))</f>
        <v/>
      </c>
      <c r="I887" s="156"/>
      <c r="J887" s="191" t="str">
        <f>IFERROR(VLOOKUP(VLOOKUP(Input!$D886,'Measure List'!$A:$AN,40,FALSE),UIR!$A$1:$Q$27,17,FALSE),"")</f>
        <v/>
      </c>
      <c r="K887" s="192" t="str">
        <f>IFERROR(VLOOKUP(Input!$D886,'Measure List'!$A:$AN,40,FALSE),"")</f>
        <v/>
      </c>
      <c r="L887" s="156"/>
      <c r="M887" s="193" t="str">
        <f>IF(B887="","",IF(AND(Input!H886="",IFERROR(VLOOKUP(K887,UIR!$A$2:$P$21,2,FALSE),"")&lt;&gt;""),"Data is Missing.",""))</f>
        <v/>
      </c>
      <c r="N887" s="194" t="str">
        <f>IF(B887="","",IF(AND(Input!I886="",IFERROR(VLOOKUP(K887,UIR!$A$2:$P$21,3,FALSE),"")&lt;&gt;""),"Data is Missing.",""))</f>
        <v/>
      </c>
      <c r="O887" s="194" t="str">
        <f>IF(B887="","",IF(AND(Input!J886="",IFERROR(VLOOKUP(K887,UIR!$A$2:$P$21,4,FALSE),"")&lt;&gt;""),"Data is Missing.",""))</f>
        <v/>
      </c>
      <c r="P887" s="194" t="str">
        <f>IF(B887="","",IF(AND(Input!K886="",IFERROR(VLOOKUP(K887,UIR!$A$2:$P$21,5,FALSE),"")&lt;&gt;""),"Data is Missing.",""))</f>
        <v/>
      </c>
      <c r="Q887" s="194" t="str">
        <f>IF(B887="","",IF(AND(Input!L886="",IFERROR(VLOOKUP(K887,UIR!$A$2:$P$21,6,FALSE),"")&lt;&gt;""),"Data is Missing.",""))</f>
        <v/>
      </c>
      <c r="R887" s="194" t="str">
        <f>IF(B887="","",IF(AND(Input!M886="",IFERROR(VLOOKUP(K887,UIR!$A$2:$P$21,7,FALSE),"")&lt;&gt;""),"Data is Missing.",""))</f>
        <v/>
      </c>
      <c r="S887" s="194" t="str">
        <f>IF(B887="","",IF(AND(Input!P886="",IFERROR(VLOOKUP(K887,UIR!$A$2:$P$21,8,FALSE),"")&lt;&gt;""),"Data is Missing.",""))</f>
        <v/>
      </c>
      <c r="T887" s="194" t="str">
        <f>IF(B887="","",IF(AND(Input!Q886="",IFERROR(VLOOKUP(K887,UIR!$A$2:$P$21,9,FALSE),"")&lt;&gt;""),"Data is Missing.",""))</f>
        <v/>
      </c>
      <c r="U887" s="194"/>
      <c r="V887" s="194" t="str">
        <f>IF(B887="","",IF(AND(Input!S886="",IFERROR(VLOOKUP(K887,UIR!$A$2:$P$21,11,FALSE),"")&lt;&gt;""),"Data is Missing.",""))</f>
        <v/>
      </c>
      <c r="W887" s="194" t="str">
        <f>IF(B887="","",IF(AND(Input!T886="",IFERROR(VLOOKUP(K887,UIR!$A$2:$P$21,12,FALSE),"")&lt;&gt;""),"Data is Missing.",""))</f>
        <v/>
      </c>
      <c r="X887" s="194" t="str">
        <f>IF(B887="","",IF(AND(Input!V886="",IFERROR(VLOOKUP(K887,UIR!$A$2:$P$21,13,FALSE),"")&lt;&gt;""),"Data is Missing.",""))</f>
        <v/>
      </c>
      <c r="Y887" s="194" t="str">
        <f>IF(B887="","",IF(AND(Input!W886="",IFERROR(VLOOKUP(K887,UIR!$A$2:$P$21,14,FALSE),"")&lt;&gt;""),"Data is Missing.",""))</f>
        <v/>
      </c>
      <c r="Z887" s="194" t="str">
        <f>IF(B887="","",IF(AND(Input!X886="",IFERROR(VLOOKUP(K887,UIR!$A$2:$P$21,15,FALSE),"")&lt;&gt;""),"Data is Missing.",""))</f>
        <v/>
      </c>
      <c r="AA887" s="195" t="str">
        <f>IF(B887="","",IF(AND(Input!Y886="",IFERROR(VLOOKUP(K887,UIR!$A$2:$P$21,16,FALSE),"")&lt;&gt;""),"Data is Missing.",""))</f>
        <v/>
      </c>
      <c r="AC887" s="202" t="str">
        <f>IF(ISERROR(IF(Input!D886="","",IF(ISERROR(VLOOKUP(Input!D886,'Measure List'!$A$2:$A$30000,1,0)),"Invalid RefNo",""))),"",IF(Input!D886="","",IF(ISERROR(VLOOKUP(Input!D886,'Measure List'!$A$2:$A$30000,1,0)),"Invalid RefNo","")))</f>
        <v/>
      </c>
      <c r="AD887" s="156"/>
      <c r="AE887" s="156"/>
      <c r="AF887" s="156"/>
      <c r="AG887" s="156"/>
      <c r="AH887" s="156"/>
      <c r="AI887" s="156"/>
      <c r="AJ887" s="156"/>
      <c r="AK887" s="156"/>
      <c r="AL887" s="203" t="str">
        <f>IF(COUNTIF(Dropdowns!$K$2:$K$7,Input!S886)&gt;0,"",IF(Input!S886="","","Invalid Type"))</f>
        <v/>
      </c>
      <c r="AN887" s="204" t="str">
        <f>IF(Input!C886="","",IF(ISNUMBER(VALUE(Input!C886)),"","Needs to be a number."))</f>
        <v/>
      </c>
      <c r="AO887" s="205" t="str">
        <f>IF(Input!E886="","",IF(ISNUMBER(VALUE(Input!E886)),"","Needs to be a number."))</f>
        <v/>
      </c>
      <c r="AP887" s="205" t="str">
        <f>IF(Input!N886="","",IF(ISNUMBER(VALUE(Input!N886)),"","Needs to be a number."))</f>
        <v/>
      </c>
      <c r="AQ887" s="205" t="str">
        <f>IF(Input!O886="","",IF(ISNUMBER(VALUE(Input!O886)),"","Needs to be a number."))</f>
        <v/>
      </c>
      <c r="AR887" s="205" t="str">
        <f>IF(Input!V886="","",IF(ISNUMBER(VALUE(Input!V886)),"","Needs to be a number."))</f>
        <v/>
      </c>
      <c r="AS887" s="205" t="str">
        <f>IF(Input!W886="","",IF(ISNUMBER(VALUE(Input!W886)),"","Needs to be a number."))</f>
        <v/>
      </c>
      <c r="AT887" s="205" t="str">
        <f>IF(Input!X886="","",IF(ISNUMBER(VALUE(Input!X886)),"","Needs to be a number."))</f>
        <v/>
      </c>
      <c r="AU887" s="206" t="str">
        <f>IF(Input!Y886="","",IF(ISNUMBER(VALUE(Input!Y886)),"","Needs to be a number."))</f>
        <v/>
      </c>
      <c r="AW887" s="259" t="str">
        <f>IF(OR(VALUE(Input!C886)&lt;0,VALUE(Input!C886)&gt;100), "Invalid EEI %","")</f>
        <v/>
      </c>
      <c r="AX887" s="207"/>
      <c r="AY887" s="278" t="str">
        <f>IF(Input!E886="","",IF(VALUE(Input!E886)=0,"Do not enter 0.",""))</f>
        <v/>
      </c>
    </row>
    <row r="888" spans="2:51" x14ac:dyDescent="0.3">
      <c r="B888" s="188" t="str">
        <f>Input!A887</f>
        <v/>
      </c>
      <c r="C888" s="189" t="str">
        <f>IF(ISERROR(IF(AND(Input!$A887="",SUMPRODUCT(--(LEN(Input!$A888:'Input'!$A$1006)&gt;0))&lt;&gt;0),"Row is skipped.",IF(AND(Input!$A887="",Input!$A888=""),"", IF(Input!B887="","Data is missing.","")))),"",IF(AND(Input!$A887="",SUMPRODUCT(--(LEN(Input!$A888:'Input'!$A$1006)&gt;0))&lt;&gt;0),"Row is skipped.",IF(AND(Input!$A887="",Input!$A888=""),"", IF(Input!B887="","Data is missing.",""))))</f>
        <v/>
      </c>
      <c r="D888" s="189" t="str">
        <f>IF(ISERROR(IF(AND(Input!$A887="",SUMPRODUCT(--(LEN(Input!$A888:'Input'!$A$1006)&gt;0))&lt;&gt;0),"Row is skipped.",IF(AND(Input!$A887="",Input!$A888=""),"", IF(Input!C887="","Data is missing.","")))),"",IF(AND(Input!$A887="",SUMPRODUCT(--(LEN(Input!$A888:'Input'!$A$1006)&gt;0))&lt;&gt;0),"Row is skipped.",IF(AND(Input!$A887="",Input!$A888=""),"", IF(Input!C887="","Data is missing.",""))))</f>
        <v/>
      </c>
      <c r="E888" s="189" t="str">
        <f>IF(ISERROR(IF(AND(Input!$A887="",SUMPRODUCT(--(LEN(Input!$A888:'Input'!$A$1006)&gt;0))&lt;&gt;0),"Row is skipped.",IF(AND(Input!$A887="",Input!$A888=""),"", IF(Input!D887="","Data is missing.","")))),"",IF(AND(Input!$A887="",SUMPRODUCT(--(LEN(Input!$A888:'Input'!$A$1006)&gt;0))&lt;&gt;0),"Row is skipped.",IF(AND(Input!$A887="",Input!$A888=""),"", IF(Input!D887="","Data is missing.",""))))</f>
        <v/>
      </c>
      <c r="F888" s="189" t="str">
        <f>IF(ISERROR(IF(AND(Input!$A887="",SUMPRODUCT(--(LEN(Input!$A888:'Input'!$A$1006)&gt;0))&lt;&gt;0),"Row is skipped.",IF(AND(Input!$A887="",Input!$A888=""),"", IF(Input!E887="","Data is missing.","")))),"",IF(AND(Input!$A887="",SUMPRODUCT(--(LEN(Input!$A888:'Input'!$A$1006)&gt;0))&lt;&gt;0),"Row is skipped.",IF(AND(Input!$A887="",Input!$A888=""),"", IF(Input!E887="","Data is missing.",""))))</f>
        <v/>
      </c>
      <c r="G888" s="189" t="str">
        <f>IF(ISERROR(IF(AND(Input!$A887="",SUMPRODUCT(--(LEN(Input!$A888:'Input'!$A$1006)&gt;0))&lt;&gt;0),"Row is skipped.",IF(AND(Input!$A887="",Input!$A888=""),"", IF(Input!F887="","Data is missing.","")))),"",IF(AND(Input!$A887="",SUMPRODUCT(--(LEN(Input!$A888:'Input'!$A$1006)&gt;0))&lt;&gt;0),"Row is skipped.",IF(AND(Input!$A887="",Input!$A888=""),"", IF(Input!F887="","Data is missing.",""))))</f>
        <v/>
      </c>
      <c r="H888" s="190" t="str">
        <f>IF(ISERROR(IF(AND(Input!$A887="",SUMPRODUCT(--(LEN(Input!$A888:'Input'!$A$1006)&gt;0))&lt;&gt;0),"Row is skipped.",IF(AND(Input!$A887="",Input!$A888=""),"", IF(Input!G887="","Data is missing.","")))),"",IF(AND(Input!$A887="",SUMPRODUCT(--(LEN(Input!$A888:'Input'!$A$1006)&gt;0))&lt;&gt;0),"Row is skipped.",IF(AND(Input!$A887="",Input!$A888=""),"", IF(Input!G887="","Data is missing.",""))))</f>
        <v/>
      </c>
      <c r="I888" s="156"/>
      <c r="J888" s="191" t="str">
        <f>IFERROR(VLOOKUP(VLOOKUP(Input!$D887,'Measure List'!$A:$AN,40,FALSE),UIR!$A$1:$Q$27,17,FALSE),"")</f>
        <v/>
      </c>
      <c r="K888" s="192" t="str">
        <f>IFERROR(VLOOKUP(Input!$D887,'Measure List'!$A:$AN,40,FALSE),"")</f>
        <v/>
      </c>
      <c r="L888" s="156"/>
      <c r="M888" s="193" t="str">
        <f>IF(B888="","",IF(AND(Input!H887="",IFERROR(VLOOKUP(K888,UIR!$A$2:$P$21,2,FALSE),"")&lt;&gt;""),"Data is Missing.",""))</f>
        <v/>
      </c>
      <c r="N888" s="194" t="str">
        <f>IF(B888="","",IF(AND(Input!I887="",IFERROR(VLOOKUP(K888,UIR!$A$2:$P$21,3,FALSE),"")&lt;&gt;""),"Data is Missing.",""))</f>
        <v/>
      </c>
      <c r="O888" s="194" t="str">
        <f>IF(B888="","",IF(AND(Input!J887="",IFERROR(VLOOKUP(K888,UIR!$A$2:$P$21,4,FALSE),"")&lt;&gt;""),"Data is Missing.",""))</f>
        <v/>
      </c>
      <c r="P888" s="194" t="str">
        <f>IF(B888="","",IF(AND(Input!K887="",IFERROR(VLOOKUP(K888,UIR!$A$2:$P$21,5,FALSE),"")&lt;&gt;""),"Data is Missing.",""))</f>
        <v/>
      </c>
      <c r="Q888" s="194" t="str">
        <f>IF(B888="","",IF(AND(Input!L887="",IFERROR(VLOOKUP(K888,UIR!$A$2:$P$21,6,FALSE),"")&lt;&gt;""),"Data is Missing.",""))</f>
        <v/>
      </c>
      <c r="R888" s="194" t="str">
        <f>IF(B888="","",IF(AND(Input!M887="",IFERROR(VLOOKUP(K888,UIR!$A$2:$P$21,7,FALSE),"")&lt;&gt;""),"Data is Missing.",""))</f>
        <v/>
      </c>
      <c r="S888" s="194" t="str">
        <f>IF(B888="","",IF(AND(Input!P887="",IFERROR(VLOOKUP(K888,UIR!$A$2:$P$21,8,FALSE),"")&lt;&gt;""),"Data is Missing.",""))</f>
        <v/>
      </c>
      <c r="T888" s="194" t="str">
        <f>IF(B888="","",IF(AND(Input!Q887="",IFERROR(VLOOKUP(K888,UIR!$A$2:$P$21,9,FALSE),"")&lt;&gt;""),"Data is Missing.",""))</f>
        <v/>
      </c>
      <c r="U888" s="194"/>
      <c r="V888" s="194" t="str">
        <f>IF(B888="","",IF(AND(Input!S887="",IFERROR(VLOOKUP(K888,UIR!$A$2:$P$21,11,FALSE),"")&lt;&gt;""),"Data is Missing.",""))</f>
        <v/>
      </c>
      <c r="W888" s="194" t="str">
        <f>IF(B888="","",IF(AND(Input!T887="",IFERROR(VLOOKUP(K888,UIR!$A$2:$P$21,12,FALSE),"")&lt;&gt;""),"Data is Missing.",""))</f>
        <v/>
      </c>
      <c r="X888" s="194" t="str">
        <f>IF(B888="","",IF(AND(Input!V887="",IFERROR(VLOOKUP(K888,UIR!$A$2:$P$21,13,FALSE),"")&lt;&gt;""),"Data is Missing.",""))</f>
        <v/>
      </c>
      <c r="Y888" s="194" t="str">
        <f>IF(B888="","",IF(AND(Input!W887="",IFERROR(VLOOKUP(K888,UIR!$A$2:$P$21,14,FALSE),"")&lt;&gt;""),"Data is Missing.",""))</f>
        <v/>
      </c>
      <c r="Z888" s="194" t="str">
        <f>IF(B888="","",IF(AND(Input!X887="",IFERROR(VLOOKUP(K888,UIR!$A$2:$P$21,15,FALSE),"")&lt;&gt;""),"Data is Missing.",""))</f>
        <v/>
      </c>
      <c r="AA888" s="195" t="str">
        <f>IF(B888="","",IF(AND(Input!Y887="",IFERROR(VLOOKUP(K888,UIR!$A$2:$P$21,16,FALSE),"")&lt;&gt;""),"Data is Missing.",""))</f>
        <v/>
      </c>
      <c r="AC888" s="202" t="str">
        <f>IF(ISERROR(IF(Input!D887="","",IF(ISERROR(VLOOKUP(Input!D887,'Measure List'!$A$2:$A$30000,1,0)),"Invalid RefNo",""))),"",IF(Input!D887="","",IF(ISERROR(VLOOKUP(Input!D887,'Measure List'!$A$2:$A$30000,1,0)),"Invalid RefNo","")))</f>
        <v/>
      </c>
      <c r="AD888" s="156"/>
      <c r="AE888" s="156"/>
      <c r="AF888" s="156"/>
      <c r="AG888" s="156"/>
      <c r="AH888" s="156"/>
      <c r="AI888" s="156"/>
      <c r="AJ888" s="156"/>
      <c r="AK888" s="156"/>
      <c r="AL888" s="203" t="str">
        <f>IF(COUNTIF(Dropdowns!$K$2:$K$7,Input!S887)&gt;0,"",IF(Input!S887="","","Invalid Type"))</f>
        <v/>
      </c>
      <c r="AN888" s="204" t="str">
        <f>IF(Input!C887="","",IF(ISNUMBER(VALUE(Input!C887)),"","Needs to be a number."))</f>
        <v/>
      </c>
      <c r="AO888" s="205" t="str">
        <f>IF(Input!E887="","",IF(ISNUMBER(VALUE(Input!E887)),"","Needs to be a number."))</f>
        <v/>
      </c>
      <c r="AP888" s="205" t="str">
        <f>IF(Input!N887="","",IF(ISNUMBER(VALUE(Input!N887)),"","Needs to be a number."))</f>
        <v/>
      </c>
      <c r="AQ888" s="205" t="str">
        <f>IF(Input!O887="","",IF(ISNUMBER(VALUE(Input!O887)),"","Needs to be a number."))</f>
        <v/>
      </c>
      <c r="AR888" s="205" t="str">
        <f>IF(Input!V887="","",IF(ISNUMBER(VALUE(Input!V887)),"","Needs to be a number."))</f>
        <v/>
      </c>
      <c r="AS888" s="205" t="str">
        <f>IF(Input!W887="","",IF(ISNUMBER(VALUE(Input!W887)),"","Needs to be a number."))</f>
        <v/>
      </c>
      <c r="AT888" s="205" t="str">
        <f>IF(Input!X887="","",IF(ISNUMBER(VALUE(Input!X887)),"","Needs to be a number."))</f>
        <v/>
      </c>
      <c r="AU888" s="206" t="str">
        <f>IF(Input!Y887="","",IF(ISNUMBER(VALUE(Input!Y887)),"","Needs to be a number."))</f>
        <v/>
      </c>
      <c r="AW888" s="259" t="str">
        <f>IF(OR(VALUE(Input!C887)&lt;0,VALUE(Input!C887)&gt;100), "Invalid EEI %","")</f>
        <v/>
      </c>
      <c r="AX888" s="207"/>
      <c r="AY888" s="278" t="str">
        <f>IF(Input!E887="","",IF(VALUE(Input!E887)=0,"Do not enter 0.",""))</f>
        <v/>
      </c>
    </row>
    <row r="889" spans="2:51" x14ac:dyDescent="0.3">
      <c r="B889" s="188" t="str">
        <f>Input!A888</f>
        <v/>
      </c>
      <c r="C889" s="189" t="str">
        <f>IF(ISERROR(IF(AND(Input!$A888="",SUMPRODUCT(--(LEN(Input!$A889:'Input'!$A$1006)&gt;0))&lt;&gt;0),"Row is skipped.",IF(AND(Input!$A888="",Input!$A889=""),"", IF(Input!B888="","Data is missing.","")))),"",IF(AND(Input!$A888="",SUMPRODUCT(--(LEN(Input!$A889:'Input'!$A$1006)&gt;0))&lt;&gt;0),"Row is skipped.",IF(AND(Input!$A888="",Input!$A889=""),"", IF(Input!B888="","Data is missing.",""))))</f>
        <v/>
      </c>
      <c r="D889" s="189" t="str">
        <f>IF(ISERROR(IF(AND(Input!$A888="",SUMPRODUCT(--(LEN(Input!$A889:'Input'!$A$1006)&gt;0))&lt;&gt;0),"Row is skipped.",IF(AND(Input!$A888="",Input!$A889=""),"", IF(Input!C888="","Data is missing.","")))),"",IF(AND(Input!$A888="",SUMPRODUCT(--(LEN(Input!$A889:'Input'!$A$1006)&gt;0))&lt;&gt;0),"Row is skipped.",IF(AND(Input!$A888="",Input!$A889=""),"", IF(Input!C888="","Data is missing.",""))))</f>
        <v/>
      </c>
      <c r="E889" s="189" t="str">
        <f>IF(ISERROR(IF(AND(Input!$A888="",SUMPRODUCT(--(LEN(Input!$A889:'Input'!$A$1006)&gt;0))&lt;&gt;0),"Row is skipped.",IF(AND(Input!$A888="",Input!$A889=""),"", IF(Input!D888="","Data is missing.","")))),"",IF(AND(Input!$A888="",SUMPRODUCT(--(LEN(Input!$A889:'Input'!$A$1006)&gt;0))&lt;&gt;0),"Row is skipped.",IF(AND(Input!$A888="",Input!$A889=""),"", IF(Input!D888="","Data is missing.",""))))</f>
        <v/>
      </c>
      <c r="F889" s="189" t="str">
        <f>IF(ISERROR(IF(AND(Input!$A888="",SUMPRODUCT(--(LEN(Input!$A889:'Input'!$A$1006)&gt;0))&lt;&gt;0),"Row is skipped.",IF(AND(Input!$A888="",Input!$A889=""),"", IF(Input!E888="","Data is missing.","")))),"",IF(AND(Input!$A888="",SUMPRODUCT(--(LEN(Input!$A889:'Input'!$A$1006)&gt;0))&lt;&gt;0),"Row is skipped.",IF(AND(Input!$A888="",Input!$A889=""),"", IF(Input!E888="","Data is missing.",""))))</f>
        <v/>
      </c>
      <c r="G889" s="189" t="str">
        <f>IF(ISERROR(IF(AND(Input!$A888="",SUMPRODUCT(--(LEN(Input!$A889:'Input'!$A$1006)&gt;0))&lt;&gt;0),"Row is skipped.",IF(AND(Input!$A888="",Input!$A889=""),"", IF(Input!F888="","Data is missing.","")))),"",IF(AND(Input!$A888="",SUMPRODUCT(--(LEN(Input!$A889:'Input'!$A$1006)&gt;0))&lt;&gt;0),"Row is skipped.",IF(AND(Input!$A888="",Input!$A889=""),"", IF(Input!F888="","Data is missing.",""))))</f>
        <v/>
      </c>
      <c r="H889" s="190" t="str">
        <f>IF(ISERROR(IF(AND(Input!$A888="",SUMPRODUCT(--(LEN(Input!$A889:'Input'!$A$1006)&gt;0))&lt;&gt;0),"Row is skipped.",IF(AND(Input!$A888="",Input!$A889=""),"", IF(Input!G888="","Data is missing.","")))),"",IF(AND(Input!$A888="",SUMPRODUCT(--(LEN(Input!$A889:'Input'!$A$1006)&gt;0))&lt;&gt;0),"Row is skipped.",IF(AND(Input!$A888="",Input!$A889=""),"", IF(Input!G888="","Data is missing.",""))))</f>
        <v/>
      </c>
      <c r="I889" s="156"/>
      <c r="J889" s="191" t="str">
        <f>IFERROR(VLOOKUP(VLOOKUP(Input!$D888,'Measure List'!$A:$AN,40,FALSE),UIR!$A$1:$Q$27,17,FALSE),"")</f>
        <v/>
      </c>
      <c r="K889" s="192" t="str">
        <f>IFERROR(VLOOKUP(Input!$D888,'Measure List'!$A:$AN,40,FALSE),"")</f>
        <v/>
      </c>
      <c r="L889" s="156"/>
      <c r="M889" s="193" t="str">
        <f>IF(B889="","",IF(AND(Input!H888="",IFERROR(VLOOKUP(K889,UIR!$A$2:$P$21,2,FALSE),"")&lt;&gt;""),"Data is Missing.",""))</f>
        <v/>
      </c>
      <c r="N889" s="194" t="str">
        <f>IF(B889="","",IF(AND(Input!I888="",IFERROR(VLOOKUP(K889,UIR!$A$2:$P$21,3,FALSE),"")&lt;&gt;""),"Data is Missing.",""))</f>
        <v/>
      </c>
      <c r="O889" s="194" t="str">
        <f>IF(B889="","",IF(AND(Input!J888="",IFERROR(VLOOKUP(K889,UIR!$A$2:$P$21,4,FALSE),"")&lt;&gt;""),"Data is Missing.",""))</f>
        <v/>
      </c>
      <c r="P889" s="194" t="str">
        <f>IF(B889="","",IF(AND(Input!K888="",IFERROR(VLOOKUP(K889,UIR!$A$2:$P$21,5,FALSE),"")&lt;&gt;""),"Data is Missing.",""))</f>
        <v/>
      </c>
      <c r="Q889" s="194" t="str">
        <f>IF(B889="","",IF(AND(Input!L888="",IFERROR(VLOOKUP(K889,UIR!$A$2:$P$21,6,FALSE),"")&lt;&gt;""),"Data is Missing.",""))</f>
        <v/>
      </c>
      <c r="R889" s="194" t="str">
        <f>IF(B889="","",IF(AND(Input!M888="",IFERROR(VLOOKUP(K889,UIR!$A$2:$P$21,7,FALSE),"")&lt;&gt;""),"Data is Missing.",""))</f>
        <v/>
      </c>
      <c r="S889" s="194" t="str">
        <f>IF(B889="","",IF(AND(Input!P888="",IFERROR(VLOOKUP(K889,UIR!$A$2:$P$21,8,FALSE),"")&lt;&gt;""),"Data is Missing.",""))</f>
        <v/>
      </c>
      <c r="T889" s="194" t="str">
        <f>IF(B889="","",IF(AND(Input!Q888="",IFERROR(VLOOKUP(K889,UIR!$A$2:$P$21,9,FALSE),"")&lt;&gt;""),"Data is Missing.",""))</f>
        <v/>
      </c>
      <c r="U889" s="194"/>
      <c r="V889" s="194" t="str">
        <f>IF(B889="","",IF(AND(Input!S888="",IFERROR(VLOOKUP(K889,UIR!$A$2:$P$21,11,FALSE),"")&lt;&gt;""),"Data is Missing.",""))</f>
        <v/>
      </c>
      <c r="W889" s="194" t="str">
        <f>IF(B889="","",IF(AND(Input!T888="",IFERROR(VLOOKUP(K889,UIR!$A$2:$P$21,12,FALSE),"")&lt;&gt;""),"Data is Missing.",""))</f>
        <v/>
      </c>
      <c r="X889" s="194" t="str">
        <f>IF(B889="","",IF(AND(Input!V888="",IFERROR(VLOOKUP(K889,UIR!$A$2:$P$21,13,FALSE),"")&lt;&gt;""),"Data is Missing.",""))</f>
        <v/>
      </c>
      <c r="Y889" s="194" t="str">
        <f>IF(B889="","",IF(AND(Input!W888="",IFERROR(VLOOKUP(K889,UIR!$A$2:$P$21,14,FALSE),"")&lt;&gt;""),"Data is Missing.",""))</f>
        <v/>
      </c>
      <c r="Z889" s="194" t="str">
        <f>IF(B889="","",IF(AND(Input!X888="",IFERROR(VLOOKUP(K889,UIR!$A$2:$P$21,15,FALSE),"")&lt;&gt;""),"Data is Missing.",""))</f>
        <v/>
      </c>
      <c r="AA889" s="195" t="str">
        <f>IF(B889="","",IF(AND(Input!Y888="",IFERROR(VLOOKUP(K889,UIR!$A$2:$P$21,16,FALSE),"")&lt;&gt;""),"Data is Missing.",""))</f>
        <v/>
      </c>
      <c r="AC889" s="202" t="str">
        <f>IF(ISERROR(IF(Input!D888="","",IF(ISERROR(VLOOKUP(Input!D888,'Measure List'!$A$2:$A$30000,1,0)),"Invalid RefNo",""))),"",IF(Input!D888="","",IF(ISERROR(VLOOKUP(Input!D888,'Measure List'!$A$2:$A$30000,1,0)),"Invalid RefNo","")))</f>
        <v/>
      </c>
      <c r="AD889" s="156"/>
      <c r="AE889" s="156"/>
      <c r="AF889" s="156"/>
      <c r="AG889" s="156"/>
      <c r="AH889" s="156"/>
      <c r="AI889" s="156"/>
      <c r="AJ889" s="156"/>
      <c r="AK889" s="156"/>
      <c r="AL889" s="203" t="str">
        <f>IF(COUNTIF(Dropdowns!$K$2:$K$7,Input!S888)&gt;0,"",IF(Input!S888="","","Invalid Type"))</f>
        <v/>
      </c>
      <c r="AN889" s="204" t="str">
        <f>IF(Input!C888="","",IF(ISNUMBER(VALUE(Input!C888)),"","Needs to be a number."))</f>
        <v/>
      </c>
      <c r="AO889" s="205" t="str">
        <f>IF(Input!E888="","",IF(ISNUMBER(VALUE(Input!E888)),"","Needs to be a number."))</f>
        <v/>
      </c>
      <c r="AP889" s="205" t="str">
        <f>IF(Input!N888="","",IF(ISNUMBER(VALUE(Input!N888)),"","Needs to be a number."))</f>
        <v/>
      </c>
      <c r="AQ889" s="205" t="str">
        <f>IF(Input!O888="","",IF(ISNUMBER(VALUE(Input!O888)),"","Needs to be a number."))</f>
        <v/>
      </c>
      <c r="AR889" s="205" t="str">
        <f>IF(Input!V888="","",IF(ISNUMBER(VALUE(Input!V888)),"","Needs to be a number."))</f>
        <v/>
      </c>
      <c r="AS889" s="205" t="str">
        <f>IF(Input!W888="","",IF(ISNUMBER(VALUE(Input!W888)),"","Needs to be a number."))</f>
        <v/>
      </c>
      <c r="AT889" s="205" t="str">
        <f>IF(Input!X888="","",IF(ISNUMBER(VALUE(Input!X888)),"","Needs to be a number."))</f>
        <v/>
      </c>
      <c r="AU889" s="206" t="str">
        <f>IF(Input!Y888="","",IF(ISNUMBER(VALUE(Input!Y888)),"","Needs to be a number."))</f>
        <v/>
      </c>
      <c r="AW889" s="259" t="str">
        <f>IF(OR(VALUE(Input!C888)&lt;0,VALUE(Input!C888)&gt;100), "Invalid EEI %","")</f>
        <v/>
      </c>
      <c r="AX889" s="207"/>
      <c r="AY889" s="278" t="str">
        <f>IF(Input!E888="","",IF(VALUE(Input!E888)=0,"Do not enter 0.",""))</f>
        <v/>
      </c>
    </row>
    <row r="890" spans="2:51" x14ac:dyDescent="0.3">
      <c r="B890" s="188" t="str">
        <f>Input!A889</f>
        <v/>
      </c>
      <c r="C890" s="189" t="str">
        <f>IF(ISERROR(IF(AND(Input!$A889="",SUMPRODUCT(--(LEN(Input!$A890:'Input'!$A$1006)&gt;0))&lt;&gt;0),"Row is skipped.",IF(AND(Input!$A889="",Input!$A890=""),"", IF(Input!B889="","Data is missing.","")))),"",IF(AND(Input!$A889="",SUMPRODUCT(--(LEN(Input!$A890:'Input'!$A$1006)&gt;0))&lt;&gt;0),"Row is skipped.",IF(AND(Input!$A889="",Input!$A890=""),"", IF(Input!B889="","Data is missing.",""))))</f>
        <v/>
      </c>
      <c r="D890" s="189" t="str">
        <f>IF(ISERROR(IF(AND(Input!$A889="",SUMPRODUCT(--(LEN(Input!$A890:'Input'!$A$1006)&gt;0))&lt;&gt;0),"Row is skipped.",IF(AND(Input!$A889="",Input!$A890=""),"", IF(Input!C889="","Data is missing.","")))),"",IF(AND(Input!$A889="",SUMPRODUCT(--(LEN(Input!$A890:'Input'!$A$1006)&gt;0))&lt;&gt;0),"Row is skipped.",IF(AND(Input!$A889="",Input!$A890=""),"", IF(Input!C889="","Data is missing.",""))))</f>
        <v/>
      </c>
      <c r="E890" s="189" t="str">
        <f>IF(ISERROR(IF(AND(Input!$A889="",SUMPRODUCT(--(LEN(Input!$A890:'Input'!$A$1006)&gt;0))&lt;&gt;0),"Row is skipped.",IF(AND(Input!$A889="",Input!$A890=""),"", IF(Input!D889="","Data is missing.","")))),"",IF(AND(Input!$A889="",SUMPRODUCT(--(LEN(Input!$A890:'Input'!$A$1006)&gt;0))&lt;&gt;0),"Row is skipped.",IF(AND(Input!$A889="",Input!$A890=""),"", IF(Input!D889="","Data is missing.",""))))</f>
        <v/>
      </c>
      <c r="F890" s="189" t="str">
        <f>IF(ISERROR(IF(AND(Input!$A889="",SUMPRODUCT(--(LEN(Input!$A890:'Input'!$A$1006)&gt;0))&lt;&gt;0),"Row is skipped.",IF(AND(Input!$A889="",Input!$A890=""),"", IF(Input!E889="","Data is missing.","")))),"",IF(AND(Input!$A889="",SUMPRODUCT(--(LEN(Input!$A890:'Input'!$A$1006)&gt;0))&lt;&gt;0),"Row is skipped.",IF(AND(Input!$A889="",Input!$A890=""),"", IF(Input!E889="","Data is missing.",""))))</f>
        <v/>
      </c>
      <c r="G890" s="189" t="str">
        <f>IF(ISERROR(IF(AND(Input!$A889="",SUMPRODUCT(--(LEN(Input!$A890:'Input'!$A$1006)&gt;0))&lt;&gt;0),"Row is skipped.",IF(AND(Input!$A889="",Input!$A890=""),"", IF(Input!F889="","Data is missing.","")))),"",IF(AND(Input!$A889="",SUMPRODUCT(--(LEN(Input!$A890:'Input'!$A$1006)&gt;0))&lt;&gt;0),"Row is skipped.",IF(AND(Input!$A889="",Input!$A890=""),"", IF(Input!F889="","Data is missing.",""))))</f>
        <v/>
      </c>
      <c r="H890" s="190" t="str">
        <f>IF(ISERROR(IF(AND(Input!$A889="",SUMPRODUCT(--(LEN(Input!$A890:'Input'!$A$1006)&gt;0))&lt;&gt;0),"Row is skipped.",IF(AND(Input!$A889="",Input!$A890=""),"", IF(Input!G889="","Data is missing.","")))),"",IF(AND(Input!$A889="",SUMPRODUCT(--(LEN(Input!$A890:'Input'!$A$1006)&gt;0))&lt;&gt;0),"Row is skipped.",IF(AND(Input!$A889="",Input!$A890=""),"", IF(Input!G889="","Data is missing.",""))))</f>
        <v/>
      </c>
      <c r="I890" s="156"/>
      <c r="J890" s="191" t="str">
        <f>IFERROR(VLOOKUP(VLOOKUP(Input!$D889,'Measure List'!$A:$AN,40,FALSE),UIR!$A$1:$Q$27,17,FALSE),"")</f>
        <v/>
      </c>
      <c r="K890" s="192" t="str">
        <f>IFERROR(VLOOKUP(Input!$D889,'Measure List'!$A:$AN,40,FALSE),"")</f>
        <v/>
      </c>
      <c r="L890" s="156"/>
      <c r="M890" s="193" t="str">
        <f>IF(B890="","",IF(AND(Input!H889="",IFERROR(VLOOKUP(K890,UIR!$A$2:$P$21,2,FALSE),"")&lt;&gt;""),"Data is Missing.",""))</f>
        <v/>
      </c>
      <c r="N890" s="194" t="str">
        <f>IF(B890="","",IF(AND(Input!I889="",IFERROR(VLOOKUP(K890,UIR!$A$2:$P$21,3,FALSE),"")&lt;&gt;""),"Data is Missing.",""))</f>
        <v/>
      </c>
      <c r="O890" s="194" t="str">
        <f>IF(B890="","",IF(AND(Input!J889="",IFERROR(VLOOKUP(K890,UIR!$A$2:$P$21,4,FALSE),"")&lt;&gt;""),"Data is Missing.",""))</f>
        <v/>
      </c>
      <c r="P890" s="194" t="str">
        <f>IF(B890="","",IF(AND(Input!K889="",IFERROR(VLOOKUP(K890,UIR!$A$2:$P$21,5,FALSE),"")&lt;&gt;""),"Data is Missing.",""))</f>
        <v/>
      </c>
      <c r="Q890" s="194" t="str">
        <f>IF(B890="","",IF(AND(Input!L889="",IFERROR(VLOOKUP(K890,UIR!$A$2:$P$21,6,FALSE),"")&lt;&gt;""),"Data is Missing.",""))</f>
        <v/>
      </c>
      <c r="R890" s="194" t="str">
        <f>IF(B890="","",IF(AND(Input!M889="",IFERROR(VLOOKUP(K890,UIR!$A$2:$P$21,7,FALSE),"")&lt;&gt;""),"Data is Missing.",""))</f>
        <v/>
      </c>
      <c r="S890" s="194" t="str">
        <f>IF(B890="","",IF(AND(Input!P889="",IFERROR(VLOOKUP(K890,UIR!$A$2:$P$21,8,FALSE),"")&lt;&gt;""),"Data is Missing.",""))</f>
        <v/>
      </c>
      <c r="T890" s="194" t="str">
        <f>IF(B890="","",IF(AND(Input!Q889="",IFERROR(VLOOKUP(K890,UIR!$A$2:$P$21,9,FALSE),"")&lt;&gt;""),"Data is Missing.",""))</f>
        <v/>
      </c>
      <c r="U890" s="194"/>
      <c r="V890" s="194" t="str">
        <f>IF(B890="","",IF(AND(Input!S889="",IFERROR(VLOOKUP(K890,UIR!$A$2:$P$21,11,FALSE),"")&lt;&gt;""),"Data is Missing.",""))</f>
        <v/>
      </c>
      <c r="W890" s="194" t="str">
        <f>IF(B890="","",IF(AND(Input!T889="",IFERROR(VLOOKUP(K890,UIR!$A$2:$P$21,12,FALSE),"")&lt;&gt;""),"Data is Missing.",""))</f>
        <v/>
      </c>
      <c r="X890" s="194" t="str">
        <f>IF(B890="","",IF(AND(Input!V889="",IFERROR(VLOOKUP(K890,UIR!$A$2:$P$21,13,FALSE),"")&lt;&gt;""),"Data is Missing.",""))</f>
        <v/>
      </c>
      <c r="Y890" s="194" t="str">
        <f>IF(B890="","",IF(AND(Input!W889="",IFERROR(VLOOKUP(K890,UIR!$A$2:$P$21,14,FALSE),"")&lt;&gt;""),"Data is Missing.",""))</f>
        <v/>
      </c>
      <c r="Z890" s="194" t="str">
        <f>IF(B890="","",IF(AND(Input!X889="",IFERROR(VLOOKUP(K890,UIR!$A$2:$P$21,15,FALSE),"")&lt;&gt;""),"Data is Missing.",""))</f>
        <v/>
      </c>
      <c r="AA890" s="195" t="str">
        <f>IF(B890="","",IF(AND(Input!Y889="",IFERROR(VLOOKUP(K890,UIR!$A$2:$P$21,16,FALSE),"")&lt;&gt;""),"Data is Missing.",""))</f>
        <v/>
      </c>
      <c r="AC890" s="202" t="str">
        <f>IF(ISERROR(IF(Input!D889="","",IF(ISERROR(VLOOKUP(Input!D889,'Measure List'!$A$2:$A$30000,1,0)),"Invalid RefNo",""))),"",IF(Input!D889="","",IF(ISERROR(VLOOKUP(Input!D889,'Measure List'!$A$2:$A$30000,1,0)),"Invalid RefNo","")))</f>
        <v/>
      </c>
      <c r="AD890" s="156"/>
      <c r="AE890" s="156"/>
      <c r="AF890" s="156"/>
      <c r="AG890" s="156"/>
      <c r="AH890" s="156"/>
      <c r="AI890" s="156"/>
      <c r="AJ890" s="156"/>
      <c r="AK890" s="156"/>
      <c r="AL890" s="203" t="str">
        <f>IF(COUNTIF(Dropdowns!$K$2:$K$7,Input!S889)&gt;0,"",IF(Input!S889="","","Invalid Type"))</f>
        <v/>
      </c>
      <c r="AN890" s="204" t="str">
        <f>IF(Input!C889="","",IF(ISNUMBER(VALUE(Input!C889)),"","Needs to be a number."))</f>
        <v/>
      </c>
      <c r="AO890" s="205" t="str">
        <f>IF(Input!E889="","",IF(ISNUMBER(VALUE(Input!E889)),"","Needs to be a number."))</f>
        <v/>
      </c>
      <c r="AP890" s="205" t="str">
        <f>IF(Input!N889="","",IF(ISNUMBER(VALUE(Input!N889)),"","Needs to be a number."))</f>
        <v/>
      </c>
      <c r="AQ890" s="205" t="str">
        <f>IF(Input!O889="","",IF(ISNUMBER(VALUE(Input!O889)),"","Needs to be a number."))</f>
        <v/>
      </c>
      <c r="AR890" s="205" t="str">
        <f>IF(Input!V889="","",IF(ISNUMBER(VALUE(Input!V889)),"","Needs to be a number."))</f>
        <v/>
      </c>
      <c r="AS890" s="205" t="str">
        <f>IF(Input!W889="","",IF(ISNUMBER(VALUE(Input!W889)),"","Needs to be a number."))</f>
        <v/>
      </c>
      <c r="AT890" s="205" t="str">
        <f>IF(Input!X889="","",IF(ISNUMBER(VALUE(Input!X889)),"","Needs to be a number."))</f>
        <v/>
      </c>
      <c r="AU890" s="206" t="str">
        <f>IF(Input!Y889="","",IF(ISNUMBER(VALUE(Input!Y889)),"","Needs to be a number."))</f>
        <v/>
      </c>
      <c r="AW890" s="259" t="str">
        <f>IF(OR(VALUE(Input!C889)&lt;0,VALUE(Input!C889)&gt;100), "Invalid EEI %","")</f>
        <v/>
      </c>
      <c r="AX890" s="207"/>
      <c r="AY890" s="278" t="str">
        <f>IF(Input!E889="","",IF(VALUE(Input!E889)=0,"Do not enter 0.",""))</f>
        <v/>
      </c>
    </row>
    <row r="891" spans="2:51" x14ac:dyDescent="0.3">
      <c r="B891" s="188" t="str">
        <f>Input!A890</f>
        <v/>
      </c>
      <c r="C891" s="189" t="str">
        <f>IF(ISERROR(IF(AND(Input!$A890="",SUMPRODUCT(--(LEN(Input!$A891:'Input'!$A$1006)&gt;0))&lt;&gt;0),"Row is skipped.",IF(AND(Input!$A890="",Input!$A891=""),"", IF(Input!B890="","Data is missing.","")))),"",IF(AND(Input!$A890="",SUMPRODUCT(--(LEN(Input!$A891:'Input'!$A$1006)&gt;0))&lt;&gt;0),"Row is skipped.",IF(AND(Input!$A890="",Input!$A891=""),"", IF(Input!B890="","Data is missing.",""))))</f>
        <v/>
      </c>
      <c r="D891" s="189" t="str">
        <f>IF(ISERROR(IF(AND(Input!$A890="",SUMPRODUCT(--(LEN(Input!$A891:'Input'!$A$1006)&gt;0))&lt;&gt;0),"Row is skipped.",IF(AND(Input!$A890="",Input!$A891=""),"", IF(Input!C890="","Data is missing.","")))),"",IF(AND(Input!$A890="",SUMPRODUCT(--(LEN(Input!$A891:'Input'!$A$1006)&gt;0))&lt;&gt;0),"Row is skipped.",IF(AND(Input!$A890="",Input!$A891=""),"", IF(Input!C890="","Data is missing.",""))))</f>
        <v/>
      </c>
      <c r="E891" s="189" t="str">
        <f>IF(ISERROR(IF(AND(Input!$A890="",SUMPRODUCT(--(LEN(Input!$A891:'Input'!$A$1006)&gt;0))&lt;&gt;0),"Row is skipped.",IF(AND(Input!$A890="",Input!$A891=""),"", IF(Input!D890="","Data is missing.","")))),"",IF(AND(Input!$A890="",SUMPRODUCT(--(LEN(Input!$A891:'Input'!$A$1006)&gt;0))&lt;&gt;0),"Row is skipped.",IF(AND(Input!$A890="",Input!$A891=""),"", IF(Input!D890="","Data is missing.",""))))</f>
        <v/>
      </c>
      <c r="F891" s="189" t="str">
        <f>IF(ISERROR(IF(AND(Input!$A890="",SUMPRODUCT(--(LEN(Input!$A891:'Input'!$A$1006)&gt;0))&lt;&gt;0),"Row is skipped.",IF(AND(Input!$A890="",Input!$A891=""),"", IF(Input!E890="","Data is missing.","")))),"",IF(AND(Input!$A890="",SUMPRODUCT(--(LEN(Input!$A891:'Input'!$A$1006)&gt;0))&lt;&gt;0),"Row is skipped.",IF(AND(Input!$A890="",Input!$A891=""),"", IF(Input!E890="","Data is missing.",""))))</f>
        <v/>
      </c>
      <c r="G891" s="189" t="str">
        <f>IF(ISERROR(IF(AND(Input!$A890="",SUMPRODUCT(--(LEN(Input!$A891:'Input'!$A$1006)&gt;0))&lt;&gt;0),"Row is skipped.",IF(AND(Input!$A890="",Input!$A891=""),"", IF(Input!F890="","Data is missing.","")))),"",IF(AND(Input!$A890="",SUMPRODUCT(--(LEN(Input!$A891:'Input'!$A$1006)&gt;0))&lt;&gt;0),"Row is skipped.",IF(AND(Input!$A890="",Input!$A891=""),"", IF(Input!F890="","Data is missing.",""))))</f>
        <v/>
      </c>
      <c r="H891" s="190" t="str">
        <f>IF(ISERROR(IF(AND(Input!$A890="",SUMPRODUCT(--(LEN(Input!$A891:'Input'!$A$1006)&gt;0))&lt;&gt;0),"Row is skipped.",IF(AND(Input!$A890="",Input!$A891=""),"", IF(Input!G890="","Data is missing.","")))),"",IF(AND(Input!$A890="",SUMPRODUCT(--(LEN(Input!$A891:'Input'!$A$1006)&gt;0))&lt;&gt;0),"Row is skipped.",IF(AND(Input!$A890="",Input!$A891=""),"", IF(Input!G890="","Data is missing.",""))))</f>
        <v/>
      </c>
      <c r="I891" s="156"/>
      <c r="J891" s="191" t="str">
        <f>IFERROR(VLOOKUP(VLOOKUP(Input!$D890,'Measure List'!$A:$AN,40,FALSE),UIR!$A$1:$Q$27,17,FALSE),"")</f>
        <v/>
      </c>
      <c r="K891" s="192" t="str">
        <f>IFERROR(VLOOKUP(Input!$D890,'Measure List'!$A:$AN,40,FALSE),"")</f>
        <v/>
      </c>
      <c r="L891" s="156"/>
      <c r="M891" s="193" t="str">
        <f>IF(B891="","",IF(AND(Input!H890="",IFERROR(VLOOKUP(K891,UIR!$A$2:$P$21,2,FALSE),"")&lt;&gt;""),"Data is Missing.",""))</f>
        <v/>
      </c>
      <c r="N891" s="194" t="str">
        <f>IF(B891="","",IF(AND(Input!I890="",IFERROR(VLOOKUP(K891,UIR!$A$2:$P$21,3,FALSE),"")&lt;&gt;""),"Data is Missing.",""))</f>
        <v/>
      </c>
      <c r="O891" s="194" t="str">
        <f>IF(B891="","",IF(AND(Input!J890="",IFERROR(VLOOKUP(K891,UIR!$A$2:$P$21,4,FALSE),"")&lt;&gt;""),"Data is Missing.",""))</f>
        <v/>
      </c>
      <c r="P891" s="194" t="str">
        <f>IF(B891="","",IF(AND(Input!K890="",IFERROR(VLOOKUP(K891,UIR!$A$2:$P$21,5,FALSE),"")&lt;&gt;""),"Data is Missing.",""))</f>
        <v/>
      </c>
      <c r="Q891" s="194" t="str">
        <f>IF(B891="","",IF(AND(Input!L890="",IFERROR(VLOOKUP(K891,UIR!$A$2:$P$21,6,FALSE),"")&lt;&gt;""),"Data is Missing.",""))</f>
        <v/>
      </c>
      <c r="R891" s="194" t="str">
        <f>IF(B891="","",IF(AND(Input!M890="",IFERROR(VLOOKUP(K891,UIR!$A$2:$P$21,7,FALSE),"")&lt;&gt;""),"Data is Missing.",""))</f>
        <v/>
      </c>
      <c r="S891" s="194" t="str">
        <f>IF(B891="","",IF(AND(Input!P890="",IFERROR(VLOOKUP(K891,UIR!$A$2:$P$21,8,FALSE),"")&lt;&gt;""),"Data is Missing.",""))</f>
        <v/>
      </c>
      <c r="T891" s="194" t="str">
        <f>IF(B891="","",IF(AND(Input!Q890="",IFERROR(VLOOKUP(K891,UIR!$A$2:$P$21,9,FALSE),"")&lt;&gt;""),"Data is Missing.",""))</f>
        <v/>
      </c>
      <c r="U891" s="194"/>
      <c r="V891" s="194" t="str">
        <f>IF(B891="","",IF(AND(Input!S890="",IFERROR(VLOOKUP(K891,UIR!$A$2:$P$21,11,FALSE),"")&lt;&gt;""),"Data is Missing.",""))</f>
        <v/>
      </c>
      <c r="W891" s="194" t="str">
        <f>IF(B891="","",IF(AND(Input!T890="",IFERROR(VLOOKUP(K891,UIR!$A$2:$P$21,12,FALSE),"")&lt;&gt;""),"Data is Missing.",""))</f>
        <v/>
      </c>
      <c r="X891" s="194" t="str">
        <f>IF(B891="","",IF(AND(Input!V890="",IFERROR(VLOOKUP(K891,UIR!$A$2:$P$21,13,FALSE),"")&lt;&gt;""),"Data is Missing.",""))</f>
        <v/>
      </c>
      <c r="Y891" s="194" t="str">
        <f>IF(B891="","",IF(AND(Input!W890="",IFERROR(VLOOKUP(K891,UIR!$A$2:$P$21,14,FALSE),"")&lt;&gt;""),"Data is Missing.",""))</f>
        <v/>
      </c>
      <c r="Z891" s="194" t="str">
        <f>IF(B891="","",IF(AND(Input!X890="",IFERROR(VLOOKUP(K891,UIR!$A$2:$P$21,15,FALSE),"")&lt;&gt;""),"Data is Missing.",""))</f>
        <v/>
      </c>
      <c r="AA891" s="195" t="str">
        <f>IF(B891="","",IF(AND(Input!Y890="",IFERROR(VLOOKUP(K891,UIR!$A$2:$P$21,16,FALSE),"")&lt;&gt;""),"Data is Missing.",""))</f>
        <v/>
      </c>
      <c r="AC891" s="202" t="str">
        <f>IF(ISERROR(IF(Input!D890="","",IF(ISERROR(VLOOKUP(Input!D890,'Measure List'!$A$2:$A$30000,1,0)),"Invalid RefNo",""))),"",IF(Input!D890="","",IF(ISERROR(VLOOKUP(Input!D890,'Measure List'!$A$2:$A$30000,1,0)),"Invalid RefNo","")))</f>
        <v/>
      </c>
      <c r="AD891" s="156"/>
      <c r="AE891" s="156"/>
      <c r="AF891" s="156"/>
      <c r="AG891" s="156"/>
      <c r="AH891" s="156"/>
      <c r="AI891" s="156"/>
      <c r="AJ891" s="156"/>
      <c r="AK891" s="156"/>
      <c r="AL891" s="203" t="str">
        <f>IF(COUNTIF(Dropdowns!$K$2:$K$7,Input!S890)&gt;0,"",IF(Input!S890="","","Invalid Type"))</f>
        <v/>
      </c>
      <c r="AN891" s="204" t="str">
        <f>IF(Input!C890="","",IF(ISNUMBER(VALUE(Input!C890)),"","Needs to be a number."))</f>
        <v/>
      </c>
      <c r="AO891" s="205" t="str">
        <f>IF(Input!E890="","",IF(ISNUMBER(VALUE(Input!E890)),"","Needs to be a number."))</f>
        <v/>
      </c>
      <c r="AP891" s="205" t="str">
        <f>IF(Input!N890="","",IF(ISNUMBER(VALUE(Input!N890)),"","Needs to be a number."))</f>
        <v/>
      </c>
      <c r="AQ891" s="205" t="str">
        <f>IF(Input!O890="","",IF(ISNUMBER(VALUE(Input!O890)),"","Needs to be a number."))</f>
        <v/>
      </c>
      <c r="AR891" s="205" t="str">
        <f>IF(Input!V890="","",IF(ISNUMBER(VALUE(Input!V890)),"","Needs to be a number."))</f>
        <v/>
      </c>
      <c r="AS891" s="205" t="str">
        <f>IF(Input!W890="","",IF(ISNUMBER(VALUE(Input!W890)),"","Needs to be a number."))</f>
        <v/>
      </c>
      <c r="AT891" s="205" t="str">
        <f>IF(Input!X890="","",IF(ISNUMBER(VALUE(Input!X890)),"","Needs to be a number."))</f>
        <v/>
      </c>
      <c r="AU891" s="206" t="str">
        <f>IF(Input!Y890="","",IF(ISNUMBER(VALUE(Input!Y890)),"","Needs to be a number."))</f>
        <v/>
      </c>
      <c r="AW891" s="259" t="str">
        <f>IF(OR(VALUE(Input!C890)&lt;0,VALUE(Input!C890)&gt;100), "Invalid EEI %","")</f>
        <v/>
      </c>
      <c r="AX891" s="207"/>
      <c r="AY891" s="278" t="str">
        <f>IF(Input!E890="","",IF(VALUE(Input!E890)=0,"Do not enter 0.",""))</f>
        <v/>
      </c>
    </row>
    <row r="892" spans="2:51" x14ac:dyDescent="0.3">
      <c r="B892" s="188" t="str">
        <f>Input!A891</f>
        <v/>
      </c>
      <c r="C892" s="189" t="str">
        <f>IF(ISERROR(IF(AND(Input!$A891="",SUMPRODUCT(--(LEN(Input!$A892:'Input'!$A$1006)&gt;0))&lt;&gt;0),"Row is skipped.",IF(AND(Input!$A891="",Input!$A892=""),"", IF(Input!B891="","Data is missing.","")))),"",IF(AND(Input!$A891="",SUMPRODUCT(--(LEN(Input!$A892:'Input'!$A$1006)&gt;0))&lt;&gt;0),"Row is skipped.",IF(AND(Input!$A891="",Input!$A892=""),"", IF(Input!B891="","Data is missing.",""))))</f>
        <v/>
      </c>
      <c r="D892" s="189" t="str">
        <f>IF(ISERROR(IF(AND(Input!$A891="",SUMPRODUCT(--(LEN(Input!$A892:'Input'!$A$1006)&gt;0))&lt;&gt;0),"Row is skipped.",IF(AND(Input!$A891="",Input!$A892=""),"", IF(Input!C891="","Data is missing.","")))),"",IF(AND(Input!$A891="",SUMPRODUCT(--(LEN(Input!$A892:'Input'!$A$1006)&gt;0))&lt;&gt;0),"Row is skipped.",IF(AND(Input!$A891="",Input!$A892=""),"", IF(Input!C891="","Data is missing.",""))))</f>
        <v/>
      </c>
      <c r="E892" s="189" t="str">
        <f>IF(ISERROR(IF(AND(Input!$A891="",SUMPRODUCT(--(LEN(Input!$A892:'Input'!$A$1006)&gt;0))&lt;&gt;0),"Row is skipped.",IF(AND(Input!$A891="",Input!$A892=""),"", IF(Input!D891="","Data is missing.","")))),"",IF(AND(Input!$A891="",SUMPRODUCT(--(LEN(Input!$A892:'Input'!$A$1006)&gt;0))&lt;&gt;0),"Row is skipped.",IF(AND(Input!$A891="",Input!$A892=""),"", IF(Input!D891="","Data is missing.",""))))</f>
        <v/>
      </c>
      <c r="F892" s="189" t="str">
        <f>IF(ISERROR(IF(AND(Input!$A891="",SUMPRODUCT(--(LEN(Input!$A892:'Input'!$A$1006)&gt;0))&lt;&gt;0),"Row is skipped.",IF(AND(Input!$A891="",Input!$A892=""),"", IF(Input!E891="","Data is missing.","")))),"",IF(AND(Input!$A891="",SUMPRODUCT(--(LEN(Input!$A892:'Input'!$A$1006)&gt;0))&lt;&gt;0),"Row is skipped.",IF(AND(Input!$A891="",Input!$A892=""),"", IF(Input!E891="","Data is missing.",""))))</f>
        <v/>
      </c>
      <c r="G892" s="189" t="str">
        <f>IF(ISERROR(IF(AND(Input!$A891="",SUMPRODUCT(--(LEN(Input!$A892:'Input'!$A$1006)&gt;0))&lt;&gt;0),"Row is skipped.",IF(AND(Input!$A891="",Input!$A892=""),"", IF(Input!F891="","Data is missing.","")))),"",IF(AND(Input!$A891="",SUMPRODUCT(--(LEN(Input!$A892:'Input'!$A$1006)&gt;0))&lt;&gt;0),"Row is skipped.",IF(AND(Input!$A891="",Input!$A892=""),"", IF(Input!F891="","Data is missing.",""))))</f>
        <v/>
      </c>
      <c r="H892" s="190" t="str">
        <f>IF(ISERROR(IF(AND(Input!$A891="",SUMPRODUCT(--(LEN(Input!$A892:'Input'!$A$1006)&gt;0))&lt;&gt;0),"Row is skipped.",IF(AND(Input!$A891="",Input!$A892=""),"", IF(Input!G891="","Data is missing.","")))),"",IF(AND(Input!$A891="",SUMPRODUCT(--(LEN(Input!$A892:'Input'!$A$1006)&gt;0))&lt;&gt;0),"Row is skipped.",IF(AND(Input!$A891="",Input!$A892=""),"", IF(Input!G891="","Data is missing.",""))))</f>
        <v/>
      </c>
      <c r="I892" s="156"/>
      <c r="J892" s="191" t="str">
        <f>IFERROR(VLOOKUP(VLOOKUP(Input!$D891,'Measure List'!$A:$AN,40,FALSE),UIR!$A$1:$Q$27,17,FALSE),"")</f>
        <v/>
      </c>
      <c r="K892" s="192" t="str">
        <f>IFERROR(VLOOKUP(Input!$D891,'Measure List'!$A:$AN,40,FALSE),"")</f>
        <v/>
      </c>
      <c r="L892" s="156"/>
      <c r="M892" s="193" t="str">
        <f>IF(B892="","",IF(AND(Input!H891="",IFERROR(VLOOKUP(K892,UIR!$A$2:$P$21,2,FALSE),"")&lt;&gt;""),"Data is Missing.",""))</f>
        <v/>
      </c>
      <c r="N892" s="194" t="str">
        <f>IF(B892="","",IF(AND(Input!I891="",IFERROR(VLOOKUP(K892,UIR!$A$2:$P$21,3,FALSE),"")&lt;&gt;""),"Data is Missing.",""))</f>
        <v/>
      </c>
      <c r="O892" s="194" t="str">
        <f>IF(B892="","",IF(AND(Input!J891="",IFERROR(VLOOKUP(K892,UIR!$A$2:$P$21,4,FALSE),"")&lt;&gt;""),"Data is Missing.",""))</f>
        <v/>
      </c>
      <c r="P892" s="194" t="str">
        <f>IF(B892="","",IF(AND(Input!K891="",IFERROR(VLOOKUP(K892,UIR!$A$2:$P$21,5,FALSE),"")&lt;&gt;""),"Data is Missing.",""))</f>
        <v/>
      </c>
      <c r="Q892" s="194" t="str">
        <f>IF(B892="","",IF(AND(Input!L891="",IFERROR(VLOOKUP(K892,UIR!$A$2:$P$21,6,FALSE),"")&lt;&gt;""),"Data is Missing.",""))</f>
        <v/>
      </c>
      <c r="R892" s="194" t="str">
        <f>IF(B892="","",IF(AND(Input!M891="",IFERROR(VLOOKUP(K892,UIR!$A$2:$P$21,7,FALSE),"")&lt;&gt;""),"Data is Missing.",""))</f>
        <v/>
      </c>
      <c r="S892" s="194" t="str">
        <f>IF(B892="","",IF(AND(Input!P891="",IFERROR(VLOOKUP(K892,UIR!$A$2:$P$21,8,FALSE),"")&lt;&gt;""),"Data is Missing.",""))</f>
        <v/>
      </c>
      <c r="T892" s="194" t="str">
        <f>IF(B892="","",IF(AND(Input!Q891="",IFERROR(VLOOKUP(K892,UIR!$A$2:$P$21,9,FALSE),"")&lt;&gt;""),"Data is Missing.",""))</f>
        <v/>
      </c>
      <c r="U892" s="194"/>
      <c r="V892" s="194" t="str">
        <f>IF(B892="","",IF(AND(Input!S891="",IFERROR(VLOOKUP(K892,UIR!$A$2:$P$21,11,FALSE),"")&lt;&gt;""),"Data is Missing.",""))</f>
        <v/>
      </c>
      <c r="W892" s="194" t="str">
        <f>IF(B892="","",IF(AND(Input!T891="",IFERROR(VLOOKUP(K892,UIR!$A$2:$P$21,12,FALSE),"")&lt;&gt;""),"Data is Missing.",""))</f>
        <v/>
      </c>
      <c r="X892" s="194" t="str">
        <f>IF(B892="","",IF(AND(Input!V891="",IFERROR(VLOOKUP(K892,UIR!$A$2:$P$21,13,FALSE),"")&lt;&gt;""),"Data is Missing.",""))</f>
        <v/>
      </c>
      <c r="Y892" s="194" t="str">
        <f>IF(B892="","",IF(AND(Input!W891="",IFERROR(VLOOKUP(K892,UIR!$A$2:$P$21,14,FALSE),"")&lt;&gt;""),"Data is Missing.",""))</f>
        <v/>
      </c>
      <c r="Z892" s="194" t="str">
        <f>IF(B892="","",IF(AND(Input!X891="",IFERROR(VLOOKUP(K892,UIR!$A$2:$P$21,15,FALSE),"")&lt;&gt;""),"Data is Missing.",""))</f>
        <v/>
      </c>
      <c r="AA892" s="195" t="str">
        <f>IF(B892="","",IF(AND(Input!Y891="",IFERROR(VLOOKUP(K892,UIR!$A$2:$P$21,16,FALSE),"")&lt;&gt;""),"Data is Missing.",""))</f>
        <v/>
      </c>
      <c r="AC892" s="202" t="str">
        <f>IF(ISERROR(IF(Input!D891="","",IF(ISERROR(VLOOKUP(Input!D891,'Measure List'!$A$2:$A$30000,1,0)),"Invalid RefNo",""))),"",IF(Input!D891="","",IF(ISERROR(VLOOKUP(Input!D891,'Measure List'!$A$2:$A$30000,1,0)),"Invalid RefNo","")))</f>
        <v/>
      </c>
      <c r="AD892" s="156"/>
      <c r="AE892" s="156"/>
      <c r="AF892" s="156"/>
      <c r="AG892" s="156"/>
      <c r="AH892" s="156"/>
      <c r="AI892" s="156"/>
      <c r="AJ892" s="156"/>
      <c r="AK892" s="156"/>
      <c r="AL892" s="203" t="str">
        <f>IF(COUNTIF(Dropdowns!$K$2:$K$7,Input!S891)&gt;0,"",IF(Input!S891="","","Invalid Type"))</f>
        <v/>
      </c>
      <c r="AN892" s="204" t="str">
        <f>IF(Input!C891="","",IF(ISNUMBER(VALUE(Input!C891)),"","Needs to be a number."))</f>
        <v/>
      </c>
      <c r="AO892" s="205" t="str">
        <f>IF(Input!E891="","",IF(ISNUMBER(VALUE(Input!E891)),"","Needs to be a number."))</f>
        <v/>
      </c>
      <c r="AP892" s="205" t="str">
        <f>IF(Input!N891="","",IF(ISNUMBER(VALUE(Input!N891)),"","Needs to be a number."))</f>
        <v/>
      </c>
      <c r="AQ892" s="205" t="str">
        <f>IF(Input!O891="","",IF(ISNUMBER(VALUE(Input!O891)),"","Needs to be a number."))</f>
        <v/>
      </c>
      <c r="AR892" s="205" t="str">
        <f>IF(Input!V891="","",IF(ISNUMBER(VALUE(Input!V891)),"","Needs to be a number."))</f>
        <v/>
      </c>
      <c r="AS892" s="205" t="str">
        <f>IF(Input!W891="","",IF(ISNUMBER(VALUE(Input!W891)),"","Needs to be a number."))</f>
        <v/>
      </c>
      <c r="AT892" s="205" t="str">
        <f>IF(Input!X891="","",IF(ISNUMBER(VALUE(Input!X891)),"","Needs to be a number."))</f>
        <v/>
      </c>
      <c r="AU892" s="206" t="str">
        <f>IF(Input!Y891="","",IF(ISNUMBER(VALUE(Input!Y891)),"","Needs to be a number."))</f>
        <v/>
      </c>
      <c r="AW892" s="259" t="str">
        <f>IF(OR(VALUE(Input!C891)&lt;0,VALUE(Input!C891)&gt;100), "Invalid EEI %","")</f>
        <v/>
      </c>
      <c r="AX892" s="207"/>
      <c r="AY892" s="278" t="str">
        <f>IF(Input!E891="","",IF(VALUE(Input!E891)=0,"Do not enter 0.",""))</f>
        <v/>
      </c>
    </row>
    <row r="893" spans="2:51" x14ac:dyDescent="0.3">
      <c r="B893" s="188" t="str">
        <f>Input!A892</f>
        <v/>
      </c>
      <c r="C893" s="189" t="str">
        <f>IF(ISERROR(IF(AND(Input!$A892="",SUMPRODUCT(--(LEN(Input!$A893:'Input'!$A$1006)&gt;0))&lt;&gt;0),"Row is skipped.",IF(AND(Input!$A892="",Input!$A893=""),"", IF(Input!B892="","Data is missing.","")))),"",IF(AND(Input!$A892="",SUMPRODUCT(--(LEN(Input!$A893:'Input'!$A$1006)&gt;0))&lt;&gt;0),"Row is skipped.",IF(AND(Input!$A892="",Input!$A893=""),"", IF(Input!B892="","Data is missing.",""))))</f>
        <v/>
      </c>
      <c r="D893" s="189" t="str">
        <f>IF(ISERROR(IF(AND(Input!$A892="",SUMPRODUCT(--(LEN(Input!$A893:'Input'!$A$1006)&gt;0))&lt;&gt;0),"Row is skipped.",IF(AND(Input!$A892="",Input!$A893=""),"", IF(Input!C892="","Data is missing.","")))),"",IF(AND(Input!$A892="",SUMPRODUCT(--(LEN(Input!$A893:'Input'!$A$1006)&gt;0))&lt;&gt;0),"Row is skipped.",IF(AND(Input!$A892="",Input!$A893=""),"", IF(Input!C892="","Data is missing.",""))))</f>
        <v/>
      </c>
      <c r="E893" s="189" t="str">
        <f>IF(ISERROR(IF(AND(Input!$A892="",SUMPRODUCT(--(LEN(Input!$A893:'Input'!$A$1006)&gt;0))&lt;&gt;0),"Row is skipped.",IF(AND(Input!$A892="",Input!$A893=""),"", IF(Input!D892="","Data is missing.","")))),"",IF(AND(Input!$A892="",SUMPRODUCT(--(LEN(Input!$A893:'Input'!$A$1006)&gt;0))&lt;&gt;0),"Row is skipped.",IF(AND(Input!$A892="",Input!$A893=""),"", IF(Input!D892="","Data is missing.",""))))</f>
        <v/>
      </c>
      <c r="F893" s="189" t="str">
        <f>IF(ISERROR(IF(AND(Input!$A892="",SUMPRODUCT(--(LEN(Input!$A893:'Input'!$A$1006)&gt;0))&lt;&gt;0),"Row is skipped.",IF(AND(Input!$A892="",Input!$A893=""),"", IF(Input!E892="","Data is missing.","")))),"",IF(AND(Input!$A892="",SUMPRODUCT(--(LEN(Input!$A893:'Input'!$A$1006)&gt;0))&lt;&gt;0),"Row is skipped.",IF(AND(Input!$A892="",Input!$A893=""),"", IF(Input!E892="","Data is missing.",""))))</f>
        <v/>
      </c>
      <c r="G893" s="189" t="str">
        <f>IF(ISERROR(IF(AND(Input!$A892="",SUMPRODUCT(--(LEN(Input!$A893:'Input'!$A$1006)&gt;0))&lt;&gt;0),"Row is skipped.",IF(AND(Input!$A892="",Input!$A893=""),"", IF(Input!F892="","Data is missing.","")))),"",IF(AND(Input!$A892="",SUMPRODUCT(--(LEN(Input!$A893:'Input'!$A$1006)&gt;0))&lt;&gt;0),"Row is skipped.",IF(AND(Input!$A892="",Input!$A893=""),"", IF(Input!F892="","Data is missing.",""))))</f>
        <v/>
      </c>
      <c r="H893" s="190" t="str">
        <f>IF(ISERROR(IF(AND(Input!$A892="",SUMPRODUCT(--(LEN(Input!$A893:'Input'!$A$1006)&gt;0))&lt;&gt;0),"Row is skipped.",IF(AND(Input!$A892="",Input!$A893=""),"", IF(Input!G892="","Data is missing.","")))),"",IF(AND(Input!$A892="",SUMPRODUCT(--(LEN(Input!$A893:'Input'!$A$1006)&gt;0))&lt;&gt;0),"Row is skipped.",IF(AND(Input!$A892="",Input!$A893=""),"", IF(Input!G892="","Data is missing.",""))))</f>
        <v/>
      </c>
      <c r="I893" s="156"/>
      <c r="J893" s="191" t="str">
        <f>IFERROR(VLOOKUP(VLOOKUP(Input!$D892,'Measure List'!$A:$AN,40,FALSE),UIR!$A$1:$Q$27,17,FALSE),"")</f>
        <v/>
      </c>
      <c r="K893" s="192" t="str">
        <f>IFERROR(VLOOKUP(Input!$D892,'Measure List'!$A:$AN,40,FALSE),"")</f>
        <v/>
      </c>
      <c r="L893" s="156"/>
      <c r="M893" s="193" t="str">
        <f>IF(B893="","",IF(AND(Input!H892="",IFERROR(VLOOKUP(K893,UIR!$A$2:$P$21,2,FALSE),"")&lt;&gt;""),"Data is Missing.",""))</f>
        <v/>
      </c>
      <c r="N893" s="194" t="str">
        <f>IF(B893="","",IF(AND(Input!I892="",IFERROR(VLOOKUP(K893,UIR!$A$2:$P$21,3,FALSE),"")&lt;&gt;""),"Data is Missing.",""))</f>
        <v/>
      </c>
      <c r="O893" s="194" t="str">
        <f>IF(B893="","",IF(AND(Input!J892="",IFERROR(VLOOKUP(K893,UIR!$A$2:$P$21,4,FALSE),"")&lt;&gt;""),"Data is Missing.",""))</f>
        <v/>
      </c>
      <c r="P893" s="194" t="str">
        <f>IF(B893="","",IF(AND(Input!K892="",IFERROR(VLOOKUP(K893,UIR!$A$2:$P$21,5,FALSE),"")&lt;&gt;""),"Data is Missing.",""))</f>
        <v/>
      </c>
      <c r="Q893" s="194" t="str">
        <f>IF(B893="","",IF(AND(Input!L892="",IFERROR(VLOOKUP(K893,UIR!$A$2:$P$21,6,FALSE),"")&lt;&gt;""),"Data is Missing.",""))</f>
        <v/>
      </c>
      <c r="R893" s="194" t="str">
        <f>IF(B893="","",IF(AND(Input!M892="",IFERROR(VLOOKUP(K893,UIR!$A$2:$P$21,7,FALSE),"")&lt;&gt;""),"Data is Missing.",""))</f>
        <v/>
      </c>
      <c r="S893" s="194" t="str">
        <f>IF(B893="","",IF(AND(Input!P892="",IFERROR(VLOOKUP(K893,UIR!$A$2:$P$21,8,FALSE),"")&lt;&gt;""),"Data is Missing.",""))</f>
        <v/>
      </c>
      <c r="T893" s="194" t="str">
        <f>IF(B893="","",IF(AND(Input!Q892="",IFERROR(VLOOKUP(K893,UIR!$A$2:$P$21,9,FALSE),"")&lt;&gt;""),"Data is Missing.",""))</f>
        <v/>
      </c>
      <c r="U893" s="194"/>
      <c r="V893" s="194" t="str">
        <f>IF(B893="","",IF(AND(Input!S892="",IFERROR(VLOOKUP(K893,UIR!$A$2:$P$21,11,FALSE),"")&lt;&gt;""),"Data is Missing.",""))</f>
        <v/>
      </c>
      <c r="W893" s="194" t="str">
        <f>IF(B893="","",IF(AND(Input!T892="",IFERROR(VLOOKUP(K893,UIR!$A$2:$P$21,12,FALSE),"")&lt;&gt;""),"Data is Missing.",""))</f>
        <v/>
      </c>
      <c r="X893" s="194" t="str">
        <f>IF(B893="","",IF(AND(Input!V892="",IFERROR(VLOOKUP(K893,UIR!$A$2:$P$21,13,FALSE),"")&lt;&gt;""),"Data is Missing.",""))</f>
        <v/>
      </c>
      <c r="Y893" s="194" t="str">
        <f>IF(B893="","",IF(AND(Input!W892="",IFERROR(VLOOKUP(K893,UIR!$A$2:$P$21,14,FALSE),"")&lt;&gt;""),"Data is Missing.",""))</f>
        <v/>
      </c>
      <c r="Z893" s="194" t="str">
        <f>IF(B893="","",IF(AND(Input!X892="",IFERROR(VLOOKUP(K893,UIR!$A$2:$P$21,15,FALSE),"")&lt;&gt;""),"Data is Missing.",""))</f>
        <v/>
      </c>
      <c r="AA893" s="195" t="str">
        <f>IF(B893="","",IF(AND(Input!Y892="",IFERROR(VLOOKUP(K893,UIR!$A$2:$P$21,16,FALSE),"")&lt;&gt;""),"Data is Missing.",""))</f>
        <v/>
      </c>
      <c r="AC893" s="202" t="str">
        <f>IF(ISERROR(IF(Input!D892="","",IF(ISERROR(VLOOKUP(Input!D892,'Measure List'!$A$2:$A$30000,1,0)),"Invalid RefNo",""))),"",IF(Input!D892="","",IF(ISERROR(VLOOKUP(Input!D892,'Measure List'!$A$2:$A$30000,1,0)),"Invalid RefNo","")))</f>
        <v/>
      </c>
      <c r="AD893" s="156"/>
      <c r="AE893" s="156"/>
      <c r="AF893" s="156"/>
      <c r="AG893" s="156"/>
      <c r="AH893" s="156"/>
      <c r="AI893" s="156"/>
      <c r="AJ893" s="156"/>
      <c r="AK893" s="156"/>
      <c r="AL893" s="203" t="str">
        <f>IF(COUNTIF(Dropdowns!$K$2:$K$7,Input!S892)&gt;0,"",IF(Input!S892="","","Invalid Type"))</f>
        <v/>
      </c>
      <c r="AN893" s="204" t="str">
        <f>IF(Input!C892="","",IF(ISNUMBER(VALUE(Input!C892)),"","Needs to be a number."))</f>
        <v/>
      </c>
      <c r="AO893" s="205" t="str">
        <f>IF(Input!E892="","",IF(ISNUMBER(VALUE(Input!E892)),"","Needs to be a number."))</f>
        <v/>
      </c>
      <c r="AP893" s="205" t="str">
        <f>IF(Input!N892="","",IF(ISNUMBER(VALUE(Input!N892)),"","Needs to be a number."))</f>
        <v/>
      </c>
      <c r="AQ893" s="205" t="str">
        <f>IF(Input!O892="","",IF(ISNUMBER(VALUE(Input!O892)),"","Needs to be a number."))</f>
        <v/>
      </c>
      <c r="AR893" s="205" t="str">
        <f>IF(Input!V892="","",IF(ISNUMBER(VALUE(Input!V892)),"","Needs to be a number."))</f>
        <v/>
      </c>
      <c r="AS893" s="205" t="str">
        <f>IF(Input!W892="","",IF(ISNUMBER(VALUE(Input!W892)),"","Needs to be a number."))</f>
        <v/>
      </c>
      <c r="AT893" s="205" t="str">
        <f>IF(Input!X892="","",IF(ISNUMBER(VALUE(Input!X892)),"","Needs to be a number."))</f>
        <v/>
      </c>
      <c r="AU893" s="206" t="str">
        <f>IF(Input!Y892="","",IF(ISNUMBER(VALUE(Input!Y892)),"","Needs to be a number."))</f>
        <v/>
      </c>
      <c r="AW893" s="259" t="str">
        <f>IF(OR(VALUE(Input!C892)&lt;0,VALUE(Input!C892)&gt;100), "Invalid EEI %","")</f>
        <v/>
      </c>
      <c r="AX893" s="207"/>
      <c r="AY893" s="278" t="str">
        <f>IF(Input!E892="","",IF(VALUE(Input!E892)=0,"Do not enter 0.",""))</f>
        <v/>
      </c>
    </row>
    <row r="894" spans="2:51" x14ac:dyDescent="0.3">
      <c r="B894" s="188" t="str">
        <f>Input!A893</f>
        <v/>
      </c>
      <c r="C894" s="189" t="str">
        <f>IF(ISERROR(IF(AND(Input!$A893="",SUMPRODUCT(--(LEN(Input!$A894:'Input'!$A$1006)&gt;0))&lt;&gt;0),"Row is skipped.",IF(AND(Input!$A893="",Input!$A894=""),"", IF(Input!B893="","Data is missing.","")))),"",IF(AND(Input!$A893="",SUMPRODUCT(--(LEN(Input!$A894:'Input'!$A$1006)&gt;0))&lt;&gt;0),"Row is skipped.",IF(AND(Input!$A893="",Input!$A894=""),"", IF(Input!B893="","Data is missing.",""))))</f>
        <v/>
      </c>
      <c r="D894" s="189" t="str">
        <f>IF(ISERROR(IF(AND(Input!$A893="",SUMPRODUCT(--(LEN(Input!$A894:'Input'!$A$1006)&gt;0))&lt;&gt;0),"Row is skipped.",IF(AND(Input!$A893="",Input!$A894=""),"", IF(Input!C893="","Data is missing.","")))),"",IF(AND(Input!$A893="",SUMPRODUCT(--(LEN(Input!$A894:'Input'!$A$1006)&gt;0))&lt;&gt;0),"Row is skipped.",IF(AND(Input!$A893="",Input!$A894=""),"", IF(Input!C893="","Data is missing.",""))))</f>
        <v/>
      </c>
      <c r="E894" s="189" t="str">
        <f>IF(ISERROR(IF(AND(Input!$A893="",SUMPRODUCT(--(LEN(Input!$A894:'Input'!$A$1006)&gt;0))&lt;&gt;0),"Row is skipped.",IF(AND(Input!$A893="",Input!$A894=""),"", IF(Input!D893="","Data is missing.","")))),"",IF(AND(Input!$A893="",SUMPRODUCT(--(LEN(Input!$A894:'Input'!$A$1006)&gt;0))&lt;&gt;0),"Row is skipped.",IF(AND(Input!$A893="",Input!$A894=""),"", IF(Input!D893="","Data is missing.",""))))</f>
        <v/>
      </c>
      <c r="F894" s="189" t="str">
        <f>IF(ISERROR(IF(AND(Input!$A893="",SUMPRODUCT(--(LEN(Input!$A894:'Input'!$A$1006)&gt;0))&lt;&gt;0),"Row is skipped.",IF(AND(Input!$A893="",Input!$A894=""),"", IF(Input!E893="","Data is missing.","")))),"",IF(AND(Input!$A893="",SUMPRODUCT(--(LEN(Input!$A894:'Input'!$A$1006)&gt;0))&lt;&gt;0),"Row is skipped.",IF(AND(Input!$A893="",Input!$A894=""),"", IF(Input!E893="","Data is missing.",""))))</f>
        <v/>
      </c>
      <c r="G894" s="189" t="str">
        <f>IF(ISERROR(IF(AND(Input!$A893="",SUMPRODUCT(--(LEN(Input!$A894:'Input'!$A$1006)&gt;0))&lt;&gt;0),"Row is skipped.",IF(AND(Input!$A893="",Input!$A894=""),"", IF(Input!F893="","Data is missing.","")))),"",IF(AND(Input!$A893="",SUMPRODUCT(--(LEN(Input!$A894:'Input'!$A$1006)&gt;0))&lt;&gt;0),"Row is skipped.",IF(AND(Input!$A893="",Input!$A894=""),"", IF(Input!F893="","Data is missing.",""))))</f>
        <v/>
      </c>
      <c r="H894" s="190" t="str">
        <f>IF(ISERROR(IF(AND(Input!$A893="",SUMPRODUCT(--(LEN(Input!$A894:'Input'!$A$1006)&gt;0))&lt;&gt;0),"Row is skipped.",IF(AND(Input!$A893="",Input!$A894=""),"", IF(Input!G893="","Data is missing.","")))),"",IF(AND(Input!$A893="",SUMPRODUCT(--(LEN(Input!$A894:'Input'!$A$1006)&gt;0))&lt;&gt;0),"Row is skipped.",IF(AND(Input!$A893="",Input!$A894=""),"", IF(Input!G893="","Data is missing.",""))))</f>
        <v/>
      </c>
      <c r="I894" s="156"/>
      <c r="J894" s="191" t="str">
        <f>IFERROR(VLOOKUP(VLOOKUP(Input!$D893,'Measure List'!$A:$AN,40,FALSE),UIR!$A$1:$Q$27,17,FALSE),"")</f>
        <v/>
      </c>
      <c r="K894" s="192" t="str">
        <f>IFERROR(VLOOKUP(Input!$D893,'Measure List'!$A:$AN,40,FALSE),"")</f>
        <v/>
      </c>
      <c r="L894" s="156"/>
      <c r="M894" s="193" t="str">
        <f>IF(B894="","",IF(AND(Input!H893="",IFERROR(VLOOKUP(K894,UIR!$A$2:$P$21,2,FALSE),"")&lt;&gt;""),"Data is Missing.",""))</f>
        <v/>
      </c>
      <c r="N894" s="194" t="str">
        <f>IF(B894="","",IF(AND(Input!I893="",IFERROR(VLOOKUP(K894,UIR!$A$2:$P$21,3,FALSE),"")&lt;&gt;""),"Data is Missing.",""))</f>
        <v/>
      </c>
      <c r="O894" s="194" t="str">
        <f>IF(B894="","",IF(AND(Input!J893="",IFERROR(VLOOKUP(K894,UIR!$A$2:$P$21,4,FALSE),"")&lt;&gt;""),"Data is Missing.",""))</f>
        <v/>
      </c>
      <c r="P894" s="194" t="str">
        <f>IF(B894="","",IF(AND(Input!K893="",IFERROR(VLOOKUP(K894,UIR!$A$2:$P$21,5,FALSE),"")&lt;&gt;""),"Data is Missing.",""))</f>
        <v/>
      </c>
      <c r="Q894" s="194" t="str">
        <f>IF(B894="","",IF(AND(Input!L893="",IFERROR(VLOOKUP(K894,UIR!$A$2:$P$21,6,FALSE),"")&lt;&gt;""),"Data is Missing.",""))</f>
        <v/>
      </c>
      <c r="R894" s="194" t="str">
        <f>IF(B894="","",IF(AND(Input!M893="",IFERROR(VLOOKUP(K894,UIR!$A$2:$P$21,7,FALSE),"")&lt;&gt;""),"Data is Missing.",""))</f>
        <v/>
      </c>
      <c r="S894" s="194" t="str">
        <f>IF(B894="","",IF(AND(Input!P893="",IFERROR(VLOOKUP(K894,UIR!$A$2:$P$21,8,FALSE),"")&lt;&gt;""),"Data is Missing.",""))</f>
        <v/>
      </c>
      <c r="T894" s="194" t="str">
        <f>IF(B894="","",IF(AND(Input!Q893="",IFERROR(VLOOKUP(K894,UIR!$A$2:$P$21,9,FALSE),"")&lt;&gt;""),"Data is Missing.",""))</f>
        <v/>
      </c>
      <c r="U894" s="194"/>
      <c r="V894" s="194" t="str">
        <f>IF(B894="","",IF(AND(Input!S893="",IFERROR(VLOOKUP(K894,UIR!$A$2:$P$21,11,FALSE),"")&lt;&gt;""),"Data is Missing.",""))</f>
        <v/>
      </c>
      <c r="W894" s="194" t="str">
        <f>IF(B894="","",IF(AND(Input!T893="",IFERROR(VLOOKUP(K894,UIR!$A$2:$P$21,12,FALSE),"")&lt;&gt;""),"Data is Missing.",""))</f>
        <v/>
      </c>
      <c r="X894" s="194" t="str">
        <f>IF(B894="","",IF(AND(Input!V893="",IFERROR(VLOOKUP(K894,UIR!$A$2:$P$21,13,FALSE),"")&lt;&gt;""),"Data is Missing.",""))</f>
        <v/>
      </c>
      <c r="Y894" s="194" t="str">
        <f>IF(B894="","",IF(AND(Input!W893="",IFERROR(VLOOKUP(K894,UIR!$A$2:$P$21,14,FALSE),"")&lt;&gt;""),"Data is Missing.",""))</f>
        <v/>
      </c>
      <c r="Z894" s="194" t="str">
        <f>IF(B894="","",IF(AND(Input!X893="",IFERROR(VLOOKUP(K894,UIR!$A$2:$P$21,15,FALSE),"")&lt;&gt;""),"Data is Missing.",""))</f>
        <v/>
      </c>
      <c r="AA894" s="195" t="str">
        <f>IF(B894="","",IF(AND(Input!Y893="",IFERROR(VLOOKUP(K894,UIR!$A$2:$P$21,16,FALSE),"")&lt;&gt;""),"Data is Missing.",""))</f>
        <v/>
      </c>
      <c r="AC894" s="202" t="str">
        <f>IF(ISERROR(IF(Input!D893="","",IF(ISERROR(VLOOKUP(Input!D893,'Measure List'!$A$2:$A$30000,1,0)),"Invalid RefNo",""))),"",IF(Input!D893="","",IF(ISERROR(VLOOKUP(Input!D893,'Measure List'!$A$2:$A$30000,1,0)),"Invalid RefNo","")))</f>
        <v/>
      </c>
      <c r="AD894" s="156"/>
      <c r="AE894" s="156"/>
      <c r="AF894" s="156"/>
      <c r="AG894" s="156"/>
      <c r="AH894" s="156"/>
      <c r="AI894" s="156"/>
      <c r="AJ894" s="156"/>
      <c r="AK894" s="156"/>
      <c r="AL894" s="203" t="str">
        <f>IF(COUNTIF(Dropdowns!$K$2:$K$7,Input!S893)&gt;0,"",IF(Input!S893="","","Invalid Type"))</f>
        <v/>
      </c>
      <c r="AN894" s="204" t="str">
        <f>IF(Input!C893="","",IF(ISNUMBER(VALUE(Input!C893)),"","Needs to be a number."))</f>
        <v/>
      </c>
      <c r="AO894" s="205" t="str">
        <f>IF(Input!E893="","",IF(ISNUMBER(VALUE(Input!E893)),"","Needs to be a number."))</f>
        <v/>
      </c>
      <c r="AP894" s="205" t="str">
        <f>IF(Input!N893="","",IF(ISNUMBER(VALUE(Input!N893)),"","Needs to be a number."))</f>
        <v/>
      </c>
      <c r="AQ894" s="205" t="str">
        <f>IF(Input!O893="","",IF(ISNUMBER(VALUE(Input!O893)),"","Needs to be a number."))</f>
        <v/>
      </c>
      <c r="AR894" s="205" t="str">
        <f>IF(Input!V893="","",IF(ISNUMBER(VALUE(Input!V893)),"","Needs to be a number."))</f>
        <v/>
      </c>
      <c r="AS894" s="205" t="str">
        <f>IF(Input!W893="","",IF(ISNUMBER(VALUE(Input!W893)),"","Needs to be a number."))</f>
        <v/>
      </c>
      <c r="AT894" s="205" t="str">
        <f>IF(Input!X893="","",IF(ISNUMBER(VALUE(Input!X893)),"","Needs to be a number."))</f>
        <v/>
      </c>
      <c r="AU894" s="206" t="str">
        <f>IF(Input!Y893="","",IF(ISNUMBER(VALUE(Input!Y893)),"","Needs to be a number."))</f>
        <v/>
      </c>
      <c r="AW894" s="259" t="str">
        <f>IF(OR(VALUE(Input!C893)&lt;0,VALUE(Input!C893)&gt;100), "Invalid EEI %","")</f>
        <v/>
      </c>
      <c r="AX894" s="207"/>
      <c r="AY894" s="278" t="str">
        <f>IF(Input!E893="","",IF(VALUE(Input!E893)=0,"Do not enter 0.",""))</f>
        <v/>
      </c>
    </row>
    <row r="895" spans="2:51" x14ac:dyDescent="0.3">
      <c r="B895" s="188" t="str">
        <f>Input!A894</f>
        <v/>
      </c>
      <c r="C895" s="189" t="str">
        <f>IF(ISERROR(IF(AND(Input!$A894="",SUMPRODUCT(--(LEN(Input!$A895:'Input'!$A$1006)&gt;0))&lt;&gt;0),"Row is skipped.",IF(AND(Input!$A894="",Input!$A895=""),"", IF(Input!B894="","Data is missing.","")))),"",IF(AND(Input!$A894="",SUMPRODUCT(--(LEN(Input!$A895:'Input'!$A$1006)&gt;0))&lt;&gt;0),"Row is skipped.",IF(AND(Input!$A894="",Input!$A895=""),"", IF(Input!B894="","Data is missing.",""))))</f>
        <v/>
      </c>
      <c r="D895" s="189" t="str">
        <f>IF(ISERROR(IF(AND(Input!$A894="",SUMPRODUCT(--(LEN(Input!$A895:'Input'!$A$1006)&gt;0))&lt;&gt;0),"Row is skipped.",IF(AND(Input!$A894="",Input!$A895=""),"", IF(Input!C894="","Data is missing.","")))),"",IF(AND(Input!$A894="",SUMPRODUCT(--(LEN(Input!$A895:'Input'!$A$1006)&gt;0))&lt;&gt;0),"Row is skipped.",IF(AND(Input!$A894="",Input!$A895=""),"", IF(Input!C894="","Data is missing.",""))))</f>
        <v/>
      </c>
      <c r="E895" s="189" t="str">
        <f>IF(ISERROR(IF(AND(Input!$A894="",SUMPRODUCT(--(LEN(Input!$A895:'Input'!$A$1006)&gt;0))&lt;&gt;0),"Row is skipped.",IF(AND(Input!$A894="",Input!$A895=""),"", IF(Input!D894="","Data is missing.","")))),"",IF(AND(Input!$A894="",SUMPRODUCT(--(LEN(Input!$A895:'Input'!$A$1006)&gt;0))&lt;&gt;0),"Row is skipped.",IF(AND(Input!$A894="",Input!$A895=""),"", IF(Input!D894="","Data is missing.",""))))</f>
        <v/>
      </c>
      <c r="F895" s="189" t="str">
        <f>IF(ISERROR(IF(AND(Input!$A894="",SUMPRODUCT(--(LEN(Input!$A895:'Input'!$A$1006)&gt;0))&lt;&gt;0),"Row is skipped.",IF(AND(Input!$A894="",Input!$A895=""),"", IF(Input!E894="","Data is missing.","")))),"",IF(AND(Input!$A894="",SUMPRODUCT(--(LEN(Input!$A895:'Input'!$A$1006)&gt;0))&lt;&gt;0),"Row is skipped.",IF(AND(Input!$A894="",Input!$A895=""),"", IF(Input!E894="","Data is missing.",""))))</f>
        <v/>
      </c>
      <c r="G895" s="189" t="str">
        <f>IF(ISERROR(IF(AND(Input!$A894="",SUMPRODUCT(--(LEN(Input!$A895:'Input'!$A$1006)&gt;0))&lt;&gt;0),"Row is skipped.",IF(AND(Input!$A894="",Input!$A895=""),"", IF(Input!F894="","Data is missing.","")))),"",IF(AND(Input!$A894="",SUMPRODUCT(--(LEN(Input!$A895:'Input'!$A$1006)&gt;0))&lt;&gt;0),"Row is skipped.",IF(AND(Input!$A894="",Input!$A895=""),"", IF(Input!F894="","Data is missing.",""))))</f>
        <v/>
      </c>
      <c r="H895" s="190" t="str">
        <f>IF(ISERROR(IF(AND(Input!$A894="",SUMPRODUCT(--(LEN(Input!$A895:'Input'!$A$1006)&gt;0))&lt;&gt;0),"Row is skipped.",IF(AND(Input!$A894="",Input!$A895=""),"", IF(Input!G894="","Data is missing.","")))),"",IF(AND(Input!$A894="",SUMPRODUCT(--(LEN(Input!$A895:'Input'!$A$1006)&gt;0))&lt;&gt;0),"Row is skipped.",IF(AND(Input!$A894="",Input!$A895=""),"", IF(Input!G894="","Data is missing.",""))))</f>
        <v/>
      </c>
      <c r="I895" s="156"/>
      <c r="J895" s="191" t="str">
        <f>IFERROR(VLOOKUP(VLOOKUP(Input!$D894,'Measure List'!$A:$AN,40,FALSE),UIR!$A$1:$Q$27,17,FALSE),"")</f>
        <v/>
      </c>
      <c r="K895" s="192" t="str">
        <f>IFERROR(VLOOKUP(Input!$D894,'Measure List'!$A:$AN,40,FALSE),"")</f>
        <v/>
      </c>
      <c r="L895" s="156"/>
      <c r="M895" s="193" t="str">
        <f>IF(B895="","",IF(AND(Input!H894="",IFERROR(VLOOKUP(K895,UIR!$A$2:$P$21,2,FALSE),"")&lt;&gt;""),"Data is Missing.",""))</f>
        <v/>
      </c>
      <c r="N895" s="194" t="str">
        <f>IF(B895="","",IF(AND(Input!I894="",IFERROR(VLOOKUP(K895,UIR!$A$2:$P$21,3,FALSE),"")&lt;&gt;""),"Data is Missing.",""))</f>
        <v/>
      </c>
      <c r="O895" s="194" t="str">
        <f>IF(B895="","",IF(AND(Input!J894="",IFERROR(VLOOKUP(K895,UIR!$A$2:$P$21,4,FALSE),"")&lt;&gt;""),"Data is Missing.",""))</f>
        <v/>
      </c>
      <c r="P895" s="194" t="str">
        <f>IF(B895="","",IF(AND(Input!K894="",IFERROR(VLOOKUP(K895,UIR!$A$2:$P$21,5,FALSE),"")&lt;&gt;""),"Data is Missing.",""))</f>
        <v/>
      </c>
      <c r="Q895" s="194" t="str">
        <f>IF(B895="","",IF(AND(Input!L894="",IFERROR(VLOOKUP(K895,UIR!$A$2:$P$21,6,FALSE),"")&lt;&gt;""),"Data is Missing.",""))</f>
        <v/>
      </c>
      <c r="R895" s="194" t="str">
        <f>IF(B895="","",IF(AND(Input!M894="",IFERROR(VLOOKUP(K895,UIR!$A$2:$P$21,7,FALSE),"")&lt;&gt;""),"Data is Missing.",""))</f>
        <v/>
      </c>
      <c r="S895" s="194" t="str">
        <f>IF(B895="","",IF(AND(Input!P894="",IFERROR(VLOOKUP(K895,UIR!$A$2:$P$21,8,FALSE),"")&lt;&gt;""),"Data is Missing.",""))</f>
        <v/>
      </c>
      <c r="T895" s="194" t="str">
        <f>IF(B895="","",IF(AND(Input!Q894="",IFERROR(VLOOKUP(K895,UIR!$A$2:$P$21,9,FALSE),"")&lt;&gt;""),"Data is Missing.",""))</f>
        <v/>
      </c>
      <c r="U895" s="194"/>
      <c r="V895" s="194" t="str">
        <f>IF(B895="","",IF(AND(Input!S894="",IFERROR(VLOOKUP(K895,UIR!$A$2:$P$21,11,FALSE),"")&lt;&gt;""),"Data is Missing.",""))</f>
        <v/>
      </c>
      <c r="W895" s="194" t="str">
        <f>IF(B895="","",IF(AND(Input!T894="",IFERROR(VLOOKUP(K895,UIR!$A$2:$P$21,12,FALSE),"")&lt;&gt;""),"Data is Missing.",""))</f>
        <v/>
      </c>
      <c r="X895" s="194" t="str">
        <f>IF(B895="","",IF(AND(Input!V894="",IFERROR(VLOOKUP(K895,UIR!$A$2:$P$21,13,FALSE),"")&lt;&gt;""),"Data is Missing.",""))</f>
        <v/>
      </c>
      <c r="Y895" s="194" t="str">
        <f>IF(B895="","",IF(AND(Input!W894="",IFERROR(VLOOKUP(K895,UIR!$A$2:$P$21,14,FALSE),"")&lt;&gt;""),"Data is Missing.",""))</f>
        <v/>
      </c>
      <c r="Z895" s="194" t="str">
        <f>IF(B895="","",IF(AND(Input!X894="",IFERROR(VLOOKUP(K895,UIR!$A$2:$P$21,15,FALSE),"")&lt;&gt;""),"Data is Missing.",""))</f>
        <v/>
      </c>
      <c r="AA895" s="195" t="str">
        <f>IF(B895="","",IF(AND(Input!Y894="",IFERROR(VLOOKUP(K895,UIR!$A$2:$P$21,16,FALSE),"")&lt;&gt;""),"Data is Missing.",""))</f>
        <v/>
      </c>
      <c r="AC895" s="202" t="str">
        <f>IF(ISERROR(IF(Input!D894="","",IF(ISERROR(VLOOKUP(Input!D894,'Measure List'!$A$2:$A$30000,1,0)),"Invalid RefNo",""))),"",IF(Input!D894="","",IF(ISERROR(VLOOKUP(Input!D894,'Measure List'!$A$2:$A$30000,1,0)),"Invalid RefNo","")))</f>
        <v/>
      </c>
      <c r="AD895" s="156"/>
      <c r="AE895" s="156"/>
      <c r="AF895" s="156"/>
      <c r="AG895" s="156"/>
      <c r="AH895" s="156"/>
      <c r="AI895" s="156"/>
      <c r="AJ895" s="156"/>
      <c r="AK895" s="156"/>
      <c r="AL895" s="203" t="str">
        <f>IF(COUNTIF(Dropdowns!$K$2:$K$7,Input!S894)&gt;0,"",IF(Input!S894="","","Invalid Type"))</f>
        <v/>
      </c>
      <c r="AN895" s="204" t="str">
        <f>IF(Input!C894="","",IF(ISNUMBER(VALUE(Input!C894)),"","Needs to be a number."))</f>
        <v/>
      </c>
      <c r="AO895" s="205" t="str">
        <f>IF(Input!E894="","",IF(ISNUMBER(VALUE(Input!E894)),"","Needs to be a number."))</f>
        <v/>
      </c>
      <c r="AP895" s="205" t="str">
        <f>IF(Input!N894="","",IF(ISNUMBER(VALUE(Input!N894)),"","Needs to be a number."))</f>
        <v/>
      </c>
      <c r="AQ895" s="205" t="str">
        <f>IF(Input!O894="","",IF(ISNUMBER(VALUE(Input!O894)),"","Needs to be a number."))</f>
        <v/>
      </c>
      <c r="AR895" s="205" t="str">
        <f>IF(Input!V894="","",IF(ISNUMBER(VALUE(Input!V894)),"","Needs to be a number."))</f>
        <v/>
      </c>
      <c r="AS895" s="205" t="str">
        <f>IF(Input!W894="","",IF(ISNUMBER(VALUE(Input!W894)),"","Needs to be a number."))</f>
        <v/>
      </c>
      <c r="AT895" s="205" t="str">
        <f>IF(Input!X894="","",IF(ISNUMBER(VALUE(Input!X894)),"","Needs to be a number."))</f>
        <v/>
      </c>
      <c r="AU895" s="206" t="str">
        <f>IF(Input!Y894="","",IF(ISNUMBER(VALUE(Input!Y894)),"","Needs to be a number."))</f>
        <v/>
      </c>
      <c r="AW895" s="259" t="str">
        <f>IF(OR(VALUE(Input!C894)&lt;0,VALUE(Input!C894)&gt;100), "Invalid EEI %","")</f>
        <v/>
      </c>
      <c r="AX895" s="207"/>
      <c r="AY895" s="278" t="str">
        <f>IF(Input!E894="","",IF(VALUE(Input!E894)=0,"Do not enter 0.",""))</f>
        <v/>
      </c>
    </row>
    <row r="896" spans="2:51" x14ac:dyDescent="0.3">
      <c r="B896" s="188" t="str">
        <f>Input!A895</f>
        <v/>
      </c>
      <c r="C896" s="189" t="str">
        <f>IF(ISERROR(IF(AND(Input!$A895="",SUMPRODUCT(--(LEN(Input!$A896:'Input'!$A$1006)&gt;0))&lt;&gt;0),"Row is skipped.",IF(AND(Input!$A895="",Input!$A896=""),"", IF(Input!B895="","Data is missing.","")))),"",IF(AND(Input!$A895="",SUMPRODUCT(--(LEN(Input!$A896:'Input'!$A$1006)&gt;0))&lt;&gt;0),"Row is skipped.",IF(AND(Input!$A895="",Input!$A896=""),"", IF(Input!B895="","Data is missing.",""))))</f>
        <v/>
      </c>
      <c r="D896" s="189" t="str">
        <f>IF(ISERROR(IF(AND(Input!$A895="",SUMPRODUCT(--(LEN(Input!$A896:'Input'!$A$1006)&gt;0))&lt;&gt;0),"Row is skipped.",IF(AND(Input!$A895="",Input!$A896=""),"", IF(Input!C895="","Data is missing.","")))),"",IF(AND(Input!$A895="",SUMPRODUCT(--(LEN(Input!$A896:'Input'!$A$1006)&gt;0))&lt;&gt;0),"Row is skipped.",IF(AND(Input!$A895="",Input!$A896=""),"", IF(Input!C895="","Data is missing.",""))))</f>
        <v/>
      </c>
      <c r="E896" s="189" t="str">
        <f>IF(ISERROR(IF(AND(Input!$A895="",SUMPRODUCT(--(LEN(Input!$A896:'Input'!$A$1006)&gt;0))&lt;&gt;0),"Row is skipped.",IF(AND(Input!$A895="",Input!$A896=""),"", IF(Input!D895="","Data is missing.","")))),"",IF(AND(Input!$A895="",SUMPRODUCT(--(LEN(Input!$A896:'Input'!$A$1006)&gt;0))&lt;&gt;0),"Row is skipped.",IF(AND(Input!$A895="",Input!$A896=""),"", IF(Input!D895="","Data is missing.",""))))</f>
        <v/>
      </c>
      <c r="F896" s="189" t="str">
        <f>IF(ISERROR(IF(AND(Input!$A895="",SUMPRODUCT(--(LEN(Input!$A896:'Input'!$A$1006)&gt;0))&lt;&gt;0),"Row is skipped.",IF(AND(Input!$A895="",Input!$A896=""),"", IF(Input!E895="","Data is missing.","")))),"",IF(AND(Input!$A895="",SUMPRODUCT(--(LEN(Input!$A896:'Input'!$A$1006)&gt;0))&lt;&gt;0),"Row is skipped.",IF(AND(Input!$A895="",Input!$A896=""),"", IF(Input!E895="","Data is missing.",""))))</f>
        <v/>
      </c>
      <c r="G896" s="189" t="str">
        <f>IF(ISERROR(IF(AND(Input!$A895="",SUMPRODUCT(--(LEN(Input!$A896:'Input'!$A$1006)&gt;0))&lt;&gt;0),"Row is skipped.",IF(AND(Input!$A895="",Input!$A896=""),"", IF(Input!F895="","Data is missing.","")))),"",IF(AND(Input!$A895="",SUMPRODUCT(--(LEN(Input!$A896:'Input'!$A$1006)&gt;0))&lt;&gt;0),"Row is skipped.",IF(AND(Input!$A895="",Input!$A896=""),"", IF(Input!F895="","Data is missing.",""))))</f>
        <v/>
      </c>
      <c r="H896" s="190" t="str">
        <f>IF(ISERROR(IF(AND(Input!$A895="",SUMPRODUCT(--(LEN(Input!$A896:'Input'!$A$1006)&gt;0))&lt;&gt;0),"Row is skipped.",IF(AND(Input!$A895="",Input!$A896=""),"", IF(Input!G895="","Data is missing.","")))),"",IF(AND(Input!$A895="",SUMPRODUCT(--(LEN(Input!$A896:'Input'!$A$1006)&gt;0))&lt;&gt;0),"Row is skipped.",IF(AND(Input!$A895="",Input!$A896=""),"", IF(Input!G895="","Data is missing.",""))))</f>
        <v/>
      </c>
      <c r="I896" s="156"/>
      <c r="J896" s="191" t="str">
        <f>IFERROR(VLOOKUP(VLOOKUP(Input!$D895,'Measure List'!$A:$AN,40,FALSE),UIR!$A$1:$Q$27,17,FALSE),"")</f>
        <v/>
      </c>
      <c r="K896" s="192" t="str">
        <f>IFERROR(VLOOKUP(Input!$D895,'Measure List'!$A:$AN,40,FALSE),"")</f>
        <v/>
      </c>
      <c r="L896" s="156"/>
      <c r="M896" s="193" t="str">
        <f>IF(B896="","",IF(AND(Input!H895="",IFERROR(VLOOKUP(K896,UIR!$A$2:$P$21,2,FALSE),"")&lt;&gt;""),"Data is Missing.",""))</f>
        <v/>
      </c>
      <c r="N896" s="194" t="str">
        <f>IF(B896="","",IF(AND(Input!I895="",IFERROR(VLOOKUP(K896,UIR!$A$2:$P$21,3,FALSE),"")&lt;&gt;""),"Data is Missing.",""))</f>
        <v/>
      </c>
      <c r="O896" s="194" t="str">
        <f>IF(B896="","",IF(AND(Input!J895="",IFERROR(VLOOKUP(K896,UIR!$A$2:$P$21,4,FALSE),"")&lt;&gt;""),"Data is Missing.",""))</f>
        <v/>
      </c>
      <c r="P896" s="194" t="str">
        <f>IF(B896="","",IF(AND(Input!K895="",IFERROR(VLOOKUP(K896,UIR!$A$2:$P$21,5,FALSE),"")&lt;&gt;""),"Data is Missing.",""))</f>
        <v/>
      </c>
      <c r="Q896" s="194" t="str">
        <f>IF(B896="","",IF(AND(Input!L895="",IFERROR(VLOOKUP(K896,UIR!$A$2:$P$21,6,FALSE),"")&lt;&gt;""),"Data is Missing.",""))</f>
        <v/>
      </c>
      <c r="R896" s="194" t="str">
        <f>IF(B896="","",IF(AND(Input!M895="",IFERROR(VLOOKUP(K896,UIR!$A$2:$P$21,7,FALSE),"")&lt;&gt;""),"Data is Missing.",""))</f>
        <v/>
      </c>
      <c r="S896" s="194" t="str">
        <f>IF(B896="","",IF(AND(Input!P895="",IFERROR(VLOOKUP(K896,UIR!$A$2:$P$21,8,FALSE),"")&lt;&gt;""),"Data is Missing.",""))</f>
        <v/>
      </c>
      <c r="T896" s="194" t="str">
        <f>IF(B896="","",IF(AND(Input!Q895="",IFERROR(VLOOKUP(K896,UIR!$A$2:$P$21,9,FALSE),"")&lt;&gt;""),"Data is Missing.",""))</f>
        <v/>
      </c>
      <c r="U896" s="194"/>
      <c r="V896" s="194" t="str">
        <f>IF(B896="","",IF(AND(Input!S895="",IFERROR(VLOOKUP(K896,UIR!$A$2:$P$21,11,FALSE),"")&lt;&gt;""),"Data is Missing.",""))</f>
        <v/>
      </c>
      <c r="W896" s="194" t="str">
        <f>IF(B896="","",IF(AND(Input!T895="",IFERROR(VLOOKUP(K896,UIR!$A$2:$P$21,12,FALSE),"")&lt;&gt;""),"Data is Missing.",""))</f>
        <v/>
      </c>
      <c r="X896" s="194" t="str">
        <f>IF(B896="","",IF(AND(Input!V895="",IFERROR(VLOOKUP(K896,UIR!$A$2:$P$21,13,FALSE),"")&lt;&gt;""),"Data is Missing.",""))</f>
        <v/>
      </c>
      <c r="Y896" s="194" t="str">
        <f>IF(B896="","",IF(AND(Input!W895="",IFERROR(VLOOKUP(K896,UIR!$A$2:$P$21,14,FALSE),"")&lt;&gt;""),"Data is Missing.",""))</f>
        <v/>
      </c>
      <c r="Z896" s="194" t="str">
        <f>IF(B896="","",IF(AND(Input!X895="",IFERROR(VLOOKUP(K896,UIR!$A$2:$P$21,15,FALSE),"")&lt;&gt;""),"Data is Missing.",""))</f>
        <v/>
      </c>
      <c r="AA896" s="195" t="str">
        <f>IF(B896="","",IF(AND(Input!Y895="",IFERROR(VLOOKUP(K896,UIR!$A$2:$P$21,16,FALSE),"")&lt;&gt;""),"Data is Missing.",""))</f>
        <v/>
      </c>
      <c r="AC896" s="202" t="str">
        <f>IF(ISERROR(IF(Input!D895="","",IF(ISERROR(VLOOKUP(Input!D895,'Measure List'!$A$2:$A$30000,1,0)),"Invalid RefNo",""))),"",IF(Input!D895="","",IF(ISERROR(VLOOKUP(Input!D895,'Measure List'!$A$2:$A$30000,1,0)),"Invalid RefNo","")))</f>
        <v/>
      </c>
      <c r="AD896" s="156"/>
      <c r="AE896" s="156"/>
      <c r="AF896" s="156"/>
      <c r="AG896" s="156"/>
      <c r="AH896" s="156"/>
      <c r="AI896" s="156"/>
      <c r="AJ896" s="156"/>
      <c r="AK896" s="156"/>
      <c r="AL896" s="203" t="str">
        <f>IF(COUNTIF(Dropdowns!$K$2:$K$7,Input!S895)&gt;0,"",IF(Input!S895="","","Invalid Type"))</f>
        <v/>
      </c>
      <c r="AN896" s="204" t="str">
        <f>IF(Input!C895="","",IF(ISNUMBER(VALUE(Input!C895)),"","Needs to be a number."))</f>
        <v/>
      </c>
      <c r="AO896" s="205" t="str">
        <f>IF(Input!E895="","",IF(ISNUMBER(VALUE(Input!E895)),"","Needs to be a number."))</f>
        <v/>
      </c>
      <c r="AP896" s="205" t="str">
        <f>IF(Input!N895="","",IF(ISNUMBER(VALUE(Input!N895)),"","Needs to be a number."))</f>
        <v/>
      </c>
      <c r="AQ896" s="205" t="str">
        <f>IF(Input!O895="","",IF(ISNUMBER(VALUE(Input!O895)),"","Needs to be a number."))</f>
        <v/>
      </c>
      <c r="AR896" s="205" t="str">
        <f>IF(Input!V895="","",IF(ISNUMBER(VALUE(Input!V895)),"","Needs to be a number."))</f>
        <v/>
      </c>
      <c r="AS896" s="205" t="str">
        <f>IF(Input!W895="","",IF(ISNUMBER(VALUE(Input!W895)),"","Needs to be a number."))</f>
        <v/>
      </c>
      <c r="AT896" s="205" t="str">
        <f>IF(Input!X895="","",IF(ISNUMBER(VALUE(Input!X895)),"","Needs to be a number."))</f>
        <v/>
      </c>
      <c r="AU896" s="206" t="str">
        <f>IF(Input!Y895="","",IF(ISNUMBER(VALUE(Input!Y895)),"","Needs to be a number."))</f>
        <v/>
      </c>
      <c r="AW896" s="259" t="str">
        <f>IF(OR(VALUE(Input!C895)&lt;0,VALUE(Input!C895)&gt;100), "Invalid EEI %","")</f>
        <v/>
      </c>
      <c r="AX896" s="207"/>
      <c r="AY896" s="278" t="str">
        <f>IF(Input!E895="","",IF(VALUE(Input!E895)=0,"Do not enter 0.",""))</f>
        <v/>
      </c>
    </row>
    <row r="897" spans="2:51" x14ac:dyDescent="0.3">
      <c r="B897" s="188" t="str">
        <f>Input!A896</f>
        <v/>
      </c>
      <c r="C897" s="189" t="str">
        <f>IF(ISERROR(IF(AND(Input!$A896="",SUMPRODUCT(--(LEN(Input!$A897:'Input'!$A$1006)&gt;0))&lt;&gt;0),"Row is skipped.",IF(AND(Input!$A896="",Input!$A897=""),"", IF(Input!B896="","Data is missing.","")))),"",IF(AND(Input!$A896="",SUMPRODUCT(--(LEN(Input!$A897:'Input'!$A$1006)&gt;0))&lt;&gt;0),"Row is skipped.",IF(AND(Input!$A896="",Input!$A897=""),"", IF(Input!B896="","Data is missing.",""))))</f>
        <v/>
      </c>
      <c r="D897" s="189" t="str">
        <f>IF(ISERROR(IF(AND(Input!$A896="",SUMPRODUCT(--(LEN(Input!$A897:'Input'!$A$1006)&gt;0))&lt;&gt;0),"Row is skipped.",IF(AND(Input!$A896="",Input!$A897=""),"", IF(Input!C896="","Data is missing.","")))),"",IF(AND(Input!$A896="",SUMPRODUCT(--(LEN(Input!$A897:'Input'!$A$1006)&gt;0))&lt;&gt;0),"Row is skipped.",IF(AND(Input!$A896="",Input!$A897=""),"", IF(Input!C896="","Data is missing.",""))))</f>
        <v/>
      </c>
      <c r="E897" s="189" t="str">
        <f>IF(ISERROR(IF(AND(Input!$A896="",SUMPRODUCT(--(LEN(Input!$A897:'Input'!$A$1006)&gt;0))&lt;&gt;0),"Row is skipped.",IF(AND(Input!$A896="",Input!$A897=""),"", IF(Input!D896="","Data is missing.","")))),"",IF(AND(Input!$A896="",SUMPRODUCT(--(LEN(Input!$A897:'Input'!$A$1006)&gt;0))&lt;&gt;0),"Row is skipped.",IF(AND(Input!$A896="",Input!$A897=""),"", IF(Input!D896="","Data is missing.",""))))</f>
        <v/>
      </c>
      <c r="F897" s="189" t="str">
        <f>IF(ISERROR(IF(AND(Input!$A896="",SUMPRODUCT(--(LEN(Input!$A897:'Input'!$A$1006)&gt;0))&lt;&gt;0),"Row is skipped.",IF(AND(Input!$A896="",Input!$A897=""),"", IF(Input!E896="","Data is missing.","")))),"",IF(AND(Input!$A896="",SUMPRODUCT(--(LEN(Input!$A897:'Input'!$A$1006)&gt;0))&lt;&gt;0),"Row is skipped.",IF(AND(Input!$A896="",Input!$A897=""),"", IF(Input!E896="","Data is missing.",""))))</f>
        <v/>
      </c>
      <c r="G897" s="189" t="str">
        <f>IF(ISERROR(IF(AND(Input!$A896="",SUMPRODUCT(--(LEN(Input!$A897:'Input'!$A$1006)&gt;0))&lt;&gt;0),"Row is skipped.",IF(AND(Input!$A896="",Input!$A897=""),"", IF(Input!F896="","Data is missing.","")))),"",IF(AND(Input!$A896="",SUMPRODUCT(--(LEN(Input!$A897:'Input'!$A$1006)&gt;0))&lt;&gt;0),"Row is skipped.",IF(AND(Input!$A896="",Input!$A897=""),"", IF(Input!F896="","Data is missing.",""))))</f>
        <v/>
      </c>
      <c r="H897" s="190" t="str">
        <f>IF(ISERROR(IF(AND(Input!$A896="",SUMPRODUCT(--(LEN(Input!$A897:'Input'!$A$1006)&gt;0))&lt;&gt;0),"Row is skipped.",IF(AND(Input!$A896="",Input!$A897=""),"", IF(Input!G896="","Data is missing.","")))),"",IF(AND(Input!$A896="",SUMPRODUCT(--(LEN(Input!$A897:'Input'!$A$1006)&gt;0))&lt;&gt;0),"Row is skipped.",IF(AND(Input!$A896="",Input!$A897=""),"", IF(Input!G896="","Data is missing.",""))))</f>
        <v/>
      </c>
      <c r="I897" s="156"/>
      <c r="J897" s="191" t="str">
        <f>IFERROR(VLOOKUP(VLOOKUP(Input!$D896,'Measure List'!$A:$AN,40,FALSE),UIR!$A$1:$Q$27,17,FALSE),"")</f>
        <v/>
      </c>
      <c r="K897" s="192" t="str">
        <f>IFERROR(VLOOKUP(Input!$D896,'Measure List'!$A:$AN,40,FALSE),"")</f>
        <v/>
      </c>
      <c r="L897" s="156"/>
      <c r="M897" s="193" t="str">
        <f>IF(B897="","",IF(AND(Input!H896="",IFERROR(VLOOKUP(K897,UIR!$A$2:$P$21,2,FALSE),"")&lt;&gt;""),"Data is Missing.",""))</f>
        <v/>
      </c>
      <c r="N897" s="194" t="str">
        <f>IF(B897="","",IF(AND(Input!I896="",IFERROR(VLOOKUP(K897,UIR!$A$2:$P$21,3,FALSE),"")&lt;&gt;""),"Data is Missing.",""))</f>
        <v/>
      </c>
      <c r="O897" s="194" t="str">
        <f>IF(B897="","",IF(AND(Input!J896="",IFERROR(VLOOKUP(K897,UIR!$A$2:$P$21,4,FALSE),"")&lt;&gt;""),"Data is Missing.",""))</f>
        <v/>
      </c>
      <c r="P897" s="194" t="str">
        <f>IF(B897="","",IF(AND(Input!K896="",IFERROR(VLOOKUP(K897,UIR!$A$2:$P$21,5,FALSE),"")&lt;&gt;""),"Data is Missing.",""))</f>
        <v/>
      </c>
      <c r="Q897" s="194" t="str">
        <f>IF(B897="","",IF(AND(Input!L896="",IFERROR(VLOOKUP(K897,UIR!$A$2:$P$21,6,FALSE),"")&lt;&gt;""),"Data is Missing.",""))</f>
        <v/>
      </c>
      <c r="R897" s="194" t="str">
        <f>IF(B897="","",IF(AND(Input!M896="",IFERROR(VLOOKUP(K897,UIR!$A$2:$P$21,7,FALSE),"")&lt;&gt;""),"Data is Missing.",""))</f>
        <v/>
      </c>
      <c r="S897" s="194" t="str">
        <f>IF(B897="","",IF(AND(Input!P896="",IFERROR(VLOOKUP(K897,UIR!$A$2:$P$21,8,FALSE),"")&lt;&gt;""),"Data is Missing.",""))</f>
        <v/>
      </c>
      <c r="T897" s="194" t="str">
        <f>IF(B897="","",IF(AND(Input!Q896="",IFERROR(VLOOKUP(K897,UIR!$A$2:$P$21,9,FALSE),"")&lt;&gt;""),"Data is Missing.",""))</f>
        <v/>
      </c>
      <c r="U897" s="194"/>
      <c r="V897" s="194" t="str">
        <f>IF(B897="","",IF(AND(Input!S896="",IFERROR(VLOOKUP(K897,UIR!$A$2:$P$21,11,FALSE),"")&lt;&gt;""),"Data is Missing.",""))</f>
        <v/>
      </c>
      <c r="W897" s="194" t="str">
        <f>IF(B897="","",IF(AND(Input!T896="",IFERROR(VLOOKUP(K897,UIR!$A$2:$P$21,12,FALSE),"")&lt;&gt;""),"Data is Missing.",""))</f>
        <v/>
      </c>
      <c r="X897" s="194" t="str">
        <f>IF(B897="","",IF(AND(Input!V896="",IFERROR(VLOOKUP(K897,UIR!$A$2:$P$21,13,FALSE),"")&lt;&gt;""),"Data is Missing.",""))</f>
        <v/>
      </c>
      <c r="Y897" s="194" t="str">
        <f>IF(B897="","",IF(AND(Input!W896="",IFERROR(VLOOKUP(K897,UIR!$A$2:$P$21,14,FALSE),"")&lt;&gt;""),"Data is Missing.",""))</f>
        <v/>
      </c>
      <c r="Z897" s="194" t="str">
        <f>IF(B897="","",IF(AND(Input!X896="",IFERROR(VLOOKUP(K897,UIR!$A$2:$P$21,15,FALSE),"")&lt;&gt;""),"Data is Missing.",""))</f>
        <v/>
      </c>
      <c r="AA897" s="195" t="str">
        <f>IF(B897="","",IF(AND(Input!Y896="",IFERROR(VLOOKUP(K897,UIR!$A$2:$P$21,16,FALSE),"")&lt;&gt;""),"Data is Missing.",""))</f>
        <v/>
      </c>
      <c r="AC897" s="202" t="str">
        <f>IF(ISERROR(IF(Input!D896="","",IF(ISERROR(VLOOKUP(Input!D896,'Measure List'!$A$2:$A$30000,1,0)),"Invalid RefNo",""))),"",IF(Input!D896="","",IF(ISERROR(VLOOKUP(Input!D896,'Measure List'!$A$2:$A$30000,1,0)),"Invalid RefNo","")))</f>
        <v/>
      </c>
      <c r="AD897" s="156"/>
      <c r="AE897" s="156"/>
      <c r="AF897" s="156"/>
      <c r="AG897" s="156"/>
      <c r="AH897" s="156"/>
      <c r="AI897" s="156"/>
      <c r="AJ897" s="156"/>
      <c r="AK897" s="156"/>
      <c r="AL897" s="203" t="str">
        <f>IF(COUNTIF(Dropdowns!$K$2:$K$7,Input!S896)&gt;0,"",IF(Input!S896="","","Invalid Type"))</f>
        <v/>
      </c>
      <c r="AN897" s="204" t="str">
        <f>IF(Input!C896="","",IF(ISNUMBER(VALUE(Input!C896)),"","Needs to be a number."))</f>
        <v/>
      </c>
      <c r="AO897" s="205" t="str">
        <f>IF(Input!E896="","",IF(ISNUMBER(VALUE(Input!E896)),"","Needs to be a number."))</f>
        <v/>
      </c>
      <c r="AP897" s="205" t="str">
        <f>IF(Input!N896="","",IF(ISNUMBER(VALUE(Input!N896)),"","Needs to be a number."))</f>
        <v/>
      </c>
      <c r="AQ897" s="205" t="str">
        <f>IF(Input!O896="","",IF(ISNUMBER(VALUE(Input!O896)),"","Needs to be a number."))</f>
        <v/>
      </c>
      <c r="AR897" s="205" t="str">
        <f>IF(Input!V896="","",IF(ISNUMBER(VALUE(Input!V896)),"","Needs to be a number."))</f>
        <v/>
      </c>
      <c r="AS897" s="205" t="str">
        <f>IF(Input!W896="","",IF(ISNUMBER(VALUE(Input!W896)),"","Needs to be a number."))</f>
        <v/>
      </c>
      <c r="AT897" s="205" t="str">
        <f>IF(Input!X896="","",IF(ISNUMBER(VALUE(Input!X896)),"","Needs to be a number."))</f>
        <v/>
      </c>
      <c r="AU897" s="206" t="str">
        <f>IF(Input!Y896="","",IF(ISNUMBER(VALUE(Input!Y896)),"","Needs to be a number."))</f>
        <v/>
      </c>
      <c r="AW897" s="259" t="str">
        <f>IF(OR(VALUE(Input!C896)&lt;0,VALUE(Input!C896)&gt;100), "Invalid EEI %","")</f>
        <v/>
      </c>
      <c r="AX897" s="207"/>
      <c r="AY897" s="278" t="str">
        <f>IF(Input!E896="","",IF(VALUE(Input!E896)=0,"Do not enter 0.",""))</f>
        <v/>
      </c>
    </row>
    <row r="898" spans="2:51" x14ac:dyDescent="0.3">
      <c r="B898" s="188" t="str">
        <f>Input!A897</f>
        <v/>
      </c>
      <c r="C898" s="189" t="str">
        <f>IF(ISERROR(IF(AND(Input!$A897="",SUMPRODUCT(--(LEN(Input!$A898:'Input'!$A$1006)&gt;0))&lt;&gt;0),"Row is skipped.",IF(AND(Input!$A897="",Input!$A898=""),"", IF(Input!B897="","Data is missing.","")))),"",IF(AND(Input!$A897="",SUMPRODUCT(--(LEN(Input!$A898:'Input'!$A$1006)&gt;0))&lt;&gt;0),"Row is skipped.",IF(AND(Input!$A897="",Input!$A898=""),"", IF(Input!B897="","Data is missing.",""))))</f>
        <v/>
      </c>
      <c r="D898" s="189" t="str">
        <f>IF(ISERROR(IF(AND(Input!$A897="",SUMPRODUCT(--(LEN(Input!$A898:'Input'!$A$1006)&gt;0))&lt;&gt;0),"Row is skipped.",IF(AND(Input!$A897="",Input!$A898=""),"", IF(Input!C897="","Data is missing.","")))),"",IF(AND(Input!$A897="",SUMPRODUCT(--(LEN(Input!$A898:'Input'!$A$1006)&gt;0))&lt;&gt;0),"Row is skipped.",IF(AND(Input!$A897="",Input!$A898=""),"", IF(Input!C897="","Data is missing.",""))))</f>
        <v/>
      </c>
      <c r="E898" s="189" t="str">
        <f>IF(ISERROR(IF(AND(Input!$A897="",SUMPRODUCT(--(LEN(Input!$A898:'Input'!$A$1006)&gt;0))&lt;&gt;0),"Row is skipped.",IF(AND(Input!$A897="",Input!$A898=""),"", IF(Input!D897="","Data is missing.","")))),"",IF(AND(Input!$A897="",SUMPRODUCT(--(LEN(Input!$A898:'Input'!$A$1006)&gt;0))&lt;&gt;0),"Row is skipped.",IF(AND(Input!$A897="",Input!$A898=""),"", IF(Input!D897="","Data is missing.",""))))</f>
        <v/>
      </c>
      <c r="F898" s="189" t="str">
        <f>IF(ISERROR(IF(AND(Input!$A897="",SUMPRODUCT(--(LEN(Input!$A898:'Input'!$A$1006)&gt;0))&lt;&gt;0),"Row is skipped.",IF(AND(Input!$A897="",Input!$A898=""),"", IF(Input!E897="","Data is missing.","")))),"",IF(AND(Input!$A897="",SUMPRODUCT(--(LEN(Input!$A898:'Input'!$A$1006)&gt;0))&lt;&gt;0),"Row is skipped.",IF(AND(Input!$A897="",Input!$A898=""),"", IF(Input!E897="","Data is missing.",""))))</f>
        <v/>
      </c>
      <c r="G898" s="189" t="str">
        <f>IF(ISERROR(IF(AND(Input!$A897="",SUMPRODUCT(--(LEN(Input!$A898:'Input'!$A$1006)&gt;0))&lt;&gt;0),"Row is skipped.",IF(AND(Input!$A897="",Input!$A898=""),"", IF(Input!F897="","Data is missing.","")))),"",IF(AND(Input!$A897="",SUMPRODUCT(--(LEN(Input!$A898:'Input'!$A$1006)&gt;0))&lt;&gt;0),"Row is skipped.",IF(AND(Input!$A897="",Input!$A898=""),"", IF(Input!F897="","Data is missing.",""))))</f>
        <v/>
      </c>
      <c r="H898" s="190" t="str">
        <f>IF(ISERROR(IF(AND(Input!$A897="",SUMPRODUCT(--(LEN(Input!$A898:'Input'!$A$1006)&gt;0))&lt;&gt;0),"Row is skipped.",IF(AND(Input!$A897="",Input!$A898=""),"", IF(Input!G897="","Data is missing.","")))),"",IF(AND(Input!$A897="",SUMPRODUCT(--(LEN(Input!$A898:'Input'!$A$1006)&gt;0))&lt;&gt;0),"Row is skipped.",IF(AND(Input!$A897="",Input!$A898=""),"", IF(Input!G897="","Data is missing.",""))))</f>
        <v/>
      </c>
      <c r="I898" s="156"/>
      <c r="J898" s="191" t="str">
        <f>IFERROR(VLOOKUP(VLOOKUP(Input!$D897,'Measure List'!$A:$AN,40,FALSE),UIR!$A$1:$Q$27,17,FALSE),"")</f>
        <v/>
      </c>
      <c r="K898" s="192" t="str">
        <f>IFERROR(VLOOKUP(Input!$D897,'Measure List'!$A:$AN,40,FALSE),"")</f>
        <v/>
      </c>
      <c r="L898" s="156"/>
      <c r="M898" s="193" t="str">
        <f>IF(B898="","",IF(AND(Input!H897="",IFERROR(VLOOKUP(K898,UIR!$A$2:$P$21,2,FALSE),"")&lt;&gt;""),"Data is Missing.",""))</f>
        <v/>
      </c>
      <c r="N898" s="194" t="str">
        <f>IF(B898="","",IF(AND(Input!I897="",IFERROR(VLOOKUP(K898,UIR!$A$2:$P$21,3,FALSE),"")&lt;&gt;""),"Data is Missing.",""))</f>
        <v/>
      </c>
      <c r="O898" s="194" t="str">
        <f>IF(B898="","",IF(AND(Input!J897="",IFERROR(VLOOKUP(K898,UIR!$A$2:$P$21,4,FALSE),"")&lt;&gt;""),"Data is Missing.",""))</f>
        <v/>
      </c>
      <c r="P898" s="194" t="str">
        <f>IF(B898="","",IF(AND(Input!K897="",IFERROR(VLOOKUP(K898,UIR!$A$2:$P$21,5,FALSE),"")&lt;&gt;""),"Data is Missing.",""))</f>
        <v/>
      </c>
      <c r="Q898" s="194" t="str">
        <f>IF(B898="","",IF(AND(Input!L897="",IFERROR(VLOOKUP(K898,UIR!$A$2:$P$21,6,FALSE),"")&lt;&gt;""),"Data is Missing.",""))</f>
        <v/>
      </c>
      <c r="R898" s="194" t="str">
        <f>IF(B898="","",IF(AND(Input!M897="",IFERROR(VLOOKUP(K898,UIR!$A$2:$P$21,7,FALSE),"")&lt;&gt;""),"Data is Missing.",""))</f>
        <v/>
      </c>
      <c r="S898" s="194" t="str">
        <f>IF(B898="","",IF(AND(Input!P897="",IFERROR(VLOOKUP(K898,UIR!$A$2:$P$21,8,FALSE),"")&lt;&gt;""),"Data is Missing.",""))</f>
        <v/>
      </c>
      <c r="T898" s="194" t="str">
        <f>IF(B898="","",IF(AND(Input!Q897="",IFERROR(VLOOKUP(K898,UIR!$A$2:$P$21,9,FALSE),"")&lt;&gt;""),"Data is Missing.",""))</f>
        <v/>
      </c>
      <c r="U898" s="194"/>
      <c r="V898" s="194" t="str">
        <f>IF(B898="","",IF(AND(Input!S897="",IFERROR(VLOOKUP(K898,UIR!$A$2:$P$21,11,FALSE),"")&lt;&gt;""),"Data is Missing.",""))</f>
        <v/>
      </c>
      <c r="W898" s="194" t="str">
        <f>IF(B898="","",IF(AND(Input!T897="",IFERROR(VLOOKUP(K898,UIR!$A$2:$P$21,12,FALSE),"")&lt;&gt;""),"Data is Missing.",""))</f>
        <v/>
      </c>
      <c r="X898" s="194" t="str">
        <f>IF(B898="","",IF(AND(Input!V897="",IFERROR(VLOOKUP(K898,UIR!$A$2:$P$21,13,FALSE),"")&lt;&gt;""),"Data is Missing.",""))</f>
        <v/>
      </c>
      <c r="Y898" s="194" t="str">
        <f>IF(B898="","",IF(AND(Input!W897="",IFERROR(VLOOKUP(K898,UIR!$A$2:$P$21,14,FALSE),"")&lt;&gt;""),"Data is Missing.",""))</f>
        <v/>
      </c>
      <c r="Z898" s="194" t="str">
        <f>IF(B898="","",IF(AND(Input!X897="",IFERROR(VLOOKUP(K898,UIR!$A$2:$P$21,15,FALSE),"")&lt;&gt;""),"Data is Missing.",""))</f>
        <v/>
      </c>
      <c r="AA898" s="195" t="str">
        <f>IF(B898="","",IF(AND(Input!Y897="",IFERROR(VLOOKUP(K898,UIR!$A$2:$P$21,16,FALSE),"")&lt;&gt;""),"Data is Missing.",""))</f>
        <v/>
      </c>
      <c r="AC898" s="202" t="str">
        <f>IF(ISERROR(IF(Input!D897="","",IF(ISERROR(VLOOKUP(Input!D897,'Measure List'!$A$2:$A$30000,1,0)),"Invalid RefNo",""))),"",IF(Input!D897="","",IF(ISERROR(VLOOKUP(Input!D897,'Measure List'!$A$2:$A$30000,1,0)),"Invalid RefNo","")))</f>
        <v/>
      </c>
      <c r="AD898" s="156"/>
      <c r="AE898" s="156"/>
      <c r="AF898" s="156"/>
      <c r="AG898" s="156"/>
      <c r="AH898" s="156"/>
      <c r="AI898" s="156"/>
      <c r="AJ898" s="156"/>
      <c r="AK898" s="156"/>
      <c r="AL898" s="203" t="str">
        <f>IF(COUNTIF(Dropdowns!$K$2:$K$7,Input!S897)&gt;0,"",IF(Input!S897="","","Invalid Type"))</f>
        <v/>
      </c>
      <c r="AN898" s="204" t="str">
        <f>IF(Input!C897="","",IF(ISNUMBER(VALUE(Input!C897)),"","Needs to be a number."))</f>
        <v/>
      </c>
      <c r="AO898" s="205" t="str">
        <f>IF(Input!E897="","",IF(ISNUMBER(VALUE(Input!E897)),"","Needs to be a number."))</f>
        <v/>
      </c>
      <c r="AP898" s="205" t="str">
        <f>IF(Input!N897="","",IF(ISNUMBER(VALUE(Input!N897)),"","Needs to be a number."))</f>
        <v/>
      </c>
      <c r="AQ898" s="205" t="str">
        <f>IF(Input!O897="","",IF(ISNUMBER(VALUE(Input!O897)),"","Needs to be a number."))</f>
        <v/>
      </c>
      <c r="AR898" s="205" t="str">
        <f>IF(Input!V897="","",IF(ISNUMBER(VALUE(Input!V897)),"","Needs to be a number."))</f>
        <v/>
      </c>
      <c r="AS898" s="205" t="str">
        <f>IF(Input!W897="","",IF(ISNUMBER(VALUE(Input!W897)),"","Needs to be a number."))</f>
        <v/>
      </c>
      <c r="AT898" s="205" t="str">
        <f>IF(Input!X897="","",IF(ISNUMBER(VALUE(Input!X897)),"","Needs to be a number."))</f>
        <v/>
      </c>
      <c r="AU898" s="206" t="str">
        <f>IF(Input!Y897="","",IF(ISNUMBER(VALUE(Input!Y897)),"","Needs to be a number."))</f>
        <v/>
      </c>
      <c r="AW898" s="259" t="str">
        <f>IF(OR(VALUE(Input!C897)&lt;0,VALUE(Input!C897)&gt;100), "Invalid EEI %","")</f>
        <v/>
      </c>
      <c r="AX898" s="207"/>
      <c r="AY898" s="278" t="str">
        <f>IF(Input!E897="","",IF(VALUE(Input!E897)=0,"Do not enter 0.",""))</f>
        <v/>
      </c>
    </row>
    <row r="899" spans="2:51" x14ac:dyDescent="0.3">
      <c r="B899" s="188" t="str">
        <f>Input!A898</f>
        <v/>
      </c>
      <c r="C899" s="189" t="str">
        <f>IF(ISERROR(IF(AND(Input!$A898="",SUMPRODUCT(--(LEN(Input!$A899:'Input'!$A$1006)&gt;0))&lt;&gt;0),"Row is skipped.",IF(AND(Input!$A898="",Input!$A899=""),"", IF(Input!B898="","Data is missing.","")))),"",IF(AND(Input!$A898="",SUMPRODUCT(--(LEN(Input!$A899:'Input'!$A$1006)&gt;0))&lt;&gt;0),"Row is skipped.",IF(AND(Input!$A898="",Input!$A899=""),"", IF(Input!B898="","Data is missing.",""))))</f>
        <v/>
      </c>
      <c r="D899" s="189" t="str">
        <f>IF(ISERROR(IF(AND(Input!$A898="",SUMPRODUCT(--(LEN(Input!$A899:'Input'!$A$1006)&gt;0))&lt;&gt;0),"Row is skipped.",IF(AND(Input!$A898="",Input!$A899=""),"", IF(Input!C898="","Data is missing.","")))),"",IF(AND(Input!$A898="",SUMPRODUCT(--(LEN(Input!$A899:'Input'!$A$1006)&gt;0))&lt;&gt;0),"Row is skipped.",IF(AND(Input!$A898="",Input!$A899=""),"", IF(Input!C898="","Data is missing.",""))))</f>
        <v/>
      </c>
      <c r="E899" s="189" t="str">
        <f>IF(ISERROR(IF(AND(Input!$A898="",SUMPRODUCT(--(LEN(Input!$A899:'Input'!$A$1006)&gt;0))&lt;&gt;0),"Row is skipped.",IF(AND(Input!$A898="",Input!$A899=""),"", IF(Input!D898="","Data is missing.","")))),"",IF(AND(Input!$A898="",SUMPRODUCT(--(LEN(Input!$A899:'Input'!$A$1006)&gt;0))&lt;&gt;0),"Row is skipped.",IF(AND(Input!$A898="",Input!$A899=""),"", IF(Input!D898="","Data is missing.",""))))</f>
        <v/>
      </c>
      <c r="F899" s="189" t="str">
        <f>IF(ISERROR(IF(AND(Input!$A898="",SUMPRODUCT(--(LEN(Input!$A899:'Input'!$A$1006)&gt;0))&lt;&gt;0),"Row is skipped.",IF(AND(Input!$A898="",Input!$A899=""),"", IF(Input!E898="","Data is missing.","")))),"",IF(AND(Input!$A898="",SUMPRODUCT(--(LEN(Input!$A899:'Input'!$A$1006)&gt;0))&lt;&gt;0),"Row is skipped.",IF(AND(Input!$A898="",Input!$A899=""),"", IF(Input!E898="","Data is missing.",""))))</f>
        <v/>
      </c>
      <c r="G899" s="189" t="str">
        <f>IF(ISERROR(IF(AND(Input!$A898="",SUMPRODUCT(--(LEN(Input!$A899:'Input'!$A$1006)&gt;0))&lt;&gt;0),"Row is skipped.",IF(AND(Input!$A898="",Input!$A899=""),"", IF(Input!F898="","Data is missing.","")))),"",IF(AND(Input!$A898="",SUMPRODUCT(--(LEN(Input!$A899:'Input'!$A$1006)&gt;0))&lt;&gt;0),"Row is skipped.",IF(AND(Input!$A898="",Input!$A899=""),"", IF(Input!F898="","Data is missing.",""))))</f>
        <v/>
      </c>
      <c r="H899" s="190" t="str">
        <f>IF(ISERROR(IF(AND(Input!$A898="",SUMPRODUCT(--(LEN(Input!$A899:'Input'!$A$1006)&gt;0))&lt;&gt;0),"Row is skipped.",IF(AND(Input!$A898="",Input!$A899=""),"", IF(Input!G898="","Data is missing.","")))),"",IF(AND(Input!$A898="",SUMPRODUCT(--(LEN(Input!$A899:'Input'!$A$1006)&gt;0))&lt;&gt;0),"Row is skipped.",IF(AND(Input!$A898="",Input!$A899=""),"", IF(Input!G898="","Data is missing.",""))))</f>
        <v/>
      </c>
      <c r="I899" s="156"/>
      <c r="J899" s="191" t="str">
        <f>IFERROR(VLOOKUP(VLOOKUP(Input!$D898,'Measure List'!$A:$AN,40,FALSE),UIR!$A$1:$Q$27,17,FALSE),"")</f>
        <v/>
      </c>
      <c r="K899" s="192" t="str">
        <f>IFERROR(VLOOKUP(Input!$D898,'Measure List'!$A:$AN,40,FALSE),"")</f>
        <v/>
      </c>
      <c r="L899" s="156"/>
      <c r="M899" s="193" t="str">
        <f>IF(B899="","",IF(AND(Input!H898="",IFERROR(VLOOKUP(K899,UIR!$A$2:$P$21,2,FALSE),"")&lt;&gt;""),"Data is Missing.",""))</f>
        <v/>
      </c>
      <c r="N899" s="194" t="str">
        <f>IF(B899="","",IF(AND(Input!I898="",IFERROR(VLOOKUP(K899,UIR!$A$2:$P$21,3,FALSE),"")&lt;&gt;""),"Data is Missing.",""))</f>
        <v/>
      </c>
      <c r="O899" s="194" t="str">
        <f>IF(B899="","",IF(AND(Input!J898="",IFERROR(VLOOKUP(K899,UIR!$A$2:$P$21,4,FALSE),"")&lt;&gt;""),"Data is Missing.",""))</f>
        <v/>
      </c>
      <c r="P899" s="194" t="str">
        <f>IF(B899="","",IF(AND(Input!K898="",IFERROR(VLOOKUP(K899,UIR!$A$2:$P$21,5,FALSE),"")&lt;&gt;""),"Data is Missing.",""))</f>
        <v/>
      </c>
      <c r="Q899" s="194" t="str">
        <f>IF(B899="","",IF(AND(Input!L898="",IFERROR(VLOOKUP(K899,UIR!$A$2:$P$21,6,FALSE),"")&lt;&gt;""),"Data is Missing.",""))</f>
        <v/>
      </c>
      <c r="R899" s="194" t="str">
        <f>IF(B899="","",IF(AND(Input!M898="",IFERROR(VLOOKUP(K899,UIR!$A$2:$P$21,7,FALSE),"")&lt;&gt;""),"Data is Missing.",""))</f>
        <v/>
      </c>
      <c r="S899" s="194" t="str">
        <f>IF(B899="","",IF(AND(Input!P898="",IFERROR(VLOOKUP(K899,UIR!$A$2:$P$21,8,FALSE),"")&lt;&gt;""),"Data is Missing.",""))</f>
        <v/>
      </c>
      <c r="T899" s="194" t="str">
        <f>IF(B899="","",IF(AND(Input!Q898="",IFERROR(VLOOKUP(K899,UIR!$A$2:$P$21,9,FALSE),"")&lt;&gt;""),"Data is Missing.",""))</f>
        <v/>
      </c>
      <c r="U899" s="194"/>
      <c r="V899" s="194" t="str">
        <f>IF(B899="","",IF(AND(Input!S898="",IFERROR(VLOOKUP(K899,UIR!$A$2:$P$21,11,FALSE),"")&lt;&gt;""),"Data is Missing.",""))</f>
        <v/>
      </c>
      <c r="W899" s="194" t="str">
        <f>IF(B899="","",IF(AND(Input!T898="",IFERROR(VLOOKUP(K899,UIR!$A$2:$P$21,12,FALSE),"")&lt;&gt;""),"Data is Missing.",""))</f>
        <v/>
      </c>
      <c r="X899" s="194" t="str">
        <f>IF(B899="","",IF(AND(Input!V898="",IFERROR(VLOOKUP(K899,UIR!$A$2:$P$21,13,FALSE),"")&lt;&gt;""),"Data is Missing.",""))</f>
        <v/>
      </c>
      <c r="Y899" s="194" t="str">
        <f>IF(B899="","",IF(AND(Input!W898="",IFERROR(VLOOKUP(K899,UIR!$A$2:$P$21,14,FALSE),"")&lt;&gt;""),"Data is Missing.",""))</f>
        <v/>
      </c>
      <c r="Z899" s="194" t="str">
        <f>IF(B899="","",IF(AND(Input!X898="",IFERROR(VLOOKUP(K899,UIR!$A$2:$P$21,15,FALSE),"")&lt;&gt;""),"Data is Missing.",""))</f>
        <v/>
      </c>
      <c r="AA899" s="195" t="str">
        <f>IF(B899="","",IF(AND(Input!Y898="",IFERROR(VLOOKUP(K899,UIR!$A$2:$P$21,16,FALSE),"")&lt;&gt;""),"Data is Missing.",""))</f>
        <v/>
      </c>
      <c r="AC899" s="202" t="str">
        <f>IF(ISERROR(IF(Input!D898="","",IF(ISERROR(VLOOKUP(Input!D898,'Measure List'!$A$2:$A$30000,1,0)),"Invalid RefNo",""))),"",IF(Input!D898="","",IF(ISERROR(VLOOKUP(Input!D898,'Measure List'!$A$2:$A$30000,1,0)),"Invalid RefNo","")))</f>
        <v/>
      </c>
      <c r="AD899" s="156"/>
      <c r="AE899" s="156"/>
      <c r="AF899" s="156"/>
      <c r="AG899" s="156"/>
      <c r="AH899" s="156"/>
      <c r="AI899" s="156"/>
      <c r="AJ899" s="156"/>
      <c r="AK899" s="156"/>
      <c r="AL899" s="203" t="str">
        <f>IF(COUNTIF(Dropdowns!$K$2:$K$7,Input!S898)&gt;0,"",IF(Input!S898="","","Invalid Type"))</f>
        <v/>
      </c>
      <c r="AN899" s="204" t="str">
        <f>IF(Input!C898="","",IF(ISNUMBER(VALUE(Input!C898)),"","Needs to be a number."))</f>
        <v/>
      </c>
      <c r="AO899" s="205" t="str">
        <f>IF(Input!E898="","",IF(ISNUMBER(VALUE(Input!E898)),"","Needs to be a number."))</f>
        <v/>
      </c>
      <c r="AP899" s="205" t="str">
        <f>IF(Input!N898="","",IF(ISNUMBER(VALUE(Input!N898)),"","Needs to be a number."))</f>
        <v/>
      </c>
      <c r="AQ899" s="205" t="str">
        <f>IF(Input!O898="","",IF(ISNUMBER(VALUE(Input!O898)),"","Needs to be a number."))</f>
        <v/>
      </c>
      <c r="AR899" s="205" t="str">
        <f>IF(Input!V898="","",IF(ISNUMBER(VALUE(Input!V898)),"","Needs to be a number."))</f>
        <v/>
      </c>
      <c r="AS899" s="205" t="str">
        <f>IF(Input!W898="","",IF(ISNUMBER(VALUE(Input!W898)),"","Needs to be a number."))</f>
        <v/>
      </c>
      <c r="AT899" s="205" t="str">
        <f>IF(Input!X898="","",IF(ISNUMBER(VALUE(Input!X898)),"","Needs to be a number."))</f>
        <v/>
      </c>
      <c r="AU899" s="206" t="str">
        <f>IF(Input!Y898="","",IF(ISNUMBER(VALUE(Input!Y898)),"","Needs to be a number."))</f>
        <v/>
      </c>
      <c r="AW899" s="259" t="str">
        <f>IF(OR(VALUE(Input!C898)&lt;0,VALUE(Input!C898)&gt;100), "Invalid EEI %","")</f>
        <v/>
      </c>
      <c r="AX899" s="207"/>
      <c r="AY899" s="278" t="str">
        <f>IF(Input!E898="","",IF(VALUE(Input!E898)=0,"Do not enter 0.",""))</f>
        <v/>
      </c>
    </row>
    <row r="900" spans="2:51" x14ac:dyDescent="0.3">
      <c r="B900" s="188" t="str">
        <f>Input!A899</f>
        <v/>
      </c>
      <c r="C900" s="189" t="str">
        <f>IF(ISERROR(IF(AND(Input!$A899="",SUMPRODUCT(--(LEN(Input!$A900:'Input'!$A$1006)&gt;0))&lt;&gt;0),"Row is skipped.",IF(AND(Input!$A899="",Input!$A900=""),"", IF(Input!B899="","Data is missing.","")))),"",IF(AND(Input!$A899="",SUMPRODUCT(--(LEN(Input!$A900:'Input'!$A$1006)&gt;0))&lt;&gt;0),"Row is skipped.",IF(AND(Input!$A899="",Input!$A900=""),"", IF(Input!B899="","Data is missing.",""))))</f>
        <v/>
      </c>
      <c r="D900" s="189" t="str">
        <f>IF(ISERROR(IF(AND(Input!$A899="",SUMPRODUCT(--(LEN(Input!$A900:'Input'!$A$1006)&gt;0))&lt;&gt;0),"Row is skipped.",IF(AND(Input!$A899="",Input!$A900=""),"", IF(Input!C899="","Data is missing.","")))),"",IF(AND(Input!$A899="",SUMPRODUCT(--(LEN(Input!$A900:'Input'!$A$1006)&gt;0))&lt;&gt;0),"Row is skipped.",IF(AND(Input!$A899="",Input!$A900=""),"", IF(Input!C899="","Data is missing.",""))))</f>
        <v/>
      </c>
      <c r="E900" s="189" t="str">
        <f>IF(ISERROR(IF(AND(Input!$A899="",SUMPRODUCT(--(LEN(Input!$A900:'Input'!$A$1006)&gt;0))&lt;&gt;0),"Row is skipped.",IF(AND(Input!$A899="",Input!$A900=""),"", IF(Input!D899="","Data is missing.","")))),"",IF(AND(Input!$A899="",SUMPRODUCT(--(LEN(Input!$A900:'Input'!$A$1006)&gt;0))&lt;&gt;0),"Row is skipped.",IF(AND(Input!$A899="",Input!$A900=""),"", IF(Input!D899="","Data is missing.",""))))</f>
        <v/>
      </c>
      <c r="F900" s="189" t="str">
        <f>IF(ISERROR(IF(AND(Input!$A899="",SUMPRODUCT(--(LEN(Input!$A900:'Input'!$A$1006)&gt;0))&lt;&gt;0),"Row is skipped.",IF(AND(Input!$A899="",Input!$A900=""),"", IF(Input!E899="","Data is missing.","")))),"",IF(AND(Input!$A899="",SUMPRODUCT(--(LEN(Input!$A900:'Input'!$A$1006)&gt;0))&lt;&gt;0),"Row is skipped.",IF(AND(Input!$A899="",Input!$A900=""),"", IF(Input!E899="","Data is missing.",""))))</f>
        <v/>
      </c>
      <c r="G900" s="189" t="str">
        <f>IF(ISERROR(IF(AND(Input!$A899="",SUMPRODUCT(--(LEN(Input!$A900:'Input'!$A$1006)&gt;0))&lt;&gt;0),"Row is skipped.",IF(AND(Input!$A899="",Input!$A900=""),"", IF(Input!F899="","Data is missing.","")))),"",IF(AND(Input!$A899="",SUMPRODUCT(--(LEN(Input!$A900:'Input'!$A$1006)&gt;0))&lt;&gt;0),"Row is skipped.",IF(AND(Input!$A899="",Input!$A900=""),"", IF(Input!F899="","Data is missing.",""))))</f>
        <v/>
      </c>
      <c r="H900" s="190" t="str">
        <f>IF(ISERROR(IF(AND(Input!$A899="",SUMPRODUCT(--(LEN(Input!$A900:'Input'!$A$1006)&gt;0))&lt;&gt;0),"Row is skipped.",IF(AND(Input!$A899="",Input!$A900=""),"", IF(Input!G899="","Data is missing.","")))),"",IF(AND(Input!$A899="",SUMPRODUCT(--(LEN(Input!$A900:'Input'!$A$1006)&gt;0))&lt;&gt;0),"Row is skipped.",IF(AND(Input!$A899="",Input!$A900=""),"", IF(Input!G899="","Data is missing.",""))))</f>
        <v/>
      </c>
      <c r="I900" s="156"/>
      <c r="J900" s="191" t="str">
        <f>IFERROR(VLOOKUP(VLOOKUP(Input!$D899,'Measure List'!$A:$AN,40,FALSE),UIR!$A$1:$Q$27,17,FALSE),"")</f>
        <v/>
      </c>
      <c r="K900" s="192" t="str">
        <f>IFERROR(VLOOKUP(Input!$D899,'Measure List'!$A:$AN,40,FALSE),"")</f>
        <v/>
      </c>
      <c r="L900" s="156"/>
      <c r="M900" s="193" t="str">
        <f>IF(B900="","",IF(AND(Input!H899="",IFERROR(VLOOKUP(K900,UIR!$A$2:$P$21,2,FALSE),"")&lt;&gt;""),"Data is Missing.",""))</f>
        <v/>
      </c>
      <c r="N900" s="194" t="str">
        <f>IF(B900="","",IF(AND(Input!I899="",IFERROR(VLOOKUP(K900,UIR!$A$2:$P$21,3,FALSE),"")&lt;&gt;""),"Data is Missing.",""))</f>
        <v/>
      </c>
      <c r="O900" s="194" t="str">
        <f>IF(B900="","",IF(AND(Input!J899="",IFERROR(VLOOKUP(K900,UIR!$A$2:$P$21,4,FALSE),"")&lt;&gt;""),"Data is Missing.",""))</f>
        <v/>
      </c>
      <c r="P900" s="194" t="str">
        <f>IF(B900="","",IF(AND(Input!K899="",IFERROR(VLOOKUP(K900,UIR!$A$2:$P$21,5,FALSE),"")&lt;&gt;""),"Data is Missing.",""))</f>
        <v/>
      </c>
      <c r="Q900" s="194" t="str">
        <f>IF(B900="","",IF(AND(Input!L899="",IFERROR(VLOOKUP(K900,UIR!$A$2:$P$21,6,FALSE),"")&lt;&gt;""),"Data is Missing.",""))</f>
        <v/>
      </c>
      <c r="R900" s="194" t="str">
        <f>IF(B900="","",IF(AND(Input!M899="",IFERROR(VLOOKUP(K900,UIR!$A$2:$P$21,7,FALSE),"")&lt;&gt;""),"Data is Missing.",""))</f>
        <v/>
      </c>
      <c r="S900" s="194" t="str">
        <f>IF(B900="","",IF(AND(Input!P899="",IFERROR(VLOOKUP(K900,UIR!$A$2:$P$21,8,FALSE),"")&lt;&gt;""),"Data is Missing.",""))</f>
        <v/>
      </c>
      <c r="T900" s="194" t="str">
        <f>IF(B900="","",IF(AND(Input!Q899="",IFERROR(VLOOKUP(K900,UIR!$A$2:$P$21,9,FALSE),"")&lt;&gt;""),"Data is Missing.",""))</f>
        <v/>
      </c>
      <c r="U900" s="194"/>
      <c r="V900" s="194" t="str">
        <f>IF(B900="","",IF(AND(Input!S899="",IFERROR(VLOOKUP(K900,UIR!$A$2:$P$21,11,FALSE),"")&lt;&gt;""),"Data is Missing.",""))</f>
        <v/>
      </c>
      <c r="W900" s="194" t="str">
        <f>IF(B900="","",IF(AND(Input!T899="",IFERROR(VLOOKUP(K900,UIR!$A$2:$P$21,12,FALSE),"")&lt;&gt;""),"Data is Missing.",""))</f>
        <v/>
      </c>
      <c r="X900" s="194" t="str">
        <f>IF(B900="","",IF(AND(Input!V899="",IFERROR(VLOOKUP(K900,UIR!$A$2:$P$21,13,FALSE),"")&lt;&gt;""),"Data is Missing.",""))</f>
        <v/>
      </c>
      <c r="Y900" s="194" t="str">
        <f>IF(B900="","",IF(AND(Input!W899="",IFERROR(VLOOKUP(K900,UIR!$A$2:$P$21,14,FALSE),"")&lt;&gt;""),"Data is Missing.",""))</f>
        <v/>
      </c>
      <c r="Z900" s="194" t="str">
        <f>IF(B900="","",IF(AND(Input!X899="",IFERROR(VLOOKUP(K900,UIR!$A$2:$P$21,15,FALSE),"")&lt;&gt;""),"Data is Missing.",""))</f>
        <v/>
      </c>
      <c r="AA900" s="195" t="str">
        <f>IF(B900="","",IF(AND(Input!Y899="",IFERROR(VLOOKUP(K900,UIR!$A$2:$P$21,16,FALSE),"")&lt;&gt;""),"Data is Missing.",""))</f>
        <v/>
      </c>
      <c r="AC900" s="202" t="str">
        <f>IF(ISERROR(IF(Input!D899="","",IF(ISERROR(VLOOKUP(Input!D899,'Measure List'!$A$2:$A$30000,1,0)),"Invalid RefNo",""))),"",IF(Input!D899="","",IF(ISERROR(VLOOKUP(Input!D899,'Measure List'!$A$2:$A$30000,1,0)),"Invalid RefNo","")))</f>
        <v/>
      </c>
      <c r="AD900" s="156"/>
      <c r="AE900" s="156"/>
      <c r="AF900" s="156"/>
      <c r="AG900" s="156"/>
      <c r="AH900" s="156"/>
      <c r="AI900" s="156"/>
      <c r="AJ900" s="156"/>
      <c r="AK900" s="156"/>
      <c r="AL900" s="203" t="str">
        <f>IF(COUNTIF(Dropdowns!$K$2:$K$7,Input!S899)&gt;0,"",IF(Input!S899="","","Invalid Type"))</f>
        <v/>
      </c>
      <c r="AN900" s="204" t="str">
        <f>IF(Input!C899="","",IF(ISNUMBER(VALUE(Input!C899)),"","Needs to be a number."))</f>
        <v/>
      </c>
      <c r="AO900" s="205" t="str">
        <f>IF(Input!E899="","",IF(ISNUMBER(VALUE(Input!E899)),"","Needs to be a number."))</f>
        <v/>
      </c>
      <c r="AP900" s="205" t="str">
        <f>IF(Input!N899="","",IF(ISNUMBER(VALUE(Input!N899)),"","Needs to be a number."))</f>
        <v/>
      </c>
      <c r="AQ900" s="205" t="str">
        <f>IF(Input!O899="","",IF(ISNUMBER(VALUE(Input!O899)),"","Needs to be a number."))</f>
        <v/>
      </c>
      <c r="AR900" s="205" t="str">
        <f>IF(Input!V899="","",IF(ISNUMBER(VALUE(Input!V899)),"","Needs to be a number."))</f>
        <v/>
      </c>
      <c r="AS900" s="205" t="str">
        <f>IF(Input!W899="","",IF(ISNUMBER(VALUE(Input!W899)),"","Needs to be a number."))</f>
        <v/>
      </c>
      <c r="AT900" s="205" t="str">
        <f>IF(Input!X899="","",IF(ISNUMBER(VALUE(Input!X899)),"","Needs to be a number."))</f>
        <v/>
      </c>
      <c r="AU900" s="206" t="str">
        <f>IF(Input!Y899="","",IF(ISNUMBER(VALUE(Input!Y899)),"","Needs to be a number."))</f>
        <v/>
      </c>
      <c r="AW900" s="259" t="str">
        <f>IF(OR(VALUE(Input!C899)&lt;0,VALUE(Input!C899)&gt;100), "Invalid EEI %","")</f>
        <v/>
      </c>
      <c r="AX900" s="207"/>
      <c r="AY900" s="278" t="str">
        <f>IF(Input!E899="","",IF(VALUE(Input!E899)=0,"Do not enter 0.",""))</f>
        <v/>
      </c>
    </row>
    <row r="901" spans="2:51" x14ac:dyDescent="0.3">
      <c r="B901" s="188" t="str">
        <f>Input!A900</f>
        <v/>
      </c>
      <c r="C901" s="189" t="str">
        <f>IF(ISERROR(IF(AND(Input!$A900="",SUMPRODUCT(--(LEN(Input!$A901:'Input'!$A$1006)&gt;0))&lt;&gt;0),"Row is skipped.",IF(AND(Input!$A900="",Input!$A901=""),"", IF(Input!B900="","Data is missing.","")))),"",IF(AND(Input!$A900="",SUMPRODUCT(--(LEN(Input!$A901:'Input'!$A$1006)&gt;0))&lt;&gt;0),"Row is skipped.",IF(AND(Input!$A900="",Input!$A901=""),"", IF(Input!B900="","Data is missing.",""))))</f>
        <v/>
      </c>
      <c r="D901" s="189" t="str">
        <f>IF(ISERROR(IF(AND(Input!$A900="",SUMPRODUCT(--(LEN(Input!$A901:'Input'!$A$1006)&gt;0))&lt;&gt;0),"Row is skipped.",IF(AND(Input!$A900="",Input!$A901=""),"", IF(Input!C900="","Data is missing.","")))),"",IF(AND(Input!$A900="",SUMPRODUCT(--(LEN(Input!$A901:'Input'!$A$1006)&gt;0))&lt;&gt;0),"Row is skipped.",IF(AND(Input!$A900="",Input!$A901=""),"", IF(Input!C900="","Data is missing.",""))))</f>
        <v/>
      </c>
      <c r="E901" s="189" t="str">
        <f>IF(ISERROR(IF(AND(Input!$A900="",SUMPRODUCT(--(LEN(Input!$A901:'Input'!$A$1006)&gt;0))&lt;&gt;0),"Row is skipped.",IF(AND(Input!$A900="",Input!$A901=""),"", IF(Input!D900="","Data is missing.","")))),"",IF(AND(Input!$A900="",SUMPRODUCT(--(LEN(Input!$A901:'Input'!$A$1006)&gt;0))&lt;&gt;0),"Row is skipped.",IF(AND(Input!$A900="",Input!$A901=""),"", IF(Input!D900="","Data is missing.",""))))</f>
        <v/>
      </c>
      <c r="F901" s="189" t="str">
        <f>IF(ISERROR(IF(AND(Input!$A900="",SUMPRODUCT(--(LEN(Input!$A901:'Input'!$A$1006)&gt;0))&lt;&gt;0),"Row is skipped.",IF(AND(Input!$A900="",Input!$A901=""),"", IF(Input!E900="","Data is missing.","")))),"",IF(AND(Input!$A900="",SUMPRODUCT(--(LEN(Input!$A901:'Input'!$A$1006)&gt;0))&lt;&gt;0),"Row is skipped.",IF(AND(Input!$A900="",Input!$A901=""),"", IF(Input!E900="","Data is missing.",""))))</f>
        <v/>
      </c>
      <c r="G901" s="189" t="str">
        <f>IF(ISERROR(IF(AND(Input!$A900="",SUMPRODUCT(--(LEN(Input!$A901:'Input'!$A$1006)&gt;0))&lt;&gt;0),"Row is skipped.",IF(AND(Input!$A900="",Input!$A901=""),"", IF(Input!F900="","Data is missing.","")))),"",IF(AND(Input!$A900="",SUMPRODUCT(--(LEN(Input!$A901:'Input'!$A$1006)&gt;0))&lt;&gt;0),"Row is skipped.",IF(AND(Input!$A900="",Input!$A901=""),"", IF(Input!F900="","Data is missing.",""))))</f>
        <v/>
      </c>
      <c r="H901" s="190" t="str">
        <f>IF(ISERROR(IF(AND(Input!$A900="",SUMPRODUCT(--(LEN(Input!$A901:'Input'!$A$1006)&gt;0))&lt;&gt;0),"Row is skipped.",IF(AND(Input!$A900="",Input!$A901=""),"", IF(Input!G900="","Data is missing.","")))),"",IF(AND(Input!$A900="",SUMPRODUCT(--(LEN(Input!$A901:'Input'!$A$1006)&gt;0))&lt;&gt;0),"Row is skipped.",IF(AND(Input!$A900="",Input!$A901=""),"", IF(Input!G900="","Data is missing.",""))))</f>
        <v/>
      </c>
      <c r="I901" s="156"/>
      <c r="J901" s="191" t="str">
        <f>IFERROR(VLOOKUP(VLOOKUP(Input!$D900,'Measure List'!$A:$AN,40,FALSE),UIR!$A$1:$Q$27,17,FALSE),"")</f>
        <v/>
      </c>
      <c r="K901" s="192" t="str">
        <f>IFERROR(VLOOKUP(Input!$D900,'Measure List'!$A:$AN,40,FALSE),"")</f>
        <v/>
      </c>
      <c r="L901" s="156"/>
      <c r="M901" s="193" t="str">
        <f>IF(B901="","",IF(AND(Input!H900="",IFERROR(VLOOKUP(K901,UIR!$A$2:$P$21,2,FALSE),"")&lt;&gt;""),"Data is Missing.",""))</f>
        <v/>
      </c>
      <c r="N901" s="194" t="str">
        <f>IF(B901="","",IF(AND(Input!I900="",IFERROR(VLOOKUP(K901,UIR!$A$2:$P$21,3,FALSE),"")&lt;&gt;""),"Data is Missing.",""))</f>
        <v/>
      </c>
      <c r="O901" s="194" t="str">
        <f>IF(B901="","",IF(AND(Input!J900="",IFERROR(VLOOKUP(K901,UIR!$A$2:$P$21,4,FALSE),"")&lt;&gt;""),"Data is Missing.",""))</f>
        <v/>
      </c>
      <c r="P901" s="194" t="str">
        <f>IF(B901="","",IF(AND(Input!K900="",IFERROR(VLOOKUP(K901,UIR!$A$2:$P$21,5,FALSE),"")&lt;&gt;""),"Data is Missing.",""))</f>
        <v/>
      </c>
      <c r="Q901" s="194" t="str">
        <f>IF(B901="","",IF(AND(Input!L900="",IFERROR(VLOOKUP(K901,UIR!$A$2:$P$21,6,FALSE),"")&lt;&gt;""),"Data is Missing.",""))</f>
        <v/>
      </c>
      <c r="R901" s="194" t="str">
        <f>IF(B901="","",IF(AND(Input!M900="",IFERROR(VLOOKUP(K901,UIR!$A$2:$P$21,7,FALSE),"")&lt;&gt;""),"Data is Missing.",""))</f>
        <v/>
      </c>
      <c r="S901" s="194" t="str">
        <f>IF(B901="","",IF(AND(Input!P900="",IFERROR(VLOOKUP(K901,UIR!$A$2:$P$21,8,FALSE),"")&lt;&gt;""),"Data is Missing.",""))</f>
        <v/>
      </c>
      <c r="T901" s="194" t="str">
        <f>IF(B901="","",IF(AND(Input!Q900="",IFERROR(VLOOKUP(K901,UIR!$A$2:$P$21,9,FALSE),"")&lt;&gt;""),"Data is Missing.",""))</f>
        <v/>
      </c>
      <c r="U901" s="194"/>
      <c r="V901" s="194" t="str">
        <f>IF(B901="","",IF(AND(Input!S900="",IFERROR(VLOOKUP(K901,UIR!$A$2:$P$21,11,FALSE),"")&lt;&gt;""),"Data is Missing.",""))</f>
        <v/>
      </c>
      <c r="W901" s="194" t="str">
        <f>IF(B901="","",IF(AND(Input!T900="",IFERROR(VLOOKUP(K901,UIR!$A$2:$P$21,12,FALSE),"")&lt;&gt;""),"Data is Missing.",""))</f>
        <v/>
      </c>
      <c r="X901" s="194" t="str">
        <f>IF(B901="","",IF(AND(Input!V900="",IFERROR(VLOOKUP(K901,UIR!$A$2:$P$21,13,FALSE),"")&lt;&gt;""),"Data is Missing.",""))</f>
        <v/>
      </c>
      <c r="Y901" s="194" t="str">
        <f>IF(B901="","",IF(AND(Input!W900="",IFERROR(VLOOKUP(K901,UIR!$A$2:$P$21,14,FALSE),"")&lt;&gt;""),"Data is Missing.",""))</f>
        <v/>
      </c>
      <c r="Z901" s="194" t="str">
        <f>IF(B901="","",IF(AND(Input!X900="",IFERROR(VLOOKUP(K901,UIR!$A$2:$P$21,15,FALSE),"")&lt;&gt;""),"Data is Missing.",""))</f>
        <v/>
      </c>
      <c r="AA901" s="195" t="str">
        <f>IF(B901="","",IF(AND(Input!Y900="",IFERROR(VLOOKUP(K901,UIR!$A$2:$P$21,16,FALSE),"")&lt;&gt;""),"Data is Missing.",""))</f>
        <v/>
      </c>
      <c r="AC901" s="202" t="str">
        <f>IF(ISERROR(IF(Input!D900="","",IF(ISERROR(VLOOKUP(Input!D900,'Measure List'!$A$2:$A$30000,1,0)),"Invalid RefNo",""))),"",IF(Input!D900="","",IF(ISERROR(VLOOKUP(Input!D900,'Measure List'!$A$2:$A$30000,1,0)),"Invalid RefNo","")))</f>
        <v/>
      </c>
      <c r="AD901" s="156"/>
      <c r="AE901" s="156"/>
      <c r="AF901" s="156"/>
      <c r="AG901" s="156"/>
      <c r="AH901" s="156"/>
      <c r="AI901" s="156"/>
      <c r="AJ901" s="156"/>
      <c r="AK901" s="156"/>
      <c r="AL901" s="203" t="str">
        <f>IF(COUNTIF(Dropdowns!$K$2:$K$7,Input!S900)&gt;0,"",IF(Input!S900="","","Invalid Type"))</f>
        <v/>
      </c>
      <c r="AN901" s="204" t="str">
        <f>IF(Input!C900="","",IF(ISNUMBER(VALUE(Input!C900)),"","Needs to be a number."))</f>
        <v/>
      </c>
      <c r="AO901" s="205" t="str">
        <f>IF(Input!E900="","",IF(ISNUMBER(VALUE(Input!E900)),"","Needs to be a number."))</f>
        <v/>
      </c>
      <c r="AP901" s="205" t="str">
        <f>IF(Input!N900="","",IF(ISNUMBER(VALUE(Input!N900)),"","Needs to be a number."))</f>
        <v/>
      </c>
      <c r="AQ901" s="205" t="str">
        <f>IF(Input!O900="","",IF(ISNUMBER(VALUE(Input!O900)),"","Needs to be a number."))</f>
        <v/>
      </c>
      <c r="AR901" s="205" t="str">
        <f>IF(Input!V900="","",IF(ISNUMBER(VALUE(Input!V900)),"","Needs to be a number."))</f>
        <v/>
      </c>
      <c r="AS901" s="205" t="str">
        <f>IF(Input!W900="","",IF(ISNUMBER(VALUE(Input!W900)),"","Needs to be a number."))</f>
        <v/>
      </c>
      <c r="AT901" s="205" t="str">
        <f>IF(Input!X900="","",IF(ISNUMBER(VALUE(Input!X900)),"","Needs to be a number."))</f>
        <v/>
      </c>
      <c r="AU901" s="206" t="str">
        <f>IF(Input!Y900="","",IF(ISNUMBER(VALUE(Input!Y900)),"","Needs to be a number."))</f>
        <v/>
      </c>
      <c r="AW901" s="259" t="str">
        <f>IF(OR(VALUE(Input!C900)&lt;0,VALUE(Input!C900)&gt;100), "Invalid EEI %","")</f>
        <v/>
      </c>
      <c r="AX901" s="207"/>
      <c r="AY901" s="278" t="str">
        <f>IF(Input!E900="","",IF(VALUE(Input!E900)=0,"Do not enter 0.",""))</f>
        <v/>
      </c>
    </row>
    <row r="902" spans="2:51" x14ac:dyDescent="0.3">
      <c r="B902" s="188" t="str">
        <f>Input!A901</f>
        <v/>
      </c>
      <c r="C902" s="189" t="str">
        <f>IF(ISERROR(IF(AND(Input!$A901="",SUMPRODUCT(--(LEN(Input!$A902:'Input'!$A$1006)&gt;0))&lt;&gt;0),"Row is skipped.",IF(AND(Input!$A901="",Input!$A902=""),"", IF(Input!B901="","Data is missing.","")))),"",IF(AND(Input!$A901="",SUMPRODUCT(--(LEN(Input!$A902:'Input'!$A$1006)&gt;0))&lt;&gt;0),"Row is skipped.",IF(AND(Input!$A901="",Input!$A902=""),"", IF(Input!B901="","Data is missing.",""))))</f>
        <v/>
      </c>
      <c r="D902" s="189" t="str">
        <f>IF(ISERROR(IF(AND(Input!$A901="",SUMPRODUCT(--(LEN(Input!$A902:'Input'!$A$1006)&gt;0))&lt;&gt;0),"Row is skipped.",IF(AND(Input!$A901="",Input!$A902=""),"", IF(Input!C901="","Data is missing.","")))),"",IF(AND(Input!$A901="",SUMPRODUCT(--(LEN(Input!$A902:'Input'!$A$1006)&gt;0))&lt;&gt;0),"Row is skipped.",IF(AND(Input!$A901="",Input!$A902=""),"", IF(Input!C901="","Data is missing.",""))))</f>
        <v/>
      </c>
      <c r="E902" s="189" t="str">
        <f>IF(ISERROR(IF(AND(Input!$A901="",SUMPRODUCT(--(LEN(Input!$A902:'Input'!$A$1006)&gt;0))&lt;&gt;0),"Row is skipped.",IF(AND(Input!$A901="",Input!$A902=""),"", IF(Input!D901="","Data is missing.","")))),"",IF(AND(Input!$A901="",SUMPRODUCT(--(LEN(Input!$A902:'Input'!$A$1006)&gt;0))&lt;&gt;0),"Row is skipped.",IF(AND(Input!$A901="",Input!$A902=""),"", IF(Input!D901="","Data is missing.",""))))</f>
        <v/>
      </c>
      <c r="F902" s="189" t="str">
        <f>IF(ISERROR(IF(AND(Input!$A901="",SUMPRODUCT(--(LEN(Input!$A902:'Input'!$A$1006)&gt;0))&lt;&gt;0),"Row is skipped.",IF(AND(Input!$A901="",Input!$A902=""),"", IF(Input!E901="","Data is missing.","")))),"",IF(AND(Input!$A901="",SUMPRODUCT(--(LEN(Input!$A902:'Input'!$A$1006)&gt;0))&lt;&gt;0),"Row is skipped.",IF(AND(Input!$A901="",Input!$A902=""),"", IF(Input!E901="","Data is missing.",""))))</f>
        <v/>
      </c>
      <c r="G902" s="189" t="str">
        <f>IF(ISERROR(IF(AND(Input!$A901="",SUMPRODUCT(--(LEN(Input!$A902:'Input'!$A$1006)&gt;0))&lt;&gt;0),"Row is skipped.",IF(AND(Input!$A901="",Input!$A902=""),"", IF(Input!F901="","Data is missing.","")))),"",IF(AND(Input!$A901="",SUMPRODUCT(--(LEN(Input!$A902:'Input'!$A$1006)&gt;0))&lt;&gt;0),"Row is skipped.",IF(AND(Input!$A901="",Input!$A902=""),"", IF(Input!F901="","Data is missing.",""))))</f>
        <v/>
      </c>
      <c r="H902" s="190" t="str">
        <f>IF(ISERROR(IF(AND(Input!$A901="",SUMPRODUCT(--(LEN(Input!$A902:'Input'!$A$1006)&gt;0))&lt;&gt;0),"Row is skipped.",IF(AND(Input!$A901="",Input!$A902=""),"", IF(Input!G901="","Data is missing.","")))),"",IF(AND(Input!$A901="",SUMPRODUCT(--(LEN(Input!$A902:'Input'!$A$1006)&gt;0))&lt;&gt;0),"Row is skipped.",IF(AND(Input!$A901="",Input!$A902=""),"", IF(Input!G901="","Data is missing.",""))))</f>
        <v/>
      </c>
      <c r="I902" s="156"/>
      <c r="J902" s="191" t="str">
        <f>IFERROR(VLOOKUP(VLOOKUP(Input!$D901,'Measure List'!$A:$AN,40,FALSE),UIR!$A$1:$Q$27,17,FALSE),"")</f>
        <v/>
      </c>
      <c r="K902" s="192" t="str">
        <f>IFERROR(VLOOKUP(Input!$D901,'Measure List'!$A:$AN,40,FALSE),"")</f>
        <v/>
      </c>
      <c r="L902" s="156"/>
      <c r="M902" s="193" t="str">
        <f>IF(B902="","",IF(AND(Input!H901="",IFERROR(VLOOKUP(K902,UIR!$A$2:$P$21,2,FALSE),"")&lt;&gt;""),"Data is Missing.",""))</f>
        <v/>
      </c>
      <c r="N902" s="194" t="str">
        <f>IF(B902="","",IF(AND(Input!I901="",IFERROR(VLOOKUP(K902,UIR!$A$2:$P$21,3,FALSE),"")&lt;&gt;""),"Data is Missing.",""))</f>
        <v/>
      </c>
      <c r="O902" s="194" t="str">
        <f>IF(B902="","",IF(AND(Input!J901="",IFERROR(VLOOKUP(K902,UIR!$A$2:$P$21,4,FALSE),"")&lt;&gt;""),"Data is Missing.",""))</f>
        <v/>
      </c>
      <c r="P902" s="194" t="str">
        <f>IF(B902="","",IF(AND(Input!K901="",IFERROR(VLOOKUP(K902,UIR!$A$2:$P$21,5,FALSE),"")&lt;&gt;""),"Data is Missing.",""))</f>
        <v/>
      </c>
      <c r="Q902" s="194" t="str">
        <f>IF(B902="","",IF(AND(Input!L901="",IFERROR(VLOOKUP(K902,UIR!$A$2:$P$21,6,FALSE),"")&lt;&gt;""),"Data is Missing.",""))</f>
        <v/>
      </c>
      <c r="R902" s="194" t="str">
        <f>IF(B902="","",IF(AND(Input!M901="",IFERROR(VLOOKUP(K902,UIR!$A$2:$P$21,7,FALSE),"")&lt;&gt;""),"Data is Missing.",""))</f>
        <v/>
      </c>
      <c r="S902" s="194" t="str">
        <f>IF(B902="","",IF(AND(Input!P901="",IFERROR(VLOOKUP(K902,UIR!$A$2:$P$21,8,FALSE),"")&lt;&gt;""),"Data is Missing.",""))</f>
        <v/>
      </c>
      <c r="T902" s="194" t="str">
        <f>IF(B902="","",IF(AND(Input!Q901="",IFERROR(VLOOKUP(K902,UIR!$A$2:$P$21,9,FALSE),"")&lt;&gt;""),"Data is Missing.",""))</f>
        <v/>
      </c>
      <c r="U902" s="194"/>
      <c r="V902" s="194" t="str">
        <f>IF(B902="","",IF(AND(Input!S901="",IFERROR(VLOOKUP(K902,UIR!$A$2:$P$21,11,FALSE),"")&lt;&gt;""),"Data is Missing.",""))</f>
        <v/>
      </c>
      <c r="W902" s="194" t="str">
        <f>IF(B902="","",IF(AND(Input!T901="",IFERROR(VLOOKUP(K902,UIR!$A$2:$P$21,12,FALSE),"")&lt;&gt;""),"Data is Missing.",""))</f>
        <v/>
      </c>
      <c r="X902" s="194" t="str">
        <f>IF(B902="","",IF(AND(Input!V901="",IFERROR(VLOOKUP(K902,UIR!$A$2:$P$21,13,FALSE),"")&lt;&gt;""),"Data is Missing.",""))</f>
        <v/>
      </c>
      <c r="Y902" s="194" t="str">
        <f>IF(B902="","",IF(AND(Input!W901="",IFERROR(VLOOKUP(K902,UIR!$A$2:$P$21,14,FALSE),"")&lt;&gt;""),"Data is Missing.",""))</f>
        <v/>
      </c>
      <c r="Z902" s="194" t="str">
        <f>IF(B902="","",IF(AND(Input!X901="",IFERROR(VLOOKUP(K902,UIR!$A$2:$P$21,15,FALSE),"")&lt;&gt;""),"Data is Missing.",""))</f>
        <v/>
      </c>
      <c r="AA902" s="195" t="str">
        <f>IF(B902="","",IF(AND(Input!Y901="",IFERROR(VLOOKUP(K902,UIR!$A$2:$P$21,16,FALSE),"")&lt;&gt;""),"Data is Missing.",""))</f>
        <v/>
      </c>
      <c r="AC902" s="202" t="str">
        <f>IF(ISERROR(IF(Input!D901="","",IF(ISERROR(VLOOKUP(Input!D901,'Measure List'!$A$2:$A$30000,1,0)),"Invalid RefNo",""))),"",IF(Input!D901="","",IF(ISERROR(VLOOKUP(Input!D901,'Measure List'!$A$2:$A$30000,1,0)),"Invalid RefNo","")))</f>
        <v/>
      </c>
      <c r="AD902" s="156"/>
      <c r="AE902" s="156"/>
      <c r="AF902" s="156"/>
      <c r="AG902" s="156"/>
      <c r="AH902" s="156"/>
      <c r="AI902" s="156"/>
      <c r="AJ902" s="156"/>
      <c r="AK902" s="156"/>
      <c r="AL902" s="203" t="str">
        <f>IF(COUNTIF(Dropdowns!$K$2:$K$7,Input!S901)&gt;0,"",IF(Input!S901="","","Invalid Type"))</f>
        <v/>
      </c>
      <c r="AN902" s="204" t="str">
        <f>IF(Input!C901="","",IF(ISNUMBER(VALUE(Input!C901)),"","Needs to be a number."))</f>
        <v/>
      </c>
      <c r="AO902" s="205" t="str">
        <f>IF(Input!E901="","",IF(ISNUMBER(VALUE(Input!E901)),"","Needs to be a number."))</f>
        <v/>
      </c>
      <c r="AP902" s="205" t="str">
        <f>IF(Input!N901="","",IF(ISNUMBER(VALUE(Input!N901)),"","Needs to be a number."))</f>
        <v/>
      </c>
      <c r="AQ902" s="205" t="str">
        <f>IF(Input!O901="","",IF(ISNUMBER(VALUE(Input!O901)),"","Needs to be a number."))</f>
        <v/>
      </c>
      <c r="AR902" s="205" t="str">
        <f>IF(Input!V901="","",IF(ISNUMBER(VALUE(Input!V901)),"","Needs to be a number."))</f>
        <v/>
      </c>
      <c r="AS902" s="205" t="str">
        <f>IF(Input!W901="","",IF(ISNUMBER(VALUE(Input!W901)),"","Needs to be a number."))</f>
        <v/>
      </c>
      <c r="AT902" s="205" t="str">
        <f>IF(Input!X901="","",IF(ISNUMBER(VALUE(Input!X901)),"","Needs to be a number."))</f>
        <v/>
      </c>
      <c r="AU902" s="206" t="str">
        <f>IF(Input!Y901="","",IF(ISNUMBER(VALUE(Input!Y901)),"","Needs to be a number."))</f>
        <v/>
      </c>
      <c r="AW902" s="259" t="str">
        <f>IF(OR(VALUE(Input!C901)&lt;0,VALUE(Input!C901)&gt;100), "Invalid EEI %","")</f>
        <v/>
      </c>
      <c r="AX902" s="207"/>
      <c r="AY902" s="278" t="str">
        <f>IF(Input!E901="","",IF(VALUE(Input!E901)=0,"Do not enter 0.",""))</f>
        <v/>
      </c>
    </row>
    <row r="903" spans="2:51" x14ac:dyDescent="0.3">
      <c r="B903" s="188" t="str">
        <f>Input!A902</f>
        <v/>
      </c>
      <c r="C903" s="189" t="str">
        <f>IF(ISERROR(IF(AND(Input!$A902="",SUMPRODUCT(--(LEN(Input!$A903:'Input'!$A$1006)&gt;0))&lt;&gt;0),"Row is skipped.",IF(AND(Input!$A902="",Input!$A903=""),"", IF(Input!B902="","Data is missing.","")))),"",IF(AND(Input!$A902="",SUMPRODUCT(--(LEN(Input!$A903:'Input'!$A$1006)&gt;0))&lt;&gt;0),"Row is skipped.",IF(AND(Input!$A902="",Input!$A903=""),"", IF(Input!B902="","Data is missing.",""))))</f>
        <v/>
      </c>
      <c r="D903" s="189" t="str">
        <f>IF(ISERROR(IF(AND(Input!$A902="",SUMPRODUCT(--(LEN(Input!$A903:'Input'!$A$1006)&gt;0))&lt;&gt;0),"Row is skipped.",IF(AND(Input!$A902="",Input!$A903=""),"", IF(Input!C902="","Data is missing.","")))),"",IF(AND(Input!$A902="",SUMPRODUCT(--(LEN(Input!$A903:'Input'!$A$1006)&gt;0))&lt;&gt;0),"Row is skipped.",IF(AND(Input!$A902="",Input!$A903=""),"", IF(Input!C902="","Data is missing.",""))))</f>
        <v/>
      </c>
      <c r="E903" s="189" t="str">
        <f>IF(ISERROR(IF(AND(Input!$A902="",SUMPRODUCT(--(LEN(Input!$A903:'Input'!$A$1006)&gt;0))&lt;&gt;0),"Row is skipped.",IF(AND(Input!$A902="",Input!$A903=""),"", IF(Input!D902="","Data is missing.","")))),"",IF(AND(Input!$A902="",SUMPRODUCT(--(LEN(Input!$A903:'Input'!$A$1006)&gt;0))&lt;&gt;0),"Row is skipped.",IF(AND(Input!$A902="",Input!$A903=""),"", IF(Input!D902="","Data is missing.",""))))</f>
        <v/>
      </c>
      <c r="F903" s="189" t="str">
        <f>IF(ISERROR(IF(AND(Input!$A902="",SUMPRODUCT(--(LEN(Input!$A903:'Input'!$A$1006)&gt;0))&lt;&gt;0),"Row is skipped.",IF(AND(Input!$A902="",Input!$A903=""),"", IF(Input!E902="","Data is missing.","")))),"",IF(AND(Input!$A902="",SUMPRODUCT(--(LEN(Input!$A903:'Input'!$A$1006)&gt;0))&lt;&gt;0),"Row is skipped.",IF(AND(Input!$A902="",Input!$A903=""),"", IF(Input!E902="","Data is missing.",""))))</f>
        <v/>
      </c>
      <c r="G903" s="189" t="str">
        <f>IF(ISERROR(IF(AND(Input!$A902="",SUMPRODUCT(--(LEN(Input!$A903:'Input'!$A$1006)&gt;0))&lt;&gt;0),"Row is skipped.",IF(AND(Input!$A902="",Input!$A903=""),"", IF(Input!F902="","Data is missing.","")))),"",IF(AND(Input!$A902="",SUMPRODUCT(--(LEN(Input!$A903:'Input'!$A$1006)&gt;0))&lt;&gt;0),"Row is skipped.",IF(AND(Input!$A902="",Input!$A903=""),"", IF(Input!F902="","Data is missing.",""))))</f>
        <v/>
      </c>
      <c r="H903" s="190" t="str">
        <f>IF(ISERROR(IF(AND(Input!$A902="",SUMPRODUCT(--(LEN(Input!$A903:'Input'!$A$1006)&gt;0))&lt;&gt;0),"Row is skipped.",IF(AND(Input!$A902="",Input!$A903=""),"", IF(Input!G902="","Data is missing.","")))),"",IF(AND(Input!$A902="",SUMPRODUCT(--(LEN(Input!$A903:'Input'!$A$1006)&gt;0))&lt;&gt;0),"Row is skipped.",IF(AND(Input!$A902="",Input!$A903=""),"", IF(Input!G902="","Data is missing.",""))))</f>
        <v/>
      </c>
      <c r="I903" s="156"/>
      <c r="J903" s="191" t="str">
        <f>IFERROR(VLOOKUP(VLOOKUP(Input!$D902,'Measure List'!$A:$AN,40,FALSE),UIR!$A$1:$Q$27,17,FALSE),"")</f>
        <v/>
      </c>
      <c r="K903" s="192" t="str">
        <f>IFERROR(VLOOKUP(Input!$D902,'Measure List'!$A:$AN,40,FALSE),"")</f>
        <v/>
      </c>
      <c r="L903" s="156"/>
      <c r="M903" s="193" t="str">
        <f>IF(B903="","",IF(AND(Input!H902="",IFERROR(VLOOKUP(K903,UIR!$A$2:$P$21,2,FALSE),"")&lt;&gt;""),"Data is Missing.",""))</f>
        <v/>
      </c>
      <c r="N903" s="194" t="str">
        <f>IF(B903="","",IF(AND(Input!I902="",IFERROR(VLOOKUP(K903,UIR!$A$2:$P$21,3,FALSE),"")&lt;&gt;""),"Data is Missing.",""))</f>
        <v/>
      </c>
      <c r="O903" s="194" t="str">
        <f>IF(B903="","",IF(AND(Input!J902="",IFERROR(VLOOKUP(K903,UIR!$A$2:$P$21,4,FALSE),"")&lt;&gt;""),"Data is Missing.",""))</f>
        <v/>
      </c>
      <c r="P903" s="194" t="str">
        <f>IF(B903="","",IF(AND(Input!K902="",IFERROR(VLOOKUP(K903,UIR!$A$2:$P$21,5,FALSE),"")&lt;&gt;""),"Data is Missing.",""))</f>
        <v/>
      </c>
      <c r="Q903" s="194" t="str">
        <f>IF(B903="","",IF(AND(Input!L902="",IFERROR(VLOOKUP(K903,UIR!$A$2:$P$21,6,FALSE),"")&lt;&gt;""),"Data is Missing.",""))</f>
        <v/>
      </c>
      <c r="R903" s="194" t="str">
        <f>IF(B903="","",IF(AND(Input!M902="",IFERROR(VLOOKUP(K903,UIR!$A$2:$P$21,7,FALSE),"")&lt;&gt;""),"Data is Missing.",""))</f>
        <v/>
      </c>
      <c r="S903" s="194" t="str">
        <f>IF(B903="","",IF(AND(Input!P902="",IFERROR(VLOOKUP(K903,UIR!$A$2:$P$21,8,FALSE),"")&lt;&gt;""),"Data is Missing.",""))</f>
        <v/>
      </c>
      <c r="T903" s="194" t="str">
        <f>IF(B903="","",IF(AND(Input!Q902="",IFERROR(VLOOKUP(K903,UIR!$A$2:$P$21,9,FALSE),"")&lt;&gt;""),"Data is Missing.",""))</f>
        <v/>
      </c>
      <c r="U903" s="194"/>
      <c r="V903" s="194" t="str">
        <f>IF(B903="","",IF(AND(Input!S902="",IFERROR(VLOOKUP(K903,UIR!$A$2:$P$21,11,FALSE),"")&lt;&gt;""),"Data is Missing.",""))</f>
        <v/>
      </c>
      <c r="W903" s="194" t="str">
        <f>IF(B903="","",IF(AND(Input!T902="",IFERROR(VLOOKUP(K903,UIR!$A$2:$P$21,12,FALSE),"")&lt;&gt;""),"Data is Missing.",""))</f>
        <v/>
      </c>
      <c r="X903" s="194" t="str">
        <f>IF(B903="","",IF(AND(Input!V902="",IFERROR(VLOOKUP(K903,UIR!$A$2:$P$21,13,FALSE),"")&lt;&gt;""),"Data is Missing.",""))</f>
        <v/>
      </c>
      <c r="Y903" s="194" t="str">
        <f>IF(B903="","",IF(AND(Input!W902="",IFERROR(VLOOKUP(K903,UIR!$A$2:$P$21,14,FALSE),"")&lt;&gt;""),"Data is Missing.",""))</f>
        <v/>
      </c>
      <c r="Z903" s="194" t="str">
        <f>IF(B903="","",IF(AND(Input!X902="",IFERROR(VLOOKUP(K903,UIR!$A$2:$P$21,15,FALSE),"")&lt;&gt;""),"Data is Missing.",""))</f>
        <v/>
      </c>
      <c r="AA903" s="195" t="str">
        <f>IF(B903="","",IF(AND(Input!Y902="",IFERROR(VLOOKUP(K903,UIR!$A$2:$P$21,16,FALSE),"")&lt;&gt;""),"Data is Missing.",""))</f>
        <v/>
      </c>
      <c r="AC903" s="202" t="str">
        <f>IF(ISERROR(IF(Input!D902="","",IF(ISERROR(VLOOKUP(Input!D902,'Measure List'!$A$2:$A$30000,1,0)),"Invalid RefNo",""))),"",IF(Input!D902="","",IF(ISERROR(VLOOKUP(Input!D902,'Measure List'!$A$2:$A$30000,1,0)),"Invalid RefNo","")))</f>
        <v/>
      </c>
      <c r="AD903" s="156"/>
      <c r="AE903" s="156"/>
      <c r="AF903" s="156"/>
      <c r="AG903" s="156"/>
      <c r="AH903" s="156"/>
      <c r="AI903" s="156"/>
      <c r="AJ903" s="156"/>
      <c r="AK903" s="156"/>
      <c r="AL903" s="203" t="str">
        <f>IF(COUNTIF(Dropdowns!$K$2:$K$7,Input!S902)&gt;0,"",IF(Input!S902="","","Invalid Type"))</f>
        <v/>
      </c>
      <c r="AN903" s="204" t="str">
        <f>IF(Input!C902="","",IF(ISNUMBER(VALUE(Input!C902)),"","Needs to be a number."))</f>
        <v/>
      </c>
      <c r="AO903" s="205" t="str">
        <f>IF(Input!E902="","",IF(ISNUMBER(VALUE(Input!E902)),"","Needs to be a number."))</f>
        <v/>
      </c>
      <c r="AP903" s="205" t="str">
        <f>IF(Input!N902="","",IF(ISNUMBER(VALUE(Input!N902)),"","Needs to be a number."))</f>
        <v/>
      </c>
      <c r="AQ903" s="205" t="str">
        <f>IF(Input!O902="","",IF(ISNUMBER(VALUE(Input!O902)),"","Needs to be a number."))</f>
        <v/>
      </c>
      <c r="AR903" s="205" t="str">
        <f>IF(Input!V902="","",IF(ISNUMBER(VALUE(Input!V902)),"","Needs to be a number."))</f>
        <v/>
      </c>
      <c r="AS903" s="205" t="str">
        <f>IF(Input!W902="","",IF(ISNUMBER(VALUE(Input!W902)),"","Needs to be a number."))</f>
        <v/>
      </c>
      <c r="AT903" s="205" t="str">
        <f>IF(Input!X902="","",IF(ISNUMBER(VALUE(Input!X902)),"","Needs to be a number."))</f>
        <v/>
      </c>
      <c r="AU903" s="206" t="str">
        <f>IF(Input!Y902="","",IF(ISNUMBER(VALUE(Input!Y902)),"","Needs to be a number."))</f>
        <v/>
      </c>
      <c r="AW903" s="259" t="str">
        <f>IF(OR(VALUE(Input!C902)&lt;0,VALUE(Input!C902)&gt;100), "Invalid EEI %","")</f>
        <v/>
      </c>
      <c r="AX903" s="207"/>
      <c r="AY903" s="278" t="str">
        <f>IF(Input!E902="","",IF(VALUE(Input!E902)=0,"Do not enter 0.",""))</f>
        <v/>
      </c>
    </row>
    <row r="904" spans="2:51" x14ac:dyDescent="0.3">
      <c r="B904" s="188" t="str">
        <f>Input!A903</f>
        <v/>
      </c>
      <c r="C904" s="189" t="str">
        <f>IF(ISERROR(IF(AND(Input!$A903="",SUMPRODUCT(--(LEN(Input!$A904:'Input'!$A$1006)&gt;0))&lt;&gt;0),"Row is skipped.",IF(AND(Input!$A903="",Input!$A904=""),"", IF(Input!B903="","Data is missing.","")))),"",IF(AND(Input!$A903="",SUMPRODUCT(--(LEN(Input!$A904:'Input'!$A$1006)&gt;0))&lt;&gt;0),"Row is skipped.",IF(AND(Input!$A903="",Input!$A904=""),"", IF(Input!B903="","Data is missing.",""))))</f>
        <v/>
      </c>
      <c r="D904" s="189" t="str">
        <f>IF(ISERROR(IF(AND(Input!$A903="",SUMPRODUCT(--(LEN(Input!$A904:'Input'!$A$1006)&gt;0))&lt;&gt;0),"Row is skipped.",IF(AND(Input!$A903="",Input!$A904=""),"", IF(Input!C903="","Data is missing.","")))),"",IF(AND(Input!$A903="",SUMPRODUCT(--(LEN(Input!$A904:'Input'!$A$1006)&gt;0))&lt;&gt;0),"Row is skipped.",IF(AND(Input!$A903="",Input!$A904=""),"", IF(Input!C903="","Data is missing.",""))))</f>
        <v/>
      </c>
      <c r="E904" s="189" t="str">
        <f>IF(ISERROR(IF(AND(Input!$A903="",SUMPRODUCT(--(LEN(Input!$A904:'Input'!$A$1006)&gt;0))&lt;&gt;0),"Row is skipped.",IF(AND(Input!$A903="",Input!$A904=""),"", IF(Input!D903="","Data is missing.","")))),"",IF(AND(Input!$A903="",SUMPRODUCT(--(LEN(Input!$A904:'Input'!$A$1006)&gt;0))&lt;&gt;0),"Row is skipped.",IF(AND(Input!$A903="",Input!$A904=""),"", IF(Input!D903="","Data is missing.",""))))</f>
        <v/>
      </c>
      <c r="F904" s="189" t="str">
        <f>IF(ISERROR(IF(AND(Input!$A903="",SUMPRODUCT(--(LEN(Input!$A904:'Input'!$A$1006)&gt;0))&lt;&gt;0),"Row is skipped.",IF(AND(Input!$A903="",Input!$A904=""),"", IF(Input!E903="","Data is missing.","")))),"",IF(AND(Input!$A903="",SUMPRODUCT(--(LEN(Input!$A904:'Input'!$A$1006)&gt;0))&lt;&gt;0),"Row is skipped.",IF(AND(Input!$A903="",Input!$A904=""),"", IF(Input!E903="","Data is missing.",""))))</f>
        <v/>
      </c>
      <c r="G904" s="189" t="str">
        <f>IF(ISERROR(IF(AND(Input!$A903="",SUMPRODUCT(--(LEN(Input!$A904:'Input'!$A$1006)&gt;0))&lt;&gt;0),"Row is skipped.",IF(AND(Input!$A903="",Input!$A904=""),"", IF(Input!F903="","Data is missing.","")))),"",IF(AND(Input!$A903="",SUMPRODUCT(--(LEN(Input!$A904:'Input'!$A$1006)&gt;0))&lt;&gt;0),"Row is skipped.",IF(AND(Input!$A903="",Input!$A904=""),"", IF(Input!F903="","Data is missing.",""))))</f>
        <v/>
      </c>
      <c r="H904" s="190" t="str">
        <f>IF(ISERROR(IF(AND(Input!$A903="",SUMPRODUCT(--(LEN(Input!$A904:'Input'!$A$1006)&gt;0))&lt;&gt;0),"Row is skipped.",IF(AND(Input!$A903="",Input!$A904=""),"", IF(Input!G903="","Data is missing.","")))),"",IF(AND(Input!$A903="",SUMPRODUCT(--(LEN(Input!$A904:'Input'!$A$1006)&gt;0))&lt;&gt;0),"Row is skipped.",IF(AND(Input!$A903="",Input!$A904=""),"", IF(Input!G903="","Data is missing.",""))))</f>
        <v/>
      </c>
      <c r="I904" s="156"/>
      <c r="J904" s="191" t="str">
        <f>IFERROR(VLOOKUP(VLOOKUP(Input!$D903,'Measure List'!$A:$AN,40,FALSE),UIR!$A$1:$Q$27,17,FALSE),"")</f>
        <v/>
      </c>
      <c r="K904" s="192" t="str">
        <f>IFERROR(VLOOKUP(Input!$D903,'Measure List'!$A:$AN,40,FALSE),"")</f>
        <v/>
      </c>
      <c r="L904" s="156"/>
      <c r="M904" s="193" t="str">
        <f>IF(B904="","",IF(AND(Input!H903="",IFERROR(VLOOKUP(K904,UIR!$A$2:$P$21,2,FALSE),"")&lt;&gt;""),"Data is Missing.",""))</f>
        <v/>
      </c>
      <c r="N904" s="194" t="str">
        <f>IF(B904="","",IF(AND(Input!I903="",IFERROR(VLOOKUP(K904,UIR!$A$2:$P$21,3,FALSE),"")&lt;&gt;""),"Data is Missing.",""))</f>
        <v/>
      </c>
      <c r="O904" s="194" t="str">
        <f>IF(B904="","",IF(AND(Input!J903="",IFERROR(VLOOKUP(K904,UIR!$A$2:$P$21,4,FALSE),"")&lt;&gt;""),"Data is Missing.",""))</f>
        <v/>
      </c>
      <c r="P904" s="194" t="str">
        <f>IF(B904="","",IF(AND(Input!K903="",IFERROR(VLOOKUP(K904,UIR!$A$2:$P$21,5,FALSE),"")&lt;&gt;""),"Data is Missing.",""))</f>
        <v/>
      </c>
      <c r="Q904" s="194" t="str">
        <f>IF(B904="","",IF(AND(Input!L903="",IFERROR(VLOOKUP(K904,UIR!$A$2:$P$21,6,FALSE),"")&lt;&gt;""),"Data is Missing.",""))</f>
        <v/>
      </c>
      <c r="R904" s="194" t="str">
        <f>IF(B904="","",IF(AND(Input!M903="",IFERROR(VLOOKUP(K904,UIR!$A$2:$P$21,7,FALSE),"")&lt;&gt;""),"Data is Missing.",""))</f>
        <v/>
      </c>
      <c r="S904" s="194" t="str">
        <f>IF(B904="","",IF(AND(Input!P903="",IFERROR(VLOOKUP(K904,UIR!$A$2:$P$21,8,FALSE),"")&lt;&gt;""),"Data is Missing.",""))</f>
        <v/>
      </c>
      <c r="T904" s="194" t="str">
        <f>IF(B904="","",IF(AND(Input!Q903="",IFERROR(VLOOKUP(K904,UIR!$A$2:$P$21,9,FALSE),"")&lt;&gt;""),"Data is Missing.",""))</f>
        <v/>
      </c>
      <c r="U904" s="194"/>
      <c r="V904" s="194" t="str">
        <f>IF(B904="","",IF(AND(Input!S903="",IFERROR(VLOOKUP(K904,UIR!$A$2:$P$21,11,FALSE),"")&lt;&gt;""),"Data is Missing.",""))</f>
        <v/>
      </c>
      <c r="W904" s="194" t="str">
        <f>IF(B904="","",IF(AND(Input!T903="",IFERROR(VLOOKUP(K904,UIR!$A$2:$P$21,12,FALSE),"")&lt;&gt;""),"Data is Missing.",""))</f>
        <v/>
      </c>
      <c r="X904" s="194" t="str">
        <f>IF(B904="","",IF(AND(Input!V903="",IFERROR(VLOOKUP(K904,UIR!$A$2:$P$21,13,FALSE),"")&lt;&gt;""),"Data is Missing.",""))</f>
        <v/>
      </c>
      <c r="Y904" s="194" t="str">
        <f>IF(B904="","",IF(AND(Input!W903="",IFERROR(VLOOKUP(K904,UIR!$A$2:$P$21,14,FALSE),"")&lt;&gt;""),"Data is Missing.",""))</f>
        <v/>
      </c>
      <c r="Z904" s="194" t="str">
        <f>IF(B904="","",IF(AND(Input!X903="",IFERROR(VLOOKUP(K904,UIR!$A$2:$P$21,15,FALSE),"")&lt;&gt;""),"Data is Missing.",""))</f>
        <v/>
      </c>
      <c r="AA904" s="195" t="str">
        <f>IF(B904="","",IF(AND(Input!Y903="",IFERROR(VLOOKUP(K904,UIR!$A$2:$P$21,16,FALSE),"")&lt;&gt;""),"Data is Missing.",""))</f>
        <v/>
      </c>
      <c r="AC904" s="202" t="str">
        <f>IF(ISERROR(IF(Input!D903="","",IF(ISERROR(VLOOKUP(Input!D903,'Measure List'!$A$2:$A$30000,1,0)),"Invalid RefNo",""))),"",IF(Input!D903="","",IF(ISERROR(VLOOKUP(Input!D903,'Measure List'!$A$2:$A$30000,1,0)),"Invalid RefNo","")))</f>
        <v/>
      </c>
      <c r="AD904" s="156"/>
      <c r="AE904" s="156"/>
      <c r="AF904" s="156"/>
      <c r="AG904" s="156"/>
      <c r="AH904" s="156"/>
      <c r="AI904" s="156"/>
      <c r="AJ904" s="156"/>
      <c r="AK904" s="156"/>
      <c r="AL904" s="203" t="str">
        <f>IF(COUNTIF(Dropdowns!$K$2:$K$7,Input!S903)&gt;0,"",IF(Input!S903="","","Invalid Type"))</f>
        <v/>
      </c>
      <c r="AN904" s="204" t="str">
        <f>IF(Input!C903="","",IF(ISNUMBER(VALUE(Input!C903)),"","Needs to be a number."))</f>
        <v/>
      </c>
      <c r="AO904" s="205" t="str">
        <f>IF(Input!E903="","",IF(ISNUMBER(VALUE(Input!E903)),"","Needs to be a number."))</f>
        <v/>
      </c>
      <c r="AP904" s="205" t="str">
        <f>IF(Input!N903="","",IF(ISNUMBER(VALUE(Input!N903)),"","Needs to be a number."))</f>
        <v/>
      </c>
      <c r="AQ904" s="205" t="str">
        <f>IF(Input!O903="","",IF(ISNUMBER(VALUE(Input!O903)),"","Needs to be a number."))</f>
        <v/>
      </c>
      <c r="AR904" s="205" t="str">
        <f>IF(Input!V903="","",IF(ISNUMBER(VALUE(Input!V903)),"","Needs to be a number."))</f>
        <v/>
      </c>
      <c r="AS904" s="205" t="str">
        <f>IF(Input!W903="","",IF(ISNUMBER(VALUE(Input!W903)),"","Needs to be a number."))</f>
        <v/>
      </c>
      <c r="AT904" s="205" t="str">
        <f>IF(Input!X903="","",IF(ISNUMBER(VALUE(Input!X903)),"","Needs to be a number."))</f>
        <v/>
      </c>
      <c r="AU904" s="206" t="str">
        <f>IF(Input!Y903="","",IF(ISNUMBER(VALUE(Input!Y903)),"","Needs to be a number."))</f>
        <v/>
      </c>
      <c r="AW904" s="259" t="str">
        <f>IF(OR(VALUE(Input!C903)&lt;0,VALUE(Input!C903)&gt;100), "Invalid EEI %","")</f>
        <v/>
      </c>
      <c r="AX904" s="207"/>
      <c r="AY904" s="278" t="str">
        <f>IF(Input!E903="","",IF(VALUE(Input!E903)=0,"Do not enter 0.",""))</f>
        <v/>
      </c>
    </row>
    <row r="905" spans="2:51" x14ac:dyDescent="0.3">
      <c r="B905" s="188" t="str">
        <f>Input!A904</f>
        <v/>
      </c>
      <c r="C905" s="189" t="str">
        <f>IF(ISERROR(IF(AND(Input!$A904="",SUMPRODUCT(--(LEN(Input!$A905:'Input'!$A$1006)&gt;0))&lt;&gt;0),"Row is skipped.",IF(AND(Input!$A904="",Input!$A905=""),"", IF(Input!B904="","Data is missing.","")))),"",IF(AND(Input!$A904="",SUMPRODUCT(--(LEN(Input!$A905:'Input'!$A$1006)&gt;0))&lt;&gt;0),"Row is skipped.",IF(AND(Input!$A904="",Input!$A905=""),"", IF(Input!B904="","Data is missing.",""))))</f>
        <v/>
      </c>
      <c r="D905" s="189" t="str">
        <f>IF(ISERROR(IF(AND(Input!$A904="",SUMPRODUCT(--(LEN(Input!$A905:'Input'!$A$1006)&gt;0))&lt;&gt;0),"Row is skipped.",IF(AND(Input!$A904="",Input!$A905=""),"", IF(Input!C904="","Data is missing.","")))),"",IF(AND(Input!$A904="",SUMPRODUCT(--(LEN(Input!$A905:'Input'!$A$1006)&gt;0))&lt;&gt;0),"Row is skipped.",IF(AND(Input!$A904="",Input!$A905=""),"", IF(Input!C904="","Data is missing.",""))))</f>
        <v/>
      </c>
      <c r="E905" s="189" t="str">
        <f>IF(ISERROR(IF(AND(Input!$A904="",SUMPRODUCT(--(LEN(Input!$A905:'Input'!$A$1006)&gt;0))&lt;&gt;0),"Row is skipped.",IF(AND(Input!$A904="",Input!$A905=""),"", IF(Input!D904="","Data is missing.","")))),"",IF(AND(Input!$A904="",SUMPRODUCT(--(LEN(Input!$A905:'Input'!$A$1006)&gt;0))&lt;&gt;0),"Row is skipped.",IF(AND(Input!$A904="",Input!$A905=""),"", IF(Input!D904="","Data is missing.",""))))</f>
        <v/>
      </c>
      <c r="F905" s="189" t="str">
        <f>IF(ISERROR(IF(AND(Input!$A904="",SUMPRODUCT(--(LEN(Input!$A905:'Input'!$A$1006)&gt;0))&lt;&gt;0),"Row is skipped.",IF(AND(Input!$A904="",Input!$A905=""),"", IF(Input!E904="","Data is missing.","")))),"",IF(AND(Input!$A904="",SUMPRODUCT(--(LEN(Input!$A905:'Input'!$A$1006)&gt;0))&lt;&gt;0),"Row is skipped.",IF(AND(Input!$A904="",Input!$A905=""),"", IF(Input!E904="","Data is missing.",""))))</f>
        <v/>
      </c>
      <c r="G905" s="189" t="str">
        <f>IF(ISERROR(IF(AND(Input!$A904="",SUMPRODUCT(--(LEN(Input!$A905:'Input'!$A$1006)&gt;0))&lt;&gt;0),"Row is skipped.",IF(AND(Input!$A904="",Input!$A905=""),"", IF(Input!F904="","Data is missing.","")))),"",IF(AND(Input!$A904="",SUMPRODUCT(--(LEN(Input!$A905:'Input'!$A$1006)&gt;0))&lt;&gt;0),"Row is skipped.",IF(AND(Input!$A904="",Input!$A905=""),"", IF(Input!F904="","Data is missing.",""))))</f>
        <v/>
      </c>
      <c r="H905" s="190" t="str">
        <f>IF(ISERROR(IF(AND(Input!$A904="",SUMPRODUCT(--(LEN(Input!$A905:'Input'!$A$1006)&gt;0))&lt;&gt;0),"Row is skipped.",IF(AND(Input!$A904="",Input!$A905=""),"", IF(Input!G904="","Data is missing.","")))),"",IF(AND(Input!$A904="",SUMPRODUCT(--(LEN(Input!$A905:'Input'!$A$1006)&gt;0))&lt;&gt;0),"Row is skipped.",IF(AND(Input!$A904="",Input!$A905=""),"", IF(Input!G904="","Data is missing.",""))))</f>
        <v/>
      </c>
      <c r="I905" s="156"/>
      <c r="J905" s="191" t="str">
        <f>IFERROR(VLOOKUP(VLOOKUP(Input!$D904,'Measure List'!$A:$AN,40,FALSE),UIR!$A$1:$Q$27,17,FALSE),"")</f>
        <v/>
      </c>
      <c r="K905" s="192" t="str">
        <f>IFERROR(VLOOKUP(Input!$D904,'Measure List'!$A:$AN,40,FALSE),"")</f>
        <v/>
      </c>
      <c r="L905" s="156"/>
      <c r="M905" s="193" t="str">
        <f>IF(B905="","",IF(AND(Input!H904="",IFERROR(VLOOKUP(K905,UIR!$A$2:$P$21,2,FALSE),"")&lt;&gt;""),"Data is Missing.",""))</f>
        <v/>
      </c>
      <c r="N905" s="194" t="str">
        <f>IF(B905="","",IF(AND(Input!I904="",IFERROR(VLOOKUP(K905,UIR!$A$2:$P$21,3,FALSE),"")&lt;&gt;""),"Data is Missing.",""))</f>
        <v/>
      </c>
      <c r="O905" s="194" t="str">
        <f>IF(B905="","",IF(AND(Input!J904="",IFERROR(VLOOKUP(K905,UIR!$A$2:$P$21,4,FALSE),"")&lt;&gt;""),"Data is Missing.",""))</f>
        <v/>
      </c>
      <c r="P905" s="194" t="str">
        <f>IF(B905="","",IF(AND(Input!K904="",IFERROR(VLOOKUP(K905,UIR!$A$2:$P$21,5,FALSE),"")&lt;&gt;""),"Data is Missing.",""))</f>
        <v/>
      </c>
      <c r="Q905" s="194" t="str">
        <f>IF(B905="","",IF(AND(Input!L904="",IFERROR(VLOOKUP(K905,UIR!$A$2:$P$21,6,FALSE),"")&lt;&gt;""),"Data is Missing.",""))</f>
        <v/>
      </c>
      <c r="R905" s="194" t="str">
        <f>IF(B905="","",IF(AND(Input!M904="",IFERROR(VLOOKUP(K905,UIR!$A$2:$P$21,7,FALSE),"")&lt;&gt;""),"Data is Missing.",""))</f>
        <v/>
      </c>
      <c r="S905" s="194" t="str">
        <f>IF(B905="","",IF(AND(Input!P904="",IFERROR(VLOOKUP(K905,UIR!$A$2:$P$21,8,FALSE),"")&lt;&gt;""),"Data is Missing.",""))</f>
        <v/>
      </c>
      <c r="T905" s="194" t="str">
        <f>IF(B905="","",IF(AND(Input!Q904="",IFERROR(VLOOKUP(K905,UIR!$A$2:$P$21,9,FALSE),"")&lt;&gt;""),"Data is Missing.",""))</f>
        <v/>
      </c>
      <c r="U905" s="194"/>
      <c r="V905" s="194" t="str">
        <f>IF(B905="","",IF(AND(Input!S904="",IFERROR(VLOOKUP(K905,UIR!$A$2:$P$21,11,FALSE),"")&lt;&gt;""),"Data is Missing.",""))</f>
        <v/>
      </c>
      <c r="W905" s="194" t="str">
        <f>IF(B905="","",IF(AND(Input!T904="",IFERROR(VLOOKUP(K905,UIR!$A$2:$P$21,12,FALSE),"")&lt;&gt;""),"Data is Missing.",""))</f>
        <v/>
      </c>
      <c r="X905" s="194" t="str">
        <f>IF(B905="","",IF(AND(Input!V904="",IFERROR(VLOOKUP(K905,UIR!$A$2:$P$21,13,FALSE),"")&lt;&gt;""),"Data is Missing.",""))</f>
        <v/>
      </c>
      <c r="Y905" s="194" t="str">
        <f>IF(B905="","",IF(AND(Input!W904="",IFERROR(VLOOKUP(K905,UIR!$A$2:$P$21,14,FALSE),"")&lt;&gt;""),"Data is Missing.",""))</f>
        <v/>
      </c>
      <c r="Z905" s="194" t="str">
        <f>IF(B905="","",IF(AND(Input!X904="",IFERROR(VLOOKUP(K905,UIR!$A$2:$P$21,15,FALSE),"")&lt;&gt;""),"Data is Missing.",""))</f>
        <v/>
      </c>
      <c r="AA905" s="195" t="str">
        <f>IF(B905="","",IF(AND(Input!Y904="",IFERROR(VLOOKUP(K905,UIR!$A$2:$P$21,16,FALSE),"")&lt;&gt;""),"Data is Missing.",""))</f>
        <v/>
      </c>
      <c r="AC905" s="202" t="str">
        <f>IF(ISERROR(IF(Input!D904="","",IF(ISERROR(VLOOKUP(Input!D904,'Measure List'!$A$2:$A$30000,1,0)),"Invalid RefNo",""))),"",IF(Input!D904="","",IF(ISERROR(VLOOKUP(Input!D904,'Measure List'!$A$2:$A$30000,1,0)),"Invalid RefNo","")))</f>
        <v/>
      </c>
      <c r="AD905" s="156"/>
      <c r="AE905" s="156"/>
      <c r="AF905" s="156"/>
      <c r="AG905" s="156"/>
      <c r="AH905" s="156"/>
      <c r="AI905" s="156"/>
      <c r="AJ905" s="156"/>
      <c r="AK905" s="156"/>
      <c r="AL905" s="203" t="str">
        <f>IF(COUNTIF(Dropdowns!$K$2:$K$7,Input!S904)&gt;0,"",IF(Input!S904="","","Invalid Type"))</f>
        <v/>
      </c>
      <c r="AN905" s="204" t="str">
        <f>IF(Input!C904="","",IF(ISNUMBER(VALUE(Input!C904)),"","Needs to be a number."))</f>
        <v/>
      </c>
      <c r="AO905" s="205" t="str">
        <f>IF(Input!E904="","",IF(ISNUMBER(VALUE(Input!E904)),"","Needs to be a number."))</f>
        <v/>
      </c>
      <c r="AP905" s="205" t="str">
        <f>IF(Input!N904="","",IF(ISNUMBER(VALUE(Input!N904)),"","Needs to be a number."))</f>
        <v/>
      </c>
      <c r="AQ905" s="205" t="str">
        <f>IF(Input!O904="","",IF(ISNUMBER(VALUE(Input!O904)),"","Needs to be a number."))</f>
        <v/>
      </c>
      <c r="AR905" s="205" t="str">
        <f>IF(Input!V904="","",IF(ISNUMBER(VALUE(Input!V904)),"","Needs to be a number."))</f>
        <v/>
      </c>
      <c r="AS905" s="205" t="str">
        <f>IF(Input!W904="","",IF(ISNUMBER(VALUE(Input!W904)),"","Needs to be a number."))</f>
        <v/>
      </c>
      <c r="AT905" s="205" t="str">
        <f>IF(Input!X904="","",IF(ISNUMBER(VALUE(Input!X904)),"","Needs to be a number."))</f>
        <v/>
      </c>
      <c r="AU905" s="206" t="str">
        <f>IF(Input!Y904="","",IF(ISNUMBER(VALUE(Input!Y904)),"","Needs to be a number."))</f>
        <v/>
      </c>
      <c r="AW905" s="259" t="str">
        <f>IF(OR(VALUE(Input!C904)&lt;0,VALUE(Input!C904)&gt;100), "Invalid EEI %","")</f>
        <v/>
      </c>
      <c r="AX905" s="207"/>
      <c r="AY905" s="278" t="str">
        <f>IF(Input!E904="","",IF(VALUE(Input!E904)=0,"Do not enter 0.",""))</f>
        <v/>
      </c>
    </row>
    <row r="906" spans="2:51" x14ac:dyDescent="0.3">
      <c r="B906" s="188" t="str">
        <f>Input!A905</f>
        <v/>
      </c>
      <c r="C906" s="189" t="str">
        <f>IF(ISERROR(IF(AND(Input!$A905="",SUMPRODUCT(--(LEN(Input!$A906:'Input'!$A$1006)&gt;0))&lt;&gt;0),"Row is skipped.",IF(AND(Input!$A905="",Input!$A906=""),"", IF(Input!B905="","Data is missing.","")))),"",IF(AND(Input!$A905="",SUMPRODUCT(--(LEN(Input!$A906:'Input'!$A$1006)&gt;0))&lt;&gt;0),"Row is skipped.",IF(AND(Input!$A905="",Input!$A906=""),"", IF(Input!B905="","Data is missing.",""))))</f>
        <v/>
      </c>
      <c r="D906" s="189" t="str">
        <f>IF(ISERROR(IF(AND(Input!$A905="",SUMPRODUCT(--(LEN(Input!$A906:'Input'!$A$1006)&gt;0))&lt;&gt;0),"Row is skipped.",IF(AND(Input!$A905="",Input!$A906=""),"", IF(Input!C905="","Data is missing.","")))),"",IF(AND(Input!$A905="",SUMPRODUCT(--(LEN(Input!$A906:'Input'!$A$1006)&gt;0))&lt;&gt;0),"Row is skipped.",IF(AND(Input!$A905="",Input!$A906=""),"", IF(Input!C905="","Data is missing.",""))))</f>
        <v/>
      </c>
      <c r="E906" s="189" t="str">
        <f>IF(ISERROR(IF(AND(Input!$A905="",SUMPRODUCT(--(LEN(Input!$A906:'Input'!$A$1006)&gt;0))&lt;&gt;0),"Row is skipped.",IF(AND(Input!$A905="",Input!$A906=""),"", IF(Input!D905="","Data is missing.","")))),"",IF(AND(Input!$A905="",SUMPRODUCT(--(LEN(Input!$A906:'Input'!$A$1006)&gt;0))&lt;&gt;0),"Row is skipped.",IF(AND(Input!$A905="",Input!$A906=""),"", IF(Input!D905="","Data is missing.",""))))</f>
        <v/>
      </c>
      <c r="F906" s="189" t="str">
        <f>IF(ISERROR(IF(AND(Input!$A905="",SUMPRODUCT(--(LEN(Input!$A906:'Input'!$A$1006)&gt;0))&lt;&gt;0),"Row is skipped.",IF(AND(Input!$A905="",Input!$A906=""),"", IF(Input!E905="","Data is missing.","")))),"",IF(AND(Input!$A905="",SUMPRODUCT(--(LEN(Input!$A906:'Input'!$A$1006)&gt;0))&lt;&gt;0),"Row is skipped.",IF(AND(Input!$A905="",Input!$A906=""),"", IF(Input!E905="","Data is missing.",""))))</f>
        <v/>
      </c>
      <c r="G906" s="189" t="str">
        <f>IF(ISERROR(IF(AND(Input!$A905="",SUMPRODUCT(--(LEN(Input!$A906:'Input'!$A$1006)&gt;0))&lt;&gt;0),"Row is skipped.",IF(AND(Input!$A905="",Input!$A906=""),"", IF(Input!F905="","Data is missing.","")))),"",IF(AND(Input!$A905="",SUMPRODUCT(--(LEN(Input!$A906:'Input'!$A$1006)&gt;0))&lt;&gt;0),"Row is skipped.",IF(AND(Input!$A905="",Input!$A906=""),"", IF(Input!F905="","Data is missing.",""))))</f>
        <v/>
      </c>
      <c r="H906" s="190" t="str">
        <f>IF(ISERROR(IF(AND(Input!$A905="",SUMPRODUCT(--(LEN(Input!$A906:'Input'!$A$1006)&gt;0))&lt;&gt;0),"Row is skipped.",IF(AND(Input!$A905="",Input!$A906=""),"", IF(Input!G905="","Data is missing.","")))),"",IF(AND(Input!$A905="",SUMPRODUCT(--(LEN(Input!$A906:'Input'!$A$1006)&gt;0))&lt;&gt;0),"Row is skipped.",IF(AND(Input!$A905="",Input!$A906=""),"", IF(Input!G905="","Data is missing.",""))))</f>
        <v/>
      </c>
      <c r="I906" s="156"/>
      <c r="J906" s="191" t="str">
        <f>IFERROR(VLOOKUP(VLOOKUP(Input!$D905,'Measure List'!$A:$AN,40,FALSE),UIR!$A$1:$Q$27,17,FALSE),"")</f>
        <v/>
      </c>
      <c r="K906" s="192" t="str">
        <f>IFERROR(VLOOKUP(Input!$D905,'Measure List'!$A:$AN,40,FALSE),"")</f>
        <v/>
      </c>
      <c r="L906" s="156"/>
      <c r="M906" s="193" t="str">
        <f>IF(B906="","",IF(AND(Input!H905="",IFERROR(VLOOKUP(K906,UIR!$A$2:$P$21,2,FALSE),"")&lt;&gt;""),"Data is Missing.",""))</f>
        <v/>
      </c>
      <c r="N906" s="194" t="str">
        <f>IF(B906="","",IF(AND(Input!I905="",IFERROR(VLOOKUP(K906,UIR!$A$2:$P$21,3,FALSE),"")&lt;&gt;""),"Data is Missing.",""))</f>
        <v/>
      </c>
      <c r="O906" s="194" t="str">
        <f>IF(B906="","",IF(AND(Input!J905="",IFERROR(VLOOKUP(K906,UIR!$A$2:$P$21,4,FALSE),"")&lt;&gt;""),"Data is Missing.",""))</f>
        <v/>
      </c>
      <c r="P906" s="194" t="str">
        <f>IF(B906="","",IF(AND(Input!K905="",IFERROR(VLOOKUP(K906,UIR!$A$2:$P$21,5,FALSE),"")&lt;&gt;""),"Data is Missing.",""))</f>
        <v/>
      </c>
      <c r="Q906" s="194" t="str">
        <f>IF(B906="","",IF(AND(Input!L905="",IFERROR(VLOOKUP(K906,UIR!$A$2:$P$21,6,FALSE),"")&lt;&gt;""),"Data is Missing.",""))</f>
        <v/>
      </c>
      <c r="R906" s="194" t="str">
        <f>IF(B906="","",IF(AND(Input!M905="",IFERROR(VLOOKUP(K906,UIR!$A$2:$P$21,7,FALSE),"")&lt;&gt;""),"Data is Missing.",""))</f>
        <v/>
      </c>
      <c r="S906" s="194" t="str">
        <f>IF(B906="","",IF(AND(Input!P905="",IFERROR(VLOOKUP(K906,UIR!$A$2:$P$21,8,FALSE),"")&lt;&gt;""),"Data is Missing.",""))</f>
        <v/>
      </c>
      <c r="T906" s="194" t="str">
        <f>IF(B906="","",IF(AND(Input!Q905="",IFERROR(VLOOKUP(K906,UIR!$A$2:$P$21,9,FALSE),"")&lt;&gt;""),"Data is Missing.",""))</f>
        <v/>
      </c>
      <c r="U906" s="194"/>
      <c r="V906" s="194" t="str">
        <f>IF(B906="","",IF(AND(Input!S905="",IFERROR(VLOOKUP(K906,UIR!$A$2:$P$21,11,FALSE),"")&lt;&gt;""),"Data is Missing.",""))</f>
        <v/>
      </c>
      <c r="W906" s="194" t="str">
        <f>IF(B906="","",IF(AND(Input!T905="",IFERROR(VLOOKUP(K906,UIR!$A$2:$P$21,12,FALSE),"")&lt;&gt;""),"Data is Missing.",""))</f>
        <v/>
      </c>
      <c r="X906" s="194" t="str">
        <f>IF(B906="","",IF(AND(Input!V905="",IFERROR(VLOOKUP(K906,UIR!$A$2:$P$21,13,FALSE),"")&lt;&gt;""),"Data is Missing.",""))</f>
        <v/>
      </c>
      <c r="Y906" s="194" t="str">
        <f>IF(B906="","",IF(AND(Input!W905="",IFERROR(VLOOKUP(K906,UIR!$A$2:$P$21,14,FALSE),"")&lt;&gt;""),"Data is Missing.",""))</f>
        <v/>
      </c>
      <c r="Z906" s="194" t="str">
        <f>IF(B906="","",IF(AND(Input!X905="",IFERROR(VLOOKUP(K906,UIR!$A$2:$P$21,15,FALSE),"")&lt;&gt;""),"Data is Missing.",""))</f>
        <v/>
      </c>
      <c r="AA906" s="195" t="str">
        <f>IF(B906="","",IF(AND(Input!Y905="",IFERROR(VLOOKUP(K906,UIR!$A$2:$P$21,16,FALSE),"")&lt;&gt;""),"Data is Missing.",""))</f>
        <v/>
      </c>
      <c r="AC906" s="202" t="str">
        <f>IF(ISERROR(IF(Input!D905="","",IF(ISERROR(VLOOKUP(Input!D905,'Measure List'!$A$2:$A$30000,1,0)),"Invalid RefNo",""))),"",IF(Input!D905="","",IF(ISERROR(VLOOKUP(Input!D905,'Measure List'!$A$2:$A$30000,1,0)),"Invalid RefNo","")))</f>
        <v/>
      </c>
      <c r="AD906" s="156"/>
      <c r="AE906" s="156"/>
      <c r="AF906" s="156"/>
      <c r="AG906" s="156"/>
      <c r="AH906" s="156"/>
      <c r="AI906" s="156"/>
      <c r="AJ906" s="156"/>
      <c r="AK906" s="156"/>
      <c r="AL906" s="203" t="str">
        <f>IF(COUNTIF(Dropdowns!$K$2:$K$7,Input!S905)&gt;0,"",IF(Input!S905="","","Invalid Type"))</f>
        <v/>
      </c>
      <c r="AN906" s="204" t="str">
        <f>IF(Input!C905="","",IF(ISNUMBER(VALUE(Input!C905)),"","Needs to be a number."))</f>
        <v/>
      </c>
      <c r="AO906" s="205" t="str">
        <f>IF(Input!E905="","",IF(ISNUMBER(VALUE(Input!E905)),"","Needs to be a number."))</f>
        <v/>
      </c>
      <c r="AP906" s="205" t="str">
        <f>IF(Input!N905="","",IF(ISNUMBER(VALUE(Input!N905)),"","Needs to be a number."))</f>
        <v/>
      </c>
      <c r="AQ906" s="205" t="str">
        <f>IF(Input!O905="","",IF(ISNUMBER(VALUE(Input!O905)),"","Needs to be a number."))</f>
        <v/>
      </c>
      <c r="AR906" s="205" t="str">
        <f>IF(Input!V905="","",IF(ISNUMBER(VALUE(Input!V905)),"","Needs to be a number."))</f>
        <v/>
      </c>
      <c r="AS906" s="205" t="str">
        <f>IF(Input!W905="","",IF(ISNUMBER(VALUE(Input!W905)),"","Needs to be a number."))</f>
        <v/>
      </c>
      <c r="AT906" s="205" t="str">
        <f>IF(Input!X905="","",IF(ISNUMBER(VALUE(Input!X905)),"","Needs to be a number."))</f>
        <v/>
      </c>
      <c r="AU906" s="206" t="str">
        <f>IF(Input!Y905="","",IF(ISNUMBER(VALUE(Input!Y905)),"","Needs to be a number."))</f>
        <v/>
      </c>
      <c r="AW906" s="259" t="str">
        <f>IF(OR(VALUE(Input!C905)&lt;0,VALUE(Input!C905)&gt;100), "Invalid EEI %","")</f>
        <v/>
      </c>
      <c r="AX906" s="207"/>
      <c r="AY906" s="278" t="str">
        <f>IF(Input!E905="","",IF(VALUE(Input!E905)=0,"Do not enter 0.",""))</f>
        <v/>
      </c>
    </row>
    <row r="907" spans="2:51" x14ac:dyDescent="0.3">
      <c r="B907" s="188" t="str">
        <f>Input!A906</f>
        <v/>
      </c>
      <c r="C907" s="189" t="str">
        <f>IF(ISERROR(IF(AND(Input!$A906="",SUMPRODUCT(--(LEN(Input!$A907:'Input'!$A$1006)&gt;0))&lt;&gt;0),"Row is skipped.",IF(AND(Input!$A906="",Input!$A907=""),"", IF(Input!B906="","Data is missing.","")))),"",IF(AND(Input!$A906="",SUMPRODUCT(--(LEN(Input!$A907:'Input'!$A$1006)&gt;0))&lt;&gt;0),"Row is skipped.",IF(AND(Input!$A906="",Input!$A907=""),"", IF(Input!B906="","Data is missing.",""))))</f>
        <v/>
      </c>
      <c r="D907" s="189" t="str">
        <f>IF(ISERROR(IF(AND(Input!$A906="",SUMPRODUCT(--(LEN(Input!$A907:'Input'!$A$1006)&gt;0))&lt;&gt;0),"Row is skipped.",IF(AND(Input!$A906="",Input!$A907=""),"", IF(Input!C906="","Data is missing.","")))),"",IF(AND(Input!$A906="",SUMPRODUCT(--(LEN(Input!$A907:'Input'!$A$1006)&gt;0))&lt;&gt;0),"Row is skipped.",IF(AND(Input!$A906="",Input!$A907=""),"", IF(Input!C906="","Data is missing.",""))))</f>
        <v/>
      </c>
      <c r="E907" s="189" t="str">
        <f>IF(ISERROR(IF(AND(Input!$A906="",SUMPRODUCT(--(LEN(Input!$A907:'Input'!$A$1006)&gt;0))&lt;&gt;0),"Row is skipped.",IF(AND(Input!$A906="",Input!$A907=""),"", IF(Input!D906="","Data is missing.","")))),"",IF(AND(Input!$A906="",SUMPRODUCT(--(LEN(Input!$A907:'Input'!$A$1006)&gt;0))&lt;&gt;0),"Row is skipped.",IF(AND(Input!$A906="",Input!$A907=""),"", IF(Input!D906="","Data is missing.",""))))</f>
        <v/>
      </c>
      <c r="F907" s="189" t="str">
        <f>IF(ISERROR(IF(AND(Input!$A906="",SUMPRODUCT(--(LEN(Input!$A907:'Input'!$A$1006)&gt;0))&lt;&gt;0),"Row is skipped.",IF(AND(Input!$A906="",Input!$A907=""),"", IF(Input!E906="","Data is missing.","")))),"",IF(AND(Input!$A906="",SUMPRODUCT(--(LEN(Input!$A907:'Input'!$A$1006)&gt;0))&lt;&gt;0),"Row is skipped.",IF(AND(Input!$A906="",Input!$A907=""),"", IF(Input!E906="","Data is missing.",""))))</f>
        <v/>
      </c>
      <c r="G907" s="189" t="str">
        <f>IF(ISERROR(IF(AND(Input!$A906="",SUMPRODUCT(--(LEN(Input!$A907:'Input'!$A$1006)&gt;0))&lt;&gt;0),"Row is skipped.",IF(AND(Input!$A906="",Input!$A907=""),"", IF(Input!F906="","Data is missing.","")))),"",IF(AND(Input!$A906="",SUMPRODUCT(--(LEN(Input!$A907:'Input'!$A$1006)&gt;0))&lt;&gt;0),"Row is skipped.",IF(AND(Input!$A906="",Input!$A907=""),"", IF(Input!F906="","Data is missing.",""))))</f>
        <v/>
      </c>
      <c r="H907" s="190" t="str">
        <f>IF(ISERROR(IF(AND(Input!$A906="",SUMPRODUCT(--(LEN(Input!$A907:'Input'!$A$1006)&gt;0))&lt;&gt;0),"Row is skipped.",IF(AND(Input!$A906="",Input!$A907=""),"", IF(Input!G906="","Data is missing.","")))),"",IF(AND(Input!$A906="",SUMPRODUCT(--(LEN(Input!$A907:'Input'!$A$1006)&gt;0))&lt;&gt;0),"Row is skipped.",IF(AND(Input!$A906="",Input!$A907=""),"", IF(Input!G906="","Data is missing.",""))))</f>
        <v/>
      </c>
      <c r="I907" s="156"/>
      <c r="J907" s="191" t="str">
        <f>IFERROR(VLOOKUP(VLOOKUP(Input!$D906,'Measure List'!$A:$AN,40,FALSE),UIR!$A$1:$Q$27,17,FALSE),"")</f>
        <v/>
      </c>
      <c r="K907" s="192" t="str">
        <f>IFERROR(VLOOKUP(Input!$D906,'Measure List'!$A:$AN,40,FALSE),"")</f>
        <v/>
      </c>
      <c r="L907" s="156"/>
      <c r="M907" s="193" t="str">
        <f>IF(B907="","",IF(AND(Input!H906="",IFERROR(VLOOKUP(K907,UIR!$A$2:$P$21,2,FALSE),"")&lt;&gt;""),"Data is Missing.",""))</f>
        <v/>
      </c>
      <c r="N907" s="194" t="str">
        <f>IF(B907="","",IF(AND(Input!I906="",IFERROR(VLOOKUP(K907,UIR!$A$2:$P$21,3,FALSE),"")&lt;&gt;""),"Data is Missing.",""))</f>
        <v/>
      </c>
      <c r="O907" s="194" t="str">
        <f>IF(B907="","",IF(AND(Input!J906="",IFERROR(VLOOKUP(K907,UIR!$A$2:$P$21,4,FALSE),"")&lt;&gt;""),"Data is Missing.",""))</f>
        <v/>
      </c>
      <c r="P907" s="194" t="str">
        <f>IF(B907="","",IF(AND(Input!K906="",IFERROR(VLOOKUP(K907,UIR!$A$2:$P$21,5,FALSE),"")&lt;&gt;""),"Data is Missing.",""))</f>
        <v/>
      </c>
      <c r="Q907" s="194" t="str">
        <f>IF(B907="","",IF(AND(Input!L906="",IFERROR(VLOOKUP(K907,UIR!$A$2:$P$21,6,FALSE),"")&lt;&gt;""),"Data is Missing.",""))</f>
        <v/>
      </c>
      <c r="R907" s="194" t="str">
        <f>IF(B907="","",IF(AND(Input!M906="",IFERROR(VLOOKUP(K907,UIR!$A$2:$P$21,7,FALSE),"")&lt;&gt;""),"Data is Missing.",""))</f>
        <v/>
      </c>
      <c r="S907" s="194" t="str">
        <f>IF(B907="","",IF(AND(Input!P906="",IFERROR(VLOOKUP(K907,UIR!$A$2:$P$21,8,FALSE),"")&lt;&gt;""),"Data is Missing.",""))</f>
        <v/>
      </c>
      <c r="T907" s="194" t="str">
        <f>IF(B907="","",IF(AND(Input!Q906="",IFERROR(VLOOKUP(K907,UIR!$A$2:$P$21,9,FALSE),"")&lt;&gt;""),"Data is Missing.",""))</f>
        <v/>
      </c>
      <c r="U907" s="194"/>
      <c r="V907" s="194" t="str">
        <f>IF(B907="","",IF(AND(Input!S906="",IFERROR(VLOOKUP(K907,UIR!$A$2:$P$21,11,FALSE),"")&lt;&gt;""),"Data is Missing.",""))</f>
        <v/>
      </c>
      <c r="W907" s="194" t="str">
        <f>IF(B907="","",IF(AND(Input!T906="",IFERROR(VLOOKUP(K907,UIR!$A$2:$P$21,12,FALSE),"")&lt;&gt;""),"Data is Missing.",""))</f>
        <v/>
      </c>
      <c r="X907" s="194" t="str">
        <f>IF(B907="","",IF(AND(Input!V906="",IFERROR(VLOOKUP(K907,UIR!$A$2:$P$21,13,FALSE),"")&lt;&gt;""),"Data is Missing.",""))</f>
        <v/>
      </c>
      <c r="Y907" s="194" t="str">
        <f>IF(B907="","",IF(AND(Input!W906="",IFERROR(VLOOKUP(K907,UIR!$A$2:$P$21,14,FALSE),"")&lt;&gt;""),"Data is Missing.",""))</f>
        <v/>
      </c>
      <c r="Z907" s="194" t="str">
        <f>IF(B907="","",IF(AND(Input!X906="",IFERROR(VLOOKUP(K907,UIR!$A$2:$P$21,15,FALSE),"")&lt;&gt;""),"Data is Missing.",""))</f>
        <v/>
      </c>
      <c r="AA907" s="195" t="str">
        <f>IF(B907="","",IF(AND(Input!Y906="",IFERROR(VLOOKUP(K907,UIR!$A$2:$P$21,16,FALSE),"")&lt;&gt;""),"Data is Missing.",""))</f>
        <v/>
      </c>
      <c r="AC907" s="202" t="str">
        <f>IF(ISERROR(IF(Input!D906="","",IF(ISERROR(VLOOKUP(Input!D906,'Measure List'!$A$2:$A$30000,1,0)),"Invalid RefNo",""))),"",IF(Input!D906="","",IF(ISERROR(VLOOKUP(Input!D906,'Measure List'!$A$2:$A$30000,1,0)),"Invalid RefNo","")))</f>
        <v/>
      </c>
      <c r="AD907" s="156"/>
      <c r="AE907" s="156"/>
      <c r="AF907" s="156"/>
      <c r="AG907" s="156"/>
      <c r="AH907" s="156"/>
      <c r="AI907" s="156"/>
      <c r="AJ907" s="156"/>
      <c r="AK907" s="156"/>
      <c r="AL907" s="203" t="str">
        <f>IF(COUNTIF(Dropdowns!$K$2:$K$7,Input!S906)&gt;0,"",IF(Input!S906="","","Invalid Type"))</f>
        <v/>
      </c>
      <c r="AN907" s="204" t="str">
        <f>IF(Input!C906="","",IF(ISNUMBER(VALUE(Input!C906)),"","Needs to be a number."))</f>
        <v/>
      </c>
      <c r="AO907" s="205" t="str">
        <f>IF(Input!E906="","",IF(ISNUMBER(VALUE(Input!E906)),"","Needs to be a number."))</f>
        <v/>
      </c>
      <c r="AP907" s="205" t="str">
        <f>IF(Input!N906="","",IF(ISNUMBER(VALUE(Input!N906)),"","Needs to be a number."))</f>
        <v/>
      </c>
      <c r="AQ907" s="205" t="str">
        <f>IF(Input!O906="","",IF(ISNUMBER(VALUE(Input!O906)),"","Needs to be a number."))</f>
        <v/>
      </c>
      <c r="AR907" s="205" t="str">
        <f>IF(Input!V906="","",IF(ISNUMBER(VALUE(Input!V906)),"","Needs to be a number."))</f>
        <v/>
      </c>
      <c r="AS907" s="205" t="str">
        <f>IF(Input!W906="","",IF(ISNUMBER(VALUE(Input!W906)),"","Needs to be a number."))</f>
        <v/>
      </c>
      <c r="AT907" s="205" t="str">
        <f>IF(Input!X906="","",IF(ISNUMBER(VALUE(Input!X906)),"","Needs to be a number."))</f>
        <v/>
      </c>
      <c r="AU907" s="206" t="str">
        <f>IF(Input!Y906="","",IF(ISNUMBER(VALUE(Input!Y906)),"","Needs to be a number."))</f>
        <v/>
      </c>
      <c r="AW907" s="259" t="str">
        <f>IF(OR(VALUE(Input!C906)&lt;0,VALUE(Input!C906)&gt;100), "Invalid EEI %","")</f>
        <v/>
      </c>
      <c r="AX907" s="207"/>
      <c r="AY907" s="278" t="str">
        <f>IF(Input!E906="","",IF(VALUE(Input!E906)=0,"Do not enter 0.",""))</f>
        <v/>
      </c>
    </row>
    <row r="908" spans="2:51" x14ac:dyDescent="0.3">
      <c r="B908" s="188" t="str">
        <f>Input!A907</f>
        <v/>
      </c>
      <c r="C908" s="189" t="str">
        <f>IF(ISERROR(IF(AND(Input!$A907="",SUMPRODUCT(--(LEN(Input!$A908:'Input'!$A$1006)&gt;0))&lt;&gt;0),"Row is skipped.",IF(AND(Input!$A907="",Input!$A908=""),"", IF(Input!B907="","Data is missing.","")))),"",IF(AND(Input!$A907="",SUMPRODUCT(--(LEN(Input!$A908:'Input'!$A$1006)&gt;0))&lt;&gt;0),"Row is skipped.",IF(AND(Input!$A907="",Input!$A908=""),"", IF(Input!B907="","Data is missing.",""))))</f>
        <v/>
      </c>
      <c r="D908" s="189" t="str">
        <f>IF(ISERROR(IF(AND(Input!$A907="",SUMPRODUCT(--(LEN(Input!$A908:'Input'!$A$1006)&gt;0))&lt;&gt;0),"Row is skipped.",IF(AND(Input!$A907="",Input!$A908=""),"", IF(Input!C907="","Data is missing.","")))),"",IF(AND(Input!$A907="",SUMPRODUCT(--(LEN(Input!$A908:'Input'!$A$1006)&gt;0))&lt;&gt;0),"Row is skipped.",IF(AND(Input!$A907="",Input!$A908=""),"", IF(Input!C907="","Data is missing.",""))))</f>
        <v/>
      </c>
      <c r="E908" s="189" t="str">
        <f>IF(ISERROR(IF(AND(Input!$A907="",SUMPRODUCT(--(LEN(Input!$A908:'Input'!$A$1006)&gt;0))&lt;&gt;0),"Row is skipped.",IF(AND(Input!$A907="",Input!$A908=""),"", IF(Input!D907="","Data is missing.","")))),"",IF(AND(Input!$A907="",SUMPRODUCT(--(LEN(Input!$A908:'Input'!$A$1006)&gt;0))&lt;&gt;0),"Row is skipped.",IF(AND(Input!$A907="",Input!$A908=""),"", IF(Input!D907="","Data is missing.",""))))</f>
        <v/>
      </c>
      <c r="F908" s="189" t="str">
        <f>IF(ISERROR(IF(AND(Input!$A907="",SUMPRODUCT(--(LEN(Input!$A908:'Input'!$A$1006)&gt;0))&lt;&gt;0),"Row is skipped.",IF(AND(Input!$A907="",Input!$A908=""),"", IF(Input!E907="","Data is missing.","")))),"",IF(AND(Input!$A907="",SUMPRODUCT(--(LEN(Input!$A908:'Input'!$A$1006)&gt;0))&lt;&gt;0),"Row is skipped.",IF(AND(Input!$A907="",Input!$A908=""),"", IF(Input!E907="","Data is missing.",""))))</f>
        <v/>
      </c>
      <c r="G908" s="189" t="str">
        <f>IF(ISERROR(IF(AND(Input!$A907="",SUMPRODUCT(--(LEN(Input!$A908:'Input'!$A$1006)&gt;0))&lt;&gt;0),"Row is skipped.",IF(AND(Input!$A907="",Input!$A908=""),"", IF(Input!F907="","Data is missing.","")))),"",IF(AND(Input!$A907="",SUMPRODUCT(--(LEN(Input!$A908:'Input'!$A$1006)&gt;0))&lt;&gt;0),"Row is skipped.",IF(AND(Input!$A907="",Input!$A908=""),"", IF(Input!F907="","Data is missing.",""))))</f>
        <v/>
      </c>
      <c r="H908" s="190" t="str">
        <f>IF(ISERROR(IF(AND(Input!$A907="",SUMPRODUCT(--(LEN(Input!$A908:'Input'!$A$1006)&gt;0))&lt;&gt;0),"Row is skipped.",IF(AND(Input!$A907="",Input!$A908=""),"", IF(Input!G907="","Data is missing.","")))),"",IF(AND(Input!$A907="",SUMPRODUCT(--(LEN(Input!$A908:'Input'!$A$1006)&gt;0))&lt;&gt;0),"Row is skipped.",IF(AND(Input!$A907="",Input!$A908=""),"", IF(Input!G907="","Data is missing.",""))))</f>
        <v/>
      </c>
      <c r="I908" s="156"/>
      <c r="J908" s="191" t="str">
        <f>IFERROR(VLOOKUP(VLOOKUP(Input!$D907,'Measure List'!$A:$AN,40,FALSE),UIR!$A$1:$Q$27,17,FALSE),"")</f>
        <v/>
      </c>
      <c r="K908" s="192" t="str">
        <f>IFERROR(VLOOKUP(Input!$D907,'Measure List'!$A:$AN,40,FALSE),"")</f>
        <v/>
      </c>
      <c r="L908" s="156"/>
      <c r="M908" s="193" t="str">
        <f>IF(B908="","",IF(AND(Input!H907="",IFERROR(VLOOKUP(K908,UIR!$A$2:$P$21,2,FALSE),"")&lt;&gt;""),"Data is Missing.",""))</f>
        <v/>
      </c>
      <c r="N908" s="194" t="str">
        <f>IF(B908="","",IF(AND(Input!I907="",IFERROR(VLOOKUP(K908,UIR!$A$2:$P$21,3,FALSE),"")&lt;&gt;""),"Data is Missing.",""))</f>
        <v/>
      </c>
      <c r="O908" s="194" t="str">
        <f>IF(B908="","",IF(AND(Input!J907="",IFERROR(VLOOKUP(K908,UIR!$A$2:$P$21,4,FALSE),"")&lt;&gt;""),"Data is Missing.",""))</f>
        <v/>
      </c>
      <c r="P908" s="194" t="str">
        <f>IF(B908="","",IF(AND(Input!K907="",IFERROR(VLOOKUP(K908,UIR!$A$2:$P$21,5,FALSE),"")&lt;&gt;""),"Data is Missing.",""))</f>
        <v/>
      </c>
      <c r="Q908" s="194" t="str">
        <f>IF(B908="","",IF(AND(Input!L907="",IFERROR(VLOOKUP(K908,UIR!$A$2:$P$21,6,FALSE),"")&lt;&gt;""),"Data is Missing.",""))</f>
        <v/>
      </c>
      <c r="R908" s="194" t="str">
        <f>IF(B908="","",IF(AND(Input!M907="",IFERROR(VLOOKUP(K908,UIR!$A$2:$P$21,7,FALSE),"")&lt;&gt;""),"Data is Missing.",""))</f>
        <v/>
      </c>
      <c r="S908" s="194" t="str">
        <f>IF(B908="","",IF(AND(Input!P907="",IFERROR(VLOOKUP(K908,UIR!$A$2:$P$21,8,FALSE),"")&lt;&gt;""),"Data is Missing.",""))</f>
        <v/>
      </c>
      <c r="T908" s="194" t="str">
        <f>IF(B908="","",IF(AND(Input!Q907="",IFERROR(VLOOKUP(K908,UIR!$A$2:$P$21,9,FALSE),"")&lt;&gt;""),"Data is Missing.",""))</f>
        <v/>
      </c>
      <c r="U908" s="194"/>
      <c r="V908" s="194" t="str">
        <f>IF(B908="","",IF(AND(Input!S907="",IFERROR(VLOOKUP(K908,UIR!$A$2:$P$21,11,FALSE),"")&lt;&gt;""),"Data is Missing.",""))</f>
        <v/>
      </c>
      <c r="W908" s="194" t="str">
        <f>IF(B908="","",IF(AND(Input!T907="",IFERROR(VLOOKUP(K908,UIR!$A$2:$P$21,12,FALSE),"")&lt;&gt;""),"Data is Missing.",""))</f>
        <v/>
      </c>
      <c r="X908" s="194" t="str">
        <f>IF(B908="","",IF(AND(Input!V907="",IFERROR(VLOOKUP(K908,UIR!$A$2:$P$21,13,FALSE),"")&lt;&gt;""),"Data is Missing.",""))</f>
        <v/>
      </c>
      <c r="Y908" s="194" t="str">
        <f>IF(B908="","",IF(AND(Input!W907="",IFERROR(VLOOKUP(K908,UIR!$A$2:$P$21,14,FALSE),"")&lt;&gt;""),"Data is Missing.",""))</f>
        <v/>
      </c>
      <c r="Z908" s="194" t="str">
        <f>IF(B908="","",IF(AND(Input!X907="",IFERROR(VLOOKUP(K908,UIR!$A$2:$P$21,15,FALSE),"")&lt;&gt;""),"Data is Missing.",""))</f>
        <v/>
      </c>
      <c r="AA908" s="195" t="str">
        <f>IF(B908="","",IF(AND(Input!Y907="",IFERROR(VLOOKUP(K908,UIR!$A$2:$P$21,16,FALSE),"")&lt;&gt;""),"Data is Missing.",""))</f>
        <v/>
      </c>
      <c r="AC908" s="202" t="str">
        <f>IF(ISERROR(IF(Input!D907="","",IF(ISERROR(VLOOKUP(Input!D907,'Measure List'!$A$2:$A$30000,1,0)),"Invalid RefNo",""))),"",IF(Input!D907="","",IF(ISERROR(VLOOKUP(Input!D907,'Measure List'!$A$2:$A$30000,1,0)),"Invalid RefNo","")))</f>
        <v/>
      </c>
      <c r="AD908" s="156"/>
      <c r="AE908" s="156"/>
      <c r="AF908" s="156"/>
      <c r="AG908" s="156"/>
      <c r="AH908" s="156"/>
      <c r="AI908" s="156"/>
      <c r="AJ908" s="156"/>
      <c r="AK908" s="156"/>
      <c r="AL908" s="203" t="str">
        <f>IF(COUNTIF(Dropdowns!$K$2:$K$7,Input!S907)&gt;0,"",IF(Input!S907="","","Invalid Type"))</f>
        <v/>
      </c>
      <c r="AN908" s="204" t="str">
        <f>IF(Input!C907="","",IF(ISNUMBER(VALUE(Input!C907)),"","Needs to be a number."))</f>
        <v/>
      </c>
      <c r="AO908" s="205" t="str">
        <f>IF(Input!E907="","",IF(ISNUMBER(VALUE(Input!E907)),"","Needs to be a number."))</f>
        <v/>
      </c>
      <c r="AP908" s="205" t="str">
        <f>IF(Input!N907="","",IF(ISNUMBER(VALUE(Input!N907)),"","Needs to be a number."))</f>
        <v/>
      </c>
      <c r="AQ908" s="205" t="str">
        <f>IF(Input!O907="","",IF(ISNUMBER(VALUE(Input!O907)),"","Needs to be a number."))</f>
        <v/>
      </c>
      <c r="AR908" s="205" t="str">
        <f>IF(Input!V907="","",IF(ISNUMBER(VALUE(Input!V907)),"","Needs to be a number."))</f>
        <v/>
      </c>
      <c r="AS908" s="205" t="str">
        <f>IF(Input!W907="","",IF(ISNUMBER(VALUE(Input!W907)),"","Needs to be a number."))</f>
        <v/>
      </c>
      <c r="AT908" s="205" t="str">
        <f>IF(Input!X907="","",IF(ISNUMBER(VALUE(Input!X907)),"","Needs to be a number."))</f>
        <v/>
      </c>
      <c r="AU908" s="206" t="str">
        <f>IF(Input!Y907="","",IF(ISNUMBER(VALUE(Input!Y907)),"","Needs to be a number."))</f>
        <v/>
      </c>
      <c r="AW908" s="259" t="str">
        <f>IF(OR(VALUE(Input!C907)&lt;0,VALUE(Input!C907)&gt;100), "Invalid EEI %","")</f>
        <v/>
      </c>
      <c r="AX908" s="207"/>
      <c r="AY908" s="278" t="str">
        <f>IF(Input!E907="","",IF(VALUE(Input!E907)=0,"Do not enter 0.",""))</f>
        <v/>
      </c>
    </row>
    <row r="909" spans="2:51" x14ac:dyDescent="0.3">
      <c r="B909" s="188" t="str">
        <f>Input!A908</f>
        <v/>
      </c>
      <c r="C909" s="189" t="str">
        <f>IF(ISERROR(IF(AND(Input!$A908="",SUMPRODUCT(--(LEN(Input!$A909:'Input'!$A$1006)&gt;0))&lt;&gt;0),"Row is skipped.",IF(AND(Input!$A908="",Input!$A909=""),"", IF(Input!B908="","Data is missing.","")))),"",IF(AND(Input!$A908="",SUMPRODUCT(--(LEN(Input!$A909:'Input'!$A$1006)&gt;0))&lt;&gt;0),"Row is skipped.",IF(AND(Input!$A908="",Input!$A909=""),"", IF(Input!B908="","Data is missing.",""))))</f>
        <v/>
      </c>
      <c r="D909" s="189" t="str">
        <f>IF(ISERROR(IF(AND(Input!$A908="",SUMPRODUCT(--(LEN(Input!$A909:'Input'!$A$1006)&gt;0))&lt;&gt;0),"Row is skipped.",IF(AND(Input!$A908="",Input!$A909=""),"", IF(Input!C908="","Data is missing.","")))),"",IF(AND(Input!$A908="",SUMPRODUCT(--(LEN(Input!$A909:'Input'!$A$1006)&gt;0))&lt;&gt;0),"Row is skipped.",IF(AND(Input!$A908="",Input!$A909=""),"", IF(Input!C908="","Data is missing.",""))))</f>
        <v/>
      </c>
      <c r="E909" s="189" t="str">
        <f>IF(ISERROR(IF(AND(Input!$A908="",SUMPRODUCT(--(LEN(Input!$A909:'Input'!$A$1006)&gt;0))&lt;&gt;0),"Row is skipped.",IF(AND(Input!$A908="",Input!$A909=""),"", IF(Input!D908="","Data is missing.","")))),"",IF(AND(Input!$A908="",SUMPRODUCT(--(LEN(Input!$A909:'Input'!$A$1006)&gt;0))&lt;&gt;0),"Row is skipped.",IF(AND(Input!$A908="",Input!$A909=""),"", IF(Input!D908="","Data is missing.",""))))</f>
        <v/>
      </c>
      <c r="F909" s="189" t="str">
        <f>IF(ISERROR(IF(AND(Input!$A908="",SUMPRODUCT(--(LEN(Input!$A909:'Input'!$A$1006)&gt;0))&lt;&gt;0),"Row is skipped.",IF(AND(Input!$A908="",Input!$A909=""),"", IF(Input!E908="","Data is missing.","")))),"",IF(AND(Input!$A908="",SUMPRODUCT(--(LEN(Input!$A909:'Input'!$A$1006)&gt;0))&lt;&gt;0),"Row is skipped.",IF(AND(Input!$A908="",Input!$A909=""),"", IF(Input!E908="","Data is missing.",""))))</f>
        <v/>
      </c>
      <c r="G909" s="189" t="str">
        <f>IF(ISERROR(IF(AND(Input!$A908="",SUMPRODUCT(--(LEN(Input!$A909:'Input'!$A$1006)&gt;0))&lt;&gt;0),"Row is skipped.",IF(AND(Input!$A908="",Input!$A909=""),"", IF(Input!F908="","Data is missing.","")))),"",IF(AND(Input!$A908="",SUMPRODUCT(--(LEN(Input!$A909:'Input'!$A$1006)&gt;0))&lt;&gt;0),"Row is skipped.",IF(AND(Input!$A908="",Input!$A909=""),"", IF(Input!F908="","Data is missing.",""))))</f>
        <v/>
      </c>
      <c r="H909" s="190" t="str">
        <f>IF(ISERROR(IF(AND(Input!$A908="",SUMPRODUCT(--(LEN(Input!$A909:'Input'!$A$1006)&gt;0))&lt;&gt;0),"Row is skipped.",IF(AND(Input!$A908="",Input!$A909=""),"", IF(Input!G908="","Data is missing.","")))),"",IF(AND(Input!$A908="",SUMPRODUCT(--(LEN(Input!$A909:'Input'!$A$1006)&gt;0))&lt;&gt;0),"Row is skipped.",IF(AND(Input!$A908="",Input!$A909=""),"", IF(Input!G908="","Data is missing.",""))))</f>
        <v/>
      </c>
      <c r="I909" s="156"/>
      <c r="J909" s="191" t="str">
        <f>IFERROR(VLOOKUP(VLOOKUP(Input!$D908,'Measure List'!$A:$AN,40,FALSE),UIR!$A$1:$Q$27,17,FALSE),"")</f>
        <v/>
      </c>
      <c r="K909" s="192" t="str">
        <f>IFERROR(VLOOKUP(Input!$D908,'Measure List'!$A:$AN,40,FALSE),"")</f>
        <v/>
      </c>
      <c r="L909" s="156"/>
      <c r="M909" s="193" t="str">
        <f>IF(B909="","",IF(AND(Input!H908="",IFERROR(VLOOKUP(K909,UIR!$A$2:$P$21,2,FALSE),"")&lt;&gt;""),"Data is Missing.",""))</f>
        <v/>
      </c>
      <c r="N909" s="194" t="str">
        <f>IF(B909="","",IF(AND(Input!I908="",IFERROR(VLOOKUP(K909,UIR!$A$2:$P$21,3,FALSE),"")&lt;&gt;""),"Data is Missing.",""))</f>
        <v/>
      </c>
      <c r="O909" s="194" t="str">
        <f>IF(B909="","",IF(AND(Input!J908="",IFERROR(VLOOKUP(K909,UIR!$A$2:$P$21,4,FALSE),"")&lt;&gt;""),"Data is Missing.",""))</f>
        <v/>
      </c>
      <c r="P909" s="194" t="str">
        <f>IF(B909="","",IF(AND(Input!K908="",IFERROR(VLOOKUP(K909,UIR!$A$2:$P$21,5,FALSE),"")&lt;&gt;""),"Data is Missing.",""))</f>
        <v/>
      </c>
      <c r="Q909" s="194" t="str">
        <f>IF(B909="","",IF(AND(Input!L908="",IFERROR(VLOOKUP(K909,UIR!$A$2:$P$21,6,FALSE),"")&lt;&gt;""),"Data is Missing.",""))</f>
        <v/>
      </c>
      <c r="R909" s="194" t="str">
        <f>IF(B909="","",IF(AND(Input!M908="",IFERROR(VLOOKUP(K909,UIR!$A$2:$P$21,7,FALSE),"")&lt;&gt;""),"Data is Missing.",""))</f>
        <v/>
      </c>
      <c r="S909" s="194" t="str">
        <f>IF(B909="","",IF(AND(Input!P908="",IFERROR(VLOOKUP(K909,UIR!$A$2:$P$21,8,FALSE),"")&lt;&gt;""),"Data is Missing.",""))</f>
        <v/>
      </c>
      <c r="T909" s="194" t="str">
        <f>IF(B909="","",IF(AND(Input!Q908="",IFERROR(VLOOKUP(K909,UIR!$A$2:$P$21,9,FALSE),"")&lt;&gt;""),"Data is Missing.",""))</f>
        <v/>
      </c>
      <c r="U909" s="194"/>
      <c r="V909" s="194" t="str">
        <f>IF(B909="","",IF(AND(Input!S908="",IFERROR(VLOOKUP(K909,UIR!$A$2:$P$21,11,FALSE),"")&lt;&gt;""),"Data is Missing.",""))</f>
        <v/>
      </c>
      <c r="W909" s="194" t="str">
        <f>IF(B909="","",IF(AND(Input!T908="",IFERROR(VLOOKUP(K909,UIR!$A$2:$P$21,12,FALSE),"")&lt;&gt;""),"Data is Missing.",""))</f>
        <v/>
      </c>
      <c r="X909" s="194" t="str">
        <f>IF(B909="","",IF(AND(Input!V908="",IFERROR(VLOOKUP(K909,UIR!$A$2:$P$21,13,FALSE),"")&lt;&gt;""),"Data is Missing.",""))</f>
        <v/>
      </c>
      <c r="Y909" s="194" t="str">
        <f>IF(B909="","",IF(AND(Input!W908="",IFERROR(VLOOKUP(K909,UIR!$A$2:$P$21,14,FALSE),"")&lt;&gt;""),"Data is Missing.",""))</f>
        <v/>
      </c>
      <c r="Z909" s="194" t="str">
        <f>IF(B909="","",IF(AND(Input!X908="",IFERROR(VLOOKUP(K909,UIR!$A$2:$P$21,15,FALSE),"")&lt;&gt;""),"Data is Missing.",""))</f>
        <v/>
      </c>
      <c r="AA909" s="195" t="str">
        <f>IF(B909="","",IF(AND(Input!Y908="",IFERROR(VLOOKUP(K909,UIR!$A$2:$P$21,16,FALSE),"")&lt;&gt;""),"Data is Missing.",""))</f>
        <v/>
      </c>
      <c r="AC909" s="202" t="str">
        <f>IF(ISERROR(IF(Input!D908="","",IF(ISERROR(VLOOKUP(Input!D908,'Measure List'!$A$2:$A$30000,1,0)),"Invalid RefNo",""))),"",IF(Input!D908="","",IF(ISERROR(VLOOKUP(Input!D908,'Measure List'!$A$2:$A$30000,1,0)),"Invalid RefNo","")))</f>
        <v/>
      </c>
      <c r="AD909" s="156"/>
      <c r="AE909" s="156"/>
      <c r="AF909" s="156"/>
      <c r="AG909" s="156"/>
      <c r="AH909" s="156"/>
      <c r="AI909" s="156"/>
      <c r="AJ909" s="156"/>
      <c r="AK909" s="156"/>
      <c r="AL909" s="203" t="str">
        <f>IF(COUNTIF(Dropdowns!$K$2:$K$7,Input!S908)&gt;0,"",IF(Input!S908="","","Invalid Type"))</f>
        <v/>
      </c>
      <c r="AN909" s="204" t="str">
        <f>IF(Input!C908="","",IF(ISNUMBER(VALUE(Input!C908)),"","Needs to be a number."))</f>
        <v/>
      </c>
      <c r="AO909" s="205" t="str">
        <f>IF(Input!E908="","",IF(ISNUMBER(VALUE(Input!E908)),"","Needs to be a number."))</f>
        <v/>
      </c>
      <c r="AP909" s="205" t="str">
        <f>IF(Input!N908="","",IF(ISNUMBER(VALUE(Input!N908)),"","Needs to be a number."))</f>
        <v/>
      </c>
      <c r="AQ909" s="205" t="str">
        <f>IF(Input!O908="","",IF(ISNUMBER(VALUE(Input!O908)),"","Needs to be a number."))</f>
        <v/>
      </c>
      <c r="AR909" s="205" t="str">
        <f>IF(Input!V908="","",IF(ISNUMBER(VALUE(Input!V908)),"","Needs to be a number."))</f>
        <v/>
      </c>
      <c r="AS909" s="205" t="str">
        <f>IF(Input!W908="","",IF(ISNUMBER(VALUE(Input!W908)),"","Needs to be a number."))</f>
        <v/>
      </c>
      <c r="AT909" s="205" t="str">
        <f>IF(Input!X908="","",IF(ISNUMBER(VALUE(Input!X908)),"","Needs to be a number."))</f>
        <v/>
      </c>
      <c r="AU909" s="206" t="str">
        <f>IF(Input!Y908="","",IF(ISNUMBER(VALUE(Input!Y908)),"","Needs to be a number."))</f>
        <v/>
      </c>
      <c r="AW909" s="259" t="str">
        <f>IF(OR(VALUE(Input!C908)&lt;0,VALUE(Input!C908)&gt;100), "Invalid EEI %","")</f>
        <v/>
      </c>
      <c r="AX909" s="207"/>
      <c r="AY909" s="278" t="str">
        <f>IF(Input!E908="","",IF(VALUE(Input!E908)=0,"Do not enter 0.",""))</f>
        <v/>
      </c>
    </row>
    <row r="910" spans="2:51" x14ac:dyDescent="0.3">
      <c r="B910" s="188" t="str">
        <f>Input!A909</f>
        <v/>
      </c>
      <c r="C910" s="189" t="str">
        <f>IF(ISERROR(IF(AND(Input!$A909="",SUMPRODUCT(--(LEN(Input!$A910:'Input'!$A$1006)&gt;0))&lt;&gt;0),"Row is skipped.",IF(AND(Input!$A909="",Input!$A910=""),"", IF(Input!B909="","Data is missing.","")))),"",IF(AND(Input!$A909="",SUMPRODUCT(--(LEN(Input!$A910:'Input'!$A$1006)&gt;0))&lt;&gt;0),"Row is skipped.",IF(AND(Input!$A909="",Input!$A910=""),"", IF(Input!B909="","Data is missing.",""))))</f>
        <v/>
      </c>
      <c r="D910" s="189" t="str">
        <f>IF(ISERROR(IF(AND(Input!$A909="",SUMPRODUCT(--(LEN(Input!$A910:'Input'!$A$1006)&gt;0))&lt;&gt;0),"Row is skipped.",IF(AND(Input!$A909="",Input!$A910=""),"", IF(Input!C909="","Data is missing.","")))),"",IF(AND(Input!$A909="",SUMPRODUCT(--(LEN(Input!$A910:'Input'!$A$1006)&gt;0))&lt;&gt;0),"Row is skipped.",IF(AND(Input!$A909="",Input!$A910=""),"", IF(Input!C909="","Data is missing.",""))))</f>
        <v/>
      </c>
      <c r="E910" s="189" t="str">
        <f>IF(ISERROR(IF(AND(Input!$A909="",SUMPRODUCT(--(LEN(Input!$A910:'Input'!$A$1006)&gt;0))&lt;&gt;0),"Row is skipped.",IF(AND(Input!$A909="",Input!$A910=""),"", IF(Input!D909="","Data is missing.","")))),"",IF(AND(Input!$A909="",SUMPRODUCT(--(LEN(Input!$A910:'Input'!$A$1006)&gt;0))&lt;&gt;0),"Row is skipped.",IF(AND(Input!$A909="",Input!$A910=""),"", IF(Input!D909="","Data is missing.",""))))</f>
        <v/>
      </c>
      <c r="F910" s="189" t="str">
        <f>IF(ISERROR(IF(AND(Input!$A909="",SUMPRODUCT(--(LEN(Input!$A910:'Input'!$A$1006)&gt;0))&lt;&gt;0),"Row is skipped.",IF(AND(Input!$A909="",Input!$A910=""),"", IF(Input!E909="","Data is missing.","")))),"",IF(AND(Input!$A909="",SUMPRODUCT(--(LEN(Input!$A910:'Input'!$A$1006)&gt;0))&lt;&gt;0),"Row is skipped.",IF(AND(Input!$A909="",Input!$A910=""),"", IF(Input!E909="","Data is missing.",""))))</f>
        <v/>
      </c>
      <c r="G910" s="189" t="str">
        <f>IF(ISERROR(IF(AND(Input!$A909="",SUMPRODUCT(--(LEN(Input!$A910:'Input'!$A$1006)&gt;0))&lt;&gt;0),"Row is skipped.",IF(AND(Input!$A909="",Input!$A910=""),"", IF(Input!F909="","Data is missing.","")))),"",IF(AND(Input!$A909="",SUMPRODUCT(--(LEN(Input!$A910:'Input'!$A$1006)&gt;0))&lt;&gt;0),"Row is skipped.",IF(AND(Input!$A909="",Input!$A910=""),"", IF(Input!F909="","Data is missing.",""))))</f>
        <v/>
      </c>
      <c r="H910" s="190" t="str">
        <f>IF(ISERROR(IF(AND(Input!$A909="",SUMPRODUCT(--(LEN(Input!$A910:'Input'!$A$1006)&gt;0))&lt;&gt;0),"Row is skipped.",IF(AND(Input!$A909="",Input!$A910=""),"", IF(Input!G909="","Data is missing.","")))),"",IF(AND(Input!$A909="",SUMPRODUCT(--(LEN(Input!$A910:'Input'!$A$1006)&gt;0))&lt;&gt;0),"Row is skipped.",IF(AND(Input!$A909="",Input!$A910=""),"", IF(Input!G909="","Data is missing.",""))))</f>
        <v/>
      </c>
      <c r="I910" s="156"/>
      <c r="J910" s="191" t="str">
        <f>IFERROR(VLOOKUP(VLOOKUP(Input!$D909,'Measure List'!$A:$AN,40,FALSE),UIR!$A$1:$Q$27,17,FALSE),"")</f>
        <v/>
      </c>
      <c r="K910" s="192" t="str">
        <f>IFERROR(VLOOKUP(Input!$D909,'Measure List'!$A:$AN,40,FALSE),"")</f>
        <v/>
      </c>
      <c r="L910" s="156"/>
      <c r="M910" s="193" t="str">
        <f>IF(B910="","",IF(AND(Input!H909="",IFERROR(VLOOKUP(K910,UIR!$A$2:$P$21,2,FALSE),"")&lt;&gt;""),"Data is Missing.",""))</f>
        <v/>
      </c>
      <c r="N910" s="194" t="str">
        <f>IF(B910="","",IF(AND(Input!I909="",IFERROR(VLOOKUP(K910,UIR!$A$2:$P$21,3,FALSE),"")&lt;&gt;""),"Data is Missing.",""))</f>
        <v/>
      </c>
      <c r="O910" s="194" t="str">
        <f>IF(B910="","",IF(AND(Input!J909="",IFERROR(VLOOKUP(K910,UIR!$A$2:$P$21,4,FALSE),"")&lt;&gt;""),"Data is Missing.",""))</f>
        <v/>
      </c>
      <c r="P910" s="194" t="str">
        <f>IF(B910="","",IF(AND(Input!K909="",IFERROR(VLOOKUP(K910,UIR!$A$2:$P$21,5,FALSE),"")&lt;&gt;""),"Data is Missing.",""))</f>
        <v/>
      </c>
      <c r="Q910" s="194" t="str">
        <f>IF(B910="","",IF(AND(Input!L909="",IFERROR(VLOOKUP(K910,UIR!$A$2:$P$21,6,FALSE),"")&lt;&gt;""),"Data is Missing.",""))</f>
        <v/>
      </c>
      <c r="R910" s="194" t="str">
        <f>IF(B910="","",IF(AND(Input!M909="",IFERROR(VLOOKUP(K910,UIR!$A$2:$P$21,7,FALSE),"")&lt;&gt;""),"Data is Missing.",""))</f>
        <v/>
      </c>
      <c r="S910" s="194" t="str">
        <f>IF(B910="","",IF(AND(Input!P909="",IFERROR(VLOOKUP(K910,UIR!$A$2:$P$21,8,FALSE),"")&lt;&gt;""),"Data is Missing.",""))</f>
        <v/>
      </c>
      <c r="T910" s="194" t="str">
        <f>IF(B910="","",IF(AND(Input!Q909="",IFERROR(VLOOKUP(K910,UIR!$A$2:$P$21,9,FALSE),"")&lt;&gt;""),"Data is Missing.",""))</f>
        <v/>
      </c>
      <c r="U910" s="194"/>
      <c r="V910" s="194" t="str">
        <f>IF(B910="","",IF(AND(Input!S909="",IFERROR(VLOOKUP(K910,UIR!$A$2:$P$21,11,FALSE),"")&lt;&gt;""),"Data is Missing.",""))</f>
        <v/>
      </c>
      <c r="W910" s="194" t="str">
        <f>IF(B910="","",IF(AND(Input!T909="",IFERROR(VLOOKUP(K910,UIR!$A$2:$P$21,12,FALSE),"")&lt;&gt;""),"Data is Missing.",""))</f>
        <v/>
      </c>
      <c r="X910" s="194" t="str">
        <f>IF(B910="","",IF(AND(Input!V909="",IFERROR(VLOOKUP(K910,UIR!$A$2:$P$21,13,FALSE),"")&lt;&gt;""),"Data is Missing.",""))</f>
        <v/>
      </c>
      <c r="Y910" s="194" t="str">
        <f>IF(B910="","",IF(AND(Input!W909="",IFERROR(VLOOKUP(K910,UIR!$A$2:$P$21,14,FALSE),"")&lt;&gt;""),"Data is Missing.",""))</f>
        <v/>
      </c>
      <c r="Z910" s="194" t="str">
        <f>IF(B910="","",IF(AND(Input!X909="",IFERROR(VLOOKUP(K910,UIR!$A$2:$P$21,15,FALSE),"")&lt;&gt;""),"Data is Missing.",""))</f>
        <v/>
      </c>
      <c r="AA910" s="195" t="str">
        <f>IF(B910="","",IF(AND(Input!Y909="",IFERROR(VLOOKUP(K910,UIR!$A$2:$P$21,16,FALSE),"")&lt;&gt;""),"Data is Missing.",""))</f>
        <v/>
      </c>
      <c r="AC910" s="202" t="str">
        <f>IF(ISERROR(IF(Input!D909="","",IF(ISERROR(VLOOKUP(Input!D909,'Measure List'!$A$2:$A$30000,1,0)),"Invalid RefNo",""))),"",IF(Input!D909="","",IF(ISERROR(VLOOKUP(Input!D909,'Measure List'!$A$2:$A$30000,1,0)),"Invalid RefNo","")))</f>
        <v/>
      </c>
      <c r="AD910" s="156"/>
      <c r="AE910" s="156"/>
      <c r="AF910" s="156"/>
      <c r="AG910" s="156"/>
      <c r="AH910" s="156"/>
      <c r="AI910" s="156"/>
      <c r="AJ910" s="156"/>
      <c r="AK910" s="156"/>
      <c r="AL910" s="203" t="str">
        <f>IF(COUNTIF(Dropdowns!$K$2:$K$7,Input!S909)&gt;0,"",IF(Input!S909="","","Invalid Type"))</f>
        <v/>
      </c>
      <c r="AN910" s="204" t="str">
        <f>IF(Input!C909="","",IF(ISNUMBER(VALUE(Input!C909)),"","Needs to be a number."))</f>
        <v/>
      </c>
      <c r="AO910" s="205" t="str">
        <f>IF(Input!E909="","",IF(ISNUMBER(VALUE(Input!E909)),"","Needs to be a number."))</f>
        <v/>
      </c>
      <c r="AP910" s="205" t="str">
        <f>IF(Input!N909="","",IF(ISNUMBER(VALUE(Input!N909)),"","Needs to be a number."))</f>
        <v/>
      </c>
      <c r="AQ910" s="205" t="str">
        <f>IF(Input!O909="","",IF(ISNUMBER(VALUE(Input!O909)),"","Needs to be a number."))</f>
        <v/>
      </c>
      <c r="AR910" s="205" t="str">
        <f>IF(Input!V909="","",IF(ISNUMBER(VALUE(Input!V909)),"","Needs to be a number."))</f>
        <v/>
      </c>
      <c r="AS910" s="205" t="str">
        <f>IF(Input!W909="","",IF(ISNUMBER(VALUE(Input!W909)),"","Needs to be a number."))</f>
        <v/>
      </c>
      <c r="AT910" s="205" t="str">
        <f>IF(Input!X909="","",IF(ISNUMBER(VALUE(Input!X909)),"","Needs to be a number."))</f>
        <v/>
      </c>
      <c r="AU910" s="206" t="str">
        <f>IF(Input!Y909="","",IF(ISNUMBER(VALUE(Input!Y909)),"","Needs to be a number."))</f>
        <v/>
      </c>
      <c r="AW910" s="259" t="str">
        <f>IF(OR(VALUE(Input!C909)&lt;0,VALUE(Input!C909)&gt;100), "Invalid EEI %","")</f>
        <v/>
      </c>
      <c r="AX910" s="207"/>
      <c r="AY910" s="278" t="str">
        <f>IF(Input!E909="","",IF(VALUE(Input!E909)=0,"Do not enter 0.",""))</f>
        <v/>
      </c>
    </row>
    <row r="911" spans="2:51" x14ac:dyDescent="0.3">
      <c r="B911" s="188" t="str">
        <f>Input!A910</f>
        <v/>
      </c>
      <c r="C911" s="189" t="str">
        <f>IF(ISERROR(IF(AND(Input!$A910="",SUMPRODUCT(--(LEN(Input!$A911:'Input'!$A$1006)&gt;0))&lt;&gt;0),"Row is skipped.",IF(AND(Input!$A910="",Input!$A911=""),"", IF(Input!B910="","Data is missing.","")))),"",IF(AND(Input!$A910="",SUMPRODUCT(--(LEN(Input!$A911:'Input'!$A$1006)&gt;0))&lt;&gt;0),"Row is skipped.",IF(AND(Input!$A910="",Input!$A911=""),"", IF(Input!B910="","Data is missing.",""))))</f>
        <v/>
      </c>
      <c r="D911" s="189" t="str">
        <f>IF(ISERROR(IF(AND(Input!$A910="",SUMPRODUCT(--(LEN(Input!$A911:'Input'!$A$1006)&gt;0))&lt;&gt;0),"Row is skipped.",IF(AND(Input!$A910="",Input!$A911=""),"", IF(Input!C910="","Data is missing.","")))),"",IF(AND(Input!$A910="",SUMPRODUCT(--(LEN(Input!$A911:'Input'!$A$1006)&gt;0))&lt;&gt;0),"Row is skipped.",IF(AND(Input!$A910="",Input!$A911=""),"", IF(Input!C910="","Data is missing.",""))))</f>
        <v/>
      </c>
      <c r="E911" s="189" t="str">
        <f>IF(ISERROR(IF(AND(Input!$A910="",SUMPRODUCT(--(LEN(Input!$A911:'Input'!$A$1006)&gt;0))&lt;&gt;0),"Row is skipped.",IF(AND(Input!$A910="",Input!$A911=""),"", IF(Input!D910="","Data is missing.","")))),"",IF(AND(Input!$A910="",SUMPRODUCT(--(LEN(Input!$A911:'Input'!$A$1006)&gt;0))&lt;&gt;0),"Row is skipped.",IF(AND(Input!$A910="",Input!$A911=""),"", IF(Input!D910="","Data is missing.",""))))</f>
        <v/>
      </c>
      <c r="F911" s="189" t="str">
        <f>IF(ISERROR(IF(AND(Input!$A910="",SUMPRODUCT(--(LEN(Input!$A911:'Input'!$A$1006)&gt;0))&lt;&gt;0),"Row is skipped.",IF(AND(Input!$A910="",Input!$A911=""),"", IF(Input!E910="","Data is missing.","")))),"",IF(AND(Input!$A910="",SUMPRODUCT(--(LEN(Input!$A911:'Input'!$A$1006)&gt;0))&lt;&gt;0),"Row is skipped.",IF(AND(Input!$A910="",Input!$A911=""),"", IF(Input!E910="","Data is missing.",""))))</f>
        <v/>
      </c>
      <c r="G911" s="189" t="str">
        <f>IF(ISERROR(IF(AND(Input!$A910="",SUMPRODUCT(--(LEN(Input!$A911:'Input'!$A$1006)&gt;0))&lt;&gt;0),"Row is skipped.",IF(AND(Input!$A910="",Input!$A911=""),"", IF(Input!F910="","Data is missing.","")))),"",IF(AND(Input!$A910="",SUMPRODUCT(--(LEN(Input!$A911:'Input'!$A$1006)&gt;0))&lt;&gt;0),"Row is skipped.",IF(AND(Input!$A910="",Input!$A911=""),"", IF(Input!F910="","Data is missing.",""))))</f>
        <v/>
      </c>
      <c r="H911" s="190" t="str">
        <f>IF(ISERROR(IF(AND(Input!$A910="",SUMPRODUCT(--(LEN(Input!$A911:'Input'!$A$1006)&gt;0))&lt;&gt;0),"Row is skipped.",IF(AND(Input!$A910="",Input!$A911=""),"", IF(Input!G910="","Data is missing.","")))),"",IF(AND(Input!$A910="",SUMPRODUCT(--(LEN(Input!$A911:'Input'!$A$1006)&gt;0))&lt;&gt;0),"Row is skipped.",IF(AND(Input!$A910="",Input!$A911=""),"", IF(Input!G910="","Data is missing.",""))))</f>
        <v/>
      </c>
      <c r="I911" s="156"/>
      <c r="J911" s="191" t="str">
        <f>IFERROR(VLOOKUP(VLOOKUP(Input!$D910,'Measure List'!$A:$AN,40,FALSE),UIR!$A$1:$Q$27,17,FALSE),"")</f>
        <v/>
      </c>
      <c r="K911" s="192" t="str">
        <f>IFERROR(VLOOKUP(Input!$D910,'Measure List'!$A:$AN,40,FALSE),"")</f>
        <v/>
      </c>
      <c r="L911" s="156"/>
      <c r="M911" s="193" t="str">
        <f>IF(B911="","",IF(AND(Input!H910="",IFERROR(VLOOKUP(K911,UIR!$A$2:$P$21,2,FALSE),"")&lt;&gt;""),"Data is Missing.",""))</f>
        <v/>
      </c>
      <c r="N911" s="194" t="str">
        <f>IF(B911="","",IF(AND(Input!I910="",IFERROR(VLOOKUP(K911,UIR!$A$2:$P$21,3,FALSE),"")&lt;&gt;""),"Data is Missing.",""))</f>
        <v/>
      </c>
      <c r="O911" s="194" t="str">
        <f>IF(B911="","",IF(AND(Input!J910="",IFERROR(VLOOKUP(K911,UIR!$A$2:$P$21,4,FALSE),"")&lt;&gt;""),"Data is Missing.",""))</f>
        <v/>
      </c>
      <c r="P911" s="194" t="str">
        <f>IF(B911="","",IF(AND(Input!K910="",IFERROR(VLOOKUP(K911,UIR!$A$2:$P$21,5,FALSE),"")&lt;&gt;""),"Data is Missing.",""))</f>
        <v/>
      </c>
      <c r="Q911" s="194" t="str">
        <f>IF(B911="","",IF(AND(Input!L910="",IFERROR(VLOOKUP(K911,UIR!$A$2:$P$21,6,FALSE),"")&lt;&gt;""),"Data is Missing.",""))</f>
        <v/>
      </c>
      <c r="R911" s="194" t="str">
        <f>IF(B911="","",IF(AND(Input!M910="",IFERROR(VLOOKUP(K911,UIR!$A$2:$P$21,7,FALSE),"")&lt;&gt;""),"Data is Missing.",""))</f>
        <v/>
      </c>
      <c r="S911" s="194" t="str">
        <f>IF(B911="","",IF(AND(Input!P910="",IFERROR(VLOOKUP(K911,UIR!$A$2:$P$21,8,FALSE),"")&lt;&gt;""),"Data is Missing.",""))</f>
        <v/>
      </c>
      <c r="T911" s="194" t="str">
        <f>IF(B911="","",IF(AND(Input!Q910="",IFERROR(VLOOKUP(K911,UIR!$A$2:$P$21,9,FALSE),"")&lt;&gt;""),"Data is Missing.",""))</f>
        <v/>
      </c>
      <c r="U911" s="194"/>
      <c r="V911" s="194" t="str">
        <f>IF(B911="","",IF(AND(Input!S910="",IFERROR(VLOOKUP(K911,UIR!$A$2:$P$21,11,FALSE),"")&lt;&gt;""),"Data is Missing.",""))</f>
        <v/>
      </c>
      <c r="W911" s="194" t="str">
        <f>IF(B911="","",IF(AND(Input!T910="",IFERROR(VLOOKUP(K911,UIR!$A$2:$P$21,12,FALSE),"")&lt;&gt;""),"Data is Missing.",""))</f>
        <v/>
      </c>
      <c r="X911" s="194" t="str">
        <f>IF(B911="","",IF(AND(Input!V910="",IFERROR(VLOOKUP(K911,UIR!$A$2:$P$21,13,FALSE),"")&lt;&gt;""),"Data is Missing.",""))</f>
        <v/>
      </c>
      <c r="Y911" s="194" t="str">
        <f>IF(B911="","",IF(AND(Input!W910="",IFERROR(VLOOKUP(K911,UIR!$A$2:$P$21,14,FALSE),"")&lt;&gt;""),"Data is Missing.",""))</f>
        <v/>
      </c>
      <c r="Z911" s="194" t="str">
        <f>IF(B911="","",IF(AND(Input!X910="",IFERROR(VLOOKUP(K911,UIR!$A$2:$P$21,15,FALSE),"")&lt;&gt;""),"Data is Missing.",""))</f>
        <v/>
      </c>
      <c r="AA911" s="195" t="str">
        <f>IF(B911="","",IF(AND(Input!Y910="",IFERROR(VLOOKUP(K911,UIR!$A$2:$P$21,16,FALSE),"")&lt;&gt;""),"Data is Missing.",""))</f>
        <v/>
      </c>
      <c r="AC911" s="202" t="str">
        <f>IF(ISERROR(IF(Input!D910="","",IF(ISERROR(VLOOKUP(Input!D910,'Measure List'!$A$2:$A$30000,1,0)),"Invalid RefNo",""))),"",IF(Input!D910="","",IF(ISERROR(VLOOKUP(Input!D910,'Measure List'!$A$2:$A$30000,1,0)),"Invalid RefNo","")))</f>
        <v/>
      </c>
      <c r="AD911" s="156"/>
      <c r="AE911" s="156"/>
      <c r="AF911" s="156"/>
      <c r="AG911" s="156"/>
      <c r="AH911" s="156"/>
      <c r="AI911" s="156"/>
      <c r="AJ911" s="156"/>
      <c r="AK911" s="156"/>
      <c r="AL911" s="203" t="str">
        <f>IF(COUNTIF(Dropdowns!$K$2:$K$7,Input!S910)&gt;0,"",IF(Input!S910="","","Invalid Type"))</f>
        <v/>
      </c>
      <c r="AN911" s="204" t="str">
        <f>IF(Input!C910="","",IF(ISNUMBER(VALUE(Input!C910)),"","Needs to be a number."))</f>
        <v/>
      </c>
      <c r="AO911" s="205" t="str">
        <f>IF(Input!E910="","",IF(ISNUMBER(VALUE(Input!E910)),"","Needs to be a number."))</f>
        <v/>
      </c>
      <c r="AP911" s="205" t="str">
        <f>IF(Input!N910="","",IF(ISNUMBER(VALUE(Input!N910)),"","Needs to be a number."))</f>
        <v/>
      </c>
      <c r="AQ911" s="205" t="str">
        <f>IF(Input!O910="","",IF(ISNUMBER(VALUE(Input!O910)),"","Needs to be a number."))</f>
        <v/>
      </c>
      <c r="AR911" s="205" t="str">
        <f>IF(Input!V910="","",IF(ISNUMBER(VALUE(Input!V910)),"","Needs to be a number."))</f>
        <v/>
      </c>
      <c r="AS911" s="205" t="str">
        <f>IF(Input!W910="","",IF(ISNUMBER(VALUE(Input!W910)),"","Needs to be a number."))</f>
        <v/>
      </c>
      <c r="AT911" s="205" t="str">
        <f>IF(Input!X910="","",IF(ISNUMBER(VALUE(Input!X910)),"","Needs to be a number."))</f>
        <v/>
      </c>
      <c r="AU911" s="206" t="str">
        <f>IF(Input!Y910="","",IF(ISNUMBER(VALUE(Input!Y910)),"","Needs to be a number."))</f>
        <v/>
      </c>
      <c r="AW911" s="259" t="str">
        <f>IF(OR(VALUE(Input!C910)&lt;0,VALUE(Input!C910)&gt;100), "Invalid EEI %","")</f>
        <v/>
      </c>
      <c r="AX911" s="207"/>
      <c r="AY911" s="278" t="str">
        <f>IF(Input!E910="","",IF(VALUE(Input!E910)=0,"Do not enter 0.",""))</f>
        <v/>
      </c>
    </row>
    <row r="912" spans="2:51" x14ac:dyDescent="0.3">
      <c r="B912" s="188" t="str">
        <f>Input!A911</f>
        <v/>
      </c>
      <c r="C912" s="189" t="str">
        <f>IF(ISERROR(IF(AND(Input!$A911="",SUMPRODUCT(--(LEN(Input!$A912:'Input'!$A$1006)&gt;0))&lt;&gt;0),"Row is skipped.",IF(AND(Input!$A911="",Input!$A912=""),"", IF(Input!B911="","Data is missing.","")))),"",IF(AND(Input!$A911="",SUMPRODUCT(--(LEN(Input!$A912:'Input'!$A$1006)&gt;0))&lt;&gt;0),"Row is skipped.",IF(AND(Input!$A911="",Input!$A912=""),"", IF(Input!B911="","Data is missing.",""))))</f>
        <v/>
      </c>
      <c r="D912" s="189" t="str">
        <f>IF(ISERROR(IF(AND(Input!$A911="",SUMPRODUCT(--(LEN(Input!$A912:'Input'!$A$1006)&gt;0))&lt;&gt;0),"Row is skipped.",IF(AND(Input!$A911="",Input!$A912=""),"", IF(Input!C911="","Data is missing.","")))),"",IF(AND(Input!$A911="",SUMPRODUCT(--(LEN(Input!$A912:'Input'!$A$1006)&gt;0))&lt;&gt;0),"Row is skipped.",IF(AND(Input!$A911="",Input!$A912=""),"", IF(Input!C911="","Data is missing.",""))))</f>
        <v/>
      </c>
      <c r="E912" s="189" t="str">
        <f>IF(ISERROR(IF(AND(Input!$A911="",SUMPRODUCT(--(LEN(Input!$A912:'Input'!$A$1006)&gt;0))&lt;&gt;0),"Row is skipped.",IF(AND(Input!$A911="",Input!$A912=""),"", IF(Input!D911="","Data is missing.","")))),"",IF(AND(Input!$A911="",SUMPRODUCT(--(LEN(Input!$A912:'Input'!$A$1006)&gt;0))&lt;&gt;0),"Row is skipped.",IF(AND(Input!$A911="",Input!$A912=""),"", IF(Input!D911="","Data is missing.",""))))</f>
        <v/>
      </c>
      <c r="F912" s="189" t="str">
        <f>IF(ISERROR(IF(AND(Input!$A911="",SUMPRODUCT(--(LEN(Input!$A912:'Input'!$A$1006)&gt;0))&lt;&gt;0),"Row is skipped.",IF(AND(Input!$A911="",Input!$A912=""),"", IF(Input!E911="","Data is missing.","")))),"",IF(AND(Input!$A911="",SUMPRODUCT(--(LEN(Input!$A912:'Input'!$A$1006)&gt;0))&lt;&gt;0),"Row is skipped.",IF(AND(Input!$A911="",Input!$A912=""),"", IF(Input!E911="","Data is missing.",""))))</f>
        <v/>
      </c>
      <c r="G912" s="189" t="str">
        <f>IF(ISERROR(IF(AND(Input!$A911="",SUMPRODUCT(--(LEN(Input!$A912:'Input'!$A$1006)&gt;0))&lt;&gt;0),"Row is skipped.",IF(AND(Input!$A911="",Input!$A912=""),"", IF(Input!F911="","Data is missing.","")))),"",IF(AND(Input!$A911="",SUMPRODUCT(--(LEN(Input!$A912:'Input'!$A$1006)&gt;0))&lt;&gt;0),"Row is skipped.",IF(AND(Input!$A911="",Input!$A912=""),"", IF(Input!F911="","Data is missing.",""))))</f>
        <v/>
      </c>
      <c r="H912" s="190" t="str">
        <f>IF(ISERROR(IF(AND(Input!$A911="",SUMPRODUCT(--(LEN(Input!$A912:'Input'!$A$1006)&gt;0))&lt;&gt;0),"Row is skipped.",IF(AND(Input!$A911="",Input!$A912=""),"", IF(Input!G911="","Data is missing.","")))),"",IF(AND(Input!$A911="",SUMPRODUCT(--(LEN(Input!$A912:'Input'!$A$1006)&gt;0))&lt;&gt;0),"Row is skipped.",IF(AND(Input!$A911="",Input!$A912=""),"", IF(Input!G911="","Data is missing.",""))))</f>
        <v/>
      </c>
      <c r="I912" s="156"/>
      <c r="J912" s="191" t="str">
        <f>IFERROR(VLOOKUP(VLOOKUP(Input!$D911,'Measure List'!$A:$AN,40,FALSE),UIR!$A$1:$Q$27,17,FALSE),"")</f>
        <v/>
      </c>
      <c r="K912" s="192" t="str">
        <f>IFERROR(VLOOKUP(Input!$D911,'Measure List'!$A:$AN,40,FALSE),"")</f>
        <v/>
      </c>
      <c r="L912" s="156"/>
      <c r="M912" s="193" t="str">
        <f>IF(B912="","",IF(AND(Input!H911="",IFERROR(VLOOKUP(K912,UIR!$A$2:$P$21,2,FALSE),"")&lt;&gt;""),"Data is Missing.",""))</f>
        <v/>
      </c>
      <c r="N912" s="194" t="str">
        <f>IF(B912="","",IF(AND(Input!I911="",IFERROR(VLOOKUP(K912,UIR!$A$2:$P$21,3,FALSE),"")&lt;&gt;""),"Data is Missing.",""))</f>
        <v/>
      </c>
      <c r="O912" s="194" t="str">
        <f>IF(B912="","",IF(AND(Input!J911="",IFERROR(VLOOKUP(K912,UIR!$A$2:$P$21,4,FALSE),"")&lt;&gt;""),"Data is Missing.",""))</f>
        <v/>
      </c>
      <c r="P912" s="194" t="str">
        <f>IF(B912="","",IF(AND(Input!K911="",IFERROR(VLOOKUP(K912,UIR!$A$2:$P$21,5,FALSE),"")&lt;&gt;""),"Data is Missing.",""))</f>
        <v/>
      </c>
      <c r="Q912" s="194" t="str">
        <f>IF(B912="","",IF(AND(Input!L911="",IFERROR(VLOOKUP(K912,UIR!$A$2:$P$21,6,FALSE),"")&lt;&gt;""),"Data is Missing.",""))</f>
        <v/>
      </c>
      <c r="R912" s="194" t="str">
        <f>IF(B912="","",IF(AND(Input!M911="",IFERROR(VLOOKUP(K912,UIR!$A$2:$P$21,7,FALSE),"")&lt;&gt;""),"Data is Missing.",""))</f>
        <v/>
      </c>
      <c r="S912" s="194" t="str">
        <f>IF(B912="","",IF(AND(Input!P911="",IFERROR(VLOOKUP(K912,UIR!$A$2:$P$21,8,FALSE),"")&lt;&gt;""),"Data is Missing.",""))</f>
        <v/>
      </c>
      <c r="T912" s="194" t="str">
        <f>IF(B912="","",IF(AND(Input!Q911="",IFERROR(VLOOKUP(K912,UIR!$A$2:$P$21,9,FALSE),"")&lt;&gt;""),"Data is Missing.",""))</f>
        <v/>
      </c>
      <c r="U912" s="194"/>
      <c r="V912" s="194" t="str">
        <f>IF(B912="","",IF(AND(Input!S911="",IFERROR(VLOOKUP(K912,UIR!$A$2:$P$21,11,FALSE),"")&lt;&gt;""),"Data is Missing.",""))</f>
        <v/>
      </c>
      <c r="W912" s="194" t="str">
        <f>IF(B912="","",IF(AND(Input!T911="",IFERROR(VLOOKUP(K912,UIR!$A$2:$P$21,12,FALSE),"")&lt;&gt;""),"Data is Missing.",""))</f>
        <v/>
      </c>
      <c r="X912" s="194" t="str">
        <f>IF(B912="","",IF(AND(Input!V911="",IFERROR(VLOOKUP(K912,UIR!$A$2:$P$21,13,FALSE),"")&lt;&gt;""),"Data is Missing.",""))</f>
        <v/>
      </c>
      <c r="Y912" s="194" t="str">
        <f>IF(B912="","",IF(AND(Input!W911="",IFERROR(VLOOKUP(K912,UIR!$A$2:$P$21,14,FALSE),"")&lt;&gt;""),"Data is Missing.",""))</f>
        <v/>
      </c>
      <c r="Z912" s="194" t="str">
        <f>IF(B912="","",IF(AND(Input!X911="",IFERROR(VLOOKUP(K912,UIR!$A$2:$P$21,15,FALSE),"")&lt;&gt;""),"Data is Missing.",""))</f>
        <v/>
      </c>
      <c r="AA912" s="195" t="str">
        <f>IF(B912="","",IF(AND(Input!Y911="",IFERROR(VLOOKUP(K912,UIR!$A$2:$P$21,16,FALSE),"")&lt;&gt;""),"Data is Missing.",""))</f>
        <v/>
      </c>
      <c r="AC912" s="202" t="str">
        <f>IF(ISERROR(IF(Input!D911="","",IF(ISERROR(VLOOKUP(Input!D911,'Measure List'!$A$2:$A$30000,1,0)),"Invalid RefNo",""))),"",IF(Input!D911="","",IF(ISERROR(VLOOKUP(Input!D911,'Measure List'!$A$2:$A$30000,1,0)),"Invalid RefNo","")))</f>
        <v/>
      </c>
      <c r="AD912" s="156"/>
      <c r="AE912" s="156"/>
      <c r="AF912" s="156"/>
      <c r="AG912" s="156"/>
      <c r="AH912" s="156"/>
      <c r="AI912" s="156"/>
      <c r="AJ912" s="156"/>
      <c r="AK912" s="156"/>
      <c r="AL912" s="203" t="str">
        <f>IF(COUNTIF(Dropdowns!$K$2:$K$7,Input!S911)&gt;0,"",IF(Input!S911="","","Invalid Type"))</f>
        <v/>
      </c>
      <c r="AN912" s="204" t="str">
        <f>IF(Input!C911="","",IF(ISNUMBER(VALUE(Input!C911)),"","Needs to be a number."))</f>
        <v/>
      </c>
      <c r="AO912" s="205" t="str">
        <f>IF(Input!E911="","",IF(ISNUMBER(VALUE(Input!E911)),"","Needs to be a number."))</f>
        <v/>
      </c>
      <c r="AP912" s="205" t="str">
        <f>IF(Input!N911="","",IF(ISNUMBER(VALUE(Input!N911)),"","Needs to be a number."))</f>
        <v/>
      </c>
      <c r="AQ912" s="205" t="str">
        <f>IF(Input!O911="","",IF(ISNUMBER(VALUE(Input!O911)),"","Needs to be a number."))</f>
        <v/>
      </c>
      <c r="AR912" s="205" t="str">
        <f>IF(Input!V911="","",IF(ISNUMBER(VALUE(Input!V911)),"","Needs to be a number."))</f>
        <v/>
      </c>
      <c r="AS912" s="205" t="str">
        <f>IF(Input!W911="","",IF(ISNUMBER(VALUE(Input!W911)),"","Needs to be a number."))</f>
        <v/>
      </c>
      <c r="AT912" s="205" t="str">
        <f>IF(Input!X911="","",IF(ISNUMBER(VALUE(Input!X911)),"","Needs to be a number."))</f>
        <v/>
      </c>
      <c r="AU912" s="206" t="str">
        <f>IF(Input!Y911="","",IF(ISNUMBER(VALUE(Input!Y911)),"","Needs to be a number."))</f>
        <v/>
      </c>
      <c r="AW912" s="259" t="str">
        <f>IF(OR(VALUE(Input!C911)&lt;0,VALUE(Input!C911)&gt;100), "Invalid EEI %","")</f>
        <v/>
      </c>
      <c r="AX912" s="207"/>
      <c r="AY912" s="278" t="str">
        <f>IF(Input!E911="","",IF(VALUE(Input!E911)=0,"Do not enter 0.",""))</f>
        <v/>
      </c>
    </row>
    <row r="913" spans="2:51" x14ac:dyDescent="0.3">
      <c r="B913" s="188" t="str">
        <f>Input!A912</f>
        <v/>
      </c>
      <c r="C913" s="189" t="str">
        <f>IF(ISERROR(IF(AND(Input!$A912="",SUMPRODUCT(--(LEN(Input!$A913:'Input'!$A$1006)&gt;0))&lt;&gt;0),"Row is skipped.",IF(AND(Input!$A912="",Input!$A913=""),"", IF(Input!B912="","Data is missing.","")))),"",IF(AND(Input!$A912="",SUMPRODUCT(--(LEN(Input!$A913:'Input'!$A$1006)&gt;0))&lt;&gt;0),"Row is skipped.",IF(AND(Input!$A912="",Input!$A913=""),"", IF(Input!B912="","Data is missing.",""))))</f>
        <v/>
      </c>
      <c r="D913" s="189" t="str">
        <f>IF(ISERROR(IF(AND(Input!$A912="",SUMPRODUCT(--(LEN(Input!$A913:'Input'!$A$1006)&gt;0))&lt;&gt;0),"Row is skipped.",IF(AND(Input!$A912="",Input!$A913=""),"", IF(Input!C912="","Data is missing.","")))),"",IF(AND(Input!$A912="",SUMPRODUCT(--(LEN(Input!$A913:'Input'!$A$1006)&gt;0))&lt;&gt;0),"Row is skipped.",IF(AND(Input!$A912="",Input!$A913=""),"", IF(Input!C912="","Data is missing.",""))))</f>
        <v/>
      </c>
      <c r="E913" s="189" t="str">
        <f>IF(ISERROR(IF(AND(Input!$A912="",SUMPRODUCT(--(LEN(Input!$A913:'Input'!$A$1006)&gt;0))&lt;&gt;0),"Row is skipped.",IF(AND(Input!$A912="",Input!$A913=""),"", IF(Input!D912="","Data is missing.","")))),"",IF(AND(Input!$A912="",SUMPRODUCT(--(LEN(Input!$A913:'Input'!$A$1006)&gt;0))&lt;&gt;0),"Row is skipped.",IF(AND(Input!$A912="",Input!$A913=""),"", IF(Input!D912="","Data is missing.",""))))</f>
        <v/>
      </c>
      <c r="F913" s="189" t="str">
        <f>IF(ISERROR(IF(AND(Input!$A912="",SUMPRODUCT(--(LEN(Input!$A913:'Input'!$A$1006)&gt;0))&lt;&gt;0),"Row is skipped.",IF(AND(Input!$A912="",Input!$A913=""),"", IF(Input!E912="","Data is missing.","")))),"",IF(AND(Input!$A912="",SUMPRODUCT(--(LEN(Input!$A913:'Input'!$A$1006)&gt;0))&lt;&gt;0),"Row is skipped.",IF(AND(Input!$A912="",Input!$A913=""),"", IF(Input!E912="","Data is missing.",""))))</f>
        <v/>
      </c>
      <c r="G913" s="189" t="str">
        <f>IF(ISERROR(IF(AND(Input!$A912="",SUMPRODUCT(--(LEN(Input!$A913:'Input'!$A$1006)&gt;0))&lt;&gt;0),"Row is skipped.",IF(AND(Input!$A912="",Input!$A913=""),"", IF(Input!F912="","Data is missing.","")))),"",IF(AND(Input!$A912="",SUMPRODUCT(--(LEN(Input!$A913:'Input'!$A$1006)&gt;0))&lt;&gt;0),"Row is skipped.",IF(AND(Input!$A912="",Input!$A913=""),"", IF(Input!F912="","Data is missing.",""))))</f>
        <v/>
      </c>
      <c r="H913" s="190" t="str">
        <f>IF(ISERROR(IF(AND(Input!$A912="",SUMPRODUCT(--(LEN(Input!$A913:'Input'!$A$1006)&gt;0))&lt;&gt;0),"Row is skipped.",IF(AND(Input!$A912="",Input!$A913=""),"", IF(Input!G912="","Data is missing.","")))),"",IF(AND(Input!$A912="",SUMPRODUCT(--(LEN(Input!$A913:'Input'!$A$1006)&gt;0))&lt;&gt;0),"Row is skipped.",IF(AND(Input!$A912="",Input!$A913=""),"", IF(Input!G912="","Data is missing.",""))))</f>
        <v/>
      </c>
      <c r="I913" s="156"/>
      <c r="J913" s="191" t="str">
        <f>IFERROR(VLOOKUP(VLOOKUP(Input!$D912,'Measure List'!$A:$AN,40,FALSE),UIR!$A$1:$Q$27,17,FALSE),"")</f>
        <v/>
      </c>
      <c r="K913" s="192" t="str">
        <f>IFERROR(VLOOKUP(Input!$D912,'Measure List'!$A:$AN,40,FALSE),"")</f>
        <v/>
      </c>
      <c r="L913" s="156"/>
      <c r="M913" s="193" t="str">
        <f>IF(B913="","",IF(AND(Input!H912="",IFERROR(VLOOKUP(K913,UIR!$A$2:$P$21,2,FALSE),"")&lt;&gt;""),"Data is Missing.",""))</f>
        <v/>
      </c>
      <c r="N913" s="194" t="str">
        <f>IF(B913="","",IF(AND(Input!I912="",IFERROR(VLOOKUP(K913,UIR!$A$2:$P$21,3,FALSE),"")&lt;&gt;""),"Data is Missing.",""))</f>
        <v/>
      </c>
      <c r="O913" s="194" t="str">
        <f>IF(B913="","",IF(AND(Input!J912="",IFERROR(VLOOKUP(K913,UIR!$A$2:$P$21,4,FALSE),"")&lt;&gt;""),"Data is Missing.",""))</f>
        <v/>
      </c>
      <c r="P913" s="194" t="str">
        <f>IF(B913="","",IF(AND(Input!K912="",IFERROR(VLOOKUP(K913,UIR!$A$2:$P$21,5,FALSE),"")&lt;&gt;""),"Data is Missing.",""))</f>
        <v/>
      </c>
      <c r="Q913" s="194" t="str">
        <f>IF(B913="","",IF(AND(Input!L912="",IFERROR(VLOOKUP(K913,UIR!$A$2:$P$21,6,FALSE),"")&lt;&gt;""),"Data is Missing.",""))</f>
        <v/>
      </c>
      <c r="R913" s="194" t="str">
        <f>IF(B913="","",IF(AND(Input!M912="",IFERROR(VLOOKUP(K913,UIR!$A$2:$P$21,7,FALSE),"")&lt;&gt;""),"Data is Missing.",""))</f>
        <v/>
      </c>
      <c r="S913" s="194" t="str">
        <f>IF(B913="","",IF(AND(Input!P912="",IFERROR(VLOOKUP(K913,UIR!$A$2:$P$21,8,FALSE),"")&lt;&gt;""),"Data is Missing.",""))</f>
        <v/>
      </c>
      <c r="T913" s="194" t="str">
        <f>IF(B913="","",IF(AND(Input!Q912="",IFERROR(VLOOKUP(K913,UIR!$A$2:$P$21,9,FALSE),"")&lt;&gt;""),"Data is Missing.",""))</f>
        <v/>
      </c>
      <c r="U913" s="194"/>
      <c r="V913" s="194" t="str">
        <f>IF(B913="","",IF(AND(Input!S912="",IFERROR(VLOOKUP(K913,UIR!$A$2:$P$21,11,FALSE),"")&lt;&gt;""),"Data is Missing.",""))</f>
        <v/>
      </c>
      <c r="W913" s="194" t="str">
        <f>IF(B913="","",IF(AND(Input!T912="",IFERROR(VLOOKUP(K913,UIR!$A$2:$P$21,12,FALSE),"")&lt;&gt;""),"Data is Missing.",""))</f>
        <v/>
      </c>
      <c r="X913" s="194" t="str">
        <f>IF(B913="","",IF(AND(Input!V912="",IFERROR(VLOOKUP(K913,UIR!$A$2:$P$21,13,FALSE),"")&lt;&gt;""),"Data is Missing.",""))</f>
        <v/>
      </c>
      <c r="Y913" s="194" t="str">
        <f>IF(B913="","",IF(AND(Input!W912="",IFERROR(VLOOKUP(K913,UIR!$A$2:$P$21,14,FALSE),"")&lt;&gt;""),"Data is Missing.",""))</f>
        <v/>
      </c>
      <c r="Z913" s="194" t="str">
        <f>IF(B913="","",IF(AND(Input!X912="",IFERROR(VLOOKUP(K913,UIR!$A$2:$P$21,15,FALSE),"")&lt;&gt;""),"Data is Missing.",""))</f>
        <v/>
      </c>
      <c r="AA913" s="195" t="str">
        <f>IF(B913="","",IF(AND(Input!Y912="",IFERROR(VLOOKUP(K913,UIR!$A$2:$P$21,16,FALSE),"")&lt;&gt;""),"Data is Missing.",""))</f>
        <v/>
      </c>
      <c r="AC913" s="202" t="str">
        <f>IF(ISERROR(IF(Input!D912="","",IF(ISERROR(VLOOKUP(Input!D912,'Measure List'!$A$2:$A$30000,1,0)),"Invalid RefNo",""))),"",IF(Input!D912="","",IF(ISERROR(VLOOKUP(Input!D912,'Measure List'!$A$2:$A$30000,1,0)),"Invalid RefNo","")))</f>
        <v/>
      </c>
      <c r="AD913" s="156"/>
      <c r="AE913" s="156"/>
      <c r="AF913" s="156"/>
      <c r="AG913" s="156"/>
      <c r="AH913" s="156"/>
      <c r="AI913" s="156"/>
      <c r="AJ913" s="156"/>
      <c r="AK913" s="156"/>
      <c r="AL913" s="203" t="str">
        <f>IF(COUNTIF(Dropdowns!$K$2:$K$7,Input!S912)&gt;0,"",IF(Input!S912="","","Invalid Type"))</f>
        <v/>
      </c>
      <c r="AN913" s="204" t="str">
        <f>IF(Input!C912="","",IF(ISNUMBER(VALUE(Input!C912)),"","Needs to be a number."))</f>
        <v/>
      </c>
      <c r="AO913" s="205" t="str">
        <f>IF(Input!E912="","",IF(ISNUMBER(VALUE(Input!E912)),"","Needs to be a number."))</f>
        <v/>
      </c>
      <c r="AP913" s="205" t="str">
        <f>IF(Input!N912="","",IF(ISNUMBER(VALUE(Input!N912)),"","Needs to be a number."))</f>
        <v/>
      </c>
      <c r="AQ913" s="205" t="str">
        <f>IF(Input!O912="","",IF(ISNUMBER(VALUE(Input!O912)),"","Needs to be a number."))</f>
        <v/>
      </c>
      <c r="AR913" s="205" t="str">
        <f>IF(Input!V912="","",IF(ISNUMBER(VALUE(Input!V912)),"","Needs to be a number."))</f>
        <v/>
      </c>
      <c r="AS913" s="205" t="str">
        <f>IF(Input!W912="","",IF(ISNUMBER(VALUE(Input!W912)),"","Needs to be a number."))</f>
        <v/>
      </c>
      <c r="AT913" s="205" t="str">
        <f>IF(Input!X912="","",IF(ISNUMBER(VALUE(Input!X912)),"","Needs to be a number."))</f>
        <v/>
      </c>
      <c r="AU913" s="206" t="str">
        <f>IF(Input!Y912="","",IF(ISNUMBER(VALUE(Input!Y912)),"","Needs to be a number."))</f>
        <v/>
      </c>
      <c r="AW913" s="259" t="str">
        <f>IF(OR(VALUE(Input!C912)&lt;0,VALUE(Input!C912)&gt;100), "Invalid EEI %","")</f>
        <v/>
      </c>
      <c r="AX913" s="207"/>
      <c r="AY913" s="278" t="str">
        <f>IF(Input!E912="","",IF(VALUE(Input!E912)=0,"Do not enter 0.",""))</f>
        <v/>
      </c>
    </row>
    <row r="914" spans="2:51" x14ac:dyDescent="0.3">
      <c r="B914" s="188" t="str">
        <f>Input!A913</f>
        <v/>
      </c>
      <c r="C914" s="189" t="str">
        <f>IF(ISERROR(IF(AND(Input!$A913="",SUMPRODUCT(--(LEN(Input!$A914:'Input'!$A$1006)&gt;0))&lt;&gt;0),"Row is skipped.",IF(AND(Input!$A913="",Input!$A914=""),"", IF(Input!B913="","Data is missing.","")))),"",IF(AND(Input!$A913="",SUMPRODUCT(--(LEN(Input!$A914:'Input'!$A$1006)&gt;0))&lt;&gt;0),"Row is skipped.",IF(AND(Input!$A913="",Input!$A914=""),"", IF(Input!B913="","Data is missing.",""))))</f>
        <v/>
      </c>
      <c r="D914" s="189" t="str">
        <f>IF(ISERROR(IF(AND(Input!$A913="",SUMPRODUCT(--(LEN(Input!$A914:'Input'!$A$1006)&gt;0))&lt;&gt;0),"Row is skipped.",IF(AND(Input!$A913="",Input!$A914=""),"", IF(Input!C913="","Data is missing.","")))),"",IF(AND(Input!$A913="",SUMPRODUCT(--(LEN(Input!$A914:'Input'!$A$1006)&gt;0))&lt;&gt;0),"Row is skipped.",IF(AND(Input!$A913="",Input!$A914=""),"", IF(Input!C913="","Data is missing.",""))))</f>
        <v/>
      </c>
      <c r="E914" s="189" t="str">
        <f>IF(ISERROR(IF(AND(Input!$A913="",SUMPRODUCT(--(LEN(Input!$A914:'Input'!$A$1006)&gt;0))&lt;&gt;0),"Row is skipped.",IF(AND(Input!$A913="",Input!$A914=""),"", IF(Input!D913="","Data is missing.","")))),"",IF(AND(Input!$A913="",SUMPRODUCT(--(LEN(Input!$A914:'Input'!$A$1006)&gt;0))&lt;&gt;0),"Row is skipped.",IF(AND(Input!$A913="",Input!$A914=""),"", IF(Input!D913="","Data is missing.",""))))</f>
        <v/>
      </c>
      <c r="F914" s="189" t="str">
        <f>IF(ISERROR(IF(AND(Input!$A913="",SUMPRODUCT(--(LEN(Input!$A914:'Input'!$A$1006)&gt;0))&lt;&gt;0),"Row is skipped.",IF(AND(Input!$A913="",Input!$A914=""),"", IF(Input!E913="","Data is missing.","")))),"",IF(AND(Input!$A913="",SUMPRODUCT(--(LEN(Input!$A914:'Input'!$A$1006)&gt;0))&lt;&gt;0),"Row is skipped.",IF(AND(Input!$A913="",Input!$A914=""),"", IF(Input!E913="","Data is missing.",""))))</f>
        <v/>
      </c>
      <c r="G914" s="189" t="str">
        <f>IF(ISERROR(IF(AND(Input!$A913="",SUMPRODUCT(--(LEN(Input!$A914:'Input'!$A$1006)&gt;0))&lt;&gt;0),"Row is skipped.",IF(AND(Input!$A913="",Input!$A914=""),"", IF(Input!F913="","Data is missing.","")))),"",IF(AND(Input!$A913="",SUMPRODUCT(--(LEN(Input!$A914:'Input'!$A$1006)&gt;0))&lt;&gt;0),"Row is skipped.",IF(AND(Input!$A913="",Input!$A914=""),"", IF(Input!F913="","Data is missing.",""))))</f>
        <v/>
      </c>
      <c r="H914" s="190" t="str">
        <f>IF(ISERROR(IF(AND(Input!$A913="",SUMPRODUCT(--(LEN(Input!$A914:'Input'!$A$1006)&gt;0))&lt;&gt;0),"Row is skipped.",IF(AND(Input!$A913="",Input!$A914=""),"", IF(Input!G913="","Data is missing.","")))),"",IF(AND(Input!$A913="",SUMPRODUCT(--(LEN(Input!$A914:'Input'!$A$1006)&gt;0))&lt;&gt;0),"Row is skipped.",IF(AND(Input!$A913="",Input!$A914=""),"", IF(Input!G913="","Data is missing.",""))))</f>
        <v/>
      </c>
      <c r="I914" s="156"/>
      <c r="J914" s="191" t="str">
        <f>IFERROR(VLOOKUP(VLOOKUP(Input!$D913,'Measure List'!$A:$AN,40,FALSE),UIR!$A$1:$Q$27,17,FALSE),"")</f>
        <v/>
      </c>
      <c r="K914" s="192" t="str">
        <f>IFERROR(VLOOKUP(Input!$D913,'Measure List'!$A:$AN,40,FALSE),"")</f>
        <v/>
      </c>
      <c r="L914" s="156"/>
      <c r="M914" s="193" t="str">
        <f>IF(B914="","",IF(AND(Input!H913="",IFERROR(VLOOKUP(K914,UIR!$A$2:$P$21,2,FALSE),"")&lt;&gt;""),"Data is Missing.",""))</f>
        <v/>
      </c>
      <c r="N914" s="194" t="str">
        <f>IF(B914="","",IF(AND(Input!I913="",IFERROR(VLOOKUP(K914,UIR!$A$2:$P$21,3,FALSE),"")&lt;&gt;""),"Data is Missing.",""))</f>
        <v/>
      </c>
      <c r="O914" s="194" t="str">
        <f>IF(B914="","",IF(AND(Input!J913="",IFERROR(VLOOKUP(K914,UIR!$A$2:$P$21,4,FALSE),"")&lt;&gt;""),"Data is Missing.",""))</f>
        <v/>
      </c>
      <c r="P914" s="194" t="str">
        <f>IF(B914="","",IF(AND(Input!K913="",IFERROR(VLOOKUP(K914,UIR!$A$2:$P$21,5,FALSE),"")&lt;&gt;""),"Data is Missing.",""))</f>
        <v/>
      </c>
      <c r="Q914" s="194" t="str">
        <f>IF(B914="","",IF(AND(Input!L913="",IFERROR(VLOOKUP(K914,UIR!$A$2:$P$21,6,FALSE),"")&lt;&gt;""),"Data is Missing.",""))</f>
        <v/>
      </c>
      <c r="R914" s="194" t="str">
        <f>IF(B914="","",IF(AND(Input!M913="",IFERROR(VLOOKUP(K914,UIR!$A$2:$P$21,7,FALSE),"")&lt;&gt;""),"Data is Missing.",""))</f>
        <v/>
      </c>
      <c r="S914" s="194" t="str">
        <f>IF(B914="","",IF(AND(Input!P913="",IFERROR(VLOOKUP(K914,UIR!$A$2:$P$21,8,FALSE),"")&lt;&gt;""),"Data is Missing.",""))</f>
        <v/>
      </c>
      <c r="T914" s="194" t="str">
        <f>IF(B914="","",IF(AND(Input!Q913="",IFERROR(VLOOKUP(K914,UIR!$A$2:$P$21,9,FALSE),"")&lt;&gt;""),"Data is Missing.",""))</f>
        <v/>
      </c>
      <c r="U914" s="194"/>
      <c r="V914" s="194" t="str">
        <f>IF(B914="","",IF(AND(Input!S913="",IFERROR(VLOOKUP(K914,UIR!$A$2:$P$21,11,FALSE),"")&lt;&gt;""),"Data is Missing.",""))</f>
        <v/>
      </c>
      <c r="W914" s="194" t="str">
        <f>IF(B914="","",IF(AND(Input!T913="",IFERROR(VLOOKUP(K914,UIR!$A$2:$P$21,12,FALSE),"")&lt;&gt;""),"Data is Missing.",""))</f>
        <v/>
      </c>
      <c r="X914" s="194" t="str">
        <f>IF(B914="","",IF(AND(Input!V913="",IFERROR(VLOOKUP(K914,UIR!$A$2:$P$21,13,FALSE),"")&lt;&gt;""),"Data is Missing.",""))</f>
        <v/>
      </c>
      <c r="Y914" s="194" t="str">
        <f>IF(B914="","",IF(AND(Input!W913="",IFERROR(VLOOKUP(K914,UIR!$A$2:$P$21,14,FALSE),"")&lt;&gt;""),"Data is Missing.",""))</f>
        <v/>
      </c>
      <c r="Z914" s="194" t="str">
        <f>IF(B914="","",IF(AND(Input!X913="",IFERROR(VLOOKUP(K914,UIR!$A$2:$P$21,15,FALSE),"")&lt;&gt;""),"Data is Missing.",""))</f>
        <v/>
      </c>
      <c r="AA914" s="195" t="str">
        <f>IF(B914="","",IF(AND(Input!Y913="",IFERROR(VLOOKUP(K914,UIR!$A$2:$P$21,16,FALSE),"")&lt;&gt;""),"Data is Missing.",""))</f>
        <v/>
      </c>
      <c r="AC914" s="202" t="str">
        <f>IF(ISERROR(IF(Input!D913="","",IF(ISERROR(VLOOKUP(Input!D913,'Measure List'!$A$2:$A$30000,1,0)),"Invalid RefNo",""))),"",IF(Input!D913="","",IF(ISERROR(VLOOKUP(Input!D913,'Measure List'!$A$2:$A$30000,1,0)),"Invalid RefNo","")))</f>
        <v/>
      </c>
      <c r="AD914" s="156"/>
      <c r="AE914" s="156"/>
      <c r="AF914" s="156"/>
      <c r="AG914" s="156"/>
      <c r="AH914" s="156"/>
      <c r="AI914" s="156"/>
      <c r="AJ914" s="156"/>
      <c r="AK914" s="156"/>
      <c r="AL914" s="203" t="str">
        <f>IF(COUNTIF(Dropdowns!$K$2:$K$7,Input!S913)&gt;0,"",IF(Input!S913="","","Invalid Type"))</f>
        <v/>
      </c>
      <c r="AN914" s="204" t="str">
        <f>IF(Input!C913="","",IF(ISNUMBER(VALUE(Input!C913)),"","Needs to be a number."))</f>
        <v/>
      </c>
      <c r="AO914" s="205" t="str">
        <f>IF(Input!E913="","",IF(ISNUMBER(VALUE(Input!E913)),"","Needs to be a number."))</f>
        <v/>
      </c>
      <c r="AP914" s="205" t="str">
        <f>IF(Input!N913="","",IF(ISNUMBER(VALUE(Input!N913)),"","Needs to be a number."))</f>
        <v/>
      </c>
      <c r="AQ914" s="205" t="str">
        <f>IF(Input!O913="","",IF(ISNUMBER(VALUE(Input!O913)),"","Needs to be a number."))</f>
        <v/>
      </c>
      <c r="AR914" s="205" t="str">
        <f>IF(Input!V913="","",IF(ISNUMBER(VALUE(Input!V913)),"","Needs to be a number."))</f>
        <v/>
      </c>
      <c r="AS914" s="205" t="str">
        <f>IF(Input!W913="","",IF(ISNUMBER(VALUE(Input!W913)),"","Needs to be a number."))</f>
        <v/>
      </c>
      <c r="AT914" s="205" t="str">
        <f>IF(Input!X913="","",IF(ISNUMBER(VALUE(Input!X913)),"","Needs to be a number."))</f>
        <v/>
      </c>
      <c r="AU914" s="206" t="str">
        <f>IF(Input!Y913="","",IF(ISNUMBER(VALUE(Input!Y913)),"","Needs to be a number."))</f>
        <v/>
      </c>
      <c r="AW914" s="259" t="str">
        <f>IF(OR(VALUE(Input!C913)&lt;0,VALUE(Input!C913)&gt;100), "Invalid EEI %","")</f>
        <v/>
      </c>
      <c r="AX914" s="207"/>
      <c r="AY914" s="278" t="str">
        <f>IF(Input!E913="","",IF(VALUE(Input!E913)=0,"Do not enter 0.",""))</f>
        <v/>
      </c>
    </row>
    <row r="915" spans="2:51" x14ac:dyDescent="0.3">
      <c r="B915" s="188" t="str">
        <f>Input!A914</f>
        <v/>
      </c>
      <c r="C915" s="189" t="str">
        <f>IF(ISERROR(IF(AND(Input!$A914="",SUMPRODUCT(--(LEN(Input!$A915:'Input'!$A$1006)&gt;0))&lt;&gt;0),"Row is skipped.",IF(AND(Input!$A914="",Input!$A915=""),"", IF(Input!B914="","Data is missing.","")))),"",IF(AND(Input!$A914="",SUMPRODUCT(--(LEN(Input!$A915:'Input'!$A$1006)&gt;0))&lt;&gt;0),"Row is skipped.",IF(AND(Input!$A914="",Input!$A915=""),"", IF(Input!B914="","Data is missing.",""))))</f>
        <v/>
      </c>
      <c r="D915" s="189" t="str">
        <f>IF(ISERROR(IF(AND(Input!$A914="",SUMPRODUCT(--(LEN(Input!$A915:'Input'!$A$1006)&gt;0))&lt;&gt;0),"Row is skipped.",IF(AND(Input!$A914="",Input!$A915=""),"", IF(Input!C914="","Data is missing.","")))),"",IF(AND(Input!$A914="",SUMPRODUCT(--(LEN(Input!$A915:'Input'!$A$1006)&gt;0))&lt;&gt;0),"Row is skipped.",IF(AND(Input!$A914="",Input!$A915=""),"", IF(Input!C914="","Data is missing.",""))))</f>
        <v/>
      </c>
      <c r="E915" s="189" t="str">
        <f>IF(ISERROR(IF(AND(Input!$A914="",SUMPRODUCT(--(LEN(Input!$A915:'Input'!$A$1006)&gt;0))&lt;&gt;0),"Row is skipped.",IF(AND(Input!$A914="",Input!$A915=""),"", IF(Input!D914="","Data is missing.","")))),"",IF(AND(Input!$A914="",SUMPRODUCT(--(LEN(Input!$A915:'Input'!$A$1006)&gt;0))&lt;&gt;0),"Row is skipped.",IF(AND(Input!$A914="",Input!$A915=""),"", IF(Input!D914="","Data is missing.",""))))</f>
        <v/>
      </c>
      <c r="F915" s="189" t="str">
        <f>IF(ISERROR(IF(AND(Input!$A914="",SUMPRODUCT(--(LEN(Input!$A915:'Input'!$A$1006)&gt;0))&lt;&gt;0),"Row is skipped.",IF(AND(Input!$A914="",Input!$A915=""),"", IF(Input!E914="","Data is missing.","")))),"",IF(AND(Input!$A914="",SUMPRODUCT(--(LEN(Input!$A915:'Input'!$A$1006)&gt;0))&lt;&gt;0),"Row is skipped.",IF(AND(Input!$A914="",Input!$A915=""),"", IF(Input!E914="","Data is missing.",""))))</f>
        <v/>
      </c>
      <c r="G915" s="189" t="str">
        <f>IF(ISERROR(IF(AND(Input!$A914="",SUMPRODUCT(--(LEN(Input!$A915:'Input'!$A$1006)&gt;0))&lt;&gt;0),"Row is skipped.",IF(AND(Input!$A914="",Input!$A915=""),"", IF(Input!F914="","Data is missing.","")))),"",IF(AND(Input!$A914="",SUMPRODUCT(--(LEN(Input!$A915:'Input'!$A$1006)&gt;0))&lt;&gt;0),"Row is skipped.",IF(AND(Input!$A914="",Input!$A915=""),"", IF(Input!F914="","Data is missing.",""))))</f>
        <v/>
      </c>
      <c r="H915" s="190" t="str">
        <f>IF(ISERROR(IF(AND(Input!$A914="",SUMPRODUCT(--(LEN(Input!$A915:'Input'!$A$1006)&gt;0))&lt;&gt;0),"Row is skipped.",IF(AND(Input!$A914="",Input!$A915=""),"", IF(Input!G914="","Data is missing.","")))),"",IF(AND(Input!$A914="",SUMPRODUCT(--(LEN(Input!$A915:'Input'!$A$1006)&gt;0))&lt;&gt;0),"Row is skipped.",IF(AND(Input!$A914="",Input!$A915=""),"", IF(Input!G914="","Data is missing.",""))))</f>
        <v/>
      </c>
      <c r="I915" s="156"/>
      <c r="J915" s="191" t="str">
        <f>IFERROR(VLOOKUP(VLOOKUP(Input!$D914,'Measure List'!$A:$AN,40,FALSE),UIR!$A$1:$Q$27,17,FALSE),"")</f>
        <v/>
      </c>
      <c r="K915" s="192" t="str">
        <f>IFERROR(VLOOKUP(Input!$D914,'Measure List'!$A:$AN,40,FALSE),"")</f>
        <v/>
      </c>
      <c r="L915" s="156"/>
      <c r="M915" s="193" t="str">
        <f>IF(B915="","",IF(AND(Input!H914="",IFERROR(VLOOKUP(K915,UIR!$A$2:$P$21,2,FALSE),"")&lt;&gt;""),"Data is Missing.",""))</f>
        <v/>
      </c>
      <c r="N915" s="194" t="str">
        <f>IF(B915="","",IF(AND(Input!I914="",IFERROR(VLOOKUP(K915,UIR!$A$2:$P$21,3,FALSE),"")&lt;&gt;""),"Data is Missing.",""))</f>
        <v/>
      </c>
      <c r="O915" s="194" t="str">
        <f>IF(B915="","",IF(AND(Input!J914="",IFERROR(VLOOKUP(K915,UIR!$A$2:$P$21,4,FALSE),"")&lt;&gt;""),"Data is Missing.",""))</f>
        <v/>
      </c>
      <c r="P915" s="194" t="str">
        <f>IF(B915="","",IF(AND(Input!K914="",IFERROR(VLOOKUP(K915,UIR!$A$2:$P$21,5,FALSE),"")&lt;&gt;""),"Data is Missing.",""))</f>
        <v/>
      </c>
      <c r="Q915" s="194" t="str">
        <f>IF(B915="","",IF(AND(Input!L914="",IFERROR(VLOOKUP(K915,UIR!$A$2:$P$21,6,FALSE),"")&lt;&gt;""),"Data is Missing.",""))</f>
        <v/>
      </c>
      <c r="R915" s="194" t="str">
        <f>IF(B915="","",IF(AND(Input!M914="",IFERROR(VLOOKUP(K915,UIR!$A$2:$P$21,7,FALSE),"")&lt;&gt;""),"Data is Missing.",""))</f>
        <v/>
      </c>
      <c r="S915" s="194" t="str">
        <f>IF(B915="","",IF(AND(Input!P914="",IFERROR(VLOOKUP(K915,UIR!$A$2:$P$21,8,FALSE),"")&lt;&gt;""),"Data is Missing.",""))</f>
        <v/>
      </c>
      <c r="T915" s="194" t="str">
        <f>IF(B915="","",IF(AND(Input!Q914="",IFERROR(VLOOKUP(K915,UIR!$A$2:$P$21,9,FALSE),"")&lt;&gt;""),"Data is Missing.",""))</f>
        <v/>
      </c>
      <c r="U915" s="194"/>
      <c r="V915" s="194" t="str">
        <f>IF(B915="","",IF(AND(Input!S914="",IFERROR(VLOOKUP(K915,UIR!$A$2:$P$21,11,FALSE),"")&lt;&gt;""),"Data is Missing.",""))</f>
        <v/>
      </c>
      <c r="W915" s="194" t="str">
        <f>IF(B915="","",IF(AND(Input!T914="",IFERROR(VLOOKUP(K915,UIR!$A$2:$P$21,12,FALSE),"")&lt;&gt;""),"Data is Missing.",""))</f>
        <v/>
      </c>
      <c r="X915" s="194" t="str">
        <f>IF(B915="","",IF(AND(Input!V914="",IFERROR(VLOOKUP(K915,UIR!$A$2:$P$21,13,FALSE),"")&lt;&gt;""),"Data is Missing.",""))</f>
        <v/>
      </c>
      <c r="Y915" s="194" t="str">
        <f>IF(B915="","",IF(AND(Input!W914="",IFERROR(VLOOKUP(K915,UIR!$A$2:$P$21,14,FALSE),"")&lt;&gt;""),"Data is Missing.",""))</f>
        <v/>
      </c>
      <c r="Z915" s="194" t="str">
        <f>IF(B915="","",IF(AND(Input!X914="",IFERROR(VLOOKUP(K915,UIR!$A$2:$P$21,15,FALSE),"")&lt;&gt;""),"Data is Missing.",""))</f>
        <v/>
      </c>
      <c r="AA915" s="195" t="str">
        <f>IF(B915="","",IF(AND(Input!Y914="",IFERROR(VLOOKUP(K915,UIR!$A$2:$P$21,16,FALSE),"")&lt;&gt;""),"Data is Missing.",""))</f>
        <v/>
      </c>
      <c r="AC915" s="202" t="str">
        <f>IF(ISERROR(IF(Input!D914="","",IF(ISERROR(VLOOKUP(Input!D914,'Measure List'!$A$2:$A$30000,1,0)),"Invalid RefNo",""))),"",IF(Input!D914="","",IF(ISERROR(VLOOKUP(Input!D914,'Measure List'!$A$2:$A$30000,1,0)),"Invalid RefNo","")))</f>
        <v/>
      </c>
      <c r="AD915" s="156"/>
      <c r="AE915" s="156"/>
      <c r="AF915" s="156"/>
      <c r="AG915" s="156"/>
      <c r="AH915" s="156"/>
      <c r="AI915" s="156"/>
      <c r="AJ915" s="156"/>
      <c r="AK915" s="156"/>
      <c r="AL915" s="203" t="str">
        <f>IF(COUNTIF(Dropdowns!$K$2:$K$7,Input!S914)&gt;0,"",IF(Input!S914="","","Invalid Type"))</f>
        <v/>
      </c>
      <c r="AN915" s="204" t="str">
        <f>IF(Input!C914="","",IF(ISNUMBER(VALUE(Input!C914)),"","Needs to be a number."))</f>
        <v/>
      </c>
      <c r="AO915" s="205" t="str">
        <f>IF(Input!E914="","",IF(ISNUMBER(VALUE(Input!E914)),"","Needs to be a number."))</f>
        <v/>
      </c>
      <c r="AP915" s="205" t="str">
        <f>IF(Input!N914="","",IF(ISNUMBER(VALUE(Input!N914)),"","Needs to be a number."))</f>
        <v/>
      </c>
      <c r="AQ915" s="205" t="str">
        <f>IF(Input!O914="","",IF(ISNUMBER(VALUE(Input!O914)),"","Needs to be a number."))</f>
        <v/>
      </c>
      <c r="AR915" s="205" t="str">
        <f>IF(Input!V914="","",IF(ISNUMBER(VALUE(Input!V914)),"","Needs to be a number."))</f>
        <v/>
      </c>
      <c r="AS915" s="205" t="str">
        <f>IF(Input!W914="","",IF(ISNUMBER(VALUE(Input!W914)),"","Needs to be a number."))</f>
        <v/>
      </c>
      <c r="AT915" s="205" t="str">
        <f>IF(Input!X914="","",IF(ISNUMBER(VALUE(Input!X914)),"","Needs to be a number."))</f>
        <v/>
      </c>
      <c r="AU915" s="206" t="str">
        <f>IF(Input!Y914="","",IF(ISNUMBER(VALUE(Input!Y914)),"","Needs to be a number."))</f>
        <v/>
      </c>
      <c r="AW915" s="259" t="str">
        <f>IF(OR(VALUE(Input!C914)&lt;0,VALUE(Input!C914)&gt;100), "Invalid EEI %","")</f>
        <v/>
      </c>
      <c r="AX915" s="207"/>
      <c r="AY915" s="278" t="str">
        <f>IF(Input!E914="","",IF(VALUE(Input!E914)=0,"Do not enter 0.",""))</f>
        <v/>
      </c>
    </row>
    <row r="916" spans="2:51" x14ac:dyDescent="0.3">
      <c r="B916" s="188" t="str">
        <f>Input!A915</f>
        <v/>
      </c>
      <c r="C916" s="189" t="str">
        <f>IF(ISERROR(IF(AND(Input!$A915="",SUMPRODUCT(--(LEN(Input!$A916:'Input'!$A$1006)&gt;0))&lt;&gt;0),"Row is skipped.",IF(AND(Input!$A915="",Input!$A916=""),"", IF(Input!B915="","Data is missing.","")))),"",IF(AND(Input!$A915="",SUMPRODUCT(--(LEN(Input!$A916:'Input'!$A$1006)&gt;0))&lt;&gt;0),"Row is skipped.",IF(AND(Input!$A915="",Input!$A916=""),"", IF(Input!B915="","Data is missing.",""))))</f>
        <v/>
      </c>
      <c r="D916" s="189" t="str">
        <f>IF(ISERROR(IF(AND(Input!$A915="",SUMPRODUCT(--(LEN(Input!$A916:'Input'!$A$1006)&gt;0))&lt;&gt;0),"Row is skipped.",IF(AND(Input!$A915="",Input!$A916=""),"", IF(Input!C915="","Data is missing.","")))),"",IF(AND(Input!$A915="",SUMPRODUCT(--(LEN(Input!$A916:'Input'!$A$1006)&gt;0))&lt;&gt;0),"Row is skipped.",IF(AND(Input!$A915="",Input!$A916=""),"", IF(Input!C915="","Data is missing.",""))))</f>
        <v/>
      </c>
      <c r="E916" s="189" t="str">
        <f>IF(ISERROR(IF(AND(Input!$A915="",SUMPRODUCT(--(LEN(Input!$A916:'Input'!$A$1006)&gt;0))&lt;&gt;0),"Row is skipped.",IF(AND(Input!$A915="",Input!$A916=""),"", IF(Input!D915="","Data is missing.","")))),"",IF(AND(Input!$A915="",SUMPRODUCT(--(LEN(Input!$A916:'Input'!$A$1006)&gt;0))&lt;&gt;0),"Row is skipped.",IF(AND(Input!$A915="",Input!$A916=""),"", IF(Input!D915="","Data is missing.",""))))</f>
        <v/>
      </c>
      <c r="F916" s="189" t="str">
        <f>IF(ISERROR(IF(AND(Input!$A915="",SUMPRODUCT(--(LEN(Input!$A916:'Input'!$A$1006)&gt;0))&lt;&gt;0),"Row is skipped.",IF(AND(Input!$A915="",Input!$A916=""),"", IF(Input!E915="","Data is missing.","")))),"",IF(AND(Input!$A915="",SUMPRODUCT(--(LEN(Input!$A916:'Input'!$A$1006)&gt;0))&lt;&gt;0),"Row is skipped.",IF(AND(Input!$A915="",Input!$A916=""),"", IF(Input!E915="","Data is missing.",""))))</f>
        <v/>
      </c>
      <c r="G916" s="189" t="str">
        <f>IF(ISERROR(IF(AND(Input!$A915="",SUMPRODUCT(--(LEN(Input!$A916:'Input'!$A$1006)&gt;0))&lt;&gt;0),"Row is skipped.",IF(AND(Input!$A915="",Input!$A916=""),"", IF(Input!F915="","Data is missing.","")))),"",IF(AND(Input!$A915="",SUMPRODUCT(--(LEN(Input!$A916:'Input'!$A$1006)&gt;0))&lt;&gt;0),"Row is skipped.",IF(AND(Input!$A915="",Input!$A916=""),"", IF(Input!F915="","Data is missing.",""))))</f>
        <v/>
      </c>
      <c r="H916" s="190" t="str">
        <f>IF(ISERROR(IF(AND(Input!$A915="",SUMPRODUCT(--(LEN(Input!$A916:'Input'!$A$1006)&gt;0))&lt;&gt;0),"Row is skipped.",IF(AND(Input!$A915="",Input!$A916=""),"", IF(Input!G915="","Data is missing.","")))),"",IF(AND(Input!$A915="",SUMPRODUCT(--(LEN(Input!$A916:'Input'!$A$1006)&gt;0))&lt;&gt;0),"Row is skipped.",IF(AND(Input!$A915="",Input!$A916=""),"", IF(Input!G915="","Data is missing.",""))))</f>
        <v/>
      </c>
      <c r="I916" s="156"/>
      <c r="J916" s="191" t="str">
        <f>IFERROR(VLOOKUP(VLOOKUP(Input!$D915,'Measure List'!$A:$AN,40,FALSE),UIR!$A$1:$Q$27,17,FALSE),"")</f>
        <v/>
      </c>
      <c r="K916" s="192" t="str">
        <f>IFERROR(VLOOKUP(Input!$D915,'Measure List'!$A:$AN,40,FALSE),"")</f>
        <v/>
      </c>
      <c r="L916" s="156"/>
      <c r="M916" s="193" t="str">
        <f>IF(B916="","",IF(AND(Input!H915="",IFERROR(VLOOKUP(K916,UIR!$A$2:$P$21,2,FALSE),"")&lt;&gt;""),"Data is Missing.",""))</f>
        <v/>
      </c>
      <c r="N916" s="194" t="str">
        <f>IF(B916="","",IF(AND(Input!I915="",IFERROR(VLOOKUP(K916,UIR!$A$2:$P$21,3,FALSE),"")&lt;&gt;""),"Data is Missing.",""))</f>
        <v/>
      </c>
      <c r="O916" s="194" t="str">
        <f>IF(B916="","",IF(AND(Input!J915="",IFERROR(VLOOKUP(K916,UIR!$A$2:$P$21,4,FALSE),"")&lt;&gt;""),"Data is Missing.",""))</f>
        <v/>
      </c>
      <c r="P916" s="194" t="str">
        <f>IF(B916="","",IF(AND(Input!K915="",IFERROR(VLOOKUP(K916,UIR!$A$2:$P$21,5,FALSE),"")&lt;&gt;""),"Data is Missing.",""))</f>
        <v/>
      </c>
      <c r="Q916" s="194" t="str">
        <f>IF(B916="","",IF(AND(Input!L915="",IFERROR(VLOOKUP(K916,UIR!$A$2:$P$21,6,FALSE),"")&lt;&gt;""),"Data is Missing.",""))</f>
        <v/>
      </c>
      <c r="R916" s="194" t="str">
        <f>IF(B916="","",IF(AND(Input!M915="",IFERROR(VLOOKUP(K916,UIR!$A$2:$P$21,7,FALSE),"")&lt;&gt;""),"Data is Missing.",""))</f>
        <v/>
      </c>
      <c r="S916" s="194" t="str">
        <f>IF(B916="","",IF(AND(Input!P915="",IFERROR(VLOOKUP(K916,UIR!$A$2:$P$21,8,FALSE),"")&lt;&gt;""),"Data is Missing.",""))</f>
        <v/>
      </c>
      <c r="T916" s="194" t="str">
        <f>IF(B916="","",IF(AND(Input!Q915="",IFERROR(VLOOKUP(K916,UIR!$A$2:$P$21,9,FALSE),"")&lt;&gt;""),"Data is Missing.",""))</f>
        <v/>
      </c>
      <c r="U916" s="194"/>
      <c r="V916" s="194" t="str">
        <f>IF(B916="","",IF(AND(Input!S915="",IFERROR(VLOOKUP(K916,UIR!$A$2:$P$21,11,FALSE),"")&lt;&gt;""),"Data is Missing.",""))</f>
        <v/>
      </c>
      <c r="W916" s="194" t="str">
        <f>IF(B916="","",IF(AND(Input!T915="",IFERROR(VLOOKUP(K916,UIR!$A$2:$P$21,12,FALSE),"")&lt;&gt;""),"Data is Missing.",""))</f>
        <v/>
      </c>
      <c r="X916" s="194" t="str">
        <f>IF(B916="","",IF(AND(Input!V915="",IFERROR(VLOOKUP(K916,UIR!$A$2:$P$21,13,FALSE),"")&lt;&gt;""),"Data is Missing.",""))</f>
        <v/>
      </c>
      <c r="Y916" s="194" t="str">
        <f>IF(B916="","",IF(AND(Input!W915="",IFERROR(VLOOKUP(K916,UIR!$A$2:$P$21,14,FALSE),"")&lt;&gt;""),"Data is Missing.",""))</f>
        <v/>
      </c>
      <c r="Z916" s="194" t="str">
        <f>IF(B916="","",IF(AND(Input!X915="",IFERROR(VLOOKUP(K916,UIR!$A$2:$P$21,15,FALSE),"")&lt;&gt;""),"Data is Missing.",""))</f>
        <v/>
      </c>
      <c r="AA916" s="195" t="str">
        <f>IF(B916="","",IF(AND(Input!Y915="",IFERROR(VLOOKUP(K916,UIR!$A$2:$P$21,16,FALSE),"")&lt;&gt;""),"Data is Missing.",""))</f>
        <v/>
      </c>
      <c r="AC916" s="202" t="str">
        <f>IF(ISERROR(IF(Input!D915="","",IF(ISERROR(VLOOKUP(Input!D915,'Measure List'!$A$2:$A$30000,1,0)),"Invalid RefNo",""))),"",IF(Input!D915="","",IF(ISERROR(VLOOKUP(Input!D915,'Measure List'!$A$2:$A$30000,1,0)),"Invalid RefNo","")))</f>
        <v/>
      </c>
      <c r="AD916" s="156"/>
      <c r="AE916" s="156"/>
      <c r="AF916" s="156"/>
      <c r="AG916" s="156"/>
      <c r="AH916" s="156"/>
      <c r="AI916" s="156"/>
      <c r="AJ916" s="156"/>
      <c r="AK916" s="156"/>
      <c r="AL916" s="203" t="str">
        <f>IF(COUNTIF(Dropdowns!$K$2:$K$7,Input!S915)&gt;0,"",IF(Input!S915="","","Invalid Type"))</f>
        <v/>
      </c>
      <c r="AN916" s="204" t="str">
        <f>IF(Input!C915="","",IF(ISNUMBER(VALUE(Input!C915)),"","Needs to be a number."))</f>
        <v/>
      </c>
      <c r="AO916" s="205" t="str">
        <f>IF(Input!E915="","",IF(ISNUMBER(VALUE(Input!E915)),"","Needs to be a number."))</f>
        <v/>
      </c>
      <c r="AP916" s="205" t="str">
        <f>IF(Input!N915="","",IF(ISNUMBER(VALUE(Input!N915)),"","Needs to be a number."))</f>
        <v/>
      </c>
      <c r="AQ916" s="205" t="str">
        <f>IF(Input!O915="","",IF(ISNUMBER(VALUE(Input!O915)),"","Needs to be a number."))</f>
        <v/>
      </c>
      <c r="AR916" s="205" t="str">
        <f>IF(Input!V915="","",IF(ISNUMBER(VALUE(Input!V915)),"","Needs to be a number."))</f>
        <v/>
      </c>
      <c r="AS916" s="205" t="str">
        <f>IF(Input!W915="","",IF(ISNUMBER(VALUE(Input!W915)),"","Needs to be a number."))</f>
        <v/>
      </c>
      <c r="AT916" s="205" t="str">
        <f>IF(Input!X915="","",IF(ISNUMBER(VALUE(Input!X915)),"","Needs to be a number."))</f>
        <v/>
      </c>
      <c r="AU916" s="206" t="str">
        <f>IF(Input!Y915="","",IF(ISNUMBER(VALUE(Input!Y915)),"","Needs to be a number."))</f>
        <v/>
      </c>
      <c r="AW916" s="259" t="str">
        <f>IF(OR(VALUE(Input!C915)&lt;0,VALUE(Input!C915)&gt;100), "Invalid EEI %","")</f>
        <v/>
      </c>
      <c r="AX916" s="207"/>
      <c r="AY916" s="278" t="str">
        <f>IF(Input!E915="","",IF(VALUE(Input!E915)=0,"Do not enter 0.",""))</f>
        <v/>
      </c>
    </row>
    <row r="917" spans="2:51" x14ac:dyDescent="0.3">
      <c r="B917" s="188" t="str">
        <f>Input!A916</f>
        <v/>
      </c>
      <c r="C917" s="189" t="str">
        <f>IF(ISERROR(IF(AND(Input!$A916="",SUMPRODUCT(--(LEN(Input!$A917:'Input'!$A$1006)&gt;0))&lt;&gt;0),"Row is skipped.",IF(AND(Input!$A916="",Input!$A917=""),"", IF(Input!B916="","Data is missing.","")))),"",IF(AND(Input!$A916="",SUMPRODUCT(--(LEN(Input!$A917:'Input'!$A$1006)&gt;0))&lt;&gt;0),"Row is skipped.",IF(AND(Input!$A916="",Input!$A917=""),"", IF(Input!B916="","Data is missing.",""))))</f>
        <v/>
      </c>
      <c r="D917" s="189" t="str">
        <f>IF(ISERROR(IF(AND(Input!$A916="",SUMPRODUCT(--(LEN(Input!$A917:'Input'!$A$1006)&gt;0))&lt;&gt;0),"Row is skipped.",IF(AND(Input!$A916="",Input!$A917=""),"", IF(Input!C916="","Data is missing.","")))),"",IF(AND(Input!$A916="",SUMPRODUCT(--(LEN(Input!$A917:'Input'!$A$1006)&gt;0))&lt;&gt;0),"Row is skipped.",IF(AND(Input!$A916="",Input!$A917=""),"", IF(Input!C916="","Data is missing.",""))))</f>
        <v/>
      </c>
      <c r="E917" s="189" t="str">
        <f>IF(ISERROR(IF(AND(Input!$A916="",SUMPRODUCT(--(LEN(Input!$A917:'Input'!$A$1006)&gt;0))&lt;&gt;0),"Row is skipped.",IF(AND(Input!$A916="",Input!$A917=""),"", IF(Input!D916="","Data is missing.","")))),"",IF(AND(Input!$A916="",SUMPRODUCT(--(LEN(Input!$A917:'Input'!$A$1006)&gt;0))&lt;&gt;0),"Row is skipped.",IF(AND(Input!$A916="",Input!$A917=""),"", IF(Input!D916="","Data is missing.",""))))</f>
        <v/>
      </c>
      <c r="F917" s="189" t="str">
        <f>IF(ISERROR(IF(AND(Input!$A916="",SUMPRODUCT(--(LEN(Input!$A917:'Input'!$A$1006)&gt;0))&lt;&gt;0),"Row is skipped.",IF(AND(Input!$A916="",Input!$A917=""),"", IF(Input!E916="","Data is missing.","")))),"",IF(AND(Input!$A916="",SUMPRODUCT(--(LEN(Input!$A917:'Input'!$A$1006)&gt;0))&lt;&gt;0),"Row is skipped.",IF(AND(Input!$A916="",Input!$A917=""),"", IF(Input!E916="","Data is missing.",""))))</f>
        <v/>
      </c>
      <c r="G917" s="189" t="str">
        <f>IF(ISERROR(IF(AND(Input!$A916="",SUMPRODUCT(--(LEN(Input!$A917:'Input'!$A$1006)&gt;0))&lt;&gt;0),"Row is skipped.",IF(AND(Input!$A916="",Input!$A917=""),"", IF(Input!F916="","Data is missing.","")))),"",IF(AND(Input!$A916="",SUMPRODUCT(--(LEN(Input!$A917:'Input'!$A$1006)&gt;0))&lt;&gt;0),"Row is skipped.",IF(AND(Input!$A916="",Input!$A917=""),"", IF(Input!F916="","Data is missing.",""))))</f>
        <v/>
      </c>
      <c r="H917" s="190" t="str">
        <f>IF(ISERROR(IF(AND(Input!$A916="",SUMPRODUCT(--(LEN(Input!$A917:'Input'!$A$1006)&gt;0))&lt;&gt;0),"Row is skipped.",IF(AND(Input!$A916="",Input!$A917=""),"", IF(Input!G916="","Data is missing.","")))),"",IF(AND(Input!$A916="",SUMPRODUCT(--(LEN(Input!$A917:'Input'!$A$1006)&gt;0))&lt;&gt;0),"Row is skipped.",IF(AND(Input!$A916="",Input!$A917=""),"", IF(Input!G916="","Data is missing.",""))))</f>
        <v/>
      </c>
      <c r="I917" s="156"/>
      <c r="J917" s="191" t="str">
        <f>IFERROR(VLOOKUP(VLOOKUP(Input!$D916,'Measure List'!$A:$AN,40,FALSE),UIR!$A$1:$Q$27,17,FALSE),"")</f>
        <v/>
      </c>
      <c r="K917" s="192" t="str">
        <f>IFERROR(VLOOKUP(Input!$D916,'Measure List'!$A:$AN,40,FALSE),"")</f>
        <v/>
      </c>
      <c r="L917" s="156"/>
      <c r="M917" s="193" t="str">
        <f>IF(B917="","",IF(AND(Input!H916="",IFERROR(VLOOKUP(K917,UIR!$A$2:$P$21,2,FALSE),"")&lt;&gt;""),"Data is Missing.",""))</f>
        <v/>
      </c>
      <c r="N917" s="194" t="str">
        <f>IF(B917="","",IF(AND(Input!I916="",IFERROR(VLOOKUP(K917,UIR!$A$2:$P$21,3,FALSE),"")&lt;&gt;""),"Data is Missing.",""))</f>
        <v/>
      </c>
      <c r="O917" s="194" t="str">
        <f>IF(B917="","",IF(AND(Input!J916="",IFERROR(VLOOKUP(K917,UIR!$A$2:$P$21,4,FALSE),"")&lt;&gt;""),"Data is Missing.",""))</f>
        <v/>
      </c>
      <c r="P917" s="194" t="str">
        <f>IF(B917="","",IF(AND(Input!K916="",IFERROR(VLOOKUP(K917,UIR!$A$2:$P$21,5,FALSE),"")&lt;&gt;""),"Data is Missing.",""))</f>
        <v/>
      </c>
      <c r="Q917" s="194" t="str">
        <f>IF(B917="","",IF(AND(Input!L916="",IFERROR(VLOOKUP(K917,UIR!$A$2:$P$21,6,FALSE),"")&lt;&gt;""),"Data is Missing.",""))</f>
        <v/>
      </c>
      <c r="R917" s="194" t="str">
        <f>IF(B917="","",IF(AND(Input!M916="",IFERROR(VLOOKUP(K917,UIR!$A$2:$P$21,7,FALSE),"")&lt;&gt;""),"Data is Missing.",""))</f>
        <v/>
      </c>
      <c r="S917" s="194" t="str">
        <f>IF(B917="","",IF(AND(Input!P916="",IFERROR(VLOOKUP(K917,UIR!$A$2:$P$21,8,FALSE),"")&lt;&gt;""),"Data is Missing.",""))</f>
        <v/>
      </c>
      <c r="T917" s="194" t="str">
        <f>IF(B917="","",IF(AND(Input!Q916="",IFERROR(VLOOKUP(K917,UIR!$A$2:$P$21,9,FALSE),"")&lt;&gt;""),"Data is Missing.",""))</f>
        <v/>
      </c>
      <c r="U917" s="194"/>
      <c r="V917" s="194" t="str">
        <f>IF(B917="","",IF(AND(Input!S916="",IFERROR(VLOOKUP(K917,UIR!$A$2:$P$21,11,FALSE),"")&lt;&gt;""),"Data is Missing.",""))</f>
        <v/>
      </c>
      <c r="W917" s="194" t="str">
        <f>IF(B917="","",IF(AND(Input!T916="",IFERROR(VLOOKUP(K917,UIR!$A$2:$P$21,12,FALSE),"")&lt;&gt;""),"Data is Missing.",""))</f>
        <v/>
      </c>
      <c r="X917" s="194" t="str">
        <f>IF(B917="","",IF(AND(Input!V916="",IFERROR(VLOOKUP(K917,UIR!$A$2:$P$21,13,FALSE),"")&lt;&gt;""),"Data is Missing.",""))</f>
        <v/>
      </c>
      <c r="Y917" s="194" t="str">
        <f>IF(B917="","",IF(AND(Input!W916="",IFERROR(VLOOKUP(K917,UIR!$A$2:$P$21,14,FALSE),"")&lt;&gt;""),"Data is Missing.",""))</f>
        <v/>
      </c>
      <c r="Z917" s="194" t="str">
        <f>IF(B917="","",IF(AND(Input!X916="",IFERROR(VLOOKUP(K917,UIR!$A$2:$P$21,15,FALSE),"")&lt;&gt;""),"Data is Missing.",""))</f>
        <v/>
      </c>
      <c r="AA917" s="195" t="str">
        <f>IF(B917="","",IF(AND(Input!Y916="",IFERROR(VLOOKUP(K917,UIR!$A$2:$P$21,16,FALSE),"")&lt;&gt;""),"Data is Missing.",""))</f>
        <v/>
      </c>
      <c r="AC917" s="202" t="str">
        <f>IF(ISERROR(IF(Input!D916="","",IF(ISERROR(VLOOKUP(Input!D916,'Measure List'!$A$2:$A$30000,1,0)),"Invalid RefNo",""))),"",IF(Input!D916="","",IF(ISERROR(VLOOKUP(Input!D916,'Measure List'!$A$2:$A$30000,1,0)),"Invalid RefNo","")))</f>
        <v/>
      </c>
      <c r="AD917" s="156"/>
      <c r="AE917" s="156"/>
      <c r="AF917" s="156"/>
      <c r="AG917" s="156"/>
      <c r="AH917" s="156"/>
      <c r="AI917" s="156"/>
      <c r="AJ917" s="156"/>
      <c r="AK917" s="156"/>
      <c r="AL917" s="203" t="str">
        <f>IF(COUNTIF(Dropdowns!$K$2:$K$7,Input!S916)&gt;0,"",IF(Input!S916="","","Invalid Type"))</f>
        <v/>
      </c>
      <c r="AN917" s="204" t="str">
        <f>IF(Input!C916="","",IF(ISNUMBER(VALUE(Input!C916)),"","Needs to be a number."))</f>
        <v/>
      </c>
      <c r="AO917" s="205" t="str">
        <f>IF(Input!E916="","",IF(ISNUMBER(VALUE(Input!E916)),"","Needs to be a number."))</f>
        <v/>
      </c>
      <c r="AP917" s="205" t="str">
        <f>IF(Input!N916="","",IF(ISNUMBER(VALUE(Input!N916)),"","Needs to be a number."))</f>
        <v/>
      </c>
      <c r="AQ917" s="205" t="str">
        <f>IF(Input!O916="","",IF(ISNUMBER(VALUE(Input!O916)),"","Needs to be a number."))</f>
        <v/>
      </c>
      <c r="AR917" s="205" t="str">
        <f>IF(Input!V916="","",IF(ISNUMBER(VALUE(Input!V916)),"","Needs to be a number."))</f>
        <v/>
      </c>
      <c r="AS917" s="205" t="str">
        <f>IF(Input!W916="","",IF(ISNUMBER(VALUE(Input!W916)),"","Needs to be a number."))</f>
        <v/>
      </c>
      <c r="AT917" s="205" t="str">
        <f>IF(Input!X916="","",IF(ISNUMBER(VALUE(Input!X916)),"","Needs to be a number."))</f>
        <v/>
      </c>
      <c r="AU917" s="206" t="str">
        <f>IF(Input!Y916="","",IF(ISNUMBER(VALUE(Input!Y916)),"","Needs to be a number."))</f>
        <v/>
      </c>
      <c r="AW917" s="259" t="str">
        <f>IF(OR(VALUE(Input!C916)&lt;0,VALUE(Input!C916)&gt;100), "Invalid EEI %","")</f>
        <v/>
      </c>
      <c r="AX917" s="207"/>
      <c r="AY917" s="278" t="str">
        <f>IF(Input!E916="","",IF(VALUE(Input!E916)=0,"Do not enter 0.",""))</f>
        <v/>
      </c>
    </row>
    <row r="918" spans="2:51" x14ac:dyDescent="0.3">
      <c r="B918" s="188" t="str">
        <f>Input!A917</f>
        <v/>
      </c>
      <c r="C918" s="189" t="str">
        <f>IF(ISERROR(IF(AND(Input!$A917="",SUMPRODUCT(--(LEN(Input!$A918:'Input'!$A$1006)&gt;0))&lt;&gt;0),"Row is skipped.",IF(AND(Input!$A917="",Input!$A918=""),"", IF(Input!B917="","Data is missing.","")))),"",IF(AND(Input!$A917="",SUMPRODUCT(--(LEN(Input!$A918:'Input'!$A$1006)&gt;0))&lt;&gt;0),"Row is skipped.",IF(AND(Input!$A917="",Input!$A918=""),"", IF(Input!B917="","Data is missing.",""))))</f>
        <v/>
      </c>
      <c r="D918" s="189" t="str">
        <f>IF(ISERROR(IF(AND(Input!$A917="",SUMPRODUCT(--(LEN(Input!$A918:'Input'!$A$1006)&gt;0))&lt;&gt;0),"Row is skipped.",IF(AND(Input!$A917="",Input!$A918=""),"", IF(Input!C917="","Data is missing.","")))),"",IF(AND(Input!$A917="",SUMPRODUCT(--(LEN(Input!$A918:'Input'!$A$1006)&gt;0))&lt;&gt;0),"Row is skipped.",IF(AND(Input!$A917="",Input!$A918=""),"", IF(Input!C917="","Data is missing.",""))))</f>
        <v/>
      </c>
      <c r="E918" s="189" t="str">
        <f>IF(ISERROR(IF(AND(Input!$A917="",SUMPRODUCT(--(LEN(Input!$A918:'Input'!$A$1006)&gt;0))&lt;&gt;0),"Row is skipped.",IF(AND(Input!$A917="",Input!$A918=""),"", IF(Input!D917="","Data is missing.","")))),"",IF(AND(Input!$A917="",SUMPRODUCT(--(LEN(Input!$A918:'Input'!$A$1006)&gt;0))&lt;&gt;0),"Row is skipped.",IF(AND(Input!$A917="",Input!$A918=""),"", IF(Input!D917="","Data is missing.",""))))</f>
        <v/>
      </c>
      <c r="F918" s="189" t="str">
        <f>IF(ISERROR(IF(AND(Input!$A917="",SUMPRODUCT(--(LEN(Input!$A918:'Input'!$A$1006)&gt;0))&lt;&gt;0),"Row is skipped.",IF(AND(Input!$A917="",Input!$A918=""),"", IF(Input!E917="","Data is missing.","")))),"",IF(AND(Input!$A917="",SUMPRODUCT(--(LEN(Input!$A918:'Input'!$A$1006)&gt;0))&lt;&gt;0),"Row is skipped.",IF(AND(Input!$A917="",Input!$A918=""),"", IF(Input!E917="","Data is missing.",""))))</f>
        <v/>
      </c>
      <c r="G918" s="189" t="str">
        <f>IF(ISERROR(IF(AND(Input!$A917="",SUMPRODUCT(--(LEN(Input!$A918:'Input'!$A$1006)&gt;0))&lt;&gt;0),"Row is skipped.",IF(AND(Input!$A917="",Input!$A918=""),"", IF(Input!F917="","Data is missing.","")))),"",IF(AND(Input!$A917="",SUMPRODUCT(--(LEN(Input!$A918:'Input'!$A$1006)&gt;0))&lt;&gt;0),"Row is skipped.",IF(AND(Input!$A917="",Input!$A918=""),"", IF(Input!F917="","Data is missing.",""))))</f>
        <v/>
      </c>
      <c r="H918" s="190" t="str">
        <f>IF(ISERROR(IF(AND(Input!$A917="",SUMPRODUCT(--(LEN(Input!$A918:'Input'!$A$1006)&gt;0))&lt;&gt;0),"Row is skipped.",IF(AND(Input!$A917="",Input!$A918=""),"", IF(Input!G917="","Data is missing.","")))),"",IF(AND(Input!$A917="",SUMPRODUCT(--(LEN(Input!$A918:'Input'!$A$1006)&gt;0))&lt;&gt;0),"Row is skipped.",IF(AND(Input!$A917="",Input!$A918=""),"", IF(Input!G917="","Data is missing.",""))))</f>
        <v/>
      </c>
      <c r="I918" s="156"/>
      <c r="J918" s="191" t="str">
        <f>IFERROR(VLOOKUP(VLOOKUP(Input!$D917,'Measure List'!$A:$AN,40,FALSE),UIR!$A$1:$Q$27,17,FALSE),"")</f>
        <v/>
      </c>
      <c r="K918" s="192" t="str">
        <f>IFERROR(VLOOKUP(Input!$D917,'Measure List'!$A:$AN,40,FALSE),"")</f>
        <v/>
      </c>
      <c r="L918" s="156"/>
      <c r="M918" s="193" t="str">
        <f>IF(B918="","",IF(AND(Input!H917="",IFERROR(VLOOKUP(K918,UIR!$A$2:$P$21,2,FALSE),"")&lt;&gt;""),"Data is Missing.",""))</f>
        <v/>
      </c>
      <c r="N918" s="194" t="str">
        <f>IF(B918="","",IF(AND(Input!I917="",IFERROR(VLOOKUP(K918,UIR!$A$2:$P$21,3,FALSE),"")&lt;&gt;""),"Data is Missing.",""))</f>
        <v/>
      </c>
      <c r="O918" s="194" t="str">
        <f>IF(B918="","",IF(AND(Input!J917="",IFERROR(VLOOKUP(K918,UIR!$A$2:$P$21,4,FALSE),"")&lt;&gt;""),"Data is Missing.",""))</f>
        <v/>
      </c>
      <c r="P918" s="194" t="str">
        <f>IF(B918="","",IF(AND(Input!K917="",IFERROR(VLOOKUP(K918,UIR!$A$2:$P$21,5,FALSE),"")&lt;&gt;""),"Data is Missing.",""))</f>
        <v/>
      </c>
      <c r="Q918" s="194" t="str">
        <f>IF(B918="","",IF(AND(Input!L917="",IFERROR(VLOOKUP(K918,UIR!$A$2:$P$21,6,FALSE),"")&lt;&gt;""),"Data is Missing.",""))</f>
        <v/>
      </c>
      <c r="R918" s="194" t="str">
        <f>IF(B918="","",IF(AND(Input!M917="",IFERROR(VLOOKUP(K918,UIR!$A$2:$P$21,7,FALSE),"")&lt;&gt;""),"Data is Missing.",""))</f>
        <v/>
      </c>
      <c r="S918" s="194" t="str">
        <f>IF(B918="","",IF(AND(Input!P917="",IFERROR(VLOOKUP(K918,UIR!$A$2:$P$21,8,FALSE),"")&lt;&gt;""),"Data is Missing.",""))</f>
        <v/>
      </c>
      <c r="T918" s="194" t="str">
        <f>IF(B918="","",IF(AND(Input!Q917="",IFERROR(VLOOKUP(K918,UIR!$A$2:$P$21,9,FALSE),"")&lt;&gt;""),"Data is Missing.",""))</f>
        <v/>
      </c>
      <c r="U918" s="194"/>
      <c r="V918" s="194" t="str">
        <f>IF(B918="","",IF(AND(Input!S917="",IFERROR(VLOOKUP(K918,UIR!$A$2:$P$21,11,FALSE),"")&lt;&gt;""),"Data is Missing.",""))</f>
        <v/>
      </c>
      <c r="W918" s="194" t="str">
        <f>IF(B918="","",IF(AND(Input!T917="",IFERROR(VLOOKUP(K918,UIR!$A$2:$P$21,12,FALSE),"")&lt;&gt;""),"Data is Missing.",""))</f>
        <v/>
      </c>
      <c r="X918" s="194" t="str">
        <f>IF(B918="","",IF(AND(Input!V917="",IFERROR(VLOOKUP(K918,UIR!$A$2:$P$21,13,FALSE),"")&lt;&gt;""),"Data is Missing.",""))</f>
        <v/>
      </c>
      <c r="Y918" s="194" t="str">
        <f>IF(B918="","",IF(AND(Input!W917="",IFERROR(VLOOKUP(K918,UIR!$A$2:$P$21,14,FALSE),"")&lt;&gt;""),"Data is Missing.",""))</f>
        <v/>
      </c>
      <c r="Z918" s="194" t="str">
        <f>IF(B918="","",IF(AND(Input!X917="",IFERROR(VLOOKUP(K918,UIR!$A$2:$P$21,15,FALSE),"")&lt;&gt;""),"Data is Missing.",""))</f>
        <v/>
      </c>
      <c r="AA918" s="195" t="str">
        <f>IF(B918="","",IF(AND(Input!Y917="",IFERROR(VLOOKUP(K918,UIR!$A$2:$P$21,16,FALSE),"")&lt;&gt;""),"Data is Missing.",""))</f>
        <v/>
      </c>
      <c r="AC918" s="202" t="str">
        <f>IF(ISERROR(IF(Input!D917="","",IF(ISERROR(VLOOKUP(Input!D917,'Measure List'!$A$2:$A$30000,1,0)),"Invalid RefNo",""))),"",IF(Input!D917="","",IF(ISERROR(VLOOKUP(Input!D917,'Measure List'!$A$2:$A$30000,1,0)),"Invalid RefNo","")))</f>
        <v/>
      </c>
      <c r="AD918" s="156"/>
      <c r="AE918" s="156"/>
      <c r="AF918" s="156"/>
      <c r="AG918" s="156"/>
      <c r="AH918" s="156"/>
      <c r="AI918" s="156"/>
      <c r="AJ918" s="156"/>
      <c r="AK918" s="156"/>
      <c r="AL918" s="203" t="str">
        <f>IF(COUNTIF(Dropdowns!$K$2:$K$7,Input!S917)&gt;0,"",IF(Input!S917="","","Invalid Type"))</f>
        <v/>
      </c>
      <c r="AN918" s="204" t="str">
        <f>IF(Input!C917="","",IF(ISNUMBER(VALUE(Input!C917)),"","Needs to be a number."))</f>
        <v/>
      </c>
      <c r="AO918" s="205" t="str">
        <f>IF(Input!E917="","",IF(ISNUMBER(VALUE(Input!E917)),"","Needs to be a number."))</f>
        <v/>
      </c>
      <c r="AP918" s="205" t="str">
        <f>IF(Input!N917="","",IF(ISNUMBER(VALUE(Input!N917)),"","Needs to be a number."))</f>
        <v/>
      </c>
      <c r="AQ918" s="205" t="str">
        <f>IF(Input!O917="","",IF(ISNUMBER(VALUE(Input!O917)),"","Needs to be a number."))</f>
        <v/>
      </c>
      <c r="AR918" s="205" t="str">
        <f>IF(Input!V917="","",IF(ISNUMBER(VALUE(Input!V917)),"","Needs to be a number."))</f>
        <v/>
      </c>
      <c r="AS918" s="205" t="str">
        <f>IF(Input!W917="","",IF(ISNUMBER(VALUE(Input!W917)),"","Needs to be a number."))</f>
        <v/>
      </c>
      <c r="AT918" s="205" t="str">
        <f>IF(Input!X917="","",IF(ISNUMBER(VALUE(Input!X917)),"","Needs to be a number."))</f>
        <v/>
      </c>
      <c r="AU918" s="206" t="str">
        <f>IF(Input!Y917="","",IF(ISNUMBER(VALUE(Input!Y917)),"","Needs to be a number."))</f>
        <v/>
      </c>
      <c r="AW918" s="259" t="str">
        <f>IF(OR(VALUE(Input!C917)&lt;0,VALUE(Input!C917)&gt;100), "Invalid EEI %","")</f>
        <v/>
      </c>
      <c r="AX918" s="207"/>
      <c r="AY918" s="278" t="str">
        <f>IF(Input!E917="","",IF(VALUE(Input!E917)=0,"Do not enter 0.",""))</f>
        <v/>
      </c>
    </row>
    <row r="919" spans="2:51" x14ac:dyDescent="0.3">
      <c r="B919" s="188" t="str">
        <f>Input!A918</f>
        <v/>
      </c>
      <c r="C919" s="189" t="str">
        <f>IF(ISERROR(IF(AND(Input!$A918="",SUMPRODUCT(--(LEN(Input!$A919:'Input'!$A$1006)&gt;0))&lt;&gt;0),"Row is skipped.",IF(AND(Input!$A918="",Input!$A919=""),"", IF(Input!B918="","Data is missing.","")))),"",IF(AND(Input!$A918="",SUMPRODUCT(--(LEN(Input!$A919:'Input'!$A$1006)&gt;0))&lt;&gt;0),"Row is skipped.",IF(AND(Input!$A918="",Input!$A919=""),"", IF(Input!B918="","Data is missing.",""))))</f>
        <v/>
      </c>
      <c r="D919" s="189" t="str">
        <f>IF(ISERROR(IF(AND(Input!$A918="",SUMPRODUCT(--(LEN(Input!$A919:'Input'!$A$1006)&gt;0))&lt;&gt;0),"Row is skipped.",IF(AND(Input!$A918="",Input!$A919=""),"", IF(Input!C918="","Data is missing.","")))),"",IF(AND(Input!$A918="",SUMPRODUCT(--(LEN(Input!$A919:'Input'!$A$1006)&gt;0))&lt;&gt;0),"Row is skipped.",IF(AND(Input!$A918="",Input!$A919=""),"", IF(Input!C918="","Data is missing.",""))))</f>
        <v/>
      </c>
      <c r="E919" s="189" t="str">
        <f>IF(ISERROR(IF(AND(Input!$A918="",SUMPRODUCT(--(LEN(Input!$A919:'Input'!$A$1006)&gt;0))&lt;&gt;0),"Row is skipped.",IF(AND(Input!$A918="",Input!$A919=""),"", IF(Input!D918="","Data is missing.","")))),"",IF(AND(Input!$A918="",SUMPRODUCT(--(LEN(Input!$A919:'Input'!$A$1006)&gt;0))&lt;&gt;0),"Row is skipped.",IF(AND(Input!$A918="",Input!$A919=""),"", IF(Input!D918="","Data is missing.",""))))</f>
        <v/>
      </c>
      <c r="F919" s="189" t="str">
        <f>IF(ISERROR(IF(AND(Input!$A918="",SUMPRODUCT(--(LEN(Input!$A919:'Input'!$A$1006)&gt;0))&lt;&gt;0),"Row is skipped.",IF(AND(Input!$A918="",Input!$A919=""),"", IF(Input!E918="","Data is missing.","")))),"",IF(AND(Input!$A918="",SUMPRODUCT(--(LEN(Input!$A919:'Input'!$A$1006)&gt;0))&lt;&gt;0),"Row is skipped.",IF(AND(Input!$A918="",Input!$A919=""),"", IF(Input!E918="","Data is missing.",""))))</f>
        <v/>
      </c>
      <c r="G919" s="189" t="str">
        <f>IF(ISERROR(IF(AND(Input!$A918="",SUMPRODUCT(--(LEN(Input!$A919:'Input'!$A$1006)&gt;0))&lt;&gt;0),"Row is skipped.",IF(AND(Input!$A918="",Input!$A919=""),"", IF(Input!F918="","Data is missing.","")))),"",IF(AND(Input!$A918="",SUMPRODUCT(--(LEN(Input!$A919:'Input'!$A$1006)&gt;0))&lt;&gt;0),"Row is skipped.",IF(AND(Input!$A918="",Input!$A919=""),"", IF(Input!F918="","Data is missing.",""))))</f>
        <v/>
      </c>
      <c r="H919" s="190" t="str">
        <f>IF(ISERROR(IF(AND(Input!$A918="",SUMPRODUCT(--(LEN(Input!$A919:'Input'!$A$1006)&gt;0))&lt;&gt;0),"Row is skipped.",IF(AND(Input!$A918="",Input!$A919=""),"", IF(Input!G918="","Data is missing.","")))),"",IF(AND(Input!$A918="",SUMPRODUCT(--(LEN(Input!$A919:'Input'!$A$1006)&gt;0))&lt;&gt;0),"Row is skipped.",IF(AND(Input!$A918="",Input!$A919=""),"", IF(Input!G918="","Data is missing.",""))))</f>
        <v/>
      </c>
      <c r="I919" s="156"/>
      <c r="J919" s="191" t="str">
        <f>IFERROR(VLOOKUP(VLOOKUP(Input!$D918,'Measure List'!$A:$AN,40,FALSE),UIR!$A$1:$Q$27,17,FALSE),"")</f>
        <v/>
      </c>
      <c r="K919" s="192" t="str">
        <f>IFERROR(VLOOKUP(Input!$D918,'Measure List'!$A:$AN,40,FALSE),"")</f>
        <v/>
      </c>
      <c r="L919" s="156"/>
      <c r="M919" s="193" t="str">
        <f>IF(B919="","",IF(AND(Input!H918="",IFERROR(VLOOKUP(K919,UIR!$A$2:$P$21,2,FALSE),"")&lt;&gt;""),"Data is Missing.",""))</f>
        <v/>
      </c>
      <c r="N919" s="194" t="str">
        <f>IF(B919="","",IF(AND(Input!I918="",IFERROR(VLOOKUP(K919,UIR!$A$2:$P$21,3,FALSE),"")&lt;&gt;""),"Data is Missing.",""))</f>
        <v/>
      </c>
      <c r="O919" s="194" t="str">
        <f>IF(B919="","",IF(AND(Input!J918="",IFERROR(VLOOKUP(K919,UIR!$A$2:$P$21,4,FALSE),"")&lt;&gt;""),"Data is Missing.",""))</f>
        <v/>
      </c>
      <c r="P919" s="194" t="str">
        <f>IF(B919="","",IF(AND(Input!K918="",IFERROR(VLOOKUP(K919,UIR!$A$2:$P$21,5,FALSE),"")&lt;&gt;""),"Data is Missing.",""))</f>
        <v/>
      </c>
      <c r="Q919" s="194" t="str">
        <f>IF(B919="","",IF(AND(Input!L918="",IFERROR(VLOOKUP(K919,UIR!$A$2:$P$21,6,FALSE),"")&lt;&gt;""),"Data is Missing.",""))</f>
        <v/>
      </c>
      <c r="R919" s="194" t="str">
        <f>IF(B919="","",IF(AND(Input!M918="",IFERROR(VLOOKUP(K919,UIR!$A$2:$P$21,7,FALSE),"")&lt;&gt;""),"Data is Missing.",""))</f>
        <v/>
      </c>
      <c r="S919" s="194" t="str">
        <f>IF(B919="","",IF(AND(Input!P918="",IFERROR(VLOOKUP(K919,UIR!$A$2:$P$21,8,FALSE),"")&lt;&gt;""),"Data is Missing.",""))</f>
        <v/>
      </c>
      <c r="T919" s="194" t="str">
        <f>IF(B919="","",IF(AND(Input!Q918="",IFERROR(VLOOKUP(K919,UIR!$A$2:$P$21,9,FALSE),"")&lt;&gt;""),"Data is Missing.",""))</f>
        <v/>
      </c>
      <c r="U919" s="194"/>
      <c r="V919" s="194" t="str">
        <f>IF(B919="","",IF(AND(Input!S918="",IFERROR(VLOOKUP(K919,UIR!$A$2:$P$21,11,FALSE),"")&lt;&gt;""),"Data is Missing.",""))</f>
        <v/>
      </c>
      <c r="W919" s="194" t="str">
        <f>IF(B919="","",IF(AND(Input!T918="",IFERROR(VLOOKUP(K919,UIR!$A$2:$P$21,12,FALSE),"")&lt;&gt;""),"Data is Missing.",""))</f>
        <v/>
      </c>
      <c r="X919" s="194" t="str">
        <f>IF(B919="","",IF(AND(Input!V918="",IFERROR(VLOOKUP(K919,UIR!$A$2:$P$21,13,FALSE),"")&lt;&gt;""),"Data is Missing.",""))</f>
        <v/>
      </c>
      <c r="Y919" s="194" t="str">
        <f>IF(B919="","",IF(AND(Input!W918="",IFERROR(VLOOKUP(K919,UIR!$A$2:$P$21,14,FALSE),"")&lt;&gt;""),"Data is Missing.",""))</f>
        <v/>
      </c>
      <c r="Z919" s="194" t="str">
        <f>IF(B919="","",IF(AND(Input!X918="",IFERROR(VLOOKUP(K919,UIR!$A$2:$P$21,15,FALSE),"")&lt;&gt;""),"Data is Missing.",""))</f>
        <v/>
      </c>
      <c r="AA919" s="195" t="str">
        <f>IF(B919="","",IF(AND(Input!Y918="",IFERROR(VLOOKUP(K919,UIR!$A$2:$P$21,16,FALSE),"")&lt;&gt;""),"Data is Missing.",""))</f>
        <v/>
      </c>
      <c r="AC919" s="202" t="str">
        <f>IF(ISERROR(IF(Input!D918="","",IF(ISERROR(VLOOKUP(Input!D918,'Measure List'!$A$2:$A$30000,1,0)),"Invalid RefNo",""))),"",IF(Input!D918="","",IF(ISERROR(VLOOKUP(Input!D918,'Measure List'!$A$2:$A$30000,1,0)),"Invalid RefNo","")))</f>
        <v/>
      </c>
      <c r="AD919" s="156"/>
      <c r="AE919" s="156"/>
      <c r="AF919" s="156"/>
      <c r="AG919" s="156"/>
      <c r="AH919" s="156"/>
      <c r="AI919" s="156"/>
      <c r="AJ919" s="156"/>
      <c r="AK919" s="156"/>
      <c r="AL919" s="203" t="str">
        <f>IF(COUNTIF(Dropdowns!$K$2:$K$7,Input!S918)&gt;0,"",IF(Input!S918="","","Invalid Type"))</f>
        <v/>
      </c>
      <c r="AN919" s="204" t="str">
        <f>IF(Input!C918="","",IF(ISNUMBER(VALUE(Input!C918)),"","Needs to be a number."))</f>
        <v/>
      </c>
      <c r="AO919" s="205" t="str">
        <f>IF(Input!E918="","",IF(ISNUMBER(VALUE(Input!E918)),"","Needs to be a number."))</f>
        <v/>
      </c>
      <c r="AP919" s="205" t="str">
        <f>IF(Input!N918="","",IF(ISNUMBER(VALUE(Input!N918)),"","Needs to be a number."))</f>
        <v/>
      </c>
      <c r="AQ919" s="205" t="str">
        <f>IF(Input!O918="","",IF(ISNUMBER(VALUE(Input!O918)),"","Needs to be a number."))</f>
        <v/>
      </c>
      <c r="AR919" s="205" t="str">
        <f>IF(Input!V918="","",IF(ISNUMBER(VALUE(Input!V918)),"","Needs to be a number."))</f>
        <v/>
      </c>
      <c r="AS919" s="205" t="str">
        <f>IF(Input!W918="","",IF(ISNUMBER(VALUE(Input!W918)),"","Needs to be a number."))</f>
        <v/>
      </c>
      <c r="AT919" s="205" t="str">
        <f>IF(Input!X918="","",IF(ISNUMBER(VALUE(Input!X918)),"","Needs to be a number."))</f>
        <v/>
      </c>
      <c r="AU919" s="206" t="str">
        <f>IF(Input!Y918="","",IF(ISNUMBER(VALUE(Input!Y918)),"","Needs to be a number."))</f>
        <v/>
      </c>
      <c r="AW919" s="259" t="str">
        <f>IF(OR(VALUE(Input!C918)&lt;0,VALUE(Input!C918)&gt;100), "Invalid EEI %","")</f>
        <v/>
      </c>
      <c r="AX919" s="207"/>
      <c r="AY919" s="278" t="str">
        <f>IF(Input!E918="","",IF(VALUE(Input!E918)=0,"Do not enter 0.",""))</f>
        <v/>
      </c>
    </row>
    <row r="920" spans="2:51" x14ac:dyDescent="0.3">
      <c r="B920" s="188" t="str">
        <f>Input!A919</f>
        <v/>
      </c>
      <c r="C920" s="189" t="str">
        <f>IF(ISERROR(IF(AND(Input!$A919="",SUMPRODUCT(--(LEN(Input!$A920:'Input'!$A$1006)&gt;0))&lt;&gt;0),"Row is skipped.",IF(AND(Input!$A919="",Input!$A920=""),"", IF(Input!B919="","Data is missing.","")))),"",IF(AND(Input!$A919="",SUMPRODUCT(--(LEN(Input!$A920:'Input'!$A$1006)&gt;0))&lt;&gt;0),"Row is skipped.",IF(AND(Input!$A919="",Input!$A920=""),"", IF(Input!B919="","Data is missing.",""))))</f>
        <v/>
      </c>
      <c r="D920" s="189" t="str">
        <f>IF(ISERROR(IF(AND(Input!$A919="",SUMPRODUCT(--(LEN(Input!$A920:'Input'!$A$1006)&gt;0))&lt;&gt;0),"Row is skipped.",IF(AND(Input!$A919="",Input!$A920=""),"", IF(Input!C919="","Data is missing.","")))),"",IF(AND(Input!$A919="",SUMPRODUCT(--(LEN(Input!$A920:'Input'!$A$1006)&gt;0))&lt;&gt;0),"Row is skipped.",IF(AND(Input!$A919="",Input!$A920=""),"", IF(Input!C919="","Data is missing.",""))))</f>
        <v/>
      </c>
      <c r="E920" s="189" t="str">
        <f>IF(ISERROR(IF(AND(Input!$A919="",SUMPRODUCT(--(LEN(Input!$A920:'Input'!$A$1006)&gt;0))&lt;&gt;0),"Row is skipped.",IF(AND(Input!$A919="",Input!$A920=""),"", IF(Input!D919="","Data is missing.","")))),"",IF(AND(Input!$A919="",SUMPRODUCT(--(LEN(Input!$A920:'Input'!$A$1006)&gt;0))&lt;&gt;0),"Row is skipped.",IF(AND(Input!$A919="",Input!$A920=""),"", IF(Input!D919="","Data is missing.",""))))</f>
        <v/>
      </c>
      <c r="F920" s="189" t="str">
        <f>IF(ISERROR(IF(AND(Input!$A919="",SUMPRODUCT(--(LEN(Input!$A920:'Input'!$A$1006)&gt;0))&lt;&gt;0),"Row is skipped.",IF(AND(Input!$A919="",Input!$A920=""),"", IF(Input!E919="","Data is missing.","")))),"",IF(AND(Input!$A919="",SUMPRODUCT(--(LEN(Input!$A920:'Input'!$A$1006)&gt;0))&lt;&gt;0),"Row is skipped.",IF(AND(Input!$A919="",Input!$A920=""),"", IF(Input!E919="","Data is missing.",""))))</f>
        <v/>
      </c>
      <c r="G920" s="189" t="str">
        <f>IF(ISERROR(IF(AND(Input!$A919="",SUMPRODUCT(--(LEN(Input!$A920:'Input'!$A$1006)&gt;0))&lt;&gt;0),"Row is skipped.",IF(AND(Input!$A919="",Input!$A920=""),"", IF(Input!F919="","Data is missing.","")))),"",IF(AND(Input!$A919="",SUMPRODUCT(--(LEN(Input!$A920:'Input'!$A$1006)&gt;0))&lt;&gt;0),"Row is skipped.",IF(AND(Input!$A919="",Input!$A920=""),"", IF(Input!F919="","Data is missing.",""))))</f>
        <v/>
      </c>
      <c r="H920" s="190" t="str">
        <f>IF(ISERROR(IF(AND(Input!$A919="",SUMPRODUCT(--(LEN(Input!$A920:'Input'!$A$1006)&gt;0))&lt;&gt;0),"Row is skipped.",IF(AND(Input!$A919="",Input!$A920=""),"", IF(Input!G919="","Data is missing.","")))),"",IF(AND(Input!$A919="",SUMPRODUCT(--(LEN(Input!$A920:'Input'!$A$1006)&gt;0))&lt;&gt;0),"Row is skipped.",IF(AND(Input!$A919="",Input!$A920=""),"", IF(Input!G919="","Data is missing.",""))))</f>
        <v/>
      </c>
      <c r="I920" s="156"/>
      <c r="J920" s="191" t="str">
        <f>IFERROR(VLOOKUP(VLOOKUP(Input!$D919,'Measure List'!$A:$AN,40,FALSE),UIR!$A$1:$Q$27,17,FALSE),"")</f>
        <v/>
      </c>
      <c r="K920" s="192" t="str">
        <f>IFERROR(VLOOKUP(Input!$D919,'Measure List'!$A:$AN,40,FALSE),"")</f>
        <v/>
      </c>
      <c r="L920" s="156"/>
      <c r="M920" s="193" t="str">
        <f>IF(B920="","",IF(AND(Input!H919="",IFERROR(VLOOKUP(K920,UIR!$A$2:$P$21,2,FALSE),"")&lt;&gt;""),"Data is Missing.",""))</f>
        <v/>
      </c>
      <c r="N920" s="194" t="str">
        <f>IF(B920="","",IF(AND(Input!I919="",IFERROR(VLOOKUP(K920,UIR!$A$2:$P$21,3,FALSE),"")&lt;&gt;""),"Data is Missing.",""))</f>
        <v/>
      </c>
      <c r="O920" s="194" t="str">
        <f>IF(B920="","",IF(AND(Input!J919="",IFERROR(VLOOKUP(K920,UIR!$A$2:$P$21,4,FALSE),"")&lt;&gt;""),"Data is Missing.",""))</f>
        <v/>
      </c>
      <c r="P920" s="194" t="str">
        <f>IF(B920="","",IF(AND(Input!K919="",IFERROR(VLOOKUP(K920,UIR!$A$2:$P$21,5,FALSE),"")&lt;&gt;""),"Data is Missing.",""))</f>
        <v/>
      </c>
      <c r="Q920" s="194" t="str">
        <f>IF(B920="","",IF(AND(Input!L919="",IFERROR(VLOOKUP(K920,UIR!$A$2:$P$21,6,FALSE),"")&lt;&gt;""),"Data is Missing.",""))</f>
        <v/>
      </c>
      <c r="R920" s="194" t="str">
        <f>IF(B920="","",IF(AND(Input!M919="",IFERROR(VLOOKUP(K920,UIR!$A$2:$P$21,7,FALSE),"")&lt;&gt;""),"Data is Missing.",""))</f>
        <v/>
      </c>
      <c r="S920" s="194" t="str">
        <f>IF(B920="","",IF(AND(Input!P919="",IFERROR(VLOOKUP(K920,UIR!$A$2:$P$21,8,FALSE),"")&lt;&gt;""),"Data is Missing.",""))</f>
        <v/>
      </c>
      <c r="T920" s="194" t="str">
        <f>IF(B920="","",IF(AND(Input!Q919="",IFERROR(VLOOKUP(K920,UIR!$A$2:$P$21,9,FALSE),"")&lt;&gt;""),"Data is Missing.",""))</f>
        <v/>
      </c>
      <c r="U920" s="194"/>
      <c r="V920" s="194" t="str">
        <f>IF(B920="","",IF(AND(Input!S919="",IFERROR(VLOOKUP(K920,UIR!$A$2:$P$21,11,FALSE),"")&lt;&gt;""),"Data is Missing.",""))</f>
        <v/>
      </c>
      <c r="W920" s="194" t="str">
        <f>IF(B920="","",IF(AND(Input!T919="",IFERROR(VLOOKUP(K920,UIR!$A$2:$P$21,12,FALSE),"")&lt;&gt;""),"Data is Missing.",""))</f>
        <v/>
      </c>
      <c r="X920" s="194" t="str">
        <f>IF(B920="","",IF(AND(Input!V919="",IFERROR(VLOOKUP(K920,UIR!$A$2:$P$21,13,FALSE),"")&lt;&gt;""),"Data is Missing.",""))</f>
        <v/>
      </c>
      <c r="Y920" s="194" t="str">
        <f>IF(B920="","",IF(AND(Input!W919="",IFERROR(VLOOKUP(K920,UIR!$A$2:$P$21,14,FALSE),"")&lt;&gt;""),"Data is Missing.",""))</f>
        <v/>
      </c>
      <c r="Z920" s="194" t="str">
        <f>IF(B920="","",IF(AND(Input!X919="",IFERROR(VLOOKUP(K920,UIR!$A$2:$P$21,15,FALSE),"")&lt;&gt;""),"Data is Missing.",""))</f>
        <v/>
      </c>
      <c r="AA920" s="195" t="str">
        <f>IF(B920="","",IF(AND(Input!Y919="",IFERROR(VLOOKUP(K920,UIR!$A$2:$P$21,16,FALSE),"")&lt;&gt;""),"Data is Missing.",""))</f>
        <v/>
      </c>
      <c r="AC920" s="202" t="str">
        <f>IF(ISERROR(IF(Input!D919="","",IF(ISERROR(VLOOKUP(Input!D919,'Measure List'!$A$2:$A$30000,1,0)),"Invalid RefNo",""))),"",IF(Input!D919="","",IF(ISERROR(VLOOKUP(Input!D919,'Measure List'!$A$2:$A$30000,1,0)),"Invalid RefNo","")))</f>
        <v/>
      </c>
      <c r="AD920" s="156"/>
      <c r="AE920" s="156"/>
      <c r="AF920" s="156"/>
      <c r="AG920" s="156"/>
      <c r="AH920" s="156"/>
      <c r="AI920" s="156"/>
      <c r="AJ920" s="156"/>
      <c r="AK920" s="156"/>
      <c r="AL920" s="203" t="str">
        <f>IF(COUNTIF(Dropdowns!$K$2:$K$7,Input!S919)&gt;0,"",IF(Input!S919="","","Invalid Type"))</f>
        <v/>
      </c>
      <c r="AN920" s="204" t="str">
        <f>IF(Input!C919="","",IF(ISNUMBER(VALUE(Input!C919)),"","Needs to be a number."))</f>
        <v/>
      </c>
      <c r="AO920" s="205" t="str">
        <f>IF(Input!E919="","",IF(ISNUMBER(VALUE(Input!E919)),"","Needs to be a number."))</f>
        <v/>
      </c>
      <c r="AP920" s="205" t="str">
        <f>IF(Input!N919="","",IF(ISNUMBER(VALUE(Input!N919)),"","Needs to be a number."))</f>
        <v/>
      </c>
      <c r="AQ920" s="205" t="str">
        <f>IF(Input!O919="","",IF(ISNUMBER(VALUE(Input!O919)),"","Needs to be a number."))</f>
        <v/>
      </c>
      <c r="AR920" s="205" t="str">
        <f>IF(Input!V919="","",IF(ISNUMBER(VALUE(Input!V919)),"","Needs to be a number."))</f>
        <v/>
      </c>
      <c r="AS920" s="205" t="str">
        <f>IF(Input!W919="","",IF(ISNUMBER(VALUE(Input!W919)),"","Needs to be a number."))</f>
        <v/>
      </c>
      <c r="AT920" s="205" t="str">
        <f>IF(Input!X919="","",IF(ISNUMBER(VALUE(Input!X919)),"","Needs to be a number."))</f>
        <v/>
      </c>
      <c r="AU920" s="206" t="str">
        <f>IF(Input!Y919="","",IF(ISNUMBER(VALUE(Input!Y919)),"","Needs to be a number."))</f>
        <v/>
      </c>
      <c r="AW920" s="259" t="str">
        <f>IF(OR(VALUE(Input!C919)&lt;0,VALUE(Input!C919)&gt;100), "Invalid EEI %","")</f>
        <v/>
      </c>
      <c r="AX920" s="207"/>
      <c r="AY920" s="278" t="str">
        <f>IF(Input!E919="","",IF(VALUE(Input!E919)=0,"Do not enter 0.",""))</f>
        <v/>
      </c>
    </row>
    <row r="921" spans="2:51" x14ac:dyDescent="0.3">
      <c r="B921" s="188" t="str">
        <f>Input!A920</f>
        <v/>
      </c>
      <c r="C921" s="189" t="str">
        <f>IF(ISERROR(IF(AND(Input!$A920="",SUMPRODUCT(--(LEN(Input!$A921:'Input'!$A$1006)&gt;0))&lt;&gt;0),"Row is skipped.",IF(AND(Input!$A920="",Input!$A921=""),"", IF(Input!B920="","Data is missing.","")))),"",IF(AND(Input!$A920="",SUMPRODUCT(--(LEN(Input!$A921:'Input'!$A$1006)&gt;0))&lt;&gt;0),"Row is skipped.",IF(AND(Input!$A920="",Input!$A921=""),"", IF(Input!B920="","Data is missing.",""))))</f>
        <v/>
      </c>
      <c r="D921" s="189" t="str">
        <f>IF(ISERROR(IF(AND(Input!$A920="",SUMPRODUCT(--(LEN(Input!$A921:'Input'!$A$1006)&gt;0))&lt;&gt;0),"Row is skipped.",IF(AND(Input!$A920="",Input!$A921=""),"", IF(Input!C920="","Data is missing.","")))),"",IF(AND(Input!$A920="",SUMPRODUCT(--(LEN(Input!$A921:'Input'!$A$1006)&gt;0))&lt;&gt;0),"Row is skipped.",IF(AND(Input!$A920="",Input!$A921=""),"", IF(Input!C920="","Data is missing.",""))))</f>
        <v/>
      </c>
      <c r="E921" s="189" t="str">
        <f>IF(ISERROR(IF(AND(Input!$A920="",SUMPRODUCT(--(LEN(Input!$A921:'Input'!$A$1006)&gt;0))&lt;&gt;0),"Row is skipped.",IF(AND(Input!$A920="",Input!$A921=""),"", IF(Input!D920="","Data is missing.","")))),"",IF(AND(Input!$A920="",SUMPRODUCT(--(LEN(Input!$A921:'Input'!$A$1006)&gt;0))&lt;&gt;0),"Row is skipped.",IF(AND(Input!$A920="",Input!$A921=""),"", IF(Input!D920="","Data is missing.",""))))</f>
        <v/>
      </c>
      <c r="F921" s="189" t="str">
        <f>IF(ISERROR(IF(AND(Input!$A920="",SUMPRODUCT(--(LEN(Input!$A921:'Input'!$A$1006)&gt;0))&lt;&gt;0),"Row is skipped.",IF(AND(Input!$A920="",Input!$A921=""),"", IF(Input!E920="","Data is missing.","")))),"",IF(AND(Input!$A920="",SUMPRODUCT(--(LEN(Input!$A921:'Input'!$A$1006)&gt;0))&lt;&gt;0),"Row is skipped.",IF(AND(Input!$A920="",Input!$A921=""),"", IF(Input!E920="","Data is missing.",""))))</f>
        <v/>
      </c>
      <c r="G921" s="189" t="str">
        <f>IF(ISERROR(IF(AND(Input!$A920="",SUMPRODUCT(--(LEN(Input!$A921:'Input'!$A$1006)&gt;0))&lt;&gt;0),"Row is skipped.",IF(AND(Input!$A920="",Input!$A921=""),"", IF(Input!F920="","Data is missing.","")))),"",IF(AND(Input!$A920="",SUMPRODUCT(--(LEN(Input!$A921:'Input'!$A$1006)&gt;0))&lt;&gt;0),"Row is skipped.",IF(AND(Input!$A920="",Input!$A921=""),"", IF(Input!F920="","Data is missing.",""))))</f>
        <v/>
      </c>
      <c r="H921" s="190" t="str">
        <f>IF(ISERROR(IF(AND(Input!$A920="",SUMPRODUCT(--(LEN(Input!$A921:'Input'!$A$1006)&gt;0))&lt;&gt;0),"Row is skipped.",IF(AND(Input!$A920="",Input!$A921=""),"", IF(Input!G920="","Data is missing.","")))),"",IF(AND(Input!$A920="",SUMPRODUCT(--(LEN(Input!$A921:'Input'!$A$1006)&gt;0))&lt;&gt;0),"Row is skipped.",IF(AND(Input!$A920="",Input!$A921=""),"", IF(Input!G920="","Data is missing.",""))))</f>
        <v/>
      </c>
      <c r="I921" s="156"/>
      <c r="J921" s="191" t="str">
        <f>IFERROR(VLOOKUP(VLOOKUP(Input!$D920,'Measure List'!$A:$AN,40,FALSE),UIR!$A$1:$Q$27,17,FALSE),"")</f>
        <v/>
      </c>
      <c r="K921" s="192" t="str">
        <f>IFERROR(VLOOKUP(Input!$D920,'Measure List'!$A:$AN,40,FALSE),"")</f>
        <v/>
      </c>
      <c r="L921" s="156"/>
      <c r="M921" s="193" t="str">
        <f>IF(B921="","",IF(AND(Input!H920="",IFERROR(VLOOKUP(K921,UIR!$A$2:$P$21,2,FALSE),"")&lt;&gt;""),"Data is Missing.",""))</f>
        <v/>
      </c>
      <c r="N921" s="194" t="str">
        <f>IF(B921="","",IF(AND(Input!I920="",IFERROR(VLOOKUP(K921,UIR!$A$2:$P$21,3,FALSE),"")&lt;&gt;""),"Data is Missing.",""))</f>
        <v/>
      </c>
      <c r="O921" s="194" t="str">
        <f>IF(B921="","",IF(AND(Input!J920="",IFERROR(VLOOKUP(K921,UIR!$A$2:$P$21,4,FALSE),"")&lt;&gt;""),"Data is Missing.",""))</f>
        <v/>
      </c>
      <c r="P921" s="194" t="str">
        <f>IF(B921="","",IF(AND(Input!K920="",IFERROR(VLOOKUP(K921,UIR!$A$2:$P$21,5,FALSE),"")&lt;&gt;""),"Data is Missing.",""))</f>
        <v/>
      </c>
      <c r="Q921" s="194" t="str">
        <f>IF(B921="","",IF(AND(Input!L920="",IFERROR(VLOOKUP(K921,UIR!$A$2:$P$21,6,FALSE),"")&lt;&gt;""),"Data is Missing.",""))</f>
        <v/>
      </c>
      <c r="R921" s="194" t="str">
        <f>IF(B921="","",IF(AND(Input!M920="",IFERROR(VLOOKUP(K921,UIR!$A$2:$P$21,7,FALSE),"")&lt;&gt;""),"Data is Missing.",""))</f>
        <v/>
      </c>
      <c r="S921" s="194" t="str">
        <f>IF(B921="","",IF(AND(Input!P920="",IFERROR(VLOOKUP(K921,UIR!$A$2:$P$21,8,FALSE),"")&lt;&gt;""),"Data is Missing.",""))</f>
        <v/>
      </c>
      <c r="T921" s="194" t="str">
        <f>IF(B921="","",IF(AND(Input!Q920="",IFERROR(VLOOKUP(K921,UIR!$A$2:$P$21,9,FALSE),"")&lt;&gt;""),"Data is Missing.",""))</f>
        <v/>
      </c>
      <c r="U921" s="194"/>
      <c r="V921" s="194" t="str">
        <f>IF(B921="","",IF(AND(Input!S920="",IFERROR(VLOOKUP(K921,UIR!$A$2:$P$21,11,FALSE),"")&lt;&gt;""),"Data is Missing.",""))</f>
        <v/>
      </c>
      <c r="W921" s="194" t="str">
        <f>IF(B921="","",IF(AND(Input!T920="",IFERROR(VLOOKUP(K921,UIR!$A$2:$P$21,12,FALSE),"")&lt;&gt;""),"Data is Missing.",""))</f>
        <v/>
      </c>
      <c r="X921" s="194" t="str">
        <f>IF(B921="","",IF(AND(Input!V920="",IFERROR(VLOOKUP(K921,UIR!$A$2:$P$21,13,FALSE),"")&lt;&gt;""),"Data is Missing.",""))</f>
        <v/>
      </c>
      <c r="Y921" s="194" t="str">
        <f>IF(B921="","",IF(AND(Input!W920="",IFERROR(VLOOKUP(K921,UIR!$A$2:$P$21,14,FALSE),"")&lt;&gt;""),"Data is Missing.",""))</f>
        <v/>
      </c>
      <c r="Z921" s="194" t="str">
        <f>IF(B921="","",IF(AND(Input!X920="",IFERROR(VLOOKUP(K921,UIR!$A$2:$P$21,15,FALSE),"")&lt;&gt;""),"Data is Missing.",""))</f>
        <v/>
      </c>
      <c r="AA921" s="195" t="str">
        <f>IF(B921="","",IF(AND(Input!Y920="",IFERROR(VLOOKUP(K921,UIR!$A$2:$P$21,16,FALSE),"")&lt;&gt;""),"Data is Missing.",""))</f>
        <v/>
      </c>
      <c r="AC921" s="202" t="str">
        <f>IF(ISERROR(IF(Input!D920="","",IF(ISERROR(VLOOKUP(Input!D920,'Measure List'!$A$2:$A$30000,1,0)),"Invalid RefNo",""))),"",IF(Input!D920="","",IF(ISERROR(VLOOKUP(Input!D920,'Measure List'!$A$2:$A$30000,1,0)),"Invalid RefNo","")))</f>
        <v/>
      </c>
      <c r="AD921" s="156"/>
      <c r="AE921" s="156"/>
      <c r="AF921" s="156"/>
      <c r="AG921" s="156"/>
      <c r="AH921" s="156"/>
      <c r="AI921" s="156"/>
      <c r="AJ921" s="156"/>
      <c r="AK921" s="156"/>
      <c r="AL921" s="203" t="str">
        <f>IF(COUNTIF(Dropdowns!$K$2:$K$7,Input!S920)&gt;0,"",IF(Input!S920="","","Invalid Type"))</f>
        <v/>
      </c>
      <c r="AN921" s="204" t="str">
        <f>IF(Input!C920="","",IF(ISNUMBER(VALUE(Input!C920)),"","Needs to be a number."))</f>
        <v/>
      </c>
      <c r="AO921" s="205" t="str">
        <f>IF(Input!E920="","",IF(ISNUMBER(VALUE(Input!E920)),"","Needs to be a number."))</f>
        <v/>
      </c>
      <c r="AP921" s="205" t="str">
        <f>IF(Input!N920="","",IF(ISNUMBER(VALUE(Input!N920)),"","Needs to be a number."))</f>
        <v/>
      </c>
      <c r="AQ921" s="205" t="str">
        <f>IF(Input!O920="","",IF(ISNUMBER(VALUE(Input!O920)),"","Needs to be a number."))</f>
        <v/>
      </c>
      <c r="AR921" s="205" t="str">
        <f>IF(Input!V920="","",IF(ISNUMBER(VALUE(Input!V920)),"","Needs to be a number."))</f>
        <v/>
      </c>
      <c r="AS921" s="205" t="str">
        <f>IF(Input!W920="","",IF(ISNUMBER(VALUE(Input!W920)),"","Needs to be a number."))</f>
        <v/>
      </c>
      <c r="AT921" s="205" t="str">
        <f>IF(Input!X920="","",IF(ISNUMBER(VALUE(Input!X920)),"","Needs to be a number."))</f>
        <v/>
      </c>
      <c r="AU921" s="206" t="str">
        <f>IF(Input!Y920="","",IF(ISNUMBER(VALUE(Input!Y920)),"","Needs to be a number."))</f>
        <v/>
      </c>
      <c r="AW921" s="259" t="str">
        <f>IF(OR(VALUE(Input!C920)&lt;0,VALUE(Input!C920)&gt;100), "Invalid EEI %","")</f>
        <v/>
      </c>
      <c r="AX921" s="207"/>
      <c r="AY921" s="278" t="str">
        <f>IF(Input!E920="","",IF(VALUE(Input!E920)=0,"Do not enter 0.",""))</f>
        <v/>
      </c>
    </row>
    <row r="922" spans="2:51" x14ac:dyDescent="0.3">
      <c r="B922" s="188" t="str">
        <f>Input!A921</f>
        <v/>
      </c>
      <c r="C922" s="189" t="str">
        <f>IF(ISERROR(IF(AND(Input!$A921="",SUMPRODUCT(--(LEN(Input!$A922:'Input'!$A$1006)&gt;0))&lt;&gt;0),"Row is skipped.",IF(AND(Input!$A921="",Input!$A922=""),"", IF(Input!B921="","Data is missing.","")))),"",IF(AND(Input!$A921="",SUMPRODUCT(--(LEN(Input!$A922:'Input'!$A$1006)&gt;0))&lt;&gt;0),"Row is skipped.",IF(AND(Input!$A921="",Input!$A922=""),"", IF(Input!B921="","Data is missing.",""))))</f>
        <v/>
      </c>
      <c r="D922" s="189" t="str">
        <f>IF(ISERROR(IF(AND(Input!$A921="",SUMPRODUCT(--(LEN(Input!$A922:'Input'!$A$1006)&gt;0))&lt;&gt;0),"Row is skipped.",IF(AND(Input!$A921="",Input!$A922=""),"", IF(Input!C921="","Data is missing.","")))),"",IF(AND(Input!$A921="",SUMPRODUCT(--(LEN(Input!$A922:'Input'!$A$1006)&gt;0))&lt;&gt;0),"Row is skipped.",IF(AND(Input!$A921="",Input!$A922=""),"", IF(Input!C921="","Data is missing.",""))))</f>
        <v/>
      </c>
      <c r="E922" s="189" t="str">
        <f>IF(ISERROR(IF(AND(Input!$A921="",SUMPRODUCT(--(LEN(Input!$A922:'Input'!$A$1006)&gt;0))&lt;&gt;0),"Row is skipped.",IF(AND(Input!$A921="",Input!$A922=""),"", IF(Input!D921="","Data is missing.","")))),"",IF(AND(Input!$A921="",SUMPRODUCT(--(LEN(Input!$A922:'Input'!$A$1006)&gt;0))&lt;&gt;0),"Row is skipped.",IF(AND(Input!$A921="",Input!$A922=""),"", IF(Input!D921="","Data is missing.",""))))</f>
        <v/>
      </c>
      <c r="F922" s="189" t="str">
        <f>IF(ISERROR(IF(AND(Input!$A921="",SUMPRODUCT(--(LEN(Input!$A922:'Input'!$A$1006)&gt;0))&lt;&gt;0),"Row is skipped.",IF(AND(Input!$A921="",Input!$A922=""),"", IF(Input!E921="","Data is missing.","")))),"",IF(AND(Input!$A921="",SUMPRODUCT(--(LEN(Input!$A922:'Input'!$A$1006)&gt;0))&lt;&gt;0),"Row is skipped.",IF(AND(Input!$A921="",Input!$A922=""),"", IF(Input!E921="","Data is missing.",""))))</f>
        <v/>
      </c>
      <c r="G922" s="189" t="str">
        <f>IF(ISERROR(IF(AND(Input!$A921="",SUMPRODUCT(--(LEN(Input!$A922:'Input'!$A$1006)&gt;0))&lt;&gt;0),"Row is skipped.",IF(AND(Input!$A921="",Input!$A922=""),"", IF(Input!F921="","Data is missing.","")))),"",IF(AND(Input!$A921="",SUMPRODUCT(--(LEN(Input!$A922:'Input'!$A$1006)&gt;0))&lt;&gt;0),"Row is skipped.",IF(AND(Input!$A921="",Input!$A922=""),"", IF(Input!F921="","Data is missing.",""))))</f>
        <v/>
      </c>
      <c r="H922" s="190" t="str">
        <f>IF(ISERROR(IF(AND(Input!$A921="",SUMPRODUCT(--(LEN(Input!$A922:'Input'!$A$1006)&gt;0))&lt;&gt;0),"Row is skipped.",IF(AND(Input!$A921="",Input!$A922=""),"", IF(Input!G921="","Data is missing.","")))),"",IF(AND(Input!$A921="",SUMPRODUCT(--(LEN(Input!$A922:'Input'!$A$1006)&gt;0))&lt;&gt;0),"Row is skipped.",IF(AND(Input!$A921="",Input!$A922=""),"", IF(Input!G921="","Data is missing.",""))))</f>
        <v/>
      </c>
      <c r="I922" s="156"/>
      <c r="J922" s="191" t="str">
        <f>IFERROR(VLOOKUP(VLOOKUP(Input!$D921,'Measure List'!$A:$AN,40,FALSE),UIR!$A$1:$Q$27,17,FALSE),"")</f>
        <v/>
      </c>
      <c r="K922" s="192" t="str">
        <f>IFERROR(VLOOKUP(Input!$D921,'Measure List'!$A:$AN,40,FALSE),"")</f>
        <v/>
      </c>
      <c r="L922" s="156"/>
      <c r="M922" s="193" t="str">
        <f>IF(B922="","",IF(AND(Input!H921="",IFERROR(VLOOKUP(K922,UIR!$A$2:$P$21,2,FALSE),"")&lt;&gt;""),"Data is Missing.",""))</f>
        <v/>
      </c>
      <c r="N922" s="194" t="str">
        <f>IF(B922="","",IF(AND(Input!I921="",IFERROR(VLOOKUP(K922,UIR!$A$2:$P$21,3,FALSE),"")&lt;&gt;""),"Data is Missing.",""))</f>
        <v/>
      </c>
      <c r="O922" s="194" t="str">
        <f>IF(B922="","",IF(AND(Input!J921="",IFERROR(VLOOKUP(K922,UIR!$A$2:$P$21,4,FALSE),"")&lt;&gt;""),"Data is Missing.",""))</f>
        <v/>
      </c>
      <c r="P922" s="194" t="str">
        <f>IF(B922="","",IF(AND(Input!K921="",IFERROR(VLOOKUP(K922,UIR!$A$2:$P$21,5,FALSE),"")&lt;&gt;""),"Data is Missing.",""))</f>
        <v/>
      </c>
      <c r="Q922" s="194" t="str">
        <f>IF(B922="","",IF(AND(Input!L921="",IFERROR(VLOOKUP(K922,UIR!$A$2:$P$21,6,FALSE),"")&lt;&gt;""),"Data is Missing.",""))</f>
        <v/>
      </c>
      <c r="R922" s="194" t="str">
        <f>IF(B922="","",IF(AND(Input!M921="",IFERROR(VLOOKUP(K922,UIR!$A$2:$P$21,7,FALSE),"")&lt;&gt;""),"Data is Missing.",""))</f>
        <v/>
      </c>
      <c r="S922" s="194" t="str">
        <f>IF(B922="","",IF(AND(Input!P921="",IFERROR(VLOOKUP(K922,UIR!$A$2:$P$21,8,FALSE),"")&lt;&gt;""),"Data is Missing.",""))</f>
        <v/>
      </c>
      <c r="T922" s="194" t="str">
        <f>IF(B922="","",IF(AND(Input!Q921="",IFERROR(VLOOKUP(K922,UIR!$A$2:$P$21,9,FALSE),"")&lt;&gt;""),"Data is Missing.",""))</f>
        <v/>
      </c>
      <c r="U922" s="194"/>
      <c r="V922" s="194" t="str">
        <f>IF(B922="","",IF(AND(Input!S921="",IFERROR(VLOOKUP(K922,UIR!$A$2:$P$21,11,FALSE),"")&lt;&gt;""),"Data is Missing.",""))</f>
        <v/>
      </c>
      <c r="W922" s="194" t="str">
        <f>IF(B922="","",IF(AND(Input!T921="",IFERROR(VLOOKUP(K922,UIR!$A$2:$P$21,12,FALSE),"")&lt;&gt;""),"Data is Missing.",""))</f>
        <v/>
      </c>
      <c r="X922" s="194" t="str">
        <f>IF(B922="","",IF(AND(Input!V921="",IFERROR(VLOOKUP(K922,UIR!$A$2:$P$21,13,FALSE),"")&lt;&gt;""),"Data is Missing.",""))</f>
        <v/>
      </c>
      <c r="Y922" s="194" t="str">
        <f>IF(B922="","",IF(AND(Input!W921="",IFERROR(VLOOKUP(K922,UIR!$A$2:$P$21,14,FALSE),"")&lt;&gt;""),"Data is Missing.",""))</f>
        <v/>
      </c>
      <c r="Z922" s="194" t="str">
        <f>IF(B922="","",IF(AND(Input!X921="",IFERROR(VLOOKUP(K922,UIR!$A$2:$P$21,15,FALSE),"")&lt;&gt;""),"Data is Missing.",""))</f>
        <v/>
      </c>
      <c r="AA922" s="195" t="str">
        <f>IF(B922="","",IF(AND(Input!Y921="",IFERROR(VLOOKUP(K922,UIR!$A$2:$P$21,16,FALSE),"")&lt;&gt;""),"Data is Missing.",""))</f>
        <v/>
      </c>
      <c r="AC922" s="202" t="str">
        <f>IF(ISERROR(IF(Input!D921="","",IF(ISERROR(VLOOKUP(Input!D921,'Measure List'!$A$2:$A$30000,1,0)),"Invalid RefNo",""))),"",IF(Input!D921="","",IF(ISERROR(VLOOKUP(Input!D921,'Measure List'!$A$2:$A$30000,1,0)),"Invalid RefNo","")))</f>
        <v/>
      </c>
      <c r="AD922" s="156"/>
      <c r="AE922" s="156"/>
      <c r="AF922" s="156"/>
      <c r="AG922" s="156"/>
      <c r="AH922" s="156"/>
      <c r="AI922" s="156"/>
      <c r="AJ922" s="156"/>
      <c r="AK922" s="156"/>
      <c r="AL922" s="203" t="str">
        <f>IF(COUNTIF(Dropdowns!$K$2:$K$7,Input!S921)&gt;0,"",IF(Input!S921="","","Invalid Type"))</f>
        <v/>
      </c>
      <c r="AN922" s="204" t="str">
        <f>IF(Input!C921="","",IF(ISNUMBER(VALUE(Input!C921)),"","Needs to be a number."))</f>
        <v/>
      </c>
      <c r="AO922" s="205" t="str">
        <f>IF(Input!E921="","",IF(ISNUMBER(VALUE(Input!E921)),"","Needs to be a number."))</f>
        <v/>
      </c>
      <c r="AP922" s="205" t="str">
        <f>IF(Input!N921="","",IF(ISNUMBER(VALUE(Input!N921)),"","Needs to be a number."))</f>
        <v/>
      </c>
      <c r="AQ922" s="205" t="str">
        <f>IF(Input!O921="","",IF(ISNUMBER(VALUE(Input!O921)),"","Needs to be a number."))</f>
        <v/>
      </c>
      <c r="AR922" s="205" t="str">
        <f>IF(Input!V921="","",IF(ISNUMBER(VALUE(Input!V921)),"","Needs to be a number."))</f>
        <v/>
      </c>
      <c r="AS922" s="205" t="str">
        <f>IF(Input!W921="","",IF(ISNUMBER(VALUE(Input!W921)),"","Needs to be a number."))</f>
        <v/>
      </c>
      <c r="AT922" s="205" t="str">
        <f>IF(Input!X921="","",IF(ISNUMBER(VALUE(Input!X921)),"","Needs to be a number."))</f>
        <v/>
      </c>
      <c r="AU922" s="206" t="str">
        <f>IF(Input!Y921="","",IF(ISNUMBER(VALUE(Input!Y921)),"","Needs to be a number."))</f>
        <v/>
      </c>
      <c r="AW922" s="259" t="str">
        <f>IF(OR(VALUE(Input!C921)&lt;0,VALUE(Input!C921)&gt;100), "Invalid EEI %","")</f>
        <v/>
      </c>
      <c r="AX922" s="207"/>
      <c r="AY922" s="278" t="str">
        <f>IF(Input!E921="","",IF(VALUE(Input!E921)=0,"Do not enter 0.",""))</f>
        <v/>
      </c>
    </row>
    <row r="923" spans="2:51" x14ac:dyDescent="0.3">
      <c r="B923" s="188" t="str">
        <f>Input!A922</f>
        <v/>
      </c>
      <c r="C923" s="189" t="str">
        <f>IF(ISERROR(IF(AND(Input!$A922="",SUMPRODUCT(--(LEN(Input!$A923:'Input'!$A$1006)&gt;0))&lt;&gt;0),"Row is skipped.",IF(AND(Input!$A922="",Input!$A923=""),"", IF(Input!B922="","Data is missing.","")))),"",IF(AND(Input!$A922="",SUMPRODUCT(--(LEN(Input!$A923:'Input'!$A$1006)&gt;0))&lt;&gt;0),"Row is skipped.",IF(AND(Input!$A922="",Input!$A923=""),"", IF(Input!B922="","Data is missing.",""))))</f>
        <v/>
      </c>
      <c r="D923" s="189" t="str">
        <f>IF(ISERROR(IF(AND(Input!$A922="",SUMPRODUCT(--(LEN(Input!$A923:'Input'!$A$1006)&gt;0))&lt;&gt;0),"Row is skipped.",IF(AND(Input!$A922="",Input!$A923=""),"", IF(Input!C922="","Data is missing.","")))),"",IF(AND(Input!$A922="",SUMPRODUCT(--(LEN(Input!$A923:'Input'!$A$1006)&gt;0))&lt;&gt;0),"Row is skipped.",IF(AND(Input!$A922="",Input!$A923=""),"", IF(Input!C922="","Data is missing.",""))))</f>
        <v/>
      </c>
      <c r="E923" s="189" t="str">
        <f>IF(ISERROR(IF(AND(Input!$A922="",SUMPRODUCT(--(LEN(Input!$A923:'Input'!$A$1006)&gt;0))&lt;&gt;0),"Row is skipped.",IF(AND(Input!$A922="",Input!$A923=""),"", IF(Input!D922="","Data is missing.","")))),"",IF(AND(Input!$A922="",SUMPRODUCT(--(LEN(Input!$A923:'Input'!$A$1006)&gt;0))&lt;&gt;0),"Row is skipped.",IF(AND(Input!$A922="",Input!$A923=""),"", IF(Input!D922="","Data is missing.",""))))</f>
        <v/>
      </c>
      <c r="F923" s="189" t="str">
        <f>IF(ISERROR(IF(AND(Input!$A922="",SUMPRODUCT(--(LEN(Input!$A923:'Input'!$A$1006)&gt;0))&lt;&gt;0),"Row is skipped.",IF(AND(Input!$A922="",Input!$A923=""),"", IF(Input!E922="","Data is missing.","")))),"",IF(AND(Input!$A922="",SUMPRODUCT(--(LEN(Input!$A923:'Input'!$A$1006)&gt;0))&lt;&gt;0),"Row is skipped.",IF(AND(Input!$A922="",Input!$A923=""),"", IF(Input!E922="","Data is missing.",""))))</f>
        <v/>
      </c>
      <c r="G923" s="189" t="str">
        <f>IF(ISERROR(IF(AND(Input!$A922="",SUMPRODUCT(--(LEN(Input!$A923:'Input'!$A$1006)&gt;0))&lt;&gt;0),"Row is skipped.",IF(AND(Input!$A922="",Input!$A923=""),"", IF(Input!F922="","Data is missing.","")))),"",IF(AND(Input!$A922="",SUMPRODUCT(--(LEN(Input!$A923:'Input'!$A$1006)&gt;0))&lt;&gt;0),"Row is skipped.",IF(AND(Input!$A922="",Input!$A923=""),"", IF(Input!F922="","Data is missing.",""))))</f>
        <v/>
      </c>
      <c r="H923" s="190" t="str">
        <f>IF(ISERROR(IF(AND(Input!$A922="",SUMPRODUCT(--(LEN(Input!$A923:'Input'!$A$1006)&gt;0))&lt;&gt;0),"Row is skipped.",IF(AND(Input!$A922="",Input!$A923=""),"", IF(Input!G922="","Data is missing.","")))),"",IF(AND(Input!$A922="",SUMPRODUCT(--(LEN(Input!$A923:'Input'!$A$1006)&gt;0))&lt;&gt;0),"Row is skipped.",IF(AND(Input!$A922="",Input!$A923=""),"", IF(Input!G922="","Data is missing.",""))))</f>
        <v/>
      </c>
      <c r="I923" s="156"/>
      <c r="J923" s="191" t="str">
        <f>IFERROR(VLOOKUP(VLOOKUP(Input!$D922,'Measure List'!$A:$AN,40,FALSE),UIR!$A$1:$Q$27,17,FALSE),"")</f>
        <v/>
      </c>
      <c r="K923" s="192" t="str">
        <f>IFERROR(VLOOKUP(Input!$D922,'Measure List'!$A:$AN,40,FALSE),"")</f>
        <v/>
      </c>
      <c r="L923" s="156"/>
      <c r="M923" s="193" t="str">
        <f>IF(B923="","",IF(AND(Input!H922="",IFERROR(VLOOKUP(K923,UIR!$A$2:$P$21,2,FALSE),"")&lt;&gt;""),"Data is Missing.",""))</f>
        <v/>
      </c>
      <c r="N923" s="194" t="str">
        <f>IF(B923="","",IF(AND(Input!I922="",IFERROR(VLOOKUP(K923,UIR!$A$2:$P$21,3,FALSE),"")&lt;&gt;""),"Data is Missing.",""))</f>
        <v/>
      </c>
      <c r="O923" s="194" t="str">
        <f>IF(B923="","",IF(AND(Input!J922="",IFERROR(VLOOKUP(K923,UIR!$A$2:$P$21,4,FALSE),"")&lt;&gt;""),"Data is Missing.",""))</f>
        <v/>
      </c>
      <c r="P923" s="194" t="str">
        <f>IF(B923="","",IF(AND(Input!K922="",IFERROR(VLOOKUP(K923,UIR!$A$2:$P$21,5,FALSE),"")&lt;&gt;""),"Data is Missing.",""))</f>
        <v/>
      </c>
      <c r="Q923" s="194" t="str">
        <f>IF(B923="","",IF(AND(Input!L922="",IFERROR(VLOOKUP(K923,UIR!$A$2:$P$21,6,FALSE),"")&lt;&gt;""),"Data is Missing.",""))</f>
        <v/>
      </c>
      <c r="R923" s="194" t="str">
        <f>IF(B923="","",IF(AND(Input!M922="",IFERROR(VLOOKUP(K923,UIR!$A$2:$P$21,7,FALSE),"")&lt;&gt;""),"Data is Missing.",""))</f>
        <v/>
      </c>
      <c r="S923" s="194" t="str">
        <f>IF(B923="","",IF(AND(Input!P922="",IFERROR(VLOOKUP(K923,UIR!$A$2:$P$21,8,FALSE),"")&lt;&gt;""),"Data is Missing.",""))</f>
        <v/>
      </c>
      <c r="T923" s="194" t="str">
        <f>IF(B923="","",IF(AND(Input!Q922="",IFERROR(VLOOKUP(K923,UIR!$A$2:$P$21,9,FALSE),"")&lt;&gt;""),"Data is Missing.",""))</f>
        <v/>
      </c>
      <c r="U923" s="194"/>
      <c r="V923" s="194" t="str">
        <f>IF(B923="","",IF(AND(Input!S922="",IFERROR(VLOOKUP(K923,UIR!$A$2:$P$21,11,FALSE),"")&lt;&gt;""),"Data is Missing.",""))</f>
        <v/>
      </c>
      <c r="W923" s="194" t="str">
        <f>IF(B923="","",IF(AND(Input!T922="",IFERROR(VLOOKUP(K923,UIR!$A$2:$P$21,12,FALSE),"")&lt;&gt;""),"Data is Missing.",""))</f>
        <v/>
      </c>
      <c r="X923" s="194" t="str">
        <f>IF(B923="","",IF(AND(Input!V922="",IFERROR(VLOOKUP(K923,UIR!$A$2:$P$21,13,FALSE),"")&lt;&gt;""),"Data is Missing.",""))</f>
        <v/>
      </c>
      <c r="Y923" s="194" t="str">
        <f>IF(B923="","",IF(AND(Input!W922="",IFERROR(VLOOKUP(K923,UIR!$A$2:$P$21,14,FALSE),"")&lt;&gt;""),"Data is Missing.",""))</f>
        <v/>
      </c>
      <c r="Z923" s="194" t="str">
        <f>IF(B923="","",IF(AND(Input!X922="",IFERROR(VLOOKUP(K923,UIR!$A$2:$P$21,15,FALSE),"")&lt;&gt;""),"Data is Missing.",""))</f>
        <v/>
      </c>
      <c r="AA923" s="195" t="str">
        <f>IF(B923="","",IF(AND(Input!Y922="",IFERROR(VLOOKUP(K923,UIR!$A$2:$P$21,16,FALSE),"")&lt;&gt;""),"Data is Missing.",""))</f>
        <v/>
      </c>
      <c r="AC923" s="202" t="str">
        <f>IF(ISERROR(IF(Input!D922="","",IF(ISERROR(VLOOKUP(Input!D922,'Measure List'!$A$2:$A$30000,1,0)),"Invalid RefNo",""))),"",IF(Input!D922="","",IF(ISERROR(VLOOKUP(Input!D922,'Measure List'!$A$2:$A$30000,1,0)),"Invalid RefNo","")))</f>
        <v/>
      </c>
      <c r="AD923" s="156"/>
      <c r="AE923" s="156"/>
      <c r="AF923" s="156"/>
      <c r="AG923" s="156"/>
      <c r="AH923" s="156"/>
      <c r="AI923" s="156"/>
      <c r="AJ923" s="156"/>
      <c r="AK923" s="156"/>
      <c r="AL923" s="203" t="str">
        <f>IF(COUNTIF(Dropdowns!$K$2:$K$7,Input!S922)&gt;0,"",IF(Input!S922="","","Invalid Type"))</f>
        <v/>
      </c>
      <c r="AN923" s="204" t="str">
        <f>IF(Input!C922="","",IF(ISNUMBER(VALUE(Input!C922)),"","Needs to be a number."))</f>
        <v/>
      </c>
      <c r="AO923" s="205" t="str">
        <f>IF(Input!E922="","",IF(ISNUMBER(VALUE(Input!E922)),"","Needs to be a number."))</f>
        <v/>
      </c>
      <c r="AP923" s="205" t="str">
        <f>IF(Input!N922="","",IF(ISNUMBER(VALUE(Input!N922)),"","Needs to be a number."))</f>
        <v/>
      </c>
      <c r="AQ923" s="205" t="str">
        <f>IF(Input!O922="","",IF(ISNUMBER(VALUE(Input!O922)),"","Needs to be a number."))</f>
        <v/>
      </c>
      <c r="AR923" s="205" t="str">
        <f>IF(Input!V922="","",IF(ISNUMBER(VALUE(Input!V922)),"","Needs to be a number."))</f>
        <v/>
      </c>
      <c r="AS923" s="205" t="str">
        <f>IF(Input!W922="","",IF(ISNUMBER(VALUE(Input!W922)),"","Needs to be a number."))</f>
        <v/>
      </c>
      <c r="AT923" s="205" t="str">
        <f>IF(Input!X922="","",IF(ISNUMBER(VALUE(Input!X922)),"","Needs to be a number."))</f>
        <v/>
      </c>
      <c r="AU923" s="206" t="str">
        <f>IF(Input!Y922="","",IF(ISNUMBER(VALUE(Input!Y922)),"","Needs to be a number."))</f>
        <v/>
      </c>
      <c r="AW923" s="259" t="str">
        <f>IF(OR(VALUE(Input!C922)&lt;0,VALUE(Input!C922)&gt;100), "Invalid EEI %","")</f>
        <v/>
      </c>
      <c r="AX923" s="207"/>
      <c r="AY923" s="278" t="str">
        <f>IF(Input!E922="","",IF(VALUE(Input!E922)=0,"Do not enter 0.",""))</f>
        <v/>
      </c>
    </row>
    <row r="924" spans="2:51" x14ac:dyDescent="0.3">
      <c r="B924" s="188" t="str">
        <f>Input!A923</f>
        <v/>
      </c>
      <c r="C924" s="189" t="str">
        <f>IF(ISERROR(IF(AND(Input!$A923="",SUMPRODUCT(--(LEN(Input!$A924:'Input'!$A$1006)&gt;0))&lt;&gt;0),"Row is skipped.",IF(AND(Input!$A923="",Input!$A924=""),"", IF(Input!B923="","Data is missing.","")))),"",IF(AND(Input!$A923="",SUMPRODUCT(--(LEN(Input!$A924:'Input'!$A$1006)&gt;0))&lt;&gt;0),"Row is skipped.",IF(AND(Input!$A923="",Input!$A924=""),"", IF(Input!B923="","Data is missing.",""))))</f>
        <v/>
      </c>
      <c r="D924" s="189" t="str">
        <f>IF(ISERROR(IF(AND(Input!$A923="",SUMPRODUCT(--(LEN(Input!$A924:'Input'!$A$1006)&gt;0))&lt;&gt;0),"Row is skipped.",IF(AND(Input!$A923="",Input!$A924=""),"", IF(Input!C923="","Data is missing.","")))),"",IF(AND(Input!$A923="",SUMPRODUCT(--(LEN(Input!$A924:'Input'!$A$1006)&gt;0))&lt;&gt;0),"Row is skipped.",IF(AND(Input!$A923="",Input!$A924=""),"", IF(Input!C923="","Data is missing.",""))))</f>
        <v/>
      </c>
      <c r="E924" s="189" t="str">
        <f>IF(ISERROR(IF(AND(Input!$A923="",SUMPRODUCT(--(LEN(Input!$A924:'Input'!$A$1006)&gt;0))&lt;&gt;0),"Row is skipped.",IF(AND(Input!$A923="",Input!$A924=""),"", IF(Input!D923="","Data is missing.","")))),"",IF(AND(Input!$A923="",SUMPRODUCT(--(LEN(Input!$A924:'Input'!$A$1006)&gt;0))&lt;&gt;0),"Row is skipped.",IF(AND(Input!$A923="",Input!$A924=""),"", IF(Input!D923="","Data is missing.",""))))</f>
        <v/>
      </c>
      <c r="F924" s="189" t="str">
        <f>IF(ISERROR(IF(AND(Input!$A923="",SUMPRODUCT(--(LEN(Input!$A924:'Input'!$A$1006)&gt;0))&lt;&gt;0),"Row is skipped.",IF(AND(Input!$A923="",Input!$A924=""),"", IF(Input!E923="","Data is missing.","")))),"",IF(AND(Input!$A923="",SUMPRODUCT(--(LEN(Input!$A924:'Input'!$A$1006)&gt;0))&lt;&gt;0),"Row is skipped.",IF(AND(Input!$A923="",Input!$A924=""),"", IF(Input!E923="","Data is missing.",""))))</f>
        <v/>
      </c>
      <c r="G924" s="189" t="str">
        <f>IF(ISERROR(IF(AND(Input!$A923="",SUMPRODUCT(--(LEN(Input!$A924:'Input'!$A$1006)&gt;0))&lt;&gt;0),"Row is skipped.",IF(AND(Input!$A923="",Input!$A924=""),"", IF(Input!F923="","Data is missing.","")))),"",IF(AND(Input!$A923="",SUMPRODUCT(--(LEN(Input!$A924:'Input'!$A$1006)&gt;0))&lt;&gt;0),"Row is skipped.",IF(AND(Input!$A923="",Input!$A924=""),"", IF(Input!F923="","Data is missing.",""))))</f>
        <v/>
      </c>
      <c r="H924" s="190" t="str">
        <f>IF(ISERROR(IF(AND(Input!$A923="",SUMPRODUCT(--(LEN(Input!$A924:'Input'!$A$1006)&gt;0))&lt;&gt;0),"Row is skipped.",IF(AND(Input!$A923="",Input!$A924=""),"", IF(Input!G923="","Data is missing.","")))),"",IF(AND(Input!$A923="",SUMPRODUCT(--(LEN(Input!$A924:'Input'!$A$1006)&gt;0))&lt;&gt;0),"Row is skipped.",IF(AND(Input!$A923="",Input!$A924=""),"", IF(Input!G923="","Data is missing.",""))))</f>
        <v/>
      </c>
      <c r="I924" s="156"/>
      <c r="J924" s="191" t="str">
        <f>IFERROR(VLOOKUP(VLOOKUP(Input!$D923,'Measure List'!$A:$AN,40,FALSE),UIR!$A$1:$Q$27,17,FALSE),"")</f>
        <v/>
      </c>
      <c r="K924" s="192" t="str">
        <f>IFERROR(VLOOKUP(Input!$D923,'Measure List'!$A:$AN,40,FALSE),"")</f>
        <v/>
      </c>
      <c r="L924" s="156"/>
      <c r="M924" s="193" t="str">
        <f>IF(B924="","",IF(AND(Input!H923="",IFERROR(VLOOKUP(K924,UIR!$A$2:$P$21,2,FALSE),"")&lt;&gt;""),"Data is Missing.",""))</f>
        <v/>
      </c>
      <c r="N924" s="194" t="str">
        <f>IF(B924="","",IF(AND(Input!I923="",IFERROR(VLOOKUP(K924,UIR!$A$2:$P$21,3,FALSE),"")&lt;&gt;""),"Data is Missing.",""))</f>
        <v/>
      </c>
      <c r="O924" s="194" t="str">
        <f>IF(B924="","",IF(AND(Input!J923="",IFERROR(VLOOKUP(K924,UIR!$A$2:$P$21,4,FALSE),"")&lt;&gt;""),"Data is Missing.",""))</f>
        <v/>
      </c>
      <c r="P924" s="194" t="str">
        <f>IF(B924="","",IF(AND(Input!K923="",IFERROR(VLOOKUP(K924,UIR!$A$2:$P$21,5,FALSE),"")&lt;&gt;""),"Data is Missing.",""))</f>
        <v/>
      </c>
      <c r="Q924" s="194" t="str">
        <f>IF(B924="","",IF(AND(Input!L923="",IFERROR(VLOOKUP(K924,UIR!$A$2:$P$21,6,FALSE),"")&lt;&gt;""),"Data is Missing.",""))</f>
        <v/>
      </c>
      <c r="R924" s="194" t="str">
        <f>IF(B924="","",IF(AND(Input!M923="",IFERROR(VLOOKUP(K924,UIR!$A$2:$P$21,7,FALSE),"")&lt;&gt;""),"Data is Missing.",""))</f>
        <v/>
      </c>
      <c r="S924" s="194" t="str">
        <f>IF(B924="","",IF(AND(Input!P923="",IFERROR(VLOOKUP(K924,UIR!$A$2:$P$21,8,FALSE),"")&lt;&gt;""),"Data is Missing.",""))</f>
        <v/>
      </c>
      <c r="T924" s="194" t="str">
        <f>IF(B924="","",IF(AND(Input!Q923="",IFERROR(VLOOKUP(K924,UIR!$A$2:$P$21,9,FALSE),"")&lt;&gt;""),"Data is Missing.",""))</f>
        <v/>
      </c>
      <c r="U924" s="194"/>
      <c r="V924" s="194" t="str">
        <f>IF(B924="","",IF(AND(Input!S923="",IFERROR(VLOOKUP(K924,UIR!$A$2:$P$21,11,FALSE),"")&lt;&gt;""),"Data is Missing.",""))</f>
        <v/>
      </c>
      <c r="W924" s="194" t="str">
        <f>IF(B924="","",IF(AND(Input!T923="",IFERROR(VLOOKUP(K924,UIR!$A$2:$P$21,12,FALSE),"")&lt;&gt;""),"Data is Missing.",""))</f>
        <v/>
      </c>
      <c r="X924" s="194" t="str">
        <f>IF(B924="","",IF(AND(Input!V923="",IFERROR(VLOOKUP(K924,UIR!$A$2:$P$21,13,FALSE),"")&lt;&gt;""),"Data is Missing.",""))</f>
        <v/>
      </c>
      <c r="Y924" s="194" t="str">
        <f>IF(B924="","",IF(AND(Input!W923="",IFERROR(VLOOKUP(K924,UIR!$A$2:$P$21,14,FALSE),"")&lt;&gt;""),"Data is Missing.",""))</f>
        <v/>
      </c>
      <c r="Z924" s="194" t="str">
        <f>IF(B924="","",IF(AND(Input!X923="",IFERROR(VLOOKUP(K924,UIR!$A$2:$P$21,15,FALSE),"")&lt;&gt;""),"Data is Missing.",""))</f>
        <v/>
      </c>
      <c r="AA924" s="195" t="str">
        <f>IF(B924="","",IF(AND(Input!Y923="",IFERROR(VLOOKUP(K924,UIR!$A$2:$P$21,16,FALSE),"")&lt;&gt;""),"Data is Missing.",""))</f>
        <v/>
      </c>
      <c r="AC924" s="202" t="str">
        <f>IF(ISERROR(IF(Input!D923="","",IF(ISERROR(VLOOKUP(Input!D923,'Measure List'!$A$2:$A$30000,1,0)),"Invalid RefNo",""))),"",IF(Input!D923="","",IF(ISERROR(VLOOKUP(Input!D923,'Measure List'!$A$2:$A$30000,1,0)),"Invalid RefNo","")))</f>
        <v/>
      </c>
      <c r="AD924" s="156"/>
      <c r="AE924" s="156"/>
      <c r="AF924" s="156"/>
      <c r="AG924" s="156"/>
      <c r="AH924" s="156"/>
      <c r="AI924" s="156"/>
      <c r="AJ924" s="156"/>
      <c r="AK924" s="156"/>
      <c r="AL924" s="203" t="str">
        <f>IF(COUNTIF(Dropdowns!$K$2:$K$7,Input!S923)&gt;0,"",IF(Input!S923="","","Invalid Type"))</f>
        <v/>
      </c>
      <c r="AN924" s="204" t="str">
        <f>IF(Input!C923="","",IF(ISNUMBER(VALUE(Input!C923)),"","Needs to be a number."))</f>
        <v/>
      </c>
      <c r="AO924" s="205" t="str">
        <f>IF(Input!E923="","",IF(ISNUMBER(VALUE(Input!E923)),"","Needs to be a number."))</f>
        <v/>
      </c>
      <c r="AP924" s="205" t="str">
        <f>IF(Input!N923="","",IF(ISNUMBER(VALUE(Input!N923)),"","Needs to be a number."))</f>
        <v/>
      </c>
      <c r="AQ924" s="205" t="str">
        <f>IF(Input!O923="","",IF(ISNUMBER(VALUE(Input!O923)),"","Needs to be a number."))</f>
        <v/>
      </c>
      <c r="AR924" s="205" t="str">
        <f>IF(Input!V923="","",IF(ISNUMBER(VALUE(Input!V923)),"","Needs to be a number."))</f>
        <v/>
      </c>
      <c r="AS924" s="205" t="str">
        <f>IF(Input!W923="","",IF(ISNUMBER(VALUE(Input!W923)),"","Needs to be a number."))</f>
        <v/>
      </c>
      <c r="AT924" s="205" t="str">
        <f>IF(Input!X923="","",IF(ISNUMBER(VALUE(Input!X923)),"","Needs to be a number."))</f>
        <v/>
      </c>
      <c r="AU924" s="206" t="str">
        <f>IF(Input!Y923="","",IF(ISNUMBER(VALUE(Input!Y923)),"","Needs to be a number."))</f>
        <v/>
      </c>
      <c r="AW924" s="259" t="str">
        <f>IF(OR(VALUE(Input!C923)&lt;0,VALUE(Input!C923)&gt;100), "Invalid EEI %","")</f>
        <v/>
      </c>
      <c r="AX924" s="207"/>
      <c r="AY924" s="278" t="str">
        <f>IF(Input!E923="","",IF(VALUE(Input!E923)=0,"Do not enter 0.",""))</f>
        <v/>
      </c>
    </row>
    <row r="925" spans="2:51" x14ac:dyDescent="0.3">
      <c r="B925" s="188" t="str">
        <f>Input!A924</f>
        <v/>
      </c>
      <c r="C925" s="189" t="str">
        <f>IF(ISERROR(IF(AND(Input!$A924="",SUMPRODUCT(--(LEN(Input!$A925:'Input'!$A$1006)&gt;0))&lt;&gt;0),"Row is skipped.",IF(AND(Input!$A924="",Input!$A925=""),"", IF(Input!B924="","Data is missing.","")))),"",IF(AND(Input!$A924="",SUMPRODUCT(--(LEN(Input!$A925:'Input'!$A$1006)&gt;0))&lt;&gt;0),"Row is skipped.",IF(AND(Input!$A924="",Input!$A925=""),"", IF(Input!B924="","Data is missing.",""))))</f>
        <v/>
      </c>
      <c r="D925" s="189" t="str">
        <f>IF(ISERROR(IF(AND(Input!$A924="",SUMPRODUCT(--(LEN(Input!$A925:'Input'!$A$1006)&gt;0))&lt;&gt;0),"Row is skipped.",IF(AND(Input!$A924="",Input!$A925=""),"", IF(Input!C924="","Data is missing.","")))),"",IF(AND(Input!$A924="",SUMPRODUCT(--(LEN(Input!$A925:'Input'!$A$1006)&gt;0))&lt;&gt;0),"Row is skipped.",IF(AND(Input!$A924="",Input!$A925=""),"", IF(Input!C924="","Data is missing.",""))))</f>
        <v/>
      </c>
      <c r="E925" s="189" t="str">
        <f>IF(ISERROR(IF(AND(Input!$A924="",SUMPRODUCT(--(LEN(Input!$A925:'Input'!$A$1006)&gt;0))&lt;&gt;0),"Row is skipped.",IF(AND(Input!$A924="",Input!$A925=""),"", IF(Input!D924="","Data is missing.","")))),"",IF(AND(Input!$A924="",SUMPRODUCT(--(LEN(Input!$A925:'Input'!$A$1006)&gt;0))&lt;&gt;0),"Row is skipped.",IF(AND(Input!$A924="",Input!$A925=""),"", IF(Input!D924="","Data is missing.",""))))</f>
        <v/>
      </c>
      <c r="F925" s="189" t="str">
        <f>IF(ISERROR(IF(AND(Input!$A924="",SUMPRODUCT(--(LEN(Input!$A925:'Input'!$A$1006)&gt;0))&lt;&gt;0),"Row is skipped.",IF(AND(Input!$A924="",Input!$A925=""),"", IF(Input!E924="","Data is missing.","")))),"",IF(AND(Input!$A924="",SUMPRODUCT(--(LEN(Input!$A925:'Input'!$A$1006)&gt;0))&lt;&gt;0),"Row is skipped.",IF(AND(Input!$A924="",Input!$A925=""),"", IF(Input!E924="","Data is missing.",""))))</f>
        <v/>
      </c>
      <c r="G925" s="189" t="str">
        <f>IF(ISERROR(IF(AND(Input!$A924="",SUMPRODUCT(--(LEN(Input!$A925:'Input'!$A$1006)&gt;0))&lt;&gt;0),"Row is skipped.",IF(AND(Input!$A924="",Input!$A925=""),"", IF(Input!F924="","Data is missing.","")))),"",IF(AND(Input!$A924="",SUMPRODUCT(--(LEN(Input!$A925:'Input'!$A$1006)&gt;0))&lt;&gt;0),"Row is skipped.",IF(AND(Input!$A924="",Input!$A925=""),"", IF(Input!F924="","Data is missing.",""))))</f>
        <v/>
      </c>
      <c r="H925" s="190" t="str">
        <f>IF(ISERROR(IF(AND(Input!$A924="",SUMPRODUCT(--(LEN(Input!$A925:'Input'!$A$1006)&gt;0))&lt;&gt;0),"Row is skipped.",IF(AND(Input!$A924="",Input!$A925=""),"", IF(Input!G924="","Data is missing.","")))),"",IF(AND(Input!$A924="",SUMPRODUCT(--(LEN(Input!$A925:'Input'!$A$1006)&gt;0))&lt;&gt;0),"Row is skipped.",IF(AND(Input!$A924="",Input!$A925=""),"", IF(Input!G924="","Data is missing.",""))))</f>
        <v/>
      </c>
      <c r="I925" s="156"/>
      <c r="J925" s="191" t="str">
        <f>IFERROR(VLOOKUP(VLOOKUP(Input!$D924,'Measure List'!$A:$AN,40,FALSE),UIR!$A$1:$Q$27,17,FALSE),"")</f>
        <v/>
      </c>
      <c r="K925" s="192" t="str">
        <f>IFERROR(VLOOKUP(Input!$D924,'Measure List'!$A:$AN,40,FALSE),"")</f>
        <v/>
      </c>
      <c r="L925" s="156"/>
      <c r="M925" s="193" t="str">
        <f>IF(B925="","",IF(AND(Input!H924="",IFERROR(VLOOKUP(K925,UIR!$A$2:$P$21,2,FALSE),"")&lt;&gt;""),"Data is Missing.",""))</f>
        <v/>
      </c>
      <c r="N925" s="194" t="str">
        <f>IF(B925="","",IF(AND(Input!I924="",IFERROR(VLOOKUP(K925,UIR!$A$2:$P$21,3,FALSE),"")&lt;&gt;""),"Data is Missing.",""))</f>
        <v/>
      </c>
      <c r="O925" s="194" t="str">
        <f>IF(B925="","",IF(AND(Input!J924="",IFERROR(VLOOKUP(K925,UIR!$A$2:$P$21,4,FALSE),"")&lt;&gt;""),"Data is Missing.",""))</f>
        <v/>
      </c>
      <c r="P925" s="194" t="str">
        <f>IF(B925="","",IF(AND(Input!K924="",IFERROR(VLOOKUP(K925,UIR!$A$2:$P$21,5,FALSE),"")&lt;&gt;""),"Data is Missing.",""))</f>
        <v/>
      </c>
      <c r="Q925" s="194" t="str">
        <f>IF(B925="","",IF(AND(Input!L924="",IFERROR(VLOOKUP(K925,UIR!$A$2:$P$21,6,FALSE),"")&lt;&gt;""),"Data is Missing.",""))</f>
        <v/>
      </c>
      <c r="R925" s="194" t="str">
        <f>IF(B925="","",IF(AND(Input!M924="",IFERROR(VLOOKUP(K925,UIR!$A$2:$P$21,7,FALSE),"")&lt;&gt;""),"Data is Missing.",""))</f>
        <v/>
      </c>
      <c r="S925" s="194" t="str">
        <f>IF(B925="","",IF(AND(Input!P924="",IFERROR(VLOOKUP(K925,UIR!$A$2:$P$21,8,FALSE),"")&lt;&gt;""),"Data is Missing.",""))</f>
        <v/>
      </c>
      <c r="T925" s="194" t="str">
        <f>IF(B925="","",IF(AND(Input!Q924="",IFERROR(VLOOKUP(K925,UIR!$A$2:$P$21,9,FALSE),"")&lt;&gt;""),"Data is Missing.",""))</f>
        <v/>
      </c>
      <c r="U925" s="194"/>
      <c r="V925" s="194" t="str">
        <f>IF(B925="","",IF(AND(Input!S924="",IFERROR(VLOOKUP(K925,UIR!$A$2:$P$21,11,FALSE),"")&lt;&gt;""),"Data is Missing.",""))</f>
        <v/>
      </c>
      <c r="W925" s="194" t="str">
        <f>IF(B925="","",IF(AND(Input!T924="",IFERROR(VLOOKUP(K925,UIR!$A$2:$P$21,12,FALSE),"")&lt;&gt;""),"Data is Missing.",""))</f>
        <v/>
      </c>
      <c r="X925" s="194" t="str">
        <f>IF(B925="","",IF(AND(Input!V924="",IFERROR(VLOOKUP(K925,UIR!$A$2:$P$21,13,FALSE),"")&lt;&gt;""),"Data is Missing.",""))</f>
        <v/>
      </c>
      <c r="Y925" s="194" t="str">
        <f>IF(B925="","",IF(AND(Input!W924="",IFERROR(VLOOKUP(K925,UIR!$A$2:$P$21,14,FALSE),"")&lt;&gt;""),"Data is Missing.",""))</f>
        <v/>
      </c>
      <c r="Z925" s="194" t="str">
        <f>IF(B925="","",IF(AND(Input!X924="",IFERROR(VLOOKUP(K925,UIR!$A$2:$P$21,15,FALSE),"")&lt;&gt;""),"Data is Missing.",""))</f>
        <v/>
      </c>
      <c r="AA925" s="195" t="str">
        <f>IF(B925="","",IF(AND(Input!Y924="",IFERROR(VLOOKUP(K925,UIR!$A$2:$P$21,16,FALSE),"")&lt;&gt;""),"Data is Missing.",""))</f>
        <v/>
      </c>
      <c r="AC925" s="202" t="str">
        <f>IF(ISERROR(IF(Input!D924="","",IF(ISERROR(VLOOKUP(Input!D924,'Measure List'!$A$2:$A$30000,1,0)),"Invalid RefNo",""))),"",IF(Input!D924="","",IF(ISERROR(VLOOKUP(Input!D924,'Measure List'!$A$2:$A$30000,1,0)),"Invalid RefNo","")))</f>
        <v/>
      </c>
      <c r="AD925" s="156"/>
      <c r="AE925" s="156"/>
      <c r="AF925" s="156"/>
      <c r="AG925" s="156"/>
      <c r="AH925" s="156"/>
      <c r="AI925" s="156"/>
      <c r="AJ925" s="156"/>
      <c r="AK925" s="156"/>
      <c r="AL925" s="203" t="str">
        <f>IF(COUNTIF(Dropdowns!$K$2:$K$7,Input!S924)&gt;0,"",IF(Input!S924="","","Invalid Type"))</f>
        <v/>
      </c>
      <c r="AN925" s="204" t="str">
        <f>IF(Input!C924="","",IF(ISNUMBER(VALUE(Input!C924)),"","Needs to be a number."))</f>
        <v/>
      </c>
      <c r="AO925" s="205" t="str">
        <f>IF(Input!E924="","",IF(ISNUMBER(VALUE(Input!E924)),"","Needs to be a number."))</f>
        <v/>
      </c>
      <c r="AP925" s="205" t="str">
        <f>IF(Input!N924="","",IF(ISNUMBER(VALUE(Input!N924)),"","Needs to be a number."))</f>
        <v/>
      </c>
      <c r="AQ925" s="205" t="str">
        <f>IF(Input!O924="","",IF(ISNUMBER(VALUE(Input!O924)),"","Needs to be a number."))</f>
        <v/>
      </c>
      <c r="AR925" s="205" t="str">
        <f>IF(Input!V924="","",IF(ISNUMBER(VALUE(Input!V924)),"","Needs to be a number."))</f>
        <v/>
      </c>
      <c r="AS925" s="205" t="str">
        <f>IF(Input!W924="","",IF(ISNUMBER(VALUE(Input!W924)),"","Needs to be a number."))</f>
        <v/>
      </c>
      <c r="AT925" s="205" t="str">
        <f>IF(Input!X924="","",IF(ISNUMBER(VALUE(Input!X924)),"","Needs to be a number."))</f>
        <v/>
      </c>
      <c r="AU925" s="206" t="str">
        <f>IF(Input!Y924="","",IF(ISNUMBER(VALUE(Input!Y924)),"","Needs to be a number."))</f>
        <v/>
      </c>
      <c r="AW925" s="259" t="str">
        <f>IF(OR(VALUE(Input!C924)&lt;0,VALUE(Input!C924)&gt;100), "Invalid EEI %","")</f>
        <v/>
      </c>
      <c r="AX925" s="207"/>
      <c r="AY925" s="278" t="str">
        <f>IF(Input!E924="","",IF(VALUE(Input!E924)=0,"Do not enter 0.",""))</f>
        <v/>
      </c>
    </row>
    <row r="926" spans="2:51" x14ac:dyDescent="0.3">
      <c r="B926" s="188" t="str">
        <f>Input!A925</f>
        <v/>
      </c>
      <c r="C926" s="189" t="str">
        <f>IF(ISERROR(IF(AND(Input!$A925="",SUMPRODUCT(--(LEN(Input!$A926:'Input'!$A$1006)&gt;0))&lt;&gt;0),"Row is skipped.",IF(AND(Input!$A925="",Input!$A926=""),"", IF(Input!B925="","Data is missing.","")))),"",IF(AND(Input!$A925="",SUMPRODUCT(--(LEN(Input!$A926:'Input'!$A$1006)&gt;0))&lt;&gt;0),"Row is skipped.",IF(AND(Input!$A925="",Input!$A926=""),"", IF(Input!B925="","Data is missing.",""))))</f>
        <v/>
      </c>
      <c r="D926" s="189" t="str">
        <f>IF(ISERROR(IF(AND(Input!$A925="",SUMPRODUCT(--(LEN(Input!$A926:'Input'!$A$1006)&gt;0))&lt;&gt;0),"Row is skipped.",IF(AND(Input!$A925="",Input!$A926=""),"", IF(Input!C925="","Data is missing.","")))),"",IF(AND(Input!$A925="",SUMPRODUCT(--(LEN(Input!$A926:'Input'!$A$1006)&gt;0))&lt;&gt;0),"Row is skipped.",IF(AND(Input!$A925="",Input!$A926=""),"", IF(Input!C925="","Data is missing.",""))))</f>
        <v/>
      </c>
      <c r="E926" s="189" t="str">
        <f>IF(ISERROR(IF(AND(Input!$A925="",SUMPRODUCT(--(LEN(Input!$A926:'Input'!$A$1006)&gt;0))&lt;&gt;0),"Row is skipped.",IF(AND(Input!$A925="",Input!$A926=""),"", IF(Input!D925="","Data is missing.","")))),"",IF(AND(Input!$A925="",SUMPRODUCT(--(LEN(Input!$A926:'Input'!$A$1006)&gt;0))&lt;&gt;0),"Row is skipped.",IF(AND(Input!$A925="",Input!$A926=""),"", IF(Input!D925="","Data is missing.",""))))</f>
        <v/>
      </c>
      <c r="F926" s="189" t="str">
        <f>IF(ISERROR(IF(AND(Input!$A925="",SUMPRODUCT(--(LEN(Input!$A926:'Input'!$A$1006)&gt;0))&lt;&gt;0),"Row is skipped.",IF(AND(Input!$A925="",Input!$A926=""),"", IF(Input!E925="","Data is missing.","")))),"",IF(AND(Input!$A925="",SUMPRODUCT(--(LEN(Input!$A926:'Input'!$A$1006)&gt;0))&lt;&gt;0),"Row is skipped.",IF(AND(Input!$A925="",Input!$A926=""),"", IF(Input!E925="","Data is missing.",""))))</f>
        <v/>
      </c>
      <c r="G926" s="189" t="str">
        <f>IF(ISERROR(IF(AND(Input!$A925="",SUMPRODUCT(--(LEN(Input!$A926:'Input'!$A$1006)&gt;0))&lt;&gt;0),"Row is skipped.",IF(AND(Input!$A925="",Input!$A926=""),"", IF(Input!F925="","Data is missing.","")))),"",IF(AND(Input!$A925="",SUMPRODUCT(--(LEN(Input!$A926:'Input'!$A$1006)&gt;0))&lt;&gt;0),"Row is skipped.",IF(AND(Input!$A925="",Input!$A926=""),"", IF(Input!F925="","Data is missing.",""))))</f>
        <v/>
      </c>
      <c r="H926" s="190" t="str">
        <f>IF(ISERROR(IF(AND(Input!$A925="",SUMPRODUCT(--(LEN(Input!$A926:'Input'!$A$1006)&gt;0))&lt;&gt;0),"Row is skipped.",IF(AND(Input!$A925="",Input!$A926=""),"", IF(Input!G925="","Data is missing.","")))),"",IF(AND(Input!$A925="",SUMPRODUCT(--(LEN(Input!$A926:'Input'!$A$1006)&gt;0))&lt;&gt;0),"Row is skipped.",IF(AND(Input!$A925="",Input!$A926=""),"", IF(Input!G925="","Data is missing.",""))))</f>
        <v/>
      </c>
      <c r="I926" s="156"/>
      <c r="J926" s="191" t="str">
        <f>IFERROR(VLOOKUP(VLOOKUP(Input!$D925,'Measure List'!$A:$AN,40,FALSE),UIR!$A$1:$Q$27,17,FALSE),"")</f>
        <v/>
      </c>
      <c r="K926" s="192" t="str">
        <f>IFERROR(VLOOKUP(Input!$D925,'Measure List'!$A:$AN,40,FALSE),"")</f>
        <v/>
      </c>
      <c r="L926" s="156"/>
      <c r="M926" s="193" t="str">
        <f>IF(B926="","",IF(AND(Input!H925="",IFERROR(VLOOKUP(K926,UIR!$A$2:$P$21,2,FALSE),"")&lt;&gt;""),"Data is Missing.",""))</f>
        <v/>
      </c>
      <c r="N926" s="194" t="str">
        <f>IF(B926="","",IF(AND(Input!I925="",IFERROR(VLOOKUP(K926,UIR!$A$2:$P$21,3,FALSE),"")&lt;&gt;""),"Data is Missing.",""))</f>
        <v/>
      </c>
      <c r="O926" s="194" t="str">
        <f>IF(B926="","",IF(AND(Input!J925="",IFERROR(VLOOKUP(K926,UIR!$A$2:$P$21,4,FALSE),"")&lt;&gt;""),"Data is Missing.",""))</f>
        <v/>
      </c>
      <c r="P926" s="194" t="str">
        <f>IF(B926="","",IF(AND(Input!K925="",IFERROR(VLOOKUP(K926,UIR!$A$2:$P$21,5,FALSE),"")&lt;&gt;""),"Data is Missing.",""))</f>
        <v/>
      </c>
      <c r="Q926" s="194" t="str">
        <f>IF(B926="","",IF(AND(Input!L925="",IFERROR(VLOOKUP(K926,UIR!$A$2:$P$21,6,FALSE),"")&lt;&gt;""),"Data is Missing.",""))</f>
        <v/>
      </c>
      <c r="R926" s="194" t="str">
        <f>IF(B926="","",IF(AND(Input!M925="",IFERROR(VLOOKUP(K926,UIR!$A$2:$P$21,7,FALSE),"")&lt;&gt;""),"Data is Missing.",""))</f>
        <v/>
      </c>
      <c r="S926" s="194" t="str">
        <f>IF(B926="","",IF(AND(Input!P925="",IFERROR(VLOOKUP(K926,UIR!$A$2:$P$21,8,FALSE),"")&lt;&gt;""),"Data is Missing.",""))</f>
        <v/>
      </c>
      <c r="T926" s="194" t="str">
        <f>IF(B926="","",IF(AND(Input!Q925="",IFERROR(VLOOKUP(K926,UIR!$A$2:$P$21,9,FALSE),"")&lt;&gt;""),"Data is Missing.",""))</f>
        <v/>
      </c>
      <c r="U926" s="194"/>
      <c r="V926" s="194" t="str">
        <f>IF(B926="","",IF(AND(Input!S925="",IFERROR(VLOOKUP(K926,UIR!$A$2:$P$21,11,FALSE),"")&lt;&gt;""),"Data is Missing.",""))</f>
        <v/>
      </c>
      <c r="W926" s="194" t="str">
        <f>IF(B926="","",IF(AND(Input!T925="",IFERROR(VLOOKUP(K926,UIR!$A$2:$P$21,12,FALSE),"")&lt;&gt;""),"Data is Missing.",""))</f>
        <v/>
      </c>
      <c r="X926" s="194" t="str">
        <f>IF(B926="","",IF(AND(Input!V925="",IFERROR(VLOOKUP(K926,UIR!$A$2:$P$21,13,FALSE),"")&lt;&gt;""),"Data is Missing.",""))</f>
        <v/>
      </c>
      <c r="Y926" s="194" t="str">
        <f>IF(B926="","",IF(AND(Input!W925="",IFERROR(VLOOKUP(K926,UIR!$A$2:$P$21,14,FALSE),"")&lt;&gt;""),"Data is Missing.",""))</f>
        <v/>
      </c>
      <c r="Z926" s="194" t="str">
        <f>IF(B926="","",IF(AND(Input!X925="",IFERROR(VLOOKUP(K926,UIR!$A$2:$P$21,15,FALSE),"")&lt;&gt;""),"Data is Missing.",""))</f>
        <v/>
      </c>
      <c r="AA926" s="195" t="str">
        <f>IF(B926="","",IF(AND(Input!Y925="",IFERROR(VLOOKUP(K926,UIR!$A$2:$P$21,16,FALSE),"")&lt;&gt;""),"Data is Missing.",""))</f>
        <v/>
      </c>
      <c r="AC926" s="202" t="str">
        <f>IF(ISERROR(IF(Input!D925="","",IF(ISERROR(VLOOKUP(Input!D925,'Measure List'!$A$2:$A$30000,1,0)),"Invalid RefNo",""))),"",IF(Input!D925="","",IF(ISERROR(VLOOKUP(Input!D925,'Measure List'!$A$2:$A$30000,1,0)),"Invalid RefNo","")))</f>
        <v/>
      </c>
      <c r="AD926" s="156"/>
      <c r="AE926" s="156"/>
      <c r="AF926" s="156"/>
      <c r="AG926" s="156"/>
      <c r="AH926" s="156"/>
      <c r="AI926" s="156"/>
      <c r="AJ926" s="156"/>
      <c r="AK926" s="156"/>
      <c r="AL926" s="203" t="str">
        <f>IF(COUNTIF(Dropdowns!$K$2:$K$7,Input!S925)&gt;0,"",IF(Input!S925="","","Invalid Type"))</f>
        <v/>
      </c>
      <c r="AN926" s="204" t="str">
        <f>IF(Input!C925="","",IF(ISNUMBER(VALUE(Input!C925)),"","Needs to be a number."))</f>
        <v/>
      </c>
      <c r="AO926" s="205" t="str">
        <f>IF(Input!E925="","",IF(ISNUMBER(VALUE(Input!E925)),"","Needs to be a number."))</f>
        <v/>
      </c>
      <c r="AP926" s="205" t="str">
        <f>IF(Input!N925="","",IF(ISNUMBER(VALUE(Input!N925)),"","Needs to be a number."))</f>
        <v/>
      </c>
      <c r="AQ926" s="205" t="str">
        <f>IF(Input!O925="","",IF(ISNUMBER(VALUE(Input!O925)),"","Needs to be a number."))</f>
        <v/>
      </c>
      <c r="AR926" s="205" t="str">
        <f>IF(Input!V925="","",IF(ISNUMBER(VALUE(Input!V925)),"","Needs to be a number."))</f>
        <v/>
      </c>
      <c r="AS926" s="205" t="str">
        <f>IF(Input!W925="","",IF(ISNUMBER(VALUE(Input!W925)),"","Needs to be a number."))</f>
        <v/>
      </c>
      <c r="AT926" s="205" t="str">
        <f>IF(Input!X925="","",IF(ISNUMBER(VALUE(Input!X925)),"","Needs to be a number."))</f>
        <v/>
      </c>
      <c r="AU926" s="206" t="str">
        <f>IF(Input!Y925="","",IF(ISNUMBER(VALUE(Input!Y925)),"","Needs to be a number."))</f>
        <v/>
      </c>
      <c r="AW926" s="259" t="str">
        <f>IF(OR(VALUE(Input!C925)&lt;0,VALUE(Input!C925)&gt;100), "Invalid EEI %","")</f>
        <v/>
      </c>
      <c r="AX926" s="207"/>
      <c r="AY926" s="278" t="str">
        <f>IF(Input!E925="","",IF(VALUE(Input!E925)=0,"Do not enter 0.",""))</f>
        <v/>
      </c>
    </row>
    <row r="927" spans="2:51" x14ac:dyDescent="0.3">
      <c r="B927" s="188" t="str">
        <f>Input!A926</f>
        <v/>
      </c>
      <c r="C927" s="189" t="str">
        <f>IF(ISERROR(IF(AND(Input!$A926="",SUMPRODUCT(--(LEN(Input!$A927:'Input'!$A$1006)&gt;0))&lt;&gt;0),"Row is skipped.",IF(AND(Input!$A926="",Input!$A927=""),"", IF(Input!B926="","Data is missing.","")))),"",IF(AND(Input!$A926="",SUMPRODUCT(--(LEN(Input!$A927:'Input'!$A$1006)&gt;0))&lt;&gt;0),"Row is skipped.",IF(AND(Input!$A926="",Input!$A927=""),"", IF(Input!B926="","Data is missing.",""))))</f>
        <v/>
      </c>
      <c r="D927" s="189" t="str">
        <f>IF(ISERROR(IF(AND(Input!$A926="",SUMPRODUCT(--(LEN(Input!$A927:'Input'!$A$1006)&gt;0))&lt;&gt;0),"Row is skipped.",IF(AND(Input!$A926="",Input!$A927=""),"", IF(Input!C926="","Data is missing.","")))),"",IF(AND(Input!$A926="",SUMPRODUCT(--(LEN(Input!$A927:'Input'!$A$1006)&gt;0))&lt;&gt;0),"Row is skipped.",IF(AND(Input!$A926="",Input!$A927=""),"", IF(Input!C926="","Data is missing.",""))))</f>
        <v/>
      </c>
      <c r="E927" s="189" t="str">
        <f>IF(ISERROR(IF(AND(Input!$A926="",SUMPRODUCT(--(LEN(Input!$A927:'Input'!$A$1006)&gt;0))&lt;&gt;0),"Row is skipped.",IF(AND(Input!$A926="",Input!$A927=""),"", IF(Input!D926="","Data is missing.","")))),"",IF(AND(Input!$A926="",SUMPRODUCT(--(LEN(Input!$A927:'Input'!$A$1006)&gt;0))&lt;&gt;0),"Row is skipped.",IF(AND(Input!$A926="",Input!$A927=""),"", IF(Input!D926="","Data is missing.",""))))</f>
        <v/>
      </c>
      <c r="F927" s="189" t="str">
        <f>IF(ISERROR(IF(AND(Input!$A926="",SUMPRODUCT(--(LEN(Input!$A927:'Input'!$A$1006)&gt;0))&lt;&gt;0),"Row is skipped.",IF(AND(Input!$A926="",Input!$A927=""),"", IF(Input!E926="","Data is missing.","")))),"",IF(AND(Input!$A926="",SUMPRODUCT(--(LEN(Input!$A927:'Input'!$A$1006)&gt;0))&lt;&gt;0),"Row is skipped.",IF(AND(Input!$A926="",Input!$A927=""),"", IF(Input!E926="","Data is missing.",""))))</f>
        <v/>
      </c>
      <c r="G927" s="189" t="str">
        <f>IF(ISERROR(IF(AND(Input!$A926="",SUMPRODUCT(--(LEN(Input!$A927:'Input'!$A$1006)&gt;0))&lt;&gt;0),"Row is skipped.",IF(AND(Input!$A926="",Input!$A927=""),"", IF(Input!F926="","Data is missing.","")))),"",IF(AND(Input!$A926="",SUMPRODUCT(--(LEN(Input!$A927:'Input'!$A$1006)&gt;0))&lt;&gt;0),"Row is skipped.",IF(AND(Input!$A926="",Input!$A927=""),"", IF(Input!F926="","Data is missing.",""))))</f>
        <v/>
      </c>
      <c r="H927" s="190" t="str">
        <f>IF(ISERROR(IF(AND(Input!$A926="",SUMPRODUCT(--(LEN(Input!$A927:'Input'!$A$1006)&gt;0))&lt;&gt;0),"Row is skipped.",IF(AND(Input!$A926="",Input!$A927=""),"", IF(Input!G926="","Data is missing.","")))),"",IF(AND(Input!$A926="",SUMPRODUCT(--(LEN(Input!$A927:'Input'!$A$1006)&gt;0))&lt;&gt;0),"Row is skipped.",IF(AND(Input!$A926="",Input!$A927=""),"", IF(Input!G926="","Data is missing.",""))))</f>
        <v/>
      </c>
      <c r="I927" s="156"/>
      <c r="J927" s="191" t="str">
        <f>IFERROR(VLOOKUP(VLOOKUP(Input!$D926,'Measure List'!$A:$AN,40,FALSE),UIR!$A$1:$Q$27,17,FALSE),"")</f>
        <v/>
      </c>
      <c r="K927" s="192" t="str">
        <f>IFERROR(VLOOKUP(Input!$D926,'Measure List'!$A:$AN,40,FALSE),"")</f>
        <v/>
      </c>
      <c r="L927" s="156"/>
      <c r="M927" s="193" t="str">
        <f>IF(B927="","",IF(AND(Input!H926="",IFERROR(VLOOKUP(K927,UIR!$A$2:$P$21,2,FALSE),"")&lt;&gt;""),"Data is Missing.",""))</f>
        <v/>
      </c>
      <c r="N927" s="194" t="str">
        <f>IF(B927="","",IF(AND(Input!I926="",IFERROR(VLOOKUP(K927,UIR!$A$2:$P$21,3,FALSE),"")&lt;&gt;""),"Data is Missing.",""))</f>
        <v/>
      </c>
      <c r="O927" s="194" t="str">
        <f>IF(B927="","",IF(AND(Input!J926="",IFERROR(VLOOKUP(K927,UIR!$A$2:$P$21,4,FALSE),"")&lt;&gt;""),"Data is Missing.",""))</f>
        <v/>
      </c>
      <c r="P927" s="194" t="str">
        <f>IF(B927="","",IF(AND(Input!K926="",IFERROR(VLOOKUP(K927,UIR!$A$2:$P$21,5,FALSE),"")&lt;&gt;""),"Data is Missing.",""))</f>
        <v/>
      </c>
      <c r="Q927" s="194" t="str">
        <f>IF(B927="","",IF(AND(Input!L926="",IFERROR(VLOOKUP(K927,UIR!$A$2:$P$21,6,FALSE),"")&lt;&gt;""),"Data is Missing.",""))</f>
        <v/>
      </c>
      <c r="R927" s="194" t="str">
        <f>IF(B927="","",IF(AND(Input!M926="",IFERROR(VLOOKUP(K927,UIR!$A$2:$P$21,7,FALSE),"")&lt;&gt;""),"Data is Missing.",""))</f>
        <v/>
      </c>
      <c r="S927" s="194" t="str">
        <f>IF(B927="","",IF(AND(Input!P926="",IFERROR(VLOOKUP(K927,UIR!$A$2:$P$21,8,FALSE),"")&lt;&gt;""),"Data is Missing.",""))</f>
        <v/>
      </c>
      <c r="T927" s="194" t="str">
        <f>IF(B927="","",IF(AND(Input!Q926="",IFERROR(VLOOKUP(K927,UIR!$A$2:$P$21,9,FALSE),"")&lt;&gt;""),"Data is Missing.",""))</f>
        <v/>
      </c>
      <c r="U927" s="194"/>
      <c r="V927" s="194" t="str">
        <f>IF(B927="","",IF(AND(Input!S926="",IFERROR(VLOOKUP(K927,UIR!$A$2:$P$21,11,FALSE),"")&lt;&gt;""),"Data is Missing.",""))</f>
        <v/>
      </c>
      <c r="W927" s="194" t="str">
        <f>IF(B927="","",IF(AND(Input!T926="",IFERROR(VLOOKUP(K927,UIR!$A$2:$P$21,12,FALSE),"")&lt;&gt;""),"Data is Missing.",""))</f>
        <v/>
      </c>
      <c r="X927" s="194" t="str">
        <f>IF(B927="","",IF(AND(Input!V926="",IFERROR(VLOOKUP(K927,UIR!$A$2:$P$21,13,FALSE),"")&lt;&gt;""),"Data is Missing.",""))</f>
        <v/>
      </c>
      <c r="Y927" s="194" t="str">
        <f>IF(B927="","",IF(AND(Input!W926="",IFERROR(VLOOKUP(K927,UIR!$A$2:$P$21,14,FALSE),"")&lt;&gt;""),"Data is Missing.",""))</f>
        <v/>
      </c>
      <c r="Z927" s="194" t="str">
        <f>IF(B927="","",IF(AND(Input!X926="",IFERROR(VLOOKUP(K927,UIR!$A$2:$P$21,15,FALSE),"")&lt;&gt;""),"Data is Missing.",""))</f>
        <v/>
      </c>
      <c r="AA927" s="195" t="str">
        <f>IF(B927="","",IF(AND(Input!Y926="",IFERROR(VLOOKUP(K927,UIR!$A$2:$P$21,16,FALSE),"")&lt;&gt;""),"Data is Missing.",""))</f>
        <v/>
      </c>
      <c r="AC927" s="202" t="str">
        <f>IF(ISERROR(IF(Input!D926="","",IF(ISERROR(VLOOKUP(Input!D926,'Measure List'!$A$2:$A$30000,1,0)),"Invalid RefNo",""))),"",IF(Input!D926="","",IF(ISERROR(VLOOKUP(Input!D926,'Measure List'!$A$2:$A$30000,1,0)),"Invalid RefNo","")))</f>
        <v/>
      </c>
      <c r="AD927" s="156"/>
      <c r="AE927" s="156"/>
      <c r="AF927" s="156"/>
      <c r="AG927" s="156"/>
      <c r="AH927" s="156"/>
      <c r="AI927" s="156"/>
      <c r="AJ927" s="156"/>
      <c r="AK927" s="156"/>
      <c r="AL927" s="203" t="str">
        <f>IF(COUNTIF(Dropdowns!$K$2:$K$7,Input!S926)&gt;0,"",IF(Input!S926="","","Invalid Type"))</f>
        <v/>
      </c>
      <c r="AN927" s="204" t="str">
        <f>IF(Input!C926="","",IF(ISNUMBER(VALUE(Input!C926)),"","Needs to be a number."))</f>
        <v/>
      </c>
      <c r="AO927" s="205" t="str">
        <f>IF(Input!E926="","",IF(ISNUMBER(VALUE(Input!E926)),"","Needs to be a number."))</f>
        <v/>
      </c>
      <c r="AP927" s="205" t="str">
        <f>IF(Input!N926="","",IF(ISNUMBER(VALUE(Input!N926)),"","Needs to be a number."))</f>
        <v/>
      </c>
      <c r="AQ927" s="205" t="str">
        <f>IF(Input!O926="","",IF(ISNUMBER(VALUE(Input!O926)),"","Needs to be a number."))</f>
        <v/>
      </c>
      <c r="AR927" s="205" t="str">
        <f>IF(Input!V926="","",IF(ISNUMBER(VALUE(Input!V926)),"","Needs to be a number."))</f>
        <v/>
      </c>
      <c r="AS927" s="205" t="str">
        <f>IF(Input!W926="","",IF(ISNUMBER(VALUE(Input!W926)),"","Needs to be a number."))</f>
        <v/>
      </c>
      <c r="AT927" s="205" t="str">
        <f>IF(Input!X926="","",IF(ISNUMBER(VALUE(Input!X926)),"","Needs to be a number."))</f>
        <v/>
      </c>
      <c r="AU927" s="206" t="str">
        <f>IF(Input!Y926="","",IF(ISNUMBER(VALUE(Input!Y926)),"","Needs to be a number."))</f>
        <v/>
      </c>
      <c r="AW927" s="259" t="str">
        <f>IF(OR(VALUE(Input!C926)&lt;0,VALUE(Input!C926)&gt;100), "Invalid EEI %","")</f>
        <v/>
      </c>
      <c r="AX927" s="207"/>
      <c r="AY927" s="278" t="str">
        <f>IF(Input!E926="","",IF(VALUE(Input!E926)=0,"Do not enter 0.",""))</f>
        <v/>
      </c>
    </row>
    <row r="928" spans="2:51" x14ac:dyDescent="0.3">
      <c r="B928" s="188" t="str">
        <f>Input!A927</f>
        <v/>
      </c>
      <c r="C928" s="189" t="str">
        <f>IF(ISERROR(IF(AND(Input!$A927="",SUMPRODUCT(--(LEN(Input!$A928:'Input'!$A$1006)&gt;0))&lt;&gt;0),"Row is skipped.",IF(AND(Input!$A927="",Input!$A928=""),"", IF(Input!B927="","Data is missing.","")))),"",IF(AND(Input!$A927="",SUMPRODUCT(--(LEN(Input!$A928:'Input'!$A$1006)&gt;0))&lt;&gt;0),"Row is skipped.",IF(AND(Input!$A927="",Input!$A928=""),"", IF(Input!B927="","Data is missing.",""))))</f>
        <v/>
      </c>
      <c r="D928" s="189" t="str">
        <f>IF(ISERROR(IF(AND(Input!$A927="",SUMPRODUCT(--(LEN(Input!$A928:'Input'!$A$1006)&gt;0))&lt;&gt;0),"Row is skipped.",IF(AND(Input!$A927="",Input!$A928=""),"", IF(Input!C927="","Data is missing.","")))),"",IF(AND(Input!$A927="",SUMPRODUCT(--(LEN(Input!$A928:'Input'!$A$1006)&gt;0))&lt;&gt;0),"Row is skipped.",IF(AND(Input!$A927="",Input!$A928=""),"", IF(Input!C927="","Data is missing.",""))))</f>
        <v/>
      </c>
      <c r="E928" s="189" t="str">
        <f>IF(ISERROR(IF(AND(Input!$A927="",SUMPRODUCT(--(LEN(Input!$A928:'Input'!$A$1006)&gt;0))&lt;&gt;0),"Row is skipped.",IF(AND(Input!$A927="",Input!$A928=""),"", IF(Input!D927="","Data is missing.","")))),"",IF(AND(Input!$A927="",SUMPRODUCT(--(LEN(Input!$A928:'Input'!$A$1006)&gt;0))&lt;&gt;0),"Row is skipped.",IF(AND(Input!$A927="",Input!$A928=""),"", IF(Input!D927="","Data is missing.",""))))</f>
        <v/>
      </c>
      <c r="F928" s="189" t="str">
        <f>IF(ISERROR(IF(AND(Input!$A927="",SUMPRODUCT(--(LEN(Input!$A928:'Input'!$A$1006)&gt;0))&lt;&gt;0),"Row is skipped.",IF(AND(Input!$A927="",Input!$A928=""),"", IF(Input!E927="","Data is missing.","")))),"",IF(AND(Input!$A927="",SUMPRODUCT(--(LEN(Input!$A928:'Input'!$A$1006)&gt;0))&lt;&gt;0),"Row is skipped.",IF(AND(Input!$A927="",Input!$A928=""),"", IF(Input!E927="","Data is missing.",""))))</f>
        <v/>
      </c>
      <c r="G928" s="189" t="str">
        <f>IF(ISERROR(IF(AND(Input!$A927="",SUMPRODUCT(--(LEN(Input!$A928:'Input'!$A$1006)&gt;0))&lt;&gt;0),"Row is skipped.",IF(AND(Input!$A927="",Input!$A928=""),"", IF(Input!F927="","Data is missing.","")))),"",IF(AND(Input!$A927="",SUMPRODUCT(--(LEN(Input!$A928:'Input'!$A$1006)&gt;0))&lt;&gt;0),"Row is skipped.",IF(AND(Input!$A927="",Input!$A928=""),"", IF(Input!F927="","Data is missing.",""))))</f>
        <v/>
      </c>
      <c r="H928" s="190" t="str">
        <f>IF(ISERROR(IF(AND(Input!$A927="",SUMPRODUCT(--(LEN(Input!$A928:'Input'!$A$1006)&gt;0))&lt;&gt;0),"Row is skipped.",IF(AND(Input!$A927="",Input!$A928=""),"", IF(Input!G927="","Data is missing.","")))),"",IF(AND(Input!$A927="",SUMPRODUCT(--(LEN(Input!$A928:'Input'!$A$1006)&gt;0))&lt;&gt;0),"Row is skipped.",IF(AND(Input!$A927="",Input!$A928=""),"", IF(Input!G927="","Data is missing.",""))))</f>
        <v/>
      </c>
      <c r="I928" s="156"/>
      <c r="J928" s="191" t="str">
        <f>IFERROR(VLOOKUP(VLOOKUP(Input!$D927,'Measure List'!$A:$AN,40,FALSE),UIR!$A$1:$Q$27,17,FALSE),"")</f>
        <v/>
      </c>
      <c r="K928" s="192" t="str">
        <f>IFERROR(VLOOKUP(Input!$D927,'Measure List'!$A:$AN,40,FALSE),"")</f>
        <v/>
      </c>
      <c r="L928" s="156"/>
      <c r="M928" s="193" t="str">
        <f>IF(B928="","",IF(AND(Input!H927="",IFERROR(VLOOKUP(K928,UIR!$A$2:$P$21,2,FALSE),"")&lt;&gt;""),"Data is Missing.",""))</f>
        <v/>
      </c>
      <c r="N928" s="194" t="str">
        <f>IF(B928="","",IF(AND(Input!I927="",IFERROR(VLOOKUP(K928,UIR!$A$2:$P$21,3,FALSE),"")&lt;&gt;""),"Data is Missing.",""))</f>
        <v/>
      </c>
      <c r="O928" s="194" t="str">
        <f>IF(B928="","",IF(AND(Input!J927="",IFERROR(VLOOKUP(K928,UIR!$A$2:$P$21,4,FALSE),"")&lt;&gt;""),"Data is Missing.",""))</f>
        <v/>
      </c>
      <c r="P928" s="194" t="str">
        <f>IF(B928="","",IF(AND(Input!K927="",IFERROR(VLOOKUP(K928,UIR!$A$2:$P$21,5,FALSE),"")&lt;&gt;""),"Data is Missing.",""))</f>
        <v/>
      </c>
      <c r="Q928" s="194" t="str">
        <f>IF(B928="","",IF(AND(Input!L927="",IFERROR(VLOOKUP(K928,UIR!$A$2:$P$21,6,FALSE),"")&lt;&gt;""),"Data is Missing.",""))</f>
        <v/>
      </c>
      <c r="R928" s="194" t="str">
        <f>IF(B928="","",IF(AND(Input!M927="",IFERROR(VLOOKUP(K928,UIR!$A$2:$P$21,7,FALSE),"")&lt;&gt;""),"Data is Missing.",""))</f>
        <v/>
      </c>
      <c r="S928" s="194" t="str">
        <f>IF(B928="","",IF(AND(Input!P927="",IFERROR(VLOOKUP(K928,UIR!$A$2:$P$21,8,FALSE),"")&lt;&gt;""),"Data is Missing.",""))</f>
        <v/>
      </c>
      <c r="T928" s="194" t="str">
        <f>IF(B928="","",IF(AND(Input!Q927="",IFERROR(VLOOKUP(K928,UIR!$A$2:$P$21,9,FALSE),"")&lt;&gt;""),"Data is Missing.",""))</f>
        <v/>
      </c>
      <c r="U928" s="194"/>
      <c r="V928" s="194" t="str">
        <f>IF(B928="","",IF(AND(Input!S927="",IFERROR(VLOOKUP(K928,UIR!$A$2:$P$21,11,FALSE),"")&lt;&gt;""),"Data is Missing.",""))</f>
        <v/>
      </c>
      <c r="W928" s="194" t="str">
        <f>IF(B928="","",IF(AND(Input!T927="",IFERROR(VLOOKUP(K928,UIR!$A$2:$P$21,12,FALSE),"")&lt;&gt;""),"Data is Missing.",""))</f>
        <v/>
      </c>
      <c r="X928" s="194" t="str">
        <f>IF(B928="","",IF(AND(Input!V927="",IFERROR(VLOOKUP(K928,UIR!$A$2:$P$21,13,FALSE),"")&lt;&gt;""),"Data is Missing.",""))</f>
        <v/>
      </c>
      <c r="Y928" s="194" t="str">
        <f>IF(B928="","",IF(AND(Input!W927="",IFERROR(VLOOKUP(K928,UIR!$A$2:$P$21,14,FALSE),"")&lt;&gt;""),"Data is Missing.",""))</f>
        <v/>
      </c>
      <c r="Z928" s="194" t="str">
        <f>IF(B928="","",IF(AND(Input!X927="",IFERROR(VLOOKUP(K928,UIR!$A$2:$P$21,15,FALSE),"")&lt;&gt;""),"Data is Missing.",""))</f>
        <v/>
      </c>
      <c r="AA928" s="195" t="str">
        <f>IF(B928="","",IF(AND(Input!Y927="",IFERROR(VLOOKUP(K928,UIR!$A$2:$P$21,16,FALSE),"")&lt;&gt;""),"Data is Missing.",""))</f>
        <v/>
      </c>
      <c r="AC928" s="202" t="str">
        <f>IF(ISERROR(IF(Input!D927="","",IF(ISERROR(VLOOKUP(Input!D927,'Measure List'!$A$2:$A$30000,1,0)),"Invalid RefNo",""))),"",IF(Input!D927="","",IF(ISERROR(VLOOKUP(Input!D927,'Measure List'!$A$2:$A$30000,1,0)),"Invalid RefNo","")))</f>
        <v/>
      </c>
      <c r="AD928" s="156"/>
      <c r="AE928" s="156"/>
      <c r="AF928" s="156"/>
      <c r="AG928" s="156"/>
      <c r="AH928" s="156"/>
      <c r="AI928" s="156"/>
      <c r="AJ928" s="156"/>
      <c r="AK928" s="156"/>
      <c r="AL928" s="203" t="str">
        <f>IF(COUNTIF(Dropdowns!$K$2:$K$7,Input!S927)&gt;0,"",IF(Input!S927="","","Invalid Type"))</f>
        <v/>
      </c>
      <c r="AN928" s="204" t="str">
        <f>IF(Input!C927="","",IF(ISNUMBER(VALUE(Input!C927)),"","Needs to be a number."))</f>
        <v/>
      </c>
      <c r="AO928" s="205" t="str">
        <f>IF(Input!E927="","",IF(ISNUMBER(VALUE(Input!E927)),"","Needs to be a number."))</f>
        <v/>
      </c>
      <c r="AP928" s="205" t="str">
        <f>IF(Input!N927="","",IF(ISNUMBER(VALUE(Input!N927)),"","Needs to be a number."))</f>
        <v/>
      </c>
      <c r="AQ928" s="205" t="str">
        <f>IF(Input!O927="","",IF(ISNUMBER(VALUE(Input!O927)),"","Needs to be a number."))</f>
        <v/>
      </c>
      <c r="AR928" s="205" t="str">
        <f>IF(Input!V927="","",IF(ISNUMBER(VALUE(Input!V927)),"","Needs to be a number."))</f>
        <v/>
      </c>
      <c r="AS928" s="205" t="str">
        <f>IF(Input!W927="","",IF(ISNUMBER(VALUE(Input!W927)),"","Needs to be a number."))</f>
        <v/>
      </c>
      <c r="AT928" s="205" t="str">
        <f>IF(Input!X927="","",IF(ISNUMBER(VALUE(Input!X927)),"","Needs to be a number."))</f>
        <v/>
      </c>
      <c r="AU928" s="206" t="str">
        <f>IF(Input!Y927="","",IF(ISNUMBER(VALUE(Input!Y927)),"","Needs to be a number."))</f>
        <v/>
      </c>
      <c r="AW928" s="259" t="str">
        <f>IF(OR(VALUE(Input!C927)&lt;0,VALUE(Input!C927)&gt;100), "Invalid EEI %","")</f>
        <v/>
      </c>
      <c r="AX928" s="207"/>
      <c r="AY928" s="278" t="str">
        <f>IF(Input!E927="","",IF(VALUE(Input!E927)=0,"Do not enter 0.",""))</f>
        <v/>
      </c>
    </row>
    <row r="929" spans="2:51" x14ac:dyDescent="0.3">
      <c r="B929" s="188" t="str">
        <f>Input!A928</f>
        <v/>
      </c>
      <c r="C929" s="189" t="str">
        <f>IF(ISERROR(IF(AND(Input!$A928="",SUMPRODUCT(--(LEN(Input!$A929:'Input'!$A$1006)&gt;0))&lt;&gt;0),"Row is skipped.",IF(AND(Input!$A928="",Input!$A929=""),"", IF(Input!B928="","Data is missing.","")))),"",IF(AND(Input!$A928="",SUMPRODUCT(--(LEN(Input!$A929:'Input'!$A$1006)&gt;0))&lt;&gt;0),"Row is skipped.",IF(AND(Input!$A928="",Input!$A929=""),"", IF(Input!B928="","Data is missing.",""))))</f>
        <v/>
      </c>
      <c r="D929" s="189" t="str">
        <f>IF(ISERROR(IF(AND(Input!$A928="",SUMPRODUCT(--(LEN(Input!$A929:'Input'!$A$1006)&gt;0))&lt;&gt;0),"Row is skipped.",IF(AND(Input!$A928="",Input!$A929=""),"", IF(Input!C928="","Data is missing.","")))),"",IF(AND(Input!$A928="",SUMPRODUCT(--(LEN(Input!$A929:'Input'!$A$1006)&gt;0))&lt;&gt;0),"Row is skipped.",IF(AND(Input!$A928="",Input!$A929=""),"", IF(Input!C928="","Data is missing.",""))))</f>
        <v/>
      </c>
      <c r="E929" s="189" t="str">
        <f>IF(ISERROR(IF(AND(Input!$A928="",SUMPRODUCT(--(LEN(Input!$A929:'Input'!$A$1006)&gt;0))&lt;&gt;0),"Row is skipped.",IF(AND(Input!$A928="",Input!$A929=""),"", IF(Input!D928="","Data is missing.","")))),"",IF(AND(Input!$A928="",SUMPRODUCT(--(LEN(Input!$A929:'Input'!$A$1006)&gt;0))&lt;&gt;0),"Row is skipped.",IF(AND(Input!$A928="",Input!$A929=""),"", IF(Input!D928="","Data is missing.",""))))</f>
        <v/>
      </c>
      <c r="F929" s="189" t="str">
        <f>IF(ISERROR(IF(AND(Input!$A928="",SUMPRODUCT(--(LEN(Input!$A929:'Input'!$A$1006)&gt;0))&lt;&gt;0),"Row is skipped.",IF(AND(Input!$A928="",Input!$A929=""),"", IF(Input!E928="","Data is missing.","")))),"",IF(AND(Input!$A928="",SUMPRODUCT(--(LEN(Input!$A929:'Input'!$A$1006)&gt;0))&lt;&gt;0),"Row is skipped.",IF(AND(Input!$A928="",Input!$A929=""),"", IF(Input!E928="","Data is missing.",""))))</f>
        <v/>
      </c>
      <c r="G929" s="189" t="str">
        <f>IF(ISERROR(IF(AND(Input!$A928="",SUMPRODUCT(--(LEN(Input!$A929:'Input'!$A$1006)&gt;0))&lt;&gt;0),"Row is skipped.",IF(AND(Input!$A928="",Input!$A929=""),"", IF(Input!F928="","Data is missing.","")))),"",IF(AND(Input!$A928="",SUMPRODUCT(--(LEN(Input!$A929:'Input'!$A$1006)&gt;0))&lt;&gt;0),"Row is skipped.",IF(AND(Input!$A928="",Input!$A929=""),"", IF(Input!F928="","Data is missing.",""))))</f>
        <v/>
      </c>
      <c r="H929" s="190" t="str">
        <f>IF(ISERROR(IF(AND(Input!$A928="",SUMPRODUCT(--(LEN(Input!$A929:'Input'!$A$1006)&gt;0))&lt;&gt;0),"Row is skipped.",IF(AND(Input!$A928="",Input!$A929=""),"", IF(Input!G928="","Data is missing.","")))),"",IF(AND(Input!$A928="",SUMPRODUCT(--(LEN(Input!$A929:'Input'!$A$1006)&gt;0))&lt;&gt;0),"Row is skipped.",IF(AND(Input!$A928="",Input!$A929=""),"", IF(Input!G928="","Data is missing.",""))))</f>
        <v/>
      </c>
      <c r="I929" s="156"/>
      <c r="J929" s="191" t="str">
        <f>IFERROR(VLOOKUP(VLOOKUP(Input!$D928,'Measure List'!$A:$AN,40,FALSE),UIR!$A$1:$Q$27,17,FALSE),"")</f>
        <v/>
      </c>
      <c r="K929" s="192" t="str">
        <f>IFERROR(VLOOKUP(Input!$D928,'Measure List'!$A:$AN,40,FALSE),"")</f>
        <v/>
      </c>
      <c r="L929" s="156"/>
      <c r="M929" s="193" t="str">
        <f>IF(B929="","",IF(AND(Input!H928="",IFERROR(VLOOKUP(K929,UIR!$A$2:$P$21,2,FALSE),"")&lt;&gt;""),"Data is Missing.",""))</f>
        <v/>
      </c>
      <c r="N929" s="194" t="str">
        <f>IF(B929="","",IF(AND(Input!I928="",IFERROR(VLOOKUP(K929,UIR!$A$2:$P$21,3,FALSE),"")&lt;&gt;""),"Data is Missing.",""))</f>
        <v/>
      </c>
      <c r="O929" s="194" t="str">
        <f>IF(B929="","",IF(AND(Input!J928="",IFERROR(VLOOKUP(K929,UIR!$A$2:$P$21,4,FALSE),"")&lt;&gt;""),"Data is Missing.",""))</f>
        <v/>
      </c>
      <c r="P929" s="194" t="str">
        <f>IF(B929="","",IF(AND(Input!K928="",IFERROR(VLOOKUP(K929,UIR!$A$2:$P$21,5,FALSE),"")&lt;&gt;""),"Data is Missing.",""))</f>
        <v/>
      </c>
      <c r="Q929" s="194" t="str">
        <f>IF(B929="","",IF(AND(Input!L928="",IFERROR(VLOOKUP(K929,UIR!$A$2:$P$21,6,FALSE),"")&lt;&gt;""),"Data is Missing.",""))</f>
        <v/>
      </c>
      <c r="R929" s="194" t="str">
        <f>IF(B929="","",IF(AND(Input!M928="",IFERROR(VLOOKUP(K929,UIR!$A$2:$P$21,7,FALSE),"")&lt;&gt;""),"Data is Missing.",""))</f>
        <v/>
      </c>
      <c r="S929" s="194" t="str">
        <f>IF(B929="","",IF(AND(Input!P928="",IFERROR(VLOOKUP(K929,UIR!$A$2:$P$21,8,FALSE),"")&lt;&gt;""),"Data is Missing.",""))</f>
        <v/>
      </c>
      <c r="T929" s="194" t="str">
        <f>IF(B929="","",IF(AND(Input!Q928="",IFERROR(VLOOKUP(K929,UIR!$A$2:$P$21,9,FALSE),"")&lt;&gt;""),"Data is Missing.",""))</f>
        <v/>
      </c>
      <c r="U929" s="194"/>
      <c r="V929" s="194" t="str">
        <f>IF(B929="","",IF(AND(Input!S928="",IFERROR(VLOOKUP(K929,UIR!$A$2:$P$21,11,FALSE),"")&lt;&gt;""),"Data is Missing.",""))</f>
        <v/>
      </c>
      <c r="W929" s="194" t="str">
        <f>IF(B929="","",IF(AND(Input!T928="",IFERROR(VLOOKUP(K929,UIR!$A$2:$P$21,12,FALSE),"")&lt;&gt;""),"Data is Missing.",""))</f>
        <v/>
      </c>
      <c r="X929" s="194" t="str">
        <f>IF(B929="","",IF(AND(Input!V928="",IFERROR(VLOOKUP(K929,UIR!$A$2:$P$21,13,FALSE),"")&lt;&gt;""),"Data is Missing.",""))</f>
        <v/>
      </c>
      <c r="Y929" s="194" t="str">
        <f>IF(B929="","",IF(AND(Input!W928="",IFERROR(VLOOKUP(K929,UIR!$A$2:$P$21,14,FALSE),"")&lt;&gt;""),"Data is Missing.",""))</f>
        <v/>
      </c>
      <c r="Z929" s="194" t="str">
        <f>IF(B929="","",IF(AND(Input!X928="",IFERROR(VLOOKUP(K929,UIR!$A$2:$P$21,15,FALSE),"")&lt;&gt;""),"Data is Missing.",""))</f>
        <v/>
      </c>
      <c r="AA929" s="195" t="str">
        <f>IF(B929="","",IF(AND(Input!Y928="",IFERROR(VLOOKUP(K929,UIR!$A$2:$P$21,16,FALSE),"")&lt;&gt;""),"Data is Missing.",""))</f>
        <v/>
      </c>
      <c r="AC929" s="202" t="str">
        <f>IF(ISERROR(IF(Input!D928="","",IF(ISERROR(VLOOKUP(Input!D928,'Measure List'!$A$2:$A$30000,1,0)),"Invalid RefNo",""))),"",IF(Input!D928="","",IF(ISERROR(VLOOKUP(Input!D928,'Measure List'!$A$2:$A$30000,1,0)),"Invalid RefNo","")))</f>
        <v/>
      </c>
      <c r="AD929" s="156"/>
      <c r="AE929" s="156"/>
      <c r="AF929" s="156"/>
      <c r="AG929" s="156"/>
      <c r="AH929" s="156"/>
      <c r="AI929" s="156"/>
      <c r="AJ929" s="156"/>
      <c r="AK929" s="156"/>
      <c r="AL929" s="203" t="str">
        <f>IF(COUNTIF(Dropdowns!$K$2:$K$7,Input!S928)&gt;0,"",IF(Input!S928="","","Invalid Type"))</f>
        <v/>
      </c>
      <c r="AN929" s="204" t="str">
        <f>IF(Input!C928="","",IF(ISNUMBER(VALUE(Input!C928)),"","Needs to be a number."))</f>
        <v/>
      </c>
      <c r="AO929" s="205" t="str">
        <f>IF(Input!E928="","",IF(ISNUMBER(VALUE(Input!E928)),"","Needs to be a number."))</f>
        <v/>
      </c>
      <c r="AP929" s="205" t="str">
        <f>IF(Input!N928="","",IF(ISNUMBER(VALUE(Input!N928)),"","Needs to be a number."))</f>
        <v/>
      </c>
      <c r="AQ929" s="205" t="str">
        <f>IF(Input!O928="","",IF(ISNUMBER(VALUE(Input!O928)),"","Needs to be a number."))</f>
        <v/>
      </c>
      <c r="AR929" s="205" t="str">
        <f>IF(Input!V928="","",IF(ISNUMBER(VALUE(Input!V928)),"","Needs to be a number."))</f>
        <v/>
      </c>
      <c r="AS929" s="205" t="str">
        <f>IF(Input!W928="","",IF(ISNUMBER(VALUE(Input!W928)),"","Needs to be a number."))</f>
        <v/>
      </c>
      <c r="AT929" s="205" t="str">
        <f>IF(Input!X928="","",IF(ISNUMBER(VALUE(Input!X928)),"","Needs to be a number."))</f>
        <v/>
      </c>
      <c r="AU929" s="206" t="str">
        <f>IF(Input!Y928="","",IF(ISNUMBER(VALUE(Input!Y928)),"","Needs to be a number."))</f>
        <v/>
      </c>
      <c r="AW929" s="259" t="str">
        <f>IF(OR(VALUE(Input!C928)&lt;0,VALUE(Input!C928)&gt;100), "Invalid EEI %","")</f>
        <v/>
      </c>
      <c r="AX929" s="207"/>
      <c r="AY929" s="278" t="str">
        <f>IF(Input!E928="","",IF(VALUE(Input!E928)=0,"Do not enter 0.",""))</f>
        <v/>
      </c>
    </row>
    <row r="930" spans="2:51" x14ac:dyDescent="0.3">
      <c r="B930" s="188" t="str">
        <f>Input!A929</f>
        <v/>
      </c>
      <c r="C930" s="189" t="str">
        <f>IF(ISERROR(IF(AND(Input!$A929="",SUMPRODUCT(--(LEN(Input!$A930:'Input'!$A$1006)&gt;0))&lt;&gt;0),"Row is skipped.",IF(AND(Input!$A929="",Input!$A930=""),"", IF(Input!B929="","Data is missing.","")))),"",IF(AND(Input!$A929="",SUMPRODUCT(--(LEN(Input!$A930:'Input'!$A$1006)&gt;0))&lt;&gt;0),"Row is skipped.",IF(AND(Input!$A929="",Input!$A930=""),"", IF(Input!B929="","Data is missing.",""))))</f>
        <v/>
      </c>
      <c r="D930" s="189" t="str">
        <f>IF(ISERROR(IF(AND(Input!$A929="",SUMPRODUCT(--(LEN(Input!$A930:'Input'!$A$1006)&gt;0))&lt;&gt;0),"Row is skipped.",IF(AND(Input!$A929="",Input!$A930=""),"", IF(Input!C929="","Data is missing.","")))),"",IF(AND(Input!$A929="",SUMPRODUCT(--(LEN(Input!$A930:'Input'!$A$1006)&gt;0))&lt;&gt;0),"Row is skipped.",IF(AND(Input!$A929="",Input!$A930=""),"", IF(Input!C929="","Data is missing.",""))))</f>
        <v/>
      </c>
      <c r="E930" s="189" t="str">
        <f>IF(ISERROR(IF(AND(Input!$A929="",SUMPRODUCT(--(LEN(Input!$A930:'Input'!$A$1006)&gt;0))&lt;&gt;0),"Row is skipped.",IF(AND(Input!$A929="",Input!$A930=""),"", IF(Input!D929="","Data is missing.","")))),"",IF(AND(Input!$A929="",SUMPRODUCT(--(LEN(Input!$A930:'Input'!$A$1006)&gt;0))&lt;&gt;0),"Row is skipped.",IF(AND(Input!$A929="",Input!$A930=""),"", IF(Input!D929="","Data is missing.",""))))</f>
        <v/>
      </c>
      <c r="F930" s="189" t="str">
        <f>IF(ISERROR(IF(AND(Input!$A929="",SUMPRODUCT(--(LEN(Input!$A930:'Input'!$A$1006)&gt;0))&lt;&gt;0),"Row is skipped.",IF(AND(Input!$A929="",Input!$A930=""),"", IF(Input!E929="","Data is missing.","")))),"",IF(AND(Input!$A929="",SUMPRODUCT(--(LEN(Input!$A930:'Input'!$A$1006)&gt;0))&lt;&gt;0),"Row is skipped.",IF(AND(Input!$A929="",Input!$A930=""),"", IF(Input!E929="","Data is missing.",""))))</f>
        <v/>
      </c>
      <c r="G930" s="189" t="str">
        <f>IF(ISERROR(IF(AND(Input!$A929="",SUMPRODUCT(--(LEN(Input!$A930:'Input'!$A$1006)&gt;0))&lt;&gt;0),"Row is skipped.",IF(AND(Input!$A929="",Input!$A930=""),"", IF(Input!F929="","Data is missing.","")))),"",IF(AND(Input!$A929="",SUMPRODUCT(--(LEN(Input!$A930:'Input'!$A$1006)&gt;0))&lt;&gt;0),"Row is skipped.",IF(AND(Input!$A929="",Input!$A930=""),"", IF(Input!F929="","Data is missing.",""))))</f>
        <v/>
      </c>
      <c r="H930" s="190" t="str">
        <f>IF(ISERROR(IF(AND(Input!$A929="",SUMPRODUCT(--(LEN(Input!$A930:'Input'!$A$1006)&gt;0))&lt;&gt;0),"Row is skipped.",IF(AND(Input!$A929="",Input!$A930=""),"", IF(Input!G929="","Data is missing.","")))),"",IF(AND(Input!$A929="",SUMPRODUCT(--(LEN(Input!$A930:'Input'!$A$1006)&gt;0))&lt;&gt;0),"Row is skipped.",IF(AND(Input!$A929="",Input!$A930=""),"", IF(Input!G929="","Data is missing.",""))))</f>
        <v/>
      </c>
      <c r="I930" s="156"/>
      <c r="J930" s="191" t="str">
        <f>IFERROR(VLOOKUP(VLOOKUP(Input!$D929,'Measure List'!$A:$AN,40,FALSE),UIR!$A$1:$Q$27,17,FALSE),"")</f>
        <v/>
      </c>
      <c r="K930" s="192" t="str">
        <f>IFERROR(VLOOKUP(Input!$D929,'Measure List'!$A:$AN,40,FALSE),"")</f>
        <v/>
      </c>
      <c r="L930" s="156"/>
      <c r="M930" s="193" t="str">
        <f>IF(B930="","",IF(AND(Input!H929="",IFERROR(VLOOKUP(K930,UIR!$A$2:$P$21,2,FALSE),"")&lt;&gt;""),"Data is Missing.",""))</f>
        <v/>
      </c>
      <c r="N930" s="194" t="str">
        <f>IF(B930="","",IF(AND(Input!I929="",IFERROR(VLOOKUP(K930,UIR!$A$2:$P$21,3,FALSE),"")&lt;&gt;""),"Data is Missing.",""))</f>
        <v/>
      </c>
      <c r="O930" s="194" t="str">
        <f>IF(B930="","",IF(AND(Input!J929="",IFERROR(VLOOKUP(K930,UIR!$A$2:$P$21,4,FALSE),"")&lt;&gt;""),"Data is Missing.",""))</f>
        <v/>
      </c>
      <c r="P930" s="194" t="str">
        <f>IF(B930="","",IF(AND(Input!K929="",IFERROR(VLOOKUP(K930,UIR!$A$2:$P$21,5,FALSE),"")&lt;&gt;""),"Data is Missing.",""))</f>
        <v/>
      </c>
      <c r="Q930" s="194" t="str">
        <f>IF(B930="","",IF(AND(Input!L929="",IFERROR(VLOOKUP(K930,UIR!$A$2:$P$21,6,FALSE),"")&lt;&gt;""),"Data is Missing.",""))</f>
        <v/>
      </c>
      <c r="R930" s="194" t="str">
        <f>IF(B930="","",IF(AND(Input!M929="",IFERROR(VLOOKUP(K930,UIR!$A$2:$P$21,7,FALSE),"")&lt;&gt;""),"Data is Missing.",""))</f>
        <v/>
      </c>
      <c r="S930" s="194" t="str">
        <f>IF(B930="","",IF(AND(Input!P929="",IFERROR(VLOOKUP(K930,UIR!$A$2:$P$21,8,FALSE),"")&lt;&gt;""),"Data is Missing.",""))</f>
        <v/>
      </c>
      <c r="T930" s="194" t="str">
        <f>IF(B930="","",IF(AND(Input!Q929="",IFERROR(VLOOKUP(K930,UIR!$A$2:$P$21,9,FALSE),"")&lt;&gt;""),"Data is Missing.",""))</f>
        <v/>
      </c>
      <c r="U930" s="194"/>
      <c r="V930" s="194" t="str">
        <f>IF(B930="","",IF(AND(Input!S929="",IFERROR(VLOOKUP(K930,UIR!$A$2:$P$21,11,FALSE),"")&lt;&gt;""),"Data is Missing.",""))</f>
        <v/>
      </c>
      <c r="W930" s="194" t="str">
        <f>IF(B930="","",IF(AND(Input!T929="",IFERROR(VLOOKUP(K930,UIR!$A$2:$P$21,12,FALSE),"")&lt;&gt;""),"Data is Missing.",""))</f>
        <v/>
      </c>
      <c r="X930" s="194" t="str">
        <f>IF(B930="","",IF(AND(Input!V929="",IFERROR(VLOOKUP(K930,UIR!$A$2:$P$21,13,FALSE),"")&lt;&gt;""),"Data is Missing.",""))</f>
        <v/>
      </c>
      <c r="Y930" s="194" t="str">
        <f>IF(B930="","",IF(AND(Input!W929="",IFERROR(VLOOKUP(K930,UIR!$A$2:$P$21,14,FALSE),"")&lt;&gt;""),"Data is Missing.",""))</f>
        <v/>
      </c>
      <c r="Z930" s="194" t="str">
        <f>IF(B930="","",IF(AND(Input!X929="",IFERROR(VLOOKUP(K930,UIR!$A$2:$P$21,15,FALSE),"")&lt;&gt;""),"Data is Missing.",""))</f>
        <v/>
      </c>
      <c r="AA930" s="195" t="str">
        <f>IF(B930="","",IF(AND(Input!Y929="",IFERROR(VLOOKUP(K930,UIR!$A$2:$P$21,16,FALSE),"")&lt;&gt;""),"Data is Missing.",""))</f>
        <v/>
      </c>
      <c r="AC930" s="202" t="str">
        <f>IF(ISERROR(IF(Input!D929="","",IF(ISERROR(VLOOKUP(Input!D929,'Measure List'!$A$2:$A$30000,1,0)),"Invalid RefNo",""))),"",IF(Input!D929="","",IF(ISERROR(VLOOKUP(Input!D929,'Measure List'!$A$2:$A$30000,1,0)),"Invalid RefNo","")))</f>
        <v/>
      </c>
      <c r="AD930" s="156"/>
      <c r="AE930" s="156"/>
      <c r="AF930" s="156"/>
      <c r="AG930" s="156"/>
      <c r="AH930" s="156"/>
      <c r="AI930" s="156"/>
      <c r="AJ930" s="156"/>
      <c r="AK930" s="156"/>
      <c r="AL930" s="203" t="str">
        <f>IF(COUNTIF(Dropdowns!$K$2:$K$7,Input!S929)&gt;0,"",IF(Input!S929="","","Invalid Type"))</f>
        <v/>
      </c>
      <c r="AN930" s="204" t="str">
        <f>IF(Input!C929="","",IF(ISNUMBER(VALUE(Input!C929)),"","Needs to be a number."))</f>
        <v/>
      </c>
      <c r="AO930" s="205" t="str">
        <f>IF(Input!E929="","",IF(ISNUMBER(VALUE(Input!E929)),"","Needs to be a number."))</f>
        <v/>
      </c>
      <c r="AP930" s="205" t="str">
        <f>IF(Input!N929="","",IF(ISNUMBER(VALUE(Input!N929)),"","Needs to be a number."))</f>
        <v/>
      </c>
      <c r="AQ930" s="205" t="str">
        <f>IF(Input!O929="","",IF(ISNUMBER(VALUE(Input!O929)),"","Needs to be a number."))</f>
        <v/>
      </c>
      <c r="AR930" s="205" t="str">
        <f>IF(Input!V929="","",IF(ISNUMBER(VALUE(Input!V929)),"","Needs to be a number."))</f>
        <v/>
      </c>
      <c r="AS930" s="205" t="str">
        <f>IF(Input!W929="","",IF(ISNUMBER(VALUE(Input!W929)),"","Needs to be a number."))</f>
        <v/>
      </c>
      <c r="AT930" s="205" t="str">
        <f>IF(Input!X929="","",IF(ISNUMBER(VALUE(Input!X929)),"","Needs to be a number."))</f>
        <v/>
      </c>
      <c r="AU930" s="206" t="str">
        <f>IF(Input!Y929="","",IF(ISNUMBER(VALUE(Input!Y929)),"","Needs to be a number."))</f>
        <v/>
      </c>
      <c r="AW930" s="259" t="str">
        <f>IF(OR(VALUE(Input!C929)&lt;0,VALUE(Input!C929)&gt;100), "Invalid EEI %","")</f>
        <v/>
      </c>
      <c r="AX930" s="207"/>
      <c r="AY930" s="278" t="str">
        <f>IF(Input!E929="","",IF(VALUE(Input!E929)=0,"Do not enter 0.",""))</f>
        <v/>
      </c>
    </row>
    <row r="931" spans="2:51" x14ac:dyDescent="0.3">
      <c r="B931" s="188" t="str">
        <f>Input!A930</f>
        <v/>
      </c>
      <c r="C931" s="189" t="str">
        <f>IF(ISERROR(IF(AND(Input!$A930="",SUMPRODUCT(--(LEN(Input!$A931:'Input'!$A$1006)&gt;0))&lt;&gt;0),"Row is skipped.",IF(AND(Input!$A930="",Input!$A931=""),"", IF(Input!B930="","Data is missing.","")))),"",IF(AND(Input!$A930="",SUMPRODUCT(--(LEN(Input!$A931:'Input'!$A$1006)&gt;0))&lt;&gt;0),"Row is skipped.",IF(AND(Input!$A930="",Input!$A931=""),"", IF(Input!B930="","Data is missing.",""))))</f>
        <v/>
      </c>
      <c r="D931" s="189" t="str">
        <f>IF(ISERROR(IF(AND(Input!$A930="",SUMPRODUCT(--(LEN(Input!$A931:'Input'!$A$1006)&gt;0))&lt;&gt;0),"Row is skipped.",IF(AND(Input!$A930="",Input!$A931=""),"", IF(Input!C930="","Data is missing.","")))),"",IF(AND(Input!$A930="",SUMPRODUCT(--(LEN(Input!$A931:'Input'!$A$1006)&gt;0))&lt;&gt;0),"Row is skipped.",IF(AND(Input!$A930="",Input!$A931=""),"", IF(Input!C930="","Data is missing.",""))))</f>
        <v/>
      </c>
      <c r="E931" s="189" t="str">
        <f>IF(ISERROR(IF(AND(Input!$A930="",SUMPRODUCT(--(LEN(Input!$A931:'Input'!$A$1006)&gt;0))&lt;&gt;0),"Row is skipped.",IF(AND(Input!$A930="",Input!$A931=""),"", IF(Input!D930="","Data is missing.","")))),"",IF(AND(Input!$A930="",SUMPRODUCT(--(LEN(Input!$A931:'Input'!$A$1006)&gt;0))&lt;&gt;0),"Row is skipped.",IF(AND(Input!$A930="",Input!$A931=""),"", IF(Input!D930="","Data is missing.",""))))</f>
        <v/>
      </c>
      <c r="F931" s="189" t="str">
        <f>IF(ISERROR(IF(AND(Input!$A930="",SUMPRODUCT(--(LEN(Input!$A931:'Input'!$A$1006)&gt;0))&lt;&gt;0),"Row is skipped.",IF(AND(Input!$A930="",Input!$A931=""),"", IF(Input!E930="","Data is missing.","")))),"",IF(AND(Input!$A930="",SUMPRODUCT(--(LEN(Input!$A931:'Input'!$A$1006)&gt;0))&lt;&gt;0),"Row is skipped.",IF(AND(Input!$A930="",Input!$A931=""),"", IF(Input!E930="","Data is missing.",""))))</f>
        <v/>
      </c>
      <c r="G931" s="189" t="str">
        <f>IF(ISERROR(IF(AND(Input!$A930="",SUMPRODUCT(--(LEN(Input!$A931:'Input'!$A$1006)&gt;0))&lt;&gt;0),"Row is skipped.",IF(AND(Input!$A930="",Input!$A931=""),"", IF(Input!F930="","Data is missing.","")))),"",IF(AND(Input!$A930="",SUMPRODUCT(--(LEN(Input!$A931:'Input'!$A$1006)&gt;0))&lt;&gt;0),"Row is skipped.",IF(AND(Input!$A930="",Input!$A931=""),"", IF(Input!F930="","Data is missing.",""))))</f>
        <v/>
      </c>
      <c r="H931" s="190" t="str">
        <f>IF(ISERROR(IF(AND(Input!$A930="",SUMPRODUCT(--(LEN(Input!$A931:'Input'!$A$1006)&gt;0))&lt;&gt;0),"Row is skipped.",IF(AND(Input!$A930="",Input!$A931=""),"", IF(Input!G930="","Data is missing.","")))),"",IF(AND(Input!$A930="",SUMPRODUCT(--(LEN(Input!$A931:'Input'!$A$1006)&gt;0))&lt;&gt;0),"Row is skipped.",IF(AND(Input!$A930="",Input!$A931=""),"", IF(Input!G930="","Data is missing.",""))))</f>
        <v/>
      </c>
      <c r="I931" s="156"/>
      <c r="J931" s="191" t="str">
        <f>IFERROR(VLOOKUP(VLOOKUP(Input!$D930,'Measure List'!$A:$AN,40,FALSE),UIR!$A$1:$Q$27,17,FALSE),"")</f>
        <v/>
      </c>
      <c r="K931" s="192" t="str">
        <f>IFERROR(VLOOKUP(Input!$D930,'Measure List'!$A:$AN,40,FALSE),"")</f>
        <v/>
      </c>
      <c r="L931" s="156"/>
      <c r="M931" s="193" t="str">
        <f>IF(B931="","",IF(AND(Input!H930="",IFERROR(VLOOKUP(K931,UIR!$A$2:$P$21,2,FALSE),"")&lt;&gt;""),"Data is Missing.",""))</f>
        <v/>
      </c>
      <c r="N931" s="194" t="str">
        <f>IF(B931="","",IF(AND(Input!I930="",IFERROR(VLOOKUP(K931,UIR!$A$2:$P$21,3,FALSE),"")&lt;&gt;""),"Data is Missing.",""))</f>
        <v/>
      </c>
      <c r="O931" s="194" t="str">
        <f>IF(B931="","",IF(AND(Input!J930="",IFERROR(VLOOKUP(K931,UIR!$A$2:$P$21,4,FALSE),"")&lt;&gt;""),"Data is Missing.",""))</f>
        <v/>
      </c>
      <c r="P931" s="194" t="str">
        <f>IF(B931="","",IF(AND(Input!K930="",IFERROR(VLOOKUP(K931,UIR!$A$2:$P$21,5,FALSE),"")&lt;&gt;""),"Data is Missing.",""))</f>
        <v/>
      </c>
      <c r="Q931" s="194" t="str">
        <f>IF(B931="","",IF(AND(Input!L930="",IFERROR(VLOOKUP(K931,UIR!$A$2:$P$21,6,FALSE),"")&lt;&gt;""),"Data is Missing.",""))</f>
        <v/>
      </c>
      <c r="R931" s="194" t="str">
        <f>IF(B931="","",IF(AND(Input!M930="",IFERROR(VLOOKUP(K931,UIR!$A$2:$P$21,7,FALSE),"")&lt;&gt;""),"Data is Missing.",""))</f>
        <v/>
      </c>
      <c r="S931" s="194" t="str">
        <f>IF(B931="","",IF(AND(Input!P930="",IFERROR(VLOOKUP(K931,UIR!$A$2:$P$21,8,FALSE),"")&lt;&gt;""),"Data is Missing.",""))</f>
        <v/>
      </c>
      <c r="T931" s="194" t="str">
        <f>IF(B931="","",IF(AND(Input!Q930="",IFERROR(VLOOKUP(K931,UIR!$A$2:$P$21,9,FALSE),"")&lt;&gt;""),"Data is Missing.",""))</f>
        <v/>
      </c>
      <c r="U931" s="194"/>
      <c r="V931" s="194" t="str">
        <f>IF(B931="","",IF(AND(Input!S930="",IFERROR(VLOOKUP(K931,UIR!$A$2:$P$21,11,FALSE),"")&lt;&gt;""),"Data is Missing.",""))</f>
        <v/>
      </c>
      <c r="W931" s="194" t="str">
        <f>IF(B931="","",IF(AND(Input!T930="",IFERROR(VLOOKUP(K931,UIR!$A$2:$P$21,12,FALSE),"")&lt;&gt;""),"Data is Missing.",""))</f>
        <v/>
      </c>
      <c r="X931" s="194" t="str">
        <f>IF(B931="","",IF(AND(Input!V930="",IFERROR(VLOOKUP(K931,UIR!$A$2:$P$21,13,FALSE),"")&lt;&gt;""),"Data is Missing.",""))</f>
        <v/>
      </c>
      <c r="Y931" s="194" t="str">
        <f>IF(B931="","",IF(AND(Input!W930="",IFERROR(VLOOKUP(K931,UIR!$A$2:$P$21,14,FALSE),"")&lt;&gt;""),"Data is Missing.",""))</f>
        <v/>
      </c>
      <c r="Z931" s="194" t="str">
        <f>IF(B931="","",IF(AND(Input!X930="",IFERROR(VLOOKUP(K931,UIR!$A$2:$P$21,15,FALSE),"")&lt;&gt;""),"Data is Missing.",""))</f>
        <v/>
      </c>
      <c r="AA931" s="195" t="str">
        <f>IF(B931="","",IF(AND(Input!Y930="",IFERROR(VLOOKUP(K931,UIR!$A$2:$P$21,16,FALSE),"")&lt;&gt;""),"Data is Missing.",""))</f>
        <v/>
      </c>
      <c r="AC931" s="202" t="str">
        <f>IF(ISERROR(IF(Input!D930="","",IF(ISERROR(VLOOKUP(Input!D930,'Measure List'!$A$2:$A$30000,1,0)),"Invalid RefNo",""))),"",IF(Input!D930="","",IF(ISERROR(VLOOKUP(Input!D930,'Measure List'!$A$2:$A$30000,1,0)),"Invalid RefNo","")))</f>
        <v/>
      </c>
      <c r="AD931" s="156"/>
      <c r="AE931" s="156"/>
      <c r="AF931" s="156"/>
      <c r="AG931" s="156"/>
      <c r="AH931" s="156"/>
      <c r="AI931" s="156"/>
      <c r="AJ931" s="156"/>
      <c r="AK931" s="156"/>
      <c r="AL931" s="203" t="str">
        <f>IF(COUNTIF(Dropdowns!$K$2:$K$7,Input!S930)&gt;0,"",IF(Input!S930="","","Invalid Type"))</f>
        <v/>
      </c>
      <c r="AN931" s="204" t="str">
        <f>IF(Input!C930="","",IF(ISNUMBER(VALUE(Input!C930)),"","Needs to be a number."))</f>
        <v/>
      </c>
      <c r="AO931" s="205" t="str">
        <f>IF(Input!E930="","",IF(ISNUMBER(VALUE(Input!E930)),"","Needs to be a number."))</f>
        <v/>
      </c>
      <c r="AP931" s="205" t="str">
        <f>IF(Input!N930="","",IF(ISNUMBER(VALUE(Input!N930)),"","Needs to be a number."))</f>
        <v/>
      </c>
      <c r="AQ931" s="205" t="str">
        <f>IF(Input!O930="","",IF(ISNUMBER(VALUE(Input!O930)),"","Needs to be a number."))</f>
        <v/>
      </c>
      <c r="AR931" s="205" t="str">
        <f>IF(Input!V930="","",IF(ISNUMBER(VALUE(Input!V930)),"","Needs to be a number."))</f>
        <v/>
      </c>
      <c r="AS931" s="205" t="str">
        <f>IF(Input!W930="","",IF(ISNUMBER(VALUE(Input!W930)),"","Needs to be a number."))</f>
        <v/>
      </c>
      <c r="AT931" s="205" t="str">
        <f>IF(Input!X930="","",IF(ISNUMBER(VALUE(Input!X930)),"","Needs to be a number."))</f>
        <v/>
      </c>
      <c r="AU931" s="206" t="str">
        <f>IF(Input!Y930="","",IF(ISNUMBER(VALUE(Input!Y930)),"","Needs to be a number."))</f>
        <v/>
      </c>
      <c r="AW931" s="259" t="str">
        <f>IF(OR(VALUE(Input!C930)&lt;0,VALUE(Input!C930)&gt;100), "Invalid EEI %","")</f>
        <v/>
      </c>
      <c r="AX931" s="207"/>
      <c r="AY931" s="278" t="str">
        <f>IF(Input!E930="","",IF(VALUE(Input!E930)=0,"Do not enter 0.",""))</f>
        <v/>
      </c>
    </row>
    <row r="932" spans="2:51" x14ac:dyDescent="0.3">
      <c r="B932" s="188" t="str">
        <f>Input!A931</f>
        <v/>
      </c>
      <c r="C932" s="189" t="str">
        <f>IF(ISERROR(IF(AND(Input!$A931="",SUMPRODUCT(--(LEN(Input!$A932:'Input'!$A$1006)&gt;0))&lt;&gt;0),"Row is skipped.",IF(AND(Input!$A931="",Input!$A932=""),"", IF(Input!B931="","Data is missing.","")))),"",IF(AND(Input!$A931="",SUMPRODUCT(--(LEN(Input!$A932:'Input'!$A$1006)&gt;0))&lt;&gt;0),"Row is skipped.",IF(AND(Input!$A931="",Input!$A932=""),"", IF(Input!B931="","Data is missing.",""))))</f>
        <v/>
      </c>
      <c r="D932" s="189" t="str">
        <f>IF(ISERROR(IF(AND(Input!$A931="",SUMPRODUCT(--(LEN(Input!$A932:'Input'!$A$1006)&gt;0))&lt;&gt;0),"Row is skipped.",IF(AND(Input!$A931="",Input!$A932=""),"", IF(Input!C931="","Data is missing.","")))),"",IF(AND(Input!$A931="",SUMPRODUCT(--(LEN(Input!$A932:'Input'!$A$1006)&gt;0))&lt;&gt;0),"Row is skipped.",IF(AND(Input!$A931="",Input!$A932=""),"", IF(Input!C931="","Data is missing.",""))))</f>
        <v/>
      </c>
      <c r="E932" s="189" t="str">
        <f>IF(ISERROR(IF(AND(Input!$A931="",SUMPRODUCT(--(LEN(Input!$A932:'Input'!$A$1006)&gt;0))&lt;&gt;0),"Row is skipped.",IF(AND(Input!$A931="",Input!$A932=""),"", IF(Input!D931="","Data is missing.","")))),"",IF(AND(Input!$A931="",SUMPRODUCT(--(LEN(Input!$A932:'Input'!$A$1006)&gt;0))&lt;&gt;0),"Row is skipped.",IF(AND(Input!$A931="",Input!$A932=""),"", IF(Input!D931="","Data is missing.",""))))</f>
        <v/>
      </c>
      <c r="F932" s="189" t="str">
        <f>IF(ISERROR(IF(AND(Input!$A931="",SUMPRODUCT(--(LEN(Input!$A932:'Input'!$A$1006)&gt;0))&lt;&gt;0),"Row is skipped.",IF(AND(Input!$A931="",Input!$A932=""),"", IF(Input!E931="","Data is missing.","")))),"",IF(AND(Input!$A931="",SUMPRODUCT(--(LEN(Input!$A932:'Input'!$A$1006)&gt;0))&lt;&gt;0),"Row is skipped.",IF(AND(Input!$A931="",Input!$A932=""),"", IF(Input!E931="","Data is missing.",""))))</f>
        <v/>
      </c>
      <c r="G932" s="189" t="str">
        <f>IF(ISERROR(IF(AND(Input!$A931="",SUMPRODUCT(--(LEN(Input!$A932:'Input'!$A$1006)&gt;0))&lt;&gt;0),"Row is skipped.",IF(AND(Input!$A931="",Input!$A932=""),"", IF(Input!F931="","Data is missing.","")))),"",IF(AND(Input!$A931="",SUMPRODUCT(--(LEN(Input!$A932:'Input'!$A$1006)&gt;0))&lt;&gt;0),"Row is skipped.",IF(AND(Input!$A931="",Input!$A932=""),"", IF(Input!F931="","Data is missing.",""))))</f>
        <v/>
      </c>
      <c r="H932" s="190" t="str">
        <f>IF(ISERROR(IF(AND(Input!$A931="",SUMPRODUCT(--(LEN(Input!$A932:'Input'!$A$1006)&gt;0))&lt;&gt;0),"Row is skipped.",IF(AND(Input!$A931="",Input!$A932=""),"", IF(Input!G931="","Data is missing.","")))),"",IF(AND(Input!$A931="",SUMPRODUCT(--(LEN(Input!$A932:'Input'!$A$1006)&gt;0))&lt;&gt;0),"Row is skipped.",IF(AND(Input!$A931="",Input!$A932=""),"", IF(Input!G931="","Data is missing.",""))))</f>
        <v/>
      </c>
      <c r="I932" s="156"/>
      <c r="J932" s="191" t="str">
        <f>IFERROR(VLOOKUP(VLOOKUP(Input!$D931,'Measure List'!$A:$AN,40,FALSE),UIR!$A$1:$Q$27,17,FALSE),"")</f>
        <v/>
      </c>
      <c r="K932" s="192" t="str">
        <f>IFERROR(VLOOKUP(Input!$D931,'Measure List'!$A:$AN,40,FALSE),"")</f>
        <v/>
      </c>
      <c r="L932" s="156"/>
      <c r="M932" s="193" t="str">
        <f>IF(B932="","",IF(AND(Input!H931="",IFERROR(VLOOKUP(K932,UIR!$A$2:$P$21,2,FALSE),"")&lt;&gt;""),"Data is Missing.",""))</f>
        <v/>
      </c>
      <c r="N932" s="194" t="str">
        <f>IF(B932="","",IF(AND(Input!I931="",IFERROR(VLOOKUP(K932,UIR!$A$2:$P$21,3,FALSE),"")&lt;&gt;""),"Data is Missing.",""))</f>
        <v/>
      </c>
      <c r="O932" s="194" t="str">
        <f>IF(B932="","",IF(AND(Input!J931="",IFERROR(VLOOKUP(K932,UIR!$A$2:$P$21,4,FALSE),"")&lt;&gt;""),"Data is Missing.",""))</f>
        <v/>
      </c>
      <c r="P932" s="194" t="str">
        <f>IF(B932="","",IF(AND(Input!K931="",IFERROR(VLOOKUP(K932,UIR!$A$2:$P$21,5,FALSE),"")&lt;&gt;""),"Data is Missing.",""))</f>
        <v/>
      </c>
      <c r="Q932" s="194" t="str">
        <f>IF(B932="","",IF(AND(Input!L931="",IFERROR(VLOOKUP(K932,UIR!$A$2:$P$21,6,FALSE),"")&lt;&gt;""),"Data is Missing.",""))</f>
        <v/>
      </c>
      <c r="R932" s="194" t="str">
        <f>IF(B932="","",IF(AND(Input!M931="",IFERROR(VLOOKUP(K932,UIR!$A$2:$P$21,7,FALSE),"")&lt;&gt;""),"Data is Missing.",""))</f>
        <v/>
      </c>
      <c r="S932" s="194" t="str">
        <f>IF(B932="","",IF(AND(Input!P931="",IFERROR(VLOOKUP(K932,UIR!$A$2:$P$21,8,FALSE),"")&lt;&gt;""),"Data is Missing.",""))</f>
        <v/>
      </c>
      <c r="T932" s="194" t="str">
        <f>IF(B932="","",IF(AND(Input!Q931="",IFERROR(VLOOKUP(K932,UIR!$A$2:$P$21,9,FALSE),"")&lt;&gt;""),"Data is Missing.",""))</f>
        <v/>
      </c>
      <c r="U932" s="194"/>
      <c r="V932" s="194" t="str">
        <f>IF(B932="","",IF(AND(Input!S931="",IFERROR(VLOOKUP(K932,UIR!$A$2:$P$21,11,FALSE),"")&lt;&gt;""),"Data is Missing.",""))</f>
        <v/>
      </c>
      <c r="W932" s="194" t="str">
        <f>IF(B932="","",IF(AND(Input!T931="",IFERROR(VLOOKUP(K932,UIR!$A$2:$P$21,12,FALSE),"")&lt;&gt;""),"Data is Missing.",""))</f>
        <v/>
      </c>
      <c r="X932" s="194" t="str">
        <f>IF(B932="","",IF(AND(Input!V931="",IFERROR(VLOOKUP(K932,UIR!$A$2:$P$21,13,FALSE),"")&lt;&gt;""),"Data is Missing.",""))</f>
        <v/>
      </c>
      <c r="Y932" s="194" t="str">
        <f>IF(B932="","",IF(AND(Input!W931="",IFERROR(VLOOKUP(K932,UIR!$A$2:$P$21,14,FALSE),"")&lt;&gt;""),"Data is Missing.",""))</f>
        <v/>
      </c>
      <c r="Z932" s="194" t="str">
        <f>IF(B932="","",IF(AND(Input!X931="",IFERROR(VLOOKUP(K932,UIR!$A$2:$P$21,15,FALSE),"")&lt;&gt;""),"Data is Missing.",""))</f>
        <v/>
      </c>
      <c r="AA932" s="195" t="str">
        <f>IF(B932="","",IF(AND(Input!Y931="",IFERROR(VLOOKUP(K932,UIR!$A$2:$P$21,16,FALSE),"")&lt;&gt;""),"Data is Missing.",""))</f>
        <v/>
      </c>
      <c r="AC932" s="202" t="str">
        <f>IF(ISERROR(IF(Input!D931="","",IF(ISERROR(VLOOKUP(Input!D931,'Measure List'!$A$2:$A$30000,1,0)),"Invalid RefNo",""))),"",IF(Input!D931="","",IF(ISERROR(VLOOKUP(Input!D931,'Measure List'!$A$2:$A$30000,1,0)),"Invalid RefNo","")))</f>
        <v/>
      </c>
      <c r="AD932" s="156"/>
      <c r="AE932" s="156"/>
      <c r="AF932" s="156"/>
      <c r="AG932" s="156"/>
      <c r="AH932" s="156"/>
      <c r="AI932" s="156"/>
      <c r="AJ932" s="156"/>
      <c r="AK932" s="156"/>
      <c r="AL932" s="203" t="str">
        <f>IF(COUNTIF(Dropdowns!$K$2:$K$7,Input!S931)&gt;0,"",IF(Input!S931="","","Invalid Type"))</f>
        <v/>
      </c>
      <c r="AN932" s="204" t="str">
        <f>IF(Input!C931="","",IF(ISNUMBER(VALUE(Input!C931)),"","Needs to be a number."))</f>
        <v/>
      </c>
      <c r="AO932" s="205" t="str">
        <f>IF(Input!E931="","",IF(ISNUMBER(VALUE(Input!E931)),"","Needs to be a number."))</f>
        <v/>
      </c>
      <c r="AP932" s="205" t="str">
        <f>IF(Input!N931="","",IF(ISNUMBER(VALUE(Input!N931)),"","Needs to be a number."))</f>
        <v/>
      </c>
      <c r="AQ932" s="205" t="str">
        <f>IF(Input!O931="","",IF(ISNUMBER(VALUE(Input!O931)),"","Needs to be a number."))</f>
        <v/>
      </c>
      <c r="AR932" s="205" t="str">
        <f>IF(Input!V931="","",IF(ISNUMBER(VALUE(Input!V931)),"","Needs to be a number."))</f>
        <v/>
      </c>
      <c r="AS932" s="205" t="str">
        <f>IF(Input!W931="","",IF(ISNUMBER(VALUE(Input!W931)),"","Needs to be a number."))</f>
        <v/>
      </c>
      <c r="AT932" s="205" t="str">
        <f>IF(Input!X931="","",IF(ISNUMBER(VALUE(Input!X931)),"","Needs to be a number."))</f>
        <v/>
      </c>
      <c r="AU932" s="206" t="str">
        <f>IF(Input!Y931="","",IF(ISNUMBER(VALUE(Input!Y931)),"","Needs to be a number."))</f>
        <v/>
      </c>
      <c r="AW932" s="259" t="str">
        <f>IF(OR(VALUE(Input!C931)&lt;0,VALUE(Input!C931)&gt;100), "Invalid EEI %","")</f>
        <v/>
      </c>
      <c r="AX932" s="207"/>
      <c r="AY932" s="278" t="str">
        <f>IF(Input!E931="","",IF(VALUE(Input!E931)=0,"Do not enter 0.",""))</f>
        <v/>
      </c>
    </row>
    <row r="933" spans="2:51" x14ac:dyDescent="0.3">
      <c r="B933" s="188" t="str">
        <f>Input!A932</f>
        <v/>
      </c>
      <c r="C933" s="189" t="str">
        <f>IF(ISERROR(IF(AND(Input!$A932="",SUMPRODUCT(--(LEN(Input!$A933:'Input'!$A$1006)&gt;0))&lt;&gt;0),"Row is skipped.",IF(AND(Input!$A932="",Input!$A933=""),"", IF(Input!B932="","Data is missing.","")))),"",IF(AND(Input!$A932="",SUMPRODUCT(--(LEN(Input!$A933:'Input'!$A$1006)&gt;0))&lt;&gt;0),"Row is skipped.",IF(AND(Input!$A932="",Input!$A933=""),"", IF(Input!B932="","Data is missing.",""))))</f>
        <v/>
      </c>
      <c r="D933" s="189" t="str">
        <f>IF(ISERROR(IF(AND(Input!$A932="",SUMPRODUCT(--(LEN(Input!$A933:'Input'!$A$1006)&gt;0))&lt;&gt;0),"Row is skipped.",IF(AND(Input!$A932="",Input!$A933=""),"", IF(Input!C932="","Data is missing.","")))),"",IF(AND(Input!$A932="",SUMPRODUCT(--(LEN(Input!$A933:'Input'!$A$1006)&gt;0))&lt;&gt;0),"Row is skipped.",IF(AND(Input!$A932="",Input!$A933=""),"", IF(Input!C932="","Data is missing.",""))))</f>
        <v/>
      </c>
      <c r="E933" s="189" t="str">
        <f>IF(ISERROR(IF(AND(Input!$A932="",SUMPRODUCT(--(LEN(Input!$A933:'Input'!$A$1006)&gt;0))&lt;&gt;0),"Row is skipped.",IF(AND(Input!$A932="",Input!$A933=""),"", IF(Input!D932="","Data is missing.","")))),"",IF(AND(Input!$A932="",SUMPRODUCT(--(LEN(Input!$A933:'Input'!$A$1006)&gt;0))&lt;&gt;0),"Row is skipped.",IF(AND(Input!$A932="",Input!$A933=""),"", IF(Input!D932="","Data is missing.",""))))</f>
        <v/>
      </c>
      <c r="F933" s="189" t="str">
        <f>IF(ISERROR(IF(AND(Input!$A932="",SUMPRODUCT(--(LEN(Input!$A933:'Input'!$A$1006)&gt;0))&lt;&gt;0),"Row is skipped.",IF(AND(Input!$A932="",Input!$A933=""),"", IF(Input!E932="","Data is missing.","")))),"",IF(AND(Input!$A932="",SUMPRODUCT(--(LEN(Input!$A933:'Input'!$A$1006)&gt;0))&lt;&gt;0),"Row is skipped.",IF(AND(Input!$A932="",Input!$A933=""),"", IF(Input!E932="","Data is missing.",""))))</f>
        <v/>
      </c>
      <c r="G933" s="189" t="str">
        <f>IF(ISERROR(IF(AND(Input!$A932="",SUMPRODUCT(--(LEN(Input!$A933:'Input'!$A$1006)&gt;0))&lt;&gt;0),"Row is skipped.",IF(AND(Input!$A932="",Input!$A933=""),"", IF(Input!F932="","Data is missing.","")))),"",IF(AND(Input!$A932="",SUMPRODUCT(--(LEN(Input!$A933:'Input'!$A$1006)&gt;0))&lt;&gt;0),"Row is skipped.",IF(AND(Input!$A932="",Input!$A933=""),"", IF(Input!F932="","Data is missing.",""))))</f>
        <v/>
      </c>
      <c r="H933" s="190" t="str">
        <f>IF(ISERROR(IF(AND(Input!$A932="",SUMPRODUCT(--(LEN(Input!$A933:'Input'!$A$1006)&gt;0))&lt;&gt;0),"Row is skipped.",IF(AND(Input!$A932="",Input!$A933=""),"", IF(Input!G932="","Data is missing.","")))),"",IF(AND(Input!$A932="",SUMPRODUCT(--(LEN(Input!$A933:'Input'!$A$1006)&gt;0))&lt;&gt;0),"Row is skipped.",IF(AND(Input!$A932="",Input!$A933=""),"", IF(Input!G932="","Data is missing.",""))))</f>
        <v/>
      </c>
      <c r="I933" s="156"/>
      <c r="J933" s="191" t="str">
        <f>IFERROR(VLOOKUP(VLOOKUP(Input!$D932,'Measure List'!$A:$AN,40,FALSE),UIR!$A$1:$Q$27,17,FALSE),"")</f>
        <v/>
      </c>
      <c r="K933" s="192" t="str">
        <f>IFERROR(VLOOKUP(Input!$D932,'Measure List'!$A:$AN,40,FALSE),"")</f>
        <v/>
      </c>
      <c r="L933" s="156"/>
      <c r="M933" s="193" t="str">
        <f>IF(B933="","",IF(AND(Input!H932="",IFERROR(VLOOKUP(K933,UIR!$A$2:$P$21,2,FALSE),"")&lt;&gt;""),"Data is Missing.",""))</f>
        <v/>
      </c>
      <c r="N933" s="194" t="str">
        <f>IF(B933="","",IF(AND(Input!I932="",IFERROR(VLOOKUP(K933,UIR!$A$2:$P$21,3,FALSE),"")&lt;&gt;""),"Data is Missing.",""))</f>
        <v/>
      </c>
      <c r="O933" s="194" t="str">
        <f>IF(B933="","",IF(AND(Input!J932="",IFERROR(VLOOKUP(K933,UIR!$A$2:$P$21,4,FALSE),"")&lt;&gt;""),"Data is Missing.",""))</f>
        <v/>
      </c>
      <c r="P933" s="194" t="str">
        <f>IF(B933="","",IF(AND(Input!K932="",IFERROR(VLOOKUP(K933,UIR!$A$2:$P$21,5,FALSE),"")&lt;&gt;""),"Data is Missing.",""))</f>
        <v/>
      </c>
      <c r="Q933" s="194" t="str">
        <f>IF(B933="","",IF(AND(Input!L932="",IFERROR(VLOOKUP(K933,UIR!$A$2:$P$21,6,FALSE),"")&lt;&gt;""),"Data is Missing.",""))</f>
        <v/>
      </c>
      <c r="R933" s="194" t="str">
        <f>IF(B933="","",IF(AND(Input!M932="",IFERROR(VLOOKUP(K933,UIR!$A$2:$P$21,7,FALSE),"")&lt;&gt;""),"Data is Missing.",""))</f>
        <v/>
      </c>
      <c r="S933" s="194" t="str">
        <f>IF(B933="","",IF(AND(Input!P932="",IFERROR(VLOOKUP(K933,UIR!$A$2:$P$21,8,FALSE),"")&lt;&gt;""),"Data is Missing.",""))</f>
        <v/>
      </c>
      <c r="T933" s="194" t="str">
        <f>IF(B933="","",IF(AND(Input!Q932="",IFERROR(VLOOKUP(K933,UIR!$A$2:$P$21,9,FALSE),"")&lt;&gt;""),"Data is Missing.",""))</f>
        <v/>
      </c>
      <c r="U933" s="194"/>
      <c r="V933" s="194" t="str">
        <f>IF(B933="","",IF(AND(Input!S932="",IFERROR(VLOOKUP(K933,UIR!$A$2:$P$21,11,FALSE),"")&lt;&gt;""),"Data is Missing.",""))</f>
        <v/>
      </c>
      <c r="W933" s="194" t="str">
        <f>IF(B933="","",IF(AND(Input!T932="",IFERROR(VLOOKUP(K933,UIR!$A$2:$P$21,12,FALSE),"")&lt;&gt;""),"Data is Missing.",""))</f>
        <v/>
      </c>
      <c r="X933" s="194" t="str">
        <f>IF(B933="","",IF(AND(Input!V932="",IFERROR(VLOOKUP(K933,UIR!$A$2:$P$21,13,FALSE),"")&lt;&gt;""),"Data is Missing.",""))</f>
        <v/>
      </c>
      <c r="Y933" s="194" t="str">
        <f>IF(B933="","",IF(AND(Input!W932="",IFERROR(VLOOKUP(K933,UIR!$A$2:$P$21,14,FALSE),"")&lt;&gt;""),"Data is Missing.",""))</f>
        <v/>
      </c>
      <c r="Z933" s="194" t="str">
        <f>IF(B933="","",IF(AND(Input!X932="",IFERROR(VLOOKUP(K933,UIR!$A$2:$P$21,15,FALSE),"")&lt;&gt;""),"Data is Missing.",""))</f>
        <v/>
      </c>
      <c r="AA933" s="195" t="str">
        <f>IF(B933="","",IF(AND(Input!Y932="",IFERROR(VLOOKUP(K933,UIR!$A$2:$P$21,16,FALSE),"")&lt;&gt;""),"Data is Missing.",""))</f>
        <v/>
      </c>
      <c r="AC933" s="202" t="str">
        <f>IF(ISERROR(IF(Input!D932="","",IF(ISERROR(VLOOKUP(Input!D932,'Measure List'!$A$2:$A$30000,1,0)),"Invalid RefNo",""))),"",IF(Input!D932="","",IF(ISERROR(VLOOKUP(Input!D932,'Measure List'!$A$2:$A$30000,1,0)),"Invalid RefNo","")))</f>
        <v/>
      </c>
      <c r="AD933" s="156"/>
      <c r="AE933" s="156"/>
      <c r="AF933" s="156"/>
      <c r="AG933" s="156"/>
      <c r="AH933" s="156"/>
      <c r="AI933" s="156"/>
      <c r="AJ933" s="156"/>
      <c r="AK933" s="156"/>
      <c r="AL933" s="203" t="str">
        <f>IF(COUNTIF(Dropdowns!$K$2:$K$7,Input!S932)&gt;0,"",IF(Input!S932="","","Invalid Type"))</f>
        <v/>
      </c>
      <c r="AN933" s="204" t="str">
        <f>IF(Input!C932="","",IF(ISNUMBER(VALUE(Input!C932)),"","Needs to be a number."))</f>
        <v/>
      </c>
      <c r="AO933" s="205" t="str">
        <f>IF(Input!E932="","",IF(ISNUMBER(VALUE(Input!E932)),"","Needs to be a number."))</f>
        <v/>
      </c>
      <c r="AP933" s="205" t="str">
        <f>IF(Input!N932="","",IF(ISNUMBER(VALUE(Input!N932)),"","Needs to be a number."))</f>
        <v/>
      </c>
      <c r="AQ933" s="205" t="str">
        <f>IF(Input!O932="","",IF(ISNUMBER(VALUE(Input!O932)),"","Needs to be a number."))</f>
        <v/>
      </c>
      <c r="AR933" s="205" t="str">
        <f>IF(Input!V932="","",IF(ISNUMBER(VALUE(Input!V932)),"","Needs to be a number."))</f>
        <v/>
      </c>
      <c r="AS933" s="205" t="str">
        <f>IF(Input!W932="","",IF(ISNUMBER(VALUE(Input!W932)),"","Needs to be a number."))</f>
        <v/>
      </c>
      <c r="AT933" s="205" t="str">
        <f>IF(Input!X932="","",IF(ISNUMBER(VALUE(Input!X932)),"","Needs to be a number."))</f>
        <v/>
      </c>
      <c r="AU933" s="206" t="str">
        <f>IF(Input!Y932="","",IF(ISNUMBER(VALUE(Input!Y932)),"","Needs to be a number."))</f>
        <v/>
      </c>
      <c r="AW933" s="259" t="str">
        <f>IF(OR(VALUE(Input!C932)&lt;0,VALUE(Input!C932)&gt;100), "Invalid EEI %","")</f>
        <v/>
      </c>
      <c r="AX933" s="207"/>
      <c r="AY933" s="278" t="str">
        <f>IF(Input!E932="","",IF(VALUE(Input!E932)=0,"Do not enter 0.",""))</f>
        <v/>
      </c>
    </row>
    <row r="934" spans="2:51" x14ac:dyDescent="0.3">
      <c r="B934" s="188" t="str">
        <f>Input!A933</f>
        <v/>
      </c>
      <c r="C934" s="189" t="str">
        <f>IF(ISERROR(IF(AND(Input!$A933="",SUMPRODUCT(--(LEN(Input!$A934:'Input'!$A$1006)&gt;0))&lt;&gt;0),"Row is skipped.",IF(AND(Input!$A933="",Input!$A934=""),"", IF(Input!B933="","Data is missing.","")))),"",IF(AND(Input!$A933="",SUMPRODUCT(--(LEN(Input!$A934:'Input'!$A$1006)&gt;0))&lt;&gt;0),"Row is skipped.",IF(AND(Input!$A933="",Input!$A934=""),"", IF(Input!B933="","Data is missing.",""))))</f>
        <v/>
      </c>
      <c r="D934" s="189" t="str">
        <f>IF(ISERROR(IF(AND(Input!$A933="",SUMPRODUCT(--(LEN(Input!$A934:'Input'!$A$1006)&gt;0))&lt;&gt;0),"Row is skipped.",IF(AND(Input!$A933="",Input!$A934=""),"", IF(Input!C933="","Data is missing.","")))),"",IF(AND(Input!$A933="",SUMPRODUCT(--(LEN(Input!$A934:'Input'!$A$1006)&gt;0))&lt;&gt;0),"Row is skipped.",IF(AND(Input!$A933="",Input!$A934=""),"", IF(Input!C933="","Data is missing.",""))))</f>
        <v/>
      </c>
      <c r="E934" s="189" t="str">
        <f>IF(ISERROR(IF(AND(Input!$A933="",SUMPRODUCT(--(LEN(Input!$A934:'Input'!$A$1006)&gt;0))&lt;&gt;0),"Row is skipped.",IF(AND(Input!$A933="",Input!$A934=""),"", IF(Input!D933="","Data is missing.","")))),"",IF(AND(Input!$A933="",SUMPRODUCT(--(LEN(Input!$A934:'Input'!$A$1006)&gt;0))&lt;&gt;0),"Row is skipped.",IF(AND(Input!$A933="",Input!$A934=""),"", IF(Input!D933="","Data is missing.",""))))</f>
        <v/>
      </c>
      <c r="F934" s="189" t="str">
        <f>IF(ISERROR(IF(AND(Input!$A933="",SUMPRODUCT(--(LEN(Input!$A934:'Input'!$A$1006)&gt;0))&lt;&gt;0),"Row is skipped.",IF(AND(Input!$A933="",Input!$A934=""),"", IF(Input!E933="","Data is missing.","")))),"",IF(AND(Input!$A933="",SUMPRODUCT(--(LEN(Input!$A934:'Input'!$A$1006)&gt;0))&lt;&gt;0),"Row is skipped.",IF(AND(Input!$A933="",Input!$A934=""),"", IF(Input!E933="","Data is missing.",""))))</f>
        <v/>
      </c>
      <c r="G934" s="189" t="str">
        <f>IF(ISERROR(IF(AND(Input!$A933="",SUMPRODUCT(--(LEN(Input!$A934:'Input'!$A$1006)&gt;0))&lt;&gt;0),"Row is skipped.",IF(AND(Input!$A933="",Input!$A934=""),"", IF(Input!F933="","Data is missing.","")))),"",IF(AND(Input!$A933="",SUMPRODUCT(--(LEN(Input!$A934:'Input'!$A$1006)&gt;0))&lt;&gt;0),"Row is skipped.",IF(AND(Input!$A933="",Input!$A934=""),"", IF(Input!F933="","Data is missing.",""))))</f>
        <v/>
      </c>
      <c r="H934" s="190" t="str">
        <f>IF(ISERROR(IF(AND(Input!$A933="",SUMPRODUCT(--(LEN(Input!$A934:'Input'!$A$1006)&gt;0))&lt;&gt;0),"Row is skipped.",IF(AND(Input!$A933="",Input!$A934=""),"", IF(Input!G933="","Data is missing.","")))),"",IF(AND(Input!$A933="",SUMPRODUCT(--(LEN(Input!$A934:'Input'!$A$1006)&gt;0))&lt;&gt;0),"Row is skipped.",IF(AND(Input!$A933="",Input!$A934=""),"", IF(Input!G933="","Data is missing.",""))))</f>
        <v/>
      </c>
      <c r="I934" s="156"/>
      <c r="J934" s="191" t="str">
        <f>IFERROR(VLOOKUP(VLOOKUP(Input!$D933,'Measure List'!$A:$AN,40,FALSE),UIR!$A$1:$Q$27,17,FALSE),"")</f>
        <v/>
      </c>
      <c r="K934" s="192" t="str">
        <f>IFERROR(VLOOKUP(Input!$D933,'Measure List'!$A:$AN,40,FALSE),"")</f>
        <v/>
      </c>
      <c r="L934" s="156"/>
      <c r="M934" s="193" t="str">
        <f>IF(B934="","",IF(AND(Input!H933="",IFERROR(VLOOKUP(K934,UIR!$A$2:$P$21,2,FALSE),"")&lt;&gt;""),"Data is Missing.",""))</f>
        <v/>
      </c>
      <c r="N934" s="194" t="str">
        <f>IF(B934="","",IF(AND(Input!I933="",IFERROR(VLOOKUP(K934,UIR!$A$2:$P$21,3,FALSE),"")&lt;&gt;""),"Data is Missing.",""))</f>
        <v/>
      </c>
      <c r="O934" s="194" t="str">
        <f>IF(B934="","",IF(AND(Input!J933="",IFERROR(VLOOKUP(K934,UIR!$A$2:$P$21,4,FALSE),"")&lt;&gt;""),"Data is Missing.",""))</f>
        <v/>
      </c>
      <c r="P934" s="194" t="str">
        <f>IF(B934="","",IF(AND(Input!K933="",IFERROR(VLOOKUP(K934,UIR!$A$2:$P$21,5,FALSE),"")&lt;&gt;""),"Data is Missing.",""))</f>
        <v/>
      </c>
      <c r="Q934" s="194" t="str">
        <f>IF(B934="","",IF(AND(Input!L933="",IFERROR(VLOOKUP(K934,UIR!$A$2:$P$21,6,FALSE),"")&lt;&gt;""),"Data is Missing.",""))</f>
        <v/>
      </c>
      <c r="R934" s="194" t="str">
        <f>IF(B934="","",IF(AND(Input!M933="",IFERROR(VLOOKUP(K934,UIR!$A$2:$P$21,7,FALSE),"")&lt;&gt;""),"Data is Missing.",""))</f>
        <v/>
      </c>
      <c r="S934" s="194" t="str">
        <f>IF(B934="","",IF(AND(Input!P933="",IFERROR(VLOOKUP(K934,UIR!$A$2:$P$21,8,FALSE),"")&lt;&gt;""),"Data is Missing.",""))</f>
        <v/>
      </c>
      <c r="T934" s="194" t="str">
        <f>IF(B934="","",IF(AND(Input!Q933="",IFERROR(VLOOKUP(K934,UIR!$A$2:$P$21,9,FALSE),"")&lt;&gt;""),"Data is Missing.",""))</f>
        <v/>
      </c>
      <c r="U934" s="194"/>
      <c r="V934" s="194" t="str">
        <f>IF(B934="","",IF(AND(Input!S933="",IFERROR(VLOOKUP(K934,UIR!$A$2:$P$21,11,FALSE),"")&lt;&gt;""),"Data is Missing.",""))</f>
        <v/>
      </c>
      <c r="W934" s="194" t="str">
        <f>IF(B934="","",IF(AND(Input!T933="",IFERROR(VLOOKUP(K934,UIR!$A$2:$P$21,12,FALSE),"")&lt;&gt;""),"Data is Missing.",""))</f>
        <v/>
      </c>
      <c r="X934" s="194" t="str">
        <f>IF(B934="","",IF(AND(Input!V933="",IFERROR(VLOOKUP(K934,UIR!$A$2:$P$21,13,FALSE),"")&lt;&gt;""),"Data is Missing.",""))</f>
        <v/>
      </c>
      <c r="Y934" s="194" t="str">
        <f>IF(B934="","",IF(AND(Input!W933="",IFERROR(VLOOKUP(K934,UIR!$A$2:$P$21,14,FALSE),"")&lt;&gt;""),"Data is Missing.",""))</f>
        <v/>
      </c>
      <c r="Z934" s="194" t="str">
        <f>IF(B934="","",IF(AND(Input!X933="",IFERROR(VLOOKUP(K934,UIR!$A$2:$P$21,15,FALSE),"")&lt;&gt;""),"Data is Missing.",""))</f>
        <v/>
      </c>
      <c r="AA934" s="195" t="str">
        <f>IF(B934="","",IF(AND(Input!Y933="",IFERROR(VLOOKUP(K934,UIR!$A$2:$P$21,16,FALSE),"")&lt;&gt;""),"Data is Missing.",""))</f>
        <v/>
      </c>
      <c r="AC934" s="202" t="str">
        <f>IF(ISERROR(IF(Input!D933="","",IF(ISERROR(VLOOKUP(Input!D933,'Measure List'!$A$2:$A$30000,1,0)),"Invalid RefNo",""))),"",IF(Input!D933="","",IF(ISERROR(VLOOKUP(Input!D933,'Measure List'!$A$2:$A$30000,1,0)),"Invalid RefNo","")))</f>
        <v/>
      </c>
      <c r="AD934" s="156"/>
      <c r="AE934" s="156"/>
      <c r="AF934" s="156"/>
      <c r="AG934" s="156"/>
      <c r="AH934" s="156"/>
      <c r="AI934" s="156"/>
      <c r="AJ934" s="156"/>
      <c r="AK934" s="156"/>
      <c r="AL934" s="203" t="str">
        <f>IF(COUNTIF(Dropdowns!$K$2:$K$7,Input!S933)&gt;0,"",IF(Input!S933="","","Invalid Type"))</f>
        <v/>
      </c>
      <c r="AN934" s="204" t="str">
        <f>IF(Input!C933="","",IF(ISNUMBER(VALUE(Input!C933)),"","Needs to be a number."))</f>
        <v/>
      </c>
      <c r="AO934" s="205" t="str">
        <f>IF(Input!E933="","",IF(ISNUMBER(VALUE(Input!E933)),"","Needs to be a number."))</f>
        <v/>
      </c>
      <c r="AP934" s="205" t="str">
        <f>IF(Input!N933="","",IF(ISNUMBER(VALUE(Input!N933)),"","Needs to be a number."))</f>
        <v/>
      </c>
      <c r="AQ934" s="205" t="str">
        <f>IF(Input!O933="","",IF(ISNUMBER(VALUE(Input!O933)),"","Needs to be a number."))</f>
        <v/>
      </c>
      <c r="AR934" s="205" t="str">
        <f>IF(Input!V933="","",IF(ISNUMBER(VALUE(Input!V933)),"","Needs to be a number."))</f>
        <v/>
      </c>
      <c r="AS934" s="205" t="str">
        <f>IF(Input!W933="","",IF(ISNUMBER(VALUE(Input!W933)),"","Needs to be a number."))</f>
        <v/>
      </c>
      <c r="AT934" s="205" t="str">
        <f>IF(Input!X933="","",IF(ISNUMBER(VALUE(Input!X933)),"","Needs to be a number."))</f>
        <v/>
      </c>
      <c r="AU934" s="206" t="str">
        <f>IF(Input!Y933="","",IF(ISNUMBER(VALUE(Input!Y933)),"","Needs to be a number."))</f>
        <v/>
      </c>
      <c r="AW934" s="259" t="str">
        <f>IF(OR(VALUE(Input!C933)&lt;0,VALUE(Input!C933)&gt;100), "Invalid EEI %","")</f>
        <v/>
      </c>
      <c r="AX934" s="207"/>
      <c r="AY934" s="278" t="str">
        <f>IF(Input!E933="","",IF(VALUE(Input!E933)=0,"Do not enter 0.",""))</f>
        <v/>
      </c>
    </row>
    <row r="935" spans="2:51" x14ac:dyDescent="0.3">
      <c r="B935" s="188" t="str">
        <f>Input!A934</f>
        <v/>
      </c>
      <c r="C935" s="189" t="str">
        <f>IF(ISERROR(IF(AND(Input!$A934="",SUMPRODUCT(--(LEN(Input!$A935:'Input'!$A$1006)&gt;0))&lt;&gt;0),"Row is skipped.",IF(AND(Input!$A934="",Input!$A935=""),"", IF(Input!B934="","Data is missing.","")))),"",IF(AND(Input!$A934="",SUMPRODUCT(--(LEN(Input!$A935:'Input'!$A$1006)&gt;0))&lt;&gt;0),"Row is skipped.",IF(AND(Input!$A934="",Input!$A935=""),"", IF(Input!B934="","Data is missing.",""))))</f>
        <v/>
      </c>
      <c r="D935" s="189" t="str">
        <f>IF(ISERROR(IF(AND(Input!$A934="",SUMPRODUCT(--(LEN(Input!$A935:'Input'!$A$1006)&gt;0))&lt;&gt;0),"Row is skipped.",IF(AND(Input!$A934="",Input!$A935=""),"", IF(Input!C934="","Data is missing.","")))),"",IF(AND(Input!$A934="",SUMPRODUCT(--(LEN(Input!$A935:'Input'!$A$1006)&gt;0))&lt;&gt;0),"Row is skipped.",IF(AND(Input!$A934="",Input!$A935=""),"", IF(Input!C934="","Data is missing.",""))))</f>
        <v/>
      </c>
      <c r="E935" s="189" t="str">
        <f>IF(ISERROR(IF(AND(Input!$A934="",SUMPRODUCT(--(LEN(Input!$A935:'Input'!$A$1006)&gt;0))&lt;&gt;0),"Row is skipped.",IF(AND(Input!$A934="",Input!$A935=""),"", IF(Input!D934="","Data is missing.","")))),"",IF(AND(Input!$A934="",SUMPRODUCT(--(LEN(Input!$A935:'Input'!$A$1006)&gt;0))&lt;&gt;0),"Row is skipped.",IF(AND(Input!$A934="",Input!$A935=""),"", IF(Input!D934="","Data is missing.",""))))</f>
        <v/>
      </c>
      <c r="F935" s="189" t="str">
        <f>IF(ISERROR(IF(AND(Input!$A934="",SUMPRODUCT(--(LEN(Input!$A935:'Input'!$A$1006)&gt;0))&lt;&gt;0),"Row is skipped.",IF(AND(Input!$A934="",Input!$A935=""),"", IF(Input!E934="","Data is missing.","")))),"",IF(AND(Input!$A934="",SUMPRODUCT(--(LEN(Input!$A935:'Input'!$A$1006)&gt;0))&lt;&gt;0),"Row is skipped.",IF(AND(Input!$A934="",Input!$A935=""),"", IF(Input!E934="","Data is missing.",""))))</f>
        <v/>
      </c>
      <c r="G935" s="189" t="str">
        <f>IF(ISERROR(IF(AND(Input!$A934="",SUMPRODUCT(--(LEN(Input!$A935:'Input'!$A$1006)&gt;0))&lt;&gt;0),"Row is skipped.",IF(AND(Input!$A934="",Input!$A935=""),"", IF(Input!F934="","Data is missing.","")))),"",IF(AND(Input!$A934="",SUMPRODUCT(--(LEN(Input!$A935:'Input'!$A$1006)&gt;0))&lt;&gt;0),"Row is skipped.",IF(AND(Input!$A934="",Input!$A935=""),"", IF(Input!F934="","Data is missing.",""))))</f>
        <v/>
      </c>
      <c r="H935" s="190" t="str">
        <f>IF(ISERROR(IF(AND(Input!$A934="",SUMPRODUCT(--(LEN(Input!$A935:'Input'!$A$1006)&gt;0))&lt;&gt;0),"Row is skipped.",IF(AND(Input!$A934="",Input!$A935=""),"", IF(Input!G934="","Data is missing.","")))),"",IF(AND(Input!$A934="",SUMPRODUCT(--(LEN(Input!$A935:'Input'!$A$1006)&gt;0))&lt;&gt;0),"Row is skipped.",IF(AND(Input!$A934="",Input!$A935=""),"", IF(Input!G934="","Data is missing.",""))))</f>
        <v/>
      </c>
      <c r="I935" s="156"/>
      <c r="J935" s="191" t="str">
        <f>IFERROR(VLOOKUP(VLOOKUP(Input!$D934,'Measure List'!$A:$AN,40,FALSE),UIR!$A$1:$Q$27,17,FALSE),"")</f>
        <v/>
      </c>
      <c r="K935" s="192" t="str">
        <f>IFERROR(VLOOKUP(Input!$D934,'Measure List'!$A:$AN,40,FALSE),"")</f>
        <v/>
      </c>
      <c r="L935" s="156"/>
      <c r="M935" s="193" t="str">
        <f>IF(B935="","",IF(AND(Input!H934="",IFERROR(VLOOKUP(K935,UIR!$A$2:$P$21,2,FALSE),"")&lt;&gt;""),"Data is Missing.",""))</f>
        <v/>
      </c>
      <c r="N935" s="194" t="str">
        <f>IF(B935="","",IF(AND(Input!I934="",IFERROR(VLOOKUP(K935,UIR!$A$2:$P$21,3,FALSE),"")&lt;&gt;""),"Data is Missing.",""))</f>
        <v/>
      </c>
      <c r="O935" s="194" t="str">
        <f>IF(B935="","",IF(AND(Input!J934="",IFERROR(VLOOKUP(K935,UIR!$A$2:$P$21,4,FALSE),"")&lt;&gt;""),"Data is Missing.",""))</f>
        <v/>
      </c>
      <c r="P935" s="194" t="str">
        <f>IF(B935="","",IF(AND(Input!K934="",IFERROR(VLOOKUP(K935,UIR!$A$2:$P$21,5,FALSE),"")&lt;&gt;""),"Data is Missing.",""))</f>
        <v/>
      </c>
      <c r="Q935" s="194" t="str">
        <f>IF(B935="","",IF(AND(Input!L934="",IFERROR(VLOOKUP(K935,UIR!$A$2:$P$21,6,FALSE),"")&lt;&gt;""),"Data is Missing.",""))</f>
        <v/>
      </c>
      <c r="R935" s="194" t="str">
        <f>IF(B935="","",IF(AND(Input!M934="",IFERROR(VLOOKUP(K935,UIR!$A$2:$P$21,7,FALSE),"")&lt;&gt;""),"Data is Missing.",""))</f>
        <v/>
      </c>
      <c r="S935" s="194" t="str">
        <f>IF(B935="","",IF(AND(Input!P934="",IFERROR(VLOOKUP(K935,UIR!$A$2:$P$21,8,FALSE),"")&lt;&gt;""),"Data is Missing.",""))</f>
        <v/>
      </c>
      <c r="T935" s="194" t="str">
        <f>IF(B935="","",IF(AND(Input!Q934="",IFERROR(VLOOKUP(K935,UIR!$A$2:$P$21,9,FALSE),"")&lt;&gt;""),"Data is Missing.",""))</f>
        <v/>
      </c>
      <c r="U935" s="194"/>
      <c r="V935" s="194" t="str">
        <f>IF(B935="","",IF(AND(Input!S934="",IFERROR(VLOOKUP(K935,UIR!$A$2:$P$21,11,FALSE),"")&lt;&gt;""),"Data is Missing.",""))</f>
        <v/>
      </c>
      <c r="W935" s="194" t="str">
        <f>IF(B935="","",IF(AND(Input!T934="",IFERROR(VLOOKUP(K935,UIR!$A$2:$P$21,12,FALSE),"")&lt;&gt;""),"Data is Missing.",""))</f>
        <v/>
      </c>
      <c r="X935" s="194" t="str">
        <f>IF(B935="","",IF(AND(Input!V934="",IFERROR(VLOOKUP(K935,UIR!$A$2:$P$21,13,FALSE),"")&lt;&gt;""),"Data is Missing.",""))</f>
        <v/>
      </c>
      <c r="Y935" s="194" t="str">
        <f>IF(B935="","",IF(AND(Input!W934="",IFERROR(VLOOKUP(K935,UIR!$A$2:$P$21,14,FALSE),"")&lt;&gt;""),"Data is Missing.",""))</f>
        <v/>
      </c>
      <c r="Z935" s="194" t="str">
        <f>IF(B935="","",IF(AND(Input!X934="",IFERROR(VLOOKUP(K935,UIR!$A$2:$P$21,15,FALSE),"")&lt;&gt;""),"Data is Missing.",""))</f>
        <v/>
      </c>
      <c r="AA935" s="195" t="str">
        <f>IF(B935="","",IF(AND(Input!Y934="",IFERROR(VLOOKUP(K935,UIR!$A$2:$P$21,16,FALSE),"")&lt;&gt;""),"Data is Missing.",""))</f>
        <v/>
      </c>
      <c r="AC935" s="202" t="str">
        <f>IF(ISERROR(IF(Input!D934="","",IF(ISERROR(VLOOKUP(Input!D934,'Measure List'!$A$2:$A$30000,1,0)),"Invalid RefNo",""))),"",IF(Input!D934="","",IF(ISERROR(VLOOKUP(Input!D934,'Measure List'!$A$2:$A$30000,1,0)),"Invalid RefNo","")))</f>
        <v/>
      </c>
      <c r="AD935" s="156"/>
      <c r="AE935" s="156"/>
      <c r="AF935" s="156"/>
      <c r="AG935" s="156"/>
      <c r="AH935" s="156"/>
      <c r="AI935" s="156"/>
      <c r="AJ935" s="156"/>
      <c r="AK935" s="156"/>
      <c r="AL935" s="203" t="str">
        <f>IF(COUNTIF(Dropdowns!$K$2:$K$7,Input!S934)&gt;0,"",IF(Input!S934="","","Invalid Type"))</f>
        <v/>
      </c>
      <c r="AN935" s="204" t="str">
        <f>IF(Input!C934="","",IF(ISNUMBER(VALUE(Input!C934)),"","Needs to be a number."))</f>
        <v/>
      </c>
      <c r="AO935" s="205" t="str">
        <f>IF(Input!E934="","",IF(ISNUMBER(VALUE(Input!E934)),"","Needs to be a number."))</f>
        <v/>
      </c>
      <c r="AP935" s="205" t="str">
        <f>IF(Input!N934="","",IF(ISNUMBER(VALUE(Input!N934)),"","Needs to be a number."))</f>
        <v/>
      </c>
      <c r="AQ935" s="205" t="str">
        <f>IF(Input!O934="","",IF(ISNUMBER(VALUE(Input!O934)),"","Needs to be a number."))</f>
        <v/>
      </c>
      <c r="AR935" s="205" t="str">
        <f>IF(Input!V934="","",IF(ISNUMBER(VALUE(Input!V934)),"","Needs to be a number."))</f>
        <v/>
      </c>
      <c r="AS935" s="205" t="str">
        <f>IF(Input!W934="","",IF(ISNUMBER(VALUE(Input!W934)),"","Needs to be a number."))</f>
        <v/>
      </c>
      <c r="AT935" s="205" t="str">
        <f>IF(Input!X934="","",IF(ISNUMBER(VALUE(Input!X934)),"","Needs to be a number."))</f>
        <v/>
      </c>
      <c r="AU935" s="206" t="str">
        <f>IF(Input!Y934="","",IF(ISNUMBER(VALUE(Input!Y934)),"","Needs to be a number."))</f>
        <v/>
      </c>
      <c r="AW935" s="259" t="str">
        <f>IF(OR(VALUE(Input!C934)&lt;0,VALUE(Input!C934)&gt;100), "Invalid EEI %","")</f>
        <v/>
      </c>
      <c r="AX935" s="207"/>
      <c r="AY935" s="278" t="str">
        <f>IF(Input!E934="","",IF(VALUE(Input!E934)=0,"Do not enter 0.",""))</f>
        <v/>
      </c>
    </row>
    <row r="936" spans="2:51" x14ac:dyDescent="0.3">
      <c r="B936" s="188" t="str">
        <f>Input!A935</f>
        <v/>
      </c>
      <c r="C936" s="189" t="str">
        <f>IF(ISERROR(IF(AND(Input!$A935="",SUMPRODUCT(--(LEN(Input!$A936:'Input'!$A$1006)&gt;0))&lt;&gt;0),"Row is skipped.",IF(AND(Input!$A935="",Input!$A936=""),"", IF(Input!B935="","Data is missing.","")))),"",IF(AND(Input!$A935="",SUMPRODUCT(--(LEN(Input!$A936:'Input'!$A$1006)&gt;0))&lt;&gt;0),"Row is skipped.",IF(AND(Input!$A935="",Input!$A936=""),"", IF(Input!B935="","Data is missing.",""))))</f>
        <v/>
      </c>
      <c r="D936" s="189" t="str">
        <f>IF(ISERROR(IF(AND(Input!$A935="",SUMPRODUCT(--(LEN(Input!$A936:'Input'!$A$1006)&gt;0))&lt;&gt;0),"Row is skipped.",IF(AND(Input!$A935="",Input!$A936=""),"", IF(Input!C935="","Data is missing.","")))),"",IF(AND(Input!$A935="",SUMPRODUCT(--(LEN(Input!$A936:'Input'!$A$1006)&gt;0))&lt;&gt;0),"Row is skipped.",IF(AND(Input!$A935="",Input!$A936=""),"", IF(Input!C935="","Data is missing.",""))))</f>
        <v/>
      </c>
      <c r="E936" s="189" t="str">
        <f>IF(ISERROR(IF(AND(Input!$A935="",SUMPRODUCT(--(LEN(Input!$A936:'Input'!$A$1006)&gt;0))&lt;&gt;0),"Row is skipped.",IF(AND(Input!$A935="",Input!$A936=""),"", IF(Input!D935="","Data is missing.","")))),"",IF(AND(Input!$A935="",SUMPRODUCT(--(LEN(Input!$A936:'Input'!$A$1006)&gt;0))&lt;&gt;0),"Row is skipped.",IF(AND(Input!$A935="",Input!$A936=""),"", IF(Input!D935="","Data is missing.",""))))</f>
        <v/>
      </c>
      <c r="F936" s="189" t="str">
        <f>IF(ISERROR(IF(AND(Input!$A935="",SUMPRODUCT(--(LEN(Input!$A936:'Input'!$A$1006)&gt;0))&lt;&gt;0),"Row is skipped.",IF(AND(Input!$A935="",Input!$A936=""),"", IF(Input!E935="","Data is missing.","")))),"",IF(AND(Input!$A935="",SUMPRODUCT(--(LEN(Input!$A936:'Input'!$A$1006)&gt;0))&lt;&gt;0),"Row is skipped.",IF(AND(Input!$A935="",Input!$A936=""),"", IF(Input!E935="","Data is missing.",""))))</f>
        <v/>
      </c>
      <c r="G936" s="189" t="str">
        <f>IF(ISERROR(IF(AND(Input!$A935="",SUMPRODUCT(--(LEN(Input!$A936:'Input'!$A$1006)&gt;0))&lt;&gt;0),"Row is skipped.",IF(AND(Input!$A935="",Input!$A936=""),"", IF(Input!F935="","Data is missing.","")))),"",IF(AND(Input!$A935="",SUMPRODUCT(--(LEN(Input!$A936:'Input'!$A$1006)&gt;0))&lt;&gt;0),"Row is skipped.",IF(AND(Input!$A935="",Input!$A936=""),"", IF(Input!F935="","Data is missing.",""))))</f>
        <v/>
      </c>
      <c r="H936" s="190" t="str">
        <f>IF(ISERROR(IF(AND(Input!$A935="",SUMPRODUCT(--(LEN(Input!$A936:'Input'!$A$1006)&gt;0))&lt;&gt;0),"Row is skipped.",IF(AND(Input!$A935="",Input!$A936=""),"", IF(Input!G935="","Data is missing.","")))),"",IF(AND(Input!$A935="",SUMPRODUCT(--(LEN(Input!$A936:'Input'!$A$1006)&gt;0))&lt;&gt;0),"Row is skipped.",IF(AND(Input!$A935="",Input!$A936=""),"", IF(Input!G935="","Data is missing.",""))))</f>
        <v/>
      </c>
      <c r="I936" s="156"/>
      <c r="J936" s="191" t="str">
        <f>IFERROR(VLOOKUP(VLOOKUP(Input!$D935,'Measure List'!$A:$AN,40,FALSE),UIR!$A$1:$Q$27,17,FALSE),"")</f>
        <v/>
      </c>
      <c r="K936" s="192" t="str">
        <f>IFERROR(VLOOKUP(Input!$D935,'Measure List'!$A:$AN,40,FALSE),"")</f>
        <v/>
      </c>
      <c r="L936" s="156"/>
      <c r="M936" s="193" t="str">
        <f>IF(B936="","",IF(AND(Input!H935="",IFERROR(VLOOKUP(K936,UIR!$A$2:$P$21,2,FALSE),"")&lt;&gt;""),"Data is Missing.",""))</f>
        <v/>
      </c>
      <c r="N936" s="194" t="str">
        <f>IF(B936="","",IF(AND(Input!I935="",IFERROR(VLOOKUP(K936,UIR!$A$2:$P$21,3,FALSE),"")&lt;&gt;""),"Data is Missing.",""))</f>
        <v/>
      </c>
      <c r="O936" s="194" t="str">
        <f>IF(B936="","",IF(AND(Input!J935="",IFERROR(VLOOKUP(K936,UIR!$A$2:$P$21,4,FALSE),"")&lt;&gt;""),"Data is Missing.",""))</f>
        <v/>
      </c>
      <c r="P936" s="194" t="str">
        <f>IF(B936="","",IF(AND(Input!K935="",IFERROR(VLOOKUP(K936,UIR!$A$2:$P$21,5,FALSE),"")&lt;&gt;""),"Data is Missing.",""))</f>
        <v/>
      </c>
      <c r="Q936" s="194" t="str">
        <f>IF(B936="","",IF(AND(Input!L935="",IFERROR(VLOOKUP(K936,UIR!$A$2:$P$21,6,FALSE),"")&lt;&gt;""),"Data is Missing.",""))</f>
        <v/>
      </c>
      <c r="R936" s="194" t="str">
        <f>IF(B936="","",IF(AND(Input!M935="",IFERROR(VLOOKUP(K936,UIR!$A$2:$P$21,7,FALSE),"")&lt;&gt;""),"Data is Missing.",""))</f>
        <v/>
      </c>
      <c r="S936" s="194" t="str">
        <f>IF(B936="","",IF(AND(Input!P935="",IFERROR(VLOOKUP(K936,UIR!$A$2:$P$21,8,FALSE),"")&lt;&gt;""),"Data is Missing.",""))</f>
        <v/>
      </c>
      <c r="T936" s="194" t="str">
        <f>IF(B936="","",IF(AND(Input!Q935="",IFERROR(VLOOKUP(K936,UIR!$A$2:$P$21,9,FALSE),"")&lt;&gt;""),"Data is Missing.",""))</f>
        <v/>
      </c>
      <c r="U936" s="194"/>
      <c r="V936" s="194" t="str">
        <f>IF(B936="","",IF(AND(Input!S935="",IFERROR(VLOOKUP(K936,UIR!$A$2:$P$21,11,FALSE),"")&lt;&gt;""),"Data is Missing.",""))</f>
        <v/>
      </c>
      <c r="W936" s="194" t="str">
        <f>IF(B936="","",IF(AND(Input!T935="",IFERROR(VLOOKUP(K936,UIR!$A$2:$P$21,12,FALSE),"")&lt;&gt;""),"Data is Missing.",""))</f>
        <v/>
      </c>
      <c r="X936" s="194" t="str">
        <f>IF(B936="","",IF(AND(Input!V935="",IFERROR(VLOOKUP(K936,UIR!$A$2:$P$21,13,FALSE),"")&lt;&gt;""),"Data is Missing.",""))</f>
        <v/>
      </c>
      <c r="Y936" s="194" t="str">
        <f>IF(B936="","",IF(AND(Input!W935="",IFERROR(VLOOKUP(K936,UIR!$A$2:$P$21,14,FALSE),"")&lt;&gt;""),"Data is Missing.",""))</f>
        <v/>
      </c>
      <c r="Z936" s="194" t="str">
        <f>IF(B936="","",IF(AND(Input!X935="",IFERROR(VLOOKUP(K936,UIR!$A$2:$P$21,15,FALSE),"")&lt;&gt;""),"Data is Missing.",""))</f>
        <v/>
      </c>
      <c r="AA936" s="195" t="str">
        <f>IF(B936="","",IF(AND(Input!Y935="",IFERROR(VLOOKUP(K936,UIR!$A$2:$P$21,16,FALSE),"")&lt;&gt;""),"Data is Missing.",""))</f>
        <v/>
      </c>
      <c r="AC936" s="202" t="str">
        <f>IF(ISERROR(IF(Input!D935="","",IF(ISERROR(VLOOKUP(Input!D935,'Measure List'!$A$2:$A$30000,1,0)),"Invalid RefNo",""))),"",IF(Input!D935="","",IF(ISERROR(VLOOKUP(Input!D935,'Measure List'!$A$2:$A$30000,1,0)),"Invalid RefNo","")))</f>
        <v/>
      </c>
      <c r="AD936" s="156"/>
      <c r="AE936" s="156"/>
      <c r="AF936" s="156"/>
      <c r="AG936" s="156"/>
      <c r="AH936" s="156"/>
      <c r="AI936" s="156"/>
      <c r="AJ936" s="156"/>
      <c r="AK936" s="156"/>
      <c r="AL936" s="203" t="str">
        <f>IF(COUNTIF(Dropdowns!$K$2:$K$7,Input!S935)&gt;0,"",IF(Input!S935="","","Invalid Type"))</f>
        <v/>
      </c>
      <c r="AN936" s="204" t="str">
        <f>IF(Input!C935="","",IF(ISNUMBER(VALUE(Input!C935)),"","Needs to be a number."))</f>
        <v/>
      </c>
      <c r="AO936" s="205" t="str">
        <f>IF(Input!E935="","",IF(ISNUMBER(VALUE(Input!E935)),"","Needs to be a number."))</f>
        <v/>
      </c>
      <c r="AP936" s="205" t="str">
        <f>IF(Input!N935="","",IF(ISNUMBER(VALUE(Input!N935)),"","Needs to be a number."))</f>
        <v/>
      </c>
      <c r="AQ936" s="205" t="str">
        <f>IF(Input!O935="","",IF(ISNUMBER(VALUE(Input!O935)),"","Needs to be a number."))</f>
        <v/>
      </c>
      <c r="AR936" s="205" t="str">
        <f>IF(Input!V935="","",IF(ISNUMBER(VALUE(Input!V935)),"","Needs to be a number."))</f>
        <v/>
      </c>
      <c r="AS936" s="205" t="str">
        <f>IF(Input!W935="","",IF(ISNUMBER(VALUE(Input!W935)),"","Needs to be a number."))</f>
        <v/>
      </c>
      <c r="AT936" s="205" t="str">
        <f>IF(Input!X935="","",IF(ISNUMBER(VALUE(Input!X935)),"","Needs to be a number."))</f>
        <v/>
      </c>
      <c r="AU936" s="206" t="str">
        <f>IF(Input!Y935="","",IF(ISNUMBER(VALUE(Input!Y935)),"","Needs to be a number."))</f>
        <v/>
      </c>
      <c r="AW936" s="259" t="str">
        <f>IF(OR(VALUE(Input!C935)&lt;0,VALUE(Input!C935)&gt;100), "Invalid EEI %","")</f>
        <v/>
      </c>
      <c r="AX936" s="207"/>
      <c r="AY936" s="278" t="str">
        <f>IF(Input!E935="","",IF(VALUE(Input!E935)=0,"Do not enter 0.",""))</f>
        <v/>
      </c>
    </row>
    <row r="937" spans="2:51" x14ac:dyDescent="0.3">
      <c r="B937" s="188" t="str">
        <f>Input!A936</f>
        <v/>
      </c>
      <c r="C937" s="189" t="str">
        <f>IF(ISERROR(IF(AND(Input!$A936="",SUMPRODUCT(--(LEN(Input!$A937:'Input'!$A$1006)&gt;0))&lt;&gt;0),"Row is skipped.",IF(AND(Input!$A936="",Input!$A937=""),"", IF(Input!B936="","Data is missing.","")))),"",IF(AND(Input!$A936="",SUMPRODUCT(--(LEN(Input!$A937:'Input'!$A$1006)&gt;0))&lt;&gt;0),"Row is skipped.",IF(AND(Input!$A936="",Input!$A937=""),"", IF(Input!B936="","Data is missing.",""))))</f>
        <v/>
      </c>
      <c r="D937" s="189" t="str">
        <f>IF(ISERROR(IF(AND(Input!$A936="",SUMPRODUCT(--(LEN(Input!$A937:'Input'!$A$1006)&gt;0))&lt;&gt;0),"Row is skipped.",IF(AND(Input!$A936="",Input!$A937=""),"", IF(Input!C936="","Data is missing.","")))),"",IF(AND(Input!$A936="",SUMPRODUCT(--(LEN(Input!$A937:'Input'!$A$1006)&gt;0))&lt;&gt;0),"Row is skipped.",IF(AND(Input!$A936="",Input!$A937=""),"", IF(Input!C936="","Data is missing.",""))))</f>
        <v/>
      </c>
      <c r="E937" s="189" t="str">
        <f>IF(ISERROR(IF(AND(Input!$A936="",SUMPRODUCT(--(LEN(Input!$A937:'Input'!$A$1006)&gt;0))&lt;&gt;0),"Row is skipped.",IF(AND(Input!$A936="",Input!$A937=""),"", IF(Input!D936="","Data is missing.","")))),"",IF(AND(Input!$A936="",SUMPRODUCT(--(LEN(Input!$A937:'Input'!$A$1006)&gt;0))&lt;&gt;0),"Row is skipped.",IF(AND(Input!$A936="",Input!$A937=""),"", IF(Input!D936="","Data is missing.",""))))</f>
        <v/>
      </c>
      <c r="F937" s="189" t="str">
        <f>IF(ISERROR(IF(AND(Input!$A936="",SUMPRODUCT(--(LEN(Input!$A937:'Input'!$A$1006)&gt;0))&lt;&gt;0),"Row is skipped.",IF(AND(Input!$A936="",Input!$A937=""),"", IF(Input!E936="","Data is missing.","")))),"",IF(AND(Input!$A936="",SUMPRODUCT(--(LEN(Input!$A937:'Input'!$A$1006)&gt;0))&lt;&gt;0),"Row is skipped.",IF(AND(Input!$A936="",Input!$A937=""),"", IF(Input!E936="","Data is missing.",""))))</f>
        <v/>
      </c>
      <c r="G937" s="189" t="str">
        <f>IF(ISERROR(IF(AND(Input!$A936="",SUMPRODUCT(--(LEN(Input!$A937:'Input'!$A$1006)&gt;0))&lt;&gt;0),"Row is skipped.",IF(AND(Input!$A936="",Input!$A937=""),"", IF(Input!F936="","Data is missing.","")))),"",IF(AND(Input!$A936="",SUMPRODUCT(--(LEN(Input!$A937:'Input'!$A$1006)&gt;0))&lt;&gt;0),"Row is skipped.",IF(AND(Input!$A936="",Input!$A937=""),"", IF(Input!F936="","Data is missing.",""))))</f>
        <v/>
      </c>
      <c r="H937" s="190" t="str">
        <f>IF(ISERROR(IF(AND(Input!$A936="",SUMPRODUCT(--(LEN(Input!$A937:'Input'!$A$1006)&gt;0))&lt;&gt;0),"Row is skipped.",IF(AND(Input!$A936="",Input!$A937=""),"", IF(Input!G936="","Data is missing.","")))),"",IF(AND(Input!$A936="",SUMPRODUCT(--(LEN(Input!$A937:'Input'!$A$1006)&gt;0))&lt;&gt;0),"Row is skipped.",IF(AND(Input!$A936="",Input!$A937=""),"", IF(Input!G936="","Data is missing.",""))))</f>
        <v/>
      </c>
      <c r="I937" s="156"/>
      <c r="J937" s="191" t="str">
        <f>IFERROR(VLOOKUP(VLOOKUP(Input!$D936,'Measure List'!$A:$AN,40,FALSE),UIR!$A$1:$Q$27,17,FALSE),"")</f>
        <v/>
      </c>
      <c r="K937" s="192" t="str">
        <f>IFERROR(VLOOKUP(Input!$D936,'Measure List'!$A:$AN,40,FALSE),"")</f>
        <v/>
      </c>
      <c r="L937" s="156"/>
      <c r="M937" s="193" t="str">
        <f>IF(B937="","",IF(AND(Input!H936="",IFERROR(VLOOKUP(K937,UIR!$A$2:$P$21,2,FALSE),"")&lt;&gt;""),"Data is Missing.",""))</f>
        <v/>
      </c>
      <c r="N937" s="194" t="str">
        <f>IF(B937="","",IF(AND(Input!I936="",IFERROR(VLOOKUP(K937,UIR!$A$2:$P$21,3,FALSE),"")&lt;&gt;""),"Data is Missing.",""))</f>
        <v/>
      </c>
      <c r="O937" s="194" t="str">
        <f>IF(B937="","",IF(AND(Input!J936="",IFERROR(VLOOKUP(K937,UIR!$A$2:$P$21,4,FALSE),"")&lt;&gt;""),"Data is Missing.",""))</f>
        <v/>
      </c>
      <c r="P937" s="194" t="str">
        <f>IF(B937="","",IF(AND(Input!K936="",IFERROR(VLOOKUP(K937,UIR!$A$2:$P$21,5,FALSE),"")&lt;&gt;""),"Data is Missing.",""))</f>
        <v/>
      </c>
      <c r="Q937" s="194" t="str">
        <f>IF(B937="","",IF(AND(Input!L936="",IFERROR(VLOOKUP(K937,UIR!$A$2:$P$21,6,FALSE),"")&lt;&gt;""),"Data is Missing.",""))</f>
        <v/>
      </c>
      <c r="R937" s="194" t="str">
        <f>IF(B937="","",IF(AND(Input!M936="",IFERROR(VLOOKUP(K937,UIR!$A$2:$P$21,7,FALSE),"")&lt;&gt;""),"Data is Missing.",""))</f>
        <v/>
      </c>
      <c r="S937" s="194" t="str">
        <f>IF(B937="","",IF(AND(Input!P936="",IFERROR(VLOOKUP(K937,UIR!$A$2:$P$21,8,FALSE),"")&lt;&gt;""),"Data is Missing.",""))</f>
        <v/>
      </c>
      <c r="T937" s="194" t="str">
        <f>IF(B937="","",IF(AND(Input!Q936="",IFERROR(VLOOKUP(K937,UIR!$A$2:$P$21,9,FALSE),"")&lt;&gt;""),"Data is Missing.",""))</f>
        <v/>
      </c>
      <c r="U937" s="194"/>
      <c r="V937" s="194" t="str">
        <f>IF(B937="","",IF(AND(Input!S936="",IFERROR(VLOOKUP(K937,UIR!$A$2:$P$21,11,FALSE),"")&lt;&gt;""),"Data is Missing.",""))</f>
        <v/>
      </c>
      <c r="W937" s="194" t="str">
        <f>IF(B937="","",IF(AND(Input!T936="",IFERROR(VLOOKUP(K937,UIR!$A$2:$P$21,12,FALSE),"")&lt;&gt;""),"Data is Missing.",""))</f>
        <v/>
      </c>
      <c r="X937" s="194" t="str">
        <f>IF(B937="","",IF(AND(Input!V936="",IFERROR(VLOOKUP(K937,UIR!$A$2:$P$21,13,FALSE),"")&lt;&gt;""),"Data is Missing.",""))</f>
        <v/>
      </c>
      <c r="Y937" s="194" t="str">
        <f>IF(B937="","",IF(AND(Input!W936="",IFERROR(VLOOKUP(K937,UIR!$A$2:$P$21,14,FALSE),"")&lt;&gt;""),"Data is Missing.",""))</f>
        <v/>
      </c>
      <c r="Z937" s="194" t="str">
        <f>IF(B937="","",IF(AND(Input!X936="",IFERROR(VLOOKUP(K937,UIR!$A$2:$P$21,15,FALSE),"")&lt;&gt;""),"Data is Missing.",""))</f>
        <v/>
      </c>
      <c r="AA937" s="195" t="str">
        <f>IF(B937="","",IF(AND(Input!Y936="",IFERROR(VLOOKUP(K937,UIR!$A$2:$P$21,16,FALSE),"")&lt;&gt;""),"Data is Missing.",""))</f>
        <v/>
      </c>
      <c r="AC937" s="202" t="str">
        <f>IF(ISERROR(IF(Input!D936="","",IF(ISERROR(VLOOKUP(Input!D936,'Measure List'!$A$2:$A$30000,1,0)),"Invalid RefNo",""))),"",IF(Input!D936="","",IF(ISERROR(VLOOKUP(Input!D936,'Measure List'!$A$2:$A$30000,1,0)),"Invalid RefNo","")))</f>
        <v/>
      </c>
      <c r="AD937" s="156"/>
      <c r="AE937" s="156"/>
      <c r="AF937" s="156"/>
      <c r="AG937" s="156"/>
      <c r="AH937" s="156"/>
      <c r="AI937" s="156"/>
      <c r="AJ937" s="156"/>
      <c r="AK937" s="156"/>
      <c r="AL937" s="203" t="str">
        <f>IF(COUNTIF(Dropdowns!$K$2:$K$7,Input!S936)&gt;0,"",IF(Input!S936="","","Invalid Type"))</f>
        <v/>
      </c>
      <c r="AN937" s="204" t="str">
        <f>IF(Input!C936="","",IF(ISNUMBER(VALUE(Input!C936)),"","Needs to be a number."))</f>
        <v/>
      </c>
      <c r="AO937" s="205" t="str">
        <f>IF(Input!E936="","",IF(ISNUMBER(VALUE(Input!E936)),"","Needs to be a number."))</f>
        <v/>
      </c>
      <c r="AP937" s="205" t="str">
        <f>IF(Input!N936="","",IF(ISNUMBER(VALUE(Input!N936)),"","Needs to be a number."))</f>
        <v/>
      </c>
      <c r="AQ937" s="205" t="str">
        <f>IF(Input!O936="","",IF(ISNUMBER(VALUE(Input!O936)),"","Needs to be a number."))</f>
        <v/>
      </c>
      <c r="AR937" s="205" t="str">
        <f>IF(Input!V936="","",IF(ISNUMBER(VALUE(Input!V936)),"","Needs to be a number."))</f>
        <v/>
      </c>
      <c r="AS937" s="205" t="str">
        <f>IF(Input!W936="","",IF(ISNUMBER(VALUE(Input!W936)),"","Needs to be a number."))</f>
        <v/>
      </c>
      <c r="AT937" s="205" t="str">
        <f>IF(Input!X936="","",IF(ISNUMBER(VALUE(Input!X936)),"","Needs to be a number."))</f>
        <v/>
      </c>
      <c r="AU937" s="206" t="str">
        <f>IF(Input!Y936="","",IF(ISNUMBER(VALUE(Input!Y936)),"","Needs to be a number."))</f>
        <v/>
      </c>
      <c r="AW937" s="259" t="str">
        <f>IF(OR(VALUE(Input!C936)&lt;0,VALUE(Input!C936)&gt;100), "Invalid EEI %","")</f>
        <v/>
      </c>
      <c r="AX937" s="207"/>
      <c r="AY937" s="278" t="str">
        <f>IF(Input!E936="","",IF(VALUE(Input!E936)=0,"Do not enter 0.",""))</f>
        <v/>
      </c>
    </row>
    <row r="938" spans="2:51" x14ac:dyDescent="0.3">
      <c r="B938" s="188" t="str">
        <f>Input!A937</f>
        <v/>
      </c>
      <c r="C938" s="189" t="str">
        <f>IF(ISERROR(IF(AND(Input!$A937="",SUMPRODUCT(--(LEN(Input!$A938:'Input'!$A$1006)&gt;0))&lt;&gt;0),"Row is skipped.",IF(AND(Input!$A937="",Input!$A938=""),"", IF(Input!B937="","Data is missing.","")))),"",IF(AND(Input!$A937="",SUMPRODUCT(--(LEN(Input!$A938:'Input'!$A$1006)&gt;0))&lt;&gt;0),"Row is skipped.",IF(AND(Input!$A937="",Input!$A938=""),"", IF(Input!B937="","Data is missing.",""))))</f>
        <v/>
      </c>
      <c r="D938" s="189" t="str">
        <f>IF(ISERROR(IF(AND(Input!$A937="",SUMPRODUCT(--(LEN(Input!$A938:'Input'!$A$1006)&gt;0))&lt;&gt;0),"Row is skipped.",IF(AND(Input!$A937="",Input!$A938=""),"", IF(Input!C937="","Data is missing.","")))),"",IF(AND(Input!$A937="",SUMPRODUCT(--(LEN(Input!$A938:'Input'!$A$1006)&gt;0))&lt;&gt;0),"Row is skipped.",IF(AND(Input!$A937="",Input!$A938=""),"", IF(Input!C937="","Data is missing.",""))))</f>
        <v/>
      </c>
      <c r="E938" s="189" t="str">
        <f>IF(ISERROR(IF(AND(Input!$A937="",SUMPRODUCT(--(LEN(Input!$A938:'Input'!$A$1006)&gt;0))&lt;&gt;0),"Row is skipped.",IF(AND(Input!$A937="",Input!$A938=""),"", IF(Input!D937="","Data is missing.","")))),"",IF(AND(Input!$A937="",SUMPRODUCT(--(LEN(Input!$A938:'Input'!$A$1006)&gt;0))&lt;&gt;0),"Row is skipped.",IF(AND(Input!$A937="",Input!$A938=""),"", IF(Input!D937="","Data is missing.",""))))</f>
        <v/>
      </c>
      <c r="F938" s="189" t="str">
        <f>IF(ISERROR(IF(AND(Input!$A937="",SUMPRODUCT(--(LEN(Input!$A938:'Input'!$A$1006)&gt;0))&lt;&gt;0),"Row is skipped.",IF(AND(Input!$A937="",Input!$A938=""),"", IF(Input!E937="","Data is missing.","")))),"",IF(AND(Input!$A937="",SUMPRODUCT(--(LEN(Input!$A938:'Input'!$A$1006)&gt;0))&lt;&gt;0),"Row is skipped.",IF(AND(Input!$A937="",Input!$A938=""),"", IF(Input!E937="","Data is missing.",""))))</f>
        <v/>
      </c>
      <c r="G938" s="189" t="str">
        <f>IF(ISERROR(IF(AND(Input!$A937="",SUMPRODUCT(--(LEN(Input!$A938:'Input'!$A$1006)&gt;0))&lt;&gt;0),"Row is skipped.",IF(AND(Input!$A937="",Input!$A938=""),"", IF(Input!F937="","Data is missing.","")))),"",IF(AND(Input!$A937="",SUMPRODUCT(--(LEN(Input!$A938:'Input'!$A$1006)&gt;0))&lt;&gt;0),"Row is skipped.",IF(AND(Input!$A937="",Input!$A938=""),"", IF(Input!F937="","Data is missing.",""))))</f>
        <v/>
      </c>
      <c r="H938" s="190" t="str">
        <f>IF(ISERROR(IF(AND(Input!$A937="",SUMPRODUCT(--(LEN(Input!$A938:'Input'!$A$1006)&gt;0))&lt;&gt;0),"Row is skipped.",IF(AND(Input!$A937="",Input!$A938=""),"", IF(Input!G937="","Data is missing.","")))),"",IF(AND(Input!$A937="",SUMPRODUCT(--(LEN(Input!$A938:'Input'!$A$1006)&gt;0))&lt;&gt;0),"Row is skipped.",IF(AND(Input!$A937="",Input!$A938=""),"", IF(Input!G937="","Data is missing.",""))))</f>
        <v/>
      </c>
      <c r="I938" s="156"/>
      <c r="J938" s="191" t="str">
        <f>IFERROR(VLOOKUP(VLOOKUP(Input!$D937,'Measure List'!$A:$AN,40,FALSE),UIR!$A$1:$Q$27,17,FALSE),"")</f>
        <v/>
      </c>
      <c r="K938" s="192" t="str">
        <f>IFERROR(VLOOKUP(Input!$D937,'Measure List'!$A:$AN,40,FALSE),"")</f>
        <v/>
      </c>
      <c r="L938" s="156"/>
      <c r="M938" s="193" t="str">
        <f>IF(B938="","",IF(AND(Input!H937="",IFERROR(VLOOKUP(K938,UIR!$A$2:$P$21,2,FALSE),"")&lt;&gt;""),"Data is Missing.",""))</f>
        <v/>
      </c>
      <c r="N938" s="194" t="str">
        <f>IF(B938="","",IF(AND(Input!I937="",IFERROR(VLOOKUP(K938,UIR!$A$2:$P$21,3,FALSE),"")&lt;&gt;""),"Data is Missing.",""))</f>
        <v/>
      </c>
      <c r="O938" s="194" t="str">
        <f>IF(B938="","",IF(AND(Input!J937="",IFERROR(VLOOKUP(K938,UIR!$A$2:$P$21,4,FALSE),"")&lt;&gt;""),"Data is Missing.",""))</f>
        <v/>
      </c>
      <c r="P938" s="194" t="str">
        <f>IF(B938="","",IF(AND(Input!K937="",IFERROR(VLOOKUP(K938,UIR!$A$2:$P$21,5,FALSE),"")&lt;&gt;""),"Data is Missing.",""))</f>
        <v/>
      </c>
      <c r="Q938" s="194" t="str">
        <f>IF(B938="","",IF(AND(Input!L937="",IFERROR(VLOOKUP(K938,UIR!$A$2:$P$21,6,FALSE),"")&lt;&gt;""),"Data is Missing.",""))</f>
        <v/>
      </c>
      <c r="R938" s="194" t="str">
        <f>IF(B938="","",IF(AND(Input!M937="",IFERROR(VLOOKUP(K938,UIR!$A$2:$P$21,7,FALSE),"")&lt;&gt;""),"Data is Missing.",""))</f>
        <v/>
      </c>
      <c r="S938" s="194" t="str">
        <f>IF(B938="","",IF(AND(Input!P937="",IFERROR(VLOOKUP(K938,UIR!$A$2:$P$21,8,FALSE),"")&lt;&gt;""),"Data is Missing.",""))</f>
        <v/>
      </c>
      <c r="T938" s="194" t="str">
        <f>IF(B938="","",IF(AND(Input!Q937="",IFERROR(VLOOKUP(K938,UIR!$A$2:$P$21,9,FALSE),"")&lt;&gt;""),"Data is Missing.",""))</f>
        <v/>
      </c>
      <c r="U938" s="194"/>
      <c r="V938" s="194" t="str">
        <f>IF(B938="","",IF(AND(Input!S937="",IFERROR(VLOOKUP(K938,UIR!$A$2:$P$21,11,FALSE),"")&lt;&gt;""),"Data is Missing.",""))</f>
        <v/>
      </c>
      <c r="W938" s="194" t="str">
        <f>IF(B938="","",IF(AND(Input!T937="",IFERROR(VLOOKUP(K938,UIR!$A$2:$P$21,12,FALSE),"")&lt;&gt;""),"Data is Missing.",""))</f>
        <v/>
      </c>
      <c r="X938" s="194" t="str">
        <f>IF(B938="","",IF(AND(Input!V937="",IFERROR(VLOOKUP(K938,UIR!$A$2:$P$21,13,FALSE),"")&lt;&gt;""),"Data is Missing.",""))</f>
        <v/>
      </c>
      <c r="Y938" s="194" t="str">
        <f>IF(B938="","",IF(AND(Input!W937="",IFERROR(VLOOKUP(K938,UIR!$A$2:$P$21,14,FALSE),"")&lt;&gt;""),"Data is Missing.",""))</f>
        <v/>
      </c>
      <c r="Z938" s="194" t="str">
        <f>IF(B938="","",IF(AND(Input!X937="",IFERROR(VLOOKUP(K938,UIR!$A$2:$P$21,15,FALSE),"")&lt;&gt;""),"Data is Missing.",""))</f>
        <v/>
      </c>
      <c r="AA938" s="195" t="str">
        <f>IF(B938="","",IF(AND(Input!Y937="",IFERROR(VLOOKUP(K938,UIR!$A$2:$P$21,16,FALSE),"")&lt;&gt;""),"Data is Missing.",""))</f>
        <v/>
      </c>
      <c r="AC938" s="202" t="str">
        <f>IF(ISERROR(IF(Input!D937="","",IF(ISERROR(VLOOKUP(Input!D937,'Measure List'!$A$2:$A$30000,1,0)),"Invalid RefNo",""))),"",IF(Input!D937="","",IF(ISERROR(VLOOKUP(Input!D937,'Measure List'!$A$2:$A$30000,1,0)),"Invalid RefNo","")))</f>
        <v/>
      </c>
      <c r="AD938" s="156"/>
      <c r="AE938" s="156"/>
      <c r="AF938" s="156"/>
      <c r="AG938" s="156"/>
      <c r="AH938" s="156"/>
      <c r="AI938" s="156"/>
      <c r="AJ938" s="156"/>
      <c r="AK938" s="156"/>
      <c r="AL938" s="203" t="str">
        <f>IF(COUNTIF(Dropdowns!$K$2:$K$7,Input!S937)&gt;0,"",IF(Input!S937="","","Invalid Type"))</f>
        <v/>
      </c>
      <c r="AN938" s="204" t="str">
        <f>IF(Input!C937="","",IF(ISNUMBER(VALUE(Input!C937)),"","Needs to be a number."))</f>
        <v/>
      </c>
      <c r="AO938" s="205" t="str">
        <f>IF(Input!E937="","",IF(ISNUMBER(VALUE(Input!E937)),"","Needs to be a number."))</f>
        <v/>
      </c>
      <c r="AP938" s="205" t="str">
        <f>IF(Input!N937="","",IF(ISNUMBER(VALUE(Input!N937)),"","Needs to be a number."))</f>
        <v/>
      </c>
      <c r="AQ938" s="205" t="str">
        <f>IF(Input!O937="","",IF(ISNUMBER(VALUE(Input!O937)),"","Needs to be a number."))</f>
        <v/>
      </c>
      <c r="AR938" s="205" t="str">
        <f>IF(Input!V937="","",IF(ISNUMBER(VALUE(Input!V937)),"","Needs to be a number."))</f>
        <v/>
      </c>
      <c r="AS938" s="205" t="str">
        <f>IF(Input!W937="","",IF(ISNUMBER(VALUE(Input!W937)),"","Needs to be a number."))</f>
        <v/>
      </c>
      <c r="AT938" s="205" t="str">
        <f>IF(Input!X937="","",IF(ISNUMBER(VALUE(Input!X937)),"","Needs to be a number."))</f>
        <v/>
      </c>
      <c r="AU938" s="206" t="str">
        <f>IF(Input!Y937="","",IF(ISNUMBER(VALUE(Input!Y937)),"","Needs to be a number."))</f>
        <v/>
      </c>
      <c r="AW938" s="259" t="str">
        <f>IF(OR(VALUE(Input!C937)&lt;0,VALUE(Input!C937)&gt;100), "Invalid EEI %","")</f>
        <v/>
      </c>
      <c r="AX938" s="207"/>
      <c r="AY938" s="278" t="str">
        <f>IF(Input!E937="","",IF(VALUE(Input!E937)=0,"Do not enter 0.",""))</f>
        <v/>
      </c>
    </row>
    <row r="939" spans="2:51" x14ac:dyDescent="0.3">
      <c r="B939" s="188" t="str">
        <f>Input!A938</f>
        <v/>
      </c>
      <c r="C939" s="189" t="str">
        <f>IF(ISERROR(IF(AND(Input!$A938="",SUMPRODUCT(--(LEN(Input!$A939:'Input'!$A$1006)&gt;0))&lt;&gt;0),"Row is skipped.",IF(AND(Input!$A938="",Input!$A939=""),"", IF(Input!B938="","Data is missing.","")))),"",IF(AND(Input!$A938="",SUMPRODUCT(--(LEN(Input!$A939:'Input'!$A$1006)&gt;0))&lt;&gt;0),"Row is skipped.",IF(AND(Input!$A938="",Input!$A939=""),"", IF(Input!B938="","Data is missing.",""))))</f>
        <v/>
      </c>
      <c r="D939" s="189" t="str">
        <f>IF(ISERROR(IF(AND(Input!$A938="",SUMPRODUCT(--(LEN(Input!$A939:'Input'!$A$1006)&gt;0))&lt;&gt;0),"Row is skipped.",IF(AND(Input!$A938="",Input!$A939=""),"", IF(Input!C938="","Data is missing.","")))),"",IF(AND(Input!$A938="",SUMPRODUCT(--(LEN(Input!$A939:'Input'!$A$1006)&gt;0))&lt;&gt;0),"Row is skipped.",IF(AND(Input!$A938="",Input!$A939=""),"", IF(Input!C938="","Data is missing.",""))))</f>
        <v/>
      </c>
      <c r="E939" s="189" t="str">
        <f>IF(ISERROR(IF(AND(Input!$A938="",SUMPRODUCT(--(LEN(Input!$A939:'Input'!$A$1006)&gt;0))&lt;&gt;0),"Row is skipped.",IF(AND(Input!$A938="",Input!$A939=""),"", IF(Input!D938="","Data is missing.","")))),"",IF(AND(Input!$A938="",SUMPRODUCT(--(LEN(Input!$A939:'Input'!$A$1006)&gt;0))&lt;&gt;0),"Row is skipped.",IF(AND(Input!$A938="",Input!$A939=""),"", IF(Input!D938="","Data is missing.",""))))</f>
        <v/>
      </c>
      <c r="F939" s="189" t="str">
        <f>IF(ISERROR(IF(AND(Input!$A938="",SUMPRODUCT(--(LEN(Input!$A939:'Input'!$A$1006)&gt;0))&lt;&gt;0),"Row is skipped.",IF(AND(Input!$A938="",Input!$A939=""),"", IF(Input!E938="","Data is missing.","")))),"",IF(AND(Input!$A938="",SUMPRODUCT(--(LEN(Input!$A939:'Input'!$A$1006)&gt;0))&lt;&gt;0),"Row is skipped.",IF(AND(Input!$A938="",Input!$A939=""),"", IF(Input!E938="","Data is missing.",""))))</f>
        <v/>
      </c>
      <c r="G939" s="189" t="str">
        <f>IF(ISERROR(IF(AND(Input!$A938="",SUMPRODUCT(--(LEN(Input!$A939:'Input'!$A$1006)&gt;0))&lt;&gt;0),"Row is skipped.",IF(AND(Input!$A938="",Input!$A939=""),"", IF(Input!F938="","Data is missing.","")))),"",IF(AND(Input!$A938="",SUMPRODUCT(--(LEN(Input!$A939:'Input'!$A$1006)&gt;0))&lt;&gt;0),"Row is skipped.",IF(AND(Input!$A938="",Input!$A939=""),"", IF(Input!F938="","Data is missing.",""))))</f>
        <v/>
      </c>
      <c r="H939" s="190" t="str">
        <f>IF(ISERROR(IF(AND(Input!$A938="",SUMPRODUCT(--(LEN(Input!$A939:'Input'!$A$1006)&gt;0))&lt;&gt;0),"Row is skipped.",IF(AND(Input!$A938="",Input!$A939=""),"", IF(Input!G938="","Data is missing.","")))),"",IF(AND(Input!$A938="",SUMPRODUCT(--(LEN(Input!$A939:'Input'!$A$1006)&gt;0))&lt;&gt;0),"Row is skipped.",IF(AND(Input!$A938="",Input!$A939=""),"", IF(Input!G938="","Data is missing.",""))))</f>
        <v/>
      </c>
      <c r="I939" s="156"/>
      <c r="J939" s="191" t="str">
        <f>IFERROR(VLOOKUP(VLOOKUP(Input!$D938,'Measure List'!$A:$AN,40,FALSE),UIR!$A$1:$Q$27,17,FALSE),"")</f>
        <v/>
      </c>
      <c r="K939" s="192" t="str">
        <f>IFERROR(VLOOKUP(Input!$D938,'Measure List'!$A:$AN,40,FALSE),"")</f>
        <v/>
      </c>
      <c r="L939" s="156"/>
      <c r="M939" s="193" t="str">
        <f>IF(B939="","",IF(AND(Input!H938="",IFERROR(VLOOKUP(K939,UIR!$A$2:$P$21,2,FALSE),"")&lt;&gt;""),"Data is Missing.",""))</f>
        <v/>
      </c>
      <c r="N939" s="194" t="str">
        <f>IF(B939="","",IF(AND(Input!I938="",IFERROR(VLOOKUP(K939,UIR!$A$2:$P$21,3,FALSE),"")&lt;&gt;""),"Data is Missing.",""))</f>
        <v/>
      </c>
      <c r="O939" s="194" t="str">
        <f>IF(B939="","",IF(AND(Input!J938="",IFERROR(VLOOKUP(K939,UIR!$A$2:$P$21,4,FALSE),"")&lt;&gt;""),"Data is Missing.",""))</f>
        <v/>
      </c>
      <c r="P939" s="194" t="str">
        <f>IF(B939="","",IF(AND(Input!K938="",IFERROR(VLOOKUP(K939,UIR!$A$2:$P$21,5,FALSE),"")&lt;&gt;""),"Data is Missing.",""))</f>
        <v/>
      </c>
      <c r="Q939" s="194" t="str">
        <f>IF(B939="","",IF(AND(Input!L938="",IFERROR(VLOOKUP(K939,UIR!$A$2:$P$21,6,FALSE),"")&lt;&gt;""),"Data is Missing.",""))</f>
        <v/>
      </c>
      <c r="R939" s="194" t="str">
        <f>IF(B939="","",IF(AND(Input!M938="",IFERROR(VLOOKUP(K939,UIR!$A$2:$P$21,7,FALSE),"")&lt;&gt;""),"Data is Missing.",""))</f>
        <v/>
      </c>
      <c r="S939" s="194" t="str">
        <f>IF(B939="","",IF(AND(Input!P938="",IFERROR(VLOOKUP(K939,UIR!$A$2:$P$21,8,FALSE),"")&lt;&gt;""),"Data is Missing.",""))</f>
        <v/>
      </c>
      <c r="T939" s="194" t="str">
        <f>IF(B939="","",IF(AND(Input!Q938="",IFERROR(VLOOKUP(K939,UIR!$A$2:$P$21,9,FALSE),"")&lt;&gt;""),"Data is Missing.",""))</f>
        <v/>
      </c>
      <c r="U939" s="194"/>
      <c r="V939" s="194" t="str">
        <f>IF(B939="","",IF(AND(Input!S938="",IFERROR(VLOOKUP(K939,UIR!$A$2:$P$21,11,FALSE),"")&lt;&gt;""),"Data is Missing.",""))</f>
        <v/>
      </c>
      <c r="W939" s="194" t="str">
        <f>IF(B939="","",IF(AND(Input!T938="",IFERROR(VLOOKUP(K939,UIR!$A$2:$P$21,12,FALSE),"")&lt;&gt;""),"Data is Missing.",""))</f>
        <v/>
      </c>
      <c r="X939" s="194" t="str">
        <f>IF(B939="","",IF(AND(Input!V938="",IFERROR(VLOOKUP(K939,UIR!$A$2:$P$21,13,FALSE),"")&lt;&gt;""),"Data is Missing.",""))</f>
        <v/>
      </c>
      <c r="Y939" s="194" t="str">
        <f>IF(B939="","",IF(AND(Input!W938="",IFERROR(VLOOKUP(K939,UIR!$A$2:$P$21,14,FALSE),"")&lt;&gt;""),"Data is Missing.",""))</f>
        <v/>
      </c>
      <c r="Z939" s="194" t="str">
        <f>IF(B939="","",IF(AND(Input!X938="",IFERROR(VLOOKUP(K939,UIR!$A$2:$P$21,15,FALSE),"")&lt;&gt;""),"Data is Missing.",""))</f>
        <v/>
      </c>
      <c r="AA939" s="195" t="str">
        <f>IF(B939="","",IF(AND(Input!Y938="",IFERROR(VLOOKUP(K939,UIR!$A$2:$P$21,16,FALSE),"")&lt;&gt;""),"Data is Missing.",""))</f>
        <v/>
      </c>
      <c r="AC939" s="202" t="str">
        <f>IF(ISERROR(IF(Input!D938="","",IF(ISERROR(VLOOKUP(Input!D938,'Measure List'!$A$2:$A$30000,1,0)),"Invalid RefNo",""))),"",IF(Input!D938="","",IF(ISERROR(VLOOKUP(Input!D938,'Measure List'!$A$2:$A$30000,1,0)),"Invalid RefNo","")))</f>
        <v/>
      </c>
      <c r="AD939" s="156"/>
      <c r="AE939" s="156"/>
      <c r="AF939" s="156"/>
      <c r="AG939" s="156"/>
      <c r="AH939" s="156"/>
      <c r="AI939" s="156"/>
      <c r="AJ939" s="156"/>
      <c r="AK939" s="156"/>
      <c r="AL939" s="203" t="str">
        <f>IF(COUNTIF(Dropdowns!$K$2:$K$7,Input!S938)&gt;0,"",IF(Input!S938="","","Invalid Type"))</f>
        <v/>
      </c>
      <c r="AN939" s="204" t="str">
        <f>IF(Input!C938="","",IF(ISNUMBER(VALUE(Input!C938)),"","Needs to be a number."))</f>
        <v/>
      </c>
      <c r="AO939" s="205" t="str">
        <f>IF(Input!E938="","",IF(ISNUMBER(VALUE(Input!E938)),"","Needs to be a number."))</f>
        <v/>
      </c>
      <c r="AP939" s="205" t="str">
        <f>IF(Input!N938="","",IF(ISNUMBER(VALUE(Input!N938)),"","Needs to be a number."))</f>
        <v/>
      </c>
      <c r="AQ939" s="205" t="str">
        <f>IF(Input!O938="","",IF(ISNUMBER(VALUE(Input!O938)),"","Needs to be a number."))</f>
        <v/>
      </c>
      <c r="AR939" s="205" t="str">
        <f>IF(Input!V938="","",IF(ISNUMBER(VALUE(Input!V938)),"","Needs to be a number."))</f>
        <v/>
      </c>
      <c r="AS939" s="205" t="str">
        <f>IF(Input!W938="","",IF(ISNUMBER(VALUE(Input!W938)),"","Needs to be a number."))</f>
        <v/>
      </c>
      <c r="AT939" s="205" t="str">
        <f>IF(Input!X938="","",IF(ISNUMBER(VALUE(Input!X938)),"","Needs to be a number."))</f>
        <v/>
      </c>
      <c r="AU939" s="206" t="str">
        <f>IF(Input!Y938="","",IF(ISNUMBER(VALUE(Input!Y938)),"","Needs to be a number."))</f>
        <v/>
      </c>
      <c r="AW939" s="259" t="str">
        <f>IF(OR(VALUE(Input!C938)&lt;0,VALUE(Input!C938)&gt;100), "Invalid EEI %","")</f>
        <v/>
      </c>
      <c r="AX939" s="207"/>
      <c r="AY939" s="278" t="str">
        <f>IF(Input!E938="","",IF(VALUE(Input!E938)=0,"Do not enter 0.",""))</f>
        <v/>
      </c>
    </row>
    <row r="940" spans="2:51" x14ac:dyDescent="0.3">
      <c r="B940" s="188" t="str">
        <f>Input!A939</f>
        <v/>
      </c>
      <c r="C940" s="189" t="str">
        <f>IF(ISERROR(IF(AND(Input!$A939="",SUMPRODUCT(--(LEN(Input!$A940:'Input'!$A$1006)&gt;0))&lt;&gt;0),"Row is skipped.",IF(AND(Input!$A939="",Input!$A940=""),"", IF(Input!B939="","Data is missing.","")))),"",IF(AND(Input!$A939="",SUMPRODUCT(--(LEN(Input!$A940:'Input'!$A$1006)&gt;0))&lt;&gt;0),"Row is skipped.",IF(AND(Input!$A939="",Input!$A940=""),"", IF(Input!B939="","Data is missing.",""))))</f>
        <v/>
      </c>
      <c r="D940" s="189" t="str">
        <f>IF(ISERROR(IF(AND(Input!$A939="",SUMPRODUCT(--(LEN(Input!$A940:'Input'!$A$1006)&gt;0))&lt;&gt;0),"Row is skipped.",IF(AND(Input!$A939="",Input!$A940=""),"", IF(Input!C939="","Data is missing.","")))),"",IF(AND(Input!$A939="",SUMPRODUCT(--(LEN(Input!$A940:'Input'!$A$1006)&gt;0))&lt;&gt;0),"Row is skipped.",IF(AND(Input!$A939="",Input!$A940=""),"", IF(Input!C939="","Data is missing.",""))))</f>
        <v/>
      </c>
      <c r="E940" s="189" t="str">
        <f>IF(ISERROR(IF(AND(Input!$A939="",SUMPRODUCT(--(LEN(Input!$A940:'Input'!$A$1006)&gt;0))&lt;&gt;0),"Row is skipped.",IF(AND(Input!$A939="",Input!$A940=""),"", IF(Input!D939="","Data is missing.","")))),"",IF(AND(Input!$A939="",SUMPRODUCT(--(LEN(Input!$A940:'Input'!$A$1006)&gt;0))&lt;&gt;0),"Row is skipped.",IF(AND(Input!$A939="",Input!$A940=""),"", IF(Input!D939="","Data is missing.",""))))</f>
        <v/>
      </c>
      <c r="F940" s="189" t="str">
        <f>IF(ISERROR(IF(AND(Input!$A939="",SUMPRODUCT(--(LEN(Input!$A940:'Input'!$A$1006)&gt;0))&lt;&gt;0),"Row is skipped.",IF(AND(Input!$A939="",Input!$A940=""),"", IF(Input!E939="","Data is missing.","")))),"",IF(AND(Input!$A939="",SUMPRODUCT(--(LEN(Input!$A940:'Input'!$A$1006)&gt;0))&lt;&gt;0),"Row is skipped.",IF(AND(Input!$A939="",Input!$A940=""),"", IF(Input!E939="","Data is missing.",""))))</f>
        <v/>
      </c>
      <c r="G940" s="189" t="str">
        <f>IF(ISERROR(IF(AND(Input!$A939="",SUMPRODUCT(--(LEN(Input!$A940:'Input'!$A$1006)&gt;0))&lt;&gt;0),"Row is skipped.",IF(AND(Input!$A939="",Input!$A940=""),"", IF(Input!F939="","Data is missing.","")))),"",IF(AND(Input!$A939="",SUMPRODUCT(--(LEN(Input!$A940:'Input'!$A$1006)&gt;0))&lt;&gt;0),"Row is skipped.",IF(AND(Input!$A939="",Input!$A940=""),"", IF(Input!F939="","Data is missing.",""))))</f>
        <v/>
      </c>
      <c r="H940" s="190" t="str">
        <f>IF(ISERROR(IF(AND(Input!$A939="",SUMPRODUCT(--(LEN(Input!$A940:'Input'!$A$1006)&gt;0))&lt;&gt;0),"Row is skipped.",IF(AND(Input!$A939="",Input!$A940=""),"", IF(Input!G939="","Data is missing.","")))),"",IF(AND(Input!$A939="",SUMPRODUCT(--(LEN(Input!$A940:'Input'!$A$1006)&gt;0))&lt;&gt;0),"Row is skipped.",IF(AND(Input!$A939="",Input!$A940=""),"", IF(Input!G939="","Data is missing.",""))))</f>
        <v/>
      </c>
      <c r="I940" s="156"/>
      <c r="J940" s="191" t="str">
        <f>IFERROR(VLOOKUP(VLOOKUP(Input!$D939,'Measure List'!$A:$AN,40,FALSE),UIR!$A$1:$Q$27,17,FALSE),"")</f>
        <v/>
      </c>
      <c r="K940" s="192" t="str">
        <f>IFERROR(VLOOKUP(Input!$D939,'Measure List'!$A:$AN,40,FALSE),"")</f>
        <v/>
      </c>
      <c r="L940" s="156"/>
      <c r="M940" s="193" t="str">
        <f>IF(B940="","",IF(AND(Input!H939="",IFERROR(VLOOKUP(K940,UIR!$A$2:$P$21,2,FALSE),"")&lt;&gt;""),"Data is Missing.",""))</f>
        <v/>
      </c>
      <c r="N940" s="194" t="str">
        <f>IF(B940="","",IF(AND(Input!I939="",IFERROR(VLOOKUP(K940,UIR!$A$2:$P$21,3,FALSE),"")&lt;&gt;""),"Data is Missing.",""))</f>
        <v/>
      </c>
      <c r="O940" s="194" t="str">
        <f>IF(B940="","",IF(AND(Input!J939="",IFERROR(VLOOKUP(K940,UIR!$A$2:$P$21,4,FALSE),"")&lt;&gt;""),"Data is Missing.",""))</f>
        <v/>
      </c>
      <c r="P940" s="194" t="str">
        <f>IF(B940="","",IF(AND(Input!K939="",IFERROR(VLOOKUP(K940,UIR!$A$2:$P$21,5,FALSE),"")&lt;&gt;""),"Data is Missing.",""))</f>
        <v/>
      </c>
      <c r="Q940" s="194" t="str">
        <f>IF(B940="","",IF(AND(Input!L939="",IFERROR(VLOOKUP(K940,UIR!$A$2:$P$21,6,FALSE),"")&lt;&gt;""),"Data is Missing.",""))</f>
        <v/>
      </c>
      <c r="R940" s="194" t="str">
        <f>IF(B940="","",IF(AND(Input!M939="",IFERROR(VLOOKUP(K940,UIR!$A$2:$P$21,7,FALSE),"")&lt;&gt;""),"Data is Missing.",""))</f>
        <v/>
      </c>
      <c r="S940" s="194" t="str">
        <f>IF(B940="","",IF(AND(Input!P939="",IFERROR(VLOOKUP(K940,UIR!$A$2:$P$21,8,FALSE),"")&lt;&gt;""),"Data is Missing.",""))</f>
        <v/>
      </c>
      <c r="T940" s="194" t="str">
        <f>IF(B940="","",IF(AND(Input!Q939="",IFERROR(VLOOKUP(K940,UIR!$A$2:$P$21,9,FALSE),"")&lt;&gt;""),"Data is Missing.",""))</f>
        <v/>
      </c>
      <c r="U940" s="194"/>
      <c r="V940" s="194" t="str">
        <f>IF(B940="","",IF(AND(Input!S939="",IFERROR(VLOOKUP(K940,UIR!$A$2:$P$21,11,FALSE),"")&lt;&gt;""),"Data is Missing.",""))</f>
        <v/>
      </c>
      <c r="W940" s="194" t="str">
        <f>IF(B940="","",IF(AND(Input!T939="",IFERROR(VLOOKUP(K940,UIR!$A$2:$P$21,12,FALSE),"")&lt;&gt;""),"Data is Missing.",""))</f>
        <v/>
      </c>
      <c r="X940" s="194" t="str">
        <f>IF(B940="","",IF(AND(Input!V939="",IFERROR(VLOOKUP(K940,UIR!$A$2:$P$21,13,FALSE),"")&lt;&gt;""),"Data is Missing.",""))</f>
        <v/>
      </c>
      <c r="Y940" s="194" t="str">
        <f>IF(B940="","",IF(AND(Input!W939="",IFERROR(VLOOKUP(K940,UIR!$A$2:$P$21,14,FALSE),"")&lt;&gt;""),"Data is Missing.",""))</f>
        <v/>
      </c>
      <c r="Z940" s="194" t="str">
        <f>IF(B940="","",IF(AND(Input!X939="",IFERROR(VLOOKUP(K940,UIR!$A$2:$P$21,15,FALSE),"")&lt;&gt;""),"Data is Missing.",""))</f>
        <v/>
      </c>
      <c r="AA940" s="195" t="str">
        <f>IF(B940="","",IF(AND(Input!Y939="",IFERROR(VLOOKUP(K940,UIR!$A$2:$P$21,16,FALSE),"")&lt;&gt;""),"Data is Missing.",""))</f>
        <v/>
      </c>
      <c r="AC940" s="202" t="str">
        <f>IF(ISERROR(IF(Input!D939="","",IF(ISERROR(VLOOKUP(Input!D939,'Measure List'!$A$2:$A$30000,1,0)),"Invalid RefNo",""))),"",IF(Input!D939="","",IF(ISERROR(VLOOKUP(Input!D939,'Measure List'!$A$2:$A$30000,1,0)),"Invalid RefNo","")))</f>
        <v/>
      </c>
      <c r="AD940" s="156"/>
      <c r="AE940" s="156"/>
      <c r="AF940" s="156"/>
      <c r="AG940" s="156"/>
      <c r="AH940" s="156"/>
      <c r="AI940" s="156"/>
      <c r="AJ940" s="156"/>
      <c r="AK940" s="156"/>
      <c r="AL940" s="203" t="str">
        <f>IF(COUNTIF(Dropdowns!$K$2:$K$7,Input!S939)&gt;0,"",IF(Input!S939="","","Invalid Type"))</f>
        <v/>
      </c>
      <c r="AN940" s="204" t="str">
        <f>IF(Input!C939="","",IF(ISNUMBER(VALUE(Input!C939)),"","Needs to be a number."))</f>
        <v/>
      </c>
      <c r="AO940" s="205" t="str">
        <f>IF(Input!E939="","",IF(ISNUMBER(VALUE(Input!E939)),"","Needs to be a number."))</f>
        <v/>
      </c>
      <c r="AP940" s="205" t="str">
        <f>IF(Input!N939="","",IF(ISNUMBER(VALUE(Input!N939)),"","Needs to be a number."))</f>
        <v/>
      </c>
      <c r="AQ940" s="205" t="str">
        <f>IF(Input!O939="","",IF(ISNUMBER(VALUE(Input!O939)),"","Needs to be a number."))</f>
        <v/>
      </c>
      <c r="AR940" s="205" t="str">
        <f>IF(Input!V939="","",IF(ISNUMBER(VALUE(Input!V939)),"","Needs to be a number."))</f>
        <v/>
      </c>
      <c r="AS940" s="205" t="str">
        <f>IF(Input!W939="","",IF(ISNUMBER(VALUE(Input!W939)),"","Needs to be a number."))</f>
        <v/>
      </c>
      <c r="AT940" s="205" t="str">
        <f>IF(Input!X939="","",IF(ISNUMBER(VALUE(Input!X939)),"","Needs to be a number."))</f>
        <v/>
      </c>
      <c r="AU940" s="206" t="str">
        <f>IF(Input!Y939="","",IF(ISNUMBER(VALUE(Input!Y939)),"","Needs to be a number."))</f>
        <v/>
      </c>
      <c r="AW940" s="259" t="str">
        <f>IF(OR(VALUE(Input!C939)&lt;0,VALUE(Input!C939)&gt;100), "Invalid EEI %","")</f>
        <v/>
      </c>
      <c r="AX940" s="207"/>
      <c r="AY940" s="278" t="str">
        <f>IF(Input!E939="","",IF(VALUE(Input!E939)=0,"Do not enter 0.",""))</f>
        <v/>
      </c>
    </row>
    <row r="941" spans="2:51" x14ac:dyDescent="0.3">
      <c r="B941" s="188" t="str">
        <f>Input!A940</f>
        <v/>
      </c>
      <c r="C941" s="189" t="str">
        <f>IF(ISERROR(IF(AND(Input!$A940="",SUMPRODUCT(--(LEN(Input!$A941:'Input'!$A$1006)&gt;0))&lt;&gt;0),"Row is skipped.",IF(AND(Input!$A940="",Input!$A941=""),"", IF(Input!B940="","Data is missing.","")))),"",IF(AND(Input!$A940="",SUMPRODUCT(--(LEN(Input!$A941:'Input'!$A$1006)&gt;0))&lt;&gt;0),"Row is skipped.",IF(AND(Input!$A940="",Input!$A941=""),"", IF(Input!B940="","Data is missing.",""))))</f>
        <v/>
      </c>
      <c r="D941" s="189" t="str">
        <f>IF(ISERROR(IF(AND(Input!$A940="",SUMPRODUCT(--(LEN(Input!$A941:'Input'!$A$1006)&gt;0))&lt;&gt;0),"Row is skipped.",IF(AND(Input!$A940="",Input!$A941=""),"", IF(Input!C940="","Data is missing.","")))),"",IF(AND(Input!$A940="",SUMPRODUCT(--(LEN(Input!$A941:'Input'!$A$1006)&gt;0))&lt;&gt;0),"Row is skipped.",IF(AND(Input!$A940="",Input!$A941=""),"", IF(Input!C940="","Data is missing.",""))))</f>
        <v/>
      </c>
      <c r="E941" s="189" t="str">
        <f>IF(ISERROR(IF(AND(Input!$A940="",SUMPRODUCT(--(LEN(Input!$A941:'Input'!$A$1006)&gt;0))&lt;&gt;0),"Row is skipped.",IF(AND(Input!$A940="",Input!$A941=""),"", IF(Input!D940="","Data is missing.","")))),"",IF(AND(Input!$A940="",SUMPRODUCT(--(LEN(Input!$A941:'Input'!$A$1006)&gt;0))&lt;&gt;0),"Row is skipped.",IF(AND(Input!$A940="",Input!$A941=""),"", IF(Input!D940="","Data is missing.",""))))</f>
        <v/>
      </c>
      <c r="F941" s="189" t="str">
        <f>IF(ISERROR(IF(AND(Input!$A940="",SUMPRODUCT(--(LEN(Input!$A941:'Input'!$A$1006)&gt;0))&lt;&gt;0),"Row is skipped.",IF(AND(Input!$A940="",Input!$A941=""),"", IF(Input!E940="","Data is missing.","")))),"",IF(AND(Input!$A940="",SUMPRODUCT(--(LEN(Input!$A941:'Input'!$A$1006)&gt;0))&lt;&gt;0),"Row is skipped.",IF(AND(Input!$A940="",Input!$A941=""),"", IF(Input!E940="","Data is missing.",""))))</f>
        <v/>
      </c>
      <c r="G941" s="189" t="str">
        <f>IF(ISERROR(IF(AND(Input!$A940="",SUMPRODUCT(--(LEN(Input!$A941:'Input'!$A$1006)&gt;0))&lt;&gt;0),"Row is skipped.",IF(AND(Input!$A940="",Input!$A941=""),"", IF(Input!F940="","Data is missing.","")))),"",IF(AND(Input!$A940="",SUMPRODUCT(--(LEN(Input!$A941:'Input'!$A$1006)&gt;0))&lt;&gt;0),"Row is skipped.",IF(AND(Input!$A940="",Input!$A941=""),"", IF(Input!F940="","Data is missing.",""))))</f>
        <v/>
      </c>
      <c r="H941" s="190" t="str">
        <f>IF(ISERROR(IF(AND(Input!$A940="",SUMPRODUCT(--(LEN(Input!$A941:'Input'!$A$1006)&gt;0))&lt;&gt;0),"Row is skipped.",IF(AND(Input!$A940="",Input!$A941=""),"", IF(Input!G940="","Data is missing.","")))),"",IF(AND(Input!$A940="",SUMPRODUCT(--(LEN(Input!$A941:'Input'!$A$1006)&gt;0))&lt;&gt;0),"Row is skipped.",IF(AND(Input!$A940="",Input!$A941=""),"", IF(Input!G940="","Data is missing.",""))))</f>
        <v/>
      </c>
      <c r="I941" s="156"/>
      <c r="J941" s="191" t="str">
        <f>IFERROR(VLOOKUP(VLOOKUP(Input!$D940,'Measure List'!$A:$AN,40,FALSE),UIR!$A$1:$Q$27,17,FALSE),"")</f>
        <v/>
      </c>
      <c r="K941" s="192" t="str">
        <f>IFERROR(VLOOKUP(Input!$D940,'Measure List'!$A:$AN,40,FALSE),"")</f>
        <v/>
      </c>
      <c r="L941" s="156"/>
      <c r="M941" s="193" t="str">
        <f>IF(B941="","",IF(AND(Input!H940="",IFERROR(VLOOKUP(K941,UIR!$A$2:$P$21,2,FALSE),"")&lt;&gt;""),"Data is Missing.",""))</f>
        <v/>
      </c>
      <c r="N941" s="194" t="str">
        <f>IF(B941="","",IF(AND(Input!I940="",IFERROR(VLOOKUP(K941,UIR!$A$2:$P$21,3,FALSE),"")&lt;&gt;""),"Data is Missing.",""))</f>
        <v/>
      </c>
      <c r="O941" s="194" t="str">
        <f>IF(B941="","",IF(AND(Input!J940="",IFERROR(VLOOKUP(K941,UIR!$A$2:$P$21,4,FALSE),"")&lt;&gt;""),"Data is Missing.",""))</f>
        <v/>
      </c>
      <c r="P941" s="194" t="str">
        <f>IF(B941="","",IF(AND(Input!K940="",IFERROR(VLOOKUP(K941,UIR!$A$2:$P$21,5,FALSE),"")&lt;&gt;""),"Data is Missing.",""))</f>
        <v/>
      </c>
      <c r="Q941" s="194" t="str">
        <f>IF(B941="","",IF(AND(Input!L940="",IFERROR(VLOOKUP(K941,UIR!$A$2:$P$21,6,FALSE),"")&lt;&gt;""),"Data is Missing.",""))</f>
        <v/>
      </c>
      <c r="R941" s="194" t="str">
        <f>IF(B941="","",IF(AND(Input!M940="",IFERROR(VLOOKUP(K941,UIR!$A$2:$P$21,7,FALSE),"")&lt;&gt;""),"Data is Missing.",""))</f>
        <v/>
      </c>
      <c r="S941" s="194" t="str">
        <f>IF(B941="","",IF(AND(Input!P940="",IFERROR(VLOOKUP(K941,UIR!$A$2:$P$21,8,FALSE),"")&lt;&gt;""),"Data is Missing.",""))</f>
        <v/>
      </c>
      <c r="T941" s="194" t="str">
        <f>IF(B941="","",IF(AND(Input!Q940="",IFERROR(VLOOKUP(K941,UIR!$A$2:$P$21,9,FALSE),"")&lt;&gt;""),"Data is Missing.",""))</f>
        <v/>
      </c>
      <c r="U941" s="194"/>
      <c r="V941" s="194" t="str">
        <f>IF(B941="","",IF(AND(Input!S940="",IFERROR(VLOOKUP(K941,UIR!$A$2:$P$21,11,FALSE),"")&lt;&gt;""),"Data is Missing.",""))</f>
        <v/>
      </c>
      <c r="W941" s="194" t="str">
        <f>IF(B941="","",IF(AND(Input!T940="",IFERROR(VLOOKUP(K941,UIR!$A$2:$P$21,12,FALSE),"")&lt;&gt;""),"Data is Missing.",""))</f>
        <v/>
      </c>
      <c r="X941" s="194" t="str">
        <f>IF(B941="","",IF(AND(Input!V940="",IFERROR(VLOOKUP(K941,UIR!$A$2:$P$21,13,FALSE),"")&lt;&gt;""),"Data is Missing.",""))</f>
        <v/>
      </c>
      <c r="Y941" s="194" t="str">
        <f>IF(B941="","",IF(AND(Input!W940="",IFERROR(VLOOKUP(K941,UIR!$A$2:$P$21,14,FALSE),"")&lt;&gt;""),"Data is Missing.",""))</f>
        <v/>
      </c>
      <c r="Z941" s="194" t="str">
        <f>IF(B941="","",IF(AND(Input!X940="",IFERROR(VLOOKUP(K941,UIR!$A$2:$P$21,15,FALSE),"")&lt;&gt;""),"Data is Missing.",""))</f>
        <v/>
      </c>
      <c r="AA941" s="195" t="str">
        <f>IF(B941="","",IF(AND(Input!Y940="",IFERROR(VLOOKUP(K941,UIR!$A$2:$P$21,16,FALSE),"")&lt;&gt;""),"Data is Missing.",""))</f>
        <v/>
      </c>
      <c r="AC941" s="202" t="str">
        <f>IF(ISERROR(IF(Input!D940="","",IF(ISERROR(VLOOKUP(Input!D940,'Measure List'!$A$2:$A$30000,1,0)),"Invalid RefNo",""))),"",IF(Input!D940="","",IF(ISERROR(VLOOKUP(Input!D940,'Measure List'!$A$2:$A$30000,1,0)),"Invalid RefNo","")))</f>
        <v/>
      </c>
      <c r="AD941" s="156"/>
      <c r="AE941" s="156"/>
      <c r="AF941" s="156"/>
      <c r="AG941" s="156"/>
      <c r="AH941" s="156"/>
      <c r="AI941" s="156"/>
      <c r="AJ941" s="156"/>
      <c r="AK941" s="156"/>
      <c r="AL941" s="203" t="str">
        <f>IF(COUNTIF(Dropdowns!$K$2:$K$7,Input!S940)&gt;0,"",IF(Input!S940="","","Invalid Type"))</f>
        <v/>
      </c>
      <c r="AN941" s="204" t="str">
        <f>IF(Input!C940="","",IF(ISNUMBER(VALUE(Input!C940)),"","Needs to be a number."))</f>
        <v/>
      </c>
      <c r="AO941" s="205" t="str">
        <f>IF(Input!E940="","",IF(ISNUMBER(VALUE(Input!E940)),"","Needs to be a number."))</f>
        <v/>
      </c>
      <c r="AP941" s="205" t="str">
        <f>IF(Input!N940="","",IF(ISNUMBER(VALUE(Input!N940)),"","Needs to be a number."))</f>
        <v/>
      </c>
      <c r="AQ941" s="205" t="str">
        <f>IF(Input!O940="","",IF(ISNUMBER(VALUE(Input!O940)),"","Needs to be a number."))</f>
        <v/>
      </c>
      <c r="AR941" s="205" t="str">
        <f>IF(Input!V940="","",IF(ISNUMBER(VALUE(Input!V940)),"","Needs to be a number."))</f>
        <v/>
      </c>
      <c r="AS941" s="205" t="str">
        <f>IF(Input!W940="","",IF(ISNUMBER(VALUE(Input!W940)),"","Needs to be a number."))</f>
        <v/>
      </c>
      <c r="AT941" s="205" t="str">
        <f>IF(Input!X940="","",IF(ISNUMBER(VALUE(Input!X940)),"","Needs to be a number."))</f>
        <v/>
      </c>
      <c r="AU941" s="206" t="str">
        <f>IF(Input!Y940="","",IF(ISNUMBER(VALUE(Input!Y940)),"","Needs to be a number."))</f>
        <v/>
      </c>
      <c r="AW941" s="259" t="str">
        <f>IF(OR(VALUE(Input!C940)&lt;0,VALUE(Input!C940)&gt;100), "Invalid EEI %","")</f>
        <v/>
      </c>
      <c r="AX941" s="207"/>
      <c r="AY941" s="278" t="str">
        <f>IF(Input!E940="","",IF(VALUE(Input!E940)=0,"Do not enter 0.",""))</f>
        <v/>
      </c>
    </row>
    <row r="942" spans="2:51" x14ac:dyDescent="0.3">
      <c r="B942" s="188" t="str">
        <f>Input!A941</f>
        <v/>
      </c>
      <c r="C942" s="189" t="str">
        <f>IF(ISERROR(IF(AND(Input!$A941="",SUMPRODUCT(--(LEN(Input!$A942:'Input'!$A$1006)&gt;0))&lt;&gt;0),"Row is skipped.",IF(AND(Input!$A941="",Input!$A942=""),"", IF(Input!B941="","Data is missing.","")))),"",IF(AND(Input!$A941="",SUMPRODUCT(--(LEN(Input!$A942:'Input'!$A$1006)&gt;0))&lt;&gt;0),"Row is skipped.",IF(AND(Input!$A941="",Input!$A942=""),"", IF(Input!B941="","Data is missing.",""))))</f>
        <v/>
      </c>
      <c r="D942" s="189" t="str">
        <f>IF(ISERROR(IF(AND(Input!$A941="",SUMPRODUCT(--(LEN(Input!$A942:'Input'!$A$1006)&gt;0))&lt;&gt;0),"Row is skipped.",IF(AND(Input!$A941="",Input!$A942=""),"", IF(Input!C941="","Data is missing.","")))),"",IF(AND(Input!$A941="",SUMPRODUCT(--(LEN(Input!$A942:'Input'!$A$1006)&gt;0))&lt;&gt;0),"Row is skipped.",IF(AND(Input!$A941="",Input!$A942=""),"", IF(Input!C941="","Data is missing.",""))))</f>
        <v/>
      </c>
      <c r="E942" s="189" t="str">
        <f>IF(ISERROR(IF(AND(Input!$A941="",SUMPRODUCT(--(LEN(Input!$A942:'Input'!$A$1006)&gt;0))&lt;&gt;0),"Row is skipped.",IF(AND(Input!$A941="",Input!$A942=""),"", IF(Input!D941="","Data is missing.","")))),"",IF(AND(Input!$A941="",SUMPRODUCT(--(LEN(Input!$A942:'Input'!$A$1006)&gt;0))&lt;&gt;0),"Row is skipped.",IF(AND(Input!$A941="",Input!$A942=""),"", IF(Input!D941="","Data is missing.",""))))</f>
        <v/>
      </c>
      <c r="F942" s="189" t="str">
        <f>IF(ISERROR(IF(AND(Input!$A941="",SUMPRODUCT(--(LEN(Input!$A942:'Input'!$A$1006)&gt;0))&lt;&gt;0),"Row is skipped.",IF(AND(Input!$A941="",Input!$A942=""),"", IF(Input!E941="","Data is missing.","")))),"",IF(AND(Input!$A941="",SUMPRODUCT(--(LEN(Input!$A942:'Input'!$A$1006)&gt;0))&lt;&gt;0),"Row is skipped.",IF(AND(Input!$A941="",Input!$A942=""),"", IF(Input!E941="","Data is missing.",""))))</f>
        <v/>
      </c>
      <c r="G942" s="189" t="str">
        <f>IF(ISERROR(IF(AND(Input!$A941="",SUMPRODUCT(--(LEN(Input!$A942:'Input'!$A$1006)&gt;0))&lt;&gt;0),"Row is skipped.",IF(AND(Input!$A941="",Input!$A942=""),"", IF(Input!F941="","Data is missing.","")))),"",IF(AND(Input!$A941="",SUMPRODUCT(--(LEN(Input!$A942:'Input'!$A$1006)&gt;0))&lt;&gt;0),"Row is skipped.",IF(AND(Input!$A941="",Input!$A942=""),"", IF(Input!F941="","Data is missing.",""))))</f>
        <v/>
      </c>
      <c r="H942" s="190" t="str">
        <f>IF(ISERROR(IF(AND(Input!$A941="",SUMPRODUCT(--(LEN(Input!$A942:'Input'!$A$1006)&gt;0))&lt;&gt;0),"Row is skipped.",IF(AND(Input!$A941="",Input!$A942=""),"", IF(Input!G941="","Data is missing.","")))),"",IF(AND(Input!$A941="",SUMPRODUCT(--(LEN(Input!$A942:'Input'!$A$1006)&gt;0))&lt;&gt;0),"Row is skipped.",IF(AND(Input!$A941="",Input!$A942=""),"", IF(Input!G941="","Data is missing.",""))))</f>
        <v/>
      </c>
      <c r="I942" s="156"/>
      <c r="J942" s="191" t="str">
        <f>IFERROR(VLOOKUP(VLOOKUP(Input!$D941,'Measure List'!$A:$AN,40,FALSE),UIR!$A$1:$Q$27,17,FALSE),"")</f>
        <v/>
      </c>
      <c r="K942" s="192" t="str">
        <f>IFERROR(VLOOKUP(Input!$D941,'Measure List'!$A:$AN,40,FALSE),"")</f>
        <v/>
      </c>
      <c r="L942" s="156"/>
      <c r="M942" s="193" t="str">
        <f>IF(B942="","",IF(AND(Input!H941="",IFERROR(VLOOKUP(K942,UIR!$A$2:$P$21,2,FALSE),"")&lt;&gt;""),"Data is Missing.",""))</f>
        <v/>
      </c>
      <c r="N942" s="194" t="str">
        <f>IF(B942="","",IF(AND(Input!I941="",IFERROR(VLOOKUP(K942,UIR!$A$2:$P$21,3,FALSE),"")&lt;&gt;""),"Data is Missing.",""))</f>
        <v/>
      </c>
      <c r="O942" s="194" t="str">
        <f>IF(B942="","",IF(AND(Input!J941="",IFERROR(VLOOKUP(K942,UIR!$A$2:$P$21,4,FALSE),"")&lt;&gt;""),"Data is Missing.",""))</f>
        <v/>
      </c>
      <c r="P942" s="194" t="str">
        <f>IF(B942="","",IF(AND(Input!K941="",IFERROR(VLOOKUP(K942,UIR!$A$2:$P$21,5,FALSE),"")&lt;&gt;""),"Data is Missing.",""))</f>
        <v/>
      </c>
      <c r="Q942" s="194" t="str">
        <f>IF(B942="","",IF(AND(Input!L941="",IFERROR(VLOOKUP(K942,UIR!$A$2:$P$21,6,FALSE),"")&lt;&gt;""),"Data is Missing.",""))</f>
        <v/>
      </c>
      <c r="R942" s="194" t="str">
        <f>IF(B942="","",IF(AND(Input!M941="",IFERROR(VLOOKUP(K942,UIR!$A$2:$P$21,7,FALSE),"")&lt;&gt;""),"Data is Missing.",""))</f>
        <v/>
      </c>
      <c r="S942" s="194" t="str">
        <f>IF(B942="","",IF(AND(Input!P941="",IFERROR(VLOOKUP(K942,UIR!$A$2:$P$21,8,FALSE),"")&lt;&gt;""),"Data is Missing.",""))</f>
        <v/>
      </c>
      <c r="T942" s="194" t="str">
        <f>IF(B942="","",IF(AND(Input!Q941="",IFERROR(VLOOKUP(K942,UIR!$A$2:$P$21,9,FALSE),"")&lt;&gt;""),"Data is Missing.",""))</f>
        <v/>
      </c>
      <c r="U942" s="194"/>
      <c r="V942" s="194" t="str">
        <f>IF(B942="","",IF(AND(Input!S941="",IFERROR(VLOOKUP(K942,UIR!$A$2:$P$21,11,FALSE),"")&lt;&gt;""),"Data is Missing.",""))</f>
        <v/>
      </c>
      <c r="W942" s="194" t="str">
        <f>IF(B942="","",IF(AND(Input!T941="",IFERROR(VLOOKUP(K942,UIR!$A$2:$P$21,12,FALSE),"")&lt;&gt;""),"Data is Missing.",""))</f>
        <v/>
      </c>
      <c r="X942" s="194" t="str">
        <f>IF(B942="","",IF(AND(Input!V941="",IFERROR(VLOOKUP(K942,UIR!$A$2:$P$21,13,FALSE),"")&lt;&gt;""),"Data is Missing.",""))</f>
        <v/>
      </c>
      <c r="Y942" s="194" t="str">
        <f>IF(B942="","",IF(AND(Input!W941="",IFERROR(VLOOKUP(K942,UIR!$A$2:$P$21,14,FALSE),"")&lt;&gt;""),"Data is Missing.",""))</f>
        <v/>
      </c>
      <c r="Z942" s="194" t="str">
        <f>IF(B942="","",IF(AND(Input!X941="",IFERROR(VLOOKUP(K942,UIR!$A$2:$P$21,15,FALSE),"")&lt;&gt;""),"Data is Missing.",""))</f>
        <v/>
      </c>
      <c r="AA942" s="195" t="str">
        <f>IF(B942="","",IF(AND(Input!Y941="",IFERROR(VLOOKUP(K942,UIR!$A$2:$P$21,16,FALSE),"")&lt;&gt;""),"Data is Missing.",""))</f>
        <v/>
      </c>
      <c r="AC942" s="202" t="str">
        <f>IF(ISERROR(IF(Input!D941="","",IF(ISERROR(VLOOKUP(Input!D941,'Measure List'!$A$2:$A$30000,1,0)),"Invalid RefNo",""))),"",IF(Input!D941="","",IF(ISERROR(VLOOKUP(Input!D941,'Measure List'!$A$2:$A$30000,1,0)),"Invalid RefNo","")))</f>
        <v/>
      </c>
      <c r="AD942" s="156"/>
      <c r="AE942" s="156"/>
      <c r="AF942" s="156"/>
      <c r="AG942" s="156"/>
      <c r="AH942" s="156"/>
      <c r="AI942" s="156"/>
      <c r="AJ942" s="156"/>
      <c r="AK942" s="156"/>
      <c r="AL942" s="203" t="str">
        <f>IF(COUNTIF(Dropdowns!$K$2:$K$7,Input!S941)&gt;0,"",IF(Input!S941="","","Invalid Type"))</f>
        <v/>
      </c>
      <c r="AN942" s="204" t="str">
        <f>IF(Input!C941="","",IF(ISNUMBER(VALUE(Input!C941)),"","Needs to be a number."))</f>
        <v/>
      </c>
      <c r="AO942" s="205" t="str">
        <f>IF(Input!E941="","",IF(ISNUMBER(VALUE(Input!E941)),"","Needs to be a number."))</f>
        <v/>
      </c>
      <c r="AP942" s="205" t="str">
        <f>IF(Input!N941="","",IF(ISNUMBER(VALUE(Input!N941)),"","Needs to be a number."))</f>
        <v/>
      </c>
      <c r="AQ942" s="205" t="str">
        <f>IF(Input!O941="","",IF(ISNUMBER(VALUE(Input!O941)),"","Needs to be a number."))</f>
        <v/>
      </c>
      <c r="AR942" s="205" t="str">
        <f>IF(Input!V941="","",IF(ISNUMBER(VALUE(Input!V941)),"","Needs to be a number."))</f>
        <v/>
      </c>
      <c r="AS942" s="205" t="str">
        <f>IF(Input!W941="","",IF(ISNUMBER(VALUE(Input!W941)),"","Needs to be a number."))</f>
        <v/>
      </c>
      <c r="AT942" s="205" t="str">
        <f>IF(Input!X941="","",IF(ISNUMBER(VALUE(Input!X941)),"","Needs to be a number."))</f>
        <v/>
      </c>
      <c r="AU942" s="206" t="str">
        <f>IF(Input!Y941="","",IF(ISNUMBER(VALUE(Input!Y941)),"","Needs to be a number."))</f>
        <v/>
      </c>
      <c r="AW942" s="259" t="str">
        <f>IF(OR(VALUE(Input!C941)&lt;0,VALUE(Input!C941)&gt;100), "Invalid EEI %","")</f>
        <v/>
      </c>
      <c r="AX942" s="207"/>
      <c r="AY942" s="278" t="str">
        <f>IF(Input!E941="","",IF(VALUE(Input!E941)=0,"Do not enter 0.",""))</f>
        <v/>
      </c>
    </row>
    <row r="943" spans="2:51" x14ac:dyDescent="0.3">
      <c r="B943" s="188" t="str">
        <f>Input!A942</f>
        <v/>
      </c>
      <c r="C943" s="189" t="str">
        <f>IF(ISERROR(IF(AND(Input!$A942="",SUMPRODUCT(--(LEN(Input!$A943:'Input'!$A$1006)&gt;0))&lt;&gt;0),"Row is skipped.",IF(AND(Input!$A942="",Input!$A943=""),"", IF(Input!B942="","Data is missing.","")))),"",IF(AND(Input!$A942="",SUMPRODUCT(--(LEN(Input!$A943:'Input'!$A$1006)&gt;0))&lt;&gt;0),"Row is skipped.",IF(AND(Input!$A942="",Input!$A943=""),"", IF(Input!B942="","Data is missing.",""))))</f>
        <v/>
      </c>
      <c r="D943" s="189" t="str">
        <f>IF(ISERROR(IF(AND(Input!$A942="",SUMPRODUCT(--(LEN(Input!$A943:'Input'!$A$1006)&gt;0))&lt;&gt;0),"Row is skipped.",IF(AND(Input!$A942="",Input!$A943=""),"", IF(Input!C942="","Data is missing.","")))),"",IF(AND(Input!$A942="",SUMPRODUCT(--(LEN(Input!$A943:'Input'!$A$1006)&gt;0))&lt;&gt;0),"Row is skipped.",IF(AND(Input!$A942="",Input!$A943=""),"", IF(Input!C942="","Data is missing.",""))))</f>
        <v/>
      </c>
      <c r="E943" s="189" t="str">
        <f>IF(ISERROR(IF(AND(Input!$A942="",SUMPRODUCT(--(LEN(Input!$A943:'Input'!$A$1006)&gt;0))&lt;&gt;0),"Row is skipped.",IF(AND(Input!$A942="",Input!$A943=""),"", IF(Input!D942="","Data is missing.","")))),"",IF(AND(Input!$A942="",SUMPRODUCT(--(LEN(Input!$A943:'Input'!$A$1006)&gt;0))&lt;&gt;0),"Row is skipped.",IF(AND(Input!$A942="",Input!$A943=""),"", IF(Input!D942="","Data is missing.",""))))</f>
        <v/>
      </c>
      <c r="F943" s="189" t="str">
        <f>IF(ISERROR(IF(AND(Input!$A942="",SUMPRODUCT(--(LEN(Input!$A943:'Input'!$A$1006)&gt;0))&lt;&gt;0),"Row is skipped.",IF(AND(Input!$A942="",Input!$A943=""),"", IF(Input!E942="","Data is missing.","")))),"",IF(AND(Input!$A942="",SUMPRODUCT(--(LEN(Input!$A943:'Input'!$A$1006)&gt;0))&lt;&gt;0),"Row is skipped.",IF(AND(Input!$A942="",Input!$A943=""),"", IF(Input!E942="","Data is missing.",""))))</f>
        <v/>
      </c>
      <c r="G943" s="189" t="str">
        <f>IF(ISERROR(IF(AND(Input!$A942="",SUMPRODUCT(--(LEN(Input!$A943:'Input'!$A$1006)&gt;0))&lt;&gt;0),"Row is skipped.",IF(AND(Input!$A942="",Input!$A943=""),"", IF(Input!F942="","Data is missing.","")))),"",IF(AND(Input!$A942="",SUMPRODUCT(--(LEN(Input!$A943:'Input'!$A$1006)&gt;0))&lt;&gt;0),"Row is skipped.",IF(AND(Input!$A942="",Input!$A943=""),"", IF(Input!F942="","Data is missing.",""))))</f>
        <v/>
      </c>
      <c r="H943" s="190" t="str">
        <f>IF(ISERROR(IF(AND(Input!$A942="",SUMPRODUCT(--(LEN(Input!$A943:'Input'!$A$1006)&gt;0))&lt;&gt;0),"Row is skipped.",IF(AND(Input!$A942="",Input!$A943=""),"", IF(Input!G942="","Data is missing.","")))),"",IF(AND(Input!$A942="",SUMPRODUCT(--(LEN(Input!$A943:'Input'!$A$1006)&gt;0))&lt;&gt;0),"Row is skipped.",IF(AND(Input!$A942="",Input!$A943=""),"", IF(Input!G942="","Data is missing.",""))))</f>
        <v/>
      </c>
      <c r="I943" s="156"/>
      <c r="J943" s="191" t="str">
        <f>IFERROR(VLOOKUP(VLOOKUP(Input!$D942,'Measure List'!$A:$AN,40,FALSE),UIR!$A$1:$Q$27,17,FALSE),"")</f>
        <v/>
      </c>
      <c r="K943" s="192" t="str">
        <f>IFERROR(VLOOKUP(Input!$D942,'Measure List'!$A:$AN,40,FALSE),"")</f>
        <v/>
      </c>
      <c r="L943" s="156"/>
      <c r="M943" s="193" t="str">
        <f>IF(B943="","",IF(AND(Input!H942="",IFERROR(VLOOKUP(K943,UIR!$A$2:$P$21,2,FALSE),"")&lt;&gt;""),"Data is Missing.",""))</f>
        <v/>
      </c>
      <c r="N943" s="194" t="str">
        <f>IF(B943="","",IF(AND(Input!I942="",IFERROR(VLOOKUP(K943,UIR!$A$2:$P$21,3,FALSE),"")&lt;&gt;""),"Data is Missing.",""))</f>
        <v/>
      </c>
      <c r="O943" s="194" t="str">
        <f>IF(B943="","",IF(AND(Input!J942="",IFERROR(VLOOKUP(K943,UIR!$A$2:$P$21,4,FALSE),"")&lt;&gt;""),"Data is Missing.",""))</f>
        <v/>
      </c>
      <c r="P943" s="194" t="str">
        <f>IF(B943="","",IF(AND(Input!K942="",IFERROR(VLOOKUP(K943,UIR!$A$2:$P$21,5,FALSE),"")&lt;&gt;""),"Data is Missing.",""))</f>
        <v/>
      </c>
      <c r="Q943" s="194" t="str">
        <f>IF(B943="","",IF(AND(Input!L942="",IFERROR(VLOOKUP(K943,UIR!$A$2:$P$21,6,FALSE),"")&lt;&gt;""),"Data is Missing.",""))</f>
        <v/>
      </c>
      <c r="R943" s="194" t="str">
        <f>IF(B943="","",IF(AND(Input!M942="",IFERROR(VLOOKUP(K943,UIR!$A$2:$P$21,7,FALSE),"")&lt;&gt;""),"Data is Missing.",""))</f>
        <v/>
      </c>
      <c r="S943" s="194" t="str">
        <f>IF(B943="","",IF(AND(Input!P942="",IFERROR(VLOOKUP(K943,UIR!$A$2:$P$21,8,FALSE),"")&lt;&gt;""),"Data is Missing.",""))</f>
        <v/>
      </c>
      <c r="T943" s="194" t="str">
        <f>IF(B943="","",IF(AND(Input!Q942="",IFERROR(VLOOKUP(K943,UIR!$A$2:$P$21,9,FALSE),"")&lt;&gt;""),"Data is Missing.",""))</f>
        <v/>
      </c>
      <c r="U943" s="194"/>
      <c r="V943" s="194" t="str">
        <f>IF(B943="","",IF(AND(Input!S942="",IFERROR(VLOOKUP(K943,UIR!$A$2:$P$21,11,FALSE),"")&lt;&gt;""),"Data is Missing.",""))</f>
        <v/>
      </c>
      <c r="W943" s="194" t="str">
        <f>IF(B943="","",IF(AND(Input!T942="",IFERROR(VLOOKUP(K943,UIR!$A$2:$P$21,12,FALSE),"")&lt;&gt;""),"Data is Missing.",""))</f>
        <v/>
      </c>
      <c r="X943" s="194" t="str">
        <f>IF(B943="","",IF(AND(Input!V942="",IFERROR(VLOOKUP(K943,UIR!$A$2:$P$21,13,FALSE),"")&lt;&gt;""),"Data is Missing.",""))</f>
        <v/>
      </c>
      <c r="Y943" s="194" t="str">
        <f>IF(B943="","",IF(AND(Input!W942="",IFERROR(VLOOKUP(K943,UIR!$A$2:$P$21,14,FALSE),"")&lt;&gt;""),"Data is Missing.",""))</f>
        <v/>
      </c>
      <c r="Z943" s="194" t="str">
        <f>IF(B943="","",IF(AND(Input!X942="",IFERROR(VLOOKUP(K943,UIR!$A$2:$P$21,15,FALSE),"")&lt;&gt;""),"Data is Missing.",""))</f>
        <v/>
      </c>
      <c r="AA943" s="195" t="str">
        <f>IF(B943="","",IF(AND(Input!Y942="",IFERROR(VLOOKUP(K943,UIR!$A$2:$P$21,16,FALSE),"")&lt;&gt;""),"Data is Missing.",""))</f>
        <v/>
      </c>
      <c r="AC943" s="202" t="str">
        <f>IF(ISERROR(IF(Input!D942="","",IF(ISERROR(VLOOKUP(Input!D942,'Measure List'!$A$2:$A$30000,1,0)),"Invalid RefNo",""))),"",IF(Input!D942="","",IF(ISERROR(VLOOKUP(Input!D942,'Measure List'!$A$2:$A$30000,1,0)),"Invalid RefNo","")))</f>
        <v/>
      </c>
      <c r="AD943" s="156"/>
      <c r="AE943" s="156"/>
      <c r="AF943" s="156"/>
      <c r="AG943" s="156"/>
      <c r="AH943" s="156"/>
      <c r="AI943" s="156"/>
      <c r="AJ943" s="156"/>
      <c r="AK943" s="156"/>
      <c r="AL943" s="203" t="str">
        <f>IF(COUNTIF(Dropdowns!$K$2:$K$7,Input!S942)&gt;0,"",IF(Input!S942="","","Invalid Type"))</f>
        <v/>
      </c>
      <c r="AN943" s="204" t="str">
        <f>IF(Input!C942="","",IF(ISNUMBER(VALUE(Input!C942)),"","Needs to be a number."))</f>
        <v/>
      </c>
      <c r="AO943" s="205" t="str">
        <f>IF(Input!E942="","",IF(ISNUMBER(VALUE(Input!E942)),"","Needs to be a number."))</f>
        <v/>
      </c>
      <c r="AP943" s="205" t="str">
        <f>IF(Input!N942="","",IF(ISNUMBER(VALUE(Input!N942)),"","Needs to be a number."))</f>
        <v/>
      </c>
      <c r="AQ943" s="205" t="str">
        <f>IF(Input!O942="","",IF(ISNUMBER(VALUE(Input!O942)),"","Needs to be a number."))</f>
        <v/>
      </c>
      <c r="AR943" s="205" t="str">
        <f>IF(Input!V942="","",IF(ISNUMBER(VALUE(Input!V942)),"","Needs to be a number."))</f>
        <v/>
      </c>
      <c r="AS943" s="205" t="str">
        <f>IF(Input!W942="","",IF(ISNUMBER(VALUE(Input!W942)),"","Needs to be a number."))</f>
        <v/>
      </c>
      <c r="AT943" s="205" t="str">
        <f>IF(Input!X942="","",IF(ISNUMBER(VALUE(Input!X942)),"","Needs to be a number."))</f>
        <v/>
      </c>
      <c r="AU943" s="206" t="str">
        <f>IF(Input!Y942="","",IF(ISNUMBER(VALUE(Input!Y942)),"","Needs to be a number."))</f>
        <v/>
      </c>
      <c r="AW943" s="259" t="str">
        <f>IF(OR(VALUE(Input!C942)&lt;0,VALUE(Input!C942)&gt;100), "Invalid EEI %","")</f>
        <v/>
      </c>
      <c r="AX943" s="207"/>
      <c r="AY943" s="278" t="str">
        <f>IF(Input!E942="","",IF(VALUE(Input!E942)=0,"Do not enter 0.",""))</f>
        <v/>
      </c>
    </row>
    <row r="944" spans="2:51" x14ac:dyDescent="0.3">
      <c r="B944" s="188" t="str">
        <f>Input!A943</f>
        <v/>
      </c>
      <c r="C944" s="189" t="str">
        <f>IF(ISERROR(IF(AND(Input!$A943="",SUMPRODUCT(--(LEN(Input!$A944:'Input'!$A$1006)&gt;0))&lt;&gt;0),"Row is skipped.",IF(AND(Input!$A943="",Input!$A944=""),"", IF(Input!B943="","Data is missing.","")))),"",IF(AND(Input!$A943="",SUMPRODUCT(--(LEN(Input!$A944:'Input'!$A$1006)&gt;0))&lt;&gt;0),"Row is skipped.",IF(AND(Input!$A943="",Input!$A944=""),"", IF(Input!B943="","Data is missing.",""))))</f>
        <v/>
      </c>
      <c r="D944" s="189" t="str">
        <f>IF(ISERROR(IF(AND(Input!$A943="",SUMPRODUCT(--(LEN(Input!$A944:'Input'!$A$1006)&gt;0))&lt;&gt;0),"Row is skipped.",IF(AND(Input!$A943="",Input!$A944=""),"", IF(Input!C943="","Data is missing.","")))),"",IF(AND(Input!$A943="",SUMPRODUCT(--(LEN(Input!$A944:'Input'!$A$1006)&gt;0))&lt;&gt;0),"Row is skipped.",IF(AND(Input!$A943="",Input!$A944=""),"", IF(Input!C943="","Data is missing.",""))))</f>
        <v/>
      </c>
      <c r="E944" s="189" t="str">
        <f>IF(ISERROR(IF(AND(Input!$A943="",SUMPRODUCT(--(LEN(Input!$A944:'Input'!$A$1006)&gt;0))&lt;&gt;0),"Row is skipped.",IF(AND(Input!$A943="",Input!$A944=""),"", IF(Input!D943="","Data is missing.","")))),"",IF(AND(Input!$A943="",SUMPRODUCT(--(LEN(Input!$A944:'Input'!$A$1006)&gt;0))&lt;&gt;0),"Row is skipped.",IF(AND(Input!$A943="",Input!$A944=""),"", IF(Input!D943="","Data is missing.",""))))</f>
        <v/>
      </c>
      <c r="F944" s="189" t="str">
        <f>IF(ISERROR(IF(AND(Input!$A943="",SUMPRODUCT(--(LEN(Input!$A944:'Input'!$A$1006)&gt;0))&lt;&gt;0),"Row is skipped.",IF(AND(Input!$A943="",Input!$A944=""),"", IF(Input!E943="","Data is missing.","")))),"",IF(AND(Input!$A943="",SUMPRODUCT(--(LEN(Input!$A944:'Input'!$A$1006)&gt;0))&lt;&gt;0),"Row is skipped.",IF(AND(Input!$A943="",Input!$A944=""),"", IF(Input!E943="","Data is missing.",""))))</f>
        <v/>
      </c>
      <c r="G944" s="189" t="str">
        <f>IF(ISERROR(IF(AND(Input!$A943="",SUMPRODUCT(--(LEN(Input!$A944:'Input'!$A$1006)&gt;0))&lt;&gt;0),"Row is skipped.",IF(AND(Input!$A943="",Input!$A944=""),"", IF(Input!F943="","Data is missing.","")))),"",IF(AND(Input!$A943="",SUMPRODUCT(--(LEN(Input!$A944:'Input'!$A$1006)&gt;0))&lt;&gt;0),"Row is skipped.",IF(AND(Input!$A943="",Input!$A944=""),"", IF(Input!F943="","Data is missing.",""))))</f>
        <v/>
      </c>
      <c r="H944" s="190" t="str">
        <f>IF(ISERROR(IF(AND(Input!$A943="",SUMPRODUCT(--(LEN(Input!$A944:'Input'!$A$1006)&gt;0))&lt;&gt;0),"Row is skipped.",IF(AND(Input!$A943="",Input!$A944=""),"", IF(Input!G943="","Data is missing.","")))),"",IF(AND(Input!$A943="",SUMPRODUCT(--(LEN(Input!$A944:'Input'!$A$1006)&gt;0))&lt;&gt;0),"Row is skipped.",IF(AND(Input!$A943="",Input!$A944=""),"", IF(Input!G943="","Data is missing.",""))))</f>
        <v/>
      </c>
      <c r="I944" s="156"/>
      <c r="J944" s="191" t="str">
        <f>IFERROR(VLOOKUP(VLOOKUP(Input!$D943,'Measure List'!$A:$AN,40,FALSE),UIR!$A$1:$Q$27,17,FALSE),"")</f>
        <v/>
      </c>
      <c r="K944" s="192" t="str">
        <f>IFERROR(VLOOKUP(Input!$D943,'Measure List'!$A:$AN,40,FALSE),"")</f>
        <v/>
      </c>
      <c r="L944" s="156"/>
      <c r="M944" s="193" t="str">
        <f>IF(B944="","",IF(AND(Input!H943="",IFERROR(VLOOKUP(K944,UIR!$A$2:$P$21,2,FALSE),"")&lt;&gt;""),"Data is Missing.",""))</f>
        <v/>
      </c>
      <c r="N944" s="194" t="str">
        <f>IF(B944="","",IF(AND(Input!I943="",IFERROR(VLOOKUP(K944,UIR!$A$2:$P$21,3,FALSE),"")&lt;&gt;""),"Data is Missing.",""))</f>
        <v/>
      </c>
      <c r="O944" s="194" t="str">
        <f>IF(B944="","",IF(AND(Input!J943="",IFERROR(VLOOKUP(K944,UIR!$A$2:$P$21,4,FALSE),"")&lt;&gt;""),"Data is Missing.",""))</f>
        <v/>
      </c>
      <c r="P944" s="194" t="str">
        <f>IF(B944="","",IF(AND(Input!K943="",IFERROR(VLOOKUP(K944,UIR!$A$2:$P$21,5,FALSE),"")&lt;&gt;""),"Data is Missing.",""))</f>
        <v/>
      </c>
      <c r="Q944" s="194" t="str">
        <f>IF(B944="","",IF(AND(Input!L943="",IFERROR(VLOOKUP(K944,UIR!$A$2:$P$21,6,FALSE),"")&lt;&gt;""),"Data is Missing.",""))</f>
        <v/>
      </c>
      <c r="R944" s="194" t="str">
        <f>IF(B944="","",IF(AND(Input!M943="",IFERROR(VLOOKUP(K944,UIR!$A$2:$P$21,7,FALSE),"")&lt;&gt;""),"Data is Missing.",""))</f>
        <v/>
      </c>
      <c r="S944" s="194" t="str">
        <f>IF(B944="","",IF(AND(Input!P943="",IFERROR(VLOOKUP(K944,UIR!$A$2:$P$21,8,FALSE),"")&lt;&gt;""),"Data is Missing.",""))</f>
        <v/>
      </c>
      <c r="T944" s="194" t="str">
        <f>IF(B944="","",IF(AND(Input!Q943="",IFERROR(VLOOKUP(K944,UIR!$A$2:$P$21,9,FALSE),"")&lt;&gt;""),"Data is Missing.",""))</f>
        <v/>
      </c>
      <c r="U944" s="194"/>
      <c r="V944" s="194" t="str">
        <f>IF(B944="","",IF(AND(Input!S943="",IFERROR(VLOOKUP(K944,UIR!$A$2:$P$21,11,FALSE),"")&lt;&gt;""),"Data is Missing.",""))</f>
        <v/>
      </c>
      <c r="W944" s="194" t="str">
        <f>IF(B944="","",IF(AND(Input!T943="",IFERROR(VLOOKUP(K944,UIR!$A$2:$P$21,12,FALSE),"")&lt;&gt;""),"Data is Missing.",""))</f>
        <v/>
      </c>
      <c r="X944" s="194" t="str">
        <f>IF(B944="","",IF(AND(Input!V943="",IFERROR(VLOOKUP(K944,UIR!$A$2:$P$21,13,FALSE),"")&lt;&gt;""),"Data is Missing.",""))</f>
        <v/>
      </c>
      <c r="Y944" s="194" t="str">
        <f>IF(B944="","",IF(AND(Input!W943="",IFERROR(VLOOKUP(K944,UIR!$A$2:$P$21,14,FALSE),"")&lt;&gt;""),"Data is Missing.",""))</f>
        <v/>
      </c>
      <c r="Z944" s="194" t="str">
        <f>IF(B944="","",IF(AND(Input!X943="",IFERROR(VLOOKUP(K944,UIR!$A$2:$P$21,15,FALSE),"")&lt;&gt;""),"Data is Missing.",""))</f>
        <v/>
      </c>
      <c r="AA944" s="195" t="str">
        <f>IF(B944="","",IF(AND(Input!Y943="",IFERROR(VLOOKUP(K944,UIR!$A$2:$P$21,16,FALSE),"")&lt;&gt;""),"Data is Missing.",""))</f>
        <v/>
      </c>
      <c r="AC944" s="202" t="str">
        <f>IF(ISERROR(IF(Input!D943="","",IF(ISERROR(VLOOKUP(Input!D943,'Measure List'!$A$2:$A$30000,1,0)),"Invalid RefNo",""))),"",IF(Input!D943="","",IF(ISERROR(VLOOKUP(Input!D943,'Measure List'!$A$2:$A$30000,1,0)),"Invalid RefNo","")))</f>
        <v/>
      </c>
      <c r="AD944" s="156"/>
      <c r="AE944" s="156"/>
      <c r="AF944" s="156"/>
      <c r="AG944" s="156"/>
      <c r="AH944" s="156"/>
      <c r="AI944" s="156"/>
      <c r="AJ944" s="156"/>
      <c r="AK944" s="156"/>
      <c r="AL944" s="203" t="str">
        <f>IF(COUNTIF(Dropdowns!$K$2:$K$7,Input!S943)&gt;0,"",IF(Input!S943="","","Invalid Type"))</f>
        <v/>
      </c>
      <c r="AN944" s="204" t="str">
        <f>IF(Input!C943="","",IF(ISNUMBER(VALUE(Input!C943)),"","Needs to be a number."))</f>
        <v/>
      </c>
      <c r="AO944" s="205" t="str">
        <f>IF(Input!E943="","",IF(ISNUMBER(VALUE(Input!E943)),"","Needs to be a number."))</f>
        <v/>
      </c>
      <c r="AP944" s="205" t="str">
        <f>IF(Input!N943="","",IF(ISNUMBER(VALUE(Input!N943)),"","Needs to be a number."))</f>
        <v/>
      </c>
      <c r="AQ944" s="205" t="str">
        <f>IF(Input!O943="","",IF(ISNUMBER(VALUE(Input!O943)),"","Needs to be a number."))</f>
        <v/>
      </c>
      <c r="AR944" s="205" t="str">
        <f>IF(Input!V943="","",IF(ISNUMBER(VALUE(Input!V943)),"","Needs to be a number."))</f>
        <v/>
      </c>
      <c r="AS944" s="205" t="str">
        <f>IF(Input!W943="","",IF(ISNUMBER(VALUE(Input!W943)),"","Needs to be a number."))</f>
        <v/>
      </c>
      <c r="AT944" s="205" t="str">
        <f>IF(Input!X943="","",IF(ISNUMBER(VALUE(Input!X943)),"","Needs to be a number."))</f>
        <v/>
      </c>
      <c r="AU944" s="206" t="str">
        <f>IF(Input!Y943="","",IF(ISNUMBER(VALUE(Input!Y943)),"","Needs to be a number."))</f>
        <v/>
      </c>
      <c r="AW944" s="259" t="str">
        <f>IF(OR(VALUE(Input!C943)&lt;0,VALUE(Input!C943)&gt;100), "Invalid EEI %","")</f>
        <v/>
      </c>
      <c r="AX944" s="207"/>
      <c r="AY944" s="278" t="str">
        <f>IF(Input!E943="","",IF(VALUE(Input!E943)=0,"Do not enter 0.",""))</f>
        <v/>
      </c>
    </row>
    <row r="945" spans="2:51" x14ac:dyDescent="0.3">
      <c r="B945" s="188" t="str">
        <f>Input!A944</f>
        <v/>
      </c>
      <c r="C945" s="189" t="str">
        <f>IF(ISERROR(IF(AND(Input!$A944="",SUMPRODUCT(--(LEN(Input!$A945:'Input'!$A$1006)&gt;0))&lt;&gt;0),"Row is skipped.",IF(AND(Input!$A944="",Input!$A945=""),"", IF(Input!B944="","Data is missing.","")))),"",IF(AND(Input!$A944="",SUMPRODUCT(--(LEN(Input!$A945:'Input'!$A$1006)&gt;0))&lt;&gt;0),"Row is skipped.",IF(AND(Input!$A944="",Input!$A945=""),"", IF(Input!B944="","Data is missing.",""))))</f>
        <v/>
      </c>
      <c r="D945" s="189" t="str">
        <f>IF(ISERROR(IF(AND(Input!$A944="",SUMPRODUCT(--(LEN(Input!$A945:'Input'!$A$1006)&gt;0))&lt;&gt;0),"Row is skipped.",IF(AND(Input!$A944="",Input!$A945=""),"", IF(Input!C944="","Data is missing.","")))),"",IF(AND(Input!$A944="",SUMPRODUCT(--(LEN(Input!$A945:'Input'!$A$1006)&gt;0))&lt;&gt;0),"Row is skipped.",IF(AND(Input!$A944="",Input!$A945=""),"", IF(Input!C944="","Data is missing.",""))))</f>
        <v/>
      </c>
      <c r="E945" s="189" t="str">
        <f>IF(ISERROR(IF(AND(Input!$A944="",SUMPRODUCT(--(LEN(Input!$A945:'Input'!$A$1006)&gt;0))&lt;&gt;0),"Row is skipped.",IF(AND(Input!$A944="",Input!$A945=""),"", IF(Input!D944="","Data is missing.","")))),"",IF(AND(Input!$A944="",SUMPRODUCT(--(LEN(Input!$A945:'Input'!$A$1006)&gt;0))&lt;&gt;0),"Row is skipped.",IF(AND(Input!$A944="",Input!$A945=""),"", IF(Input!D944="","Data is missing.",""))))</f>
        <v/>
      </c>
      <c r="F945" s="189" t="str">
        <f>IF(ISERROR(IF(AND(Input!$A944="",SUMPRODUCT(--(LEN(Input!$A945:'Input'!$A$1006)&gt;0))&lt;&gt;0),"Row is skipped.",IF(AND(Input!$A944="",Input!$A945=""),"", IF(Input!E944="","Data is missing.","")))),"",IF(AND(Input!$A944="",SUMPRODUCT(--(LEN(Input!$A945:'Input'!$A$1006)&gt;0))&lt;&gt;0),"Row is skipped.",IF(AND(Input!$A944="",Input!$A945=""),"", IF(Input!E944="","Data is missing.",""))))</f>
        <v/>
      </c>
      <c r="G945" s="189" t="str">
        <f>IF(ISERROR(IF(AND(Input!$A944="",SUMPRODUCT(--(LEN(Input!$A945:'Input'!$A$1006)&gt;0))&lt;&gt;0),"Row is skipped.",IF(AND(Input!$A944="",Input!$A945=""),"", IF(Input!F944="","Data is missing.","")))),"",IF(AND(Input!$A944="",SUMPRODUCT(--(LEN(Input!$A945:'Input'!$A$1006)&gt;0))&lt;&gt;0),"Row is skipped.",IF(AND(Input!$A944="",Input!$A945=""),"", IF(Input!F944="","Data is missing.",""))))</f>
        <v/>
      </c>
      <c r="H945" s="190" t="str">
        <f>IF(ISERROR(IF(AND(Input!$A944="",SUMPRODUCT(--(LEN(Input!$A945:'Input'!$A$1006)&gt;0))&lt;&gt;0),"Row is skipped.",IF(AND(Input!$A944="",Input!$A945=""),"", IF(Input!G944="","Data is missing.","")))),"",IF(AND(Input!$A944="",SUMPRODUCT(--(LEN(Input!$A945:'Input'!$A$1006)&gt;0))&lt;&gt;0),"Row is skipped.",IF(AND(Input!$A944="",Input!$A945=""),"", IF(Input!G944="","Data is missing.",""))))</f>
        <v/>
      </c>
      <c r="I945" s="156"/>
      <c r="J945" s="191" t="str">
        <f>IFERROR(VLOOKUP(VLOOKUP(Input!$D944,'Measure List'!$A:$AN,40,FALSE),UIR!$A$1:$Q$27,17,FALSE),"")</f>
        <v/>
      </c>
      <c r="K945" s="192" t="str">
        <f>IFERROR(VLOOKUP(Input!$D944,'Measure List'!$A:$AN,40,FALSE),"")</f>
        <v/>
      </c>
      <c r="L945" s="156"/>
      <c r="M945" s="193" t="str">
        <f>IF(B945="","",IF(AND(Input!H944="",IFERROR(VLOOKUP(K945,UIR!$A$2:$P$21,2,FALSE),"")&lt;&gt;""),"Data is Missing.",""))</f>
        <v/>
      </c>
      <c r="N945" s="194" t="str">
        <f>IF(B945="","",IF(AND(Input!I944="",IFERROR(VLOOKUP(K945,UIR!$A$2:$P$21,3,FALSE),"")&lt;&gt;""),"Data is Missing.",""))</f>
        <v/>
      </c>
      <c r="O945" s="194" t="str">
        <f>IF(B945="","",IF(AND(Input!J944="",IFERROR(VLOOKUP(K945,UIR!$A$2:$P$21,4,FALSE),"")&lt;&gt;""),"Data is Missing.",""))</f>
        <v/>
      </c>
      <c r="P945" s="194" t="str">
        <f>IF(B945="","",IF(AND(Input!K944="",IFERROR(VLOOKUP(K945,UIR!$A$2:$P$21,5,FALSE),"")&lt;&gt;""),"Data is Missing.",""))</f>
        <v/>
      </c>
      <c r="Q945" s="194" t="str">
        <f>IF(B945="","",IF(AND(Input!L944="",IFERROR(VLOOKUP(K945,UIR!$A$2:$P$21,6,FALSE),"")&lt;&gt;""),"Data is Missing.",""))</f>
        <v/>
      </c>
      <c r="R945" s="194" t="str">
        <f>IF(B945="","",IF(AND(Input!M944="",IFERROR(VLOOKUP(K945,UIR!$A$2:$P$21,7,FALSE),"")&lt;&gt;""),"Data is Missing.",""))</f>
        <v/>
      </c>
      <c r="S945" s="194" t="str">
        <f>IF(B945="","",IF(AND(Input!P944="",IFERROR(VLOOKUP(K945,UIR!$A$2:$P$21,8,FALSE),"")&lt;&gt;""),"Data is Missing.",""))</f>
        <v/>
      </c>
      <c r="T945" s="194" t="str">
        <f>IF(B945="","",IF(AND(Input!Q944="",IFERROR(VLOOKUP(K945,UIR!$A$2:$P$21,9,FALSE),"")&lt;&gt;""),"Data is Missing.",""))</f>
        <v/>
      </c>
      <c r="U945" s="194"/>
      <c r="V945" s="194" t="str">
        <f>IF(B945="","",IF(AND(Input!S944="",IFERROR(VLOOKUP(K945,UIR!$A$2:$P$21,11,FALSE),"")&lt;&gt;""),"Data is Missing.",""))</f>
        <v/>
      </c>
      <c r="W945" s="194" t="str">
        <f>IF(B945="","",IF(AND(Input!T944="",IFERROR(VLOOKUP(K945,UIR!$A$2:$P$21,12,FALSE),"")&lt;&gt;""),"Data is Missing.",""))</f>
        <v/>
      </c>
      <c r="X945" s="194" t="str">
        <f>IF(B945="","",IF(AND(Input!V944="",IFERROR(VLOOKUP(K945,UIR!$A$2:$P$21,13,FALSE),"")&lt;&gt;""),"Data is Missing.",""))</f>
        <v/>
      </c>
      <c r="Y945" s="194" t="str">
        <f>IF(B945="","",IF(AND(Input!W944="",IFERROR(VLOOKUP(K945,UIR!$A$2:$P$21,14,FALSE),"")&lt;&gt;""),"Data is Missing.",""))</f>
        <v/>
      </c>
      <c r="Z945" s="194" t="str">
        <f>IF(B945="","",IF(AND(Input!X944="",IFERROR(VLOOKUP(K945,UIR!$A$2:$P$21,15,FALSE),"")&lt;&gt;""),"Data is Missing.",""))</f>
        <v/>
      </c>
      <c r="AA945" s="195" t="str">
        <f>IF(B945="","",IF(AND(Input!Y944="",IFERROR(VLOOKUP(K945,UIR!$A$2:$P$21,16,FALSE),"")&lt;&gt;""),"Data is Missing.",""))</f>
        <v/>
      </c>
      <c r="AC945" s="202" t="str">
        <f>IF(ISERROR(IF(Input!D944="","",IF(ISERROR(VLOOKUP(Input!D944,'Measure List'!$A$2:$A$30000,1,0)),"Invalid RefNo",""))),"",IF(Input!D944="","",IF(ISERROR(VLOOKUP(Input!D944,'Measure List'!$A$2:$A$30000,1,0)),"Invalid RefNo","")))</f>
        <v/>
      </c>
      <c r="AD945" s="156"/>
      <c r="AE945" s="156"/>
      <c r="AF945" s="156"/>
      <c r="AG945" s="156"/>
      <c r="AH945" s="156"/>
      <c r="AI945" s="156"/>
      <c r="AJ945" s="156"/>
      <c r="AK945" s="156"/>
      <c r="AL945" s="203" t="str">
        <f>IF(COUNTIF(Dropdowns!$K$2:$K$7,Input!S944)&gt;0,"",IF(Input!S944="","","Invalid Type"))</f>
        <v/>
      </c>
      <c r="AN945" s="204" t="str">
        <f>IF(Input!C944="","",IF(ISNUMBER(VALUE(Input!C944)),"","Needs to be a number."))</f>
        <v/>
      </c>
      <c r="AO945" s="205" t="str">
        <f>IF(Input!E944="","",IF(ISNUMBER(VALUE(Input!E944)),"","Needs to be a number."))</f>
        <v/>
      </c>
      <c r="AP945" s="205" t="str">
        <f>IF(Input!N944="","",IF(ISNUMBER(VALUE(Input!N944)),"","Needs to be a number."))</f>
        <v/>
      </c>
      <c r="AQ945" s="205" t="str">
        <f>IF(Input!O944="","",IF(ISNUMBER(VALUE(Input!O944)),"","Needs to be a number."))</f>
        <v/>
      </c>
      <c r="AR945" s="205" t="str">
        <f>IF(Input!V944="","",IF(ISNUMBER(VALUE(Input!V944)),"","Needs to be a number."))</f>
        <v/>
      </c>
      <c r="AS945" s="205" t="str">
        <f>IF(Input!W944="","",IF(ISNUMBER(VALUE(Input!W944)),"","Needs to be a number."))</f>
        <v/>
      </c>
      <c r="AT945" s="205" t="str">
        <f>IF(Input!X944="","",IF(ISNUMBER(VALUE(Input!X944)),"","Needs to be a number."))</f>
        <v/>
      </c>
      <c r="AU945" s="206" t="str">
        <f>IF(Input!Y944="","",IF(ISNUMBER(VALUE(Input!Y944)),"","Needs to be a number."))</f>
        <v/>
      </c>
      <c r="AW945" s="259" t="str">
        <f>IF(OR(VALUE(Input!C944)&lt;0,VALUE(Input!C944)&gt;100), "Invalid EEI %","")</f>
        <v/>
      </c>
      <c r="AX945" s="207"/>
      <c r="AY945" s="278" t="str">
        <f>IF(Input!E944="","",IF(VALUE(Input!E944)=0,"Do not enter 0.",""))</f>
        <v/>
      </c>
    </row>
    <row r="946" spans="2:51" x14ac:dyDescent="0.3">
      <c r="B946" s="188" t="str">
        <f>Input!A945</f>
        <v/>
      </c>
      <c r="C946" s="189" t="str">
        <f>IF(ISERROR(IF(AND(Input!$A945="",SUMPRODUCT(--(LEN(Input!$A946:'Input'!$A$1006)&gt;0))&lt;&gt;0),"Row is skipped.",IF(AND(Input!$A945="",Input!$A946=""),"", IF(Input!B945="","Data is missing.","")))),"",IF(AND(Input!$A945="",SUMPRODUCT(--(LEN(Input!$A946:'Input'!$A$1006)&gt;0))&lt;&gt;0),"Row is skipped.",IF(AND(Input!$A945="",Input!$A946=""),"", IF(Input!B945="","Data is missing.",""))))</f>
        <v/>
      </c>
      <c r="D946" s="189" t="str">
        <f>IF(ISERROR(IF(AND(Input!$A945="",SUMPRODUCT(--(LEN(Input!$A946:'Input'!$A$1006)&gt;0))&lt;&gt;0),"Row is skipped.",IF(AND(Input!$A945="",Input!$A946=""),"", IF(Input!C945="","Data is missing.","")))),"",IF(AND(Input!$A945="",SUMPRODUCT(--(LEN(Input!$A946:'Input'!$A$1006)&gt;0))&lt;&gt;0),"Row is skipped.",IF(AND(Input!$A945="",Input!$A946=""),"", IF(Input!C945="","Data is missing.",""))))</f>
        <v/>
      </c>
      <c r="E946" s="189" t="str">
        <f>IF(ISERROR(IF(AND(Input!$A945="",SUMPRODUCT(--(LEN(Input!$A946:'Input'!$A$1006)&gt;0))&lt;&gt;0),"Row is skipped.",IF(AND(Input!$A945="",Input!$A946=""),"", IF(Input!D945="","Data is missing.","")))),"",IF(AND(Input!$A945="",SUMPRODUCT(--(LEN(Input!$A946:'Input'!$A$1006)&gt;0))&lt;&gt;0),"Row is skipped.",IF(AND(Input!$A945="",Input!$A946=""),"", IF(Input!D945="","Data is missing.",""))))</f>
        <v/>
      </c>
      <c r="F946" s="189" t="str">
        <f>IF(ISERROR(IF(AND(Input!$A945="",SUMPRODUCT(--(LEN(Input!$A946:'Input'!$A$1006)&gt;0))&lt;&gt;0),"Row is skipped.",IF(AND(Input!$A945="",Input!$A946=""),"", IF(Input!E945="","Data is missing.","")))),"",IF(AND(Input!$A945="",SUMPRODUCT(--(LEN(Input!$A946:'Input'!$A$1006)&gt;0))&lt;&gt;0),"Row is skipped.",IF(AND(Input!$A945="",Input!$A946=""),"", IF(Input!E945="","Data is missing.",""))))</f>
        <v/>
      </c>
      <c r="G946" s="189" t="str">
        <f>IF(ISERROR(IF(AND(Input!$A945="",SUMPRODUCT(--(LEN(Input!$A946:'Input'!$A$1006)&gt;0))&lt;&gt;0),"Row is skipped.",IF(AND(Input!$A945="",Input!$A946=""),"", IF(Input!F945="","Data is missing.","")))),"",IF(AND(Input!$A945="",SUMPRODUCT(--(LEN(Input!$A946:'Input'!$A$1006)&gt;0))&lt;&gt;0),"Row is skipped.",IF(AND(Input!$A945="",Input!$A946=""),"", IF(Input!F945="","Data is missing.",""))))</f>
        <v/>
      </c>
      <c r="H946" s="190" t="str">
        <f>IF(ISERROR(IF(AND(Input!$A945="",SUMPRODUCT(--(LEN(Input!$A946:'Input'!$A$1006)&gt;0))&lt;&gt;0),"Row is skipped.",IF(AND(Input!$A945="",Input!$A946=""),"", IF(Input!G945="","Data is missing.","")))),"",IF(AND(Input!$A945="",SUMPRODUCT(--(LEN(Input!$A946:'Input'!$A$1006)&gt;0))&lt;&gt;0),"Row is skipped.",IF(AND(Input!$A945="",Input!$A946=""),"", IF(Input!G945="","Data is missing.",""))))</f>
        <v/>
      </c>
      <c r="I946" s="156"/>
      <c r="J946" s="191" t="str">
        <f>IFERROR(VLOOKUP(VLOOKUP(Input!$D945,'Measure List'!$A:$AN,40,FALSE),UIR!$A$1:$Q$27,17,FALSE),"")</f>
        <v/>
      </c>
      <c r="K946" s="192" t="str">
        <f>IFERROR(VLOOKUP(Input!$D945,'Measure List'!$A:$AN,40,FALSE),"")</f>
        <v/>
      </c>
      <c r="L946" s="156"/>
      <c r="M946" s="193" t="str">
        <f>IF(B946="","",IF(AND(Input!H945="",IFERROR(VLOOKUP(K946,UIR!$A$2:$P$21,2,FALSE),"")&lt;&gt;""),"Data is Missing.",""))</f>
        <v/>
      </c>
      <c r="N946" s="194" t="str">
        <f>IF(B946="","",IF(AND(Input!I945="",IFERROR(VLOOKUP(K946,UIR!$A$2:$P$21,3,FALSE),"")&lt;&gt;""),"Data is Missing.",""))</f>
        <v/>
      </c>
      <c r="O946" s="194" t="str">
        <f>IF(B946="","",IF(AND(Input!J945="",IFERROR(VLOOKUP(K946,UIR!$A$2:$P$21,4,FALSE),"")&lt;&gt;""),"Data is Missing.",""))</f>
        <v/>
      </c>
      <c r="P946" s="194" t="str">
        <f>IF(B946="","",IF(AND(Input!K945="",IFERROR(VLOOKUP(K946,UIR!$A$2:$P$21,5,FALSE),"")&lt;&gt;""),"Data is Missing.",""))</f>
        <v/>
      </c>
      <c r="Q946" s="194" t="str">
        <f>IF(B946="","",IF(AND(Input!L945="",IFERROR(VLOOKUP(K946,UIR!$A$2:$P$21,6,FALSE),"")&lt;&gt;""),"Data is Missing.",""))</f>
        <v/>
      </c>
      <c r="R946" s="194" t="str">
        <f>IF(B946="","",IF(AND(Input!M945="",IFERROR(VLOOKUP(K946,UIR!$A$2:$P$21,7,FALSE),"")&lt;&gt;""),"Data is Missing.",""))</f>
        <v/>
      </c>
      <c r="S946" s="194" t="str">
        <f>IF(B946="","",IF(AND(Input!P945="",IFERROR(VLOOKUP(K946,UIR!$A$2:$P$21,8,FALSE),"")&lt;&gt;""),"Data is Missing.",""))</f>
        <v/>
      </c>
      <c r="T946" s="194" t="str">
        <f>IF(B946="","",IF(AND(Input!Q945="",IFERROR(VLOOKUP(K946,UIR!$A$2:$P$21,9,FALSE),"")&lt;&gt;""),"Data is Missing.",""))</f>
        <v/>
      </c>
      <c r="U946" s="194"/>
      <c r="V946" s="194" t="str">
        <f>IF(B946="","",IF(AND(Input!S945="",IFERROR(VLOOKUP(K946,UIR!$A$2:$P$21,11,FALSE),"")&lt;&gt;""),"Data is Missing.",""))</f>
        <v/>
      </c>
      <c r="W946" s="194" t="str">
        <f>IF(B946="","",IF(AND(Input!T945="",IFERROR(VLOOKUP(K946,UIR!$A$2:$P$21,12,FALSE),"")&lt;&gt;""),"Data is Missing.",""))</f>
        <v/>
      </c>
      <c r="X946" s="194" t="str">
        <f>IF(B946="","",IF(AND(Input!V945="",IFERROR(VLOOKUP(K946,UIR!$A$2:$P$21,13,FALSE),"")&lt;&gt;""),"Data is Missing.",""))</f>
        <v/>
      </c>
      <c r="Y946" s="194" t="str">
        <f>IF(B946="","",IF(AND(Input!W945="",IFERROR(VLOOKUP(K946,UIR!$A$2:$P$21,14,FALSE),"")&lt;&gt;""),"Data is Missing.",""))</f>
        <v/>
      </c>
      <c r="Z946" s="194" t="str">
        <f>IF(B946="","",IF(AND(Input!X945="",IFERROR(VLOOKUP(K946,UIR!$A$2:$P$21,15,FALSE),"")&lt;&gt;""),"Data is Missing.",""))</f>
        <v/>
      </c>
      <c r="AA946" s="195" t="str">
        <f>IF(B946="","",IF(AND(Input!Y945="",IFERROR(VLOOKUP(K946,UIR!$A$2:$P$21,16,FALSE),"")&lt;&gt;""),"Data is Missing.",""))</f>
        <v/>
      </c>
      <c r="AC946" s="202" t="str">
        <f>IF(ISERROR(IF(Input!D945="","",IF(ISERROR(VLOOKUP(Input!D945,'Measure List'!$A$2:$A$30000,1,0)),"Invalid RefNo",""))),"",IF(Input!D945="","",IF(ISERROR(VLOOKUP(Input!D945,'Measure List'!$A$2:$A$30000,1,0)),"Invalid RefNo","")))</f>
        <v/>
      </c>
      <c r="AD946" s="156"/>
      <c r="AE946" s="156"/>
      <c r="AF946" s="156"/>
      <c r="AG946" s="156"/>
      <c r="AH946" s="156"/>
      <c r="AI946" s="156"/>
      <c r="AJ946" s="156"/>
      <c r="AK946" s="156"/>
      <c r="AL946" s="203" t="str">
        <f>IF(COUNTIF(Dropdowns!$K$2:$K$7,Input!S945)&gt;0,"",IF(Input!S945="","","Invalid Type"))</f>
        <v/>
      </c>
      <c r="AN946" s="204" t="str">
        <f>IF(Input!C945="","",IF(ISNUMBER(VALUE(Input!C945)),"","Needs to be a number."))</f>
        <v/>
      </c>
      <c r="AO946" s="205" t="str">
        <f>IF(Input!E945="","",IF(ISNUMBER(VALUE(Input!E945)),"","Needs to be a number."))</f>
        <v/>
      </c>
      <c r="AP946" s="205" t="str">
        <f>IF(Input!N945="","",IF(ISNUMBER(VALUE(Input!N945)),"","Needs to be a number."))</f>
        <v/>
      </c>
      <c r="AQ946" s="205" t="str">
        <f>IF(Input!O945="","",IF(ISNUMBER(VALUE(Input!O945)),"","Needs to be a number."))</f>
        <v/>
      </c>
      <c r="AR946" s="205" t="str">
        <f>IF(Input!V945="","",IF(ISNUMBER(VALUE(Input!V945)),"","Needs to be a number."))</f>
        <v/>
      </c>
      <c r="AS946" s="205" t="str">
        <f>IF(Input!W945="","",IF(ISNUMBER(VALUE(Input!W945)),"","Needs to be a number."))</f>
        <v/>
      </c>
      <c r="AT946" s="205" t="str">
        <f>IF(Input!X945="","",IF(ISNUMBER(VALUE(Input!X945)),"","Needs to be a number."))</f>
        <v/>
      </c>
      <c r="AU946" s="206" t="str">
        <f>IF(Input!Y945="","",IF(ISNUMBER(VALUE(Input!Y945)),"","Needs to be a number."))</f>
        <v/>
      </c>
      <c r="AW946" s="259" t="str">
        <f>IF(OR(VALUE(Input!C945)&lt;0,VALUE(Input!C945)&gt;100), "Invalid EEI %","")</f>
        <v/>
      </c>
      <c r="AX946" s="207"/>
      <c r="AY946" s="278" t="str">
        <f>IF(Input!E945="","",IF(VALUE(Input!E945)=0,"Do not enter 0.",""))</f>
        <v/>
      </c>
    </row>
    <row r="947" spans="2:51" x14ac:dyDescent="0.3">
      <c r="B947" s="188" t="str">
        <f>Input!A946</f>
        <v/>
      </c>
      <c r="C947" s="189" t="str">
        <f>IF(ISERROR(IF(AND(Input!$A946="",SUMPRODUCT(--(LEN(Input!$A947:'Input'!$A$1006)&gt;0))&lt;&gt;0),"Row is skipped.",IF(AND(Input!$A946="",Input!$A947=""),"", IF(Input!B946="","Data is missing.","")))),"",IF(AND(Input!$A946="",SUMPRODUCT(--(LEN(Input!$A947:'Input'!$A$1006)&gt;0))&lt;&gt;0),"Row is skipped.",IF(AND(Input!$A946="",Input!$A947=""),"", IF(Input!B946="","Data is missing.",""))))</f>
        <v/>
      </c>
      <c r="D947" s="189" t="str">
        <f>IF(ISERROR(IF(AND(Input!$A946="",SUMPRODUCT(--(LEN(Input!$A947:'Input'!$A$1006)&gt;0))&lt;&gt;0),"Row is skipped.",IF(AND(Input!$A946="",Input!$A947=""),"", IF(Input!C946="","Data is missing.","")))),"",IF(AND(Input!$A946="",SUMPRODUCT(--(LEN(Input!$A947:'Input'!$A$1006)&gt;0))&lt;&gt;0),"Row is skipped.",IF(AND(Input!$A946="",Input!$A947=""),"", IF(Input!C946="","Data is missing.",""))))</f>
        <v/>
      </c>
      <c r="E947" s="189" t="str">
        <f>IF(ISERROR(IF(AND(Input!$A946="",SUMPRODUCT(--(LEN(Input!$A947:'Input'!$A$1006)&gt;0))&lt;&gt;0),"Row is skipped.",IF(AND(Input!$A946="",Input!$A947=""),"", IF(Input!D946="","Data is missing.","")))),"",IF(AND(Input!$A946="",SUMPRODUCT(--(LEN(Input!$A947:'Input'!$A$1006)&gt;0))&lt;&gt;0),"Row is skipped.",IF(AND(Input!$A946="",Input!$A947=""),"", IF(Input!D946="","Data is missing.",""))))</f>
        <v/>
      </c>
      <c r="F947" s="189" t="str">
        <f>IF(ISERROR(IF(AND(Input!$A946="",SUMPRODUCT(--(LEN(Input!$A947:'Input'!$A$1006)&gt;0))&lt;&gt;0),"Row is skipped.",IF(AND(Input!$A946="",Input!$A947=""),"", IF(Input!E946="","Data is missing.","")))),"",IF(AND(Input!$A946="",SUMPRODUCT(--(LEN(Input!$A947:'Input'!$A$1006)&gt;0))&lt;&gt;0),"Row is skipped.",IF(AND(Input!$A946="",Input!$A947=""),"", IF(Input!E946="","Data is missing.",""))))</f>
        <v/>
      </c>
      <c r="G947" s="189" t="str">
        <f>IF(ISERROR(IF(AND(Input!$A946="",SUMPRODUCT(--(LEN(Input!$A947:'Input'!$A$1006)&gt;0))&lt;&gt;0),"Row is skipped.",IF(AND(Input!$A946="",Input!$A947=""),"", IF(Input!F946="","Data is missing.","")))),"",IF(AND(Input!$A946="",SUMPRODUCT(--(LEN(Input!$A947:'Input'!$A$1006)&gt;0))&lt;&gt;0),"Row is skipped.",IF(AND(Input!$A946="",Input!$A947=""),"", IF(Input!F946="","Data is missing.",""))))</f>
        <v/>
      </c>
      <c r="H947" s="190" t="str">
        <f>IF(ISERROR(IF(AND(Input!$A946="",SUMPRODUCT(--(LEN(Input!$A947:'Input'!$A$1006)&gt;0))&lt;&gt;0),"Row is skipped.",IF(AND(Input!$A946="",Input!$A947=""),"", IF(Input!G946="","Data is missing.","")))),"",IF(AND(Input!$A946="",SUMPRODUCT(--(LEN(Input!$A947:'Input'!$A$1006)&gt;0))&lt;&gt;0),"Row is skipped.",IF(AND(Input!$A946="",Input!$A947=""),"", IF(Input!G946="","Data is missing.",""))))</f>
        <v/>
      </c>
      <c r="I947" s="156"/>
      <c r="J947" s="191" t="str">
        <f>IFERROR(VLOOKUP(VLOOKUP(Input!$D946,'Measure List'!$A:$AN,40,FALSE),UIR!$A$1:$Q$27,17,FALSE),"")</f>
        <v/>
      </c>
      <c r="K947" s="192" t="str">
        <f>IFERROR(VLOOKUP(Input!$D946,'Measure List'!$A:$AN,40,FALSE),"")</f>
        <v/>
      </c>
      <c r="L947" s="156"/>
      <c r="M947" s="193" t="str">
        <f>IF(B947="","",IF(AND(Input!H946="",IFERROR(VLOOKUP(K947,UIR!$A$2:$P$21,2,FALSE),"")&lt;&gt;""),"Data is Missing.",""))</f>
        <v/>
      </c>
      <c r="N947" s="194" t="str">
        <f>IF(B947="","",IF(AND(Input!I946="",IFERROR(VLOOKUP(K947,UIR!$A$2:$P$21,3,FALSE),"")&lt;&gt;""),"Data is Missing.",""))</f>
        <v/>
      </c>
      <c r="O947" s="194" t="str">
        <f>IF(B947="","",IF(AND(Input!J946="",IFERROR(VLOOKUP(K947,UIR!$A$2:$P$21,4,FALSE),"")&lt;&gt;""),"Data is Missing.",""))</f>
        <v/>
      </c>
      <c r="P947" s="194" t="str">
        <f>IF(B947="","",IF(AND(Input!K946="",IFERROR(VLOOKUP(K947,UIR!$A$2:$P$21,5,FALSE),"")&lt;&gt;""),"Data is Missing.",""))</f>
        <v/>
      </c>
      <c r="Q947" s="194" t="str">
        <f>IF(B947="","",IF(AND(Input!L946="",IFERROR(VLOOKUP(K947,UIR!$A$2:$P$21,6,FALSE),"")&lt;&gt;""),"Data is Missing.",""))</f>
        <v/>
      </c>
      <c r="R947" s="194" t="str">
        <f>IF(B947="","",IF(AND(Input!M946="",IFERROR(VLOOKUP(K947,UIR!$A$2:$P$21,7,FALSE),"")&lt;&gt;""),"Data is Missing.",""))</f>
        <v/>
      </c>
      <c r="S947" s="194" t="str">
        <f>IF(B947="","",IF(AND(Input!P946="",IFERROR(VLOOKUP(K947,UIR!$A$2:$P$21,8,FALSE),"")&lt;&gt;""),"Data is Missing.",""))</f>
        <v/>
      </c>
      <c r="T947" s="194" t="str">
        <f>IF(B947="","",IF(AND(Input!Q946="",IFERROR(VLOOKUP(K947,UIR!$A$2:$P$21,9,FALSE),"")&lt;&gt;""),"Data is Missing.",""))</f>
        <v/>
      </c>
      <c r="U947" s="194"/>
      <c r="V947" s="194" t="str">
        <f>IF(B947="","",IF(AND(Input!S946="",IFERROR(VLOOKUP(K947,UIR!$A$2:$P$21,11,FALSE),"")&lt;&gt;""),"Data is Missing.",""))</f>
        <v/>
      </c>
      <c r="W947" s="194" t="str">
        <f>IF(B947="","",IF(AND(Input!T946="",IFERROR(VLOOKUP(K947,UIR!$A$2:$P$21,12,FALSE),"")&lt;&gt;""),"Data is Missing.",""))</f>
        <v/>
      </c>
      <c r="X947" s="194" t="str">
        <f>IF(B947="","",IF(AND(Input!V946="",IFERROR(VLOOKUP(K947,UIR!$A$2:$P$21,13,FALSE),"")&lt;&gt;""),"Data is Missing.",""))</f>
        <v/>
      </c>
      <c r="Y947" s="194" t="str">
        <f>IF(B947="","",IF(AND(Input!W946="",IFERROR(VLOOKUP(K947,UIR!$A$2:$P$21,14,FALSE),"")&lt;&gt;""),"Data is Missing.",""))</f>
        <v/>
      </c>
      <c r="Z947" s="194" t="str">
        <f>IF(B947="","",IF(AND(Input!X946="",IFERROR(VLOOKUP(K947,UIR!$A$2:$P$21,15,FALSE),"")&lt;&gt;""),"Data is Missing.",""))</f>
        <v/>
      </c>
      <c r="AA947" s="195" t="str">
        <f>IF(B947="","",IF(AND(Input!Y946="",IFERROR(VLOOKUP(K947,UIR!$A$2:$P$21,16,FALSE),"")&lt;&gt;""),"Data is Missing.",""))</f>
        <v/>
      </c>
      <c r="AC947" s="202" t="str">
        <f>IF(ISERROR(IF(Input!D946="","",IF(ISERROR(VLOOKUP(Input!D946,'Measure List'!$A$2:$A$30000,1,0)),"Invalid RefNo",""))),"",IF(Input!D946="","",IF(ISERROR(VLOOKUP(Input!D946,'Measure List'!$A$2:$A$30000,1,0)),"Invalid RefNo","")))</f>
        <v/>
      </c>
      <c r="AD947" s="156"/>
      <c r="AE947" s="156"/>
      <c r="AF947" s="156"/>
      <c r="AG947" s="156"/>
      <c r="AH947" s="156"/>
      <c r="AI947" s="156"/>
      <c r="AJ947" s="156"/>
      <c r="AK947" s="156"/>
      <c r="AL947" s="203" t="str">
        <f>IF(COUNTIF(Dropdowns!$K$2:$K$7,Input!S946)&gt;0,"",IF(Input!S946="","","Invalid Type"))</f>
        <v/>
      </c>
      <c r="AN947" s="204" t="str">
        <f>IF(Input!C946="","",IF(ISNUMBER(VALUE(Input!C946)),"","Needs to be a number."))</f>
        <v/>
      </c>
      <c r="AO947" s="205" t="str">
        <f>IF(Input!E946="","",IF(ISNUMBER(VALUE(Input!E946)),"","Needs to be a number."))</f>
        <v/>
      </c>
      <c r="AP947" s="205" t="str">
        <f>IF(Input!N946="","",IF(ISNUMBER(VALUE(Input!N946)),"","Needs to be a number."))</f>
        <v/>
      </c>
      <c r="AQ947" s="205" t="str">
        <f>IF(Input!O946="","",IF(ISNUMBER(VALUE(Input!O946)),"","Needs to be a number."))</f>
        <v/>
      </c>
      <c r="AR947" s="205" t="str">
        <f>IF(Input!V946="","",IF(ISNUMBER(VALUE(Input!V946)),"","Needs to be a number."))</f>
        <v/>
      </c>
      <c r="AS947" s="205" t="str">
        <f>IF(Input!W946="","",IF(ISNUMBER(VALUE(Input!W946)),"","Needs to be a number."))</f>
        <v/>
      </c>
      <c r="AT947" s="205" t="str">
        <f>IF(Input!X946="","",IF(ISNUMBER(VALUE(Input!X946)),"","Needs to be a number."))</f>
        <v/>
      </c>
      <c r="AU947" s="206" t="str">
        <f>IF(Input!Y946="","",IF(ISNUMBER(VALUE(Input!Y946)),"","Needs to be a number."))</f>
        <v/>
      </c>
      <c r="AW947" s="259" t="str">
        <f>IF(OR(VALUE(Input!C946)&lt;0,VALUE(Input!C946)&gt;100), "Invalid EEI %","")</f>
        <v/>
      </c>
      <c r="AX947" s="207"/>
      <c r="AY947" s="278" t="str">
        <f>IF(Input!E946="","",IF(VALUE(Input!E946)=0,"Do not enter 0.",""))</f>
        <v/>
      </c>
    </row>
    <row r="948" spans="2:51" x14ac:dyDescent="0.3">
      <c r="B948" s="188" t="str">
        <f>Input!A947</f>
        <v/>
      </c>
      <c r="C948" s="189" t="str">
        <f>IF(ISERROR(IF(AND(Input!$A947="",SUMPRODUCT(--(LEN(Input!$A948:'Input'!$A$1006)&gt;0))&lt;&gt;0),"Row is skipped.",IF(AND(Input!$A947="",Input!$A948=""),"", IF(Input!B947="","Data is missing.","")))),"",IF(AND(Input!$A947="",SUMPRODUCT(--(LEN(Input!$A948:'Input'!$A$1006)&gt;0))&lt;&gt;0),"Row is skipped.",IF(AND(Input!$A947="",Input!$A948=""),"", IF(Input!B947="","Data is missing.",""))))</f>
        <v/>
      </c>
      <c r="D948" s="189" t="str">
        <f>IF(ISERROR(IF(AND(Input!$A947="",SUMPRODUCT(--(LEN(Input!$A948:'Input'!$A$1006)&gt;0))&lt;&gt;0),"Row is skipped.",IF(AND(Input!$A947="",Input!$A948=""),"", IF(Input!C947="","Data is missing.","")))),"",IF(AND(Input!$A947="",SUMPRODUCT(--(LEN(Input!$A948:'Input'!$A$1006)&gt;0))&lt;&gt;0),"Row is skipped.",IF(AND(Input!$A947="",Input!$A948=""),"", IF(Input!C947="","Data is missing.",""))))</f>
        <v/>
      </c>
      <c r="E948" s="189" t="str">
        <f>IF(ISERROR(IF(AND(Input!$A947="",SUMPRODUCT(--(LEN(Input!$A948:'Input'!$A$1006)&gt;0))&lt;&gt;0),"Row is skipped.",IF(AND(Input!$A947="",Input!$A948=""),"", IF(Input!D947="","Data is missing.","")))),"",IF(AND(Input!$A947="",SUMPRODUCT(--(LEN(Input!$A948:'Input'!$A$1006)&gt;0))&lt;&gt;0),"Row is skipped.",IF(AND(Input!$A947="",Input!$A948=""),"", IF(Input!D947="","Data is missing.",""))))</f>
        <v/>
      </c>
      <c r="F948" s="189" t="str">
        <f>IF(ISERROR(IF(AND(Input!$A947="",SUMPRODUCT(--(LEN(Input!$A948:'Input'!$A$1006)&gt;0))&lt;&gt;0),"Row is skipped.",IF(AND(Input!$A947="",Input!$A948=""),"", IF(Input!E947="","Data is missing.","")))),"",IF(AND(Input!$A947="",SUMPRODUCT(--(LEN(Input!$A948:'Input'!$A$1006)&gt;0))&lt;&gt;0),"Row is skipped.",IF(AND(Input!$A947="",Input!$A948=""),"", IF(Input!E947="","Data is missing.",""))))</f>
        <v/>
      </c>
      <c r="G948" s="189" t="str">
        <f>IF(ISERROR(IF(AND(Input!$A947="",SUMPRODUCT(--(LEN(Input!$A948:'Input'!$A$1006)&gt;0))&lt;&gt;0),"Row is skipped.",IF(AND(Input!$A947="",Input!$A948=""),"", IF(Input!F947="","Data is missing.","")))),"",IF(AND(Input!$A947="",SUMPRODUCT(--(LEN(Input!$A948:'Input'!$A$1006)&gt;0))&lt;&gt;0),"Row is skipped.",IF(AND(Input!$A947="",Input!$A948=""),"", IF(Input!F947="","Data is missing.",""))))</f>
        <v/>
      </c>
      <c r="H948" s="190" t="str">
        <f>IF(ISERROR(IF(AND(Input!$A947="",SUMPRODUCT(--(LEN(Input!$A948:'Input'!$A$1006)&gt;0))&lt;&gt;0),"Row is skipped.",IF(AND(Input!$A947="",Input!$A948=""),"", IF(Input!G947="","Data is missing.","")))),"",IF(AND(Input!$A947="",SUMPRODUCT(--(LEN(Input!$A948:'Input'!$A$1006)&gt;0))&lt;&gt;0),"Row is skipped.",IF(AND(Input!$A947="",Input!$A948=""),"", IF(Input!G947="","Data is missing.",""))))</f>
        <v/>
      </c>
      <c r="I948" s="156"/>
      <c r="J948" s="191" t="str">
        <f>IFERROR(VLOOKUP(VLOOKUP(Input!$D947,'Measure List'!$A:$AN,40,FALSE),UIR!$A$1:$Q$27,17,FALSE),"")</f>
        <v/>
      </c>
      <c r="K948" s="192" t="str">
        <f>IFERROR(VLOOKUP(Input!$D947,'Measure List'!$A:$AN,40,FALSE),"")</f>
        <v/>
      </c>
      <c r="L948" s="156"/>
      <c r="M948" s="193" t="str">
        <f>IF(B948="","",IF(AND(Input!H947="",IFERROR(VLOOKUP(K948,UIR!$A$2:$P$21,2,FALSE),"")&lt;&gt;""),"Data is Missing.",""))</f>
        <v/>
      </c>
      <c r="N948" s="194" t="str">
        <f>IF(B948="","",IF(AND(Input!I947="",IFERROR(VLOOKUP(K948,UIR!$A$2:$P$21,3,FALSE),"")&lt;&gt;""),"Data is Missing.",""))</f>
        <v/>
      </c>
      <c r="O948" s="194" t="str">
        <f>IF(B948="","",IF(AND(Input!J947="",IFERROR(VLOOKUP(K948,UIR!$A$2:$P$21,4,FALSE),"")&lt;&gt;""),"Data is Missing.",""))</f>
        <v/>
      </c>
      <c r="P948" s="194" t="str">
        <f>IF(B948="","",IF(AND(Input!K947="",IFERROR(VLOOKUP(K948,UIR!$A$2:$P$21,5,FALSE),"")&lt;&gt;""),"Data is Missing.",""))</f>
        <v/>
      </c>
      <c r="Q948" s="194" t="str">
        <f>IF(B948="","",IF(AND(Input!L947="",IFERROR(VLOOKUP(K948,UIR!$A$2:$P$21,6,FALSE),"")&lt;&gt;""),"Data is Missing.",""))</f>
        <v/>
      </c>
      <c r="R948" s="194" t="str">
        <f>IF(B948="","",IF(AND(Input!M947="",IFERROR(VLOOKUP(K948,UIR!$A$2:$P$21,7,FALSE),"")&lt;&gt;""),"Data is Missing.",""))</f>
        <v/>
      </c>
      <c r="S948" s="194" t="str">
        <f>IF(B948="","",IF(AND(Input!P947="",IFERROR(VLOOKUP(K948,UIR!$A$2:$P$21,8,FALSE),"")&lt;&gt;""),"Data is Missing.",""))</f>
        <v/>
      </c>
      <c r="T948" s="194" t="str">
        <f>IF(B948="","",IF(AND(Input!Q947="",IFERROR(VLOOKUP(K948,UIR!$A$2:$P$21,9,FALSE),"")&lt;&gt;""),"Data is Missing.",""))</f>
        <v/>
      </c>
      <c r="U948" s="194"/>
      <c r="V948" s="194" t="str">
        <f>IF(B948="","",IF(AND(Input!S947="",IFERROR(VLOOKUP(K948,UIR!$A$2:$P$21,11,FALSE),"")&lt;&gt;""),"Data is Missing.",""))</f>
        <v/>
      </c>
      <c r="W948" s="194" t="str">
        <f>IF(B948="","",IF(AND(Input!T947="",IFERROR(VLOOKUP(K948,UIR!$A$2:$P$21,12,FALSE),"")&lt;&gt;""),"Data is Missing.",""))</f>
        <v/>
      </c>
      <c r="X948" s="194" t="str">
        <f>IF(B948="","",IF(AND(Input!V947="",IFERROR(VLOOKUP(K948,UIR!$A$2:$P$21,13,FALSE),"")&lt;&gt;""),"Data is Missing.",""))</f>
        <v/>
      </c>
      <c r="Y948" s="194" t="str">
        <f>IF(B948="","",IF(AND(Input!W947="",IFERROR(VLOOKUP(K948,UIR!$A$2:$P$21,14,FALSE),"")&lt;&gt;""),"Data is Missing.",""))</f>
        <v/>
      </c>
      <c r="Z948" s="194" t="str">
        <f>IF(B948="","",IF(AND(Input!X947="",IFERROR(VLOOKUP(K948,UIR!$A$2:$P$21,15,FALSE),"")&lt;&gt;""),"Data is Missing.",""))</f>
        <v/>
      </c>
      <c r="AA948" s="195" t="str">
        <f>IF(B948="","",IF(AND(Input!Y947="",IFERROR(VLOOKUP(K948,UIR!$A$2:$P$21,16,FALSE),"")&lt;&gt;""),"Data is Missing.",""))</f>
        <v/>
      </c>
      <c r="AC948" s="202" t="str">
        <f>IF(ISERROR(IF(Input!D947="","",IF(ISERROR(VLOOKUP(Input!D947,'Measure List'!$A$2:$A$30000,1,0)),"Invalid RefNo",""))),"",IF(Input!D947="","",IF(ISERROR(VLOOKUP(Input!D947,'Measure List'!$A$2:$A$30000,1,0)),"Invalid RefNo","")))</f>
        <v/>
      </c>
      <c r="AD948" s="156"/>
      <c r="AE948" s="156"/>
      <c r="AF948" s="156"/>
      <c r="AG948" s="156"/>
      <c r="AH948" s="156"/>
      <c r="AI948" s="156"/>
      <c r="AJ948" s="156"/>
      <c r="AK948" s="156"/>
      <c r="AL948" s="203" t="str">
        <f>IF(COUNTIF(Dropdowns!$K$2:$K$7,Input!S947)&gt;0,"",IF(Input!S947="","","Invalid Type"))</f>
        <v/>
      </c>
      <c r="AN948" s="204" t="str">
        <f>IF(Input!C947="","",IF(ISNUMBER(VALUE(Input!C947)),"","Needs to be a number."))</f>
        <v/>
      </c>
      <c r="AO948" s="205" t="str">
        <f>IF(Input!E947="","",IF(ISNUMBER(VALUE(Input!E947)),"","Needs to be a number."))</f>
        <v/>
      </c>
      <c r="AP948" s="205" t="str">
        <f>IF(Input!N947="","",IF(ISNUMBER(VALUE(Input!N947)),"","Needs to be a number."))</f>
        <v/>
      </c>
      <c r="AQ948" s="205" t="str">
        <f>IF(Input!O947="","",IF(ISNUMBER(VALUE(Input!O947)),"","Needs to be a number."))</f>
        <v/>
      </c>
      <c r="AR948" s="205" t="str">
        <f>IF(Input!V947="","",IF(ISNUMBER(VALUE(Input!V947)),"","Needs to be a number."))</f>
        <v/>
      </c>
      <c r="AS948" s="205" t="str">
        <f>IF(Input!W947="","",IF(ISNUMBER(VALUE(Input!W947)),"","Needs to be a number."))</f>
        <v/>
      </c>
      <c r="AT948" s="205" t="str">
        <f>IF(Input!X947="","",IF(ISNUMBER(VALUE(Input!X947)),"","Needs to be a number."))</f>
        <v/>
      </c>
      <c r="AU948" s="206" t="str">
        <f>IF(Input!Y947="","",IF(ISNUMBER(VALUE(Input!Y947)),"","Needs to be a number."))</f>
        <v/>
      </c>
      <c r="AW948" s="259" t="str">
        <f>IF(OR(VALUE(Input!C947)&lt;0,VALUE(Input!C947)&gt;100), "Invalid EEI %","")</f>
        <v/>
      </c>
      <c r="AX948" s="207"/>
      <c r="AY948" s="278" t="str">
        <f>IF(Input!E947="","",IF(VALUE(Input!E947)=0,"Do not enter 0.",""))</f>
        <v/>
      </c>
    </row>
    <row r="949" spans="2:51" x14ac:dyDescent="0.3">
      <c r="B949" s="188" t="str">
        <f>Input!A948</f>
        <v/>
      </c>
      <c r="C949" s="189" t="str">
        <f>IF(ISERROR(IF(AND(Input!$A948="",SUMPRODUCT(--(LEN(Input!$A949:'Input'!$A$1006)&gt;0))&lt;&gt;0),"Row is skipped.",IF(AND(Input!$A948="",Input!$A949=""),"", IF(Input!B948="","Data is missing.","")))),"",IF(AND(Input!$A948="",SUMPRODUCT(--(LEN(Input!$A949:'Input'!$A$1006)&gt;0))&lt;&gt;0),"Row is skipped.",IF(AND(Input!$A948="",Input!$A949=""),"", IF(Input!B948="","Data is missing.",""))))</f>
        <v/>
      </c>
      <c r="D949" s="189" t="str">
        <f>IF(ISERROR(IF(AND(Input!$A948="",SUMPRODUCT(--(LEN(Input!$A949:'Input'!$A$1006)&gt;0))&lt;&gt;0),"Row is skipped.",IF(AND(Input!$A948="",Input!$A949=""),"", IF(Input!C948="","Data is missing.","")))),"",IF(AND(Input!$A948="",SUMPRODUCT(--(LEN(Input!$A949:'Input'!$A$1006)&gt;0))&lt;&gt;0),"Row is skipped.",IF(AND(Input!$A948="",Input!$A949=""),"", IF(Input!C948="","Data is missing.",""))))</f>
        <v/>
      </c>
      <c r="E949" s="189" t="str">
        <f>IF(ISERROR(IF(AND(Input!$A948="",SUMPRODUCT(--(LEN(Input!$A949:'Input'!$A$1006)&gt;0))&lt;&gt;0),"Row is skipped.",IF(AND(Input!$A948="",Input!$A949=""),"", IF(Input!D948="","Data is missing.","")))),"",IF(AND(Input!$A948="",SUMPRODUCT(--(LEN(Input!$A949:'Input'!$A$1006)&gt;0))&lt;&gt;0),"Row is skipped.",IF(AND(Input!$A948="",Input!$A949=""),"", IF(Input!D948="","Data is missing.",""))))</f>
        <v/>
      </c>
      <c r="F949" s="189" t="str">
        <f>IF(ISERROR(IF(AND(Input!$A948="",SUMPRODUCT(--(LEN(Input!$A949:'Input'!$A$1006)&gt;0))&lt;&gt;0),"Row is skipped.",IF(AND(Input!$A948="",Input!$A949=""),"", IF(Input!E948="","Data is missing.","")))),"",IF(AND(Input!$A948="",SUMPRODUCT(--(LEN(Input!$A949:'Input'!$A$1006)&gt;0))&lt;&gt;0),"Row is skipped.",IF(AND(Input!$A948="",Input!$A949=""),"", IF(Input!E948="","Data is missing.",""))))</f>
        <v/>
      </c>
      <c r="G949" s="189" t="str">
        <f>IF(ISERROR(IF(AND(Input!$A948="",SUMPRODUCT(--(LEN(Input!$A949:'Input'!$A$1006)&gt;0))&lt;&gt;0),"Row is skipped.",IF(AND(Input!$A948="",Input!$A949=""),"", IF(Input!F948="","Data is missing.","")))),"",IF(AND(Input!$A948="",SUMPRODUCT(--(LEN(Input!$A949:'Input'!$A$1006)&gt;0))&lt;&gt;0),"Row is skipped.",IF(AND(Input!$A948="",Input!$A949=""),"", IF(Input!F948="","Data is missing.",""))))</f>
        <v/>
      </c>
      <c r="H949" s="190" t="str">
        <f>IF(ISERROR(IF(AND(Input!$A948="",SUMPRODUCT(--(LEN(Input!$A949:'Input'!$A$1006)&gt;0))&lt;&gt;0),"Row is skipped.",IF(AND(Input!$A948="",Input!$A949=""),"", IF(Input!G948="","Data is missing.","")))),"",IF(AND(Input!$A948="",SUMPRODUCT(--(LEN(Input!$A949:'Input'!$A$1006)&gt;0))&lt;&gt;0),"Row is skipped.",IF(AND(Input!$A948="",Input!$A949=""),"", IF(Input!G948="","Data is missing.",""))))</f>
        <v/>
      </c>
      <c r="I949" s="156"/>
      <c r="J949" s="191" t="str">
        <f>IFERROR(VLOOKUP(VLOOKUP(Input!$D948,'Measure List'!$A:$AN,40,FALSE),UIR!$A$1:$Q$27,17,FALSE),"")</f>
        <v/>
      </c>
      <c r="K949" s="192" t="str">
        <f>IFERROR(VLOOKUP(Input!$D948,'Measure List'!$A:$AN,40,FALSE),"")</f>
        <v/>
      </c>
      <c r="L949" s="156"/>
      <c r="M949" s="193" t="str">
        <f>IF(B949="","",IF(AND(Input!H948="",IFERROR(VLOOKUP(K949,UIR!$A$2:$P$21,2,FALSE),"")&lt;&gt;""),"Data is Missing.",""))</f>
        <v/>
      </c>
      <c r="N949" s="194" t="str">
        <f>IF(B949="","",IF(AND(Input!I948="",IFERROR(VLOOKUP(K949,UIR!$A$2:$P$21,3,FALSE),"")&lt;&gt;""),"Data is Missing.",""))</f>
        <v/>
      </c>
      <c r="O949" s="194" t="str">
        <f>IF(B949="","",IF(AND(Input!J948="",IFERROR(VLOOKUP(K949,UIR!$A$2:$P$21,4,FALSE),"")&lt;&gt;""),"Data is Missing.",""))</f>
        <v/>
      </c>
      <c r="P949" s="194" t="str">
        <f>IF(B949="","",IF(AND(Input!K948="",IFERROR(VLOOKUP(K949,UIR!$A$2:$P$21,5,FALSE),"")&lt;&gt;""),"Data is Missing.",""))</f>
        <v/>
      </c>
      <c r="Q949" s="194" t="str">
        <f>IF(B949="","",IF(AND(Input!L948="",IFERROR(VLOOKUP(K949,UIR!$A$2:$P$21,6,FALSE),"")&lt;&gt;""),"Data is Missing.",""))</f>
        <v/>
      </c>
      <c r="R949" s="194" t="str">
        <f>IF(B949="","",IF(AND(Input!M948="",IFERROR(VLOOKUP(K949,UIR!$A$2:$P$21,7,FALSE),"")&lt;&gt;""),"Data is Missing.",""))</f>
        <v/>
      </c>
      <c r="S949" s="194" t="str">
        <f>IF(B949="","",IF(AND(Input!P948="",IFERROR(VLOOKUP(K949,UIR!$A$2:$P$21,8,FALSE),"")&lt;&gt;""),"Data is Missing.",""))</f>
        <v/>
      </c>
      <c r="T949" s="194" t="str">
        <f>IF(B949="","",IF(AND(Input!Q948="",IFERROR(VLOOKUP(K949,UIR!$A$2:$P$21,9,FALSE),"")&lt;&gt;""),"Data is Missing.",""))</f>
        <v/>
      </c>
      <c r="U949" s="194"/>
      <c r="V949" s="194" t="str">
        <f>IF(B949="","",IF(AND(Input!S948="",IFERROR(VLOOKUP(K949,UIR!$A$2:$P$21,11,FALSE),"")&lt;&gt;""),"Data is Missing.",""))</f>
        <v/>
      </c>
      <c r="W949" s="194" t="str">
        <f>IF(B949="","",IF(AND(Input!T948="",IFERROR(VLOOKUP(K949,UIR!$A$2:$P$21,12,FALSE),"")&lt;&gt;""),"Data is Missing.",""))</f>
        <v/>
      </c>
      <c r="X949" s="194" t="str">
        <f>IF(B949="","",IF(AND(Input!V948="",IFERROR(VLOOKUP(K949,UIR!$A$2:$P$21,13,FALSE),"")&lt;&gt;""),"Data is Missing.",""))</f>
        <v/>
      </c>
      <c r="Y949" s="194" t="str">
        <f>IF(B949="","",IF(AND(Input!W948="",IFERROR(VLOOKUP(K949,UIR!$A$2:$P$21,14,FALSE),"")&lt;&gt;""),"Data is Missing.",""))</f>
        <v/>
      </c>
      <c r="Z949" s="194" t="str">
        <f>IF(B949="","",IF(AND(Input!X948="",IFERROR(VLOOKUP(K949,UIR!$A$2:$P$21,15,FALSE),"")&lt;&gt;""),"Data is Missing.",""))</f>
        <v/>
      </c>
      <c r="AA949" s="195" t="str">
        <f>IF(B949="","",IF(AND(Input!Y948="",IFERROR(VLOOKUP(K949,UIR!$A$2:$P$21,16,FALSE),"")&lt;&gt;""),"Data is Missing.",""))</f>
        <v/>
      </c>
      <c r="AC949" s="202" t="str">
        <f>IF(ISERROR(IF(Input!D948="","",IF(ISERROR(VLOOKUP(Input!D948,'Measure List'!$A$2:$A$30000,1,0)),"Invalid RefNo",""))),"",IF(Input!D948="","",IF(ISERROR(VLOOKUP(Input!D948,'Measure List'!$A$2:$A$30000,1,0)),"Invalid RefNo","")))</f>
        <v/>
      </c>
      <c r="AD949" s="156"/>
      <c r="AE949" s="156"/>
      <c r="AF949" s="156"/>
      <c r="AG949" s="156"/>
      <c r="AH949" s="156"/>
      <c r="AI949" s="156"/>
      <c r="AJ949" s="156"/>
      <c r="AK949" s="156"/>
      <c r="AL949" s="203" t="str">
        <f>IF(COUNTIF(Dropdowns!$K$2:$K$7,Input!S948)&gt;0,"",IF(Input!S948="","","Invalid Type"))</f>
        <v/>
      </c>
      <c r="AN949" s="204" t="str">
        <f>IF(Input!C948="","",IF(ISNUMBER(VALUE(Input!C948)),"","Needs to be a number."))</f>
        <v/>
      </c>
      <c r="AO949" s="205" t="str">
        <f>IF(Input!E948="","",IF(ISNUMBER(VALUE(Input!E948)),"","Needs to be a number."))</f>
        <v/>
      </c>
      <c r="AP949" s="205" t="str">
        <f>IF(Input!N948="","",IF(ISNUMBER(VALUE(Input!N948)),"","Needs to be a number."))</f>
        <v/>
      </c>
      <c r="AQ949" s="205" t="str">
        <f>IF(Input!O948="","",IF(ISNUMBER(VALUE(Input!O948)),"","Needs to be a number."))</f>
        <v/>
      </c>
      <c r="AR949" s="205" t="str">
        <f>IF(Input!V948="","",IF(ISNUMBER(VALUE(Input!V948)),"","Needs to be a number."))</f>
        <v/>
      </c>
      <c r="AS949" s="205" t="str">
        <f>IF(Input!W948="","",IF(ISNUMBER(VALUE(Input!W948)),"","Needs to be a number."))</f>
        <v/>
      </c>
      <c r="AT949" s="205" t="str">
        <f>IF(Input!X948="","",IF(ISNUMBER(VALUE(Input!X948)),"","Needs to be a number."))</f>
        <v/>
      </c>
      <c r="AU949" s="206" t="str">
        <f>IF(Input!Y948="","",IF(ISNUMBER(VALUE(Input!Y948)),"","Needs to be a number."))</f>
        <v/>
      </c>
      <c r="AW949" s="259" t="str">
        <f>IF(OR(VALUE(Input!C948)&lt;0,VALUE(Input!C948)&gt;100), "Invalid EEI %","")</f>
        <v/>
      </c>
      <c r="AX949" s="207"/>
      <c r="AY949" s="278" t="str">
        <f>IF(Input!E948="","",IF(VALUE(Input!E948)=0,"Do not enter 0.",""))</f>
        <v/>
      </c>
    </row>
    <row r="950" spans="2:51" x14ac:dyDescent="0.3">
      <c r="B950" s="188" t="str">
        <f>Input!A949</f>
        <v/>
      </c>
      <c r="C950" s="189" t="str">
        <f>IF(ISERROR(IF(AND(Input!$A949="",SUMPRODUCT(--(LEN(Input!$A950:'Input'!$A$1006)&gt;0))&lt;&gt;0),"Row is skipped.",IF(AND(Input!$A949="",Input!$A950=""),"", IF(Input!B949="","Data is missing.","")))),"",IF(AND(Input!$A949="",SUMPRODUCT(--(LEN(Input!$A950:'Input'!$A$1006)&gt;0))&lt;&gt;0),"Row is skipped.",IF(AND(Input!$A949="",Input!$A950=""),"", IF(Input!B949="","Data is missing.",""))))</f>
        <v/>
      </c>
      <c r="D950" s="189" t="str">
        <f>IF(ISERROR(IF(AND(Input!$A949="",SUMPRODUCT(--(LEN(Input!$A950:'Input'!$A$1006)&gt;0))&lt;&gt;0),"Row is skipped.",IF(AND(Input!$A949="",Input!$A950=""),"", IF(Input!C949="","Data is missing.","")))),"",IF(AND(Input!$A949="",SUMPRODUCT(--(LEN(Input!$A950:'Input'!$A$1006)&gt;0))&lt;&gt;0),"Row is skipped.",IF(AND(Input!$A949="",Input!$A950=""),"", IF(Input!C949="","Data is missing.",""))))</f>
        <v/>
      </c>
      <c r="E950" s="189" t="str">
        <f>IF(ISERROR(IF(AND(Input!$A949="",SUMPRODUCT(--(LEN(Input!$A950:'Input'!$A$1006)&gt;0))&lt;&gt;0),"Row is skipped.",IF(AND(Input!$A949="",Input!$A950=""),"", IF(Input!D949="","Data is missing.","")))),"",IF(AND(Input!$A949="",SUMPRODUCT(--(LEN(Input!$A950:'Input'!$A$1006)&gt;0))&lt;&gt;0),"Row is skipped.",IF(AND(Input!$A949="",Input!$A950=""),"", IF(Input!D949="","Data is missing.",""))))</f>
        <v/>
      </c>
      <c r="F950" s="189" t="str">
        <f>IF(ISERROR(IF(AND(Input!$A949="",SUMPRODUCT(--(LEN(Input!$A950:'Input'!$A$1006)&gt;0))&lt;&gt;0),"Row is skipped.",IF(AND(Input!$A949="",Input!$A950=""),"", IF(Input!E949="","Data is missing.","")))),"",IF(AND(Input!$A949="",SUMPRODUCT(--(LEN(Input!$A950:'Input'!$A$1006)&gt;0))&lt;&gt;0),"Row is skipped.",IF(AND(Input!$A949="",Input!$A950=""),"", IF(Input!E949="","Data is missing.",""))))</f>
        <v/>
      </c>
      <c r="G950" s="189" t="str">
        <f>IF(ISERROR(IF(AND(Input!$A949="",SUMPRODUCT(--(LEN(Input!$A950:'Input'!$A$1006)&gt;0))&lt;&gt;0),"Row is skipped.",IF(AND(Input!$A949="",Input!$A950=""),"", IF(Input!F949="","Data is missing.","")))),"",IF(AND(Input!$A949="",SUMPRODUCT(--(LEN(Input!$A950:'Input'!$A$1006)&gt;0))&lt;&gt;0),"Row is skipped.",IF(AND(Input!$A949="",Input!$A950=""),"", IF(Input!F949="","Data is missing.",""))))</f>
        <v/>
      </c>
      <c r="H950" s="190" t="str">
        <f>IF(ISERROR(IF(AND(Input!$A949="",SUMPRODUCT(--(LEN(Input!$A950:'Input'!$A$1006)&gt;0))&lt;&gt;0),"Row is skipped.",IF(AND(Input!$A949="",Input!$A950=""),"", IF(Input!G949="","Data is missing.","")))),"",IF(AND(Input!$A949="",SUMPRODUCT(--(LEN(Input!$A950:'Input'!$A$1006)&gt;0))&lt;&gt;0),"Row is skipped.",IF(AND(Input!$A949="",Input!$A950=""),"", IF(Input!G949="","Data is missing.",""))))</f>
        <v/>
      </c>
      <c r="I950" s="156"/>
      <c r="J950" s="191" t="str">
        <f>IFERROR(VLOOKUP(VLOOKUP(Input!$D949,'Measure List'!$A:$AN,40,FALSE),UIR!$A$1:$Q$27,17,FALSE),"")</f>
        <v/>
      </c>
      <c r="K950" s="192" t="str">
        <f>IFERROR(VLOOKUP(Input!$D949,'Measure List'!$A:$AN,40,FALSE),"")</f>
        <v/>
      </c>
      <c r="L950" s="156"/>
      <c r="M950" s="193" t="str">
        <f>IF(B950="","",IF(AND(Input!H949="",IFERROR(VLOOKUP(K950,UIR!$A$2:$P$21,2,FALSE),"")&lt;&gt;""),"Data is Missing.",""))</f>
        <v/>
      </c>
      <c r="N950" s="194" t="str">
        <f>IF(B950="","",IF(AND(Input!I949="",IFERROR(VLOOKUP(K950,UIR!$A$2:$P$21,3,FALSE),"")&lt;&gt;""),"Data is Missing.",""))</f>
        <v/>
      </c>
      <c r="O950" s="194" t="str">
        <f>IF(B950="","",IF(AND(Input!J949="",IFERROR(VLOOKUP(K950,UIR!$A$2:$P$21,4,FALSE),"")&lt;&gt;""),"Data is Missing.",""))</f>
        <v/>
      </c>
      <c r="P950" s="194" t="str">
        <f>IF(B950="","",IF(AND(Input!K949="",IFERROR(VLOOKUP(K950,UIR!$A$2:$P$21,5,FALSE),"")&lt;&gt;""),"Data is Missing.",""))</f>
        <v/>
      </c>
      <c r="Q950" s="194" t="str">
        <f>IF(B950="","",IF(AND(Input!L949="",IFERROR(VLOOKUP(K950,UIR!$A$2:$P$21,6,FALSE),"")&lt;&gt;""),"Data is Missing.",""))</f>
        <v/>
      </c>
      <c r="R950" s="194" t="str">
        <f>IF(B950="","",IF(AND(Input!M949="",IFERROR(VLOOKUP(K950,UIR!$A$2:$P$21,7,FALSE),"")&lt;&gt;""),"Data is Missing.",""))</f>
        <v/>
      </c>
      <c r="S950" s="194" t="str">
        <f>IF(B950="","",IF(AND(Input!P949="",IFERROR(VLOOKUP(K950,UIR!$A$2:$P$21,8,FALSE),"")&lt;&gt;""),"Data is Missing.",""))</f>
        <v/>
      </c>
      <c r="T950" s="194" t="str">
        <f>IF(B950="","",IF(AND(Input!Q949="",IFERROR(VLOOKUP(K950,UIR!$A$2:$P$21,9,FALSE),"")&lt;&gt;""),"Data is Missing.",""))</f>
        <v/>
      </c>
      <c r="U950" s="194"/>
      <c r="V950" s="194" t="str">
        <f>IF(B950="","",IF(AND(Input!S949="",IFERROR(VLOOKUP(K950,UIR!$A$2:$P$21,11,FALSE),"")&lt;&gt;""),"Data is Missing.",""))</f>
        <v/>
      </c>
      <c r="W950" s="194" t="str">
        <f>IF(B950="","",IF(AND(Input!T949="",IFERROR(VLOOKUP(K950,UIR!$A$2:$P$21,12,FALSE),"")&lt;&gt;""),"Data is Missing.",""))</f>
        <v/>
      </c>
      <c r="X950" s="194" t="str">
        <f>IF(B950="","",IF(AND(Input!V949="",IFERROR(VLOOKUP(K950,UIR!$A$2:$P$21,13,FALSE),"")&lt;&gt;""),"Data is Missing.",""))</f>
        <v/>
      </c>
      <c r="Y950" s="194" t="str">
        <f>IF(B950="","",IF(AND(Input!W949="",IFERROR(VLOOKUP(K950,UIR!$A$2:$P$21,14,FALSE),"")&lt;&gt;""),"Data is Missing.",""))</f>
        <v/>
      </c>
      <c r="Z950" s="194" t="str">
        <f>IF(B950="","",IF(AND(Input!X949="",IFERROR(VLOOKUP(K950,UIR!$A$2:$P$21,15,FALSE),"")&lt;&gt;""),"Data is Missing.",""))</f>
        <v/>
      </c>
      <c r="AA950" s="195" t="str">
        <f>IF(B950="","",IF(AND(Input!Y949="",IFERROR(VLOOKUP(K950,UIR!$A$2:$P$21,16,FALSE),"")&lt;&gt;""),"Data is Missing.",""))</f>
        <v/>
      </c>
      <c r="AC950" s="202" t="str">
        <f>IF(ISERROR(IF(Input!D949="","",IF(ISERROR(VLOOKUP(Input!D949,'Measure List'!$A$2:$A$30000,1,0)),"Invalid RefNo",""))),"",IF(Input!D949="","",IF(ISERROR(VLOOKUP(Input!D949,'Measure List'!$A$2:$A$30000,1,0)),"Invalid RefNo","")))</f>
        <v/>
      </c>
      <c r="AD950" s="156"/>
      <c r="AE950" s="156"/>
      <c r="AF950" s="156"/>
      <c r="AG950" s="156"/>
      <c r="AH950" s="156"/>
      <c r="AI950" s="156"/>
      <c r="AJ950" s="156"/>
      <c r="AK950" s="156"/>
      <c r="AL950" s="203" t="str">
        <f>IF(COUNTIF(Dropdowns!$K$2:$K$7,Input!S949)&gt;0,"",IF(Input!S949="","","Invalid Type"))</f>
        <v/>
      </c>
      <c r="AN950" s="204" t="str">
        <f>IF(Input!C949="","",IF(ISNUMBER(VALUE(Input!C949)),"","Needs to be a number."))</f>
        <v/>
      </c>
      <c r="AO950" s="205" t="str">
        <f>IF(Input!E949="","",IF(ISNUMBER(VALUE(Input!E949)),"","Needs to be a number."))</f>
        <v/>
      </c>
      <c r="AP950" s="205" t="str">
        <f>IF(Input!N949="","",IF(ISNUMBER(VALUE(Input!N949)),"","Needs to be a number."))</f>
        <v/>
      </c>
      <c r="AQ950" s="205" t="str">
        <f>IF(Input!O949="","",IF(ISNUMBER(VALUE(Input!O949)),"","Needs to be a number."))</f>
        <v/>
      </c>
      <c r="AR950" s="205" t="str">
        <f>IF(Input!V949="","",IF(ISNUMBER(VALUE(Input!V949)),"","Needs to be a number."))</f>
        <v/>
      </c>
      <c r="AS950" s="205" t="str">
        <f>IF(Input!W949="","",IF(ISNUMBER(VALUE(Input!W949)),"","Needs to be a number."))</f>
        <v/>
      </c>
      <c r="AT950" s="205" t="str">
        <f>IF(Input!X949="","",IF(ISNUMBER(VALUE(Input!X949)),"","Needs to be a number."))</f>
        <v/>
      </c>
      <c r="AU950" s="206" t="str">
        <f>IF(Input!Y949="","",IF(ISNUMBER(VALUE(Input!Y949)),"","Needs to be a number."))</f>
        <v/>
      </c>
      <c r="AW950" s="259" t="str">
        <f>IF(OR(VALUE(Input!C949)&lt;0,VALUE(Input!C949)&gt;100), "Invalid EEI %","")</f>
        <v/>
      </c>
      <c r="AX950" s="207"/>
      <c r="AY950" s="278" t="str">
        <f>IF(Input!E949="","",IF(VALUE(Input!E949)=0,"Do not enter 0.",""))</f>
        <v/>
      </c>
    </row>
    <row r="951" spans="2:51" x14ac:dyDescent="0.3">
      <c r="B951" s="188" t="str">
        <f>Input!A950</f>
        <v/>
      </c>
      <c r="C951" s="189" t="str">
        <f>IF(ISERROR(IF(AND(Input!$A950="",SUMPRODUCT(--(LEN(Input!$A951:'Input'!$A$1006)&gt;0))&lt;&gt;0),"Row is skipped.",IF(AND(Input!$A950="",Input!$A951=""),"", IF(Input!B950="","Data is missing.","")))),"",IF(AND(Input!$A950="",SUMPRODUCT(--(LEN(Input!$A951:'Input'!$A$1006)&gt;0))&lt;&gt;0),"Row is skipped.",IF(AND(Input!$A950="",Input!$A951=""),"", IF(Input!B950="","Data is missing.",""))))</f>
        <v/>
      </c>
      <c r="D951" s="189" t="str">
        <f>IF(ISERROR(IF(AND(Input!$A950="",SUMPRODUCT(--(LEN(Input!$A951:'Input'!$A$1006)&gt;0))&lt;&gt;0),"Row is skipped.",IF(AND(Input!$A950="",Input!$A951=""),"", IF(Input!C950="","Data is missing.","")))),"",IF(AND(Input!$A950="",SUMPRODUCT(--(LEN(Input!$A951:'Input'!$A$1006)&gt;0))&lt;&gt;0),"Row is skipped.",IF(AND(Input!$A950="",Input!$A951=""),"", IF(Input!C950="","Data is missing.",""))))</f>
        <v/>
      </c>
      <c r="E951" s="189" t="str">
        <f>IF(ISERROR(IF(AND(Input!$A950="",SUMPRODUCT(--(LEN(Input!$A951:'Input'!$A$1006)&gt;0))&lt;&gt;0),"Row is skipped.",IF(AND(Input!$A950="",Input!$A951=""),"", IF(Input!D950="","Data is missing.","")))),"",IF(AND(Input!$A950="",SUMPRODUCT(--(LEN(Input!$A951:'Input'!$A$1006)&gt;0))&lt;&gt;0),"Row is skipped.",IF(AND(Input!$A950="",Input!$A951=""),"", IF(Input!D950="","Data is missing.",""))))</f>
        <v/>
      </c>
      <c r="F951" s="189" t="str">
        <f>IF(ISERROR(IF(AND(Input!$A950="",SUMPRODUCT(--(LEN(Input!$A951:'Input'!$A$1006)&gt;0))&lt;&gt;0),"Row is skipped.",IF(AND(Input!$A950="",Input!$A951=""),"", IF(Input!E950="","Data is missing.","")))),"",IF(AND(Input!$A950="",SUMPRODUCT(--(LEN(Input!$A951:'Input'!$A$1006)&gt;0))&lt;&gt;0),"Row is skipped.",IF(AND(Input!$A950="",Input!$A951=""),"", IF(Input!E950="","Data is missing.",""))))</f>
        <v/>
      </c>
      <c r="G951" s="189" t="str">
        <f>IF(ISERROR(IF(AND(Input!$A950="",SUMPRODUCT(--(LEN(Input!$A951:'Input'!$A$1006)&gt;0))&lt;&gt;0),"Row is skipped.",IF(AND(Input!$A950="",Input!$A951=""),"", IF(Input!F950="","Data is missing.","")))),"",IF(AND(Input!$A950="",SUMPRODUCT(--(LEN(Input!$A951:'Input'!$A$1006)&gt;0))&lt;&gt;0),"Row is skipped.",IF(AND(Input!$A950="",Input!$A951=""),"", IF(Input!F950="","Data is missing.",""))))</f>
        <v/>
      </c>
      <c r="H951" s="190" t="str">
        <f>IF(ISERROR(IF(AND(Input!$A950="",SUMPRODUCT(--(LEN(Input!$A951:'Input'!$A$1006)&gt;0))&lt;&gt;0),"Row is skipped.",IF(AND(Input!$A950="",Input!$A951=""),"", IF(Input!G950="","Data is missing.","")))),"",IF(AND(Input!$A950="",SUMPRODUCT(--(LEN(Input!$A951:'Input'!$A$1006)&gt;0))&lt;&gt;0),"Row is skipped.",IF(AND(Input!$A950="",Input!$A951=""),"", IF(Input!G950="","Data is missing.",""))))</f>
        <v/>
      </c>
      <c r="I951" s="156"/>
      <c r="J951" s="191" t="str">
        <f>IFERROR(VLOOKUP(VLOOKUP(Input!$D950,'Measure List'!$A:$AN,40,FALSE),UIR!$A$1:$Q$27,17,FALSE),"")</f>
        <v/>
      </c>
      <c r="K951" s="192" t="str">
        <f>IFERROR(VLOOKUP(Input!$D950,'Measure List'!$A:$AN,40,FALSE),"")</f>
        <v/>
      </c>
      <c r="L951" s="156"/>
      <c r="M951" s="193" t="str">
        <f>IF(B951="","",IF(AND(Input!H950="",IFERROR(VLOOKUP(K951,UIR!$A$2:$P$21,2,FALSE),"")&lt;&gt;""),"Data is Missing.",""))</f>
        <v/>
      </c>
      <c r="N951" s="194" t="str">
        <f>IF(B951="","",IF(AND(Input!I950="",IFERROR(VLOOKUP(K951,UIR!$A$2:$P$21,3,FALSE),"")&lt;&gt;""),"Data is Missing.",""))</f>
        <v/>
      </c>
      <c r="O951" s="194" t="str">
        <f>IF(B951="","",IF(AND(Input!J950="",IFERROR(VLOOKUP(K951,UIR!$A$2:$P$21,4,FALSE),"")&lt;&gt;""),"Data is Missing.",""))</f>
        <v/>
      </c>
      <c r="P951" s="194" t="str">
        <f>IF(B951="","",IF(AND(Input!K950="",IFERROR(VLOOKUP(K951,UIR!$A$2:$P$21,5,FALSE),"")&lt;&gt;""),"Data is Missing.",""))</f>
        <v/>
      </c>
      <c r="Q951" s="194" t="str">
        <f>IF(B951="","",IF(AND(Input!L950="",IFERROR(VLOOKUP(K951,UIR!$A$2:$P$21,6,FALSE),"")&lt;&gt;""),"Data is Missing.",""))</f>
        <v/>
      </c>
      <c r="R951" s="194" t="str">
        <f>IF(B951="","",IF(AND(Input!M950="",IFERROR(VLOOKUP(K951,UIR!$A$2:$P$21,7,FALSE),"")&lt;&gt;""),"Data is Missing.",""))</f>
        <v/>
      </c>
      <c r="S951" s="194" t="str">
        <f>IF(B951="","",IF(AND(Input!P950="",IFERROR(VLOOKUP(K951,UIR!$A$2:$P$21,8,FALSE),"")&lt;&gt;""),"Data is Missing.",""))</f>
        <v/>
      </c>
      <c r="T951" s="194" t="str">
        <f>IF(B951="","",IF(AND(Input!Q950="",IFERROR(VLOOKUP(K951,UIR!$A$2:$P$21,9,FALSE),"")&lt;&gt;""),"Data is Missing.",""))</f>
        <v/>
      </c>
      <c r="U951" s="194"/>
      <c r="V951" s="194" t="str">
        <f>IF(B951="","",IF(AND(Input!S950="",IFERROR(VLOOKUP(K951,UIR!$A$2:$P$21,11,FALSE),"")&lt;&gt;""),"Data is Missing.",""))</f>
        <v/>
      </c>
      <c r="W951" s="194" t="str">
        <f>IF(B951="","",IF(AND(Input!T950="",IFERROR(VLOOKUP(K951,UIR!$A$2:$P$21,12,FALSE),"")&lt;&gt;""),"Data is Missing.",""))</f>
        <v/>
      </c>
      <c r="X951" s="194" t="str">
        <f>IF(B951="","",IF(AND(Input!V950="",IFERROR(VLOOKUP(K951,UIR!$A$2:$P$21,13,FALSE),"")&lt;&gt;""),"Data is Missing.",""))</f>
        <v/>
      </c>
      <c r="Y951" s="194" t="str">
        <f>IF(B951="","",IF(AND(Input!W950="",IFERROR(VLOOKUP(K951,UIR!$A$2:$P$21,14,FALSE),"")&lt;&gt;""),"Data is Missing.",""))</f>
        <v/>
      </c>
      <c r="Z951" s="194" t="str">
        <f>IF(B951="","",IF(AND(Input!X950="",IFERROR(VLOOKUP(K951,UIR!$A$2:$P$21,15,FALSE),"")&lt;&gt;""),"Data is Missing.",""))</f>
        <v/>
      </c>
      <c r="AA951" s="195" t="str">
        <f>IF(B951="","",IF(AND(Input!Y950="",IFERROR(VLOOKUP(K951,UIR!$A$2:$P$21,16,FALSE),"")&lt;&gt;""),"Data is Missing.",""))</f>
        <v/>
      </c>
      <c r="AC951" s="202" t="str">
        <f>IF(ISERROR(IF(Input!D950="","",IF(ISERROR(VLOOKUP(Input!D950,'Measure List'!$A$2:$A$30000,1,0)),"Invalid RefNo",""))),"",IF(Input!D950="","",IF(ISERROR(VLOOKUP(Input!D950,'Measure List'!$A$2:$A$30000,1,0)),"Invalid RefNo","")))</f>
        <v/>
      </c>
      <c r="AD951" s="156"/>
      <c r="AE951" s="156"/>
      <c r="AF951" s="156"/>
      <c r="AG951" s="156"/>
      <c r="AH951" s="156"/>
      <c r="AI951" s="156"/>
      <c r="AJ951" s="156"/>
      <c r="AK951" s="156"/>
      <c r="AL951" s="203" t="str">
        <f>IF(COUNTIF(Dropdowns!$K$2:$K$7,Input!S950)&gt;0,"",IF(Input!S950="","","Invalid Type"))</f>
        <v/>
      </c>
      <c r="AN951" s="204" t="str">
        <f>IF(Input!C950="","",IF(ISNUMBER(VALUE(Input!C950)),"","Needs to be a number."))</f>
        <v/>
      </c>
      <c r="AO951" s="205" t="str">
        <f>IF(Input!E950="","",IF(ISNUMBER(VALUE(Input!E950)),"","Needs to be a number."))</f>
        <v/>
      </c>
      <c r="AP951" s="205" t="str">
        <f>IF(Input!N950="","",IF(ISNUMBER(VALUE(Input!N950)),"","Needs to be a number."))</f>
        <v/>
      </c>
      <c r="AQ951" s="205" t="str">
        <f>IF(Input!O950="","",IF(ISNUMBER(VALUE(Input!O950)),"","Needs to be a number."))</f>
        <v/>
      </c>
      <c r="AR951" s="205" t="str">
        <f>IF(Input!V950="","",IF(ISNUMBER(VALUE(Input!V950)),"","Needs to be a number."))</f>
        <v/>
      </c>
      <c r="AS951" s="205" t="str">
        <f>IF(Input!W950="","",IF(ISNUMBER(VALUE(Input!W950)),"","Needs to be a number."))</f>
        <v/>
      </c>
      <c r="AT951" s="205" t="str">
        <f>IF(Input!X950="","",IF(ISNUMBER(VALUE(Input!X950)),"","Needs to be a number."))</f>
        <v/>
      </c>
      <c r="AU951" s="206" t="str">
        <f>IF(Input!Y950="","",IF(ISNUMBER(VALUE(Input!Y950)),"","Needs to be a number."))</f>
        <v/>
      </c>
      <c r="AW951" s="259" t="str">
        <f>IF(OR(VALUE(Input!C950)&lt;0,VALUE(Input!C950)&gt;100), "Invalid EEI %","")</f>
        <v/>
      </c>
      <c r="AX951" s="207"/>
      <c r="AY951" s="278" t="str">
        <f>IF(Input!E950="","",IF(VALUE(Input!E950)=0,"Do not enter 0.",""))</f>
        <v/>
      </c>
    </row>
    <row r="952" spans="2:51" x14ac:dyDescent="0.3">
      <c r="B952" s="188" t="str">
        <f>Input!A951</f>
        <v/>
      </c>
      <c r="C952" s="189" t="str">
        <f>IF(ISERROR(IF(AND(Input!$A951="",SUMPRODUCT(--(LEN(Input!$A952:'Input'!$A$1006)&gt;0))&lt;&gt;0),"Row is skipped.",IF(AND(Input!$A951="",Input!$A952=""),"", IF(Input!B951="","Data is missing.","")))),"",IF(AND(Input!$A951="",SUMPRODUCT(--(LEN(Input!$A952:'Input'!$A$1006)&gt;0))&lt;&gt;0),"Row is skipped.",IF(AND(Input!$A951="",Input!$A952=""),"", IF(Input!B951="","Data is missing.",""))))</f>
        <v/>
      </c>
      <c r="D952" s="189" t="str">
        <f>IF(ISERROR(IF(AND(Input!$A951="",SUMPRODUCT(--(LEN(Input!$A952:'Input'!$A$1006)&gt;0))&lt;&gt;0),"Row is skipped.",IF(AND(Input!$A951="",Input!$A952=""),"", IF(Input!C951="","Data is missing.","")))),"",IF(AND(Input!$A951="",SUMPRODUCT(--(LEN(Input!$A952:'Input'!$A$1006)&gt;0))&lt;&gt;0),"Row is skipped.",IF(AND(Input!$A951="",Input!$A952=""),"", IF(Input!C951="","Data is missing.",""))))</f>
        <v/>
      </c>
      <c r="E952" s="189" t="str">
        <f>IF(ISERROR(IF(AND(Input!$A951="",SUMPRODUCT(--(LEN(Input!$A952:'Input'!$A$1006)&gt;0))&lt;&gt;0),"Row is skipped.",IF(AND(Input!$A951="",Input!$A952=""),"", IF(Input!D951="","Data is missing.","")))),"",IF(AND(Input!$A951="",SUMPRODUCT(--(LEN(Input!$A952:'Input'!$A$1006)&gt;0))&lt;&gt;0),"Row is skipped.",IF(AND(Input!$A951="",Input!$A952=""),"", IF(Input!D951="","Data is missing.",""))))</f>
        <v/>
      </c>
      <c r="F952" s="189" t="str">
        <f>IF(ISERROR(IF(AND(Input!$A951="",SUMPRODUCT(--(LEN(Input!$A952:'Input'!$A$1006)&gt;0))&lt;&gt;0),"Row is skipped.",IF(AND(Input!$A951="",Input!$A952=""),"", IF(Input!E951="","Data is missing.","")))),"",IF(AND(Input!$A951="",SUMPRODUCT(--(LEN(Input!$A952:'Input'!$A$1006)&gt;0))&lt;&gt;0),"Row is skipped.",IF(AND(Input!$A951="",Input!$A952=""),"", IF(Input!E951="","Data is missing.",""))))</f>
        <v/>
      </c>
      <c r="G952" s="189" t="str">
        <f>IF(ISERROR(IF(AND(Input!$A951="",SUMPRODUCT(--(LEN(Input!$A952:'Input'!$A$1006)&gt;0))&lt;&gt;0),"Row is skipped.",IF(AND(Input!$A951="",Input!$A952=""),"", IF(Input!F951="","Data is missing.","")))),"",IF(AND(Input!$A951="",SUMPRODUCT(--(LEN(Input!$A952:'Input'!$A$1006)&gt;0))&lt;&gt;0),"Row is skipped.",IF(AND(Input!$A951="",Input!$A952=""),"", IF(Input!F951="","Data is missing.",""))))</f>
        <v/>
      </c>
      <c r="H952" s="190" t="str">
        <f>IF(ISERROR(IF(AND(Input!$A951="",SUMPRODUCT(--(LEN(Input!$A952:'Input'!$A$1006)&gt;0))&lt;&gt;0),"Row is skipped.",IF(AND(Input!$A951="",Input!$A952=""),"", IF(Input!G951="","Data is missing.","")))),"",IF(AND(Input!$A951="",SUMPRODUCT(--(LEN(Input!$A952:'Input'!$A$1006)&gt;0))&lt;&gt;0),"Row is skipped.",IF(AND(Input!$A951="",Input!$A952=""),"", IF(Input!G951="","Data is missing.",""))))</f>
        <v/>
      </c>
      <c r="I952" s="156"/>
      <c r="J952" s="191" t="str">
        <f>IFERROR(VLOOKUP(VLOOKUP(Input!$D951,'Measure List'!$A:$AN,40,FALSE),UIR!$A$1:$Q$27,17,FALSE),"")</f>
        <v/>
      </c>
      <c r="K952" s="192" t="str">
        <f>IFERROR(VLOOKUP(Input!$D951,'Measure List'!$A:$AN,40,FALSE),"")</f>
        <v/>
      </c>
      <c r="L952" s="156"/>
      <c r="M952" s="193" t="str">
        <f>IF(B952="","",IF(AND(Input!H951="",IFERROR(VLOOKUP(K952,UIR!$A$2:$P$21,2,FALSE),"")&lt;&gt;""),"Data is Missing.",""))</f>
        <v/>
      </c>
      <c r="N952" s="194" t="str">
        <f>IF(B952="","",IF(AND(Input!I951="",IFERROR(VLOOKUP(K952,UIR!$A$2:$P$21,3,FALSE),"")&lt;&gt;""),"Data is Missing.",""))</f>
        <v/>
      </c>
      <c r="O952" s="194" t="str">
        <f>IF(B952="","",IF(AND(Input!J951="",IFERROR(VLOOKUP(K952,UIR!$A$2:$P$21,4,FALSE),"")&lt;&gt;""),"Data is Missing.",""))</f>
        <v/>
      </c>
      <c r="P952" s="194" t="str">
        <f>IF(B952="","",IF(AND(Input!K951="",IFERROR(VLOOKUP(K952,UIR!$A$2:$P$21,5,FALSE),"")&lt;&gt;""),"Data is Missing.",""))</f>
        <v/>
      </c>
      <c r="Q952" s="194" t="str">
        <f>IF(B952="","",IF(AND(Input!L951="",IFERROR(VLOOKUP(K952,UIR!$A$2:$P$21,6,FALSE),"")&lt;&gt;""),"Data is Missing.",""))</f>
        <v/>
      </c>
      <c r="R952" s="194" t="str">
        <f>IF(B952="","",IF(AND(Input!M951="",IFERROR(VLOOKUP(K952,UIR!$A$2:$P$21,7,FALSE),"")&lt;&gt;""),"Data is Missing.",""))</f>
        <v/>
      </c>
      <c r="S952" s="194" t="str">
        <f>IF(B952="","",IF(AND(Input!P951="",IFERROR(VLOOKUP(K952,UIR!$A$2:$P$21,8,FALSE),"")&lt;&gt;""),"Data is Missing.",""))</f>
        <v/>
      </c>
      <c r="T952" s="194" t="str">
        <f>IF(B952="","",IF(AND(Input!Q951="",IFERROR(VLOOKUP(K952,UIR!$A$2:$P$21,9,FALSE),"")&lt;&gt;""),"Data is Missing.",""))</f>
        <v/>
      </c>
      <c r="U952" s="194"/>
      <c r="V952" s="194" t="str">
        <f>IF(B952="","",IF(AND(Input!S951="",IFERROR(VLOOKUP(K952,UIR!$A$2:$P$21,11,FALSE),"")&lt;&gt;""),"Data is Missing.",""))</f>
        <v/>
      </c>
      <c r="W952" s="194" t="str">
        <f>IF(B952="","",IF(AND(Input!T951="",IFERROR(VLOOKUP(K952,UIR!$A$2:$P$21,12,FALSE),"")&lt;&gt;""),"Data is Missing.",""))</f>
        <v/>
      </c>
      <c r="X952" s="194" t="str">
        <f>IF(B952="","",IF(AND(Input!V951="",IFERROR(VLOOKUP(K952,UIR!$A$2:$P$21,13,FALSE),"")&lt;&gt;""),"Data is Missing.",""))</f>
        <v/>
      </c>
      <c r="Y952" s="194" t="str">
        <f>IF(B952="","",IF(AND(Input!W951="",IFERROR(VLOOKUP(K952,UIR!$A$2:$P$21,14,FALSE),"")&lt;&gt;""),"Data is Missing.",""))</f>
        <v/>
      </c>
      <c r="Z952" s="194" t="str">
        <f>IF(B952="","",IF(AND(Input!X951="",IFERROR(VLOOKUP(K952,UIR!$A$2:$P$21,15,FALSE),"")&lt;&gt;""),"Data is Missing.",""))</f>
        <v/>
      </c>
      <c r="AA952" s="195" t="str">
        <f>IF(B952="","",IF(AND(Input!Y951="",IFERROR(VLOOKUP(K952,UIR!$A$2:$P$21,16,FALSE),"")&lt;&gt;""),"Data is Missing.",""))</f>
        <v/>
      </c>
      <c r="AC952" s="202" t="str">
        <f>IF(ISERROR(IF(Input!D951="","",IF(ISERROR(VLOOKUP(Input!D951,'Measure List'!$A$2:$A$30000,1,0)),"Invalid RefNo",""))),"",IF(Input!D951="","",IF(ISERROR(VLOOKUP(Input!D951,'Measure List'!$A$2:$A$30000,1,0)),"Invalid RefNo","")))</f>
        <v/>
      </c>
      <c r="AD952" s="156"/>
      <c r="AE952" s="156"/>
      <c r="AF952" s="156"/>
      <c r="AG952" s="156"/>
      <c r="AH952" s="156"/>
      <c r="AI952" s="156"/>
      <c r="AJ952" s="156"/>
      <c r="AK952" s="156"/>
      <c r="AL952" s="203" t="str">
        <f>IF(COUNTIF(Dropdowns!$K$2:$K$7,Input!S951)&gt;0,"",IF(Input!S951="","","Invalid Type"))</f>
        <v/>
      </c>
      <c r="AN952" s="204" t="str">
        <f>IF(Input!C951="","",IF(ISNUMBER(VALUE(Input!C951)),"","Needs to be a number."))</f>
        <v/>
      </c>
      <c r="AO952" s="205" t="str">
        <f>IF(Input!E951="","",IF(ISNUMBER(VALUE(Input!E951)),"","Needs to be a number."))</f>
        <v/>
      </c>
      <c r="AP952" s="205" t="str">
        <f>IF(Input!N951="","",IF(ISNUMBER(VALUE(Input!N951)),"","Needs to be a number."))</f>
        <v/>
      </c>
      <c r="AQ952" s="205" t="str">
        <f>IF(Input!O951="","",IF(ISNUMBER(VALUE(Input!O951)),"","Needs to be a number."))</f>
        <v/>
      </c>
      <c r="AR952" s="205" t="str">
        <f>IF(Input!V951="","",IF(ISNUMBER(VALUE(Input!V951)),"","Needs to be a number."))</f>
        <v/>
      </c>
      <c r="AS952" s="205" t="str">
        <f>IF(Input!W951="","",IF(ISNUMBER(VALUE(Input!W951)),"","Needs to be a number."))</f>
        <v/>
      </c>
      <c r="AT952" s="205" t="str">
        <f>IF(Input!X951="","",IF(ISNUMBER(VALUE(Input!X951)),"","Needs to be a number."))</f>
        <v/>
      </c>
      <c r="AU952" s="206" t="str">
        <f>IF(Input!Y951="","",IF(ISNUMBER(VALUE(Input!Y951)),"","Needs to be a number."))</f>
        <v/>
      </c>
      <c r="AW952" s="259" t="str">
        <f>IF(OR(VALUE(Input!C951)&lt;0,VALUE(Input!C951)&gt;100), "Invalid EEI %","")</f>
        <v/>
      </c>
      <c r="AX952" s="207"/>
      <c r="AY952" s="278" t="str">
        <f>IF(Input!E951="","",IF(VALUE(Input!E951)=0,"Do not enter 0.",""))</f>
        <v/>
      </c>
    </row>
    <row r="953" spans="2:51" x14ac:dyDescent="0.3">
      <c r="B953" s="188" t="str">
        <f>Input!A952</f>
        <v/>
      </c>
      <c r="C953" s="189" t="str">
        <f>IF(ISERROR(IF(AND(Input!$A952="",SUMPRODUCT(--(LEN(Input!$A953:'Input'!$A$1006)&gt;0))&lt;&gt;0),"Row is skipped.",IF(AND(Input!$A952="",Input!$A953=""),"", IF(Input!B952="","Data is missing.","")))),"",IF(AND(Input!$A952="",SUMPRODUCT(--(LEN(Input!$A953:'Input'!$A$1006)&gt;0))&lt;&gt;0),"Row is skipped.",IF(AND(Input!$A952="",Input!$A953=""),"", IF(Input!B952="","Data is missing.",""))))</f>
        <v/>
      </c>
      <c r="D953" s="189" t="str">
        <f>IF(ISERROR(IF(AND(Input!$A952="",SUMPRODUCT(--(LEN(Input!$A953:'Input'!$A$1006)&gt;0))&lt;&gt;0),"Row is skipped.",IF(AND(Input!$A952="",Input!$A953=""),"", IF(Input!C952="","Data is missing.","")))),"",IF(AND(Input!$A952="",SUMPRODUCT(--(LEN(Input!$A953:'Input'!$A$1006)&gt;0))&lt;&gt;0),"Row is skipped.",IF(AND(Input!$A952="",Input!$A953=""),"", IF(Input!C952="","Data is missing.",""))))</f>
        <v/>
      </c>
      <c r="E953" s="189" t="str">
        <f>IF(ISERROR(IF(AND(Input!$A952="",SUMPRODUCT(--(LEN(Input!$A953:'Input'!$A$1006)&gt;0))&lt;&gt;0),"Row is skipped.",IF(AND(Input!$A952="",Input!$A953=""),"", IF(Input!D952="","Data is missing.","")))),"",IF(AND(Input!$A952="",SUMPRODUCT(--(LEN(Input!$A953:'Input'!$A$1006)&gt;0))&lt;&gt;0),"Row is skipped.",IF(AND(Input!$A952="",Input!$A953=""),"", IF(Input!D952="","Data is missing.",""))))</f>
        <v/>
      </c>
      <c r="F953" s="189" t="str">
        <f>IF(ISERROR(IF(AND(Input!$A952="",SUMPRODUCT(--(LEN(Input!$A953:'Input'!$A$1006)&gt;0))&lt;&gt;0),"Row is skipped.",IF(AND(Input!$A952="",Input!$A953=""),"", IF(Input!E952="","Data is missing.","")))),"",IF(AND(Input!$A952="",SUMPRODUCT(--(LEN(Input!$A953:'Input'!$A$1006)&gt;0))&lt;&gt;0),"Row is skipped.",IF(AND(Input!$A952="",Input!$A953=""),"", IF(Input!E952="","Data is missing.",""))))</f>
        <v/>
      </c>
      <c r="G953" s="189" t="str">
        <f>IF(ISERROR(IF(AND(Input!$A952="",SUMPRODUCT(--(LEN(Input!$A953:'Input'!$A$1006)&gt;0))&lt;&gt;0),"Row is skipped.",IF(AND(Input!$A952="",Input!$A953=""),"", IF(Input!F952="","Data is missing.","")))),"",IF(AND(Input!$A952="",SUMPRODUCT(--(LEN(Input!$A953:'Input'!$A$1006)&gt;0))&lt;&gt;0),"Row is skipped.",IF(AND(Input!$A952="",Input!$A953=""),"", IF(Input!F952="","Data is missing.",""))))</f>
        <v/>
      </c>
      <c r="H953" s="190" t="str">
        <f>IF(ISERROR(IF(AND(Input!$A952="",SUMPRODUCT(--(LEN(Input!$A953:'Input'!$A$1006)&gt;0))&lt;&gt;0),"Row is skipped.",IF(AND(Input!$A952="",Input!$A953=""),"", IF(Input!G952="","Data is missing.","")))),"",IF(AND(Input!$A952="",SUMPRODUCT(--(LEN(Input!$A953:'Input'!$A$1006)&gt;0))&lt;&gt;0),"Row is skipped.",IF(AND(Input!$A952="",Input!$A953=""),"", IF(Input!G952="","Data is missing.",""))))</f>
        <v/>
      </c>
      <c r="I953" s="156"/>
      <c r="J953" s="191" t="str">
        <f>IFERROR(VLOOKUP(VLOOKUP(Input!$D952,'Measure List'!$A:$AN,40,FALSE),UIR!$A$1:$Q$27,17,FALSE),"")</f>
        <v/>
      </c>
      <c r="K953" s="192" t="str">
        <f>IFERROR(VLOOKUP(Input!$D952,'Measure List'!$A:$AN,40,FALSE),"")</f>
        <v/>
      </c>
      <c r="L953" s="156"/>
      <c r="M953" s="193" t="str">
        <f>IF(B953="","",IF(AND(Input!H952="",IFERROR(VLOOKUP(K953,UIR!$A$2:$P$21,2,FALSE),"")&lt;&gt;""),"Data is Missing.",""))</f>
        <v/>
      </c>
      <c r="N953" s="194" t="str">
        <f>IF(B953="","",IF(AND(Input!I952="",IFERROR(VLOOKUP(K953,UIR!$A$2:$P$21,3,FALSE),"")&lt;&gt;""),"Data is Missing.",""))</f>
        <v/>
      </c>
      <c r="O953" s="194" t="str">
        <f>IF(B953="","",IF(AND(Input!J952="",IFERROR(VLOOKUP(K953,UIR!$A$2:$P$21,4,FALSE),"")&lt;&gt;""),"Data is Missing.",""))</f>
        <v/>
      </c>
      <c r="P953" s="194" t="str">
        <f>IF(B953="","",IF(AND(Input!K952="",IFERROR(VLOOKUP(K953,UIR!$A$2:$P$21,5,FALSE),"")&lt;&gt;""),"Data is Missing.",""))</f>
        <v/>
      </c>
      <c r="Q953" s="194" t="str">
        <f>IF(B953="","",IF(AND(Input!L952="",IFERROR(VLOOKUP(K953,UIR!$A$2:$P$21,6,FALSE),"")&lt;&gt;""),"Data is Missing.",""))</f>
        <v/>
      </c>
      <c r="R953" s="194" t="str">
        <f>IF(B953="","",IF(AND(Input!M952="",IFERROR(VLOOKUP(K953,UIR!$A$2:$P$21,7,FALSE),"")&lt;&gt;""),"Data is Missing.",""))</f>
        <v/>
      </c>
      <c r="S953" s="194" t="str">
        <f>IF(B953="","",IF(AND(Input!P952="",IFERROR(VLOOKUP(K953,UIR!$A$2:$P$21,8,FALSE),"")&lt;&gt;""),"Data is Missing.",""))</f>
        <v/>
      </c>
      <c r="T953" s="194" t="str">
        <f>IF(B953="","",IF(AND(Input!Q952="",IFERROR(VLOOKUP(K953,UIR!$A$2:$P$21,9,FALSE),"")&lt;&gt;""),"Data is Missing.",""))</f>
        <v/>
      </c>
      <c r="U953" s="194"/>
      <c r="V953" s="194" t="str">
        <f>IF(B953="","",IF(AND(Input!S952="",IFERROR(VLOOKUP(K953,UIR!$A$2:$P$21,11,FALSE),"")&lt;&gt;""),"Data is Missing.",""))</f>
        <v/>
      </c>
      <c r="W953" s="194" t="str">
        <f>IF(B953="","",IF(AND(Input!T952="",IFERROR(VLOOKUP(K953,UIR!$A$2:$P$21,12,FALSE),"")&lt;&gt;""),"Data is Missing.",""))</f>
        <v/>
      </c>
      <c r="X953" s="194" t="str">
        <f>IF(B953="","",IF(AND(Input!V952="",IFERROR(VLOOKUP(K953,UIR!$A$2:$P$21,13,FALSE),"")&lt;&gt;""),"Data is Missing.",""))</f>
        <v/>
      </c>
      <c r="Y953" s="194" t="str">
        <f>IF(B953="","",IF(AND(Input!W952="",IFERROR(VLOOKUP(K953,UIR!$A$2:$P$21,14,FALSE),"")&lt;&gt;""),"Data is Missing.",""))</f>
        <v/>
      </c>
      <c r="Z953" s="194" t="str">
        <f>IF(B953="","",IF(AND(Input!X952="",IFERROR(VLOOKUP(K953,UIR!$A$2:$P$21,15,FALSE),"")&lt;&gt;""),"Data is Missing.",""))</f>
        <v/>
      </c>
      <c r="AA953" s="195" t="str">
        <f>IF(B953="","",IF(AND(Input!Y952="",IFERROR(VLOOKUP(K953,UIR!$A$2:$P$21,16,FALSE),"")&lt;&gt;""),"Data is Missing.",""))</f>
        <v/>
      </c>
      <c r="AC953" s="202" t="str">
        <f>IF(ISERROR(IF(Input!D952="","",IF(ISERROR(VLOOKUP(Input!D952,'Measure List'!$A$2:$A$30000,1,0)),"Invalid RefNo",""))),"",IF(Input!D952="","",IF(ISERROR(VLOOKUP(Input!D952,'Measure List'!$A$2:$A$30000,1,0)),"Invalid RefNo","")))</f>
        <v/>
      </c>
      <c r="AD953" s="156"/>
      <c r="AE953" s="156"/>
      <c r="AF953" s="156"/>
      <c r="AG953" s="156"/>
      <c r="AH953" s="156"/>
      <c r="AI953" s="156"/>
      <c r="AJ953" s="156"/>
      <c r="AK953" s="156"/>
      <c r="AL953" s="203" t="str">
        <f>IF(COUNTIF(Dropdowns!$K$2:$K$7,Input!S952)&gt;0,"",IF(Input!S952="","","Invalid Type"))</f>
        <v/>
      </c>
      <c r="AN953" s="204" t="str">
        <f>IF(Input!C952="","",IF(ISNUMBER(VALUE(Input!C952)),"","Needs to be a number."))</f>
        <v/>
      </c>
      <c r="AO953" s="205" t="str">
        <f>IF(Input!E952="","",IF(ISNUMBER(VALUE(Input!E952)),"","Needs to be a number."))</f>
        <v/>
      </c>
      <c r="AP953" s="205" t="str">
        <f>IF(Input!N952="","",IF(ISNUMBER(VALUE(Input!N952)),"","Needs to be a number."))</f>
        <v/>
      </c>
      <c r="AQ953" s="205" t="str">
        <f>IF(Input!O952="","",IF(ISNUMBER(VALUE(Input!O952)),"","Needs to be a number."))</f>
        <v/>
      </c>
      <c r="AR953" s="205" t="str">
        <f>IF(Input!V952="","",IF(ISNUMBER(VALUE(Input!V952)),"","Needs to be a number."))</f>
        <v/>
      </c>
      <c r="AS953" s="205" t="str">
        <f>IF(Input!W952="","",IF(ISNUMBER(VALUE(Input!W952)),"","Needs to be a number."))</f>
        <v/>
      </c>
      <c r="AT953" s="205" t="str">
        <f>IF(Input!X952="","",IF(ISNUMBER(VALUE(Input!X952)),"","Needs to be a number."))</f>
        <v/>
      </c>
      <c r="AU953" s="206" t="str">
        <f>IF(Input!Y952="","",IF(ISNUMBER(VALUE(Input!Y952)),"","Needs to be a number."))</f>
        <v/>
      </c>
      <c r="AW953" s="259" t="str">
        <f>IF(OR(VALUE(Input!C952)&lt;0,VALUE(Input!C952)&gt;100), "Invalid EEI %","")</f>
        <v/>
      </c>
      <c r="AX953" s="207"/>
      <c r="AY953" s="278" t="str">
        <f>IF(Input!E952="","",IF(VALUE(Input!E952)=0,"Do not enter 0.",""))</f>
        <v/>
      </c>
    </row>
    <row r="954" spans="2:51" x14ac:dyDescent="0.3">
      <c r="B954" s="188" t="str">
        <f>Input!A953</f>
        <v/>
      </c>
      <c r="C954" s="189" t="str">
        <f>IF(ISERROR(IF(AND(Input!$A953="",SUMPRODUCT(--(LEN(Input!$A954:'Input'!$A$1006)&gt;0))&lt;&gt;0),"Row is skipped.",IF(AND(Input!$A953="",Input!$A954=""),"", IF(Input!B953="","Data is missing.","")))),"",IF(AND(Input!$A953="",SUMPRODUCT(--(LEN(Input!$A954:'Input'!$A$1006)&gt;0))&lt;&gt;0),"Row is skipped.",IF(AND(Input!$A953="",Input!$A954=""),"", IF(Input!B953="","Data is missing.",""))))</f>
        <v/>
      </c>
      <c r="D954" s="189" t="str">
        <f>IF(ISERROR(IF(AND(Input!$A953="",SUMPRODUCT(--(LEN(Input!$A954:'Input'!$A$1006)&gt;0))&lt;&gt;0),"Row is skipped.",IF(AND(Input!$A953="",Input!$A954=""),"", IF(Input!C953="","Data is missing.","")))),"",IF(AND(Input!$A953="",SUMPRODUCT(--(LEN(Input!$A954:'Input'!$A$1006)&gt;0))&lt;&gt;0),"Row is skipped.",IF(AND(Input!$A953="",Input!$A954=""),"", IF(Input!C953="","Data is missing.",""))))</f>
        <v/>
      </c>
      <c r="E954" s="189" t="str">
        <f>IF(ISERROR(IF(AND(Input!$A953="",SUMPRODUCT(--(LEN(Input!$A954:'Input'!$A$1006)&gt;0))&lt;&gt;0),"Row is skipped.",IF(AND(Input!$A953="",Input!$A954=""),"", IF(Input!D953="","Data is missing.","")))),"",IF(AND(Input!$A953="",SUMPRODUCT(--(LEN(Input!$A954:'Input'!$A$1006)&gt;0))&lt;&gt;0),"Row is skipped.",IF(AND(Input!$A953="",Input!$A954=""),"", IF(Input!D953="","Data is missing.",""))))</f>
        <v/>
      </c>
      <c r="F954" s="189" t="str">
        <f>IF(ISERROR(IF(AND(Input!$A953="",SUMPRODUCT(--(LEN(Input!$A954:'Input'!$A$1006)&gt;0))&lt;&gt;0),"Row is skipped.",IF(AND(Input!$A953="",Input!$A954=""),"", IF(Input!E953="","Data is missing.","")))),"",IF(AND(Input!$A953="",SUMPRODUCT(--(LEN(Input!$A954:'Input'!$A$1006)&gt;0))&lt;&gt;0),"Row is skipped.",IF(AND(Input!$A953="",Input!$A954=""),"", IF(Input!E953="","Data is missing.",""))))</f>
        <v/>
      </c>
      <c r="G954" s="189" t="str">
        <f>IF(ISERROR(IF(AND(Input!$A953="",SUMPRODUCT(--(LEN(Input!$A954:'Input'!$A$1006)&gt;0))&lt;&gt;0),"Row is skipped.",IF(AND(Input!$A953="",Input!$A954=""),"", IF(Input!F953="","Data is missing.","")))),"",IF(AND(Input!$A953="",SUMPRODUCT(--(LEN(Input!$A954:'Input'!$A$1006)&gt;0))&lt;&gt;0),"Row is skipped.",IF(AND(Input!$A953="",Input!$A954=""),"", IF(Input!F953="","Data is missing.",""))))</f>
        <v/>
      </c>
      <c r="H954" s="190" t="str">
        <f>IF(ISERROR(IF(AND(Input!$A953="",SUMPRODUCT(--(LEN(Input!$A954:'Input'!$A$1006)&gt;0))&lt;&gt;0),"Row is skipped.",IF(AND(Input!$A953="",Input!$A954=""),"", IF(Input!G953="","Data is missing.","")))),"",IF(AND(Input!$A953="",SUMPRODUCT(--(LEN(Input!$A954:'Input'!$A$1006)&gt;0))&lt;&gt;0),"Row is skipped.",IF(AND(Input!$A953="",Input!$A954=""),"", IF(Input!G953="","Data is missing.",""))))</f>
        <v/>
      </c>
      <c r="I954" s="156"/>
      <c r="J954" s="191" t="str">
        <f>IFERROR(VLOOKUP(VLOOKUP(Input!$D953,'Measure List'!$A:$AN,40,FALSE),UIR!$A$1:$Q$27,17,FALSE),"")</f>
        <v/>
      </c>
      <c r="K954" s="192" t="str">
        <f>IFERROR(VLOOKUP(Input!$D953,'Measure List'!$A:$AN,40,FALSE),"")</f>
        <v/>
      </c>
      <c r="L954" s="156"/>
      <c r="M954" s="193" t="str">
        <f>IF(B954="","",IF(AND(Input!H953="",IFERROR(VLOOKUP(K954,UIR!$A$2:$P$21,2,FALSE),"")&lt;&gt;""),"Data is Missing.",""))</f>
        <v/>
      </c>
      <c r="N954" s="194" t="str">
        <f>IF(B954="","",IF(AND(Input!I953="",IFERROR(VLOOKUP(K954,UIR!$A$2:$P$21,3,FALSE),"")&lt;&gt;""),"Data is Missing.",""))</f>
        <v/>
      </c>
      <c r="O954" s="194" t="str">
        <f>IF(B954="","",IF(AND(Input!J953="",IFERROR(VLOOKUP(K954,UIR!$A$2:$P$21,4,FALSE),"")&lt;&gt;""),"Data is Missing.",""))</f>
        <v/>
      </c>
      <c r="P954" s="194" t="str">
        <f>IF(B954="","",IF(AND(Input!K953="",IFERROR(VLOOKUP(K954,UIR!$A$2:$P$21,5,FALSE),"")&lt;&gt;""),"Data is Missing.",""))</f>
        <v/>
      </c>
      <c r="Q954" s="194" t="str">
        <f>IF(B954="","",IF(AND(Input!L953="",IFERROR(VLOOKUP(K954,UIR!$A$2:$P$21,6,FALSE),"")&lt;&gt;""),"Data is Missing.",""))</f>
        <v/>
      </c>
      <c r="R954" s="194" t="str">
        <f>IF(B954="","",IF(AND(Input!M953="",IFERROR(VLOOKUP(K954,UIR!$A$2:$P$21,7,FALSE),"")&lt;&gt;""),"Data is Missing.",""))</f>
        <v/>
      </c>
      <c r="S954" s="194" t="str">
        <f>IF(B954="","",IF(AND(Input!P953="",IFERROR(VLOOKUP(K954,UIR!$A$2:$P$21,8,FALSE),"")&lt;&gt;""),"Data is Missing.",""))</f>
        <v/>
      </c>
      <c r="T954" s="194" t="str">
        <f>IF(B954="","",IF(AND(Input!Q953="",IFERROR(VLOOKUP(K954,UIR!$A$2:$P$21,9,FALSE),"")&lt;&gt;""),"Data is Missing.",""))</f>
        <v/>
      </c>
      <c r="U954" s="194"/>
      <c r="V954" s="194" t="str">
        <f>IF(B954="","",IF(AND(Input!S953="",IFERROR(VLOOKUP(K954,UIR!$A$2:$P$21,11,FALSE),"")&lt;&gt;""),"Data is Missing.",""))</f>
        <v/>
      </c>
      <c r="W954" s="194" t="str">
        <f>IF(B954="","",IF(AND(Input!T953="",IFERROR(VLOOKUP(K954,UIR!$A$2:$P$21,12,FALSE),"")&lt;&gt;""),"Data is Missing.",""))</f>
        <v/>
      </c>
      <c r="X954" s="194" t="str">
        <f>IF(B954="","",IF(AND(Input!V953="",IFERROR(VLOOKUP(K954,UIR!$A$2:$P$21,13,FALSE),"")&lt;&gt;""),"Data is Missing.",""))</f>
        <v/>
      </c>
      <c r="Y954" s="194" t="str">
        <f>IF(B954="","",IF(AND(Input!W953="",IFERROR(VLOOKUP(K954,UIR!$A$2:$P$21,14,FALSE),"")&lt;&gt;""),"Data is Missing.",""))</f>
        <v/>
      </c>
      <c r="Z954" s="194" t="str">
        <f>IF(B954="","",IF(AND(Input!X953="",IFERROR(VLOOKUP(K954,UIR!$A$2:$P$21,15,FALSE),"")&lt;&gt;""),"Data is Missing.",""))</f>
        <v/>
      </c>
      <c r="AA954" s="195" t="str">
        <f>IF(B954="","",IF(AND(Input!Y953="",IFERROR(VLOOKUP(K954,UIR!$A$2:$P$21,16,FALSE),"")&lt;&gt;""),"Data is Missing.",""))</f>
        <v/>
      </c>
      <c r="AC954" s="202" t="str">
        <f>IF(ISERROR(IF(Input!D953="","",IF(ISERROR(VLOOKUP(Input!D953,'Measure List'!$A$2:$A$30000,1,0)),"Invalid RefNo",""))),"",IF(Input!D953="","",IF(ISERROR(VLOOKUP(Input!D953,'Measure List'!$A$2:$A$30000,1,0)),"Invalid RefNo","")))</f>
        <v/>
      </c>
      <c r="AD954" s="156"/>
      <c r="AE954" s="156"/>
      <c r="AF954" s="156"/>
      <c r="AG954" s="156"/>
      <c r="AH954" s="156"/>
      <c r="AI954" s="156"/>
      <c r="AJ954" s="156"/>
      <c r="AK954" s="156"/>
      <c r="AL954" s="203" t="str">
        <f>IF(COUNTIF(Dropdowns!$K$2:$K$7,Input!S953)&gt;0,"",IF(Input!S953="","","Invalid Type"))</f>
        <v/>
      </c>
      <c r="AN954" s="204" t="str">
        <f>IF(Input!C953="","",IF(ISNUMBER(VALUE(Input!C953)),"","Needs to be a number."))</f>
        <v/>
      </c>
      <c r="AO954" s="205" t="str">
        <f>IF(Input!E953="","",IF(ISNUMBER(VALUE(Input!E953)),"","Needs to be a number."))</f>
        <v/>
      </c>
      <c r="AP954" s="205" t="str">
        <f>IF(Input!N953="","",IF(ISNUMBER(VALUE(Input!N953)),"","Needs to be a number."))</f>
        <v/>
      </c>
      <c r="AQ954" s="205" t="str">
        <f>IF(Input!O953="","",IF(ISNUMBER(VALUE(Input!O953)),"","Needs to be a number."))</f>
        <v/>
      </c>
      <c r="AR954" s="205" t="str">
        <f>IF(Input!V953="","",IF(ISNUMBER(VALUE(Input!V953)),"","Needs to be a number."))</f>
        <v/>
      </c>
      <c r="AS954" s="205" t="str">
        <f>IF(Input!W953="","",IF(ISNUMBER(VALUE(Input!W953)),"","Needs to be a number."))</f>
        <v/>
      </c>
      <c r="AT954" s="205" t="str">
        <f>IF(Input!X953="","",IF(ISNUMBER(VALUE(Input!X953)),"","Needs to be a number."))</f>
        <v/>
      </c>
      <c r="AU954" s="206" t="str">
        <f>IF(Input!Y953="","",IF(ISNUMBER(VALUE(Input!Y953)),"","Needs to be a number."))</f>
        <v/>
      </c>
      <c r="AW954" s="259" t="str">
        <f>IF(OR(VALUE(Input!C953)&lt;0,VALUE(Input!C953)&gt;100), "Invalid EEI %","")</f>
        <v/>
      </c>
      <c r="AX954" s="207"/>
      <c r="AY954" s="278" t="str">
        <f>IF(Input!E953="","",IF(VALUE(Input!E953)=0,"Do not enter 0.",""))</f>
        <v/>
      </c>
    </row>
    <row r="955" spans="2:51" x14ac:dyDescent="0.3">
      <c r="B955" s="188" t="str">
        <f>Input!A954</f>
        <v/>
      </c>
      <c r="C955" s="189" t="str">
        <f>IF(ISERROR(IF(AND(Input!$A954="",SUMPRODUCT(--(LEN(Input!$A955:'Input'!$A$1006)&gt;0))&lt;&gt;0),"Row is skipped.",IF(AND(Input!$A954="",Input!$A955=""),"", IF(Input!B954="","Data is missing.","")))),"",IF(AND(Input!$A954="",SUMPRODUCT(--(LEN(Input!$A955:'Input'!$A$1006)&gt;0))&lt;&gt;0),"Row is skipped.",IF(AND(Input!$A954="",Input!$A955=""),"", IF(Input!B954="","Data is missing.",""))))</f>
        <v/>
      </c>
      <c r="D955" s="189" t="str">
        <f>IF(ISERROR(IF(AND(Input!$A954="",SUMPRODUCT(--(LEN(Input!$A955:'Input'!$A$1006)&gt;0))&lt;&gt;0),"Row is skipped.",IF(AND(Input!$A954="",Input!$A955=""),"", IF(Input!C954="","Data is missing.","")))),"",IF(AND(Input!$A954="",SUMPRODUCT(--(LEN(Input!$A955:'Input'!$A$1006)&gt;0))&lt;&gt;0),"Row is skipped.",IF(AND(Input!$A954="",Input!$A955=""),"", IF(Input!C954="","Data is missing.",""))))</f>
        <v/>
      </c>
      <c r="E955" s="189" t="str">
        <f>IF(ISERROR(IF(AND(Input!$A954="",SUMPRODUCT(--(LEN(Input!$A955:'Input'!$A$1006)&gt;0))&lt;&gt;0),"Row is skipped.",IF(AND(Input!$A954="",Input!$A955=""),"", IF(Input!D954="","Data is missing.","")))),"",IF(AND(Input!$A954="",SUMPRODUCT(--(LEN(Input!$A955:'Input'!$A$1006)&gt;0))&lt;&gt;0),"Row is skipped.",IF(AND(Input!$A954="",Input!$A955=""),"", IF(Input!D954="","Data is missing.",""))))</f>
        <v/>
      </c>
      <c r="F955" s="189" t="str">
        <f>IF(ISERROR(IF(AND(Input!$A954="",SUMPRODUCT(--(LEN(Input!$A955:'Input'!$A$1006)&gt;0))&lt;&gt;0),"Row is skipped.",IF(AND(Input!$A954="",Input!$A955=""),"", IF(Input!E954="","Data is missing.","")))),"",IF(AND(Input!$A954="",SUMPRODUCT(--(LEN(Input!$A955:'Input'!$A$1006)&gt;0))&lt;&gt;0),"Row is skipped.",IF(AND(Input!$A954="",Input!$A955=""),"", IF(Input!E954="","Data is missing.",""))))</f>
        <v/>
      </c>
      <c r="G955" s="189" t="str">
        <f>IF(ISERROR(IF(AND(Input!$A954="",SUMPRODUCT(--(LEN(Input!$A955:'Input'!$A$1006)&gt;0))&lt;&gt;0),"Row is skipped.",IF(AND(Input!$A954="",Input!$A955=""),"", IF(Input!F954="","Data is missing.","")))),"",IF(AND(Input!$A954="",SUMPRODUCT(--(LEN(Input!$A955:'Input'!$A$1006)&gt;0))&lt;&gt;0),"Row is skipped.",IF(AND(Input!$A954="",Input!$A955=""),"", IF(Input!F954="","Data is missing.",""))))</f>
        <v/>
      </c>
      <c r="H955" s="190" t="str">
        <f>IF(ISERROR(IF(AND(Input!$A954="",SUMPRODUCT(--(LEN(Input!$A955:'Input'!$A$1006)&gt;0))&lt;&gt;0),"Row is skipped.",IF(AND(Input!$A954="",Input!$A955=""),"", IF(Input!G954="","Data is missing.","")))),"",IF(AND(Input!$A954="",SUMPRODUCT(--(LEN(Input!$A955:'Input'!$A$1006)&gt;0))&lt;&gt;0),"Row is skipped.",IF(AND(Input!$A954="",Input!$A955=""),"", IF(Input!G954="","Data is missing.",""))))</f>
        <v/>
      </c>
      <c r="I955" s="156"/>
      <c r="J955" s="191" t="str">
        <f>IFERROR(VLOOKUP(VLOOKUP(Input!$D954,'Measure List'!$A:$AN,40,FALSE),UIR!$A$1:$Q$27,17,FALSE),"")</f>
        <v/>
      </c>
      <c r="K955" s="192" t="str">
        <f>IFERROR(VLOOKUP(Input!$D954,'Measure List'!$A:$AN,40,FALSE),"")</f>
        <v/>
      </c>
      <c r="L955" s="156"/>
      <c r="M955" s="193" t="str">
        <f>IF(B955="","",IF(AND(Input!H954="",IFERROR(VLOOKUP(K955,UIR!$A$2:$P$21,2,FALSE),"")&lt;&gt;""),"Data is Missing.",""))</f>
        <v/>
      </c>
      <c r="N955" s="194" t="str">
        <f>IF(B955="","",IF(AND(Input!I954="",IFERROR(VLOOKUP(K955,UIR!$A$2:$P$21,3,FALSE),"")&lt;&gt;""),"Data is Missing.",""))</f>
        <v/>
      </c>
      <c r="O955" s="194" t="str">
        <f>IF(B955="","",IF(AND(Input!J954="",IFERROR(VLOOKUP(K955,UIR!$A$2:$P$21,4,FALSE),"")&lt;&gt;""),"Data is Missing.",""))</f>
        <v/>
      </c>
      <c r="P955" s="194" t="str">
        <f>IF(B955="","",IF(AND(Input!K954="",IFERROR(VLOOKUP(K955,UIR!$A$2:$P$21,5,FALSE),"")&lt;&gt;""),"Data is Missing.",""))</f>
        <v/>
      </c>
      <c r="Q955" s="194" t="str">
        <f>IF(B955="","",IF(AND(Input!L954="",IFERROR(VLOOKUP(K955,UIR!$A$2:$P$21,6,FALSE),"")&lt;&gt;""),"Data is Missing.",""))</f>
        <v/>
      </c>
      <c r="R955" s="194" t="str">
        <f>IF(B955="","",IF(AND(Input!M954="",IFERROR(VLOOKUP(K955,UIR!$A$2:$P$21,7,FALSE),"")&lt;&gt;""),"Data is Missing.",""))</f>
        <v/>
      </c>
      <c r="S955" s="194" t="str">
        <f>IF(B955="","",IF(AND(Input!P954="",IFERROR(VLOOKUP(K955,UIR!$A$2:$P$21,8,FALSE),"")&lt;&gt;""),"Data is Missing.",""))</f>
        <v/>
      </c>
      <c r="T955" s="194" t="str">
        <f>IF(B955="","",IF(AND(Input!Q954="",IFERROR(VLOOKUP(K955,UIR!$A$2:$P$21,9,FALSE),"")&lt;&gt;""),"Data is Missing.",""))</f>
        <v/>
      </c>
      <c r="U955" s="194"/>
      <c r="V955" s="194" t="str">
        <f>IF(B955="","",IF(AND(Input!S954="",IFERROR(VLOOKUP(K955,UIR!$A$2:$P$21,11,FALSE),"")&lt;&gt;""),"Data is Missing.",""))</f>
        <v/>
      </c>
      <c r="W955" s="194" t="str">
        <f>IF(B955="","",IF(AND(Input!T954="",IFERROR(VLOOKUP(K955,UIR!$A$2:$P$21,12,FALSE),"")&lt;&gt;""),"Data is Missing.",""))</f>
        <v/>
      </c>
      <c r="X955" s="194" t="str">
        <f>IF(B955="","",IF(AND(Input!V954="",IFERROR(VLOOKUP(K955,UIR!$A$2:$P$21,13,FALSE),"")&lt;&gt;""),"Data is Missing.",""))</f>
        <v/>
      </c>
      <c r="Y955" s="194" t="str">
        <f>IF(B955="","",IF(AND(Input!W954="",IFERROR(VLOOKUP(K955,UIR!$A$2:$P$21,14,FALSE),"")&lt;&gt;""),"Data is Missing.",""))</f>
        <v/>
      </c>
      <c r="Z955" s="194" t="str">
        <f>IF(B955="","",IF(AND(Input!X954="",IFERROR(VLOOKUP(K955,UIR!$A$2:$P$21,15,FALSE),"")&lt;&gt;""),"Data is Missing.",""))</f>
        <v/>
      </c>
      <c r="AA955" s="195" t="str">
        <f>IF(B955="","",IF(AND(Input!Y954="",IFERROR(VLOOKUP(K955,UIR!$A$2:$P$21,16,FALSE),"")&lt;&gt;""),"Data is Missing.",""))</f>
        <v/>
      </c>
      <c r="AC955" s="202" t="str">
        <f>IF(ISERROR(IF(Input!D954="","",IF(ISERROR(VLOOKUP(Input!D954,'Measure List'!$A$2:$A$30000,1,0)),"Invalid RefNo",""))),"",IF(Input!D954="","",IF(ISERROR(VLOOKUP(Input!D954,'Measure List'!$A$2:$A$30000,1,0)),"Invalid RefNo","")))</f>
        <v/>
      </c>
      <c r="AD955" s="156"/>
      <c r="AE955" s="156"/>
      <c r="AF955" s="156"/>
      <c r="AG955" s="156"/>
      <c r="AH955" s="156"/>
      <c r="AI955" s="156"/>
      <c r="AJ955" s="156"/>
      <c r="AK955" s="156"/>
      <c r="AL955" s="203" t="str">
        <f>IF(COUNTIF(Dropdowns!$K$2:$K$7,Input!S954)&gt;0,"",IF(Input!S954="","","Invalid Type"))</f>
        <v/>
      </c>
      <c r="AN955" s="204" t="str">
        <f>IF(Input!C954="","",IF(ISNUMBER(VALUE(Input!C954)),"","Needs to be a number."))</f>
        <v/>
      </c>
      <c r="AO955" s="205" t="str">
        <f>IF(Input!E954="","",IF(ISNUMBER(VALUE(Input!E954)),"","Needs to be a number."))</f>
        <v/>
      </c>
      <c r="AP955" s="205" t="str">
        <f>IF(Input!N954="","",IF(ISNUMBER(VALUE(Input!N954)),"","Needs to be a number."))</f>
        <v/>
      </c>
      <c r="AQ955" s="205" t="str">
        <f>IF(Input!O954="","",IF(ISNUMBER(VALUE(Input!O954)),"","Needs to be a number."))</f>
        <v/>
      </c>
      <c r="AR955" s="205" t="str">
        <f>IF(Input!V954="","",IF(ISNUMBER(VALUE(Input!V954)),"","Needs to be a number."))</f>
        <v/>
      </c>
      <c r="AS955" s="205" t="str">
        <f>IF(Input!W954="","",IF(ISNUMBER(VALUE(Input!W954)),"","Needs to be a number."))</f>
        <v/>
      </c>
      <c r="AT955" s="205" t="str">
        <f>IF(Input!X954="","",IF(ISNUMBER(VALUE(Input!X954)),"","Needs to be a number."))</f>
        <v/>
      </c>
      <c r="AU955" s="206" t="str">
        <f>IF(Input!Y954="","",IF(ISNUMBER(VALUE(Input!Y954)),"","Needs to be a number."))</f>
        <v/>
      </c>
      <c r="AW955" s="259" t="str">
        <f>IF(OR(VALUE(Input!C954)&lt;0,VALUE(Input!C954)&gt;100), "Invalid EEI %","")</f>
        <v/>
      </c>
      <c r="AX955" s="207"/>
      <c r="AY955" s="278" t="str">
        <f>IF(Input!E954="","",IF(VALUE(Input!E954)=0,"Do not enter 0.",""))</f>
        <v/>
      </c>
    </row>
    <row r="956" spans="2:51" x14ac:dyDescent="0.3">
      <c r="B956" s="188" t="str">
        <f>Input!A955</f>
        <v/>
      </c>
      <c r="C956" s="189" t="str">
        <f>IF(ISERROR(IF(AND(Input!$A955="",SUMPRODUCT(--(LEN(Input!$A956:'Input'!$A$1006)&gt;0))&lt;&gt;0),"Row is skipped.",IF(AND(Input!$A955="",Input!$A956=""),"", IF(Input!B955="","Data is missing.","")))),"",IF(AND(Input!$A955="",SUMPRODUCT(--(LEN(Input!$A956:'Input'!$A$1006)&gt;0))&lt;&gt;0),"Row is skipped.",IF(AND(Input!$A955="",Input!$A956=""),"", IF(Input!B955="","Data is missing.",""))))</f>
        <v/>
      </c>
      <c r="D956" s="189" t="str">
        <f>IF(ISERROR(IF(AND(Input!$A955="",SUMPRODUCT(--(LEN(Input!$A956:'Input'!$A$1006)&gt;0))&lt;&gt;0),"Row is skipped.",IF(AND(Input!$A955="",Input!$A956=""),"", IF(Input!C955="","Data is missing.","")))),"",IF(AND(Input!$A955="",SUMPRODUCT(--(LEN(Input!$A956:'Input'!$A$1006)&gt;0))&lt;&gt;0),"Row is skipped.",IF(AND(Input!$A955="",Input!$A956=""),"", IF(Input!C955="","Data is missing.",""))))</f>
        <v/>
      </c>
      <c r="E956" s="189" t="str">
        <f>IF(ISERROR(IF(AND(Input!$A955="",SUMPRODUCT(--(LEN(Input!$A956:'Input'!$A$1006)&gt;0))&lt;&gt;0),"Row is skipped.",IF(AND(Input!$A955="",Input!$A956=""),"", IF(Input!D955="","Data is missing.","")))),"",IF(AND(Input!$A955="",SUMPRODUCT(--(LEN(Input!$A956:'Input'!$A$1006)&gt;0))&lt;&gt;0),"Row is skipped.",IF(AND(Input!$A955="",Input!$A956=""),"", IF(Input!D955="","Data is missing.",""))))</f>
        <v/>
      </c>
      <c r="F956" s="189" t="str">
        <f>IF(ISERROR(IF(AND(Input!$A955="",SUMPRODUCT(--(LEN(Input!$A956:'Input'!$A$1006)&gt;0))&lt;&gt;0),"Row is skipped.",IF(AND(Input!$A955="",Input!$A956=""),"", IF(Input!E955="","Data is missing.","")))),"",IF(AND(Input!$A955="",SUMPRODUCT(--(LEN(Input!$A956:'Input'!$A$1006)&gt;0))&lt;&gt;0),"Row is skipped.",IF(AND(Input!$A955="",Input!$A956=""),"", IF(Input!E955="","Data is missing.",""))))</f>
        <v/>
      </c>
      <c r="G956" s="189" t="str">
        <f>IF(ISERROR(IF(AND(Input!$A955="",SUMPRODUCT(--(LEN(Input!$A956:'Input'!$A$1006)&gt;0))&lt;&gt;0),"Row is skipped.",IF(AND(Input!$A955="",Input!$A956=""),"", IF(Input!F955="","Data is missing.","")))),"",IF(AND(Input!$A955="",SUMPRODUCT(--(LEN(Input!$A956:'Input'!$A$1006)&gt;0))&lt;&gt;0),"Row is skipped.",IF(AND(Input!$A955="",Input!$A956=""),"", IF(Input!F955="","Data is missing.",""))))</f>
        <v/>
      </c>
      <c r="H956" s="190" t="str">
        <f>IF(ISERROR(IF(AND(Input!$A955="",SUMPRODUCT(--(LEN(Input!$A956:'Input'!$A$1006)&gt;0))&lt;&gt;0),"Row is skipped.",IF(AND(Input!$A955="",Input!$A956=""),"", IF(Input!G955="","Data is missing.","")))),"",IF(AND(Input!$A955="",SUMPRODUCT(--(LEN(Input!$A956:'Input'!$A$1006)&gt;0))&lt;&gt;0),"Row is skipped.",IF(AND(Input!$A955="",Input!$A956=""),"", IF(Input!G955="","Data is missing.",""))))</f>
        <v/>
      </c>
      <c r="I956" s="156"/>
      <c r="J956" s="191" t="str">
        <f>IFERROR(VLOOKUP(VLOOKUP(Input!$D955,'Measure List'!$A:$AN,40,FALSE),UIR!$A$1:$Q$27,17,FALSE),"")</f>
        <v/>
      </c>
      <c r="K956" s="192" t="str">
        <f>IFERROR(VLOOKUP(Input!$D955,'Measure List'!$A:$AN,40,FALSE),"")</f>
        <v/>
      </c>
      <c r="L956" s="156"/>
      <c r="M956" s="193" t="str">
        <f>IF(B956="","",IF(AND(Input!H955="",IFERROR(VLOOKUP(K956,UIR!$A$2:$P$21,2,FALSE),"")&lt;&gt;""),"Data is Missing.",""))</f>
        <v/>
      </c>
      <c r="N956" s="194" t="str">
        <f>IF(B956="","",IF(AND(Input!I955="",IFERROR(VLOOKUP(K956,UIR!$A$2:$P$21,3,FALSE),"")&lt;&gt;""),"Data is Missing.",""))</f>
        <v/>
      </c>
      <c r="O956" s="194" t="str">
        <f>IF(B956="","",IF(AND(Input!J955="",IFERROR(VLOOKUP(K956,UIR!$A$2:$P$21,4,FALSE),"")&lt;&gt;""),"Data is Missing.",""))</f>
        <v/>
      </c>
      <c r="P956" s="194" t="str">
        <f>IF(B956="","",IF(AND(Input!K955="",IFERROR(VLOOKUP(K956,UIR!$A$2:$P$21,5,FALSE),"")&lt;&gt;""),"Data is Missing.",""))</f>
        <v/>
      </c>
      <c r="Q956" s="194" t="str">
        <f>IF(B956="","",IF(AND(Input!L955="",IFERROR(VLOOKUP(K956,UIR!$A$2:$P$21,6,FALSE),"")&lt;&gt;""),"Data is Missing.",""))</f>
        <v/>
      </c>
      <c r="R956" s="194" t="str">
        <f>IF(B956="","",IF(AND(Input!M955="",IFERROR(VLOOKUP(K956,UIR!$A$2:$P$21,7,FALSE),"")&lt;&gt;""),"Data is Missing.",""))</f>
        <v/>
      </c>
      <c r="S956" s="194" t="str">
        <f>IF(B956="","",IF(AND(Input!P955="",IFERROR(VLOOKUP(K956,UIR!$A$2:$P$21,8,FALSE),"")&lt;&gt;""),"Data is Missing.",""))</f>
        <v/>
      </c>
      <c r="T956" s="194" t="str">
        <f>IF(B956="","",IF(AND(Input!Q955="",IFERROR(VLOOKUP(K956,UIR!$A$2:$P$21,9,FALSE),"")&lt;&gt;""),"Data is Missing.",""))</f>
        <v/>
      </c>
      <c r="U956" s="194"/>
      <c r="V956" s="194" t="str">
        <f>IF(B956="","",IF(AND(Input!S955="",IFERROR(VLOOKUP(K956,UIR!$A$2:$P$21,11,FALSE),"")&lt;&gt;""),"Data is Missing.",""))</f>
        <v/>
      </c>
      <c r="W956" s="194" t="str">
        <f>IF(B956="","",IF(AND(Input!T955="",IFERROR(VLOOKUP(K956,UIR!$A$2:$P$21,12,FALSE),"")&lt;&gt;""),"Data is Missing.",""))</f>
        <v/>
      </c>
      <c r="X956" s="194" t="str">
        <f>IF(B956="","",IF(AND(Input!V955="",IFERROR(VLOOKUP(K956,UIR!$A$2:$P$21,13,FALSE),"")&lt;&gt;""),"Data is Missing.",""))</f>
        <v/>
      </c>
      <c r="Y956" s="194" t="str">
        <f>IF(B956="","",IF(AND(Input!W955="",IFERROR(VLOOKUP(K956,UIR!$A$2:$P$21,14,FALSE),"")&lt;&gt;""),"Data is Missing.",""))</f>
        <v/>
      </c>
      <c r="Z956" s="194" t="str">
        <f>IF(B956="","",IF(AND(Input!X955="",IFERROR(VLOOKUP(K956,UIR!$A$2:$P$21,15,FALSE),"")&lt;&gt;""),"Data is Missing.",""))</f>
        <v/>
      </c>
      <c r="AA956" s="195" t="str">
        <f>IF(B956="","",IF(AND(Input!Y955="",IFERROR(VLOOKUP(K956,UIR!$A$2:$P$21,16,FALSE),"")&lt;&gt;""),"Data is Missing.",""))</f>
        <v/>
      </c>
      <c r="AC956" s="202" t="str">
        <f>IF(ISERROR(IF(Input!D955="","",IF(ISERROR(VLOOKUP(Input!D955,'Measure List'!$A$2:$A$30000,1,0)),"Invalid RefNo",""))),"",IF(Input!D955="","",IF(ISERROR(VLOOKUP(Input!D955,'Measure List'!$A$2:$A$30000,1,0)),"Invalid RefNo","")))</f>
        <v/>
      </c>
      <c r="AD956" s="156"/>
      <c r="AE956" s="156"/>
      <c r="AF956" s="156"/>
      <c r="AG956" s="156"/>
      <c r="AH956" s="156"/>
      <c r="AI956" s="156"/>
      <c r="AJ956" s="156"/>
      <c r="AK956" s="156"/>
      <c r="AL956" s="203" t="str">
        <f>IF(COUNTIF(Dropdowns!$K$2:$K$7,Input!S955)&gt;0,"",IF(Input!S955="","","Invalid Type"))</f>
        <v/>
      </c>
      <c r="AN956" s="204" t="str">
        <f>IF(Input!C955="","",IF(ISNUMBER(VALUE(Input!C955)),"","Needs to be a number."))</f>
        <v/>
      </c>
      <c r="AO956" s="205" t="str">
        <f>IF(Input!E955="","",IF(ISNUMBER(VALUE(Input!E955)),"","Needs to be a number."))</f>
        <v/>
      </c>
      <c r="AP956" s="205" t="str">
        <f>IF(Input!N955="","",IF(ISNUMBER(VALUE(Input!N955)),"","Needs to be a number."))</f>
        <v/>
      </c>
      <c r="AQ956" s="205" t="str">
        <f>IF(Input!O955="","",IF(ISNUMBER(VALUE(Input!O955)),"","Needs to be a number."))</f>
        <v/>
      </c>
      <c r="AR956" s="205" t="str">
        <f>IF(Input!V955="","",IF(ISNUMBER(VALUE(Input!V955)),"","Needs to be a number."))</f>
        <v/>
      </c>
      <c r="AS956" s="205" t="str">
        <f>IF(Input!W955="","",IF(ISNUMBER(VALUE(Input!W955)),"","Needs to be a number."))</f>
        <v/>
      </c>
      <c r="AT956" s="205" t="str">
        <f>IF(Input!X955="","",IF(ISNUMBER(VALUE(Input!X955)),"","Needs to be a number."))</f>
        <v/>
      </c>
      <c r="AU956" s="206" t="str">
        <f>IF(Input!Y955="","",IF(ISNUMBER(VALUE(Input!Y955)),"","Needs to be a number."))</f>
        <v/>
      </c>
      <c r="AW956" s="259" t="str">
        <f>IF(OR(VALUE(Input!C955)&lt;0,VALUE(Input!C955)&gt;100), "Invalid EEI %","")</f>
        <v/>
      </c>
      <c r="AX956" s="207"/>
      <c r="AY956" s="278" t="str">
        <f>IF(Input!E955="","",IF(VALUE(Input!E955)=0,"Do not enter 0.",""))</f>
        <v/>
      </c>
    </row>
    <row r="957" spans="2:51" x14ac:dyDescent="0.3">
      <c r="B957" s="188" t="str">
        <f>Input!A956</f>
        <v/>
      </c>
      <c r="C957" s="189" t="str">
        <f>IF(ISERROR(IF(AND(Input!$A956="",SUMPRODUCT(--(LEN(Input!$A957:'Input'!$A$1006)&gt;0))&lt;&gt;0),"Row is skipped.",IF(AND(Input!$A956="",Input!$A957=""),"", IF(Input!B956="","Data is missing.","")))),"",IF(AND(Input!$A956="",SUMPRODUCT(--(LEN(Input!$A957:'Input'!$A$1006)&gt;0))&lt;&gt;0),"Row is skipped.",IF(AND(Input!$A956="",Input!$A957=""),"", IF(Input!B956="","Data is missing.",""))))</f>
        <v/>
      </c>
      <c r="D957" s="189" t="str">
        <f>IF(ISERROR(IF(AND(Input!$A956="",SUMPRODUCT(--(LEN(Input!$A957:'Input'!$A$1006)&gt;0))&lt;&gt;0),"Row is skipped.",IF(AND(Input!$A956="",Input!$A957=""),"", IF(Input!C956="","Data is missing.","")))),"",IF(AND(Input!$A956="",SUMPRODUCT(--(LEN(Input!$A957:'Input'!$A$1006)&gt;0))&lt;&gt;0),"Row is skipped.",IF(AND(Input!$A956="",Input!$A957=""),"", IF(Input!C956="","Data is missing.",""))))</f>
        <v/>
      </c>
      <c r="E957" s="189" t="str">
        <f>IF(ISERROR(IF(AND(Input!$A956="",SUMPRODUCT(--(LEN(Input!$A957:'Input'!$A$1006)&gt;0))&lt;&gt;0),"Row is skipped.",IF(AND(Input!$A956="",Input!$A957=""),"", IF(Input!D956="","Data is missing.","")))),"",IF(AND(Input!$A956="",SUMPRODUCT(--(LEN(Input!$A957:'Input'!$A$1006)&gt;0))&lt;&gt;0),"Row is skipped.",IF(AND(Input!$A956="",Input!$A957=""),"", IF(Input!D956="","Data is missing.",""))))</f>
        <v/>
      </c>
      <c r="F957" s="189" t="str">
        <f>IF(ISERROR(IF(AND(Input!$A956="",SUMPRODUCT(--(LEN(Input!$A957:'Input'!$A$1006)&gt;0))&lt;&gt;0),"Row is skipped.",IF(AND(Input!$A956="",Input!$A957=""),"", IF(Input!E956="","Data is missing.","")))),"",IF(AND(Input!$A956="",SUMPRODUCT(--(LEN(Input!$A957:'Input'!$A$1006)&gt;0))&lt;&gt;0),"Row is skipped.",IF(AND(Input!$A956="",Input!$A957=""),"", IF(Input!E956="","Data is missing.",""))))</f>
        <v/>
      </c>
      <c r="G957" s="189" t="str">
        <f>IF(ISERROR(IF(AND(Input!$A956="",SUMPRODUCT(--(LEN(Input!$A957:'Input'!$A$1006)&gt;0))&lt;&gt;0),"Row is skipped.",IF(AND(Input!$A956="",Input!$A957=""),"", IF(Input!F956="","Data is missing.","")))),"",IF(AND(Input!$A956="",SUMPRODUCT(--(LEN(Input!$A957:'Input'!$A$1006)&gt;0))&lt;&gt;0),"Row is skipped.",IF(AND(Input!$A956="",Input!$A957=""),"", IF(Input!F956="","Data is missing.",""))))</f>
        <v/>
      </c>
      <c r="H957" s="190" t="str">
        <f>IF(ISERROR(IF(AND(Input!$A956="",SUMPRODUCT(--(LEN(Input!$A957:'Input'!$A$1006)&gt;0))&lt;&gt;0),"Row is skipped.",IF(AND(Input!$A956="",Input!$A957=""),"", IF(Input!G956="","Data is missing.","")))),"",IF(AND(Input!$A956="",SUMPRODUCT(--(LEN(Input!$A957:'Input'!$A$1006)&gt;0))&lt;&gt;0),"Row is skipped.",IF(AND(Input!$A956="",Input!$A957=""),"", IF(Input!G956="","Data is missing.",""))))</f>
        <v/>
      </c>
      <c r="I957" s="156"/>
      <c r="J957" s="191" t="str">
        <f>IFERROR(VLOOKUP(VLOOKUP(Input!$D956,'Measure List'!$A:$AN,40,FALSE),UIR!$A$1:$Q$27,17,FALSE),"")</f>
        <v/>
      </c>
      <c r="K957" s="192" t="str">
        <f>IFERROR(VLOOKUP(Input!$D956,'Measure List'!$A:$AN,40,FALSE),"")</f>
        <v/>
      </c>
      <c r="L957" s="156"/>
      <c r="M957" s="193" t="str">
        <f>IF(B957="","",IF(AND(Input!H956="",IFERROR(VLOOKUP(K957,UIR!$A$2:$P$21,2,FALSE),"")&lt;&gt;""),"Data is Missing.",""))</f>
        <v/>
      </c>
      <c r="N957" s="194" t="str">
        <f>IF(B957="","",IF(AND(Input!I956="",IFERROR(VLOOKUP(K957,UIR!$A$2:$P$21,3,FALSE),"")&lt;&gt;""),"Data is Missing.",""))</f>
        <v/>
      </c>
      <c r="O957" s="194" t="str">
        <f>IF(B957="","",IF(AND(Input!J956="",IFERROR(VLOOKUP(K957,UIR!$A$2:$P$21,4,FALSE),"")&lt;&gt;""),"Data is Missing.",""))</f>
        <v/>
      </c>
      <c r="P957" s="194" t="str">
        <f>IF(B957="","",IF(AND(Input!K956="",IFERROR(VLOOKUP(K957,UIR!$A$2:$P$21,5,FALSE),"")&lt;&gt;""),"Data is Missing.",""))</f>
        <v/>
      </c>
      <c r="Q957" s="194" t="str">
        <f>IF(B957="","",IF(AND(Input!L956="",IFERROR(VLOOKUP(K957,UIR!$A$2:$P$21,6,FALSE),"")&lt;&gt;""),"Data is Missing.",""))</f>
        <v/>
      </c>
      <c r="R957" s="194" t="str">
        <f>IF(B957="","",IF(AND(Input!M956="",IFERROR(VLOOKUP(K957,UIR!$A$2:$P$21,7,FALSE),"")&lt;&gt;""),"Data is Missing.",""))</f>
        <v/>
      </c>
      <c r="S957" s="194" t="str">
        <f>IF(B957="","",IF(AND(Input!P956="",IFERROR(VLOOKUP(K957,UIR!$A$2:$P$21,8,FALSE),"")&lt;&gt;""),"Data is Missing.",""))</f>
        <v/>
      </c>
      <c r="T957" s="194" t="str">
        <f>IF(B957="","",IF(AND(Input!Q956="",IFERROR(VLOOKUP(K957,UIR!$A$2:$P$21,9,FALSE),"")&lt;&gt;""),"Data is Missing.",""))</f>
        <v/>
      </c>
      <c r="U957" s="194"/>
      <c r="V957" s="194" t="str">
        <f>IF(B957="","",IF(AND(Input!S956="",IFERROR(VLOOKUP(K957,UIR!$A$2:$P$21,11,FALSE),"")&lt;&gt;""),"Data is Missing.",""))</f>
        <v/>
      </c>
      <c r="W957" s="194" t="str">
        <f>IF(B957="","",IF(AND(Input!T956="",IFERROR(VLOOKUP(K957,UIR!$A$2:$P$21,12,FALSE),"")&lt;&gt;""),"Data is Missing.",""))</f>
        <v/>
      </c>
      <c r="X957" s="194" t="str">
        <f>IF(B957="","",IF(AND(Input!V956="",IFERROR(VLOOKUP(K957,UIR!$A$2:$P$21,13,FALSE),"")&lt;&gt;""),"Data is Missing.",""))</f>
        <v/>
      </c>
      <c r="Y957" s="194" t="str">
        <f>IF(B957="","",IF(AND(Input!W956="",IFERROR(VLOOKUP(K957,UIR!$A$2:$P$21,14,FALSE),"")&lt;&gt;""),"Data is Missing.",""))</f>
        <v/>
      </c>
      <c r="Z957" s="194" t="str">
        <f>IF(B957="","",IF(AND(Input!X956="",IFERROR(VLOOKUP(K957,UIR!$A$2:$P$21,15,FALSE),"")&lt;&gt;""),"Data is Missing.",""))</f>
        <v/>
      </c>
      <c r="AA957" s="195" t="str">
        <f>IF(B957="","",IF(AND(Input!Y956="",IFERROR(VLOOKUP(K957,UIR!$A$2:$P$21,16,FALSE),"")&lt;&gt;""),"Data is Missing.",""))</f>
        <v/>
      </c>
      <c r="AC957" s="202" t="str">
        <f>IF(ISERROR(IF(Input!D956="","",IF(ISERROR(VLOOKUP(Input!D956,'Measure List'!$A$2:$A$30000,1,0)),"Invalid RefNo",""))),"",IF(Input!D956="","",IF(ISERROR(VLOOKUP(Input!D956,'Measure List'!$A$2:$A$30000,1,0)),"Invalid RefNo","")))</f>
        <v/>
      </c>
      <c r="AD957" s="156"/>
      <c r="AE957" s="156"/>
      <c r="AF957" s="156"/>
      <c r="AG957" s="156"/>
      <c r="AH957" s="156"/>
      <c r="AI957" s="156"/>
      <c r="AJ957" s="156"/>
      <c r="AK957" s="156"/>
      <c r="AL957" s="203" t="str">
        <f>IF(COUNTIF(Dropdowns!$K$2:$K$7,Input!S956)&gt;0,"",IF(Input!S956="","","Invalid Type"))</f>
        <v/>
      </c>
      <c r="AN957" s="204" t="str">
        <f>IF(Input!C956="","",IF(ISNUMBER(VALUE(Input!C956)),"","Needs to be a number."))</f>
        <v/>
      </c>
      <c r="AO957" s="205" t="str">
        <f>IF(Input!E956="","",IF(ISNUMBER(VALUE(Input!E956)),"","Needs to be a number."))</f>
        <v/>
      </c>
      <c r="AP957" s="205" t="str">
        <f>IF(Input!N956="","",IF(ISNUMBER(VALUE(Input!N956)),"","Needs to be a number."))</f>
        <v/>
      </c>
      <c r="AQ957" s="205" t="str">
        <f>IF(Input!O956="","",IF(ISNUMBER(VALUE(Input!O956)),"","Needs to be a number."))</f>
        <v/>
      </c>
      <c r="AR957" s="205" t="str">
        <f>IF(Input!V956="","",IF(ISNUMBER(VALUE(Input!V956)),"","Needs to be a number."))</f>
        <v/>
      </c>
      <c r="AS957" s="205" t="str">
        <f>IF(Input!W956="","",IF(ISNUMBER(VALUE(Input!W956)),"","Needs to be a number."))</f>
        <v/>
      </c>
      <c r="AT957" s="205" t="str">
        <f>IF(Input!X956="","",IF(ISNUMBER(VALUE(Input!X956)),"","Needs to be a number."))</f>
        <v/>
      </c>
      <c r="AU957" s="206" t="str">
        <f>IF(Input!Y956="","",IF(ISNUMBER(VALUE(Input!Y956)),"","Needs to be a number."))</f>
        <v/>
      </c>
      <c r="AW957" s="259" t="str">
        <f>IF(OR(VALUE(Input!C956)&lt;0,VALUE(Input!C956)&gt;100), "Invalid EEI %","")</f>
        <v/>
      </c>
      <c r="AX957" s="207"/>
      <c r="AY957" s="278" t="str">
        <f>IF(Input!E956="","",IF(VALUE(Input!E956)=0,"Do not enter 0.",""))</f>
        <v/>
      </c>
    </row>
    <row r="958" spans="2:51" x14ac:dyDescent="0.3">
      <c r="B958" s="188" t="str">
        <f>Input!A957</f>
        <v/>
      </c>
      <c r="C958" s="189" t="str">
        <f>IF(ISERROR(IF(AND(Input!$A957="",SUMPRODUCT(--(LEN(Input!$A958:'Input'!$A$1006)&gt;0))&lt;&gt;0),"Row is skipped.",IF(AND(Input!$A957="",Input!$A958=""),"", IF(Input!B957="","Data is missing.","")))),"",IF(AND(Input!$A957="",SUMPRODUCT(--(LEN(Input!$A958:'Input'!$A$1006)&gt;0))&lt;&gt;0),"Row is skipped.",IF(AND(Input!$A957="",Input!$A958=""),"", IF(Input!B957="","Data is missing.",""))))</f>
        <v/>
      </c>
      <c r="D958" s="189" t="str">
        <f>IF(ISERROR(IF(AND(Input!$A957="",SUMPRODUCT(--(LEN(Input!$A958:'Input'!$A$1006)&gt;0))&lt;&gt;0),"Row is skipped.",IF(AND(Input!$A957="",Input!$A958=""),"", IF(Input!C957="","Data is missing.","")))),"",IF(AND(Input!$A957="",SUMPRODUCT(--(LEN(Input!$A958:'Input'!$A$1006)&gt;0))&lt;&gt;0),"Row is skipped.",IF(AND(Input!$A957="",Input!$A958=""),"", IF(Input!C957="","Data is missing.",""))))</f>
        <v/>
      </c>
      <c r="E958" s="189" t="str">
        <f>IF(ISERROR(IF(AND(Input!$A957="",SUMPRODUCT(--(LEN(Input!$A958:'Input'!$A$1006)&gt;0))&lt;&gt;0),"Row is skipped.",IF(AND(Input!$A957="",Input!$A958=""),"", IF(Input!D957="","Data is missing.","")))),"",IF(AND(Input!$A957="",SUMPRODUCT(--(LEN(Input!$A958:'Input'!$A$1006)&gt;0))&lt;&gt;0),"Row is skipped.",IF(AND(Input!$A957="",Input!$A958=""),"", IF(Input!D957="","Data is missing.",""))))</f>
        <v/>
      </c>
      <c r="F958" s="189" t="str">
        <f>IF(ISERROR(IF(AND(Input!$A957="",SUMPRODUCT(--(LEN(Input!$A958:'Input'!$A$1006)&gt;0))&lt;&gt;0),"Row is skipped.",IF(AND(Input!$A957="",Input!$A958=""),"", IF(Input!E957="","Data is missing.","")))),"",IF(AND(Input!$A957="",SUMPRODUCT(--(LEN(Input!$A958:'Input'!$A$1006)&gt;0))&lt;&gt;0),"Row is skipped.",IF(AND(Input!$A957="",Input!$A958=""),"", IF(Input!E957="","Data is missing.",""))))</f>
        <v/>
      </c>
      <c r="G958" s="189" t="str">
        <f>IF(ISERROR(IF(AND(Input!$A957="",SUMPRODUCT(--(LEN(Input!$A958:'Input'!$A$1006)&gt;0))&lt;&gt;0),"Row is skipped.",IF(AND(Input!$A957="",Input!$A958=""),"", IF(Input!F957="","Data is missing.","")))),"",IF(AND(Input!$A957="",SUMPRODUCT(--(LEN(Input!$A958:'Input'!$A$1006)&gt;0))&lt;&gt;0),"Row is skipped.",IF(AND(Input!$A957="",Input!$A958=""),"", IF(Input!F957="","Data is missing.",""))))</f>
        <v/>
      </c>
      <c r="H958" s="190" t="str">
        <f>IF(ISERROR(IF(AND(Input!$A957="",SUMPRODUCT(--(LEN(Input!$A958:'Input'!$A$1006)&gt;0))&lt;&gt;0),"Row is skipped.",IF(AND(Input!$A957="",Input!$A958=""),"", IF(Input!G957="","Data is missing.","")))),"",IF(AND(Input!$A957="",SUMPRODUCT(--(LEN(Input!$A958:'Input'!$A$1006)&gt;0))&lt;&gt;0),"Row is skipped.",IF(AND(Input!$A957="",Input!$A958=""),"", IF(Input!G957="","Data is missing.",""))))</f>
        <v/>
      </c>
      <c r="I958" s="156"/>
      <c r="J958" s="191" t="str">
        <f>IFERROR(VLOOKUP(VLOOKUP(Input!$D957,'Measure List'!$A:$AN,40,FALSE),UIR!$A$1:$Q$27,17,FALSE),"")</f>
        <v/>
      </c>
      <c r="K958" s="192" t="str">
        <f>IFERROR(VLOOKUP(Input!$D957,'Measure List'!$A:$AN,40,FALSE),"")</f>
        <v/>
      </c>
      <c r="L958" s="156"/>
      <c r="M958" s="193" t="str">
        <f>IF(B958="","",IF(AND(Input!H957="",IFERROR(VLOOKUP(K958,UIR!$A$2:$P$21,2,FALSE),"")&lt;&gt;""),"Data is Missing.",""))</f>
        <v/>
      </c>
      <c r="N958" s="194" t="str">
        <f>IF(B958="","",IF(AND(Input!I957="",IFERROR(VLOOKUP(K958,UIR!$A$2:$P$21,3,FALSE),"")&lt;&gt;""),"Data is Missing.",""))</f>
        <v/>
      </c>
      <c r="O958" s="194" t="str">
        <f>IF(B958="","",IF(AND(Input!J957="",IFERROR(VLOOKUP(K958,UIR!$A$2:$P$21,4,FALSE),"")&lt;&gt;""),"Data is Missing.",""))</f>
        <v/>
      </c>
      <c r="P958" s="194" t="str">
        <f>IF(B958="","",IF(AND(Input!K957="",IFERROR(VLOOKUP(K958,UIR!$A$2:$P$21,5,FALSE),"")&lt;&gt;""),"Data is Missing.",""))</f>
        <v/>
      </c>
      <c r="Q958" s="194" t="str">
        <f>IF(B958="","",IF(AND(Input!L957="",IFERROR(VLOOKUP(K958,UIR!$A$2:$P$21,6,FALSE),"")&lt;&gt;""),"Data is Missing.",""))</f>
        <v/>
      </c>
      <c r="R958" s="194" t="str">
        <f>IF(B958="","",IF(AND(Input!M957="",IFERROR(VLOOKUP(K958,UIR!$A$2:$P$21,7,FALSE),"")&lt;&gt;""),"Data is Missing.",""))</f>
        <v/>
      </c>
      <c r="S958" s="194" t="str">
        <f>IF(B958="","",IF(AND(Input!P957="",IFERROR(VLOOKUP(K958,UIR!$A$2:$P$21,8,FALSE),"")&lt;&gt;""),"Data is Missing.",""))</f>
        <v/>
      </c>
      <c r="T958" s="194" t="str">
        <f>IF(B958="","",IF(AND(Input!Q957="",IFERROR(VLOOKUP(K958,UIR!$A$2:$P$21,9,FALSE),"")&lt;&gt;""),"Data is Missing.",""))</f>
        <v/>
      </c>
      <c r="U958" s="194"/>
      <c r="V958" s="194" t="str">
        <f>IF(B958="","",IF(AND(Input!S957="",IFERROR(VLOOKUP(K958,UIR!$A$2:$P$21,11,FALSE),"")&lt;&gt;""),"Data is Missing.",""))</f>
        <v/>
      </c>
      <c r="W958" s="194" t="str">
        <f>IF(B958="","",IF(AND(Input!T957="",IFERROR(VLOOKUP(K958,UIR!$A$2:$P$21,12,FALSE),"")&lt;&gt;""),"Data is Missing.",""))</f>
        <v/>
      </c>
      <c r="X958" s="194" t="str">
        <f>IF(B958="","",IF(AND(Input!V957="",IFERROR(VLOOKUP(K958,UIR!$A$2:$P$21,13,FALSE),"")&lt;&gt;""),"Data is Missing.",""))</f>
        <v/>
      </c>
      <c r="Y958" s="194" t="str">
        <f>IF(B958="","",IF(AND(Input!W957="",IFERROR(VLOOKUP(K958,UIR!$A$2:$P$21,14,FALSE),"")&lt;&gt;""),"Data is Missing.",""))</f>
        <v/>
      </c>
      <c r="Z958" s="194" t="str">
        <f>IF(B958="","",IF(AND(Input!X957="",IFERROR(VLOOKUP(K958,UIR!$A$2:$P$21,15,FALSE),"")&lt;&gt;""),"Data is Missing.",""))</f>
        <v/>
      </c>
      <c r="AA958" s="195" t="str">
        <f>IF(B958="","",IF(AND(Input!Y957="",IFERROR(VLOOKUP(K958,UIR!$A$2:$P$21,16,FALSE),"")&lt;&gt;""),"Data is Missing.",""))</f>
        <v/>
      </c>
      <c r="AC958" s="202" t="str">
        <f>IF(ISERROR(IF(Input!D957="","",IF(ISERROR(VLOOKUP(Input!D957,'Measure List'!$A$2:$A$30000,1,0)),"Invalid RefNo",""))),"",IF(Input!D957="","",IF(ISERROR(VLOOKUP(Input!D957,'Measure List'!$A$2:$A$30000,1,0)),"Invalid RefNo","")))</f>
        <v/>
      </c>
      <c r="AD958" s="156"/>
      <c r="AE958" s="156"/>
      <c r="AF958" s="156"/>
      <c r="AG958" s="156"/>
      <c r="AH958" s="156"/>
      <c r="AI958" s="156"/>
      <c r="AJ958" s="156"/>
      <c r="AK958" s="156"/>
      <c r="AL958" s="203" t="str">
        <f>IF(COUNTIF(Dropdowns!$K$2:$K$7,Input!S957)&gt;0,"",IF(Input!S957="","","Invalid Type"))</f>
        <v/>
      </c>
      <c r="AN958" s="204" t="str">
        <f>IF(Input!C957="","",IF(ISNUMBER(VALUE(Input!C957)),"","Needs to be a number."))</f>
        <v/>
      </c>
      <c r="AO958" s="205" t="str">
        <f>IF(Input!E957="","",IF(ISNUMBER(VALUE(Input!E957)),"","Needs to be a number."))</f>
        <v/>
      </c>
      <c r="AP958" s="205" t="str">
        <f>IF(Input!N957="","",IF(ISNUMBER(VALUE(Input!N957)),"","Needs to be a number."))</f>
        <v/>
      </c>
      <c r="AQ958" s="205" t="str">
        <f>IF(Input!O957="","",IF(ISNUMBER(VALUE(Input!O957)),"","Needs to be a number."))</f>
        <v/>
      </c>
      <c r="AR958" s="205" t="str">
        <f>IF(Input!V957="","",IF(ISNUMBER(VALUE(Input!V957)),"","Needs to be a number."))</f>
        <v/>
      </c>
      <c r="AS958" s="205" t="str">
        <f>IF(Input!W957="","",IF(ISNUMBER(VALUE(Input!W957)),"","Needs to be a number."))</f>
        <v/>
      </c>
      <c r="AT958" s="205" t="str">
        <f>IF(Input!X957="","",IF(ISNUMBER(VALUE(Input!X957)),"","Needs to be a number."))</f>
        <v/>
      </c>
      <c r="AU958" s="206" t="str">
        <f>IF(Input!Y957="","",IF(ISNUMBER(VALUE(Input!Y957)),"","Needs to be a number."))</f>
        <v/>
      </c>
      <c r="AW958" s="259" t="str">
        <f>IF(OR(VALUE(Input!C957)&lt;0,VALUE(Input!C957)&gt;100), "Invalid EEI %","")</f>
        <v/>
      </c>
      <c r="AX958" s="207"/>
      <c r="AY958" s="278" t="str">
        <f>IF(Input!E957="","",IF(VALUE(Input!E957)=0,"Do not enter 0.",""))</f>
        <v/>
      </c>
    </row>
    <row r="959" spans="2:51" x14ac:dyDescent="0.3">
      <c r="B959" s="188" t="str">
        <f>Input!A958</f>
        <v/>
      </c>
      <c r="C959" s="189" t="str">
        <f>IF(ISERROR(IF(AND(Input!$A958="",SUMPRODUCT(--(LEN(Input!$A959:'Input'!$A$1006)&gt;0))&lt;&gt;0),"Row is skipped.",IF(AND(Input!$A958="",Input!$A959=""),"", IF(Input!B958="","Data is missing.","")))),"",IF(AND(Input!$A958="",SUMPRODUCT(--(LEN(Input!$A959:'Input'!$A$1006)&gt;0))&lt;&gt;0),"Row is skipped.",IF(AND(Input!$A958="",Input!$A959=""),"", IF(Input!B958="","Data is missing.",""))))</f>
        <v/>
      </c>
      <c r="D959" s="189" t="str">
        <f>IF(ISERROR(IF(AND(Input!$A958="",SUMPRODUCT(--(LEN(Input!$A959:'Input'!$A$1006)&gt;0))&lt;&gt;0),"Row is skipped.",IF(AND(Input!$A958="",Input!$A959=""),"", IF(Input!C958="","Data is missing.","")))),"",IF(AND(Input!$A958="",SUMPRODUCT(--(LEN(Input!$A959:'Input'!$A$1006)&gt;0))&lt;&gt;0),"Row is skipped.",IF(AND(Input!$A958="",Input!$A959=""),"", IF(Input!C958="","Data is missing.",""))))</f>
        <v/>
      </c>
      <c r="E959" s="189" t="str">
        <f>IF(ISERROR(IF(AND(Input!$A958="",SUMPRODUCT(--(LEN(Input!$A959:'Input'!$A$1006)&gt;0))&lt;&gt;0),"Row is skipped.",IF(AND(Input!$A958="",Input!$A959=""),"", IF(Input!D958="","Data is missing.","")))),"",IF(AND(Input!$A958="",SUMPRODUCT(--(LEN(Input!$A959:'Input'!$A$1006)&gt;0))&lt;&gt;0),"Row is skipped.",IF(AND(Input!$A958="",Input!$A959=""),"", IF(Input!D958="","Data is missing.",""))))</f>
        <v/>
      </c>
      <c r="F959" s="189" t="str">
        <f>IF(ISERROR(IF(AND(Input!$A958="",SUMPRODUCT(--(LEN(Input!$A959:'Input'!$A$1006)&gt;0))&lt;&gt;0),"Row is skipped.",IF(AND(Input!$A958="",Input!$A959=""),"", IF(Input!E958="","Data is missing.","")))),"",IF(AND(Input!$A958="",SUMPRODUCT(--(LEN(Input!$A959:'Input'!$A$1006)&gt;0))&lt;&gt;0),"Row is skipped.",IF(AND(Input!$A958="",Input!$A959=""),"", IF(Input!E958="","Data is missing.",""))))</f>
        <v/>
      </c>
      <c r="G959" s="189" t="str">
        <f>IF(ISERROR(IF(AND(Input!$A958="",SUMPRODUCT(--(LEN(Input!$A959:'Input'!$A$1006)&gt;0))&lt;&gt;0),"Row is skipped.",IF(AND(Input!$A958="",Input!$A959=""),"", IF(Input!F958="","Data is missing.","")))),"",IF(AND(Input!$A958="",SUMPRODUCT(--(LEN(Input!$A959:'Input'!$A$1006)&gt;0))&lt;&gt;0),"Row is skipped.",IF(AND(Input!$A958="",Input!$A959=""),"", IF(Input!F958="","Data is missing.",""))))</f>
        <v/>
      </c>
      <c r="H959" s="190" t="str">
        <f>IF(ISERROR(IF(AND(Input!$A958="",SUMPRODUCT(--(LEN(Input!$A959:'Input'!$A$1006)&gt;0))&lt;&gt;0),"Row is skipped.",IF(AND(Input!$A958="",Input!$A959=""),"", IF(Input!G958="","Data is missing.","")))),"",IF(AND(Input!$A958="",SUMPRODUCT(--(LEN(Input!$A959:'Input'!$A$1006)&gt;0))&lt;&gt;0),"Row is skipped.",IF(AND(Input!$A958="",Input!$A959=""),"", IF(Input!G958="","Data is missing.",""))))</f>
        <v/>
      </c>
      <c r="I959" s="156"/>
      <c r="J959" s="191" t="str">
        <f>IFERROR(VLOOKUP(VLOOKUP(Input!$D958,'Measure List'!$A:$AN,40,FALSE),UIR!$A$1:$Q$27,17,FALSE),"")</f>
        <v/>
      </c>
      <c r="K959" s="192" t="str">
        <f>IFERROR(VLOOKUP(Input!$D958,'Measure List'!$A:$AN,40,FALSE),"")</f>
        <v/>
      </c>
      <c r="L959" s="156"/>
      <c r="M959" s="193" t="str">
        <f>IF(B959="","",IF(AND(Input!H958="",IFERROR(VLOOKUP(K959,UIR!$A$2:$P$21,2,FALSE),"")&lt;&gt;""),"Data is Missing.",""))</f>
        <v/>
      </c>
      <c r="N959" s="194" t="str">
        <f>IF(B959="","",IF(AND(Input!I958="",IFERROR(VLOOKUP(K959,UIR!$A$2:$P$21,3,FALSE),"")&lt;&gt;""),"Data is Missing.",""))</f>
        <v/>
      </c>
      <c r="O959" s="194" t="str">
        <f>IF(B959="","",IF(AND(Input!J958="",IFERROR(VLOOKUP(K959,UIR!$A$2:$P$21,4,FALSE),"")&lt;&gt;""),"Data is Missing.",""))</f>
        <v/>
      </c>
      <c r="P959" s="194" t="str">
        <f>IF(B959="","",IF(AND(Input!K958="",IFERROR(VLOOKUP(K959,UIR!$A$2:$P$21,5,FALSE),"")&lt;&gt;""),"Data is Missing.",""))</f>
        <v/>
      </c>
      <c r="Q959" s="194" t="str">
        <f>IF(B959="","",IF(AND(Input!L958="",IFERROR(VLOOKUP(K959,UIR!$A$2:$P$21,6,FALSE),"")&lt;&gt;""),"Data is Missing.",""))</f>
        <v/>
      </c>
      <c r="R959" s="194" t="str">
        <f>IF(B959="","",IF(AND(Input!M958="",IFERROR(VLOOKUP(K959,UIR!$A$2:$P$21,7,FALSE),"")&lt;&gt;""),"Data is Missing.",""))</f>
        <v/>
      </c>
      <c r="S959" s="194" t="str">
        <f>IF(B959="","",IF(AND(Input!P958="",IFERROR(VLOOKUP(K959,UIR!$A$2:$P$21,8,FALSE),"")&lt;&gt;""),"Data is Missing.",""))</f>
        <v/>
      </c>
      <c r="T959" s="194" t="str">
        <f>IF(B959="","",IF(AND(Input!Q958="",IFERROR(VLOOKUP(K959,UIR!$A$2:$P$21,9,FALSE),"")&lt;&gt;""),"Data is Missing.",""))</f>
        <v/>
      </c>
      <c r="U959" s="194"/>
      <c r="V959" s="194" t="str">
        <f>IF(B959="","",IF(AND(Input!S958="",IFERROR(VLOOKUP(K959,UIR!$A$2:$P$21,11,FALSE),"")&lt;&gt;""),"Data is Missing.",""))</f>
        <v/>
      </c>
      <c r="W959" s="194" t="str">
        <f>IF(B959="","",IF(AND(Input!T958="",IFERROR(VLOOKUP(K959,UIR!$A$2:$P$21,12,FALSE),"")&lt;&gt;""),"Data is Missing.",""))</f>
        <v/>
      </c>
      <c r="X959" s="194" t="str">
        <f>IF(B959="","",IF(AND(Input!V958="",IFERROR(VLOOKUP(K959,UIR!$A$2:$P$21,13,FALSE),"")&lt;&gt;""),"Data is Missing.",""))</f>
        <v/>
      </c>
      <c r="Y959" s="194" t="str">
        <f>IF(B959="","",IF(AND(Input!W958="",IFERROR(VLOOKUP(K959,UIR!$A$2:$P$21,14,FALSE),"")&lt;&gt;""),"Data is Missing.",""))</f>
        <v/>
      </c>
      <c r="Z959" s="194" t="str">
        <f>IF(B959="","",IF(AND(Input!X958="",IFERROR(VLOOKUP(K959,UIR!$A$2:$P$21,15,FALSE),"")&lt;&gt;""),"Data is Missing.",""))</f>
        <v/>
      </c>
      <c r="AA959" s="195" t="str">
        <f>IF(B959="","",IF(AND(Input!Y958="",IFERROR(VLOOKUP(K959,UIR!$A$2:$P$21,16,FALSE),"")&lt;&gt;""),"Data is Missing.",""))</f>
        <v/>
      </c>
      <c r="AC959" s="202" t="str">
        <f>IF(ISERROR(IF(Input!D958="","",IF(ISERROR(VLOOKUP(Input!D958,'Measure List'!$A$2:$A$30000,1,0)),"Invalid RefNo",""))),"",IF(Input!D958="","",IF(ISERROR(VLOOKUP(Input!D958,'Measure List'!$A$2:$A$30000,1,0)),"Invalid RefNo","")))</f>
        <v/>
      </c>
      <c r="AD959" s="156"/>
      <c r="AE959" s="156"/>
      <c r="AF959" s="156"/>
      <c r="AG959" s="156"/>
      <c r="AH959" s="156"/>
      <c r="AI959" s="156"/>
      <c r="AJ959" s="156"/>
      <c r="AK959" s="156"/>
      <c r="AL959" s="203" t="str">
        <f>IF(COUNTIF(Dropdowns!$K$2:$K$7,Input!S958)&gt;0,"",IF(Input!S958="","","Invalid Type"))</f>
        <v/>
      </c>
      <c r="AN959" s="204" t="str">
        <f>IF(Input!C958="","",IF(ISNUMBER(VALUE(Input!C958)),"","Needs to be a number."))</f>
        <v/>
      </c>
      <c r="AO959" s="205" t="str">
        <f>IF(Input!E958="","",IF(ISNUMBER(VALUE(Input!E958)),"","Needs to be a number."))</f>
        <v/>
      </c>
      <c r="AP959" s="205" t="str">
        <f>IF(Input!N958="","",IF(ISNUMBER(VALUE(Input!N958)),"","Needs to be a number."))</f>
        <v/>
      </c>
      <c r="AQ959" s="205" t="str">
        <f>IF(Input!O958="","",IF(ISNUMBER(VALUE(Input!O958)),"","Needs to be a number."))</f>
        <v/>
      </c>
      <c r="AR959" s="205" t="str">
        <f>IF(Input!V958="","",IF(ISNUMBER(VALUE(Input!V958)),"","Needs to be a number."))</f>
        <v/>
      </c>
      <c r="AS959" s="205" t="str">
        <f>IF(Input!W958="","",IF(ISNUMBER(VALUE(Input!W958)),"","Needs to be a number."))</f>
        <v/>
      </c>
      <c r="AT959" s="205" t="str">
        <f>IF(Input!X958="","",IF(ISNUMBER(VALUE(Input!X958)),"","Needs to be a number."))</f>
        <v/>
      </c>
      <c r="AU959" s="206" t="str">
        <f>IF(Input!Y958="","",IF(ISNUMBER(VALUE(Input!Y958)),"","Needs to be a number."))</f>
        <v/>
      </c>
      <c r="AW959" s="259" t="str">
        <f>IF(OR(VALUE(Input!C958)&lt;0,VALUE(Input!C958)&gt;100), "Invalid EEI %","")</f>
        <v/>
      </c>
      <c r="AX959" s="207"/>
      <c r="AY959" s="278" t="str">
        <f>IF(Input!E958="","",IF(VALUE(Input!E958)=0,"Do not enter 0.",""))</f>
        <v/>
      </c>
    </row>
    <row r="960" spans="2:51" x14ac:dyDescent="0.3">
      <c r="B960" s="188" t="str">
        <f>Input!A959</f>
        <v/>
      </c>
      <c r="C960" s="189" t="str">
        <f>IF(ISERROR(IF(AND(Input!$A959="",SUMPRODUCT(--(LEN(Input!$A960:'Input'!$A$1006)&gt;0))&lt;&gt;0),"Row is skipped.",IF(AND(Input!$A959="",Input!$A960=""),"", IF(Input!B959="","Data is missing.","")))),"",IF(AND(Input!$A959="",SUMPRODUCT(--(LEN(Input!$A960:'Input'!$A$1006)&gt;0))&lt;&gt;0),"Row is skipped.",IF(AND(Input!$A959="",Input!$A960=""),"", IF(Input!B959="","Data is missing.",""))))</f>
        <v/>
      </c>
      <c r="D960" s="189" t="str">
        <f>IF(ISERROR(IF(AND(Input!$A959="",SUMPRODUCT(--(LEN(Input!$A960:'Input'!$A$1006)&gt;0))&lt;&gt;0),"Row is skipped.",IF(AND(Input!$A959="",Input!$A960=""),"", IF(Input!C959="","Data is missing.","")))),"",IF(AND(Input!$A959="",SUMPRODUCT(--(LEN(Input!$A960:'Input'!$A$1006)&gt;0))&lt;&gt;0),"Row is skipped.",IF(AND(Input!$A959="",Input!$A960=""),"", IF(Input!C959="","Data is missing.",""))))</f>
        <v/>
      </c>
      <c r="E960" s="189" t="str">
        <f>IF(ISERROR(IF(AND(Input!$A959="",SUMPRODUCT(--(LEN(Input!$A960:'Input'!$A$1006)&gt;0))&lt;&gt;0),"Row is skipped.",IF(AND(Input!$A959="",Input!$A960=""),"", IF(Input!D959="","Data is missing.","")))),"",IF(AND(Input!$A959="",SUMPRODUCT(--(LEN(Input!$A960:'Input'!$A$1006)&gt;0))&lt;&gt;0),"Row is skipped.",IF(AND(Input!$A959="",Input!$A960=""),"", IF(Input!D959="","Data is missing.",""))))</f>
        <v/>
      </c>
      <c r="F960" s="189" t="str">
        <f>IF(ISERROR(IF(AND(Input!$A959="",SUMPRODUCT(--(LEN(Input!$A960:'Input'!$A$1006)&gt;0))&lt;&gt;0),"Row is skipped.",IF(AND(Input!$A959="",Input!$A960=""),"", IF(Input!E959="","Data is missing.","")))),"",IF(AND(Input!$A959="",SUMPRODUCT(--(LEN(Input!$A960:'Input'!$A$1006)&gt;0))&lt;&gt;0),"Row is skipped.",IF(AND(Input!$A959="",Input!$A960=""),"", IF(Input!E959="","Data is missing.",""))))</f>
        <v/>
      </c>
      <c r="G960" s="189" t="str">
        <f>IF(ISERROR(IF(AND(Input!$A959="",SUMPRODUCT(--(LEN(Input!$A960:'Input'!$A$1006)&gt;0))&lt;&gt;0),"Row is skipped.",IF(AND(Input!$A959="",Input!$A960=""),"", IF(Input!F959="","Data is missing.","")))),"",IF(AND(Input!$A959="",SUMPRODUCT(--(LEN(Input!$A960:'Input'!$A$1006)&gt;0))&lt;&gt;0),"Row is skipped.",IF(AND(Input!$A959="",Input!$A960=""),"", IF(Input!F959="","Data is missing.",""))))</f>
        <v/>
      </c>
      <c r="H960" s="190" t="str">
        <f>IF(ISERROR(IF(AND(Input!$A959="",SUMPRODUCT(--(LEN(Input!$A960:'Input'!$A$1006)&gt;0))&lt;&gt;0),"Row is skipped.",IF(AND(Input!$A959="",Input!$A960=""),"", IF(Input!G959="","Data is missing.","")))),"",IF(AND(Input!$A959="",SUMPRODUCT(--(LEN(Input!$A960:'Input'!$A$1006)&gt;0))&lt;&gt;0),"Row is skipped.",IF(AND(Input!$A959="",Input!$A960=""),"", IF(Input!G959="","Data is missing.",""))))</f>
        <v/>
      </c>
      <c r="I960" s="156"/>
      <c r="J960" s="191" t="str">
        <f>IFERROR(VLOOKUP(VLOOKUP(Input!$D959,'Measure List'!$A:$AN,40,FALSE),UIR!$A$1:$Q$27,17,FALSE),"")</f>
        <v/>
      </c>
      <c r="K960" s="192" t="str">
        <f>IFERROR(VLOOKUP(Input!$D959,'Measure List'!$A:$AN,40,FALSE),"")</f>
        <v/>
      </c>
      <c r="L960" s="156"/>
      <c r="M960" s="193" t="str">
        <f>IF(B960="","",IF(AND(Input!H959="",IFERROR(VLOOKUP(K960,UIR!$A$2:$P$21,2,FALSE),"")&lt;&gt;""),"Data is Missing.",""))</f>
        <v/>
      </c>
      <c r="N960" s="194" t="str">
        <f>IF(B960="","",IF(AND(Input!I959="",IFERROR(VLOOKUP(K960,UIR!$A$2:$P$21,3,FALSE),"")&lt;&gt;""),"Data is Missing.",""))</f>
        <v/>
      </c>
      <c r="O960" s="194" t="str">
        <f>IF(B960="","",IF(AND(Input!J959="",IFERROR(VLOOKUP(K960,UIR!$A$2:$P$21,4,FALSE),"")&lt;&gt;""),"Data is Missing.",""))</f>
        <v/>
      </c>
      <c r="P960" s="194" t="str">
        <f>IF(B960="","",IF(AND(Input!K959="",IFERROR(VLOOKUP(K960,UIR!$A$2:$P$21,5,FALSE),"")&lt;&gt;""),"Data is Missing.",""))</f>
        <v/>
      </c>
      <c r="Q960" s="194" t="str">
        <f>IF(B960="","",IF(AND(Input!L959="",IFERROR(VLOOKUP(K960,UIR!$A$2:$P$21,6,FALSE),"")&lt;&gt;""),"Data is Missing.",""))</f>
        <v/>
      </c>
      <c r="R960" s="194" t="str">
        <f>IF(B960="","",IF(AND(Input!M959="",IFERROR(VLOOKUP(K960,UIR!$A$2:$P$21,7,FALSE),"")&lt;&gt;""),"Data is Missing.",""))</f>
        <v/>
      </c>
      <c r="S960" s="194" t="str">
        <f>IF(B960="","",IF(AND(Input!P959="",IFERROR(VLOOKUP(K960,UIR!$A$2:$P$21,8,FALSE),"")&lt;&gt;""),"Data is Missing.",""))</f>
        <v/>
      </c>
      <c r="T960" s="194" t="str">
        <f>IF(B960="","",IF(AND(Input!Q959="",IFERROR(VLOOKUP(K960,UIR!$A$2:$P$21,9,FALSE),"")&lt;&gt;""),"Data is Missing.",""))</f>
        <v/>
      </c>
      <c r="U960" s="194"/>
      <c r="V960" s="194" t="str">
        <f>IF(B960="","",IF(AND(Input!S959="",IFERROR(VLOOKUP(K960,UIR!$A$2:$P$21,11,FALSE),"")&lt;&gt;""),"Data is Missing.",""))</f>
        <v/>
      </c>
      <c r="W960" s="194" t="str">
        <f>IF(B960="","",IF(AND(Input!T959="",IFERROR(VLOOKUP(K960,UIR!$A$2:$P$21,12,FALSE),"")&lt;&gt;""),"Data is Missing.",""))</f>
        <v/>
      </c>
      <c r="X960" s="194" t="str">
        <f>IF(B960="","",IF(AND(Input!V959="",IFERROR(VLOOKUP(K960,UIR!$A$2:$P$21,13,FALSE),"")&lt;&gt;""),"Data is Missing.",""))</f>
        <v/>
      </c>
      <c r="Y960" s="194" t="str">
        <f>IF(B960="","",IF(AND(Input!W959="",IFERROR(VLOOKUP(K960,UIR!$A$2:$P$21,14,FALSE),"")&lt;&gt;""),"Data is Missing.",""))</f>
        <v/>
      </c>
      <c r="Z960" s="194" t="str">
        <f>IF(B960="","",IF(AND(Input!X959="",IFERROR(VLOOKUP(K960,UIR!$A$2:$P$21,15,FALSE),"")&lt;&gt;""),"Data is Missing.",""))</f>
        <v/>
      </c>
      <c r="AA960" s="195" t="str">
        <f>IF(B960="","",IF(AND(Input!Y959="",IFERROR(VLOOKUP(K960,UIR!$A$2:$P$21,16,FALSE),"")&lt;&gt;""),"Data is Missing.",""))</f>
        <v/>
      </c>
      <c r="AC960" s="202" t="str">
        <f>IF(ISERROR(IF(Input!D959="","",IF(ISERROR(VLOOKUP(Input!D959,'Measure List'!$A$2:$A$30000,1,0)),"Invalid RefNo",""))),"",IF(Input!D959="","",IF(ISERROR(VLOOKUP(Input!D959,'Measure List'!$A$2:$A$30000,1,0)),"Invalid RefNo","")))</f>
        <v/>
      </c>
      <c r="AD960" s="156"/>
      <c r="AE960" s="156"/>
      <c r="AF960" s="156"/>
      <c r="AG960" s="156"/>
      <c r="AH960" s="156"/>
      <c r="AI960" s="156"/>
      <c r="AJ960" s="156"/>
      <c r="AK960" s="156"/>
      <c r="AL960" s="203" t="str">
        <f>IF(COUNTIF(Dropdowns!$K$2:$K$7,Input!S959)&gt;0,"",IF(Input!S959="","","Invalid Type"))</f>
        <v/>
      </c>
      <c r="AN960" s="204" t="str">
        <f>IF(Input!C959="","",IF(ISNUMBER(VALUE(Input!C959)),"","Needs to be a number."))</f>
        <v/>
      </c>
      <c r="AO960" s="205" t="str">
        <f>IF(Input!E959="","",IF(ISNUMBER(VALUE(Input!E959)),"","Needs to be a number."))</f>
        <v/>
      </c>
      <c r="AP960" s="205" t="str">
        <f>IF(Input!N959="","",IF(ISNUMBER(VALUE(Input!N959)),"","Needs to be a number."))</f>
        <v/>
      </c>
      <c r="AQ960" s="205" t="str">
        <f>IF(Input!O959="","",IF(ISNUMBER(VALUE(Input!O959)),"","Needs to be a number."))</f>
        <v/>
      </c>
      <c r="AR960" s="205" t="str">
        <f>IF(Input!V959="","",IF(ISNUMBER(VALUE(Input!V959)),"","Needs to be a number."))</f>
        <v/>
      </c>
      <c r="AS960" s="205" t="str">
        <f>IF(Input!W959="","",IF(ISNUMBER(VALUE(Input!W959)),"","Needs to be a number."))</f>
        <v/>
      </c>
      <c r="AT960" s="205" t="str">
        <f>IF(Input!X959="","",IF(ISNUMBER(VALUE(Input!X959)),"","Needs to be a number."))</f>
        <v/>
      </c>
      <c r="AU960" s="206" t="str">
        <f>IF(Input!Y959="","",IF(ISNUMBER(VALUE(Input!Y959)),"","Needs to be a number."))</f>
        <v/>
      </c>
      <c r="AW960" s="259" t="str">
        <f>IF(OR(VALUE(Input!C959)&lt;0,VALUE(Input!C959)&gt;100), "Invalid EEI %","")</f>
        <v/>
      </c>
      <c r="AX960" s="207"/>
      <c r="AY960" s="278" t="str">
        <f>IF(Input!E959="","",IF(VALUE(Input!E959)=0,"Do not enter 0.",""))</f>
        <v/>
      </c>
    </row>
    <row r="961" spans="2:51" x14ac:dyDescent="0.3">
      <c r="B961" s="188" t="str">
        <f>Input!A960</f>
        <v/>
      </c>
      <c r="C961" s="189" t="str">
        <f>IF(ISERROR(IF(AND(Input!$A960="",SUMPRODUCT(--(LEN(Input!$A961:'Input'!$A$1006)&gt;0))&lt;&gt;0),"Row is skipped.",IF(AND(Input!$A960="",Input!$A961=""),"", IF(Input!B960="","Data is missing.","")))),"",IF(AND(Input!$A960="",SUMPRODUCT(--(LEN(Input!$A961:'Input'!$A$1006)&gt;0))&lt;&gt;0),"Row is skipped.",IF(AND(Input!$A960="",Input!$A961=""),"", IF(Input!B960="","Data is missing.",""))))</f>
        <v/>
      </c>
      <c r="D961" s="189" t="str">
        <f>IF(ISERROR(IF(AND(Input!$A960="",SUMPRODUCT(--(LEN(Input!$A961:'Input'!$A$1006)&gt;0))&lt;&gt;0),"Row is skipped.",IF(AND(Input!$A960="",Input!$A961=""),"", IF(Input!C960="","Data is missing.","")))),"",IF(AND(Input!$A960="",SUMPRODUCT(--(LEN(Input!$A961:'Input'!$A$1006)&gt;0))&lt;&gt;0),"Row is skipped.",IF(AND(Input!$A960="",Input!$A961=""),"", IF(Input!C960="","Data is missing.",""))))</f>
        <v/>
      </c>
      <c r="E961" s="189" t="str">
        <f>IF(ISERROR(IF(AND(Input!$A960="",SUMPRODUCT(--(LEN(Input!$A961:'Input'!$A$1006)&gt;0))&lt;&gt;0),"Row is skipped.",IF(AND(Input!$A960="",Input!$A961=""),"", IF(Input!D960="","Data is missing.","")))),"",IF(AND(Input!$A960="",SUMPRODUCT(--(LEN(Input!$A961:'Input'!$A$1006)&gt;0))&lt;&gt;0),"Row is skipped.",IF(AND(Input!$A960="",Input!$A961=""),"", IF(Input!D960="","Data is missing.",""))))</f>
        <v/>
      </c>
      <c r="F961" s="189" t="str">
        <f>IF(ISERROR(IF(AND(Input!$A960="",SUMPRODUCT(--(LEN(Input!$A961:'Input'!$A$1006)&gt;0))&lt;&gt;0),"Row is skipped.",IF(AND(Input!$A960="",Input!$A961=""),"", IF(Input!E960="","Data is missing.","")))),"",IF(AND(Input!$A960="",SUMPRODUCT(--(LEN(Input!$A961:'Input'!$A$1006)&gt;0))&lt;&gt;0),"Row is skipped.",IF(AND(Input!$A960="",Input!$A961=""),"", IF(Input!E960="","Data is missing.",""))))</f>
        <v/>
      </c>
      <c r="G961" s="189" t="str">
        <f>IF(ISERROR(IF(AND(Input!$A960="",SUMPRODUCT(--(LEN(Input!$A961:'Input'!$A$1006)&gt;0))&lt;&gt;0),"Row is skipped.",IF(AND(Input!$A960="",Input!$A961=""),"", IF(Input!F960="","Data is missing.","")))),"",IF(AND(Input!$A960="",SUMPRODUCT(--(LEN(Input!$A961:'Input'!$A$1006)&gt;0))&lt;&gt;0),"Row is skipped.",IF(AND(Input!$A960="",Input!$A961=""),"", IF(Input!F960="","Data is missing.",""))))</f>
        <v/>
      </c>
      <c r="H961" s="190" t="str">
        <f>IF(ISERROR(IF(AND(Input!$A960="",SUMPRODUCT(--(LEN(Input!$A961:'Input'!$A$1006)&gt;0))&lt;&gt;0),"Row is skipped.",IF(AND(Input!$A960="",Input!$A961=""),"", IF(Input!G960="","Data is missing.","")))),"",IF(AND(Input!$A960="",SUMPRODUCT(--(LEN(Input!$A961:'Input'!$A$1006)&gt;0))&lt;&gt;0),"Row is skipped.",IF(AND(Input!$A960="",Input!$A961=""),"", IF(Input!G960="","Data is missing.",""))))</f>
        <v/>
      </c>
      <c r="I961" s="156"/>
      <c r="J961" s="191" t="str">
        <f>IFERROR(VLOOKUP(VLOOKUP(Input!$D960,'Measure List'!$A:$AN,40,FALSE),UIR!$A$1:$Q$27,17,FALSE),"")</f>
        <v/>
      </c>
      <c r="K961" s="192" t="str">
        <f>IFERROR(VLOOKUP(Input!$D960,'Measure List'!$A:$AN,40,FALSE),"")</f>
        <v/>
      </c>
      <c r="L961" s="156"/>
      <c r="M961" s="193" t="str">
        <f>IF(B961="","",IF(AND(Input!H960="",IFERROR(VLOOKUP(K961,UIR!$A$2:$P$21,2,FALSE),"")&lt;&gt;""),"Data is Missing.",""))</f>
        <v/>
      </c>
      <c r="N961" s="194" t="str">
        <f>IF(B961="","",IF(AND(Input!I960="",IFERROR(VLOOKUP(K961,UIR!$A$2:$P$21,3,FALSE),"")&lt;&gt;""),"Data is Missing.",""))</f>
        <v/>
      </c>
      <c r="O961" s="194" t="str">
        <f>IF(B961="","",IF(AND(Input!J960="",IFERROR(VLOOKUP(K961,UIR!$A$2:$P$21,4,FALSE),"")&lt;&gt;""),"Data is Missing.",""))</f>
        <v/>
      </c>
      <c r="P961" s="194" t="str">
        <f>IF(B961="","",IF(AND(Input!K960="",IFERROR(VLOOKUP(K961,UIR!$A$2:$P$21,5,FALSE),"")&lt;&gt;""),"Data is Missing.",""))</f>
        <v/>
      </c>
      <c r="Q961" s="194" t="str">
        <f>IF(B961="","",IF(AND(Input!L960="",IFERROR(VLOOKUP(K961,UIR!$A$2:$P$21,6,FALSE),"")&lt;&gt;""),"Data is Missing.",""))</f>
        <v/>
      </c>
      <c r="R961" s="194" t="str">
        <f>IF(B961="","",IF(AND(Input!M960="",IFERROR(VLOOKUP(K961,UIR!$A$2:$P$21,7,FALSE),"")&lt;&gt;""),"Data is Missing.",""))</f>
        <v/>
      </c>
      <c r="S961" s="194" t="str">
        <f>IF(B961="","",IF(AND(Input!P960="",IFERROR(VLOOKUP(K961,UIR!$A$2:$P$21,8,FALSE),"")&lt;&gt;""),"Data is Missing.",""))</f>
        <v/>
      </c>
      <c r="T961" s="194" t="str">
        <f>IF(B961="","",IF(AND(Input!Q960="",IFERROR(VLOOKUP(K961,UIR!$A$2:$P$21,9,FALSE),"")&lt;&gt;""),"Data is Missing.",""))</f>
        <v/>
      </c>
      <c r="U961" s="194"/>
      <c r="V961" s="194" t="str">
        <f>IF(B961="","",IF(AND(Input!S960="",IFERROR(VLOOKUP(K961,UIR!$A$2:$P$21,11,FALSE),"")&lt;&gt;""),"Data is Missing.",""))</f>
        <v/>
      </c>
      <c r="W961" s="194" t="str">
        <f>IF(B961="","",IF(AND(Input!T960="",IFERROR(VLOOKUP(K961,UIR!$A$2:$P$21,12,FALSE),"")&lt;&gt;""),"Data is Missing.",""))</f>
        <v/>
      </c>
      <c r="X961" s="194" t="str">
        <f>IF(B961="","",IF(AND(Input!V960="",IFERROR(VLOOKUP(K961,UIR!$A$2:$P$21,13,FALSE),"")&lt;&gt;""),"Data is Missing.",""))</f>
        <v/>
      </c>
      <c r="Y961" s="194" t="str">
        <f>IF(B961="","",IF(AND(Input!W960="",IFERROR(VLOOKUP(K961,UIR!$A$2:$P$21,14,FALSE),"")&lt;&gt;""),"Data is Missing.",""))</f>
        <v/>
      </c>
      <c r="Z961" s="194" t="str">
        <f>IF(B961="","",IF(AND(Input!X960="",IFERROR(VLOOKUP(K961,UIR!$A$2:$P$21,15,FALSE),"")&lt;&gt;""),"Data is Missing.",""))</f>
        <v/>
      </c>
      <c r="AA961" s="195" t="str">
        <f>IF(B961="","",IF(AND(Input!Y960="",IFERROR(VLOOKUP(K961,UIR!$A$2:$P$21,16,FALSE),"")&lt;&gt;""),"Data is Missing.",""))</f>
        <v/>
      </c>
      <c r="AC961" s="202" t="str">
        <f>IF(ISERROR(IF(Input!D960="","",IF(ISERROR(VLOOKUP(Input!D960,'Measure List'!$A$2:$A$30000,1,0)),"Invalid RefNo",""))),"",IF(Input!D960="","",IF(ISERROR(VLOOKUP(Input!D960,'Measure List'!$A$2:$A$30000,1,0)),"Invalid RefNo","")))</f>
        <v/>
      </c>
      <c r="AD961" s="156"/>
      <c r="AE961" s="156"/>
      <c r="AF961" s="156"/>
      <c r="AG961" s="156"/>
      <c r="AH961" s="156"/>
      <c r="AI961" s="156"/>
      <c r="AJ961" s="156"/>
      <c r="AK961" s="156"/>
      <c r="AL961" s="203" t="str">
        <f>IF(COUNTIF(Dropdowns!$K$2:$K$7,Input!S960)&gt;0,"",IF(Input!S960="","","Invalid Type"))</f>
        <v/>
      </c>
      <c r="AN961" s="204" t="str">
        <f>IF(Input!C960="","",IF(ISNUMBER(VALUE(Input!C960)),"","Needs to be a number."))</f>
        <v/>
      </c>
      <c r="AO961" s="205" t="str">
        <f>IF(Input!E960="","",IF(ISNUMBER(VALUE(Input!E960)),"","Needs to be a number."))</f>
        <v/>
      </c>
      <c r="AP961" s="205" t="str">
        <f>IF(Input!N960="","",IF(ISNUMBER(VALUE(Input!N960)),"","Needs to be a number."))</f>
        <v/>
      </c>
      <c r="AQ961" s="205" t="str">
        <f>IF(Input!O960="","",IF(ISNUMBER(VALUE(Input!O960)),"","Needs to be a number."))</f>
        <v/>
      </c>
      <c r="AR961" s="205" t="str">
        <f>IF(Input!V960="","",IF(ISNUMBER(VALUE(Input!V960)),"","Needs to be a number."))</f>
        <v/>
      </c>
      <c r="AS961" s="205" t="str">
        <f>IF(Input!W960="","",IF(ISNUMBER(VALUE(Input!W960)),"","Needs to be a number."))</f>
        <v/>
      </c>
      <c r="AT961" s="205" t="str">
        <f>IF(Input!X960="","",IF(ISNUMBER(VALUE(Input!X960)),"","Needs to be a number."))</f>
        <v/>
      </c>
      <c r="AU961" s="206" t="str">
        <f>IF(Input!Y960="","",IF(ISNUMBER(VALUE(Input!Y960)),"","Needs to be a number."))</f>
        <v/>
      </c>
      <c r="AW961" s="259" t="str">
        <f>IF(OR(VALUE(Input!C960)&lt;0,VALUE(Input!C960)&gt;100), "Invalid EEI %","")</f>
        <v/>
      </c>
      <c r="AX961" s="207"/>
      <c r="AY961" s="278" t="str">
        <f>IF(Input!E960="","",IF(VALUE(Input!E960)=0,"Do not enter 0.",""))</f>
        <v/>
      </c>
    </row>
    <row r="962" spans="2:51" x14ac:dyDescent="0.3">
      <c r="B962" s="188" t="str">
        <f>Input!A961</f>
        <v/>
      </c>
      <c r="C962" s="189" t="str">
        <f>IF(ISERROR(IF(AND(Input!$A961="",SUMPRODUCT(--(LEN(Input!$A962:'Input'!$A$1006)&gt;0))&lt;&gt;0),"Row is skipped.",IF(AND(Input!$A961="",Input!$A962=""),"", IF(Input!B961="","Data is missing.","")))),"",IF(AND(Input!$A961="",SUMPRODUCT(--(LEN(Input!$A962:'Input'!$A$1006)&gt;0))&lt;&gt;0),"Row is skipped.",IF(AND(Input!$A961="",Input!$A962=""),"", IF(Input!B961="","Data is missing.",""))))</f>
        <v/>
      </c>
      <c r="D962" s="189" t="str">
        <f>IF(ISERROR(IF(AND(Input!$A961="",SUMPRODUCT(--(LEN(Input!$A962:'Input'!$A$1006)&gt;0))&lt;&gt;0),"Row is skipped.",IF(AND(Input!$A961="",Input!$A962=""),"", IF(Input!C961="","Data is missing.","")))),"",IF(AND(Input!$A961="",SUMPRODUCT(--(LEN(Input!$A962:'Input'!$A$1006)&gt;0))&lt;&gt;0),"Row is skipped.",IF(AND(Input!$A961="",Input!$A962=""),"", IF(Input!C961="","Data is missing.",""))))</f>
        <v/>
      </c>
      <c r="E962" s="189" t="str">
        <f>IF(ISERROR(IF(AND(Input!$A961="",SUMPRODUCT(--(LEN(Input!$A962:'Input'!$A$1006)&gt;0))&lt;&gt;0),"Row is skipped.",IF(AND(Input!$A961="",Input!$A962=""),"", IF(Input!D961="","Data is missing.","")))),"",IF(AND(Input!$A961="",SUMPRODUCT(--(LEN(Input!$A962:'Input'!$A$1006)&gt;0))&lt;&gt;0),"Row is skipped.",IF(AND(Input!$A961="",Input!$A962=""),"", IF(Input!D961="","Data is missing.",""))))</f>
        <v/>
      </c>
      <c r="F962" s="189" t="str">
        <f>IF(ISERROR(IF(AND(Input!$A961="",SUMPRODUCT(--(LEN(Input!$A962:'Input'!$A$1006)&gt;0))&lt;&gt;0),"Row is skipped.",IF(AND(Input!$A961="",Input!$A962=""),"", IF(Input!E961="","Data is missing.","")))),"",IF(AND(Input!$A961="",SUMPRODUCT(--(LEN(Input!$A962:'Input'!$A$1006)&gt;0))&lt;&gt;0),"Row is skipped.",IF(AND(Input!$A961="",Input!$A962=""),"", IF(Input!E961="","Data is missing.",""))))</f>
        <v/>
      </c>
      <c r="G962" s="189" t="str">
        <f>IF(ISERROR(IF(AND(Input!$A961="",SUMPRODUCT(--(LEN(Input!$A962:'Input'!$A$1006)&gt;0))&lt;&gt;0),"Row is skipped.",IF(AND(Input!$A961="",Input!$A962=""),"", IF(Input!F961="","Data is missing.","")))),"",IF(AND(Input!$A961="",SUMPRODUCT(--(LEN(Input!$A962:'Input'!$A$1006)&gt;0))&lt;&gt;0),"Row is skipped.",IF(AND(Input!$A961="",Input!$A962=""),"", IF(Input!F961="","Data is missing.",""))))</f>
        <v/>
      </c>
      <c r="H962" s="190" t="str">
        <f>IF(ISERROR(IF(AND(Input!$A961="",SUMPRODUCT(--(LEN(Input!$A962:'Input'!$A$1006)&gt;0))&lt;&gt;0),"Row is skipped.",IF(AND(Input!$A961="",Input!$A962=""),"", IF(Input!G961="","Data is missing.","")))),"",IF(AND(Input!$A961="",SUMPRODUCT(--(LEN(Input!$A962:'Input'!$A$1006)&gt;0))&lt;&gt;0),"Row is skipped.",IF(AND(Input!$A961="",Input!$A962=""),"", IF(Input!G961="","Data is missing.",""))))</f>
        <v/>
      </c>
      <c r="I962" s="156"/>
      <c r="J962" s="191" t="str">
        <f>IFERROR(VLOOKUP(VLOOKUP(Input!$D961,'Measure List'!$A:$AN,40,FALSE),UIR!$A$1:$Q$27,17,FALSE),"")</f>
        <v/>
      </c>
      <c r="K962" s="192" t="str">
        <f>IFERROR(VLOOKUP(Input!$D961,'Measure List'!$A:$AN,40,FALSE),"")</f>
        <v/>
      </c>
      <c r="L962" s="156"/>
      <c r="M962" s="193" t="str">
        <f>IF(B962="","",IF(AND(Input!H961="",IFERROR(VLOOKUP(K962,UIR!$A$2:$P$21,2,FALSE),"")&lt;&gt;""),"Data is Missing.",""))</f>
        <v/>
      </c>
      <c r="N962" s="194" t="str">
        <f>IF(B962="","",IF(AND(Input!I961="",IFERROR(VLOOKUP(K962,UIR!$A$2:$P$21,3,FALSE),"")&lt;&gt;""),"Data is Missing.",""))</f>
        <v/>
      </c>
      <c r="O962" s="194" t="str">
        <f>IF(B962="","",IF(AND(Input!J961="",IFERROR(VLOOKUP(K962,UIR!$A$2:$P$21,4,FALSE),"")&lt;&gt;""),"Data is Missing.",""))</f>
        <v/>
      </c>
      <c r="P962" s="194" t="str">
        <f>IF(B962="","",IF(AND(Input!K961="",IFERROR(VLOOKUP(K962,UIR!$A$2:$P$21,5,FALSE),"")&lt;&gt;""),"Data is Missing.",""))</f>
        <v/>
      </c>
      <c r="Q962" s="194" t="str">
        <f>IF(B962="","",IF(AND(Input!L961="",IFERROR(VLOOKUP(K962,UIR!$A$2:$P$21,6,FALSE),"")&lt;&gt;""),"Data is Missing.",""))</f>
        <v/>
      </c>
      <c r="R962" s="194" t="str">
        <f>IF(B962="","",IF(AND(Input!M961="",IFERROR(VLOOKUP(K962,UIR!$A$2:$P$21,7,FALSE),"")&lt;&gt;""),"Data is Missing.",""))</f>
        <v/>
      </c>
      <c r="S962" s="194" t="str">
        <f>IF(B962="","",IF(AND(Input!P961="",IFERROR(VLOOKUP(K962,UIR!$A$2:$P$21,8,FALSE),"")&lt;&gt;""),"Data is Missing.",""))</f>
        <v/>
      </c>
      <c r="T962" s="194" t="str">
        <f>IF(B962="","",IF(AND(Input!Q961="",IFERROR(VLOOKUP(K962,UIR!$A$2:$P$21,9,FALSE),"")&lt;&gt;""),"Data is Missing.",""))</f>
        <v/>
      </c>
      <c r="U962" s="194"/>
      <c r="V962" s="194" t="str">
        <f>IF(B962="","",IF(AND(Input!S961="",IFERROR(VLOOKUP(K962,UIR!$A$2:$P$21,11,FALSE),"")&lt;&gt;""),"Data is Missing.",""))</f>
        <v/>
      </c>
      <c r="W962" s="194" t="str">
        <f>IF(B962="","",IF(AND(Input!T961="",IFERROR(VLOOKUP(K962,UIR!$A$2:$P$21,12,FALSE),"")&lt;&gt;""),"Data is Missing.",""))</f>
        <v/>
      </c>
      <c r="X962" s="194" t="str">
        <f>IF(B962="","",IF(AND(Input!V961="",IFERROR(VLOOKUP(K962,UIR!$A$2:$P$21,13,FALSE),"")&lt;&gt;""),"Data is Missing.",""))</f>
        <v/>
      </c>
      <c r="Y962" s="194" t="str">
        <f>IF(B962="","",IF(AND(Input!W961="",IFERROR(VLOOKUP(K962,UIR!$A$2:$P$21,14,FALSE),"")&lt;&gt;""),"Data is Missing.",""))</f>
        <v/>
      </c>
      <c r="Z962" s="194" t="str">
        <f>IF(B962="","",IF(AND(Input!X961="",IFERROR(VLOOKUP(K962,UIR!$A$2:$P$21,15,FALSE),"")&lt;&gt;""),"Data is Missing.",""))</f>
        <v/>
      </c>
      <c r="AA962" s="195" t="str">
        <f>IF(B962="","",IF(AND(Input!Y961="",IFERROR(VLOOKUP(K962,UIR!$A$2:$P$21,16,FALSE),"")&lt;&gt;""),"Data is Missing.",""))</f>
        <v/>
      </c>
      <c r="AC962" s="202" t="str">
        <f>IF(ISERROR(IF(Input!D961="","",IF(ISERROR(VLOOKUP(Input!D961,'Measure List'!$A$2:$A$30000,1,0)),"Invalid RefNo",""))),"",IF(Input!D961="","",IF(ISERROR(VLOOKUP(Input!D961,'Measure List'!$A$2:$A$30000,1,0)),"Invalid RefNo","")))</f>
        <v/>
      </c>
      <c r="AD962" s="156"/>
      <c r="AE962" s="156"/>
      <c r="AF962" s="156"/>
      <c r="AG962" s="156"/>
      <c r="AH962" s="156"/>
      <c r="AI962" s="156"/>
      <c r="AJ962" s="156"/>
      <c r="AK962" s="156"/>
      <c r="AL962" s="203" t="str">
        <f>IF(COUNTIF(Dropdowns!$K$2:$K$7,Input!S961)&gt;0,"",IF(Input!S961="","","Invalid Type"))</f>
        <v/>
      </c>
      <c r="AN962" s="204" t="str">
        <f>IF(Input!C961="","",IF(ISNUMBER(VALUE(Input!C961)),"","Needs to be a number."))</f>
        <v/>
      </c>
      <c r="AO962" s="205" t="str">
        <f>IF(Input!E961="","",IF(ISNUMBER(VALUE(Input!E961)),"","Needs to be a number."))</f>
        <v/>
      </c>
      <c r="AP962" s="205" t="str">
        <f>IF(Input!N961="","",IF(ISNUMBER(VALUE(Input!N961)),"","Needs to be a number."))</f>
        <v/>
      </c>
      <c r="AQ962" s="205" t="str">
        <f>IF(Input!O961="","",IF(ISNUMBER(VALUE(Input!O961)),"","Needs to be a number."))</f>
        <v/>
      </c>
      <c r="AR962" s="205" t="str">
        <f>IF(Input!V961="","",IF(ISNUMBER(VALUE(Input!V961)),"","Needs to be a number."))</f>
        <v/>
      </c>
      <c r="AS962" s="205" t="str">
        <f>IF(Input!W961="","",IF(ISNUMBER(VALUE(Input!W961)),"","Needs to be a number."))</f>
        <v/>
      </c>
      <c r="AT962" s="205" t="str">
        <f>IF(Input!X961="","",IF(ISNUMBER(VALUE(Input!X961)),"","Needs to be a number."))</f>
        <v/>
      </c>
      <c r="AU962" s="206" t="str">
        <f>IF(Input!Y961="","",IF(ISNUMBER(VALUE(Input!Y961)),"","Needs to be a number."))</f>
        <v/>
      </c>
      <c r="AW962" s="259" t="str">
        <f>IF(OR(VALUE(Input!C961)&lt;0,VALUE(Input!C961)&gt;100), "Invalid EEI %","")</f>
        <v/>
      </c>
      <c r="AX962" s="207"/>
      <c r="AY962" s="278" t="str">
        <f>IF(Input!E961="","",IF(VALUE(Input!E961)=0,"Do not enter 0.",""))</f>
        <v/>
      </c>
    </row>
    <row r="963" spans="2:51" x14ac:dyDescent="0.3">
      <c r="B963" s="188" t="str">
        <f>Input!A962</f>
        <v/>
      </c>
      <c r="C963" s="189" t="str">
        <f>IF(ISERROR(IF(AND(Input!$A962="",SUMPRODUCT(--(LEN(Input!$A963:'Input'!$A$1006)&gt;0))&lt;&gt;0),"Row is skipped.",IF(AND(Input!$A962="",Input!$A963=""),"", IF(Input!B962="","Data is missing.","")))),"",IF(AND(Input!$A962="",SUMPRODUCT(--(LEN(Input!$A963:'Input'!$A$1006)&gt;0))&lt;&gt;0),"Row is skipped.",IF(AND(Input!$A962="",Input!$A963=""),"", IF(Input!B962="","Data is missing.",""))))</f>
        <v/>
      </c>
      <c r="D963" s="189" t="str">
        <f>IF(ISERROR(IF(AND(Input!$A962="",SUMPRODUCT(--(LEN(Input!$A963:'Input'!$A$1006)&gt;0))&lt;&gt;0),"Row is skipped.",IF(AND(Input!$A962="",Input!$A963=""),"", IF(Input!C962="","Data is missing.","")))),"",IF(AND(Input!$A962="",SUMPRODUCT(--(LEN(Input!$A963:'Input'!$A$1006)&gt;0))&lt;&gt;0),"Row is skipped.",IF(AND(Input!$A962="",Input!$A963=""),"", IF(Input!C962="","Data is missing.",""))))</f>
        <v/>
      </c>
      <c r="E963" s="189" t="str">
        <f>IF(ISERROR(IF(AND(Input!$A962="",SUMPRODUCT(--(LEN(Input!$A963:'Input'!$A$1006)&gt;0))&lt;&gt;0),"Row is skipped.",IF(AND(Input!$A962="",Input!$A963=""),"", IF(Input!D962="","Data is missing.","")))),"",IF(AND(Input!$A962="",SUMPRODUCT(--(LEN(Input!$A963:'Input'!$A$1006)&gt;0))&lt;&gt;0),"Row is skipped.",IF(AND(Input!$A962="",Input!$A963=""),"", IF(Input!D962="","Data is missing.",""))))</f>
        <v/>
      </c>
      <c r="F963" s="189" t="str">
        <f>IF(ISERROR(IF(AND(Input!$A962="",SUMPRODUCT(--(LEN(Input!$A963:'Input'!$A$1006)&gt;0))&lt;&gt;0),"Row is skipped.",IF(AND(Input!$A962="",Input!$A963=""),"", IF(Input!E962="","Data is missing.","")))),"",IF(AND(Input!$A962="",SUMPRODUCT(--(LEN(Input!$A963:'Input'!$A$1006)&gt;0))&lt;&gt;0),"Row is skipped.",IF(AND(Input!$A962="",Input!$A963=""),"", IF(Input!E962="","Data is missing.",""))))</f>
        <v/>
      </c>
      <c r="G963" s="189" t="str">
        <f>IF(ISERROR(IF(AND(Input!$A962="",SUMPRODUCT(--(LEN(Input!$A963:'Input'!$A$1006)&gt;0))&lt;&gt;0),"Row is skipped.",IF(AND(Input!$A962="",Input!$A963=""),"", IF(Input!F962="","Data is missing.","")))),"",IF(AND(Input!$A962="",SUMPRODUCT(--(LEN(Input!$A963:'Input'!$A$1006)&gt;0))&lt;&gt;0),"Row is skipped.",IF(AND(Input!$A962="",Input!$A963=""),"", IF(Input!F962="","Data is missing.",""))))</f>
        <v/>
      </c>
      <c r="H963" s="190" t="str">
        <f>IF(ISERROR(IF(AND(Input!$A962="",SUMPRODUCT(--(LEN(Input!$A963:'Input'!$A$1006)&gt;0))&lt;&gt;0),"Row is skipped.",IF(AND(Input!$A962="",Input!$A963=""),"", IF(Input!G962="","Data is missing.","")))),"",IF(AND(Input!$A962="",SUMPRODUCT(--(LEN(Input!$A963:'Input'!$A$1006)&gt;0))&lt;&gt;0),"Row is skipped.",IF(AND(Input!$A962="",Input!$A963=""),"", IF(Input!G962="","Data is missing.",""))))</f>
        <v/>
      </c>
      <c r="I963" s="156"/>
      <c r="J963" s="191" t="str">
        <f>IFERROR(VLOOKUP(VLOOKUP(Input!$D962,'Measure List'!$A:$AN,40,FALSE),UIR!$A$1:$Q$27,17,FALSE),"")</f>
        <v/>
      </c>
      <c r="K963" s="192" t="str">
        <f>IFERROR(VLOOKUP(Input!$D962,'Measure List'!$A:$AN,40,FALSE),"")</f>
        <v/>
      </c>
      <c r="L963" s="156"/>
      <c r="M963" s="193" t="str">
        <f>IF(B963="","",IF(AND(Input!H962="",IFERROR(VLOOKUP(K963,UIR!$A$2:$P$21,2,FALSE),"")&lt;&gt;""),"Data is Missing.",""))</f>
        <v/>
      </c>
      <c r="N963" s="194" t="str">
        <f>IF(B963="","",IF(AND(Input!I962="",IFERROR(VLOOKUP(K963,UIR!$A$2:$P$21,3,FALSE),"")&lt;&gt;""),"Data is Missing.",""))</f>
        <v/>
      </c>
      <c r="O963" s="194" t="str">
        <f>IF(B963="","",IF(AND(Input!J962="",IFERROR(VLOOKUP(K963,UIR!$A$2:$P$21,4,FALSE),"")&lt;&gt;""),"Data is Missing.",""))</f>
        <v/>
      </c>
      <c r="P963" s="194" t="str">
        <f>IF(B963="","",IF(AND(Input!K962="",IFERROR(VLOOKUP(K963,UIR!$A$2:$P$21,5,FALSE),"")&lt;&gt;""),"Data is Missing.",""))</f>
        <v/>
      </c>
      <c r="Q963" s="194" t="str">
        <f>IF(B963="","",IF(AND(Input!L962="",IFERROR(VLOOKUP(K963,UIR!$A$2:$P$21,6,FALSE),"")&lt;&gt;""),"Data is Missing.",""))</f>
        <v/>
      </c>
      <c r="R963" s="194" t="str">
        <f>IF(B963="","",IF(AND(Input!M962="",IFERROR(VLOOKUP(K963,UIR!$A$2:$P$21,7,FALSE),"")&lt;&gt;""),"Data is Missing.",""))</f>
        <v/>
      </c>
      <c r="S963" s="194" t="str">
        <f>IF(B963="","",IF(AND(Input!P962="",IFERROR(VLOOKUP(K963,UIR!$A$2:$P$21,8,FALSE),"")&lt;&gt;""),"Data is Missing.",""))</f>
        <v/>
      </c>
      <c r="T963" s="194" t="str">
        <f>IF(B963="","",IF(AND(Input!Q962="",IFERROR(VLOOKUP(K963,UIR!$A$2:$P$21,9,FALSE),"")&lt;&gt;""),"Data is Missing.",""))</f>
        <v/>
      </c>
      <c r="U963" s="194"/>
      <c r="V963" s="194" t="str">
        <f>IF(B963="","",IF(AND(Input!S962="",IFERROR(VLOOKUP(K963,UIR!$A$2:$P$21,11,FALSE),"")&lt;&gt;""),"Data is Missing.",""))</f>
        <v/>
      </c>
      <c r="W963" s="194" t="str">
        <f>IF(B963="","",IF(AND(Input!T962="",IFERROR(VLOOKUP(K963,UIR!$A$2:$P$21,12,FALSE),"")&lt;&gt;""),"Data is Missing.",""))</f>
        <v/>
      </c>
      <c r="X963" s="194" t="str">
        <f>IF(B963="","",IF(AND(Input!V962="",IFERROR(VLOOKUP(K963,UIR!$A$2:$P$21,13,FALSE),"")&lt;&gt;""),"Data is Missing.",""))</f>
        <v/>
      </c>
      <c r="Y963" s="194" t="str">
        <f>IF(B963="","",IF(AND(Input!W962="",IFERROR(VLOOKUP(K963,UIR!$A$2:$P$21,14,FALSE),"")&lt;&gt;""),"Data is Missing.",""))</f>
        <v/>
      </c>
      <c r="Z963" s="194" t="str">
        <f>IF(B963="","",IF(AND(Input!X962="",IFERROR(VLOOKUP(K963,UIR!$A$2:$P$21,15,FALSE),"")&lt;&gt;""),"Data is Missing.",""))</f>
        <v/>
      </c>
      <c r="AA963" s="195" t="str">
        <f>IF(B963="","",IF(AND(Input!Y962="",IFERROR(VLOOKUP(K963,UIR!$A$2:$P$21,16,FALSE),"")&lt;&gt;""),"Data is Missing.",""))</f>
        <v/>
      </c>
      <c r="AC963" s="202" t="str">
        <f>IF(ISERROR(IF(Input!D962="","",IF(ISERROR(VLOOKUP(Input!D962,'Measure List'!$A$2:$A$30000,1,0)),"Invalid RefNo",""))),"",IF(Input!D962="","",IF(ISERROR(VLOOKUP(Input!D962,'Measure List'!$A$2:$A$30000,1,0)),"Invalid RefNo","")))</f>
        <v/>
      </c>
      <c r="AD963" s="156"/>
      <c r="AE963" s="156"/>
      <c r="AF963" s="156"/>
      <c r="AG963" s="156"/>
      <c r="AH963" s="156"/>
      <c r="AI963" s="156"/>
      <c r="AJ963" s="156"/>
      <c r="AK963" s="156"/>
      <c r="AL963" s="203" t="str">
        <f>IF(COUNTIF(Dropdowns!$K$2:$K$7,Input!S962)&gt;0,"",IF(Input!S962="","","Invalid Type"))</f>
        <v/>
      </c>
      <c r="AN963" s="204" t="str">
        <f>IF(Input!C962="","",IF(ISNUMBER(VALUE(Input!C962)),"","Needs to be a number."))</f>
        <v/>
      </c>
      <c r="AO963" s="205" t="str">
        <f>IF(Input!E962="","",IF(ISNUMBER(VALUE(Input!E962)),"","Needs to be a number."))</f>
        <v/>
      </c>
      <c r="AP963" s="205" t="str">
        <f>IF(Input!N962="","",IF(ISNUMBER(VALUE(Input!N962)),"","Needs to be a number."))</f>
        <v/>
      </c>
      <c r="AQ963" s="205" t="str">
        <f>IF(Input!O962="","",IF(ISNUMBER(VALUE(Input!O962)),"","Needs to be a number."))</f>
        <v/>
      </c>
      <c r="AR963" s="205" t="str">
        <f>IF(Input!V962="","",IF(ISNUMBER(VALUE(Input!V962)),"","Needs to be a number."))</f>
        <v/>
      </c>
      <c r="AS963" s="205" t="str">
        <f>IF(Input!W962="","",IF(ISNUMBER(VALUE(Input!W962)),"","Needs to be a number."))</f>
        <v/>
      </c>
      <c r="AT963" s="205" t="str">
        <f>IF(Input!X962="","",IF(ISNUMBER(VALUE(Input!X962)),"","Needs to be a number."))</f>
        <v/>
      </c>
      <c r="AU963" s="206" t="str">
        <f>IF(Input!Y962="","",IF(ISNUMBER(VALUE(Input!Y962)),"","Needs to be a number."))</f>
        <v/>
      </c>
      <c r="AW963" s="259" t="str">
        <f>IF(OR(VALUE(Input!C962)&lt;0,VALUE(Input!C962)&gt;100), "Invalid EEI %","")</f>
        <v/>
      </c>
      <c r="AX963" s="207"/>
      <c r="AY963" s="278" t="str">
        <f>IF(Input!E962="","",IF(VALUE(Input!E962)=0,"Do not enter 0.",""))</f>
        <v/>
      </c>
    </row>
    <row r="964" spans="2:51" x14ac:dyDescent="0.3">
      <c r="B964" s="188" t="str">
        <f>Input!A963</f>
        <v/>
      </c>
      <c r="C964" s="189" t="str">
        <f>IF(ISERROR(IF(AND(Input!$A963="",SUMPRODUCT(--(LEN(Input!$A964:'Input'!$A$1006)&gt;0))&lt;&gt;0),"Row is skipped.",IF(AND(Input!$A963="",Input!$A964=""),"", IF(Input!B963="","Data is missing.","")))),"",IF(AND(Input!$A963="",SUMPRODUCT(--(LEN(Input!$A964:'Input'!$A$1006)&gt;0))&lt;&gt;0),"Row is skipped.",IF(AND(Input!$A963="",Input!$A964=""),"", IF(Input!B963="","Data is missing.",""))))</f>
        <v/>
      </c>
      <c r="D964" s="189" t="str">
        <f>IF(ISERROR(IF(AND(Input!$A963="",SUMPRODUCT(--(LEN(Input!$A964:'Input'!$A$1006)&gt;0))&lt;&gt;0),"Row is skipped.",IF(AND(Input!$A963="",Input!$A964=""),"", IF(Input!C963="","Data is missing.","")))),"",IF(AND(Input!$A963="",SUMPRODUCT(--(LEN(Input!$A964:'Input'!$A$1006)&gt;0))&lt;&gt;0),"Row is skipped.",IF(AND(Input!$A963="",Input!$A964=""),"", IF(Input!C963="","Data is missing.",""))))</f>
        <v/>
      </c>
      <c r="E964" s="189" t="str">
        <f>IF(ISERROR(IF(AND(Input!$A963="",SUMPRODUCT(--(LEN(Input!$A964:'Input'!$A$1006)&gt;0))&lt;&gt;0),"Row is skipped.",IF(AND(Input!$A963="",Input!$A964=""),"", IF(Input!D963="","Data is missing.","")))),"",IF(AND(Input!$A963="",SUMPRODUCT(--(LEN(Input!$A964:'Input'!$A$1006)&gt;0))&lt;&gt;0),"Row is skipped.",IF(AND(Input!$A963="",Input!$A964=""),"", IF(Input!D963="","Data is missing.",""))))</f>
        <v/>
      </c>
      <c r="F964" s="189" t="str">
        <f>IF(ISERROR(IF(AND(Input!$A963="",SUMPRODUCT(--(LEN(Input!$A964:'Input'!$A$1006)&gt;0))&lt;&gt;0),"Row is skipped.",IF(AND(Input!$A963="",Input!$A964=""),"", IF(Input!E963="","Data is missing.","")))),"",IF(AND(Input!$A963="",SUMPRODUCT(--(LEN(Input!$A964:'Input'!$A$1006)&gt;0))&lt;&gt;0),"Row is skipped.",IF(AND(Input!$A963="",Input!$A964=""),"", IF(Input!E963="","Data is missing.",""))))</f>
        <v/>
      </c>
      <c r="G964" s="189" t="str">
        <f>IF(ISERROR(IF(AND(Input!$A963="",SUMPRODUCT(--(LEN(Input!$A964:'Input'!$A$1006)&gt;0))&lt;&gt;0),"Row is skipped.",IF(AND(Input!$A963="",Input!$A964=""),"", IF(Input!F963="","Data is missing.","")))),"",IF(AND(Input!$A963="",SUMPRODUCT(--(LEN(Input!$A964:'Input'!$A$1006)&gt;0))&lt;&gt;0),"Row is skipped.",IF(AND(Input!$A963="",Input!$A964=""),"", IF(Input!F963="","Data is missing.",""))))</f>
        <v/>
      </c>
      <c r="H964" s="190" t="str">
        <f>IF(ISERROR(IF(AND(Input!$A963="",SUMPRODUCT(--(LEN(Input!$A964:'Input'!$A$1006)&gt;0))&lt;&gt;0),"Row is skipped.",IF(AND(Input!$A963="",Input!$A964=""),"", IF(Input!G963="","Data is missing.","")))),"",IF(AND(Input!$A963="",SUMPRODUCT(--(LEN(Input!$A964:'Input'!$A$1006)&gt;0))&lt;&gt;0),"Row is skipped.",IF(AND(Input!$A963="",Input!$A964=""),"", IF(Input!G963="","Data is missing.",""))))</f>
        <v/>
      </c>
      <c r="I964" s="156"/>
      <c r="J964" s="191" t="str">
        <f>IFERROR(VLOOKUP(VLOOKUP(Input!$D963,'Measure List'!$A:$AN,40,FALSE),UIR!$A$1:$Q$27,17,FALSE),"")</f>
        <v/>
      </c>
      <c r="K964" s="192" t="str">
        <f>IFERROR(VLOOKUP(Input!$D963,'Measure List'!$A:$AN,40,FALSE),"")</f>
        <v/>
      </c>
      <c r="L964" s="156"/>
      <c r="M964" s="193" t="str">
        <f>IF(B964="","",IF(AND(Input!H963="",IFERROR(VLOOKUP(K964,UIR!$A$2:$P$21,2,FALSE),"")&lt;&gt;""),"Data is Missing.",""))</f>
        <v/>
      </c>
      <c r="N964" s="194" t="str">
        <f>IF(B964="","",IF(AND(Input!I963="",IFERROR(VLOOKUP(K964,UIR!$A$2:$P$21,3,FALSE),"")&lt;&gt;""),"Data is Missing.",""))</f>
        <v/>
      </c>
      <c r="O964" s="194" t="str">
        <f>IF(B964="","",IF(AND(Input!J963="",IFERROR(VLOOKUP(K964,UIR!$A$2:$P$21,4,FALSE),"")&lt;&gt;""),"Data is Missing.",""))</f>
        <v/>
      </c>
      <c r="P964" s="194" t="str">
        <f>IF(B964="","",IF(AND(Input!K963="",IFERROR(VLOOKUP(K964,UIR!$A$2:$P$21,5,FALSE),"")&lt;&gt;""),"Data is Missing.",""))</f>
        <v/>
      </c>
      <c r="Q964" s="194" t="str">
        <f>IF(B964="","",IF(AND(Input!L963="",IFERROR(VLOOKUP(K964,UIR!$A$2:$P$21,6,FALSE),"")&lt;&gt;""),"Data is Missing.",""))</f>
        <v/>
      </c>
      <c r="R964" s="194" t="str">
        <f>IF(B964="","",IF(AND(Input!M963="",IFERROR(VLOOKUP(K964,UIR!$A$2:$P$21,7,FALSE),"")&lt;&gt;""),"Data is Missing.",""))</f>
        <v/>
      </c>
      <c r="S964" s="194" t="str">
        <f>IF(B964="","",IF(AND(Input!P963="",IFERROR(VLOOKUP(K964,UIR!$A$2:$P$21,8,FALSE),"")&lt;&gt;""),"Data is Missing.",""))</f>
        <v/>
      </c>
      <c r="T964" s="194" t="str">
        <f>IF(B964="","",IF(AND(Input!Q963="",IFERROR(VLOOKUP(K964,UIR!$A$2:$P$21,9,FALSE),"")&lt;&gt;""),"Data is Missing.",""))</f>
        <v/>
      </c>
      <c r="U964" s="194"/>
      <c r="V964" s="194" t="str">
        <f>IF(B964="","",IF(AND(Input!S963="",IFERROR(VLOOKUP(K964,UIR!$A$2:$P$21,11,FALSE),"")&lt;&gt;""),"Data is Missing.",""))</f>
        <v/>
      </c>
      <c r="W964" s="194" t="str">
        <f>IF(B964="","",IF(AND(Input!T963="",IFERROR(VLOOKUP(K964,UIR!$A$2:$P$21,12,FALSE),"")&lt;&gt;""),"Data is Missing.",""))</f>
        <v/>
      </c>
      <c r="X964" s="194" t="str">
        <f>IF(B964="","",IF(AND(Input!V963="",IFERROR(VLOOKUP(K964,UIR!$A$2:$P$21,13,FALSE),"")&lt;&gt;""),"Data is Missing.",""))</f>
        <v/>
      </c>
      <c r="Y964" s="194" t="str">
        <f>IF(B964="","",IF(AND(Input!W963="",IFERROR(VLOOKUP(K964,UIR!$A$2:$P$21,14,FALSE),"")&lt;&gt;""),"Data is Missing.",""))</f>
        <v/>
      </c>
      <c r="Z964" s="194" t="str">
        <f>IF(B964="","",IF(AND(Input!X963="",IFERROR(VLOOKUP(K964,UIR!$A$2:$P$21,15,FALSE),"")&lt;&gt;""),"Data is Missing.",""))</f>
        <v/>
      </c>
      <c r="AA964" s="195" t="str">
        <f>IF(B964="","",IF(AND(Input!Y963="",IFERROR(VLOOKUP(K964,UIR!$A$2:$P$21,16,FALSE),"")&lt;&gt;""),"Data is Missing.",""))</f>
        <v/>
      </c>
      <c r="AC964" s="202" t="str">
        <f>IF(ISERROR(IF(Input!D963="","",IF(ISERROR(VLOOKUP(Input!D963,'Measure List'!$A$2:$A$30000,1,0)),"Invalid RefNo",""))),"",IF(Input!D963="","",IF(ISERROR(VLOOKUP(Input!D963,'Measure List'!$A$2:$A$30000,1,0)),"Invalid RefNo","")))</f>
        <v/>
      </c>
      <c r="AD964" s="156"/>
      <c r="AE964" s="156"/>
      <c r="AF964" s="156"/>
      <c r="AG964" s="156"/>
      <c r="AH964" s="156"/>
      <c r="AI964" s="156"/>
      <c r="AJ964" s="156"/>
      <c r="AK964" s="156"/>
      <c r="AL964" s="203" t="str">
        <f>IF(COUNTIF(Dropdowns!$K$2:$K$7,Input!S963)&gt;0,"",IF(Input!S963="","","Invalid Type"))</f>
        <v/>
      </c>
      <c r="AN964" s="204" t="str">
        <f>IF(Input!C963="","",IF(ISNUMBER(VALUE(Input!C963)),"","Needs to be a number."))</f>
        <v/>
      </c>
      <c r="AO964" s="205" t="str">
        <f>IF(Input!E963="","",IF(ISNUMBER(VALUE(Input!E963)),"","Needs to be a number."))</f>
        <v/>
      </c>
      <c r="AP964" s="205" t="str">
        <f>IF(Input!N963="","",IF(ISNUMBER(VALUE(Input!N963)),"","Needs to be a number."))</f>
        <v/>
      </c>
      <c r="AQ964" s="205" t="str">
        <f>IF(Input!O963="","",IF(ISNUMBER(VALUE(Input!O963)),"","Needs to be a number."))</f>
        <v/>
      </c>
      <c r="AR964" s="205" t="str">
        <f>IF(Input!V963="","",IF(ISNUMBER(VALUE(Input!V963)),"","Needs to be a number."))</f>
        <v/>
      </c>
      <c r="AS964" s="205" t="str">
        <f>IF(Input!W963="","",IF(ISNUMBER(VALUE(Input!W963)),"","Needs to be a number."))</f>
        <v/>
      </c>
      <c r="AT964" s="205" t="str">
        <f>IF(Input!X963="","",IF(ISNUMBER(VALUE(Input!X963)),"","Needs to be a number."))</f>
        <v/>
      </c>
      <c r="AU964" s="206" t="str">
        <f>IF(Input!Y963="","",IF(ISNUMBER(VALUE(Input!Y963)),"","Needs to be a number."))</f>
        <v/>
      </c>
      <c r="AW964" s="259" t="str">
        <f>IF(OR(VALUE(Input!C963)&lt;0,VALUE(Input!C963)&gt;100), "Invalid EEI %","")</f>
        <v/>
      </c>
      <c r="AX964" s="207"/>
      <c r="AY964" s="278" t="str">
        <f>IF(Input!E963="","",IF(VALUE(Input!E963)=0,"Do not enter 0.",""))</f>
        <v/>
      </c>
    </row>
    <row r="965" spans="2:51" x14ac:dyDescent="0.3">
      <c r="B965" s="188" t="str">
        <f>Input!A964</f>
        <v/>
      </c>
      <c r="C965" s="189" t="str">
        <f>IF(ISERROR(IF(AND(Input!$A964="",SUMPRODUCT(--(LEN(Input!$A965:'Input'!$A$1006)&gt;0))&lt;&gt;0),"Row is skipped.",IF(AND(Input!$A964="",Input!$A965=""),"", IF(Input!B964="","Data is missing.","")))),"",IF(AND(Input!$A964="",SUMPRODUCT(--(LEN(Input!$A965:'Input'!$A$1006)&gt;0))&lt;&gt;0),"Row is skipped.",IF(AND(Input!$A964="",Input!$A965=""),"", IF(Input!B964="","Data is missing.",""))))</f>
        <v/>
      </c>
      <c r="D965" s="189" t="str">
        <f>IF(ISERROR(IF(AND(Input!$A964="",SUMPRODUCT(--(LEN(Input!$A965:'Input'!$A$1006)&gt;0))&lt;&gt;0),"Row is skipped.",IF(AND(Input!$A964="",Input!$A965=""),"", IF(Input!C964="","Data is missing.","")))),"",IF(AND(Input!$A964="",SUMPRODUCT(--(LEN(Input!$A965:'Input'!$A$1006)&gt;0))&lt;&gt;0),"Row is skipped.",IF(AND(Input!$A964="",Input!$A965=""),"", IF(Input!C964="","Data is missing.",""))))</f>
        <v/>
      </c>
      <c r="E965" s="189" t="str">
        <f>IF(ISERROR(IF(AND(Input!$A964="",SUMPRODUCT(--(LEN(Input!$A965:'Input'!$A$1006)&gt;0))&lt;&gt;0),"Row is skipped.",IF(AND(Input!$A964="",Input!$A965=""),"", IF(Input!D964="","Data is missing.","")))),"",IF(AND(Input!$A964="",SUMPRODUCT(--(LEN(Input!$A965:'Input'!$A$1006)&gt;0))&lt;&gt;0),"Row is skipped.",IF(AND(Input!$A964="",Input!$A965=""),"", IF(Input!D964="","Data is missing.",""))))</f>
        <v/>
      </c>
      <c r="F965" s="189" t="str">
        <f>IF(ISERROR(IF(AND(Input!$A964="",SUMPRODUCT(--(LEN(Input!$A965:'Input'!$A$1006)&gt;0))&lt;&gt;0),"Row is skipped.",IF(AND(Input!$A964="",Input!$A965=""),"", IF(Input!E964="","Data is missing.","")))),"",IF(AND(Input!$A964="",SUMPRODUCT(--(LEN(Input!$A965:'Input'!$A$1006)&gt;0))&lt;&gt;0),"Row is skipped.",IF(AND(Input!$A964="",Input!$A965=""),"", IF(Input!E964="","Data is missing.",""))))</f>
        <v/>
      </c>
      <c r="G965" s="189" t="str">
        <f>IF(ISERROR(IF(AND(Input!$A964="",SUMPRODUCT(--(LEN(Input!$A965:'Input'!$A$1006)&gt;0))&lt;&gt;0),"Row is skipped.",IF(AND(Input!$A964="",Input!$A965=""),"", IF(Input!F964="","Data is missing.","")))),"",IF(AND(Input!$A964="",SUMPRODUCT(--(LEN(Input!$A965:'Input'!$A$1006)&gt;0))&lt;&gt;0),"Row is skipped.",IF(AND(Input!$A964="",Input!$A965=""),"", IF(Input!F964="","Data is missing.",""))))</f>
        <v/>
      </c>
      <c r="H965" s="190" t="str">
        <f>IF(ISERROR(IF(AND(Input!$A964="",SUMPRODUCT(--(LEN(Input!$A965:'Input'!$A$1006)&gt;0))&lt;&gt;0),"Row is skipped.",IF(AND(Input!$A964="",Input!$A965=""),"", IF(Input!G964="","Data is missing.","")))),"",IF(AND(Input!$A964="",SUMPRODUCT(--(LEN(Input!$A965:'Input'!$A$1006)&gt;0))&lt;&gt;0),"Row is skipped.",IF(AND(Input!$A964="",Input!$A965=""),"", IF(Input!G964="","Data is missing.",""))))</f>
        <v/>
      </c>
      <c r="I965" s="156"/>
      <c r="J965" s="191" t="str">
        <f>IFERROR(VLOOKUP(VLOOKUP(Input!$D964,'Measure List'!$A:$AN,40,FALSE),UIR!$A$1:$Q$27,17,FALSE),"")</f>
        <v/>
      </c>
      <c r="K965" s="192" t="str">
        <f>IFERROR(VLOOKUP(Input!$D964,'Measure List'!$A:$AN,40,FALSE),"")</f>
        <v/>
      </c>
      <c r="L965" s="156"/>
      <c r="M965" s="193" t="str">
        <f>IF(B965="","",IF(AND(Input!H964="",IFERROR(VLOOKUP(K965,UIR!$A$2:$P$21,2,FALSE),"")&lt;&gt;""),"Data is Missing.",""))</f>
        <v/>
      </c>
      <c r="N965" s="194" t="str">
        <f>IF(B965="","",IF(AND(Input!I964="",IFERROR(VLOOKUP(K965,UIR!$A$2:$P$21,3,FALSE),"")&lt;&gt;""),"Data is Missing.",""))</f>
        <v/>
      </c>
      <c r="O965" s="194" t="str">
        <f>IF(B965="","",IF(AND(Input!J964="",IFERROR(VLOOKUP(K965,UIR!$A$2:$P$21,4,FALSE),"")&lt;&gt;""),"Data is Missing.",""))</f>
        <v/>
      </c>
      <c r="P965" s="194" t="str">
        <f>IF(B965="","",IF(AND(Input!K964="",IFERROR(VLOOKUP(K965,UIR!$A$2:$P$21,5,FALSE),"")&lt;&gt;""),"Data is Missing.",""))</f>
        <v/>
      </c>
      <c r="Q965" s="194" t="str">
        <f>IF(B965="","",IF(AND(Input!L964="",IFERROR(VLOOKUP(K965,UIR!$A$2:$P$21,6,FALSE),"")&lt;&gt;""),"Data is Missing.",""))</f>
        <v/>
      </c>
      <c r="R965" s="194" t="str">
        <f>IF(B965="","",IF(AND(Input!M964="",IFERROR(VLOOKUP(K965,UIR!$A$2:$P$21,7,FALSE),"")&lt;&gt;""),"Data is Missing.",""))</f>
        <v/>
      </c>
      <c r="S965" s="194" t="str">
        <f>IF(B965="","",IF(AND(Input!P964="",IFERROR(VLOOKUP(K965,UIR!$A$2:$P$21,8,FALSE),"")&lt;&gt;""),"Data is Missing.",""))</f>
        <v/>
      </c>
      <c r="T965" s="194" t="str">
        <f>IF(B965="","",IF(AND(Input!Q964="",IFERROR(VLOOKUP(K965,UIR!$A$2:$P$21,9,FALSE),"")&lt;&gt;""),"Data is Missing.",""))</f>
        <v/>
      </c>
      <c r="U965" s="194"/>
      <c r="V965" s="194" t="str">
        <f>IF(B965="","",IF(AND(Input!S964="",IFERROR(VLOOKUP(K965,UIR!$A$2:$P$21,11,FALSE),"")&lt;&gt;""),"Data is Missing.",""))</f>
        <v/>
      </c>
      <c r="W965" s="194" t="str">
        <f>IF(B965="","",IF(AND(Input!T964="",IFERROR(VLOOKUP(K965,UIR!$A$2:$P$21,12,FALSE),"")&lt;&gt;""),"Data is Missing.",""))</f>
        <v/>
      </c>
      <c r="X965" s="194" t="str">
        <f>IF(B965="","",IF(AND(Input!V964="",IFERROR(VLOOKUP(K965,UIR!$A$2:$P$21,13,FALSE),"")&lt;&gt;""),"Data is Missing.",""))</f>
        <v/>
      </c>
      <c r="Y965" s="194" t="str">
        <f>IF(B965="","",IF(AND(Input!W964="",IFERROR(VLOOKUP(K965,UIR!$A$2:$P$21,14,FALSE),"")&lt;&gt;""),"Data is Missing.",""))</f>
        <v/>
      </c>
      <c r="Z965" s="194" t="str">
        <f>IF(B965="","",IF(AND(Input!X964="",IFERROR(VLOOKUP(K965,UIR!$A$2:$P$21,15,FALSE),"")&lt;&gt;""),"Data is Missing.",""))</f>
        <v/>
      </c>
      <c r="AA965" s="195" t="str">
        <f>IF(B965="","",IF(AND(Input!Y964="",IFERROR(VLOOKUP(K965,UIR!$A$2:$P$21,16,FALSE),"")&lt;&gt;""),"Data is Missing.",""))</f>
        <v/>
      </c>
      <c r="AC965" s="202" t="str">
        <f>IF(ISERROR(IF(Input!D964="","",IF(ISERROR(VLOOKUP(Input!D964,'Measure List'!$A$2:$A$30000,1,0)),"Invalid RefNo",""))),"",IF(Input!D964="","",IF(ISERROR(VLOOKUP(Input!D964,'Measure List'!$A$2:$A$30000,1,0)),"Invalid RefNo","")))</f>
        <v/>
      </c>
      <c r="AD965" s="156"/>
      <c r="AE965" s="156"/>
      <c r="AF965" s="156"/>
      <c r="AG965" s="156"/>
      <c r="AH965" s="156"/>
      <c r="AI965" s="156"/>
      <c r="AJ965" s="156"/>
      <c r="AK965" s="156"/>
      <c r="AL965" s="203" t="str">
        <f>IF(COUNTIF(Dropdowns!$K$2:$K$7,Input!S964)&gt;0,"",IF(Input!S964="","","Invalid Type"))</f>
        <v/>
      </c>
      <c r="AN965" s="204" t="str">
        <f>IF(Input!C964="","",IF(ISNUMBER(VALUE(Input!C964)),"","Needs to be a number."))</f>
        <v/>
      </c>
      <c r="AO965" s="205" t="str">
        <f>IF(Input!E964="","",IF(ISNUMBER(VALUE(Input!E964)),"","Needs to be a number."))</f>
        <v/>
      </c>
      <c r="AP965" s="205" t="str">
        <f>IF(Input!N964="","",IF(ISNUMBER(VALUE(Input!N964)),"","Needs to be a number."))</f>
        <v/>
      </c>
      <c r="AQ965" s="205" t="str">
        <f>IF(Input!O964="","",IF(ISNUMBER(VALUE(Input!O964)),"","Needs to be a number."))</f>
        <v/>
      </c>
      <c r="AR965" s="205" t="str">
        <f>IF(Input!V964="","",IF(ISNUMBER(VALUE(Input!V964)),"","Needs to be a number."))</f>
        <v/>
      </c>
      <c r="AS965" s="205" t="str">
        <f>IF(Input!W964="","",IF(ISNUMBER(VALUE(Input!W964)),"","Needs to be a number."))</f>
        <v/>
      </c>
      <c r="AT965" s="205" t="str">
        <f>IF(Input!X964="","",IF(ISNUMBER(VALUE(Input!X964)),"","Needs to be a number."))</f>
        <v/>
      </c>
      <c r="AU965" s="206" t="str">
        <f>IF(Input!Y964="","",IF(ISNUMBER(VALUE(Input!Y964)),"","Needs to be a number."))</f>
        <v/>
      </c>
      <c r="AW965" s="259" t="str">
        <f>IF(OR(VALUE(Input!C964)&lt;0,VALUE(Input!C964)&gt;100), "Invalid EEI %","")</f>
        <v/>
      </c>
      <c r="AX965" s="207"/>
      <c r="AY965" s="278" t="str">
        <f>IF(Input!E964="","",IF(VALUE(Input!E964)=0,"Do not enter 0.",""))</f>
        <v/>
      </c>
    </row>
    <row r="966" spans="2:51" x14ac:dyDescent="0.3">
      <c r="B966" s="188" t="str">
        <f>Input!A965</f>
        <v/>
      </c>
      <c r="C966" s="189" t="str">
        <f>IF(ISERROR(IF(AND(Input!$A965="",SUMPRODUCT(--(LEN(Input!$A966:'Input'!$A$1006)&gt;0))&lt;&gt;0),"Row is skipped.",IF(AND(Input!$A965="",Input!$A966=""),"", IF(Input!B965="","Data is missing.","")))),"",IF(AND(Input!$A965="",SUMPRODUCT(--(LEN(Input!$A966:'Input'!$A$1006)&gt;0))&lt;&gt;0),"Row is skipped.",IF(AND(Input!$A965="",Input!$A966=""),"", IF(Input!B965="","Data is missing.",""))))</f>
        <v/>
      </c>
      <c r="D966" s="189" t="str">
        <f>IF(ISERROR(IF(AND(Input!$A965="",SUMPRODUCT(--(LEN(Input!$A966:'Input'!$A$1006)&gt;0))&lt;&gt;0),"Row is skipped.",IF(AND(Input!$A965="",Input!$A966=""),"", IF(Input!C965="","Data is missing.","")))),"",IF(AND(Input!$A965="",SUMPRODUCT(--(LEN(Input!$A966:'Input'!$A$1006)&gt;0))&lt;&gt;0),"Row is skipped.",IF(AND(Input!$A965="",Input!$A966=""),"", IF(Input!C965="","Data is missing.",""))))</f>
        <v/>
      </c>
      <c r="E966" s="189" t="str">
        <f>IF(ISERROR(IF(AND(Input!$A965="",SUMPRODUCT(--(LEN(Input!$A966:'Input'!$A$1006)&gt;0))&lt;&gt;0),"Row is skipped.",IF(AND(Input!$A965="",Input!$A966=""),"", IF(Input!D965="","Data is missing.","")))),"",IF(AND(Input!$A965="",SUMPRODUCT(--(LEN(Input!$A966:'Input'!$A$1006)&gt;0))&lt;&gt;0),"Row is skipped.",IF(AND(Input!$A965="",Input!$A966=""),"", IF(Input!D965="","Data is missing.",""))))</f>
        <v/>
      </c>
      <c r="F966" s="189" t="str">
        <f>IF(ISERROR(IF(AND(Input!$A965="",SUMPRODUCT(--(LEN(Input!$A966:'Input'!$A$1006)&gt;0))&lt;&gt;0),"Row is skipped.",IF(AND(Input!$A965="",Input!$A966=""),"", IF(Input!E965="","Data is missing.","")))),"",IF(AND(Input!$A965="",SUMPRODUCT(--(LEN(Input!$A966:'Input'!$A$1006)&gt;0))&lt;&gt;0),"Row is skipped.",IF(AND(Input!$A965="",Input!$A966=""),"", IF(Input!E965="","Data is missing.",""))))</f>
        <v/>
      </c>
      <c r="G966" s="189" t="str">
        <f>IF(ISERROR(IF(AND(Input!$A965="",SUMPRODUCT(--(LEN(Input!$A966:'Input'!$A$1006)&gt;0))&lt;&gt;0),"Row is skipped.",IF(AND(Input!$A965="",Input!$A966=""),"", IF(Input!F965="","Data is missing.","")))),"",IF(AND(Input!$A965="",SUMPRODUCT(--(LEN(Input!$A966:'Input'!$A$1006)&gt;0))&lt;&gt;0),"Row is skipped.",IF(AND(Input!$A965="",Input!$A966=""),"", IF(Input!F965="","Data is missing.",""))))</f>
        <v/>
      </c>
      <c r="H966" s="190" t="str">
        <f>IF(ISERROR(IF(AND(Input!$A965="",SUMPRODUCT(--(LEN(Input!$A966:'Input'!$A$1006)&gt;0))&lt;&gt;0),"Row is skipped.",IF(AND(Input!$A965="",Input!$A966=""),"", IF(Input!G965="","Data is missing.","")))),"",IF(AND(Input!$A965="",SUMPRODUCT(--(LEN(Input!$A966:'Input'!$A$1006)&gt;0))&lt;&gt;0),"Row is skipped.",IF(AND(Input!$A965="",Input!$A966=""),"", IF(Input!G965="","Data is missing.",""))))</f>
        <v/>
      </c>
      <c r="I966" s="156"/>
      <c r="J966" s="191" t="str">
        <f>IFERROR(VLOOKUP(VLOOKUP(Input!$D965,'Measure List'!$A:$AN,40,FALSE),UIR!$A$1:$Q$27,17,FALSE),"")</f>
        <v/>
      </c>
      <c r="K966" s="192" t="str">
        <f>IFERROR(VLOOKUP(Input!$D965,'Measure List'!$A:$AN,40,FALSE),"")</f>
        <v/>
      </c>
      <c r="L966" s="156"/>
      <c r="M966" s="193" t="str">
        <f>IF(B966="","",IF(AND(Input!H965="",IFERROR(VLOOKUP(K966,UIR!$A$2:$P$21,2,FALSE),"")&lt;&gt;""),"Data is Missing.",""))</f>
        <v/>
      </c>
      <c r="N966" s="194" t="str">
        <f>IF(B966="","",IF(AND(Input!I965="",IFERROR(VLOOKUP(K966,UIR!$A$2:$P$21,3,FALSE),"")&lt;&gt;""),"Data is Missing.",""))</f>
        <v/>
      </c>
      <c r="O966" s="194" t="str">
        <f>IF(B966="","",IF(AND(Input!J965="",IFERROR(VLOOKUP(K966,UIR!$A$2:$P$21,4,FALSE),"")&lt;&gt;""),"Data is Missing.",""))</f>
        <v/>
      </c>
      <c r="P966" s="194" t="str">
        <f>IF(B966="","",IF(AND(Input!K965="",IFERROR(VLOOKUP(K966,UIR!$A$2:$P$21,5,FALSE),"")&lt;&gt;""),"Data is Missing.",""))</f>
        <v/>
      </c>
      <c r="Q966" s="194" t="str">
        <f>IF(B966="","",IF(AND(Input!L965="",IFERROR(VLOOKUP(K966,UIR!$A$2:$P$21,6,FALSE),"")&lt;&gt;""),"Data is Missing.",""))</f>
        <v/>
      </c>
      <c r="R966" s="194" t="str">
        <f>IF(B966="","",IF(AND(Input!M965="",IFERROR(VLOOKUP(K966,UIR!$A$2:$P$21,7,FALSE),"")&lt;&gt;""),"Data is Missing.",""))</f>
        <v/>
      </c>
      <c r="S966" s="194" t="str">
        <f>IF(B966="","",IF(AND(Input!P965="",IFERROR(VLOOKUP(K966,UIR!$A$2:$P$21,8,FALSE),"")&lt;&gt;""),"Data is Missing.",""))</f>
        <v/>
      </c>
      <c r="T966" s="194" t="str">
        <f>IF(B966="","",IF(AND(Input!Q965="",IFERROR(VLOOKUP(K966,UIR!$A$2:$P$21,9,FALSE),"")&lt;&gt;""),"Data is Missing.",""))</f>
        <v/>
      </c>
      <c r="U966" s="194"/>
      <c r="V966" s="194" t="str">
        <f>IF(B966="","",IF(AND(Input!S965="",IFERROR(VLOOKUP(K966,UIR!$A$2:$P$21,11,FALSE),"")&lt;&gt;""),"Data is Missing.",""))</f>
        <v/>
      </c>
      <c r="W966" s="194" t="str">
        <f>IF(B966="","",IF(AND(Input!T965="",IFERROR(VLOOKUP(K966,UIR!$A$2:$P$21,12,FALSE),"")&lt;&gt;""),"Data is Missing.",""))</f>
        <v/>
      </c>
      <c r="X966" s="194" t="str">
        <f>IF(B966="","",IF(AND(Input!V965="",IFERROR(VLOOKUP(K966,UIR!$A$2:$P$21,13,FALSE),"")&lt;&gt;""),"Data is Missing.",""))</f>
        <v/>
      </c>
      <c r="Y966" s="194" t="str">
        <f>IF(B966="","",IF(AND(Input!W965="",IFERROR(VLOOKUP(K966,UIR!$A$2:$P$21,14,FALSE),"")&lt;&gt;""),"Data is Missing.",""))</f>
        <v/>
      </c>
      <c r="Z966" s="194" t="str">
        <f>IF(B966="","",IF(AND(Input!X965="",IFERROR(VLOOKUP(K966,UIR!$A$2:$P$21,15,FALSE),"")&lt;&gt;""),"Data is Missing.",""))</f>
        <v/>
      </c>
      <c r="AA966" s="195" t="str">
        <f>IF(B966="","",IF(AND(Input!Y965="",IFERROR(VLOOKUP(K966,UIR!$A$2:$P$21,16,FALSE),"")&lt;&gt;""),"Data is Missing.",""))</f>
        <v/>
      </c>
      <c r="AC966" s="202" t="str">
        <f>IF(ISERROR(IF(Input!D965="","",IF(ISERROR(VLOOKUP(Input!D965,'Measure List'!$A$2:$A$30000,1,0)),"Invalid RefNo",""))),"",IF(Input!D965="","",IF(ISERROR(VLOOKUP(Input!D965,'Measure List'!$A$2:$A$30000,1,0)),"Invalid RefNo","")))</f>
        <v/>
      </c>
      <c r="AD966" s="156"/>
      <c r="AE966" s="156"/>
      <c r="AF966" s="156"/>
      <c r="AG966" s="156"/>
      <c r="AH966" s="156"/>
      <c r="AI966" s="156"/>
      <c r="AJ966" s="156"/>
      <c r="AK966" s="156"/>
      <c r="AL966" s="203" t="str">
        <f>IF(COUNTIF(Dropdowns!$K$2:$K$7,Input!S965)&gt;0,"",IF(Input!S965="","","Invalid Type"))</f>
        <v/>
      </c>
      <c r="AN966" s="204" t="str">
        <f>IF(Input!C965="","",IF(ISNUMBER(VALUE(Input!C965)),"","Needs to be a number."))</f>
        <v/>
      </c>
      <c r="AO966" s="205" t="str">
        <f>IF(Input!E965="","",IF(ISNUMBER(VALUE(Input!E965)),"","Needs to be a number."))</f>
        <v/>
      </c>
      <c r="AP966" s="205" t="str">
        <f>IF(Input!N965="","",IF(ISNUMBER(VALUE(Input!N965)),"","Needs to be a number."))</f>
        <v/>
      </c>
      <c r="AQ966" s="205" t="str">
        <f>IF(Input!O965="","",IF(ISNUMBER(VALUE(Input!O965)),"","Needs to be a number."))</f>
        <v/>
      </c>
      <c r="AR966" s="205" t="str">
        <f>IF(Input!V965="","",IF(ISNUMBER(VALUE(Input!V965)),"","Needs to be a number."))</f>
        <v/>
      </c>
      <c r="AS966" s="205" t="str">
        <f>IF(Input!W965="","",IF(ISNUMBER(VALUE(Input!W965)),"","Needs to be a number."))</f>
        <v/>
      </c>
      <c r="AT966" s="205" t="str">
        <f>IF(Input!X965="","",IF(ISNUMBER(VALUE(Input!X965)),"","Needs to be a number."))</f>
        <v/>
      </c>
      <c r="AU966" s="206" t="str">
        <f>IF(Input!Y965="","",IF(ISNUMBER(VALUE(Input!Y965)),"","Needs to be a number."))</f>
        <v/>
      </c>
      <c r="AW966" s="259" t="str">
        <f>IF(OR(VALUE(Input!C965)&lt;0,VALUE(Input!C965)&gt;100), "Invalid EEI %","")</f>
        <v/>
      </c>
      <c r="AX966" s="207"/>
      <c r="AY966" s="278" t="str">
        <f>IF(Input!E965="","",IF(VALUE(Input!E965)=0,"Do not enter 0.",""))</f>
        <v/>
      </c>
    </row>
    <row r="967" spans="2:51" x14ac:dyDescent="0.3">
      <c r="B967" s="188" t="str">
        <f>Input!A966</f>
        <v/>
      </c>
      <c r="C967" s="189" t="str">
        <f>IF(ISERROR(IF(AND(Input!$A966="",SUMPRODUCT(--(LEN(Input!$A967:'Input'!$A$1006)&gt;0))&lt;&gt;0),"Row is skipped.",IF(AND(Input!$A966="",Input!$A967=""),"", IF(Input!B966="","Data is missing.","")))),"",IF(AND(Input!$A966="",SUMPRODUCT(--(LEN(Input!$A967:'Input'!$A$1006)&gt;0))&lt;&gt;0),"Row is skipped.",IF(AND(Input!$A966="",Input!$A967=""),"", IF(Input!B966="","Data is missing.",""))))</f>
        <v/>
      </c>
      <c r="D967" s="189" t="str">
        <f>IF(ISERROR(IF(AND(Input!$A966="",SUMPRODUCT(--(LEN(Input!$A967:'Input'!$A$1006)&gt;0))&lt;&gt;0),"Row is skipped.",IF(AND(Input!$A966="",Input!$A967=""),"", IF(Input!C966="","Data is missing.","")))),"",IF(AND(Input!$A966="",SUMPRODUCT(--(LEN(Input!$A967:'Input'!$A$1006)&gt;0))&lt;&gt;0),"Row is skipped.",IF(AND(Input!$A966="",Input!$A967=""),"", IF(Input!C966="","Data is missing.",""))))</f>
        <v/>
      </c>
      <c r="E967" s="189" t="str">
        <f>IF(ISERROR(IF(AND(Input!$A966="",SUMPRODUCT(--(LEN(Input!$A967:'Input'!$A$1006)&gt;0))&lt;&gt;0),"Row is skipped.",IF(AND(Input!$A966="",Input!$A967=""),"", IF(Input!D966="","Data is missing.","")))),"",IF(AND(Input!$A966="",SUMPRODUCT(--(LEN(Input!$A967:'Input'!$A$1006)&gt;0))&lt;&gt;0),"Row is skipped.",IF(AND(Input!$A966="",Input!$A967=""),"", IF(Input!D966="","Data is missing.",""))))</f>
        <v/>
      </c>
      <c r="F967" s="189" t="str">
        <f>IF(ISERROR(IF(AND(Input!$A966="",SUMPRODUCT(--(LEN(Input!$A967:'Input'!$A$1006)&gt;0))&lt;&gt;0),"Row is skipped.",IF(AND(Input!$A966="",Input!$A967=""),"", IF(Input!E966="","Data is missing.","")))),"",IF(AND(Input!$A966="",SUMPRODUCT(--(LEN(Input!$A967:'Input'!$A$1006)&gt;0))&lt;&gt;0),"Row is skipped.",IF(AND(Input!$A966="",Input!$A967=""),"", IF(Input!E966="","Data is missing.",""))))</f>
        <v/>
      </c>
      <c r="G967" s="189" t="str">
        <f>IF(ISERROR(IF(AND(Input!$A966="",SUMPRODUCT(--(LEN(Input!$A967:'Input'!$A$1006)&gt;0))&lt;&gt;0),"Row is skipped.",IF(AND(Input!$A966="",Input!$A967=""),"", IF(Input!F966="","Data is missing.","")))),"",IF(AND(Input!$A966="",SUMPRODUCT(--(LEN(Input!$A967:'Input'!$A$1006)&gt;0))&lt;&gt;0),"Row is skipped.",IF(AND(Input!$A966="",Input!$A967=""),"", IF(Input!F966="","Data is missing.",""))))</f>
        <v/>
      </c>
      <c r="H967" s="190" t="str">
        <f>IF(ISERROR(IF(AND(Input!$A966="",SUMPRODUCT(--(LEN(Input!$A967:'Input'!$A$1006)&gt;0))&lt;&gt;0),"Row is skipped.",IF(AND(Input!$A966="",Input!$A967=""),"", IF(Input!G966="","Data is missing.","")))),"",IF(AND(Input!$A966="",SUMPRODUCT(--(LEN(Input!$A967:'Input'!$A$1006)&gt;0))&lt;&gt;0),"Row is skipped.",IF(AND(Input!$A966="",Input!$A967=""),"", IF(Input!G966="","Data is missing.",""))))</f>
        <v/>
      </c>
      <c r="I967" s="156"/>
      <c r="J967" s="191" t="str">
        <f>IFERROR(VLOOKUP(VLOOKUP(Input!$D966,'Measure List'!$A:$AN,40,FALSE),UIR!$A$1:$Q$27,17,FALSE),"")</f>
        <v/>
      </c>
      <c r="K967" s="192" t="str">
        <f>IFERROR(VLOOKUP(Input!$D966,'Measure List'!$A:$AN,40,FALSE),"")</f>
        <v/>
      </c>
      <c r="L967" s="156"/>
      <c r="M967" s="193" t="str">
        <f>IF(B967="","",IF(AND(Input!H966="",IFERROR(VLOOKUP(K967,UIR!$A$2:$P$21,2,FALSE),"")&lt;&gt;""),"Data is Missing.",""))</f>
        <v/>
      </c>
      <c r="N967" s="194" t="str">
        <f>IF(B967="","",IF(AND(Input!I966="",IFERROR(VLOOKUP(K967,UIR!$A$2:$P$21,3,FALSE),"")&lt;&gt;""),"Data is Missing.",""))</f>
        <v/>
      </c>
      <c r="O967" s="194" t="str">
        <f>IF(B967="","",IF(AND(Input!J966="",IFERROR(VLOOKUP(K967,UIR!$A$2:$P$21,4,FALSE),"")&lt;&gt;""),"Data is Missing.",""))</f>
        <v/>
      </c>
      <c r="P967" s="194" t="str">
        <f>IF(B967="","",IF(AND(Input!K966="",IFERROR(VLOOKUP(K967,UIR!$A$2:$P$21,5,FALSE),"")&lt;&gt;""),"Data is Missing.",""))</f>
        <v/>
      </c>
      <c r="Q967" s="194" t="str">
        <f>IF(B967="","",IF(AND(Input!L966="",IFERROR(VLOOKUP(K967,UIR!$A$2:$P$21,6,FALSE),"")&lt;&gt;""),"Data is Missing.",""))</f>
        <v/>
      </c>
      <c r="R967" s="194" t="str">
        <f>IF(B967="","",IF(AND(Input!M966="",IFERROR(VLOOKUP(K967,UIR!$A$2:$P$21,7,FALSE),"")&lt;&gt;""),"Data is Missing.",""))</f>
        <v/>
      </c>
      <c r="S967" s="194" t="str">
        <f>IF(B967="","",IF(AND(Input!P966="",IFERROR(VLOOKUP(K967,UIR!$A$2:$P$21,8,FALSE),"")&lt;&gt;""),"Data is Missing.",""))</f>
        <v/>
      </c>
      <c r="T967" s="194" t="str">
        <f>IF(B967="","",IF(AND(Input!Q966="",IFERROR(VLOOKUP(K967,UIR!$A$2:$P$21,9,FALSE),"")&lt;&gt;""),"Data is Missing.",""))</f>
        <v/>
      </c>
      <c r="U967" s="194"/>
      <c r="V967" s="194" t="str">
        <f>IF(B967="","",IF(AND(Input!S966="",IFERROR(VLOOKUP(K967,UIR!$A$2:$P$21,11,FALSE),"")&lt;&gt;""),"Data is Missing.",""))</f>
        <v/>
      </c>
      <c r="W967" s="194" t="str">
        <f>IF(B967="","",IF(AND(Input!T966="",IFERROR(VLOOKUP(K967,UIR!$A$2:$P$21,12,FALSE),"")&lt;&gt;""),"Data is Missing.",""))</f>
        <v/>
      </c>
      <c r="X967" s="194" t="str">
        <f>IF(B967="","",IF(AND(Input!V966="",IFERROR(VLOOKUP(K967,UIR!$A$2:$P$21,13,FALSE),"")&lt;&gt;""),"Data is Missing.",""))</f>
        <v/>
      </c>
      <c r="Y967" s="194" t="str">
        <f>IF(B967="","",IF(AND(Input!W966="",IFERROR(VLOOKUP(K967,UIR!$A$2:$P$21,14,FALSE),"")&lt;&gt;""),"Data is Missing.",""))</f>
        <v/>
      </c>
      <c r="Z967" s="194" t="str">
        <f>IF(B967="","",IF(AND(Input!X966="",IFERROR(VLOOKUP(K967,UIR!$A$2:$P$21,15,FALSE),"")&lt;&gt;""),"Data is Missing.",""))</f>
        <v/>
      </c>
      <c r="AA967" s="195" t="str">
        <f>IF(B967="","",IF(AND(Input!Y966="",IFERROR(VLOOKUP(K967,UIR!$A$2:$P$21,16,FALSE),"")&lt;&gt;""),"Data is Missing.",""))</f>
        <v/>
      </c>
      <c r="AC967" s="202" t="str">
        <f>IF(ISERROR(IF(Input!D966="","",IF(ISERROR(VLOOKUP(Input!D966,'Measure List'!$A$2:$A$30000,1,0)),"Invalid RefNo",""))),"",IF(Input!D966="","",IF(ISERROR(VLOOKUP(Input!D966,'Measure List'!$A$2:$A$30000,1,0)),"Invalid RefNo","")))</f>
        <v/>
      </c>
      <c r="AD967" s="156"/>
      <c r="AE967" s="156"/>
      <c r="AF967" s="156"/>
      <c r="AG967" s="156"/>
      <c r="AH967" s="156"/>
      <c r="AI967" s="156"/>
      <c r="AJ967" s="156"/>
      <c r="AK967" s="156"/>
      <c r="AL967" s="203" t="str">
        <f>IF(COUNTIF(Dropdowns!$K$2:$K$7,Input!S966)&gt;0,"",IF(Input!S966="","","Invalid Type"))</f>
        <v/>
      </c>
      <c r="AN967" s="204" t="str">
        <f>IF(Input!C966="","",IF(ISNUMBER(VALUE(Input!C966)),"","Needs to be a number."))</f>
        <v/>
      </c>
      <c r="AO967" s="205" t="str">
        <f>IF(Input!E966="","",IF(ISNUMBER(VALUE(Input!E966)),"","Needs to be a number."))</f>
        <v/>
      </c>
      <c r="AP967" s="205" t="str">
        <f>IF(Input!N966="","",IF(ISNUMBER(VALUE(Input!N966)),"","Needs to be a number."))</f>
        <v/>
      </c>
      <c r="AQ967" s="205" t="str">
        <f>IF(Input!O966="","",IF(ISNUMBER(VALUE(Input!O966)),"","Needs to be a number."))</f>
        <v/>
      </c>
      <c r="AR967" s="205" t="str">
        <f>IF(Input!V966="","",IF(ISNUMBER(VALUE(Input!V966)),"","Needs to be a number."))</f>
        <v/>
      </c>
      <c r="AS967" s="205" t="str">
        <f>IF(Input!W966="","",IF(ISNUMBER(VALUE(Input!W966)),"","Needs to be a number."))</f>
        <v/>
      </c>
      <c r="AT967" s="205" t="str">
        <f>IF(Input!X966="","",IF(ISNUMBER(VALUE(Input!X966)),"","Needs to be a number."))</f>
        <v/>
      </c>
      <c r="AU967" s="206" t="str">
        <f>IF(Input!Y966="","",IF(ISNUMBER(VALUE(Input!Y966)),"","Needs to be a number."))</f>
        <v/>
      </c>
      <c r="AW967" s="259" t="str">
        <f>IF(OR(VALUE(Input!C966)&lt;0,VALUE(Input!C966)&gt;100), "Invalid EEI %","")</f>
        <v/>
      </c>
      <c r="AX967" s="207"/>
      <c r="AY967" s="278" t="str">
        <f>IF(Input!E966="","",IF(VALUE(Input!E966)=0,"Do not enter 0.",""))</f>
        <v/>
      </c>
    </row>
    <row r="968" spans="2:51" x14ac:dyDescent="0.3">
      <c r="B968" s="188" t="str">
        <f>Input!A967</f>
        <v/>
      </c>
      <c r="C968" s="189" t="str">
        <f>IF(ISERROR(IF(AND(Input!$A967="",SUMPRODUCT(--(LEN(Input!$A968:'Input'!$A$1006)&gt;0))&lt;&gt;0),"Row is skipped.",IF(AND(Input!$A967="",Input!$A968=""),"", IF(Input!B967="","Data is missing.","")))),"",IF(AND(Input!$A967="",SUMPRODUCT(--(LEN(Input!$A968:'Input'!$A$1006)&gt;0))&lt;&gt;0),"Row is skipped.",IF(AND(Input!$A967="",Input!$A968=""),"", IF(Input!B967="","Data is missing.",""))))</f>
        <v/>
      </c>
      <c r="D968" s="189" t="str">
        <f>IF(ISERROR(IF(AND(Input!$A967="",SUMPRODUCT(--(LEN(Input!$A968:'Input'!$A$1006)&gt;0))&lt;&gt;0),"Row is skipped.",IF(AND(Input!$A967="",Input!$A968=""),"", IF(Input!C967="","Data is missing.","")))),"",IF(AND(Input!$A967="",SUMPRODUCT(--(LEN(Input!$A968:'Input'!$A$1006)&gt;0))&lt;&gt;0),"Row is skipped.",IF(AND(Input!$A967="",Input!$A968=""),"", IF(Input!C967="","Data is missing.",""))))</f>
        <v/>
      </c>
      <c r="E968" s="189" t="str">
        <f>IF(ISERROR(IF(AND(Input!$A967="",SUMPRODUCT(--(LEN(Input!$A968:'Input'!$A$1006)&gt;0))&lt;&gt;0),"Row is skipped.",IF(AND(Input!$A967="",Input!$A968=""),"", IF(Input!D967="","Data is missing.","")))),"",IF(AND(Input!$A967="",SUMPRODUCT(--(LEN(Input!$A968:'Input'!$A$1006)&gt;0))&lt;&gt;0),"Row is skipped.",IF(AND(Input!$A967="",Input!$A968=""),"", IF(Input!D967="","Data is missing.",""))))</f>
        <v/>
      </c>
      <c r="F968" s="189" t="str">
        <f>IF(ISERROR(IF(AND(Input!$A967="",SUMPRODUCT(--(LEN(Input!$A968:'Input'!$A$1006)&gt;0))&lt;&gt;0),"Row is skipped.",IF(AND(Input!$A967="",Input!$A968=""),"", IF(Input!E967="","Data is missing.","")))),"",IF(AND(Input!$A967="",SUMPRODUCT(--(LEN(Input!$A968:'Input'!$A$1006)&gt;0))&lt;&gt;0),"Row is skipped.",IF(AND(Input!$A967="",Input!$A968=""),"", IF(Input!E967="","Data is missing.",""))))</f>
        <v/>
      </c>
      <c r="G968" s="189" t="str">
        <f>IF(ISERROR(IF(AND(Input!$A967="",SUMPRODUCT(--(LEN(Input!$A968:'Input'!$A$1006)&gt;0))&lt;&gt;0),"Row is skipped.",IF(AND(Input!$A967="",Input!$A968=""),"", IF(Input!F967="","Data is missing.","")))),"",IF(AND(Input!$A967="",SUMPRODUCT(--(LEN(Input!$A968:'Input'!$A$1006)&gt;0))&lt;&gt;0),"Row is skipped.",IF(AND(Input!$A967="",Input!$A968=""),"", IF(Input!F967="","Data is missing.",""))))</f>
        <v/>
      </c>
      <c r="H968" s="190" t="str">
        <f>IF(ISERROR(IF(AND(Input!$A967="",SUMPRODUCT(--(LEN(Input!$A968:'Input'!$A$1006)&gt;0))&lt;&gt;0),"Row is skipped.",IF(AND(Input!$A967="",Input!$A968=""),"", IF(Input!G967="","Data is missing.","")))),"",IF(AND(Input!$A967="",SUMPRODUCT(--(LEN(Input!$A968:'Input'!$A$1006)&gt;0))&lt;&gt;0),"Row is skipped.",IF(AND(Input!$A967="",Input!$A968=""),"", IF(Input!G967="","Data is missing.",""))))</f>
        <v/>
      </c>
      <c r="I968" s="156"/>
      <c r="J968" s="191" t="str">
        <f>IFERROR(VLOOKUP(VLOOKUP(Input!$D967,'Measure List'!$A:$AN,40,FALSE),UIR!$A$1:$Q$27,17,FALSE),"")</f>
        <v/>
      </c>
      <c r="K968" s="192" t="str">
        <f>IFERROR(VLOOKUP(Input!$D967,'Measure List'!$A:$AN,40,FALSE),"")</f>
        <v/>
      </c>
      <c r="L968" s="156"/>
      <c r="M968" s="193" t="str">
        <f>IF(B968="","",IF(AND(Input!H967="",IFERROR(VLOOKUP(K968,UIR!$A$2:$P$21,2,FALSE),"")&lt;&gt;""),"Data is Missing.",""))</f>
        <v/>
      </c>
      <c r="N968" s="194" t="str">
        <f>IF(B968="","",IF(AND(Input!I967="",IFERROR(VLOOKUP(K968,UIR!$A$2:$P$21,3,FALSE),"")&lt;&gt;""),"Data is Missing.",""))</f>
        <v/>
      </c>
      <c r="O968" s="194" t="str">
        <f>IF(B968="","",IF(AND(Input!J967="",IFERROR(VLOOKUP(K968,UIR!$A$2:$P$21,4,FALSE),"")&lt;&gt;""),"Data is Missing.",""))</f>
        <v/>
      </c>
      <c r="P968" s="194" t="str">
        <f>IF(B968="","",IF(AND(Input!K967="",IFERROR(VLOOKUP(K968,UIR!$A$2:$P$21,5,FALSE),"")&lt;&gt;""),"Data is Missing.",""))</f>
        <v/>
      </c>
      <c r="Q968" s="194" t="str">
        <f>IF(B968="","",IF(AND(Input!L967="",IFERROR(VLOOKUP(K968,UIR!$A$2:$P$21,6,FALSE),"")&lt;&gt;""),"Data is Missing.",""))</f>
        <v/>
      </c>
      <c r="R968" s="194" t="str">
        <f>IF(B968="","",IF(AND(Input!M967="",IFERROR(VLOOKUP(K968,UIR!$A$2:$P$21,7,FALSE),"")&lt;&gt;""),"Data is Missing.",""))</f>
        <v/>
      </c>
      <c r="S968" s="194" t="str">
        <f>IF(B968="","",IF(AND(Input!P967="",IFERROR(VLOOKUP(K968,UIR!$A$2:$P$21,8,FALSE),"")&lt;&gt;""),"Data is Missing.",""))</f>
        <v/>
      </c>
      <c r="T968" s="194" t="str">
        <f>IF(B968="","",IF(AND(Input!Q967="",IFERROR(VLOOKUP(K968,UIR!$A$2:$P$21,9,FALSE),"")&lt;&gt;""),"Data is Missing.",""))</f>
        <v/>
      </c>
      <c r="U968" s="194"/>
      <c r="V968" s="194" t="str">
        <f>IF(B968="","",IF(AND(Input!S967="",IFERROR(VLOOKUP(K968,UIR!$A$2:$P$21,11,FALSE),"")&lt;&gt;""),"Data is Missing.",""))</f>
        <v/>
      </c>
      <c r="W968" s="194" t="str">
        <f>IF(B968="","",IF(AND(Input!T967="",IFERROR(VLOOKUP(K968,UIR!$A$2:$P$21,12,FALSE),"")&lt;&gt;""),"Data is Missing.",""))</f>
        <v/>
      </c>
      <c r="X968" s="194" t="str">
        <f>IF(B968="","",IF(AND(Input!V967="",IFERROR(VLOOKUP(K968,UIR!$A$2:$P$21,13,FALSE),"")&lt;&gt;""),"Data is Missing.",""))</f>
        <v/>
      </c>
      <c r="Y968" s="194" t="str">
        <f>IF(B968="","",IF(AND(Input!W967="",IFERROR(VLOOKUP(K968,UIR!$A$2:$P$21,14,FALSE),"")&lt;&gt;""),"Data is Missing.",""))</f>
        <v/>
      </c>
      <c r="Z968" s="194" t="str">
        <f>IF(B968="","",IF(AND(Input!X967="",IFERROR(VLOOKUP(K968,UIR!$A$2:$P$21,15,FALSE),"")&lt;&gt;""),"Data is Missing.",""))</f>
        <v/>
      </c>
      <c r="AA968" s="195" t="str">
        <f>IF(B968="","",IF(AND(Input!Y967="",IFERROR(VLOOKUP(K968,UIR!$A$2:$P$21,16,FALSE),"")&lt;&gt;""),"Data is Missing.",""))</f>
        <v/>
      </c>
      <c r="AC968" s="202" t="str">
        <f>IF(ISERROR(IF(Input!D967="","",IF(ISERROR(VLOOKUP(Input!D967,'Measure List'!$A$2:$A$30000,1,0)),"Invalid RefNo",""))),"",IF(Input!D967="","",IF(ISERROR(VLOOKUP(Input!D967,'Measure List'!$A$2:$A$30000,1,0)),"Invalid RefNo","")))</f>
        <v/>
      </c>
      <c r="AD968" s="156"/>
      <c r="AE968" s="156"/>
      <c r="AF968" s="156"/>
      <c r="AG968" s="156"/>
      <c r="AH968" s="156"/>
      <c r="AI968" s="156"/>
      <c r="AJ968" s="156"/>
      <c r="AK968" s="156"/>
      <c r="AL968" s="203" t="str">
        <f>IF(COUNTIF(Dropdowns!$K$2:$K$7,Input!S967)&gt;0,"",IF(Input!S967="","","Invalid Type"))</f>
        <v/>
      </c>
      <c r="AN968" s="204" t="str">
        <f>IF(Input!C967="","",IF(ISNUMBER(VALUE(Input!C967)),"","Needs to be a number."))</f>
        <v/>
      </c>
      <c r="AO968" s="205" t="str">
        <f>IF(Input!E967="","",IF(ISNUMBER(VALUE(Input!E967)),"","Needs to be a number."))</f>
        <v/>
      </c>
      <c r="AP968" s="205" t="str">
        <f>IF(Input!N967="","",IF(ISNUMBER(VALUE(Input!N967)),"","Needs to be a number."))</f>
        <v/>
      </c>
      <c r="AQ968" s="205" t="str">
        <f>IF(Input!O967="","",IF(ISNUMBER(VALUE(Input!O967)),"","Needs to be a number."))</f>
        <v/>
      </c>
      <c r="AR968" s="205" t="str">
        <f>IF(Input!V967="","",IF(ISNUMBER(VALUE(Input!V967)),"","Needs to be a number."))</f>
        <v/>
      </c>
      <c r="AS968" s="205" t="str">
        <f>IF(Input!W967="","",IF(ISNUMBER(VALUE(Input!W967)),"","Needs to be a number."))</f>
        <v/>
      </c>
      <c r="AT968" s="205" t="str">
        <f>IF(Input!X967="","",IF(ISNUMBER(VALUE(Input!X967)),"","Needs to be a number."))</f>
        <v/>
      </c>
      <c r="AU968" s="206" t="str">
        <f>IF(Input!Y967="","",IF(ISNUMBER(VALUE(Input!Y967)),"","Needs to be a number."))</f>
        <v/>
      </c>
      <c r="AW968" s="259" t="str">
        <f>IF(OR(VALUE(Input!C967)&lt;0,VALUE(Input!C967)&gt;100), "Invalid EEI %","")</f>
        <v/>
      </c>
      <c r="AX968" s="207"/>
      <c r="AY968" s="278" t="str">
        <f>IF(Input!E967="","",IF(VALUE(Input!E967)=0,"Do not enter 0.",""))</f>
        <v/>
      </c>
    </row>
    <row r="969" spans="2:51" x14ac:dyDescent="0.3">
      <c r="B969" s="188" t="str">
        <f>Input!A968</f>
        <v/>
      </c>
      <c r="C969" s="189" t="str">
        <f>IF(ISERROR(IF(AND(Input!$A968="",SUMPRODUCT(--(LEN(Input!$A969:'Input'!$A$1006)&gt;0))&lt;&gt;0),"Row is skipped.",IF(AND(Input!$A968="",Input!$A969=""),"", IF(Input!B968="","Data is missing.","")))),"",IF(AND(Input!$A968="",SUMPRODUCT(--(LEN(Input!$A969:'Input'!$A$1006)&gt;0))&lt;&gt;0),"Row is skipped.",IF(AND(Input!$A968="",Input!$A969=""),"", IF(Input!B968="","Data is missing.",""))))</f>
        <v/>
      </c>
      <c r="D969" s="189" t="str">
        <f>IF(ISERROR(IF(AND(Input!$A968="",SUMPRODUCT(--(LEN(Input!$A969:'Input'!$A$1006)&gt;0))&lt;&gt;0),"Row is skipped.",IF(AND(Input!$A968="",Input!$A969=""),"", IF(Input!C968="","Data is missing.","")))),"",IF(AND(Input!$A968="",SUMPRODUCT(--(LEN(Input!$A969:'Input'!$A$1006)&gt;0))&lt;&gt;0),"Row is skipped.",IF(AND(Input!$A968="",Input!$A969=""),"", IF(Input!C968="","Data is missing.",""))))</f>
        <v/>
      </c>
      <c r="E969" s="189" t="str">
        <f>IF(ISERROR(IF(AND(Input!$A968="",SUMPRODUCT(--(LEN(Input!$A969:'Input'!$A$1006)&gt;0))&lt;&gt;0),"Row is skipped.",IF(AND(Input!$A968="",Input!$A969=""),"", IF(Input!D968="","Data is missing.","")))),"",IF(AND(Input!$A968="",SUMPRODUCT(--(LEN(Input!$A969:'Input'!$A$1006)&gt;0))&lt;&gt;0),"Row is skipped.",IF(AND(Input!$A968="",Input!$A969=""),"", IF(Input!D968="","Data is missing.",""))))</f>
        <v/>
      </c>
      <c r="F969" s="189" t="str">
        <f>IF(ISERROR(IF(AND(Input!$A968="",SUMPRODUCT(--(LEN(Input!$A969:'Input'!$A$1006)&gt;0))&lt;&gt;0),"Row is skipped.",IF(AND(Input!$A968="",Input!$A969=""),"", IF(Input!E968="","Data is missing.","")))),"",IF(AND(Input!$A968="",SUMPRODUCT(--(LEN(Input!$A969:'Input'!$A$1006)&gt;0))&lt;&gt;0),"Row is skipped.",IF(AND(Input!$A968="",Input!$A969=""),"", IF(Input!E968="","Data is missing.",""))))</f>
        <v/>
      </c>
      <c r="G969" s="189" t="str">
        <f>IF(ISERROR(IF(AND(Input!$A968="",SUMPRODUCT(--(LEN(Input!$A969:'Input'!$A$1006)&gt;0))&lt;&gt;0),"Row is skipped.",IF(AND(Input!$A968="",Input!$A969=""),"", IF(Input!F968="","Data is missing.","")))),"",IF(AND(Input!$A968="",SUMPRODUCT(--(LEN(Input!$A969:'Input'!$A$1006)&gt;0))&lt;&gt;0),"Row is skipped.",IF(AND(Input!$A968="",Input!$A969=""),"", IF(Input!F968="","Data is missing.",""))))</f>
        <v/>
      </c>
      <c r="H969" s="190" t="str">
        <f>IF(ISERROR(IF(AND(Input!$A968="",SUMPRODUCT(--(LEN(Input!$A969:'Input'!$A$1006)&gt;0))&lt;&gt;0),"Row is skipped.",IF(AND(Input!$A968="",Input!$A969=""),"", IF(Input!G968="","Data is missing.","")))),"",IF(AND(Input!$A968="",SUMPRODUCT(--(LEN(Input!$A969:'Input'!$A$1006)&gt;0))&lt;&gt;0),"Row is skipped.",IF(AND(Input!$A968="",Input!$A969=""),"", IF(Input!G968="","Data is missing.",""))))</f>
        <v/>
      </c>
      <c r="I969" s="156"/>
      <c r="J969" s="191" t="str">
        <f>IFERROR(VLOOKUP(VLOOKUP(Input!$D968,'Measure List'!$A:$AN,40,FALSE),UIR!$A$1:$Q$27,17,FALSE),"")</f>
        <v/>
      </c>
      <c r="K969" s="192" t="str">
        <f>IFERROR(VLOOKUP(Input!$D968,'Measure List'!$A:$AN,40,FALSE),"")</f>
        <v/>
      </c>
      <c r="L969" s="156"/>
      <c r="M969" s="193" t="str">
        <f>IF(B969="","",IF(AND(Input!H968="",IFERROR(VLOOKUP(K969,UIR!$A$2:$P$21,2,FALSE),"")&lt;&gt;""),"Data is Missing.",""))</f>
        <v/>
      </c>
      <c r="N969" s="194" t="str">
        <f>IF(B969="","",IF(AND(Input!I968="",IFERROR(VLOOKUP(K969,UIR!$A$2:$P$21,3,FALSE),"")&lt;&gt;""),"Data is Missing.",""))</f>
        <v/>
      </c>
      <c r="O969" s="194" t="str">
        <f>IF(B969="","",IF(AND(Input!J968="",IFERROR(VLOOKUP(K969,UIR!$A$2:$P$21,4,FALSE),"")&lt;&gt;""),"Data is Missing.",""))</f>
        <v/>
      </c>
      <c r="P969" s="194" t="str">
        <f>IF(B969="","",IF(AND(Input!K968="",IFERROR(VLOOKUP(K969,UIR!$A$2:$P$21,5,FALSE),"")&lt;&gt;""),"Data is Missing.",""))</f>
        <v/>
      </c>
      <c r="Q969" s="194" t="str">
        <f>IF(B969="","",IF(AND(Input!L968="",IFERROR(VLOOKUP(K969,UIR!$A$2:$P$21,6,FALSE),"")&lt;&gt;""),"Data is Missing.",""))</f>
        <v/>
      </c>
      <c r="R969" s="194" t="str">
        <f>IF(B969="","",IF(AND(Input!M968="",IFERROR(VLOOKUP(K969,UIR!$A$2:$P$21,7,FALSE),"")&lt;&gt;""),"Data is Missing.",""))</f>
        <v/>
      </c>
      <c r="S969" s="194" t="str">
        <f>IF(B969="","",IF(AND(Input!P968="",IFERROR(VLOOKUP(K969,UIR!$A$2:$P$21,8,FALSE),"")&lt;&gt;""),"Data is Missing.",""))</f>
        <v/>
      </c>
      <c r="T969" s="194" t="str">
        <f>IF(B969="","",IF(AND(Input!Q968="",IFERROR(VLOOKUP(K969,UIR!$A$2:$P$21,9,FALSE),"")&lt;&gt;""),"Data is Missing.",""))</f>
        <v/>
      </c>
      <c r="U969" s="194"/>
      <c r="V969" s="194" t="str">
        <f>IF(B969="","",IF(AND(Input!S968="",IFERROR(VLOOKUP(K969,UIR!$A$2:$P$21,11,FALSE),"")&lt;&gt;""),"Data is Missing.",""))</f>
        <v/>
      </c>
      <c r="W969" s="194" t="str">
        <f>IF(B969="","",IF(AND(Input!T968="",IFERROR(VLOOKUP(K969,UIR!$A$2:$P$21,12,FALSE),"")&lt;&gt;""),"Data is Missing.",""))</f>
        <v/>
      </c>
      <c r="X969" s="194" t="str">
        <f>IF(B969="","",IF(AND(Input!V968="",IFERROR(VLOOKUP(K969,UIR!$A$2:$P$21,13,FALSE),"")&lt;&gt;""),"Data is Missing.",""))</f>
        <v/>
      </c>
      <c r="Y969" s="194" t="str">
        <f>IF(B969="","",IF(AND(Input!W968="",IFERROR(VLOOKUP(K969,UIR!$A$2:$P$21,14,FALSE),"")&lt;&gt;""),"Data is Missing.",""))</f>
        <v/>
      </c>
      <c r="Z969" s="194" t="str">
        <f>IF(B969="","",IF(AND(Input!X968="",IFERROR(VLOOKUP(K969,UIR!$A$2:$P$21,15,FALSE),"")&lt;&gt;""),"Data is Missing.",""))</f>
        <v/>
      </c>
      <c r="AA969" s="195" t="str">
        <f>IF(B969="","",IF(AND(Input!Y968="",IFERROR(VLOOKUP(K969,UIR!$A$2:$P$21,16,FALSE),"")&lt;&gt;""),"Data is Missing.",""))</f>
        <v/>
      </c>
      <c r="AC969" s="202" t="str">
        <f>IF(ISERROR(IF(Input!D968="","",IF(ISERROR(VLOOKUP(Input!D968,'Measure List'!$A$2:$A$30000,1,0)),"Invalid RefNo",""))),"",IF(Input!D968="","",IF(ISERROR(VLOOKUP(Input!D968,'Measure List'!$A$2:$A$30000,1,0)),"Invalid RefNo","")))</f>
        <v/>
      </c>
      <c r="AD969" s="156"/>
      <c r="AE969" s="156"/>
      <c r="AF969" s="156"/>
      <c r="AG969" s="156"/>
      <c r="AH969" s="156"/>
      <c r="AI969" s="156"/>
      <c r="AJ969" s="156"/>
      <c r="AK969" s="156"/>
      <c r="AL969" s="203" t="str">
        <f>IF(COUNTIF(Dropdowns!$K$2:$K$7,Input!S968)&gt;0,"",IF(Input!S968="","","Invalid Type"))</f>
        <v/>
      </c>
      <c r="AN969" s="204" t="str">
        <f>IF(Input!C968="","",IF(ISNUMBER(VALUE(Input!C968)),"","Needs to be a number."))</f>
        <v/>
      </c>
      <c r="AO969" s="205" t="str">
        <f>IF(Input!E968="","",IF(ISNUMBER(VALUE(Input!E968)),"","Needs to be a number."))</f>
        <v/>
      </c>
      <c r="AP969" s="205" t="str">
        <f>IF(Input!N968="","",IF(ISNUMBER(VALUE(Input!N968)),"","Needs to be a number."))</f>
        <v/>
      </c>
      <c r="AQ969" s="205" t="str">
        <f>IF(Input!O968="","",IF(ISNUMBER(VALUE(Input!O968)),"","Needs to be a number."))</f>
        <v/>
      </c>
      <c r="AR969" s="205" t="str">
        <f>IF(Input!V968="","",IF(ISNUMBER(VALUE(Input!V968)),"","Needs to be a number."))</f>
        <v/>
      </c>
      <c r="AS969" s="205" t="str">
        <f>IF(Input!W968="","",IF(ISNUMBER(VALUE(Input!W968)),"","Needs to be a number."))</f>
        <v/>
      </c>
      <c r="AT969" s="205" t="str">
        <f>IF(Input!X968="","",IF(ISNUMBER(VALUE(Input!X968)),"","Needs to be a number."))</f>
        <v/>
      </c>
      <c r="AU969" s="206" t="str">
        <f>IF(Input!Y968="","",IF(ISNUMBER(VALUE(Input!Y968)),"","Needs to be a number."))</f>
        <v/>
      </c>
      <c r="AW969" s="259" t="str">
        <f>IF(OR(VALUE(Input!C968)&lt;0,VALUE(Input!C968)&gt;100), "Invalid EEI %","")</f>
        <v/>
      </c>
      <c r="AX969" s="207"/>
      <c r="AY969" s="278" t="str">
        <f>IF(Input!E968="","",IF(VALUE(Input!E968)=0,"Do not enter 0.",""))</f>
        <v/>
      </c>
    </row>
    <row r="970" spans="2:51" x14ac:dyDescent="0.3">
      <c r="B970" s="188" t="str">
        <f>Input!A969</f>
        <v/>
      </c>
      <c r="C970" s="189" t="str">
        <f>IF(ISERROR(IF(AND(Input!$A969="",SUMPRODUCT(--(LEN(Input!$A970:'Input'!$A$1006)&gt;0))&lt;&gt;0),"Row is skipped.",IF(AND(Input!$A969="",Input!$A970=""),"", IF(Input!B969="","Data is missing.","")))),"",IF(AND(Input!$A969="",SUMPRODUCT(--(LEN(Input!$A970:'Input'!$A$1006)&gt;0))&lt;&gt;0),"Row is skipped.",IF(AND(Input!$A969="",Input!$A970=""),"", IF(Input!B969="","Data is missing.",""))))</f>
        <v/>
      </c>
      <c r="D970" s="189" t="str">
        <f>IF(ISERROR(IF(AND(Input!$A969="",SUMPRODUCT(--(LEN(Input!$A970:'Input'!$A$1006)&gt;0))&lt;&gt;0),"Row is skipped.",IF(AND(Input!$A969="",Input!$A970=""),"", IF(Input!C969="","Data is missing.","")))),"",IF(AND(Input!$A969="",SUMPRODUCT(--(LEN(Input!$A970:'Input'!$A$1006)&gt;0))&lt;&gt;0),"Row is skipped.",IF(AND(Input!$A969="",Input!$A970=""),"", IF(Input!C969="","Data is missing.",""))))</f>
        <v/>
      </c>
      <c r="E970" s="189" t="str">
        <f>IF(ISERROR(IF(AND(Input!$A969="",SUMPRODUCT(--(LEN(Input!$A970:'Input'!$A$1006)&gt;0))&lt;&gt;0),"Row is skipped.",IF(AND(Input!$A969="",Input!$A970=""),"", IF(Input!D969="","Data is missing.","")))),"",IF(AND(Input!$A969="",SUMPRODUCT(--(LEN(Input!$A970:'Input'!$A$1006)&gt;0))&lt;&gt;0),"Row is skipped.",IF(AND(Input!$A969="",Input!$A970=""),"", IF(Input!D969="","Data is missing.",""))))</f>
        <v/>
      </c>
      <c r="F970" s="189" t="str">
        <f>IF(ISERROR(IF(AND(Input!$A969="",SUMPRODUCT(--(LEN(Input!$A970:'Input'!$A$1006)&gt;0))&lt;&gt;0),"Row is skipped.",IF(AND(Input!$A969="",Input!$A970=""),"", IF(Input!E969="","Data is missing.","")))),"",IF(AND(Input!$A969="",SUMPRODUCT(--(LEN(Input!$A970:'Input'!$A$1006)&gt;0))&lt;&gt;0),"Row is skipped.",IF(AND(Input!$A969="",Input!$A970=""),"", IF(Input!E969="","Data is missing.",""))))</f>
        <v/>
      </c>
      <c r="G970" s="189" t="str">
        <f>IF(ISERROR(IF(AND(Input!$A969="",SUMPRODUCT(--(LEN(Input!$A970:'Input'!$A$1006)&gt;0))&lt;&gt;0),"Row is skipped.",IF(AND(Input!$A969="",Input!$A970=""),"", IF(Input!F969="","Data is missing.","")))),"",IF(AND(Input!$A969="",SUMPRODUCT(--(LEN(Input!$A970:'Input'!$A$1006)&gt;0))&lt;&gt;0),"Row is skipped.",IF(AND(Input!$A969="",Input!$A970=""),"", IF(Input!F969="","Data is missing.",""))))</f>
        <v/>
      </c>
      <c r="H970" s="190" t="str">
        <f>IF(ISERROR(IF(AND(Input!$A969="",SUMPRODUCT(--(LEN(Input!$A970:'Input'!$A$1006)&gt;0))&lt;&gt;0),"Row is skipped.",IF(AND(Input!$A969="",Input!$A970=""),"", IF(Input!G969="","Data is missing.","")))),"",IF(AND(Input!$A969="",SUMPRODUCT(--(LEN(Input!$A970:'Input'!$A$1006)&gt;0))&lt;&gt;0),"Row is skipped.",IF(AND(Input!$A969="",Input!$A970=""),"", IF(Input!G969="","Data is missing.",""))))</f>
        <v/>
      </c>
      <c r="I970" s="156"/>
      <c r="J970" s="191" t="str">
        <f>IFERROR(VLOOKUP(VLOOKUP(Input!$D969,'Measure List'!$A:$AN,40,FALSE),UIR!$A$1:$Q$27,17,FALSE),"")</f>
        <v/>
      </c>
      <c r="K970" s="192" t="str">
        <f>IFERROR(VLOOKUP(Input!$D969,'Measure List'!$A:$AN,40,FALSE),"")</f>
        <v/>
      </c>
      <c r="L970" s="156"/>
      <c r="M970" s="193" t="str">
        <f>IF(B970="","",IF(AND(Input!H969="",IFERROR(VLOOKUP(K970,UIR!$A$2:$P$21,2,FALSE),"")&lt;&gt;""),"Data is Missing.",""))</f>
        <v/>
      </c>
      <c r="N970" s="194" t="str">
        <f>IF(B970="","",IF(AND(Input!I969="",IFERROR(VLOOKUP(K970,UIR!$A$2:$P$21,3,FALSE),"")&lt;&gt;""),"Data is Missing.",""))</f>
        <v/>
      </c>
      <c r="O970" s="194" t="str">
        <f>IF(B970="","",IF(AND(Input!J969="",IFERROR(VLOOKUP(K970,UIR!$A$2:$P$21,4,FALSE),"")&lt;&gt;""),"Data is Missing.",""))</f>
        <v/>
      </c>
      <c r="P970" s="194" t="str">
        <f>IF(B970="","",IF(AND(Input!K969="",IFERROR(VLOOKUP(K970,UIR!$A$2:$P$21,5,FALSE),"")&lt;&gt;""),"Data is Missing.",""))</f>
        <v/>
      </c>
      <c r="Q970" s="194" t="str">
        <f>IF(B970="","",IF(AND(Input!L969="",IFERROR(VLOOKUP(K970,UIR!$A$2:$P$21,6,FALSE),"")&lt;&gt;""),"Data is Missing.",""))</f>
        <v/>
      </c>
      <c r="R970" s="194" t="str">
        <f>IF(B970="","",IF(AND(Input!M969="",IFERROR(VLOOKUP(K970,UIR!$A$2:$P$21,7,FALSE),"")&lt;&gt;""),"Data is Missing.",""))</f>
        <v/>
      </c>
      <c r="S970" s="194" t="str">
        <f>IF(B970="","",IF(AND(Input!P969="",IFERROR(VLOOKUP(K970,UIR!$A$2:$P$21,8,FALSE),"")&lt;&gt;""),"Data is Missing.",""))</f>
        <v/>
      </c>
      <c r="T970" s="194" t="str">
        <f>IF(B970="","",IF(AND(Input!Q969="",IFERROR(VLOOKUP(K970,UIR!$A$2:$P$21,9,FALSE),"")&lt;&gt;""),"Data is Missing.",""))</f>
        <v/>
      </c>
      <c r="U970" s="194"/>
      <c r="V970" s="194" t="str">
        <f>IF(B970="","",IF(AND(Input!S969="",IFERROR(VLOOKUP(K970,UIR!$A$2:$P$21,11,FALSE),"")&lt;&gt;""),"Data is Missing.",""))</f>
        <v/>
      </c>
      <c r="W970" s="194" t="str">
        <f>IF(B970="","",IF(AND(Input!T969="",IFERROR(VLOOKUP(K970,UIR!$A$2:$P$21,12,FALSE),"")&lt;&gt;""),"Data is Missing.",""))</f>
        <v/>
      </c>
      <c r="X970" s="194" t="str">
        <f>IF(B970="","",IF(AND(Input!V969="",IFERROR(VLOOKUP(K970,UIR!$A$2:$P$21,13,FALSE),"")&lt;&gt;""),"Data is Missing.",""))</f>
        <v/>
      </c>
      <c r="Y970" s="194" t="str">
        <f>IF(B970="","",IF(AND(Input!W969="",IFERROR(VLOOKUP(K970,UIR!$A$2:$P$21,14,FALSE),"")&lt;&gt;""),"Data is Missing.",""))</f>
        <v/>
      </c>
      <c r="Z970" s="194" t="str">
        <f>IF(B970="","",IF(AND(Input!X969="",IFERROR(VLOOKUP(K970,UIR!$A$2:$P$21,15,FALSE),"")&lt;&gt;""),"Data is Missing.",""))</f>
        <v/>
      </c>
      <c r="AA970" s="195" t="str">
        <f>IF(B970="","",IF(AND(Input!Y969="",IFERROR(VLOOKUP(K970,UIR!$A$2:$P$21,16,FALSE),"")&lt;&gt;""),"Data is Missing.",""))</f>
        <v/>
      </c>
      <c r="AC970" s="202" t="str">
        <f>IF(ISERROR(IF(Input!D969="","",IF(ISERROR(VLOOKUP(Input!D969,'Measure List'!$A$2:$A$30000,1,0)),"Invalid RefNo",""))),"",IF(Input!D969="","",IF(ISERROR(VLOOKUP(Input!D969,'Measure List'!$A$2:$A$30000,1,0)),"Invalid RefNo","")))</f>
        <v/>
      </c>
      <c r="AD970" s="156"/>
      <c r="AE970" s="156"/>
      <c r="AF970" s="156"/>
      <c r="AG970" s="156"/>
      <c r="AH970" s="156"/>
      <c r="AI970" s="156"/>
      <c r="AJ970" s="156"/>
      <c r="AK970" s="156"/>
      <c r="AL970" s="203" t="str">
        <f>IF(COUNTIF(Dropdowns!$K$2:$K$7,Input!S969)&gt;0,"",IF(Input!S969="","","Invalid Type"))</f>
        <v/>
      </c>
      <c r="AN970" s="204" t="str">
        <f>IF(Input!C969="","",IF(ISNUMBER(VALUE(Input!C969)),"","Needs to be a number."))</f>
        <v/>
      </c>
      <c r="AO970" s="205" t="str">
        <f>IF(Input!E969="","",IF(ISNUMBER(VALUE(Input!E969)),"","Needs to be a number."))</f>
        <v/>
      </c>
      <c r="AP970" s="205" t="str">
        <f>IF(Input!N969="","",IF(ISNUMBER(VALUE(Input!N969)),"","Needs to be a number."))</f>
        <v/>
      </c>
      <c r="AQ970" s="205" t="str">
        <f>IF(Input!O969="","",IF(ISNUMBER(VALUE(Input!O969)),"","Needs to be a number."))</f>
        <v/>
      </c>
      <c r="AR970" s="205" t="str">
        <f>IF(Input!V969="","",IF(ISNUMBER(VALUE(Input!V969)),"","Needs to be a number."))</f>
        <v/>
      </c>
      <c r="AS970" s="205" t="str">
        <f>IF(Input!W969="","",IF(ISNUMBER(VALUE(Input!W969)),"","Needs to be a number."))</f>
        <v/>
      </c>
      <c r="AT970" s="205" t="str">
        <f>IF(Input!X969="","",IF(ISNUMBER(VALUE(Input!X969)),"","Needs to be a number."))</f>
        <v/>
      </c>
      <c r="AU970" s="206" t="str">
        <f>IF(Input!Y969="","",IF(ISNUMBER(VALUE(Input!Y969)),"","Needs to be a number."))</f>
        <v/>
      </c>
      <c r="AW970" s="259" t="str">
        <f>IF(OR(VALUE(Input!C969)&lt;0,VALUE(Input!C969)&gt;100), "Invalid EEI %","")</f>
        <v/>
      </c>
      <c r="AX970" s="207"/>
      <c r="AY970" s="278" t="str">
        <f>IF(Input!E969="","",IF(VALUE(Input!E969)=0,"Do not enter 0.",""))</f>
        <v/>
      </c>
    </row>
    <row r="971" spans="2:51" x14ac:dyDescent="0.3">
      <c r="B971" s="188" t="str">
        <f>Input!A970</f>
        <v/>
      </c>
      <c r="C971" s="189" t="str">
        <f>IF(ISERROR(IF(AND(Input!$A970="",SUMPRODUCT(--(LEN(Input!$A971:'Input'!$A$1006)&gt;0))&lt;&gt;0),"Row is skipped.",IF(AND(Input!$A970="",Input!$A971=""),"", IF(Input!B970="","Data is missing.","")))),"",IF(AND(Input!$A970="",SUMPRODUCT(--(LEN(Input!$A971:'Input'!$A$1006)&gt;0))&lt;&gt;0),"Row is skipped.",IF(AND(Input!$A970="",Input!$A971=""),"", IF(Input!B970="","Data is missing.",""))))</f>
        <v/>
      </c>
      <c r="D971" s="189" t="str">
        <f>IF(ISERROR(IF(AND(Input!$A970="",SUMPRODUCT(--(LEN(Input!$A971:'Input'!$A$1006)&gt;0))&lt;&gt;0),"Row is skipped.",IF(AND(Input!$A970="",Input!$A971=""),"", IF(Input!C970="","Data is missing.","")))),"",IF(AND(Input!$A970="",SUMPRODUCT(--(LEN(Input!$A971:'Input'!$A$1006)&gt;0))&lt;&gt;0),"Row is skipped.",IF(AND(Input!$A970="",Input!$A971=""),"", IF(Input!C970="","Data is missing.",""))))</f>
        <v/>
      </c>
      <c r="E971" s="189" t="str">
        <f>IF(ISERROR(IF(AND(Input!$A970="",SUMPRODUCT(--(LEN(Input!$A971:'Input'!$A$1006)&gt;0))&lt;&gt;0),"Row is skipped.",IF(AND(Input!$A970="",Input!$A971=""),"", IF(Input!D970="","Data is missing.","")))),"",IF(AND(Input!$A970="",SUMPRODUCT(--(LEN(Input!$A971:'Input'!$A$1006)&gt;0))&lt;&gt;0),"Row is skipped.",IF(AND(Input!$A970="",Input!$A971=""),"", IF(Input!D970="","Data is missing.",""))))</f>
        <v/>
      </c>
      <c r="F971" s="189" t="str">
        <f>IF(ISERROR(IF(AND(Input!$A970="",SUMPRODUCT(--(LEN(Input!$A971:'Input'!$A$1006)&gt;0))&lt;&gt;0),"Row is skipped.",IF(AND(Input!$A970="",Input!$A971=""),"", IF(Input!E970="","Data is missing.","")))),"",IF(AND(Input!$A970="",SUMPRODUCT(--(LEN(Input!$A971:'Input'!$A$1006)&gt;0))&lt;&gt;0),"Row is skipped.",IF(AND(Input!$A970="",Input!$A971=""),"", IF(Input!E970="","Data is missing.",""))))</f>
        <v/>
      </c>
      <c r="G971" s="189" t="str">
        <f>IF(ISERROR(IF(AND(Input!$A970="",SUMPRODUCT(--(LEN(Input!$A971:'Input'!$A$1006)&gt;0))&lt;&gt;0),"Row is skipped.",IF(AND(Input!$A970="",Input!$A971=""),"", IF(Input!F970="","Data is missing.","")))),"",IF(AND(Input!$A970="",SUMPRODUCT(--(LEN(Input!$A971:'Input'!$A$1006)&gt;0))&lt;&gt;0),"Row is skipped.",IF(AND(Input!$A970="",Input!$A971=""),"", IF(Input!F970="","Data is missing.",""))))</f>
        <v/>
      </c>
      <c r="H971" s="190" t="str">
        <f>IF(ISERROR(IF(AND(Input!$A970="",SUMPRODUCT(--(LEN(Input!$A971:'Input'!$A$1006)&gt;0))&lt;&gt;0),"Row is skipped.",IF(AND(Input!$A970="",Input!$A971=""),"", IF(Input!G970="","Data is missing.","")))),"",IF(AND(Input!$A970="",SUMPRODUCT(--(LEN(Input!$A971:'Input'!$A$1006)&gt;0))&lt;&gt;0),"Row is skipped.",IF(AND(Input!$A970="",Input!$A971=""),"", IF(Input!G970="","Data is missing.",""))))</f>
        <v/>
      </c>
      <c r="I971" s="156"/>
      <c r="J971" s="191" t="str">
        <f>IFERROR(VLOOKUP(VLOOKUP(Input!$D970,'Measure List'!$A:$AN,40,FALSE),UIR!$A$1:$Q$27,17,FALSE),"")</f>
        <v/>
      </c>
      <c r="K971" s="192" t="str">
        <f>IFERROR(VLOOKUP(Input!$D970,'Measure List'!$A:$AN,40,FALSE),"")</f>
        <v/>
      </c>
      <c r="L971" s="156"/>
      <c r="M971" s="193" t="str">
        <f>IF(B971="","",IF(AND(Input!H970="",IFERROR(VLOOKUP(K971,UIR!$A$2:$P$21,2,FALSE),"")&lt;&gt;""),"Data is Missing.",""))</f>
        <v/>
      </c>
      <c r="N971" s="194" t="str">
        <f>IF(B971="","",IF(AND(Input!I970="",IFERROR(VLOOKUP(K971,UIR!$A$2:$P$21,3,FALSE),"")&lt;&gt;""),"Data is Missing.",""))</f>
        <v/>
      </c>
      <c r="O971" s="194" t="str">
        <f>IF(B971="","",IF(AND(Input!J970="",IFERROR(VLOOKUP(K971,UIR!$A$2:$P$21,4,FALSE),"")&lt;&gt;""),"Data is Missing.",""))</f>
        <v/>
      </c>
      <c r="P971" s="194" t="str">
        <f>IF(B971="","",IF(AND(Input!K970="",IFERROR(VLOOKUP(K971,UIR!$A$2:$P$21,5,FALSE),"")&lt;&gt;""),"Data is Missing.",""))</f>
        <v/>
      </c>
      <c r="Q971" s="194" t="str">
        <f>IF(B971="","",IF(AND(Input!L970="",IFERROR(VLOOKUP(K971,UIR!$A$2:$P$21,6,FALSE),"")&lt;&gt;""),"Data is Missing.",""))</f>
        <v/>
      </c>
      <c r="R971" s="194" t="str">
        <f>IF(B971="","",IF(AND(Input!M970="",IFERROR(VLOOKUP(K971,UIR!$A$2:$P$21,7,FALSE),"")&lt;&gt;""),"Data is Missing.",""))</f>
        <v/>
      </c>
      <c r="S971" s="194" t="str">
        <f>IF(B971="","",IF(AND(Input!P970="",IFERROR(VLOOKUP(K971,UIR!$A$2:$P$21,8,FALSE),"")&lt;&gt;""),"Data is Missing.",""))</f>
        <v/>
      </c>
      <c r="T971" s="194" t="str">
        <f>IF(B971="","",IF(AND(Input!Q970="",IFERROR(VLOOKUP(K971,UIR!$A$2:$P$21,9,FALSE),"")&lt;&gt;""),"Data is Missing.",""))</f>
        <v/>
      </c>
      <c r="U971" s="194"/>
      <c r="V971" s="194" t="str">
        <f>IF(B971="","",IF(AND(Input!S970="",IFERROR(VLOOKUP(K971,UIR!$A$2:$P$21,11,FALSE),"")&lt;&gt;""),"Data is Missing.",""))</f>
        <v/>
      </c>
      <c r="W971" s="194" t="str">
        <f>IF(B971="","",IF(AND(Input!T970="",IFERROR(VLOOKUP(K971,UIR!$A$2:$P$21,12,FALSE),"")&lt;&gt;""),"Data is Missing.",""))</f>
        <v/>
      </c>
      <c r="X971" s="194" t="str">
        <f>IF(B971="","",IF(AND(Input!V970="",IFERROR(VLOOKUP(K971,UIR!$A$2:$P$21,13,FALSE),"")&lt;&gt;""),"Data is Missing.",""))</f>
        <v/>
      </c>
      <c r="Y971" s="194" t="str">
        <f>IF(B971="","",IF(AND(Input!W970="",IFERROR(VLOOKUP(K971,UIR!$A$2:$P$21,14,FALSE),"")&lt;&gt;""),"Data is Missing.",""))</f>
        <v/>
      </c>
      <c r="Z971" s="194" t="str">
        <f>IF(B971="","",IF(AND(Input!X970="",IFERROR(VLOOKUP(K971,UIR!$A$2:$P$21,15,FALSE),"")&lt;&gt;""),"Data is Missing.",""))</f>
        <v/>
      </c>
      <c r="AA971" s="195" t="str">
        <f>IF(B971="","",IF(AND(Input!Y970="",IFERROR(VLOOKUP(K971,UIR!$A$2:$P$21,16,FALSE),"")&lt;&gt;""),"Data is Missing.",""))</f>
        <v/>
      </c>
      <c r="AC971" s="202" t="str">
        <f>IF(ISERROR(IF(Input!D970="","",IF(ISERROR(VLOOKUP(Input!D970,'Measure List'!$A$2:$A$30000,1,0)),"Invalid RefNo",""))),"",IF(Input!D970="","",IF(ISERROR(VLOOKUP(Input!D970,'Measure List'!$A$2:$A$30000,1,0)),"Invalid RefNo","")))</f>
        <v/>
      </c>
      <c r="AD971" s="156"/>
      <c r="AE971" s="156"/>
      <c r="AF971" s="156"/>
      <c r="AG971" s="156"/>
      <c r="AH971" s="156"/>
      <c r="AI971" s="156"/>
      <c r="AJ971" s="156"/>
      <c r="AK971" s="156"/>
      <c r="AL971" s="203" t="str">
        <f>IF(COUNTIF(Dropdowns!$K$2:$K$7,Input!S970)&gt;0,"",IF(Input!S970="","","Invalid Type"))</f>
        <v/>
      </c>
      <c r="AN971" s="204" t="str">
        <f>IF(Input!C970="","",IF(ISNUMBER(VALUE(Input!C970)),"","Needs to be a number."))</f>
        <v/>
      </c>
      <c r="AO971" s="205" t="str">
        <f>IF(Input!E970="","",IF(ISNUMBER(VALUE(Input!E970)),"","Needs to be a number."))</f>
        <v/>
      </c>
      <c r="AP971" s="205" t="str">
        <f>IF(Input!N970="","",IF(ISNUMBER(VALUE(Input!N970)),"","Needs to be a number."))</f>
        <v/>
      </c>
      <c r="AQ971" s="205" t="str">
        <f>IF(Input!O970="","",IF(ISNUMBER(VALUE(Input!O970)),"","Needs to be a number."))</f>
        <v/>
      </c>
      <c r="AR971" s="205" t="str">
        <f>IF(Input!V970="","",IF(ISNUMBER(VALUE(Input!V970)),"","Needs to be a number."))</f>
        <v/>
      </c>
      <c r="AS971" s="205" t="str">
        <f>IF(Input!W970="","",IF(ISNUMBER(VALUE(Input!W970)),"","Needs to be a number."))</f>
        <v/>
      </c>
      <c r="AT971" s="205" t="str">
        <f>IF(Input!X970="","",IF(ISNUMBER(VALUE(Input!X970)),"","Needs to be a number."))</f>
        <v/>
      </c>
      <c r="AU971" s="206" t="str">
        <f>IF(Input!Y970="","",IF(ISNUMBER(VALUE(Input!Y970)),"","Needs to be a number."))</f>
        <v/>
      </c>
      <c r="AW971" s="259" t="str">
        <f>IF(OR(VALUE(Input!C970)&lt;0,VALUE(Input!C970)&gt;100), "Invalid EEI %","")</f>
        <v/>
      </c>
      <c r="AX971" s="207"/>
      <c r="AY971" s="278" t="str">
        <f>IF(Input!E970="","",IF(VALUE(Input!E970)=0,"Do not enter 0.",""))</f>
        <v/>
      </c>
    </row>
    <row r="972" spans="2:51" x14ac:dyDescent="0.3">
      <c r="B972" s="188" t="str">
        <f>Input!A971</f>
        <v/>
      </c>
      <c r="C972" s="189" t="str">
        <f>IF(ISERROR(IF(AND(Input!$A971="",SUMPRODUCT(--(LEN(Input!$A972:'Input'!$A$1006)&gt;0))&lt;&gt;0),"Row is skipped.",IF(AND(Input!$A971="",Input!$A972=""),"", IF(Input!B971="","Data is missing.","")))),"",IF(AND(Input!$A971="",SUMPRODUCT(--(LEN(Input!$A972:'Input'!$A$1006)&gt;0))&lt;&gt;0),"Row is skipped.",IF(AND(Input!$A971="",Input!$A972=""),"", IF(Input!B971="","Data is missing.",""))))</f>
        <v/>
      </c>
      <c r="D972" s="189" t="str">
        <f>IF(ISERROR(IF(AND(Input!$A971="",SUMPRODUCT(--(LEN(Input!$A972:'Input'!$A$1006)&gt;0))&lt;&gt;0),"Row is skipped.",IF(AND(Input!$A971="",Input!$A972=""),"", IF(Input!C971="","Data is missing.","")))),"",IF(AND(Input!$A971="",SUMPRODUCT(--(LEN(Input!$A972:'Input'!$A$1006)&gt;0))&lt;&gt;0),"Row is skipped.",IF(AND(Input!$A971="",Input!$A972=""),"", IF(Input!C971="","Data is missing.",""))))</f>
        <v/>
      </c>
      <c r="E972" s="189" t="str">
        <f>IF(ISERROR(IF(AND(Input!$A971="",SUMPRODUCT(--(LEN(Input!$A972:'Input'!$A$1006)&gt;0))&lt;&gt;0),"Row is skipped.",IF(AND(Input!$A971="",Input!$A972=""),"", IF(Input!D971="","Data is missing.","")))),"",IF(AND(Input!$A971="",SUMPRODUCT(--(LEN(Input!$A972:'Input'!$A$1006)&gt;0))&lt;&gt;0),"Row is skipped.",IF(AND(Input!$A971="",Input!$A972=""),"", IF(Input!D971="","Data is missing.",""))))</f>
        <v/>
      </c>
      <c r="F972" s="189" t="str">
        <f>IF(ISERROR(IF(AND(Input!$A971="",SUMPRODUCT(--(LEN(Input!$A972:'Input'!$A$1006)&gt;0))&lt;&gt;0),"Row is skipped.",IF(AND(Input!$A971="",Input!$A972=""),"", IF(Input!E971="","Data is missing.","")))),"",IF(AND(Input!$A971="",SUMPRODUCT(--(LEN(Input!$A972:'Input'!$A$1006)&gt;0))&lt;&gt;0),"Row is skipped.",IF(AND(Input!$A971="",Input!$A972=""),"", IF(Input!E971="","Data is missing.",""))))</f>
        <v/>
      </c>
      <c r="G972" s="189" t="str">
        <f>IF(ISERROR(IF(AND(Input!$A971="",SUMPRODUCT(--(LEN(Input!$A972:'Input'!$A$1006)&gt;0))&lt;&gt;0),"Row is skipped.",IF(AND(Input!$A971="",Input!$A972=""),"", IF(Input!F971="","Data is missing.","")))),"",IF(AND(Input!$A971="",SUMPRODUCT(--(LEN(Input!$A972:'Input'!$A$1006)&gt;0))&lt;&gt;0),"Row is skipped.",IF(AND(Input!$A971="",Input!$A972=""),"", IF(Input!F971="","Data is missing.",""))))</f>
        <v/>
      </c>
      <c r="H972" s="190" t="str">
        <f>IF(ISERROR(IF(AND(Input!$A971="",SUMPRODUCT(--(LEN(Input!$A972:'Input'!$A$1006)&gt;0))&lt;&gt;0),"Row is skipped.",IF(AND(Input!$A971="",Input!$A972=""),"", IF(Input!G971="","Data is missing.","")))),"",IF(AND(Input!$A971="",SUMPRODUCT(--(LEN(Input!$A972:'Input'!$A$1006)&gt;0))&lt;&gt;0),"Row is skipped.",IF(AND(Input!$A971="",Input!$A972=""),"", IF(Input!G971="","Data is missing.",""))))</f>
        <v/>
      </c>
      <c r="I972" s="156"/>
      <c r="J972" s="191" t="str">
        <f>IFERROR(VLOOKUP(VLOOKUP(Input!$D971,'Measure List'!$A:$AN,40,FALSE),UIR!$A$1:$Q$27,17,FALSE),"")</f>
        <v/>
      </c>
      <c r="K972" s="192" t="str">
        <f>IFERROR(VLOOKUP(Input!$D971,'Measure List'!$A:$AN,40,FALSE),"")</f>
        <v/>
      </c>
      <c r="L972" s="156"/>
      <c r="M972" s="193" t="str">
        <f>IF(B972="","",IF(AND(Input!H971="",IFERROR(VLOOKUP(K972,UIR!$A$2:$P$21,2,FALSE),"")&lt;&gt;""),"Data is Missing.",""))</f>
        <v/>
      </c>
      <c r="N972" s="194" t="str">
        <f>IF(B972="","",IF(AND(Input!I971="",IFERROR(VLOOKUP(K972,UIR!$A$2:$P$21,3,FALSE),"")&lt;&gt;""),"Data is Missing.",""))</f>
        <v/>
      </c>
      <c r="O972" s="194" t="str">
        <f>IF(B972="","",IF(AND(Input!J971="",IFERROR(VLOOKUP(K972,UIR!$A$2:$P$21,4,FALSE),"")&lt;&gt;""),"Data is Missing.",""))</f>
        <v/>
      </c>
      <c r="P972" s="194" t="str">
        <f>IF(B972="","",IF(AND(Input!K971="",IFERROR(VLOOKUP(K972,UIR!$A$2:$P$21,5,FALSE),"")&lt;&gt;""),"Data is Missing.",""))</f>
        <v/>
      </c>
      <c r="Q972" s="194" t="str">
        <f>IF(B972="","",IF(AND(Input!L971="",IFERROR(VLOOKUP(K972,UIR!$A$2:$P$21,6,FALSE),"")&lt;&gt;""),"Data is Missing.",""))</f>
        <v/>
      </c>
      <c r="R972" s="194" t="str">
        <f>IF(B972="","",IF(AND(Input!M971="",IFERROR(VLOOKUP(K972,UIR!$A$2:$P$21,7,FALSE),"")&lt;&gt;""),"Data is Missing.",""))</f>
        <v/>
      </c>
      <c r="S972" s="194" t="str">
        <f>IF(B972="","",IF(AND(Input!P971="",IFERROR(VLOOKUP(K972,UIR!$A$2:$P$21,8,FALSE),"")&lt;&gt;""),"Data is Missing.",""))</f>
        <v/>
      </c>
      <c r="T972" s="194" t="str">
        <f>IF(B972="","",IF(AND(Input!Q971="",IFERROR(VLOOKUP(K972,UIR!$A$2:$P$21,9,FALSE),"")&lt;&gt;""),"Data is Missing.",""))</f>
        <v/>
      </c>
      <c r="U972" s="194"/>
      <c r="V972" s="194" t="str">
        <f>IF(B972="","",IF(AND(Input!S971="",IFERROR(VLOOKUP(K972,UIR!$A$2:$P$21,11,FALSE),"")&lt;&gt;""),"Data is Missing.",""))</f>
        <v/>
      </c>
      <c r="W972" s="194" t="str">
        <f>IF(B972="","",IF(AND(Input!T971="",IFERROR(VLOOKUP(K972,UIR!$A$2:$P$21,12,FALSE),"")&lt;&gt;""),"Data is Missing.",""))</f>
        <v/>
      </c>
      <c r="X972" s="194" t="str">
        <f>IF(B972="","",IF(AND(Input!V971="",IFERROR(VLOOKUP(K972,UIR!$A$2:$P$21,13,FALSE),"")&lt;&gt;""),"Data is Missing.",""))</f>
        <v/>
      </c>
      <c r="Y972" s="194" t="str">
        <f>IF(B972="","",IF(AND(Input!W971="",IFERROR(VLOOKUP(K972,UIR!$A$2:$P$21,14,FALSE),"")&lt;&gt;""),"Data is Missing.",""))</f>
        <v/>
      </c>
      <c r="Z972" s="194" t="str">
        <f>IF(B972="","",IF(AND(Input!X971="",IFERROR(VLOOKUP(K972,UIR!$A$2:$P$21,15,FALSE),"")&lt;&gt;""),"Data is Missing.",""))</f>
        <v/>
      </c>
      <c r="AA972" s="195" t="str">
        <f>IF(B972="","",IF(AND(Input!Y971="",IFERROR(VLOOKUP(K972,UIR!$A$2:$P$21,16,FALSE),"")&lt;&gt;""),"Data is Missing.",""))</f>
        <v/>
      </c>
      <c r="AC972" s="202" t="str">
        <f>IF(ISERROR(IF(Input!D971="","",IF(ISERROR(VLOOKUP(Input!D971,'Measure List'!$A$2:$A$30000,1,0)),"Invalid RefNo",""))),"",IF(Input!D971="","",IF(ISERROR(VLOOKUP(Input!D971,'Measure List'!$A$2:$A$30000,1,0)),"Invalid RefNo","")))</f>
        <v/>
      </c>
      <c r="AD972" s="156"/>
      <c r="AE972" s="156"/>
      <c r="AF972" s="156"/>
      <c r="AG972" s="156"/>
      <c r="AH972" s="156"/>
      <c r="AI972" s="156"/>
      <c r="AJ972" s="156"/>
      <c r="AK972" s="156"/>
      <c r="AL972" s="203" t="str">
        <f>IF(COUNTIF(Dropdowns!$K$2:$K$7,Input!S971)&gt;0,"",IF(Input!S971="","","Invalid Type"))</f>
        <v/>
      </c>
      <c r="AN972" s="204" t="str">
        <f>IF(Input!C971="","",IF(ISNUMBER(VALUE(Input!C971)),"","Needs to be a number."))</f>
        <v/>
      </c>
      <c r="AO972" s="205" t="str">
        <f>IF(Input!E971="","",IF(ISNUMBER(VALUE(Input!E971)),"","Needs to be a number."))</f>
        <v/>
      </c>
      <c r="AP972" s="205" t="str">
        <f>IF(Input!N971="","",IF(ISNUMBER(VALUE(Input!N971)),"","Needs to be a number."))</f>
        <v/>
      </c>
      <c r="AQ972" s="205" t="str">
        <f>IF(Input!O971="","",IF(ISNUMBER(VALUE(Input!O971)),"","Needs to be a number."))</f>
        <v/>
      </c>
      <c r="AR972" s="205" t="str">
        <f>IF(Input!V971="","",IF(ISNUMBER(VALUE(Input!V971)),"","Needs to be a number."))</f>
        <v/>
      </c>
      <c r="AS972" s="205" t="str">
        <f>IF(Input!W971="","",IF(ISNUMBER(VALUE(Input!W971)),"","Needs to be a number."))</f>
        <v/>
      </c>
      <c r="AT972" s="205" t="str">
        <f>IF(Input!X971="","",IF(ISNUMBER(VALUE(Input!X971)),"","Needs to be a number."))</f>
        <v/>
      </c>
      <c r="AU972" s="206" t="str">
        <f>IF(Input!Y971="","",IF(ISNUMBER(VALUE(Input!Y971)),"","Needs to be a number."))</f>
        <v/>
      </c>
      <c r="AW972" s="259" t="str">
        <f>IF(OR(VALUE(Input!C971)&lt;0,VALUE(Input!C971)&gt;100), "Invalid EEI %","")</f>
        <v/>
      </c>
      <c r="AX972" s="207"/>
      <c r="AY972" s="278" t="str">
        <f>IF(Input!E971="","",IF(VALUE(Input!E971)=0,"Do not enter 0.",""))</f>
        <v/>
      </c>
    </row>
    <row r="973" spans="2:51" x14ac:dyDescent="0.3">
      <c r="B973" s="188" t="str">
        <f>Input!A972</f>
        <v/>
      </c>
      <c r="C973" s="189" t="str">
        <f>IF(ISERROR(IF(AND(Input!$A972="",SUMPRODUCT(--(LEN(Input!$A973:'Input'!$A$1006)&gt;0))&lt;&gt;0),"Row is skipped.",IF(AND(Input!$A972="",Input!$A973=""),"", IF(Input!B972="","Data is missing.","")))),"",IF(AND(Input!$A972="",SUMPRODUCT(--(LEN(Input!$A973:'Input'!$A$1006)&gt;0))&lt;&gt;0),"Row is skipped.",IF(AND(Input!$A972="",Input!$A973=""),"", IF(Input!B972="","Data is missing.",""))))</f>
        <v/>
      </c>
      <c r="D973" s="189" t="str">
        <f>IF(ISERROR(IF(AND(Input!$A972="",SUMPRODUCT(--(LEN(Input!$A973:'Input'!$A$1006)&gt;0))&lt;&gt;0),"Row is skipped.",IF(AND(Input!$A972="",Input!$A973=""),"", IF(Input!C972="","Data is missing.","")))),"",IF(AND(Input!$A972="",SUMPRODUCT(--(LEN(Input!$A973:'Input'!$A$1006)&gt;0))&lt;&gt;0),"Row is skipped.",IF(AND(Input!$A972="",Input!$A973=""),"", IF(Input!C972="","Data is missing.",""))))</f>
        <v/>
      </c>
      <c r="E973" s="189" t="str">
        <f>IF(ISERROR(IF(AND(Input!$A972="",SUMPRODUCT(--(LEN(Input!$A973:'Input'!$A$1006)&gt;0))&lt;&gt;0),"Row is skipped.",IF(AND(Input!$A972="",Input!$A973=""),"", IF(Input!D972="","Data is missing.","")))),"",IF(AND(Input!$A972="",SUMPRODUCT(--(LEN(Input!$A973:'Input'!$A$1006)&gt;0))&lt;&gt;0),"Row is skipped.",IF(AND(Input!$A972="",Input!$A973=""),"", IF(Input!D972="","Data is missing.",""))))</f>
        <v/>
      </c>
      <c r="F973" s="189" t="str">
        <f>IF(ISERROR(IF(AND(Input!$A972="",SUMPRODUCT(--(LEN(Input!$A973:'Input'!$A$1006)&gt;0))&lt;&gt;0),"Row is skipped.",IF(AND(Input!$A972="",Input!$A973=""),"", IF(Input!E972="","Data is missing.","")))),"",IF(AND(Input!$A972="",SUMPRODUCT(--(LEN(Input!$A973:'Input'!$A$1006)&gt;0))&lt;&gt;0),"Row is skipped.",IF(AND(Input!$A972="",Input!$A973=""),"", IF(Input!E972="","Data is missing.",""))))</f>
        <v/>
      </c>
      <c r="G973" s="189" t="str">
        <f>IF(ISERROR(IF(AND(Input!$A972="",SUMPRODUCT(--(LEN(Input!$A973:'Input'!$A$1006)&gt;0))&lt;&gt;0),"Row is skipped.",IF(AND(Input!$A972="",Input!$A973=""),"", IF(Input!F972="","Data is missing.","")))),"",IF(AND(Input!$A972="",SUMPRODUCT(--(LEN(Input!$A973:'Input'!$A$1006)&gt;0))&lt;&gt;0),"Row is skipped.",IF(AND(Input!$A972="",Input!$A973=""),"", IF(Input!F972="","Data is missing.",""))))</f>
        <v/>
      </c>
      <c r="H973" s="190" t="str">
        <f>IF(ISERROR(IF(AND(Input!$A972="",SUMPRODUCT(--(LEN(Input!$A973:'Input'!$A$1006)&gt;0))&lt;&gt;0),"Row is skipped.",IF(AND(Input!$A972="",Input!$A973=""),"", IF(Input!G972="","Data is missing.","")))),"",IF(AND(Input!$A972="",SUMPRODUCT(--(LEN(Input!$A973:'Input'!$A$1006)&gt;0))&lt;&gt;0),"Row is skipped.",IF(AND(Input!$A972="",Input!$A973=""),"", IF(Input!G972="","Data is missing.",""))))</f>
        <v/>
      </c>
      <c r="I973" s="156"/>
      <c r="J973" s="191" t="str">
        <f>IFERROR(VLOOKUP(VLOOKUP(Input!$D972,'Measure List'!$A:$AN,40,FALSE),UIR!$A$1:$Q$27,17,FALSE),"")</f>
        <v/>
      </c>
      <c r="K973" s="192" t="str">
        <f>IFERROR(VLOOKUP(Input!$D972,'Measure List'!$A:$AN,40,FALSE),"")</f>
        <v/>
      </c>
      <c r="L973" s="156"/>
      <c r="M973" s="193" t="str">
        <f>IF(B973="","",IF(AND(Input!H972="",IFERROR(VLOOKUP(K973,UIR!$A$2:$P$21,2,FALSE),"")&lt;&gt;""),"Data is Missing.",""))</f>
        <v/>
      </c>
      <c r="N973" s="194" t="str">
        <f>IF(B973="","",IF(AND(Input!I972="",IFERROR(VLOOKUP(K973,UIR!$A$2:$P$21,3,FALSE),"")&lt;&gt;""),"Data is Missing.",""))</f>
        <v/>
      </c>
      <c r="O973" s="194" t="str">
        <f>IF(B973="","",IF(AND(Input!J972="",IFERROR(VLOOKUP(K973,UIR!$A$2:$P$21,4,FALSE),"")&lt;&gt;""),"Data is Missing.",""))</f>
        <v/>
      </c>
      <c r="P973" s="194" t="str">
        <f>IF(B973="","",IF(AND(Input!K972="",IFERROR(VLOOKUP(K973,UIR!$A$2:$P$21,5,FALSE),"")&lt;&gt;""),"Data is Missing.",""))</f>
        <v/>
      </c>
      <c r="Q973" s="194" t="str">
        <f>IF(B973="","",IF(AND(Input!L972="",IFERROR(VLOOKUP(K973,UIR!$A$2:$P$21,6,FALSE),"")&lt;&gt;""),"Data is Missing.",""))</f>
        <v/>
      </c>
      <c r="R973" s="194" t="str">
        <f>IF(B973="","",IF(AND(Input!M972="",IFERROR(VLOOKUP(K973,UIR!$A$2:$P$21,7,FALSE),"")&lt;&gt;""),"Data is Missing.",""))</f>
        <v/>
      </c>
      <c r="S973" s="194" t="str">
        <f>IF(B973="","",IF(AND(Input!P972="",IFERROR(VLOOKUP(K973,UIR!$A$2:$P$21,8,FALSE),"")&lt;&gt;""),"Data is Missing.",""))</f>
        <v/>
      </c>
      <c r="T973" s="194" t="str">
        <f>IF(B973="","",IF(AND(Input!Q972="",IFERROR(VLOOKUP(K973,UIR!$A$2:$P$21,9,FALSE),"")&lt;&gt;""),"Data is Missing.",""))</f>
        <v/>
      </c>
      <c r="U973" s="194"/>
      <c r="V973" s="194" t="str">
        <f>IF(B973="","",IF(AND(Input!S972="",IFERROR(VLOOKUP(K973,UIR!$A$2:$P$21,11,FALSE),"")&lt;&gt;""),"Data is Missing.",""))</f>
        <v/>
      </c>
      <c r="W973" s="194" t="str">
        <f>IF(B973="","",IF(AND(Input!T972="",IFERROR(VLOOKUP(K973,UIR!$A$2:$P$21,12,FALSE),"")&lt;&gt;""),"Data is Missing.",""))</f>
        <v/>
      </c>
      <c r="X973" s="194" t="str">
        <f>IF(B973="","",IF(AND(Input!V972="",IFERROR(VLOOKUP(K973,UIR!$A$2:$P$21,13,FALSE),"")&lt;&gt;""),"Data is Missing.",""))</f>
        <v/>
      </c>
      <c r="Y973" s="194" t="str">
        <f>IF(B973="","",IF(AND(Input!W972="",IFERROR(VLOOKUP(K973,UIR!$A$2:$P$21,14,FALSE),"")&lt;&gt;""),"Data is Missing.",""))</f>
        <v/>
      </c>
      <c r="Z973" s="194" t="str">
        <f>IF(B973="","",IF(AND(Input!X972="",IFERROR(VLOOKUP(K973,UIR!$A$2:$P$21,15,FALSE),"")&lt;&gt;""),"Data is Missing.",""))</f>
        <v/>
      </c>
      <c r="AA973" s="195" t="str">
        <f>IF(B973="","",IF(AND(Input!Y972="",IFERROR(VLOOKUP(K973,UIR!$A$2:$P$21,16,FALSE),"")&lt;&gt;""),"Data is Missing.",""))</f>
        <v/>
      </c>
      <c r="AC973" s="202" t="str">
        <f>IF(ISERROR(IF(Input!D972="","",IF(ISERROR(VLOOKUP(Input!D972,'Measure List'!$A$2:$A$30000,1,0)),"Invalid RefNo",""))),"",IF(Input!D972="","",IF(ISERROR(VLOOKUP(Input!D972,'Measure List'!$A$2:$A$30000,1,0)),"Invalid RefNo","")))</f>
        <v/>
      </c>
      <c r="AD973" s="156"/>
      <c r="AE973" s="156"/>
      <c r="AF973" s="156"/>
      <c r="AG973" s="156"/>
      <c r="AH973" s="156"/>
      <c r="AI973" s="156"/>
      <c r="AJ973" s="156"/>
      <c r="AK973" s="156"/>
      <c r="AL973" s="203" t="str">
        <f>IF(COUNTIF(Dropdowns!$K$2:$K$7,Input!S972)&gt;0,"",IF(Input!S972="","","Invalid Type"))</f>
        <v/>
      </c>
      <c r="AN973" s="204" t="str">
        <f>IF(Input!C972="","",IF(ISNUMBER(VALUE(Input!C972)),"","Needs to be a number."))</f>
        <v/>
      </c>
      <c r="AO973" s="205" t="str">
        <f>IF(Input!E972="","",IF(ISNUMBER(VALUE(Input!E972)),"","Needs to be a number."))</f>
        <v/>
      </c>
      <c r="AP973" s="205" t="str">
        <f>IF(Input!N972="","",IF(ISNUMBER(VALUE(Input!N972)),"","Needs to be a number."))</f>
        <v/>
      </c>
      <c r="AQ973" s="205" t="str">
        <f>IF(Input!O972="","",IF(ISNUMBER(VALUE(Input!O972)),"","Needs to be a number."))</f>
        <v/>
      </c>
      <c r="AR973" s="205" t="str">
        <f>IF(Input!V972="","",IF(ISNUMBER(VALUE(Input!V972)),"","Needs to be a number."))</f>
        <v/>
      </c>
      <c r="AS973" s="205" t="str">
        <f>IF(Input!W972="","",IF(ISNUMBER(VALUE(Input!W972)),"","Needs to be a number."))</f>
        <v/>
      </c>
      <c r="AT973" s="205" t="str">
        <f>IF(Input!X972="","",IF(ISNUMBER(VALUE(Input!X972)),"","Needs to be a number."))</f>
        <v/>
      </c>
      <c r="AU973" s="206" t="str">
        <f>IF(Input!Y972="","",IF(ISNUMBER(VALUE(Input!Y972)),"","Needs to be a number."))</f>
        <v/>
      </c>
      <c r="AW973" s="259" t="str">
        <f>IF(OR(VALUE(Input!C972)&lt;0,VALUE(Input!C972)&gt;100), "Invalid EEI %","")</f>
        <v/>
      </c>
      <c r="AX973" s="207"/>
      <c r="AY973" s="278" t="str">
        <f>IF(Input!E972="","",IF(VALUE(Input!E972)=0,"Do not enter 0.",""))</f>
        <v/>
      </c>
    </row>
    <row r="974" spans="2:51" x14ac:dyDescent="0.3">
      <c r="B974" s="188" t="str">
        <f>Input!A973</f>
        <v/>
      </c>
      <c r="C974" s="189" t="str">
        <f>IF(ISERROR(IF(AND(Input!$A973="",SUMPRODUCT(--(LEN(Input!$A974:'Input'!$A$1006)&gt;0))&lt;&gt;0),"Row is skipped.",IF(AND(Input!$A973="",Input!$A974=""),"", IF(Input!B973="","Data is missing.","")))),"",IF(AND(Input!$A973="",SUMPRODUCT(--(LEN(Input!$A974:'Input'!$A$1006)&gt;0))&lt;&gt;0),"Row is skipped.",IF(AND(Input!$A973="",Input!$A974=""),"", IF(Input!B973="","Data is missing.",""))))</f>
        <v/>
      </c>
      <c r="D974" s="189" t="str">
        <f>IF(ISERROR(IF(AND(Input!$A973="",SUMPRODUCT(--(LEN(Input!$A974:'Input'!$A$1006)&gt;0))&lt;&gt;0),"Row is skipped.",IF(AND(Input!$A973="",Input!$A974=""),"", IF(Input!C973="","Data is missing.","")))),"",IF(AND(Input!$A973="",SUMPRODUCT(--(LEN(Input!$A974:'Input'!$A$1006)&gt;0))&lt;&gt;0),"Row is skipped.",IF(AND(Input!$A973="",Input!$A974=""),"", IF(Input!C973="","Data is missing.",""))))</f>
        <v/>
      </c>
      <c r="E974" s="189" t="str">
        <f>IF(ISERROR(IF(AND(Input!$A973="",SUMPRODUCT(--(LEN(Input!$A974:'Input'!$A$1006)&gt;0))&lt;&gt;0),"Row is skipped.",IF(AND(Input!$A973="",Input!$A974=""),"", IF(Input!D973="","Data is missing.","")))),"",IF(AND(Input!$A973="",SUMPRODUCT(--(LEN(Input!$A974:'Input'!$A$1006)&gt;0))&lt;&gt;0),"Row is skipped.",IF(AND(Input!$A973="",Input!$A974=""),"", IF(Input!D973="","Data is missing.",""))))</f>
        <v/>
      </c>
      <c r="F974" s="189" t="str">
        <f>IF(ISERROR(IF(AND(Input!$A973="",SUMPRODUCT(--(LEN(Input!$A974:'Input'!$A$1006)&gt;0))&lt;&gt;0),"Row is skipped.",IF(AND(Input!$A973="",Input!$A974=""),"", IF(Input!E973="","Data is missing.","")))),"",IF(AND(Input!$A973="",SUMPRODUCT(--(LEN(Input!$A974:'Input'!$A$1006)&gt;0))&lt;&gt;0),"Row is skipped.",IF(AND(Input!$A973="",Input!$A974=""),"", IF(Input!E973="","Data is missing.",""))))</f>
        <v/>
      </c>
      <c r="G974" s="189" t="str">
        <f>IF(ISERROR(IF(AND(Input!$A973="",SUMPRODUCT(--(LEN(Input!$A974:'Input'!$A$1006)&gt;0))&lt;&gt;0),"Row is skipped.",IF(AND(Input!$A973="",Input!$A974=""),"", IF(Input!F973="","Data is missing.","")))),"",IF(AND(Input!$A973="",SUMPRODUCT(--(LEN(Input!$A974:'Input'!$A$1006)&gt;0))&lt;&gt;0),"Row is skipped.",IF(AND(Input!$A973="",Input!$A974=""),"", IF(Input!F973="","Data is missing.",""))))</f>
        <v/>
      </c>
      <c r="H974" s="190" t="str">
        <f>IF(ISERROR(IF(AND(Input!$A973="",SUMPRODUCT(--(LEN(Input!$A974:'Input'!$A$1006)&gt;0))&lt;&gt;0),"Row is skipped.",IF(AND(Input!$A973="",Input!$A974=""),"", IF(Input!G973="","Data is missing.","")))),"",IF(AND(Input!$A973="",SUMPRODUCT(--(LEN(Input!$A974:'Input'!$A$1006)&gt;0))&lt;&gt;0),"Row is skipped.",IF(AND(Input!$A973="",Input!$A974=""),"", IF(Input!G973="","Data is missing.",""))))</f>
        <v/>
      </c>
      <c r="I974" s="156"/>
      <c r="J974" s="191" t="str">
        <f>IFERROR(VLOOKUP(VLOOKUP(Input!$D973,'Measure List'!$A:$AN,40,FALSE),UIR!$A$1:$Q$27,17,FALSE),"")</f>
        <v/>
      </c>
      <c r="K974" s="192" t="str">
        <f>IFERROR(VLOOKUP(Input!$D973,'Measure List'!$A:$AN,40,FALSE),"")</f>
        <v/>
      </c>
      <c r="L974" s="156"/>
      <c r="M974" s="193" t="str">
        <f>IF(B974="","",IF(AND(Input!H973="",IFERROR(VLOOKUP(K974,UIR!$A$2:$P$21,2,FALSE),"")&lt;&gt;""),"Data is Missing.",""))</f>
        <v/>
      </c>
      <c r="N974" s="194" t="str">
        <f>IF(B974="","",IF(AND(Input!I973="",IFERROR(VLOOKUP(K974,UIR!$A$2:$P$21,3,FALSE),"")&lt;&gt;""),"Data is Missing.",""))</f>
        <v/>
      </c>
      <c r="O974" s="194" t="str">
        <f>IF(B974="","",IF(AND(Input!J973="",IFERROR(VLOOKUP(K974,UIR!$A$2:$P$21,4,FALSE),"")&lt;&gt;""),"Data is Missing.",""))</f>
        <v/>
      </c>
      <c r="P974" s="194" t="str">
        <f>IF(B974="","",IF(AND(Input!K973="",IFERROR(VLOOKUP(K974,UIR!$A$2:$P$21,5,FALSE),"")&lt;&gt;""),"Data is Missing.",""))</f>
        <v/>
      </c>
      <c r="Q974" s="194" t="str">
        <f>IF(B974="","",IF(AND(Input!L973="",IFERROR(VLOOKUP(K974,UIR!$A$2:$P$21,6,FALSE),"")&lt;&gt;""),"Data is Missing.",""))</f>
        <v/>
      </c>
      <c r="R974" s="194" t="str">
        <f>IF(B974="","",IF(AND(Input!M973="",IFERROR(VLOOKUP(K974,UIR!$A$2:$P$21,7,FALSE),"")&lt;&gt;""),"Data is Missing.",""))</f>
        <v/>
      </c>
      <c r="S974" s="194" t="str">
        <f>IF(B974="","",IF(AND(Input!P973="",IFERROR(VLOOKUP(K974,UIR!$A$2:$P$21,8,FALSE),"")&lt;&gt;""),"Data is Missing.",""))</f>
        <v/>
      </c>
      <c r="T974" s="194" t="str">
        <f>IF(B974="","",IF(AND(Input!Q973="",IFERROR(VLOOKUP(K974,UIR!$A$2:$P$21,9,FALSE),"")&lt;&gt;""),"Data is Missing.",""))</f>
        <v/>
      </c>
      <c r="U974" s="194"/>
      <c r="V974" s="194" t="str">
        <f>IF(B974="","",IF(AND(Input!S973="",IFERROR(VLOOKUP(K974,UIR!$A$2:$P$21,11,FALSE),"")&lt;&gt;""),"Data is Missing.",""))</f>
        <v/>
      </c>
      <c r="W974" s="194" t="str">
        <f>IF(B974="","",IF(AND(Input!T973="",IFERROR(VLOOKUP(K974,UIR!$A$2:$P$21,12,FALSE),"")&lt;&gt;""),"Data is Missing.",""))</f>
        <v/>
      </c>
      <c r="X974" s="194" t="str">
        <f>IF(B974="","",IF(AND(Input!V973="",IFERROR(VLOOKUP(K974,UIR!$A$2:$P$21,13,FALSE),"")&lt;&gt;""),"Data is Missing.",""))</f>
        <v/>
      </c>
      <c r="Y974" s="194" t="str">
        <f>IF(B974="","",IF(AND(Input!W973="",IFERROR(VLOOKUP(K974,UIR!$A$2:$P$21,14,FALSE),"")&lt;&gt;""),"Data is Missing.",""))</f>
        <v/>
      </c>
      <c r="Z974" s="194" t="str">
        <f>IF(B974="","",IF(AND(Input!X973="",IFERROR(VLOOKUP(K974,UIR!$A$2:$P$21,15,FALSE),"")&lt;&gt;""),"Data is Missing.",""))</f>
        <v/>
      </c>
      <c r="AA974" s="195" t="str">
        <f>IF(B974="","",IF(AND(Input!Y973="",IFERROR(VLOOKUP(K974,UIR!$A$2:$P$21,16,FALSE),"")&lt;&gt;""),"Data is Missing.",""))</f>
        <v/>
      </c>
      <c r="AC974" s="202" t="str">
        <f>IF(ISERROR(IF(Input!D973="","",IF(ISERROR(VLOOKUP(Input!D973,'Measure List'!$A$2:$A$30000,1,0)),"Invalid RefNo",""))),"",IF(Input!D973="","",IF(ISERROR(VLOOKUP(Input!D973,'Measure List'!$A$2:$A$30000,1,0)),"Invalid RefNo","")))</f>
        <v/>
      </c>
      <c r="AD974" s="156"/>
      <c r="AE974" s="156"/>
      <c r="AF974" s="156"/>
      <c r="AG974" s="156"/>
      <c r="AH974" s="156"/>
      <c r="AI974" s="156"/>
      <c r="AJ974" s="156"/>
      <c r="AK974" s="156"/>
      <c r="AL974" s="203" t="str">
        <f>IF(COUNTIF(Dropdowns!$K$2:$K$7,Input!S973)&gt;0,"",IF(Input!S973="","","Invalid Type"))</f>
        <v/>
      </c>
      <c r="AN974" s="204" t="str">
        <f>IF(Input!C973="","",IF(ISNUMBER(VALUE(Input!C973)),"","Needs to be a number."))</f>
        <v/>
      </c>
      <c r="AO974" s="205" t="str">
        <f>IF(Input!E973="","",IF(ISNUMBER(VALUE(Input!E973)),"","Needs to be a number."))</f>
        <v/>
      </c>
      <c r="AP974" s="205" t="str">
        <f>IF(Input!N973="","",IF(ISNUMBER(VALUE(Input!N973)),"","Needs to be a number."))</f>
        <v/>
      </c>
      <c r="AQ974" s="205" t="str">
        <f>IF(Input!O973="","",IF(ISNUMBER(VALUE(Input!O973)),"","Needs to be a number."))</f>
        <v/>
      </c>
      <c r="AR974" s="205" t="str">
        <f>IF(Input!V973="","",IF(ISNUMBER(VALUE(Input!V973)),"","Needs to be a number."))</f>
        <v/>
      </c>
      <c r="AS974" s="205" t="str">
        <f>IF(Input!W973="","",IF(ISNUMBER(VALUE(Input!W973)),"","Needs to be a number."))</f>
        <v/>
      </c>
      <c r="AT974" s="205" t="str">
        <f>IF(Input!X973="","",IF(ISNUMBER(VALUE(Input!X973)),"","Needs to be a number."))</f>
        <v/>
      </c>
      <c r="AU974" s="206" t="str">
        <f>IF(Input!Y973="","",IF(ISNUMBER(VALUE(Input!Y973)),"","Needs to be a number."))</f>
        <v/>
      </c>
      <c r="AW974" s="259" t="str">
        <f>IF(OR(VALUE(Input!C973)&lt;0,VALUE(Input!C973)&gt;100), "Invalid EEI %","")</f>
        <v/>
      </c>
      <c r="AX974" s="207"/>
      <c r="AY974" s="278" t="str">
        <f>IF(Input!E973="","",IF(VALUE(Input!E973)=0,"Do not enter 0.",""))</f>
        <v/>
      </c>
    </row>
    <row r="975" spans="2:51" x14ac:dyDescent="0.3">
      <c r="B975" s="188" t="str">
        <f>Input!A974</f>
        <v/>
      </c>
      <c r="C975" s="189" t="str">
        <f>IF(ISERROR(IF(AND(Input!$A974="",SUMPRODUCT(--(LEN(Input!$A975:'Input'!$A$1006)&gt;0))&lt;&gt;0),"Row is skipped.",IF(AND(Input!$A974="",Input!$A975=""),"", IF(Input!B974="","Data is missing.","")))),"",IF(AND(Input!$A974="",SUMPRODUCT(--(LEN(Input!$A975:'Input'!$A$1006)&gt;0))&lt;&gt;0),"Row is skipped.",IF(AND(Input!$A974="",Input!$A975=""),"", IF(Input!B974="","Data is missing.",""))))</f>
        <v/>
      </c>
      <c r="D975" s="189" t="str">
        <f>IF(ISERROR(IF(AND(Input!$A974="",SUMPRODUCT(--(LEN(Input!$A975:'Input'!$A$1006)&gt;0))&lt;&gt;0),"Row is skipped.",IF(AND(Input!$A974="",Input!$A975=""),"", IF(Input!C974="","Data is missing.","")))),"",IF(AND(Input!$A974="",SUMPRODUCT(--(LEN(Input!$A975:'Input'!$A$1006)&gt;0))&lt;&gt;0),"Row is skipped.",IF(AND(Input!$A974="",Input!$A975=""),"", IF(Input!C974="","Data is missing.",""))))</f>
        <v/>
      </c>
      <c r="E975" s="189" t="str">
        <f>IF(ISERROR(IF(AND(Input!$A974="",SUMPRODUCT(--(LEN(Input!$A975:'Input'!$A$1006)&gt;0))&lt;&gt;0),"Row is skipped.",IF(AND(Input!$A974="",Input!$A975=""),"", IF(Input!D974="","Data is missing.","")))),"",IF(AND(Input!$A974="",SUMPRODUCT(--(LEN(Input!$A975:'Input'!$A$1006)&gt;0))&lt;&gt;0),"Row is skipped.",IF(AND(Input!$A974="",Input!$A975=""),"", IF(Input!D974="","Data is missing.",""))))</f>
        <v/>
      </c>
      <c r="F975" s="189" t="str">
        <f>IF(ISERROR(IF(AND(Input!$A974="",SUMPRODUCT(--(LEN(Input!$A975:'Input'!$A$1006)&gt;0))&lt;&gt;0),"Row is skipped.",IF(AND(Input!$A974="",Input!$A975=""),"", IF(Input!E974="","Data is missing.","")))),"",IF(AND(Input!$A974="",SUMPRODUCT(--(LEN(Input!$A975:'Input'!$A$1006)&gt;0))&lt;&gt;0),"Row is skipped.",IF(AND(Input!$A974="",Input!$A975=""),"", IF(Input!E974="","Data is missing.",""))))</f>
        <v/>
      </c>
      <c r="G975" s="189" t="str">
        <f>IF(ISERROR(IF(AND(Input!$A974="",SUMPRODUCT(--(LEN(Input!$A975:'Input'!$A$1006)&gt;0))&lt;&gt;0),"Row is skipped.",IF(AND(Input!$A974="",Input!$A975=""),"", IF(Input!F974="","Data is missing.","")))),"",IF(AND(Input!$A974="",SUMPRODUCT(--(LEN(Input!$A975:'Input'!$A$1006)&gt;0))&lt;&gt;0),"Row is skipped.",IF(AND(Input!$A974="",Input!$A975=""),"", IF(Input!F974="","Data is missing.",""))))</f>
        <v/>
      </c>
      <c r="H975" s="190" t="str">
        <f>IF(ISERROR(IF(AND(Input!$A974="",SUMPRODUCT(--(LEN(Input!$A975:'Input'!$A$1006)&gt;0))&lt;&gt;0),"Row is skipped.",IF(AND(Input!$A974="",Input!$A975=""),"", IF(Input!G974="","Data is missing.","")))),"",IF(AND(Input!$A974="",SUMPRODUCT(--(LEN(Input!$A975:'Input'!$A$1006)&gt;0))&lt;&gt;0),"Row is skipped.",IF(AND(Input!$A974="",Input!$A975=""),"", IF(Input!G974="","Data is missing.",""))))</f>
        <v/>
      </c>
      <c r="I975" s="156"/>
      <c r="J975" s="191" t="str">
        <f>IFERROR(VLOOKUP(VLOOKUP(Input!$D974,'Measure List'!$A:$AN,40,FALSE),UIR!$A$1:$Q$27,17,FALSE),"")</f>
        <v/>
      </c>
      <c r="K975" s="192" t="str">
        <f>IFERROR(VLOOKUP(Input!$D974,'Measure List'!$A:$AN,40,FALSE),"")</f>
        <v/>
      </c>
      <c r="L975" s="156"/>
      <c r="M975" s="193" t="str">
        <f>IF(B975="","",IF(AND(Input!H974="",IFERROR(VLOOKUP(K975,UIR!$A$2:$P$21,2,FALSE),"")&lt;&gt;""),"Data is Missing.",""))</f>
        <v/>
      </c>
      <c r="N975" s="194" t="str">
        <f>IF(B975="","",IF(AND(Input!I974="",IFERROR(VLOOKUP(K975,UIR!$A$2:$P$21,3,FALSE),"")&lt;&gt;""),"Data is Missing.",""))</f>
        <v/>
      </c>
      <c r="O975" s="194" t="str">
        <f>IF(B975="","",IF(AND(Input!J974="",IFERROR(VLOOKUP(K975,UIR!$A$2:$P$21,4,FALSE),"")&lt;&gt;""),"Data is Missing.",""))</f>
        <v/>
      </c>
      <c r="P975" s="194" t="str">
        <f>IF(B975="","",IF(AND(Input!K974="",IFERROR(VLOOKUP(K975,UIR!$A$2:$P$21,5,FALSE),"")&lt;&gt;""),"Data is Missing.",""))</f>
        <v/>
      </c>
      <c r="Q975" s="194" t="str">
        <f>IF(B975="","",IF(AND(Input!L974="",IFERROR(VLOOKUP(K975,UIR!$A$2:$P$21,6,FALSE),"")&lt;&gt;""),"Data is Missing.",""))</f>
        <v/>
      </c>
      <c r="R975" s="194" t="str">
        <f>IF(B975="","",IF(AND(Input!M974="",IFERROR(VLOOKUP(K975,UIR!$A$2:$P$21,7,FALSE),"")&lt;&gt;""),"Data is Missing.",""))</f>
        <v/>
      </c>
      <c r="S975" s="194" t="str">
        <f>IF(B975="","",IF(AND(Input!P974="",IFERROR(VLOOKUP(K975,UIR!$A$2:$P$21,8,FALSE),"")&lt;&gt;""),"Data is Missing.",""))</f>
        <v/>
      </c>
      <c r="T975" s="194" t="str">
        <f>IF(B975="","",IF(AND(Input!Q974="",IFERROR(VLOOKUP(K975,UIR!$A$2:$P$21,9,FALSE),"")&lt;&gt;""),"Data is Missing.",""))</f>
        <v/>
      </c>
      <c r="U975" s="194"/>
      <c r="V975" s="194" t="str">
        <f>IF(B975="","",IF(AND(Input!S974="",IFERROR(VLOOKUP(K975,UIR!$A$2:$P$21,11,FALSE),"")&lt;&gt;""),"Data is Missing.",""))</f>
        <v/>
      </c>
      <c r="W975" s="194" t="str">
        <f>IF(B975="","",IF(AND(Input!T974="",IFERROR(VLOOKUP(K975,UIR!$A$2:$P$21,12,FALSE),"")&lt;&gt;""),"Data is Missing.",""))</f>
        <v/>
      </c>
      <c r="X975" s="194" t="str">
        <f>IF(B975="","",IF(AND(Input!V974="",IFERROR(VLOOKUP(K975,UIR!$A$2:$P$21,13,FALSE),"")&lt;&gt;""),"Data is Missing.",""))</f>
        <v/>
      </c>
      <c r="Y975" s="194" t="str">
        <f>IF(B975="","",IF(AND(Input!W974="",IFERROR(VLOOKUP(K975,UIR!$A$2:$P$21,14,FALSE),"")&lt;&gt;""),"Data is Missing.",""))</f>
        <v/>
      </c>
      <c r="Z975" s="194" t="str">
        <f>IF(B975="","",IF(AND(Input!X974="",IFERROR(VLOOKUP(K975,UIR!$A$2:$P$21,15,FALSE),"")&lt;&gt;""),"Data is Missing.",""))</f>
        <v/>
      </c>
      <c r="AA975" s="195" t="str">
        <f>IF(B975="","",IF(AND(Input!Y974="",IFERROR(VLOOKUP(K975,UIR!$A$2:$P$21,16,FALSE),"")&lt;&gt;""),"Data is Missing.",""))</f>
        <v/>
      </c>
      <c r="AC975" s="202" t="str">
        <f>IF(ISERROR(IF(Input!D974="","",IF(ISERROR(VLOOKUP(Input!D974,'Measure List'!$A$2:$A$30000,1,0)),"Invalid RefNo",""))),"",IF(Input!D974="","",IF(ISERROR(VLOOKUP(Input!D974,'Measure List'!$A$2:$A$30000,1,0)),"Invalid RefNo","")))</f>
        <v/>
      </c>
      <c r="AD975" s="156"/>
      <c r="AE975" s="156"/>
      <c r="AF975" s="156"/>
      <c r="AG975" s="156"/>
      <c r="AH975" s="156"/>
      <c r="AI975" s="156"/>
      <c r="AJ975" s="156"/>
      <c r="AK975" s="156"/>
      <c r="AL975" s="203" t="str">
        <f>IF(COUNTIF(Dropdowns!$K$2:$K$7,Input!S974)&gt;0,"",IF(Input!S974="","","Invalid Type"))</f>
        <v/>
      </c>
      <c r="AN975" s="204" t="str">
        <f>IF(Input!C974="","",IF(ISNUMBER(VALUE(Input!C974)),"","Needs to be a number."))</f>
        <v/>
      </c>
      <c r="AO975" s="205" t="str">
        <f>IF(Input!E974="","",IF(ISNUMBER(VALUE(Input!E974)),"","Needs to be a number."))</f>
        <v/>
      </c>
      <c r="AP975" s="205" t="str">
        <f>IF(Input!N974="","",IF(ISNUMBER(VALUE(Input!N974)),"","Needs to be a number."))</f>
        <v/>
      </c>
      <c r="AQ975" s="205" t="str">
        <f>IF(Input!O974="","",IF(ISNUMBER(VALUE(Input!O974)),"","Needs to be a number."))</f>
        <v/>
      </c>
      <c r="AR975" s="205" t="str">
        <f>IF(Input!V974="","",IF(ISNUMBER(VALUE(Input!V974)),"","Needs to be a number."))</f>
        <v/>
      </c>
      <c r="AS975" s="205" t="str">
        <f>IF(Input!W974="","",IF(ISNUMBER(VALUE(Input!W974)),"","Needs to be a number."))</f>
        <v/>
      </c>
      <c r="AT975" s="205" t="str">
        <f>IF(Input!X974="","",IF(ISNUMBER(VALUE(Input!X974)),"","Needs to be a number."))</f>
        <v/>
      </c>
      <c r="AU975" s="206" t="str">
        <f>IF(Input!Y974="","",IF(ISNUMBER(VALUE(Input!Y974)),"","Needs to be a number."))</f>
        <v/>
      </c>
      <c r="AW975" s="259" t="str">
        <f>IF(OR(VALUE(Input!C974)&lt;0,VALUE(Input!C974)&gt;100), "Invalid EEI %","")</f>
        <v/>
      </c>
      <c r="AX975" s="207"/>
      <c r="AY975" s="278" t="str">
        <f>IF(Input!E974="","",IF(VALUE(Input!E974)=0,"Do not enter 0.",""))</f>
        <v/>
      </c>
    </row>
    <row r="976" spans="2:51" x14ac:dyDescent="0.3">
      <c r="B976" s="188" t="str">
        <f>Input!A975</f>
        <v/>
      </c>
      <c r="C976" s="189" t="str">
        <f>IF(ISERROR(IF(AND(Input!$A975="",SUMPRODUCT(--(LEN(Input!$A976:'Input'!$A$1006)&gt;0))&lt;&gt;0),"Row is skipped.",IF(AND(Input!$A975="",Input!$A976=""),"", IF(Input!B975="","Data is missing.","")))),"",IF(AND(Input!$A975="",SUMPRODUCT(--(LEN(Input!$A976:'Input'!$A$1006)&gt;0))&lt;&gt;0),"Row is skipped.",IF(AND(Input!$A975="",Input!$A976=""),"", IF(Input!B975="","Data is missing.",""))))</f>
        <v/>
      </c>
      <c r="D976" s="189" t="str">
        <f>IF(ISERROR(IF(AND(Input!$A975="",SUMPRODUCT(--(LEN(Input!$A976:'Input'!$A$1006)&gt;0))&lt;&gt;0),"Row is skipped.",IF(AND(Input!$A975="",Input!$A976=""),"", IF(Input!C975="","Data is missing.","")))),"",IF(AND(Input!$A975="",SUMPRODUCT(--(LEN(Input!$A976:'Input'!$A$1006)&gt;0))&lt;&gt;0),"Row is skipped.",IF(AND(Input!$A975="",Input!$A976=""),"", IF(Input!C975="","Data is missing.",""))))</f>
        <v/>
      </c>
      <c r="E976" s="189" t="str">
        <f>IF(ISERROR(IF(AND(Input!$A975="",SUMPRODUCT(--(LEN(Input!$A976:'Input'!$A$1006)&gt;0))&lt;&gt;0),"Row is skipped.",IF(AND(Input!$A975="",Input!$A976=""),"", IF(Input!D975="","Data is missing.","")))),"",IF(AND(Input!$A975="",SUMPRODUCT(--(LEN(Input!$A976:'Input'!$A$1006)&gt;0))&lt;&gt;0),"Row is skipped.",IF(AND(Input!$A975="",Input!$A976=""),"", IF(Input!D975="","Data is missing.",""))))</f>
        <v/>
      </c>
      <c r="F976" s="189" t="str">
        <f>IF(ISERROR(IF(AND(Input!$A975="",SUMPRODUCT(--(LEN(Input!$A976:'Input'!$A$1006)&gt;0))&lt;&gt;0),"Row is skipped.",IF(AND(Input!$A975="",Input!$A976=""),"", IF(Input!E975="","Data is missing.","")))),"",IF(AND(Input!$A975="",SUMPRODUCT(--(LEN(Input!$A976:'Input'!$A$1006)&gt;0))&lt;&gt;0),"Row is skipped.",IF(AND(Input!$A975="",Input!$A976=""),"", IF(Input!E975="","Data is missing.",""))))</f>
        <v/>
      </c>
      <c r="G976" s="189" t="str">
        <f>IF(ISERROR(IF(AND(Input!$A975="",SUMPRODUCT(--(LEN(Input!$A976:'Input'!$A$1006)&gt;0))&lt;&gt;0),"Row is skipped.",IF(AND(Input!$A975="",Input!$A976=""),"", IF(Input!F975="","Data is missing.","")))),"",IF(AND(Input!$A975="",SUMPRODUCT(--(LEN(Input!$A976:'Input'!$A$1006)&gt;0))&lt;&gt;0),"Row is skipped.",IF(AND(Input!$A975="",Input!$A976=""),"", IF(Input!F975="","Data is missing.",""))))</f>
        <v/>
      </c>
      <c r="H976" s="190" t="str">
        <f>IF(ISERROR(IF(AND(Input!$A975="",SUMPRODUCT(--(LEN(Input!$A976:'Input'!$A$1006)&gt;0))&lt;&gt;0),"Row is skipped.",IF(AND(Input!$A975="",Input!$A976=""),"", IF(Input!G975="","Data is missing.","")))),"",IF(AND(Input!$A975="",SUMPRODUCT(--(LEN(Input!$A976:'Input'!$A$1006)&gt;0))&lt;&gt;0),"Row is skipped.",IF(AND(Input!$A975="",Input!$A976=""),"", IF(Input!G975="","Data is missing.",""))))</f>
        <v/>
      </c>
      <c r="I976" s="156"/>
      <c r="J976" s="191" t="str">
        <f>IFERROR(VLOOKUP(VLOOKUP(Input!$D975,'Measure List'!$A:$AN,40,FALSE),UIR!$A$1:$Q$27,17,FALSE),"")</f>
        <v/>
      </c>
      <c r="K976" s="192" t="str">
        <f>IFERROR(VLOOKUP(Input!$D975,'Measure List'!$A:$AN,40,FALSE),"")</f>
        <v/>
      </c>
      <c r="L976" s="156"/>
      <c r="M976" s="193" t="str">
        <f>IF(B976="","",IF(AND(Input!H975="",IFERROR(VLOOKUP(K976,UIR!$A$2:$P$21,2,FALSE),"")&lt;&gt;""),"Data is Missing.",""))</f>
        <v/>
      </c>
      <c r="N976" s="194" t="str">
        <f>IF(B976="","",IF(AND(Input!I975="",IFERROR(VLOOKUP(K976,UIR!$A$2:$P$21,3,FALSE),"")&lt;&gt;""),"Data is Missing.",""))</f>
        <v/>
      </c>
      <c r="O976" s="194" t="str">
        <f>IF(B976="","",IF(AND(Input!J975="",IFERROR(VLOOKUP(K976,UIR!$A$2:$P$21,4,FALSE),"")&lt;&gt;""),"Data is Missing.",""))</f>
        <v/>
      </c>
      <c r="P976" s="194" t="str">
        <f>IF(B976="","",IF(AND(Input!K975="",IFERROR(VLOOKUP(K976,UIR!$A$2:$P$21,5,FALSE),"")&lt;&gt;""),"Data is Missing.",""))</f>
        <v/>
      </c>
      <c r="Q976" s="194" t="str">
        <f>IF(B976="","",IF(AND(Input!L975="",IFERROR(VLOOKUP(K976,UIR!$A$2:$P$21,6,FALSE),"")&lt;&gt;""),"Data is Missing.",""))</f>
        <v/>
      </c>
      <c r="R976" s="194" t="str">
        <f>IF(B976="","",IF(AND(Input!M975="",IFERROR(VLOOKUP(K976,UIR!$A$2:$P$21,7,FALSE),"")&lt;&gt;""),"Data is Missing.",""))</f>
        <v/>
      </c>
      <c r="S976" s="194" t="str">
        <f>IF(B976="","",IF(AND(Input!P975="",IFERROR(VLOOKUP(K976,UIR!$A$2:$P$21,8,FALSE),"")&lt;&gt;""),"Data is Missing.",""))</f>
        <v/>
      </c>
      <c r="T976" s="194" t="str">
        <f>IF(B976="","",IF(AND(Input!Q975="",IFERROR(VLOOKUP(K976,UIR!$A$2:$P$21,9,FALSE),"")&lt;&gt;""),"Data is Missing.",""))</f>
        <v/>
      </c>
      <c r="U976" s="194"/>
      <c r="V976" s="194" t="str">
        <f>IF(B976="","",IF(AND(Input!S975="",IFERROR(VLOOKUP(K976,UIR!$A$2:$P$21,11,FALSE),"")&lt;&gt;""),"Data is Missing.",""))</f>
        <v/>
      </c>
      <c r="W976" s="194" t="str">
        <f>IF(B976="","",IF(AND(Input!T975="",IFERROR(VLOOKUP(K976,UIR!$A$2:$P$21,12,FALSE),"")&lt;&gt;""),"Data is Missing.",""))</f>
        <v/>
      </c>
      <c r="X976" s="194" t="str">
        <f>IF(B976="","",IF(AND(Input!V975="",IFERROR(VLOOKUP(K976,UIR!$A$2:$P$21,13,FALSE),"")&lt;&gt;""),"Data is Missing.",""))</f>
        <v/>
      </c>
      <c r="Y976" s="194" t="str">
        <f>IF(B976="","",IF(AND(Input!W975="",IFERROR(VLOOKUP(K976,UIR!$A$2:$P$21,14,FALSE),"")&lt;&gt;""),"Data is Missing.",""))</f>
        <v/>
      </c>
      <c r="Z976" s="194" t="str">
        <f>IF(B976="","",IF(AND(Input!X975="",IFERROR(VLOOKUP(K976,UIR!$A$2:$P$21,15,FALSE),"")&lt;&gt;""),"Data is Missing.",""))</f>
        <v/>
      </c>
      <c r="AA976" s="195" t="str">
        <f>IF(B976="","",IF(AND(Input!Y975="",IFERROR(VLOOKUP(K976,UIR!$A$2:$P$21,16,FALSE),"")&lt;&gt;""),"Data is Missing.",""))</f>
        <v/>
      </c>
      <c r="AC976" s="202" t="str">
        <f>IF(ISERROR(IF(Input!D975="","",IF(ISERROR(VLOOKUP(Input!D975,'Measure List'!$A$2:$A$30000,1,0)),"Invalid RefNo",""))),"",IF(Input!D975="","",IF(ISERROR(VLOOKUP(Input!D975,'Measure List'!$A$2:$A$30000,1,0)),"Invalid RefNo","")))</f>
        <v/>
      </c>
      <c r="AD976" s="156"/>
      <c r="AE976" s="156"/>
      <c r="AF976" s="156"/>
      <c r="AG976" s="156"/>
      <c r="AH976" s="156"/>
      <c r="AI976" s="156"/>
      <c r="AJ976" s="156"/>
      <c r="AK976" s="156"/>
      <c r="AL976" s="203" t="str">
        <f>IF(COUNTIF(Dropdowns!$K$2:$K$7,Input!S975)&gt;0,"",IF(Input!S975="","","Invalid Type"))</f>
        <v/>
      </c>
      <c r="AN976" s="204" t="str">
        <f>IF(Input!C975="","",IF(ISNUMBER(VALUE(Input!C975)),"","Needs to be a number."))</f>
        <v/>
      </c>
      <c r="AO976" s="205" t="str">
        <f>IF(Input!E975="","",IF(ISNUMBER(VALUE(Input!E975)),"","Needs to be a number."))</f>
        <v/>
      </c>
      <c r="AP976" s="205" t="str">
        <f>IF(Input!N975="","",IF(ISNUMBER(VALUE(Input!N975)),"","Needs to be a number."))</f>
        <v/>
      </c>
      <c r="AQ976" s="205" t="str">
        <f>IF(Input!O975="","",IF(ISNUMBER(VALUE(Input!O975)),"","Needs to be a number."))</f>
        <v/>
      </c>
      <c r="AR976" s="205" t="str">
        <f>IF(Input!V975="","",IF(ISNUMBER(VALUE(Input!V975)),"","Needs to be a number."))</f>
        <v/>
      </c>
      <c r="AS976" s="205" t="str">
        <f>IF(Input!W975="","",IF(ISNUMBER(VALUE(Input!W975)),"","Needs to be a number."))</f>
        <v/>
      </c>
      <c r="AT976" s="205" t="str">
        <f>IF(Input!X975="","",IF(ISNUMBER(VALUE(Input!X975)),"","Needs to be a number."))</f>
        <v/>
      </c>
      <c r="AU976" s="206" t="str">
        <f>IF(Input!Y975="","",IF(ISNUMBER(VALUE(Input!Y975)),"","Needs to be a number."))</f>
        <v/>
      </c>
      <c r="AW976" s="259" t="str">
        <f>IF(OR(VALUE(Input!C975)&lt;0,VALUE(Input!C975)&gt;100), "Invalid EEI %","")</f>
        <v/>
      </c>
      <c r="AX976" s="207"/>
      <c r="AY976" s="278" t="str">
        <f>IF(Input!E975="","",IF(VALUE(Input!E975)=0,"Do not enter 0.",""))</f>
        <v/>
      </c>
    </row>
    <row r="977" spans="2:51" x14ac:dyDescent="0.3">
      <c r="B977" s="188" t="str">
        <f>Input!A976</f>
        <v/>
      </c>
      <c r="C977" s="189" t="str">
        <f>IF(ISERROR(IF(AND(Input!$A976="",SUMPRODUCT(--(LEN(Input!$A977:'Input'!$A$1006)&gt;0))&lt;&gt;0),"Row is skipped.",IF(AND(Input!$A976="",Input!$A977=""),"", IF(Input!B976="","Data is missing.","")))),"",IF(AND(Input!$A976="",SUMPRODUCT(--(LEN(Input!$A977:'Input'!$A$1006)&gt;0))&lt;&gt;0),"Row is skipped.",IF(AND(Input!$A976="",Input!$A977=""),"", IF(Input!B976="","Data is missing.",""))))</f>
        <v/>
      </c>
      <c r="D977" s="189" t="str">
        <f>IF(ISERROR(IF(AND(Input!$A976="",SUMPRODUCT(--(LEN(Input!$A977:'Input'!$A$1006)&gt;0))&lt;&gt;0),"Row is skipped.",IF(AND(Input!$A976="",Input!$A977=""),"", IF(Input!C976="","Data is missing.","")))),"",IF(AND(Input!$A976="",SUMPRODUCT(--(LEN(Input!$A977:'Input'!$A$1006)&gt;0))&lt;&gt;0),"Row is skipped.",IF(AND(Input!$A976="",Input!$A977=""),"", IF(Input!C976="","Data is missing.",""))))</f>
        <v/>
      </c>
      <c r="E977" s="189" t="str">
        <f>IF(ISERROR(IF(AND(Input!$A976="",SUMPRODUCT(--(LEN(Input!$A977:'Input'!$A$1006)&gt;0))&lt;&gt;0),"Row is skipped.",IF(AND(Input!$A976="",Input!$A977=""),"", IF(Input!D976="","Data is missing.","")))),"",IF(AND(Input!$A976="",SUMPRODUCT(--(LEN(Input!$A977:'Input'!$A$1006)&gt;0))&lt;&gt;0),"Row is skipped.",IF(AND(Input!$A976="",Input!$A977=""),"", IF(Input!D976="","Data is missing.",""))))</f>
        <v/>
      </c>
      <c r="F977" s="189" t="str">
        <f>IF(ISERROR(IF(AND(Input!$A976="",SUMPRODUCT(--(LEN(Input!$A977:'Input'!$A$1006)&gt;0))&lt;&gt;0),"Row is skipped.",IF(AND(Input!$A976="",Input!$A977=""),"", IF(Input!E976="","Data is missing.","")))),"",IF(AND(Input!$A976="",SUMPRODUCT(--(LEN(Input!$A977:'Input'!$A$1006)&gt;0))&lt;&gt;0),"Row is skipped.",IF(AND(Input!$A976="",Input!$A977=""),"", IF(Input!E976="","Data is missing.",""))))</f>
        <v/>
      </c>
      <c r="G977" s="189" t="str">
        <f>IF(ISERROR(IF(AND(Input!$A976="",SUMPRODUCT(--(LEN(Input!$A977:'Input'!$A$1006)&gt;0))&lt;&gt;0),"Row is skipped.",IF(AND(Input!$A976="",Input!$A977=""),"", IF(Input!F976="","Data is missing.","")))),"",IF(AND(Input!$A976="",SUMPRODUCT(--(LEN(Input!$A977:'Input'!$A$1006)&gt;0))&lt;&gt;0),"Row is skipped.",IF(AND(Input!$A976="",Input!$A977=""),"", IF(Input!F976="","Data is missing.",""))))</f>
        <v/>
      </c>
      <c r="H977" s="190" t="str">
        <f>IF(ISERROR(IF(AND(Input!$A976="",SUMPRODUCT(--(LEN(Input!$A977:'Input'!$A$1006)&gt;0))&lt;&gt;0),"Row is skipped.",IF(AND(Input!$A976="",Input!$A977=""),"", IF(Input!G976="","Data is missing.","")))),"",IF(AND(Input!$A976="",SUMPRODUCT(--(LEN(Input!$A977:'Input'!$A$1006)&gt;0))&lt;&gt;0),"Row is skipped.",IF(AND(Input!$A976="",Input!$A977=""),"", IF(Input!G976="","Data is missing.",""))))</f>
        <v/>
      </c>
      <c r="I977" s="156"/>
      <c r="J977" s="191" t="str">
        <f>IFERROR(VLOOKUP(VLOOKUP(Input!$D976,'Measure List'!$A:$AN,40,FALSE),UIR!$A$1:$Q$27,17,FALSE),"")</f>
        <v/>
      </c>
      <c r="K977" s="192" t="str">
        <f>IFERROR(VLOOKUP(Input!$D976,'Measure List'!$A:$AN,40,FALSE),"")</f>
        <v/>
      </c>
      <c r="L977" s="156"/>
      <c r="M977" s="193" t="str">
        <f>IF(B977="","",IF(AND(Input!H976="",IFERROR(VLOOKUP(K977,UIR!$A$2:$P$21,2,FALSE),"")&lt;&gt;""),"Data is Missing.",""))</f>
        <v/>
      </c>
      <c r="N977" s="194" t="str">
        <f>IF(B977="","",IF(AND(Input!I976="",IFERROR(VLOOKUP(K977,UIR!$A$2:$P$21,3,FALSE),"")&lt;&gt;""),"Data is Missing.",""))</f>
        <v/>
      </c>
      <c r="O977" s="194" t="str">
        <f>IF(B977="","",IF(AND(Input!J976="",IFERROR(VLOOKUP(K977,UIR!$A$2:$P$21,4,FALSE),"")&lt;&gt;""),"Data is Missing.",""))</f>
        <v/>
      </c>
      <c r="P977" s="194" t="str">
        <f>IF(B977="","",IF(AND(Input!K976="",IFERROR(VLOOKUP(K977,UIR!$A$2:$P$21,5,FALSE),"")&lt;&gt;""),"Data is Missing.",""))</f>
        <v/>
      </c>
      <c r="Q977" s="194" t="str">
        <f>IF(B977="","",IF(AND(Input!L976="",IFERROR(VLOOKUP(K977,UIR!$A$2:$P$21,6,FALSE),"")&lt;&gt;""),"Data is Missing.",""))</f>
        <v/>
      </c>
      <c r="R977" s="194" t="str">
        <f>IF(B977="","",IF(AND(Input!M976="",IFERROR(VLOOKUP(K977,UIR!$A$2:$P$21,7,FALSE),"")&lt;&gt;""),"Data is Missing.",""))</f>
        <v/>
      </c>
      <c r="S977" s="194" t="str">
        <f>IF(B977="","",IF(AND(Input!P976="",IFERROR(VLOOKUP(K977,UIR!$A$2:$P$21,8,FALSE),"")&lt;&gt;""),"Data is Missing.",""))</f>
        <v/>
      </c>
      <c r="T977" s="194" t="str">
        <f>IF(B977="","",IF(AND(Input!Q976="",IFERROR(VLOOKUP(K977,UIR!$A$2:$P$21,9,FALSE),"")&lt;&gt;""),"Data is Missing.",""))</f>
        <v/>
      </c>
      <c r="U977" s="194"/>
      <c r="V977" s="194" t="str">
        <f>IF(B977="","",IF(AND(Input!S976="",IFERROR(VLOOKUP(K977,UIR!$A$2:$P$21,11,FALSE),"")&lt;&gt;""),"Data is Missing.",""))</f>
        <v/>
      </c>
      <c r="W977" s="194" t="str">
        <f>IF(B977="","",IF(AND(Input!T976="",IFERROR(VLOOKUP(K977,UIR!$A$2:$P$21,12,FALSE),"")&lt;&gt;""),"Data is Missing.",""))</f>
        <v/>
      </c>
      <c r="X977" s="194" t="str">
        <f>IF(B977="","",IF(AND(Input!V976="",IFERROR(VLOOKUP(K977,UIR!$A$2:$P$21,13,FALSE),"")&lt;&gt;""),"Data is Missing.",""))</f>
        <v/>
      </c>
      <c r="Y977" s="194" t="str">
        <f>IF(B977="","",IF(AND(Input!W976="",IFERROR(VLOOKUP(K977,UIR!$A$2:$P$21,14,FALSE),"")&lt;&gt;""),"Data is Missing.",""))</f>
        <v/>
      </c>
      <c r="Z977" s="194" t="str">
        <f>IF(B977="","",IF(AND(Input!X976="",IFERROR(VLOOKUP(K977,UIR!$A$2:$P$21,15,FALSE),"")&lt;&gt;""),"Data is Missing.",""))</f>
        <v/>
      </c>
      <c r="AA977" s="195" t="str">
        <f>IF(B977="","",IF(AND(Input!Y976="",IFERROR(VLOOKUP(K977,UIR!$A$2:$P$21,16,FALSE),"")&lt;&gt;""),"Data is Missing.",""))</f>
        <v/>
      </c>
      <c r="AC977" s="202" t="str">
        <f>IF(ISERROR(IF(Input!D976="","",IF(ISERROR(VLOOKUP(Input!D976,'Measure List'!$A$2:$A$30000,1,0)),"Invalid RefNo",""))),"",IF(Input!D976="","",IF(ISERROR(VLOOKUP(Input!D976,'Measure List'!$A$2:$A$30000,1,0)),"Invalid RefNo","")))</f>
        <v/>
      </c>
      <c r="AD977" s="156"/>
      <c r="AE977" s="156"/>
      <c r="AF977" s="156"/>
      <c r="AG977" s="156"/>
      <c r="AH977" s="156"/>
      <c r="AI977" s="156"/>
      <c r="AJ977" s="156"/>
      <c r="AK977" s="156"/>
      <c r="AL977" s="203" t="str">
        <f>IF(COUNTIF(Dropdowns!$K$2:$K$7,Input!S976)&gt;0,"",IF(Input!S976="","","Invalid Type"))</f>
        <v/>
      </c>
      <c r="AN977" s="204" t="str">
        <f>IF(Input!C976="","",IF(ISNUMBER(VALUE(Input!C976)),"","Needs to be a number."))</f>
        <v/>
      </c>
      <c r="AO977" s="205" t="str">
        <f>IF(Input!E976="","",IF(ISNUMBER(VALUE(Input!E976)),"","Needs to be a number."))</f>
        <v/>
      </c>
      <c r="AP977" s="205" t="str">
        <f>IF(Input!N976="","",IF(ISNUMBER(VALUE(Input!N976)),"","Needs to be a number."))</f>
        <v/>
      </c>
      <c r="AQ977" s="205" t="str">
        <f>IF(Input!O976="","",IF(ISNUMBER(VALUE(Input!O976)),"","Needs to be a number."))</f>
        <v/>
      </c>
      <c r="AR977" s="205" t="str">
        <f>IF(Input!V976="","",IF(ISNUMBER(VALUE(Input!V976)),"","Needs to be a number."))</f>
        <v/>
      </c>
      <c r="AS977" s="205" t="str">
        <f>IF(Input!W976="","",IF(ISNUMBER(VALUE(Input!W976)),"","Needs to be a number."))</f>
        <v/>
      </c>
      <c r="AT977" s="205" t="str">
        <f>IF(Input!X976="","",IF(ISNUMBER(VALUE(Input!X976)),"","Needs to be a number."))</f>
        <v/>
      </c>
      <c r="AU977" s="206" t="str">
        <f>IF(Input!Y976="","",IF(ISNUMBER(VALUE(Input!Y976)),"","Needs to be a number."))</f>
        <v/>
      </c>
      <c r="AW977" s="259" t="str">
        <f>IF(OR(VALUE(Input!C976)&lt;0,VALUE(Input!C976)&gt;100), "Invalid EEI %","")</f>
        <v/>
      </c>
      <c r="AX977" s="207"/>
      <c r="AY977" s="278" t="str">
        <f>IF(Input!E976="","",IF(VALUE(Input!E976)=0,"Do not enter 0.",""))</f>
        <v/>
      </c>
    </row>
    <row r="978" spans="2:51" x14ac:dyDescent="0.3">
      <c r="B978" s="188" t="str">
        <f>Input!A977</f>
        <v/>
      </c>
      <c r="C978" s="189" t="str">
        <f>IF(ISERROR(IF(AND(Input!$A977="",SUMPRODUCT(--(LEN(Input!$A978:'Input'!$A$1006)&gt;0))&lt;&gt;0),"Row is skipped.",IF(AND(Input!$A977="",Input!$A978=""),"", IF(Input!B977="","Data is missing.","")))),"",IF(AND(Input!$A977="",SUMPRODUCT(--(LEN(Input!$A978:'Input'!$A$1006)&gt;0))&lt;&gt;0),"Row is skipped.",IF(AND(Input!$A977="",Input!$A978=""),"", IF(Input!B977="","Data is missing.",""))))</f>
        <v/>
      </c>
      <c r="D978" s="189" t="str">
        <f>IF(ISERROR(IF(AND(Input!$A977="",SUMPRODUCT(--(LEN(Input!$A978:'Input'!$A$1006)&gt;0))&lt;&gt;0),"Row is skipped.",IF(AND(Input!$A977="",Input!$A978=""),"", IF(Input!C977="","Data is missing.","")))),"",IF(AND(Input!$A977="",SUMPRODUCT(--(LEN(Input!$A978:'Input'!$A$1006)&gt;0))&lt;&gt;0),"Row is skipped.",IF(AND(Input!$A977="",Input!$A978=""),"", IF(Input!C977="","Data is missing.",""))))</f>
        <v/>
      </c>
      <c r="E978" s="189" t="str">
        <f>IF(ISERROR(IF(AND(Input!$A977="",SUMPRODUCT(--(LEN(Input!$A978:'Input'!$A$1006)&gt;0))&lt;&gt;0),"Row is skipped.",IF(AND(Input!$A977="",Input!$A978=""),"", IF(Input!D977="","Data is missing.","")))),"",IF(AND(Input!$A977="",SUMPRODUCT(--(LEN(Input!$A978:'Input'!$A$1006)&gt;0))&lt;&gt;0),"Row is skipped.",IF(AND(Input!$A977="",Input!$A978=""),"", IF(Input!D977="","Data is missing.",""))))</f>
        <v/>
      </c>
      <c r="F978" s="189" t="str">
        <f>IF(ISERROR(IF(AND(Input!$A977="",SUMPRODUCT(--(LEN(Input!$A978:'Input'!$A$1006)&gt;0))&lt;&gt;0),"Row is skipped.",IF(AND(Input!$A977="",Input!$A978=""),"", IF(Input!E977="","Data is missing.","")))),"",IF(AND(Input!$A977="",SUMPRODUCT(--(LEN(Input!$A978:'Input'!$A$1006)&gt;0))&lt;&gt;0),"Row is skipped.",IF(AND(Input!$A977="",Input!$A978=""),"", IF(Input!E977="","Data is missing.",""))))</f>
        <v/>
      </c>
      <c r="G978" s="189" t="str">
        <f>IF(ISERROR(IF(AND(Input!$A977="",SUMPRODUCT(--(LEN(Input!$A978:'Input'!$A$1006)&gt;0))&lt;&gt;0),"Row is skipped.",IF(AND(Input!$A977="",Input!$A978=""),"", IF(Input!F977="","Data is missing.","")))),"",IF(AND(Input!$A977="",SUMPRODUCT(--(LEN(Input!$A978:'Input'!$A$1006)&gt;0))&lt;&gt;0),"Row is skipped.",IF(AND(Input!$A977="",Input!$A978=""),"", IF(Input!F977="","Data is missing.",""))))</f>
        <v/>
      </c>
      <c r="H978" s="190" t="str">
        <f>IF(ISERROR(IF(AND(Input!$A977="",SUMPRODUCT(--(LEN(Input!$A978:'Input'!$A$1006)&gt;0))&lt;&gt;0),"Row is skipped.",IF(AND(Input!$A977="",Input!$A978=""),"", IF(Input!G977="","Data is missing.","")))),"",IF(AND(Input!$A977="",SUMPRODUCT(--(LEN(Input!$A978:'Input'!$A$1006)&gt;0))&lt;&gt;0),"Row is skipped.",IF(AND(Input!$A977="",Input!$A978=""),"", IF(Input!G977="","Data is missing.",""))))</f>
        <v/>
      </c>
      <c r="I978" s="156"/>
      <c r="J978" s="191" t="str">
        <f>IFERROR(VLOOKUP(VLOOKUP(Input!$D977,'Measure List'!$A:$AN,40,FALSE),UIR!$A$1:$Q$27,17,FALSE),"")</f>
        <v/>
      </c>
      <c r="K978" s="192" t="str">
        <f>IFERROR(VLOOKUP(Input!$D977,'Measure List'!$A:$AN,40,FALSE),"")</f>
        <v/>
      </c>
      <c r="L978" s="156"/>
      <c r="M978" s="193" t="str">
        <f>IF(B978="","",IF(AND(Input!H977="",IFERROR(VLOOKUP(K978,UIR!$A$2:$P$21,2,FALSE),"")&lt;&gt;""),"Data is Missing.",""))</f>
        <v/>
      </c>
      <c r="N978" s="194" t="str">
        <f>IF(B978="","",IF(AND(Input!I977="",IFERROR(VLOOKUP(K978,UIR!$A$2:$P$21,3,FALSE),"")&lt;&gt;""),"Data is Missing.",""))</f>
        <v/>
      </c>
      <c r="O978" s="194" t="str">
        <f>IF(B978="","",IF(AND(Input!J977="",IFERROR(VLOOKUP(K978,UIR!$A$2:$P$21,4,FALSE),"")&lt;&gt;""),"Data is Missing.",""))</f>
        <v/>
      </c>
      <c r="P978" s="194" t="str">
        <f>IF(B978="","",IF(AND(Input!K977="",IFERROR(VLOOKUP(K978,UIR!$A$2:$P$21,5,FALSE),"")&lt;&gt;""),"Data is Missing.",""))</f>
        <v/>
      </c>
      <c r="Q978" s="194" t="str">
        <f>IF(B978="","",IF(AND(Input!L977="",IFERROR(VLOOKUP(K978,UIR!$A$2:$P$21,6,FALSE),"")&lt;&gt;""),"Data is Missing.",""))</f>
        <v/>
      </c>
      <c r="R978" s="194" t="str">
        <f>IF(B978="","",IF(AND(Input!M977="",IFERROR(VLOOKUP(K978,UIR!$A$2:$P$21,7,FALSE),"")&lt;&gt;""),"Data is Missing.",""))</f>
        <v/>
      </c>
      <c r="S978" s="194" t="str">
        <f>IF(B978="","",IF(AND(Input!P977="",IFERROR(VLOOKUP(K978,UIR!$A$2:$P$21,8,FALSE),"")&lt;&gt;""),"Data is Missing.",""))</f>
        <v/>
      </c>
      <c r="T978" s="194" t="str">
        <f>IF(B978="","",IF(AND(Input!Q977="",IFERROR(VLOOKUP(K978,UIR!$A$2:$P$21,9,FALSE),"")&lt;&gt;""),"Data is Missing.",""))</f>
        <v/>
      </c>
      <c r="U978" s="194"/>
      <c r="V978" s="194" t="str">
        <f>IF(B978="","",IF(AND(Input!S977="",IFERROR(VLOOKUP(K978,UIR!$A$2:$P$21,11,FALSE),"")&lt;&gt;""),"Data is Missing.",""))</f>
        <v/>
      </c>
      <c r="W978" s="194" t="str">
        <f>IF(B978="","",IF(AND(Input!T977="",IFERROR(VLOOKUP(K978,UIR!$A$2:$P$21,12,FALSE),"")&lt;&gt;""),"Data is Missing.",""))</f>
        <v/>
      </c>
      <c r="X978" s="194" t="str">
        <f>IF(B978="","",IF(AND(Input!V977="",IFERROR(VLOOKUP(K978,UIR!$A$2:$P$21,13,FALSE),"")&lt;&gt;""),"Data is Missing.",""))</f>
        <v/>
      </c>
      <c r="Y978" s="194" t="str">
        <f>IF(B978="","",IF(AND(Input!W977="",IFERROR(VLOOKUP(K978,UIR!$A$2:$P$21,14,FALSE),"")&lt;&gt;""),"Data is Missing.",""))</f>
        <v/>
      </c>
      <c r="Z978" s="194" t="str">
        <f>IF(B978="","",IF(AND(Input!X977="",IFERROR(VLOOKUP(K978,UIR!$A$2:$P$21,15,FALSE),"")&lt;&gt;""),"Data is Missing.",""))</f>
        <v/>
      </c>
      <c r="AA978" s="195" t="str">
        <f>IF(B978="","",IF(AND(Input!Y977="",IFERROR(VLOOKUP(K978,UIR!$A$2:$P$21,16,FALSE),"")&lt;&gt;""),"Data is Missing.",""))</f>
        <v/>
      </c>
      <c r="AC978" s="202" t="str">
        <f>IF(ISERROR(IF(Input!D977="","",IF(ISERROR(VLOOKUP(Input!D977,'Measure List'!$A$2:$A$30000,1,0)),"Invalid RefNo",""))),"",IF(Input!D977="","",IF(ISERROR(VLOOKUP(Input!D977,'Measure List'!$A$2:$A$30000,1,0)),"Invalid RefNo","")))</f>
        <v/>
      </c>
      <c r="AD978" s="156"/>
      <c r="AE978" s="156"/>
      <c r="AF978" s="156"/>
      <c r="AG978" s="156"/>
      <c r="AH978" s="156"/>
      <c r="AI978" s="156"/>
      <c r="AJ978" s="156"/>
      <c r="AK978" s="156"/>
      <c r="AL978" s="203" t="str">
        <f>IF(COUNTIF(Dropdowns!$K$2:$K$7,Input!S977)&gt;0,"",IF(Input!S977="","","Invalid Type"))</f>
        <v/>
      </c>
      <c r="AN978" s="204" t="str">
        <f>IF(Input!C977="","",IF(ISNUMBER(VALUE(Input!C977)),"","Needs to be a number."))</f>
        <v/>
      </c>
      <c r="AO978" s="205" t="str">
        <f>IF(Input!E977="","",IF(ISNUMBER(VALUE(Input!E977)),"","Needs to be a number."))</f>
        <v/>
      </c>
      <c r="AP978" s="205" t="str">
        <f>IF(Input!N977="","",IF(ISNUMBER(VALUE(Input!N977)),"","Needs to be a number."))</f>
        <v/>
      </c>
      <c r="AQ978" s="205" t="str">
        <f>IF(Input!O977="","",IF(ISNUMBER(VALUE(Input!O977)),"","Needs to be a number."))</f>
        <v/>
      </c>
      <c r="AR978" s="205" t="str">
        <f>IF(Input!V977="","",IF(ISNUMBER(VALUE(Input!V977)),"","Needs to be a number."))</f>
        <v/>
      </c>
      <c r="AS978" s="205" t="str">
        <f>IF(Input!W977="","",IF(ISNUMBER(VALUE(Input!W977)),"","Needs to be a number."))</f>
        <v/>
      </c>
      <c r="AT978" s="205" t="str">
        <f>IF(Input!X977="","",IF(ISNUMBER(VALUE(Input!X977)),"","Needs to be a number."))</f>
        <v/>
      </c>
      <c r="AU978" s="206" t="str">
        <f>IF(Input!Y977="","",IF(ISNUMBER(VALUE(Input!Y977)),"","Needs to be a number."))</f>
        <v/>
      </c>
      <c r="AW978" s="259" t="str">
        <f>IF(OR(VALUE(Input!C977)&lt;0,VALUE(Input!C977)&gt;100), "Invalid EEI %","")</f>
        <v/>
      </c>
      <c r="AX978" s="207"/>
      <c r="AY978" s="278" t="str">
        <f>IF(Input!E977="","",IF(VALUE(Input!E977)=0,"Do not enter 0.",""))</f>
        <v/>
      </c>
    </row>
    <row r="979" spans="2:51" x14ac:dyDescent="0.3">
      <c r="B979" s="188" t="str">
        <f>Input!A978</f>
        <v/>
      </c>
      <c r="C979" s="189" t="str">
        <f>IF(ISERROR(IF(AND(Input!$A978="",SUMPRODUCT(--(LEN(Input!$A979:'Input'!$A$1006)&gt;0))&lt;&gt;0),"Row is skipped.",IF(AND(Input!$A978="",Input!$A979=""),"", IF(Input!B978="","Data is missing.","")))),"",IF(AND(Input!$A978="",SUMPRODUCT(--(LEN(Input!$A979:'Input'!$A$1006)&gt;0))&lt;&gt;0),"Row is skipped.",IF(AND(Input!$A978="",Input!$A979=""),"", IF(Input!B978="","Data is missing.",""))))</f>
        <v/>
      </c>
      <c r="D979" s="189" t="str">
        <f>IF(ISERROR(IF(AND(Input!$A978="",SUMPRODUCT(--(LEN(Input!$A979:'Input'!$A$1006)&gt;0))&lt;&gt;0),"Row is skipped.",IF(AND(Input!$A978="",Input!$A979=""),"", IF(Input!C978="","Data is missing.","")))),"",IF(AND(Input!$A978="",SUMPRODUCT(--(LEN(Input!$A979:'Input'!$A$1006)&gt;0))&lt;&gt;0),"Row is skipped.",IF(AND(Input!$A978="",Input!$A979=""),"", IF(Input!C978="","Data is missing.",""))))</f>
        <v/>
      </c>
      <c r="E979" s="189" t="str">
        <f>IF(ISERROR(IF(AND(Input!$A978="",SUMPRODUCT(--(LEN(Input!$A979:'Input'!$A$1006)&gt;0))&lt;&gt;0),"Row is skipped.",IF(AND(Input!$A978="",Input!$A979=""),"", IF(Input!D978="","Data is missing.","")))),"",IF(AND(Input!$A978="",SUMPRODUCT(--(LEN(Input!$A979:'Input'!$A$1006)&gt;0))&lt;&gt;0),"Row is skipped.",IF(AND(Input!$A978="",Input!$A979=""),"", IF(Input!D978="","Data is missing.",""))))</f>
        <v/>
      </c>
      <c r="F979" s="189" t="str">
        <f>IF(ISERROR(IF(AND(Input!$A978="",SUMPRODUCT(--(LEN(Input!$A979:'Input'!$A$1006)&gt;0))&lt;&gt;0),"Row is skipped.",IF(AND(Input!$A978="",Input!$A979=""),"", IF(Input!E978="","Data is missing.","")))),"",IF(AND(Input!$A978="",SUMPRODUCT(--(LEN(Input!$A979:'Input'!$A$1006)&gt;0))&lt;&gt;0),"Row is skipped.",IF(AND(Input!$A978="",Input!$A979=""),"", IF(Input!E978="","Data is missing.",""))))</f>
        <v/>
      </c>
      <c r="G979" s="189" t="str">
        <f>IF(ISERROR(IF(AND(Input!$A978="",SUMPRODUCT(--(LEN(Input!$A979:'Input'!$A$1006)&gt;0))&lt;&gt;0),"Row is skipped.",IF(AND(Input!$A978="",Input!$A979=""),"", IF(Input!F978="","Data is missing.","")))),"",IF(AND(Input!$A978="",SUMPRODUCT(--(LEN(Input!$A979:'Input'!$A$1006)&gt;0))&lt;&gt;0),"Row is skipped.",IF(AND(Input!$A978="",Input!$A979=""),"", IF(Input!F978="","Data is missing.",""))))</f>
        <v/>
      </c>
      <c r="H979" s="190" t="str">
        <f>IF(ISERROR(IF(AND(Input!$A978="",SUMPRODUCT(--(LEN(Input!$A979:'Input'!$A$1006)&gt;0))&lt;&gt;0),"Row is skipped.",IF(AND(Input!$A978="",Input!$A979=""),"", IF(Input!G978="","Data is missing.","")))),"",IF(AND(Input!$A978="",SUMPRODUCT(--(LEN(Input!$A979:'Input'!$A$1006)&gt;0))&lt;&gt;0),"Row is skipped.",IF(AND(Input!$A978="",Input!$A979=""),"", IF(Input!G978="","Data is missing.",""))))</f>
        <v/>
      </c>
      <c r="I979" s="156"/>
      <c r="J979" s="191" t="str">
        <f>IFERROR(VLOOKUP(VLOOKUP(Input!$D978,'Measure List'!$A:$AN,40,FALSE),UIR!$A$1:$Q$27,17,FALSE),"")</f>
        <v/>
      </c>
      <c r="K979" s="192" t="str">
        <f>IFERROR(VLOOKUP(Input!$D978,'Measure List'!$A:$AN,40,FALSE),"")</f>
        <v/>
      </c>
      <c r="L979" s="156"/>
      <c r="M979" s="193" t="str">
        <f>IF(B979="","",IF(AND(Input!H978="",IFERROR(VLOOKUP(K979,UIR!$A$2:$P$21,2,FALSE),"")&lt;&gt;""),"Data is Missing.",""))</f>
        <v/>
      </c>
      <c r="N979" s="194" t="str">
        <f>IF(B979="","",IF(AND(Input!I978="",IFERROR(VLOOKUP(K979,UIR!$A$2:$P$21,3,FALSE),"")&lt;&gt;""),"Data is Missing.",""))</f>
        <v/>
      </c>
      <c r="O979" s="194" t="str">
        <f>IF(B979="","",IF(AND(Input!J978="",IFERROR(VLOOKUP(K979,UIR!$A$2:$P$21,4,FALSE),"")&lt;&gt;""),"Data is Missing.",""))</f>
        <v/>
      </c>
      <c r="P979" s="194" t="str">
        <f>IF(B979="","",IF(AND(Input!K978="",IFERROR(VLOOKUP(K979,UIR!$A$2:$P$21,5,FALSE),"")&lt;&gt;""),"Data is Missing.",""))</f>
        <v/>
      </c>
      <c r="Q979" s="194" t="str">
        <f>IF(B979="","",IF(AND(Input!L978="",IFERROR(VLOOKUP(K979,UIR!$A$2:$P$21,6,FALSE),"")&lt;&gt;""),"Data is Missing.",""))</f>
        <v/>
      </c>
      <c r="R979" s="194" t="str">
        <f>IF(B979="","",IF(AND(Input!M978="",IFERROR(VLOOKUP(K979,UIR!$A$2:$P$21,7,FALSE),"")&lt;&gt;""),"Data is Missing.",""))</f>
        <v/>
      </c>
      <c r="S979" s="194" t="str">
        <f>IF(B979="","",IF(AND(Input!P978="",IFERROR(VLOOKUP(K979,UIR!$A$2:$P$21,8,FALSE),"")&lt;&gt;""),"Data is Missing.",""))</f>
        <v/>
      </c>
      <c r="T979" s="194" t="str">
        <f>IF(B979="","",IF(AND(Input!Q978="",IFERROR(VLOOKUP(K979,UIR!$A$2:$P$21,9,FALSE),"")&lt;&gt;""),"Data is Missing.",""))</f>
        <v/>
      </c>
      <c r="U979" s="194"/>
      <c r="V979" s="194" t="str">
        <f>IF(B979="","",IF(AND(Input!S978="",IFERROR(VLOOKUP(K979,UIR!$A$2:$P$21,11,FALSE),"")&lt;&gt;""),"Data is Missing.",""))</f>
        <v/>
      </c>
      <c r="W979" s="194" t="str">
        <f>IF(B979="","",IF(AND(Input!T978="",IFERROR(VLOOKUP(K979,UIR!$A$2:$P$21,12,FALSE),"")&lt;&gt;""),"Data is Missing.",""))</f>
        <v/>
      </c>
      <c r="X979" s="194" t="str">
        <f>IF(B979="","",IF(AND(Input!V978="",IFERROR(VLOOKUP(K979,UIR!$A$2:$P$21,13,FALSE),"")&lt;&gt;""),"Data is Missing.",""))</f>
        <v/>
      </c>
      <c r="Y979" s="194" t="str">
        <f>IF(B979="","",IF(AND(Input!W978="",IFERROR(VLOOKUP(K979,UIR!$A$2:$P$21,14,FALSE),"")&lt;&gt;""),"Data is Missing.",""))</f>
        <v/>
      </c>
      <c r="Z979" s="194" t="str">
        <f>IF(B979="","",IF(AND(Input!X978="",IFERROR(VLOOKUP(K979,UIR!$A$2:$P$21,15,FALSE),"")&lt;&gt;""),"Data is Missing.",""))</f>
        <v/>
      </c>
      <c r="AA979" s="195" t="str">
        <f>IF(B979="","",IF(AND(Input!Y978="",IFERROR(VLOOKUP(K979,UIR!$A$2:$P$21,16,FALSE),"")&lt;&gt;""),"Data is Missing.",""))</f>
        <v/>
      </c>
      <c r="AC979" s="202" t="str">
        <f>IF(ISERROR(IF(Input!D978="","",IF(ISERROR(VLOOKUP(Input!D978,'Measure List'!$A$2:$A$30000,1,0)),"Invalid RefNo",""))),"",IF(Input!D978="","",IF(ISERROR(VLOOKUP(Input!D978,'Measure List'!$A$2:$A$30000,1,0)),"Invalid RefNo","")))</f>
        <v/>
      </c>
      <c r="AD979" s="156"/>
      <c r="AE979" s="156"/>
      <c r="AF979" s="156"/>
      <c r="AG979" s="156"/>
      <c r="AH979" s="156"/>
      <c r="AI979" s="156"/>
      <c r="AJ979" s="156"/>
      <c r="AK979" s="156"/>
      <c r="AL979" s="203" t="str">
        <f>IF(COUNTIF(Dropdowns!$K$2:$K$7,Input!S978)&gt;0,"",IF(Input!S978="","","Invalid Type"))</f>
        <v/>
      </c>
      <c r="AN979" s="204" t="str">
        <f>IF(Input!C978="","",IF(ISNUMBER(VALUE(Input!C978)),"","Needs to be a number."))</f>
        <v/>
      </c>
      <c r="AO979" s="205" t="str">
        <f>IF(Input!E978="","",IF(ISNUMBER(VALUE(Input!E978)),"","Needs to be a number."))</f>
        <v/>
      </c>
      <c r="AP979" s="205" t="str">
        <f>IF(Input!N978="","",IF(ISNUMBER(VALUE(Input!N978)),"","Needs to be a number."))</f>
        <v/>
      </c>
      <c r="AQ979" s="205" t="str">
        <f>IF(Input!O978="","",IF(ISNUMBER(VALUE(Input!O978)),"","Needs to be a number."))</f>
        <v/>
      </c>
      <c r="AR979" s="205" t="str">
        <f>IF(Input!V978="","",IF(ISNUMBER(VALUE(Input!V978)),"","Needs to be a number."))</f>
        <v/>
      </c>
      <c r="AS979" s="205" t="str">
        <f>IF(Input!W978="","",IF(ISNUMBER(VALUE(Input!W978)),"","Needs to be a number."))</f>
        <v/>
      </c>
      <c r="AT979" s="205" t="str">
        <f>IF(Input!X978="","",IF(ISNUMBER(VALUE(Input!X978)),"","Needs to be a number."))</f>
        <v/>
      </c>
      <c r="AU979" s="206" t="str">
        <f>IF(Input!Y978="","",IF(ISNUMBER(VALUE(Input!Y978)),"","Needs to be a number."))</f>
        <v/>
      </c>
      <c r="AW979" s="259" t="str">
        <f>IF(OR(VALUE(Input!C978)&lt;0,VALUE(Input!C978)&gt;100), "Invalid EEI %","")</f>
        <v/>
      </c>
      <c r="AX979" s="207"/>
      <c r="AY979" s="278" t="str">
        <f>IF(Input!E978="","",IF(VALUE(Input!E978)=0,"Do not enter 0.",""))</f>
        <v/>
      </c>
    </row>
    <row r="980" spans="2:51" x14ac:dyDescent="0.3">
      <c r="B980" s="188" t="str">
        <f>Input!A979</f>
        <v/>
      </c>
      <c r="C980" s="189" t="str">
        <f>IF(ISERROR(IF(AND(Input!$A979="",SUMPRODUCT(--(LEN(Input!$A980:'Input'!$A$1006)&gt;0))&lt;&gt;0),"Row is skipped.",IF(AND(Input!$A979="",Input!$A980=""),"", IF(Input!B979="","Data is missing.","")))),"",IF(AND(Input!$A979="",SUMPRODUCT(--(LEN(Input!$A980:'Input'!$A$1006)&gt;0))&lt;&gt;0),"Row is skipped.",IF(AND(Input!$A979="",Input!$A980=""),"", IF(Input!B979="","Data is missing.",""))))</f>
        <v/>
      </c>
      <c r="D980" s="189" t="str">
        <f>IF(ISERROR(IF(AND(Input!$A979="",SUMPRODUCT(--(LEN(Input!$A980:'Input'!$A$1006)&gt;0))&lt;&gt;0),"Row is skipped.",IF(AND(Input!$A979="",Input!$A980=""),"", IF(Input!C979="","Data is missing.","")))),"",IF(AND(Input!$A979="",SUMPRODUCT(--(LEN(Input!$A980:'Input'!$A$1006)&gt;0))&lt;&gt;0),"Row is skipped.",IF(AND(Input!$A979="",Input!$A980=""),"", IF(Input!C979="","Data is missing.",""))))</f>
        <v/>
      </c>
      <c r="E980" s="189" t="str">
        <f>IF(ISERROR(IF(AND(Input!$A979="",SUMPRODUCT(--(LEN(Input!$A980:'Input'!$A$1006)&gt;0))&lt;&gt;0),"Row is skipped.",IF(AND(Input!$A979="",Input!$A980=""),"", IF(Input!D979="","Data is missing.","")))),"",IF(AND(Input!$A979="",SUMPRODUCT(--(LEN(Input!$A980:'Input'!$A$1006)&gt;0))&lt;&gt;0),"Row is skipped.",IF(AND(Input!$A979="",Input!$A980=""),"", IF(Input!D979="","Data is missing.",""))))</f>
        <v/>
      </c>
      <c r="F980" s="189" t="str">
        <f>IF(ISERROR(IF(AND(Input!$A979="",SUMPRODUCT(--(LEN(Input!$A980:'Input'!$A$1006)&gt;0))&lt;&gt;0),"Row is skipped.",IF(AND(Input!$A979="",Input!$A980=""),"", IF(Input!E979="","Data is missing.","")))),"",IF(AND(Input!$A979="",SUMPRODUCT(--(LEN(Input!$A980:'Input'!$A$1006)&gt;0))&lt;&gt;0),"Row is skipped.",IF(AND(Input!$A979="",Input!$A980=""),"", IF(Input!E979="","Data is missing.",""))))</f>
        <v/>
      </c>
      <c r="G980" s="189" t="str">
        <f>IF(ISERROR(IF(AND(Input!$A979="",SUMPRODUCT(--(LEN(Input!$A980:'Input'!$A$1006)&gt;0))&lt;&gt;0),"Row is skipped.",IF(AND(Input!$A979="",Input!$A980=""),"", IF(Input!F979="","Data is missing.","")))),"",IF(AND(Input!$A979="",SUMPRODUCT(--(LEN(Input!$A980:'Input'!$A$1006)&gt;0))&lt;&gt;0),"Row is skipped.",IF(AND(Input!$A979="",Input!$A980=""),"", IF(Input!F979="","Data is missing.",""))))</f>
        <v/>
      </c>
      <c r="H980" s="190" t="str">
        <f>IF(ISERROR(IF(AND(Input!$A979="",SUMPRODUCT(--(LEN(Input!$A980:'Input'!$A$1006)&gt;0))&lt;&gt;0),"Row is skipped.",IF(AND(Input!$A979="",Input!$A980=""),"", IF(Input!G979="","Data is missing.","")))),"",IF(AND(Input!$A979="",SUMPRODUCT(--(LEN(Input!$A980:'Input'!$A$1006)&gt;0))&lt;&gt;0),"Row is skipped.",IF(AND(Input!$A979="",Input!$A980=""),"", IF(Input!G979="","Data is missing.",""))))</f>
        <v/>
      </c>
      <c r="I980" s="156"/>
      <c r="J980" s="191" t="str">
        <f>IFERROR(VLOOKUP(VLOOKUP(Input!$D979,'Measure List'!$A:$AN,40,FALSE),UIR!$A$1:$Q$27,17,FALSE),"")</f>
        <v/>
      </c>
      <c r="K980" s="192" t="str">
        <f>IFERROR(VLOOKUP(Input!$D979,'Measure List'!$A:$AN,40,FALSE),"")</f>
        <v/>
      </c>
      <c r="L980" s="156"/>
      <c r="M980" s="193" t="str">
        <f>IF(B980="","",IF(AND(Input!H979="",IFERROR(VLOOKUP(K980,UIR!$A$2:$P$21,2,FALSE),"")&lt;&gt;""),"Data is Missing.",""))</f>
        <v/>
      </c>
      <c r="N980" s="194" t="str">
        <f>IF(B980="","",IF(AND(Input!I979="",IFERROR(VLOOKUP(K980,UIR!$A$2:$P$21,3,FALSE),"")&lt;&gt;""),"Data is Missing.",""))</f>
        <v/>
      </c>
      <c r="O980" s="194" t="str">
        <f>IF(B980="","",IF(AND(Input!J979="",IFERROR(VLOOKUP(K980,UIR!$A$2:$P$21,4,FALSE),"")&lt;&gt;""),"Data is Missing.",""))</f>
        <v/>
      </c>
      <c r="P980" s="194" t="str">
        <f>IF(B980="","",IF(AND(Input!K979="",IFERROR(VLOOKUP(K980,UIR!$A$2:$P$21,5,FALSE),"")&lt;&gt;""),"Data is Missing.",""))</f>
        <v/>
      </c>
      <c r="Q980" s="194" t="str">
        <f>IF(B980="","",IF(AND(Input!L979="",IFERROR(VLOOKUP(K980,UIR!$A$2:$P$21,6,FALSE),"")&lt;&gt;""),"Data is Missing.",""))</f>
        <v/>
      </c>
      <c r="R980" s="194" t="str">
        <f>IF(B980="","",IF(AND(Input!M979="",IFERROR(VLOOKUP(K980,UIR!$A$2:$P$21,7,FALSE),"")&lt;&gt;""),"Data is Missing.",""))</f>
        <v/>
      </c>
      <c r="S980" s="194" t="str">
        <f>IF(B980="","",IF(AND(Input!P979="",IFERROR(VLOOKUP(K980,UIR!$A$2:$P$21,8,FALSE),"")&lt;&gt;""),"Data is Missing.",""))</f>
        <v/>
      </c>
      <c r="T980" s="194" t="str">
        <f>IF(B980="","",IF(AND(Input!Q979="",IFERROR(VLOOKUP(K980,UIR!$A$2:$P$21,9,FALSE),"")&lt;&gt;""),"Data is Missing.",""))</f>
        <v/>
      </c>
      <c r="U980" s="194"/>
      <c r="V980" s="194" t="str">
        <f>IF(B980="","",IF(AND(Input!S979="",IFERROR(VLOOKUP(K980,UIR!$A$2:$P$21,11,FALSE),"")&lt;&gt;""),"Data is Missing.",""))</f>
        <v/>
      </c>
      <c r="W980" s="194" t="str">
        <f>IF(B980="","",IF(AND(Input!T979="",IFERROR(VLOOKUP(K980,UIR!$A$2:$P$21,12,FALSE),"")&lt;&gt;""),"Data is Missing.",""))</f>
        <v/>
      </c>
      <c r="X980" s="194" t="str">
        <f>IF(B980="","",IF(AND(Input!V979="",IFERROR(VLOOKUP(K980,UIR!$A$2:$P$21,13,FALSE),"")&lt;&gt;""),"Data is Missing.",""))</f>
        <v/>
      </c>
      <c r="Y980" s="194" t="str">
        <f>IF(B980="","",IF(AND(Input!W979="",IFERROR(VLOOKUP(K980,UIR!$A$2:$P$21,14,FALSE),"")&lt;&gt;""),"Data is Missing.",""))</f>
        <v/>
      </c>
      <c r="Z980" s="194" t="str">
        <f>IF(B980="","",IF(AND(Input!X979="",IFERROR(VLOOKUP(K980,UIR!$A$2:$P$21,15,FALSE),"")&lt;&gt;""),"Data is Missing.",""))</f>
        <v/>
      </c>
      <c r="AA980" s="195" t="str">
        <f>IF(B980="","",IF(AND(Input!Y979="",IFERROR(VLOOKUP(K980,UIR!$A$2:$P$21,16,FALSE),"")&lt;&gt;""),"Data is Missing.",""))</f>
        <v/>
      </c>
      <c r="AC980" s="202" t="str">
        <f>IF(ISERROR(IF(Input!D979="","",IF(ISERROR(VLOOKUP(Input!D979,'Measure List'!$A$2:$A$30000,1,0)),"Invalid RefNo",""))),"",IF(Input!D979="","",IF(ISERROR(VLOOKUP(Input!D979,'Measure List'!$A$2:$A$30000,1,0)),"Invalid RefNo","")))</f>
        <v/>
      </c>
      <c r="AD980" s="156"/>
      <c r="AE980" s="156"/>
      <c r="AF980" s="156"/>
      <c r="AG980" s="156"/>
      <c r="AH980" s="156"/>
      <c r="AI980" s="156"/>
      <c r="AJ980" s="156"/>
      <c r="AK980" s="156"/>
      <c r="AL980" s="203" t="str">
        <f>IF(COUNTIF(Dropdowns!$K$2:$K$7,Input!S979)&gt;0,"",IF(Input!S979="","","Invalid Type"))</f>
        <v/>
      </c>
      <c r="AN980" s="204" t="str">
        <f>IF(Input!C979="","",IF(ISNUMBER(VALUE(Input!C979)),"","Needs to be a number."))</f>
        <v/>
      </c>
      <c r="AO980" s="205" t="str">
        <f>IF(Input!E979="","",IF(ISNUMBER(VALUE(Input!E979)),"","Needs to be a number."))</f>
        <v/>
      </c>
      <c r="AP980" s="205" t="str">
        <f>IF(Input!N979="","",IF(ISNUMBER(VALUE(Input!N979)),"","Needs to be a number."))</f>
        <v/>
      </c>
      <c r="AQ980" s="205" t="str">
        <f>IF(Input!O979="","",IF(ISNUMBER(VALUE(Input!O979)),"","Needs to be a number."))</f>
        <v/>
      </c>
      <c r="AR980" s="205" t="str">
        <f>IF(Input!V979="","",IF(ISNUMBER(VALUE(Input!V979)),"","Needs to be a number."))</f>
        <v/>
      </c>
      <c r="AS980" s="205" t="str">
        <f>IF(Input!W979="","",IF(ISNUMBER(VALUE(Input!W979)),"","Needs to be a number."))</f>
        <v/>
      </c>
      <c r="AT980" s="205" t="str">
        <f>IF(Input!X979="","",IF(ISNUMBER(VALUE(Input!X979)),"","Needs to be a number."))</f>
        <v/>
      </c>
      <c r="AU980" s="206" t="str">
        <f>IF(Input!Y979="","",IF(ISNUMBER(VALUE(Input!Y979)),"","Needs to be a number."))</f>
        <v/>
      </c>
      <c r="AW980" s="259" t="str">
        <f>IF(OR(VALUE(Input!C979)&lt;0,VALUE(Input!C979)&gt;100), "Invalid EEI %","")</f>
        <v/>
      </c>
      <c r="AX980" s="207"/>
      <c r="AY980" s="278" t="str">
        <f>IF(Input!E979="","",IF(VALUE(Input!E979)=0,"Do not enter 0.",""))</f>
        <v/>
      </c>
    </row>
    <row r="981" spans="2:51" x14ac:dyDescent="0.3">
      <c r="B981" s="188" t="str">
        <f>Input!A980</f>
        <v/>
      </c>
      <c r="C981" s="189" t="str">
        <f>IF(ISERROR(IF(AND(Input!$A980="",SUMPRODUCT(--(LEN(Input!$A981:'Input'!$A$1006)&gt;0))&lt;&gt;0),"Row is skipped.",IF(AND(Input!$A980="",Input!$A981=""),"", IF(Input!B980="","Data is missing.","")))),"",IF(AND(Input!$A980="",SUMPRODUCT(--(LEN(Input!$A981:'Input'!$A$1006)&gt;0))&lt;&gt;0),"Row is skipped.",IF(AND(Input!$A980="",Input!$A981=""),"", IF(Input!B980="","Data is missing.",""))))</f>
        <v/>
      </c>
      <c r="D981" s="189" t="str">
        <f>IF(ISERROR(IF(AND(Input!$A980="",SUMPRODUCT(--(LEN(Input!$A981:'Input'!$A$1006)&gt;0))&lt;&gt;0),"Row is skipped.",IF(AND(Input!$A980="",Input!$A981=""),"", IF(Input!C980="","Data is missing.","")))),"",IF(AND(Input!$A980="",SUMPRODUCT(--(LEN(Input!$A981:'Input'!$A$1006)&gt;0))&lt;&gt;0),"Row is skipped.",IF(AND(Input!$A980="",Input!$A981=""),"", IF(Input!C980="","Data is missing.",""))))</f>
        <v/>
      </c>
      <c r="E981" s="189" t="str">
        <f>IF(ISERROR(IF(AND(Input!$A980="",SUMPRODUCT(--(LEN(Input!$A981:'Input'!$A$1006)&gt;0))&lt;&gt;0),"Row is skipped.",IF(AND(Input!$A980="",Input!$A981=""),"", IF(Input!D980="","Data is missing.","")))),"",IF(AND(Input!$A980="",SUMPRODUCT(--(LEN(Input!$A981:'Input'!$A$1006)&gt;0))&lt;&gt;0),"Row is skipped.",IF(AND(Input!$A980="",Input!$A981=""),"", IF(Input!D980="","Data is missing.",""))))</f>
        <v/>
      </c>
      <c r="F981" s="189" t="str">
        <f>IF(ISERROR(IF(AND(Input!$A980="",SUMPRODUCT(--(LEN(Input!$A981:'Input'!$A$1006)&gt;0))&lt;&gt;0),"Row is skipped.",IF(AND(Input!$A980="",Input!$A981=""),"", IF(Input!E980="","Data is missing.","")))),"",IF(AND(Input!$A980="",SUMPRODUCT(--(LEN(Input!$A981:'Input'!$A$1006)&gt;0))&lt;&gt;0),"Row is skipped.",IF(AND(Input!$A980="",Input!$A981=""),"", IF(Input!E980="","Data is missing.",""))))</f>
        <v/>
      </c>
      <c r="G981" s="189" t="str">
        <f>IF(ISERROR(IF(AND(Input!$A980="",SUMPRODUCT(--(LEN(Input!$A981:'Input'!$A$1006)&gt;0))&lt;&gt;0),"Row is skipped.",IF(AND(Input!$A980="",Input!$A981=""),"", IF(Input!F980="","Data is missing.","")))),"",IF(AND(Input!$A980="",SUMPRODUCT(--(LEN(Input!$A981:'Input'!$A$1006)&gt;0))&lt;&gt;0),"Row is skipped.",IF(AND(Input!$A980="",Input!$A981=""),"", IF(Input!F980="","Data is missing.",""))))</f>
        <v/>
      </c>
      <c r="H981" s="190" t="str">
        <f>IF(ISERROR(IF(AND(Input!$A980="",SUMPRODUCT(--(LEN(Input!$A981:'Input'!$A$1006)&gt;0))&lt;&gt;0),"Row is skipped.",IF(AND(Input!$A980="",Input!$A981=""),"", IF(Input!G980="","Data is missing.","")))),"",IF(AND(Input!$A980="",SUMPRODUCT(--(LEN(Input!$A981:'Input'!$A$1006)&gt;0))&lt;&gt;0),"Row is skipped.",IF(AND(Input!$A980="",Input!$A981=""),"", IF(Input!G980="","Data is missing.",""))))</f>
        <v/>
      </c>
      <c r="I981" s="156"/>
      <c r="J981" s="191" t="str">
        <f>IFERROR(VLOOKUP(VLOOKUP(Input!$D980,'Measure List'!$A:$AN,40,FALSE),UIR!$A$1:$Q$27,17,FALSE),"")</f>
        <v/>
      </c>
      <c r="K981" s="192" t="str">
        <f>IFERROR(VLOOKUP(Input!$D980,'Measure List'!$A:$AN,40,FALSE),"")</f>
        <v/>
      </c>
      <c r="L981" s="156"/>
      <c r="M981" s="193" t="str">
        <f>IF(B981="","",IF(AND(Input!H980="",IFERROR(VLOOKUP(K981,UIR!$A$2:$P$21,2,FALSE),"")&lt;&gt;""),"Data is Missing.",""))</f>
        <v/>
      </c>
      <c r="N981" s="194" t="str">
        <f>IF(B981="","",IF(AND(Input!I980="",IFERROR(VLOOKUP(K981,UIR!$A$2:$P$21,3,FALSE),"")&lt;&gt;""),"Data is Missing.",""))</f>
        <v/>
      </c>
      <c r="O981" s="194" t="str">
        <f>IF(B981="","",IF(AND(Input!J980="",IFERROR(VLOOKUP(K981,UIR!$A$2:$P$21,4,FALSE),"")&lt;&gt;""),"Data is Missing.",""))</f>
        <v/>
      </c>
      <c r="P981" s="194" t="str">
        <f>IF(B981="","",IF(AND(Input!K980="",IFERROR(VLOOKUP(K981,UIR!$A$2:$P$21,5,FALSE),"")&lt;&gt;""),"Data is Missing.",""))</f>
        <v/>
      </c>
      <c r="Q981" s="194" t="str">
        <f>IF(B981="","",IF(AND(Input!L980="",IFERROR(VLOOKUP(K981,UIR!$A$2:$P$21,6,FALSE),"")&lt;&gt;""),"Data is Missing.",""))</f>
        <v/>
      </c>
      <c r="R981" s="194" t="str">
        <f>IF(B981="","",IF(AND(Input!M980="",IFERROR(VLOOKUP(K981,UIR!$A$2:$P$21,7,FALSE),"")&lt;&gt;""),"Data is Missing.",""))</f>
        <v/>
      </c>
      <c r="S981" s="194" t="str">
        <f>IF(B981="","",IF(AND(Input!P980="",IFERROR(VLOOKUP(K981,UIR!$A$2:$P$21,8,FALSE),"")&lt;&gt;""),"Data is Missing.",""))</f>
        <v/>
      </c>
      <c r="T981" s="194" t="str">
        <f>IF(B981="","",IF(AND(Input!Q980="",IFERROR(VLOOKUP(K981,UIR!$A$2:$P$21,9,FALSE),"")&lt;&gt;""),"Data is Missing.",""))</f>
        <v/>
      </c>
      <c r="U981" s="194"/>
      <c r="V981" s="194" t="str">
        <f>IF(B981="","",IF(AND(Input!S980="",IFERROR(VLOOKUP(K981,UIR!$A$2:$P$21,11,FALSE),"")&lt;&gt;""),"Data is Missing.",""))</f>
        <v/>
      </c>
      <c r="W981" s="194" t="str">
        <f>IF(B981="","",IF(AND(Input!T980="",IFERROR(VLOOKUP(K981,UIR!$A$2:$P$21,12,FALSE),"")&lt;&gt;""),"Data is Missing.",""))</f>
        <v/>
      </c>
      <c r="X981" s="194" t="str">
        <f>IF(B981="","",IF(AND(Input!V980="",IFERROR(VLOOKUP(K981,UIR!$A$2:$P$21,13,FALSE),"")&lt;&gt;""),"Data is Missing.",""))</f>
        <v/>
      </c>
      <c r="Y981" s="194" t="str">
        <f>IF(B981="","",IF(AND(Input!W980="",IFERROR(VLOOKUP(K981,UIR!$A$2:$P$21,14,FALSE),"")&lt;&gt;""),"Data is Missing.",""))</f>
        <v/>
      </c>
      <c r="Z981" s="194" t="str">
        <f>IF(B981="","",IF(AND(Input!X980="",IFERROR(VLOOKUP(K981,UIR!$A$2:$P$21,15,FALSE),"")&lt;&gt;""),"Data is Missing.",""))</f>
        <v/>
      </c>
      <c r="AA981" s="195" t="str">
        <f>IF(B981="","",IF(AND(Input!Y980="",IFERROR(VLOOKUP(K981,UIR!$A$2:$P$21,16,FALSE),"")&lt;&gt;""),"Data is Missing.",""))</f>
        <v/>
      </c>
      <c r="AC981" s="202" t="str">
        <f>IF(ISERROR(IF(Input!D980="","",IF(ISERROR(VLOOKUP(Input!D980,'Measure List'!$A$2:$A$30000,1,0)),"Invalid RefNo",""))),"",IF(Input!D980="","",IF(ISERROR(VLOOKUP(Input!D980,'Measure List'!$A$2:$A$30000,1,0)),"Invalid RefNo","")))</f>
        <v/>
      </c>
      <c r="AD981" s="156"/>
      <c r="AE981" s="156"/>
      <c r="AF981" s="156"/>
      <c r="AG981" s="156"/>
      <c r="AH981" s="156"/>
      <c r="AI981" s="156"/>
      <c r="AJ981" s="156"/>
      <c r="AK981" s="156"/>
      <c r="AL981" s="203" t="str">
        <f>IF(COUNTIF(Dropdowns!$K$2:$K$7,Input!S980)&gt;0,"",IF(Input!S980="","","Invalid Type"))</f>
        <v/>
      </c>
      <c r="AN981" s="204" t="str">
        <f>IF(Input!C980="","",IF(ISNUMBER(VALUE(Input!C980)),"","Needs to be a number."))</f>
        <v/>
      </c>
      <c r="AO981" s="205" t="str">
        <f>IF(Input!E980="","",IF(ISNUMBER(VALUE(Input!E980)),"","Needs to be a number."))</f>
        <v/>
      </c>
      <c r="AP981" s="205" t="str">
        <f>IF(Input!N980="","",IF(ISNUMBER(VALUE(Input!N980)),"","Needs to be a number."))</f>
        <v/>
      </c>
      <c r="AQ981" s="205" t="str">
        <f>IF(Input!O980="","",IF(ISNUMBER(VALUE(Input!O980)),"","Needs to be a number."))</f>
        <v/>
      </c>
      <c r="AR981" s="205" t="str">
        <f>IF(Input!V980="","",IF(ISNUMBER(VALUE(Input!V980)),"","Needs to be a number."))</f>
        <v/>
      </c>
      <c r="AS981" s="205" t="str">
        <f>IF(Input!W980="","",IF(ISNUMBER(VALUE(Input!W980)),"","Needs to be a number."))</f>
        <v/>
      </c>
      <c r="AT981" s="205" t="str">
        <f>IF(Input!X980="","",IF(ISNUMBER(VALUE(Input!X980)),"","Needs to be a number."))</f>
        <v/>
      </c>
      <c r="AU981" s="206" t="str">
        <f>IF(Input!Y980="","",IF(ISNUMBER(VALUE(Input!Y980)),"","Needs to be a number."))</f>
        <v/>
      </c>
      <c r="AW981" s="259" t="str">
        <f>IF(OR(VALUE(Input!C980)&lt;0,VALUE(Input!C980)&gt;100), "Invalid EEI %","")</f>
        <v/>
      </c>
      <c r="AX981" s="207"/>
      <c r="AY981" s="278" t="str">
        <f>IF(Input!E980="","",IF(VALUE(Input!E980)=0,"Do not enter 0.",""))</f>
        <v/>
      </c>
    </row>
    <row r="982" spans="2:51" x14ac:dyDescent="0.3">
      <c r="B982" s="188" t="str">
        <f>Input!A981</f>
        <v/>
      </c>
      <c r="C982" s="189" t="str">
        <f>IF(ISERROR(IF(AND(Input!$A981="",SUMPRODUCT(--(LEN(Input!$A982:'Input'!$A$1006)&gt;0))&lt;&gt;0),"Row is skipped.",IF(AND(Input!$A981="",Input!$A982=""),"", IF(Input!B981="","Data is missing.","")))),"",IF(AND(Input!$A981="",SUMPRODUCT(--(LEN(Input!$A982:'Input'!$A$1006)&gt;0))&lt;&gt;0),"Row is skipped.",IF(AND(Input!$A981="",Input!$A982=""),"", IF(Input!B981="","Data is missing.",""))))</f>
        <v/>
      </c>
      <c r="D982" s="189" t="str">
        <f>IF(ISERROR(IF(AND(Input!$A981="",SUMPRODUCT(--(LEN(Input!$A982:'Input'!$A$1006)&gt;0))&lt;&gt;0),"Row is skipped.",IF(AND(Input!$A981="",Input!$A982=""),"", IF(Input!C981="","Data is missing.","")))),"",IF(AND(Input!$A981="",SUMPRODUCT(--(LEN(Input!$A982:'Input'!$A$1006)&gt;0))&lt;&gt;0),"Row is skipped.",IF(AND(Input!$A981="",Input!$A982=""),"", IF(Input!C981="","Data is missing.",""))))</f>
        <v/>
      </c>
      <c r="E982" s="189" t="str">
        <f>IF(ISERROR(IF(AND(Input!$A981="",SUMPRODUCT(--(LEN(Input!$A982:'Input'!$A$1006)&gt;0))&lt;&gt;0),"Row is skipped.",IF(AND(Input!$A981="",Input!$A982=""),"", IF(Input!D981="","Data is missing.","")))),"",IF(AND(Input!$A981="",SUMPRODUCT(--(LEN(Input!$A982:'Input'!$A$1006)&gt;0))&lt;&gt;0),"Row is skipped.",IF(AND(Input!$A981="",Input!$A982=""),"", IF(Input!D981="","Data is missing.",""))))</f>
        <v/>
      </c>
      <c r="F982" s="189" t="str">
        <f>IF(ISERROR(IF(AND(Input!$A981="",SUMPRODUCT(--(LEN(Input!$A982:'Input'!$A$1006)&gt;0))&lt;&gt;0),"Row is skipped.",IF(AND(Input!$A981="",Input!$A982=""),"", IF(Input!E981="","Data is missing.","")))),"",IF(AND(Input!$A981="",SUMPRODUCT(--(LEN(Input!$A982:'Input'!$A$1006)&gt;0))&lt;&gt;0),"Row is skipped.",IF(AND(Input!$A981="",Input!$A982=""),"", IF(Input!E981="","Data is missing.",""))))</f>
        <v/>
      </c>
      <c r="G982" s="189" t="str">
        <f>IF(ISERROR(IF(AND(Input!$A981="",SUMPRODUCT(--(LEN(Input!$A982:'Input'!$A$1006)&gt;0))&lt;&gt;0),"Row is skipped.",IF(AND(Input!$A981="",Input!$A982=""),"", IF(Input!F981="","Data is missing.","")))),"",IF(AND(Input!$A981="",SUMPRODUCT(--(LEN(Input!$A982:'Input'!$A$1006)&gt;0))&lt;&gt;0),"Row is skipped.",IF(AND(Input!$A981="",Input!$A982=""),"", IF(Input!F981="","Data is missing.",""))))</f>
        <v/>
      </c>
      <c r="H982" s="190" t="str">
        <f>IF(ISERROR(IF(AND(Input!$A981="",SUMPRODUCT(--(LEN(Input!$A982:'Input'!$A$1006)&gt;0))&lt;&gt;0),"Row is skipped.",IF(AND(Input!$A981="",Input!$A982=""),"", IF(Input!G981="","Data is missing.","")))),"",IF(AND(Input!$A981="",SUMPRODUCT(--(LEN(Input!$A982:'Input'!$A$1006)&gt;0))&lt;&gt;0),"Row is skipped.",IF(AND(Input!$A981="",Input!$A982=""),"", IF(Input!G981="","Data is missing.",""))))</f>
        <v/>
      </c>
      <c r="I982" s="156"/>
      <c r="J982" s="191" t="str">
        <f>IFERROR(VLOOKUP(VLOOKUP(Input!$D981,'Measure List'!$A:$AN,40,FALSE),UIR!$A$1:$Q$27,17,FALSE),"")</f>
        <v/>
      </c>
      <c r="K982" s="192" t="str">
        <f>IFERROR(VLOOKUP(Input!$D981,'Measure List'!$A:$AN,40,FALSE),"")</f>
        <v/>
      </c>
      <c r="L982" s="156"/>
      <c r="M982" s="193" t="str">
        <f>IF(B982="","",IF(AND(Input!H981="",IFERROR(VLOOKUP(K982,UIR!$A$2:$P$21,2,FALSE),"")&lt;&gt;""),"Data is Missing.",""))</f>
        <v/>
      </c>
      <c r="N982" s="194" t="str">
        <f>IF(B982="","",IF(AND(Input!I981="",IFERROR(VLOOKUP(K982,UIR!$A$2:$P$21,3,FALSE),"")&lt;&gt;""),"Data is Missing.",""))</f>
        <v/>
      </c>
      <c r="O982" s="194" t="str">
        <f>IF(B982="","",IF(AND(Input!J981="",IFERROR(VLOOKUP(K982,UIR!$A$2:$P$21,4,FALSE),"")&lt;&gt;""),"Data is Missing.",""))</f>
        <v/>
      </c>
      <c r="P982" s="194" t="str">
        <f>IF(B982="","",IF(AND(Input!K981="",IFERROR(VLOOKUP(K982,UIR!$A$2:$P$21,5,FALSE),"")&lt;&gt;""),"Data is Missing.",""))</f>
        <v/>
      </c>
      <c r="Q982" s="194" t="str">
        <f>IF(B982="","",IF(AND(Input!L981="",IFERROR(VLOOKUP(K982,UIR!$A$2:$P$21,6,FALSE),"")&lt;&gt;""),"Data is Missing.",""))</f>
        <v/>
      </c>
      <c r="R982" s="194" t="str">
        <f>IF(B982="","",IF(AND(Input!M981="",IFERROR(VLOOKUP(K982,UIR!$A$2:$P$21,7,FALSE),"")&lt;&gt;""),"Data is Missing.",""))</f>
        <v/>
      </c>
      <c r="S982" s="194" t="str">
        <f>IF(B982="","",IF(AND(Input!P981="",IFERROR(VLOOKUP(K982,UIR!$A$2:$P$21,8,FALSE),"")&lt;&gt;""),"Data is Missing.",""))</f>
        <v/>
      </c>
      <c r="T982" s="194" t="str">
        <f>IF(B982="","",IF(AND(Input!Q981="",IFERROR(VLOOKUP(K982,UIR!$A$2:$P$21,9,FALSE),"")&lt;&gt;""),"Data is Missing.",""))</f>
        <v/>
      </c>
      <c r="U982" s="194"/>
      <c r="V982" s="194" t="str">
        <f>IF(B982="","",IF(AND(Input!S981="",IFERROR(VLOOKUP(K982,UIR!$A$2:$P$21,11,FALSE),"")&lt;&gt;""),"Data is Missing.",""))</f>
        <v/>
      </c>
      <c r="W982" s="194" t="str">
        <f>IF(B982="","",IF(AND(Input!T981="",IFERROR(VLOOKUP(K982,UIR!$A$2:$P$21,12,FALSE),"")&lt;&gt;""),"Data is Missing.",""))</f>
        <v/>
      </c>
      <c r="X982" s="194" t="str">
        <f>IF(B982="","",IF(AND(Input!V981="",IFERROR(VLOOKUP(K982,UIR!$A$2:$P$21,13,FALSE),"")&lt;&gt;""),"Data is Missing.",""))</f>
        <v/>
      </c>
      <c r="Y982" s="194" t="str">
        <f>IF(B982="","",IF(AND(Input!W981="",IFERROR(VLOOKUP(K982,UIR!$A$2:$P$21,14,FALSE),"")&lt;&gt;""),"Data is Missing.",""))</f>
        <v/>
      </c>
      <c r="Z982" s="194" t="str">
        <f>IF(B982="","",IF(AND(Input!X981="",IFERROR(VLOOKUP(K982,UIR!$A$2:$P$21,15,FALSE),"")&lt;&gt;""),"Data is Missing.",""))</f>
        <v/>
      </c>
      <c r="AA982" s="195" t="str">
        <f>IF(B982="","",IF(AND(Input!Y981="",IFERROR(VLOOKUP(K982,UIR!$A$2:$P$21,16,FALSE),"")&lt;&gt;""),"Data is Missing.",""))</f>
        <v/>
      </c>
      <c r="AC982" s="202" t="str">
        <f>IF(ISERROR(IF(Input!D981="","",IF(ISERROR(VLOOKUP(Input!D981,'Measure List'!$A$2:$A$30000,1,0)),"Invalid RefNo",""))),"",IF(Input!D981="","",IF(ISERROR(VLOOKUP(Input!D981,'Measure List'!$A$2:$A$30000,1,0)),"Invalid RefNo","")))</f>
        <v/>
      </c>
      <c r="AD982" s="156"/>
      <c r="AE982" s="156"/>
      <c r="AF982" s="156"/>
      <c r="AG982" s="156"/>
      <c r="AH982" s="156"/>
      <c r="AI982" s="156"/>
      <c r="AJ982" s="156"/>
      <c r="AK982" s="156"/>
      <c r="AL982" s="203" t="str">
        <f>IF(COUNTIF(Dropdowns!$K$2:$K$7,Input!S981)&gt;0,"",IF(Input!S981="","","Invalid Type"))</f>
        <v/>
      </c>
      <c r="AN982" s="204" t="str">
        <f>IF(Input!C981="","",IF(ISNUMBER(VALUE(Input!C981)),"","Needs to be a number."))</f>
        <v/>
      </c>
      <c r="AO982" s="205" t="str">
        <f>IF(Input!E981="","",IF(ISNUMBER(VALUE(Input!E981)),"","Needs to be a number."))</f>
        <v/>
      </c>
      <c r="AP982" s="205" t="str">
        <f>IF(Input!N981="","",IF(ISNUMBER(VALUE(Input!N981)),"","Needs to be a number."))</f>
        <v/>
      </c>
      <c r="AQ982" s="205" t="str">
        <f>IF(Input!O981="","",IF(ISNUMBER(VALUE(Input!O981)),"","Needs to be a number."))</f>
        <v/>
      </c>
      <c r="AR982" s="205" t="str">
        <f>IF(Input!V981="","",IF(ISNUMBER(VALUE(Input!V981)),"","Needs to be a number."))</f>
        <v/>
      </c>
      <c r="AS982" s="205" t="str">
        <f>IF(Input!W981="","",IF(ISNUMBER(VALUE(Input!W981)),"","Needs to be a number."))</f>
        <v/>
      </c>
      <c r="AT982" s="205" t="str">
        <f>IF(Input!X981="","",IF(ISNUMBER(VALUE(Input!X981)),"","Needs to be a number."))</f>
        <v/>
      </c>
      <c r="AU982" s="206" t="str">
        <f>IF(Input!Y981="","",IF(ISNUMBER(VALUE(Input!Y981)),"","Needs to be a number."))</f>
        <v/>
      </c>
      <c r="AW982" s="259" t="str">
        <f>IF(OR(VALUE(Input!C981)&lt;0,VALUE(Input!C981)&gt;100), "Invalid EEI %","")</f>
        <v/>
      </c>
      <c r="AX982" s="207"/>
      <c r="AY982" s="278" t="str">
        <f>IF(Input!E981="","",IF(VALUE(Input!E981)=0,"Do not enter 0.",""))</f>
        <v/>
      </c>
    </row>
    <row r="983" spans="2:51" x14ac:dyDescent="0.3">
      <c r="B983" s="188" t="str">
        <f>Input!A982</f>
        <v/>
      </c>
      <c r="C983" s="189" t="str">
        <f>IF(ISERROR(IF(AND(Input!$A982="",SUMPRODUCT(--(LEN(Input!$A983:'Input'!$A$1006)&gt;0))&lt;&gt;0),"Row is skipped.",IF(AND(Input!$A982="",Input!$A983=""),"", IF(Input!B982="","Data is missing.","")))),"",IF(AND(Input!$A982="",SUMPRODUCT(--(LEN(Input!$A983:'Input'!$A$1006)&gt;0))&lt;&gt;0),"Row is skipped.",IF(AND(Input!$A982="",Input!$A983=""),"", IF(Input!B982="","Data is missing.",""))))</f>
        <v/>
      </c>
      <c r="D983" s="189" t="str">
        <f>IF(ISERROR(IF(AND(Input!$A982="",SUMPRODUCT(--(LEN(Input!$A983:'Input'!$A$1006)&gt;0))&lt;&gt;0),"Row is skipped.",IF(AND(Input!$A982="",Input!$A983=""),"", IF(Input!C982="","Data is missing.","")))),"",IF(AND(Input!$A982="",SUMPRODUCT(--(LEN(Input!$A983:'Input'!$A$1006)&gt;0))&lt;&gt;0),"Row is skipped.",IF(AND(Input!$A982="",Input!$A983=""),"", IF(Input!C982="","Data is missing.",""))))</f>
        <v/>
      </c>
      <c r="E983" s="189" t="str">
        <f>IF(ISERROR(IF(AND(Input!$A982="",SUMPRODUCT(--(LEN(Input!$A983:'Input'!$A$1006)&gt;0))&lt;&gt;0),"Row is skipped.",IF(AND(Input!$A982="",Input!$A983=""),"", IF(Input!D982="","Data is missing.","")))),"",IF(AND(Input!$A982="",SUMPRODUCT(--(LEN(Input!$A983:'Input'!$A$1006)&gt;0))&lt;&gt;0),"Row is skipped.",IF(AND(Input!$A982="",Input!$A983=""),"", IF(Input!D982="","Data is missing.",""))))</f>
        <v/>
      </c>
      <c r="F983" s="189" t="str">
        <f>IF(ISERROR(IF(AND(Input!$A982="",SUMPRODUCT(--(LEN(Input!$A983:'Input'!$A$1006)&gt;0))&lt;&gt;0),"Row is skipped.",IF(AND(Input!$A982="",Input!$A983=""),"", IF(Input!E982="","Data is missing.","")))),"",IF(AND(Input!$A982="",SUMPRODUCT(--(LEN(Input!$A983:'Input'!$A$1006)&gt;0))&lt;&gt;0),"Row is skipped.",IF(AND(Input!$A982="",Input!$A983=""),"", IF(Input!E982="","Data is missing.",""))))</f>
        <v/>
      </c>
      <c r="G983" s="189" t="str">
        <f>IF(ISERROR(IF(AND(Input!$A982="",SUMPRODUCT(--(LEN(Input!$A983:'Input'!$A$1006)&gt;0))&lt;&gt;0),"Row is skipped.",IF(AND(Input!$A982="",Input!$A983=""),"", IF(Input!F982="","Data is missing.","")))),"",IF(AND(Input!$A982="",SUMPRODUCT(--(LEN(Input!$A983:'Input'!$A$1006)&gt;0))&lt;&gt;0),"Row is skipped.",IF(AND(Input!$A982="",Input!$A983=""),"", IF(Input!F982="","Data is missing.",""))))</f>
        <v/>
      </c>
      <c r="H983" s="190" t="str">
        <f>IF(ISERROR(IF(AND(Input!$A982="",SUMPRODUCT(--(LEN(Input!$A983:'Input'!$A$1006)&gt;0))&lt;&gt;0),"Row is skipped.",IF(AND(Input!$A982="",Input!$A983=""),"", IF(Input!G982="","Data is missing.","")))),"",IF(AND(Input!$A982="",SUMPRODUCT(--(LEN(Input!$A983:'Input'!$A$1006)&gt;0))&lt;&gt;0),"Row is skipped.",IF(AND(Input!$A982="",Input!$A983=""),"", IF(Input!G982="","Data is missing.",""))))</f>
        <v/>
      </c>
      <c r="I983" s="156"/>
      <c r="J983" s="191" t="str">
        <f>IFERROR(VLOOKUP(VLOOKUP(Input!$D982,'Measure List'!$A:$AN,40,FALSE),UIR!$A$1:$Q$27,17,FALSE),"")</f>
        <v/>
      </c>
      <c r="K983" s="192" t="str">
        <f>IFERROR(VLOOKUP(Input!$D982,'Measure List'!$A:$AN,40,FALSE),"")</f>
        <v/>
      </c>
      <c r="L983" s="156"/>
      <c r="M983" s="193" t="str">
        <f>IF(B983="","",IF(AND(Input!H982="",IFERROR(VLOOKUP(K983,UIR!$A$2:$P$21,2,FALSE),"")&lt;&gt;""),"Data is Missing.",""))</f>
        <v/>
      </c>
      <c r="N983" s="194" t="str">
        <f>IF(B983="","",IF(AND(Input!I982="",IFERROR(VLOOKUP(K983,UIR!$A$2:$P$21,3,FALSE),"")&lt;&gt;""),"Data is Missing.",""))</f>
        <v/>
      </c>
      <c r="O983" s="194" t="str">
        <f>IF(B983="","",IF(AND(Input!J982="",IFERROR(VLOOKUP(K983,UIR!$A$2:$P$21,4,FALSE),"")&lt;&gt;""),"Data is Missing.",""))</f>
        <v/>
      </c>
      <c r="P983" s="194" t="str">
        <f>IF(B983="","",IF(AND(Input!K982="",IFERROR(VLOOKUP(K983,UIR!$A$2:$P$21,5,FALSE),"")&lt;&gt;""),"Data is Missing.",""))</f>
        <v/>
      </c>
      <c r="Q983" s="194" t="str">
        <f>IF(B983="","",IF(AND(Input!L982="",IFERROR(VLOOKUP(K983,UIR!$A$2:$P$21,6,FALSE),"")&lt;&gt;""),"Data is Missing.",""))</f>
        <v/>
      </c>
      <c r="R983" s="194" t="str">
        <f>IF(B983="","",IF(AND(Input!M982="",IFERROR(VLOOKUP(K983,UIR!$A$2:$P$21,7,FALSE),"")&lt;&gt;""),"Data is Missing.",""))</f>
        <v/>
      </c>
      <c r="S983" s="194" t="str">
        <f>IF(B983="","",IF(AND(Input!P982="",IFERROR(VLOOKUP(K983,UIR!$A$2:$P$21,8,FALSE),"")&lt;&gt;""),"Data is Missing.",""))</f>
        <v/>
      </c>
      <c r="T983" s="194" t="str">
        <f>IF(B983="","",IF(AND(Input!Q982="",IFERROR(VLOOKUP(K983,UIR!$A$2:$P$21,9,FALSE),"")&lt;&gt;""),"Data is Missing.",""))</f>
        <v/>
      </c>
      <c r="U983" s="194"/>
      <c r="V983" s="194" t="str">
        <f>IF(B983="","",IF(AND(Input!S982="",IFERROR(VLOOKUP(K983,UIR!$A$2:$P$21,11,FALSE),"")&lt;&gt;""),"Data is Missing.",""))</f>
        <v/>
      </c>
      <c r="W983" s="194" t="str">
        <f>IF(B983="","",IF(AND(Input!T982="",IFERROR(VLOOKUP(K983,UIR!$A$2:$P$21,12,FALSE),"")&lt;&gt;""),"Data is Missing.",""))</f>
        <v/>
      </c>
      <c r="X983" s="194" t="str">
        <f>IF(B983="","",IF(AND(Input!V982="",IFERROR(VLOOKUP(K983,UIR!$A$2:$P$21,13,FALSE),"")&lt;&gt;""),"Data is Missing.",""))</f>
        <v/>
      </c>
      <c r="Y983" s="194" t="str">
        <f>IF(B983="","",IF(AND(Input!W982="",IFERROR(VLOOKUP(K983,UIR!$A$2:$P$21,14,FALSE),"")&lt;&gt;""),"Data is Missing.",""))</f>
        <v/>
      </c>
      <c r="Z983" s="194" t="str">
        <f>IF(B983="","",IF(AND(Input!X982="",IFERROR(VLOOKUP(K983,UIR!$A$2:$P$21,15,FALSE),"")&lt;&gt;""),"Data is Missing.",""))</f>
        <v/>
      </c>
      <c r="AA983" s="195" t="str">
        <f>IF(B983="","",IF(AND(Input!Y982="",IFERROR(VLOOKUP(K983,UIR!$A$2:$P$21,16,FALSE),"")&lt;&gt;""),"Data is Missing.",""))</f>
        <v/>
      </c>
      <c r="AC983" s="202" t="str">
        <f>IF(ISERROR(IF(Input!D982="","",IF(ISERROR(VLOOKUP(Input!D982,'Measure List'!$A$2:$A$30000,1,0)),"Invalid RefNo",""))),"",IF(Input!D982="","",IF(ISERROR(VLOOKUP(Input!D982,'Measure List'!$A$2:$A$30000,1,0)),"Invalid RefNo","")))</f>
        <v/>
      </c>
      <c r="AD983" s="156"/>
      <c r="AE983" s="156"/>
      <c r="AF983" s="156"/>
      <c r="AG983" s="156"/>
      <c r="AH983" s="156"/>
      <c r="AI983" s="156"/>
      <c r="AJ983" s="156"/>
      <c r="AK983" s="156"/>
      <c r="AL983" s="203" t="str">
        <f>IF(COUNTIF(Dropdowns!$K$2:$K$7,Input!S982)&gt;0,"",IF(Input!S982="","","Invalid Type"))</f>
        <v/>
      </c>
      <c r="AN983" s="204" t="str">
        <f>IF(Input!C982="","",IF(ISNUMBER(VALUE(Input!C982)),"","Needs to be a number."))</f>
        <v/>
      </c>
      <c r="AO983" s="205" t="str">
        <f>IF(Input!E982="","",IF(ISNUMBER(VALUE(Input!E982)),"","Needs to be a number."))</f>
        <v/>
      </c>
      <c r="AP983" s="205" t="str">
        <f>IF(Input!N982="","",IF(ISNUMBER(VALUE(Input!N982)),"","Needs to be a number."))</f>
        <v/>
      </c>
      <c r="AQ983" s="205" t="str">
        <f>IF(Input!O982="","",IF(ISNUMBER(VALUE(Input!O982)),"","Needs to be a number."))</f>
        <v/>
      </c>
      <c r="AR983" s="205" t="str">
        <f>IF(Input!V982="","",IF(ISNUMBER(VALUE(Input!V982)),"","Needs to be a number."))</f>
        <v/>
      </c>
      <c r="AS983" s="205" t="str">
        <f>IF(Input!W982="","",IF(ISNUMBER(VALUE(Input!W982)),"","Needs to be a number."))</f>
        <v/>
      </c>
      <c r="AT983" s="205" t="str">
        <f>IF(Input!X982="","",IF(ISNUMBER(VALUE(Input!X982)),"","Needs to be a number."))</f>
        <v/>
      </c>
      <c r="AU983" s="206" t="str">
        <f>IF(Input!Y982="","",IF(ISNUMBER(VALUE(Input!Y982)),"","Needs to be a number."))</f>
        <v/>
      </c>
      <c r="AW983" s="259" t="str">
        <f>IF(OR(VALUE(Input!C982)&lt;0,VALUE(Input!C982)&gt;100), "Invalid EEI %","")</f>
        <v/>
      </c>
      <c r="AX983" s="207"/>
      <c r="AY983" s="278" t="str">
        <f>IF(Input!E982="","",IF(VALUE(Input!E982)=0,"Do not enter 0.",""))</f>
        <v/>
      </c>
    </row>
    <row r="984" spans="2:51" x14ac:dyDescent="0.3">
      <c r="B984" s="188" t="str">
        <f>Input!A983</f>
        <v/>
      </c>
      <c r="C984" s="189" t="str">
        <f>IF(ISERROR(IF(AND(Input!$A983="",SUMPRODUCT(--(LEN(Input!$A984:'Input'!$A$1006)&gt;0))&lt;&gt;0),"Row is skipped.",IF(AND(Input!$A983="",Input!$A984=""),"", IF(Input!B983="","Data is missing.","")))),"",IF(AND(Input!$A983="",SUMPRODUCT(--(LEN(Input!$A984:'Input'!$A$1006)&gt;0))&lt;&gt;0),"Row is skipped.",IF(AND(Input!$A983="",Input!$A984=""),"", IF(Input!B983="","Data is missing.",""))))</f>
        <v/>
      </c>
      <c r="D984" s="189" t="str">
        <f>IF(ISERROR(IF(AND(Input!$A983="",SUMPRODUCT(--(LEN(Input!$A984:'Input'!$A$1006)&gt;0))&lt;&gt;0),"Row is skipped.",IF(AND(Input!$A983="",Input!$A984=""),"", IF(Input!C983="","Data is missing.","")))),"",IF(AND(Input!$A983="",SUMPRODUCT(--(LEN(Input!$A984:'Input'!$A$1006)&gt;0))&lt;&gt;0),"Row is skipped.",IF(AND(Input!$A983="",Input!$A984=""),"", IF(Input!C983="","Data is missing.",""))))</f>
        <v/>
      </c>
      <c r="E984" s="189" t="str">
        <f>IF(ISERROR(IF(AND(Input!$A983="",SUMPRODUCT(--(LEN(Input!$A984:'Input'!$A$1006)&gt;0))&lt;&gt;0),"Row is skipped.",IF(AND(Input!$A983="",Input!$A984=""),"", IF(Input!D983="","Data is missing.","")))),"",IF(AND(Input!$A983="",SUMPRODUCT(--(LEN(Input!$A984:'Input'!$A$1006)&gt;0))&lt;&gt;0),"Row is skipped.",IF(AND(Input!$A983="",Input!$A984=""),"", IF(Input!D983="","Data is missing.",""))))</f>
        <v/>
      </c>
      <c r="F984" s="189" t="str">
        <f>IF(ISERROR(IF(AND(Input!$A983="",SUMPRODUCT(--(LEN(Input!$A984:'Input'!$A$1006)&gt;0))&lt;&gt;0),"Row is skipped.",IF(AND(Input!$A983="",Input!$A984=""),"", IF(Input!E983="","Data is missing.","")))),"",IF(AND(Input!$A983="",SUMPRODUCT(--(LEN(Input!$A984:'Input'!$A$1006)&gt;0))&lt;&gt;0),"Row is skipped.",IF(AND(Input!$A983="",Input!$A984=""),"", IF(Input!E983="","Data is missing.",""))))</f>
        <v/>
      </c>
      <c r="G984" s="189" t="str">
        <f>IF(ISERROR(IF(AND(Input!$A983="",SUMPRODUCT(--(LEN(Input!$A984:'Input'!$A$1006)&gt;0))&lt;&gt;0),"Row is skipped.",IF(AND(Input!$A983="",Input!$A984=""),"", IF(Input!F983="","Data is missing.","")))),"",IF(AND(Input!$A983="",SUMPRODUCT(--(LEN(Input!$A984:'Input'!$A$1006)&gt;0))&lt;&gt;0),"Row is skipped.",IF(AND(Input!$A983="",Input!$A984=""),"", IF(Input!F983="","Data is missing.",""))))</f>
        <v/>
      </c>
      <c r="H984" s="190" t="str">
        <f>IF(ISERROR(IF(AND(Input!$A983="",SUMPRODUCT(--(LEN(Input!$A984:'Input'!$A$1006)&gt;0))&lt;&gt;0),"Row is skipped.",IF(AND(Input!$A983="",Input!$A984=""),"", IF(Input!G983="","Data is missing.","")))),"",IF(AND(Input!$A983="",SUMPRODUCT(--(LEN(Input!$A984:'Input'!$A$1006)&gt;0))&lt;&gt;0),"Row is skipped.",IF(AND(Input!$A983="",Input!$A984=""),"", IF(Input!G983="","Data is missing.",""))))</f>
        <v/>
      </c>
      <c r="I984" s="156"/>
      <c r="J984" s="191" t="str">
        <f>IFERROR(VLOOKUP(VLOOKUP(Input!$D983,'Measure List'!$A:$AN,40,FALSE),UIR!$A$1:$Q$27,17,FALSE),"")</f>
        <v/>
      </c>
      <c r="K984" s="192" t="str">
        <f>IFERROR(VLOOKUP(Input!$D983,'Measure List'!$A:$AN,40,FALSE),"")</f>
        <v/>
      </c>
      <c r="L984" s="156"/>
      <c r="M984" s="193" t="str">
        <f>IF(B984="","",IF(AND(Input!H983="",IFERROR(VLOOKUP(K984,UIR!$A$2:$P$21,2,FALSE),"")&lt;&gt;""),"Data is Missing.",""))</f>
        <v/>
      </c>
      <c r="N984" s="194" t="str">
        <f>IF(B984="","",IF(AND(Input!I983="",IFERROR(VLOOKUP(K984,UIR!$A$2:$P$21,3,FALSE),"")&lt;&gt;""),"Data is Missing.",""))</f>
        <v/>
      </c>
      <c r="O984" s="194" t="str">
        <f>IF(B984="","",IF(AND(Input!J983="",IFERROR(VLOOKUP(K984,UIR!$A$2:$P$21,4,FALSE),"")&lt;&gt;""),"Data is Missing.",""))</f>
        <v/>
      </c>
      <c r="P984" s="194" t="str">
        <f>IF(B984="","",IF(AND(Input!K983="",IFERROR(VLOOKUP(K984,UIR!$A$2:$P$21,5,FALSE),"")&lt;&gt;""),"Data is Missing.",""))</f>
        <v/>
      </c>
      <c r="Q984" s="194" t="str">
        <f>IF(B984="","",IF(AND(Input!L983="",IFERROR(VLOOKUP(K984,UIR!$A$2:$P$21,6,FALSE),"")&lt;&gt;""),"Data is Missing.",""))</f>
        <v/>
      </c>
      <c r="R984" s="194" t="str">
        <f>IF(B984="","",IF(AND(Input!M983="",IFERROR(VLOOKUP(K984,UIR!$A$2:$P$21,7,FALSE),"")&lt;&gt;""),"Data is Missing.",""))</f>
        <v/>
      </c>
      <c r="S984" s="194" t="str">
        <f>IF(B984="","",IF(AND(Input!P983="",IFERROR(VLOOKUP(K984,UIR!$A$2:$P$21,8,FALSE),"")&lt;&gt;""),"Data is Missing.",""))</f>
        <v/>
      </c>
      <c r="T984" s="194" t="str">
        <f>IF(B984="","",IF(AND(Input!Q983="",IFERROR(VLOOKUP(K984,UIR!$A$2:$P$21,9,FALSE),"")&lt;&gt;""),"Data is Missing.",""))</f>
        <v/>
      </c>
      <c r="U984" s="194"/>
      <c r="V984" s="194" t="str">
        <f>IF(B984="","",IF(AND(Input!S983="",IFERROR(VLOOKUP(K984,UIR!$A$2:$P$21,11,FALSE),"")&lt;&gt;""),"Data is Missing.",""))</f>
        <v/>
      </c>
      <c r="W984" s="194" t="str">
        <f>IF(B984="","",IF(AND(Input!T983="",IFERROR(VLOOKUP(K984,UIR!$A$2:$P$21,12,FALSE),"")&lt;&gt;""),"Data is Missing.",""))</f>
        <v/>
      </c>
      <c r="X984" s="194" t="str">
        <f>IF(B984="","",IF(AND(Input!V983="",IFERROR(VLOOKUP(K984,UIR!$A$2:$P$21,13,FALSE),"")&lt;&gt;""),"Data is Missing.",""))</f>
        <v/>
      </c>
      <c r="Y984" s="194" t="str">
        <f>IF(B984="","",IF(AND(Input!W983="",IFERROR(VLOOKUP(K984,UIR!$A$2:$P$21,14,FALSE),"")&lt;&gt;""),"Data is Missing.",""))</f>
        <v/>
      </c>
      <c r="Z984" s="194" t="str">
        <f>IF(B984="","",IF(AND(Input!X983="",IFERROR(VLOOKUP(K984,UIR!$A$2:$P$21,15,FALSE),"")&lt;&gt;""),"Data is Missing.",""))</f>
        <v/>
      </c>
      <c r="AA984" s="195" t="str">
        <f>IF(B984="","",IF(AND(Input!Y983="",IFERROR(VLOOKUP(K984,UIR!$A$2:$P$21,16,FALSE),"")&lt;&gt;""),"Data is Missing.",""))</f>
        <v/>
      </c>
      <c r="AC984" s="202" t="str">
        <f>IF(ISERROR(IF(Input!D983="","",IF(ISERROR(VLOOKUP(Input!D983,'Measure List'!$A$2:$A$30000,1,0)),"Invalid RefNo",""))),"",IF(Input!D983="","",IF(ISERROR(VLOOKUP(Input!D983,'Measure List'!$A$2:$A$30000,1,0)),"Invalid RefNo","")))</f>
        <v/>
      </c>
      <c r="AD984" s="156"/>
      <c r="AE984" s="156"/>
      <c r="AF984" s="156"/>
      <c r="AG984" s="156"/>
      <c r="AH984" s="156"/>
      <c r="AI984" s="156"/>
      <c r="AJ984" s="156"/>
      <c r="AK984" s="156"/>
      <c r="AL984" s="203" t="str">
        <f>IF(COUNTIF(Dropdowns!$K$2:$K$7,Input!S983)&gt;0,"",IF(Input!S983="","","Invalid Type"))</f>
        <v/>
      </c>
      <c r="AN984" s="204" t="str">
        <f>IF(Input!C983="","",IF(ISNUMBER(VALUE(Input!C983)),"","Needs to be a number."))</f>
        <v/>
      </c>
      <c r="AO984" s="205" t="str">
        <f>IF(Input!E983="","",IF(ISNUMBER(VALUE(Input!E983)),"","Needs to be a number."))</f>
        <v/>
      </c>
      <c r="AP984" s="205" t="str">
        <f>IF(Input!N983="","",IF(ISNUMBER(VALUE(Input!N983)),"","Needs to be a number."))</f>
        <v/>
      </c>
      <c r="AQ984" s="205" t="str">
        <f>IF(Input!O983="","",IF(ISNUMBER(VALUE(Input!O983)),"","Needs to be a number."))</f>
        <v/>
      </c>
      <c r="AR984" s="205" t="str">
        <f>IF(Input!V983="","",IF(ISNUMBER(VALUE(Input!V983)),"","Needs to be a number."))</f>
        <v/>
      </c>
      <c r="AS984" s="205" t="str">
        <f>IF(Input!W983="","",IF(ISNUMBER(VALUE(Input!W983)),"","Needs to be a number."))</f>
        <v/>
      </c>
      <c r="AT984" s="205" t="str">
        <f>IF(Input!X983="","",IF(ISNUMBER(VALUE(Input!X983)),"","Needs to be a number."))</f>
        <v/>
      </c>
      <c r="AU984" s="206" t="str">
        <f>IF(Input!Y983="","",IF(ISNUMBER(VALUE(Input!Y983)),"","Needs to be a number."))</f>
        <v/>
      </c>
      <c r="AW984" s="259" t="str">
        <f>IF(OR(VALUE(Input!C983)&lt;0,VALUE(Input!C983)&gt;100), "Invalid EEI %","")</f>
        <v/>
      </c>
      <c r="AX984" s="207"/>
      <c r="AY984" s="278" t="str">
        <f>IF(Input!E983="","",IF(VALUE(Input!E983)=0,"Do not enter 0.",""))</f>
        <v/>
      </c>
    </row>
    <row r="985" spans="2:51" x14ac:dyDescent="0.3">
      <c r="B985" s="188" t="str">
        <f>Input!A984</f>
        <v/>
      </c>
      <c r="C985" s="189" t="str">
        <f>IF(ISERROR(IF(AND(Input!$A984="",SUMPRODUCT(--(LEN(Input!$A985:'Input'!$A$1006)&gt;0))&lt;&gt;0),"Row is skipped.",IF(AND(Input!$A984="",Input!$A985=""),"", IF(Input!B984="","Data is missing.","")))),"",IF(AND(Input!$A984="",SUMPRODUCT(--(LEN(Input!$A985:'Input'!$A$1006)&gt;0))&lt;&gt;0),"Row is skipped.",IF(AND(Input!$A984="",Input!$A985=""),"", IF(Input!B984="","Data is missing.",""))))</f>
        <v/>
      </c>
      <c r="D985" s="189" t="str">
        <f>IF(ISERROR(IF(AND(Input!$A984="",SUMPRODUCT(--(LEN(Input!$A985:'Input'!$A$1006)&gt;0))&lt;&gt;0),"Row is skipped.",IF(AND(Input!$A984="",Input!$A985=""),"", IF(Input!C984="","Data is missing.","")))),"",IF(AND(Input!$A984="",SUMPRODUCT(--(LEN(Input!$A985:'Input'!$A$1006)&gt;0))&lt;&gt;0),"Row is skipped.",IF(AND(Input!$A984="",Input!$A985=""),"", IF(Input!C984="","Data is missing.",""))))</f>
        <v/>
      </c>
      <c r="E985" s="189" t="str">
        <f>IF(ISERROR(IF(AND(Input!$A984="",SUMPRODUCT(--(LEN(Input!$A985:'Input'!$A$1006)&gt;0))&lt;&gt;0),"Row is skipped.",IF(AND(Input!$A984="",Input!$A985=""),"", IF(Input!D984="","Data is missing.","")))),"",IF(AND(Input!$A984="",SUMPRODUCT(--(LEN(Input!$A985:'Input'!$A$1006)&gt;0))&lt;&gt;0),"Row is skipped.",IF(AND(Input!$A984="",Input!$A985=""),"", IF(Input!D984="","Data is missing.",""))))</f>
        <v/>
      </c>
      <c r="F985" s="189" t="str">
        <f>IF(ISERROR(IF(AND(Input!$A984="",SUMPRODUCT(--(LEN(Input!$A985:'Input'!$A$1006)&gt;0))&lt;&gt;0),"Row is skipped.",IF(AND(Input!$A984="",Input!$A985=""),"", IF(Input!E984="","Data is missing.","")))),"",IF(AND(Input!$A984="",SUMPRODUCT(--(LEN(Input!$A985:'Input'!$A$1006)&gt;0))&lt;&gt;0),"Row is skipped.",IF(AND(Input!$A984="",Input!$A985=""),"", IF(Input!E984="","Data is missing.",""))))</f>
        <v/>
      </c>
      <c r="G985" s="189" t="str">
        <f>IF(ISERROR(IF(AND(Input!$A984="",SUMPRODUCT(--(LEN(Input!$A985:'Input'!$A$1006)&gt;0))&lt;&gt;0),"Row is skipped.",IF(AND(Input!$A984="",Input!$A985=""),"", IF(Input!F984="","Data is missing.","")))),"",IF(AND(Input!$A984="",SUMPRODUCT(--(LEN(Input!$A985:'Input'!$A$1006)&gt;0))&lt;&gt;0),"Row is skipped.",IF(AND(Input!$A984="",Input!$A985=""),"", IF(Input!F984="","Data is missing.",""))))</f>
        <v/>
      </c>
      <c r="H985" s="190" t="str">
        <f>IF(ISERROR(IF(AND(Input!$A984="",SUMPRODUCT(--(LEN(Input!$A985:'Input'!$A$1006)&gt;0))&lt;&gt;0),"Row is skipped.",IF(AND(Input!$A984="",Input!$A985=""),"", IF(Input!G984="","Data is missing.","")))),"",IF(AND(Input!$A984="",SUMPRODUCT(--(LEN(Input!$A985:'Input'!$A$1006)&gt;0))&lt;&gt;0),"Row is skipped.",IF(AND(Input!$A984="",Input!$A985=""),"", IF(Input!G984="","Data is missing.",""))))</f>
        <v/>
      </c>
      <c r="I985" s="156"/>
      <c r="J985" s="191" t="str">
        <f>IFERROR(VLOOKUP(VLOOKUP(Input!$D984,'Measure List'!$A:$AN,40,FALSE),UIR!$A$1:$Q$27,17,FALSE),"")</f>
        <v/>
      </c>
      <c r="K985" s="192" t="str">
        <f>IFERROR(VLOOKUP(Input!$D984,'Measure List'!$A:$AN,40,FALSE),"")</f>
        <v/>
      </c>
      <c r="L985" s="156"/>
      <c r="M985" s="193" t="str">
        <f>IF(B985="","",IF(AND(Input!H984="",IFERROR(VLOOKUP(K985,UIR!$A$2:$P$21,2,FALSE),"")&lt;&gt;""),"Data is Missing.",""))</f>
        <v/>
      </c>
      <c r="N985" s="194" t="str">
        <f>IF(B985="","",IF(AND(Input!I984="",IFERROR(VLOOKUP(K985,UIR!$A$2:$P$21,3,FALSE),"")&lt;&gt;""),"Data is Missing.",""))</f>
        <v/>
      </c>
      <c r="O985" s="194" t="str">
        <f>IF(B985="","",IF(AND(Input!J984="",IFERROR(VLOOKUP(K985,UIR!$A$2:$P$21,4,FALSE),"")&lt;&gt;""),"Data is Missing.",""))</f>
        <v/>
      </c>
      <c r="P985" s="194" t="str">
        <f>IF(B985="","",IF(AND(Input!K984="",IFERROR(VLOOKUP(K985,UIR!$A$2:$P$21,5,FALSE),"")&lt;&gt;""),"Data is Missing.",""))</f>
        <v/>
      </c>
      <c r="Q985" s="194" t="str">
        <f>IF(B985="","",IF(AND(Input!L984="",IFERROR(VLOOKUP(K985,UIR!$A$2:$P$21,6,FALSE),"")&lt;&gt;""),"Data is Missing.",""))</f>
        <v/>
      </c>
      <c r="R985" s="194" t="str">
        <f>IF(B985="","",IF(AND(Input!M984="",IFERROR(VLOOKUP(K985,UIR!$A$2:$P$21,7,FALSE),"")&lt;&gt;""),"Data is Missing.",""))</f>
        <v/>
      </c>
      <c r="S985" s="194" t="str">
        <f>IF(B985="","",IF(AND(Input!P984="",IFERROR(VLOOKUP(K985,UIR!$A$2:$P$21,8,FALSE),"")&lt;&gt;""),"Data is Missing.",""))</f>
        <v/>
      </c>
      <c r="T985" s="194" t="str">
        <f>IF(B985="","",IF(AND(Input!Q984="",IFERROR(VLOOKUP(K985,UIR!$A$2:$P$21,9,FALSE),"")&lt;&gt;""),"Data is Missing.",""))</f>
        <v/>
      </c>
      <c r="U985" s="194"/>
      <c r="V985" s="194" t="str">
        <f>IF(B985="","",IF(AND(Input!S984="",IFERROR(VLOOKUP(K985,UIR!$A$2:$P$21,11,FALSE),"")&lt;&gt;""),"Data is Missing.",""))</f>
        <v/>
      </c>
      <c r="W985" s="194" t="str">
        <f>IF(B985="","",IF(AND(Input!T984="",IFERROR(VLOOKUP(K985,UIR!$A$2:$P$21,12,FALSE),"")&lt;&gt;""),"Data is Missing.",""))</f>
        <v/>
      </c>
      <c r="X985" s="194" t="str">
        <f>IF(B985="","",IF(AND(Input!V984="",IFERROR(VLOOKUP(K985,UIR!$A$2:$P$21,13,FALSE),"")&lt;&gt;""),"Data is Missing.",""))</f>
        <v/>
      </c>
      <c r="Y985" s="194" t="str">
        <f>IF(B985="","",IF(AND(Input!W984="",IFERROR(VLOOKUP(K985,UIR!$A$2:$P$21,14,FALSE),"")&lt;&gt;""),"Data is Missing.",""))</f>
        <v/>
      </c>
      <c r="Z985" s="194" t="str">
        <f>IF(B985="","",IF(AND(Input!X984="",IFERROR(VLOOKUP(K985,UIR!$A$2:$P$21,15,FALSE),"")&lt;&gt;""),"Data is Missing.",""))</f>
        <v/>
      </c>
      <c r="AA985" s="195" t="str">
        <f>IF(B985="","",IF(AND(Input!Y984="",IFERROR(VLOOKUP(K985,UIR!$A$2:$P$21,16,FALSE),"")&lt;&gt;""),"Data is Missing.",""))</f>
        <v/>
      </c>
      <c r="AC985" s="202" t="str">
        <f>IF(ISERROR(IF(Input!D984="","",IF(ISERROR(VLOOKUP(Input!D984,'Measure List'!$A$2:$A$30000,1,0)),"Invalid RefNo",""))),"",IF(Input!D984="","",IF(ISERROR(VLOOKUP(Input!D984,'Measure List'!$A$2:$A$30000,1,0)),"Invalid RefNo","")))</f>
        <v/>
      </c>
      <c r="AD985" s="156"/>
      <c r="AE985" s="156"/>
      <c r="AF985" s="156"/>
      <c r="AG985" s="156"/>
      <c r="AH985" s="156"/>
      <c r="AI985" s="156"/>
      <c r="AJ985" s="156"/>
      <c r="AK985" s="156"/>
      <c r="AL985" s="203" t="str">
        <f>IF(COUNTIF(Dropdowns!$K$2:$K$7,Input!S984)&gt;0,"",IF(Input!S984="","","Invalid Type"))</f>
        <v/>
      </c>
      <c r="AN985" s="204" t="str">
        <f>IF(Input!C984="","",IF(ISNUMBER(VALUE(Input!C984)),"","Needs to be a number."))</f>
        <v/>
      </c>
      <c r="AO985" s="205" t="str">
        <f>IF(Input!E984="","",IF(ISNUMBER(VALUE(Input!E984)),"","Needs to be a number."))</f>
        <v/>
      </c>
      <c r="AP985" s="205" t="str">
        <f>IF(Input!N984="","",IF(ISNUMBER(VALUE(Input!N984)),"","Needs to be a number."))</f>
        <v/>
      </c>
      <c r="AQ985" s="205" t="str">
        <f>IF(Input!O984="","",IF(ISNUMBER(VALUE(Input!O984)),"","Needs to be a number."))</f>
        <v/>
      </c>
      <c r="AR985" s="205" t="str">
        <f>IF(Input!V984="","",IF(ISNUMBER(VALUE(Input!V984)),"","Needs to be a number."))</f>
        <v/>
      </c>
      <c r="AS985" s="205" t="str">
        <f>IF(Input!W984="","",IF(ISNUMBER(VALUE(Input!W984)),"","Needs to be a number."))</f>
        <v/>
      </c>
      <c r="AT985" s="205" t="str">
        <f>IF(Input!X984="","",IF(ISNUMBER(VALUE(Input!X984)),"","Needs to be a number."))</f>
        <v/>
      </c>
      <c r="AU985" s="206" t="str">
        <f>IF(Input!Y984="","",IF(ISNUMBER(VALUE(Input!Y984)),"","Needs to be a number."))</f>
        <v/>
      </c>
      <c r="AW985" s="259" t="str">
        <f>IF(OR(VALUE(Input!C984)&lt;0,VALUE(Input!C984)&gt;100), "Invalid EEI %","")</f>
        <v/>
      </c>
      <c r="AX985" s="207"/>
      <c r="AY985" s="278" t="str">
        <f>IF(Input!E984="","",IF(VALUE(Input!E984)=0,"Do not enter 0.",""))</f>
        <v/>
      </c>
    </row>
    <row r="986" spans="2:51" x14ac:dyDescent="0.3">
      <c r="B986" s="188" t="str">
        <f>Input!A985</f>
        <v/>
      </c>
      <c r="C986" s="189" t="str">
        <f>IF(ISERROR(IF(AND(Input!$A985="",SUMPRODUCT(--(LEN(Input!$A986:'Input'!$A$1006)&gt;0))&lt;&gt;0),"Row is skipped.",IF(AND(Input!$A985="",Input!$A986=""),"", IF(Input!B985="","Data is missing.","")))),"",IF(AND(Input!$A985="",SUMPRODUCT(--(LEN(Input!$A986:'Input'!$A$1006)&gt;0))&lt;&gt;0),"Row is skipped.",IF(AND(Input!$A985="",Input!$A986=""),"", IF(Input!B985="","Data is missing.",""))))</f>
        <v/>
      </c>
      <c r="D986" s="189" t="str">
        <f>IF(ISERROR(IF(AND(Input!$A985="",SUMPRODUCT(--(LEN(Input!$A986:'Input'!$A$1006)&gt;0))&lt;&gt;0),"Row is skipped.",IF(AND(Input!$A985="",Input!$A986=""),"", IF(Input!C985="","Data is missing.","")))),"",IF(AND(Input!$A985="",SUMPRODUCT(--(LEN(Input!$A986:'Input'!$A$1006)&gt;0))&lt;&gt;0),"Row is skipped.",IF(AND(Input!$A985="",Input!$A986=""),"", IF(Input!C985="","Data is missing.",""))))</f>
        <v/>
      </c>
      <c r="E986" s="189" t="str">
        <f>IF(ISERROR(IF(AND(Input!$A985="",SUMPRODUCT(--(LEN(Input!$A986:'Input'!$A$1006)&gt;0))&lt;&gt;0),"Row is skipped.",IF(AND(Input!$A985="",Input!$A986=""),"", IF(Input!D985="","Data is missing.","")))),"",IF(AND(Input!$A985="",SUMPRODUCT(--(LEN(Input!$A986:'Input'!$A$1006)&gt;0))&lt;&gt;0),"Row is skipped.",IF(AND(Input!$A985="",Input!$A986=""),"", IF(Input!D985="","Data is missing.",""))))</f>
        <v/>
      </c>
      <c r="F986" s="189" t="str">
        <f>IF(ISERROR(IF(AND(Input!$A985="",SUMPRODUCT(--(LEN(Input!$A986:'Input'!$A$1006)&gt;0))&lt;&gt;0),"Row is skipped.",IF(AND(Input!$A985="",Input!$A986=""),"", IF(Input!E985="","Data is missing.","")))),"",IF(AND(Input!$A985="",SUMPRODUCT(--(LEN(Input!$A986:'Input'!$A$1006)&gt;0))&lt;&gt;0),"Row is skipped.",IF(AND(Input!$A985="",Input!$A986=""),"", IF(Input!E985="","Data is missing.",""))))</f>
        <v/>
      </c>
      <c r="G986" s="189" t="str">
        <f>IF(ISERROR(IF(AND(Input!$A985="",SUMPRODUCT(--(LEN(Input!$A986:'Input'!$A$1006)&gt;0))&lt;&gt;0),"Row is skipped.",IF(AND(Input!$A985="",Input!$A986=""),"", IF(Input!F985="","Data is missing.","")))),"",IF(AND(Input!$A985="",SUMPRODUCT(--(LEN(Input!$A986:'Input'!$A$1006)&gt;0))&lt;&gt;0),"Row is skipped.",IF(AND(Input!$A985="",Input!$A986=""),"", IF(Input!F985="","Data is missing.",""))))</f>
        <v/>
      </c>
      <c r="H986" s="190" t="str">
        <f>IF(ISERROR(IF(AND(Input!$A985="",SUMPRODUCT(--(LEN(Input!$A986:'Input'!$A$1006)&gt;0))&lt;&gt;0),"Row is skipped.",IF(AND(Input!$A985="",Input!$A986=""),"", IF(Input!G985="","Data is missing.","")))),"",IF(AND(Input!$A985="",SUMPRODUCT(--(LEN(Input!$A986:'Input'!$A$1006)&gt;0))&lt;&gt;0),"Row is skipped.",IF(AND(Input!$A985="",Input!$A986=""),"", IF(Input!G985="","Data is missing.",""))))</f>
        <v/>
      </c>
      <c r="I986" s="156"/>
      <c r="J986" s="191" t="str">
        <f>IFERROR(VLOOKUP(VLOOKUP(Input!$D985,'Measure List'!$A:$AN,40,FALSE),UIR!$A$1:$Q$27,17,FALSE),"")</f>
        <v/>
      </c>
      <c r="K986" s="192" t="str">
        <f>IFERROR(VLOOKUP(Input!$D985,'Measure List'!$A:$AN,40,FALSE),"")</f>
        <v/>
      </c>
      <c r="L986" s="156"/>
      <c r="M986" s="193" t="str">
        <f>IF(B986="","",IF(AND(Input!H985="",IFERROR(VLOOKUP(K986,UIR!$A$2:$P$21,2,FALSE),"")&lt;&gt;""),"Data is Missing.",""))</f>
        <v/>
      </c>
      <c r="N986" s="194" t="str">
        <f>IF(B986="","",IF(AND(Input!I985="",IFERROR(VLOOKUP(K986,UIR!$A$2:$P$21,3,FALSE),"")&lt;&gt;""),"Data is Missing.",""))</f>
        <v/>
      </c>
      <c r="O986" s="194" t="str">
        <f>IF(B986="","",IF(AND(Input!J985="",IFERROR(VLOOKUP(K986,UIR!$A$2:$P$21,4,FALSE),"")&lt;&gt;""),"Data is Missing.",""))</f>
        <v/>
      </c>
      <c r="P986" s="194" t="str">
        <f>IF(B986="","",IF(AND(Input!K985="",IFERROR(VLOOKUP(K986,UIR!$A$2:$P$21,5,FALSE),"")&lt;&gt;""),"Data is Missing.",""))</f>
        <v/>
      </c>
      <c r="Q986" s="194" t="str">
        <f>IF(B986="","",IF(AND(Input!L985="",IFERROR(VLOOKUP(K986,UIR!$A$2:$P$21,6,FALSE),"")&lt;&gt;""),"Data is Missing.",""))</f>
        <v/>
      </c>
      <c r="R986" s="194" t="str">
        <f>IF(B986="","",IF(AND(Input!M985="",IFERROR(VLOOKUP(K986,UIR!$A$2:$P$21,7,FALSE),"")&lt;&gt;""),"Data is Missing.",""))</f>
        <v/>
      </c>
      <c r="S986" s="194" t="str">
        <f>IF(B986="","",IF(AND(Input!P985="",IFERROR(VLOOKUP(K986,UIR!$A$2:$P$21,8,FALSE),"")&lt;&gt;""),"Data is Missing.",""))</f>
        <v/>
      </c>
      <c r="T986" s="194" t="str">
        <f>IF(B986="","",IF(AND(Input!Q985="",IFERROR(VLOOKUP(K986,UIR!$A$2:$P$21,9,FALSE),"")&lt;&gt;""),"Data is Missing.",""))</f>
        <v/>
      </c>
      <c r="U986" s="194"/>
      <c r="V986" s="194" t="str">
        <f>IF(B986="","",IF(AND(Input!S985="",IFERROR(VLOOKUP(K986,UIR!$A$2:$P$21,11,FALSE),"")&lt;&gt;""),"Data is Missing.",""))</f>
        <v/>
      </c>
      <c r="W986" s="194" t="str">
        <f>IF(B986="","",IF(AND(Input!T985="",IFERROR(VLOOKUP(K986,UIR!$A$2:$P$21,12,FALSE),"")&lt;&gt;""),"Data is Missing.",""))</f>
        <v/>
      </c>
      <c r="X986" s="194" t="str">
        <f>IF(B986="","",IF(AND(Input!V985="",IFERROR(VLOOKUP(K986,UIR!$A$2:$P$21,13,FALSE),"")&lt;&gt;""),"Data is Missing.",""))</f>
        <v/>
      </c>
      <c r="Y986" s="194" t="str">
        <f>IF(B986="","",IF(AND(Input!W985="",IFERROR(VLOOKUP(K986,UIR!$A$2:$P$21,14,FALSE),"")&lt;&gt;""),"Data is Missing.",""))</f>
        <v/>
      </c>
      <c r="Z986" s="194" t="str">
        <f>IF(B986="","",IF(AND(Input!X985="",IFERROR(VLOOKUP(K986,UIR!$A$2:$P$21,15,FALSE),"")&lt;&gt;""),"Data is Missing.",""))</f>
        <v/>
      </c>
      <c r="AA986" s="195" t="str">
        <f>IF(B986="","",IF(AND(Input!Y985="",IFERROR(VLOOKUP(K986,UIR!$A$2:$P$21,16,FALSE),"")&lt;&gt;""),"Data is Missing.",""))</f>
        <v/>
      </c>
      <c r="AC986" s="202" t="str">
        <f>IF(ISERROR(IF(Input!D985="","",IF(ISERROR(VLOOKUP(Input!D985,'Measure List'!$A$2:$A$30000,1,0)),"Invalid RefNo",""))),"",IF(Input!D985="","",IF(ISERROR(VLOOKUP(Input!D985,'Measure List'!$A$2:$A$30000,1,0)),"Invalid RefNo","")))</f>
        <v/>
      </c>
      <c r="AD986" s="156"/>
      <c r="AE986" s="156"/>
      <c r="AF986" s="156"/>
      <c r="AG986" s="156"/>
      <c r="AH986" s="156"/>
      <c r="AI986" s="156"/>
      <c r="AJ986" s="156"/>
      <c r="AK986" s="156"/>
      <c r="AL986" s="203" t="str">
        <f>IF(COUNTIF(Dropdowns!$K$2:$K$7,Input!S985)&gt;0,"",IF(Input!S985="","","Invalid Type"))</f>
        <v/>
      </c>
      <c r="AN986" s="204" t="str">
        <f>IF(Input!C985="","",IF(ISNUMBER(VALUE(Input!C985)),"","Needs to be a number."))</f>
        <v/>
      </c>
      <c r="AO986" s="205" t="str">
        <f>IF(Input!E985="","",IF(ISNUMBER(VALUE(Input!E985)),"","Needs to be a number."))</f>
        <v/>
      </c>
      <c r="AP986" s="205" t="str">
        <f>IF(Input!N985="","",IF(ISNUMBER(VALUE(Input!N985)),"","Needs to be a number."))</f>
        <v/>
      </c>
      <c r="AQ986" s="205" t="str">
        <f>IF(Input!O985="","",IF(ISNUMBER(VALUE(Input!O985)),"","Needs to be a number."))</f>
        <v/>
      </c>
      <c r="AR986" s="205" t="str">
        <f>IF(Input!V985="","",IF(ISNUMBER(VALUE(Input!V985)),"","Needs to be a number."))</f>
        <v/>
      </c>
      <c r="AS986" s="205" t="str">
        <f>IF(Input!W985="","",IF(ISNUMBER(VALUE(Input!W985)),"","Needs to be a number."))</f>
        <v/>
      </c>
      <c r="AT986" s="205" t="str">
        <f>IF(Input!X985="","",IF(ISNUMBER(VALUE(Input!X985)),"","Needs to be a number."))</f>
        <v/>
      </c>
      <c r="AU986" s="206" t="str">
        <f>IF(Input!Y985="","",IF(ISNUMBER(VALUE(Input!Y985)),"","Needs to be a number."))</f>
        <v/>
      </c>
      <c r="AW986" s="259" t="str">
        <f>IF(OR(VALUE(Input!C985)&lt;0,VALUE(Input!C985)&gt;100), "Invalid EEI %","")</f>
        <v/>
      </c>
      <c r="AX986" s="207"/>
      <c r="AY986" s="278" t="str">
        <f>IF(Input!E985="","",IF(VALUE(Input!E985)=0,"Do not enter 0.",""))</f>
        <v/>
      </c>
    </row>
    <row r="987" spans="2:51" x14ac:dyDescent="0.3">
      <c r="B987" s="188" t="str">
        <f>Input!A986</f>
        <v/>
      </c>
      <c r="C987" s="189" t="str">
        <f>IF(ISERROR(IF(AND(Input!$A986="",SUMPRODUCT(--(LEN(Input!$A987:'Input'!$A$1006)&gt;0))&lt;&gt;0),"Row is skipped.",IF(AND(Input!$A986="",Input!$A987=""),"", IF(Input!B986="","Data is missing.","")))),"",IF(AND(Input!$A986="",SUMPRODUCT(--(LEN(Input!$A987:'Input'!$A$1006)&gt;0))&lt;&gt;0),"Row is skipped.",IF(AND(Input!$A986="",Input!$A987=""),"", IF(Input!B986="","Data is missing.",""))))</f>
        <v/>
      </c>
      <c r="D987" s="189" t="str">
        <f>IF(ISERROR(IF(AND(Input!$A986="",SUMPRODUCT(--(LEN(Input!$A987:'Input'!$A$1006)&gt;0))&lt;&gt;0),"Row is skipped.",IF(AND(Input!$A986="",Input!$A987=""),"", IF(Input!C986="","Data is missing.","")))),"",IF(AND(Input!$A986="",SUMPRODUCT(--(LEN(Input!$A987:'Input'!$A$1006)&gt;0))&lt;&gt;0),"Row is skipped.",IF(AND(Input!$A986="",Input!$A987=""),"", IF(Input!C986="","Data is missing.",""))))</f>
        <v/>
      </c>
      <c r="E987" s="189" t="str">
        <f>IF(ISERROR(IF(AND(Input!$A986="",SUMPRODUCT(--(LEN(Input!$A987:'Input'!$A$1006)&gt;0))&lt;&gt;0),"Row is skipped.",IF(AND(Input!$A986="",Input!$A987=""),"", IF(Input!D986="","Data is missing.","")))),"",IF(AND(Input!$A986="",SUMPRODUCT(--(LEN(Input!$A987:'Input'!$A$1006)&gt;0))&lt;&gt;0),"Row is skipped.",IF(AND(Input!$A986="",Input!$A987=""),"", IF(Input!D986="","Data is missing.",""))))</f>
        <v/>
      </c>
      <c r="F987" s="189" t="str">
        <f>IF(ISERROR(IF(AND(Input!$A986="",SUMPRODUCT(--(LEN(Input!$A987:'Input'!$A$1006)&gt;0))&lt;&gt;0),"Row is skipped.",IF(AND(Input!$A986="",Input!$A987=""),"", IF(Input!E986="","Data is missing.","")))),"",IF(AND(Input!$A986="",SUMPRODUCT(--(LEN(Input!$A987:'Input'!$A$1006)&gt;0))&lt;&gt;0),"Row is skipped.",IF(AND(Input!$A986="",Input!$A987=""),"", IF(Input!E986="","Data is missing.",""))))</f>
        <v/>
      </c>
      <c r="G987" s="189" t="str">
        <f>IF(ISERROR(IF(AND(Input!$A986="",SUMPRODUCT(--(LEN(Input!$A987:'Input'!$A$1006)&gt;0))&lt;&gt;0),"Row is skipped.",IF(AND(Input!$A986="",Input!$A987=""),"", IF(Input!F986="","Data is missing.","")))),"",IF(AND(Input!$A986="",SUMPRODUCT(--(LEN(Input!$A987:'Input'!$A$1006)&gt;0))&lt;&gt;0),"Row is skipped.",IF(AND(Input!$A986="",Input!$A987=""),"", IF(Input!F986="","Data is missing.",""))))</f>
        <v/>
      </c>
      <c r="H987" s="190" t="str">
        <f>IF(ISERROR(IF(AND(Input!$A986="",SUMPRODUCT(--(LEN(Input!$A987:'Input'!$A$1006)&gt;0))&lt;&gt;0),"Row is skipped.",IF(AND(Input!$A986="",Input!$A987=""),"", IF(Input!G986="","Data is missing.","")))),"",IF(AND(Input!$A986="",SUMPRODUCT(--(LEN(Input!$A987:'Input'!$A$1006)&gt;0))&lt;&gt;0),"Row is skipped.",IF(AND(Input!$A986="",Input!$A987=""),"", IF(Input!G986="","Data is missing.",""))))</f>
        <v/>
      </c>
      <c r="I987" s="156"/>
      <c r="J987" s="191" t="str">
        <f>IFERROR(VLOOKUP(VLOOKUP(Input!$D986,'Measure List'!$A:$AN,40,FALSE),UIR!$A$1:$Q$27,17,FALSE),"")</f>
        <v/>
      </c>
      <c r="K987" s="192" t="str">
        <f>IFERROR(VLOOKUP(Input!$D986,'Measure List'!$A:$AN,40,FALSE),"")</f>
        <v/>
      </c>
      <c r="L987" s="156"/>
      <c r="M987" s="193" t="str">
        <f>IF(B987="","",IF(AND(Input!H986="",IFERROR(VLOOKUP(K987,UIR!$A$2:$P$21,2,FALSE),"")&lt;&gt;""),"Data is Missing.",""))</f>
        <v/>
      </c>
      <c r="N987" s="194" t="str">
        <f>IF(B987="","",IF(AND(Input!I986="",IFERROR(VLOOKUP(K987,UIR!$A$2:$P$21,3,FALSE),"")&lt;&gt;""),"Data is Missing.",""))</f>
        <v/>
      </c>
      <c r="O987" s="194" t="str">
        <f>IF(B987="","",IF(AND(Input!J986="",IFERROR(VLOOKUP(K987,UIR!$A$2:$P$21,4,FALSE),"")&lt;&gt;""),"Data is Missing.",""))</f>
        <v/>
      </c>
      <c r="P987" s="194" t="str">
        <f>IF(B987="","",IF(AND(Input!K986="",IFERROR(VLOOKUP(K987,UIR!$A$2:$P$21,5,FALSE),"")&lt;&gt;""),"Data is Missing.",""))</f>
        <v/>
      </c>
      <c r="Q987" s="194" t="str">
        <f>IF(B987="","",IF(AND(Input!L986="",IFERROR(VLOOKUP(K987,UIR!$A$2:$P$21,6,FALSE),"")&lt;&gt;""),"Data is Missing.",""))</f>
        <v/>
      </c>
      <c r="R987" s="194" t="str">
        <f>IF(B987="","",IF(AND(Input!M986="",IFERROR(VLOOKUP(K987,UIR!$A$2:$P$21,7,FALSE),"")&lt;&gt;""),"Data is Missing.",""))</f>
        <v/>
      </c>
      <c r="S987" s="194" t="str">
        <f>IF(B987="","",IF(AND(Input!P986="",IFERROR(VLOOKUP(K987,UIR!$A$2:$P$21,8,FALSE),"")&lt;&gt;""),"Data is Missing.",""))</f>
        <v/>
      </c>
      <c r="T987" s="194" t="str">
        <f>IF(B987="","",IF(AND(Input!Q986="",IFERROR(VLOOKUP(K987,UIR!$A$2:$P$21,9,FALSE),"")&lt;&gt;""),"Data is Missing.",""))</f>
        <v/>
      </c>
      <c r="U987" s="194"/>
      <c r="V987" s="194" t="str">
        <f>IF(B987="","",IF(AND(Input!S986="",IFERROR(VLOOKUP(K987,UIR!$A$2:$P$21,11,FALSE),"")&lt;&gt;""),"Data is Missing.",""))</f>
        <v/>
      </c>
      <c r="W987" s="194" t="str">
        <f>IF(B987="","",IF(AND(Input!T986="",IFERROR(VLOOKUP(K987,UIR!$A$2:$P$21,12,FALSE),"")&lt;&gt;""),"Data is Missing.",""))</f>
        <v/>
      </c>
      <c r="X987" s="194" t="str">
        <f>IF(B987="","",IF(AND(Input!V986="",IFERROR(VLOOKUP(K987,UIR!$A$2:$P$21,13,FALSE),"")&lt;&gt;""),"Data is Missing.",""))</f>
        <v/>
      </c>
      <c r="Y987" s="194" t="str">
        <f>IF(B987="","",IF(AND(Input!W986="",IFERROR(VLOOKUP(K987,UIR!$A$2:$P$21,14,FALSE),"")&lt;&gt;""),"Data is Missing.",""))</f>
        <v/>
      </c>
      <c r="Z987" s="194" t="str">
        <f>IF(B987="","",IF(AND(Input!X986="",IFERROR(VLOOKUP(K987,UIR!$A$2:$P$21,15,FALSE),"")&lt;&gt;""),"Data is Missing.",""))</f>
        <v/>
      </c>
      <c r="AA987" s="195" t="str">
        <f>IF(B987="","",IF(AND(Input!Y986="",IFERROR(VLOOKUP(K987,UIR!$A$2:$P$21,16,FALSE),"")&lt;&gt;""),"Data is Missing.",""))</f>
        <v/>
      </c>
      <c r="AC987" s="202" t="str">
        <f>IF(ISERROR(IF(Input!D986="","",IF(ISERROR(VLOOKUP(Input!D986,'Measure List'!$A$2:$A$30000,1,0)),"Invalid RefNo",""))),"",IF(Input!D986="","",IF(ISERROR(VLOOKUP(Input!D986,'Measure List'!$A$2:$A$30000,1,0)),"Invalid RefNo","")))</f>
        <v/>
      </c>
      <c r="AD987" s="156"/>
      <c r="AE987" s="156"/>
      <c r="AF987" s="156"/>
      <c r="AG987" s="156"/>
      <c r="AH987" s="156"/>
      <c r="AI987" s="156"/>
      <c r="AJ987" s="156"/>
      <c r="AK987" s="156"/>
      <c r="AL987" s="203" t="str">
        <f>IF(COUNTIF(Dropdowns!$K$2:$K$7,Input!S986)&gt;0,"",IF(Input!S986="","","Invalid Type"))</f>
        <v/>
      </c>
      <c r="AN987" s="204" t="str">
        <f>IF(Input!C986="","",IF(ISNUMBER(VALUE(Input!C986)),"","Needs to be a number."))</f>
        <v/>
      </c>
      <c r="AO987" s="205" t="str">
        <f>IF(Input!E986="","",IF(ISNUMBER(VALUE(Input!E986)),"","Needs to be a number."))</f>
        <v/>
      </c>
      <c r="AP987" s="205" t="str">
        <f>IF(Input!N986="","",IF(ISNUMBER(VALUE(Input!N986)),"","Needs to be a number."))</f>
        <v/>
      </c>
      <c r="AQ987" s="205" t="str">
        <f>IF(Input!O986="","",IF(ISNUMBER(VALUE(Input!O986)),"","Needs to be a number."))</f>
        <v/>
      </c>
      <c r="AR987" s="205" t="str">
        <f>IF(Input!V986="","",IF(ISNUMBER(VALUE(Input!V986)),"","Needs to be a number."))</f>
        <v/>
      </c>
      <c r="AS987" s="205" t="str">
        <f>IF(Input!W986="","",IF(ISNUMBER(VALUE(Input!W986)),"","Needs to be a number."))</f>
        <v/>
      </c>
      <c r="AT987" s="205" t="str">
        <f>IF(Input!X986="","",IF(ISNUMBER(VALUE(Input!X986)),"","Needs to be a number."))</f>
        <v/>
      </c>
      <c r="AU987" s="206" t="str">
        <f>IF(Input!Y986="","",IF(ISNUMBER(VALUE(Input!Y986)),"","Needs to be a number."))</f>
        <v/>
      </c>
      <c r="AW987" s="259" t="str">
        <f>IF(OR(VALUE(Input!C986)&lt;0,VALUE(Input!C986)&gt;100), "Invalid EEI %","")</f>
        <v/>
      </c>
      <c r="AX987" s="207"/>
      <c r="AY987" s="278" t="str">
        <f>IF(Input!E986="","",IF(VALUE(Input!E986)=0,"Do not enter 0.",""))</f>
        <v/>
      </c>
    </row>
    <row r="988" spans="2:51" x14ac:dyDescent="0.3">
      <c r="B988" s="188" t="str">
        <f>Input!A987</f>
        <v/>
      </c>
      <c r="C988" s="189" t="str">
        <f>IF(ISERROR(IF(AND(Input!$A987="",SUMPRODUCT(--(LEN(Input!$A988:'Input'!$A$1006)&gt;0))&lt;&gt;0),"Row is skipped.",IF(AND(Input!$A987="",Input!$A988=""),"", IF(Input!B987="","Data is missing.","")))),"",IF(AND(Input!$A987="",SUMPRODUCT(--(LEN(Input!$A988:'Input'!$A$1006)&gt;0))&lt;&gt;0),"Row is skipped.",IF(AND(Input!$A987="",Input!$A988=""),"", IF(Input!B987="","Data is missing.",""))))</f>
        <v/>
      </c>
      <c r="D988" s="189" t="str">
        <f>IF(ISERROR(IF(AND(Input!$A987="",SUMPRODUCT(--(LEN(Input!$A988:'Input'!$A$1006)&gt;0))&lt;&gt;0),"Row is skipped.",IF(AND(Input!$A987="",Input!$A988=""),"", IF(Input!C987="","Data is missing.","")))),"",IF(AND(Input!$A987="",SUMPRODUCT(--(LEN(Input!$A988:'Input'!$A$1006)&gt;0))&lt;&gt;0),"Row is skipped.",IF(AND(Input!$A987="",Input!$A988=""),"", IF(Input!C987="","Data is missing.",""))))</f>
        <v/>
      </c>
      <c r="E988" s="189" t="str">
        <f>IF(ISERROR(IF(AND(Input!$A987="",SUMPRODUCT(--(LEN(Input!$A988:'Input'!$A$1006)&gt;0))&lt;&gt;0),"Row is skipped.",IF(AND(Input!$A987="",Input!$A988=""),"", IF(Input!D987="","Data is missing.","")))),"",IF(AND(Input!$A987="",SUMPRODUCT(--(LEN(Input!$A988:'Input'!$A$1006)&gt;0))&lt;&gt;0),"Row is skipped.",IF(AND(Input!$A987="",Input!$A988=""),"", IF(Input!D987="","Data is missing.",""))))</f>
        <v/>
      </c>
      <c r="F988" s="189" t="str">
        <f>IF(ISERROR(IF(AND(Input!$A987="",SUMPRODUCT(--(LEN(Input!$A988:'Input'!$A$1006)&gt;0))&lt;&gt;0),"Row is skipped.",IF(AND(Input!$A987="",Input!$A988=""),"", IF(Input!E987="","Data is missing.","")))),"",IF(AND(Input!$A987="",SUMPRODUCT(--(LEN(Input!$A988:'Input'!$A$1006)&gt;0))&lt;&gt;0),"Row is skipped.",IF(AND(Input!$A987="",Input!$A988=""),"", IF(Input!E987="","Data is missing.",""))))</f>
        <v/>
      </c>
      <c r="G988" s="189" t="str">
        <f>IF(ISERROR(IF(AND(Input!$A987="",SUMPRODUCT(--(LEN(Input!$A988:'Input'!$A$1006)&gt;0))&lt;&gt;0),"Row is skipped.",IF(AND(Input!$A987="",Input!$A988=""),"", IF(Input!F987="","Data is missing.","")))),"",IF(AND(Input!$A987="",SUMPRODUCT(--(LEN(Input!$A988:'Input'!$A$1006)&gt;0))&lt;&gt;0),"Row is skipped.",IF(AND(Input!$A987="",Input!$A988=""),"", IF(Input!F987="","Data is missing.",""))))</f>
        <v/>
      </c>
      <c r="H988" s="190" t="str">
        <f>IF(ISERROR(IF(AND(Input!$A987="",SUMPRODUCT(--(LEN(Input!$A988:'Input'!$A$1006)&gt;0))&lt;&gt;0),"Row is skipped.",IF(AND(Input!$A987="",Input!$A988=""),"", IF(Input!G987="","Data is missing.","")))),"",IF(AND(Input!$A987="",SUMPRODUCT(--(LEN(Input!$A988:'Input'!$A$1006)&gt;0))&lt;&gt;0),"Row is skipped.",IF(AND(Input!$A987="",Input!$A988=""),"", IF(Input!G987="","Data is missing.",""))))</f>
        <v/>
      </c>
      <c r="I988" s="156"/>
      <c r="J988" s="191" t="str">
        <f>IFERROR(VLOOKUP(VLOOKUP(Input!$D987,'Measure List'!$A:$AN,40,FALSE),UIR!$A$1:$Q$27,17,FALSE),"")</f>
        <v/>
      </c>
      <c r="K988" s="192" t="str">
        <f>IFERROR(VLOOKUP(Input!$D987,'Measure List'!$A:$AN,40,FALSE),"")</f>
        <v/>
      </c>
      <c r="L988" s="156"/>
      <c r="M988" s="193" t="str">
        <f>IF(B988="","",IF(AND(Input!H987="",IFERROR(VLOOKUP(K988,UIR!$A$2:$P$21,2,FALSE),"")&lt;&gt;""),"Data is Missing.",""))</f>
        <v/>
      </c>
      <c r="N988" s="194" t="str">
        <f>IF(B988="","",IF(AND(Input!I987="",IFERROR(VLOOKUP(K988,UIR!$A$2:$P$21,3,FALSE),"")&lt;&gt;""),"Data is Missing.",""))</f>
        <v/>
      </c>
      <c r="O988" s="194" t="str">
        <f>IF(B988="","",IF(AND(Input!J987="",IFERROR(VLOOKUP(K988,UIR!$A$2:$P$21,4,FALSE),"")&lt;&gt;""),"Data is Missing.",""))</f>
        <v/>
      </c>
      <c r="P988" s="194" t="str">
        <f>IF(B988="","",IF(AND(Input!K987="",IFERROR(VLOOKUP(K988,UIR!$A$2:$P$21,5,FALSE),"")&lt;&gt;""),"Data is Missing.",""))</f>
        <v/>
      </c>
      <c r="Q988" s="194" t="str">
        <f>IF(B988="","",IF(AND(Input!L987="",IFERROR(VLOOKUP(K988,UIR!$A$2:$P$21,6,FALSE),"")&lt;&gt;""),"Data is Missing.",""))</f>
        <v/>
      </c>
      <c r="R988" s="194" t="str">
        <f>IF(B988="","",IF(AND(Input!M987="",IFERROR(VLOOKUP(K988,UIR!$A$2:$P$21,7,FALSE),"")&lt;&gt;""),"Data is Missing.",""))</f>
        <v/>
      </c>
      <c r="S988" s="194" t="str">
        <f>IF(B988="","",IF(AND(Input!P987="",IFERROR(VLOOKUP(K988,UIR!$A$2:$P$21,8,FALSE),"")&lt;&gt;""),"Data is Missing.",""))</f>
        <v/>
      </c>
      <c r="T988" s="194" t="str">
        <f>IF(B988="","",IF(AND(Input!Q987="",IFERROR(VLOOKUP(K988,UIR!$A$2:$P$21,9,FALSE),"")&lt;&gt;""),"Data is Missing.",""))</f>
        <v/>
      </c>
      <c r="U988" s="194"/>
      <c r="V988" s="194" t="str">
        <f>IF(B988="","",IF(AND(Input!S987="",IFERROR(VLOOKUP(K988,UIR!$A$2:$P$21,11,FALSE),"")&lt;&gt;""),"Data is Missing.",""))</f>
        <v/>
      </c>
      <c r="W988" s="194" t="str">
        <f>IF(B988="","",IF(AND(Input!T987="",IFERROR(VLOOKUP(K988,UIR!$A$2:$P$21,12,FALSE),"")&lt;&gt;""),"Data is Missing.",""))</f>
        <v/>
      </c>
      <c r="X988" s="194" t="str">
        <f>IF(B988="","",IF(AND(Input!V987="",IFERROR(VLOOKUP(K988,UIR!$A$2:$P$21,13,FALSE),"")&lt;&gt;""),"Data is Missing.",""))</f>
        <v/>
      </c>
      <c r="Y988" s="194" t="str">
        <f>IF(B988="","",IF(AND(Input!W987="",IFERROR(VLOOKUP(K988,UIR!$A$2:$P$21,14,FALSE),"")&lt;&gt;""),"Data is Missing.",""))</f>
        <v/>
      </c>
      <c r="Z988" s="194" t="str">
        <f>IF(B988="","",IF(AND(Input!X987="",IFERROR(VLOOKUP(K988,UIR!$A$2:$P$21,15,FALSE),"")&lt;&gt;""),"Data is Missing.",""))</f>
        <v/>
      </c>
      <c r="AA988" s="195" t="str">
        <f>IF(B988="","",IF(AND(Input!Y987="",IFERROR(VLOOKUP(K988,UIR!$A$2:$P$21,16,FALSE),"")&lt;&gt;""),"Data is Missing.",""))</f>
        <v/>
      </c>
      <c r="AC988" s="202" t="str">
        <f>IF(ISERROR(IF(Input!D987="","",IF(ISERROR(VLOOKUP(Input!D987,'Measure List'!$A$2:$A$30000,1,0)),"Invalid RefNo",""))),"",IF(Input!D987="","",IF(ISERROR(VLOOKUP(Input!D987,'Measure List'!$A$2:$A$30000,1,0)),"Invalid RefNo","")))</f>
        <v/>
      </c>
      <c r="AD988" s="156"/>
      <c r="AE988" s="156"/>
      <c r="AF988" s="156"/>
      <c r="AG988" s="156"/>
      <c r="AH988" s="156"/>
      <c r="AI988" s="156"/>
      <c r="AJ988" s="156"/>
      <c r="AK988" s="156"/>
      <c r="AL988" s="203" t="str">
        <f>IF(COUNTIF(Dropdowns!$K$2:$K$7,Input!S987)&gt;0,"",IF(Input!S987="","","Invalid Type"))</f>
        <v/>
      </c>
      <c r="AN988" s="204" t="str">
        <f>IF(Input!C987="","",IF(ISNUMBER(VALUE(Input!C987)),"","Needs to be a number."))</f>
        <v/>
      </c>
      <c r="AO988" s="205" t="str">
        <f>IF(Input!E987="","",IF(ISNUMBER(VALUE(Input!E987)),"","Needs to be a number."))</f>
        <v/>
      </c>
      <c r="AP988" s="205" t="str">
        <f>IF(Input!N987="","",IF(ISNUMBER(VALUE(Input!N987)),"","Needs to be a number."))</f>
        <v/>
      </c>
      <c r="AQ988" s="205" t="str">
        <f>IF(Input!O987="","",IF(ISNUMBER(VALUE(Input!O987)),"","Needs to be a number."))</f>
        <v/>
      </c>
      <c r="AR988" s="205" t="str">
        <f>IF(Input!V987="","",IF(ISNUMBER(VALUE(Input!V987)),"","Needs to be a number."))</f>
        <v/>
      </c>
      <c r="AS988" s="205" t="str">
        <f>IF(Input!W987="","",IF(ISNUMBER(VALUE(Input!W987)),"","Needs to be a number."))</f>
        <v/>
      </c>
      <c r="AT988" s="205" t="str">
        <f>IF(Input!X987="","",IF(ISNUMBER(VALUE(Input!X987)),"","Needs to be a number."))</f>
        <v/>
      </c>
      <c r="AU988" s="206" t="str">
        <f>IF(Input!Y987="","",IF(ISNUMBER(VALUE(Input!Y987)),"","Needs to be a number."))</f>
        <v/>
      </c>
      <c r="AW988" s="259" t="str">
        <f>IF(OR(VALUE(Input!C987)&lt;0,VALUE(Input!C987)&gt;100), "Invalid EEI %","")</f>
        <v/>
      </c>
      <c r="AX988" s="207"/>
      <c r="AY988" s="278" t="str">
        <f>IF(Input!E987="","",IF(VALUE(Input!E987)=0,"Do not enter 0.",""))</f>
        <v/>
      </c>
    </row>
    <row r="989" spans="2:51" x14ac:dyDescent="0.3">
      <c r="B989" s="188" t="str">
        <f>Input!A988</f>
        <v/>
      </c>
      <c r="C989" s="189" t="str">
        <f>IF(ISERROR(IF(AND(Input!$A988="",SUMPRODUCT(--(LEN(Input!$A989:'Input'!$A$1006)&gt;0))&lt;&gt;0),"Row is skipped.",IF(AND(Input!$A988="",Input!$A989=""),"", IF(Input!B988="","Data is missing.","")))),"",IF(AND(Input!$A988="",SUMPRODUCT(--(LEN(Input!$A989:'Input'!$A$1006)&gt;0))&lt;&gt;0),"Row is skipped.",IF(AND(Input!$A988="",Input!$A989=""),"", IF(Input!B988="","Data is missing.",""))))</f>
        <v/>
      </c>
      <c r="D989" s="189" t="str">
        <f>IF(ISERROR(IF(AND(Input!$A988="",SUMPRODUCT(--(LEN(Input!$A989:'Input'!$A$1006)&gt;0))&lt;&gt;0),"Row is skipped.",IF(AND(Input!$A988="",Input!$A989=""),"", IF(Input!C988="","Data is missing.","")))),"",IF(AND(Input!$A988="",SUMPRODUCT(--(LEN(Input!$A989:'Input'!$A$1006)&gt;0))&lt;&gt;0),"Row is skipped.",IF(AND(Input!$A988="",Input!$A989=""),"", IF(Input!C988="","Data is missing.",""))))</f>
        <v/>
      </c>
      <c r="E989" s="189" t="str">
        <f>IF(ISERROR(IF(AND(Input!$A988="",SUMPRODUCT(--(LEN(Input!$A989:'Input'!$A$1006)&gt;0))&lt;&gt;0),"Row is skipped.",IF(AND(Input!$A988="",Input!$A989=""),"", IF(Input!D988="","Data is missing.","")))),"",IF(AND(Input!$A988="",SUMPRODUCT(--(LEN(Input!$A989:'Input'!$A$1006)&gt;0))&lt;&gt;0),"Row is skipped.",IF(AND(Input!$A988="",Input!$A989=""),"", IF(Input!D988="","Data is missing.",""))))</f>
        <v/>
      </c>
      <c r="F989" s="189" t="str">
        <f>IF(ISERROR(IF(AND(Input!$A988="",SUMPRODUCT(--(LEN(Input!$A989:'Input'!$A$1006)&gt;0))&lt;&gt;0),"Row is skipped.",IF(AND(Input!$A988="",Input!$A989=""),"", IF(Input!E988="","Data is missing.","")))),"",IF(AND(Input!$A988="",SUMPRODUCT(--(LEN(Input!$A989:'Input'!$A$1006)&gt;0))&lt;&gt;0),"Row is skipped.",IF(AND(Input!$A988="",Input!$A989=""),"", IF(Input!E988="","Data is missing.",""))))</f>
        <v/>
      </c>
      <c r="G989" s="189" t="str">
        <f>IF(ISERROR(IF(AND(Input!$A988="",SUMPRODUCT(--(LEN(Input!$A989:'Input'!$A$1006)&gt;0))&lt;&gt;0),"Row is skipped.",IF(AND(Input!$A988="",Input!$A989=""),"", IF(Input!F988="","Data is missing.","")))),"",IF(AND(Input!$A988="",SUMPRODUCT(--(LEN(Input!$A989:'Input'!$A$1006)&gt;0))&lt;&gt;0),"Row is skipped.",IF(AND(Input!$A988="",Input!$A989=""),"", IF(Input!F988="","Data is missing.",""))))</f>
        <v/>
      </c>
      <c r="H989" s="190" t="str">
        <f>IF(ISERROR(IF(AND(Input!$A988="",SUMPRODUCT(--(LEN(Input!$A989:'Input'!$A$1006)&gt;0))&lt;&gt;0),"Row is skipped.",IF(AND(Input!$A988="",Input!$A989=""),"", IF(Input!G988="","Data is missing.","")))),"",IF(AND(Input!$A988="",SUMPRODUCT(--(LEN(Input!$A989:'Input'!$A$1006)&gt;0))&lt;&gt;0),"Row is skipped.",IF(AND(Input!$A988="",Input!$A989=""),"", IF(Input!G988="","Data is missing.",""))))</f>
        <v/>
      </c>
      <c r="I989" s="156"/>
      <c r="J989" s="191" t="str">
        <f>IFERROR(VLOOKUP(VLOOKUP(Input!$D988,'Measure List'!$A:$AN,40,FALSE),UIR!$A$1:$Q$27,17,FALSE),"")</f>
        <v/>
      </c>
      <c r="K989" s="192" t="str">
        <f>IFERROR(VLOOKUP(Input!$D988,'Measure List'!$A:$AN,40,FALSE),"")</f>
        <v/>
      </c>
      <c r="L989" s="156"/>
      <c r="M989" s="193" t="str">
        <f>IF(B989="","",IF(AND(Input!H988="",IFERROR(VLOOKUP(K989,UIR!$A$2:$P$21,2,FALSE),"")&lt;&gt;""),"Data is Missing.",""))</f>
        <v/>
      </c>
      <c r="N989" s="194" t="str">
        <f>IF(B989="","",IF(AND(Input!I988="",IFERROR(VLOOKUP(K989,UIR!$A$2:$P$21,3,FALSE),"")&lt;&gt;""),"Data is Missing.",""))</f>
        <v/>
      </c>
      <c r="O989" s="194" t="str">
        <f>IF(B989="","",IF(AND(Input!J988="",IFERROR(VLOOKUP(K989,UIR!$A$2:$P$21,4,FALSE),"")&lt;&gt;""),"Data is Missing.",""))</f>
        <v/>
      </c>
      <c r="P989" s="194" t="str">
        <f>IF(B989="","",IF(AND(Input!K988="",IFERROR(VLOOKUP(K989,UIR!$A$2:$P$21,5,FALSE),"")&lt;&gt;""),"Data is Missing.",""))</f>
        <v/>
      </c>
      <c r="Q989" s="194" t="str">
        <f>IF(B989="","",IF(AND(Input!L988="",IFERROR(VLOOKUP(K989,UIR!$A$2:$P$21,6,FALSE),"")&lt;&gt;""),"Data is Missing.",""))</f>
        <v/>
      </c>
      <c r="R989" s="194" t="str">
        <f>IF(B989="","",IF(AND(Input!M988="",IFERROR(VLOOKUP(K989,UIR!$A$2:$P$21,7,FALSE),"")&lt;&gt;""),"Data is Missing.",""))</f>
        <v/>
      </c>
      <c r="S989" s="194" t="str">
        <f>IF(B989="","",IF(AND(Input!P988="",IFERROR(VLOOKUP(K989,UIR!$A$2:$P$21,8,FALSE),"")&lt;&gt;""),"Data is Missing.",""))</f>
        <v/>
      </c>
      <c r="T989" s="194" t="str">
        <f>IF(B989="","",IF(AND(Input!Q988="",IFERROR(VLOOKUP(K989,UIR!$A$2:$P$21,9,FALSE),"")&lt;&gt;""),"Data is Missing.",""))</f>
        <v/>
      </c>
      <c r="U989" s="194"/>
      <c r="V989" s="194" t="str">
        <f>IF(B989="","",IF(AND(Input!S988="",IFERROR(VLOOKUP(K989,UIR!$A$2:$P$21,11,FALSE),"")&lt;&gt;""),"Data is Missing.",""))</f>
        <v/>
      </c>
      <c r="W989" s="194" t="str">
        <f>IF(B989="","",IF(AND(Input!T988="",IFERROR(VLOOKUP(K989,UIR!$A$2:$P$21,12,FALSE),"")&lt;&gt;""),"Data is Missing.",""))</f>
        <v/>
      </c>
      <c r="X989" s="194" t="str">
        <f>IF(B989="","",IF(AND(Input!V988="",IFERROR(VLOOKUP(K989,UIR!$A$2:$P$21,13,FALSE),"")&lt;&gt;""),"Data is Missing.",""))</f>
        <v/>
      </c>
      <c r="Y989" s="194" t="str">
        <f>IF(B989="","",IF(AND(Input!W988="",IFERROR(VLOOKUP(K989,UIR!$A$2:$P$21,14,FALSE),"")&lt;&gt;""),"Data is Missing.",""))</f>
        <v/>
      </c>
      <c r="Z989" s="194" t="str">
        <f>IF(B989="","",IF(AND(Input!X988="",IFERROR(VLOOKUP(K989,UIR!$A$2:$P$21,15,FALSE),"")&lt;&gt;""),"Data is Missing.",""))</f>
        <v/>
      </c>
      <c r="AA989" s="195" t="str">
        <f>IF(B989="","",IF(AND(Input!Y988="",IFERROR(VLOOKUP(K989,UIR!$A$2:$P$21,16,FALSE),"")&lt;&gt;""),"Data is Missing.",""))</f>
        <v/>
      </c>
      <c r="AC989" s="202" t="str">
        <f>IF(ISERROR(IF(Input!D988="","",IF(ISERROR(VLOOKUP(Input!D988,'Measure List'!$A$2:$A$30000,1,0)),"Invalid RefNo",""))),"",IF(Input!D988="","",IF(ISERROR(VLOOKUP(Input!D988,'Measure List'!$A$2:$A$30000,1,0)),"Invalid RefNo","")))</f>
        <v/>
      </c>
      <c r="AD989" s="156"/>
      <c r="AE989" s="156"/>
      <c r="AF989" s="156"/>
      <c r="AG989" s="156"/>
      <c r="AH989" s="156"/>
      <c r="AI989" s="156"/>
      <c r="AJ989" s="156"/>
      <c r="AK989" s="156"/>
      <c r="AL989" s="203" t="str">
        <f>IF(COUNTIF(Dropdowns!$K$2:$K$7,Input!S988)&gt;0,"",IF(Input!S988="","","Invalid Type"))</f>
        <v/>
      </c>
      <c r="AN989" s="204" t="str">
        <f>IF(Input!C988="","",IF(ISNUMBER(VALUE(Input!C988)),"","Needs to be a number."))</f>
        <v/>
      </c>
      <c r="AO989" s="205" t="str">
        <f>IF(Input!E988="","",IF(ISNUMBER(VALUE(Input!E988)),"","Needs to be a number."))</f>
        <v/>
      </c>
      <c r="AP989" s="205" t="str">
        <f>IF(Input!N988="","",IF(ISNUMBER(VALUE(Input!N988)),"","Needs to be a number."))</f>
        <v/>
      </c>
      <c r="AQ989" s="205" t="str">
        <f>IF(Input!O988="","",IF(ISNUMBER(VALUE(Input!O988)),"","Needs to be a number."))</f>
        <v/>
      </c>
      <c r="AR989" s="205" t="str">
        <f>IF(Input!V988="","",IF(ISNUMBER(VALUE(Input!V988)),"","Needs to be a number."))</f>
        <v/>
      </c>
      <c r="AS989" s="205" t="str">
        <f>IF(Input!W988="","",IF(ISNUMBER(VALUE(Input!W988)),"","Needs to be a number."))</f>
        <v/>
      </c>
      <c r="AT989" s="205" t="str">
        <f>IF(Input!X988="","",IF(ISNUMBER(VALUE(Input!X988)),"","Needs to be a number."))</f>
        <v/>
      </c>
      <c r="AU989" s="206" t="str">
        <f>IF(Input!Y988="","",IF(ISNUMBER(VALUE(Input!Y988)),"","Needs to be a number."))</f>
        <v/>
      </c>
      <c r="AW989" s="259" t="str">
        <f>IF(OR(VALUE(Input!C988)&lt;0,VALUE(Input!C988)&gt;100), "Invalid EEI %","")</f>
        <v/>
      </c>
      <c r="AX989" s="207"/>
      <c r="AY989" s="278" t="str">
        <f>IF(Input!E988="","",IF(VALUE(Input!E988)=0,"Do not enter 0.",""))</f>
        <v/>
      </c>
    </row>
    <row r="990" spans="2:51" x14ac:dyDescent="0.3">
      <c r="B990" s="188" t="str">
        <f>Input!A989</f>
        <v/>
      </c>
      <c r="C990" s="189" t="str">
        <f>IF(ISERROR(IF(AND(Input!$A989="",SUMPRODUCT(--(LEN(Input!$A990:'Input'!$A$1006)&gt;0))&lt;&gt;0),"Row is skipped.",IF(AND(Input!$A989="",Input!$A990=""),"", IF(Input!B989="","Data is missing.","")))),"",IF(AND(Input!$A989="",SUMPRODUCT(--(LEN(Input!$A990:'Input'!$A$1006)&gt;0))&lt;&gt;0),"Row is skipped.",IF(AND(Input!$A989="",Input!$A990=""),"", IF(Input!B989="","Data is missing.",""))))</f>
        <v/>
      </c>
      <c r="D990" s="189" t="str">
        <f>IF(ISERROR(IF(AND(Input!$A989="",SUMPRODUCT(--(LEN(Input!$A990:'Input'!$A$1006)&gt;0))&lt;&gt;0),"Row is skipped.",IF(AND(Input!$A989="",Input!$A990=""),"", IF(Input!C989="","Data is missing.","")))),"",IF(AND(Input!$A989="",SUMPRODUCT(--(LEN(Input!$A990:'Input'!$A$1006)&gt;0))&lt;&gt;0),"Row is skipped.",IF(AND(Input!$A989="",Input!$A990=""),"", IF(Input!C989="","Data is missing.",""))))</f>
        <v/>
      </c>
      <c r="E990" s="189" t="str">
        <f>IF(ISERROR(IF(AND(Input!$A989="",SUMPRODUCT(--(LEN(Input!$A990:'Input'!$A$1006)&gt;0))&lt;&gt;0),"Row is skipped.",IF(AND(Input!$A989="",Input!$A990=""),"", IF(Input!D989="","Data is missing.","")))),"",IF(AND(Input!$A989="",SUMPRODUCT(--(LEN(Input!$A990:'Input'!$A$1006)&gt;0))&lt;&gt;0),"Row is skipped.",IF(AND(Input!$A989="",Input!$A990=""),"", IF(Input!D989="","Data is missing.",""))))</f>
        <v/>
      </c>
      <c r="F990" s="189" t="str">
        <f>IF(ISERROR(IF(AND(Input!$A989="",SUMPRODUCT(--(LEN(Input!$A990:'Input'!$A$1006)&gt;0))&lt;&gt;0),"Row is skipped.",IF(AND(Input!$A989="",Input!$A990=""),"", IF(Input!E989="","Data is missing.","")))),"",IF(AND(Input!$A989="",SUMPRODUCT(--(LEN(Input!$A990:'Input'!$A$1006)&gt;0))&lt;&gt;0),"Row is skipped.",IF(AND(Input!$A989="",Input!$A990=""),"", IF(Input!E989="","Data is missing.",""))))</f>
        <v/>
      </c>
      <c r="G990" s="189" t="str">
        <f>IF(ISERROR(IF(AND(Input!$A989="",SUMPRODUCT(--(LEN(Input!$A990:'Input'!$A$1006)&gt;0))&lt;&gt;0),"Row is skipped.",IF(AND(Input!$A989="",Input!$A990=""),"", IF(Input!F989="","Data is missing.","")))),"",IF(AND(Input!$A989="",SUMPRODUCT(--(LEN(Input!$A990:'Input'!$A$1006)&gt;0))&lt;&gt;0),"Row is skipped.",IF(AND(Input!$A989="",Input!$A990=""),"", IF(Input!F989="","Data is missing.",""))))</f>
        <v/>
      </c>
      <c r="H990" s="190" t="str">
        <f>IF(ISERROR(IF(AND(Input!$A989="",SUMPRODUCT(--(LEN(Input!$A990:'Input'!$A$1006)&gt;0))&lt;&gt;0),"Row is skipped.",IF(AND(Input!$A989="",Input!$A990=""),"", IF(Input!G989="","Data is missing.","")))),"",IF(AND(Input!$A989="",SUMPRODUCT(--(LEN(Input!$A990:'Input'!$A$1006)&gt;0))&lt;&gt;0),"Row is skipped.",IF(AND(Input!$A989="",Input!$A990=""),"", IF(Input!G989="","Data is missing.",""))))</f>
        <v/>
      </c>
      <c r="I990" s="156"/>
      <c r="J990" s="191" t="str">
        <f>IFERROR(VLOOKUP(VLOOKUP(Input!$D989,'Measure List'!$A:$AN,40,FALSE),UIR!$A$1:$Q$27,17,FALSE),"")</f>
        <v/>
      </c>
      <c r="K990" s="192" t="str">
        <f>IFERROR(VLOOKUP(Input!$D989,'Measure List'!$A:$AN,40,FALSE),"")</f>
        <v/>
      </c>
      <c r="L990" s="156"/>
      <c r="M990" s="193" t="str">
        <f>IF(B990="","",IF(AND(Input!H989="",IFERROR(VLOOKUP(K990,UIR!$A$2:$P$21,2,FALSE),"")&lt;&gt;""),"Data is Missing.",""))</f>
        <v/>
      </c>
      <c r="N990" s="194" t="str">
        <f>IF(B990="","",IF(AND(Input!I989="",IFERROR(VLOOKUP(K990,UIR!$A$2:$P$21,3,FALSE),"")&lt;&gt;""),"Data is Missing.",""))</f>
        <v/>
      </c>
      <c r="O990" s="194" t="str">
        <f>IF(B990="","",IF(AND(Input!J989="",IFERROR(VLOOKUP(K990,UIR!$A$2:$P$21,4,FALSE),"")&lt;&gt;""),"Data is Missing.",""))</f>
        <v/>
      </c>
      <c r="P990" s="194" t="str">
        <f>IF(B990="","",IF(AND(Input!K989="",IFERROR(VLOOKUP(K990,UIR!$A$2:$P$21,5,FALSE),"")&lt;&gt;""),"Data is Missing.",""))</f>
        <v/>
      </c>
      <c r="Q990" s="194" t="str">
        <f>IF(B990="","",IF(AND(Input!L989="",IFERROR(VLOOKUP(K990,UIR!$A$2:$P$21,6,FALSE),"")&lt;&gt;""),"Data is Missing.",""))</f>
        <v/>
      </c>
      <c r="R990" s="194" t="str">
        <f>IF(B990="","",IF(AND(Input!M989="",IFERROR(VLOOKUP(K990,UIR!$A$2:$P$21,7,FALSE),"")&lt;&gt;""),"Data is Missing.",""))</f>
        <v/>
      </c>
      <c r="S990" s="194" t="str">
        <f>IF(B990="","",IF(AND(Input!P989="",IFERROR(VLOOKUP(K990,UIR!$A$2:$P$21,8,FALSE),"")&lt;&gt;""),"Data is Missing.",""))</f>
        <v/>
      </c>
      <c r="T990" s="194" t="str">
        <f>IF(B990="","",IF(AND(Input!Q989="",IFERROR(VLOOKUP(K990,UIR!$A$2:$P$21,9,FALSE),"")&lt;&gt;""),"Data is Missing.",""))</f>
        <v/>
      </c>
      <c r="U990" s="194"/>
      <c r="V990" s="194" t="str">
        <f>IF(B990="","",IF(AND(Input!S989="",IFERROR(VLOOKUP(K990,UIR!$A$2:$P$21,11,FALSE),"")&lt;&gt;""),"Data is Missing.",""))</f>
        <v/>
      </c>
      <c r="W990" s="194" t="str">
        <f>IF(B990="","",IF(AND(Input!T989="",IFERROR(VLOOKUP(K990,UIR!$A$2:$P$21,12,FALSE),"")&lt;&gt;""),"Data is Missing.",""))</f>
        <v/>
      </c>
      <c r="X990" s="194" t="str">
        <f>IF(B990="","",IF(AND(Input!V989="",IFERROR(VLOOKUP(K990,UIR!$A$2:$P$21,13,FALSE),"")&lt;&gt;""),"Data is Missing.",""))</f>
        <v/>
      </c>
      <c r="Y990" s="194" t="str">
        <f>IF(B990="","",IF(AND(Input!W989="",IFERROR(VLOOKUP(K990,UIR!$A$2:$P$21,14,FALSE),"")&lt;&gt;""),"Data is Missing.",""))</f>
        <v/>
      </c>
      <c r="Z990" s="194" t="str">
        <f>IF(B990="","",IF(AND(Input!X989="",IFERROR(VLOOKUP(K990,UIR!$A$2:$P$21,15,FALSE),"")&lt;&gt;""),"Data is Missing.",""))</f>
        <v/>
      </c>
      <c r="AA990" s="195" t="str">
        <f>IF(B990="","",IF(AND(Input!Y989="",IFERROR(VLOOKUP(K990,UIR!$A$2:$P$21,16,FALSE),"")&lt;&gt;""),"Data is Missing.",""))</f>
        <v/>
      </c>
      <c r="AC990" s="202" t="str">
        <f>IF(ISERROR(IF(Input!D989="","",IF(ISERROR(VLOOKUP(Input!D989,'Measure List'!$A$2:$A$30000,1,0)),"Invalid RefNo",""))),"",IF(Input!D989="","",IF(ISERROR(VLOOKUP(Input!D989,'Measure List'!$A$2:$A$30000,1,0)),"Invalid RefNo","")))</f>
        <v/>
      </c>
      <c r="AD990" s="156"/>
      <c r="AE990" s="156"/>
      <c r="AF990" s="156"/>
      <c r="AG990" s="156"/>
      <c r="AH990" s="156"/>
      <c r="AI990" s="156"/>
      <c r="AJ990" s="156"/>
      <c r="AK990" s="156"/>
      <c r="AL990" s="203" t="str">
        <f>IF(COUNTIF(Dropdowns!$K$2:$K$7,Input!S989)&gt;0,"",IF(Input!S989="","","Invalid Type"))</f>
        <v/>
      </c>
      <c r="AN990" s="204" t="str">
        <f>IF(Input!C989="","",IF(ISNUMBER(VALUE(Input!C989)),"","Needs to be a number."))</f>
        <v/>
      </c>
      <c r="AO990" s="205" t="str">
        <f>IF(Input!E989="","",IF(ISNUMBER(VALUE(Input!E989)),"","Needs to be a number."))</f>
        <v/>
      </c>
      <c r="AP990" s="205" t="str">
        <f>IF(Input!N989="","",IF(ISNUMBER(VALUE(Input!N989)),"","Needs to be a number."))</f>
        <v/>
      </c>
      <c r="AQ990" s="205" t="str">
        <f>IF(Input!O989="","",IF(ISNUMBER(VALUE(Input!O989)),"","Needs to be a number."))</f>
        <v/>
      </c>
      <c r="AR990" s="205" t="str">
        <f>IF(Input!V989="","",IF(ISNUMBER(VALUE(Input!V989)),"","Needs to be a number."))</f>
        <v/>
      </c>
      <c r="AS990" s="205" t="str">
        <f>IF(Input!W989="","",IF(ISNUMBER(VALUE(Input!W989)),"","Needs to be a number."))</f>
        <v/>
      </c>
      <c r="AT990" s="205" t="str">
        <f>IF(Input!X989="","",IF(ISNUMBER(VALUE(Input!X989)),"","Needs to be a number."))</f>
        <v/>
      </c>
      <c r="AU990" s="206" t="str">
        <f>IF(Input!Y989="","",IF(ISNUMBER(VALUE(Input!Y989)),"","Needs to be a number."))</f>
        <v/>
      </c>
      <c r="AW990" s="259" t="str">
        <f>IF(OR(VALUE(Input!C989)&lt;0,VALUE(Input!C989)&gt;100), "Invalid EEI %","")</f>
        <v/>
      </c>
      <c r="AX990" s="207"/>
      <c r="AY990" s="278" t="str">
        <f>IF(Input!E989="","",IF(VALUE(Input!E989)=0,"Do not enter 0.",""))</f>
        <v/>
      </c>
    </row>
    <row r="991" spans="2:51" x14ac:dyDescent="0.3">
      <c r="B991" s="188" t="str">
        <f>Input!A990</f>
        <v/>
      </c>
      <c r="C991" s="189" t="str">
        <f>IF(ISERROR(IF(AND(Input!$A990="",SUMPRODUCT(--(LEN(Input!$A991:'Input'!$A$1006)&gt;0))&lt;&gt;0),"Row is skipped.",IF(AND(Input!$A990="",Input!$A991=""),"", IF(Input!B990="","Data is missing.","")))),"",IF(AND(Input!$A990="",SUMPRODUCT(--(LEN(Input!$A991:'Input'!$A$1006)&gt;0))&lt;&gt;0),"Row is skipped.",IF(AND(Input!$A990="",Input!$A991=""),"", IF(Input!B990="","Data is missing.",""))))</f>
        <v/>
      </c>
      <c r="D991" s="189" t="str">
        <f>IF(ISERROR(IF(AND(Input!$A990="",SUMPRODUCT(--(LEN(Input!$A991:'Input'!$A$1006)&gt;0))&lt;&gt;0),"Row is skipped.",IF(AND(Input!$A990="",Input!$A991=""),"", IF(Input!C990="","Data is missing.","")))),"",IF(AND(Input!$A990="",SUMPRODUCT(--(LEN(Input!$A991:'Input'!$A$1006)&gt;0))&lt;&gt;0),"Row is skipped.",IF(AND(Input!$A990="",Input!$A991=""),"", IF(Input!C990="","Data is missing.",""))))</f>
        <v/>
      </c>
      <c r="E991" s="189" t="str">
        <f>IF(ISERROR(IF(AND(Input!$A990="",SUMPRODUCT(--(LEN(Input!$A991:'Input'!$A$1006)&gt;0))&lt;&gt;0),"Row is skipped.",IF(AND(Input!$A990="",Input!$A991=""),"", IF(Input!D990="","Data is missing.","")))),"",IF(AND(Input!$A990="",SUMPRODUCT(--(LEN(Input!$A991:'Input'!$A$1006)&gt;0))&lt;&gt;0),"Row is skipped.",IF(AND(Input!$A990="",Input!$A991=""),"", IF(Input!D990="","Data is missing.",""))))</f>
        <v/>
      </c>
      <c r="F991" s="189" t="str">
        <f>IF(ISERROR(IF(AND(Input!$A990="",SUMPRODUCT(--(LEN(Input!$A991:'Input'!$A$1006)&gt;0))&lt;&gt;0),"Row is skipped.",IF(AND(Input!$A990="",Input!$A991=""),"", IF(Input!E990="","Data is missing.","")))),"",IF(AND(Input!$A990="",SUMPRODUCT(--(LEN(Input!$A991:'Input'!$A$1006)&gt;0))&lt;&gt;0),"Row is skipped.",IF(AND(Input!$A990="",Input!$A991=""),"", IF(Input!E990="","Data is missing.",""))))</f>
        <v/>
      </c>
      <c r="G991" s="189" t="str">
        <f>IF(ISERROR(IF(AND(Input!$A990="",SUMPRODUCT(--(LEN(Input!$A991:'Input'!$A$1006)&gt;0))&lt;&gt;0),"Row is skipped.",IF(AND(Input!$A990="",Input!$A991=""),"", IF(Input!F990="","Data is missing.","")))),"",IF(AND(Input!$A990="",SUMPRODUCT(--(LEN(Input!$A991:'Input'!$A$1006)&gt;0))&lt;&gt;0),"Row is skipped.",IF(AND(Input!$A990="",Input!$A991=""),"", IF(Input!F990="","Data is missing.",""))))</f>
        <v/>
      </c>
      <c r="H991" s="190" t="str">
        <f>IF(ISERROR(IF(AND(Input!$A990="",SUMPRODUCT(--(LEN(Input!$A991:'Input'!$A$1006)&gt;0))&lt;&gt;0),"Row is skipped.",IF(AND(Input!$A990="",Input!$A991=""),"", IF(Input!G990="","Data is missing.","")))),"",IF(AND(Input!$A990="",SUMPRODUCT(--(LEN(Input!$A991:'Input'!$A$1006)&gt;0))&lt;&gt;0),"Row is skipped.",IF(AND(Input!$A990="",Input!$A991=""),"", IF(Input!G990="","Data is missing.",""))))</f>
        <v/>
      </c>
      <c r="I991" s="156"/>
      <c r="J991" s="191" t="str">
        <f>IFERROR(VLOOKUP(VLOOKUP(Input!$D990,'Measure List'!$A:$AN,40,FALSE),UIR!$A$1:$Q$27,17,FALSE),"")</f>
        <v/>
      </c>
      <c r="K991" s="192" t="str">
        <f>IFERROR(VLOOKUP(Input!$D990,'Measure List'!$A:$AN,40,FALSE),"")</f>
        <v/>
      </c>
      <c r="L991" s="156"/>
      <c r="M991" s="193" t="str">
        <f>IF(B991="","",IF(AND(Input!H990="",IFERROR(VLOOKUP(K991,UIR!$A$2:$P$21,2,FALSE),"")&lt;&gt;""),"Data is Missing.",""))</f>
        <v/>
      </c>
      <c r="N991" s="194" t="str">
        <f>IF(B991="","",IF(AND(Input!I990="",IFERROR(VLOOKUP(K991,UIR!$A$2:$P$21,3,FALSE),"")&lt;&gt;""),"Data is Missing.",""))</f>
        <v/>
      </c>
      <c r="O991" s="194" t="str">
        <f>IF(B991="","",IF(AND(Input!J990="",IFERROR(VLOOKUP(K991,UIR!$A$2:$P$21,4,FALSE),"")&lt;&gt;""),"Data is Missing.",""))</f>
        <v/>
      </c>
      <c r="P991" s="194" t="str">
        <f>IF(B991="","",IF(AND(Input!K990="",IFERROR(VLOOKUP(K991,UIR!$A$2:$P$21,5,FALSE),"")&lt;&gt;""),"Data is Missing.",""))</f>
        <v/>
      </c>
      <c r="Q991" s="194" t="str">
        <f>IF(B991="","",IF(AND(Input!L990="",IFERROR(VLOOKUP(K991,UIR!$A$2:$P$21,6,FALSE),"")&lt;&gt;""),"Data is Missing.",""))</f>
        <v/>
      </c>
      <c r="R991" s="194" t="str">
        <f>IF(B991="","",IF(AND(Input!M990="",IFERROR(VLOOKUP(K991,UIR!$A$2:$P$21,7,FALSE),"")&lt;&gt;""),"Data is Missing.",""))</f>
        <v/>
      </c>
      <c r="S991" s="194" t="str">
        <f>IF(B991="","",IF(AND(Input!P990="",IFERROR(VLOOKUP(K991,UIR!$A$2:$P$21,8,FALSE),"")&lt;&gt;""),"Data is Missing.",""))</f>
        <v/>
      </c>
      <c r="T991" s="194" t="str">
        <f>IF(B991="","",IF(AND(Input!Q990="",IFERROR(VLOOKUP(K991,UIR!$A$2:$P$21,9,FALSE),"")&lt;&gt;""),"Data is Missing.",""))</f>
        <v/>
      </c>
      <c r="U991" s="194"/>
      <c r="V991" s="194" t="str">
        <f>IF(B991="","",IF(AND(Input!S990="",IFERROR(VLOOKUP(K991,UIR!$A$2:$P$21,11,FALSE),"")&lt;&gt;""),"Data is Missing.",""))</f>
        <v/>
      </c>
      <c r="W991" s="194" t="str">
        <f>IF(B991="","",IF(AND(Input!T990="",IFERROR(VLOOKUP(K991,UIR!$A$2:$P$21,12,FALSE),"")&lt;&gt;""),"Data is Missing.",""))</f>
        <v/>
      </c>
      <c r="X991" s="194" t="str">
        <f>IF(B991="","",IF(AND(Input!V990="",IFERROR(VLOOKUP(K991,UIR!$A$2:$P$21,13,FALSE),"")&lt;&gt;""),"Data is Missing.",""))</f>
        <v/>
      </c>
      <c r="Y991" s="194" t="str">
        <f>IF(B991="","",IF(AND(Input!W990="",IFERROR(VLOOKUP(K991,UIR!$A$2:$P$21,14,FALSE),"")&lt;&gt;""),"Data is Missing.",""))</f>
        <v/>
      </c>
      <c r="Z991" s="194" t="str">
        <f>IF(B991="","",IF(AND(Input!X990="",IFERROR(VLOOKUP(K991,UIR!$A$2:$P$21,15,FALSE),"")&lt;&gt;""),"Data is Missing.",""))</f>
        <v/>
      </c>
      <c r="AA991" s="195" t="str">
        <f>IF(B991="","",IF(AND(Input!Y990="",IFERROR(VLOOKUP(K991,UIR!$A$2:$P$21,16,FALSE),"")&lt;&gt;""),"Data is Missing.",""))</f>
        <v/>
      </c>
      <c r="AC991" s="202" t="str">
        <f>IF(ISERROR(IF(Input!D990="","",IF(ISERROR(VLOOKUP(Input!D990,'Measure List'!$A$2:$A$30000,1,0)),"Invalid RefNo",""))),"",IF(Input!D990="","",IF(ISERROR(VLOOKUP(Input!D990,'Measure List'!$A$2:$A$30000,1,0)),"Invalid RefNo","")))</f>
        <v/>
      </c>
      <c r="AD991" s="156"/>
      <c r="AE991" s="156"/>
      <c r="AF991" s="156"/>
      <c r="AG991" s="156"/>
      <c r="AH991" s="156"/>
      <c r="AI991" s="156"/>
      <c r="AJ991" s="156"/>
      <c r="AK991" s="156"/>
      <c r="AL991" s="203" t="str">
        <f>IF(COUNTIF(Dropdowns!$K$2:$K$7,Input!S990)&gt;0,"",IF(Input!S990="","","Invalid Type"))</f>
        <v/>
      </c>
      <c r="AN991" s="204" t="str">
        <f>IF(Input!C990="","",IF(ISNUMBER(VALUE(Input!C990)),"","Needs to be a number."))</f>
        <v/>
      </c>
      <c r="AO991" s="205" t="str">
        <f>IF(Input!E990="","",IF(ISNUMBER(VALUE(Input!E990)),"","Needs to be a number."))</f>
        <v/>
      </c>
      <c r="AP991" s="205" t="str">
        <f>IF(Input!N990="","",IF(ISNUMBER(VALUE(Input!N990)),"","Needs to be a number."))</f>
        <v/>
      </c>
      <c r="AQ991" s="205" t="str">
        <f>IF(Input!O990="","",IF(ISNUMBER(VALUE(Input!O990)),"","Needs to be a number."))</f>
        <v/>
      </c>
      <c r="AR991" s="205" t="str">
        <f>IF(Input!V990="","",IF(ISNUMBER(VALUE(Input!V990)),"","Needs to be a number."))</f>
        <v/>
      </c>
      <c r="AS991" s="205" t="str">
        <f>IF(Input!W990="","",IF(ISNUMBER(VALUE(Input!W990)),"","Needs to be a number."))</f>
        <v/>
      </c>
      <c r="AT991" s="205" t="str">
        <f>IF(Input!X990="","",IF(ISNUMBER(VALUE(Input!X990)),"","Needs to be a number."))</f>
        <v/>
      </c>
      <c r="AU991" s="206" t="str">
        <f>IF(Input!Y990="","",IF(ISNUMBER(VALUE(Input!Y990)),"","Needs to be a number."))</f>
        <v/>
      </c>
      <c r="AW991" s="259" t="str">
        <f>IF(OR(VALUE(Input!C990)&lt;0,VALUE(Input!C990)&gt;100), "Invalid EEI %","")</f>
        <v/>
      </c>
      <c r="AX991" s="207"/>
      <c r="AY991" s="278" t="str">
        <f>IF(Input!E990="","",IF(VALUE(Input!E990)=0,"Do not enter 0.",""))</f>
        <v/>
      </c>
    </row>
    <row r="992" spans="2:51" x14ac:dyDescent="0.3">
      <c r="B992" s="188" t="str">
        <f>Input!A991</f>
        <v/>
      </c>
      <c r="C992" s="189" t="str">
        <f>IF(ISERROR(IF(AND(Input!$A991="",SUMPRODUCT(--(LEN(Input!$A992:'Input'!$A$1006)&gt;0))&lt;&gt;0),"Row is skipped.",IF(AND(Input!$A991="",Input!$A992=""),"", IF(Input!B991="","Data is missing.","")))),"",IF(AND(Input!$A991="",SUMPRODUCT(--(LEN(Input!$A992:'Input'!$A$1006)&gt;0))&lt;&gt;0),"Row is skipped.",IF(AND(Input!$A991="",Input!$A992=""),"", IF(Input!B991="","Data is missing.",""))))</f>
        <v/>
      </c>
      <c r="D992" s="189" t="str">
        <f>IF(ISERROR(IF(AND(Input!$A991="",SUMPRODUCT(--(LEN(Input!$A992:'Input'!$A$1006)&gt;0))&lt;&gt;0),"Row is skipped.",IF(AND(Input!$A991="",Input!$A992=""),"", IF(Input!C991="","Data is missing.","")))),"",IF(AND(Input!$A991="",SUMPRODUCT(--(LEN(Input!$A992:'Input'!$A$1006)&gt;0))&lt;&gt;0),"Row is skipped.",IF(AND(Input!$A991="",Input!$A992=""),"", IF(Input!C991="","Data is missing.",""))))</f>
        <v/>
      </c>
      <c r="E992" s="189" t="str">
        <f>IF(ISERROR(IF(AND(Input!$A991="",SUMPRODUCT(--(LEN(Input!$A992:'Input'!$A$1006)&gt;0))&lt;&gt;0),"Row is skipped.",IF(AND(Input!$A991="",Input!$A992=""),"", IF(Input!D991="","Data is missing.","")))),"",IF(AND(Input!$A991="",SUMPRODUCT(--(LEN(Input!$A992:'Input'!$A$1006)&gt;0))&lt;&gt;0),"Row is skipped.",IF(AND(Input!$A991="",Input!$A992=""),"", IF(Input!D991="","Data is missing.",""))))</f>
        <v/>
      </c>
      <c r="F992" s="189" t="str">
        <f>IF(ISERROR(IF(AND(Input!$A991="",SUMPRODUCT(--(LEN(Input!$A992:'Input'!$A$1006)&gt;0))&lt;&gt;0),"Row is skipped.",IF(AND(Input!$A991="",Input!$A992=""),"", IF(Input!E991="","Data is missing.","")))),"",IF(AND(Input!$A991="",SUMPRODUCT(--(LEN(Input!$A992:'Input'!$A$1006)&gt;0))&lt;&gt;0),"Row is skipped.",IF(AND(Input!$A991="",Input!$A992=""),"", IF(Input!E991="","Data is missing.",""))))</f>
        <v/>
      </c>
      <c r="G992" s="189" t="str">
        <f>IF(ISERROR(IF(AND(Input!$A991="",SUMPRODUCT(--(LEN(Input!$A992:'Input'!$A$1006)&gt;0))&lt;&gt;0),"Row is skipped.",IF(AND(Input!$A991="",Input!$A992=""),"", IF(Input!F991="","Data is missing.","")))),"",IF(AND(Input!$A991="",SUMPRODUCT(--(LEN(Input!$A992:'Input'!$A$1006)&gt;0))&lt;&gt;0),"Row is skipped.",IF(AND(Input!$A991="",Input!$A992=""),"", IF(Input!F991="","Data is missing.",""))))</f>
        <v/>
      </c>
      <c r="H992" s="190" t="str">
        <f>IF(ISERROR(IF(AND(Input!$A991="",SUMPRODUCT(--(LEN(Input!$A992:'Input'!$A$1006)&gt;0))&lt;&gt;0),"Row is skipped.",IF(AND(Input!$A991="",Input!$A992=""),"", IF(Input!G991="","Data is missing.","")))),"",IF(AND(Input!$A991="",SUMPRODUCT(--(LEN(Input!$A992:'Input'!$A$1006)&gt;0))&lt;&gt;0),"Row is skipped.",IF(AND(Input!$A991="",Input!$A992=""),"", IF(Input!G991="","Data is missing.",""))))</f>
        <v/>
      </c>
      <c r="I992" s="156"/>
      <c r="J992" s="191" t="str">
        <f>IFERROR(VLOOKUP(VLOOKUP(Input!$D991,'Measure List'!$A:$AN,40,FALSE),UIR!$A$1:$Q$27,17,FALSE),"")</f>
        <v/>
      </c>
      <c r="K992" s="192" t="str">
        <f>IFERROR(VLOOKUP(Input!$D991,'Measure List'!$A:$AN,40,FALSE),"")</f>
        <v/>
      </c>
      <c r="L992" s="156"/>
      <c r="M992" s="193" t="str">
        <f>IF(B992="","",IF(AND(Input!H991="",IFERROR(VLOOKUP(K992,UIR!$A$2:$P$21,2,FALSE),"")&lt;&gt;""),"Data is Missing.",""))</f>
        <v/>
      </c>
      <c r="N992" s="194" t="str">
        <f>IF(B992="","",IF(AND(Input!I991="",IFERROR(VLOOKUP(K992,UIR!$A$2:$P$21,3,FALSE),"")&lt;&gt;""),"Data is Missing.",""))</f>
        <v/>
      </c>
      <c r="O992" s="194" t="str">
        <f>IF(B992="","",IF(AND(Input!J991="",IFERROR(VLOOKUP(K992,UIR!$A$2:$P$21,4,FALSE),"")&lt;&gt;""),"Data is Missing.",""))</f>
        <v/>
      </c>
      <c r="P992" s="194" t="str">
        <f>IF(B992="","",IF(AND(Input!K991="",IFERROR(VLOOKUP(K992,UIR!$A$2:$P$21,5,FALSE),"")&lt;&gt;""),"Data is Missing.",""))</f>
        <v/>
      </c>
      <c r="Q992" s="194" t="str">
        <f>IF(B992="","",IF(AND(Input!L991="",IFERROR(VLOOKUP(K992,UIR!$A$2:$P$21,6,FALSE),"")&lt;&gt;""),"Data is Missing.",""))</f>
        <v/>
      </c>
      <c r="R992" s="194" t="str">
        <f>IF(B992="","",IF(AND(Input!M991="",IFERROR(VLOOKUP(K992,UIR!$A$2:$P$21,7,FALSE),"")&lt;&gt;""),"Data is Missing.",""))</f>
        <v/>
      </c>
      <c r="S992" s="194" t="str">
        <f>IF(B992="","",IF(AND(Input!P991="",IFERROR(VLOOKUP(K992,UIR!$A$2:$P$21,8,FALSE),"")&lt;&gt;""),"Data is Missing.",""))</f>
        <v/>
      </c>
      <c r="T992" s="194" t="str">
        <f>IF(B992="","",IF(AND(Input!Q991="",IFERROR(VLOOKUP(K992,UIR!$A$2:$P$21,9,FALSE),"")&lt;&gt;""),"Data is Missing.",""))</f>
        <v/>
      </c>
      <c r="U992" s="194"/>
      <c r="V992" s="194" t="str">
        <f>IF(B992="","",IF(AND(Input!S991="",IFERROR(VLOOKUP(K992,UIR!$A$2:$P$21,11,FALSE),"")&lt;&gt;""),"Data is Missing.",""))</f>
        <v/>
      </c>
      <c r="W992" s="194" t="str">
        <f>IF(B992="","",IF(AND(Input!T991="",IFERROR(VLOOKUP(K992,UIR!$A$2:$P$21,12,FALSE),"")&lt;&gt;""),"Data is Missing.",""))</f>
        <v/>
      </c>
      <c r="X992" s="194" t="str">
        <f>IF(B992="","",IF(AND(Input!V991="",IFERROR(VLOOKUP(K992,UIR!$A$2:$P$21,13,FALSE),"")&lt;&gt;""),"Data is Missing.",""))</f>
        <v/>
      </c>
      <c r="Y992" s="194" t="str">
        <f>IF(B992="","",IF(AND(Input!W991="",IFERROR(VLOOKUP(K992,UIR!$A$2:$P$21,14,FALSE),"")&lt;&gt;""),"Data is Missing.",""))</f>
        <v/>
      </c>
      <c r="Z992" s="194" t="str">
        <f>IF(B992="","",IF(AND(Input!X991="",IFERROR(VLOOKUP(K992,UIR!$A$2:$P$21,15,FALSE),"")&lt;&gt;""),"Data is Missing.",""))</f>
        <v/>
      </c>
      <c r="AA992" s="195" t="str">
        <f>IF(B992="","",IF(AND(Input!Y991="",IFERROR(VLOOKUP(K992,UIR!$A$2:$P$21,16,FALSE),"")&lt;&gt;""),"Data is Missing.",""))</f>
        <v/>
      </c>
      <c r="AC992" s="202" t="str">
        <f>IF(ISERROR(IF(Input!D991="","",IF(ISERROR(VLOOKUP(Input!D991,'Measure List'!$A$2:$A$30000,1,0)),"Invalid RefNo",""))),"",IF(Input!D991="","",IF(ISERROR(VLOOKUP(Input!D991,'Measure List'!$A$2:$A$30000,1,0)),"Invalid RefNo","")))</f>
        <v/>
      </c>
      <c r="AD992" s="156"/>
      <c r="AE992" s="156"/>
      <c r="AF992" s="156"/>
      <c r="AG992" s="156"/>
      <c r="AH992" s="156"/>
      <c r="AI992" s="156"/>
      <c r="AJ992" s="156"/>
      <c r="AK992" s="156"/>
      <c r="AL992" s="203" t="str">
        <f>IF(COUNTIF(Dropdowns!$K$2:$K$7,Input!S991)&gt;0,"",IF(Input!S991="","","Invalid Type"))</f>
        <v/>
      </c>
      <c r="AN992" s="204" t="str">
        <f>IF(Input!C991="","",IF(ISNUMBER(VALUE(Input!C991)),"","Needs to be a number."))</f>
        <v/>
      </c>
      <c r="AO992" s="205" t="str">
        <f>IF(Input!E991="","",IF(ISNUMBER(VALUE(Input!E991)),"","Needs to be a number."))</f>
        <v/>
      </c>
      <c r="AP992" s="205" t="str">
        <f>IF(Input!N991="","",IF(ISNUMBER(VALUE(Input!N991)),"","Needs to be a number."))</f>
        <v/>
      </c>
      <c r="AQ992" s="205" t="str">
        <f>IF(Input!O991="","",IF(ISNUMBER(VALUE(Input!O991)),"","Needs to be a number."))</f>
        <v/>
      </c>
      <c r="AR992" s="205" t="str">
        <f>IF(Input!V991="","",IF(ISNUMBER(VALUE(Input!V991)),"","Needs to be a number."))</f>
        <v/>
      </c>
      <c r="AS992" s="205" t="str">
        <f>IF(Input!W991="","",IF(ISNUMBER(VALUE(Input!W991)),"","Needs to be a number."))</f>
        <v/>
      </c>
      <c r="AT992" s="205" t="str">
        <f>IF(Input!X991="","",IF(ISNUMBER(VALUE(Input!X991)),"","Needs to be a number."))</f>
        <v/>
      </c>
      <c r="AU992" s="206" t="str">
        <f>IF(Input!Y991="","",IF(ISNUMBER(VALUE(Input!Y991)),"","Needs to be a number."))</f>
        <v/>
      </c>
      <c r="AW992" s="259" t="str">
        <f>IF(OR(VALUE(Input!C991)&lt;0,VALUE(Input!C991)&gt;100), "Invalid EEI %","")</f>
        <v/>
      </c>
      <c r="AX992" s="207"/>
      <c r="AY992" s="278" t="str">
        <f>IF(Input!E991="","",IF(VALUE(Input!E991)=0,"Do not enter 0.",""))</f>
        <v/>
      </c>
    </row>
    <row r="993" spans="2:51" x14ac:dyDescent="0.3">
      <c r="B993" s="188" t="str">
        <f>Input!A992</f>
        <v/>
      </c>
      <c r="C993" s="189" t="str">
        <f>IF(ISERROR(IF(AND(Input!$A992="",SUMPRODUCT(--(LEN(Input!$A993:'Input'!$A$1006)&gt;0))&lt;&gt;0),"Row is skipped.",IF(AND(Input!$A992="",Input!$A993=""),"", IF(Input!B992="","Data is missing.","")))),"",IF(AND(Input!$A992="",SUMPRODUCT(--(LEN(Input!$A993:'Input'!$A$1006)&gt;0))&lt;&gt;0),"Row is skipped.",IF(AND(Input!$A992="",Input!$A993=""),"", IF(Input!B992="","Data is missing.",""))))</f>
        <v/>
      </c>
      <c r="D993" s="189" t="str">
        <f>IF(ISERROR(IF(AND(Input!$A992="",SUMPRODUCT(--(LEN(Input!$A993:'Input'!$A$1006)&gt;0))&lt;&gt;0),"Row is skipped.",IF(AND(Input!$A992="",Input!$A993=""),"", IF(Input!C992="","Data is missing.","")))),"",IF(AND(Input!$A992="",SUMPRODUCT(--(LEN(Input!$A993:'Input'!$A$1006)&gt;0))&lt;&gt;0),"Row is skipped.",IF(AND(Input!$A992="",Input!$A993=""),"", IF(Input!C992="","Data is missing.",""))))</f>
        <v/>
      </c>
      <c r="E993" s="189" t="str">
        <f>IF(ISERROR(IF(AND(Input!$A992="",SUMPRODUCT(--(LEN(Input!$A993:'Input'!$A$1006)&gt;0))&lt;&gt;0),"Row is skipped.",IF(AND(Input!$A992="",Input!$A993=""),"", IF(Input!D992="","Data is missing.","")))),"",IF(AND(Input!$A992="",SUMPRODUCT(--(LEN(Input!$A993:'Input'!$A$1006)&gt;0))&lt;&gt;0),"Row is skipped.",IF(AND(Input!$A992="",Input!$A993=""),"", IF(Input!D992="","Data is missing.",""))))</f>
        <v/>
      </c>
      <c r="F993" s="189" t="str">
        <f>IF(ISERROR(IF(AND(Input!$A992="",SUMPRODUCT(--(LEN(Input!$A993:'Input'!$A$1006)&gt;0))&lt;&gt;0),"Row is skipped.",IF(AND(Input!$A992="",Input!$A993=""),"", IF(Input!E992="","Data is missing.","")))),"",IF(AND(Input!$A992="",SUMPRODUCT(--(LEN(Input!$A993:'Input'!$A$1006)&gt;0))&lt;&gt;0),"Row is skipped.",IF(AND(Input!$A992="",Input!$A993=""),"", IF(Input!E992="","Data is missing.",""))))</f>
        <v/>
      </c>
      <c r="G993" s="189" t="str">
        <f>IF(ISERROR(IF(AND(Input!$A992="",SUMPRODUCT(--(LEN(Input!$A993:'Input'!$A$1006)&gt;0))&lt;&gt;0),"Row is skipped.",IF(AND(Input!$A992="",Input!$A993=""),"", IF(Input!F992="","Data is missing.","")))),"",IF(AND(Input!$A992="",SUMPRODUCT(--(LEN(Input!$A993:'Input'!$A$1006)&gt;0))&lt;&gt;0),"Row is skipped.",IF(AND(Input!$A992="",Input!$A993=""),"", IF(Input!F992="","Data is missing.",""))))</f>
        <v/>
      </c>
      <c r="H993" s="190" t="str">
        <f>IF(ISERROR(IF(AND(Input!$A992="",SUMPRODUCT(--(LEN(Input!$A993:'Input'!$A$1006)&gt;0))&lt;&gt;0),"Row is skipped.",IF(AND(Input!$A992="",Input!$A993=""),"", IF(Input!G992="","Data is missing.","")))),"",IF(AND(Input!$A992="",SUMPRODUCT(--(LEN(Input!$A993:'Input'!$A$1006)&gt;0))&lt;&gt;0),"Row is skipped.",IF(AND(Input!$A992="",Input!$A993=""),"", IF(Input!G992="","Data is missing.",""))))</f>
        <v/>
      </c>
      <c r="I993" s="156"/>
      <c r="J993" s="191" t="str">
        <f>IFERROR(VLOOKUP(VLOOKUP(Input!$D992,'Measure List'!$A:$AN,40,FALSE),UIR!$A$1:$Q$27,17,FALSE),"")</f>
        <v/>
      </c>
      <c r="K993" s="192" t="str">
        <f>IFERROR(VLOOKUP(Input!$D992,'Measure List'!$A:$AN,40,FALSE),"")</f>
        <v/>
      </c>
      <c r="L993" s="156"/>
      <c r="M993" s="193" t="str">
        <f>IF(B993="","",IF(AND(Input!H992="",IFERROR(VLOOKUP(K993,UIR!$A$2:$P$21,2,FALSE),"")&lt;&gt;""),"Data is Missing.",""))</f>
        <v/>
      </c>
      <c r="N993" s="194" t="str">
        <f>IF(B993="","",IF(AND(Input!I992="",IFERROR(VLOOKUP(K993,UIR!$A$2:$P$21,3,FALSE),"")&lt;&gt;""),"Data is Missing.",""))</f>
        <v/>
      </c>
      <c r="O993" s="194" t="str">
        <f>IF(B993="","",IF(AND(Input!J992="",IFERROR(VLOOKUP(K993,UIR!$A$2:$P$21,4,FALSE),"")&lt;&gt;""),"Data is Missing.",""))</f>
        <v/>
      </c>
      <c r="P993" s="194" t="str">
        <f>IF(B993="","",IF(AND(Input!K992="",IFERROR(VLOOKUP(K993,UIR!$A$2:$P$21,5,FALSE),"")&lt;&gt;""),"Data is Missing.",""))</f>
        <v/>
      </c>
      <c r="Q993" s="194" t="str">
        <f>IF(B993="","",IF(AND(Input!L992="",IFERROR(VLOOKUP(K993,UIR!$A$2:$P$21,6,FALSE),"")&lt;&gt;""),"Data is Missing.",""))</f>
        <v/>
      </c>
      <c r="R993" s="194" t="str">
        <f>IF(B993="","",IF(AND(Input!M992="",IFERROR(VLOOKUP(K993,UIR!$A$2:$P$21,7,FALSE),"")&lt;&gt;""),"Data is Missing.",""))</f>
        <v/>
      </c>
      <c r="S993" s="194" t="str">
        <f>IF(B993="","",IF(AND(Input!P992="",IFERROR(VLOOKUP(K993,UIR!$A$2:$P$21,8,FALSE),"")&lt;&gt;""),"Data is Missing.",""))</f>
        <v/>
      </c>
      <c r="T993" s="194" t="str">
        <f>IF(B993="","",IF(AND(Input!Q992="",IFERROR(VLOOKUP(K993,UIR!$A$2:$P$21,9,FALSE),"")&lt;&gt;""),"Data is Missing.",""))</f>
        <v/>
      </c>
      <c r="U993" s="194"/>
      <c r="V993" s="194" t="str">
        <f>IF(B993="","",IF(AND(Input!S992="",IFERROR(VLOOKUP(K993,UIR!$A$2:$P$21,11,FALSE),"")&lt;&gt;""),"Data is Missing.",""))</f>
        <v/>
      </c>
      <c r="W993" s="194" t="str">
        <f>IF(B993="","",IF(AND(Input!T992="",IFERROR(VLOOKUP(K993,UIR!$A$2:$P$21,12,FALSE),"")&lt;&gt;""),"Data is Missing.",""))</f>
        <v/>
      </c>
      <c r="X993" s="194" t="str">
        <f>IF(B993="","",IF(AND(Input!V992="",IFERROR(VLOOKUP(K993,UIR!$A$2:$P$21,13,FALSE),"")&lt;&gt;""),"Data is Missing.",""))</f>
        <v/>
      </c>
      <c r="Y993" s="194" t="str">
        <f>IF(B993="","",IF(AND(Input!W992="",IFERROR(VLOOKUP(K993,UIR!$A$2:$P$21,14,FALSE),"")&lt;&gt;""),"Data is Missing.",""))</f>
        <v/>
      </c>
      <c r="Z993" s="194" t="str">
        <f>IF(B993="","",IF(AND(Input!X992="",IFERROR(VLOOKUP(K993,UIR!$A$2:$P$21,15,FALSE),"")&lt;&gt;""),"Data is Missing.",""))</f>
        <v/>
      </c>
      <c r="AA993" s="195" t="str">
        <f>IF(B993="","",IF(AND(Input!Y992="",IFERROR(VLOOKUP(K993,UIR!$A$2:$P$21,16,FALSE),"")&lt;&gt;""),"Data is Missing.",""))</f>
        <v/>
      </c>
      <c r="AC993" s="202" t="str">
        <f>IF(ISERROR(IF(Input!D992="","",IF(ISERROR(VLOOKUP(Input!D992,'Measure List'!$A$2:$A$30000,1,0)),"Invalid RefNo",""))),"",IF(Input!D992="","",IF(ISERROR(VLOOKUP(Input!D992,'Measure List'!$A$2:$A$30000,1,0)),"Invalid RefNo","")))</f>
        <v/>
      </c>
      <c r="AD993" s="156"/>
      <c r="AE993" s="156"/>
      <c r="AF993" s="156"/>
      <c r="AG993" s="156"/>
      <c r="AH993" s="156"/>
      <c r="AI993" s="156"/>
      <c r="AJ993" s="156"/>
      <c r="AK993" s="156"/>
      <c r="AL993" s="203" t="str">
        <f>IF(COUNTIF(Dropdowns!$K$2:$K$7,Input!S992)&gt;0,"",IF(Input!S992="","","Invalid Type"))</f>
        <v/>
      </c>
      <c r="AN993" s="204" t="str">
        <f>IF(Input!C992="","",IF(ISNUMBER(VALUE(Input!C992)),"","Needs to be a number."))</f>
        <v/>
      </c>
      <c r="AO993" s="205" t="str">
        <f>IF(Input!E992="","",IF(ISNUMBER(VALUE(Input!E992)),"","Needs to be a number."))</f>
        <v/>
      </c>
      <c r="AP993" s="205" t="str">
        <f>IF(Input!N992="","",IF(ISNUMBER(VALUE(Input!N992)),"","Needs to be a number."))</f>
        <v/>
      </c>
      <c r="AQ993" s="205" t="str">
        <f>IF(Input!O992="","",IF(ISNUMBER(VALUE(Input!O992)),"","Needs to be a number."))</f>
        <v/>
      </c>
      <c r="AR993" s="205" t="str">
        <f>IF(Input!V992="","",IF(ISNUMBER(VALUE(Input!V992)),"","Needs to be a number."))</f>
        <v/>
      </c>
      <c r="AS993" s="205" t="str">
        <f>IF(Input!W992="","",IF(ISNUMBER(VALUE(Input!W992)),"","Needs to be a number."))</f>
        <v/>
      </c>
      <c r="AT993" s="205" t="str">
        <f>IF(Input!X992="","",IF(ISNUMBER(VALUE(Input!X992)),"","Needs to be a number."))</f>
        <v/>
      </c>
      <c r="AU993" s="206" t="str">
        <f>IF(Input!Y992="","",IF(ISNUMBER(VALUE(Input!Y992)),"","Needs to be a number."))</f>
        <v/>
      </c>
      <c r="AW993" s="259" t="str">
        <f>IF(OR(VALUE(Input!C992)&lt;0,VALUE(Input!C992)&gt;100), "Invalid EEI %","")</f>
        <v/>
      </c>
      <c r="AX993" s="207"/>
      <c r="AY993" s="278" t="str">
        <f>IF(Input!E992="","",IF(VALUE(Input!E992)=0,"Do not enter 0.",""))</f>
        <v/>
      </c>
    </row>
    <row r="994" spans="2:51" x14ac:dyDescent="0.3">
      <c r="B994" s="188" t="str">
        <f>Input!A993</f>
        <v/>
      </c>
      <c r="C994" s="189" t="str">
        <f>IF(ISERROR(IF(AND(Input!$A993="",SUMPRODUCT(--(LEN(Input!$A994:'Input'!$A$1006)&gt;0))&lt;&gt;0),"Row is skipped.",IF(AND(Input!$A993="",Input!$A994=""),"", IF(Input!B993="","Data is missing.","")))),"",IF(AND(Input!$A993="",SUMPRODUCT(--(LEN(Input!$A994:'Input'!$A$1006)&gt;0))&lt;&gt;0),"Row is skipped.",IF(AND(Input!$A993="",Input!$A994=""),"", IF(Input!B993="","Data is missing.",""))))</f>
        <v/>
      </c>
      <c r="D994" s="189" t="str">
        <f>IF(ISERROR(IF(AND(Input!$A993="",SUMPRODUCT(--(LEN(Input!$A994:'Input'!$A$1006)&gt;0))&lt;&gt;0),"Row is skipped.",IF(AND(Input!$A993="",Input!$A994=""),"", IF(Input!C993="","Data is missing.","")))),"",IF(AND(Input!$A993="",SUMPRODUCT(--(LEN(Input!$A994:'Input'!$A$1006)&gt;0))&lt;&gt;0),"Row is skipped.",IF(AND(Input!$A993="",Input!$A994=""),"", IF(Input!C993="","Data is missing.",""))))</f>
        <v/>
      </c>
      <c r="E994" s="189" t="str">
        <f>IF(ISERROR(IF(AND(Input!$A993="",SUMPRODUCT(--(LEN(Input!$A994:'Input'!$A$1006)&gt;0))&lt;&gt;0),"Row is skipped.",IF(AND(Input!$A993="",Input!$A994=""),"", IF(Input!D993="","Data is missing.","")))),"",IF(AND(Input!$A993="",SUMPRODUCT(--(LEN(Input!$A994:'Input'!$A$1006)&gt;0))&lt;&gt;0),"Row is skipped.",IF(AND(Input!$A993="",Input!$A994=""),"", IF(Input!D993="","Data is missing.",""))))</f>
        <v/>
      </c>
      <c r="F994" s="189" t="str">
        <f>IF(ISERROR(IF(AND(Input!$A993="",SUMPRODUCT(--(LEN(Input!$A994:'Input'!$A$1006)&gt;0))&lt;&gt;0),"Row is skipped.",IF(AND(Input!$A993="",Input!$A994=""),"", IF(Input!E993="","Data is missing.","")))),"",IF(AND(Input!$A993="",SUMPRODUCT(--(LEN(Input!$A994:'Input'!$A$1006)&gt;0))&lt;&gt;0),"Row is skipped.",IF(AND(Input!$A993="",Input!$A994=""),"", IF(Input!E993="","Data is missing.",""))))</f>
        <v/>
      </c>
      <c r="G994" s="189" t="str">
        <f>IF(ISERROR(IF(AND(Input!$A993="",SUMPRODUCT(--(LEN(Input!$A994:'Input'!$A$1006)&gt;0))&lt;&gt;0),"Row is skipped.",IF(AND(Input!$A993="",Input!$A994=""),"", IF(Input!F993="","Data is missing.","")))),"",IF(AND(Input!$A993="",SUMPRODUCT(--(LEN(Input!$A994:'Input'!$A$1006)&gt;0))&lt;&gt;0),"Row is skipped.",IF(AND(Input!$A993="",Input!$A994=""),"", IF(Input!F993="","Data is missing.",""))))</f>
        <v/>
      </c>
      <c r="H994" s="190" t="str">
        <f>IF(ISERROR(IF(AND(Input!$A993="",SUMPRODUCT(--(LEN(Input!$A994:'Input'!$A$1006)&gt;0))&lt;&gt;0),"Row is skipped.",IF(AND(Input!$A993="",Input!$A994=""),"", IF(Input!G993="","Data is missing.","")))),"",IF(AND(Input!$A993="",SUMPRODUCT(--(LEN(Input!$A994:'Input'!$A$1006)&gt;0))&lt;&gt;0),"Row is skipped.",IF(AND(Input!$A993="",Input!$A994=""),"", IF(Input!G993="","Data is missing.",""))))</f>
        <v/>
      </c>
      <c r="I994" s="156"/>
      <c r="J994" s="191" t="str">
        <f>IFERROR(VLOOKUP(VLOOKUP(Input!$D993,'Measure List'!$A:$AN,40,FALSE),UIR!$A$1:$Q$27,17,FALSE),"")</f>
        <v/>
      </c>
      <c r="K994" s="192" t="str">
        <f>IFERROR(VLOOKUP(Input!$D993,'Measure List'!$A:$AN,40,FALSE),"")</f>
        <v/>
      </c>
      <c r="L994" s="156"/>
      <c r="M994" s="193" t="str">
        <f>IF(B994="","",IF(AND(Input!H993="",IFERROR(VLOOKUP(K994,UIR!$A$2:$P$21,2,FALSE),"")&lt;&gt;""),"Data is Missing.",""))</f>
        <v/>
      </c>
      <c r="N994" s="194" t="str">
        <f>IF(B994="","",IF(AND(Input!I993="",IFERROR(VLOOKUP(K994,UIR!$A$2:$P$21,3,FALSE),"")&lt;&gt;""),"Data is Missing.",""))</f>
        <v/>
      </c>
      <c r="O994" s="194" t="str">
        <f>IF(B994="","",IF(AND(Input!J993="",IFERROR(VLOOKUP(K994,UIR!$A$2:$P$21,4,FALSE),"")&lt;&gt;""),"Data is Missing.",""))</f>
        <v/>
      </c>
      <c r="P994" s="194" t="str">
        <f>IF(B994="","",IF(AND(Input!K993="",IFERROR(VLOOKUP(K994,UIR!$A$2:$P$21,5,FALSE),"")&lt;&gt;""),"Data is Missing.",""))</f>
        <v/>
      </c>
      <c r="Q994" s="194" t="str">
        <f>IF(B994="","",IF(AND(Input!L993="",IFERROR(VLOOKUP(K994,UIR!$A$2:$P$21,6,FALSE),"")&lt;&gt;""),"Data is Missing.",""))</f>
        <v/>
      </c>
      <c r="R994" s="194" t="str">
        <f>IF(B994="","",IF(AND(Input!M993="",IFERROR(VLOOKUP(K994,UIR!$A$2:$P$21,7,FALSE),"")&lt;&gt;""),"Data is Missing.",""))</f>
        <v/>
      </c>
      <c r="S994" s="194" t="str">
        <f>IF(B994="","",IF(AND(Input!P993="",IFERROR(VLOOKUP(K994,UIR!$A$2:$P$21,8,FALSE),"")&lt;&gt;""),"Data is Missing.",""))</f>
        <v/>
      </c>
      <c r="T994" s="194" t="str">
        <f>IF(B994="","",IF(AND(Input!Q993="",IFERROR(VLOOKUP(K994,UIR!$A$2:$P$21,9,FALSE),"")&lt;&gt;""),"Data is Missing.",""))</f>
        <v/>
      </c>
      <c r="U994" s="194"/>
      <c r="V994" s="194" t="str">
        <f>IF(B994="","",IF(AND(Input!S993="",IFERROR(VLOOKUP(K994,UIR!$A$2:$P$21,11,FALSE),"")&lt;&gt;""),"Data is Missing.",""))</f>
        <v/>
      </c>
      <c r="W994" s="194" t="str">
        <f>IF(B994="","",IF(AND(Input!T993="",IFERROR(VLOOKUP(K994,UIR!$A$2:$P$21,12,FALSE),"")&lt;&gt;""),"Data is Missing.",""))</f>
        <v/>
      </c>
      <c r="X994" s="194" t="str">
        <f>IF(B994="","",IF(AND(Input!V993="",IFERROR(VLOOKUP(K994,UIR!$A$2:$P$21,13,FALSE),"")&lt;&gt;""),"Data is Missing.",""))</f>
        <v/>
      </c>
      <c r="Y994" s="194" t="str">
        <f>IF(B994="","",IF(AND(Input!W993="",IFERROR(VLOOKUP(K994,UIR!$A$2:$P$21,14,FALSE),"")&lt;&gt;""),"Data is Missing.",""))</f>
        <v/>
      </c>
      <c r="Z994" s="194" t="str">
        <f>IF(B994="","",IF(AND(Input!X993="",IFERROR(VLOOKUP(K994,UIR!$A$2:$P$21,15,FALSE),"")&lt;&gt;""),"Data is Missing.",""))</f>
        <v/>
      </c>
      <c r="AA994" s="195" t="str">
        <f>IF(B994="","",IF(AND(Input!Y993="",IFERROR(VLOOKUP(K994,UIR!$A$2:$P$21,16,FALSE),"")&lt;&gt;""),"Data is Missing.",""))</f>
        <v/>
      </c>
      <c r="AC994" s="202" t="str">
        <f>IF(ISERROR(IF(Input!D993="","",IF(ISERROR(VLOOKUP(Input!D993,'Measure List'!$A$2:$A$30000,1,0)),"Invalid RefNo",""))),"",IF(Input!D993="","",IF(ISERROR(VLOOKUP(Input!D993,'Measure List'!$A$2:$A$30000,1,0)),"Invalid RefNo","")))</f>
        <v/>
      </c>
      <c r="AD994" s="156"/>
      <c r="AE994" s="156"/>
      <c r="AF994" s="156"/>
      <c r="AG994" s="156"/>
      <c r="AH994" s="156"/>
      <c r="AI994" s="156"/>
      <c r="AJ994" s="156"/>
      <c r="AK994" s="156"/>
      <c r="AL994" s="203" t="str">
        <f>IF(COUNTIF(Dropdowns!$K$2:$K$7,Input!S993)&gt;0,"",IF(Input!S993="","","Invalid Type"))</f>
        <v/>
      </c>
      <c r="AN994" s="204" t="str">
        <f>IF(Input!C993="","",IF(ISNUMBER(VALUE(Input!C993)),"","Needs to be a number."))</f>
        <v/>
      </c>
      <c r="AO994" s="205" t="str">
        <f>IF(Input!E993="","",IF(ISNUMBER(VALUE(Input!E993)),"","Needs to be a number."))</f>
        <v/>
      </c>
      <c r="AP994" s="205" t="str">
        <f>IF(Input!N993="","",IF(ISNUMBER(VALUE(Input!N993)),"","Needs to be a number."))</f>
        <v/>
      </c>
      <c r="AQ994" s="205" t="str">
        <f>IF(Input!O993="","",IF(ISNUMBER(VALUE(Input!O993)),"","Needs to be a number."))</f>
        <v/>
      </c>
      <c r="AR994" s="205" t="str">
        <f>IF(Input!V993="","",IF(ISNUMBER(VALUE(Input!V993)),"","Needs to be a number."))</f>
        <v/>
      </c>
      <c r="AS994" s="205" t="str">
        <f>IF(Input!W993="","",IF(ISNUMBER(VALUE(Input!W993)),"","Needs to be a number."))</f>
        <v/>
      </c>
      <c r="AT994" s="205" t="str">
        <f>IF(Input!X993="","",IF(ISNUMBER(VALUE(Input!X993)),"","Needs to be a number."))</f>
        <v/>
      </c>
      <c r="AU994" s="206" t="str">
        <f>IF(Input!Y993="","",IF(ISNUMBER(VALUE(Input!Y993)),"","Needs to be a number."))</f>
        <v/>
      </c>
      <c r="AW994" s="259" t="str">
        <f>IF(OR(VALUE(Input!C993)&lt;0,VALUE(Input!C993)&gt;100), "Invalid EEI %","")</f>
        <v/>
      </c>
      <c r="AX994" s="207"/>
      <c r="AY994" s="278" t="str">
        <f>IF(Input!E993="","",IF(VALUE(Input!E993)=0,"Do not enter 0.",""))</f>
        <v/>
      </c>
    </row>
    <row r="995" spans="2:51" x14ac:dyDescent="0.3">
      <c r="B995" s="188" t="str">
        <f>Input!A994</f>
        <v/>
      </c>
      <c r="C995" s="189" t="str">
        <f>IF(ISERROR(IF(AND(Input!$A994="",SUMPRODUCT(--(LEN(Input!$A995:'Input'!$A$1006)&gt;0))&lt;&gt;0),"Row is skipped.",IF(AND(Input!$A994="",Input!$A995=""),"", IF(Input!B994="","Data is missing.","")))),"",IF(AND(Input!$A994="",SUMPRODUCT(--(LEN(Input!$A995:'Input'!$A$1006)&gt;0))&lt;&gt;0),"Row is skipped.",IF(AND(Input!$A994="",Input!$A995=""),"", IF(Input!B994="","Data is missing.",""))))</f>
        <v/>
      </c>
      <c r="D995" s="189" t="str">
        <f>IF(ISERROR(IF(AND(Input!$A994="",SUMPRODUCT(--(LEN(Input!$A995:'Input'!$A$1006)&gt;0))&lt;&gt;0),"Row is skipped.",IF(AND(Input!$A994="",Input!$A995=""),"", IF(Input!C994="","Data is missing.","")))),"",IF(AND(Input!$A994="",SUMPRODUCT(--(LEN(Input!$A995:'Input'!$A$1006)&gt;0))&lt;&gt;0),"Row is skipped.",IF(AND(Input!$A994="",Input!$A995=""),"", IF(Input!C994="","Data is missing.",""))))</f>
        <v/>
      </c>
      <c r="E995" s="189" t="str">
        <f>IF(ISERROR(IF(AND(Input!$A994="",SUMPRODUCT(--(LEN(Input!$A995:'Input'!$A$1006)&gt;0))&lt;&gt;0),"Row is skipped.",IF(AND(Input!$A994="",Input!$A995=""),"", IF(Input!D994="","Data is missing.","")))),"",IF(AND(Input!$A994="",SUMPRODUCT(--(LEN(Input!$A995:'Input'!$A$1006)&gt;0))&lt;&gt;0),"Row is skipped.",IF(AND(Input!$A994="",Input!$A995=""),"", IF(Input!D994="","Data is missing.",""))))</f>
        <v/>
      </c>
      <c r="F995" s="189" t="str">
        <f>IF(ISERROR(IF(AND(Input!$A994="",SUMPRODUCT(--(LEN(Input!$A995:'Input'!$A$1006)&gt;0))&lt;&gt;0),"Row is skipped.",IF(AND(Input!$A994="",Input!$A995=""),"", IF(Input!E994="","Data is missing.","")))),"",IF(AND(Input!$A994="",SUMPRODUCT(--(LEN(Input!$A995:'Input'!$A$1006)&gt;0))&lt;&gt;0),"Row is skipped.",IF(AND(Input!$A994="",Input!$A995=""),"", IF(Input!E994="","Data is missing.",""))))</f>
        <v/>
      </c>
      <c r="G995" s="189" t="str">
        <f>IF(ISERROR(IF(AND(Input!$A994="",SUMPRODUCT(--(LEN(Input!$A995:'Input'!$A$1006)&gt;0))&lt;&gt;0),"Row is skipped.",IF(AND(Input!$A994="",Input!$A995=""),"", IF(Input!F994="","Data is missing.","")))),"",IF(AND(Input!$A994="",SUMPRODUCT(--(LEN(Input!$A995:'Input'!$A$1006)&gt;0))&lt;&gt;0),"Row is skipped.",IF(AND(Input!$A994="",Input!$A995=""),"", IF(Input!F994="","Data is missing.",""))))</f>
        <v/>
      </c>
      <c r="H995" s="190" t="str">
        <f>IF(ISERROR(IF(AND(Input!$A994="",SUMPRODUCT(--(LEN(Input!$A995:'Input'!$A$1006)&gt;0))&lt;&gt;0),"Row is skipped.",IF(AND(Input!$A994="",Input!$A995=""),"", IF(Input!G994="","Data is missing.","")))),"",IF(AND(Input!$A994="",SUMPRODUCT(--(LEN(Input!$A995:'Input'!$A$1006)&gt;0))&lt;&gt;0),"Row is skipped.",IF(AND(Input!$A994="",Input!$A995=""),"", IF(Input!G994="","Data is missing.",""))))</f>
        <v/>
      </c>
      <c r="I995" s="156"/>
      <c r="J995" s="191" t="str">
        <f>IFERROR(VLOOKUP(VLOOKUP(Input!$D994,'Measure List'!$A:$AN,40,FALSE),UIR!$A$1:$Q$27,17,FALSE),"")</f>
        <v/>
      </c>
      <c r="K995" s="192" t="str">
        <f>IFERROR(VLOOKUP(Input!$D994,'Measure List'!$A:$AN,40,FALSE),"")</f>
        <v/>
      </c>
      <c r="L995" s="156"/>
      <c r="M995" s="193" t="str">
        <f>IF(B995="","",IF(AND(Input!H994="",IFERROR(VLOOKUP(K995,UIR!$A$2:$P$21,2,FALSE),"")&lt;&gt;""),"Data is Missing.",""))</f>
        <v/>
      </c>
      <c r="N995" s="194" t="str">
        <f>IF(B995="","",IF(AND(Input!I994="",IFERROR(VLOOKUP(K995,UIR!$A$2:$P$21,3,FALSE),"")&lt;&gt;""),"Data is Missing.",""))</f>
        <v/>
      </c>
      <c r="O995" s="194" t="str">
        <f>IF(B995="","",IF(AND(Input!J994="",IFERROR(VLOOKUP(K995,UIR!$A$2:$P$21,4,FALSE),"")&lt;&gt;""),"Data is Missing.",""))</f>
        <v/>
      </c>
      <c r="P995" s="194" t="str">
        <f>IF(B995="","",IF(AND(Input!K994="",IFERROR(VLOOKUP(K995,UIR!$A$2:$P$21,5,FALSE),"")&lt;&gt;""),"Data is Missing.",""))</f>
        <v/>
      </c>
      <c r="Q995" s="194" t="str">
        <f>IF(B995="","",IF(AND(Input!L994="",IFERROR(VLOOKUP(K995,UIR!$A$2:$P$21,6,FALSE),"")&lt;&gt;""),"Data is Missing.",""))</f>
        <v/>
      </c>
      <c r="R995" s="194" t="str">
        <f>IF(B995="","",IF(AND(Input!M994="",IFERROR(VLOOKUP(K995,UIR!$A$2:$P$21,7,FALSE),"")&lt;&gt;""),"Data is Missing.",""))</f>
        <v/>
      </c>
      <c r="S995" s="194" t="str">
        <f>IF(B995="","",IF(AND(Input!P994="",IFERROR(VLOOKUP(K995,UIR!$A$2:$P$21,8,FALSE),"")&lt;&gt;""),"Data is Missing.",""))</f>
        <v/>
      </c>
      <c r="T995" s="194" t="str">
        <f>IF(B995="","",IF(AND(Input!Q994="",IFERROR(VLOOKUP(K995,UIR!$A$2:$P$21,9,FALSE),"")&lt;&gt;""),"Data is Missing.",""))</f>
        <v/>
      </c>
      <c r="U995" s="194"/>
      <c r="V995" s="194" t="str">
        <f>IF(B995="","",IF(AND(Input!S994="",IFERROR(VLOOKUP(K995,UIR!$A$2:$P$21,11,FALSE),"")&lt;&gt;""),"Data is Missing.",""))</f>
        <v/>
      </c>
      <c r="W995" s="194" t="str">
        <f>IF(B995="","",IF(AND(Input!T994="",IFERROR(VLOOKUP(K995,UIR!$A$2:$P$21,12,FALSE),"")&lt;&gt;""),"Data is Missing.",""))</f>
        <v/>
      </c>
      <c r="X995" s="194" t="str">
        <f>IF(B995="","",IF(AND(Input!V994="",IFERROR(VLOOKUP(K995,UIR!$A$2:$P$21,13,FALSE),"")&lt;&gt;""),"Data is Missing.",""))</f>
        <v/>
      </c>
      <c r="Y995" s="194" t="str">
        <f>IF(B995="","",IF(AND(Input!W994="",IFERROR(VLOOKUP(K995,UIR!$A$2:$P$21,14,FALSE),"")&lt;&gt;""),"Data is Missing.",""))</f>
        <v/>
      </c>
      <c r="Z995" s="194" t="str">
        <f>IF(B995="","",IF(AND(Input!X994="",IFERROR(VLOOKUP(K995,UIR!$A$2:$P$21,15,FALSE),"")&lt;&gt;""),"Data is Missing.",""))</f>
        <v/>
      </c>
      <c r="AA995" s="195" t="str">
        <f>IF(B995="","",IF(AND(Input!Y994="",IFERROR(VLOOKUP(K995,UIR!$A$2:$P$21,16,FALSE),"")&lt;&gt;""),"Data is Missing.",""))</f>
        <v/>
      </c>
      <c r="AC995" s="202" t="str">
        <f>IF(ISERROR(IF(Input!D994="","",IF(ISERROR(VLOOKUP(Input!D994,'Measure List'!$A$2:$A$30000,1,0)),"Invalid RefNo",""))),"",IF(Input!D994="","",IF(ISERROR(VLOOKUP(Input!D994,'Measure List'!$A$2:$A$30000,1,0)),"Invalid RefNo","")))</f>
        <v/>
      </c>
      <c r="AD995" s="156"/>
      <c r="AE995" s="156"/>
      <c r="AF995" s="156"/>
      <c r="AG995" s="156"/>
      <c r="AH995" s="156"/>
      <c r="AI995" s="156"/>
      <c r="AJ995" s="156"/>
      <c r="AK995" s="156"/>
      <c r="AL995" s="203" t="str">
        <f>IF(COUNTIF(Dropdowns!$K$2:$K$7,Input!S994)&gt;0,"",IF(Input!S994="","","Invalid Type"))</f>
        <v/>
      </c>
      <c r="AN995" s="204" t="str">
        <f>IF(Input!C994="","",IF(ISNUMBER(VALUE(Input!C994)),"","Needs to be a number."))</f>
        <v/>
      </c>
      <c r="AO995" s="205" t="str">
        <f>IF(Input!E994="","",IF(ISNUMBER(VALUE(Input!E994)),"","Needs to be a number."))</f>
        <v/>
      </c>
      <c r="AP995" s="205" t="str">
        <f>IF(Input!N994="","",IF(ISNUMBER(VALUE(Input!N994)),"","Needs to be a number."))</f>
        <v/>
      </c>
      <c r="AQ995" s="205" t="str">
        <f>IF(Input!O994="","",IF(ISNUMBER(VALUE(Input!O994)),"","Needs to be a number."))</f>
        <v/>
      </c>
      <c r="AR995" s="205" t="str">
        <f>IF(Input!V994="","",IF(ISNUMBER(VALUE(Input!V994)),"","Needs to be a number."))</f>
        <v/>
      </c>
      <c r="AS995" s="205" t="str">
        <f>IF(Input!W994="","",IF(ISNUMBER(VALUE(Input!W994)),"","Needs to be a number."))</f>
        <v/>
      </c>
      <c r="AT995" s="205" t="str">
        <f>IF(Input!X994="","",IF(ISNUMBER(VALUE(Input!X994)),"","Needs to be a number."))</f>
        <v/>
      </c>
      <c r="AU995" s="206" t="str">
        <f>IF(Input!Y994="","",IF(ISNUMBER(VALUE(Input!Y994)),"","Needs to be a number."))</f>
        <v/>
      </c>
      <c r="AW995" s="259" t="str">
        <f>IF(OR(VALUE(Input!C994)&lt;0,VALUE(Input!C994)&gt;100), "Invalid EEI %","")</f>
        <v/>
      </c>
      <c r="AX995" s="207"/>
      <c r="AY995" s="278" t="str">
        <f>IF(Input!E994="","",IF(VALUE(Input!E994)=0,"Do not enter 0.",""))</f>
        <v/>
      </c>
    </row>
    <row r="996" spans="2:51" x14ac:dyDescent="0.3">
      <c r="B996" s="188" t="str">
        <f>Input!A995</f>
        <v/>
      </c>
      <c r="C996" s="189" t="str">
        <f>IF(ISERROR(IF(AND(Input!$A995="",SUMPRODUCT(--(LEN(Input!$A996:'Input'!$A$1006)&gt;0))&lt;&gt;0),"Row is skipped.",IF(AND(Input!$A995="",Input!$A996=""),"", IF(Input!B995="","Data is missing.","")))),"",IF(AND(Input!$A995="",SUMPRODUCT(--(LEN(Input!$A996:'Input'!$A$1006)&gt;0))&lt;&gt;0),"Row is skipped.",IF(AND(Input!$A995="",Input!$A996=""),"", IF(Input!B995="","Data is missing.",""))))</f>
        <v/>
      </c>
      <c r="D996" s="189" t="str">
        <f>IF(ISERROR(IF(AND(Input!$A995="",SUMPRODUCT(--(LEN(Input!$A996:'Input'!$A$1006)&gt;0))&lt;&gt;0),"Row is skipped.",IF(AND(Input!$A995="",Input!$A996=""),"", IF(Input!C995="","Data is missing.","")))),"",IF(AND(Input!$A995="",SUMPRODUCT(--(LEN(Input!$A996:'Input'!$A$1006)&gt;0))&lt;&gt;0),"Row is skipped.",IF(AND(Input!$A995="",Input!$A996=""),"", IF(Input!C995="","Data is missing.",""))))</f>
        <v/>
      </c>
      <c r="E996" s="189" t="str">
        <f>IF(ISERROR(IF(AND(Input!$A995="",SUMPRODUCT(--(LEN(Input!$A996:'Input'!$A$1006)&gt;0))&lt;&gt;0),"Row is skipped.",IF(AND(Input!$A995="",Input!$A996=""),"", IF(Input!D995="","Data is missing.","")))),"",IF(AND(Input!$A995="",SUMPRODUCT(--(LEN(Input!$A996:'Input'!$A$1006)&gt;0))&lt;&gt;0),"Row is skipped.",IF(AND(Input!$A995="",Input!$A996=""),"", IF(Input!D995="","Data is missing.",""))))</f>
        <v/>
      </c>
      <c r="F996" s="189" t="str">
        <f>IF(ISERROR(IF(AND(Input!$A995="",SUMPRODUCT(--(LEN(Input!$A996:'Input'!$A$1006)&gt;0))&lt;&gt;0),"Row is skipped.",IF(AND(Input!$A995="",Input!$A996=""),"", IF(Input!E995="","Data is missing.","")))),"",IF(AND(Input!$A995="",SUMPRODUCT(--(LEN(Input!$A996:'Input'!$A$1006)&gt;0))&lt;&gt;0),"Row is skipped.",IF(AND(Input!$A995="",Input!$A996=""),"", IF(Input!E995="","Data is missing.",""))))</f>
        <v/>
      </c>
      <c r="G996" s="189" t="str">
        <f>IF(ISERROR(IF(AND(Input!$A995="",SUMPRODUCT(--(LEN(Input!$A996:'Input'!$A$1006)&gt;0))&lt;&gt;0),"Row is skipped.",IF(AND(Input!$A995="",Input!$A996=""),"", IF(Input!F995="","Data is missing.","")))),"",IF(AND(Input!$A995="",SUMPRODUCT(--(LEN(Input!$A996:'Input'!$A$1006)&gt;0))&lt;&gt;0),"Row is skipped.",IF(AND(Input!$A995="",Input!$A996=""),"", IF(Input!F995="","Data is missing.",""))))</f>
        <v/>
      </c>
      <c r="H996" s="190" t="str">
        <f>IF(ISERROR(IF(AND(Input!$A995="",SUMPRODUCT(--(LEN(Input!$A996:'Input'!$A$1006)&gt;0))&lt;&gt;0),"Row is skipped.",IF(AND(Input!$A995="",Input!$A996=""),"", IF(Input!G995="","Data is missing.","")))),"",IF(AND(Input!$A995="",SUMPRODUCT(--(LEN(Input!$A996:'Input'!$A$1006)&gt;0))&lt;&gt;0),"Row is skipped.",IF(AND(Input!$A995="",Input!$A996=""),"", IF(Input!G995="","Data is missing.",""))))</f>
        <v/>
      </c>
      <c r="I996" s="156"/>
      <c r="J996" s="191" t="str">
        <f>IFERROR(VLOOKUP(VLOOKUP(Input!$D995,'Measure List'!$A:$AN,40,FALSE),UIR!$A$1:$Q$27,17,FALSE),"")</f>
        <v/>
      </c>
      <c r="K996" s="192" t="str">
        <f>IFERROR(VLOOKUP(Input!$D995,'Measure List'!$A:$AN,40,FALSE),"")</f>
        <v/>
      </c>
      <c r="L996" s="156"/>
      <c r="M996" s="193" t="str">
        <f>IF(B996="","",IF(AND(Input!H995="",IFERROR(VLOOKUP(K996,UIR!$A$2:$P$21,2,FALSE),"")&lt;&gt;""),"Data is Missing.",""))</f>
        <v/>
      </c>
      <c r="N996" s="194" t="str">
        <f>IF(B996="","",IF(AND(Input!I995="",IFERROR(VLOOKUP(K996,UIR!$A$2:$P$21,3,FALSE),"")&lt;&gt;""),"Data is Missing.",""))</f>
        <v/>
      </c>
      <c r="O996" s="194" t="str">
        <f>IF(B996="","",IF(AND(Input!J995="",IFERROR(VLOOKUP(K996,UIR!$A$2:$P$21,4,FALSE),"")&lt;&gt;""),"Data is Missing.",""))</f>
        <v/>
      </c>
      <c r="P996" s="194" t="str">
        <f>IF(B996="","",IF(AND(Input!K995="",IFERROR(VLOOKUP(K996,UIR!$A$2:$P$21,5,FALSE),"")&lt;&gt;""),"Data is Missing.",""))</f>
        <v/>
      </c>
      <c r="Q996" s="194" t="str">
        <f>IF(B996="","",IF(AND(Input!L995="",IFERROR(VLOOKUP(K996,UIR!$A$2:$P$21,6,FALSE),"")&lt;&gt;""),"Data is Missing.",""))</f>
        <v/>
      </c>
      <c r="R996" s="194" t="str">
        <f>IF(B996="","",IF(AND(Input!M995="",IFERROR(VLOOKUP(K996,UIR!$A$2:$P$21,7,FALSE),"")&lt;&gt;""),"Data is Missing.",""))</f>
        <v/>
      </c>
      <c r="S996" s="194" t="str">
        <f>IF(B996="","",IF(AND(Input!P995="",IFERROR(VLOOKUP(K996,UIR!$A$2:$P$21,8,FALSE),"")&lt;&gt;""),"Data is Missing.",""))</f>
        <v/>
      </c>
      <c r="T996" s="194" t="str">
        <f>IF(B996="","",IF(AND(Input!Q995="",IFERROR(VLOOKUP(K996,UIR!$A$2:$P$21,9,FALSE),"")&lt;&gt;""),"Data is Missing.",""))</f>
        <v/>
      </c>
      <c r="U996" s="194"/>
      <c r="V996" s="194" t="str">
        <f>IF(B996="","",IF(AND(Input!S995="",IFERROR(VLOOKUP(K996,UIR!$A$2:$P$21,11,FALSE),"")&lt;&gt;""),"Data is Missing.",""))</f>
        <v/>
      </c>
      <c r="W996" s="194" t="str">
        <f>IF(B996="","",IF(AND(Input!T995="",IFERROR(VLOOKUP(K996,UIR!$A$2:$P$21,12,FALSE),"")&lt;&gt;""),"Data is Missing.",""))</f>
        <v/>
      </c>
      <c r="X996" s="194" t="str">
        <f>IF(B996="","",IF(AND(Input!V995="",IFERROR(VLOOKUP(K996,UIR!$A$2:$P$21,13,FALSE),"")&lt;&gt;""),"Data is Missing.",""))</f>
        <v/>
      </c>
      <c r="Y996" s="194" t="str">
        <f>IF(B996="","",IF(AND(Input!W995="",IFERROR(VLOOKUP(K996,UIR!$A$2:$P$21,14,FALSE),"")&lt;&gt;""),"Data is Missing.",""))</f>
        <v/>
      </c>
      <c r="Z996" s="194" t="str">
        <f>IF(B996="","",IF(AND(Input!X995="",IFERROR(VLOOKUP(K996,UIR!$A$2:$P$21,15,FALSE),"")&lt;&gt;""),"Data is Missing.",""))</f>
        <v/>
      </c>
      <c r="AA996" s="195" t="str">
        <f>IF(B996="","",IF(AND(Input!Y995="",IFERROR(VLOOKUP(K996,UIR!$A$2:$P$21,16,FALSE),"")&lt;&gt;""),"Data is Missing.",""))</f>
        <v/>
      </c>
      <c r="AC996" s="202" t="str">
        <f>IF(ISERROR(IF(Input!D995="","",IF(ISERROR(VLOOKUP(Input!D995,'Measure List'!$A$2:$A$30000,1,0)),"Invalid RefNo",""))),"",IF(Input!D995="","",IF(ISERROR(VLOOKUP(Input!D995,'Measure List'!$A$2:$A$30000,1,0)),"Invalid RefNo","")))</f>
        <v/>
      </c>
      <c r="AD996" s="156"/>
      <c r="AE996" s="156"/>
      <c r="AF996" s="156"/>
      <c r="AG996" s="156"/>
      <c r="AH996" s="156"/>
      <c r="AI996" s="156"/>
      <c r="AJ996" s="156"/>
      <c r="AK996" s="156"/>
      <c r="AL996" s="203" t="str">
        <f>IF(COUNTIF(Dropdowns!$K$2:$K$7,Input!S995)&gt;0,"",IF(Input!S995="","","Invalid Type"))</f>
        <v/>
      </c>
      <c r="AN996" s="204" t="str">
        <f>IF(Input!C995="","",IF(ISNUMBER(VALUE(Input!C995)),"","Needs to be a number."))</f>
        <v/>
      </c>
      <c r="AO996" s="205" t="str">
        <f>IF(Input!E995="","",IF(ISNUMBER(VALUE(Input!E995)),"","Needs to be a number."))</f>
        <v/>
      </c>
      <c r="AP996" s="205" t="str">
        <f>IF(Input!N995="","",IF(ISNUMBER(VALUE(Input!N995)),"","Needs to be a number."))</f>
        <v/>
      </c>
      <c r="AQ996" s="205" t="str">
        <f>IF(Input!O995="","",IF(ISNUMBER(VALUE(Input!O995)),"","Needs to be a number."))</f>
        <v/>
      </c>
      <c r="AR996" s="205" t="str">
        <f>IF(Input!V995="","",IF(ISNUMBER(VALUE(Input!V995)),"","Needs to be a number."))</f>
        <v/>
      </c>
      <c r="AS996" s="205" t="str">
        <f>IF(Input!W995="","",IF(ISNUMBER(VALUE(Input!W995)),"","Needs to be a number."))</f>
        <v/>
      </c>
      <c r="AT996" s="205" t="str">
        <f>IF(Input!X995="","",IF(ISNUMBER(VALUE(Input!X995)),"","Needs to be a number."))</f>
        <v/>
      </c>
      <c r="AU996" s="206" t="str">
        <f>IF(Input!Y995="","",IF(ISNUMBER(VALUE(Input!Y995)),"","Needs to be a number."))</f>
        <v/>
      </c>
      <c r="AW996" s="259" t="str">
        <f>IF(OR(VALUE(Input!C995)&lt;0,VALUE(Input!C995)&gt;100), "Invalid EEI %","")</f>
        <v/>
      </c>
      <c r="AX996" s="207"/>
      <c r="AY996" s="278" t="str">
        <f>IF(Input!E995="","",IF(VALUE(Input!E995)=0,"Do not enter 0.",""))</f>
        <v/>
      </c>
    </row>
    <row r="997" spans="2:51" x14ac:dyDescent="0.3">
      <c r="B997" s="188" t="str">
        <f>Input!A996</f>
        <v/>
      </c>
      <c r="C997" s="189" t="str">
        <f>IF(ISERROR(IF(AND(Input!$A996="",SUMPRODUCT(--(LEN(Input!$A997:'Input'!$A$1006)&gt;0))&lt;&gt;0),"Row is skipped.",IF(AND(Input!$A996="",Input!$A997=""),"", IF(Input!B996="","Data is missing.","")))),"",IF(AND(Input!$A996="",SUMPRODUCT(--(LEN(Input!$A997:'Input'!$A$1006)&gt;0))&lt;&gt;0),"Row is skipped.",IF(AND(Input!$A996="",Input!$A997=""),"", IF(Input!B996="","Data is missing.",""))))</f>
        <v/>
      </c>
      <c r="D997" s="189" t="str">
        <f>IF(ISERROR(IF(AND(Input!$A996="",SUMPRODUCT(--(LEN(Input!$A997:'Input'!$A$1006)&gt;0))&lt;&gt;0),"Row is skipped.",IF(AND(Input!$A996="",Input!$A997=""),"", IF(Input!C996="","Data is missing.","")))),"",IF(AND(Input!$A996="",SUMPRODUCT(--(LEN(Input!$A997:'Input'!$A$1006)&gt;0))&lt;&gt;0),"Row is skipped.",IF(AND(Input!$A996="",Input!$A997=""),"", IF(Input!C996="","Data is missing.",""))))</f>
        <v/>
      </c>
      <c r="E997" s="189" t="str">
        <f>IF(ISERROR(IF(AND(Input!$A996="",SUMPRODUCT(--(LEN(Input!$A997:'Input'!$A$1006)&gt;0))&lt;&gt;0),"Row is skipped.",IF(AND(Input!$A996="",Input!$A997=""),"", IF(Input!D996="","Data is missing.","")))),"",IF(AND(Input!$A996="",SUMPRODUCT(--(LEN(Input!$A997:'Input'!$A$1006)&gt;0))&lt;&gt;0),"Row is skipped.",IF(AND(Input!$A996="",Input!$A997=""),"", IF(Input!D996="","Data is missing.",""))))</f>
        <v/>
      </c>
      <c r="F997" s="189" t="str">
        <f>IF(ISERROR(IF(AND(Input!$A996="",SUMPRODUCT(--(LEN(Input!$A997:'Input'!$A$1006)&gt;0))&lt;&gt;0),"Row is skipped.",IF(AND(Input!$A996="",Input!$A997=""),"", IF(Input!E996="","Data is missing.","")))),"",IF(AND(Input!$A996="",SUMPRODUCT(--(LEN(Input!$A997:'Input'!$A$1006)&gt;0))&lt;&gt;0),"Row is skipped.",IF(AND(Input!$A996="",Input!$A997=""),"", IF(Input!E996="","Data is missing.",""))))</f>
        <v/>
      </c>
      <c r="G997" s="189" t="str">
        <f>IF(ISERROR(IF(AND(Input!$A996="",SUMPRODUCT(--(LEN(Input!$A997:'Input'!$A$1006)&gt;0))&lt;&gt;0),"Row is skipped.",IF(AND(Input!$A996="",Input!$A997=""),"", IF(Input!F996="","Data is missing.","")))),"",IF(AND(Input!$A996="",SUMPRODUCT(--(LEN(Input!$A997:'Input'!$A$1006)&gt;0))&lt;&gt;0),"Row is skipped.",IF(AND(Input!$A996="",Input!$A997=""),"", IF(Input!F996="","Data is missing.",""))))</f>
        <v/>
      </c>
      <c r="H997" s="190" t="str">
        <f>IF(ISERROR(IF(AND(Input!$A996="",SUMPRODUCT(--(LEN(Input!$A997:'Input'!$A$1006)&gt;0))&lt;&gt;0),"Row is skipped.",IF(AND(Input!$A996="",Input!$A997=""),"", IF(Input!G996="","Data is missing.","")))),"",IF(AND(Input!$A996="",SUMPRODUCT(--(LEN(Input!$A997:'Input'!$A$1006)&gt;0))&lt;&gt;0),"Row is skipped.",IF(AND(Input!$A996="",Input!$A997=""),"", IF(Input!G996="","Data is missing.",""))))</f>
        <v/>
      </c>
      <c r="I997" s="156"/>
      <c r="J997" s="191" t="str">
        <f>IFERROR(VLOOKUP(VLOOKUP(Input!$D996,'Measure List'!$A:$AN,40,FALSE),UIR!$A$1:$Q$27,17,FALSE),"")</f>
        <v/>
      </c>
      <c r="K997" s="192" t="str">
        <f>IFERROR(VLOOKUP(Input!$D996,'Measure List'!$A:$AN,40,FALSE),"")</f>
        <v/>
      </c>
      <c r="L997" s="156"/>
      <c r="M997" s="193" t="str">
        <f>IF(B997="","",IF(AND(Input!H996="",IFERROR(VLOOKUP(K997,UIR!$A$2:$P$21,2,FALSE),"")&lt;&gt;""),"Data is Missing.",""))</f>
        <v/>
      </c>
      <c r="N997" s="194" t="str">
        <f>IF(B997="","",IF(AND(Input!I996="",IFERROR(VLOOKUP(K997,UIR!$A$2:$P$21,3,FALSE),"")&lt;&gt;""),"Data is Missing.",""))</f>
        <v/>
      </c>
      <c r="O997" s="194" t="str">
        <f>IF(B997="","",IF(AND(Input!J996="",IFERROR(VLOOKUP(K997,UIR!$A$2:$P$21,4,FALSE),"")&lt;&gt;""),"Data is Missing.",""))</f>
        <v/>
      </c>
      <c r="P997" s="194" t="str">
        <f>IF(B997="","",IF(AND(Input!K996="",IFERROR(VLOOKUP(K997,UIR!$A$2:$P$21,5,FALSE),"")&lt;&gt;""),"Data is Missing.",""))</f>
        <v/>
      </c>
      <c r="Q997" s="194" t="str">
        <f>IF(B997="","",IF(AND(Input!L996="",IFERROR(VLOOKUP(K997,UIR!$A$2:$P$21,6,FALSE),"")&lt;&gt;""),"Data is Missing.",""))</f>
        <v/>
      </c>
      <c r="R997" s="194" t="str">
        <f>IF(B997="","",IF(AND(Input!M996="",IFERROR(VLOOKUP(K997,UIR!$A$2:$P$21,7,FALSE),"")&lt;&gt;""),"Data is Missing.",""))</f>
        <v/>
      </c>
      <c r="S997" s="194" t="str">
        <f>IF(B997="","",IF(AND(Input!P996="",IFERROR(VLOOKUP(K997,UIR!$A$2:$P$21,8,FALSE),"")&lt;&gt;""),"Data is Missing.",""))</f>
        <v/>
      </c>
      <c r="T997" s="194" t="str">
        <f>IF(B997="","",IF(AND(Input!Q996="",IFERROR(VLOOKUP(K997,UIR!$A$2:$P$21,9,FALSE),"")&lt;&gt;""),"Data is Missing.",""))</f>
        <v/>
      </c>
      <c r="U997" s="194"/>
      <c r="V997" s="194" t="str">
        <f>IF(B997="","",IF(AND(Input!S996="",IFERROR(VLOOKUP(K997,UIR!$A$2:$P$21,11,FALSE),"")&lt;&gt;""),"Data is Missing.",""))</f>
        <v/>
      </c>
      <c r="W997" s="194" t="str">
        <f>IF(B997="","",IF(AND(Input!T996="",IFERROR(VLOOKUP(K997,UIR!$A$2:$P$21,12,FALSE),"")&lt;&gt;""),"Data is Missing.",""))</f>
        <v/>
      </c>
      <c r="X997" s="194" t="str">
        <f>IF(B997="","",IF(AND(Input!V996="",IFERROR(VLOOKUP(K997,UIR!$A$2:$P$21,13,FALSE),"")&lt;&gt;""),"Data is Missing.",""))</f>
        <v/>
      </c>
      <c r="Y997" s="194" t="str">
        <f>IF(B997="","",IF(AND(Input!W996="",IFERROR(VLOOKUP(K997,UIR!$A$2:$P$21,14,FALSE),"")&lt;&gt;""),"Data is Missing.",""))</f>
        <v/>
      </c>
      <c r="Z997" s="194" t="str">
        <f>IF(B997="","",IF(AND(Input!X996="",IFERROR(VLOOKUP(K997,UIR!$A$2:$P$21,15,FALSE),"")&lt;&gt;""),"Data is Missing.",""))</f>
        <v/>
      </c>
      <c r="AA997" s="195" t="str">
        <f>IF(B997="","",IF(AND(Input!Y996="",IFERROR(VLOOKUP(K997,UIR!$A$2:$P$21,16,FALSE),"")&lt;&gt;""),"Data is Missing.",""))</f>
        <v/>
      </c>
      <c r="AC997" s="202" t="str">
        <f>IF(ISERROR(IF(Input!D996="","",IF(ISERROR(VLOOKUP(Input!D996,'Measure List'!$A$2:$A$30000,1,0)),"Invalid RefNo",""))),"",IF(Input!D996="","",IF(ISERROR(VLOOKUP(Input!D996,'Measure List'!$A$2:$A$30000,1,0)),"Invalid RefNo","")))</f>
        <v/>
      </c>
      <c r="AD997" s="156"/>
      <c r="AE997" s="156"/>
      <c r="AF997" s="156"/>
      <c r="AG997" s="156"/>
      <c r="AH997" s="156"/>
      <c r="AI997" s="156"/>
      <c r="AJ997" s="156"/>
      <c r="AK997" s="156"/>
      <c r="AL997" s="203" t="str">
        <f>IF(COUNTIF(Dropdowns!$K$2:$K$7,Input!S996)&gt;0,"",IF(Input!S996="","","Invalid Type"))</f>
        <v/>
      </c>
      <c r="AN997" s="204" t="str">
        <f>IF(Input!C996="","",IF(ISNUMBER(VALUE(Input!C996)),"","Needs to be a number."))</f>
        <v/>
      </c>
      <c r="AO997" s="205" t="str">
        <f>IF(Input!E996="","",IF(ISNUMBER(VALUE(Input!E996)),"","Needs to be a number."))</f>
        <v/>
      </c>
      <c r="AP997" s="205" t="str">
        <f>IF(Input!N996="","",IF(ISNUMBER(VALUE(Input!N996)),"","Needs to be a number."))</f>
        <v/>
      </c>
      <c r="AQ997" s="205" t="str">
        <f>IF(Input!O996="","",IF(ISNUMBER(VALUE(Input!O996)),"","Needs to be a number."))</f>
        <v/>
      </c>
      <c r="AR997" s="205" t="str">
        <f>IF(Input!V996="","",IF(ISNUMBER(VALUE(Input!V996)),"","Needs to be a number."))</f>
        <v/>
      </c>
      <c r="AS997" s="205" t="str">
        <f>IF(Input!W996="","",IF(ISNUMBER(VALUE(Input!W996)),"","Needs to be a number."))</f>
        <v/>
      </c>
      <c r="AT997" s="205" t="str">
        <f>IF(Input!X996="","",IF(ISNUMBER(VALUE(Input!X996)),"","Needs to be a number."))</f>
        <v/>
      </c>
      <c r="AU997" s="206" t="str">
        <f>IF(Input!Y996="","",IF(ISNUMBER(VALUE(Input!Y996)),"","Needs to be a number."))</f>
        <v/>
      </c>
      <c r="AW997" s="259" t="str">
        <f>IF(OR(VALUE(Input!C996)&lt;0,VALUE(Input!C996)&gt;100), "Invalid EEI %","")</f>
        <v/>
      </c>
      <c r="AX997" s="207"/>
      <c r="AY997" s="278" t="str">
        <f>IF(Input!E996="","",IF(VALUE(Input!E996)=0,"Do not enter 0.",""))</f>
        <v/>
      </c>
    </row>
    <row r="998" spans="2:51" x14ac:dyDescent="0.3">
      <c r="B998" s="188" t="str">
        <f>Input!A997</f>
        <v/>
      </c>
      <c r="C998" s="189" t="str">
        <f>IF(ISERROR(IF(AND(Input!$A997="",SUMPRODUCT(--(LEN(Input!$A998:'Input'!$A$1006)&gt;0))&lt;&gt;0),"Row is skipped.",IF(AND(Input!$A997="",Input!$A998=""),"", IF(Input!B997="","Data is missing.","")))),"",IF(AND(Input!$A997="",SUMPRODUCT(--(LEN(Input!$A998:'Input'!$A$1006)&gt;0))&lt;&gt;0),"Row is skipped.",IF(AND(Input!$A997="",Input!$A998=""),"", IF(Input!B997="","Data is missing.",""))))</f>
        <v/>
      </c>
      <c r="D998" s="189" t="str">
        <f>IF(ISERROR(IF(AND(Input!$A997="",SUMPRODUCT(--(LEN(Input!$A998:'Input'!$A$1006)&gt;0))&lt;&gt;0),"Row is skipped.",IF(AND(Input!$A997="",Input!$A998=""),"", IF(Input!C997="","Data is missing.","")))),"",IF(AND(Input!$A997="",SUMPRODUCT(--(LEN(Input!$A998:'Input'!$A$1006)&gt;0))&lt;&gt;0),"Row is skipped.",IF(AND(Input!$A997="",Input!$A998=""),"", IF(Input!C997="","Data is missing.",""))))</f>
        <v/>
      </c>
      <c r="E998" s="189" t="str">
        <f>IF(ISERROR(IF(AND(Input!$A997="",SUMPRODUCT(--(LEN(Input!$A998:'Input'!$A$1006)&gt;0))&lt;&gt;0),"Row is skipped.",IF(AND(Input!$A997="",Input!$A998=""),"", IF(Input!D997="","Data is missing.","")))),"",IF(AND(Input!$A997="",SUMPRODUCT(--(LEN(Input!$A998:'Input'!$A$1006)&gt;0))&lt;&gt;0),"Row is skipped.",IF(AND(Input!$A997="",Input!$A998=""),"", IF(Input!D997="","Data is missing.",""))))</f>
        <v/>
      </c>
      <c r="F998" s="189" t="str">
        <f>IF(ISERROR(IF(AND(Input!$A997="",SUMPRODUCT(--(LEN(Input!$A998:'Input'!$A$1006)&gt;0))&lt;&gt;0),"Row is skipped.",IF(AND(Input!$A997="",Input!$A998=""),"", IF(Input!E997="","Data is missing.","")))),"",IF(AND(Input!$A997="",SUMPRODUCT(--(LEN(Input!$A998:'Input'!$A$1006)&gt;0))&lt;&gt;0),"Row is skipped.",IF(AND(Input!$A997="",Input!$A998=""),"", IF(Input!E997="","Data is missing.",""))))</f>
        <v/>
      </c>
      <c r="G998" s="189" t="str">
        <f>IF(ISERROR(IF(AND(Input!$A997="",SUMPRODUCT(--(LEN(Input!$A998:'Input'!$A$1006)&gt;0))&lt;&gt;0),"Row is skipped.",IF(AND(Input!$A997="",Input!$A998=""),"", IF(Input!F997="","Data is missing.","")))),"",IF(AND(Input!$A997="",SUMPRODUCT(--(LEN(Input!$A998:'Input'!$A$1006)&gt;0))&lt;&gt;0),"Row is skipped.",IF(AND(Input!$A997="",Input!$A998=""),"", IF(Input!F997="","Data is missing.",""))))</f>
        <v/>
      </c>
      <c r="H998" s="190" t="str">
        <f>IF(ISERROR(IF(AND(Input!$A997="",SUMPRODUCT(--(LEN(Input!$A998:'Input'!$A$1006)&gt;0))&lt;&gt;0),"Row is skipped.",IF(AND(Input!$A997="",Input!$A998=""),"", IF(Input!G997="","Data is missing.","")))),"",IF(AND(Input!$A997="",SUMPRODUCT(--(LEN(Input!$A998:'Input'!$A$1006)&gt;0))&lt;&gt;0),"Row is skipped.",IF(AND(Input!$A997="",Input!$A998=""),"", IF(Input!G997="","Data is missing.",""))))</f>
        <v/>
      </c>
      <c r="I998" s="156"/>
      <c r="J998" s="191" t="str">
        <f>IFERROR(VLOOKUP(VLOOKUP(Input!$D997,'Measure List'!$A:$AN,40,FALSE),UIR!$A$1:$Q$27,17,FALSE),"")</f>
        <v/>
      </c>
      <c r="K998" s="192" t="str">
        <f>IFERROR(VLOOKUP(Input!$D997,'Measure List'!$A:$AN,40,FALSE),"")</f>
        <v/>
      </c>
      <c r="L998" s="156"/>
      <c r="M998" s="193" t="str">
        <f>IF(B998="","",IF(AND(Input!H997="",IFERROR(VLOOKUP(K998,UIR!$A$2:$P$21,2,FALSE),"")&lt;&gt;""),"Data is Missing.",""))</f>
        <v/>
      </c>
      <c r="N998" s="194" t="str">
        <f>IF(B998="","",IF(AND(Input!I997="",IFERROR(VLOOKUP(K998,UIR!$A$2:$P$21,3,FALSE),"")&lt;&gt;""),"Data is Missing.",""))</f>
        <v/>
      </c>
      <c r="O998" s="194" t="str">
        <f>IF(B998="","",IF(AND(Input!J997="",IFERROR(VLOOKUP(K998,UIR!$A$2:$P$21,4,FALSE),"")&lt;&gt;""),"Data is Missing.",""))</f>
        <v/>
      </c>
      <c r="P998" s="194" t="str">
        <f>IF(B998="","",IF(AND(Input!K997="",IFERROR(VLOOKUP(K998,UIR!$A$2:$P$21,5,FALSE),"")&lt;&gt;""),"Data is Missing.",""))</f>
        <v/>
      </c>
      <c r="Q998" s="194" t="str">
        <f>IF(B998="","",IF(AND(Input!L997="",IFERROR(VLOOKUP(K998,UIR!$A$2:$P$21,6,FALSE),"")&lt;&gt;""),"Data is Missing.",""))</f>
        <v/>
      </c>
      <c r="R998" s="194" t="str">
        <f>IF(B998="","",IF(AND(Input!M997="",IFERROR(VLOOKUP(K998,UIR!$A$2:$P$21,7,FALSE),"")&lt;&gt;""),"Data is Missing.",""))</f>
        <v/>
      </c>
      <c r="S998" s="194" t="str">
        <f>IF(B998="","",IF(AND(Input!P997="",IFERROR(VLOOKUP(K998,UIR!$A$2:$P$21,8,FALSE),"")&lt;&gt;""),"Data is Missing.",""))</f>
        <v/>
      </c>
      <c r="T998" s="194" t="str">
        <f>IF(B998="","",IF(AND(Input!Q997="",IFERROR(VLOOKUP(K998,UIR!$A$2:$P$21,9,FALSE),"")&lt;&gt;""),"Data is Missing.",""))</f>
        <v/>
      </c>
      <c r="U998" s="194"/>
      <c r="V998" s="194" t="str">
        <f>IF(B998="","",IF(AND(Input!S997="",IFERROR(VLOOKUP(K998,UIR!$A$2:$P$21,11,FALSE),"")&lt;&gt;""),"Data is Missing.",""))</f>
        <v/>
      </c>
      <c r="W998" s="194" t="str">
        <f>IF(B998="","",IF(AND(Input!T997="",IFERROR(VLOOKUP(K998,UIR!$A$2:$P$21,12,FALSE),"")&lt;&gt;""),"Data is Missing.",""))</f>
        <v/>
      </c>
      <c r="X998" s="194" t="str">
        <f>IF(B998="","",IF(AND(Input!V997="",IFERROR(VLOOKUP(K998,UIR!$A$2:$P$21,13,FALSE),"")&lt;&gt;""),"Data is Missing.",""))</f>
        <v/>
      </c>
      <c r="Y998" s="194" t="str">
        <f>IF(B998="","",IF(AND(Input!W997="",IFERROR(VLOOKUP(K998,UIR!$A$2:$P$21,14,FALSE),"")&lt;&gt;""),"Data is Missing.",""))</f>
        <v/>
      </c>
      <c r="Z998" s="194" t="str">
        <f>IF(B998="","",IF(AND(Input!X997="",IFERROR(VLOOKUP(K998,UIR!$A$2:$P$21,15,FALSE),"")&lt;&gt;""),"Data is Missing.",""))</f>
        <v/>
      </c>
      <c r="AA998" s="195" t="str">
        <f>IF(B998="","",IF(AND(Input!Y997="",IFERROR(VLOOKUP(K998,UIR!$A$2:$P$21,16,FALSE),"")&lt;&gt;""),"Data is Missing.",""))</f>
        <v/>
      </c>
      <c r="AC998" s="202" t="str">
        <f>IF(ISERROR(IF(Input!D997="","",IF(ISERROR(VLOOKUP(Input!D997,'Measure List'!$A$2:$A$30000,1,0)),"Invalid RefNo",""))),"",IF(Input!D997="","",IF(ISERROR(VLOOKUP(Input!D997,'Measure List'!$A$2:$A$30000,1,0)),"Invalid RefNo","")))</f>
        <v/>
      </c>
      <c r="AD998" s="156"/>
      <c r="AE998" s="156"/>
      <c r="AF998" s="156"/>
      <c r="AG998" s="156"/>
      <c r="AH998" s="156"/>
      <c r="AI998" s="156"/>
      <c r="AJ998" s="156"/>
      <c r="AK998" s="156"/>
      <c r="AL998" s="203" t="str">
        <f>IF(COUNTIF(Dropdowns!$K$2:$K$7,Input!S997)&gt;0,"",IF(Input!S997="","","Invalid Type"))</f>
        <v/>
      </c>
      <c r="AN998" s="204" t="str">
        <f>IF(Input!C997="","",IF(ISNUMBER(VALUE(Input!C997)),"","Needs to be a number."))</f>
        <v/>
      </c>
      <c r="AO998" s="205" t="str">
        <f>IF(Input!E997="","",IF(ISNUMBER(VALUE(Input!E997)),"","Needs to be a number."))</f>
        <v/>
      </c>
      <c r="AP998" s="205" t="str">
        <f>IF(Input!N997="","",IF(ISNUMBER(VALUE(Input!N997)),"","Needs to be a number."))</f>
        <v/>
      </c>
      <c r="AQ998" s="205" t="str">
        <f>IF(Input!O997="","",IF(ISNUMBER(VALUE(Input!O997)),"","Needs to be a number."))</f>
        <v/>
      </c>
      <c r="AR998" s="205" t="str">
        <f>IF(Input!V997="","",IF(ISNUMBER(VALUE(Input!V997)),"","Needs to be a number."))</f>
        <v/>
      </c>
      <c r="AS998" s="205" t="str">
        <f>IF(Input!W997="","",IF(ISNUMBER(VALUE(Input!W997)),"","Needs to be a number."))</f>
        <v/>
      </c>
      <c r="AT998" s="205" t="str">
        <f>IF(Input!X997="","",IF(ISNUMBER(VALUE(Input!X997)),"","Needs to be a number."))</f>
        <v/>
      </c>
      <c r="AU998" s="206" t="str">
        <f>IF(Input!Y997="","",IF(ISNUMBER(VALUE(Input!Y997)),"","Needs to be a number."))</f>
        <v/>
      </c>
      <c r="AW998" s="259" t="str">
        <f>IF(OR(VALUE(Input!C997)&lt;0,VALUE(Input!C997)&gt;100), "Invalid EEI %","")</f>
        <v/>
      </c>
      <c r="AX998" s="207"/>
      <c r="AY998" s="278" t="str">
        <f>IF(Input!E997="","",IF(VALUE(Input!E997)=0,"Do not enter 0.",""))</f>
        <v/>
      </c>
    </row>
    <row r="999" spans="2:51" x14ac:dyDescent="0.3">
      <c r="B999" s="188" t="str">
        <f>Input!A998</f>
        <v/>
      </c>
      <c r="C999" s="189" t="str">
        <f>IF(ISERROR(IF(AND(Input!$A998="",SUMPRODUCT(--(LEN(Input!$A999:'Input'!$A$1006)&gt;0))&lt;&gt;0),"Row is skipped.",IF(AND(Input!$A998="",Input!$A999=""),"", IF(Input!B998="","Data is missing.","")))),"",IF(AND(Input!$A998="",SUMPRODUCT(--(LEN(Input!$A999:'Input'!$A$1006)&gt;0))&lt;&gt;0),"Row is skipped.",IF(AND(Input!$A998="",Input!$A999=""),"", IF(Input!B998="","Data is missing.",""))))</f>
        <v/>
      </c>
      <c r="D999" s="189" t="str">
        <f>IF(ISERROR(IF(AND(Input!$A998="",SUMPRODUCT(--(LEN(Input!$A999:'Input'!$A$1006)&gt;0))&lt;&gt;0),"Row is skipped.",IF(AND(Input!$A998="",Input!$A999=""),"", IF(Input!C998="","Data is missing.","")))),"",IF(AND(Input!$A998="",SUMPRODUCT(--(LEN(Input!$A999:'Input'!$A$1006)&gt;0))&lt;&gt;0),"Row is skipped.",IF(AND(Input!$A998="",Input!$A999=""),"", IF(Input!C998="","Data is missing.",""))))</f>
        <v/>
      </c>
      <c r="E999" s="189" t="str">
        <f>IF(ISERROR(IF(AND(Input!$A998="",SUMPRODUCT(--(LEN(Input!$A999:'Input'!$A$1006)&gt;0))&lt;&gt;0),"Row is skipped.",IF(AND(Input!$A998="",Input!$A999=""),"", IF(Input!D998="","Data is missing.","")))),"",IF(AND(Input!$A998="",SUMPRODUCT(--(LEN(Input!$A999:'Input'!$A$1006)&gt;0))&lt;&gt;0),"Row is skipped.",IF(AND(Input!$A998="",Input!$A999=""),"", IF(Input!D998="","Data is missing.",""))))</f>
        <v/>
      </c>
      <c r="F999" s="189" t="str">
        <f>IF(ISERROR(IF(AND(Input!$A998="",SUMPRODUCT(--(LEN(Input!$A999:'Input'!$A$1006)&gt;0))&lt;&gt;0),"Row is skipped.",IF(AND(Input!$A998="",Input!$A999=""),"", IF(Input!E998="","Data is missing.","")))),"",IF(AND(Input!$A998="",SUMPRODUCT(--(LEN(Input!$A999:'Input'!$A$1006)&gt;0))&lt;&gt;0),"Row is skipped.",IF(AND(Input!$A998="",Input!$A999=""),"", IF(Input!E998="","Data is missing.",""))))</f>
        <v/>
      </c>
      <c r="G999" s="189" t="str">
        <f>IF(ISERROR(IF(AND(Input!$A998="",SUMPRODUCT(--(LEN(Input!$A999:'Input'!$A$1006)&gt;0))&lt;&gt;0),"Row is skipped.",IF(AND(Input!$A998="",Input!$A999=""),"", IF(Input!F998="","Data is missing.","")))),"",IF(AND(Input!$A998="",SUMPRODUCT(--(LEN(Input!$A999:'Input'!$A$1006)&gt;0))&lt;&gt;0),"Row is skipped.",IF(AND(Input!$A998="",Input!$A999=""),"", IF(Input!F998="","Data is missing.",""))))</f>
        <v/>
      </c>
      <c r="H999" s="190" t="str">
        <f>IF(ISERROR(IF(AND(Input!$A998="",SUMPRODUCT(--(LEN(Input!$A999:'Input'!$A$1006)&gt;0))&lt;&gt;0),"Row is skipped.",IF(AND(Input!$A998="",Input!$A999=""),"", IF(Input!G998="","Data is missing.","")))),"",IF(AND(Input!$A998="",SUMPRODUCT(--(LEN(Input!$A999:'Input'!$A$1006)&gt;0))&lt;&gt;0),"Row is skipped.",IF(AND(Input!$A998="",Input!$A999=""),"", IF(Input!G998="","Data is missing.",""))))</f>
        <v/>
      </c>
      <c r="I999" s="156"/>
      <c r="J999" s="191" t="str">
        <f>IFERROR(VLOOKUP(VLOOKUP(Input!$D998,'Measure List'!$A:$AN,40,FALSE),UIR!$A$1:$Q$27,17,FALSE),"")</f>
        <v/>
      </c>
      <c r="K999" s="192" t="str">
        <f>IFERROR(VLOOKUP(Input!$D998,'Measure List'!$A:$AN,40,FALSE),"")</f>
        <v/>
      </c>
      <c r="L999" s="156"/>
      <c r="M999" s="193" t="str">
        <f>IF(B999="","",IF(AND(Input!H998="",IFERROR(VLOOKUP(K999,UIR!$A$2:$P$21,2,FALSE),"")&lt;&gt;""),"Data is Missing.",""))</f>
        <v/>
      </c>
      <c r="N999" s="194" t="str">
        <f>IF(B999="","",IF(AND(Input!I998="",IFERROR(VLOOKUP(K999,UIR!$A$2:$P$21,3,FALSE),"")&lt;&gt;""),"Data is Missing.",""))</f>
        <v/>
      </c>
      <c r="O999" s="194" t="str">
        <f>IF(B999="","",IF(AND(Input!J998="",IFERROR(VLOOKUP(K999,UIR!$A$2:$P$21,4,FALSE),"")&lt;&gt;""),"Data is Missing.",""))</f>
        <v/>
      </c>
      <c r="P999" s="194" t="str">
        <f>IF(B999="","",IF(AND(Input!K998="",IFERROR(VLOOKUP(K999,UIR!$A$2:$P$21,5,FALSE),"")&lt;&gt;""),"Data is Missing.",""))</f>
        <v/>
      </c>
      <c r="Q999" s="194" t="str">
        <f>IF(B999="","",IF(AND(Input!L998="",IFERROR(VLOOKUP(K999,UIR!$A$2:$P$21,6,FALSE),"")&lt;&gt;""),"Data is Missing.",""))</f>
        <v/>
      </c>
      <c r="R999" s="194" t="str">
        <f>IF(B999="","",IF(AND(Input!M998="",IFERROR(VLOOKUP(K999,UIR!$A$2:$P$21,7,FALSE),"")&lt;&gt;""),"Data is Missing.",""))</f>
        <v/>
      </c>
      <c r="S999" s="194" t="str">
        <f>IF(B999="","",IF(AND(Input!P998="",IFERROR(VLOOKUP(K999,UIR!$A$2:$P$21,8,FALSE),"")&lt;&gt;""),"Data is Missing.",""))</f>
        <v/>
      </c>
      <c r="T999" s="194" t="str">
        <f>IF(B999="","",IF(AND(Input!Q998="",IFERROR(VLOOKUP(K999,UIR!$A$2:$P$21,9,FALSE),"")&lt;&gt;""),"Data is Missing.",""))</f>
        <v/>
      </c>
      <c r="U999" s="194"/>
      <c r="V999" s="194" t="str">
        <f>IF(B999="","",IF(AND(Input!S998="",IFERROR(VLOOKUP(K999,UIR!$A$2:$P$21,11,FALSE),"")&lt;&gt;""),"Data is Missing.",""))</f>
        <v/>
      </c>
      <c r="W999" s="194" t="str">
        <f>IF(B999="","",IF(AND(Input!T998="",IFERROR(VLOOKUP(K999,UIR!$A$2:$P$21,12,FALSE),"")&lt;&gt;""),"Data is Missing.",""))</f>
        <v/>
      </c>
      <c r="X999" s="194" t="str">
        <f>IF(B999="","",IF(AND(Input!V998="",IFERROR(VLOOKUP(K999,UIR!$A$2:$P$21,13,FALSE),"")&lt;&gt;""),"Data is Missing.",""))</f>
        <v/>
      </c>
      <c r="Y999" s="194" t="str">
        <f>IF(B999="","",IF(AND(Input!W998="",IFERROR(VLOOKUP(K999,UIR!$A$2:$P$21,14,FALSE),"")&lt;&gt;""),"Data is Missing.",""))</f>
        <v/>
      </c>
      <c r="Z999" s="194" t="str">
        <f>IF(B999="","",IF(AND(Input!X998="",IFERROR(VLOOKUP(K999,UIR!$A$2:$P$21,15,FALSE),"")&lt;&gt;""),"Data is Missing.",""))</f>
        <v/>
      </c>
      <c r="AA999" s="195" t="str">
        <f>IF(B999="","",IF(AND(Input!Y998="",IFERROR(VLOOKUP(K999,UIR!$A$2:$P$21,16,FALSE),"")&lt;&gt;""),"Data is Missing.",""))</f>
        <v/>
      </c>
      <c r="AC999" s="202" t="str">
        <f>IF(ISERROR(IF(Input!D998="","",IF(ISERROR(VLOOKUP(Input!D998,'Measure List'!$A$2:$A$30000,1,0)),"Invalid RefNo",""))),"",IF(Input!D998="","",IF(ISERROR(VLOOKUP(Input!D998,'Measure List'!$A$2:$A$30000,1,0)),"Invalid RefNo","")))</f>
        <v/>
      </c>
      <c r="AD999" s="156"/>
      <c r="AE999" s="156"/>
      <c r="AF999" s="156"/>
      <c r="AG999" s="156"/>
      <c r="AH999" s="156"/>
      <c r="AI999" s="156"/>
      <c r="AJ999" s="156"/>
      <c r="AK999" s="156"/>
      <c r="AL999" s="203" t="str">
        <f>IF(COUNTIF(Dropdowns!$K$2:$K$7,Input!S998)&gt;0,"",IF(Input!S998="","","Invalid Type"))</f>
        <v/>
      </c>
      <c r="AN999" s="204" t="str">
        <f>IF(Input!C998="","",IF(ISNUMBER(VALUE(Input!C998)),"","Needs to be a number."))</f>
        <v/>
      </c>
      <c r="AO999" s="205" t="str">
        <f>IF(Input!E998="","",IF(ISNUMBER(VALUE(Input!E998)),"","Needs to be a number."))</f>
        <v/>
      </c>
      <c r="AP999" s="205" t="str">
        <f>IF(Input!N998="","",IF(ISNUMBER(VALUE(Input!N998)),"","Needs to be a number."))</f>
        <v/>
      </c>
      <c r="AQ999" s="205" t="str">
        <f>IF(Input!O998="","",IF(ISNUMBER(VALUE(Input!O998)),"","Needs to be a number."))</f>
        <v/>
      </c>
      <c r="AR999" s="205" t="str">
        <f>IF(Input!V998="","",IF(ISNUMBER(VALUE(Input!V998)),"","Needs to be a number."))</f>
        <v/>
      </c>
      <c r="AS999" s="205" t="str">
        <f>IF(Input!W998="","",IF(ISNUMBER(VALUE(Input!W998)),"","Needs to be a number."))</f>
        <v/>
      </c>
      <c r="AT999" s="205" t="str">
        <f>IF(Input!X998="","",IF(ISNUMBER(VALUE(Input!X998)),"","Needs to be a number."))</f>
        <v/>
      </c>
      <c r="AU999" s="206" t="str">
        <f>IF(Input!Y998="","",IF(ISNUMBER(VALUE(Input!Y998)),"","Needs to be a number."))</f>
        <v/>
      </c>
      <c r="AW999" s="259" t="str">
        <f>IF(OR(VALUE(Input!C998)&lt;0,VALUE(Input!C998)&gt;100), "Invalid EEI %","")</f>
        <v/>
      </c>
      <c r="AX999" s="207"/>
      <c r="AY999" s="278" t="str">
        <f>IF(Input!E998="","",IF(VALUE(Input!E998)=0,"Do not enter 0.",""))</f>
        <v/>
      </c>
    </row>
    <row r="1000" spans="2:51" x14ac:dyDescent="0.3">
      <c r="B1000" s="188" t="str">
        <f>Input!A999</f>
        <v/>
      </c>
      <c r="C1000" s="189" t="str">
        <f>IF(ISERROR(IF(AND(Input!$A999="",SUMPRODUCT(--(LEN(Input!$A1000:'Input'!$A$1006)&gt;0))&lt;&gt;0),"Row is skipped.",IF(AND(Input!$A999="",Input!$A1000=""),"", IF(Input!B999="","Data is missing.","")))),"",IF(AND(Input!$A999="",SUMPRODUCT(--(LEN(Input!$A1000:'Input'!$A$1006)&gt;0))&lt;&gt;0),"Row is skipped.",IF(AND(Input!$A999="",Input!$A1000=""),"", IF(Input!B999="","Data is missing.",""))))</f>
        <v/>
      </c>
      <c r="D1000" s="189" t="str">
        <f>IF(ISERROR(IF(AND(Input!$A999="",SUMPRODUCT(--(LEN(Input!$A1000:'Input'!$A$1006)&gt;0))&lt;&gt;0),"Row is skipped.",IF(AND(Input!$A999="",Input!$A1000=""),"", IF(Input!C999="","Data is missing.","")))),"",IF(AND(Input!$A999="",SUMPRODUCT(--(LEN(Input!$A1000:'Input'!$A$1006)&gt;0))&lt;&gt;0),"Row is skipped.",IF(AND(Input!$A999="",Input!$A1000=""),"", IF(Input!C999="","Data is missing.",""))))</f>
        <v/>
      </c>
      <c r="E1000" s="189" t="str">
        <f>IF(ISERROR(IF(AND(Input!$A999="",SUMPRODUCT(--(LEN(Input!$A1000:'Input'!$A$1006)&gt;0))&lt;&gt;0),"Row is skipped.",IF(AND(Input!$A999="",Input!$A1000=""),"", IF(Input!D999="","Data is missing.","")))),"",IF(AND(Input!$A999="",SUMPRODUCT(--(LEN(Input!$A1000:'Input'!$A$1006)&gt;0))&lt;&gt;0),"Row is skipped.",IF(AND(Input!$A999="",Input!$A1000=""),"", IF(Input!D999="","Data is missing.",""))))</f>
        <v/>
      </c>
      <c r="F1000" s="189" t="str">
        <f>IF(ISERROR(IF(AND(Input!$A999="",SUMPRODUCT(--(LEN(Input!$A1000:'Input'!$A$1006)&gt;0))&lt;&gt;0),"Row is skipped.",IF(AND(Input!$A999="",Input!$A1000=""),"", IF(Input!E999="","Data is missing.","")))),"",IF(AND(Input!$A999="",SUMPRODUCT(--(LEN(Input!$A1000:'Input'!$A$1006)&gt;0))&lt;&gt;0),"Row is skipped.",IF(AND(Input!$A999="",Input!$A1000=""),"", IF(Input!E999="","Data is missing.",""))))</f>
        <v/>
      </c>
      <c r="G1000" s="189" t="str">
        <f>IF(ISERROR(IF(AND(Input!$A999="",SUMPRODUCT(--(LEN(Input!$A1000:'Input'!$A$1006)&gt;0))&lt;&gt;0),"Row is skipped.",IF(AND(Input!$A999="",Input!$A1000=""),"", IF(Input!F999="","Data is missing.","")))),"",IF(AND(Input!$A999="",SUMPRODUCT(--(LEN(Input!$A1000:'Input'!$A$1006)&gt;0))&lt;&gt;0),"Row is skipped.",IF(AND(Input!$A999="",Input!$A1000=""),"", IF(Input!F999="","Data is missing.",""))))</f>
        <v/>
      </c>
      <c r="H1000" s="190" t="str">
        <f>IF(ISERROR(IF(AND(Input!$A999="",SUMPRODUCT(--(LEN(Input!$A1000:'Input'!$A$1006)&gt;0))&lt;&gt;0),"Row is skipped.",IF(AND(Input!$A999="",Input!$A1000=""),"", IF(Input!G999="","Data is missing.","")))),"",IF(AND(Input!$A999="",SUMPRODUCT(--(LEN(Input!$A1000:'Input'!$A$1006)&gt;0))&lt;&gt;0),"Row is skipped.",IF(AND(Input!$A999="",Input!$A1000=""),"", IF(Input!G999="","Data is missing.",""))))</f>
        <v/>
      </c>
      <c r="I1000" s="156"/>
      <c r="J1000" s="191" t="str">
        <f>IFERROR(VLOOKUP(VLOOKUP(Input!$D999,'Measure List'!$A:$AN,40,FALSE),UIR!$A$1:$Q$27,17,FALSE),"")</f>
        <v/>
      </c>
      <c r="K1000" s="192" t="str">
        <f>IFERROR(VLOOKUP(Input!$D999,'Measure List'!$A:$AN,40,FALSE),"")</f>
        <v/>
      </c>
      <c r="L1000" s="156"/>
      <c r="M1000" s="193" t="str">
        <f>IF(B1000="","",IF(AND(Input!H999="",IFERROR(VLOOKUP(K1000,UIR!$A$2:$P$21,2,FALSE),"")&lt;&gt;""),"Data is Missing.",""))</f>
        <v/>
      </c>
      <c r="N1000" s="194" t="str">
        <f>IF(B1000="","",IF(AND(Input!I999="",IFERROR(VLOOKUP(K1000,UIR!$A$2:$P$21,3,FALSE),"")&lt;&gt;""),"Data is Missing.",""))</f>
        <v/>
      </c>
      <c r="O1000" s="194" t="str">
        <f>IF(B1000="","",IF(AND(Input!J999="",IFERROR(VLOOKUP(K1000,UIR!$A$2:$P$21,4,FALSE),"")&lt;&gt;""),"Data is Missing.",""))</f>
        <v/>
      </c>
      <c r="P1000" s="194" t="str">
        <f>IF(B1000="","",IF(AND(Input!K999="",IFERROR(VLOOKUP(K1000,UIR!$A$2:$P$21,5,FALSE),"")&lt;&gt;""),"Data is Missing.",""))</f>
        <v/>
      </c>
      <c r="Q1000" s="194" t="str">
        <f>IF(B1000="","",IF(AND(Input!L999="",IFERROR(VLOOKUP(K1000,UIR!$A$2:$P$21,6,FALSE),"")&lt;&gt;""),"Data is Missing.",""))</f>
        <v/>
      </c>
      <c r="R1000" s="194" t="str">
        <f>IF(B1000="","",IF(AND(Input!M999="",IFERROR(VLOOKUP(K1000,UIR!$A$2:$P$21,7,FALSE),"")&lt;&gt;""),"Data is Missing.",""))</f>
        <v/>
      </c>
      <c r="S1000" s="194" t="str">
        <f>IF(B1000="","",IF(AND(Input!P999="",IFERROR(VLOOKUP(K1000,UIR!$A$2:$P$21,8,FALSE),"")&lt;&gt;""),"Data is Missing.",""))</f>
        <v/>
      </c>
      <c r="T1000" s="194" t="str">
        <f>IF(B1000="","",IF(AND(Input!Q999="",IFERROR(VLOOKUP(K1000,UIR!$A$2:$P$21,9,FALSE),"")&lt;&gt;""),"Data is Missing.",""))</f>
        <v/>
      </c>
      <c r="U1000" s="194"/>
      <c r="V1000" s="194" t="str">
        <f>IF(B1000="","",IF(AND(Input!S999="",IFERROR(VLOOKUP(K1000,UIR!$A$2:$P$21,11,FALSE),"")&lt;&gt;""),"Data is Missing.",""))</f>
        <v/>
      </c>
      <c r="W1000" s="194" t="str">
        <f>IF(B1000="","",IF(AND(Input!T999="",IFERROR(VLOOKUP(K1000,UIR!$A$2:$P$21,12,FALSE),"")&lt;&gt;""),"Data is Missing.",""))</f>
        <v/>
      </c>
      <c r="X1000" s="194" t="str">
        <f>IF(B1000="","",IF(AND(Input!V999="",IFERROR(VLOOKUP(K1000,UIR!$A$2:$P$21,13,FALSE),"")&lt;&gt;""),"Data is Missing.",""))</f>
        <v/>
      </c>
      <c r="Y1000" s="194" t="str">
        <f>IF(B1000="","",IF(AND(Input!W999="",IFERROR(VLOOKUP(K1000,UIR!$A$2:$P$21,14,FALSE),"")&lt;&gt;""),"Data is Missing.",""))</f>
        <v/>
      </c>
      <c r="Z1000" s="194" t="str">
        <f>IF(B1000="","",IF(AND(Input!X999="",IFERROR(VLOOKUP(K1000,UIR!$A$2:$P$21,15,FALSE),"")&lt;&gt;""),"Data is Missing.",""))</f>
        <v/>
      </c>
      <c r="AA1000" s="195" t="str">
        <f>IF(B1000="","",IF(AND(Input!Y999="",IFERROR(VLOOKUP(K1000,UIR!$A$2:$P$21,16,FALSE),"")&lt;&gt;""),"Data is Missing.",""))</f>
        <v/>
      </c>
      <c r="AC1000" s="202" t="str">
        <f>IF(ISERROR(IF(Input!D999="","",IF(ISERROR(VLOOKUP(Input!D999,'Measure List'!$A$2:$A$30000,1,0)),"Invalid RefNo",""))),"",IF(Input!D999="","",IF(ISERROR(VLOOKUP(Input!D999,'Measure List'!$A$2:$A$30000,1,0)),"Invalid RefNo","")))</f>
        <v/>
      </c>
      <c r="AD1000" s="156"/>
      <c r="AE1000" s="156"/>
      <c r="AF1000" s="156"/>
      <c r="AG1000" s="156"/>
      <c r="AH1000" s="156"/>
      <c r="AI1000" s="156"/>
      <c r="AJ1000" s="156"/>
      <c r="AK1000" s="156"/>
      <c r="AL1000" s="203" t="str">
        <f>IF(COUNTIF(Dropdowns!$K$2:$K$7,Input!S999)&gt;0,"",IF(Input!S999="","","Invalid Type"))</f>
        <v/>
      </c>
      <c r="AN1000" s="204" t="str">
        <f>IF(Input!C999="","",IF(ISNUMBER(VALUE(Input!C999)),"","Needs to be a number."))</f>
        <v/>
      </c>
      <c r="AO1000" s="205" t="str">
        <f>IF(Input!E999="","",IF(ISNUMBER(VALUE(Input!E999)),"","Needs to be a number."))</f>
        <v/>
      </c>
      <c r="AP1000" s="205" t="str">
        <f>IF(Input!N999="","",IF(ISNUMBER(VALUE(Input!N999)),"","Needs to be a number."))</f>
        <v/>
      </c>
      <c r="AQ1000" s="205" t="str">
        <f>IF(Input!O999="","",IF(ISNUMBER(VALUE(Input!O999)),"","Needs to be a number."))</f>
        <v/>
      </c>
      <c r="AR1000" s="205" t="str">
        <f>IF(Input!V999="","",IF(ISNUMBER(VALUE(Input!V999)),"","Needs to be a number."))</f>
        <v/>
      </c>
      <c r="AS1000" s="205" t="str">
        <f>IF(Input!W999="","",IF(ISNUMBER(VALUE(Input!W999)),"","Needs to be a number."))</f>
        <v/>
      </c>
      <c r="AT1000" s="205" t="str">
        <f>IF(Input!X999="","",IF(ISNUMBER(VALUE(Input!X999)),"","Needs to be a number."))</f>
        <v/>
      </c>
      <c r="AU1000" s="206" t="str">
        <f>IF(Input!Y999="","",IF(ISNUMBER(VALUE(Input!Y999)),"","Needs to be a number."))</f>
        <v/>
      </c>
      <c r="AW1000" s="259" t="str">
        <f>IF(OR(VALUE(Input!C999)&lt;0,VALUE(Input!C999)&gt;100), "Invalid EEI %","")</f>
        <v/>
      </c>
      <c r="AX1000" s="207"/>
      <c r="AY1000" s="278" t="str">
        <f>IF(Input!E999="","",IF(VALUE(Input!E999)=0,"Do not enter 0.",""))</f>
        <v/>
      </c>
    </row>
    <row r="1001" spans="2:51" x14ac:dyDescent="0.3">
      <c r="B1001" s="188" t="str">
        <f>Input!A1000</f>
        <v/>
      </c>
      <c r="C1001" s="189" t="str">
        <f>IF(ISERROR(IF(AND(Input!$A1000="",SUMPRODUCT(--(LEN(Input!$A1001:'Input'!$A$1006)&gt;0))&lt;&gt;0),"Row is skipped.",IF(AND(Input!$A1000="",Input!$A1001=""),"", IF(Input!B1000="","Data is missing.","")))),"",IF(AND(Input!$A1000="",SUMPRODUCT(--(LEN(Input!$A1001:'Input'!$A$1006)&gt;0))&lt;&gt;0),"Row is skipped.",IF(AND(Input!$A1000="",Input!$A1001=""),"", IF(Input!B1000="","Data is missing.",""))))</f>
        <v/>
      </c>
      <c r="D1001" s="189" t="str">
        <f>IF(ISERROR(IF(AND(Input!$A1000="",SUMPRODUCT(--(LEN(Input!$A1001:'Input'!$A$1006)&gt;0))&lt;&gt;0),"Row is skipped.",IF(AND(Input!$A1000="",Input!$A1001=""),"", IF(Input!C1000="","Data is missing.","")))),"",IF(AND(Input!$A1000="",SUMPRODUCT(--(LEN(Input!$A1001:'Input'!$A$1006)&gt;0))&lt;&gt;0),"Row is skipped.",IF(AND(Input!$A1000="",Input!$A1001=""),"", IF(Input!C1000="","Data is missing.",""))))</f>
        <v/>
      </c>
      <c r="E1001" s="189" t="str">
        <f>IF(ISERROR(IF(AND(Input!$A1000="",SUMPRODUCT(--(LEN(Input!$A1001:'Input'!$A$1006)&gt;0))&lt;&gt;0),"Row is skipped.",IF(AND(Input!$A1000="",Input!$A1001=""),"", IF(Input!D1000="","Data is missing.","")))),"",IF(AND(Input!$A1000="",SUMPRODUCT(--(LEN(Input!$A1001:'Input'!$A$1006)&gt;0))&lt;&gt;0),"Row is skipped.",IF(AND(Input!$A1000="",Input!$A1001=""),"", IF(Input!D1000="","Data is missing.",""))))</f>
        <v/>
      </c>
      <c r="F1001" s="189" t="str">
        <f>IF(ISERROR(IF(AND(Input!$A1000="",SUMPRODUCT(--(LEN(Input!$A1001:'Input'!$A$1006)&gt;0))&lt;&gt;0),"Row is skipped.",IF(AND(Input!$A1000="",Input!$A1001=""),"", IF(Input!E1000="","Data is missing.","")))),"",IF(AND(Input!$A1000="",SUMPRODUCT(--(LEN(Input!$A1001:'Input'!$A$1006)&gt;0))&lt;&gt;0),"Row is skipped.",IF(AND(Input!$A1000="",Input!$A1001=""),"", IF(Input!E1000="","Data is missing.",""))))</f>
        <v/>
      </c>
      <c r="G1001" s="189" t="str">
        <f>IF(ISERROR(IF(AND(Input!$A1000="",SUMPRODUCT(--(LEN(Input!$A1001:'Input'!$A$1006)&gt;0))&lt;&gt;0),"Row is skipped.",IF(AND(Input!$A1000="",Input!$A1001=""),"", IF(Input!F1000="","Data is missing.","")))),"",IF(AND(Input!$A1000="",SUMPRODUCT(--(LEN(Input!$A1001:'Input'!$A$1006)&gt;0))&lt;&gt;0),"Row is skipped.",IF(AND(Input!$A1000="",Input!$A1001=""),"", IF(Input!F1000="","Data is missing.",""))))</f>
        <v/>
      </c>
      <c r="H1001" s="190" t="str">
        <f>IF(ISERROR(IF(AND(Input!$A1000="",SUMPRODUCT(--(LEN(Input!$A1001:'Input'!$A$1006)&gt;0))&lt;&gt;0),"Row is skipped.",IF(AND(Input!$A1000="",Input!$A1001=""),"", IF(Input!G1000="","Data is missing.","")))),"",IF(AND(Input!$A1000="",SUMPRODUCT(--(LEN(Input!$A1001:'Input'!$A$1006)&gt;0))&lt;&gt;0),"Row is skipped.",IF(AND(Input!$A1000="",Input!$A1001=""),"", IF(Input!G1000="","Data is missing.",""))))</f>
        <v/>
      </c>
      <c r="I1001" s="156"/>
      <c r="J1001" s="191" t="str">
        <f>IFERROR(VLOOKUP(VLOOKUP(Input!$D1000,'Measure List'!$A:$AN,40,FALSE),UIR!$A$1:$Q$27,17,FALSE),"")</f>
        <v/>
      </c>
      <c r="K1001" s="192" t="str">
        <f>IFERROR(VLOOKUP(Input!$D1000,'Measure List'!$A:$AN,40,FALSE),"")</f>
        <v/>
      </c>
      <c r="L1001" s="156"/>
      <c r="M1001" s="193" t="str">
        <f>IF(B1001="","",IF(AND(Input!H1000="",IFERROR(VLOOKUP(K1001,UIR!$A$2:$P$21,2,FALSE),"")&lt;&gt;""),"Data is Missing.",""))</f>
        <v/>
      </c>
      <c r="N1001" s="194" t="str">
        <f>IF(B1001="","",IF(AND(Input!I1000="",IFERROR(VLOOKUP(K1001,UIR!$A$2:$P$21,3,FALSE),"")&lt;&gt;""),"Data is Missing.",""))</f>
        <v/>
      </c>
      <c r="O1001" s="194" t="str">
        <f>IF(B1001="","",IF(AND(Input!J1000="",IFERROR(VLOOKUP(K1001,UIR!$A$2:$P$21,4,FALSE),"")&lt;&gt;""),"Data is Missing.",""))</f>
        <v/>
      </c>
      <c r="P1001" s="194" t="str">
        <f>IF(B1001="","",IF(AND(Input!K1000="",IFERROR(VLOOKUP(K1001,UIR!$A$2:$P$21,5,FALSE),"")&lt;&gt;""),"Data is Missing.",""))</f>
        <v/>
      </c>
      <c r="Q1001" s="194" t="str">
        <f>IF(B1001="","",IF(AND(Input!L1000="",IFERROR(VLOOKUP(K1001,UIR!$A$2:$P$21,6,FALSE),"")&lt;&gt;""),"Data is Missing.",""))</f>
        <v/>
      </c>
      <c r="R1001" s="194" t="str">
        <f>IF(B1001="","",IF(AND(Input!M1000="",IFERROR(VLOOKUP(K1001,UIR!$A$2:$P$21,7,FALSE),"")&lt;&gt;""),"Data is Missing.",""))</f>
        <v/>
      </c>
      <c r="S1001" s="194" t="str">
        <f>IF(B1001="","",IF(AND(Input!P1000="",IFERROR(VLOOKUP(K1001,UIR!$A$2:$P$21,8,FALSE),"")&lt;&gt;""),"Data is Missing.",""))</f>
        <v/>
      </c>
      <c r="T1001" s="194" t="str">
        <f>IF(B1001="","",IF(AND(Input!Q1000="",IFERROR(VLOOKUP(K1001,UIR!$A$2:$P$21,9,FALSE),"")&lt;&gt;""),"Data is Missing.",""))</f>
        <v/>
      </c>
      <c r="U1001" s="194"/>
      <c r="V1001" s="194" t="str">
        <f>IF(B1001="","",IF(AND(Input!S1000="",IFERROR(VLOOKUP(K1001,UIR!$A$2:$P$21,11,FALSE),"")&lt;&gt;""),"Data is Missing.",""))</f>
        <v/>
      </c>
      <c r="W1001" s="194" t="str">
        <f>IF(B1001="","",IF(AND(Input!T1000="",IFERROR(VLOOKUP(K1001,UIR!$A$2:$P$21,12,FALSE),"")&lt;&gt;""),"Data is Missing.",""))</f>
        <v/>
      </c>
      <c r="X1001" s="194" t="str">
        <f>IF(B1001="","",IF(AND(Input!V1000="",IFERROR(VLOOKUP(K1001,UIR!$A$2:$P$21,13,FALSE),"")&lt;&gt;""),"Data is Missing.",""))</f>
        <v/>
      </c>
      <c r="Y1001" s="194" t="str">
        <f>IF(B1001="","",IF(AND(Input!W1000="",IFERROR(VLOOKUP(K1001,UIR!$A$2:$P$21,14,FALSE),"")&lt;&gt;""),"Data is Missing.",""))</f>
        <v/>
      </c>
      <c r="Z1001" s="194" t="str">
        <f>IF(B1001="","",IF(AND(Input!X1000="",IFERROR(VLOOKUP(K1001,UIR!$A$2:$P$21,15,FALSE),"")&lt;&gt;""),"Data is Missing.",""))</f>
        <v/>
      </c>
      <c r="AA1001" s="195" t="str">
        <f>IF(B1001="","",IF(AND(Input!Y1000="",IFERROR(VLOOKUP(K1001,UIR!$A$2:$P$21,16,FALSE),"")&lt;&gt;""),"Data is Missing.",""))</f>
        <v/>
      </c>
      <c r="AC1001" s="202" t="str">
        <f>IF(ISERROR(IF(Input!D1000="","",IF(ISERROR(VLOOKUP(Input!D1000,'Measure List'!$A$2:$A$30000,1,0)),"Invalid RefNo",""))),"",IF(Input!D1000="","",IF(ISERROR(VLOOKUP(Input!D1000,'Measure List'!$A$2:$A$30000,1,0)),"Invalid RefNo","")))</f>
        <v/>
      </c>
      <c r="AD1001" s="156"/>
      <c r="AE1001" s="156"/>
      <c r="AF1001" s="156"/>
      <c r="AG1001" s="156"/>
      <c r="AH1001" s="156"/>
      <c r="AI1001" s="156"/>
      <c r="AJ1001" s="156"/>
      <c r="AK1001" s="156"/>
      <c r="AL1001" s="203" t="str">
        <f>IF(COUNTIF(Dropdowns!$K$2:$K$7,Input!S1000)&gt;0,"",IF(Input!S1000="","","Invalid Type"))</f>
        <v/>
      </c>
      <c r="AN1001" s="204" t="str">
        <f>IF(Input!C1000="","",IF(ISNUMBER(VALUE(Input!C1000)),"","Needs to be a number."))</f>
        <v/>
      </c>
      <c r="AO1001" s="205" t="str">
        <f>IF(Input!E1000="","",IF(ISNUMBER(VALUE(Input!E1000)),"","Needs to be a number."))</f>
        <v/>
      </c>
      <c r="AP1001" s="205" t="str">
        <f>IF(Input!N1000="","",IF(ISNUMBER(VALUE(Input!N1000)),"","Needs to be a number."))</f>
        <v/>
      </c>
      <c r="AQ1001" s="205" t="str">
        <f>IF(Input!O1000="","",IF(ISNUMBER(VALUE(Input!O1000)),"","Needs to be a number."))</f>
        <v/>
      </c>
      <c r="AR1001" s="205" t="str">
        <f>IF(Input!V1000="","",IF(ISNUMBER(VALUE(Input!V1000)),"","Needs to be a number."))</f>
        <v/>
      </c>
      <c r="AS1001" s="205" t="str">
        <f>IF(Input!W1000="","",IF(ISNUMBER(VALUE(Input!W1000)),"","Needs to be a number."))</f>
        <v/>
      </c>
      <c r="AT1001" s="205" t="str">
        <f>IF(Input!X1000="","",IF(ISNUMBER(VALUE(Input!X1000)),"","Needs to be a number."))</f>
        <v/>
      </c>
      <c r="AU1001" s="206" t="str">
        <f>IF(Input!Y1000="","",IF(ISNUMBER(VALUE(Input!Y1000)),"","Needs to be a number."))</f>
        <v/>
      </c>
      <c r="AW1001" s="259" t="str">
        <f>IF(OR(VALUE(Input!C1000)&lt;0,VALUE(Input!C1000)&gt;100), "Invalid EEI %","")</f>
        <v/>
      </c>
      <c r="AX1001" s="207"/>
      <c r="AY1001" s="278" t="str">
        <f>IF(Input!E1000="","",IF(VALUE(Input!E1000)=0,"Do not enter 0.",""))</f>
        <v/>
      </c>
    </row>
    <row r="1002" spans="2:51" x14ac:dyDescent="0.3">
      <c r="B1002" s="188" t="str">
        <f>Input!A1001</f>
        <v/>
      </c>
      <c r="C1002" s="189" t="str">
        <f>IF(ISERROR(IF(AND(Input!$A1001="",SUMPRODUCT(--(LEN(Input!$A1002:'Input'!$A$1006)&gt;0))&lt;&gt;0),"Row is skipped.",IF(AND(Input!$A1001="",Input!$A1002=""),"", IF(Input!B1001="","Data is missing.","")))),"",IF(AND(Input!$A1001="",SUMPRODUCT(--(LEN(Input!$A1002:'Input'!$A$1006)&gt;0))&lt;&gt;0),"Row is skipped.",IF(AND(Input!$A1001="",Input!$A1002=""),"", IF(Input!B1001="","Data is missing.",""))))</f>
        <v/>
      </c>
      <c r="D1002" s="189" t="str">
        <f>IF(ISERROR(IF(AND(Input!$A1001="",SUMPRODUCT(--(LEN(Input!$A1002:'Input'!$A$1006)&gt;0))&lt;&gt;0),"Row is skipped.",IF(AND(Input!$A1001="",Input!$A1002=""),"", IF(Input!C1001="","Data is missing.","")))),"",IF(AND(Input!$A1001="",SUMPRODUCT(--(LEN(Input!$A1002:'Input'!$A$1006)&gt;0))&lt;&gt;0),"Row is skipped.",IF(AND(Input!$A1001="",Input!$A1002=""),"", IF(Input!C1001="","Data is missing.",""))))</f>
        <v/>
      </c>
      <c r="E1002" s="189" t="str">
        <f>IF(ISERROR(IF(AND(Input!$A1001="",SUMPRODUCT(--(LEN(Input!$A1002:'Input'!$A$1006)&gt;0))&lt;&gt;0),"Row is skipped.",IF(AND(Input!$A1001="",Input!$A1002=""),"", IF(Input!D1001="","Data is missing.","")))),"",IF(AND(Input!$A1001="",SUMPRODUCT(--(LEN(Input!$A1002:'Input'!$A$1006)&gt;0))&lt;&gt;0),"Row is skipped.",IF(AND(Input!$A1001="",Input!$A1002=""),"", IF(Input!D1001="","Data is missing.",""))))</f>
        <v/>
      </c>
      <c r="F1002" s="189" t="str">
        <f>IF(ISERROR(IF(AND(Input!$A1001="",SUMPRODUCT(--(LEN(Input!$A1002:'Input'!$A$1006)&gt;0))&lt;&gt;0),"Row is skipped.",IF(AND(Input!$A1001="",Input!$A1002=""),"", IF(Input!E1001="","Data is missing.","")))),"",IF(AND(Input!$A1001="",SUMPRODUCT(--(LEN(Input!$A1002:'Input'!$A$1006)&gt;0))&lt;&gt;0),"Row is skipped.",IF(AND(Input!$A1001="",Input!$A1002=""),"", IF(Input!E1001="","Data is missing.",""))))</f>
        <v/>
      </c>
      <c r="G1002" s="189" t="str">
        <f>IF(ISERROR(IF(AND(Input!$A1001="",SUMPRODUCT(--(LEN(Input!$A1002:'Input'!$A$1006)&gt;0))&lt;&gt;0),"Row is skipped.",IF(AND(Input!$A1001="",Input!$A1002=""),"", IF(Input!F1001="","Data is missing.","")))),"",IF(AND(Input!$A1001="",SUMPRODUCT(--(LEN(Input!$A1002:'Input'!$A$1006)&gt;0))&lt;&gt;0),"Row is skipped.",IF(AND(Input!$A1001="",Input!$A1002=""),"", IF(Input!F1001="","Data is missing.",""))))</f>
        <v/>
      </c>
      <c r="H1002" s="190" t="str">
        <f>IF(ISERROR(IF(AND(Input!$A1001="",SUMPRODUCT(--(LEN(Input!$A1002:'Input'!$A$1006)&gt;0))&lt;&gt;0),"Row is skipped.",IF(AND(Input!$A1001="",Input!$A1002=""),"", IF(Input!G1001="","Data is missing.","")))),"",IF(AND(Input!$A1001="",SUMPRODUCT(--(LEN(Input!$A1002:'Input'!$A$1006)&gt;0))&lt;&gt;0),"Row is skipped.",IF(AND(Input!$A1001="",Input!$A1002=""),"", IF(Input!G1001="","Data is missing.",""))))</f>
        <v/>
      </c>
      <c r="I1002" s="156"/>
      <c r="J1002" s="191" t="str">
        <f>IFERROR(VLOOKUP(VLOOKUP(Input!$D1001,'Measure List'!$A:$AN,40,FALSE),UIR!$A$1:$Q$27,17,FALSE),"")</f>
        <v/>
      </c>
      <c r="K1002" s="192" t="str">
        <f>IFERROR(VLOOKUP(Input!$D1001,'Measure List'!$A:$AN,40,FALSE),"")</f>
        <v/>
      </c>
      <c r="L1002" s="156"/>
      <c r="M1002" s="193" t="str">
        <f>IF(B1002="","",IF(AND(Input!H1001="",IFERROR(VLOOKUP(K1002,UIR!$A$2:$P$21,2,FALSE),"")&lt;&gt;""),"Data is Missing.",""))</f>
        <v/>
      </c>
      <c r="N1002" s="194" t="str">
        <f>IF(B1002="","",IF(AND(Input!I1001="",IFERROR(VLOOKUP(K1002,UIR!$A$2:$P$21,3,FALSE),"")&lt;&gt;""),"Data is Missing.",""))</f>
        <v/>
      </c>
      <c r="O1002" s="194" t="str">
        <f>IF(B1002="","",IF(AND(Input!J1001="",IFERROR(VLOOKUP(K1002,UIR!$A$2:$P$21,4,FALSE),"")&lt;&gt;""),"Data is Missing.",""))</f>
        <v/>
      </c>
      <c r="P1002" s="194" t="str">
        <f>IF(B1002="","",IF(AND(Input!K1001="",IFERROR(VLOOKUP(K1002,UIR!$A$2:$P$21,5,FALSE),"")&lt;&gt;""),"Data is Missing.",""))</f>
        <v/>
      </c>
      <c r="Q1002" s="194" t="str">
        <f>IF(B1002="","",IF(AND(Input!L1001="",IFERROR(VLOOKUP(K1002,UIR!$A$2:$P$21,6,FALSE),"")&lt;&gt;""),"Data is Missing.",""))</f>
        <v/>
      </c>
      <c r="R1002" s="194" t="str">
        <f>IF(B1002="","",IF(AND(Input!M1001="",IFERROR(VLOOKUP(K1002,UIR!$A$2:$P$21,7,FALSE),"")&lt;&gt;""),"Data is Missing.",""))</f>
        <v/>
      </c>
      <c r="S1002" s="194" t="str">
        <f>IF(B1002="","",IF(AND(Input!P1001="",IFERROR(VLOOKUP(K1002,UIR!$A$2:$P$21,8,FALSE),"")&lt;&gt;""),"Data is Missing.",""))</f>
        <v/>
      </c>
      <c r="T1002" s="194" t="str">
        <f>IF(B1002="","",IF(AND(Input!Q1001="",IFERROR(VLOOKUP(K1002,UIR!$A$2:$P$21,9,FALSE),"")&lt;&gt;""),"Data is Missing.",""))</f>
        <v/>
      </c>
      <c r="U1002" s="194"/>
      <c r="V1002" s="194" t="str">
        <f>IF(B1002="","",IF(AND(Input!S1001="",IFERROR(VLOOKUP(K1002,UIR!$A$2:$P$21,11,FALSE),"")&lt;&gt;""),"Data is Missing.",""))</f>
        <v/>
      </c>
      <c r="W1002" s="194" t="str">
        <f>IF(B1002="","",IF(AND(Input!T1001="",IFERROR(VLOOKUP(K1002,UIR!$A$2:$P$21,12,FALSE),"")&lt;&gt;""),"Data is Missing.",""))</f>
        <v/>
      </c>
      <c r="X1002" s="194" t="str">
        <f>IF(B1002="","",IF(AND(Input!V1001="",IFERROR(VLOOKUP(K1002,UIR!$A$2:$P$21,13,FALSE),"")&lt;&gt;""),"Data is Missing.",""))</f>
        <v/>
      </c>
      <c r="Y1002" s="194" t="str">
        <f>IF(B1002="","",IF(AND(Input!W1001="",IFERROR(VLOOKUP(K1002,UIR!$A$2:$P$21,14,FALSE),"")&lt;&gt;""),"Data is Missing.",""))</f>
        <v/>
      </c>
      <c r="Z1002" s="194" t="str">
        <f>IF(B1002="","",IF(AND(Input!X1001="",IFERROR(VLOOKUP(K1002,UIR!$A$2:$P$21,15,FALSE),"")&lt;&gt;""),"Data is Missing.",""))</f>
        <v/>
      </c>
      <c r="AA1002" s="195" t="str">
        <f>IF(B1002="","",IF(AND(Input!Y1001="",IFERROR(VLOOKUP(K1002,UIR!$A$2:$P$21,16,FALSE),"")&lt;&gt;""),"Data is Missing.",""))</f>
        <v/>
      </c>
      <c r="AC1002" s="202" t="str">
        <f>IF(ISERROR(IF(Input!D1001="","",IF(ISERROR(VLOOKUP(Input!D1001,'Measure List'!$A$2:$A$30000,1,0)),"Invalid RefNo",""))),"",IF(Input!D1001="","",IF(ISERROR(VLOOKUP(Input!D1001,'Measure List'!$A$2:$A$30000,1,0)),"Invalid RefNo","")))</f>
        <v/>
      </c>
      <c r="AD1002" s="156"/>
      <c r="AE1002" s="156"/>
      <c r="AF1002" s="156"/>
      <c r="AG1002" s="156"/>
      <c r="AH1002" s="156"/>
      <c r="AI1002" s="156"/>
      <c r="AJ1002" s="156"/>
      <c r="AK1002" s="156"/>
      <c r="AL1002" s="203" t="str">
        <f>IF(COUNTIF(Dropdowns!$K$2:$K$7,Input!S1001)&gt;0,"",IF(Input!S1001="","","Invalid Type"))</f>
        <v/>
      </c>
      <c r="AN1002" s="204" t="str">
        <f>IF(Input!C1001="","",IF(ISNUMBER(VALUE(Input!C1001)),"","Needs to be a number."))</f>
        <v/>
      </c>
      <c r="AO1002" s="205" t="str">
        <f>IF(Input!E1001="","",IF(ISNUMBER(VALUE(Input!E1001)),"","Needs to be a number."))</f>
        <v/>
      </c>
      <c r="AP1002" s="205" t="str">
        <f>IF(Input!N1001="","",IF(ISNUMBER(VALUE(Input!N1001)),"","Needs to be a number."))</f>
        <v/>
      </c>
      <c r="AQ1002" s="205" t="str">
        <f>IF(Input!O1001="","",IF(ISNUMBER(VALUE(Input!O1001)),"","Needs to be a number."))</f>
        <v/>
      </c>
      <c r="AR1002" s="205" t="str">
        <f>IF(Input!V1001="","",IF(ISNUMBER(VALUE(Input!V1001)),"","Needs to be a number."))</f>
        <v/>
      </c>
      <c r="AS1002" s="205" t="str">
        <f>IF(Input!W1001="","",IF(ISNUMBER(VALUE(Input!W1001)),"","Needs to be a number."))</f>
        <v/>
      </c>
      <c r="AT1002" s="205" t="str">
        <f>IF(Input!X1001="","",IF(ISNUMBER(VALUE(Input!X1001)),"","Needs to be a number."))</f>
        <v/>
      </c>
      <c r="AU1002" s="206" t="str">
        <f>IF(Input!Y1001="","",IF(ISNUMBER(VALUE(Input!Y1001)),"","Needs to be a number."))</f>
        <v/>
      </c>
      <c r="AW1002" s="259" t="str">
        <f>IF(OR(VALUE(Input!C1001)&lt;0,VALUE(Input!C1001)&gt;100), "Invalid EEI %","")</f>
        <v/>
      </c>
      <c r="AX1002" s="207"/>
      <c r="AY1002" s="278" t="str">
        <f>IF(Input!E1001="","",IF(VALUE(Input!E1001)=0,"Do not enter 0.",""))</f>
        <v/>
      </c>
    </row>
    <row r="1003" spans="2:51" x14ac:dyDescent="0.3">
      <c r="B1003" s="188" t="str">
        <f>Input!A1002</f>
        <v/>
      </c>
      <c r="C1003" s="189" t="str">
        <f>IF(ISERROR(IF(AND(Input!$A1002="",SUMPRODUCT(--(LEN(Input!$A1003:'Input'!$A$1006)&gt;0))&lt;&gt;0),"Row is skipped.",IF(AND(Input!$A1002="",Input!$A1003=""),"", IF(Input!B1002="","Data is missing.","")))),"",IF(AND(Input!$A1002="",SUMPRODUCT(--(LEN(Input!$A1003:'Input'!$A$1006)&gt;0))&lt;&gt;0),"Row is skipped.",IF(AND(Input!$A1002="",Input!$A1003=""),"", IF(Input!B1002="","Data is missing.",""))))</f>
        <v/>
      </c>
      <c r="D1003" s="189" t="str">
        <f>IF(ISERROR(IF(AND(Input!$A1002="",SUMPRODUCT(--(LEN(Input!$A1003:'Input'!$A$1006)&gt;0))&lt;&gt;0),"Row is skipped.",IF(AND(Input!$A1002="",Input!$A1003=""),"", IF(Input!C1002="","Data is missing.","")))),"",IF(AND(Input!$A1002="",SUMPRODUCT(--(LEN(Input!$A1003:'Input'!$A$1006)&gt;0))&lt;&gt;0),"Row is skipped.",IF(AND(Input!$A1002="",Input!$A1003=""),"", IF(Input!C1002="","Data is missing.",""))))</f>
        <v/>
      </c>
      <c r="E1003" s="189" t="str">
        <f>IF(ISERROR(IF(AND(Input!$A1002="",SUMPRODUCT(--(LEN(Input!$A1003:'Input'!$A$1006)&gt;0))&lt;&gt;0),"Row is skipped.",IF(AND(Input!$A1002="",Input!$A1003=""),"", IF(Input!D1002="","Data is missing.","")))),"",IF(AND(Input!$A1002="",SUMPRODUCT(--(LEN(Input!$A1003:'Input'!$A$1006)&gt;0))&lt;&gt;0),"Row is skipped.",IF(AND(Input!$A1002="",Input!$A1003=""),"", IF(Input!D1002="","Data is missing.",""))))</f>
        <v/>
      </c>
      <c r="F1003" s="189" t="str">
        <f>IF(ISERROR(IF(AND(Input!$A1002="",SUMPRODUCT(--(LEN(Input!$A1003:'Input'!$A$1006)&gt;0))&lt;&gt;0),"Row is skipped.",IF(AND(Input!$A1002="",Input!$A1003=""),"", IF(Input!E1002="","Data is missing.","")))),"",IF(AND(Input!$A1002="",SUMPRODUCT(--(LEN(Input!$A1003:'Input'!$A$1006)&gt;0))&lt;&gt;0),"Row is skipped.",IF(AND(Input!$A1002="",Input!$A1003=""),"", IF(Input!E1002="","Data is missing.",""))))</f>
        <v/>
      </c>
      <c r="G1003" s="189" t="str">
        <f>IF(ISERROR(IF(AND(Input!$A1002="",SUMPRODUCT(--(LEN(Input!$A1003:'Input'!$A$1006)&gt;0))&lt;&gt;0),"Row is skipped.",IF(AND(Input!$A1002="",Input!$A1003=""),"", IF(Input!F1002="","Data is missing.","")))),"",IF(AND(Input!$A1002="",SUMPRODUCT(--(LEN(Input!$A1003:'Input'!$A$1006)&gt;0))&lt;&gt;0),"Row is skipped.",IF(AND(Input!$A1002="",Input!$A1003=""),"", IF(Input!F1002="","Data is missing.",""))))</f>
        <v/>
      </c>
      <c r="H1003" s="190" t="str">
        <f>IF(ISERROR(IF(AND(Input!$A1002="",SUMPRODUCT(--(LEN(Input!$A1003:'Input'!$A$1006)&gt;0))&lt;&gt;0),"Row is skipped.",IF(AND(Input!$A1002="",Input!$A1003=""),"", IF(Input!G1002="","Data is missing.","")))),"",IF(AND(Input!$A1002="",SUMPRODUCT(--(LEN(Input!$A1003:'Input'!$A$1006)&gt;0))&lt;&gt;0),"Row is skipped.",IF(AND(Input!$A1002="",Input!$A1003=""),"", IF(Input!G1002="","Data is missing.",""))))</f>
        <v/>
      </c>
      <c r="I1003" s="156"/>
      <c r="J1003" s="191" t="str">
        <f>IFERROR(VLOOKUP(VLOOKUP(Input!$D1002,'Measure List'!$A:$AN,40,FALSE),UIR!$A$1:$Q$27,17,FALSE),"")</f>
        <v/>
      </c>
      <c r="K1003" s="192" t="str">
        <f>IFERROR(VLOOKUP(Input!$D1002,'Measure List'!$A:$AN,40,FALSE),"")</f>
        <v/>
      </c>
      <c r="L1003" s="156"/>
      <c r="M1003" s="193" t="str">
        <f>IF(B1003="","",IF(AND(Input!H1002="",IFERROR(VLOOKUP(K1003,UIR!$A$2:$P$21,2,FALSE),"")&lt;&gt;""),"Data is Missing.",""))</f>
        <v/>
      </c>
      <c r="N1003" s="194" t="str">
        <f>IF(B1003="","",IF(AND(Input!I1002="",IFERROR(VLOOKUP(K1003,UIR!$A$2:$P$21,3,FALSE),"")&lt;&gt;""),"Data is Missing.",""))</f>
        <v/>
      </c>
      <c r="O1003" s="194" t="str">
        <f>IF(B1003="","",IF(AND(Input!J1002="",IFERROR(VLOOKUP(K1003,UIR!$A$2:$P$21,4,FALSE),"")&lt;&gt;""),"Data is Missing.",""))</f>
        <v/>
      </c>
      <c r="P1003" s="194" t="str">
        <f>IF(B1003="","",IF(AND(Input!K1002="",IFERROR(VLOOKUP(K1003,UIR!$A$2:$P$21,5,FALSE),"")&lt;&gt;""),"Data is Missing.",""))</f>
        <v/>
      </c>
      <c r="Q1003" s="194" t="str">
        <f>IF(B1003="","",IF(AND(Input!L1002="",IFERROR(VLOOKUP(K1003,UIR!$A$2:$P$21,6,FALSE),"")&lt;&gt;""),"Data is Missing.",""))</f>
        <v/>
      </c>
      <c r="R1003" s="194" t="str">
        <f>IF(B1003="","",IF(AND(Input!M1002="",IFERROR(VLOOKUP(K1003,UIR!$A$2:$P$21,7,FALSE),"")&lt;&gt;""),"Data is Missing.",""))</f>
        <v/>
      </c>
      <c r="S1003" s="194" t="str">
        <f>IF(B1003="","",IF(AND(Input!P1002="",IFERROR(VLOOKUP(K1003,UIR!$A$2:$P$21,8,FALSE),"")&lt;&gt;""),"Data is Missing.",""))</f>
        <v/>
      </c>
      <c r="T1003" s="194" t="str">
        <f>IF(B1003="","",IF(AND(Input!Q1002="",IFERROR(VLOOKUP(K1003,UIR!$A$2:$P$21,9,FALSE),"")&lt;&gt;""),"Data is Missing.",""))</f>
        <v/>
      </c>
      <c r="U1003" s="194"/>
      <c r="V1003" s="194" t="str">
        <f>IF(B1003="","",IF(AND(Input!S1002="",IFERROR(VLOOKUP(K1003,UIR!$A$2:$P$21,11,FALSE),"")&lt;&gt;""),"Data is Missing.",""))</f>
        <v/>
      </c>
      <c r="W1003" s="194" t="str">
        <f>IF(B1003="","",IF(AND(Input!T1002="",IFERROR(VLOOKUP(K1003,UIR!$A$2:$P$21,12,FALSE),"")&lt;&gt;""),"Data is Missing.",""))</f>
        <v/>
      </c>
      <c r="X1003" s="194" t="str">
        <f>IF(B1003="","",IF(AND(Input!V1002="",IFERROR(VLOOKUP(K1003,UIR!$A$2:$P$21,13,FALSE),"")&lt;&gt;""),"Data is Missing.",""))</f>
        <v/>
      </c>
      <c r="Y1003" s="194" t="str">
        <f>IF(B1003="","",IF(AND(Input!W1002="",IFERROR(VLOOKUP(K1003,UIR!$A$2:$P$21,14,FALSE),"")&lt;&gt;""),"Data is Missing.",""))</f>
        <v/>
      </c>
      <c r="Z1003" s="194" t="str">
        <f>IF(B1003="","",IF(AND(Input!X1002="",IFERROR(VLOOKUP(K1003,UIR!$A$2:$P$21,15,FALSE),"")&lt;&gt;""),"Data is Missing.",""))</f>
        <v/>
      </c>
      <c r="AA1003" s="195" t="str">
        <f>IF(B1003="","",IF(AND(Input!Y1002="",IFERROR(VLOOKUP(K1003,UIR!$A$2:$P$21,16,FALSE),"")&lt;&gt;""),"Data is Missing.",""))</f>
        <v/>
      </c>
      <c r="AC1003" s="202" t="str">
        <f>IF(ISERROR(IF(Input!D1002="","",IF(ISERROR(VLOOKUP(Input!D1002,'Measure List'!$A$2:$A$30000,1,0)),"Invalid RefNo",""))),"",IF(Input!D1002="","",IF(ISERROR(VLOOKUP(Input!D1002,'Measure List'!$A$2:$A$30000,1,0)),"Invalid RefNo","")))</f>
        <v/>
      </c>
      <c r="AD1003" s="156"/>
      <c r="AE1003" s="156"/>
      <c r="AF1003" s="156"/>
      <c r="AG1003" s="156"/>
      <c r="AH1003" s="156"/>
      <c r="AI1003" s="156"/>
      <c r="AJ1003" s="156"/>
      <c r="AK1003" s="156"/>
      <c r="AL1003" s="203" t="str">
        <f>IF(COUNTIF(Dropdowns!$K$2:$K$7,Input!S1002)&gt;0,"",IF(Input!S1002="","","Invalid Type"))</f>
        <v/>
      </c>
      <c r="AN1003" s="204" t="str">
        <f>IF(Input!C1002="","",IF(ISNUMBER(VALUE(Input!C1002)),"","Needs to be a number."))</f>
        <v/>
      </c>
      <c r="AO1003" s="205" t="str">
        <f>IF(Input!E1002="","",IF(ISNUMBER(VALUE(Input!E1002)),"","Needs to be a number."))</f>
        <v/>
      </c>
      <c r="AP1003" s="205" t="str">
        <f>IF(Input!N1002="","",IF(ISNUMBER(VALUE(Input!N1002)),"","Needs to be a number."))</f>
        <v/>
      </c>
      <c r="AQ1003" s="205" t="str">
        <f>IF(Input!O1002="","",IF(ISNUMBER(VALUE(Input!O1002)),"","Needs to be a number."))</f>
        <v/>
      </c>
      <c r="AR1003" s="205" t="str">
        <f>IF(Input!V1002="","",IF(ISNUMBER(VALUE(Input!V1002)),"","Needs to be a number."))</f>
        <v/>
      </c>
      <c r="AS1003" s="205" t="str">
        <f>IF(Input!W1002="","",IF(ISNUMBER(VALUE(Input!W1002)),"","Needs to be a number."))</f>
        <v/>
      </c>
      <c r="AT1003" s="205" t="str">
        <f>IF(Input!X1002="","",IF(ISNUMBER(VALUE(Input!X1002)),"","Needs to be a number."))</f>
        <v/>
      </c>
      <c r="AU1003" s="206" t="str">
        <f>IF(Input!Y1002="","",IF(ISNUMBER(VALUE(Input!Y1002)),"","Needs to be a number."))</f>
        <v/>
      </c>
      <c r="AW1003" s="259" t="str">
        <f>IF(OR(VALUE(Input!C1002)&lt;0,VALUE(Input!C1002)&gt;100), "Invalid EEI %","")</f>
        <v/>
      </c>
      <c r="AX1003" s="207"/>
      <c r="AY1003" s="278" t="str">
        <f>IF(Input!E1002="","",IF(VALUE(Input!E1002)=0,"Do not enter 0.",""))</f>
        <v/>
      </c>
    </row>
    <row r="1004" spans="2:51" x14ac:dyDescent="0.3">
      <c r="B1004" s="188" t="str">
        <f>Input!A1003</f>
        <v/>
      </c>
      <c r="C1004" s="189" t="str">
        <f>IF(ISERROR(IF(AND(Input!$A1003="",SUMPRODUCT(--(LEN(Input!$A1004:'Input'!$A$1006)&gt;0))&lt;&gt;0),"Row is skipped.",IF(AND(Input!$A1003="",Input!$A1004=""),"", IF(Input!B1003="","Data is missing.","")))),"",IF(AND(Input!$A1003="",SUMPRODUCT(--(LEN(Input!$A1004:'Input'!$A$1006)&gt;0))&lt;&gt;0),"Row is skipped.",IF(AND(Input!$A1003="",Input!$A1004=""),"", IF(Input!B1003="","Data is missing.",""))))</f>
        <v/>
      </c>
      <c r="D1004" s="189" t="str">
        <f>IF(ISERROR(IF(AND(Input!$A1003="",SUMPRODUCT(--(LEN(Input!$A1004:'Input'!$A$1006)&gt;0))&lt;&gt;0),"Row is skipped.",IF(AND(Input!$A1003="",Input!$A1004=""),"", IF(Input!C1003="","Data is missing.","")))),"",IF(AND(Input!$A1003="",SUMPRODUCT(--(LEN(Input!$A1004:'Input'!$A$1006)&gt;0))&lt;&gt;0),"Row is skipped.",IF(AND(Input!$A1003="",Input!$A1004=""),"", IF(Input!C1003="","Data is missing.",""))))</f>
        <v/>
      </c>
      <c r="E1004" s="189" t="str">
        <f>IF(ISERROR(IF(AND(Input!$A1003="",SUMPRODUCT(--(LEN(Input!$A1004:'Input'!$A$1006)&gt;0))&lt;&gt;0),"Row is skipped.",IF(AND(Input!$A1003="",Input!$A1004=""),"", IF(Input!D1003="","Data is missing.","")))),"",IF(AND(Input!$A1003="",SUMPRODUCT(--(LEN(Input!$A1004:'Input'!$A$1006)&gt;0))&lt;&gt;0),"Row is skipped.",IF(AND(Input!$A1003="",Input!$A1004=""),"", IF(Input!D1003="","Data is missing.",""))))</f>
        <v/>
      </c>
      <c r="F1004" s="189" t="str">
        <f>IF(ISERROR(IF(AND(Input!$A1003="",SUMPRODUCT(--(LEN(Input!$A1004:'Input'!$A$1006)&gt;0))&lt;&gt;0),"Row is skipped.",IF(AND(Input!$A1003="",Input!$A1004=""),"", IF(Input!E1003="","Data is missing.","")))),"",IF(AND(Input!$A1003="",SUMPRODUCT(--(LEN(Input!$A1004:'Input'!$A$1006)&gt;0))&lt;&gt;0),"Row is skipped.",IF(AND(Input!$A1003="",Input!$A1004=""),"", IF(Input!E1003="","Data is missing.",""))))</f>
        <v/>
      </c>
      <c r="G1004" s="189" t="str">
        <f>IF(ISERROR(IF(AND(Input!$A1003="",SUMPRODUCT(--(LEN(Input!$A1004:'Input'!$A$1006)&gt;0))&lt;&gt;0),"Row is skipped.",IF(AND(Input!$A1003="",Input!$A1004=""),"", IF(Input!F1003="","Data is missing.","")))),"",IF(AND(Input!$A1003="",SUMPRODUCT(--(LEN(Input!$A1004:'Input'!$A$1006)&gt;0))&lt;&gt;0),"Row is skipped.",IF(AND(Input!$A1003="",Input!$A1004=""),"", IF(Input!F1003="","Data is missing.",""))))</f>
        <v/>
      </c>
      <c r="H1004" s="190" t="str">
        <f>IF(ISERROR(IF(AND(Input!$A1003="",SUMPRODUCT(--(LEN(Input!$A1004:'Input'!$A$1006)&gt;0))&lt;&gt;0),"Row is skipped.",IF(AND(Input!$A1003="",Input!$A1004=""),"", IF(Input!G1003="","Data is missing.","")))),"",IF(AND(Input!$A1003="",SUMPRODUCT(--(LEN(Input!$A1004:'Input'!$A$1006)&gt;0))&lt;&gt;0),"Row is skipped.",IF(AND(Input!$A1003="",Input!$A1004=""),"", IF(Input!G1003="","Data is missing.",""))))</f>
        <v/>
      </c>
      <c r="I1004" s="156"/>
      <c r="J1004" s="191" t="str">
        <f>IFERROR(VLOOKUP(VLOOKUP(Input!$D1003,'Measure List'!$A:$AN,40,FALSE),UIR!$A$1:$Q$27,17,FALSE),"")</f>
        <v/>
      </c>
      <c r="K1004" s="192" t="str">
        <f>IFERROR(VLOOKUP(Input!$D1003,'Measure List'!$A:$AN,40,FALSE),"")</f>
        <v/>
      </c>
      <c r="L1004" s="156"/>
      <c r="M1004" s="193" t="str">
        <f>IF(B1004="","",IF(AND(Input!H1003="",IFERROR(VLOOKUP(K1004,UIR!$A$2:$P$21,2,FALSE),"")&lt;&gt;""),"Data is Missing.",""))</f>
        <v/>
      </c>
      <c r="N1004" s="194" t="str">
        <f>IF(B1004="","",IF(AND(Input!I1003="",IFERROR(VLOOKUP(K1004,UIR!$A$2:$P$21,3,FALSE),"")&lt;&gt;""),"Data is Missing.",""))</f>
        <v/>
      </c>
      <c r="O1004" s="194" t="str">
        <f>IF(B1004="","",IF(AND(Input!J1003="",IFERROR(VLOOKUP(K1004,UIR!$A$2:$P$21,4,FALSE),"")&lt;&gt;""),"Data is Missing.",""))</f>
        <v/>
      </c>
      <c r="P1004" s="194" t="str">
        <f>IF(B1004="","",IF(AND(Input!K1003="",IFERROR(VLOOKUP(K1004,UIR!$A$2:$P$21,5,FALSE),"")&lt;&gt;""),"Data is Missing.",""))</f>
        <v/>
      </c>
      <c r="Q1004" s="194" t="str">
        <f>IF(B1004="","",IF(AND(Input!L1003="",IFERROR(VLOOKUP(K1004,UIR!$A$2:$P$21,6,FALSE),"")&lt;&gt;""),"Data is Missing.",""))</f>
        <v/>
      </c>
      <c r="R1004" s="194" t="str">
        <f>IF(B1004="","",IF(AND(Input!M1003="",IFERROR(VLOOKUP(K1004,UIR!$A$2:$P$21,7,FALSE),"")&lt;&gt;""),"Data is Missing.",""))</f>
        <v/>
      </c>
      <c r="S1004" s="194" t="str">
        <f>IF(B1004="","",IF(AND(Input!P1003="",IFERROR(VLOOKUP(K1004,UIR!$A$2:$P$21,8,FALSE),"")&lt;&gt;""),"Data is Missing.",""))</f>
        <v/>
      </c>
      <c r="T1004" s="194" t="str">
        <f>IF(B1004="","",IF(AND(Input!Q1003="",IFERROR(VLOOKUP(K1004,UIR!$A$2:$P$21,9,FALSE),"")&lt;&gt;""),"Data is Missing.",""))</f>
        <v/>
      </c>
      <c r="U1004" s="194"/>
      <c r="V1004" s="194" t="str">
        <f>IF(B1004="","",IF(AND(Input!S1003="",IFERROR(VLOOKUP(K1004,UIR!$A$2:$P$21,11,FALSE),"")&lt;&gt;""),"Data is Missing.",""))</f>
        <v/>
      </c>
      <c r="W1004" s="194" t="str">
        <f>IF(B1004="","",IF(AND(Input!T1003="",IFERROR(VLOOKUP(K1004,UIR!$A$2:$P$21,12,FALSE),"")&lt;&gt;""),"Data is Missing.",""))</f>
        <v/>
      </c>
      <c r="X1004" s="194" t="str">
        <f>IF(B1004="","",IF(AND(Input!V1003="",IFERROR(VLOOKUP(K1004,UIR!$A$2:$P$21,13,FALSE),"")&lt;&gt;""),"Data is Missing.",""))</f>
        <v/>
      </c>
      <c r="Y1004" s="194" t="str">
        <f>IF(B1004="","",IF(AND(Input!W1003="",IFERROR(VLOOKUP(K1004,UIR!$A$2:$P$21,14,FALSE),"")&lt;&gt;""),"Data is Missing.",""))</f>
        <v/>
      </c>
      <c r="Z1004" s="194" t="str">
        <f>IF(B1004="","",IF(AND(Input!X1003="",IFERROR(VLOOKUP(K1004,UIR!$A$2:$P$21,15,FALSE),"")&lt;&gt;""),"Data is Missing.",""))</f>
        <v/>
      </c>
      <c r="AA1004" s="195" t="str">
        <f>IF(B1004="","",IF(AND(Input!Y1003="",IFERROR(VLOOKUP(K1004,UIR!$A$2:$P$21,16,FALSE),"")&lt;&gt;""),"Data is Missing.",""))</f>
        <v/>
      </c>
      <c r="AC1004" s="202" t="str">
        <f>IF(ISERROR(IF(Input!D1003="","",IF(ISERROR(VLOOKUP(Input!D1003,'Measure List'!$A$2:$A$30000,1,0)),"Invalid RefNo",""))),"",IF(Input!D1003="","",IF(ISERROR(VLOOKUP(Input!D1003,'Measure List'!$A$2:$A$30000,1,0)),"Invalid RefNo","")))</f>
        <v/>
      </c>
      <c r="AD1004" s="156"/>
      <c r="AE1004" s="156"/>
      <c r="AF1004" s="156"/>
      <c r="AG1004" s="156"/>
      <c r="AH1004" s="156"/>
      <c r="AI1004" s="156"/>
      <c r="AJ1004" s="156"/>
      <c r="AK1004" s="156"/>
      <c r="AL1004" s="203" t="str">
        <f>IF(COUNTIF(Dropdowns!$K$2:$K$7,Input!S1003)&gt;0,"",IF(Input!S1003="","","Invalid Type"))</f>
        <v/>
      </c>
      <c r="AN1004" s="204" t="str">
        <f>IF(Input!C1003="","",IF(ISNUMBER(VALUE(Input!C1003)),"","Needs to be a number."))</f>
        <v/>
      </c>
      <c r="AO1004" s="205" t="str">
        <f>IF(Input!E1003="","",IF(ISNUMBER(VALUE(Input!E1003)),"","Needs to be a number."))</f>
        <v/>
      </c>
      <c r="AP1004" s="205" t="str">
        <f>IF(Input!N1003="","",IF(ISNUMBER(VALUE(Input!N1003)),"","Needs to be a number."))</f>
        <v/>
      </c>
      <c r="AQ1004" s="205" t="str">
        <f>IF(Input!O1003="","",IF(ISNUMBER(VALUE(Input!O1003)),"","Needs to be a number."))</f>
        <v/>
      </c>
      <c r="AR1004" s="205" t="str">
        <f>IF(Input!V1003="","",IF(ISNUMBER(VALUE(Input!V1003)),"","Needs to be a number."))</f>
        <v/>
      </c>
      <c r="AS1004" s="205" t="str">
        <f>IF(Input!W1003="","",IF(ISNUMBER(VALUE(Input!W1003)),"","Needs to be a number."))</f>
        <v/>
      </c>
      <c r="AT1004" s="205" t="str">
        <f>IF(Input!X1003="","",IF(ISNUMBER(VALUE(Input!X1003)),"","Needs to be a number."))</f>
        <v/>
      </c>
      <c r="AU1004" s="206" t="str">
        <f>IF(Input!Y1003="","",IF(ISNUMBER(VALUE(Input!Y1003)),"","Needs to be a number."))</f>
        <v/>
      </c>
      <c r="AW1004" s="259" t="str">
        <f>IF(OR(VALUE(Input!C1003)&lt;0,VALUE(Input!C1003)&gt;100), "Invalid EEI %","")</f>
        <v/>
      </c>
      <c r="AX1004" s="207"/>
      <c r="AY1004" s="278" t="str">
        <f>IF(Input!E1003="","",IF(VALUE(Input!E1003)=0,"Do not enter 0.",""))</f>
        <v/>
      </c>
    </row>
    <row r="1005" spans="2:51" x14ac:dyDescent="0.3">
      <c r="B1005" s="188" t="str">
        <f>Input!A1004</f>
        <v/>
      </c>
      <c r="C1005" s="189" t="str">
        <f>IF(ISERROR(IF(AND(Input!$A1004="",SUMPRODUCT(--(LEN(Input!$A1005:'Input'!$A$1006)&gt;0))&lt;&gt;0),"Row is skipped.",IF(AND(Input!$A1004="",Input!$A1005=""),"", IF(Input!B1004="","Data is missing.","")))),"",IF(AND(Input!$A1004="",SUMPRODUCT(--(LEN(Input!$A1005:'Input'!$A$1006)&gt;0))&lt;&gt;0),"Row is skipped.",IF(AND(Input!$A1004="",Input!$A1005=""),"", IF(Input!B1004="","Data is missing.",""))))</f>
        <v/>
      </c>
      <c r="D1005" s="189" t="str">
        <f>IF(ISERROR(IF(AND(Input!$A1004="",SUMPRODUCT(--(LEN(Input!$A1005:'Input'!$A$1006)&gt;0))&lt;&gt;0),"Row is skipped.",IF(AND(Input!$A1004="",Input!$A1005=""),"", IF(Input!C1004="","Data is missing.","")))),"",IF(AND(Input!$A1004="",SUMPRODUCT(--(LEN(Input!$A1005:'Input'!$A$1006)&gt;0))&lt;&gt;0),"Row is skipped.",IF(AND(Input!$A1004="",Input!$A1005=""),"", IF(Input!C1004="","Data is missing.",""))))</f>
        <v/>
      </c>
      <c r="E1005" s="189" t="str">
        <f>IF(ISERROR(IF(AND(Input!$A1004="",SUMPRODUCT(--(LEN(Input!$A1005:'Input'!$A$1006)&gt;0))&lt;&gt;0),"Row is skipped.",IF(AND(Input!$A1004="",Input!$A1005=""),"", IF(Input!D1004="","Data is missing.","")))),"",IF(AND(Input!$A1004="",SUMPRODUCT(--(LEN(Input!$A1005:'Input'!$A$1006)&gt;0))&lt;&gt;0),"Row is skipped.",IF(AND(Input!$A1004="",Input!$A1005=""),"", IF(Input!D1004="","Data is missing.",""))))</f>
        <v/>
      </c>
      <c r="F1005" s="189" t="str">
        <f>IF(ISERROR(IF(AND(Input!$A1004="",SUMPRODUCT(--(LEN(Input!$A1005:'Input'!$A$1006)&gt;0))&lt;&gt;0),"Row is skipped.",IF(AND(Input!$A1004="",Input!$A1005=""),"", IF(Input!E1004="","Data is missing.","")))),"",IF(AND(Input!$A1004="",SUMPRODUCT(--(LEN(Input!$A1005:'Input'!$A$1006)&gt;0))&lt;&gt;0),"Row is skipped.",IF(AND(Input!$A1004="",Input!$A1005=""),"", IF(Input!E1004="","Data is missing.",""))))</f>
        <v/>
      </c>
      <c r="G1005" s="189" t="str">
        <f>IF(ISERROR(IF(AND(Input!$A1004="",SUMPRODUCT(--(LEN(Input!$A1005:'Input'!$A$1006)&gt;0))&lt;&gt;0),"Row is skipped.",IF(AND(Input!$A1004="",Input!$A1005=""),"", IF(Input!F1004="","Data is missing.","")))),"",IF(AND(Input!$A1004="",SUMPRODUCT(--(LEN(Input!$A1005:'Input'!$A$1006)&gt;0))&lt;&gt;0),"Row is skipped.",IF(AND(Input!$A1004="",Input!$A1005=""),"", IF(Input!F1004="","Data is missing.",""))))</f>
        <v/>
      </c>
      <c r="H1005" s="190" t="str">
        <f>IF(ISERROR(IF(AND(Input!$A1004="",SUMPRODUCT(--(LEN(Input!$A1005:'Input'!$A$1006)&gt;0))&lt;&gt;0),"Row is skipped.",IF(AND(Input!$A1004="",Input!$A1005=""),"", IF(Input!G1004="","Data is missing.","")))),"",IF(AND(Input!$A1004="",SUMPRODUCT(--(LEN(Input!$A1005:'Input'!$A$1006)&gt;0))&lt;&gt;0),"Row is skipped.",IF(AND(Input!$A1004="",Input!$A1005=""),"", IF(Input!G1004="","Data is missing.",""))))</f>
        <v/>
      </c>
      <c r="I1005" s="156"/>
      <c r="J1005" s="191" t="str">
        <f>IFERROR(VLOOKUP(VLOOKUP(Input!$D1004,'Measure List'!$A:$AN,40,FALSE),UIR!$A$1:$Q$27,17,FALSE),"")</f>
        <v/>
      </c>
      <c r="K1005" s="192" t="str">
        <f>IFERROR(VLOOKUP(Input!$D1004,'Measure List'!$A:$AN,40,FALSE),"")</f>
        <v/>
      </c>
      <c r="L1005" s="156"/>
      <c r="M1005" s="193" t="str">
        <f>IF(B1005="","",IF(AND(Input!H1004="",IFERROR(VLOOKUP(K1005,UIR!$A$2:$P$21,2,FALSE),"")&lt;&gt;""),"Data is Missing.",""))</f>
        <v/>
      </c>
      <c r="N1005" s="194" t="str">
        <f>IF(B1005="","",IF(AND(Input!I1004="",IFERROR(VLOOKUP(K1005,UIR!$A$2:$P$21,3,FALSE),"")&lt;&gt;""),"Data is Missing.",""))</f>
        <v/>
      </c>
      <c r="O1005" s="194" t="str">
        <f>IF(B1005="","",IF(AND(Input!J1004="",IFERROR(VLOOKUP(K1005,UIR!$A$2:$P$21,4,FALSE),"")&lt;&gt;""),"Data is Missing.",""))</f>
        <v/>
      </c>
      <c r="P1005" s="194" t="str">
        <f>IF(B1005="","",IF(AND(Input!K1004="",IFERROR(VLOOKUP(K1005,UIR!$A$2:$P$21,5,FALSE),"")&lt;&gt;""),"Data is Missing.",""))</f>
        <v/>
      </c>
      <c r="Q1005" s="194" t="str">
        <f>IF(B1005="","",IF(AND(Input!L1004="",IFERROR(VLOOKUP(K1005,UIR!$A$2:$P$21,6,FALSE),"")&lt;&gt;""),"Data is Missing.",""))</f>
        <v/>
      </c>
      <c r="R1005" s="194" t="str">
        <f>IF(B1005="","",IF(AND(Input!M1004="",IFERROR(VLOOKUP(K1005,UIR!$A$2:$P$21,7,FALSE),"")&lt;&gt;""),"Data is Missing.",""))</f>
        <v/>
      </c>
      <c r="S1005" s="194" t="str">
        <f>IF(B1005="","",IF(AND(Input!P1004="",IFERROR(VLOOKUP(K1005,UIR!$A$2:$P$21,8,FALSE),"")&lt;&gt;""),"Data is Missing.",""))</f>
        <v/>
      </c>
      <c r="T1005" s="194" t="str">
        <f>IF(B1005="","",IF(AND(Input!Q1004="",IFERROR(VLOOKUP(K1005,UIR!$A$2:$P$21,9,FALSE),"")&lt;&gt;""),"Data is Missing.",""))</f>
        <v/>
      </c>
      <c r="U1005" s="194"/>
      <c r="V1005" s="194" t="str">
        <f>IF(B1005="","",IF(AND(Input!S1004="",IFERROR(VLOOKUP(K1005,UIR!$A$2:$P$21,11,FALSE),"")&lt;&gt;""),"Data is Missing.",""))</f>
        <v/>
      </c>
      <c r="W1005" s="194" t="str">
        <f>IF(B1005="","",IF(AND(Input!T1004="",IFERROR(VLOOKUP(K1005,UIR!$A$2:$P$21,12,FALSE),"")&lt;&gt;""),"Data is Missing.",""))</f>
        <v/>
      </c>
      <c r="X1005" s="194" t="str">
        <f>IF(B1005="","",IF(AND(Input!V1004="",IFERROR(VLOOKUP(K1005,UIR!$A$2:$P$21,13,FALSE),"")&lt;&gt;""),"Data is Missing.",""))</f>
        <v/>
      </c>
      <c r="Y1005" s="194" t="str">
        <f>IF(B1005="","",IF(AND(Input!W1004="",IFERROR(VLOOKUP(K1005,UIR!$A$2:$P$21,14,FALSE),"")&lt;&gt;""),"Data is Missing.",""))</f>
        <v/>
      </c>
      <c r="Z1005" s="194" t="str">
        <f>IF(B1005="","",IF(AND(Input!X1004="",IFERROR(VLOOKUP(K1005,UIR!$A$2:$P$21,15,FALSE),"")&lt;&gt;""),"Data is Missing.",""))</f>
        <v/>
      </c>
      <c r="AA1005" s="195" t="str">
        <f>IF(B1005="","",IF(AND(Input!Y1004="",IFERROR(VLOOKUP(K1005,UIR!$A$2:$P$21,16,FALSE),"")&lt;&gt;""),"Data is Missing.",""))</f>
        <v/>
      </c>
      <c r="AC1005" s="202" t="str">
        <f>IF(ISERROR(IF(Input!D1004="","",IF(ISERROR(VLOOKUP(Input!D1004,'Measure List'!$A$2:$A$30000,1,0)),"Invalid RefNo",""))),"",IF(Input!D1004="","",IF(ISERROR(VLOOKUP(Input!D1004,'Measure List'!$A$2:$A$30000,1,0)),"Invalid RefNo","")))</f>
        <v/>
      </c>
      <c r="AD1005" s="156"/>
      <c r="AE1005" s="156"/>
      <c r="AF1005" s="156"/>
      <c r="AG1005" s="156"/>
      <c r="AH1005" s="156"/>
      <c r="AI1005" s="156"/>
      <c r="AJ1005" s="156"/>
      <c r="AK1005" s="156"/>
      <c r="AL1005" s="203" t="str">
        <f>IF(COUNTIF(Dropdowns!$K$2:$K$7,Input!S1004)&gt;0,"",IF(Input!S1004="","","Invalid Type"))</f>
        <v/>
      </c>
      <c r="AN1005" s="204" t="str">
        <f>IF(Input!C1004="","",IF(ISNUMBER(VALUE(Input!C1004)),"","Needs to be a number."))</f>
        <v/>
      </c>
      <c r="AO1005" s="205" t="str">
        <f>IF(Input!E1004="","",IF(ISNUMBER(VALUE(Input!E1004)),"","Needs to be a number."))</f>
        <v/>
      </c>
      <c r="AP1005" s="205" t="str">
        <f>IF(Input!N1004="","",IF(ISNUMBER(VALUE(Input!N1004)),"","Needs to be a number."))</f>
        <v/>
      </c>
      <c r="AQ1005" s="205" t="str">
        <f>IF(Input!O1004="","",IF(ISNUMBER(VALUE(Input!O1004)),"","Needs to be a number."))</f>
        <v/>
      </c>
      <c r="AR1005" s="205" t="str">
        <f>IF(Input!V1004="","",IF(ISNUMBER(VALUE(Input!V1004)),"","Needs to be a number."))</f>
        <v/>
      </c>
      <c r="AS1005" s="205" t="str">
        <f>IF(Input!W1004="","",IF(ISNUMBER(VALUE(Input!W1004)),"","Needs to be a number."))</f>
        <v/>
      </c>
      <c r="AT1005" s="205" t="str">
        <f>IF(Input!X1004="","",IF(ISNUMBER(VALUE(Input!X1004)),"","Needs to be a number."))</f>
        <v/>
      </c>
      <c r="AU1005" s="206" t="str">
        <f>IF(Input!Y1004="","",IF(ISNUMBER(VALUE(Input!Y1004)),"","Needs to be a number."))</f>
        <v/>
      </c>
      <c r="AW1005" s="259" t="str">
        <f>IF(OR(VALUE(Input!C1004)&lt;0,VALUE(Input!C1004)&gt;100), "Invalid EEI %","")</f>
        <v/>
      </c>
      <c r="AX1005" s="207"/>
      <c r="AY1005" s="278" t="str">
        <f>IF(Input!E1004="","",IF(VALUE(Input!E1004)=0,"Do not enter 0.",""))</f>
        <v/>
      </c>
    </row>
    <row r="1006" spans="2:51" x14ac:dyDescent="0.3">
      <c r="B1006" s="188" t="str">
        <f>Input!A1005</f>
        <v/>
      </c>
      <c r="C1006" s="189" t="str">
        <f>IF(ISERROR(IF(AND(Input!$A1005="",SUMPRODUCT(--(LEN(Input!$A1006:'Input'!$A$1006)&gt;0))&lt;&gt;0),"Row is skipped.",IF(AND(Input!$A1005="",Input!$A1006=""),"", IF(Input!B1005="","Data is missing.","")))),"",IF(AND(Input!$A1005="",SUMPRODUCT(--(LEN(Input!$A1006:'Input'!$A$1006)&gt;0))&lt;&gt;0),"Row is skipped.",IF(AND(Input!$A1005="",Input!$A1006=""),"", IF(Input!B1005="","Data is missing.",""))))</f>
        <v/>
      </c>
      <c r="D1006" s="189" t="str">
        <f>IF(ISERROR(IF(AND(Input!$A1005="",SUMPRODUCT(--(LEN(Input!$A1006:'Input'!$A$1006)&gt;0))&lt;&gt;0),"Row is skipped.",IF(AND(Input!$A1005="",Input!$A1006=""),"", IF(Input!C1005="","Data is missing.","")))),"",IF(AND(Input!$A1005="",SUMPRODUCT(--(LEN(Input!$A1006:'Input'!$A$1006)&gt;0))&lt;&gt;0),"Row is skipped.",IF(AND(Input!$A1005="",Input!$A1006=""),"", IF(Input!C1005="","Data is missing.",""))))</f>
        <v/>
      </c>
      <c r="E1006" s="189" t="str">
        <f>IF(ISERROR(IF(AND(Input!$A1005="",SUMPRODUCT(--(LEN(Input!$A1006:'Input'!$A$1006)&gt;0))&lt;&gt;0),"Row is skipped.",IF(AND(Input!$A1005="",Input!$A1006=""),"", IF(Input!D1005="","Data is missing.","")))),"",IF(AND(Input!$A1005="",SUMPRODUCT(--(LEN(Input!$A1006:'Input'!$A$1006)&gt;0))&lt;&gt;0),"Row is skipped.",IF(AND(Input!$A1005="",Input!$A1006=""),"", IF(Input!D1005="","Data is missing.",""))))</f>
        <v/>
      </c>
      <c r="F1006" s="189" t="str">
        <f>IF(ISERROR(IF(AND(Input!$A1005="",SUMPRODUCT(--(LEN(Input!$A1006:'Input'!$A$1006)&gt;0))&lt;&gt;0),"Row is skipped.",IF(AND(Input!$A1005="",Input!$A1006=""),"", IF(Input!E1005="","Data is missing.","")))),"",IF(AND(Input!$A1005="",SUMPRODUCT(--(LEN(Input!$A1006:'Input'!$A$1006)&gt;0))&lt;&gt;0),"Row is skipped.",IF(AND(Input!$A1005="",Input!$A1006=""),"", IF(Input!E1005="","Data is missing.",""))))</f>
        <v/>
      </c>
      <c r="G1006" s="189" t="str">
        <f>IF(ISERROR(IF(AND(Input!$A1005="",SUMPRODUCT(--(LEN(Input!$A1006:'Input'!$A$1006)&gt;0))&lt;&gt;0),"Row is skipped.",IF(AND(Input!$A1005="",Input!$A1006=""),"", IF(Input!F1005="","Data is missing.","")))),"",IF(AND(Input!$A1005="",SUMPRODUCT(--(LEN(Input!$A1006:'Input'!$A$1006)&gt;0))&lt;&gt;0),"Row is skipped.",IF(AND(Input!$A1005="",Input!$A1006=""),"", IF(Input!F1005="","Data is missing.",""))))</f>
        <v/>
      </c>
      <c r="H1006" s="190" t="str">
        <f>IF(ISERROR(IF(AND(Input!$A1005="",SUMPRODUCT(--(LEN(Input!$A1006:'Input'!$A$1006)&gt;0))&lt;&gt;0),"Row is skipped.",IF(AND(Input!$A1005="",Input!$A1006=""),"", IF(Input!G1005="","Data is missing.","")))),"",IF(AND(Input!$A1005="",SUMPRODUCT(--(LEN(Input!$A1006:'Input'!$A$1006)&gt;0))&lt;&gt;0),"Row is skipped.",IF(AND(Input!$A1005="",Input!$A1006=""),"", IF(Input!G1005="","Data is missing.",""))))</f>
        <v/>
      </c>
      <c r="I1006" s="156"/>
      <c r="J1006" s="191" t="str">
        <f>IFERROR(VLOOKUP(VLOOKUP(Input!$D1005,'Measure List'!$A:$AN,40,FALSE),UIR!$A$1:$Q$27,17,FALSE),"")</f>
        <v/>
      </c>
      <c r="K1006" s="192" t="str">
        <f>IFERROR(VLOOKUP(Input!$D1005,'Measure List'!$A:$AN,40,FALSE),"")</f>
        <v/>
      </c>
      <c r="L1006" s="156"/>
      <c r="M1006" s="193" t="str">
        <f>IF(B1006="","",IF(AND(Input!H1005="",IFERROR(VLOOKUP(K1006,UIR!$A$2:$P$21,2,FALSE),"")&lt;&gt;""),"Data is Missing.",""))</f>
        <v/>
      </c>
      <c r="N1006" s="194" t="str">
        <f>IF(B1006="","",IF(AND(Input!I1005="",IFERROR(VLOOKUP(K1006,UIR!$A$2:$P$21,3,FALSE),"")&lt;&gt;""),"Data is Missing.",""))</f>
        <v/>
      </c>
      <c r="O1006" s="194" t="str">
        <f>IF(B1006="","",IF(AND(Input!J1005="",IFERROR(VLOOKUP(K1006,UIR!$A$2:$P$21,4,FALSE),"")&lt;&gt;""),"Data is Missing.",""))</f>
        <v/>
      </c>
      <c r="P1006" s="194" t="str">
        <f>IF(B1006="","",IF(AND(Input!K1005="",IFERROR(VLOOKUP(K1006,UIR!$A$2:$P$21,5,FALSE),"")&lt;&gt;""),"Data is Missing.",""))</f>
        <v/>
      </c>
      <c r="Q1006" s="194" t="str">
        <f>IF(B1006="","",IF(AND(Input!L1005="",IFERROR(VLOOKUP(K1006,UIR!$A$2:$P$21,6,FALSE),"")&lt;&gt;""),"Data is Missing.",""))</f>
        <v/>
      </c>
      <c r="R1006" s="194" t="str">
        <f>IF(B1006="","",IF(AND(Input!M1005="",IFERROR(VLOOKUP(K1006,UIR!$A$2:$P$21,7,FALSE),"")&lt;&gt;""),"Data is Missing.",""))</f>
        <v/>
      </c>
      <c r="S1006" s="194" t="str">
        <f>IF(B1006="","",IF(AND(Input!P1005="",IFERROR(VLOOKUP(K1006,UIR!$A$2:$P$21,8,FALSE),"")&lt;&gt;""),"Data is Missing.",""))</f>
        <v/>
      </c>
      <c r="T1006" s="194" t="str">
        <f>IF(B1006="","",IF(AND(Input!Q1005="",IFERROR(VLOOKUP(K1006,UIR!$A$2:$P$21,9,FALSE),"")&lt;&gt;""),"Data is Missing.",""))</f>
        <v/>
      </c>
      <c r="U1006" s="194"/>
      <c r="V1006" s="194" t="str">
        <f>IF(B1006="","",IF(AND(Input!S1005="",IFERROR(VLOOKUP(K1006,UIR!$A$2:$P$21,11,FALSE),"")&lt;&gt;""),"Data is Missing.",""))</f>
        <v/>
      </c>
      <c r="W1006" s="194" t="str">
        <f>IF(B1006="","",IF(AND(Input!T1005="",IFERROR(VLOOKUP(K1006,UIR!$A$2:$P$21,12,FALSE),"")&lt;&gt;""),"Data is Missing.",""))</f>
        <v/>
      </c>
      <c r="X1006" s="194" t="str">
        <f>IF(B1006="","",IF(AND(Input!V1005="",IFERROR(VLOOKUP(K1006,UIR!$A$2:$P$21,13,FALSE),"")&lt;&gt;""),"Data is Missing.",""))</f>
        <v/>
      </c>
      <c r="Y1006" s="194" t="str">
        <f>IF(B1006="","",IF(AND(Input!W1005="",IFERROR(VLOOKUP(K1006,UIR!$A$2:$P$21,14,FALSE),"")&lt;&gt;""),"Data is Missing.",""))</f>
        <v/>
      </c>
      <c r="Z1006" s="194" t="str">
        <f>IF(B1006="","",IF(AND(Input!X1005="",IFERROR(VLOOKUP(K1006,UIR!$A$2:$P$21,15,FALSE),"")&lt;&gt;""),"Data is Missing.",""))</f>
        <v/>
      </c>
      <c r="AA1006" s="195" t="str">
        <f>IF(B1006="","",IF(AND(Input!Y1005="",IFERROR(VLOOKUP(K1006,UIR!$A$2:$P$21,16,FALSE),"")&lt;&gt;""),"Data is Missing.",""))</f>
        <v/>
      </c>
      <c r="AC1006" s="202" t="str">
        <f>IF(ISERROR(IF(Input!D1005="","",IF(ISERROR(VLOOKUP(Input!D1005,'Measure List'!$A$2:$A$30000,1,0)),"Invalid RefNo",""))),"",IF(Input!D1005="","",IF(ISERROR(VLOOKUP(Input!D1005,'Measure List'!$A$2:$A$30000,1,0)),"Invalid RefNo","")))</f>
        <v/>
      </c>
      <c r="AD1006" s="156"/>
      <c r="AE1006" s="156"/>
      <c r="AF1006" s="156"/>
      <c r="AG1006" s="156"/>
      <c r="AH1006" s="156"/>
      <c r="AI1006" s="156"/>
      <c r="AJ1006" s="156"/>
      <c r="AK1006" s="156"/>
      <c r="AL1006" s="203" t="str">
        <f>IF(COUNTIF(Dropdowns!$K$2:$K$7,Input!S1005)&gt;0,"",IF(Input!S1005="","","Invalid Type"))</f>
        <v/>
      </c>
      <c r="AN1006" s="204" t="str">
        <f>IF(Input!C1005="","",IF(ISNUMBER(VALUE(Input!C1005)),"","Needs to be a number."))</f>
        <v/>
      </c>
      <c r="AO1006" s="205" t="str">
        <f>IF(Input!E1005="","",IF(ISNUMBER(VALUE(Input!E1005)),"","Needs to be a number."))</f>
        <v/>
      </c>
      <c r="AP1006" s="205" t="str">
        <f>IF(Input!N1005="","",IF(ISNUMBER(VALUE(Input!N1005)),"","Needs to be a number."))</f>
        <v/>
      </c>
      <c r="AQ1006" s="205" t="str">
        <f>IF(Input!O1005="","",IF(ISNUMBER(VALUE(Input!O1005)),"","Needs to be a number."))</f>
        <v/>
      </c>
      <c r="AR1006" s="205" t="str">
        <f>IF(Input!V1005="","",IF(ISNUMBER(VALUE(Input!V1005)),"","Needs to be a number."))</f>
        <v/>
      </c>
      <c r="AS1006" s="205" t="str">
        <f>IF(Input!W1005="","",IF(ISNUMBER(VALUE(Input!W1005)),"","Needs to be a number."))</f>
        <v/>
      </c>
      <c r="AT1006" s="205" t="str">
        <f>IF(Input!X1005="","",IF(ISNUMBER(VALUE(Input!X1005)),"","Needs to be a number."))</f>
        <v/>
      </c>
      <c r="AU1006" s="206" t="str">
        <f>IF(Input!Y1005="","",IF(ISNUMBER(VALUE(Input!Y1005)),"","Needs to be a number."))</f>
        <v/>
      </c>
      <c r="AW1006" s="259" t="str">
        <f>IF(OR(VALUE(Input!C1005)&lt;0,VALUE(Input!C1005)&gt;100), "Invalid EEI %","")</f>
        <v/>
      </c>
      <c r="AX1006" s="207"/>
      <c r="AY1006" s="278" t="str">
        <f>IF(Input!E1005="","",IF(VALUE(Input!E1005)=0,"Do not enter 0.",""))</f>
        <v/>
      </c>
    </row>
    <row r="1007" spans="2:51" ht="15" thickBot="1" x14ac:dyDescent="0.35">
      <c r="B1007" s="209" t="str">
        <f>Input!A1006</f>
        <v/>
      </c>
      <c r="C1007" s="210" t="str">
        <f>IF(ISERROR(IF(AND(Input!$A1006="",SUMPRODUCT(--(LEN(Input!$A1007:'Input'!$A$1006)&gt;0))&lt;&gt;0),"Row is skipped.",IF(AND(Input!$A1006="",Input!$A1007=""),"", IF(Input!B1006="","Data is missing.","")))),"",IF(AND(Input!$A1006="",SUMPRODUCT(--(LEN(Input!$A1007:'Input'!$A$1006)&gt;0))&lt;&gt;0),"Row is skipped.",IF(AND(Input!$A1006="",Input!$A1007=""),"", IF(Input!B1006="","Data is missing.",""))))</f>
        <v/>
      </c>
      <c r="D1007" s="210" t="str">
        <f>IF(ISERROR(IF(AND(Input!$A1006="",SUMPRODUCT(--(LEN(Input!$A1007:'Input'!$A$1006)&gt;0))&lt;&gt;0),"Row is skipped.",IF(AND(Input!$A1006="",Input!$A1007=""),"", IF(Input!C1006="","Data is missing.","")))),"",IF(AND(Input!$A1006="",SUMPRODUCT(--(LEN(Input!$A1007:'Input'!$A$1006)&gt;0))&lt;&gt;0),"Row is skipped.",IF(AND(Input!$A1006="",Input!$A1007=""),"", IF(Input!C1006="","Data is missing.",""))))</f>
        <v/>
      </c>
      <c r="E1007" s="210" t="str">
        <f>IF(ISERROR(IF(AND(Input!$A1006="",SUMPRODUCT(--(LEN(Input!$A1007:'Input'!$A$1006)&gt;0))&lt;&gt;0),"Row is skipped.",IF(AND(Input!$A1006="",Input!$A1007=""),"", IF(Input!D1006="","Data is missing.","")))),"",IF(AND(Input!$A1006="",SUMPRODUCT(--(LEN(Input!$A1007:'Input'!$A$1006)&gt;0))&lt;&gt;0),"Row is skipped.",IF(AND(Input!$A1006="",Input!$A1007=""),"", IF(Input!D1006="","Data is missing.",""))))</f>
        <v/>
      </c>
      <c r="F1007" s="210" t="str">
        <f>IF(ISERROR(IF(AND(Input!$A1006="",SUMPRODUCT(--(LEN(Input!$A1007:'Input'!$A$1006)&gt;0))&lt;&gt;0),"Row is skipped.",IF(AND(Input!$A1006="",Input!$A1007=""),"", IF(Input!E1006="","Data is missing.","")))),"",IF(AND(Input!$A1006="",SUMPRODUCT(--(LEN(Input!$A1007:'Input'!$A$1006)&gt;0))&lt;&gt;0),"Row is skipped.",IF(AND(Input!$A1006="",Input!$A1007=""),"", IF(Input!E1006="","Data is missing.",""))))</f>
        <v/>
      </c>
      <c r="G1007" s="210" t="str">
        <f>IF(ISERROR(IF(AND(Input!$A1006="",SUMPRODUCT(--(LEN(Input!$A1007:'Input'!$A$1006)&gt;0))&lt;&gt;0),"Row is skipped.",IF(AND(Input!$A1006="",Input!$A1007=""),"", IF(Input!F1006="","Data is missing.","")))),"",IF(AND(Input!$A1006="",SUMPRODUCT(--(LEN(Input!$A1007:'Input'!$A$1006)&gt;0))&lt;&gt;0),"Row is skipped.",IF(AND(Input!$A1006="",Input!$A1007=""),"", IF(Input!F1006="","Data is missing.",""))))</f>
        <v/>
      </c>
      <c r="H1007" s="211" t="str">
        <f>IF(ISERROR(IF(AND(Input!$A1006="",SUMPRODUCT(--(LEN(Input!$A1007:'Input'!$A$1006)&gt;0))&lt;&gt;0),"Row is skipped.",IF(AND(Input!$A1006="",Input!$A1007=""),"", IF(Input!G1006="","Data is missing.","")))),"",IF(AND(Input!$A1006="",SUMPRODUCT(--(LEN(Input!$A1007:'Input'!$A$1006)&gt;0))&lt;&gt;0),"Row is skipped.",IF(AND(Input!$A1006="",Input!$A1007=""),"", IF(Input!G1006="","Data is missing.",""))))</f>
        <v/>
      </c>
      <c r="I1007" s="156"/>
      <c r="J1007" s="191" t="str">
        <f>IFERROR(VLOOKUP(VLOOKUP(Input!$D1006,'Measure List'!$A:$AN,40,FALSE),UIR!$A$1:$Q$27,17,FALSE),"")</f>
        <v/>
      </c>
      <c r="K1007" s="192" t="str">
        <f>IFERROR(VLOOKUP(Input!$D1006,'Measure List'!$A:$AN,40,FALSE),"")</f>
        <v/>
      </c>
      <c r="L1007" s="156"/>
      <c r="M1007" s="279" t="str">
        <f>IF(B1007="","",IF(AND(Input!H1006="",IFERROR(VLOOKUP(K1007,UIR!$A$2:$P$21,2,FALSE),"")&lt;&gt;""),"Data is Missing.",""))</f>
        <v/>
      </c>
      <c r="N1007" s="210" t="str">
        <f>IF(B1007="","",IF(AND(Input!I1006="",IFERROR(VLOOKUP(K1007,UIR!$A$2:$P$21,3,FALSE),"")&lt;&gt;""),"Data is Missing.",""))</f>
        <v/>
      </c>
      <c r="O1007" s="210" t="str">
        <f>IF(B1007="","",IF(AND(Input!J1006="",IFERROR(VLOOKUP(K1007,UIR!$A$2:$P$21,4,FALSE),"")&lt;&gt;""),"Data is Missing.",""))</f>
        <v/>
      </c>
      <c r="P1007" s="210" t="str">
        <f>IF(B1007="","",IF(AND(Input!K1006="",IFERROR(VLOOKUP(K1007,UIR!$A$2:$P$21,5,FALSE),"")&lt;&gt;""),"Data is Missing.",""))</f>
        <v/>
      </c>
      <c r="Q1007" s="210" t="str">
        <f>IF(B1007="","",IF(AND(Input!L1006="",IFERROR(VLOOKUP(K1007,UIR!$A$2:$P$21,6,FALSE),"")&lt;&gt;""),"Data is Missing.",""))</f>
        <v/>
      </c>
      <c r="R1007" s="210" t="str">
        <f>IF(B1007="","",IF(AND(Input!M1006="",IFERROR(VLOOKUP(K1007,UIR!$A$2:$P$21,7,FALSE),"")&lt;&gt;""),"Data is Missing.",""))</f>
        <v/>
      </c>
      <c r="S1007" s="210" t="str">
        <f>IF(B1007="","",IF(AND(Input!P1006="",IFERROR(VLOOKUP(K1007,UIR!$A$2:$P$21,8,FALSE),"")&lt;&gt;""),"Data is Missing.",""))</f>
        <v/>
      </c>
      <c r="T1007" s="210" t="str">
        <f>IF(B1007="","",IF(AND(Input!Q1006="",IFERROR(VLOOKUP(K1007,UIR!$A$2:$P$21,9,FALSE),"")&lt;&gt;""),"Data is Missing.",""))</f>
        <v/>
      </c>
      <c r="U1007" s="210"/>
      <c r="V1007" s="210" t="str">
        <f>IF(B1007="","",IF(AND(Input!S1006="",IFERROR(VLOOKUP(K1007,UIR!$A$2:$P$21,11,FALSE),"")&lt;&gt;""),"Data is Missing.",""))</f>
        <v/>
      </c>
      <c r="W1007" s="210" t="str">
        <f>IF(B1007="","",IF(AND(Input!T1006="",IFERROR(VLOOKUP(K1007,UIR!$A$2:$P$21,12,FALSE),"")&lt;&gt;""),"Data is Missing.",""))</f>
        <v/>
      </c>
      <c r="X1007" s="210" t="str">
        <f>IF(B1007="","",IF(AND(Input!V1006="",IFERROR(VLOOKUP(K1007,UIR!$A$2:$P$21,13,FALSE),"")&lt;&gt;""),"Data is Missing.",""))</f>
        <v/>
      </c>
      <c r="Y1007" s="210" t="str">
        <f>IF(B1007="","",IF(AND(Input!W1006="",IFERROR(VLOOKUP(K1007,UIR!$A$2:$P$21,14,FALSE),"")&lt;&gt;""),"Data is Missing.",""))</f>
        <v/>
      </c>
      <c r="Z1007" s="210" t="str">
        <f>IF(B1007="","",IF(AND(Input!X1006="",IFERROR(VLOOKUP(K1007,UIR!$A$2:$P$21,15,FALSE),"")&lt;&gt;""),"Data is Missing.",""))</f>
        <v/>
      </c>
      <c r="AA1007" s="211" t="str">
        <f>IF(B1007="","",IF(AND(Input!Y1006="",IFERROR(VLOOKUP(K1007,UIR!$A$2:$P$21,16,FALSE),"")&lt;&gt;""),"Data is Missing.",""))</f>
        <v/>
      </c>
      <c r="AC1007" s="280" t="str">
        <f>IF(ISERROR(IF(Input!D1006="","",IF(ISERROR(VLOOKUP(Input!D1006,'Measure List'!$A$2:$A$30000,1,0)),"Invalid RefNo",""))),"",IF(Input!D1006="","",IF(ISERROR(VLOOKUP(Input!D1006,'Measure List'!$A$2:$A$30000,1,0)),"Invalid RefNo","")))</f>
        <v/>
      </c>
      <c r="AD1007" s="156"/>
      <c r="AE1007" s="156"/>
      <c r="AF1007" s="156"/>
      <c r="AG1007" s="156"/>
      <c r="AH1007" s="156"/>
      <c r="AI1007" s="156"/>
      <c r="AJ1007" s="156"/>
      <c r="AK1007" s="156"/>
      <c r="AL1007" s="212" t="str">
        <f>IF(COUNTIF(Dropdowns!$K$2:$K$7,Input!S1006)&gt;0,"",IF(Input!S1006="","","Invalid Type"))</f>
        <v/>
      </c>
      <c r="AN1007" s="213" t="str">
        <f>IF(Input!C1006="","",IF(ISNUMBER(VALUE(Input!C1006)),"","Needs to be a number."))</f>
        <v/>
      </c>
      <c r="AO1007" s="214" t="str">
        <f>IF(Input!E1006="","",IF(ISNUMBER(VALUE(Input!E1006)),"","Needs to be a number."))</f>
        <v/>
      </c>
      <c r="AP1007" s="214" t="str">
        <f>IF(Input!N1006="","",IF(ISNUMBER(VALUE(Input!N1006)),"","Needs to be a number."))</f>
        <v/>
      </c>
      <c r="AQ1007" s="214" t="str">
        <f>IF(Input!O1006="","",IF(ISNUMBER(VALUE(Input!O1006)),"","Needs to be a number."))</f>
        <v/>
      </c>
      <c r="AR1007" s="214" t="str">
        <f>IF(Input!V1006="","",IF(ISNUMBER(VALUE(Input!V1006)),"","Needs to be a number."))</f>
        <v/>
      </c>
      <c r="AS1007" s="214" t="str">
        <f>IF(Input!W1006="","",IF(ISNUMBER(VALUE(Input!W1006)),"","Needs to be a number."))</f>
        <v/>
      </c>
      <c r="AT1007" s="214" t="str">
        <f>IF(Input!X1006="","",IF(ISNUMBER(VALUE(Input!X1006)),"","Needs to be a number."))</f>
        <v/>
      </c>
      <c r="AU1007" s="215" t="str">
        <f>IF(Input!Y1006="","",IF(ISNUMBER(VALUE(Input!Y1006)),"","Needs to be a number."))</f>
        <v/>
      </c>
      <c r="AW1007" s="260" t="str">
        <f>IF(OR(VALUE(Input!C1006)&lt;0,VALUE(Input!C1006)&gt;100), "Invalid EEI %","")</f>
        <v/>
      </c>
      <c r="AX1007" s="207"/>
      <c r="AY1007" s="278" t="str">
        <f>IF(Input!E1006="","",IF(VALUE(Input!E1006)=0,"Do not enter 0.",""))</f>
        <v/>
      </c>
    </row>
  </sheetData>
  <sheetProtection algorithmName="SHA-512" hashValue="JpVibNiOQASRNg5ewtMZcaTrNtdFPLEv/hNWXVaqgBLzpncB3PXHs1xmsDaNTqpkXrQZiRQfitEVGLreQnO1wg==" saltValue="zkLUyF0BPF510lJbj+maWw==" spinCount="100000" sheet="1" objects="1" scenarios="1"/>
  <mergeCells count="8">
    <mergeCell ref="B7:H7"/>
    <mergeCell ref="M7:AA7"/>
    <mergeCell ref="AN7:AU7"/>
    <mergeCell ref="N3:N4"/>
    <mergeCell ref="B5:M5"/>
    <mergeCell ref="B6:H6"/>
    <mergeCell ref="M6:AA6"/>
    <mergeCell ref="AN6:AU6"/>
  </mergeCells>
  <conditionalFormatting sqref="B3:E3">
    <cfRule type="expression" dxfId="2" priority="2">
      <formula>$B$3&gt;0</formula>
    </cfRule>
  </conditionalFormatting>
  <conditionalFormatting sqref="M3">
    <cfRule type="expression" dxfId="1" priority="8">
      <formula>$B$3&gt;0</formula>
    </cfRule>
  </conditionalFormatting>
  <conditionalFormatting sqref="R2 P2:P3 F3:L3 R3:AB3">
    <cfRule type="expression" dxfId="0" priority="4">
      <formula>$C$3&gt;0</formula>
    </cfRule>
  </conditionalFormatting>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36641-F277-4BB0-BEFE-E075D63E0C80}">
  <dimension ref="A1:AT2209"/>
  <sheetViews>
    <sheetView zoomScaleNormal="100" workbookViewId="0">
      <pane ySplit="1" topLeftCell="A2" activePane="bottomLeft" state="frozen"/>
      <selection activeCell="V1" sqref="V1"/>
      <selection pane="bottomLeft" activeCell="A2" sqref="A2"/>
    </sheetView>
  </sheetViews>
  <sheetFormatPr defaultColWidth="9.109375" defaultRowHeight="14.4" x14ac:dyDescent="0.3"/>
  <cols>
    <col min="1" max="1" width="12" style="361" customWidth="1"/>
    <col min="2" max="2" width="13.33203125" style="361" bestFit="1" customWidth="1"/>
    <col min="3" max="6" width="9.109375" style="361"/>
    <col min="7" max="7" width="27.6640625" style="361" customWidth="1"/>
    <col min="8" max="8" width="37.6640625" style="361" customWidth="1"/>
    <col min="9" max="9" width="31.44140625" style="361" customWidth="1"/>
    <col min="10" max="10" width="46.33203125" style="361" customWidth="1"/>
    <col min="11" max="11" width="20" style="361" customWidth="1"/>
    <col min="12" max="12" width="9.109375" style="361"/>
    <col min="13" max="13" width="10.109375" style="361" bestFit="1" customWidth="1"/>
    <col min="14" max="14" width="11.33203125" style="361" bestFit="1" customWidth="1"/>
    <col min="15" max="15" width="102.6640625" style="361" customWidth="1"/>
    <col min="16" max="16" width="14" style="361" customWidth="1"/>
    <col min="17" max="21" width="9.109375" style="361"/>
    <col min="22" max="22" width="9.6640625" style="361" bestFit="1" customWidth="1"/>
    <col min="23" max="30" width="9.109375" style="361"/>
    <col min="31" max="31" width="10.5546875" style="361" bestFit="1" customWidth="1"/>
    <col min="32" max="32" width="28.33203125" style="361" bestFit="1" customWidth="1"/>
    <col min="33" max="40" width="9.109375" style="361"/>
    <col min="41" max="41" width="16.33203125" style="361" customWidth="1"/>
    <col min="42" max="42" width="9.109375" style="361"/>
    <col min="43" max="43" width="13.44140625" style="361" customWidth="1"/>
    <col min="44" max="16384" width="9.109375" style="361"/>
  </cols>
  <sheetData>
    <row r="1" spans="1:46" ht="61.2" x14ac:dyDescent="0.3">
      <c r="A1" s="360" t="s">
        <v>2875</v>
      </c>
      <c r="B1" s="360" t="s">
        <v>250</v>
      </c>
      <c r="C1" s="360" t="s">
        <v>251</v>
      </c>
      <c r="D1" s="360" t="s">
        <v>252</v>
      </c>
      <c r="E1" s="360" t="s">
        <v>253</v>
      </c>
      <c r="F1" s="360" t="s">
        <v>254</v>
      </c>
      <c r="G1" s="360" t="s">
        <v>255</v>
      </c>
      <c r="H1" s="360" t="s">
        <v>256</v>
      </c>
      <c r="I1" s="360" t="s">
        <v>257</v>
      </c>
      <c r="J1" s="360" t="s">
        <v>258</v>
      </c>
      <c r="K1" s="360" t="s">
        <v>259</v>
      </c>
      <c r="L1" s="360" t="s">
        <v>260</v>
      </c>
      <c r="M1" s="360" t="s">
        <v>261</v>
      </c>
      <c r="N1" s="360" t="s">
        <v>262</v>
      </c>
      <c r="O1" s="360" t="s">
        <v>263</v>
      </c>
      <c r="P1" s="360" t="s">
        <v>264</v>
      </c>
      <c r="Q1" s="360" t="s">
        <v>265</v>
      </c>
      <c r="R1" s="360" t="s">
        <v>266</v>
      </c>
      <c r="S1" s="360" t="s">
        <v>267</v>
      </c>
      <c r="T1" s="360" t="s">
        <v>268</v>
      </c>
      <c r="U1" s="360" t="s">
        <v>269</v>
      </c>
      <c r="V1" s="360" t="s">
        <v>270</v>
      </c>
      <c r="W1" s="360" t="s">
        <v>271</v>
      </c>
      <c r="X1" s="360" t="s">
        <v>272</v>
      </c>
      <c r="Y1" s="360" t="s">
        <v>273</v>
      </c>
      <c r="Z1" s="360" t="s">
        <v>179</v>
      </c>
      <c r="AA1" s="360" t="s">
        <v>274</v>
      </c>
      <c r="AB1" s="360" t="s">
        <v>275</v>
      </c>
      <c r="AC1" s="360" t="s">
        <v>276</v>
      </c>
      <c r="AD1" s="360" t="s">
        <v>277</v>
      </c>
      <c r="AE1" s="360" t="s">
        <v>278</v>
      </c>
      <c r="AF1" s="360" t="s">
        <v>279</v>
      </c>
      <c r="AG1" s="360" t="s">
        <v>280</v>
      </c>
      <c r="AH1" s="360" t="s">
        <v>281</v>
      </c>
      <c r="AI1" s="360" t="s">
        <v>282</v>
      </c>
      <c r="AJ1" s="360" t="s">
        <v>283</v>
      </c>
      <c r="AK1" s="360" t="s">
        <v>284</v>
      </c>
      <c r="AL1" s="360" t="s">
        <v>285</v>
      </c>
      <c r="AM1" s="360" t="s">
        <v>286</v>
      </c>
      <c r="AN1" s="360" t="s">
        <v>180</v>
      </c>
      <c r="AO1" s="360" t="s">
        <v>287</v>
      </c>
      <c r="AP1" s="360" t="s">
        <v>288</v>
      </c>
      <c r="AQ1" s="360" t="s">
        <v>289</v>
      </c>
      <c r="AR1" s="360" t="s">
        <v>290</v>
      </c>
      <c r="AS1" s="360" t="s">
        <v>291</v>
      </c>
      <c r="AT1" s="360" t="s">
        <v>292</v>
      </c>
    </row>
    <row r="2" spans="1:46" x14ac:dyDescent="0.3">
      <c r="A2" s="362" t="s">
        <v>293</v>
      </c>
      <c r="B2" s="363" t="s">
        <v>294</v>
      </c>
      <c r="C2" s="363" t="s">
        <v>295</v>
      </c>
      <c r="D2" s="363" t="s">
        <v>296</v>
      </c>
      <c r="E2" s="363" t="s">
        <v>297</v>
      </c>
      <c r="F2" s="363" t="s">
        <v>298</v>
      </c>
      <c r="G2" s="363" t="s">
        <v>299</v>
      </c>
      <c r="H2" s="363"/>
      <c r="I2" s="363"/>
      <c r="J2" s="363"/>
      <c r="K2" s="363"/>
      <c r="L2" s="364">
        <v>888.25172415339284</v>
      </c>
      <c r="M2" s="365">
        <v>14</v>
      </c>
      <c r="N2" s="364">
        <v>796</v>
      </c>
      <c r="O2" s="363" t="s">
        <v>299</v>
      </c>
      <c r="P2" s="363"/>
      <c r="Q2" s="363" t="s">
        <v>300</v>
      </c>
      <c r="R2" s="363" t="s">
        <v>301</v>
      </c>
      <c r="S2" s="363"/>
      <c r="T2" s="365">
        <v>21</v>
      </c>
      <c r="U2" s="366">
        <v>2</v>
      </c>
      <c r="V2" s="367">
        <v>45931</v>
      </c>
      <c r="W2" s="367"/>
      <c r="X2" s="363" t="s">
        <v>306</v>
      </c>
      <c r="Y2" s="363"/>
      <c r="Z2" s="363"/>
      <c r="AA2" s="363"/>
      <c r="AB2" s="363" t="s">
        <v>302</v>
      </c>
      <c r="AC2" s="363" t="s">
        <v>303</v>
      </c>
      <c r="AD2" s="363" t="s">
        <v>304</v>
      </c>
      <c r="AE2" s="367">
        <v>45125</v>
      </c>
      <c r="AF2" s="362" t="s">
        <v>2887</v>
      </c>
      <c r="AG2" s="364">
        <v>8.2715358774574893E-2</v>
      </c>
      <c r="AH2" s="364">
        <v>8.6426428974236386E-2</v>
      </c>
      <c r="AI2" s="364">
        <v>3.296805770906353</v>
      </c>
      <c r="AJ2" s="363" t="s">
        <v>181</v>
      </c>
      <c r="AK2" s="368">
        <v>-7.99</v>
      </c>
      <c r="AL2" s="364">
        <v>4.13</v>
      </c>
      <c r="AM2" s="369"/>
      <c r="AN2" s="370">
        <v>22</v>
      </c>
      <c r="AO2" s="371" t="s">
        <v>305</v>
      </c>
      <c r="AP2" s="371" t="s">
        <v>0</v>
      </c>
      <c r="AQ2" s="371" t="s">
        <v>306</v>
      </c>
      <c r="AR2" s="372" t="s">
        <v>0</v>
      </c>
      <c r="AS2" s="372"/>
      <c r="AT2" s="363"/>
    </row>
    <row r="3" spans="1:46" x14ac:dyDescent="0.3">
      <c r="A3" s="362" t="s">
        <v>307</v>
      </c>
      <c r="B3" s="363" t="s">
        <v>308</v>
      </c>
      <c r="C3" s="363" t="s">
        <v>295</v>
      </c>
      <c r="D3" s="363" t="s">
        <v>296</v>
      </c>
      <c r="E3" s="363" t="s">
        <v>297</v>
      </c>
      <c r="F3" s="363" t="s">
        <v>298</v>
      </c>
      <c r="G3" s="363" t="s">
        <v>299</v>
      </c>
      <c r="H3" s="363"/>
      <c r="I3" s="363"/>
      <c r="J3" s="363"/>
      <c r="K3" s="363"/>
      <c r="L3" s="364">
        <v>841.50454949308403</v>
      </c>
      <c r="M3" s="365">
        <v>14</v>
      </c>
      <c r="N3" s="364">
        <v>756.75</v>
      </c>
      <c r="O3" s="363" t="s">
        <v>299</v>
      </c>
      <c r="P3" s="363"/>
      <c r="Q3" s="363" t="s">
        <v>300</v>
      </c>
      <c r="R3" s="363" t="s">
        <v>301</v>
      </c>
      <c r="S3" s="363"/>
      <c r="T3" s="365">
        <v>21</v>
      </c>
      <c r="U3" s="366">
        <v>2</v>
      </c>
      <c r="V3" s="367">
        <v>45931</v>
      </c>
      <c r="W3" s="367"/>
      <c r="X3" s="363" t="s">
        <v>306</v>
      </c>
      <c r="Y3" s="363"/>
      <c r="Z3" s="363"/>
      <c r="AA3" s="363"/>
      <c r="AB3" s="363" t="s">
        <v>302</v>
      </c>
      <c r="AC3" s="363" t="s">
        <v>303</v>
      </c>
      <c r="AD3" s="363" t="s">
        <v>304</v>
      </c>
      <c r="AE3" s="367">
        <v>45125</v>
      </c>
      <c r="AF3" s="362" t="s">
        <v>2887</v>
      </c>
      <c r="AG3" s="364">
        <v>7.3368439705407004E-2</v>
      </c>
      <c r="AH3" s="364">
        <v>7.6517405349248099E-2</v>
      </c>
      <c r="AI3" s="364">
        <v>2.9926522255302763</v>
      </c>
      <c r="AJ3" s="363" t="s">
        <v>181</v>
      </c>
      <c r="AK3" s="368">
        <v>-0.17</v>
      </c>
      <c r="AL3" s="364">
        <v>3.915</v>
      </c>
      <c r="AM3" s="369"/>
      <c r="AN3" s="370">
        <v>22</v>
      </c>
      <c r="AO3" s="371" t="s">
        <v>305</v>
      </c>
      <c r="AP3" s="371" t="s">
        <v>0</v>
      </c>
      <c r="AQ3" s="371" t="s">
        <v>306</v>
      </c>
      <c r="AR3" s="372" t="s">
        <v>0</v>
      </c>
      <c r="AS3" s="372"/>
      <c r="AT3" s="363"/>
    </row>
    <row r="4" spans="1:46" x14ac:dyDescent="0.3">
      <c r="A4" s="363" t="s">
        <v>309</v>
      </c>
      <c r="B4" s="363" t="s">
        <v>310</v>
      </c>
      <c r="C4" s="363" t="s">
        <v>295</v>
      </c>
      <c r="D4" s="363" t="s">
        <v>296</v>
      </c>
      <c r="E4" s="363" t="s">
        <v>297</v>
      </c>
      <c r="F4" s="363" t="s">
        <v>298</v>
      </c>
      <c r="G4" s="363" t="s">
        <v>299</v>
      </c>
      <c r="H4" s="363"/>
      <c r="I4" s="363"/>
      <c r="J4" s="363"/>
      <c r="K4" s="363"/>
      <c r="L4" s="364">
        <v>551.34935332619875</v>
      </c>
      <c r="M4" s="365">
        <v>14</v>
      </c>
      <c r="N4" s="364">
        <v>495.75</v>
      </c>
      <c r="O4" s="363" t="s">
        <v>299</v>
      </c>
      <c r="P4" s="363"/>
      <c r="Q4" s="363" t="s">
        <v>300</v>
      </c>
      <c r="R4" s="363" t="s">
        <v>301</v>
      </c>
      <c r="S4" s="363"/>
      <c r="T4" s="365">
        <v>21</v>
      </c>
      <c r="U4" s="366">
        <v>2</v>
      </c>
      <c r="V4" s="367">
        <v>45931</v>
      </c>
      <c r="W4" s="367"/>
      <c r="X4" s="363" t="s">
        <v>306</v>
      </c>
      <c r="Y4" s="363"/>
      <c r="Z4" s="363"/>
      <c r="AA4" s="363"/>
      <c r="AB4" s="363" t="s">
        <v>302</v>
      </c>
      <c r="AC4" s="363" t="s">
        <v>303</v>
      </c>
      <c r="AD4" s="363" t="s">
        <v>304</v>
      </c>
      <c r="AE4" s="367">
        <v>45125</v>
      </c>
      <c r="AF4" s="363" t="s">
        <v>2887</v>
      </c>
      <c r="AG4" s="364">
        <v>4.8258888490450576E-2</v>
      </c>
      <c r="AH4" s="364">
        <v>5.0334963019985655E-2</v>
      </c>
      <c r="AI4" s="364">
        <v>1.9747079653550585</v>
      </c>
      <c r="AJ4" s="363" t="s">
        <v>181</v>
      </c>
      <c r="AK4" s="368">
        <v>7.94</v>
      </c>
      <c r="AL4" s="364">
        <v>2.5649999999999999</v>
      </c>
      <c r="AM4" s="369"/>
      <c r="AN4" s="363">
        <v>22</v>
      </c>
      <c r="AO4" s="371" t="s">
        <v>305</v>
      </c>
      <c r="AP4" s="371" t="s">
        <v>0</v>
      </c>
      <c r="AQ4" s="371" t="s">
        <v>306</v>
      </c>
      <c r="AR4" s="372" t="s">
        <v>0</v>
      </c>
      <c r="AS4" s="363"/>
      <c r="AT4" s="363"/>
    </row>
    <row r="5" spans="1:46" x14ac:dyDescent="0.3">
      <c r="A5" s="362" t="s">
        <v>311</v>
      </c>
      <c r="B5" s="363" t="s">
        <v>312</v>
      </c>
      <c r="C5" s="363" t="s">
        <v>295</v>
      </c>
      <c r="D5" s="363" t="s">
        <v>296</v>
      </c>
      <c r="E5" s="363" t="s">
        <v>313</v>
      </c>
      <c r="F5" s="363" t="s">
        <v>314</v>
      </c>
      <c r="G5" s="363" t="s">
        <v>315</v>
      </c>
      <c r="H5" s="363" t="s">
        <v>316</v>
      </c>
      <c r="I5" s="363" t="s">
        <v>317</v>
      </c>
      <c r="J5" s="363"/>
      <c r="K5" s="363"/>
      <c r="L5" s="364">
        <v>13.114978549180412</v>
      </c>
      <c r="M5" s="365">
        <v>3</v>
      </c>
      <c r="N5" s="364">
        <v>11.88804225773781</v>
      </c>
      <c r="O5" s="363" t="s">
        <v>318</v>
      </c>
      <c r="P5" s="363"/>
      <c r="Q5" s="363" t="s">
        <v>300</v>
      </c>
      <c r="R5" s="363" t="s">
        <v>301</v>
      </c>
      <c r="S5" s="363"/>
      <c r="T5" s="365">
        <v>6.3348195833729264</v>
      </c>
      <c r="U5" s="366">
        <v>5</v>
      </c>
      <c r="V5" s="367">
        <v>45200</v>
      </c>
      <c r="W5" s="367"/>
      <c r="X5" s="363" t="s">
        <v>306</v>
      </c>
      <c r="Y5" s="363"/>
      <c r="Z5" s="363"/>
      <c r="AA5" s="363"/>
      <c r="AB5" s="363"/>
      <c r="AC5" s="363"/>
      <c r="AD5" s="363" t="s">
        <v>304</v>
      </c>
      <c r="AE5" s="367">
        <v>45504</v>
      </c>
      <c r="AF5" s="362" t="s">
        <v>2888</v>
      </c>
      <c r="AG5" s="364">
        <v>1.4244437635277608E-3</v>
      </c>
      <c r="AH5" s="364">
        <v>1.4770122808606574E-3</v>
      </c>
      <c r="AI5" s="364">
        <v>0.55743533624507913</v>
      </c>
      <c r="AJ5" s="363" t="s">
        <v>0</v>
      </c>
      <c r="AK5" s="368">
        <v>70.201007780011579</v>
      </c>
      <c r="AL5" s="364">
        <v>2.4399929288427987E-2</v>
      </c>
      <c r="AM5" s="369"/>
      <c r="AN5" s="370">
        <v>22</v>
      </c>
      <c r="AO5" s="371" t="s">
        <v>305</v>
      </c>
      <c r="AP5" s="371" t="s">
        <v>0</v>
      </c>
      <c r="AQ5" s="371" t="s">
        <v>306</v>
      </c>
      <c r="AR5" s="372" t="s">
        <v>0</v>
      </c>
      <c r="AS5" s="372"/>
      <c r="AT5" s="363"/>
    </row>
    <row r="6" spans="1:46" x14ac:dyDescent="0.3">
      <c r="A6" s="362" t="s">
        <v>320</v>
      </c>
      <c r="B6" s="363" t="s">
        <v>312</v>
      </c>
      <c r="C6" s="363" t="s">
        <v>295</v>
      </c>
      <c r="D6" s="363" t="s">
        <v>296</v>
      </c>
      <c r="E6" s="363" t="s">
        <v>313</v>
      </c>
      <c r="F6" s="363" t="s">
        <v>314</v>
      </c>
      <c r="G6" s="363" t="s">
        <v>315</v>
      </c>
      <c r="H6" s="363" t="s">
        <v>321</v>
      </c>
      <c r="I6" s="363" t="s">
        <v>322</v>
      </c>
      <c r="J6" s="363"/>
      <c r="K6" s="363"/>
      <c r="L6" s="364">
        <v>17.859372237327527</v>
      </c>
      <c r="M6" s="365">
        <v>4</v>
      </c>
      <c r="N6" s="364">
        <v>16.188587046319423</v>
      </c>
      <c r="O6" s="363" t="s">
        <v>323</v>
      </c>
      <c r="P6" s="363"/>
      <c r="Q6" s="363" t="s">
        <v>300</v>
      </c>
      <c r="R6" s="363" t="s">
        <v>301</v>
      </c>
      <c r="S6" s="363"/>
      <c r="T6" s="365">
        <v>4.410057721984181</v>
      </c>
      <c r="U6" s="366">
        <v>5</v>
      </c>
      <c r="V6" s="367">
        <v>45200</v>
      </c>
      <c r="W6" s="367"/>
      <c r="X6" s="363" t="s">
        <v>306</v>
      </c>
      <c r="Y6" s="363"/>
      <c r="Z6" s="363"/>
      <c r="AA6" s="363"/>
      <c r="AB6" s="363" t="s">
        <v>324</v>
      </c>
      <c r="AC6" s="363"/>
      <c r="AD6" s="363" t="s">
        <v>304</v>
      </c>
      <c r="AE6" s="367">
        <v>45504</v>
      </c>
      <c r="AF6" s="362" t="s">
        <v>2888</v>
      </c>
      <c r="AG6" s="364">
        <v>1.9391649781544602E-3</v>
      </c>
      <c r="AH6" s="364">
        <v>2.0107290724174711E-3</v>
      </c>
      <c r="AI6" s="364">
        <v>1.0916669965910535</v>
      </c>
      <c r="AJ6" s="363" t="s">
        <v>181</v>
      </c>
      <c r="AK6" s="368">
        <v>26.268407736309793</v>
      </c>
      <c r="AL6" s="364">
        <v>3.3216817369036644E-2</v>
      </c>
      <c r="AM6" s="369"/>
      <c r="AN6" s="370">
        <v>22</v>
      </c>
      <c r="AO6" s="371" t="s">
        <v>305</v>
      </c>
      <c r="AP6" s="371" t="s">
        <v>0</v>
      </c>
      <c r="AQ6" s="371" t="s">
        <v>306</v>
      </c>
      <c r="AR6" s="372" t="s">
        <v>0</v>
      </c>
      <c r="AS6" s="372"/>
      <c r="AT6" s="363"/>
    </row>
    <row r="7" spans="1:46" x14ac:dyDescent="0.3">
      <c r="A7" s="362" t="s">
        <v>326</v>
      </c>
      <c r="B7" s="363" t="s">
        <v>312</v>
      </c>
      <c r="C7" s="363" t="s">
        <v>295</v>
      </c>
      <c r="D7" s="363" t="s">
        <v>296</v>
      </c>
      <c r="E7" s="363" t="s">
        <v>313</v>
      </c>
      <c r="F7" s="363" t="s">
        <v>314</v>
      </c>
      <c r="G7" s="363" t="s">
        <v>327</v>
      </c>
      <c r="H7" s="363" t="s">
        <v>328</v>
      </c>
      <c r="I7" s="363" t="s">
        <v>329</v>
      </c>
      <c r="J7" s="363"/>
      <c r="K7" s="363"/>
      <c r="L7" s="364">
        <v>17.859372237327527</v>
      </c>
      <c r="M7" s="365">
        <v>4</v>
      </c>
      <c r="N7" s="364">
        <v>16.188587046319423</v>
      </c>
      <c r="O7" s="363" t="s">
        <v>330</v>
      </c>
      <c r="P7" s="363"/>
      <c r="Q7" s="363" t="s">
        <v>300</v>
      </c>
      <c r="R7" s="363" t="s">
        <v>301</v>
      </c>
      <c r="S7" s="363"/>
      <c r="T7" s="365">
        <v>4.410057721984181</v>
      </c>
      <c r="U7" s="366">
        <v>10</v>
      </c>
      <c r="V7" s="367">
        <v>45200</v>
      </c>
      <c r="W7" s="367"/>
      <c r="X7" s="363" t="s">
        <v>306</v>
      </c>
      <c r="Y7" s="363"/>
      <c r="Z7" s="363"/>
      <c r="AA7" s="363"/>
      <c r="AB7" s="363"/>
      <c r="AC7" s="363"/>
      <c r="AD7" s="363" t="s">
        <v>304</v>
      </c>
      <c r="AE7" s="367">
        <v>45504</v>
      </c>
      <c r="AF7" s="362" t="s">
        <v>2888</v>
      </c>
      <c r="AG7" s="364">
        <v>1.9391649781544602E-3</v>
      </c>
      <c r="AH7" s="364">
        <v>2.0107290724174711E-3</v>
      </c>
      <c r="AI7" s="364">
        <v>1.0916669965910535</v>
      </c>
      <c r="AJ7" s="363" t="s">
        <v>181</v>
      </c>
      <c r="AK7" s="368">
        <v>26.268407736309793</v>
      </c>
      <c r="AL7" s="364">
        <v>1.6608408684518322E-2</v>
      </c>
      <c r="AM7" s="369"/>
      <c r="AN7" s="370">
        <v>22</v>
      </c>
      <c r="AO7" s="371" t="s">
        <v>305</v>
      </c>
      <c r="AP7" s="371" t="s">
        <v>0</v>
      </c>
      <c r="AQ7" s="371" t="s">
        <v>306</v>
      </c>
      <c r="AR7" s="372" t="s">
        <v>0</v>
      </c>
      <c r="AS7" s="372"/>
      <c r="AT7" s="363"/>
    </row>
    <row r="8" spans="1:46" x14ac:dyDescent="0.3">
      <c r="A8" s="362" t="s">
        <v>331</v>
      </c>
      <c r="B8" s="363" t="s">
        <v>312</v>
      </c>
      <c r="C8" s="363" t="s">
        <v>295</v>
      </c>
      <c r="D8" s="363" t="s">
        <v>296</v>
      </c>
      <c r="E8" s="363" t="s">
        <v>313</v>
      </c>
      <c r="F8" s="363" t="s">
        <v>314</v>
      </c>
      <c r="G8" s="363" t="s">
        <v>332</v>
      </c>
      <c r="H8" s="363" t="s">
        <v>333</v>
      </c>
      <c r="I8" s="363" t="s">
        <v>329</v>
      </c>
      <c r="J8" s="363"/>
      <c r="K8" s="363"/>
      <c r="L8" s="364">
        <v>4.8551485157257588</v>
      </c>
      <c r="M8" s="365">
        <v>1</v>
      </c>
      <c r="N8" s="364">
        <v>4.4009382482861774</v>
      </c>
      <c r="O8" s="363" t="s">
        <v>334</v>
      </c>
      <c r="P8" s="363"/>
      <c r="Q8" s="363" t="s">
        <v>300</v>
      </c>
      <c r="R8" s="363" t="s">
        <v>301</v>
      </c>
      <c r="S8" s="363"/>
      <c r="T8" s="365">
        <v>8.1538723207840693</v>
      </c>
      <c r="U8" s="366">
        <v>4</v>
      </c>
      <c r="V8" s="367">
        <v>45200</v>
      </c>
      <c r="W8" s="367"/>
      <c r="X8" s="363" t="s">
        <v>306</v>
      </c>
      <c r="Y8" s="363"/>
      <c r="Z8" s="363"/>
      <c r="AA8" s="363"/>
      <c r="AB8" s="363"/>
      <c r="AC8" s="363"/>
      <c r="AD8" s="363" t="s">
        <v>304</v>
      </c>
      <c r="AE8" s="367">
        <v>45504</v>
      </c>
      <c r="AF8" s="362" t="s">
        <v>2888</v>
      </c>
      <c r="AG8" s="364">
        <v>5.2703580708239313E-4</v>
      </c>
      <c r="AH8" s="364">
        <v>5.464858490349465E-4</v>
      </c>
      <c r="AI8" s="364">
        <v>0.18191981694612025</v>
      </c>
      <c r="AJ8" s="363" t="s">
        <v>0</v>
      </c>
      <c r="AK8" s="368">
        <v>255.50950975055451</v>
      </c>
      <c r="AL8" s="364">
        <v>1.1284787748861302E-2</v>
      </c>
      <c r="AM8" s="369"/>
      <c r="AN8" s="370">
        <v>22</v>
      </c>
      <c r="AO8" s="371" t="s">
        <v>305</v>
      </c>
      <c r="AP8" s="371" t="s">
        <v>0</v>
      </c>
      <c r="AQ8" s="371" t="s">
        <v>306</v>
      </c>
      <c r="AR8" s="372" t="s">
        <v>0</v>
      </c>
      <c r="AS8" s="372"/>
      <c r="AT8" s="373"/>
    </row>
    <row r="9" spans="1:46" x14ac:dyDescent="0.3">
      <c r="A9" s="362" t="s">
        <v>335</v>
      </c>
      <c r="B9" s="363" t="s">
        <v>312</v>
      </c>
      <c r="C9" s="363" t="s">
        <v>295</v>
      </c>
      <c r="D9" s="363" t="s">
        <v>296</v>
      </c>
      <c r="E9" s="363" t="s">
        <v>313</v>
      </c>
      <c r="F9" s="363" t="s">
        <v>314</v>
      </c>
      <c r="G9" s="363" t="s">
        <v>336</v>
      </c>
      <c r="H9" s="363" t="s">
        <v>337</v>
      </c>
      <c r="I9" s="363" t="s">
        <v>317</v>
      </c>
      <c r="J9" s="363"/>
      <c r="K9" s="363"/>
      <c r="L9" s="364">
        <v>2.5458218544967433</v>
      </c>
      <c r="M9" s="365">
        <v>1</v>
      </c>
      <c r="N9" s="364">
        <v>2.3076543871908237</v>
      </c>
      <c r="O9" s="363" t="s">
        <v>338</v>
      </c>
      <c r="P9" s="363"/>
      <c r="Q9" s="363" t="s">
        <v>300</v>
      </c>
      <c r="R9" s="363" t="s">
        <v>301</v>
      </c>
      <c r="S9" s="363"/>
      <c r="T9" s="365">
        <v>15.838730479209929</v>
      </c>
      <c r="U9" s="366">
        <v>4</v>
      </c>
      <c r="V9" s="367">
        <v>45200</v>
      </c>
      <c r="W9" s="367"/>
      <c r="X9" s="363" t="s">
        <v>306</v>
      </c>
      <c r="Y9" s="363"/>
      <c r="Z9" s="363"/>
      <c r="AA9" s="363"/>
      <c r="AB9" s="363"/>
      <c r="AC9" s="363"/>
      <c r="AD9" s="363" t="s">
        <v>304</v>
      </c>
      <c r="AE9" s="367">
        <v>45504</v>
      </c>
      <c r="AF9" s="362" t="s">
        <v>2888</v>
      </c>
      <c r="AG9" s="364">
        <v>2.7671895498689156E-4</v>
      </c>
      <c r="AH9" s="364">
        <v>2.8693115539383726E-4</v>
      </c>
      <c r="AI9" s="364">
        <v>4.330146796988818E-2</v>
      </c>
      <c r="AJ9" s="363" t="s">
        <v>0</v>
      </c>
      <c r="AK9" s="368">
        <v>1136.112290802007</v>
      </c>
      <c r="AL9" s="364">
        <v>5.9250522092621173E-3</v>
      </c>
      <c r="AM9" s="369"/>
      <c r="AN9" s="370">
        <v>22</v>
      </c>
      <c r="AO9" s="371" t="s">
        <v>305</v>
      </c>
      <c r="AP9" s="371" t="s">
        <v>0</v>
      </c>
      <c r="AQ9" s="371" t="s">
        <v>306</v>
      </c>
      <c r="AR9" s="372" t="s">
        <v>0</v>
      </c>
      <c r="AS9" s="372"/>
      <c r="AT9" s="363"/>
    </row>
    <row r="10" spans="1:46" x14ac:dyDescent="0.3">
      <c r="A10" s="362" t="s">
        <v>342</v>
      </c>
      <c r="B10" s="363" t="s">
        <v>312</v>
      </c>
      <c r="C10" s="363" t="s">
        <v>295</v>
      </c>
      <c r="D10" s="363" t="s">
        <v>296</v>
      </c>
      <c r="E10" s="363" t="s">
        <v>313</v>
      </c>
      <c r="F10" s="363" t="s">
        <v>314</v>
      </c>
      <c r="G10" s="363" t="s">
        <v>343</v>
      </c>
      <c r="H10" s="363" t="s">
        <v>344</v>
      </c>
      <c r="I10" s="363" t="s">
        <v>345</v>
      </c>
      <c r="J10" s="363"/>
      <c r="K10" s="363"/>
      <c r="L10" s="364">
        <v>28.750827614433028</v>
      </c>
      <c r="M10" s="365">
        <v>3</v>
      </c>
      <c r="N10" s="364">
        <v>26.06112181911837</v>
      </c>
      <c r="O10" s="363" t="s">
        <v>346</v>
      </c>
      <c r="P10" s="363"/>
      <c r="Q10" s="363" t="s">
        <v>300</v>
      </c>
      <c r="R10" s="363" t="s">
        <v>301</v>
      </c>
      <c r="S10" s="363"/>
      <c r="T10" s="365">
        <v>3.159037442144736</v>
      </c>
      <c r="U10" s="366">
        <v>5</v>
      </c>
      <c r="V10" s="367">
        <v>45200</v>
      </c>
      <c r="W10" s="367"/>
      <c r="X10" s="363" t="s">
        <v>306</v>
      </c>
      <c r="Y10" s="363"/>
      <c r="Z10" s="363"/>
      <c r="AA10" s="363"/>
      <c r="AB10" s="363"/>
      <c r="AC10" s="363"/>
      <c r="AD10" s="363" t="s">
        <v>304</v>
      </c>
      <c r="AE10" s="367">
        <v>45504</v>
      </c>
      <c r="AF10" s="362" t="s">
        <v>2888</v>
      </c>
      <c r="AG10" s="364">
        <v>3.1216533541140287E-3</v>
      </c>
      <c r="AH10" s="364">
        <v>3.2368567006095259E-3</v>
      </c>
      <c r="AI10" s="364">
        <v>2.4555667498421196</v>
      </c>
      <c r="AJ10" s="363" t="s">
        <v>181</v>
      </c>
      <c r="AK10" s="368">
        <v>0.80699560106502843</v>
      </c>
      <c r="AL10" s="364">
        <v>5.3472185461874114E-2</v>
      </c>
      <c r="AM10" s="369"/>
      <c r="AN10" s="370">
        <v>22</v>
      </c>
      <c r="AO10" s="371" t="s">
        <v>305</v>
      </c>
      <c r="AP10" s="371" t="s">
        <v>0</v>
      </c>
      <c r="AQ10" s="371" t="s">
        <v>306</v>
      </c>
      <c r="AR10" s="372" t="s">
        <v>0</v>
      </c>
      <c r="AS10" s="372"/>
      <c r="AT10" s="363"/>
    </row>
    <row r="11" spans="1:46" x14ac:dyDescent="0.3">
      <c r="A11" s="362" t="s">
        <v>2409</v>
      </c>
      <c r="B11" s="363" t="s">
        <v>312</v>
      </c>
      <c r="C11" s="363" t="s">
        <v>295</v>
      </c>
      <c r="D11" s="363" t="s">
        <v>296</v>
      </c>
      <c r="E11" s="363" t="s">
        <v>313</v>
      </c>
      <c r="F11" s="363" t="s">
        <v>314</v>
      </c>
      <c r="G11" s="363" t="s">
        <v>347</v>
      </c>
      <c r="H11" s="363" t="s">
        <v>348</v>
      </c>
      <c r="I11" s="363" t="s">
        <v>325</v>
      </c>
      <c r="J11" s="363"/>
      <c r="K11" s="363"/>
      <c r="L11" s="364">
        <v>58.626093354026217</v>
      </c>
      <c r="M11" s="365">
        <v>23</v>
      </c>
      <c r="N11" s="364">
        <v>53.141488000550304</v>
      </c>
      <c r="O11" s="363" t="s">
        <v>349</v>
      </c>
      <c r="P11" s="363"/>
      <c r="Q11" s="363" t="s">
        <v>300</v>
      </c>
      <c r="R11" s="363" t="s">
        <v>301</v>
      </c>
      <c r="S11" s="363"/>
      <c r="T11" s="365">
        <v>28.785641467701964</v>
      </c>
      <c r="U11" s="366">
        <v>10</v>
      </c>
      <c r="V11" s="367">
        <v>45931</v>
      </c>
      <c r="W11" s="367"/>
      <c r="X11" s="363" t="s">
        <v>2889</v>
      </c>
      <c r="Y11" s="363"/>
      <c r="Z11" s="363"/>
      <c r="AA11" s="363"/>
      <c r="AB11" s="363" t="s">
        <v>340</v>
      </c>
      <c r="AC11" s="363" t="s">
        <v>341</v>
      </c>
      <c r="AD11" s="363" t="s">
        <v>304</v>
      </c>
      <c r="AE11" s="367">
        <v>45124</v>
      </c>
      <c r="AF11" s="362" t="s">
        <v>2890</v>
      </c>
      <c r="AG11" s="364">
        <v>6.3659121324505267E-3</v>
      </c>
      <c r="AH11" s="364">
        <v>6.6008435287210551E-3</v>
      </c>
      <c r="AI11" s="364">
        <v>0.76939895960568905</v>
      </c>
      <c r="AJ11" s="363" t="s">
        <v>0</v>
      </c>
      <c r="AK11" s="368">
        <v>45.46912351586829</v>
      </c>
      <c r="AL11" s="364">
        <v>5.4522266819244478E-2</v>
      </c>
      <c r="AM11" s="369"/>
      <c r="AN11" s="370">
        <v>22</v>
      </c>
      <c r="AO11" s="371" t="s">
        <v>305</v>
      </c>
      <c r="AP11" s="371" t="s">
        <v>0</v>
      </c>
      <c r="AQ11" s="371" t="s">
        <v>306</v>
      </c>
      <c r="AR11" s="372" t="s">
        <v>0</v>
      </c>
      <c r="AS11" s="372"/>
      <c r="AT11" s="363"/>
    </row>
    <row r="12" spans="1:46" x14ac:dyDescent="0.3">
      <c r="A12" s="362" t="s">
        <v>2410</v>
      </c>
      <c r="B12" s="363" t="s">
        <v>312</v>
      </c>
      <c r="C12" s="363" t="s">
        <v>295</v>
      </c>
      <c r="D12" s="363" t="s">
        <v>296</v>
      </c>
      <c r="E12" s="363" t="s">
        <v>313</v>
      </c>
      <c r="F12" s="363" t="s">
        <v>314</v>
      </c>
      <c r="G12" s="363" t="s">
        <v>350</v>
      </c>
      <c r="H12" s="363" t="s">
        <v>351</v>
      </c>
      <c r="I12" s="363" t="s">
        <v>325</v>
      </c>
      <c r="J12" s="363"/>
      <c r="K12" s="363"/>
      <c r="L12" s="364">
        <v>65.858555888759923</v>
      </c>
      <c r="M12" s="365">
        <v>18</v>
      </c>
      <c r="N12" s="364">
        <v>59.697337094622419</v>
      </c>
      <c r="O12" s="363" t="s">
        <v>352</v>
      </c>
      <c r="P12" s="363"/>
      <c r="Q12" s="363" t="s">
        <v>300</v>
      </c>
      <c r="R12" s="363" t="s">
        <v>301</v>
      </c>
      <c r="S12" s="363"/>
      <c r="T12" s="365">
        <v>15.838730479209929</v>
      </c>
      <c r="U12" s="366">
        <v>4</v>
      </c>
      <c r="V12" s="367">
        <v>45931</v>
      </c>
      <c r="W12" s="367"/>
      <c r="X12" s="363" t="s">
        <v>2889</v>
      </c>
      <c r="Y12" s="363"/>
      <c r="Z12" s="363"/>
      <c r="AA12" s="363"/>
      <c r="AB12" s="363"/>
      <c r="AC12" s="363"/>
      <c r="AD12" s="363" t="s">
        <v>304</v>
      </c>
      <c r="AE12" s="367">
        <v>45504</v>
      </c>
      <c r="AF12" s="362" t="s">
        <v>2888</v>
      </c>
      <c r="AG12" s="364">
        <v>7.1513521725534409E-3</v>
      </c>
      <c r="AH12" s="364">
        <v>7.4152699138235389E-3</v>
      </c>
      <c r="AI12" s="364">
        <v>1.1190561450908998</v>
      </c>
      <c r="AJ12" s="363" t="s">
        <v>181</v>
      </c>
      <c r="AK12" s="368">
        <v>25.146444996584503</v>
      </c>
      <c r="AL12" s="364">
        <v>0.1531233557571306</v>
      </c>
      <c r="AM12" s="369"/>
      <c r="AN12" s="370">
        <v>22</v>
      </c>
      <c r="AO12" s="371" t="s">
        <v>305</v>
      </c>
      <c r="AP12" s="371" t="s">
        <v>0</v>
      </c>
      <c r="AQ12" s="371" t="s">
        <v>306</v>
      </c>
      <c r="AR12" s="372" t="s">
        <v>0</v>
      </c>
      <c r="AS12" s="372"/>
      <c r="AT12" s="373"/>
    </row>
    <row r="13" spans="1:46" x14ac:dyDescent="0.3">
      <c r="A13" s="362" t="s">
        <v>2411</v>
      </c>
      <c r="B13" s="363" t="s">
        <v>312</v>
      </c>
      <c r="C13" s="363" t="s">
        <v>295</v>
      </c>
      <c r="D13" s="363" t="s">
        <v>296</v>
      </c>
      <c r="E13" s="363" t="s">
        <v>313</v>
      </c>
      <c r="F13" s="363" t="s">
        <v>314</v>
      </c>
      <c r="G13" s="363" t="s">
        <v>350</v>
      </c>
      <c r="H13" s="363" t="s">
        <v>353</v>
      </c>
      <c r="I13" s="363" t="s">
        <v>325</v>
      </c>
      <c r="J13" s="363"/>
      <c r="K13" s="363"/>
      <c r="L13" s="364">
        <v>32.929277944379962</v>
      </c>
      <c r="M13" s="365">
        <v>21</v>
      </c>
      <c r="N13" s="364">
        <v>29.84866854731121</v>
      </c>
      <c r="O13" s="363" t="s">
        <v>354</v>
      </c>
      <c r="P13" s="363"/>
      <c r="Q13" s="363" t="s">
        <v>300</v>
      </c>
      <c r="R13" s="363" t="s">
        <v>301</v>
      </c>
      <c r="S13" s="363"/>
      <c r="T13" s="365">
        <v>25.874159482749786</v>
      </c>
      <c r="U13" s="366">
        <v>5</v>
      </c>
      <c r="V13" s="367">
        <v>45931</v>
      </c>
      <c r="W13" s="367"/>
      <c r="X13" s="363" t="s">
        <v>2889</v>
      </c>
      <c r="Y13" s="363"/>
      <c r="Z13" s="363"/>
      <c r="AA13" s="363"/>
      <c r="AB13" s="363"/>
      <c r="AC13" s="363"/>
      <c r="AD13" s="363" t="s">
        <v>304</v>
      </c>
      <c r="AE13" s="367">
        <v>45504</v>
      </c>
      <c r="AF13" s="362" t="s">
        <v>2888</v>
      </c>
      <c r="AG13" s="364">
        <v>3.5757599405055046E-3</v>
      </c>
      <c r="AH13" s="364">
        <v>3.7077219057467378E-3</v>
      </c>
      <c r="AI13" s="364">
        <v>0.34251537636088514</v>
      </c>
      <c r="AJ13" s="363" t="s">
        <v>0</v>
      </c>
      <c r="AK13" s="368">
        <v>126.53157746401021</v>
      </c>
      <c r="AL13" s="364">
        <v>6.1250778679145398E-2</v>
      </c>
      <c r="AM13" s="369"/>
      <c r="AN13" s="370">
        <v>22</v>
      </c>
      <c r="AO13" s="371" t="s">
        <v>305</v>
      </c>
      <c r="AP13" s="371" t="s">
        <v>0</v>
      </c>
      <c r="AQ13" s="371" t="s">
        <v>306</v>
      </c>
      <c r="AR13" s="372" t="s">
        <v>0</v>
      </c>
      <c r="AS13" s="372"/>
      <c r="AT13" s="363"/>
    </row>
    <row r="14" spans="1:46" x14ac:dyDescent="0.3">
      <c r="A14" s="362" t="s">
        <v>2412</v>
      </c>
      <c r="B14" s="363" t="s">
        <v>312</v>
      </c>
      <c r="C14" s="363" t="s">
        <v>295</v>
      </c>
      <c r="D14" s="363" t="s">
        <v>296</v>
      </c>
      <c r="E14" s="363" t="s">
        <v>313</v>
      </c>
      <c r="F14" s="363" t="s">
        <v>314</v>
      </c>
      <c r="G14" s="363" t="s">
        <v>347</v>
      </c>
      <c r="H14" s="363" t="s">
        <v>355</v>
      </c>
      <c r="I14" s="363" t="s">
        <v>325</v>
      </c>
      <c r="J14" s="363"/>
      <c r="K14" s="363"/>
      <c r="L14" s="364">
        <v>61.711677214764393</v>
      </c>
      <c r="M14" s="365">
        <v>26</v>
      </c>
      <c r="N14" s="364">
        <v>55.938408421631856</v>
      </c>
      <c r="O14" s="363" t="s">
        <v>2891</v>
      </c>
      <c r="P14" s="363"/>
      <c r="Q14" s="363" t="s">
        <v>319</v>
      </c>
      <c r="R14" s="363" t="s">
        <v>301</v>
      </c>
      <c r="S14" s="363"/>
      <c r="T14" s="365">
        <v>32.125747545177916</v>
      </c>
      <c r="U14" s="366">
        <v>10</v>
      </c>
      <c r="V14" s="367">
        <v>45931</v>
      </c>
      <c r="W14" s="367"/>
      <c r="X14" s="363" t="s">
        <v>2889</v>
      </c>
      <c r="Y14" s="363"/>
      <c r="Z14" s="363"/>
      <c r="AA14" s="363"/>
      <c r="AB14" s="363"/>
      <c r="AC14" s="363"/>
      <c r="AD14" s="363" t="s">
        <v>304</v>
      </c>
      <c r="AE14" s="367">
        <v>45124</v>
      </c>
      <c r="AF14" s="362" t="s">
        <v>2890</v>
      </c>
      <c r="AG14" s="364">
        <v>6.7009601394216025E-3</v>
      </c>
      <c r="AH14" s="364">
        <v>6.9482563460221579E-3</v>
      </c>
      <c r="AI14" s="364">
        <v>0.72568919879235194</v>
      </c>
      <c r="AJ14" s="363" t="s">
        <v>0</v>
      </c>
      <c r="AK14" s="368">
        <v>49.38670589010956</v>
      </c>
      <c r="AL14" s="364">
        <v>5.7391859809730952E-2</v>
      </c>
      <c r="AM14" s="369"/>
      <c r="AN14" s="370">
        <v>22</v>
      </c>
      <c r="AO14" s="371" t="s">
        <v>305</v>
      </c>
      <c r="AP14" s="371" t="s">
        <v>0</v>
      </c>
      <c r="AQ14" s="371" t="s">
        <v>306</v>
      </c>
      <c r="AR14" s="372" t="s">
        <v>0</v>
      </c>
      <c r="AS14" s="372"/>
      <c r="AT14" s="363"/>
    </row>
    <row r="15" spans="1:46" x14ac:dyDescent="0.3">
      <c r="A15" s="362" t="s">
        <v>2413</v>
      </c>
      <c r="B15" s="363" t="s">
        <v>312</v>
      </c>
      <c r="C15" s="363" t="s">
        <v>295</v>
      </c>
      <c r="D15" s="363" t="s">
        <v>296</v>
      </c>
      <c r="E15" s="363" t="s">
        <v>313</v>
      </c>
      <c r="F15" s="363" t="s">
        <v>314</v>
      </c>
      <c r="G15" s="363" t="s">
        <v>347</v>
      </c>
      <c r="H15" s="363" t="s">
        <v>356</v>
      </c>
      <c r="I15" s="363" t="s">
        <v>325</v>
      </c>
      <c r="J15" s="363"/>
      <c r="K15" s="363"/>
      <c r="L15" s="364">
        <v>37.027006328858604</v>
      </c>
      <c r="M15" s="365">
        <v>26</v>
      </c>
      <c r="N15" s="364">
        <v>33.563045052979078</v>
      </c>
      <c r="O15" s="363" t="s">
        <v>2892</v>
      </c>
      <c r="P15" s="363"/>
      <c r="Q15" s="363" t="s">
        <v>319</v>
      </c>
      <c r="R15" s="363" t="s">
        <v>301</v>
      </c>
      <c r="S15" s="363"/>
      <c r="T15" s="365">
        <v>32.125747545177916</v>
      </c>
      <c r="U15" s="366">
        <v>10</v>
      </c>
      <c r="V15" s="367">
        <v>45931</v>
      </c>
      <c r="W15" s="367"/>
      <c r="X15" s="363" t="s">
        <v>2889</v>
      </c>
      <c r="Y15" s="363"/>
      <c r="Z15" s="363"/>
      <c r="AA15" s="363"/>
      <c r="AB15" s="363"/>
      <c r="AC15" s="363"/>
      <c r="AD15" s="363" t="s">
        <v>304</v>
      </c>
      <c r="AE15" s="367">
        <v>45124</v>
      </c>
      <c r="AF15" s="362" t="s">
        <v>2890</v>
      </c>
      <c r="AG15" s="364">
        <v>4.0205760836529566E-3</v>
      </c>
      <c r="AH15" s="364">
        <v>4.16895380761329E-3</v>
      </c>
      <c r="AI15" s="364">
        <v>0.43541351927541072</v>
      </c>
      <c r="AJ15" s="363" t="s">
        <v>0</v>
      </c>
      <c r="AK15" s="368">
        <v>95.359409268392113</v>
      </c>
      <c r="AL15" s="364">
        <v>3.4435115885838551E-2</v>
      </c>
      <c r="AM15" s="369"/>
      <c r="AN15" s="370">
        <v>22</v>
      </c>
      <c r="AO15" s="371" t="s">
        <v>305</v>
      </c>
      <c r="AP15" s="371" t="s">
        <v>0</v>
      </c>
      <c r="AQ15" s="371" t="s">
        <v>306</v>
      </c>
      <c r="AR15" s="372" t="s">
        <v>0</v>
      </c>
      <c r="AS15" s="372"/>
      <c r="AT15" s="363"/>
    </row>
    <row r="16" spans="1:46" x14ac:dyDescent="0.3">
      <c r="A16" s="362" t="s">
        <v>2414</v>
      </c>
      <c r="B16" s="363" t="s">
        <v>312</v>
      </c>
      <c r="C16" s="363" t="s">
        <v>295</v>
      </c>
      <c r="D16" s="363" t="s">
        <v>296</v>
      </c>
      <c r="E16" s="363" t="s">
        <v>313</v>
      </c>
      <c r="F16" s="363" t="s">
        <v>314</v>
      </c>
      <c r="G16" s="363" t="s">
        <v>350</v>
      </c>
      <c r="H16" s="363" t="s">
        <v>357</v>
      </c>
      <c r="I16" s="363" t="s">
        <v>325</v>
      </c>
      <c r="J16" s="363"/>
      <c r="K16" s="363"/>
      <c r="L16" s="364">
        <v>16.464638972189981</v>
      </c>
      <c r="M16" s="365">
        <v>10</v>
      </c>
      <c r="N16" s="364">
        <v>14.924334273655605</v>
      </c>
      <c r="O16" s="363" t="s">
        <v>358</v>
      </c>
      <c r="P16" s="363"/>
      <c r="Q16" s="363" t="s">
        <v>300</v>
      </c>
      <c r="R16" s="363" t="s">
        <v>301</v>
      </c>
      <c r="S16" s="363"/>
      <c r="T16" s="365">
        <v>17.872227129212522</v>
      </c>
      <c r="U16" s="366">
        <v>5</v>
      </c>
      <c r="V16" s="367">
        <v>45931</v>
      </c>
      <c r="W16" s="367"/>
      <c r="X16" s="363" t="s">
        <v>2889</v>
      </c>
      <c r="Y16" s="363"/>
      <c r="Z16" s="363"/>
      <c r="AA16" s="363"/>
      <c r="AB16" s="363"/>
      <c r="AC16" s="363"/>
      <c r="AD16" s="363" t="s">
        <v>304</v>
      </c>
      <c r="AE16" s="367">
        <v>45504</v>
      </c>
      <c r="AF16" s="362" t="s">
        <v>2888</v>
      </c>
      <c r="AG16" s="364">
        <v>1.787484657459914E-3</v>
      </c>
      <c r="AH16" s="364">
        <v>1.8534510512228063E-3</v>
      </c>
      <c r="AI16" s="364">
        <v>0.24783688167765208</v>
      </c>
      <c r="AJ16" s="363" t="s">
        <v>0</v>
      </c>
      <c r="AK16" s="368">
        <v>182.34611058786456</v>
      </c>
      <c r="AL16" s="364">
        <v>3.0618617851333546E-2</v>
      </c>
      <c r="AM16" s="369"/>
      <c r="AN16" s="370">
        <v>22</v>
      </c>
      <c r="AO16" s="371" t="s">
        <v>305</v>
      </c>
      <c r="AP16" s="371" t="s">
        <v>0</v>
      </c>
      <c r="AQ16" s="371" t="s">
        <v>306</v>
      </c>
      <c r="AR16" s="372" t="s">
        <v>0</v>
      </c>
      <c r="AS16" s="372"/>
      <c r="AT16" s="373"/>
    </row>
    <row r="17" spans="1:46" x14ac:dyDescent="0.3">
      <c r="A17" s="362" t="s">
        <v>2415</v>
      </c>
      <c r="B17" s="363" t="s">
        <v>312</v>
      </c>
      <c r="C17" s="363" t="s">
        <v>295</v>
      </c>
      <c r="D17" s="363" t="s">
        <v>296</v>
      </c>
      <c r="E17" s="363" t="s">
        <v>313</v>
      </c>
      <c r="F17" s="363" t="s">
        <v>314</v>
      </c>
      <c r="G17" s="363" t="s">
        <v>347</v>
      </c>
      <c r="H17" s="363" t="s">
        <v>359</v>
      </c>
      <c r="I17" s="363" t="s">
        <v>345</v>
      </c>
      <c r="J17" s="363"/>
      <c r="K17" s="363"/>
      <c r="L17" s="364">
        <v>58.626093354026217</v>
      </c>
      <c r="M17" s="365">
        <v>23</v>
      </c>
      <c r="N17" s="364">
        <v>53.141488000550304</v>
      </c>
      <c r="O17" s="363" t="s">
        <v>2434</v>
      </c>
      <c r="P17" s="363"/>
      <c r="Q17" s="363" t="s">
        <v>300</v>
      </c>
      <c r="R17" s="363" t="s">
        <v>301</v>
      </c>
      <c r="S17" s="363"/>
      <c r="T17" s="365">
        <v>28.785641467701964</v>
      </c>
      <c r="U17" s="366">
        <v>10</v>
      </c>
      <c r="V17" s="367">
        <v>45931</v>
      </c>
      <c r="W17" s="367"/>
      <c r="X17" s="363" t="s">
        <v>306</v>
      </c>
      <c r="Y17" s="363"/>
      <c r="Z17" s="363"/>
      <c r="AA17" s="363"/>
      <c r="AB17" s="363"/>
      <c r="AC17" s="363"/>
      <c r="AD17" s="363" t="s">
        <v>360</v>
      </c>
      <c r="AE17" s="367"/>
      <c r="AF17" s="362"/>
      <c r="AG17" s="364">
        <v>0</v>
      </c>
      <c r="AH17" s="364">
        <v>0</v>
      </c>
      <c r="AI17" s="364">
        <v>0.93</v>
      </c>
      <c r="AJ17" s="363" t="s">
        <v>0</v>
      </c>
      <c r="AK17" s="368">
        <v>58.91</v>
      </c>
      <c r="AL17" s="364">
        <v>2.5000000000000001E-2</v>
      </c>
      <c r="AM17" s="369"/>
      <c r="AN17" s="370">
        <v>22</v>
      </c>
      <c r="AO17" s="371" t="s">
        <v>305</v>
      </c>
      <c r="AP17" s="371" t="s">
        <v>0</v>
      </c>
      <c r="AQ17" s="371" t="s">
        <v>306</v>
      </c>
      <c r="AR17" s="372" t="s">
        <v>0</v>
      </c>
      <c r="AS17" s="372"/>
      <c r="AT17" s="363"/>
    </row>
    <row r="18" spans="1:46" x14ac:dyDescent="0.3">
      <c r="A18" s="362" t="s">
        <v>2416</v>
      </c>
      <c r="B18" s="363" t="s">
        <v>312</v>
      </c>
      <c r="C18" s="363" t="s">
        <v>295</v>
      </c>
      <c r="D18" s="363" t="s">
        <v>296</v>
      </c>
      <c r="E18" s="363" t="s">
        <v>313</v>
      </c>
      <c r="F18" s="363" t="s">
        <v>361</v>
      </c>
      <c r="G18" s="363" t="s">
        <v>362</v>
      </c>
      <c r="H18" s="363" t="s">
        <v>363</v>
      </c>
      <c r="I18" s="363"/>
      <c r="J18" s="363"/>
      <c r="K18" s="363"/>
      <c r="L18" s="364">
        <v>0</v>
      </c>
      <c r="M18" s="365">
        <v>100</v>
      </c>
      <c r="N18" s="364">
        <v>0</v>
      </c>
      <c r="O18" s="363" t="s">
        <v>364</v>
      </c>
      <c r="P18" s="363"/>
      <c r="Q18" s="363" t="s">
        <v>300</v>
      </c>
      <c r="R18" s="363" t="s">
        <v>301</v>
      </c>
      <c r="S18" s="363"/>
      <c r="T18" s="365">
        <v>0</v>
      </c>
      <c r="U18" s="366"/>
      <c r="V18" s="367">
        <v>46296</v>
      </c>
      <c r="W18" s="367"/>
      <c r="X18" s="363" t="s">
        <v>306</v>
      </c>
      <c r="Y18" s="363"/>
      <c r="Z18" s="363"/>
      <c r="AA18" s="363"/>
      <c r="AB18" s="363" t="s">
        <v>363</v>
      </c>
      <c r="AC18" s="363"/>
      <c r="AD18" s="363" t="s">
        <v>360</v>
      </c>
      <c r="AE18" s="367"/>
      <c r="AF18" s="362"/>
      <c r="AG18" s="364">
        <v>0</v>
      </c>
      <c r="AH18" s="364">
        <v>0</v>
      </c>
      <c r="AI18" s="364">
        <v>0</v>
      </c>
      <c r="AJ18" s="363" t="s">
        <v>0</v>
      </c>
      <c r="AK18" s="368">
        <v>0</v>
      </c>
      <c r="AL18" s="364">
        <v>0</v>
      </c>
      <c r="AM18" s="369"/>
      <c r="AN18" s="370">
        <v>22</v>
      </c>
      <c r="AO18" s="371" t="s">
        <v>305</v>
      </c>
      <c r="AP18" s="371" t="s">
        <v>0</v>
      </c>
      <c r="AQ18" s="371" t="s">
        <v>306</v>
      </c>
      <c r="AR18" s="372" t="s">
        <v>181</v>
      </c>
      <c r="AS18" s="372"/>
      <c r="AT18" s="363" t="s">
        <v>3451</v>
      </c>
    </row>
    <row r="19" spans="1:46" x14ac:dyDescent="0.3">
      <c r="A19" s="362" t="s">
        <v>2417</v>
      </c>
      <c r="B19" s="363" t="s">
        <v>312</v>
      </c>
      <c r="C19" s="363" t="s">
        <v>295</v>
      </c>
      <c r="D19" s="363" t="s">
        <v>296</v>
      </c>
      <c r="E19" s="363" t="s">
        <v>313</v>
      </c>
      <c r="F19" s="363" t="s">
        <v>361</v>
      </c>
      <c r="G19" s="363" t="s">
        <v>362</v>
      </c>
      <c r="H19" s="363" t="s">
        <v>365</v>
      </c>
      <c r="I19" s="363" t="s">
        <v>366</v>
      </c>
      <c r="J19" s="363"/>
      <c r="K19" s="363"/>
      <c r="L19" s="364">
        <v>0</v>
      </c>
      <c r="M19" s="365">
        <v>200</v>
      </c>
      <c r="N19" s="364">
        <v>0</v>
      </c>
      <c r="O19" s="363" t="s">
        <v>367</v>
      </c>
      <c r="P19" s="363"/>
      <c r="Q19" s="363" t="s">
        <v>300</v>
      </c>
      <c r="R19" s="363" t="s">
        <v>301</v>
      </c>
      <c r="S19" s="363"/>
      <c r="T19" s="365">
        <v>0</v>
      </c>
      <c r="U19" s="366"/>
      <c r="V19" s="367">
        <v>46296</v>
      </c>
      <c r="W19" s="367"/>
      <c r="X19" s="363" t="s">
        <v>306</v>
      </c>
      <c r="Y19" s="363"/>
      <c r="Z19" s="363"/>
      <c r="AA19" s="363"/>
      <c r="AB19" s="363" t="s">
        <v>365</v>
      </c>
      <c r="AC19" s="363"/>
      <c r="AD19" s="363" t="s">
        <v>360</v>
      </c>
      <c r="AE19" s="367"/>
      <c r="AF19" s="362"/>
      <c r="AG19" s="364">
        <v>0</v>
      </c>
      <c r="AH19" s="364">
        <v>0</v>
      </c>
      <c r="AI19" s="364">
        <v>0</v>
      </c>
      <c r="AJ19" s="363" t="s">
        <v>0</v>
      </c>
      <c r="AK19" s="368">
        <v>0</v>
      </c>
      <c r="AL19" s="364">
        <v>0</v>
      </c>
      <c r="AM19" s="369"/>
      <c r="AN19" s="370">
        <v>22</v>
      </c>
      <c r="AO19" s="371" t="s">
        <v>305</v>
      </c>
      <c r="AP19" s="371" t="s">
        <v>0</v>
      </c>
      <c r="AQ19" s="371" t="s">
        <v>306</v>
      </c>
      <c r="AR19" s="372" t="s">
        <v>181</v>
      </c>
      <c r="AS19" s="372"/>
      <c r="AT19" s="363" t="s">
        <v>3451</v>
      </c>
    </row>
    <row r="20" spans="1:46" x14ac:dyDescent="0.3">
      <c r="A20" s="362" t="s">
        <v>2418</v>
      </c>
      <c r="B20" s="363" t="s">
        <v>312</v>
      </c>
      <c r="C20" s="363" t="s">
        <v>295</v>
      </c>
      <c r="D20" s="363" t="s">
        <v>296</v>
      </c>
      <c r="E20" s="363" t="s">
        <v>313</v>
      </c>
      <c r="F20" s="363" t="s">
        <v>361</v>
      </c>
      <c r="G20" s="363" t="s">
        <v>362</v>
      </c>
      <c r="H20" s="363" t="s">
        <v>365</v>
      </c>
      <c r="I20" s="363" t="s">
        <v>368</v>
      </c>
      <c r="J20" s="363" t="s">
        <v>369</v>
      </c>
      <c r="K20" s="363"/>
      <c r="L20" s="364">
        <v>0</v>
      </c>
      <c r="M20" s="365">
        <v>400</v>
      </c>
      <c r="N20" s="364">
        <v>0</v>
      </c>
      <c r="O20" s="363" t="s">
        <v>370</v>
      </c>
      <c r="P20" s="363"/>
      <c r="Q20" s="363" t="s">
        <v>300</v>
      </c>
      <c r="R20" s="363" t="s">
        <v>301</v>
      </c>
      <c r="S20" s="363"/>
      <c r="T20" s="365">
        <v>0</v>
      </c>
      <c r="U20" s="366"/>
      <c r="V20" s="367">
        <v>46296</v>
      </c>
      <c r="W20" s="367"/>
      <c r="X20" s="363" t="s">
        <v>306</v>
      </c>
      <c r="Y20" s="363"/>
      <c r="Z20" s="363"/>
      <c r="AA20" s="363"/>
      <c r="AB20" s="363" t="s">
        <v>365</v>
      </c>
      <c r="AC20" s="363"/>
      <c r="AD20" s="363" t="s">
        <v>360</v>
      </c>
      <c r="AE20" s="367"/>
      <c r="AF20" s="362"/>
      <c r="AG20" s="364">
        <v>0</v>
      </c>
      <c r="AH20" s="364">
        <v>0</v>
      </c>
      <c r="AI20" s="364">
        <v>0</v>
      </c>
      <c r="AJ20" s="363" t="s">
        <v>0</v>
      </c>
      <c r="AK20" s="368">
        <v>0</v>
      </c>
      <c r="AL20" s="364">
        <v>0</v>
      </c>
      <c r="AM20" s="369"/>
      <c r="AN20" s="370">
        <v>22</v>
      </c>
      <c r="AO20" s="371" t="s">
        <v>305</v>
      </c>
      <c r="AP20" s="371" t="s">
        <v>0</v>
      </c>
      <c r="AQ20" s="371" t="s">
        <v>306</v>
      </c>
      <c r="AR20" s="372" t="s">
        <v>181</v>
      </c>
      <c r="AS20" s="372"/>
      <c r="AT20" s="373" t="s">
        <v>3451</v>
      </c>
    </row>
    <row r="21" spans="1:46" x14ac:dyDescent="0.3">
      <c r="A21" s="362" t="s">
        <v>2419</v>
      </c>
      <c r="B21" s="363" t="s">
        <v>312</v>
      </c>
      <c r="C21" s="363" t="s">
        <v>295</v>
      </c>
      <c r="D21" s="363" t="s">
        <v>296</v>
      </c>
      <c r="E21" s="363" t="s">
        <v>313</v>
      </c>
      <c r="F21" s="363" t="s">
        <v>361</v>
      </c>
      <c r="G21" s="363" t="s">
        <v>362</v>
      </c>
      <c r="H21" s="363" t="s">
        <v>365</v>
      </c>
      <c r="I21" s="363" t="s">
        <v>368</v>
      </c>
      <c r="J21" s="363" t="s">
        <v>371</v>
      </c>
      <c r="K21" s="363"/>
      <c r="L21" s="364">
        <v>0</v>
      </c>
      <c r="M21" s="365">
        <v>600</v>
      </c>
      <c r="N21" s="364">
        <v>0</v>
      </c>
      <c r="O21" s="363" t="s">
        <v>372</v>
      </c>
      <c r="P21" s="363"/>
      <c r="Q21" s="363" t="s">
        <v>300</v>
      </c>
      <c r="R21" s="363" t="s">
        <v>301</v>
      </c>
      <c r="S21" s="363"/>
      <c r="T21" s="365">
        <v>0</v>
      </c>
      <c r="U21" s="366"/>
      <c r="V21" s="367">
        <v>46296</v>
      </c>
      <c r="W21" s="367"/>
      <c r="X21" s="363" t="s">
        <v>306</v>
      </c>
      <c r="Y21" s="363"/>
      <c r="Z21" s="363"/>
      <c r="AA21" s="363"/>
      <c r="AB21" s="363" t="s">
        <v>365</v>
      </c>
      <c r="AC21" s="363"/>
      <c r="AD21" s="363" t="s">
        <v>360</v>
      </c>
      <c r="AE21" s="367"/>
      <c r="AF21" s="362"/>
      <c r="AG21" s="364">
        <v>0</v>
      </c>
      <c r="AH21" s="364">
        <v>0</v>
      </c>
      <c r="AI21" s="364">
        <v>0</v>
      </c>
      <c r="AJ21" s="363" t="s">
        <v>0</v>
      </c>
      <c r="AK21" s="368">
        <v>0</v>
      </c>
      <c r="AL21" s="364">
        <v>0</v>
      </c>
      <c r="AM21" s="369"/>
      <c r="AN21" s="370">
        <v>22</v>
      </c>
      <c r="AO21" s="371" t="s">
        <v>305</v>
      </c>
      <c r="AP21" s="371" t="s">
        <v>0</v>
      </c>
      <c r="AQ21" s="371" t="s">
        <v>306</v>
      </c>
      <c r="AR21" s="372" t="s">
        <v>181</v>
      </c>
      <c r="AS21" s="372"/>
      <c r="AT21" s="363" t="s">
        <v>3451</v>
      </c>
    </row>
    <row r="22" spans="1:46" x14ac:dyDescent="0.3">
      <c r="A22" s="362" t="s">
        <v>2420</v>
      </c>
      <c r="B22" s="363" t="s">
        <v>312</v>
      </c>
      <c r="C22" s="363" t="s">
        <v>295</v>
      </c>
      <c r="D22" s="363" t="s">
        <v>296</v>
      </c>
      <c r="E22" s="363" t="s">
        <v>313</v>
      </c>
      <c r="F22" s="363" t="s">
        <v>361</v>
      </c>
      <c r="G22" s="363" t="s">
        <v>362</v>
      </c>
      <c r="H22" s="363" t="s">
        <v>373</v>
      </c>
      <c r="I22" s="363" t="s">
        <v>374</v>
      </c>
      <c r="J22" s="363" t="s">
        <v>371</v>
      </c>
      <c r="K22" s="363"/>
      <c r="L22" s="364">
        <v>0</v>
      </c>
      <c r="M22" s="365">
        <v>400</v>
      </c>
      <c r="N22" s="364">
        <v>0</v>
      </c>
      <c r="O22" s="363" t="s">
        <v>375</v>
      </c>
      <c r="P22" s="363"/>
      <c r="Q22" s="363" t="s">
        <v>300</v>
      </c>
      <c r="R22" s="363" t="s">
        <v>301</v>
      </c>
      <c r="S22" s="363"/>
      <c r="T22" s="365">
        <v>0</v>
      </c>
      <c r="U22" s="366"/>
      <c r="V22" s="367">
        <v>46296</v>
      </c>
      <c r="W22" s="367"/>
      <c r="X22" s="363" t="s">
        <v>306</v>
      </c>
      <c r="Y22" s="363"/>
      <c r="Z22" s="363"/>
      <c r="AA22" s="363"/>
      <c r="AB22" s="363" t="s">
        <v>365</v>
      </c>
      <c r="AC22" s="363"/>
      <c r="AD22" s="363" t="s">
        <v>360</v>
      </c>
      <c r="AE22" s="367"/>
      <c r="AF22" s="362"/>
      <c r="AG22" s="364">
        <v>0</v>
      </c>
      <c r="AH22" s="364">
        <v>0</v>
      </c>
      <c r="AI22" s="364">
        <v>0</v>
      </c>
      <c r="AJ22" s="363" t="s">
        <v>0</v>
      </c>
      <c r="AK22" s="368">
        <v>0</v>
      </c>
      <c r="AL22" s="364">
        <v>0</v>
      </c>
      <c r="AM22" s="369"/>
      <c r="AN22" s="370">
        <v>22</v>
      </c>
      <c r="AO22" s="371" t="s">
        <v>305</v>
      </c>
      <c r="AP22" s="371" t="s">
        <v>0</v>
      </c>
      <c r="AQ22" s="371" t="s">
        <v>306</v>
      </c>
      <c r="AR22" s="372" t="s">
        <v>181</v>
      </c>
      <c r="AS22" s="372"/>
      <c r="AT22" s="363" t="s">
        <v>3451</v>
      </c>
    </row>
    <row r="23" spans="1:46" x14ac:dyDescent="0.3">
      <c r="A23" s="362" t="s">
        <v>2421</v>
      </c>
      <c r="B23" s="363" t="s">
        <v>312</v>
      </c>
      <c r="C23" s="363" t="s">
        <v>295</v>
      </c>
      <c r="D23" s="363" t="s">
        <v>296</v>
      </c>
      <c r="E23" s="363" t="s">
        <v>313</v>
      </c>
      <c r="F23" s="363" t="s">
        <v>361</v>
      </c>
      <c r="G23" s="363" t="s">
        <v>362</v>
      </c>
      <c r="H23" s="363" t="s">
        <v>376</v>
      </c>
      <c r="I23" s="363" t="s">
        <v>374</v>
      </c>
      <c r="J23" s="363" t="s">
        <v>371</v>
      </c>
      <c r="K23" s="363"/>
      <c r="L23" s="364">
        <v>0</v>
      </c>
      <c r="M23" s="365">
        <v>100</v>
      </c>
      <c r="N23" s="364">
        <v>0</v>
      </c>
      <c r="O23" s="363" t="s">
        <v>377</v>
      </c>
      <c r="P23" s="363"/>
      <c r="Q23" s="363" t="s">
        <v>300</v>
      </c>
      <c r="R23" s="363" t="s">
        <v>301</v>
      </c>
      <c r="S23" s="363"/>
      <c r="T23" s="365">
        <v>0</v>
      </c>
      <c r="U23" s="366"/>
      <c r="V23" s="367">
        <v>46296</v>
      </c>
      <c r="W23" s="367"/>
      <c r="X23" s="363" t="s">
        <v>306</v>
      </c>
      <c r="Y23" s="363"/>
      <c r="Z23" s="363"/>
      <c r="AA23" s="363"/>
      <c r="AB23" s="363" t="s">
        <v>378</v>
      </c>
      <c r="AC23" s="363"/>
      <c r="AD23" s="363" t="s">
        <v>360</v>
      </c>
      <c r="AE23" s="367"/>
      <c r="AF23" s="362"/>
      <c r="AG23" s="364">
        <v>0</v>
      </c>
      <c r="AH23" s="364">
        <v>0</v>
      </c>
      <c r="AI23" s="364">
        <v>0</v>
      </c>
      <c r="AJ23" s="363" t="s">
        <v>0</v>
      </c>
      <c r="AK23" s="368">
        <v>0</v>
      </c>
      <c r="AL23" s="364">
        <v>0</v>
      </c>
      <c r="AM23" s="369"/>
      <c r="AN23" s="370">
        <v>22</v>
      </c>
      <c r="AO23" s="371" t="s">
        <v>305</v>
      </c>
      <c r="AP23" s="371" t="s">
        <v>0</v>
      </c>
      <c r="AQ23" s="371" t="s">
        <v>306</v>
      </c>
      <c r="AR23" s="372" t="s">
        <v>181</v>
      </c>
      <c r="AS23" s="372"/>
      <c r="AT23" s="363" t="s">
        <v>3451</v>
      </c>
    </row>
    <row r="24" spans="1:46" x14ac:dyDescent="0.3">
      <c r="A24" s="362" t="s">
        <v>2422</v>
      </c>
      <c r="B24" s="363" t="s">
        <v>312</v>
      </c>
      <c r="C24" s="363" t="s">
        <v>295</v>
      </c>
      <c r="D24" s="363" t="s">
        <v>296</v>
      </c>
      <c r="E24" s="363" t="s">
        <v>313</v>
      </c>
      <c r="F24" s="363" t="s">
        <v>361</v>
      </c>
      <c r="G24" s="363" t="s">
        <v>379</v>
      </c>
      <c r="H24" s="363" t="s">
        <v>380</v>
      </c>
      <c r="I24" s="363" t="s">
        <v>381</v>
      </c>
      <c r="J24" s="363" t="s">
        <v>382</v>
      </c>
      <c r="K24" s="363"/>
      <c r="L24" s="364">
        <v>220.64151968578344</v>
      </c>
      <c r="M24" s="365">
        <v>95</v>
      </c>
      <c r="N24" s="364">
        <v>200</v>
      </c>
      <c r="O24" s="363" t="s">
        <v>383</v>
      </c>
      <c r="P24" s="363"/>
      <c r="Q24" s="363" t="s">
        <v>300</v>
      </c>
      <c r="R24" s="363" t="s">
        <v>384</v>
      </c>
      <c r="S24" s="363"/>
      <c r="T24" s="365">
        <v>103</v>
      </c>
      <c r="U24" s="366">
        <v>10</v>
      </c>
      <c r="V24" s="367">
        <v>45931</v>
      </c>
      <c r="W24" s="367"/>
      <c r="X24" s="363" t="s">
        <v>2893</v>
      </c>
      <c r="Y24" s="363"/>
      <c r="Z24" s="363"/>
      <c r="AA24" s="363"/>
      <c r="AB24" s="363" t="s">
        <v>385</v>
      </c>
      <c r="AC24" s="363"/>
      <c r="AD24" s="363" t="s">
        <v>360</v>
      </c>
      <c r="AE24" s="367"/>
      <c r="AF24" s="362"/>
      <c r="AG24" s="364">
        <v>2.3958351081116151E-2</v>
      </c>
      <c r="AH24" s="364">
        <v>2.4842524276522705E-2</v>
      </c>
      <c r="AI24" s="364">
        <v>0.80925719007980468</v>
      </c>
      <c r="AJ24" s="363" t="s">
        <v>0</v>
      </c>
      <c r="AK24" s="368">
        <v>42.265645016375295</v>
      </c>
      <c r="AL24" s="364">
        <v>2.0519699999999998E-2</v>
      </c>
      <c r="AM24" s="369"/>
      <c r="AN24" s="370">
        <v>20</v>
      </c>
      <c r="AO24" s="371" t="s">
        <v>305</v>
      </c>
      <c r="AP24" s="371" t="s">
        <v>0</v>
      </c>
      <c r="AQ24" s="371" t="s">
        <v>386</v>
      </c>
      <c r="AR24" s="372" t="s">
        <v>0</v>
      </c>
      <c r="AS24" s="372"/>
      <c r="AT24" s="373" t="s">
        <v>1952</v>
      </c>
    </row>
    <row r="25" spans="1:46" x14ac:dyDescent="0.3">
      <c r="A25" s="362" t="s">
        <v>2423</v>
      </c>
      <c r="B25" s="363" t="s">
        <v>312</v>
      </c>
      <c r="C25" s="363" t="s">
        <v>295</v>
      </c>
      <c r="D25" s="363" t="s">
        <v>296</v>
      </c>
      <c r="E25" s="363" t="s">
        <v>387</v>
      </c>
      <c r="F25" s="363" t="s">
        <v>388</v>
      </c>
      <c r="G25" s="363" t="s">
        <v>389</v>
      </c>
      <c r="H25" s="363" t="s">
        <v>390</v>
      </c>
      <c r="I25" s="363" t="s">
        <v>391</v>
      </c>
      <c r="J25" s="363"/>
      <c r="K25" s="363"/>
      <c r="L25" s="364">
        <v>0</v>
      </c>
      <c r="M25" s="365">
        <v>135</v>
      </c>
      <c r="N25" s="364">
        <v>0</v>
      </c>
      <c r="O25" s="363" t="s">
        <v>392</v>
      </c>
      <c r="P25" s="363"/>
      <c r="Q25" s="363" t="s">
        <v>300</v>
      </c>
      <c r="R25" s="363" t="s">
        <v>384</v>
      </c>
      <c r="S25" s="363"/>
      <c r="T25" s="365">
        <v>127</v>
      </c>
      <c r="U25" s="366">
        <v>10</v>
      </c>
      <c r="V25" s="367">
        <v>45931</v>
      </c>
      <c r="W25" s="367"/>
      <c r="X25" s="363" t="s">
        <v>2893</v>
      </c>
      <c r="Y25" s="363"/>
      <c r="Z25" s="363"/>
      <c r="AA25" s="363"/>
      <c r="AB25" s="363" t="s">
        <v>390</v>
      </c>
      <c r="AC25" s="363"/>
      <c r="AD25" s="363" t="s">
        <v>360</v>
      </c>
      <c r="AE25" s="367"/>
      <c r="AF25" s="362"/>
      <c r="AG25" s="364">
        <v>0</v>
      </c>
      <c r="AH25" s="364">
        <v>0</v>
      </c>
      <c r="AI25" s="364">
        <v>0</v>
      </c>
      <c r="AJ25" s="363" t="s">
        <v>0</v>
      </c>
      <c r="AK25" s="368">
        <v>0</v>
      </c>
      <c r="AL25" s="364">
        <v>0</v>
      </c>
      <c r="AM25" s="369"/>
      <c r="AN25" s="370">
        <v>9</v>
      </c>
      <c r="AO25" s="371" t="s">
        <v>393</v>
      </c>
      <c r="AP25" s="371" t="s">
        <v>0</v>
      </c>
      <c r="AQ25" s="371" t="s">
        <v>306</v>
      </c>
      <c r="AR25" s="372" t="s">
        <v>181</v>
      </c>
      <c r="AS25" s="372">
        <v>1.1032</v>
      </c>
      <c r="AT25" s="363" t="s">
        <v>2708</v>
      </c>
    </row>
    <row r="26" spans="1:46" x14ac:dyDescent="0.3">
      <c r="A26" s="362" t="s">
        <v>2424</v>
      </c>
      <c r="B26" s="363" t="s">
        <v>312</v>
      </c>
      <c r="C26" s="363" t="s">
        <v>295</v>
      </c>
      <c r="D26" s="363" t="s">
        <v>296</v>
      </c>
      <c r="E26" s="363" t="s">
        <v>387</v>
      </c>
      <c r="F26" s="363" t="s">
        <v>388</v>
      </c>
      <c r="G26" s="363" t="s">
        <v>389</v>
      </c>
      <c r="H26" s="363" t="s">
        <v>394</v>
      </c>
      <c r="I26" s="363" t="s">
        <v>391</v>
      </c>
      <c r="J26" s="363"/>
      <c r="K26" s="363"/>
      <c r="L26" s="364">
        <v>0</v>
      </c>
      <c r="M26" s="365">
        <v>95</v>
      </c>
      <c r="N26" s="364">
        <v>0</v>
      </c>
      <c r="O26" s="363" t="s">
        <v>395</v>
      </c>
      <c r="P26" s="363"/>
      <c r="Q26" s="363" t="s">
        <v>300</v>
      </c>
      <c r="R26" s="363" t="s">
        <v>384</v>
      </c>
      <c r="S26" s="363"/>
      <c r="T26" s="365">
        <v>203</v>
      </c>
      <c r="U26" s="366">
        <v>10</v>
      </c>
      <c r="V26" s="367">
        <v>45931</v>
      </c>
      <c r="W26" s="367"/>
      <c r="X26" s="363" t="s">
        <v>2893</v>
      </c>
      <c r="Y26" s="363"/>
      <c r="Z26" s="363"/>
      <c r="AA26" s="363"/>
      <c r="AB26" s="363" t="s">
        <v>394</v>
      </c>
      <c r="AC26" s="363"/>
      <c r="AD26" s="363" t="s">
        <v>360</v>
      </c>
      <c r="AE26" s="367"/>
      <c r="AF26" s="362"/>
      <c r="AG26" s="364">
        <v>0</v>
      </c>
      <c r="AH26" s="364">
        <v>0</v>
      </c>
      <c r="AI26" s="364">
        <v>0.64</v>
      </c>
      <c r="AJ26" s="363" t="s">
        <v>0</v>
      </c>
      <c r="AK26" s="368">
        <v>93.07</v>
      </c>
      <c r="AL26" s="364">
        <v>0</v>
      </c>
      <c r="AM26" s="369"/>
      <c r="AN26" s="370">
        <v>9</v>
      </c>
      <c r="AO26" s="371" t="s">
        <v>393</v>
      </c>
      <c r="AP26" s="371" t="s">
        <v>0</v>
      </c>
      <c r="AQ26" s="371" t="s">
        <v>306</v>
      </c>
      <c r="AR26" s="372" t="s">
        <v>181</v>
      </c>
      <c r="AS26" s="372">
        <v>1.1032</v>
      </c>
      <c r="AT26" s="363" t="s">
        <v>2708</v>
      </c>
    </row>
    <row r="27" spans="1:46" x14ac:dyDescent="0.3">
      <c r="A27" s="362" t="s">
        <v>2425</v>
      </c>
      <c r="B27" s="363" t="s">
        <v>312</v>
      </c>
      <c r="C27" s="363" t="s">
        <v>295</v>
      </c>
      <c r="D27" s="363" t="s">
        <v>296</v>
      </c>
      <c r="E27" s="363" t="s">
        <v>387</v>
      </c>
      <c r="F27" s="363" t="s">
        <v>388</v>
      </c>
      <c r="G27" s="363" t="s">
        <v>389</v>
      </c>
      <c r="H27" s="363" t="s">
        <v>390</v>
      </c>
      <c r="I27" s="363" t="s">
        <v>391</v>
      </c>
      <c r="J27" s="363"/>
      <c r="K27" s="363"/>
      <c r="L27" s="364">
        <v>0</v>
      </c>
      <c r="M27" s="365">
        <v>135</v>
      </c>
      <c r="N27" s="364">
        <v>0</v>
      </c>
      <c r="O27" s="363" t="s">
        <v>392</v>
      </c>
      <c r="P27" s="363"/>
      <c r="Q27" s="363" t="s">
        <v>339</v>
      </c>
      <c r="R27" s="363" t="s">
        <v>384</v>
      </c>
      <c r="S27" s="363"/>
      <c r="T27" s="365">
        <v>127</v>
      </c>
      <c r="U27" s="366">
        <v>10</v>
      </c>
      <c r="V27" s="367">
        <v>45931</v>
      </c>
      <c r="W27" s="367"/>
      <c r="X27" s="363" t="s">
        <v>2893</v>
      </c>
      <c r="Y27" s="363"/>
      <c r="Z27" s="363"/>
      <c r="AA27" s="363"/>
      <c r="AB27" s="363" t="s">
        <v>390</v>
      </c>
      <c r="AC27" s="363"/>
      <c r="AD27" s="363" t="s">
        <v>360</v>
      </c>
      <c r="AE27" s="367"/>
      <c r="AF27" s="362"/>
      <c r="AG27" s="364">
        <v>0</v>
      </c>
      <c r="AH27" s="364">
        <v>0</v>
      </c>
      <c r="AI27" s="364">
        <v>1</v>
      </c>
      <c r="AJ27" s="363" t="s">
        <v>181</v>
      </c>
      <c r="AK27" s="368">
        <v>60.09</v>
      </c>
      <c r="AL27" s="364">
        <v>0.23199999999999998</v>
      </c>
      <c r="AM27" s="369"/>
      <c r="AN27" s="370">
        <v>9</v>
      </c>
      <c r="AO27" s="371" t="s">
        <v>393</v>
      </c>
      <c r="AP27" s="371" t="s">
        <v>0</v>
      </c>
      <c r="AQ27" s="371" t="s">
        <v>306</v>
      </c>
      <c r="AR27" s="372" t="s">
        <v>181</v>
      </c>
      <c r="AS27" s="372">
        <v>1.1032</v>
      </c>
      <c r="AT27" s="363" t="s">
        <v>1953</v>
      </c>
    </row>
    <row r="28" spans="1:46" x14ac:dyDescent="0.3">
      <c r="A28" s="362" t="s">
        <v>2426</v>
      </c>
      <c r="B28" s="363" t="s">
        <v>312</v>
      </c>
      <c r="C28" s="363" t="s">
        <v>295</v>
      </c>
      <c r="D28" s="363" t="s">
        <v>296</v>
      </c>
      <c r="E28" s="363" t="s">
        <v>387</v>
      </c>
      <c r="F28" s="363" t="s">
        <v>388</v>
      </c>
      <c r="G28" s="363" t="s">
        <v>389</v>
      </c>
      <c r="H28" s="363" t="s">
        <v>394</v>
      </c>
      <c r="I28" s="363" t="s">
        <v>391</v>
      </c>
      <c r="J28" s="363"/>
      <c r="K28" s="363"/>
      <c r="L28" s="364">
        <v>0</v>
      </c>
      <c r="M28" s="365">
        <v>95</v>
      </c>
      <c r="N28" s="364">
        <v>0</v>
      </c>
      <c r="O28" s="363" t="s">
        <v>395</v>
      </c>
      <c r="P28" s="363"/>
      <c r="Q28" s="363" t="s">
        <v>339</v>
      </c>
      <c r="R28" s="363" t="s">
        <v>384</v>
      </c>
      <c r="S28" s="363"/>
      <c r="T28" s="365">
        <v>127</v>
      </c>
      <c r="U28" s="366">
        <v>10</v>
      </c>
      <c r="V28" s="367">
        <v>45931</v>
      </c>
      <c r="W28" s="367"/>
      <c r="X28" s="363" t="s">
        <v>2893</v>
      </c>
      <c r="Y28" s="363"/>
      <c r="Z28" s="363"/>
      <c r="AA28" s="363"/>
      <c r="AB28" s="363" t="s">
        <v>394</v>
      </c>
      <c r="AC28" s="363"/>
      <c r="AD28" s="363" t="s">
        <v>360</v>
      </c>
      <c r="AE28" s="367"/>
      <c r="AF28" s="362"/>
      <c r="AG28" s="364">
        <v>0</v>
      </c>
      <c r="AH28" s="364">
        <v>0</v>
      </c>
      <c r="AI28" s="364">
        <v>0.64</v>
      </c>
      <c r="AJ28" s="363" t="s">
        <v>0</v>
      </c>
      <c r="AK28" s="368">
        <v>93.07</v>
      </c>
      <c r="AL28" s="364">
        <v>0.13600000000000001</v>
      </c>
      <c r="AM28" s="369"/>
      <c r="AN28" s="370">
        <v>9</v>
      </c>
      <c r="AO28" s="371" t="s">
        <v>393</v>
      </c>
      <c r="AP28" s="371" t="s">
        <v>0</v>
      </c>
      <c r="AQ28" s="371" t="s">
        <v>306</v>
      </c>
      <c r="AR28" s="372" t="s">
        <v>181</v>
      </c>
      <c r="AS28" s="372">
        <v>1.1032</v>
      </c>
      <c r="AT28" s="373" t="s">
        <v>1953</v>
      </c>
    </row>
    <row r="29" spans="1:46" x14ac:dyDescent="0.3">
      <c r="A29" s="362" t="s">
        <v>415</v>
      </c>
      <c r="B29" s="363" t="s">
        <v>294</v>
      </c>
      <c r="C29" s="363" t="s">
        <v>295</v>
      </c>
      <c r="D29" s="363" t="s">
        <v>296</v>
      </c>
      <c r="E29" s="363" t="s">
        <v>416</v>
      </c>
      <c r="F29" s="363" t="s">
        <v>417</v>
      </c>
      <c r="G29" s="363" t="s">
        <v>418</v>
      </c>
      <c r="H29" s="363" t="s">
        <v>2435</v>
      </c>
      <c r="I29" s="363" t="s">
        <v>2436</v>
      </c>
      <c r="J29" s="363"/>
      <c r="K29" s="363"/>
      <c r="L29" s="364">
        <v>61.398983135562702</v>
      </c>
      <c r="M29" s="365">
        <v>140</v>
      </c>
      <c r="N29" s="364">
        <v>54.875</v>
      </c>
      <c r="O29" s="363" t="s">
        <v>2894</v>
      </c>
      <c r="P29" s="363"/>
      <c r="Q29" s="363" t="s">
        <v>339</v>
      </c>
      <c r="R29" s="363" t="s">
        <v>301</v>
      </c>
      <c r="S29" s="363"/>
      <c r="T29" s="365">
        <v>0</v>
      </c>
      <c r="U29" s="366">
        <v>20</v>
      </c>
      <c r="V29" s="367">
        <v>45931</v>
      </c>
      <c r="W29" s="367"/>
      <c r="X29" s="363" t="s">
        <v>2895</v>
      </c>
      <c r="Y29" s="363"/>
      <c r="Z29" s="363"/>
      <c r="AA29" s="363"/>
      <c r="AB29" s="363"/>
      <c r="AC29" s="363"/>
      <c r="AD29" s="363" t="s">
        <v>304</v>
      </c>
      <c r="AE29" s="367">
        <v>45350</v>
      </c>
      <c r="AF29" s="362" t="s">
        <v>2896</v>
      </c>
      <c r="AG29" s="364">
        <v>6.6627361184600038E-3</v>
      </c>
      <c r="AH29" s="364">
        <v>6.9697127534220863E-3</v>
      </c>
      <c r="AI29" s="364">
        <v>9999</v>
      </c>
      <c r="AJ29" s="363" t="s">
        <v>181</v>
      </c>
      <c r="AK29" s="368">
        <v>-195.04410698567662</v>
      </c>
      <c r="AL29" s="364">
        <v>2.8550527158036638E-2</v>
      </c>
      <c r="AM29" s="369"/>
      <c r="AN29" s="370">
        <v>22</v>
      </c>
      <c r="AO29" s="371" t="s">
        <v>305</v>
      </c>
      <c r="AP29" s="371" t="s">
        <v>0</v>
      </c>
      <c r="AQ29" s="371" t="s">
        <v>306</v>
      </c>
      <c r="AR29" s="372" t="s">
        <v>0</v>
      </c>
      <c r="AS29" s="372"/>
      <c r="AT29" s="363"/>
    </row>
    <row r="30" spans="1:46" x14ac:dyDescent="0.3">
      <c r="A30" s="362" t="s">
        <v>419</v>
      </c>
      <c r="B30" s="363" t="s">
        <v>308</v>
      </c>
      <c r="C30" s="363" t="s">
        <v>295</v>
      </c>
      <c r="D30" s="363" t="s">
        <v>296</v>
      </c>
      <c r="E30" s="363" t="s">
        <v>416</v>
      </c>
      <c r="F30" s="363" t="s">
        <v>417</v>
      </c>
      <c r="G30" s="363" t="s">
        <v>418</v>
      </c>
      <c r="H30" s="363" t="s">
        <v>2435</v>
      </c>
      <c r="I30" s="363" t="s">
        <v>2436</v>
      </c>
      <c r="J30" s="363"/>
      <c r="K30" s="363"/>
      <c r="L30" s="364">
        <v>276.32833259491093</v>
      </c>
      <c r="M30" s="365">
        <v>165</v>
      </c>
      <c r="N30" s="364">
        <v>247.25</v>
      </c>
      <c r="O30" s="363" t="s">
        <v>2894</v>
      </c>
      <c r="P30" s="363"/>
      <c r="Q30" s="363" t="s">
        <v>339</v>
      </c>
      <c r="R30" s="363" t="s">
        <v>301</v>
      </c>
      <c r="S30" s="363"/>
      <c r="T30" s="365">
        <v>0</v>
      </c>
      <c r="U30" s="366">
        <v>20</v>
      </c>
      <c r="V30" s="367">
        <v>45931</v>
      </c>
      <c r="W30" s="367"/>
      <c r="X30" s="363" t="s">
        <v>2895</v>
      </c>
      <c r="Y30" s="363"/>
      <c r="Z30" s="363"/>
      <c r="AA30" s="363"/>
      <c r="AB30" s="363"/>
      <c r="AC30" s="363"/>
      <c r="AD30" s="363" t="s">
        <v>304</v>
      </c>
      <c r="AE30" s="367">
        <v>45350</v>
      </c>
      <c r="AF30" s="362" t="s">
        <v>2896</v>
      </c>
      <c r="AG30" s="364">
        <v>3.1045582182393467E-2</v>
      </c>
      <c r="AH30" s="364">
        <v>3.2456256849473716E-2</v>
      </c>
      <c r="AI30" s="364">
        <v>9999</v>
      </c>
      <c r="AJ30" s="363" t="s">
        <v>181</v>
      </c>
      <c r="AK30" s="368">
        <v>-60.108132419434497</v>
      </c>
      <c r="AL30" s="364">
        <v>3.4330186356717536E-2</v>
      </c>
      <c r="AM30" s="369"/>
      <c r="AN30" s="370">
        <v>22</v>
      </c>
      <c r="AO30" s="371" t="s">
        <v>305</v>
      </c>
      <c r="AP30" s="371" t="s">
        <v>0</v>
      </c>
      <c r="AQ30" s="371" t="s">
        <v>306</v>
      </c>
      <c r="AR30" s="372" t="s">
        <v>0</v>
      </c>
      <c r="AS30" s="372"/>
      <c r="AT30" s="363"/>
    </row>
    <row r="31" spans="1:46" x14ac:dyDescent="0.3">
      <c r="A31" s="362" t="s">
        <v>420</v>
      </c>
      <c r="B31" s="363" t="s">
        <v>310</v>
      </c>
      <c r="C31" s="363" t="s">
        <v>295</v>
      </c>
      <c r="D31" s="363" t="s">
        <v>296</v>
      </c>
      <c r="E31" s="363" t="s">
        <v>416</v>
      </c>
      <c r="F31" s="363" t="s">
        <v>417</v>
      </c>
      <c r="G31" s="363" t="s">
        <v>418</v>
      </c>
      <c r="H31" s="363" t="s">
        <v>2435</v>
      </c>
      <c r="I31" s="363" t="s">
        <v>2436</v>
      </c>
      <c r="J31" s="363"/>
      <c r="K31" s="363"/>
      <c r="L31" s="364">
        <v>423.85245757985831</v>
      </c>
      <c r="M31" s="365">
        <v>225</v>
      </c>
      <c r="N31" s="364">
        <v>379.25</v>
      </c>
      <c r="O31" s="363" t="s">
        <v>2894</v>
      </c>
      <c r="P31" s="363"/>
      <c r="Q31" s="363" t="s">
        <v>339</v>
      </c>
      <c r="R31" s="363" t="s">
        <v>301</v>
      </c>
      <c r="S31" s="363"/>
      <c r="T31" s="365">
        <v>0</v>
      </c>
      <c r="U31" s="366">
        <v>20</v>
      </c>
      <c r="V31" s="367">
        <v>45931</v>
      </c>
      <c r="W31" s="367"/>
      <c r="X31" s="363" t="s">
        <v>2895</v>
      </c>
      <c r="Y31" s="363"/>
      <c r="Z31" s="363"/>
      <c r="AA31" s="363"/>
      <c r="AB31" s="363"/>
      <c r="AC31" s="363"/>
      <c r="AD31" s="363" t="s">
        <v>304</v>
      </c>
      <c r="AE31" s="367">
        <v>45350</v>
      </c>
      <c r="AF31" s="362" t="s">
        <v>2896</v>
      </c>
      <c r="AG31" s="364">
        <v>4.7619967816674311E-2</v>
      </c>
      <c r="AH31" s="364">
        <v>4.9783763034025916E-2</v>
      </c>
      <c r="AI31" s="364">
        <v>9999</v>
      </c>
      <c r="AJ31" s="363" t="s">
        <v>181</v>
      </c>
      <c r="AK31" s="368">
        <v>-46.689199775542448</v>
      </c>
      <c r="AL31" s="364">
        <v>4.2642501857648639E-2</v>
      </c>
      <c r="AM31" s="369"/>
      <c r="AN31" s="370">
        <v>22</v>
      </c>
      <c r="AO31" s="371" t="s">
        <v>305</v>
      </c>
      <c r="AP31" s="371" t="s">
        <v>0</v>
      </c>
      <c r="AQ31" s="371" t="s">
        <v>306</v>
      </c>
      <c r="AR31" s="372" t="s">
        <v>0</v>
      </c>
      <c r="AS31" s="372"/>
      <c r="AT31" s="363"/>
    </row>
    <row r="32" spans="1:46" x14ac:dyDescent="0.3">
      <c r="A32" s="362" t="s">
        <v>421</v>
      </c>
      <c r="B32" s="363" t="s">
        <v>312</v>
      </c>
      <c r="C32" s="363" t="s">
        <v>295</v>
      </c>
      <c r="D32" s="363" t="s">
        <v>296</v>
      </c>
      <c r="E32" s="363" t="s">
        <v>416</v>
      </c>
      <c r="F32" s="363" t="s">
        <v>422</v>
      </c>
      <c r="G32" s="363" t="s">
        <v>423</v>
      </c>
      <c r="H32" s="363" t="s">
        <v>424</v>
      </c>
      <c r="I32" s="363" t="s">
        <v>425</v>
      </c>
      <c r="J32" s="363" t="s">
        <v>426</v>
      </c>
      <c r="K32" s="363"/>
      <c r="L32" s="364">
        <v>1409.9751905578639</v>
      </c>
      <c r="M32" s="365">
        <v>400</v>
      </c>
      <c r="N32" s="364">
        <v>1271.9376792916121</v>
      </c>
      <c r="O32" s="363" t="s">
        <v>427</v>
      </c>
      <c r="P32" s="363"/>
      <c r="Q32" s="363" t="s">
        <v>300</v>
      </c>
      <c r="R32" s="363" t="s">
        <v>428</v>
      </c>
      <c r="S32" s="363"/>
      <c r="T32" s="365">
        <v>795.82382628292373</v>
      </c>
      <c r="U32" s="366">
        <v>15</v>
      </c>
      <c r="V32" s="367">
        <v>45931</v>
      </c>
      <c r="W32" s="367"/>
      <c r="X32" s="363" t="s">
        <v>306</v>
      </c>
      <c r="Y32" s="363"/>
      <c r="Z32" s="363"/>
      <c r="AA32" s="363"/>
      <c r="AB32" s="363" t="s">
        <v>429</v>
      </c>
      <c r="AC32" s="363" t="s">
        <v>430</v>
      </c>
      <c r="AD32" s="363" t="s">
        <v>360</v>
      </c>
      <c r="AE32" s="367"/>
      <c r="AF32" s="362"/>
      <c r="AG32" s="364">
        <v>0.17746828965566824</v>
      </c>
      <c r="AH32" s="364">
        <v>0.19563066284125449</v>
      </c>
      <c r="AI32" s="364">
        <v>0.89782396444831991</v>
      </c>
      <c r="AJ32" s="363" t="s">
        <v>0</v>
      </c>
      <c r="AK32" s="368">
        <v>34.394375452190431</v>
      </c>
      <c r="AL32" s="364">
        <v>1.3112769272188121</v>
      </c>
      <c r="AM32" s="369"/>
      <c r="AN32" s="370">
        <v>20</v>
      </c>
      <c r="AO32" s="371" t="s">
        <v>305</v>
      </c>
      <c r="AP32" s="371" t="s">
        <v>0</v>
      </c>
      <c r="AQ32" s="371" t="s">
        <v>306</v>
      </c>
      <c r="AR32" s="372" t="s">
        <v>0</v>
      </c>
      <c r="AS32" s="372"/>
      <c r="AT32" s="373"/>
    </row>
    <row r="33" spans="1:46" x14ac:dyDescent="0.3">
      <c r="A33" s="362" t="s">
        <v>431</v>
      </c>
      <c r="B33" s="363" t="s">
        <v>312</v>
      </c>
      <c r="C33" s="363" t="s">
        <v>295</v>
      </c>
      <c r="D33" s="363" t="s">
        <v>296</v>
      </c>
      <c r="E33" s="363" t="s">
        <v>416</v>
      </c>
      <c r="F33" s="363" t="s">
        <v>422</v>
      </c>
      <c r="G33" s="363" t="s">
        <v>423</v>
      </c>
      <c r="H33" s="363" t="s">
        <v>424</v>
      </c>
      <c r="I33" s="363" t="s">
        <v>425</v>
      </c>
      <c r="J33" s="363" t="s">
        <v>432</v>
      </c>
      <c r="K33" s="363"/>
      <c r="L33" s="364">
        <v>4052.4192589474869</v>
      </c>
      <c r="M33" s="365">
        <v>2000</v>
      </c>
      <c r="N33" s="364">
        <v>3655.6847115181695</v>
      </c>
      <c r="O33" s="363" t="s">
        <v>433</v>
      </c>
      <c r="P33" s="363"/>
      <c r="Q33" s="363" t="s">
        <v>300</v>
      </c>
      <c r="R33" s="363" t="s">
        <v>428</v>
      </c>
      <c r="S33" s="363"/>
      <c r="T33" s="365">
        <v>1400.4898594678336</v>
      </c>
      <c r="U33" s="366">
        <v>15</v>
      </c>
      <c r="V33" s="367">
        <v>45931</v>
      </c>
      <c r="W33" s="367"/>
      <c r="X33" s="363" t="s">
        <v>306</v>
      </c>
      <c r="Y33" s="363"/>
      <c r="Z33" s="363"/>
      <c r="AA33" s="363"/>
      <c r="AB33" s="363" t="s">
        <v>429</v>
      </c>
      <c r="AC33" s="363" t="s">
        <v>430</v>
      </c>
      <c r="AD33" s="363" t="s">
        <v>360</v>
      </c>
      <c r="AE33" s="367"/>
      <c r="AF33" s="362"/>
      <c r="AG33" s="364">
        <v>0.51006281505460771</v>
      </c>
      <c r="AH33" s="364">
        <v>0.5622634150214344</v>
      </c>
      <c r="AI33" s="364">
        <v>1.4663277775007091</v>
      </c>
      <c r="AJ33" s="363" t="s">
        <v>181</v>
      </c>
      <c r="AK33" s="368">
        <v>12.425131828027656</v>
      </c>
      <c r="AL33" s="364">
        <v>3.7687499108211582</v>
      </c>
      <c r="AM33" s="369"/>
      <c r="AN33" s="370">
        <v>20</v>
      </c>
      <c r="AO33" s="371" t="s">
        <v>305</v>
      </c>
      <c r="AP33" s="371" t="s">
        <v>0</v>
      </c>
      <c r="AQ33" s="371" t="s">
        <v>306</v>
      </c>
      <c r="AR33" s="372" t="s">
        <v>0</v>
      </c>
      <c r="AS33" s="372"/>
      <c r="AT33" s="363"/>
    </row>
    <row r="34" spans="1:46" x14ac:dyDescent="0.3">
      <c r="A34" s="362" t="s">
        <v>434</v>
      </c>
      <c r="B34" s="363" t="s">
        <v>312</v>
      </c>
      <c r="C34" s="363" t="s">
        <v>295</v>
      </c>
      <c r="D34" s="363" t="s">
        <v>296</v>
      </c>
      <c r="E34" s="363" t="s">
        <v>435</v>
      </c>
      <c r="F34" s="363" t="s">
        <v>436</v>
      </c>
      <c r="G34" s="363" t="s">
        <v>437</v>
      </c>
      <c r="H34" s="363"/>
      <c r="I34" s="363"/>
      <c r="J34" s="363"/>
      <c r="K34" s="363"/>
      <c r="L34" s="364">
        <v>1</v>
      </c>
      <c r="M34" s="365">
        <v>0.03</v>
      </c>
      <c r="N34" s="364">
        <v>0.92</v>
      </c>
      <c r="O34" s="363" t="s">
        <v>437</v>
      </c>
      <c r="P34" s="363"/>
      <c r="Q34" s="363" t="s">
        <v>300</v>
      </c>
      <c r="R34" s="363" t="s">
        <v>301</v>
      </c>
      <c r="S34" s="363"/>
      <c r="T34" s="365"/>
      <c r="U34" s="366">
        <v>1</v>
      </c>
      <c r="V34" s="367">
        <v>45200</v>
      </c>
      <c r="W34" s="367"/>
      <c r="X34" s="363" t="s">
        <v>2897</v>
      </c>
      <c r="Y34" s="363"/>
      <c r="Z34" s="363"/>
      <c r="AA34" s="363"/>
      <c r="AB34" s="363"/>
      <c r="AC34" s="363"/>
      <c r="AD34" s="363"/>
      <c r="AE34" s="367"/>
      <c r="AF34" s="362"/>
      <c r="AG34" s="364" t="s">
        <v>2438</v>
      </c>
      <c r="AH34" s="364" t="s">
        <v>2438</v>
      </c>
      <c r="AI34" s="364" t="s">
        <v>2438</v>
      </c>
      <c r="AJ34" s="363" t="s">
        <v>181</v>
      </c>
      <c r="AK34" s="368" t="s">
        <v>2438</v>
      </c>
      <c r="AL34" s="364">
        <v>0</v>
      </c>
      <c r="AM34" s="369"/>
      <c r="AN34" s="370">
        <v>5</v>
      </c>
      <c r="AO34" s="371" t="s">
        <v>305</v>
      </c>
      <c r="AP34" s="371" t="s">
        <v>0</v>
      </c>
      <c r="AQ34" s="371" t="s">
        <v>386</v>
      </c>
      <c r="AR34" s="372" t="s">
        <v>181</v>
      </c>
      <c r="AS34" s="372"/>
      <c r="AT34" s="363" t="s">
        <v>2001</v>
      </c>
    </row>
    <row r="35" spans="1:46" x14ac:dyDescent="0.3">
      <c r="A35" s="362" t="s">
        <v>2439</v>
      </c>
      <c r="B35" s="363" t="s">
        <v>312</v>
      </c>
      <c r="C35" s="363" t="s">
        <v>295</v>
      </c>
      <c r="D35" s="363" t="s">
        <v>296</v>
      </c>
      <c r="E35" s="363" t="s">
        <v>770</v>
      </c>
      <c r="F35" s="363" t="s">
        <v>771</v>
      </c>
      <c r="G35" s="363" t="s">
        <v>2440</v>
      </c>
      <c r="H35" s="363"/>
      <c r="I35" s="363"/>
      <c r="J35" s="363"/>
      <c r="K35" s="363"/>
      <c r="L35" s="364">
        <v>0</v>
      </c>
      <c r="M35" s="365">
        <v>15000</v>
      </c>
      <c r="N35" s="364">
        <v>0</v>
      </c>
      <c r="O35" s="363" t="s">
        <v>2440</v>
      </c>
      <c r="P35" s="363"/>
      <c r="Q35" s="363"/>
      <c r="R35" s="363"/>
      <c r="S35" s="363"/>
      <c r="T35" s="365">
        <v>0</v>
      </c>
      <c r="U35" s="366">
        <v>1</v>
      </c>
      <c r="V35" s="367">
        <v>45200</v>
      </c>
      <c r="W35" s="367"/>
      <c r="X35" s="363" t="s">
        <v>306</v>
      </c>
      <c r="Y35" s="363"/>
      <c r="Z35" s="363"/>
      <c r="AA35" s="363"/>
      <c r="AB35" s="363"/>
      <c r="AC35" s="363"/>
      <c r="AD35" s="363" t="s">
        <v>360</v>
      </c>
      <c r="AE35" s="367"/>
      <c r="AF35" s="362"/>
      <c r="AG35" s="364">
        <v>0</v>
      </c>
      <c r="AH35" s="364">
        <v>0</v>
      </c>
      <c r="AI35" s="364">
        <v>9999</v>
      </c>
      <c r="AJ35" s="363" t="s">
        <v>181</v>
      </c>
      <c r="AK35" s="368">
        <v>0</v>
      </c>
      <c r="AL35" s="364">
        <v>0</v>
      </c>
      <c r="AM35" s="369"/>
      <c r="AN35" s="370">
        <v>5</v>
      </c>
      <c r="AO35" s="371" t="s">
        <v>305</v>
      </c>
      <c r="AP35" s="371" t="s">
        <v>0</v>
      </c>
      <c r="AQ35" s="371" t="s">
        <v>386</v>
      </c>
      <c r="AR35" s="372" t="s">
        <v>181</v>
      </c>
      <c r="AS35" s="372"/>
      <c r="AT35" s="363" t="s">
        <v>2709</v>
      </c>
    </row>
    <row r="36" spans="1:46" x14ac:dyDescent="0.3">
      <c r="A36" s="362" t="s">
        <v>2441</v>
      </c>
      <c r="B36" s="363" t="s">
        <v>312</v>
      </c>
      <c r="C36" s="363" t="s">
        <v>295</v>
      </c>
      <c r="D36" s="363" t="s">
        <v>296</v>
      </c>
      <c r="E36" s="363" t="s">
        <v>770</v>
      </c>
      <c r="F36" s="363" t="s">
        <v>771</v>
      </c>
      <c r="G36" s="363" t="s">
        <v>2442</v>
      </c>
      <c r="H36" s="363"/>
      <c r="I36" s="363"/>
      <c r="J36" s="363"/>
      <c r="K36" s="363"/>
      <c r="L36" s="364">
        <v>0</v>
      </c>
      <c r="M36" s="365">
        <v>150</v>
      </c>
      <c r="N36" s="364">
        <v>0</v>
      </c>
      <c r="O36" s="363" t="s">
        <v>2442</v>
      </c>
      <c r="P36" s="363"/>
      <c r="Q36" s="363"/>
      <c r="R36" s="363"/>
      <c r="S36" s="363"/>
      <c r="T36" s="365">
        <v>0</v>
      </c>
      <c r="U36" s="366">
        <v>1</v>
      </c>
      <c r="V36" s="367">
        <v>45200</v>
      </c>
      <c r="W36" s="367"/>
      <c r="X36" s="363" t="s">
        <v>306</v>
      </c>
      <c r="Y36" s="363"/>
      <c r="Z36" s="363"/>
      <c r="AA36" s="363"/>
      <c r="AB36" s="363"/>
      <c r="AC36" s="363"/>
      <c r="AD36" s="363" t="s">
        <v>360</v>
      </c>
      <c r="AE36" s="367"/>
      <c r="AF36" s="362"/>
      <c r="AG36" s="364">
        <v>0</v>
      </c>
      <c r="AH36" s="364">
        <v>0</v>
      </c>
      <c r="AI36" s="364">
        <v>9999</v>
      </c>
      <c r="AJ36" s="363" t="s">
        <v>181</v>
      </c>
      <c r="AK36" s="368">
        <v>0</v>
      </c>
      <c r="AL36" s="364">
        <v>0</v>
      </c>
      <c r="AM36" s="369"/>
      <c r="AN36" s="370">
        <v>5</v>
      </c>
      <c r="AO36" s="371" t="s">
        <v>305</v>
      </c>
      <c r="AP36" s="371" t="s">
        <v>0</v>
      </c>
      <c r="AQ36" s="371" t="s">
        <v>386</v>
      </c>
      <c r="AR36" s="372" t="s">
        <v>181</v>
      </c>
      <c r="AS36" s="372"/>
      <c r="AT36" s="373" t="s">
        <v>2710</v>
      </c>
    </row>
    <row r="37" spans="1:46" x14ac:dyDescent="0.3">
      <c r="A37" s="374" t="s">
        <v>444</v>
      </c>
      <c r="B37" s="375" t="s">
        <v>312</v>
      </c>
      <c r="C37" s="375" t="s">
        <v>295</v>
      </c>
      <c r="D37" s="375" t="s">
        <v>438</v>
      </c>
      <c r="E37" s="375" t="s">
        <v>442</v>
      </c>
      <c r="F37" s="375" t="s">
        <v>388</v>
      </c>
      <c r="G37" s="375" t="s">
        <v>423</v>
      </c>
      <c r="H37" s="375" t="s">
        <v>445</v>
      </c>
      <c r="I37" s="375" t="s">
        <v>446</v>
      </c>
      <c r="J37" s="375"/>
      <c r="K37" s="375"/>
      <c r="L37" s="376">
        <v>1094.8877632985157</v>
      </c>
      <c r="M37" s="365">
        <v>400</v>
      </c>
      <c r="N37" s="376">
        <v>986</v>
      </c>
      <c r="O37" s="375" t="s">
        <v>447</v>
      </c>
      <c r="P37" s="375"/>
      <c r="Q37" s="375" t="s">
        <v>319</v>
      </c>
      <c r="R37" s="375"/>
      <c r="S37" s="375"/>
      <c r="T37" s="377">
        <v>1219.57</v>
      </c>
      <c r="U37" s="378">
        <v>5</v>
      </c>
      <c r="V37" s="379">
        <v>45931</v>
      </c>
      <c r="W37" s="379"/>
      <c r="X37" s="375" t="s">
        <v>2898</v>
      </c>
      <c r="Y37" s="375"/>
      <c r="Z37" s="375"/>
      <c r="AA37" s="375"/>
      <c r="AB37" s="375"/>
      <c r="AC37" s="375"/>
      <c r="AD37" s="375" t="s">
        <v>360</v>
      </c>
      <c r="AE37" s="379"/>
      <c r="AF37" s="374"/>
      <c r="AG37" s="376">
        <v>0.11418366942070121</v>
      </c>
      <c r="AH37" s="376">
        <v>0.11892472503468791</v>
      </c>
      <c r="AI37" s="376">
        <v>0.17854661349744214</v>
      </c>
      <c r="AJ37" s="374" t="s">
        <v>0</v>
      </c>
      <c r="AK37" s="368">
        <v>250.17756774470004</v>
      </c>
      <c r="AL37" s="376">
        <v>2.0364912397352435</v>
      </c>
      <c r="AM37" s="380"/>
      <c r="AN37" s="381">
        <v>20</v>
      </c>
      <c r="AO37" s="382" t="s">
        <v>305</v>
      </c>
      <c r="AP37" s="382" t="s">
        <v>0</v>
      </c>
      <c r="AQ37" s="382" t="s">
        <v>386</v>
      </c>
      <c r="AR37" s="383" t="s">
        <v>0</v>
      </c>
      <c r="AS37" s="383"/>
      <c r="AT37" s="375"/>
    </row>
    <row r="38" spans="1:46" x14ac:dyDescent="0.3">
      <c r="A38" s="374" t="s">
        <v>448</v>
      </c>
      <c r="B38" s="375" t="s">
        <v>312</v>
      </c>
      <c r="C38" s="375" t="s">
        <v>295</v>
      </c>
      <c r="D38" s="375" t="s">
        <v>438</v>
      </c>
      <c r="E38" s="375" t="s">
        <v>442</v>
      </c>
      <c r="F38" s="375" t="s">
        <v>388</v>
      </c>
      <c r="G38" s="375" t="s">
        <v>423</v>
      </c>
      <c r="H38" s="375" t="s">
        <v>445</v>
      </c>
      <c r="I38" s="375" t="s">
        <v>449</v>
      </c>
      <c r="J38" s="375"/>
      <c r="K38" s="375"/>
      <c r="L38" s="376">
        <v>2552.8873913015086</v>
      </c>
      <c r="M38" s="365">
        <v>800</v>
      </c>
      <c r="N38" s="376">
        <v>2299</v>
      </c>
      <c r="O38" s="375" t="s">
        <v>450</v>
      </c>
      <c r="P38" s="375"/>
      <c r="Q38" s="375" t="s">
        <v>319</v>
      </c>
      <c r="R38" s="375"/>
      <c r="S38" s="375"/>
      <c r="T38" s="377">
        <v>1219.57</v>
      </c>
      <c r="U38" s="378">
        <v>5</v>
      </c>
      <c r="V38" s="379">
        <v>45931</v>
      </c>
      <c r="W38" s="379"/>
      <c r="X38" s="375" t="s">
        <v>2898</v>
      </c>
      <c r="Y38" s="375"/>
      <c r="Z38" s="375"/>
      <c r="AA38" s="375"/>
      <c r="AB38" s="375"/>
      <c r="AC38" s="375"/>
      <c r="AD38" s="375" t="s">
        <v>360</v>
      </c>
      <c r="AE38" s="379"/>
      <c r="AF38" s="374"/>
      <c r="AG38" s="376">
        <v>0.2662355537507019</v>
      </c>
      <c r="AH38" s="376">
        <v>0.27729000289528144</v>
      </c>
      <c r="AI38" s="376">
        <v>0.41630696189718008</v>
      </c>
      <c r="AJ38" s="374" t="s">
        <v>0</v>
      </c>
      <c r="AK38" s="368">
        <v>96.527521462347707</v>
      </c>
      <c r="AL38" s="376">
        <v>4.748370547820814</v>
      </c>
      <c r="AM38" s="380"/>
      <c r="AN38" s="381">
        <v>20</v>
      </c>
      <c r="AO38" s="382" t="s">
        <v>305</v>
      </c>
      <c r="AP38" s="382" t="s">
        <v>0</v>
      </c>
      <c r="AQ38" s="382" t="s">
        <v>386</v>
      </c>
      <c r="AR38" s="383" t="s">
        <v>0</v>
      </c>
      <c r="AS38" s="383"/>
      <c r="AT38" s="375"/>
    </row>
    <row r="39" spans="1:46" x14ac:dyDescent="0.3">
      <c r="A39" s="374" t="s">
        <v>451</v>
      </c>
      <c r="B39" s="375" t="s">
        <v>294</v>
      </c>
      <c r="C39" s="375" t="s">
        <v>295</v>
      </c>
      <c r="D39" s="375" t="s">
        <v>438</v>
      </c>
      <c r="E39" s="375" t="s">
        <v>297</v>
      </c>
      <c r="F39" s="375" t="s">
        <v>452</v>
      </c>
      <c r="G39" s="375" t="s">
        <v>453</v>
      </c>
      <c r="H39" s="375" t="s">
        <v>454</v>
      </c>
      <c r="I39" s="375"/>
      <c r="J39" s="375"/>
      <c r="K39" s="375"/>
      <c r="L39" s="376">
        <v>26.167480853450805</v>
      </c>
      <c r="M39" s="365">
        <v>9</v>
      </c>
      <c r="N39" s="376">
        <v>23.504645817047226</v>
      </c>
      <c r="O39" s="375" t="s">
        <v>455</v>
      </c>
      <c r="P39" s="375"/>
      <c r="Q39" s="375" t="s">
        <v>300</v>
      </c>
      <c r="R39" s="375" t="s">
        <v>443</v>
      </c>
      <c r="S39" s="375"/>
      <c r="T39" s="377">
        <v>22.71</v>
      </c>
      <c r="U39" s="378">
        <v>20</v>
      </c>
      <c r="V39" s="379">
        <v>45200</v>
      </c>
      <c r="W39" s="379"/>
      <c r="X39" s="375" t="s">
        <v>2899</v>
      </c>
      <c r="Y39" s="375"/>
      <c r="Z39" s="375"/>
      <c r="AA39" s="375"/>
      <c r="AB39" s="375"/>
      <c r="AC39" s="375"/>
      <c r="AD39" s="375" t="s">
        <v>360</v>
      </c>
      <c r="AE39" s="379"/>
      <c r="AF39" s="374"/>
      <c r="AG39" s="376">
        <v>2.4158101395827161E-3</v>
      </c>
      <c r="AH39" s="376">
        <v>2.5223721567247718E-3</v>
      </c>
      <c r="AI39" s="376">
        <v>0.71988132598266275</v>
      </c>
      <c r="AJ39" s="374" t="s">
        <v>0</v>
      </c>
      <c r="AK39" s="368">
        <v>45.597672996832252</v>
      </c>
      <c r="AL39" s="376">
        <v>9.7853136595178695E-3</v>
      </c>
      <c r="AM39" s="380"/>
      <c r="AN39" s="381">
        <v>20</v>
      </c>
      <c r="AO39" s="382" t="s">
        <v>305</v>
      </c>
      <c r="AP39" s="382" t="s">
        <v>0</v>
      </c>
      <c r="AQ39" s="382" t="s">
        <v>386</v>
      </c>
      <c r="AR39" s="383" t="s">
        <v>0</v>
      </c>
      <c r="AS39" s="383"/>
      <c r="AT39" s="375"/>
    </row>
    <row r="40" spans="1:46" x14ac:dyDescent="0.3">
      <c r="A40" s="375" t="s">
        <v>456</v>
      </c>
      <c r="B40" s="375" t="s">
        <v>308</v>
      </c>
      <c r="C40" s="375" t="s">
        <v>295</v>
      </c>
      <c r="D40" s="375" t="s">
        <v>438</v>
      </c>
      <c r="E40" s="375" t="s">
        <v>297</v>
      </c>
      <c r="F40" s="375" t="s">
        <v>452</v>
      </c>
      <c r="G40" s="375" t="s">
        <v>453</v>
      </c>
      <c r="H40" s="375" t="s">
        <v>454</v>
      </c>
      <c r="I40" s="375"/>
      <c r="J40" s="375"/>
      <c r="K40" s="375"/>
      <c r="L40" s="376">
        <v>42.849689735072637</v>
      </c>
      <c r="M40" s="365">
        <v>18</v>
      </c>
      <c r="N40" s="376">
        <v>38.281040414034237</v>
      </c>
      <c r="O40" s="375" t="s">
        <v>455</v>
      </c>
      <c r="P40" s="375"/>
      <c r="Q40" s="375" t="s">
        <v>300</v>
      </c>
      <c r="R40" s="375" t="s">
        <v>443</v>
      </c>
      <c r="S40" s="375"/>
      <c r="T40" s="377">
        <v>22.71</v>
      </c>
      <c r="U40" s="378">
        <v>20</v>
      </c>
      <c r="V40" s="379">
        <v>45931</v>
      </c>
      <c r="W40" s="379"/>
      <c r="X40" s="375" t="s">
        <v>2899</v>
      </c>
      <c r="Y40" s="375"/>
      <c r="Z40" s="375"/>
      <c r="AA40" s="375"/>
      <c r="AB40" s="375"/>
      <c r="AC40" s="375"/>
      <c r="AD40" s="375" t="s">
        <v>360</v>
      </c>
      <c r="AE40" s="379"/>
      <c r="AF40" s="374"/>
      <c r="AG40" s="376">
        <v>4.9191343396808316E-3</v>
      </c>
      <c r="AH40" s="376">
        <v>5.1361186420646647E-3</v>
      </c>
      <c r="AI40" s="376">
        <v>1.0320269967695275</v>
      </c>
      <c r="AJ40" s="374" t="s">
        <v>181</v>
      </c>
      <c r="AK40" s="368">
        <v>25.663636617873344</v>
      </c>
      <c r="AL40" s="376">
        <v>1.9925105726808758E-2</v>
      </c>
      <c r="AM40" s="380"/>
      <c r="AN40" s="381">
        <v>20</v>
      </c>
      <c r="AO40" s="382" t="s">
        <v>305</v>
      </c>
      <c r="AP40" s="382" t="s">
        <v>0</v>
      </c>
      <c r="AQ40" s="382" t="s">
        <v>386</v>
      </c>
      <c r="AR40" s="383" t="s">
        <v>0</v>
      </c>
      <c r="AS40" s="375"/>
      <c r="AT40" s="375"/>
    </row>
    <row r="41" spans="1:46" x14ac:dyDescent="0.3">
      <c r="A41" s="375" t="s">
        <v>457</v>
      </c>
      <c r="B41" s="375" t="s">
        <v>310</v>
      </c>
      <c r="C41" s="375" t="s">
        <v>295</v>
      </c>
      <c r="D41" s="375" t="s">
        <v>438</v>
      </c>
      <c r="E41" s="375" t="s">
        <v>297</v>
      </c>
      <c r="F41" s="375" t="s">
        <v>452</v>
      </c>
      <c r="G41" s="375" t="s">
        <v>453</v>
      </c>
      <c r="H41" s="375" t="s">
        <v>454</v>
      </c>
      <c r="I41" s="375"/>
      <c r="J41" s="375"/>
      <c r="K41" s="375"/>
      <c r="L41" s="376">
        <v>42.849689735072637</v>
      </c>
      <c r="M41" s="365">
        <v>18</v>
      </c>
      <c r="N41" s="376">
        <v>38.281040414034237</v>
      </c>
      <c r="O41" s="375" t="s">
        <v>455</v>
      </c>
      <c r="P41" s="375"/>
      <c r="Q41" s="375" t="s">
        <v>300</v>
      </c>
      <c r="R41" s="375" t="s">
        <v>443</v>
      </c>
      <c r="S41" s="375"/>
      <c r="T41" s="377">
        <v>22.71</v>
      </c>
      <c r="U41" s="378">
        <v>20</v>
      </c>
      <c r="V41" s="379">
        <v>45931</v>
      </c>
      <c r="W41" s="379"/>
      <c r="X41" s="375" t="s">
        <v>2899</v>
      </c>
      <c r="Y41" s="375"/>
      <c r="Z41" s="375"/>
      <c r="AA41" s="375"/>
      <c r="AB41" s="375"/>
      <c r="AC41" s="375"/>
      <c r="AD41" s="375" t="s">
        <v>360</v>
      </c>
      <c r="AE41" s="379"/>
      <c r="AF41" s="374"/>
      <c r="AG41" s="376">
        <v>4.9191343396808316E-3</v>
      </c>
      <c r="AH41" s="376">
        <v>5.1361186420646647E-3</v>
      </c>
      <c r="AI41" s="376">
        <v>1.0320269967695275</v>
      </c>
      <c r="AJ41" s="374" t="s">
        <v>181</v>
      </c>
      <c r="AK41" s="368">
        <v>25.663636617873344</v>
      </c>
      <c r="AL41" s="376">
        <v>1.9925105726808758E-2</v>
      </c>
      <c r="AM41" s="380"/>
      <c r="AN41" s="381">
        <v>20</v>
      </c>
      <c r="AO41" s="382" t="s">
        <v>305</v>
      </c>
      <c r="AP41" s="382" t="s">
        <v>0</v>
      </c>
      <c r="AQ41" s="382" t="s">
        <v>386</v>
      </c>
      <c r="AR41" s="383" t="s">
        <v>0</v>
      </c>
      <c r="AS41" s="375"/>
      <c r="AT41" s="375"/>
    </row>
    <row r="42" spans="1:46" x14ac:dyDescent="0.3">
      <c r="A42" s="374" t="s">
        <v>458</v>
      </c>
      <c r="B42" s="375" t="s">
        <v>294</v>
      </c>
      <c r="C42" s="375" t="s">
        <v>295</v>
      </c>
      <c r="D42" s="375" t="s">
        <v>438</v>
      </c>
      <c r="E42" s="375" t="s">
        <v>297</v>
      </c>
      <c r="F42" s="375" t="s">
        <v>452</v>
      </c>
      <c r="G42" s="375" t="s">
        <v>453</v>
      </c>
      <c r="H42" s="375" t="s">
        <v>459</v>
      </c>
      <c r="I42" s="375"/>
      <c r="J42" s="375"/>
      <c r="K42" s="375"/>
      <c r="L42" s="376">
        <v>24.648428781611884</v>
      </c>
      <c r="M42" s="365">
        <v>9</v>
      </c>
      <c r="N42" s="376">
        <v>22.140174352400408</v>
      </c>
      <c r="O42" s="375" t="s">
        <v>460</v>
      </c>
      <c r="P42" s="375"/>
      <c r="Q42" s="375" t="s">
        <v>300</v>
      </c>
      <c r="R42" s="375" t="s">
        <v>443</v>
      </c>
      <c r="S42" s="375"/>
      <c r="T42" s="377">
        <v>22.71</v>
      </c>
      <c r="U42" s="378">
        <v>20</v>
      </c>
      <c r="V42" s="379">
        <v>45200</v>
      </c>
      <c r="W42" s="379"/>
      <c r="X42" s="375" t="s">
        <v>2899</v>
      </c>
      <c r="Y42" s="375"/>
      <c r="Z42" s="375"/>
      <c r="AA42" s="375"/>
      <c r="AB42" s="375"/>
      <c r="AC42" s="375"/>
      <c r="AD42" s="375" t="s">
        <v>360</v>
      </c>
      <c r="AE42" s="379"/>
      <c r="AF42" s="374"/>
      <c r="AG42" s="376">
        <v>1.8616515636810957E-3</v>
      </c>
      <c r="AH42" s="376">
        <v>1.9437695010930923E-3</v>
      </c>
      <c r="AI42" s="376">
        <v>0.55474897394541645</v>
      </c>
      <c r="AJ42" s="374" t="s">
        <v>0</v>
      </c>
      <c r="AK42" s="368">
        <v>65.213510277059285</v>
      </c>
      <c r="AL42" s="376">
        <v>7.5406772150141037E-3</v>
      </c>
      <c r="AM42" s="380"/>
      <c r="AN42" s="381">
        <v>20</v>
      </c>
      <c r="AO42" s="382" t="s">
        <v>305</v>
      </c>
      <c r="AP42" s="382" t="s">
        <v>0</v>
      </c>
      <c r="AQ42" s="382" t="s">
        <v>386</v>
      </c>
      <c r="AR42" s="383" t="s">
        <v>0</v>
      </c>
      <c r="AS42" s="383"/>
      <c r="AT42" s="375"/>
    </row>
    <row r="43" spans="1:46" x14ac:dyDescent="0.3">
      <c r="A43" s="375" t="s">
        <v>461</v>
      </c>
      <c r="B43" s="375" t="s">
        <v>308</v>
      </c>
      <c r="C43" s="375" t="s">
        <v>295</v>
      </c>
      <c r="D43" s="375" t="s">
        <v>438</v>
      </c>
      <c r="E43" s="375" t="s">
        <v>297</v>
      </c>
      <c r="F43" s="375" t="s">
        <v>452</v>
      </c>
      <c r="G43" s="375" t="s">
        <v>453</v>
      </c>
      <c r="H43" s="375" t="s">
        <v>459</v>
      </c>
      <c r="I43" s="375"/>
      <c r="J43" s="375"/>
      <c r="K43" s="375"/>
      <c r="L43" s="376">
        <v>35.631406452814751</v>
      </c>
      <c r="M43" s="365">
        <v>18</v>
      </c>
      <c r="N43" s="376">
        <v>31.832373089801784</v>
      </c>
      <c r="O43" s="375" t="s">
        <v>460</v>
      </c>
      <c r="P43" s="375"/>
      <c r="Q43" s="375" t="s">
        <v>300</v>
      </c>
      <c r="R43" s="375" t="s">
        <v>443</v>
      </c>
      <c r="S43" s="375"/>
      <c r="T43" s="377">
        <v>22.71</v>
      </c>
      <c r="U43" s="378">
        <v>20</v>
      </c>
      <c r="V43" s="379">
        <v>45931</v>
      </c>
      <c r="W43" s="379"/>
      <c r="X43" s="375" t="s">
        <v>2899</v>
      </c>
      <c r="Y43" s="375"/>
      <c r="Z43" s="375"/>
      <c r="AA43" s="375"/>
      <c r="AB43" s="375"/>
      <c r="AC43" s="375"/>
      <c r="AD43" s="375" t="s">
        <v>360</v>
      </c>
      <c r="AE43" s="379"/>
      <c r="AF43" s="374"/>
      <c r="AG43" s="376">
        <v>4.0904771104959114E-3</v>
      </c>
      <c r="AH43" s="376">
        <v>4.270909125754836E-3</v>
      </c>
      <c r="AI43" s="376">
        <v>0.85817595458746776</v>
      </c>
      <c r="AJ43" s="374" t="s">
        <v>0</v>
      </c>
      <c r="AK43" s="368">
        <v>34.992395209107322</v>
      </c>
      <c r="AL43" s="376">
        <v>1.6568604000558859E-2</v>
      </c>
      <c r="AM43" s="380"/>
      <c r="AN43" s="381">
        <v>20</v>
      </c>
      <c r="AO43" s="382" t="s">
        <v>305</v>
      </c>
      <c r="AP43" s="382" t="s">
        <v>0</v>
      </c>
      <c r="AQ43" s="382" t="s">
        <v>386</v>
      </c>
      <c r="AR43" s="383" t="s">
        <v>0</v>
      </c>
      <c r="AS43" s="375"/>
      <c r="AT43" s="375"/>
    </row>
    <row r="44" spans="1:46" x14ac:dyDescent="0.3">
      <c r="A44" s="375" t="s">
        <v>462</v>
      </c>
      <c r="B44" s="375" t="s">
        <v>310</v>
      </c>
      <c r="C44" s="375" t="s">
        <v>295</v>
      </c>
      <c r="D44" s="375" t="s">
        <v>438</v>
      </c>
      <c r="E44" s="375" t="s">
        <v>297</v>
      </c>
      <c r="F44" s="375" t="s">
        <v>452</v>
      </c>
      <c r="G44" s="375" t="s">
        <v>453</v>
      </c>
      <c r="H44" s="375" t="s">
        <v>459</v>
      </c>
      <c r="I44" s="375"/>
      <c r="J44" s="375"/>
      <c r="K44" s="375"/>
      <c r="L44" s="376">
        <v>35.631406452814751</v>
      </c>
      <c r="M44" s="365">
        <v>18</v>
      </c>
      <c r="N44" s="376">
        <v>31.832373089801784</v>
      </c>
      <c r="O44" s="375" t="s">
        <v>460</v>
      </c>
      <c r="P44" s="375"/>
      <c r="Q44" s="375" t="s">
        <v>300</v>
      </c>
      <c r="R44" s="375" t="s">
        <v>443</v>
      </c>
      <c r="S44" s="375"/>
      <c r="T44" s="377">
        <v>22.71</v>
      </c>
      <c r="U44" s="378">
        <v>20</v>
      </c>
      <c r="V44" s="379">
        <v>45931</v>
      </c>
      <c r="W44" s="379"/>
      <c r="X44" s="375" t="s">
        <v>2899</v>
      </c>
      <c r="Y44" s="375"/>
      <c r="Z44" s="375"/>
      <c r="AA44" s="375"/>
      <c r="AB44" s="375"/>
      <c r="AC44" s="375"/>
      <c r="AD44" s="375" t="s">
        <v>360</v>
      </c>
      <c r="AE44" s="379"/>
      <c r="AF44" s="374"/>
      <c r="AG44" s="376">
        <v>4.0904771104959114E-3</v>
      </c>
      <c r="AH44" s="376">
        <v>4.270909125754836E-3</v>
      </c>
      <c r="AI44" s="376">
        <v>0.85817595458746776</v>
      </c>
      <c r="AJ44" s="374" t="s">
        <v>0</v>
      </c>
      <c r="AK44" s="368">
        <v>34.992395209107322</v>
      </c>
      <c r="AL44" s="376">
        <v>1.6568604000558859E-2</v>
      </c>
      <c r="AM44" s="380"/>
      <c r="AN44" s="381">
        <v>20</v>
      </c>
      <c r="AO44" s="382" t="s">
        <v>305</v>
      </c>
      <c r="AP44" s="382" t="s">
        <v>0</v>
      </c>
      <c r="AQ44" s="382" t="s">
        <v>386</v>
      </c>
      <c r="AR44" s="383" t="s">
        <v>0</v>
      </c>
      <c r="AS44" s="375"/>
      <c r="AT44" s="375"/>
    </row>
    <row r="45" spans="1:46" x14ac:dyDescent="0.3">
      <c r="A45" s="374" t="s">
        <v>2097</v>
      </c>
      <c r="B45" s="375" t="s">
        <v>294</v>
      </c>
      <c r="C45" s="375" t="s">
        <v>295</v>
      </c>
      <c r="D45" s="375" t="s">
        <v>438</v>
      </c>
      <c r="E45" s="375" t="s">
        <v>297</v>
      </c>
      <c r="F45" s="375" t="s">
        <v>452</v>
      </c>
      <c r="G45" s="375" t="s">
        <v>463</v>
      </c>
      <c r="H45" s="375" t="s">
        <v>464</v>
      </c>
      <c r="I45" s="375" t="s">
        <v>470</v>
      </c>
      <c r="J45" s="375" t="s">
        <v>471</v>
      </c>
      <c r="K45" s="375" t="s">
        <v>182</v>
      </c>
      <c r="L45" s="376">
        <v>0.82355435898582952</v>
      </c>
      <c r="M45" s="365">
        <v>0.8</v>
      </c>
      <c r="N45" s="376">
        <v>0.73678784343434334</v>
      </c>
      <c r="O45" s="375" t="s">
        <v>472</v>
      </c>
      <c r="P45" s="375"/>
      <c r="Q45" s="375" t="s">
        <v>300</v>
      </c>
      <c r="R45" s="375" t="s">
        <v>464</v>
      </c>
      <c r="S45" s="375"/>
      <c r="T45" s="377">
        <v>2.11</v>
      </c>
      <c r="U45" s="378">
        <v>30</v>
      </c>
      <c r="V45" s="379">
        <v>45200</v>
      </c>
      <c r="W45" s="379"/>
      <c r="X45" s="375" t="s">
        <v>2899</v>
      </c>
      <c r="Y45" s="375"/>
      <c r="Z45" s="375"/>
      <c r="AA45" s="375"/>
      <c r="AB45" s="375"/>
      <c r="AC45" s="375"/>
      <c r="AD45" s="375" t="s">
        <v>360</v>
      </c>
      <c r="AE45" s="379"/>
      <c r="AF45" s="374"/>
      <c r="AG45" s="376">
        <v>1.2993579745935934E-4</v>
      </c>
      <c r="AH45" s="376">
        <v>1.358672733220704E-4</v>
      </c>
      <c r="AI45" s="376">
        <v>0.31164952323346368</v>
      </c>
      <c r="AJ45" s="374" t="s">
        <v>0</v>
      </c>
      <c r="AK45" s="368">
        <v>153.72422742001706</v>
      </c>
      <c r="AL45" s="376">
        <v>2.5565749326145529E-4</v>
      </c>
      <c r="AM45" s="380"/>
      <c r="AN45" s="381">
        <v>20</v>
      </c>
      <c r="AO45" s="382" t="s">
        <v>305</v>
      </c>
      <c r="AP45" s="382" t="s">
        <v>0</v>
      </c>
      <c r="AQ45" s="382" t="s">
        <v>386</v>
      </c>
      <c r="AR45" s="383" t="s">
        <v>0</v>
      </c>
      <c r="AS45" s="383"/>
      <c r="AT45" s="375"/>
    </row>
    <row r="46" spans="1:46" x14ac:dyDescent="0.3">
      <c r="A46" s="375" t="s">
        <v>2098</v>
      </c>
      <c r="B46" s="375" t="s">
        <v>308</v>
      </c>
      <c r="C46" s="375" t="s">
        <v>295</v>
      </c>
      <c r="D46" s="375" t="s">
        <v>438</v>
      </c>
      <c r="E46" s="375" t="s">
        <v>297</v>
      </c>
      <c r="F46" s="375" t="s">
        <v>452</v>
      </c>
      <c r="G46" s="375" t="s">
        <v>463</v>
      </c>
      <c r="H46" s="375" t="s">
        <v>464</v>
      </c>
      <c r="I46" s="375" t="s">
        <v>470</v>
      </c>
      <c r="J46" s="375" t="s">
        <v>471</v>
      </c>
      <c r="K46" s="375" t="s">
        <v>182</v>
      </c>
      <c r="L46" s="376">
        <v>1.0656534533373623</v>
      </c>
      <c r="M46" s="365">
        <v>1.1000000000000001</v>
      </c>
      <c r="N46" s="376">
        <v>0.95338030958841136</v>
      </c>
      <c r="O46" s="375" t="s">
        <v>472</v>
      </c>
      <c r="P46" s="375"/>
      <c r="Q46" s="375" t="s">
        <v>300</v>
      </c>
      <c r="R46" s="375" t="s">
        <v>464</v>
      </c>
      <c r="S46" s="375"/>
      <c r="T46" s="377">
        <v>2.11</v>
      </c>
      <c r="U46" s="378">
        <v>30</v>
      </c>
      <c r="V46" s="379">
        <v>45931</v>
      </c>
      <c r="W46" s="379"/>
      <c r="X46" s="375" t="s">
        <v>2899</v>
      </c>
      <c r="Y46" s="375"/>
      <c r="Z46" s="375"/>
      <c r="AA46" s="375"/>
      <c r="AB46" s="375"/>
      <c r="AC46" s="375"/>
      <c r="AD46" s="375" t="s">
        <v>360</v>
      </c>
      <c r="AE46" s="379"/>
      <c r="AF46" s="374"/>
      <c r="AG46" s="376">
        <v>1.6789895006622031E-4</v>
      </c>
      <c r="AH46" s="376">
        <v>1.7556341658864886E-4</v>
      </c>
      <c r="AI46" s="376">
        <v>0.40380885121922566</v>
      </c>
      <c r="AJ46" s="374" t="s">
        <v>0</v>
      </c>
      <c r="AK46" s="368">
        <v>112.55675019027522</v>
      </c>
      <c r="AL46" s="376">
        <v>3.3035257053458156E-4</v>
      </c>
      <c r="AM46" s="380"/>
      <c r="AN46" s="381">
        <v>20</v>
      </c>
      <c r="AO46" s="382" t="s">
        <v>305</v>
      </c>
      <c r="AP46" s="382" t="s">
        <v>0</v>
      </c>
      <c r="AQ46" s="382" t="s">
        <v>386</v>
      </c>
      <c r="AR46" s="383" t="s">
        <v>0</v>
      </c>
      <c r="AS46" s="375"/>
      <c r="AT46" s="375"/>
    </row>
    <row r="47" spans="1:46" x14ac:dyDescent="0.3">
      <c r="A47" s="375" t="s">
        <v>2099</v>
      </c>
      <c r="B47" s="375" t="s">
        <v>310</v>
      </c>
      <c r="C47" s="375" t="s">
        <v>295</v>
      </c>
      <c r="D47" s="375" t="s">
        <v>438</v>
      </c>
      <c r="E47" s="375" t="s">
        <v>297</v>
      </c>
      <c r="F47" s="375" t="s">
        <v>452</v>
      </c>
      <c r="G47" s="375" t="s">
        <v>463</v>
      </c>
      <c r="H47" s="375" t="s">
        <v>464</v>
      </c>
      <c r="I47" s="375" t="s">
        <v>470</v>
      </c>
      <c r="J47" s="375" t="s">
        <v>471</v>
      </c>
      <c r="K47" s="375" t="s">
        <v>182</v>
      </c>
      <c r="L47" s="376">
        <v>1.0656534533373623</v>
      </c>
      <c r="M47" s="365">
        <v>1.1000000000000001</v>
      </c>
      <c r="N47" s="376">
        <v>0.95338030958841136</v>
      </c>
      <c r="O47" s="375" t="s">
        <v>472</v>
      </c>
      <c r="P47" s="375"/>
      <c r="Q47" s="375" t="s">
        <v>300</v>
      </c>
      <c r="R47" s="375" t="s">
        <v>464</v>
      </c>
      <c r="S47" s="375"/>
      <c r="T47" s="377">
        <v>2.11</v>
      </c>
      <c r="U47" s="378">
        <v>30</v>
      </c>
      <c r="V47" s="379">
        <v>45931</v>
      </c>
      <c r="W47" s="379"/>
      <c r="X47" s="375" t="s">
        <v>2899</v>
      </c>
      <c r="Y47" s="375"/>
      <c r="Z47" s="375"/>
      <c r="AA47" s="375"/>
      <c r="AB47" s="375"/>
      <c r="AC47" s="375"/>
      <c r="AD47" s="375" t="s">
        <v>360</v>
      </c>
      <c r="AE47" s="379"/>
      <c r="AF47" s="374"/>
      <c r="AG47" s="376">
        <v>1.6789895006622031E-4</v>
      </c>
      <c r="AH47" s="376">
        <v>1.7556341658864886E-4</v>
      </c>
      <c r="AI47" s="376">
        <v>0.40380885121922566</v>
      </c>
      <c r="AJ47" s="374" t="s">
        <v>0</v>
      </c>
      <c r="AK47" s="368">
        <v>112.55675019027522</v>
      </c>
      <c r="AL47" s="376">
        <v>3.3035257053458156E-4</v>
      </c>
      <c r="AM47" s="380"/>
      <c r="AN47" s="381">
        <v>20</v>
      </c>
      <c r="AO47" s="382" t="s">
        <v>305</v>
      </c>
      <c r="AP47" s="382" t="s">
        <v>0</v>
      </c>
      <c r="AQ47" s="382" t="s">
        <v>386</v>
      </c>
      <c r="AR47" s="383" t="s">
        <v>0</v>
      </c>
      <c r="AS47" s="375"/>
      <c r="AT47" s="375"/>
    </row>
    <row r="48" spans="1:46" x14ac:dyDescent="0.3">
      <c r="A48" s="374" t="s">
        <v>2100</v>
      </c>
      <c r="B48" s="375" t="s">
        <v>294</v>
      </c>
      <c r="C48" s="375" t="s">
        <v>295</v>
      </c>
      <c r="D48" s="375" t="s">
        <v>438</v>
      </c>
      <c r="E48" s="375" t="s">
        <v>297</v>
      </c>
      <c r="F48" s="375" t="s">
        <v>452</v>
      </c>
      <c r="G48" s="375" t="s">
        <v>463</v>
      </c>
      <c r="H48" s="375" t="s">
        <v>464</v>
      </c>
      <c r="I48" s="375" t="s">
        <v>470</v>
      </c>
      <c r="J48" s="375" t="s">
        <v>466</v>
      </c>
      <c r="K48" s="375" t="s">
        <v>182</v>
      </c>
      <c r="L48" s="376">
        <v>0.88980398422240392</v>
      </c>
      <c r="M48" s="365">
        <v>1.1000000000000001</v>
      </c>
      <c r="N48" s="376">
        <v>0.79605766329966321</v>
      </c>
      <c r="O48" s="375" t="s">
        <v>473</v>
      </c>
      <c r="P48" s="375"/>
      <c r="Q48" s="375" t="s">
        <v>300</v>
      </c>
      <c r="R48" s="375" t="s">
        <v>464</v>
      </c>
      <c r="S48" s="375"/>
      <c r="T48" s="377">
        <v>2.8</v>
      </c>
      <c r="U48" s="378">
        <v>30</v>
      </c>
      <c r="V48" s="379">
        <v>45200</v>
      </c>
      <c r="W48" s="379"/>
      <c r="X48" s="375" t="s">
        <v>2899</v>
      </c>
      <c r="Y48" s="375"/>
      <c r="Z48" s="375"/>
      <c r="AA48" s="375"/>
      <c r="AB48" s="375"/>
      <c r="AC48" s="375"/>
      <c r="AD48" s="375" t="s">
        <v>360</v>
      </c>
      <c r="AE48" s="379"/>
      <c r="AF48" s="374"/>
      <c r="AG48" s="376">
        <v>1.4015722922254849E-4</v>
      </c>
      <c r="AH48" s="376">
        <v>1.4655530610646516E-4</v>
      </c>
      <c r="AI48" s="376">
        <v>0.25332472386666344</v>
      </c>
      <c r="AJ48" s="374" t="s">
        <v>0</v>
      </c>
      <c r="AK48" s="368">
        <v>195.48571877116214</v>
      </c>
      <c r="AL48" s="376">
        <v>2.757688534348308E-4</v>
      </c>
      <c r="AM48" s="380"/>
      <c r="AN48" s="381">
        <v>20</v>
      </c>
      <c r="AO48" s="382" t="s">
        <v>305</v>
      </c>
      <c r="AP48" s="382" t="s">
        <v>0</v>
      </c>
      <c r="AQ48" s="382" t="s">
        <v>386</v>
      </c>
      <c r="AR48" s="383" t="s">
        <v>0</v>
      </c>
      <c r="AS48" s="383"/>
      <c r="AT48" s="375"/>
    </row>
    <row r="49" spans="1:46" x14ac:dyDescent="0.3">
      <c r="A49" s="375" t="s">
        <v>2101</v>
      </c>
      <c r="B49" s="375" t="s">
        <v>308</v>
      </c>
      <c r="C49" s="375" t="s">
        <v>295</v>
      </c>
      <c r="D49" s="375" t="s">
        <v>438</v>
      </c>
      <c r="E49" s="375" t="s">
        <v>297</v>
      </c>
      <c r="F49" s="375" t="s">
        <v>452</v>
      </c>
      <c r="G49" s="375" t="s">
        <v>463</v>
      </c>
      <c r="H49" s="375" t="s">
        <v>464</v>
      </c>
      <c r="I49" s="375" t="s">
        <v>470</v>
      </c>
      <c r="J49" s="375" t="s">
        <v>466</v>
      </c>
      <c r="K49" s="375" t="s">
        <v>182</v>
      </c>
      <c r="L49" s="376">
        <v>1.4399541007820433</v>
      </c>
      <c r="M49" s="365">
        <v>1.4</v>
      </c>
      <c r="N49" s="376">
        <v>1.2882460823425692</v>
      </c>
      <c r="O49" s="375" t="s">
        <v>473</v>
      </c>
      <c r="P49" s="375"/>
      <c r="Q49" s="375" t="s">
        <v>300</v>
      </c>
      <c r="R49" s="375" t="s">
        <v>464</v>
      </c>
      <c r="S49" s="375"/>
      <c r="T49" s="377">
        <v>2.8</v>
      </c>
      <c r="U49" s="378">
        <v>30</v>
      </c>
      <c r="V49" s="379">
        <v>45931</v>
      </c>
      <c r="W49" s="379"/>
      <c r="X49" s="375" t="s">
        <v>2899</v>
      </c>
      <c r="Y49" s="375"/>
      <c r="Z49" s="375"/>
      <c r="AA49" s="375"/>
      <c r="AB49" s="375"/>
      <c r="AC49" s="375"/>
      <c r="AD49" s="375" t="s">
        <v>360</v>
      </c>
      <c r="AE49" s="379"/>
      <c r="AF49" s="374"/>
      <c r="AG49" s="376">
        <v>2.2687186055438555E-4</v>
      </c>
      <c r="AH49" s="376">
        <v>2.3722839809922635E-4</v>
      </c>
      <c r="AI49" s="376">
        <v>0.41118087883242843</v>
      </c>
      <c r="AJ49" s="374" t="s">
        <v>0</v>
      </c>
      <c r="AK49" s="368">
        <v>110.04002843961091</v>
      </c>
      <c r="AL49" s="376">
        <v>4.463857712424327E-4</v>
      </c>
      <c r="AM49" s="380"/>
      <c r="AN49" s="381">
        <v>20</v>
      </c>
      <c r="AO49" s="382" t="s">
        <v>305</v>
      </c>
      <c r="AP49" s="382" t="s">
        <v>0</v>
      </c>
      <c r="AQ49" s="382" t="s">
        <v>386</v>
      </c>
      <c r="AR49" s="383" t="s">
        <v>0</v>
      </c>
      <c r="AS49" s="375"/>
      <c r="AT49" s="375"/>
    </row>
    <row r="50" spans="1:46" x14ac:dyDescent="0.3">
      <c r="A50" s="375" t="s">
        <v>2102</v>
      </c>
      <c r="B50" s="375" t="s">
        <v>310</v>
      </c>
      <c r="C50" s="375" t="s">
        <v>295</v>
      </c>
      <c r="D50" s="375" t="s">
        <v>438</v>
      </c>
      <c r="E50" s="375" t="s">
        <v>297</v>
      </c>
      <c r="F50" s="375" t="s">
        <v>452</v>
      </c>
      <c r="G50" s="375" t="s">
        <v>463</v>
      </c>
      <c r="H50" s="375" t="s">
        <v>464</v>
      </c>
      <c r="I50" s="375" t="s">
        <v>470</v>
      </c>
      <c r="J50" s="375" t="s">
        <v>466</v>
      </c>
      <c r="K50" s="375" t="s">
        <v>182</v>
      </c>
      <c r="L50" s="376">
        <v>1.4399541007820433</v>
      </c>
      <c r="M50" s="365">
        <v>1.4</v>
      </c>
      <c r="N50" s="376">
        <v>1.2882460823425692</v>
      </c>
      <c r="O50" s="375" t="s">
        <v>473</v>
      </c>
      <c r="P50" s="375"/>
      <c r="Q50" s="375" t="s">
        <v>300</v>
      </c>
      <c r="R50" s="375" t="s">
        <v>464</v>
      </c>
      <c r="S50" s="375"/>
      <c r="T50" s="377">
        <v>2.8</v>
      </c>
      <c r="U50" s="378">
        <v>30</v>
      </c>
      <c r="V50" s="379">
        <v>45931</v>
      </c>
      <c r="W50" s="379"/>
      <c r="X50" s="375" t="s">
        <v>2899</v>
      </c>
      <c r="Y50" s="375"/>
      <c r="Z50" s="375"/>
      <c r="AA50" s="375"/>
      <c r="AB50" s="375"/>
      <c r="AC50" s="375"/>
      <c r="AD50" s="375" t="s">
        <v>360</v>
      </c>
      <c r="AE50" s="379"/>
      <c r="AF50" s="374"/>
      <c r="AG50" s="376">
        <v>2.2687186055438555E-4</v>
      </c>
      <c r="AH50" s="376">
        <v>2.3722839809922635E-4</v>
      </c>
      <c r="AI50" s="376">
        <v>0.41118087883242843</v>
      </c>
      <c r="AJ50" s="374" t="s">
        <v>0</v>
      </c>
      <c r="AK50" s="368">
        <v>110.04002843961091</v>
      </c>
      <c r="AL50" s="376">
        <v>4.463857712424327E-4</v>
      </c>
      <c r="AM50" s="380"/>
      <c r="AN50" s="381">
        <v>20</v>
      </c>
      <c r="AO50" s="382" t="s">
        <v>305</v>
      </c>
      <c r="AP50" s="382" t="s">
        <v>0</v>
      </c>
      <c r="AQ50" s="382" t="s">
        <v>386</v>
      </c>
      <c r="AR50" s="383" t="s">
        <v>0</v>
      </c>
      <c r="AS50" s="375"/>
      <c r="AT50" s="375"/>
    </row>
    <row r="51" spans="1:46" x14ac:dyDescent="0.3">
      <c r="A51" s="374" t="s">
        <v>2109</v>
      </c>
      <c r="B51" s="375" t="s">
        <v>294</v>
      </c>
      <c r="C51" s="375" t="s">
        <v>295</v>
      </c>
      <c r="D51" s="375" t="s">
        <v>438</v>
      </c>
      <c r="E51" s="375" t="s">
        <v>297</v>
      </c>
      <c r="F51" s="375" t="s">
        <v>452</v>
      </c>
      <c r="G51" s="375" t="s">
        <v>463</v>
      </c>
      <c r="H51" s="375" t="s">
        <v>464</v>
      </c>
      <c r="I51" s="375" t="s">
        <v>470</v>
      </c>
      <c r="J51" s="375" t="s">
        <v>471</v>
      </c>
      <c r="K51" s="375" t="s">
        <v>474</v>
      </c>
      <c r="L51" s="376">
        <v>0.79320812387154915</v>
      </c>
      <c r="M51" s="365">
        <v>0.8</v>
      </c>
      <c r="N51" s="376">
        <v>0.70963877078085635</v>
      </c>
      <c r="O51" s="375" t="s">
        <v>477</v>
      </c>
      <c r="P51" s="375"/>
      <c r="Q51" s="375" t="s">
        <v>300</v>
      </c>
      <c r="R51" s="375" t="s">
        <v>464</v>
      </c>
      <c r="S51" s="375"/>
      <c r="T51" s="377">
        <v>2.11</v>
      </c>
      <c r="U51" s="378">
        <v>30</v>
      </c>
      <c r="V51" s="379">
        <v>45200</v>
      </c>
      <c r="W51" s="379"/>
      <c r="X51" s="375" t="s">
        <v>2899</v>
      </c>
      <c r="Y51" s="375"/>
      <c r="Z51" s="375"/>
      <c r="AA51" s="375"/>
      <c r="AB51" s="375"/>
      <c r="AC51" s="375"/>
      <c r="AD51" s="375" t="s">
        <v>360</v>
      </c>
      <c r="AE51" s="379"/>
      <c r="AF51" s="374"/>
      <c r="AG51" s="376">
        <v>1.2530138605288042E-4</v>
      </c>
      <c r="AH51" s="376">
        <v>1.3102130436230057E-4</v>
      </c>
      <c r="AI51" s="376">
        <v>0.30053394051078375</v>
      </c>
      <c r="AJ51" s="374" t="s">
        <v>0</v>
      </c>
      <c r="AK51" s="368">
        <v>160.43293764072746</v>
      </c>
      <c r="AL51" s="376">
        <v>2.4653897453074687E-4</v>
      </c>
      <c r="AM51" s="380"/>
      <c r="AN51" s="381">
        <v>20</v>
      </c>
      <c r="AO51" s="382" t="s">
        <v>305</v>
      </c>
      <c r="AP51" s="382" t="s">
        <v>0</v>
      </c>
      <c r="AQ51" s="382" t="s">
        <v>386</v>
      </c>
      <c r="AR51" s="383" t="s">
        <v>0</v>
      </c>
      <c r="AS51" s="383"/>
      <c r="AT51" s="375"/>
    </row>
    <row r="52" spans="1:46" x14ac:dyDescent="0.3">
      <c r="A52" s="375" t="s">
        <v>2110</v>
      </c>
      <c r="B52" s="375" t="s">
        <v>308</v>
      </c>
      <c r="C52" s="375" t="s">
        <v>295</v>
      </c>
      <c r="D52" s="375" t="s">
        <v>438</v>
      </c>
      <c r="E52" s="375" t="s">
        <v>297</v>
      </c>
      <c r="F52" s="375" t="s">
        <v>452</v>
      </c>
      <c r="G52" s="375" t="s">
        <v>463</v>
      </c>
      <c r="H52" s="375" t="s">
        <v>464</v>
      </c>
      <c r="I52" s="375" t="s">
        <v>470</v>
      </c>
      <c r="J52" s="375" t="s">
        <v>471</v>
      </c>
      <c r="K52" s="375" t="s">
        <v>474</v>
      </c>
      <c r="L52" s="376">
        <v>1.4601357442334848</v>
      </c>
      <c r="M52" s="365">
        <v>1.1000000000000001</v>
      </c>
      <c r="N52" s="376">
        <v>1.3063014655644607</v>
      </c>
      <c r="O52" s="375" t="s">
        <v>477</v>
      </c>
      <c r="P52" s="375"/>
      <c r="Q52" s="375" t="s">
        <v>300</v>
      </c>
      <c r="R52" s="375" t="s">
        <v>464</v>
      </c>
      <c r="S52" s="375"/>
      <c r="T52" s="377">
        <v>2.8</v>
      </c>
      <c r="U52" s="378">
        <v>30</v>
      </c>
      <c r="V52" s="379">
        <v>45931</v>
      </c>
      <c r="W52" s="379"/>
      <c r="X52" s="375" t="s">
        <v>2899</v>
      </c>
      <c r="Y52" s="375"/>
      <c r="Z52" s="375"/>
      <c r="AA52" s="375"/>
      <c r="AB52" s="375"/>
      <c r="AC52" s="375"/>
      <c r="AD52" s="375" t="s">
        <v>360</v>
      </c>
      <c r="AE52" s="379"/>
      <c r="AF52" s="374"/>
      <c r="AG52" s="376">
        <v>2.3005157787758847E-4</v>
      </c>
      <c r="AH52" s="376">
        <v>2.4055326723525992E-4</v>
      </c>
      <c r="AI52" s="376">
        <v>0.41694377494567236</v>
      </c>
      <c r="AJ52" s="374" t="s">
        <v>0</v>
      </c>
      <c r="AK52" s="368">
        <v>108.13462309105577</v>
      </c>
      <c r="AL52" s="376">
        <v>4.526420807123796E-4</v>
      </c>
      <c r="AM52" s="380"/>
      <c r="AN52" s="381">
        <v>20</v>
      </c>
      <c r="AO52" s="382" t="s">
        <v>305</v>
      </c>
      <c r="AP52" s="382" t="s">
        <v>0</v>
      </c>
      <c r="AQ52" s="382" t="s">
        <v>386</v>
      </c>
      <c r="AR52" s="383" t="s">
        <v>0</v>
      </c>
      <c r="AS52" s="375"/>
      <c r="AT52" s="375"/>
    </row>
    <row r="53" spans="1:46" x14ac:dyDescent="0.3">
      <c r="A53" s="375" t="s">
        <v>2111</v>
      </c>
      <c r="B53" s="375" t="s">
        <v>310</v>
      </c>
      <c r="C53" s="375" t="s">
        <v>295</v>
      </c>
      <c r="D53" s="375" t="s">
        <v>438</v>
      </c>
      <c r="E53" s="375" t="s">
        <v>297</v>
      </c>
      <c r="F53" s="375" t="s">
        <v>452</v>
      </c>
      <c r="G53" s="375" t="s">
        <v>463</v>
      </c>
      <c r="H53" s="375" t="s">
        <v>464</v>
      </c>
      <c r="I53" s="375" t="s">
        <v>470</v>
      </c>
      <c r="J53" s="375" t="s">
        <v>471</v>
      </c>
      <c r="K53" s="375" t="s">
        <v>474</v>
      </c>
      <c r="L53" s="376">
        <v>1.4601357442334848</v>
      </c>
      <c r="M53" s="365">
        <v>1.1000000000000001</v>
      </c>
      <c r="N53" s="376">
        <v>1.3063014655644607</v>
      </c>
      <c r="O53" s="375" t="s">
        <v>477</v>
      </c>
      <c r="P53" s="375"/>
      <c r="Q53" s="375" t="s">
        <v>300</v>
      </c>
      <c r="R53" s="375" t="s">
        <v>464</v>
      </c>
      <c r="S53" s="375"/>
      <c r="T53" s="377">
        <v>2.8</v>
      </c>
      <c r="U53" s="378">
        <v>30</v>
      </c>
      <c r="V53" s="379">
        <v>45931</v>
      </c>
      <c r="W53" s="379"/>
      <c r="X53" s="375" t="s">
        <v>2899</v>
      </c>
      <c r="Y53" s="375"/>
      <c r="Z53" s="375"/>
      <c r="AA53" s="375"/>
      <c r="AB53" s="375"/>
      <c r="AC53" s="375"/>
      <c r="AD53" s="375" t="s">
        <v>360</v>
      </c>
      <c r="AE53" s="379"/>
      <c r="AF53" s="374"/>
      <c r="AG53" s="376">
        <v>2.3005157787758847E-4</v>
      </c>
      <c r="AH53" s="376">
        <v>2.4055326723525992E-4</v>
      </c>
      <c r="AI53" s="376">
        <v>0.41694377494567236</v>
      </c>
      <c r="AJ53" s="374" t="s">
        <v>0</v>
      </c>
      <c r="AK53" s="368">
        <v>108.13462309105577</v>
      </c>
      <c r="AL53" s="376">
        <v>4.526420807123796E-4</v>
      </c>
      <c r="AM53" s="380"/>
      <c r="AN53" s="381">
        <v>20</v>
      </c>
      <c r="AO53" s="382" t="s">
        <v>305</v>
      </c>
      <c r="AP53" s="382" t="s">
        <v>0</v>
      </c>
      <c r="AQ53" s="382" t="s">
        <v>386</v>
      </c>
      <c r="AR53" s="383" t="s">
        <v>0</v>
      </c>
      <c r="AS53" s="375"/>
      <c r="AT53" s="375"/>
    </row>
    <row r="54" spans="1:46" x14ac:dyDescent="0.3">
      <c r="A54" s="374" t="s">
        <v>2112</v>
      </c>
      <c r="B54" s="375" t="s">
        <v>294</v>
      </c>
      <c r="C54" s="375" t="s">
        <v>295</v>
      </c>
      <c r="D54" s="375" t="s">
        <v>438</v>
      </c>
      <c r="E54" s="375" t="s">
        <v>297</v>
      </c>
      <c r="F54" s="375" t="s">
        <v>452</v>
      </c>
      <c r="G54" s="375" t="s">
        <v>463</v>
      </c>
      <c r="H54" s="375" t="s">
        <v>464</v>
      </c>
      <c r="I54" s="375" t="s">
        <v>470</v>
      </c>
      <c r="J54" s="375" t="s">
        <v>466</v>
      </c>
      <c r="K54" s="375" t="s">
        <v>474</v>
      </c>
      <c r="L54" s="376">
        <v>1.0390716544588512</v>
      </c>
      <c r="M54" s="365">
        <v>1.1000000000000001</v>
      </c>
      <c r="N54" s="376">
        <v>0.92959906666666681</v>
      </c>
      <c r="O54" s="375" t="s">
        <v>478</v>
      </c>
      <c r="P54" s="375"/>
      <c r="Q54" s="375" t="s">
        <v>300</v>
      </c>
      <c r="R54" s="375" t="s">
        <v>464</v>
      </c>
      <c r="S54" s="375"/>
      <c r="T54" s="377">
        <v>2.8</v>
      </c>
      <c r="U54" s="378">
        <v>30</v>
      </c>
      <c r="V54" s="379">
        <v>45200</v>
      </c>
      <c r="W54" s="379"/>
      <c r="X54" s="375" t="s">
        <v>2899</v>
      </c>
      <c r="Y54" s="375"/>
      <c r="Z54" s="375"/>
      <c r="AA54" s="375"/>
      <c r="AB54" s="375"/>
      <c r="AC54" s="375"/>
      <c r="AD54" s="375" t="s">
        <v>360</v>
      </c>
      <c r="AE54" s="379"/>
      <c r="AF54" s="374"/>
      <c r="AG54" s="376">
        <v>1.6378146474306304E-4</v>
      </c>
      <c r="AH54" s="376">
        <v>1.712579710167617E-4</v>
      </c>
      <c r="AI54" s="376">
        <v>0.29602393369688018</v>
      </c>
      <c r="AJ54" s="374" t="s">
        <v>0</v>
      </c>
      <c r="AK54" s="368">
        <v>163.29859088300026</v>
      </c>
      <c r="AL54" s="376">
        <v>3.2225113892880359E-4</v>
      </c>
      <c r="AM54" s="380"/>
      <c r="AN54" s="381">
        <v>20</v>
      </c>
      <c r="AO54" s="382" t="s">
        <v>305</v>
      </c>
      <c r="AP54" s="382" t="s">
        <v>0</v>
      </c>
      <c r="AQ54" s="382" t="s">
        <v>386</v>
      </c>
      <c r="AR54" s="383" t="s">
        <v>0</v>
      </c>
      <c r="AS54" s="383"/>
      <c r="AT54" s="375"/>
    </row>
    <row r="55" spans="1:46" x14ac:dyDescent="0.3">
      <c r="A55" s="375" t="s">
        <v>2113</v>
      </c>
      <c r="B55" s="375" t="s">
        <v>308</v>
      </c>
      <c r="C55" s="375" t="s">
        <v>295</v>
      </c>
      <c r="D55" s="375" t="s">
        <v>438</v>
      </c>
      <c r="E55" s="375" t="s">
        <v>297</v>
      </c>
      <c r="F55" s="375" t="s">
        <v>452</v>
      </c>
      <c r="G55" s="375" t="s">
        <v>463</v>
      </c>
      <c r="H55" s="375" t="s">
        <v>464</v>
      </c>
      <c r="I55" s="375" t="s">
        <v>470</v>
      </c>
      <c r="J55" s="375" t="s">
        <v>466</v>
      </c>
      <c r="K55" s="375" t="s">
        <v>474</v>
      </c>
      <c r="L55" s="376">
        <v>2.552655461109139</v>
      </c>
      <c r="M55" s="365">
        <v>1.4</v>
      </c>
      <c r="N55" s="376">
        <v>2.2837175126333866</v>
      </c>
      <c r="O55" s="375" t="s">
        <v>478</v>
      </c>
      <c r="P55" s="375"/>
      <c r="Q55" s="375" t="s">
        <v>300</v>
      </c>
      <c r="R55" s="375" t="s">
        <v>464</v>
      </c>
      <c r="S55" s="375"/>
      <c r="T55" s="377">
        <v>1.95</v>
      </c>
      <c r="U55" s="378">
        <v>30</v>
      </c>
      <c r="V55" s="379">
        <v>45931</v>
      </c>
      <c r="W55" s="379"/>
      <c r="X55" s="375" t="s">
        <v>2899</v>
      </c>
      <c r="Y55" s="375"/>
      <c r="Z55" s="375"/>
      <c r="AA55" s="375"/>
      <c r="AB55" s="375"/>
      <c r="AC55" s="375"/>
      <c r="AD55" s="375" t="s">
        <v>360</v>
      </c>
      <c r="AE55" s="379"/>
      <c r="AF55" s="374"/>
      <c r="AG55" s="376">
        <v>4.0218344008438774E-4</v>
      </c>
      <c r="AH55" s="376">
        <v>4.2054282536455869E-4</v>
      </c>
      <c r="AI55" s="376">
        <v>1.0466461548656278</v>
      </c>
      <c r="AJ55" s="374" t="s">
        <v>181</v>
      </c>
      <c r="AK55" s="368">
        <v>26.341846344664983</v>
      </c>
      <c r="AL55" s="376">
        <v>7.9132319294383129E-4</v>
      </c>
      <c r="AM55" s="380"/>
      <c r="AN55" s="381">
        <v>20</v>
      </c>
      <c r="AO55" s="382" t="s">
        <v>305</v>
      </c>
      <c r="AP55" s="382" t="s">
        <v>0</v>
      </c>
      <c r="AQ55" s="382" t="s">
        <v>386</v>
      </c>
      <c r="AR55" s="383" t="s">
        <v>0</v>
      </c>
      <c r="AS55" s="375"/>
      <c r="AT55" s="375"/>
    </row>
    <row r="56" spans="1:46" x14ac:dyDescent="0.3">
      <c r="A56" s="375" t="s">
        <v>2114</v>
      </c>
      <c r="B56" s="375" t="s">
        <v>310</v>
      </c>
      <c r="C56" s="375" t="s">
        <v>295</v>
      </c>
      <c r="D56" s="375" t="s">
        <v>438</v>
      </c>
      <c r="E56" s="375" t="s">
        <v>297</v>
      </c>
      <c r="F56" s="375" t="s">
        <v>452</v>
      </c>
      <c r="G56" s="375" t="s">
        <v>463</v>
      </c>
      <c r="H56" s="375" t="s">
        <v>464</v>
      </c>
      <c r="I56" s="375" t="s">
        <v>470</v>
      </c>
      <c r="J56" s="375" t="s">
        <v>466</v>
      </c>
      <c r="K56" s="375" t="s">
        <v>474</v>
      </c>
      <c r="L56" s="376">
        <v>2.552655461109139</v>
      </c>
      <c r="M56" s="365">
        <v>1.4</v>
      </c>
      <c r="N56" s="376">
        <v>2.2837175126333866</v>
      </c>
      <c r="O56" s="375" t="s">
        <v>478</v>
      </c>
      <c r="P56" s="375"/>
      <c r="Q56" s="375" t="s">
        <v>300</v>
      </c>
      <c r="R56" s="375" t="s">
        <v>464</v>
      </c>
      <c r="S56" s="375"/>
      <c r="T56" s="377">
        <v>1.95</v>
      </c>
      <c r="U56" s="378">
        <v>30</v>
      </c>
      <c r="V56" s="379">
        <v>45931</v>
      </c>
      <c r="W56" s="379"/>
      <c r="X56" s="375" t="s">
        <v>2899</v>
      </c>
      <c r="Y56" s="375"/>
      <c r="Z56" s="375"/>
      <c r="AA56" s="375"/>
      <c r="AB56" s="375"/>
      <c r="AC56" s="375"/>
      <c r="AD56" s="375" t="s">
        <v>360</v>
      </c>
      <c r="AE56" s="379"/>
      <c r="AF56" s="374"/>
      <c r="AG56" s="376">
        <v>4.0218344008438774E-4</v>
      </c>
      <c r="AH56" s="376">
        <v>4.2054282536455869E-4</v>
      </c>
      <c r="AI56" s="376">
        <v>1.0466461548656278</v>
      </c>
      <c r="AJ56" s="374" t="s">
        <v>181</v>
      </c>
      <c r="AK56" s="368">
        <v>26.341846344664983</v>
      </c>
      <c r="AL56" s="376">
        <v>7.9132319294383129E-4</v>
      </c>
      <c r="AM56" s="380"/>
      <c r="AN56" s="381">
        <v>20</v>
      </c>
      <c r="AO56" s="382" t="s">
        <v>305</v>
      </c>
      <c r="AP56" s="382" t="s">
        <v>0</v>
      </c>
      <c r="AQ56" s="382" t="s">
        <v>386</v>
      </c>
      <c r="AR56" s="383" t="s">
        <v>0</v>
      </c>
      <c r="AS56" s="375"/>
      <c r="AT56" s="375"/>
    </row>
    <row r="57" spans="1:46" x14ac:dyDescent="0.3">
      <c r="A57" s="374" t="s">
        <v>2121</v>
      </c>
      <c r="B57" s="375" t="s">
        <v>294</v>
      </c>
      <c r="C57" s="375" t="s">
        <v>295</v>
      </c>
      <c r="D57" s="375" t="s">
        <v>438</v>
      </c>
      <c r="E57" s="375" t="s">
        <v>297</v>
      </c>
      <c r="F57" s="375" t="s">
        <v>452</v>
      </c>
      <c r="G57" s="375" t="s">
        <v>463</v>
      </c>
      <c r="H57" s="375" t="s">
        <v>479</v>
      </c>
      <c r="I57" s="375" t="s">
        <v>470</v>
      </c>
      <c r="J57" s="375" t="s">
        <v>471</v>
      </c>
      <c r="K57" s="375" t="s">
        <v>182</v>
      </c>
      <c r="L57" s="376">
        <v>0.93393847143329234</v>
      </c>
      <c r="M57" s="365">
        <v>0.8</v>
      </c>
      <c r="N57" s="376">
        <v>0.83959544949494946</v>
      </c>
      <c r="O57" s="375" t="s">
        <v>482</v>
      </c>
      <c r="P57" s="375"/>
      <c r="Q57" s="375" t="s">
        <v>300</v>
      </c>
      <c r="R57" s="375" t="s">
        <v>479</v>
      </c>
      <c r="S57" s="375"/>
      <c r="T57" s="377">
        <v>2.11</v>
      </c>
      <c r="U57" s="378">
        <v>30</v>
      </c>
      <c r="V57" s="379">
        <v>45200</v>
      </c>
      <c r="W57" s="379"/>
      <c r="X57" s="375" t="s">
        <v>2899</v>
      </c>
      <c r="Y57" s="375"/>
      <c r="Z57" s="375"/>
      <c r="AA57" s="375"/>
      <c r="AB57" s="375"/>
      <c r="AC57" s="375"/>
      <c r="AD57" s="375" t="s">
        <v>360</v>
      </c>
      <c r="AE57" s="379"/>
      <c r="AF57" s="374"/>
      <c r="AG57" s="376">
        <v>1.1587884588689245E-4</v>
      </c>
      <c r="AH57" s="376">
        <v>1.2078936678905137E-4</v>
      </c>
      <c r="AI57" s="376">
        <v>0.3124764449184238</v>
      </c>
      <c r="AJ57" s="374" t="s">
        <v>0</v>
      </c>
      <c r="AK57" s="368">
        <v>138.06015945454863</v>
      </c>
      <c r="AL57" s="376">
        <v>2.9016467242461516E-4</v>
      </c>
      <c r="AM57" s="380"/>
      <c r="AN57" s="381">
        <v>20</v>
      </c>
      <c r="AO57" s="382" t="s">
        <v>305</v>
      </c>
      <c r="AP57" s="382" t="s">
        <v>0</v>
      </c>
      <c r="AQ57" s="382" t="s">
        <v>386</v>
      </c>
      <c r="AR57" s="383" t="s">
        <v>0</v>
      </c>
      <c r="AS57" s="383"/>
      <c r="AT57" s="375"/>
    </row>
    <row r="58" spans="1:46" x14ac:dyDescent="0.3">
      <c r="A58" s="375" t="s">
        <v>2122</v>
      </c>
      <c r="B58" s="375" t="s">
        <v>308</v>
      </c>
      <c r="C58" s="375" t="s">
        <v>295</v>
      </c>
      <c r="D58" s="375" t="s">
        <v>438</v>
      </c>
      <c r="E58" s="375" t="s">
        <v>297</v>
      </c>
      <c r="F58" s="375" t="s">
        <v>452</v>
      </c>
      <c r="G58" s="375" t="s">
        <v>463</v>
      </c>
      <c r="H58" s="375" t="s">
        <v>479</v>
      </c>
      <c r="I58" s="375" t="s">
        <v>470</v>
      </c>
      <c r="J58" s="375" t="s">
        <v>471</v>
      </c>
      <c r="K58" s="375" t="s">
        <v>182</v>
      </c>
      <c r="L58" s="376">
        <v>1.2475389250167348</v>
      </c>
      <c r="M58" s="365">
        <v>1.1000000000000001</v>
      </c>
      <c r="N58" s="376">
        <v>1.11530836585672</v>
      </c>
      <c r="O58" s="375" t="s">
        <v>482</v>
      </c>
      <c r="P58" s="375"/>
      <c r="Q58" s="375" t="s">
        <v>300</v>
      </c>
      <c r="R58" s="375" t="s">
        <v>479</v>
      </c>
      <c r="S58" s="375"/>
      <c r="T58" s="377">
        <v>2.8</v>
      </c>
      <c r="U58" s="378">
        <v>30</v>
      </c>
      <c r="V58" s="379">
        <v>45931</v>
      </c>
      <c r="W58" s="379"/>
      <c r="X58" s="375" t="s">
        <v>2899</v>
      </c>
      <c r="Y58" s="375"/>
      <c r="Z58" s="375"/>
      <c r="AA58" s="375"/>
      <c r="AB58" s="375"/>
      <c r="AC58" s="375"/>
      <c r="AD58" s="375" t="s">
        <v>360</v>
      </c>
      <c r="AE58" s="379"/>
      <c r="AF58" s="374"/>
      <c r="AG58" s="376">
        <v>1.9295632150742592E-4</v>
      </c>
      <c r="AH58" s="376">
        <v>2.0154960772251056E-4</v>
      </c>
      <c r="AI58" s="376">
        <v>0.34780208618543973</v>
      </c>
      <c r="AJ58" s="374" t="s">
        <v>0</v>
      </c>
      <c r="AK58" s="368">
        <v>132.43366880298123</v>
      </c>
      <c r="AL58" s="376">
        <v>3.8673706675518781E-4</v>
      </c>
      <c r="AM58" s="380"/>
      <c r="AN58" s="381">
        <v>20</v>
      </c>
      <c r="AO58" s="382" t="s">
        <v>305</v>
      </c>
      <c r="AP58" s="382" t="s">
        <v>0</v>
      </c>
      <c r="AQ58" s="382" t="s">
        <v>386</v>
      </c>
      <c r="AR58" s="383" t="s">
        <v>0</v>
      </c>
      <c r="AS58" s="375"/>
      <c r="AT58" s="375"/>
    </row>
    <row r="59" spans="1:46" x14ac:dyDescent="0.3">
      <c r="A59" s="375" t="s">
        <v>2123</v>
      </c>
      <c r="B59" s="375" t="s">
        <v>310</v>
      </c>
      <c r="C59" s="375" t="s">
        <v>295</v>
      </c>
      <c r="D59" s="375" t="s">
        <v>438</v>
      </c>
      <c r="E59" s="375" t="s">
        <v>297</v>
      </c>
      <c r="F59" s="375" t="s">
        <v>452</v>
      </c>
      <c r="G59" s="375" t="s">
        <v>463</v>
      </c>
      <c r="H59" s="375" t="s">
        <v>479</v>
      </c>
      <c r="I59" s="375" t="s">
        <v>470</v>
      </c>
      <c r="J59" s="375" t="s">
        <v>471</v>
      </c>
      <c r="K59" s="375" t="s">
        <v>182</v>
      </c>
      <c r="L59" s="376">
        <v>1.2475389250167348</v>
      </c>
      <c r="M59" s="365">
        <v>1.1000000000000001</v>
      </c>
      <c r="N59" s="376">
        <v>1.11530836585672</v>
      </c>
      <c r="O59" s="375" t="s">
        <v>482</v>
      </c>
      <c r="P59" s="375"/>
      <c r="Q59" s="375" t="s">
        <v>300</v>
      </c>
      <c r="R59" s="375" t="s">
        <v>479</v>
      </c>
      <c r="S59" s="375"/>
      <c r="T59" s="377">
        <v>2.8</v>
      </c>
      <c r="U59" s="378">
        <v>30</v>
      </c>
      <c r="V59" s="379">
        <v>45931</v>
      </c>
      <c r="W59" s="379"/>
      <c r="X59" s="375" t="s">
        <v>2899</v>
      </c>
      <c r="Y59" s="375"/>
      <c r="Z59" s="375"/>
      <c r="AA59" s="375"/>
      <c r="AB59" s="375"/>
      <c r="AC59" s="375"/>
      <c r="AD59" s="375" t="s">
        <v>360</v>
      </c>
      <c r="AE59" s="379"/>
      <c r="AF59" s="374"/>
      <c r="AG59" s="376">
        <v>1.9295632150742592E-4</v>
      </c>
      <c r="AH59" s="376">
        <v>2.0154960772251056E-4</v>
      </c>
      <c r="AI59" s="376">
        <v>0.34780208618543973</v>
      </c>
      <c r="AJ59" s="374" t="s">
        <v>0</v>
      </c>
      <c r="AK59" s="368">
        <v>132.43366880298123</v>
      </c>
      <c r="AL59" s="376">
        <v>3.8673706675518781E-4</v>
      </c>
      <c r="AM59" s="380"/>
      <c r="AN59" s="381">
        <v>20</v>
      </c>
      <c r="AO59" s="382" t="s">
        <v>305</v>
      </c>
      <c r="AP59" s="382" t="s">
        <v>0</v>
      </c>
      <c r="AQ59" s="382" t="s">
        <v>386</v>
      </c>
      <c r="AR59" s="383" t="s">
        <v>0</v>
      </c>
      <c r="AS59" s="375"/>
      <c r="AT59" s="375"/>
    </row>
    <row r="60" spans="1:46" x14ac:dyDescent="0.3">
      <c r="A60" s="374" t="s">
        <v>2124</v>
      </c>
      <c r="B60" s="375" t="s">
        <v>294</v>
      </c>
      <c r="C60" s="375" t="s">
        <v>295</v>
      </c>
      <c r="D60" s="375" t="s">
        <v>438</v>
      </c>
      <c r="E60" s="375" t="s">
        <v>297</v>
      </c>
      <c r="F60" s="375" t="s">
        <v>452</v>
      </c>
      <c r="G60" s="375" t="s">
        <v>463</v>
      </c>
      <c r="H60" s="375" t="s">
        <v>479</v>
      </c>
      <c r="I60" s="375" t="s">
        <v>470</v>
      </c>
      <c r="J60" s="375" t="s">
        <v>466</v>
      </c>
      <c r="K60" s="375" t="s">
        <v>182</v>
      </c>
      <c r="L60" s="376">
        <v>0.9997676211443044</v>
      </c>
      <c r="M60" s="365">
        <v>1.1000000000000001</v>
      </c>
      <c r="N60" s="376">
        <v>0.89877478114478093</v>
      </c>
      <c r="O60" s="375" t="s">
        <v>483</v>
      </c>
      <c r="P60" s="375"/>
      <c r="Q60" s="375" t="s">
        <v>300</v>
      </c>
      <c r="R60" s="375" t="s">
        <v>479</v>
      </c>
      <c r="S60" s="375"/>
      <c r="T60" s="377">
        <v>2.8</v>
      </c>
      <c r="U60" s="378">
        <v>30</v>
      </c>
      <c r="V60" s="379">
        <v>45200</v>
      </c>
      <c r="W60" s="379"/>
      <c r="X60" s="375" t="s">
        <v>2899</v>
      </c>
      <c r="Y60" s="375"/>
      <c r="Z60" s="375"/>
      <c r="AA60" s="375"/>
      <c r="AB60" s="375"/>
      <c r="AC60" s="375"/>
      <c r="AD60" s="375" t="s">
        <v>360</v>
      </c>
      <c r="AE60" s="379"/>
      <c r="AF60" s="374"/>
      <c r="AG60" s="376">
        <v>1.2384246117044196E-4</v>
      </c>
      <c r="AH60" s="376">
        <v>1.29090450909189E-4</v>
      </c>
      <c r="AI60" s="376">
        <v>0.2516559030981641</v>
      </c>
      <c r="AJ60" s="374" t="s">
        <v>0</v>
      </c>
      <c r="AK60" s="368">
        <v>176.68417977063703</v>
      </c>
      <c r="AL60" s="376">
        <v>3.1010584289780329E-4</v>
      </c>
      <c r="AM60" s="380"/>
      <c r="AN60" s="381">
        <v>20</v>
      </c>
      <c r="AO60" s="382" t="s">
        <v>305</v>
      </c>
      <c r="AP60" s="382" t="s">
        <v>0</v>
      </c>
      <c r="AQ60" s="382" t="s">
        <v>386</v>
      </c>
      <c r="AR60" s="383" t="s">
        <v>0</v>
      </c>
      <c r="AS60" s="383"/>
      <c r="AT60" s="375"/>
    </row>
    <row r="61" spans="1:46" x14ac:dyDescent="0.3">
      <c r="A61" s="375" t="s">
        <v>2125</v>
      </c>
      <c r="B61" s="375" t="s">
        <v>308</v>
      </c>
      <c r="C61" s="375" t="s">
        <v>295</v>
      </c>
      <c r="D61" s="375" t="s">
        <v>438</v>
      </c>
      <c r="E61" s="375" t="s">
        <v>297</v>
      </c>
      <c r="F61" s="375" t="s">
        <v>452</v>
      </c>
      <c r="G61" s="375" t="s">
        <v>463</v>
      </c>
      <c r="H61" s="375" t="s">
        <v>479</v>
      </c>
      <c r="I61" s="375" t="s">
        <v>470</v>
      </c>
      <c r="J61" s="375" t="s">
        <v>466</v>
      </c>
      <c r="K61" s="375" t="s">
        <v>182</v>
      </c>
      <c r="L61" s="376">
        <v>1.6403209056370316</v>
      </c>
      <c r="M61" s="365">
        <v>1.4</v>
      </c>
      <c r="N61" s="376">
        <v>1.4664581537783374</v>
      </c>
      <c r="O61" s="375" t="s">
        <v>483</v>
      </c>
      <c r="P61" s="375"/>
      <c r="Q61" s="375" t="s">
        <v>300</v>
      </c>
      <c r="R61" s="375" t="s">
        <v>479</v>
      </c>
      <c r="S61" s="375"/>
      <c r="T61" s="377">
        <v>2.11</v>
      </c>
      <c r="U61" s="378">
        <v>30</v>
      </c>
      <c r="V61" s="379">
        <v>45931</v>
      </c>
      <c r="W61" s="379"/>
      <c r="X61" s="375" t="s">
        <v>2899</v>
      </c>
      <c r="Y61" s="375"/>
      <c r="Z61" s="375"/>
      <c r="AA61" s="375"/>
      <c r="AB61" s="375"/>
      <c r="AC61" s="375"/>
      <c r="AD61" s="375" t="s">
        <v>360</v>
      </c>
      <c r="AE61" s="379"/>
      <c r="AF61" s="374"/>
      <c r="AG61" s="376">
        <v>2.5370774546309679E-4</v>
      </c>
      <c r="AH61" s="376">
        <v>2.6500658892526508E-4</v>
      </c>
      <c r="AI61" s="376">
        <v>0.60685156116269778</v>
      </c>
      <c r="AJ61" s="374" t="s">
        <v>0</v>
      </c>
      <c r="AK61" s="368">
        <v>64.510354330784438</v>
      </c>
      <c r="AL61" s="376">
        <v>5.0849948074747941E-4</v>
      </c>
      <c r="AM61" s="380"/>
      <c r="AN61" s="381">
        <v>20</v>
      </c>
      <c r="AO61" s="382" t="s">
        <v>305</v>
      </c>
      <c r="AP61" s="382" t="s">
        <v>0</v>
      </c>
      <c r="AQ61" s="382" t="s">
        <v>386</v>
      </c>
      <c r="AR61" s="383" t="s">
        <v>0</v>
      </c>
      <c r="AS61" s="375"/>
      <c r="AT61" s="375"/>
    </row>
    <row r="62" spans="1:46" x14ac:dyDescent="0.3">
      <c r="A62" s="375" t="s">
        <v>2126</v>
      </c>
      <c r="B62" s="375" t="s">
        <v>310</v>
      </c>
      <c r="C62" s="375" t="s">
        <v>295</v>
      </c>
      <c r="D62" s="375" t="s">
        <v>438</v>
      </c>
      <c r="E62" s="375" t="s">
        <v>297</v>
      </c>
      <c r="F62" s="375" t="s">
        <v>452</v>
      </c>
      <c r="G62" s="375" t="s">
        <v>463</v>
      </c>
      <c r="H62" s="375" t="s">
        <v>479</v>
      </c>
      <c r="I62" s="375" t="s">
        <v>470</v>
      </c>
      <c r="J62" s="375" t="s">
        <v>466</v>
      </c>
      <c r="K62" s="375" t="s">
        <v>182</v>
      </c>
      <c r="L62" s="376">
        <v>1.6403209056370316</v>
      </c>
      <c r="M62" s="365">
        <v>1.4</v>
      </c>
      <c r="N62" s="376">
        <v>1.4664581537783374</v>
      </c>
      <c r="O62" s="375" t="s">
        <v>483</v>
      </c>
      <c r="P62" s="375"/>
      <c r="Q62" s="375" t="s">
        <v>300</v>
      </c>
      <c r="R62" s="375" t="s">
        <v>479</v>
      </c>
      <c r="S62" s="375"/>
      <c r="T62" s="377">
        <v>2.11</v>
      </c>
      <c r="U62" s="378">
        <v>30</v>
      </c>
      <c r="V62" s="379">
        <v>45931</v>
      </c>
      <c r="W62" s="379"/>
      <c r="X62" s="375" t="s">
        <v>2899</v>
      </c>
      <c r="Y62" s="375"/>
      <c r="Z62" s="375"/>
      <c r="AA62" s="375"/>
      <c r="AB62" s="375"/>
      <c r="AC62" s="375"/>
      <c r="AD62" s="375" t="s">
        <v>360</v>
      </c>
      <c r="AE62" s="379"/>
      <c r="AF62" s="374"/>
      <c r="AG62" s="376">
        <v>2.5370774546309679E-4</v>
      </c>
      <c r="AH62" s="376">
        <v>2.6500658892526508E-4</v>
      </c>
      <c r="AI62" s="376">
        <v>0.60685156116269778</v>
      </c>
      <c r="AJ62" s="374" t="s">
        <v>0</v>
      </c>
      <c r="AK62" s="368">
        <v>64.510354330784438</v>
      </c>
      <c r="AL62" s="376">
        <v>5.0849948074747941E-4</v>
      </c>
      <c r="AM62" s="380"/>
      <c r="AN62" s="381">
        <v>20</v>
      </c>
      <c r="AO62" s="382" t="s">
        <v>305</v>
      </c>
      <c r="AP62" s="382" t="s">
        <v>0</v>
      </c>
      <c r="AQ62" s="382" t="s">
        <v>386</v>
      </c>
      <c r="AR62" s="383" t="s">
        <v>0</v>
      </c>
      <c r="AS62" s="375"/>
      <c r="AT62" s="375"/>
    </row>
    <row r="63" spans="1:46" x14ac:dyDescent="0.3">
      <c r="A63" s="374" t="s">
        <v>2133</v>
      </c>
      <c r="B63" s="375" t="s">
        <v>294</v>
      </c>
      <c r="C63" s="375" t="s">
        <v>295</v>
      </c>
      <c r="D63" s="375" t="s">
        <v>438</v>
      </c>
      <c r="E63" s="375" t="s">
        <v>297</v>
      </c>
      <c r="F63" s="375" t="s">
        <v>452</v>
      </c>
      <c r="G63" s="375" t="s">
        <v>463</v>
      </c>
      <c r="H63" s="375" t="s">
        <v>479</v>
      </c>
      <c r="I63" s="375" t="s">
        <v>470</v>
      </c>
      <c r="J63" s="375" t="s">
        <v>471</v>
      </c>
      <c r="K63" s="375" t="s">
        <v>474</v>
      </c>
      <c r="L63" s="376">
        <v>0.91271937582809004</v>
      </c>
      <c r="M63" s="365">
        <v>0.8</v>
      </c>
      <c r="N63" s="376">
        <v>0.82051982871536511</v>
      </c>
      <c r="O63" s="375" t="s">
        <v>486</v>
      </c>
      <c r="P63" s="375"/>
      <c r="Q63" s="375" t="s">
        <v>300</v>
      </c>
      <c r="R63" s="375" t="s">
        <v>479</v>
      </c>
      <c r="S63" s="375"/>
      <c r="T63" s="377">
        <v>2.11</v>
      </c>
      <c r="U63" s="378">
        <v>30</v>
      </c>
      <c r="V63" s="379">
        <v>45200</v>
      </c>
      <c r="W63" s="379"/>
      <c r="X63" s="375" t="s">
        <v>2899</v>
      </c>
      <c r="Y63" s="375"/>
      <c r="Z63" s="375"/>
      <c r="AA63" s="375"/>
      <c r="AB63" s="375"/>
      <c r="AC63" s="375"/>
      <c r="AD63" s="375" t="s">
        <v>360</v>
      </c>
      <c r="AE63" s="379"/>
      <c r="AF63" s="374"/>
      <c r="AG63" s="376">
        <v>1.1338493131838269E-4</v>
      </c>
      <c r="AH63" s="376">
        <v>1.1818976925896968E-4</v>
      </c>
      <c r="AI63" s="376">
        <v>0.30575140764062042</v>
      </c>
      <c r="AJ63" s="374" t="s">
        <v>0</v>
      </c>
      <c r="AK63" s="368">
        <v>141.57528260670566</v>
      </c>
      <c r="AL63" s="376">
        <v>2.8391982334721814E-4</v>
      </c>
      <c r="AM63" s="380"/>
      <c r="AN63" s="381">
        <v>20</v>
      </c>
      <c r="AO63" s="382" t="s">
        <v>305</v>
      </c>
      <c r="AP63" s="382" t="s">
        <v>0</v>
      </c>
      <c r="AQ63" s="382" t="s">
        <v>386</v>
      </c>
      <c r="AR63" s="383" t="s">
        <v>0</v>
      </c>
      <c r="AS63" s="383"/>
      <c r="AT63" s="375"/>
    </row>
    <row r="64" spans="1:46" x14ac:dyDescent="0.3">
      <c r="A64" s="375" t="s">
        <v>2134</v>
      </c>
      <c r="B64" s="375" t="s">
        <v>308</v>
      </c>
      <c r="C64" s="375" t="s">
        <v>295</v>
      </c>
      <c r="D64" s="375" t="s">
        <v>438</v>
      </c>
      <c r="E64" s="375" t="s">
        <v>297</v>
      </c>
      <c r="F64" s="375" t="s">
        <v>452</v>
      </c>
      <c r="G64" s="375" t="s">
        <v>463</v>
      </c>
      <c r="H64" s="375" t="s">
        <v>479</v>
      </c>
      <c r="I64" s="375" t="s">
        <v>470</v>
      </c>
      <c r="J64" s="375" t="s">
        <v>471</v>
      </c>
      <c r="K64" s="375" t="s">
        <v>474</v>
      </c>
      <c r="L64" s="376">
        <v>1.716658964491766</v>
      </c>
      <c r="M64" s="365">
        <v>1.1000000000000001</v>
      </c>
      <c r="N64" s="376">
        <v>1.5347049026104878</v>
      </c>
      <c r="O64" s="375" t="s">
        <v>486</v>
      </c>
      <c r="P64" s="375"/>
      <c r="Q64" s="375" t="s">
        <v>300</v>
      </c>
      <c r="R64" s="375" t="s">
        <v>479</v>
      </c>
      <c r="S64" s="375"/>
      <c r="T64" s="377">
        <v>1.95</v>
      </c>
      <c r="U64" s="378">
        <v>30</v>
      </c>
      <c r="V64" s="379">
        <v>45931</v>
      </c>
      <c r="W64" s="379"/>
      <c r="X64" s="375" t="s">
        <v>2899</v>
      </c>
      <c r="Y64" s="375"/>
      <c r="Z64" s="375"/>
      <c r="AA64" s="375"/>
      <c r="AB64" s="375"/>
      <c r="AC64" s="375"/>
      <c r="AD64" s="375" t="s">
        <v>360</v>
      </c>
      <c r="AE64" s="379"/>
      <c r="AF64" s="374"/>
      <c r="AG64" s="376">
        <v>2.6551492096059024E-4</v>
      </c>
      <c r="AH64" s="376">
        <v>2.7733959554168247E-4</v>
      </c>
      <c r="AI64" s="376">
        <v>0.68720375403907852</v>
      </c>
      <c r="AJ64" s="374" t="s">
        <v>0</v>
      </c>
      <c r="AK64" s="368">
        <v>53.847326405076934</v>
      </c>
      <c r="AL64" s="376">
        <v>5.321642789924471E-4</v>
      </c>
      <c r="AM64" s="380"/>
      <c r="AN64" s="381">
        <v>20</v>
      </c>
      <c r="AO64" s="382" t="s">
        <v>305</v>
      </c>
      <c r="AP64" s="382" t="s">
        <v>0</v>
      </c>
      <c r="AQ64" s="382" t="s">
        <v>386</v>
      </c>
      <c r="AR64" s="383" t="s">
        <v>0</v>
      </c>
      <c r="AS64" s="375"/>
      <c r="AT64" s="375"/>
    </row>
    <row r="65" spans="1:46" x14ac:dyDescent="0.3">
      <c r="A65" s="375" t="s">
        <v>2135</v>
      </c>
      <c r="B65" s="375" t="s">
        <v>310</v>
      </c>
      <c r="C65" s="375" t="s">
        <v>295</v>
      </c>
      <c r="D65" s="375" t="s">
        <v>438</v>
      </c>
      <c r="E65" s="375" t="s">
        <v>297</v>
      </c>
      <c r="F65" s="375" t="s">
        <v>452</v>
      </c>
      <c r="G65" s="375" t="s">
        <v>463</v>
      </c>
      <c r="H65" s="375" t="s">
        <v>479</v>
      </c>
      <c r="I65" s="375" t="s">
        <v>470</v>
      </c>
      <c r="J65" s="375" t="s">
        <v>471</v>
      </c>
      <c r="K65" s="375" t="s">
        <v>474</v>
      </c>
      <c r="L65" s="376">
        <v>1.716658964491766</v>
      </c>
      <c r="M65" s="365">
        <v>1.1000000000000001</v>
      </c>
      <c r="N65" s="376">
        <v>1.5347049026104878</v>
      </c>
      <c r="O65" s="375" t="s">
        <v>486</v>
      </c>
      <c r="P65" s="375"/>
      <c r="Q65" s="375" t="s">
        <v>300</v>
      </c>
      <c r="R65" s="375" t="s">
        <v>479</v>
      </c>
      <c r="S65" s="375"/>
      <c r="T65" s="377">
        <v>1.95</v>
      </c>
      <c r="U65" s="378">
        <v>30</v>
      </c>
      <c r="V65" s="379">
        <v>45931</v>
      </c>
      <c r="W65" s="379"/>
      <c r="X65" s="375" t="s">
        <v>2899</v>
      </c>
      <c r="Y65" s="375"/>
      <c r="Z65" s="375"/>
      <c r="AA65" s="375"/>
      <c r="AB65" s="375"/>
      <c r="AC65" s="375"/>
      <c r="AD65" s="375" t="s">
        <v>360</v>
      </c>
      <c r="AE65" s="379"/>
      <c r="AF65" s="374"/>
      <c r="AG65" s="376">
        <v>2.6551492096059024E-4</v>
      </c>
      <c r="AH65" s="376">
        <v>2.7733959554168247E-4</v>
      </c>
      <c r="AI65" s="376">
        <v>0.68720375403907852</v>
      </c>
      <c r="AJ65" s="374" t="s">
        <v>0</v>
      </c>
      <c r="AK65" s="368">
        <v>53.847326405076934</v>
      </c>
      <c r="AL65" s="376">
        <v>5.321642789924471E-4</v>
      </c>
      <c r="AM65" s="380"/>
      <c r="AN65" s="381">
        <v>20</v>
      </c>
      <c r="AO65" s="382" t="s">
        <v>305</v>
      </c>
      <c r="AP65" s="382" t="s">
        <v>0</v>
      </c>
      <c r="AQ65" s="382" t="s">
        <v>386</v>
      </c>
      <c r="AR65" s="383" t="s">
        <v>0</v>
      </c>
      <c r="AS65" s="375"/>
      <c r="AT65" s="375"/>
    </row>
    <row r="66" spans="1:46" x14ac:dyDescent="0.3">
      <c r="A66" s="374" t="s">
        <v>2136</v>
      </c>
      <c r="B66" s="375" t="s">
        <v>294</v>
      </c>
      <c r="C66" s="375" t="s">
        <v>295</v>
      </c>
      <c r="D66" s="375" t="s">
        <v>438</v>
      </c>
      <c r="E66" s="375" t="s">
        <v>297</v>
      </c>
      <c r="F66" s="375" t="s">
        <v>452</v>
      </c>
      <c r="G66" s="375" t="s">
        <v>463</v>
      </c>
      <c r="H66" s="375" t="s">
        <v>479</v>
      </c>
      <c r="I66" s="375" t="s">
        <v>470</v>
      </c>
      <c r="J66" s="375" t="s">
        <v>466</v>
      </c>
      <c r="K66" s="375" t="s">
        <v>474</v>
      </c>
      <c r="L66" s="376">
        <v>1.1674820686318144</v>
      </c>
      <c r="M66" s="365">
        <v>1.1000000000000001</v>
      </c>
      <c r="N66" s="376">
        <v>1.0495473333333334</v>
      </c>
      <c r="O66" s="375" t="s">
        <v>487</v>
      </c>
      <c r="P66" s="375"/>
      <c r="Q66" s="375" t="s">
        <v>300</v>
      </c>
      <c r="R66" s="375" t="s">
        <v>479</v>
      </c>
      <c r="S66" s="375"/>
      <c r="T66" s="377">
        <v>2.8</v>
      </c>
      <c r="U66" s="378">
        <v>30</v>
      </c>
      <c r="V66" s="379">
        <v>45200</v>
      </c>
      <c r="W66" s="379"/>
      <c r="X66" s="375" t="s">
        <v>2899</v>
      </c>
      <c r="Y66" s="375"/>
      <c r="Z66" s="375"/>
      <c r="AA66" s="375"/>
      <c r="AB66" s="375"/>
      <c r="AC66" s="375"/>
      <c r="AD66" s="375" t="s">
        <v>360</v>
      </c>
      <c r="AE66" s="379"/>
      <c r="AF66" s="374"/>
      <c r="AG66" s="376">
        <v>1.4471675703344849E-4</v>
      </c>
      <c r="AH66" s="376">
        <v>1.5084932294629031E-4</v>
      </c>
      <c r="AI66" s="376">
        <v>0.29407382444190577</v>
      </c>
      <c r="AJ66" s="374" t="s">
        <v>0</v>
      </c>
      <c r="AK66" s="368">
        <v>148.06102559161729</v>
      </c>
      <c r="AL66" s="376">
        <v>3.6237580791882121E-4</v>
      </c>
      <c r="AM66" s="380"/>
      <c r="AN66" s="381">
        <v>20</v>
      </c>
      <c r="AO66" s="382" t="s">
        <v>305</v>
      </c>
      <c r="AP66" s="382" t="s">
        <v>0</v>
      </c>
      <c r="AQ66" s="382" t="s">
        <v>386</v>
      </c>
      <c r="AR66" s="383" t="s">
        <v>0</v>
      </c>
      <c r="AS66" s="383"/>
      <c r="AT66" s="375"/>
    </row>
    <row r="67" spans="1:46" x14ac:dyDescent="0.3">
      <c r="A67" s="375" t="s">
        <v>2137</v>
      </c>
      <c r="B67" s="375" t="s">
        <v>308</v>
      </c>
      <c r="C67" s="375" t="s">
        <v>295</v>
      </c>
      <c r="D67" s="375" t="s">
        <v>438</v>
      </c>
      <c r="E67" s="375" t="s">
        <v>297</v>
      </c>
      <c r="F67" s="375" t="s">
        <v>452</v>
      </c>
      <c r="G67" s="375" t="s">
        <v>463</v>
      </c>
      <c r="H67" s="375" t="s">
        <v>479</v>
      </c>
      <c r="I67" s="375" t="s">
        <v>470</v>
      </c>
      <c r="J67" s="375" t="s">
        <v>466</v>
      </c>
      <c r="K67" s="375" t="s">
        <v>474</v>
      </c>
      <c r="L67" s="376">
        <v>2.8898765279882865</v>
      </c>
      <c r="M67" s="365">
        <v>1.4</v>
      </c>
      <c r="N67" s="376">
        <v>2.583569460900847</v>
      </c>
      <c r="O67" s="375" t="s">
        <v>487</v>
      </c>
      <c r="P67" s="375"/>
      <c r="Q67" s="375" t="s">
        <v>300</v>
      </c>
      <c r="R67" s="375" t="s">
        <v>479</v>
      </c>
      <c r="S67" s="375"/>
      <c r="T67" s="377">
        <v>2.8</v>
      </c>
      <c r="U67" s="378">
        <v>30</v>
      </c>
      <c r="V67" s="379">
        <v>45931</v>
      </c>
      <c r="W67" s="379"/>
      <c r="X67" s="375" t="s">
        <v>2899</v>
      </c>
      <c r="Y67" s="375"/>
      <c r="Z67" s="375"/>
      <c r="AA67" s="375"/>
      <c r="AB67" s="375"/>
      <c r="AC67" s="375"/>
      <c r="AD67" s="375" t="s">
        <v>360</v>
      </c>
      <c r="AE67" s="379"/>
      <c r="AF67" s="374"/>
      <c r="AG67" s="376">
        <v>4.4697598870014542E-4</v>
      </c>
      <c r="AH67" s="376">
        <v>4.6688200977353615E-4</v>
      </c>
      <c r="AI67" s="376">
        <v>0.80567032025808638</v>
      </c>
      <c r="AJ67" s="374" t="s">
        <v>0</v>
      </c>
      <c r="AK67" s="368">
        <v>42.005908130560982</v>
      </c>
      <c r="AL67" s="376">
        <v>8.9586172367636858E-4</v>
      </c>
      <c r="AM67" s="380"/>
      <c r="AN67" s="381">
        <v>20</v>
      </c>
      <c r="AO67" s="382" t="s">
        <v>305</v>
      </c>
      <c r="AP67" s="382" t="s">
        <v>0</v>
      </c>
      <c r="AQ67" s="382" t="s">
        <v>386</v>
      </c>
      <c r="AR67" s="383" t="s">
        <v>0</v>
      </c>
      <c r="AS67" s="375"/>
      <c r="AT67" s="375"/>
    </row>
    <row r="68" spans="1:46" x14ac:dyDescent="0.3">
      <c r="A68" s="375" t="s">
        <v>2138</v>
      </c>
      <c r="B68" s="375" t="s">
        <v>310</v>
      </c>
      <c r="C68" s="375" t="s">
        <v>295</v>
      </c>
      <c r="D68" s="375" t="s">
        <v>438</v>
      </c>
      <c r="E68" s="375" t="s">
        <v>297</v>
      </c>
      <c r="F68" s="375" t="s">
        <v>452</v>
      </c>
      <c r="G68" s="375" t="s">
        <v>463</v>
      </c>
      <c r="H68" s="375" t="s">
        <v>479</v>
      </c>
      <c r="I68" s="375" t="s">
        <v>470</v>
      </c>
      <c r="J68" s="375" t="s">
        <v>466</v>
      </c>
      <c r="K68" s="375" t="s">
        <v>474</v>
      </c>
      <c r="L68" s="376">
        <v>2.8898765279882865</v>
      </c>
      <c r="M68" s="365">
        <v>1.4</v>
      </c>
      <c r="N68" s="376">
        <v>2.583569460900847</v>
      </c>
      <c r="O68" s="375" t="s">
        <v>487</v>
      </c>
      <c r="P68" s="375"/>
      <c r="Q68" s="375" t="s">
        <v>300</v>
      </c>
      <c r="R68" s="375" t="s">
        <v>479</v>
      </c>
      <c r="S68" s="375"/>
      <c r="T68" s="377">
        <v>2.8</v>
      </c>
      <c r="U68" s="378">
        <v>30</v>
      </c>
      <c r="V68" s="379">
        <v>45931</v>
      </c>
      <c r="W68" s="379"/>
      <c r="X68" s="375" t="s">
        <v>2899</v>
      </c>
      <c r="Y68" s="375"/>
      <c r="Z68" s="375"/>
      <c r="AA68" s="375"/>
      <c r="AB68" s="375"/>
      <c r="AC68" s="375"/>
      <c r="AD68" s="375" t="s">
        <v>360</v>
      </c>
      <c r="AE68" s="379"/>
      <c r="AF68" s="374"/>
      <c r="AG68" s="376">
        <v>4.4697598870014542E-4</v>
      </c>
      <c r="AH68" s="376">
        <v>4.6688200977353615E-4</v>
      </c>
      <c r="AI68" s="376">
        <v>0.80567032025808638</v>
      </c>
      <c r="AJ68" s="374" t="s">
        <v>0</v>
      </c>
      <c r="AK68" s="368">
        <v>42.005908130560982</v>
      </c>
      <c r="AL68" s="376">
        <v>8.9586172367636858E-4</v>
      </c>
      <c r="AM68" s="380"/>
      <c r="AN68" s="381">
        <v>20</v>
      </c>
      <c r="AO68" s="382" t="s">
        <v>305</v>
      </c>
      <c r="AP68" s="382" t="s">
        <v>0</v>
      </c>
      <c r="AQ68" s="382" t="s">
        <v>386</v>
      </c>
      <c r="AR68" s="383" t="s">
        <v>0</v>
      </c>
      <c r="AS68" s="375"/>
      <c r="AT68" s="375"/>
    </row>
    <row r="69" spans="1:46" x14ac:dyDescent="0.3">
      <c r="A69" s="374" t="s">
        <v>2145</v>
      </c>
      <c r="B69" s="375" t="s">
        <v>294</v>
      </c>
      <c r="C69" s="375" t="s">
        <v>295</v>
      </c>
      <c r="D69" s="375" t="s">
        <v>438</v>
      </c>
      <c r="E69" s="375" t="s">
        <v>297</v>
      </c>
      <c r="F69" s="375" t="s">
        <v>452</v>
      </c>
      <c r="G69" s="375" t="s">
        <v>463</v>
      </c>
      <c r="H69" s="375" t="s">
        <v>488</v>
      </c>
      <c r="I69" s="375" t="s">
        <v>470</v>
      </c>
      <c r="J69" s="375" t="s">
        <v>471</v>
      </c>
      <c r="K69" s="375" t="s">
        <v>182</v>
      </c>
      <c r="L69" s="376">
        <v>2.498926574060409</v>
      </c>
      <c r="M69" s="365">
        <v>0.8</v>
      </c>
      <c r="N69" s="376">
        <v>2.2446327323232325</v>
      </c>
      <c r="O69" s="375" t="s">
        <v>491</v>
      </c>
      <c r="P69" s="375"/>
      <c r="Q69" s="375" t="s">
        <v>300</v>
      </c>
      <c r="R69" s="375" t="s">
        <v>488</v>
      </c>
      <c r="S69" s="375"/>
      <c r="T69" s="377">
        <v>2.11</v>
      </c>
      <c r="U69" s="378">
        <v>30</v>
      </c>
      <c r="V69" s="379">
        <v>45200</v>
      </c>
      <c r="W69" s="379"/>
      <c r="X69" s="375" t="s">
        <v>2899</v>
      </c>
      <c r="Y69" s="375"/>
      <c r="Z69" s="375"/>
      <c r="AA69" s="375"/>
      <c r="AB69" s="375"/>
      <c r="AC69" s="375"/>
      <c r="AD69" s="375" t="s">
        <v>360</v>
      </c>
      <c r="AE69" s="379"/>
      <c r="AF69" s="374"/>
      <c r="AG69" s="376">
        <v>3.097985471669982E-4</v>
      </c>
      <c r="AH69" s="376">
        <v>3.2292667447685167E-4</v>
      </c>
      <c r="AI69" s="376">
        <v>0.83539620988394958</v>
      </c>
      <c r="AJ69" s="374" t="s">
        <v>0</v>
      </c>
      <c r="AK69" s="368">
        <v>38.024032059187078</v>
      </c>
      <c r="AL69" s="376">
        <v>7.7574636913519616E-4</v>
      </c>
      <c r="AM69" s="380"/>
      <c r="AN69" s="381">
        <v>20</v>
      </c>
      <c r="AO69" s="382" t="s">
        <v>305</v>
      </c>
      <c r="AP69" s="382" t="s">
        <v>0</v>
      </c>
      <c r="AQ69" s="382" t="s">
        <v>386</v>
      </c>
      <c r="AR69" s="383" t="s">
        <v>0</v>
      </c>
      <c r="AS69" s="383"/>
      <c r="AT69" s="375"/>
    </row>
    <row r="70" spans="1:46" x14ac:dyDescent="0.3">
      <c r="A70" s="375" t="s">
        <v>2146</v>
      </c>
      <c r="B70" s="375" t="s">
        <v>308</v>
      </c>
      <c r="C70" s="375" t="s">
        <v>295</v>
      </c>
      <c r="D70" s="375" t="s">
        <v>438</v>
      </c>
      <c r="E70" s="375" t="s">
        <v>297</v>
      </c>
      <c r="F70" s="375" t="s">
        <v>452</v>
      </c>
      <c r="G70" s="375" t="s">
        <v>463</v>
      </c>
      <c r="H70" s="375" t="s">
        <v>488</v>
      </c>
      <c r="I70" s="375" t="s">
        <v>470</v>
      </c>
      <c r="J70" s="375" t="s">
        <v>471</v>
      </c>
      <c r="K70" s="375" t="s">
        <v>182</v>
      </c>
      <c r="L70" s="376">
        <v>3.1223323652412001</v>
      </c>
      <c r="M70" s="365">
        <v>1.1000000000000001</v>
      </c>
      <c r="N70" s="376">
        <v>2.8045999834340041</v>
      </c>
      <c r="O70" s="375" t="s">
        <v>491</v>
      </c>
      <c r="P70" s="375"/>
      <c r="Q70" s="375" t="s">
        <v>300</v>
      </c>
      <c r="R70" s="375" t="s">
        <v>488</v>
      </c>
      <c r="S70" s="375"/>
      <c r="T70" s="377">
        <v>2.8</v>
      </c>
      <c r="U70" s="378">
        <v>30</v>
      </c>
      <c r="V70" s="379">
        <v>45931</v>
      </c>
      <c r="W70" s="379"/>
      <c r="X70" s="375" t="s">
        <v>2899</v>
      </c>
      <c r="Y70" s="375"/>
      <c r="Z70" s="375"/>
      <c r="AA70" s="375"/>
      <c r="AB70" s="375"/>
      <c r="AC70" s="375"/>
      <c r="AD70" s="375" t="s">
        <v>360</v>
      </c>
      <c r="AE70" s="379"/>
      <c r="AF70" s="374"/>
      <c r="AG70" s="376">
        <v>3.8654534702726897E-4</v>
      </c>
      <c r="AH70" s="376">
        <v>4.0292572251066333E-4</v>
      </c>
      <c r="AI70" s="376">
        <v>0.78693539317849703</v>
      </c>
      <c r="AJ70" s="374" t="s">
        <v>0</v>
      </c>
      <c r="AK70" s="368">
        <v>41.730206364595993</v>
      </c>
      <c r="AL70" s="376">
        <v>9.6792303322477122E-4</v>
      </c>
      <c r="AM70" s="380"/>
      <c r="AN70" s="381">
        <v>20</v>
      </c>
      <c r="AO70" s="382" t="s">
        <v>305</v>
      </c>
      <c r="AP70" s="382" t="s">
        <v>0</v>
      </c>
      <c r="AQ70" s="382" t="s">
        <v>386</v>
      </c>
      <c r="AR70" s="383" t="s">
        <v>0</v>
      </c>
      <c r="AS70" s="375"/>
      <c r="AT70" s="375"/>
    </row>
    <row r="71" spans="1:46" x14ac:dyDescent="0.3">
      <c r="A71" s="375" t="s">
        <v>2147</v>
      </c>
      <c r="B71" s="375" t="s">
        <v>310</v>
      </c>
      <c r="C71" s="375" t="s">
        <v>295</v>
      </c>
      <c r="D71" s="375" t="s">
        <v>438</v>
      </c>
      <c r="E71" s="375" t="s">
        <v>297</v>
      </c>
      <c r="F71" s="375" t="s">
        <v>452</v>
      </c>
      <c r="G71" s="375" t="s">
        <v>463</v>
      </c>
      <c r="H71" s="375" t="s">
        <v>488</v>
      </c>
      <c r="I71" s="375" t="s">
        <v>470</v>
      </c>
      <c r="J71" s="375" t="s">
        <v>471</v>
      </c>
      <c r="K71" s="375" t="s">
        <v>182</v>
      </c>
      <c r="L71" s="376">
        <v>3.1223323652412001</v>
      </c>
      <c r="M71" s="365">
        <v>1.1000000000000001</v>
      </c>
      <c r="N71" s="376">
        <v>2.8045999834340041</v>
      </c>
      <c r="O71" s="375" t="s">
        <v>491</v>
      </c>
      <c r="P71" s="375"/>
      <c r="Q71" s="375" t="s">
        <v>300</v>
      </c>
      <c r="R71" s="375" t="s">
        <v>488</v>
      </c>
      <c r="S71" s="375"/>
      <c r="T71" s="377">
        <v>2.8</v>
      </c>
      <c r="U71" s="378">
        <v>30</v>
      </c>
      <c r="V71" s="379">
        <v>45931</v>
      </c>
      <c r="W71" s="379"/>
      <c r="X71" s="375" t="s">
        <v>2899</v>
      </c>
      <c r="Y71" s="375"/>
      <c r="Z71" s="375"/>
      <c r="AA71" s="375"/>
      <c r="AB71" s="375"/>
      <c r="AC71" s="375"/>
      <c r="AD71" s="375" t="s">
        <v>360</v>
      </c>
      <c r="AE71" s="379"/>
      <c r="AF71" s="374"/>
      <c r="AG71" s="376">
        <v>3.8654534702726897E-4</v>
      </c>
      <c r="AH71" s="376">
        <v>4.0292572251066333E-4</v>
      </c>
      <c r="AI71" s="376">
        <v>0.78693539317849703</v>
      </c>
      <c r="AJ71" s="374" t="s">
        <v>0</v>
      </c>
      <c r="AK71" s="368">
        <v>41.730206364595993</v>
      </c>
      <c r="AL71" s="376">
        <v>9.6792303322477122E-4</v>
      </c>
      <c r="AM71" s="380"/>
      <c r="AN71" s="381">
        <v>20</v>
      </c>
      <c r="AO71" s="382" t="s">
        <v>305</v>
      </c>
      <c r="AP71" s="382" t="s">
        <v>0</v>
      </c>
      <c r="AQ71" s="382" t="s">
        <v>386</v>
      </c>
      <c r="AR71" s="383" t="s">
        <v>0</v>
      </c>
      <c r="AS71" s="375"/>
      <c r="AT71" s="375"/>
    </row>
    <row r="72" spans="1:46" x14ac:dyDescent="0.3">
      <c r="A72" s="374" t="s">
        <v>2148</v>
      </c>
      <c r="B72" s="375" t="s">
        <v>294</v>
      </c>
      <c r="C72" s="375" t="s">
        <v>295</v>
      </c>
      <c r="D72" s="375" t="s">
        <v>438</v>
      </c>
      <c r="E72" s="375" t="s">
        <v>297</v>
      </c>
      <c r="F72" s="375" t="s">
        <v>452</v>
      </c>
      <c r="G72" s="375" t="s">
        <v>463</v>
      </c>
      <c r="H72" s="375" t="s">
        <v>488</v>
      </c>
      <c r="I72" s="375" t="s">
        <v>470</v>
      </c>
      <c r="J72" s="375" t="s">
        <v>466</v>
      </c>
      <c r="K72" s="375" t="s">
        <v>182</v>
      </c>
      <c r="L72" s="376">
        <v>2.5300803172889688</v>
      </c>
      <c r="M72" s="365">
        <v>1.1000000000000001</v>
      </c>
      <c r="N72" s="376">
        <v>2.272616232323232</v>
      </c>
      <c r="O72" s="375" t="s">
        <v>492</v>
      </c>
      <c r="P72" s="375"/>
      <c r="Q72" s="375" t="s">
        <v>300</v>
      </c>
      <c r="R72" s="375" t="s">
        <v>488</v>
      </c>
      <c r="S72" s="375"/>
      <c r="T72" s="377">
        <v>2.8</v>
      </c>
      <c r="U72" s="378">
        <v>30</v>
      </c>
      <c r="V72" s="379">
        <v>45200</v>
      </c>
      <c r="W72" s="379"/>
      <c r="X72" s="375" t="s">
        <v>2899</v>
      </c>
      <c r="Y72" s="375"/>
      <c r="Z72" s="375"/>
      <c r="AA72" s="375"/>
      <c r="AB72" s="375"/>
      <c r="AC72" s="375"/>
      <c r="AD72" s="375" t="s">
        <v>360</v>
      </c>
      <c r="AE72" s="379"/>
      <c r="AF72" s="374"/>
      <c r="AG72" s="376">
        <v>3.1314450895954618E-4</v>
      </c>
      <c r="AH72" s="376">
        <v>3.2641442587037794E-4</v>
      </c>
      <c r="AI72" s="376">
        <v>0.63632992640535813</v>
      </c>
      <c r="AJ72" s="374" t="s">
        <v>0</v>
      </c>
      <c r="AK72" s="368">
        <v>56.724585451073658</v>
      </c>
      <c r="AL72" s="376">
        <v>7.841247741844458E-4</v>
      </c>
      <c r="AM72" s="380"/>
      <c r="AN72" s="381">
        <v>20</v>
      </c>
      <c r="AO72" s="382" t="s">
        <v>305</v>
      </c>
      <c r="AP72" s="382" t="s">
        <v>0</v>
      </c>
      <c r="AQ72" s="382" t="s">
        <v>386</v>
      </c>
      <c r="AR72" s="383" t="s">
        <v>0</v>
      </c>
      <c r="AS72" s="383"/>
      <c r="AT72" s="375"/>
    </row>
    <row r="73" spans="1:46" x14ac:dyDescent="0.3">
      <c r="A73" s="375" t="s">
        <v>2149</v>
      </c>
      <c r="B73" s="375" t="s">
        <v>308</v>
      </c>
      <c r="C73" s="375" t="s">
        <v>295</v>
      </c>
      <c r="D73" s="375" t="s">
        <v>438</v>
      </c>
      <c r="E73" s="375" t="s">
        <v>297</v>
      </c>
      <c r="F73" s="375" t="s">
        <v>452</v>
      </c>
      <c r="G73" s="375" t="s">
        <v>463</v>
      </c>
      <c r="H73" s="375" t="s">
        <v>488</v>
      </c>
      <c r="I73" s="375" t="s">
        <v>470</v>
      </c>
      <c r="J73" s="375" t="s">
        <v>466</v>
      </c>
      <c r="K73" s="375" t="s">
        <v>182</v>
      </c>
      <c r="L73" s="376">
        <v>3.7947634610825478</v>
      </c>
      <c r="M73" s="365">
        <v>1.4</v>
      </c>
      <c r="N73" s="376">
        <v>3.408603663904282</v>
      </c>
      <c r="O73" s="375" t="s">
        <v>492</v>
      </c>
      <c r="P73" s="375"/>
      <c r="Q73" s="375" t="s">
        <v>300</v>
      </c>
      <c r="R73" s="375" t="s">
        <v>488</v>
      </c>
      <c r="S73" s="375"/>
      <c r="T73" s="377">
        <v>2.11</v>
      </c>
      <c r="U73" s="378">
        <v>30</v>
      </c>
      <c r="V73" s="379">
        <v>45931</v>
      </c>
      <c r="W73" s="379"/>
      <c r="X73" s="375" t="s">
        <v>2899</v>
      </c>
      <c r="Y73" s="375"/>
      <c r="Z73" s="375"/>
      <c r="AA73" s="375"/>
      <c r="AB73" s="375"/>
      <c r="AC73" s="375"/>
      <c r="AD73" s="375" t="s">
        <v>360</v>
      </c>
      <c r="AE73" s="379"/>
      <c r="AF73" s="374"/>
      <c r="AG73" s="376">
        <v>4.6979244595481742E-4</v>
      </c>
      <c r="AH73" s="376">
        <v>4.8970052846876704E-4</v>
      </c>
      <c r="AI73" s="376">
        <v>1.269171274275309</v>
      </c>
      <c r="AJ73" s="374" t="s">
        <v>181</v>
      </c>
      <c r="AK73" s="368">
        <v>17.573768741713295</v>
      </c>
      <c r="AL73" s="376">
        <v>1.176376672935589E-3</v>
      </c>
      <c r="AM73" s="380"/>
      <c r="AN73" s="381">
        <v>20</v>
      </c>
      <c r="AO73" s="382" t="s">
        <v>305</v>
      </c>
      <c r="AP73" s="382" t="s">
        <v>0</v>
      </c>
      <c r="AQ73" s="382" t="s">
        <v>386</v>
      </c>
      <c r="AR73" s="383" t="s">
        <v>0</v>
      </c>
      <c r="AS73" s="375"/>
      <c r="AT73" s="375"/>
    </row>
    <row r="74" spans="1:46" x14ac:dyDescent="0.3">
      <c r="A74" s="375" t="s">
        <v>2150</v>
      </c>
      <c r="B74" s="375" t="s">
        <v>310</v>
      </c>
      <c r="C74" s="375" t="s">
        <v>295</v>
      </c>
      <c r="D74" s="375" t="s">
        <v>438</v>
      </c>
      <c r="E74" s="375" t="s">
        <v>297</v>
      </c>
      <c r="F74" s="375" t="s">
        <v>452</v>
      </c>
      <c r="G74" s="375" t="s">
        <v>463</v>
      </c>
      <c r="H74" s="375" t="s">
        <v>488</v>
      </c>
      <c r="I74" s="375" t="s">
        <v>470</v>
      </c>
      <c r="J74" s="375" t="s">
        <v>466</v>
      </c>
      <c r="K74" s="375" t="s">
        <v>182</v>
      </c>
      <c r="L74" s="376">
        <v>3.7947634610825478</v>
      </c>
      <c r="M74" s="365">
        <v>1.4</v>
      </c>
      <c r="N74" s="376">
        <v>3.408603663904282</v>
      </c>
      <c r="O74" s="375" t="s">
        <v>492</v>
      </c>
      <c r="P74" s="375"/>
      <c r="Q74" s="375" t="s">
        <v>300</v>
      </c>
      <c r="R74" s="375" t="s">
        <v>488</v>
      </c>
      <c r="S74" s="375"/>
      <c r="T74" s="377">
        <v>2.11</v>
      </c>
      <c r="U74" s="378">
        <v>30</v>
      </c>
      <c r="V74" s="379">
        <v>45931</v>
      </c>
      <c r="W74" s="379"/>
      <c r="X74" s="375" t="s">
        <v>2899</v>
      </c>
      <c r="Y74" s="375"/>
      <c r="Z74" s="375"/>
      <c r="AA74" s="375"/>
      <c r="AB74" s="375"/>
      <c r="AC74" s="375"/>
      <c r="AD74" s="375" t="s">
        <v>360</v>
      </c>
      <c r="AE74" s="379"/>
      <c r="AF74" s="374"/>
      <c r="AG74" s="376">
        <v>4.6979244595481742E-4</v>
      </c>
      <c r="AH74" s="376">
        <v>4.8970052846876704E-4</v>
      </c>
      <c r="AI74" s="376">
        <v>1.269171274275309</v>
      </c>
      <c r="AJ74" s="374" t="s">
        <v>181</v>
      </c>
      <c r="AK74" s="368">
        <v>17.573768741713295</v>
      </c>
      <c r="AL74" s="376">
        <v>1.176376672935589E-3</v>
      </c>
      <c r="AM74" s="380"/>
      <c r="AN74" s="381">
        <v>20</v>
      </c>
      <c r="AO74" s="382" t="s">
        <v>305</v>
      </c>
      <c r="AP74" s="382" t="s">
        <v>0</v>
      </c>
      <c r="AQ74" s="382" t="s">
        <v>386</v>
      </c>
      <c r="AR74" s="383" t="s">
        <v>0</v>
      </c>
      <c r="AS74" s="375"/>
      <c r="AT74" s="375"/>
    </row>
    <row r="75" spans="1:46" x14ac:dyDescent="0.3">
      <c r="A75" s="374" t="s">
        <v>2157</v>
      </c>
      <c r="B75" s="375" t="s">
        <v>294</v>
      </c>
      <c r="C75" s="375" t="s">
        <v>295</v>
      </c>
      <c r="D75" s="375" t="s">
        <v>438</v>
      </c>
      <c r="E75" s="375" t="s">
        <v>297</v>
      </c>
      <c r="F75" s="375" t="s">
        <v>452</v>
      </c>
      <c r="G75" s="375" t="s">
        <v>463</v>
      </c>
      <c r="H75" s="375" t="s">
        <v>488</v>
      </c>
      <c r="I75" s="375" t="s">
        <v>470</v>
      </c>
      <c r="J75" s="375" t="s">
        <v>471</v>
      </c>
      <c r="K75" s="375" t="s">
        <v>474</v>
      </c>
      <c r="L75" s="376">
        <v>2.4194777691473459</v>
      </c>
      <c r="M75" s="365">
        <v>0.8</v>
      </c>
      <c r="N75" s="376">
        <v>2.1732687355163725</v>
      </c>
      <c r="O75" s="375" t="s">
        <v>495</v>
      </c>
      <c r="P75" s="375"/>
      <c r="Q75" s="375" t="s">
        <v>300</v>
      </c>
      <c r="R75" s="375" t="s">
        <v>488</v>
      </c>
      <c r="S75" s="375"/>
      <c r="T75" s="377">
        <v>2.11</v>
      </c>
      <c r="U75" s="378">
        <v>30</v>
      </c>
      <c r="V75" s="379">
        <v>45200</v>
      </c>
      <c r="W75" s="379"/>
      <c r="X75" s="375" t="s">
        <v>2899</v>
      </c>
      <c r="Y75" s="375"/>
      <c r="Z75" s="375"/>
      <c r="AA75" s="375"/>
      <c r="AB75" s="375"/>
      <c r="AC75" s="375"/>
      <c r="AD75" s="375" t="s">
        <v>360</v>
      </c>
      <c r="AE75" s="379"/>
      <c r="AF75" s="374"/>
      <c r="AG75" s="376">
        <v>3.0031684511355419E-4</v>
      </c>
      <c r="AH75" s="376">
        <v>3.1304317263186566E-4</v>
      </c>
      <c r="AI75" s="376">
        <v>0.80982805266975144</v>
      </c>
      <c r="AJ75" s="374" t="s">
        <v>0</v>
      </c>
      <c r="AK75" s="368">
        <v>39.911352787962066</v>
      </c>
      <c r="AL75" s="376">
        <v>7.5200385643317221E-4</v>
      </c>
      <c r="AM75" s="380"/>
      <c r="AN75" s="381">
        <v>20</v>
      </c>
      <c r="AO75" s="382" t="s">
        <v>305</v>
      </c>
      <c r="AP75" s="382" t="s">
        <v>0</v>
      </c>
      <c r="AQ75" s="382" t="s">
        <v>386</v>
      </c>
      <c r="AR75" s="383" t="s">
        <v>0</v>
      </c>
      <c r="AS75" s="383"/>
      <c r="AT75" s="375"/>
    </row>
    <row r="76" spans="1:46" x14ac:dyDescent="0.3">
      <c r="A76" s="375" t="s">
        <v>2158</v>
      </c>
      <c r="B76" s="375" t="s">
        <v>308</v>
      </c>
      <c r="C76" s="375" t="s">
        <v>295</v>
      </c>
      <c r="D76" s="375" t="s">
        <v>438</v>
      </c>
      <c r="E76" s="375" t="s">
        <v>297</v>
      </c>
      <c r="F76" s="375" t="s">
        <v>452</v>
      </c>
      <c r="G76" s="375" t="s">
        <v>463</v>
      </c>
      <c r="H76" s="375" t="s">
        <v>488</v>
      </c>
      <c r="I76" s="375" t="s">
        <v>470</v>
      </c>
      <c r="J76" s="375" t="s">
        <v>471</v>
      </c>
      <c r="K76" s="375" t="s">
        <v>474</v>
      </c>
      <c r="L76" s="376">
        <v>4.3024422362414239</v>
      </c>
      <c r="M76" s="365">
        <v>1.1000000000000001</v>
      </c>
      <c r="N76" s="376">
        <v>3.8646204224822527</v>
      </c>
      <c r="O76" s="375" t="s">
        <v>495</v>
      </c>
      <c r="P76" s="375"/>
      <c r="Q76" s="375" t="s">
        <v>300</v>
      </c>
      <c r="R76" s="375" t="s">
        <v>488</v>
      </c>
      <c r="S76" s="375"/>
      <c r="T76" s="377">
        <v>1.95</v>
      </c>
      <c r="U76" s="378">
        <v>30</v>
      </c>
      <c r="V76" s="379">
        <v>45931</v>
      </c>
      <c r="W76" s="379"/>
      <c r="X76" s="375" t="s">
        <v>2899</v>
      </c>
      <c r="Y76" s="375"/>
      <c r="Z76" s="375"/>
      <c r="AA76" s="375"/>
      <c r="AB76" s="375"/>
      <c r="AC76" s="375"/>
      <c r="AD76" s="375" t="s">
        <v>360</v>
      </c>
      <c r="AE76" s="379"/>
      <c r="AF76" s="374"/>
      <c r="AG76" s="376">
        <v>5.3264317591130209E-4</v>
      </c>
      <c r="AH76" s="376">
        <v>5.55214642072242E-4</v>
      </c>
      <c r="AI76" s="376">
        <v>1.5570351468234056</v>
      </c>
      <c r="AJ76" s="374" t="s">
        <v>181</v>
      </c>
      <c r="AK76" s="368">
        <v>10.285889067169371</v>
      </c>
      <c r="AL76" s="376">
        <v>1.3337570932348405E-3</v>
      </c>
      <c r="AM76" s="380"/>
      <c r="AN76" s="381">
        <v>20</v>
      </c>
      <c r="AO76" s="382" t="s">
        <v>305</v>
      </c>
      <c r="AP76" s="382" t="s">
        <v>0</v>
      </c>
      <c r="AQ76" s="382" t="s">
        <v>386</v>
      </c>
      <c r="AR76" s="383" t="s">
        <v>0</v>
      </c>
      <c r="AS76" s="375"/>
      <c r="AT76" s="375"/>
    </row>
    <row r="77" spans="1:46" x14ac:dyDescent="0.3">
      <c r="A77" s="375" t="s">
        <v>2159</v>
      </c>
      <c r="B77" s="375" t="s">
        <v>310</v>
      </c>
      <c r="C77" s="375" t="s">
        <v>295</v>
      </c>
      <c r="D77" s="375" t="s">
        <v>438</v>
      </c>
      <c r="E77" s="375" t="s">
        <v>297</v>
      </c>
      <c r="F77" s="375" t="s">
        <v>452</v>
      </c>
      <c r="G77" s="375" t="s">
        <v>463</v>
      </c>
      <c r="H77" s="375" t="s">
        <v>488</v>
      </c>
      <c r="I77" s="375" t="s">
        <v>470</v>
      </c>
      <c r="J77" s="375" t="s">
        <v>471</v>
      </c>
      <c r="K77" s="375" t="s">
        <v>474</v>
      </c>
      <c r="L77" s="376">
        <v>4.3024422362414239</v>
      </c>
      <c r="M77" s="365">
        <v>1.1000000000000001</v>
      </c>
      <c r="N77" s="376">
        <v>3.8646204224822527</v>
      </c>
      <c r="O77" s="375" t="s">
        <v>495</v>
      </c>
      <c r="P77" s="375"/>
      <c r="Q77" s="375" t="s">
        <v>300</v>
      </c>
      <c r="R77" s="375" t="s">
        <v>488</v>
      </c>
      <c r="S77" s="375"/>
      <c r="T77" s="377">
        <v>1.95</v>
      </c>
      <c r="U77" s="378">
        <v>30</v>
      </c>
      <c r="V77" s="379">
        <v>45931</v>
      </c>
      <c r="W77" s="379"/>
      <c r="X77" s="375" t="s">
        <v>2899</v>
      </c>
      <c r="Y77" s="375"/>
      <c r="Z77" s="375"/>
      <c r="AA77" s="375"/>
      <c r="AB77" s="375"/>
      <c r="AC77" s="375"/>
      <c r="AD77" s="375" t="s">
        <v>360</v>
      </c>
      <c r="AE77" s="379"/>
      <c r="AF77" s="374"/>
      <c r="AG77" s="376">
        <v>5.3264317591130209E-4</v>
      </c>
      <c r="AH77" s="376">
        <v>5.55214642072242E-4</v>
      </c>
      <c r="AI77" s="376">
        <v>1.5570351468234056</v>
      </c>
      <c r="AJ77" s="374" t="s">
        <v>181</v>
      </c>
      <c r="AK77" s="368">
        <v>10.285889067169371</v>
      </c>
      <c r="AL77" s="376">
        <v>1.3337570932348405E-3</v>
      </c>
      <c r="AM77" s="380"/>
      <c r="AN77" s="381">
        <v>20</v>
      </c>
      <c r="AO77" s="382" t="s">
        <v>305</v>
      </c>
      <c r="AP77" s="382" t="s">
        <v>0</v>
      </c>
      <c r="AQ77" s="382" t="s">
        <v>386</v>
      </c>
      <c r="AR77" s="383" t="s">
        <v>0</v>
      </c>
      <c r="AS77" s="375"/>
      <c r="AT77" s="375"/>
    </row>
    <row r="78" spans="1:46" x14ac:dyDescent="0.3">
      <c r="A78" s="375" t="s">
        <v>2160</v>
      </c>
      <c r="B78" s="375" t="s">
        <v>294</v>
      </c>
      <c r="C78" s="375" t="s">
        <v>295</v>
      </c>
      <c r="D78" s="375" t="s">
        <v>438</v>
      </c>
      <c r="E78" s="375" t="s">
        <v>297</v>
      </c>
      <c r="F78" s="375" t="s">
        <v>452</v>
      </c>
      <c r="G78" s="375" t="s">
        <v>463</v>
      </c>
      <c r="H78" s="375" t="s">
        <v>488</v>
      </c>
      <c r="I78" s="375" t="s">
        <v>470</v>
      </c>
      <c r="J78" s="375" t="s">
        <v>466</v>
      </c>
      <c r="K78" s="375" t="s">
        <v>474</v>
      </c>
      <c r="L78" s="376">
        <v>2.9489459193742524</v>
      </c>
      <c r="M78" s="365">
        <v>1.1000000000000001</v>
      </c>
      <c r="N78" s="376">
        <v>2.6488575555555558</v>
      </c>
      <c r="O78" s="375" t="s">
        <v>496</v>
      </c>
      <c r="P78" s="375"/>
      <c r="Q78" s="375" t="s">
        <v>300</v>
      </c>
      <c r="R78" s="375" t="s">
        <v>488</v>
      </c>
      <c r="S78" s="375"/>
      <c r="T78" s="377">
        <v>2.8</v>
      </c>
      <c r="U78" s="375">
        <v>30</v>
      </c>
      <c r="V78" s="379">
        <v>45200</v>
      </c>
      <c r="W78" s="379"/>
      <c r="X78" s="375" t="s">
        <v>2899</v>
      </c>
      <c r="Y78" s="375"/>
      <c r="Z78" s="375"/>
      <c r="AA78" s="375"/>
      <c r="AB78" s="375"/>
      <c r="AC78" s="375"/>
      <c r="AD78" s="375" t="s">
        <v>360</v>
      </c>
      <c r="AE78" s="379"/>
      <c r="AF78" s="375"/>
      <c r="AG78" s="376">
        <v>3.6523752965584617E-4</v>
      </c>
      <c r="AH78" s="376">
        <v>3.8071495791206595E-4</v>
      </c>
      <c r="AI78" s="376">
        <v>0.74218631882957165</v>
      </c>
      <c r="AJ78" s="375" t="s">
        <v>0</v>
      </c>
      <c r="AK78" s="368">
        <v>45.531407831602628</v>
      </c>
      <c r="AL78" s="376">
        <v>9.1456751522369175E-4</v>
      </c>
      <c r="AM78" s="380"/>
      <c r="AN78" s="375">
        <v>20</v>
      </c>
      <c r="AO78" s="382" t="s">
        <v>305</v>
      </c>
      <c r="AP78" s="382" t="s">
        <v>0</v>
      </c>
      <c r="AQ78" s="382" t="s">
        <v>386</v>
      </c>
      <c r="AR78" s="383" t="s">
        <v>0</v>
      </c>
      <c r="AS78" s="375"/>
      <c r="AT78" s="375"/>
    </row>
    <row r="79" spans="1:46" x14ac:dyDescent="0.3">
      <c r="A79" s="375" t="s">
        <v>2161</v>
      </c>
      <c r="B79" s="375" t="s">
        <v>308</v>
      </c>
      <c r="C79" s="375" t="s">
        <v>295</v>
      </c>
      <c r="D79" s="375" t="s">
        <v>438</v>
      </c>
      <c r="E79" s="375" t="s">
        <v>297</v>
      </c>
      <c r="F79" s="375" t="s">
        <v>452</v>
      </c>
      <c r="G79" s="375" t="s">
        <v>463</v>
      </c>
      <c r="H79" s="375" t="s">
        <v>488</v>
      </c>
      <c r="I79" s="375" t="s">
        <v>470</v>
      </c>
      <c r="J79" s="375" t="s">
        <v>466</v>
      </c>
      <c r="K79" s="375" t="s">
        <v>474</v>
      </c>
      <c r="L79" s="376">
        <v>6.7251892022666642</v>
      </c>
      <c r="M79" s="365">
        <v>1.4</v>
      </c>
      <c r="N79" s="376">
        <v>6.0408256773812683</v>
      </c>
      <c r="O79" s="375" t="s">
        <v>496</v>
      </c>
      <c r="P79" s="375"/>
      <c r="Q79" s="375" t="s">
        <v>300</v>
      </c>
      <c r="R79" s="375" t="s">
        <v>488</v>
      </c>
      <c r="S79" s="375"/>
      <c r="T79" s="377">
        <v>2.8</v>
      </c>
      <c r="U79" s="378">
        <v>30</v>
      </c>
      <c r="V79" s="379">
        <v>45931</v>
      </c>
      <c r="W79" s="379"/>
      <c r="X79" s="375" t="s">
        <v>2899</v>
      </c>
      <c r="Y79" s="375"/>
      <c r="Z79" s="375"/>
      <c r="AA79" s="375"/>
      <c r="AB79" s="375"/>
      <c r="AC79" s="375"/>
      <c r="AD79" s="375" t="s">
        <v>360</v>
      </c>
      <c r="AE79" s="379"/>
      <c r="AF79" s="374"/>
      <c r="AG79" s="376">
        <v>8.3257971603333512E-4</v>
      </c>
      <c r="AH79" s="376">
        <v>8.6786139378050456E-4</v>
      </c>
      <c r="AI79" s="376">
        <v>1.6949795185166561</v>
      </c>
      <c r="AJ79" s="374" t="s">
        <v>181</v>
      </c>
      <c r="AK79" s="368">
        <v>7.6708764130079423</v>
      </c>
      <c r="AL79" s="376">
        <v>2.0848086527026637E-3</v>
      </c>
      <c r="AM79" s="380"/>
      <c r="AN79" s="381">
        <v>20</v>
      </c>
      <c r="AO79" s="382" t="s">
        <v>305</v>
      </c>
      <c r="AP79" s="382" t="s">
        <v>0</v>
      </c>
      <c r="AQ79" s="382" t="s">
        <v>386</v>
      </c>
      <c r="AR79" s="383" t="s">
        <v>0</v>
      </c>
      <c r="AS79" s="375"/>
      <c r="AT79" s="375"/>
    </row>
    <row r="80" spans="1:46" x14ac:dyDescent="0.3">
      <c r="A80" s="375" t="s">
        <v>2162</v>
      </c>
      <c r="B80" s="375" t="s">
        <v>310</v>
      </c>
      <c r="C80" s="375" t="s">
        <v>295</v>
      </c>
      <c r="D80" s="375" t="s">
        <v>438</v>
      </c>
      <c r="E80" s="375" t="s">
        <v>297</v>
      </c>
      <c r="F80" s="375" t="s">
        <v>452</v>
      </c>
      <c r="G80" s="375" t="s">
        <v>463</v>
      </c>
      <c r="H80" s="375" t="s">
        <v>488</v>
      </c>
      <c r="I80" s="375" t="s">
        <v>470</v>
      </c>
      <c r="J80" s="375" t="s">
        <v>466</v>
      </c>
      <c r="K80" s="375" t="s">
        <v>474</v>
      </c>
      <c r="L80" s="376">
        <v>6.7251892022666642</v>
      </c>
      <c r="M80" s="365">
        <v>1.4</v>
      </c>
      <c r="N80" s="376">
        <v>6.0408256773812683</v>
      </c>
      <c r="O80" s="375" t="s">
        <v>496</v>
      </c>
      <c r="P80" s="375"/>
      <c r="Q80" s="375" t="s">
        <v>300</v>
      </c>
      <c r="R80" s="375" t="s">
        <v>488</v>
      </c>
      <c r="S80" s="375"/>
      <c r="T80" s="377">
        <v>2.8</v>
      </c>
      <c r="U80" s="378">
        <v>30</v>
      </c>
      <c r="V80" s="379">
        <v>45931</v>
      </c>
      <c r="W80" s="379"/>
      <c r="X80" s="375" t="s">
        <v>2899</v>
      </c>
      <c r="Y80" s="375"/>
      <c r="Z80" s="375"/>
      <c r="AA80" s="375"/>
      <c r="AB80" s="375"/>
      <c r="AC80" s="375"/>
      <c r="AD80" s="375" t="s">
        <v>360</v>
      </c>
      <c r="AE80" s="379"/>
      <c r="AF80" s="374"/>
      <c r="AG80" s="376">
        <v>8.3257971603333512E-4</v>
      </c>
      <c r="AH80" s="376">
        <v>8.6786139378050456E-4</v>
      </c>
      <c r="AI80" s="376">
        <v>1.6949795185166561</v>
      </c>
      <c r="AJ80" s="374" t="s">
        <v>181</v>
      </c>
      <c r="AK80" s="368">
        <v>7.6708764130079423</v>
      </c>
      <c r="AL80" s="376">
        <v>2.0848086527026637E-3</v>
      </c>
      <c r="AM80" s="380"/>
      <c r="AN80" s="381">
        <v>20</v>
      </c>
      <c r="AO80" s="382" t="s">
        <v>305</v>
      </c>
      <c r="AP80" s="382" t="s">
        <v>0</v>
      </c>
      <c r="AQ80" s="382" t="s">
        <v>386</v>
      </c>
      <c r="AR80" s="383" t="s">
        <v>0</v>
      </c>
      <c r="AS80" s="375"/>
      <c r="AT80" s="375"/>
    </row>
    <row r="81" spans="1:46" x14ac:dyDescent="0.3">
      <c r="A81" s="374" t="s">
        <v>2169</v>
      </c>
      <c r="B81" s="375" t="s">
        <v>294</v>
      </c>
      <c r="C81" s="375" t="s">
        <v>295</v>
      </c>
      <c r="D81" s="375" t="s">
        <v>438</v>
      </c>
      <c r="E81" s="375" t="s">
        <v>297</v>
      </c>
      <c r="F81" s="375" t="s">
        <v>452</v>
      </c>
      <c r="G81" s="375" t="s">
        <v>463</v>
      </c>
      <c r="H81" s="375" t="s">
        <v>497</v>
      </c>
      <c r="I81" s="375" t="s">
        <v>470</v>
      </c>
      <c r="J81" s="375" t="s">
        <v>471</v>
      </c>
      <c r="K81" s="375" t="s">
        <v>182</v>
      </c>
      <c r="L81" s="376">
        <v>4.7102090230881783</v>
      </c>
      <c r="M81" s="365">
        <v>0.8</v>
      </c>
      <c r="N81" s="376">
        <v>4.2493810505050504</v>
      </c>
      <c r="O81" s="375" t="s">
        <v>500</v>
      </c>
      <c r="P81" s="375"/>
      <c r="Q81" s="375" t="s">
        <v>300</v>
      </c>
      <c r="R81" s="375" t="s">
        <v>497</v>
      </c>
      <c r="S81" s="375"/>
      <c r="T81" s="377">
        <v>2.11</v>
      </c>
      <c r="U81" s="378">
        <v>30</v>
      </c>
      <c r="V81" s="379">
        <v>45200</v>
      </c>
      <c r="W81" s="379"/>
      <c r="X81" s="375" t="s">
        <v>2899</v>
      </c>
      <c r="Y81" s="375"/>
      <c r="Z81" s="375"/>
      <c r="AA81" s="375"/>
      <c r="AB81" s="375"/>
      <c r="AC81" s="375"/>
      <c r="AD81" s="375" t="s">
        <v>360</v>
      </c>
      <c r="AE81" s="379"/>
      <c r="AF81" s="374"/>
      <c r="AG81" s="376">
        <v>5.9913219919177088E-4</v>
      </c>
      <c r="AH81" s="376">
        <v>6.233314260628511E-4</v>
      </c>
      <c r="AI81" s="376">
        <v>1.5983954226027544</v>
      </c>
      <c r="AJ81" s="374" t="s">
        <v>181</v>
      </c>
      <c r="AK81" s="368">
        <v>9.4051944603549522</v>
      </c>
      <c r="AL81" s="376">
        <v>1.4621988438785398E-3</v>
      </c>
      <c r="AM81" s="380"/>
      <c r="AN81" s="381">
        <v>20</v>
      </c>
      <c r="AO81" s="382" t="s">
        <v>305</v>
      </c>
      <c r="AP81" s="382" t="s">
        <v>0</v>
      </c>
      <c r="AQ81" s="382" t="s">
        <v>386</v>
      </c>
      <c r="AR81" s="383" t="s">
        <v>0</v>
      </c>
      <c r="AS81" s="383"/>
      <c r="AT81" s="375"/>
    </row>
    <row r="82" spans="1:46" x14ac:dyDescent="0.3">
      <c r="A82" s="375" t="s">
        <v>2170</v>
      </c>
      <c r="B82" s="375" t="s">
        <v>308</v>
      </c>
      <c r="C82" s="375" t="s">
        <v>295</v>
      </c>
      <c r="D82" s="375" t="s">
        <v>438</v>
      </c>
      <c r="E82" s="375" t="s">
        <v>297</v>
      </c>
      <c r="F82" s="375" t="s">
        <v>452</v>
      </c>
      <c r="G82" s="375" t="s">
        <v>463</v>
      </c>
      <c r="H82" s="375" t="s">
        <v>497</v>
      </c>
      <c r="I82" s="375" t="s">
        <v>470</v>
      </c>
      <c r="J82" s="375" t="s">
        <v>471</v>
      </c>
      <c r="K82" s="375" t="s">
        <v>182</v>
      </c>
      <c r="L82" s="376">
        <v>4.2896413972082001</v>
      </c>
      <c r="M82" s="365">
        <v>1.1000000000000001</v>
      </c>
      <c r="N82" s="376">
        <v>3.8699600755312993</v>
      </c>
      <c r="O82" s="375" t="s">
        <v>500</v>
      </c>
      <c r="P82" s="375"/>
      <c r="Q82" s="375" t="s">
        <v>300</v>
      </c>
      <c r="R82" s="375" t="s">
        <v>497</v>
      </c>
      <c r="S82" s="375"/>
      <c r="T82" s="377">
        <v>2.11</v>
      </c>
      <c r="U82" s="378">
        <v>30</v>
      </c>
      <c r="V82" s="379">
        <v>45931</v>
      </c>
      <c r="W82" s="379"/>
      <c r="X82" s="375" t="s">
        <v>2899</v>
      </c>
      <c r="Y82" s="375"/>
      <c r="Z82" s="375"/>
      <c r="AA82" s="375"/>
      <c r="AB82" s="375"/>
      <c r="AC82" s="375"/>
      <c r="AD82" s="375" t="s">
        <v>360</v>
      </c>
      <c r="AE82" s="379"/>
      <c r="AF82" s="374"/>
      <c r="AG82" s="376">
        <v>5.448775393251074E-4</v>
      </c>
      <c r="AH82" s="376">
        <v>5.6688539536901828E-4</v>
      </c>
      <c r="AI82" s="376">
        <v>1.4565081655973204</v>
      </c>
      <c r="AJ82" s="374" t="s">
        <v>181</v>
      </c>
      <c r="AK82" s="368">
        <v>12.463440174959175</v>
      </c>
      <c r="AL82" s="376">
        <v>1.3297888331345392E-3</v>
      </c>
      <c r="AM82" s="380"/>
      <c r="AN82" s="381">
        <v>20</v>
      </c>
      <c r="AO82" s="382" t="s">
        <v>305</v>
      </c>
      <c r="AP82" s="382" t="s">
        <v>0</v>
      </c>
      <c r="AQ82" s="382" t="s">
        <v>386</v>
      </c>
      <c r="AR82" s="383" t="s">
        <v>0</v>
      </c>
      <c r="AS82" s="375"/>
      <c r="AT82" s="375"/>
    </row>
    <row r="83" spans="1:46" x14ac:dyDescent="0.3">
      <c r="A83" s="375" t="s">
        <v>2171</v>
      </c>
      <c r="B83" s="375" t="s">
        <v>310</v>
      </c>
      <c r="C83" s="375" t="s">
        <v>295</v>
      </c>
      <c r="D83" s="375" t="s">
        <v>438</v>
      </c>
      <c r="E83" s="375" t="s">
        <v>297</v>
      </c>
      <c r="F83" s="375" t="s">
        <v>452</v>
      </c>
      <c r="G83" s="375" t="s">
        <v>463</v>
      </c>
      <c r="H83" s="375" t="s">
        <v>497</v>
      </c>
      <c r="I83" s="375" t="s">
        <v>470</v>
      </c>
      <c r="J83" s="375" t="s">
        <v>471</v>
      </c>
      <c r="K83" s="375" t="s">
        <v>182</v>
      </c>
      <c r="L83" s="376">
        <v>4.2896413972082001</v>
      </c>
      <c r="M83" s="365">
        <v>1.1000000000000001</v>
      </c>
      <c r="N83" s="376">
        <v>3.8699600755312993</v>
      </c>
      <c r="O83" s="375" t="s">
        <v>500</v>
      </c>
      <c r="P83" s="375"/>
      <c r="Q83" s="375" t="s">
        <v>300</v>
      </c>
      <c r="R83" s="375" t="s">
        <v>497</v>
      </c>
      <c r="S83" s="375"/>
      <c r="T83" s="377">
        <v>2.11</v>
      </c>
      <c r="U83" s="378">
        <v>30</v>
      </c>
      <c r="V83" s="379">
        <v>45931</v>
      </c>
      <c r="W83" s="379"/>
      <c r="X83" s="375" t="s">
        <v>2899</v>
      </c>
      <c r="Y83" s="375"/>
      <c r="Z83" s="375"/>
      <c r="AA83" s="375"/>
      <c r="AB83" s="375"/>
      <c r="AC83" s="375"/>
      <c r="AD83" s="375" t="s">
        <v>360</v>
      </c>
      <c r="AE83" s="379"/>
      <c r="AF83" s="374"/>
      <c r="AG83" s="376">
        <v>5.448775393251074E-4</v>
      </c>
      <c r="AH83" s="376">
        <v>5.6688539536901828E-4</v>
      </c>
      <c r="AI83" s="376">
        <v>1.4565081655973204</v>
      </c>
      <c r="AJ83" s="374" t="s">
        <v>181</v>
      </c>
      <c r="AK83" s="368">
        <v>12.463440174959175</v>
      </c>
      <c r="AL83" s="376">
        <v>1.3297888331345392E-3</v>
      </c>
      <c r="AM83" s="380"/>
      <c r="AN83" s="381">
        <v>20</v>
      </c>
      <c r="AO83" s="382" t="s">
        <v>305</v>
      </c>
      <c r="AP83" s="382" t="s">
        <v>0</v>
      </c>
      <c r="AQ83" s="382" t="s">
        <v>386</v>
      </c>
      <c r="AR83" s="383" t="s">
        <v>0</v>
      </c>
      <c r="AS83" s="375"/>
      <c r="AT83" s="375"/>
    </row>
    <row r="84" spans="1:46" x14ac:dyDescent="0.3">
      <c r="A84" s="374" t="s">
        <v>2172</v>
      </c>
      <c r="B84" s="375" t="s">
        <v>294</v>
      </c>
      <c r="C84" s="375" t="s">
        <v>295</v>
      </c>
      <c r="D84" s="375" t="s">
        <v>438</v>
      </c>
      <c r="E84" s="375" t="s">
        <v>297</v>
      </c>
      <c r="F84" s="375" t="s">
        <v>452</v>
      </c>
      <c r="G84" s="375" t="s">
        <v>463</v>
      </c>
      <c r="H84" s="375" t="s">
        <v>497</v>
      </c>
      <c r="I84" s="375" t="s">
        <v>470</v>
      </c>
      <c r="J84" s="375" t="s">
        <v>466</v>
      </c>
      <c r="K84" s="375" t="s">
        <v>182</v>
      </c>
      <c r="L84" s="376">
        <v>5.0808404497361783</v>
      </c>
      <c r="M84" s="365">
        <v>1.1000000000000001</v>
      </c>
      <c r="N84" s="376">
        <v>4.5837513838383828</v>
      </c>
      <c r="O84" s="375" t="s">
        <v>501</v>
      </c>
      <c r="P84" s="375"/>
      <c r="Q84" s="375" t="s">
        <v>300</v>
      </c>
      <c r="R84" s="375" t="s">
        <v>497</v>
      </c>
      <c r="S84" s="375"/>
      <c r="T84" s="377">
        <v>2.8</v>
      </c>
      <c r="U84" s="378">
        <v>30</v>
      </c>
      <c r="V84" s="379">
        <v>45200</v>
      </c>
      <c r="W84" s="379"/>
      <c r="X84" s="375" t="s">
        <v>2899</v>
      </c>
      <c r="Y84" s="375"/>
      <c r="Z84" s="375"/>
      <c r="AA84" s="375"/>
      <c r="AB84" s="375"/>
      <c r="AC84" s="375"/>
      <c r="AD84" s="375" t="s">
        <v>360</v>
      </c>
      <c r="AE84" s="379"/>
      <c r="AF84" s="374"/>
      <c r="AG84" s="376">
        <v>6.4521231643561202E-4</v>
      </c>
      <c r="AH84" s="376">
        <v>6.7127274057322871E-4</v>
      </c>
      <c r="AI84" s="376">
        <v>1.2971453395322876</v>
      </c>
      <c r="AJ84" s="374" t="s">
        <v>181</v>
      </c>
      <c r="AK84" s="368">
        <v>16.770503086735697</v>
      </c>
      <c r="AL84" s="376">
        <v>1.5746586553368881E-3</v>
      </c>
      <c r="AM84" s="380"/>
      <c r="AN84" s="381">
        <v>20</v>
      </c>
      <c r="AO84" s="382" t="s">
        <v>305</v>
      </c>
      <c r="AP84" s="382" t="s">
        <v>0</v>
      </c>
      <c r="AQ84" s="382" t="s">
        <v>386</v>
      </c>
      <c r="AR84" s="383" t="s">
        <v>0</v>
      </c>
      <c r="AS84" s="383"/>
      <c r="AT84" s="375"/>
    </row>
    <row r="85" spans="1:46" x14ac:dyDescent="0.3">
      <c r="A85" s="375" t="s">
        <v>2173</v>
      </c>
      <c r="B85" s="375" t="s">
        <v>308</v>
      </c>
      <c r="C85" s="375" t="s">
        <v>295</v>
      </c>
      <c r="D85" s="375" t="s">
        <v>438</v>
      </c>
      <c r="E85" s="375" t="s">
        <v>297</v>
      </c>
      <c r="F85" s="375" t="s">
        <v>452</v>
      </c>
      <c r="G85" s="375" t="s">
        <v>463</v>
      </c>
      <c r="H85" s="375" t="s">
        <v>497</v>
      </c>
      <c r="I85" s="375" t="s">
        <v>470</v>
      </c>
      <c r="J85" s="375" t="s">
        <v>466</v>
      </c>
      <c r="K85" s="375" t="s">
        <v>182</v>
      </c>
      <c r="L85" s="376">
        <v>5.5980281553629867</v>
      </c>
      <c r="M85" s="365">
        <v>1.4</v>
      </c>
      <c r="N85" s="376">
        <v>5.0503395172040308</v>
      </c>
      <c r="O85" s="375" t="s">
        <v>501</v>
      </c>
      <c r="P85" s="375"/>
      <c r="Q85" s="375" t="s">
        <v>300</v>
      </c>
      <c r="R85" s="375" t="s">
        <v>497</v>
      </c>
      <c r="S85" s="375"/>
      <c r="T85" s="377">
        <v>2.8</v>
      </c>
      <c r="U85" s="378">
        <v>30</v>
      </c>
      <c r="V85" s="379">
        <v>45931</v>
      </c>
      <c r="W85" s="379"/>
      <c r="X85" s="375" t="s">
        <v>2899</v>
      </c>
      <c r="Y85" s="375"/>
      <c r="Z85" s="375"/>
      <c r="AA85" s="375"/>
      <c r="AB85" s="375"/>
      <c r="AC85" s="375"/>
      <c r="AD85" s="375" t="s">
        <v>360</v>
      </c>
      <c r="AE85" s="379"/>
      <c r="AF85" s="374"/>
      <c r="AG85" s="376">
        <v>7.1107104858509208E-4</v>
      </c>
      <c r="AH85" s="376">
        <v>7.3979153740105015E-4</v>
      </c>
      <c r="AI85" s="376">
        <v>1.4323575392076962</v>
      </c>
      <c r="AJ85" s="374" t="s">
        <v>181</v>
      </c>
      <c r="AK85" s="368">
        <v>13.051407415806967</v>
      </c>
      <c r="AL85" s="376">
        <v>1.7353887281625234E-3</v>
      </c>
      <c r="AM85" s="380"/>
      <c r="AN85" s="381">
        <v>20</v>
      </c>
      <c r="AO85" s="382" t="s">
        <v>305</v>
      </c>
      <c r="AP85" s="382" t="s">
        <v>0</v>
      </c>
      <c r="AQ85" s="382" t="s">
        <v>386</v>
      </c>
      <c r="AR85" s="383" t="s">
        <v>0</v>
      </c>
      <c r="AS85" s="375"/>
      <c r="AT85" s="375"/>
    </row>
    <row r="86" spans="1:46" x14ac:dyDescent="0.3">
      <c r="A86" s="375" t="s">
        <v>2174</v>
      </c>
      <c r="B86" s="375" t="s">
        <v>310</v>
      </c>
      <c r="C86" s="375" t="s">
        <v>295</v>
      </c>
      <c r="D86" s="375" t="s">
        <v>438</v>
      </c>
      <c r="E86" s="375" t="s">
        <v>297</v>
      </c>
      <c r="F86" s="375" t="s">
        <v>452</v>
      </c>
      <c r="G86" s="375" t="s">
        <v>463</v>
      </c>
      <c r="H86" s="375" t="s">
        <v>497</v>
      </c>
      <c r="I86" s="375" t="s">
        <v>470</v>
      </c>
      <c r="J86" s="375" t="s">
        <v>466</v>
      </c>
      <c r="K86" s="375" t="s">
        <v>182</v>
      </c>
      <c r="L86" s="376">
        <v>5.5980281553629867</v>
      </c>
      <c r="M86" s="365">
        <v>1.4</v>
      </c>
      <c r="N86" s="376">
        <v>5.0503395172040308</v>
      </c>
      <c r="O86" s="375" t="s">
        <v>501</v>
      </c>
      <c r="P86" s="375"/>
      <c r="Q86" s="375" t="s">
        <v>300</v>
      </c>
      <c r="R86" s="375" t="s">
        <v>497</v>
      </c>
      <c r="S86" s="375"/>
      <c r="T86" s="377">
        <v>2.8</v>
      </c>
      <c r="U86" s="378">
        <v>30</v>
      </c>
      <c r="V86" s="379">
        <v>45931</v>
      </c>
      <c r="W86" s="379"/>
      <c r="X86" s="375" t="s">
        <v>2899</v>
      </c>
      <c r="Y86" s="375"/>
      <c r="Z86" s="375"/>
      <c r="AA86" s="375"/>
      <c r="AB86" s="375"/>
      <c r="AC86" s="375"/>
      <c r="AD86" s="375" t="s">
        <v>360</v>
      </c>
      <c r="AE86" s="379"/>
      <c r="AF86" s="374"/>
      <c r="AG86" s="376">
        <v>7.1107104858509208E-4</v>
      </c>
      <c r="AH86" s="376">
        <v>7.3979153740105015E-4</v>
      </c>
      <c r="AI86" s="376">
        <v>1.4323575392076962</v>
      </c>
      <c r="AJ86" s="374" t="s">
        <v>181</v>
      </c>
      <c r="AK86" s="368">
        <v>13.051407415806967</v>
      </c>
      <c r="AL86" s="376">
        <v>1.7353887281625234E-3</v>
      </c>
      <c r="AM86" s="380"/>
      <c r="AN86" s="381">
        <v>20</v>
      </c>
      <c r="AO86" s="382" t="s">
        <v>305</v>
      </c>
      <c r="AP86" s="382" t="s">
        <v>0</v>
      </c>
      <c r="AQ86" s="382" t="s">
        <v>386</v>
      </c>
      <c r="AR86" s="383" t="s">
        <v>0</v>
      </c>
      <c r="AS86" s="375"/>
      <c r="AT86" s="375"/>
    </row>
    <row r="87" spans="1:46" x14ac:dyDescent="0.3">
      <c r="A87" s="375" t="s">
        <v>2181</v>
      </c>
      <c r="B87" s="375" t="s">
        <v>294</v>
      </c>
      <c r="C87" s="375" t="s">
        <v>295</v>
      </c>
      <c r="D87" s="375" t="s">
        <v>438</v>
      </c>
      <c r="E87" s="375" t="s">
        <v>297</v>
      </c>
      <c r="F87" s="375" t="s">
        <v>452</v>
      </c>
      <c r="G87" s="375" t="s">
        <v>463</v>
      </c>
      <c r="H87" s="375" t="s">
        <v>497</v>
      </c>
      <c r="I87" s="375" t="s">
        <v>470</v>
      </c>
      <c r="J87" s="375" t="s">
        <v>471</v>
      </c>
      <c r="K87" s="375" t="s">
        <v>474</v>
      </c>
      <c r="L87" s="376">
        <v>4.5720903503805097</v>
      </c>
      <c r="M87" s="365">
        <v>0.8</v>
      </c>
      <c r="N87" s="376">
        <v>4.1247753551637274</v>
      </c>
      <c r="O87" s="375" t="s">
        <v>504</v>
      </c>
      <c r="P87" s="375"/>
      <c r="Q87" s="375" t="s">
        <v>300</v>
      </c>
      <c r="R87" s="375" t="s">
        <v>497</v>
      </c>
      <c r="S87" s="375"/>
      <c r="T87" s="377">
        <v>2.11</v>
      </c>
      <c r="U87" s="375">
        <v>30</v>
      </c>
      <c r="V87" s="379">
        <v>45200</v>
      </c>
      <c r="W87" s="379"/>
      <c r="X87" s="375" t="s">
        <v>2899</v>
      </c>
      <c r="Y87" s="375"/>
      <c r="Z87" s="375"/>
      <c r="AA87" s="375"/>
      <c r="AB87" s="375"/>
      <c r="AC87" s="375"/>
      <c r="AD87" s="375" t="s">
        <v>360</v>
      </c>
      <c r="AE87" s="379"/>
      <c r="AF87" s="375"/>
      <c r="AG87" s="376">
        <v>5.8227676444125699E-4</v>
      </c>
      <c r="AH87" s="376">
        <v>6.0579519250017423E-4</v>
      </c>
      <c r="AI87" s="376">
        <v>1.5534276345460534</v>
      </c>
      <c r="AJ87" s="375" t="s">
        <v>181</v>
      </c>
      <c r="AK87" s="368">
        <v>10.323237225942</v>
      </c>
      <c r="AL87" s="376">
        <v>1.4210626852168631E-3</v>
      </c>
      <c r="AM87" s="380"/>
      <c r="AN87" s="375">
        <v>20</v>
      </c>
      <c r="AO87" s="382" t="s">
        <v>305</v>
      </c>
      <c r="AP87" s="382" t="s">
        <v>0</v>
      </c>
      <c r="AQ87" s="382" t="s">
        <v>386</v>
      </c>
      <c r="AR87" s="383" t="s">
        <v>0</v>
      </c>
      <c r="AS87" s="375"/>
      <c r="AT87" s="375"/>
    </row>
    <row r="88" spans="1:46" x14ac:dyDescent="0.3">
      <c r="A88" s="375" t="s">
        <v>2182</v>
      </c>
      <c r="B88" s="375" t="s">
        <v>308</v>
      </c>
      <c r="C88" s="375" t="s">
        <v>295</v>
      </c>
      <c r="D88" s="375" t="s">
        <v>438</v>
      </c>
      <c r="E88" s="375" t="s">
        <v>297</v>
      </c>
      <c r="F88" s="375" t="s">
        <v>452</v>
      </c>
      <c r="G88" s="375" t="s">
        <v>463</v>
      </c>
      <c r="H88" s="375" t="s">
        <v>497</v>
      </c>
      <c r="I88" s="375" t="s">
        <v>470</v>
      </c>
      <c r="J88" s="375" t="s">
        <v>471</v>
      </c>
      <c r="K88" s="375" t="s">
        <v>474</v>
      </c>
      <c r="L88" s="376">
        <v>5.9182963953158758</v>
      </c>
      <c r="M88" s="365">
        <v>1.1000000000000001</v>
      </c>
      <c r="N88" s="376">
        <v>5.339273996175864</v>
      </c>
      <c r="O88" s="375" t="s">
        <v>504</v>
      </c>
      <c r="P88" s="375"/>
      <c r="Q88" s="375" t="s">
        <v>300</v>
      </c>
      <c r="R88" s="375" t="s">
        <v>497</v>
      </c>
      <c r="S88" s="375"/>
      <c r="T88" s="377">
        <v>2.8</v>
      </c>
      <c r="U88" s="378">
        <v>30</v>
      </c>
      <c r="V88" s="379">
        <v>45931</v>
      </c>
      <c r="W88" s="379"/>
      <c r="X88" s="375" t="s">
        <v>2899</v>
      </c>
      <c r="Y88" s="375"/>
      <c r="Z88" s="375"/>
      <c r="AA88" s="375"/>
      <c r="AB88" s="375"/>
      <c r="AC88" s="375"/>
      <c r="AD88" s="375" t="s">
        <v>360</v>
      </c>
      <c r="AE88" s="379"/>
      <c r="AF88" s="374"/>
      <c r="AG88" s="376">
        <v>7.5175206463064931E-4</v>
      </c>
      <c r="AH88" s="376">
        <v>7.8211567851643423E-4</v>
      </c>
      <c r="AI88" s="376">
        <v>1.5143040059516726</v>
      </c>
      <c r="AJ88" s="374" t="s">
        <v>181</v>
      </c>
      <c r="AK88" s="368">
        <v>11.132496489725181</v>
      </c>
      <c r="AL88" s="376">
        <v>1.8346718825479182E-3</v>
      </c>
      <c r="AM88" s="380"/>
      <c r="AN88" s="381">
        <v>20</v>
      </c>
      <c r="AO88" s="382" t="s">
        <v>305</v>
      </c>
      <c r="AP88" s="382" t="s">
        <v>0</v>
      </c>
      <c r="AQ88" s="382" t="s">
        <v>386</v>
      </c>
      <c r="AR88" s="383" t="s">
        <v>0</v>
      </c>
      <c r="AS88" s="375"/>
      <c r="AT88" s="375"/>
    </row>
    <row r="89" spans="1:46" x14ac:dyDescent="0.3">
      <c r="A89" s="375" t="s">
        <v>2183</v>
      </c>
      <c r="B89" s="375" t="s">
        <v>310</v>
      </c>
      <c r="C89" s="375" t="s">
        <v>295</v>
      </c>
      <c r="D89" s="375" t="s">
        <v>438</v>
      </c>
      <c r="E89" s="375" t="s">
        <v>297</v>
      </c>
      <c r="F89" s="375" t="s">
        <v>452</v>
      </c>
      <c r="G89" s="375" t="s">
        <v>463</v>
      </c>
      <c r="H89" s="375" t="s">
        <v>497</v>
      </c>
      <c r="I89" s="375" t="s">
        <v>470</v>
      </c>
      <c r="J89" s="375" t="s">
        <v>471</v>
      </c>
      <c r="K89" s="375" t="s">
        <v>474</v>
      </c>
      <c r="L89" s="376">
        <v>5.9182963953158758</v>
      </c>
      <c r="M89" s="365">
        <v>1.1000000000000001</v>
      </c>
      <c r="N89" s="376">
        <v>5.339273996175864</v>
      </c>
      <c r="O89" s="375" t="s">
        <v>504</v>
      </c>
      <c r="P89" s="375"/>
      <c r="Q89" s="375" t="s">
        <v>300</v>
      </c>
      <c r="R89" s="375" t="s">
        <v>497</v>
      </c>
      <c r="S89" s="375"/>
      <c r="T89" s="377">
        <v>2.8</v>
      </c>
      <c r="U89" s="378">
        <v>30</v>
      </c>
      <c r="V89" s="379">
        <v>45931</v>
      </c>
      <c r="W89" s="379"/>
      <c r="X89" s="375" t="s">
        <v>2899</v>
      </c>
      <c r="Y89" s="375"/>
      <c r="Z89" s="375"/>
      <c r="AA89" s="375"/>
      <c r="AB89" s="375"/>
      <c r="AC89" s="375"/>
      <c r="AD89" s="375" t="s">
        <v>360</v>
      </c>
      <c r="AE89" s="379"/>
      <c r="AF89" s="374"/>
      <c r="AG89" s="376">
        <v>7.5175206463064931E-4</v>
      </c>
      <c r="AH89" s="376">
        <v>7.8211567851643423E-4</v>
      </c>
      <c r="AI89" s="376">
        <v>1.5143040059516726</v>
      </c>
      <c r="AJ89" s="374" t="s">
        <v>181</v>
      </c>
      <c r="AK89" s="368">
        <v>11.132496489725181</v>
      </c>
      <c r="AL89" s="376">
        <v>1.8346718825479182E-3</v>
      </c>
      <c r="AM89" s="380"/>
      <c r="AN89" s="381">
        <v>20</v>
      </c>
      <c r="AO89" s="382" t="s">
        <v>305</v>
      </c>
      <c r="AP89" s="382" t="s">
        <v>0</v>
      </c>
      <c r="AQ89" s="382" t="s">
        <v>386</v>
      </c>
      <c r="AR89" s="383" t="s">
        <v>0</v>
      </c>
      <c r="AS89" s="375"/>
      <c r="AT89" s="375"/>
    </row>
    <row r="90" spans="1:46" x14ac:dyDescent="0.3">
      <c r="A90" s="374" t="s">
        <v>2184</v>
      </c>
      <c r="B90" s="375" t="s">
        <v>294</v>
      </c>
      <c r="C90" s="375" t="s">
        <v>295</v>
      </c>
      <c r="D90" s="375" t="s">
        <v>438</v>
      </c>
      <c r="E90" s="375" t="s">
        <v>297</v>
      </c>
      <c r="F90" s="375" t="s">
        <v>452</v>
      </c>
      <c r="G90" s="375" t="s">
        <v>463</v>
      </c>
      <c r="H90" s="375" t="s">
        <v>497</v>
      </c>
      <c r="I90" s="375" t="s">
        <v>470</v>
      </c>
      <c r="J90" s="375" t="s">
        <v>466</v>
      </c>
      <c r="K90" s="375" t="s">
        <v>474</v>
      </c>
      <c r="L90" s="376">
        <v>5.9387087018438507</v>
      </c>
      <c r="M90" s="365">
        <v>1.1000000000000001</v>
      </c>
      <c r="N90" s="376">
        <v>5.3576892444444448</v>
      </c>
      <c r="O90" s="375" t="s">
        <v>505</v>
      </c>
      <c r="P90" s="375"/>
      <c r="Q90" s="375" t="s">
        <v>300</v>
      </c>
      <c r="R90" s="375" t="s">
        <v>497</v>
      </c>
      <c r="S90" s="375"/>
      <c r="T90" s="377">
        <v>2.8</v>
      </c>
      <c r="U90" s="378">
        <v>30</v>
      </c>
      <c r="V90" s="379">
        <v>45200</v>
      </c>
      <c r="W90" s="379"/>
      <c r="X90" s="375" t="s">
        <v>2899</v>
      </c>
      <c r="Y90" s="375"/>
      <c r="Z90" s="375"/>
      <c r="AA90" s="375"/>
      <c r="AB90" s="375"/>
      <c r="AC90" s="375"/>
      <c r="AD90" s="375" t="s">
        <v>360</v>
      </c>
      <c r="AE90" s="379"/>
      <c r="AF90" s="374"/>
      <c r="AG90" s="376">
        <v>7.546702172067292E-4</v>
      </c>
      <c r="AH90" s="376">
        <v>7.8515169662591103E-4</v>
      </c>
      <c r="AI90" s="376">
        <v>1.5172012842864224</v>
      </c>
      <c r="AJ90" s="374" t="s">
        <v>181</v>
      </c>
      <c r="AK90" s="368">
        <v>11.10239784612404</v>
      </c>
      <c r="AL90" s="376">
        <v>1.8417937153066347E-3</v>
      </c>
      <c r="AM90" s="380"/>
      <c r="AN90" s="381">
        <v>20</v>
      </c>
      <c r="AO90" s="382" t="s">
        <v>305</v>
      </c>
      <c r="AP90" s="382" t="s">
        <v>0</v>
      </c>
      <c r="AQ90" s="382" t="s">
        <v>386</v>
      </c>
      <c r="AR90" s="383" t="s">
        <v>0</v>
      </c>
      <c r="AS90" s="383"/>
      <c r="AT90" s="375"/>
    </row>
    <row r="91" spans="1:46" x14ac:dyDescent="0.3">
      <c r="A91" s="375" t="s">
        <v>2185</v>
      </c>
      <c r="B91" s="375" t="s">
        <v>308</v>
      </c>
      <c r="C91" s="375" t="s">
        <v>295</v>
      </c>
      <c r="D91" s="375" t="s">
        <v>438</v>
      </c>
      <c r="E91" s="375" t="s">
        <v>297</v>
      </c>
      <c r="F91" s="375" t="s">
        <v>452</v>
      </c>
      <c r="G91" s="375" t="s">
        <v>463</v>
      </c>
      <c r="H91" s="375" t="s">
        <v>497</v>
      </c>
      <c r="I91" s="375" t="s">
        <v>470</v>
      </c>
      <c r="J91" s="375" t="s">
        <v>466</v>
      </c>
      <c r="K91" s="375" t="s">
        <v>474</v>
      </c>
      <c r="L91" s="376">
        <v>9.9749385139870697</v>
      </c>
      <c r="M91" s="365">
        <v>1.4</v>
      </c>
      <c r="N91" s="376">
        <v>8.9990305087350571</v>
      </c>
      <c r="O91" s="375" t="s">
        <v>505</v>
      </c>
      <c r="P91" s="375"/>
      <c r="Q91" s="375" t="s">
        <v>300</v>
      </c>
      <c r="R91" s="375" t="s">
        <v>497</v>
      </c>
      <c r="S91" s="375"/>
      <c r="T91" s="377">
        <v>1.95</v>
      </c>
      <c r="U91" s="378">
        <v>30</v>
      </c>
      <c r="V91" s="379">
        <v>45931</v>
      </c>
      <c r="W91" s="379"/>
      <c r="X91" s="375" t="s">
        <v>2899</v>
      </c>
      <c r="Y91" s="375"/>
      <c r="Z91" s="375"/>
      <c r="AA91" s="375"/>
      <c r="AB91" s="375"/>
      <c r="AC91" s="375"/>
      <c r="AD91" s="375" t="s">
        <v>360</v>
      </c>
      <c r="AE91" s="379"/>
      <c r="AF91" s="374"/>
      <c r="AG91" s="376">
        <v>1.2670336396785574E-3</v>
      </c>
      <c r="AH91" s="376">
        <v>1.3182097149107583E-3</v>
      </c>
      <c r="AI91" s="376">
        <v>3.6647977085190893</v>
      </c>
      <c r="AJ91" s="374" t="s">
        <v>181</v>
      </c>
      <c r="AK91" s="368">
        <v>-8.5492751665223921</v>
      </c>
      <c r="AL91" s="376">
        <v>3.0922309393359871E-3</v>
      </c>
      <c r="AM91" s="380"/>
      <c r="AN91" s="381">
        <v>20</v>
      </c>
      <c r="AO91" s="382" t="s">
        <v>305</v>
      </c>
      <c r="AP91" s="382" t="s">
        <v>0</v>
      </c>
      <c r="AQ91" s="382" t="s">
        <v>386</v>
      </c>
      <c r="AR91" s="383" t="s">
        <v>0</v>
      </c>
      <c r="AS91" s="375"/>
      <c r="AT91" s="375"/>
    </row>
    <row r="92" spans="1:46" x14ac:dyDescent="0.3">
      <c r="A92" s="375" t="s">
        <v>2186</v>
      </c>
      <c r="B92" s="375" t="s">
        <v>310</v>
      </c>
      <c r="C92" s="375" t="s">
        <v>295</v>
      </c>
      <c r="D92" s="375" t="s">
        <v>438</v>
      </c>
      <c r="E92" s="375" t="s">
        <v>297</v>
      </c>
      <c r="F92" s="375" t="s">
        <v>452</v>
      </c>
      <c r="G92" s="375" t="s">
        <v>463</v>
      </c>
      <c r="H92" s="375" t="s">
        <v>497</v>
      </c>
      <c r="I92" s="375" t="s">
        <v>470</v>
      </c>
      <c r="J92" s="375" t="s">
        <v>466</v>
      </c>
      <c r="K92" s="375" t="s">
        <v>474</v>
      </c>
      <c r="L92" s="376">
        <v>9.9749385139870697</v>
      </c>
      <c r="M92" s="365">
        <v>1.4</v>
      </c>
      <c r="N92" s="376">
        <v>8.9990305087350571</v>
      </c>
      <c r="O92" s="375" t="s">
        <v>505</v>
      </c>
      <c r="P92" s="375"/>
      <c r="Q92" s="375" t="s">
        <v>300</v>
      </c>
      <c r="R92" s="375" t="s">
        <v>497</v>
      </c>
      <c r="S92" s="375"/>
      <c r="T92" s="377">
        <v>1.95</v>
      </c>
      <c r="U92" s="378">
        <v>30</v>
      </c>
      <c r="V92" s="379">
        <v>45931</v>
      </c>
      <c r="W92" s="379"/>
      <c r="X92" s="375" t="s">
        <v>2899</v>
      </c>
      <c r="Y92" s="375"/>
      <c r="Z92" s="375"/>
      <c r="AA92" s="375"/>
      <c r="AB92" s="375"/>
      <c r="AC92" s="375"/>
      <c r="AD92" s="375" t="s">
        <v>360</v>
      </c>
      <c r="AE92" s="379"/>
      <c r="AF92" s="374"/>
      <c r="AG92" s="376">
        <v>1.2670336396785574E-3</v>
      </c>
      <c r="AH92" s="376">
        <v>1.3182097149107583E-3</v>
      </c>
      <c r="AI92" s="376">
        <v>3.6647977085190893</v>
      </c>
      <c r="AJ92" s="374" t="s">
        <v>181</v>
      </c>
      <c r="AK92" s="368">
        <v>-8.5492751665223921</v>
      </c>
      <c r="AL92" s="376">
        <v>3.0922309393359871E-3</v>
      </c>
      <c r="AM92" s="380"/>
      <c r="AN92" s="381">
        <v>20</v>
      </c>
      <c r="AO92" s="382" t="s">
        <v>305</v>
      </c>
      <c r="AP92" s="382" t="s">
        <v>0</v>
      </c>
      <c r="AQ92" s="382" t="s">
        <v>386</v>
      </c>
      <c r="AR92" s="383" t="s">
        <v>0</v>
      </c>
      <c r="AS92" s="375"/>
      <c r="AT92" s="375"/>
    </row>
    <row r="93" spans="1:46" x14ac:dyDescent="0.3">
      <c r="A93" s="374" t="s">
        <v>2193</v>
      </c>
      <c r="B93" s="375" t="s">
        <v>294</v>
      </c>
      <c r="C93" s="375" t="s">
        <v>295</v>
      </c>
      <c r="D93" s="375" t="s">
        <v>438</v>
      </c>
      <c r="E93" s="375" t="s">
        <v>297</v>
      </c>
      <c r="F93" s="375" t="s">
        <v>452</v>
      </c>
      <c r="G93" s="375" t="s">
        <v>463</v>
      </c>
      <c r="H93" s="375" t="s">
        <v>506</v>
      </c>
      <c r="I93" s="375" t="s">
        <v>470</v>
      </c>
      <c r="J93" s="375" t="s">
        <v>471</v>
      </c>
      <c r="K93" s="375" t="s">
        <v>182</v>
      </c>
      <c r="L93" s="376">
        <v>1.331802878860463</v>
      </c>
      <c r="M93" s="365">
        <v>0.8</v>
      </c>
      <c r="N93" s="376">
        <v>1.1994220707070706</v>
      </c>
      <c r="O93" s="375" t="s">
        <v>509</v>
      </c>
      <c r="P93" s="375"/>
      <c r="Q93" s="375" t="s">
        <v>300</v>
      </c>
      <c r="R93" s="375" t="s">
        <v>506</v>
      </c>
      <c r="S93" s="375"/>
      <c r="T93" s="377">
        <v>2.11</v>
      </c>
      <c r="U93" s="378">
        <v>30</v>
      </c>
      <c r="V93" s="379">
        <v>45200</v>
      </c>
      <c r="W93" s="379"/>
      <c r="X93" s="375" t="s">
        <v>2899</v>
      </c>
      <c r="Y93" s="375"/>
      <c r="Z93" s="375"/>
      <c r="AA93" s="375"/>
      <c r="AB93" s="375"/>
      <c r="AC93" s="375"/>
      <c r="AD93" s="375" t="s">
        <v>360</v>
      </c>
      <c r="AE93" s="379"/>
      <c r="AF93" s="374"/>
      <c r="AG93" s="376">
        <v>2.1976756801475144E-4</v>
      </c>
      <c r="AH93" s="376">
        <v>2.2895252711002329E-4</v>
      </c>
      <c r="AI93" s="376">
        <v>0.50510101623762704</v>
      </c>
      <c r="AJ93" s="374" t="s">
        <v>0</v>
      </c>
      <c r="AK93" s="368">
        <v>83.858090102521473</v>
      </c>
      <c r="AL93" s="376">
        <v>4.1343401539049499E-4</v>
      </c>
      <c r="AM93" s="380"/>
      <c r="AN93" s="381">
        <v>20</v>
      </c>
      <c r="AO93" s="382" t="s">
        <v>305</v>
      </c>
      <c r="AP93" s="382" t="s">
        <v>0</v>
      </c>
      <c r="AQ93" s="382" t="s">
        <v>386</v>
      </c>
      <c r="AR93" s="383" t="s">
        <v>0</v>
      </c>
      <c r="AS93" s="383"/>
      <c r="AT93" s="375"/>
    </row>
    <row r="94" spans="1:46" x14ac:dyDescent="0.3">
      <c r="A94" s="375" t="s">
        <v>2194</v>
      </c>
      <c r="B94" s="375" t="s">
        <v>308</v>
      </c>
      <c r="C94" s="375" t="s">
        <v>295</v>
      </c>
      <c r="D94" s="375" t="s">
        <v>438</v>
      </c>
      <c r="E94" s="375" t="s">
        <v>297</v>
      </c>
      <c r="F94" s="375" t="s">
        <v>452</v>
      </c>
      <c r="G94" s="375" t="s">
        <v>463</v>
      </c>
      <c r="H94" s="375" t="s">
        <v>506</v>
      </c>
      <c r="I94" s="375" t="s">
        <v>470</v>
      </c>
      <c r="J94" s="375" t="s">
        <v>471</v>
      </c>
      <c r="K94" s="375" t="s">
        <v>182</v>
      </c>
      <c r="L94" s="376">
        <v>1.8539784834486481</v>
      </c>
      <c r="M94" s="365">
        <v>1.1000000000000001</v>
      </c>
      <c r="N94" s="376">
        <v>1.6696935762498197</v>
      </c>
      <c r="O94" s="375" t="s">
        <v>509</v>
      </c>
      <c r="P94" s="375"/>
      <c r="Q94" s="375" t="s">
        <v>300</v>
      </c>
      <c r="R94" s="375" t="s">
        <v>506</v>
      </c>
      <c r="S94" s="375"/>
      <c r="T94" s="377">
        <v>2.11</v>
      </c>
      <c r="U94" s="378">
        <v>30</v>
      </c>
      <c r="V94" s="379">
        <v>45931</v>
      </c>
      <c r="W94" s="379"/>
      <c r="X94" s="375" t="s">
        <v>2899</v>
      </c>
      <c r="Y94" s="375"/>
      <c r="Z94" s="375"/>
      <c r="AA94" s="375"/>
      <c r="AB94" s="375"/>
      <c r="AC94" s="375"/>
      <c r="AD94" s="375" t="s">
        <v>360</v>
      </c>
      <c r="AE94" s="379"/>
      <c r="AF94" s="374"/>
      <c r="AG94" s="376">
        <v>3.0550883928369643E-4</v>
      </c>
      <c r="AH94" s="376">
        <v>3.1827726647890649E-4</v>
      </c>
      <c r="AI94" s="376">
        <v>0.70390404804063356</v>
      </c>
      <c r="AJ94" s="374" t="s">
        <v>0</v>
      </c>
      <c r="AK94" s="368">
        <v>52.238831736756154</v>
      </c>
      <c r="AL94" s="376">
        <v>5.7473332986908183E-4</v>
      </c>
      <c r="AM94" s="380"/>
      <c r="AN94" s="381">
        <v>20</v>
      </c>
      <c r="AO94" s="382" t="s">
        <v>305</v>
      </c>
      <c r="AP94" s="382" t="s">
        <v>0</v>
      </c>
      <c r="AQ94" s="382" t="s">
        <v>386</v>
      </c>
      <c r="AR94" s="383" t="s">
        <v>0</v>
      </c>
      <c r="AS94" s="375"/>
      <c r="AT94" s="375"/>
    </row>
    <row r="95" spans="1:46" x14ac:dyDescent="0.3">
      <c r="A95" s="375" t="s">
        <v>2195</v>
      </c>
      <c r="B95" s="375" t="s">
        <v>310</v>
      </c>
      <c r="C95" s="375" t="s">
        <v>295</v>
      </c>
      <c r="D95" s="375" t="s">
        <v>438</v>
      </c>
      <c r="E95" s="375" t="s">
        <v>297</v>
      </c>
      <c r="F95" s="375" t="s">
        <v>452</v>
      </c>
      <c r="G95" s="375" t="s">
        <v>463</v>
      </c>
      <c r="H95" s="375" t="s">
        <v>506</v>
      </c>
      <c r="I95" s="375" t="s">
        <v>470</v>
      </c>
      <c r="J95" s="375" t="s">
        <v>471</v>
      </c>
      <c r="K95" s="375" t="s">
        <v>182</v>
      </c>
      <c r="L95" s="376">
        <v>1.8539784834486481</v>
      </c>
      <c r="M95" s="365">
        <v>1.1000000000000001</v>
      </c>
      <c r="N95" s="376">
        <v>1.6696935762498197</v>
      </c>
      <c r="O95" s="375" t="s">
        <v>509</v>
      </c>
      <c r="P95" s="375"/>
      <c r="Q95" s="375" t="s">
        <v>300</v>
      </c>
      <c r="R95" s="375" t="s">
        <v>506</v>
      </c>
      <c r="S95" s="375"/>
      <c r="T95" s="377">
        <v>2.11</v>
      </c>
      <c r="U95" s="378">
        <v>30</v>
      </c>
      <c r="V95" s="379">
        <v>45931</v>
      </c>
      <c r="W95" s="379"/>
      <c r="X95" s="375" t="s">
        <v>2899</v>
      </c>
      <c r="Y95" s="375"/>
      <c r="Z95" s="375"/>
      <c r="AA95" s="375"/>
      <c r="AB95" s="375"/>
      <c r="AC95" s="375"/>
      <c r="AD95" s="375" t="s">
        <v>360</v>
      </c>
      <c r="AE95" s="379"/>
      <c r="AF95" s="374"/>
      <c r="AG95" s="376">
        <v>3.0550883928369643E-4</v>
      </c>
      <c r="AH95" s="376">
        <v>3.1827726647890649E-4</v>
      </c>
      <c r="AI95" s="376">
        <v>0.70390404804063356</v>
      </c>
      <c r="AJ95" s="374" t="s">
        <v>0</v>
      </c>
      <c r="AK95" s="368">
        <v>52.238831736756154</v>
      </c>
      <c r="AL95" s="376">
        <v>5.7473332986908183E-4</v>
      </c>
      <c r="AM95" s="380"/>
      <c r="AN95" s="381">
        <v>20</v>
      </c>
      <c r="AO95" s="382" t="s">
        <v>305</v>
      </c>
      <c r="AP95" s="382" t="s">
        <v>0</v>
      </c>
      <c r="AQ95" s="382" t="s">
        <v>386</v>
      </c>
      <c r="AR95" s="383" t="s">
        <v>0</v>
      </c>
      <c r="AS95" s="375"/>
      <c r="AT95" s="375"/>
    </row>
    <row r="96" spans="1:46" x14ac:dyDescent="0.3">
      <c r="A96" s="374" t="s">
        <v>2196</v>
      </c>
      <c r="B96" s="375" t="s">
        <v>294</v>
      </c>
      <c r="C96" s="375" t="s">
        <v>295</v>
      </c>
      <c r="D96" s="375" t="s">
        <v>438</v>
      </c>
      <c r="E96" s="375" t="s">
        <v>297</v>
      </c>
      <c r="F96" s="375" t="s">
        <v>452</v>
      </c>
      <c r="G96" s="375" t="s">
        <v>463</v>
      </c>
      <c r="H96" s="375" t="s">
        <v>506</v>
      </c>
      <c r="I96" s="375" t="s">
        <v>470</v>
      </c>
      <c r="J96" s="375" t="s">
        <v>466</v>
      </c>
      <c r="K96" s="375" t="s">
        <v>182</v>
      </c>
      <c r="L96" s="376">
        <v>1.3543919272204825</v>
      </c>
      <c r="M96" s="365">
        <v>1.1000000000000001</v>
      </c>
      <c r="N96" s="376">
        <v>1.2197657744107742</v>
      </c>
      <c r="O96" s="375" t="s">
        <v>510</v>
      </c>
      <c r="P96" s="375"/>
      <c r="Q96" s="375" t="s">
        <v>300</v>
      </c>
      <c r="R96" s="375" t="s">
        <v>506</v>
      </c>
      <c r="S96" s="375"/>
      <c r="T96" s="377">
        <v>2.8</v>
      </c>
      <c r="U96" s="378">
        <v>30</v>
      </c>
      <c r="V96" s="379">
        <v>45200</v>
      </c>
      <c r="W96" s="379"/>
      <c r="X96" s="375" t="s">
        <v>2899</v>
      </c>
      <c r="Y96" s="375"/>
      <c r="Z96" s="375"/>
      <c r="AA96" s="375"/>
      <c r="AB96" s="375"/>
      <c r="AC96" s="375"/>
      <c r="AD96" s="375" t="s">
        <v>360</v>
      </c>
      <c r="AE96" s="379"/>
      <c r="AF96" s="374"/>
      <c r="AG96" s="376">
        <v>2.2312725403053488E-4</v>
      </c>
      <c r="AH96" s="376">
        <v>2.3245262774160595E-4</v>
      </c>
      <c r="AI96" s="376">
        <v>0.38644855233408559</v>
      </c>
      <c r="AJ96" s="374" t="s">
        <v>0</v>
      </c>
      <c r="AK96" s="368">
        <v>118.29607419152163</v>
      </c>
      <c r="AL96" s="376">
        <v>4.1975436780875236E-4</v>
      </c>
      <c r="AM96" s="380"/>
      <c r="AN96" s="381">
        <v>20</v>
      </c>
      <c r="AO96" s="382" t="s">
        <v>305</v>
      </c>
      <c r="AP96" s="382" t="s">
        <v>0</v>
      </c>
      <c r="AQ96" s="382" t="s">
        <v>386</v>
      </c>
      <c r="AR96" s="383" t="s">
        <v>0</v>
      </c>
      <c r="AS96" s="383"/>
      <c r="AT96" s="375"/>
    </row>
    <row r="97" spans="1:46" x14ac:dyDescent="0.3">
      <c r="A97" s="375" t="s">
        <v>2197</v>
      </c>
      <c r="B97" s="375" t="s">
        <v>308</v>
      </c>
      <c r="C97" s="375" t="s">
        <v>295</v>
      </c>
      <c r="D97" s="375" t="s">
        <v>438</v>
      </c>
      <c r="E97" s="375" t="s">
        <v>297</v>
      </c>
      <c r="F97" s="375" t="s">
        <v>452</v>
      </c>
      <c r="G97" s="375" t="s">
        <v>463</v>
      </c>
      <c r="H97" s="375" t="s">
        <v>506</v>
      </c>
      <c r="I97" s="375" t="s">
        <v>470</v>
      </c>
      <c r="J97" s="375" t="s">
        <v>466</v>
      </c>
      <c r="K97" s="375" t="s">
        <v>182</v>
      </c>
      <c r="L97" s="376">
        <v>2.355963227518544</v>
      </c>
      <c r="M97" s="365">
        <v>1.4</v>
      </c>
      <c r="N97" s="376">
        <v>2.1217811867758187</v>
      </c>
      <c r="O97" s="375" t="s">
        <v>510</v>
      </c>
      <c r="P97" s="375"/>
      <c r="Q97" s="375" t="s">
        <v>300</v>
      </c>
      <c r="R97" s="375" t="s">
        <v>506</v>
      </c>
      <c r="S97" s="375"/>
      <c r="T97" s="377">
        <v>2.8</v>
      </c>
      <c r="U97" s="378">
        <v>30</v>
      </c>
      <c r="V97" s="379">
        <v>45931</v>
      </c>
      <c r="W97" s="379"/>
      <c r="X97" s="375" t="s">
        <v>2899</v>
      </c>
      <c r="Y97" s="375"/>
      <c r="Z97" s="375"/>
      <c r="AA97" s="375"/>
      <c r="AB97" s="375"/>
      <c r="AC97" s="375"/>
      <c r="AD97" s="375" t="s">
        <v>360</v>
      </c>
      <c r="AE97" s="379"/>
      <c r="AF97" s="374"/>
      <c r="AG97" s="376">
        <v>3.8822866471211549E-4</v>
      </c>
      <c r="AH97" s="376">
        <v>4.0445428179112608E-4</v>
      </c>
      <c r="AI97" s="376">
        <v>0.6740648870266307</v>
      </c>
      <c r="AJ97" s="374" t="s">
        <v>0</v>
      </c>
      <c r="AK97" s="368">
        <v>55.810551443149436</v>
      </c>
      <c r="AL97" s="376">
        <v>7.3034860053074939E-4</v>
      </c>
      <c r="AM97" s="380"/>
      <c r="AN97" s="381">
        <v>20</v>
      </c>
      <c r="AO97" s="382" t="s">
        <v>305</v>
      </c>
      <c r="AP97" s="382" t="s">
        <v>0</v>
      </c>
      <c r="AQ97" s="382" t="s">
        <v>386</v>
      </c>
      <c r="AR97" s="383" t="s">
        <v>0</v>
      </c>
      <c r="AS97" s="375"/>
      <c r="AT97" s="375"/>
    </row>
    <row r="98" spans="1:46" x14ac:dyDescent="0.3">
      <c r="A98" s="375" t="s">
        <v>2198</v>
      </c>
      <c r="B98" s="375" t="s">
        <v>310</v>
      </c>
      <c r="C98" s="375" t="s">
        <v>295</v>
      </c>
      <c r="D98" s="375" t="s">
        <v>438</v>
      </c>
      <c r="E98" s="375" t="s">
        <v>297</v>
      </c>
      <c r="F98" s="375" t="s">
        <v>452</v>
      </c>
      <c r="G98" s="375" t="s">
        <v>463</v>
      </c>
      <c r="H98" s="375" t="s">
        <v>506</v>
      </c>
      <c r="I98" s="375" t="s">
        <v>470</v>
      </c>
      <c r="J98" s="375" t="s">
        <v>466</v>
      </c>
      <c r="K98" s="375" t="s">
        <v>182</v>
      </c>
      <c r="L98" s="376">
        <v>2.355963227518544</v>
      </c>
      <c r="M98" s="365">
        <v>1.4</v>
      </c>
      <c r="N98" s="376">
        <v>2.1217811867758187</v>
      </c>
      <c r="O98" s="375" t="s">
        <v>510</v>
      </c>
      <c r="P98" s="375"/>
      <c r="Q98" s="375" t="s">
        <v>300</v>
      </c>
      <c r="R98" s="375" t="s">
        <v>506</v>
      </c>
      <c r="S98" s="375"/>
      <c r="T98" s="377">
        <v>2.8</v>
      </c>
      <c r="U98" s="378">
        <v>30</v>
      </c>
      <c r="V98" s="379">
        <v>45931</v>
      </c>
      <c r="W98" s="379"/>
      <c r="X98" s="375" t="s">
        <v>2899</v>
      </c>
      <c r="Y98" s="375"/>
      <c r="Z98" s="375"/>
      <c r="AA98" s="375"/>
      <c r="AB98" s="375"/>
      <c r="AC98" s="375"/>
      <c r="AD98" s="375" t="s">
        <v>360</v>
      </c>
      <c r="AE98" s="379"/>
      <c r="AF98" s="374"/>
      <c r="AG98" s="376">
        <v>3.8822866471211549E-4</v>
      </c>
      <c r="AH98" s="376">
        <v>4.0445428179112608E-4</v>
      </c>
      <c r="AI98" s="376">
        <v>0.6740648870266307</v>
      </c>
      <c r="AJ98" s="374" t="s">
        <v>0</v>
      </c>
      <c r="AK98" s="368">
        <v>55.810551443149436</v>
      </c>
      <c r="AL98" s="376">
        <v>7.3034860053074939E-4</v>
      </c>
      <c r="AM98" s="380"/>
      <c r="AN98" s="381">
        <v>20</v>
      </c>
      <c r="AO98" s="382" t="s">
        <v>305</v>
      </c>
      <c r="AP98" s="382" t="s">
        <v>0</v>
      </c>
      <c r="AQ98" s="382" t="s">
        <v>386</v>
      </c>
      <c r="AR98" s="383" t="s">
        <v>0</v>
      </c>
      <c r="AS98" s="375"/>
      <c r="AT98" s="375"/>
    </row>
    <row r="99" spans="1:46" x14ac:dyDescent="0.3">
      <c r="A99" s="375" t="s">
        <v>2205</v>
      </c>
      <c r="B99" s="375" t="s">
        <v>294</v>
      </c>
      <c r="C99" s="375" t="s">
        <v>295</v>
      </c>
      <c r="D99" s="375" t="s">
        <v>438</v>
      </c>
      <c r="E99" s="375" t="s">
        <v>297</v>
      </c>
      <c r="F99" s="375" t="s">
        <v>452</v>
      </c>
      <c r="G99" s="375" t="s">
        <v>463</v>
      </c>
      <c r="H99" s="375" t="s">
        <v>506</v>
      </c>
      <c r="I99" s="375" t="s">
        <v>470</v>
      </c>
      <c r="J99" s="375" t="s">
        <v>471</v>
      </c>
      <c r="K99" s="375" t="s">
        <v>474</v>
      </c>
      <c r="L99" s="376">
        <v>1.2804381743990045</v>
      </c>
      <c r="M99" s="365">
        <v>0.8</v>
      </c>
      <c r="N99" s="376">
        <v>1.1531630025188915</v>
      </c>
      <c r="O99" s="375" t="s">
        <v>513</v>
      </c>
      <c r="P99" s="375"/>
      <c r="Q99" s="375" t="s">
        <v>300</v>
      </c>
      <c r="R99" s="375" t="s">
        <v>506</v>
      </c>
      <c r="S99" s="375"/>
      <c r="T99" s="377">
        <v>2.11</v>
      </c>
      <c r="U99" s="375">
        <v>30</v>
      </c>
      <c r="V99" s="379">
        <v>45200</v>
      </c>
      <c r="W99" s="379"/>
      <c r="X99" s="375" t="s">
        <v>2899</v>
      </c>
      <c r="Y99" s="375"/>
      <c r="Z99" s="375"/>
      <c r="AA99" s="375"/>
      <c r="AB99" s="375"/>
      <c r="AC99" s="375"/>
      <c r="AD99" s="375" t="s">
        <v>360</v>
      </c>
      <c r="AE99" s="379"/>
      <c r="AF99" s="375"/>
      <c r="AG99" s="376">
        <v>2.11550687969786E-4</v>
      </c>
      <c r="AH99" s="376">
        <v>2.2039223102880858E-4</v>
      </c>
      <c r="AI99" s="376">
        <v>0.48621581630341248</v>
      </c>
      <c r="AJ99" s="375" t="s">
        <v>0</v>
      </c>
      <c r="AK99" s="368">
        <v>88.214664647513246</v>
      </c>
      <c r="AL99" s="376">
        <v>3.9797614896525379E-4</v>
      </c>
      <c r="AM99" s="380"/>
      <c r="AN99" s="375">
        <v>20</v>
      </c>
      <c r="AO99" s="382" t="s">
        <v>305</v>
      </c>
      <c r="AP99" s="382" t="s">
        <v>0</v>
      </c>
      <c r="AQ99" s="382" t="s">
        <v>386</v>
      </c>
      <c r="AR99" s="383" t="s">
        <v>0</v>
      </c>
      <c r="AS99" s="375"/>
      <c r="AT99" s="375"/>
    </row>
    <row r="100" spans="1:46" x14ac:dyDescent="0.3">
      <c r="A100" s="375" t="s">
        <v>2206</v>
      </c>
      <c r="B100" s="375" t="s">
        <v>308</v>
      </c>
      <c r="C100" s="375" t="s">
        <v>295</v>
      </c>
      <c r="D100" s="375" t="s">
        <v>438</v>
      </c>
      <c r="E100" s="375" t="s">
        <v>297</v>
      </c>
      <c r="F100" s="375" t="s">
        <v>452</v>
      </c>
      <c r="G100" s="375" t="s">
        <v>463</v>
      </c>
      <c r="H100" s="375" t="s">
        <v>506</v>
      </c>
      <c r="I100" s="375" t="s">
        <v>470</v>
      </c>
      <c r="J100" s="375" t="s">
        <v>471</v>
      </c>
      <c r="K100" s="375" t="s">
        <v>474</v>
      </c>
      <c r="L100" s="376">
        <v>2.5660022262135733</v>
      </c>
      <c r="M100" s="365">
        <v>1.1000000000000001</v>
      </c>
      <c r="N100" s="376">
        <v>2.3109423717700937</v>
      </c>
      <c r="O100" s="375" t="s">
        <v>513</v>
      </c>
      <c r="P100" s="375"/>
      <c r="Q100" s="375" t="s">
        <v>300</v>
      </c>
      <c r="R100" s="375" t="s">
        <v>506</v>
      </c>
      <c r="S100" s="375"/>
      <c r="T100" s="377">
        <v>2.8</v>
      </c>
      <c r="U100" s="378">
        <v>30</v>
      </c>
      <c r="V100" s="379">
        <v>45931</v>
      </c>
      <c r="W100" s="379"/>
      <c r="X100" s="375" t="s">
        <v>2899</v>
      </c>
      <c r="Y100" s="375"/>
      <c r="Z100" s="375"/>
      <c r="AA100" s="375"/>
      <c r="AB100" s="375"/>
      <c r="AC100" s="375"/>
      <c r="AD100" s="375" t="s">
        <v>360</v>
      </c>
      <c r="AE100" s="379"/>
      <c r="AF100" s="374"/>
      <c r="AG100" s="376">
        <v>4.2284005382395984E-4</v>
      </c>
      <c r="AH100" s="376">
        <v>4.4051221825340341E-4</v>
      </c>
      <c r="AI100" s="376">
        <v>0.7341591670530947</v>
      </c>
      <c r="AJ100" s="374" t="s">
        <v>0</v>
      </c>
      <c r="AK100" s="368">
        <v>48.913759334170052</v>
      </c>
      <c r="AL100" s="376">
        <v>7.9546069012620846E-4</v>
      </c>
      <c r="AM100" s="380"/>
      <c r="AN100" s="381">
        <v>20</v>
      </c>
      <c r="AO100" s="382" t="s">
        <v>305</v>
      </c>
      <c r="AP100" s="382" t="s">
        <v>0</v>
      </c>
      <c r="AQ100" s="382" t="s">
        <v>386</v>
      </c>
      <c r="AR100" s="383" t="s">
        <v>0</v>
      </c>
      <c r="AS100" s="375"/>
      <c r="AT100" s="375"/>
    </row>
    <row r="101" spans="1:46" x14ac:dyDescent="0.3">
      <c r="A101" s="375" t="s">
        <v>2207</v>
      </c>
      <c r="B101" s="375" t="s">
        <v>310</v>
      </c>
      <c r="C101" s="375" t="s">
        <v>295</v>
      </c>
      <c r="D101" s="375" t="s">
        <v>438</v>
      </c>
      <c r="E101" s="375" t="s">
        <v>297</v>
      </c>
      <c r="F101" s="375" t="s">
        <v>452</v>
      </c>
      <c r="G101" s="375" t="s">
        <v>463</v>
      </c>
      <c r="H101" s="375" t="s">
        <v>506</v>
      </c>
      <c r="I101" s="375" t="s">
        <v>470</v>
      </c>
      <c r="J101" s="375" t="s">
        <v>471</v>
      </c>
      <c r="K101" s="375" t="s">
        <v>474</v>
      </c>
      <c r="L101" s="376">
        <v>2.5660022262135733</v>
      </c>
      <c r="M101" s="365">
        <v>1.1000000000000001</v>
      </c>
      <c r="N101" s="376">
        <v>2.3109423717700937</v>
      </c>
      <c r="O101" s="375" t="s">
        <v>513</v>
      </c>
      <c r="P101" s="375"/>
      <c r="Q101" s="375" t="s">
        <v>300</v>
      </c>
      <c r="R101" s="375" t="s">
        <v>506</v>
      </c>
      <c r="S101" s="375"/>
      <c r="T101" s="377">
        <v>2.8</v>
      </c>
      <c r="U101" s="378">
        <v>30</v>
      </c>
      <c r="V101" s="379">
        <v>45931</v>
      </c>
      <c r="W101" s="379"/>
      <c r="X101" s="375" t="s">
        <v>2899</v>
      </c>
      <c r="Y101" s="375"/>
      <c r="Z101" s="375"/>
      <c r="AA101" s="375"/>
      <c r="AB101" s="375"/>
      <c r="AC101" s="375"/>
      <c r="AD101" s="375" t="s">
        <v>360</v>
      </c>
      <c r="AE101" s="379"/>
      <c r="AF101" s="374"/>
      <c r="AG101" s="376">
        <v>4.2284005382395984E-4</v>
      </c>
      <c r="AH101" s="376">
        <v>4.4051221825340341E-4</v>
      </c>
      <c r="AI101" s="376">
        <v>0.7341591670530947</v>
      </c>
      <c r="AJ101" s="374" t="s">
        <v>0</v>
      </c>
      <c r="AK101" s="368">
        <v>48.913759334170052</v>
      </c>
      <c r="AL101" s="376">
        <v>7.9546069012620846E-4</v>
      </c>
      <c r="AM101" s="380"/>
      <c r="AN101" s="381">
        <v>20</v>
      </c>
      <c r="AO101" s="382" t="s">
        <v>305</v>
      </c>
      <c r="AP101" s="382" t="s">
        <v>0</v>
      </c>
      <c r="AQ101" s="382" t="s">
        <v>386</v>
      </c>
      <c r="AR101" s="383" t="s">
        <v>0</v>
      </c>
      <c r="AS101" s="375"/>
      <c r="AT101" s="375"/>
    </row>
    <row r="102" spans="1:46" x14ac:dyDescent="0.3">
      <c r="A102" s="374" t="s">
        <v>2208</v>
      </c>
      <c r="B102" s="375" t="s">
        <v>294</v>
      </c>
      <c r="C102" s="375" t="s">
        <v>295</v>
      </c>
      <c r="D102" s="375" t="s">
        <v>438</v>
      </c>
      <c r="E102" s="375" t="s">
        <v>297</v>
      </c>
      <c r="F102" s="375" t="s">
        <v>452</v>
      </c>
      <c r="G102" s="375" t="s">
        <v>463</v>
      </c>
      <c r="H102" s="375" t="s">
        <v>506</v>
      </c>
      <c r="I102" s="375" t="s">
        <v>470</v>
      </c>
      <c r="J102" s="375" t="s">
        <v>466</v>
      </c>
      <c r="K102" s="375" t="s">
        <v>474</v>
      </c>
      <c r="L102" s="376">
        <v>1.5760463593442655</v>
      </c>
      <c r="M102" s="365">
        <v>1.1000000000000001</v>
      </c>
      <c r="N102" s="376">
        <v>1.4193878222222223</v>
      </c>
      <c r="O102" s="375" t="s">
        <v>514</v>
      </c>
      <c r="P102" s="375"/>
      <c r="Q102" s="375" t="s">
        <v>300</v>
      </c>
      <c r="R102" s="375" t="s">
        <v>506</v>
      </c>
      <c r="S102" s="375"/>
      <c r="T102" s="377">
        <v>2.8</v>
      </c>
      <c r="U102" s="378">
        <v>30</v>
      </c>
      <c r="V102" s="379">
        <v>45200</v>
      </c>
      <c r="W102" s="379"/>
      <c r="X102" s="375" t="s">
        <v>2899</v>
      </c>
      <c r="Y102" s="375"/>
      <c r="Z102" s="375"/>
      <c r="AA102" s="375"/>
      <c r="AB102" s="375"/>
      <c r="AC102" s="375"/>
      <c r="AD102" s="375" t="s">
        <v>360</v>
      </c>
      <c r="AE102" s="379"/>
      <c r="AF102" s="374"/>
      <c r="AG102" s="376">
        <v>2.598216570714891E-4</v>
      </c>
      <c r="AH102" s="376">
        <v>2.7068063555418852E-4</v>
      </c>
      <c r="AI102" s="376">
        <v>0.45000196715807483</v>
      </c>
      <c r="AJ102" s="374" t="s">
        <v>0</v>
      </c>
      <c r="AK102" s="368">
        <v>97.591625022542459</v>
      </c>
      <c r="AL102" s="376">
        <v>4.8878509208086414E-4</v>
      </c>
      <c r="AM102" s="380"/>
      <c r="AN102" s="381">
        <v>20</v>
      </c>
      <c r="AO102" s="382" t="s">
        <v>305</v>
      </c>
      <c r="AP102" s="382" t="s">
        <v>0</v>
      </c>
      <c r="AQ102" s="382" t="s">
        <v>386</v>
      </c>
      <c r="AR102" s="383" t="s">
        <v>0</v>
      </c>
      <c r="AS102" s="383"/>
      <c r="AT102" s="375"/>
    </row>
    <row r="103" spans="1:46" x14ac:dyDescent="0.3">
      <c r="A103" s="375" t="s">
        <v>2209</v>
      </c>
      <c r="B103" s="375" t="s">
        <v>308</v>
      </c>
      <c r="C103" s="375" t="s">
        <v>295</v>
      </c>
      <c r="D103" s="375" t="s">
        <v>438</v>
      </c>
      <c r="E103" s="375" t="s">
        <v>297</v>
      </c>
      <c r="F103" s="375" t="s">
        <v>452</v>
      </c>
      <c r="G103" s="375" t="s">
        <v>463</v>
      </c>
      <c r="H103" s="375" t="s">
        <v>506</v>
      </c>
      <c r="I103" s="375" t="s">
        <v>470</v>
      </c>
      <c r="J103" s="375" t="s">
        <v>466</v>
      </c>
      <c r="K103" s="375" t="s">
        <v>474</v>
      </c>
      <c r="L103" s="376">
        <v>4.1679267804398075</v>
      </c>
      <c r="M103" s="365">
        <v>1.4</v>
      </c>
      <c r="N103" s="376">
        <v>3.7536361040366386</v>
      </c>
      <c r="O103" s="375" t="s">
        <v>514</v>
      </c>
      <c r="P103" s="375"/>
      <c r="Q103" s="375" t="s">
        <v>300</v>
      </c>
      <c r="R103" s="375" t="s">
        <v>506</v>
      </c>
      <c r="S103" s="375"/>
      <c r="T103" s="377">
        <v>1.95</v>
      </c>
      <c r="U103" s="378">
        <v>30</v>
      </c>
      <c r="V103" s="379">
        <v>45931</v>
      </c>
      <c r="W103" s="379"/>
      <c r="X103" s="375" t="s">
        <v>2899</v>
      </c>
      <c r="Y103" s="375"/>
      <c r="Z103" s="375"/>
      <c r="AA103" s="375"/>
      <c r="AB103" s="375"/>
      <c r="AC103" s="375"/>
      <c r="AD103" s="375" t="s">
        <v>360</v>
      </c>
      <c r="AE103" s="379"/>
      <c r="AF103" s="374"/>
      <c r="AG103" s="376">
        <v>6.8681405112265353E-4</v>
      </c>
      <c r="AH103" s="376">
        <v>7.1551873681675036E-4</v>
      </c>
      <c r="AI103" s="376">
        <v>1.7122875465085974</v>
      </c>
      <c r="AJ103" s="374" t="s">
        <v>181</v>
      </c>
      <c r="AK103" s="368">
        <v>4.7226539317489626</v>
      </c>
      <c r="AL103" s="376">
        <v>1.2920573019363417E-3</v>
      </c>
      <c r="AM103" s="380"/>
      <c r="AN103" s="381">
        <v>20</v>
      </c>
      <c r="AO103" s="382" t="s">
        <v>305</v>
      </c>
      <c r="AP103" s="382" t="s">
        <v>0</v>
      </c>
      <c r="AQ103" s="382" t="s">
        <v>386</v>
      </c>
      <c r="AR103" s="383" t="s">
        <v>0</v>
      </c>
      <c r="AS103" s="375"/>
      <c r="AT103" s="375"/>
    </row>
    <row r="104" spans="1:46" x14ac:dyDescent="0.3">
      <c r="A104" s="375" t="s">
        <v>2210</v>
      </c>
      <c r="B104" s="375" t="s">
        <v>310</v>
      </c>
      <c r="C104" s="375" t="s">
        <v>295</v>
      </c>
      <c r="D104" s="375" t="s">
        <v>438</v>
      </c>
      <c r="E104" s="375" t="s">
        <v>297</v>
      </c>
      <c r="F104" s="375" t="s">
        <v>452</v>
      </c>
      <c r="G104" s="375" t="s">
        <v>463</v>
      </c>
      <c r="H104" s="375" t="s">
        <v>506</v>
      </c>
      <c r="I104" s="375" t="s">
        <v>470</v>
      </c>
      <c r="J104" s="375" t="s">
        <v>466</v>
      </c>
      <c r="K104" s="375" t="s">
        <v>474</v>
      </c>
      <c r="L104" s="376">
        <v>4.1679267804398075</v>
      </c>
      <c r="M104" s="365">
        <v>1.4</v>
      </c>
      <c r="N104" s="376">
        <v>3.7536361040366386</v>
      </c>
      <c r="O104" s="375" t="s">
        <v>514</v>
      </c>
      <c r="P104" s="375"/>
      <c r="Q104" s="375" t="s">
        <v>300</v>
      </c>
      <c r="R104" s="375" t="s">
        <v>506</v>
      </c>
      <c r="S104" s="375"/>
      <c r="T104" s="377">
        <v>1.95</v>
      </c>
      <c r="U104" s="378">
        <v>30</v>
      </c>
      <c r="V104" s="379">
        <v>45931</v>
      </c>
      <c r="W104" s="379"/>
      <c r="X104" s="375" t="s">
        <v>2899</v>
      </c>
      <c r="Y104" s="375"/>
      <c r="Z104" s="375"/>
      <c r="AA104" s="375"/>
      <c r="AB104" s="375"/>
      <c r="AC104" s="375"/>
      <c r="AD104" s="375" t="s">
        <v>360</v>
      </c>
      <c r="AE104" s="379"/>
      <c r="AF104" s="374"/>
      <c r="AG104" s="376">
        <v>6.8681405112265353E-4</v>
      </c>
      <c r="AH104" s="376">
        <v>7.1551873681675036E-4</v>
      </c>
      <c r="AI104" s="376">
        <v>1.7122875465085974</v>
      </c>
      <c r="AJ104" s="374" t="s">
        <v>181</v>
      </c>
      <c r="AK104" s="368">
        <v>4.7226539317489626</v>
      </c>
      <c r="AL104" s="376">
        <v>1.2920573019363417E-3</v>
      </c>
      <c r="AM104" s="380"/>
      <c r="AN104" s="381">
        <v>20</v>
      </c>
      <c r="AO104" s="382" t="s">
        <v>305</v>
      </c>
      <c r="AP104" s="382" t="s">
        <v>0</v>
      </c>
      <c r="AQ104" s="382" t="s">
        <v>386</v>
      </c>
      <c r="AR104" s="383" t="s">
        <v>0</v>
      </c>
      <c r="AS104" s="375"/>
      <c r="AT104" s="375"/>
    </row>
    <row r="105" spans="1:46" x14ac:dyDescent="0.3">
      <c r="A105" s="374" t="s">
        <v>2217</v>
      </c>
      <c r="B105" s="375" t="s">
        <v>294</v>
      </c>
      <c r="C105" s="375" t="s">
        <v>295</v>
      </c>
      <c r="D105" s="375" t="s">
        <v>438</v>
      </c>
      <c r="E105" s="375" t="s">
        <v>297</v>
      </c>
      <c r="F105" s="375" t="s">
        <v>452</v>
      </c>
      <c r="G105" s="375" t="s">
        <v>463</v>
      </c>
      <c r="H105" s="375" t="s">
        <v>515</v>
      </c>
      <c r="I105" s="375" t="s">
        <v>470</v>
      </c>
      <c r="J105" s="375" t="s">
        <v>471</v>
      </c>
      <c r="K105" s="375" t="s">
        <v>182</v>
      </c>
      <c r="L105" s="376">
        <v>1.2457947547450587</v>
      </c>
      <c r="M105" s="365">
        <v>0.8</v>
      </c>
      <c r="N105" s="376">
        <v>1.1137490656565656</v>
      </c>
      <c r="O105" s="375" t="s">
        <v>518</v>
      </c>
      <c r="P105" s="375"/>
      <c r="Q105" s="375" t="s">
        <v>300</v>
      </c>
      <c r="R105" s="375" t="s">
        <v>515</v>
      </c>
      <c r="S105" s="375"/>
      <c r="T105" s="377">
        <v>2.11</v>
      </c>
      <c r="U105" s="378">
        <v>30</v>
      </c>
      <c r="V105" s="379">
        <v>45200</v>
      </c>
      <c r="W105" s="379"/>
      <c r="X105" s="375" t="s">
        <v>2899</v>
      </c>
      <c r="Y105" s="375"/>
      <c r="Z105" s="375"/>
      <c r="AA105" s="375"/>
      <c r="AB105" s="375"/>
      <c r="AC105" s="375"/>
      <c r="AD105" s="375" t="s">
        <v>360</v>
      </c>
      <c r="AE105" s="379"/>
      <c r="AF105" s="374"/>
      <c r="AG105" s="376">
        <v>1.9295496869382541E-4</v>
      </c>
      <c r="AH105" s="376">
        <v>2.0154819466152154E-4</v>
      </c>
      <c r="AI105" s="376">
        <v>0.46057464957063737</v>
      </c>
      <c r="AJ105" s="374" t="s">
        <v>0</v>
      </c>
      <c r="AK105" s="368">
        <v>93.338512267656</v>
      </c>
      <c r="AL105" s="376">
        <v>3.8673435534796526E-4</v>
      </c>
      <c r="AM105" s="380"/>
      <c r="AN105" s="381">
        <v>20</v>
      </c>
      <c r="AO105" s="382" t="s">
        <v>305</v>
      </c>
      <c r="AP105" s="382" t="s">
        <v>0</v>
      </c>
      <c r="AQ105" s="382" t="s">
        <v>386</v>
      </c>
      <c r="AR105" s="383" t="s">
        <v>0</v>
      </c>
      <c r="AS105" s="383"/>
      <c r="AT105" s="375"/>
    </row>
    <row r="106" spans="1:46" x14ac:dyDescent="0.3">
      <c r="A106" s="375" t="s">
        <v>2218</v>
      </c>
      <c r="B106" s="375" t="s">
        <v>308</v>
      </c>
      <c r="C106" s="375" t="s">
        <v>295</v>
      </c>
      <c r="D106" s="375" t="s">
        <v>438</v>
      </c>
      <c r="E106" s="375" t="s">
        <v>297</v>
      </c>
      <c r="F106" s="375" t="s">
        <v>452</v>
      </c>
      <c r="G106" s="375" t="s">
        <v>463</v>
      </c>
      <c r="H106" s="375" t="s">
        <v>515</v>
      </c>
      <c r="I106" s="375" t="s">
        <v>470</v>
      </c>
      <c r="J106" s="375" t="s">
        <v>471</v>
      </c>
      <c r="K106" s="375" t="s">
        <v>182</v>
      </c>
      <c r="L106" s="376">
        <v>1.6442420197799277</v>
      </c>
      <c r="M106" s="365">
        <v>1.1000000000000001</v>
      </c>
      <c r="N106" s="376">
        <v>1.4699636567485093</v>
      </c>
      <c r="O106" s="375" t="s">
        <v>518</v>
      </c>
      <c r="P106" s="375"/>
      <c r="Q106" s="375" t="s">
        <v>300</v>
      </c>
      <c r="R106" s="375" t="s">
        <v>515</v>
      </c>
      <c r="S106" s="375"/>
      <c r="T106" s="377">
        <v>1.5908</v>
      </c>
      <c r="U106" s="378">
        <v>30</v>
      </c>
      <c r="V106" s="379">
        <v>45931</v>
      </c>
      <c r="W106" s="379"/>
      <c r="X106" s="375" t="s">
        <v>2899</v>
      </c>
      <c r="Y106" s="375"/>
      <c r="Z106" s="375"/>
      <c r="AA106" s="375"/>
      <c r="AB106" s="375"/>
      <c r="AC106" s="375"/>
      <c r="AD106" s="375" t="s">
        <v>360</v>
      </c>
      <c r="AE106" s="379"/>
      <c r="AF106" s="374"/>
      <c r="AG106" s="376">
        <v>2.5431422254052648E-4</v>
      </c>
      <c r="AH106" s="376">
        <v>2.65640075385277E-4</v>
      </c>
      <c r="AI106" s="376">
        <v>0.80683786085536358</v>
      </c>
      <c r="AJ106" s="374" t="s">
        <v>0</v>
      </c>
      <c r="AK106" s="368">
        <v>41.906509782652428</v>
      </c>
      <c r="AL106" s="376">
        <v>5.0971502613177718E-4</v>
      </c>
      <c r="AM106" s="380"/>
      <c r="AN106" s="381">
        <v>20</v>
      </c>
      <c r="AO106" s="382" t="s">
        <v>305</v>
      </c>
      <c r="AP106" s="382" t="s">
        <v>0</v>
      </c>
      <c r="AQ106" s="382" t="s">
        <v>386</v>
      </c>
      <c r="AR106" s="383" t="s">
        <v>0</v>
      </c>
      <c r="AS106" s="375"/>
      <c r="AT106" s="375"/>
    </row>
    <row r="107" spans="1:46" x14ac:dyDescent="0.3">
      <c r="A107" s="375" t="s">
        <v>2219</v>
      </c>
      <c r="B107" s="375" t="s">
        <v>310</v>
      </c>
      <c r="C107" s="375" t="s">
        <v>295</v>
      </c>
      <c r="D107" s="375" t="s">
        <v>438</v>
      </c>
      <c r="E107" s="375" t="s">
        <v>297</v>
      </c>
      <c r="F107" s="375" t="s">
        <v>452</v>
      </c>
      <c r="G107" s="375" t="s">
        <v>463</v>
      </c>
      <c r="H107" s="375" t="s">
        <v>515</v>
      </c>
      <c r="I107" s="375" t="s">
        <v>470</v>
      </c>
      <c r="J107" s="375" t="s">
        <v>471</v>
      </c>
      <c r="K107" s="375" t="s">
        <v>182</v>
      </c>
      <c r="L107" s="376">
        <v>1.6442420197799277</v>
      </c>
      <c r="M107" s="365">
        <v>1.1000000000000001</v>
      </c>
      <c r="N107" s="376">
        <v>1.4699636567485093</v>
      </c>
      <c r="O107" s="375" t="s">
        <v>518</v>
      </c>
      <c r="P107" s="375"/>
      <c r="Q107" s="375" t="s">
        <v>300</v>
      </c>
      <c r="R107" s="375" t="s">
        <v>515</v>
      </c>
      <c r="S107" s="375"/>
      <c r="T107" s="377">
        <v>1.5908</v>
      </c>
      <c r="U107" s="378">
        <v>30</v>
      </c>
      <c r="V107" s="379">
        <v>45931</v>
      </c>
      <c r="W107" s="379"/>
      <c r="X107" s="375" t="s">
        <v>2899</v>
      </c>
      <c r="Y107" s="375"/>
      <c r="Z107" s="375"/>
      <c r="AA107" s="375"/>
      <c r="AB107" s="375"/>
      <c r="AC107" s="375"/>
      <c r="AD107" s="375" t="s">
        <v>360</v>
      </c>
      <c r="AE107" s="379"/>
      <c r="AF107" s="374"/>
      <c r="AG107" s="376">
        <v>2.5431422254052648E-4</v>
      </c>
      <c r="AH107" s="376">
        <v>2.65640075385277E-4</v>
      </c>
      <c r="AI107" s="376">
        <v>0.80683786085536358</v>
      </c>
      <c r="AJ107" s="374" t="s">
        <v>0</v>
      </c>
      <c r="AK107" s="368">
        <v>41.906509782652428</v>
      </c>
      <c r="AL107" s="376">
        <v>5.0971502613177718E-4</v>
      </c>
      <c r="AM107" s="380"/>
      <c r="AN107" s="381">
        <v>20</v>
      </c>
      <c r="AO107" s="382" t="s">
        <v>305</v>
      </c>
      <c r="AP107" s="382" t="s">
        <v>0</v>
      </c>
      <c r="AQ107" s="382" t="s">
        <v>386</v>
      </c>
      <c r="AR107" s="383" t="s">
        <v>0</v>
      </c>
      <c r="AS107" s="375"/>
      <c r="AT107" s="375"/>
    </row>
    <row r="108" spans="1:46" x14ac:dyDescent="0.3">
      <c r="A108" s="374" t="s">
        <v>2220</v>
      </c>
      <c r="B108" s="375" t="s">
        <v>294</v>
      </c>
      <c r="C108" s="375" t="s">
        <v>295</v>
      </c>
      <c r="D108" s="375" t="s">
        <v>438</v>
      </c>
      <c r="E108" s="375" t="s">
        <v>297</v>
      </c>
      <c r="F108" s="375" t="s">
        <v>452</v>
      </c>
      <c r="G108" s="375" t="s">
        <v>463</v>
      </c>
      <c r="H108" s="375" t="s">
        <v>515</v>
      </c>
      <c r="I108" s="375" t="s">
        <v>470</v>
      </c>
      <c r="J108" s="375" t="s">
        <v>466</v>
      </c>
      <c r="K108" s="375" t="s">
        <v>182</v>
      </c>
      <c r="L108" s="376">
        <v>1.2925712523795412</v>
      </c>
      <c r="M108" s="365">
        <v>1.1000000000000001</v>
      </c>
      <c r="N108" s="376">
        <v>1.1555675757575756</v>
      </c>
      <c r="O108" s="375" t="s">
        <v>519</v>
      </c>
      <c r="P108" s="375"/>
      <c r="Q108" s="375" t="s">
        <v>300</v>
      </c>
      <c r="R108" s="375" t="s">
        <v>515</v>
      </c>
      <c r="S108" s="375"/>
      <c r="T108" s="377">
        <v>2.8</v>
      </c>
      <c r="U108" s="378">
        <v>30</v>
      </c>
      <c r="V108" s="379">
        <v>45200</v>
      </c>
      <c r="W108" s="379"/>
      <c r="X108" s="375" t="s">
        <v>2899</v>
      </c>
      <c r="Y108" s="375"/>
      <c r="Z108" s="375"/>
      <c r="AA108" s="375"/>
      <c r="AB108" s="375"/>
      <c r="AC108" s="375"/>
      <c r="AD108" s="375" t="s">
        <v>360</v>
      </c>
      <c r="AE108" s="379"/>
      <c r="AF108" s="374"/>
      <c r="AG108" s="376">
        <v>1.9987044176895789E-4</v>
      </c>
      <c r="AH108" s="376">
        <v>2.0877164748555815E-4</v>
      </c>
      <c r="AI108" s="376">
        <v>0.35951503741276702</v>
      </c>
      <c r="AJ108" s="374" t="s">
        <v>0</v>
      </c>
      <c r="AK108" s="368">
        <v>127.04446930760395</v>
      </c>
      <c r="AL108" s="376">
        <v>4.0059484849692013E-4</v>
      </c>
      <c r="AM108" s="380"/>
      <c r="AN108" s="381">
        <v>20</v>
      </c>
      <c r="AO108" s="382" t="s">
        <v>305</v>
      </c>
      <c r="AP108" s="382" t="s">
        <v>0</v>
      </c>
      <c r="AQ108" s="382" t="s">
        <v>386</v>
      </c>
      <c r="AR108" s="383" t="s">
        <v>0</v>
      </c>
      <c r="AS108" s="383"/>
      <c r="AT108" s="375"/>
    </row>
    <row r="109" spans="1:46" x14ac:dyDescent="0.3">
      <c r="A109" s="375" t="s">
        <v>2221</v>
      </c>
      <c r="B109" s="375" t="s">
        <v>308</v>
      </c>
      <c r="C109" s="375" t="s">
        <v>295</v>
      </c>
      <c r="D109" s="375" t="s">
        <v>438</v>
      </c>
      <c r="E109" s="375" t="s">
        <v>297</v>
      </c>
      <c r="F109" s="375" t="s">
        <v>452</v>
      </c>
      <c r="G109" s="375" t="s">
        <v>463</v>
      </c>
      <c r="H109" s="375" t="s">
        <v>515</v>
      </c>
      <c r="I109" s="375" t="s">
        <v>470</v>
      </c>
      <c r="J109" s="375" t="s">
        <v>466</v>
      </c>
      <c r="K109" s="375" t="s">
        <v>182</v>
      </c>
      <c r="L109" s="376">
        <v>2.1174844882694894</v>
      </c>
      <c r="M109" s="365">
        <v>1.4</v>
      </c>
      <c r="N109" s="376">
        <v>1.893045673350126</v>
      </c>
      <c r="O109" s="375" t="s">
        <v>519</v>
      </c>
      <c r="P109" s="375"/>
      <c r="Q109" s="375" t="s">
        <v>300</v>
      </c>
      <c r="R109" s="375" t="s">
        <v>515</v>
      </c>
      <c r="S109" s="375"/>
      <c r="T109" s="377">
        <v>0.93589999999999995</v>
      </c>
      <c r="U109" s="378">
        <v>30</v>
      </c>
      <c r="V109" s="379">
        <v>45931</v>
      </c>
      <c r="W109" s="379"/>
      <c r="X109" s="375" t="s">
        <v>2899</v>
      </c>
      <c r="Y109" s="375"/>
      <c r="Z109" s="375"/>
      <c r="AA109" s="375"/>
      <c r="AB109" s="375"/>
      <c r="AC109" s="375"/>
      <c r="AD109" s="375" t="s">
        <v>360</v>
      </c>
      <c r="AE109" s="379"/>
      <c r="AF109" s="374"/>
      <c r="AG109" s="376">
        <v>3.2751043635775455E-4</v>
      </c>
      <c r="AH109" s="376">
        <v>3.4209607364635265E-4</v>
      </c>
      <c r="AI109" s="376">
        <v>1.766147208276694</v>
      </c>
      <c r="AJ109" s="374" t="s">
        <v>181</v>
      </c>
      <c r="AK109" s="368">
        <v>4.650501827556055</v>
      </c>
      <c r="AL109" s="376">
        <v>6.5642019136354166E-4</v>
      </c>
      <c r="AM109" s="380"/>
      <c r="AN109" s="381">
        <v>20</v>
      </c>
      <c r="AO109" s="382" t="s">
        <v>305</v>
      </c>
      <c r="AP109" s="382" t="s">
        <v>0</v>
      </c>
      <c r="AQ109" s="382" t="s">
        <v>386</v>
      </c>
      <c r="AR109" s="383" t="s">
        <v>0</v>
      </c>
      <c r="AS109" s="375"/>
      <c r="AT109" s="375"/>
    </row>
    <row r="110" spans="1:46" x14ac:dyDescent="0.3">
      <c r="A110" s="375" t="s">
        <v>2222</v>
      </c>
      <c r="B110" s="375" t="s">
        <v>310</v>
      </c>
      <c r="C110" s="375" t="s">
        <v>295</v>
      </c>
      <c r="D110" s="375" t="s">
        <v>438</v>
      </c>
      <c r="E110" s="375" t="s">
        <v>297</v>
      </c>
      <c r="F110" s="375" t="s">
        <v>452</v>
      </c>
      <c r="G110" s="375" t="s">
        <v>463</v>
      </c>
      <c r="H110" s="375" t="s">
        <v>515</v>
      </c>
      <c r="I110" s="375" t="s">
        <v>470</v>
      </c>
      <c r="J110" s="375" t="s">
        <v>466</v>
      </c>
      <c r="K110" s="375" t="s">
        <v>182</v>
      </c>
      <c r="L110" s="376">
        <v>2.1174844882694894</v>
      </c>
      <c r="M110" s="365">
        <v>1.4</v>
      </c>
      <c r="N110" s="376">
        <v>1.893045673350126</v>
      </c>
      <c r="O110" s="375" t="s">
        <v>519</v>
      </c>
      <c r="P110" s="375"/>
      <c r="Q110" s="375" t="s">
        <v>300</v>
      </c>
      <c r="R110" s="375" t="s">
        <v>515</v>
      </c>
      <c r="S110" s="375"/>
      <c r="T110" s="377">
        <v>0.93589999999999995</v>
      </c>
      <c r="U110" s="378">
        <v>30</v>
      </c>
      <c r="V110" s="379">
        <v>45931</v>
      </c>
      <c r="W110" s="379"/>
      <c r="X110" s="375" t="s">
        <v>2899</v>
      </c>
      <c r="Y110" s="375"/>
      <c r="Z110" s="375"/>
      <c r="AA110" s="375"/>
      <c r="AB110" s="375"/>
      <c r="AC110" s="375"/>
      <c r="AD110" s="375" t="s">
        <v>360</v>
      </c>
      <c r="AE110" s="379"/>
      <c r="AF110" s="374"/>
      <c r="AG110" s="376">
        <v>3.2751043635775455E-4</v>
      </c>
      <c r="AH110" s="376">
        <v>3.4209607364635265E-4</v>
      </c>
      <c r="AI110" s="376">
        <v>1.766147208276694</v>
      </c>
      <c r="AJ110" s="374" t="s">
        <v>181</v>
      </c>
      <c r="AK110" s="368">
        <v>4.650501827556055</v>
      </c>
      <c r="AL110" s="376">
        <v>6.5642019136354166E-4</v>
      </c>
      <c r="AM110" s="380"/>
      <c r="AN110" s="381">
        <v>20</v>
      </c>
      <c r="AO110" s="382" t="s">
        <v>305</v>
      </c>
      <c r="AP110" s="382" t="s">
        <v>0</v>
      </c>
      <c r="AQ110" s="382" t="s">
        <v>386</v>
      </c>
      <c r="AR110" s="383" t="s">
        <v>0</v>
      </c>
      <c r="AS110" s="375"/>
      <c r="AT110" s="375"/>
    </row>
    <row r="111" spans="1:46" x14ac:dyDescent="0.3">
      <c r="A111" s="374" t="s">
        <v>2229</v>
      </c>
      <c r="B111" s="375" t="s">
        <v>294</v>
      </c>
      <c r="C111" s="375" t="s">
        <v>295</v>
      </c>
      <c r="D111" s="375" t="s">
        <v>438</v>
      </c>
      <c r="E111" s="375" t="s">
        <v>297</v>
      </c>
      <c r="F111" s="375" t="s">
        <v>452</v>
      </c>
      <c r="G111" s="375" t="s">
        <v>463</v>
      </c>
      <c r="H111" s="375" t="s">
        <v>515</v>
      </c>
      <c r="I111" s="375" t="s">
        <v>470</v>
      </c>
      <c r="J111" s="375" t="s">
        <v>471</v>
      </c>
      <c r="K111" s="375" t="s">
        <v>474</v>
      </c>
      <c r="L111" s="376">
        <v>1.2030626403726161</v>
      </c>
      <c r="M111" s="365">
        <v>0.8</v>
      </c>
      <c r="N111" s="376">
        <v>1.0755462619647354</v>
      </c>
      <c r="O111" s="375" t="s">
        <v>522</v>
      </c>
      <c r="P111" s="375"/>
      <c r="Q111" s="375" t="s">
        <v>300</v>
      </c>
      <c r="R111" s="375" t="s">
        <v>515</v>
      </c>
      <c r="S111" s="375"/>
      <c r="T111" s="377">
        <v>2.11</v>
      </c>
      <c r="U111" s="378">
        <v>30</v>
      </c>
      <c r="V111" s="379">
        <v>45200</v>
      </c>
      <c r="W111" s="379"/>
      <c r="X111" s="375" t="s">
        <v>2899</v>
      </c>
      <c r="Y111" s="375"/>
      <c r="Z111" s="375"/>
      <c r="AA111" s="375"/>
      <c r="AB111" s="375"/>
      <c r="AC111" s="375"/>
      <c r="AD111" s="375" t="s">
        <v>360</v>
      </c>
      <c r="AE111" s="379"/>
      <c r="AF111" s="374"/>
      <c r="AG111" s="376">
        <v>1.8656487629052794E-4</v>
      </c>
      <c r="AH111" s="376">
        <v>1.9487352027338219E-4</v>
      </c>
      <c r="AI111" s="376">
        <v>0.44532179244394282</v>
      </c>
      <c r="AJ111" s="374" t="s">
        <v>0</v>
      </c>
      <c r="AK111" s="368">
        <v>97.445499472471212</v>
      </c>
      <c r="AL111" s="376">
        <v>3.739268682802209E-4</v>
      </c>
      <c r="AM111" s="380"/>
      <c r="AN111" s="381">
        <v>20</v>
      </c>
      <c r="AO111" s="382" t="s">
        <v>305</v>
      </c>
      <c r="AP111" s="382" t="s">
        <v>0</v>
      </c>
      <c r="AQ111" s="382" t="s">
        <v>386</v>
      </c>
      <c r="AR111" s="383" t="s">
        <v>0</v>
      </c>
      <c r="AS111" s="383"/>
      <c r="AT111" s="375"/>
    </row>
    <row r="112" spans="1:46" x14ac:dyDescent="0.3">
      <c r="A112" s="375" t="s">
        <v>2230</v>
      </c>
      <c r="B112" s="375" t="s">
        <v>308</v>
      </c>
      <c r="C112" s="375" t="s">
        <v>295</v>
      </c>
      <c r="D112" s="375" t="s">
        <v>438</v>
      </c>
      <c r="E112" s="375" t="s">
        <v>297</v>
      </c>
      <c r="F112" s="375" t="s">
        <v>452</v>
      </c>
      <c r="G112" s="375" t="s">
        <v>463</v>
      </c>
      <c r="H112" s="375" t="s">
        <v>515</v>
      </c>
      <c r="I112" s="375" t="s">
        <v>470</v>
      </c>
      <c r="J112" s="375" t="s">
        <v>471</v>
      </c>
      <c r="K112" s="375" t="s">
        <v>474</v>
      </c>
      <c r="L112" s="376">
        <v>2.2698028633219098</v>
      </c>
      <c r="M112" s="365">
        <v>1.1000000000000001</v>
      </c>
      <c r="N112" s="376">
        <v>2.0292193466223947</v>
      </c>
      <c r="O112" s="375" t="s">
        <v>522</v>
      </c>
      <c r="P112" s="375"/>
      <c r="Q112" s="375" t="s">
        <v>300</v>
      </c>
      <c r="R112" s="375" t="s">
        <v>515</v>
      </c>
      <c r="S112" s="375"/>
      <c r="T112" s="377">
        <v>1.4364000000000001</v>
      </c>
      <c r="U112" s="378">
        <v>30</v>
      </c>
      <c r="V112" s="379">
        <v>45931</v>
      </c>
      <c r="W112" s="379"/>
      <c r="X112" s="375" t="s">
        <v>2899</v>
      </c>
      <c r="Y112" s="375"/>
      <c r="Z112" s="375"/>
      <c r="AA112" s="375"/>
      <c r="AB112" s="375"/>
      <c r="AC112" s="375"/>
      <c r="AD112" s="375" t="s">
        <v>360</v>
      </c>
      <c r="AE112" s="379"/>
      <c r="AF112" s="374"/>
      <c r="AG112" s="376">
        <v>3.5106945544624454E-4</v>
      </c>
      <c r="AH112" s="376">
        <v>3.6670429077299165E-4</v>
      </c>
      <c r="AI112" s="376">
        <v>1.2335275453157049</v>
      </c>
      <c r="AJ112" s="374" t="s">
        <v>181</v>
      </c>
      <c r="AK112" s="368">
        <v>18.180329161267128</v>
      </c>
      <c r="AL112" s="376">
        <v>7.0363888762979174E-4</v>
      </c>
      <c r="AM112" s="380"/>
      <c r="AN112" s="381">
        <v>20</v>
      </c>
      <c r="AO112" s="382" t="s">
        <v>305</v>
      </c>
      <c r="AP112" s="382" t="s">
        <v>0</v>
      </c>
      <c r="AQ112" s="382" t="s">
        <v>386</v>
      </c>
      <c r="AR112" s="383" t="s">
        <v>0</v>
      </c>
      <c r="AS112" s="375"/>
      <c r="AT112" s="375"/>
    </row>
    <row r="113" spans="1:46" x14ac:dyDescent="0.3">
      <c r="A113" s="375" t="s">
        <v>2231</v>
      </c>
      <c r="B113" s="375" t="s">
        <v>310</v>
      </c>
      <c r="C113" s="375" t="s">
        <v>295</v>
      </c>
      <c r="D113" s="375" t="s">
        <v>438</v>
      </c>
      <c r="E113" s="375" t="s">
        <v>297</v>
      </c>
      <c r="F113" s="375" t="s">
        <v>452</v>
      </c>
      <c r="G113" s="375" t="s">
        <v>463</v>
      </c>
      <c r="H113" s="375" t="s">
        <v>515</v>
      </c>
      <c r="I113" s="375" t="s">
        <v>470</v>
      </c>
      <c r="J113" s="375" t="s">
        <v>471</v>
      </c>
      <c r="K113" s="375" t="s">
        <v>474</v>
      </c>
      <c r="L113" s="376">
        <v>2.2698028633219098</v>
      </c>
      <c r="M113" s="365">
        <v>1.1000000000000001</v>
      </c>
      <c r="N113" s="376">
        <v>2.0292193466223947</v>
      </c>
      <c r="O113" s="375" t="s">
        <v>522</v>
      </c>
      <c r="P113" s="375"/>
      <c r="Q113" s="375" t="s">
        <v>300</v>
      </c>
      <c r="R113" s="375" t="s">
        <v>515</v>
      </c>
      <c r="S113" s="375"/>
      <c r="T113" s="377">
        <v>1.4364000000000001</v>
      </c>
      <c r="U113" s="378">
        <v>30</v>
      </c>
      <c r="V113" s="379">
        <v>45931</v>
      </c>
      <c r="W113" s="379"/>
      <c r="X113" s="375" t="s">
        <v>2899</v>
      </c>
      <c r="Y113" s="375"/>
      <c r="Z113" s="375"/>
      <c r="AA113" s="375"/>
      <c r="AB113" s="375"/>
      <c r="AC113" s="375"/>
      <c r="AD113" s="375" t="s">
        <v>360</v>
      </c>
      <c r="AE113" s="379"/>
      <c r="AF113" s="374"/>
      <c r="AG113" s="376">
        <v>3.5106945544624454E-4</v>
      </c>
      <c r="AH113" s="376">
        <v>3.6670429077299165E-4</v>
      </c>
      <c r="AI113" s="376">
        <v>1.2335275453157049</v>
      </c>
      <c r="AJ113" s="374" t="s">
        <v>181</v>
      </c>
      <c r="AK113" s="368">
        <v>18.180329161267128</v>
      </c>
      <c r="AL113" s="376">
        <v>7.0363888762979174E-4</v>
      </c>
      <c r="AM113" s="380"/>
      <c r="AN113" s="381">
        <v>20</v>
      </c>
      <c r="AO113" s="382" t="s">
        <v>305</v>
      </c>
      <c r="AP113" s="382" t="s">
        <v>0</v>
      </c>
      <c r="AQ113" s="382" t="s">
        <v>386</v>
      </c>
      <c r="AR113" s="383" t="s">
        <v>0</v>
      </c>
      <c r="AS113" s="375"/>
      <c r="AT113" s="375"/>
    </row>
    <row r="114" spans="1:46" x14ac:dyDescent="0.3">
      <c r="A114" s="375" t="s">
        <v>2232</v>
      </c>
      <c r="B114" s="375" t="s">
        <v>294</v>
      </c>
      <c r="C114" s="375" t="s">
        <v>295</v>
      </c>
      <c r="D114" s="375" t="s">
        <v>438</v>
      </c>
      <c r="E114" s="375" t="s">
        <v>297</v>
      </c>
      <c r="F114" s="375" t="s">
        <v>452</v>
      </c>
      <c r="G114" s="375" t="s">
        <v>463</v>
      </c>
      <c r="H114" s="375" t="s">
        <v>515</v>
      </c>
      <c r="I114" s="375" t="s">
        <v>470</v>
      </c>
      <c r="J114" s="375" t="s">
        <v>466</v>
      </c>
      <c r="K114" s="375" t="s">
        <v>474</v>
      </c>
      <c r="L114" s="376">
        <v>1.5094045132756586</v>
      </c>
      <c r="M114" s="365">
        <v>1.1000000000000001</v>
      </c>
      <c r="N114" s="376">
        <v>1.3494180000000002</v>
      </c>
      <c r="O114" s="375" t="s">
        <v>523</v>
      </c>
      <c r="P114" s="375"/>
      <c r="Q114" s="375" t="s">
        <v>300</v>
      </c>
      <c r="R114" s="375" t="s">
        <v>515</v>
      </c>
      <c r="S114" s="375"/>
      <c r="T114" s="377">
        <v>2.8</v>
      </c>
      <c r="U114" s="375">
        <v>30</v>
      </c>
      <c r="V114" s="379">
        <v>45200</v>
      </c>
      <c r="W114" s="379"/>
      <c r="X114" s="375" t="s">
        <v>2899</v>
      </c>
      <c r="Y114" s="375"/>
      <c r="Z114" s="375"/>
      <c r="AA114" s="375"/>
      <c r="AB114" s="375"/>
      <c r="AC114" s="375"/>
      <c r="AD114" s="375" t="s">
        <v>360</v>
      </c>
      <c r="AE114" s="379"/>
      <c r="AF114" s="375"/>
      <c r="AG114" s="376">
        <v>2.335596522087681E-4</v>
      </c>
      <c r="AH114" s="376">
        <v>2.4396120279827975E-4</v>
      </c>
      <c r="AI114" s="376">
        <v>0.42011318111265272</v>
      </c>
      <c r="AJ114" s="375" t="s">
        <v>0</v>
      </c>
      <c r="AK114" s="368">
        <v>104.88690191405587</v>
      </c>
      <c r="AL114" s="376">
        <v>4.681172096458347E-4</v>
      </c>
      <c r="AM114" s="380"/>
      <c r="AN114" s="375">
        <v>20</v>
      </c>
      <c r="AO114" s="382" t="s">
        <v>305</v>
      </c>
      <c r="AP114" s="382" t="s">
        <v>0</v>
      </c>
      <c r="AQ114" s="382" t="s">
        <v>386</v>
      </c>
      <c r="AR114" s="383" t="s">
        <v>0</v>
      </c>
      <c r="AS114" s="375"/>
      <c r="AT114" s="375"/>
    </row>
    <row r="115" spans="1:46" x14ac:dyDescent="0.3">
      <c r="A115" s="375" t="s">
        <v>2233</v>
      </c>
      <c r="B115" s="375" t="s">
        <v>308</v>
      </c>
      <c r="C115" s="375" t="s">
        <v>295</v>
      </c>
      <c r="D115" s="375" t="s">
        <v>438</v>
      </c>
      <c r="E115" s="375" t="s">
        <v>297</v>
      </c>
      <c r="F115" s="375" t="s">
        <v>452</v>
      </c>
      <c r="G115" s="375" t="s">
        <v>463</v>
      </c>
      <c r="H115" s="375" t="s">
        <v>515</v>
      </c>
      <c r="I115" s="375" t="s">
        <v>470</v>
      </c>
      <c r="J115" s="375" t="s">
        <v>466</v>
      </c>
      <c r="K115" s="375" t="s">
        <v>474</v>
      </c>
      <c r="L115" s="376">
        <v>3.7467340133597924</v>
      </c>
      <c r="M115" s="365">
        <v>1.4</v>
      </c>
      <c r="N115" s="376">
        <v>3.3496059368921456</v>
      </c>
      <c r="O115" s="375" t="s">
        <v>523</v>
      </c>
      <c r="P115" s="375"/>
      <c r="Q115" s="375" t="s">
        <v>300</v>
      </c>
      <c r="R115" s="375" t="s">
        <v>515</v>
      </c>
      <c r="S115" s="375"/>
      <c r="T115" s="377">
        <v>1.7185999999999999</v>
      </c>
      <c r="U115" s="378">
        <v>30</v>
      </c>
      <c r="V115" s="379">
        <v>45931</v>
      </c>
      <c r="W115" s="379"/>
      <c r="X115" s="375" t="s">
        <v>2899</v>
      </c>
      <c r="Y115" s="375"/>
      <c r="Z115" s="375"/>
      <c r="AA115" s="375"/>
      <c r="AB115" s="375"/>
      <c r="AC115" s="375"/>
      <c r="AD115" s="375" t="s">
        <v>360</v>
      </c>
      <c r="AE115" s="379"/>
      <c r="AF115" s="374"/>
      <c r="AG115" s="376">
        <v>5.7950577604218843E-4</v>
      </c>
      <c r="AH115" s="376">
        <v>6.0531399501071597E-4</v>
      </c>
      <c r="AI115" s="376">
        <v>1.7018221204139059</v>
      </c>
      <c r="AJ115" s="374" t="s">
        <v>181</v>
      </c>
      <c r="AK115" s="368">
        <v>5.8348792896556283</v>
      </c>
      <c r="AL115" s="376">
        <v>1.1614875441415358E-3</v>
      </c>
      <c r="AM115" s="380"/>
      <c r="AN115" s="381">
        <v>20</v>
      </c>
      <c r="AO115" s="382" t="s">
        <v>305</v>
      </c>
      <c r="AP115" s="382" t="s">
        <v>0</v>
      </c>
      <c r="AQ115" s="382" t="s">
        <v>386</v>
      </c>
      <c r="AR115" s="383" t="s">
        <v>0</v>
      </c>
      <c r="AS115" s="375"/>
      <c r="AT115" s="375"/>
    </row>
    <row r="116" spans="1:46" x14ac:dyDescent="0.3">
      <c r="A116" s="375" t="s">
        <v>2234</v>
      </c>
      <c r="B116" s="375" t="s">
        <v>310</v>
      </c>
      <c r="C116" s="375" t="s">
        <v>295</v>
      </c>
      <c r="D116" s="375" t="s">
        <v>438</v>
      </c>
      <c r="E116" s="375" t="s">
        <v>297</v>
      </c>
      <c r="F116" s="375" t="s">
        <v>452</v>
      </c>
      <c r="G116" s="375" t="s">
        <v>463</v>
      </c>
      <c r="H116" s="375" t="s">
        <v>515</v>
      </c>
      <c r="I116" s="375" t="s">
        <v>470</v>
      </c>
      <c r="J116" s="375" t="s">
        <v>466</v>
      </c>
      <c r="K116" s="375" t="s">
        <v>474</v>
      </c>
      <c r="L116" s="376">
        <v>3.7467340133597924</v>
      </c>
      <c r="M116" s="365">
        <v>1.4</v>
      </c>
      <c r="N116" s="376">
        <v>3.3496059368921456</v>
      </c>
      <c r="O116" s="375" t="s">
        <v>523</v>
      </c>
      <c r="P116" s="375"/>
      <c r="Q116" s="375" t="s">
        <v>300</v>
      </c>
      <c r="R116" s="375" t="s">
        <v>515</v>
      </c>
      <c r="S116" s="375"/>
      <c r="T116" s="377">
        <v>1.7185999999999999</v>
      </c>
      <c r="U116" s="378">
        <v>30</v>
      </c>
      <c r="V116" s="379">
        <v>45931</v>
      </c>
      <c r="W116" s="379"/>
      <c r="X116" s="375" t="s">
        <v>2899</v>
      </c>
      <c r="Y116" s="375"/>
      <c r="Z116" s="375"/>
      <c r="AA116" s="375"/>
      <c r="AB116" s="375"/>
      <c r="AC116" s="375"/>
      <c r="AD116" s="375" t="s">
        <v>360</v>
      </c>
      <c r="AE116" s="379"/>
      <c r="AF116" s="374"/>
      <c r="AG116" s="376">
        <v>5.7950577604218843E-4</v>
      </c>
      <c r="AH116" s="376">
        <v>6.0531399501071597E-4</v>
      </c>
      <c r="AI116" s="376">
        <v>1.7018221204139059</v>
      </c>
      <c r="AJ116" s="374" t="s">
        <v>181</v>
      </c>
      <c r="AK116" s="368">
        <v>5.8348792896556283</v>
      </c>
      <c r="AL116" s="376">
        <v>1.1614875441415358E-3</v>
      </c>
      <c r="AM116" s="380"/>
      <c r="AN116" s="381">
        <v>20</v>
      </c>
      <c r="AO116" s="382" t="s">
        <v>305</v>
      </c>
      <c r="AP116" s="382" t="s">
        <v>0</v>
      </c>
      <c r="AQ116" s="382" t="s">
        <v>386</v>
      </c>
      <c r="AR116" s="383" t="s">
        <v>0</v>
      </c>
      <c r="AS116" s="375"/>
      <c r="AT116" s="375"/>
    </row>
    <row r="117" spans="1:46" x14ac:dyDescent="0.3">
      <c r="A117" s="374" t="s">
        <v>2241</v>
      </c>
      <c r="B117" s="375" t="s">
        <v>294</v>
      </c>
      <c r="C117" s="375" t="s">
        <v>295</v>
      </c>
      <c r="D117" s="375" t="s">
        <v>438</v>
      </c>
      <c r="E117" s="375" t="s">
        <v>297</v>
      </c>
      <c r="F117" s="375" t="s">
        <v>452</v>
      </c>
      <c r="G117" s="375" t="s">
        <v>463</v>
      </c>
      <c r="H117" s="375" t="s">
        <v>524</v>
      </c>
      <c r="I117" s="375" t="s">
        <v>470</v>
      </c>
      <c r="J117" s="375" t="s">
        <v>471</v>
      </c>
      <c r="K117" s="375" t="s">
        <v>182</v>
      </c>
      <c r="L117" s="376">
        <v>1.2056542004457969</v>
      </c>
      <c r="M117" s="365">
        <v>0.8</v>
      </c>
      <c r="N117" s="376">
        <v>1.0794798636363636</v>
      </c>
      <c r="O117" s="375" t="s">
        <v>527</v>
      </c>
      <c r="P117" s="375"/>
      <c r="Q117" s="375" t="s">
        <v>300</v>
      </c>
      <c r="R117" s="375" t="s">
        <v>524</v>
      </c>
      <c r="S117" s="375"/>
      <c r="T117" s="377">
        <v>2.11</v>
      </c>
      <c r="U117" s="378">
        <v>30</v>
      </c>
      <c r="V117" s="379">
        <v>45200</v>
      </c>
      <c r="W117" s="379"/>
      <c r="X117" s="375" t="s">
        <v>2899</v>
      </c>
      <c r="Y117" s="375"/>
      <c r="Z117" s="375"/>
      <c r="AA117" s="375"/>
      <c r="AB117" s="375"/>
      <c r="AC117" s="375"/>
      <c r="AD117" s="375" t="s">
        <v>360</v>
      </c>
      <c r="AE117" s="379"/>
      <c r="AF117" s="374"/>
      <c r="AG117" s="376">
        <v>1.626313722746511E-4</v>
      </c>
      <c r="AH117" s="376">
        <v>1.6970202958819331E-4</v>
      </c>
      <c r="AI117" s="376">
        <v>0.42165357135421166</v>
      </c>
      <c r="AJ117" s="374" t="s">
        <v>0</v>
      </c>
      <c r="AK117" s="368">
        <v>100.22896073428294</v>
      </c>
      <c r="AL117" s="376">
        <v>3.7427344930296284E-4</v>
      </c>
      <c r="AM117" s="380"/>
      <c r="AN117" s="381">
        <v>20</v>
      </c>
      <c r="AO117" s="382" t="s">
        <v>305</v>
      </c>
      <c r="AP117" s="382" t="s">
        <v>0</v>
      </c>
      <c r="AQ117" s="382" t="s">
        <v>386</v>
      </c>
      <c r="AR117" s="383" t="s">
        <v>0</v>
      </c>
      <c r="AS117" s="383"/>
      <c r="AT117" s="375"/>
    </row>
    <row r="118" spans="1:46" x14ac:dyDescent="0.3">
      <c r="A118" s="375" t="s">
        <v>2242</v>
      </c>
      <c r="B118" s="375" t="s">
        <v>308</v>
      </c>
      <c r="C118" s="375" t="s">
        <v>295</v>
      </c>
      <c r="D118" s="375" t="s">
        <v>438</v>
      </c>
      <c r="E118" s="375" t="s">
        <v>297</v>
      </c>
      <c r="F118" s="375" t="s">
        <v>452</v>
      </c>
      <c r="G118" s="375" t="s">
        <v>463</v>
      </c>
      <c r="H118" s="375" t="s">
        <v>524</v>
      </c>
      <c r="I118" s="375" t="s">
        <v>470</v>
      </c>
      <c r="J118" s="375" t="s">
        <v>471</v>
      </c>
      <c r="K118" s="375" t="s">
        <v>182</v>
      </c>
      <c r="L118" s="376">
        <v>1.4609245333573349</v>
      </c>
      <c r="M118" s="365">
        <v>1.1000000000000001</v>
      </c>
      <c r="N118" s="376">
        <v>1.3080356004802007</v>
      </c>
      <c r="O118" s="375" t="s">
        <v>527</v>
      </c>
      <c r="P118" s="375"/>
      <c r="Q118" s="375" t="s">
        <v>300</v>
      </c>
      <c r="R118" s="375" t="s">
        <v>524</v>
      </c>
      <c r="S118" s="375"/>
      <c r="T118" s="377">
        <v>2.11</v>
      </c>
      <c r="U118" s="378">
        <v>30</v>
      </c>
      <c r="V118" s="379">
        <v>45931</v>
      </c>
      <c r="W118" s="379"/>
      <c r="X118" s="375" t="s">
        <v>2899</v>
      </c>
      <c r="Y118" s="375"/>
      <c r="Z118" s="375"/>
      <c r="AA118" s="375"/>
      <c r="AB118" s="375"/>
      <c r="AC118" s="375"/>
      <c r="AD118" s="375" t="s">
        <v>360</v>
      </c>
      <c r="AE118" s="379"/>
      <c r="AF118" s="374"/>
      <c r="AG118" s="376">
        <v>1.9679079627087854E-4</v>
      </c>
      <c r="AH118" s="376">
        <v>2.0534658881833753E-4</v>
      </c>
      <c r="AI118" s="376">
        <v>0.51131552727281626</v>
      </c>
      <c r="AJ118" s="374" t="s">
        <v>0</v>
      </c>
      <c r="AK118" s="368">
        <v>78.60984801413376</v>
      </c>
      <c r="AL118" s="376">
        <v>4.5288660534077376E-4</v>
      </c>
      <c r="AM118" s="380"/>
      <c r="AN118" s="381">
        <v>20</v>
      </c>
      <c r="AO118" s="382" t="s">
        <v>305</v>
      </c>
      <c r="AP118" s="382" t="s">
        <v>0</v>
      </c>
      <c r="AQ118" s="382" t="s">
        <v>386</v>
      </c>
      <c r="AR118" s="383" t="s">
        <v>0</v>
      </c>
      <c r="AS118" s="375"/>
      <c r="AT118" s="375"/>
    </row>
    <row r="119" spans="1:46" x14ac:dyDescent="0.3">
      <c r="A119" s="375" t="s">
        <v>2243</v>
      </c>
      <c r="B119" s="375" t="s">
        <v>310</v>
      </c>
      <c r="C119" s="375" t="s">
        <v>295</v>
      </c>
      <c r="D119" s="375" t="s">
        <v>438</v>
      </c>
      <c r="E119" s="375" t="s">
        <v>297</v>
      </c>
      <c r="F119" s="375" t="s">
        <v>452</v>
      </c>
      <c r="G119" s="375" t="s">
        <v>463</v>
      </c>
      <c r="H119" s="375" t="s">
        <v>524</v>
      </c>
      <c r="I119" s="375" t="s">
        <v>470</v>
      </c>
      <c r="J119" s="375" t="s">
        <v>471</v>
      </c>
      <c r="K119" s="375" t="s">
        <v>182</v>
      </c>
      <c r="L119" s="376">
        <v>1.4609245333573349</v>
      </c>
      <c r="M119" s="365">
        <v>1.1000000000000001</v>
      </c>
      <c r="N119" s="376">
        <v>1.3080356004802007</v>
      </c>
      <c r="O119" s="375" t="s">
        <v>527</v>
      </c>
      <c r="P119" s="375"/>
      <c r="Q119" s="375" t="s">
        <v>300</v>
      </c>
      <c r="R119" s="375" t="s">
        <v>524</v>
      </c>
      <c r="S119" s="375"/>
      <c r="T119" s="377">
        <v>2.11</v>
      </c>
      <c r="U119" s="378">
        <v>30</v>
      </c>
      <c r="V119" s="379">
        <v>45931</v>
      </c>
      <c r="W119" s="379"/>
      <c r="X119" s="375" t="s">
        <v>2899</v>
      </c>
      <c r="Y119" s="375"/>
      <c r="Z119" s="375"/>
      <c r="AA119" s="375"/>
      <c r="AB119" s="375"/>
      <c r="AC119" s="375"/>
      <c r="AD119" s="375" t="s">
        <v>360</v>
      </c>
      <c r="AE119" s="379"/>
      <c r="AF119" s="374"/>
      <c r="AG119" s="376">
        <v>1.9679079627087854E-4</v>
      </c>
      <c r="AH119" s="376">
        <v>2.0534658881833753E-4</v>
      </c>
      <c r="AI119" s="376">
        <v>0.51131552727281626</v>
      </c>
      <c r="AJ119" s="374" t="s">
        <v>0</v>
      </c>
      <c r="AK119" s="368">
        <v>78.60984801413376</v>
      </c>
      <c r="AL119" s="376">
        <v>4.5288660534077376E-4</v>
      </c>
      <c r="AM119" s="380"/>
      <c r="AN119" s="381">
        <v>20</v>
      </c>
      <c r="AO119" s="382" t="s">
        <v>305</v>
      </c>
      <c r="AP119" s="382" t="s">
        <v>0</v>
      </c>
      <c r="AQ119" s="382" t="s">
        <v>386</v>
      </c>
      <c r="AR119" s="383" t="s">
        <v>0</v>
      </c>
      <c r="AS119" s="375"/>
      <c r="AT119" s="375"/>
    </row>
    <row r="120" spans="1:46" x14ac:dyDescent="0.3">
      <c r="A120" s="374" t="s">
        <v>2244</v>
      </c>
      <c r="B120" s="375" t="s">
        <v>294</v>
      </c>
      <c r="C120" s="375" t="s">
        <v>295</v>
      </c>
      <c r="D120" s="375" t="s">
        <v>438</v>
      </c>
      <c r="E120" s="375" t="s">
        <v>297</v>
      </c>
      <c r="F120" s="375" t="s">
        <v>452</v>
      </c>
      <c r="G120" s="375" t="s">
        <v>463</v>
      </c>
      <c r="H120" s="375" t="s">
        <v>524</v>
      </c>
      <c r="I120" s="375" t="s">
        <v>470</v>
      </c>
      <c r="J120" s="375" t="s">
        <v>466</v>
      </c>
      <c r="K120" s="375" t="s">
        <v>182</v>
      </c>
      <c r="L120" s="376">
        <v>1.2762949846943494</v>
      </c>
      <c r="M120" s="365">
        <v>1.1000000000000001</v>
      </c>
      <c r="N120" s="376">
        <v>1.142727936026936</v>
      </c>
      <c r="O120" s="375" t="s">
        <v>528</v>
      </c>
      <c r="P120" s="375"/>
      <c r="Q120" s="375" t="s">
        <v>300</v>
      </c>
      <c r="R120" s="375" t="s">
        <v>524</v>
      </c>
      <c r="S120" s="375"/>
      <c r="T120" s="377">
        <v>2.8</v>
      </c>
      <c r="U120" s="378">
        <v>30</v>
      </c>
      <c r="V120" s="379">
        <v>45200</v>
      </c>
      <c r="W120" s="379"/>
      <c r="X120" s="375" t="s">
        <v>2899</v>
      </c>
      <c r="Y120" s="375"/>
      <c r="Z120" s="375"/>
      <c r="AA120" s="375"/>
      <c r="AB120" s="375"/>
      <c r="AC120" s="375"/>
      <c r="AD120" s="375" t="s">
        <v>360</v>
      </c>
      <c r="AE120" s="379"/>
      <c r="AF120" s="374"/>
      <c r="AG120" s="376">
        <v>1.7187679112577029E-4</v>
      </c>
      <c r="AH120" s="376">
        <v>1.7934940771384921E-4</v>
      </c>
      <c r="AI120" s="376">
        <v>0.33580960775764102</v>
      </c>
      <c r="AJ120" s="374" t="s">
        <v>0</v>
      </c>
      <c r="AK120" s="368">
        <v>131.90176192529171</v>
      </c>
      <c r="AL120" s="376">
        <v>3.9555049293397456E-4</v>
      </c>
      <c r="AM120" s="380"/>
      <c r="AN120" s="381">
        <v>20</v>
      </c>
      <c r="AO120" s="382" t="s">
        <v>305</v>
      </c>
      <c r="AP120" s="382" t="s">
        <v>0</v>
      </c>
      <c r="AQ120" s="382" t="s">
        <v>386</v>
      </c>
      <c r="AR120" s="383" t="s">
        <v>0</v>
      </c>
      <c r="AS120" s="383"/>
      <c r="AT120" s="375"/>
    </row>
    <row r="121" spans="1:46" x14ac:dyDescent="0.3">
      <c r="A121" s="375" t="s">
        <v>2245</v>
      </c>
      <c r="B121" s="375" t="s">
        <v>308</v>
      </c>
      <c r="C121" s="375" t="s">
        <v>295</v>
      </c>
      <c r="D121" s="375" t="s">
        <v>438</v>
      </c>
      <c r="E121" s="375" t="s">
        <v>297</v>
      </c>
      <c r="F121" s="375" t="s">
        <v>452</v>
      </c>
      <c r="G121" s="375" t="s">
        <v>463</v>
      </c>
      <c r="H121" s="375" t="s">
        <v>524</v>
      </c>
      <c r="I121" s="375" t="s">
        <v>470</v>
      </c>
      <c r="J121" s="375" t="s">
        <v>466</v>
      </c>
      <c r="K121" s="375" t="s">
        <v>182</v>
      </c>
      <c r="L121" s="376">
        <v>1.9168284204754769</v>
      </c>
      <c r="M121" s="365">
        <v>1.4</v>
      </c>
      <c r="N121" s="376">
        <v>1.7162281532997481</v>
      </c>
      <c r="O121" s="375" t="s">
        <v>528</v>
      </c>
      <c r="P121" s="375"/>
      <c r="Q121" s="375" t="s">
        <v>300</v>
      </c>
      <c r="R121" s="375" t="s">
        <v>524</v>
      </c>
      <c r="S121" s="375"/>
      <c r="T121" s="377">
        <v>2.8</v>
      </c>
      <c r="U121" s="378">
        <v>30</v>
      </c>
      <c r="V121" s="379">
        <v>45931</v>
      </c>
      <c r="W121" s="379"/>
      <c r="X121" s="375" t="s">
        <v>2899</v>
      </c>
      <c r="Y121" s="375"/>
      <c r="Z121" s="375"/>
      <c r="AA121" s="375"/>
      <c r="AB121" s="375"/>
      <c r="AC121" s="375"/>
      <c r="AD121" s="375" t="s">
        <v>360</v>
      </c>
      <c r="AE121" s="379"/>
      <c r="AF121" s="374"/>
      <c r="AG121" s="376">
        <v>2.5820237977190215E-4</v>
      </c>
      <c r="AH121" s="376">
        <v>2.6942813848852316E-4</v>
      </c>
      <c r="AI121" s="376">
        <v>0.50555552728780428</v>
      </c>
      <c r="AJ121" s="374" t="s">
        <v>0</v>
      </c>
      <c r="AK121" s="368">
        <v>79.776450757591064</v>
      </c>
      <c r="AL121" s="376">
        <v>5.9421681034739775E-4</v>
      </c>
      <c r="AM121" s="380"/>
      <c r="AN121" s="381">
        <v>20</v>
      </c>
      <c r="AO121" s="382" t="s">
        <v>305</v>
      </c>
      <c r="AP121" s="382" t="s">
        <v>0</v>
      </c>
      <c r="AQ121" s="382" t="s">
        <v>386</v>
      </c>
      <c r="AR121" s="383" t="s">
        <v>0</v>
      </c>
      <c r="AS121" s="375"/>
      <c r="AT121" s="375"/>
    </row>
    <row r="122" spans="1:46" x14ac:dyDescent="0.3">
      <c r="A122" s="375" t="s">
        <v>2246</v>
      </c>
      <c r="B122" s="375" t="s">
        <v>310</v>
      </c>
      <c r="C122" s="375" t="s">
        <v>295</v>
      </c>
      <c r="D122" s="375" t="s">
        <v>438</v>
      </c>
      <c r="E122" s="375" t="s">
        <v>297</v>
      </c>
      <c r="F122" s="375" t="s">
        <v>452</v>
      </c>
      <c r="G122" s="375" t="s">
        <v>463</v>
      </c>
      <c r="H122" s="375" t="s">
        <v>524</v>
      </c>
      <c r="I122" s="375" t="s">
        <v>470</v>
      </c>
      <c r="J122" s="375" t="s">
        <v>466</v>
      </c>
      <c r="K122" s="375" t="s">
        <v>182</v>
      </c>
      <c r="L122" s="376">
        <v>1.9168284204754769</v>
      </c>
      <c r="M122" s="365">
        <v>1.4</v>
      </c>
      <c r="N122" s="376">
        <v>1.7162281532997481</v>
      </c>
      <c r="O122" s="375" t="s">
        <v>528</v>
      </c>
      <c r="P122" s="375"/>
      <c r="Q122" s="375" t="s">
        <v>300</v>
      </c>
      <c r="R122" s="375" t="s">
        <v>524</v>
      </c>
      <c r="S122" s="375"/>
      <c r="T122" s="377">
        <v>2.8</v>
      </c>
      <c r="U122" s="378">
        <v>30</v>
      </c>
      <c r="V122" s="379">
        <v>45931</v>
      </c>
      <c r="W122" s="379"/>
      <c r="X122" s="375" t="s">
        <v>2899</v>
      </c>
      <c r="Y122" s="375"/>
      <c r="Z122" s="375"/>
      <c r="AA122" s="375"/>
      <c r="AB122" s="375"/>
      <c r="AC122" s="375"/>
      <c r="AD122" s="375" t="s">
        <v>360</v>
      </c>
      <c r="AE122" s="379"/>
      <c r="AF122" s="374"/>
      <c r="AG122" s="376">
        <v>2.5820237977190215E-4</v>
      </c>
      <c r="AH122" s="376">
        <v>2.6942813848852316E-4</v>
      </c>
      <c r="AI122" s="376">
        <v>0.50555552728780428</v>
      </c>
      <c r="AJ122" s="374" t="s">
        <v>0</v>
      </c>
      <c r="AK122" s="368">
        <v>79.776450757591064</v>
      </c>
      <c r="AL122" s="376">
        <v>5.9421681034739775E-4</v>
      </c>
      <c r="AM122" s="380"/>
      <c r="AN122" s="381">
        <v>20</v>
      </c>
      <c r="AO122" s="382" t="s">
        <v>305</v>
      </c>
      <c r="AP122" s="382" t="s">
        <v>0</v>
      </c>
      <c r="AQ122" s="382" t="s">
        <v>386</v>
      </c>
      <c r="AR122" s="383" t="s">
        <v>0</v>
      </c>
      <c r="AS122" s="375"/>
      <c r="AT122" s="375"/>
    </row>
    <row r="123" spans="1:46" x14ac:dyDescent="0.3">
      <c r="A123" s="374" t="s">
        <v>2253</v>
      </c>
      <c r="B123" s="375" t="s">
        <v>294</v>
      </c>
      <c r="C123" s="375" t="s">
        <v>295</v>
      </c>
      <c r="D123" s="375" t="s">
        <v>438</v>
      </c>
      <c r="E123" s="375" t="s">
        <v>297</v>
      </c>
      <c r="F123" s="375" t="s">
        <v>452</v>
      </c>
      <c r="G123" s="375" t="s">
        <v>463</v>
      </c>
      <c r="H123" s="375" t="s">
        <v>524</v>
      </c>
      <c r="I123" s="375" t="s">
        <v>470</v>
      </c>
      <c r="J123" s="375" t="s">
        <v>471</v>
      </c>
      <c r="K123" s="375" t="s">
        <v>474</v>
      </c>
      <c r="L123" s="376">
        <v>1.1641084256114353</v>
      </c>
      <c r="M123" s="365">
        <v>0.8</v>
      </c>
      <c r="N123" s="376">
        <v>1.0422819445843827</v>
      </c>
      <c r="O123" s="375" t="s">
        <v>531</v>
      </c>
      <c r="P123" s="375"/>
      <c r="Q123" s="375" t="s">
        <v>300</v>
      </c>
      <c r="R123" s="375" t="s">
        <v>524</v>
      </c>
      <c r="S123" s="375"/>
      <c r="T123" s="377">
        <v>2.11</v>
      </c>
      <c r="U123" s="378">
        <v>30</v>
      </c>
      <c r="V123" s="379">
        <v>45200</v>
      </c>
      <c r="W123" s="379"/>
      <c r="X123" s="375" t="s">
        <v>2899</v>
      </c>
      <c r="Y123" s="375"/>
      <c r="Z123" s="375"/>
      <c r="AA123" s="375"/>
      <c r="AB123" s="375"/>
      <c r="AC123" s="375"/>
      <c r="AD123" s="375" t="s">
        <v>360</v>
      </c>
      <c r="AE123" s="379"/>
      <c r="AF123" s="374"/>
      <c r="AG123" s="376">
        <v>1.5721977528829469E-4</v>
      </c>
      <c r="AH123" s="376">
        <v>1.6405515482440476E-4</v>
      </c>
      <c r="AI123" s="376">
        <v>0.40762295005333904</v>
      </c>
      <c r="AJ123" s="374" t="s">
        <v>0</v>
      </c>
      <c r="AK123" s="368">
        <v>104.49365699655118</v>
      </c>
      <c r="AL123" s="376">
        <v>3.6181941265558964E-4</v>
      </c>
      <c r="AM123" s="380"/>
      <c r="AN123" s="381">
        <v>20</v>
      </c>
      <c r="AO123" s="382" t="s">
        <v>305</v>
      </c>
      <c r="AP123" s="382" t="s">
        <v>0</v>
      </c>
      <c r="AQ123" s="382" t="s">
        <v>386</v>
      </c>
      <c r="AR123" s="383" t="s">
        <v>0</v>
      </c>
      <c r="AS123" s="383"/>
      <c r="AT123" s="375"/>
    </row>
    <row r="124" spans="1:46" x14ac:dyDescent="0.3">
      <c r="A124" s="375" t="s">
        <v>2254</v>
      </c>
      <c r="B124" s="375" t="s">
        <v>308</v>
      </c>
      <c r="C124" s="375" t="s">
        <v>295</v>
      </c>
      <c r="D124" s="375" t="s">
        <v>438</v>
      </c>
      <c r="E124" s="375" t="s">
        <v>297</v>
      </c>
      <c r="F124" s="375" t="s">
        <v>452</v>
      </c>
      <c r="G124" s="375" t="s">
        <v>463</v>
      </c>
      <c r="H124" s="375" t="s">
        <v>524</v>
      </c>
      <c r="I124" s="375" t="s">
        <v>470</v>
      </c>
      <c r="J124" s="375" t="s">
        <v>471</v>
      </c>
      <c r="K124" s="375" t="s">
        <v>474</v>
      </c>
      <c r="L124" s="376">
        <v>2.0166675249872257</v>
      </c>
      <c r="M124" s="365">
        <v>1.1000000000000001</v>
      </c>
      <c r="N124" s="376">
        <v>1.8056188781726588</v>
      </c>
      <c r="O124" s="375" t="s">
        <v>531</v>
      </c>
      <c r="P124" s="375"/>
      <c r="Q124" s="375" t="s">
        <v>300</v>
      </c>
      <c r="R124" s="375" t="s">
        <v>524</v>
      </c>
      <c r="S124" s="375"/>
      <c r="T124" s="377">
        <v>2.8</v>
      </c>
      <c r="U124" s="378">
        <v>30</v>
      </c>
      <c r="V124" s="379">
        <v>45931</v>
      </c>
      <c r="W124" s="379"/>
      <c r="X124" s="375" t="s">
        <v>2899</v>
      </c>
      <c r="Y124" s="375"/>
      <c r="Z124" s="375"/>
      <c r="AA124" s="375"/>
      <c r="AB124" s="375"/>
      <c r="AC124" s="375"/>
      <c r="AD124" s="375" t="s">
        <v>360</v>
      </c>
      <c r="AE124" s="379"/>
      <c r="AF124" s="374"/>
      <c r="AG124" s="376">
        <v>2.7165099838787337E-4</v>
      </c>
      <c r="AH124" s="376">
        <v>2.834614571672441E-4</v>
      </c>
      <c r="AI124" s="376">
        <v>0.53188767605303322</v>
      </c>
      <c r="AJ124" s="374" t="s">
        <v>0</v>
      </c>
      <c r="AK124" s="368">
        <v>74.649538739629264</v>
      </c>
      <c r="AL124" s="376">
        <v>6.2516693274604026E-4</v>
      </c>
      <c r="AM124" s="380"/>
      <c r="AN124" s="381">
        <v>20</v>
      </c>
      <c r="AO124" s="382" t="s">
        <v>305</v>
      </c>
      <c r="AP124" s="382" t="s">
        <v>0</v>
      </c>
      <c r="AQ124" s="382" t="s">
        <v>386</v>
      </c>
      <c r="AR124" s="383" t="s">
        <v>0</v>
      </c>
      <c r="AS124" s="375"/>
      <c r="AT124" s="375"/>
    </row>
    <row r="125" spans="1:46" x14ac:dyDescent="0.3">
      <c r="A125" s="375" t="s">
        <v>2255</v>
      </c>
      <c r="B125" s="375" t="s">
        <v>310</v>
      </c>
      <c r="C125" s="375" t="s">
        <v>295</v>
      </c>
      <c r="D125" s="375" t="s">
        <v>438</v>
      </c>
      <c r="E125" s="375" t="s">
        <v>297</v>
      </c>
      <c r="F125" s="375" t="s">
        <v>452</v>
      </c>
      <c r="G125" s="375" t="s">
        <v>463</v>
      </c>
      <c r="H125" s="375" t="s">
        <v>524</v>
      </c>
      <c r="I125" s="375" t="s">
        <v>470</v>
      </c>
      <c r="J125" s="375" t="s">
        <v>471</v>
      </c>
      <c r="K125" s="375" t="s">
        <v>474</v>
      </c>
      <c r="L125" s="376">
        <v>2.0166675249872257</v>
      </c>
      <c r="M125" s="365">
        <v>1.1000000000000001</v>
      </c>
      <c r="N125" s="376">
        <v>1.8056188781726588</v>
      </c>
      <c r="O125" s="375" t="s">
        <v>531</v>
      </c>
      <c r="P125" s="375"/>
      <c r="Q125" s="375" t="s">
        <v>300</v>
      </c>
      <c r="R125" s="375" t="s">
        <v>524</v>
      </c>
      <c r="S125" s="375"/>
      <c r="T125" s="377">
        <v>2.8</v>
      </c>
      <c r="U125" s="378">
        <v>30</v>
      </c>
      <c r="V125" s="379">
        <v>45931</v>
      </c>
      <c r="W125" s="379"/>
      <c r="X125" s="375" t="s">
        <v>2899</v>
      </c>
      <c r="Y125" s="375"/>
      <c r="Z125" s="375"/>
      <c r="AA125" s="375"/>
      <c r="AB125" s="375"/>
      <c r="AC125" s="375"/>
      <c r="AD125" s="375" t="s">
        <v>360</v>
      </c>
      <c r="AE125" s="379"/>
      <c r="AF125" s="374"/>
      <c r="AG125" s="376">
        <v>2.7165099838787337E-4</v>
      </c>
      <c r="AH125" s="376">
        <v>2.834614571672441E-4</v>
      </c>
      <c r="AI125" s="376">
        <v>0.53188767605303322</v>
      </c>
      <c r="AJ125" s="374" t="s">
        <v>0</v>
      </c>
      <c r="AK125" s="368">
        <v>74.649538739629264</v>
      </c>
      <c r="AL125" s="376">
        <v>6.2516693274604026E-4</v>
      </c>
      <c r="AM125" s="380"/>
      <c r="AN125" s="381">
        <v>20</v>
      </c>
      <c r="AO125" s="382" t="s">
        <v>305</v>
      </c>
      <c r="AP125" s="382" t="s">
        <v>0</v>
      </c>
      <c r="AQ125" s="382" t="s">
        <v>386</v>
      </c>
      <c r="AR125" s="383" t="s">
        <v>0</v>
      </c>
      <c r="AS125" s="375"/>
      <c r="AT125" s="375"/>
    </row>
    <row r="126" spans="1:46" x14ac:dyDescent="0.3">
      <c r="A126" s="374" t="s">
        <v>2256</v>
      </c>
      <c r="B126" s="375" t="s">
        <v>294</v>
      </c>
      <c r="C126" s="375" t="s">
        <v>295</v>
      </c>
      <c r="D126" s="375" t="s">
        <v>438</v>
      </c>
      <c r="E126" s="375" t="s">
        <v>297</v>
      </c>
      <c r="F126" s="375" t="s">
        <v>452</v>
      </c>
      <c r="G126" s="375" t="s">
        <v>463</v>
      </c>
      <c r="H126" s="375" t="s">
        <v>524</v>
      </c>
      <c r="I126" s="375" t="s">
        <v>470</v>
      </c>
      <c r="J126" s="375" t="s">
        <v>466</v>
      </c>
      <c r="K126" s="375" t="s">
        <v>474</v>
      </c>
      <c r="L126" s="376">
        <v>1.4959798602652961</v>
      </c>
      <c r="M126" s="365">
        <v>1.1000000000000001</v>
      </c>
      <c r="N126" s="376">
        <v>1.3394223111111112</v>
      </c>
      <c r="O126" s="375" t="s">
        <v>532</v>
      </c>
      <c r="P126" s="375"/>
      <c r="Q126" s="375" t="s">
        <v>300</v>
      </c>
      <c r="R126" s="375" t="s">
        <v>524</v>
      </c>
      <c r="S126" s="375"/>
      <c r="T126" s="377">
        <v>2.8</v>
      </c>
      <c r="U126" s="378">
        <v>30</v>
      </c>
      <c r="V126" s="379">
        <v>45200</v>
      </c>
      <c r="W126" s="379"/>
      <c r="X126" s="375" t="s">
        <v>2899</v>
      </c>
      <c r="Y126" s="375"/>
      <c r="Z126" s="375"/>
      <c r="AA126" s="375"/>
      <c r="AB126" s="375"/>
      <c r="AC126" s="375"/>
      <c r="AD126" s="375" t="s">
        <v>360</v>
      </c>
      <c r="AE126" s="379"/>
      <c r="AF126" s="374"/>
      <c r="AG126" s="376">
        <v>2.0159976296223813E-4</v>
      </c>
      <c r="AH126" s="376">
        <v>2.1036463297753903E-4</v>
      </c>
      <c r="AI126" s="376">
        <v>0.39388178520766048</v>
      </c>
      <c r="AJ126" s="374" t="s">
        <v>0</v>
      </c>
      <c r="AK126" s="368">
        <v>108.96486256909124</v>
      </c>
      <c r="AL126" s="376">
        <v>4.6395377230852591E-4</v>
      </c>
      <c r="AM126" s="380"/>
      <c r="AN126" s="381">
        <v>20</v>
      </c>
      <c r="AO126" s="382" t="s">
        <v>305</v>
      </c>
      <c r="AP126" s="382" t="s">
        <v>0</v>
      </c>
      <c r="AQ126" s="382" t="s">
        <v>386</v>
      </c>
      <c r="AR126" s="383" t="s">
        <v>0</v>
      </c>
      <c r="AS126" s="383"/>
      <c r="AT126" s="375"/>
    </row>
    <row r="127" spans="1:46" x14ac:dyDescent="0.3">
      <c r="A127" s="375" t="s">
        <v>2257</v>
      </c>
      <c r="B127" s="375" t="s">
        <v>308</v>
      </c>
      <c r="C127" s="375" t="s">
        <v>295</v>
      </c>
      <c r="D127" s="375" t="s">
        <v>438</v>
      </c>
      <c r="E127" s="375" t="s">
        <v>297</v>
      </c>
      <c r="F127" s="375" t="s">
        <v>452</v>
      </c>
      <c r="G127" s="375" t="s">
        <v>463</v>
      </c>
      <c r="H127" s="375" t="s">
        <v>524</v>
      </c>
      <c r="I127" s="375" t="s">
        <v>470</v>
      </c>
      <c r="J127" s="375" t="s">
        <v>466</v>
      </c>
      <c r="K127" s="375" t="s">
        <v>474</v>
      </c>
      <c r="L127" s="376">
        <v>3.3920574801323964</v>
      </c>
      <c r="M127" s="365">
        <v>1.4</v>
      </c>
      <c r="N127" s="376">
        <v>3.0370712802610482</v>
      </c>
      <c r="O127" s="375" t="s">
        <v>532</v>
      </c>
      <c r="P127" s="375"/>
      <c r="Q127" s="375" t="s">
        <v>300</v>
      </c>
      <c r="R127" s="375" t="s">
        <v>524</v>
      </c>
      <c r="S127" s="375"/>
      <c r="T127" s="377">
        <v>1.95</v>
      </c>
      <c r="U127" s="378">
        <v>30</v>
      </c>
      <c r="V127" s="379">
        <v>45931</v>
      </c>
      <c r="W127" s="379"/>
      <c r="X127" s="375" t="s">
        <v>2899</v>
      </c>
      <c r="Y127" s="375"/>
      <c r="Z127" s="375"/>
      <c r="AA127" s="375"/>
      <c r="AB127" s="375"/>
      <c r="AC127" s="375"/>
      <c r="AD127" s="375" t="s">
        <v>360</v>
      </c>
      <c r="AE127" s="379"/>
      <c r="AF127" s="374"/>
      <c r="AG127" s="376">
        <v>4.5692003746272263E-4</v>
      </c>
      <c r="AH127" s="376">
        <v>4.7678536208861188E-4</v>
      </c>
      <c r="AI127" s="376">
        <v>1.2846128026242647</v>
      </c>
      <c r="AJ127" s="374" t="s">
        <v>181</v>
      </c>
      <c r="AK127" s="368">
        <v>16.972547766228917</v>
      </c>
      <c r="AL127" s="376">
        <v>1.0515378188410431E-3</v>
      </c>
      <c r="AM127" s="380"/>
      <c r="AN127" s="381">
        <v>20</v>
      </c>
      <c r="AO127" s="382" t="s">
        <v>305</v>
      </c>
      <c r="AP127" s="382" t="s">
        <v>0</v>
      </c>
      <c r="AQ127" s="382" t="s">
        <v>386</v>
      </c>
      <c r="AR127" s="383" t="s">
        <v>0</v>
      </c>
      <c r="AS127" s="375"/>
      <c r="AT127" s="375"/>
    </row>
    <row r="128" spans="1:46" x14ac:dyDescent="0.3">
      <c r="A128" s="375" t="s">
        <v>2258</v>
      </c>
      <c r="B128" s="375" t="s">
        <v>310</v>
      </c>
      <c r="C128" s="375" t="s">
        <v>295</v>
      </c>
      <c r="D128" s="375" t="s">
        <v>438</v>
      </c>
      <c r="E128" s="375" t="s">
        <v>297</v>
      </c>
      <c r="F128" s="375" t="s">
        <v>452</v>
      </c>
      <c r="G128" s="375" t="s">
        <v>463</v>
      </c>
      <c r="H128" s="375" t="s">
        <v>524</v>
      </c>
      <c r="I128" s="375" t="s">
        <v>470</v>
      </c>
      <c r="J128" s="375" t="s">
        <v>466</v>
      </c>
      <c r="K128" s="375" t="s">
        <v>474</v>
      </c>
      <c r="L128" s="376">
        <v>3.3920574801323964</v>
      </c>
      <c r="M128" s="365">
        <v>1.4</v>
      </c>
      <c r="N128" s="376">
        <v>3.0370712802610482</v>
      </c>
      <c r="O128" s="375" t="s">
        <v>532</v>
      </c>
      <c r="P128" s="375"/>
      <c r="Q128" s="375" t="s">
        <v>300</v>
      </c>
      <c r="R128" s="375" t="s">
        <v>524</v>
      </c>
      <c r="S128" s="375"/>
      <c r="T128" s="377">
        <v>1.95</v>
      </c>
      <c r="U128" s="378">
        <v>30</v>
      </c>
      <c r="V128" s="379">
        <v>45931</v>
      </c>
      <c r="W128" s="379"/>
      <c r="X128" s="375" t="s">
        <v>2899</v>
      </c>
      <c r="Y128" s="375"/>
      <c r="Z128" s="375"/>
      <c r="AA128" s="375"/>
      <c r="AB128" s="375"/>
      <c r="AC128" s="375"/>
      <c r="AD128" s="375" t="s">
        <v>360</v>
      </c>
      <c r="AE128" s="379"/>
      <c r="AF128" s="374"/>
      <c r="AG128" s="376">
        <v>4.5692003746272263E-4</v>
      </c>
      <c r="AH128" s="376">
        <v>4.7678536208861188E-4</v>
      </c>
      <c r="AI128" s="376">
        <v>1.2846128026242647</v>
      </c>
      <c r="AJ128" s="374" t="s">
        <v>181</v>
      </c>
      <c r="AK128" s="368">
        <v>16.972547766228917</v>
      </c>
      <c r="AL128" s="376">
        <v>1.0515378188410431E-3</v>
      </c>
      <c r="AM128" s="380"/>
      <c r="AN128" s="381">
        <v>20</v>
      </c>
      <c r="AO128" s="382" t="s">
        <v>305</v>
      </c>
      <c r="AP128" s="382" t="s">
        <v>0</v>
      </c>
      <c r="AQ128" s="382" t="s">
        <v>386</v>
      </c>
      <c r="AR128" s="383" t="s">
        <v>0</v>
      </c>
      <c r="AS128" s="375"/>
      <c r="AT128" s="375"/>
    </row>
    <row r="129" spans="1:46" x14ac:dyDescent="0.3">
      <c r="A129" s="375" t="s">
        <v>2265</v>
      </c>
      <c r="B129" s="375" t="s">
        <v>294</v>
      </c>
      <c r="C129" s="375" t="s">
        <v>295</v>
      </c>
      <c r="D129" s="375" t="s">
        <v>438</v>
      </c>
      <c r="E129" s="375" t="s">
        <v>297</v>
      </c>
      <c r="F129" s="375" t="s">
        <v>452</v>
      </c>
      <c r="G129" s="375" t="s">
        <v>463</v>
      </c>
      <c r="H129" s="375" t="s">
        <v>533</v>
      </c>
      <c r="I129" s="375" t="s">
        <v>470</v>
      </c>
      <c r="J129" s="375" t="s">
        <v>471</v>
      </c>
      <c r="K129" s="375" t="s">
        <v>182</v>
      </c>
      <c r="L129" s="376">
        <v>1.1865168321847523</v>
      </c>
      <c r="M129" s="365">
        <v>0.8</v>
      </c>
      <c r="N129" s="376">
        <v>1.0623452626262626</v>
      </c>
      <c r="O129" s="375" t="s">
        <v>536</v>
      </c>
      <c r="P129" s="375"/>
      <c r="Q129" s="375" t="s">
        <v>300</v>
      </c>
      <c r="R129" s="375" t="s">
        <v>533</v>
      </c>
      <c r="S129" s="375"/>
      <c r="T129" s="377">
        <v>2.11</v>
      </c>
      <c r="U129" s="375">
        <v>30</v>
      </c>
      <c r="V129" s="379">
        <v>45200</v>
      </c>
      <c r="W129" s="379"/>
      <c r="X129" s="375" t="s">
        <v>2899</v>
      </c>
      <c r="Y129" s="375"/>
      <c r="Z129" s="375"/>
      <c r="AA129" s="375"/>
      <c r="AB129" s="375"/>
      <c r="AC129" s="375"/>
      <c r="AD129" s="375" t="s">
        <v>360</v>
      </c>
      <c r="AE129" s="379"/>
      <c r="AF129" s="375"/>
      <c r="AG129" s="376">
        <v>1.6004992192108521E-4</v>
      </c>
      <c r="AH129" s="376">
        <v>1.6700834657885693E-4</v>
      </c>
      <c r="AI129" s="376">
        <v>0.41496065752319239</v>
      </c>
      <c r="AJ129" s="375" t="s">
        <v>0</v>
      </c>
      <c r="AK129" s="368">
        <v>102.22734103983866</v>
      </c>
      <c r="AL129" s="376">
        <v>3.6833260090132883E-4</v>
      </c>
      <c r="AM129" s="380"/>
      <c r="AN129" s="375">
        <v>20</v>
      </c>
      <c r="AO129" s="382" t="s">
        <v>305</v>
      </c>
      <c r="AP129" s="382" t="s">
        <v>0</v>
      </c>
      <c r="AQ129" s="382" t="s">
        <v>386</v>
      </c>
      <c r="AR129" s="383" t="s">
        <v>0</v>
      </c>
      <c r="AS129" s="375"/>
      <c r="AT129" s="375"/>
    </row>
    <row r="130" spans="1:46" x14ac:dyDescent="0.3">
      <c r="A130" s="375" t="s">
        <v>2266</v>
      </c>
      <c r="B130" s="375" t="s">
        <v>308</v>
      </c>
      <c r="C130" s="375" t="s">
        <v>295</v>
      </c>
      <c r="D130" s="375" t="s">
        <v>438</v>
      </c>
      <c r="E130" s="375" t="s">
        <v>297</v>
      </c>
      <c r="F130" s="375" t="s">
        <v>452</v>
      </c>
      <c r="G130" s="375" t="s">
        <v>463</v>
      </c>
      <c r="H130" s="375" t="s">
        <v>533</v>
      </c>
      <c r="I130" s="375" t="s">
        <v>470</v>
      </c>
      <c r="J130" s="375" t="s">
        <v>471</v>
      </c>
      <c r="K130" s="375" t="s">
        <v>182</v>
      </c>
      <c r="L130" s="376">
        <v>1.46926478336239</v>
      </c>
      <c r="M130" s="365">
        <v>1.1000000000000001</v>
      </c>
      <c r="N130" s="376">
        <v>1.3155030251653392</v>
      </c>
      <c r="O130" s="375" t="s">
        <v>536</v>
      </c>
      <c r="P130" s="375"/>
      <c r="Q130" s="375" t="s">
        <v>300</v>
      </c>
      <c r="R130" s="375" t="s">
        <v>533</v>
      </c>
      <c r="S130" s="375"/>
      <c r="T130" s="377">
        <v>2.8</v>
      </c>
      <c r="U130" s="378">
        <v>30</v>
      </c>
      <c r="V130" s="379">
        <v>45931</v>
      </c>
      <c r="W130" s="379"/>
      <c r="X130" s="375" t="s">
        <v>2899</v>
      </c>
      <c r="Y130" s="375"/>
      <c r="Z130" s="375"/>
      <c r="AA130" s="375"/>
      <c r="AB130" s="375"/>
      <c r="AC130" s="375"/>
      <c r="AD130" s="375" t="s">
        <v>360</v>
      </c>
      <c r="AE130" s="379"/>
      <c r="AF130" s="374"/>
      <c r="AG130" s="376">
        <v>1.9791425227570116E-4</v>
      </c>
      <c r="AH130" s="376">
        <v>2.0651888885802155E-4</v>
      </c>
      <c r="AI130" s="376">
        <v>0.38751247860459059</v>
      </c>
      <c r="AJ130" s="374" t="s">
        <v>0</v>
      </c>
      <c r="AK130" s="368">
        <v>111.32244485345878</v>
      </c>
      <c r="AL130" s="376">
        <v>4.5547208284234101E-4</v>
      </c>
      <c r="AM130" s="380"/>
      <c r="AN130" s="381">
        <v>20</v>
      </c>
      <c r="AO130" s="382" t="s">
        <v>305</v>
      </c>
      <c r="AP130" s="382" t="s">
        <v>0</v>
      </c>
      <c r="AQ130" s="382" t="s">
        <v>386</v>
      </c>
      <c r="AR130" s="383" t="s">
        <v>0</v>
      </c>
      <c r="AS130" s="375"/>
      <c r="AT130" s="375"/>
    </row>
    <row r="131" spans="1:46" x14ac:dyDescent="0.3">
      <c r="A131" s="375" t="s">
        <v>2267</v>
      </c>
      <c r="B131" s="375" t="s">
        <v>310</v>
      </c>
      <c r="C131" s="375" t="s">
        <v>295</v>
      </c>
      <c r="D131" s="375" t="s">
        <v>438</v>
      </c>
      <c r="E131" s="375" t="s">
        <v>297</v>
      </c>
      <c r="F131" s="375" t="s">
        <v>452</v>
      </c>
      <c r="G131" s="375" t="s">
        <v>463</v>
      </c>
      <c r="H131" s="375" t="s">
        <v>533</v>
      </c>
      <c r="I131" s="375" t="s">
        <v>470</v>
      </c>
      <c r="J131" s="375" t="s">
        <v>471</v>
      </c>
      <c r="K131" s="375" t="s">
        <v>182</v>
      </c>
      <c r="L131" s="376">
        <v>1.46926478336239</v>
      </c>
      <c r="M131" s="365">
        <v>1.1000000000000001</v>
      </c>
      <c r="N131" s="376">
        <v>1.3155030251653392</v>
      </c>
      <c r="O131" s="375" t="s">
        <v>536</v>
      </c>
      <c r="P131" s="375"/>
      <c r="Q131" s="375" t="s">
        <v>300</v>
      </c>
      <c r="R131" s="375" t="s">
        <v>533</v>
      </c>
      <c r="S131" s="375"/>
      <c r="T131" s="377">
        <v>2.8</v>
      </c>
      <c r="U131" s="378">
        <v>30</v>
      </c>
      <c r="V131" s="379">
        <v>45931</v>
      </c>
      <c r="W131" s="379"/>
      <c r="X131" s="375" t="s">
        <v>2899</v>
      </c>
      <c r="Y131" s="375"/>
      <c r="Z131" s="375"/>
      <c r="AA131" s="375"/>
      <c r="AB131" s="375"/>
      <c r="AC131" s="375"/>
      <c r="AD131" s="375" t="s">
        <v>360</v>
      </c>
      <c r="AE131" s="379"/>
      <c r="AF131" s="374"/>
      <c r="AG131" s="376">
        <v>1.9791425227570116E-4</v>
      </c>
      <c r="AH131" s="376">
        <v>2.0651888885802155E-4</v>
      </c>
      <c r="AI131" s="376">
        <v>0.38751247860459059</v>
      </c>
      <c r="AJ131" s="374" t="s">
        <v>0</v>
      </c>
      <c r="AK131" s="368">
        <v>111.32244485345878</v>
      </c>
      <c r="AL131" s="376">
        <v>4.5547208284234101E-4</v>
      </c>
      <c r="AM131" s="380"/>
      <c r="AN131" s="381">
        <v>20</v>
      </c>
      <c r="AO131" s="382" t="s">
        <v>305</v>
      </c>
      <c r="AP131" s="382" t="s">
        <v>0</v>
      </c>
      <c r="AQ131" s="382" t="s">
        <v>386</v>
      </c>
      <c r="AR131" s="383" t="s">
        <v>0</v>
      </c>
      <c r="AS131" s="375"/>
      <c r="AT131" s="375"/>
    </row>
    <row r="132" spans="1:46" x14ac:dyDescent="0.3">
      <c r="A132" s="374" t="s">
        <v>2268</v>
      </c>
      <c r="B132" s="375" t="s">
        <v>294</v>
      </c>
      <c r="C132" s="375" t="s">
        <v>295</v>
      </c>
      <c r="D132" s="375" t="s">
        <v>438</v>
      </c>
      <c r="E132" s="375" t="s">
        <v>297</v>
      </c>
      <c r="F132" s="375" t="s">
        <v>452</v>
      </c>
      <c r="G132" s="375" t="s">
        <v>463</v>
      </c>
      <c r="H132" s="375" t="s">
        <v>533</v>
      </c>
      <c r="I132" s="375" t="s">
        <v>470</v>
      </c>
      <c r="J132" s="375" t="s">
        <v>466</v>
      </c>
      <c r="K132" s="375" t="s">
        <v>182</v>
      </c>
      <c r="L132" s="376">
        <v>1.7925491358066703</v>
      </c>
      <c r="M132" s="365">
        <v>1.1000000000000001</v>
      </c>
      <c r="N132" s="376">
        <v>1.604954966329966</v>
      </c>
      <c r="O132" s="375" t="s">
        <v>537</v>
      </c>
      <c r="P132" s="375"/>
      <c r="Q132" s="375" t="s">
        <v>300</v>
      </c>
      <c r="R132" s="375" t="s">
        <v>533</v>
      </c>
      <c r="S132" s="375"/>
      <c r="T132" s="377">
        <v>2.8</v>
      </c>
      <c r="U132" s="378">
        <v>30</v>
      </c>
      <c r="V132" s="379">
        <v>45200</v>
      </c>
      <c r="W132" s="379"/>
      <c r="X132" s="375" t="s">
        <v>2899</v>
      </c>
      <c r="Y132" s="375"/>
      <c r="Z132" s="375"/>
      <c r="AA132" s="375"/>
      <c r="AB132" s="375"/>
      <c r="AC132" s="375"/>
      <c r="AD132" s="375" t="s">
        <v>360</v>
      </c>
      <c r="AE132" s="379"/>
      <c r="AF132" s="374"/>
      <c r="AG132" s="376">
        <v>2.413999875361942E-4</v>
      </c>
      <c r="AH132" s="376">
        <v>2.5189523555315898E-4</v>
      </c>
      <c r="AI132" s="376">
        <v>0.47164270752477666</v>
      </c>
      <c r="AJ132" s="374" t="s">
        <v>0</v>
      </c>
      <c r="AK132" s="368">
        <v>87.096916446277532</v>
      </c>
      <c r="AL132" s="376">
        <v>5.5554844513198639E-4</v>
      </c>
      <c r="AM132" s="380"/>
      <c r="AN132" s="381">
        <v>20</v>
      </c>
      <c r="AO132" s="382" t="s">
        <v>305</v>
      </c>
      <c r="AP132" s="382" t="s">
        <v>0</v>
      </c>
      <c r="AQ132" s="382" t="s">
        <v>386</v>
      </c>
      <c r="AR132" s="383" t="s">
        <v>0</v>
      </c>
      <c r="AS132" s="383"/>
      <c r="AT132" s="375"/>
    </row>
    <row r="133" spans="1:46" x14ac:dyDescent="0.3">
      <c r="A133" s="375" t="s">
        <v>2269</v>
      </c>
      <c r="B133" s="375" t="s">
        <v>308</v>
      </c>
      <c r="C133" s="375" t="s">
        <v>295</v>
      </c>
      <c r="D133" s="375" t="s">
        <v>438</v>
      </c>
      <c r="E133" s="375" t="s">
        <v>297</v>
      </c>
      <c r="F133" s="375" t="s">
        <v>452</v>
      </c>
      <c r="G133" s="375" t="s">
        <v>463</v>
      </c>
      <c r="H133" s="375" t="s">
        <v>533</v>
      </c>
      <c r="I133" s="375" t="s">
        <v>470</v>
      </c>
      <c r="J133" s="375" t="s">
        <v>466</v>
      </c>
      <c r="K133" s="375" t="s">
        <v>182</v>
      </c>
      <c r="L133" s="376">
        <v>2.5892045326246098</v>
      </c>
      <c r="M133" s="365">
        <v>1.4</v>
      </c>
      <c r="N133" s="376">
        <v>2.3182386415365244</v>
      </c>
      <c r="O133" s="375" t="s">
        <v>537</v>
      </c>
      <c r="P133" s="375"/>
      <c r="Q133" s="375" t="s">
        <v>300</v>
      </c>
      <c r="R133" s="375" t="s">
        <v>533</v>
      </c>
      <c r="S133" s="375"/>
      <c r="T133" s="377">
        <v>2.11</v>
      </c>
      <c r="U133" s="378">
        <v>30</v>
      </c>
      <c r="V133" s="379">
        <v>45931</v>
      </c>
      <c r="W133" s="379"/>
      <c r="X133" s="375" t="s">
        <v>2899</v>
      </c>
      <c r="Y133" s="375"/>
      <c r="Z133" s="375"/>
      <c r="AA133" s="375"/>
      <c r="AB133" s="375"/>
      <c r="AC133" s="375"/>
      <c r="AD133" s="375" t="s">
        <v>360</v>
      </c>
      <c r="AE133" s="379"/>
      <c r="AF133" s="374"/>
      <c r="AG133" s="376">
        <v>3.4877340345049564E-4</v>
      </c>
      <c r="AH133" s="376">
        <v>3.6393688132923852E-4</v>
      </c>
      <c r="AI133" s="376">
        <v>0.90620730269596927</v>
      </c>
      <c r="AJ133" s="374" t="s">
        <v>0</v>
      </c>
      <c r="AK133" s="368">
        <v>33.990840580110337</v>
      </c>
      <c r="AL133" s="376">
        <v>8.026534051136288E-4</v>
      </c>
      <c r="AM133" s="380"/>
      <c r="AN133" s="381">
        <v>20</v>
      </c>
      <c r="AO133" s="382" t="s">
        <v>305</v>
      </c>
      <c r="AP133" s="382" t="s">
        <v>0</v>
      </c>
      <c r="AQ133" s="382" t="s">
        <v>386</v>
      </c>
      <c r="AR133" s="383" t="s">
        <v>0</v>
      </c>
      <c r="AS133" s="375"/>
      <c r="AT133" s="375"/>
    </row>
    <row r="134" spans="1:46" x14ac:dyDescent="0.3">
      <c r="A134" s="375" t="s">
        <v>2270</v>
      </c>
      <c r="B134" s="375" t="s">
        <v>310</v>
      </c>
      <c r="C134" s="375" t="s">
        <v>295</v>
      </c>
      <c r="D134" s="375" t="s">
        <v>438</v>
      </c>
      <c r="E134" s="375" t="s">
        <v>297</v>
      </c>
      <c r="F134" s="375" t="s">
        <v>452</v>
      </c>
      <c r="G134" s="375" t="s">
        <v>463</v>
      </c>
      <c r="H134" s="375" t="s">
        <v>533</v>
      </c>
      <c r="I134" s="375" t="s">
        <v>470</v>
      </c>
      <c r="J134" s="375" t="s">
        <v>466</v>
      </c>
      <c r="K134" s="375" t="s">
        <v>182</v>
      </c>
      <c r="L134" s="376">
        <v>2.5892045326246098</v>
      </c>
      <c r="M134" s="365">
        <v>1.4</v>
      </c>
      <c r="N134" s="376">
        <v>2.3182386415365244</v>
      </c>
      <c r="O134" s="375" t="s">
        <v>537</v>
      </c>
      <c r="P134" s="375"/>
      <c r="Q134" s="375" t="s">
        <v>300</v>
      </c>
      <c r="R134" s="375" t="s">
        <v>533</v>
      </c>
      <c r="S134" s="375"/>
      <c r="T134" s="377">
        <v>2.11</v>
      </c>
      <c r="U134" s="378">
        <v>30</v>
      </c>
      <c r="V134" s="379">
        <v>45931</v>
      </c>
      <c r="W134" s="379"/>
      <c r="X134" s="375" t="s">
        <v>2899</v>
      </c>
      <c r="Y134" s="375"/>
      <c r="Z134" s="375"/>
      <c r="AA134" s="375"/>
      <c r="AB134" s="375"/>
      <c r="AC134" s="375"/>
      <c r="AD134" s="375" t="s">
        <v>360</v>
      </c>
      <c r="AE134" s="379"/>
      <c r="AF134" s="374"/>
      <c r="AG134" s="376">
        <v>3.4877340345049564E-4</v>
      </c>
      <c r="AH134" s="376">
        <v>3.6393688132923852E-4</v>
      </c>
      <c r="AI134" s="376">
        <v>0.90620730269596927</v>
      </c>
      <c r="AJ134" s="374" t="s">
        <v>0</v>
      </c>
      <c r="AK134" s="368">
        <v>33.990840580110337</v>
      </c>
      <c r="AL134" s="376">
        <v>8.026534051136288E-4</v>
      </c>
      <c r="AM134" s="380"/>
      <c r="AN134" s="381">
        <v>20</v>
      </c>
      <c r="AO134" s="382" t="s">
        <v>305</v>
      </c>
      <c r="AP134" s="382" t="s">
        <v>0</v>
      </c>
      <c r="AQ134" s="382" t="s">
        <v>386</v>
      </c>
      <c r="AR134" s="383" t="s">
        <v>0</v>
      </c>
      <c r="AS134" s="375"/>
      <c r="AT134" s="375"/>
    </row>
    <row r="135" spans="1:46" x14ac:dyDescent="0.3">
      <c r="A135" s="375" t="s">
        <v>2277</v>
      </c>
      <c r="B135" s="375" t="s">
        <v>294</v>
      </c>
      <c r="C135" s="375" t="s">
        <v>295</v>
      </c>
      <c r="D135" s="375" t="s">
        <v>438</v>
      </c>
      <c r="E135" s="375" t="s">
        <v>297</v>
      </c>
      <c r="F135" s="375" t="s">
        <v>452</v>
      </c>
      <c r="G135" s="375" t="s">
        <v>463</v>
      </c>
      <c r="H135" s="375" t="s">
        <v>533</v>
      </c>
      <c r="I135" s="375" t="s">
        <v>470</v>
      </c>
      <c r="J135" s="375" t="s">
        <v>471</v>
      </c>
      <c r="K135" s="375" t="s">
        <v>474</v>
      </c>
      <c r="L135" s="376">
        <v>1.1517242934240797</v>
      </c>
      <c r="M135" s="365">
        <v>0.8</v>
      </c>
      <c r="N135" s="376">
        <v>1.0311938387909318</v>
      </c>
      <c r="O135" s="375" t="s">
        <v>540</v>
      </c>
      <c r="P135" s="375"/>
      <c r="Q135" s="375" t="s">
        <v>300</v>
      </c>
      <c r="R135" s="375" t="s">
        <v>533</v>
      </c>
      <c r="S135" s="375"/>
      <c r="T135" s="377">
        <v>2.11</v>
      </c>
      <c r="U135" s="375">
        <v>30</v>
      </c>
      <c r="V135" s="379">
        <v>45200</v>
      </c>
      <c r="W135" s="379"/>
      <c r="X135" s="375" t="s">
        <v>2899</v>
      </c>
      <c r="Y135" s="375"/>
      <c r="Z135" s="375"/>
      <c r="AA135" s="375"/>
      <c r="AB135" s="375"/>
      <c r="AC135" s="375"/>
      <c r="AD135" s="375" t="s">
        <v>360</v>
      </c>
      <c r="AE135" s="379"/>
      <c r="AF135" s="375"/>
      <c r="AG135" s="376">
        <v>1.555472244873554E-4</v>
      </c>
      <c r="AH135" s="376">
        <v>1.6230988721988983E-4</v>
      </c>
      <c r="AI135" s="376">
        <v>0.40328653569106948</v>
      </c>
      <c r="AJ135" s="375" t="s">
        <v>0</v>
      </c>
      <c r="AK135" s="368">
        <v>105.87176748264504</v>
      </c>
      <c r="AL135" s="376">
        <v>3.5797026996776428E-4</v>
      </c>
      <c r="AM135" s="380"/>
      <c r="AN135" s="375">
        <v>20</v>
      </c>
      <c r="AO135" s="382" t="s">
        <v>305</v>
      </c>
      <c r="AP135" s="382" t="s">
        <v>0</v>
      </c>
      <c r="AQ135" s="382" t="s">
        <v>386</v>
      </c>
      <c r="AR135" s="383" t="s">
        <v>0</v>
      </c>
      <c r="AS135" s="375"/>
      <c r="AT135" s="375"/>
    </row>
    <row r="136" spans="1:46" x14ac:dyDescent="0.3">
      <c r="A136" s="375" t="s">
        <v>2278</v>
      </c>
      <c r="B136" s="375" t="s">
        <v>308</v>
      </c>
      <c r="C136" s="375" t="s">
        <v>295</v>
      </c>
      <c r="D136" s="375" t="s">
        <v>438</v>
      </c>
      <c r="E136" s="375" t="s">
        <v>297</v>
      </c>
      <c r="F136" s="375" t="s">
        <v>452</v>
      </c>
      <c r="G136" s="375" t="s">
        <v>463</v>
      </c>
      <c r="H136" s="375" t="s">
        <v>533</v>
      </c>
      <c r="I136" s="375" t="s">
        <v>470</v>
      </c>
      <c r="J136" s="375" t="s">
        <v>471</v>
      </c>
      <c r="K136" s="375" t="s">
        <v>474</v>
      </c>
      <c r="L136" s="376">
        <v>2.0271296165550692</v>
      </c>
      <c r="M136" s="365">
        <v>1.1000000000000001</v>
      </c>
      <c r="N136" s="376">
        <v>1.8149860890817495</v>
      </c>
      <c r="O136" s="375" t="s">
        <v>540</v>
      </c>
      <c r="P136" s="375"/>
      <c r="Q136" s="375" t="s">
        <v>300</v>
      </c>
      <c r="R136" s="375" t="s">
        <v>533</v>
      </c>
      <c r="S136" s="375"/>
      <c r="T136" s="377">
        <v>1.95</v>
      </c>
      <c r="U136" s="378">
        <v>30</v>
      </c>
      <c r="V136" s="379">
        <v>45931</v>
      </c>
      <c r="W136" s="379"/>
      <c r="X136" s="375" t="s">
        <v>2899</v>
      </c>
      <c r="Y136" s="375"/>
      <c r="Z136" s="375"/>
      <c r="AA136" s="375"/>
      <c r="AB136" s="375"/>
      <c r="AC136" s="375"/>
      <c r="AD136" s="375" t="s">
        <v>360</v>
      </c>
      <c r="AE136" s="379"/>
      <c r="AF136" s="374"/>
      <c r="AG136" s="376">
        <v>2.7306027264077632E-4</v>
      </c>
      <c r="AH136" s="376">
        <v>2.8493200185747847E-4</v>
      </c>
      <c r="AI136" s="376">
        <v>0.76769826963658017</v>
      </c>
      <c r="AJ136" s="374" t="s">
        <v>0</v>
      </c>
      <c r="AK136" s="368">
        <v>44.414454889851818</v>
      </c>
      <c r="AL136" s="376">
        <v>6.2841018113207151E-4</v>
      </c>
      <c r="AM136" s="380"/>
      <c r="AN136" s="381">
        <v>20</v>
      </c>
      <c r="AO136" s="382" t="s">
        <v>305</v>
      </c>
      <c r="AP136" s="382" t="s">
        <v>0</v>
      </c>
      <c r="AQ136" s="382" t="s">
        <v>386</v>
      </c>
      <c r="AR136" s="383" t="s">
        <v>0</v>
      </c>
      <c r="AS136" s="375"/>
      <c r="AT136" s="375"/>
    </row>
    <row r="137" spans="1:46" x14ac:dyDescent="0.3">
      <c r="A137" s="375" t="s">
        <v>2279</v>
      </c>
      <c r="B137" s="375" t="s">
        <v>310</v>
      </c>
      <c r="C137" s="375" t="s">
        <v>295</v>
      </c>
      <c r="D137" s="375" t="s">
        <v>438</v>
      </c>
      <c r="E137" s="375" t="s">
        <v>297</v>
      </c>
      <c r="F137" s="375" t="s">
        <v>452</v>
      </c>
      <c r="G137" s="375" t="s">
        <v>463</v>
      </c>
      <c r="H137" s="375" t="s">
        <v>533</v>
      </c>
      <c r="I137" s="375" t="s">
        <v>470</v>
      </c>
      <c r="J137" s="375" t="s">
        <v>471</v>
      </c>
      <c r="K137" s="375" t="s">
        <v>474</v>
      </c>
      <c r="L137" s="376">
        <v>2.0271296165550692</v>
      </c>
      <c r="M137" s="365">
        <v>1.1000000000000001</v>
      </c>
      <c r="N137" s="376">
        <v>1.8149860890817495</v>
      </c>
      <c r="O137" s="375" t="s">
        <v>540</v>
      </c>
      <c r="P137" s="375"/>
      <c r="Q137" s="375" t="s">
        <v>300</v>
      </c>
      <c r="R137" s="375" t="s">
        <v>533</v>
      </c>
      <c r="S137" s="375"/>
      <c r="T137" s="377">
        <v>1.95</v>
      </c>
      <c r="U137" s="378">
        <v>30</v>
      </c>
      <c r="V137" s="379">
        <v>45931</v>
      </c>
      <c r="W137" s="379"/>
      <c r="X137" s="375" t="s">
        <v>2899</v>
      </c>
      <c r="Y137" s="375"/>
      <c r="Z137" s="375"/>
      <c r="AA137" s="375"/>
      <c r="AB137" s="375"/>
      <c r="AC137" s="375"/>
      <c r="AD137" s="375" t="s">
        <v>360</v>
      </c>
      <c r="AE137" s="379"/>
      <c r="AF137" s="374"/>
      <c r="AG137" s="376">
        <v>2.7306027264077632E-4</v>
      </c>
      <c r="AH137" s="376">
        <v>2.8493200185747847E-4</v>
      </c>
      <c r="AI137" s="376">
        <v>0.76769826963658017</v>
      </c>
      <c r="AJ137" s="374" t="s">
        <v>0</v>
      </c>
      <c r="AK137" s="368">
        <v>44.414454889851818</v>
      </c>
      <c r="AL137" s="376">
        <v>6.2841018113207151E-4</v>
      </c>
      <c r="AM137" s="380"/>
      <c r="AN137" s="381">
        <v>20</v>
      </c>
      <c r="AO137" s="382" t="s">
        <v>305</v>
      </c>
      <c r="AP137" s="382" t="s">
        <v>0</v>
      </c>
      <c r="AQ137" s="382" t="s">
        <v>386</v>
      </c>
      <c r="AR137" s="383" t="s">
        <v>0</v>
      </c>
      <c r="AS137" s="375"/>
      <c r="AT137" s="375"/>
    </row>
    <row r="138" spans="1:46" x14ac:dyDescent="0.3">
      <c r="A138" s="374" t="s">
        <v>2280</v>
      </c>
      <c r="B138" s="375" t="s">
        <v>294</v>
      </c>
      <c r="C138" s="375" t="s">
        <v>295</v>
      </c>
      <c r="D138" s="375" t="s">
        <v>438</v>
      </c>
      <c r="E138" s="375" t="s">
        <v>297</v>
      </c>
      <c r="F138" s="375" t="s">
        <v>452</v>
      </c>
      <c r="G138" s="375" t="s">
        <v>463</v>
      </c>
      <c r="H138" s="375" t="s">
        <v>533</v>
      </c>
      <c r="I138" s="375" t="s">
        <v>470</v>
      </c>
      <c r="J138" s="375" t="s">
        <v>466</v>
      </c>
      <c r="K138" s="375" t="s">
        <v>474</v>
      </c>
      <c r="L138" s="376">
        <v>2.0988374158945944</v>
      </c>
      <c r="M138" s="365">
        <v>1.1000000000000001</v>
      </c>
      <c r="N138" s="376">
        <v>1.8791895111111112</v>
      </c>
      <c r="O138" s="375" t="s">
        <v>541</v>
      </c>
      <c r="P138" s="375"/>
      <c r="Q138" s="375" t="s">
        <v>300</v>
      </c>
      <c r="R138" s="375" t="s">
        <v>533</v>
      </c>
      <c r="S138" s="375"/>
      <c r="T138" s="377">
        <v>2.8</v>
      </c>
      <c r="U138" s="378">
        <v>30</v>
      </c>
      <c r="V138" s="379">
        <v>45200</v>
      </c>
      <c r="W138" s="379"/>
      <c r="X138" s="375" t="s">
        <v>2899</v>
      </c>
      <c r="Y138" s="375"/>
      <c r="Z138" s="375"/>
      <c r="AA138" s="375"/>
      <c r="AB138" s="375"/>
      <c r="AC138" s="375"/>
      <c r="AD138" s="375" t="s">
        <v>360</v>
      </c>
      <c r="AE138" s="379"/>
      <c r="AF138" s="374"/>
      <c r="AG138" s="376">
        <v>2.8284145848433403E-4</v>
      </c>
      <c r="AH138" s="376">
        <v>2.9513844029684577E-4</v>
      </c>
      <c r="AI138" s="376">
        <v>0.55261026581373263</v>
      </c>
      <c r="AJ138" s="374" t="s">
        <v>0</v>
      </c>
      <c r="AK138" s="368">
        <v>70.867437238876775</v>
      </c>
      <c r="AL138" s="376">
        <v>6.5092021786569308E-4</v>
      </c>
      <c r="AM138" s="380"/>
      <c r="AN138" s="381">
        <v>20</v>
      </c>
      <c r="AO138" s="382" t="s">
        <v>305</v>
      </c>
      <c r="AP138" s="382" t="s">
        <v>0</v>
      </c>
      <c r="AQ138" s="382" t="s">
        <v>386</v>
      </c>
      <c r="AR138" s="383" t="s">
        <v>0</v>
      </c>
      <c r="AS138" s="383"/>
      <c r="AT138" s="375"/>
    </row>
    <row r="139" spans="1:46" x14ac:dyDescent="0.3">
      <c r="A139" s="375" t="s">
        <v>2281</v>
      </c>
      <c r="B139" s="375" t="s">
        <v>308</v>
      </c>
      <c r="C139" s="375" t="s">
        <v>295</v>
      </c>
      <c r="D139" s="375" t="s">
        <v>438</v>
      </c>
      <c r="E139" s="375" t="s">
        <v>297</v>
      </c>
      <c r="F139" s="375" t="s">
        <v>452</v>
      </c>
      <c r="G139" s="375" t="s">
        <v>463</v>
      </c>
      <c r="H139" s="375" t="s">
        <v>533</v>
      </c>
      <c r="I139" s="375" t="s">
        <v>470</v>
      </c>
      <c r="J139" s="375" t="s">
        <v>466</v>
      </c>
      <c r="K139" s="375" t="s">
        <v>474</v>
      </c>
      <c r="L139" s="376">
        <v>4.596978005073165</v>
      </c>
      <c r="M139" s="365">
        <v>1.4</v>
      </c>
      <c r="N139" s="376">
        <v>4.1158942491312107</v>
      </c>
      <c r="O139" s="375" t="s">
        <v>541</v>
      </c>
      <c r="P139" s="375"/>
      <c r="Q139" s="375" t="s">
        <v>300</v>
      </c>
      <c r="R139" s="375" t="s">
        <v>533</v>
      </c>
      <c r="S139" s="375"/>
      <c r="T139" s="377">
        <v>2.8</v>
      </c>
      <c r="U139" s="378">
        <v>30</v>
      </c>
      <c r="V139" s="379">
        <v>45931</v>
      </c>
      <c r="W139" s="379"/>
      <c r="X139" s="375" t="s">
        <v>2899</v>
      </c>
      <c r="Y139" s="375"/>
      <c r="Z139" s="375"/>
      <c r="AA139" s="375"/>
      <c r="AB139" s="375"/>
      <c r="AC139" s="375"/>
      <c r="AD139" s="375" t="s">
        <v>360</v>
      </c>
      <c r="AE139" s="379"/>
      <c r="AF139" s="374"/>
      <c r="AG139" s="376">
        <v>6.192263470167844E-4</v>
      </c>
      <c r="AH139" s="376">
        <v>6.4614819633794821E-4</v>
      </c>
      <c r="AI139" s="376">
        <v>1.2124338383446536</v>
      </c>
      <c r="AJ139" s="374" t="s">
        <v>181</v>
      </c>
      <c r="AK139" s="368">
        <v>19.398815409745481</v>
      </c>
      <c r="AL139" s="376">
        <v>1.4250631815726817E-3</v>
      </c>
      <c r="AM139" s="380"/>
      <c r="AN139" s="381">
        <v>20</v>
      </c>
      <c r="AO139" s="382" t="s">
        <v>305</v>
      </c>
      <c r="AP139" s="382" t="s">
        <v>0</v>
      </c>
      <c r="AQ139" s="382" t="s">
        <v>386</v>
      </c>
      <c r="AR139" s="383" t="s">
        <v>0</v>
      </c>
      <c r="AS139" s="375"/>
      <c r="AT139" s="375"/>
    </row>
    <row r="140" spans="1:46" x14ac:dyDescent="0.3">
      <c r="A140" s="375" t="s">
        <v>2282</v>
      </c>
      <c r="B140" s="375" t="s">
        <v>310</v>
      </c>
      <c r="C140" s="375" t="s">
        <v>295</v>
      </c>
      <c r="D140" s="375" t="s">
        <v>438</v>
      </c>
      <c r="E140" s="375" t="s">
        <v>297</v>
      </c>
      <c r="F140" s="375" t="s">
        <v>452</v>
      </c>
      <c r="G140" s="375" t="s">
        <v>463</v>
      </c>
      <c r="H140" s="375" t="s">
        <v>533</v>
      </c>
      <c r="I140" s="375" t="s">
        <v>470</v>
      </c>
      <c r="J140" s="375" t="s">
        <v>466</v>
      </c>
      <c r="K140" s="375" t="s">
        <v>474</v>
      </c>
      <c r="L140" s="376">
        <v>4.596978005073165</v>
      </c>
      <c r="M140" s="365">
        <v>1.4</v>
      </c>
      <c r="N140" s="376">
        <v>4.1158942491312107</v>
      </c>
      <c r="O140" s="375" t="s">
        <v>541</v>
      </c>
      <c r="P140" s="375"/>
      <c r="Q140" s="375" t="s">
        <v>300</v>
      </c>
      <c r="R140" s="375" t="s">
        <v>533</v>
      </c>
      <c r="S140" s="375"/>
      <c r="T140" s="377">
        <v>2.8</v>
      </c>
      <c r="U140" s="378">
        <v>30</v>
      </c>
      <c r="V140" s="379">
        <v>45931</v>
      </c>
      <c r="W140" s="379"/>
      <c r="X140" s="375" t="s">
        <v>2899</v>
      </c>
      <c r="Y140" s="375"/>
      <c r="Z140" s="375"/>
      <c r="AA140" s="375"/>
      <c r="AB140" s="375"/>
      <c r="AC140" s="375"/>
      <c r="AD140" s="375" t="s">
        <v>360</v>
      </c>
      <c r="AE140" s="379"/>
      <c r="AF140" s="374"/>
      <c r="AG140" s="376">
        <v>6.192263470167844E-4</v>
      </c>
      <c r="AH140" s="376">
        <v>6.4614819633794821E-4</v>
      </c>
      <c r="AI140" s="376">
        <v>1.2124338383446536</v>
      </c>
      <c r="AJ140" s="374" t="s">
        <v>181</v>
      </c>
      <c r="AK140" s="368">
        <v>19.398815409745481</v>
      </c>
      <c r="AL140" s="376">
        <v>1.4250631815726817E-3</v>
      </c>
      <c r="AM140" s="380"/>
      <c r="AN140" s="381">
        <v>20</v>
      </c>
      <c r="AO140" s="382" t="s">
        <v>305</v>
      </c>
      <c r="AP140" s="382" t="s">
        <v>0</v>
      </c>
      <c r="AQ140" s="382" t="s">
        <v>386</v>
      </c>
      <c r="AR140" s="383" t="s">
        <v>0</v>
      </c>
      <c r="AS140" s="375"/>
      <c r="AT140" s="375"/>
    </row>
    <row r="141" spans="1:46" x14ac:dyDescent="0.3">
      <c r="A141" s="375" t="s">
        <v>2289</v>
      </c>
      <c r="B141" s="375" t="s">
        <v>294</v>
      </c>
      <c r="C141" s="375" t="s">
        <v>295</v>
      </c>
      <c r="D141" s="375" t="s">
        <v>438</v>
      </c>
      <c r="E141" s="375" t="s">
        <v>297</v>
      </c>
      <c r="F141" s="375" t="s">
        <v>452</v>
      </c>
      <c r="G141" s="375" t="s">
        <v>463</v>
      </c>
      <c r="H141" s="375" t="s">
        <v>542</v>
      </c>
      <c r="I141" s="375" t="s">
        <v>470</v>
      </c>
      <c r="J141" s="375" t="s">
        <v>471</v>
      </c>
      <c r="K141" s="375" t="s">
        <v>182</v>
      </c>
      <c r="L141" s="376">
        <v>8.1998534266271008</v>
      </c>
      <c r="M141" s="365">
        <v>0.8</v>
      </c>
      <c r="N141" s="376">
        <v>7.3678784343434334</v>
      </c>
      <c r="O141" s="375" t="s">
        <v>545</v>
      </c>
      <c r="P141" s="375"/>
      <c r="Q141" s="375" t="s">
        <v>300</v>
      </c>
      <c r="R141" s="375" t="s">
        <v>542</v>
      </c>
      <c r="S141" s="375"/>
      <c r="T141" s="377">
        <v>2.11</v>
      </c>
      <c r="U141" s="375">
        <v>30</v>
      </c>
      <c r="V141" s="379">
        <v>45200</v>
      </c>
      <c r="W141" s="379"/>
      <c r="X141" s="375" t="s">
        <v>2899</v>
      </c>
      <c r="Y141" s="375"/>
      <c r="Z141" s="375"/>
      <c r="AA141" s="375"/>
      <c r="AB141" s="375"/>
      <c r="AC141" s="375"/>
      <c r="AD141" s="375" t="s">
        <v>360</v>
      </c>
      <c r="AE141" s="379"/>
      <c r="AF141" s="375"/>
      <c r="AG141" s="376">
        <v>6.8601138122546649E-4</v>
      </c>
      <c r="AH141" s="376">
        <v>7.1441992913990466E-4</v>
      </c>
      <c r="AI141" s="376">
        <v>2.4529439426036226</v>
      </c>
      <c r="AJ141" s="375" t="s">
        <v>181</v>
      </c>
      <c r="AK141" s="368">
        <v>2.5486827832798182</v>
      </c>
      <c r="AL141" s="376">
        <v>2.5454955696481434E-3</v>
      </c>
      <c r="AM141" s="380"/>
      <c r="AN141" s="375">
        <v>20</v>
      </c>
      <c r="AO141" s="382" t="s">
        <v>305</v>
      </c>
      <c r="AP141" s="382" t="s">
        <v>0</v>
      </c>
      <c r="AQ141" s="382" t="s">
        <v>386</v>
      </c>
      <c r="AR141" s="383" t="s">
        <v>0</v>
      </c>
      <c r="AS141" s="375"/>
      <c r="AT141" s="375"/>
    </row>
    <row r="142" spans="1:46" x14ac:dyDescent="0.3">
      <c r="A142" s="375" t="s">
        <v>2290</v>
      </c>
      <c r="B142" s="375" t="s">
        <v>308</v>
      </c>
      <c r="C142" s="375" t="s">
        <v>295</v>
      </c>
      <c r="D142" s="375" t="s">
        <v>438</v>
      </c>
      <c r="E142" s="375" t="s">
        <v>297</v>
      </c>
      <c r="F142" s="375" t="s">
        <v>452</v>
      </c>
      <c r="G142" s="375" t="s">
        <v>463</v>
      </c>
      <c r="H142" s="375" t="s">
        <v>542</v>
      </c>
      <c r="I142" s="375" t="s">
        <v>470</v>
      </c>
      <c r="J142" s="375" t="s">
        <v>471</v>
      </c>
      <c r="K142" s="375" t="s">
        <v>182</v>
      </c>
      <c r="L142" s="376">
        <v>12.057245092088575</v>
      </c>
      <c r="M142" s="365">
        <v>1.1000000000000001</v>
      </c>
      <c r="N142" s="376">
        <v>10.833890737987769</v>
      </c>
      <c r="O142" s="375" t="s">
        <v>545</v>
      </c>
      <c r="P142" s="375"/>
      <c r="Q142" s="375" t="s">
        <v>300</v>
      </c>
      <c r="R142" s="375" t="s">
        <v>542</v>
      </c>
      <c r="S142" s="375"/>
      <c r="T142" s="377">
        <v>2.11</v>
      </c>
      <c r="U142" s="378">
        <v>30</v>
      </c>
      <c r="V142" s="379">
        <v>45931</v>
      </c>
      <c r="W142" s="379"/>
      <c r="X142" s="375" t="s">
        <v>2899</v>
      </c>
      <c r="Y142" s="375"/>
      <c r="Z142" s="375"/>
      <c r="AA142" s="375"/>
      <c r="AB142" s="375"/>
      <c r="AC142" s="375"/>
      <c r="AD142" s="375" t="s">
        <v>360</v>
      </c>
      <c r="AE142" s="379"/>
      <c r="AF142" s="374"/>
      <c r="AG142" s="376">
        <v>1.0073230187423628E-3</v>
      </c>
      <c r="AH142" s="376">
        <v>1.0490374640510388E-3</v>
      </c>
      <c r="AI142" s="376">
        <v>3.6068608827185238</v>
      </c>
      <c r="AJ142" s="374" t="s">
        <v>181</v>
      </c>
      <c r="AK142" s="368">
        <v>-3.3244532147729267</v>
      </c>
      <c r="AL142" s="376">
        <v>3.7377459785474633E-3</v>
      </c>
      <c r="AM142" s="380"/>
      <c r="AN142" s="381">
        <v>20</v>
      </c>
      <c r="AO142" s="382" t="s">
        <v>305</v>
      </c>
      <c r="AP142" s="382" t="s">
        <v>0</v>
      </c>
      <c r="AQ142" s="382" t="s">
        <v>386</v>
      </c>
      <c r="AR142" s="383" t="s">
        <v>0</v>
      </c>
      <c r="AS142" s="375"/>
      <c r="AT142" s="375"/>
    </row>
    <row r="143" spans="1:46" x14ac:dyDescent="0.3">
      <c r="A143" s="375" t="s">
        <v>2291</v>
      </c>
      <c r="B143" s="375" t="s">
        <v>310</v>
      </c>
      <c r="C143" s="375" t="s">
        <v>295</v>
      </c>
      <c r="D143" s="375" t="s">
        <v>438</v>
      </c>
      <c r="E143" s="375" t="s">
        <v>297</v>
      </c>
      <c r="F143" s="375" t="s">
        <v>452</v>
      </c>
      <c r="G143" s="375" t="s">
        <v>463</v>
      </c>
      <c r="H143" s="375" t="s">
        <v>542</v>
      </c>
      <c r="I143" s="375" t="s">
        <v>470</v>
      </c>
      <c r="J143" s="375" t="s">
        <v>471</v>
      </c>
      <c r="K143" s="375" t="s">
        <v>182</v>
      </c>
      <c r="L143" s="376">
        <v>12.057245092088575</v>
      </c>
      <c r="M143" s="365">
        <v>1.1000000000000001</v>
      </c>
      <c r="N143" s="376">
        <v>10.833890737987769</v>
      </c>
      <c r="O143" s="375" t="s">
        <v>545</v>
      </c>
      <c r="P143" s="375"/>
      <c r="Q143" s="375" t="s">
        <v>300</v>
      </c>
      <c r="R143" s="375" t="s">
        <v>542</v>
      </c>
      <c r="S143" s="375"/>
      <c r="T143" s="377">
        <v>2.11</v>
      </c>
      <c r="U143" s="378">
        <v>30</v>
      </c>
      <c r="V143" s="379">
        <v>45931</v>
      </c>
      <c r="W143" s="379"/>
      <c r="X143" s="375" t="s">
        <v>2899</v>
      </c>
      <c r="Y143" s="375"/>
      <c r="Z143" s="375"/>
      <c r="AA143" s="375"/>
      <c r="AB143" s="375"/>
      <c r="AC143" s="375"/>
      <c r="AD143" s="375" t="s">
        <v>360</v>
      </c>
      <c r="AE143" s="379"/>
      <c r="AF143" s="374"/>
      <c r="AG143" s="376">
        <v>1.0073230187423628E-3</v>
      </c>
      <c r="AH143" s="376">
        <v>1.0490374640510388E-3</v>
      </c>
      <c r="AI143" s="376">
        <v>3.6068608827185238</v>
      </c>
      <c r="AJ143" s="374" t="s">
        <v>181</v>
      </c>
      <c r="AK143" s="368">
        <v>-3.3244532147729267</v>
      </c>
      <c r="AL143" s="376">
        <v>3.7377459785474633E-3</v>
      </c>
      <c r="AM143" s="380"/>
      <c r="AN143" s="381">
        <v>20</v>
      </c>
      <c r="AO143" s="382" t="s">
        <v>305</v>
      </c>
      <c r="AP143" s="382" t="s">
        <v>0</v>
      </c>
      <c r="AQ143" s="382" t="s">
        <v>386</v>
      </c>
      <c r="AR143" s="383" t="s">
        <v>0</v>
      </c>
      <c r="AS143" s="375"/>
      <c r="AT143" s="375"/>
    </row>
    <row r="144" spans="1:46" x14ac:dyDescent="0.3">
      <c r="A144" s="374" t="s">
        <v>2292</v>
      </c>
      <c r="B144" s="375" t="s">
        <v>294</v>
      </c>
      <c r="C144" s="375" t="s">
        <v>295</v>
      </c>
      <c r="D144" s="375" t="s">
        <v>438</v>
      </c>
      <c r="E144" s="375" t="s">
        <v>297</v>
      </c>
      <c r="F144" s="375" t="s">
        <v>452</v>
      </c>
      <c r="G144" s="375" t="s">
        <v>463</v>
      </c>
      <c r="H144" s="375" t="s">
        <v>542</v>
      </c>
      <c r="I144" s="375" t="s">
        <v>470</v>
      </c>
      <c r="J144" s="375" t="s">
        <v>466</v>
      </c>
      <c r="K144" s="375" t="s">
        <v>182</v>
      </c>
      <c r="L144" s="376">
        <v>6.6303194953589246</v>
      </c>
      <c r="M144" s="365">
        <v>1.1000000000000001</v>
      </c>
      <c r="N144" s="376">
        <v>5.9575928350168343</v>
      </c>
      <c r="O144" s="375" t="s">
        <v>546</v>
      </c>
      <c r="P144" s="375"/>
      <c r="Q144" s="375" t="s">
        <v>300</v>
      </c>
      <c r="R144" s="375" t="s">
        <v>542</v>
      </c>
      <c r="S144" s="375"/>
      <c r="T144" s="377">
        <v>2.8</v>
      </c>
      <c r="U144" s="378">
        <v>30</v>
      </c>
      <c r="V144" s="379">
        <v>45200</v>
      </c>
      <c r="W144" s="379"/>
      <c r="X144" s="375" t="s">
        <v>2899</v>
      </c>
      <c r="Y144" s="375"/>
      <c r="Z144" s="375"/>
      <c r="AA144" s="375"/>
      <c r="AB144" s="375"/>
      <c r="AC144" s="375"/>
      <c r="AD144" s="375" t="s">
        <v>360</v>
      </c>
      <c r="AE144" s="379"/>
      <c r="AF144" s="374"/>
      <c r="AG144" s="376">
        <v>5.537889669173249E-4</v>
      </c>
      <c r="AH144" s="376">
        <v>5.7672202725963921E-4</v>
      </c>
      <c r="AI144" s="376">
        <v>1.4921930932460996</v>
      </c>
      <c r="AJ144" s="374" t="s">
        <v>181</v>
      </c>
      <c r="AK144" s="368">
        <v>14.277987155182014</v>
      </c>
      <c r="AL144" s="376">
        <v>2.0548745988585382E-3</v>
      </c>
      <c r="AM144" s="380"/>
      <c r="AN144" s="381">
        <v>20</v>
      </c>
      <c r="AO144" s="382" t="s">
        <v>305</v>
      </c>
      <c r="AP144" s="382" t="s">
        <v>0</v>
      </c>
      <c r="AQ144" s="382" t="s">
        <v>386</v>
      </c>
      <c r="AR144" s="383" t="s">
        <v>0</v>
      </c>
      <c r="AS144" s="383"/>
      <c r="AT144" s="375"/>
    </row>
    <row r="145" spans="1:46" x14ac:dyDescent="0.3">
      <c r="A145" s="375" t="s">
        <v>2293</v>
      </c>
      <c r="B145" s="375" t="s">
        <v>308</v>
      </c>
      <c r="C145" s="375" t="s">
        <v>295</v>
      </c>
      <c r="D145" s="375" t="s">
        <v>438</v>
      </c>
      <c r="E145" s="375" t="s">
        <v>297</v>
      </c>
      <c r="F145" s="375" t="s">
        <v>452</v>
      </c>
      <c r="G145" s="375" t="s">
        <v>463</v>
      </c>
      <c r="H145" s="375" t="s">
        <v>542</v>
      </c>
      <c r="I145" s="375" t="s">
        <v>470</v>
      </c>
      <c r="J145" s="375" t="s">
        <v>466</v>
      </c>
      <c r="K145" s="375" t="s">
        <v>182</v>
      </c>
      <c r="L145" s="376">
        <v>11.949091648765654</v>
      </c>
      <c r="M145" s="365">
        <v>1.4</v>
      </c>
      <c r="N145" s="376">
        <v>10.736710778639798</v>
      </c>
      <c r="O145" s="375" t="s">
        <v>546</v>
      </c>
      <c r="P145" s="375"/>
      <c r="Q145" s="375" t="s">
        <v>300</v>
      </c>
      <c r="R145" s="375" t="s">
        <v>542</v>
      </c>
      <c r="S145" s="375"/>
      <c r="T145" s="377">
        <v>2.11</v>
      </c>
      <c r="U145" s="378">
        <v>30</v>
      </c>
      <c r="V145" s="379">
        <v>45931</v>
      </c>
      <c r="W145" s="379"/>
      <c r="X145" s="375" t="s">
        <v>2899</v>
      </c>
      <c r="Y145" s="375"/>
      <c r="Z145" s="375"/>
      <c r="AA145" s="375"/>
      <c r="AB145" s="375"/>
      <c r="AC145" s="375"/>
      <c r="AD145" s="375" t="s">
        <v>360</v>
      </c>
      <c r="AE145" s="379"/>
      <c r="AF145" s="374"/>
      <c r="AG145" s="376">
        <v>9.9828733503656234E-4</v>
      </c>
      <c r="AH145" s="376">
        <v>1.0396276019270356E-3</v>
      </c>
      <c r="AI145" s="376">
        <v>3.5745073541078525</v>
      </c>
      <c r="AJ145" s="374" t="s">
        <v>181</v>
      </c>
      <c r="AK145" s="368">
        <v>-3.2121597386600445</v>
      </c>
      <c r="AL145" s="376">
        <v>3.7042184111173598E-3</v>
      </c>
      <c r="AM145" s="380"/>
      <c r="AN145" s="381">
        <v>20</v>
      </c>
      <c r="AO145" s="382" t="s">
        <v>305</v>
      </c>
      <c r="AP145" s="382" t="s">
        <v>0</v>
      </c>
      <c r="AQ145" s="382" t="s">
        <v>386</v>
      </c>
      <c r="AR145" s="383" t="s">
        <v>0</v>
      </c>
      <c r="AS145" s="375"/>
      <c r="AT145" s="375"/>
    </row>
    <row r="146" spans="1:46" x14ac:dyDescent="0.3">
      <c r="A146" s="375" t="s">
        <v>2294</v>
      </c>
      <c r="B146" s="375" t="s">
        <v>310</v>
      </c>
      <c r="C146" s="375" t="s">
        <v>295</v>
      </c>
      <c r="D146" s="375" t="s">
        <v>438</v>
      </c>
      <c r="E146" s="375" t="s">
        <v>297</v>
      </c>
      <c r="F146" s="375" t="s">
        <v>452</v>
      </c>
      <c r="G146" s="375" t="s">
        <v>463</v>
      </c>
      <c r="H146" s="375" t="s">
        <v>542</v>
      </c>
      <c r="I146" s="375" t="s">
        <v>470</v>
      </c>
      <c r="J146" s="375" t="s">
        <v>466</v>
      </c>
      <c r="K146" s="375" t="s">
        <v>182</v>
      </c>
      <c r="L146" s="376">
        <v>11.949091648765654</v>
      </c>
      <c r="M146" s="365">
        <v>1.4</v>
      </c>
      <c r="N146" s="376">
        <v>10.736710778639798</v>
      </c>
      <c r="O146" s="375" t="s">
        <v>546</v>
      </c>
      <c r="P146" s="375"/>
      <c r="Q146" s="375" t="s">
        <v>300</v>
      </c>
      <c r="R146" s="375" t="s">
        <v>542</v>
      </c>
      <c r="S146" s="375"/>
      <c r="T146" s="377">
        <v>2.11</v>
      </c>
      <c r="U146" s="378">
        <v>30</v>
      </c>
      <c r="V146" s="379">
        <v>45931</v>
      </c>
      <c r="W146" s="379"/>
      <c r="X146" s="375" t="s">
        <v>2899</v>
      </c>
      <c r="Y146" s="375"/>
      <c r="Z146" s="375"/>
      <c r="AA146" s="375"/>
      <c r="AB146" s="375"/>
      <c r="AC146" s="375"/>
      <c r="AD146" s="375" t="s">
        <v>360</v>
      </c>
      <c r="AE146" s="379"/>
      <c r="AF146" s="374"/>
      <c r="AG146" s="376">
        <v>9.9828733503656234E-4</v>
      </c>
      <c r="AH146" s="376">
        <v>1.0396276019270356E-3</v>
      </c>
      <c r="AI146" s="376">
        <v>3.5745073541078525</v>
      </c>
      <c r="AJ146" s="374" t="s">
        <v>181</v>
      </c>
      <c r="AK146" s="368">
        <v>-3.2121597386600445</v>
      </c>
      <c r="AL146" s="376">
        <v>3.7042184111173598E-3</v>
      </c>
      <c r="AM146" s="380"/>
      <c r="AN146" s="381">
        <v>20</v>
      </c>
      <c r="AO146" s="382" t="s">
        <v>305</v>
      </c>
      <c r="AP146" s="382" t="s">
        <v>0</v>
      </c>
      <c r="AQ146" s="382" t="s">
        <v>386</v>
      </c>
      <c r="AR146" s="383" t="s">
        <v>0</v>
      </c>
      <c r="AS146" s="375"/>
      <c r="AT146" s="375"/>
    </row>
    <row r="147" spans="1:46" x14ac:dyDescent="0.3">
      <c r="A147" s="374" t="s">
        <v>2301</v>
      </c>
      <c r="B147" s="375" t="s">
        <v>294</v>
      </c>
      <c r="C147" s="375" t="s">
        <v>295</v>
      </c>
      <c r="D147" s="375" t="s">
        <v>438</v>
      </c>
      <c r="E147" s="375" t="s">
        <v>297</v>
      </c>
      <c r="F147" s="375" t="s">
        <v>452</v>
      </c>
      <c r="G147" s="375" t="s">
        <v>463</v>
      </c>
      <c r="H147" s="375" t="s">
        <v>542</v>
      </c>
      <c r="I147" s="375" t="s">
        <v>470</v>
      </c>
      <c r="J147" s="375" t="s">
        <v>471</v>
      </c>
      <c r="K147" s="375" t="s">
        <v>474</v>
      </c>
      <c r="L147" s="376">
        <v>7.9594070120132931</v>
      </c>
      <c r="M147" s="365">
        <v>0.8</v>
      </c>
      <c r="N147" s="376">
        <v>7.1518282367758177</v>
      </c>
      <c r="O147" s="375" t="s">
        <v>549</v>
      </c>
      <c r="P147" s="375"/>
      <c r="Q147" s="375" t="s">
        <v>300</v>
      </c>
      <c r="R147" s="375" t="s">
        <v>542</v>
      </c>
      <c r="S147" s="375"/>
      <c r="T147" s="377">
        <v>2.11</v>
      </c>
      <c r="U147" s="378">
        <v>30</v>
      </c>
      <c r="V147" s="379">
        <v>45200</v>
      </c>
      <c r="W147" s="379"/>
      <c r="X147" s="375" t="s">
        <v>2899</v>
      </c>
      <c r="Y147" s="375"/>
      <c r="Z147" s="375"/>
      <c r="AA147" s="375"/>
      <c r="AB147" s="375"/>
      <c r="AC147" s="375"/>
      <c r="AD147" s="375" t="s">
        <v>360</v>
      </c>
      <c r="AE147" s="379"/>
      <c r="AF147" s="374"/>
      <c r="AG147" s="376">
        <v>6.6671176740074761E-4</v>
      </c>
      <c r="AH147" s="376">
        <v>6.9432109533272676E-4</v>
      </c>
      <c r="AI147" s="376">
        <v>2.3839350717283825</v>
      </c>
      <c r="AJ147" s="374" t="s">
        <v>181</v>
      </c>
      <c r="AK147" s="368">
        <v>3.0760304190323291</v>
      </c>
      <c r="AL147" s="376">
        <v>2.4738829363431642E-3</v>
      </c>
      <c r="AM147" s="380"/>
      <c r="AN147" s="381">
        <v>20</v>
      </c>
      <c r="AO147" s="382" t="s">
        <v>305</v>
      </c>
      <c r="AP147" s="382" t="s">
        <v>0</v>
      </c>
      <c r="AQ147" s="382" t="s">
        <v>386</v>
      </c>
      <c r="AR147" s="383" t="s">
        <v>0</v>
      </c>
      <c r="AS147" s="383"/>
      <c r="AT147" s="375"/>
    </row>
    <row r="148" spans="1:46" x14ac:dyDescent="0.3">
      <c r="A148" s="375" t="s">
        <v>2302</v>
      </c>
      <c r="B148" s="375" t="s">
        <v>308</v>
      </c>
      <c r="C148" s="375" t="s">
        <v>295</v>
      </c>
      <c r="D148" s="375" t="s">
        <v>438</v>
      </c>
      <c r="E148" s="375" t="s">
        <v>297</v>
      </c>
      <c r="F148" s="375" t="s">
        <v>452</v>
      </c>
      <c r="G148" s="375" t="s">
        <v>463</v>
      </c>
      <c r="H148" s="375" t="s">
        <v>542</v>
      </c>
      <c r="I148" s="375" t="s">
        <v>470</v>
      </c>
      <c r="J148" s="375" t="s">
        <v>471</v>
      </c>
      <c r="K148" s="375" t="s">
        <v>474</v>
      </c>
      <c r="L148" s="376">
        <v>16.577247491381783</v>
      </c>
      <c r="M148" s="365">
        <v>1.1000000000000001</v>
      </c>
      <c r="N148" s="376">
        <v>14.895283846892603</v>
      </c>
      <c r="O148" s="375" t="s">
        <v>549</v>
      </c>
      <c r="P148" s="375"/>
      <c r="Q148" s="375" t="s">
        <v>300</v>
      </c>
      <c r="R148" s="375" t="s">
        <v>542</v>
      </c>
      <c r="S148" s="375"/>
      <c r="T148" s="377">
        <v>2.11</v>
      </c>
      <c r="U148" s="378">
        <v>30</v>
      </c>
      <c r="V148" s="379">
        <v>45931</v>
      </c>
      <c r="W148" s="379"/>
      <c r="X148" s="375" t="s">
        <v>2899</v>
      </c>
      <c r="Y148" s="375"/>
      <c r="Z148" s="375"/>
      <c r="AA148" s="375"/>
      <c r="AB148" s="375"/>
      <c r="AC148" s="375"/>
      <c r="AD148" s="375" t="s">
        <v>360</v>
      </c>
      <c r="AE148" s="379"/>
      <c r="AF148" s="374"/>
      <c r="AG148" s="376">
        <v>1.3849467982047458E-3</v>
      </c>
      <c r="AH148" s="376">
        <v>1.4422990937387702E-3</v>
      </c>
      <c r="AI148" s="376">
        <v>4.9589956132716795</v>
      </c>
      <c r="AJ148" s="374" t="s">
        <v>181</v>
      </c>
      <c r="AK148" s="368">
        <v>-6.7072453423692906</v>
      </c>
      <c r="AL148" s="376">
        <v>5.1389467223283596E-3</v>
      </c>
      <c r="AM148" s="380"/>
      <c r="AN148" s="381">
        <v>20</v>
      </c>
      <c r="AO148" s="382" t="s">
        <v>305</v>
      </c>
      <c r="AP148" s="382" t="s">
        <v>0</v>
      </c>
      <c r="AQ148" s="382" t="s">
        <v>386</v>
      </c>
      <c r="AR148" s="383" t="s">
        <v>0</v>
      </c>
      <c r="AS148" s="375"/>
      <c r="AT148" s="375"/>
    </row>
    <row r="149" spans="1:46" x14ac:dyDescent="0.3">
      <c r="A149" s="375" t="s">
        <v>2303</v>
      </c>
      <c r="B149" s="375" t="s">
        <v>310</v>
      </c>
      <c r="C149" s="375" t="s">
        <v>295</v>
      </c>
      <c r="D149" s="375" t="s">
        <v>438</v>
      </c>
      <c r="E149" s="375" t="s">
        <v>297</v>
      </c>
      <c r="F149" s="375" t="s">
        <v>452</v>
      </c>
      <c r="G149" s="375" t="s">
        <v>463</v>
      </c>
      <c r="H149" s="375" t="s">
        <v>542</v>
      </c>
      <c r="I149" s="375" t="s">
        <v>470</v>
      </c>
      <c r="J149" s="375" t="s">
        <v>471</v>
      </c>
      <c r="K149" s="375" t="s">
        <v>474</v>
      </c>
      <c r="L149" s="376">
        <v>16.577247491381783</v>
      </c>
      <c r="M149" s="365">
        <v>1.1000000000000001</v>
      </c>
      <c r="N149" s="376">
        <v>14.895283846892603</v>
      </c>
      <c r="O149" s="375" t="s">
        <v>549</v>
      </c>
      <c r="P149" s="375"/>
      <c r="Q149" s="375" t="s">
        <v>300</v>
      </c>
      <c r="R149" s="375" t="s">
        <v>542</v>
      </c>
      <c r="S149" s="375"/>
      <c r="T149" s="377">
        <v>2.11</v>
      </c>
      <c r="U149" s="378">
        <v>30</v>
      </c>
      <c r="V149" s="379">
        <v>45931</v>
      </c>
      <c r="W149" s="379"/>
      <c r="X149" s="375" t="s">
        <v>2899</v>
      </c>
      <c r="Y149" s="375"/>
      <c r="Z149" s="375"/>
      <c r="AA149" s="375"/>
      <c r="AB149" s="375"/>
      <c r="AC149" s="375"/>
      <c r="AD149" s="375" t="s">
        <v>360</v>
      </c>
      <c r="AE149" s="379"/>
      <c r="AF149" s="374"/>
      <c r="AG149" s="376">
        <v>1.3849467982047458E-3</v>
      </c>
      <c r="AH149" s="376">
        <v>1.4422990937387702E-3</v>
      </c>
      <c r="AI149" s="376">
        <v>4.9589956132716795</v>
      </c>
      <c r="AJ149" s="374" t="s">
        <v>181</v>
      </c>
      <c r="AK149" s="368">
        <v>-6.7072453423692906</v>
      </c>
      <c r="AL149" s="376">
        <v>5.1389467223283596E-3</v>
      </c>
      <c r="AM149" s="380"/>
      <c r="AN149" s="381">
        <v>20</v>
      </c>
      <c r="AO149" s="382" t="s">
        <v>305</v>
      </c>
      <c r="AP149" s="382" t="s">
        <v>0</v>
      </c>
      <c r="AQ149" s="382" t="s">
        <v>386</v>
      </c>
      <c r="AR149" s="383" t="s">
        <v>0</v>
      </c>
      <c r="AS149" s="375"/>
      <c r="AT149" s="375"/>
    </row>
    <row r="150" spans="1:46" x14ac:dyDescent="0.3">
      <c r="A150" s="374" t="s">
        <v>2304</v>
      </c>
      <c r="B150" s="375" t="s">
        <v>294</v>
      </c>
      <c r="C150" s="375" t="s">
        <v>295</v>
      </c>
      <c r="D150" s="375" t="s">
        <v>438</v>
      </c>
      <c r="E150" s="375" t="s">
        <v>297</v>
      </c>
      <c r="F150" s="375" t="s">
        <v>452</v>
      </c>
      <c r="G150" s="375" t="s">
        <v>463</v>
      </c>
      <c r="H150" s="375" t="s">
        <v>542</v>
      </c>
      <c r="I150" s="375" t="s">
        <v>470</v>
      </c>
      <c r="J150" s="375" t="s">
        <v>466</v>
      </c>
      <c r="K150" s="375" t="s">
        <v>474</v>
      </c>
      <c r="L150" s="376">
        <v>7.7537027257789521</v>
      </c>
      <c r="M150" s="365">
        <v>1.1000000000000001</v>
      </c>
      <c r="N150" s="376">
        <v>6.9669951555555558</v>
      </c>
      <c r="O150" s="375" t="s">
        <v>550</v>
      </c>
      <c r="P150" s="375"/>
      <c r="Q150" s="375" t="s">
        <v>300</v>
      </c>
      <c r="R150" s="375" t="s">
        <v>542</v>
      </c>
      <c r="S150" s="375"/>
      <c r="T150" s="377">
        <v>2.8</v>
      </c>
      <c r="U150" s="378">
        <v>30</v>
      </c>
      <c r="V150" s="379">
        <v>45200</v>
      </c>
      <c r="W150" s="379"/>
      <c r="X150" s="375" t="s">
        <v>2899</v>
      </c>
      <c r="Y150" s="375"/>
      <c r="Z150" s="375"/>
      <c r="AA150" s="375"/>
      <c r="AB150" s="375"/>
      <c r="AC150" s="375"/>
      <c r="AD150" s="375" t="s">
        <v>360</v>
      </c>
      <c r="AE150" s="379"/>
      <c r="AF150" s="374"/>
      <c r="AG150" s="376">
        <v>6.4806278837719938E-4</v>
      </c>
      <c r="AH150" s="376">
        <v>6.7489983988834221E-4</v>
      </c>
      <c r="AI150" s="376">
        <v>1.7462153899332455</v>
      </c>
      <c r="AJ150" s="374" t="s">
        <v>181</v>
      </c>
      <c r="AK150" s="368">
        <v>9.9216334985849883</v>
      </c>
      <c r="AL150" s="376">
        <v>2.4046845312116014E-3</v>
      </c>
      <c r="AM150" s="380"/>
      <c r="AN150" s="381">
        <v>20</v>
      </c>
      <c r="AO150" s="382" t="s">
        <v>305</v>
      </c>
      <c r="AP150" s="382" t="s">
        <v>0</v>
      </c>
      <c r="AQ150" s="382" t="s">
        <v>386</v>
      </c>
      <c r="AR150" s="383" t="s">
        <v>0</v>
      </c>
      <c r="AS150" s="383"/>
      <c r="AT150" s="375"/>
    </row>
    <row r="151" spans="1:46" x14ac:dyDescent="0.3">
      <c r="A151" s="375" t="s">
        <v>2305</v>
      </c>
      <c r="B151" s="375" t="s">
        <v>308</v>
      </c>
      <c r="C151" s="375" t="s">
        <v>295</v>
      </c>
      <c r="D151" s="375" t="s">
        <v>438</v>
      </c>
      <c r="E151" s="375" t="s">
        <v>297</v>
      </c>
      <c r="F151" s="375" t="s">
        <v>452</v>
      </c>
      <c r="G151" s="375" t="s">
        <v>463</v>
      </c>
      <c r="H151" s="375" t="s">
        <v>542</v>
      </c>
      <c r="I151" s="375" t="s">
        <v>470</v>
      </c>
      <c r="J151" s="375" t="s">
        <v>466</v>
      </c>
      <c r="K151" s="375" t="s">
        <v>474</v>
      </c>
      <c r="L151" s="376">
        <v>21.146240465510989</v>
      </c>
      <c r="M151" s="365">
        <v>1.4</v>
      </c>
      <c r="N151" s="376">
        <v>19.000696840183188</v>
      </c>
      <c r="O151" s="375" t="s">
        <v>550</v>
      </c>
      <c r="P151" s="375"/>
      <c r="Q151" s="375" t="s">
        <v>300</v>
      </c>
      <c r="R151" s="375" t="s">
        <v>542</v>
      </c>
      <c r="S151" s="375"/>
      <c r="T151" s="377">
        <v>2.11</v>
      </c>
      <c r="U151" s="378">
        <v>30</v>
      </c>
      <c r="V151" s="379">
        <v>45931</v>
      </c>
      <c r="W151" s="379"/>
      <c r="X151" s="375" t="s">
        <v>2899</v>
      </c>
      <c r="Y151" s="375"/>
      <c r="Z151" s="375"/>
      <c r="AA151" s="375"/>
      <c r="AB151" s="375"/>
      <c r="AC151" s="375"/>
      <c r="AD151" s="375" t="s">
        <v>360</v>
      </c>
      <c r="AE151" s="379"/>
      <c r="AF151" s="374"/>
      <c r="AG151" s="376">
        <v>1.7666634971820602E-3</v>
      </c>
      <c r="AH151" s="376">
        <v>1.839823135610698E-3</v>
      </c>
      <c r="AI151" s="376">
        <v>6.325785614298999</v>
      </c>
      <c r="AJ151" s="374" t="s">
        <v>181</v>
      </c>
      <c r="AK151" s="368">
        <v>-8.6569644985237595</v>
      </c>
      <c r="AL151" s="376">
        <v>6.5553345443084164E-3</v>
      </c>
      <c r="AM151" s="380"/>
      <c r="AN151" s="381">
        <v>20</v>
      </c>
      <c r="AO151" s="382" t="s">
        <v>305</v>
      </c>
      <c r="AP151" s="382" t="s">
        <v>0</v>
      </c>
      <c r="AQ151" s="382" t="s">
        <v>386</v>
      </c>
      <c r="AR151" s="383" t="s">
        <v>0</v>
      </c>
      <c r="AS151" s="375"/>
      <c r="AT151" s="375"/>
    </row>
    <row r="152" spans="1:46" x14ac:dyDescent="0.3">
      <c r="A152" s="375" t="s">
        <v>2306</v>
      </c>
      <c r="B152" s="375" t="s">
        <v>310</v>
      </c>
      <c r="C152" s="375" t="s">
        <v>295</v>
      </c>
      <c r="D152" s="375" t="s">
        <v>438</v>
      </c>
      <c r="E152" s="375" t="s">
        <v>297</v>
      </c>
      <c r="F152" s="375" t="s">
        <v>452</v>
      </c>
      <c r="G152" s="375" t="s">
        <v>463</v>
      </c>
      <c r="H152" s="375" t="s">
        <v>542</v>
      </c>
      <c r="I152" s="375" t="s">
        <v>470</v>
      </c>
      <c r="J152" s="375" t="s">
        <v>466</v>
      </c>
      <c r="K152" s="375" t="s">
        <v>474</v>
      </c>
      <c r="L152" s="376">
        <v>21.146240465510989</v>
      </c>
      <c r="M152" s="365">
        <v>1.4</v>
      </c>
      <c r="N152" s="376">
        <v>19.000696840183188</v>
      </c>
      <c r="O152" s="375" t="s">
        <v>550</v>
      </c>
      <c r="P152" s="375"/>
      <c r="Q152" s="375" t="s">
        <v>300</v>
      </c>
      <c r="R152" s="375" t="s">
        <v>542</v>
      </c>
      <c r="S152" s="375"/>
      <c r="T152" s="377">
        <v>2.11</v>
      </c>
      <c r="U152" s="378">
        <v>30</v>
      </c>
      <c r="V152" s="379">
        <v>45931</v>
      </c>
      <c r="W152" s="379"/>
      <c r="X152" s="375" t="s">
        <v>2899</v>
      </c>
      <c r="Y152" s="375"/>
      <c r="Z152" s="375"/>
      <c r="AA152" s="375"/>
      <c r="AB152" s="375"/>
      <c r="AC152" s="375"/>
      <c r="AD152" s="375" t="s">
        <v>360</v>
      </c>
      <c r="AE152" s="379"/>
      <c r="AF152" s="374"/>
      <c r="AG152" s="376">
        <v>1.7666634971820602E-3</v>
      </c>
      <c r="AH152" s="376">
        <v>1.839823135610698E-3</v>
      </c>
      <c r="AI152" s="376">
        <v>6.325785614298999</v>
      </c>
      <c r="AJ152" s="374" t="s">
        <v>181</v>
      </c>
      <c r="AK152" s="368">
        <v>-8.6569644985237595</v>
      </c>
      <c r="AL152" s="376">
        <v>6.5553345443084164E-3</v>
      </c>
      <c r="AM152" s="380"/>
      <c r="AN152" s="381">
        <v>20</v>
      </c>
      <c r="AO152" s="382" t="s">
        <v>305</v>
      </c>
      <c r="AP152" s="382" t="s">
        <v>0</v>
      </c>
      <c r="AQ152" s="382" t="s">
        <v>386</v>
      </c>
      <c r="AR152" s="383" t="s">
        <v>0</v>
      </c>
      <c r="AS152" s="375"/>
      <c r="AT152" s="375"/>
    </row>
    <row r="153" spans="1:46" x14ac:dyDescent="0.3">
      <c r="A153" s="374" t="s">
        <v>2334</v>
      </c>
      <c r="B153" s="375" t="s">
        <v>294</v>
      </c>
      <c r="C153" s="375" t="s">
        <v>295</v>
      </c>
      <c r="D153" s="375" t="s">
        <v>438</v>
      </c>
      <c r="E153" s="375" t="s">
        <v>297</v>
      </c>
      <c r="F153" s="375" t="s">
        <v>452</v>
      </c>
      <c r="G153" s="375" t="s">
        <v>463</v>
      </c>
      <c r="H153" s="375" t="s">
        <v>560</v>
      </c>
      <c r="I153" s="375" t="s">
        <v>470</v>
      </c>
      <c r="J153" s="375" t="s">
        <v>471</v>
      </c>
      <c r="K153" s="375" t="s">
        <v>182</v>
      </c>
      <c r="L153" s="376">
        <v>3.52</v>
      </c>
      <c r="M153" s="365">
        <v>0.8</v>
      </c>
      <c r="N153" s="376">
        <v>3.14</v>
      </c>
      <c r="O153" s="375" t="s">
        <v>564</v>
      </c>
      <c r="P153" s="375"/>
      <c r="Q153" s="375" t="s">
        <v>300</v>
      </c>
      <c r="R153" s="375" t="s">
        <v>560</v>
      </c>
      <c r="S153" s="375"/>
      <c r="T153" s="377">
        <v>1.67</v>
      </c>
      <c r="U153" s="378">
        <v>30</v>
      </c>
      <c r="V153" s="379">
        <v>45200</v>
      </c>
      <c r="W153" s="379"/>
      <c r="X153" s="375" t="s">
        <v>2899</v>
      </c>
      <c r="Y153" s="375"/>
      <c r="Z153" s="375"/>
      <c r="AA153" s="375"/>
      <c r="AB153" s="375"/>
      <c r="AC153" s="375"/>
      <c r="AD153" s="375" t="s">
        <v>360</v>
      </c>
      <c r="AE153" s="379"/>
      <c r="AF153" s="374"/>
      <c r="AG153" s="376">
        <v>1.3550000000000001E-3</v>
      </c>
      <c r="AH153" s="376">
        <v>0</v>
      </c>
      <c r="AI153" s="376">
        <v>1.64</v>
      </c>
      <c r="AJ153" s="374" t="s">
        <v>181</v>
      </c>
      <c r="AK153" s="368">
        <v>8.7100000000000009</v>
      </c>
      <c r="AL153" s="376">
        <v>1E-3</v>
      </c>
      <c r="AM153" s="380"/>
      <c r="AN153" s="381">
        <v>20</v>
      </c>
      <c r="AO153" s="382" t="s">
        <v>305</v>
      </c>
      <c r="AP153" s="382" t="s">
        <v>0</v>
      </c>
      <c r="AQ153" s="382" t="s">
        <v>386</v>
      </c>
      <c r="AR153" s="383" t="s">
        <v>0</v>
      </c>
      <c r="AS153" s="383"/>
      <c r="AT153" s="375"/>
    </row>
    <row r="154" spans="1:46" x14ac:dyDescent="0.3">
      <c r="A154" s="374" t="s">
        <v>2335</v>
      </c>
      <c r="B154" s="375" t="s">
        <v>294</v>
      </c>
      <c r="C154" s="375" t="s">
        <v>295</v>
      </c>
      <c r="D154" s="375" t="s">
        <v>438</v>
      </c>
      <c r="E154" s="375" t="s">
        <v>297</v>
      </c>
      <c r="F154" s="375" t="s">
        <v>452</v>
      </c>
      <c r="G154" s="375" t="s">
        <v>463</v>
      </c>
      <c r="H154" s="375" t="s">
        <v>560</v>
      </c>
      <c r="I154" s="375" t="s">
        <v>470</v>
      </c>
      <c r="J154" s="375" t="s">
        <v>466</v>
      </c>
      <c r="K154" s="375" t="s">
        <v>182</v>
      </c>
      <c r="L154" s="376">
        <v>3.95</v>
      </c>
      <c r="M154" s="365">
        <v>1.1000000000000001</v>
      </c>
      <c r="N154" s="376">
        <v>3.53</v>
      </c>
      <c r="O154" s="375" t="s">
        <v>565</v>
      </c>
      <c r="P154" s="375"/>
      <c r="Q154" s="375" t="s">
        <v>300</v>
      </c>
      <c r="R154" s="375" t="s">
        <v>560</v>
      </c>
      <c r="S154" s="375"/>
      <c r="T154" s="377">
        <v>1.85</v>
      </c>
      <c r="U154" s="378">
        <v>30</v>
      </c>
      <c r="V154" s="379">
        <v>45200</v>
      </c>
      <c r="W154" s="379"/>
      <c r="X154" s="375" t="s">
        <v>2899</v>
      </c>
      <c r="Y154" s="375"/>
      <c r="Z154" s="375"/>
      <c r="AA154" s="375"/>
      <c r="AB154" s="375"/>
      <c r="AC154" s="375"/>
      <c r="AD154" s="375" t="s">
        <v>360</v>
      </c>
      <c r="AE154" s="379"/>
      <c r="AF154" s="374"/>
      <c r="AG154" s="376">
        <v>1.523E-3</v>
      </c>
      <c r="AH154" s="376">
        <v>0</v>
      </c>
      <c r="AI154" s="376">
        <v>1.66</v>
      </c>
      <c r="AJ154" s="374" t="s">
        <v>181</v>
      </c>
      <c r="AK154" s="368">
        <v>8.2899999999999991</v>
      </c>
      <c r="AL154" s="376">
        <v>1.3333333333333333E-3</v>
      </c>
      <c r="AM154" s="380"/>
      <c r="AN154" s="381">
        <v>20</v>
      </c>
      <c r="AO154" s="382" t="s">
        <v>305</v>
      </c>
      <c r="AP154" s="382" t="s">
        <v>0</v>
      </c>
      <c r="AQ154" s="382" t="s">
        <v>386</v>
      </c>
      <c r="AR154" s="383" t="s">
        <v>0</v>
      </c>
      <c r="AS154" s="383"/>
      <c r="AT154" s="375"/>
    </row>
    <row r="155" spans="1:46" x14ac:dyDescent="0.3">
      <c r="A155" s="374" t="s">
        <v>2339</v>
      </c>
      <c r="B155" s="375" t="s">
        <v>294</v>
      </c>
      <c r="C155" s="375" t="s">
        <v>295</v>
      </c>
      <c r="D155" s="375" t="s">
        <v>438</v>
      </c>
      <c r="E155" s="375" t="s">
        <v>297</v>
      </c>
      <c r="F155" s="375" t="s">
        <v>452</v>
      </c>
      <c r="G155" s="375" t="s">
        <v>463</v>
      </c>
      <c r="H155" s="375" t="s">
        <v>560</v>
      </c>
      <c r="I155" s="375" t="s">
        <v>470</v>
      </c>
      <c r="J155" s="375" t="s">
        <v>471</v>
      </c>
      <c r="K155" s="375" t="s">
        <v>474</v>
      </c>
      <c r="L155" s="376">
        <v>4.5599999999999996</v>
      </c>
      <c r="M155" s="365">
        <v>0.8</v>
      </c>
      <c r="N155" s="376">
        <v>4.08</v>
      </c>
      <c r="O155" s="375" t="s">
        <v>569</v>
      </c>
      <c r="P155" s="375"/>
      <c r="Q155" s="375" t="s">
        <v>300</v>
      </c>
      <c r="R155" s="375" t="s">
        <v>560</v>
      </c>
      <c r="S155" s="375"/>
      <c r="T155" s="377">
        <v>1.67</v>
      </c>
      <c r="U155" s="378">
        <v>30</v>
      </c>
      <c r="V155" s="379">
        <v>45200</v>
      </c>
      <c r="W155" s="379"/>
      <c r="X155" s="375" t="s">
        <v>2899</v>
      </c>
      <c r="Y155" s="375"/>
      <c r="Z155" s="375"/>
      <c r="AA155" s="375"/>
      <c r="AB155" s="375"/>
      <c r="AC155" s="375"/>
      <c r="AD155" s="375" t="s">
        <v>360</v>
      </c>
      <c r="AE155" s="379"/>
      <c r="AF155" s="374"/>
      <c r="AG155" s="376">
        <v>1.758E-3</v>
      </c>
      <c r="AH155" s="376">
        <v>0</v>
      </c>
      <c r="AI155" s="376">
        <v>2.12</v>
      </c>
      <c r="AJ155" s="374" t="s">
        <v>181</v>
      </c>
      <c r="AK155" s="368">
        <v>2.06</v>
      </c>
      <c r="AL155" s="376">
        <v>1.3333333333333333E-3</v>
      </c>
      <c r="AM155" s="380"/>
      <c r="AN155" s="381">
        <v>20</v>
      </c>
      <c r="AO155" s="382" t="s">
        <v>305</v>
      </c>
      <c r="AP155" s="382" t="s">
        <v>0</v>
      </c>
      <c r="AQ155" s="382" t="s">
        <v>386</v>
      </c>
      <c r="AR155" s="383" t="s">
        <v>0</v>
      </c>
      <c r="AS155" s="383"/>
      <c r="AT155" s="375"/>
    </row>
    <row r="156" spans="1:46" x14ac:dyDescent="0.3">
      <c r="A156" s="374" t="s">
        <v>2340</v>
      </c>
      <c r="B156" s="375" t="s">
        <v>294</v>
      </c>
      <c r="C156" s="375" t="s">
        <v>295</v>
      </c>
      <c r="D156" s="375" t="s">
        <v>438</v>
      </c>
      <c r="E156" s="375" t="s">
        <v>297</v>
      </c>
      <c r="F156" s="375" t="s">
        <v>452</v>
      </c>
      <c r="G156" s="375" t="s">
        <v>463</v>
      </c>
      <c r="H156" s="375" t="s">
        <v>560</v>
      </c>
      <c r="I156" s="375" t="s">
        <v>470</v>
      </c>
      <c r="J156" s="375" t="s">
        <v>466</v>
      </c>
      <c r="K156" s="375" t="s">
        <v>474</v>
      </c>
      <c r="L156" s="376">
        <v>5.13</v>
      </c>
      <c r="M156" s="365">
        <v>1.1000000000000001</v>
      </c>
      <c r="N156" s="376">
        <v>4.58</v>
      </c>
      <c r="O156" s="375" t="s">
        <v>570</v>
      </c>
      <c r="P156" s="375"/>
      <c r="Q156" s="375" t="s">
        <v>300</v>
      </c>
      <c r="R156" s="375" t="s">
        <v>560</v>
      </c>
      <c r="S156" s="375"/>
      <c r="T156" s="377">
        <v>1.85</v>
      </c>
      <c r="U156" s="378">
        <v>30</v>
      </c>
      <c r="V156" s="379">
        <v>45200</v>
      </c>
      <c r="W156" s="379"/>
      <c r="X156" s="375" t="s">
        <v>2899</v>
      </c>
      <c r="Y156" s="375"/>
      <c r="Z156" s="375"/>
      <c r="AA156" s="375"/>
      <c r="AB156" s="375"/>
      <c r="AC156" s="375"/>
      <c r="AD156" s="375" t="s">
        <v>360</v>
      </c>
      <c r="AE156" s="379"/>
      <c r="AF156" s="374"/>
      <c r="AG156" s="376">
        <v>1.977E-3</v>
      </c>
      <c r="AH156" s="376">
        <v>0</v>
      </c>
      <c r="AI156" s="376">
        <v>2.15</v>
      </c>
      <c r="AJ156" s="374" t="s">
        <v>181</v>
      </c>
      <c r="AK156" s="368">
        <v>1.73</v>
      </c>
      <c r="AL156" s="376">
        <v>1.6666666666666668E-3</v>
      </c>
      <c r="AM156" s="380"/>
      <c r="AN156" s="381">
        <v>20</v>
      </c>
      <c r="AO156" s="382" t="s">
        <v>305</v>
      </c>
      <c r="AP156" s="382" t="s">
        <v>0</v>
      </c>
      <c r="AQ156" s="382" t="s">
        <v>386</v>
      </c>
      <c r="AR156" s="383" t="s">
        <v>0</v>
      </c>
      <c r="AS156" s="383"/>
      <c r="AT156" s="375"/>
    </row>
    <row r="157" spans="1:46" x14ac:dyDescent="0.3">
      <c r="A157" s="375" t="s">
        <v>2344</v>
      </c>
      <c r="B157" s="375" t="s">
        <v>308</v>
      </c>
      <c r="C157" s="375" t="s">
        <v>295</v>
      </c>
      <c r="D157" s="375" t="s">
        <v>438</v>
      </c>
      <c r="E157" s="375" t="s">
        <v>297</v>
      </c>
      <c r="F157" s="375" t="s">
        <v>452</v>
      </c>
      <c r="G157" s="375" t="s">
        <v>463</v>
      </c>
      <c r="H157" s="375" t="s">
        <v>560</v>
      </c>
      <c r="I157" s="375" t="s">
        <v>470</v>
      </c>
      <c r="J157" s="375" t="s">
        <v>471</v>
      </c>
      <c r="K157" s="375" t="s">
        <v>182</v>
      </c>
      <c r="L157" s="376">
        <v>5.1224583504977854</v>
      </c>
      <c r="M157" s="365">
        <v>1.1000000000000001</v>
      </c>
      <c r="N157" s="376">
        <v>4.5762999999999998</v>
      </c>
      <c r="O157" s="375" t="s">
        <v>564</v>
      </c>
      <c r="P157" s="375"/>
      <c r="Q157" s="375" t="s">
        <v>300</v>
      </c>
      <c r="R157" s="375" t="s">
        <v>560</v>
      </c>
      <c r="S157" s="375"/>
      <c r="T157" s="377">
        <v>2.11</v>
      </c>
      <c r="U157" s="378">
        <v>30</v>
      </c>
      <c r="V157" s="379">
        <v>45931</v>
      </c>
      <c r="W157" s="379"/>
      <c r="X157" s="375" t="s">
        <v>2899</v>
      </c>
      <c r="Y157" s="375"/>
      <c r="Z157" s="375"/>
      <c r="AA157" s="375"/>
      <c r="AB157" s="375"/>
      <c r="AC157" s="375"/>
      <c r="AD157" s="375" t="s">
        <v>304</v>
      </c>
      <c r="AE157" s="379"/>
      <c r="AF157" s="374" t="s">
        <v>2900</v>
      </c>
      <c r="AG157" s="376">
        <v>5.8805701817938206E-4</v>
      </c>
      <c r="AH157" s="376">
        <v>6.1399636706487091E-4</v>
      </c>
      <c r="AI157" s="376">
        <v>1.6274034623946021</v>
      </c>
      <c r="AJ157" s="374" t="s">
        <v>181</v>
      </c>
      <c r="AK157" s="368">
        <v>8.8167626908491528</v>
      </c>
      <c r="AL157" s="376">
        <v>1.5879620886543129E-3</v>
      </c>
      <c r="AM157" s="380"/>
      <c r="AN157" s="381">
        <v>20</v>
      </c>
      <c r="AO157" s="382" t="s">
        <v>305</v>
      </c>
      <c r="AP157" s="382" t="s">
        <v>0</v>
      </c>
      <c r="AQ157" s="382" t="s">
        <v>386</v>
      </c>
      <c r="AR157" s="383" t="s">
        <v>0</v>
      </c>
      <c r="AS157" s="375"/>
      <c r="AT157" s="375"/>
    </row>
    <row r="158" spans="1:46" x14ac:dyDescent="0.3">
      <c r="A158" s="375" t="s">
        <v>2345</v>
      </c>
      <c r="B158" s="375" t="s">
        <v>308</v>
      </c>
      <c r="C158" s="375" t="s">
        <v>295</v>
      </c>
      <c r="D158" s="375" t="s">
        <v>438</v>
      </c>
      <c r="E158" s="375" t="s">
        <v>297</v>
      </c>
      <c r="F158" s="375" t="s">
        <v>452</v>
      </c>
      <c r="G158" s="375" t="s">
        <v>463</v>
      </c>
      <c r="H158" s="375" t="s">
        <v>560</v>
      </c>
      <c r="I158" s="375" t="s">
        <v>470</v>
      </c>
      <c r="J158" s="375" t="s">
        <v>466</v>
      </c>
      <c r="K158" s="375" t="s">
        <v>182</v>
      </c>
      <c r="L158" s="376">
        <v>5.7713426250828368</v>
      </c>
      <c r="M158" s="365">
        <v>1.4</v>
      </c>
      <c r="N158" s="376">
        <v>5.1560000000000006</v>
      </c>
      <c r="O158" s="375" t="s">
        <v>565</v>
      </c>
      <c r="P158" s="375"/>
      <c r="Q158" s="375" t="s">
        <v>300</v>
      </c>
      <c r="R158" s="375" t="s">
        <v>560</v>
      </c>
      <c r="S158" s="375"/>
      <c r="T158" s="377">
        <v>2.11</v>
      </c>
      <c r="U158" s="378">
        <v>30</v>
      </c>
      <c r="V158" s="379">
        <v>45931</v>
      </c>
      <c r="W158" s="379"/>
      <c r="X158" s="375" t="s">
        <v>2899</v>
      </c>
      <c r="Y158" s="375"/>
      <c r="Z158" s="375"/>
      <c r="AA158" s="375"/>
      <c r="AB158" s="375"/>
      <c r="AC158" s="375"/>
      <c r="AD158" s="375" t="s">
        <v>304</v>
      </c>
      <c r="AE158" s="379"/>
      <c r="AF158" s="374" t="s">
        <v>2900</v>
      </c>
      <c r="AG158" s="376">
        <v>6.6254878083449385E-4</v>
      </c>
      <c r="AH158" s="376">
        <v>6.9177398085494286E-4</v>
      </c>
      <c r="AI158" s="376">
        <v>1.8335537993808473</v>
      </c>
      <c r="AJ158" s="374" t="s">
        <v>181</v>
      </c>
      <c r="AK158" s="368">
        <v>5.5334736878096171</v>
      </c>
      <c r="AL158" s="376">
        <v>1.7891162137756791E-3</v>
      </c>
      <c r="AM158" s="380"/>
      <c r="AN158" s="381">
        <v>20</v>
      </c>
      <c r="AO158" s="382" t="s">
        <v>305</v>
      </c>
      <c r="AP158" s="382" t="s">
        <v>0</v>
      </c>
      <c r="AQ158" s="382" t="s">
        <v>386</v>
      </c>
      <c r="AR158" s="383" t="s">
        <v>0</v>
      </c>
      <c r="AS158" s="375"/>
      <c r="AT158" s="375"/>
    </row>
    <row r="159" spans="1:46" x14ac:dyDescent="0.3">
      <c r="A159" s="375" t="s">
        <v>2349</v>
      </c>
      <c r="B159" s="375" t="s">
        <v>308</v>
      </c>
      <c r="C159" s="375" t="s">
        <v>295</v>
      </c>
      <c r="D159" s="375" t="s">
        <v>438</v>
      </c>
      <c r="E159" s="375" t="s">
        <v>297</v>
      </c>
      <c r="F159" s="375" t="s">
        <v>452</v>
      </c>
      <c r="G159" s="375" t="s">
        <v>463</v>
      </c>
      <c r="H159" s="375" t="s">
        <v>560</v>
      </c>
      <c r="I159" s="375" t="s">
        <v>470</v>
      </c>
      <c r="J159" s="375" t="s">
        <v>471</v>
      </c>
      <c r="K159" s="375" t="s">
        <v>474</v>
      </c>
      <c r="L159" s="376">
        <v>6.4653365016443871</v>
      </c>
      <c r="M159" s="365">
        <v>1.1000000000000001</v>
      </c>
      <c r="N159" s="376">
        <v>5.7759999999999998</v>
      </c>
      <c r="O159" s="375" t="s">
        <v>569</v>
      </c>
      <c r="P159" s="375"/>
      <c r="Q159" s="375" t="s">
        <v>300</v>
      </c>
      <c r="R159" s="375" t="s">
        <v>560</v>
      </c>
      <c r="S159" s="375"/>
      <c r="T159" s="377">
        <v>2.11</v>
      </c>
      <c r="U159" s="378">
        <v>30</v>
      </c>
      <c r="V159" s="379">
        <v>45931</v>
      </c>
      <c r="W159" s="379"/>
      <c r="X159" s="375" t="s">
        <v>2899</v>
      </c>
      <c r="Y159" s="375"/>
      <c r="Z159" s="375"/>
      <c r="AA159" s="375"/>
      <c r="AB159" s="375"/>
      <c r="AC159" s="375"/>
      <c r="AD159" s="375" t="s">
        <v>304</v>
      </c>
      <c r="AE159" s="379"/>
      <c r="AF159" s="374" t="s">
        <v>2900</v>
      </c>
      <c r="AG159" s="376">
        <v>7.4221911522498755E-4</v>
      </c>
      <c r="AH159" s="376">
        <v>7.7495859453416394E-4</v>
      </c>
      <c r="AI159" s="376">
        <v>2.054035443216403</v>
      </c>
      <c r="AJ159" s="374" t="s">
        <v>181</v>
      </c>
      <c r="AK159" s="368">
        <v>2.7512963831208785</v>
      </c>
      <c r="AL159" s="376">
        <v>2.0042543155097594E-3</v>
      </c>
      <c r="AM159" s="380"/>
      <c r="AN159" s="381">
        <v>20</v>
      </c>
      <c r="AO159" s="382" t="s">
        <v>305</v>
      </c>
      <c r="AP159" s="382" t="s">
        <v>0</v>
      </c>
      <c r="AQ159" s="382" t="s">
        <v>386</v>
      </c>
      <c r="AR159" s="383" t="s">
        <v>0</v>
      </c>
      <c r="AS159" s="375"/>
      <c r="AT159" s="375"/>
    </row>
    <row r="160" spans="1:46" x14ac:dyDescent="0.3">
      <c r="A160" s="375" t="s">
        <v>2350</v>
      </c>
      <c r="B160" s="375" t="s">
        <v>308</v>
      </c>
      <c r="C160" s="375" t="s">
        <v>295</v>
      </c>
      <c r="D160" s="375" t="s">
        <v>438</v>
      </c>
      <c r="E160" s="375" t="s">
        <v>297</v>
      </c>
      <c r="F160" s="375" t="s">
        <v>452</v>
      </c>
      <c r="G160" s="375" t="s">
        <v>463</v>
      </c>
      <c r="H160" s="375" t="s">
        <v>560</v>
      </c>
      <c r="I160" s="375" t="s">
        <v>470</v>
      </c>
      <c r="J160" s="375" t="s">
        <v>466</v>
      </c>
      <c r="K160" s="375" t="s">
        <v>474</v>
      </c>
      <c r="L160" s="376">
        <v>7.2851447519567749</v>
      </c>
      <c r="M160" s="365">
        <v>1.4</v>
      </c>
      <c r="N160" s="376">
        <v>6.5084</v>
      </c>
      <c r="O160" s="375" t="s">
        <v>570</v>
      </c>
      <c r="P160" s="375"/>
      <c r="Q160" s="375" t="s">
        <v>300</v>
      </c>
      <c r="R160" s="375" t="s">
        <v>560</v>
      </c>
      <c r="S160" s="375"/>
      <c r="T160" s="377">
        <v>2.11</v>
      </c>
      <c r="U160" s="378">
        <v>30</v>
      </c>
      <c r="V160" s="379">
        <v>45931</v>
      </c>
      <c r="W160" s="379"/>
      <c r="X160" s="375" t="s">
        <v>2899</v>
      </c>
      <c r="Y160" s="375"/>
      <c r="Z160" s="375"/>
      <c r="AA160" s="375"/>
      <c r="AB160" s="375"/>
      <c r="AC160" s="375"/>
      <c r="AD160" s="375" t="s">
        <v>304</v>
      </c>
      <c r="AE160" s="379"/>
      <c r="AF160" s="374" t="s">
        <v>2900</v>
      </c>
      <c r="AG160" s="376">
        <v>8.3633291023724199E-4</v>
      </c>
      <c r="AH160" s="376">
        <v>8.7322377366103748E-4</v>
      </c>
      <c r="AI160" s="376">
        <v>2.3144882753860165</v>
      </c>
      <c r="AJ160" s="374" t="s">
        <v>181</v>
      </c>
      <c r="AK160" s="368">
        <v>0.14766125739478794</v>
      </c>
      <c r="AL160" s="376">
        <v>2.2583948731066E-3</v>
      </c>
      <c r="AM160" s="380"/>
      <c r="AN160" s="381">
        <v>20</v>
      </c>
      <c r="AO160" s="382" t="s">
        <v>305</v>
      </c>
      <c r="AP160" s="382" t="s">
        <v>0</v>
      </c>
      <c r="AQ160" s="382" t="s">
        <v>386</v>
      </c>
      <c r="AR160" s="383" t="s">
        <v>0</v>
      </c>
      <c r="AS160" s="375"/>
      <c r="AT160" s="375"/>
    </row>
    <row r="161" spans="1:46" x14ac:dyDescent="0.3">
      <c r="A161" s="375" t="s">
        <v>2354</v>
      </c>
      <c r="B161" s="375" t="s">
        <v>310</v>
      </c>
      <c r="C161" s="375" t="s">
        <v>295</v>
      </c>
      <c r="D161" s="375" t="s">
        <v>438</v>
      </c>
      <c r="E161" s="375" t="s">
        <v>297</v>
      </c>
      <c r="F161" s="375" t="s">
        <v>452</v>
      </c>
      <c r="G161" s="375" t="s">
        <v>463</v>
      </c>
      <c r="H161" s="375" t="s">
        <v>560</v>
      </c>
      <c r="I161" s="375" t="s">
        <v>470</v>
      </c>
      <c r="J161" s="375" t="s">
        <v>471</v>
      </c>
      <c r="K161" s="375" t="s">
        <v>182</v>
      </c>
      <c r="L161" s="376">
        <v>5.1224583504977854</v>
      </c>
      <c r="M161" s="365">
        <v>1.1000000000000001</v>
      </c>
      <c r="N161" s="376">
        <v>4.5762999999999998</v>
      </c>
      <c r="O161" s="375" t="s">
        <v>564</v>
      </c>
      <c r="P161" s="375"/>
      <c r="Q161" s="375" t="s">
        <v>300</v>
      </c>
      <c r="R161" s="375" t="s">
        <v>560</v>
      </c>
      <c r="S161" s="375"/>
      <c r="T161" s="377">
        <v>2.11</v>
      </c>
      <c r="U161" s="378">
        <v>30</v>
      </c>
      <c r="V161" s="379">
        <v>45931</v>
      </c>
      <c r="W161" s="379"/>
      <c r="X161" s="375" t="s">
        <v>2899</v>
      </c>
      <c r="Y161" s="375"/>
      <c r="Z161" s="375"/>
      <c r="AA161" s="375"/>
      <c r="AB161" s="375"/>
      <c r="AC161" s="375"/>
      <c r="AD161" s="375" t="s">
        <v>304</v>
      </c>
      <c r="AE161" s="379"/>
      <c r="AF161" s="374" t="s">
        <v>2900</v>
      </c>
      <c r="AG161" s="376">
        <v>5.8805701817938206E-4</v>
      </c>
      <c r="AH161" s="376">
        <v>6.1399636706487091E-4</v>
      </c>
      <c r="AI161" s="376">
        <v>1.6274034623946021</v>
      </c>
      <c r="AJ161" s="374" t="s">
        <v>181</v>
      </c>
      <c r="AK161" s="368">
        <v>8.8167626908491528</v>
      </c>
      <c r="AL161" s="376">
        <v>1.5879620886543129E-3</v>
      </c>
      <c r="AM161" s="380"/>
      <c r="AN161" s="381">
        <v>20</v>
      </c>
      <c r="AO161" s="382" t="s">
        <v>305</v>
      </c>
      <c r="AP161" s="382" t="s">
        <v>0</v>
      </c>
      <c r="AQ161" s="382" t="s">
        <v>386</v>
      </c>
      <c r="AR161" s="383" t="s">
        <v>0</v>
      </c>
      <c r="AS161" s="375"/>
      <c r="AT161" s="375"/>
    </row>
    <row r="162" spans="1:46" x14ac:dyDescent="0.3">
      <c r="A162" s="375" t="s">
        <v>2355</v>
      </c>
      <c r="B162" s="375" t="s">
        <v>310</v>
      </c>
      <c r="C162" s="375" t="s">
        <v>295</v>
      </c>
      <c r="D162" s="375" t="s">
        <v>438</v>
      </c>
      <c r="E162" s="375" t="s">
        <v>297</v>
      </c>
      <c r="F162" s="375" t="s">
        <v>452</v>
      </c>
      <c r="G162" s="375" t="s">
        <v>463</v>
      </c>
      <c r="H162" s="375" t="s">
        <v>560</v>
      </c>
      <c r="I162" s="375" t="s">
        <v>470</v>
      </c>
      <c r="J162" s="375" t="s">
        <v>466</v>
      </c>
      <c r="K162" s="375" t="s">
        <v>182</v>
      </c>
      <c r="L162" s="376">
        <v>5.7713426250828368</v>
      </c>
      <c r="M162" s="365">
        <v>1.4</v>
      </c>
      <c r="N162" s="376">
        <v>5.1560000000000006</v>
      </c>
      <c r="O162" s="375" t="s">
        <v>565</v>
      </c>
      <c r="P162" s="375"/>
      <c r="Q162" s="375" t="s">
        <v>300</v>
      </c>
      <c r="R162" s="375" t="s">
        <v>560</v>
      </c>
      <c r="S162" s="375"/>
      <c r="T162" s="377">
        <v>2.11</v>
      </c>
      <c r="U162" s="378">
        <v>30</v>
      </c>
      <c r="V162" s="379">
        <v>45931</v>
      </c>
      <c r="W162" s="379"/>
      <c r="X162" s="375" t="s">
        <v>2899</v>
      </c>
      <c r="Y162" s="375"/>
      <c r="Z162" s="375"/>
      <c r="AA162" s="375"/>
      <c r="AB162" s="375"/>
      <c r="AC162" s="375"/>
      <c r="AD162" s="375" t="s">
        <v>304</v>
      </c>
      <c r="AE162" s="379"/>
      <c r="AF162" s="374" t="s">
        <v>2900</v>
      </c>
      <c r="AG162" s="376">
        <v>6.6254878083449385E-4</v>
      </c>
      <c r="AH162" s="376">
        <v>6.9177398085494286E-4</v>
      </c>
      <c r="AI162" s="376">
        <v>1.8335537993808473</v>
      </c>
      <c r="AJ162" s="374" t="s">
        <v>181</v>
      </c>
      <c r="AK162" s="368">
        <v>5.5334736878096171</v>
      </c>
      <c r="AL162" s="376">
        <v>1.7891162137756791E-3</v>
      </c>
      <c r="AM162" s="380"/>
      <c r="AN162" s="381">
        <v>20</v>
      </c>
      <c r="AO162" s="382" t="s">
        <v>305</v>
      </c>
      <c r="AP162" s="382" t="s">
        <v>0</v>
      </c>
      <c r="AQ162" s="382" t="s">
        <v>386</v>
      </c>
      <c r="AR162" s="383" t="s">
        <v>0</v>
      </c>
      <c r="AS162" s="375"/>
      <c r="AT162" s="375"/>
    </row>
    <row r="163" spans="1:46" x14ac:dyDescent="0.3">
      <c r="A163" s="374" t="s">
        <v>2359</v>
      </c>
      <c r="B163" s="375" t="s">
        <v>310</v>
      </c>
      <c r="C163" s="375" t="s">
        <v>295</v>
      </c>
      <c r="D163" s="375" t="s">
        <v>438</v>
      </c>
      <c r="E163" s="375" t="s">
        <v>297</v>
      </c>
      <c r="F163" s="375" t="s">
        <v>452</v>
      </c>
      <c r="G163" s="375" t="s">
        <v>463</v>
      </c>
      <c r="H163" s="375" t="s">
        <v>560</v>
      </c>
      <c r="I163" s="375" t="s">
        <v>470</v>
      </c>
      <c r="J163" s="375" t="s">
        <v>471</v>
      </c>
      <c r="K163" s="375" t="s">
        <v>474</v>
      </c>
      <c r="L163" s="376">
        <v>6.4653365016443871</v>
      </c>
      <c r="M163" s="365">
        <v>1.1000000000000001</v>
      </c>
      <c r="N163" s="376">
        <v>5.7759999999999998</v>
      </c>
      <c r="O163" s="375" t="s">
        <v>569</v>
      </c>
      <c r="P163" s="375"/>
      <c r="Q163" s="375" t="s">
        <v>300</v>
      </c>
      <c r="R163" s="375" t="s">
        <v>560</v>
      </c>
      <c r="S163" s="375"/>
      <c r="T163" s="377">
        <v>2.11</v>
      </c>
      <c r="U163" s="378">
        <v>30</v>
      </c>
      <c r="V163" s="379">
        <v>45931</v>
      </c>
      <c r="W163" s="379"/>
      <c r="X163" s="375" t="s">
        <v>2899</v>
      </c>
      <c r="Y163" s="375"/>
      <c r="Z163" s="375"/>
      <c r="AA163" s="375"/>
      <c r="AB163" s="375"/>
      <c r="AC163" s="375"/>
      <c r="AD163" s="375" t="s">
        <v>304</v>
      </c>
      <c r="AE163" s="379"/>
      <c r="AF163" s="374" t="s">
        <v>2900</v>
      </c>
      <c r="AG163" s="376">
        <v>7.4221911522498755E-4</v>
      </c>
      <c r="AH163" s="376">
        <v>7.7495859453416394E-4</v>
      </c>
      <c r="AI163" s="376">
        <v>2.054035443216403</v>
      </c>
      <c r="AJ163" s="374" t="s">
        <v>181</v>
      </c>
      <c r="AK163" s="368">
        <v>2.7512963831208785</v>
      </c>
      <c r="AL163" s="376">
        <v>2.0042543155097594E-3</v>
      </c>
      <c r="AM163" s="380"/>
      <c r="AN163" s="381">
        <v>20</v>
      </c>
      <c r="AO163" s="382" t="s">
        <v>305</v>
      </c>
      <c r="AP163" s="382" t="s">
        <v>0</v>
      </c>
      <c r="AQ163" s="382" t="s">
        <v>386</v>
      </c>
      <c r="AR163" s="383" t="s">
        <v>0</v>
      </c>
      <c r="AS163" s="375"/>
      <c r="AT163" s="375"/>
    </row>
    <row r="164" spans="1:46" x14ac:dyDescent="0.3">
      <c r="A164" s="375" t="s">
        <v>2360</v>
      </c>
      <c r="B164" s="375" t="s">
        <v>310</v>
      </c>
      <c r="C164" s="375" t="s">
        <v>295</v>
      </c>
      <c r="D164" s="375" t="s">
        <v>438</v>
      </c>
      <c r="E164" s="375" t="s">
        <v>297</v>
      </c>
      <c r="F164" s="375" t="s">
        <v>452</v>
      </c>
      <c r="G164" s="375" t="s">
        <v>463</v>
      </c>
      <c r="H164" s="375" t="s">
        <v>560</v>
      </c>
      <c r="I164" s="375" t="s">
        <v>470</v>
      </c>
      <c r="J164" s="375" t="s">
        <v>466</v>
      </c>
      <c r="K164" s="375" t="s">
        <v>474</v>
      </c>
      <c r="L164" s="376">
        <v>7.2851447519567749</v>
      </c>
      <c r="M164" s="365">
        <v>1.4</v>
      </c>
      <c r="N164" s="376">
        <v>6.5084</v>
      </c>
      <c r="O164" s="375" t="s">
        <v>570</v>
      </c>
      <c r="P164" s="375"/>
      <c r="Q164" s="375" t="s">
        <v>300</v>
      </c>
      <c r="R164" s="375" t="s">
        <v>560</v>
      </c>
      <c r="S164" s="375"/>
      <c r="T164" s="377">
        <v>2.11</v>
      </c>
      <c r="U164" s="378">
        <v>30</v>
      </c>
      <c r="V164" s="379">
        <v>45931</v>
      </c>
      <c r="W164" s="379"/>
      <c r="X164" s="375" t="s">
        <v>2899</v>
      </c>
      <c r="Y164" s="375"/>
      <c r="Z164" s="375"/>
      <c r="AA164" s="375"/>
      <c r="AB164" s="375"/>
      <c r="AC164" s="375"/>
      <c r="AD164" s="375" t="s">
        <v>304</v>
      </c>
      <c r="AE164" s="379"/>
      <c r="AF164" s="374" t="s">
        <v>2900</v>
      </c>
      <c r="AG164" s="376">
        <v>8.3633291023724199E-4</v>
      </c>
      <c r="AH164" s="376">
        <v>8.7322377366103748E-4</v>
      </c>
      <c r="AI164" s="376">
        <v>2.3144882753860165</v>
      </c>
      <c r="AJ164" s="374" t="s">
        <v>181</v>
      </c>
      <c r="AK164" s="368">
        <v>0.14766125739478794</v>
      </c>
      <c r="AL164" s="376">
        <v>2.2583948731066E-3</v>
      </c>
      <c r="AM164" s="380"/>
      <c r="AN164" s="381">
        <v>20</v>
      </c>
      <c r="AO164" s="382" t="s">
        <v>305</v>
      </c>
      <c r="AP164" s="382" t="s">
        <v>0</v>
      </c>
      <c r="AQ164" s="382" t="s">
        <v>386</v>
      </c>
      <c r="AR164" s="383" t="s">
        <v>0</v>
      </c>
      <c r="AS164" s="384"/>
      <c r="AT164" s="384"/>
    </row>
    <row r="165" spans="1:46" x14ac:dyDescent="0.3">
      <c r="A165" s="374" t="s">
        <v>2443</v>
      </c>
      <c r="B165" s="375" t="s">
        <v>294</v>
      </c>
      <c r="C165" s="375" t="s">
        <v>295</v>
      </c>
      <c r="D165" s="375" t="s">
        <v>438</v>
      </c>
      <c r="E165" s="375" t="s">
        <v>297</v>
      </c>
      <c r="F165" s="375" t="s">
        <v>452</v>
      </c>
      <c r="G165" s="375" t="s">
        <v>2444</v>
      </c>
      <c r="H165" s="375" t="s">
        <v>454</v>
      </c>
      <c r="I165" s="375"/>
      <c r="J165" s="375"/>
      <c r="K165" s="375"/>
      <c r="L165" s="376">
        <v>8.3830875317270213</v>
      </c>
      <c r="M165" s="365">
        <v>3</v>
      </c>
      <c r="N165" s="376">
        <v>7.4658957707109312</v>
      </c>
      <c r="O165" s="375" t="s">
        <v>2901</v>
      </c>
      <c r="P165" s="375"/>
      <c r="Q165" s="375"/>
      <c r="R165" s="375"/>
      <c r="S165" s="375"/>
      <c r="T165" s="377">
        <v>34.979999999999997</v>
      </c>
      <c r="U165" s="378">
        <v>30</v>
      </c>
      <c r="V165" s="379">
        <v>45200</v>
      </c>
      <c r="W165" s="379"/>
      <c r="X165" s="375" t="s">
        <v>2902</v>
      </c>
      <c r="Y165" s="375"/>
      <c r="Z165" s="375"/>
      <c r="AA165" s="375"/>
      <c r="AB165" s="375"/>
      <c r="AC165" s="375"/>
      <c r="AD165" s="375" t="s">
        <v>304</v>
      </c>
      <c r="AE165" s="379">
        <v>45124</v>
      </c>
      <c r="AF165" s="374" t="s">
        <v>2903</v>
      </c>
      <c r="AG165" s="376">
        <v>1.0223747470787944E-3</v>
      </c>
      <c r="AH165" s="376">
        <v>1.071212590459113E-3</v>
      </c>
      <c r="AI165" s="376">
        <v>0.17182122050115528</v>
      </c>
      <c r="AJ165" s="374" t="s">
        <v>0</v>
      </c>
      <c r="AK165" s="368">
        <v>274.16046415248564</v>
      </c>
      <c r="AL165" s="376">
        <v>2.5987571348353817E-3</v>
      </c>
      <c r="AM165" s="380"/>
      <c r="AN165" s="381">
        <v>8</v>
      </c>
      <c r="AO165" s="382" t="s">
        <v>305</v>
      </c>
      <c r="AP165" s="382" t="s">
        <v>0</v>
      </c>
      <c r="AQ165" s="382" t="s">
        <v>306</v>
      </c>
      <c r="AR165" s="383" t="s">
        <v>0</v>
      </c>
      <c r="AS165" s="383"/>
      <c r="AT165" s="375"/>
    </row>
    <row r="166" spans="1:46" x14ac:dyDescent="0.3">
      <c r="A166" s="374" t="s">
        <v>2445</v>
      </c>
      <c r="B166" s="375" t="s">
        <v>294</v>
      </c>
      <c r="C166" s="375" t="s">
        <v>295</v>
      </c>
      <c r="D166" s="375" t="s">
        <v>438</v>
      </c>
      <c r="E166" s="375" t="s">
        <v>297</v>
      </c>
      <c r="F166" s="375" t="s">
        <v>452</v>
      </c>
      <c r="G166" s="375" t="s">
        <v>2444</v>
      </c>
      <c r="H166" s="375" t="s">
        <v>459</v>
      </c>
      <c r="I166" s="375"/>
      <c r="J166" s="375"/>
      <c r="K166" s="375"/>
      <c r="L166" s="376">
        <v>9.9832291754058105</v>
      </c>
      <c r="M166" s="365">
        <v>3</v>
      </c>
      <c r="N166" s="376">
        <v>8.8909662694820195</v>
      </c>
      <c r="O166" s="375" t="s">
        <v>2904</v>
      </c>
      <c r="P166" s="375"/>
      <c r="Q166" s="375"/>
      <c r="R166" s="375"/>
      <c r="S166" s="375"/>
      <c r="T166" s="377">
        <v>34.979999999999997</v>
      </c>
      <c r="U166" s="378">
        <v>30</v>
      </c>
      <c r="V166" s="379">
        <v>45200</v>
      </c>
      <c r="W166" s="379"/>
      <c r="X166" s="375" t="s">
        <v>2902</v>
      </c>
      <c r="Y166" s="375"/>
      <c r="Z166" s="375"/>
      <c r="AA166" s="375"/>
      <c r="AB166" s="375"/>
      <c r="AC166" s="375"/>
      <c r="AD166" s="375" t="s">
        <v>304</v>
      </c>
      <c r="AE166" s="379">
        <v>45124</v>
      </c>
      <c r="AF166" s="374" t="s">
        <v>2903</v>
      </c>
      <c r="AG166" s="376">
        <v>6.198818413433037E-4</v>
      </c>
      <c r="AH166" s="376">
        <v>6.4949299162682557E-4</v>
      </c>
      <c r="AI166" s="376">
        <v>0.10417790037404095</v>
      </c>
      <c r="AJ166" s="374" t="s">
        <v>0</v>
      </c>
      <c r="AK166" s="368">
        <v>466.23943532507951</v>
      </c>
      <c r="AL166" s="376">
        <v>1.5756672028027429E-3</v>
      </c>
      <c r="AM166" s="380"/>
      <c r="AN166" s="385">
        <v>8</v>
      </c>
      <c r="AO166" s="382" t="s">
        <v>305</v>
      </c>
      <c r="AP166" s="382" t="s">
        <v>0</v>
      </c>
      <c r="AQ166" s="382" t="s">
        <v>306</v>
      </c>
      <c r="AR166" s="383" t="s">
        <v>0</v>
      </c>
      <c r="AS166" s="383"/>
      <c r="AT166" s="375"/>
    </row>
    <row r="167" spans="1:46" x14ac:dyDescent="0.3">
      <c r="A167" s="374" t="s">
        <v>2446</v>
      </c>
      <c r="B167" s="375" t="s">
        <v>308</v>
      </c>
      <c r="C167" s="375" t="s">
        <v>295</v>
      </c>
      <c r="D167" s="375" t="s">
        <v>438</v>
      </c>
      <c r="E167" s="375" t="s">
        <v>297</v>
      </c>
      <c r="F167" s="375" t="s">
        <v>452</v>
      </c>
      <c r="G167" s="375" t="s">
        <v>2444</v>
      </c>
      <c r="H167" s="375" t="s">
        <v>454</v>
      </c>
      <c r="I167" s="375"/>
      <c r="J167" s="375"/>
      <c r="K167" s="375"/>
      <c r="L167" s="376">
        <v>11.613487645601186</v>
      </c>
      <c r="M167" s="365">
        <v>3</v>
      </c>
      <c r="N167" s="376">
        <v>10.342858519411788</v>
      </c>
      <c r="O167" s="375" t="s">
        <v>2901</v>
      </c>
      <c r="P167" s="375"/>
      <c r="Q167" s="375"/>
      <c r="R167" s="375"/>
      <c r="S167" s="375"/>
      <c r="T167" s="377">
        <v>34.979999999999997</v>
      </c>
      <c r="U167" s="378">
        <v>30</v>
      </c>
      <c r="V167" s="379">
        <v>45200</v>
      </c>
      <c r="W167" s="379"/>
      <c r="X167" s="375" t="s">
        <v>2902</v>
      </c>
      <c r="Y167" s="375"/>
      <c r="Z167" s="375"/>
      <c r="AA167" s="375"/>
      <c r="AB167" s="375"/>
      <c r="AC167" s="375"/>
      <c r="AD167" s="375" t="s">
        <v>304</v>
      </c>
      <c r="AE167" s="379">
        <v>45124</v>
      </c>
      <c r="AF167" s="374" t="s">
        <v>2903</v>
      </c>
      <c r="AG167" s="376">
        <v>1.2175229430215039E-3</v>
      </c>
      <c r="AH167" s="376">
        <v>1.2756828251714943E-3</v>
      </c>
      <c r="AI167" s="376">
        <v>0.20461800201525376</v>
      </c>
      <c r="AJ167" s="374" t="s">
        <v>0</v>
      </c>
      <c r="AK167" s="368">
        <v>226.74523079971914</v>
      </c>
      <c r="AL167" s="376">
        <v>3.0948010443758085E-3</v>
      </c>
      <c r="AM167" s="380"/>
      <c r="AN167" s="381">
        <v>8</v>
      </c>
      <c r="AO167" s="382" t="s">
        <v>305</v>
      </c>
      <c r="AP167" s="382" t="s">
        <v>0</v>
      </c>
      <c r="AQ167" s="382" t="s">
        <v>306</v>
      </c>
      <c r="AR167" s="383" t="s">
        <v>0</v>
      </c>
      <c r="AS167" s="383"/>
      <c r="AT167" s="375"/>
    </row>
    <row r="168" spans="1:46" x14ac:dyDescent="0.3">
      <c r="A168" s="374" t="s">
        <v>2447</v>
      </c>
      <c r="B168" s="375" t="s">
        <v>308</v>
      </c>
      <c r="C168" s="375" t="s">
        <v>295</v>
      </c>
      <c r="D168" s="375" t="s">
        <v>438</v>
      </c>
      <c r="E168" s="375" t="s">
        <v>297</v>
      </c>
      <c r="F168" s="375" t="s">
        <v>452</v>
      </c>
      <c r="G168" s="375" t="s">
        <v>2444</v>
      </c>
      <c r="H168" s="375" t="s">
        <v>459</v>
      </c>
      <c r="I168" s="375"/>
      <c r="J168" s="375"/>
      <c r="K168" s="375"/>
      <c r="L168" s="376">
        <v>5.0827974283959305</v>
      </c>
      <c r="M168" s="365">
        <v>3</v>
      </c>
      <c r="N168" s="376">
        <v>4.5266896809109056</v>
      </c>
      <c r="O168" s="375" t="s">
        <v>2904</v>
      </c>
      <c r="P168" s="375"/>
      <c r="Q168" s="375"/>
      <c r="R168" s="375"/>
      <c r="S168" s="375"/>
      <c r="T168" s="377">
        <v>34.979999999999997</v>
      </c>
      <c r="U168" s="378">
        <v>30</v>
      </c>
      <c r="V168" s="379">
        <v>45200</v>
      </c>
      <c r="W168" s="379"/>
      <c r="X168" s="375" t="s">
        <v>2902</v>
      </c>
      <c r="Y168" s="375"/>
      <c r="Z168" s="375"/>
      <c r="AA168" s="375"/>
      <c r="AB168" s="375"/>
      <c r="AC168" s="375"/>
      <c r="AD168" s="375" t="s">
        <v>304</v>
      </c>
      <c r="AE168" s="379">
        <v>45124</v>
      </c>
      <c r="AF168" s="374" t="s">
        <v>2903</v>
      </c>
      <c r="AG168" s="376">
        <v>7.9075674859844971E-4</v>
      </c>
      <c r="AH168" s="376">
        <v>8.2853042635244918E-4</v>
      </c>
      <c r="AI168" s="376">
        <v>0.13289529113656742</v>
      </c>
      <c r="AJ168" s="374" t="s">
        <v>0</v>
      </c>
      <c r="AK168" s="368">
        <v>360.8087354535167</v>
      </c>
      <c r="AL168" s="376">
        <v>2.0100112490171588E-3</v>
      </c>
      <c r="AM168" s="380"/>
      <c r="AN168" s="381">
        <v>8</v>
      </c>
      <c r="AO168" s="382" t="s">
        <v>305</v>
      </c>
      <c r="AP168" s="382" t="s">
        <v>0</v>
      </c>
      <c r="AQ168" s="382" t="s">
        <v>306</v>
      </c>
      <c r="AR168" s="383" t="s">
        <v>0</v>
      </c>
      <c r="AS168" s="383"/>
      <c r="AT168" s="375"/>
    </row>
    <row r="169" spans="1:46" x14ac:dyDescent="0.3">
      <c r="A169" s="374" t="s">
        <v>2448</v>
      </c>
      <c r="B169" s="375" t="s">
        <v>310</v>
      </c>
      <c r="C169" s="375" t="s">
        <v>295</v>
      </c>
      <c r="D169" s="375" t="s">
        <v>438</v>
      </c>
      <c r="E169" s="375" t="s">
        <v>297</v>
      </c>
      <c r="F169" s="375" t="s">
        <v>452</v>
      </c>
      <c r="G169" s="375" t="s">
        <v>2444</v>
      </c>
      <c r="H169" s="375" t="s">
        <v>454</v>
      </c>
      <c r="I169" s="375"/>
      <c r="J169" s="375"/>
      <c r="K169" s="375"/>
      <c r="L169" s="376">
        <v>6.4839072548940475</v>
      </c>
      <c r="M169" s="365">
        <v>3</v>
      </c>
      <c r="N169" s="376">
        <v>5.7745043897952364</v>
      </c>
      <c r="O169" s="375" t="s">
        <v>2901</v>
      </c>
      <c r="P169" s="375"/>
      <c r="Q169" s="375"/>
      <c r="R169" s="375"/>
      <c r="S169" s="375"/>
      <c r="T169" s="377">
        <v>34.979999999999997</v>
      </c>
      <c r="U169" s="378">
        <v>30</v>
      </c>
      <c r="V169" s="379">
        <v>45200</v>
      </c>
      <c r="W169" s="379"/>
      <c r="X169" s="375" t="s">
        <v>2902</v>
      </c>
      <c r="Y169" s="375"/>
      <c r="Z169" s="375"/>
      <c r="AA169" s="375"/>
      <c r="AB169" s="375"/>
      <c r="AC169" s="375"/>
      <c r="AD169" s="375" t="s">
        <v>304</v>
      </c>
      <c r="AE169" s="379">
        <v>45124</v>
      </c>
      <c r="AF169" s="374" t="s">
        <v>2903</v>
      </c>
      <c r="AG169" s="376">
        <v>1.4163440915340366E-3</v>
      </c>
      <c r="AH169" s="376">
        <v>1.4840014658115412E-3</v>
      </c>
      <c r="AI169" s="376">
        <v>0.23803206324522272</v>
      </c>
      <c r="AJ169" s="374" t="s">
        <v>0</v>
      </c>
      <c r="AK169" s="368">
        <v>191.87480357454245</v>
      </c>
      <c r="AL169" s="376">
        <v>3.6001811701363781E-3</v>
      </c>
      <c r="AM169" s="380"/>
      <c r="AN169" s="381">
        <v>8</v>
      </c>
      <c r="AO169" s="382" t="s">
        <v>305</v>
      </c>
      <c r="AP169" s="382" t="s">
        <v>0</v>
      </c>
      <c r="AQ169" s="382" t="s">
        <v>306</v>
      </c>
      <c r="AR169" s="383" t="s">
        <v>0</v>
      </c>
      <c r="AS169" s="383"/>
      <c r="AT169" s="375"/>
    </row>
    <row r="170" spans="1:46" x14ac:dyDescent="0.3">
      <c r="A170" s="374" t="s">
        <v>2449</v>
      </c>
      <c r="B170" s="375" t="s">
        <v>310</v>
      </c>
      <c r="C170" s="375" t="s">
        <v>295</v>
      </c>
      <c r="D170" s="375" t="s">
        <v>438</v>
      </c>
      <c r="E170" s="375" t="s">
        <v>297</v>
      </c>
      <c r="F170" s="375" t="s">
        <v>452</v>
      </c>
      <c r="G170" s="375" t="s">
        <v>2444</v>
      </c>
      <c r="H170" s="375" t="s">
        <v>459</v>
      </c>
      <c r="I170" s="375"/>
      <c r="J170" s="375"/>
      <c r="K170" s="375"/>
      <c r="L170" s="376">
        <v>6.821556644480073</v>
      </c>
      <c r="M170" s="365">
        <v>3</v>
      </c>
      <c r="N170" s="376">
        <v>6.0752116340119873</v>
      </c>
      <c r="O170" s="375" t="s">
        <v>2904</v>
      </c>
      <c r="P170" s="375"/>
      <c r="Q170" s="375"/>
      <c r="R170" s="375"/>
      <c r="S170" s="375"/>
      <c r="T170" s="377">
        <v>34.979999999999997</v>
      </c>
      <c r="U170" s="378">
        <v>30</v>
      </c>
      <c r="V170" s="379">
        <v>45200</v>
      </c>
      <c r="W170" s="379"/>
      <c r="X170" s="375" t="s">
        <v>2902</v>
      </c>
      <c r="Y170" s="375"/>
      <c r="Z170" s="375"/>
      <c r="AA170" s="375"/>
      <c r="AB170" s="375"/>
      <c r="AC170" s="375"/>
      <c r="AD170" s="375" t="s">
        <v>304</v>
      </c>
      <c r="AE170" s="379">
        <v>45124</v>
      </c>
      <c r="AF170" s="374" t="s">
        <v>2903</v>
      </c>
      <c r="AG170" s="376">
        <v>8.3193539643826363E-4</v>
      </c>
      <c r="AH170" s="376">
        <v>8.7167613799109072E-4</v>
      </c>
      <c r="AI170" s="376">
        <v>0.13981581176820501</v>
      </c>
      <c r="AJ170" s="374" t="s">
        <v>0</v>
      </c>
      <c r="AK170" s="368">
        <v>341.8774461984965</v>
      </c>
      <c r="AL170" s="376">
        <v>2.1146825597888274E-3</v>
      </c>
      <c r="AM170" s="380"/>
      <c r="AN170" s="385">
        <v>8</v>
      </c>
      <c r="AO170" s="382" t="s">
        <v>305</v>
      </c>
      <c r="AP170" s="382" t="s">
        <v>0</v>
      </c>
      <c r="AQ170" s="382" t="s">
        <v>306</v>
      </c>
      <c r="AR170" s="383" t="s">
        <v>0</v>
      </c>
      <c r="AS170" s="383"/>
      <c r="AT170" s="375"/>
    </row>
    <row r="171" spans="1:46" x14ac:dyDescent="0.3">
      <c r="A171" s="375" t="s">
        <v>2905</v>
      </c>
      <c r="B171" s="375" t="s">
        <v>294</v>
      </c>
      <c r="C171" s="375" t="s">
        <v>295</v>
      </c>
      <c r="D171" s="375" t="s">
        <v>438</v>
      </c>
      <c r="E171" s="375" t="s">
        <v>297</v>
      </c>
      <c r="F171" s="375" t="s">
        <v>452</v>
      </c>
      <c r="G171" s="375" t="s">
        <v>463</v>
      </c>
      <c r="H171" s="375" t="s">
        <v>497</v>
      </c>
      <c r="I171" s="375" t="s">
        <v>465</v>
      </c>
      <c r="J171" s="375" t="s">
        <v>2906</v>
      </c>
      <c r="K171" s="375" t="s">
        <v>182</v>
      </c>
      <c r="L171" s="376">
        <v>6.0217297551240581</v>
      </c>
      <c r="M171" s="365">
        <v>1.8</v>
      </c>
      <c r="N171" s="376">
        <v>5.4325878506151284</v>
      </c>
      <c r="O171" s="375" t="s">
        <v>2907</v>
      </c>
      <c r="P171" s="375"/>
      <c r="Q171" s="375" t="s">
        <v>300</v>
      </c>
      <c r="R171" s="375" t="s">
        <v>497</v>
      </c>
      <c r="S171" s="375"/>
      <c r="T171" s="377">
        <v>2.57</v>
      </c>
      <c r="U171" s="378">
        <v>30</v>
      </c>
      <c r="V171" s="379">
        <v>45931</v>
      </c>
      <c r="W171" s="379"/>
      <c r="X171" s="375" t="s">
        <v>2899</v>
      </c>
      <c r="Y171" s="375"/>
      <c r="Z171" s="375"/>
      <c r="AA171" s="375"/>
      <c r="AB171" s="375"/>
      <c r="AC171" s="375"/>
      <c r="AD171" s="375" t="s">
        <v>360</v>
      </c>
      <c r="AE171" s="379"/>
      <c r="AF171" s="374"/>
      <c r="AG171" s="376">
        <v>7.6489034574969347E-4</v>
      </c>
      <c r="AH171" s="376">
        <v>7.9578462089174981E-4</v>
      </c>
      <c r="AI171" s="376">
        <v>1.678659177341745</v>
      </c>
      <c r="AJ171" s="374" t="s">
        <v>181</v>
      </c>
      <c r="AK171" s="368">
        <v>7.8485439992617554</v>
      </c>
      <c r="AL171" s="376">
        <v>1.8667362240884554E-3</v>
      </c>
      <c r="AM171" s="380"/>
      <c r="AN171" s="381">
        <v>20</v>
      </c>
      <c r="AO171" s="382" t="s">
        <v>305</v>
      </c>
      <c r="AP171" s="382" t="s">
        <v>0</v>
      </c>
      <c r="AQ171" s="382" t="s">
        <v>386</v>
      </c>
      <c r="AR171" s="383" t="s">
        <v>0</v>
      </c>
      <c r="AS171" s="384"/>
      <c r="AT171" s="384"/>
    </row>
    <row r="172" spans="1:46" x14ac:dyDescent="0.3">
      <c r="A172" s="375" t="s">
        <v>2908</v>
      </c>
      <c r="B172" s="375" t="s">
        <v>294</v>
      </c>
      <c r="C172" s="375" t="s">
        <v>295</v>
      </c>
      <c r="D172" s="375" t="s">
        <v>438</v>
      </c>
      <c r="E172" s="375" t="s">
        <v>297</v>
      </c>
      <c r="F172" s="375" t="s">
        <v>452</v>
      </c>
      <c r="G172" s="375" t="s">
        <v>463</v>
      </c>
      <c r="H172" s="375" t="s">
        <v>497</v>
      </c>
      <c r="I172" s="375" t="s">
        <v>465</v>
      </c>
      <c r="J172" s="375" t="s">
        <v>2906</v>
      </c>
      <c r="K172" s="375" t="s">
        <v>474</v>
      </c>
      <c r="L172" s="376">
        <v>8.0701168454495704</v>
      </c>
      <c r="M172" s="365">
        <v>1.8</v>
      </c>
      <c r="N172" s="376">
        <v>7.2805689578360386</v>
      </c>
      <c r="O172" s="375" t="s">
        <v>2909</v>
      </c>
      <c r="P172" s="375"/>
      <c r="Q172" s="375" t="s">
        <v>300</v>
      </c>
      <c r="R172" s="375" t="s">
        <v>497</v>
      </c>
      <c r="S172" s="375"/>
      <c r="T172" s="377">
        <v>2.2333333333333329</v>
      </c>
      <c r="U172" s="378">
        <v>30</v>
      </c>
      <c r="V172" s="379">
        <v>45931</v>
      </c>
      <c r="W172" s="379"/>
      <c r="X172" s="375" t="s">
        <v>2899</v>
      </c>
      <c r="Y172" s="375"/>
      <c r="Z172" s="375"/>
      <c r="AA172" s="375"/>
      <c r="AB172" s="375"/>
      <c r="AC172" s="375"/>
      <c r="AD172" s="375" t="s">
        <v>360</v>
      </c>
      <c r="AE172" s="379"/>
      <c r="AF172" s="374"/>
      <c r="AG172" s="376">
        <v>1.0250799546266218E-3</v>
      </c>
      <c r="AH172" s="376">
        <v>1.0664834085162139E-3</v>
      </c>
      <c r="AI172" s="376">
        <v>2.5888129122127808</v>
      </c>
      <c r="AJ172" s="374" t="s">
        <v>181</v>
      </c>
      <c r="AK172" s="368">
        <v>-2.7889824429020873</v>
      </c>
      <c r="AL172" s="376">
        <v>2.5017362220893626E-3</v>
      </c>
      <c r="AM172" s="380"/>
      <c r="AN172" s="381">
        <v>20</v>
      </c>
      <c r="AO172" s="382" t="s">
        <v>305</v>
      </c>
      <c r="AP172" s="382" t="s">
        <v>0</v>
      </c>
      <c r="AQ172" s="382" t="s">
        <v>386</v>
      </c>
      <c r="AR172" s="383" t="s">
        <v>0</v>
      </c>
      <c r="AS172" s="384"/>
      <c r="AT172" s="384"/>
    </row>
    <row r="173" spans="1:46" x14ac:dyDescent="0.3">
      <c r="A173" s="375" t="s">
        <v>2910</v>
      </c>
      <c r="B173" s="375" t="s">
        <v>308</v>
      </c>
      <c r="C173" s="375" t="s">
        <v>295</v>
      </c>
      <c r="D173" s="375" t="s">
        <v>438</v>
      </c>
      <c r="E173" s="375" t="s">
        <v>297</v>
      </c>
      <c r="F173" s="375" t="s">
        <v>452</v>
      </c>
      <c r="G173" s="375" t="s">
        <v>463</v>
      </c>
      <c r="H173" s="375" t="s">
        <v>497</v>
      </c>
      <c r="I173" s="375" t="s">
        <v>465</v>
      </c>
      <c r="J173" s="375" t="s">
        <v>2906</v>
      </c>
      <c r="K173" s="375" t="s">
        <v>182</v>
      </c>
      <c r="L173" s="376">
        <v>3.7925161235741776</v>
      </c>
      <c r="M173" s="365">
        <v>2.1</v>
      </c>
      <c r="N173" s="376">
        <v>3.4214715462212899</v>
      </c>
      <c r="O173" s="375" t="s">
        <v>2907</v>
      </c>
      <c r="P173" s="375"/>
      <c r="Q173" s="375" t="s">
        <v>300</v>
      </c>
      <c r="R173" s="375" t="s">
        <v>497</v>
      </c>
      <c r="S173" s="375"/>
      <c r="T173" s="377">
        <v>1.2849999999999997</v>
      </c>
      <c r="U173" s="378">
        <v>30</v>
      </c>
      <c r="V173" s="379">
        <v>45931</v>
      </c>
      <c r="W173" s="379"/>
      <c r="X173" s="375" t="s">
        <v>2899</v>
      </c>
      <c r="Y173" s="375"/>
      <c r="Z173" s="375"/>
      <c r="AA173" s="375"/>
      <c r="AB173" s="375"/>
      <c r="AC173" s="375"/>
      <c r="AD173" s="375" t="s">
        <v>360</v>
      </c>
      <c r="AE173" s="379"/>
      <c r="AF173" s="374"/>
      <c r="AG173" s="376">
        <v>4.8173184234206426E-4</v>
      </c>
      <c r="AH173" s="376">
        <v>5.0118921445390383E-4</v>
      </c>
      <c r="AI173" s="376">
        <v>2.1144562293374372</v>
      </c>
      <c r="AJ173" s="374" t="s">
        <v>181</v>
      </c>
      <c r="AK173" s="368">
        <v>1.6124571946993844</v>
      </c>
      <c r="AL173" s="376">
        <v>1.1756799983079936E-3</v>
      </c>
      <c r="AM173" s="380"/>
      <c r="AN173" s="381">
        <v>20</v>
      </c>
      <c r="AO173" s="382" t="s">
        <v>305</v>
      </c>
      <c r="AP173" s="382" t="s">
        <v>0</v>
      </c>
      <c r="AQ173" s="382" t="s">
        <v>386</v>
      </c>
      <c r="AR173" s="383" t="s">
        <v>0</v>
      </c>
      <c r="AS173" s="384"/>
      <c r="AT173" s="384"/>
    </row>
    <row r="174" spans="1:46" x14ac:dyDescent="0.3">
      <c r="A174" s="375" t="s">
        <v>2911</v>
      </c>
      <c r="B174" s="375" t="s">
        <v>310</v>
      </c>
      <c r="C174" s="375" t="s">
        <v>295</v>
      </c>
      <c r="D174" s="375" t="s">
        <v>438</v>
      </c>
      <c r="E174" s="375" t="s">
        <v>297</v>
      </c>
      <c r="F174" s="375" t="s">
        <v>452</v>
      </c>
      <c r="G174" s="375" t="s">
        <v>463</v>
      </c>
      <c r="H174" s="375" t="s">
        <v>497</v>
      </c>
      <c r="I174" s="375" t="s">
        <v>465</v>
      </c>
      <c r="J174" s="375" t="s">
        <v>2906</v>
      </c>
      <c r="K174" s="375" t="s">
        <v>182</v>
      </c>
      <c r="L174" s="376">
        <v>3.7925161235741776</v>
      </c>
      <c r="M174" s="365">
        <v>2.1</v>
      </c>
      <c r="N174" s="376">
        <v>3.4214715462212899</v>
      </c>
      <c r="O174" s="375" t="s">
        <v>2907</v>
      </c>
      <c r="P174" s="375"/>
      <c r="Q174" s="375" t="s">
        <v>300</v>
      </c>
      <c r="R174" s="375" t="s">
        <v>497</v>
      </c>
      <c r="S174" s="375"/>
      <c r="T174" s="377">
        <v>1.2849999999999997</v>
      </c>
      <c r="U174" s="378">
        <v>30</v>
      </c>
      <c r="V174" s="379">
        <v>45931</v>
      </c>
      <c r="W174" s="379"/>
      <c r="X174" s="375" t="s">
        <v>2899</v>
      </c>
      <c r="Y174" s="375"/>
      <c r="Z174" s="375"/>
      <c r="AA174" s="375"/>
      <c r="AB174" s="375"/>
      <c r="AC174" s="375"/>
      <c r="AD174" s="375" t="s">
        <v>360</v>
      </c>
      <c r="AE174" s="379"/>
      <c r="AF174" s="374"/>
      <c r="AG174" s="376">
        <v>4.8173184234206426E-4</v>
      </c>
      <c r="AH174" s="376">
        <v>5.0118921445390383E-4</v>
      </c>
      <c r="AI174" s="376">
        <v>2.1144562293374372</v>
      </c>
      <c r="AJ174" s="374" t="s">
        <v>181</v>
      </c>
      <c r="AK174" s="368">
        <v>1.6124571946993844</v>
      </c>
      <c r="AL174" s="376">
        <v>1.1756799983079936E-3</v>
      </c>
      <c r="AM174" s="380"/>
      <c r="AN174" s="381">
        <v>20</v>
      </c>
      <c r="AO174" s="382" t="s">
        <v>305</v>
      </c>
      <c r="AP174" s="382" t="s">
        <v>0</v>
      </c>
      <c r="AQ174" s="382" t="s">
        <v>386</v>
      </c>
      <c r="AR174" s="383" t="s">
        <v>0</v>
      </c>
      <c r="AS174" s="384"/>
      <c r="AT174" s="384"/>
    </row>
    <row r="175" spans="1:46" x14ac:dyDescent="0.3">
      <c r="A175" s="375" t="s">
        <v>2912</v>
      </c>
      <c r="B175" s="375" t="s">
        <v>308</v>
      </c>
      <c r="C175" s="375" t="s">
        <v>295</v>
      </c>
      <c r="D175" s="375" t="s">
        <v>438</v>
      </c>
      <c r="E175" s="375" t="s">
        <v>297</v>
      </c>
      <c r="F175" s="375" t="s">
        <v>452</v>
      </c>
      <c r="G175" s="375" t="s">
        <v>463</v>
      </c>
      <c r="H175" s="375" t="s">
        <v>497</v>
      </c>
      <c r="I175" s="375" t="s">
        <v>465</v>
      </c>
      <c r="J175" s="375" t="s">
        <v>2906</v>
      </c>
      <c r="K175" s="375" t="s">
        <v>474</v>
      </c>
      <c r="L175" s="376">
        <v>5.0941578001908878</v>
      </c>
      <c r="M175" s="365">
        <v>2.1</v>
      </c>
      <c r="N175" s="376">
        <v>4.5957658180997472</v>
      </c>
      <c r="O175" s="375" t="s">
        <v>2909</v>
      </c>
      <c r="P175" s="375"/>
      <c r="Q175" s="375" t="s">
        <v>300</v>
      </c>
      <c r="R175" s="375" t="s">
        <v>497</v>
      </c>
      <c r="S175" s="375"/>
      <c r="T175" s="377">
        <v>1.1166666666666667</v>
      </c>
      <c r="U175" s="378">
        <v>30</v>
      </c>
      <c r="V175" s="379">
        <v>45931</v>
      </c>
      <c r="W175" s="379"/>
      <c r="X175" s="375" t="s">
        <v>2899</v>
      </c>
      <c r="Y175" s="375"/>
      <c r="Z175" s="375"/>
      <c r="AA175" s="375"/>
      <c r="AB175" s="375"/>
      <c r="AC175" s="375"/>
      <c r="AD175" s="375" t="s">
        <v>360</v>
      </c>
      <c r="AE175" s="379"/>
      <c r="AF175" s="374"/>
      <c r="AG175" s="376">
        <v>6.4706857988369357E-4</v>
      </c>
      <c r="AH175" s="376">
        <v>6.7320397936126574E-4</v>
      </c>
      <c r="AI175" s="376">
        <v>3.2683099247614331</v>
      </c>
      <c r="AJ175" s="374" t="s">
        <v>181</v>
      </c>
      <c r="AK175" s="368">
        <v>-6.8679734242435497</v>
      </c>
      <c r="AL175" s="376">
        <v>1.5791889180591726E-3</v>
      </c>
      <c r="AM175" s="380"/>
      <c r="AN175" s="381">
        <v>20</v>
      </c>
      <c r="AO175" s="382" t="s">
        <v>305</v>
      </c>
      <c r="AP175" s="382" t="s">
        <v>0</v>
      </c>
      <c r="AQ175" s="382" t="s">
        <v>386</v>
      </c>
      <c r="AR175" s="383" t="s">
        <v>0</v>
      </c>
      <c r="AS175" s="384"/>
      <c r="AT175" s="384"/>
    </row>
    <row r="176" spans="1:46" x14ac:dyDescent="0.3">
      <c r="A176" s="375" t="s">
        <v>2913</v>
      </c>
      <c r="B176" s="375" t="s">
        <v>310</v>
      </c>
      <c r="C176" s="375" t="s">
        <v>295</v>
      </c>
      <c r="D176" s="375" t="s">
        <v>438</v>
      </c>
      <c r="E176" s="375" t="s">
        <v>297</v>
      </c>
      <c r="F176" s="375" t="s">
        <v>452</v>
      </c>
      <c r="G176" s="375" t="s">
        <v>463</v>
      </c>
      <c r="H176" s="375" t="s">
        <v>497</v>
      </c>
      <c r="I176" s="375" t="s">
        <v>465</v>
      </c>
      <c r="J176" s="375" t="s">
        <v>2906</v>
      </c>
      <c r="K176" s="375" t="s">
        <v>474</v>
      </c>
      <c r="L176" s="376">
        <v>5.0941578001908878</v>
      </c>
      <c r="M176" s="365">
        <v>2.1</v>
      </c>
      <c r="N176" s="376">
        <v>4.5957658180997472</v>
      </c>
      <c r="O176" s="375" t="s">
        <v>2909</v>
      </c>
      <c r="P176" s="375"/>
      <c r="Q176" s="375" t="s">
        <v>300</v>
      </c>
      <c r="R176" s="375" t="s">
        <v>497</v>
      </c>
      <c r="S176" s="375"/>
      <c r="T176" s="377">
        <v>1.1166666666666667</v>
      </c>
      <c r="U176" s="378">
        <v>30</v>
      </c>
      <c r="V176" s="379">
        <v>45931</v>
      </c>
      <c r="W176" s="379"/>
      <c r="X176" s="375" t="s">
        <v>2899</v>
      </c>
      <c r="Y176" s="375"/>
      <c r="Z176" s="375"/>
      <c r="AA176" s="375"/>
      <c r="AB176" s="375"/>
      <c r="AC176" s="375"/>
      <c r="AD176" s="375" t="s">
        <v>360</v>
      </c>
      <c r="AE176" s="379"/>
      <c r="AF176" s="374"/>
      <c r="AG176" s="376">
        <v>6.4706857988369357E-4</v>
      </c>
      <c r="AH176" s="376">
        <v>6.7320397936126574E-4</v>
      </c>
      <c r="AI176" s="376">
        <v>3.2683099247614331</v>
      </c>
      <c r="AJ176" s="374" t="s">
        <v>181</v>
      </c>
      <c r="AK176" s="368">
        <v>-6.8679734242435497</v>
      </c>
      <c r="AL176" s="376">
        <v>1.5791889180591726E-3</v>
      </c>
      <c r="AM176" s="380"/>
      <c r="AN176" s="381">
        <v>20</v>
      </c>
      <c r="AO176" s="382" t="s">
        <v>305</v>
      </c>
      <c r="AP176" s="382" t="s">
        <v>0</v>
      </c>
      <c r="AQ176" s="382" t="s">
        <v>386</v>
      </c>
      <c r="AR176" s="383" t="s">
        <v>0</v>
      </c>
      <c r="AS176" s="384"/>
      <c r="AT176" s="384"/>
    </row>
    <row r="177" spans="1:46" x14ac:dyDescent="0.3">
      <c r="A177" s="375" t="s">
        <v>2914</v>
      </c>
      <c r="B177" s="375" t="s">
        <v>294</v>
      </c>
      <c r="C177" s="375" t="s">
        <v>295</v>
      </c>
      <c r="D177" s="375" t="s">
        <v>438</v>
      </c>
      <c r="E177" s="375" t="s">
        <v>297</v>
      </c>
      <c r="F177" s="375" t="s">
        <v>452</v>
      </c>
      <c r="G177" s="375" t="s">
        <v>463</v>
      </c>
      <c r="H177" s="375" t="s">
        <v>533</v>
      </c>
      <c r="I177" s="375" t="s">
        <v>465</v>
      </c>
      <c r="J177" s="375" t="s">
        <v>2906</v>
      </c>
      <c r="K177" s="375" t="s">
        <v>182</v>
      </c>
      <c r="L177" s="376">
        <v>4.7479845490890566</v>
      </c>
      <c r="M177" s="365">
        <v>1.8</v>
      </c>
      <c r="N177" s="376">
        <v>4.2510976295716389</v>
      </c>
      <c r="O177" s="375" t="s">
        <v>2915</v>
      </c>
      <c r="P177" s="375"/>
      <c r="Q177" s="375" t="s">
        <v>300</v>
      </c>
      <c r="R177" s="375" t="s">
        <v>533</v>
      </c>
      <c r="S177" s="375"/>
      <c r="T177" s="377">
        <v>2.34</v>
      </c>
      <c r="U177" s="378">
        <v>30</v>
      </c>
      <c r="V177" s="379">
        <v>45931</v>
      </c>
      <c r="W177" s="379"/>
      <c r="X177" s="375" t="s">
        <v>2899</v>
      </c>
      <c r="Y177" s="375"/>
      <c r="Z177" s="375"/>
      <c r="AA177" s="375"/>
      <c r="AB177" s="375"/>
      <c r="AC177" s="375"/>
      <c r="AD177" s="375" t="s">
        <v>360</v>
      </c>
      <c r="AE177" s="379"/>
      <c r="AF177" s="374"/>
      <c r="AG177" s="376">
        <v>6.3956736899326472E-4</v>
      </c>
      <c r="AH177" s="376">
        <v>6.6737357656457014E-4</v>
      </c>
      <c r="AI177" s="376">
        <v>1.4984321890539658</v>
      </c>
      <c r="AJ177" s="374" t="s">
        <v>181</v>
      </c>
      <c r="AK177" s="368">
        <v>11.156926788206308</v>
      </c>
      <c r="AL177" s="376">
        <v>1.4718752102176084E-3</v>
      </c>
      <c r="AM177" s="380"/>
      <c r="AN177" s="381">
        <v>20</v>
      </c>
      <c r="AO177" s="382" t="s">
        <v>305</v>
      </c>
      <c r="AP177" s="382" t="s">
        <v>0</v>
      </c>
      <c r="AQ177" s="382" t="s">
        <v>386</v>
      </c>
      <c r="AR177" s="383" t="s">
        <v>0</v>
      </c>
      <c r="AS177" s="384"/>
      <c r="AT177" s="384"/>
    </row>
    <row r="178" spans="1:46" x14ac:dyDescent="0.3">
      <c r="A178" s="375" t="s">
        <v>2916</v>
      </c>
      <c r="B178" s="375" t="s">
        <v>294</v>
      </c>
      <c r="C178" s="375" t="s">
        <v>295</v>
      </c>
      <c r="D178" s="375" t="s">
        <v>438</v>
      </c>
      <c r="E178" s="375" t="s">
        <v>297</v>
      </c>
      <c r="F178" s="375" t="s">
        <v>452</v>
      </c>
      <c r="G178" s="375" t="s">
        <v>463</v>
      </c>
      <c r="H178" s="375" t="s">
        <v>533</v>
      </c>
      <c r="I178" s="375" t="s">
        <v>465</v>
      </c>
      <c r="J178" s="375" t="s">
        <v>2906</v>
      </c>
      <c r="K178" s="375" t="s">
        <v>474</v>
      </c>
      <c r="L178" s="376">
        <v>6.3578354301994615</v>
      </c>
      <c r="M178" s="365">
        <v>1.8</v>
      </c>
      <c r="N178" s="376">
        <v>5.6924741112969786</v>
      </c>
      <c r="O178" s="375" t="s">
        <v>2917</v>
      </c>
      <c r="P178" s="375"/>
      <c r="Q178" s="375" t="s">
        <v>300</v>
      </c>
      <c r="R178" s="375" t="s">
        <v>533</v>
      </c>
      <c r="S178" s="375"/>
      <c r="T178" s="377">
        <v>2.5166666666666662</v>
      </c>
      <c r="U178" s="378">
        <v>30</v>
      </c>
      <c r="V178" s="379">
        <v>45931</v>
      </c>
      <c r="W178" s="379"/>
      <c r="X178" s="375" t="s">
        <v>2899</v>
      </c>
      <c r="Y178" s="375"/>
      <c r="Z178" s="375"/>
      <c r="AA178" s="375"/>
      <c r="AB178" s="375"/>
      <c r="AC178" s="375"/>
      <c r="AD178" s="375" t="s">
        <v>360</v>
      </c>
      <c r="AE178" s="379"/>
      <c r="AF178" s="374"/>
      <c r="AG178" s="376">
        <v>8.5641897873593123E-4</v>
      </c>
      <c r="AH178" s="376">
        <v>8.9365315459487423E-4</v>
      </c>
      <c r="AI178" s="376">
        <v>1.8656374010172772</v>
      </c>
      <c r="AJ178" s="374" t="s">
        <v>181</v>
      </c>
      <c r="AK178" s="368">
        <v>4.2798660729969669</v>
      </c>
      <c r="AL178" s="376">
        <v>1.9709289833618336E-3</v>
      </c>
      <c r="AM178" s="380"/>
      <c r="AN178" s="381">
        <v>20</v>
      </c>
      <c r="AO178" s="382" t="s">
        <v>305</v>
      </c>
      <c r="AP178" s="382" t="s">
        <v>0</v>
      </c>
      <c r="AQ178" s="382" t="s">
        <v>386</v>
      </c>
      <c r="AR178" s="383" t="s">
        <v>0</v>
      </c>
      <c r="AS178" s="384"/>
      <c r="AT178" s="384"/>
    </row>
    <row r="179" spans="1:46" x14ac:dyDescent="0.3">
      <c r="A179" s="375" t="s">
        <v>2918</v>
      </c>
      <c r="B179" s="375" t="s">
        <v>308</v>
      </c>
      <c r="C179" s="375" t="s">
        <v>295</v>
      </c>
      <c r="D179" s="375" t="s">
        <v>438</v>
      </c>
      <c r="E179" s="375" t="s">
        <v>297</v>
      </c>
      <c r="F179" s="375" t="s">
        <v>452</v>
      </c>
      <c r="G179" s="375" t="s">
        <v>463</v>
      </c>
      <c r="H179" s="375" t="s">
        <v>533</v>
      </c>
      <c r="I179" s="375" t="s">
        <v>465</v>
      </c>
      <c r="J179" s="375" t="s">
        <v>2906</v>
      </c>
      <c r="K179" s="375" t="s">
        <v>182</v>
      </c>
      <c r="L179" s="376">
        <v>3.1535853592836238</v>
      </c>
      <c r="M179" s="365">
        <v>2.1</v>
      </c>
      <c r="N179" s="376">
        <v>2.8235557860175722</v>
      </c>
      <c r="O179" s="375" t="s">
        <v>2915</v>
      </c>
      <c r="P179" s="375"/>
      <c r="Q179" s="375" t="s">
        <v>300</v>
      </c>
      <c r="R179" s="375" t="s">
        <v>533</v>
      </c>
      <c r="S179" s="375"/>
      <c r="T179" s="377">
        <v>1.17</v>
      </c>
      <c r="U179" s="378">
        <v>30</v>
      </c>
      <c r="V179" s="379">
        <v>45931</v>
      </c>
      <c r="W179" s="379"/>
      <c r="X179" s="375" t="s">
        <v>2899</v>
      </c>
      <c r="Y179" s="375"/>
      <c r="Z179" s="375"/>
      <c r="AA179" s="375"/>
      <c r="AB179" s="375"/>
      <c r="AC179" s="375"/>
      <c r="AD179" s="375" t="s">
        <v>360</v>
      </c>
      <c r="AE179" s="379"/>
      <c r="AF179" s="374"/>
      <c r="AG179" s="376">
        <v>4.2479714714313316E-4</v>
      </c>
      <c r="AH179" s="376">
        <v>4.4326587807253231E-4</v>
      </c>
      <c r="AI179" s="376">
        <v>1.9905009228332533</v>
      </c>
      <c r="AJ179" s="374" t="s">
        <v>181</v>
      </c>
      <c r="AK179" s="368">
        <v>2.5194946385796064</v>
      </c>
      <c r="AL179" s="376">
        <v>9.7761146137792325E-4</v>
      </c>
      <c r="AM179" s="380"/>
      <c r="AN179" s="381">
        <v>20</v>
      </c>
      <c r="AO179" s="382" t="s">
        <v>305</v>
      </c>
      <c r="AP179" s="382" t="s">
        <v>0</v>
      </c>
      <c r="AQ179" s="382" t="s">
        <v>386</v>
      </c>
      <c r="AR179" s="383" t="s">
        <v>0</v>
      </c>
      <c r="AS179" s="384"/>
      <c r="AT179" s="384"/>
    </row>
    <row r="180" spans="1:46" x14ac:dyDescent="0.3">
      <c r="A180" s="375" t="s">
        <v>2919</v>
      </c>
      <c r="B180" s="375" t="s">
        <v>310</v>
      </c>
      <c r="C180" s="375" t="s">
        <v>295</v>
      </c>
      <c r="D180" s="375" t="s">
        <v>438</v>
      </c>
      <c r="E180" s="375" t="s">
        <v>297</v>
      </c>
      <c r="F180" s="375" t="s">
        <v>452</v>
      </c>
      <c r="G180" s="375" t="s">
        <v>463</v>
      </c>
      <c r="H180" s="375" t="s">
        <v>533</v>
      </c>
      <c r="I180" s="375" t="s">
        <v>465</v>
      </c>
      <c r="J180" s="375" t="s">
        <v>2906</v>
      </c>
      <c r="K180" s="375" t="s">
        <v>182</v>
      </c>
      <c r="L180" s="376">
        <v>3.1535853592836238</v>
      </c>
      <c r="M180" s="365">
        <v>2.1</v>
      </c>
      <c r="N180" s="376">
        <v>2.8235557860175722</v>
      </c>
      <c r="O180" s="375" t="s">
        <v>2915</v>
      </c>
      <c r="P180" s="375"/>
      <c r="Q180" s="375" t="s">
        <v>300</v>
      </c>
      <c r="R180" s="375" t="s">
        <v>533</v>
      </c>
      <c r="S180" s="375"/>
      <c r="T180" s="377">
        <v>1.17</v>
      </c>
      <c r="U180" s="378">
        <v>30</v>
      </c>
      <c r="V180" s="379">
        <v>45931</v>
      </c>
      <c r="W180" s="379"/>
      <c r="X180" s="375" t="s">
        <v>2899</v>
      </c>
      <c r="Y180" s="375"/>
      <c r="Z180" s="375"/>
      <c r="AA180" s="375"/>
      <c r="AB180" s="375"/>
      <c r="AC180" s="375"/>
      <c r="AD180" s="375" t="s">
        <v>360</v>
      </c>
      <c r="AE180" s="379"/>
      <c r="AF180" s="374"/>
      <c r="AG180" s="376">
        <v>4.2479714714313316E-4</v>
      </c>
      <c r="AH180" s="376">
        <v>4.4326587807253231E-4</v>
      </c>
      <c r="AI180" s="376">
        <v>1.9905009228332533</v>
      </c>
      <c r="AJ180" s="374" t="s">
        <v>181</v>
      </c>
      <c r="AK180" s="368">
        <v>2.5194946385796064</v>
      </c>
      <c r="AL180" s="376">
        <v>9.7761146137792325E-4</v>
      </c>
      <c r="AM180" s="380"/>
      <c r="AN180" s="381">
        <v>20</v>
      </c>
      <c r="AO180" s="382" t="s">
        <v>305</v>
      </c>
      <c r="AP180" s="382" t="s">
        <v>0</v>
      </c>
      <c r="AQ180" s="382" t="s">
        <v>386</v>
      </c>
      <c r="AR180" s="383" t="s">
        <v>0</v>
      </c>
      <c r="AS180" s="384"/>
      <c r="AT180" s="384"/>
    </row>
    <row r="181" spans="1:46" x14ac:dyDescent="0.3">
      <c r="A181" s="375" t="s">
        <v>2920</v>
      </c>
      <c r="B181" s="375" t="s">
        <v>308</v>
      </c>
      <c r="C181" s="375" t="s">
        <v>295</v>
      </c>
      <c r="D181" s="375" t="s">
        <v>438</v>
      </c>
      <c r="E181" s="375" t="s">
        <v>297</v>
      </c>
      <c r="F181" s="375" t="s">
        <v>452</v>
      </c>
      <c r="G181" s="375" t="s">
        <v>463</v>
      </c>
      <c r="H181" s="375" t="s">
        <v>533</v>
      </c>
      <c r="I181" s="375" t="s">
        <v>465</v>
      </c>
      <c r="J181" s="375" t="s">
        <v>2906</v>
      </c>
      <c r="K181" s="375" t="s">
        <v>474</v>
      </c>
      <c r="L181" s="376">
        <v>4.2366935700289172</v>
      </c>
      <c r="M181" s="365">
        <v>2.1</v>
      </c>
      <c r="N181" s="376">
        <v>3.7933143645606071</v>
      </c>
      <c r="O181" s="375" t="s">
        <v>2917</v>
      </c>
      <c r="P181" s="375"/>
      <c r="Q181" s="375" t="s">
        <v>300</v>
      </c>
      <c r="R181" s="375" t="s">
        <v>533</v>
      </c>
      <c r="S181" s="375"/>
      <c r="T181" s="377">
        <v>1.2583333333333333</v>
      </c>
      <c r="U181" s="378">
        <v>30</v>
      </c>
      <c r="V181" s="379">
        <v>45931</v>
      </c>
      <c r="W181" s="379"/>
      <c r="X181" s="375" t="s">
        <v>2899</v>
      </c>
      <c r="Y181" s="375"/>
      <c r="Z181" s="375"/>
      <c r="AA181" s="375"/>
      <c r="AB181" s="375"/>
      <c r="AC181" s="375"/>
      <c r="AD181" s="375" t="s">
        <v>360</v>
      </c>
      <c r="AE181" s="379"/>
      <c r="AF181" s="374"/>
      <c r="AG181" s="376">
        <v>5.706949826393069E-4</v>
      </c>
      <c r="AH181" s="376">
        <v>5.9550685378299904E-4</v>
      </c>
      <c r="AI181" s="376">
        <v>2.4864229556339388</v>
      </c>
      <c r="AJ181" s="374" t="s">
        <v>181</v>
      </c>
      <c r="AK181" s="368">
        <v>-2.7265788361698253</v>
      </c>
      <c r="AL181" s="376">
        <v>1.3133750067089646E-3</v>
      </c>
      <c r="AM181" s="380"/>
      <c r="AN181" s="381">
        <v>20</v>
      </c>
      <c r="AO181" s="382" t="s">
        <v>305</v>
      </c>
      <c r="AP181" s="382" t="s">
        <v>0</v>
      </c>
      <c r="AQ181" s="382" t="s">
        <v>386</v>
      </c>
      <c r="AR181" s="383" t="s">
        <v>0</v>
      </c>
      <c r="AS181" s="384"/>
      <c r="AT181" s="384"/>
    </row>
    <row r="182" spans="1:46" x14ac:dyDescent="0.3">
      <c r="A182" s="375" t="s">
        <v>2921</v>
      </c>
      <c r="B182" s="375" t="s">
        <v>310</v>
      </c>
      <c r="C182" s="375" t="s">
        <v>295</v>
      </c>
      <c r="D182" s="375" t="s">
        <v>438</v>
      </c>
      <c r="E182" s="375" t="s">
        <v>297</v>
      </c>
      <c r="F182" s="375" t="s">
        <v>452</v>
      </c>
      <c r="G182" s="375" t="s">
        <v>463</v>
      </c>
      <c r="H182" s="375" t="s">
        <v>533</v>
      </c>
      <c r="I182" s="375" t="s">
        <v>465</v>
      </c>
      <c r="J182" s="375" t="s">
        <v>2906</v>
      </c>
      <c r="K182" s="375" t="s">
        <v>474</v>
      </c>
      <c r="L182" s="376">
        <v>4.2366935700289172</v>
      </c>
      <c r="M182" s="365">
        <v>2.1</v>
      </c>
      <c r="N182" s="376">
        <v>3.7933143645606071</v>
      </c>
      <c r="O182" s="375" t="s">
        <v>2917</v>
      </c>
      <c r="P182" s="375"/>
      <c r="Q182" s="375" t="s">
        <v>300</v>
      </c>
      <c r="R182" s="375" t="s">
        <v>533</v>
      </c>
      <c r="S182" s="375"/>
      <c r="T182" s="377">
        <v>1.2583333333333333</v>
      </c>
      <c r="U182" s="378">
        <v>30</v>
      </c>
      <c r="V182" s="379">
        <v>45931</v>
      </c>
      <c r="W182" s="379"/>
      <c r="X182" s="375" t="s">
        <v>2899</v>
      </c>
      <c r="Y182" s="375"/>
      <c r="Z182" s="375"/>
      <c r="AA182" s="375"/>
      <c r="AB182" s="375"/>
      <c r="AC182" s="375"/>
      <c r="AD182" s="375" t="s">
        <v>360</v>
      </c>
      <c r="AE182" s="379"/>
      <c r="AF182" s="374"/>
      <c r="AG182" s="376">
        <v>5.706949826393069E-4</v>
      </c>
      <c r="AH182" s="376">
        <v>5.9550685378299904E-4</v>
      </c>
      <c r="AI182" s="376">
        <v>2.4864229556339388</v>
      </c>
      <c r="AJ182" s="374" t="s">
        <v>181</v>
      </c>
      <c r="AK182" s="368">
        <v>-2.7265788361698253</v>
      </c>
      <c r="AL182" s="376">
        <v>1.3133750067089646E-3</v>
      </c>
      <c r="AM182" s="380"/>
      <c r="AN182" s="381">
        <v>20</v>
      </c>
      <c r="AO182" s="382" t="s">
        <v>305</v>
      </c>
      <c r="AP182" s="382" t="s">
        <v>0</v>
      </c>
      <c r="AQ182" s="382" t="s">
        <v>386</v>
      </c>
      <c r="AR182" s="383" t="s">
        <v>0</v>
      </c>
      <c r="AS182" s="384"/>
      <c r="AT182" s="384"/>
    </row>
    <row r="183" spans="1:46" x14ac:dyDescent="0.3">
      <c r="A183" s="375" t="s">
        <v>2922</v>
      </c>
      <c r="B183" s="375" t="s">
        <v>294</v>
      </c>
      <c r="C183" s="375" t="s">
        <v>295</v>
      </c>
      <c r="D183" s="375" t="s">
        <v>438</v>
      </c>
      <c r="E183" s="375" t="s">
        <v>297</v>
      </c>
      <c r="F183" s="375" t="s">
        <v>452</v>
      </c>
      <c r="G183" s="375" t="s">
        <v>463</v>
      </c>
      <c r="H183" s="375" t="s">
        <v>506</v>
      </c>
      <c r="I183" s="375" t="s">
        <v>465</v>
      </c>
      <c r="J183" s="375" t="s">
        <v>2906</v>
      </c>
      <c r="K183" s="375" t="s">
        <v>182</v>
      </c>
      <c r="L183" s="376">
        <v>7.8997719780050542</v>
      </c>
      <c r="M183" s="365">
        <v>1.8</v>
      </c>
      <c r="N183" s="376">
        <v>7.1145370042147613</v>
      </c>
      <c r="O183" s="375" t="s">
        <v>2923</v>
      </c>
      <c r="P183" s="375"/>
      <c r="Q183" s="375" t="s">
        <v>300</v>
      </c>
      <c r="R183" s="375" t="s">
        <v>506</v>
      </c>
      <c r="S183" s="375"/>
      <c r="T183" s="377">
        <v>2.57</v>
      </c>
      <c r="U183" s="378">
        <v>30</v>
      </c>
      <c r="V183" s="379">
        <v>45931</v>
      </c>
      <c r="W183" s="379"/>
      <c r="X183" s="375" t="s">
        <v>2899</v>
      </c>
      <c r="Y183" s="375"/>
      <c r="Z183" s="375"/>
      <c r="AA183" s="375"/>
      <c r="AB183" s="375"/>
      <c r="AC183" s="375"/>
      <c r="AD183" s="375" t="s">
        <v>360</v>
      </c>
      <c r="AE183" s="379"/>
      <c r="AF183" s="374"/>
      <c r="AG183" s="376">
        <v>1.3017681645996529E-3</v>
      </c>
      <c r="AH183" s="376">
        <v>1.3561742239258058E-3</v>
      </c>
      <c r="AI183" s="376">
        <v>2.4624797113455514</v>
      </c>
      <c r="AJ183" s="374" t="s">
        <v>181</v>
      </c>
      <c r="AK183" s="368">
        <v>-5.3821779978635682</v>
      </c>
      <c r="AL183" s="376">
        <v>2.4489293131815695E-3</v>
      </c>
      <c r="AM183" s="380"/>
      <c r="AN183" s="381">
        <v>20</v>
      </c>
      <c r="AO183" s="382" t="s">
        <v>305</v>
      </c>
      <c r="AP183" s="382" t="s">
        <v>0</v>
      </c>
      <c r="AQ183" s="382" t="s">
        <v>386</v>
      </c>
      <c r="AR183" s="383" t="s">
        <v>0</v>
      </c>
      <c r="AS183" s="384"/>
      <c r="AT183" s="384"/>
    </row>
    <row r="184" spans="1:46" x14ac:dyDescent="0.3">
      <c r="A184" s="375" t="s">
        <v>2924</v>
      </c>
      <c r="B184" s="375" t="s">
        <v>294</v>
      </c>
      <c r="C184" s="375" t="s">
        <v>295</v>
      </c>
      <c r="D184" s="375" t="s">
        <v>438</v>
      </c>
      <c r="E184" s="375" t="s">
        <v>297</v>
      </c>
      <c r="F184" s="375" t="s">
        <v>452</v>
      </c>
      <c r="G184" s="375" t="s">
        <v>463</v>
      </c>
      <c r="H184" s="375" t="s">
        <v>506</v>
      </c>
      <c r="I184" s="375" t="s">
        <v>465</v>
      </c>
      <c r="J184" s="375" t="s">
        <v>2906</v>
      </c>
      <c r="K184" s="375" t="s">
        <v>474</v>
      </c>
      <c r="L184" s="376">
        <v>10.578902961972338</v>
      </c>
      <c r="M184" s="365">
        <v>1.8</v>
      </c>
      <c r="N184" s="376">
        <v>9.5273631690260387</v>
      </c>
      <c r="O184" s="375" t="s">
        <v>2925</v>
      </c>
      <c r="P184" s="375"/>
      <c r="Q184" s="375" t="s">
        <v>300</v>
      </c>
      <c r="R184" s="375" t="s">
        <v>506</v>
      </c>
      <c r="S184" s="375"/>
      <c r="T184" s="377">
        <v>2.2333333333333329</v>
      </c>
      <c r="U184" s="378">
        <v>30</v>
      </c>
      <c r="V184" s="379">
        <v>45931</v>
      </c>
      <c r="W184" s="379"/>
      <c r="X184" s="375" t="s">
        <v>2899</v>
      </c>
      <c r="Y184" s="375"/>
      <c r="Z184" s="375"/>
      <c r="AA184" s="375"/>
      <c r="AB184" s="375"/>
      <c r="AC184" s="375"/>
      <c r="AD184" s="375" t="s">
        <v>360</v>
      </c>
      <c r="AE184" s="379"/>
      <c r="AF184" s="374"/>
      <c r="AG184" s="376">
        <v>1.7432502014776193E-3</v>
      </c>
      <c r="AH184" s="376">
        <v>1.8161075477095324E-3</v>
      </c>
      <c r="AI184" s="376">
        <v>3.7947075725897905</v>
      </c>
      <c r="AJ184" s="374" t="s">
        <v>181</v>
      </c>
      <c r="AK184" s="368">
        <v>-13.47935189663794</v>
      </c>
      <c r="AL184" s="376">
        <v>3.2794599182114277E-3</v>
      </c>
      <c r="AM184" s="380"/>
      <c r="AN184" s="381">
        <v>20</v>
      </c>
      <c r="AO184" s="382" t="s">
        <v>305</v>
      </c>
      <c r="AP184" s="382" t="s">
        <v>0</v>
      </c>
      <c r="AQ184" s="382" t="s">
        <v>386</v>
      </c>
      <c r="AR184" s="383" t="s">
        <v>0</v>
      </c>
      <c r="AS184" s="384"/>
      <c r="AT184" s="384"/>
    </row>
    <row r="185" spans="1:46" x14ac:dyDescent="0.3">
      <c r="A185" s="375" t="s">
        <v>2926</v>
      </c>
      <c r="B185" s="375" t="s">
        <v>308</v>
      </c>
      <c r="C185" s="375" t="s">
        <v>295</v>
      </c>
      <c r="D185" s="375" t="s">
        <v>438</v>
      </c>
      <c r="E185" s="375" t="s">
        <v>297</v>
      </c>
      <c r="F185" s="375" t="s">
        <v>452</v>
      </c>
      <c r="G185" s="375" t="s">
        <v>463</v>
      </c>
      <c r="H185" s="375" t="s">
        <v>506</v>
      </c>
      <c r="I185" s="375" t="s">
        <v>465</v>
      </c>
      <c r="J185" s="375" t="s">
        <v>2906</v>
      </c>
      <c r="K185" s="375" t="s">
        <v>182</v>
      </c>
      <c r="L185" s="376">
        <v>5.6750968283200454</v>
      </c>
      <c r="M185" s="365">
        <v>2.1</v>
      </c>
      <c r="N185" s="376">
        <v>5.1109938995708761</v>
      </c>
      <c r="O185" s="375" t="s">
        <v>2923</v>
      </c>
      <c r="P185" s="375"/>
      <c r="Q185" s="375" t="s">
        <v>300</v>
      </c>
      <c r="R185" s="375" t="s">
        <v>506</v>
      </c>
      <c r="S185" s="375"/>
      <c r="T185" s="377">
        <v>1.2849999999999997</v>
      </c>
      <c r="U185" s="378">
        <v>30</v>
      </c>
      <c r="V185" s="379">
        <v>45931</v>
      </c>
      <c r="W185" s="379"/>
      <c r="X185" s="375" t="s">
        <v>2899</v>
      </c>
      <c r="Y185" s="375"/>
      <c r="Z185" s="375"/>
      <c r="AA185" s="375"/>
      <c r="AB185" s="375"/>
      <c r="AC185" s="375"/>
      <c r="AD185" s="375" t="s">
        <v>360</v>
      </c>
      <c r="AE185" s="379"/>
      <c r="AF185" s="374"/>
      <c r="AG185" s="376">
        <v>9.351738762456177E-4</v>
      </c>
      <c r="AH185" s="376">
        <v>9.7425850496438398E-4</v>
      </c>
      <c r="AI185" s="376">
        <v>3.5380289047757265</v>
      </c>
      <c r="AJ185" s="374" t="s">
        <v>181</v>
      </c>
      <c r="AK185" s="368">
        <v>-12.393536450232252</v>
      </c>
      <c r="AL185" s="376">
        <v>1.7592800167792154E-3</v>
      </c>
      <c r="AM185" s="380"/>
      <c r="AN185" s="381">
        <v>20</v>
      </c>
      <c r="AO185" s="382" t="s">
        <v>305</v>
      </c>
      <c r="AP185" s="382" t="s">
        <v>0</v>
      </c>
      <c r="AQ185" s="382" t="s">
        <v>386</v>
      </c>
      <c r="AR185" s="383" t="s">
        <v>0</v>
      </c>
      <c r="AS185" s="384"/>
      <c r="AT185" s="384"/>
    </row>
    <row r="186" spans="1:46" x14ac:dyDescent="0.3">
      <c r="A186" s="375" t="s">
        <v>2927</v>
      </c>
      <c r="B186" s="375" t="s">
        <v>310</v>
      </c>
      <c r="C186" s="375" t="s">
        <v>295</v>
      </c>
      <c r="D186" s="375" t="s">
        <v>438</v>
      </c>
      <c r="E186" s="375" t="s">
        <v>297</v>
      </c>
      <c r="F186" s="375" t="s">
        <v>452</v>
      </c>
      <c r="G186" s="375" t="s">
        <v>463</v>
      </c>
      <c r="H186" s="375" t="s">
        <v>506</v>
      </c>
      <c r="I186" s="375" t="s">
        <v>465</v>
      </c>
      <c r="J186" s="375" t="s">
        <v>2906</v>
      </c>
      <c r="K186" s="375" t="s">
        <v>182</v>
      </c>
      <c r="L186" s="376">
        <v>5.6750968283200454</v>
      </c>
      <c r="M186" s="365">
        <v>2.1</v>
      </c>
      <c r="N186" s="376">
        <v>5.1109938995708761</v>
      </c>
      <c r="O186" s="375" t="s">
        <v>2923</v>
      </c>
      <c r="P186" s="375"/>
      <c r="Q186" s="375" t="s">
        <v>300</v>
      </c>
      <c r="R186" s="375" t="s">
        <v>506</v>
      </c>
      <c r="S186" s="375"/>
      <c r="T186" s="377">
        <v>1.2849999999999997</v>
      </c>
      <c r="U186" s="378">
        <v>30</v>
      </c>
      <c r="V186" s="379">
        <v>45931</v>
      </c>
      <c r="W186" s="379"/>
      <c r="X186" s="375" t="s">
        <v>2899</v>
      </c>
      <c r="Y186" s="375"/>
      <c r="Z186" s="375"/>
      <c r="AA186" s="375"/>
      <c r="AB186" s="375"/>
      <c r="AC186" s="375"/>
      <c r="AD186" s="375" t="s">
        <v>360</v>
      </c>
      <c r="AE186" s="379"/>
      <c r="AF186" s="374"/>
      <c r="AG186" s="376">
        <v>9.351738762456177E-4</v>
      </c>
      <c r="AH186" s="376">
        <v>9.7425850496438398E-4</v>
      </c>
      <c r="AI186" s="376">
        <v>3.5380289047757265</v>
      </c>
      <c r="AJ186" s="374" t="s">
        <v>181</v>
      </c>
      <c r="AK186" s="368">
        <v>-12.393536450232252</v>
      </c>
      <c r="AL186" s="376">
        <v>1.7592800167792154E-3</v>
      </c>
      <c r="AM186" s="380"/>
      <c r="AN186" s="381">
        <v>20</v>
      </c>
      <c r="AO186" s="382" t="s">
        <v>305</v>
      </c>
      <c r="AP186" s="382" t="s">
        <v>0</v>
      </c>
      <c r="AQ186" s="382" t="s">
        <v>386</v>
      </c>
      <c r="AR186" s="383" t="s">
        <v>0</v>
      </c>
      <c r="AS186" s="384"/>
      <c r="AT186" s="384"/>
    </row>
    <row r="187" spans="1:46" x14ac:dyDescent="0.3">
      <c r="A187" s="375" t="s">
        <v>2928</v>
      </c>
      <c r="B187" s="375" t="s">
        <v>308</v>
      </c>
      <c r="C187" s="375" t="s">
        <v>295</v>
      </c>
      <c r="D187" s="375" t="s">
        <v>438</v>
      </c>
      <c r="E187" s="375" t="s">
        <v>297</v>
      </c>
      <c r="F187" s="375" t="s">
        <v>452</v>
      </c>
      <c r="G187" s="375" t="s">
        <v>463</v>
      </c>
      <c r="H187" s="375" t="s">
        <v>506</v>
      </c>
      <c r="I187" s="375" t="s">
        <v>465</v>
      </c>
      <c r="J187" s="375" t="s">
        <v>2906</v>
      </c>
      <c r="K187" s="375" t="s">
        <v>474</v>
      </c>
      <c r="L187" s="376">
        <v>7.6236034464945286</v>
      </c>
      <c r="M187" s="365">
        <v>2.1</v>
      </c>
      <c r="N187" s="376">
        <v>6.8658195422042354</v>
      </c>
      <c r="O187" s="375" t="s">
        <v>2925</v>
      </c>
      <c r="P187" s="375"/>
      <c r="Q187" s="375" t="s">
        <v>300</v>
      </c>
      <c r="R187" s="375" t="s">
        <v>506</v>
      </c>
      <c r="S187" s="375"/>
      <c r="T187" s="377">
        <v>1.1166666666666667</v>
      </c>
      <c r="U187" s="378">
        <v>30</v>
      </c>
      <c r="V187" s="379">
        <v>45931</v>
      </c>
      <c r="W187" s="379"/>
      <c r="X187" s="375" t="s">
        <v>2899</v>
      </c>
      <c r="Y187" s="375"/>
      <c r="Z187" s="375"/>
      <c r="AA187" s="375"/>
      <c r="AB187" s="375"/>
      <c r="AC187" s="375"/>
      <c r="AD187" s="375" t="s">
        <v>360</v>
      </c>
      <c r="AE187" s="379"/>
      <c r="AF187" s="374"/>
      <c r="AG187" s="376">
        <v>1.256259584936139E-3</v>
      </c>
      <c r="AH187" s="376">
        <v>1.3087636600593031E-3</v>
      </c>
      <c r="AI187" s="376">
        <v>5.4692524986429785</v>
      </c>
      <c r="AJ187" s="374" t="s">
        <v>181</v>
      </c>
      <c r="AK187" s="368">
        <v>-18.061788288458796</v>
      </c>
      <c r="AL187" s="376">
        <v>2.3633170684133056E-3</v>
      </c>
      <c r="AM187" s="380"/>
      <c r="AN187" s="381">
        <v>20</v>
      </c>
      <c r="AO187" s="382" t="s">
        <v>305</v>
      </c>
      <c r="AP187" s="382" t="s">
        <v>0</v>
      </c>
      <c r="AQ187" s="382" t="s">
        <v>386</v>
      </c>
      <c r="AR187" s="383" t="s">
        <v>0</v>
      </c>
      <c r="AS187" s="384"/>
      <c r="AT187" s="384"/>
    </row>
    <row r="188" spans="1:46" x14ac:dyDescent="0.3">
      <c r="A188" s="375" t="s">
        <v>2929</v>
      </c>
      <c r="B188" s="375" t="s">
        <v>310</v>
      </c>
      <c r="C188" s="375" t="s">
        <v>295</v>
      </c>
      <c r="D188" s="375" t="s">
        <v>438</v>
      </c>
      <c r="E188" s="375" t="s">
        <v>297</v>
      </c>
      <c r="F188" s="375" t="s">
        <v>452</v>
      </c>
      <c r="G188" s="375" t="s">
        <v>463</v>
      </c>
      <c r="H188" s="375" t="s">
        <v>506</v>
      </c>
      <c r="I188" s="375" t="s">
        <v>465</v>
      </c>
      <c r="J188" s="375" t="s">
        <v>2906</v>
      </c>
      <c r="K188" s="375" t="s">
        <v>474</v>
      </c>
      <c r="L188" s="376">
        <v>7.6236034464945286</v>
      </c>
      <c r="M188" s="365">
        <v>2.1</v>
      </c>
      <c r="N188" s="376">
        <v>6.8658195422042354</v>
      </c>
      <c r="O188" s="375" t="s">
        <v>2925</v>
      </c>
      <c r="P188" s="375"/>
      <c r="Q188" s="375" t="s">
        <v>300</v>
      </c>
      <c r="R188" s="375" t="s">
        <v>506</v>
      </c>
      <c r="S188" s="375"/>
      <c r="T188" s="377">
        <v>1.1166666666666667</v>
      </c>
      <c r="U188" s="378">
        <v>30</v>
      </c>
      <c r="V188" s="379">
        <v>45931</v>
      </c>
      <c r="W188" s="379"/>
      <c r="X188" s="375" t="s">
        <v>2899</v>
      </c>
      <c r="Y188" s="375"/>
      <c r="Z188" s="375"/>
      <c r="AA188" s="375"/>
      <c r="AB188" s="375"/>
      <c r="AC188" s="375"/>
      <c r="AD188" s="375" t="s">
        <v>360</v>
      </c>
      <c r="AE188" s="379"/>
      <c r="AF188" s="374"/>
      <c r="AG188" s="376">
        <v>1.256259584936139E-3</v>
      </c>
      <c r="AH188" s="376">
        <v>1.3087636600593031E-3</v>
      </c>
      <c r="AI188" s="376">
        <v>5.4692524986429785</v>
      </c>
      <c r="AJ188" s="374" t="s">
        <v>181</v>
      </c>
      <c r="AK188" s="368">
        <v>-18.061788288458796</v>
      </c>
      <c r="AL188" s="376">
        <v>2.3633170684133056E-3</v>
      </c>
      <c r="AM188" s="380"/>
      <c r="AN188" s="381">
        <v>20</v>
      </c>
      <c r="AO188" s="382" t="s">
        <v>305</v>
      </c>
      <c r="AP188" s="382" t="s">
        <v>0</v>
      </c>
      <c r="AQ188" s="382" t="s">
        <v>386</v>
      </c>
      <c r="AR188" s="383" t="s">
        <v>0</v>
      </c>
      <c r="AS188" s="384"/>
      <c r="AT188" s="384"/>
    </row>
    <row r="189" spans="1:46" x14ac:dyDescent="0.3">
      <c r="A189" s="375" t="s">
        <v>2930</v>
      </c>
      <c r="B189" s="375" t="s">
        <v>294</v>
      </c>
      <c r="C189" s="375" t="s">
        <v>295</v>
      </c>
      <c r="D189" s="375" t="s">
        <v>438</v>
      </c>
      <c r="E189" s="375" t="s">
        <v>297</v>
      </c>
      <c r="F189" s="375" t="s">
        <v>452</v>
      </c>
      <c r="G189" s="375" t="s">
        <v>463</v>
      </c>
      <c r="H189" s="375" t="s">
        <v>479</v>
      </c>
      <c r="I189" s="375" t="s">
        <v>465</v>
      </c>
      <c r="J189" s="375" t="s">
        <v>2906</v>
      </c>
      <c r="K189" s="375" t="s">
        <v>182</v>
      </c>
      <c r="L189" s="376">
        <v>1.4838028336746893</v>
      </c>
      <c r="M189" s="365">
        <v>1.8</v>
      </c>
      <c r="N189" s="376">
        <v>1.3265299226291389</v>
      </c>
      <c r="O189" s="375" t="s">
        <v>2931</v>
      </c>
      <c r="P189" s="375"/>
      <c r="Q189" s="375" t="s">
        <v>300</v>
      </c>
      <c r="R189" s="375" t="s">
        <v>479</v>
      </c>
      <c r="S189" s="375"/>
      <c r="T189" s="377">
        <v>2.34</v>
      </c>
      <c r="U189" s="378">
        <v>30</v>
      </c>
      <c r="V189" s="379">
        <v>45931</v>
      </c>
      <c r="W189" s="379"/>
      <c r="X189" s="375" t="s">
        <v>2899</v>
      </c>
      <c r="Y189" s="375"/>
      <c r="Z189" s="375"/>
      <c r="AA189" s="375"/>
      <c r="AB189" s="375"/>
      <c r="AC189" s="375"/>
      <c r="AD189" s="375" t="s">
        <v>360</v>
      </c>
      <c r="AE189" s="379"/>
      <c r="AF189" s="374"/>
      <c r="AG189" s="376">
        <v>2.2949916101761906E-4</v>
      </c>
      <c r="AH189" s="376">
        <v>2.3971987812778793E-4</v>
      </c>
      <c r="AI189" s="376">
        <v>0.49499002551202415</v>
      </c>
      <c r="AJ189" s="374" t="s">
        <v>0</v>
      </c>
      <c r="AK189" s="368">
        <v>85.119152491638545</v>
      </c>
      <c r="AL189" s="376">
        <v>4.5997887843915339E-4</v>
      </c>
      <c r="AM189" s="380"/>
      <c r="AN189" s="381">
        <v>20</v>
      </c>
      <c r="AO189" s="382" t="s">
        <v>305</v>
      </c>
      <c r="AP189" s="382" t="s">
        <v>0</v>
      </c>
      <c r="AQ189" s="382" t="s">
        <v>386</v>
      </c>
      <c r="AR189" s="383" t="s">
        <v>0</v>
      </c>
      <c r="AS189" s="384"/>
      <c r="AT189" s="384"/>
    </row>
    <row r="190" spans="1:46" x14ac:dyDescent="0.3">
      <c r="A190" s="375" t="s">
        <v>2932</v>
      </c>
      <c r="B190" s="375" t="s">
        <v>294</v>
      </c>
      <c r="C190" s="375" t="s">
        <v>295</v>
      </c>
      <c r="D190" s="375" t="s">
        <v>438</v>
      </c>
      <c r="E190" s="375" t="s">
        <v>297</v>
      </c>
      <c r="F190" s="375" t="s">
        <v>452</v>
      </c>
      <c r="G190" s="375" t="s">
        <v>463</v>
      </c>
      <c r="H190" s="375" t="s">
        <v>479</v>
      </c>
      <c r="I190" s="375" t="s">
        <v>465</v>
      </c>
      <c r="J190" s="375" t="s">
        <v>2906</v>
      </c>
      <c r="K190" s="375" t="s">
        <v>474</v>
      </c>
      <c r="L190" s="376">
        <v>1.9893405143450562</v>
      </c>
      <c r="M190" s="365">
        <v>1.8</v>
      </c>
      <c r="N190" s="376">
        <v>1.7784840806927038</v>
      </c>
      <c r="O190" s="375" t="s">
        <v>2933</v>
      </c>
      <c r="P190" s="375"/>
      <c r="Q190" s="375" t="s">
        <v>300</v>
      </c>
      <c r="R190" s="375" t="s">
        <v>479</v>
      </c>
      <c r="S190" s="375"/>
      <c r="T190" s="377">
        <v>2.5166666666666662</v>
      </c>
      <c r="U190" s="378">
        <v>30</v>
      </c>
      <c r="V190" s="379">
        <v>45931</v>
      </c>
      <c r="W190" s="379"/>
      <c r="X190" s="375" t="s">
        <v>2899</v>
      </c>
      <c r="Y190" s="375"/>
      <c r="Z190" s="375"/>
      <c r="AA190" s="375"/>
      <c r="AB190" s="375"/>
      <c r="AC190" s="375"/>
      <c r="AD190" s="375" t="s">
        <v>360</v>
      </c>
      <c r="AE190" s="379"/>
      <c r="AF190" s="374"/>
      <c r="AG190" s="376">
        <v>3.0769046173734709E-4</v>
      </c>
      <c r="AH190" s="376">
        <v>3.2139341887658132E-4</v>
      </c>
      <c r="AI190" s="376">
        <v>0.6170488388574471</v>
      </c>
      <c r="AJ190" s="374" t="s">
        <v>0</v>
      </c>
      <c r="AK190" s="368">
        <v>63.003285654806589</v>
      </c>
      <c r="AL190" s="376">
        <v>6.1669555944696705E-4</v>
      </c>
      <c r="AM190" s="380"/>
      <c r="AN190" s="381">
        <v>20</v>
      </c>
      <c r="AO190" s="382" t="s">
        <v>305</v>
      </c>
      <c r="AP190" s="382" t="s">
        <v>0</v>
      </c>
      <c r="AQ190" s="382" t="s">
        <v>386</v>
      </c>
      <c r="AR190" s="383" t="s">
        <v>0</v>
      </c>
      <c r="AS190" s="384"/>
      <c r="AT190" s="384"/>
    </row>
    <row r="191" spans="1:46" x14ac:dyDescent="0.3">
      <c r="A191" s="375" t="s">
        <v>2934</v>
      </c>
      <c r="B191" s="375" t="s">
        <v>308</v>
      </c>
      <c r="C191" s="375" t="s">
        <v>295</v>
      </c>
      <c r="D191" s="375" t="s">
        <v>438</v>
      </c>
      <c r="E191" s="375" t="s">
        <v>297</v>
      </c>
      <c r="F191" s="375" t="s">
        <v>452</v>
      </c>
      <c r="G191" s="375" t="s">
        <v>463</v>
      </c>
      <c r="H191" s="375" t="s">
        <v>479</v>
      </c>
      <c r="I191" s="375" t="s">
        <v>465</v>
      </c>
      <c r="J191" s="375" t="s">
        <v>2906</v>
      </c>
      <c r="K191" s="375" t="s">
        <v>182</v>
      </c>
      <c r="L191" s="376">
        <v>1.0730789892598136</v>
      </c>
      <c r="M191" s="365">
        <v>2.1</v>
      </c>
      <c r="N191" s="376">
        <v>0.95933998526778563</v>
      </c>
      <c r="O191" s="375" t="s">
        <v>2931</v>
      </c>
      <c r="P191" s="375"/>
      <c r="Q191" s="375" t="s">
        <v>300</v>
      </c>
      <c r="R191" s="375" t="s">
        <v>479</v>
      </c>
      <c r="S191" s="375"/>
      <c r="T191" s="377">
        <v>1.17</v>
      </c>
      <c r="U191" s="378">
        <v>30</v>
      </c>
      <c r="V191" s="379">
        <v>45931</v>
      </c>
      <c r="W191" s="379"/>
      <c r="X191" s="375" t="s">
        <v>2899</v>
      </c>
      <c r="Y191" s="375"/>
      <c r="Z191" s="375"/>
      <c r="AA191" s="375"/>
      <c r="AB191" s="375"/>
      <c r="AC191" s="375"/>
      <c r="AD191" s="375" t="s">
        <v>360</v>
      </c>
      <c r="AE191" s="379"/>
      <c r="AF191" s="374"/>
      <c r="AG191" s="376">
        <v>1.6597267652526573E-4</v>
      </c>
      <c r="AH191" s="376">
        <v>1.7336424940623182E-4</v>
      </c>
      <c r="AI191" s="376">
        <v>0.71594875574497663</v>
      </c>
      <c r="AJ191" s="374" t="s">
        <v>0</v>
      </c>
      <c r="AK191" s="368">
        <v>50.614028754327208</v>
      </c>
      <c r="AL191" s="376">
        <v>3.3265448667054202E-4</v>
      </c>
      <c r="AM191" s="380"/>
      <c r="AN191" s="381">
        <v>20</v>
      </c>
      <c r="AO191" s="382" t="s">
        <v>305</v>
      </c>
      <c r="AP191" s="382" t="s">
        <v>0</v>
      </c>
      <c r="AQ191" s="382" t="s">
        <v>386</v>
      </c>
      <c r="AR191" s="383" t="s">
        <v>0</v>
      </c>
      <c r="AS191" s="384"/>
      <c r="AT191" s="384"/>
    </row>
    <row r="192" spans="1:46" x14ac:dyDescent="0.3">
      <c r="A192" s="375" t="s">
        <v>2935</v>
      </c>
      <c r="B192" s="375" t="s">
        <v>310</v>
      </c>
      <c r="C192" s="375" t="s">
        <v>295</v>
      </c>
      <c r="D192" s="375" t="s">
        <v>438</v>
      </c>
      <c r="E192" s="375" t="s">
        <v>297</v>
      </c>
      <c r="F192" s="375" t="s">
        <v>452</v>
      </c>
      <c r="G192" s="375" t="s">
        <v>463</v>
      </c>
      <c r="H192" s="375" t="s">
        <v>479</v>
      </c>
      <c r="I192" s="375" t="s">
        <v>465</v>
      </c>
      <c r="J192" s="375" t="s">
        <v>2906</v>
      </c>
      <c r="K192" s="375" t="s">
        <v>182</v>
      </c>
      <c r="L192" s="376">
        <v>1.0730789892598136</v>
      </c>
      <c r="M192" s="365">
        <v>2.1</v>
      </c>
      <c r="N192" s="376">
        <v>0.95933998526778563</v>
      </c>
      <c r="O192" s="375" t="s">
        <v>2931</v>
      </c>
      <c r="P192" s="375"/>
      <c r="Q192" s="375" t="s">
        <v>300</v>
      </c>
      <c r="R192" s="375" t="s">
        <v>479</v>
      </c>
      <c r="S192" s="375"/>
      <c r="T192" s="377">
        <v>1.17</v>
      </c>
      <c r="U192" s="378">
        <v>30</v>
      </c>
      <c r="V192" s="379">
        <v>45931</v>
      </c>
      <c r="W192" s="379"/>
      <c r="X192" s="375" t="s">
        <v>2899</v>
      </c>
      <c r="Y192" s="375"/>
      <c r="Z192" s="375"/>
      <c r="AA192" s="375"/>
      <c r="AB192" s="375"/>
      <c r="AC192" s="375"/>
      <c r="AD192" s="375" t="s">
        <v>360</v>
      </c>
      <c r="AE192" s="379"/>
      <c r="AF192" s="374"/>
      <c r="AG192" s="376">
        <v>1.6597267652526573E-4</v>
      </c>
      <c r="AH192" s="376">
        <v>1.7336424940623182E-4</v>
      </c>
      <c r="AI192" s="376">
        <v>0.71594875574497663</v>
      </c>
      <c r="AJ192" s="374" t="s">
        <v>0</v>
      </c>
      <c r="AK192" s="368">
        <v>50.614028754327208</v>
      </c>
      <c r="AL192" s="376">
        <v>3.3265448667054202E-4</v>
      </c>
      <c r="AM192" s="380"/>
      <c r="AN192" s="381">
        <v>20</v>
      </c>
      <c r="AO192" s="382" t="s">
        <v>305</v>
      </c>
      <c r="AP192" s="382" t="s">
        <v>0</v>
      </c>
      <c r="AQ192" s="382" t="s">
        <v>386</v>
      </c>
      <c r="AR192" s="383" t="s">
        <v>0</v>
      </c>
      <c r="AS192" s="384"/>
      <c r="AT192" s="384"/>
    </row>
    <row r="193" spans="1:46" x14ac:dyDescent="0.3">
      <c r="A193" s="375" t="s">
        <v>2936</v>
      </c>
      <c r="B193" s="375" t="s">
        <v>308</v>
      </c>
      <c r="C193" s="375" t="s">
        <v>295</v>
      </c>
      <c r="D193" s="375" t="s">
        <v>438</v>
      </c>
      <c r="E193" s="375" t="s">
        <v>297</v>
      </c>
      <c r="F193" s="375" t="s">
        <v>452</v>
      </c>
      <c r="G193" s="375" t="s">
        <v>463</v>
      </c>
      <c r="H193" s="375" t="s">
        <v>479</v>
      </c>
      <c r="I193" s="375" t="s">
        <v>465</v>
      </c>
      <c r="J193" s="375" t="s">
        <v>2906</v>
      </c>
      <c r="K193" s="375" t="s">
        <v>474</v>
      </c>
      <c r="L193" s="376">
        <v>1.4424358432580404</v>
      </c>
      <c r="M193" s="365">
        <v>2.1</v>
      </c>
      <c r="N193" s="376">
        <v>1.2895475491281401</v>
      </c>
      <c r="O193" s="375" t="s">
        <v>2933</v>
      </c>
      <c r="P193" s="375"/>
      <c r="Q193" s="375" t="s">
        <v>300</v>
      </c>
      <c r="R193" s="375" t="s">
        <v>479</v>
      </c>
      <c r="S193" s="375"/>
      <c r="T193" s="377">
        <v>1.2583333333333333</v>
      </c>
      <c r="U193" s="378">
        <v>30</v>
      </c>
      <c r="V193" s="379">
        <v>45931</v>
      </c>
      <c r="W193" s="379"/>
      <c r="X193" s="375" t="s">
        <v>2899</v>
      </c>
      <c r="Y193" s="375"/>
      <c r="Z193" s="375"/>
      <c r="AA193" s="375"/>
      <c r="AB193" s="375"/>
      <c r="AC193" s="375"/>
      <c r="AD193" s="375" t="s">
        <v>360</v>
      </c>
      <c r="AE193" s="379"/>
      <c r="AF193" s="374"/>
      <c r="AG193" s="376">
        <v>2.2310094598595385E-4</v>
      </c>
      <c r="AH193" s="376">
        <v>2.3303671937101834E-4</v>
      </c>
      <c r="AI193" s="376">
        <v>0.89482253620292396</v>
      </c>
      <c r="AJ193" s="374" t="s">
        <v>0</v>
      </c>
      <c r="AK193" s="368">
        <v>35.162244213501026</v>
      </c>
      <c r="AL193" s="376">
        <v>4.4715511140999226E-4</v>
      </c>
      <c r="AM193" s="380"/>
      <c r="AN193" s="381">
        <v>20</v>
      </c>
      <c r="AO193" s="382" t="s">
        <v>305</v>
      </c>
      <c r="AP193" s="382" t="s">
        <v>0</v>
      </c>
      <c r="AQ193" s="382" t="s">
        <v>386</v>
      </c>
      <c r="AR193" s="383" t="s">
        <v>0</v>
      </c>
      <c r="AS193" s="384"/>
      <c r="AT193" s="384"/>
    </row>
    <row r="194" spans="1:46" x14ac:dyDescent="0.3">
      <c r="A194" s="375" t="s">
        <v>2937</v>
      </c>
      <c r="B194" s="375" t="s">
        <v>310</v>
      </c>
      <c r="C194" s="375" t="s">
        <v>295</v>
      </c>
      <c r="D194" s="375" t="s">
        <v>438</v>
      </c>
      <c r="E194" s="375" t="s">
        <v>297</v>
      </c>
      <c r="F194" s="375" t="s">
        <v>452</v>
      </c>
      <c r="G194" s="375" t="s">
        <v>463</v>
      </c>
      <c r="H194" s="375" t="s">
        <v>479</v>
      </c>
      <c r="I194" s="375" t="s">
        <v>465</v>
      </c>
      <c r="J194" s="375" t="s">
        <v>2906</v>
      </c>
      <c r="K194" s="375" t="s">
        <v>474</v>
      </c>
      <c r="L194" s="376">
        <v>1.4424358432580404</v>
      </c>
      <c r="M194" s="365">
        <v>2.1</v>
      </c>
      <c r="N194" s="376">
        <v>1.2895475491281401</v>
      </c>
      <c r="O194" s="375" t="s">
        <v>2933</v>
      </c>
      <c r="P194" s="375"/>
      <c r="Q194" s="375" t="s">
        <v>300</v>
      </c>
      <c r="R194" s="375" t="s">
        <v>479</v>
      </c>
      <c r="S194" s="375"/>
      <c r="T194" s="377">
        <v>1.2583333333333333</v>
      </c>
      <c r="U194" s="378">
        <v>30</v>
      </c>
      <c r="V194" s="379">
        <v>45931</v>
      </c>
      <c r="W194" s="379"/>
      <c r="X194" s="375" t="s">
        <v>2899</v>
      </c>
      <c r="Y194" s="375"/>
      <c r="Z194" s="375"/>
      <c r="AA194" s="375"/>
      <c r="AB194" s="375"/>
      <c r="AC194" s="375"/>
      <c r="AD194" s="375" t="s">
        <v>360</v>
      </c>
      <c r="AE194" s="379"/>
      <c r="AF194" s="374"/>
      <c r="AG194" s="376">
        <v>2.2310094598595385E-4</v>
      </c>
      <c r="AH194" s="376">
        <v>2.3303671937101834E-4</v>
      </c>
      <c r="AI194" s="376">
        <v>0.89482253620292396</v>
      </c>
      <c r="AJ194" s="374" t="s">
        <v>0</v>
      </c>
      <c r="AK194" s="368">
        <v>35.162244213501026</v>
      </c>
      <c r="AL194" s="376">
        <v>4.4715511140999226E-4</v>
      </c>
      <c r="AM194" s="380"/>
      <c r="AN194" s="381">
        <v>20</v>
      </c>
      <c r="AO194" s="382" t="s">
        <v>305</v>
      </c>
      <c r="AP194" s="382" t="s">
        <v>0</v>
      </c>
      <c r="AQ194" s="382" t="s">
        <v>386</v>
      </c>
      <c r="AR194" s="383" t="s">
        <v>0</v>
      </c>
      <c r="AS194" s="384"/>
      <c r="AT194" s="384"/>
    </row>
    <row r="195" spans="1:46" x14ac:dyDescent="0.3">
      <c r="A195" s="375" t="s">
        <v>2938</v>
      </c>
      <c r="B195" s="375" t="s">
        <v>294</v>
      </c>
      <c r="C195" s="375" t="s">
        <v>295</v>
      </c>
      <c r="D195" s="375" t="s">
        <v>438</v>
      </c>
      <c r="E195" s="375" t="s">
        <v>297</v>
      </c>
      <c r="F195" s="375" t="s">
        <v>452</v>
      </c>
      <c r="G195" s="375" t="s">
        <v>463</v>
      </c>
      <c r="H195" s="375" t="s">
        <v>524</v>
      </c>
      <c r="I195" s="375" t="s">
        <v>465</v>
      </c>
      <c r="J195" s="375" t="s">
        <v>2906</v>
      </c>
      <c r="K195" s="375" t="s">
        <v>182</v>
      </c>
      <c r="L195" s="376">
        <v>4.3338914563496225</v>
      </c>
      <c r="M195" s="365">
        <v>1.8</v>
      </c>
      <c r="N195" s="376">
        <v>3.8803402804761506</v>
      </c>
      <c r="O195" s="375" t="s">
        <v>2939</v>
      </c>
      <c r="P195" s="375"/>
      <c r="Q195" s="375" t="s">
        <v>300</v>
      </c>
      <c r="R195" s="375" t="s">
        <v>524</v>
      </c>
      <c r="S195" s="375"/>
      <c r="T195" s="377">
        <v>2.57</v>
      </c>
      <c r="U195" s="378">
        <v>30</v>
      </c>
      <c r="V195" s="379">
        <v>45931</v>
      </c>
      <c r="W195" s="379"/>
      <c r="X195" s="375" t="s">
        <v>2899</v>
      </c>
      <c r="Y195" s="375"/>
      <c r="Z195" s="375"/>
      <c r="AA195" s="375"/>
      <c r="AB195" s="375"/>
      <c r="AC195" s="375"/>
      <c r="AD195" s="375" t="s">
        <v>360</v>
      </c>
      <c r="AE195" s="379"/>
      <c r="AF195" s="374"/>
      <c r="AG195" s="376">
        <v>5.837878214603108E-4</v>
      </c>
      <c r="AH195" s="376">
        <v>6.0916892457487032E-4</v>
      </c>
      <c r="AI195" s="376">
        <v>1.2453417873509842</v>
      </c>
      <c r="AJ195" s="374" t="s">
        <v>181</v>
      </c>
      <c r="AK195" s="368">
        <v>18.257744690588382</v>
      </c>
      <c r="AL195" s="376">
        <v>1.3435063514683828E-3</v>
      </c>
      <c r="AM195" s="380"/>
      <c r="AN195" s="381">
        <v>20</v>
      </c>
      <c r="AO195" s="382" t="s">
        <v>305</v>
      </c>
      <c r="AP195" s="382" t="s">
        <v>0</v>
      </c>
      <c r="AQ195" s="382" t="s">
        <v>386</v>
      </c>
      <c r="AR195" s="383" t="s">
        <v>0</v>
      </c>
      <c r="AS195" s="384"/>
      <c r="AT195" s="384"/>
    </row>
    <row r="196" spans="1:46" x14ac:dyDescent="0.3">
      <c r="A196" s="375" t="s">
        <v>2940</v>
      </c>
      <c r="B196" s="375" t="s">
        <v>294</v>
      </c>
      <c r="C196" s="375" t="s">
        <v>295</v>
      </c>
      <c r="D196" s="375" t="s">
        <v>438</v>
      </c>
      <c r="E196" s="375" t="s">
        <v>297</v>
      </c>
      <c r="F196" s="375" t="s">
        <v>452</v>
      </c>
      <c r="G196" s="375" t="s">
        <v>463</v>
      </c>
      <c r="H196" s="375" t="s">
        <v>524</v>
      </c>
      <c r="I196" s="375" t="s">
        <v>465</v>
      </c>
      <c r="J196" s="375" t="s">
        <v>2906</v>
      </c>
      <c r="K196" s="375" t="s">
        <v>474</v>
      </c>
      <c r="L196" s="376">
        <v>5.8028868141769365</v>
      </c>
      <c r="M196" s="365">
        <v>1.8</v>
      </c>
      <c r="N196" s="376">
        <v>5.195602076075204</v>
      </c>
      <c r="O196" s="375" t="s">
        <v>2941</v>
      </c>
      <c r="P196" s="375"/>
      <c r="Q196" s="375" t="s">
        <v>300</v>
      </c>
      <c r="R196" s="375" t="s">
        <v>524</v>
      </c>
      <c r="S196" s="375"/>
      <c r="T196" s="377">
        <v>2.2333333333333329</v>
      </c>
      <c r="U196" s="378">
        <v>30</v>
      </c>
      <c r="V196" s="379">
        <v>45931</v>
      </c>
      <c r="W196" s="379"/>
      <c r="X196" s="375" t="s">
        <v>2899</v>
      </c>
      <c r="Y196" s="375"/>
      <c r="Z196" s="375"/>
      <c r="AA196" s="375"/>
      <c r="AB196" s="375"/>
      <c r="AC196" s="375"/>
      <c r="AD196" s="375" t="s">
        <v>360</v>
      </c>
      <c r="AE196" s="379"/>
      <c r="AF196" s="374"/>
      <c r="AG196" s="376">
        <v>7.8166578133050243E-4</v>
      </c>
      <c r="AH196" s="376">
        <v>8.1564994315738812E-4</v>
      </c>
      <c r="AI196" s="376">
        <v>1.918819865356735</v>
      </c>
      <c r="AJ196" s="374" t="s">
        <v>181</v>
      </c>
      <c r="AK196" s="368">
        <v>3.5020706785090798</v>
      </c>
      <c r="AL196" s="376">
        <v>1.7988949123948514E-3</v>
      </c>
      <c r="AM196" s="380"/>
      <c r="AN196" s="381">
        <v>20</v>
      </c>
      <c r="AO196" s="382" t="s">
        <v>305</v>
      </c>
      <c r="AP196" s="382" t="s">
        <v>0</v>
      </c>
      <c r="AQ196" s="382" t="s">
        <v>386</v>
      </c>
      <c r="AR196" s="383" t="s">
        <v>0</v>
      </c>
      <c r="AS196" s="384"/>
      <c r="AT196" s="384"/>
    </row>
    <row r="197" spans="1:46" x14ac:dyDescent="0.3">
      <c r="A197" s="375" t="s">
        <v>2942</v>
      </c>
      <c r="B197" s="375" t="s">
        <v>308</v>
      </c>
      <c r="C197" s="375" t="s">
        <v>295</v>
      </c>
      <c r="D197" s="375" t="s">
        <v>438</v>
      </c>
      <c r="E197" s="375" t="s">
        <v>297</v>
      </c>
      <c r="F197" s="375" t="s">
        <v>452</v>
      </c>
      <c r="G197" s="375" t="s">
        <v>463</v>
      </c>
      <c r="H197" s="375" t="s">
        <v>524</v>
      </c>
      <c r="I197" s="375" t="s">
        <v>465</v>
      </c>
      <c r="J197" s="375" t="s">
        <v>2906</v>
      </c>
      <c r="K197" s="375" t="s">
        <v>182</v>
      </c>
      <c r="L197" s="376">
        <v>2.9012075108577045</v>
      </c>
      <c r="M197" s="365">
        <v>2.1</v>
      </c>
      <c r="N197" s="376">
        <v>2.5975898288609383</v>
      </c>
      <c r="O197" s="375" t="s">
        <v>2939</v>
      </c>
      <c r="P197" s="375"/>
      <c r="Q197" s="375" t="s">
        <v>300</v>
      </c>
      <c r="R197" s="375" t="s">
        <v>524</v>
      </c>
      <c r="S197" s="375"/>
      <c r="T197" s="377">
        <v>1.2849999999999997</v>
      </c>
      <c r="U197" s="378">
        <v>30</v>
      </c>
      <c r="V197" s="379">
        <v>45931</v>
      </c>
      <c r="W197" s="379"/>
      <c r="X197" s="375" t="s">
        <v>2899</v>
      </c>
      <c r="Y197" s="375"/>
      <c r="Z197" s="375"/>
      <c r="AA197" s="375"/>
      <c r="AB197" s="375"/>
      <c r="AC197" s="375"/>
      <c r="AD197" s="375" t="s">
        <v>360</v>
      </c>
      <c r="AE197" s="379"/>
      <c r="AF197" s="374"/>
      <c r="AG197" s="376">
        <v>3.9080111475484015E-4</v>
      </c>
      <c r="AH197" s="376">
        <v>4.0779181416008929E-4</v>
      </c>
      <c r="AI197" s="376">
        <v>1.6673213823822015</v>
      </c>
      <c r="AJ197" s="374" t="s">
        <v>181</v>
      </c>
      <c r="AK197" s="368">
        <v>7.6177374007779477</v>
      </c>
      <c r="AL197" s="376">
        <v>8.9937432836588894E-4</v>
      </c>
      <c r="AM197" s="380"/>
      <c r="AN197" s="381">
        <v>20</v>
      </c>
      <c r="AO197" s="382" t="s">
        <v>305</v>
      </c>
      <c r="AP197" s="382" t="s">
        <v>0</v>
      </c>
      <c r="AQ197" s="382" t="s">
        <v>386</v>
      </c>
      <c r="AR197" s="383" t="s">
        <v>0</v>
      </c>
      <c r="AS197" s="384"/>
      <c r="AT197" s="384"/>
    </row>
    <row r="198" spans="1:46" x14ac:dyDescent="0.3">
      <c r="A198" s="375" t="s">
        <v>2943</v>
      </c>
      <c r="B198" s="375" t="s">
        <v>310</v>
      </c>
      <c r="C198" s="375" t="s">
        <v>295</v>
      </c>
      <c r="D198" s="375" t="s">
        <v>438</v>
      </c>
      <c r="E198" s="375" t="s">
        <v>297</v>
      </c>
      <c r="F198" s="375" t="s">
        <v>452</v>
      </c>
      <c r="G198" s="375" t="s">
        <v>463</v>
      </c>
      <c r="H198" s="375" t="s">
        <v>524</v>
      </c>
      <c r="I198" s="375" t="s">
        <v>465</v>
      </c>
      <c r="J198" s="375" t="s">
        <v>2906</v>
      </c>
      <c r="K198" s="375" t="s">
        <v>182</v>
      </c>
      <c r="L198" s="376">
        <v>2.9012075108577045</v>
      </c>
      <c r="M198" s="365">
        <v>2.1</v>
      </c>
      <c r="N198" s="376">
        <v>2.5975898288609383</v>
      </c>
      <c r="O198" s="375" t="s">
        <v>2939</v>
      </c>
      <c r="P198" s="375"/>
      <c r="Q198" s="375" t="s">
        <v>300</v>
      </c>
      <c r="R198" s="375" t="s">
        <v>524</v>
      </c>
      <c r="S198" s="375"/>
      <c r="T198" s="377">
        <v>1.2849999999999997</v>
      </c>
      <c r="U198" s="378">
        <v>30</v>
      </c>
      <c r="V198" s="379">
        <v>45931</v>
      </c>
      <c r="W198" s="379"/>
      <c r="X198" s="375" t="s">
        <v>2899</v>
      </c>
      <c r="Y198" s="375"/>
      <c r="Z198" s="375"/>
      <c r="AA198" s="375"/>
      <c r="AB198" s="375"/>
      <c r="AC198" s="375"/>
      <c r="AD198" s="375" t="s">
        <v>360</v>
      </c>
      <c r="AE198" s="379"/>
      <c r="AF198" s="374"/>
      <c r="AG198" s="376">
        <v>3.9080111475484015E-4</v>
      </c>
      <c r="AH198" s="376">
        <v>4.0779181416008929E-4</v>
      </c>
      <c r="AI198" s="376">
        <v>1.6673213823822015</v>
      </c>
      <c r="AJ198" s="374" t="s">
        <v>181</v>
      </c>
      <c r="AK198" s="368">
        <v>7.6177374007779477</v>
      </c>
      <c r="AL198" s="376">
        <v>8.9937432836588894E-4</v>
      </c>
      <c r="AM198" s="380"/>
      <c r="AN198" s="381">
        <v>20</v>
      </c>
      <c r="AO198" s="382" t="s">
        <v>305</v>
      </c>
      <c r="AP198" s="382" t="s">
        <v>0</v>
      </c>
      <c r="AQ198" s="382" t="s">
        <v>386</v>
      </c>
      <c r="AR198" s="383" t="s">
        <v>0</v>
      </c>
      <c r="AS198" s="384"/>
      <c r="AT198" s="384"/>
    </row>
    <row r="199" spans="1:46" x14ac:dyDescent="0.3">
      <c r="A199" s="375" t="s">
        <v>2944</v>
      </c>
      <c r="B199" s="375" t="s">
        <v>308</v>
      </c>
      <c r="C199" s="375" t="s">
        <v>295</v>
      </c>
      <c r="D199" s="375" t="s">
        <v>438</v>
      </c>
      <c r="E199" s="375" t="s">
        <v>297</v>
      </c>
      <c r="F199" s="375" t="s">
        <v>452</v>
      </c>
      <c r="G199" s="375" t="s">
        <v>463</v>
      </c>
      <c r="H199" s="375" t="s">
        <v>524</v>
      </c>
      <c r="I199" s="375" t="s">
        <v>465</v>
      </c>
      <c r="J199" s="375" t="s">
        <v>2906</v>
      </c>
      <c r="K199" s="375" t="s">
        <v>474</v>
      </c>
      <c r="L199" s="376">
        <v>3.8944415471804237</v>
      </c>
      <c r="M199" s="365">
        <v>2.1</v>
      </c>
      <c r="N199" s="376">
        <v>3.4868797609925575</v>
      </c>
      <c r="O199" s="375" t="s">
        <v>2941</v>
      </c>
      <c r="P199" s="375"/>
      <c r="Q199" s="375" t="s">
        <v>300</v>
      </c>
      <c r="R199" s="375" t="s">
        <v>524</v>
      </c>
      <c r="S199" s="375"/>
      <c r="T199" s="377">
        <v>1.1166666666666667</v>
      </c>
      <c r="U199" s="378">
        <v>30</v>
      </c>
      <c r="V199" s="379">
        <v>45931</v>
      </c>
      <c r="W199" s="379"/>
      <c r="X199" s="375" t="s">
        <v>2899</v>
      </c>
      <c r="Y199" s="375"/>
      <c r="Z199" s="375"/>
      <c r="AA199" s="375"/>
      <c r="AB199" s="375"/>
      <c r="AC199" s="375"/>
      <c r="AD199" s="375" t="s">
        <v>360</v>
      </c>
      <c r="AE199" s="379"/>
      <c r="AF199" s="374"/>
      <c r="AG199" s="376">
        <v>5.2459263678651127E-4</v>
      </c>
      <c r="AH199" s="376">
        <v>5.4740013519254354E-4</v>
      </c>
      <c r="AI199" s="376">
        <v>2.5755221649141622</v>
      </c>
      <c r="AJ199" s="374" t="s">
        <v>181</v>
      </c>
      <c r="AK199" s="368">
        <v>-3.4550156845609656</v>
      </c>
      <c r="AL199" s="376">
        <v>1.2072768796259317E-3</v>
      </c>
      <c r="AM199" s="380"/>
      <c r="AN199" s="381">
        <v>20</v>
      </c>
      <c r="AO199" s="382" t="s">
        <v>305</v>
      </c>
      <c r="AP199" s="382" t="s">
        <v>0</v>
      </c>
      <c r="AQ199" s="382" t="s">
        <v>386</v>
      </c>
      <c r="AR199" s="383" t="s">
        <v>0</v>
      </c>
      <c r="AS199" s="384"/>
      <c r="AT199" s="384"/>
    </row>
    <row r="200" spans="1:46" x14ac:dyDescent="0.3">
      <c r="A200" s="375" t="s">
        <v>2945</v>
      </c>
      <c r="B200" s="375" t="s">
        <v>310</v>
      </c>
      <c r="C200" s="375" t="s">
        <v>295</v>
      </c>
      <c r="D200" s="375" t="s">
        <v>438</v>
      </c>
      <c r="E200" s="375" t="s">
        <v>297</v>
      </c>
      <c r="F200" s="375" t="s">
        <v>452</v>
      </c>
      <c r="G200" s="375" t="s">
        <v>463</v>
      </c>
      <c r="H200" s="375" t="s">
        <v>524</v>
      </c>
      <c r="I200" s="375" t="s">
        <v>465</v>
      </c>
      <c r="J200" s="375" t="s">
        <v>2906</v>
      </c>
      <c r="K200" s="375" t="s">
        <v>474</v>
      </c>
      <c r="L200" s="376">
        <v>3.8944415471804237</v>
      </c>
      <c r="M200" s="365">
        <v>2.1</v>
      </c>
      <c r="N200" s="376">
        <v>3.4868797609925575</v>
      </c>
      <c r="O200" s="375" t="s">
        <v>2941</v>
      </c>
      <c r="P200" s="375"/>
      <c r="Q200" s="375" t="s">
        <v>300</v>
      </c>
      <c r="R200" s="375" t="s">
        <v>524</v>
      </c>
      <c r="S200" s="375"/>
      <c r="T200" s="377">
        <v>1.1166666666666667</v>
      </c>
      <c r="U200" s="378">
        <v>30</v>
      </c>
      <c r="V200" s="379">
        <v>45931</v>
      </c>
      <c r="W200" s="379"/>
      <c r="X200" s="375" t="s">
        <v>2899</v>
      </c>
      <c r="Y200" s="375"/>
      <c r="Z200" s="375"/>
      <c r="AA200" s="375"/>
      <c r="AB200" s="375"/>
      <c r="AC200" s="375"/>
      <c r="AD200" s="375" t="s">
        <v>360</v>
      </c>
      <c r="AE200" s="379"/>
      <c r="AF200" s="374"/>
      <c r="AG200" s="376">
        <v>5.2459263678651127E-4</v>
      </c>
      <c r="AH200" s="376">
        <v>5.4740013519254354E-4</v>
      </c>
      <c r="AI200" s="376">
        <v>2.5755221649141622</v>
      </c>
      <c r="AJ200" s="374" t="s">
        <v>181</v>
      </c>
      <c r="AK200" s="368">
        <v>-3.4550156845609656</v>
      </c>
      <c r="AL200" s="376">
        <v>1.2072768796259317E-3</v>
      </c>
      <c r="AM200" s="380"/>
      <c r="AN200" s="381">
        <v>20</v>
      </c>
      <c r="AO200" s="382" t="s">
        <v>305</v>
      </c>
      <c r="AP200" s="382" t="s">
        <v>0</v>
      </c>
      <c r="AQ200" s="382" t="s">
        <v>386</v>
      </c>
      <c r="AR200" s="383" t="s">
        <v>0</v>
      </c>
      <c r="AS200" s="384"/>
      <c r="AT200" s="384"/>
    </row>
    <row r="201" spans="1:46" x14ac:dyDescent="0.3">
      <c r="A201" s="375" t="s">
        <v>2946</v>
      </c>
      <c r="B201" s="375" t="s">
        <v>294</v>
      </c>
      <c r="C201" s="375" t="s">
        <v>295</v>
      </c>
      <c r="D201" s="375" t="s">
        <v>438</v>
      </c>
      <c r="E201" s="375" t="s">
        <v>297</v>
      </c>
      <c r="F201" s="375" t="s">
        <v>452</v>
      </c>
      <c r="G201" s="375" t="s">
        <v>463</v>
      </c>
      <c r="H201" s="375" t="s">
        <v>488</v>
      </c>
      <c r="I201" s="375" t="s">
        <v>465</v>
      </c>
      <c r="J201" s="375" t="s">
        <v>2906</v>
      </c>
      <c r="K201" s="375" t="s">
        <v>182</v>
      </c>
      <c r="L201" s="376">
        <v>4.8142203837984461</v>
      </c>
      <c r="M201" s="365">
        <v>1.8</v>
      </c>
      <c r="N201" s="376">
        <v>4.3243193962811004</v>
      </c>
      <c r="O201" s="375" t="s">
        <v>2947</v>
      </c>
      <c r="P201" s="375"/>
      <c r="Q201" s="375" t="s">
        <v>300</v>
      </c>
      <c r="R201" s="375" t="s">
        <v>488</v>
      </c>
      <c r="S201" s="375"/>
      <c r="T201" s="377">
        <v>2.34</v>
      </c>
      <c r="U201" s="378">
        <v>30</v>
      </c>
      <c r="V201" s="379">
        <v>45931</v>
      </c>
      <c r="W201" s="379"/>
      <c r="X201" s="375" t="s">
        <v>2899</v>
      </c>
      <c r="Y201" s="375"/>
      <c r="Z201" s="375"/>
      <c r="AA201" s="375"/>
      <c r="AB201" s="375"/>
      <c r="AC201" s="375"/>
      <c r="AD201" s="375" t="s">
        <v>360</v>
      </c>
      <c r="AE201" s="379"/>
      <c r="AF201" s="374"/>
      <c r="AG201" s="376">
        <v>5.9600140895870542E-4</v>
      </c>
      <c r="AH201" s="376">
        <v>6.2125776488810929E-4</v>
      </c>
      <c r="AI201" s="376">
        <v>1.4518711951912628</v>
      </c>
      <c r="AJ201" s="374" t="s">
        <v>181</v>
      </c>
      <c r="AK201" s="368">
        <v>12.613300009506323</v>
      </c>
      <c r="AL201" s="376">
        <v>1.4924083189775167E-3</v>
      </c>
      <c r="AM201" s="380"/>
      <c r="AN201" s="381">
        <v>20</v>
      </c>
      <c r="AO201" s="382" t="s">
        <v>305</v>
      </c>
      <c r="AP201" s="382" t="s">
        <v>0</v>
      </c>
      <c r="AQ201" s="382" t="s">
        <v>386</v>
      </c>
      <c r="AR201" s="383" t="s">
        <v>0</v>
      </c>
      <c r="AS201" s="384"/>
      <c r="AT201" s="384"/>
    </row>
    <row r="202" spans="1:46" x14ac:dyDescent="0.3">
      <c r="A202" s="375" t="s">
        <v>2948</v>
      </c>
      <c r="B202" s="375" t="s">
        <v>294</v>
      </c>
      <c r="C202" s="375" t="s">
        <v>295</v>
      </c>
      <c r="D202" s="375" t="s">
        <v>438</v>
      </c>
      <c r="E202" s="375" t="s">
        <v>297</v>
      </c>
      <c r="F202" s="375" t="s">
        <v>452</v>
      </c>
      <c r="G202" s="375" t="s">
        <v>463</v>
      </c>
      <c r="H202" s="375" t="s">
        <v>488</v>
      </c>
      <c r="I202" s="375" t="s">
        <v>465</v>
      </c>
      <c r="J202" s="375" t="s">
        <v>2906</v>
      </c>
      <c r="K202" s="375" t="s">
        <v>474</v>
      </c>
      <c r="L202" s="376">
        <v>6.4403623315538949</v>
      </c>
      <c r="M202" s="365">
        <v>1.8</v>
      </c>
      <c r="N202" s="376">
        <v>5.7849831393557292</v>
      </c>
      <c r="O202" s="375" t="s">
        <v>2949</v>
      </c>
      <c r="P202" s="375"/>
      <c r="Q202" s="375" t="s">
        <v>300</v>
      </c>
      <c r="R202" s="375" t="s">
        <v>488</v>
      </c>
      <c r="S202" s="375"/>
      <c r="T202" s="377">
        <v>2.5166666666666662</v>
      </c>
      <c r="U202" s="378">
        <v>30</v>
      </c>
      <c r="V202" s="379">
        <v>45931</v>
      </c>
      <c r="W202" s="379"/>
      <c r="X202" s="375" t="s">
        <v>2899</v>
      </c>
      <c r="Y202" s="375"/>
      <c r="Z202" s="375"/>
      <c r="AA202" s="375"/>
      <c r="AB202" s="375"/>
      <c r="AC202" s="375"/>
      <c r="AD202" s="375" t="s">
        <v>360</v>
      </c>
      <c r="AE202" s="379"/>
      <c r="AF202" s="374"/>
      <c r="AG202" s="376">
        <v>7.973180946864183E-4</v>
      </c>
      <c r="AH202" s="376">
        <v>8.3110551412144437E-4</v>
      </c>
      <c r="AI202" s="376">
        <v>1.8059369478993785</v>
      </c>
      <c r="AJ202" s="374" t="s">
        <v>181</v>
      </c>
      <c r="AK202" s="368">
        <v>5.8573577529089391</v>
      </c>
      <c r="AL202" s="376">
        <v>1.9965123227817065E-3</v>
      </c>
      <c r="AM202" s="380"/>
      <c r="AN202" s="381">
        <v>20</v>
      </c>
      <c r="AO202" s="382" t="s">
        <v>305</v>
      </c>
      <c r="AP202" s="382" t="s">
        <v>0</v>
      </c>
      <c r="AQ202" s="382" t="s">
        <v>386</v>
      </c>
      <c r="AR202" s="383" t="s">
        <v>0</v>
      </c>
      <c r="AS202" s="384"/>
      <c r="AT202" s="384"/>
    </row>
    <row r="203" spans="1:46" x14ac:dyDescent="0.3">
      <c r="A203" s="375" t="s">
        <v>2950</v>
      </c>
      <c r="B203" s="375" t="s">
        <v>308</v>
      </c>
      <c r="C203" s="375" t="s">
        <v>295</v>
      </c>
      <c r="D203" s="375" t="s">
        <v>438</v>
      </c>
      <c r="E203" s="375" t="s">
        <v>297</v>
      </c>
      <c r="F203" s="375" t="s">
        <v>452</v>
      </c>
      <c r="G203" s="375" t="s">
        <v>463</v>
      </c>
      <c r="H203" s="375" t="s">
        <v>488</v>
      </c>
      <c r="I203" s="375" t="s">
        <v>465</v>
      </c>
      <c r="J203" s="375" t="s">
        <v>2906</v>
      </c>
      <c r="K203" s="375" t="s">
        <v>182</v>
      </c>
      <c r="L203" s="376">
        <v>3.3497132307185744</v>
      </c>
      <c r="M203" s="365">
        <v>2.1</v>
      </c>
      <c r="N203" s="376">
        <v>3.0088422923727549</v>
      </c>
      <c r="O203" s="375" t="s">
        <v>2947</v>
      </c>
      <c r="P203" s="375"/>
      <c r="Q203" s="375" t="s">
        <v>300</v>
      </c>
      <c r="R203" s="375" t="s">
        <v>488</v>
      </c>
      <c r="S203" s="375"/>
      <c r="T203" s="377">
        <v>1.17</v>
      </c>
      <c r="U203" s="378">
        <v>30</v>
      </c>
      <c r="V203" s="379">
        <v>45931</v>
      </c>
      <c r="W203" s="379"/>
      <c r="X203" s="375" t="s">
        <v>2899</v>
      </c>
      <c r="Y203" s="375"/>
      <c r="Z203" s="375"/>
      <c r="AA203" s="375"/>
      <c r="AB203" s="375"/>
      <c r="AC203" s="375"/>
      <c r="AD203" s="375" t="s">
        <v>360</v>
      </c>
      <c r="AE203" s="379"/>
      <c r="AF203" s="374"/>
      <c r="AG203" s="376">
        <v>4.1469514188311634E-4</v>
      </c>
      <c r="AH203" s="376">
        <v>4.3226840253008964E-4</v>
      </c>
      <c r="AI203" s="376">
        <v>2.0204111004964642</v>
      </c>
      <c r="AJ203" s="374" t="s">
        <v>181</v>
      </c>
      <c r="AK203" s="368">
        <v>2.916558960807015</v>
      </c>
      <c r="AL203" s="376">
        <v>1.0384111015227571E-3</v>
      </c>
      <c r="AM203" s="380"/>
      <c r="AN203" s="381">
        <v>20</v>
      </c>
      <c r="AO203" s="382" t="s">
        <v>305</v>
      </c>
      <c r="AP203" s="382" t="s">
        <v>0</v>
      </c>
      <c r="AQ203" s="382" t="s">
        <v>386</v>
      </c>
      <c r="AR203" s="383" t="s">
        <v>0</v>
      </c>
      <c r="AS203" s="384"/>
      <c r="AT203" s="384"/>
    </row>
    <row r="204" spans="1:46" x14ac:dyDescent="0.3">
      <c r="A204" s="375" t="s">
        <v>2951</v>
      </c>
      <c r="B204" s="375" t="s">
        <v>310</v>
      </c>
      <c r="C204" s="375" t="s">
        <v>295</v>
      </c>
      <c r="D204" s="375" t="s">
        <v>438</v>
      </c>
      <c r="E204" s="375" t="s">
        <v>297</v>
      </c>
      <c r="F204" s="375" t="s">
        <v>452</v>
      </c>
      <c r="G204" s="375" t="s">
        <v>463</v>
      </c>
      <c r="H204" s="375" t="s">
        <v>488</v>
      </c>
      <c r="I204" s="375" t="s">
        <v>465</v>
      </c>
      <c r="J204" s="375" t="s">
        <v>2906</v>
      </c>
      <c r="K204" s="375" t="s">
        <v>182</v>
      </c>
      <c r="L204" s="376">
        <v>3.3497132307185744</v>
      </c>
      <c r="M204" s="365">
        <v>2.1</v>
      </c>
      <c r="N204" s="376">
        <v>3.0088422923727549</v>
      </c>
      <c r="O204" s="375" t="s">
        <v>2947</v>
      </c>
      <c r="P204" s="375"/>
      <c r="Q204" s="375" t="s">
        <v>300</v>
      </c>
      <c r="R204" s="375" t="s">
        <v>488</v>
      </c>
      <c r="S204" s="375"/>
      <c r="T204" s="377">
        <v>1.17</v>
      </c>
      <c r="U204" s="378">
        <v>30</v>
      </c>
      <c r="V204" s="379">
        <v>45931</v>
      </c>
      <c r="W204" s="379"/>
      <c r="X204" s="375" t="s">
        <v>2899</v>
      </c>
      <c r="Y204" s="375"/>
      <c r="Z204" s="375"/>
      <c r="AA204" s="375"/>
      <c r="AB204" s="375"/>
      <c r="AC204" s="375"/>
      <c r="AD204" s="375" t="s">
        <v>360</v>
      </c>
      <c r="AE204" s="379"/>
      <c r="AF204" s="374"/>
      <c r="AG204" s="376">
        <v>4.1469514188311634E-4</v>
      </c>
      <c r="AH204" s="376">
        <v>4.3226840253008964E-4</v>
      </c>
      <c r="AI204" s="376">
        <v>2.0204111004964642</v>
      </c>
      <c r="AJ204" s="374" t="s">
        <v>181</v>
      </c>
      <c r="AK204" s="368">
        <v>2.916558960807015</v>
      </c>
      <c r="AL204" s="376">
        <v>1.0384111015227571E-3</v>
      </c>
      <c r="AM204" s="380"/>
      <c r="AN204" s="381">
        <v>20</v>
      </c>
      <c r="AO204" s="382" t="s">
        <v>305</v>
      </c>
      <c r="AP204" s="382" t="s">
        <v>0</v>
      </c>
      <c r="AQ204" s="382" t="s">
        <v>386</v>
      </c>
      <c r="AR204" s="383" t="s">
        <v>0</v>
      </c>
      <c r="AS204" s="384"/>
      <c r="AT204" s="384"/>
    </row>
    <row r="205" spans="1:46" x14ac:dyDescent="0.3">
      <c r="A205" s="375" t="s">
        <v>2952</v>
      </c>
      <c r="B205" s="375" t="s">
        <v>308</v>
      </c>
      <c r="C205" s="375" t="s">
        <v>295</v>
      </c>
      <c r="D205" s="375" t="s">
        <v>438</v>
      </c>
      <c r="E205" s="375" t="s">
        <v>297</v>
      </c>
      <c r="F205" s="375" t="s">
        <v>452</v>
      </c>
      <c r="G205" s="375" t="s">
        <v>463</v>
      </c>
      <c r="H205" s="375" t="s">
        <v>488</v>
      </c>
      <c r="I205" s="375" t="s">
        <v>465</v>
      </c>
      <c r="J205" s="375" t="s">
        <v>2906</v>
      </c>
      <c r="K205" s="375" t="s">
        <v>474</v>
      </c>
      <c r="L205" s="376">
        <v>4.4382785373700173</v>
      </c>
      <c r="M205" s="365">
        <v>2.1</v>
      </c>
      <c r="N205" s="376">
        <v>3.9866338545358131</v>
      </c>
      <c r="O205" s="375" t="s">
        <v>2949</v>
      </c>
      <c r="P205" s="375"/>
      <c r="Q205" s="375" t="s">
        <v>300</v>
      </c>
      <c r="R205" s="375" t="s">
        <v>488</v>
      </c>
      <c r="S205" s="375"/>
      <c r="T205" s="377">
        <v>1.2583333333333333</v>
      </c>
      <c r="U205" s="378">
        <v>30</v>
      </c>
      <c r="V205" s="379">
        <v>45931</v>
      </c>
      <c r="W205" s="379"/>
      <c r="X205" s="375" t="s">
        <v>2899</v>
      </c>
      <c r="Y205" s="375"/>
      <c r="Z205" s="375"/>
      <c r="AA205" s="375"/>
      <c r="AB205" s="375"/>
      <c r="AC205" s="375"/>
      <c r="AD205" s="375" t="s">
        <v>360</v>
      </c>
      <c r="AE205" s="379"/>
      <c r="AF205" s="374"/>
      <c r="AG205" s="376">
        <v>5.4945973610302811E-4</v>
      </c>
      <c r="AH205" s="376">
        <v>5.7274382646808279E-4</v>
      </c>
      <c r="AI205" s="376">
        <v>2.4890684042527935</v>
      </c>
      <c r="AJ205" s="374" t="s">
        <v>181</v>
      </c>
      <c r="AK205" s="368">
        <v>-1.7458620990869032</v>
      </c>
      <c r="AL205" s="376">
        <v>1.3758663465847051E-3</v>
      </c>
      <c r="AM205" s="380"/>
      <c r="AN205" s="381">
        <v>20</v>
      </c>
      <c r="AO205" s="382" t="s">
        <v>305</v>
      </c>
      <c r="AP205" s="382" t="s">
        <v>0</v>
      </c>
      <c r="AQ205" s="382" t="s">
        <v>386</v>
      </c>
      <c r="AR205" s="383" t="s">
        <v>0</v>
      </c>
      <c r="AS205" s="384"/>
      <c r="AT205" s="384"/>
    </row>
    <row r="206" spans="1:46" x14ac:dyDescent="0.3">
      <c r="A206" s="375" t="s">
        <v>2953</v>
      </c>
      <c r="B206" s="375" t="s">
        <v>310</v>
      </c>
      <c r="C206" s="375" t="s">
        <v>295</v>
      </c>
      <c r="D206" s="375" t="s">
        <v>438</v>
      </c>
      <c r="E206" s="375" t="s">
        <v>297</v>
      </c>
      <c r="F206" s="375" t="s">
        <v>452</v>
      </c>
      <c r="G206" s="375" t="s">
        <v>463</v>
      </c>
      <c r="H206" s="375" t="s">
        <v>488</v>
      </c>
      <c r="I206" s="375" t="s">
        <v>465</v>
      </c>
      <c r="J206" s="375" t="s">
        <v>2906</v>
      </c>
      <c r="K206" s="375" t="s">
        <v>474</v>
      </c>
      <c r="L206" s="376">
        <v>4.4382785373700173</v>
      </c>
      <c r="M206" s="365">
        <v>2.1</v>
      </c>
      <c r="N206" s="376">
        <v>3.9866338545358131</v>
      </c>
      <c r="O206" s="375" t="s">
        <v>2949</v>
      </c>
      <c r="P206" s="375"/>
      <c r="Q206" s="375" t="s">
        <v>300</v>
      </c>
      <c r="R206" s="375" t="s">
        <v>488</v>
      </c>
      <c r="S206" s="375"/>
      <c r="T206" s="377">
        <v>1.2583333333333333</v>
      </c>
      <c r="U206" s="378">
        <v>30</v>
      </c>
      <c r="V206" s="379">
        <v>45931</v>
      </c>
      <c r="W206" s="379"/>
      <c r="X206" s="375" t="s">
        <v>2899</v>
      </c>
      <c r="Y206" s="375"/>
      <c r="Z206" s="375"/>
      <c r="AA206" s="375"/>
      <c r="AB206" s="375"/>
      <c r="AC206" s="375"/>
      <c r="AD206" s="375" t="s">
        <v>360</v>
      </c>
      <c r="AE206" s="379"/>
      <c r="AF206" s="374"/>
      <c r="AG206" s="376">
        <v>5.4945973610302811E-4</v>
      </c>
      <c r="AH206" s="376">
        <v>5.7274382646808279E-4</v>
      </c>
      <c r="AI206" s="376">
        <v>2.4890684042527935</v>
      </c>
      <c r="AJ206" s="374" t="s">
        <v>181</v>
      </c>
      <c r="AK206" s="368">
        <v>-1.7458620990869032</v>
      </c>
      <c r="AL206" s="376">
        <v>1.3758663465847051E-3</v>
      </c>
      <c r="AM206" s="380"/>
      <c r="AN206" s="381">
        <v>20</v>
      </c>
      <c r="AO206" s="382" t="s">
        <v>305</v>
      </c>
      <c r="AP206" s="382" t="s">
        <v>0</v>
      </c>
      <c r="AQ206" s="382" t="s">
        <v>386</v>
      </c>
      <c r="AR206" s="383" t="s">
        <v>0</v>
      </c>
      <c r="AS206" s="384"/>
      <c r="AT206" s="384"/>
    </row>
    <row r="207" spans="1:46" x14ac:dyDescent="0.3">
      <c r="A207" s="375" t="s">
        <v>2954</v>
      </c>
      <c r="B207" s="375" t="s">
        <v>294</v>
      </c>
      <c r="C207" s="375" t="s">
        <v>295</v>
      </c>
      <c r="D207" s="375" t="s">
        <v>438</v>
      </c>
      <c r="E207" s="375" t="s">
        <v>297</v>
      </c>
      <c r="F207" s="375" t="s">
        <v>452</v>
      </c>
      <c r="G207" s="375" t="s">
        <v>463</v>
      </c>
      <c r="H207" s="375" t="s">
        <v>464</v>
      </c>
      <c r="I207" s="375" t="s">
        <v>465</v>
      </c>
      <c r="J207" s="375" t="s">
        <v>2906</v>
      </c>
      <c r="K207" s="375" t="s">
        <v>182</v>
      </c>
      <c r="L207" s="376">
        <v>3.528984455125701</v>
      </c>
      <c r="M207" s="365">
        <v>1.8</v>
      </c>
      <c r="N207" s="376">
        <v>3.1571842439244806</v>
      </c>
      <c r="O207" s="375" t="s">
        <v>2955</v>
      </c>
      <c r="P207" s="375"/>
      <c r="Q207" s="375" t="s">
        <v>300</v>
      </c>
      <c r="R207" s="375" t="s">
        <v>464</v>
      </c>
      <c r="S207" s="375"/>
      <c r="T207" s="377">
        <v>2.57</v>
      </c>
      <c r="U207" s="378">
        <v>30</v>
      </c>
      <c r="V207" s="379">
        <v>45931</v>
      </c>
      <c r="W207" s="379"/>
      <c r="X207" s="375" t="s">
        <v>2899</v>
      </c>
      <c r="Y207" s="375"/>
      <c r="Z207" s="375"/>
      <c r="AA207" s="375"/>
      <c r="AB207" s="375"/>
      <c r="AC207" s="375"/>
      <c r="AD207" s="375" t="s">
        <v>360</v>
      </c>
      <c r="AE207" s="379"/>
      <c r="AF207" s="374"/>
      <c r="AG207" s="376">
        <v>5.5600888164910906E-4</v>
      </c>
      <c r="AH207" s="376">
        <v>5.8139028789311331E-4</v>
      </c>
      <c r="AI207" s="376">
        <v>1.097890215959179</v>
      </c>
      <c r="AJ207" s="374" t="s">
        <v>181</v>
      </c>
      <c r="AK207" s="368">
        <v>23.814052005041251</v>
      </c>
      <c r="AL207" s="376">
        <v>1.0939851810889652E-3</v>
      </c>
      <c r="AM207" s="380"/>
      <c r="AN207" s="381">
        <v>20</v>
      </c>
      <c r="AO207" s="382" t="s">
        <v>305</v>
      </c>
      <c r="AP207" s="382" t="s">
        <v>0</v>
      </c>
      <c r="AQ207" s="382" t="s">
        <v>386</v>
      </c>
      <c r="AR207" s="383" t="s">
        <v>0</v>
      </c>
      <c r="AS207" s="384"/>
      <c r="AT207" s="384"/>
    </row>
    <row r="208" spans="1:46" x14ac:dyDescent="0.3">
      <c r="A208" s="375" t="s">
        <v>2956</v>
      </c>
      <c r="B208" s="375" t="s">
        <v>294</v>
      </c>
      <c r="C208" s="375" t="s">
        <v>295</v>
      </c>
      <c r="D208" s="375" t="s">
        <v>438</v>
      </c>
      <c r="E208" s="375" t="s">
        <v>297</v>
      </c>
      <c r="F208" s="375" t="s">
        <v>452</v>
      </c>
      <c r="G208" s="375" t="s">
        <v>463</v>
      </c>
      <c r="H208" s="375" t="s">
        <v>464</v>
      </c>
      <c r="I208" s="375" t="s">
        <v>465</v>
      </c>
      <c r="J208" s="375" t="s">
        <v>2906</v>
      </c>
      <c r="K208" s="375" t="s">
        <v>474</v>
      </c>
      <c r="L208" s="376">
        <v>4.7417793835443911</v>
      </c>
      <c r="M208" s="365">
        <v>1.8</v>
      </c>
      <c r="N208" s="376">
        <v>4.2422037694578165</v>
      </c>
      <c r="O208" s="375" t="s">
        <v>2957</v>
      </c>
      <c r="P208" s="375"/>
      <c r="Q208" s="375" t="s">
        <v>300</v>
      </c>
      <c r="R208" s="375" t="s">
        <v>464</v>
      </c>
      <c r="S208" s="375"/>
      <c r="T208" s="377">
        <v>2.2333333333333329</v>
      </c>
      <c r="U208" s="378">
        <v>30</v>
      </c>
      <c r="V208" s="379">
        <v>45931</v>
      </c>
      <c r="W208" s="379"/>
      <c r="X208" s="375" t="s">
        <v>2899</v>
      </c>
      <c r="Y208" s="375"/>
      <c r="Z208" s="375"/>
      <c r="AA208" s="375"/>
      <c r="AB208" s="375"/>
      <c r="AC208" s="375"/>
      <c r="AD208" s="375" t="s">
        <v>360</v>
      </c>
      <c r="AE208" s="379"/>
      <c r="AF208" s="374"/>
      <c r="AG208" s="376">
        <v>7.4709069580682194E-4</v>
      </c>
      <c r="AH208" s="376">
        <v>7.8119484967419778E-4</v>
      </c>
      <c r="AI208" s="376">
        <v>1.6975793705009659</v>
      </c>
      <c r="AJ208" s="374" t="s">
        <v>181</v>
      </c>
      <c r="AK208" s="368">
        <v>5.5753392023084842</v>
      </c>
      <c r="AL208" s="376">
        <v>1.4699516088987584E-3</v>
      </c>
      <c r="AM208" s="380"/>
      <c r="AN208" s="381">
        <v>20</v>
      </c>
      <c r="AO208" s="382" t="s">
        <v>305</v>
      </c>
      <c r="AP208" s="382" t="s">
        <v>0</v>
      </c>
      <c r="AQ208" s="382" t="s">
        <v>386</v>
      </c>
      <c r="AR208" s="383" t="s">
        <v>0</v>
      </c>
      <c r="AS208" s="384"/>
      <c r="AT208" s="384"/>
    </row>
    <row r="209" spans="1:46" x14ac:dyDescent="0.3">
      <c r="A209" s="375" t="s">
        <v>2958</v>
      </c>
      <c r="B209" s="375" t="s">
        <v>308</v>
      </c>
      <c r="C209" s="375" t="s">
        <v>295</v>
      </c>
      <c r="D209" s="375" t="s">
        <v>438</v>
      </c>
      <c r="E209" s="375" t="s">
        <v>297</v>
      </c>
      <c r="F209" s="375" t="s">
        <v>452</v>
      </c>
      <c r="G209" s="375" t="s">
        <v>463</v>
      </c>
      <c r="H209" s="375" t="s">
        <v>464</v>
      </c>
      <c r="I209" s="375" t="s">
        <v>465</v>
      </c>
      <c r="J209" s="375" t="s">
        <v>2906</v>
      </c>
      <c r="K209" s="375" t="s">
        <v>182</v>
      </c>
      <c r="L209" s="376">
        <v>2.3068273897243294</v>
      </c>
      <c r="M209" s="365">
        <v>2.1</v>
      </c>
      <c r="N209" s="376">
        <v>2.0637889401050562</v>
      </c>
      <c r="O209" s="375" t="s">
        <v>2955</v>
      </c>
      <c r="P209" s="375"/>
      <c r="Q209" s="375" t="s">
        <v>300</v>
      </c>
      <c r="R209" s="375" t="s">
        <v>464</v>
      </c>
      <c r="S209" s="375"/>
      <c r="T209" s="377">
        <v>1.2849999999999997</v>
      </c>
      <c r="U209" s="378">
        <v>30</v>
      </c>
      <c r="V209" s="379">
        <v>45931</v>
      </c>
      <c r="W209" s="379"/>
      <c r="X209" s="375" t="s">
        <v>2899</v>
      </c>
      <c r="Y209" s="375"/>
      <c r="Z209" s="375"/>
      <c r="AA209" s="375"/>
      <c r="AB209" s="375"/>
      <c r="AC209" s="375"/>
      <c r="AD209" s="375" t="s">
        <v>360</v>
      </c>
      <c r="AE209" s="379"/>
      <c r="AF209" s="374"/>
      <c r="AG209" s="376">
        <v>3.6345201669993511E-4</v>
      </c>
      <c r="AH209" s="376">
        <v>3.8004334031099466E-4</v>
      </c>
      <c r="AI209" s="376">
        <v>1.4353382698563246</v>
      </c>
      <c r="AJ209" s="374" t="s">
        <v>181</v>
      </c>
      <c r="AK209" s="368">
        <v>11.675951129430635</v>
      </c>
      <c r="AL209" s="376">
        <v>7.1511649081454072E-4</v>
      </c>
      <c r="AM209" s="380"/>
      <c r="AN209" s="381">
        <v>20</v>
      </c>
      <c r="AO209" s="382" t="s">
        <v>305</v>
      </c>
      <c r="AP209" s="382" t="s">
        <v>0</v>
      </c>
      <c r="AQ209" s="382" t="s">
        <v>386</v>
      </c>
      <c r="AR209" s="383" t="s">
        <v>0</v>
      </c>
      <c r="AS209" s="384"/>
      <c r="AT209" s="384"/>
    </row>
    <row r="210" spans="1:46" x14ac:dyDescent="0.3">
      <c r="A210" s="375" t="s">
        <v>2959</v>
      </c>
      <c r="B210" s="375" t="s">
        <v>310</v>
      </c>
      <c r="C210" s="375" t="s">
        <v>295</v>
      </c>
      <c r="D210" s="375" t="s">
        <v>438</v>
      </c>
      <c r="E210" s="375" t="s">
        <v>297</v>
      </c>
      <c r="F210" s="375" t="s">
        <v>452</v>
      </c>
      <c r="G210" s="375" t="s">
        <v>463</v>
      </c>
      <c r="H210" s="375" t="s">
        <v>464</v>
      </c>
      <c r="I210" s="375" t="s">
        <v>465</v>
      </c>
      <c r="J210" s="375" t="s">
        <v>2906</v>
      </c>
      <c r="K210" s="375" t="s">
        <v>182</v>
      </c>
      <c r="L210" s="376">
        <v>2.3068273897243294</v>
      </c>
      <c r="M210" s="365">
        <v>2.1</v>
      </c>
      <c r="N210" s="376">
        <v>2.0637889401050562</v>
      </c>
      <c r="O210" s="375" t="s">
        <v>2955</v>
      </c>
      <c r="P210" s="375"/>
      <c r="Q210" s="375" t="s">
        <v>300</v>
      </c>
      <c r="R210" s="375" t="s">
        <v>464</v>
      </c>
      <c r="S210" s="375"/>
      <c r="T210" s="377">
        <v>1.2849999999999997</v>
      </c>
      <c r="U210" s="378">
        <v>30</v>
      </c>
      <c r="V210" s="379">
        <v>45931</v>
      </c>
      <c r="W210" s="379"/>
      <c r="X210" s="375" t="s">
        <v>2899</v>
      </c>
      <c r="Y210" s="375"/>
      <c r="Z210" s="375"/>
      <c r="AA210" s="375"/>
      <c r="AB210" s="375"/>
      <c r="AC210" s="375"/>
      <c r="AD210" s="375" t="s">
        <v>360</v>
      </c>
      <c r="AE210" s="379"/>
      <c r="AF210" s="374"/>
      <c r="AG210" s="376">
        <v>3.6345201669993511E-4</v>
      </c>
      <c r="AH210" s="376">
        <v>3.8004334031099466E-4</v>
      </c>
      <c r="AI210" s="376">
        <v>1.4353382698563246</v>
      </c>
      <c r="AJ210" s="374" t="s">
        <v>181</v>
      </c>
      <c r="AK210" s="368">
        <v>11.675951129430635</v>
      </c>
      <c r="AL210" s="376">
        <v>7.1511649081454072E-4</v>
      </c>
      <c r="AM210" s="380"/>
      <c r="AN210" s="381">
        <v>20</v>
      </c>
      <c r="AO210" s="382" t="s">
        <v>305</v>
      </c>
      <c r="AP210" s="382" t="s">
        <v>0</v>
      </c>
      <c r="AQ210" s="382" t="s">
        <v>386</v>
      </c>
      <c r="AR210" s="383" t="s">
        <v>0</v>
      </c>
      <c r="AS210" s="384"/>
      <c r="AT210" s="384"/>
    </row>
    <row r="211" spans="1:46" x14ac:dyDescent="0.3">
      <c r="A211" s="375" t="s">
        <v>2960</v>
      </c>
      <c r="B211" s="375" t="s">
        <v>308</v>
      </c>
      <c r="C211" s="375" t="s">
        <v>295</v>
      </c>
      <c r="D211" s="375" t="s">
        <v>438</v>
      </c>
      <c r="E211" s="375" t="s">
        <v>297</v>
      </c>
      <c r="F211" s="375" t="s">
        <v>452</v>
      </c>
      <c r="G211" s="375" t="s">
        <v>463</v>
      </c>
      <c r="H211" s="375" t="s">
        <v>464</v>
      </c>
      <c r="I211" s="375" t="s">
        <v>465</v>
      </c>
      <c r="J211" s="375" t="s">
        <v>2906</v>
      </c>
      <c r="K211" s="375" t="s">
        <v>474</v>
      </c>
      <c r="L211" s="376">
        <v>3.0936884644790723</v>
      </c>
      <c r="M211" s="365">
        <v>2.1</v>
      </c>
      <c r="N211" s="376">
        <v>2.7677493624199991</v>
      </c>
      <c r="O211" s="375" t="s">
        <v>2957</v>
      </c>
      <c r="P211" s="375"/>
      <c r="Q211" s="375" t="s">
        <v>300</v>
      </c>
      <c r="R211" s="375" t="s">
        <v>464</v>
      </c>
      <c r="S211" s="375"/>
      <c r="T211" s="377">
        <v>1.1166666666666667</v>
      </c>
      <c r="U211" s="378">
        <v>30</v>
      </c>
      <c r="V211" s="379">
        <v>45931</v>
      </c>
      <c r="W211" s="379"/>
      <c r="X211" s="375" t="s">
        <v>2899</v>
      </c>
      <c r="Y211" s="375"/>
      <c r="Z211" s="375"/>
      <c r="AA211" s="375"/>
      <c r="AB211" s="375"/>
      <c r="AC211" s="375"/>
      <c r="AD211" s="375" t="s">
        <v>360</v>
      </c>
      <c r="AE211" s="379"/>
      <c r="AF211" s="374"/>
      <c r="AG211" s="376">
        <v>4.8742585442884543E-4</v>
      </c>
      <c r="AH211" s="376">
        <v>5.0967649472148907E-4</v>
      </c>
      <c r="AI211" s="376">
        <v>2.215110105831569</v>
      </c>
      <c r="AJ211" s="374" t="s">
        <v>181</v>
      </c>
      <c r="AK211" s="368">
        <v>-2.2259743481894332</v>
      </c>
      <c r="AL211" s="376">
        <v>9.5904342398851067E-4</v>
      </c>
      <c r="AM211" s="380"/>
      <c r="AN211" s="381">
        <v>20</v>
      </c>
      <c r="AO211" s="382" t="s">
        <v>305</v>
      </c>
      <c r="AP211" s="382" t="s">
        <v>0</v>
      </c>
      <c r="AQ211" s="382" t="s">
        <v>386</v>
      </c>
      <c r="AR211" s="383" t="s">
        <v>0</v>
      </c>
      <c r="AS211" s="384"/>
      <c r="AT211" s="384"/>
    </row>
    <row r="212" spans="1:46" x14ac:dyDescent="0.3">
      <c r="A212" s="375" t="s">
        <v>2961</v>
      </c>
      <c r="B212" s="375" t="s">
        <v>310</v>
      </c>
      <c r="C212" s="375" t="s">
        <v>295</v>
      </c>
      <c r="D212" s="375" t="s">
        <v>438</v>
      </c>
      <c r="E212" s="375" t="s">
        <v>297</v>
      </c>
      <c r="F212" s="375" t="s">
        <v>452</v>
      </c>
      <c r="G212" s="375" t="s">
        <v>463</v>
      </c>
      <c r="H212" s="375" t="s">
        <v>464</v>
      </c>
      <c r="I212" s="375" t="s">
        <v>465</v>
      </c>
      <c r="J212" s="375" t="s">
        <v>2906</v>
      </c>
      <c r="K212" s="375" t="s">
        <v>474</v>
      </c>
      <c r="L212" s="376">
        <v>3.0936884644790723</v>
      </c>
      <c r="M212" s="365">
        <v>2.1</v>
      </c>
      <c r="N212" s="376">
        <v>2.7677493624199991</v>
      </c>
      <c r="O212" s="375" t="s">
        <v>2957</v>
      </c>
      <c r="P212" s="375"/>
      <c r="Q212" s="375" t="s">
        <v>300</v>
      </c>
      <c r="R212" s="375" t="s">
        <v>464</v>
      </c>
      <c r="S212" s="375"/>
      <c r="T212" s="377">
        <v>1.1166666666666667</v>
      </c>
      <c r="U212" s="378">
        <v>30</v>
      </c>
      <c r="V212" s="379">
        <v>45931</v>
      </c>
      <c r="W212" s="379"/>
      <c r="X212" s="375" t="s">
        <v>2899</v>
      </c>
      <c r="Y212" s="375"/>
      <c r="Z212" s="375"/>
      <c r="AA212" s="375"/>
      <c r="AB212" s="375"/>
      <c r="AC212" s="375"/>
      <c r="AD212" s="375" t="s">
        <v>360</v>
      </c>
      <c r="AE212" s="379"/>
      <c r="AF212" s="374"/>
      <c r="AG212" s="376">
        <v>4.8742585442884543E-4</v>
      </c>
      <c r="AH212" s="376">
        <v>5.0967649472148907E-4</v>
      </c>
      <c r="AI212" s="376">
        <v>2.215110105831569</v>
      </c>
      <c r="AJ212" s="374" t="s">
        <v>181</v>
      </c>
      <c r="AK212" s="368">
        <v>-2.2259743481894332</v>
      </c>
      <c r="AL212" s="376">
        <v>9.5904342398851067E-4</v>
      </c>
      <c r="AM212" s="380"/>
      <c r="AN212" s="381">
        <v>20</v>
      </c>
      <c r="AO212" s="382" t="s">
        <v>305</v>
      </c>
      <c r="AP212" s="382" t="s">
        <v>0</v>
      </c>
      <c r="AQ212" s="382" t="s">
        <v>386</v>
      </c>
      <c r="AR212" s="383" t="s">
        <v>0</v>
      </c>
      <c r="AS212" s="384"/>
      <c r="AT212" s="384"/>
    </row>
    <row r="213" spans="1:46" x14ac:dyDescent="0.3">
      <c r="A213" s="375" t="s">
        <v>2962</v>
      </c>
      <c r="B213" s="375" t="s">
        <v>294</v>
      </c>
      <c r="C213" s="375" t="s">
        <v>295</v>
      </c>
      <c r="D213" s="375" t="s">
        <v>438</v>
      </c>
      <c r="E213" s="375" t="s">
        <v>297</v>
      </c>
      <c r="F213" s="375" t="s">
        <v>452</v>
      </c>
      <c r="G213" s="375" t="s">
        <v>463</v>
      </c>
      <c r="H213" s="375" t="s">
        <v>560</v>
      </c>
      <c r="I213" s="375" t="s">
        <v>465</v>
      </c>
      <c r="J213" s="375" t="s">
        <v>2906</v>
      </c>
      <c r="K213" s="375" t="s">
        <v>182</v>
      </c>
      <c r="L213" s="376">
        <v>7.0481421119611314</v>
      </c>
      <c r="M213" s="365">
        <v>1.8</v>
      </c>
      <c r="N213" s="376">
        <v>6.2966666666666669</v>
      </c>
      <c r="O213" s="375" t="s">
        <v>2963</v>
      </c>
      <c r="P213" s="375"/>
      <c r="Q213" s="375" t="s">
        <v>300</v>
      </c>
      <c r="R213" s="375" t="s">
        <v>560</v>
      </c>
      <c r="S213" s="375"/>
      <c r="T213" s="377">
        <v>2.11</v>
      </c>
      <c r="U213" s="378">
        <v>30</v>
      </c>
      <c r="V213" s="379">
        <v>45931</v>
      </c>
      <c r="W213" s="379"/>
      <c r="X213" s="375" t="s">
        <v>2899</v>
      </c>
      <c r="Y213" s="375"/>
      <c r="Z213" s="375"/>
      <c r="AA213" s="375"/>
      <c r="AB213" s="375"/>
      <c r="AC213" s="375"/>
      <c r="AD213" s="375" t="s">
        <v>304</v>
      </c>
      <c r="AE213" s="379"/>
      <c r="AF213" s="374" t="s">
        <v>2900</v>
      </c>
      <c r="AG213" s="376">
        <v>8.0912506270775723E-4</v>
      </c>
      <c r="AH213" s="376">
        <v>8.4481578086047769E-4</v>
      </c>
      <c r="AI213" s="376">
        <v>2.2391926086309928</v>
      </c>
      <c r="AJ213" s="374" t="s">
        <v>181</v>
      </c>
      <c r="AK213" s="368">
        <v>0.8381196333636195</v>
      </c>
      <c r="AL213" s="376">
        <v>2.1849240547079495E-3</v>
      </c>
      <c r="AM213" s="380"/>
      <c r="AN213" s="381">
        <v>20</v>
      </c>
      <c r="AO213" s="382" t="s">
        <v>305</v>
      </c>
      <c r="AP213" s="382" t="s">
        <v>0</v>
      </c>
      <c r="AQ213" s="382" t="s">
        <v>386</v>
      </c>
      <c r="AR213" s="383" t="s">
        <v>0</v>
      </c>
      <c r="AS213" s="384"/>
      <c r="AT213" s="384"/>
    </row>
    <row r="214" spans="1:46" x14ac:dyDescent="0.3">
      <c r="A214" s="375" t="s">
        <v>2964</v>
      </c>
      <c r="B214" s="375" t="s">
        <v>294</v>
      </c>
      <c r="C214" s="375" t="s">
        <v>295</v>
      </c>
      <c r="D214" s="375" t="s">
        <v>438</v>
      </c>
      <c r="E214" s="375" t="s">
        <v>297</v>
      </c>
      <c r="F214" s="375" t="s">
        <v>452</v>
      </c>
      <c r="G214" s="375" t="s">
        <v>463</v>
      </c>
      <c r="H214" s="375" t="s">
        <v>560</v>
      </c>
      <c r="I214" s="375" t="s">
        <v>465</v>
      </c>
      <c r="J214" s="375" t="s">
        <v>2906</v>
      </c>
      <c r="K214" s="375" t="s">
        <v>474</v>
      </c>
      <c r="L214" s="376">
        <v>9.1413171912677456</v>
      </c>
      <c r="M214" s="365">
        <v>1.8</v>
      </c>
      <c r="N214" s="376">
        <v>8.1666666666666661</v>
      </c>
      <c r="O214" s="375" t="s">
        <v>2965</v>
      </c>
      <c r="P214" s="375"/>
      <c r="Q214" s="375" t="s">
        <v>300</v>
      </c>
      <c r="R214" s="375" t="s">
        <v>560</v>
      </c>
      <c r="S214" s="375"/>
      <c r="T214" s="377">
        <v>2.34</v>
      </c>
      <c r="U214" s="378">
        <v>30</v>
      </c>
      <c r="V214" s="379">
        <v>45931</v>
      </c>
      <c r="W214" s="379"/>
      <c r="X214" s="375" t="s">
        <v>2899</v>
      </c>
      <c r="Y214" s="375"/>
      <c r="Z214" s="375"/>
      <c r="AA214" s="375"/>
      <c r="AB214" s="375"/>
      <c r="AC214" s="375"/>
      <c r="AD214" s="375" t="s">
        <v>304</v>
      </c>
      <c r="AE214" s="379"/>
      <c r="AF214" s="374" t="s">
        <v>2900</v>
      </c>
      <c r="AG214" s="376">
        <v>1.0494210712726337E-3</v>
      </c>
      <c r="AH214" s="376">
        <v>1.095711309215548E-3</v>
      </c>
      <c r="AI214" s="376">
        <v>2.6187387597828891</v>
      </c>
      <c r="AJ214" s="374" t="s">
        <v>181</v>
      </c>
      <c r="AK214" s="368">
        <v>-2.2379411976207266</v>
      </c>
      <c r="AL214" s="376">
        <v>2.833808329293001E-3</v>
      </c>
      <c r="AM214" s="380"/>
      <c r="AN214" s="381">
        <v>20</v>
      </c>
      <c r="AO214" s="382" t="s">
        <v>305</v>
      </c>
      <c r="AP214" s="382" t="s">
        <v>0</v>
      </c>
      <c r="AQ214" s="382" t="s">
        <v>386</v>
      </c>
      <c r="AR214" s="383" t="s">
        <v>0</v>
      </c>
      <c r="AS214" s="384"/>
      <c r="AT214" s="384"/>
    </row>
    <row r="215" spans="1:46" x14ac:dyDescent="0.3">
      <c r="A215" s="375" t="s">
        <v>2966</v>
      </c>
      <c r="B215" s="375" t="s">
        <v>308</v>
      </c>
      <c r="C215" s="375" t="s">
        <v>295</v>
      </c>
      <c r="D215" s="375" t="s">
        <v>438</v>
      </c>
      <c r="E215" s="375" t="s">
        <v>297</v>
      </c>
      <c r="F215" s="375" t="s">
        <v>452</v>
      </c>
      <c r="G215" s="375" t="s">
        <v>463</v>
      </c>
      <c r="H215" s="375" t="s">
        <v>560</v>
      </c>
      <c r="I215" s="375" t="s">
        <v>465</v>
      </c>
      <c r="J215" s="375" t="s">
        <v>2906</v>
      </c>
      <c r="K215" s="375" t="s">
        <v>182</v>
      </c>
      <c r="L215" s="376">
        <v>5.1304056997293781</v>
      </c>
      <c r="M215" s="365">
        <v>2.1</v>
      </c>
      <c r="N215" s="376">
        <v>4.5834000000000001</v>
      </c>
      <c r="O215" s="375" t="s">
        <v>2963</v>
      </c>
      <c r="P215" s="375"/>
      <c r="Q215" s="375" t="s">
        <v>300</v>
      </c>
      <c r="R215" s="375" t="s">
        <v>560</v>
      </c>
      <c r="S215" s="375"/>
      <c r="T215" s="377">
        <v>1.0549999999999997</v>
      </c>
      <c r="U215" s="378">
        <v>30</v>
      </c>
      <c r="V215" s="379">
        <v>45931</v>
      </c>
      <c r="W215" s="379"/>
      <c r="X215" s="375" t="s">
        <v>2899</v>
      </c>
      <c r="Y215" s="375"/>
      <c r="Z215" s="375"/>
      <c r="AA215" s="375"/>
      <c r="AB215" s="375"/>
      <c r="AC215" s="375"/>
      <c r="AD215" s="375" t="s">
        <v>304</v>
      </c>
      <c r="AE215" s="379"/>
      <c r="AF215" s="374" t="s">
        <v>2900</v>
      </c>
      <c r="AG215" s="376">
        <v>5.8896937200869257E-4</v>
      </c>
      <c r="AH215" s="376">
        <v>6.1494896506022979E-4</v>
      </c>
      <c r="AI215" s="376">
        <v>3.2598566656641483</v>
      </c>
      <c r="AJ215" s="374" t="s">
        <v>181</v>
      </c>
      <c r="AK215" s="368">
        <v>-5.8070614575214439</v>
      </c>
      <c r="AL215" s="376">
        <v>1.5904257669161074E-3</v>
      </c>
      <c r="AM215" s="380"/>
      <c r="AN215" s="381">
        <v>20</v>
      </c>
      <c r="AO215" s="382" t="s">
        <v>305</v>
      </c>
      <c r="AP215" s="382" t="s">
        <v>0</v>
      </c>
      <c r="AQ215" s="382" t="s">
        <v>386</v>
      </c>
      <c r="AR215" s="383" t="s">
        <v>0</v>
      </c>
      <c r="AS215" s="384"/>
      <c r="AT215" s="384"/>
    </row>
    <row r="216" spans="1:46" x14ac:dyDescent="0.3">
      <c r="A216" s="375" t="s">
        <v>2967</v>
      </c>
      <c r="B216" s="375" t="s">
        <v>310</v>
      </c>
      <c r="C216" s="375" t="s">
        <v>295</v>
      </c>
      <c r="D216" s="375" t="s">
        <v>438</v>
      </c>
      <c r="E216" s="375" t="s">
        <v>297</v>
      </c>
      <c r="F216" s="375" t="s">
        <v>452</v>
      </c>
      <c r="G216" s="375" t="s">
        <v>463</v>
      </c>
      <c r="H216" s="375" t="s">
        <v>560</v>
      </c>
      <c r="I216" s="375" t="s">
        <v>465</v>
      </c>
      <c r="J216" s="375" t="s">
        <v>2906</v>
      </c>
      <c r="K216" s="375" t="s">
        <v>182</v>
      </c>
      <c r="L216" s="376">
        <v>5.1304056997293781</v>
      </c>
      <c r="M216" s="365">
        <v>2.1</v>
      </c>
      <c r="N216" s="376">
        <v>4.5834000000000001</v>
      </c>
      <c r="O216" s="375" t="s">
        <v>2963</v>
      </c>
      <c r="P216" s="375"/>
      <c r="Q216" s="375" t="s">
        <v>300</v>
      </c>
      <c r="R216" s="375" t="s">
        <v>560</v>
      </c>
      <c r="S216" s="375"/>
      <c r="T216" s="377">
        <v>1.0549999999999997</v>
      </c>
      <c r="U216" s="378">
        <v>30</v>
      </c>
      <c r="V216" s="379">
        <v>45931</v>
      </c>
      <c r="W216" s="379"/>
      <c r="X216" s="375" t="s">
        <v>2899</v>
      </c>
      <c r="Y216" s="375"/>
      <c r="Z216" s="375"/>
      <c r="AA216" s="375"/>
      <c r="AB216" s="375"/>
      <c r="AC216" s="375"/>
      <c r="AD216" s="375" t="s">
        <v>304</v>
      </c>
      <c r="AE216" s="379"/>
      <c r="AF216" s="374" t="s">
        <v>2900</v>
      </c>
      <c r="AG216" s="376">
        <v>5.8896937200869257E-4</v>
      </c>
      <c r="AH216" s="376">
        <v>6.1494896506022979E-4</v>
      </c>
      <c r="AI216" s="376">
        <v>3.2598566656641483</v>
      </c>
      <c r="AJ216" s="374" t="s">
        <v>181</v>
      </c>
      <c r="AK216" s="368">
        <v>-5.8070614575214439</v>
      </c>
      <c r="AL216" s="376">
        <v>1.5904257669161074E-3</v>
      </c>
      <c r="AM216" s="380"/>
      <c r="AN216" s="381">
        <v>20</v>
      </c>
      <c r="AO216" s="382" t="s">
        <v>305</v>
      </c>
      <c r="AP216" s="382" t="s">
        <v>0</v>
      </c>
      <c r="AQ216" s="382" t="s">
        <v>386</v>
      </c>
      <c r="AR216" s="383" t="s">
        <v>0</v>
      </c>
      <c r="AS216" s="384"/>
      <c r="AT216" s="384"/>
    </row>
    <row r="217" spans="1:46" x14ac:dyDescent="0.3">
      <c r="A217" s="375" t="s">
        <v>2968</v>
      </c>
      <c r="B217" s="375" t="s">
        <v>308</v>
      </c>
      <c r="C217" s="375" t="s">
        <v>295</v>
      </c>
      <c r="D217" s="375" t="s">
        <v>438</v>
      </c>
      <c r="E217" s="375" t="s">
        <v>297</v>
      </c>
      <c r="F217" s="375" t="s">
        <v>452</v>
      </c>
      <c r="G217" s="375" t="s">
        <v>463</v>
      </c>
      <c r="H217" s="375" t="s">
        <v>560</v>
      </c>
      <c r="I217" s="375" t="s">
        <v>465</v>
      </c>
      <c r="J217" s="375" t="s">
        <v>2906</v>
      </c>
      <c r="K217" s="375" t="s">
        <v>474</v>
      </c>
      <c r="L217" s="376">
        <v>6.4689930285208943</v>
      </c>
      <c r="M217" s="365">
        <v>2.1</v>
      </c>
      <c r="N217" s="376">
        <v>5.7792666666666666</v>
      </c>
      <c r="O217" s="375" t="s">
        <v>2965</v>
      </c>
      <c r="P217" s="375"/>
      <c r="Q217" s="375" t="s">
        <v>300</v>
      </c>
      <c r="R217" s="375" t="s">
        <v>560</v>
      </c>
      <c r="S217" s="375"/>
      <c r="T217" s="377">
        <v>1.17</v>
      </c>
      <c r="U217" s="378">
        <v>30</v>
      </c>
      <c r="V217" s="379">
        <v>45931</v>
      </c>
      <c r="W217" s="379"/>
      <c r="X217" s="375" t="s">
        <v>2899</v>
      </c>
      <c r="Y217" s="375"/>
      <c r="Z217" s="375"/>
      <c r="AA217" s="375"/>
      <c r="AB217" s="375"/>
      <c r="AC217" s="375"/>
      <c r="AD217" s="375" t="s">
        <v>304</v>
      </c>
      <c r="AE217" s="379"/>
      <c r="AF217" s="374" t="s">
        <v>2900</v>
      </c>
      <c r="AG217" s="376">
        <v>7.4263888365349662E-4</v>
      </c>
      <c r="AH217" s="376">
        <v>7.7539687905785019E-4</v>
      </c>
      <c r="AI217" s="376">
        <v>3.7063811321929609</v>
      </c>
      <c r="AJ217" s="374" t="s">
        <v>181</v>
      </c>
      <c r="AK217" s="368">
        <v>-7.5634097189921281</v>
      </c>
      <c r="AL217" s="376">
        <v>2.0053878388414767E-3</v>
      </c>
      <c r="AM217" s="380"/>
      <c r="AN217" s="381">
        <v>20</v>
      </c>
      <c r="AO217" s="382" t="s">
        <v>305</v>
      </c>
      <c r="AP217" s="382" t="s">
        <v>0</v>
      </c>
      <c r="AQ217" s="382" t="s">
        <v>386</v>
      </c>
      <c r="AR217" s="383" t="s">
        <v>0</v>
      </c>
      <c r="AS217" s="384"/>
      <c r="AT217" s="384"/>
    </row>
    <row r="218" spans="1:46" x14ac:dyDescent="0.3">
      <c r="A218" s="375" t="s">
        <v>2969</v>
      </c>
      <c r="B218" s="375" t="s">
        <v>310</v>
      </c>
      <c r="C218" s="375" t="s">
        <v>295</v>
      </c>
      <c r="D218" s="375" t="s">
        <v>438</v>
      </c>
      <c r="E218" s="375" t="s">
        <v>297</v>
      </c>
      <c r="F218" s="375" t="s">
        <v>452</v>
      </c>
      <c r="G218" s="375" t="s">
        <v>463</v>
      </c>
      <c r="H218" s="375" t="s">
        <v>560</v>
      </c>
      <c r="I218" s="375" t="s">
        <v>465</v>
      </c>
      <c r="J218" s="375" t="s">
        <v>2906</v>
      </c>
      <c r="K218" s="375" t="s">
        <v>474</v>
      </c>
      <c r="L218" s="376">
        <v>6.4689930285208943</v>
      </c>
      <c r="M218" s="365">
        <v>2.1</v>
      </c>
      <c r="N218" s="376">
        <v>5.7792666666666666</v>
      </c>
      <c r="O218" s="375" t="s">
        <v>2965</v>
      </c>
      <c r="P218" s="375"/>
      <c r="Q218" s="375" t="s">
        <v>300</v>
      </c>
      <c r="R218" s="375" t="s">
        <v>560</v>
      </c>
      <c r="S218" s="375"/>
      <c r="T218" s="377">
        <v>1.17</v>
      </c>
      <c r="U218" s="378">
        <v>30</v>
      </c>
      <c r="V218" s="379">
        <v>45931</v>
      </c>
      <c r="W218" s="379"/>
      <c r="X218" s="375" t="s">
        <v>2899</v>
      </c>
      <c r="Y218" s="375"/>
      <c r="Z218" s="375"/>
      <c r="AA218" s="375"/>
      <c r="AB218" s="375"/>
      <c r="AC218" s="375"/>
      <c r="AD218" s="375" t="s">
        <v>304</v>
      </c>
      <c r="AE218" s="379"/>
      <c r="AF218" s="374" t="s">
        <v>2900</v>
      </c>
      <c r="AG218" s="376">
        <v>7.4263888365349662E-4</v>
      </c>
      <c r="AH218" s="376">
        <v>7.7539687905785019E-4</v>
      </c>
      <c r="AI218" s="376">
        <v>3.7063811321929609</v>
      </c>
      <c r="AJ218" s="374" t="s">
        <v>181</v>
      </c>
      <c r="AK218" s="368">
        <v>-7.5634097189921281</v>
      </c>
      <c r="AL218" s="376">
        <v>2.0053878388414767E-3</v>
      </c>
      <c r="AM218" s="380"/>
      <c r="AN218" s="381">
        <v>20</v>
      </c>
      <c r="AO218" s="382" t="s">
        <v>305</v>
      </c>
      <c r="AP218" s="382" t="s">
        <v>0</v>
      </c>
      <c r="AQ218" s="382" t="s">
        <v>386</v>
      </c>
      <c r="AR218" s="383" t="s">
        <v>0</v>
      </c>
      <c r="AS218" s="384"/>
      <c r="AT218" s="384"/>
    </row>
    <row r="219" spans="1:46" x14ac:dyDescent="0.3">
      <c r="A219" s="375" t="s">
        <v>2970</v>
      </c>
      <c r="B219" s="375" t="s">
        <v>294</v>
      </c>
      <c r="C219" s="375" t="s">
        <v>295</v>
      </c>
      <c r="D219" s="375" t="s">
        <v>438</v>
      </c>
      <c r="E219" s="375" t="s">
        <v>297</v>
      </c>
      <c r="F219" s="375" t="s">
        <v>452</v>
      </c>
      <c r="G219" s="375" t="s">
        <v>463</v>
      </c>
      <c r="H219" s="375" t="s">
        <v>515</v>
      </c>
      <c r="I219" s="375" t="s">
        <v>465</v>
      </c>
      <c r="J219" s="375" t="s">
        <v>2906</v>
      </c>
      <c r="K219" s="375" t="s">
        <v>182</v>
      </c>
      <c r="L219" s="376">
        <v>3.6613949057264916</v>
      </c>
      <c r="M219" s="365">
        <v>1.8</v>
      </c>
      <c r="N219" s="376">
        <v>3.273312188641452</v>
      </c>
      <c r="O219" s="375" t="s">
        <v>2971</v>
      </c>
      <c r="P219" s="375"/>
      <c r="Q219" s="375" t="s">
        <v>300</v>
      </c>
      <c r="R219" s="375" t="s">
        <v>515</v>
      </c>
      <c r="S219" s="375"/>
      <c r="T219" s="377">
        <v>1.0999999999999999</v>
      </c>
      <c r="U219" s="378">
        <v>30</v>
      </c>
      <c r="V219" s="379">
        <v>45931</v>
      </c>
      <c r="W219" s="379"/>
      <c r="X219" s="375" t="s">
        <v>2899</v>
      </c>
      <c r="Y219" s="375"/>
      <c r="Z219" s="375"/>
      <c r="AA219" s="375"/>
      <c r="AB219" s="375"/>
      <c r="AC219" s="375"/>
      <c r="AD219" s="375" t="s">
        <v>360</v>
      </c>
      <c r="AE219" s="379"/>
      <c r="AF219" s="374"/>
      <c r="AG219" s="376">
        <v>5.6630641211097711E-4</v>
      </c>
      <c r="AH219" s="376">
        <v>5.9152679901869495E-4</v>
      </c>
      <c r="AI219" s="376">
        <v>2.5983042080021184</v>
      </c>
      <c r="AJ219" s="374" t="s">
        <v>181</v>
      </c>
      <c r="AK219" s="368">
        <v>-5.3850020869283801</v>
      </c>
      <c r="AL219" s="376">
        <v>1.1350324207752116E-3</v>
      </c>
      <c r="AM219" s="380"/>
      <c r="AN219" s="381">
        <v>20</v>
      </c>
      <c r="AO219" s="382" t="s">
        <v>305</v>
      </c>
      <c r="AP219" s="382" t="s">
        <v>0</v>
      </c>
      <c r="AQ219" s="382" t="s">
        <v>386</v>
      </c>
      <c r="AR219" s="383" t="s">
        <v>0</v>
      </c>
      <c r="AS219" s="384"/>
      <c r="AT219" s="384"/>
    </row>
    <row r="220" spans="1:46" x14ac:dyDescent="0.3">
      <c r="A220" s="375" t="s">
        <v>2972</v>
      </c>
      <c r="B220" s="375" t="s">
        <v>294</v>
      </c>
      <c r="C220" s="375" t="s">
        <v>295</v>
      </c>
      <c r="D220" s="375" t="s">
        <v>438</v>
      </c>
      <c r="E220" s="375" t="s">
        <v>297</v>
      </c>
      <c r="F220" s="375" t="s">
        <v>452</v>
      </c>
      <c r="G220" s="375" t="s">
        <v>463</v>
      </c>
      <c r="H220" s="375" t="s">
        <v>515</v>
      </c>
      <c r="I220" s="375" t="s">
        <v>465</v>
      </c>
      <c r="J220" s="375" t="s">
        <v>2906</v>
      </c>
      <c r="K220" s="375" t="s">
        <v>474</v>
      </c>
      <c r="L220" s="376">
        <v>4.9171731569265944</v>
      </c>
      <c r="M220" s="365">
        <v>1.8</v>
      </c>
      <c r="N220" s="376">
        <v>4.3959865686858333</v>
      </c>
      <c r="O220" s="375" t="s">
        <v>2973</v>
      </c>
      <c r="P220" s="375"/>
      <c r="Q220" s="375" t="s">
        <v>300</v>
      </c>
      <c r="R220" s="375" t="s">
        <v>515</v>
      </c>
      <c r="S220" s="375"/>
      <c r="T220" s="377">
        <v>1.47</v>
      </c>
      <c r="U220" s="378">
        <v>30</v>
      </c>
      <c r="V220" s="379">
        <v>45931</v>
      </c>
      <c r="W220" s="379"/>
      <c r="X220" s="375" t="s">
        <v>2899</v>
      </c>
      <c r="Y220" s="375"/>
      <c r="Z220" s="375"/>
      <c r="AA220" s="375"/>
      <c r="AB220" s="375"/>
      <c r="AC220" s="375"/>
      <c r="AD220" s="375" t="s">
        <v>360</v>
      </c>
      <c r="AE220" s="379"/>
      <c r="AF220" s="374"/>
      <c r="AG220" s="376">
        <v>7.605371067382808E-4</v>
      </c>
      <c r="AH220" s="376">
        <v>7.9440753391235444E-4</v>
      </c>
      <c r="AI220" s="376">
        <v>2.6111647619922267</v>
      </c>
      <c r="AJ220" s="374" t="s">
        <v>181</v>
      </c>
      <c r="AK220" s="368">
        <v>-5.4899046776684104</v>
      </c>
      <c r="AL220" s="376">
        <v>1.524323678647244E-3</v>
      </c>
      <c r="AM220" s="380"/>
      <c r="AN220" s="381">
        <v>20</v>
      </c>
      <c r="AO220" s="382" t="s">
        <v>305</v>
      </c>
      <c r="AP220" s="382" t="s">
        <v>0</v>
      </c>
      <c r="AQ220" s="382" t="s">
        <v>386</v>
      </c>
      <c r="AR220" s="383" t="s">
        <v>0</v>
      </c>
      <c r="AS220" s="384"/>
      <c r="AT220" s="384"/>
    </row>
    <row r="221" spans="1:46" x14ac:dyDescent="0.3">
      <c r="A221" s="375" t="s">
        <v>2974</v>
      </c>
      <c r="B221" s="375" t="s">
        <v>308</v>
      </c>
      <c r="C221" s="375" t="s">
        <v>295</v>
      </c>
      <c r="D221" s="375" t="s">
        <v>438</v>
      </c>
      <c r="E221" s="375" t="s">
        <v>297</v>
      </c>
      <c r="F221" s="375" t="s">
        <v>452</v>
      </c>
      <c r="G221" s="375" t="s">
        <v>463</v>
      </c>
      <c r="H221" s="375" t="s">
        <v>515</v>
      </c>
      <c r="I221" s="375" t="s">
        <v>465</v>
      </c>
      <c r="J221" s="375" t="s">
        <v>2906</v>
      </c>
      <c r="K221" s="375" t="s">
        <v>182</v>
      </c>
      <c r="L221" s="376">
        <v>2.4747978135366995</v>
      </c>
      <c r="M221" s="365">
        <v>2.1</v>
      </c>
      <c r="N221" s="376">
        <v>2.2124862398216347</v>
      </c>
      <c r="O221" s="375" t="s">
        <v>2971</v>
      </c>
      <c r="P221" s="375"/>
      <c r="Q221" s="375" t="s">
        <v>300</v>
      </c>
      <c r="R221" s="375" t="s">
        <v>515</v>
      </c>
      <c r="S221" s="375"/>
      <c r="T221" s="377">
        <v>0.71555000000000002</v>
      </c>
      <c r="U221" s="378">
        <v>30</v>
      </c>
      <c r="V221" s="379">
        <v>45931</v>
      </c>
      <c r="W221" s="379"/>
      <c r="X221" s="375" t="s">
        <v>2899</v>
      </c>
      <c r="Y221" s="375"/>
      <c r="Z221" s="375"/>
      <c r="AA221" s="375"/>
      <c r="AB221" s="375"/>
      <c r="AC221" s="375"/>
      <c r="AD221" s="375" t="s">
        <v>360</v>
      </c>
      <c r="AE221" s="379"/>
      <c r="AF221" s="374"/>
      <c r="AG221" s="376">
        <v>3.8277593828846376E-4</v>
      </c>
      <c r="AH221" s="376">
        <v>3.9982281795668831E-4</v>
      </c>
      <c r="AI221" s="376">
        <v>2.6998264419040177</v>
      </c>
      <c r="AJ221" s="374" t="s">
        <v>181</v>
      </c>
      <c r="AK221" s="368">
        <v>-6.1859165423988296</v>
      </c>
      <c r="AL221" s="376">
        <v>7.671873221963769E-4</v>
      </c>
      <c r="AM221" s="380"/>
      <c r="AN221" s="381">
        <v>20</v>
      </c>
      <c r="AO221" s="382" t="s">
        <v>305</v>
      </c>
      <c r="AP221" s="382" t="s">
        <v>0</v>
      </c>
      <c r="AQ221" s="382" t="s">
        <v>386</v>
      </c>
      <c r="AR221" s="383" t="s">
        <v>0</v>
      </c>
      <c r="AS221" s="384"/>
      <c r="AT221" s="384"/>
    </row>
    <row r="222" spans="1:46" x14ac:dyDescent="0.3">
      <c r="A222" s="375" t="s">
        <v>2975</v>
      </c>
      <c r="B222" s="375" t="s">
        <v>310</v>
      </c>
      <c r="C222" s="375" t="s">
        <v>295</v>
      </c>
      <c r="D222" s="375" t="s">
        <v>438</v>
      </c>
      <c r="E222" s="375" t="s">
        <v>297</v>
      </c>
      <c r="F222" s="375" t="s">
        <v>452</v>
      </c>
      <c r="G222" s="375" t="s">
        <v>463</v>
      </c>
      <c r="H222" s="375" t="s">
        <v>515</v>
      </c>
      <c r="I222" s="375" t="s">
        <v>465</v>
      </c>
      <c r="J222" s="375" t="s">
        <v>2906</v>
      </c>
      <c r="K222" s="375" t="s">
        <v>182</v>
      </c>
      <c r="L222" s="376">
        <v>2.4747978135366995</v>
      </c>
      <c r="M222" s="365">
        <v>2.1</v>
      </c>
      <c r="N222" s="376">
        <v>2.2124862398216347</v>
      </c>
      <c r="O222" s="375" t="s">
        <v>2971</v>
      </c>
      <c r="P222" s="375"/>
      <c r="Q222" s="375" t="s">
        <v>300</v>
      </c>
      <c r="R222" s="375" t="s">
        <v>515</v>
      </c>
      <c r="S222" s="375"/>
      <c r="T222" s="377">
        <v>0.71555000000000002</v>
      </c>
      <c r="U222" s="378">
        <v>30</v>
      </c>
      <c r="V222" s="379">
        <v>45931</v>
      </c>
      <c r="W222" s="379"/>
      <c r="X222" s="375" t="s">
        <v>2899</v>
      </c>
      <c r="Y222" s="375"/>
      <c r="Z222" s="375"/>
      <c r="AA222" s="375"/>
      <c r="AB222" s="375"/>
      <c r="AC222" s="375"/>
      <c r="AD222" s="375" t="s">
        <v>360</v>
      </c>
      <c r="AE222" s="379"/>
      <c r="AF222" s="374"/>
      <c r="AG222" s="376">
        <v>3.8277593828846376E-4</v>
      </c>
      <c r="AH222" s="376">
        <v>3.9982281795668831E-4</v>
      </c>
      <c r="AI222" s="376">
        <v>2.6998264419040177</v>
      </c>
      <c r="AJ222" s="374" t="s">
        <v>181</v>
      </c>
      <c r="AK222" s="368">
        <v>-6.1859165423988296</v>
      </c>
      <c r="AL222" s="376">
        <v>7.671873221963769E-4</v>
      </c>
      <c r="AM222" s="380"/>
      <c r="AN222" s="381">
        <v>20</v>
      </c>
      <c r="AO222" s="382" t="s">
        <v>305</v>
      </c>
      <c r="AP222" s="382" t="s">
        <v>0</v>
      </c>
      <c r="AQ222" s="382" t="s">
        <v>386</v>
      </c>
      <c r="AR222" s="383" t="s">
        <v>0</v>
      </c>
      <c r="AS222" s="384"/>
      <c r="AT222" s="384"/>
    </row>
    <row r="223" spans="1:46" x14ac:dyDescent="0.3">
      <c r="A223" s="375" t="s">
        <v>2976</v>
      </c>
      <c r="B223" s="375" t="s">
        <v>308</v>
      </c>
      <c r="C223" s="375" t="s">
        <v>295</v>
      </c>
      <c r="D223" s="375" t="s">
        <v>438</v>
      </c>
      <c r="E223" s="375" t="s">
        <v>297</v>
      </c>
      <c r="F223" s="375" t="s">
        <v>452</v>
      </c>
      <c r="G223" s="375" t="s">
        <v>463</v>
      </c>
      <c r="H223" s="375" t="s">
        <v>515</v>
      </c>
      <c r="I223" s="375" t="s">
        <v>465</v>
      </c>
      <c r="J223" s="375" t="s">
        <v>2906</v>
      </c>
      <c r="K223" s="375" t="s">
        <v>474</v>
      </c>
      <c r="L223" s="376">
        <v>3.3198193342955862</v>
      </c>
      <c r="M223" s="365">
        <v>2.1</v>
      </c>
      <c r="N223" s="376">
        <v>2.9679412821712847</v>
      </c>
      <c r="O223" s="375" t="s">
        <v>2973</v>
      </c>
      <c r="P223" s="375"/>
      <c r="Q223" s="375" t="s">
        <v>300</v>
      </c>
      <c r="R223" s="375" t="s">
        <v>515</v>
      </c>
      <c r="S223" s="375"/>
      <c r="T223" s="377">
        <v>0.61083333333333323</v>
      </c>
      <c r="U223" s="378">
        <v>30</v>
      </c>
      <c r="V223" s="379">
        <v>45931</v>
      </c>
      <c r="W223" s="379"/>
      <c r="X223" s="375" t="s">
        <v>2899</v>
      </c>
      <c r="Y223" s="375"/>
      <c r="Z223" s="375"/>
      <c r="AA223" s="375"/>
      <c r="AB223" s="375"/>
      <c r="AC223" s="375"/>
      <c r="AD223" s="375" t="s">
        <v>360</v>
      </c>
      <c r="AE223" s="379"/>
      <c r="AF223" s="374"/>
      <c r="AG223" s="376">
        <v>5.1347506195553369E-4</v>
      </c>
      <c r="AH223" s="376">
        <v>5.3634261113568533E-4</v>
      </c>
      <c r="AI223" s="376">
        <v>4.2425584093997344</v>
      </c>
      <c r="AJ223" s="374" t="s">
        <v>181</v>
      </c>
      <c r="AK223" s="368">
        <v>-13.639714421437999</v>
      </c>
      <c r="AL223" s="376">
        <v>1.0291439936316309E-3</v>
      </c>
      <c r="AM223" s="380"/>
      <c r="AN223" s="381">
        <v>20</v>
      </c>
      <c r="AO223" s="382" t="s">
        <v>305</v>
      </c>
      <c r="AP223" s="382" t="s">
        <v>0</v>
      </c>
      <c r="AQ223" s="382" t="s">
        <v>386</v>
      </c>
      <c r="AR223" s="383" t="s">
        <v>0</v>
      </c>
      <c r="AS223" s="384"/>
      <c r="AT223" s="384"/>
    </row>
    <row r="224" spans="1:46" x14ac:dyDescent="0.3">
      <c r="A224" s="375" t="s">
        <v>2977</v>
      </c>
      <c r="B224" s="375" t="s">
        <v>310</v>
      </c>
      <c r="C224" s="375" t="s">
        <v>295</v>
      </c>
      <c r="D224" s="375" t="s">
        <v>438</v>
      </c>
      <c r="E224" s="375" t="s">
        <v>297</v>
      </c>
      <c r="F224" s="375" t="s">
        <v>452</v>
      </c>
      <c r="G224" s="375" t="s">
        <v>463</v>
      </c>
      <c r="H224" s="375" t="s">
        <v>515</v>
      </c>
      <c r="I224" s="375" t="s">
        <v>465</v>
      </c>
      <c r="J224" s="375" t="s">
        <v>2906</v>
      </c>
      <c r="K224" s="375" t="s">
        <v>474</v>
      </c>
      <c r="L224" s="376">
        <v>3.3198193342955862</v>
      </c>
      <c r="M224" s="365">
        <v>2.1</v>
      </c>
      <c r="N224" s="376">
        <v>2.9679412821712847</v>
      </c>
      <c r="O224" s="375" t="s">
        <v>2973</v>
      </c>
      <c r="P224" s="375"/>
      <c r="Q224" s="375" t="s">
        <v>300</v>
      </c>
      <c r="R224" s="375" t="s">
        <v>515</v>
      </c>
      <c r="S224" s="375"/>
      <c r="T224" s="377">
        <v>0.61083333333333323</v>
      </c>
      <c r="U224" s="378">
        <v>30</v>
      </c>
      <c r="V224" s="379">
        <v>45931</v>
      </c>
      <c r="W224" s="379"/>
      <c r="X224" s="375" t="s">
        <v>2899</v>
      </c>
      <c r="Y224" s="375"/>
      <c r="Z224" s="375"/>
      <c r="AA224" s="375"/>
      <c r="AB224" s="375"/>
      <c r="AC224" s="375"/>
      <c r="AD224" s="375" t="s">
        <v>360</v>
      </c>
      <c r="AE224" s="379"/>
      <c r="AF224" s="374"/>
      <c r="AG224" s="376">
        <v>5.1347506195553369E-4</v>
      </c>
      <c r="AH224" s="376">
        <v>5.3634261113568533E-4</v>
      </c>
      <c r="AI224" s="376">
        <v>4.2425584093997344</v>
      </c>
      <c r="AJ224" s="374" t="s">
        <v>181</v>
      </c>
      <c r="AK224" s="368">
        <v>-13.639714421437999</v>
      </c>
      <c r="AL224" s="376">
        <v>1.0291439936316309E-3</v>
      </c>
      <c r="AM224" s="380"/>
      <c r="AN224" s="381">
        <v>20</v>
      </c>
      <c r="AO224" s="382" t="s">
        <v>305</v>
      </c>
      <c r="AP224" s="382" t="s">
        <v>0</v>
      </c>
      <c r="AQ224" s="382" t="s">
        <v>386</v>
      </c>
      <c r="AR224" s="383" t="s">
        <v>0</v>
      </c>
      <c r="AS224" s="384"/>
      <c r="AT224" s="384"/>
    </row>
    <row r="225" spans="1:46" x14ac:dyDescent="0.3">
      <c r="A225" s="375" t="s">
        <v>2978</v>
      </c>
      <c r="B225" s="375" t="s">
        <v>294</v>
      </c>
      <c r="C225" s="375" t="s">
        <v>295</v>
      </c>
      <c r="D225" s="375" t="s">
        <v>438</v>
      </c>
      <c r="E225" s="375" t="s">
        <v>297</v>
      </c>
      <c r="F225" s="375" t="s">
        <v>452</v>
      </c>
      <c r="G225" s="375" t="s">
        <v>463</v>
      </c>
      <c r="H225" s="375" t="s">
        <v>542</v>
      </c>
      <c r="I225" s="375" t="s">
        <v>465</v>
      </c>
      <c r="J225" s="375" t="s">
        <v>2906</v>
      </c>
      <c r="K225" s="375" t="s">
        <v>182</v>
      </c>
      <c r="L225" s="376">
        <v>1.4731109307065624</v>
      </c>
      <c r="M225" s="365">
        <v>1.8</v>
      </c>
      <c r="N225" s="376">
        <v>1.3236458864622644</v>
      </c>
      <c r="O225" s="375" t="s">
        <v>2979</v>
      </c>
      <c r="P225" s="375"/>
      <c r="Q225" s="375" t="s">
        <v>300</v>
      </c>
      <c r="R225" s="375" t="s">
        <v>542</v>
      </c>
      <c r="S225" s="375"/>
      <c r="T225" s="377">
        <v>2.11</v>
      </c>
      <c r="U225" s="378">
        <v>30</v>
      </c>
      <c r="V225" s="379">
        <v>45931</v>
      </c>
      <c r="W225" s="379"/>
      <c r="X225" s="375" t="s">
        <v>2899</v>
      </c>
      <c r="Y225" s="375"/>
      <c r="Z225" s="375"/>
      <c r="AA225" s="375"/>
      <c r="AB225" s="375"/>
      <c r="AC225" s="375"/>
      <c r="AD225" s="375" t="s">
        <v>360</v>
      </c>
      <c r="AE225" s="379"/>
      <c r="AF225" s="374"/>
      <c r="AG225" s="376">
        <v>1.2307111104802656E-4</v>
      </c>
      <c r="AH225" s="376">
        <v>1.2816763225857175E-4</v>
      </c>
      <c r="AI225" s="376">
        <v>0.44067331727020559</v>
      </c>
      <c r="AJ225" s="374" t="s">
        <v>0</v>
      </c>
      <c r="AK225" s="368">
        <v>85.814791797271056</v>
      </c>
      <c r="AL225" s="376">
        <v>4.5666438851903505E-4</v>
      </c>
      <c r="AM225" s="380"/>
      <c r="AN225" s="381">
        <v>20</v>
      </c>
      <c r="AO225" s="382" t="s">
        <v>305</v>
      </c>
      <c r="AP225" s="382" t="s">
        <v>0</v>
      </c>
      <c r="AQ225" s="382" t="s">
        <v>386</v>
      </c>
      <c r="AR225" s="383" t="s">
        <v>0</v>
      </c>
      <c r="AS225" s="384"/>
      <c r="AT225" s="384"/>
    </row>
    <row r="226" spans="1:46" x14ac:dyDescent="0.3">
      <c r="A226" s="375" t="s">
        <v>2980</v>
      </c>
      <c r="B226" s="375" t="s">
        <v>294</v>
      </c>
      <c r="C226" s="375" t="s">
        <v>295</v>
      </c>
      <c r="D226" s="375" t="s">
        <v>438</v>
      </c>
      <c r="E226" s="375" t="s">
        <v>297</v>
      </c>
      <c r="F226" s="375" t="s">
        <v>452</v>
      </c>
      <c r="G226" s="375" t="s">
        <v>463</v>
      </c>
      <c r="H226" s="375" t="s">
        <v>542</v>
      </c>
      <c r="I226" s="375" t="s">
        <v>465</v>
      </c>
      <c r="J226" s="375" t="s">
        <v>2906</v>
      </c>
      <c r="K226" s="375" t="s">
        <v>474</v>
      </c>
      <c r="L226" s="376">
        <v>1.9758683499238459</v>
      </c>
      <c r="M226" s="365">
        <v>1.8</v>
      </c>
      <c r="N226" s="376">
        <v>1.7753924426541692</v>
      </c>
      <c r="O226" s="375" t="s">
        <v>2981</v>
      </c>
      <c r="P226" s="375"/>
      <c r="Q226" s="375" t="s">
        <v>300</v>
      </c>
      <c r="R226" s="375" t="s">
        <v>542</v>
      </c>
      <c r="S226" s="375"/>
      <c r="T226" s="377">
        <v>2.11</v>
      </c>
      <c r="U226" s="378">
        <v>30</v>
      </c>
      <c r="V226" s="379">
        <v>45931</v>
      </c>
      <c r="W226" s="379"/>
      <c r="X226" s="375" t="s">
        <v>2899</v>
      </c>
      <c r="Y226" s="375"/>
      <c r="Z226" s="375"/>
      <c r="AA226" s="375"/>
      <c r="AB226" s="375"/>
      <c r="AC226" s="375"/>
      <c r="AD226" s="375" t="s">
        <v>360</v>
      </c>
      <c r="AE226" s="379"/>
      <c r="AF226" s="374"/>
      <c r="AG226" s="376">
        <v>1.6507399954810158E-4</v>
      </c>
      <c r="AH226" s="376">
        <v>1.7190991037105763E-4</v>
      </c>
      <c r="AI226" s="376">
        <v>0.59107053114630015</v>
      </c>
      <c r="AJ226" s="374" t="s">
        <v>0</v>
      </c>
      <c r="AK226" s="368">
        <v>59.976595824938684</v>
      </c>
      <c r="AL226" s="376">
        <v>6.1251918847639298E-4</v>
      </c>
      <c r="AM226" s="380"/>
      <c r="AN226" s="381">
        <v>20</v>
      </c>
      <c r="AO226" s="382" t="s">
        <v>305</v>
      </c>
      <c r="AP226" s="382" t="s">
        <v>0</v>
      </c>
      <c r="AQ226" s="382" t="s">
        <v>386</v>
      </c>
      <c r="AR226" s="383" t="s">
        <v>0</v>
      </c>
      <c r="AS226" s="384"/>
      <c r="AT226" s="384"/>
    </row>
    <row r="227" spans="1:46" x14ac:dyDescent="0.3">
      <c r="A227" s="375" t="s">
        <v>2982</v>
      </c>
      <c r="B227" s="375" t="s">
        <v>308</v>
      </c>
      <c r="C227" s="375" t="s">
        <v>295</v>
      </c>
      <c r="D227" s="375" t="s">
        <v>438</v>
      </c>
      <c r="E227" s="375" t="s">
        <v>297</v>
      </c>
      <c r="F227" s="375" t="s">
        <v>452</v>
      </c>
      <c r="G227" s="375" t="s">
        <v>463</v>
      </c>
      <c r="H227" s="375" t="s">
        <v>542</v>
      </c>
      <c r="I227" s="375" t="s">
        <v>465</v>
      </c>
      <c r="J227" s="375" t="s">
        <v>2906</v>
      </c>
      <c r="K227" s="375" t="s">
        <v>182</v>
      </c>
      <c r="L227" s="376">
        <v>1.3872194692177016</v>
      </c>
      <c r="M227" s="365">
        <v>2.1</v>
      </c>
      <c r="N227" s="376">
        <v>1.2464691597730988</v>
      </c>
      <c r="O227" s="375" t="s">
        <v>2979</v>
      </c>
      <c r="P227" s="375"/>
      <c r="Q227" s="375" t="s">
        <v>300</v>
      </c>
      <c r="R227" s="375" t="s">
        <v>542</v>
      </c>
      <c r="S227" s="375"/>
      <c r="T227" s="377">
        <v>1.0549999999999997</v>
      </c>
      <c r="U227" s="378">
        <v>30</v>
      </c>
      <c r="V227" s="379">
        <v>45931</v>
      </c>
      <c r="W227" s="379"/>
      <c r="X227" s="375" t="s">
        <v>2899</v>
      </c>
      <c r="Y227" s="375"/>
      <c r="Z227" s="375"/>
      <c r="AA227" s="375"/>
      <c r="AB227" s="375"/>
      <c r="AC227" s="375"/>
      <c r="AD227" s="375" t="s">
        <v>360</v>
      </c>
      <c r="AE227" s="379"/>
      <c r="AF227" s="374"/>
      <c r="AG227" s="376">
        <v>1.1589530549623233E-4</v>
      </c>
      <c r="AH227" s="376">
        <v>1.2069466805690401E-4</v>
      </c>
      <c r="AI227" s="376">
        <v>0.82995868476621726</v>
      </c>
      <c r="AJ227" s="374" t="s">
        <v>0</v>
      </c>
      <c r="AK227" s="368">
        <v>38.185589253079698</v>
      </c>
      <c r="AL227" s="376">
        <v>4.3003803545748801E-4</v>
      </c>
      <c r="AM227" s="380"/>
      <c r="AN227" s="381">
        <v>20</v>
      </c>
      <c r="AO227" s="382" t="s">
        <v>305</v>
      </c>
      <c r="AP227" s="382" t="s">
        <v>0</v>
      </c>
      <c r="AQ227" s="382" t="s">
        <v>386</v>
      </c>
      <c r="AR227" s="383" t="s">
        <v>0</v>
      </c>
      <c r="AS227" s="384"/>
      <c r="AT227" s="384"/>
    </row>
    <row r="228" spans="1:46" x14ac:dyDescent="0.3">
      <c r="A228" s="375" t="s">
        <v>2983</v>
      </c>
      <c r="B228" s="375" t="s">
        <v>310</v>
      </c>
      <c r="C228" s="375" t="s">
        <v>295</v>
      </c>
      <c r="D228" s="375" t="s">
        <v>438</v>
      </c>
      <c r="E228" s="375" t="s">
        <v>297</v>
      </c>
      <c r="F228" s="375" t="s">
        <v>452</v>
      </c>
      <c r="G228" s="375" t="s">
        <v>463</v>
      </c>
      <c r="H228" s="375" t="s">
        <v>542</v>
      </c>
      <c r="I228" s="375" t="s">
        <v>465</v>
      </c>
      <c r="J228" s="375" t="s">
        <v>2906</v>
      </c>
      <c r="K228" s="375" t="s">
        <v>182</v>
      </c>
      <c r="L228" s="376">
        <v>1.3872194692177016</v>
      </c>
      <c r="M228" s="365">
        <v>2.1</v>
      </c>
      <c r="N228" s="376">
        <v>1.2464691597730988</v>
      </c>
      <c r="O228" s="375" t="s">
        <v>2979</v>
      </c>
      <c r="P228" s="375"/>
      <c r="Q228" s="375" t="s">
        <v>300</v>
      </c>
      <c r="R228" s="375" t="s">
        <v>542</v>
      </c>
      <c r="S228" s="375"/>
      <c r="T228" s="377">
        <v>1.0549999999999997</v>
      </c>
      <c r="U228" s="378">
        <v>30</v>
      </c>
      <c r="V228" s="379">
        <v>45931</v>
      </c>
      <c r="W228" s="379"/>
      <c r="X228" s="375" t="s">
        <v>2899</v>
      </c>
      <c r="Y228" s="375"/>
      <c r="Z228" s="375"/>
      <c r="AA228" s="375"/>
      <c r="AB228" s="375"/>
      <c r="AC228" s="375"/>
      <c r="AD228" s="375" t="s">
        <v>360</v>
      </c>
      <c r="AE228" s="379"/>
      <c r="AF228" s="374"/>
      <c r="AG228" s="376">
        <v>1.1589530549623233E-4</v>
      </c>
      <c r="AH228" s="376">
        <v>1.2069466805690401E-4</v>
      </c>
      <c r="AI228" s="376">
        <v>0.82995868476621726</v>
      </c>
      <c r="AJ228" s="374" t="s">
        <v>0</v>
      </c>
      <c r="AK228" s="368">
        <v>38.185589253079698</v>
      </c>
      <c r="AL228" s="376">
        <v>4.3003803545748801E-4</v>
      </c>
      <c r="AM228" s="380"/>
      <c r="AN228" s="381">
        <v>20</v>
      </c>
      <c r="AO228" s="382" t="s">
        <v>305</v>
      </c>
      <c r="AP228" s="382" t="s">
        <v>0</v>
      </c>
      <c r="AQ228" s="382" t="s">
        <v>386</v>
      </c>
      <c r="AR228" s="383" t="s">
        <v>0</v>
      </c>
      <c r="AS228" s="384"/>
      <c r="AT228" s="384"/>
    </row>
    <row r="229" spans="1:46" x14ac:dyDescent="0.3">
      <c r="A229" s="375" t="s">
        <v>2984</v>
      </c>
      <c r="B229" s="375" t="s">
        <v>308</v>
      </c>
      <c r="C229" s="375" t="s">
        <v>295</v>
      </c>
      <c r="D229" s="375" t="s">
        <v>438</v>
      </c>
      <c r="E229" s="375" t="s">
        <v>297</v>
      </c>
      <c r="F229" s="375" t="s">
        <v>452</v>
      </c>
      <c r="G229" s="375" t="s">
        <v>463</v>
      </c>
      <c r="H229" s="375" t="s">
        <v>542</v>
      </c>
      <c r="I229" s="375" t="s">
        <v>465</v>
      </c>
      <c r="J229" s="375" t="s">
        <v>2906</v>
      </c>
      <c r="K229" s="375" t="s">
        <v>474</v>
      </c>
      <c r="L229" s="376">
        <v>1.8630212034499503</v>
      </c>
      <c r="M229" s="365">
        <v>2.1</v>
      </c>
      <c r="N229" s="376">
        <v>1.6739950135022907</v>
      </c>
      <c r="O229" s="375" t="s">
        <v>2981</v>
      </c>
      <c r="P229" s="375"/>
      <c r="Q229" s="375" t="s">
        <v>300</v>
      </c>
      <c r="R229" s="375" t="s">
        <v>542</v>
      </c>
      <c r="S229" s="375"/>
      <c r="T229" s="377">
        <v>1.0549999999999997</v>
      </c>
      <c r="U229" s="378">
        <v>30</v>
      </c>
      <c r="V229" s="379">
        <v>45931</v>
      </c>
      <c r="W229" s="379"/>
      <c r="X229" s="375" t="s">
        <v>2899</v>
      </c>
      <c r="Y229" s="375"/>
      <c r="Z229" s="375"/>
      <c r="AA229" s="375"/>
      <c r="AB229" s="375"/>
      <c r="AC229" s="375"/>
      <c r="AD229" s="375" t="s">
        <v>360</v>
      </c>
      <c r="AE229" s="379"/>
      <c r="AF229" s="374"/>
      <c r="AG229" s="376">
        <v>1.5564618022666029E-4</v>
      </c>
      <c r="AH229" s="376">
        <v>1.6209167382877753E-4</v>
      </c>
      <c r="AI229" s="376">
        <v>1.114625812294046</v>
      </c>
      <c r="AJ229" s="374" t="s">
        <v>181</v>
      </c>
      <c r="AK229" s="368">
        <v>24.415707583267395</v>
      </c>
      <c r="AL229" s="376">
        <v>5.7753657306948501E-4</v>
      </c>
      <c r="AM229" s="380"/>
      <c r="AN229" s="381">
        <v>20</v>
      </c>
      <c r="AO229" s="382" t="s">
        <v>305</v>
      </c>
      <c r="AP229" s="382" t="s">
        <v>0</v>
      </c>
      <c r="AQ229" s="382" t="s">
        <v>386</v>
      </c>
      <c r="AR229" s="383" t="s">
        <v>0</v>
      </c>
      <c r="AS229" s="384"/>
      <c r="AT229" s="384"/>
    </row>
    <row r="230" spans="1:46" x14ac:dyDescent="0.3">
      <c r="A230" s="375" t="s">
        <v>2985</v>
      </c>
      <c r="B230" s="375" t="s">
        <v>310</v>
      </c>
      <c r="C230" s="375" t="s">
        <v>295</v>
      </c>
      <c r="D230" s="375" t="s">
        <v>438</v>
      </c>
      <c r="E230" s="375" t="s">
        <v>297</v>
      </c>
      <c r="F230" s="375" t="s">
        <v>452</v>
      </c>
      <c r="G230" s="375" t="s">
        <v>463</v>
      </c>
      <c r="H230" s="375" t="s">
        <v>542</v>
      </c>
      <c r="I230" s="375" t="s">
        <v>465</v>
      </c>
      <c r="J230" s="375" t="s">
        <v>2906</v>
      </c>
      <c r="K230" s="375" t="s">
        <v>474</v>
      </c>
      <c r="L230" s="376">
        <v>1.8630212034499503</v>
      </c>
      <c r="M230" s="365">
        <v>2.1</v>
      </c>
      <c r="N230" s="376">
        <v>1.6739950135022907</v>
      </c>
      <c r="O230" s="375" t="s">
        <v>2981</v>
      </c>
      <c r="P230" s="375"/>
      <c r="Q230" s="375" t="s">
        <v>300</v>
      </c>
      <c r="R230" s="375" t="s">
        <v>542</v>
      </c>
      <c r="S230" s="375"/>
      <c r="T230" s="377">
        <v>1.0549999999999997</v>
      </c>
      <c r="U230" s="378">
        <v>30</v>
      </c>
      <c r="V230" s="379">
        <v>45931</v>
      </c>
      <c r="W230" s="379"/>
      <c r="X230" s="375" t="s">
        <v>2899</v>
      </c>
      <c r="Y230" s="375"/>
      <c r="Z230" s="375"/>
      <c r="AA230" s="375"/>
      <c r="AB230" s="375"/>
      <c r="AC230" s="375"/>
      <c r="AD230" s="375" t="s">
        <v>360</v>
      </c>
      <c r="AE230" s="379"/>
      <c r="AF230" s="374"/>
      <c r="AG230" s="376">
        <v>1.5564618022666029E-4</v>
      </c>
      <c r="AH230" s="376">
        <v>1.6209167382877753E-4</v>
      </c>
      <c r="AI230" s="376">
        <v>1.114625812294046</v>
      </c>
      <c r="AJ230" s="374" t="s">
        <v>181</v>
      </c>
      <c r="AK230" s="368">
        <v>24.415707583267395</v>
      </c>
      <c r="AL230" s="376">
        <v>5.7753657306948501E-4</v>
      </c>
      <c r="AM230" s="380"/>
      <c r="AN230" s="381">
        <v>20</v>
      </c>
      <c r="AO230" s="382" t="s">
        <v>305</v>
      </c>
      <c r="AP230" s="382" t="s">
        <v>0</v>
      </c>
      <c r="AQ230" s="382" t="s">
        <v>386</v>
      </c>
      <c r="AR230" s="383" t="s">
        <v>0</v>
      </c>
      <c r="AS230" s="384"/>
      <c r="AT230" s="384"/>
    </row>
    <row r="231" spans="1:46" x14ac:dyDescent="0.3">
      <c r="A231" s="374" t="s">
        <v>581</v>
      </c>
      <c r="B231" s="375" t="s">
        <v>312</v>
      </c>
      <c r="C231" s="375" t="s">
        <v>295</v>
      </c>
      <c r="D231" s="375" t="s">
        <v>438</v>
      </c>
      <c r="E231" s="375" t="s">
        <v>297</v>
      </c>
      <c r="F231" s="375" t="s">
        <v>298</v>
      </c>
      <c r="G231" s="375" t="s">
        <v>582</v>
      </c>
      <c r="H231" s="375" t="s">
        <v>583</v>
      </c>
      <c r="I231" s="375"/>
      <c r="J231" s="375"/>
      <c r="K231" s="375"/>
      <c r="L231" s="376">
        <v>1669.5204977484755</v>
      </c>
      <c r="M231" s="365">
        <v>500</v>
      </c>
      <c r="N231" s="376">
        <v>1500</v>
      </c>
      <c r="O231" s="375" t="s">
        <v>584</v>
      </c>
      <c r="P231" s="375"/>
      <c r="Q231" s="375" t="s">
        <v>300</v>
      </c>
      <c r="R231" s="375" t="s">
        <v>443</v>
      </c>
      <c r="S231" s="375"/>
      <c r="T231" s="377">
        <v>834</v>
      </c>
      <c r="U231" s="378">
        <v>10</v>
      </c>
      <c r="V231" s="379">
        <v>45931</v>
      </c>
      <c r="W231" s="379"/>
      <c r="X231" s="375" t="s">
        <v>2893</v>
      </c>
      <c r="Y231" s="375"/>
      <c r="Z231" s="375"/>
      <c r="AA231" s="375"/>
      <c r="AB231" s="375"/>
      <c r="AC231" s="375"/>
      <c r="AD231" s="375" t="s">
        <v>360</v>
      </c>
      <c r="AE231" s="379"/>
      <c r="AF231" s="374"/>
      <c r="AG231" s="376">
        <v>0.14097536628490134</v>
      </c>
      <c r="AH231" s="376">
        <v>0.14704029444411715</v>
      </c>
      <c r="AI231" s="376">
        <v>0.65094062447624224</v>
      </c>
      <c r="AJ231" s="374" t="s">
        <v>0</v>
      </c>
      <c r="AK231" s="368">
        <v>53.042518354421276</v>
      </c>
      <c r="AL231" s="376">
        <v>1.5526540629060765</v>
      </c>
      <c r="AM231" s="380"/>
      <c r="AN231" s="381">
        <v>17</v>
      </c>
      <c r="AO231" s="382" t="s">
        <v>305</v>
      </c>
      <c r="AP231" s="382" t="s">
        <v>0</v>
      </c>
      <c r="AQ231" s="382" t="s">
        <v>386</v>
      </c>
      <c r="AR231" s="383" t="s">
        <v>0</v>
      </c>
      <c r="AS231" s="383"/>
      <c r="AT231" s="375"/>
    </row>
    <row r="232" spans="1:46" x14ac:dyDescent="0.3">
      <c r="A232" s="374" t="s">
        <v>585</v>
      </c>
      <c r="B232" s="375" t="s">
        <v>312</v>
      </c>
      <c r="C232" s="375" t="s">
        <v>295</v>
      </c>
      <c r="D232" s="375" t="s">
        <v>438</v>
      </c>
      <c r="E232" s="375" t="s">
        <v>297</v>
      </c>
      <c r="F232" s="375" t="s">
        <v>298</v>
      </c>
      <c r="G232" s="375" t="s">
        <v>586</v>
      </c>
      <c r="H232" s="375" t="s">
        <v>587</v>
      </c>
      <c r="I232" s="375" t="s">
        <v>589</v>
      </c>
      <c r="J232" s="386"/>
      <c r="K232" s="384"/>
      <c r="L232" s="376">
        <v>1255.5043363766877</v>
      </c>
      <c r="M232" s="365">
        <v>300</v>
      </c>
      <c r="N232" s="376">
        <v>1131.8569488710114</v>
      </c>
      <c r="O232" s="375" t="s">
        <v>3452</v>
      </c>
      <c r="P232" s="375"/>
      <c r="Q232" s="375" t="s">
        <v>300</v>
      </c>
      <c r="R232" s="375" t="s">
        <v>443</v>
      </c>
      <c r="S232" s="375"/>
      <c r="T232" s="377">
        <v>371.09710254759318</v>
      </c>
      <c r="U232" s="378">
        <v>5</v>
      </c>
      <c r="V232" s="379">
        <v>45931</v>
      </c>
      <c r="W232" s="379"/>
      <c r="X232" s="375" t="s">
        <v>590</v>
      </c>
      <c r="Y232" s="375"/>
      <c r="Z232" s="375"/>
      <c r="AA232" s="375"/>
      <c r="AB232" s="375"/>
      <c r="AC232" s="375"/>
      <c r="AD232" s="375" t="s">
        <v>304</v>
      </c>
      <c r="AE232" s="379">
        <v>45119</v>
      </c>
      <c r="AF232" s="374" t="s">
        <v>2987</v>
      </c>
      <c r="AG232" s="376">
        <v>0.15096815625285717</v>
      </c>
      <c r="AH232" s="376">
        <v>0.15677025743605608</v>
      </c>
      <c r="AI232" s="376">
        <v>0.77419985588895479</v>
      </c>
      <c r="AJ232" s="374" t="s">
        <v>0</v>
      </c>
      <c r="AK232" s="368">
        <v>49.624808657657589</v>
      </c>
      <c r="AL232" s="376">
        <v>2.3352380656606373</v>
      </c>
      <c r="AM232" s="380"/>
      <c r="AN232" s="381">
        <v>17</v>
      </c>
      <c r="AO232" s="382" t="s">
        <v>305</v>
      </c>
      <c r="AP232" s="382" t="s">
        <v>0</v>
      </c>
      <c r="AQ232" s="382" t="s">
        <v>306</v>
      </c>
      <c r="AR232" s="383" t="s">
        <v>0</v>
      </c>
      <c r="AS232" s="383"/>
      <c r="AT232" s="375"/>
    </row>
    <row r="233" spans="1:46" x14ac:dyDescent="0.3">
      <c r="A233" s="374" t="s">
        <v>591</v>
      </c>
      <c r="B233" s="375" t="s">
        <v>312</v>
      </c>
      <c r="C233" s="375" t="s">
        <v>295</v>
      </c>
      <c r="D233" s="375" t="s">
        <v>438</v>
      </c>
      <c r="E233" s="375" t="s">
        <v>297</v>
      </c>
      <c r="F233" s="375" t="s">
        <v>298</v>
      </c>
      <c r="G233" s="375" t="s">
        <v>586</v>
      </c>
      <c r="H233" s="375" t="s">
        <v>587</v>
      </c>
      <c r="I233" s="375" t="s">
        <v>592</v>
      </c>
      <c r="J233" s="386"/>
      <c r="K233" s="384"/>
      <c r="L233" s="376">
        <v>390.51488271224838</v>
      </c>
      <c r="M233" s="365">
        <v>150</v>
      </c>
      <c r="N233" s="376">
        <v>352.05532217516082</v>
      </c>
      <c r="O233" s="375" t="s">
        <v>3453</v>
      </c>
      <c r="P233" s="375"/>
      <c r="Q233" s="375" t="s">
        <v>300</v>
      </c>
      <c r="R233" s="375" t="s">
        <v>443</v>
      </c>
      <c r="S233" s="375"/>
      <c r="T233" s="377">
        <v>371.09710254759318</v>
      </c>
      <c r="U233" s="378">
        <v>5</v>
      </c>
      <c r="V233" s="379">
        <v>45931</v>
      </c>
      <c r="W233" s="379"/>
      <c r="X233" s="375" t="s">
        <v>590</v>
      </c>
      <c r="Y233" s="375"/>
      <c r="Z233" s="375"/>
      <c r="AA233" s="375"/>
      <c r="AB233" s="375"/>
      <c r="AC233" s="375"/>
      <c r="AD233" s="375" t="s">
        <v>304</v>
      </c>
      <c r="AE233" s="379">
        <v>45119</v>
      </c>
      <c r="AF233" s="374" t="s">
        <v>2987</v>
      </c>
      <c r="AG233" s="376">
        <v>4.6957473681461338E-2</v>
      </c>
      <c r="AH233" s="376">
        <v>4.8762172237565501E-2</v>
      </c>
      <c r="AI233" s="376">
        <v>0.24080885836749907</v>
      </c>
      <c r="AJ233" s="374" t="s">
        <v>0</v>
      </c>
      <c r="AK233" s="368">
        <v>207.75411980284042</v>
      </c>
      <c r="AL233" s="376">
        <v>0.72635768184478144</v>
      </c>
      <c r="AM233" s="380"/>
      <c r="AN233" s="381">
        <v>17</v>
      </c>
      <c r="AO233" s="382" t="s">
        <v>305</v>
      </c>
      <c r="AP233" s="382" t="s">
        <v>0</v>
      </c>
      <c r="AQ233" s="382" t="s">
        <v>306</v>
      </c>
      <c r="AR233" s="383" t="s">
        <v>0</v>
      </c>
      <c r="AS233" s="383"/>
      <c r="AT233" s="375"/>
    </row>
    <row r="234" spans="1:46" x14ac:dyDescent="0.3">
      <c r="A234" s="374" t="s">
        <v>2391</v>
      </c>
      <c r="B234" s="375" t="s">
        <v>312</v>
      </c>
      <c r="C234" s="375" t="s">
        <v>295</v>
      </c>
      <c r="D234" s="375" t="s">
        <v>438</v>
      </c>
      <c r="E234" s="375" t="s">
        <v>297</v>
      </c>
      <c r="F234" s="375" t="s">
        <v>298</v>
      </c>
      <c r="G234" s="375" t="s">
        <v>582</v>
      </c>
      <c r="H234" s="375" t="s">
        <v>605</v>
      </c>
      <c r="I234" s="375" t="s">
        <v>589</v>
      </c>
      <c r="J234" s="375" t="s">
        <v>606</v>
      </c>
      <c r="K234" s="375"/>
      <c r="L234" s="376">
        <v>149.62242700821838</v>
      </c>
      <c r="M234" s="365">
        <v>120</v>
      </c>
      <c r="N234" s="376">
        <v>134.5</v>
      </c>
      <c r="O234" s="375" t="s">
        <v>607</v>
      </c>
      <c r="P234" s="375"/>
      <c r="Q234" s="375" t="s">
        <v>300</v>
      </c>
      <c r="R234" s="375" t="s">
        <v>443</v>
      </c>
      <c r="S234" s="375"/>
      <c r="T234" s="377">
        <v>255.2</v>
      </c>
      <c r="U234" s="378">
        <v>15</v>
      </c>
      <c r="V234" s="379">
        <v>45200</v>
      </c>
      <c r="W234" s="379"/>
      <c r="X234" s="375" t="s">
        <v>2986</v>
      </c>
      <c r="Y234" s="375"/>
      <c r="Z234" s="375"/>
      <c r="AA234" s="375"/>
      <c r="AB234" s="375"/>
      <c r="AC234" s="375"/>
      <c r="AD234" s="375" t="s">
        <v>304</v>
      </c>
      <c r="AE234" s="379">
        <v>45282</v>
      </c>
      <c r="AF234" s="374" t="s">
        <v>2988</v>
      </c>
      <c r="AG234" s="376">
        <v>1.2634212326452858E-2</v>
      </c>
      <c r="AH234" s="376">
        <v>1.3177751188081779E-2</v>
      </c>
      <c r="AI234" s="376">
        <v>0.2534767054889544</v>
      </c>
      <c r="AJ234" s="374" t="s">
        <v>0</v>
      </c>
      <c r="AK234" s="368">
        <v>161.02733110396485</v>
      </c>
      <c r="AL234" s="376">
        <v>9.2765904745095024E-2</v>
      </c>
      <c r="AM234" s="380"/>
      <c r="AN234" s="385">
        <v>17</v>
      </c>
      <c r="AO234" s="382" t="s">
        <v>305</v>
      </c>
      <c r="AP234" s="382" t="s">
        <v>0</v>
      </c>
      <c r="AQ234" s="382" t="s">
        <v>386</v>
      </c>
      <c r="AR234" s="383" t="s">
        <v>0</v>
      </c>
      <c r="AS234" s="383"/>
      <c r="AT234" s="375"/>
    </row>
    <row r="235" spans="1:46" x14ac:dyDescent="0.3">
      <c r="A235" s="374" t="s">
        <v>2392</v>
      </c>
      <c r="B235" s="375" t="s">
        <v>312</v>
      </c>
      <c r="C235" s="375" t="s">
        <v>295</v>
      </c>
      <c r="D235" s="375" t="s">
        <v>438</v>
      </c>
      <c r="E235" s="375" t="s">
        <v>297</v>
      </c>
      <c r="F235" s="375" t="s">
        <v>298</v>
      </c>
      <c r="G235" s="375" t="s">
        <v>582</v>
      </c>
      <c r="H235" s="375" t="s">
        <v>605</v>
      </c>
      <c r="I235" s="375" t="s">
        <v>589</v>
      </c>
      <c r="J235" s="375" t="s">
        <v>608</v>
      </c>
      <c r="K235" s="375"/>
      <c r="L235" s="376">
        <v>398.98200855193073</v>
      </c>
      <c r="M235" s="365">
        <v>120</v>
      </c>
      <c r="N235" s="376">
        <v>358</v>
      </c>
      <c r="O235" s="375" t="s">
        <v>609</v>
      </c>
      <c r="P235" s="375"/>
      <c r="Q235" s="375" t="s">
        <v>300</v>
      </c>
      <c r="R235" s="375" t="s">
        <v>443</v>
      </c>
      <c r="S235" s="375"/>
      <c r="T235" s="377">
        <v>272.14</v>
      </c>
      <c r="U235" s="378">
        <v>15</v>
      </c>
      <c r="V235" s="379">
        <v>45200</v>
      </c>
      <c r="W235" s="379"/>
      <c r="X235" s="375" t="s">
        <v>2986</v>
      </c>
      <c r="Y235" s="375"/>
      <c r="Z235" s="375"/>
      <c r="AA235" s="375"/>
      <c r="AB235" s="375"/>
      <c r="AC235" s="375"/>
      <c r="AD235" s="375" t="s">
        <v>304</v>
      </c>
      <c r="AE235" s="379">
        <v>45282</v>
      </c>
      <c r="AF235" s="374" t="s">
        <v>2988</v>
      </c>
      <c r="AG235" s="376">
        <v>3.3690293034765721E-2</v>
      </c>
      <c r="AH235" s="376">
        <v>3.5139689566255114E-2</v>
      </c>
      <c r="AI235" s="376">
        <v>0.6759190256388119</v>
      </c>
      <c r="AJ235" s="374" t="s">
        <v>0</v>
      </c>
      <c r="AK235" s="368">
        <v>50.49760507306236</v>
      </c>
      <c r="AL235" s="376">
        <v>0.24736884530219619</v>
      </c>
      <c r="AM235" s="380"/>
      <c r="AN235" s="381">
        <v>17</v>
      </c>
      <c r="AO235" s="382" t="s">
        <v>305</v>
      </c>
      <c r="AP235" s="382" t="s">
        <v>0</v>
      </c>
      <c r="AQ235" s="382" t="s">
        <v>386</v>
      </c>
      <c r="AR235" s="383" t="s">
        <v>0</v>
      </c>
      <c r="AS235" s="383"/>
      <c r="AT235" s="375"/>
    </row>
    <row r="236" spans="1:46" x14ac:dyDescent="0.3">
      <c r="A236" s="374" t="s">
        <v>2393</v>
      </c>
      <c r="B236" s="375" t="s">
        <v>312</v>
      </c>
      <c r="C236" s="375" t="s">
        <v>295</v>
      </c>
      <c r="D236" s="375" t="s">
        <v>438</v>
      </c>
      <c r="E236" s="375" t="s">
        <v>297</v>
      </c>
      <c r="F236" s="375" t="s">
        <v>298</v>
      </c>
      <c r="G236" s="375" t="s">
        <v>582</v>
      </c>
      <c r="H236" s="375" t="s">
        <v>605</v>
      </c>
      <c r="I236" s="375" t="s">
        <v>589</v>
      </c>
      <c r="J236" s="375" t="s">
        <v>610</v>
      </c>
      <c r="K236" s="375"/>
      <c r="L236" s="376">
        <v>698.22686256836744</v>
      </c>
      <c r="M236" s="365">
        <v>120</v>
      </c>
      <c r="N236" s="376">
        <v>627</v>
      </c>
      <c r="O236" s="375" t="s">
        <v>611</v>
      </c>
      <c r="P236" s="375"/>
      <c r="Q236" s="375" t="s">
        <v>300</v>
      </c>
      <c r="R236" s="375" t="s">
        <v>443</v>
      </c>
      <c r="S236" s="375"/>
      <c r="T236" s="377">
        <v>255.2</v>
      </c>
      <c r="U236" s="378">
        <v>15</v>
      </c>
      <c r="V236" s="379">
        <v>45200</v>
      </c>
      <c r="W236" s="379"/>
      <c r="X236" s="375" t="s">
        <v>2986</v>
      </c>
      <c r="Y236" s="375"/>
      <c r="Z236" s="375"/>
      <c r="AA236" s="375"/>
      <c r="AB236" s="375"/>
      <c r="AC236" s="375"/>
      <c r="AD236" s="375" t="s">
        <v>304</v>
      </c>
      <c r="AE236" s="379">
        <v>45282</v>
      </c>
      <c r="AF236" s="374" t="s">
        <v>2988</v>
      </c>
      <c r="AG236" s="376">
        <v>5.8958717687671441E-2</v>
      </c>
      <c r="AH236" s="376">
        <v>6.1495191942418675E-2</v>
      </c>
      <c r="AI236" s="376">
        <v>1.1828724366167209</v>
      </c>
      <c r="AJ236" s="374" t="s">
        <v>181</v>
      </c>
      <c r="AK236" s="368">
        <v>22.073953830575064</v>
      </c>
      <c r="AL236" s="376">
        <v>0.43290065479238632</v>
      </c>
      <c r="AM236" s="380"/>
      <c r="AN236" s="385">
        <v>17</v>
      </c>
      <c r="AO236" s="382" t="s">
        <v>305</v>
      </c>
      <c r="AP236" s="382" t="s">
        <v>0</v>
      </c>
      <c r="AQ236" s="382" t="s">
        <v>386</v>
      </c>
      <c r="AR236" s="383" t="s">
        <v>0</v>
      </c>
      <c r="AS236" s="383"/>
      <c r="AT236" s="375"/>
    </row>
    <row r="237" spans="1:46" x14ac:dyDescent="0.3">
      <c r="A237" s="374" t="s">
        <v>2394</v>
      </c>
      <c r="B237" s="375" t="s">
        <v>312</v>
      </c>
      <c r="C237" s="375" t="s">
        <v>295</v>
      </c>
      <c r="D237" s="375" t="s">
        <v>438</v>
      </c>
      <c r="E237" s="375" t="s">
        <v>297</v>
      </c>
      <c r="F237" s="375" t="s">
        <v>298</v>
      </c>
      <c r="G237" s="375" t="s">
        <v>582</v>
      </c>
      <c r="H237" s="375" t="s">
        <v>612</v>
      </c>
      <c r="I237" s="375" t="s">
        <v>589</v>
      </c>
      <c r="J237" s="375" t="s">
        <v>606</v>
      </c>
      <c r="K237" s="375"/>
      <c r="L237" s="376">
        <v>689.5230957067721</v>
      </c>
      <c r="M237" s="365">
        <v>250</v>
      </c>
      <c r="N237" s="376">
        <v>619.5</v>
      </c>
      <c r="O237" s="375" t="s">
        <v>613</v>
      </c>
      <c r="P237" s="375"/>
      <c r="Q237" s="375" t="s">
        <v>300</v>
      </c>
      <c r="R237" s="375" t="s">
        <v>443</v>
      </c>
      <c r="S237" s="375"/>
      <c r="T237" s="377">
        <v>387.91</v>
      </c>
      <c r="U237" s="378">
        <v>15</v>
      </c>
      <c r="V237" s="379">
        <v>45200</v>
      </c>
      <c r="W237" s="379"/>
      <c r="X237" s="375" t="s">
        <v>2986</v>
      </c>
      <c r="Y237" s="375"/>
      <c r="Z237" s="375"/>
      <c r="AA237" s="375"/>
      <c r="AB237" s="375"/>
      <c r="AC237" s="375"/>
      <c r="AD237" s="375" t="s">
        <v>304</v>
      </c>
      <c r="AE237" s="379">
        <v>45282</v>
      </c>
      <c r="AF237" s="374" t="s">
        <v>2988</v>
      </c>
      <c r="AG237" s="376">
        <v>5.8223766111439486E-2</v>
      </c>
      <c r="AH237" s="376">
        <v>6.0728621874050003E-2</v>
      </c>
      <c r="AI237" s="376">
        <v>0.76849292007852321</v>
      </c>
      <c r="AJ237" s="374" t="s">
        <v>0</v>
      </c>
      <c r="AK237" s="368">
        <v>42.50849524448104</v>
      </c>
      <c r="AL237" s="376">
        <v>0.42750431933819705</v>
      </c>
      <c r="AM237" s="380"/>
      <c r="AN237" s="381">
        <v>17</v>
      </c>
      <c r="AO237" s="382" t="s">
        <v>305</v>
      </c>
      <c r="AP237" s="382" t="s">
        <v>0</v>
      </c>
      <c r="AQ237" s="382" t="s">
        <v>386</v>
      </c>
      <c r="AR237" s="383" t="s">
        <v>0</v>
      </c>
      <c r="AS237" s="383"/>
      <c r="AT237" s="375"/>
    </row>
    <row r="238" spans="1:46" x14ac:dyDescent="0.3">
      <c r="A238" s="374" t="s">
        <v>2395</v>
      </c>
      <c r="B238" s="375" t="s">
        <v>312</v>
      </c>
      <c r="C238" s="375" t="s">
        <v>295</v>
      </c>
      <c r="D238" s="375" t="s">
        <v>438</v>
      </c>
      <c r="E238" s="375" t="s">
        <v>297</v>
      </c>
      <c r="F238" s="375" t="s">
        <v>298</v>
      </c>
      <c r="G238" s="375" t="s">
        <v>582</v>
      </c>
      <c r="H238" s="375" t="s">
        <v>612</v>
      </c>
      <c r="I238" s="375" t="s">
        <v>589</v>
      </c>
      <c r="J238" s="375" t="s">
        <v>608</v>
      </c>
      <c r="K238" s="375"/>
      <c r="L238" s="376">
        <v>963.90322444340813</v>
      </c>
      <c r="M238" s="365">
        <v>250</v>
      </c>
      <c r="N238" s="376">
        <v>866</v>
      </c>
      <c r="O238" s="375" t="s">
        <v>614</v>
      </c>
      <c r="P238" s="375"/>
      <c r="Q238" s="375" t="s">
        <v>300</v>
      </c>
      <c r="R238" s="375" t="s">
        <v>443</v>
      </c>
      <c r="S238" s="375"/>
      <c r="T238" s="377">
        <v>413.65</v>
      </c>
      <c r="U238" s="378">
        <v>15</v>
      </c>
      <c r="V238" s="379">
        <v>45200</v>
      </c>
      <c r="W238" s="379"/>
      <c r="X238" s="375" t="s">
        <v>2986</v>
      </c>
      <c r="Y238" s="375"/>
      <c r="Z238" s="375"/>
      <c r="AA238" s="375"/>
      <c r="AB238" s="375"/>
      <c r="AC238" s="375"/>
      <c r="AD238" s="375" t="s">
        <v>304</v>
      </c>
      <c r="AE238" s="379">
        <v>45282</v>
      </c>
      <c r="AF238" s="374" t="s">
        <v>2988</v>
      </c>
      <c r="AG238" s="376">
        <v>8.1392597642475403E-2</v>
      </c>
      <c r="AH238" s="376">
        <v>8.4894204131625836E-2</v>
      </c>
      <c r="AI238" s="376">
        <v>1.0742973052502842</v>
      </c>
      <c r="AJ238" s="374" t="s">
        <v>181</v>
      </c>
      <c r="AK238" s="368">
        <v>25.904073685297693</v>
      </c>
      <c r="AL238" s="376">
        <v>0.59761999915491093</v>
      </c>
      <c r="AM238" s="380"/>
      <c r="AN238" s="385">
        <v>17</v>
      </c>
      <c r="AO238" s="382" t="s">
        <v>305</v>
      </c>
      <c r="AP238" s="382" t="s">
        <v>0</v>
      </c>
      <c r="AQ238" s="382" t="s">
        <v>386</v>
      </c>
      <c r="AR238" s="383" t="s">
        <v>0</v>
      </c>
      <c r="AS238" s="383"/>
      <c r="AT238" s="375"/>
    </row>
    <row r="239" spans="1:46" x14ac:dyDescent="0.3">
      <c r="A239" s="374" t="s">
        <v>2396</v>
      </c>
      <c r="B239" s="375" t="s">
        <v>312</v>
      </c>
      <c r="C239" s="375" t="s">
        <v>295</v>
      </c>
      <c r="D239" s="375" t="s">
        <v>438</v>
      </c>
      <c r="E239" s="375" t="s">
        <v>297</v>
      </c>
      <c r="F239" s="375" t="s">
        <v>298</v>
      </c>
      <c r="G239" s="375" t="s">
        <v>582</v>
      </c>
      <c r="H239" s="375" t="s">
        <v>612</v>
      </c>
      <c r="I239" s="375" t="s">
        <v>589</v>
      </c>
      <c r="J239" s="375" t="s">
        <v>610</v>
      </c>
      <c r="K239" s="375"/>
      <c r="L239" s="376">
        <v>1293.1549268727108</v>
      </c>
      <c r="M239" s="365">
        <v>250</v>
      </c>
      <c r="N239" s="376">
        <v>1162</v>
      </c>
      <c r="O239" s="375" t="s">
        <v>615</v>
      </c>
      <c r="P239" s="375"/>
      <c r="Q239" s="375" t="s">
        <v>300</v>
      </c>
      <c r="R239" s="375" t="s">
        <v>443</v>
      </c>
      <c r="S239" s="375"/>
      <c r="T239" s="377">
        <v>387.91</v>
      </c>
      <c r="U239" s="378">
        <v>15</v>
      </c>
      <c r="V239" s="379">
        <v>45200</v>
      </c>
      <c r="W239" s="379"/>
      <c r="X239" s="375" t="s">
        <v>2986</v>
      </c>
      <c r="Y239" s="375"/>
      <c r="Z239" s="375"/>
      <c r="AA239" s="375"/>
      <c r="AB239" s="375"/>
      <c r="AC239" s="375"/>
      <c r="AD239" s="375" t="s">
        <v>304</v>
      </c>
      <c r="AE239" s="379">
        <v>45282</v>
      </c>
      <c r="AF239" s="374" t="s">
        <v>2988</v>
      </c>
      <c r="AG239" s="376">
        <v>0.1091948195454084</v>
      </c>
      <c r="AH239" s="376">
        <v>0.11389251073326499</v>
      </c>
      <c r="AI239" s="376">
        <v>1.4412576055160244</v>
      </c>
      <c r="AJ239" s="374" t="s">
        <v>181</v>
      </c>
      <c r="AK239" s="368">
        <v>15.279845660080733</v>
      </c>
      <c r="AL239" s="376">
        <v>0.80175605466107736</v>
      </c>
      <c r="AM239" s="380"/>
      <c r="AN239" s="381">
        <v>17</v>
      </c>
      <c r="AO239" s="382" t="s">
        <v>305</v>
      </c>
      <c r="AP239" s="382" t="s">
        <v>0</v>
      </c>
      <c r="AQ239" s="382" t="s">
        <v>386</v>
      </c>
      <c r="AR239" s="383" t="s">
        <v>0</v>
      </c>
      <c r="AS239" s="383"/>
      <c r="AT239" s="375"/>
    </row>
    <row r="240" spans="1:46" x14ac:dyDescent="0.3">
      <c r="A240" s="374" t="s">
        <v>2397</v>
      </c>
      <c r="B240" s="375" t="s">
        <v>312</v>
      </c>
      <c r="C240" s="375" t="s">
        <v>295</v>
      </c>
      <c r="D240" s="375" t="s">
        <v>438</v>
      </c>
      <c r="E240" s="375" t="s">
        <v>297</v>
      </c>
      <c r="F240" s="375" t="s">
        <v>298</v>
      </c>
      <c r="G240" s="375" t="s">
        <v>582</v>
      </c>
      <c r="H240" s="375" t="s">
        <v>605</v>
      </c>
      <c r="I240" s="375" t="s">
        <v>592</v>
      </c>
      <c r="J240" s="375" t="s">
        <v>606</v>
      </c>
      <c r="K240" s="375"/>
      <c r="L240" s="376">
        <v>177.75384739528016</v>
      </c>
      <c r="M240" s="365">
        <v>120</v>
      </c>
      <c r="N240" s="376">
        <v>159.5</v>
      </c>
      <c r="O240" s="375" t="s">
        <v>616</v>
      </c>
      <c r="P240" s="375"/>
      <c r="Q240" s="375" t="s">
        <v>300</v>
      </c>
      <c r="R240" s="375" t="s">
        <v>443</v>
      </c>
      <c r="S240" s="375"/>
      <c r="T240" s="377">
        <v>255.2</v>
      </c>
      <c r="U240" s="378">
        <v>15</v>
      </c>
      <c r="V240" s="379">
        <v>45200</v>
      </c>
      <c r="W240" s="379"/>
      <c r="X240" s="375" t="s">
        <v>2986</v>
      </c>
      <c r="Y240" s="375"/>
      <c r="Z240" s="375"/>
      <c r="AA240" s="375"/>
      <c r="AB240" s="375"/>
      <c r="AC240" s="375"/>
      <c r="AD240" s="375" t="s">
        <v>304</v>
      </c>
      <c r="AE240" s="379">
        <v>45282</v>
      </c>
      <c r="AF240" s="374" t="s">
        <v>2988</v>
      </c>
      <c r="AG240" s="376">
        <v>1.5009647248353443E-2</v>
      </c>
      <c r="AH240" s="376">
        <v>1.5655380149465152E-2</v>
      </c>
      <c r="AI240" s="376">
        <v>0.30113439894453209</v>
      </c>
      <c r="AJ240" s="374" t="s">
        <v>0</v>
      </c>
      <c r="AK240" s="368">
        <v>133.03887152573594</v>
      </c>
      <c r="AL240" s="376">
        <v>0.11020738538507333</v>
      </c>
      <c r="AM240" s="380"/>
      <c r="AN240" s="385">
        <v>17</v>
      </c>
      <c r="AO240" s="382" t="s">
        <v>305</v>
      </c>
      <c r="AP240" s="382" t="s">
        <v>0</v>
      </c>
      <c r="AQ240" s="382" t="s">
        <v>386</v>
      </c>
      <c r="AR240" s="383" t="s">
        <v>0</v>
      </c>
      <c r="AS240" s="383"/>
      <c r="AT240" s="375"/>
    </row>
    <row r="241" spans="1:46" x14ac:dyDescent="0.3">
      <c r="A241" s="374" t="s">
        <v>2398</v>
      </c>
      <c r="B241" s="375" t="s">
        <v>312</v>
      </c>
      <c r="C241" s="375" t="s">
        <v>295</v>
      </c>
      <c r="D241" s="375" t="s">
        <v>438</v>
      </c>
      <c r="E241" s="375" t="s">
        <v>297</v>
      </c>
      <c r="F241" s="375" t="s">
        <v>298</v>
      </c>
      <c r="G241" s="375" t="s">
        <v>582</v>
      </c>
      <c r="H241" s="375" t="s">
        <v>605</v>
      </c>
      <c r="I241" s="375" t="s">
        <v>592</v>
      </c>
      <c r="J241" s="375" t="s">
        <v>608</v>
      </c>
      <c r="K241" s="375"/>
      <c r="L241" s="376">
        <v>473.9991295840955</v>
      </c>
      <c r="M241" s="365">
        <v>120</v>
      </c>
      <c r="N241" s="376">
        <v>426</v>
      </c>
      <c r="O241" s="375" t="s">
        <v>617</v>
      </c>
      <c r="P241" s="375"/>
      <c r="Q241" s="375" t="s">
        <v>300</v>
      </c>
      <c r="R241" s="375" t="s">
        <v>443</v>
      </c>
      <c r="S241" s="375"/>
      <c r="T241" s="377">
        <v>272.14</v>
      </c>
      <c r="U241" s="378">
        <v>15</v>
      </c>
      <c r="V241" s="379">
        <v>45200</v>
      </c>
      <c r="W241" s="379"/>
      <c r="X241" s="375" t="s">
        <v>2986</v>
      </c>
      <c r="Y241" s="375"/>
      <c r="Z241" s="375"/>
      <c r="AA241" s="375"/>
      <c r="AB241" s="375"/>
      <c r="AC241" s="375"/>
      <c r="AD241" s="375" t="s">
        <v>304</v>
      </c>
      <c r="AE241" s="379">
        <v>45282</v>
      </c>
      <c r="AF241" s="374" t="s">
        <v>2988</v>
      </c>
      <c r="AG241" s="376">
        <v>4.0024786159833951E-2</v>
      </c>
      <c r="AH241" s="376">
        <v>4.1746700129944109E-2</v>
      </c>
      <c r="AI241" s="376">
        <v>0.80300620818701918</v>
      </c>
      <c r="AJ241" s="374" t="s">
        <v>0</v>
      </c>
      <c r="AK241" s="368">
        <v>40.001393481042982</v>
      </c>
      <c r="AL241" s="376">
        <v>0.29387946034213813</v>
      </c>
      <c r="AM241" s="380"/>
      <c r="AN241" s="381">
        <v>17</v>
      </c>
      <c r="AO241" s="382" t="s">
        <v>305</v>
      </c>
      <c r="AP241" s="382" t="s">
        <v>0</v>
      </c>
      <c r="AQ241" s="382" t="s">
        <v>386</v>
      </c>
      <c r="AR241" s="383" t="s">
        <v>0</v>
      </c>
      <c r="AS241" s="383"/>
      <c r="AT241" s="375"/>
    </row>
    <row r="242" spans="1:46" x14ac:dyDescent="0.3">
      <c r="A242" s="374" t="s">
        <v>2399</v>
      </c>
      <c r="B242" s="375" t="s">
        <v>312</v>
      </c>
      <c r="C242" s="375" t="s">
        <v>295</v>
      </c>
      <c r="D242" s="375" t="s">
        <v>438</v>
      </c>
      <c r="E242" s="375" t="s">
        <v>297</v>
      </c>
      <c r="F242" s="375" t="s">
        <v>298</v>
      </c>
      <c r="G242" s="375" t="s">
        <v>582</v>
      </c>
      <c r="H242" s="375" t="s">
        <v>605</v>
      </c>
      <c r="I242" s="375" t="s">
        <v>592</v>
      </c>
      <c r="J242" s="375" t="s">
        <v>610</v>
      </c>
      <c r="K242" s="375"/>
      <c r="L242" s="376">
        <v>829.50682437465582</v>
      </c>
      <c r="M242" s="365">
        <v>120</v>
      </c>
      <c r="N242" s="376">
        <v>745</v>
      </c>
      <c r="O242" s="375" t="s">
        <v>618</v>
      </c>
      <c r="P242" s="375"/>
      <c r="Q242" s="375" t="s">
        <v>300</v>
      </c>
      <c r="R242" s="375" t="s">
        <v>443</v>
      </c>
      <c r="S242" s="375"/>
      <c r="T242" s="377">
        <v>255.2</v>
      </c>
      <c r="U242" s="378">
        <v>15</v>
      </c>
      <c r="V242" s="379">
        <v>45200</v>
      </c>
      <c r="W242" s="379"/>
      <c r="X242" s="375" t="s">
        <v>2986</v>
      </c>
      <c r="Y242" s="375"/>
      <c r="Z242" s="375"/>
      <c r="AA242" s="375"/>
      <c r="AB242" s="375"/>
      <c r="AC242" s="375"/>
      <c r="AD242" s="375" t="s">
        <v>304</v>
      </c>
      <c r="AE242" s="379">
        <v>45282</v>
      </c>
      <c r="AF242" s="374" t="s">
        <v>2988</v>
      </c>
      <c r="AG242" s="376">
        <v>7.0044080656540844E-2</v>
      </c>
      <c r="AH242" s="376">
        <v>7.3057460428874413E-2</v>
      </c>
      <c r="AI242" s="376">
        <v>1.4052750060760835</v>
      </c>
      <c r="AJ242" s="374" t="s">
        <v>181</v>
      </c>
      <c r="AK242" s="368">
        <v>16.07625069931985</v>
      </c>
      <c r="AL242" s="376">
        <v>0.51429423111228478</v>
      </c>
      <c r="AM242" s="380"/>
      <c r="AN242" s="385">
        <v>17</v>
      </c>
      <c r="AO242" s="382" t="s">
        <v>305</v>
      </c>
      <c r="AP242" s="382" t="s">
        <v>0</v>
      </c>
      <c r="AQ242" s="382" t="s">
        <v>386</v>
      </c>
      <c r="AR242" s="383" t="s">
        <v>0</v>
      </c>
      <c r="AS242" s="383"/>
      <c r="AT242" s="375"/>
    </row>
    <row r="243" spans="1:46" x14ac:dyDescent="0.3">
      <c r="A243" s="374" t="s">
        <v>2400</v>
      </c>
      <c r="B243" s="375" t="s">
        <v>312</v>
      </c>
      <c r="C243" s="375" t="s">
        <v>295</v>
      </c>
      <c r="D243" s="375" t="s">
        <v>438</v>
      </c>
      <c r="E243" s="375" t="s">
        <v>297</v>
      </c>
      <c r="F243" s="375" t="s">
        <v>298</v>
      </c>
      <c r="G243" s="375" t="s">
        <v>582</v>
      </c>
      <c r="H243" s="375" t="s">
        <v>612</v>
      </c>
      <c r="I243" s="375" t="s">
        <v>592</v>
      </c>
      <c r="J243" s="375" t="s">
        <v>606</v>
      </c>
      <c r="K243" s="375"/>
      <c r="L243" s="376">
        <v>519.97772409208858</v>
      </c>
      <c r="M243" s="365">
        <v>250</v>
      </c>
      <c r="N243" s="376">
        <v>467</v>
      </c>
      <c r="O243" s="375" t="s">
        <v>619</v>
      </c>
      <c r="P243" s="375"/>
      <c r="Q243" s="375" t="s">
        <v>300</v>
      </c>
      <c r="R243" s="375" t="s">
        <v>443</v>
      </c>
      <c r="S243" s="375"/>
      <c r="T243" s="377">
        <v>387.91</v>
      </c>
      <c r="U243" s="378">
        <v>15</v>
      </c>
      <c r="V243" s="379">
        <v>45200</v>
      </c>
      <c r="W243" s="379"/>
      <c r="X243" s="375" t="s">
        <v>2986</v>
      </c>
      <c r="Y243" s="375"/>
      <c r="Z243" s="375"/>
      <c r="AA243" s="375"/>
      <c r="AB243" s="375"/>
      <c r="AC243" s="375"/>
      <c r="AD243" s="375" t="s">
        <v>304</v>
      </c>
      <c r="AE243" s="379">
        <v>45282</v>
      </c>
      <c r="AF243" s="374" t="s">
        <v>2988</v>
      </c>
      <c r="AG243" s="376">
        <v>4.390724774732014E-2</v>
      </c>
      <c r="AH243" s="376">
        <v>4.5796189838935096E-2</v>
      </c>
      <c r="AI243" s="376">
        <v>0.57952982583377932</v>
      </c>
      <c r="AJ243" s="374" t="s">
        <v>0</v>
      </c>
      <c r="AK243" s="368">
        <v>61.528285710582537</v>
      </c>
      <c r="AL243" s="376">
        <v>0.32238618893709364</v>
      </c>
      <c r="AM243" s="380"/>
      <c r="AN243" s="381">
        <v>17</v>
      </c>
      <c r="AO243" s="382" t="s">
        <v>305</v>
      </c>
      <c r="AP243" s="382" t="s">
        <v>0</v>
      </c>
      <c r="AQ243" s="382" t="s">
        <v>386</v>
      </c>
      <c r="AR243" s="383" t="s">
        <v>0</v>
      </c>
      <c r="AS243" s="383"/>
      <c r="AT243" s="375"/>
    </row>
    <row r="244" spans="1:46" x14ac:dyDescent="0.3">
      <c r="A244" s="374" t="s">
        <v>2401</v>
      </c>
      <c r="B244" s="375" t="s">
        <v>312</v>
      </c>
      <c r="C244" s="375" t="s">
        <v>295</v>
      </c>
      <c r="D244" s="375" t="s">
        <v>438</v>
      </c>
      <c r="E244" s="375" t="s">
        <v>297</v>
      </c>
      <c r="F244" s="375" t="s">
        <v>298</v>
      </c>
      <c r="G244" s="375" t="s">
        <v>582</v>
      </c>
      <c r="H244" s="375" t="s">
        <v>612</v>
      </c>
      <c r="I244" s="375" t="s">
        <v>592</v>
      </c>
      <c r="J244" s="375" t="s">
        <v>608</v>
      </c>
      <c r="K244" s="375"/>
      <c r="L244" s="376">
        <v>794.35785282872473</v>
      </c>
      <c r="M244" s="365">
        <v>250</v>
      </c>
      <c r="N244" s="376">
        <v>714</v>
      </c>
      <c r="O244" s="375" t="s">
        <v>620</v>
      </c>
      <c r="P244" s="375"/>
      <c r="Q244" s="375" t="s">
        <v>300</v>
      </c>
      <c r="R244" s="375" t="s">
        <v>443</v>
      </c>
      <c r="S244" s="375"/>
      <c r="T244" s="377">
        <v>413.65</v>
      </c>
      <c r="U244" s="378">
        <v>15</v>
      </c>
      <c r="V244" s="379">
        <v>45200</v>
      </c>
      <c r="W244" s="379"/>
      <c r="X244" s="375" t="s">
        <v>2986</v>
      </c>
      <c r="Y244" s="375"/>
      <c r="Z244" s="375"/>
      <c r="AA244" s="375"/>
      <c r="AB244" s="375"/>
      <c r="AC244" s="375"/>
      <c r="AD244" s="375" t="s">
        <v>304</v>
      </c>
      <c r="AE244" s="379">
        <v>45282</v>
      </c>
      <c r="AF244" s="374" t="s">
        <v>2988</v>
      </c>
      <c r="AG244" s="376">
        <v>6.7076079278356057E-2</v>
      </c>
      <c r="AH244" s="376">
        <v>6.9961772096510944E-2</v>
      </c>
      <c r="AI244" s="376">
        <v>0.88533421100554033</v>
      </c>
      <c r="AJ244" s="374" t="s">
        <v>0</v>
      </c>
      <c r="AK244" s="368">
        <v>34.810216565839802</v>
      </c>
      <c r="AL244" s="376">
        <v>0.49250186875380769</v>
      </c>
      <c r="AM244" s="380"/>
      <c r="AN244" s="385">
        <v>17</v>
      </c>
      <c r="AO244" s="382" t="s">
        <v>305</v>
      </c>
      <c r="AP244" s="382" t="s">
        <v>0</v>
      </c>
      <c r="AQ244" s="382" t="s">
        <v>386</v>
      </c>
      <c r="AR244" s="383" t="s">
        <v>0</v>
      </c>
      <c r="AS244" s="383"/>
      <c r="AT244" s="375"/>
    </row>
    <row r="245" spans="1:46" x14ac:dyDescent="0.3">
      <c r="A245" s="374" t="s">
        <v>2402</v>
      </c>
      <c r="B245" s="375" t="s">
        <v>312</v>
      </c>
      <c r="C245" s="375" t="s">
        <v>295</v>
      </c>
      <c r="D245" s="375" t="s">
        <v>438</v>
      </c>
      <c r="E245" s="375" t="s">
        <v>297</v>
      </c>
      <c r="F245" s="375" t="s">
        <v>298</v>
      </c>
      <c r="G245" s="375" t="s">
        <v>582</v>
      </c>
      <c r="H245" s="375" t="s">
        <v>612</v>
      </c>
      <c r="I245" s="375" t="s">
        <v>592</v>
      </c>
      <c r="J245" s="375" t="s">
        <v>610</v>
      </c>
      <c r="K245" s="375"/>
      <c r="L245" s="376">
        <v>1123.6095552580273</v>
      </c>
      <c r="M245" s="365">
        <v>250</v>
      </c>
      <c r="N245" s="376">
        <v>1010</v>
      </c>
      <c r="O245" s="375" t="s">
        <v>621</v>
      </c>
      <c r="P245" s="375"/>
      <c r="Q245" s="375" t="s">
        <v>300</v>
      </c>
      <c r="R245" s="375" t="s">
        <v>443</v>
      </c>
      <c r="S245" s="375"/>
      <c r="T245" s="377">
        <v>387.91</v>
      </c>
      <c r="U245" s="378">
        <v>15</v>
      </c>
      <c r="V245" s="379">
        <v>45200</v>
      </c>
      <c r="W245" s="379"/>
      <c r="X245" s="375" t="s">
        <v>2986</v>
      </c>
      <c r="Y245" s="375"/>
      <c r="Z245" s="375"/>
      <c r="AA245" s="375"/>
      <c r="AB245" s="375"/>
      <c r="AC245" s="375"/>
      <c r="AD245" s="375" t="s">
        <v>304</v>
      </c>
      <c r="AE245" s="379">
        <v>45282</v>
      </c>
      <c r="AF245" s="374" t="s">
        <v>2988</v>
      </c>
      <c r="AG245" s="376">
        <v>9.4878301181289065E-2</v>
      </c>
      <c r="AH245" s="376">
        <v>9.8960078698150086E-2</v>
      </c>
      <c r="AI245" s="376">
        <v>1.2522945112712807</v>
      </c>
      <c r="AJ245" s="374" t="s">
        <v>181</v>
      </c>
      <c r="AK245" s="368">
        <v>19.973091478649557</v>
      </c>
      <c r="AL245" s="376">
        <v>0.69663792425997451</v>
      </c>
      <c r="AM245" s="380"/>
      <c r="AN245" s="381">
        <v>17</v>
      </c>
      <c r="AO245" s="382" t="s">
        <v>305</v>
      </c>
      <c r="AP245" s="382" t="s">
        <v>0</v>
      </c>
      <c r="AQ245" s="382" t="s">
        <v>386</v>
      </c>
      <c r="AR245" s="383" t="s">
        <v>0</v>
      </c>
      <c r="AS245" s="383"/>
      <c r="AT245" s="375"/>
    </row>
    <row r="246" spans="1:46" x14ac:dyDescent="0.3">
      <c r="A246" s="374" t="s">
        <v>622</v>
      </c>
      <c r="B246" s="375" t="s">
        <v>312</v>
      </c>
      <c r="C246" s="375" t="s">
        <v>295</v>
      </c>
      <c r="D246" s="375" t="s">
        <v>438</v>
      </c>
      <c r="E246" s="375" t="s">
        <v>297</v>
      </c>
      <c r="F246" s="375" t="s">
        <v>623</v>
      </c>
      <c r="G246" s="375" t="s">
        <v>624</v>
      </c>
      <c r="H246" s="375" t="s">
        <v>625</v>
      </c>
      <c r="I246" s="375"/>
      <c r="J246" s="375"/>
      <c r="K246" s="375"/>
      <c r="L246" s="376">
        <v>453.77</v>
      </c>
      <c r="M246" s="365">
        <v>150</v>
      </c>
      <c r="N246" s="376">
        <v>423.32</v>
      </c>
      <c r="O246" s="375" t="s">
        <v>626</v>
      </c>
      <c r="P246" s="375"/>
      <c r="Q246" s="375" t="s">
        <v>319</v>
      </c>
      <c r="R246" s="375" t="s">
        <v>443</v>
      </c>
      <c r="S246" s="375"/>
      <c r="T246" s="377">
        <v>197.63</v>
      </c>
      <c r="U246" s="378">
        <v>15</v>
      </c>
      <c r="V246" s="379">
        <v>45200</v>
      </c>
      <c r="W246" s="379"/>
      <c r="X246" s="375" t="s">
        <v>2986</v>
      </c>
      <c r="Y246" s="375"/>
      <c r="Z246" s="375"/>
      <c r="AA246" s="375"/>
      <c r="AB246" s="375"/>
      <c r="AC246" s="375"/>
      <c r="AD246" s="375" t="s">
        <v>360</v>
      </c>
      <c r="AE246" s="379"/>
      <c r="AF246" s="374"/>
      <c r="AG246" s="376">
        <v>5.6462630618811724E-2</v>
      </c>
      <c r="AH246" s="376">
        <v>5.8632637221867998E-2</v>
      </c>
      <c r="AI246" s="376">
        <v>1.2644639693034991</v>
      </c>
      <c r="AJ246" s="374" t="s">
        <v>181</v>
      </c>
      <c r="AK246" s="368">
        <v>21.963755235060471</v>
      </c>
      <c r="AL246" s="376">
        <v>0.29112913076305258</v>
      </c>
      <c r="AM246" s="375"/>
      <c r="AN246" s="381">
        <v>20</v>
      </c>
      <c r="AO246" s="382" t="s">
        <v>305</v>
      </c>
      <c r="AP246" s="382" t="s">
        <v>0</v>
      </c>
      <c r="AQ246" s="382" t="s">
        <v>386</v>
      </c>
      <c r="AR246" s="383" t="s">
        <v>0</v>
      </c>
      <c r="AS246" s="383"/>
      <c r="AT246" s="387"/>
    </row>
    <row r="247" spans="1:46" x14ac:dyDescent="0.3">
      <c r="A247" s="374" t="s">
        <v>627</v>
      </c>
      <c r="B247" s="375" t="s">
        <v>312</v>
      </c>
      <c r="C247" s="375" t="s">
        <v>295</v>
      </c>
      <c r="D247" s="375" t="s">
        <v>438</v>
      </c>
      <c r="E247" s="375" t="s">
        <v>297</v>
      </c>
      <c r="F247" s="375" t="s">
        <v>623</v>
      </c>
      <c r="G247" s="375" t="s">
        <v>628</v>
      </c>
      <c r="H247" s="375" t="s">
        <v>629</v>
      </c>
      <c r="I247" s="375"/>
      <c r="J247" s="375"/>
      <c r="K247" s="375"/>
      <c r="L247" s="376">
        <v>4683.5846462077625</v>
      </c>
      <c r="M247" s="365">
        <v>1500</v>
      </c>
      <c r="N247" s="376">
        <v>4222.33</v>
      </c>
      <c r="O247" s="375" t="s">
        <v>630</v>
      </c>
      <c r="P247" s="375"/>
      <c r="Q247" s="375" t="s">
        <v>300</v>
      </c>
      <c r="R247" s="375" t="s">
        <v>443</v>
      </c>
      <c r="S247" s="375"/>
      <c r="T247" s="377">
        <v>4080</v>
      </c>
      <c r="U247" s="378">
        <v>15</v>
      </c>
      <c r="V247" s="379">
        <v>45931</v>
      </c>
      <c r="W247" s="379"/>
      <c r="X247" s="375" t="s">
        <v>2986</v>
      </c>
      <c r="Y247" s="375"/>
      <c r="Z247" s="375"/>
      <c r="AA247" s="375"/>
      <c r="AB247" s="375"/>
      <c r="AC247" s="375"/>
      <c r="AD247" s="375" t="s">
        <v>360</v>
      </c>
      <c r="AE247" s="379"/>
      <c r="AF247" s="374"/>
      <c r="AG247" s="376">
        <v>0.56317777502286059</v>
      </c>
      <c r="AH247" s="376">
        <v>0.58482217021133032</v>
      </c>
      <c r="AI247" s="376">
        <v>0.61091890644290514</v>
      </c>
      <c r="AJ247" s="374" t="s">
        <v>0</v>
      </c>
      <c r="AK247" s="368">
        <v>68.648311948800753</v>
      </c>
      <c r="AL247" s="376">
        <v>2.9038224806488109</v>
      </c>
      <c r="AM247" s="380"/>
      <c r="AN247" s="381">
        <v>20</v>
      </c>
      <c r="AO247" s="382" t="s">
        <v>305</v>
      </c>
      <c r="AP247" s="382" t="s">
        <v>0</v>
      </c>
      <c r="AQ247" s="382" t="s">
        <v>386</v>
      </c>
      <c r="AR247" s="383" t="s">
        <v>0</v>
      </c>
      <c r="AS247" s="383"/>
      <c r="AT247" s="375"/>
    </row>
    <row r="248" spans="1:46" x14ac:dyDescent="0.3">
      <c r="A248" s="374" t="s">
        <v>631</v>
      </c>
      <c r="B248" s="375" t="s">
        <v>312</v>
      </c>
      <c r="C248" s="375" t="s">
        <v>295</v>
      </c>
      <c r="D248" s="375" t="s">
        <v>438</v>
      </c>
      <c r="E248" s="375" t="s">
        <v>297</v>
      </c>
      <c r="F248" s="375" t="s">
        <v>623</v>
      </c>
      <c r="G248" s="375" t="s">
        <v>624</v>
      </c>
      <c r="H248" s="375" t="s">
        <v>632</v>
      </c>
      <c r="I248" s="375"/>
      <c r="J248" s="375"/>
      <c r="K248" s="375"/>
      <c r="L248" s="376">
        <v>4299.12</v>
      </c>
      <c r="M248" s="365">
        <v>1000</v>
      </c>
      <c r="N248" s="376">
        <v>4010.57</v>
      </c>
      <c r="O248" s="375" t="s">
        <v>633</v>
      </c>
      <c r="P248" s="375"/>
      <c r="Q248" s="375" t="s">
        <v>300</v>
      </c>
      <c r="R248" s="375" t="s">
        <v>443</v>
      </c>
      <c r="S248" s="375"/>
      <c r="T248" s="377">
        <v>2317</v>
      </c>
      <c r="U248" s="378">
        <v>15</v>
      </c>
      <c r="V248" s="379">
        <v>45931</v>
      </c>
      <c r="W248" s="379"/>
      <c r="X248" s="375" t="s">
        <v>2986</v>
      </c>
      <c r="Y248" s="375"/>
      <c r="Z248" s="375"/>
      <c r="AA248" s="375"/>
      <c r="AB248" s="375"/>
      <c r="AC248" s="375"/>
      <c r="AD248" s="375" t="s">
        <v>360</v>
      </c>
      <c r="AE248" s="379"/>
      <c r="AF248" s="374"/>
      <c r="AG248" s="376">
        <v>0.53493429548610549</v>
      </c>
      <c r="AH248" s="376">
        <v>0.5554932198699678</v>
      </c>
      <c r="AI248" s="376">
        <v>1.0218158368256425</v>
      </c>
      <c r="AJ248" s="374" t="s">
        <v>181</v>
      </c>
      <c r="AK248" s="368">
        <v>32.326757442215026</v>
      </c>
      <c r="AL248" s="376">
        <v>2.7581951948290797</v>
      </c>
      <c r="AM248" s="375"/>
      <c r="AN248" s="381">
        <v>20</v>
      </c>
      <c r="AO248" s="382" t="s">
        <v>305</v>
      </c>
      <c r="AP248" s="382" t="s">
        <v>0</v>
      </c>
      <c r="AQ248" s="382" t="s">
        <v>386</v>
      </c>
      <c r="AR248" s="383" t="s">
        <v>0</v>
      </c>
      <c r="AS248" s="383"/>
      <c r="AT248" s="375"/>
    </row>
    <row r="249" spans="1:46" x14ac:dyDescent="0.3">
      <c r="A249" s="374" t="s">
        <v>634</v>
      </c>
      <c r="B249" s="375" t="s">
        <v>312</v>
      </c>
      <c r="C249" s="375" t="s">
        <v>295</v>
      </c>
      <c r="D249" s="375" t="s">
        <v>438</v>
      </c>
      <c r="E249" s="375" t="s">
        <v>297</v>
      </c>
      <c r="F249" s="375" t="s">
        <v>623</v>
      </c>
      <c r="G249" s="375" t="s">
        <v>635</v>
      </c>
      <c r="H249" s="375" t="s">
        <v>632</v>
      </c>
      <c r="I249" s="375"/>
      <c r="J249" s="375"/>
      <c r="K249" s="375"/>
      <c r="L249" s="376">
        <v>2761.0444491177432</v>
      </c>
      <c r="M249" s="365">
        <v>1000</v>
      </c>
      <c r="N249" s="376">
        <v>2458.9591838803549</v>
      </c>
      <c r="O249" s="375" t="s">
        <v>636</v>
      </c>
      <c r="P249" s="375"/>
      <c r="Q249" s="375" t="s">
        <v>300</v>
      </c>
      <c r="R249" s="375" t="s">
        <v>443</v>
      </c>
      <c r="S249" s="375"/>
      <c r="T249" s="377">
        <v>3220</v>
      </c>
      <c r="U249" s="378">
        <v>15</v>
      </c>
      <c r="V249" s="379">
        <v>45200</v>
      </c>
      <c r="W249" s="379"/>
      <c r="X249" s="375" t="s">
        <v>2986</v>
      </c>
      <c r="Y249" s="375"/>
      <c r="Z249" s="375"/>
      <c r="AA249" s="375"/>
      <c r="AB249" s="375"/>
      <c r="AC249" s="375"/>
      <c r="AD249" s="375" t="s">
        <v>360</v>
      </c>
      <c r="AE249" s="379"/>
      <c r="AF249" s="374"/>
      <c r="AG249" s="376">
        <v>0.54168642523343058</v>
      </c>
      <c r="AH249" s="376">
        <v>0.56250485162730934</v>
      </c>
      <c r="AI249" s="376">
        <v>0.74454388592112208</v>
      </c>
      <c r="AJ249" s="374" t="s">
        <v>0</v>
      </c>
      <c r="AK249" s="368">
        <v>52.437621611147371</v>
      </c>
      <c r="AL249" s="376">
        <v>2.7930101094477258</v>
      </c>
      <c r="AM249" s="380"/>
      <c r="AN249" s="381">
        <v>20</v>
      </c>
      <c r="AO249" s="382" t="s">
        <v>305</v>
      </c>
      <c r="AP249" s="382" t="s">
        <v>0</v>
      </c>
      <c r="AQ249" s="382" t="s">
        <v>386</v>
      </c>
      <c r="AR249" s="383" t="s">
        <v>0</v>
      </c>
      <c r="AS249" s="383"/>
      <c r="AT249" s="375"/>
    </row>
    <row r="250" spans="1:46" x14ac:dyDescent="0.3">
      <c r="A250" s="374" t="s">
        <v>637</v>
      </c>
      <c r="B250" s="375" t="s">
        <v>312</v>
      </c>
      <c r="C250" s="375" t="s">
        <v>295</v>
      </c>
      <c r="D250" s="375" t="s">
        <v>438</v>
      </c>
      <c r="E250" s="375" t="s">
        <v>297</v>
      </c>
      <c r="F250" s="375" t="s">
        <v>623</v>
      </c>
      <c r="G250" s="375" t="s">
        <v>635</v>
      </c>
      <c r="H250" s="375" t="s">
        <v>625</v>
      </c>
      <c r="I250" s="375"/>
      <c r="J250" s="375"/>
      <c r="K250" s="375"/>
      <c r="L250" s="376">
        <v>963.71233853665183</v>
      </c>
      <c r="M250" s="365">
        <v>300</v>
      </c>
      <c r="N250" s="376">
        <v>868.8</v>
      </c>
      <c r="O250" s="375" t="s">
        <v>638</v>
      </c>
      <c r="P250" s="375"/>
      <c r="Q250" s="375" t="s">
        <v>319</v>
      </c>
      <c r="R250" s="375" t="s">
        <v>443</v>
      </c>
      <c r="S250" s="375"/>
      <c r="T250" s="377">
        <v>800</v>
      </c>
      <c r="U250" s="378">
        <v>15</v>
      </c>
      <c r="V250" s="379">
        <v>45200</v>
      </c>
      <c r="W250" s="379"/>
      <c r="X250" s="375" t="s">
        <v>2986</v>
      </c>
      <c r="Y250" s="375"/>
      <c r="Z250" s="375"/>
      <c r="AA250" s="375"/>
      <c r="AB250" s="375"/>
      <c r="AC250" s="375"/>
      <c r="AD250" s="375" t="s">
        <v>360</v>
      </c>
      <c r="AE250" s="379"/>
      <c r="AF250" s="374"/>
      <c r="AG250" s="376">
        <v>0.11588161879781549</v>
      </c>
      <c r="AH250" s="376">
        <v>0.1203352525589093</v>
      </c>
      <c r="AI250" s="376">
        <v>0.6410955871484787</v>
      </c>
      <c r="AJ250" s="374" t="s">
        <v>0</v>
      </c>
      <c r="AK250" s="368">
        <v>64.396707624533363</v>
      </c>
      <c r="AL250" s="376">
        <v>0.59750164989272381</v>
      </c>
      <c r="AM250" s="375"/>
      <c r="AN250" s="381">
        <v>20</v>
      </c>
      <c r="AO250" s="382" t="s">
        <v>305</v>
      </c>
      <c r="AP250" s="382" t="s">
        <v>0</v>
      </c>
      <c r="AQ250" s="382" t="s">
        <v>386</v>
      </c>
      <c r="AR250" s="383" t="s">
        <v>0</v>
      </c>
      <c r="AS250" s="383"/>
      <c r="AT250" s="387"/>
    </row>
    <row r="251" spans="1:46" x14ac:dyDescent="0.3">
      <c r="A251" s="374" t="s">
        <v>639</v>
      </c>
      <c r="B251" s="375" t="s">
        <v>312</v>
      </c>
      <c r="C251" s="375" t="s">
        <v>295</v>
      </c>
      <c r="D251" s="375" t="s">
        <v>438</v>
      </c>
      <c r="E251" s="375" t="s">
        <v>297</v>
      </c>
      <c r="F251" s="375" t="s">
        <v>623</v>
      </c>
      <c r="G251" s="375" t="s">
        <v>640</v>
      </c>
      <c r="H251" s="375" t="s">
        <v>506</v>
      </c>
      <c r="I251" s="375" t="s">
        <v>632</v>
      </c>
      <c r="J251" s="375"/>
      <c r="K251" s="375"/>
      <c r="L251" s="376">
        <v>404.30601410463777</v>
      </c>
      <c r="M251" s="365">
        <v>150</v>
      </c>
      <c r="N251" s="376">
        <v>361.83295856823969</v>
      </c>
      <c r="O251" s="375" t="s">
        <v>641</v>
      </c>
      <c r="P251" s="375"/>
      <c r="Q251" s="375" t="s">
        <v>300</v>
      </c>
      <c r="R251" s="375" t="s">
        <v>506</v>
      </c>
      <c r="S251" s="375"/>
      <c r="T251" s="377">
        <v>787.27385062150233</v>
      </c>
      <c r="U251" s="378">
        <v>8</v>
      </c>
      <c r="V251" s="379">
        <v>45931</v>
      </c>
      <c r="W251" s="379"/>
      <c r="X251" s="375" t="s">
        <v>306</v>
      </c>
      <c r="Y251" s="375"/>
      <c r="Z251" s="375"/>
      <c r="AA251" s="375"/>
      <c r="AB251" s="375"/>
      <c r="AC251" s="375"/>
      <c r="AD251" s="375" t="s">
        <v>360</v>
      </c>
      <c r="AE251" s="379"/>
      <c r="AF251" s="374"/>
      <c r="AG251" s="376">
        <v>0.10821526667414844</v>
      </c>
      <c r="AH251" s="376">
        <v>0.113028742819821</v>
      </c>
      <c r="AI251" s="376">
        <v>0.22249353341170042</v>
      </c>
      <c r="AJ251" s="374" t="s">
        <v>0</v>
      </c>
      <c r="AK251" s="368">
        <v>170.13</v>
      </c>
      <c r="AL251" s="376">
        <v>0.64574706531246584</v>
      </c>
      <c r="AM251" s="380"/>
      <c r="AN251" s="381">
        <v>20</v>
      </c>
      <c r="AO251" s="382" t="s">
        <v>305</v>
      </c>
      <c r="AP251" s="382" t="s">
        <v>0</v>
      </c>
      <c r="AQ251" s="382" t="s">
        <v>306</v>
      </c>
      <c r="AR251" s="383" t="s">
        <v>0</v>
      </c>
      <c r="AS251" s="383"/>
      <c r="AT251" s="375"/>
    </row>
    <row r="252" spans="1:46" x14ac:dyDescent="0.3">
      <c r="A252" s="374" t="s">
        <v>642</v>
      </c>
      <c r="B252" s="375" t="s">
        <v>312</v>
      </c>
      <c r="C252" s="375" t="s">
        <v>295</v>
      </c>
      <c r="D252" s="375" t="s">
        <v>438</v>
      </c>
      <c r="E252" s="375" t="s">
        <v>297</v>
      </c>
      <c r="F252" s="375" t="s">
        <v>623</v>
      </c>
      <c r="G252" s="375" t="s">
        <v>640</v>
      </c>
      <c r="H252" s="375" t="s">
        <v>506</v>
      </c>
      <c r="I252" s="375" t="s">
        <v>643</v>
      </c>
      <c r="J252" s="375"/>
      <c r="K252" s="375"/>
      <c r="L252" s="376">
        <v>222.36830775755078</v>
      </c>
      <c r="M252" s="365">
        <v>50</v>
      </c>
      <c r="N252" s="376">
        <v>199.00812721253183</v>
      </c>
      <c r="O252" s="375" t="s">
        <v>644</v>
      </c>
      <c r="P252" s="375"/>
      <c r="Q252" s="375" t="s">
        <v>339</v>
      </c>
      <c r="R252" s="375" t="s">
        <v>506</v>
      </c>
      <c r="S252" s="375"/>
      <c r="T252" s="377">
        <v>40</v>
      </c>
      <c r="U252" s="378">
        <v>8</v>
      </c>
      <c r="V252" s="379">
        <v>45931</v>
      </c>
      <c r="W252" s="379"/>
      <c r="X252" s="375" t="s">
        <v>306</v>
      </c>
      <c r="Y252" s="375"/>
      <c r="Z252" s="375"/>
      <c r="AA252" s="375"/>
      <c r="AB252" s="375"/>
      <c r="AC252" s="375"/>
      <c r="AD252" s="375" t="s">
        <v>360</v>
      </c>
      <c r="AE252" s="379"/>
      <c r="AF252" s="374"/>
      <c r="AG252" s="376">
        <v>5.951839667078164E-2</v>
      </c>
      <c r="AH252" s="376">
        <v>6.2165808550901556E-2</v>
      </c>
      <c r="AI252" s="376">
        <v>2.4084959358269336</v>
      </c>
      <c r="AJ252" s="374" t="s">
        <v>181</v>
      </c>
      <c r="AK252" s="368">
        <v>5.71</v>
      </c>
      <c r="AL252" s="376">
        <v>0.64574706531246584</v>
      </c>
      <c r="AM252" s="375"/>
      <c r="AN252" s="381">
        <v>20</v>
      </c>
      <c r="AO252" s="382" t="s">
        <v>305</v>
      </c>
      <c r="AP252" s="382" t="s">
        <v>0</v>
      </c>
      <c r="AQ252" s="382" t="s">
        <v>306</v>
      </c>
      <c r="AR252" s="383" t="s">
        <v>0</v>
      </c>
      <c r="AS252" s="383"/>
      <c r="AT252" s="375"/>
    </row>
    <row r="253" spans="1:46" x14ac:dyDescent="0.3">
      <c r="A253" s="374" t="s">
        <v>645</v>
      </c>
      <c r="B253" s="375" t="s">
        <v>312</v>
      </c>
      <c r="C253" s="375" t="s">
        <v>295</v>
      </c>
      <c r="D253" s="375" t="s">
        <v>438</v>
      </c>
      <c r="E253" s="375" t="s">
        <v>297</v>
      </c>
      <c r="F253" s="375" t="s">
        <v>623</v>
      </c>
      <c r="G253" s="375" t="s">
        <v>640</v>
      </c>
      <c r="H253" s="375" t="s">
        <v>646</v>
      </c>
      <c r="I253" s="375" t="s">
        <v>632</v>
      </c>
      <c r="J253" s="375"/>
      <c r="K253" s="375"/>
      <c r="L253" s="376">
        <v>218.6418925530931</v>
      </c>
      <c r="M253" s="365">
        <v>150</v>
      </c>
      <c r="N253" s="376">
        <v>195.67317845776603</v>
      </c>
      <c r="O253" s="375" t="s">
        <v>647</v>
      </c>
      <c r="P253" s="375"/>
      <c r="Q253" s="375" t="s">
        <v>300</v>
      </c>
      <c r="R253" s="375" t="s">
        <v>646</v>
      </c>
      <c r="S253" s="375"/>
      <c r="T253" s="377">
        <v>787.27385062150233</v>
      </c>
      <c r="U253" s="378">
        <v>12.5</v>
      </c>
      <c r="V253" s="379">
        <v>45931</v>
      </c>
      <c r="W253" s="379"/>
      <c r="X253" s="375" t="s">
        <v>306</v>
      </c>
      <c r="Y253" s="375"/>
      <c r="Z253" s="375"/>
      <c r="AA253" s="375"/>
      <c r="AB253" s="375"/>
      <c r="AC253" s="375"/>
      <c r="AD253" s="375" t="s">
        <v>360</v>
      </c>
      <c r="AE253" s="379"/>
      <c r="AF253" s="374"/>
      <c r="AG253" s="376">
        <v>5.8520996184464311E-2</v>
      </c>
      <c r="AH253" s="376">
        <v>6.1124043127952617E-2</v>
      </c>
      <c r="AI253" s="376">
        <v>0.16790698955049069</v>
      </c>
      <c r="AJ253" s="374" t="s">
        <v>0</v>
      </c>
      <c r="AK253" s="368">
        <v>354.78</v>
      </c>
      <c r="AL253" s="376">
        <v>1.2870017734897479</v>
      </c>
      <c r="AM253" s="380"/>
      <c r="AN253" s="381">
        <v>20</v>
      </c>
      <c r="AO253" s="382" t="s">
        <v>305</v>
      </c>
      <c r="AP253" s="382" t="s">
        <v>0</v>
      </c>
      <c r="AQ253" s="382" t="s">
        <v>306</v>
      </c>
      <c r="AR253" s="383" t="s">
        <v>0</v>
      </c>
      <c r="AS253" s="383"/>
      <c r="AT253" s="375"/>
    </row>
    <row r="254" spans="1:46" x14ac:dyDescent="0.3">
      <c r="A254" s="374" t="s">
        <v>648</v>
      </c>
      <c r="B254" s="375" t="s">
        <v>312</v>
      </c>
      <c r="C254" s="375" t="s">
        <v>295</v>
      </c>
      <c r="D254" s="375" t="s">
        <v>438</v>
      </c>
      <c r="E254" s="375" t="s">
        <v>297</v>
      </c>
      <c r="F254" s="375" t="s">
        <v>623</v>
      </c>
      <c r="G254" s="375" t="s">
        <v>640</v>
      </c>
      <c r="H254" s="375" t="s">
        <v>646</v>
      </c>
      <c r="I254" s="375" t="s">
        <v>643</v>
      </c>
      <c r="J254" s="375"/>
      <c r="K254" s="375"/>
      <c r="L254" s="376">
        <v>120.25304090420123</v>
      </c>
      <c r="M254" s="365">
        <v>50</v>
      </c>
      <c r="N254" s="376">
        <v>107.62024815177134</v>
      </c>
      <c r="O254" s="375" t="s">
        <v>649</v>
      </c>
      <c r="P254" s="375"/>
      <c r="Q254" s="375" t="s">
        <v>339</v>
      </c>
      <c r="R254" s="375" t="s">
        <v>646</v>
      </c>
      <c r="S254" s="375"/>
      <c r="T254" s="377">
        <v>40</v>
      </c>
      <c r="U254" s="378">
        <v>12.5</v>
      </c>
      <c r="V254" s="379">
        <v>45931</v>
      </c>
      <c r="W254" s="379"/>
      <c r="X254" s="375" t="s">
        <v>306</v>
      </c>
      <c r="Y254" s="375"/>
      <c r="Z254" s="375"/>
      <c r="AA254" s="375"/>
      <c r="AB254" s="375"/>
      <c r="AC254" s="375"/>
      <c r="AD254" s="375" t="s">
        <v>360</v>
      </c>
      <c r="AE254" s="379"/>
      <c r="AF254" s="374"/>
      <c r="AG254" s="376">
        <v>3.2186547901455378E-2</v>
      </c>
      <c r="AH254" s="376">
        <v>3.3618223720373944E-2</v>
      </c>
      <c r="AI254" s="376">
        <v>1.8175957553830884</v>
      </c>
      <c r="AJ254" s="374" t="s">
        <v>181</v>
      </c>
      <c r="AK254" s="368">
        <v>36.57</v>
      </c>
      <c r="AL254" s="376">
        <v>1.2870017734897479</v>
      </c>
      <c r="AM254" s="375"/>
      <c r="AN254" s="381">
        <v>20</v>
      </c>
      <c r="AO254" s="382" t="s">
        <v>305</v>
      </c>
      <c r="AP254" s="382" t="s">
        <v>0</v>
      </c>
      <c r="AQ254" s="382" t="s">
        <v>306</v>
      </c>
      <c r="AR254" s="383" t="s">
        <v>0</v>
      </c>
      <c r="AS254" s="383"/>
      <c r="AT254" s="387"/>
    </row>
    <row r="255" spans="1:46" x14ac:dyDescent="0.3">
      <c r="A255" s="374" t="s">
        <v>2451</v>
      </c>
      <c r="B255" s="375" t="s">
        <v>312</v>
      </c>
      <c r="C255" s="375" t="s">
        <v>295</v>
      </c>
      <c r="D255" s="375" t="s">
        <v>438</v>
      </c>
      <c r="E255" s="375" t="s">
        <v>297</v>
      </c>
      <c r="F255" s="375" t="s">
        <v>623</v>
      </c>
      <c r="G255" s="375" t="s">
        <v>2452</v>
      </c>
      <c r="H255" s="375" t="s">
        <v>682</v>
      </c>
      <c r="I255" s="375" t="s">
        <v>632</v>
      </c>
      <c r="J255" s="375"/>
      <c r="K255" s="375"/>
      <c r="L255" s="376">
        <v>10.286436783571421</v>
      </c>
      <c r="M255" s="365">
        <v>2.5</v>
      </c>
      <c r="N255" s="376">
        <v>9.1609999999999996</v>
      </c>
      <c r="O255" s="375" t="s">
        <v>2989</v>
      </c>
      <c r="P255" s="375"/>
      <c r="Q255" s="375" t="s">
        <v>300</v>
      </c>
      <c r="R255" s="375" t="s">
        <v>441</v>
      </c>
      <c r="S255" s="375"/>
      <c r="T255" s="377">
        <v>2.44</v>
      </c>
      <c r="U255" s="378">
        <v>15</v>
      </c>
      <c r="V255" s="379">
        <v>45931</v>
      </c>
      <c r="W255" s="379"/>
      <c r="X255" s="375" t="s">
        <v>2990</v>
      </c>
      <c r="Y255" s="375"/>
      <c r="Z255" s="375"/>
      <c r="AA255" s="375"/>
      <c r="AB255" s="375"/>
      <c r="AC255" s="375"/>
      <c r="AD255" s="375" t="s">
        <v>360</v>
      </c>
      <c r="AE255" s="379"/>
      <c r="AF255" s="374"/>
      <c r="AG255" s="376">
        <v>1.2545011805190217E-3</v>
      </c>
      <c r="AH255" s="376">
        <v>1.3144274769672369E-3</v>
      </c>
      <c r="AI255" s="376">
        <v>2.066617342668478</v>
      </c>
      <c r="AJ255" s="374" t="s">
        <v>181</v>
      </c>
      <c r="AK255" s="368">
        <v>2.9334625059771371</v>
      </c>
      <c r="AL255" s="376">
        <v>6.3775908058142953E-3</v>
      </c>
      <c r="AM255" s="380"/>
      <c r="AN255" s="381">
        <v>20</v>
      </c>
      <c r="AO255" s="382" t="s">
        <v>305</v>
      </c>
      <c r="AP255" s="382" t="s">
        <v>0</v>
      </c>
      <c r="AQ255" s="382" t="s">
        <v>306</v>
      </c>
      <c r="AR255" s="383" t="s">
        <v>0</v>
      </c>
      <c r="AS255" s="383"/>
      <c r="AT255" s="375"/>
    </row>
    <row r="256" spans="1:46" x14ac:dyDescent="0.3">
      <c r="A256" s="374" t="s">
        <v>2453</v>
      </c>
      <c r="B256" s="375" t="s">
        <v>312</v>
      </c>
      <c r="C256" s="375" t="s">
        <v>295</v>
      </c>
      <c r="D256" s="375" t="s">
        <v>438</v>
      </c>
      <c r="E256" s="375" t="s">
        <v>297</v>
      </c>
      <c r="F256" s="375" t="s">
        <v>623</v>
      </c>
      <c r="G256" s="375" t="s">
        <v>2452</v>
      </c>
      <c r="H256" s="375" t="s">
        <v>682</v>
      </c>
      <c r="I256" s="375" t="s">
        <v>625</v>
      </c>
      <c r="J256" s="375"/>
      <c r="K256" s="375"/>
      <c r="L256" s="376">
        <v>8.044103604137721</v>
      </c>
      <c r="M256" s="365">
        <v>2.5</v>
      </c>
      <c r="N256" s="376">
        <v>7.1639999999999997</v>
      </c>
      <c r="O256" s="375" t="s">
        <v>2991</v>
      </c>
      <c r="P256" s="375"/>
      <c r="Q256" s="375" t="s">
        <v>643</v>
      </c>
      <c r="R256" s="375" t="s">
        <v>441</v>
      </c>
      <c r="S256" s="375"/>
      <c r="T256" s="377">
        <v>2.44</v>
      </c>
      <c r="U256" s="378">
        <v>15</v>
      </c>
      <c r="V256" s="379">
        <v>45931</v>
      </c>
      <c r="W256" s="379"/>
      <c r="X256" s="375" t="s">
        <v>2990</v>
      </c>
      <c r="Y256" s="375"/>
      <c r="Z256" s="375"/>
      <c r="AA256" s="375"/>
      <c r="AB256" s="375"/>
      <c r="AC256" s="375"/>
      <c r="AD256" s="375" t="s">
        <v>360</v>
      </c>
      <c r="AE256" s="379"/>
      <c r="AF256" s="374"/>
      <c r="AG256" s="376">
        <v>9.8103334321998376E-4</v>
      </c>
      <c r="AH256" s="376">
        <v>1.0278963481053691E-3</v>
      </c>
      <c r="AI256" s="376">
        <v>1.6161168696514547</v>
      </c>
      <c r="AJ256" s="374" t="s">
        <v>181</v>
      </c>
      <c r="AK256" s="368">
        <v>9.7894453640566255</v>
      </c>
      <c r="AL256" s="376">
        <v>4.9873442345653995E-3</v>
      </c>
      <c r="AM256" s="375"/>
      <c r="AN256" s="381">
        <v>20</v>
      </c>
      <c r="AO256" s="382" t="s">
        <v>305</v>
      </c>
      <c r="AP256" s="382" t="s">
        <v>0</v>
      </c>
      <c r="AQ256" s="382" t="s">
        <v>306</v>
      </c>
      <c r="AR256" s="383" t="s">
        <v>0</v>
      </c>
      <c r="AS256" s="383"/>
      <c r="AT256" s="375"/>
    </row>
    <row r="257" spans="1:46" x14ac:dyDescent="0.3">
      <c r="A257" s="374" t="s">
        <v>2454</v>
      </c>
      <c r="B257" s="375" t="s">
        <v>312</v>
      </c>
      <c r="C257" s="375" t="s">
        <v>295</v>
      </c>
      <c r="D257" s="375" t="s">
        <v>438</v>
      </c>
      <c r="E257" s="375" t="s">
        <v>297</v>
      </c>
      <c r="F257" s="375" t="s">
        <v>623</v>
      </c>
      <c r="G257" s="375" t="s">
        <v>2452</v>
      </c>
      <c r="H257" s="375" t="s">
        <v>687</v>
      </c>
      <c r="I257" s="375" t="s">
        <v>632</v>
      </c>
      <c r="J257" s="375"/>
      <c r="K257" s="375"/>
      <c r="L257" s="376">
        <v>15.529027476999538</v>
      </c>
      <c r="M257" s="365">
        <v>4</v>
      </c>
      <c r="N257" s="376">
        <v>13.83</v>
      </c>
      <c r="O257" s="375" t="s">
        <v>2992</v>
      </c>
      <c r="P257" s="375"/>
      <c r="Q257" s="375" t="s">
        <v>300</v>
      </c>
      <c r="R257" s="375" t="s">
        <v>441</v>
      </c>
      <c r="S257" s="375"/>
      <c r="T257" s="377">
        <v>3.9</v>
      </c>
      <c r="U257" s="378">
        <v>15</v>
      </c>
      <c r="V257" s="379">
        <v>45931</v>
      </c>
      <c r="W257" s="379"/>
      <c r="X257" s="375" t="s">
        <v>2990</v>
      </c>
      <c r="Y257" s="375"/>
      <c r="Z257" s="375"/>
      <c r="AA257" s="375"/>
      <c r="AB257" s="375"/>
      <c r="AC257" s="375"/>
      <c r="AD257" s="375" t="s">
        <v>360</v>
      </c>
      <c r="AE257" s="379"/>
      <c r="AF257" s="374"/>
      <c r="AG257" s="376">
        <v>1.8938709012747594E-3</v>
      </c>
      <c r="AH257" s="376">
        <v>1.9843392649772831E-3</v>
      </c>
      <c r="AI257" s="376">
        <v>1.9519315591405133</v>
      </c>
      <c r="AJ257" s="374" t="s">
        <v>181</v>
      </c>
      <c r="AK257" s="368">
        <v>4.3785436542438116</v>
      </c>
      <c r="AL257" s="376">
        <v>9.6279970357397403E-3</v>
      </c>
      <c r="AM257" s="380"/>
      <c r="AN257" s="381">
        <v>20</v>
      </c>
      <c r="AO257" s="382" t="s">
        <v>305</v>
      </c>
      <c r="AP257" s="382" t="s">
        <v>0</v>
      </c>
      <c r="AQ257" s="382" t="s">
        <v>306</v>
      </c>
      <c r="AR257" s="383" t="s">
        <v>0</v>
      </c>
      <c r="AS257" s="383"/>
      <c r="AT257" s="375"/>
    </row>
    <row r="258" spans="1:46" x14ac:dyDescent="0.3">
      <c r="A258" s="374" t="s">
        <v>2455</v>
      </c>
      <c r="B258" s="375" t="s">
        <v>312</v>
      </c>
      <c r="C258" s="375" t="s">
        <v>295</v>
      </c>
      <c r="D258" s="375" t="s">
        <v>438</v>
      </c>
      <c r="E258" s="375" t="s">
        <v>297</v>
      </c>
      <c r="F258" s="375" t="s">
        <v>623</v>
      </c>
      <c r="G258" s="375" t="s">
        <v>2452</v>
      </c>
      <c r="H258" s="375" t="s">
        <v>687</v>
      </c>
      <c r="I258" s="375" t="s">
        <v>625</v>
      </c>
      <c r="J258" s="375"/>
      <c r="K258" s="375"/>
      <c r="L258" s="376">
        <v>13.246271666389267</v>
      </c>
      <c r="M258" s="365">
        <v>4</v>
      </c>
      <c r="N258" s="376">
        <v>11.797000000000001</v>
      </c>
      <c r="O258" s="375" t="s">
        <v>2993</v>
      </c>
      <c r="P258" s="375"/>
      <c r="Q258" s="375" t="s">
        <v>643</v>
      </c>
      <c r="R258" s="375" t="s">
        <v>441</v>
      </c>
      <c r="S258" s="375"/>
      <c r="T258" s="377">
        <v>3.9</v>
      </c>
      <c r="U258" s="378">
        <v>15</v>
      </c>
      <c r="V258" s="379">
        <v>45931</v>
      </c>
      <c r="W258" s="379"/>
      <c r="X258" s="375" t="s">
        <v>2990</v>
      </c>
      <c r="Y258" s="375"/>
      <c r="Z258" s="375"/>
      <c r="AA258" s="375"/>
      <c r="AB258" s="375"/>
      <c r="AC258" s="375"/>
      <c r="AD258" s="375" t="s">
        <v>360</v>
      </c>
      <c r="AE258" s="379"/>
      <c r="AF258" s="374"/>
      <c r="AG258" s="376">
        <v>1.6154732481806463E-3</v>
      </c>
      <c r="AH258" s="376">
        <v>1.6926428278334785E-3</v>
      </c>
      <c r="AI258" s="376">
        <v>1.6649990313218104</v>
      </c>
      <c r="AJ258" s="374" t="s">
        <v>181</v>
      </c>
      <c r="AK258" s="368">
        <v>8.8660855718899771</v>
      </c>
      <c r="AL258" s="376">
        <v>8.2126884331613619E-3</v>
      </c>
      <c r="AM258" s="375"/>
      <c r="AN258" s="381">
        <v>20</v>
      </c>
      <c r="AO258" s="382" t="s">
        <v>305</v>
      </c>
      <c r="AP258" s="382" t="s">
        <v>0</v>
      </c>
      <c r="AQ258" s="382" t="s">
        <v>306</v>
      </c>
      <c r="AR258" s="383" t="s">
        <v>0</v>
      </c>
      <c r="AS258" s="383"/>
      <c r="AT258" s="387"/>
    </row>
    <row r="259" spans="1:46" x14ac:dyDescent="0.3">
      <c r="A259" s="374" t="s">
        <v>2456</v>
      </c>
      <c r="B259" s="375" t="s">
        <v>312</v>
      </c>
      <c r="C259" s="375" t="s">
        <v>295</v>
      </c>
      <c r="D259" s="375" t="s">
        <v>438</v>
      </c>
      <c r="E259" s="375" t="s">
        <v>1627</v>
      </c>
      <c r="F259" s="375" t="s">
        <v>1628</v>
      </c>
      <c r="G259" s="375" t="s">
        <v>2457</v>
      </c>
      <c r="H259" s="375" t="s">
        <v>2458</v>
      </c>
      <c r="I259" s="375" t="s">
        <v>2459</v>
      </c>
      <c r="J259" s="375" t="s">
        <v>2460</v>
      </c>
      <c r="K259" s="375"/>
      <c r="L259" s="376">
        <v>10.509215524560807</v>
      </c>
      <c r="M259" s="365">
        <v>2</v>
      </c>
      <c r="N259" s="376">
        <v>9.4447834786762357</v>
      </c>
      <c r="O259" s="375" t="s">
        <v>2994</v>
      </c>
      <c r="P259" s="375"/>
      <c r="Q259" s="375"/>
      <c r="R259" s="375"/>
      <c r="S259" s="375"/>
      <c r="T259" s="377">
        <v>0.01</v>
      </c>
      <c r="U259" s="378">
        <v>12</v>
      </c>
      <c r="V259" s="379">
        <v>45200</v>
      </c>
      <c r="W259" s="379"/>
      <c r="X259" s="375" t="s">
        <v>306</v>
      </c>
      <c r="Y259" s="375"/>
      <c r="Z259" s="375"/>
      <c r="AA259" s="375"/>
      <c r="AB259" s="375"/>
      <c r="AC259" s="375"/>
      <c r="AD259" s="375" t="s">
        <v>304</v>
      </c>
      <c r="AE259" s="379">
        <v>45121</v>
      </c>
      <c r="AF259" s="374" t="s">
        <v>2995</v>
      </c>
      <c r="AG259" s="376">
        <v>9.1860088175876908E-4</v>
      </c>
      <c r="AH259" s="376">
        <v>8.8166957892412139E-4</v>
      </c>
      <c r="AI259" s="376">
        <v>17.581889666400627</v>
      </c>
      <c r="AJ259" s="374" t="s">
        <v>181</v>
      </c>
      <c r="AK259" s="368">
        <v>-52.249617772932382</v>
      </c>
      <c r="AL259" s="376">
        <v>5.2867638275732034E-3</v>
      </c>
      <c r="AM259" s="380"/>
      <c r="AN259" s="381">
        <v>8</v>
      </c>
      <c r="AO259" s="382" t="s">
        <v>305</v>
      </c>
      <c r="AP259" s="382" t="s">
        <v>0</v>
      </c>
      <c r="AQ259" s="382" t="s">
        <v>306</v>
      </c>
      <c r="AR259" s="383" t="s">
        <v>0</v>
      </c>
      <c r="AS259" s="383"/>
      <c r="AT259" s="375"/>
    </row>
    <row r="260" spans="1:46" x14ac:dyDescent="0.3">
      <c r="A260" s="374" t="s">
        <v>2462</v>
      </c>
      <c r="B260" s="375" t="s">
        <v>312</v>
      </c>
      <c r="C260" s="375" t="s">
        <v>295</v>
      </c>
      <c r="D260" s="375" t="s">
        <v>438</v>
      </c>
      <c r="E260" s="375" t="s">
        <v>1627</v>
      </c>
      <c r="F260" s="375" t="s">
        <v>1628</v>
      </c>
      <c r="G260" s="375" t="s">
        <v>2457</v>
      </c>
      <c r="H260" s="375" t="s">
        <v>2458</v>
      </c>
      <c r="I260" s="375" t="s">
        <v>2459</v>
      </c>
      <c r="J260" s="375" t="s">
        <v>2463</v>
      </c>
      <c r="K260" s="375"/>
      <c r="L260" s="376">
        <v>19.252978477647485</v>
      </c>
      <c r="M260" s="365">
        <v>4</v>
      </c>
      <c r="N260" s="376">
        <v>17.302929282972663</v>
      </c>
      <c r="O260" s="375" t="s">
        <v>2996</v>
      </c>
      <c r="P260" s="375"/>
      <c r="Q260" s="375"/>
      <c r="R260" s="375"/>
      <c r="S260" s="375"/>
      <c r="T260" s="377">
        <v>3.4353841923726698</v>
      </c>
      <c r="U260" s="378">
        <v>12</v>
      </c>
      <c r="V260" s="379">
        <v>45200</v>
      </c>
      <c r="W260" s="379"/>
      <c r="X260" s="375" t="s">
        <v>306</v>
      </c>
      <c r="Y260" s="375"/>
      <c r="Z260" s="375"/>
      <c r="AA260" s="375"/>
      <c r="AB260" s="375"/>
      <c r="AC260" s="375"/>
      <c r="AD260" s="375" t="s">
        <v>304</v>
      </c>
      <c r="AE260" s="379">
        <v>45121</v>
      </c>
      <c r="AF260" s="374" t="s">
        <v>2995</v>
      </c>
      <c r="AG260" s="376">
        <v>1.6828851748940314E-3</v>
      </c>
      <c r="AH260" s="376">
        <v>1.6152266920162936E-3</v>
      </c>
      <c r="AI260" s="376">
        <v>2.2056970158110314</v>
      </c>
      <c r="AJ260" s="374" t="s">
        <v>181</v>
      </c>
      <c r="AK260" s="368">
        <v>-5.8032249072322708</v>
      </c>
      <c r="AL260" s="376">
        <v>1.1579138980388428E-2</v>
      </c>
      <c r="AM260" s="375"/>
      <c r="AN260" s="381">
        <v>8</v>
      </c>
      <c r="AO260" s="382" t="s">
        <v>305</v>
      </c>
      <c r="AP260" s="382" t="s">
        <v>0</v>
      </c>
      <c r="AQ260" s="382" t="s">
        <v>306</v>
      </c>
      <c r="AR260" s="383" t="s">
        <v>0</v>
      </c>
      <c r="AS260" s="383"/>
      <c r="AT260" s="375"/>
    </row>
    <row r="261" spans="1:46" x14ac:dyDescent="0.3">
      <c r="A261" s="374" t="s">
        <v>2464</v>
      </c>
      <c r="B261" s="375" t="s">
        <v>312</v>
      </c>
      <c r="C261" s="375" t="s">
        <v>295</v>
      </c>
      <c r="D261" s="375" t="s">
        <v>438</v>
      </c>
      <c r="E261" s="375" t="s">
        <v>1627</v>
      </c>
      <c r="F261" s="375" t="s">
        <v>1628</v>
      </c>
      <c r="G261" s="375" t="s">
        <v>2457</v>
      </c>
      <c r="H261" s="375" t="s">
        <v>2458</v>
      </c>
      <c r="I261" s="375" t="s">
        <v>2459</v>
      </c>
      <c r="J261" s="375" t="s">
        <v>2465</v>
      </c>
      <c r="K261" s="375"/>
      <c r="L261" s="376">
        <v>19.444845949239799</v>
      </c>
      <c r="M261" s="365">
        <v>4</v>
      </c>
      <c r="N261" s="376">
        <v>17.475363345396769</v>
      </c>
      <c r="O261" s="375" t="s">
        <v>2997</v>
      </c>
      <c r="P261" s="375"/>
      <c r="Q261" s="375"/>
      <c r="R261" s="375"/>
      <c r="S261" s="375"/>
      <c r="T261" s="377">
        <v>0.51906519237267501</v>
      </c>
      <c r="U261" s="378">
        <v>12</v>
      </c>
      <c r="V261" s="379">
        <v>45200</v>
      </c>
      <c r="W261" s="379"/>
      <c r="X261" s="375" t="s">
        <v>306</v>
      </c>
      <c r="Y261" s="375"/>
      <c r="Z261" s="375"/>
      <c r="AA261" s="375"/>
      <c r="AB261" s="375"/>
      <c r="AC261" s="375"/>
      <c r="AD261" s="375" t="s">
        <v>304</v>
      </c>
      <c r="AE261" s="379">
        <v>45121</v>
      </c>
      <c r="AF261" s="374" t="s">
        <v>2995</v>
      </c>
      <c r="AG261" s="376">
        <v>1.6996561344555341E-3</v>
      </c>
      <c r="AH261" s="376">
        <v>1.6313233942385178E-3</v>
      </c>
      <c r="AI261" s="376">
        <v>7.586359632686194</v>
      </c>
      <c r="AJ261" s="374" t="s">
        <v>181</v>
      </c>
      <c r="AK261" s="368">
        <v>-26.14681338888229</v>
      </c>
      <c r="AL261" s="376">
        <v>1.1717214785663401E-2</v>
      </c>
      <c r="AM261" s="380"/>
      <c r="AN261" s="381">
        <v>8</v>
      </c>
      <c r="AO261" s="382" t="s">
        <v>305</v>
      </c>
      <c r="AP261" s="382" t="s">
        <v>0</v>
      </c>
      <c r="AQ261" s="382" t="s">
        <v>306</v>
      </c>
      <c r="AR261" s="383" t="s">
        <v>0</v>
      </c>
      <c r="AS261" s="383"/>
      <c r="AT261" s="375"/>
    </row>
    <row r="262" spans="1:46" x14ac:dyDescent="0.3">
      <c r="A262" s="374" t="s">
        <v>2466</v>
      </c>
      <c r="B262" s="375" t="s">
        <v>312</v>
      </c>
      <c r="C262" s="375" t="s">
        <v>295</v>
      </c>
      <c r="D262" s="375" t="s">
        <v>438</v>
      </c>
      <c r="E262" s="375" t="s">
        <v>1627</v>
      </c>
      <c r="F262" s="375" t="s">
        <v>1628</v>
      </c>
      <c r="G262" s="375" t="s">
        <v>2457</v>
      </c>
      <c r="H262" s="375" t="s">
        <v>2458</v>
      </c>
      <c r="I262" s="375" t="s">
        <v>2459</v>
      </c>
      <c r="J262" s="375" t="s">
        <v>2467</v>
      </c>
      <c r="K262" s="375"/>
      <c r="L262" s="376">
        <v>22.532723433110871</v>
      </c>
      <c r="M262" s="365">
        <v>4</v>
      </c>
      <c r="N262" s="376">
        <v>20.250483350851276</v>
      </c>
      <c r="O262" s="375" t="s">
        <v>2998</v>
      </c>
      <c r="P262" s="375"/>
      <c r="Q262" s="375"/>
      <c r="R262" s="375"/>
      <c r="S262" s="375"/>
      <c r="T262" s="377">
        <v>3.7410046923726799</v>
      </c>
      <c r="U262" s="378">
        <v>12</v>
      </c>
      <c r="V262" s="379">
        <v>45200</v>
      </c>
      <c r="W262" s="379"/>
      <c r="X262" s="375" t="s">
        <v>306</v>
      </c>
      <c r="Y262" s="375"/>
      <c r="Z262" s="375"/>
      <c r="AA262" s="375"/>
      <c r="AB262" s="375"/>
      <c r="AC262" s="375"/>
      <c r="AD262" s="375" t="s">
        <v>304</v>
      </c>
      <c r="AE262" s="379">
        <v>45121</v>
      </c>
      <c r="AF262" s="374" t="s">
        <v>2995</v>
      </c>
      <c r="AG262" s="376">
        <v>1.9695646707128638E-3</v>
      </c>
      <c r="AH262" s="376">
        <v>1.8903805650245984E-3</v>
      </c>
      <c r="AI262" s="376">
        <v>2.2738765203350635</v>
      </c>
      <c r="AJ262" s="374" t="s">
        <v>181</v>
      </c>
      <c r="AK262" s="368">
        <v>-4.8900282503527714</v>
      </c>
      <c r="AL262" s="376">
        <v>1.3939379734404241E-2</v>
      </c>
      <c r="AM262" s="375"/>
      <c r="AN262" s="381">
        <v>8</v>
      </c>
      <c r="AO262" s="382" t="s">
        <v>305</v>
      </c>
      <c r="AP262" s="382" t="s">
        <v>0</v>
      </c>
      <c r="AQ262" s="382" t="s">
        <v>306</v>
      </c>
      <c r="AR262" s="383" t="s">
        <v>0</v>
      </c>
      <c r="AS262" s="383"/>
      <c r="AT262" s="387"/>
    </row>
    <row r="263" spans="1:46" x14ac:dyDescent="0.3">
      <c r="A263" s="374" t="s">
        <v>2468</v>
      </c>
      <c r="B263" s="375" t="s">
        <v>312</v>
      </c>
      <c r="C263" s="375" t="s">
        <v>295</v>
      </c>
      <c r="D263" s="375" t="s">
        <v>438</v>
      </c>
      <c r="E263" s="375" t="s">
        <v>1627</v>
      </c>
      <c r="F263" s="375" t="s">
        <v>1628</v>
      </c>
      <c r="G263" s="375" t="s">
        <v>2457</v>
      </c>
      <c r="H263" s="375" t="s">
        <v>2458</v>
      </c>
      <c r="I263" s="375" t="s">
        <v>2459</v>
      </c>
      <c r="J263" s="375" t="s">
        <v>2469</v>
      </c>
      <c r="K263" s="375"/>
      <c r="L263" s="376">
        <v>22.532723433110871</v>
      </c>
      <c r="M263" s="365">
        <v>4</v>
      </c>
      <c r="N263" s="376">
        <v>20.250483350851276</v>
      </c>
      <c r="O263" s="375" t="s">
        <v>2999</v>
      </c>
      <c r="P263" s="375"/>
      <c r="Q263" s="375"/>
      <c r="R263" s="375"/>
      <c r="S263" s="375"/>
      <c r="T263" s="377">
        <v>56.750196192372698</v>
      </c>
      <c r="U263" s="378">
        <v>12</v>
      </c>
      <c r="V263" s="379">
        <v>45200</v>
      </c>
      <c r="W263" s="379"/>
      <c r="X263" s="375" t="s">
        <v>306</v>
      </c>
      <c r="Y263" s="375"/>
      <c r="Z263" s="375"/>
      <c r="AA263" s="375"/>
      <c r="AB263" s="375"/>
      <c r="AC263" s="375"/>
      <c r="AD263" s="375" t="s">
        <v>304</v>
      </c>
      <c r="AE263" s="379">
        <v>45121</v>
      </c>
      <c r="AF263" s="374" t="s">
        <v>2995</v>
      </c>
      <c r="AG263" s="376">
        <v>1.9695646707128638E-3</v>
      </c>
      <c r="AH263" s="376">
        <v>1.8903805650245984E-3</v>
      </c>
      <c r="AI263" s="376">
        <v>0.18004795981735333</v>
      </c>
      <c r="AJ263" s="374" t="s">
        <v>0</v>
      </c>
      <c r="AK263" s="368">
        <v>305.19535695117031</v>
      </c>
      <c r="AL263" s="376">
        <v>1.3939379734404241E-2</v>
      </c>
      <c r="AM263" s="380"/>
      <c r="AN263" s="381">
        <v>8</v>
      </c>
      <c r="AO263" s="382" t="s">
        <v>305</v>
      </c>
      <c r="AP263" s="382" t="s">
        <v>0</v>
      </c>
      <c r="AQ263" s="382" t="s">
        <v>306</v>
      </c>
      <c r="AR263" s="383" t="s">
        <v>0</v>
      </c>
      <c r="AS263" s="383"/>
      <c r="AT263" s="375"/>
    </row>
    <row r="264" spans="1:46" x14ac:dyDescent="0.3">
      <c r="A264" s="374" t="s">
        <v>2470</v>
      </c>
      <c r="B264" s="375" t="s">
        <v>312</v>
      </c>
      <c r="C264" s="375" t="s">
        <v>295</v>
      </c>
      <c r="D264" s="375" t="s">
        <v>438</v>
      </c>
      <c r="E264" s="375" t="s">
        <v>1627</v>
      </c>
      <c r="F264" s="375" t="s">
        <v>1628</v>
      </c>
      <c r="G264" s="375" t="s">
        <v>2457</v>
      </c>
      <c r="H264" s="375" t="s">
        <v>2458</v>
      </c>
      <c r="I264" s="375" t="s">
        <v>2471</v>
      </c>
      <c r="J264" s="375" t="s">
        <v>2460</v>
      </c>
      <c r="K264" s="375"/>
      <c r="L264" s="376">
        <v>4.0945544442226263</v>
      </c>
      <c r="M264" s="365">
        <v>1</v>
      </c>
      <c r="N264" s="376">
        <v>3.6798351006271108</v>
      </c>
      <c r="O264" s="375" t="s">
        <v>3000</v>
      </c>
      <c r="P264" s="375"/>
      <c r="Q264" s="375"/>
      <c r="R264" s="375"/>
      <c r="S264" s="375"/>
      <c r="T264" s="377">
        <v>0.38537312202826302</v>
      </c>
      <c r="U264" s="378">
        <v>12</v>
      </c>
      <c r="V264" s="379">
        <v>45200</v>
      </c>
      <c r="W264" s="379"/>
      <c r="X264" s="375" t="s">
        <v>306</v>
      </c>
      <c r="Y264" s="375"/>
      <c r="Z264" s="375"/>
      <c r="AA264" s="375"/>
      <c r="AB264" s="375"/>
      <c r="AC264" s="375"/>
      <c r="AD264" s="375" t="s">
        <v>304</v>
      </c>
      <c r="AE264" s="379">
        <v>45121</v>
      </c>
      <c r="AF264" s="374" t="s">
        <v>2995</v>
      </c>
      <c r="AG264" s="376">
        <v>3.5790124525297319E-4</v>
      </c>
      <c r="AH264" s="376">
        <v>3.4351223307607637E-4</v>
      </c>
      <c r="AI264" s="376">
        <v>7.563677637461133</v>
      </c>
      <c r="AJ264" s="374" t="s">
        <v>181</v>
      </c>
      <c r="AK264" s="368">
        <v>-98.02901388519949</v>
      </c>
      <c r="AL264" s="376">
        <v>2.139626815908961E-3</v>
      </c>
      <c r="AM264" s="375"/>
      <c r="AN264" s="381">
        <v>8</v>
      </c>
      <c r="AO264" s="382" t="s">
        <v>305</v>
      </c>
      <c r="AP264" s="382" t="s">
        <v>0</v>
      </c>
      <c r="AQ264" s="382" t="s">
        <v>306</v>
      </c>
      <c r="AR264" s="383" t="s">
        <v>0</v>
      </c>
      <c r="AS264" s="383"/>
      <c r="AT264" s="375"/>
    </row>
    <row r="265" spans="1:46" x14ac:dyDescent="0.3">
      <c r="A265" s="374" t="s">
        <v>2472</v>
      </c>
      <c r="B265" s="375" t="s">
        <v>312</v>
      </c>
      <c r="C265" s="375" t="s">
        <v>295</v>
      </c>
      <c r="D265" s="375" t="s">
        <v>438</v>
      </c>
      <c r="E265" s="375" t="s">
        <v>1627</v>
      </c>
      <c r="F265" s="375" t="s">
        <v>1628</v>
      </c>
      <c r="G265" s="375" t="s">
        <v>2457</v>
      </c>
      <c r="H265" s="375" t="s">
        <v>2458</v>
      </c>
      <c r="I265" s="375" t="s">
        <v>2471</v>
      </c>
      <c r="J265" s="375" t="s">
        <v>2463</v>
      </c>
      <c r="K265" s="375"/>
      <c r="L265" s="376">
        <v>11.546470193750258</v>
      </c>
      <c r="M265" s="365">
        <v>2</v>
      </c>
      <c r="N265" s="376">
        <v>10.376979201548682</v>
      </c>
      <c r="O265" s="375" t="s">
        <v>3001</v>
      </c>
      <c r="P265" s="375"/>
      <c r="Q265" s="375"/>
      <c r="R265" s="375"/>
      <c r="S265" s="375"/>
      <c r="T265" s="377">
        <v>0.01</v>
      </c>
      <c r="U265" s="378">
        <v>12</v>
      </c>
      <c r="V265" s="379">
        <v>45200</v>
      </c>
      <c r="W265" s="379"/>
      <c r="X265" s="375" t="s">
        <v>306</v>
      </c>
      <c r="Y265" s="375"/>
      <c r="Z265" s="375"/>
      <c r="AA265" s="375"/>
      <c r="AB265" s="375"/>
      <c r="AC265" s="375"/>
      <c r="AD265" s="375" t="s">
        <v>304</v>
      </c>
      <c r="AE265" s="379">
        <v>45121</v>
      </c>
      <c r="AF265" s="374" t="s">
        <v>2995</v>
      </c>
      <c r="AG265" s="376">
        <v>1.0092663602142269E-3</v>
      </c>
      <c r="AH265" s="376">
        <v>9.6868995502013449E-4</v>
      </c>
      <c r="AI265" s="376">
        <v>15.112765425153073</v>
      </c>
      <c r="AJ265" s="374" t="s">
        <v>181</v>
      </c>
      <c r="AK265" s="368">
        <v>-40.021534551822846</v>
      </c>
      <c r="AL265" s="376">
        <v>7.5023350405923782E-3</v>
      </c>
      <c r="AM265" s="380"/>
      <c r="AN265" s="381">
        <v>8</v>
      </c>
      <c r="AO265" s="382" t="s">
        <v>305</v>
      </c>
      <c r="AP265" s="382" t="s">
        <v>0</v>
      </c>
      <c r="AQ265" s="382" t="s">
        <v>306</v>
      </c>
      <c r="AR265" s="383" t="s">
        <v>0</v>
      </c>
      <c r="AS265" s="383"/>
      <c r="AT265" s="375"/>
    </row>
    <row r="266" spans="1:46" x14ac:dyDescent="0.3">
      <c r="A266" s="374" t="s">
        <v>2473</v>
      </c>
      <c r="B266" s="375" t="s">
        <v>312</v>
      </c>
      <c r="C266" s="375" t="s">
        <v>295</v>
      </c>
      <c r="D266" s="375" t="s">
        <v>438</v>
      </c>
      <c r="E266" s="375" t="s">
        <v>1627</v>
      </c>
      <c r="F266" s="375" t="s">
        <v>1628</v>
      </c>
      <c r="G266" s="375" t="s">
        <v>2457</v>
      </c>
      <c r="H266" s="375" t="s">
        <v>2458</v>
      </c>
      <c r="I266" s="375" t="s">
        <v>2471</v>
      </c>
      <c r="J266" s="375" t="s">
        <v>2465</v>
      </c>
      <c r="K266" s="375"/>
      <c r="L266" s="376">
        <v>6.228170228509371</v>
      </c>
      <c r="M266" s="365">
        <v>2</v>
      </c>
      <c r="N266" s="376">
        <v>5.5973463613086203</v>
      </c>
      <c r="O266" s="375" t="s">
        <v>3002</v>
      </c>
      <c r="P266" s="375"/>
      <c r="Q266" s="375"/>
      <c r="R266" s="375"/>
      <c r="S266" s="375"/>
      <c r="T266" s="377">
        <v>1.87242212202826</v>
      </c>
      <c r="U266" s="378">
        <v>12</v>
      </c>
      <c r="V266" s="379">
        <v>45200</v>
      </c>
      <c r="W266" s="379"/>
      <c r="X266" s="375" t="s">
        <v>306</v>
      </c>
      <c r="Y266" s="375"/>
      <c r="Z266" s="375"/>
      <c r="AA266" s="375"/>
      <c r="AB266" s="375"/>
      <c r="AC266" s="375"/>
      <c r="AD266" s="375" t="s">
        <v>304</v>
      </c>
      <c r="AE266" s="379">
        <v>45121</v>
      </c>
      <c r="AF266" s="374" t="s">
        <v>2995</v>
      </c>
      <c r="AG266" s="376">
        <v>5.4439864234219492E-4</v>
      </c>
      <c r="AH266" s="376">
        <v>5.2251171459984764E-4</v>
      </c>
      <c r="AI266" s="376">
        <v>2.2530157924123428</v>
      </c>
      <c r="AJ266" s="374" t="s">
        <v>181</v>
      </c>
      <c r="AK266" s="368">
        <v>-28.856123808988894</v>
      </c>
      <c r="AL266" s="376">
        <v>3.6750653929532831E-3</v>
      </c>
      <c r="AM266" s="375"/>
      <c r="AN266" s="381">
        <v>8</v>
      </c>
      <c r="AO266" s="382" t="s">
        <v>305</v>
      </c>
      <c r="AP266" s="382" t="s">
        <v>0</v>
      </c>
      <c r="AQ266" s="382" t="s">
        <v>306</v>
      </c>
      <c r="AR266" s="383" t="s">
        <v>0</v>
      </c>
      <c r="AS266" s="383"/>
      <c r="AT266" s="387"/>
    </row>
    <row r="267" spans="1:46" x14ac:dyDescent="0.3">
      <c r="A267" s="374" t="s">
        <v>2474</v>
      </c>
      <c r="B267" s="375" t="s">
        <v>312</v>
      </c>
      <c r="C267" s="375" t="s">
        <v>295</v>
      </c>
      <c r="D267" s="375" t="s">
        <v>438</v>
      </c>
      <c r="E267" s="375" t="s">
        <v>1627</v>
      </c>
      <c r="F267" s="375" t="s">
        <v>1628</v>
      </c>
      <c r="G267" s="375" t="s">
        <v>2457</v>
      </c>
      <c r="H267" s="375" t="s">
        <v>2458</v>
      </c>
      <c r="I267" s="375" t="s">
        <v>2471</v>
      </c>
      <c r="J267" s="375" t="s">
        <v>2467</v>
      </c>
      <c r="K267" s="375"/>
      <c r="L267" s="376">
        <v>9.2199486661023116</v>
      </c>
      <c r="M267" s="365">
        <v>2</v>
      </c>
      <c r="N267" s="376">
        <v>8.2861007686380379</v>
      </c>
      <c r="O267" s="375" t="s">
        <v>3003</v>
      </c>
      <c r="P267" s="375"/>
      <c r="Q267" s="375"/>
      <c r="R267" s="375"/>
      <c r="S267" s="375"/>
      <c r="T267" s="377">
        <v>1.82680712202826</v>
      </c>
      <c r="U267" s="378">
        <v>12</v>
      </c>
      <c r="V267" s="379">
        <v>45200</v>
      </c>
      <c r="W267" s="379"/>
      <c r="X267" s="375" t="s">
        <v>306</v>
      </c>
      <c r="Y267" s="375"/>
      <c r="Z267" s="375"/>
      <c r="AA267" s="375"/>
      <c r="AB267" s="375"/>
      <c r="AC267" s="375"/>
      <c r="AD267" s="375" t="s">
        <v>304</v>
      </c>
      <c r="AE267" s="379">
        <v>45121</v>
      </c>
      <c r="AF267" s="374" t="s">
        <v>2995</v>
      </c>
      <c r="AG267" s="376">
        <v>8.0590724918129595E-4</v>
      </c>
      <c r="AH267" s="376">
        <v>7.7350666556856606E-4</v>
      </c>
      <c r="AI267" s="376">
        <v>2.7119726804943123</v>
      </c>
      <c r="AJ267" s="374" t="s">
        <v>181</v>
      </c>
      <c r="AK267" s="368">
        <v>-22.910015491327886</v>
      </c>
      <c r="AL267" s="376">
        <v>5.8280734747646187E-3</v>
      </c>
      <c r="AM267" s="380"/>
      <c r="AN267" s="381">
        <v>8</v>
      </c>
      <c r="AO267" s="382" t="s">
        <v>305</v>
      </c>
      <c r="AP267" s="382" t="s">
        <v>0</v>
      </c>
      <c r="AQ267" s="382" t="s">
        <v>306</v>
      </c>
      <c r="AR267" s="383" t="s">
        <v>0</v>
      </c>
      <c r="AS267" s="383"/>
      <c r="AT267" s="375"/>
    </row>
    <row r="268" spans="1:46" x14ac:dyDescent="0.3">
      <c r="A268" s="374" t="s">
        <v>2475</v>
      </c>
      <c r="B268" s="375" t="s">
        <v>312</v>
      </c>
      <c r="C268" s="375" t="s">
        <v>295</v>
      </c>
      <c r="D268" s="375" t="s">
        <v>438</v>
      </c>
      <c r="E268" s="375" t="s">
        <v>1627</v>
      </c>
      <c r="F268" s="375" t="s">
        <v>1628</v>
      </c>
      <c r="G268" s="375" t="s">
        <v>2457</v>
      </c>
      <c r="H268" s="375" t="s">
        <v>2458</v>
      </c>
      <c r="I268" s="375" t="s">
        <v>2471</v>
      </c>
      <c r="J268" s="375" t="s">
        <v>2469</v>
      </c>
      <c r="K268" s="375"/>
      <c r="L268" s="376">
        <v>9.2199486661023116</v>
      </c>
      <c r="M268" s="365">
        <v>2</v>
      </c>
      <c r="N268" s="376">
        <v>8.2861007686380379</v>
      </c>
      <c r="O268" s="375" t="s">
        <v>3004</v>
      </c>
      <c r="P268" s="375"/>
      <c r="Q268" s="375"/>
      <c r="R268" s="375"/>
      <c r="S268" s="375"/>
      <c r="T268" s="377">
        <v>25.861350622028301</v>
      </c>
      <c r="U268" s="378">
        <v>12</v>
      </c>
      <c r="V268" s="379">
        <v>45200</v>
      </c>
      <c r="W268" s="379"/>
      <c r="X268" s="375" t="s">
        <v>306</v>
      </c>
      <c r="Y268" s="375"/>
      <c r="Z268" s="375"/>
      <c r="AA268" s="375"/>
      <c r="AB268" s="375"/>
      <c r="AC268" s="375"/>
      <c r="AD268" s="375" t="s">
        <v>304</v>
      </c>
      <c r="AE268" s="379">
        <v>45121</v>
      </c>
      <c r="AF268" s="374" t="s">
        <v>2995</v>
      </c>
      <c r="AG268" s="376">
        <v>8.0590724918129595E-4</v>
      </c>
      <c r="AH268" s="376">
        <v>7.7350666556856606E-4</v>
      </c>
      <c r="AI268" s="376">
        <v>0.22442985618325939</v>
      </c>
      <c r="AJ268" s="374" t="s">
        <v>0</v>
      </c>
      <c r="AK268" s="368">
        <v>313.51686064199782</v>
      </c>
      <c r="AL268" s="376">
        <v>5.8280734747646187E-3</v>
      </c>
      <c r="AM268" s="375"/>
      <c r="AN268" s="381">
        <v>8</v>
      </c>
      <c r="AO268" s="382" t="s">
        <v>305</v>
      </c>
      <c r="AP268" s="382" t="s">
        <v>0</v>
      </c>
      <c r="AQ268" s="382" t="s">
        <v>306</v>
      </c>
      <c r="AR268" s="383" t="s">
        <v>0</v>
      </c>
      <c r="AS268" s="383"/>
      <c r="AT268" s="375"/>
    </row>
    <row r="269" spans="1:46" x14ac:dyDescent="0.3">
      <c r="A269" s="374" t="s">
        <v>2476</v>
      </c>
      <c r="B269" s="375" t="s">
        <v>312</v>
      </c>
      <c r="C269" s="375" t="s">
        <v>295</v>
      </c>
      <c r="D269" s="375" t="s">
        <v>438</v>
      </c>
      <c r="E269" s="375" t="s">
        <v>1627</v>
      </c>
      <c r="F269" s="375" t="s">
        <v>1628</v>
      </c>
      <c r="G269" s="375" t="s">
        <v>2457</v>
      </c>
      <c r="H269" s="375" t="s">
        <v>2458</v>
      </c>
      <c r="I269" s="375" t="s">
        <v>2477</v>
      </c>
      <c r="J269" s="375" t="s">
        <v>2460</v>
      </c>
      <c r="K269" s="375"/>
      <c r="L269" s="376">
        <v>24.956837333636248</v>
      </c>
      <c r="M269" s="365">
        <v>2</v>
      </c>
      <c r="N269" s="376">
        <v>22.429069456027602</v>
      </c>
      <c r="O269" s="375" t="s">
        <v>3005</v>
      </c>
      <c r="P269" s="375"/>
      <c r="Q269" s="375"/>
      <c r="R269" s="375"/>
      <c r="S269" s="375"/>
      <c r="T269" s="377">
        <v>7.0660322620504701E-2</v>
      </c>
      <c r="U269" s="378">
        <v>12</v>
      </c>
      <c r="V269" s="379">
        <v>45200</v>
      </c>
      <c r="W269" s="379"/>
      <c r="X269" s="375" t="s">
        <v>306</v>
      </c>
      <c r="Y269" s="375"/>
      <c r="Z269" s="375"/>
      <c r="AA269" s="375"/>
      <c r="AB269" s="375"/>
      <c r="AC269" s="375"/>
      <c r="AD269" s="375" t="s">
        <v>304</v>
      </c>
      <c r="AE269" s="379">
        <v>45121</v>
      </c>
      <c r="AF269" s="374" t="s">
        <v>2995</v>
      </c>
      <c r="AG269" s="376">
        <v>2.1814542414712256E-3</v>
      </c>
      <c r="AH269" s="376">
        <v>2.0937513567783092E-3</v>
      </c>
      <c r="AI269" s="376">
        <v>13.442130128526014</v>
      </c>
      <c r="AJ269" s="374" t="s">
        <v>181</v>
      </c>
      <c r="AK269" s="368">
        <v>-35.400842833080624</v>
      </c>
      <c r="AL269" s="376">
        <v>1.3622332902624499E-2</v>
      </c>
      <c r="AM269" s="380"/>
      <c r="AN269" s="381">
        <v>8</v>
      </c>
      <c r="AO269" s="382" t="s">
        <v>305</v>
      </c>
      <c r="AP269" s="382" t="s">
        <v>0</v>
      </c>
      <c r="AQ269" s="382" t="s">
        <v>306</v>
      </c>
      <c r="AR269" s="383" t="s">
        <v>0</v>
      </c>
      <c r="AS269" s="383"/>
      <c r="AT269" s="375"/>
    </row>
    <row r="270" spans="1:46" x14ac:dyDescent="0.3">
      <c r="A270" s="374" t="s">
        <v>2478</v>
      </c>
      <c r="B270" s="375" t="s">
        <v>312</v>
      </c>
      <c r="C270" s="375" t="s">
        <v>295</v>
      </c>
      <c r="D270" s="375" t="s">
        <v>438</v>
      </c>
      <c r="E270" s="375" t="s">
        <v>1627</v>
      </c>
      <c r="F270" s="375" t="s">
        <v>1628</v>
      </c>
      <c r="G270" s="375" t="s">
        <v>2457</v>
      </c>
      <c r="H270" s="375" t="s">
        <v>2458</v>
      </c>
      <c r="I270" s="375" t="s">
        <v>2477</v>
      </c>
      <c r="J270" s="375" t="s">
        <v>2463</v>
      </c>
      <c r="K270" s="375"/>
      <c r="L270" s="376">
        <v>30.60372945443482</v>
      </c>
      <c r="M270" s="365">
        <v>4</v>
      </c>
      <c r="N270" s="376">
        <v>27.504012803011083</v>
      </c>
      <c r="O270" s="375" t="s">
        <v>3006</v>
      </c>
      <c r="P270" s="375"/>
      <c r="Q270" s="375"/>
      <c r="R270" s="375"/>
      <c r="S270" s="375"/>
      <c r="T270" s="377">
        <v>7.0660322620504701E-2</v>
      </c>
      <c r="U270" s="378">
        <v>12</v>
      </c>
      <c r="V270" s="379">
        <v>45200</v>
      </c>
      <c r="W270" s="379"/>
      <c r="X270" s="375" t="s">
        <v>306</v>
      </c>
      <c r="Y270" s="375"/>
      <c r="Z270" s="375"/>
      <c r="AA270" s="375"/>
      <c r="AB270" s="375"/>
      <c r="AC270" s="375"/>
      <c r="AD270" s="375" t="s">
        <v>304</v>
      </c>
      <c r="AE270" s="379">
        <v>45121</v>
      </c>
      <c r="AF270" s="374" t="s">
        <v>2995</v>
      </c>
      <c r="AG270" s="376">
        <v>2.6750438980197334E-3</v>
      </c>
      <c r="AH270" s="376">
        <v>2.5674968030239254E-3</v>
      </c>
      <c r="AI270" s="376">
        <v>12.559690175254547</v>
      </c>
      <c r="AJ270" s="374" t="s">
        <v>181</v>
      </c>
      <c r="AK270" s="368">
        <v>-29.816986279796932</v>
      </c>
      <c r="AL270" s="376">
        <v>1.7686071119475136E-2</v>
      </c>
      <c r="AM270" s="375"/>
      <c r="AN270" s="381">
        <v>8</v>
      </c>
      <c r="AO270" s="382" t="s">
        <v>305</v>
      </c>
      <c r="AP270" s="382" t="s">
        <v>0</v>
      </c>
      <c r="AQ270" s="382" t="s">
        <v>306</v>
      </c>
      <c r="AR270" s="383" t="s">
        <v>0</v>
      </c>
      <c r="AS270" s="383"/>
      <c r="AT270" s="387"/>
    </row>
    <row r="271" spans="1:46" x14ac:dyDescent="0.3">
      <c r="A271" s="374" t="s">
        <v>2479</v>
      </c>
      <c r="B271" s="375" t="s">
        <v>312</v>
      </c>
      <c r="C271" s="375" t="s">
        <v>295</v>
      </c>
      <c r="D271" s="375" t="s">
        <v>438</v>
      </c>
      <c r="E271" s="375" t="s">
        <v>1627</v>
      </c>
      <c r="F271" s="375" t="s">
        <v>1628</v>
      </c>
      <c r="G271" s="375" t="s">
        <v>2457</v>
      </c>
      <c r="H271" s="375" t="s">
        <v>2458</v>
      </c>
      <c r="I271" s="375" t="s">
        <v>2477</v>
      </c>
      <c r="J271" s="375" t="s">
        <v>2465</v>
      </c>
      <c r="K271" s="375"/>
      <c r="L271" s="376">
        <v>33.477198301629407</v>
      </c>
      <c r="M271" s="365">
        <v>4</v>
      </c>
      <c r="N271" s="376">
        <v>30.086440676057155</v>
      </c>
      <c r="O271" s="375" t="s">
        <v>3007</v>
      </c>
      <c r="P271" s="375"/>
      <c r="Q271" s="375"/>
      <c r="R271" s="375"/>
      <c r="S271" s="375"/>
      <c r="T271" s="377">
        <v>1.7492923226205099</v>
      </c>
      <c r="U271" s="378">
        <v>12</v>
      </c>
      <c r="V271" s="379">
        <v>45200</v>
      </c>
      <c r="W271" s="379"/>
      <c r="X271" s="375" t="s">
        <v>306</v>
      </c>
      <c r="Y271" s="375"/>
      <c r="Z271" s="375"/>
      <c r="AA271" s="375"/>
      <c r="AB271" s="375"/>
      <c r="AC271" s="375"/>
      <c r="AD271" s="375" t="s">
        <v>304</v>
      </c>
      <c r="AE271" s="379">
        <v>45121</v>
      </c>
      <c r="AF271" s="374" t="s">
        <v>2995</v>
      </c>
      <c r="AG271" s="376">
        <v>2.9262111721678782E-3</v>
      </c>
      <c r="AH271" s="376">
        <v>2.8085661828112919E-3</v>
      </c>
      <c r="AI271" s="376">
        <v>5.1751411850488367</v>
      </c>
      <c r="AJ271" s="374" t="s">
        <v>181</v>
      </c>
      <c r="AK271" s="368">
        <v>-20.932236395697295</v>
      </c>
      <c r="AL271" s="376">
        <v>1.9753938703887752E-2</v>
      </c>
      <c r="AM271" s="380"/>
      <c r="AN271" s="381">
        <v>8</v>
      </c>
      <c r="AO271" s="382" t="s">
        <v>305</v>
      </c>
      <c r="AP271" s="382" t="s">
        <v>0</v>
      </c>
      <c r="AQ271" s="382" t="s">
        <v>306</v>
      </c>
      <c r="AR271" s="383" t="s">
        <v>0</v>
      </c>
      <c r="AS271" s="383"/>
      <c r="AT271" s="375"/>
    </row>
    <row r="272" spans="1:46" x14ac:dyDescent="0.3">
      <c r="A272" s="374" t="s">
        <v>2480</v>
      </c>
      <c r="B272" s="375" t="s">
        <v>312</v>
      </c>
      <c r="C272" s="375" t="s">
        <v>295</v>
      </c>
      <c r="D272" s="375" t="s">
        <v>438</v>
      </c>
      <c r="E272" s="375" t="s">
        <v>1627</v>
      </c>
      <c r="F272" s="375" t="s">
        <v>1628</v>
      </c>
      <c r="G272" s="375" t="s">
        <v>2457</v>
      </c>
      <c r="H272" s="375" t="s">
        <v>2458</v>
      </c>
      <c r="I272" s="375" t="s">
        <v>2477</v>
      </c>
      <c r="J272" s="375" t="s">
        <v>2467</v>
      </c>
      <c r="K272" s="375"/>
      <c r="L272" s="376">
        <v>25.330925341697981</v>
      </c>
      <c r="M272" s="365">
        <v>4</v>
      </c>
      <c r="N272" s="376">
        <v>22.765267741223589</v>
      </c>
      <c r="O272" s="375" t="s">
        <v>3008</v>
      </c>
      <c r="P272" s="375"/>
      <c r="Q272" s="375"/>
      <c r="R272" s="375"/>
      <c r="S272" s="375"/>
      <c r="T272" s="377">
        <v>1.7492923226205099</v>
      </c>
      <c r="U272" s="378">
        <v>12</v>
      </c>
      <c r="V272" s="379">
        <v>45200</v>
      </c>
      <c r="W272" s="379"/>
      <c r="X272" s="375" t="s">
        <v>306</v>
      </c>
      <c r="Y272" s="375"/>
      <c r="Z272" s="375"/>
      <c r="AA272" s="375"/>
      <c r="AB272" s="375"/>
      <c r="AC272" s="375"/>
      <c r="AD272" s="375" t="s">
        <v>304</v>
      </c>
      <c r="AE272" s="379">
        <v>45121</v>
      </c>
      <c r="AF272" s="374" t="s">
        <v>2995</v>
      </c>
      <c r="AG272" s="376">
        <v>2.2141529308508266E-3</v>
      </c>
      <c r="AH272" s="376">
        <v>2.1251354325713631E-3</v>
      </c>
      <c r="AI272" s="376">
        <v>4.6187509479736395</v>
      </c>
      <c r="AJ272" s="374" t="s">
        <v>181</v>
      </c>
      <c r="AK272" s="368">
        <v>-25.105258310687038</v>
      </c>
      <c r="AL272" s="376">
        <v>1.3891542177798512E-2</v>
      </c>
      <c r="AM272" s="375"/>
      <c r="AN272" s="381">
        <v>8</v>
      </c>
      <c r="AO272" s="382" t="s">
        <v>305</v>
      </c>
      <c r="AP272" s="382" t="s">
        <v>0</v>
      </c>
      <c r="AQ272" s="382" t="s">
        <v>306</v>
      </c>
      <c r="AR272" s="383" t="s">
        <v>0</v>
      </c>
      <c r="AS272" s="383"/>
      <c r="AT272" s="375"/>
    </row>
    <row r="273" spans="1:46" x14ac:dyDescent="0.3">
      <c r="A273" s="374" t="s">
        <v>2481</v>
      </c>
      <c r="B273" s="375" t="s">
        <v>312</v>
      </c>
      <c r="C273" s="375" t="s">
        <v>295</v>
      </c>
      <c r="D273" s="375" t="s">
        <v>438</v>
      </c>
      <c r="E273" s="375" t="s">
        <v>1627</v>
      </c>
      <c r="F273" s="375" t="s">
        <v>1628</v>
      </c>
      <c r="G273" s="375" t="s">
        <v>2457</v>
      </c>
      <c r="H273" s="375" t="s">
        <v>2458</v>
      </c>
      <c r="I273" s="375" t="s">
        <v>2477</v>
      </c>
      <c r="J273" s="375" t="s">
        <v>2469</v>
      </c>
      <c r="K273" s="375"/>
      <c r="L273" s="376">
        <v>25.330925341697981</v>
      </c>
      <c r="M273" s="365">
        <v>4</v>
      </c>
      <c r="N273" s="376">
        <v>22.765267741223589</v>
      </c>
      <c r="O273" s="375" t="s">
        <v>3009</v>
      </c>
      <c r="P273" s="375"/>
      <c r="Q273" s="375"/>
      <c r="R273" s="375"/>
      <c r="S273" s="375"/>
      <c r="T273" s="377">
        <v>82.132045322620499</v>
      </c>
      <c r="U273" s="378">
        <v>12</v>
      </c>
      <c r="V273" s="379">
        <v>45200</v>
      </c>
      <c r="W273" s="379"/>
      <c r="X273" s="375" t="s">
        <v>306</v>
      </c>
      <c r="Y273" s="375"/>
      <c r="Z273" s="375"/>
      <c r="AA273" s="375"/>
      <c r="AB273" s="375"/>
      <c r="AC273" s="375"/>
      <c r="AD273" s="375" t="s">
        <v>304</v>
      </c>
      <c r="AE273" s="379">
        <v>45121</v>
      </c>
      <c r="AF273" s="374" t="s">
        <v>2995</v>
      </c>
      <c r="AG273" s="376">
        <v>2.2141529308508266E-3</v>
      </c>
      <c r="AH273" s="376">
        <v>2.1251354325713631E-3</v>
      </c>
      <c r="AI273" s="376">
        <v>0.1428089313711336</v>
      </c>
      <c r="AJ273" s="374" t="s">
        <v>0</v>
      </c>
      <c r="AK273" s="368">
        <v>445.38448682617133</v>
      </c>
      <c r="AL273" s="376">
        <v>1.3891542177798512E-2</v>
      </c>
      <c r="AM273" s="380"/>
      <c r="AN273" s="381">
        <v>8</v>
      </c>
      <c r="AO273" s="382" t="s">
        <v>305</v>
      </c>
      <c r="AP273" s="382" t="s">
        <v>0</v>
      </c>
      <c r="AQ273" s="382" t="s">
        <v>306</v>
      </c>
      <c r="AR273" s="383" t="s">
        <v>0</v>
      </c>
      <c r="AS273" s="383"/>
      <c r="AT273" s="375"/>
    </row>
    <row r="274" spans="1:46" x14ac:dyDescent="0.3">
      <c r="A274" s="374" t="s">
        <v>2482</v>
      </c>
      <c r="B274" s="375" t="s">
        <v>312</v>
      </c>
      <c r="C274" s="375" t="s">
        <v>295</v>
      </c>
      <c r="D274" s="375" t="s">
        <v>438</v>
      </c>
      <c r="E274" s="375" t="s">
        <v>1627</v>
      </c>
      <c r="F274" s="375" t="s">
        <v>1628</v>
      </c>
      <c r="G274" s="375" t="s">
        <v>2457</v>
      </c>
      <c r="H274" s="375" t="s">
        <v>2483</v>
      </c>
      <c r="I274" s="375" t="s">
        <v>2477</v>
      </c>
      <c r="J274" s="375" t="s">
        <v>2460</v>
      </c>
      <c r="K274" s="375"/>
      <c r="L274" s="376">
        <v>46.13574153339826</v>
      </c>
      <c r="M274" s="365">
        <v>6</v>
      </c>
      <c r="N274" s="376">
        <v>41.46285594702627</v>
      </c>
      <c r="O274" s="375" t="s">
        <v>3010</v>
      </c>
      <c r="P274" s="375"/>
      <c r="Q274" s="375"/>
      <c r="R274" s="375"/>
      <c r="S274" s="375"/>
      <c r="T274" s="377">
        <v>2.0677314590198699</v>
      </c>
      <c r="U274" s="378">
        <v>12</v>
      </c>
      <c r="V274" s="379">
        <v>45200</v>
      </c>
      <c r="W274" s="379"/>
      <c r="X274" s="375" t="s">
        <v>306</v>
      </c>
      <c r="Y274" s="375"/>
      <c r="Z274" s="375"/>
      <c r="AA274" s="375"/>
      <c r="AB274" s="375"/>
      <c r="AC274" s="375"/>
      <c r="AD274" s="375" t="s">
        <v>304</v>
      </c>
      <c r="AE274" s="379">
        <v>45121</v>
      </c>
      <c r="AF274" s="374" t="s">
        <v>2995</v>
      </c>
      <c r="AG274" s="376">
        <v>4.0326828157751975E-3</v>
      </c>
      <c r="AH274" s="376">
        <v>3.8705533934516255E-3</v>
      </c>
      <c r="AI274" s="376">
        <v>5.1510822461670047</v>
      </c>
      <c r="AJ274" s="374" t="s">
        <v>181</v>
      </c>
      <c r="AK274" s="368">
        <v>-20.770894847494088</v>
      </c>
      <c r="AL274" s="376">
        <v>2.2949288998094852E-2</v>
      </c>
      <c r="AM274" s="375"/>
      <c r="AN274" s="381">
        <v>8</v>
      </c>
      <c r="AO274" s="382" t="s">
        <v>305</v>
      </c>
      <c r="AP274" s="382" t="s">
        <v>0</v>
      </c>
      <c r="AQ274" s="382" t="s">
        <v>306</v>
      </c>
      <c r="AR274" s="383" t="s">
        <v>0</v>
      </c>
      <c r="AS274" s="383"/>
      <c r="AT274" s="387"/>
    </row>
    <row r="275" spans="1:46" x14ac:dyDescent="0.3">
      <c r="A275" s="374" t="s">
        <v>2484</v>
      </c>
      <c r="B275" s="375" t="s">
        <v>312</v>
      </c>
      <c r="C275" s="375" t="s">
        <v>295</v>
      </c>
      <c r="D275" s="375" t="s">
        <v>438</v>
      </c>
      <c r="E275" s="375" t="s">
        <v>1627</v>
      </c>
      <c r="F275" s="375" t="s">
        <v>1628</v>
      </c>
      <c r="G275" s="375" t="s">
        <v>2457</v>
      </c>
      <c r="H275" s="375" t="s">
        <v>2483</v>
      </c>
      <c r="I275" s="375" t="s">
        <v>2477</v>
      </c>
      <c r="J275" s="375" t="s">
        <v>2463</v>
      </c>
      <c r="K275" s="375"/>
      <c r="L275" s="376">
        <v>79.144012696377644</v>
      </c>
      <c r="M275" s="365">
        <v>8</v>
      </c>
      <c r="N275" s="376">
        <v>71.127865044154063</v>
      </c>
      <c r="O275" s="375" t="s">
        <v>3011</v>
      </c>
      <c r="P275" s="375"/>
      <c r="Q275" s="375"/>
      <c r="R275" s="375"/>
      <c r="S275" s="375"/>
      <c r="T275" s="377">
        <v>2.0677314590198699</v>
      </c>
      <c r="U275" s="378">
        <v>12</v>
      </c>
      <c r="V275" s="379">
        <v>45200</v>
      </c>
      <c r="W275" s="379"/>
      <c r="X275" s="375" t="s">
        <v>306</v>
      </c>
      <c r="Y275" s="375"/>
      <c r="Z275" s="375"/>
      <c r="AA275" s="375"/>
      <c r="AB275" s="375"/>
      <c r="AC275" s="375"/>
      <c r="AD275" s="375" t="s">
        <v>304</v>
      </c>
      <c r="AE275" s="379">
        <v>45121</v>
      </c>
      <c r="AF275" s="374" t="s">
        <v>2995</v>
      </c>
      <c r="AG275" s="376">
        <v>6.9179054972191203E-3</v>
      </c>
      <c r="AH275" s="376">
        <v>6.6397789811525193E-3</v>
      </c>
      <c r="AI275" s="376">
        <v>6.3608468002221237</v>
      </c>
      <c r="AJ275" s="374" t="s">
        <v>181</v>
      </c>
      <c r="AK275" s="368">
        <v>-15.81429686200315</v>
      </c>
      <c r="AL275" s="376">
        <v>4.6703412527941635E-2</v>
      </c>
      <c r="AM275" s="380"/>
      <c r="AN275" s="381">
        <v>8</v>
      </c>
      <c r="AO275" s="382" t="s">
        <v>305</v>
      </c>
      <c r="AP275" s="382" t="s">
        <v>0</v>
      </c>
      <c r="AQ275" s="382" t="s">
        <v>306</v>
      </c>
      <c r="AR275" s="383" t="s">
        <v>0</v>
      </c>
      <c r="AS275" s="383"/>
      <c r="AT275" s="375"/>
    </row>
    <row r="276" spans="1:46" x14ac:dyDescent="0.3">
      <c r="A276" s="374" t="s">
        <v>2485</v>
      </c>
      <c r="B276" s="375" t="s">
        <v>312</v>
      </c>
      <c r="C276" s="375" t="s">
        <v>295</v>
      </c>
      <c r="D276" s="375" t="s">
        <v>438</v>
      </c>
      <c r="E276" s="375" t="s">
        <v>1627</v>
      </c>
      <c r="F276" s="375" t="s">
        <v>1628</v>
      </c>
      <c r="G276" s="375" t="s">
        <v>2457</v>
      </c>
      <c r="H276" s="375" t="s">
        <v>2483</v>
      </c>
      <c r="I276" s="375" t="s">
        <v>2477</v>
      </c>
      <c r="J276" s="375" t="s">
        <v>2465</v>
      </c>
      <c r="K276" s="375"/>
      <c r="L276" s="376">
        <v>79.12247405219486</v>
      </c>
      <c r="M276" s="365">
        <v>8</v>
      </c>
      <c r="N276" s="376">
        <v>71.108507954154788</v>
      </c>
      <c r="O276" s="375" t="s">
        <v>3012</v>
      </c>
      <c r="P276" s="375"/>
      <c r="Q276" s="375"/>
      <c r="R276" s="375"/>
      <c r="S276" s="375"/>
      <c r="T276" s="377">
        <v>2.0677314590198699</v>
      </c>
      <c r="U276" s="378">
        <v>12</v>
      </c>
      <c r="V276" s="379">
        <v>45200</v>
      </c>
      <c r="W276" s="379"/>
      <c r="X276" s="375" t="s">
        <v>306</v>
      </c>
      <c r="Y276" s="375"/>
      <c r="Z276" s="375"/>
      <c r="AA276" s="375"/>
      <c r="AB276" s="375"/>
      <c r="AC276" s="375"/>
      <c r="AD276" s="375" t="s">
        <v>304</v>
      </c>
      <c r="AE276" s="379">
        <v>45121</v>
      </c>
      <c r="AF276" s="374" t="s">
        <v>2995</v>
      </c>
      <c r="AG276" s="376">
        <v>6.9160228241031338E-3</v>
      </c>
      <c r="AH276" s="376">
        <v>6.6379719987661699E-3</v>
      </c>
      <c r="AI276" s="376">
        <v>6.3602857014708638</v>
      </c>
      <c r="AJ276" s="374" t="s">
        <v>181</v>
      </c>
      <c r="AK276" s="368">
        <v>-15.815893568036783</v>
      </c>
      <c r="AL276" s="376">
        <v>4.668791242458703E-2</v>
      </c>
      <c r="AM276" s="375"/>
      <c r="AN276" s="381">
        <v>8</v>
      </c>
      <c r="AO276" s="382" t="s">
        <v>305</v>
      </c>
      <c r="AP276" s="382" t="s">
        <v>0</v>
      </c>
      <c r="AQ276" s="382" t="s">
        <v>306</v>
      </c>
      <c r="AR276" s="383" t="s">
        <v>0</v>
      </c>
      <c r="AS276" s="383"/>
      <c r="AT276" s="375"/>
    </row>
    <row r="277" spans="1:46" x14ac:dyDescent="0.3">
      <c r="A277" s="374" t="s">
        <v>2486</v>
      </c>
      <c r="B277" s="375" t="s">
        <v>312</v>
      </c>
      <c r="C277" s="375" t="s">
        <v>295</v>
      </c>
      <c r="D277" s="375" t="s">
        <v>438</v>
      </c>
      <c r="E277" s="375" t="s">
        <v>1627</v>
      </c>
      <c r="F277" s="375" t="s">
        <v>1628</v>
      </c>
      <c r="G277" s="375" t="s">
        <v>2457</v>
      </c>
      <c r="H277" s="375" t="s">
        <v>2483</v>
      </c>
      <c r="I277" s="375" t="s">
        <v>2477</v>
      </c>
      <c r="J277" s="375" t="s">
        <v>2467</v>
      </c>
      <c r="K277" s="375"/>
      <c r="L277" s="376">
        <v>79.12247405219486</v>
      </c>
      <c r="M277" s="365">
        <v>8</v>
      </c>
      <c r="N277" s="376">
        <v>71.108507954154788</v>
      </c>
      <c r="O277" s="375" t="s">
        <v>3013</v>
      </c>
      <c r="P277" s="375"/>
      <c r="Q277" s="375"/>
      <c r="R277" s="375"/>
      <c r="S277" s="375"/>
      <c r="T277" s="377">
        <v>2.0677314590198699</v>
      </c>
      <c r="U277" s="378">
        <v>12</v>
      </c>
      <c r="V277" s="379">
        <v>45200</v>
      </c>
      <c r="W277" s="379"/>
      <c r="X277" s="375" t="s">
        <v>306</v>
      </c>
      <c r="Y277" s="375"/>
      <c r="Z277" s="375"/>
      <c r="AA277" s="375"/>
      <c r="AB277" s="375"/>
      <c r="AC277" s="375"/>
      <c r="AD277" s="375" t="s">
        <v>304</v>
      </c>
      <c r="AE277" s="379">
        <v>45121</v>
      </c>
      <c r="AF277" s="374" t="s">
        <v>2995</v>
      </c>
      <c r="AG277" s="376">
        <v>6.9160228241031338E-3</v>
      </c>
      <c r="AH277" s="376">
        <v>6.6379719987661699E-3</v>
      </c>
      <c r="AI277" s="376">
        <v>6.3602857014708638</v>
      </c>
      <c r="AJ277" s="374" t="s">
        <v>181</v>
      </c>
      <c r="AK277" s="368">
        <v>-15.815893568036783</v>
      </c>
      <c r="AL277" s="376">
        <v>4.668791242458703E-2</v>
      </c>
      <c r="AM277" s="380"/>
      <c r="AN277" s="381">
        <v>8</v>
      </c>
      <c r="AO277" s="382" t="s">
        <v>305</v>
      </c>
      <c r="AP277" s="382" t="s">
        <v>0</v>
      </c>
      <c r="AQ277" s="382" t="s">
        <v>306</v>
      </c>
      <c r="AR277" s="383" t="s">
        <v>0</v>
      </c>
      <c r="AS277" s="383"/>
      <c r="AT277" s="375"/>
    </row>
    <row r="278" spans="1:46" x14ac:dyDescent="0.3">
      <c r="A278" s="374" t="s">
        <v>2487</v>
      </c>
      <c r="B278" s="375" t="s">
        <v>312</v>
      </c>
      <c r="C278" s="375" t="s">
        <v>295</v>
      </c>
      <c r="D278" s="375" t="s">
        <v>438</v>
      </c>
      <c r="E278" s="375" t="s">
        <v>1627</v>
      </c>
      <c r="F278" s="375" t="s">
        <v>1628</v>
      </c>
      <c r="G278" s="375" t="s">
        <v>2457</v>
      </c>
      <c r="H278" s="375" t="s">
        <v>2483</v>
      </c>
      <c r="I278" s="375" t="s">
        <v>2477</v>
      </c>
      <c r="J278" s="375" t="s">
        <v>2488</v>
      </c>
      <c r="K278" s="375"/>
      <c r="L278" s="376">
        <v>79.12247405219486</v>
      </c>
      <c r="M278" s="365">
        <v>8</v>
      </c>
      <c r="N278" s="376">
        <v>71.108507954154788</v>
      </c>
      <c r="O278" s="375" t="s">
        <v>3014</v>
      </c>
      <c r="P278" s="375"/>
      <c r="Q278" s="375"/>
      <c r="R278" s="375"/>
      <c r="S278" s="375"/>
      <c r="T278" s="377">
        <v>76.465796459019899</v>
      </c>
      <c r="U278" s="378">
        <v>12</v>
      </c>
      <c r="V278" s="379">
        <v>45200</v>
      </c>
      <c r="W278" s="379"/>
      <c r="X278" s="375" t="s">
        <v>306</v>
      </c>
      <c r="Y278" s="375"/>
      <c r="Z278" s="375"/>
      <c r="AA278" s="375"/>
      <c r="AB278" s="375"/>
      <c r="AC278" s="375"/>
      <c r="AD278" s="375" t="s">
        <v>304</v>
      </c>
      <c r="AE278" s="379">
        <v>45121</v>
      </c>
      <c r="AF278" s="374" t="s">
        <v>2995</v>
      </c>
      <c r="AG278" s="376">
        <v>6.9160228241031338E-3</v>
      </c>
      <c r="AH278" s="376">
        <v>6.6379719987661699E-3</v>
      </c>
      <c r="AI278" s="376">
        <v>0.38594786042246176</v>
      </c>
      <c r="AJ278" s="374" t="s">
        <v>0</v>
      </c>
      <c r="AK278" s="368">
        <v>113.98069803583155</v>
      </c>
      <c r="AL278" s="376">
        <v>4.668791242458703E-2</v>
      </c>
      <c r="AM278" s="375"/>
      <c r="AN278" s="381">
        <v>8</v>
      </c>
      <c r="AO278" s="382" t="s">
        <v>305</v>
      </c>
      <c r="AP278" s="382" t="s">
        <v>0</v>
      </c>
      <c r="AQ278" s="382" t="s">
        <v>306</v>
      </c>
      <c r="AR278" s="383" t="s">
        <v>0</v>
      </c>
      <c r="AS278" s="383"/>
      <c r="AT278" s="387"/>
    </row>
    <row r="279" spans="1:46" x14ac:dyDescent="0.3">
      <c r="A279" s="374" t="s">
        <v>2489</v>
      </c>
      <c r="B279" s="375" t="s">
        <v>312</v>
      </c>
      <c r="C279" s="375" t="s">
        <v>295</v>
      </c>
      <c r="D279" s="375" t="s">
        <v>438</v>
      </c>
      <c r="E279" s="375" t="s">
        <v>1627</v>
      </c>
      <c r="F279" s="375" t="s">
        <v>1628</v>
      </c>
      <c r="G279" s="375" t="s">
        <v>2457</v>
      </c>
      <c r="H279" s="375" t="s">
        <v>2490</v>
      </c>
      <c r="I279" s="375" t="s">
        <v>2459</v>
      </c>
      <c r="J279" s="375"/>
      <c r="K279" s="375"/>
      <c r="L279" s="376">
        <v>22.455366776986775</v>
      </c>
      <c r="M279" s="365">
        <v>4</v>
      </c>
      <c r="N279" s="376">
        <v>20.180961808922767</v>
      </c>
      <c r="O279" s="375" t="s">
        <v>3015</v>
      </c>
      <c r="P279" s="375"/>
      <c r="Q279" s="375"/>
      <c r="R279" s="375"/>
      <c r="S279" s="375"/>
      <c r="T279" s="377">
        <v>4.8047844454793402</v>
      </c>
      <c r="U279" s="378">
        <v>12</v>
      </c>
      <c r="V279" s="379">
        <v>45200</v>
      </c>
      <c r="W279" s="379"/>
      <c r="X279" s="375" t="s">
        <v>306</v>
      </c>
      <c r="Y279" s="375"/>
      <c r="Z279" s="375"/>
      <c r="AA279" s="375"/>
      <c r="AB279" s="375"/>
      <c r="AC279" s="375"/>
      <c r="AD279" s="375" t="s">
        <v>304</v>
      </c>
      <c r="AE279" s="379">
        <v>45121</v>
      </c>
      <c r="AF279" s="374" t="s">
        <v>2995</v>
      </c>
      <c r="AG279" s="376">
        <v>1.9628029964128715E-3</v>
      </c>
      <c r="AH279" s="376">
        <v>1.8838907361432217E-3</v>
      </c>
      <c r="AI279" s="376">
        <v>1.914223008540719</v>
      </c>
      <c r="AJ279" s="374" t="s">
        <v>181</v>
      </c>
      <c r="AK279" s="368">
        <v>-1.8597964476267312</v>
      </c>
      <c r="AL279" s="376">
        <v>1.3453730636189818E-2</v>
      </c>
      <c r="AM279" s="380"/>
      <c r="AN279" s="381">
        <v>8</v>
      </c>
      <c r="AO279" s="382" t="s">
        <v>305</v>
      </c>
      <c r="AP279" s="382" t="s">
        <v>0</v>
      </c>
      <c r="AQ279" s="382" t="s">
        <v>306</v>
      </c>
      <c r="AR279" s="383" t="s">
        <v>0</v>
      </c>
      <c r="AS279" s="383"/>
      <c r="AT279" s="375"/>
    </row>
    <row r="280" spans="1:46" x14ac:dyDescent="0.3">
      <c r="A280" s="374" t="s">
        <v>2491</v>
      </c>
      <c r="B280" s="375" t="s">
        <v>312</v>
      </c>
      <c r="C280" s="375" t="s">
        <v>295</v>
      </c>
      <c r="D280" s="375" t="s">
        <v>438</v>
      </c>
      <c r="E280" s="375" t="s">
        <v>1627</v>
      </c>
      <c r="F280" s="375" t="s">
        <v>1628</v>
      </c>
      <c r="G280" s="375" t="s">
        <v>2457</v>
      </c>
      <c r="H280" s="375" t="s">
        <v>2492</v>
      </c>
      <c r="I280" s="375" t="s">
        <v>2459</v>
      </c>
      <c r="J280" s="375"/>
      <c r="K280" s="375"/>
      <c r="L280" s="376">
        <v>48.082396797820159</v>
      </c>
      <c r="M280" s="365">
        <v>6</v>
      </c>
      <c r="N280" s="376">
        <v>43.212343093533192</v>
      </c>
      <c r="O280" s="375" t="s">
        <v>3016</v>
      </c>
      <c r="P280" s="375"/>
      <c r="Q280" s="375"/>
      <c r="R280" s="375"/>
      <c r="S280" s="375"/>
      <c r="T280" s="377">
        <v>2.9249173092130398</v>
      </c>
      <c r="U280" s="378">
        <v>12</v>
      </c>
      <c r="V280" s="379">
        <v>45200</v>
      </c>
      <c r="W280" s="379"/>
      <c r="X280" s="375" t="s">
        <v>306</v>
      </c>
      <c r="Y280" s="375"/>
      <c r="Z280" s="375"/>
      <c r="AA280" s="375"/>
      <c r="AB280" s="375"/>
      <c r="AC280" s="375"/>
      <c r="AD280" s="375" t="s">
        <v>304</v>
      </c>
      <c r="AE280" s="379">
        <v>45121</v>
      </c>
      <c r="AF280" s="374" t="s">
        <v>2995</v>
      </c>
      <c r="AG280" s="376">
        <v>4.2028381654489362E-3</v>
      </c>
      <c r="AH280" s="376">
        <v>4.0338678409745782E-3</v>
      </c>
      <c r="AI280" s="376">
        <v>4.1270088925620385</v>
      </c>
      <c r="AJ280" s="374" t="s">
        <v>181</v>
      </c>
      <c r="AK280" s="368">
        <v>-11.69981692766377</v>
      </c>
      <c r="AL280" s="376">
        <v>2.8807706473235023E-2</v>
      </c>
      <c r="AM280" s="375"/>
      <c r="AN280" s="381">
        <v>8</v>
      </c>
      <c r="AO280" s="382" t="s">
        <v>305</v>
      </c>
      <c r="AP280" s="382" t="s">
        <v>0</v>
      </c>
      <c r="AQ280" s="382" t="s">
        <v>306</v>
      </c>
      <c r="AR280" s="383" t="s">
        <v>0</v>
      </c>
      <c r="AS280" s="383"/>
      <c r="AT280" s="375"/>
    </row>
    <row r="281" spans="1:46" x14ac:dyDescent="0.3">
      <c r="A281" s="374" t="s">
        <v>2493</v>
      </c>
      <c r="B281" s="375" t="s">
        <v>312</v>
      </c>
      <c r="C281" s="375" t="s">
        <v>295</v>
      </c>
      <c r="D281" s="375" t="s">
        <v>438</v>
      </c>
      <c r="E281" s="375" t="s">
        <v>1627</v>
      </c>
      <c r="F281" s="375" t="s">
        <v>1628</v>
      </c>
      <c r="G281" s="375" t="s">
        <v>2457</v>
      </c>
      <c r="H281" s="375" t="s">
        <v>2494</v>
      </c>
      <c r="I281" s="375" t="s">
        <v>2495</v>
      </c>
      <c r="J281" s="375" t="s">
        <v>2496</v>
      </c>
      <c r="K281" s="375"/>
      <c r="L281" s="376">
        <v>68.304302504851393</v>
      </c>
      <c r="M281" s="365">
        <v>20</v>
      </c>
      <c r="N281" s="376">
        <v>61.386061244308202</v>
      </c>
      <c r="O281" s="375" t="s">
        <v>3017</v>
      </c>
      <c r="P281" s="375"/>
      <c r="Q281" s="375"/>
      <c r="R281" s="375"/>
      <c r="S281" s="375"/>
      <c r="T281" s="377">
        <v>40.252685330790101</v>
      </c>
      <c r="U281" s="378">
        <v>12</v>
      </c>
      <c r="V281" s="379">
        <v>45931</v>
      </c>
      <c r="W281" s="379"/>
      <c r="X281" s="375" t="s">
        <v>306</v>
      </c>
      <c r="Y281" s="375"/>
      <c r="Z281" s="375"/>
      <c r="AA281" s="375"/>
      <c r="AB281" s="375"/>
      <c r="AC281" s="375"/>
      <c r="AD281" s="375" t="s">
        <v>304</v>
      </c>
      <c r="AE281" s="379">
        <v>45121</v>
      </c>
      <c r="AF281" s="374" t="s">
        <v>2995</v>
      </c>
      <c r="AG281" s="376">
        <v>5.9704163800081891E-3</v>
      </c>
      <c r="AH281" s="376">
        <v>5.7303825853999586E-3</v>
      </c>
      <c r="AI281" s="376">
        <v>0.79994531361086407</v>
      </c>
      <c r="AJ281" s="374" t="s">
        <v>0</v>
      </c>
      <c r="AK281" s="368">
        <v>44.46976779755326</v>
      </c>
      <c r="AL281" s="376">
        <v>4.5320957942942441E-2</v>
      </c>
      <c r="AM281" s="380"/>
      <c r="AN281" s="381">
        <v>8</v>
      </c>
      <c r="AO281" s="382" t="s">
        <v>305</v>
      </c>
      <c r="AP281" s="382" t="s">
        <v>0</v>
      </c>
      <c r="AQ281" s="382" t="s">
        <v>306</v>
      </c>
      <c r="AR281" s="383" t="s">
        <v>0</v>
      </c>
      <c r="AS281" s="383"/>
      <c r="AT281" s="375"/>
    </row>
    <row r="282" spans="1:46" x14ac:dyDescent="0.3">
      <c r="A282" s="374" t="s">
        <v>2497</v>
      </c>
      <c r="B282" s="375" t="s">
        <v>312</v>
      </c>
      <c r="C282" s="375" t="s">
        <v>295</v>
      </c>
      <c r="D282" s="375" t="s">
        <v>438</v>
      </c>
      <c r="E282" s="375" t="s">
        <v>1627</v>
      </c>
      <c r="F282" s="375" t="s">
        <v>1628</v>
      </c>
      <c r="G282" s="375" t="s">
        <v>2457</v>
      </c>
      <c r="H282" s="375" t="s">
        <v>2494</v>
      </c>
      <c r="I282" s="375" t="s">
        <v>2495</v>
      </c>
      <c r="J282" s="375" t="s">
        <v>2498</v>
      </c>
      <c r="K282" s="375"/>
      <c r="L282" s="376">
        <v>76.604128879541676</v>
      </c>
      <c r="M282" s="365">
        <v>20</v>
      </c>
      <c r="N282" s="376">
        <v>68.845234846405589</v>
      </c>
      <c r="O282" s="375" t="s">
        <v>3018</v>
      </c>
      <c r="P282" s="375"/>
      <c r="Q282" s="375"/>
      <c r="R282" s="375"/>
      <c r="S282" s="375"/>
      <c r="T282" s="377">
        <v>44.52529033079</v>
      </c>
      <c r="U282" s="378">
        <v>12</v>
      </c>
      <c r="V282" s="379">
        <v>45931</v>
      </c>
      <c r="W282" s="379"/>
      <c r="X282" s="375" t="s">
        <v>306</v>
      </c>
      <c r="Y282" s="375"/>
      <c r="Z282" s="375"/>
      <c r="AA282" s="375"/>
      <c r="AB282" s="375"/>
      <c r="AC282" s="375"/>
      <c r="AD282" s="375" t="s">
        <v>304</v>
      </c>
      <c r="AE282" s="379">
        <v>45121</v>
      </c>
      <c r="AF282" s="374" t="s">
        <v>2995</v>
      </c>
      <c r="AG282" s="376">
        <v>6.6958965843504446E-3</v>
      </c>
      <c r="AH282" s="376">
        <v>6.4266956839194892E-3</v>
      </c>
      <c r="AI282" s="376">
        <v>0.79002386184177587</v>
      </c>
      <c r="AJ282" s="374" t="s">
        <v>0</v>
      </c>
      <c r="AK282" s="368">
        <v>44.908864212267048</v>
      </c>
      <c r="AL282" s="376">
        <v>5.1216520351883288E-2</v>
      </c>
      <c r="AM282" s="375"/>
      <c r="AN282" s="381">
        <v>8</v>
      </c>
      <c r="AO282" s="382" t="s">
        <v>305</v>
      </c>
      <c r="AP282" s="382" t="s">
        <v>0</v>
      </c>
      <c r="AQ282" s="382" t="s">
        <v>306</v>
      </c>
      <c r="AR282" s="383" t="s">
        <v>0</v>
      </c>
      <c r="AS282" s="383"/>
      <c r="AT282" s="387"/>
    </row>
    <row r="283" spans="1:46" x14ac:dyDescent="0.3">
      <c r="A283" s="374" t="s">
        <v>2499</v>
      </c>
      <c r="B283" s="375" t="s">
        <v>312</v>
      </c>
      <c r="C283" s="375" t="s">
        <v>295</v>
      </c>
      <c r="D283" s="375" t="s">
        <v>438</v>
      </c>
      <c r="E283" s="375" t="s">
        <v>1627</v>
      </c>
      <c r="F283" s="375" t="s">
        <v>1628</v>
      </c>
      <c r="G283" s="375" t="s">
        <v>2457</v>
      </c>
      <c r="H283" s="375" t="s">
        <v>2494</v>
      </c>
      <c r="I283" s="375" t="s">
        <v>2500</v>
      </c>
      <c r="J283" s="375" t="s">
        <v>2496</v>
      </c>
      <c r="K283" s="375"/>
      <c r="L283" s="376">
        <v>161.1299137888648</v>
      </c>
      <c r="M283" s="365">
        <v>50</v>
      </c>
      <c r="N283" s="376">
        <v>144.80977615474262</v>
      </c>
      <c r="O283" s="375" t="s">
        <v>3019</v>
      </c>
      <c r="P283" s="375"/>
      <c r="Q283" s="375"/>
      <c r="R283" s="375"/>
      <c r="S283" s="375"/>
      <c r="T283" s="377">
        <v>36.706892412713003</v>
      </c>
      <c r="U283" s="378">
        <v>12</v>
      </c>
      <c r="V283" s="379">
        <v>45931</v>
      </c>
      <c r="W283" s="379"/>
      <c r="X283" s="375" t="s">
        <v>306</v>
      </c>
      <c r="Y283" s="375"/>
      <c r="Z283" s="375"/>
      <c r="AA283" s="375"/>
      <c r="AB283" s="375"/>
      <c r="AC283" s="375"/>
      <c r="AD283" s="375" t="s">
        <v>304</v>
      </c>
      <c r="AE283" s="379">
        <v>45121</v>
      </c>
      <c r="AF283" s="374" t="s">
        <v>2995</v>
      </c>
      <c r="AG283" s="376">
        <v>1.408421785034724E-2</v>
      </c>
      <c r="AH283" s="376">
        <v>1.3517977903326461E-2</v>
      </c>
      <c r="AI283" s="376">
        <v>1.4508539837869954</v>
      </c>
      <c r="AJ283" s="374" t="s">
        <v>181</v>
      </c>
      <c r="AK283" s="368">
        <v>12.458320015648988</v>
      </c>
      <c r="AL283" s="376">
        <v>9.2592146196152303E-2</v>
      </c>
      <c r="AM283" s="380"/>
      <c r="AN283" s="381">
        <v>8</v>
      </c>
      <c r="AO283" s="382" t="s">
        <v>305</v>
      </c>
      <c r="AP283" s="382" t="s">
        <v>0</v>
      </c>
      <c r="AQ283" s="382" t="s">
        <v>306</v>
      </c>
      <c r="AR283" s="383" t="s">
        <v>0</v>
      </c>
      <c r="AS283" s="383"/>
      <c r="AT283" s="375"/>
    </row>
    <row r="284" spans="1:46" x14ac:dyDescent="0.3">
      <c r="A284" s="374" t="s">
        <v>2501</v>
      </c>
      <c r="B284" s="375" t="s">
        <v>312</v>
      </c>
      <c r="C284" s="375" t="s">
        <v>295</v>
      </c>
      <c r="D284" s="375" t="s">
        <v>438</v>
      </c>
      <c r="E284" s="375" t="s">
        <v>1627</v>
      </c>
      <c r="F284" s="375" t="s">
        <v>1628</v>
      </c>
      <c r="G284" s="375" t="s">
        <v>2457</v>
      </c>
      <c r="H284" s="375" t="s">
        <v>2494</v>
      </c>
      <c r="I284" s="375" t="s">
        <v>2500</v>
      </c>
      <c r="J284" s="375" t="s">
        <v>2498</v>
      </c>
      <c r="K284" s="375"/>
      <c r="L284" s="376">
        <v>177.95655340148514</v>
      </c>
      <c r="M284" s="365">
        <v>50</v>
      </c>
      <c r="N284" s="376">
        <v>159.9321197248691</v>
      </c>
      <c r="O284" s="375" t="s">
        <v>3020</v>
      </c>
      <c r="P284" s="375"/>
      <c r="Q284" s="375"/>
      <c r="R284" s="375"/>
      <c r="S284" s="375"/>
      <c r="T284" s="377">
        <v>34.052099412712998</v>
      </c>
      <c r="U284" s="378">
        <v>12</v>
      </c>
      <c r="V284" s="379">
        <v>45931</v>
      </c>
      <c r="W284" s="379"/>
      <c r="X284" s="375" t="s">
        <v>306</v>
      </c>
      <c r="Y284" s="375"/>
      <c r="Z284" s="375"/>
      <c r="AA284" s="375"/>
      <c r="AB284" s="375"/>
      <c r="AC284" s="375"/>
      <c r="AD284" s="375" t="s">
        <v>304</v>
      </c>
      <c r="AE284" s="379">
        <v>45121</v>
      </c>
      <c r="AF284" s="374" t="s">
        <v>2995</v>
      </c>
      <c r="AG284" s="376">
        <v>1.5555018972378282E-2</v>
      </c>
      <c r="AH284" s="376">
        <v>1.492964714041606E-2</v>
      </c>
      <c r="AI284" s="376">
        <v>1.6840131745667983</v>
      </c>
      <c r="AJ284" s="374" t="s">
        <v>181</v>
      </c>
      <c r="AK284" s="368">
        <v>7.7218933756583992</v>
      </c>
      <c r="AL284" s="376">
        <v>0.10454450513602959</v>
      </c>
      <c r="AM284" s="375"/>
      <c r="AN284" s="381">
        <v>8</v>
      </c>
      <c r="AO284" s="382" t="s">
        <v>305</v>
      </c>
      <c r="AP284" s="382" t="s">
        <v>0</v>
      </c>
      <c r="AQ284" s="382" t="s">
        <v>306</v>
      </c>
      <c r="AR284" s="383" t="s">
        <v>0</v>
      </c>
      <c r="AS284" s="383"/>
      <c r="AT284" s="375"/>
    </row>
    <row r="285" spans="1:46" x14ac:dyDescent="0.3">
      <c r="A285" s="374" t="s">
        <v>2502</v>
      </c>
      <c r="B285" s="375" t="s">
        <v>312</v>
      </c>
      <c r="C285" s="375" t="s">
        <v>295</v>
      </c>
      <c r="D285" s="375" t="s">
        <v>438</v>
      </c>
      <c r="E285" s="375" t="s">
        <v>387</v>
      </c>
      <c r="F285" s="375" t="s">
        <v>388</v>
      </c>
      <c r="G285" s="375" t="s">
        <v>389</v>
      </c>
      <c r="H285" s="375" t="s">
        <v>632</v>
      </c>
      <c r="I285" s="375" t="s">
        <v>2503</v>
      </c>
      <c r="J285" s="375" t="s">
        <v>3021</v>
      </c>
      <c r="K285" s="375"/>
      <c r="L285" s="376">
        <v>842.76697561369099</v>
      </c>
      <c r="M285" s="365">
        <v>180</v>
      </c>
      <c r="N285" s="376">
        <v>760</v>
      </c>
      <c r="O285" s="375" t="s">
        <v>3454</v>
      </c>
      <c r="P285" s="375"/>
      <c r="Q285" s="375" t="s">
        <v>300</v>
      </c>
      <c r="R285" s="375" t="s">
        <v>441</v>
      </c>
      <c r="S285" s="375"/>
      <c r="T285" s="377">
        <v>445.07990611292399</v>
      </c>
      <c r="U285" s="378">
        <v>10</v>
      </c>
      <c r="V285" s="379">
        <v>45200</v>
      </c>
      <c r="W285" s="379"/>
      <c r="X285" s="375" t="s">
        <v>3022</v>
      </c>
      <c r="Y285" s="375"/>
      <c r="Z285" s="375"/>
      <c r="AA285" s="375"/>
      <c r="AB285" s="375" t="s">
        <v>2505</v>
      </c>
      <c r="AC285" s="375"/>
      <c r="AD285" s="375" t="s">
        <v>360</v>
      </c>
      <c r="AE285" s="379"/>
      <c r="AF285" s="374"/>
      <c r="AG285" s="376">
        <v>8.9099701887243102E-2</v>
      </c>
      <c r="AH285" s="376">
        <v>9.2700875167770078E-2</v>
      </c>
      <c r="AI285" s="376">
        <v>0.66687830520949232</v>
      </c>
      <c r="AJ285" s="374"/>
      <c r="AK285" s="368">
        <v>53.716824382992058</v>
      </c>
      <c r="AL285" s="376">
        <v>0.78377328732073459</v>
      </c>
      <c r="AM285" s="380"/>
      <c r="AN285" s="381">
        <v>8</v>
      </c>
      <c r="AO285" s="382" t="s">
        <v>305</v>
      </c>
      <c r="AP285" s="382" t="s">
        <v>0</v>
      </c>
      <c r="AQ285" s="382" t="s">
        <v>306</v>
      </c>
      <c r="AR285" s="383" t="s">
        <v>0</v>
      </c>
      <c r="AS285" s="383"/>
      <c r="AT285" s="375"/>
    </row>
    <row r="286" spans="1:46" x14ac:dyDescent="0.3">
      <c r="A286" s="374" t="s">
        <v>2506</v>
      </c>
      <c r="B286" s="375" t="s">
        <v>312</v>
      </c>
      <c r="C286" s="375" t="s">
        <v>295</v>
      </c>
      <c r="D286" s="375" t="s">
        <v>438</v>
      </c>
      <c r="E286" s="375" t="s">
        <v>387</v>
      </c>
      <c r="F286" s="375" t="s">
        <v>388</v>
      </c>
      <c r="G286" s="375" t="s">
        <v>389</v>
      </c>
      <c r="H286" s="375" t="s">
        <v>643</v>
      </c>
      <c r="I286" s="375" t="s">
        <v>2503</v>
      </c>
      <c r="J286" s="375" t="s">
        <v>3021</v>
      </c>
      <c r="K286" s="375"/>
      <c r="L286" s="376">
        <v>842.76697561369099</v>
      </c>
      <c r="M286" s="365">
        <v>180</v>
      </c>
      <c r="N286" s="376">
        <v>760</v>
      </c>
      <c r="O286" s="375" t="s">
        <v>3455</v>
      </c>
      <c r="P286" s="375"/>
      <c r="Q286" s="375" t="s">
        <v>643</v>
      </c>
      <c r="R286" s="375" t="s">
        <v>441</v>
      </c>
      <c r="S286" s="375"/>
      <c r="T286" s="377">
        <v>111.269976528231</v>
      </c>
      <c r="U286" s="378">
        <v>10</v>
      </c>
      <c r="V286" s="379">
        <v>45200</v>
      </c>
      <c r="W286" s="379"/>
      <c r="X286" s="375" t="s">
        <v>3022</v>
      </c>
      <c r="Y286" s="375"/>
      <c r="Z286" s="375"/>
      <c r="AA286" s="375"/>
      <c r="AB286" s="375" t="s">
        <v>2505</v>
      </c>
      <c r="AC286" s="375"/>
      <c r="AD286" s="375" t="s">
        <v>360</v>
      </c>
      <c r="AE286" s="379"/>
      <c r="AF286" s="374"/>
      <c r="AG286" s="376">
        <v>8.9099701887243102E-2</v>
      </c>
      <c r="AH286" s="376">
        <v>9.2700875167770078E-2</v>
      </c>
      <c r="AI286" s="376">
        <v>2.6675132208379693</v>
      </c>
      <c r="AJ286" s="374"/>
      <c r="AK286" s="368">
        <v>-0.88667419681538129</v>
      </c>
      <c r="AL286" s="376">
        <v>0.78377328732073459</v>
      </c>
      <c r="AM286" s="375"/>
      <c r="AN286" s="381">
        <v>8</v>
      </c>
      <c r="AO286" s="382" t="s">
        <v>305</v>
      </c>
      <c r="AP286" s="382" t="s">
        <v>0</v>
      </c>
      <c r="AQ286" s="382" t="s">
        <v>306</v>
      </c>
      <c r="AR286" s="383" t="s">
        <v>0</v>
      </c>
      <c r="AS286" s="383"/>
      <c r="AT286" s="387"/>
    </row>
    <row r="287" spans="1:46" x14ac:dyDescent="0.3">
      <c r="A287" s="374" t="s">
        <v>650</v>
      </c>
      <c r="B287" s="375" t="s">
        <v>312</v>
      </c>
      <c r="C287" s="375" t="s">
        <v>295</v>
      </c>
      <c r="D287" s="375" t="s">
        <v>438</v>
      </c>
      <c r="E287" s="375" t="s">
        <v>416</v>
      </c>
      <c r="F287" s="375" t="s">
        <v>422</v>
      </c>
      <c r="G287" s="375" t="s">
        <v>423</v>
      </c>
      <c r="H287" s="375" t="s">
        <v>424</v>
      </c>
      <c r="I287" s="375" t="s">
        <v>425</v>
      </c>
      <c r="J287" s="375" t="s">
        <v>432</v>
      </c>
      <c r="K287" s="375"/>
      <c r="L287" s="376">
        <v>4052.4192589474869</v>
      </c>
      <c r="M287" s="365">
        <v>2000</v>
      </c>
      <c r="N287" s="376">
        <v>3655.6847115181695</v>
      </c>
      <c r="O287" s="375" t="s">
        <v>433</v>
      </c>
      <c r="P287" s="375"/>
      <c r="Q287" s="375" t="s">
        <v>319</v>
      </c>
      <c r="R287" s="375" t="s">
        <v>443</v>
      </c>
      <c r="S287" s="375"/>
      <c r="T287" s="377">
        <v>1400.4898594678336</v>
      </c>
      <c r="U287" s="378">
        <v>15</v>
      </c>
      <c r="V287" s="379">
        <v>45931</v>
      </c>
      <c r="W287" s="379"/>
      <c r="X287" s="375" t="s">
        <v>306</v>
      </c>
      <c r="Y287" s="375"/>
      <c r="Z287" s="375"/>
      <c r="AA287" s="375"/>
      <c r="AB287" s="375"/>
      <c r="AC287" s="375"/>
      <c r="AD287" s="375" t="s">
        <v>360</v>
      </c>
      <c r="AE287" s="379"/>
      <c r="AF287" s="374"/>
      <c r="AG287" s="376">
        <v>0.51006281505460771</v>
      </c>
      <c r="AH287" s="376">
        <v>0.5622634150214344</v>
      </c>
      <c r="AI287" s="376">
        <v>1.4197635089238101</v>
      </c>
      <c r="AJ287" s="374" t="s">
        <v>181</v>
      </c>
      <c r="AK287" s="368">
        <v>13.563046486937392</v>
      </c>
      <c r="AL287" s="376">
        <v>3.7687499108211582</v>
      </c>
      <c r="AM287" s="380"/>
      <c r="AN287" s="381">
        <v>20</v>
      </c>
      <c r="AO287" s="382" t="s">
        <v>305</v>
      </c>
      <c r="AP287" s="382" t="s">
        <v>0</v>
      </c>
      <c r="AQ287" s="382" t="s">
        <v>306</v>
      </c>
      <c r="AR287" s="383" t="s">
        <v>0</v>
      </c>
      <c r="AS287" s="383"/>
      <c r="AT287" s="375"/>
    </row>
    <row r="288" spans="1:46" x14ac:dyDescent="0.3">
      <c r="A288" s="374" t="s">
        <v>651</v>
      </c>
      <c r="B288" s="375" t="s">
        <v>312</v>
      </c>
      <c r="C288" s="375" t="s">
        <v>295</v>
      </c>
      <c r="D288" s="375" t="s">
        <v>438</v>
      </c>
      <c r="E288" s="375" t="s">
        <v>416</v>
      </c>
      <c r="F288" s="375" t="s">
        <v>422</v>
      </c>
      <c r="G288" s="375" t="s">
        <v>423</v>
      </c>
      <c r="H288" s="375" t="s">
        <v>424</v>
      </c>
      <c r="I288" s="375" t="s">
        <v>425</v>
      </c>
      <c r="J288" s="375" t="s">
        <v>426</v>
      </c>
      <c r="K288" s="375"/>
      <c r="L288" s="376">
        <v>1409.9751905578639</v>
      </c>
      <c r="M288" s="365">
        <v>400</v>
      </c>
      <c r="N288" s="376">
        <v>1271.9376792916121</v>
      </c>
      <c r="O288" s="375" t="s">
        <v>427</v>
      </c>
      <c r="P288" s="375"/>
      <c r="Q288" s="375" t="s">
        <v>319</v>
      </c>
      <c r="R288" s="375" t="s">
        <v>443</v>
      </c>
      <c r="S288" s="375"/>
      <c r="T288" s="377">
        <v>795.82382628292373</v>
      </c>
      <c r="U288" s="378">
        <v>15</v>
      </c>
      <c r="V288" s="379">
        <v>45931</v>
      </c>
      <c r="W288" s="379"/>
      <c r="X288" s="375" t="s">
        <v>306</v>
      </c>
      <c r="Y288" s="375"/>
      <c r="Z288" s="375"/>
      <c r="AA288" s="375"/>
      <c r="AB288" s="375"/>
      <c r="AC288" s="375"/>
      <c r="AD288" s="375" t="s">
        <v>360</v>
      </c>
      <c r="AE288" s="379"/>
      <c r="AF288" s="374"/>
      <c r="AG288" s="376">
        <v>0.17746828965566824</v>
      </c>
      <c r="AH288" s="376">
        <v>0.19563066284125449</v>
      </c>
      <c r="AI288" s="376">
        <v>0.86931293379281016</v>
      </c>
      <c r="AJ288" s="374" t="s">
        <v>0</v>
      </c>
      <c r="AK288" s="368">
        <v>36.252819800810471</v>
      </c>
      <c r="AL288" s="376">
        <v>1.3112769272188121</v>
      </c>
      <c r="AM288" s="375"/>
      <c r="AN288" s="381">
        <v>20</v>
      </c>
      <c r="AO288" s="382" t="s">
        <v>305</v>
      </c>
      <c r="AP288" s="382" t="s">
        <v>0</v>
      </c>
      <c r="AQ288" s="382" t="s">
        <v>306</v>
      </c>
      <c r="AR288" s="383" t="s">
        <v>0</v>
      </c>
      <c r="AS288" s="383"/>
      <c r="AT288" s="375"/>
    </row>
    <row r="289" spans="1:46" x14ac:dyDescent="0.3">
      <c r="A289" s="374" t="s">
        <v>652</v>
      </c>
      <c r="B289" s="375" t="s">
        <v>312</v>
      </c>
      <c r="C289" s="375" t="s">
        <v>295</v>
      </c>
      <c r="D289" s="375" t="s">
        <v>438</v>
      </c>
      <c r="E289" s="375" t="s">
        <v>416</v>
      </c>
      <c r="F289" s="375" t="s">
        <v>422</v>
      </c>
      <c r="G289" s="375" t="s">
        <v>423</v>
      </c>
      <c r="H289" s="375" t="s">
        <v>653</v>
      </c>
      <c r="I289" s="375" t="s">
        <v>3456</v>
      </c>
      <c r="J289" s="375"/>
      <c r="K289" s="375"/>
      <c r="L289" s="376">
        <v>2783.8226935231778</v>
      </c>
      <c r="M289" s="365">
        <v>200</v>
      </c>
      <c r="N289" s="376">
        <v>2511.8128091666663</v>
      </c>
      <c r="O289" s="375" t="s">
        <v>3457</v>
      </c>
      <c r="P289" s="375"/>
      <c r="Q289" s="375" t="s">
        <v>319</v>
      </c>
      <c r="R289" s="375" t="s">
        <v>488</v>
      </c>
      <c r="S289" s="375"/>
      <c r="T289" s="377">
        <v>179.46</v>
      </c>
      <c r="U289" s="378">
        <v>10</v>
      </c>
      <c r="V289" s="379">
        <v>45931</v>
      </c>
      <c r="W289" s="379"/>
      <c r="X289" s="375" t="s">
        <v>306</v>
      </c>
      <c r="Y289" s="375"/>
      <c r="Z289" s="375"/>
      <c r="AA289" s="375"/>
      <c r="AB289" s="375"/>
      <c r="AC289" s="375"/>
      <c r="AD289" s="375" t="s">
        <v>304</v>
      </c>
      <c r="AE289" s="379">
        <v>45246</v>
      </c>
      <c r="AF289" s="374" t="s">
        <v>3023</v>
      </c>
      <c r="AG289" s="376">
        <v>0.38203531802517871</v>
      </c>
      <c r="AH289" s="376">
        <v>0.39746549751707178</v>
      </c>
      <c r="AI289" s="376">
        <v>6.389845646177136</v>
      </c>
      <c r="AJ289" s="374" t="s">
        <v>181</v>
      </c>
      <c r="AK289" s="368">
        <v>-19.79</v>
      </c>
      <c r="AL289" s="376">
        <v>2.98</v>
      </c>
      <c r="AM289" s="380"/>
      <c r="AN289" s="381">
        <v>20</v>
      </c>
      <c r="AO289" s="382" t="s">
        <v>305</v>
      </c>
      <c r="AP289" s="382" t="s">
        <v>0</v>
      </c>
      <c r="AQ289" s="382" t="s">
        <v>306</v>
      </c>
      <c r="AR289" s="383" t="s">
        <v>0</v>
      </c>
      <c r="AS289" s="383"/>
      <c r="AT289" s="375"/>
    </row>
    <row r="290" spans="1:46" x14ac:dyDescent="0.3">
      <c r="A290" s="374" t="s">
        <v>2508</v>
      </c>
      <c r="B290" s="375" t="s">
        <v>312</v>
      </c>
      <c r="C290" s="375" t="s">
        <v>295</v>
      </c>
      <c r="D290" s="375" t="s">
        <v>438</v>
      </c>
      <c r="E290" s="375" t="s">
        <v>416</v>
      </c>
      <c r="F290" s="375" t="s">
        <v>422</v>
      </c>
      <c r="G290" s="375" t="s">
        <v>2509</v>
      </c>
      <c r="H290" s="375" t="s">
        <v>632</v>
      </c>
      <c r="I290" s="375"/>
      <c r="J290" s="375"/>
      <c r="K290" s="375"/>
      <c r="L290" s="376"/>
      <c r="M290" s="365">
        <v>0.33</v>
      </c>
      <c r="N290" s="376"/>
      <c r="O290" s="375" t="s">
        <v>3024</v>
      </c>
      <c r="P290" s="375"/>
      <c r="Q290" s="375"/>
      <c r="R290" s="375"/>
      <c r="S290" s="375"/>
      <c r="T290" s="377">
        <v>5.87</v>
      </c>
      <c r="U290" s="378">
        <v>10</v>
      </c>
      <c r="V290" s="379">
        <v>45200</v>
      </c>
      <c r="W290" s="379"/>
      <c r="X290" s="375" t="s">
        <v>2897</v>
      </c>
      <c r="Y290" s="375"/>
      <c r="Z290" s="375"/>
      <c r="AA290" s="375"/>
      <c r="AB290" s="375"/>
      <c r="AC290" s="375"/>
      <c r="AD290" s="375" t="s">
        <v>360</v>
      </c>
      <c r="AE290" s="379"/>
      <c r="AF290" s="374"/>
      <c r="AG290" s="376"/>
      <c r="AH290" s="376"/>
      <c r="AI290" s="376"/>
      <c r="AJ290" s="374"/>
      <c r="AK290" s="368"/>
      <c r="AL290" s="376"/>
      <c r="AM290" s="375"/>
      <c r="AN290" s="381">
        <v>24</v>
      </c>
      <c r="AO290" s="382" t="s">
        <v>393</v>
      </c>
      <c r="AP290" s="382" t="s">
        <v>0</v>
      </c>
      <c r="AQ290" s="382" t="s">
        <v>386</v>
      </c>
      <c r="AR290" s="383" t="s">
        <v>181</v>
      </c>
      <c r="AS290" s="383">
        <v>1.1111</v>
      </c>
      <c r="AT290" s="387" t="s">
        <v>2711</v>
      </c>
    </row>
    <row r="291" spans="1:46" x14ac:dyDescent="0.3">
      <c r="A291" s="374" t="s">
        <v>2510</v>
      </c>
      <c r="B291" s="375" t="s">
        <v>312</v>
      </c>
      <c r="C291" s="375" t="s">
        <v>295</v>
      </c>
      <c r="D291" s="375" t="s">
        <v>438</v>
      </c>
      <c r="E291" s="375" t="s">
        <v>416</v>
      </c>
      <c r="F291" s="375" t="s">
        <v>422</v>
      </c>
      <c r="G291" s="375" t="s">
        <v>2509</v>
      </c>
      <c r="H291" s="375" t="s">
        <v>643</v>
      </c>
      <c r="I291" s="375"/>
      <c r="J291" s="375"/>
      <c r="K291" s="375"/>
      <c r="L291" s="376"/>
      <c r="M291" s="365">
        <v>0.33</v>
      </c>
      <c r="N291" s="376"/>
      <c r="O291" s="375" t="s">
        <v>3025</v>
      </c>
      <c r="P291" s="375"/>
      <c r="Q291" s="375"/>
      <c r="R291" s="375"/>
      <c r="S291" s="375"/>
      <c r="T291" s="377">
        <v>5.87</v>
      </c>
      <c r="U291" s="378">
        <v>10</v>
      </c>
      <c r="V291" s="379">
        <v>45200</v>
      </c>
      <c r="W291" s="379"/>
      <c r="X291" s="375" t="s">
        <v>2897</v>
      </c>
      <c r="Y291" s="375"/>
      <c r="Z291" s="375"/>
      <c r="AA291" s="375"/>
      <c r="AB291" s="375"/>
      <c r="AC291" s="375"/>
      <c r="AD291" s="375" t="s">
        <v>360</v>
      </c>
      <c r="AE291" s="379"/>
      <c r="AF291" s="374"/>
      <c r="AG291" s="376"/>
      <c r="AH291" s="376"/>
      <c r="AI291" s="376"/>
      <c r="AJ291" s="374"/>
      <c r="AK291" s="368"/>
      <c r="AL291" s="376"/>
      <c r="AM291" s="380"/>
      <c r="AN291" s="381">
        <v>24</v>
      </c>
      <c r="AO291" s="382" t="s">
        <v>393</v>
      </c>
      <c r="AP291" s="382" t="s">
        <v>0</v>
      </c>
      <c r="AQ291" s="382" t="s">
        <v>386</v>
      </c>
      <c r="AR291" s="383" t="s">
        <v>181</v>
      </c>
      <c r="AS291" s="383">
        <v>1.1111</v>
      </c>
      <c r="AT291" s="375" t="s">
        <v>2711</v>
      </c>
    </row>
    <row r="292" spans="1:46" x14ac:dyDescent="0.3">
      <c r="A292" s="374" t="s">
        <v>654</v>
      </c>
      <c r="B292" s="375" t="s">
        <v>312</v>
      </c>
      <c r="C292" s="375" t="s">
        <v>295</v>
      </c>
      <c r="D292" s="375" t="s">
        <v>438</v>
      </c>
      <c r="E292" s="375" t="s">
        <v>655</v>
      </c>
      <c r="F292" s="375" t="s">
        <v>656</v>
      </c>
      <c r="G292" s="375" t="s">
        <v>657</v>
      </c>
      <c r="H292" s="375" t="s">
        <v>658</v>
      </c>
      <c r="I292" s="375" t="s">
        <v>659</v>
      </c>
      <c r="J292" s="375"/>
      <c r="K292" s="375"/>
      <c r="L292" s="376">
        <v>345.849224200224</v>
      </c>
      <c r="M292" s="365">
        <v>40</v>
      </c>
      <c r="N292" s="376">
        <v>311.81</v>
      </c>
      <c r="O292" s="375" t="s">
        <v>660</v>
      </c>
      <c r="P292" s="375"/>
      <c r="Q292" s="375" t="s">
        <v>319</v>
      </c>
      <c r="R292" s="375" t="s">
        <v>443</v>
      </c>
      <c r="S292" s="375"/>
      <c r="T292" s="377">
        <v>94.44</v>
      </c>
      <c r="U292" s="378">
        <v>8</v>
      </c>
      <c r="V292" s="379">
        <v>45200</v>
      </c>
      <c r="W292" s="379"/>
      <c r="X292" s="375" t="s">
        <v>3026</v>
      </c>
      <c r="Y292" s="375"/>
      <c r="Z292" s="375"/>
      <c r="AA292" s="375"/>
      <c r="AB292" s="375"/>
      <c r="AC292" s="375"/>
      <c r="AD292" s="375" t="s">
        <v>304</v>
      </c>
      <c r="AE292" s="379">
        <v>45125</v>
      </c>
      <c r="AF292" s="374" t="s">
        <v>3027</v>
      </c>
      <c r="AG292" s="376">
        <v>4.5872011343284454E-2</v>
      </c>
      <c r="AH292" s="376">
        <v>4.7758433578556081E-2</v>
      </c>
      <c r="AI292" s="376">
        <v>1.1395108665765359</v>
      </c>
      <c r="AJ292" s="374" t="s">
        <v>181</v>
      </c>
      <c r="AK292" s="368">
        <v>21.562465676217752</v>
      </c>
      <c r="AL292" s="376">
        <v>0.40204972313276094</v>
      </c>
      <c r="AM292" s="375"/>
      <c r="AN292" s="381">
        <v>20</v>
      </c>
      <c r="AO292" s="382" t="s">
        <v>305</v>
      </c>
      <c r="AP292" s="382" t="s">
        <v>0</v>
      </c>
      <c r="AQ292" s="382" t="s">
        <v>386</v>
      </c>
      <c r="AR292" s="383" t="s">
        <v>0</v>
      </c>
      <c r="AS292" s="383"/>
      <c r="AT292" s="375"/>
    </row>
    <row r="293" spans="1:46" x14ac:dyDescent="0.3">
      <c r="A293" s="374" t="s">
        <v>661</v>
      </c>
      <c r="B293" s="375" t="s">
        <v>312</v>
      </c>
      <c r="C293" s="375" t="s">
        <v>295</v>
      </c>
      <c r="D293" s="375" t="s">
        <v>438</v>
      </c>
      <c r="E293" s="375" t="s">
        <v>655</v>
      </c>
      <c r="F293" s="375" t="s">
        <v>656</v>
      </c>
      <c r="G293" s="375" t="s">
        <v>657</v>
      </c>
      <c r="H293" s="375" t="s">
        <v>658</v>
      </c>
      <c r="I293" s="375" t="s">
        <v>662</v>
      </c>
      <c r="J293" s="375"/>
      <c r="K293" s="375"/>
      <c r="L293" s="376">
        <v>256.08437472610791</v>
      </c>
      <c r="M293" s="365">
        <v>40</v>
      </c>
      <c r="N293" s="376">
        <v>230.88</v>
      </c>
      <c r="O293" s="375" t="s">
        <v>663</v>
      </c>
      <c r="P293" s="375"/>
      <c r="Q293" s="375" t="s">
        <v>319</v>
      </c>
      <c r="R293" s="375" t="s">
        <v>443</v>
      </c>
      <c r="S293" s="375"/>
      <c r="T293" s="377">
        <v>53.13</v>
      </c>
      <c r="U293" s="378">
        <v>8</v>
      </c>
      <c r="V293" s="379">
        <v>45200</v>
      </c>
      <c r="W293" s="379"/>
      <c r="X293" s="375" t="s">
        <v>3026</v>
      </c>
      <c r="Y293" s="375"/>
      <c r="Z293" s="375"/>
      <c r="AA293" s="375"/>
      <c r="AB293" s="375"/>
      <c r="AC293" s="375"/>
      <c r="AD293" s="375" t="s">
        <v>304</v>
      </c>
      <c r="AE293" s="379">
        <v>45125</v>
      </c>
      <c r="AF293" s="374" t="s">
        <v>3027</v>
      </c>
      <c r="AG293" s="376">
        <v>3.3965972800543649E-2</v>
      </c>
      <c r="AH293" s="376">
        <v>3.5362775871899642E-2</v>
      </c>
      <c r="AI293" s="376">
        <v>1.4997915694528388</v>
      </c>
      <c r="AJ293" s="374" t="s">
        <v>181</v>
      </c>
      <c r="AK293" s="368">
        <v>10.825176429042807</v>
      </c>
      <c r="AL293" s="376">
        <v>0.29769808561910066</v>
      </c>
      <c r="AM293" s="380"/>
      <c r="AN293" s="381">
        <v>20</v>
      </c>
      <c r="AO293" s="382" t="s">
        <v>305</v>
      </c>
      <c r="AP293" s="382" t="s">
        <v>0</v>
      </c>
      <c r="AQ293" s="382" t="s">
        <v>386</v>
      </c>
      <c r="AR293" s="383" t="s">
        <v>0</v>
      </c>
      <c r="AS293" s="383"/>
      <c r="AT293" s="375"/>
    </row>
    <row r="294" spans="1:46" x14ac:dyDescent="0.3">
      <c r="A294" s="374" t="s">
        <v>2511</v>
      </c>
      <c r="B294" s="375" t="s">
        <v>312</v>
      </c>
      <c r="C294" s="375" t="s">
        <v>295</v>
      </c>
      <c r="D294" s="375" t="s">
        <v>438</v>
      </c>
      <c r="E294" s="375" t="s">
        <v>655</v>
      </c>
      <c r="F294" s="375" t="s">
        <v>656</v>
      </c>
      <c r="G294" s="375" t="s">
        <v>2512</v>
      </c>
      <c r="H294" s="375"/>
      <c r="I294" s="375"/>
      <c r="J294" s="375"/>
      <c r="K294" s="375"/>
      <c r="L294" s="376"/>
      <c r="M294" s="365">
        <v>20</v>
      </c>
      <c r="N294" s="376"/>
      <c r="O294" s="375" t="s">
        <v>2512</v>
      </c>
      <c r="P294" s="375"/>
      <c r="Q294" s="375"/>
      <c r="R294" s="375"/>
      <c r="S294" s="375"/>
      <c r="T294" s="377">
        <v>71.52</v>
      </c>
      <c r="U294" s="378">
        <v>10</v>
      </c>
      <c r="V294" s="379">
        <v>45200</v>
      </c>
      <c r="W294" s="379"/>
      <c r="X294" s="375" t="s">
        <v>3028</v>
      </c>
      <c r="Y294" s="375"/>
      <c r="Z294" s="375"/>
      <c r="AA294" s="375"/>
      <c r="AB294" s="375"/>
      <c r="AC294" s="375"/>
      <c r="AD294" s="375" t="s">
        <v>360</v>
      </c>
      <c r="AE294" s="379"/>
      <c r="AF294" s="374"/>
      <c r="AG294" s="376"/>
      <c r="AH294" s="376"/>
      <c r="AI294" s="376"/>
      <c r="AJ294" s="374"/>
      <c r="AK294" s="368"/>
      <c r="AL294" s="376"/>
      <c r="AM294" s="380"/>
      <c r="AN294" s="381">
        <v>24</v>
      </c>
      <c r="AO294" s="382" t="s">
        <v>393</v>
      </c>
      <c r="AP294" s="382" t="s">
        <v>0</v>
      </c>
      <c r="AQ294" s="382" t="s">
        <v>386</v>
      </c>
      <c r="AR294" s="383" t="s">
        <v>181</v>
      </c>
      <c r="AS294" s="383">
        <v>1.1085</v>
      </c>
      <c r="AT294" s="375" t="s">
        <v>2712</v>
      </c>
    </row>
    <row r="295" spans="1:46" x14ac:dyDescent="0.3">
      <c r="A295" s="374" t="s">
        <v>2513</v>
      </c>
      <c r="B295" s="375" t="s">
        <v>312</v>
      </c>
      <c r="C295" s="375" t="s">
        <v>295</v>
      </c>
      <c r="D295" s="375" t="s">
        <v>438</v>
      </c>
      <c r="E295" s="375" t="s">
        <v>655</v>
      </c>
      <c r="F295" s="375" t="s">
        <v>656</v>
      </c>
      <c r="G295" s="375" t="s">
        <v>2514</v>
      </c>
      <c r="H295" s="375"/>
      <c r="I295" s="375"/>
      <c r="J295" s="375"/>
      <c r="K295" s="375"/>
      <c r="L295" s="376"/>
      <c r="M295" s="365">
        <v>10</v>
      </c>
      <c r="N295" s="376"/>
      <c r="O295" s="375" t="s">
        <v>2514</v>
      </c>
      <c r="P295" s="375"/>
      <c r="Q295" s="375"/>
      <c r="R295" s="375"/>
      <c r="S295" s="375"/>
      <c r="T295" s="377">
        <v>35.76</v>
      </c>
      <c r="U295" s="378">
        <v>10</v>
      </c>
      <c r="V295" s="379">
        <v>45200</v>
      </c>
      <c r="W295" s="379"/>
      <c r="X295" s="375" t="s">
        <v>3028</v>
      </c>
      <c r="Y295" s="375"/>
      <c r="Z295" s="375"/>
      <c r="AA295" s="375"/>
      <c r="AB295" s="375"/>
      <c r="AC295" s="375"/>
      <c r="AD295" s="375" t="s">
        <v>360</v>
      </c>
      <c r="AE295" s="379"/>
      <c r="AF295" s="374"/>
      <c r="AG295" s="376"/>
      <c r="AH295" s="376"/>
      <c r="AI295" s="376"/>
      <c r="AJ295" s="374"/>
      <c r="AK295" s="368"/>
      <c r="AL295" s="376"/>
      <c r="AM295" s="375"/>
      <c r="AN295" s="381">
        <v>24</v>
      </c>
      <c r="AO295" s="382" t="s">
        <v>393</v>
      </c>
      <c r="AP295" s="382" t="s">
        <v>0</v>
      </c>
      <c r="AQ295" s="382" t="s">
        <v>386</v>
      </c>
      <c r="AR295" s="383" t="s">
        <v>181</v>
      </c>
      <c r="AS295" s="383">
        <v>1.1085</v>
      </c>
      <c r="AT295" s="387" t="s">
        <v>2712</v>
      </c>
    </row>
    <row r="296" spans="1:46" x14ac:dyDescent="0.3">
      <c r="A296" s="375" t="s">
        <v>3029</v>
      </c>
      <c r="B296" s="375" t="s">
        <v>312</v>
      </c>
      <c r="C296" s="375" t="s">
        <v>295</v>
      </c>
      <c r="D296" s="375" t="s">
        <v>438</v>
      </c>
      <c r="E296" s="375" t="s">
        <v>655</v>
      </c>
      <c r="F296" s="375" t="s">
        <v>656</v>
      </c>
      <c r="G296" s="375" t="s">
        <v>3030</v>
      </c>
      <c r="H296" s="375" t="s">
        <v>2521</v>
      </c>
      <c r="I296" s="375" t="s">
        <v>3031</v>
      </c>
      <c r="J296" s="375"/>
      <c r="K296" s="375"/>
      <c r="L296" s="376">
        <v>336.89979055003266</v>
      </c>
      <c r="M296" s="365">
        <v>120</v>
      </c>
      <c r="N296" s="376">
        <v>304.00242349706042</v>
      </c>
      <c r="O296" s="375" t="s">
        <v>3032</v>
      </c>
      <c r="P296" s="375"/>
      <c r="Q296" s="375" t="s">
        <v>319</v>
      </c>
      <c r="R296" s="375" t="s">
        <v>443</v>
      </c>
      <c r="S296" s="375"/>
      <c r="T296" s="377">
        <v>156</v>
      </c>
      <c r="U296" s="378">
        <v>15</v>
      </c>
      <c r="V296" s="379">
        <v>45931</v>
      </c>
      <c r="W296" s="379"/>
      <c r="X296" s="375" t="s">
        <v>3033</v>
      </c>
      <c r="Y296" s="375"/>
      <c r="Z296" s="375"/>
      <c r="AA296" s="375"/>
      <c r="AB296" s="375"/>
      <c r="AC296" s="375"/>
      <c r="AD296" s="375" t="s">
        <v>304</v>
      </c>
      <c r="AE296" s="379">
        <v>45525</v>
      </c>
      <c r="AF296" s="374" t="s">
        <v>3034</v>
      </c>
      <c r="AG296" s="376">
        <v>3.5572959848491209E-2</v>
      </c>
      <c r="AH296" s="376">
        <v>3.6539726224360747E-2</v>
      </c>
      <c r="AI296" s="376">
        <v>1.021130402610996</v>
      </c>
      <c r="AJ296" s="374" t="s">
        <v>181</v>
      </c>
      <c r="AK296" s="368">
        <v>28.431426529629213</v>
      </c>
      <c r="AL296" s="376">
        <v>0.20887787014102013</v>
      </c>
      <c r="AM296" s="380"/>
      <c r="AN296" s="381">
        <v>20</v>
      </c>
      <c r="AO296" s="382" t="s">
        <v>305</v>
      </c>
      <c r="AP296" s="382" t="s">
        <v>0</v>
      </c>
      <c r="AQ296" s="382" t="s">
        <v>386</v>
      </c>
      <c r="AR296" s="383" t="s">
        <v>0</v>
      </c>
      <c r="AS296" s="384"/>
      <c r="AT296" s="384"/>
    </row>
    <row r="297" spans="1:46" x14ac:dyDescent="0.3">
      <c r="A297" s="375" t="s">
        <v>3035</v>
      </c>
      <c r="B297" s="375" t="s">
        <v>312</v>
      </c>
      <c r="C297" s="375" t="s">
        <v>295</v>
      </c>
      <c r="D297" s="375" t="s">
        <v>438</v>
      </c>
      <c r="E297" s="375" t="s">
        <v>655</v>
      </c>
      <c r="F297" s="375" t="s">
        <v>656</v>
      </c>
      <c r="G297" s="375" t="s">
        <v>3030</v>
      </c>
      <c r="H297" s="375" t="s">
        <v>2521</v>
      </c>
      <c r="I297" s="375" t="s">
        <v>3036</v>
      </c>
      <c r="J297" s="375"/>
      <c r="K297" s="375"/>
      <c r="L297" s="376">
        <v>132.09542725989888</v>
      </c>
      <c r="M297" s="365">
        <v>60</v>
      </c>
      <c r="N297" s="376">
        <v>119.19666068752035</v>
      </c>
      <c r="O297" s="375" t="s">
        <v>3037</v>
      </c>
      <c r="P297" s="375"/>
      <c r="Q297" s="375" t="s">
        <v>319</v>
      </c>
      <c r="R297" s="375" t="s">
        <v>443</v>
      </c>
      <c r="S297" s="375"/>
      <c r="T297" s="377">
        <v>156</v>
      </c>
      <c r="U297" s="378">
        <v>15</v>
      </c>
      <c r="V297" s="379">
        <v>45931</v>
      </c>
      <c r="W297" s="379"/>
      <c r="X297" s="375" t="s">
        <v>3033</v>
      </c>
      <c r="Y297" s="375"/>
      <c r="Z297" s="375"/>
      <c r="AA297" s="375"/>
      <c r="AB297" s="375"/>
      <c r="AC297" s="375"/>
      <c r="AD297" s="375" t="s">
        <v>304</v>
      </c>
      <c r="AE297" s="379">
        <v>45525</v>
      </c>
      <c r="AF297" s="374" t="s">
        <v>3034</v>
      </c>
      <c r="AG297" s="376">
        <v>1.3947842836037103E-2</v>
      </c>
      <c r="AH297" s="376">
        <v>1.4326903378854583E-2</v>
      </c>
      <c r="AI297" s="376">
        <v>0.40037619673420438</v>
      </c>
      <c r="AJ297" s="374" t="s">
        <v>0</v>
      </c>
      <c r="AK297" s="368">
        <v>102.86993264228938</v>
      </c>
      <c r="AL297" s="376">
        <v>8.1899164901137259E-2</v>
      </c>
      <c r="AM297" s="380"/>
      <c r="AN297" s="381">
        <v>20</v>
      </c>
      <c r="AO297" s="382" t="s">
        <v>305</v>
      </c>
      <c r="AP297" s="382" t="s">
        <v>0</v>
      </c>
      <c r="AQ297" s="382" t="s">
        <v>386</v>
      </c>
      <c r="AR297" s="383" t="s">
        <v>0</v>
      </c>
      <c r="AS297" s="384"/>
      <c r="AT297" s="384"/>
    </row>
    <row r="298" spans="1:46" x14ac:dyDescent="0.3">
      <c r="A298" s="375" t="s">
        <v>3038</v>
      </c>
      <c r="B298" s="375" t="s">
        <v>312</v>
      </c>
      <c r="C298" s="375" t="s">
        <v>295</v>
      </c>
      <c r="D298" s="375" t="s">
        <v>438</v>
      </c>
      <c r="E298" s="375" t="s">
        <v>655</v>
      </c>
      <c r="F298" s="375" t="s">
        <v>656</v>
      </c>
      <c r="G298" s="375" t="s">
        <v>3030</v>
      </c>
      <c r="H298" s="375" t="s">
        <v>2521</v>
      </c>
      <c r="I298" s="375" t="s">
        <v>3039</v>
      </c>
      <c r="J298" s="375"/>
      <c r="K298" s="375"/>
      <c r="L298" s="376">
        <v>224.59986036668849</v>
      </c>
      <c r="M298" s="365">
        <v>120</v>
      </c>
      <c r="N298" s="376">
        <v>202.66828233137363</v>
      </c>
      <c r="O298" s="375" t="s">
        <v>3040</v>
      </c>
      <c r="P298" s="375"/>
      <c r="Q298" s="375" t="s">
        <v>319</v>
      </c>
      <c r="R298" s="375" t="s">
        <v>443</v>
      </c>
      <c r="S298" s="375"/>
      <c r="T298" s="377">
        <v>156</v>
      </c>
      <c r="U298" s="378">
        <v>15</v>
      </c>
      <c r="V298" s="379">
        <v>45931</v>
      </c>
      <c r="W298" s="379"/>
      <c r="X298" s="375" t="s">
        <v>3033</v>
      </c>
      <c r="Y298" s="375"/>
      <c r="Z298" s="375"/>
      <c r="AA298" s="375"/>
      <c r="AB298" s="375"/>
      <c r="AC298" s="375"/>
      <c r="AD298" s="375" t="s">
        <v>304</v>
      </c>
      <c r="AE298" s="379">
        <v>45525</v>
      </c>
      <c r="AF298" s="374" t="s">
        <v>3034</v>
      </c>
      <c r="AG298" s="376">
        <v>2.3715306565660805E-2</v>
      </c>
      <c r="AH298" s="376">
        <v>2.4359817482907165E-2</v>
      </c>
      <c r="AI298" s="376">
        <v>0.68075360174066413</v>
      </c>
      <c r="AJ298" s="374" t="s">
        <v>0</v>
      </c>
      <c r="AK298" s="368">
        <v>52.437229217559874</v>
      </c>
      <c r="AL298" s="376">
        <v>0.13925191342734675</v>
      </c>
      <c r="AM298" s="380"/>
      <c r="AN298" s="381">
        <v>20</v>
      </c>
      <c r="AO298" s="382" t="s">
        <v>305</v>
      </c>
      <c r="AP298" s="382" t="s">
        <v>0</v>
      </c>
      <c r="AQ298" s="382" t="s">
        <v>386</v>
      </c>
      <c r="AR298" s="383" t="s">
        <v>0</v>
      </c>
      <c r="AS298" s="384"/>
      <c r="AT298" s="384"/>
    </row>
    <row r="299" spans="1:46" x14ac:dyDescent="0.3">
      <c r="A299" s="375" t="s">
        <v>3041</v>
      </c>
      <c r="B299" s="375" t="s">
        <v>312</v>
      </c>
      <c r="C299" s="375" t="s">
        <v>295</v>
      </c>
      <c r="D299" s="375" t="s">
        <v>438</v>
      </c>
      <c r="E299" s="375" t="s">
        <v>655</v>
      </c>
      <c r="F299" s="375" t="s">
        <v>656</v>
      </c>
      <c r="G299" s="375" t="s">
        <v>3030</v>
      </c>
      <c r="H299" s="375" t="s">
        <v>2518</v>
      </c>
      <c r="I299" s="375" t="s">
        <v>3031</v>
      </c>
      <c r="J299" s="375"/>
      <c r="K299" s="375"/>
      <c r="L299" s="376">
        <v>422.60566201284502</v>
      </c>
      <c r="M299" s="365">
        <v>120</v>
      </c>
      <c r="N299" s="376">
        <v>381.33934493023992</v>
      </c>
      <c r="O299" s="375" t="s">
        <v>3042</v>
      </c>
      <c r="P299" s="375"/>
      <c r="Q299" s="375" t="s">
        <v>319</v>
      </c>
      <c r="R299" s="375" t="s">
        <v>443</v>
      </c>
      <c r="S299" s="375"/>
      <c r="T299" s="377">
        <v>156</v>
      </c>
      <c r="U299" s="378">
        <v>15</v>
      </c>
      <c r="V299" s="379">
        <v>45931</v>
      </c>
      <c r="W299" s="379"/>
      <c r="X299" s="375" t="s">
        <v>3033</v>
      </c>
      <c r="Y299" s="375"/>
      <c r="Z299" s="375"/>
      <c r="AA299" s="375"/>
      <c r="AB299" s="375"/>
      <c r="AC299" s="375"/>
      <c r="AD299" s="375" t="s">
        <v>304</v>
      </c>
      <c r="AE299" s="379">
        <v>45525</v>
      </c>
      <c r="AF299" s="374" t="s">
        <v>3034</v>
      </c>
      <c r="AG299" s="376">
        <v>4.4622569286802194E-2</v>
      </c>
      <c r="AH299" s="376">
        <v>4.5835276910095986E-2</v>
      </c>
      <c r="AI299" s="376">
        <v>1.2809016268378361</v>
      </c>
      <c r="AJ299" s="374" t="s">
        <v>181</v>
      </c>
      <c r="AK299" s="368">
        <v>18.694508998832458</v>
      </c>
      <c r="AL299" s="376">
        <v>0.26201551044796373</v>
      </c>
      <c r="AM299" s="380"/>
      <c r="AN299" s="381">
        <v>20</v>
      </c>
      <c r="AO299" s="382" t="s">
        <v>305</v>
      </c>
      <c r="AP299" s="382" t="s">
        <v>0</v>
      </c>
      <c r="AQ299" s="382" t="s">
        <v>386</v>
      </c>
      <c r="AR299" s="383" t="s">
        <v>0</v>
      </c>
      <c r="AS299" s="384"/>
      <c r="AT299" s="384"/>
    </row>
    <row r="300" spans="1:46" x14ac:dyDescent="0.3">
      <c r="A300" s="375" t="s">
        <v>3043</v>
      </c>
      <c r="B300" s="375" t="s">
        <v>312</v>
      </c>
      <c r="C300" s="375" t="s">
        <v>295</v>
      </c>
      <c r="D300" s="375" t="s">
        <v>438</v>
      </c>
      <c r="E300" s="375" t="s">
        <v>655</v>
      </c>
      <c r="F300" s="375" t="s">
        <v>656</v>
      </c>
      <c r="G300" s="375" t="s">
        <v>3030</v>
      </c>
      <c r="H300" s="375" t="s">
        <v>2518</v>
      </c>
      <c r="I300" s="375" t="s">
        <v>3036</v>
      </c>
      <c r="J300" s="375"/>
      <c r="K300" s="375"/>
      <c r="L300" s="376">
        <v>165.69994120476838</v>
      </c>
      <c r="M300" s="365">
        <v>60</v>
      </c>
      <c r="N300" s="376">
        <v>149.51978336741985</v>
      </c>
      <c r="O300" s="375" t="s">
        <v>3044</v>
      </c>
      <c r="P300" s="375"/>
      <c r="Q300" s="375" t="s">
        <v>319</v>
      </c>
      <c r="R300" s="375" t="s">
        <v>443</v>
      </c>
      <c r="S300" s="375"/>
      <c r="T300" s="377">
        <v>156</v>
      </c>
      <c r="U300" s="378">
        <v>15</v>
      </c>
      <c r="V300" s="379">
        <v>45931</v>
      </c>
      <c r="W300" s="379"/>
      <c r="X300" s="375" t="s">
        <v>3033</v>
      </c>
      <c r="Y300" s="375"/>
      <c r="Z300" s="375"/>
      <c r="AA300" s="375"/>
      <c r="AB300" s="375"/>
      <c r="AC300" s="375"/>
      <c r="AD300" s="375" t="s">
        <v>304</v>
      </c>
      <c r="AE300" s="379">
        <v>45525</v>
      </c>
      <c r="AF300" s="374" t="s">
        <v>3034</v>
      </c>
      <c r="AG300" s="376">
        <v>1.749611463323009E-2</v>
      </c>
      <c r="AH300" s="376">
        <v>1.7971606563274907E-2</v>
      </c>
      <c r="AI300" s="376">
        <v>0.50223019550947334</v>
      </c>
      <c r="AJ300" s="374" t="s">
        <v>0</v>
      </c>
      <c r="AK300" s="368">
        <v>78.036631862889777</v>
      </c>
      <c r="AL300" s="376">
        <v>0.10273396354695628</v>
      </c>
      <c r="AM300" s="380"/>
      <c r="AN300" s="381">
        <v>20</v>
      </c>
      <c r="AO300" s="382" t="s">
        <v>305</v>
      </c>
      <c r="AP300" s="382" t="s">
        <v>0</v>
      </c>
      <c r="AQ300" s="382" t="s">
        <v>386</v>
      </c>
      <c r="AR300" s="383" t="s">
        <v>0</v>
      </c>
      <c r="AS300" s="384"/>
      <c r="AT300" s="384"/>
    </row>
    <row r="301" spans="1:46" x14ac:dyDescent="0.3">
      <c r="A301" s="375" t="s">
        <v>3045</v>
      </c>
      <c r="B301" s="375" t="s">
        <v>312</v>
      </c>
      <c r="C301" s="375" t="s">
        <v>295</v>
      </c>
      <c r="D301" s="375" t="s">
        <v>438</v>
      </c>
      <c r="E301" s="375" t="s">
        <v>655</v>
      </c>
      <c r="F301" s="375" t="s">
        <v>656</v>
      </c>
      <c r="G301" s="375" t="s">
        <v>3030</v>
      </c>
      <c r="H301" s="375" t="s">
        <v>2518</v>
      </c>
      <c r="I301" s="375" t="s">
        <v>3039</v>
      </c>
      <c r="K301" s="375"/>
      <c r="L301" s="376">
        <v>281.73710800856338</v>
      </c>
      <c r="M301" s="365">
        <v>120</v>
      </c>
      <c r="N301" s="376">
        <v>254.22622995349332</v>
      </c>
      <c r="O301" s="375" t="s">
        <v>3046</v>
      </c>
      <c r="P301" s="375"/>
      <c r="Q301" s="375" t="s">
        <v>319</v>
      </c>
      <c r="R301" s="375" t="s">
        <v>443</v>
      </c>
      <c r="S301" s="375"/>
      <c r="T301" s="377">
        <v>156</v>
      </c>
      <c r="U301" s="378">
        <v>15</v>
      </c>
      <c r="V301" s="379">
        <v>45931</v>
      </c>
      <c r="W301" s="379"/>
      <c r="X301" s="375" t="s">
        <v>3033</v>
      </c>
      <c r="Y301" s="375"/>
      <c r="Z301" s="375"/>
      <c r="AA301" s="375"/>
      <c r="AB301" s="375"/>
      <c r="AC301" s="375"/>
      <c r="AD301" s="375" t="s">
        <v>304</v>
      </c>
      <c r="AE301" s="379">
        <v>45525</v>
      </c>
      <c r="AF301" s="374" t="s">
        <v>3034</v>
      </c>
      <c r="AG301" s="376">
        <v>2.9748379524534803E-2</v>
      </c>
      <c r="AH301" s="376">
        <v>3.0556851273397329E-2</v>
      </c>
      <c r="AI301" s="376">
        <v>0.85393441789189062</v>
      </c>
      <c r="AJ301" s="374" t="s">
        <v>0</v>
      </c>
      <c r="AK301" s="368">
        <v>37.831852921364721</v>
      </c>
      <c r="AL301" s="376">
        <v>0.17467700696530916</v>
      </c>
      <c r="AM301" s="380"/>
      <c r="AN301" s="381">
        <v>20</v>
      </c>
      <c r="AO301" s="382" t="s">
        <v>305</v>
      </c>
      <c r="AP301" s="382" t="s">
        <v>0</v>
      </c>
      <c r="AQ301" s="382" t="s">
        <v>386</v>
      </c>
      <c r="AR301" s="383" t="s">
        <v>0</v>
      </c>
      <c r="AS301" s="384"/>
      <c r="AT301" s="384"/>
    </row>
    <row r="302" spans="1:46" x14ac:dyDescent="0.3">
      <c r="A302" s="374" t="s">
        <v>664</v>
      </c>
      <c r="B302" s="375" t="s">
        <v>312</v>
      </c>
      <c r="C302" s="375" t="s">
        <v>295</v>
      </c>
      <c r="D302" s="375" t="s">
        <v>438</v>
      </c>
      <c r="E302" s="375" t="s">
        <v>655</v>
      </c>
      <c r="F302" s="375" t="s">
        <v>665</v>
      </c>
      <c r="G302" s="375" t="s">
        <v>396</v>
      </c>
      <c r="H302" s="375" t="s">
        <v>666</v>
      </c>
      <c r="I302" s="375" t="s">
        <v>667</v>
      </c>
      <c r="J302" s="375" t="s">
        <v>668</v>
      </c>
      <c r="K302" s="375"/>
      <c r="L302" s="376">
        <v>661.43069536430983</v>
      </c>
      <c r="M302" s="365">
        <v>55</v>
      </c>
      <c r="N302" s="376">
        <v>596.84</v>
      </c>
      <c r="O302" s="375" t="s">
        <v>2515</v>
      </c>
      <c r="P302" s="375"/>
      <c r="Q302" s="375" t="s">
        <v>300</v>
      </c>
      <c r="R302" s="375" t="s">
        <v>443</v>
      </c>
      <c r="S302" s="375"/>
      <c r="T302" s="377">
        <v>143.99</v>
      </c>
      <c r="U302" s="378">
        <v>15</v>
      </c>
      <c r="V302" s="379">
        <v>45200</v>
      </c>
      <c r="W302" s="379"/>
      <c r="X302" s="375" t="s">
        <v>3047</v>
      </c>
      <c r="Y302" s="375"/>
      <c r="Z302" s="375"/>
      <c r="AA302" s="375"/>
      <c r="AB302" s="375"/>
      <c r="AC302" s="375"/>
      <c r="AD302" s="375" t="s">
        <v>304</v>
      </c>
      <c r="AE302" s="379">
        <v>45125</v>
      </c>
      <c r="AF302" s="374" t="s">
        <v>3048</v>
      </c>
      <c r="AG302" s="376">
        <v>7.1737938707359311E-2</v>
      </c>
      <c r="AH302" s="376">
        <v>7.4616702543140886E-2</v>
      </c>
      <c r="AI302" s="376">
        <v>2.5586767039563667</v>
      </c>
      <c r="AJ302" s="374" t="s">
        <v>181</v>
      </c>
      <c r="AK302" s="368">
        <v>-0.3702339280042492</v>
      </c>
      <c r="AL302" s="376">
        <v>0.4100870311258718</v>
      </c>
      <c r="AM302" s="380"/>
      <c r="AN302" s="381">
        <v>20</v>
      </c>
      <c r="AO302" s="382" t="s">
        <v>305</v>
      </c>
      <c r="AP302" s="382" t="s">
        <v>0</v>
      </c>
      <c r="AQ302" s="382" t="s">
        <v>306</v>
      </c>
      <c r="AR302" s="383" t="s">
        <v>0</v>
      </c>
      <c r="AS302" s="383"/>
      <c r="AT302" s="375"/>
    </row>
    <row r="303" spans="1:46" x14ac:dyDescent="0.3">
      <c r="A303" s="374" t="s">
        <v>669</v>
      </c>
      <c r="B303" s="375" t="s">
        <v>312</v>
      </c>
      <c r="C303" s="375" t="s">
        <v>295</v>
      </c>
      <c r="D303" s="375" t="s">
        <v>438</v>
      </c>
      <c r="E303" s="375" t="s">
        <v>655</v>
      </c>
      <c r="F303" s="375" t="s">
        <v>665</v>
      </c>
      <c r="G303" s="375" t="s">
        <v>670</v>
      </c>
      <c r="H303" s="375" t="s">
        <v>659</v>
      </c>
      <c r="I303" s="375" t="s">
        <v>671</v>
      </c>
      <c r="J303" s="375"/>
      <c r="K303" s="375"/>
      <c r="L303" s="376">
        <v>376.79</v>
      </c>
      <c r="M303" s="365">
        <v>9</v>
      </c>
      <c r="N303" s="376">
        <v>340</v>
      </c>
      <c r="O303" s="375" t="s">
        <v>3049</v>
      </c>
      <c r="P303" s="375"/>
      <c r="Q303" s="375" t="s">
        <v>300</v>
      </c>
      <c r="R303" s="375" t="s">
        <v>671</v>
      </c>
      <c r="S303" s="375"/>
      <c r="T303" s="377">
        <v>10.8</v>
      </c>
      <c r="U303" s="378">
        <v>2</v>
      </c>
      <c r="V303" s="379">
        <v>45200</v>
      </c>
      <c r="W303" s="379"/>
      <c r="X303" s="375" t="s">
        <v>3050</v>
      </c>
      <c r="Y303" s="375"/>
      <c r="Z303" s="375"/>
      <c r="AA303" s="375"/>
      <c r="AB303" s="375"/>
      <c r="AC303" s="375"/>
      <c r="AD303" s="375" t="s">
        <v>304</v>
      </c>
      <c r="AE303" s="379">
        <v>45121</v>
      </c>
      <c r="AF303" s="374" t="s">
        <v>3051</v>
      </c>
      <c r="AG303" s="376">
        <v>4.4253000000000001E-2</v>
      </c>
      <c r="AH303" s="376">
        <v>0.04</v>
      </c>
      <c r="AI303" s="376">
        <v>5.82</v>
      </c>
      <c r="AJ303" s="374" t="s">
        <v>181</v>
      </c>
      <c r="AK303" s="368">
        <v>-11.08</v>
      </c>
      <c r="AL303" s="376">
        <v>1.75</v>
      </c>
      <c r="AM303" s="380"/>
      <c r="AN303" s="381">
        <v>20</v>
      </c>
      <c r="AO303" s="382" t="s">
        <v>305</v>
      </c>
      <c r="AP303" s="382" t="s">
        <v>0</v>
      </c>
      <c r="AQ303" s="382" t="s">
        <v>386</v>
      </c>
      <c r="AR303" s="383" t="s">
        <v>0</v>
      </c>
      <c r="AS303" s="383"/>
      <c r="AT303" s="375"/>
    </row>
    <row r="304" spans="1:46" x14ac:dyDescent="0.3">
      <c r="A304" s="374" t="s">
        <v>672</v>
      </c>
      <c r="B304" s="375" t="s">
        <v>312</v>
      </c>
      <c r="C304" s="375" t="s">
        <v>295</v>
      </c>
      <c r="D304" s="375" t="s">
        <v>438</v>
      </c>
      <c r="E304" s="375" t="s">
        <v>655</v>
      </c>
      <c r="F304" s="375" t="s">
        <v>665</v>
      </c>
      <c r="G304" s="375" t="s">
        <v>670</v>
      </c>
      <c r="H304" s="375" t="s">
        <v>662</v>
      </c>
      <c r="I304" s="375" t="s">
        <v>671</v>
      </c>
      <c r="J304" s="375"/>
      <c r="K304" s="375"/>
      <c r="L304" s="376">
        <v>88.66</v>
      </c>
      <c r="M304" s="365">
        <v>9</v>
      </c>
      <c r="N304" s="376">
        <v>80</v>
      </c>
      <c r="O304" s="375" t="s">
        <v>3052</v>
      </c>
      <c r="P304" s="375"/>
      <c r="Q304" s="375" t="s">
        <v>300</v>
      </c>
      <c r="R304" s="375" t="s">
        <v>671</v>
      </c>
      <c r="S304" s="375"/>
      <c r="T304" s="377">
        <v>10.8</v>
      </c>
      <c r="U304" s="378">
        <v>2</v>
      </c>
      <c r="V304" s="379">
        <v>45200</v>
      </c>
      <c r="W304" s="379"/>
      <c r="X304" s="375" t="s">
        <v>3050</v>
      </c>
      <c r="Y304" s="375"/>
      <c r="Z304" s="375"/>
      <c r="AA304" s="375"/>
      <c r="AB304" s="375"/>
      <c r="AC304" s="375"/>
      <c r="AD304" s="375" t="s">
        <v>304</v>
      </c>
      <c r="AE304" s="379">
        <v>45121</v>
      </c>
      <c r="AF304" s="374" t="s">
        <v>3051</v>
      </c>
      <c r="AG304" s="376">
        <v>1.0411999999999999E-2</v>
      </c>
      <c r="AH304" s="376">
        <v>0.01</v>
      </c>
      <c r="AI304" s="376">
        <v>1.37</v>
      </c>
      <c r="AJ304" s="374" t="s">
        <v>181</v>
      </c>
      <c r="AK304" s="368">
        <v>16.260000000000002</v>
      </c>
      <c r="AL304" s="376">
        <v>0.41</v>
      </c>
      <c r="AM304" s="380"/>
      <c r="AN304" s="381">
        <v>20</v>
      </c>
      <c r="AO304" s="382" t="s">
        <v>305</v>
      </c>
      <c r="AP304" s="382" t="s">
        <v>0</v>
      </c>
      <c r="AQ304" s="382" t="s">
        <v>386</v>
      </c>
      <c r="AR304" s="383" t="s">
        <v>0</v>
      </c>
      <c r="AS304" s="383"/>
      <c r="AT304" s="375"/>
    </row>
    <row r="305" spans="1:46" x14ac:dyDescent="0.3">
      <c r="A305" s="374" t="s">
        <v>673</v>
      </c>
      <c r="B305" s="375" t="s">
        <v>312</v>
      </c>
      <c r="C305" s="375" t="s">
        <v>295</v>
      </c>
      <c r="D305" s="375" t="s">
        <v>438</v>
      </c>
      <c r="E305" s="375" t="s">
        <v>655</v>
      </c>
      <c r="F305" s="375" t="s">
        <v>665</v>
      </c>
      <c r="G305" s="375" t="s">
        <v>670</v>
      </c>
      <c r="H305" s="375" t="s">
        <v>659</v>
      </c>
      <c r="I305" s="375" t="s">
        <v>674</v>
      </c>
      <c r="J305" s="375"/>
      <c r="K305" s="375"/>
      <c r="L305" s="376">
        <v>22.16</v>
      </c>
      <c r="M305" s="365">
        <v>9</v>
      </c>
      <c r="N305" s="376">
        <v>20</v>
      </c>
      <c r="O305" s="375" t="s">
        <v>3053</v>
      </c>
      <c r="P305" s="375"/>
      <c r="Q305" s="375" t="s">
        <v>300</v>
      </c>
      <c r="R305" s="375" t="s">
        <v>674</v>
      </c>
      <c r="S305" s="375"/>
      <c r="T305" s="377">
        <v>10.8</v>
      </c>
      <c r="U305" s="378">
        <v>2</v>
      </c>
      <c r="V305" s="379">
        <v>45200</v>
      </c>
      <c r="W305" s="379"/>
      <c r="X305" s="375" t="s">
        <v>3050</v>
      </c>
      <c r="Y305" s="375"/>
      <c r="Z305" s="375"/>
      <c r="AA305" s="375"/>
      <c r="AB305" s="375"/>
      <c r="AC305" s="375"/>
      <c r="AD305" s="375" t="s">
        <v>304</v>
      </c>
      <c r="AE305" s="379">
        <v>45121</v>
      </c>
      <c r="AF305" s="374" t="s">
        <v>3051</v>
      </c>
      <c r="AG305" s="376">
        <v>2.6029999999999998E-3</v>
      </c>
      <c r="AH305" s="376">
        <v>0</v>
      </c>
      <c r="AI305" s="376">
        <v>0.34</v>
      </c>
      <c r="AJ305" s="374" t="s">
        <v>0</v>
      </c>
      <c r="AK305" s="368">
        <v>123.55</v>
      </c>
      <c r="AL305" s="376">
        <v>0.105</v>
      </c>
      <c r="AM305" s="375"/>
      <c r="AN305" s="381">
        <v>20</v>
      </c>
      <c r="AO305" s="382" t="s">
        <v>305</v>
      </c>
      <c r="AP305" s="382" t="s">
        <v>0</v>
      </c>
      <c r="AQ305" s="382" t="s">
        <v>386</v>
      </c>
      <c r="AR305" s="383" t="s">
        <v>0</v>
      </c>
      <c r="AS305" s="383"/>
      <c r="AT305" s="375"/>
    </row>
    <row r="306" spans="1:46" x14ac:dyDescent="0.3">
      <c r="A306" s="374" t="s">
        <v>675</v>
      </c>
      <c r="B306" s="375" t="s">
        <v>312</v>
      </c>
      <c r="C306" s="375" t="s">
        <v>295</v>
      </c>
      <c r="D306" s="375" t="s">
        <v>438</v>
      </c>
      <c r="E306" s="375" t="s">
        <v>655</v>
      </c>
      <c r="F306" s="375" t="s">
        <v>665</v>
      </c>
      <c r="G306" s="375" t="s">
        <v>670</v>
      </c>
      <c r="H306" s="375" t="s">
        <v>659</v>
      </c>
      <c r="I306" s="375" t="s">
        <v>464</v>
      </c>
      <c r="J306" s="375"/>
      <c r="K306" s="375"/>
      <c r="L306" s="376">
        <v>110.82</v>
      </c>
      <c r="M306" s="365">
        <v>9</v>
      </c>
      <c r="N306" s="376">
        <v>100</v>
      </c>
      <c r="O306" s="375" t="s">
        <v>3054</v>
      </c>
      <c r="P306" s="375"/>
      <c r="Q306" s="375" t="s">
        <v>300</v>
      </c>
      <c r="R306" s="375" t="s">
        <v>464</v>
      </c>
      <c r="S306" s="375"/>
      <c r="T306" s="377">
        <v>10.8</v>
      </c>
      <c r="U306" s="378">
        <v>2</v>
      </c>
      <c r="V306" s="379">
        <v>45200</v>
      </c>
      <c r="W306" s="379"/>
      <c r="X306" s="375" t="s">
        <v>3050</v>
      </c>
      <c r="Y306" s="375"/>
      <c r="Z306" s="375"/>
      <c r="AA306" s="375"/>
      <c r="AB306" s="375"/>
      <c r="AC306" s="375"/>
      <c r="AD306" s="375" t="s">
        <v>304</v>
      </c>
      <c r="AE306" s="379">
        <v>45121</v>
      </c>
      <c r="AF306" s="374" t="s">
        <v>3051</v>
      </c>
      <c r="AG306" s="376">
        <v>1.3016E-2</v>
      </c>
      <c r="AH306" s="376">
        <v>0.01</v>
      </c>
      <c r="AI306" s="376">
        <v>1.71</v>
      </c>
      <c r="AJ306" s="374" t="s">
        <v>181</v>
      </c>
      <c r="AK306" s="368">
        <v>9.11</v>
      </c>
      <c r="AL306" s="376">
        <v>0.51500000000000001</v>
      </c>
      <c r="AM306" s="380"/>
      <c r="AN306" s="381">
        <v>20</v>
      </c>
      <c r="AO306" s="382" t="s">
        <v>305</v>
      </c>
      <c r="AP306" s="382" t="s">
        <v>0</v>
      </c>
      <c r="AQ306" s="382" t="s">
        <v>386</v>
      </c>
      <c r="AR306" s="383" t="s">
        <v>0</v>
      </c>
      <c r="AS306" s="383"/>
      <c r="AT306" s="375"/>
    </row>
    <row r="307" spans="1:46" x14ac:dyDescent="0.3">
      <c r="A307" s="374" t="s">
        <v>676</v>
      </c>
      <c r="B307" s="375" t="s">
        <v>312</v>
      </c>
      <c r="C307" s="375" t="s">
        <v>295</v>
      </c>
      <c r="D307" s="375" t="s">
        <v>438</v>
      </c>
      <c r="E307" s="375" t="s">
        <v>655</v>
      </c>
      <c r="F307" s="375" t="s">
        <v>665</v>
      </c>
      <c r="G307" s="375" t="s">
        <v>396</v>
      </c>
      <c r="H307" s="375" t="s">
        <v>666</v>
      </c>
      <c r="I307" s="375" t="s">
        <v>677</v>
      </c>
      <c r="J307" s="375" t="s">
        <v>668</v>
      </c>
      <c r="K307" s="375" t="s">
        <v>2759</v>
      </c>
      <c r="L307" s="376">
        <v>674.07126313267327</v>
      </c>
      <c r="M307" s="365">
        <v>140</v>
      </c>
      <c r="N307" s="376">
        <v>608.25</v>
      </c>
      <c r="O307" s="375" t="s">
        <v>2760</v>
      </c>
      <c r="P307" s="375"/>
      <c r="Q307" s="375" t="s">
        <v>300</v>
      </c>
      <c r="R307" s="375" t="s">
        <v>443</v>
      </c>
      <c r="S307" s="375"/>
      <c r="T307" s="377">
        <v>151.52000000000001</v>
      </c>
      <c r="U307" s="378">
        <v>15</v>
      </c>
      <c r="V307" s="379">
        <v>45200</v>
      </c>
      <c r="W307" s="379"/>
      <c r="X307" s="375" t="s">
        <v>3047</v>
      </c>
      <c r="Y307" s="375"/>
      <c r="Z307" s="375"/>
      <c r="AA307" s="375"/>
      <c r="AB307" s="375"/>
      <c r="AC307" s="375"/>
      <c r="AD307" s="375" t="s">
        <v>304</v>
      </c>
      <c r="AE307" s="379">
        <v>45125</v>
      </c>
      <c r="AF307" s="374" t="s">
        <v>3027</v>
      </c>
      <c r="AG307" s="376">
        <v>7.310891873920318E-2</v>
      </c>
      <c r="AH307" s="376">
        <v>7.6042698481579879E-2</v>
      </c>
      <c r="AI307" s="376">
        <v>2.0938074109533269</v>
      </c>
      <c r="AJ307" s="374" t="s">
        <v>181</v>
      </c>
      <c r="AK307" s="368">
        <v>3.8768404414399105</v>
      </c>
      <c r="AL307" s="376">
        <v>0.4179241831422571</v>
      </c>
      <c r="AM307" s="380"/>
      <c r="AN307" s="381">
        <v>20</v>
      </c>
      <c r="AO307" s="382" t="s">
        <v>305</v>
      </c>
      <c r="AP307" s="382" t="s">
        <v>0</v>
      </c>
      <c r="AQ307" s="382" t="s">
        <v>306</v>
      </c>
      <c r="AR307" s="383" t="s">
        <v>0</v>
      </c>
      <c r="AS307" s="383"/>
      <c r="AT307" s="375"/>
    </row>
    <row r="308" spans="1:46" x14ac:dyDescent="0.3">
      <c r="A308" s="374" t="s">
        <v>678</v>
      </c>
      <c r="B308" s="375" t="s">
        <v>312</v>
      </c>
      <c r="C308" s="375" t="s">
        <v>295</v>
      </c>
      <c r="D308" s="375" t="s">
        <v>438</v>
      </c>
      <c r="E308" s="375" t="s">
        <v>655</v>
      </c>
      <c r="F308" s="375" t="s">
        <v>665</v>
      </c>
      <c r="G308" s="375" t="s">
        <v>396</v>
      </c>
      <c r="H308" s="375" t="s">
        <v>666</v>
      </c>
      <c r="I308" s="375" t="s">
        <v>677</v>
      </c>
      <c r="J308" s="375" t="s">
        <v>668</v>
      </c>
      <c r="K308" s="375" t="s">
        <v>2761</v>
      </c>
      <c r="L308" s="376">
        <v>1517.2338428765809</v>
      </c>
      <c r="M308" s="365">
        <v>140</v>
      </c>
      <c r="N308" s="376">
        <v>1369.08</v>
      </c>
      <c r="O308" s="375" t="s">
        <v>2762</v>
      </c>
      <c r="P308" s="375"/>
      <c r="Q308" s="375" t="s">
        <v>300</v>
      </c>
      <c r="R308" s="375" t="s">
        <v>443</v>
      </c>
      <c r="S308" s="375"/>
      <c r="T308" s="377">
        <v>198.81</v>
      </c>
      <c r="U308" s="378">
        <v>15</v>
      </c>
      <c r="V308" s="379">
        <v>45200</v>
      </c>
      <c r="W308" s="379"/>
      <c r="X308" s="375" t="s">
        <v>3047</v>
      </c>
      <c r="Y308" s="375"/>
      <c r="Z308" s="375"/>
      <c r="AA308" s="375"/>
      <c r="AB308" s="375"/>
      <c r="AC308" s="375"/>
      <c r="AD308" s="375" t="s">
        <v>304</v>
      </c>
      <c r="AE308" s="379">
        <v>45125</v>
      </c>
      <c r="AF308" s="374" t="s">
        <v>3027</v>
      </c>
      <c r="AG308" s="376">
        <v>0.16455726833944642</v>
      </c>
      <c r="AH308" s="376">
        <v>0.1711607688239398</v>
      </c>
      <c r="AI308" s="376">
        <v>3.5943567404333763</v>
      </c>
      <c r="AJ308" s="374" t="s">
        <v>181</v>
      </c>
      <c r="AK308" s="368">
        <v>-5.8821191457571036</v>
      </c>
      <c r="AL308" s="376">
        <v>0.94068498258347943</v>
      </c>
      <c r="AM308" s="380"/>
      <c r="AN308" s="381">
        <v>20</v>
      </c>
      <c r="AO308" s="382" t="s">
        <v>305</v>
      </c>
      <c r="AP308" s="382" t="s">
        <v>0</v>
      </c>
      <c r="AQ308" s="382" t="s">
        <v>306</v>
      </c>
      <c r="AR308" s="383" t="s">
        <v>0</v>
      </c>
      <c r="AS308" s="383"/>
      <c r="AT308" s="375"/>
    </row>
    <row r="309" spans="1:46" x14ac:dyDescent="0.3">
      <c r="A309" s="374" t="s">
        <v>2516</v>
      </c>
      <c r="B309" s="375" t="s">
        <v>312</v>
      </c>
      <c r="C309" s="375" t="s">
        <v>295</v>
      </c>
      <c r="D309" s="375" t="s">
        <v>438</v>
      </c>
      <c r="E309" s="375" t="s">
        <v>655</v>
      </c>
      <c r="F309" s="375" t="s">
        <v>665</v>
      </c>
      <c r="G309" s="375" t="s">
        <v>2517</v>
      </c>
      <c r="H309" s="375" t="s">
        <v>2518</v>
      </c>
      <c r="I309" s="375" t="s">
        <v>2519</v>
      </c>
      <c r="J309" s="375"/>
      <c r="K309" s="375"/>
      <c r="L309" s="376">
        <v>1077.5116413040923</v>
      </c>
      <c r="M309" s="365">
        <v>300</v>
      </c>
      <c r="N309" s="376">
        <v>972.29550000000006</v>
      </c>
      <c r="O309" s="375" t="s">
        <v>3055</v>
      </c>
      <c r="P309" s="375"/>
      <c r="Q309" s="375"/>
      <c r="R309" s="375"/>
      <c r="S309" s="375"/>
      <c r="T309" s="377">
        <v>375.32</v>
      </c>
      <c r="U309" s="378">
        <v>12</v>
      </c>
      <c r="V309" s="379">
        <v>45200</v>
      </c>
      <c r="W309" s="379"/>
      <c r="X309" s="375" t="s">
        <v>1108</v>
      </c>
      <c r="Y309" s="375"/>
      <c r="Z309" s="375"/>
      <c r="AA309" s="375"/>
      <c r="AB309" s="375"/>
      <c r="AC309" s="375"/>
      <c r="AD309" s="375" t="s">
        <v>304</v>
      </c>
      <c r="AE309" s="379">
        <v>45124</v>
      </c>
      <c r="AF309" s="374" t="s">
        <v>3056</v>
      </c>
      <c r="AG309" s="376">
        <v>0.12</v>
      </c>
      <c r="AH309" s="376">
        <v>0.12</v>
      </c>
      <c r="AI309" s="376">
        <v>1.77</v>
      </c>
      <c r="AJ309" s="374" t="s">
        <v>181</v>
      </c>
      <c r="AK309" s="368">
        <v>-3.11</v>
      </c>
      <c r="AL309" s="376">
        <v>1.3908333333333334</v>
      </c>
      <c r="AM309" s="375"/>
      <c r="AN309" s="381">
        <v>8</v>
      </c>
      <c r="AO309" s="382" t="s">
        <v>305</v>
      </c>
      <c r="AP309" s="382" t="s">
        <v>0</v>
      </c>
      <c r="AQ309" s="382" t="s">
        <v>306</v>
      </c>
      <c r="AR309" s="383" t="s">
        <v>0</v>
      </c>
      <c r="AS309" s="383"/>
      <c r="AT309" s="387"/>
    </row>
    <row r="310" spans="1:46" x14ac:dyDescent="0.3">
      <c r="A310" s="374" t="s">
        <v>2520</v>
      </c>
      <c r="B310" s="375" t="s">
        <v>312</v>
      </c>
      <c r="C310" s="375" t="s">
        <v>295</v>
      </c>
      <c r="D310" s="375" t="s">
        <v>438</v>
      </c>
      <c r="E310" s="375" t="s">
        <v>655</v>
      </c>
      <c r="F310" s="375" t="s">
        <v>665</v>
      </c>
      <c r="G310" s="375" t="s">
        <v>2517</v>
      </c>
      <c r="H310" s="375" t="s">
        <v>2521</v>
      </c>
      <c r="I310" s="375" t="s">
        <v>2522</v>
      </c>
      <c r="J310" s="375"/>
      <c r="K310" s="375"/>
      <c r="L310" s="376">
        <v>692.97518028272191</v>
      </c>
      <c r="M310" s="365">
        <v>100</v>
      </c>
      <c r="N310" s="376">
        <v>625.30799999999988</v>
      </c>
      <c r="O310" s="375" t="s">
        <v>3057</v>
      </c>
      <c r="P310" s="375"/>
      <c r="Q310" s="375"/>
      <c r="R310" s="375"/>
      <c r="S310" s="375"/>
      <c r="T310" s="377">
        <v>375.32</v>
      </c>
      <c r="U310" s="378">
        <v>12</v>
      </c>
      <c r="V310" s="379">
        <v>45200</v>
      </c>
      <c r="W310" s="379"/>
      <c r="X310" s="375" t="s">
        <v>1108</v>
      </c>
      <c r="Y310" s="375"/>
      <c r="Z310" s="375"/>
      <c r="AA310" s="375"/>
      <c r="AB310" s="375"/>
      <c r="AC310" s="375"/>
      <c r="AD310" s="375" t="s">
        <v>304</v>
      </c>
      <c r="AE310" s="379">
        <v>45124</v>
      </c>
      <c r="AF310" s="374" t="s">
        <v>3056</v>
      </c>
      <c r="AG310" s="376">
        <v>0.08</v>
      </c>
      <c r="AH310" s="376">
        <v>0.08</v>
      </c>
      <c r="AI310" s="376">
        <v>0.9</v>
      </c>
      <c r="AJ310" s="374" t="s">
        <v>0</v>
      </c>
      <c r="AK310" s="368">
        <v>35.96</v>
      </c>
      <c r="AL310" s="376">
        <v>0.67499999999999993</v>
      </c>
      <c r="AM310" s="380"/>
      <c r="AN310" s="381">
        <v>8</v>
      </c>
      <c r="AO310" s="382" t="s">
        <v>305</v>
      </c>
      <c r="AP310" s="382" t="s">
        <v>0</v>
      </c>
      <c r="AQ310" s="382" t="s">
        <v>306</v>
      </c>
      <c r="AR310" s="383" t="s">
        <v>0</v>
      </c>
      <c r="AS310" s="383"/>
      <c r="AT310" s="375"/>
    </row>
    <row r="311" spans="1:46" x14ac:dyDescent="0.3">
      <c r="A311" s="374" t="s">
        <v>2523</v>
      </c>
      <c r="B311" s="375" t="s">
        <v>312</v>
      </c>
      <c r="C311" s="375" t="s">
        <v>295</v>
      </c>
      <c r="D311" s="375" t="s">
        <v>438</v>
      </c>
      <c r="E311" s="375" t="s">
        <v>655</v>
      </c>
      <c r="F311" s="375" t="s">
        <v>665</v>
      </c>
      <c r="G311" s="375" t="s">
        <v>2517</v>
      </c>
      <c r="H311" s="375" t="s">
        <v>2518</v>
      </c>
      <c r="I311" s="375" t="s">
        <v>2522</v>
      </c>
      <c r="J311" s="375"/>
      <c r="K311" s="375"/>
      <c r="L311" s="376">
        <v>495.8496471065036</v>
      </c>
      <c r="M311" s="365">
        <v>100</v>
      </c>
      <c r="N311" s="376">
        <v>447.43124999999986</v>
      </c>
      <c r="O311" s="375" t="s">
        <v>3058</v>
      </c>
      <c r="P311" s="375"/>
      <c r="Q311" s="375"/>
      <c r="R311" s="375"/>
      <c r="S311" s="375"/>
      <c r="T311" s="377">
        <v>375.32</v>
      </c>
      <c r="U311" s="378">
        <v>12</v>
      </c>
      <c r="V311" s="379">
        <v>45200</v>
      </c>
      <c r="W311" s="379"/>
      <c r="X311" s="375" t="s">
        <v>1108</v>
      </c>
      <c r="Y311" s="375"/>
      <c r="Z311" s="375"/>
      <c r="AA311" s="375"/>
      <c r="AB311" s="375"/>
      <c r="AC311" s="375"/>
      <c r="AD311" s="375" t="s">
        <v>304</v>
      </c>
      <c r="AE311" s="379">
        <v>45124</v>
      </c>
      <c r="AF311" s="374" t="s">
        <v>3056</v>
      </c>
      <c r="AG311" s="376">
        <v>0.06</v>
      </c>
      <c r="AH311" s="376">
        <v>0.05</v>
      </c>
      <c r="AI311" s="376">
        <v>0.82</v>
      </c>
      <c r="AJ311" s="374" t="s">
        <v>0</v>
      </c>
      <c r="AK311" s="368">
        <v>46.22</v>
      </c>
      <c r="AL311" s="376">
        <v>0.64</v>
      </c>
      <c r="AM311" s="380"/>
      <c r="AN311" s="381">
        <v>8</v>
      </c>
      <c r="AO311" s="382" t="s">
        <v>305</v>
      </c>
      <c r="AP311" s="382" t="s">
        <v>0</v>
      </c>
      <c r="AQ311" s="382" t="s">
        <v>306</v>
      </c>
      <c r="AR311" s="383" t="s">
        <v>0</v>
      </c>
      <c r="AS311" s="383"/>
      <c r="AT311" s="375"/>
    </row>
    <row r="312" spans="1:46" x14ac:dyDescent="0.3">
      <c r="A312" s="374" t="s">
        <v>2403</v>
      </c>
      <c r="B312" s="375" t="s">
        <v>312</v>
      </c>
      <c r="C312" s="375" t="s">
        <v>295</v>
      </c>
      <c r="D312" s="375" t="s">
        <v>438</v>
      </c>
      <c r="E312" s="375" t="s">
        <v>679</v>
      </c>
      <c r="F312" s="375" t="s">
        <v>680</v>
      </c>
      <c r="G312" s="375" t="s">
        <v>681</v>
      </c>
      <c r="H312" s="375" t="s">
        <v>684</v>
      </c>
      <c r="I312" s="375" t="s">
        <v>688</v>
      </c>
      <c r="J312" s="375" t="s">
        <v>2524</v>
      </c>
      <c r="K312" s="375" t="s">
        <v>683</v>
      </c>
      <c r="L312" s="376">
        <v>797.90250982769032</v>
      </c>
      <c r="M312" s="365">
        <v>1600</v>
      </c>
      <c r="N312" s="376">
        <v>717.43963109633398</v>
      </c>
      <c r="O312" s="375" t="s">
        <v>2525</v>
      </c>
      <c r="P312" s="375"/>
      <c r="Q312" s="375" t="s">
        <v>300</v>
      </c>
      <c r="R312" s="375" t="s">
        <v>684</v>
      </c>
      <c r="S312" s="375"/>
      <c r="T312" s="377">
        <v>757.35741577918077</v>
      </c>
      <c r="U312" s="378">
        <v>18</v>
      </c>
      <c r="V312" s="379">
        <v>45931</v>
      </c>
      <c r="W312" s="379"/>
      <c r="X312" s="375" t="s">
        <v>306</v>
      </c>
      <c r="Y312" s="375"/>
      <c r="Z312" s="375"/>
      <c r="AA312" s="375"/>
      <c r="AB312" s="375"/>
      <c r="AC312" s="375"/>
      <c r="AD312" s="375" t="s">
        <v>304</v>
      </c>
      <c r="AE312" s="379">
        <v>45124</v>
      </c>
      <c r="AF312" s="374" t="s">
        <v>3059</v>
      </c>
      <c r="AG312" s="376">
        <v>9.381835040084005E-2</v>
      </c>
      <c r="AH312" s="376">
        <v>9.7765578947918375E-2</v>
      </c>
      <c r="AI312" s="376">
        <v>0.5733617545379317</v>
      </c>
      <c r="AJ312" s="374" t="s">
        <v>0</v>
      </c>
      <c r="AK312" s="368">
        <v>84.501493758764454</v>
      </c>
      <c r="AL312" s="376">
        <v>0.41480853475401686</v>
      </c>
      <c r="AM312" s="380"/>
      <c r="AN312" s="381">
        <v>20</v>
      </c>
      <c r="AO312" s="382" t="s">
        <v>305</v>
      </c>
      <c r="AP312" s="382" t="s">
        <v>0</v>
      </c>
      <c r="AQ312" s="382" t="s">
        <v>306</v>
      </c>
      <c r="AR312" s="383" t="s">
        <v>0</v>
      </c>
      <c r="AS312" s="383"/>
      <c r="AT312" s="375"/>
    </row>
    <row r="313" spans="1:46" x14ac:dyDescent="0.3">
      <c r="A313" s="374" t="s">
        <v>2404</v>
      </c>
      <c r="B313" s="375" t="s">
        <v>312</v>
      </c>
      <c r="C313" s="375" t="s">
        <v>295</v>
      </c>
      <c r="D313" s="375" t="s">
        <v>438</v>
      </c>
      <c r="E313" s="375" t="s">
        <v>679</v>
      </c>
      <c r="F313" s="375" t="s">
        <v>680</v>
      </c>
      <c r="G313" s="375" t="s">
        <v>681</v>
      </c>
      <c r="H313" s="375" t="s">
        <v>685</v>
      </c>
      <c r="I313" s="375" t="s">
        <v>688</v>
      </c>
      <c r="J313" s="375" t="s">
        <v>2524</v>
      </c>
      <c r="K313" s="375" t="s">
        <v>683</v>
      </c>
      <c r="L313" s="376">
        <v>1627.0529979637063</v>
      </c>
      <c r="M313" s="365">
        <v>1600</v>
      </c>
      <c r="N313" s="376">
        <v>1462.9761007837294</v>
      </c>
      <c r="O313" s="375" t="s">
        <v>2527</v>
      </c>
      <c r="P313" s="375"/>
      <c r="Q313" s="375" t="s">
        <v>300</v>
      </c>
      <c r="R313" s="375" t="s">
        <v>685</v>
      </c>
      <c r="S313" s="375"/>
      <c r="T313" s="377">
        <v>719.08305157816392</v>
      </c>
      <c r="U313" s="378">
        <v>18</v>
      </c>
      <c r="V313" s="379">
        <v>45931</v>
      </c>
      <c r="W313" s="379"/>
      <c r="X313" s="375" t="s">
        <v>306</v>
      </c>
      <c r="Y313" s="375"/>
      <c r="Z313" s="375"/>
      <c r="AA313" s="375"/>
      <c r="AB313" s="375"/>
      <c r="AC313" s="375"/>
      <c r="AD313" s="375" t="s">
        <v>304</v>
      </c>
      <c r="AE313" s="379">
        <v>45124</v>
      </c>
      <c r="AF313" s="374" t="s">
        <v>3059</v>
      </c>
      <c r="AG313" s="376">
        <v>0.19131087620799817</v>
      </c>
      <c r="AH313" s="376">
        <v>0.19935991724003935</v>
      </c>
      <c r="AI313" s="376">
        <v>1.2314092687295763</v>
      </c>
      <c r="AJ313" s="374" t="s">
        <v>181</v>
      </c>
      <c r="AK313" s="368">
        <v>18.330974537966622</v>
      </c>
      <c r="AL313" s="376">
        <v>0.82024371447968569</v>
      </c>
      <c r="AM313" s="375"/>
      <c r="AN313" s="381">
        <v>20</v>
      </c>
      <c r="AO313" s="382" t="s">
        <v>305</v>
      </c>
      <c r="AP313" s="382" t="s">
        <v>0</v>
      </c>
      <c r="AQ313" s="382" t="s">
        <v>306</v>
      </c>
      <c r="AR313" s="383" t="s">
        <v>0</v>
      </c>
      <c r="AS313" s="383"/>
      <c r="AT313" s="375"/>
    </row>
    <row r="314" spans="1:46" x14ac:dyDescent="0.3">
      <c r="A314" s="374" t="s">
        <v>2405</v>
      </c>
      <c r="B314" s="375" t="s">
        <v>312</v>
      </c>
      <c r="C314" s="375" t="s">
        <v>295</v>
      </c>
      <c r="D314" s="375" t="s">
        <v>438</v>
      </c>
      <c r="E314" s="375" t="s">
        <v>679</v>
      </c>
      <c r="F314" s="375" t="s">
        <v>680</v>
      </c>
      <c r="G314" s="375" t="s">
        <v>681</v>
      </c>
      <c r="H314" s="375" t="s">
        <v>686</v>
      </c>
      <c r="I314" s="375" t="s">
        <v>688</v>
      </c>
      <c r="J314" s="375" t="s">
        <v>2524</v>
      </c>
      <c r="K314" s="375" t="s">
        <v>683</v>
      </c>
      <c r="L314" s="376">
        <v>2789.0820267015574</v>
      </c>
      <c r="M314" s="365">
        <v>1600</v>
      </c>
      <c r="N314" s="376">
        <v>2507.8226420998512</v>
      </c>
      <c r="O314" s="375" t="s">
        <v>2528</v>
      </c>
      <c r="P314" s="375"/>
      <c r="Q314" s="375" t="s">
        <v>300</v>
      </c>
      <c r="R314" s="375" t="s">
        <v>686</v>
      </c>
      <c r="S314" s="375"/>
      <c r="T314" s="377">
        <v>624.17797852959268</v>
      </c>
      <c r="U314" s="378">
        <v>18</v>
      </c>
      <c r="V314" s="379">
        <v>45931</v>
      </c>
      <c r="W314" s="379"/>
      <c r="X314" s="375" t="s">
        <v>306</v>
      </c>
      <c r="Y314" s="375"/>
      <c r="Z314" s="375"/>
      <c r="AA314" s="375"/>
      <c r="AB314" s="375"/>
      <c r="AC314" s="375"/>
      <c r="AD314" s="375" t="s">
        <v>304</v>
      </c>
      <c r="AE314" s="379">
        <v>45124</v>
      </c>
      <c r="AF314" s="374" t="s">
        <v>3059</v>
      </c>
      <c r="AG314" s="376">
        <v>0.32794366687012894</v>
      </c>
      <c r="AH314" s="376">
        <v>0.34174127254292841</v>
      </c>
      <c r="AI314" s="376">
        <v>2.4318266648856173</v>
      </c>
      <c r="AJ314" s="374" t="s">
        <v>181</v>
      </c>
      <c r="AK314" s="368">
        <v>-1.3616607552541078</v>
      </c>
      <c r="AL314" s="376">
        <v>1.4292041988837514</v>
      </c>
      <c r="AM314" s="380"/>
      <c r="AN314" s="381">
        <v>20</v>
      </c>
      <c r="AO314" s="382" t="s">
        <v>305</v>
      </c>
      <c r="AP314" s="382" t="s">
        <v>0</v>
      </c>
      <c r="AQ314" s="382" t="s">
        <v>306</v>
      </c>
      <c r="AR314" s="383" t="s">
        <v>0</v>
      </c>
      <c r="AS314" s="383"/>
      <c r="AT314" s="375"/>
    </row>
    <row r="315" spans="1:46" x14ac:dyDescent="0.3">
      <c r="A315" s="374" t="s">
        <v>2406</v>
      </c>
      <c r="B315" s="375" t="s">
        <v>312</v>
      </c>
      <c r="C315" s="375" t="s">
        <v>295</v>
      </c>
      <c r="D315" s="375" t="s">
        <v>438</v>
      </c>
      <c r="E315" s="375" t="s">
        <v>679</v>
      </c>
      <c r="F315" s="375" t="s">
        <v>680</v>
      </c>
      <c r="G315" s="375" t="s">
        <v>681</v>
      </c>
      <c r="H315" s="375" t="s">
        <v>684</v>
      </c>
      <c r="I315" s="375" t="s">
        <v>688</v>
      </c>
      <c r="J315" s="375" t="s">
        <v>2524</v>
      </c>
      <c r="K315" s="375" t="s">
        <v>689</v>
      </c>
      <c r="L315" s="376">
        <v>984.94924563323889</v>
      </c>
      <c r="M315" s="365">
        <v>2200</v>
      </c>
      <c r="N315" s="376">
        <v>885.62401387648845</v>
      </c>
      <c r="O315" s="375" t="s">
        <v>2529</v>
      </c>
      <c r="P315" s="375"/>
      <c r="Q315" s="375" t="s">
        <v>300</v>
      </c>
      <c r="R315" s="375" t="s">
        <v>684</v>
      </c>
      <c r="S315" s="375"/>
      <c r="T315" s="377">
        <v>3496.2933433719068</v>
      </c>
      <c r="U315" s="378">
        <v>18</v>
      </c>
      <c r="V315" s="379">
        <v>45931</v>
      </c>
      <c r="W315" s="379"/>
      <c r="X315" s="375" t="s">
        <v>306</v>
      </c>
      <c r="Y315" s="375"/>
      <c r="Z315" s="375"/>
      <c r="AA315" s="375"/>
      <c r="AB315" s="375"/>
      <c r="AC315" s="375"/>
      <c r="AD315" s="375" t="s">
        <v>304</v>
      </c>
      <c r="AE315" s="379">
        <v>45124</v>
      </c>
      <c r="AF315" s="374" t="s">
        <v>3059</v>
      </c>
      <c r="AG315" s="376">
        <v>0.11581153375970422</v>
      </c>
      <c r="AH315" s="376">
        <v>0.12068408364130112</v>
      </c>
      <c r="AI315" s="376">
        <v>0.15331539282064241</v>
      </c>
      <c r="AJ315" s="374" t="s">
        <v>0</v>
      </c>
      <c r="AK315" s="368">
        <v>315.8384037895313</v>
      </c>
      <c r="AL315" s="376">
        <v>0.49592273287385397</v>
      </c>
      <c r="AM315" s="380"/>
      <c r="AN315" s="381">
        <v>20</v>
      </c>
      <c r="AO315" s="382" t="s">
        <v>305</v>
      </c>
      <c r="AP315" s="382" t="s">
        <v>0</v>
      </c>
      <c r="AQ315" s="382" t="s">
        <v>306</v>
      </c>
      <c r="AR315" s="383" t="s">
        <v>0</v>
      </c>
      <c r="AS315" s="383"/>
      <c r="AT315" s="375"/>
    </row>
    <row r="316" spans="1:46" x14ac:dyDescent="0.3">
      <c r="A316" s="374" t="s">
        <v>2407</v>
      </c>
      <c r="B316" s="375" t="s">
        <v>312</v>
      </c>
      <c r="C316" s="375" t="s">
        <v>295</v>
      </c>
      <c r="D316" s="375" t="s">
        <v>438</v>
      </c>
      <c r="E316" s="375" t="s">
        <v>679</v>
      </c>
      <c r="F316" s="375" t="s">
        <v>680</v>
      </c>
      <c r="G316" s="375" t="s">
        <v>681</v>
      </c>
      <c r="H316" s="375" t="s">
        <v>685</v>
      </c>
      <c r="I316" s="375" t="s">
        <v>688</v>
      </c>
      <c r="J316" s="375" t="s">
        <v>2524</v>
      </c>
      <c r="K316" s="375" t="s">
        <v>689</v>
      </c>
      <c r="L316" s="376">
        <v>1969.8984912664778</v>
      </c>
      <c r="M316" s="365">
        <v>2200</v>
      </c>
      <c r="N316" s="376">
        <v>1771.2480277529769</v>
      </c>
      <c r="O316" s="375" t="s">
        <v>2530</v>
      </c>
      <c r="P316" s="375"/>
      <c r="Q316" s="375" t="s">
        <v>300</v>
      </c>
      <c r="R316" s="375" t="s">
        <v>685</v>
      </c>
      <c r="S316" s="375"/>
      <c r="T316" s="377">
        <v>3496.2933433719068</v>
      </c>
      <c r="U316" s="378">
        <v>18</v>
      </c>
      <c r="V316" s="379">
        <v>45931</v>
      </c>
      <c r="W316" s="379"/>
      <c r="X316" s="375" t="s">
        <v>306</v>
      </c>
      <c r="Y316" s="375"/>
      <c r="Z316" s="375"/>
      <c r="AA316" s="375"/>
      <c r="AB316" s="375"/>
      <c r="AC316" s="375"/>
      <c r="AD316" s="375" t="s">
        <v>304</v>
      </c>
      <c r="AE316" s="379">
        <v>45124</v>
      </c>
      <c r="AF316" s="374" t="s">
        <v>3059</v>
      </c>
      <c r="AG316" s="376">
        <v>0.23162306751940845</v>
      </c>
      <c r="AH316" s="376">
        <v>0.24136816728260224</v>
      </c>
      <c r="AI316" s="376">
        <v>0.30663078564128482</v>
      </c>
      <c r="AJ316" s="374" t="s">
        <v>0</v>
      </c>
      <c r="AK316" s="368">
        <v>147.02271508411042</v>
      </c>
      <c r="AL316" s="376">
        <v>0.99445129604163462</v>
      </c>
      <c r="AM316" s="380"/>
      <c r="AN316" s="381">
        <v>20</v>
      </c>
      <c r="AO316" s="382" t="s">
        <v>305</v>
      </c>
      <c r="AP316" s="382" t="s">
        <v>0</v>
      </c>
      <c r="AQ316" s="382" t="s">
        <v>306</v>
      </c>
      <c r="AR316" s="383" t="s">
        <v>0</v>
      </c>
      <c r="AS316" s="383"/>
      <c r="AT316" s="375"/>
    </row>
    <row r="317" spans="1:46" x14ac:dyDescent="0.3">
      <c r="A317" s="374" t="s">
        <v>2408</v>
      </c>
      <c r="B317" s="375" t="s">
        <v>312</v>
      </c>
      <c r="C317" s="375" t="s">
        <v>295</v>
      </c>
      <c r="D317" s="375" t="s">
        <v>438</v>
      </c>
      <c r="E317" s="375" t="s">
        <v>679</v>
      </c>
      <c r="F317" s="375" t="s">
        <v>680</v>
      </c>
      <c r="G317" s="375" t="s">
        <v>681</v>
      </c>
      <c r="H317" s="375" t="s">
        <v>686</v>
      </c>
      <c r="I317" s="375" t="s">
        <v>688</v>
      </c>
      <c r="J317" s="375" t="s">
        <v>2524</v>
      </c>
      <c r="K317" s="375" t="s">
        <v>689</v>
      </c>
      <c r="L317" s="376">
        <v>3939.7969825329556</v>
      </c>
      <c r="M317" s="365">
        <v>2200</v>
      </c>
      <c r="N317" s="376">
        <v>3542.4960555059538</v>
      </c>
      <c r="O317" s="375" t="s">
        <v>2531</v>
      </c>
      <c r="P317" s="375"/>
      <c r="Q317" s="375" t="s">
        <v>300</v>
      </c>
      <c r="R317" s="375" t="s">
        <v>686</v>
      </c>
      <c r="S317" s="375"/>
      <c r="T317" s="377">
        <v>3496.2933433719068</v>
      </c>
      <c r="U317" s="378">
        <v>18</v>
      </c>
      <c r="V317" s="379">
        <v>45931</v>
      </c>
      <c r="W317" s="379"/>
      <c r="X317" s="375" t="s">
        <v>306</v>
      </c>
      <c r="Y317" s="375"/>
      <c r="Z317" s="375"/>
      <c r="AA317" s="375"/>
      <c r="AB317" s="375"/>
      <c r="AC317" s="375"/>
      <c r="AD317" s="375" t="s">
        <v>304</v>
      </c>
      <c r="AE317" s="379">
        <v>45124</v>
      </c>
      <c r="AF317" s="374" t="s">
        <v>3059</v>
      </c>
      <c r="AG317" s="376">
        <v>0.4632461350388169</v>
      </c>
      <c r="AH317" s="376">
        <v>0.48273633456520448</v>
      </c>
      <c r="AI317" s="376">
        <v>0.61326157128256964</v>
      </c>
      <c r="AJ317" s="374" t="s">
        <v>0</v>
      </c>
      <c r="AK317" s="368">
        <v>62.931801323539837</v>
      </c>
      <c r="AL317" s="376">
        <v>1.9918505836339131</v>
      </c>
      <c r="AM317" s="375"/>
      <c r="AN317" s="381">
        <v>20</v>
      </c>
      <c r="AO317" s="382" t="s">
        <v>305</v>
      </c>
      <c r="AP317" s="382" t="s">
        <v>0</v>
      </c>
      <c r="AQ317" s="382" t="s">
        <v>306</v>
      </c>
      <c r="AR317" s="383" t="s">
        <v>0</v>
      </c>
      <c r="AS317" s="383"/>
      <c r="AT317" s="387"/>
    </row>
    <row r="318" spans="1:46" x14ac:dyDescent="0.3">
      <c r="A318" s="374" t="s">
        <v>2532</v>
      </c>
      <c r="B318" s="375" t="s">
        <v>312</v>
      </c>
      <c r="C318" s="375" t="s">
        <v>295</v>
      </c>
      <c r="D318" s="375" t="s">
        <v>438</v>
      </c>
      <c r="E318" s="375" t="s">
        <v>679</v>
      </c>
      <c r="F318" s="375" t="s">
        <v>680</v>
      </c>
      <c r="G318" s="375" t="s">
        <v>681</v>
      </c>
      <c r="H318" s="375" t="s">
        <v>2533</v>
      </c>
      <c r="I318" s="375" t="s">
        <v>692</v>
      </c>
      <c r="J318" s="375" t="s">
        <v>2534</v>
      </c>
      <c r="K318" s="375" t="s">
        <v>683</v>
      </c>
      <c r="L318" s="376">
        <v>26128.227788825414</v>
      </c>
      <c r="M318" s="365">
        <v>2000</v>
      </c>
      <c r="N318" s="376">
        <v>23489.731652231741</v>
      </c>
      <c r="O318" s="375" t="s">
        <v>2535</v>
      </c>
      <c r="P318" s="375"/>
      <c r="Q318" s="375" t="s">
        <v>300</v>
      </c>
      <c r="R318" s="375" t="s">
        <v>2533</v>
      </c>
      <c r="S318" s="375"/>
      <c r="T318" s="377">
        <v>2915.31</v>
      </c>
      <c r="U318" s="378">
        <v>13</v>
      </c>
      <c r="V318" s="379">
        <v>45200</v>
      </c>
      <c r="W318" s="379"/>
      <c r="X318" s="375" t="s">
        <v>306</v>
      </c>
      <c r="Y318" s="375"/>
      <c r="Z318" s="375"/>
      <c r="AA318" s="375"/>
      <c r="AB318" s="375"/>
      <c r="AC318" s="375"/>
      <c r="AD318" s="375" t="s">
        <v>304</v>
      </c>
      <c r="AE318" s="379">
        <v>45124</v>
      </c>
      <c r="AF318" s="374" t="s">
        <v>3060</v>
      </c>
      <c r="AG318" s="376">
        <v>0.40681925838861799</v>
      </c>
      <c r="AH318" s="376">
        <v>0.42388818771964171</v>
      </c>
      <c r="AI318" s="376">
        <v>0.60431032036459387</v>
      </c>
      <c r="AJ318" s="374" t="s">
        <v>0</v>
      </c>
      <c r="AK318" s="368">
        <v>58.315915351503001</v>
      </c>
      <c r="AL318" s="376">
        <v>3.1643565518144614</v>
      </c>
      <c r="AM318" s="380"/>
      <c r="AN318" s="381">
        <v>8</v>
      </c>
      <c r="AO318" s="382" t="s">
        <v>305</v>
      </c>
      <c r="AP318" s="382" t="s">
        <v>0</v>
      </c>
      <c r="AQ318" s="382" t="s">
        <v>306</v>
      </c>
      <c r="AR318" s="383" t="s">
        <v>0</v>
      </c>
      <c r="AS318" s="383"/>
      <c r="AT318" s="375"/>
    </row>
    <row r="319" spans="1:46" x14ac:dyDescent="0.3">
      <c r="A319" s="374" t="s">
        <v>2536</v>
      </c>
      <c r="B319" s="375" t="s">
        <v>312</v>
      </c>
      <c r="C319" s="375" t="s">
        <v>295</v>
      </c>
      <c r="D319" s="375" t="s">
        <v>438</v>
      </c>
      <c r="E319" s="375" t="s">
        <v>679</v>
      </c>
      <c r="F319" s="375" t="s">
        <v>680</v>
      </c>
      <c r="G319" s="375" t="s">
        <v>681</v>
      </c>
      <c r="H319" s="375" t="s">
        <v>671</v>
      </c>
      <c r="I319" s="375" t="s">
        <v>692</v>
      </c>
      <c r="J319" s="375" t="s">
        <v>2534</v>
      </c>
      <c r="K319" s="375" t="s">
        <v>683</v>
      </c>
      <c r="L319" s="376">
        <v>50305.651701589908</v>
      </c>
      <c r="M319" s="365">
        <v>2000</v>
      </c>
      <c r="N319" s="376">
        <v>45221.349097823062</v>
      </c>
      <c r="O319" s="375" t="s">
        <v>2537</v>
      </c>
      <c r="P319" s="375"/>
      <c r="Q319" s="375" t="s">
        <v>300</v>
      </c>
      <c r="R319" s="375" t="s">
        <v>671</v>
      </c>
      <c r="S319" s="375"/>
      <c r="T319" s="377">
        <v>2915.31</v>
      </c>
      <c r="U319" s="378">
        <v>13</v>
      </c>
      <c r="V319" s="379">
        <v>45200</v>
      </c>
      <c r="W319" s="379"/>
      <c r="X319" s="375" t="s">
        <v>306</v>
      </c>
      <c r="Y319" s="375"/>
      <c r="Z319" s="375"/>
      <c r="AA319" s="375"/>
      <c r="AB319" s="375"/>
      <c r="AC319" s="375"/>
      <c r="AD319" s="375" t="s">
        <v>304</v>
      </c>
      <c r="AE319" s="379">
        <v>45124</v>
      </c>
      <c r="AF319" s="374" t="s">
        <v>3060</v>
      </c>
      <c r="AG319" s="376">
        <v>0.40681925838861799</v>
      </c>
      <c r="AH319" s="376">
        <v>0.42388818771964171</v>
      </c>
      <c r="AI319" s="376">
        <v>0.60431032036459387</v>
      </c>
      <c r="AJ319" s="374" t="s">
        <v>0</v>
      </c>
      <c r="AK319" s="368">
        <v>58.315915351503001</v>
      </c>
      <c r="AL319" s="376">
        <v>3.1643565518144614</v>
      </c>
      <c r="AM319" s="380"/>
      <c r="AN319" s="381">
        <v>8</v>
      </c>
      <c r="AO319" s="382" t="s">
        <v>305</v>
      </c>
      <c r="AP319" s="382" t="s">
        <v>0</v>
      </c>
      <c r="AQ319" s="382" t="s">
        <v>306</v>
      </c>
      <c r="AR319" s="383" t="s">
        <v>0</v>
      </c>
      <c r="AS319" s="383"/>
      <c r="AT319" s="375"/>
    </row>
    <row r="320" spans="1:46" x14ac:dyDescent="0.3">
      <c r="A320" s="374" t="s">
        <v>2538</v>
      </c>
      <c r="B320" s="375" t="s">
        <v>312</v>
      </c>
      <c r="C320" s="375" t="s">
        <v>295</v>
      </c>
      <c r="D320" s="375" t="s">
        <v>438</v>
      </c>
      <c r="E320" s="375" t="s">
        <v>679</v>
      </c>
      <c r="F320" s="375" t="s">
        <v>680</v>
      </c>
      <c r="G320" s="375" t="s">
        <v>681</v>
      </c>
      <c r="H320" s="375" t="s">
        <v>497</v>
      </c>
      <c r="I320" s="375" t="s">
        <v>692</v>
      </c>
      <c r="J320" s="375" t="s">
        <v>2534</v>
      </c>
      <c r="K320" s="375" t="s">
        <v>683</v>
      </c>
      <c r="L320" s="376">
        <v>15751.753458701343</v>
      </c>
      <c r="M320" s="365">
        <v>2000</v>
      </c>
      <c r="N320" s="376">
        <v>14177.722847123634</v>
      </c>
      <c r="O320" s="375" t="s">
        <v>2539</v>
      </c>
      <c r="P320" s="375"/>
      <c r="Q320" s="375" t="s">
        <v>300</v>
      </c>
      <c r="R320" s="375" t="s">
        <v>497</v>
      </c>
      <c r="S320" s="375"/>
      <c r="T320" s="377">
        <v>2915.31</v>
      </c>
      <c r="U320" s="378">
        <v>13</v>
      </c>
      <c r="V320" s="379">
        <v>45200</v>
      </c>
      <c r="W320" s="379"/>
      <c r="X320" s="375" t="s">
        <v>306</v>
      </c>
      <c r="Y320" s="375"/>
      <c r="Z320" s="375"/>
      <c r="AA320" s="375"/>
      <c r="AB320" s="375"/>
      <c r="AC320" s="375"/>
      <c r="AD320" s="375" t="s">
        <v>304</v>
      </c>
      <c r="AE320" s="379">
        <v>45124</v>
      </c>
      <c r="AF320" s="374" t="s">
        <v>3060</v>
      </c>
      <c r="AG320" s="376">
        <v>0.98392057914337538</v>
      </c>
      <c r="AH320" s="376">
        <v>1.0241250086102025</v>
      </c>
      <c r="AI320" s="376">
        <v>1.4205075556685183</v>
      </c>
      <c r="AJ320" s="374" t="s">
        <v>181</v>
      </c>
      <c r="AK320" s="368">
        <v>14.762648486664112</v>
      </c>
      <c r="AL320" s="376">
        <v>7.4229906881932468</v>
      </c>
      <c r="AM320" s="380"/>
      <c r="AN320" s="381">
        <v>8</v>
      </c>
      <c r="AO320" s="382" t="s">
        <v>305</v>
      </c>
      <c r="AP320" s="382" t="s">
        <v>0</v>
      </c>
      <c r="AQ320" s="382" t="s">
        <v>306</v>
      </c>
      <c r="AR320" s="383" t="s">
        <v>0</v>
      </c>
      <c r="AS320" s="383"/>
      <c r="AT320" s="375"/>
    </row>
    <row r="321" spans="1:46" x14ac:dyDescent="0.3">
      <c r="A321" s="374" t="s">
        <v>2540</v>
      </c>
      <c r="B321" s="375" t="s">
        <v>312</v>
      </c>
      <c r="C321" s="375" t="s">
        <v>295</v>
      </c>
      <c r="D321" s="375" t="s">
        <v>438</v>
      </c>
      <c r="E321" s="375" t="s">
        <v>679</v>
      </c>
      <c r="F321" s="375" t="s">
        <v>680</v>
      </c>
      <c r="G321" s="375" t="s">
        <v>681</v>
      </c>
      <c r="H321" s="375" t="s">
        <v>506</v>
      </c>
      <c r="I321" s="375" t="s">
        <v>692</v>
      </c>
      <c r="J321" s="375" t="s">
        <v>2534</v>
      </c>
      <c r="K321" s="375" t="s">
        <v>683</v>
      </c>
      <c r="L321" s="376">
        <v>11753.353592708876</v>
      </c>
      <c r="M321" s="365">
        <v>2000</v>
      </c>
      <c r="N321" s="376">
        <v>10572.582010233924</v>
      </c>
      <c r="O321" s="375" t="s">
        <v>2541</v>
      </c>
      <c r="P321" s="375"/>
      <c r="Q321" s="375" t="s">
        <v>300</v>
      </c>
      <c r="R321" s="375" t="s">
        <v>506</v>
      </c>
      <c r="S321" s="375"/>
      <c r="T321" s="377">
        <v>2915.31</v>
      </c>
      <c r="U321" s="378">
        <v>13</v>
      </c>
      <c r="V321" s="379">
        <v>45200</v>
      </c>
      <c r="W321" s="379"/>
      <c r="X321" s="375" t="s">
        <v>306</v>
      </c>
      <c r="Y321" s="375"/>
      <c r="Z321" s="375"/>
      <c r="AA321" s="375"/>
      <c r="AB321" s="375"/>
      <c r="AC321" s="375"/>
      <c r="AD321" s="375" t="s">
        <v>304</v>
      </c>
      <c r="AE321" s="379">
        <v>45124</v>
      </c>
      <c r="AF321" s="374" t="s">
        <v>3060</v>
      </c>
      <c r="AG321" s="376">
        <v>2.7312536006444024</v>
      </c>
      <c r="AH321" s="376">
        <v>2.851003491037245</v>
      </c>
      <c r="AI321" s="376">
        <v>4.357327641727565</v>
      </c>
      <c r="AJ321" s="374" t="s">
        <v>181</v>
      </c>
      <c r="AK321" s="368">
        <v>-5.427503786418554</v>
      </c>
      <c r="AL321" s="376">
        <v>23.635637770251762</v>
      </c>
      <c r="AM321" s="375"/>
      <c r="AN321" s="381">
        <v>8</v>
      </c>
      <c r="AO321" s="382" t="s">
        <v>305</v>
      </c>
      <c r="AP321" s="382" t="s">
        <v>0</v>
      </c>
      <c r="AQ321" s="382" t="s">
        <v>306</v>
      </c>
      <c r="AR321" s="383" t="s">
        <v>0</v>
      </c>
      <c r="AS321" s="383"/>
      <c r="AT321" s="375"/>
    </row>
    <row r="322" spans="1:46" x14ac:dyDescent="0.3">
      <c r="A322" s="374" t="s">
        <v>2542</v>
      </c>
      <c r="B322" s="375" t="s">
        <v>312</v>
      </c>
      <c r="C322" s="375" t="s">
        <v>295</v>
      </c>
      <c r="D322" s="375" t="s">
        <v>438</v>
      </c>
      <c r="E322" s="375" t="s">
        <v>679</v>
      </c>
      <c r="F322" s="375" t="s">
        <v>680</v>
      </c>
      <c r="G322" s="375" t="s">
        <v>681</v>
      </c>
      <c r="H322" s="375" t="s">
        <v>2543</v>
      </c>
      <c r="I322" s="375" t="s">
        <v>692</v>
      </c>
      <c r="J322" s="375" t="s">
        <v>2534</v>
      </c>
      <c r="K322" s="375" t="s">
        <v>683</v>
      </c>
      <c r="L322" s="376">
        <v>4423.2941046868864</v>
      </c>
      <c r="M322" s="365">
        <v>2000</v>
      </c>
      <c r="N322" s="376">
        <v>3977.9813823140944</v>
      </c>
      <c r="O322" s="375" t="s">
        <v>2544</v>
      </c>
      <c r="P322" s="375"/>
      <c r="Q322" s="375" t="s">
        <v>300</v>
      </c>
      <c r="R322" s="375" t="s">
        <v>2543</v>
      </c>
      <c r="S322" s="375"/>
      <c r="T322" s="377">
        <v>2915.31</v>
      </c>
      <c r="U322" s="378">
        <v>13</v>
      </c>
      <c r="V322" s="379">
        <v>45200</v>
      </c>
      <c r="W322" s="379"/>
      <c r="X322" s="375" t="s">
        <v>306</v>
      </c>
      <c r="Y322" s="375"/>
      <c r="Z322" s="375"/>
      <c r="AA322" s="375"/>
      <c r="AB322" s="375"/>
      <c r="AC322" s="375"/>
      <c r="AD322" s="375" t="s">
        <v>304</v>
      </c>
      <c r="AE322" s="379">
        <v>45124</v>
      </c>
      <c r="AF322" s="374" t="s">
        <v>3060</v>
      </c>
      <c r="AG322" s="376">
        <v>7.634535759500162E-2</v>
      </c>
      <c r="AH322" s="376">
        <v>7.9753437503476715E-2</v>
      </c>
      <c r="AI322" s="376">
        <v>0.12019460733804888</v>
      </c>
      <c r="AJ322" s="374" t="s">
        <v>0</v>
      </c>
      <c r="AK322" s="368">
        <v>346.10240844130453</v>
      </c>
      <c r="AL322" s="376">
        <v>0.65833403663029999</v>
      </c>
      <c r="AM322" s="380"/>
      <c r="AN322" s="381">
        <v>8</v>
      </c>
      <c r="AO322" s="382" t="s">
        <v>305</v>
      </c>
      <c r="AP322" s="382" t="s">
        <v>0</v>
      </c>
      <c r="AQ322" s="382" t="s">
        <v>306</v>
      </c>
      <c r="AR322" s="383" t="s">
        <v>0</v>
      </c>
      <c r="AS322" s="383"/>
      <c r="AT322" s="375"/>
    </row>
    <row r="323" spans="1:46" x14ac:dyDescent="0.3">
      <c r="A323" s="374" t="s">
        <v>2545</v>
      </c>
      <c r="B323" s="375" t="s">
        <v>312</v>
      </c>
      <c r="C323" s="375" t="s">
        <v>295</v>
      </c>
      <c r="D323" s="375" t="s">
        <v>438</v>
      </c>
      <c r="E323" s="375" t="s">
        <v>679</v>
      </c>
      <c r="F323" s="375" t="s">
        <v>680</v>
      </c>
      <c r="G323" s="375" t="s">
        <v>681</v>
      </c>
      <c r="H323" s="375" t="s">
        <v>488</v>
      </c>
      <c r="I323" s="375" t="s">
        <v>692</v>
      </c>
      <c r="J323" s="375" t="s">
        <v>2534</v>
      </c>
      <c r="K323" s="375" t="s">
        <v>683</v>
      </c>
      <c r="L323" s="376">
        <v>4423.2941046868864</v>
      </c>
      <c r="M323" s="365">
        <v>2000</v>
      </c>
      <c r="N323" s="376">
        <v>3977.9813823140944</v>
      </c>
      <c r="O323" s="375" t="s">
        <v>2546</v>
      </c>
      <c r="P323" s="375"/>
      <c r="Q323" s="375" t="s">
        <v>300</v>
      </c>
      <c r="R323" s="375" t="s">
        <v>488</v>
      </c>
      <c r="S323" s="375"/>
      <c r="T323" s="377">
        <v>2915.31</v>
      </c>
      <c r="U323" s="378">
        <v>13</v>
      </c>
      <c r="V323" s="379">
        <v>45200</v>
      </c>
      <c r="W323" s="379"/>
      <c r="X323" s="375" t="s">
        <v>306</v>
      </c>
      <c r="Y323" s="375"/>
      <c r="Z323" s="375"/>
      <c r="AA323" s="375"/>
      <c r="AB323" s="375"/>
      <c r="AC323" s="375"/>
      <c r="AD323" s="375" t="s">
        <v>304</v>
      </c>
      <c r="AE323" s="379">
        <v>45124</v>
      </c>
      <c r="AF323" s="374" t="s">
        <v>3060</v>
      </c>
      <c r="AG323" s="376">
        <v>0.63621782053241316</v>
      </c>
      <c r="AH323" s="376">
        <v>0.66233845558434012</v>
      </c>
      <c r="AI323" s="376">
        <v>1.3706728897008982</v>
      </c>
      <c r="AJ323" s="374" t="s">
        <v>181</v>
      </c>
      <c r="AK323" s="368">
        <v>17.21869879563361</v>
      </c>
      <c r="AL323" s="376">
        <v>8.4320474904093476</v>
      </c>
      <c r="AM323" s="380"/>
      <c r="AN323" s="381">
        <v>8</v>
      </c>
      <c r="AO323" s="382" t="s">
        <v>305</v>
      </c>
      <c r="AP323" s="382" t="s">
        <v>0</v>
      </c>
      <c r="AQ323" s="382" t="s">
        <v>306</v>
      </c>
      <c r="AR323" s="383" t="s">
        <v>0</v>
      </c>
      <c r="AS323" s="383"/>
      <c r="AT323" s="375"/>
    </row>
    <row r="324" spans="1:46" x14ac:dyDescent="0.3">
      <c r="A324" s="374" t="s">
        <v>2547</v>
      </c>
      <c r="B324" s="375" t="s">
        <v>312</v>
      </c>
      <c r="C324" s="375" t="s">
        <v>295</v>
      </c>
      <c r="D324" s="375" t="s">
        <v>438</v>
      </c>
      <c r="E324" s="375" t="s">
        <v>679</v>
      </c>
      <c r="F324" s="375" t="s">
        <v>680</v>
      </c>
      <c r="G324" s="375" t="s">
        <v>681</v>
      </c>
      <c r="H324" s="375" t="s">
        <v>646</v>
      </c>
      <c r="I324" s="375" t="s">
        <v>692</v>
      </c>
      <c r="J324" s="375" t="s">
        <v>2534</v>
      </c>
      <c r="K324" s="375" t="s">
        <v>683</v>
      </c>
      <c r="L324" s="376">
        <v>10376.223542635735</v>
      </c>
      <c r="M324" s="365">
        <v>2000</v>
      </c>
      <c r="N324" s="376">
        <v>9339.3552643514649</v>
      </c>
      <c r="O324" s="375" t="s">
        <v>2548</v>
      </c>
      <c r="P324" s="375"/>
      <c r="Q324" s="375" t="s">
        <v>300</v>
      </c>
      <c r="R324" s="375" t="s">
        <v>646</v>
      </c>
      <c r="S324" s="375"/>
      <c r="T324" s="377">
        <v>2915.31</v>
      </c>
      <c r="U324" s="378">
        <v>13</v>
      </c>
      <c r="V324" s="379">
        <v>45200</v>
      </c>
      <c r="W324" s="379"/>
      <c r="X324" s="375" t="s">
        <v>306</v>
      </c>
      <c r="Y324" s="375"/>
      <c r="Z324" s="375"/>
      <c r="AA324" s="375"/>
      <c r="AB324" s="375"/>
      <c r="AC324" s="375"/>
      <c r="AD324" s="375" t="s">
        <v>304</v>
      </c>
      <c r="AE324" s="379">
        <v>45124</v>
      </c>
      <c r="AF324" s="374" t="s">
        <v>3060</v>
      </c>
      <c r="AG324" s="376">
        <v>0.20351804381406774</v>
      </c>
      <c r="AH324" s="376">
        <v>0.21198400736963879</v>
      </c>
      <c r="AI324" s="376">
        <v>0.30910873328277882</v>
      </c>
      <c r="AJ324" s="374" t="s">
        <v>0</v>
      </c>
      <c r="AK324" s="368">
        <v>128.51459730486511</v>
      </c>
      <c r="AL324" s="376">
        <v>1.6429459861909856</v>
      </c>
      <c r="AM324" s="380"/>
      <c r="AN324" s="381">
        <v>8</v>
      </c>
      <c r="AO324" s="382" t="s">
        <v>305</v>
      </c>
      <c r="AP324" s="382" t="s">
        <v>0</v>
      </c>
      <c r="AQ324" s="382" t="s">
        <v>306</v>
      </c>
      <c r="AR324" s="383" t="s">
        <v>0</v>
      </c>
      <c r="AS324" s="383"/>
      <c r="AT324" s="375"/>
    </row>
    <row r="325" spans="1:46" x14ac:dyDescent="0.3">
      <c r="A325" s="374" t="s">
        <v>2549</v>
      </c>
      <c r="B325" s="375" t="s">
        <v>312</v>
      </c>
      <c r="C325" s="375" t="s">
        <v>295</v>
      </c>
      <c r="D325" s="375" t="s">
        <v>438</v>
      </c>
      <c r="E325" s="375" t="s">
        <v>679</v>
      </c>
      <c r="F325" s="375" t="s">
        <v>680</v>
      </c>
      <c r="G325" s="375" t="s">
        <v>681</v>
      </c>
      <c r="H325" s="375" t="s">
        <v>464</v>
      </c>
      <c r="I325" s="375" t="s">
        <v>692</v>
      </c>
      <c r="J325" s="375" t="s">
        <v>2534</v>
      </c>
      <c r="K325" s="375" t="s">
        <v>683</v>
      </c>
      <c r="L325" s="376">
        <v>33039.063549814244</v>
      </c>
      <c r="M325" s="365">
        <v>2000</v>
      </c>
      <c r="N325" s="376">
        <v>29677.050146066693</v>
      </c>
      <c r="O325" s="375" t="s">
        <v>2550</v>
      </c>
      <c r="P325" s="375"/>
      <c r="Q325" s="375" t="s">
        <v>300</v>
      </c>
      <c r="R325" s="375" t="s">
        <v>464</v>
      </c>
      <c r="S325" s="375"/>
      <c r="T325" s="377">
        <v>2915.31</v>
      </c>
      <c r="U325" s="378">
        <v>13</v>
      </c>
      <c r="V325" s="379">
        <v>45200</v>
      </c>
      <c r="W325" s="379"/>
      <c r="X325" s="375" t="s">
        <v>306</v>
      </c>
      <c r="Y325" s="375"/>
      <c r="Z325" s="375"/>
      <c r="AA325" s="375"/>
      <c r="AB325" s="375"/>
      <c r="AC325" s="375"/>
      <c r="AD325" s="375" t="s">
        <v>304</v>
      </c>
      <c r="AE325" s="379">
        <v>45124</v>
      </c>
      <c r="AF325" s="374" t="s">
        <v>3060</v>
      </c>
      <c r="AG325" s="376">
        <v>0.37403943355784958</v>
      </c>
      <c r="AH325" s="376">
        <v>0.38977643088901698</v>
      </c>
      <c r="AI325" s="376">
        <v>2.7688077807801781</v>
      </c>
      <c r="AJ325" s="374" t="s">
        <v>181</v>
      </c>
      <c r="AK325" s="368">
        <v>-2.7707530800999018</v>
      </c>
      <c r="AL325" s="376">
        <v>2.2757210439744799</v>
      </c>
      <c r="AM325" s="375"/>
      <c r="AN325" s="381">
        <v>8</v>
      </c>
      <c r="AO325" s="382" t="s">
        <v>305</v>
      </c>
      <c r="AP325" s="382" t="s">
        <v>0</v>
      </c>
      <c r="AQ325" s="382" t="s">
        <v>306</v>
      </c>
      <c r="AR325" s="383" t="s">
        <v>0</v>
      </c>
      <c r="AS325" s="383"/>
      <c r="AT325" s="387"/>
    </row>
    <row r="326" spans="1:46" x14ac:dyDescent="0.3">
      <c r="A326" s="374" t="s">
        <v>2551</v>
      </c>
      <c r="B326" s="375" t="s">
        <v>312</v>
      </c>
      <c r="C326" s="375" t="s">
        <v>295</v>
      </c>
      <c r="D326" s="375" t="s">
        <v>438</v>
      </c>
      <c r="E326" s="375" t="s">
        <v>679</v>
      </c>
      <c r="F326" s="375" t="s">
        <v>680</v>
      </c>
      <c r="G326" s="375" t="s">
        <v>681</v>
      </c>
      <c r="H326" s="375" t="s">
        <v>1711</v>
      </c>
      <c r="I326" s="375" t="s">
        <v>692</v>
      </c>
      <c r="J326" s="375" t="s">
        <v>2534</v>
      </c>
      <c r="K326" s="375" t="s">
        <v>683</v>
      </c>
      <c r="L326" s="376">
        <v>920.25187916063294</v>
      </c>
      <c r="M326" s="365">
        <v>2000</v>
      </c>
      <c r="N326" s="376">
        <v>825.74917310429851</v>
      </c>
      <c r="O326" s="375" t="s">
        <v>2552</v>
      </c>
      <c r="P326" s="375"/>
      <c r="Q326" s="375" t="s">
        <v>300</v>
      </c>
      <c r="R326" s="375" t="s">
        <v>1711</v>
      </c>
      <c r="S326" s="375"/>
      <c r="T326" s="377">
        <v>2915.31</v>
      </c>
      <c r="U326" s="378">
        <v>13</v>
      </c>
      <c r="V326" s="379">
        <v>45200</v>
      </c>
      <c r="W326" s="379"/>
      <c r="X326" s="375" t="s">
        <v>306</v>
      </c>
      <c r="Y326" s="375"/>
      <c r="Z326" s="375"/>
      <c r="AA326" s="375"/>
      <c r="AB326" s="375"/>
      <c r="AC326" s="375"/>
      <c r="AD326" s="375" t="s">
        <v>304</v>
      </c>
      <c r="AE326" s="379">
        <v>45124</v>
      </c>
      <c r="AF326" s="374" t="s">
        <v>3060</v>
      </c>
      <c r="AG326" s="376">
        <v>0.32944365791426655</v>
      </c>
      <c r="AH326" s="376">
        <v>0.34330437285560977</v>
      </c>
      <c r="AI326" s="376">
        <v>1.8101166795091252</v>
      </c>
      <c r="AJ326" s="374" t="s">
        <v>181</v>
      </c>
      <c r="AK326" s="368">
        <v>6.836626449245788</v>
      </c>
      <c r="AL326" s="376">
        <v>2.004392579648886</v>
      </c>
      <c r="AM326" s="380"/>
      <c r="AN326" s="381">
        <v>8</v>
      </c>
      <c r="AO326" s="382" t="s">
        <v>305</v>
      </c>
      <c r="AP326" s="382" t="s">
        <v>0</v>
      </c>
      <c r="AQ326" s="382" t="s">
        <v>306</v>
      </c>
      <c r="AR326" s="383" t="s">
        <v>0</v>
      </c>
      <c r="AS326" s="383"/>
      <c r="AT326" s="375"/>
    </row>
    <row r="327" spans="1:46" x14ac:dyDescent="0.3">
      <c r="A327" s="374" t="s">
        <v>2553</v>
      </c>
      <c r="B327" s="375" t="s">
        <v>312</v>
      </c>
      <c r="C327" s="375" t="s">
        <v>295</v>
      </c>
      <c r="D327" s="375" t="s">
        <v>438</v>
      </c>
      <c r="E327" s="375" t="s">
        <v>679</v>
      </c>
      <c r="F327" s="375" t="s">
        <v>680</v>
      </c>
      <c r="G327" s="375" t="s">
        <v>681</v>
      </c>
      <c r="H327" s="375" t="s">
        <v>2554</v>
      </c>
      <c r="I327" s="375" t="s">
        <v>692</v>
      </c>
      <c r="J327" s="375" t="s">
        <v>2534</v>
      </c>
      <c r="K327" s="375" t="s">
        <v>683</v>
      </c>
      <c r="L327" s="376">
        <v>11786.733051109841</v>
      </c>
      <c r="M327" s="365">
        <v>2000</v>
      </c>
      <c r="N327" s="376">
        <v>10573.254415365776</v>
      </c>
      <c r="O327" s="375" t="s">
        <v>2555</v>
      </c>
      <c r="P327" s="375"/>
      <c r="Q327" s="375" t="s">
        <v>300</v>
      </c>
      <c r="R327" s="375" t="s">
        <v>2554</v>
      </c>
      <c r="S327" s="375"/>
      <c r="T327" s="377">
        <v>2915.31</v>
      </c>
      <c r="U327" s="378">
        <v>13</v>
      </c>
      <c r="V327" s="379">
        <v>45200</v>
      </c>
      <c r="W327" s="379"/>
      <c r="X327" s="375" t="s">
        <v>306</v>
      </c>
      <c r="Y327" s="375"/>
      <c r="Z327" s="375"/>
      <c r="AA327" s="375"/>
      <c r="AB327" s="375"/>
      <c r="AC327" s="375"/>
      <c r="AD327" s="375" t="s">
        <v>304</v>
      </c>
      <c r="AE327" s="379">
        <v>45124</v>
      </c>
      <c r="AF327" s="374" t="s">
        <v>3060</v>
      </c>
      <c r="AG327" s="376">
        <v>0.10998611544980411</v>
      </c>
      <c r="AH327" s="376">
        <v>0.11461357194238631</v>
      </c>
      <c r="AI327" s="376">
        <v>0.6709972874639466</v>
      </c>
      <c r="AJ327" s="374" t="s">
        <v>0</v>
      </c>
      <c r="AK327" s="368">
        <v>53.941683987938291</v>
      </c>
      <c r="AL327" s="376">
        <v>0.66917467790308349</v>
      </c>
      <c r="AM327" s="380"/>
      <c r="AN327" s="381">
        <v>8</v>
      </c>
      <c r="AO327" s="382" t="s">
        <v>305</v>
      </c>
      <c r="AP327" s="382" t="s">
        <v>0</v>
      </c>
      <c r="AQ327" s="382" t="s">
        <v>306</v>
      </c>
      <c r="AR327" s="383" t="s">
        <v>0</v>
      </c>
      <c r="AS327" s="383"/>
      <c r="AT327" s="375"/>
    </row>
    <row r="328" spans="1:46" x14ac:dyDescent="0.3">
      <c r="A328" s="374" t="s">
        <v>2556</v>
      </c>
      <c r="B328" s="375" t="s">
        <v>312</v>
      </c>
      <c r="C328" s="375" t="s">
        <v>295</v>
      </c>
      <c r="D328" s="375" t="s">
        <v>438</v>
      </c>
      <c r="E328" s="375" t="s">
        <v>679</v>
      </c>
      <c r="F328" s="375" t="s">
        <v>680</v>
      </c>
      <c r="G328" s="375" t="s">
        <v>681</v>
      </c>
      <c r="H328" s="375" t="s">
        <v>542</v>
      </c>
      <c r="I328" s="375" t="s">
        <v>692</v>
      </c>
      <c r="J328" s="375" t="s">
        <v>2534</v>
      </c>
      <c r="K328" s="375" t="s">
        <v>683</v>
      </c>
      <c r="L328" s="376">
        <v>2296.5911634927756</v>
      </c>
      <c r="M328" s="365">
        <v>2000</v>
      </c>
      <c r="N328" s="376">
        <v>2065.7143092310093</v>
      </c>
      <c r="O328" s="375" t="s">
        <v>2557</v>
      </c>
      <c r="P328" s="375"/>
      <c r="Q328" s="375" t="s">
        <v>300</v>
      </c>
      <c r="R328" s="375" t="s">
        <v>542</v>
      </c>
      <c r="S328" s="375"/>
      <c r="T328" s="377">
        <v>2915.31</v>
      </c>
      <c r="U328" s="378">
        <v>13</v>
      </c>
      <c r="V328" s="379">
        <v>45200</v>
      </c>
      <c r="W328" s="379"/>
      <c r="X328" s="375" t="s">
        <v>306</v>
      </c>
      <c r="Y328" s="375"/>
      <c r="Z328" s="375"/>
      <c r="AA328" s="375"/>
      <c r="AB328" s="375"/>
      <c r="AC328" s="375"/>
      <c r="AD328" s="375" t="s">
        <v>304</v>
      </c>
      <c r="AE328" s="379">
        <v>45124</v>
      </c>
      <c r="AF328" s="374" t="s">
        <v>3060</v>
      </c>
      <c r="AG328" s="376">
        <v>0.10439586349006526</v>
      </c>
      <c r="AH328" s="376">
        <v>0.10878812077026988</v>
      </c>
      <c r="AI328" s="376">
        <v>0.49398032410948051</v>
      </c>
      <c r="AJ328" s="374" t="s">
        <v>0</v>
      </c>
      <c r="AK328" s="368">
        <v>80.764853812810728</v>
      </c>
      <c r="AL328" s="376">
        <v>0.63516261156856024</v>
      </c>
      <c r="AM328" s="380"/>
      <c r="AN328" s="381">
        <v>8</v>
      </c>
      <c r="AO328" s="382" t="s">
        <v>305</v>
      </c>
      <c r="AP328" s="382" t="s">
        <v>0</v>
      </c>
      <c r="AQ328" s="382" t="s">
        <v>306</v>
      </c>
      <c r="AR328" s="383" t="s">
        <v>0</v>
      </c>
      <c r="AS328" s="383"/>
      <c r="AT328" s="375"/>
    </row>
    <row r="329" spans="1:46" x14ac:dyDescent="0.3">
      <c r="A329" s="374" t="s">
        <v>2558</v>
      </c>
      <c r="B329" s="375" t="s">
        <v>312</v>
      </c>
      <c r="C329" s="375" t="s">
        <v>295</v>
      </c>
      <c r="D329" s="375" t="s">
        <v>438</v>
      </c>
      <c r="E329" s="375" t="s">
        <v>679</v>
      </c>
      <c r="F329" s="375" t="s">
        <v>680</v>
      </c>
      <c r="G329" s="375" t="s">
        <v>681</v>
      </c>
      <c r="H329" s="375" t="s">
        <v>686</v>
      </c>
      <c r="I329" s="375" t="s">
        <v>1117</v>
      </c>
      <c r="J329" s="375" t="s">
        <v>2524</v>
      </c>
      <c r="K329" s="375" t="s">
        <v>683</v>
      </c>
      <c r="L329" s="376">
        <v>3357.8283386014086</v>
      </c>
      <c r="M329" s="365">
        <v>1800</v>
      </c>
      <c r="N329" s="376">
        <v>3019.2148725678912</v>
      </c>
      <c r="O329" s="375" t="s">
        <v>2559</v>
      </c>
      <c r="P329" s="375"/>
      <c r="Q329" s="375" t="s">
        <v>300</v>
      </c>
      <c r="R329" s="375" t="s">
        <v>686</v>
      </c>
      <c r="S329" s="375"/>
      <c r="T329" s="377">
        <v>624.17797852959268</v>
      </c>
      <c r="U329" s="378">
        <v>18</v>
      </c>
      <c r="V329" s="379">
        <v>45931</v>
      </c>
      <c r="W329" s="379"/>
      <c r="X329" s="375" t="s">
        <v>306</v>
      </c>
      <c r="Y329" s="375"/>
      <c r="Z329" s="375"/>
      <c r="AA329" s="375"/>
      <c r="AB329" s="375"/>
      <c r="AC329" s="375"/>
      <c r="AD329" s="375" t="s">
        <v>304</v>
      </c>
      <c r="AE329" s="379">
        <v>45124</v>
      </c>
      <c r="AF329" s="374" t="s">
        <v>3059</v>
      </c>
      <c r="AG329" s="376">
        <v>0.22830635558930631</v>
      </c>
      <c r="AH329" s="376">
        <v>0.23791191101008735</v>
      </c>
      <c r="AI329" s="376">
        <v>1.4695377908200113</v>
      </c>
      <c r="AJ329" s="374" t="s">
        <v>181</v>
      </c>
      <c r="AK329" s="368">
        <v>15.6326276177276</v>
      </c>
      <c r="AL329" s="376">
        <v>0.93990410704385141</v>
      </c>
      <c r="AM329" s="375"/>
      <c r="AN329" s="381">
        <v>8</v>
      </c>
      <c r="AO329" s="382" t="s">
        <v>305</v>
      </c>
      <c r="AP329" s="382" t="s">
        <v>0</v>
      </c>
      <c r="AQ329" s="382" t="s">
        <v>306</v>
      </c>
      <c r="AR329" s="383" t="s">
        <v>0</v>
      </c>
      <c r="AS329" s="383"/>
      <c r="AT329" s="375"/>
    </row>
    <row r="330" spans="1:46" x14ac:dyDescent="0.3">
      <c r="A330" s="374" t="s">
        <v>2561</v>
      </c>
      <c r="B330" s="375" t="s">
        <v>312</v>
      </c>
      <c r="C330" s="375" t="s">
        <v>295</v>
      </c>
      <c r="D330" s="375" t="s">
        <v>438</v>
      </c>
      <c r="E330" s="375" t="s">
        <v>679</v>
      </c>
      <c r="F330" s="375" t="s">
        <v>680</v>
      </c>
      <c r="G330" s="375" t="s">
        <v>681</v>
      </c>
      <c r="H330" s="375" t="s">
        <v>684</v>
      </c>
      <c r="I330" s="375" t="s">
        <v>1117</v>
      </c>
      <c r="J330" s="375" t="s">
        <v>2524</v>
      </c>
      <c r="K330" s="375" t="s">
        <v>683</v>
      </c>
      <c r="L330" s="376">
        <v>976.41537662711244</v>
      </c>
      <c r="M330" s="365">
        <v>1800</v>
      </c>
      <c r="N330" s="376">
        <v>877.95072577904659</v>
      </c>
      <c r="O330" s="375" t="s">
        <v>2562</v>
      </c>
      <c r="P330" s="375"/>
      <c r="Q330" s="375" t="s">
        <v>300</v>
      </c>
      <c r="R330" s="375" t="s">
        <v>684</v>
      </c>
      <c r="S330" s="375"/>
      <c r="T330" s="377">
        <v>757.36</v>
      </c>
      <c r="U330" s="378">
        <v>18</v>
      </c>
      <c r="V330" s="379">
        <v>45931</v>
      </c>
      <c r="W330" s="379"/>
      <c r="X330" s="375" t="s">
        <v>306</v>
      </c>
      <c r="Y330" s="375"/>
      <c r="Z330" s="375"/>
      <c r="AA330" s="375"/>
      <c r="AB330" s="375"/>
      <c r="AC330" s="375"/>
      <c r="AD330" s="375" t="s">
        <v>304</v>
      </c>
      <c r="AE330" s="379">
        <v>45124</v>
      </c>
      <c r="AF330" s="374" t="s">
        <v>3059</v>
      </c>
      <c r="AG330" s="376">
        <v>0.39481755198991469</v>
      </c>
      <c r="AH330" s="376">
        <v>0.41142874911120003</v>
      </c>
      <c r="AI330" s="376">
        <v>2.9277218854607874</v>
      </c>
      <c r="AJ330" s="374" t="s">
        <v>181</v>
      </c>
      <c r="AK330" s="368">
        <v>9.6229769354095449</v>
      </c>
      <c r="AL330" s="376">
        <v>1.3155140192900303</v>
      </c>
      <c r="AM330" s="380"/>
      <c r="AN330" s="381">
        <v>8</v>
      </c>
      <c r="AO330" s="382" t="s">
        <v>305</v>
      </c>
      <c r="AP330" s="382" t="s">
        <v>0</v>
      </c>
      <c r="AQ330" s="382" t="s">
        <v>306</v>
      </c>
      <c r="AR330" s="383" t="s">
        <v>0</v>
      </c>
      <c r="AS330" s="383"/>
      <c r="AT330" s="375"/>
    </row>
    <row r="331" spans="1:46" x14ac:dyDescent="0.3">
      <c r="A331" s="374" t="s">
        <v>2563</v>
      </c>
      <c r="B331" s="375" t="s">
        <v>312</v>
      </c>
      <c r="C331" s="375" t="s">
        <v>295</v>
      </c>
      <c r="D331" s="375" t="s">
        <v>438</v>
      </c>
      <c r="E331" s="375" t="s">
        <v>679</v>
      </c>
      <c r="F331" s="375" t="s">
        <v>680</v>
      </c>
      <c r="G331" s="375" t="s">
        <v>681</v>
      </c>
      <c r="H331" s="375" t="s">
        <v>685</v>
      </c>
      <c r="I331" s="375" t="s">
        <v>1117</v>
      </c>
      <c r="J331" s="375" t="s">
        <v>2524</v>
      </c>
      <c r="K331" s="375" t="s">
        <v>683</v>
      </c>
      <c r="L331" s="376">
        <v>1941.6906538647636</v>
      </c>
      <c r="M331" s="365">
        <v>1800</v>
      </c>
      <c r="N331" s="376">
        <v>1745.8847531545782</v>
      </c>
      <c r="O331" s="375" t="s">
        <v>2564</v>
      </c>
      <c r="P331" s="375"/>
      <c r="Q331" s="375" t="s">
        <v>300</v>
      </c>
      <c r="R331" s="375" t="s">
        <v>685</v>
      </c>
      <c r="S331" s="375"/>
      <c r="T331" s="377">
        <v>719.08</v>
      </c>
      <c r="U331" s="378">
        <v>18</v>
      </c>
      <c r="V331" s="379">
        <v>45931</v>
      </c>
      <c r="W331" s="379"/>
      <c r="X331" s="375" t="s">
        <v>306</v>
      </c>
      <c r="Y331" s="375"/>
      <c r="Z331" s="375"/>
      <c r="AA331" s="375"/>
      <c r="AB331" s="375"/>
      <c r="AC331" s="375"/>
      <c r="AD331" s="375" t="s">
        <v>304</v>
      </c>
      <c r="AE331" s="379">
        <v>45124</v>
      </c>
      <c r="AF331" s="374" t="s">
        <v>3059</v>
      </c>
      <c r="AG331" s="376">
        <v>0.11480811103220266</v>
      </c>
      <c r="AH331" s="376">
        <v>0.11963844381215731</v>
      </c>
      <c r="AI331" s="376">
        <v>0.70163864207124227</v>
      </c>
      <c r="AJ331" s="374" t="s">
        <v>0</v>
      </c>
      <c r="AK331" s="368">
        <v>41.55402549497736</v>
      </c>
      <c r="AL331" s="376">
        <v>0.71690148052572666</v>
      </c>
      <c r="AM331" s="380"/>
      <c r="AN331" s="381">
        <v>8</v>
      </c>
      <c r="AO331" s="382" t="s">
        <v>305</v>
      </c>
      <c r="AP331" s="382" t="s">
        <v>0</v>
      </c>
      <c r="AQ331" s="382" t="s">
        <v>306</v>
      </c>
      <c r="AR331" s="383" t="s">
        <v>0</v>
      </c>
      <c r="AS331" s="383"/>
      <c r="AT331" s="375"/>
    </row>
    <row r="332" spans="1:46" x14ac:dyDescent="0.3">
      <c r="A332" s="374" t="s">
        <v>2566</v>
      </c>
      <c r="B332" s="375" t="s">
        <v>312</v>
      </c>
      <c r="C332" s="375" t="s">
        <v>295</v>
      </c>
      <c r="D332" s="375" t="s">
        <v>701</v>
      </c>
      <c r="E332" s="375" t="s">
        <v>387</v>
      </c>
      <c r="F332" s="375" t="s">
        <v>388</v>
      </c>
      <c r="G332" s="375" t="s">
        <v>389</v>
      </c>
      <c r="H332" s="375" t="s">
        <v>632</v>
      </c>
      <c r="I332" s="375" t="s">
        <v>2567</v>
      </c>
      <c r="J332" s="375" t="s">
        <v>3021</v>
      </c>
      <c r="K332" s="375"/>
      <c r="L332" s="376">
        <v>903.19836493579601</v>
      </c>
      <c r="M332" s="365">
        <v>180</v>
      </c>
      <c r="N332" s="376">
        <v>815</v>
      </c>
      <c r="O332" s="375" t="s">
        <v>3458</v>
      </c>
      <c r="P332" s="375"/>
      <c r="Q332" s="375" t="s">
        <v>300</v>
      </c>
      <c r="R332" s="375" t="s">
        <v>765</v>
      </c>
      <c r="S332" s="375"/>
      <c r="T332" s="377">
        <v>445.07990611292399</v>
      </c>
      <c r="U332" s="378">
        <v>10</v>
      </c>
      <c r="V332" s="379">
        <v>45200</v>
      </c>
      <c r="W332" s="379"/>
      <c r="X332" s="375" t="s">
        <v>3022</v>
      </c>
      <c r="Y332" s="375"/>
      <c r="Z332" s="375"/>
      <c r="AA332" s="375"/>
      <c r="AB332" s="375" t="s">
        <v>2505</v>
      </c>
      <c r="AC332" s="375"/>
      <c r="AD332" s="375" t="s">
        <v>360</v>
      </c>
      <c r="AE332" s="379"/>
      <c r="AF332" s="374"/>
      <c r="AG332" s="376">
        <v>0.10619466674161489</v>
      </c>
      <c r="AH332" s="376">
        <v>0.11046332707701183</v>
      </c>
      <c r="AI332" s="376">
        <v>0.70848222804073868</v>
      </c>
      <c r="AJ332" s="374"/>
      <c r="AK332" s="368">
        <v>49.830969995035993</v>
      </c>
      <c r="AL332" s="376">
        <v>0.83997447939028869</v>
      </c>
      <c r="AM332" s="380"/>
      <c r="AN332" s="381">
        <v>8</v>
      </c>
      <c r="AO332" s="382" t="s">
        <v>305</v>
      </c>
      <c r="AP332" s="382" t="s">
        <v>0</v>
      </c>
      <c r="AQ332" s="382" t="s">
        <v>306</v>
      </c>
      <c r="AR332" s="383" t="s">
        <v>0</v>
      </c>
      <c r="AS332" s="383"/>
      <c r="AT332" s="375"/>
    </row>
    <row r="333" spans="1:46" x14ac:dyDescent="0.3">
      <c r="A333" s="374" t="s">
        <v>2568</v>
      </c>
      <c r="B333" s="375" t="s">
        <v>312</v>
      </c>
      <c r="C333" s="375" t="s">
        <v>295</v>
      </c>
      <c r="D333" s="375" t="s">
        <v>701</v>
      </c>
      <c r="E333" s="375" t="s">
        <v>387</v>
      </c>
      <c r="F333" s="375" t="s">
        <v>388</v>
      </c>
      <c r="G333" s="375" t="s">
        <v>389</v>
      </c>
      <c r="H333" s="375" t="s">
        <v>643</v>
      </c>
      <c r="I333" s="375" t="s">
        <v>2567</v>
      </c>
      <c r="J333" s="375" t="s">
        <v>3021</v>
      </c>
      <c r="K333" s="375"/>
      <c r="L333" s="376">
        <v>903.19836493579601</v>
      </c>
      <c r="M333" s="365">
        <v>180</v>
      </c>
      <c r="N333" s="376">
        <v>815</v>
      </c>
      <c r="O333" s="375" t="s">
        <v>3459</v>
      </c>
      <c r="P333" s="375"/>
      <c r="Q333" s="375" t="s">
        <v>643</v>
      </c>
      <c r="R333" s="375" t="s">
        <v>765</v>
      </c>
      <c r="S333" s="375"/>
      <c r="T333" s="377">
        <v>111.269976528231</v>
      </c>
      <c r="U333" s="378">
        <v>10</v>
      </c>
      <c r="V333" s="379">
        <v>45200</v>
      </c>
      <c r="W333" s="379"/>
      <c r="X333" s="375" t="s">
        <v>3022</v>
      </c>
      <c r="Y333" s="375"/>
      <c r="Z333" s="375"/>
      <c r="AA333" s="375"/>
      <c r="AB333" s="375" t="s">
        <v>2505</v>
      </c>
      <c r="AC333" s="375"/>
      <c r="AD333" s="375" t="s">
        <v>360</v>
      </c>
      <c r="AE333" s="379"/>
      <c r="AF333" s="374"/>
      <c r="AG333" s="376">
        <v>0.10619466674161489</v>
      </c>
      <c r="AH333" s="376">
        <v>0.11046332707701183</v>
      </c>
      <c r="AI333" s="376">
        <v>2.8339289121629547</v>
      </c>
      <c r="AJ333" s="374"/>
      <c r="AK333" s="368">
        <v>-3.1950084738330102</v>
      </c>
      <c r="AL333" s="376">
        <v>0.83997447939028869</v>
      </c>
      <c r="AM333" s="380"/>
      <c r="AN333" s="381">
        <v>8</v>
      </c>
      <c r="AO333" s="382" t="s">
        <v>305</v>
      </c>
      <c r="AP333" s="382" t="s">
        <v>0</v>
      </c>
      <c r="AQ333" s="382" t="s">
        <v>306</v>
      </c>
      <c r="AR333" s="383" t="s">
        <v>0</v>
      </c>
      <c r="AS333" s="383"/>
      <c r="AT333" s="375"/>
    </row>
    <row r="334" spans="1:46" x14ac:dyDescent="0.3">
      <c r="A334" s="375" t="s">
        <v>3061</v>
      </c>
      <c r="B334" s="375" t="s">
        <v>312</v>
      </c>
      <c r="C334" s="375" t="s">
        <v>295</v>
      </c>
      <c r="D334" s="375" t="s">
        <v>701</v>
      </c>
      <c r="E334" s="375" t="s">
        <v>387</v>
      </c>
      <c r="F334" s="375" t="s">
        <v>388</v>
      </c>
      <c r="G334" s="375" t="s">
        <v>389</v>
      </c>
      <c r="H334" s="375" t="s">
        <v>702</v>
      </c>
      <c r="I334" s="375" t="s">
        <v>2504</v>
      </c>
      <c r="J334" s="375" t="s">
        <v>3062</v>
      </c>
      <c r="K334" s="375"/>
      <c r="L334" s="376">
        <v>1330.8018259301557</v>
      </c>
      <c r="M334" s="365">
        <v>200</v>
      </c>
      <c r="N334" s="376">
        <v>1192.7</v>
      </c>
      <c r="O334" s="375" t="s">
        <v>3063</v>
      </c>
      <c r="P334" s="375"/>
      <c r="Q334" s="375" t="s">
        <v>300</v>
      </c>
      <c r="R334" s="375" t="s">
        <v>702</v>
      </c>
      <c r="S334" s="375"/>
      <c r="T334" s="377">
        <v>369.61</v>
      </c>
      <c r="U334" s="378">
        <v>10</v>
      </c>
      <c r="V334" s="379">
        <v>45931</v>
      </c>
      <c r="W334" s="379"/>
      <c r="X334" s="375" t="s">
        <v>306</v>
      </c>
      <c r="Y334" s="375"/>
      <c r="Z334" s="375"/>
      <c r="AA334" s="375"/>
      <c r="AB334" s="375"/>
      <c r="AC334" s="375"/>
      <c r="AD334" s="375" t="s">
        <v>304</v>
      </c>
      <c r="AE334" s="379">
        <v>45513</v>
      </c>
      <c r="AF334" s="374" t="s">
        <v>3064</v>
      </c>
      <c r="AG334" s="376">
        <v>0.19517421564158793</v>
      </c>
      <c r="AH334" s="376">
        <v>0.18713223462120263</v>
      </c>
      <c r="AI334" s="376">
        <v>1.3518124237227123</v>
      </c>
      <c r="AJ334" s="374" t="s">
        <v>181</v>
      </c>
      <c r="AK334" s="368">
        <v>15.292844105044621</v>
      </c>
      <c r="AL334" s="376">
        <v>1.2376456981150441</v>
      </c>
      <c r="AM334" s="380"/>
      <c r="AN334" s="381">
        <v>20</v>
      </c>
      <c r="AO334" s="382" t="s">
        <v>305</v>
      </c>
      <c r="AP334" s="382" t="s">
        <v>0</v>
      </c>
      <c r="AQ334" s="382" t="s">
        <v>386</v>
      </c>
      <c r="AR334" s="383" t="s">
        <v>0</v>
      </c>
      <c r="AS334" s="384"/>
      <c r="AT334" s="384"/>
    </row>
    <row r="335" spans="1:46" x14ac:dyDescent="0.3">
      <c r="A335" s="374" t="s">
        <v>764</v>
      </c>
      <c r="B335" s="375" t="s">
        <v>312</v>
      </c>
      <c r="C335" s="375" t="s">
        <v>295</v>
      </c>
      <c r="D335" s="375" t="s">
        <v>701</v>
      </c>
      <c r="E335" s="375" t="s">
        <v>416</v>
      </c>
      <c r="F335" s="375" t="s">
        <v>422</v>
      </c>
      <c r="G335" s="375" t="s">
        <v>423</v>
      </c>
      <c r="H335" s="375" t="s">
        <v>424</v>
      </c>
      <c r="I335" s="375" t="s">
        <v>425</v>
      </c>
      <c r="J335" s="375" t="s">
        <v>426</v>
      </c>
      <c r="K335" s="375"/>
      <c r="L335" s="376">
        <v>1409.9751905578639</v>
      </c>
      <c r="M335" s="365">
        <v>400</v>
      </c>
      <c r="N335" s="376">
        <v>1271.9376792916121</v>
      </c>
      <c r="O335" s="375" t="s">
        <v>427</v>
      </c>
      <c r="P335" s="375"/>
      <c r="Q335" s="375" t="s">
        <v>300</v>
      </c>
      <c r="R335" s="375" t="s">
        <v>765</v>
      </c>
      <c r="S335" s="375"/>
      <c r="T335" s="377">
        <v>795.82382628292373</v>
      </c>
      <c r="U335" s="378">
        <v>15</v>
      </c>
      <c r="V335" s="379">
        <v>45931</v>
      </c>
      <c r="W335" s="379"/>
      <c r="X335" s="375" t="s">
        <v>306</v>
      </c>
      <c r="Y335" s="375"/>
      <c r="Z335" s="375"/>
      <c r="AA335" s="375"/>
      <c r="AB335" s="375" t="s">
        <v>429</v>
      </c>
      <c r="AC335" s="375" t="s">
        <v>430</v>
      </c>
      <c r="AD335" s="375" t="s">
        <v>360</v>
      </c>
      <c r="AE335" s="379"/>
      <c r="AF335" s="374"/>
      <c r="AG335" s="376">
        <v>0.17746828965566824</v>
      </c>
      <c r="AH335" s="376">
        <v>0.19563066284125449</v>
      </c>
      <c r="AI335" s="376">
        <v>0.84147039945530511</v>
      </c>
      <c r="AJ335" s="374" t="s">
        <v>0</v>
      </c>
      <c r="AK335" s="368">
        <v>38.189231765713977</v>
      </c>
      <c r="AL335" s="376">
        <v>1.3112769272188121</v>
      </c>
      <c r="AM335" s="380"/>
      <c r="AN335" s="381">
        <v>20</v>
      </c>
      <c r="AO335" s="382" t="s">
        <v>305</v>
      </c>
      <c r="AP335" s="382" t="s">
        <v>0</v>
      </c>
      <c r="AQ335" s="382" t="s">
        <v>306</v>
      </c>
      <c r="AR335" s="383" t="s">
        <v>0</v>
      </c>
      <c r="AS335" s="383"/>
      <c r="AT335" s="375"/>
    </row>
    <row r="336" spans="1:46" x14ac:dyDescent="0.3">
      <c r="A336" s="374" t="s">
        <v>766</v>
      </c>
      <c r="B336" s="375" t="s">
        <v>312</v>
      </c>
      <c r="C336" s="375" t="s">
        <v>295</v>
      </c>
      <c r="D336" s="375" t="s">
        <v>701</v>
      </c>
      <c r="E336" s="375" t="s">
        <v>416</v>
      </c>
      <c r="F336" s="375" t="s">
        <v>422</v>
      </c>
      <c r="G336" s="375" t="s">
        <v>423</v>
      </c>
      <c r="H336" s="375" t="s">
        <v>424</v>
      </c>
      <c r="I336" s="375" t="s">
        <v>425</v>
      </c>
      <c r="J336" s="375" t="s">
        <v>432</v>
      </c>
      <c r="K336" s="375"/>
      <c r="L336" s="376">
        <v>4052.4192589474869</v>
      </c>
      <c r="M336" s="365">
        <v>2000</v>
      </c>
      <c r="N336" s="376">
        <v>3655.6847115181695</v>
      </c>
      <c r="O336" s="375" t="s">
        <v>433</v>
      </c>
      <c r="P336" s="375"/>
      <c r="Q336" s="375" t="s">
        <v>300</v>
      </c>
      <c r="R336" s="375" t="s">
        <v>765</v>
      </c>
      <c r="S336" s="375"/>
      <c r="T336" s="377">
        <v>1400.4898594678336</v>
      </c>
      <c r="U336" s="378">
        <v>15</v>
      </c>
      <c r="V336" s="379">
        <v>45931</v>
      </c>
      <c r="W336" s="379"/>
      <c r="X336" s="375" t="s">
        <v>306</v>
      </c>
      <c r="Y336" s="375"/>
      <c r="Z336" s="375"/>
      <c r="AA336" s="375"/>
      <c r="AB336" s="375" t="s">
        <v>429</v>
      </c>
      <c r="AC336" s="375" t="s">
        <v>430</v>
      </c>
      <c r="AD336" s="375" t="s">
        <v>360</v>
      </c>
      <c r="AE336" s="379"/>
      <c r="AF336" s="374"/>
      <c r="AG336" s="376">
        <v>0.51006281505460771</v>
      </c>
      <c r="AH336" s="376">
        <v>0.5622634150214344</v>
      </c>
      <c r="AI336" s="376">
        <v>1.3742910297834392</v>
      </c>
      <c r="AJ336" s="374" t="s">
        <v>181</v>
      </c>
      <c r="AK336" s="368">
        <v>14.748700263542604</v>
      </c>
      <c r="AL336" s="376">
        <v>3.7687499108211582</v>
      </c>
      <c r="AM336" s="380"/>
      <c r="AN336" s="381">
        <v>20</v>
      </c>
      <c r="AO336" s="382" t="s">
        <v>305</v>
      </c>
      <c r="AP336" s="382" t="s">
        <v>0</v>
      </c>
      <c r="AQ336" s="382" t="s">
        <v>306</v>
      </c>
      <c r="AR336" s="383" t="s">
        <v>0</v>
      </c>
      <c r="AS336" s="383"/>
      <c r="AT336" s="375"/>
    </row>
    <row r="337" spans="1:46" x14ac:dyDescent="0.3">
      <c r="A337" s="374" t="s">
        <v>767</v>
      </c>
      <c r="B337" s="375" t="s">
        <v>312</v>
      </c>
      <c r="C337" s="375" t="s">
        <v>295</v>
      </c>
      <c r="D337" s="375" t="s">
        <v>701</v>
      </c>
      <c r="E337" s="375" t="s">
        <v>416</v>
      </c>
      <c r="F337" s="375" t="s">
        <v>422</v>
      </c>
      <c r="G337" s="375" t="s">
        <v>768</v>
      </c>
      <c r="H337" s="375"/>
      <c r="I337" s="375"/>
      <c r="J337" s="375"/>
      <c r="K337" s="375"/>
      <c r="L337" s="376">
        <v>0</v>
      </c>
      <c r="M337" s="365">
        <v>0.33</v>
      </c>
      <c r="N337" s="376">
        <v>0</v>
      </c>
      <c r="O337" s="375" t="s">
        <v>768</v>
      </c>
      <c r="P337" s="375"/>
      <c r="Q337" s="375" t="s">
        <v>300</v>
      </c>
      <c r="R337" s="375" t="s">
        <v>301</v>
      </c>
      <c r="S337" s="375"/>
      <c r="T337" s="377">
        <v>0.14000000000000001</v>
      </c>
      <c r="U337" s="378">
        <v>10</v>
      </c>
      <c r="V337" s="379">
        <v>45200</v>
      </c>
      <c r="W337" s="379"/>
      <c r="X337" s="375" t="s">
        <v>2897</v>
      </c>
      <c r="Y337" s="375"/>
      <c r="Z337" s="375"/>
      <c r="AA337" s="375"/>
      <c r="AB337" s="375"/>
      <c r="AC337" s="375"/>
      <c r="AD337" s="375" t="s">
        <v>360</v>
      </c>
      <c r="AE337" s="379"/>
      <c r="AF337" s="374"/>
      <c r="AG337" s="376">
        <v>9.8724855317634397</v>
      </c>
      <c r="AH337" s="376">
        <v>10.274532229832397</v>
      </c>
      <c r="AI337" s="376">
        <v>2.7307447173686819</v>
      </c>
      <c r="AJ337" s="374" t="s">
        <v>181</v>
      </c>
      <c r="AK337" s="368">
        <v>-1.3479736863867227</v>
      </c>
      <c r="AL337" s="376">
        <v>87.826589350467202</v>
      </c>
      <c r="AM337" s="380"/>
      <c r="AN337" s="381">
        <v>24</v>
      </c>
      <c r="AO337" s="382" t="s">
        <v>393</v>
      </c>
      <c r="AP337" s="382" t="s">
        <v>0</v>
      </c>
      <c r="AQ337" s="382" t="s">
        <v>306</v>
      </c>
      <c r="AR337" s="383" t="s">
        <v>181</v>
      </c>
      <c r="AS337" s="383">
        <v>1.0736399999999999</v>
      </c>
      <c r="AT337" s="375" t="s">
        <v>1954</v>
      </c>
    </row>
    <row r="338" spans="1:46" x14ac:dyDescent="0.3">
      <c r="A338" s="374" t="s">
        <v>2569</v>
      </c>
      <c r="B338" s="375" t="s">
        <v>312</v>
      </c>
      <c r="C338" s="375" t="s">
        <v>295</v>
      </c>
      <c r="D338" s="375" t="s">
        <v>701</v>
      </c>
      <c r="E338" s="375" t="s">
        <v>416</v>
      </c>
      <c r="F338" s="375" t="s">
        <v>422</v>
      </c>
      <c r="G338" s="375" t="s">
        <v>2509</v>
      </c>
      <c r="H338" s="375" t="s">
        <v>632</v>
      </c>
      <c r="I338" s="375"/>
      <c r="J338" s="375"/>
      <c r="K338" s="375"/>
      <c r="L338" s="376"/>
      <c r="M338" s="365">
        <v>0.33</v>
      </c>
      <c r="N338" s="376"/>
      <c r="O338" s="375" t="s">
        <v>3024</v>
      </c>
      <c r="P338" s="375"/>
      <c r="Q338" s="375"/>
      <c r="R338" s="375"/>
      <c r="S338" s="375"/>
      <c r="T338" s="377">
        <v>5.87</v>
      </c>
      <c r="U338" s="378">
        <v>10</v>
      </c>
      <c r="V338" s="379">
        <v>45200</v>
      </c>
      <c r="W338" s="379"/>
      <c r="X338" s="375" t="s">
        <v>2897</v>
      </c>
      <c r="Y338" s="375"/>
      <c r="Z338" s="375"/>
      <c r="AA338" s="375"/>
      <c r="AB338" s="375"/>
      <c r="AC338" s="375"/>
      <c r="AD338" s="375" t="s">
        <v>360</v>
      </c>
      <c r="AE338" s="379"/>
      <c r="AF338" s="374"/>
      <c r="AG338" s="376"/>
      <c r="AH338" s="376"/>
      <c r="AI338" s="376"/>
      <c r="AJ338" s="374"/>
      <c r="AK338" s="368"/>
      <c r="AL338" s="376"/>
      <c r="AM338" s="380"/>
      <c r="AN338" s="381">
        <v>24</v>
      </c>
      <c r="AO338" s="382" t="s">
        <v>393</v>
      </c>
      <c r="AP338" s="382" t="s">
        <v>0</v>
      </c>
      <c r="AQ338" s="382" t="s">
        <v>386</v>
      </c>
      <c r="AR338" s="383" t="s">
        <v>181</v>
      </c>
      <c r="AS338" s="383">
        <v>1.1086</v>
      </c>
      <c r="AT338" s="375" t="s">
        <v>2711</v>
      </c>
    </row>
    <row r="339" spans="1:46" x14ac:dyDescent="0.3">
      <c r="A339" s="374" t="s">
        <v>2570</v>
      </c>
      <c r="B339" s="375" t="s">
        <v>312</v>
      </c>
      <c r="C339" s="375" t="s">
        <v>295</v>
      </c>
      <c r="D339" s="375" t="s">
        <v>701</v>
      </c>
      <c r="E339" s="375" t="s">
        <v>416</v>
      </c>
      <c r="F339" s="375" t="s">
        <v>422</v>
      </c>
      <c r="G339" s="375" t="s">
        <v>2509</v>
      </c>
      <c r="H339" s="375" t="s">
        <v>643</v>
      </c>
      <c r="I339" s="375"/>
      <c r="J339" s="375"/>
      <c r="K339" s="375"/>
      <c r="L339" s="376"/>
      <c r="M339" s="365">
        <v>0.33</v>
      </c>
      <c r="N339" s="376"/>
      <c r="O339" s="375" t="s">
        <v>3025</v>
      </c>
      <c r="P339" s="375"/>
      <c r="Q339" s="375"/>
      <c r="R339" s="375"/>
      <c r="S339" s="375"/>
      <c r="T339" s="377">
        <v>5.87</v>
      </c>
      <c r="U339" s="378">
        <v>10</v>
      </c>
      <c r="V339" s="379">
        <v>45200</v>
      </c>
      <c r="W339" s="379"/>
      <c r="X339" s="375" t="s">
        <v>2897</v>
      </c>
      <c r="Y339" s="375"/>
      <c r="Z339" s="375"/>
      <c r="AA339" s="375"/>
      <c r="AB339" s="375"/>
      <c r="AC339" s="375"/>
      <c r="AD339" s="375" t="s">
        <v>360</v>
      </c>
      <c r="AE339" s="379"/>
      <c r="AF339" s="374"/>
      <c r="AG339" s="376"/>
      <c r="AH339" s="376"/>
      <c r="AI339" s="376"/>
      <c r="AJ339" s="374"/>
      <c r="AK339" s="368"/>
      <c r="AL339" s="376"/>
      <c r="AM339" s="380"/>
      <c r="AN339" s="381">
        <v>24</v>
      </c>
      <c r="AO339" s="382" t="s">
        <v>393</v>
      </c>
      <c r="AP339" s="382" t="s">
        <v>0</v>
      </c>
      <c r="AQ339" s="382" t="s">
        <v>386</v>
      </c>
      <c r="AR339" s="383" t="s">
        <v>181</v>
      </c>
      <c r="AS339" s="383">
        <v>1.1086</v>
      </c>
      <c r="AT339" s="375" t="s">
        <v>2711</v>
      </c>
    </row>
    <row r="340" spans="1:46" x14ac:dyDescent="0.3">
      <c r="A340" s="374" t="s">
        <v>769</v>
      </c>
      <c r="B340" s="375" t="s">
        <v>312</v>
      </c>
      <c r="C340" s="375" t="s">
        <v>295</v>
      </c>
      <c r="D340" s="375" t="s">
        <v>701</v>
      </c>
      <c r="E340" s="375" t="s">
        <v>770</v>
      </c>
      <c r="F340" s="375" t="s">
        <v>771</v>
      </c>
      <c r="G340" s="375" t="s">
        <v>772</v>
      </c>
      <c r="H340" s="375" t="s">
        <v>773</v>
      </c>
      <c r="I340" s="386"/>
      <c r="J340" s="375"/>
      <c r="K340" s="375"/>
      <c r="L340" s="376">
        <v>0</v>
      </c>
      <c r="M340" s="365">
        <v>25000</v>
      </c>
      <c r="N340" s="376">
        <v>0</v>
      </c>
      <c r="O340" s="375" t="s">
        <v>3460</v>
      </c>
      <c r="P340" s="375"/>
      <c r="Q340" s="375" t="s">
        <v>300</v>
      </c>
      <c r="R340" s="375" t="s">
        <v>765</v>
      </c>
      <c r="S340" s="375"/>
      <c r="T340" s="377">
        <v>0</v>
      </c>
      <c r="U340" s="378"/>
      <c r="V340" s="379">
        <v>45931</v>
      </c>
      <c r="W340" s="379"/>
      <c r="X340" s="375" t="s">
        <v>3065</v>
      </c>
      <c r="Y340" s="375"/>
      <c r="Z340" s="375"/>
      <c r="AA340" s="375"/>
      <c r="AB340" s="375"/>
      <c r="AC340" s="375"/>
      <c r="AD340" s="375" t="s">
        <v>360</v>
      </c>
      <c r="AE340" s="379"/>
      <c r="AF340" s="374"/>
      <c r="AG340" s="376" t="s">
        <v>2438</v>
      </c>
      <c r="AH340" s="376" t="s">
        <v>2438</v>
      </c>
      <c r="AI340" s="376" t="s">
        <v>2438</v>
      </c>
      <c r="AJ340" s="374" t="s">
        <v>181</v>
      </c>
      <c r="AK340" s="368" t="s">
        <v>2438</v>
      </c>
      <c r="AL340" s="376">
        <v>0</v>
      </c>
      <c r="AM340" s="380"/>
      <c r="AN340" s="381">
        <v>24</v>
      </c>
      <c r="AO340" s="382" t="s">
        <v>393</v>
      </c>
      <c r="AP340" s="382" t="s">
        <v>0</v>
      </c>
      <c r="AQ340" s="382" t="s">
        <v>386</v>
      </c>
      <c r="AR340" s="383" t="s">
        <v>181</v>
      </c>
      <c r="AS340" s="383">
        <v>1.1086</v>
      </c>
      <c r="AT340" s="375" t="s">
        <v>2713</v>
      </c>
    </row>
    <row r="341" spans="1:46" x14ac:dyDescent="0.3">
      <c r="A341" s="362" t="s">
        <v>2571</v>
      </c>
      <c r="B341" s="363" t="s">
        <v>312</v>
      </c>
      <c r="C341" s="363" t="s">
        <v>295</v>
      </c>
      <c r="D341" s="363" t="s">
        <v>778</v>
      </c>
      <c r="E341" s="363" t="s">
        <v>439</v>
      </c>
      <c r="F341" s="363" t="s">
        <v>440</v>
      </c>
      <c r="G341" s="363" t="s">
        <v>1122</v>
      </c>
      <c r="H341" s="363" t="s">
        <v>3066</v>
      </c>
      <c r="I341" s="363" t="s">
        <v>1126</v>
      </c>
      <c r="J341" s="363"/>
      <c r="K341" s="363"/>
      <c r="L341" s="364">
        <v>253.02692532449927</v>
      </c>
      <c r="M341" s="365">
        <v>800</v>
      </c>
      <c r="N341" s="364">
        <v>227.07750170881161</v>
      </c>
      <c r="O341" s="363" t="s">
        <v>3067</v>
      </c>
      <c r="P341" s="363" t="s">
        <v>3068</v>
      </c>
      <c r="Q341" s="363" t="s">
        <v>300</v>
      </c>
      <c r="R341" s="363" t="s">
        <v>1118</v>
      </c>
      <c r="S341" s="363"/>
      <c r="T341" s="365">
        <v>441.53</v>
      </c>
      <c r="U341" s="366">
        <v>12</v>
      </c>
      <c r="V341" s="367">
        <v>45931</v>
      </c>
      <c r="W341" s="367"/>
      <c r="X341" s="363" t="s">
        <v>3069</v>
      </c>
      <c r="Y341" s="363" t="s">
        <v>1126</v>
      </c>
      <c r="Z341" s="363"/>
      <c r="AA341" s="363"/>
      <c r="AB341" s="363"/>
      <c r="AC341" s="363"/>
      <c r="AD341" s="363" t="s">
        <v>304</v>
      </c>
      <c r="AE341" s="367">
        <v>45125</v>
      </c>
      <c r="AF341" s="362" t="s">
        <v>3070</v>
      </c>
      <c r="AG341" s="364">
        <v>3.3046796825750464E-2</v>
      </c>
      <c r="AH341" s="364">
        <v>3.1611855741747755E-2</v>
      </c>
      <c r="AI341" s="364">
        <v>0.3720279201845782</v>
      </c>
      <c r="AJ341" s="362" t="s">
        <v>0</v>
      </c>
      <c r="AK341" s="368">
        <v>152.54206853696735</v>
      </c>
      <c r="AL341" s="364">
        <v>0.23583333333333334</v>
      </c>
      <c r="AM341" s="369">
        <v>800</v>
      </c>
      <c r="AN341" s="370">
        <v>2</v>
      </c>
      <c r="AO341" s="371" t="s">
        <v>3071</v>
      </c>
      <c r="AP341" s="371" t="s">
        <v>0</v>
      </c>
      <c r="AQ341" s="371" t="s">
        <v>306</v>
      </c>
      <c r="AR341" s="372" t="s">
        <v>0</v>
      </c>
      <c r="AS341" s="372"/>
      <c r="AT341" s="363"/>
    </row>
    <row r="342" spans="1:46" x14ac:dyDescent="0.3">
      <c r="A342" s="362" t="s">
        <v>2573</v>
      </c>
      <c r="B342" s="363" t="s">
        <v>312</v>
      </c>
      <c r="C342" s="363" t="s">
        <v>295</v>
      </c>
      <c r="D342" s="363" t="s">
        <v>778</v>
      </c>
      <c r="E342" s="363" t="s">
        <v>439</v>
      </c>
      <c r="F342" s="363" t="s">
        <v>440</v>
      </c>
      <c r="G342" s="363" t="s">
        <v>1122</v>
      </c>
      <c r="H342" s="363" t="s">
        <v>3066</v>
      </c>
      <c r="I342" s="363" t="s">
        <v>1129</v>
      </c>
      <c r="J342" s="363"/>
      <c r="K342" s="363"/>
      <c r="L342" s="364">
        <v>396.7557104309044</v>
      </c>
      <c r="M342" s="365">
        <v>800</v>
      </c>
      <c r="N342" s="364">
        <v>356.06604078918195</v>
      </c>
      <c r="O342" s="363" t="s">
        <v>3072</v>
      </c>
      <c r="P342" s="363" t="s">
        <v>3068</v>
      </c>
      <c r="Q342" s="363" t="s">
        <v>300</v>
      </c>
      <c r="R342" s="363" t="s">
        <v>1118</v>
      </c>
      <c r="S342" s="363"/>
      <c r="T342" s="365">
        <v>441.53</v>
      </c>
      <c r="U342" s="366">
        <v>12</v>
      </c>
      <c r="V342" s="367">
        <v>45931</v>
      </c>
      <c r="W342" s="367"/>
      <c r="X342" s="363" t="s">
        <v>3069</v>
      </c>
      <c r="Y342" s="363" t="s">
        <v>1129</v>
      </c>
      <c r="Z342" s="363"/>
      <c r="AA342" s="363"/>
      <c r="AB342" s="363"/>
      <c r="AC342" s="363"/>
      <c r="AD342" s="363" t="s">
        <v>304</v>
      </c>
      <c r="AE342" s="367">
        <v>45125</v>
      </c>
      <c r="AF342" s="362" t="s">
        <v>3070</v>
      </c>
      <c r="AG342" s="364">
        <v>5.1818617071093434E-2</v>
      </c>
      <c r="AH342" s="364">
        <v>4.9568575624002964E-2</v>
      </c>
      <c r="AI342" s="364">
        <v>0.4996930395127489</v>
      </c>
      <c r="AJ342" s="362" t="s">
        <v>0</v>
      </c>
      <c r="AK342" s="368">
        <v>91.852266007269208</v>
      </c>
      <c r="AL342" s="364">
        <v>0.33916666666666667</v>
      </c>
      <c r="AM342" s="369">
        <v>800</v>
      </c>
      <c r="AN342" s="370">
        <v>2</v>
      </c>
      <c r="AO342" s="371" t="s">
        <v>3071</v>
      </c>
      <c r="AP342" s="371" t="s">
        <v>0</v>
      </c>
      <c r="AQ342" s="371" t="s">
        <v>306</v>
      </c>
      <c r="AR342" s="372" t="s">
        <v>0</v>
      </c>
      <c r="AS342" s="372"/>
      <c r="AT342" s="363"/>
    </row>
    <row r="343" spans="1:46" x14ac:dyDescent="0.3">
      <c r="A343" s="362" t="s">
        <v>2574</v>
      </c>
      <c r="B343" s="363" t="s">
        <v>312</v>
      </c>
      <c r="C343" s="363" t="s">
        <v>295</v>
      </c>
      <c r="D343" s="363" t="s">
        <v>778</v>
      </c>
      <c r="E343" s="363" t="s">
        <v>439</v>
      </c>
      <c r="F343" s="363" t="s">
        <v>440</v>
      </c>
      <c r="G343" s="363" t="s">
        <v>1122</v>
      </c>
      <c r="H343" s="363" t="s">
        <v>3066</v>
      </c>
      <c r="I343" s="363" t="s">
        <v>1132</v>
      </c>
      <c r="J343" s="363"/>
      <c r="K343" s="363"/>
      <c r="L343" s="364">
        <v>569.28983163169482</v>
      </c>
      <c r="M343" s="365">
        <v>800</v>
      </c>
      <c r="N343" s="364">
        <v>510.90575656866048</v>
      </c>
      <c r="O343" s="363" t="s">
        <v>3073</v>
      </c>
      <c r="P343" s="363" t="s">
        <v>3068</v>
      </c>
      <c r="Q343" s="363" t="s">
        <v>300</v>
      </c>
      <c r="R343" s="363" t="s">
        <v>1118</v>
      </c>
      <c r="S343" s="363"/>
      <c r="T343" s="365">
        <v>441.53</v>
      </c>
      <c r="U343" s="366">
        <v>12</v>
      </c>
      <c r="V343" s="367">
        <v>45931</v>
      </c>
      <c r="W343" s="367"/>
      <c r="X343" s="363" t="s">
        <v>3069</v>
      </c>
      <c r="Y343" s="363" t="s">
        <v>1132</v>
      </c>
      <c r="Z343" s="363"/>
      <c r="AA343" s="363"/>
      <c r="AB343" s="363"/>
      <c r="AC343" s="363"/>
      <c r="AD343" s="363" t="s">
        <v>304</v>
      </c>
      <c r="AE343" s="367">
        <v>45125</v>
      </c>
      <c r="AF343" s="362" t="s">
        <v>3070</v>
      </c>
      <c r="AG343" s="364">
        <v>7.4352582741030224E-2</v>
      </c>
      <c r="AH343" s="364">
        <v>7.1124082979332301E-2</v>
      </c>
      <c r="AI343" s="364">
        <v>0.65294410299995032</v>
      </c>
      <c r="AJ343" s="362" t="s">
        <v>0</v>
      </c>
      <c r="AK343" s="368">
        <v>59.472010057014622</v>
      </c>
      <c r="AL343" s="364">
        <v>0.46333333333333332</v>
      </c>
      <c r="AM343" s="369">
        <v>800</v>
      </c>
      <c r="AN343" s="370">
        <v>2</v>
      </c>
      <c r="AO343" s="371" t="s">
        <v>3071</v>
      </c>
      <c r="AP343" s="371" t="s">
        <v>0</v>
      </c>
      <c r="AQ343" s="371" t="s">
        <v>306</v>
      </c>
      <c r="AR343" s="372" t="s">
        <v>0</v>
      </c>
      <c r="AS343" s="372"/>
      <c r="AT343" s="363"/>
    </row>
    <row r="344" spans="1:46" x14ac:dyDescent="0.3">
      <c r="A344" s="363" t="s">
        <v>2575</v>
      </c>
      <c r="B344" s="363" t="s">
        <v>312</v>
      </c>
      <c r="C344" s="363" t="s">
        <v>295</v>
      </c>
      <c r="D344" s="363" t="s">
        <v>778</v>
      </c>
      <c r="E344" s="363" t="s">
        <v>439</v>
      </c>
      <c r="F344" s="363" t="s">
        <v>440</v>
      </c>
      <c r="G344" s="363" t="s">
        <v>1122</v>
      </c>
      <c r="H344" s="363" t="s">
        <v>3066</v>
      </c>
      <c r="I344" s="363" t="s">
        <v>1126</v>
      </c>
      <c r="J344" s="363"/>
      <c r="K344" s="363" t="s">
        <v>1120</v>
      </c>
      <c r="L344" s="364">
        <v>253.02692532449927</v>
      </c>
      <c r="M344" s="365">
        <v>800</v>
      </c>
      <c r="N344" s="364">
        <v>227.07750170881161</v>
      </c>
      <c r="O344" s="363" t="s">
        <v>3074</v>
      </c>
      <c r="P344" s="363" t="s">
        <v>3068</v>
      </c>
      <c r="Q344" s="363" t="s">
        <v>300</v>
      </c>
      <c r="R344" s="363" t="s">
        <v>1118</v>
      </c>
      <c r="S344" s="363" t="s">
        <v>1120</v>
      </c>
      <c r="T344" s="365">
        <v>441.53</v>
      </c>
      <c r="U344" s="363">
        <v>12</v>
      </c>
      <c r="V344" s="367">
        <v>45931</v>
      </c>
      <c r="W344" s="367"/>
      <c r="X344" s="363" t="s">
        <v>3069</v>
      </c>
      <c r="Y344" s="363" t="s">
        <v>1126</v>
      </c>
      <c r="Z344" s="363"/>
      <c r="AA344" s="363"/>
      <c r="AB344" s="363"/>
      <c r="AC344" s="363"/>
      <c r="AD344" s="363" t="s">
        <v>304</v>
      </c>
      <c r="AE344" s="367">
        <v>45125</v>
      </c>
      <c r="AF344" s="363" t="s">
        <v>3070</v>
      </c>
      <c r="AG344" s="364">
        <v>3.3046796825750464E-2</v>
      </c>
      <c r="AH344" s="364">
        <v>3.1611855741747755E-2</v>
      </c>
      <c r="AI344" s="364">
        <v>0.3720279201845782</v>
      </c>
      <c r="AJ344" s="363" t="s">
        <v>0</v>
      </c>
      <c r="AK344" s="368">
        <v>152.54206853696735</v>
      </c>
      <c r="AL344" s="364">
        <v>0.23583333333333334</v>
      </c>
      <c r="AM344" s="369">
        <v>800</v>
      </c>
      <c r="AN344" s="363">
        <v>2</v>
      </c>
      <c r="AO344" s="371" t="s">
        <v>3071</v>
      </c>
      <c r="AP344" s="371" t="s">
        <v>0</v>
      </c>
      <c r="AQ344" s="371" t="s">
        <v>306</v>
      </c>
      <c r="AR344" s="372" t="s">
        <v>0</v>
      </c>
      <c r="AS344" s="363"/>
      <c r="AT344" s="363"/>
    </row>
    <row r="345" spans="1:46" x14ac:dyDescent="0.3">
      <c r="A345" s="362" t="s">
        <v>2576</v>
      </c>
      <c r="B345" s="363" t="s">
        <v>312</v>
      </c>
      <c r="C345" s="363" t="s">
        <v>295</v>
      </c>
      <c r="D345" s="363" t="s">
        <v>778</v>
      </c>
      <c r="E345" s="363" t="s">
        <v>439</v>
      </c>
      <c r="F345" s="363" t="s">
        <v>440</v>
      </c>
      <c r="G345" s="363" t="s">
        <v>1122</v>
      </c>
      <c r="H345" s="363" t="s">
        <v>3066</v>
      </c>
      <c r="I345" s="363" t="s">
        <v>1129</v>
      </c>
      <c r="J345" s="363"/>
      <c r="K345" s="363" t="s">
        <v>1120</v>
      </c>
      <c r="L345" s="364">
        <v>396.7557104309044</v>
      </c>
      <c r="M345" s="365">
        <v>800</v>
      </c>
      <c r="N345" s="364">
        <v>356.06604078918195</v>
      </c>
      <c r="O345" s="363" t="s">
        <v>3075</v>
      </c>
      <c r="P345" s="363" t="s">
        <v>3068</v>
      </c>
      <c r="Q345" s="363" t="s">
        <v>300</v>
      </c>
      <c r="R345" s="363" t="s">
        <v>1118</v>
      </c>
      <c r="S345" s="363" t="s">
        <v>1120</v>
      </c>
      <c r="T345" s="365">
        <v>441.53</v>
      </c>
      <c r="U345" s="366">
        <v>12</v>
      </c>
      <c r="V345" s="367">
        <v>45931</v>
      </c>
      <c r="W345" s="367"/>
      <c r="X345" s="363" t="s">
        <v>3069</v>
      </c>
      <c r="Y345" s="363" t="s">
        <v>1129</v>
      </c>
      <c r="Z345" s="363"/>
      <c r="AA345" s="363"/>
      <c r="AB345" s="363"/>
      <c r="AC345" s="363"/>
      <c r="AD345" s="363" t="s">
        <v>304</v>
      </c>
      <c r="AE345" s="367">
        <v>45125</v>
      </c>
      <c r="AF345" s="363" t="s">
        <v>3070</v>
      </c>
      <c r="AG345" s="364">
        <v>5.1818617071093434E-2</v>
      </c>
      <c r="AH345" s="364">
        <v>4.9568575624002964E-2</v>
      </c>
      <c r="AI345" s="364">
        <v>0.4996930395127489</v>
      </c>
      <c r="AJ345" s="362" t="s">
        <v>0</v>
      </c>
      <c r="AK345" s="368">
        <v>91.852266007269208</v>
      </c>
      <c r="AL345" s="364">
        <v>0.33916666666666667</v>
      </c>
      <c r="AM345" s="369">
        <v>800</v>
      </c>
      <c r="AN345" s="370">
        <v>2</v>
      </c>
      <c r="AO345" s="371" t="s">
        <v>3071</v>
      </c>
      <c r="AP345" s="371" t="s">
        <v>0</v>
      </c>
      <c r="AQ345" s="371" t="s">
        <v>306</v>
      </c>
      <c r="AR345" s="372" t="s">
        <v>0</v>
      </c>
      <c r="AS345" s="372"/>
      <c r="AT345" s="363"/>
    </row>
    <row r="346" spans="1:46" x14ac:dyDescent="0.3">
      <c r="A346" s="362" t="s">
        <v>2577</v>
      </c>
      <c r="B346" s="363" t="s">
        <v>312</v>
      </c>
      <c r="C346" s="363" t="s">
        <v>295</v>
      </c>
      <c r="D346" s="363" t="s">
        <v>778</v>
      </c>
      <c r="E346" s="363" t="s">
        <v>439</v>
      </c>
      <c r="F346" s="363" t="s">
        <v>440</v>
      </c>
      <c r="G346" s="363" t="s">
        <v>1122</v>
      </c>
      <c r="H346" s="363" t="s">
        <v>3066</v>
      </c>
      <c r="I346" s="363" t="s">
        <v>1132</v>
      </c>
      <c r="J346" s="363"/>
      <c r="K346" s="363" t="s">
        <v>1120</v>
      </c>
      <c r="L346" s="364">
        <v>569.28983163169482</v>
      </c>
      <c r="M346" s="365">
        <v>800</v>
      </c>
      <c r="N346" s="364">
        <v>510.90575656866048</v>
      </c>
      <c r="O346" s="363" t="s">
        <v>3076</v>
      </c>
      <c r="P346" s="363" t="s">
        <v>3068</v>
      </c>
      <c r="Q346" s="363" t="s">
        <v>300</v>
      </c>
      <c r="R346" s="363" t="s">
        <v>1118</v>
      </c>
      <c r="S346" s="363" t="s">
        <v>1120</v>
      </c>
      <c r="T346" s="365">
        <v>441.53</v>
      </c>
      <c r="U346" s="366">
        <v>12</v>
      </c>
      <c r="V346" s="367">
        <v>45931</v>
      </c>
      <c r="W346" s="367"/>
      <c r="X346" s="363" t="s">
        <v>3069</v>
      </c>
      <c r="Y346" s="363" t="s">
        <v>1132</v>
      </c>
      <c r="Z346" s="363"/>
      <c r="AA346" s="363"/>
      <c r="AB346" s="363"/>
      <c r="AC346" s="363"/>
      <c r="AD346" s="363" t="s">
        <v>304</v>
      </c>
      <c r="AE346" s="367">
        <v>45125</v>
      </c>
      <c r="AF346" s="363" t="s">
        <v>3070</v>
      </c>
      <c r="AG346" s="364">
        <v>7.4352582741030224E-2</v>
      </c>
      <c r="AH346" s="364">
        <v>7.1124082979332301E-2</v>
      </c>
      <c r="AI346" s="364">
        <v>0.65294410299995032</v>
      </c>
      <c r="AJ346" s="362" t="s">
        <v>0</v>
      </c>
      <c r="AK346" s="368">
        <v>59.472010057014622</v>
      </c>
      <c r="AL346" s="364">
        <v>0.46333333333333332</v>
      </c>
      <c r="AM346" s="369">
        <v>800</v>
      </c>
      <c r="AN346" s="370">
        <v>2</v>
      </c>
      <c r="AO346" s="371" t="s">
        <v>3071</v>
      </c>
      <c r="AP346" s="371" t="s">
        <v>0</v>
      </c>
      <c r="AQ346" s="371" t="s">
        <v>306</v>
      </c>
      <c r="AR346" s="372" t="s">
        <v>0</v>
      </c>
      <c r="AS346" s="372"/>
      <c r="AT346" s="363"/>
    </row>
    <row r="347" spans="1:46" x14ac:dyDescent="0.3">
      <c r="A347" s="362" t="s">
        <v>2578</v>
      </c>
      <c r="B347" s="363" t="s">
        <v>312</v>
      </c>
      <c r="C347" s="363" t="s">
        <v>295</v>
      </c>
      <c r="D347" s="363" t="s">
        <v>778</v>
      </c>
      <c r="E347" s="363" t="s">
        <v>439</v>
      </c>
      <c r="F347" s="363" t="s">
        <v>440</v>
      </c>
      <c r="G347" s="363" t="s">
        <v>1122</v>
      </c>
      <c r="H347" s="363" t="s">
        <v>3066</v>
      </c>
      <c r="I347" s="363" t="s">
        <v>692</v>
      </c>
      <c r="J347" s="363"/>
      <c r="K347" s="363"/>
      <c r="L347" s="364">
        <v>83.091533416829634</v>
      </c>
      <c r="M347" s="365">
        <v>800</v>
      </c>
      <c r="N347" s="364">
        <v>74.569999999999993</v>
      </c>
      <c r="O347" s="363" t="s">
        <v>3077</v>
      </c>
      <c r="P347" s="363" t="s">
        <v>3068</v>
      </c>
      <c r="Q347" s="363" t="s">
        <v>300</v>
      </c>
      <c r="R347" s="363" t="s">
        <v>1118</v>
      </c>
      <c r="S347" s="363"/>
      <c r="T347" s="365">
        <v>20.440000000000001</v>
      </c>
      <c r="U347" s="366">
        <v>12</v>
      </c>
      <c r="V347" s="367">
        <v>45200</v>
      </c>
      <c r="W347" s="367"/>
      <c r="X347" s="363" t="s">
        <v>3069</v>
      </c>
      <c r="Y347" s="363" t="s">
        <v>1124</v>
      </c>
      <c r="Z347" s="363"/>
      <c r="AA347" s="363"/>
      <c r="AB347" s="363"/>
      <c r="AC347" s="363"/>
      <c r="AD347" s="363" t="s">
        <v>360</v>
      </c>
      <c r="AE347" s="367"/>
      <c r="AF347" s="363"/>
      <c r="AG347" s="364">
        <v>1.0381019981825246E-2</v>
      </c>
      <c r="AH347" s="364">
        <v>1.0852240405816418E-2</v>
      </c>
      <c r="AI347" s="364">
        <v>0.19414873631082527</v>
      </c>
      <c r="AJ347" s="362" t="s">
        <v>0</v>
      </c>
      <c r="AK347" s="368">
        <v>127.31125033365527</v>
      </c>
      <c r="AL347" s="364">
        <v>6.4395938398042876E-2</v>
      </c>
      <c r="AM347" s="369">
        <v>800</v>
      </c>
      <c r="AN347" s="370">
        <v>2</v>
      </c>
      <c r="AO347" s="371" t="s">
        <v>3071</v>
      </c>
      <c r="AP347" s="371" t="s">
        <v>0</v>
      </c>
      <c r="AQ347" s="371" t="s">
        <v>306</v>
      </c>
      <c r="AR347" s="372" t="s">
        <v>0</v>
      </c>
      <c r="AS347" s="372"/>
      <c r="AT347" s="363"/>
    </row>
    <row r="348" spans="1:46" x14ac:dyDescent="0.3">
      <c r="A348" s="363" t="s">
        <v>2579</v>
      </c>
      <c r="B348" s="363" t="s">
        <v>312</v>
      </c>
      <c r="C348" s="363" t="s">
        <v>295</v>
      </c>
      <c r="D348" s="363" t="s">
        <v>778</v>
      </c>
      <c r="E348" s="363" t="s">
        <v>439</v>
      </c>
      <c r="F348" s="363" t="s">
        <v>440</v>
      </c>
      <c r="G348" s="363" t="s">
        <v>1122</v>
      </c>
      <c r="H348" s="363" t="s">
        <v>3066</v>
      </c>
      <c r="I348" s="363" t="s">
        <v>692</v>
      </c>
      <c r="J348" s="363"/>
      <c r="K348" s="363" t="s">
        <v>1120</v>
      </c>
      <c r="L348" s="364">
        <v>83.091533416829634</v>
      </c>
      <c r="M348" s="365">
        <v>800</v>
      </c>
      <c r="N348" s="364">
        <v>74.569999999999993</v>
      </c>
      <c r="O348" s="363" t="s">
        <v>3078</v>
      </c>
      <c r="P348" s="363" t="s">
        <v>3068</v>
      </c>
      <c r="Q348" s="363" t="s">
        <v>300</v>
      </c>
      <c r="R348" s="363" t="s">
        <v>1118</v>
      </c>
      <c r="S348" s="363" t="s">
        <v>1120</v>
      </c>
      <c r="T348" s="365">
        <v>20.440000000000001</v>
      </c>
      <c r="U348" s="363">
        <v>12</v>
      </c>
      <c r="V348" s="367">
        <v>45200</v>
      </c>
      <c r="W348" s="367"/>
      <c r="X348" s="363" t="s">
        <v>3069</v>
      </c>
      <c r="Y348" s="363" t="s">
        <v>1124</v>
      </c>
      <c r="Z348" s="363"/>
      <c r="AA348" s="363"/>
      <c r="AB348" s="363"/>
      <c r="AC348" s="363"/>
      <c r="AD348" s="363" t="s">
        <v>360</v>
      </c>
      <c r="AE348" s="367"/>
      <c r="AF348" s="363"/>
      <c r="AG348" s="364">
        <v>1.0381019981825246E-2</v>
      </c>
      <c r="AH348" s="364">
        <v>1.0852240405816418E-2</v>
      </c>
      <c r="AI348" s="364">
        <v>0.19414873631082527</v>
      </c>
      <c r="AJ348" s="363" t="s">
        <v>0</v>
      </c>
      <c r="AK348" s="368">
        <v>127.31125033365527</v>
      </c>
      <c r="AL348" s="364">
        <v>6.4395938398042876E-2</v>
      </c>
      <c r="AM348" s="369">
        <v>800</v>
      </c>
      <c r="AN348" s="363">
        <v>2</v>
      </c>
      <c r="AO348" s="371" t="s">
        <v>3071</v>
      </c>
      <c r="AP348" s="371" t="s">
        <v>0</v>
      </c>
      <c r="AQ348" s="371" t="s">
        <v>306</v>
      </c>
      <c r="AR348" s="372" t="s">
        <v>0</v>
      </c>
      <c r="AS348" s="363"/>
      <c r="AT348" s="363"/>
    </row>
    <row r="349" spans="1:46" x14ac:dyDescent="0.3">
      <c r="A349" s="362" t="s">
        <v>777</v>
      </c>
      <c r="B349" s="363" t="s">
        <v>294</v>
      </c>
      <c r="C349" s="363" t="s">
        <v>295</v>
      </c>
      <c r="D349" s="363" t="s">
        <v>778</v>
      </c>
      <c r="E349" s="363" t="s">
        <v>297</v>
      </c>
      <c r="F349" s="363" t="s">
        <v>452</v>
      </c>
      <c r="G349" s="363" t="s">
        <v>463</v>
      </c>
      <c r="H349" s="363" t="s">
        <v>3079</v>
      </c>
      <c r="I349" s="363" t="s">
        <v>780</v>
      </c>
      <c r="J349" s="363" t="s">
        <v>781</v>
      </c>
      <c r="K349" s="363" t="s">
        <v>782</v>
      </c>
      <c r="L349" s="364">
        <v>0.75932186157108961</v>
      </c>
      <c r="M349" s="365">
        <v>0.75</v>
      </c>
      <c r="N349" s="364">
        <v>0.6832837059095187</v>
      </c>
      <c r="O349" s="363" t="s">
        <v>3080</v>
      </c>
      <c r="P349" s="363" t="s">
        <v>3068</v>
      </c>
      <c r="Q349" s="363" t="s">
        <v>300</v>
      </c>
      <c r="R349" s="363" t="s">
        <v>785</v>
      </c>
      <c r="S349" s="363"/>
      <c r="T349" s="365">
        <v>1.1357372528003795</v>
      </c>
      <c r="U349" s="366">
        <v>25</v>
      </c>
      <c r="V349" s="367">
        <v>45931</v>
      </c>
      <c r="W349" s="367"/>
      <c r="X349" s="363" t="s">
        <v>3081</v>
      </c>
      <c r="Y349" s="363" t="s">
        <v>786</v>
      </c>
      <c r="Z349" s="363"/>
      <c r="AA349" s="363" t="s">
        <v>780</v>
      </c>
      <c r="AB349" s="363"/>
      <c r="AC349" s="363"/>
      <c r="AD349" s="363" t="s">
        <v>304</v>
      </c>
      <c r="AE349" s="367">
        <v>45069</v>
      </c>
      <c r="AF349" s="363" t="s">
        <v>2582</v>
      </c>
      <c r="AG349" s="364">
        <v>0</v>
      </c>
      <c r="AH349" s="364">
        <v>1.0948257376625382E-4</v>
      </c>
      <c r="AI349" s="364">
        <v>0.46198410064578826</v>
      </c>
      <c r="AJ349" s="362" t="s">
        <v>0</v>
      </c>
      <c r="AK349" s="368">
        <v>90.31406517623175</v>
      </c>
      <c r="AL349" s="364">
        <v>2.8246773250444518E-4</v>
      </c>
      <c r="AM349" s="369"/>
      <c r="AN349" s="370">
        <v>15</v>
      </c>
      <c r="AO349" s="371" t="s">
        <v>3082</v>
      </c>
      <c r="AP349" s="371" t="s">
        <v>0</v>
      </c>
      <c r="AQ349" s="371" t="s">
        <v>386</v>
      </c>
      <c r="AR349" s="372" t="s">
        <v>0</v>
      </c>
      <c r="AS349" s="372"/>
      <c r="AT349" s="363"/>
    </row>
    <row r="350" spans="1:46" x14ac:dyDescent="0.3">
      <c r="A350" s="362" t="s">
        <v>788</v>
      </c>
      <c r="B350" s="363" t="s">
        <v>294</v>
      </c>
      <c r="C350" s="363" t="s">
        <v>295</v>
      </c>
      <c r="D350" s="363" t="s">
        <v>778</v>
      </c>
      <c r="E350" s="363" t="s">
        <v>297</v>
      </c>
      <c r="F350" s="363" t="s">
        <v>452</v>
      </c>
      <c r="G350" s="363" t="s">
        <v>463</v>
      </c>
      <c r="H350" s="363" t="s">
        <v>3079</v>
      </c>
      <c r="I350" s="363" t="s">
        <v>780</v>
      </c>
      <c r="J350" s="363" t="s">
        <v>789</v>
      </c>
      <c r="K350" s="363" t="s">
        <v>782</v>
      </c>
      <c r="L350" s="364">
        <v>1.0281852199902919</v>
      </c>
      <c r="M350" s="365">
        <v>0.9</v>
      </c>
      <c r="N350" s="364">
        <v>0.92522320643152789</v>
      </c>
      <c r="O350" s="363" t="s">
        <v>3083</v>
      </c>
      <c r="P350" s="363" t="s">
        <v>3068</v>
      </c>
      <c r="Q350" s="363" t="s">
        <v>300</v>
      </c>
      <c r="R350" s="363" t="s">
        <v>785</v>
      </c>
      <c r="S350" s="363"/>
      <c r="T350" s="365">
        <v>1.5368022284463692</v>
      </c>
      <c r="U350" s="366">
        <v>25</v>
      </c>
      <c r="V350" s="367">
        <v>45931</v>
      </c>
      <c r="W350" s="367"/>
      <c r="X350" s="363" t="s">
        <v>3081</v>
      </c>
      <c r="Y350" s="363" t="s">
        <v>791</v>
      </c>
      <c r="Z350" s="363"/>
      <c r="AA350" s="363" t="s">
        <v>780</v>
      </c>
      <c r="AB350" s="363"/>
      <c r="AC350" s="363"/>
      <c r="AD350" s="363" t="s">
        <v>304</v>
      </c>
      <c r="AE350" s="367">
        <v>45069</v>
      </c>
      <c r="AF350" s="362" t="s">
        <v>2582</v>
      </c>
      <c r="AG350" s="364">
        <v>1.5438731198744521E-4</v>
      </c>
      <c r="AH350" s="364">
        <v>1.4824854898823442E-4</v>
      </c>
      <c r="AI350" s="364">
        <v>0.46230902515687256</v>
      </c>
      <c r="AJ350" s="362" t="s">
        <v>0</v>
      </c>
      <c r="AK350" s="368">
        <v>90.232886319985923</v>
      </c>
      <c r="AL350" s="364">
        <v>3.8248490183638844E-4</v>
      </c>
      <c r="AM350" s="369"/>
      <c r="AN350" s="370">
        <v>15</v>
      </c>
      <c r="AO350" s="371" t="s">
        <v>3082</v>
      </c>
      <c r="AP350" s="371" t="s">
        <v>0</v>
      </c>
      <c r="AQ350" s="371" t="s">
        <v>386</v>
      </c>
      <c r="AR350" s="372" t="s">
        <v>0</v>
      </c>
      <c r="AS350" s="372"/>
      <c r="AT350" s="363"/>
    </row>
    <row r="351" spans="1:46" x14ac:dyDescent="0.3">
      <c r="A351" s="362" t="s">
        <v>792</v>
      </c>
      <c r="B351" s="363" t="s">
        <v>294</v>
      </c>
      <c r="C351" s="363" t="s">
        <v>295</v>
      </c>
      <c r="D351" s="363" t="s">
        <v>778</v>
      </c>
      <c r="E351" s="363" t="s">
        <v>297</v>
      </c>
      <c r="F351" s="363" t="s">
        <v>452</v>
      </c>
      <c r="G351" s="363" t="s">
        <v>463</v>
      </c>
      <c r="H351" s="363" t="s">
        <v>3079</v>
      </c>
      <c r="I351" s="363" t="s">
        <v>780</v>
      </c>
      <c r="J351" s="363" t="s">
        <v>793</v>
      </c>
      <c r="K351" s="363" t="s">
        <v>782</v>
      </c>
      <c r="L351" s="364">
        <v>0.38269596582084131</v>
      </c>
      <c r="M351" s="365">
        <v>0.45</v>
      </c>
      <c r="N351" s="364">
        <v>0.34437296092285052</v>
      </c>
      <c r="O351" s="363" t="s">
        <v>3084</v>
      </c>
      <c r="P351" s="363" t="s">
        <v>3068</v>
      </c>
      <c r="Q351" s="363" t="s">
        <v>300</v>
      </c>
      <c r="R351" s="363" t="s">
        <v>785</v>
      </c>
      <c r="S351" s="363"/>
      <c r="T351" s="365">
        <v>1.0454073033305615</v>
      </c>
      <c r="U351" s="366">
        <v>25</v>
      </c>
      <c r="V351" s="367">
        <v>45931</v>
      </c>
      <c r="W351" s="367"/>
      <c r="X351" s="363" t="s">
        <v>3081</v>
      </c>
      <c r="Y351" s="363" t="s">
        <v>791</v>
      </c>
      <c r="Z351" s="363"/>
      <c r="AA351" s="363" t="s">
        <v>780</v>
      </c>
      <c r="AB351" s="363"/>
      <c r="AC351" s="363"/>
      <c r="AD351" s="363" t="s">
        <v>304</v>
      </c>
      <c r="AE351" s="367">
        <v>45069</v>
      </c>
      <c r="AF351" s="363" t="s">
        <v>2582</v>
      </c>
      <c r="AG351" s="364">
        <v>5.746377240481707E-5</v>
      </c>
      <c r="AH351" s="364">
        <v>5.5178892415051802E-5</v>
      </c>
      <c r="AI351" s="364">
        <v>0.2529573780513924</v>
      </c>
      <c r="AJ351" s="362" t="s">
        <v>0</v>
      </c>
      <c r="AK351" s="368">
        <v>185.75776932262602</v>
      </c>
      <c r="AL351" s="364">
        <v>1.4200000000000001E-4</v>
      </c>
      <c r="AM351" s="369"/>
      <c r="AN351" s="370">
        <v>15</v>
      </c>
      <c r="AO351" s="371" t="s">
        <v>3082</v>
      </c>
      <c r="AP351" s="371" t="s">
        <v>0</v>
      </c>
      <c r="AQ351" s="371" t="s">
        <v>386</v>
      </c>
      <c r="AR351" s="372" t="s">
        <v>0</v>
      </c>
      <c r="AS351" s="372"/>
      <c r="AT351" s="363"/>
    </row>
    <row r="352" spans="1:46" x14ac:dyDescent="0.3">
      <c r="A352" s="362" t="s">
        <v>795</v>
      </c>
      <c r="B352" s="363" t="s">
        <v>294</v>
      </c>
      <c r="C352" s="363" t="s">
        <v>295</v>
      </c>
      <c r="D352" s="363" t="s">
        <v>778</v>
      </c>
      <c r="E352" s="363" t="s">
        <v>297</v>
      </c>
      <c r="F352" s="363" t="s">
        <v>452</v>
      </c>
      <c r="G352" s="363" t="s">
        <v>463</v>
      </c>
      <c r="H352" s="363" t="s">
        <v>3079</v>
      </c>
      <c r="I352" s="363" t="s">
        <v>796</v>
      </c>
      <c r="J352" s="363" t="s">
        <v>797</v>
      </c>
      <c r="K352" s="363" t="s">
        <v>782</v>
      </c>
      <c r="L352" s="364">
        <v>0.41199999999999998</v>
      </c>
      <c r="M352" s="365">
        <v>0.6</v>
      </c>
      <c r="N352" s="364">
        <v>0.37115599999999999</v>
      </c>
      <c r="O352" s="363" t="s">
        <v>3085</v>
      </c>
      <c r="P352" s="363" t="s">
        <v>3068</v>
      </c>
      <c r="Q352" s="363" t="s">
        <v>300</v>
      </c>
      <c r="R352" s="363" t="s">
        <v>785</v>
      </c>
      <c r="S352" s="363"/>
      <c r="T352" s="365">
        <v>1.0454073033305615</v>
      </c>
      <c r="U352" s="366">
        <v>25</v>
      </c>
      <c r="V352" s="367">
        <v>45931</v>
      </c>
      <c r="W352" s="367"/>
      <c r="X352" s="363" t="s">
        <v>3081</v>
      </c>
      <c r="Y352" s="363" t="s">
        <v>786</v>
      </c>
      <c r="Z352" s="363"/>
      <c r="AA352" s="363" t="s">
        <v>796</v>
      </c>
      <c r="AB352" s="363"/>
      <c r="AC352" s="363"/>
      <c r="AD352" s="363" t="s">
        <v>304</v>
      </c>
      <c r="AE352" s="367">
        <v>45069</v>
      </c>
      <c r="AF352" s="363" t="s">
        <v>2582</v>
      </c>
      <c r="AG352" s="364">
        <v>0</v>
      </c>
      <c r="AH352" s="364">
        <v>7.8711810010817331E-5</v>
      </c>
      <c r="AI352" s="364">
        <v>0.35920578682972315</v>
      </c>
      <c r="AJ352" s="362" t="s">
        <v>0</v>
      </c>
      <c r="AK352" s="368">
        <v>126.18684113001049</v>
      </c>
      <c r="AL352" s="364">
        <v>1.9734874421771721E-4</v>
      </c>
      <c r="AM352" s="369"/>
      <c r="AN352" s="370">
        <v>15</v>
      </c>
      <c r="AO352" s="371" t="s">
        <v>3082</v>
      </c>
      <c r="AP352" s="371" t="s">
        <v>0</v>
      </c>
      <c r="AQ352" s="371" t="s">
        <v>386</v>
      </c>
      <c r="AR352" s="372" t="s">
        <v>0</v>
      </c>
      <c r="AS352" s="372"/>
      <c r="AT352" s="363"/>
    </row>
    <row r="353" spans="1:46" x14ac:dyDescent="0.3">
      <c r="A353" s="362" t="s">
        <v>799</v>
      </c>
      <c r="B353" s="363" t="s">
        <v>308</v>
      </c>
      <c r="C353" s="363" t="s">
        <v>295</v>
      </c>
      <c r="D353" s="363" t="s">
        <v>778</v>
      </c>
      <c r="E353" s="363" t="s">
        <v>297</v>
      </c>
      <c r="F353" s="363" t="s">
        <v>452</v>
      </c>
      <c r="G353" s="363" t="s">
        <v>463</v>
      </c>
      <c r="H353" s="363" t="s">
        <v>3079</v>
      </c>
      <c r="I353" s="363" t="s">
        <v>780</v>
      </c>
      <c r="J353" s="363" t="s">
        <v>781</v>
      </c>
      <c r="K353" s="363" t="s">
        <v>782</v>
      </c>
      <c r="L353" s="364">
        <v>1.0893605886989541</v>
      </c>
      <c r="M353" s="365">
        <v>0.75</v>
      </c>
      <c r="N353" s="364">
        <v>0.98092192938083356</v>
      </c>
      <c r="O353" s="363" t="s">
        <v>3080</v>
      </c>
      <c r="P353" s="363" t="s">
        <v>3068</v>
      </c>
      <c r="Q353" s="363" t="s">
        <v>300</v>
      </c>
      <c r="R353" s="363" t="s">
        <v>785</v>
      </c>
      <c r="S353" s="363"/>
      <c r="T353" s="365">
        <v>1.1357372528003795</v>
      </c>
      <c r="U353" s="366">
        <v>25</v>
      </c>
      <c r="V353" s="367">
        <v>45931</v>
      </c>
      <c r="W353" s="367"/>
      <c r="X353" s="363" t="s">
        <v>3081</v>
      </c>
      <c r="Y353" s="363" t="s">
        <v>786</v>
      </c>
      <c r="Z353" s="363"/>
      <c r="AA353" s="363" t="s">
        <v>780</v>
      </c>
      <c r="AB353" s="363"/>
      <c r="AC353" s="363"/>
      <c r="AD353" s="363" t="s">
        <v>304</v>
      </c>
      <c r="AE353" s="367">
        <v>45069</v>
      </c>
      <c r="AF353" s="362" t="s">
        <v>2582</v>
      </c>
      <c r="AG353" s="364">
        <v>1.6830875612449452E-4</v>
      </c>
      <c r="AH353" s="364">
        <v>1.6162931453894501E-4</v>
      </c>
      <c r="AI353" s="364">
        <v>0.67893971708494327</v>
      </c>
      <c r="AJ353" s="362" t="s">
        <v>0</v>
      </c>
      <c r="AK353" s="368">
        <v>54.524255781475475</v>
      </c>
      <c r="AL353" s="364">
        <v>4.0524213899601201E-4</v>
      </c>
      <c r="AM353" s="369"/>
      <c r="AN353" s="370">
        <v>15</v>
      </c>
      <c r="AO353" s="371" t="s">
        <v>3082</v>
      </c>
      <c r="AP353" s="371" t="s">
        <v>0</v>
      </c>
      <c r="AQ353" s="371" t="s">
        <v>386</v>
      </c>
      <c r="AR353" s="372" t="s">
        <v>0</v>
      </c>
      <c r="AS353" s="372"/>
      <c r="AT353" s="363"/>
    </row>
    <row r="354" spans="1:46" x14ac:dyDescent="0.3">
      <c r="A354" s="362" t="s">
        <v>800</v>
      </c>
      <c r="B354" s="363" t="s">
        <v>308</v>
      </c>
      <c r="C354" s="363" t="s">
        <v>295</v>
      </c>
      <c r="D354" s="363" t="s">
        <v>778</v>
      </c>
      <c r="E354" s="363" t="s">
        <v>297</v>
      </c>
      <c r="F354" s="363" t="s">
        <v>452</v>
      </c>
      <c r="G354" s="363" t="s">
        <v>463</v>
      </c>
      <c r="H354" s="363" t="s">
        <v>3079</v>
      </c>
      <c r="I354" s="363" t="s">
        <v>780</v>
      </c>
      <c r="J354" s="363" t="s">
        <v>789</v>
      </c>
      <c r="K354" s="363" t="s">
        <v>782</v>
      </c>
      <c r="L354" s="364">
        <v>1.4253085811464508</v>
      </c>
      <c r="M354" s="365">
        <v>0.9</v>
      </c>
      <c r="N354" s="364">
        <v>1.2834285156681078</v>
      </c>
      <c r="O354" s="363" t="s">
        <v>3083</v>
      </c>
      <c r="P354" s="363" t="s">
        <v>3068</v>
      </c>
      <c r="Q354" s="363" t="s">
        <v>300</v>
      </c>
      <c r="R354" s="363" t="s">
        <v>785</v>
      </c>
      <c r="S354" s="363"/>
      <c r="T354" s="365">
        <v>1.5368022284463692</v>
      </c>
      <c r="U354" s="366">
        <v>25</v>
      </c>
      <c r="V354" s="367">
        <v>45931</v>
      </c>
      <c r="W354" s="367"/>
      <c r="X354" s="363" t="s">
        <v>3081</v>
      </c>
      <c r="Y354" s="363" t="s">
        <v>791</v>
      </c>
      <c r="Z354" s="363"/>
      <c r="AA354" s="363" t="s">
        <v>780</v>
      </c>
      <c r="AB354" s="363"/>
      <c r="AC354" s="363"/>
      <c r="AD354" s="363" t="s">
        <v>304</v>
      </c>
      <c r="AE354" s="367">
        <v>45069</v>
      </c>
      <c r="AF354" s="362" t="s">
        <v>2582</v>
      </c>
      <c r="AG354" s="364">
        <v>2.202135058629532E-4</v>
      </c>
      <c r="AH354" s="364">
        <v>2.1147419079325675E-4</v>
      </c>
      <c r="AI354" s="364">
        <v>0.65649034797561046</v>
      </c>
      <c r="AJ354" s="362" t="s">
        <v>0</v>
      </c>
      <c r="AK354" s="368">
        <v>57.27736135573236</v>
      </c>
      <c r="AL354" s="364">
        <v>4.4901134136005104E-4</v>
      </c>
      <c r="AM354" s="369"/>
      <c r="AN354" s="370">
        <v>15</v>
      </c>
      <c r="AO354" s="371" t="s">
        <v>3082</v>
      </c>
      <c r="AP354" s="371" t="s">
        <v>0</v>
      </c>
      <c r="AQ354" s="371" t="s">
        <v>386</v>
      </c>
      <c r="AR354" s="372" t="s">
        <v>0</v>
      </c>
      <c r="AS354" s="372"/>
      <c r="AT354" s="363"/>
    </row>
    <row r="355" spans="1:46" x14ac:dyDescent="0.3">
      <c r="A355" s="362" t="s">
        <v>801</v>
      </c>
      <c r="B355" s="363" t="s">
        <v>308</v>
      </c>
      <c r="C355" s="363" t="s">
        <v>295</v>
      </c>
      <c r="D355" s="363" t="s">
        <v>778</v>
      </c>
      <c r="E355" s="363" t="s">
        <v>297</v>
      </c>
      <c r="F355" s="363" t="s">
        <v>452</v>
      </c>
      <c r="G355" s="363" t="s">
        <v>463</v>
      </c>
      <c r="H355" s="363" t="s">
        <v>3079</v>
      </c>
      <c r="I355" s="363" t="s">
        <v>780</v>
      </c>
      <c r="J355" s="363" t="s">
        <v>793</v>
      </c>
      <c r="K355" s="363" t="s">
        <v>782</v>
      </c>
      <c r="L355" s="364">
        <v>0.53050737692934768</v>
      </c>
      <c r="M355" s="365">
        <v>0.45</v>
      </c>
      <c r="N355" s="364">
        <v>0.47769886769064129</v>
      </c>
      <c r="O355" s="363" t="s">
        <v>3084</v>
      </c>
      <c r="P355" s="363" t="s">
        <v>3068</v>
      </c>
      <c r="Q355" s="363" t="s">
        <v>300</v>
      </c>
      <c r="R355" s="363" t="s">
        <v>785</v>
      </c>
      <c r="S355" s="363"/>
      <c r="T355" s="365">
        <v>1.0454073033305615</v>
      </c>
      <c r="U355" s="366">
        <v>25</v>
      </c>
      <c r="V355" s="367">
        <v>45931</v>
      </c>
      <c r="W355" s="367"/>
      <c r="X355" s="363" t="s">
        <v>3081</v>
      </c>
      <c r="Y355" s="363" t="s">
        <v>791</v>
      </c>
      <c r="Z355" s="363"/>
      <c r="AA355" s="363" t="s">
        <v>780</v>
      </c>
      <c r="AB355" s="363"/>
      <c r="AC355" s="363"/>
      <c r="AD355" s="363" t="s">
        <v>304</v>
      </c>
      <c r="AE355" s="367">
        <v>45069</v>
      </c>
      <c r="AF355" s="363" t="s">
        <v>2582</v>
      </c>
      <c r="AG355" s="364">
        <v>0</v>
      </c>
      <c r="AH355" s="364">
        <v>7.8711810010817331E-5</v>
      </c>
      <c r="AI355" s="364">
        <v>0.35920578682972315</v>
      </c>
      <c r="AJ355" s="362" t="s">
        <v>0</v>
      </c>
      <c r="AK355" s="368">
        <v>126.18684113001049</v>
      </c>
      <c r="AL355" s="364">
        <v>1.9734874421771721E-4</v>
      </c>
      <c r="AM355" s="369"/>
      <c r="AN355" s="370">
        <v>15</v>
      </c>
      <c r="AO355" s="371" t="s">
        <v>3082</v>
      </c>
      <c r="AP355" s="371" t="s">
        <v>0</v>
      </c>
      <c r="AQ355" s="371" t="s">
        <v>386</v>
      </c>
      <c r="AR355" s="372" t="s">
        <v>0</v>
      </c>
      <c r="AS355" s="372"/>
      <c r="AT355" s="363"/>
    </row>
    <row r="356" spans="1:46" x14ac:dyDescent="0.3">
      <c r="A356" s="362" t="s">
        <v>802</v>
      </c>
      <c r="B356" s="363" t="s">
        <v>308</v>
      </c>
      <c r="C356" s="363" t="s">
        <v>295</v>
      </c>
      <c r="D356" s="363" t="s">
        <v>778</v>
      </c>
      <c r="E356" s="363" t="s">
        <v>297</v>
      </c>
      <c r="F356" s="363" t="s">
        <v>452</v>
      </c>
      <c r="G356" s="363" t="s">
        <v>463</v>
      </c>
      <c r="H356" s="363" t="s">
        <v>3079</v>
      </c>
      <c r="I356" s="363" t="s">
        <v>796</v>
      </c>
      <c r="J356" s="363" t="s">
        <v>797</v>
      </c>
      <c r="K356" s="363" t="s">
        <v>782</v>
      </c>
      <c r="L356" s="364">
        <v>0.57020000000000004</v>
      </c>
      <c r="M356" s="365">
        <v>0.6</v>
      </c>
      <c r="N356" s="364">
        <v>0.51339999999999997</v>
      </c>
      <c r="O356" s="363" t="s">
        <v>3085</v>
      </c>
      <c r="P356" s="363" t="s">
        <v>3068</v>
      </c>
      <c r="Q356" s="363" t="s">
        <v>300</v>
      </c>
      <c r="R356" s="363" t="s">
        <v>785</v>
      </c>
      <c r="S356" s="363"/>
      <c r="T356" s="365">
        <v>1.8618421312961972</v>
      </c>
      <c r="U356" s="366">
        <v>25</v>
      </c>
      <c r="V356" s="367">
        <v>45931</v>
      </c>
      <c r="W356" s="367"/>
      <c r="X356" s="363" t="s">
        <v>3081</v>
      </c>
      <c r="Y356" s="363" t="s">
        <v>786</v>
      </c>
      <c r="Z356" s="363"/>
      <c r="AA356" s="363" t="s">
        <v>796</v>
      </c>
      <c r="AB356" s="363"/>
      <c r="AC356" s="363"/>
      <c r="AD356" s="363" t="s">
        <v>304</v>
      </c>
      <c r="AE356" s="367">
        <v>45069</v>
      </c>
      <c r="AF356" s="362" t="s">
        <v>2582</v>
      </c>
      <c r="AG356" s="364">
        <v>0</v>
      </c>
      <c r="AH356" s="364">
        <v>1.5660545082724675E-4</v>
      </c>
      <c r="AI356" s="364">
        <v>0.4012850456122744</v>
      </c>
      <c r="AJ356" s="362" t="s">
        <v>0</v>
      </c>
      <c r="AK356" s="368">
        <v>110.22988442790404</v>
      </c>
      <c r="AL356" s="364">
        <v>3.9264614870575644E-4</v>
      </c>
      <c r="AM356" s="369"/>
      <c r="AN356" s="370">
        <v>15</v>
      </c>
      <c r="AO356" s="371" t="s">
        <v>3082</v>
      </c>
      <c r="AP356" s="371" t="s">
        <v>0</v>
      </c>
      <c r="AQ356" s="371" t="s">
        <v>386</v>
      </c>
      <c r="AR356" s="372" t="s">
        <v>0</v>
      </c>
      <c r="AS356" s="372"/>
      <c r="AT356" s="363"/>
    </row>
    <row r="357" spans="1:46" x14ac:dyDescent="0.3">
      <c r="A357" s="362" t="s">
        <v>803</v>
      </c>
      <c r="B357" s="363" t="s">
        <v>310</v>
      </c>
      <c r="C357" s="363" t="s">
        <v>295</v>
      </c>
      <c r="D357" s="363" t="s">
        <v>778</v>
      </c>
      <c r="E357" s="363" t="s">
        <v>297</v>
      </c>
      <c r="F357" s="363" t="s">
        <v>452</v>
      </c>
      <c r="G357" s="363" t="s">
        <v>463</v>
      </c>
      <c r="H357" s="363" t="s">
        <v>3079</v>
      </c>
      <c r="I357" s="363" t="s">
        <v>780</v>
      </c>
      <c r="J357" s="363" t="s">
        <v>781</v>
      </c>
      <c r="K357" s="363" t="s">
        <v>782</v>
      </c>
      <c r="L357" s="364">
        <v>1.0893605886989541</v>
      </c>
      <c r="M357" s="365">
        <v>0.75</v>
      </c>
      <c r="N357" s="364">
        <v>0.98092192938083356</v>
      </c>
      <c r="O357" s="363" t="s">
        <v>3080</v>
      </c>
      <c r="P357" s="363" t="s">
        <v>3068</v>
      </c>
      <c r="Q357" s="363" t="s">
        <v>300</v>
      </c>
      <c r="R357" s="363" t="s">
        <v>785</v>
      </c>
      <c r="S357" s="363"/>
      <c r="T357" s="365">
        <v>1.1357372528003795</v>
      </c>
      <c r="U357" s="366">
        <v>25</v>
      </c>
      <c r="V357" s="367">
        <v>45931</v>
      </c>
      <c r="W357" s="367"/>
      <c r="X357" s="363" t="s">
        <v>3081</v>
      </c>
      <c r="Y357" s="363" t="s">
        <v>786</v>
      </c>
      <c r="Z357" s="363"/>
      <c r="AA357" s="363" t="s">
        <v>780</v>
      </c>
      <c r="AB357" s="363"/>
      <c r="AC357" s="363"/>
      <c r="AD357" s="363" t="s">
        <v>304</v>
      </c>
      <c r="AE357" s="367">
        <v>45069</v>
      </c>
      <c r="AF357" s="362" t="s">
        <v>2582</v>
      </c>
      <c r="AG357" s="364">
        <v>1.6830875612449452E-4</v>
      </c>
      <c r="AH357" s="364">
        <v>1.6162931453894501E-4</v>
      </c>
      <c r="AI357" s="364">
        <v>0.67893971708494327</v>
      </c>
      <c r="AJ357" s="362" t="s">
        <v>0</v>
      </c>
      <c r="AK357" s="368">
        <v>54.524255781475475</v>
      </c>
      <c r="AL357" s="364">
        <v>4.0524213899601201E-4</v>
      </c>
      <c r="AM357" s="369"/>
      <c r="AN357" s="370">
        <v>15</v>
      </c>
      <c r="AO357" s="371" t="s">
        <v>3082</v>
      </c>
      <c r="AP357" s="371" t="s">
        <v>0</v>
      </c>
      <c r="AQ357" s="371" t="s">
        <v>386</v>
      </c>
      <c r="AR357" s="372" t="s">
        <v>0</v>
      </c>
      <c r="AS357" s="372"/>
      <c r="AT357" s="363"/>
    </row>
    <row r="358" spans="1:46" x14ac:dyDescent="0.3">
      <c r="A358" s="362" t="s">
        <v>804</v>
      </c>
      <c r="B358" s="363" t="s">
        <v>310</v>
      </c>
      <c r="C358" s="363" t="s">
        <v>295</v>
      </c>
      <c r="D358" s="363" t="s">
        <v>778</v>
      </c>
      <c r="E358" s="363" t="s">
        <v>297</v>
      </c>
      <c r="F358" s="363" t="s">
        <v>452</v>
      </c>
      <c r="G358" s="363" t="s">
        <v>463</v>
      </c>
      <c r="H358" s="363" t="s">
        <v>3079</v>
      </c>
      <c r="I358" s="363" t="s">
        <v>780</v>
      </c>
      <c r="J358" s="363" t="s">
        <v>789</v>
      </c>
      <c r="K358" s="363" t="s">
        <v>782</v>
      </c>
      <c r="L358" s="364">
        <v>1.4253085811464508</v>
      </c>
      <c r="M358" s="365">
        <v>0.9</v>
      </c>
      <c r="N358" s="364">
        <v>1.2834285156681078</v>
      </c>
      <c r="O358" s="363" t="s">
        <v>3083</v>
      </c>
      <c r="P358" s="363" t="s">
        <v>3068</v>
      </c>
      <c r="Q358" s="363" t="s">
        <v>300</v>
      </c>
      <c r="R358" s="363" t="s">
        <v>785</v>
      </c>
      <c r="S358" s="363"/>
      <c r="T358" s="365">
        <v>1.5368022284463692</v>
      </c>
      <c r="U358" s="366">
        <v>25</v>
      </c>
      <c r="V358" s="367">
        <v>45931</v>
      </c>
      <c r="W358" s="367"/>
      <c r="X358" s="363" t="s">
        <v>3081</v>
      </c>
      <c r="Y358" s="363" t="s">
        <v>791</v>
      </c>
      <c r="Z358" s="363"/>
      <c r="AA358" s="363" t="s">
        <v>780</v>
      </c>
      <c r="AB358" s="363"/>
      <c r="AC358" s="363"/>
      <c r="AD358" s="363" t="s">
        <v>304</v>
      </c>
      <c r="AE358" s="367">
        <v>45069</v>
      </c>
      <c r="AF358" s="362" t="s">
        <v>2582</v>
      </c>
      <c r="AG358" s="364">
        <v>2.202135058629532E-4</v>
      </c>
      <c r="AH358" s="364">
        <v>2.1147419079325675E-4</v>
      </c>
      <c r="AI358" s="364">
        <v>0.65649034797561046</v>
      </c>
      <c r="AJ358" s="362" t="s">
        <v>0</v>
      </c>
      <c r="AK358" s="368">
        <v>57.27736135573236</v>
      </c>
      <c r="AL358" s="364">
        <v>4.4901134136005104E-4</v>
      </c>
      <c r="AM358" s="369"/>
      <c r="AN358" s="370">
        <v>15</v>
      </c>
      <c r="AO358" s="371" t="s">
        <v>3082</v>
      </c>
      <c r="AP358" s="371" t="s">
        <v>0</v>
      </c>
      <c r="AQ358" s="371" t="s">
        <v>386</v>
      </c>
      <c r="AR358" s="372" t="s">
        <v>0</v>
      </c>
      <c r="AS358" s="372"/>
      <c r="AT358" s="363"/>
    </row>
    <row r="359" spans="1:46" x14ac:dyDescent="0.3">
      <c r="A359" s="362" t="s">
        <v>805</v>
      </c>
      <c r="B359" s="363" t="s">
        <v>310</v>
      </c>
      <c r="C359" s="363" t="s">
        <v>295</v>
      </c>
      <c r="D359" s="363" t="s">
        <v>778</v>
      </c>
      <c r="E359" s="363" t="s">
        <v>297</v>
      </c>
      <c r="F359" s="363" t="s">
        <v>452</v>
      </c>
      <c r="G359" s="363" t="s">
        <v>463</v>
      </c>
      <c r="H359" s="363" t="s">
        <v>3079</v>
      </c>
      <c r="I359" s="363" t="s">
        <v>780</v>
      </c>
      <c r="J359" s="363" t="s">
        <v>793</v>
      </c>
      <c r="K359" s="363" t="s">
        <v>782</v>
      </c>
      <c r="L359" s="364">
        <v>0.53050737692934768</v>
      </c>
      <c r="M359" s="365">
        <v>0.45</v>
      </c>
      <c r="N359" s="364">
        <v>0.47769886769064129</v>
      </c>
      <c r="O359" s="363" t="s">
        <v>3084</v>
      </c>
      <c r="P359" s="363" t="s">
        <v>3068</v>
      </c>
      <c r="Q359" s="363" t="s">
        <v>300</v>
      </c>
      <c r="R359" s="363" t="s">
        <v>785</v>
      </c>
      <c r="S359" s="363"/>
      <c r="T359" s="365">
        <v>1.0454073033305615</v>
      </c>
      <c r="U359" s="366">
        <v>25</v>
      </c>
      <c r="V359" s="367">
        <v>45931</v>
      </c>
      <c r="W359" s="367"/>
      <c r="X359" s="363" t="s">
        <v>3081</v>
      </c>
      <c r="Y359" s="363" t="s">
        <v>791</v>
      </c>
      <c r="Z359" s="363"/>
      <c r="AA359" s="363" t="s">
        <v>780</v>
      </c>
      <c r="AB359" s="363"/>
      <c r="AC359" s="363"/>
      <c r="AD359" s="363" t="s">
        <v>304</v>
      </c>
      <c r="AE359" s="367">
        <v>45069</v>
      </c>
      <c r="AF359" s="362" t="s">
        <v>2582</v>
      </c>
      <c r="AG359" s="364">
        <v>0</v>
      </c>
      <c r="AH359" s="364">
        <v>7.8711810010817331E-5</v>
      </c>
      <c r="AI359" s="364">
        <v>0.35920578682972315</v>
      </c>
      <c r="AJ359" s="362" t="s">
        <v>0</v>
      </c>
      <c r="AK359" s="368">
        <v>126.18684113001049</v>
      </c>
      <c r="AL359" s="364">
        <v>1.9734874421771721E-4</v>
      </c>
      <c r="AM359" s="369"/>
      <c r="AN359" s="370">
        <v>15</v>
      </c>
      <c r="AO359" s="371" t="s">
        <v>3082</v>
      </c>
      <c r="AP359" s="371" t="s">
        <v>0</v>
      </c>
      <c r="AQ359" s="371" t="s">
        <v>386</v>
      </c>
      <c r="AR359" s="372" t="s">
        <v>0</v>
      </c>
      <c r="AS359" s="372"/>
      <c r="AT359" s="363"/>
    </row>
    <row r="360" spans="1:46" x14ac:dyDescent="0.3">
      <c r="A360" s="362" t="s">
        <v>806</v>
      </c>
      <c r="B360" s="363" t="s">
        <v>310</v>
      </c>
      <c r="C360" s="363" t="s">
        <v>295</v>
      </c>
      <c r="D360" s="363" t="s">
        <v>778</v>
      </c>
      <c r="E360" s="363" t="s">
        <v>297</v>
      </c>
      <c r="F360" s="363" t="s">
        <v>452</v>
      </c>
      <c r="G360" s="363" t="s">
        <v>463</v>
      </c>
      <c r="H360" s="363" t="s">
        <v>3079</v>
      </c>
      <c r="I360" s="363" t="s">
        <v>796</v>
      </c>
      <c r="J360" s="363" t="s">
        <v>797</v>
      </c>
      <c r="K360" s="363" t="s">
        <v>782</v>
      </c>
      <c r="L360" s="364">
        <v>0.57020000000000004</v>
      </c>
      <c r="M360" s="365">
        <v>0.6</v>
      </c>
      <c r="N360" s="364">
        <v>0.51339999999999997</v>
      </c>
      <c r="O360" s="363" t="s">
        <v>3085</v>
      </c>
      <c r="P360" s="363" t="s">
        <v>3068</v>
      </c>
      <c r="Q360" s="363" t="s">
        <v>300</v>
      </c>
      <c r="R360" s="363" t="s">
        <v>785</v>
      </c>
      <c r="S360" s="363"/>
      <c r="T360" s="365">
        <v>1.8618421312961972</v>
      </c>
      <c r="U360" s="366">
        <v>25</v>
      </c>
      <c r="V360" s="367">
        <v>45931</v>
      </c>
      <c r="W360" s="367"/>
      <c r="X360" s="363" t="s">
        <v>3081</v>
      </c>
      <c r="Y360" s="363" t="s">
        <v>786</v>
      </c>
      <c r="Z360" s="363"/>
      <c r="AA360" s="363" t="s">
        <v>796</v>
      </c>
      <c r="AB360" s="363"/>
      <c r="AC360" s="363"/>
      <c r="AD360" s="363" t="s">
        <v>304</v>
      </c>
      <c r="AE360" s="367">
        <v>45069</v>
      </c>
      <c r="AF360" s="362" t="s">
        <v>2582</v>
      </c>
      <c r="AG360" s="364">
        <v>0</v>
      </c>
      <c r="AH360" s="364">
        <v>1.5660545082724675E-4</v>
      </c>
      <c r="AI360" s="364">
        <v>0.4012850456122744</v>
      </c>
      <c r="AJ360" s="362" t="s">
        <v>0</v>
      </c>
      <c r="AK360" s="368">
        <v>110.22988442790404</v>
      </c>
      <c r="AL360" s="364">
        <v>3.9264614870575644E-4</v>
      </c>
      <c r="AM360" s="369"/>
      <c r="AN360" s="370">
        <v>15</v>
      </c>
      <c r="AO360" s="371" t="s">
        <v>3082</v>
      </c>
      <c r="AP360" s="371" t="s">
        <v>0</v>
      </c>
      <c r="AQ360" s="371" t="s">
        <v>386</v>
      </c>
      <c r="AR360" s="372" t="s">
        <v>0</v>
      </c>
      <c r="AS360" s="372"/>
      <c r="AT360" s="363"/>
    </row>
    <row r="361" spans="1:46" x14ac:dyDescent="0.3">
      <c r="A361" s="362" t="s">
        <v>807</v>
      </c>
      <c r="B361" s="363" t="s">
        <v>294</v>
      </c>
      <c r="C361" s="363" t="s">
        <v>295</v>
      </c>
      <c r="D361" s="363" t="s">
        <v>778</v>
      </c>
      <c r="E361" s="363" t="s">
        <v>297</v>
      </c>
      <c r="F361" s="363" t="s">
        <v>452</v>
      </c>
      <c r="G361" s="363" t="s">
        <v>463</v>
      </c>
      <c r="H361" s="363" t="s">
        <v>3086</v>
      </c>
      <c r="I361" s="363" t="s">
        <v>780</v>
      </c>
      <c r="J361" s="363" t="s">
        <v>809</v>
      </c>
      <c r="K361" s="363" t="s">
        <v>782</v>
      </c>
      <c r="L361" s="364">
        <v>0.75085115303837102</v>
      </c>
      <c r="M361" s="365">
        <v>0.9</v>
      </c>
      <c r="N361" s="364">
        <v>0.67322203615383147</v>
      </c>
      <c r="O361" s="363" t="s">
        <v>3087</v>
      </c>
      <c r="P361" s="363" t="s">
        <v>3068</v>
      </c>
      <c r="Q361" s="363" t="s">
        <v>300</v>
      </c>
      <c r="R361" s="363" t="s">
        <v>811</v>
      </c>
      <c r="S361" s="363"/>
      <c r="T361" s="365">
        <v>0.99389752009890775</v>
      </c>
      <c r="U361" s="366">
        <v>45</v>
      </c>
      <c r="V361" s="367">
        <v>45931</v>
      </c>
      <c r="W361" s="367"/>
      <c r="X361" s="363" t="s">
        <v>3081</v>
      </c>
      <c r="Y361" s="363" t="s">
        <v>812</v>
      </c>
      <c r="Z361" s="363"/>
      <c r="AA361" s="363" t="s">
        <v>780</v>
      </c>
      <c r="AB361" s="363"/>
      <c r="AC361" s="363"/>
      <c r="AD361" s="363" t="s">
        <v>304</v>
      </c>
      <c r="AE361" s="367">
        <v>45146</v>
      </c>
      <c r="AF361" s="362" t="s">
        <v>3088</v>
      </c>
      <c r="AG361" s="364">
        <v>1.0761134590179174E-4</v>
      </c>
      <c r="AH361" s="364">
        <v>1.0311063608634662E-4</v>
      </c>
      <c r="AI361" s="364">
        <v>0.64136041684882339</v>
      </c>
      <c r="AJ361" s="362" t="s">
        <v>0</v>
      </c>
      <c r="AK361" s="368">
        <v>56.89089133595693</v>
      </c>
      <c r="AL361" s="364">
        <v>1.5517590496126333E-4</v>
      </c>
      <c r="AM361" s="369"/>
      <c r="AN361" s="370">
        <v>15</v>
      </c>
      <c r="AO361" s="371" t="s">
        <v>3082</v>
      </c>
      <c r="AP361" s="371" t="s">
        <v>0</v>
      </c>
      <c r="AQ361" s="371" t="s">
        <v>386</v>
      </c>
      <c r="AR361" s="372" t="s">
        <v>0</v>
      </c>
      <c r="AS361" s="372"/>
      <c r="AT361" s="363"/>
    </row>
    <row r="362" spans="1:46" x14ac:dyDescent="0.3">
      <c r="A362" s="362" t="s">
        <v>813</v>
      </c>
      <c r="B362" s="363" t="s">
        <v>294</v>
      </c>
      <c r="C362" s="363" t="s">
        <v>295</v>
      </c>
      <c r="D362" s="363" t="s">
        <v>778</v>
      </c>
      <c r="E362" s="363" t="s">
        <v>297</v>
      </c>
      <c r="F362" s="363" t="s">
        <v>452</v>
      </c>
      <c r="G362" s="363" t="s">
        <v>463</v>
      </c>
      <c r="H362" s="363" t="s">
        <v>3086</v>
      </c>
      <c r="I362" s="363" t="s">
        <v>780</v>
      </c>
      <c r="J362" s="363" t="s">
        <v>814</v>
      </c>
      <c r="K362" s="363" t="s">
        <v>782</v>
      </c>
      <c r="L362" s="364">
        <v>1.0094273888861693</v>
      </c>
      <c r="M362" s="365">
        <v>1.2</v>
      </c>
      <c r="N362" s="364">
        <v>0.90506455153657361</v>
      </c>
      <c r="O362" s="363" t="s">
        <v>3089</v>
      </c>
      <c r="P362" s="363" t="s">
        <v>3068</v>
      </c>
      <c r="Q362" s="363" t="s">
        <v>300</v>
      </c>
      <c r="R362" s="363" t="s">
        <v>811</v>
      </c>
      <c r="S362" s="363"/>
      <c r="T362" s="365">
        <v>1.4190180810630293</v>
      </c>
      <c r="U362" s="366">
        <v>45</v>
      </c>
      <c r="V362" s="367">
        <v>45931</v>
      </c>
      <c r="W362" s="367"/>
      <c r="X362" s="363" t="s">
        <v>3081</v>
      </c>
      <c r="Y362" s="363" t="s">
        <v>816</v>
      </c>
      <c r="Z362" s="363"/>
      <c r="AA362" s="363" t="s">
        <v>780</v>
      </c>
      <c r="AB362" s="363"/>
      <c r="AC362" s="363"/>
      <c r="AD362" s="363" t="s">
        <v>304</v>
      </c>
      <c r="AE362" s="367">
        <v>45146</v>
      </c>
      <c r="AF362" s="362" t="s">
        <v>3088</v>
      </c>
      <c r="AG362" s="364">
        <v>1.4467027115642038E-4</v>
      </c>
      <c r="AH362" s="364">
        <v>1.3861961818911121E-4</v>
      </c>
      <c r="AI362" s="364">
        <v>0.60391673286181402</v>
      </c>
      <c r="AJ362" s="362" t="s">
        <v>0</v>
      </c>
      <c r="AK362" s="368">
        <v>61.905714445830064</v>
      </c>
      <c r="AL362" s="364">
        <v>2.0861499370314178E-4</v>
      </c>
      <c r="AM362" s="369"/>
      <c r="AN362" s="370">
        <v>15</v>
      </c>
      <c r="AO362" s="371" t="s">
        <v>3082</v>
      </c>
      <c r="AP362" s="371" t="s">
        <v>0</v>
      </c>
      <c r="AQ362" s="371" t="s">
        <v>386</v>
      </c>
      <c r="AR362" s="372" t="s">
        <v>0</v>
      </c>
      <c r="AS362" s="372"/>
      <c r="AT362" s="363"/>
    </row>
    <row r="363" spans="1:46" x14ac:dyDescent="0.3">
      <c r="A363" s="362" t="s">
        <v>817</v>
      </c>
      <c r="B363" s="363" t="s">
        <v>294</v>
      </c>
      <c r="C363" s="363" t="s">
        <v>295</v>
      </c>
      <c r="D363" s="363" t="s">
        <v>778</v>
      </c>
      <c r="E363" s="363" t="s">
        <v>297</v>
      </c>
      <c r="F363" s="363" t="s">
        <v>452</v>
      </c>
      <c r="G363" s="363" t="s">
        <v>463</v>
      </c>
      <c r="H363" s="363" t="s">
        <v>3086</v>
      </c>
      <c r="I363" s="363" t="s">
        <v>780</v>
      </c>
      <c r="J363" s="363" t="s">
        <v>818</v>
      </c>
      <c r="K363" s="363" t="s">
        <v>782</v>
      </c>
      <c r="L363" s="364">
        <v>0.25857623584779854</v>
      </c>
      <c r="M363" s="365">
        <v>0.3</v>
      </c>
      <c r="N363" s="364">
        <v>0.23184251538274225</v>
      </c>
      <c r="O363" s="363" t="s">
        <v>3090</v>
      </c>
      <c r="P363" s="363" t="s">
        <v>3068</v>
      </c>
      <c r="Q363" s="363" t="s">
        <v>300</v>
      </c>
      <c r="R363" s="363" t="s">
        <v>811</v>
      </c>
      <c r="S363" s="363"/>
      <c r="T363" s="365">
        <v>0.99389752009890775</v>
      </c>
      <c r="U363" s="366">
        <v>45</v>
      </c>
      <c r="V363" s="367">
        <v>45931</v>
      </c>
      <c r="W363" s="367"/>
      <c r="X363" s="363" t="s">
        <v>3081</v>
      </c>
      <c r="Y363" s="363" t="s">
        <v>816</v>
      </c>
      <c r="Z363" s="363"/>
      <c r="AA363" s="363" t="s">
        <v>780</v>
      </c>
      <c r="AB363" s="363"/>
      <c r="AC363" s="363"/>
      <c r="AD363" s="363" t="s">
        <v>304</v>
      </c>
      <c r="AE363" s="367">
        <v>45146</v>
      </c>
      <c r="AF363" s="362" t="s">
        <v>3088</v>
      </c>
      <c r="AG363" s="364">
        <v>3.7058925254628655E-5</v>
      </c>
      <c r="AH363" s="364">
        <v>3.5508982102764611E-5</v>
      </c>
      <c r="AI363" s="364">
        <v>0.22087009088213888</v>
      </c>
      <c r="AJ363" s="362" t="s">
        <v>0</v>
      </c>
      <c r="AK363" s="368">
        <v>210.87404461866944</v>
      </c>
      <c r="AL363" s="364">
        <v>5.3439088741878444E-5</v>
      </c>
      <c r="AM363" s="369"/>
      <c r="AN363" s="370">
        <v>15</v>
      </c>
      <c r="AO363" s="371" t="s">
        <v>3082</v>
      </c>
      <c r="AP363" s="371" t="s">
        <v>0</v>
      </c>
      <c r="AQ363" s="371" t="s">
        <v>386</v>
      </c>
      <c r="AR363" s="372" t="s">
        <v>0</v>
      </c>
      <c r="AS363" s="372"/>
      <c r="AT363" s="363"/>
    </row>
    <row r="364" spans="1:46" x14ac:dyDescent="0.3">
      <c r="A364" s="362" t="s">
        <v>820</v>
      </c>
      <c r="B364" s="363" t="s">
        <v>294</v>
      </c>
      <c r="C364" s="363" t="s">
        <v>295</v>
      </c>
      <c r="D364" s="363" t="s">
        <v>778</v>
      </c>
      <c r="E364" s="363" t="s">
        <v>297</v>
      </c>
      <c r="F364" s="363" t="s">
        <v>452</v>
      </c>
      <c r="G364" s="363" t="s">
        <v>463</v>
      </c>
      <c r="H364" s="363" t="s">
        <v>3086</v>
      </c>
      <c r="I364" s="363" t="s">
        <v>780</v>
      </c>
      <c r="J364" s="363" t="s">
        <v>821</v>
      </c>
      <c r="K364" s="363" t="s">
        <v>782</v>
      </c>
      <c r="L364" s="364">
        <v>5.2797047673745746E-2</v>
      </c>
      <c r="M364" s="365">
        <v>0.09</v>
      </c>
      <c r="N364" s="364">
        <v>4.7338458220378597E-2</v>
      </c>
      <c r="O364" s="363" t="s">
        <v>3091</v>
      </c>
      <c r="P364" s="363" t="s">
        <v>3068</v>
      </c>
      <c r="Q364" s="363" t="s">
        <v>300</v>
      </c>
      <c r="R364" s="363" t="s">
        <v>811</v>
      </c>
      <c r="S364" s="363"/>
      <c r="T364" s="365">
        <v>0.79122485771818418</v>
      </c>
      <c r="U364" s="366">
        <v>45</v>
      </c>
      <c r="V364" s="367">
        <v>45931</v>
      </c>
      <c r="W364" s="367"/>
      <c r="X364" s="363" t="s">
        <v>3081</v>
      </c>
      <c r="Y364" s="363" t="s">
        <v>823</v>
      </c>
      <c r="Z364" s="363"/>
      <c r="AA364" s="363" t="s">
        <v>780</v>
      </c>
      <c r="AB364" s="363"/>
      <c r="AC364" s="363"/>
      <c r="AD364" s="363" t="s">
        <v>304</v>
      </c>
      <c r="AE364" s="367">
        <v>45146</v>
      </c>
      <c r="AF364" s="362" t="s">
        <v>3088</v>
      </c>
      <c r="AG364" s="364">
        <v>7.5668277751482602E-6</v>
      </c>
      <c r="AH364" s="364">
        <v>7.2503546769447225E-6</v>
      </c>
      <c r="AI364" s="364">
        <v>5.6649962022248333E-2</v>
      </c>
      <c r="AJ364" s="362" t="s">
        <v>0</v>
      </c>
      <c r="AK364" s="368">
        <v>891.71569950805872</v>
      </c>
      <c r="AL364" s="364">
        <v>1.0911389852574112E-5</v>
      </c>
      <c r="AM364" s="369"/>
      <c r="AN364" s="370">
        <v>15</v>
      </c>
      <c r="AO364" s="371" t="s">
        <v>3082</v>
      </c>
      <c r="AP364" s="371" t="s">
        <v>0</v>
      </c>
      <c r="AQ364" s="371" t="s">
        <v>386</v>
      </c>
      <c r="AR364" s="372" t="s">
        <v>0</v>
      </c>
      <c r="AS364" s="372"/>
      <c r="AT364" s="363"/>
    </row>
    <row r="365" spans="1:46" x14ac:dyDescent="0.3">
      <c r="A365" s="362" t="s">
        <v>824</v>
      </c>
      <c r="B365" s="363" t="s">
        <v>294</v>
      </c>
      <c r="C365" s="363" t="s">
        <v>295</v>
      </c>
      <c r="D365" s="363" t="s">
        <v>778</v>
      </c>
      <c r="E365" s="363" t="s">
        <v>297</v>
      </c>
      <c r="F365" s="363" t="s">
        <v>452</v>
      </c>
      <c r="G365" s="363" t="s">
        <v>463</v>
      </c>
      <c r="H365" s="363" t="s">
        <v>3086</v>
      </c>
      <c r="I365" s="363" t="s">
        <v>796</v>
      </c>
      <c r="J365" s="363" t="s">
        <v>809</v>
      </c>
      <c r="K365" s="363" t="s">
        <v>782</v>
      </c>
      <c r="L365" s="364">
        <v>1.1311326563944468</v>
      </c>
      <c r="M365" s="365">
        <v>1.1100000000000001</v>
      </c>
      <c r="N365" s="364">
        <v>1.0141869357415056</v>
      </c>
      <c r="O365" s="363" t="s">
        <v>3092</v>
      </c>
      <c r="P365" s="363" t="s">
        <v>3068</v>
      </c>
      <c r="Q365" s="363" t="s">
        <v>300</v>
      </c>
      <c r="R365" s="363" t="s">
        <v>811</v>
      </c>
      <c r="S365" s="363"/>
      <c r="T365" s="365">
        <v>1.9478912018971424</v>
      </c>
      <c r="U365" s="366">
        <v>45</v>
      </c>
      <c r="V365" s="367">
        <v>45931</v>
      </c>
      <c r="W365" s="367"/>
      <c r="X365" s="363" t="s">
        <v>3081</v>
      </c>
      <c r="Y365" s="363" t="s">
        <v>812</v>
      </c>
      <c r="Z365" s="363"/>
      <c r="AA365" s="363" t="s">
        <v>796</v>
      </c>
      <c r="AB365" s="363"/>
      <c r="AC365" s="363"/>
      <c r="AD365" s="363" t="s">
        <v>304</v>
      </c>
      <c r="AE365" s="367">
        <v>45146</v>
      </c>
      <c r="AF365" s="362" t="s">
        <v>3088</v>
      </c>
      <c r="AG365" s="364">
        <v>1.6211296613918223E-4</v>
      </c>
      <c r="AH365" s="364">
        <v>1.5533279429206669E-4</v>
      </c>
      <c r="AI365" s="364">
        <v>0.49299072958525109</v>
      </c>
      <c r="AJ365" s="362" t="s">
        <v>0</v>
      </c>
      <c r="AK365" s="368">
        <v>81.233131265789325</v>
      </c>
      <c r="AL365" s="364">
        <v>2.3376741565485332E-4</v>
      </c>
      <c r="AM365" s="369"/>
      <c r="AN365" s="370">
        <v>15</v>
      </c>
      <c r="AO365" s="371" t="s">
        <v>3082</v>
      </c>
      <c r="AP365" s="371" t="s">
        <v>0</v>
      </c>
      <c r="AQ365" s="371" t="s">
        <v>386</v>
      </c>
      <c r="AR365" s="372" t="s">
        <v>0</v>
      </c>
      <c r="AS365" s="372"/>
      <c r="AT365" s="363"/>
    </row>
    <row r="366" spans="1:46" x14ac:dyDescent="0.3">
      <c r="A366" s="362" t="s">
        <v>826</v>
      </c>
      <c r="B366" s="363" t="s">
        <v>294</v>
      </c>
      <c r="C366" s="363" t="s">
        <v>295</v>
      </c>
      <c r="D366" s="363" t="s">
        <v>778</v>
      </c>
      <c r="E366" s="363" t="s">
        <v>297</v>
      </c>
      <c r="F366" s="363" t="s">
        <v>452</v>
      </c>
      <c r="G366" s="363" t="s">
        <v>463</v>
      </c>
      <c r="H366" s="363" t="s">
        <v>3086</v>
      </c>
      <c r="I366" s="363" t="s">
        <v>796</v>
      </c>
      <c r="J366" s="363" t="s">
        <v>789</v>
      </c>
      <c r="K366" s="363" t="s">
        <v>782</v>
      </c>
      <c r="L366" s="364">
        <v>1.5071122174751206</v>
      </c>
      <c r="M366" s="365">
        <v>1.29</v>
      </c>
      <c r="N366" s="364">
        <v>1.3512946629370979</v>
      </c>
      <c r="O366" s="363" t="s">
        <v>3093</v>
      </c>
      <c r="P366" s="363" t="s">
        <v>3068</v>
      </c>
      <c r="Q366" s="363" t="s">
        <v>300</v>
      </c>
      <c r="R366" s="363" t="s">
        <v>811</v>
      </c>
      <c r="S366" s="363"/>
      <c r="T366" s="365">
        <v>1.35</v>
      </c>
      <c r="U366" s="366">
        <v>45</v>
      </c>
      <c r="V366" s="367">
        <v>45931</v>
      </c>
      <c r="W366" s="367"/>
      <c r="X366" s="363" t="s">
        <v>3081</v>
      </c>
      <c r="Y366" s="363" t="s">
        <v>791</v>
      </c>
      <c r="Z366" s="363"/>
      <c r="AA366" s="363" t="s">
        <v>796</v>
      </c>
      <c r="AB366" s="363"/>
      <c r="AC366" s="363"/>
      <c r="AD366" s="363" t="s">
        <v>304</v>
      </c>
      <c r="AE366" s="367">
        <v>45146</v>
      </c>
      <c r="AF366" s="362" t="s">
        <v>3088</v>
      </c>
      <c r="AG366" s="364">
        <v>5.5599999999999996E-4</v>
      </c>
      <c r="AH366" s="364">
        <v>0</v>
      </c>
      <c r="AI366" s="364">
        <v>0.94</v>
      </c>
      <c r="AJ366" s="362" t="s">
        <v>0</v>
      </c>
      <c r="AK366" s="368">
        <v>31.01</v>
      </c>
      <c r="AL366" s="364">
        <v>2.2222222222222223E-4</v>
      </c>
      <c r="AM366" s="369"/>
      <c r="AN366" s="370">
        <v>15</v>
      </c>
      <c r="AO366" s="371" t="s">
        <v>3082</v>
      </c>
      <c r="AP366" s="371" t="s">
        <v>0</v>
      </c>
      <c r="AQ366" s="371" t="s">
        <v>386</v>
      </c>
      <c r="AR366" s="372" t="s">
        <v>0</v>
      </c>
      <c r="AS366" s="372"/>
      <c r="AT366" s="363"/>
    </row>
    <row r="367" spans="1:46" x14ac:dyDescent="0.3">
      <c r="A367" s="362" t="s">
        <v>828</v>
      </c>
      <c r="B367" s="363" t="s">
        <v>294</v>
      </c>
      <c r="C367" s="363" t="s">
        <v>295</v>
      </c>
      <c r="D367" s="363" t="s">
        <v>778</v>
      </c>
      <c r="E367" s="363" t="s">
        <v>297</v>
      </c>
      <c r="F367" s="363" t="s">
        <v>452</v>
      </c>
      <c r="G367" s="363" t="s">
        <v>463</v>
      </c>
      <c r="H367" s="363" t="s">
        <v>3086</v>
      </c>
      <c r="I367" s="363" t="s">
        <v>796</v>
      </c>
      <c r="J367" s="363" t="s">
        <v>829</v>
      </c>
      <c r="K367" s="363" t="s">
        <v>782</v>
      </c>
      <c r="L367" s="364">
        <v>0.37597956108067349</v>
      </c>
      <c r="M367" s="365">
        <v>0.21</v>
      </c>
      <c r="N367" s="364">
        <v>0.33710772719559201</v>
      </c>
      <c r="O367" s="363" t="s">
        <v>3094</v>
      </c>
      <c r="P367" s="363" t="s">
        <v>3068</v>
      </c>
      <c r="Q367" s="363" t="s">
        <v>300</v>
      </c>
      <c r="R367" s="363" t="s">
        <v>811</v>
      </c>
      <c r="S367" s="363"/>
      <c r="T367" s="365">
        <v>1.719054463412131</v>
      </c>
      <c r="U367" s="366">
        <v>45</v>
      </c>
      <c r="V367" s="367">
        <v>45931</v>
      </c>
      <c r="W367" s="367"/>
      <c r="X367" s="363" t="s">
        <v>3081</v>
      </c>
      <c r="Y367" s="363" t="s">
        <v>791</v>
      </c>
      <c r="Z367" s="363"/>
      <c r="AA367" s="363" t="s">
        <v>796</v>
      </c>
      <c r="AB367" s="363"/>
      <c r="AC367" s="363"/>
      <c r="AD367" s="363" t="s">
        <v>304</v>
      </c>
      <c r="AE367" s="367">
        <v>45146</v>
      </c>
      <c r="AF367" s="362" t="s">
        <v>3088</v>
      </c>
      <c r="AG367" s="364">
        <v>5.3885069545053456E-5</v>
      </c>
      <c r="AH367" s="364">
        <v>5.1631393974182936E-5</v>
      </c>
      <c r="AI367" s="364">
        <v>0.18567973518379291</v>
      </c>
      <c r="AJ367" s="362" t="s">
        <v>0</v>
      </c>
      <c r="AK367" s="368">
        <v>255.38618743246795</v>
      </c>
      <c r="AL367" s="364">
        <v>7.770244262333933E-5</v>
      </c>
      <c r="AM367" s="369"/>
      <c r="AN367" s="370">
        <v>15</v>
      </c>
      <c r="AO367" s="371" t="s">
        <v>3082</v>
      </c>
      <c r="AP367" s="371" t="s">
        <v>0</v>
      </c>
      <c r="AQ367" s="371" t="s">
        <v>386</v>
      </c>
      <c r="AR367" s="372" t="s">
        <v>0</v>
      </c>
      <c r="AS367" s="372"/>
      <c r="AT367" s="363"/>
    </row>
    <row r="368" spans="1:46" x14ac:dyDescent="0.3">
      <c r="A368" s="362" t="s">
        <v>831</v>
      </c>
      <c r="B368" s="363" t="s">
        <v>294</v>
      </c>
      <c r="C368" s="363" t="s">
        <v>295</v>
      </c>
      <c r="D368" s="363" t="s">
        <v>778</v>
      </c>
      <c r="E368" s="363" t="s">
        <v>297</v>
      </c>
      <c r="F368" s="363" t="s">
        <v>452</v>
      </c>
      <c r="G368" s="363" t="s">
        <v>463</v>
      </c>
      <c r="H368" s="363" t="s">
        <v>3086</v>
      </c>
      <c r="I368" s="363" t="s">
        <v>832</v>
      </c>
      <c r="J368" s="363" t="s">
        <v>833</v>
      </c>
      <c r="K368" s="363" t="s">
        <v>782</v>
      </c>
      <c r="L368" s="364">
        <v>2.21</v>
      </c>
      <c r="M368" s="365">
        <v>2</v>
      </c>
      <c r="N368" s="364">
        <v>2.0499999999999998</v>
      </c>
      <c r="O368" s="363" t="s">
        <v>3095</v>
      </c>
      <c r="P368" s="363" t="s">
        <v>3068</v>
      </c>
      <c r="Q368" s="363" t="s">
        <v>300</v>
      </c>
      <c r="R368" s="363" t="s">
        <v>811</v>
      </c>
      <c r="S368" s="363"/>
      <c r="T368" s="365">
        <v>2.7493375167722496</v>
      </c>
      <c r="U368" s="366">
        <v>45</v>
      </c>
      <c r="V368" s="367">
        <v>45931</v>
      </c>
      <c r="W368" s="367"/>
      <c r="X368" s="363" t="s">
        <v>3081</v>
      </c>
      <c r="Y368" s="363" t="s">
        <v>835</v>
      </c>
      <c r="Z368" s="363"/>
      <c r="AA368" s="363" t="s">
        <v>832</v>
      </c>
      <c r="AB368" s="363"/>
      <c r="AC368" s="363"/>
      <c r="AD368" s="363" t="s">
        <v>304</v>
      </c>
      <c r="AE368" s="367">
        <v>45146</v>
      </c>
      <c r="AF368" s="362" t="s">
        <v>3088</v>
      </c>
      <c r="AG368" s="364">
        <v>3.2871495390860274E-4</v>
      </c>
      <c r="AH368" s="364">
        <v>3.1496686250483737E-4</v>
      </c>
      <c r="AI368" s="364">
        <v>0.7082345345017248</v>
      </c>
      <c r="AJ368" s="362" t="s">
        <v>0</v>
      </c>
      <c r="AK368" s="368">
        <v>49.253675307790701</v>
      </c>
      <c r="AL368" s="364">
        <v>4.7400801485764218E-4</v>
      </c>
      <c r="AM368" s="369"/>
      <c r="AN368" s="370">
        <v>15</v>
      </c>
      <c r="AO368" s="371" t="s">
        <v>3082</v>
      </c>
      <c r="AP368" s="371" t="s">
        <v>0</v>
      </c>
      <c r="AQ368" s="371" t="s">
        <v>386</v>
      </c>
      <c r="AR368" s="372" t="s">
        <v>0</v>
      </c>
      <c r="AS368" s="372"/>
      <c r="AT368" s="363"/>
    </row>
    <row r="369" spans="1:46" x14ac:dyDescent="0.3">
      <c r="A369" s="362" t="s">
        <v>836</v>
      </c>
      <c r="B369" s="363" t="s">
        <v>308</v>
      </c>
      <c r="C369" s="363" t="s">
        <v>295</v>
      </c>
      <c r="D369" s="363" t="s">
        <v>778</v>
      </c>
      <c r="E369" s="363" t="s">
        <v>297</v>
      </c>
      <c r="F369" s="363" t="s">
        <v>452</v>
      </c>
      <c r="G369" s="363" t="s">
        <v>463</v>
      </c>
      <c r="H369" s="363" t="s">
        <v>3086</v>
      </c>
      <c r="I369" s="363" t="s">
        <v>780</v>
      </c>
      <c r="J369" s="363" t="s">
        <v>809</v>
      </c>
      <c r="K369" s="363" t="s">
        <v>782</v>
      </c>
      <c r="L369" s="364">
        <v>0.8</v>
      </c>
      <c r="M369" s="365">
        <v>1.05</v>
      </c>
      <c r="N369" s="364">
        <v>0.74</v>
      </c>
      <c r="O369" s="363" t="s">
        <v>3087</v>
      </c>
      <c r="P369" s="363" t="s">
        <v>3068</v>
      </c>
      <c r="Q369" s="363" t="s">
        <v>300</v>
      </c>
      <c r="R369" s="363" t="s">
        <v>811</v>
      </c>
      <c r="S369" s="363"/>
      <c r="T369" s="365">
        <v>0.99389752009890775</v>
      </c>
      <c r="U369" s="366">
        <v>45</v>
      </c>
      <c r="V369" s="367">
        <v>45931</v>
      </c>
      <c r="W369" s="367"/>
      <c r="X369" s="363" t="s">
        <v>3081</v>
      </c>
      <c r="Y369" s="363" t="s">
        <v>812</v>
      </c>
      <c r="Z369" s="363"/>
      <c r="AA369" s="363" t="s">
        <v>780</v>
      </c>
      <c r="AB369" s="363"/>
      <c r="AC369" s="363"/>
      <c r="AD369" s="363" t="s">
        <v>304</v>
      </c>
      <c r="AE369" s="367">
        <v>45146</v>
      </c>
      <c r="AF369" s="362" t="s">
        <v>3088</v>
      </c>
      <c r="AG369" s="364">
        <v>1.187605569947098E-4</v>
      </c>
      <c r="AH369" s="364">
        <v>1.1379354538385585E-4</v>
      </c>
      <c r="AI369" s="364">
        <v>0.70780938293289508</v>
      </c>
      <c r="AJ369" s="362" t="s">
        <v>181</v>
      </c>
      <c r="AK369" s="368">
        <v>49.297670643278849</v>
      </c>
      <c r="AL369" s="364">
        <v>1.7125310301551534E-4</v>
      </c>
      <c r="AM369" s="369"/>
      <c r="AN369" s="370">
        <v>15</v>
      </c>
      <c r="AO369" s="371" t="s">
        <v>3082</v>
      </c>
      <c r="AP369" s="371" t="s">
        <v>0</v>
      </c>
      <c r="AQ369" s="371" t="s">
        <v>386</v>
      </c>
      <c r="AR369" s="372" t="s">
        <v>0</v>
      </c>
      <c r="AS369" s="372"/>
      <c r="AT369" s="363"/>
    </row>
    <row r="370" spans="1:46" x14ac:dyDescent="0.3">
      <c r="A370" s="362" t="s">
        <v>837</v>
      </c>
      <c r="B370" s="363" t="s">
        <v>308</v>
      </c>
      <c r="C370" s="363" t="s">
        <v>295</v>
      </c>
      <c r="D370" s="363" t="s">
        <v>778</v>
      </c>
      <c r="E370" s="363" t="s">
        <v>297</v>
      </c>
      <c r="F370" s="363" t="s">
        <v>452</v>
      </c>
      <c r="G370" s="363" t="s">
        <v>463</v>
      </c>
      <c r="H370" s="363" t="s">
        <v>3086</v>
      </c>
      <c r="I370" s="363" t="s">
        <v>780</v>
      </c>
      <c r="J370" s="363" t="s">
        <v>814</v>
      </c>
      <c r="K370" s="363" t="s">
        <v>782</v>
      </c>
      <c r="L370" s="364">
        <v>1.1156042139933438</v>
      </c>
      <c r="M370" s="365">
        <v>1.35</v>
      </c>
      <c r="N370" s="364">
        <v>1.0002639503811384</v>
      </c>
      <c r="O370" s="363" t="s">
        <v>3089</v>
      </c>
      <c r="P370" s="363" t="s">
        <v>3068</v>
      </c>
      <c r="Q370" s="363" t="s">
        <v>300</v>
      </c>
      <c r="R370" s="363" t="s">
        <v>811</v>
      </c>
      <c r="S370" s="363"/>
      <c r="T370" s="365">
        <v>1.4190180810630293</v>
      </c>
      <c r="U370" s="366">
        <v>45</v>
      </c>
      <c r="V370" s="367">
        <v>45931</v>
      </c>
      <c r="W370" s="367"/>
      <c r="X370" s="363" t="s">
        <v>3081</v>
      </c>
      <c r="Y370" s="363" t="s">
        <v>816</v>
      </c>
      <c r="Z370" s="363"/>
      <c r="AA370" s="363" t="s">
        <v>780</v>
      </c>
      <c r="AB370" s="363"/>
      <c r="AC370" s="363"/>
      <c r="AD370" s="363" t="s">
        <v>304</v>
      </c>
      <c r="AE370" s="367">
        <v>45146</v>
      </c>
      <c r="AF370" s="362" t="s">
        <v>3088</v>
      </c>
      <c r="AG370" s="364">
        <v>1.5988744303812658E-4</v>
      </c>
      <c r="AH370" s="364">
        <v>1.5320035090840965E-4</v>
      </c>
      <c r="AI370" s="364">
        <v>0.66743983717852873</v>
      </c>
      <c r="AJ370" s="362" t="s">
        <v>0</v>
      </c>
      <c r="AK370" s="368">
        <v>53.7305068619048</v>
      </c>
      <c r="AL370" s="364">
        <v>2.3055820422529112E-4</v>
      </c>
      <c r="AM370" s="369"/>
      <c r="AN370" s="370">
        <v>15</v>
      </c>
      <c r="AO370" s="371" t="s">
        <v>3082</v>
      </c>
      <c r="AP370" s="371" t="s">
        <v>0</v>
      </c>
      <c r="AQ370" s="371" t="s">
        <v>386</v>
      </c>
      <c r="AR370" s="372" t="s">
        <v>0</v>
      </c>
      <c r="AS370" s="372"/>
      <c r="AT370" s="363"/>
    </row>
    <row r="371" spans="1:46" x14ac:dyDescent="0.3">
      <c r="A371" s="362" t="s">
        <v>838</v>
      </c>
      <c r="B371" s="363" t="s">
        <v>308</v>
      </c>
      <c r="C371" s="363" t="s">
        <v>295</v>
      </c>
      <c r="D371" s="363" t="s">
        <v>778</v>
      </c>
      <c r="E371" s="363" t="s">
        <v>297</v>
      </c>
      <c r="F371" s="363" t="s">
        <v>452</v>
      </c>
      <c r="G371" s="363" t="s">
        <v>463</v>
      </c>
      <c r="H371" s="363" t="s">
        <v>3086</v>
      </c>
      <c r="I371" s="363" t="s">
        <v>780</v>
      </c>
      <c r="J371" s="363" t="s">
        <v>818</v>
      </c>
      <c r="K371" s="363" t="s">
        <v>782</v>
      </c>
      <c r="L371" s="364">
        <v>0.28696016714407641</v>
      </c>
      <c r="M371" s="365">
        <v>0.45</v>
      </c>
      <c r="N371" s="364">
        <v>0.25729188433423955</v>
      </c>
      <c r="O371" s="363" t="s">
        <v>3090</v>
      </c>
      <c r="P371" s="363" t="s">
        <v>3068</v>
      </c>
      <c r="Q371" s="363" t="s">
        <v>300</v>
      </c>
      <c r="R371" s="363" t="s">
        <v>811</v>
      </c>
      <c r="S371" s="363"/>
      <c r="T371" s="365">
        <v>0.99389752009890775</v>
      </c>
      <c r="U371" s="366">
        <v>45</v>
      </c>
      <c r="V371" s="367">
        <v>45931</v>
      </c>
      <c r="W371" s="367"/>
      <c r="X371" s="363" t="s">
        <v>3081</v>
      </c>
      <c r="Y371" s="363" t="s">
        <v>816</v>
      </c>
      <c r="Z371" s="363"/>
      <c r="AA371" s="363" t="s">
        <v>780</v>
      </c>
      <c r="AB371" s="363"/>
      <c r="AC371" s="363"/>
      <c r="AD371" s="363" t="s">
        <v>304</v>
      </c>
      <c r="AE371" s="367">
        <v>45146</v>
      </c>
      <c r="AF371" s="362" t="s">
        <v>3088</v>
      </c>
      <c r="AG371" s="364">
        <v>4.1126886043416791E-5</v>
      </c>
      <c r="AH371" s="364">
        <v>3.9406805524553793E-5</v>
      </c>
      <c r="AI371" s="364">
        <v>0.24511501603717667</v>
      </c>
      <c r="AJ371" s="362" t="s">
        <v>0</v>
      </c>
      <c r="AK371" s="368">
        <v>187.64291738200924</v>
      </c>
      <c r="AL371" s="364">
        <v>5.9305101209775778E-5</v>
      </c>
      <c r="AM371" s="369"/>
      <c r="AN371" s="370">
        <v>15</v>
      </c>
      <c r="AO371" s="371" t="s">
        <v>3082</v>
      </c>
      <c r="AP371" s="371" t="s">
        <v>0</v>
      </c>
      <c r="AQ371" s="371" t="s">
        <v>386</v>
      </c>
      <c r="AR371" s="372" t="s">
        <v>0</v>
      </c>
      <c r="AS371" s="372"/>
      <c r="AT371" s="363"/>
    </row>
    <row r="372" spans="1:46" x14ac:dyDescent="0.3">
      <c r="A372" s="362" t="s">
        <v>839</v>
      </c>
      <c r="B372" s="363" t="s">
        <v>308</v>
      </c>
      <c r="C372" s="363" t="s">
        <v>295</v>
      </c>
      <c r="D372" s="363" t="s">
        <v>778</v>
      </c>
      <c r="E372" s="363" t="s">
        <v>297</v>
      </c>
      <c r="F372" s="363" t="s">
        <v>452</v>
      </c>
      <c r="G372" s="363" t="s">
        <v>463</v>
      </c>
      <c r="H372" s="363" t="s">
        <v>3086</v>
      </c>
      <c r="I372" s="363" t="s">
        <v>780</v>
      </c>
      <c r="J372" s="363" t="s">
        <v>821</v>
      </c>
      <c r="K372" s="363" t="s">
        <v>782</v>
      </c>
      <c r="L372" s="364">
        <v>5.8712054036317303E-2</v>
      </c>
      <c r="M372" s="365">
        <v>0.12</v>
      </c>
      <c r="N372" s="364">
        <v>5.2641922976554838E-2</v>
      </c>
      <c r="O372" s="363" t="s">
        <v>3091</v>
      </c>
      <c r="P372" s="363" t="s">
        <v>3068</v>
      </c>
      <c r="Q372" s="363" t="s">
        <v>300</v>
      </c>
      <c r="R372" s="363" t="s">
        <v>811</v>
      </c>
      <c r="S372" s="363"/>
      <c r="T372" s="365">
        <v>0.79122485771818418</v>
      </c>
      <c r="U372" s="366">
        <v>45</v>
      </c>
      <c r="V372" s="367">
        <v>45931</v>
      </c>
      <c r="W372" s="367"/>
      <c r="X372" s="363" t="s">
        <v>3081</v>
      </c>
      <c r="Y372" s="363" t="s">
        <v>823</v>
      </c>
      <c r="Z372" s="363"/>
      <c r="AA372" s="363" t="s">
        <v>780</v>
      </c>
      <c r="AB372" s="363"/>
      <c r="AC372" s="363"/>
      <c r="AD372" s="363" t="s">
        <v>304</v>
      </c>
      <c r="AE372" s="367">
        <v>45146</v>
      </c>
      <c r="AF372" s="362" t="s">
        <v>3088</v>
      </c>
      <c r="AG372" s="364">
        <v>8.4145614346335751E-6</v>
      </c>
      <c r="AH372" s="364">
        <v>8.06263293746485E-6</v>
      </c>
      <c r="AI372" s="364">
        <v>6.2996621552752013E-2</v>
      </c>
      <c r="AJ372" s="362" t="s">
        <v>0</v>
      </c>
      <c r="AK372" s="368">
        <v>799.46183204622935</v>
      </c>
      <c r="AL372" s="364">
        <v>1.2133824500838913E-5</v>
      </c>
      <c r="AM372" s="369"/>
      <c r="AN372" s="370">
        <v>15</v>
      </c>
      <c r="AO372" s="371" t="s">
        <v>3082</v>
      </c>
      <c r="AP372" s="371" t="s">
        <v>0</v>
      </c>
      <c r="AQ372" s="371" t="s">
        <v>386</v>
      </c>
      <c r="AR372" s="372" t="s">
        <v>0</v>
      </c>
      <c r="AS372" s="372"/>
      <c r="AT372" s="363"/>
    </row>
    <row r="373" spans="1:46" x14ac:dyDescent="0.3">
      <c r="A373" s="362" t="s">
        <v>840</v>
      </c>
      <c r="B373" s="363" t="s">
        <v>308</v>
      </c>
      <c r="C373" s="363" t="s">
        <v>295</v>
      </c>
      <c r="D373" s="363" t="s">
        <v>778</v>
      </c>
      <c r="E373" s="363" t="s">
        <v>297</v>
      </c>
      <c r="F373" s="363" t="s">
        <v>452</v>
      </c>
      <c r="G373" s="363" t="s">
        <v>463</v>
      </c>
      <c r="H373" s="363" t="s">
        <v>3086</v>
      </c>
      <c r="I373" s="363" t="s">
        <v>796</v>
      </c>
      <c r="J373" s="363" t="s">
        <v>809</v>
      </c>
      <c r="K373" s="363" t="s">
        <v>782</v>
      </c>
      <c r="L373" s="364">
        <v>1.7178523516355799</v>
      </c>
      <c r="M373" s="365">
        <v>1.83</v>
      </c>
      <c r="N373" s="364">
        <v>1.5402467630234191</v>
      </c>
      <c r="O373" s="363" t="s">
        <v>3092</v>
      </c>
      <c r="P373" s="363" t="s">
        <v>3068</v>
      </c>
      <c r="Q373" s="363" t="s">
        <v>300</v>
      </c>
      <c r="R373" s="363" t="s">
        <v>811</v>
      </c>
      <c r="S373" s="363"/>
      <c r="T373" s="365">
        <v>1.9478912018971424</v>
      </c>
      <c r="U373" s="366">
        <v>45</v>
      </c>
      <c r="V373" s="367">
        <v>45931</v>
      </c>
      <c r="W373" s="367"/>
      <c r="X373" s="363" t="s">
        <v>3081</v>
      </c>
      <c r="Y373" s="363" t="s">
        <v>812</v>
      </c>
      <c r="Z373" s="363"/>
      <c r="AA373" s="363" t="s">
        <v>796</v>
      </c>
      <c r="AB373" s="363"/>
      <c r="AC373" s="363"/>
      <c r="AD373" s="363" t="s">
        <v>304</v>
      </c>
      <c r="AE373" s="367">
        <v>45146</v>
      </c>
      <c r="AF373" s="362" t="s">
        <v>3088</v>
      </c>
      <c r="AG373" s="364">
        <v>2.4620113170501558E-4</v>
      </c>
      <c r="AH373" s="364">
        <v>2.3590407760953276E-4</v>
      </c>
      <c r="AI373" s="364">
        <v>0.74870553808609985</v>
      </c>
      <c r="AJ373" s="362" t="s">
        <v>0</v>
      </c>
      <c r="AK373" s="368">
        <v>45.294432908146568</v>
      </c>
      <c r="AL373" s="364">
        <v>3.5502281933802004E-4</v>
      </c>
      <c r="AM373" s="369"/>
      <c r="AN373" s="370">
        <v>15</v>
      </c>
      <c r="AO373" s="371" t="s">
        <v>3082</v>
      </c>
      <c r="AP373" s="371" t="s">
        <v>0</v>
      </c>
      <c r="AQ373" s="371" t="s">
        <v>386</v>
      </c>
      <c r="AR373" s="372" t="s">
        <v>0</v>
      </c>
      <c r="AS373" s="372"/>
      <c r="AT373" s="363"/>
    </row>
    <row r="374" spans="1:46" x14ac:dyDescent="0.3">
      <c r="A374" s="362" t="s">
        <v>841</v>
      </c>
      <c r="B374" s="363" t="s">
        <v>308</v>
      </c>
      <c r="C374" s="363" t="s">
        <v>295</v>
      </c>
      <c r="D374" s="363" t="s">
        <v>778</v>
      </c>
      <c r="E374" s="363" t="s">
        <v>297</v>
      </c>
      <c r="F374" s="363" t="s">
        <v>452</v>
      </c>
      <c r="G374" s="363" t="s">
        <v>463</v>
      </c>
      <c r="H374" s="363" t="s">
        <v>3086</v>
      </c>
      <c r="I374" s="363" t="s">
        <v>796</v>
      </c>
      <c r="J374" s="363" t="s">
        <v>789</v>
      </c>
      <c r="K374" s="363" t="s">
        <v>782</v>
      </c>
      <c r="L374" s="364">
        <v>2.2935871686660114</v>
      </c>
      <c r="M374" s="365">
        <v>2.16</v>
      </c>
      <c r="N374" s="364">
        <v>2.0564574184075672</v>
      </c>
      <c r="O374" s="363" t="s">
        <v>3093</v>
      </c>
      <c r="P374" s="363" t="s">
        <v>3068</v>
      </c>
      <c r="Q374" s="363" t="s">
        <v>300</v>
      </c>
      <c r="R374" s="363" t="s">
        <v>811</v>
      </c>
      <c r="S374" s="363"/>
      <c r="T374" s="365">
        <v>2.7493375167722496</v>
      </c>
      <c r="U374" s="366">
        <v>45</v>
      </c>
      <c r="V374" s="367">
        <v>45931</v>
      </c>
      <c r="W374" s="367"/>
      <c r="X374" s="363" t="s">
        <v>3081</v>
      </c>
      <c r="Y374" s="363" t="s">
        <v>791</v>
      </c>
      <c r="Z374" s="363"/>
      <c r="AA374" s="363" t="s">
        <v>796</v>
      </c>
      <c r="AB374" s="363"/>
      <c r="AC374" s="363"/>
      <c r="AD374" s="363" t="s">
        <v>304</v>
      </c>
      <c r="AE374" s="367">
        <v>45146</v>
      </c>
      <c r="AF374" s="362" t="s">
        <v>3088</v>
      </c>
      <c r="AG374" s="364">
        <v>3.2871495390860274E-4</v>
      </c>
      <c r="AH374" s="364">
        <v>3.1496686250483737E-4</v>
      </c>
      <c r="AI374" s="364">
        <v>0.7082345345017248</v>
      </c>
      <c r="AJ374" s="362" t="s">
        <v>181</v>
      </c>
      <c r="AK374" s="368">
        <v>49.253675307790701</v>
      </c>
      <c r="AL374" s="364">
        <v>4.7400801485764218E-4</v>
      </c>
      <c r="AM374" s="369"/>
      <c r="AN374" s="370">
        <v>15</v>
      </c>
      <c r="AO374" s="371" t="s">
        <v>3082</v>
      </c>
      <c r="AP374" s="371" t="s">
        <v>0</v>
      </c>
      <c r="AQ374" s="371" t="s">
        <v>386</v>
      </c>
      <c r="AR374" s="372" t="s">
        <v>0</v>
      </c>
      <c r="AS374" s="372"/>
      <c r="AT374" s="363"/>
    </row>
    <row r="375" spans="1:46" x14ac:dyDescent="0.3">
      <c r="A375" s="362" t="s">
        <v>842</v>
      </c>
      <c r="B375" s="363" t="s">
        <v>308</v>
      </c>
      <c r="C375" s="363" t="s">
        <v>295</v>
      </c>
      <c r="D375" s="363" t="s">
        <v>778</v>
      </c>
      <c r="E375" s="363" t="s">
        <v>297</v>
      </c>
      <c r="F375" s="363" t="s">
        <v>452</v>
      </c>
      <c r="G375" s="363" t="s">
        <v>463</v>
      </c>
      <c r="H375" s="363" t="s">
        <v>3086</v>
      </c>
      <c r="I375" s="363" t="s">
        <v>796</v>
      </c>
      <c r="J375" s="363" t="s">
        <v>829</v>
      </c>
      <c r="K375" s="363" t="s">
        <v>782</v>
      </c>
      <c r="L375" s="364">
        <v>0.57573481703043172</v>
      </c>
      <c r="M375" s="365">
        <v>0.33</v>
      </c>
      <c r="N375" s="364">
        <v>0.51621065538414823</v>
      </c>
      <c r="O375" s="363" t="s">
        <v>3094</v>
      </c>
      <c r="P375" s="363" t="s">
        <v>3068</v>
      </c>
      <c r="Q375" s="363" t="s">
        <v>300</v>
      </c>
      <c r="R375" s="363" t="s">
        <v>811</v>
      </c>
      <c r="S375" s="363"/>
      <c r="T375" s="365">
        <v>1.719054463412131</v>
      </c>
      <c r="U375" s="366">
        <v>45</v>
      </c>
      <c r="V375" s="367">
        <v>45931</v>
      </c>
      <c r="W375" s="367"/>
      <c r="X375" s="363" t="s">
        <v>3081</v>
      </c>
      <c r="Y375" s="363" t="s">
        <v>791</v>
      </c>
      <c r="Z375" s="363"/>
      <c r="AA375" s="363" t="s">
        <v>796</v>
      </c>
      <c r="AB375" s="363"/>
      <c r="AC375" s="363"/>
      <c r="AD375" s="363" t="s">
        <v>304</v>
      </c>
      <c r="AE375" s="367">
        <v>45146</v>
      </c>
      <c r="AF375" s="362" t="s">
        <v>3088</v>
      </c>
      <c r="AG375" s="364">
        <v>8.2513822203587184E-5</v>
      </c>
      <c r="AH375" s="364">
        <v>7.9062784895304658E-5</v>
      </c>
      <c r="AI375" s="364">
        <v>0.28433005255666577</v>
      </c>
      <c r="AJ375" s="362" t="s">
        <v>0</v>
      </c>
      <c r="AK375" s="368">
        <v>158.45411985303332</v>
      </c>
      <c r="AL375" s="364">
        <v>1.1898519551962265E-4</v>
      </c>
      <c r="AM375" s="369"/>
      <c r="AN375" s="370">
        <v>15</v>
      </c>
      <c r="AO375" s="371" t="s">
        <v>3082</v>
      </c>
      <c r="AP375" s="371" t="s">
        <v>0</v>
      </c>
      <c r="AQ375" s="371" t="s">
        <v>386</v>
      </c>
      <c r="AR375" s="372" t="s">
        <v>0</v>
      </c>
      <c r="AS375" s="372"/>
      <c r="AT375" s="363"/>
    </row>
    <row r="376" spans="1:46" x14ac:dyDescent="0.3">
      <c r="A376" s="362" t="s">
        <v>843</v>
      </c>
      <c r="B376" s="363" t="s">
        <v>308</v>
      </c>
      <c r="C376" s="363" t="s">
        <v>295</v>
      </c>
      <c r="D376" s="363" t="s">
        <v>778</v>
      </c>
      <c r="E376" s="363" t="s">
        <v>297</v>
      </c>
      <c r="F376" s="363" t="s">
        <v>452</v>
      </c>
      <c r="G376" s="363" t="s">
        <v>463</v>
      </c>
      <c r="H376" s="363" t="s">
        <v>3086</v>
      </c>
      <c r="I376" s="363" t="s">
        <v>832</v>
      </c>
      <c r="J376" s="363" t="s">
        <v>833</v>
      </c>
      <c r="K376" s="363" t="s">
        <v>782</v>
      </c>
      <c r="L376" s="364">
        <v>3.617099889773177</v>
      </c>
      <c r="M376" s="365">
        <v>2</v>
      </c>
      <c r="N376" s="364">
        <v>3.2431345985300171</v>
      </c>
      <c r="O376" s="363" t="s">
        <v>3095</v>
      </c>
      <c r="P376" s="363" t="s">
        <v>3068</v>
      </c>
      <c r="Q376" s="363" t="s">
        <v>300</v>
      </c>
      <c r="R376" s="363" t="s">
        <v>811</v>
      </c>
      <c r="S376" s="363"/>
      <c r="T376" s="365">
        <v>2.5698705321851967</v>
      </c>
      <c r="U376" s="366">
        <v>45</v>
      </c>
      <c r="V376" s="367">
        <v>45931</v>
      </c>
      <c r="W376" s="367"/>
      <c r="X376" s="363" t="s">
        <v>3081</v>
      </c>
      <c r="Y376" s="363" t="s">
        <v>835</v>
      </c>
      <c r="Z376" s="363"/>
      <c r="AA376" s="363" t="s">
        <v>832</v>
      </c>
      <c r="AB376" s="363"/>
      <c r="AC376" s="363"/>
      <c r="AD376" s="363" t="s">
        <v>304</v>
      </c>
      <c r="AE376" s="367">
        <v>45146</v>
      </c>
      <c r="AF376" s="362" t="s">
        <v>3088</v>
      </c>
      <c r="AG376" s="364">
        <v>5.1839966659786513E-4</v>
      </c>
      <c r="AH376" s="364">
        <v>4.9671824956671131E-4</v>
      </c>
      <c r="AI376" s="364">
        <v>1.194920923100983</v>
      </c>
      <c r="AJ376" s="362" t="s">
        <v>181</v>
      </c>
      <c r="AK376" s="368">
        <v>19.421206318384876</v>
      </c>
      <c r="AL376" s="364">
        <v>1.6819514487445299E-3</v>
      </c>
      <c r="AM376" s="369"/>
      <c r="AN376" s="370">
        <v>15</v>
      </c>
      <c r="AO376" s="371" t="s">
        <v>3082</v>
      </c>
      <c r="AP376" s="371" t="s">
        <v>0</v>
      </c>
      <c r="AQ376" s="371" t="s">
        <v>386</v>
      </c>
      <c r="AR376" s="372" t="s">
        <v>0</v>
      </c>
      <c r="AS376" s="372"/>
      <c r="AT376" s="363"/>
    </row>
    <row r="377" spans="1:46" x14ac:dyDescent="0.3">
      <c r="A377" s="362" t="s">
        <v>844</v>
      </c>
      <c r="B377" s="363" t="s">
        <v>310</v>
      </c>
      <c r="C377" s="363" t="s">
        <v>295</v>
      </c>
      <c r="D377" s="363" t="s">
        <v>778</v>
      </c>
      <c r="E377" s="363" t="s">
        <v>297</v>
      </c>
      <c r="F377" s="363" t="s">
        <v>452</v>
      </c>
      <c r="G377" s="363" t="s">
        <v>463</v>
      </c>
      <c r="H377" s="363" t="s">
        <v>3086</v>
      </c>
      <c r="I377" s="363" t="s">
        <v>780</v>
      </c>
      <c r="J377" s="363" t="s">
        <v>809</v>
      </c>
      <c r="K377" s="363" t="s">
        <v>782</v>
      </c>
      <c r="L377" s="364">
        <v>0.84490655049837271</v>
      </c>
      <c r="M377" s="365">
        <v>1.2</v>
      </c>
      <c r="N377" s="364">
        <v>0.75755321941572151</v>
      </c>
      <c r="O377" s="363" t="s">
        <v>3087</v>
      </c>
      <c r="P377" s="363" t="s">
        <v>3068</v>
      </c>
      <c r="Q377" s="363" t="s">
        <v>300</v>
      </c>
      <c r="R377" s="363" t="s">
        <v>811</v>
      </c>
      <c r="S377" s="363"/>
      <c r="T377" s="365">
        <v>0.99389752009890775</v>
      </c>
      <c r="U377" s="366">
        <v>45</v>
      </c>
      <c r="V377" s="367">
        <v>45931</v>
      </c>
      <c r="W377" s="367"/>
      <c r="X377" s="363" t="s">
        <v>3081</v>
      </c>
      <c r="Y377" s="363" t="s">
        <v>812</v>
      </c>
      <c r="Z377" s="363"/>
      <c r="AA377" s="363" t="s">
        <v>780</v>
      </c>
      <c r="AB377" s="363"/>
      <c r="AC377" s="363"/>
      <c r="AD377" s="363" t="s">
        <v>304</v>
      </c>
      <c r="AE377" s="367">
        <v>45146</v>
      </c>
      <c r="AF377" s="362" t="s">
        <v>3088</v>
      </c>
      <c r="AG377" s="364">
        <v>1.2109128512681883E-4</v>
      </c>
      <c r="AH377" s="364">
        <v>1.1602679372985672E-4</v>
      </c>
      <c r="AI377" s="364">
        <v>0.7217004531898823</v>
      </c>
      <c r="AJ377" s="362" t="s">
        <v>0</v>
      </c>
      <c r="AK377" s="368">
        <v>47.887022578582915</v>
      </c>
      <c r="AL377" s="364">
        <v>1.7461402043633046E-4</v>
      </c>
      <c r="AM377" s="369"/>
      <c r="AN377" s="370">
        <v>15</v>
      </c>
      <c r="AO377" s="371" t="s">
        <v>3082</v>
      </c>
      <c r="AP377" s="371" t="s">
        <v>0</v>
      </c>
      <c r="AQ377" s="371" t="s">
        <v>386</v>
      </c>
      <c r="AR377" s="372" t="s">
        <v>0</v>
      </c>
      <c r="AS377" s="372"/>
      <c r="AT377" s="363"/>
    </row>
    <row r="378" spans="1:46" x14ac:dyDescent="0.3">
      <c r="A378" s="362" t="s">
        <v>845</v>
      </c>
      <c r="B378" s="363" t="s">
        <v>310</v>
      </c>
      <c r="C378" s="363" t="s">
        <v>295</v>
      </c>
      <c r="D378" s="363" t="s">
        <v>778</v>
      </c>
      <c r="E378" s="363" t="s">
        <v>297</v>
      </c>
      <c r="F378" s="363" t="s">
        <v>452</v>
      </c>
      <c r="G378" s="363" t="s">
        <v>463</v>
      </c>
      <c r="H378" s="363" t="s">
        <v>3086</v>
      </c>
      <c r="I378" s="363" t="s">
        <v>780</v>
      </c>
      <c r="J378" s="363" t="s">
        <v>814</v>
      </c>
      <c r="K378" s="363" t="s">
        <v>782</v>
      </c>
      <c r="L378" s="364">
        <v>1.1376744391826654</v>
      </c>
      <c r="M378" s="365">
        <v>1.5</v>
      </c>
      <c r="N378" s="364">
        <v>1.020052375663838</v>
      </c>
      <c r="O378" s="363" t="s">
        <v>3089</v>
      </c>
      <c r="P378" s="363" t="s">
        <v>3068</v>
      </c>
      <c r="Q378" s="363" t="s">
        <v>300</v>
      </c>
      <c r="R378" s="363" t="s">
        <v>811</v>
      </c>
      <c r="S378" s="363"/>
      <c r="T378" s="365">
        <v>1.4190180810630293</v>
      </c>
      <c r="U378" s="366">
        <v>45</v>
      </c>
      <c r="V378" s="367">
        <v>45931</v>
      </c>
      <c r="W378" s="367"/>
      <c r="X378" s="363" t="s">
        <v>3081</v>
      </c>
      <c r="Y378" s="363" t="s">
        <v>816</v>
      </c>
      <c r="Z378" s="363"/>
      <c r="AA378" s="363" t="s">
        <v>780</v>
      </c>
      <c r="AB378" s="363"/>
      <c r="AC378" s="363"/>
      <c r="AD378" s="363" t="s">
        <v>304</v>
      </c>
      <c r="AE378" s="367">
        <v>45146</v>
      </c>
      <c r="AF378" s="362" t="s">
        <v>3088</v>
      </c>
      <c r="AG378" s="364">
        <v>1.6305052886062004E-4</v>
      </c>
      <c r="AH378" s="364">
        <v>1.5623114462648703E-4</v>
      </c>
      <c r="AI378" s="364">
        <v>0.68064393530050127</v>
      </c>
      <c r="AJ378" s="362" t="s">
        <v>0</v>
      </c>
      <c r="AK378" s="368">
        <v>52.222744485070997</v>
      </c>
      <c r="AL378" s="364">
        <v>4.9382716049382666E-6</v>
      </c>
      <c r="AM378" s="369"/>
      <c r="AN378" s="370">
        <v>15</v>
      </c>
      <c r="AO378" s="371" t="s">
        <v>3082</v>
      </c>
      <c r="AP378" s="371" t="s">
        <v>0</v>
      </c>
      <c r="AQ378" s="371" t="s">
        <v>386</v>
      </c>
      <c r="AR378" s="372" t="s">
        <v>0</v>
      </c>
      <c r="AS378" s="372"/>
      <c r="AT378" s="363"/>
    </row>
    <row r="379" spans="1:46" x14ac:dyDescent="0.3">
      <c r="A379" s="362" t="s">
        <v>846</v>
      </c>
      <c r="B379" s="363" t="s">
        <v>310</v>
      </c>
      <c r="C379" s="363" t="s">
        <v>295</v>
      </c>
      <c r="D379" s="363" t="s">
        <v>778</v>
      </c>
      <c r="E379" s="363" t="s">
        <v>297</v>
      </c>
      <c r="F379" s="363" t="s">
        <v>452</v>
      </c>
      <c r="G379" s="363" t="s">
        <v>463</v>
      </c>
      <c r="H379" s="363" t="s">
        <v>3086</v>
      </c>
      <c r="I379" s="363" t="s">
        <v>780</v>
      </c>
      <c r="J379" s="363" t="s">
        <v>818</v>
      </c>
      <c r="K379" s="363" t="s">
        <v>782</v>
      </c>
      <c r="L379" s="364">
        <v>0.2927678886842926</v>
      </c>
      <c r="M379" s="365">
        <v>0.6</v>
      </c>
      <c r="N379" s="364">
        <v>0.26249915624811643</v>
      </c>
      <c r="O379" s="363" t="s">
        <v>3090</v>
      </c>
      <c r="P379" s="363" t="s">
        <v>3068</v>
      </c>
      <c r="Q379" s="363" t="s">
        <v>300</v>
      </c>
      <c r="R379" s="363" t="s">
        <v>811</v>
      </c>
      <c r="S379" s="363"/>
      <c r="T379" s="365">
        <v>0.99389752009890775</v>
      </c>
      <c r="U379" s="366">
        <v>45</v>
      </c>
      <c r="V379" s="367">
        <v>45931</v>
      </c>
      <c r="W379" s="367"/>
      <c r="X379" s="363" t="s">
        <v>3081</v>
      </c>
      <c r="Y379" s="363" t="s">
        <v>816</v>
      </c>
      <c r="Z379" s="363"/>
      <c r="AA379" s="363" t="s">
        <v>780</v>
      </c>
      <c r="AB379" s="363"/>
      <c r="AC379" s="363"/>
      <c r="AD379" s="363" t="s">
        <v>304</v>
      </c>
      <c r="AE379" s="367">
        <v>45146</v>
      </c>
      <c r="AF379" s="362" t="s">
        <v>3088</v>
      </c>
      <c r="AG379" s="364">
        <v>4.1959243733801191E-5</v>
      </c>
      <c r="AH379" s="364">
        <v>4.0204350896630305E-5</v>
      </c>
      <c r="AI379" s="364">
        <v>0.25007584308379183</v>
      </c>
      <c r="AJ379" s="362" t="s">
        <v>0</v>
      </c>
      <c r="AK379" s="368">
        <v>183.44466357897792</v>
      </c>
      <c r="AL379" s="364">
        <v>6.050536366142044E-5</v>
      </c>
      <c r="AM379" s="369"/>
      <c r="AN379" s="370">
        <v>15</v>
      </c>
      <c r="AO379" s="371" t="s">
        <v>3082</v>
      </c>
      <c r="AP379" s="371" t="s">
        <v>0</v>
      </c>
      <c r="AQ379" s="371" t="s">
        <v>386</v>
      </c>
      <c r="AR379" s="372" t="s">
        <v>0</v>
      </c>
      <c r="AS379" s="372"/>
      <c r="AT379" s="363"/>
    </row>
    <row r="380" spans="1:46" x14ac:dyDescent="0.3">
      <c r="A380" s="362" t="s">
        <v>847</v>
      </c>
      <c r="B380" s="363" t="s">
        <v>310</v>
      </c>
      <c r="C380" s="363" t="s">
        <v>295</v>
      </c>
      <c r="D380" s="363" t="s">
        <v>778</v>
      </c>
      <c r="E380" s="363" t="s">
        <v>297</v>
      </c>
      <c r="F380" s="363" t="s">
        <v>452</v>
      </c>
      <c r="G380" s="363" t="s">
        <v>463</v>
      </c>
      <c r="H380" s="363" t="s">
        <v>3086</v>
      </c>
      <c r="I380" s="363" t="s">
        <v>780</v>
      </c>
      <c r="J380" s="363" t="s">
        <v>821</v>
      </c>
      <c r="K380" s="363" t="s">
        <v>782</v>
      </c>
      <c r="L380" s="364">
        <v>5.9928569284110174E-2</v>
      </c>
      <c r="M380" s="365">
        <v>0.15</v>
      </c>
      <c r="N380" s="364">
        <v>5.3732664954931272E-2</v>
      </c>
      <c r="O380" s="363" t="s">
        <v>3091</v>
      </c>
      <c r="P380" s="363" t="s">
        <v>3068</v>
      </c>
      <c r="Q380" s="363" t="s">
        <v>300</v>
      </c>
      <c r="R380" s="363" t="s">
        <v>811</v>
      </c>
      <c r="S380" s="363"/>
      <c r="T380" s="365">
        <v>0.79122485771818418</v>
      </c>
      <c r="U380" s="366">
        <v>45</v>
      </c>
      <c r="V380" s="367">
        <v>45931</v>
      </c>
      <c r="W380" s="367"/>
      <c r="X380" s="363" t="s">
        <v>3081</v>
      </c>
      <c r="Y380" s="363" t="s">
        <v>823</v>
      </c>
      <c r="Z380" s="363"/>
      <c r="AA380" s="363" t="s">
        <v>780</v>
      </c>
      <c r="AB380" s="363"/>
      <c r="AC380" s="363"/>
      <c r="AD380" s="363" t="s">
        <v>304</v>
      </c>
      <c r="AE380" s="367">
        <v>45146</v>
      </c>
      <c r="AF380" s="362" t="s">
        <v>3088</v>
      </c>
      <c r="AG380" s="364">
        <v>8.5889113608410569E-6</v>
      </c>
      <c r="AH380" s="364">
        <v>8.2296908962907485E-6</v>
      </c>
      <c r="AI380" s="364">
        <v>6.4301913148085338E-2</v>
      </c>
      <c r="AJ380" s="362" t="s">
        <v>0</v>
      </c>
      <c r="AK380" s="368">
        <v>782.74620584210538</v>
      </c>
      <c r="AL380" s="364">
        <v>1.2385237652049445E-5</v>
      </c>
      <c r="AM380" s="369"/>
      <c r="AN380" s="370">
        <v>15</v>
      </c>
      <c r="AO380" s="371" t="s">
        <v>3082</v>
      </c>
      <c r="AP380" s="371" t="s">
        <v>0</v>
      </c>
      <c r="AQ380" s="371" t="s">
        <v>386</v>
      </c>
      <c r="AR380" s="372" t="s">
        <v>0</v>
      </c>
      <c r="AS380" s="372"/>
      <c r="AT380" s="363"/>
    </row>
    <row r="381" spans="1:46" x14ac:dyDescent="0.3">
      <c r="A381" s="362" t="s">
        <v>848</v>
      </c>
      <c r="B381" s="363" t="s">
        <v>310</v>
      </c>
      <c r="C381" s="363" t="s">
        <v>295</v>
      </c>
      <c r="D381" s="363" t="s">
        <v>778</v>
      </c>
      <c r="E381" s="363" t="s">
        <v>297</v>
      </c>
      <c r="F381" s="363" t="s">
        <v>452</v>
      </c>
      <c r="G381" s="363" t="s">
        <v>463</v>
      </c>
      <c r="H381" s="363" t="s">
        <v>3086</v>
      </c>
      <c r="I381" s="363" t="s">
        <v>796</v>
      </c>
      <c r="J381" s="363" t="s">
        <v>809</v>
      </c>
      <c r="K381" s="363" t="s">
        <v>782</v>
      </c>
      <c r="L381" s="364">
        <v>1.66</v>
      </c>
      <c r="M381" s="365">
        <v>2.16</v>
      </c>
      <c r="N381" s="364">
        <v>1.54</v>
      </c>
      <c r="O381" s="363" t="s">
        <v>3092</v>
      </c>
      <c r="P381" s="363" t="s">
        <v>3068</v>
      </c>
      <c r="Q381" s="363" t="s">
        <v>300</v>
      </c>
      <c r="R381" s="363" t="s">
        <v>811</v>
      </c>
      <c r="S381" s="363"/>
      <c r="T381" s="365">
        <v>1.9478912018971424</v>
      </c>
      <c r="U381" s="366">
        <v>45</v>
      </c>
      <c r="V381" s="367">
        <v>45931</v>
      </c>
      <c r="W381" s="367"/>
      <c r="X381" s="363" t="s">
        <v>3081</v>
      </c>
      <c r="Y381" s="363" t="s">
        <v>812</v>
      </c>
      <c r="Z381" s="363"/>
      <c r="AA381" s="363" t="s">
        <v>796</v>
      </c>
      <c r="AB381" s="363"/>
      <c r="AC381" s="363"/>
      <c r="AD381" s="363" t="s">
        <v>304</v>
      </c>
      <c r="AE381" s="367">
        <v>45146</v>
      </c>
      <c r="AF381" s="362" t="s">
        <v>3088</v>
      </c>
      <c r="AG381" s="364">
        <v>2.4620113170501558E-4</v>
      </c>
      <c r="AH381" s="364">
        <v>2.3590407760953276E-4</v>
      </c>
      <c r="AI381" s="364">
        <v>0.74870553808609985</v>
      </c>
      <c r="AJ381" s="362" t="s">
        <v>181</v>
      </c>
      <c r="AK381" s="368">
        <v>45.294432908146568</v>
      </c>
      <c r="AL381" s="364">
        <v>3.5502281933802004E-4</v>
      </c>
      <c r="AM381" s="369"/>
      <c r="AN381" s="370">
        <v>15</v>
      </c>
      <c r="AO381" s="371" t="s">
        <v>3082</v>
      </c>
      <c r="AP381" s="371" t="s">
        <v>0</v>
      </c>
      <c r="AQ381" s="371" t="s">
        <v>386</v>
      </c>
      <c r="AR381" s="372" t="s">
        <v>0</v>
      </c>
      <c r="AS381" s="372"/>
      <c r="AT381" s="363"/>
    </row>
    <row r="382" spans="1:46" x14ac:dyDescent="0.3">
      <c r="A382" s="362" t="s">
        <v>849</v>
      </c>
      <c r="B382" s="363" t="s">
        <v>310</v>
      </c>
      <c r="C382" s="363" t="s">
        <v>295</v>
      </c>
      <c r="D382" s="363" t="s">
        <v>778</v>
      </c>
      <c r="E382" s="363" t="s">
        <v>297</v>
      </c>
      <c r="F382" s="363" t="s">
        <v>452</v>
      </c>
      <c r="G382" s="363" t="s">
        <v>463</v>
      </c>
      <c r="H382" s="363" t="s">
        <v>3086</v>
      </c>
      <c r="I382" s="363" t="s">
        <v>796</v>
      </c>
      <c r="J382" s="363" t="s">
        <v>789</v>
      </c>
      <c r="K382" s="363" t="s">
        <v>782</v>
      </c>
      <c r="L382" s="364">
        <v>2.3531198279400036</v>
      </c>
      <c r="M382" s="365">
        <v>2.5499999999999998</v>
      </c>
      <c r="N382" s="364">
        <v>2.1054911869477535</v>
      </c>
      <c r="O382" s="363" t="s">
        <v>3093</v>
      </c>
      <c r="P382" s="363" t="s">
        <v>3068</v>
      </c>
      <c r="Q382" s="363" t="s">
        <v>300</v>
      </c>
      <c r="R382" s="363" t="s">
        <v>811</v>
      </c>
      <c r="S382" s="363"/>
      <c r="T382" s="365">
        <v>2.7493375167722496</v>
      </c>
      <c r="U382" s="366">
        <v>45</v>
      </c>
      <c r="V382" s="367">
        <v>45931</v>
      </c>
      <c r="W382" s="367"/>
      <c r="X382" s="363" t="s">
        <v>3081</v>
      </c>
      <c r="Y382" s="363" t="s">
        <v>791</v>
      </c>
      <c r="Z382" s="363"/>
      <c r="AA382" s="363" t="s">
        <v>796</v>
      </c>
      <c r="AB382" s="363"/>
      <c r="AC382" s="363"/>
      <c r="AD382" s="363" t="s">
        <v>304</v>
      </c>
      <c r="AE382" s="367">
        <v>45146</v>
      </c>
      <c r="AF382" s="362" t="s">
        <v>3088</v>
      </c>
      <c r="AG382" s="364">
        <v>3.9173970163323149E-4</v>
      </c>
      <c r="AH382" s="364">
        <v>3.7511730921885441E-4</v>
      </c>
      <c r="AI382" s="364">
        <v>0.78483533864669597</v>
      </c>
      <c r="AJ382" s="362" t="s">
        <v>0</v>
      </c>
      <c r="AK382" s="368">
        <v>43.985827850183171</v>
      </c>
      <c r="AL382" s="364">
        <v>4.8631143110759999E-4</v>
      </c>
      <c r="AM382" s="369"/>
      <c r="AN382" s="370">
        <v>15</v>
      </c>
      <c r="AO382" s="371" t="s">
        <v>3082</v>
      </c>
      <c r="AP382" s="371" t="s">
        <v>0</v>
      </c>
      <c r="AQ382" s="371" t="s">
        <v>386</v>
      </c>
      <c r="AR382" s="372" t="s">
        <v>0</v>
      </c>
      <c r="AS382" s="372"/>
      <c r="AT382" s="363"/>
    </row>
    <row r="383" spans="1:46" x14ac:dyDescent="0.3">
      <c r="A383" s="362" t="s">
        <v>850</v>
      </c>
      <c r="B383" s="363" t="s">
        <v>310</v>
      </c>
      <c r="C383" s="363" t="s">
        <v>295</v>
      </c>
      <c r="D383" s="363" t="s">
        <v>778</v>
      </c>
      <c r="E383" s="363" t="s">
        <v>297</v>
      </c>
      <c r="F383" s="363" t="s">
        <v>452</v>
      </c>
      <c r="G383" s="363" t="s">
        <v>463</v>
      </c>
      <c r="H383" s="363" t="s">
        <v>3086</v>
      </c>
      <c r="I383" s="363" t="s">
        <v>796</v>
      </c>
      <c r="J383" s="363" t="s">
        <v>829</v>
      </c>
      <c r="K383" s="363" t="s">
        <v>782</v>
      </c>
      <c r="L383" s="364">
        <v>0.56000000000000005</v>
      </c>
      <c r="M383" s="365">
        <v>0.39</v>
      </c>
      <c r="N383" s="364">
        <v>0.52</v>
      </c>
      <c r="O383" s="363" t="s">
        <v>3094</v>
      </c>
      <c r="P383" s="363" t="s">
        <v>3068</v>
      </c>
      <c r="Q383" s="363" t="s">
        <v>300</v>
      </c>
      <c r="R383" s="363" t="s">
        <v>811</v>
      </c>
      <c r="S383" s="363"/>
      <c r="T383" s="365">
        <v>1.719054463412131</v>
      </c>
      <c r="U383" s="366">
        <v>45</v>
      </c>
      <c r="V383" s="367">
        <v>45931</v>
      </c>
      <c r="W383" s="367"/>
      <c r="X383" s="363" t="s">
        <v>3081</v>
      </c>
      <c r="Y383" s="363" t="s">
        <v>791</v>
      </c>
      <c r="Z383" s="363"/>
      <c r="AA383" s="363" t="s">
        <v>796</v>
      </c>
      <c r="AB383" s="363"/>
      <c r="AC383" s="363"/>
      <c r="AD383" s="363" t="s">
        <v>304</v>
      </c>
      <c r="AE383" s="367">
        <v>45146</v>
      </c>
      <c r="AF383" s="362" t="s">
        <v>3088</v>
      </c>
      <c r="AG383" s="364">
        <v>8.2513822203587184E-5</v>
      </c>
      <c r="AH383" s="364">
        <v>0</v>
      </c>
      <c r="AI383" s="364">
        <v>0.28433005255666577</v>
      </c>
      <c r="AJ383" s="362" t="s">
        <v>0</v>
      </c>
      <c r="AK383" s="368">
        <v>158.45411985303332</v>
      </c>
      <c r="AL383" s="364">
        <v>1.1898519551962265E-4</v>
      </c>
      <c r="AM383" s="369"/>
      <c r="AN383" s="370">
        <v>15</v>
      </c>
      <c r="AO383" s="371" t="s">
        <v>3082</v>
      </c>
      <c r="AP383" s="371" t="s">
        <v>0</v>
      </c>
      <c r="AQ383" s="371" t="s">
        <v>386</v>
      </c>
      <c r="AR383" s="372" t="s">
        <v>0</v>
      </c>
      <c r="AS383" s="372"/>
      <c r="AT383" s="363"/>
    </row>
    <row r="384" spans="1:46" x14ac:dyDescent="0.3">
      <c r="A384" s="362" t="s">
        <v>851</v>
      </c>
      <c r="B384" s="363" t="s">
        <v>310</v>
      </c>
      <c r="C384" s="363" t="s">
        <v>295</v>
      </c>
      <c r="D384" s="363" t="s">
        <v>778</v>
      </c>
      <c r="E384" s="363" t="s">
        <v>297</v>
      </c>
      <c r="F384" s="363" t="s">
        <v>452</v>
      </c>
      <c r="G384" s="363" t="s">
        <v>463</v>
      </c>
      <c r="H384" s="363" t="s">
        <v>3086</v>
      </c>
      <c r="I384" s="363" t="s">
        <v>832</v>
      </c>
      <c r="J384" s="363" t="s">
        <v>833</v>
      </c>
      <c r="K384" s="363" t="s">
        <v>782</v>
      </c>
      <c r="L384" s="364">
        <v>4.0716308804620542</v>
      </c>
      <c r="M384" s="365">
        <v>2</v>
      </c>
      <c r="N384" s="364">
        <v>3.6431561340512211</v>
      </c>
      <c r="O384" s="363" t="s">
        <v>3095</v>
      </c>
      <c r="P384" s="363" t="s">
        <v>3068</v>
      </c>
      <c r="Q384" s="363" t="s">
        <v>300</v>
      </c>
      <c r="R384" s="363" t="s">
        <v>811</v>
      </c>
      <c r="S384" s="363"/>
      <c r="T384" s="365">
        <v>2.5698705321851967</v>
      </c>
      <c r="U384" s="366">
        <v>45</v>
      </c>
      <c r="V384" s="367">
        <v>45931</v>
      </c>
      <c r="W384" s="367"/>
      <c r="X384" s="363" t="s">
        <v>3081</v>
      </c>
      <c r="Y384" s="363" t="s">
        <v>835</v>
      </c>
      <c r="Z384" s="363"/>
      <c r="AA384" s="363" t="s">
        <v>832</v>
      </c>
      <c r="AB384" s="363"/>
      <c r="AC384" s="363"/>
      <c r="AD384" s="363" t="s">
        <v>304</v>
      </c>
      <c r="AE384" s="367">
        <v>45146</v>
      </c>
      <c r="AF384" s="362" t="s">
        <v>3088</v>
      </c>
      <c r="AG384" s="364">
        <v>6.7783180751538187E-4</v>
      </c>
      <c r="AH384" s="364">
        <v>6.4906988665698454E-4</v>
      </c>
      <c r="AI384" s="364">
        <v>1.4528464608919542</v>
      </c>
      <c r="AJ384" s="362" t="s">
        <v>181</v>
      </c>
      <c r="AK384" s="368">
        <v>11.160101559718845</v>
      </c>
      <c r="AL384" s="364">
        <v>8.4147038196215774E-4</v>
      </c>
      <c r="AM384" s="369"/>
      <c r="AN384" s="370">
        <v>15</v>
      </c>
      <c r="AO384" s="371" t="s">
        <v>3082</v>
      </c>
      <c r="AP384" s="371" t="s">
        <v>0</v>
      </c>
      <c r="AQ384" s="371" t="s">
        <v>386</v>
      </c>
      <c r="AR384" s="372" t="s">
        <v>0</v>
      </c>
      <c r="AS384" s="372"/>
      <c r="AT384" s="363"/>
    </row>
    <row r="385" spans="1:46" x14ac:dyDescent="0.3">
      <c r="A385" s="362" t="s">
        <v>852</v>
      </c>
      <c r="B385" s="363" t="s">
        <v>294</v>
      </c>
      <c r="C385" s="363" t="s">
        <v>295</v>
      </c>
      <c r="D385" s="363" t="s">
        <v>778</v>
      </c>
      <c r="E385" s="363" t="s">
        <v>297</v>
      </c>
      <c r="F385" s="363" t="s">
        <v>452</v>
      </c>
      <c r="G385" s="363" t="s">
        <v>453</v>
      </c>
      <c r="H385" s="363" t="s">
        <v>3086</v>
      </c>
      <c r="I385" s="363" t="s">
        <v>853</v>
      </c>
      <c r="J385" s="363" t="s">
        <v>854</v>
      </c>
      <c r="K385" s="363" t="s">
        <v>782</v>
      </c>
      <c r="L385" s="364">
        <v>26.62</v>
      </c>
      <c r="M385" s="365">
        <v>45</v>
      </c>
      <c r="N385" s="364">
        <v>23.87</v>
      </c>
      <c r="O385" s="363" t="s">
        <v>3096</v>
      </c>
      <c r="P385" s="363" t="s">
        <v>3068</v>
      </c>
      <c r="Q385" s="363" t="s">
        <v>300</v>
      </c>
      <c r="R385" s="363" t="s">
        <v>811</v>
      </c>
      <c r="S385" s="363"/>
      <c r="T385" s="365">
        <v>31.803566470010896</v>
      </c>
      <c r="U385" s="366">
        <v>45</v>
      </c>
      <c r="V385" s="367">
        <v>45200</v>
      </c>
      <c r="W385" s="367"/>
      <c r="X385" s="363" t="s">
        <v>3097</v>
      </c>
      <c r="Y385" s="363" t="s">
        <v>855</v>
      </c>
      <c r="Z385" s="363"/>
      <c r="AA385" s="363" t="s">
        <v>856</v>
      </c>
      <c r="AB385" s="363"/>
      <c r="AC385" s="363"/>
      <c r="AD385" s="363" t="s">
        <v>304</v>
      </c>
      <c r="AE385" s="367">
        <v>45146</v>
      </c>
      <c r="AF385" s="362" t="s">
        <v>3088</v>
      </c>
      <c r="AG385" s="364">
        <v>3.8155536363514903E-3</v>
      </c>
      <c r="AH385" s="364">
        <v>3.655972882495325E-3</v>
      </c>
      <c r="AI385" s="364">
        <v>0.71066910358575242</v>
      </c>
      <c r="AJ385" s="362" t="s">
        <v>0</v>
      </c>
      <c r="AK385" s="368">
        <v>49.002756144234233</v>
      </c>
      <c r="AL385" s="364">
        <v>5.555E-3</v>
      </c>
      <c r="AM385" s="369">
        <v>45</v>
      </c>
      <c r="AN385" s="370">
        <v>15</v>
      </c>
      <c r="AO385" s="371" t="s">
        <v>3071</v>
      </c>
      <c r="AP385" s="371" t="s">
        <v>0</v>
      </c>
      <c r="AQ385" s="371" t="s">
        <v>386</v>
      </c>
      <c r="AR385" s="372" t="s">
        <v>0</v>
      </c>
      <c r="AS385" s="372"/>
      <c r="AT385" s="363"/>
    </row>
    <row r="386" spans="1:46" x14ac:dyDescent="0.3">
      <c r="A386" s="362" t="s">
        <v>858</v>
      </c>
      <c r="B386" s="363" t="s">
        <v>308</v>
      </c>
      <c r="C386" s="363" t="s">
        <v>295</v>
      </c>
      <c r="D386" s="363" t="s">
        <v>778</v>
      </c>
      <c r="E386" s="363" t="s">
        <v>297</v>
      </c>
      <c r="F386" s="363" t="s">
        <v>452</v>
      </c>
      <c r="G386" s="363" t="s">
        <v>453</v>
      </c>
      <c r="H386" s="363" t="s">
        <v>3086</v>
      </c>
      <c r="I386" s="363" t="s">
        <v>853</v>
      </c>
      <c r="J386" s="363" t="s">
        <v>854</v>
      </c>
      <c r="K386" s="363" t="s">
        <v>782</v>
      </c>
      <c r="L386" s="364">
        <v>35.21</v>
      </c>
      <c r="M386" s="365">
        <v>45</v>
      </c>
      <c r="N386" s="364">
        <v>31.57</v>
      </c>
      <c r="O386" s="363" t="s">
        <v>3096</v>
      </c>
      <c r="P386" s="363" t="s">
        <v>3068</v>
      </c>
      <c r="Q386" s="363" t="s">
        <v>300</v>
      </c>
      <c r="R386" s="363" t="s">
        <v>811</v>
      </c>
      <c r="S386" s="363"/>
      <c r="T386" s="365">
        <v>31.803566470010896</v>
      </c>
      <c r="U386" s="366">
        <v>45</v>
      </c>
      <c r="V386" s="367">
        <v>45200</v>
      </c>
      <c r="W386" s="367"/>
      <c r="X386" s="363" t="s">
        <v>3097</v>
      </c>
      <c r="Y386" s="363" t="s">
        <v>855</v>
      </c>
      <c r="Z386" s="363"/>
      <c r="AA386" s="363" t="s">
        <v>856</v>
      </c>
      <c r="AB386" s="363"/>
      <c r="AC386" s="363"/>
      <c r="AD386" s="363" t="s">
        <v>304</v>
      </c>
      <c r="AE386" s="367">
        <v>45146</v>
      </c>
      <c r="AF386" s="362" t="s">
        <v>3088</v>
      </c>
      <c r="AG386" s="364">
        <v>0</v>
      </c>
      <c r="AH386" s="364">
        <v>4.8350924051061769E-3</v>
      </c>
      <c r="AI386" s="364">
        <v>0.93987315982108655</v>
      </c>
      <c r="AJ386" s="362" t="s">
        <v>0</v>
      </c>
      <c r="AK386" s="368">
        <v>31.201859453542717</v>
      </c>
      <c r="AL386" s="364">
        <v>7.3330000000000001E-3</v>
      </c>
      <c r="AM386" s="369">
        <v>45</v>
      </c>
      <c r="AN386" s="370">
        <v>15</v>
      </c>
      <c r="AO386" s="371" t="s">
        <v>3071</v>
      </c>
      <c r="AP386" s="371" t="s">
        <v>0</v>
      </c>
      <c r="AQ386" s="371" t="s">
        <v>386</v>
      </c>
      <c r="AR386" s="372" t="s">
        <v>0</v>
      </c>
      <c r="AS386" s="372"/>
      <c r="AT386" s="363"/>
    </row>
    <row r="387" spans="1:46" x14ac:dyDescent="0.3">
      <c r="A387" s="362" t="s">
        <v>859</v>
      </c>
      <c r="B387" s="363" t="s">
        <v>310</v>
      </c>
      <c r="C387" s="363" t="s">
        <v>295</v>
      </c>
      <c r="D387" s="363" t="s">
        <v>778</v>
      </c>
      <c r="E387" s="363" t="s">
        <v>297</v>
      </c>
      <c r="F387" s="363" t="s">
        <v>452</v>
      </c>
      <c r="G387" s="363" t="s">
        <v>453</v>
      </c>
      <c r="H387" s="363" t="s">
        <v>3086</v>
      </c>
      <c r="I387" s="363" t="s">
        <v>853</v>
      </c>
      <c r="J387" s="363" t="s">
        <v>854</v>
      </c>
      <c r="K387" s="363" t="s">
        <v>782</v>
      </c>
      <c r="L387" s="364">
        <v>42.36</v>
      </c>
      <c r="M387" s="365">
        <v>45</v>
      </c>
      <c r="N387" s="364">
        <v>37.979999999999997</v>
      </c>
      <c r="O387" s="363" t="s">
        <v>3096</v>
      </c>
      <c r="P387" s="363" t="s">
        <v>3068</v>
      </c>
      <c r="Q387" s="363" t="s">
        <v>300</v>
      </c>
      <c r="R387" s="363" t="s">
        <v>811</v>
      </c>
      <c r="S387" s="363"/>
      <c r="T387" s="365">
        <v>31.803566470010896</v>
      </c>
      <c r="U387" s="366">
        <v>45</v>
      </c>
      <c r="V387" s="367">
        <v>45200</v>
      </c>
      <c r="W387" s="367"/>
      <c r="X387" s="363" t="s">
        <v>3097</v>
      </c>
      <c r="Y387" s="363" t="s">
        <v>855</v>
      </c>
      <c r="Z387" s="363"/>
      <c r="AA387" s="363" t="s">
        <v>856</v>
      </c>
      <c r="AB387" s="363"/>
      <c r="AC387" s="363"/>
      <c r="AD387" s="363" t="s">
        <v>304</v>
      </c>
      <c r="AE387" s="367">
        <v>45146</v>
      </c>
      <c r="AF387" s="362" t="s">
        <v>3088</v>
      </c>
      <c r="AG387" s="364">
        <v>0</v>
      </c>
      <c r="AH387" s="364">
        <v>5.8170985930534004E-3</v>
      </c>
      <c r="AI387" s="364">
        <v>1.1307611887355098</v>
      </c>
      <c r="AJ387" s="362" t="s">
        <v>181</v>
      </c>
      <c r="AK387" s="368">
        <v>21.884457845994724</v>
      </c>
      <c r="AL387" s="364">
        <v>8.6660000000000001E-3</v>
      </c>
      <c r="AM387" s="369">
        <v>45</v>
      </c>
      <c r="AN387" s="370">
        <v>15</v>
      </c>
      <c r="AO387" s="371" t="s">
        <v>3071</v>
      </c>
      <c r="AP387" s="371" t="s">
        <v>0</v>
      </c>
      <c r="AQ387" s="371" t="s">
        <v>386</v>
      </c>
      <c r="AR387" s="372" t="s">
        <v>0</v>
      </c>
      <c r="AS387" s="372"/>
      <c r="AT387" s="363"/>
    </row>
    <row r="388" spans="1:46" x14ac:dyDescent="0.3">
      <c r="A388" s="362" t="s">
        <v>860</v>
      </c>
      <c r="B388" s="363" t="s">
        <v>294</v>
      </c>
      <c r="C388" s="363" t="s">
        <v>295</v>
      </c>
      <c r="D388" s="363" t="s">
        <v>778</v>
      </c>
      <c r="E388" s="363" t="s">
        <v>297</v>
      </c>
      <c r="F388" s="363" t="s">
        <v>452</v>
      </c>
      <c r="G388" s="363" t="s">
        <v>453</v>
      </c>
      <c r="H388" s="363" t="s">
        <v>3086</v>
      </c>
      <c r="I388" s="363" t="s">
        <v>853</v>
      </c>
      <c r="J388" s="363" t="s">
        <v>861</v>
      </c>
      <c r="K388" s="363" t="s">
        <v>782</v>
      </c>
      <c r="L388" s="364">
        <v>14.34</v>
      </c>
      <c r="M388" s="365">
        <v>45</v>
      </c>
      <c r="N388" s="364">
        <v>12.86</v>
      </c>
      <c r="O388" s="363" t="s">
        <v>3098</v>
      </c>
      <c r="P388" s="363" t="s">
        <v>3068</v>
      </c>
      <c r="Q388" s="363" t="s">
        <v>300</v>
      </c>
      <c r="R388" s="363" t="s">
        <v>811</v>
      </c>
      <c r="S388" s="363"/>
      <c r="T388" s="365">
        <v>31.803566470010896</v>
      </c>
      <c r="U388" s="366">
        <v>45</v>
      </c>
      <c r="V388" s="367">
        <v>45200</v>
      </c>
      <c r="W388" s="367"/>
      <c r="X388" s="363" t="s">
        <v>3097</v>
      </c>
      <c r="Y388" s="363" t="s">
        <v>855</v>
      </c>
      <c r="Z388" s="363"/>
      <c r="AA388" s="363" t="s">
        <v>856</v>
      </c>
      <c r="AB388" s="363"/>
      <c r="AC388" s="363"/>
      <c r="AD388" s="363" t="s">
        <v>304</v>
      </c>
      <c r="AE388" s="367">
        <v>45146</v>
      </c>
      <c r="AF388" s="362" t="s">
        <v>3088</v>
      </c>
      <c r="AG388" s="364">
        <v>2.0549207664004223E-3</v>
      </c>
      <c r="AH388" s="364">
        <v>1.9689762780586368E-3</v>
      </c>
      <c r="AI388" s="364">
        <v>0.38274096977286098</v>
      </c>
      <c r="AJ388" s="362" t="s">
        <v>0</v>
      </c>
      <c r="AK388" s="368">
        <v>111.54342948724231</v>
      </c>
      <c r="AL388" s="364">
        <v>2.8879999999999999E-3</v>
      </c>
      <c r="AM388" s="369">
        <v>45</v>
      </c>
      <c r="AN388" s="370">
        <v>15</v>
      </c>
      <c r="AO388" s="371" t="s">
        <v>3071</v>
      </c>
      <c r="AP388" s="371" t="s">
        <v>0</v>
      </c>
      <c r="AQ388" s="371" t="s">
        <v>386</v>
      </c>
      <c r="AR388" s="372" t="s">
        <v>0</v>
      </c>
      <c r="AS388" s="372"/>
      <c r="AT388" s="363"/>
    </row>
    <row r="389" spans="1:46" x14ac:dyDescent="0.3">
      <c r="A389" s="362" t="s">
        <v>862</v>
      </c>
      <c r="B389" s="363" t="s">
        <v>308</v>
      </c>
      <c r="C389" s="363" t="s">
        <v>295</v>
      </c>
      <c r="D389" s="363" t="s">
        <v>778</v>
      </c>
      <c r="E389" s="363" t="s">
        <v>297</v>
      </c>
      <c r="F389" s="363" t="s">
        <v>452</v>
      </c>
      <c r="G389" s="363" t="s">
        <v>453</v>
      </c>
      <c r="H389" s="363" t="s">
        <v>3086</v>
      </c>
      <c r="I389" s="363" t="s">
        <v>853</v>
      </c>
      <c r="J389" s="363" t="s">
        <v>861</v>
      </c>
      <c r="K389" s="363" t="s">
        <v>782</v>
      </c>
      <c r="L389" s="364">
        <v>19.309999999999999</v>
      </c>
      <c r="M389" s="365">
        <v>45</v>
      </c>
      <c r="N389" s="364">
        <v>17.309999999999999</v>
      </c>
      <c r="O389" s="363" t="s">
        <v>3098</v>
      </c>
      <c r="P389" s="363" t="s">
        <v>3068</v>
      </c>
      <c r="Q389" s="363" t="s">
        <v>300</v>
      </c>
      <c r="R389" s="363" t="s">
        <v>811</v>
      </c>
      <c r="S389" s="363"/>
      <c r="T389" s="365">
        <v>31.803566470010896</v>
      </c>
      <c r="U389" s="366">
        <v>45</v>
      </c>
      <c r="V389" s="367">
        <v>45200</v>
      </c>
      <c r="W389" s="367"/>
      <c r="X389" s="363" t="s">
        <v>3097</v>
      </c>
      <c r="Y389" s="363" t="s">
        <v>855</v>
      </c>
      <c r="Z389" s="363"/>
      <c r="AA389" s="363" t="s">
        <v>856</v>
      </c>
      <c r="AB389" s="363"/>
      <c r="AC389" s="363"/>
      <c r="AD389" s="363" t="s">
        <v>304</v>
      </c>
      <c r="AE389" s="367">
        <v>45146</v>
      </c>
      <c r="AF389" s="362" t="s">
        <v>3088</v>
      </c>
      <c r="AG389" s="364">
        <v>2.7675393838142259E-3</v>
      </c>
      <c r="AH389" s="364">
        <v>2.6517905139810103E-3</v>
      </c>
      <c r="AI389" s="364">
        <v>0.51547034073781761</v>
      </c>
      <c r="AJ389" s="362" t="s">
        <v>0</v>
      </c>
      <c r="AK389" s="368">
        <v>76.64429435285021</v>
      </c>
      <c r="AL389" s="364">
        <v>4.0000000000000001E-3</v>
      </c>
      <c r="AM389" s="369">
        <v>45</v>
      </c>
      <c r="AN389" s="370">
        <v>15</v>
      </c>
      <c r="AO389" s="371" t="s">
        <v>3071</v>
      </c>
      <c r="AP389" s="371" t="s">
        <v>0</v>
      </c>
      <c r="AQ389" s="371" t="s">
        <v>386</v>
      </c>
      <c r="AR389" s="372" t="s">
        <v>0</v>
      </c>
      <c r="AS389" s="372"/>
      <c r="AT389" s="363"/>
    </row>
    <row r="390" spans="1:46" x14ac:dyDescent="0.3">
      <c r="A390" s="362" t="s">
        <v>863</v>
      </c>
      <c r="B390" s="363" t="s">
        <v>310</v>
      </c>
      <c r="C390" s="363" t="s">
        <v>295</v>
      </c>
      <c r="D390" s="363" t="s">
        <v>778</v>
      </c>
      <c r="E390" s="363" t="s">
        <v>297</v>
      </c>
      <c r="F390" s="363" t="s">
        <v>452</v>
      </c>
      <c r="G390" s="363" t="s">
        <v>453</v>
      </c>
      <c r="H390" s="363" t="s">
        <v>3086</v>
      </c>
      <c r="I390" s="363" t="s">
        <v>853</v>
      </c>
      <c r="J390" s="363" t="s">
        <v>861</v>
      </c>
      <c r="K390" s="363" t="s">
        <v>782</v>
      </c>
      <c r="L390" s="364">
        <v>23.66</v>
      </c>
      <c r="M390" s="365">
        <v>45</v>
      </c>
      <c r="N390" s="364">
        <v>21.21</v>
      </c>
      <c r="O390" s="363" t="s">
        <v>3098</v>
      </c>
      <c r="P390" s="363" t="s">
        <v>3068</v>
      </c>
      <c r="Q390" s="363" t="s">
        <v>300</v>
      </c>
      <c r="R390" s="363" t="s">
        <v>811</v>
      </c>
      <c r="S390" s="363"/>
      <c r="T390" s="365">
        <v>31.803566470010896</v>
      </c>
      <c r="U390" s="366">
        <v>45</v>
      </c>
      <c r="V390" s="367">
        <v>45200</v>
      </c>
      <c r="W390" s="367"/>
      <c r="X390" s="363" t="s">
        <v>3097</v>
      </c>
      <c r="Y390" s="363" t="s">
        <v>855</v>
      </c>
      <c r="Z390" s="363"/>
      <c r="AA390" s="363" t="s">
        <v>856</v>
      </c>
      <c r="AB390" s="363"/>
      <c r="AC390" s="363"/>
      <c r="AD390" s="363" t="s">
        <v>304</v>
      </c>
      <c r="AE390" s="367">
        <v>45146</v>
      </c>
      <c r="AF390" s="362" t="s">
        <v>3088</v>
      </c>
      <c r="AG390" s="364">
        <v>0</v>
      </c>
      <c r="AH390" s="364">
        <v>3.2487406346683478E-3</v>
      </c>
      <c r="AI390" s="364">
        <v>0.63150894955395387</v>
      </c>
      <c r="AJ390" s="362" t="s">
        <v>0</v>
      </c>
      <c r="AK390" s="368">
        <v>58.152647748017159</v>
      </c>
      <c r="AL390" s="364">
        <v>4.888E-3</v>
      </c>
      <c r="AM390" s="369">
        <v>45</v>
      </c>
      <c r="AN390" s="370">
        <v>15</v>
      </c>
      <c r="AO390" s="371" t="s">
        <v>3071</v>
      </c>
      <c r="AP390" s="371" t="s">
        <v>0</v>
      </c>
      <c r="AQ390" s="371" t="s">
        <v>386</v>
      </c>
      <c r="AR390" s="372" t="s">
        <v>0</v>
      </c>
      <c r="AS390" s="372"/>
      <c r="AT390" s="363"/>
    </row>
    <row r="391" spans="1:46" x14ac:dyDescent="0.3">
      <c r="A391" s="362" t="s">
        <v>864</v>
      </c>
      <c r="B391" s="363" t="s">
        <v>294</v>
      </c>
      <c r="C391" s="363" t="s">
        <v>295</v>
      </c>
      <c r="D391" s="363" t="s">
        <v>778</v>
      </c>
      <c r="E391" s="363" t="s">
        <v>297</v>
      </c>
      <c r="F391" s="363" t="s">
        <v>452</v>
      </c>
      <c r="G391" s="363" t="s">
        <v>453</v>
      </c>
      <c r="H391" s="363" t="s">
        <v>3079</v>
      </c>
      <c r="I391" s="363" t="s">
        <v>853</v>
      </c>
      <c r="J391" s="363" t="s">
        <v>854</v>
      </c>
      <c r="K391" s="363" t="s">
        <v>782</v>
      </c>
      <c r="L391" s="364">
        <v>19.684873603175095</v>
      </c>
      <c r="M391" s="365">
        <v>45</v>
      </c>
      <c r="N391" s="364">
        <v>17.713639059605402</v>
      </c>
      <c r="O391" s="363" t="s">
        <v>3099</v>
      </c>
      <c r="P391" s="363" t="s">
        <v>3068</v>
      </c>
      <c r="Q391" s="363" t="s">
        <v>300</v>
      </c>
      <c r="R391" s="363" t="s">
        <v>785</v>
      </c>
      <c r="S391" s="363"/>
      <c r="T391" s="365">
        <v>31.210707940122539</v>
      </c>
      <c r="U391" s="366">
        <v>25</v>
      </c>
      <c r="V391" s="367">
        <v>45931</v>
      </c>
      <c r="W391" s="367"/>
      <c r="X391" s="363" t="s">
        <v>3097</v>
      </c>
      <c r="Y391" s="363" t="s">
        <v>855</v>
      </c>
      <c r="Z391" s="363"/>
      <c r="AA391" s="363" t="s">
        <v>856</v>
      </c>
      <c r="AB391" s="363"/>
      <c r="AC391" s="363"/>
      <c r="AD391" s="363" t="s">
        <v>304</v>
      </c>
      <c r="AE391" s="367">
        <v>45069</v>
      </c>
      <c r="AF391" s="362" t="s">
        <v>2582</v>
      </c>
      <c r="AG391" s="364">
        <v>2.9557852644832936E-3</v>
      </c>
      <c r="AH391" s="364">
        <v>2.8382570493622346E-3</v>
      </c>
      <c r="AI391" s="364">
        <v>0.43582085417558991</v>
      </c>
      <c r="AJ391" s="362" t="s">
        <v>0</v>
      </c>
      <c r="AK391" s="368">
        <v>97.247947241746175</v>
      </c>
      <c r="AL391" s="364">
        <v>7.1999999999999998E-3</v>
      </c>
      <c r="AM391" s="369">
        <v>45</v>
      </c>
      <c r="AN391" s="370">
        <v>15</v>
      </c>
      <c r="AO391" s="371" t="s">
        <v>3071</v>
      </c>
      <c r="AP391" s="371" t="s">
        <v>0</v>
      </c>
      <c r="AQ391" s="371" t="s">
        <v>386</v>
      </c>
      <c r="AR391" s="372" t="s">
        <v>0</v>
      </c>
      <c r="AS391" s="372"/>
      <c r="AT391" s="363"/>
    </row>
    <row r="392" spans="1:46" x14ac:dyDescent="0.3">
      <c r="A392" s="362" t="s">
        <v>866</v>
      </c>
      <c r="B392" s="363" t="s">
        <v>308</v>
      </c>
      <c r="C392" s="363" t="s">
        <v>295</v>
      </c>
      <c r="D392" s="363" t="s">
        <v>778</v>
      </c>
      <c r="E392" s="363" t="s">
        <v>297</v>
      </c>
      <c r="F392" s="363" t="s">
        <v>452</v>
      </c>
      <c r="G392" s="363" t="s">
        <v>453</v>
      </c>
      <c r="H392" s="363" t="s">
        <v>3079</v>
      </c>
      <c r="I392" s="363" t="s">
        <v>853</v>
      </c>
      <c r="J392" s="363" t="s">
        <v>854</v>
      </c>
      <c r="K392" s="363" t="s">
        <v>782</v>
      </c>
      <c r="L392" s="364">
        <v>23.453507247480939</v>
      </c>
      <c r="M392" s="365">
        <v>45</v>
      </c>
      <c r="N392" s="364">
        <v>21.11886534046819</v>
      </c>
      <c r="O392" s="363" t="s">
        <v>3099</v>
      </c>
      <c r="P392" s="363" t="s">
        <v>3068</v>
      </c>
      <c r="Q392" s="363" t="s">
        <v>300</v>
      </c>
      <c r="R392" s="363" t="s">
        <v>785</v>
      </c>
      <c r="S392" s="363"/>
      <c r="T392" s="365">
        <v>31.210707940122539</v>
      </c>
      <c r="U392" s="366">
        <v>25</v>
      </c>
      <c r="V392" s="367">
        <v>45931</v>
      </c>
      <c r="W392" s="367"/>
      <c r="X392" s="363" t="s">
        <v>3097</v>
      </c>
      <c r="Y392" s="363" t="s">
        <v>855</v>
      </c>
      <c r="Z392" s="363"/>
      <c r="AA392" s="363" t="s">
        <v>856</v>
      </c>
      <c r="AB392" s="363"/>
      <c r="AC392" s="363"/>
      <c r="AD392" s="363" t="s">
        <v>304</v>
      </c>
      <c r="AE392" s="367">
        <v>45069</v>
      </c>
      <c r="AF392" s="362" t="s">
        <v>2582</v>
      </c>
      <c r="AG392" s="364">
        <v>3.6236216662609692E-3</v>
      </c>
      <c r="AH392" s="364">
        <v>3.4798159023468282E-3</v>
      </c>
      <c r="AI392" s="364">
        <v>0.53191422376804853</v>
      </c>
      <c r="AJ392" s="362" t="s">
        <v>0</v>
      </c>
      <c r="AK392" s="368">
        <v>76.777744812508431</v>
      </c>
      <c r="AL392" s="364">
        <v>8.8000000000000005E-3</v>
      </c>
      <c r="AM392" s="369">
        <v>45</v>
      </c>
      <c r="AN392" s="370">
        <v>15</v>
      </c>
      <c r="AO392" s="371" t="s">
        <v>3071</v>
      </c>
      <c r="AP392" s="371" t="s">
        <v>0</v>
      </c>
      <c r="AQ392" s="371" t="s">
        <v>386</v>
      </c>
      <c r="AR392" s="372" t="s">
        <v>0</v>
      </c>
      <c r="AS392" s="372"/>
      <c r="AT392" s="363"/>
    </row>
    <row r="393" spans="1:46" x14ac:dyDescent="0.3">
      <c r="A393" s="362" t="s">
        <v>867</v>
      </c>
      <c r="B393" s="363" t="s">
        <v>310</v>
      </c>
      <c r="C393" s="363" t="s">
        <v>295</v>
      </c>
      <c r="D393" s="363" t="s">
        <v>778</v>
      </c>
      <c r="E393" s="363" t="s">
        <v>297</v>
      </c>
      <c r="F393" s="363" t="s">
        <v>452</v>
      </c>
      <c r="G393" s="363" t="s">
        <v>453</v>
      </c>
      <c r="H393" s="363" t="s">
        <v>3079</v>
      </c>
      <c r="I393" s="363" t="s">
        <v>853</v>
      </c>
      <c r="J393" s="363" t="s">
        <v>854</v>
      </c>
      <c r="K393" s="363" t="s">
        <v>782</v>
      </c>
      <c r="L393" s="364">
        <v>23.453507247480939</v>
      </c>
      <c r="M393" s="365">
        <v>45</v>
      </c>
      <c r="N393" s="364">
        <v>21.11886534046819</v>
      </c>
      <c r="O393" s="363" t="s">
        <v>3099</v>
      </c>
      <c r="P393" s="363" t="s">
        <v>3068</v>
      </c>
      <c r="Q393" s="363" t="s">
        <v>300</v>
      </c>
      <c r="R393" s="363" t="s">
        <v>785</v>
      </c>
      <c r="S393" s="363"/>
      <c r="T393" s="365">
        <v>31.210707940122539</v>
      </c>
      <c r="U393" s="366">
        <v>25</v>
      </c>
      <c r="V393" s="367">
        <v>45931</v>
      </c>
      <c r="W393" s="367"/>
      <c r="X393" s="363" t="s">
        <v>3097</v>
      </c>
      <c r="Y393" s="363" t="s">
        <v>855</v>
      </c>
      <c r="Z393" s="363"/>
      <c r="AA393" s="363" t="s">
        <v>856</v>
      </c>
      <c r="AB393" s="363"/>
      <c r="AC393" s="363"/>
      <c r="AD393" s="363" t="s">
        <v>304</v>
      </c>
      <c r="AE393" s="367">
        <v>45069</v>
      </c>
      <c r="AF393" s="362" t="s">
        <v>2582</v>
      </c>
      <c r="AG393" s="364">
        <v>3.6236216662609692E-3</v>
      </c>
      <c r="AH393" s="364">
        <v>3.4798159023468282E-3</v>
      </c>
      <c r="AI393" s="364">
        <v>0.53191422376804853</v>
      </c>
      <c r="AJ393" s="362" t="s">
        <v>0</v>
      </c>
      <c r="AK393" s="368">
        <v>76.777744812508431</v>
      </c>
      <c r="AL393" s="364">
        <v>8.8000000000000005E-3</v>
      </c>
      <c r="AM393" s="369">
        <v>45</v>
      </c>
      <c r="AN393" s="370">
        <v>15</v>
      </c>
      <c r="AO393" s="371" t="s">
        <v>3071</v>
      </c>
      <c r="AP393" s="371" t="s">
        <v>0</v>
      </c>
      <c r="AQ393" s="371" t="s">
        <v>386</v>
      </c>
      <c r="AR393" s="372" t="s">
        <v>0</v>
      </c>
      <c r="AS393" s="372"/>
      <c r="AT393" s="363"/>
    </row>
    <row r="394" spans="1:46" x14ac:dyDescent="0.3">
      <c r="A394" s="362" t="s">
        <v>868</v>
      </c>
      <c r="B394" s="363" t="s">
        <v>294</v>
      </c>
      <c r="C394" s="363" t="s">
        <v>295</v>
      </c>
      <c r="D394" s="363" t="s">
        <v>778</v>
      </c>
      <c r="E394" s="363" t="s">
        <v>297</v>
      </c>
      <c r="F394" s="363" t="s">
        <v>452</v>
      </c>
      <c r="G394" s="363" t="s">
        <v>453</v>
      </c>
      <c r="H394" s="363" t="s">
        <v>3079</v>
      </c>
      <c r="I394" s="363" t="s">
        <v>853</v>
      </c>
      <c r="J394" s="363" t="s">
        <v>861</v>
      </c>
      <c r="K394" s="363" t="s">
        <v>782</v>
      </c>
      <c r="L394" s="364">
        <v>8.7760966146325501</v>
      </c>
      <c r="M394" s="365">
        <v>45</v>
      </c>
      <c r="N394" s="364">
        <v>7.897262177937038</v>
      </c>
      <c r="O394" s="363" t="s">
        <v>3100</v>
      </c>
      <c r="P394" s="363" t="s">
        <v>3068</v>
      </c>
      <c r="Q394" s="363" t="s">
        <v>300</v>
      </c>
      <c r="R394" s="363" t="s">
        <v>785</v>
      </c>
      <c r="S394" s="363"/>
      <c r="T394" s="365">
        <v>31.210707940122539</v>
      </c>
      <c r="U394" s="366">
        <v>25</v>
      </c>
      <c r="V394" s="367">
        <v>45931</v>
      </c>
      <c r="W394" s="367"/>
      <c r="X394" s="363" t="s">
        <v>3097</v>
      </c>
      <c r="Y394" s="363" t="s">
        <v>855</v>
      </c>
      <c r="Z394" s="363"/>
      <c r="AA394" s="363" t="s">
        <v>856</v>
      </c>
      <c r="AB394" s="363"/>
      <c r="AC394" s="363"/>
      <c r="AD394" s="363" t="s">
        <v>304</v>
      </c>
      <c r="AE394" s="367">
        <v>45069</v>
      </c>
      <c r="AF394" s="362" t="s">
        <v>2582</v>
      </c>
      <c r="AG394" s="364">
        <v>1.3177761552417863E-3</v>
      </c>
      <c r="AH394" s="364">
        <v>1.265378614285193E-3</v>
      </c>
      <c r="AI394" s="364">
        <v>0.19430177709140756</v>
      </c>
      <c r="AJ394" s="362" t="s">
        <v>0</v>
      </c>
      <c r="AK394" s="368">
        <v>249.43808683708809</v>
      </c>
      <c r="AL394" s="364">
        <v>3.2000000000000002E-3</v>
      </c>
      <c r="AM394" s="369">
        <v>45</v>
      </c>
      <c r="AN394" s="370">
        <v>15</v>
      </c>
      <c r="AO394" s="371" t="s">
        <v>3071</v>
      </c>
      <c r="AP394" s="371" t="s">
        <v>0</v>
      </c>
      <c r="AQ394" s="371" t="s">
        <v>386</v>
      </c>
      <c r="AR394" s="372" t="s">
        <v>0</v>
      </c>
      <c r="AS394" s="372"/>
      <c r="AT394" s="363"/>
    </row>
    <row r="395" spans="1:46" x14ac:dyDescent="0.3">
      <c r="A395" s="362" t="s">
        <v>870</v>
      </c>
      <c r="B395" s="363" t="s">
        <v>308</v>
      </c>
      <c r="C395" s="363" t="s">
        <v>295</v>
      </c>
      <c r="D395" s="363" t="s">
        <v>778</v>
      </c>
      <c r="E395" s="363" t="s">
        <v>297</v>
      </c>
      <c r="F395" s="363" t="s">
        <v>452</v>
      </c>
      <c r="G395" s="363" t="s">
        <v>453</v>
      </c>
      <c r="H395" s="363" t="s">
        <v>3079</v>
      </c>
      <c r="I395" s="363" t="s">
        <v>853</v>
      </c>
      <c r="J395" s="363" t="s">
        <v>861</v>
      </c>
      <c r="K395" s="363" t="s">
        <v>782</v>
      </c>
      <c r="L395" s="364">
        <v>11.655826535344113</v>
      </c>
      <c r="M395" s="365">
        <v>45</v>
      </c>
      <c r="N395" s="364">
        <v>10.49556590553113</v>
      </c>
      <c r="O395" s="363" t="s">
        <v>3100</v>
      </c>
      <c r="P395" s="363" t="s">
        <v>3068</v>
      </c>
      <c r="Q395" s="363" t="s">
        <v>300</v>
      </c>
      <c r="R395" s="363" t="s">
        <v>785</v>
      </c>
      <c r="S395" s="363"/>
      <c r="T395" s="365">
        <v>31.210707940122539</v>
      </c>
      <c r="U395" s="366">
        <v>25</v>
      </c>
      <c r="V395" s="367">
        <v>45931</v>
      </c>
      <c r="W395" s="367"/>
      <c r="X395" s="363" t="s">
        <v>3097</v>
      </c>
      <c r="Y395" s="363" t="s">
        <v>855</v>
      </c>
      <c r="Z395" s="363"/>
      <c r="AA395" s="363" t="s">
        <v>856</v>
      </c>
      <c r="AB395" s="363"/>
      <c r="AC395" s="363"/>
      <c r="AD395" s="363" t="s">
        <v>304</v>
      </c>
      <c r="AE395" s="367">
        <v>45069</v>
      </c>
      <c r="AF395" s="362" t="s">
        <v>2582</v>
      </c>
      <c r="AG395" s="364">
        <v>1.8008524322599515E-3</v>
      </c>
      <c r="AH395" s="364">
        <v>1.7293844415121752E-3</v>
      </c>
      <c r="AI395" s="364">
        <v>0.26434851975448137</v>
      </c>
      <c r="AJ395" s="362" t="s">
        <v>0</v>
      </c>
      <c r="AK395" s="368">
        <v>180.79137273811713</v>
      </c>
      <c r="AL395" s="364">
        <v>4.4000000000000003E-3</v>
      </c>
      <c r="AM395" s="369">
        <v>45</v>
      </c>
      <c r="AN395" s="370">
        <v>15</v>
      </c>
      <c r="AO395" s="371" t="s">
        <v>3071</v>
      </c>
      <c r="AP395" s="371" t="s">
        <v>0</v>
      </c>
      <c r="AQ395" s="371" t="s">
        <v>386</v>
      </c>
      <c r="AR395" s="372" t="s">
        <v>0</v>
      </c>
      <c r="AS395" s="372"/>
      <c r="AT395" s="363"/>
    </row>
    <row r="396" spans="1:46" x14ac:dyDescent="0.3">
      <c r="A396" s="362" t="s">
        <v>871</v>
      </c>
      <c r="B396" s="363" t="s">
        <v>310</v>
      </c>
      <c r="C396" s="363" t="s">
        <v>295</v>
      </c>
      <c r="D396" s="363" t="s">
        <v>778</v>
      </c>
      <c r="E396" s="363" t="s">
        <v>297</v>
      </c>
      <c r="F396" s="363" t="s">
        <v>452</v>
      </c>
      <c r="G396" s="363" t="s">
        <v>453</v>
      </c>
      <c r="H396" s="363" t="s">
        <v>3079</v>
      </c>
      <c r="I396" s="363" t="s">
        <v>853</v>
      </c>
      <c r="J396" s="363" t="s">
        <v>861</v>
      </c>
      <c r="K396" s="363" t="s">
        <v>782</v>
      </c>
      <c r="L396" s="364">
        <v>11.655826535344113</v>
      </c>
      <c r="M396" s="365">
        <v>45</v>
      </c>
      <c r="N396" s="364">
        <v>10.49556590553113</v>
      </c>
      <c r="O396" s="363" t="s">
        <v>3100</v>
      </c>
      <c r="P396" s="363" t="s">
        <v>3068</v>
      </c>
      <c r="Q396" s="363" t="s">
        <v>300</v>
      </c>
      <c r="R396" s="363" t="s">
        <v>785</v>
      </c>
      <c r="S396" s="363"/>
      <c r="T396" s="365">
        <v>31.210707940122539</v>
      </c>
      <c r="U396" s="366">
        <v>25</v>
      </c>
      <c r="V396" s="367">
        <v>45931</v>
      </c>
      <c r="W396" s="367"/>
      <c r="X396" s="363" t="s">
        <v>3097</v>
      </c>
      <c r="Y396" s="363" t="s">
        <v>855</v>
      </c>
      <c r="Z396" s="363"/>
      <c r="AA396" s="363" t="s">
        <v>856</v>
      </c>
      <c r="AB396" s="363"/>
      <c r="AC396" s="363"/>
      <c r="AD396" s="363" t="s">
        <v>304</v>
      </c>
      <c r="AE396" s="367">
        <v>45069</v>
      </c>
      <c r="AF396" s="362" t="s">
        <v>2582</v>
      </c>
      <c r="AG396" s="364">
        <v>1.8008524322599515E-3</v>
      </c>
      <c r="AH396" s="364">
        <v>1.7293844415121752E-3</v>
      </c>
      <c r="AI396" s="364">
        <v>0.26434851975448137</v>
      </c>
      <c r="AJ396" s="362" t="s">
        <v>0</v>
      </c>
      <c r="AK396" s="368">
        <v>180.79137273811713</v>
      </c>
      <c r="AL396" s="364">
        <v>4.4000000000000003E-3</v>
      </c>
      <c r="AM396" s="369">
        <v>45</v>
      </c>
      <c r="AN396" s="370">
        <v>15</v>
      </c>
      <c r="AO396" s="371" t="s">
        <v>3071</v>
      </c>
      <c r="AP396" s="371" t="s">
        <v>0</v>
      </c>
      <c r="AQ396" s="371" t="s">
        <v>386</v>
      </c>
      <c r="AR396" s="372" t="s">
        <v>0</v>
      </c>
      <c r="AS396" s="372"/>
      <c r="AT396" s="363"/>
    </row>
    <row r="397" spans="1:46" x14ac:dyDescent="0.3">
      <c r="A397" s="362" t="s">
        <v>872</v>
      </c>
      <c r="B397" s="363" t="s">
        <v>294</v>
      </c>
      <c r="C397" s="363" t="s">
        <v>295</v>
      </c>
      <c r="D397" s="363" t="s">
        <v>778</v>
      </c>
      <c r="E397" s="363" t="s">
        <v>297</v>
      </c>
      <c r="F397" s="363" t="s">
        <v>452</v>
      </c>
      <c r="G397" s="363" t="s">
        <v>873</v>
      </c>
      <c r="H397" s="363" t="s">
        <v>3079</v>
      </c>
      <c r="I397" s="363" t="s">
        <v>874</v>
      </c>
      <c r="J397" s="363"/>
      <c r="K397" s="363" t="s">
        <v>782</v>
      </c>
      <c r="L397" s="364">
        <v>0.37423774075559668</v>
      </c>
      <c r="M397" s="365">
        <v>0.25</v>
      </c>
      <c r="N397" s="364">
        <v>0.33676173877781806</v>
      </c>
      <c r="O397" s="363" t="s">
        <v>3101</v>
      </c>
      <c r="P397" s="363" t="s">
        <v>3068</v>
      </c>
      <c r="Q397" s="363" t="s">
        <v>300</v>
      </c>
      <c r="R397" s="363" t="s">
        <v>785</v>
      </c>
      <c r="S397" s="363"/>
      <c r="T397" s="365">
        <v>0.64</v>
      </c>
      <c r="U397" s="366">
        <v>25</v>
      </c>
      <c r="V397" s="367">
        <v>45931</v>
      </c>
      <c r="W397" s="367"/>
      <c r="X397" s="363" t="s">
        <v>3102</v>
      </c>
      <c r="Y397" s="363"/>
      <c r="Z397" s="363"/>
      <c r="AA397" s="363"/>
      <c r="AB397" s="363"/>
      <c r="AC397" s="363"/>
      <c r="AD397" s="363" t="s">
        <v>304</v>
      </c>
      <c r="AE397" s="367">
        <v>45069</v>
      </c>
      <c r="AF397" s="362" t="s">
        <v>2582</v>
      </c>
      <c r="AG397" s="364">
        <v>4.2758741889124352E-5</v>
      </c>
      <c r="AH397" s="364">
        <v>4.4653489397060374E-5</v>
      </c>
      <c r="AI397" s="364">
        <v>1.19</v>
      </c>
      <c r="AJ397" s="362" t="s">
        <v>181</v>
      </c>
      <c r="AK397" s="368">
        <v>19.71</v>
      </c>
      <c r="AL397" s="364">
        <v>9.9780298080011327E-5</v>
      </c>
      <c r="AM397" s="369"/>
      <c r="AN397" s="370">
        <v>12</v>
      </c>
      <c r="AO397" s="371" t="s">
        <v>3082</v>
      </c>
      <c r="AP397" s="371" t="s">
        <v>0</v>
      </c>
      <c r="AQ397" s="371" t="s">
        <v>386</v>
      </c>
      <c r="AR397" s="372" t="s">
        <v>0</v>
      </c>
      <c r="AS397" s="372"/>
      <c r="AT397" s="363"/>
    </row>
    <row r="398" spans="1:46" x14ac:dyDescent="0.3">
      <c r="A398" s="362" t="s">
        <v>875</v>
      </c>
      <c r="B398" s="363" t="s">
        <v>308</v>
      </c>
      <c r="C398" s="363" t="s">
        <v>295</v>
      </c>
      <c r="D398" s="363" t="s">
        <v>778</v>
      </c>
      <c r="E398" s="363" t="s">
        <v>297</v>
      </c>
      <c r="F398" s="363" t="s">
        <v>452</v>
      </c>
      <c r="G398" s="363" t="s">
        <v>873</v>
      </c>
      <c r="H398" s="363" t="s">
        <v>3079</v>
      </c>
      <c r="I398" s="363" t="s">
        <v>874</v>
      </c>
      <c r="J398" s="363"/>
      <c r="K398" s="363" t="s">
        <v>782</v>
      </c>
      <c r="L398" s="364">
        <v>0.36883982438143231</v>
      </c>
      <c r="M398" s="365">
        <v>0.25</v>
      </c>
      <c r="N398" s="364">
        <v>0.33212425336300377</v>
      </c>
      <c r="O398" s="363" t="s">
        <v>3101</v>
      </c>
      <c r="P398" s="363" t="s">
        <v>3068</v>
      </c>
      <c r="Q398" s="363" t="s">
        <v>300</v>
      </c>
      <c r="R398" s="363" t="s">
        <v>785</v>
      </c>
      <c r="S398" s="363"/>
      <c r="T398" s="365">
        <v>0.68</v>
      </c>
      <c r="U398" s="366">
        <v>25</v>
      </c>
      <c r="V398" s="367">
        <v>45931</v>
      </c>
      <c r="W398" s="367"/>
      <c r="X398" s="363" t="s">
        <v>3102</v>
      </c>
      <c r="Y398" s="363"/>
      <c r="Z398" s="363"/>
      <c r="AA398" s="363"/>
      <c r="AB398" s="363"/>
      <c r="AC398" s="363"/>
      <c r="AD398" s="363" t="s">
        <v>304</v>
      </c>
      <c r="AE398" s="367">
        <v>45069</v>
      </c>
      <c r="AF398" s="362" t="s">
        <v>2582</v>
      </c>
      <c r="AG398" s="364">
        <v>4.1867934766434265E-5</v>
      </c>
      <c r="AH398" s="364">
        <v>4.3723208367954951E-5</v>
      </c>
      <c r="AI398" s="364">
        <v>1.2</v>
      </c>
      <c r="AJ398" s="362" t="s">
        <v>181</v>
      </c>
      <c r="AK398" s="368">
        <v>19.57</v>
      </c>
      <c r="AL398" s="364">
        <v>9.7701541870011106E-5</v>
      </c>
      <c r="AM398" s="369"/>
      <c r="AN398" s="370">
        <v>12</v>
      </c>
      <c r="AO398" s="371" t="s">
        <v>3082</v>
      </c>
      <c r="AP398" s="371" t="s">
        <v>0</v>
      </c>
      <c r="AQ398" s="371" t="s">
        <v>386</v>
      </c>
      <c r="AR398" s="372" t="s">
        <v>0</v>
      </c>
      <c r="AS398" s="372"/>
      <c r="AT398" s="363"/>
    </row>
    <row r="399" spans="1:46" x14ac:dyDescent="0.3">
      <c r="A399" s="362" t="s">
        <v>876</v>
      </c>
      <c r="B399" s="363" t="s">
        <v>310</v>
      </c>
      <c r="C399" s="363" t="s">
        <v>295</v>
      </c>
      <c r="D399" s="363" t="s">
        <v>778</v>
      </c>
      <c r="E399" s="363" t="s">
        <v>297</v>
      </c>
      <c r="F399" s="363" t="s">
        <v>452</v>
      </c>
      <c r="G399" s="363" t="s">
        <v>873</v>
      </c>
      <c r="H399" s="363" t="s">
        <v>3079</v>
      </c>
      <c r="I399" s="363" t="s">
        <v>874</v>
      </c>
      <c r="J399" s="363"/>
      <c r="K399" s="363" t="s">
        <v>782</v>
      </c>
      <c r="L399" s="364">
        <v>0.36883982438143231</v>
      </c>
      <c r="M399" s="365">
        <v>0.25</v>
      </c>
      <c r="N399" s="364">
        <v>0.33212425336300377</v>
      </c>
      <c r="O399" s="363" t="s">
        <v>3101</v>
      </c>
      <c r="P399" s="363" t="s">
        <v>3068</v>
      </c>
      <c r="Q399" s="363" t="s">
        <v>300</v>
      </c>
      <c r="R399" s="363" t="s">
        <v>785</v>
      </c>
      <c r="S399" s="363"/>
      <c r="T399" s="365">
        <v>0.68</v>
      </c>
      <c r="U399" s="366">
        <v>25</v>
      </c>
      <c r="V399" s="367">
        <v>45931</v>
      </c>
      <c r="W399" s="367"/>
      <c r="X399" s="363" t="s">
        <v>3102</v>
      </c>
      <c r="Y399" s="363"/>
      <c r="Z399" s="363"/>
      <c r="AA399" s="363"/>
      <c r="AB399" s="363"/>
      <c r="AC399" s="363"/>
      <c r="AD399" s="363" t="s">
        <v>304</v>
      </c>
      <c r="AE399" s="367">
        <v>45069</v>
      </c>
      <c r="AF399" s="362" t="s">
        <v>2582</v>
      </c>
      <c r="AG399" s="364">
        <v>4.1867934766434265E-5</v>
      </c>
      <c r="AH399" s="364">
        <v>4.3723208367954951E-5</v>
      </c>
      <c r="AI399" s="364">
        <v>1.2</v>
      </c>
      <c r="AJ399" s="362" t="s">
        <v>181</v>
      </c>
      <c r="AK399" s="368">
        <v>19.57</v>
      </c>
      <c r="AL399" s="364">
        <v>9.7701541870011106E-5</v>
      </c>
      <c r="AM399" s="369"/>
      <c r="AN399" s="370">
        <v>12</v>
      </c>
      <c r="AO399" s="371" t="s">
        <v>3082</v>
      </c>
      <c r="AP399" s="371" t="s">
        <v>0</v>
      </c>
      <c r="AQ399" s="371" t="s">
        <v>386</v>
      </c>
      <c r="AR399" s="372" t="s">
        <v>0</v>
      </c>
      <c r="AS399" s="372"/>
      <c r="AT399" s="363"/>
    </row>
    <row r="400" spans="1:46" x14ac:dyDescent="0.3">
      <c r="A400" s="362" t="s">
        <v>877</v>
      </c>
      <c r="B400" s="363" t="s">
        <v>294</v>
      </c>
      <c r="C400" s="363" t="s">
        <v>295</v>
      </c>
      <c r="D400" s="363" t="s">
        <v>778</v>
      </c>
      <c r="E400" s="363" t="s">
        <v>297</v>
      </c>
      <c r="F400" s="363" t="s">
        <v>452</v>
      </c>
      <c r="G400" s="363" t="s">
        <v>463</v>
      </c>
      <c r="H400" s="363" t="s">
        <v>3086</v>
      </c>
      <c r="I400" s="363" t="s">
        <v>780</v>
      </c>
      <c r="J400" s="363" t="s">
        <v>878</v>
      </c>
      <c r="K400" s="363" t="s">
        <v>782</v>
      </c>
      <c r="L400" s="364">
        <v>1.0622244365599152</v>
      </c>
      <c r="M400" s="365">
        <v>1.35</v>
      </c>
      <c r="N400" s="364">
        <v>0.95240300975695225</v>
      </c>
      <c r="O400" s="363" t="s">
        <v>3103</v>
      </c>
      <c r="P400" s="363" t="s">
        <v>3068</v>
      </c>
      <c r="Q400" s="363" t="s">
        <v>300</v>
      </c>
      <c r="R400" s="363" t="s">
        <v>811</v>
      </c>
      <c r="S400" s="363"/>
      <c r="T400" s="365">
        <v>1.7146701347095454</v>
      </c>
      <c r="U400" s="366">
        <v>45</v>
      </c>
      <c r="V400" s="367">
        <v>45931</v>
      </c>
      <c r="W400" s="367"/>
      <c r="X400" s="363" t="s">
        <v>3081</v>
      </c>
      <c r="Y400" s="363" t="s">
        <v>823</v>
      </c>
      <c r="Z400" s="363"/>
      <c r="AA400" s="363" t="s">
        <v>780</v>
      </c>
      <c r="AB400" s="363"/>
      <c r="AC400" s="363"/>
      <c r="AD400" s="363" t="s">
        <v>304</v>
      </c>
      <c r="AE400" s="367">
        <v>45146</v>
      </c>
      <c r="AF400" s="362" t="s">
        <v>3088</v>
      </c>
      <c r="AG400" s="364">
        <v>1.5223709893156864E-4</v>
      </c>
      <c r="AH400" s="364">
        <v>1.4586997286605594E-4</v>
      </c>
      <c r="AI400" s="364">
        <v>0.52592717588854343</v>
      </c>
      <c r="AJ400" s="362" t="s">
        <v>0</v>
      </c>
      <c r="AK400" s="368">
        <v>74.643385847275482</v>
      </c>
      <c r="AL400" s="364">
        <v>2.19526383555716E-4</v>
      </c>
      <c r="AM400" s="369"/>
      <c r="AN400" s="370">
        <v>15</v>
      </c>
      <c r="AO400" s="371" t="s">
        <v>3082</v>
      </c>
      <c r="AP400" s="371" t="s">
        <v>0</v>
      </c>
      <c r="AQ400" s="371" t="s">
        <v>386</v>
      </c>
      <c r="AR400" s="372" t="s">
        <v>0</v>
      </c>
      <c r="AS400" s="372"/>
      <c r="AT400" s="363"/>
    </row>
    <row r="401" spans="1:46" x14ac:dyDescent="0.3">
      <c r="A401" s="362" t="s">
        <v>880</v>
      </c>
      <c r="B401" s="363" t="s">
        <v>308</v>
      </c>
      <c r="C401" s="363" t="s">
        <v>295</v>
      </c>
      <c r="D401" s="363" t="s">
        <v>778</v>
      </c>
      <c r="E401" s="363" t="s">
        <v>297</v>
      </c>
      <c r="F401" s="363" t="s">
        <v>452</v>
      </c>
      <c r="G401" s="363" t="s">
        <v>463</v>
      </c>
      <c r="H401" s="363" t="s">
        <v>3086</v>
      </c>
      <c r="I401" s="363" t="s">
        <v>780</v>
      </c>
      <c r="J401" s="363" t="s">
        <v>878</v>
      </c>
      <c r="K401" s="363" t="s">
        <v>782</v>
      </c>
      <c r="L401" s="364">
        <v>1.1299999999999999</v>
      </c>
      <c r="M401" s="365">
        <v>1.5</v>
      </c>
      <c r="N401" s="364">
        <v>1.0529058733576933</v>
      </c>
      <c r="O401" s="363" t="s">
        <v>3103</v>
      </c>
      <c r="P401" s="363" t="s">
        <v>3068</v>
      </c>
      <c r="Q401" s="363" t="s">
        <v>300</v>
      </c>
      <c r="R401" s="363" t="s">
        <v>811</v>
      </c>
      <c r="S401" s="363"/>
      <c r="T401" s="365">
        <v>1.34</v>
      </c>
      <c r="U401" s="366">
        <v>45</v>
      </c>
      <c r="V401" s="367">
        <v>45931</v>
      </c>
      <c r="W401" s="367"/>
      <c r="X401" s="363" t="s">
        <v>3081</v>
      </c>
      <c r="Y401" s="363" t="s">
        <v>823</v>
      </c>
      <c r="Z401" s="363"/>
      <c r="AA401" s="363" t="s">
        <v>780</v>
      </c>
      <c r="AB401" s="363"/>
      <c r="AC401" s="363"/>
      <c r="AD401" s="363" t="s">
        <v>304</v>
      </c>
      <c r="AE401" s="367">
        <v>45146</v>
      </c>
      <c r="AF401" s="362" t="s">
        <v>3088</v>
      </c>
      <c r="AG401" s="364">
        <v>1.6830200447276019E-4</v>
      </c>
      <c r="AH401" s="364">
        <v>1.612629838458745E-4</v>
      </c>
      <c r="AI401" s="364">
        <v>0.58142593710700907</v>
      </c>
      <c r="AJ401" s="362" t="s">
        <v>0</v>
      </c>
      <c r="AK401" s="368">
        <v>65.228402883950309</v>
      </c>
      <c r="AL401" s="364">
        <v>2.4269202872613109E-4</v>
      </c>
      <c r="AM401" s="369"/>
      <c r="AN401" s="370">
        <v>15</v>
      </c>
      <c r="AO401" s="371" t="s">
        <v>3082</v>
      </c>
      <c r="AP401" s="371" t="s">
        <v>0</v>
      </c>
      <c r="AQ401" s="371" t="s">
        <v>386</v>
      </c>
      <c r="AR401" s="372" t="s">
        <v>0</v>
      </c>
      <c r="AS401" s="372"/>
      <c r="AT401" s="363"/>
    </row>
    <row r="402" spans="1:46" x14ac:dyDescent="0.3">
      <c r="A402" s="362" t="s">
        <v>881</v>
      </c>
      <c r="B402" s="363" t="s">
        <v>310</v>
      </c>
      <c r="C402" s="363" t="s">
        <v>295</v>
      </c>
      <c r="D402" s="363" t="s">
        <v>778</v>
      </c>
      <c r="E402" s="363" t="s">
        <v>297</v>
      </c>
      <c r="F402" s="363" t="s">
        <v>452</v>
      </c>
      <c r="G402" s="363" t="s">
        <v>463</v>
      </c>
      <c r="H402" s="363" t="s">
        <v>3086</v>
      </c>
      <c r="I402" s="363" t="s">
        <v>780</v>
      </c>
      <c r="J402" s="363" t="s">
        <v>878</v>
      </c>
      <c r="K402" s="363" t="s">
        <v>782</v>
      </c>
      <c r="L402" s="364">
        <v>1.1976030084667755</v>
      </c>
      <c r="M402" s="365">
        <v>1.65</v>
      </c>
      <c r="N402" s="364">
        <v>1.0737850406187692</v>
      </c>
      <c r="O402" s="363" t="s">
        <v>3103</v>
      </c>
      <c r="P402" s="363" t="s">
        <v>3068</v>
      </c>
      <c r="Q402" s="363" t="s">
        <v>300</v>
      </c>
      <c r="R402" s="363" t="s">
        <v>811</v>
      </c>
      <c r="S402" s="363"/>
      <c r="T402" s="365">
        <v>1.34</v>
      </c>
      <c r="U402" s="366">
        <v>45</v>
      </c>
      <c r="V402" s="367">
        <v>45931</v>
      </c>
      <c r="W402" s="367"/>
      <c r="X402" s="363" t="s">
        <v>3081</v>
      </c>
      <c r="Y402" s="363" t="s">
        <v>823</v>
      </c>
      <c r="Z402" s="363"/>
      <c r="AA402" s="363" t="s">
        <v>780</v>
      </c>
      <c r="AB402" s="363"/>
      <c r="AC402" s="363"/>
      <c r="AD402" s="363" t="s">
        <v>304</v>
      </c>
      <c r="AE402" s="367">
        <v>45146</v>
      </c>
      <c r="AF402" s="362" t="s">
        <v>3088</v>
      </c>
      <c r="AG402" s="364">
        <v>4.4200000000000001E-4</v>
      </c>
      <c r="AH402" s="364">
        <v>0</v>
      </c>
      <c r="AI402" s="364">
        <v>0.76</v>
      </c>
      <c r="AJ402" s="362" t="s">
        <v>0</v>
      </c>
      <c r="AK402" s="368">
        <v>44.34</v>
      </c>
      <c r="AL402" s="364">
        <v>2.2222222222222223E-4</v>
      </c>
      <c r="AM402" s="369"/>
      <c r="AN402" s="370">
        <v>15</v>
      </c>
      <c r="AO402" s="371" t="s">
        <v>3082</v>
      </c>
      <c r="AP402" s="371" t="s">
        <v>0</v>
      </c>
      <c r="AQ402" s="371" t="s">
        <v>386</v>
      </c>
      <c r="AR402" s="372" t="s">
        <v>0</v>
      </c>
      <c r="AS402" s="372"/>
      <c r="AT402" s="363"/>
    </row>
    <row r="403" spans="1:46" x14ac:dyDescent="0.3">
      <c r="A403" s="362" t="s">
        <v>882</v>
      </c>
      <c r="B403" s="363" t="s">
        <v>294</v>
      </c>
      <c r="C403" s="363" t="s">
        <v>295</v>
      </c>
      <c r="D403" s="363" t="s">
        <v>778</v>
      </c>
      <c r="E403" s="363" t="s">
        <v>297</v>
      </c>
      <c r="F403" s="363" t="s">
        <v>452</v>
      </c>
      <c r="G403" s="363" t="s">
        <v>463</v>
      </c>
      <c r="H403" s="363" t="s">
        <v>3086</v>
      </c>
      <c r="I403" s="363" t="s">
        <v>780</v>
      </c>
      <c r="J403" s="363" t="s">
        <v>883</v>
      </c>
      <c r="K403" s="363" t="s">
        <v>782</v>
      </c>
      <c r="L403" s="364">
        <v>0.31137328352154431</v>
      </c>
      <c r="M403" s="365">
        <v>0.3</v>
      </c>
      <c r="N403" s="364">
        <v>0.27918097360312089</v>
      </c>
      <c r="O403" s="363" t="s">
        <v>3104</v>
      </c>
      <c r="P403" s="363" t="s">
        <v>3068</v>
      </c>
      <c r="Q403" s="363" t="s">
        <v>300</v>
      </c>
      <c r="R403" s="363" t="s">
        <v>811</v>
      </c>
      <c r="S403" s="363"/>
      <c r="T403" s="365">
        <v>1.1551974012973574</v>
      </c>
      <c r="U403" s="366">
        <v>45</v>
      </c>
      <c r="V403" s="367">
        <v>45931</v>
      </c>
      <c r="W403" s="367"/>
      <c r="X403" s="363" t="s">
        <v>3081</v>
      </c>
      <c r="Y403" s="363" t="s">
        <v>823</v>
      </c>
      <c r="Z403" s="363"/>
      <c r="AA403" s="363" t="s">
        <v>780</v>
      </c>
      <c r="AB403" s="363"/>
      <c r="AC403" s="363"/>
      <c r="AD403" s="363" t="s">
        <v>304</v>
      </c>
      <c r="AE403" s="367">
        <v>45146</v>
      </c>
      <c r="AF403" s="362" t="s">
        <v>3088</v>
      </c>
      <c r="AG403" s="364">
        <v>4.4625753029776922E-5</v>
      </c>
      <c r="AH403" s="364">
        <v>4.275933677970934E-5</v>
      </c>
      <c r="AI403" s="364">
        <v>0.22883110145131602</v>
      </c>
      <c r="AJ403" s="362" t="s">
        <v>0</v>
      </c>
      <c r="AK403" s="368">
        <v>202.70309556587682</v>
      </c>
      <c r="AL403" s="364">
        <v>6.4350478594452445E-5</v>
      </c>
      <c r="AM403" s="369"/>
      <c r="AN403" s="370">
        <v>15</v>
      </c>
      <c r="AO403" s="371" t="s">
        <v>3082</v>
      </c>
      <c r="AP403" s="371" t="s">
        <v>0</v>
      </c>
      <c r="AQ403" s="371" t="s">
        <v>386</v>
      </c>
      <c r="AR403" s="372" t="s">
        <v>0</v>
      </c>
      <c r="AS403" s="372"/>
      <c r="AT403" s="363"/>
    </row>
    <row r="404" spans="1:46" x14ac:dyDescent="0.3">
      <c r="A404" s="362" t="s">
        <v>885</v>
      </c>
      <c r="B404" s="363" t="s">
        <v>308</v>
      </c>
      <c r="C404" s="363" t="s">
        <v>295</v>
      </c>
      <c r="D404" s="363" t="s">
        <v>778</v>
      </c>
      <c r="E404" s="363" t="s">
        <v>297</v>
      </c>
      <c r="F404" s="363" t="s">
        <v>452</v>
      </c>
      <c r="G404" s="363" t="s">
        <v>463</v>
      </c>
      <c r="H404" s="363" t="s">
        <v>3086</v>
      </c>
      <c r="I404" s="363" t="s">
        <v>780</v>
      </c>
      <c r="J404" s="363" t="s">
        <v>883</v>
      </c>
      <c r="K404" s="363" t="s">
        <v>782</v>
      </c>
      <c r="L404" s="364">
        <v>0.34567222118039376</v>
      </c>
      <c r="M404" s="365">
        <v>0.45</v>
      </c>
      <c r="N404" s="364">
        <v>0.3099338073107944</v>
      </c>
      <c r="O404" s="363" t="s">
        <v>3104</v>
      </c>
      <c r="P404" s="363" t="s">
        <v>3068</v>
      </c>
      <c r="Q404" s="363" t="s">
        <v>300</v>
      </c>
      <c r="R404" s="363" t="s">
        <v>811</v>
      </c>
      <c r="S404" s="363"/>
      <c r="T404" s="365">
        <v>1.1551974012973574</v>
      </c>
      <c r="U404" s="366">
        <v>45</v>
      </c>
      <c r="V404" s="367">
        <v>45931</v>
      </c>
      <c r="W404" s="367"/>
      <c r="X404" s="363" t="s">
        <v>3081</v>
      </c>
      <c r="Y404" s="363" t="s">
        <v>823</v>
      </c>
      <c r="Z404" s="363"/>
      <c r="AA404" s="363" t="s">
        <v>780</v>
      </c>
      <c r="AB404" s="363"/>
      <c r="AC404" s="363"/>
      <c r="AD404" s="363" t="s">
        <v>304</v>
      </c>
      <c r="AE404" s="367">
        <v>45146</v>
      </c>
      <c r="AF404" s="362" t="s">
        <v>3088</v>
      </c>
      <c r="AG404" s="364">
        <v>4.9541447478050367E-5</v>
      </c>
      <c r="AH404" s="364">
        <v>4.7469438462018648E-5</v>
      </c>
      <c r="AI404" s="364">
        <v>0.25403770747196863</v>
      </c>
      <c r="AJ404" s="362" t="s">
        <v>0</v>
      </c>
      <c r="AK404" s="368">
        <v>180.20957674346633</v>
      </c>
      <c r="AL404" s="364">
        <v>7.1438925710614666E-5</v>
      </c>
      <c r="AM404" s="369"/>
      <c r="AN404" s="370">
        <v>15</v>
      </c>
      <c r="AO404" s="371" t="s">
        <v>3082</v>
      </c>
      <c r="AP404" s="371" t="s">
        <v>0</v>
      </c>
      <c r="AQ404" s="371" t="s">
        <v>386</v>
      </c>
      <c r="AR404" s="372" t="s">
        <v>0</v>
      </c>
      <c r="AS404" s="372"/>
      <c r="AT404" s="363"/>
    </row>
    <row r="405" spans="1:46" x14ac:dyDescent="0.3">
      <c r="A405" s="362" t="s">
        <v>886</v>
      </c>
      <c r="B405" s="363" t="s">
        <v>310</v>
      </c>
      <c r="C405" s="363" t="s">
        <v>295</v>
      </c>
      <c r="D405" s="363" t="s">
        <v>778</v>
      </c>
      <c r="E405" s="363" t="s">
        <v>297</v>
      </c>
      <c r="F405" s="363" t="s">
        <v>452</v>
      </c>
      <c r="G405" s="363" t="s">
        <v>463</v>
      </c>
      <c r="H405" s="363" t="s">
        <v>3086</v>
      </c>
      <c r="I405" s="363" t="s">
        <v>780</v>
      </c>
      <c r="J405" s="363" t="s">
        <v>883</v>
      </c>
      <c r="K405" s="363" t="s">
        <v>782</v>
      </c>
      <c r="L405" s="364">
        <v>0.35269645796840277</v>
      </c>
      <c r="M405" s="365">
        <v>0.6</v>
      </c>
      <c r="N405" s="364">
        <v>0.31623182120304771</v>
      </c>
      <c r="O405" s="363" t="s">
        <v>3104</v>
      </c>
      <c r="P405" s="363" t="s">
        <v>3068</v>
      </c>
      <c r="Q405" s="363" t="s">
        <v>300</v>
      </c>
      <c r="R405" s="363" t="s">
        <v>811</v>
      </c>
      <c r="S405" s="363"/>
      <c r="T405" s="365">
        <v>1.1551974012973574</v>
      </c>
      <c r="U405" s="366">
        <v>45</v>
      </c>
      <c r="V405" s="367">
        <v>45931</v>
      </c>
      <c r="W405" s="367"/>
      <c r="X405" s="363" t="s">
        <v>3081</v>
      </c>
      <c r="Y405" s="363" t="s">
        <v>823</v>
      </c>
      <c r="Z405" s="363"/>
      <c r="AA405" s="363" t="s">
        <v>780</v>
      </c>
      <c r="AB405" s="363"/>
      <c r="AC405" s="363"/>
      <c r="AD405" s="363" t="s">
        <v>304</v>
      </c>
      <c r="AE405" s="367">
        <v>45146</v>
      </c>
      <c r="AF405" s="362" t="s">
        <v>3088</v>
      </c>
      <c r="AG405" s="364">
        <v>5.0548155094642252E-5</v>
      </c>
      <c r="AH405" s="364">
        <v>4.843404179292105E-5</v>
      </c>
      <c r="AI405" s="364">
        <v>0.25919988395312377</v>
      </c>
      <c r="AJ405" s="362" t="s">
        <v>0</v>
      </c>
      <c r="AK405" s="368">
        <v>176.1427457633952</v>
      </c>
      <c r="AL405" s="364">
        <v>7.2890601313469993E-5</v>
      </c>
      <c r="AM405" s="369"/>
      <c r="AN405" s="370">
        <v>15</v>
      </c>
      <c r="AO405" s="371" t="s">
        <v>3082</v>
      </c>
      <c r="AP405" s="371" t="s">
        <v>0</v>
      </c>
      <c r="AQ405" s="371" t="s">
        <v>386</v>
      </c>
      <c r="AR405" s="372" t="s">
        <v>0</v>
      </c>
      <c r="AS405" s="372"/>
      <c r="AT405" s="363"/>
    </row>
    <row r="406" spans="1:46" x14ac:dyDescent="0.3">
      <c r="A406" s="362" t="s">
        <v>887</v>
      </c>
      <c r="B406" s="363" t="s">
        <v>294</v>
      </c>
      <c r="C406" s="363" t="s">
        <v>295</v>
      </c>
      <c r="D406" s="363" t="s">
        <v>778</v>
      </c>
      <c r="E406" s="363" t="s">
        <v>297</v>
      </c>
      <c r="F406" s="363" t="s">
        <v>452</v>
      </c>
      <c r="G406" s="363" t="s">
        <v>463</v>
      </c>
      <c r="H406" s="363" t="s">
        <v>3079</v>
      </c>
      <c r="I406" s="363" t="s">
        <v>796</v>
      </c>
      <c r="J406" s="363" t="s">
        <v>781</v>
      </c>
      <c r="K406" s="363" t="s">
        <v>782</v>
      </c>
      <c r="L406" s="364">
        <v>0.89295566544329186</v>
      </c>
      <c r="M406" s="365">
        <v>0.9</v>
      </c>
      <c r="N406" s="364">
        <v>0.80353547971681805</v>
      </c>
      <c r="O406" s="363" t="s">
        <v>3105</v>
      </c>
      <c r="P406" s="363" t="s">
        <v>3068</v>
      </c>
      <c r="Q406" s="363" t="s">
        <v>300</v>
      </c>
      <c r="R406" s="363" t="s">
        <v>785</v>
      </c>
      <c r="S406" s="363"/>
      <c r="T406" s="365">
        <v>1.0454073033305615</v>
      </c>
      <c r="U406" s="366">
        <v>25</v>
      </c>
      <c r="V406" s="367">
        <v>45931</v>
      </c>
      <c r="W406" s="367"/>
      <c r="X406" s="363" t="s">
        <v>3081</v>
      </c>
      <c r="Y406" s="363" t="s">
        <v>786</v>
      </c>
      <c r="Z406" s="363"/>
      <c r="AA406" s="363" t="s">
        <v>796</v>
      </c>
      <c r="AB406" s="363"/>
      <c r="AC406" s="363"/>
      <c r="AD406" s="363" t="s">
        <v>304</v>
      </c>
      <c r="AE406" s="367">
        <v>45069</v>
      </c>
      <c r="AF406" s="362" t="s">
        <v>2582</v>
      </c>
      <c r="AG406" s="364">
        <v>0</v>
      </c>
      <c r="AH406" s="364">
        <v>7.8711810010817331E-5</v>
      </c>
      <c r="AI406" s="364">
        <v>0.35920578682972315</v>
      </c>
      <c r="AJ406" s="362" t="s">
        <v>0</v>
      </c>
      <c r="AK406" s="368">
        <v>126.18684113001049</v>
      </c>
      <c r="AL406" s="364">
        <v>1.9734874421771721E-4</v>
      </c>
      <c r="AM406" s="369"/>
      <c r="AN406" s="370">
        <v>15</v>
      </c>
      <c r="AO406" s="371" t="s">
        <v>3082</v>
      </c>
      <c r="AP406" s="371" t="s">
        <v>0</v>
      </c>
      <c r="AQ406" s="371" t="s">
        <v>386</v>
      </c>
      <c r="AR406" s="372" t="s">
        <v>0</v>
      </c>
      <c r="AS406" s="372"/>
      <c r="AT406" s="363"/>
    </row>
    <row r="407" spans="1:46" x14ac:dyDescent="0.3">
      <c r="A407" s="362" t="s">
        <v>889</v>
      </c>
      <c r="B407" s="363" t="s">
        <v>308</v>
      </c>
      <c r="C407" s="363" t="s">
        <v>295</v>
      </c>
      <c r="D407" s="363" t="s">
        <v>778</v>
      </c>
      <c r="E407" s="363" t="s">
        <v>297</v>
      </c>
      <c r="F407" s="363" t="s">
        <v>452</v>
      </c>
      <c r="G407" s="363" t="s">
        <v>463</v>
      </c>
      <c r="H407" s="363" t="s">
        <v>3079</v>
      </c>
      <c r="I407" s="363" t="s">
        <v>796</v>
      </c>
      <c r="J407" s="363" t="s">
        <v>781</v>
      </c>
      <c r="K407" s="363" t="s">
        <v>782</v>
      </c>
      <c r="L407" s="364">
        <v>0.41246013138836007</v>
      </c>
      <c r="M407" s="365">
        <v>0.9</v>
      </c>
      <c r="N407" s="364">
        <v>0.37115655610368631</v>
      </c>
      <c r="O407" s="363" t="s">
        <v>3105</v>
      </c>
      <c r="P407" s="363" t="s">
        <v>3068</v>
      </c>
      <c r="Q407" s="363" t="s">
        <v>300</v>
      </c>
      <c r="R407" s="363" t="s">
        <v>785</v>
      </c>
      <c r="S407" s="363"/>
      <c r="T407" s="365">
        <v>1.1378805582115481</v>
      </c>
      <c r="U407" s="366">
        <v>25</v>
      </c>
      <c r="V407" s="367">
        <v>45931</v>
      </c>
      <c r="W407" s="367"/>
      <c r="X407" s="363" t="s">
        <v>3081</v>
      </c>
      <c r="Y407" s="363" t="s">
        <v>786</v>
      </c>
      <c r="Z407" s="363"/>
      <c r="AA407" s="363" t="s">
        <v>796</v>
      </c>
      <c r="AB407" s="363"/>
      <c r="AC407" s="363"/>
      <c r="AD407" s="363" t="s">
        <v>304</v>
      </c>
      <c r="AE407" s="367">
        <v>45069</v>
      </c>
      <c r="AF407" s="362" t="s">
        <v>2582</v>
      </c>
      <c r="AG407" s="364">
        <v>0</v>
      </c>
      <c r="AH407" s="364">
        <v>8.4603367199972946E-5</v>
      </c>
      <c r="AI407" s="364">
        <v>0.35471530390429951</v>
      </c>
      <c r="AJ407" s="362" t="s">
        <v>0</v>
      </c>
      <c r="AK407" s="368">
        <v>128.11324829171369</v>
      </c>
      <c r="AL407" s="364">
        <v>2.1212024308944841E-4</v>
      </c>
      <c r="AM407" s="369"/>
      <c r="AN407" s="370">
        <v>15</v>
      </c>
      <c r="AO407" s="371" t="s">
        <v>3082</v>
      </c>
      <c r="AP407" s="371" t="s">
        <v>0</v>
      </c>
      <c r="AQ407" s="371" t="s">
        <v>386</v>
      </c>
      <c r="AR407" s="372" t="s">
        <v>0</v>
      </c>
      <c r="AS407" s="372"/>
      <c r="AT407" s="363"/>
    </row>
    <row r="408" spans="1:46" x14ac:dyDescent="0.3">
      <c r="A408" s="362" t="s">
        <v>890</v>
      </c>
      <c r="B408" s="363" t="s">
        <v>310</v>
      </c>
      <c r="C408" s="363" t="s">
        <v>295</v>
      </c>
      <c r="D408" s="363" t="s">
        <v>778</v>
      </c>
      <c r="E408" s="363" t="s">
        <v>297</v>
      </c>
      <c r="F408" s="363" t="s">
        <v>452</v>
      </c>
      <c r="G408" s="363" t="s">
        <v>463</v>
      </c>
      <c r="H408" s="363" t="s">
        <v>3079</v>
      </c>
      <c r="I408" s="363" t="s">
        <v>796</v>
      </c>
      <c r="J408" s="363" t="s">
        <v>781</v>
      </c>
      <c r="K408" s="363" t="s">
        <v>782</v>
      </c>
      <c r="L408" s="364">
        <v>0.41246013138836007</v>
      </c>
      <c r="M408" s="365">
        <v>0.9</v>
      </c>
      <c r="N408" s="364">
        <v>0.37115655610368631</v>
      </c>
      <c r="O408" s="363" t="s">
        <v>3105</v>
      </c>
      <c r="P408" s="363" t="s">
        <v>3068</v>
      </c>
      <c r="Q408" s="363" t="s">
        <v>300</v>
      </c>
      <c r="R408" s="363" t="s">
        <v>785</v>
      </c>
      <c r="S408" s="363"/>
      <c r="T408" s="365">
        <v>1.1378805582115481</v>
      </c>
      <c r="U408" s="366">
        <v>25</v>
      </c>
      <c r="V408" s="367">
        <v>45931</v>
      </c>
      <c r="W408" s="367"/>
      <c r="X408" s="363" t="s">
        <v>3081</v>
      </c>
      <c r="Y408" s="363" t="s">
        <v>786</v>
      </c>
      <c r="Z408" s="363"/>
      <c r="AA408" s="363" t="s">
        <v>796</v>
      </c>
      <c r="AB408" s="363"/>
      <c r="AC408" s="363"/>
      <c r="AD408" s="363" t="s">
        <v>304</v>
      </c>
      <c r="AE408" s="367">
        <v>45069</v>
      </c>
      <c r="AF408" s="362" t="s">
        <v>2582</v>
      </c>
      <c r="AG408" s="364">
        <v>0</v>
      </c>
      <c r="AH408" s="364">
        <v>8.4603367199972946E-5</v>
      </c>
      <c r="AI408" s="364">
        <v>0.35471530390429951</v>
      </c>
      <c r="AJ408" s="362" t="s">
        <v>0</v>
      </c>
      <c r="AK408" s="368">
        <v>128.11324829171369</v>
      </c>
      <c r="AL408" s="364">
        <v>2.1212024308944841E-4</v>
      </c>
      <c r="AM408" s="369"/>
      <c r="AN408" s="370">
        <v>15</v>
      </c>
      <c r="AO408" s="371" t="s">
        <v>3082</v>
      </c>
      <c r="AP408" s="371" t="s">
        <v>0</v>
      </c>
      <c r="AQ408" s="371" t="s">
        <v>386</v>
      </c>
      <c r="AR408" s="372" t="s">
        <v>0</v>
      </c>
      <c r="AS408" s="372"/>
      <c r="AT408" s="363"/>
    </row>
    <row r="409" spans="1:46" x14ac:dyDescent="0.3">
      <c r="A409" s="362" t="s">
        <v>891</v>
      </c>
      <c r="B409" s="363" t="s">
        <v>294</v>
      </c>
      <c r="C409" s="363" t="s">
        <v>295</v>
      </c>
      <c r="D409" s="363" t="s">
        <v>778</v>
      </c>
      <c r="E409" s="363" t="s">
        <v>297</v>
      </c>
      <c r="F409" s="363" t="s">
        <v>452</v>
      </c>
      <c r="G409" s="363" t="s">
        <v>453</v>
      </c>
      <c r="H409" s="363" t="s">
        <v>3079</v>
      </c>
      <c r="I409" s="363" t="s">
        <v>853</v>
      </c>
      <c r="J409" s="363" t="s">
        <v>892</v>
      </c>
      <c r="K409" s="363" t="s">
        <v>782</v>
      </c>
      <c r="L409" s="364">
        <v>18.375410558590161</v>
      </c>
      <c r="M409" s="365">
        <v>45</v>
      </c>
      <c r="N409" s="364">
        <v>16.535305065633086</v>
      </c>
      <c r="O409" s="363" t="s">
        <v>3106</v>
      </c>
      <c r="P409" s="363" t="s">
        <v>3068</v>
      </c>
      <c r="Q409" s="363" t="s">
        <v>300</v>
      </c>
      <c r="R409" s="363" t="s">
        <v>785</v>
      </c>
      <c r="S409" s="363"/>
      <c r="T409" s="365">
        <v>26.072600681090119</v>
      </c>
      <c r="U409" s="366">
        <v>25</v>
      </c>
      <c r="V409" s="367">
        <v>45931</v>
      </c>
      <c r="W409" s="367"/>
      <c r="X409" s="363" t="s">
        <v>3097</v>
      </c>
      <c r="Y409" s="363" t="s">
        <v>894</v>
      </c>
      <c r="Z409" s="363"/>
      <c r="AA409" s="363" t="s">
        <v>856</v>
      </c>
      <c r="AB409" s="363"/>
      <c r="AC409" s="363"/>
      <c r="AD409" s="363" t="s">
        <v>304</v>
      </c>
      <c r="AE409" s="367">
        <v>45069</v>
      </c>
      <c r="AF409" s="362" t="s">
        <v>2582</v>
      </c>
      <c r="AG409" s="364">
        <v>2.7591626368965315E-3</v>
      </c>
      <c r="AH409" s="364">
        <v>2.6494525494149728E-3</v>
      </c>
      <c r="AI409" s="364">
        <v>0.4870030653037194</v>
      </c>
      <c r="AJ409" s="362" t="s">
        <v>0</v>
      </c>
      <c r="AK409" s="368">
        <v>84.380298508693969</v>
      </c>
      <c r="AL409" s="364">
        <v>6.7999999999999996E-3</v>
      </c>
      <c r="AM409" s="369">
        <v>45</v>
      </c>
      <c r="AN409" s="370">
        <v>15</v>
      </c>
      <c r="AO409" s="371" t="s">
        <v>3071</v>
      </c>
      <c r="AP409" s="371" t="s">
        <v>0</v>
      </c>
      <c r="AQ409" s="371" t="s">
        <v>386</v>
      </c>
      <c r="AR409" s="372" t="s">
        <v>0</v>
      </c>
      <c r="AS409" s="372"/>
      <c r="AT409" s="363"/>
    </row>
    <row r="410" spans="1:46" x14ac:dyDescent="0.3">
      <c r="A410" s="362" t="s">
        <v>895</v>
      </c>
      <c r="B410" s="363" t="s">
        <v>294</v>
      </c>
      <c r="C410" s="363" t="s">
        <v>295</v>
      </c>
      <c r="D410" s="363" t="s">
        <v>778</v>
      </c>
      <c r="E410" s="363" t="s">
        <v>297</v>
      </c>
      <c r="F410" s="363" t="s">
        <v>452</v>
      </c>
      <c r="G410" s="363" t="s">
        <v>453</v>
      </c>
      <c r="H410" s="363" t="s">
        <v>3079</v>
      </c>
      <c r="I410" s="363" t="s">
        <v>853</v>
      </c>
      <c r="J410" s="363" t="s">
        <v>896</v>
      </c>
      <c r="K410" s="363" t="s">
        <v>782</v>
      </c>
      <c r="L410" s="364">
        <v>7.4620067201717166</v>
      </c>
      <c r="M410" s="365">
        <v>45</v>
      </c>
      <c r="N410" s="364">
        <v>6.71476466479072</v>
      </c>
      <c r="O410" s="363" t="s">
        <v>3107</v>
      </c>
      <c r="P410" s="363" t="s">
        <v>3068</v>
      </c>
      <c r="Q410" s="363" t="s">
        <v>300</v>
      </c>
      <c r="R410" s="363" t="s">
        <v>785</v>
      </c>
      <c r="S410" s="363"/>
      <c r="T410" s="365">
        <v>26.072600681090119</v>
      </c>
      <c r="U410" s="366">
        <v>25</v>
      </c>
      <c r="V410" s="367">
        <v>45931</v>
      </c>
      <c r="W410" s="367"/>
      <c r="X410" s="363" t="s">
        <v>3097</v>
      </c>
      <c r="Y410" s="363" t="s">
        <v>894</v>
      </c>
      <c r="Z410" s="363"/>
      <c r="AA410" s="363" t="s">
        <v>856</v>
      </c>
      <c r="AB410" s="363"/>
      <c r="AC410" s="363"/>
      <c r="AD410" s="363" t="s">
        <v>304</v>
      </c>
      <c r="AE410" s="367">
        <v>45069</v>
      </c>
      <c r="AF410" s="362" t="s">
        <v>2582</v>
      </c>
      <c r="AG410" s="364">
        <v>1.1204587822906471E-3</v>
      </c>
      <c r="AH410" s="364">
        <v>1.0759069935048827E-3</v>
      </c>
      <c r="AI410" s="364">
        <v>0.19776538512995259</v>
      </c>
      <c r="AJ410" s="362" t="s">
        <v>0</v>
      </c>
      <c r="AK410" s="368">
        <v>244.62834748306901</v>
      </c>
      <c r="AL410" s="364">
        <v>5.1709E-3</v>
      </c>
      <c r="AM410" s="369">
        <v>45</v>
      </c>
      <c r="AN410" s="370">
        <v>15</v>
      </c>
      <c r="AO410" s="371" t="s">
        <v>3071</v>
      </c>
      <c r="AP410" s="371" t="s">
        <v>0</v>
      </c>
      <c r="AQ410" s="371" t="s">
        <v>386</v>
      </c>
      <c r="AR410" s="372" t="s">
        <v>0</v>
      </c>
      <c r="AS410" s="372"/>
      <c r="AT410" s="363"/>
    </row>
    <row r="411" spans="1:46" x14ac:dyDescent="0.3">
      <c r="A411" s="362" t="s">
        <v>898</v>
      </c>
      <c r="B411" s="363" t="s">
        <v>308</v>
      </c>
      <c r="C411" s="363" t="s">
        <v>295</v>
      </c>
      <c r="D411" s="363" t="s">
        <v>778</v>
      </c>
      <c r="E411" s="363" t="s">
        <v>297</v>
      </c>
      <c r="F411" s="363" t="s">
        <v>452</v>
      </c>
      <c r="G411" s="363" t="s">
        <v>453</v>
      </c>
      <c r="H411" s="363" t="s">
        <v>3079</v>
      </c>
      <c r="I411" s="363" t="s">
        <v>853</v>
      </c>
      <c r="J411" s="363" t="s">
        <v>892</v>
      </c>
      <c r="K411" s="363" t="s">
        <v>782</v>
      </c>
      <c r="L411" s="364">
        <v>21.766883205857123</v>
      </c>
      <c r="M411" s="365">
        <v>45</v>
      </c>
      <c r="N411" s="364">
        <v>19.600133594329225</v>
      </c>
      <c r="O411" s="363" t="s">
        <v>3106</v>
      </c>
      <c r="P411" s="363" t="s">
        <v>3068</v>
      </c>
      <c r="Q411" s="363" t="s">
        <v>300</v>
      </c>
      <c r="R411" s="363" t="s">
        <v>785</v>
      </c>
      <c r="S411" s="363"/>
      <c r="T411" s="365">
        <v>26.072600681090119</v>
      </c>
      <c r="U411" s="366">
        <v>25</v>
      </c>
      <c r="V411" s="367">
        <v>45931</v>
      </c>
      <c r="W411" s="367"/>
      <c r="X411" s="363" t="s">
        <v>3097</v>
      </c>
      <c r="Y411" s="363" t="s">
        <v>894</v>
      </c>
      <c r="Z411" s="363"/>
      <c r="AA411" s="363" t="s">
        <v>856</v>
      </c>
      <c r="AB411" s="363"/>
      <c r="AC411" s="363"/>
      <c r="AD411" s="363" t="s">
        <v>304</v>
      </c>
      <c r="AE411" s="367">
        <v>45069</v>
      </c>
      <c r="AF411" s="362" t="s">
        <v>2582</v>
      </c>
      <c r="AG411" s="364">
        <v>3.363034311219597E-3</v>
      </c>
      <c r="AH411" s="364">
        <v>3.2295701246304307E-3</v>
      </c>
      <c r="AI411" s="364">
        <v>0.59094807302548269</v>
      </c>
      <c r="AJ411" s="362" t="s">
        <v>0</v>
      </c>
      <c r="AK411" s="368">
        <v>66.512047310283165</v>
      </c>
      <c r="AL411" s="364">
        <v>8.0000000000000002E-3</v>
      </c>
      <c r="AM411" s="369">
        <v>45</v>
      </c>
      <c r="AN411" s="370">
        <v>15</v>
      </c>
      <c r="AO411" s="371" t="s">
        <v>3071</v>
      </c>
      <c r="AP411" s="371" t="s">
        <v>0</v>
      </c>
      <c r="AQ411" s="371" t="s">
        <v>386</v>
      </c>
      <c r="AR411" s="372" t="s">
        <v>0</v>
      </c>
      <c r="AS411" s="372"/>
      <c r="AT411" s="363"/>
    </row>
    <row r="412" spans="1:46" x14ac:dyDescent="0.3">
      <c r="A412" s="362" t="s">
        <v>899</v>
      </c>
      <c r="B412" s="363" t="s">
        <v>308</v>
      </c>
      <c r="C412" s="363" t="s">
        <v>295</v>
      </c>
      <c r="D412" s="363" t="s">
        <v>778</v>
      </c>
      <c r="E412" s="363" t="s">
        <v>297</v>
      </c>
      <c r="F412" s="363" t="s">
        <v>452</v>
      </c>
      <c r="G412" s="363" t="s">
        <v>453</v>
      </c>
      <c r="H412" s="363" t="s">
        <v>3079</v>
      </c>
      <c r="I412" s="363" t="s">
        <v>853</v>
      </c>
      <c r="J412" s="363" t="s">
        <v>896</v>
      </c>
      <c r="K412" s="363" t="s">
        <v>782</v>
      </c>
      <c r="L412" s="364">
        <v>9.8947747179246459</v>
      </c>
      <c r="M412" s="365">
        <v>45</v>
      </c>
      <c r="N412" s="364">
        <v>8.9098151776239813</v>
      </c>
      <c r="O412" s="363" t="s">
        <v>3107</v>
      </c>
      <c r="P412" s="363" t="s">
        <v>3068</v>
      </c>
      <c r="Q412" s="363" t="s">
        <v>300</v>
      </c>
      <c r="R412" s="363" t="s">
        <v>785</v>
      </c>
      <c r="S412" s="363"/>
      <c r="T412" s="365">
        <v>26.072600681090119</v>
      </c>
      <c r="U412" s="366">
        <v>25</v>
      </c>
      <c r="V412" s="367">
        <v>45931</v>
      </c>
      <c r="W412" s="367"/>
      <c r="X412" s="363" t="s">
        <v>3097</v>
      </c>
      <c r="Y412" s="363" t="s">
        <v>894</v>
      </c>
      <c r="Z412" s="363"/>
      <c r="AA412" s="363" t="s">
        <v>856</v>
      </c>
      <c r="AB412" s="363"/>
      <c r="AC412" s="363"/>
      <c r="AD412" s="363" t="s">
        <v>304</v>
      </c>
      <c r="AE412" s="367">
        <v>45069</v>
      </c>
      <c r="AF412" s="362" t="s">
        <v>2582</v>
      </c>
      <c r="AG412" s="364">
        <v>1.528765811965887E-3</v>
      </c>
      <c r="AH412" s="364">
        <v>1.4680957543043698E-3</v>
      </c>
      <c r="AI412" s="364">
        <v>0.26863276644978812</v>
      </c>
      <c r="AJ412" s="362" t="s">
        <v>0</v>
      </c>
      <c r="AK412" s="368">
        <v>177.49362912086337</v>
      </c>
      <c r="AL412" s="364">
        <v>3.5999999999999999E-3</v>
      </c>
      <c r="AM412" s="369">
        <v>45</v>
      </c>
      <c r="AN412" s="370">
        <v>15</v>
      </c>
      <c r="AO412" s="371" t="s">
        <v>3071</v>
      </c>
      <c r="AP412" s="371" t="s">
        <v>0</v>
      </c>
      <c r="AQ412" s="371" t="s">
        <v>386</v>
      </c>
      <c r="AR412" s="372" t="s">
        <v>0</v>
      </c>
      <c r="AS412" s="372"/>
      <c r="AT412" s="363"/>
    </row>
    <row r="413" spans="1:46" x14ac:dyDescent="0.3">
      <c r="A413" s="362" t="s">
        <v>900</v>
      </c>
      <c r="B413" s="363" t="s">
        <v>310</v>
      </c>
      <c r="C413" s="363" t="s">
        <v>295</v>
      </c>
      <c r="D413" s="363" t="s">
        <v>778</v>
      </c>
      <c r="E413" s="363" t="s">
        <v>297</v>
      </c>
      <c r="F413" s="363" t="s">
        <v>452</v>
      </c>
      <c r="G413" s="363" t="s">
        <v>453</v>
      </c>
      <c r="H413" s="363" t="s">
        <v>3079</v>
      </c>
      <c r="I413" s="363" t="s">
        <v>853</v>
      </c>
      <c r="J413" s="363" t="s">
        <v>892</v>
      </c>
      <c r="K413" s="363" t="s">
        <v>782</v>
      </c>
      <c r="L413" s="364">
        <v>21.766883205857123</v>
      </c>
      <c r="M413" s="365">
        <v>45</v>
      </c>
      <c r="N413" s="364">
        <v>19.600133594329225</v>
      </c>
      <c r="O413" s="363" t="s">
        <v>3106</v>
      </c>
      <c r="P413" s="363" t="s">
        <v>3068</v>
      </c>
      <c r="Q413" s="363" t="s">
        <v>300</v>
      </c>
      <c r="R413" s="363" t="s">
        <v>785</v>
      </c>
      <c r="S413" s="363"/>
      <c r="T413" s="365">
        <v>26.072600681090119</v>
      </c>
      <c r="U413" s="366">
        <v>25</v>
      </c>
      <c r="V413" s="367">
        <v>45931</v>
      </c>
      <c r="W413" s="367"/>
      <c r="X413" s="363" t="s">
        <v>3097</v>
      </c>
      <c r="Y413" s="363" t="s">
        <v>894</v>
      </c>
      <c r="Z413" s="363"/>
      <c r="AA413" s="363" t="s">
        <v>856</v>
      </c>
      <c r="AB413" s="363"/>
      <c r="AC413" s="363"/>
      <c r="AD413" s="363" t="s">
        <v>304</v>
      </c>
      <c r="AE413" s="367">
        <v>45069</v>
      </c>
      <c r="AF413" s="362" t="s">
        <v>2582</v>
      </c>
      <c r="AG413" s="364">
        <v>3.363034311219597E-3</v>
      </c>
      <c r="AH413" s="364">
        <v>3.2295701246304307E-3</v>
      </c>
      <c r="AI413" s="364">
        <v>0.59094807302548269</v>
      </c>
      <c r="AJ413" s="362" t="s">
        <v>0</v>
      </c>
      <c r="AK413" s="368">
        <v>66.512047310283165</v>
      </c>
      <c r="AL413" s="364">
        <v>8.0000000000000002E-3</v>
      </c>
      <c r="AM413" s="369">
        <v>45</v>
      </c>
      <c r="AN413" s="370">
        <v>15</v>
      </c>
      <c r="AO413" s="371" t="s">
        <v>3071</v>
      </c>
      <c r="AP413" s="371" t="s">
        <v>0</v>
      </c>
      <c r="AQ413" s="371" t="s">
        <v>386</v>
      </c>
      <c r="AR413" s="372" t="s">
        <v>0</v>
      </c>
      <c r="AS413" s="372"/>
      <c r="AT413" s="363"/>
    </row>
    <row r="414" spans="1:46" x14ac:dyDescent="0.3">
      <c r="A414" s="362" t="s">
        <v>901</v>
      </c>
      <c r="B414" s="363" t="s">
        <v>310</v>
      </c>
      <c r="C414" s="363" t="s">
        <v>295</v>
      </c>
      <c r="D414" s="363" t="s">
        <v>778</v>
      </c>
      <c r="E414" s="363" t="s">
        <v>297</v>
      </c>
      <c r="F414" s="363" t="s">
        <v>452</v>
      </c>
      <c r="G414" s="363" t="s">
        <v>453</v>
      </c>
      <c r="H414" s="363" t="s">
        <v>3079</v>
      </c>
      <c r="I414" s="363" t="s">
        <v>853</v>
      </c>
      <c r="J414" s="363" t="s">
        <v>896</v>
      </c>
      <c r="K414" s="363" t="s">
        <v>782</v>
      </c>
      <c r="L414" s="364">
        <v>9.8947747179246459</v>
      </c>
      <c r="M414" s="365">
        <v>45</v>
      </c>
      <c r="N414" s="364">
        <v>8.9098151776239813</v>
      </c>
      <c r="O414" s="363" t="s">
        <v>3107</v>
      </c>
      <c r="P414" s="363" t="s">
        <v>3068</v>
      </c>
      <c r="Q414" s="363" t="s">
        <v>300</v>
      </c>
      <c r="R414" s="363" t="s">
        <v>785</v>
      </c>
      <c r="S414" s="363"/>
      <c r="T414" s="365">
        <v>26.072600681090119</v>
      </c>
      <c r="U414" s="366">
        <v>25</v>
      </c>
      <c r="V414" s="367">
        <v>45931</v>
      </c>
      <c r="W414" s="367"/>
      <c r="X414" s="363" t="s">
        <v>3097</v>
      </c>
      <c r="Y414" s="363" t="s">
        <v>894</v>
      </c>
      <c r="Z414" s="363"/>
      <c r="AA414" s="363" t="s">
        <v>856</v>
      </c>
      <c r="AB414" s="363"/>
      <c r="AC414" s="363"/>
      <c r="AD414" s="363" t="s">
        <v>304</v>
      </c>
      <c r="AE414" s="367">
        <v>45069</v>
      </c>
      <c r="AF414" s="362" t="s">
        <v>2582</v>
      </c>
      <c r="AG414" s="364">
        <v>1.528765811965887E-3</v>
      </c>
      <c r="AH414" s="364">
        <v>1.4680957543043698E-3</v>
      </c>
      <c r="AI414" s="364">
        <v>0.26863276644978812</v>
      </c>
      <c r="AJ414" s="362" t="s">
        <v>0</v>
      </c>
      <c r="AK414" s="368">
        <v>177.49362912086337</v>
      </c>
      <c r="AL414" s="364">
        <v>3.5999999999999999E-3</v>
      </c>
      <c r="AM414" s="369">
        <v>45</v>
      </c>
      <c r="AN414" s="370">
        <v>15</v>
      </c>
      <c r="AO414" s="371" t="s">
        <v>3071</v>
      </c>
      <c r="AP414" s="371" t="s">
        <v>0</v>
      </c>
      <c r="AQ414" s="371" t="s">
        <v>386</v>
      </c>
      <c r="AR414" s="372" t="s">
        <v>0</v>
      </c>
      <c r="AS414" s="372"/>
      <c r="AT414" s="363"/>
    </row>
    <row r="415" spans="1:46" x14ac:dyDescent="0.3">
      <c r="A415" s="362" t="s">
        <v>902</v>
      </c>
      <c r="B415" s="363" t="s">
        <v>294</v>
      </c>
      <c r="C415" s="363" t="s">
        <v>295</v>
      </c>
      <c r="D415" s="363" t="s">
        <v>778</v>
      </c>
      <c r="E415" s="363" t="s">
        <v>297</v>
      </c>
      <c r="F415" s="363" t="s">
        <v>452</v>
      </c>
      <c r="G415" s="363" t="s">
        <v>463</v>
      </c>
      <c r="H415" s="363" t="s">
        <v>3108</v>
      </c>
      <c r="I415" s="363" t="s">
        <v>904</v>
      </c>
      <c r="J415" s="363" t="s">
        <v>692</v>
      </c>
      <c r="K415" s="363" t="s">
        <v>782</v>
      </c>
      <c r="L415" s="364">
        <v>73.760000000000005</v>
      </c>
      <c r="M415" s="365">
        <v>700</v>
      </c>
      <c r="N415" s="364">
        <v>68.41</v>
      </c>
      <c r="O415" s="363" t="s">
        <v>3109</v>
      </c>
      <c r="P415" s="363" t="s">
        <v>3068</v>
      </c>
      <c r="Q415" s="363" t="s">
        <v>300</v>
      </c>
      <c r="R415" s="363" t="s">
        <v>905</v>
      </c>
      <c r="S415" s="363"/>
      <c r="T415" s="365">
        <v>332.27</v>
      </c>
      <c r="U415" s="366">
        <v>20</v>
      </c>
      <c r="V415" s="367">
        <v>45200</v>
      </c>
      <c r="W415" s="367"/>
      <c r="X415" s="363" t="s">
        <v>3110</v>
      </c>
      <c r="Y415" s="363" t="s">
        <v>692</v>
      </c>
      <c r="Z415" s="363"/>
      <c r="AA415" s="363" t="s">
        <v>906</v>
      </c>
      <c r="AB415" s="363"/>
      <c r="AC415" s="363"/>
      <c r="AD415" s="363" t="s">
        <v>360</v>
      </c>
      <c r="AE415" s="367"/>
      <c r="AF415" s="362"/>
      <c r="AG415" s="364">
        <v>1.2188023052645819E-2</v>
      </c>
      <c r="AH415" s="364">
        <v>1.2728105040220416E-2</v>
      </c>
      <c r="AI415" s="364">
        <v>7.5183178674180812E-2</v>
      </c>
      <c r="AJ415" s="362" t="s">
        <v>0</v>
      </c>
      <c r="AK415" s="368">
        <v>350.49945583324444</v>
      </c>
      <c r="AL415" s="364">
        <v>3.5551928081529016E-2</v>
      </c>
      <c r="AM415" s="369">
        <v>700</v>
      </c>
      <c r="AN415" s="370">
        <v>15</v>
      </c>
      <c r="AO415" s="371" t="s">
        <v>3071</v>
      </c>
      <c r="AP415" s="371" t="s">
        <v>0</v>
      </c>
      <c r="AQ415" s="371" t="s">
        <v>306</v>
      </c>
      <c r="AR415" s="372" t="s">
        <v>0</v>
      </c>
      <c r="AS415" s="372"/>
      <c r="AT415" s="363"/>
    </row>
    <row r="416" spans="1:46" x14ac:dyDescent="0.3">
      <c r="A416" s="362" t="s">
        <v>907</v>
      </c>
      <c r="B416" s="363" t="s">
        <v>308</v>
      </c>
      <c r="C416" s="363" t="s">
        <v>295</v>
      </c>
      <c r="D416" s="363" t="s">
        <v>778</v>
      </c>
      <c r="E416" s="363" t="s">
        <v>297</v>
      </c>
      <c r="F416" s="363" t="s">
        <v>452</v>
      </c>
      <c r="G416" s="363" t="s">
        <v>463</v>
      </c>
      <c r="H416" s="363" t="s">
        <v>3108</v>
      </c>
      <c r="I416" s="363" t="s">
        <v>904</v>
      </c>
      <c r="J416" s="363" t="s">
        <v>692</v>
      </c>
      <c r="K416" s="363" t="s">
        <v>782</v>
      </c>
      <c r="L416" s="364">
        <v>110.82</v>
      </c>
      <c r="M416" s="365">
        <v>700</v>
      </c>
      <c r="N416" s="364">
        <v>102.77</v>
      </c>
      <c r="O416" s="363" t="s">
        <v>3109</v>
      </c>
      <c r="P416" s="363" t="s">
        <v>3068</v>
      </c>
      <c r="Q416" s="363" t="s">
        <v>300</v>
      </c>
      <c r="R416" s="363" t="s">
        <v>905</v>
      </c>
      <c r="S416" s="363"/>
      <c r="T416" s="365">
        <v>332.27</v>
      </c>
      <c r="U416" s="366">
        <v>20</v>
      </c>
      <c r="V416" s="367">
        <v>45200</v>
      </c>
      <c r="W416" s="367"/>
      <c r="X416" s="363" t="s">
        <v>3110</v>
      </c>
      <c r="Y416" s="363" t="s">
        <v>692</v>
      </c>
      <c r="Z416" s="363"/>
      <c r="AA416" s="363" t="s">
        <v>906</v>
      </c>
      <c r="AB416" s="363"/>
      <c r="AC416" s="363"/>
      <c r="AD416" s="363" t="s">
        <v>360</v>
      </c>
      <c r="AE416" s="367"/>
      <c r="AF416" s="362"/>
      <c r="AG416" s="364">
        <v>1.8309649599772122E-2</v>
      </c>
      <c r="AH416" s="364">
        <v>1.912099627223289E-2</v>
      </c>
      <c r="AI416" s="364">
        <v>0.1129451143450601</v>
      </c>
      <c r="AJ416" s="362" t="s">
        <v>0</v>
      </c>
      <c r="AK416" s="368">
        <v>224.190575848717</v>
      </c>
      <c r="AL416" s="364">
        <v>5.3408443925431037E-2</v>
      </c>
      <c r="AM416" s="369">
        <v>700</v>
      </c>
      <c r="AN416" s="370">
        <v>15</v>
      </c>
      <c r="AO416" s="371" t="s">
        <v>3071</v>
      </c>
      <c r="AP416" s="371" t="s">
        <v>0</v>
      </c>
      <c r="AQ416" s="371" t="s">
        <v>306</v>
      </c>
      <c r="AR416" s="372" t="s">
        <v>0</v>
      </c>
      <c r="AS416" s="372"/>
      <c r="AT416" s="363"/>
    </row>
    <row r="417" spans="1:46" x14ac:dyDescent="0.3">
      <c r="A417" s="362" t="s">
        <v>908</v>
      </c>
      <c r="B417" s="363" t="s">
        <v>310</v>
      </c>
      <c r="C417" s="363" t="s">
        <v>295</v>
      </c>
      <c r="D417" s="363" t="s">
        <v>778</v>
      </c>
      <c r="E417" s="363" t="s">
        <v>297</v>
      </c>
      <c r="F417" s="363" t="s">
        <v>452</v>
      </c>
      <c r="G417" s="363" t="s">
        <v>463</v>
      </c>
      <c r="H417" s="363" t="s">
        <v>3108</v>
      </c>
      <c r="I417" s="363" t="s">
        <v>904</v>
      </c>
      <c r="J417" s="363" t="s">
        <v>692</v>
      </c>
      <c r="K417" s="363" t="s">
        <v>782</v>
      </c>
      <c r="L417" s="364">
        <v>132.16</v>
      </c>
      <c r="M417" s="365">
        <v>700</v>
      </c>
      <c r="N417" s="364">
        <v>122.56</v>
      </c>
      <c r="O417" s="363" t="s">
        <v>3109</v>
      </c>
      <c r="P417" s="363" t="s">
        <v>3068</v>
      </c>
      <c r="Q417" s="363" t="s">
        <v>300</v>
      </c>
      <c r="R417" s="363" t="s">
        <v>905</v>
      </c>
      <c r="S417" s="363"/>
      <c r="T417" s="365">
        <v>332.27</v>
      </c>
      <c r="U417" s="366">
        <v>20</v>
      </c>
      <c r="V417" s="367">
        <v>45200</v>
      </c>
      <c r="W417" s="367"/>
      <c r="X417" s="363" t="s">
        <v>3110</v>
      </c>
      <c r="Y417" s="363" t="s">
        <v>692</v>
      </c>
      <c r="Z417" s="363"/>
      <c r="AA417" s="363" t="s">
        <v>906</v>
      </c>
      <c r="AB417" s="363"/>
      <c r="AC417" s="363"/>
      <c r="AD417" s="363" t="s">
        <v>360</v>
      </c>
      <c r="AE417" s="367"/>
      <c r="AF417" s="362"/>
      <c r="AG417" s="364">
        <v>2.1835464191379501E-2</v>
      </c>
      <c r="AH417" s="364">
        <v>2.2803048585432164E-2</v>
      </c>
      <c r="AI417" s="364">
        <v>0.13469449463978364</v>
      </c>
      <c r="AJ417" s="362" t="s">
        <v>0</v>
      </c>
      <c r="AK417" s="368">
        <v>183.58390722928328</v>
      </c>
      <c r="AL417" s="364">
        <v>6.3693090274407255E-2</v>
      </c>
      <c r="AM417" s="369">
        <v>700</v>
      </c>
      <c r="AN417" s="370">
        <v>15</v>
      </c>
      <c r="AO417" s="371" t="s">
        <v>3071</v>
      </c>
      <c r="AP417" s="371" t="s">
        <v>0</v>
      </c>
      <c r="AQ417" s="371" t="s">
        <v>306</v>
      </c>
      <c r="AR417" s="372" t="s">
        <v>0</v>
      </c>
      <c r="AS417" s="372"/>
      <c r="AT417" s="363"/>
    </row>
    <row r="418" spans="1:46" x14ac:dyDescent="0.3">
      <c r="A418" s="362" t="s">
        <v>909</v>
      </c>
      <c r="B418" s="363" t="s">
        <v>294</v>
      </c>
      <c r="C418" s="363" t="s">
        <v>295</v>
      </c>
      <c r="D418" s="363" t="s">
        <v>778</v>
      </c>
      <c r="E418" s="363" t="s">
        <v>297</v>
      </c>
      <c r="F418" s="363" t="s">
        <v>452</v>
      </c>
      <c r="G418" s="363" t="s">
        <v>463</v>
      </c>
      <c r="H418" s="363" t="s">
        <v>3079</v>
      </c>
      <c r="I418" s="363" t="s">
        <v>904</v>
      </c>
      <c r="J418" s="363" t="s">
        <v>692</v>
      </c>
      <c r="K418" s="363" t="s">
        <v>782</v>
      </c>
      <c r="L418" s="364">
        <v>87.96</v>
      </c>
      <c r="M418" s="365">
        <v>700</v>
      </c>
      <c r="N418" s="364">
        <v>81.56</v>
      </c>
      <c r="O418" s="363" t="s">
        <v>3111</v>
      </c>
      <c r="P418" s="363" t="s">
        <v>3068</v>
      </c>
      <c r="Q418" s="363" t="s">
        <v>300</v>
      </c>
      <c r="R418" s="363" t="s">
        <v>785</v>
      </c>
      <c r="S418" s="363"/>
      <c r="T418" s="365">
        <v>332.27</v>
      </c>
      <c r="U418" s="366">
        <v>20</v>
      </c>
      <c r="V418" s="367">
        <v>45931</v>
      </c>
      <c r="W418" s="367"/>
      <c r="X418" s="363" t="s">
        <v>3110</v>
      </c>
      <c r="Y418" s="363" t="s">
        <v>692</v>
      </c>
      <c r="Z418" s="363"/>
      <c r="AA418" s="363" t="s">
        <v>906</v>
      </c>
      <c r="AB418" s="363"/>
      <c r="AC418" s="363"/>
      <c r="AD418" s="363" t="s">
        <v>360</v>
      </c>
      <c r="AE418" s="367"/>
      <c r="AF418" s="362"/>
      <c r="AG418" s="364">
        <v>1.4530845785320759E-2</v>
      </c>
      <c r="AH418" s="364">
        <v>1.5174744146767684E-2</v>
      </c>
      <c r="AI418" s="364">
        <v>8.9635141831109294E-2</v>
      </c>
      <c r="AJ418" s="362" t="s">
        <v>0</v>
      </c>
      <c r="AK418" s="368">
        <v>289.58847102381168</v>
      </c>
      <c r="AL418" s="364">
        <v>4.2385839121904828E-2</v>
      </c>
      <c r="AM418" s="369">
        <v>700</v>
      </c>
      <c r="AN418" s="370">
        <v>15</v>
      </c>
      <c r="AO418" s="371" t="s">
        <v>3071</v>
      </c>
      <c r="AP418" s="371" t="s">
        <v>0</v>
      </c>
      <c r="AQ418" s="371" t="s">
        <v>306</v>
      </c>
      <c r="AR418" s="372" t="s">
        <v>0</v>
      </c>
      <c r="AS418" s="372"/>
      <c r="AT418" s="363"/>
    </row>
    <row r="419" spans="1:46" x14ac:dyDescent="0.3">
      <c r="A419" s="362" t="s">
        <v>910</v>
      </c>
      <c r="B419" s="363" t="s">
        <v>308</v>
      </c>
      <c r="C419" s="363" t="s">
        <v>295</v>
      </c>
      <c r="D419" s="363" t="s">
        <v>778</v>
      </c>
      <c r="E419" s="363" t="s">
        <v>297</v>
      </c>
      <c r="F419" s="363" t="s">
        <v>452</v>
      </c>
      <c r="G419" s="363" t="s">
        <v>463</v>
      </c>
      <c r="H419" s="363" t="s">
        <v>3079</v>
      </c>
      <c r="I419" s="363" t="s">
        <v>904</v>
      </c>
      <c r="J419" s="363" t="s">
        <v>692</v>
      </c>
      <c r="K419" s="363" t="s">
        <v>782</v>
      </c>
      <c r="L419" s="364">
        <v>125.81</v>
      </c>
      <c r="M419" s="365">
        <v>700</v>
      </c>
      <c r="N419" s="364">
        <v>116.66</v>
      </c>
      <c r="O419" s="363" t="s">
        <v>3111</v>
      </c>
      <c r="P419" s="363" t="s">
        <v>3068</v>
      </c>
      <c r="Q419" s="363" t="s">
        <v>300</v>
      </c>
      <c r="R419" s="363" t="s">
        <v>785</v>
      </c>
      <c r="S419" s="363"/>
      <c r="T419" s="365">
        <v>332.27</v>
      </c>
      <c r="U419" s="366">
        <v>20</v>
      </c>
      <c r="V419" s="367">
        <v>45931</v>
      </c>
      <c r="W419" s="367"/>
      <c r="X419" s="363" t="s">
        <v>3110</v>
      </c>
      <c r="Y419" s="363" t="s">
        <v>692</v>
      </c>
      <c r="Z419" s="363"/>
      <c r="AA419" s="363" t="s">
        <v>906</v>
      </c>
      <c r="AB419" s="363"/>
      <c r="AC419" s="363"/>
      <c r="AD419" s="363" t="s">
        <v>360</v>
      </c>
      <c r="AE419" s="367"/>
      <c r="AF419" s="362"/>
      <c r="AG419" s="364">
        <v>2.0784311786605194E-2</v>
      </c>
      <c r="AH419" s="364">
        <v>2.1705316971087761E-2</v>
      </c>
      <c r="AI419" s="364">
        <v>0.12821034386975488</v>
      </c>
      <c r="AJ419" s="362" t="s">
        <v>0</v>
      </c>
      <c r="AK419" s="368">
        <v>194.24859053164252</v>
      </c>
      <c r="AL419" s="364">
        <v>6.0626924864656852E-2</v>
      </c>
      <c r="AM419" s="369">
        <v>700</v>
      </c>
      <c r="AN419" s="370">
        <v>15</v>
      </c>
      <c r="AO419" s="371" t="s">
        <v>3071</v>
      </c>
      <c r="AP419" s="371" t="s">
        <v>0</v>
      </c>
      <c r="AQ419" s="371" t="s">
        <v>306</v>
      </c>
      <c r="AR419" s="372" t="s">
        <v>0</v>
      </c>
      <c r="AS419" s="372"/>
      <c r="AT419" s="363"/>
    </row>
    <row r="420" spans="1:46" x14ac:dyDescent="0.3">
      <c r="A420" s="362" t="s">
        <v>911</v>
      </c>
      <c r="B420" s="363" t="s">
        <v>310</v>
      </c>
      <c r="C420" s="363" t="s">
        <v>295</v>
      </c>
      <c r="D420" s="363" t="s">
        <v>778</v>
      </c>
      <c r="E420" s="363" t="s">
        <v>297</v>
      </c>
      <c r="F420" s="363" t="s">
        <v>452</v>
      </c>
      <c r="G420" s="363" t="s">
        <v>463</v>
      </c>
      <c r="H420" s="363" t="s">
        <v>3079</v>
      </c>
      <c r="I420" s="363" t="s">
        <v>904</v>
      </c>
      <c r="J420" s="363" t="s">
        <v>692</v>
      </c>
      <c r="K420" s="363" t="s">
        <v>782</v>
      </c>
      <c r="L420" s="364">
        <v>148.31</v>
      </c>
      <c r="M420" s="365">
        <v>700</v>
      </c>
      <c r="N420" s="364">
        <v>137.52000000000001</v>
      </c>
      <c r="O420" s="363" t="s">
        <v>3111</v>
      </c>
      <c r="P420" s="363" t="s">
        <v>3068</v>
      </c>
      <c r="Q420" s="363" t="s">
        <v>300</v>
      </c>
      <c r="R420" s="363" t="s">
        <v>785</v>
      </c>
      <c r="S420" s="363"/>
      <c r="T420" s="365">
        <v>332.27</v>
      </c>
      <c r="U420" s="366">
        <v>20</v>
      </c>
      <c r="V420" s="367">
        <v>45931</v>
      </c>
      <c r="W420" s="367"/>
      <c r="X420" s="363" t="s">
        <v>3110</v>
      </c>
      <c r="Y420" s="363" t="s">
        <v>692</v>
      </c>
      <c r="Z420" s="363"/>
      <c r="AA420" s="363" t="s">
        <v>906</v>
      </c>
      <c r="AB420" s="363"/>
      <c r="AC420" s="363"/>
      <c r="AD420" s="363" t="s">
        <v>360</v>
      </c>
      <c r="AE420" s="367"/>
      <c r="AF420" s="362"/>
      <c r="AG420" s="364">
        <v>2.4500759102468257E-2</v>
      </c>
      <c r="AH420" s="364">
        <v>2.5586449424515594E-2</v>
      </c>
      <c r="AI420" s="364">
        <v>0.15113566337192436</v>
      </c>
      <c r="AJ420" s="362" t="s">
        <v>0</v>
      </c>
      <c r="AK420" s="368">
        <v>160.64442276275722</v>
      </c>
      <c r="AL420" s="364">
        <v>7.1467638499808112E-2</v>
      </c>
      <c r="AM420" s="369">
        <v>700</v>
      </c>
      <c r="AN420" s="370">
        <v>15</v>
      </c>
      <c r="AO420" s="371" t="s">
        <v>3071</v>
      </c>
      <c r="AP420" s="371" t="s">
        <v>0</v>
      </c>
      <c r="AQ420" s="371" t="s">
        <v>306</v>
      </c>
      <c r="AR420" s="372" t="s">
        <v>0</v>
      </c>
      <c r="AS420" s="372"/>
      <c r="AT420" s="363"/>
    </row>
    <row r="421" spans="1:46" x14ac:dyDescent="0.3">
      <c r="A421" s="362" t="s">
        <v>912</v>
      </c>
      <c r="B421" s="363" t="s">
        <v>294</v>
      </c>
      <c r="C421" s="363" t="s">
        <v>295</v>
      </c>
      <c r="D421" s="363" t="s">
        <v>778</v>
      </c>
      <c r="E421" s="363" t="s">
        <v>297</v>
      </c>
      <c r="F421" s="363" t="s">
        <v>452</v>
      </c>
      <c r="G421" s="363" t="s">
        <v>873</v>
      </c>
      <c r="H421" s="363" t="s">
        <v>3108</v>
      </c>
      <c r="I421" s="363" t="s">
        <v>913</v>
      </c>
      <c r="J421" s="363" t="s">
        <v>914</v>
      </c>
      <c r="K421" s="363" t="s">
        <v>782</v>
      </c>
      <c r="L421" s="364">
        <v>0.16764162983872857</v>
      </c>
      <c r="M421" s="365">
        <v>0.08</v>
      </c>
      <c r="N421" s="364">
        <v>0.15</v>
      </c>
      <c r="O421" s="363" t="s">
        <v>3112</v>
      </c>
      <c r="P421" s="363" t="s">
        <v>3068</v>
      </c>
      <c r="Q421" s="363" t="s">
        <v>300</v>
      </c>
      <c r="R421" s="363" t="s">
        <v>905</v>
      </c>
      <c r="S421" s="363"/>
      <c r="T421" s="365">
        <v>0.2</v>
      </c>
      <c r="U421" s="366">
        <v>45</v>
      </c>
      <c r="V421" s="367">
        <v>45200</v>
      </c>
      <c r="W421" s="367"/>
      <c r="X421" s="363" t="s">
        <v>2899</v>
      </c>
      <c r="Y421" s="363"/>
      <c r="Z421" s="363"/>
      <c r="AA421" s="363" t="s">
        <v>914</v>
      </c>
      <c r="AB421" s="363"/>
      <c r="AC421" s="363"/>
      <c r="AD421" s="363" t="s">
        <v>360</v>
      </c>
      <c r="AE421" s="367"/>
      <c r="AF421" s="362"/>
      <c r="AG421" s="364">
        <v>2.672421368070272E-5</v>
      </c>
      <c r="AH421" s="364">
        <v>2.7908430873162729E-5</v>
      </c>
      <c r="AI421" s="364">
        <v>0.3898838509505177</v>
      </c>
      <c r="AJ421" s="362" t="s">
        <v>0</v>
      </c>
      <c r="AK421" s="368">
        <v>45.610198751104583</v>
      </c>
      <c r="AL421" s="364">
        <v>3.4645936833337263E-5</v>
      </c>
      <c r="AM421" s="369"/>
      <c r="AN421" s="370">
        <v>12</v>
      </c>
      <c r="AO421" s="371" t="s">
        <v>3082</v>
      </c>
      <c r="AP421" s="371" t="s">
        <v>0</v>
      </c>
      <c r="AQ421" s="371" t="s">
        <v>386</v>
      </c>
      <c r="AR421" s="372" t="s">
        <v>0</v>
      </c>
      <c r="AS421" s="372"/>
      <c r="AT421" s="363"/>
    </row>
    <row r="422" spans="1:46" x14ac:dyDescent="0.3">
      <c r="A422" s="363" t="s">
        <v>915</v>
      </c>
      <c r="B422" s="363" t="s">
        <v>294</v>
      </c>
      <c r="C422" s="363" t="s">
        <v>295</v>
      </c>
      <c r="D422" s="363" t="s">
        <v>778</v>
      </c>
      <c r="E422" s="363" t="s">
        <v>297</v>
      </c>
      <c r="F422" s="363" t="s">
        <v>452</v>
      </c>
      <c r="G422" s="363" t="s">
        <v>873</v>
      </c>
      <c r="H422" s="363" t="s">
        <v>3108</v>
      </c>
      <c r="I422" s="363" t="s">
        <v>913</v>
      </c>
      <c r="J422" s="363" t="s">
        <v>916</v>
      </c>
      <c r="K422" s="363" t="s">
        <v>782</v>
      </c>
      <c r="L422" s="364">
        <v>0.16764162983872857</v>
      </c>
      <c r="M422" s="365">
        <v>0.08</v>
      </c>
      <c r="N422" s="364">
        <v>0.15</v>
      </c>
      <c r="O422" s="363" t="s">
        <v>3113</v>
      </c>
      <c r="P422" s="363" t="s">
        <v>3068</v>
      </c>
      <c r="Q422" s="363" t="s">
        <v>300</v>
      </c>
      <c r="R422" s="363" t="s">
        <v>905</v>
      </c>
      <c r="S422" s="363"/>
      <c r="T422" s="365">
        <v>0.2</v>
      </c>
      <c r="U422" s="363">
        <v>45</v>
      </c>
      <c r="V422" s="367">
        <v>45200</v>
      </c>
      <c r="W422" s="367"/>
      <c r="X422" s="363" t="s">
        <v>2899</v>
      </c>
      <c r="Y422" s="363"/>
      <c r="Z422" s="363"/>
      <c r="AA422" s="363" t="s">
        <v>916</v>
      </c>
      <c r="AB422" s="363"/>
      <c r="AC422" s="363"/>
      <c r="AD422" s="363" t="s">
        <v>360</v>
      </c>
      <c r="AE422" s="367"/>
      <c r="AF422" s="363"/>
      <c r="AG422" s="364">
        <v>2.672421368070272E-5</v>
      </c>
      <c r="AH422" s="364">
        <v>2.7908430873162729E-5</v>
      </c>
      <c r="AI422" s="364">
        <v>0.3898838509505177</v>
      </c>
      <c r="AJ422" s="363" t="s">
        <v>0</v>
      </c>
      <c r="AK422" s="368">
        <v>45.610198751104583</v>
      </c>
      <c r="AL422" s="364">
        <v>3.4645936833337263E-5</v>
      </c>
      <c r="AM422" s="369"/>
      <c r="AN422" s="363">
        <v>12</v>
      </c>
      <c r="AO422" s="371" t="s">
        <v>3082</v>
      </c>
      <c r="AP422" s="371" t="s">
        <v>0</v>
      </c>
      <c r="AQ422" s="371" t="s">
        <v>386</v>
      </c>
      <c r="AR422" s="372" t="s">
        <v>0</v>
      </c>
      <c r="AS422" s="363"/>
      <c r="AT422" s="363"/>
    </row>
    <row r="423" spans="1:46" x14ac:dyDescent="0.3">
      <c r="A423" s="362" t="s">
        <v>917</v>
      </c>
      <c r="B423" s="363" t="s">
        <v>308</v>
      </c>
      <c r="C423" s="363" t="s">
        <v>295</v>
      </c>
      <c r="D423" s="363" t="s">
        <v>778</v>
      </c>
      <c r="E423" s="363" t="s">
        <v>297</v>
      </c>
      <c r="F423" s="363" t="s">
        <v>452</v>
      </c>
      <c r="G423" s="363" t="s">
        <v>873</v>
      </c>
      <c r="H423" s="363" t="s">
        <v>3108</v>
      </c>
      <c r="I423" s="363" t="s">
        <v>913</v>
      </c>
      <c r="J423" s="363" t="s">
        <v>914</v>
      </c>
      <c r="K423" s="363" t="s">
        <v>782</v>
      </c>
      <c r="L423" s="364">
        <v>0.22352217311830477</v>
      </c>
      <c r="M423" s="365">
        <v>0.08</v>
      </c>
      <c r="N423" s="364">
        <v>0.2</v>
      </c>
      <c r="O423" s="363" t="s">
        <v>3112</v>
      </c>
      <c r="P423" s="363" t="s">
        <v>3068</v>
      </c>
      <c r="Q423" s="363" t="s">
        <v>300</v>
      </c>
      <c r="R423" s="363" t="s">
        <v>905</v>
      </c>
      <c r="S423" s="363"/>
      <c r="T423" s="365">
        <v>0.2</v>
      </c>
      <c r="U423" s="366">
        <v>45</v>
      </c>
      <c r="V423" s="367">
        <v>45200</v>
      </c>
      <c r="W423" s="367"/>
      <c r="X423" s="363" t="s">
        <v>2899</v>
      </c>
      <c r="Y423" s="363"/>
      <c r="Z423" s="363"/>
      <c r="AA423" s="363" t="s">
        <v>914</v>
      </c>
      <c r="AB423" s="363"/>
      <c r="AC423" s="363"/>
      <c r="AD423" s="363" t="s">
        <v>360</v>
      </c>
      <c r="AE423" s="367"/>
      <c r="AF423" s="362"/>
      <c r="AG423" s="364">
        <v>3.5632284907603627E-5</v>
      </c>
      <c r="AH423" s="364">
        <v>3.721124116421698E-5</v>
      </c>
      <c r="AI423" s="364">
        <v>0.51984513460069026</v>
      </c>
      <c r="AJ423" s="362" t="s">
        <v>0</v>
      </c>
      <c r="AK423" s="368">
        <v>27.385746461614257</v>
      </c>
      <c r="AL423" s="364">
        <v>4.619458244444967E-5</v>
      </c>
      <c r="AM423" s="369"/>
      <c r="AN423" s="370">
        <v>12</v>
      </c>
      <c r="AO423" s="371" t="s">
        <v>3082</v>
      </c>
      <c r="AP423" s="371" t="s">
        <v>0</v>
      </c>
      <c r="AQ423" s="371" t="s">
        <v>386</v>
      </c>
      <c r="AR423" s="372" t="s">
        <v>0</v>
      </c>
      <c r="AS423" s="372"/>
      <c r="AT423" s="363"/>
    </row>
    <row r="424" spans="1:46" x14ac:dyDescent="0.3">
      <c r="A424" s="362" t="s">
        <v>918</v>
      </c>
      <c r="B424" s="363" t="s">
        <v>308</v>
      </c>
      <c r="C424" s="363" t="s">
        <v>295</v>
      </c>
      <c r="D424" s="363" t="s">
        <v>778</v>
      </c>
      <c r="E424" s="363" t="s">
        <v>297</v>
      </c>
      <c r="F424" s="363" t="s">
        <v>452</v>
      </c>
      <c r="G424" s="363" t="s">
        <v>873</v>
      </c>
      <c r="H424" s="363" t="s">
        <v>3108</v>
      </c>
      <c r="I424" s="363" t="s">
        <v>913</v>
      </c>
      <c r="J424" s="363" t="s">
        <v>916</v>
      </c>
      <c r="K424" s="363" t="s">
        <v>782</v>
      </c>
      <c r="L424" s="364">
        <v>0.22352217311830477</v>
      </c>
      <c r="M424" s="365">
        <v>0.08</v>
      </c>
      <c r="N424" s="364">
        <v>0.2</v>
      </c>
      <c r="O424" s="363" t="s">
        <v>3113</v>
      </c>
      <c r="P424" s="363" t="s">
        <v>3068</v>
      </c>
      <c r="Q424" s="363" t="s">
        <v>300</v>
      </c>
      <c r="R424" s="363" t="s">
        <v>905</v>
      </c>
      <c r="S424" s="363"/>
      <c r="T424" s="365">
        <v>0.2</v>
      </c>
      <c r="U424" s="366">
        <v>45</v>
      </c>
      <c r="V424" s="367">
        <v>45200</v>
      </c>
      <c r="W424" s="367"/>
      <c r="X424" s="363" t="s">
        <v>2899</v>
      </c>
      <c r="Y424" s="363"/>
      <c r="Z424" s="363"/>
      <c r="AA424" s="363" t="s">
        <v>916</v>
      </c>
      <c r="AB424" s="363"/>
      <c r="AC424" s="363"/>
      <c r="AD424" s="363" t="s">
        <v>360</v>
      </c>
      <c r="AE424" s="367"/>
      <c r="AF424" s="362"/>
      <c r="AG424" s="364">
        <v>3.5632284907603627E-5</v>
      </c>
      <c r="AH424" s="364">
        <v>3.721124116421698E-5</v>
      </c>
      <c r="AI424" s="364">
        <v>0.51984513460069026</v>
      </c>
      <c r="AJ424" s="362" t="s">
        <v>0</v>
      </c>
      <c r="AK424" s="368">
        <v>27.385746461614257</v>
      </c>
      <c r="AL424" s="364">
        <v>4.619458244444967E-5</v>
      </c>
      <c r="AM424" s="369"/>
      <c r="AN424" s="370">
        <v>12</v>
      </c>
      <c r="AO424" s="371" t="s">
        <v>3082</v>
      </c>
      <c r="AP424" s="371" t="s">
        <v>0</v>
      </c>
      <c r="AQ424" s="371" t="s">
        <v>386</v>
      </c>
      <c r="AR424" s="372" t="s">
        <v>0</v>
      </c>
      <c r="AS424" s="372"/>
      <c r="AT424" s="363"/>
    </row>
    <row r="425" spans="1:46" x14ac:dyDescent="0.3">
      <c r="A425" s="362" t="s">
        <v>919</v>
      </c>
      <c r="B425" s="363" t="s">
        <v>310</v>
      </c>
      <c r="C425" s="363" t="s">
        <v>295</v>
      </c>
      <c r="D425" s="363" t="s">
        <v>778</v>
      </c>
      <c r="E425" s="363" t="s">
        <v>297</v>
      </c>
      <c r="F425" s="363" t="s">
        <v>452</v>
      </c>
      <c r="G425" s="363" t="s">
        <v>873</v>
      </c>
      <c r="H425" s="363" t="s">
        <v>3108</v>
      </c>
      <c r="I425" s="363" t="s">
        <v>913</v>
      </c>
      <c r="J425" s="363" t="s">
        <v>914</v>
      </c>
      <c r="K425" s="363" t="s">
        <v>782</v>
      </c>
      <c r="L425" s="364">
        <v>0.26822660774196572</v>
      </c>
      <c r="M425" s="365">
        <v>0.08</v>
      </c>
      <c r="N425" s="364">
        <v>0.24</v>
      </c>
      <c r="O425" s="363" t="s">
        <v>3112</v>
      </c>
      <c r="P425" s="363" t="s">
        <v>3068</v>
      </c>
      <c r="Q425" s="363" t="s">
        <v>300</v>
      </c>
      <c r="R425" s="363" t="s">
        <v>905</v>
      </c>
      <c r="S425" s="363"/>
      <c r="T425" s="365">
        <v>0.2</v>
      </c>
      <c r="U425" s="366">
        <v>45</v>
      </c>
      <c r="V425" s="367">
        <v>45200</v>
      </c>
      <c r="W425" s="367"/>
      <c r="X425" s="363" t="s">
        <v>2899</v>
      </c>
      <c r="Y425" s="363"/>
      <c r="Z425" s="363"/>
      <c r="AA425" s="363" t="s">
        <v>914</v>
      </c>
      <c r="AB425" s="363"/>
      <c r="AC425" s="363"/>
      <c r="AD425" s="363" t="s">
        <v>360</v>
      </c>
      <c r="AE425" s="367"/>
      <c r="AF425" s="362"/>
      <c r="AG425" s="364">
        <v>4.2758741889124352E-5</v>
      </c>
      <c r="AH425" s="364">
        <v>4.4653489397060367E-5</v>
      </c>
      <c r="AI425" s="364">
        <v>0.62381416152082814</v>
      </c>
      <c r="AJ425" s="362" t="s">
        <v>0</v>
      </c>
      <c r="AK425" s="368">
        <v>18.273520316869078</v>
      </c>
      <c r="AL425" s="364">
        <v>5.5433498933339613E-5</v>
      </c>
      <c r="AM425" s="369"/>
      <c r="AN425" s="370">
        <v>12</v>
      </c>
      <c r="AO425" s="371" t="s">
        <v>3082</v>
      </c>
      <c r="AP425" s="371" t="s">
        <v>0</v>
      </c>
      <c r="AQ425" s="371" t="s">
        <v>386</v>
      </c>
      <c r="AR425" s="372" t="s">
        <v>0</v>
      </c>
      <c r="AS425" s="372"/>
      <c r="AT425" s="363"/>
    </row>
    <row r="426" spans="1:46" x14ac:dyDescent="0.3">
      <c r="A426" s="362" t="s">
        <v>920</v>
      </c>
      <c r="B426" s="363" t="s">
        <v>310</v>
      </c>
      <c r="C426" s="363" t="s">
        <v>295</v>
      </c>
      <c r="D426" s="363" t="s">
        <v>778</v>
      </c>
      <c r="E426" s="363" t="s">
        <v>297</v>
      </c>
      <c r="F426" s="363" t="s">
        <v>452</v>
      </c>
      <c r="G426" s="363" t="s">
        <v>873</v>
      </c>
      <c r="H426" s="363" t="s">
        <v>3108</v>
      </c>
      <c r="I426" s="363" t="s">
        <v>913</v>
      </c>
      <c r="J426" s="363" t="s">
        <v>916</v>
      </c>
      <c r="K426" s="363" t="s">
        <v>782</v>
      </c>
      <c r="L426" s="364">
        <v>0.26822660774196572</v>
      </c>
      <c r="M426" s="365">
        <v>0.08</v>
      </c>
      <c r="N426" s="364">
        <v>0.24</v>
      </c>
      <c r="O426" s="363" t="s">
        <v>3113</v>
      </c>
      <c r="P426" s="363" t="s">
        <v>3068</v>
      </c>
      <c r="Q426" s="363" t="s">
        <v>300</v>
      </c>
      <c r="R426" s="363" t="s">
        <v>905</v>
      </c>
      <c r="S426" s="363"/>
      <c r="T426" s="365">
        <v>0.2</v>
      </c>
      <c r="U426" s="366">
        <v>45</v>
      </c>
      <c r="V426" s="367">
        <v>45200</v>
      </c>
      <c r="W426" s="367"/>
      <c r="X426" s="363" t="s">
        <v>2899</v>
      </c>
      <c r="Y426" s="363"/>
      <c r="Z426" s="363"/>
      <c r="AA426" s="363" t="s">
        <v>916</v>
      </c>
      <c r="AB426" s="363"/>
      <c r="AC426" s="363"/>
      <c r="AD426" s="363" t="s">
        <v>360</v>
      </c>
      <c r="AE426" s="367"/>
      <c r="AF426" s="362"/>
      <c r="AG426" s="364">
        <v>4.2758741889124352E-5</v>
      </c>
      <c r="AH426" s="364">
        <v>4.4653489397060367E-5</v>
      </c>
      <c r="AI426" s="364">
        <v>0.62381416152082814</v>
      </c>
      <c r="AJ426" s="362" t="s">
        <v>0</v>
      </c>
      <c r="AK426" s="368">
        <v>18.273520316869078</v>
      </c>
      <c r="AL426" s="364">
        <v>5.5433498933339613E-5</v>
      </c>
      <c r="AM426" s="369"/>
      <c r="AN426" s="370">
        <v>12</v>
      </c>
      <c r="AO426" s="371" t="s">
        <v>3082</v>
      </c>
      <c r="AP426" s="371" t="s">
        <v>0</v>
      </c>
      <c r="AQ426" s="371" t="s">
        <v>386</v>
      </c>
      <c r="AR426" s="372" t="s">
        <v>0</v>
      </c>
      <c r="AS426" s="372"/>
      <c r="AT426" s="363"/>
    </row>
    <row r="427" spans="1:46" x14ac:dyDescent="0.3">
      <c r="A427" s="362" t="s">
        <v>921</v>
      </c>
      <c r="B427" s="363" t="s">
        <v>294</v>
      </c>
      <c r="C427" s="363" t="s">
        <v>295</v>
      </c>
      <c r="D427" s="363" t="s">
        <v>778</v>
      </c>
      <c r="E427" s="363" t="s">
        <v>297</v>
      </c>
      <c r="F427" s="363" t="s">
        <v>452</v>
      </c>
      <c r="G427" s="363" t="s">
        <v>463</v>
      </c>
      <c r="H427" s="363" t="s">
        <v>3108</v>
      </c>
      <c r="I427" s="363" t="s">
        <v>780</v>
      </c>
      <c r="J427" s="363" t="s">
        <v>814</v>
      </c>
      <c r="K427" s="363" t="s">
        <v>782</v>
      </c>
      <c r="L427" s="364">
        <v>1.39</v>
      </c>
      <c r="M427" s="365">
        <v>2</v>
      </c>
      <c r="N427" s="364">
        <v>1.29</v>
      </c>
      <c r="O427" s="363" t="s">
        <v>3114</v>
      </c>
      <c r="P427" s="363" t="s">
        <v>3068</v>
      </c>
      <c r="Q427" s="363" t="s">
        <v>300</v>
      </c>
      <c r="R427" s="363" t="s">
        <v>905</v>
      </c>
      <c r="S427" s="363"/>
      <c r="T427" s="365">
        <v>1.24</v>
      </c>
      <c r="U427" s="366">
        <v>45</v>
      </c>
      <c r="V427" s="367">
        <v>45200</v>
      </c>
      <c r="W427" s="367"/>
      <c r="X427" s="363" t="s">
        <v>3081</v>
      </c>
      <c r="Y427" s="363" t="s">
        <v>816</v>
      </c>
      <c r="Z427" s="363"/>
      <c r="AA427" s="363" t="s">
        <v>780</v>
      </c>
      <c r="AB427" s="363"/>
      <c r="AC427" s="363"/>
      <c r="AD427" s="363" t="s">
        <v>360</v>
      </c>
      <c r="AE427" s="367"/>
      <c r="AF427" s="362"/>
      <c r="AG427" s="364">
        <v>2.293081239179652E-4</v>
      </c>
      <c r="AH427" s="364">
        <v>2.394693442239714E-4</v>
      </c>
      <c r="AI427" s="364">
        <v>0.99800563013401111</v>
      </c>
      <c r="AJ427" s="362" t="s">
        <v>0</v>
      </c>
      <c r="AK427" s="368">
        <v>28.73649607438476</v>
      </c>
      <c r="AL427" s="364">
        <v>2.9728076835314367E-4</v>
      </c>
      <c r="AM427" s="369"/>
      <c r="AN427" s="370">
        <v>15</v>
      </c>
      <c r="AO427" s="371" t="s">
        <v>3082</v>
      </c>
      <c r="AP427" s="371" t="s">
        <v>0</v>
      </c>
      <c r="AQ427" s="371" t="s">
        <v>386</v>
      </c>
      <c r="AR427" s="372" t="s">
        <v>0</v>
      </c>
      <c r="AS427" s="372"/>
      <c r="AT427" s="363"/>
    </row>
    <row r="428" spans="1:46" x14ac:dyDescent="0.3">
      <c r="A428" s="362" t="s">
        <v>922</v>
      </c>
      <c r="B428" s="363" t="s">
        <v>294</v>
      </c>
      <c r="C428" s="363" t="s">
        <v>295</v>
      </c>
      <c r="D428" s="363" t="s">
        <v>778</v>
      </c>
      <c r="E428" s="363" t="s">
        <v>297</v>
      </c>
      <c r="F428" s="363" t="s">
        <v>452</v>
      </c>
      <c r="G428" s="363" t="s">
        <v>463</v>
      </c>
      <c r="H428" s="363" t="s">
        <v>3108</v>
      </c>
      <c r="I428" s="363" t="s">
        <v>780</v>
      </c>
      <c r="J428" s="363" t="s">
        <v>878</v>
      </c>
      <c r="K428" s="363" t="s">
        <v>782</v>
      </c>
      <c r="L428" s="364">
        <v>1.4</v>
      </c>
      <c r="M428" s="365">
        <v>2</v>
      </c>
      <c r="N428" s="364">
        <v>1.3</v>
      </c>
      <c r="O428" s="363" t="s">
        <v>3115</v>
      </c>
      <c r="P428" s="363" t="s">
        <v>3068</v>
      </c>
      <c r="Q428" s="363" t="s">
        <v>300</v>
      </c>
      <c r="R428" s="363" t="s">
        <v>905</v>
      </c>
      <c r="S428" s="363"/>
      <c r="T428" s="365">
        <v>1.49</v>
      </c>
      <c r="U428" s="366">
        <v>45</v>
      </c>
      <c r="V428" s="367">
        <v>45200</v>
      </c>
      <c r="W428" s="367"/>
      <c r="X428" s="363" t="s">
        <v>3081</v>
      </c>
      <c r="Y428" s="363" t="s">
        <v>823</v>
      </c>
      <c r="Z428" s="363"/>
      <c r="AA428" s="363" t="s">
        <v>780</v>
      </c>
      <c r="AB428" s="363"/>
      <c r="AC428" s="363"/>
      <c r="AD428" s="363" t="s">
        <v>360</v>
      </c>
      <c r="AE428" s="367"/>
      <c r="AF428" s="362"/>
      <c r="AG428" s="364">
        <v>2.3203875279966969E-4</v>
      </c>
      <c r="AH428" s="364">
        <v>2.4232097414640164E-4</v>
      </c>
      <c r="AI428" s="364">
        <v>0.83968723614904084</v>
      </c>
      <c r="AJ428" s="362" t="s">
        <v>0</v>
      </c>
      <c r="AK428" s="368">
        <v>39.2995321438991</v>
      </c>
      <c r="AL428" s="364">
        <v>3.0082082370822921E-4</v>
      </c>
      <c r="AM428" s="369"/>
      <c r="AN428" s="370">
        <v>15</v>
      </c>
      <c r="AO428" s="371" t="s">
        <v>3082</v>
      </c>
      <c r="AP428" s="371" t="s">
        <v>0</v>
      </c>
      <c r="AQ428" s="371" t="s">
        <v>386</v>
      </c>
      <c r="AR428" s="372" t="s">
        <v>0</v>
      </c>
      <c r="AS428" s="372"/>
      <c r="AT428" s="363"/>
    </row>
    <row r="429" spans="1:46" x14ac:dyDescent="0.3">
      <c r="A429" s="362" t="s">
        <v>923</v>
      </c>
      <c r="B429" s="363" t="s">
        <v>294</v>
      </c>
      <c r="C429" s="363" t="s">
        <v>295</v>
      </c>
      <c r="D429" s="363" t="s">
        <v>778</v>
      </c>
      <c r="E429" s="363" t="s">
        <v>297</v>
      </c>
      <c r="F429" s="363" t="s">
        <v>452</v>
      </c>
      <c r="G429" s="363" t="s">
        <v>463</v>
      </c>
      <c r="H429" s="363" t="s">
        <v>3108</v>
      </c>
      <c r="I429" s="363" t="s">
        <v>780</v>
      </c>
      <c r="J429" s="363" t="s">
        <v>924</v>
      </c>
      <c r="K429" s="363" t="s">
        <v>782</v>
      </c>
      <c r="L429" s="364">
        <v>0.41</v>
      </c>
      <c r="M429" s="365">
        <v>0.75</v>
      </c>
      <c r="N429" s="364">
        <v>0.38</v>
      </c>
      <c r="O429" s="363" t="s">
        <v>3116</v>
      </c>
      <c r="P429" s="363" t="s">
        <v>3068</v>
      </c>
      <c r="Q429" s="363" t="s">
        <v>300</v>
      </c>
      <c r="R429" s="363" t="s">
        <v>905</v>
      </c>
      <c r="S429" s="363"/>
      <c r="T429" s="365">
        <v>0.99</v>
      </c>
      <c r="U429" s="366">
        <v>45</v>
      </c>
      <c r="V429" s="367">
        <v>45200</v>
      </c>
      <c r="W429" s="367"/>
      <c r="X429" s="363" t="s">
        <v>3081</v>
      </c>
      <c r="Y429" s="363" t="s">
        <v>816</v>
      </c>
      <c r="Z429" s="363"/>
      <c r="AA429" s="363" t="s">
        <v>780</v>
      </c>
      <c r="AB429" s="363"/>
      <c r="AC429" s="363"/>
      <c r="AD429" s="363" t="s">
        <v>360</v>
      </c>
      <c r="AE429" s="367"/>
      <c r="AF429" s="362"/>
      <c r="AG429" s="364">
        <v>6.7086927791197156E-5</v>
      </c>
      <c r="AH429" s="364">
        <v>7.0059718468178832E-5</v>
      </c>
      <c r="AI429" s="364">
        <v>0.36620856580049599</v>
      </c>
      <c r="AJ429" s="362" t="s">
        <v>0</v>
      </c>
      <c r="AK429" s="368">
        <v>125.39143348521445</v>
      </c>
      <c r="AL429" s="364">
        <v>8.6973165623010256E-5</v>
      </c>
      <c r="AM429" s="369"/>
      <c r="AN429" s="370">
        <v>15</v>
      </c>
      <c r="AO429" s="371" t="s">
        <v>3082</v>
      </c>
      <c r="AP429" s="371" t="s">
        <v>0</v>
      </c>
      <c r="AQ429" s="371" t="s">
        <v>386</v>
      </c>
      <c r="AR429" s="372" t="s">
        <v>0</v>
      </c>
      <c r="AS429" s="372"/>
      <c r="AT429" s="363"/>
    </row>
    <row r="430" spans="1:46" x14ac:dyDescent="0.3">
      <c r="A430" s="362" t="s">
        <v>925</v>
      </c>
      <c r="B430" s="363" t="s">
        <v>294</v>
      </c>
      <c r="C430" s="363" t="s">
        <v>295</v>
      </c>
      <c r="D430" s="363" t="s">
        <v>778</v>
      </c>
      <c r="E430" s="363" t="s">
        <v>297</v>
      </c>
      <c r="F430" s="363" t="s">
        <v>452</v>
      </c>
      <c r="G430" s="363" t="s">
        <v>463</v>
      </c>
      <c r="H430" s="363" t="s">
        <v>3108</v>
      </c>
      <c r="I430" s="363" t="s">
        <v>780</v>
      </c>
      <c r="J430" s="363" t="s">
        <v>926</v>
      </c>
      <c r="K430" s="363" t="s">
        <v>782</v>
      </c>
      <c r="L430" s="364">
        <v>0.42</v>
      </c>
      <c r="M430" s="365">
        <v>0.75</v>
      </c>
      <c r="N430" s="364">
        <v>0.39</v>
      </c>
      <c r="O430" s="363" t="s">
        <v>3117</v>
      </c>
      <c r="P430" s="363" t="s">
        <v>3068</v>
      </c>
      <c r="Q430" s="363" t="s">
        <v>300</v>
      </c>
      <c r="R430" s="363" t="s">
        <v>905</v>
      </c>
      <c r="S430" s="363"/>
      <c r="T430" s="365">
        <v>1.24</v>
      </c>
      <c r="U430" s="366">
        <v>45</v>
      </c>
      <c r="V430" s="367">
        <v>45200</v>
      </c>
      <c r="W430" s="367"/>
      <c r="X430" s="363" t="s">
        <v>3081</v>
      </c>
      <c r="Y430" s="363" t="s">
        <v>823</v>
      </c>
      <c r="Z430" s="363"/>
      <c r="AA430" s="363" t="s">
        <v>780</v>
      </c>
      <c r="AB430" s="363"/>
      <c r="AC430" s="363"/>
      <c r="AD430" s="363" t="s">
        <v>360</v>
      </c>
      <c r="AE430" s="367"/>
      <c r="AF430" s="362"/>
      <c r="AG430" s="364">
        <v>7.0094443351223433E-5</v>
      </c>
      <c r="AH430" s="364">
        <v>7.3200504614772281E-5</v>
      </c>
      <c r="AI430" s="364">
        <v>0.30506834171586833</v>
      </c>
      <c r="AJ430" s="362" t="s">
        <v>0</v>
      </c>
      <c r="AK430" s="368">
        <v>155.99058023405058</v>
      </c>
      <c r="AL430" s="364">
        <v>9.0872183770481112E-5</v>
      </c>
      <c r="AM430" s="369"/>
      <c r="AN430" s="370">
        <v>15</v>
      </c>
      <c r="AO430" s="371" t="s">
        <v>3082</v>
      </c>
      <c r="AP430" s="371" t="s">
        <v>0</v>
      </c>
      <c r="AQ430" s="371" t="s">
        <v>386</v>
      </c>
      <c r="AR430" s="372" t="s">
        <v>0</v>
      </c>
      <c r="AS430" s="372"/>
      <c r="AT430" s="363"/>
    </row>
    <row r="431" spans="1:46" x14ac:dyDescent="0.3">
      <c r="A431" s="362" t="s">
        <v>927</v>
      </c>
      <c r="B431" s="363" t="s">
        <v>294</v>
      </c>
      <c r="C431" s="363" t="s">
        <v>295</v>
      </c>
      <c r="D431" s="363" t="s">
        <v>778</v>
      </c>
      <c r="E431" s="363" t="s">
        <v>297</v>
      </c>
      <c r="F431" s="363" t="s">
        <v>452</v>
      </c>
      <c r="G431" s="363" t="s">
        <v>463</v>
      </c>
      <c r="H431" s="363" t="s">
        <v>3108</v>
      </c>
      <c r="I431" s="363" t="s">
        <v>780</v>
      </c>
      <c r="J431" s="363" t="s">
        <v>818</v>
      </c>
      <c r="K431" s="363" t="s">
        <v>782</v>
      </c>
      <c r="L431" s="364">
        <v>0.18</v>
      </c>
      <c r="M431" s="365">
        <v>0.3</v>
      </c>
      <c r="N431" s="364">
        <v>0.17</v>
      </c>
      <c r="O431" s="363" t="s">
        <v>3118</v>
      </c>
      <c r="P431" s="363" t="s">
        <v>3068</v>
      </c>
      <c r="Q431" s="363" t="s">
        <v>300</v>
      </c>
      <c r="R431" s="363" t="s">
        <v>905</v>
      </c>
      <c r="S431" s="363"/>
      <c r="T431" s="365">
        <v>0.99</v>
      </c>
      <c r="U431" s="366">
        <v>45</v>
      </c>
      <c r="V431" s="367">
        <v>45200</v>
      </c>
      <c r="W431" s="367"/>
      <c r="X431" s="363" t="s">
        <v>3081</v>
      </c>
      <c r="Y431" s="363" t="s">
        <v>816</v>
      </c>
      <c r="Z431" s="363"/>
      <c r="AA431" s="363" t="s">
        <v>780</v>
      </c>
      <c r="AB431" s="363"/>
      <c r="AC431" s="363"/>
      <c r="AD431" s="363" t="s">
        <v>360</v>
      </c>
      <c r="AE431" s="367"/>
      <c r="AF431" s="362"/>
      <c r="AG431" s="364">
        <v>2.9602822485801667E-5</v>
      </c>
      <c r="AH431" s="364">
        <v>3.0914598081966048E-5</v>
      </c>
      <c r="AI431" s="364">
        <v>0.16159343590622111</v>
      </c>
      <c r="AJ431" s="362" t="s">
        <v>0</v>
      </c>
      <c r="AK431" s="368">
        <v>318.71885562283069</v>
      </c>
      <c r="AL431" s="364">
        <v>3.8377837050156824E-5</v>
      </c>
      <c r="AM431" s="369"/>
      <c r="AN431" s="370">
        <v>15</v>
      </c>
      <c r="AO431" s="371" t="s">
        <v>3082</v>
      </c>
      <c r="AP431" s="371" t="s">
        <v>0</v>
      </c>
      <c r="AQ431" s="371" t="s">
        <v>386</v>
      </c>
      <c r="AR431" s="372" t="s">
        <v>0</v>
      </c>
      <c r="AS431" s="372"/>
      <c r="AT431" s="363"/>
    </row>
    <row r="432" spans="1:46" x14ac:dyDescent="0.3">
      <c r="A432" s="362" t="s">
        <v>928</v>
      </c>
      <c r="B432" s="363" t="s">
        <v>294</v>
      </c>
      <c r="C432" s="363" t="s">
        <v>295</v>
      </c>
      <c r="D432" s="363" t="s">
        <v>778</v>
      </c>
      <c r="E432" s="363" t="s">
        <v>297</v>
      </c>
      <c r="F432" s="363" t="s">
        <v>452</v>
      </c>
      <c r="G432" s="363" t="s">
        <v>463</v>
      </c>
      <c r="H432" s="363" t="s">
        <v>3108</v>
      </c>
      <c r="I432" s="363" t="s">
        <v>780</v>
      </c>
      <c r="J432" s="363" t="s">
        <v>883</v>
      </c>
      <c r="K432" s="363" t="s">
        <v>782</v>
      </c>
      <c r="L432" s="364">
        <v>0.2</v>
      </c>
      <c r="M432" s="365">
        <v>0.3</v>
      </c>
      <c r="N432" s="364">
        <v>0.19</v>
      </c>
      <c r="O432" s="363" t="s">
        <v>3119</v>
      </c>
      <c r="P432" s="363" t="s">
        <v>3068</v>
      </c>
      <c r="Q432" s="363" t="s">
        <v>300</v>
      </c>
      <c r="R432" s="363" t="s">
        <v>905</v>
      </c>
      <c r="S432" s="363"/>
      <c r="T432" s="365">
        <v>1.05</v>
      </c>
      <c r="U432" s="366">
        <v>45</v>
      </c>
      <c r="V432" s="367">
        <v>45200</v>
      </c>
      <c r="W432" s="367"/>
      <c r="X432" s="363" t="s">
        <v>3081</v>
      </c>
      <c r="Y432" s="363" t="s">
        <v>823</v>
      </c>
      <c r="Z432" s="363"/>
      <c r="AA432" s="363" t="s">
        <v>780</v>
      </c>
      <c r="AB432" s="363"/>
      <c r="AC432" s="363"/>
      <c r="AD432" s="363" t="s">
        <v>360</v>
      </c>
      <c r="AE432" s="367"/>
      <c r="AF432" s="362"/>
      <c r="AG432" s="364">
        <v>3.3007895260938026E-5</v>
      </c>
      <c r="AH432" s="364">
        <v>3.4470558204811564E-5</v>
      </c>
      <c r="AI432" s="364">
        <v>0.16849790496905304</v>
      </c>
      <c r="AJ432" s="362" t="s">
        <v>0</v>
      </c>
      <c r="AK432" s="368">
        <v>304.54069156387368</v>
      </c>
      <c r="AL432" s="364">
        <v>4.2792258282145284E-5</v>
      </c>
      <c r="AM432" s="369"/>
      <c r="AN432" s="370">
        <v>15</v>
      </c>
      <c r="AO432" s="371" t="s">
        <v>3082</v>
      </c>
      <c r="AP432" s="371" t="s">
        <v>0</v>
      </c>
      <c r="AQ432" s="371" t="s">
        <v>386</v>
      </c>
      <c r="AR432" s="372" t="s">
        <v>0</v>
      </c>
      <c r="AS432" s="372"/>
      <c r="AT432" s="363"/>
    </row>
    <row r="433" spans="1:46" x14ac:dyDescent="0.3">
      <c r="A433" s="362" t="s">
        <v>929</v>
      </c>
      <c r="B433" s="363" t="s">
        <v>294</v>
      </c>
      <c r="C433" s="363" t="s">
        <v>295</v>
      </c>
      <c r="D433" s="363" t="s">
        <v>778</v>
      </c>
      <c r="E433" s="363" t="s">
        <v>297</v>
      </c>
      <c r="F433" s="363" t="s">
        <v>452</v>
      </c>
      <c r="G433" s="363" t="s">
        <v>463</v>
      </c>
      <c r="H433" s="363" t="s">
        <v>3108</v>
      </c>
      <c r="I433" s="363" t="s">
        <v>780</v>
      </c>
      <c r="J433" s="363" t="s">
        <v>930</v>
      </c>
      <c r="K433" s="363" t="s">
        <v>782</v>
      </c>
      <c r="L433" s="364">
        <v>0.06</v>
      </c>
      <c r="M433" s="365">
        <v>0.09</v>
      </c>
      <c r="N433" s="364">
        <v>0.05</v>
      </c>
      <c r="O433" s="363" t="s">
        <v>3120</v>
      </c>
      <c r="P433" s="363" t="s">
        <v>3068</v>
      </c>
      <c r="Q433" s="363" t="s">
        <v>300</v>
      </c>
      <c r="R433" s="363" t="s">
        <v>905</v>
      </c>
      <c r="S433" s="363"/>
      <c r="T433" s="365">
        <v>0.61</v>
      </c>
      <c r="U433" s="366">
        <v>45</v>
      </c>
      <c r="V433" s="367">
        <v>45200</v>
      </c>
      <c r="W433" s="367"/>
      <c r="X433" s="363" t="s">
        <v>3081</v>
      </c>
      <c r="Y433" s="363" t="s">
        <v>816</v>
      </c>
      <c r="Z433" s="363"/>
      <c r="AA433" s="363" t="s">
        <v>780</v>
      </c>
      <c r="AB433" s="363"/>
      <c r="AC433" s="363"/>
      <c r="AD433" s="363" t="s">
        <v>360</v>
      </c>
      <c r="AE433" s="367"/>
      <c r="AF433" s="362"/>
      <c r="AG433" s="364">
        <v>9.645326481799398E-6</v>
      </c>
      <c r="AH433" s="364">
        <v>1.0072735182504577E-5</v>
      </c>
      <c r="AI433" s="364">
        <v>8.5042049046007692E-2</v>
      </c>
      <c r="AJ433" s="362" t="s">
        <v>0</v>
      </c>
      <c r="AK433" s="368">
        <v>630.17977565363003</v>
      </c>
      <c r="AL433" s="364">
        <v>1.2504441702868089E-5</v>
      </c>
      <c r="AM433" s="369"/>
      <c r="AN433" s="370">
        <v>15</v>
      </c>
      <c r="AO433" s="371" t="s">
        <v>3082</v>
      </c>
      <c r="AP433" s="371" t="s">
        <v>0</v>
      </c>
      <c r="AQ433" s="371" t="s">
        <v>386</v>
      </c>
      <c r="AR433" s="372" t="s">
        <v>0</v>
      </c>
      <c r="AS433" s="372"/>
      <c r="AT433" s="363"/>
    </row>
    <row r="434" spans="1:46" x14ac:dyDescent="0.3">
      <c r="A434" s="362" t="s">
        <v>931</v>
      </c>
      <c r="B434" s="363" t="s">
        <v>294</v>
      </c>
      <c r="C434" s="363" t="s">
        <v>295</v>
      </c>
      <c r="D434" s="363" t="s">
        <v>778</v>
      </c>
      <c r="E434" s="363" t="s">
        <v>297</v>
      </c>
      <c r="F434" s="363" t="s">
        <v>452</v>
      </c>
      <c r="G434" s="363" t="s">
        <v>463</v>
      </c>
      <c r="H434" s="363" t="s">
        <v>3108</v>
      </c>
      <c r="I434" s="363" t="s">
        <v>780</v>
      </c>
      <c r="J434" s="363" t="s">
        <v>932</v>
      </c>
      <c r="K434" s="363" t="s">
        <v>782</v>
      </c>
      <c r="L434" s="364">
        <v>0.08</v>
      </c>
      <c r="M434" s="365">
        <v>0.12</v>
      </c>
      <c r="N434" s="364">
        <v>7.0000000000000007E-2</v>
      </c>
      <c r="O434" s="363" t="s">
        <v>3121</v>
      </c>
      <c r="P434" s="363" t="s">
        <v>3068</v>
      </c>
      <c r="Q434" s="363" t="s">
        <v>300</v>
      </c>
      <c r="R434" s="363" t="s">
        <v>905</v>
      </c>
      <c r="S434" s="363"/>
      <c r="T434" s="365">
        <v>0.89</v>
      </c>
      <c r="U434" s="366">
        <v>45</v>
      </c>
      <c r="V434" s="367">
        <v>45200</v>
      </c>
      <c r="W434" s="367"/>
      <c r="X434" s="363" t="s">
        <v>3081</v>
      </c>
      <c r="Y434" s="363" t="s">
        <v>823</v>
      </c>
      <c r="Z434" s="363"/>
      <c r="AA434" s="363" t="s">
        <v>780</v>
      </c>
      <c r="AB434" s="363"/>
      <c r="AC434" s="363"/>
      <c r="AD434" s="363" t="s">
        <v>360</v>
      </c>
      <c r="AE434" s="367"/>
      <c r="AF434" s="362"/>
      <c r="AG434" s="364">
        <v>1.2485241781435129E-5</v>
      </c>
      <c r="AH434" s="364">
        <v>1.3038494279197927E-5</v>
      </c>
      <c r="AI434" s="364">
        <v>7.5747230761690224E-2</v>
      </c>
      <c r="AJ434" s="362" t="s">
        <v>0</v>
      </c>
      <c r="AK434" s="368">
        <v>710.85651881435967</v>
      </c>
      <c r="AL434" s="364">
        <v>1.6186178694600611E-5</v>
      </c>
      <c r="AM434" s="369"/>
      <c r="AN434" s="370">
        <v>15</v>
      </c>
      <c r="AO434" s="371" t="s">
        <v>3082</v>
      </c>
      <c r="AP434" s="371" t="s">
        <v>0</v>
      </c>
      <c r="AQ434" s="371" t="s">
        <v>386</v>
      </c>
      <c r="AR434" s="372" t="s">
        <v>0</v>
      </c>
      <c r="AS434" s="372"/>
      <c r="AT434" s="363"/>
    </row>
    <row r="435" spans="1:46" x14ac:dyDescent="0.3">
      <c r="A435" s="363" t="s">
        <v>933</v>
      </c>
      <c r="B435" s="363" t="s">
        <v>294</v>
      </c>
      <c r="C435" s="363" t="s">
        <v>295</v>
      </c>
      <c r="D435" s="363" t="s">
        <v>778</v>
      </c>
      <c r="E435" s="363" t="s">
        <v>297</v>
      </c>
      <c r="F435" s="363" t="s">
        <v>452</v>
      </c>
      <c r="G435" s="363" t="s">
        <v>463</v>
      </c>
      <c r="H435" s="363" t="s">
        <v>3108</v>
      </c>
      <c r="I435" s="363" t="s">
        <v>832</v>
      </c>
      <c r="J435" s="363" t="s">
        <v>833</v>
      </c>
      <c r="K435" s="363" t="s">
        <v>782</v>
      </c>
      <c r="L435" s="364">
        <v>0.82</v>
      </c>
      <c r="M435" s="365">
        <v>2</v>
      </c>
      <c r="N435" s="364">
        <v>0.76</v>
      </c>
      <c r="O435" s="363" t="s">
        <v>3122</v>
      </c>
      <c r="P435" s="363" t="s">
        <v>3068</v>
      </c>
      <c r="Q435" s="363" t="s">
        <v>300</v>
      </c>
      <c r="R435" s="363" t="s">
        <v>905</v>
      </c>
      <c r="S435" s="363"/>
      <c r="T435" s="365">
        <v>1.56</v>
      </c>
      <c r="U435" s="363">
        <v>45</v>
      </c>
      <c r="V435" s="367">
        <v>45200</v>
      </c>
      <c r="W435" s="367"/>
      <c r="X435" s="363" t="s">
        <v>3081</v>
      </c>
      <c r="Y435" s="363" t="s">
        <v>835</v>
      </c>
      <c r="Z435" s="363"/>
      <c r="AA435" s="363" t="s">
        <v>832</v>
      </c>
      <c r="AB435" s="363"/>
      <c r="AC435" s="363"/>
      <c r="AD435" s="363" t="s">
        <v>360</v>
      </c>
      <c r="AE435" s="367"/>
      <c r="AF435" s="363"/>
      <c r="AG435" s="364">
        <v>1.3567488701882822E-4</v>
      </c>
      <c r="AH435" s="364">
        <v>1.4168698285492695E-4</v>
      </c>
      <c r="AI435" s="364">
        <v>0.46712244321567864</v>
      </c>
      <c r="AJ435" s="363" t="s">
        <v>0</v>
      </c>
      <c r="AK435" s="368">
        <v>92.40771681100216</v>
      </c>
      <c r="AL435" s="364">
        <v>1.7589230581997376E-4</v>
      </c>
      <c r="AM435" s="369"/>
      <c r="AN435" s="363">
        <v>15</v>
      </c>
      <c r="AO435" s="371" t="s">
        <v>3082</v>
      </c>
      <c r="AP435" s="371" t="s">
        <v>0</v>
      </c>
      <c r="AQ435" s="371" t="s">
        <v>386</v>
      </c>
      <c r="AR435" s="372" t="s">
        <v>0</v>
      </c>
      <c r="AS435" s="363"/>
      <c r="AT435" s="363"/>
    </row>
    <row r="436" spans="1:46" x14ac:dyDescent="0.3">
      <c r="A436" s="362" t="s">
        <v>934</v>
      </c>
      <c r="B436" s="363" t="s">
        <v>294</v>
      </c>
      <c r="C436" s="363" t="s">
        <v>295</v>
      </c>
      <c r="D436" s="363" t="s">
        <v>778</v>
      </c>
      <c r="E436" s="363" t="s">
        <v>297</v>
      </c>
      <c r="F436" s="363" t="s">
        <v>452</v>
      </c>
      <c r="G436" s="363" t="s">
        <v>463</v>
      </c>
      <c r="H436" s="363" t="s">
        <v>3108</v>
      </c>
      <c r="I436" s="363" t="s">
        <v>796</v>
      </c>
      <c r="J436" s="363" t="s">
        <v>809</v>
      </c>
      <c r="K436" s="363" t="s">
        <v>782</v>
      </c>
      <c r="L436" s="364">
        <v>0.4</v>
      </c>
      <c r="M436" s="365">
        <v>0.75</v>
      </c>
      <c r="N436" s="364">
        <v>0.37</v>
      </c>
      <c r="O436" s="363" t="s">
        <v>3123</v>
      </c>
      <c r="P436" s="363" t="s">
        <v>3068</v>
      </c>
      <c r="Q436" s="363" t="s">
        <v>300</v>
      </c>
      <c r="R436" s="363" t="s">
        <v>905</v>
      </c>
      <c r="S436" s="363"/>
      <c r="T436" s="365">
        <v>1.01</v>
      </c>
      <c r="U436" s="366">
        <v>45</v>
      </c>
      <c r="V436" s="367">
        <v>45200</v>
      </c>
      <c r="W436" s="367"/>
      <c r="X436" s="363" t="s">
        <v>3081</v>
      </c>
      <c r="Y436" s="363" t="s">
        <v>812</v>
      </c>
      <c r="Z436" s="363"/>
      <c r="AA436" s="363" t="s">
        <v>796</v>
      </c>
      <c r="AB436" s="363"/>
      <c r="AC436" s="363"/>
      <c r="AD436" s="363" t="s">
        <v>360</v>
      </c>
      <c r="AE436" s="367"/>
      <c r="AF436" s="362"/>
      <c r="AG436" s="364">
        <v>6.6322999119075145E-5</v>
      </c>
      <c r="AH436" s="364">
        <v>6.9261938193231423E-5</v>
      </c>
      <c r="AI436" s="364">
        <v>0.35204058675946248</v>
      </c>
      <c r="AJ436" s="362" t="s">
        <v>0</v>
      </c>
      <c r="AK436" s="368">
        <v>131.53604741674928</v>
      </c>
      <c r="AL436" s="364">
        <v>8.5982789448214649E-5</v>
      </c>
      <c r="AM436" s="369"/>
      <c r="AN436" s="370">
        <v>15</v>
      </c>
      <c r="AO436" s="371" t="s">
        <v>3082</v>
      </c>
      <c r="AP436" s="371" t="s">
        <v>0</v>
      </c>
      <c r="AQ436" s="371" t="s">
        <v>386</v>
      </c>
      <c r="AR436" s="372" t="s">
        <v>0</v>
      </c>
      <c r="AS436" s="372"/>
      <c r="AT436" s="363"/>
    </row>
    <row r="437" spans="1:46" x14ac:dyDescent="0.3">
      <c r="A437" s="362" t="s">
        <v>935</v>
      </c>
      <c r="B437" s="363" t="s">
        <v>294</v>
      </c>
      <c r="C437" s="363" t="s">
        <v>295</v>
      </c>
      <c r="D437" s="363" t="s">
        <v>778</v>
      </c>
      <c r="E437" s="363" t="s">
        <v>297</v>
      </c>
      <c r="F437" s="363" t="s">
        <v>452</v>
      </c>
      <c r="G437" s="363" t="s">
        <v>463</v>
      </c>
      <c r="H437" s="363" t="s">
        <v>3108</v>
      </c>
      <c r="I437" s="363" t="s">
        <v>796</v>
      </c>
      <c r="J437" s="363" t="s">
        <v>936</v>
      </c>
      <c r="K437" s="363" t="s">
        <v>782</v>
      </c>
      <c r="L437" s="364">
        <v>0.43</v>
      </c>
      <c r="M437" s="365">
        <v>0.9</v>
      </c>
      <c r="N437" s="364">
        <v>0.4</v>
      </c>
      <c r="O437" s="363" t="s">
        <v>3124</v>
      </c>
      <c r="P437" s="363" t="s">
        <v>3068</v>
      </c>
      <c r="Q437" s="363" t="s">
        <v>300</v>
      </c>
      <c r="R437" s="363" t="s">
        <v>905</v>
      </c>
      <c r="S437" s="363"/>
      <c r="T437" s="365">
        <v>1.19</v>
      </c>
      <c r="U437" s="366">
        <v>45</v>
      </c>
      <c r="V437" s="367">
        <v>45200</v>
      </c>
      <c r="W437" s="367"/>
      <c r="X437" s="363" t="s">
        <v>3081</v>
      </c>
      <c r="Y437" s="363" t="s">
        <v>937</v>
      </c>
      <c r="Z437" s="363"/>
      <c r="AA437" s="363" t="s">
        <v>796</v>
      </c>
      <c r="AB437" s="363"/>
      <c r="AC437" s="363"/>
      <c r="AD437" s="363" t="s">
        <v>360</v>
      </c>
      <c r="AE437" s="367"/>
      <c r="AF437" s="362"/>
      <c r="AG437" s="364">
        <v>7.1687444485700003E-5</v>
      </c>
      <c r="AH437" s="364">
        <v>7.486409564025912E-5</v>
      </c>
      <c r="AI437" s="364">
        <v>0.32457428950782408</v>
      </c>
      <c r="AJ437" s="362" t="s">
        <v>0</v>
      </c>
      <c r="AK437" s="368">
        <v>144.97610701909966</v>
      </c>
      <c r="AL437" s="364">
        <v>9.2937390153723153E-5</v>
      </c>
      <c r="AM437" s="369"/>
      <c r="AN437" s="370">
        <v>15</v>
      </c>
      <c r="AO437" s="371" t="s">
        <v>3082</v>
      </c>
      <c r="AP437" s="371" t="s">
        <v>0</v>
      </c>
      <c r="AQ437" s="371" t="s">
        <v>386</v>
      </c>
      <c r="AR437" s="372" t="s">
        <v>0</v>
      </c>
      <c r="AS437" s="372"/>
      <c r="AT437" s="363"/>
    </row>
    <row r="438" spans="1:46" x14ac:dyDescent="0.3">
      <c r="A438" s="362" t="s">
        <v>938</v>
      </c>
      <c r="B438" s="363" t="s">
        <v>294</v>
      </c>
      <c r="C438" s="363" t="s">
        <v>295</v>
      </c>
      <c r="D438" s="363" t="s">
        <v>778</v>
      </c>
      <c r="E438" s="363" t="s">
        <v>297</v>
      </c>
      <c r="F438" s="363" t="s">
        <v>452</v>
      </c>
      <c r="G438" s="363" t="s">
        <v>463</v>
      </c>
      <c r="H438" s="363" t="s">
        <v>3108</v>
      </c>
      <c r="I438" s="363" t="s">
        <v>796</v>
      </c>
      <c r="J438" s="363" t="s">
        <v>789</v>
      </c>
      <c r="K438" s="363" t="s">
        <v>782</v>
      </c>
      <c r="L438" s="364">
        <v>0.45</v>
      </c>
      <c r="M438" s="365">
        <v>0.9</v>
      </c>
      <c r="N438" s="364">
        <v>0.42</v>
      </c>
      <c r="O438" s="363" t="s">
        <v>3125</v>
      </c>
      <c r="P438" s="363" t="s">
        <v>3068</v>
      </c>
      <c r="Q438" s="363" t="s">
        <v>300</v>
      </c>
      <c r="R438" s="363" t="s">
        <v>905</v>
      </c>
      <c r="S438" s="363"/>
      <c r="T438" s="365">
        <v>1.41</v>
      </c>
      <c r="U438" s="366">
        <v>45</v>
      </c>
      <c r="V438" s="367">
        <v>45200</v>
      </c>
      <c r="W438" s="367"/>
      <c r="X438" s="363" t="s">
        <v>3081</v>
      </c>
      <c r="Y438" s="363" t="s">
        <v>791</v>
      </c>
      <c r="Z438" s="363"/>
      <c r="AA438" s="363" t="s">
        <v>796</v>
      </c>
      <c r="AB438" s="363"/>
      <c r="AC438" s="363"/>
      <c r="AD438" s="363" t="s">
        <v>360</v>
      </c>
      <c r="AE438" s="367"/>
      <c r="AF438" s="362"/>
      <c r="AG438" s="364">
        <v>7.5008516224329679E-5</v>
      </c>
      <c r="AH438" s="364">
        <v>7.8332332429178662E-5</v>
      </c>
      <c r="AI438" s="364">
        <v>0.28689016412977664</v>
      </c>
      <c r="AJ438" s="362" t="s">
        <v>0</v>
      </c>
      <c r="AK438" s="368">
        <v>167.60360819279532</v>
      </c>
      <c r="AL438" s="364">
        <v>9.7242910347891865E-5</v>
      </c>
      <c r="AM438" s="369"/>
      <c r="AN438" s="370">
        <v>15</v>
      </c>
      <c r="AO438" s="371" t="s">
        <v>3082</v>
      </c>
      <c r="AP438" s="371" t="s">
        <v>0</v>
      </c>
      <c r="AQ438" s="371" t="s">
        <v>386</v>
      </c>
      <c r="AR438" s="372" t="s">
        <v>0</v>
      </c>
      <c r="AS438" s="372"/>
      <c r="AT438" s="363"/>
    </row>
    <row r="439" spans="1:46" x14ac:dyDescent="0.3">
      <c r="A439" s="363" t="s">
        <v>939</v>
      </c>
      <c r="B439" s="363" t="s">
        <v>294</v>
      </c>
      <c r="C439" s="363" t="s">
        <v>295</v>
      </c>
      <c r="D439" s="363" t="s">
        <v>778</v>
      </c>
      <c r="E439" s="363" t="s">
        <v>297</v>
      </c>
      <c r="F439" s="363" t="s">
        <v>452</v>
      </c>
      <c r="G439" s="363" t="s">
        <v>463</v>
      </c>
      <c r="H439" s="363" t="s">
        <v>3108</v>
      </c>
      <c r="I439" s="363" t="s">
        <v>796</v>
      </c>
      <c r="J439" s="363" t="s">
        <v>829</v>
      </c>
      <c r="K439" s="363" t="s">
        <v>782</v>
      </c>
      <c r="L439" s="364">
        <v>0.13</v>
      </c>
      <c r="M439" s="365">
        <v>0.15</v>
      </c>
      <c r="N439" s="364">
        <v>0.12</v>
      </c>
      <c r="O439" s="363" t="s">
        <v>3126</v>
      </c>
      <c r="P439" s="363" t="s">
        <v>3068</v>
      </c>
      <c r="Q439" s="363" t="s">
        <v>300</v>
      </c>
      <c r="R439" s="363" t="s">
        <v>905</v>
      </c>
      <c r="S439" s="363"/>
      <c r="T439" s="365">
        <v>1.01</v>
      </c>
      <c r="U439" s="363">
        <v>45</v>
      </c>
      <c r="V439" s="367">
        <v>45200</v>
      </c>
      <c r="W439" s="367"/>
      <c r="X439" s="363" t="s">
        <v>3081</v>
      </c>
      <c r="Y439" s="363" t="s">
        <v>791</v>
      </c>
      <c r="Z439" s="363"/>
      <c r="AA439" s="363" t="s">
        <v>796</v>
      </c>
      <c r="AB439" s="363"/>
      <c r="AC439" s="363"/>
      <c r="AD439" s="363" t="s">
        <v>360</v>
      </c>
      <c r="AE439" s="367"/>
      <c r="AF439" s="363"/>
      <c r="AG439" s="364">
        <v>2.1682504033273184E-5</v>
      </c>
      <c r="AH439" s="364">
        <v>2.2643310377608272E-5</v>
      </c>
      <c r="AI439" s="364">
        <v>0.11509011268600101</v>
      </c>
      <c r="AJ439" s="363" t="s">
        <v>0</v>
      </c>
      <c r="AK439" s="368">
        <v>458.52626523032728</v>
      </c>
      <c r="AL439" s="364">
        <v>2.8109738759790143E-5</v>
      </c>
      <c r="AM439" s="369"/>
      <c r="AN439" s="363">
        <v>15</v>
      </c>
      <c r="AO439" s="371" t="s">
        <v>3082</v>
      </c>
      <c r="AP439" s="371" t="s">
        <v>0</v>
      </c>
      <c r="AQ439" s="371" t="s">
        <v>386</v>
      </c>
      <c r="AR439" s="372" t="s">
        <v>0</v>
      </c>
      <c r="AS439" s="363"/>
      <c r="AT439" s="363"/>
    </row>
    <row r="440" spans="1:46" x14ac:dyDescent="0.3">
      <c r="A440" s="362" t="s">
        <v>940</v>
      </c>
      <c r="B440" s="363" t="s">
        <v>308</v>
      </c>
      <c r="C440" s="363" t="s">
        <v>295</v>
      </c>
      <c r="D440" s="363" t="s">
        <v>778</v>
      </c>
      <c r="E440" s="363" t="s">
        <v>297</v>
      </c>
      <c r="F440" s="363" t="s">
        <v>452</v>
      </c>
      <c r="G440" s="363" t="s">
        <v>463</v>
      </c>
      <c r="H440" s="363" t="s">
        <v>3108</v>
      </c>
      <c r="I440" s="363" t="s">
        <v>780</v>
      </c>
      <c r="J440" s="363" t="s">
        <v>814</v>
      </c>
      <c r="K440" s="363" t="s">
        <v>782</v>
      </c>
      <c r="L440" s="364">
        <v>1.98</v>
      </c>
      <c r="M440" s="365">
        <v>2.2999999999999998</v>
      </c>
      <c r="N440" s="364">
        <v>1.84</v>
      </c>
      <c r="O440" s="363" t="s">
        <v>3114</v>
      </c>
      <c r="P440" s="363" t="s">
        <v>3068</v>
      </c>
      <c r="Q440" s="363" t="s">
        <v>300</v>
      </c>
      <c r="R440" s="363" t="s">
        <v>905</v>
      </c>
      <c r="S440" s="363"/>
      <c r="T440" s="365">
        <v>1.24</v>
      </c>
      <c r="U440" s="366">
        <v>45</v>
      </c>
      <c r="V440" s="367">
        <v>45200</v>
      </c>
      <c r="W440" s="367"/>
      <c r="X440" s="363" t="s">
        <v>3081</v>
      </c>
      <c r="Y440" s="363" t="s">
        <v>816</v>
      </c>
      <c r="Z440" s="363"/>
      <c r="AA440" s="363" t="s">
        <v>780</v>
      </c>
      <c r="AB440" s="363"/>
      <c r="AC440" s="363"/>
      <c r="AD440" s="363" t="s">
        <v>360</v>
      </c>
      <c r="AE440" s="367"/>
      <c r="AF440" s="362"/>
      <c r="AG440" s="364">
        <v>3.2760886242228941E-4</v>
      </c>
      <c r="AH440" s="364">
        <v>3.421260359458226E-4</v>
      </c>
      <c r="AI440" s="364">
        <v>1.425834739706874</v>
      </c>
      <c r="AJ440" s="362" t="s">
        <v>181</v>
      </c>
      <c r="AK440" s="368">
        <v>11.926172322971356</v>
      </c>
      <c r="AL440" s="364">
        <v>4.2472029632512856E-4</v>
      </c>
      <c r="AM440" s="369"/>
      <c r="AN440" s="370">
        <v>15</v>
      </c>
      <c r="AO440" s="371" t="s">
        <v>3082</v>
      </c>
      <c r="AP440" s="371" t="s">
        <v>0</v>
      </c>
      <c r="AQ440" s="371" t="s">
        <v>386</v>
      </c>
      <c r="AR440" s="372" t="s">
        <v>0</v>
      </c>
      <c r="AS440" s="372"/>
      <c r="AT440" s="363"/>
    </row>
    <row r="441" spans="1:46" x14ac:dyDescent="0.3">
      <c r="A441" s="362" t="s">
        <v>941</v>
      </c>
      <c r="B441" s="363" t="s">
        <v>308</v>
      </c>
      <c r="C441" s="363" t="s">
        <v>295</v>
      </c>
      <c r="D441" s="363" t="s">
        <v>778</v>
      </c>
      <c r="E441" s="363" t="s">
        <v>297</v>
      </c>
      <c r="F441" s="363" t="s">
        <v>452</v>
      </c>
      <c r="G441" s="363" t="s">
        <v>463</v>
      </c>
      <c r="H441" s="363" t="s">
        <v>3108</v>
      </c>
      <c r="I441" s="363" t="s">
        <v>780</v>
      </c>
      <c r="J441" s="363" t="s">
        <v>878</v>
      </c>
      <c r="K441" s="363" t="s">
        <v>782</v>
      </c>
      <c r="L441" s="364">
        <v>2.0099999999999998</v>
      </c>
      <c r="M441" s="365">
        <v>2.2999999999999998</v>
      </c>
      <c r="N441" s="364">
        <v>1.86</v>
      </c>
      <c r="O441" s="363" t="s">
        <v>3115</v>
      </c>
      <c r="P441" s="363" t="s">
        <v>3068</v>
      </c>
      <c r="Q441" s="363" t="s">
        <v>300</v>
      </c>
      <c r="R441" s="363" t="s">
        <v>905</v>
      </c>
      <c r="S441" s="363"/>
      <c r="T441" s="365">
        <v>1.49</v>
      </c>
      <c r="U441" s="366">
        <v>45</v>
      </c>
      <c r="V441" s="367">
        <v>45200</v>
      </c>
      <c r="W441" s="367"/>
      <c r="X441" s="363" t="s">
        <v>3081</v>
      </c>
      <c r="Y441" s="363" t="s">
        <v>823</v>
      </c>
      <c r="Z441" s="363"/>
      <c r="AA441" s="363" t="s">
        <v>780</v>
      </c>
      <c r="AB441" s="363"/>
      <c r="AC441" s="363"/>
      <c r="AD441" s="363" t="s">
        <v>360</v>
      </c>
      <c r="AE441" s="367"/>
      <c r="AF441" s="362"/>
      <c r="AG441" s="364">
        <v>3.3199416076528694E-4</v>
      </c>
      <c r="AH441" s="364">
        <v>3.467056578993814E-4</v>
      </c>
      <c r="AI441" s="364">
        <v>1.2013995761789882</v>
      </c>
      <c r="AJ441" s="362" t="s">
        <v>181</v>
      </c>
      <c r="AK441" s="368">
        <v>19.251754846903232</v>
      </c>
      <c r="AL441" s="364">
        <v>4.3040550641969337E-4</v>
      </c>
      <c r="AM441" s="369"/>
      <c r="AN441" s="370">
        <v>15</v>
      </c>
      <c r="AO441" s="371" t="s">
        <v>3082</v>
      </c>
      <c r="AP441" s="371" t="s">
        <v>0</v>
      </c>
      <c r="AQ441" s="371" t="s">
        <v>386</v>
      </c>
      <c r="AR441" s="372" t="s">
        <v>0</v>
      </c>
      <c r="AS441" s="372"/>
      <c r="AT441" s="363"/>
    </row>
    <row r="442" spans="1:46" x14ac:dyDescent="0.3">
      <c r="A442" s="362" t="s">
        <v>942</v>
      </c>
      <c r="B442" s="363" t="s">
        <v>308</v>
      </c>
      <c r="C442" s="363" t="s">
        <v>295</v>
      </c>
      <c r="D442" s="363" t="s">
        <v>778</v>
      </c>
      <c r="E442" s="363" t="s">
        <v>297</v>
      </c>
      <c r="F442" s="363" t="s">
        <v>452</v>
      </c>
      <c r="G442" s="363" t="s">
        <v>463</v>
      </c>
      <c r="H442" s="363" t="s">
        <v>3108</v>
      </c>
      <c r="I442" s="363" t="s">
        <v>780</v>
      </c>
      <c r="J442" s="363" t="s">
        <v>924</v>
      </c>
      <c r="K442" s="363" t="s">
        <v>782</v>
      </c>
      <c r="L442" s="364">
        <v>0.67</v>
      </c>
      <c r="M442" s="365">
        <v>1.05</v>
      </c>
      <c r="N442" s="364">
        <v>0.62</v>
      </c>
      <c r="O442" s="363" t="s">
        <v>3116</v>
      </c>
      <c r="P442" s="363" t="s">
        <v>3068</v>
      </c>
      <c r="Q442" s="363" t="s">
        <v>300</v>
      </c>
      <c r="R442" s="363" t="s">
        <v>905</v>
      </c>
      <c r="S442" s="363"/>
      <c r="T442" s="365">
        <v>0.99</v>
      </c>
      <c r="U442" s="366">
        <v>45</v>
      </c>
      <c r="V442" s="367">
        <v>45200</v>
      </c>
      <c r="W442" s="367"/>
      <c r="X442" s="363" t="s">
        <v>3081</v>
      </c>
      <c r="Y442" s="363" t="s">
        <v>816</v>
      </c>
      <c r="Z442" s="363"/>
      <c r="AA442" s="363" t="s">
        <v>780</v>
      </c>
      <c r="AB442" s="363"/>
      <c r="AC442" s="363"/>
      <c r="AD442" s="363" t="s">
        <v>360</v>
      </c>
      <c r="AE442" s="367"/>
      <c r="AF442" s="362"/>
      <c r="AG442" s="364">
        <v>1.1131188728300723E-4</v>
      </c>
      <c r="AH442" s="364">
        <v>1.1624439726143522E-4</v>
      </c>
      <c r="AI442" s="364">
        <v>0.60762011230159996</v>
      </c>
      <c r="AJ442" s="362" t="s">
        <v>0</v>
      </c>
      <c r="AK442" s="368">
        <v>64.731025183917694</v>
      </c>
      <c r="AL442" s="364">
        <v>1.4430750560834532E-4</v>
      </c>
      <c r="AM442" s="369"/>
      <c r="AN442" s="370">
        <v>15</v>
      </c>
      <c r="AO442" s="371" t="s">
        <v>3082</v>
      </c>
      <c r="AP442" s="371" t="s">
        <v>0</v>
      </c>
      <c r="AQ442" s="371" t="s">
        <v>386</v>
      </c>
      <c r="AR442" s="372" t="s">
        <v>0</v>
      </c>
      <c r="AS442" s="372"/>
      <c r="AT442" s="363"/>
    </row>
    <row r="443" spans="1:46" x14ac:dyDescent="0.3">
      <c r="A443" s="363" t="s">
        <v>943</v>
      </c>
      <c r="B443" s="363" t="s">
        <v>308</v>
      </c>
      <c r="C443" s="363" t="s">
        <v>295</v>
      </c>
      <c r="D443" s="363" t="s">
        <v>778</v>
      </c>
      <c r="E443" s="363" t="s">
        <v>297</v>
      </c>
      <c r="F443" s="363" t="s">
        <v>452</v>
      </c>
      <c r="G443" s="363" t="s">
        <v>463</v>
      </c>
      <c r="H443" s="363" t="s">
        <v>3108</v>
      </c>
      <c r="I443" s="363" t="s">
        <v>780</v>
      </c>
      <c r="J443" s="363" t="s">
        <v>926</v>
      </c>
      <c r="K443" s="363" t="s">
        <v>782</v>
      </c>
      <c r="L443" s="364">
        <v>0.7</v>
      </c>
      <c r="M443" s="365">
        <v>1.05</v>
      </c>
      <c r="N443" s="364">
        <v>0.65</v>
      </c>
      <c r="O443" s="363" t="s">
        <v>3117</v>
      </c>
      <c r="P443" s="363" t="s">
        <v>3068</v>
      </c>
      <c r="Q443" s="363" t="s">
        <v>300</v>
      </c>
      <c r="R443" s="363" t="s">
        <v>905</v>
      </c>
      <c r="S443" s="363"/>
      <c r="T443" s="365">
        <v>1.24</v>
      </c>
      <c r="U443" s="363">
        <v>45</v>
      </c>
      <c r="V443" s="367">
        <v>45200</v>
      </c>
      <c r="W443" s="367"/>
      <c r="X443" s="363" t="s">
        <v>3081</v>
      </c>
      <c r="Y443" s="363" t="s">
        <v>823</v>
      </c>
      <c r="Z443" s="363"/>
      <c r="AA443" s="363" t="s">
        <v>780</v>
      </c>
      <c r="AB443" s="363"/>
      <c r="AC443" s="363"/>
      <c r="AD443" s="363" t="s">
        <v>360</v>
      </c>
      <c r="AE443" s="367"/>
      <c r="AF443" s="363"/>
      <c r="AG443" s="364">
        <v>1.1603145234273966E-4</v>
      </c>
      <c r="AH443" s="364">
        <v>1.2117309813153966E-4</v>
      </c>
      <c r="AI443" s="364">
        <v>0.50499755844719996</v>
      </c>
      <c r="AJ443" s="363" t="s">
        <v>0</v>
      </c>
      <c r="AK443" s="368">
        <v>83.430496554748061</v>
      </c>
      <c r="AL443" s="364">
        <v>1.5042606740754195E-4</v>
      </c>
      <c r="AM443" s="369"/>
      <c r="AN443" s="363">
        <v>15</v>
      </c>
      <c r="AO443" s="371" t="s">
        <v>3082</v>
      </c>
      <c r="AP443" s="371" t="s">
        <v>0</v>
      </c>
      <c r="AQ443" s="371" t="s">
        <v>386</v>
      </c>
      <c r="AR443" s="372" t="s">
        <v>0</v>
      </c>
      <c r="AS443" s="363"/>
      <c r="AT443" s="363"/>
    </row>
    <row r="444" spans="1:46" x14ac:dyDescent="0.3">
      <c r="A444" s="362" t="s">
        <v>944</v>
      </c>
      <c r="B444" s="363" t="s">
        <v>308</v>
      </c>
      <c r="C444" s="363" t="s">
        <v>295</v>
      </c>
      <c r="D444" s="363" t="s">
        <v>778</v>
      </c>
      <c r="E444" s="363" t="s">
        <v>297</v>
      </c>
      <c r="F444" s="363" t="s">
        <v>452</v>
      </c>
      <c r="G444" s="363" t="s">
        <v>463</v>
      </c>
      <c r="H444" s="363" t="s">
        <v>3108</v>
      </c>
      <c r="I444" s="363" t="s">
        <v>780</v>
      </c>
      <c r="J444" s="363" t="s">
        <v>818</v>
      </c>
      <c r="K444" s="363" t="s">
        <v>782</v>
      </c>
      <c r="L444" s="364">
        <v>0.24</v>
      </c>
      <c r="M444" s="365">
        <v>0.3</v>
      </c>
      <c r="N444" s="364">
        <v>0.22</v>
      </c>
      <c r="O444" s="363" t="s">
        <v>3118</v>
      </c>
      <c r="P444" s="363" t="s">
        <v>3068</v>
      </c>
      <c r="Q444" s="363" t="s">
        <v>300</v>
      </c>
      <c r="R444" s="363" t="s">
        <v>905</v>
      </c>
      <c r="S444" s="363"/>
      <c r="T444" s="365">
        <v>0.99</v>
      </c>
      <c r="U444" s="366">
        <v>45</v>
      </c>
      <c r="V444" s="367">
        <v>45200</v>
      </c>
      <c r="W444" s="367"/>
      <c r="X444" s="363" t="s">
        <v>3081</v>
      </c>
      <c r="Y444" s="363" t="s">
        <v>816</v>
      </c>
      <c r="Z444" s="363"/>
      <c r="AA444" s="363" t="s">
        <v>780</v>
      </c>
      <c r="AB444" s="363"/>
      <c r="AC444" s="363"/>
      <c r="AD444" s="363" t="s">
        <v>360</v>
      </c>
      <c r="AE444" s="367"/>
      <c r="AF444" s="362"/>
      <c r="AG444" s="364">
        <v>3.9472941276876156E-5</v>
      </c>
      <c r="AH444" s="364">
        <v>4.1222086686935305E-5</v>
      </c>
      <c r="AI444" s="364">
        <v>0.21547162299521452</v>
      </c>
      <c r="AJ444" s="362" t="s">
        <v>0</v>
      </c>
      <c r="AK444" s="368">
        <v>232.20072923751553</v>
      </c>
      <c r="AL444" s="364">
        <v>5.1173705106698641E-5</v>
      </c>
      <c r="AM444" s="369"/>
      <c r="AN444" s="370">
        <v>15</v>
      </c>
      <c r="AO444" s="371" t="s">
        <v>3082</v>
      </c>
      <c r="AP444" s="371" t="s">
        <v>0</v>
      </c>
      <c r="AQ444" s="371" t="s">
        <v>386</v>
      </c>
      <c r="AR444" s="372" t="s">
        <v>0</v>
      </c>
      <c r="AS444" s="372"/>
      <c r="AT444" s="363"/>
    </row>
    <row r="445" spans="1:46" x14ac:dyDescent="0.3">
      <c r="A445" s="362" t="s">
        <v>945</v>
      </c>
      <c r="B445" s="363" t="s">
        <v>308</v>
      </c>
      <c r="C445" s="363" t="s">
        <v>295</v>
      </c>
      <c r="D445" s="363" t="s">
        <v>778</v>
      </c>
      <c r="E445" s="363" t="s">
        <v>297</v>
      </c>
      <c r="F445" s="363" t="s">
        <v>452</v>
      </c>
      <c r="G445" s="363" t="s">
        <v>463</v>
      </c>
      <c r="H445" s="363" t="s">
        <v>3108</v>
      </c>
      <c r="I445" s="363" t="s">
        <v>780</v>
      </c>
      <c r="J445" s="363" t="s">
        <v>883</v>
      </c>
      <c r="K445" s="363" t="s">
        <v>782</v>
      </c>
      <c r="L445" s="364">
        <v>0.27</v>
      </c>
      <c r="M445" s="365">
        <v>0.3</v>
      </c>
      <c r="N445" s="364">
        <v>0.25</v>
      </c>
      <c r="O445" s="363" t="s">
        <v>3119</v>
      </c>
      <c r="P445" s="363" t="s">
        <v>3068</v>
      </c>
      <c r="Q445" s="363" t="s">
        <v>300</v>
      </c>
      <c r="R445" s="363" t="s">
        <v>905</v>
      </c>
      <c r="S445" s="363"/>
      <c r="T445" s="365">
        <v>1.05</v>
      </c>
      <c r="U445" s="366">
        <v>45</v>
      </c>
      <c r="V445" s="367">
        <v>45200</v>
      </c>
      <c r="W445" s="367"/>
      <c r="X445" s="363" t="s">
        <v>3081</v>
      </c>
      <c r="Y445" s="363" t="s">
        <v>823</v>
      </c>
      <c r="Z445" s="363"/>
      <c r="AA445" s="363" t="s">
        <v>780</v>
      </c>
      <c r="AB445" s="363"/>
      <c r="AC445" s="363"/>
      <c r="AD445" s="363" t="s">
        <v>360</v>
      </c>
      <c r="AE445" s="367"/>
      <c r="AF445" s="362"/>
      <c r="AG445" s="364">
        <v>4.4276451027581007E-5</v>
      </c>
      <c r="AH445" s="364">
        <v>4.6238452048618956E-5</v>
      </c>
      <c r="AI445" s="364">
        <v>0.22602135575851506</v>
      </c>
      <c r="AJ445" s="362" t="s">
        <v>0</v>
      </c>
      <c r="AK445" s="368">
        <v>220.08889746279814</v>
      </c>
      <c r="AL445" s="364">
        <v>5.7401094895959751E-5</v>
      </c>
      <c r="AM445" s="369"/>
      <c r="AN445" s="370">
        <v>15</v>
      </c>
      <c r="AO445" s="371" t="s">
        <v>3082</v>
      </c>
      <c r="AP445" s="371" t="s">
        <v>0</v>
      </c>
      <c r="AQ445" s="371" t="s">
        <v>386</v>
      </c>
      <c r="AR445" s="372" t="s">
        <v>0</v>
      </c>
      <c r="AS445" s="372"/>
      <c r="AT445" s="363"/>
    </row>
    <row r="446" spans="1:46" x14ac:dyDescent="0.3">
      <c r="A446" s="362" t="s">
        <v>946</v>
      </c>
      <c r="B446" s="363" t="s">
        <v>308</v>
      </c>
      <c r="C446" s="363" t="s">
        <v>295</v>
      </c>
      <c r="D446" s="363" t="s">
        <v>778</v>
      </c>
      <c r="E446" s="363" t="s">
        <v>297</v>
      </c>
      <c r="F446" s="363" t="s">
        <v>452</v>
      </c>
      <c r="G446" s="363" t="s">
        <v>463</v>
      </c>
      <c r="H446" s="363" t="s">
        <v>3108</v>
      </c>
      <c r="I446" s="363" t="s">
        <v>780</v>
      </c>
      <c r="J446" s="363" t="s">
        <v>930</v>
      </c>
      <c r="K446" s="363" t="s">
        <v>782</v>
      </c>
      <c r="L446" s="364">
        <v>6.4328269607676555E-2</v>
      </c>
      <c r="M446" s="365">
        <v>0.09</v>
      </c>
      <c r="N446" s="364">
        <v>0.06</v>
      </c>
      <c r="O446" s="363" t="s">
        <v>3120</v>
      </c>
      <c r="P446" s="363" t="s">
        <v>3068</v>
      </c>
      <c r="Q446" s="363" t="s">
        <v>300</v>
      </c>
      <c r="R446" s="363" t="s">
        <v>905</v>
      </c>
      <c r="S446" s="363"/>
      <c r="T446" s="365">
        <v>0.61</v>
      </c>
      <c r="U446" s="366">
        <v>45</v>
      </c>
      <c r="V446" s="367">
        <v>45200</v>
      </c>
      <c r="W446" s="367"/>
      <c r="X446" s="363" t="s">
        <v>3081</v>
      </c>
      <c r="Y446" s="363" t="s">
        <v>816</v>
      </c>
      <c r="Z446" s="363"/>
      <c r="AA446" s="363" t="s">
        <v>780</v>
      </c>
      <c r="AB446" s="363"/>
      <c r="AC446" s="363"/>
      <c r="AD446" s="363" t="s">
        <v>360</v>
      </c>
      <c r="AE446" s="367"/>
      <c r="AF446" s="362"/>
      <c r="AG446" s="364">
        <v>1.0254746534969866E-5</v>
      </c>
      <c r="AH446" s="364">
        <v>1.0709160172584206E-5</v>
      </c>
      <c r="AI446" s="364">
        <v>9.0415255453187293E-2</v>
      </c>
      <c r="AJ446" s="362" t="s">
        <v>0</v>
      </c>
      <c r="AK446" s="368">
        <v>591.10774125429214</v>
      </c>
      <c r="AL446" s="364">
        <v>1.329450905225316E-5</v>
      </c>
      <c r="AM446" s="369"/>
      <c r="AN446" s="370">
        <v>15</v>
      </c>
      <c r="AO446" s="371" t="s">
        <v>3082</v>
      </c>
      <c r="AP446" s="371" t="s">
        <v>0</v>
      </c>
      <c r="AQ446" s="371" t="s">
        <v>386</v>
      </c>
      <c r="AR446" s="372" t="s">
        <v>0</v>
      </c>
      <c r="AS446" s="372"/>
      <c r="AT446" s="363"/>
    </row>
    <row r="447" spans="1:46" x14ac:dyDescent="0.3">
      <c r="A447" s="362" t="s">
        <v>947</v>
      </c>
      <c r="B447" s="363" t="s">
        <v>308</v>
      </c>
      <c r="C447" s="363" t="s">
        <v>295</v>
      </c>
      <c r="D447" s="363" t="s">
        <v>778</v>
      </c>
      <c r="E447" s="363" t="s">
        <v>297</v>
      </c>
      <c r="F447" s="363" t="s">
        <v>452</v>
      </c>
      <c r="G447" s="363" t="s">
        <v>463</v>
      </c>
      <c r="H447" s="363" t="s">
        <v>3108</v>
      </c>
      <c r="I447" s="363" t="s">
        <v>780</v>
      </c>
      <c r="J447" s="363" t="s">
        <v>932</v>
      </c>
      <c r="K447" s="363" t="s">
        <v>782</v>
      </c>
      <c r="L447" s="364">
        <v>0.13350000000000001</v>
      </c>
      <c r="M447" s="365">
        <v>0.12</v>
      </c>
      <c r="N447" s="364">
        <v>0.11966789999999999</v>
      </c>
      <c r="O447" s="363" t="s">
        <v>3121</v>
      </c>
      <c r="P447" s="363" t="s">
        <v>3068</v>
      </c>
      <c r="Q447" s="363" t="s">
        <v>300</v>
      </c>
      <c r="R447" s="363" t="s">
        <v>905</v>
      </c>
      <c r="S447" s="363"/>
      <c r="T447" s="365">
        <v>0.89</v>
      </c>
      <c r="U447" s="366">
        <v>45</v>
      </c>
      <c r="V447" s="367">
        <v>45200</v>
      </c>
      <c r="W447" s="367"/>
      <c r="X447" s="363" t="s">
        <v>3081</v>
      </c>
      <c r="Y447" s="363" t="s">
        <v>823</v>
      </c>
      <c r="Z447" s="363"/>
      <c r="AA447" s="363" t="s">
        <v>780</v>
      </c>
      <c r="AB447" s="363"/>
      <c r="AC447" s="363"/>
      <c r="AD447" s="363" t="s">
        <v>360</v>
      </c>
      <c r="AE447" s="367"/>
      <c r="AF447" s="362"/>
      <c r="AG447" s="364">
        <v>1.3626858040324904E-5</v>
      </c>
      <c r="AH447" s="364">
        <v>1.4230698428796921E-5</v>
      </c>
      <c r="AI447" s="364">
        <v>8.2673349752193384E-2</v>
      </c>
      <c r="AJ447" s="362" t="s">
        <v>0</v>
      </c>
      <c r="AK447" s="368">
        <v>649.01707373983811</v>
      </c>
      <c r="AL447" s="364">
        <v>1.766619847239361E-5</v>
      </c>
      <c r="AM447" s="369"/>
      <c r="AN447" s="370">
        <v>15</v>
      </c>
      <c r="AO447" s="371" t="s">
        <v>3082</v>
      </c>
      <c r="AP447" s="371" t="s">
        <v>0</v>
      </c>
      <c r="AQ447" s="371" t="s">
        <v>386</v>
      </c>
      <c r="AR447" s="372" t="s">
        <v>0</v>
      </c>
      <c r="AS447" s="372"/>
      <c r="AT447" s="363"/>
    </row>
    <row r="448" spans="1:46" x14ac:dyDescent="0.3">
      <c r="A448" s="363" t="s">
        <v>948</v>
      </c>
      <c r="B448" s="363" t="s">
        <v>308</v>
      </c>
      <c r="C448" s="363" t="s">
        <v>295</v>
      </c>
      <c r="D448" s="363" t="s">
        <v>778</v>
      </c>
      <c r="E448" s="363" t="s">
        <v>297</v>
      </c>
      <c r="F448" s="363" t="s">
        <v>452</v>
      </c>
      <c r="G448" s="363" t="s">
        <v>463</v>
      </c>
      <c r="H448" s="363" t="s">
        <v>3108</v>
      </c>
      <c r="I448" s="363" t="s">
        <v>832</v>
      </c>
      <c r="J448" s="363" t="s">
        <v>833</v>
      </c>
      <c r="K448" s="363" t="s">
        <v>782</v>
      </c>
      <c r="L448" s="364">
        <v>1.42</v>
      </c>
      <c r="M448" s="365">
        <v>2</v>
      </c>
      <c r="N448" s="364">
        <v>1.31</v>
      </c>
      <c r="O448" s="363" t="s">
        <v>3122</v>
      </c>
      <c r="P448" s="363" t="s">
        <v>3068</v>
      </c>
      <c r="Q448" s="363" t="s">
        <v>300</v>
      </c>
      <c r="R448" s="363" t="s">
        <v>905</v>
      </c>
      <c r="S448" s="363"/>
      <c r="T448" s="365">
        <v>1.56</v>
      </c>
      <c r="U448" s="363">
        <v>45</v>
      </c>
      <c r="V448" s="367">
        <v>45200</v>
      </c>
      <c r="W448" s="367"/>
      <c r="X448" s="363" t="s">
        <v>3081</v>
      </c>
      <c r="Y448" s="363" t="s">
        <v>835</v>
      </c>
      <c r="Z448" s="363"/>
      <c r="AA448" s="363" t="s">
        <v>832</v>
      </c>
      <c r="AB448" s="363"/>
      <c r="AC448" s="363"/>
      <c r="AD448" s="363" t="s">
        <v>360</v>
      </c>
      <c r="AE448" s="367"/>
      <c r="AF448" s="363"/>
      <c r="AG448" s="364">
        <v>2.3397884355488233E-4</v>
      </c>
      <c r="AH448" s="364">
        <v>2.4434703520759618E-4</v>
      </c>
      <c r="AI448" s="364">
        <v>0.80557847855047848</v>
      </c>
      <c r="AJ448" s="363" t="s">
        <v>0</v>
      </c>
      <c r="AK448" s="368">
        <v>42.118878445865036</v>
      </c>
      <c r="AL448" s="364">
        <v>3.0333600572851713E-4</v>
      </c>
      <c r="AM448" s="369"/>
      <c r="AN448" s="363">
        <v>15</v>
      </c>
      <c r="AO448" s="371" t="s">
        <v>3082</v>
      </c>
      <c r="AP448" s="371" t="s">
        <v>0</v>
      </c>
      <c r="AQ448" s="371" t="s">
        <v>386</v>
      </c>
      <c r="AR448" s="372" t="s">
        <v>0</v>
      </c>
      <c r="AS448" s="363"/>
      <c r="AT448" s="363"/>
    </row>
    <row r="449" spans="1:46" x14ac:dyDescent="0.3">
      <c r="A449" s="362" t="s">
        <v>949</v>
      </c>
      <c r="B449" s="363" t="s">
        <v>308</v>
      </c>
      <c r="C449" s="363" t="s">
        <v>295</v>
      </c>
      <c r="D449" s="363" t="s">
        <v>778</v>
      </c>
      <c r="E449" s="363" t="s">
        <v>297</v>
      </c>
      <c r="F449" s="363" t="s">
        <v>452</v>
      </c>
      <c r="G449" s="363" t="s">
        <v>463</v>
      </c>
      <c r="H449" s="363" t="s">
        <v>3108</v>
      </c>
      <c r="I449" s="363" t="s">
        <v>796</v>
      </c>
      <c r="J449" s="363" t="s">
        <v>809</v>
      </c>
      <c r="K449" s="363" t="s">
        <v>782</v>
      </c>
      <c r="L449" s="364">
        <v>0.61</v>
      </c>
      <c r="M449" s="365">
        <v>0.9</v>
      </c>
      <c r="N449" s="364">
        <v>0.56000000000000005</v>
      </c>
      <c r="O449" s="363" t="s">
        <v>3123</v>
      </c>
      <c r="P449" s="363" t="s">
        <v>3068</v>
      </c>
      <c r="Q449" s="363" t="s">
        <v>300</v>
      </c>
      <c r="R449" s="363" t="s">
        <v>905</v>
      </c>
      <c r="S449" s="363"/>
      <c r="T449" s="365">
        <v>1.01</v>
      </c>
      <c r="U449" s="366">
        <v>45</v>
      </c>
      <c r="V449" s="367">
        <v>45200</v>
      </c>
      <c r="W449" s="367"/>
      <c r="X449" s="363" t="s">
        <v>3081</v>
      </c>
      <c r="Y449" s="363" t="s">
        <v>812</v>
      </c>
      <c r="Z449" s="363"/>
      <c r="AA449" s="363" t="s">
        <v>796</v>
      </c>
      <c r="AB449" s="363"/>
      <c r="AC449" s="363"/>
      <c r="AD449" s="363" t="s">
        <v>360</v>
      </c>
      <c r="AE449" s="367"/>
      <c r="AF449" s="362"/>
      <c r="AG449" s="364">
        <v>1.0029365660928712E-4</v>
      </c>
      <c r="AH449" s="364">
        <v>1.0473792104566829E-4</v>
      </c>
      <c r="AI449" s="364">
        <v>0.53235586734543083</v>
      </c>
      <c r="AJ449" s="362" t="s">
        <v>0</v>
      </c>
      <c r="AK449" s="368">
        <v>77.740580548022692</v>
      </c>
      <c r="AL449" s="364">
        <v>1.3002319668544164E-4</v>
      </c>
      <c r="AM449" s="369"/>
      <c r="AN449" s="370">
        <v>15</v>
      </c>
      <c r="AO449" s="371" t="s">
        <v>3082</v>
      </c>
      <c r="AP449" s="371" t="s">
        <v>0</v>
      </c>
      <c r="AQ449" s="371" t="s">
        <v>386</v>
      </c>
      <c r="AR449" s="372" t="s">
        <v>0</v>
      </c>
      <c r="AS449" s="372"/>
      <c r="AT449" s="363"/>
    </row>
    <row r="450" spans="1:46" x14ac:dyDescent="0.3">
      <c r="A450" s="362" t="s">
        <v>950</v>
      </c>
      <c r="B450" s="363" t="s">
        <v>308</v>
      </c>
      <c r="C450" s="363" t="s">
        <v>295</v>
      </c>
      <c r="D450" s="363" t="s">
        <v>778</v>
      </c>
      <c r="E450" s="363" t="s">
        <v>297</v>
      </c>
      <c r="F450" s="363" t="s">
        <v>452</v>
      </c>
      <c r="G450" s="363" t="s">
        <v>463</v>
      </c>
      <c r="H450" s="363" t="s">
        <v>3108</v>
      </c>
      <c r="I450" s="363" t="s">
        <v>796</v>
      </c>
      <c r="J450" s="363" t="s">
        <v>936</v>
      </c>
      <c r="K450" s="363" t="s">
        <v>782</v>
      </c>
      <c r="L450" s="364">
        <v>0.66</v>
      </c>
      <c r="M450" s="365">
        <v>1.05</v>
      </c>
      <c r="N450" s="364">
        <v>0.61</v>
      </c>
      <c r="O450" s="363" t="s">
        <v>3124</v>
      </c>
      <c r="P450" s="363" t="s">
        <v>3068</v>
      </c>
      <c r="Q450" s="363" t="s">
        <v>300</v>
      </c>
      <c r="R450" s="363" t="s">
        <v>905</v>
      </c>
      <c r="S450" s="363"/>
      <c r="T450" s="365">
        <v>1.19</v>
      </c>
      <c r="U450" s="366">
        <v>45</v>
      </c>
      <c r="V450" s="367">
        <v>45200</v>
      </c>
      <c r="W450" s="367"/>
      <c r="X450" s="363" t="s">
        <v>3081</v>
      </c>
      <c r="Y450" s="363" t="s">
        <v>937</v>
      </c>
      <c r="Z450" s="363"/>
      <c r="AA450" s="363" t="s">
        <v>796</v>
      </c>
      <c r="AB450" s="363"/>
      <c r="AC450" s="363"/>
      <c r="AD450" s="363" t="s">
        <v>360</v>
      </c>
      <c r="AE450" s="367"/>
      <c r="AF450" s="362"/>
      <c r="AG450" s="364">
        <v>1.0839091219212176E-4</v>
      </c>
      <c r="AH450" s="364">
        <v>1.1319398641005546E-4</v>
      </c>
      <c r="AI450" s="364">
        <v>0.49075404439728143</v>
      </c>
      <c r="AJ450" s="362" t="s">
        <v>0</v>
      </c>
      <c r="AK450" s="368">
        <v>86.643949261031551</v>
      </c>
      <c r="AL450" s="364">
        <v>1.4052068068246752E-4</v>
      </c>
      <c r="AM450" s="369"/>
      <c r="AN450" s="370">
        <v>15</v>
      </c>
      <c r="AO450" s="371" t="s">
        <v>3082</v>
      </c>
      <c r="AP450" s="371" t="s">
        <v>0</v>
      </c>
      <c r="AQ450" s="371" t="s">
        <v>386</v>
      </c>
      <c r="AR450" s="372" t="s">
        <v>0</v>
      </c>
      <c r="AS450" s="372"/>
      <c r="AT450" s="363"/>
    </row>
    <row r="451" spans="1:46" x14ac:dyDescent="0.3">
      <c r="A451" s="362" t="s">
        <v>951</v>
      </c>
      <c r="B451" s="363" t="s">
        <v>308</v>
      </c>
      <c r="C451" s="363" t="s">
        <v>295</v>
      </c>
      <c r="D451" s="363" t="s">
        <v>778</v>
      </c>
      <c r="E451" s="363" t="s">
        <v>297</v>
      </c>
      <c r="F451" s="363" t="s">
        <v>452</v>
      </c>
      <c r="G451" s="363" t="s">
        <v>463</v>
      </c>
      <c r="H451" s="363" t="s">
        <v>3108</v>
      </c>
      <c r="I451" s="363" t="s">
        <v>796</v>
      </c>
      <c r="J451" s="363" t="s">
        <v>789</v>
      </c>
      <c r="K451" s="363" t="s">
        <v>782</v>
      </c>
      <c r="L451" s="364">
        <v>0.69</v>
      </c>
      <c r="M451" s="365">
        <v>1.05</v>
      </c>
      <c r="N451" s="364">
        <v>0.64</v>
      </c>
      <c r="O451" s="363" t="s">
        <v>3125</v>
      </c>
      <c r="P451" s="363" t="s">
        <v>3068</v>
      </c>
      <c r="Q451" s="363" t="s">
        <v>300</v>
      </c>
      <c r="R451" s="363" t="s">
        <v>905</v>
      </c>
      <c r="S451" s="363"/>
      <c r="T451" s="365">
        <v>1.41</v>
      </c>
      <c r="U451" s="366">
        <v>45</v>
      </c>
      <c r="V451" s="367">
        <v>45200</v>
      </c>
      <c r="W451" s="367"/>
      <c r="X451" s="363" t="s">
        <v>3081</v>
      </c>
      <c r="Y451" s="363" t="s">
        <v>791</v>
      </c>
      <c r="Z451" s="363"/>
      <c r="AA451" s="363" t="s">
        <v>796</v>
      </c>
      <c r="AB451" s="363"/>
      <c r="AC451" s="363"/>
      <c r="AD451" s="363" t="s">
        <v>360</v>
      </c>
      <c r="AE451" s="367"/>
      <c r="AF451" s="362"/>
      <c r="AG451" s="364">
        <v>1.1343054396165673E-4</v>
      </c>
      <c r="AH451" s="364">
        <v>1.1845693695171431E-4</v>
      </c>
      <c r="AI451" s="364">
        <v>0.43384550198493638</v>
      </c>
      <c r="AJ451" s="362" t="s">
        <v>0</v>
      </c>
      <c r="AK451" s="368">
        <v>101.58862188250721</v>
      </c>
      <c r="AL451" s="364">
        <v>1.4705418494331192E-4</v>
      </c>
      <c r="AM451" s="369"/>
      <c r="AN451" s="370">
        <v>15</v>
      </c>
      <c r="AO451" s="371" t="s">
        <v>3082</v>
      </c>
      <c r="AP451" s="371" t="s">
        <v>0</v>
      </c>
      <c r="AQ451" s="371" t="s">
        <v>386</v>
      </c>
      <c r="AR451" s="372" t="s">
        <v>0</v>
      </c>
      <c r="AS451" s="372"/>
      <c r="AT451" s="363"/>
    </row>
    <row r="452" spans="1:46" x14ac:dyDescent="0.3">
      <c r="A452" s="362" t="s">
        <v>952</v>
      </c>
      <c r="B452" s="363" t="s">
        <v>308</v>
      </c>
      <c r="C452" s="363" t="s">
        <v>295</v>
      </c>
      <c r="D452" s="363" t="s">
        <v>778</v>
      </c>
      <c r="E452" s="363" t="s">
        <v>297</v>
      </c>
      <c r="F452" s="363" t="s">
        <v>452</v>
      </c>
      <c r="G452" s="363" t="s">
        <v>463</v>
      </c>
      <c r="H452" s="363" t="s">
        <v>3108</v>
      </c>
      <c r="I452" s="363" t="s">
        <v>796</v>
      </c>
      <c r="J452" s="363" t="s">
        <v>829</v>
      </c>
      <c r="K452" s="363" t="s">
        <v>782</v>
      </c>
      <c r="L452" s="364">
        <v>0.22</v>
      </c>
      <c r="M452" s="365">
        <v>0.15</v>
      </c>
      <c r="N452" s="364">
        <v>0.2</v>
      </c>
      <c r="O452" s="363" t="s">
        <v>3126</v>
      </c>
      <c r="P452" s="363" t="s">
        <v>3068</v>
      </c>
      <c r="Q452" s="363" t="s">
        <v>300</v>
      </c>
      <c r="R452" s="363" t="s">
        <v>905</v>
      </c>
      <c r="S452" s="363"/>
      <c r="T452" s="365">
        <v>1.01</v>
      </c>
      <c r="U452" s="366">
        <v>45</v>
      </c>
      <c r="V452" s="367">
        <v>45200</v>
      </c>
      <c r="W452" s="367"/>
      <c r="X452" s="363" t="s">
        <v>3081</v>
      </c>
      <c r="Y452" s="363" t="s">
        <v>791</v>
      </c>
      <c r="Z452" s="363"/>
      <c r="AA452" s="363" t="s">
        <v>796</v>
      </c>
      <c r="AB452" s="363"/>
      <c r="AC452" s="363"/>
      <c r="AD452" s="363" t="s">
        <v>360</v>
      </c>
      <c r="AE452" s="367"/>
      <c r="AF452" s="362"/>
      <c r="AG452" s="364">
        <v>3.640229813636793E-5</v>
      </c>
      <c r="AH452" s="364">
        <v>3.8015375617830745E-5</v>
      </c>
      <c r="AI452" s="364">
        <v>0.19322235974751198</v>
      </c>
      <c r="AJ452" s="362" t="s">
        <v>0</v>
      </c>
      <c r="AK452" s="368">
        <v>262.08042010766712</v>
      </c>
      <c r="AL452" s="364">
        <v>4.7192846790160471E-5</v>
      </c>
      <c r="AM452" s="369"/>
      <c r="AN452" s="370">
        <v>15</v>
      </c>
      <c r="AO452" s="371" t="s">
        <v>3082</v>
      </c>
      <c r="AP452" s="371" t="s">
        <v>0</v>
      </c>
      <c r="AQ452" s="371" t="s">
        <v>386</v>
      </c>
      <c r="AR452" s="372" t="s">
        <v>0</v>
      </c>
      <c r="AS452" s="372"/>
      <c r="AT452" s="363"/>
    </row>
    <row r="453" spans="1:46" x14ac:dyDescent="0.3">
      <c r="A453" s="363" t="s">
        <v>953</v>
      </c>
      <c r="B453" s="363" t="s">
        <v>310</v>
      </c>
      <c r="C453" s="363" t="s">
        <v>295</v>
      </c>
      <c r="D453" s="363" t="s">
        <v>778</v>
      </c>
      <c r="E453" s="363" t="s">
        <v>297</v>
      </c>
      <c r="F453" s="363" t="s">
        <v>452</v>
      </c>
      <c r="G453" s="363" t="s">
        <v>463</v>
      </c>
      <c r="H453" s="363" t="s">
        <v>3108</v>
      </c>
      <c r="I453" s="363" t="s">
        <v>780</v>
      </c>
      <c r="J453" s="363" t="s">
        <v>814</v>
      </c>
      <c r="K453" s="363" t="s">
        <v>782</v>
      </c>
      <c r="L453" s="364">
        <v>1.98</v>
      </c>
      <c r="M453" s="365">
        <v>2.35</v>
      </c>
      <c r="N453" s="364">
        <v>1.84</v>
      </c>
      <c r="O453" s="363" t="s">
        <v>3114</v>
      </c>
      <c r="P453" s="363" t="s">
        <v>3068</v>
      </c>
      <c r="Q453" s="363" t="s">
        <v>300</v>
      </c>
      <c r="R453" s="363" t="s">
        <v>905</v>
      </c>
      <c r="S453" s="363"/>
      <c r="T453" s="365">
        <v>1.24</v>
      </c>
      <c r="U453" s="363">
        <v>45</v>
      </c>
      <c r="V453" s="367">
        <v>45200</v>
      </c>
      <c r="W453" s="367"/>
      <c r="X453" s="363" t="s">
        <v>3081</v>
      </c>
      <c r="Y453" s="363" t="s">
        <v>816</v>
      </c>
      <c r="Z453" s="363"/>
      <c r="AA453" s="363" t="s">
        <v>780</v>
      </c>
      <c r="AB453" s="363"/>
      <c r="AC453" s="363"/>
      <c r="AD453" s="363" t="s">
        <v>360</v>
      </c>
      <c r="AE453" s="367"/>
      <c r="AF453" s="363"/>
      <c r="AG453" s="364">
        <v>3.2760886242228941E-4</v>
      </c>
      <c r="AH453" s="364">
        <v>3.421260359458226E-4</v>
      </c>
      <c r="AI453" s="364">
        <v>1.425834739706874</v>
      </c>
      <c r="AJ453" s="363" t="s">
        <v>181</v>
      </c>
      <c r="AK453" s="368">
        <v>11.926172322971356</v>
      </c>
      <c r="AL453" s="364">
        <v>4.2472029632512856E-4</v>
      </c>
      <c r="AM453" s="369"/>
      <c r="AN453" s="363">
        <v>15</v>
      </c>
      <c r="AO453" s="371" t="s">
        <v>3082</v>
      </c>
      <c r="AP453" s="371" t="s">
        <v>0</v>
      </c>
      <c r="AQ453" s="371" t="s">
        <v>386</v>
      </c>
      <c r="AR453" s="372" t="s">
        <v>0</v>
      </c>
      <c r="AS453" s="363"/>
      <c r="AT453" s="363"/>
    </row>
    <row r="454" spans="1:46" x14ac:dyDescent="0.3">
      <c r="A454" s="362" t="s">
        <v>954</v>
      </c>
      <c r="B454" s="363" t="s">
        <v>310</v>
      </c>
      <c r="C454" s="363" t="s">
        <v>295</v>
      </c>
      <c r="D454" s="363" t="s">
        <v>778</v>
      </c>
      <c r="E454" s="363" t="s">
        <v>297</v>
      </c>
      <c r="F454" s="363" t="s">
        <v>452</v>
      </c>
      <c r="G454" s="363" t="s">
        <v>463</v>
      </c>
      <c r="H454" s="363" t="s">
        <v>3108</v>
      </c>
      <c r="I454" s="363" t="s">
        <v>780</v>
      </c>
      <c r="J454" s="363" t="s">
        <v>878</v>
      </c>
      <c r="K454" s="363" t="s">
        <v>782</v>
      </c>
      <c r="L454" s="364">
        <v>2.0099999999999998</v>
      </c>
      <c r="M454" s="365">
        <v>2.35</v>
      </c>
      <c r="N454" s="364">
        <v>1.86</v>
      </c>
      <c r="O454" s="363" t="s">
        <v>3115</v>
      </c>
      <c r="P454" s="363" t="s">
        <v>3068</v>
      </c>
      <c r="Q454" s="363" t="s">
        <v>300</v>
      </c>
      <c r="R454" s="363" t="s">
        <v>905</v>
      </c>
      <c r="S454" s="363"/>
      <c r="T454" s="365">
        <v>1.49</v>
      </c>
      <c r="U454" s="366">
        <v>45</v>
      </c>
      <c r="V454" s="367">
        <v>45200</v>
      </c>
      <c r="W454" s="367"/>
      <c r="X454" s="363" t="s">
        <v>3081</v>
      </c>
      <c r="Y454" s="363" t="s">
        <v>823</v>
      </c>
      <c r="Z454" s="363"/>
      <c r="AA454" s="363" t="s">
        <v>780</v>
      </c>
      <c r="AB454" s="363"/>
      <c r="AC454" s="363"/>
      <c r="AD454" s="363" t="s">
        <v>360</v>
      </c>
      <c r="AE454" s="367"/>
      <c r="AF454" s="362"/>
      <c r="AG454" s="364">
        <v>3.3199416076528694E-4</v>
      </c>
      <c r="AH454" s="364">
        <v>3.467056578993814E-4</v>
      </c>
      <c r="AI454" s="364">
        <v>1.2013995761789882</v>
      </c>
      <c r="AJ454" s="362" t="s">
        <v>181</v>
      </c>
      <c r="AK454" s="368">
        <v>19.251754846903232</v>
      </c>
      <c r="AL454" s="364">
        <v>4.3040550641969337E-4</v>
      </c>
      <c r="AM454" s="369"/>
      <c r="AN454" s="370">
        <v>15</v>
      </c>
      <c r="AO454" s="371" t="s">
        <v>3082</v>
      </c>
      <c r="AP454" s="371" t="s">
        <v>0</v>
      </c>
      <c r="AQ454" s="371" t="s">
        <v>386</v>
      </c>
      <c r="AR454" s="372" t="s">
        <v>0</v>
      </c>
      <c r="AS454" s="372"/>
      <c r="AT454" s="363"/>
    </row>
    <row r="455" spans="1:46" x14ac:dyDescent="0.3">
      <c r="A455" s="362" t="s">
        <v>955</v>
      </c>
      <c r="B455" s="363" t="s">
        <v>310</v>
      </c>
      <c r="C455" s="363" t="s">
        <v>295</v>
      </c>
      <c r="D455" s="363" t="s">
        <v>778</v>
      </c>
      <c r="E455" s="363" t="s">
        <v>297</v>
      </c>
      <c r="F455" s="363" t="s">
        <v>452</v>
      </c>
      <c r="G455" s="363" t="s">
        <v>463</v>
      </c>
      <c r="H455" s="363" t="s">
        <v>3108</v>
      </c>
      <c r="I455" s="363" t="s">
        <v>780</v>
      </c>
      <c r="J455" s="363" t="s">
        <v>924</v>
      </c>
      <c r="K455" s="363" t="s">
        <v>782</v>
      </c>
      <c r="L455" s="364">
        <v>0.67</v>
      </c>
      <c r="M455" s="365">
        <v>1.05</v>
      </c>
      <c r="N455" s="364">
        <v>0.62</v>
      </c>
      <c r="O455" s="363" t="s">
        <v>3116</v>
      </c>
      <c r="P455" s="363" t="s">
        <v>3068</v>
      </c>
      <c r="Q455" s="363" t="s">
        <v>300</v>
      </c>
      <c r="R455" s="363" t="s">
        <v>905</v>
      </c>
      <c r="S455" s="363"/>
      <c r="T455" s="365">
        <v>0.99</v>
      </c>
      <c r="U455" s="366">
        <v>45</v>
      </c>
      <c r="V455" s="367">
        <v>45200</v>
      </c>
      <c r="W455" s="367"/>
      <c r="X455" s="363" t="s">
        <v>3081</v>
      </c>
      <c r="Y455" s="363" t="s">
        <v>816</v>
      </c>
      <c r="Z455" s="363"/>
      <c r="AA455" s="363" t="s">
        <v>780</v>
      </c>
      <c r="AB455" s="363"/>
      <c r="AC455" s="363"/>
      <c r="AD455" s="363" t="s">
        <v>360</v>
      </c>
      <c r="AE455" s="367"/>
      <c r="AF455" s="362"/>
      <c r="AG455" s="364">
        <v>1.1131188728300723E-4</v>
      </c>
      <c r="AH455" s="364">
        <v>1.1624439726143522E-4</v>
      </c>
      <c r="AI455" s="364">
        <v>0.60762011230159996</v>
      </c>
      <c r="AJ455" s="362" t="s">
        <v>0</v>
      </c>
      <c r="AK455" s="368">
        <v>64.731025183917694</v>
      </c>
      <c r="AL455" s="364">
        <v>1.4430750560834532E-4</v>
      </c>
      <c r="AM455" s="369"/>
      <c r="AN455" s="370">
        <v>15</v>
      </c>
      <c r="AO455" s="371" t="s">
        <v>3082</v>
      </c>
      <c r="AP455" s="371" t="s">
        <v>0</v>
      </c>
      <c r="AQ455" s="371" t="s">
        <v>386</v>
      </c>
      <c r="AR455" s="372" t="s">
        <v>0</v>
      </c>
      <c r="AS455" s="372"/>
      <c r="AT455" s="363"/>
    </row>
    <row r="456" spans="1:46" x14ac:dyDescent="0.3">
      <c r="A456" s="362" t="s">
        <v>956</v>
      </c>
      <c r="B456" s="363" t="s">
        <v>310</v>
      </c>
      <c r="C456" s="363" t="s">
        <v>295</v>
      </c>
      <c r="D456" s="363" t="s">
        <v>778</v>
      </c>
      <c r="E456" s="363" t="s">
        <v>297</v>
      </c>
      <c r="F456" s="363" t="s">
        <v>452</v>
      </c>
      <c r="G456" s="363" t="s">
        <v>463</v>
      </c>
      <c r="H456" s="363" t="s">
        <v>3108</v>
      </c>
      <c r="I456" s="363" t="s">
        <v>780</v>
      </c>
      <c r="J456" s="363" t="s">
        <v>926</v>
      </c>
      <c r="K456" s="363" t="s">
        <v>782</v>
      </c>
      <c r="L456" s="364">
        <v>0.7</v>
      </c>
      <c r="M456" s="365">
        <v>1.05</v>
      </c>
      <c r="N456" s="364">
        <v>0.65</v>
      </c>
      <c r="O456" s="363" t="s">
        <v>3117</v>
      </c>
      <c r="P456" s="363" t="s">
        <v>3068</v>
      </c>
      <c r="Q456" s="363" t="s">
        <v>300</v>
      </c>
      <c r="R456" s="363" t="s">
        <v>905</v>
      </c>
      <c r="S456" s="363"/>
      <c r="T456" s="365">
        <v>1.24</v>
      </c>
      <c r="U456" s="366">
        <v>45</v>
      </c>
      <c r="V456" s="367">
        <v>45200</v>
      </c>
      <c r="W456" s="367"/>
      <c r="X456" s="363" t="s">
        <v>3081</v>
      </c>
      <c r="Y456" s="363" t="s">
        <v>823</v>
      </c>
      <c r="Z456" s="363"/>
      <c r="AA456" s="363" t="s">
        <v>780</v>
      </c>
      <c r="AB456" s="363"/>
      <c r="AC456" s="363"/>
      <c r="AD456" s="363" t="s">
        <v>360</v>
      </c>
      <c r="AE456" s="367"/>
      <c r="AF456" s="362"/>
      <c r="AG456" s="364">
        <v>1.1603145234273966E-4</v>
      </c>
      <c r="AH456" s="364">
        <v>1.2117309813153966E-4</v>
      </c>
      <c r="AI456" s="364">
        <v>0.50499755844719996</v>
      </c>
      <c r="AJ456" s="362" t="s">
        <v>0</v>
      </c>
      <c r="AK456" s="368">
        <v>83.430496554748061</v>
      </c>
      <c r="AL456" s="364">
        <v>1.5042606740754195E-4</v>
      </c>
      <c r="AM456" s="369"/>
      <c r="AN456" s="370">
        <v>15</v>
      </c>
      <c r="AO456" s="371" t="s">
        <v>3082</v>
      </c>
      <c r="AP456" s="371" t="s">
        <v>0</v>
      </c>
      <c r="AQ456" s="371" t="s">
        <v>386</v>
      </c>
      <c r="AR456" s="372" t="s">
        <v>0</v>
      </c>
      <c r="AS456" s="372"/>
      <c r="AT456" s="363"/>
    </row>
    <row r="457" spans="1:46" x14ac:dyDescent="0.3">
      <c r="A457" s="362" t="s">
        <v>957</v>
      </c>
      <c r="B457" s="363" t="s">
        <v>310</v>
      </c>
      <c r="C457" s="363" t="s">
        <v>295</v>
      </c>
      <c r="D457" s="363" t="s">
        <v>778</v>
      </c>
      <c r="E457" s="363" t="s">
        <v>297</v>
      </c>
      <c r="F457" s="363" t="s">
        <v>452</v>
      </c>
      <c r="G457" s="363" t="s">
        <v>463</v>
      </c>
      <c r="H457" s="363" t="s">
        <v>3108</v>
      </c>
      <c r="I457" s="363" t="s">
        <v>780</v>
      </c>
      <c r="J457" s="363" t="s">
        <v>818</v>
      </c>
      <c r="K457" s="363" t="s">
        <v>782</v>
      </c>
      <c r="L457" s="364">
        <v>0.24</v>
      </c>
      <c r="M457" s="365">
        <v>0.3</v>
      </c>
      <c r="N457" s="364">
        <v>0.22</v>
      </c>
      <c r="O457" s="363" t="s">
        <v>3118</v>
      </c>
      <c r="P457" s="363" t="s">
        <v>3068</v>
      </c>
      <c r="Q457" s="363" t="s">
        <v>300</v>
      </c>
      <c r="R457" s="363" t="s">
        <v>905</v>
      </c>
      <c r="S457" s="363"/>
      <c r="T457" s="365">
        <v>0.99</v>
      </c>
      <c r="U457" s="366">
        <v>45</v>
      </c>
      <c r="V457" s="367">
        <v>45200</v>
      </c>
      <c r="W457" s="367"/>
      <c r="X457" s="363" t="s">
        <v>3081</v>
      </c>
      <c r="Y457" s="363" t="s">
        <v>816</v>
      </c>
      <c r="Z457" s="363"/>
      <c r="AA457" s="363" t="s">
        <v>780</v>
      </c>
      <c r="AB457" s="363"/>
      <c r="AC457" s="363"/>
      <c r="AD457" s="363" t="s">
        <v>360</v>
      </c>
      <c r="AE457" s="367"/>
      <c r="AF457" s="362"/>
      <c r="AG457" s="364">
        <v>3.9472941276876156E-5</v>
      </c>
      <c r="AH457" s="364">
        <v>4.1222086686935305E-5</v>
      </c>
      <c r="AI457" s="364">
        <v>0.21547162299521452</v>
      </c>
      <c r="AJ457" s="362" t="s">
        <v>0</v>
      </c>
      <c r="AK457" s="368">
        <v>232.20072923751553</v>
      </c>
      <c r="AL457" s="364">
        <v>5.1173705106698641E-5</v>
      </c>
      <c r="AM457" s="369"/>
      <c r="AN457" s="370">
        <v>15</v>
      </c>
      <c r="AO457" s="371" t="s">
        <v>3082</v>
      </c>
      <c r="AP457" s="371" t="s">
        <v>0</v>
      </c>
      <c r="AQ457" s="371" t="s">
        <v>386</v>
      </c>
      <c r="AR457" s="372" t="s">
        <v>0</v>
      </c>
      <c r="AS457" s="372"/>
      <c r="AT457" s="363"/>
    </row>
    <row r="458" spans="1:46" x14ac:dyDescent="0.3">
      <c r="A458" s="363" t="s">
        <v>958</v>
      </c>
      <c r="B458" s="363" t="s">
        <v>310</v>
      </c>
      <c r="C458" s="363" t="s">
        <v>295</v>
      </c>
      <c r="D458" s="363" t="s">
        <v>778</v>
      </c>
      <c r="E458" s="363" t="s">
        <v>297</v>
      </c>
      <c r="F458" s="363" t="s">
        <v>452</v>
      </c>
      <c r="G458" s="363" t="s">
        <v>463</v>
      </c>
      <c r="H458" s="363" t="s">
        <v>3108</v>
      </c>
      <c r="I458" s="363" t="s">
        <v>780</v>
      </c>
      <c r="J458" s="363" t="s">
        <v>883</v>
      </c>
      <c r="K458" s="363" t="s">
        <v>782</v>
      </c>
      <c r="L458" s="364">
        <v>0.28000000000000003</v>
      </c>
      <c r="M458" s="365">
        <v>0.3</v>
      </c>
      <c r="N458" s="364">
        <v>0.25</v>
      </c>
      <c r="O458" s="363" t="s">
        <v>3119</v>
      </c>
      <c r="P458" s="363" t="s">
        <v>3068</v>
      </c>
      <c r="Q458" s="363" t="s">
        <v>300</v>
      </c>
      <c r="R458" s="363" t="s">
        <v>905</v>
      </c>
      <c r="S458" s="363"/>
      <c r="T458" s="365">
        <v>1.05</v>
      </c>
      <c r="U458" s="363">
        <v>45</v>
      </c>
      <c r="V458" s="367">
        <v>45200</v>
      </c>
      <c r="W458" s="367"/>
      <c r="X458" s="363" t="s">
        <v>3081</v>
      </c>
      <c r="Y458" s="363" t="s">
        <v>823</v>
      </c>
      <c r="Z458" s="363"/>
      <c r="AA458" s="363" t="s">
        <v>780</v>
      </c>
      <c r="AB458" s="363"/>
      <c r="AC458" s="363"/>
      <c r="AD458" s="363" t="s">
        <v>360</v>
      </c>
      <c r="AE458" s="367"/>
      <c r="AF458" s="363"/>
      <c r="AG458" s="364">
        <v>4.4276451027581007E-5</v>
      </c>
      <c r="AH458" s="364">
        <v>4.6238452048618956E-5</v>
      </c>
      <c r="AI458" s="364">
        <v>0.22602135575851506</v>
      </c>
      <c r="AJ458" s="363" t="s">
        <v>0</v>
      </c>
      <c r="AK458" s="368">
        <v>220.08889746279814</v>
      </c>
      <c r="AL458" s="364">
        <v>5.7401094895959751E-5</v>
      </c>
      <c r="AM458" s="369"/>
      <c r="AN458" s="363">
        <v>15</v>
      </c>
      <c r="AO458" s="371" t="s">
        <v>3082</v>
      </c>
      <c r="AP458" s="371" t="s">
        <v>0</v>
      </c>
      <c r="AQ458" s="371" t="s">
        <v>386</v>
      </c>
      <c r="AR458" s="372" t="s">
        <v>0</v>
      </c>
      <c r="AS458" s="363"/>
      <c r="AT458" s="363"/>
    </row>
    <row r="459" spans="1:46" x14ac:dyDescent="0.3">
      <c r="A459" s="362" t="s">
        <v>959</v>
      </c>
      <c r="B459" s="363" t="s">
        <v>310</v>
      </c>
      <c r="C459" s="363" t="s">
        <v>295</v>
      </c>
      <c r="D459" s="363" t="s">
        <v>778</v>
      </c>
      <c r="E459" s="363" t="s">
        <v>297</v>
      </c>
      <c r="F459" s="363" t="s">
        <v>452</v>
      </c>
      <c r="G459" s="363" t="s">
        <v>463</v>
      </c>
      <c r="H459" s="363" t="s">
        <v>3108</v>
      </c>
      <c r="I459" s="363" t="s">
        <v>780</v>
      </c>
      <c r="J459" s="363" t="s">
        <v>930</v>
      </c>
      <c r="K459" s="363" t="s">
        <v>782</v>
      </c>
      <c r="L459" s="364">
        <v>6.4328269607676555E-2</v>
      </c>
      <c r="M459" s="365">
        <v>0.09</v>
      </c>
      <c r="N459" s="364">
        <v>0.06</v>
      </c>
      <c r="O459" s="363" t="s">
        <v>3120</v>
      </c>
      <c r="P459" s="363" t="s">
        <v>3068</v>
      </c>
      <c r="Q459" s="363" t="s">
        <v>300</v>
      </c>
      <c r="R459" s="363" t="s">
        <v>905</v>
      </c>
      <c r="S459" s="363"/>
      <c r="T459" s="365">
        <v>0.61</v>
      </c>
      <c r="U459" s="366">
        <v>45</v>
      </c>
      <c r="V459" s="367">
        <v>45200</v>
      </c>
      <c r="W459" s="367"/>
      <c r="X459" s="363" t="s">
        <v>3081</v>
      </c>
      <c r="Y459" s="363" t="s">
        <v>816</v>
      </c>
      <c r="Z459" s="363"/>
      <c r="AA459" s="363" t="s">
        <v>780</v>
      </c>
      <c r="AB459" s="363"/>
      <c r="AC459" s="363"/>
      <c r="AD459" s="363" t="s">
        <v>360</v>
      </c>
      <c r="AE459" s="367"/>
      <c r="AF459" s="362"/>
      <c r="AG459" s="364">
        <v>1.0254746534969866E-5</v>
      </c>
      <c r="AH459" s="364">
        <v>1.0709160172584206E-5</v>
      </c>
      <c r="AI459" s="364">
        <v>9.0415255453187293E-2</v>
      </c>
      <c r="AJ459" s="362" t="s">
        <v>0</v>
      </c>
      <c r="AK459" s="368">
        <v>591.10774125429214</v>
      </c>
      <c r="AL459" s="364">
        <v>1.329450905225316E-5</v>
      </c>
      <c r="AM459" s="369"/>
      <c r="AN459" s="370">
        <v>15</v>
      </c>
      <c r="AO459" s="371" t="s">
        <v>3082</v>
      </c>
      <c r="AP459" s="371" t="s">
        <v>0</v>
      </c>
      <c r="AQ459" s="371" t="s">
        <v>386</v>
      </c>
      <c r="AR459" s="372" t="s">
        <v>0</v>
      </c>
      <c r="AS459" s="372"/>
      <c r="AT459" s="363"/>
    </row>
    <row r="460" spans="1:46" x14ac:dyDescent="0.3">
      <c r="A460" s="362" t="s">
        <v>960</v>
      </c>
      <c r="B460" s="363" t="s">
        <v>310</v>
      </c>
      <c r="C460" s="363" t="s">
        <v>295</v>
      </c>
      <c r="D460" s="363" t="s">
        <v>778</v>
      </c>
      <c r="E460" s="363" t="s">
        <v>297</v>
      </c>
      <c r="F460" s="363" t="s">
        <v>452</v>
      </c>
      <c r="G460" s="363" t="s">
        <v>463</v>
      </c>
      <c r="H460" s="363" t="s">
        <v>3108</v>
      </c>
      <c r="I460" s="363" t="s">
        <v>780</v>
      </c>
      <c r="J460" s="363" t="s">
        <v>932</v>
      </c>
      <c r="K460" s="363" t="s">
        <v>782</v>
      </c>
      <c r="L460" s="364">
        <v>0.13350000000000001</v>
      </c>
      <c r="M460" s="365">
        <v>0.12</v>
      </c>
      <c r="N460" s="364">
        <v>0.11966789999999999</v>
      </c>
      <c r="O460" s="363" t="s">
        <v>3121</v>
      </c>
      <c r="P460" s="363" t="s">
        <v>3068</v>
      </c>
      <c r="Q460" s="363" t="s">
        <v>300</v>
      </c>
      <c r="R460" s="363" t="s">
        <v>905</v>
      </c>
      <c r="S460" s="363"/>
      <c r="T460" s="365">
        <v>0.89</v>
      </c>
      <c r="U460" s="366">
        <v>45</v>
      </c>
      <c r="V460" s="367">
        <v>45200</v>
      </c>
      <c r="W460" s="367"/>
      <c r="X460" s="363" t="s">
        <v>3081</v>
      </c>
      <c r="Y460" s="363" t="s">
        <v>823</v>
      </c>
      <c r="Z460" s="363"/>
      <c r="AA460" s="363" t="s">
        <v>780</v>
      </c>
      <c r="AB460" s="363"/>
      <c r="AC460" s="363"/>
      <c r="AD460" s="363" t="s">
        <v>360</v>
      </c>
      <c r="AE460" s="367"/>
      <c r="AF460" s="362"/>
      <c r="AG460" s="364">
        <v>1.3626858040324904E-5</v>
      </c>
      <c r="AH460" s="364">
        <v>1.4230698428796921E-5</v>
      </c>
      <c r="AI460" s="364">
        <v>8.2673349752193384E-2</v>
      </c>
      <c r="AJ460" s="362" t="s">
        <v>0</v>
      </c>
      <c r="AK460" s="368">
        <v>649.01707373983811</v>
      </c>
      <c r="AL460" s="364">
        <v>1.766619847239361E-5</v>
      </c>
      <c r="AM460" s="369"/>
      <c r="AN460" s="370">
        <v>15</v>
      </c>
      <c r="AO460" s="371" t="s">
        <v>3082</v>
      </c>
      <c r="AP460" s="371" t="s">
        <v>0</v>
      </c>
      <c r="AQ460" s="371" t="s">
        <v>386</v>
      </c>
      <c r="AR460" s="372" t="s">
        <v>0</v>
      </c>
      <c r="AS460" s="372"/>
      <c r="AT460" s="363"/>
    </row>
    <row r="461" spans="1:46" x14ac:dyDescent="0.3">
      <c r="A461" s="362" t="s">
        <v>961</v>
      </c>
      <c r="B461" s="363" t="s">
        <v>310</v>
      </c>
      <c r="C461" s="363" t="s">
        <v>295</v>
      </c>
      <c r="D461" s="363" t="s">
        <v>778</v>
      </c>
      <c r="E461" s="363" t="s">
        <v>297</v>
      </c>
      <c r="F461" s="363" t="s">
        <v>452</v>
      </c>
      <c r="G461" s="363" t="s">
        <v>463</v>
      </c>
      <c r="H461" s="363" t="s">
        <v>3108</v>
      </c>
      <c r="I461" s="363" t="s">
        <v>832</v>
      </c>
      <c r="J461" s="363" t="s">
        <v>833</v>
      </c>
      <c r="K461" s="363" t="s">
        <v>782</v>
      </c>
      <c r="L461" s="364">
        <v>1.42</v>
      </c>
      <c r="M461" s="365">
        <v>2</v>
      </c>
      <c r="N461" s="364">
        <v>1.31</v>
      </c>
      <c r="O461" s="363" t="s">
        <v>3122</v>
      </c>
      <c r="P461" s="363" t="s">
        <v>3068</v>
      </c>
      <c r="Q461" s="363" t="s">
        <v>300</v>
      </c>
      <c r="R461" s="363" t="s">
        <v>905</v>
      </c>
      <c r="S461" s="363"/>
      <c r="T461" s="365">
        <v>1.56</v>
      </c>
      <c r="U461" s="366">
        <v>45</v>
      </c>
      <c r="V461" s="367">
        <v>45200</v>
      </c>
      <c r="W461" s="367"/>
      <c r="X461" s="363" t="s">
        <v>3081</v>
      </c>
      <c r="Y461" s="363" t="s">
        <v>835</v>
      </c>
      <c r="Z461" s="363"/>
      <c r="AA461" s="363" t="s">
        <v>832</v>
      </c>
      <c r="AB461" s="363"/>
      <c r="AC461" s="363"/>
      <c r="AD461" s="363" t="s">
        <v>360</v>
      </c>
      <c r="AE461" s="367"/>
      <c r="AF461" s="362"/>
      <c r="AG461" s="364">
        <v>2.3397884355488233E-4</v>
      </c>
      <c r="AH461" s="364">
        <v>2.4434703520759618E-4</v>
      </c>
      <c r="AI461" s="364">
        <v>0.80557847855047848</v>
      </c>
      <c r="AJ461" s="362" t="s">
        <v>0</v>
      </c>
      <c r="AK461" s="368">
        <v>42.118878445865036</v>
      </c>
      <c r="AL461" s="364">
        <v>3.0333600572851713E-4</v>
      </c>
      <c r="AM461" s="369"/>
      <c r="AN461" s="370">
        <v>15</v>
      </c>
      <c r="AO461" s="371" t="s">
        <v>3082</v>
      </c>
      <c r="AP461" s="371" t="s">
        <v>0</v>
      </c>
      <c r="AQ461" s="371" t="s">
        <v>386</v>
      </c>
      <c r="AR461" s="372" t="s">
        <v>0</v>
      </c>
      <c r="AS461" s="372"/>
      <c r="AT461" s="363"/>
    </row>
    <row r="462" spans="1:46" x14ac:dyDescent="0.3">
      <c r="A462" s="362" t="s">
        <v>962</v>
      </c>
      <c r="B462" s="363" t="s">
        <v>310</v>
      </c>
      <c r="C462" s="363" t="s">
        <v>295</v>
      </c>
      <c r="D462" s="363" t="s">
        <v>778</v>
      </c>
      <c r="E462" s="363" t="s">
        <v>297</v>
      </c>
      <c r="F462" s="363" t="s">
        <v>452</v>
      </c>
      <c r="G462" s="363" t="s">
        <v>463</v>
      </c>
      <c r="H462" s="363" t="s">
        <v>3108</v>
      </c>
      <c r="I462" s="363" t="s">
        <v>796</v>
      </c>
      <c r="J462" s="363" t="s">
        <v>809</v>
      </c>
      <c r="K462" s="363" t="s">
        <v>782</v>
      </c>
      <c r="L462" s="364">
        <v>0.61</v>
      </c>
      <c r="M462" s="365">
        <v>1.05</v>
      </c>
      <c r="N462" s="364">
        <v>0.56000000000000005</v>
      </c>
      <c r="O462" s="363" t="s">
        <v>3123</v>
      </c>
      <c r="P462" s="363" t="s">
        <v>3068</v>
      </c>
      <c r="Q462" s="363" t="s">
        <v>300</v>
      </c>
      <c r="R462" s="363" t="s">
        <v>905</v>
      </c>
      <c r="S462" s="363"/>
      <c r="T462" s="365">
        <v>1.01</v>
      </c>
      <c r="U462" s="366">
        <v>45</v>
      </c>
      <c r="V462" s="367">
        <v>45200</v>
      </c>
      <c r="W462" s="367"/>
      <c r="X462" s="363" t="s">
        <v>3081</v>
      </c>
      <c r="Y462" s="363" t="s">
        <v>812</v>
      </c>
      <c r="Z462" s="363"/>
      <c r="AA462" s="363" t="s">
        <v>796</v>
      </c>
      <c r="AB462" s="363"/>
      <c r="AC462" s="363"/>
      <c r="AD462" s="363" t="s">
        <v>360</v>
      </c>
      <c r="AE462" s="367"/>
      <c r="AF462" s="362"/>
      <c r="AG462" s="364">
        <v>1.0029365660928712E-4</v>
      </c>
      <c r="AH462" s="364">
        <v>1.0473792104566829E-4</v>
      </c>
      <c r="AI462" s="364">
        <v>0.53235586734543083</v>
      </c>
      <c r="AJ462" s="362" t="s">
        <v>0</v>
      </c>
      <c r="AK462" s="368">
        <v>77.740580548022692</v>
      </c>
      <c r="AL462" s="364">
        <v>1.3002319668544164E-4</v>
      </c>
      <c r="AM462" s="369"/>
      <c r="AN462" s="370">
        <v>15</v>
      </c>
      <c r="AO462" s="371" t="s">
        <v>3082</v>
      </c>
      <c r="AP462" s="371" t="s">
        <v>0</v>
      </c>
      <c r="AQ462" s="371" t="s">
        <v>386</v>
      </c>
      <c r="AR462" s="372" t="s">
        <v>0</v>
      </c>
      <c r="AS462" s="372"/>
      <c r="AT462" s="363"/>
    </row>
    <row r="463" spans="1:46" x14ac:dyDescent="0.3">
      <c r="A463" s="363" t="s">
        <v>963</v>
      </c>
      <c r="B463" s="363" t="s">
        <v>310</v>
      </c>
      <c r="C463" s="363" t="s">
        <v>295</v>
      </c>
      <c r="D463" s="363" t="s">
        <v>778</v>
      </c>
      <c r="E463" s="363" t="s">
        <v>297</v>
      </c>
      <c r="F463" s="363" t="s">
        <v>452</v>
      </c>
      <c r="G463" s="363" t="s">
        <v>463</v>
      </c>
      <c r="H463" s="363" t="s">
        <v>3108</v>
      </c>
      <c r="I463" s="363" t="s">
        <v>796</v>
      </c>
      <c r="J463" s="363" t="s">
        <v>936</v>
      </c>
      <c r="K463" s="363" t="s">
        <v>782</v>
      </c>
      <c r="L463" s="364">
        <v>0.66</v>
      </c>
      <c r="M463" s="365">
        <v>1.2</v>
      </c>
      <c r="N463" s="364">
        <v>0.61</v>
      </c>
      <c r="O463" s="363" t="s">
        <v>3124</v>
      </c>
      <c r="P463" s="363" t="s">
        <v>3068</v>
      </c>
      <c r="Q463" s="363" t="s">
        <v>300</v>
      </c>
      <c r="R463" s="363" t="s">
        <v>905</v>
      </c>
      <c r="S463" s="363"/>
      <c r="T463" s="365">
        <v>1.19</v>
      </c>
      <c r="U463" s="363">
        <v>45</v>
      </c>
      <c r="V463" s="367">
        <v>45200</v>
      </c>
      <c r="W463" s="367"/>
      <c r="X463" s="363" t="s">
        <v>3081</v>
      </c>
      <c r="Y463" s="363" t="s">
        <v>937</v>
      </c>
      <c r="Z463" s="363"/>
      <c r="AA463" s="363" t="s">
        <v>796</v>
      </c>
      <c r="AB463" s="363"/>
      <c r="AC463" s="363"/>
      <c r="AD463" s="363" t="s">
        <v>360</v>
      </c>
      <c r="AE463" s="367"/>
      <c r="AF463" s="363"/>
      <c r="AG463" s="364">
        <v>1.0839091219212176E-4</v>
      </c>
      <c r="AH463" s="364">
        <v>1.1319398641005546E-4</v>
      </c>
      <c r="AI463" s="364">
        <v>0.49075404439728143</v>
      </c>
      <c r="AJ463" s="363" t="s">
        <v>0</v>
      </c>
      <c r="AK463" s="368">
        <v>86.643949261031551</v>
      </c>
      <c r="AL463" s="364">
        <v>1.4052068068246752E-4</v>
      </c>
      <c r="AM463" s="369"/>
      <c r="AN463" s="363">
        <v>15</v>
      </c>
      <c r="AO463" s="371" t="s">
        <v>3082</v>
      </c>
      <c r="AP463" s="371" t="s">
        <v>0</v>
      </c>
      <c r="AQ463" s="371" t="s">
        <v>386</v>
      </c>
      <c r="AR463" s="372" t="s">
        <v>0</v>
      </c>
      <c r="AS463" s="363"/>
      <c r="AT463" s="363"/>
    </row>
    <row r="464" spans="1:46" x14ac:dyDescent="0.3">
      <c r="A464" s="362" t="s">
        <v>964</v>
      </c>
      <c r="B464" s="363" t="s">
        <v>310</v>
      </c>
      <c r="C464" s="363" t="s">
        <v>295</v>
      </c>
      <c r="D464" s="363" t="s">
        <v>778</v>
      </c>
      <c r="E464" s="363" t="s">
        <v>297</v>
      </c>
      <c r="F464" s="363" t="s">
        <v>452</v>
      </c>
      <c r="G464" s="363" t="s">
        <v>463</v>
      </c>
      <c r="H464" s="363" t="s">
        <v>3108</v>
      </c>
      <c r="I464" s="363" t="s">
        <v>796</v>
      </c>
      <c r="J464" s="363" t="s">
        <v>789</v>
      </c>
      <c r="K464" s="363" t="s">
        <v>782</v>
      </c>
      <c r="L464" s="364">
        <v>0.69</v>
      </c>
      <c r="M464" s="365">
        <v>1.2</v>
      </c>
      <c r="N464" s="364">
        <v>0.64</v>
      </c>
      <c r="O464" s="363" t="s">
        <v>3125</v>
      </c>
      <c r="P464" s="363" t="s">
        <v>3068</v>
      </c>
      <c r="Q464" s="363" t="s">
        <v>300</v>
      </c>
      <c r="R464" s="363" t="s">
        <v>905</v>
      </c>
      <c r="S464" s="363"/>
      <c r="T464" s="365">
        <v>1.41</v>
      </c>
      <c r="U464" s="366">
        <v>45</v>
      </c>
      <c r="V464" s="367">
        <v>45200</v>
      </c>
      <c r="W464" s="367"/>
      <c r="X464" s="363" t="s">
        <v>3081</v>
      </c>
      <c r="Y464" s="363" t="s">
        <v>791</v>
      </c>
      <c r="Z464" s="363"/>
      <c r="AA464" s="363" t="s">
        <v>796</v>
      </c>
      <c r="AB464" s="363"/>
      <c r="AC464" s="363"/>
      <c r="AD464" s="363" t="s">
        <v>360</v>
      </c>
      <c r="AE464" s="367"/>
      <c r="AF464" s="362"/>
      <c r="AG464" s="364">
        <v>1.1343054396165673E-4</v>
      </c>
      <c r="AH464" s="364">
        <v>1.1845693695171431E-4</v>
      </c>
      <c r="AI464" s="364">
        <v>0.43384550198493638</v>
      </c>
      <c r="AJ464" s="362" t="s">
        <v>0</v>
      </c>
      <c r="AK464" s="368">
        <v>101.58862188250721</v>
      </c>
      <c r="AL464" s="364">
        <v>1.4705418494331192E-4</v>
      </c>
      <c r="AM464" s="369"/>
      <c r="AN464" s="370">
        <v>15</v>
      </c>
      <c r="AO464" s="371" t="s">
        <v>3082</v>
      </c>
      <c r="AP464" s="371" t="s">
        <v>0</v>
      </c>
      <c r="AQ464" s="371" t="s">
        <v>386</v>
      </c>
      <c r="AR464" s="372" t="s">
        <v>0</v>
      </c>
      <c r="AS464" s="372"/>
      <c r="AT464" s="363"/>
    </row>
    <row r="465" spans="1:46" x14ac:dyDescent="0.3">
      <c r="A465" s="362" t="s">
        <v>965</v>
      </c>
      <c r="B465" s="363" t="s">
        <v>310</v>
      </c>
      <c r="C465" s="363" t="s">
        <v>295</v>
      </c>
      <c r="D465" s="363" t="s">
        <v>778</v>
      </c>
      <c r="E465" s="363" t="s">
        <v>297</v>
      </c>
      <c r="F465" s="363" t="s">
        <v>452</v>
      </c>
      <c r="G465" s="363" t="s">
        <v>463</v>
      </c>
      <c r="H465" s="363" t="s">
        <v>3108</v>
      </c>
      <c r="I465" s="363" t="s">
        <v>796</v>
      </c>
      <c r="J465" s="363" t="s">
        <v>829</v>
      </c>
      <c r="K465" s="363" t="s">
        <v>782</v>
      </c>
      <c r="L465" s="364">
        <v>0.22</v>
      </c>
      <c r="M465" s="365">
        <v>0.15</v>
      </c>
      <c r="N465" s="364">
        <v>0.2</v>
      </c>
      <c r="O465" s="363" t="s">
        <v>3126</v>
      </c>
      <c r="P465" s="363" t="s">
        <v>3068</v>
      </c>
      <c r="Q465" s="363" t="s">
        <v>300</v>
      </c>
      <c r="R465" s="363" t="s">
        <v>905</v>
      </c>
      <c r="S465" s="363"/>
      <c r="T465" s="365">
        <v>1.01</v>
      </c>
      <c r="U465" s="366">
        <v>45</v>
      </c>
      <c r="V465" s="367">
        <v>45200</v>
      </c>
      <c r="W465" s="367"/>
      <c r="X465" s="363" t="s">
        <v>3081</v>
      </c>
      <c r="Y465" s="363" t="s">
        <v>791</v>
      </c>
      <c r="Z465" s="363"/>
      <c r="AA465" s="363" t="s">
        <v>796</v>
      </c>
      <c r="AB465" s="363"/>
      <c r="AC465" s="363"/>
      <c r="AD465" s="363" t="s">
        <v>360</v>
      </c>
      <c r="AE465" s="367"/>
      <c r="AF465" s="362"/>
      <c r="AG465" s="364">
        <v>3.640229813636793E-5</v>
      </c>
      <c r="AH465" s="364">
        <v>3.8015375617830745E-5</v>
      </c>
      <c r="AI465" s="364">
        <v>0.19322235974751198</v>
      </c>
      <c r="AJ465" s="362" t="s">
        <v>0</v>
      </c>
      <c r="AK465" s="368">
        <v>262.08042010766712</v>
      </c>
      <c r="AL465" s="364">
        <v>4.7192846790160471E-5</v>
      </c>
      <c r="AM465" s="369"/>
      <c r="AN465" s="370">
        <v>15</v>
      </c>
      <c r="AO465" s="371" t="s">
        <v>3082</v>
      </c>
      <c r="AP465" s="371" t="s">
        <v>0</v>
      </c>
      <c r="AQ465" s="371" t="s">
        <v>386</v>
      </c>
      <c r="AR465" s="372" t="s">
        <v>0</v>
      </c>
      <c r="AS465" s="372"/>
      <c r="AT465" s="363"/>
    </row>
    <row r="466" spans="1:46" x14ac:dyDescent="0.3">
      <c r="A466" s="362" t="s">
        <v>966</v>
      </c>
      <c r="B466" s="363" t="s">
        <v>294</v>
      </c>
      <c r="C466" s="363" t="s">
        <v>295</v>
      </c>
      <c r="D466" s="363" t="s">
        <v>778</v>
      </c>
      <c r="E466" s="363" t="s">
        <v>297</v>
      </c>
      <c r="F466" s="363" t="s">
        <v>452</v>
      </c>
      <c r="G466" s="363" t="s">
        <v>453</v>
      </c>
      <c r="H466" s="363" t="s">
        <v>3108</v>
      </c>
      <c r="I466" s="363" t="s">
        <v>853</v>
      </c>
      <c r="J466" s="363" t="s">
        <v>854</v>
      </c>
      <c r="K466" s="363" t="s">
        <v>782</v>
      </c>
      <c r="L466" s="364">
        <v>4.2913890946020254</v>
      </c>
      <c r="M466" s="365">
        <v>45</v>
      </c>
      <c r="N466" s="364">
        <v>3.84</v>
      </c>
      <c r="O466" s="363" t="s">
        <v>3127</v>
      </c>
      <c r="P466" s="363" t="s">
        <v>3068</v>
      </c>
      <c r="Q466" s="363" t="s">
        <v>300</v>
      </c>
      <c r="R466" s="363" t="s">
        <v>905</v>
      </c>
      <c r="S466" s="363"/>
      <c r="T466" s="365">
        <v>18.510000000000002</v>
      </c>
      <c r="U466" s="366">
        <v>45</v>
      </c>
      <c r="V466" s="367">
        <v>45200</v>
      </c>
      <c r="W466" s="367"/>
      <c r="X466" s="363" t="s">
        <v>3097</v>
      </c>
      <c r="Y466" s="363" t="s">
        <v>855</v>
      </c>
      <c r="Z466" s="363"/>
      <c r="AA466" s="363" t="s">
        <v>856</v>
      </c>
      <c r="AB466" s="363"/>
      <c r="AC466" s="363"/>
      <c r="AD466" s="363" t="s">
        <v>360</v>
      </c>
      <c r="AE466" s="367"/>
      <c r="AF466" s="362"/>
      <c r="AG466" s="364">
        <v>2.4808996419880894E-3</v>
      </c>
      <c r="AH466" s="364">
        <v>2.5908345513520128E-3</v>
      </c>
      <c r="AI466" s="364">
        <v>0.60810389844017554</v>
      </c>
      <c r="AJ466" s="362" t="s">
        <v>0</v>
      </c>
      <c r="AK466" s="368">
        <v>64.657818384053968</v>
      </c>
      <c r="AL466" s="364">
        <v>3.2163001431257886E-3</v>
      </c>
      <c r="AM466" s="369">
        <v>45</v>
      </c>
      <c r="AN466" s="370">
        <v>15</v>
      </c>
      <c r="AO466" s="371" t="s">
        <v>3071</v>
      </c>
      <c r="AP466" s="371" t="s">
        <v>0</v>
      </c>
      <c r="AQ466" s="371" t="s">
        <v>386</v>
      </c>
      <c r="AR466" s="372" t="s">
        <v>0</v>
      </c>
      <c r="AS466" s="372"/>
      <c r="AT466" s="363"/>
    </row>
    <row r="467" spans="1:46" x14ac:dyDescent="0.3">
      <c r="A467" s="362" t="s">
        <v>967</v>
      </c>
      <c r="B467" s="363" t="s">
        <v>294</v>
      </c>
      <c r="C467" s="363" t="s">
        <v>295</v>
      </c>
      <c r="D467" s="363" t="s">
        <v>778</v>
      </c>
      <c r="E467" s="363" t="s">
        <v>297</v>
      </c>
      <c r="F467" s="363" t="s">
        <v>452</v>
      </c>
      <c r="G467" s="363" t="s">
        <v>453</v>
      </c>
      <c r="H467" s="363" t="s">
        <v>3108</v>
      </c>
      <c r="I467" s="363" t="s">
        <v>853</v>
      </c>
      <c r="J467" s="363" t="s">
        <v>861</v>
      </c>
      <c r="K467" s="363" t="s">
        <v>782</v>
      </c>
      <c r="L467" s="364">
        <v>2.9269752127339195</v>
      </c>
      <c r="M467" s="365">
        <v>45</v>
      </c>
      <c r="N467" s="364">
        <v>2.62</v>
      </c>
      <c r="O467" s="363" t="s">
        <v>3128</v>
      </c>
      <c r="P467" s="363" t="s">
        <v>3068</v>
      </c>
      <c r="Q467" s="363" t="s">
        <v>300</v>
      </c>
      <c r="R467" s="363" t="s">
        <v>905</v>
      </c>
      <c r="S467" s="363"/>
      <c r="T467" s="365">
        <v>18.510000000000002</v>
      </c>
      <c r="U467" s="366">
        <v>45</v>
      </c>
      <c r="V467" s="367">
        <v>45200</v>
      </c>
      <c r="W467" s="367"/>
      <c r="X467" s="363" t="s">
        <v>3097</v>
      </c>
      <c r="Y467" s="363" t="s">
        <v>855</v>
      </c>
      <c r="Z467" s="363"/>
      <c r="AA467" s="363" t="s">
        <v>856</v>
      </c>
      <c r="AB467" s="363"/>
      <c r="AC467" s="363"/>
      <c r="AD467" s="363" t="s">
        <v>360</v>
      </c>
      <c r="AE467" s="367"/>
      <c r="AF467" s="362"/>
      <c r="AG467" s="364">
        <v>1.0847070243250045E-3</v>
      </c>
      <c r="AH467" s="364">
        <v>1.1327731235687536E-3</v>
      </c>
      <c r="AI467" s="364">
        <v>0.26587716769908931</v>
      </c>
      <c r="AJ467" s="362" t="s">
        <v>0</v>
      </c>
      <c r="AK467" s="368">
        <v>183.00639180241191</v>
      </c>
      <c r="AL467" s="364">
        <v>1.4062412273921441E-3</v>
      </c>
      <c r="AM467" s="369">
        <v>45</v>
      </c>
      <c r="AN467" s="370">
        <v>15</v>
      </c>
      <c r="AO467" s="371" t="s">
        <v>3071</v>
      </c>
      <c r="AP467" s="371" t="s">
        <v>0</v>
      </c>
      <c r="AQ467" s="371" t="s">
        <v>386</v>
      </c>
      <c r="AR467" s="372" t="s">
        <v>0</v>
      </c>
      <c r="AS467" s="372"/>
      <c r="AT467" s="363"/>
    </row>
    <row r="468" spans="1:46" x14ac:dyDescent="0.3">
      <c r="A468" s="362" t="s">
        <v>968</v>
      </c>
      <c r="B468" s="363" t="s">
        <v>294</v>
      </c>
      <c r="C468" s="363" t="s">
        <v>295</v>
      </c>
      <c r="D468" s="363" t="s">
        <v>778</v>
      </c>
      <c r="E468" s="363" t="s">
        <v>297</v>
      </c>
      <c r="F468" s="363" t="s">
        <v>452</v>
      </c>
      <c r="G468" s="363" t="s">
        <v>453</v>
      </c>
      <c r="H468" s="363" t="s">
        <v>3108</v>
      </c>
      <c r="I468" s="363" t="s">
        <v>853</v>
      </c>
      <c r="J468" s="363" t="s">
        <v>892</v>
      </c>
      <c r="K468" s="363" t="s">
        <v>782</v>
      </c>
      <c r="L468" s="364">
        <v>4.8094957867530983</v>
      </c>
      <c r="M468" s="365">
        <v>45</v>
      </c>
      <c r="N468" s="364">
        <v>4.3</v>
      </c>
      <c r="O468" s="363" t="s">
        <v>3129</v>
      </c>
      <c r="P468" s="363" t="s">
        <v>3068</v>
      </c>
      <c r="Q468" s="363" t="s">
        <v>300</v>
      </c>
      <c r="R468" s="363" t="s">
        <v>905</v>
      </c>
      <c r="S468" s="363"/>
      <c r="T468" s="365">
        <v>21.8</v>
      </c>
      <c r="U468" s="366">
        <v>45</v>
      </c>
      <c r="V468" s="367">
        <v>45200</v>
      </c>
      <c r="W468" s="367"/>
      <c r="X468" s="363" t="s">
        <v>3097</v>
      </c>
      <c r="Y468" s="363" t="s">
        <v>894</v>
      </c>
      <c r="Z468" s="363"/>
      <c r="AA468" s="363" t="s">
        <v>856</v>
      </c>
      <c r="AB468" s="363"/>
      <c r="AC468" s="363"/>
      <c r="AD468" s="363" t="s">
        <v>360</v>
      </c>
      <c r="AE468" s="367"/>
      <c r="AF468" s="362"/>
      <c r="AG468" s="364">
        <v>2.6586226133686729E-3</v>
      </c>
      <c r="AH468" s="364">
        <v>2.7764328750523519E-3</v>
      </c>
      <c r="AI468" s="364">
        <v>0.54442638305448743</v>
      </c>
      <c r="AJ468" s="362" t="s">
        <v>0</v>
      </c>
      <c r="AK468" s="368">
        <v>75.411993124132565</v>
      </c>
      <c r="AL468" s="364">
        <v>3.4467046337443813E-3</v>
      </c>
      <c r="AM468" s="369">
        <v>45</v>
      </c>
      <c r="AN468" s="370">
        <v>15</v>
      </c>
      <c r="AO468" s="371" t="s">
        <v>3071</v>
      </c>
      <c r="AP468" s="371" t="s">
        <v>0</v>
      </c>
      <c r="AQ468" s="371" t="s">
        <v>386</v>
      </c>
      <c r="AR468" s="372" t="s">
        <v>0</v>
      </c>
      <c r="AS468" s="372"/>
      <c r="AT468" s="363"/>
    </row>
    <row r="469" spans="1:46" x14ac:dyDescent="0.3">
      <c r="A469" s="362" t="s">
        <v>969</v>
      </c>
      <c r="B469" s="363" t="s">
        <v>294</v>
      </c>
      <c r="C469" s="363" t="s">
        <v>295</v>
      </c>
      <c r="D469" s="363" t="s">
        <v>778</v>
      </c>
      <c r="E469" s="363" t="s">
        <v>297</v>
      </c>
      <c r="F469" s="363" t="s">
        <v>452</v>
      </c>
      <c r="G469" s="363" t="s">
        <v>453</v>
      </c>
      <c r="H469" s="363" t="s">
        <v>3108</v>
      </c>
      <c r="I469" s="363" t="s">
        <v>853</v>
      </c>
      <c r="J469" s="363" t="s">
        <v>896</v>
      </c>
      <c r="K469" s="363" t="s">
        <v>782</v>
      </c>
      <c r="L469" s="364">
        <v>3.4508563730852941</v>
      </c>
      <c r="M469" s="365">
        <v>45</v>
      </c>
      <c r="N469" s="364">
        <v>3.09</v>
      </c>
      <c r="O469" s="363" t="s">
        <v>3130</v>
      </c>
      <c r="P469" s="363" t="s">
        <v>3068</v>
      </c>
      <c r="Q469" s="363" t="s">
        <v>300</v>
      </c>
      <c r="R469" s="363" t="s">
        <v>905</v>
      </c>
      <c r="S469" s="363"/>
      <c r="T469" s="365">
        <v>21.8</v>
      </c>
      <c r="U469" s="366">
        <v>45</v>
      </c>
      <c r="V469" s="367">
        <v>45200</v>
      </c>
      <c r="W469" s="367"/>
      <c r="X469" s="363" t="s">
        <v>3097</v>
      </c>
      <c r="Y469" s="363" t="s">
        <v>894</v>
      </c>
      <c r="Z469" s="363"/>
      <c r="AA469" s="363" t="s">
        <v>856</v>
      </c>
      <c r="AB469" s="363"/>
      <c r="AC469" s="363"/>
      <c r="AD469" s="363" t="s">
        <v>360</v>
      </c>
      <c r="AE469" s="367"/>
      <c r="AF469" s="362"/>
      <c r="AG469" s="364">
        <v>1.2659932241963485E-3</v>
      </c>
      <c r="AH469" s="364">
        <v>1.3220925713855144E-3</v>
      </c>
      <c r="AI469" s="364">
        <v>0.2592470659637503</v>
      </c>
      <c r="AJ469" s="362" t="s">
        <v>0</v>
      </c>
      <c r="AK469" s="368">
        <v>188.38454574138066</v>
      </c>
      <c r="AL469" s="364">
        <v>1.64126517625518E-3</v>
      </c>
      <c r="AM469" s="369">
        <v>45</v>
      </c>
      <c r="AN469" s="370">
        <v>15</v>
      </c>
      <c r="AO469" s="371" t="s">
        <v>3071</v>
      </c>
      <c r="AP469" s="371" t="s">
        <v>0</v>
      </c>
      <c r="AQ469" s="371" t="s">
        <v>386</v>
      </c>
      <c r="AR469" s="372" t="s">
        <v>0</v>
      </c>
      <c r="AS469" s="372"/>
      <c r="AT469" s="363"/>
    </row>
    <row r="470" spans="1:46" x14ac:dyDescent="0.3">
      <c r="A470" s="362" t="s">
        <v>970</v>
      </c>
      <c r="B470" s="363" t="s">
        <v>294</v>
      </c>
      <c r="C470" s="363" t="s">
        <v>295</v>
      </c>
      <c r="D470" s="363" t="s">
        <v>778</v>
      </c>
      <c r="E470" s="363" t="s">
        <v>297</v>
      </c>
      <c r="F470" s="363" t="s">
        <v>452</v>
      </c>
      <c r="G470" s="363" t="s">
        <v>873</v>
      </c>
      <c r="H470" s="363" t="s">
        <v>3108</v>
      </c>
      <c r="I470" s="363" t="s">
        <v>874</v>
      </c>
      <c r="J470" s="363"/>
      <c r="K470" s="363" t="s">
        <v>782</v>
      </c>
      <c r="L470" s="364">
        <v>0.29033919464296487</v>
      </c>
      <c r="M470" s="365">
        <v>0.2</v>
      </c>
      <c r="N470" s="364">
        <v>0.14000000000000001</v>
      </c>
      <c r="O470" s="363" t="s">
        <v>3131</v>
      </c>
      <c r="P470" s="363" t="s">
        <v>3068</v>
      </c>
      <c r="Q470" s="363" t="s">
        <v>300</v>
      </c>
      <c r="R470" s="363" t="s">
        <v>905</v>
      </c>
      <c r="S470" s="363"/>
      <c r="T470" s="365">
        <v>0.64</v>
      </c>
      <c r="U470" s="366">
        <v>15</v>
      </c>
      <c r="V470" s="367">
        <v>45200</v>
      </c>
      <c r="W470" s="367"/>
      <c r="X470" s="363" t="s">
        <v>3102</v>
      </c>
      <c r="Y470" s="363"/>
      <c r="Z470" s="363"/>
      <c r="AA470" s="363"/>
      <c r="AB470" s="363"/>
      <c r="AC470" s="363"/>
      <c r="AD470" s="363" t="s">
        <v>360</v>
      </c>
      <c r="AE470" s="367"/>
      <c r="AF470" s="362"/>
      <c r="AG470" s="364">
        <v>4.6283770236462038E-5</v>
      </c>
      <c r="AH470" s="364">
        <v>4.8334720625526809E-5</v>
      </c>
      <c r="AI470" s="364">
        <v>0.32846777261249993</v>
      </c>
      <c r="AJ470" s="362" t="s">
        <v>0</v>
      </c>
      <c r="AK470" s="368">
        <v>142.93418409919767</v>
      </c>
      <c r="AL470" s="364">
        <v>1.8001030067863827E-4</v>
      </c>
      <c r="AM470" s="369"/>
      <c r="AN470" s="370">
        <v>12</v>
      </c>
      <c r="AO470" s="371" t="s">
        <v>3082</v>
      </c>
      <c r="AP470" s="371" t="s">
        <v>0</v>
      </c>
      <c r="AQ470" s="371" t="s">
        <v>386</v>
      </c>
      <c r="AR470" s="372" t="s">
        <v>0</v>
      </c>
      <c r="AS470" s="372"/>
      <c r="AT470" s="363"/>
    </row>
    <row r="471" spans="1:46" x14ac:dyDescent="0.3">
      <c r="A471" s="362" t="s">
        <v>971</v>
      </c>
      <c r="B471" s="363" t="s">
        <v>308</v>
      </c>
      <c r="C471" s="363" t="s">
        <v>295</v>
      </c>
      <c r="D471" s="363" t="s">
        <v>778</v>
      </c>
      <c r="E471" s="363" t="s">
        <v>297</v>
      </c>
      <c r="F471" s="363" t="s">
        <v>452</v>
      </c>
      <c r="G471" s="363" t="s">
        <v>453</v>
      </c>
      <c r="H471" s="363" t="s">
        <v>3108</v>
      </c>
      <c r="I471" s="363" t="s">
        <v>853</v>
      </c>
      <c r="J471" s="363" t="s">
        <v>854</v>
      </c>
      <c r="K471" s="363" t="s">
        <v>782</v>
      </c>
      <c r="L471" s="364">
        <v>7.2198522218785222</v>
      </c>
      <c r="M471" s="365">
        <v>45</v>
      </c>
      <c r="N471" s="364">
        <v>6.46</v>
      </c>
      <c r="O471" s="363" t="s">
        <v>3127</v>
      </c>
      <c r="P471" s="363" t="s">
        <v>3068</v>
      </c>
      <c r="Q471" s="363" t="s">
        <v>300</v>
      </c>
      <c r="R471" s="363" t="s">
        <v>905</v>
      </c>
      <c r="S471" s="363"/>
      <c r="T471" s="365">
        <v>18.510000000000002</v>
      </c>
      <c r="U471" s="366">
        <v>45</v>
      </c>
      <c r="V471" s="367">
        <v>45200</v>
      </c>
      <c r="W471" s="367"/>
      <c r="X471" s="363" t="s">
        <v>3097</v>
      </c>
      <c r="Y471" s="363" t="s">
        <v>855</v>
      </c>
      <c r="Z471" s="363"/>
      <c r="AA471" s="363" t="s">
        <v>856</v>
      </c>
      <c r="AB471" s="363"/>
      <c r="AC471" s="363"/>
      <c r="AD471" s="363" t="s">
        <v>360</v>
      </c>
      <c r="AE471" s="367"/>
      <c r="AF471" s="362"/>
      <c r="AG471" s="364">
        <v>2.9987114492862942E-3</v>
      </c>
      <c r="AH471" s="364">
        <v>3.1315919035402482E-3</v>
      </c>
      <c r="AI471" s="364">
        <v>0.73502696027916947</v>
      </c>
      <c r="AJ471" s="362" t="s">
        <v>0</v>
      </c>
      <c r="AK471" s="368">
        <v>48.780856075339194</v>
      </c>
      <c r="AL471" s="364">
        <v>3.8876042788266725E-3</v>
      </c>
      <c r="AM471" s="369">
        <v>45</v>
      </c>
      <c r="AN471" s="370">
        <v>15</v>
      </c>
      <c r="AO471" s="371" t="s">
        <v>3071</v>
      </c>
      <c r="AP471" s="371" t="s">
        <v>0</v>
      </c>
      <c r="AQ471" s="371" t="s">
        <v>386</v>
      </c>
      <c r="AR471" s="372" t="s">
        <v>0</v>
      </c>
      <c r="AS471" s="372"/>
      <c r="AT471" s="363"/>
    </row>
    <row r="472" spans="1:46" x14ac:dyDescent="0.3">
      <c r="A472" s="362" t="s">
        <v>972</v>
      </c>
      <c r="B472" s="363" t="s">
        <v>308</v>
      </c>
      <c r="C472" s="363" t="s">
        <v>295</v>
      </c>
      <c r="D472" s="363" t="s">
        <v>778</v>
      </c>
      <c r="E472" s="363" t="s">
        <v>297</v>
      </c>
      <c r="F472" s="363" t="s">
        <v>452</v>
      </c>
      <c r="G472" s="363" t="s">
        <v>453</v>
      </c>
      <c r="H472" s="363" t="s">
        <v>3108</v>
      </c>
      <c r="I472" s="363" t="s">
        <v>853</v>
      </c>
      <c r="J472" s="363" t="s">
        <v>861</v>
      </c>
      <c r="K472" s="363" t="s">
        <v>782</v>
      </c>
      <c r="L472" s="364">
        <v>4.1259699157464533</v>
      </c>
      <c r="M472" s="365">
        <v>45</v>
      </c>
      <c r="N472" s="364">
        <v>3.69</v>
      </c>
      <c r="O472" s="363" t="s">
        <v>3128</v>
      </c>
      <c r="P472" s="363" t="s">
        <v>3068</v>
      </c>
      <c r="Q472" s="363" t="s">
        <v>300</v>
      </c>
      <c r="R472" s="363" t="s">
        <v>905</v>
      </c>
      <c r="S472" s="363"/>
      <c r="T472" s="365">
        <v>18.510000000000002</v>
      </c>
      <c r="U472" s="366">
        <v>45</v>
      </c>
      <c r="V472" s="367">
        <v>45200</v>
      </c>
      <c r="W472" s="367"/>
      <c r="X472" s="363" t="s">
        <v>3097</v>
      </c>
      <c r="Y472" s="363" t="s">
        <v>855</v>
      </c>
      <c r="Z472" s="363"/>
      <c r="AA472" s="363" t="s">
        <v>856</v>
      </c>
      <c r="AB472" s="363"/>
      <c r="AC472" s="363"/>
      <c r="AD472" s="363" t="s">
        <v>360</v>
      </c>
      <c r="AE472" s="367"/>
      <c r="AF472" s="362"/>
      <c r="AG472" s="364">
        <v>1.5109834057211642E-3</v>
      </c>
      <c r="AH472" s="364">
        <v>1.5779388846720319E-3</v>
      </c>
      <c r="AI472" s="364">
        <v>0.37036359066952734</v>
      </c>
      <c r="AJ472" s="362" t="s">
        <v>0</v>
      </c>
      <c r="AK472" s="368">
        <v>123.67856202502402</v>
      </c>
      <c r="AL472" s="364">
        <v>1.9588765550335807E-3</v>
      </c>
      <c r="AM472" s="369">
        <v>45</v>
      </c>
      <c r="AN472" s="370">
        <v>15</v>
      </c>
      <c r="AO472" s="371" t="s">
        <v>3071</v>
      </c>
      <c r="AP472" s="371" t="s">
        <v>0</v>
      </c>
      <c r="AQ472" s="371" t="s">
        <v>386</v>
      </c>
      <c r="AR472" s="372" t="s">
        <v>0</v>
      </c>
      <c r="AS472" s="372"/>
      <c r="AT472" s="363"/>
    </row>
    <row r="473" spans="1:46" x14ac:dyDescent="0.3">
      <c r="A473" s="362" t="s">
        <v>973</v>
      </c>
      <c r="B473" s="363" t="s">
        <v>308</v>
      </c>
      <c r="C473" s="363" t="s">
        <v>295</v>
      </c>
      <c r="D473" s="363" t="s">
        <v>778</v>
      </c>
      <c r="E473" s="363" t="s">
        <v>297</v>
      </c>
      <c r="F473" s="363" t="s">
        <v>452</v>
      </c>
      <c r="G473" s="363" t="s">
        <v>453</v>
      </c>
      <c r="H473" s="363" t="s">
        <v>3108</v>
      </c>
      <c r="I473" s="363" t="s">
        <v>853</v>
      </c>
      <c r="J473" s="363" t="s">
        <v>892</v>
      </c>
      <c r="K473" s="363" t="s">
        <v>782</v>
      </c>
      <c r="L473" s="364">
        <v>7.9660664031617179</v>
      </c>
      <c r="M473" s="365">
        <v>45</v>
      </c>
      <c r="N473" s="364">
        <v>7.13</v>
      </c>
      <c r="O473" s="363" t="s">
        <v>3129</v>
      </c>
      <c r="P473" s="363" t="s">
        <v>3068</v>
      </c>
      <c r="Q473" s="363" t="s">
        <v>300</v>
      </c>
      <c r="R473" s="363" t="s">
        <v>905</v>
      </c>
      <c r="S473" s="363"/>
      <c r="T473" s="365">
        <v>21.8</v>
      </c>
      <c r="U473" s="366">
        <v>45</v>
      </c>
      <c r="V473" s="367">
        <v>45200</v>
      </c>
      <c r="W473" s="367"/>
      <c r="X473" s="363" t="s">
        <v>3097</v>
      </c>
      <c r="Y473" s="363" t="s">
        <v>894</v>
      </c>
      <c r="Z473" s="363"/>
      <c r="AA473" s="363" t="s">
        <v>856</v>
      </c>
      <c r="AB473" s="363"/>
      <c r="AC473" s="363"/>
      <c r="AD473" s="363" t="s">
        <v>360</v>
      </c>
      <c r="AE473" s="367"/>
      <c r="AF473" s="362"/>
      <c r="AG473" s="364">
        <v>3.2266252953093984E-3</v>
      </c>
      <c r="AH473" s="364">
        <v>3.3696051859054264E-3</v>
      </c>
      <c r="AI473" s="364">
        <v>0.66074061439340348</v>
      </c>
      <c r="AJ473" s="362" t="s">
        <v>0</v>
      </c>
      <c r="AK473" s="368">
        <v>57.333150711085167</v>
      </c>
      <c r="AL473" s="364">
        <v>4.1830774705584545E-3</v>
      </c>
      <c r="AM473" s="369">
        <v>45</v>
      </c>
      <c r="AN473" s="370">
        <v>15</v>
      </c>
      <c r="AO473" s="371" t="s">
        <v>3071</v>
      </c>
      <c r="AP473" s="371" t="s">
        <v>0</v>
      </c>
      <c r="AQ473" s="371" t="s">
        <v>386</v>
      </c>
      <c r="AR473" s="372" t="s">
        <v>0</v>
      </c>
      <c r="AS473" s="372"/>
      <c r="AT473" s="363"/>
    </row>
    <row r="474" spans="1:46" x14ac:dyDescent="0.3">
      <c r="A474" s="363" t="s">
        <v>974</v>
      </c>
      <c r="B474" s="363" t="s">
        <v>308</v>
      </c>
      <c r="C474" s="363" t="s">
        <v>295</v>
      </c>
      <c r="D474" s="363" t="s">
        <v>778</v>
      </c>
      <c r="E474" s="363" t="s">
        <v>297</v>
      </c>
      <c r="F474" s="363" t="s">
        <v>452</v>
      </c>
      <c r="G474" s="363" t="s">
        <v>453</v>
      </c>
      <c r="H474" s="363" t="s">
        <v>3108</v>
      </c>
      <c r="I474" s="363" t="s">
        <v>853</v>
      </c>
      <c r="J474" s="363" t="s">
        <v>896</v>
      </c>
      <c r="K474" s="363" t="s">
        <v>782</v>
      </c>
      <c r="L474" s="364">
        <v>4.9444600043573441</v>
      </c>
      <c r="M474" s="365">
        <v>45</v>
      </c>
      <c r="N474" s="364">
        <v>4.42</v>
      </c>
      <c r="O474" s="363" t="s">
        <v>3130</v>
      </c>
      <c r="P474" s="363" t="s">
        <v>3068</v>
      </c>
      <c r="Q474" s="363" t="s">
        <v>300</v>
      </c>
      <c r="R474" s="363" t="s">
        <v>905</v>
      </c>
      <c r="S474" s="363"/>
      <c r="T474" s="365">
        <v>21.8</v>
      </c>
      <c r="U474" s="363">
        <v>45</v>
      </c>
      <c r="V474" s="367">
        <v>45200</v>
      </c>
      <c r="W474" s="367"/>
      <c r="X474" s="363" t="s">
        <v>3097</v>
      </c>
      <c r="Y474" s="363" t="s">
        <v>894</v>
      </c>
      <c r="Z474" s="363"/>
      <c r="AA474" s="363" t="s">
        <v>856</v>
      </c>
      <c r="AB474" s="363"/>
      <c r="AC474" s="363"/>
      <c r="AD474" s="363" t="s">
        <v>360</v>
      </c>
      <c r="AE474" s="367"/>
      <c r="AF474" s="363"/>
      <c r="AG474" s="364">
        <v>1.7662156158262431E-3</v>
      </c>
      <c r="AH474" s="364">
        <v>1.8444810766118337E-3</v>
      </c>
      <c r="AI474" s="364">
        <v>0.36168141148857869</v>
      </c>
      <c r="AJ474" s="363" t="s">
        <v>0</v>
      </c>
      <c r="AK474" s="368">
        <v>127.30251204756195</v>
      </c>
      <c r="AL474" s="364">
        <v>2.2897659549907037E-3</v>
      </c>
      <c r="AM474" s="369">
        <v>45</v>
      </c>
      <c r="AN474" s="363">
        <v>15</v>
      </c>
      <c r="AO474" s="371" t="s">
        <v>3071</v>
      </c>
      <c r="AP474" s="371" t="s">
        <v>0</v>
      </c>
      <c r="AQ474" s="371" t="s">
        <v>386</v>
      </c>
      <c r="AR474" s="372" t="s">
        <v>0</v>
      </c>
      <c r="AS474" s="363"/>
      <c r="AT474" s="363"/>
    </row>
    <row r="475" spans="1:46" x14ac:dyDescent="0.3">
      <c r="A475" s="362" t="s">
        <v>975</v>
      </c>
      <c r="B475" s="363" t="s">
        <v>308</v>
      </c>
      <c r="C475" s="363" t="s">
        <v>295</v>
      </c>
      <c r="D475" s="363" t="s">
        <v>778</v>
      </c>
      <c r="E475" s="363" t="s">
        <v>297</v>
      </c>
      <c r="F475" s="363" t="s">
        <v>452</v>
      </c>
      <c r="G475" s="363" t="s">
        <v>873</v>
      </c>
      <c r="H475" s="363" t="s">
        <v>3108</v>
      </c>
      <c r="I475" s="363" t="s">
        <v>874</v>
      </c>
      <c r="J475" s="363"/>
      <c r="K475" s="363" t="s">
        <v>782</v>
      </c>
      <c r="L475" s="364">
        <v>0.30327144531799105</v>
      </c>
      <c r="M475" s="365">
        <v>0.2</v>
      </c>
      <c r="N475" s="364">
        <v>0.16</v>
      </c>
      <c r="O475" s="363" t="s">
        <v>3131</v>
      </c>
      <c r="P475" s="363" t="s">
        <v>3068</v>
      </c>
      <c r="Q475" s="363" t="s">
        <v>300</v>
      </c>
      <c r="R475" s="363" t="s">
        <v>905</v>
      </c>
      <c r="S475" s="363"/>
      <c r="T475" s="365">
        <v>0.66</v>
      </c>
      <c r="U475" s="366">
        <v>15</v>
      </c>
      <c r="V475" s="367">
        <v>45200</v>
      </c>
      <c r="W475" s="367"/>
      <c r="X475" s="363" t="s">
        <v>3102</v>
      </c>
      <c r="Y475" s="363"/>
      <c r="Z475" s="363"/>
      <c r="AA475" s="363"/>
      <c r="AB475" s="363"/>
      <c r="AC475" s="363"/>
      <c r="AD475" s="363" t="s">
        <v>360</v>
      </c>
      <c r="AE475" s="367"/>
      <c r="AF475" s="362"/>
      <c r="AG475" s="364">
        <v>4.8345335915251268E-5</v>
      </c>
      <c r="AH475" s="364">
        <v>5.048763947000228E-5</v>
      </c>
      <c r="AI475" s="364">
        <v>0.34309834145221862</v>
      </c>
      <c r="AJ475" s="362" t="s">
        <v>0</v>
      </c>
      <c r="AK475" s="368">
        <v>135.67550231134621</v>
      </c>
      <c r="AL475" s="364">
        <v>1.8802829609715466E-4</v>
      </c>
      <c r="AM475" s="369"/>
      <c r="AN475" s="370">
        <v>12</v>
      </c>
      <c r="AO475" s="371" t="s">
        <v>3082</v>
      </c>
      <c r="AP475" s="371" t="s">
        <v>0</v>
      </c>
      <c r="AQ475" s="371" t="s">
        <v>386</v>
      </c>
      <c r="AR475" s="372" t="s">
        <v>0</v>
      </c>
      <c r="AS475" s="372"/>
      <c r="AT475" s="363"/>
    </row>
    <row r="476" spans="1:46" x14ac:dyDescent="0.3">
      <c r="A476" s="362" t="s">
        <v>976</v>
      </c>
      <c r="B476" s="363" t="s">
        <v>310</v>
      </c>
      <c r="C476" s="363" t="s">
        <v>295</v>
      </c>
      <c r="D476" s="363" t="s">
        <v>778</v>
      </c>
      <c r="E476" s="363" t="s">
        <v>297</v>
      </c>
      <c r="F476" s="363" t="s">
        <v>452</v>
      </c>
      <c r="G476" s="363" t="s">
        <v>453</v>
      </c>
      <c r="H476" s="363" t="s">
        <v>3108</v>
      </c>
      <c r="I476" s="363" t="s">
        <v>853</v>
      </c>
      <c r="J476" s="363" t="s">
        <v>854</v>
      </c>
      <c r="K476" s="363" t="s">
        <v>782</v>
      </c>
      <c r="L476" s="364">
        <v>7.2198522218785222</v>
      </c>
      <c r="M476" s="365">
        <v>45</v>
      </c>
      <c r="N476" s="364">
        <v>6.46</v>
      </c>
      <c r="O476" s="363" t="s">
        <v>3127</v>
      </c>
      <c r="P476" s="363" t="s">
        <v>3068</v>
      </c>
      <c r="Q476" s="363" t="s">
        <v>300</v>
      </c>
      <c r="R476" s="363" t="s">
        <v>905</v>
      </c>
      <c r="S476" s="363"/>
      <c r="T476" s="365">
        <v>18.510000000000002</v>
      </c>
      <c r="U476" s="366">
        <v>45</v>
      </c>
      <c r="V476" s="367">
        <v>45200</v>
      </c>
      <c r="W476" s="367"/>
      <c r="X476" s="363" t="s">
        <v>3097</v>
      </c>
      <c r="Y476" s="363" t="s">
        <v>855</v>
      </c>
      <c r="Z476" s="363"/>
      <c r="AA476" s="363" t="s">
        <v>856</v>
      </c>
      <c r="AB476" s="363"/>
      <c r="AC476" s="363"/>
      <c r="AD476" s="363" t="s">
        <v>360</v>
      </c>
      <c r="AE476" s="367"/>
      <c r="AF476" s="362"/>
      <c r="AG476" s="364">
        <v>2.9987114492862942E-3</v>
      </c>
      <c r="AH476" s="364">
        <v>3.1315919035402482E-3</v>
      </c>
      <c r="AI476" s="364">
        <v>0.73502696027916947</v>
      </c>
      <c r="AJ476" s="362" t="s">
        <v>0</v>
      </c>
      <c r="AK476" s="368">
        <v>48.780856075339194</v>
      </c>
      <c r="AL476" s="364">
        <v>3.8876042788266725E-3</v>
      </c>
      <c r="AM476" s="369">
        <v>45</v>
      </c>
      <c r="AN476" s="370">
        <v>15</v>
      </c>
      <c r="AO476" s="371" t="s">
        <v>3071</v>
      </c>
      <c r="AP476" s="371" t="s">
        <v>0</v>
      </c>
      <c r="AQ476" s="371" t="s">
        <v>386</v>
      </c>
      <c r="AR476" s="372" t="s">
        <v>0</v>
      </c>
      <c r="AS476" s="372"/>
      <c r="AT476" s="363"/>
    </row>
    <row r="477" spans="1:46" x14ac:dyDescent="0.3">
      <c r="A477" s="362" t="s">
        <v>977</v>
      </c>
      <c r="B477" s="363" t="s">
        <v>310</v>
      </c>
      <c r="C477" s="363" t="s">
        <v>295</v>
      </c>
      <c r="D477" s="363" t="s">
        <v>778</v>
      </c>
      <c r="E477" s="363" t="s">
        <v>297</v>
      </c>
      <c r="F477" s="363" t="s">
        <v>452</v>
      </c>
      <c r="G477" s="363" t="s">
        <v>453</v>
      </c>
      <c r="H477" s="363" t="s">
        <v>3108</v>
      </c>
      <c r="I477" s="363" t="s">
        <v>853</v>
      </c>
      <c r="J477" s="363" t="s">
        <v>861</v>
      </c>
      <c r="K477" s="363" t="s">
        <v>782</v>
      </c>
      <c r="L477" s="364">
        <v>4.1259699157464533</v>
      </c>
      <c r="M477" s="365">
        <v>45</v>
      </c>
      <c r="N477" s="364">
        <v>3.69</v>
      </c>
      <c r="O477" s="363" t="s">
        <v>3128</v>
      </c>
      <c r="P477" s="363" t="s">
        <v>3068</v>
      </c>
      <c r="Q477" s="363" t="s">
        <v>300</v>
      </c>
      <c r="R477" s="363" t="s">
        <v>905</v>
      </c>
      <c r="S477" s="363"/>
      <c r="T477" s="365">
        <v>18.510000000000002</v>
      </c>
      <c r="U477" s="366">
        <v>45</v>
      </c>
      <c r="V477" s="367">
        <v>45200</v>
      </c>
      <c r="W477" s="367"/>
      <c r="X477" s="363" t="s">
        <v>3097</v>
      </c>
      <c r="Y477" s="363" t="s">
        <v>855</v>
      </c>
      <c r="Z477" s="363"/>
      <c r="AA477" s="363" t="s">
        <v>856</v>
      </c>
      <c r="AB477" s="363"/>
      <c r="AC477" s="363"/>
      <c r="AD477" s="363" t="s">
        <v>360</v>
      </c>
      <c r="AE477" s="367"/>
      <c r="AF477" s="362"/>
      <c r="AG477" s="364">
        <v>1.5109834057211642E-3</v>
      </c>
      <c r="AH477" s="364">
        <v>1.5779388846720319E-3</v>
      </c>
      <c r="AI477" s="364">
        <v>0.37036359066952734</v>
      </c>
      <c r="AJ477" s="362" t="s">
        <v>0</v>
      </c>
      <c r="AK477" s="368">
        <v>123.67856202502402</v>
      </c>
      <c r="AL477" s="364">
        <v>1.9588765550335807E-3</v>
      </c>
      <c r="AM477" s="369">
        <v>45</v>
      </c>
      <c r="AN477" s="370">
        <v>15</v>
      </c>
      <c r="AO477" s="371" t="s">
        <v>3071</v>
      </c>
      <c r="AP477" s="371" t="s">
        <v>0</v>
      </c>
      <c r="AQ477" s="371" t="s">
        <v>386</v>
      </c>
      <c r="AR477" s="372" t="s">
        <v>0</v>
      </c>
      <c r="AS477" s="372"/>
      <c r="AT477" s="363"/>
    </row>
    <row r="478" spans="1:46" x14ac:dyDescent="0.3">
      <c r="A478" s="362" t="s">
        <v>978</v>
      </c>
      <c r="B478" s="363" t="s">
        <v>310</v>
      </c>
      <c r="C478" s="363" t="s">
        <v>295</v>
      </c>
      <c r="D478" s="363" t="s">
        <v>778</v>
      </c>
      <c r="E478" s="363" t="s">
        <v>297</v>
      </c>
      <c r="F478" s="363" t="s">
        <v>452</v>
      </c>
      <c r="G478" s="363" t="s">
        <v>453</v>
      </c>
      <c r="H478" s="363" t="s">
        <v>3108</v>
      </c>
      <c r="I478" s="363" t="s">
        <v>853</v>
      </c>
      <c r="J478" s="363" t="s">
        <v>892</v>
      </c>
      <c r="K478" s="363" t="s">
        <v>782</v>
      </c>
      <c r="L478" s="364">
        <v>7.9660664031617179</v>
      </c>
      <c r="M478" s="365">
        <v>45</v>
      </c>
      <c r="N478" s="364">
        <v>7.13</v>
      </c>
      <c r="O478" s="363" t="s">
        <v>3129</v>
      </c>
      <c r="P478" s="363" t="s">
        <v>3068</v>
      </c>
      <c r="Q478" s="363" t="s">
        <v>300</v>
      </c>
      <c r="R478" s="363" t="s">
        <v>905</v>
      </c>
      <c r="S478" s="363"/>
      <c r="T478" s="365">
        <v>21.8</v>
      </c>
      <c r="U478" s="366">
        <v>45</v>
      </c>
      <c r="V478" s="367">
        <v>45200</v>
      </c>
      <c r="W478" s="367"/>
      <c r="X478" s="363" t="s">
        <v>3097</v>
      </c>
      <c r="Y478" s="363" t="s">
        <v>894</v>
      </c>
      <c r="Z478" s="363"/>
      <c r="AA478" s="363" t="s">
        <v>856</v>
      </c>
      <c r="AB478" s="363"/>
      <c r="AC478" s="363"/>
      <c r="AD478" s="363" t="s">
        <v>360</v>
      </c>
      <c r="AE478" s="367"/>
      <c r="AF478" s="362"/>
      <c r="AG478" s="364">
        <v>3.2266252953093984E-3</v>
      </c>
      <c r="AH478" s="364">
        <v>3.3696051859054264E-3</v>
      </c>
      <c r="AI478" s="364">
        <v>0.66074061439340348</v>
      </c>
      <c r="AJ478" s="362" t="s">
        <v>0</v>
      </c>
      <c r="AK478" s="368">
        <v>57.333150711085167</v>
      </c>
      <c r="AL478" s="364">
        <v>4.1830774705584545E-3</v>
      </c>
      <c r="AM478" s="369">
        <v>45</v>
      </c>
      <c r="AN478" s="370">
        <v>15</v>
      </c>
      <c r="AO478" s="371" t="s">
        <v>3071</v>
      </c>
      <c r="AP478" s="371" t="s">
        <v>0</v>
      </c>
      <c r="AQ478" s="371" t="s">
        <v>386</v>
      </c>
      <c r="AR478" s="372" t="s">
        <v>0</v>
      </c>
      <c r="AS478" s="372"/>
      <c r="AT478" s="363"/>
    </row>
    <row r="479" spans="1:46" x14ac:dyDescent="0.3">
      <c r="A479" s="362" t="s">
        <v>979</v>
      </c>
      <c r="B479" s="363" t="s">
        <v>310</v>
      </c>
      <c r="C479" s="363" t="s">
        <v>295</v>
      </c>
      <c r="D479" s="363" t="s">
        <v>778</v>
      </c>
      <c r="E479" s="363" t="s">
        <v>297</v>
      </c>
      <c r="F479" s="363" t="s">
        <v>452</v>
      </c>
      <c r="G479" s="363" t="s">
        <v>453</v>
      </c>
      <c r="H479" s="363" t="s">
        <v>3108</v>
      </c>
      <c r="I479" s="363" t="s">
        <v>853</v>
      </c>
      <c r="J479" s="363" t="s">
        <v>896</v>
      </c>
      <c r="K479" s="363" t="s">
        <v>782</v>
      </c>
      <c r="L479" s="364">
        <v>4.9444600043573441</v>
      </c>
      <c r="M479" s="365">
        <v>45</v>
      </c>
      <c r="N479" s="364">
        <v>4.42</v>
      </c>
      <c r="O479" s="363" t="s">
        <v>3130</v>
      </c>
      <c r="P479" s="363" t="s">
        <v>3068</v>
      </c>
      <c r="Q479" s="363" t="s">
        <v>300</v>
      </c>
      <c r="R479" s="363" t="s">
        <v>905</v>
      </c>
      <c r="S479" s="363"/>
      <c r="T479" s="365">
        <v>21.8</v>
      </c>
      <c r="U479" s="366">
        <v>45</v>
      </c>
      <c r="V479" s="367">
        <v>45200</v>
      </c>
      <c r="W479" s="367"/>
      <c r="X479" s="363" t="s">
        <v>3097</v>
      </c>
      <c r="Y479" s="363" t="s">
        <v>894</v>
      </c>
      <c r="Z479" s="363"/>
      <c r="AA479" s="363" t="s">
        <v>856</v>
      </c>
      <c r="AB479" s="363"/>
      <c r="AC479" s="363"/>
      <c r="AD479" s="363" t="s">
        <v>360</v>
      </c>
      <c r="AE479" s="367"/>
      <c r="AF479" s="362"/>
      <c r="AG479" s="364">
        <v>1.7662156158262431E-3</v>
      </c>
      <c r="AH479" s="364">
        <v>1.8444810766118337E-3</v>
      </c>
      <c r="AI479" s="364">
        <v>0.36168141148857869</v>
      </c>
      <c r="AJ479" s="362" t="s">
        <v>0</v>
      </c>
      <c r="AK479" s="368">
        <v>127.30251204756195</v>
      </c>
      <c r="AL479" s="364">
        <v>2.2897659549907037E-3</v>
      </c>
      <c r="AM479" s="369">
        <v>45</v>
      </c>
      <c r="AN479" s="370">
        <v>15</v>
      </c>
      <c r="AO479" s="371" t="s">
        <v>3071</v>
      </c>
      <c r="AP479" s="371" t="s">
        <v>0</v>
      </c>
      <c r="AQ479" s="371" t="s">
        <v>386</v>
      </c>
      <c r="AR479" s="372" t="s">
        <v>0</v>
      </c>
      <c r="AS479" s="372"/>
      <c r="AT479" s="363"/>
    </row>
    <row r="480" spans="1:46" x14ac:dyDescent="0.3">
      <c r="A480" s="362" t="s">
        <v>980</v>
      </c>
      <c r="B480" s="363" t="s">
        <v>310</v>
      </c>
      <c r="C480" s="363" t="s">
        <v>295</v>
      </c>
      <c r="D480" s="363" t="s">
        <v>778</v>
      </c>
      <c r="E480" s="363" t="s">
        <v>297</v>
      </c>
      <c r="F480" s="363" t="s">
        <v>452</v>
      </c>
      <c r="G480" s="363" t="s">
        <v>873</v>
      </c>
      <c r="H480" s="363" t="s">
        <v>3108</v>
      </c>
      <c r="I480" s="363" t="s">
        <v>874</v>
      </c>
      <c r="J480" s="363"/>
      <c r="K480" s="363" t="s">
        <v>782</v>
      </c>
      <c r="L480" s="364">
        <v>0.30327144531799105</v>
      </c>
      <c r="M480" s="365">
        <v>0.2</v>
      </c>
      <c r="N480" s="364">
        <v>0.16</v>
      </c>
      <c r="O480" s="363" t="s">
        <v>3131</v>
      </c>
      <c r="P480" s="363" t="s">
        <v>3068</v>
      </c>
      <c r="Q480" s="363" t="s">
        <v>300</v>
      </c>
      <c r="R480" s="363" t="s">
        <v>905</v>
      </c>
      <c r="S480" s="363"/>
      <c r="T480" s="365">
        <v>0.66</v>
      </c>
      <c r="U480" s="366">
        <v>15</v>
      </c>
      <c r="V480" s="367">
        <v>45200</v>
      </c>
      <c r="W480" s="367"/>
      <c r="X480" s="363" t="s">
        <v>3102</v>
      </c>
      <c r="Y480" s="363"/>
      <c r="Z480" s="363"/>
      <c r="AA480" s="363"/>
      <c r="AB480" s="363"/>
      <c r="AC480" s="363"/>
      <c r="AD480" s="363" t="s">
        <v>360</v>
      </c>
      <c r="AE480" s="367"/>
      <c r="AF480" s="362"/>
      <c r="AG480" s="364">
        <v>4.8345335915251268E-5</v>
      </c>
      <c r="AH480" s="364">
        <v>5.048763947000228E-5</v>
      </c>
      <c r="AI480" s="364">
        <v>0.34309834145221862</v>
      </c>
      <c r="AJ480" s="362" t="s">
        <v>0</v>
      </c>
      <c r="AK480" s="368">
        <v>135.67550231134621</v>
      </c>
      <c r="AL480" s="364">
        <v>1.8802829609715466E-4</v>
      </c>
      <c r="AM480" s="369"/>
      <c r="AN480" s="370">
        <v>12</v>
      </c>
      <c r="AO480" s="371" t="s">
        <v>3082</v>
      </c>
      <c r="AP480" s="371" t="s">
        <v>0</v>
      </c>
      <c r="AQ480" s="371" t="s">
        <v>386</v>
      </c>
      <c r="AR480" s="372" t="s">
        <v>0</v>
      </c>
      <c r="AS480" s="372"/>
      <c r="AT480" s="363"/>
    </row>
    <row r="481" spans="1:46" x14ac:dyDescent="0.3">
      <c r="A481" s="362" t="s">
        <v>981</v>
      </c>
      <c r="B481" s="363" t="s">
        <v>294</v>
      </c>
      <c r="C481" s="363" t="s">
        <v>295</v>
      </c>
      <c r="D481" s="363" t="s">
        <v>778</v>
      </c>
      <c r="E481" s="363" t="s">
        <v>297</v>
      </c>
      <c r="F481" s="363" t="s">
        <v>452</v>
      </c>
      <c r="G481" s="363" t="s">
        <v>453</v>
      </c>
      <c r="H481" s="363" t="s">
        <v>3086</v>
      </c>
      <c r="I481" s="363" t="s">
        <v>853</v>
      </c>
      <c r="J481" s="363" t="s">
        <v>892</v>
      </c>
      <c r="K481" s="363" t="s">
        <v>782</v>
      </c>
      <c r="L481" s="364">
        <v>29.55</v>
      </c>
      <c r="M481" s="365">
        <v>45</v>
      </c>
      <c r="N481" s="364">
        <v>26.5</v>
      </c>
      <c r="O481" s="363" t="s">
        <v>3132</v>
      </c>
      <c r="P481" s="363" t="s">
        <v>3068</v>
      </c>
      <c r="Q481" s="363" t="s">
        <v>300</v>
      </c>
      <c r="R481" s="363" t="s">
        <v>811</v>
      </c>
      <c r="S481" s="363"/>
      <c r="T481" s="365">
        <v>36.941673729043309</v>
      </c>
      <c r="U481" s="366">
        <v>45</v>
      </c>
      <c r="V481" s="367">
        <v>45200</v>
      </c>
      <c r="W481" s="367"/>
      <c r="X481" s="363" t="s">
        <v>3097</v>
      </c>
      <c r="Y481" s="363" t="s">
        <v>894</v>
      </c>
      <c r="Z481" s="363"/>
      <c r="AA481" s="363" t="s">
        <v>856</v>
      </c>
      <c r="AB481" s="363"/>
      <c r="AC481" s="363"/>
      <c r="AD481" s="363" t="s">
        <v>304</v>
      </c>
      <c r="AE481" s="367">
        <v>45146</v>
      </c>
      <c r="AF481" s="362" t="s">
        <v>3088</v>
      </c>
      <c r="AG481" s="364">
        <v>0</v>
      </c>
      <c r="AH481" s="364">
        <v>4.0580674395631717E-3</v>
      </c>
      <c r="AI481" s="364">
        <v>0.67911447240938116</v>
      </c>
      <c r="AJ481" s="362" t="s">
        <v>0</v>
      </c>
      <c r="AK481" s="368">
        <v>52.394389914060881</v>
      </c>
      <c r="AL481" s="364">
        <v>6.0000000000000001E-3</v>
      </c>
      <c r="AM481" s="369">
        <v>45</v>
      </c>
      <c r="AN481" s="370">
        <v>15</v>
      </c>
      <c r="AO481" s="371" t="s">
        <v>3071</v>
      </c>
      <c r="AP481" s="371" t="s">
        <v>0</v>
      </c>
      <c r="AQ481" s="371" t="s">
        <v>386</v>
      </c>
      <c r="AR481" s="372" t="s">
        <v>0</v>
      </c>
      <c r="AS481" s="372"/>
      <c r="AT481" s="363"/>
    </row>
    <row r="482" spans="1:46" x14ac:dyDescent="0.3">
      <c r="A482" s="362" t="s">
        <v>982</v>
      </c>
      <c r="B482" s="363" t="s">
        <v>294</v>
      </c>
      <c r="C482" s="363" t="s">
        <v>295</v>
      </c>
      <c r="D482" s="363" t="s">
        <v>778</v>
      </c>
      <c r="E482" s="363" t="s">
        <v>297</v>
      </c>
      <c r="F482" s="363" t="s">
        <v>452</v>
      </c>
      <c r="G482" s="363" t="s">
        <v>453</v>
      </c>
      <c r="H482" s="363" t="s">
        <v>3086</v>
      </c>
      <c r="I482" s="363" t="s">
        <v>853</v>
      </c>
      <c r="J482" s="363" t="s">
        <v>896</v>
      </c>
      <c r="K482" s="363" t="s">
        <v>782</v>
      </c>
      <c r="L482" s="364">
        <v>17.27</v>
      </c>
      <c r="M482" s="365">
        <v>45</v>
      </c>
      <c r="N482" s="364">
        <v>15.48</v>
      </c>
      <c r="O482" s="363" t="s">
        <v>3133</v>
      </c>
      <c r="P482" s="363" t="s">
        <v>3068</v>
      </c>
      <c r="Q482" s="363" t="s">
        <v>300</v>
      </c>
      <c r="R482" s="363" t="s">
        <v>811</v>
      </c>
      <c r="S482" s="363"/>
      <c r="T482" s="365">
        <v>36.941673729043309</v>
      </c>
      <c r="U482" s="366">
        <v>45</v>
      </c>
      <c r="V482" s="367">
        <v>45200</v>
      </c>
      <c r="W482" s="367"/>
      <c r="X482" s="363" t="s">
        <v>3097</v>
      </c>
      <c r="Y482" s="363" t="s">
        <v>894</v>
      </c>
      <c r="Z482" s="363"/>
      <c r="AA482" s="363" t="s">
        <v>856</v>
      </c>
      <c r="AB482" s="363"/>
      <c r="AC482" s="363"/>
      <c r="AD482" s="363" t="s">
        <v>304</v>
      </c>
      <c r="AE482" s="367">
        <v>45146</v>
      </c>
      <c r="AF482" s="362" t="s">
        <v>3088</v>
      </c>
      <c r="AG482" s="364">
        <v>2.474566480055227E-3</v>
      </c>
      <c r="AH482" s="364">
        <v>2.3710708351264835E-3</v>
      </c>
      <c r="AI482" s="364">
        <v>0.39679688502552951</v>
      </c>
      <c r="AJ482" s="362" t="s">
        <v>0</v>
      </c>
      <c r="AK482" s="368">
        <v>106.74231363288696</v>
      </c>
      <c r="AL482" s="364">
        <v>3.5555000000000001E-3</v>
      </c>
      <c r="AM482" s="369">
        <v>45</v>
      </c>
      <c r="AN482" s="370">
        <v>15</v>
      </c>
      <c r="AO482" s="371" t="s">
        <v>3071</v>
      </c>
      <c r="AP482" s="371" t="s">
        <v>0</v>
      </c>
      <c r="AQ482" s="371" t="s">
        <v>386</v>
      </c>
      <c r="AR482" s="372" t="s">
        <v>0</v>
      </c>
      <c r="AS482" s="372"/>
      <c r="AT482" s="363"/>
    </row>
    <row r="483" spans="1:46" x14ac:dyDescent="0.3">
      <c r="A483" s="362" t="s">
        <v>983</v>
      </c>
      <c r="B483" s="363" t="s">
        <v>308</v>
      </c>
      <c r="C483" s="363" t="s">
        <v>295</v>
      </c>
      <c r="D483" s="363" t="s">
        <v>778</v>
      </c>
      <c r="E483" s="363" t="s">
        <v>297</v>
      </c>
      <c r="F483" s="363" t="s">
        <v>452</v>
      </c>
      <c r="G483" s="363" t="s">
        <v>453</v>
      </c>
      <c r="H483" s="363" t="s">
        <v>3086</v>
      </c>
      <c r="I483" s="363" t="s">
        <v>853</v>
      </c>
      <c r="J483" s="363" t="s">
        <v>892</v>
      </c>
      <c r="K483" s="363" t="s">
        <v>782</v>
      </c>
      <c r="L483" s="364">
        <v>39.11</v>
      </c>
      <c r="M483" s="365">
        <v>45</v>
      </c>
      <c r="N483" s="364">
        <v>35.07</v>
      </c>
      <c r="O483" s="363" t="s">
        <v>3132</v>
      </c>
      <c r="P483" s="363" t="s">
        <v>3068</v>
      </c>
      <c r="Q483" s="363" t="s">
        <v>300</v>
      </c>
      <c r="R483" s="363" t="s">
        <v>811</v>
      </c>
      <c r="S483" s="363"/>
      <c r="T483" s="365">
        <v>36.941673729043309</v>
      </c>
      <c r="U483" s="366">
        <v>45</v>
      </c>
      <c r="V483" s="367">
        <v>45200</v>
      </c>
      <c r="W483" s="367"/>
      <c r="X483" s="363" t="s">
        <v>3097</v>
      </c>
      <c r="Y483" s="363" t="s">
        <v>894</v>
      </c>
      <c r="Z483" s="363"/>
      <c r="AA483" s="363" t="s">
        <v>856</v>
      </c>
      <c r="AB483" s="363"/>
      <c r="AC483" s="363"/>
      <c r="AD483" s="363" t="s">
        <v>304</v>
      </c>
      <c r="AE483" s="367">
        <v>45146</v>
      </c>
      <c r="AF483" s="362" t="s">
        <v>3088</v>
      </c>
      <c r="AG483" s="364">
        <v>0</v>
      </c>
      <c r="AH483" s="364">
        <v>5.3713871707207371E-3</v>
      </c>
      <c r="AI483" s="364">
        <v>0.89889752175809001</v>
      </c>
      <c r="AJ483" s="362" t="s">
        <v>0</v>
      </c>
      <c r="AK483" s="368">
        <v>33.717812647851879</v>
      </c>
      <c r="AL483" s="364">
        <v>8.0000000000000002E-3</v>
      </c>
      <c r="AM483" s="369">
        <v>45</v>
      </c>
      <c r="AN483" s="370">
        <v>15</v>
      </c>
      <c r="AO483" s="371" t="s">
        <v>3071</v>
      </c>
      <c r="AP483" s="371" t="s">
        <v>0</v>
      </c>
      <c r="AQ483" s="371" t="s">
        <v>386</v>
      </c>
      <c r="AR483" s="372" t="s">
        <v>0</v>
      </c>
      <c r="AS483" s="372"/>
      <c r="AT483" s="363"/>
    </row>
    <row r="484" spans="1:46" x14ac:dyDescent="0.3">
      <c r="A484" s="362" t="s">
        <v>984</v>
      </c>
      <c r="B484" s="363" t="s">
        <v>308</v>
      </c>
      <c r="C484" s="363" t="s">
        <v>295</v>
      </c>
      <c r="D484" s="363" t="s">
        <v>778</v>
      </c>
      <c r="E484" s="363" t="s">
        <v>297</v>
      </c>
      <c r="F484" s="363" t="s">
        <v>452</v>
      </c>
      <c r="G484" s="363" t="s">
        <v>453</v>
      </c>
      <c r="H484" s="363" t="s">
        <v>3086</v>
      </c>
      <c r="I484" s="363" t="s">
        <v>853</v>
      </c>
      <c r="J484" s="363" t="s">
        <v>896</v>
      </c>
      <c r="K484" s="363" t="s">
        <v>782</v>
      </c>
      <c r="L484" s="364">
        <v>23.22</v>
      </c>
      <c r="M484" s="365">
        <v>45</v>
      </c>
      <c r="N484" s="364">
        <v>20.82</v>
      </c>
      <c r="O484" s="363" t="s">
        <v>3133</v>
      </c>
      <c r="P484" s="363" t="s">
        <v>3068</v>
      </c>
      <c r="Q484" s="363" t="s">
        <v>300</v>
      </c>
      <c r="R484" s="363" t="s">
        <v>811</v>
      </c>
      <c r="S484" s="363"/>
      <c r="T484" s="365">
        <v>36.941673729043309</v>
      </c>
      <c r="U484" s="366">
        <v>45</v>
      </c>
      <c r="V484" s="367">
        <v>45200</v>
      </c>
      <c r="W484" s="367"/>
      <c r="X484" s="363" t="s">
        <v>3097</v>
      </c>
      <c r="Y484" s="363" t="s">
        <v>894</v>
      </c>
      <c r="Z484" s="363"/>
      <c r="AA484" s="363" t="s">
        <v>856</v>
      </c>
      <c r="AB484" s="363"/>
      <c r="AC484" s="363"/>
      <c r="AD484" s="363" t="s">
        <v>304</v>
      </c>
      <c r="AE484" s="367">
        <v>45146</v>
      </c>
      <c r="AF484" s="362" t="s">
        <v>3088</v>
      </c>
      <c r="AG484" s="364">
        <v>3.327243054728837E-3</v>
      </c>
      <c r="AH484" s="364">
        <v>3.1880852795955704E-3</v>
      </c>
      <c r="AI484" s="364">
        <v>0.53352362544317855</v>
      </c>
      <c r="AJ484" s="362" t="s">
        <v>0</v>
      </c>
      <c r="AK484" s="368">
        <v>73.238996090373945</v>
      </c>
      <c r="AL484" s="364">
        <v>4.888E-3</v>
      </c>
      <c r="AM484" s="369">
        <v>45</v>
      </c>
      <c r="AN484" s="370">
        <v>15</v>
      </c>
      <c r="AO484" s="371" t="s">
        <v>3071</v>
      </c>
      <c r="AP484" s="371" t="s">
        <v>0</v>
      </c>
      <c r="AQ484" s="371" t="s">
        <v>386</v>
      </c>
      <c r="AR484" s="372" t="s">
        <v>0</v>
      </c>
      <c r="AS484" s="372"/>
      <c r="AT484" s="363"/>
    </row>
    <row r="485" spans="1:46" x14ac:dyDescent="0.3">
      <c r="A485" s="362" t="s">
        <v>985</v>
      </c>
      <c r="B485" s="363" t="s">
        <v>310</v>
      </c>
      <c r="C485" s="363" t="s">
        <v>295</v>
      </c>
      <c r="D485" s="363" t="s">
        <v>778</v>
      </c>
      <c r="E485" s="363" t="s">
        <v>297</v>
      </c>
      <c r="F485" s="363" t="s">
        <v>452</v>
      </c>
      <c r="G485" s="363" t="s">
        <v>453</v>
      </c>
      <c r="H485" s="363" t="s">
        <v>3086</v>
      </c>
      <c r="I485" s="363" t="s">
        <v>853</v>
      </c>
      <c r="J485" s="363" t="s">
        <v>892</v>
      </c>
      <c r="K485" s="363" t="s">
        <v>782</v>
      </c>
      <c r="L485" s="364">
        <v>47.03</v>
      </c>
      <c r="M485" s="365">
        <v>45</v>
      </c>
      <c r="N485" s="364">
        <v>42.16</v>
      </c>
      <c r="O485" s="363" t="s">
        <v>3132</v>
      </c>
      <c r="P485" s="363" t="s">
        <v>3068</v>
      </c>
      <c r="Q485" s="363" t="s">
        <v>300</v>
      </c>
      <c r="R485" s="363" t="s">
        <v>811</v>
      </c>
      <c r="S485" s="363"/>
      <c r="T485" s="365">
        <v>36.941673729043309</v>
      </c>
      <c r="U485" s="366">
        <v>45</v>
      </c>
      <c r="V485" s="367">
        <v>45200</v>
      </c>
      <c r="W485" s="367"/>
      <c r="X485" s="363" t="s">
        <v>3097</v>
      </c>
      <c r="Y485" s="363" t="s">
        <v>894</v>
      </c>
      <c r="Z485" s="363"/>
      <c r="AA485" s="363" t="s">
        <v>856</v>
      </c>
      <c r="AB485" s="363"/>
      <c r="AC485" s="363"/>
      <c r="AD485" s="363" t="s">
        <v>304</v>
      </c>
      <c r="AE485" s="367">
        <v>45146</v>
      </c>
      <c r="AF485" s="362" t="s">
        <v>3088</v>
      </c>
      <c r="AG485" s="364">
        <v>6.7397991140458148E-3</v>
      </c>
      <c r="AH485" s="364">
        <v>6.457915454172276E-3</v>
      </c>
      <c r="AI485" s="364">
        <v>1.0807271963416871</v>
      </c>
      <c r="AJ485" s="362" t="s">
        <v>181</v>
      </c>
      <c r="AK485" s="368">
        <v>24.008359714177935</v>
      </c>
      <c r="AL485" s="364">
        <v>8.7999999999999995E-2</v>
      </c>
      <c r="AM485" s="369">
        <v>45</v>
      </c>
      <c r="AN485" s="370">
        <v>15</v>
      </c>
      <c r="AO485" s="371" t="s">
        <v>3071</v>
      </c>
      <c r="AP485" s="371" t="s">
        <v>0</v>
      </c>
      <c r="AQ485" s="371" t="s">
        <v>386</v>
      </c>
      <c r="AR485" s="372" t="s">
        <v>0</v>
      </c>
      <c r="AS485" s="372"/>
      <c r="AT485" s="363"/>
    </row>
    <row r="486" spans="1:46" x14ac:dyDescent="0.3">
      <c r="A486" s="362" t="s">
        <v>986</v>
      </c>
      <c r="B486" s="363" t="s">
        <v>310</v>
      </c>
      <c r="C486" s="363" t="s">
        <v>295</v>
      </c>
      <c r="D486" s="363" t="s">
        <v>778</v>
      </c>
      <c r="E486" s="363" t="s">
        <v>297</v>
      </c>
      <c r="F486" s="363" t="s">
        <v>452</v>
      </c>
      <c r="G486" s="363" t="s">
        <v>453</v>
      </c>
      <c r="H486" s="363" t="s">
        <v>3086</v>
      </c>
      <c r="I486" s="363" t="s">
        <v>853</v>
      </c>
      <c r="J486" s="363" t="s">
        <v>896</v>
      </c>
      <c r="K486" s="363" t="s">
        <v>782</v>
      </c>
      <c r="L486" s="364">
        <v>28.32</v>
      </c>
      <c r="M486" s="365">
        <v>45</v>
      </c>
      <c r="N486" s="364">
        <v>25.4</v>
      </c>
      <c r="O486" s="363" t="s">
        <v>3133</v>
      </c>
      <c r="P486" s="363" t="s">
        <v>3068</v>
      </c>
      <c r="Q486" s="363" t="s">
        <v>300</v>
      </c>
      <c r="R486" s="363" t="s">
        <v>811</v>
      </c>
      <c r="S486" s="363"/>
      <c r="T486" s="365">
        <v>36.941673729043309</v>
      </c>
      <c r="U486" s="366">
        <v>45</v>
      </c>
      <c r="V486" s="367">
        <v>45200</v>
      </c>
      <c r="W486" s="367"/>
      <c r="X486" s="363" t="s">
        <v>3097</v>
      </c>
      <c r="Y486" s="363" t="s">
        <v>894</v>
      </c>
      <c r="Z486" s="363"/>
      <c r="AA486" s="363" t="s">
        <v>856</v>
      </c>
      <c r="AB486" s="363"/>
      <c r="AC486" s="363"/>
      <c r="AD486" s="363" t="s">
        <v>304</v>
      </c>
      <c r="AE486" s="367">
        <v>45146</v>
      </c>
      <c r="AF486" s="362" t="s">
        <v>3088</v>
      </c>
      <c r="AG486" s="364">
        <v>0</v>
      </c>
      <c r="AH486" s="364">
        <v>3.8895574957872234E-3</v>
      </c>
      <c r="AI486" s="364">
        <v>0.65091446260977659</v>
      </c>
      <c r="AJ486" s="362" t="s">
        <v>0</v>
      </c>
      <c r="AK486" s="368">
        <v>55.703708781538758</v>
      </c>
      <c r="AL486" s="364">
        <v>5.777E-3</v>
      </c>
      <c r="AM486" s="369">
        <v>45</v>
      </c>
      <c r="AN486" s="370">
        <v>15</v>
      </c>
      <c r="AO486" s="371" t="s">
        <v>3071</v>
      </c>
      <c r="AP486" s="371" t="s">
        <v>0</v>
      </c>
      <c r="AQ486" s="371" t="s">
        <v>386</v>
      </c>
      <c r="AR486" s="372" t="s">
        <v>0</v>
      </c>
      <c r="AS486" s="372"/>
      <c r="AT486" s="363"/>
    </row>
    <row r="487" spans="1:46" x14ac:dyDescent="0.3">
      <c r="A487" s="362" t="s">
        <v>987</v>
      </c>
      <c r="B487" s="363" t="s">
        <v>294</v>
      </c>
      <c r="C487" s="363" t="s">
        <v>295</v>
      </c>
      <c r="D487" s="363" t="s">
        <v>778</v>
      </c>
      <c r="E487" s="363" t="s">
        <v>297</v>
      </c>
      <c r="F487" s="363" t="s">
        <v>452</v>
      </c>
      <c r="G487" s="363" t="s">
        <v>463</v>
      </c>
      <c r="H487" s="363" t="s">
        <v>3086</v>
      </c>
      <c r="I487" s="363" t="s">
        <v>904</v>
      </c>
      <c r="J487" s="363" t="s">
        <v>692</v>
      </c>
      <c r="K487" s="363" t="s">
        <v>782</v>
      </c>
      <c r="L487" s="364">
        <v>2.9689620003856407</v>
      </c>
      <c r="M487" s="365">
        <v>700</v>
      </c>
      <c r="N487" s="364">
        <v>2.6620064909999943</v>
      </c>
      <c r="O487" s="363" t="s">
        <v>3134</v>
      </c>
      <c r="P487" s="363" t="s">
        <v>3068</v>
      </c>
      <c r="Q487" s="363" t="s">
        <v>300</v>
      </c>
      <c r="R487" s="363" t="s">
        <v>811</v>
      </c>
      <c r="S487" s="363"/>
      <c r="T487" s="365">
        <v>24.48948050640055</v>
      </c>
      <c r="U487" s="366">
        <v>20</v>
      </c>
      <c r="V487" s="367">
        <v>45931</v>
      </c>
      <c r="W487" s="367"/>
      <c r="X487" s="363" t="s">
        <v>3110</v>
      </c>
      <c r="Y487" s="363" t="s">
        <v>692</v>
      </c>
      <c r="Z487" s="363"/>
      <c r="AA487" s="363" t="s">
        <v>906</v>
      </c>
      <c r="AB487" s="363"/>
      <c r="AC487" s="363"/>
      <c r="AD487" s="363" t="s">
        <v>304</v>
      </c>
      <c r="AE487" s="367">
        <v>45146</v>
      </c>
      <c r="AF487" s="362" t="s">
        <v>3088</v>
      </c>
      <c r="AG487" s="364">
        <v>4.2550909790831413E-4</v>
      </c>
      <c r="AH487" s="364">
        <v>4.0771271261577343E-4</v>
      </c>
      <c r="AI487" s="364">
        <v>0.10292360143895704</v>
      </c>
      <c r="AJ487" s="362" t="s">
        <v>0</v>
      </c>
      <c r="AK487" s="368">
        <v>480.02095442334291</v>
      </c>
      <c r="AL487" s="364">
        <v>1.3805673301793249E-3</v>
      </c>
      <c r="AM487" s="369">
        <v>700</v>
      </c>
      <c r="AN487" s="370">
        <v>15</v>
      </c>
      <c r="AO487" s="371" t="s">
        <v>3071</v>
      </c>
      <c r="AP487" s="371" t="s">
        <v>0</v>
      </c>
      <c r="AQ487" s="371" t="s">
        <v>306</v>
      </c>
      <c r="AR487" s="372" t="s">
        <v>0</v>
      </c>
      <c r="AS487" s="372"/>
      <c r="AT487" s="363"/>
    </row>
    <row r="488" spans="1:46" x14ac:dyDescent="0.3">
      <c r="A488" s="362" t="s">
        <v>989</v>
      </c>
      <c r="B488" s="363" t="s">
        <v>308</v>
      </c>
      <c r="C488" s="363" t="s">
        <v>295</v>
      </c>
      <c r="D488" s="363" t="s">
        <v>778</v>
      </c>
      <c r="E488" s="363" t="s">
        <v>297</v>
      </c>
      <c r="F488" s="363" t="s">
        <v>452</v>
      </c>
      <c r="G488" s="363" t="s">
        <v>463</v>
      </c>
      <c r="H488" s="363" t="s">
        <v>3086</v>
      </c>
      <c r="I488" s="363" t="s">
        <v>904</v>
      </c>
      <c r="J488" s="363" t="s">
        <v>692</v>
      </c>
      <c r="K488" s="363" t="s">
        <v>782</v>
      </c>
      <c r="L488" s="364">
        <v>3.9491216604423331</v>
      </c>
      <c r="M488" s="365">
        <v>700</v>
      </c>
      <c r="N488" s="364">
        <v>3.540829250249979</v>
      </c>
      <c r="O488" s="363" t="s">
        <v>3134</v>
      </c>
      <c r="P488" s="363" t="s">
        <v>3068</v>
      </c>
      <c r="Q488" s="363" t="s">
        <v>300</v>
      </c>
      <c r="R488" s="363" t="s">
        <v>811</v>
      </c>
      <c r="S488" s="363"/>
      <c r="T488" s="365">
        <v>24.48948050640055</v>
      </c>
      <c r="U488" s="366">
        <v>20</v>
      </c>
      <c r="V488" s="367">
        <v>45931</v>
      </c>
      <c r="W488" s="367"/>
      <c r="X488" s="363" t="s">
        <v>3110</v>
      </c>
      <c r="Y488" s="363" t="s">
        <v>692</v>
      </c>
      <c r="Z488" s="363"/>
      <c r="AA488" s="363" t="s">
        <v>906</v>
      </c>
      <c r="AB488" s="363"/>
      <c r="AC488" s="363"/>
      <c r="AD488" s="363" t="s">
        <v>304</v>
      </c>
      <c r="AE488" s="367">
        <v>45146</v>
      </c>
      <c r="AF488" s="362" t="s">
        <v>3088</v>
      </c>
      <c r="AG488" s="364">
        <v>5.6598474316839819E-4</v>
      </c>
      <c r="AH488" s="364">
        <v>5.4231313988508875E-4</v>
      </c>
      <c r="AI488" s="364">
        <v>0.13690233278853814</v>
      </c>
      <c r="AJ488" s="362" t="s">
        <v>0</v>
      </c>
      <c r="AK488" s="368">
        <v>354.92663176374447</v>
      </c>
      <c r="AL488" s="364">
        <v>1.8363415721056851E-3</v>
      </c>
      <c r="AM488" s="369">
        <v>700</v>
      </c>
      <c r="AN488" s="370">
        <v>15</v>
      </c>
      <c r="AO488" s="371" t="s">
        <v>3071</v>
      </c>
      <c r="AP488" s="371" t="s">
        <v>0</v>
      </c>
      <c r="AQ488" s="371" t="s">
        <v>306</v>
      </c>
      <c r="AR488" s="372" t="s">
        <v>0</v>
      </c>
      <c r="AS488" s="372"/>
      <c r="AT488" s="363"/>
    </row>
    <row r="489" spans="1:46" x14ac:dyDescent="0.3">
      <c r="A489" s="362" t="s">
        <v>990</v>
      </c>
      <c r="B489" s="363" t="s">
        <v>310</v>
      </c>
      <c r="C489" s="363" t="s">
        <v>295</v>
      </c>
      <c r="D489" s="363" t="s">
        <v>778</v>
      </c>
      <c r="E489" s="363" t="s">
        <v>297</v>
      </c>
      <c r="F489" s="363" t="s">
        <v>452</v>
      </c>
      <c r="G489" s="363" t="s">
        <v>463</v>
      </c>
      <c r="H489" s="363" t="s">
        <v>3086</v>
      </c>
      <c r="I489" s="363" t="s">
        <v>904</v>
      </c>
      <c r="J489" s="363" t="s">
        <v>692</v>
      </c>
      <c r="K489" s="363" t="s">
        <v>782</v>
      </c>
      <c r="L489" s="364">
        <v>4.6974989040113426</v>
      </c>
      <c r="M489" s="365">
        <v>700</v>
      </c>
      <c r="N489" s="364">
        <v>4.2118331498750399</v>
      </c>
      <c r="O489" s="363" t="s">
        <v>3134</v>
      </c>
      <c r="P489" s="363" t="s">
        <v>3068</v>
      </c>
      <c r="Q489" s="363" t="s">
        <v>300</v>
      </c>
      <c r="R489" s="363" t="s">
        <v>811</v>
      </c>
      <c r="S489" s="363"/>
      <c r="T489" s="365">
        <v>24.48948050640055</v>
      </c>
      <c r="U489" s="366">
        <v>20</v>
      </c>
      <c r="V489" s="367">
        <v>45931</v>
      </c>
      <c r="W489" s="367"/>
      <c r="X489" s="363" t="s">
        <v>3110</v>
      </c>
      <c r="Y489" s="363" t="s">
        <v>692</v>
      </c>
      <c r="Z489" s="363"/>
      <c r="AA489" s="363" t="s">
        <v>906</v>
      </c>
      <c r="AB489" s="363"/>
      <c r="AC489" s="363"/>
      <c r="AD489" s="363" t="s">
        <v>304</v>
      </c>
      <c r="AE489" s="367">
        <v>45146</v>
      </c>
      <c r="AF489" s="362" t="s">
        <v>3088</v>
      </c>
      <c r="AG489" s="364">
        <v>6.7324153047817082E-4</v>
      </c>
      <c r="AH489" s="364">
        <v>6.4508404634862836E-4</v>
      </c>
      <c r="AI489" s="364">
        <v>0.16284597273174958</v>
      </c>
      <c r="AJ489" s="362" t="s">
        <v>0</v>
      </c>
      <c r="AK489" s="368">
        <v>294.55967255579191</v>
      </c>
      <c r="AL489" s="364">
        <v>2.1843369903652753E-3</v>
      </c>
      <c r="AM489" s="369">
        <v>700</v>
      </c>
      <c r="AN489" s="370">
        <v>15</v>
      </c>
      <c r="AO489" s="371" t="s">
        <v>3071</v>
      </c>
      <c r="AP489" s="371" t="s">
        <v>0</v>
      </c>
      <c r="AQ489" s="371" t="s">
        <v>306</v>
      </c>
      <c r="AR489" s="372" t="s">
        <v>0</v>
      </c>
      <c r="AS489" s="372"/>
      <c r="AT489" s="363"/>
    </row>
    <row r="490" spans="1:46" x14ac:dyDescent="0.3">
      <c r="A490" s="362" t="s">
        <v>991</v>
      </c>
      <c r="B490" s="363" t="s">
        <v>294</v>
      </c>
      <c r="C490" s="363" t="s">
        <v>295</v>
      </c>
      <c r="D490" s="363" t="s">
        <v>778</v>
      </c>
      <c r="E490" s="363" t="s">
        <v>297</v>
      </c>
      <c r="F490" s="363" t="s">
        <v>452</v>
      </c>
      <c r="G490" s="363" t="s">
        <v>453</v>
      </c>
      <c r="H490" s="363" t="s">
        <v>3079</v>
      </c>
      <c r="I490" s="363" t="s">
        <v>992</v>
      </c>
      <c r="J490" s="363" t="s">
        <v>993</v>
      </c>
      <c r="K490" s="363" t="s">
        <v>782</v>
      </c>
      <c r="L490" s="364">
        <v>8.4223639643654948</v>
      </c>
      <c r="M490" s="365">
        <v>10</v>
      </c>
      <c r="N490" s="364">
        <v>7.5789521589477582</v>
      </c>
      <c r="O490" s="363" t="s">
        <v>3135</v>
      </c>
      <c r="P490" s="363" t="s">
        <v>3068</v>
      </c>
      <c r="Q490" s="363" t="s">
        <v>300</v>
      </c>
      <c r="R490" s="363" t="s">
        <v>785</v>
      </c>
      <c r="S490" s="363"/>
      <c r="T490" s="365">
        <v>13.793841795402404</v>
      </c>
      <c r="U490" s="366">
        <v>20</v>
      </c>
      <c r="V490" s="367">
        <v>45931</v>
      </c>
      <c r="W490" s="367"/>
      <c r="X490" s="363" t="s">
        <v>2899</v>
      </c>
      <c r="Y490" s="363" t="s">
        <v>692</v>
      </c>
      <c r="Z490" s="363"/>
      <c r="AA490" s="363" t="s">
        <v>856</v>
      </c>
      <c r="AB490" s="363"/>
      <c r="AC490" s="363"/>
      <c r="AD490" s="363" t="s">
        <v>304</v>
      </c>
      <c r="AE490" s="367">
        <v>45069</v>
      </c>
      <c r="AF490" s="362" t="s">
        <v>2582</v>
      </c>
      <c r="AG490" s="364">
        <v>1.2646613739989269E-3</v>
      </c>
      <c r="AH490" s="364">
        <v>1.2143757880314285E-3</v>
      </c>
      <c r="AI490" s="364">
        <v>0.37480248333373534</v>
      </c>
      <c r="AJ490" s="362" t="s">
        <v>0</v>
      </c>
      <c r="AK490" s="368">
        <v>117.18082465772704</v>
      </c>
      <c r="AL490" s="364">
        <v>4.0000000000000001E-3</v>
      </c>
      <c r="AM490" s="369">
        <v>10</v>
      </c>
      <c r="AN490" s="370">
        <v>15</v>
      </c>
      <c r="AO490" s="371" t="s">
        <v>3071</v>
      </c>
      <c r="AP490" s="371" t="s">
        <v>0</v>
      </c>
      <c r="AQ490" s="371" t="s">
        <v>386</v>
      </c>
      <c r="AR490" s="372" t="s">
        <v>0</v>
      </c>
      <c r="AS490" s="372"/>
      <c r="AT490" s="363"/>
    </row>
    <row r="491" spans="1:46" x14ac:dyDescent="0.3">
      <c r="A491" s="363" t="s">
        <v>995</v>
      </c>
      <c r="B491" s="363" t="s">
        <v>294</v>
      </c>
      <c r="C491" s="363" t="s">
        <v>295</v>
      </c>
      <c r="D491" s="363" t="s">
        <v>778</v>
      </c>
      <c r="E491" s="363" t="s">
        <v>297</v>
      </c>
      <c r="F491" s="363" t="s">
        <v>452</v>
      </c>
      <c r="G491" s="363" t="s">
        <v>453</v>
      </c>
      <c r="H491" s="363" t="s">
        <v>3079</v>
      </c>
      <c r="I491" s="363" t="s">
        <v>992</v>
      </c>
      <c r="J491" s="363" t="s">
        <v>996</v>
      </c>
      <c r="K491" s="363" t="s">
        <v>782</v>
      </c>
      <c r="L491" s="364">
        <v>18.397167463486202</v>
      </c>
      <c r="M491" s="365">
        <v>10</v>
      </c>
      <c r="N491" s="364">
        <v>16.554883243687552</v>
      </c>
      <c r="O491" s="363" t="s">
        <v>3136</v>
      </c>
      <c r="P491" s="363" t="s">
        <v>3068</v>
      </c>
      <c r="Q491" s="363" t="s">
        <v>300</v>
      </c>
      <c r="R491" s="363" t="s">
        <v>785</v>
      </c>
      <c r="S491" s="363"/>
      <c r="T491" s="365">
        <v>13.793841795402404</v>
      </c>
      <c r="U491" s="363">
        <v>20</v>
      </c>
      <c r="V491" s="367">
        <v>45931</v>
      </c>
      <c r="W491" s="367"/>
      <c r="X491" s="363" t="s">
        <v>2899</v>
      </c>
      <c r="Y491" s="363" t="s">
        <v>692</v>
      </c>
      <c r="Z491" s="363"/>
      <c r="AA491" s="363" t="s">
        <v>856</v>
      </c>
      <c r="AB491" s="363"/>
      <c r="AC491" s="363"/>
      <c r="AD491" s="363" t="s">
        <v>304</v>
      </c>
      <c r="AE491" s="367">
        <v>45069</v>
      </c>
      <c r="AF491" s="363" t="s">
        <v>2582</v>
      </c>
      <c r="AG491" s="364">
        <v>2.7624295483427959E-3</v>
      </c>
      <c r="AH491" s="364">
        <v>2.6525895616172526E-3</v>
      </c>
      <c r="AI491" s="364">
        <v>0.81868986911451835</v>
      </c>
      <c r="AJ491" s="363" t="s">
        <v>0</v>
      </c>
      <c r="AK491" s="368">
        <v>39.989093153978743</v>
      </c>
      <c r="AL491" s="364">
        <v>8.5000000000000006E-3</v>
      </c>
      <c r="AM491" s="369">
        <v>10</v>
      </c>
      <c r="AN491" s="363">
        <v>15</v>
      </c>
      <c r="AO491" s="371" t="s">
        <v>3071</v>
      </c>
      <c r="AP491" s="371" t="s">
        <v>0</v>
      </c>
      <c r="AQ491" s="371" t="s">
        <v>386</v>
      </c>
      <c r="AR491" s="372" t="s">
        <v>0</v>
      </c>
      <c r="AS491" s="363"/>
      <c r="AT491" s="363"/>
    </row>
    <row r="492" spans="1:46" x14ac:dyDescent="0.3">
      <c r="A492" s="362" t="s">
        <v>998</v>
      </c>
      <c r="B492" s="363" t="s">
        <v>294</v>
      </c>
      <c r="C492" s="363" t="s">
        <v>295</v>
      </c>
      <c r="D492" s="363" t="s">
        <v>778</v>
      </c>
      <c r="E492" s="363" t="s">
        <v>297</v>
      </c>
      <c r="F492" s="363" t="s">
        <v>452</v>
      </c>
      <c r="G492" s="363" t="s">
        <v>453</v>
      </c>
      <c r="H492" s="363" t="s">
        <v>3079</v>
      </c>
      <c r="I492" s="363" t="s">
        <v>992</v>
      </c>
      <c r="J492" s="363" t="s">
        <v>999</v>
      </c>
      <c r="K492" s="363" t="s">
        <v>782</v>
      </c>
      <c r="L492" s="364">
        <v>18.397167463486202</v>
      </c>
      <c r="M492" s="365">
        <v>10</v>
      </c>
      <c r="N492" s="364">
        <v>16.554883243687552</v>
      </c>
      <c r="O492" s="363" t="s">
        <v>3137</v>
      </c>
      <c r="P492" s="363" t="s">
        <v>3068</v>
      </c>
      <c r="Q492" s="363" t="s">
        <v>300</v>
      </c>
      <c r="R492" s="363" t="s">
        <v>785</v>
      </c>
      <c r="S492" s="363"/>
      <c r="T492" s="365">
        <v>13.793841795402404</v>
      </c>
      <c r="U492" s="366">
        <v>20</v>
      </c>
      <c r="V492" s="367">
        <v>45931</v>
      </c>
      <c r="W492" s="367"/>
      <c r="X492" s="363" t="s">
        <v>2899</v>
      </c>
      <c r="Y492" s="363" t="s">
        <v>692</v>
      </c>
      <c r="Z492" s="363"/>
      <c r="AA492" s="363" t="s">
        <v>856</v>
      </c>
      <c r="AB492" s="363"/>
      <c r="AC492" s="363"/>
      <c r="AD492" s="363" t="s">
        <v>304</v>
      </c>
      <c r="AE492" s="367">
        <v>45069</v>
      </c>
      <c r="AF492" s="362" t="s">
        <v>2582</v>
      </c>
      <c r="AG492" s="364">
        <v>2.7624295483427959E-3</v>
      </c>
      <c r="AH492" s="364">
        <v>2.6525895616172526E-3</v>
      </c>
      <c r="AI492" s="364">
        <v>0.81868986911451835</v>
      </c>
      <c r="AJ492" s="362" t="s">
        <v>0</v>
      </c>
      <c r="AK492" s="368">
        <v>39.989093153978743</v>
      </c>
      <c r="AL492" s="364">
        <v>8.5000000000000006E-3</v>
      </c>
      <c r="AM492" s="369">
        <v>10</v>
      </c>
      <c r="AN492" s="370">
        <v>15</v>
      </c>
      <c r="AO492" s="371" t="s">
        <v>3071</v>
      </c>
      <c r="AP492" s="371" t="s">
        <v>0</v>
      </c>
      <c r="AQ492" s="371" t="s">
        <v>386</v>
      </c>
      <c r="AR492" s="372" t="s">
        <v>0</v>
      </c>
      <c r="AS492" s="372"/>
      <c r="AT492" s="363"/>
    </row>
    <row r="493" spans="1:46" x14ac:dyDescent="0.3">
      <c r="A493" s="362" t="s">
        <v>1001</v>
      </c>
      <c r="B493" s="363" t="s">
        <v>308</v>
      </c>
      <c r="C493" s="363" t="s">
        <v>295</v>
      </c>
      <c r="D493" s="363" t="s">
        <v>778</v>
      </c>
      <c r="E493" s="363" t="s">
        <v>297</v>
      </c>
      <c r="F493" s="363" t="s">
        <v>452</v>
      </c>
      <c r="G493" s="363" t="s">
        <v>453</v>
      </c>
      <c r="H493" s="363" t="s">
        <v>3079</v>
      </c>
      <c r="I493" s="363" t="s">
        <v>992</v>
      </c>
      <c r="J493" s="363" t="s">
        <v>993</v>
      </c>
      <c r="K493" s="363" t="s">
        <v>782</v>
      </c>
      <c r="L493" s="364">
        <v>10.942548461551953</v>
      </c>
      <c r="M493" s="365">
        <v>10</v>
      </c>
      <c r="N493" s="364">
        <v>9.8532899579820441</v>
      </c>
      <c r="O493" s="363" t="s">
        <v>3135</v>
      </c>
      <c r="P493" s="363" t="s">
        <v>3068</v>
      </c>
      <c r="Q493" s="363" t="s">
        <v>300</v>
      </c>
      <c r="R493" s="363" t="s">
        <v>785</v>
      </c>
      <c r="S493" s="363"/>
      <c r="T493" s="365">
        <v>13.793841795402404</v>
      </c>
      <c r="U493" s="366">
        <v>20</v>
      </c>
      <c r="V493" s="367">
        <v>45931</v>
      </c>
      <c r="W493" s="367"/>
      <c r="X493" s="363" t="s">
        <v>2899</v>
      </c>
      <c r="Y493" s="363" t="s">
        <v>692</v>
      </c>
      <c r="Z493" s="363"/>
      <c r="AA493" s="363" t="s">
        <v>856</v>
      </c>
      <c r="AB493" s="363"/>
      <c r="AC493" s="363"/>
      <c r="AD493" s="363" t="s">
        <v>304</v>
      </c>
      <c r="AE493" s="367">
        <v>45069</v>
      </c>
      <c r="AF493" s="362" t="s">
        <v>2582</v>
      </c>
      <c r="AG493" s="364">
        <v>1.6906493033637488E-3</v>
      </c>
      <c r="AH493" s="364">
        <v>1.6235547948931662E-3</v>
      </c>
      <c r="AI493" s="364">
        <v>0.49882172926436474</v>
      </c>
      <c r="AJ493" s="362" t="s">
        <v>0</v>
      </c>
      <c r="AK493" s="368">
        <v>83.595176948634673</v>
      </c>
      <c r="AL493" s="364">
        <v>5.0000000000000001E-3</v>
      </c>
      <c r="AM493" s="369">
        <v>10</v>
      </c>
      <c r="AN493" s="370">
        <v>15</v>
      </c>
      <c r="AO493" s="371" t="s">
        <v>3071</v>
      </c>
      <c r="AP493" s="371" t="s">
        <v>0</v>
      </c>
      <c r="AQ493" s="371" t="s">
        <v>386</v>
      </c>
      <c r="AR493" s="372" t="s">
        <v>0</v>
      </c>
      <c r="AS493" s="372"/>
      <c r="AT493" s="363"/>
    </row>
    <row r="494" spans="1:46" x14ac:dyDescent="0.3">
      <c r="A494" s="362" t="s">
        <v>1002</v>
      </c>
      <c r="B494" s="363" t="s">
        <v>308</v>
      </c>
      <c r="C494" s="363" t="s">
        <v>295</v>
      </c>
      <c r="D494" s="363" t="s">
        <v>778</v>
      </c>
      <c r="E494" s="363" t="s">
        <v>297</v>
      </c>
      <c r="F494" s="363" t="s">
        <v>452</v>
      </c>
      <c r="G494" s="363" t="s">
        <v>453</v>
      </c>
      <c r="H494" s="363" t="s">
        <v>3079</v>
      </c>
      <c r="I494" s="363" t="s">
        <v>992</v>
      </c>
      <c r="J494" s="363" t="s">
        <v>996</v>
      </c>
      <c r="K494" s="363" t="s">
        <v>782</v>
      </c>
      <c r="L494" s="364">
        <v>21.478269285477683</v>
      </c>
      <c r="M494" s="365">
        <v>10</v>
      </c>
      <c r="N494" s="364">
        <v>19.340249285532185</v>
      </c>
      <c r="O494" s="363" t="s">
        <v>3136</v>
      </c>
      <c r="P494" s="363" t="s">
        <v>3068</v>
      </c>
      <c r="Q494" s="363" t="s">
        <v>300</v>
      </c>
      <c r="R494" s="363" t="s">
        <v>785</v>
      </c>
      <c r="S494" s="363"/>
      <c r="T494" s="365">
        <v>13.793841795402404</v>
      </c>
      <c r="U494" s="366">
        <v>20</v>
      </c>
      <c r="V494" s="367">
        <v>45931</v>
      </c>
      <c r="W494" s="367"/>
      <c r="X494" s="363" t="s">
        <v>2899</v>
      </c>
      <c r="Y494" s="363" t="s">
        <v>692</v>
      </c>
      <c r="Z494" s="363"/>
      <c r="AA494" s="363" t="s">
        <v>856</v>
      </c>
      <c r="AB494" s="363"/>
      <c r="AC494" s="363"/>
      <c r="AD494" s="363" t="s">
        <v>304</v>
      </c>
      <c r="AE494" s="367">
        <v>45069</v>
      </c>
      <c r="AF494" s="362" t="s">
        <v>2582</v>
      </c>
      <c r="AG494" s="364">
        <v>3.3184427862064767E-3</v>
      </c>
      <c r="AH494" s="364">
        <v>3.1867482430594815E-3</v>
      </c>
      <c r="AI494" s="364">
        <v>0.97909801032474975</v>
      </c>
      <c r="AJ494" s="362" t="s">
        <v>0</v>
      </c>
      <c r="AK494" s="368">
        <v>29.842772857774978</v>
      </c>
      <c r="AL494" s="364">
        <v>1E-3</v>
      </c>
      <c r="AM494" s="369">
        <v>10</v>
      </c>
      <c r="AN494" s="370">
        <v>15</v>
      </c>
      <c r="AO494" s="371" t="s">
        <v>3071</v>
      </c>
      <c r="AP494" s="371" t="s">
        <v>0</v>
      </c>
      <c r="AQ494" s="371" t="s">
        <v>386</v>
      </c>
      <c r="AR494" s="372" t="s">
        <v>0</v>
      </c>
      <c r="AS494" s="372"/>
      <c r="AT494" s="363"/>
    </row>
    <row r="495" spans="1:46" x14ac:dyDescent="0.3">
      <c r="A495" s="362" t="s">
        <v>1003</v>
      </c>
      <c r="B495" s="363" t="s">
        <v>308</v>
      </c>
      <c r="C495" s="363" t="s">
        <v>295</v>
      </c>
      <c r="D495" s="363" t="s">
        <v>778</v>
      </c>
      <c r="E495" s="363" t="s">
        <v>297</v>
      </c>
      <c r="F495" s="363" t="s">
        <v>452</v>
      </c>
      <c r="G495" s="363" t="s">
        <v>453</v>
      </c>
      <c r="H495" s="363" t="s">
        <v>3079</v>
      </c>
      <c r="I495" s="363" t="s">
        <v>992</v>
      </c>
      <c r="J495" s="363" t="s">
        <v>999</v>
      </c>
      <c r="K495" s="363" t="s">
        <v>782</v>
      </c>
      <c r="L495" s="364">
        <v>21.478269285477683</v>
      </c>
      <c r="M495" s="365">
        <v>10</v>
      </c>
      <c r="N495" s="364">
        <v>19.340249285532185</v>
      </c>
      <c r="O495" s="363" t="s">
        <v>3137</v>
      </c>
      <c r="P495" s="363" t="s">
        <v>3068</v>
      </c>
      <c r="Q495" s="363" t="s">
        <v>300</v>
      </c>
      <c r="R495" s="363" t="s">
        <v>785</v>
      </c>
      <c r="S495" s="363"/>
      <c r="T495" s="365">
        <v>13.793841795402404</v>
      </c>
      <c r="U495" s="366">
        <v>20</v>
      </c>
      <c r="V495" s="367">
        <v>45931</v>
      </c>
      <c r="W495" s="367"/>
      <c r="X495" s="363" t="s">
        <v>2899</v>
      </c>
      <c r="Y495" s="363" t="s">
        <v>692</v>
      </c>
      <c r="Z495" s="363"/>
      <c r="AA495" s="363" t="s">
        <v>856</v>
      </c>
      <c r="AB495" s="363"/>
      <c r="AC495" s="363"/>
      <c r="AD495" s="363" t="s">
        <v>304</v>
      </c>
      <c r="AE495" s="367">
        <v>45069</v>
      </c>
      <c r="AF495" s="362" t="s">
        <v>2582</v>
      </c>
      <c r="AG495" s="364">
        <v>3.3184427862064767E-3</v>
      </c>
      <c r="AH495" s="364">
        <v>3.1867482430594815E-3</v>
      </c>
      <c r="AI495" s="364">
        <v>0.97909801032474975</v>
      </c>
      <c r="AJ495" s="362" t="s">
        <v>0</v>
      </c>
      <c r="AK495" s="368">
        <v>29.842772857774978</v>
      </c>
      <c r="AL495" s="364">
        <v>1E-3</v>
      </c>
      <c r="AM495" s="369">
        <v>10</v>
      </c>
      <c r="AN495" s="370">
        <v>15</v>
      </c>
      <c r="AO495" s="371" t="s">
        <v>3071</v>
      </c>
      <c r="AP495" s="371" t="s">
        <v>0</v>
      </c>
      <c r="AQ495" s="371" t="s">
        <v>386</v>
      </c>
      <c r="AR495" s="372" t="s">
        <v>0</v>
      </c>
      <c r="AS495" s="372"/>
      <c r="AT495" s="363"/>
    </row>
    <row r="496" spans="1:46" x14ac:dyDescent="0.3">
      <c r="A496" s="362" t="s">
        <v>1004</v>
      </c>
      <c r="B496" s="363" t="s">
        <v>310</v>
      </c>
      <c r="C496" s="363" t="s">
        <v>295</v>
      </c>
      <c r="D496" s="363" t="s">
        <v>778</v>
      </c>
      <c r="E496" s="363" t="s">
        <v>297</v>
      </c>
      <c r="F496" s="363" t="s">
        <v>452</v>
      </c>
      <c r="G496" s="363" t="s">
        <v>453</v>
      </c>
      <c r="H496" s="363" t="s">
        <v>3079</v>
      </c>
      <c r="I496" s="363" t="s">
        <v>992</v>
      </c>
      <c r="J496" s="363" t="s">
        <v>993</v>
      </c>
      <c r="K496" s="363" t="s">
        <v>782</v>
      </c>
      <c r="L496" s="364">
        <v>10.942548461551953</v>
      </c>
      <c r="M496" s="365">
        <v>10</v>
      </c>
      <c r="N496" s="364">
        <v>9.8532899579820441</v>
      </c>
      <c r="O496" s="363" t="s">
        <v>3135</v>
      </c>
      <c r="P496" s="363" t="s">
        <v>3068</v>
      </c>
      <c r="Q496" s="363" t="s">
        <v>300</v>
      </c>
      <c r="R496" s="363" t="s">
        <v>785</v>
      </c>
      <c r="S496" s="363"/>
      <c r="T496" s="365">
        <v>13.793841795402404</v>
      </c>
      <c r="U496" s="366">
        <v>20</v>
      </c>
      <c r="V496" s="367">
        <v>45931</v>
      </c>
      <c r="W496" s="367"/>
      <c r="X496" s="363" t="s">
        <v>2899</v>
      </c>
      <c r="Y496" s="363" t="s">
        <v>692</v>
      </c>
      <c r="Z496" s="363"/>
      <c r="AA496" s="363" t="s">
        <v>856</v>
      </c>
      <c r="AB496" s="363"/>
      <c r="AC496" s="363"/>
      <c r="AD496" s="363" t="s">
        <v>304</v>
      </c>
      <c r="AE496" s="367">
        <v>45069</v>
      </c>
      <c r="AF496" s="362" t="s">
        <v>2582</v>
      </c>
      <c r="AG496" s="364">
        <v>1.6906493033637488E-3</v>
      </c>
      <c r="AH496" s="364">
        <v>1.6235547948931662E-3</v>
      </c>
      <c r="AI496" s="364">
        <v>0.49882172926436474</v>
      </c>
      <c r="AJ496" s="362" t="s">
        <v>0</v>
      </c>
      <c r="AK496" s="368">
        <v>83.595176948634673</v>
      </c>
      <c r="AL496" s="364">
        <v>5.0000000000000001E-3</v>
      </c>
      <c r="AM496" s="369">
        <v>10</v>
      </c>
      <c r="AN496" s="370">
        <v>15</v>
      </c>
      <c r="AO496" s="371" t="s">
        <v>3071</v>
      </c>
      <c r="AP496" s="371" t="s">
        <v>0</v>
      </c>
      <c r="AQ496" s="371" t="s">
        <v>386</v>
      </c>
      <c r="AR496" s="372" t="s">
        <v>0</v>
      </c>
      <c r="AS496" s="372"/>
      <c r="AT496" s="363"/>
    </row>
    <row r="497" spans="1:46" x14ac:dyDescent="0.3">
      <c r="A497" s="362" t="s">
        <v>1005</v>
      </c>
      <c r="B497" s="363" t="s">
        <v>310</v>
      </c>
      <c r="C497" s="363" t="s">
        <v>295</v>
      </c>
      <c r="D497" s="363" t="s">
        <v>778</v>
      </c>
      <c r="E497" s="363" t="s">
        <v>297</v>
      </c>
      <c r="F497" s="363" t="s">
        <v>452</v>
      </c>
      <c r="G497" s="363" t="s">
        <v>453</v>
      </c>
      <c r="H497" s="363" t="s">
        <v>3079</v>
      </c>
      <c r="I497" s="363" t="s">
        <v>992</v>
      </c>
      <c r="J497" s="363" t="s">
        <v>996</v>
      </c>
      <c r="K497" s="363" t="s">
        <v>782</v>
      </c>
      <c r="L497" s="364">
        <v>21.478269285477683</v>
      </c>
      <c r="M497" s="365">
        <v>10</v>
      </c>
      <c r="N497" s="364">
        <v>19.340249285532185</v>
      </c>
      <c r="O497" s="363" t="s">
        <v>3136</v>
      </c>
      <c r="P497" s="363" t="s">
        <v>3068</v>
      </c>
      <c r="Q497" s="363" t="s">
        <v>300</v>
      </c>
      <c r="R497" s="363" t="s">
        <v>785</v>
      </c>
      <c r="S497" s="363"/>
      <c r="T497" s="365">
        <v>13.793841795402404</v>
      </c>
      <c r="U497" s="366">
        <v>20</v>
      </c>
      <c r="V497" s="367">
        <v>45931</v>
      </c>
      <c r="W497" s="367"/>
      <c r="X497" s="363" t="s">
        <v>2899</v>
      </c>
      <c r="Y497" s="363" t="s">
        <v>692</v>
      </c>
      <c r="Z497" s="363"/>
      <c r="AA497" s="363" t="s">
        <v>856</v>
      </c>
      <c r="AB497" s="363"/>
      <c r="AC497" s="363"/>
      <c r="AD497" s="363" t="s">
        <v>304</v>
      </c>
      <c r="AE497" s="367">
        <v>45069</v>
      </c>
      <c r="AF497" s="362" t="s">
        <v>2582</v>
      </c>
      <c r="AG497" s="364">
        <v>3.3184427862064767E-3</v>
      </c>
      <c r="AH497" s="364">
        <v>3.1867482430594815E-3</v>
      </c>
      <c r="AI497" s="364">
        <v>0.97909801032474975</v>
      </c>
      <c r="AJ497" s="362" t="s">
        <v>0</v>
      </c>
      <c r="AK497" s="368">
        <v>29.842772857774978</v>
      </c>
      <c r="AL497" s="364">
        <v>1E-3</v>
      </c>
      <c r="AM497" s="369">
        <v>10</v>
      </c>
      <c r="AN497" s="370">
        <v>15</v>
      </c>
      <c r="AO497" s="371" t="s">
        <v>3071</v>
      </c>
      <c r="AP497" s="371" t="s">
        <v>0</v>
      </c>
      <c r="AQ497" s="371" t="s">
        <v>386</v>
      </c>
      <c r="AR497" s="372" t="s">
        <v>0</v>
      </c>
      <c r="AS497" s="372"/>
      <c r="AT497" s="363"/>
    </row>
    <row r="498" spans="1:46" x14ac:dyDescent="0.3">
      <c r="A498" s="363" t="s">
        <v>1006</v>
      </c>
      <c r="B498" s="363" t="s">
        <v>310</v>
      </c>
      <c r="C498" s="363" t="s">
        <v>295</v>
      </c>
      <c r="D498" s="363" t="s">
        <v>778</v>
      </c>
      <c r="E498" s="363" t="s">
        <v>297</v>
      </c>
      <c r="F498" s="363" t="s">
        <v>452</v>
      </c>
      <c r="G498" s="363" t="s">
        <v>453</v>
      </c>
      <c r="H498" s="363" t="s">
        <v>3079</v>
      </c>
      <c r="I498" s="363" t="s">
        <v>992</v>
      </c>
      <c r="J498" s="363" t="s">
        <v>999</v>
      </c>
      <c r="K498" s="363" t="s">
        <v>782</v>
      </c>
      <c r="L498" s="364">
        <v>21.478269285477683</v>
      </c>
      <c r="M498" s="365">
        <v>10</v>
      </c>
      <c r="N498" s="364">
        <v>19.340249285532185</v>
      </c>
      <c r="O498" s="363" t="s">
        <v>3137</v>
      </c>
      <c r="P498" s="363" t="s">
        <v>3068</v>
      </c>
      <c r="Q498" s="363" t="s">
        <v>300</v>
      </c>
      <c r="R498" s="363" t="s">
        <v>785</v>
      </c>
      <c r="S498" s="363"/>
      <c r="T498" s="365">
        <v>13.793841795402404</v>
      </c>
      <c r="U498" s="363">
        <v>20</v>
      </c>
      <c r="V498" s="367">
        <v>45931</v>
      </c>
      <c r="W498" s="367"/>
      <c r="X498" s="363" t="s">
        <v>2899</v>
      </c>
      <c r="Y498" s="363" t="s">
        <v>692</v>
      </c>
      <c r="Z498" s="363"/>
      <c r="AA498" s="363" t="s">
        <v>856</v>
      </c>
      <c r="AB498" s="363"/>
      <c r="AC498" s="363"/>
      <c r="AD498" s="363" t="s">
        <v>304</v>
      </c>
      <c r="AE498" s="367">
        <v>45069</v>
      </c>
      <c r="AF498" s="363" t="s">
        <v>2582</v>
      </c>
      <c r="AG498" s="364">
        <v>3.3184427862064767E-3</v>
      </c>
      <c r="AH498" s="364">
        <v>3.1867482430594815E-3</v>
      </c>
      <c r="AI498" s="364">
        <v>0.97909801032474975</v>
      </c>
      <c r="AJ498" s="363" t="s">
        <v>0</v>
      </c>
      <c r="AK498" s="368">
        <v>29.842772857774978</v>
      </c>
      <c r="AL498" s="364">
        <v>1E-3</v>
      </c>
      <c r="AM498" s="369">
        <v>10</v>
      </c>
      <c r="AN498" s="363">
        <v>15</v>
      </c>
      <c r="AO498" s="371" t="s">
        <v>3071</v>
      </c>
      <c r="AP498" s="371" t="s">
        <v>0</v>
      </c>
      <c r="AQ498" s="371" t="s">
        <v>386</v>
      </c>
      <c r="AR498" s="372" t="s">
        <v>0</v>
      </c>
      <c r="AS498" s="363"/>
      <c r="AT498" s="363"/>
    </row>
    <row r="499" spans="1:46" x14ac:dyDescent="0.3">
      <c r="A499" s="362" t="s">
        <v>1007</v>
      </c>
      <c r="B499" s="363" t="s">
        <v>294</v>
      </c>
      <c r="C499" s="363" t="s">
        <v>295</v>
      </c>
      <c r="D499" s="363" t="s">
        <v>778</v>
      </c>
      <c r="E499" s="363" t="s">
        <v>297</v>
      </c>
      <c r="F499" s="363" t="s">
        <v>452</v>
      </c>
      <c r="G499" s="363" t="s">
        <v>453</v>
      </c>
      <c r="H499" s="363" t="s">
        <v>3108</v>
      </c>
      <c r="I499" s="363" t="s">
        <v>992</v>
      </c>
      <c r="J499" s="363" t="s">
        <v>993</v>
      </c>
      <c r="K499" s="363" t="s">
        <v>782</v>
      </c>
      <c r="L499" s="364">
        <v>3.9200368677138679</v>
      </c>
      <c r="M499" s="365">
        <v>10</v>
      </c>
      <c r="N499" s="364">
        <v>3.51</v>
      </c>
      <c r="O499" s="363" t="s">
        <v>3138</v>
      </c>
      <c r="P499" s="363" t="s">
        <v>3068</v>
      </c>
      <c r="Q499" s="363" t="s">
        <v>300</v>
      </c>
      <c r="R499" s="363" t="s">
        <v>905</v>
      </c>
      <c r="S499" s="363"/>
      <c r="T499" s="365">
        <v>8.94</v>
      </c>
      <c r="U499" s="366">
        <v>20</v>
      </c>
      <c r="V499" s="367">
        <v>45200</v>
      </c>
      <c r="W499" s="367"/>
      <c r="X499" s="363" t="s">
        <v>2899</v>
      </c>
      <c r="Y499" s="363" t="s">
        <v>692</v>
      </c>
      <c r="Z499" s="363"/>
      <c r="AA499" s="363" t="s">
        <v>856</v>
      </c>
      <c r="AB499" s="363"/>
      <c r="AC499" s="363"/>
      <c r="AD499" s="363" t="s">
        <v>360</v>
      </c>
      <c r="AE499" s="367"/>
      <c r="AF499" s="362"/>
      <c r="AG499" s="364">
        <v>1.4608211435964947E-3</v>
      </c>
      <c r="AH499" s="364">
        <v>1.5255538064177484E-3</v>
      </c>
      <c r="AI499" s="364">
        <v>0.59960084654770884</v>
      </c>
      <c r="AJ499" s="362" t="s">
        <v>0</v>
      </c>
      <c r="AK499" s="368">
        <v>65.961713728407872</v>
      </c>
      <c r="AL499" s="364">
        <v>4.261151132779104E-3</v>
      </c>
      <c r="AM499" s="369">
        <v>10</v>
      </c>
      <c r="AN499" s="370">
        <v>15</v>
      </c>
      <c r="AO499" s="371" t="s">
        <v>3071</v>
      </c>
      <c r="AP499" s="371" t="s">
        <v>0</v>
      </c>
      <c r="AQ499" s="371" t="s">
        <v>386</v>
      </c>
      <c r="AR499" s="372" t="s">
        <v>0</v>
      </c>
      <c r="AS499" s="372"/>
      <c r="AT499" s="363"/>
    </row>
    <row r="500" spans="1:46" x14ac:dyDescent="0.3">
      <c r="A500" s="362" t="s">
        <v>1008</v>
      </c>
      <c r="B500" s="363" t="s">
        <v>294</v>
      </c>
      <c r="C500" s="363" t="s">
        <v>295</v>
      </c>
      <c r="D500" s="363" t="s">
        <v>778</v>
      </c>
      <c r="E500" s="363" t="s">
        <v>297</v>
      </c>
      <c r="F500" s="363" t="s">
        <v>452</v>
      </c>
      <c r="G500" s="363" t="s">
        <v>453</v>
      </c>
      <c r="H500" s="363" t="s">
        <v>3108</v>
      </c>
      <c r="I500" s="363" t="s">
        <v>992</v>
      </c>
      <c r="J500" s="363" t="s">
        <v>996</v>
      </c>
      <c r="K500" s="363" t="s">
        <v>782</v>
      </c>
      <c r="L500" s="364">
        <v>4.0148113002493364</v>
      </c>
      <c r="M500" s="365">
        <v>10</v>
      </c>
      <c r="N500" s="364">
        <v>3.59</v>
      </c>
      <c r="O500" s="363" t="s">
        <v>3139</v>
      </c>
      <c r="P500" s="363" t="s">
        <v>3068</v>
      </c>
      <c r="Q500" s="363" t="s">
        <v>300</v>
      </c>
      <c r="R500" s="363" t="s">
        <v>905</v>
      </c>
      <c r="S500" s="363"/>
      <c r="T500" s="365">
        <v>8.94</v>
      </c>
      <c r="U500" s="366">
        <v>20</v>
      </c>
      <c r="V500" s="367">
        <v>45200</v>
      </c>
      <c r="W500" s="367"/>
      <c r="X500" s="363" t="s">
        <v>2899</v>
      </c>
      <c r="Y500" s="363" t="s">
        <v>692</v>
      </c>
      <c r="Z500" s="363"/>
      <c r="AA500" s="363" t="s">
        <v>856</v>
      </c>
      <c r="AB500" s="363"/>
      <c r="AC500" s="363"/>
      <c r="AD500" s="363" t="s">
        <v>360</v>
      </c>
      <c r="AE500" s="367"/>
      <c r="AF500" s="362"/>
      <c r="AG500" s="364">
        <v>2.9119997805757453E-3</v>
      </c>
      <c r="AH500" s="364">
        <v>3.0410378224728454E-3</v>
      </c>
      <c r="AI500" s="364">
        <v>1.1952438813154573</v>
      </c>
      <c r="AJ500" s="362" t="s">
        <v>181</v>
      </c>
      <c r="AK500" s="368">
        <v>19.491439932200855</v>
      </c>
      <c r="AL500" s="364">
        <v>8.4941754971478451E-3</v>
      </c>
      <c r="AM500" s="369">
        <v>10</v>
      </c>
      <c r="AN500" s="370">
        <v>15</v>
      </c>
      <c r="AO500" s="371" t="s">
        <v>3071</v>
      </c>
      <c r="AP500" s="371" t="s">
        <v>0</v>
      </c>
      <c r="AQ500" s="371" t="s">
        <v>386</v>
      </c>
      <c r="AR500" s="372" t="s">
        <v>0</v>
      </c>
      <c r="AS500" s="372"/>
      <c r="AT500" s="363"/>
    </row>
    <row r="501" spans="1:46" x14ac:dyDescent="0.3">
      <c r="A501" s="362" t="s">
        <v>1009</v>
      </c>
      <c r="B501" s="363" t="s">
        <v>294</v>
      </c>
      <c r="C501" s="363" t="s">
        <v>295</v>
      </c>
      <c r="D501" s="363" t="s">
        <v>778</v>
      </c>
      <c r="E501" s="363" t="s">
        <v>297</v>
      </c>
      <c r="F501" s="363" t="s">
        <v>452</v>
      </c>
      <c r="G501" s="363" t="s">
        <v>453</v>
      </c>
      <c r="H501" s="363" t="s">
        <v>3108</v>
      </c>
      <c r="I501" s="363" t="s">
        <v>992</v>
      </c>
      <c r="J501" s="363" t="s">
        <v>999</v>
      </c>
      <c r="K501" s="363" t="s">
        <v>782</v>
      </c>
      <c r="L501" s="364">
        <v>4.0148113002493364</v>
      </c>
      <c r="M501" s="365">
        <v>10</v>
      </c>
      <c r="N501" s="364">
        <v>3.59</v>
      </c>
      <c r="O501" s="363" t="s">
        <v>3140</v>
      </c>
      <c r="P501" s="363" t="s">
        <v>3068</v>
      </c>
      <c r="Q501" s="363" t="s">
        <v>300</v>
      </c>
      <c r="R501" s="363" t="s">
        <v>905</v>
      </c>
      <c r="S501" s="363"/>
      <c r="T501" s="365">
        <v>8.94</v>
      </c>
      <c r="U501" s="366">
        <v>20</v>
      </c>
      <c r="V501" s="367">
        <v>45200</v>
      </c>
      <c r="W501" s="367"/>
      <c r="X501" s="363" t="s">
        <v>2899</v>
      </c>
      <c r="Y501" s="363" t="s">
        <v>692</v>
      </c>
      <c r="Z501" s="363"/>
      <c r="AA501" s="363" t="s">
        <v>856</v>
      </c>
      <c r="AB501" s="363"/>
      <c r="AC501" s="363"/>
      <c r="AD501" s="363" t="s">
        <v>360</v>
      </c>
      <c r="AE501" s="367"/>
      <c r="AF501" s="362"/>
      <c r="AG501" s="364">
        <v>2.2511887384320064E-3</v>
      </c>
      <c r="AH501" s="364">
        <v>2.3509445793100702E-3</v>
      </c>
      <c r="AI501" s="364">
        <v>0.92401090935697949</v>
      </c>
      <c r="AJ501" s="362" t="s">
        <v>0</v>
      </c>
      <c r="AK501" s="368">
        <v>33.222902104749714</v>
      </c>
      <c r="AL501" s="364">
        <v>6.5666187027196912E-3</v>
      </c>
      <c r="AM501" s="369">
        <v>10</v>
      </c>
      <c r="AN501" s="370">
        <v>15</v>
      </c>
      <c r="AO501" s="371" t="s">
        <v>3071</v>
      </c>
      <c r="AP501" s="371" t="s">
        <v>0</v>
      </c>
      <c r="AQ501" s="371" t="s">
        <v>386</v>
      </c>
      <c r="AR501" s="372" t="s">
        <v>0</v>
      </c>
      <c r="AS501" s="372"/>
      <c r="AT501" s="363"/>
    </row>
    <row r="502" spans="1:46" x14ac:dyDescent="0.3">
      <c r="A502" s="362" t="s">
        <v>1010</v>
      </c>
      <c r="B502" s="363" t="s">
        <v>308</v>
      </c>
      <c r="C502" s="363" t="s">
        <v>295</v>
      </c>
      <c r="D502" s="363" t="s">
        <v>778</v>
      </c>
      <c r="E502" s="363" t="s">
        <v>297</v>
      </c>
      <c r="F502" s="363" t="s">
        <v>452</v>
      </c>
      <c r="G502" s="363" t="s">
        <v>453</v>
      </c>
      <c r="H502" s="363" t="s">
        <v>3108</v>
      </c>
      <c r="I502" s="363" t="s">
        <v>992</v>
      </c>
      <c r="J502" s="363" t="s">
        <v>993</v>
      </c>
      <c r="K502" s="363" t="s">
        <v>782</v>
      </c>
      <c r="L502" s="364">
        <v>5.5439033275615124</v>
      </c>
      <c r="M502" s="365">
        <v>10</v>
      </c>
      <c r="N502" s="364">
        <v>4.96</v>
      </c>
      <c r="O502" s="363" t="s">
        <v>3138</v>
      </c>
      <c r="P502" s="363" t="s">
        <v>3068</v>
      </c>
      <c r="Q502" s="363" t="s">
        <v>300</v>
      </c>
      <c r="R502" s="363" t="s">
        <v>905</v>
      </c>
      <c r="S502" s="363"/>
      <c r="T502" s="365">
        <v>8.94</v>
      </c>
      <c r="U502" s="366">
        <v>20</v>
      </c>
      <c r="V502" s="367">
        <v>45200</v>
      </c>
      <c r="W502" s="367"/>
      <c r="X502" s="363" t="s">
        <v>2899</v>
      </c>
      <c r="Y502" s="363" t="s">
        <v>692</v>
      </c>
      <c r="Z502" s="363"/>
      <c r="AA502" s="363" t="s">
        <v>856</v>
      </c>
      <c r="AB502" s="363"/>
      <c r="AC502" s="363"/>
      <c r="AD502" s="363" t="s">
        <v>360</v>
      </c>
      <c r="AE502" s="367"/>
      <c r="AF502" s="362"/>
      <c r="AG502" s="364">
        <v>2.2101160941608981E-3</v>
      </c>
      <c r="AH502" s="364">
        <v>2.3080519027616131E-3</v>
      </c>
      <c r="AI502" s="364">
        <v>0.90715245109680065</v>
      </c>
      <c r="AJ502" s="362" t="s">
        <v>0</v>
      </c>
      <c r="AK502" s="368">
        <v>34.347425274196667</v>
      </c>
      <c r="AL502" s="364">
        <v>6.4468116028366888E-3</v>
      </c>
      <c r="AM502" s="369">
        <v>10</v>
      </c>
      <c r="AN502" s="370">
        <v>15</v>
      </c>
      <c r="AO502" s="371" t="s">
        <v>3071</v>
      </c>
      <c r="AP502" s="371" t="s">
        <v>0</v>
      </c>
      <c r="AQ502" s="371" t="s">
        <v>386</v>
      </c>
      <c r="AR502" s="372" t="s">
        <v>0</v>
      </c>
      <c r="AS502" s="372"/>
      <c r="AT502" s="363"/>
    </row>
    <row r="503" spans="1:46" x14ac:dyDescent="0.3">
      <c r="A503" s="362" t="s">
        <v>1011</v>
      </c>
      <c r="B503" s="363" t="s">
        <v>308</v>
      </c>
      <c r="C503" s="363" t="s">
        <v>295</v>
      </c>
      <c r="D503" s="363" t="s">
        <v>778</v>
      </c>
      <c r="E503" s="363" t="s">
        <v>297</v>
      </c>
      <c r="F503" s="363" t="s">
        <v>452</v>
      </c>
      <c r="G503" s="363" t="s">
        <v>453</v>
      </c>
      <c r="H503" s="363" t="s">
        <v>3108</v>
      </c>
      <c r="I503" s="363" t="s">
        <v>992</v>
      </c>
      <c r="J503" s="363" t="s">
        <v>996</v>
      </c>
      <c r="K503" s="363" t="s">
        <v>782</v>
      </c>
      <c r="L503" s="364">
        <v>7.1448052113416987</v>
      </c>
      <c r="M503" s="365">
        <v>10</v>
      </c>
      <c r="N503" s="364">
        <v>6.39</v>
      </c>
      <c r="O503" s="363" t="s">
        <v>3139</v>
      </c>
      <c r="P503" s="363" t="s">
        <v>3068</v>
      </c>
      <c r="Q503" s="363" t="s">
        <v>300</v>
      </c>
      <c r="R503" s="363" t="s">
        <v>905</v>
      </c>
      <c r="S503" s="363"/>
      <c r="T503" s="365">
        <v>8.94</v>
      </c>
      <c r="U503" s="366">
        <v>20</v>
      </c>
      <c r="V503" s="367">
        <v>45200</v>
      </c>
      <c r="W503" s="367"/>
      <c r="X503" s="363" t="s">
        <v>2899</v>
      </c>
      <c r="Y503" s="363" t="s">
        <v>692</v>
      </c>
      <c r="Z503" s="363"/>
      <c r="AA503" s="363" t="s">
        <v>856</v>
      </c>
      <c r="AB503" s="363"/>
      <c r="AC503" s="363"/>
      <c r="AD503" s="363" t="s">
        <v>360</v>
      </c>
      <c r="AE503" s="367"/>
      <c r="AF503" s="362"/>
      <c r="AG503" s="364">
        <v>4.3406718322470013E-3</v>
      </c>
      <c r="AH503" s="364">
        <v>4.5330179297595188E-3</v>
      </c>
      <c r="AI503" s="364">
        <v>1.7816489832515756</v>
      </c>
      <c r="AJ503" s="362" t="s">
        <v>181</v>
      </c>
      <c r="AK503" s="368">
        <v>4.0947630107533834</v>
      </c>
      <c r="AL503" s="364">
        <v>1.2661549140413227E-2</v>
      </c>
      <c r="AM503" s="369">
        <v>10</v>
      </c>
      <c r="AN503" s="370">
        <v>15</v>
      </c>
      <c r="AO503" s="371" t="s">
        <v>3071</v>
      </c>
      <c r="AP503" s="371" t="s">
        <v>0</v>
      </c>
      <c r="AQ503" s="371" t="s">
        <v>386</v>
      </c>
      <c r="AR503" s="372" t="s">
        <v>0</v>
      </c>
      <c r="AS503" s="372"/>
      <c r="AT503" s="363"/>
    </row>
    <row r="504" spans="1:46" x14ac:dyDescent="0.3">
      <c r="A504" s="362" t="s">
        <v>1012</v>
      </c>
      <c r="B504" s="363" t="s">
        <v>308</v>
      </c>
      <c r="C504" s="363" t="s">
        <v>295</v>
      </c>
      <c r="D504" s="363" t="s">
        <v>778</v>
      </c>
      <c r="E504" s="363" t="s">
        <v>297</v>
      </c>
      <c r="F504" s="363" t="s">
        <v>452</v>
      </c>
      <c r="G504" s="363" t="s">
        <v>453</v>
      </c>
      <c r="H504" s="363" t="s">
        <v>3108</v>
      </c>
      <c r="I504" s="363" t="s">
        <v>992</v>
      </c>
      <c r="J504" s="363" t="s">
        <v>999</v>
      </c>
      <c r="K504" s="363" t="s">
        <v>782</v>
      </c>
      <c r="L504" s="364">
        <v>7.1448052113416987</v>
      </c>
      <c r="M504" s="365">
        <v>10</v>
      </c>
      <c r="N504" s="364">
        <v>6.39</v>
      </c>
      <c r="O504" s="363" t="s">
        <v>3140</v>
      </c>
      <c r="P504" s="363" t="s">
        <v>3068</v>
      </c>
      <c r="Q504" s="363" t="s">
        <v>300</v>
      </c>
      <c r="R504" s="363" t="s">
        <v>905</v>
      </c>
      <c r="S504" s="363"/>
      <c r="T504" s="365">
        <v>8.94</v>
      </c>
      <c r="U504" s="366">
        <v>20</v>
      </c>
      <c r="V504" s="367">
        <v>45200</v>
      </c>
      <c r="W504" s="367"/>
      <c r="X504" s="363" t="s">
        <v>2899</v>
      </c>
      <c r="Y504" s="363" t="s">
        <v>692</v>
      </c>
      <c r="Z504" s="363"/>
      <c r="AA504" s="363" t="s">
        <v>856</v>
      </c>
      <c r="AB504" s="363"/>
      <c r="AC504" s="363"/>
      <c r="AD504" s="363" t="s">
        <v>360</v>
      </c>
      <c r="AE504" s="367"/>
      <c r="AF504" s="362"/>
      <c r="AG504" s="364">
        <v>3.371051499424012E-3</v>
      </c>
      <c r="AH504" s="364">
        <v>3.5204312787500787E-3</v>
      </c>
      <c r="AI504" s="364">
        <v>1.3836637987277642</v>
      </c>
      <c r="AJ504" s="362" t="s">
        <v>181</v>
      </c>
      <c r="AK504" s="368">
        <v>13.121319669160304</v>
      </c>
      <c r="AL504" s="364">
        <v>9.8332092045589105E-3</v>
      </c>
      <c r="AM504" s="369">
        <v>10</v>
      </c>
      <c r="AN504" s="370">
        <v>15</v>
      </c>
      <c r="AO504" s="371" t="s">
        <v>3071</v>
      </c>
      <c r="AP504" s="371" t="s">
        <v>0</v>
      </c>
      <c r="AQ504" s="371" t="s">
        <v>386</v>
      </c>
      <c r="AR504" s="372" t="s">
        <v>0</v>
      </c>
      <c r="AS504" s="372"/>
      <c r="AT504" s="363"/>
    </row>
    <row r="505" spans="1:46" x14ac:dyDescent="0.3">
      <c r="A505" s="362" t="s">
        <v>1013</v>
      </c>
      <c r="B505" s="363" t="s">
        <v>310</v>
      </c>
      <c r="C505" s="363" t="s">
        <v>295</v>
      </c>
      <c r="D505" s="363" t="s">
        <v>778</v>
      </c>
      <c r="E505" s="363" t="s">
        <v>297</v>
      </c>
      <c r="F505" s="363" t="s">
        <v>452</v>
      </c>
      <c r="G505" s="363" t="s">
        <v>453</v>
      </c>
      <c r="H505" s="363" t="s">
        <v>3108</v>
      </c>
      <c r="I505" s="363" t="s">
        <v>992</v>
      </c>
      <c r="J505" s="363" t="s">
        <v>993</v>
      </c>
      <c r="K505" s="363" t="s">
        <v>782</v>
      </c>
      <c r="L505" s="364">
        <v>5.5439033275615124</v>
      </c>
      <c r="M505" s="365">
        <v>10</v>
      </c>
      <c r="N505" s="364">
        <v>4.96</v>
      </c>
      <c r="O505" s="363" t="s">
        <v>3138</v>
      </c>
      <c r="P505" s="363" t="s">
        <v>3068</v>
      </c>
      <c r="Q505" s="363" t="s">
        <v>300</v>
      </c>
      <c r="R505" s="363" t="s">
        <v>905</v>
      </c>
      <c r="S505" s="363"/>
      <c r="T505" s="365">
        <v>8.94</v>
      </c>
      <c r="U505" s="366">
        <v>20</v>
      </c>
      <c r="V505" s="367">
        <v>45200</v>
      </c>
      <c r="W505" s="367"/>
      <c r="X505" s="363" t="s">
        <v>2899</v>
      </c>
      <c r="Y505" s="363" t="s">
        <v>692</v>
      </c>
      <c r="Z505" s="363"/>
      <c r="AA505" s="363" t="s">
        <v>856</v>
      </c>
      <c r="AB505" s="363"/>
      <c r="AC505" s="363"/>
      <c r="AD505" s="363" t="s">
        <v>360</v>
      </c>
      <c r="AE505" s="367"/>
      <c r="AF505" s="362"/>
      <c r="AG505" s="364">
        <v>2.8977855177114396E-3</v>
      </c>
      <c r="AH505" s="364">
        <v>3.0261936898333922E-3</v>
      </c>
      <c r="AI505" s="364">
        <v>1.1894095708772165</v>
      </c>
      <c r="AJ505" s="362" t="s">
        <v>181</v>
      </c>
      <c r="AK505" s="368">
        <v>19.720901261894774</v>
      </c>
      <c r="AL505" s="364">
        <v>8.4527131165057223E-3</v>
      </c>
      <c r="AM505" s="369">
        <v>10</v>
      </c>
      <c r="AN505" s="370">
        <v>15</v>
      </c>
      <c r="AO505" s="371" t="s">
        <v>3071</v>
      </c>
      <c r="AP505" s="371" t="s">
        <v>0</v>
      </c>
      <c r="AQ505" s="371" t="s">
        <v>386</v>
      </c>
      <c r="AR505" s="372" t="s">
        <v>0</v>
      </c>
      <c r="AS505" s="372"/>
      <c r="AT505" s="363"/>
    </row>
    <row r="506" spans="1:46" x14ac:dyDescent="0.3">
      <c r="A506" s="362" t="s">
        <v>1014</v>
      </c>
      <c r="B506" s="363" t="s">
        <v>310</v>
      </c>
      <c r="C506" s="363" t="s">
        <v>295</v>
      </c>
      <c r="D506" s="363" t="s">
        <v>778</v>
      </c>
      <c r="E506" s="363" t="s">
        <v>297</v>
      </c>
      <c r="F506" s="363" t="s">
        <v>452</v>
      </c>
      <c r="G506" s="363" t="s">
        <v>453</v>
      </c>
      <c r="H506" s="363" t="s">
        <v>3108</v>
      </c>
      <c r="I506" s="363" t="s">
        <v>992</v>
      </c>
      <c r="J506" s="363" t="s">
        <v>996</v>
      </c>
      <c r="K506" s="363" t="s">
        <v>782</v>
      </c>
      <c r="L506" s="364">
        <v>7.1448052113416987</v>
      </c>
      <c r="M506" s="365">
        <v>10</v>
      </c>
      <c r="N506" s="364">
        <v>6.39</v>
      </c>
      <c r="O506" s="363" t="s">
        <v>3139</v>
      </c>
      <c r="P506" s="363" t="s">
        <v>3068</v>
      </c>
      <c r="Q506" s="363" t="s">
        <v>300</v>
      </c>
      <c r="R506" s="363" t="s">
        <v>905</v>
      </c>
      <c r="S506" s="363"/>
      <c r="T506" s="365">
        <v>8.94</v>
      </c>
      <c r="U506" s="366">
        <v>20</v>
      </c>
      <c r="V506" s="367">
        <v>45200</v>
      </c>
      <c r="W506" s="367"/>
      <c r="X506" s="363" t="s">
        <v>2899</v>
      </c>
      <c r="Y506" s="363" t="s">
        <v>692</v>
      </c>
      <c r="Z506" s="363"/>
      <c r="AA506" s="363" t="s">
        <v>856</v>
      </c>
      <c r="AB506" s="363"/>
      <c r="AC506" s="363"/>
      <c r="AD506" s="363" t="s">
        <v>360</v>
      </c>
      <c r="AE506" s="367"/>
      <c r="AF506" s="362"/>
      <c r="AG506" s="364">
        <v>5.6417348261650303E-3</v>
      </c>
      <c r="AH506" s="364">
        <v>5.891734300659179E-3</v>
      </c>
      <c r="AI506" s="364">
        <v>2.315676352710728</v>
      </c>
      <c r="AJ506" s="362" t="s">
        <v>181</v>
      </c>
      <c r="AK506" s="368">
        <v>-3.1424514229359533</v>
      </c>
      <c r="AL506" s="364">
        <v>1.64566927653895E-2</v>
      </c>
      <c r="AM506" s="369">
        <v>10</v>
      </c>
      <c r="AN506" s="370">
        <v>15</v>
      </c>
      <c r="AO506" s="371" t="s">
        <v>3071</v>
      </c>
      <c r="AP506" s="371" t="s">
        <v>0</v>
      </c>
      <c r="AQ506" s="371" t="s">
        <v>386</v>
      </c>
      <c r="AR506" s="372" t="s">
        <v>0</v>
      </c>
      <c r="AS506" s="372"/>
      <c r="AT506" s="363"/>
    </row>
    <row r="507" spans="1:46" x14ac:dyDescent="0.3">
      <c r="A507" s="362" t="s">
        <v>1015</v>
      </c>
      <c r="B507" s="363" t="s">
        <v>310</v>
      </c>
      <c r="C507" s="363" t="s">
        <v>295</v>
      </c>
      <c r="D507" s="363" t="s">
        <v>778</v>
      </c>
      <c r="E507" s="363" t="s">
        <v>297</v>
      </c>
      <c r="F507" s="363" t="s">
        <v>452</v>
      </c>
      <c r="G507" s="363" t="s">
        <v>453</v>
      </c>
      <c r="H507" s="363" t="s">
        <v>3108</v>
      </c>
      <c r="I507" s="363" t="s">
        <v>992</v>
      </c>
      <c r="J507" s="363" t="s">
        <v>999</v>
      </c>
      <c r="K507" s="363" t="s">
        <v>782</v>
      </c>
      <c r="L507" s="364">
        <v>7.1448052113416987</v>
      </c>
      <c r="M507" s="365">
        <v>10</v>
      </c>
      <c r="N507" s="364">
        <v>6.39</v>
      </c>
      <c r="O507" s="363" t="s">
        <v>3140</v>
      </c>
      <c r="P507" s="363" t="s">
        <v>3068</v>
      </c>
      <c r="Q507" s="363" t="s">
        <v>300</v>
      </c>
      <c r="R507" s="363" t="s">
        <v>905</v>
      </c>
      <c r="S507" s="363"/>
      <c r="T507" s="365">
        <v>8.94</v>
      </c>
      <c r="U507" s="366">
        <v>20</v>
      </c>
      <c r="V507" s="367">
        <v>45200</v>
      </c>
      <c r="W507" s="367"/>
      <c r="X507" s="363" t="s">
        <v>2899</v>
      </c>
      <c r="Y507" s="363" t="s">
        <v>692</v>
      </c>
      <c r="Z507" s="363"/>
      <c r="AA507" s="363" t="s">
        <v>856</v>
      </c>
      <c r="AB507" s="363"/>
      <c r="AC507" s="363"/>
      <c r="AD507" s="363" t="s">
        <v>360</v>
      </c>
      <c r="AE507" s="367"/>
      <c r="AF507" s="362"/>
      <c r="AG507" s="364">
        <v>4.387552491024938E-3</v>
      </c>
      <c r="AH507" s="364">
        <v>4.5819759885605948E-3</v>
      </c>
      <c r="AI507" s="364">
        <v>1.8008913681343406</v>
      </c>
      <c r="AJ507" s="362" t="s">
        <v>181</v>
      </c>
      <c r="AK507" s="368">
        <v>3.7594447797254285</v>
      </c>
      <c r="AL507" s="364">
        <v>1.2798297963588941E-2</v>
      </c>
      <c r="AM507" s="369">
        <v>10</v>
      </c>
      <c r="AN507" s="370">
        <v>15</v>
      </c>
      <c r="AO507" s="371" t="s">
        <v>3071</v>
      </c>
      <c r="AP507" s="371" t="s">
        <v>0</v>
      </c>
      <c r="AQ507" s="371" t="s">
        <v>386</v>
      </c>
      <c r="AR507" s="372" t="s">
        <v>0</v>
      </c>
      <c r="AS507" s="372"/>
      <c r="AT507" s="363"/>
    </row>
    <row r="508" spans="1:46" x14ac:dyDescent="0.3">
      <c r="A508" s="362" t="s">
        <v>1016</v>
      </c>
      <c r="B508" s="363" t="s">
        <v>294</v>
      </c>
      <c r="C508" s="363" t="s">
        <v>295</v>
      </c>
      <c r="D508" s="363" t="s">
        <v>778</v>
      </c>
      <c r="E508" s="363" t="s">
        <v>297</v>
      </c>
      <c r="F508" s="363" t="s">
        <v>452</v>
      </c>
      <c r="G508" s="363" t="s">
        <v>453</v>
      </c>
      <c r="H508" s="363" t="s">
        <v>3086</v>
      </c>
      <c r="I508" s="363" t="s">
        <v>992</v>
      </c>
      <c r="J508" s="363" t="s">
        <v>999</v>
      </c>
      <c r="K508" s="363" t="s">
        <v>782</v>
      </c>
      <c r="L508" s="364">
        <v>21.07</v>
      </c>
      <c r="M508" s="365">
        <v>10</v>
      </c>
      <c r="N508" s="364">
        <v>18.89</v>
      </c>
      <c r="O508" s="363" t="s">
        <v>3141</v>
      </c>
      <c r="P508" s="363" t="s">
        <v>3068</v>
      </c>
      <c r="Q508" s="363" t="s">
        <v>300</v>
      </c>
      <c r="R508" s="363" t="s">
        <v>811</v>
      </c>
      <c r="S508" s="363"/>
      <c r="T508" s="365">
        <v>13.793841795402404</v>
      </c>
      <c r="U508" s="366">
        <v>20</v>
      </c>
      <c r="V508" s="367">
        <v>45200</v>
      </c>
      <c r="W508" s="367"/>
      <c r="X508" s="363" t="s">
        <v>2899</v>
      </c>
      <c r="Y508" s="363" t="s">
        <v>692</v>
      </c>
      <c r="Z508" s="363"/>
      <c r="AA508" s="363" t="s">
        <v>856</v>
      </c>
      <c r="AB508" s="363"/>
      <c r="AC508" s="363"/>
      <c r="AD508" s="363" t="s">
        <v>304</v>
      </c>
      <c r="AE508" s="367">
        <v>45146</v>
      </c>
      <c r="AF508" s="362" t="s">
        <v>3088</v>
      </c>
      <c r="AG508" s="364">
        <v>3.0199240659942875E-3</v>
      </c>
      <c r="AH508" s="364">
        <v>2.8936195228086311E-3</v>
      </c>
      <c r="AI508" s="364">
        <v>0.91158395898090161</v>
      </c>
      <c r="AJ508" s="362" t="s">
        <v>0</v>
      </c>
      <c r="AK508" s="368">
        <v>32.91467667181093</v>
      </c>
      <c r="AL508" s="364">
        <v>0.01</v>
      </c>
      <c r="AM508" s="369">
        <v>10</v>
      </c>
      <c r="AN508" s="370">
        <v>15</v>
      </c>
      <c r="AO508" s="371" t="s">
        <v>3071</v>
      </c>
      <c r="AP508" s="371" t="s">
        <v>0</v>
      </c>
      <c r="AQ508" s="371" t="s">
        <v>386</v>
      </c>
      <c r="AR508" s="372" t="s">
        <v>0</v>
      </c>
      <c r="AS508" s="372"/>
      <c r="AT508" s="363"/>
    </row>
    <row r="509" spans="1:46" x14ac:dyDescent="0.3">
      <c r="A509" s="362" t="s">
        <v>1017</v>
      </c>
      <c r="B509" s="363" t="s">
        <v>294</v>
      </c>
      <c r="C509" s="363" t="s">
        <v>295</v>
      </c>
      <c r="D509" s="363" t="s">
        <v>778</v>
      </c>
      <c r="E509" s="363" t="s">
        <v>297</v>
      </c>
      <c r="F509" s="363" t="s">
        <v>452</v>
      </c>
      <c r="G509" s="363" t="s">
        <v>453</v>
      </c>
      <c r="H509" s="363" t="s">
        <v>3086</v>
      </c>
      <c r="I509" s="363" t="s">
        <v>992</v>
      </c>
      <c r="J509" s="363" t="s">
        <v>996</v>
      </c>
      <c r="K509" s="363" t="s">
        <v>782</v>
      </c>
      <c r="L509" s="364">
        <v>27.04</v>
      </c>
      <c r="M509" s="365">
        <v>10</v>
      </c>
      <c r="N509" s="364">
        <v>24.25</v>
      </c>
      <c r="O509" s="363" t="s">
        <v>3142</v>
      </c>
      <c r="P509" s="363" t="s">
        <v>3068</v>
      </c>
      <c r="Q509" s="363" t="s">
        <v>300</v>
      </c>
      <c r="R509" s="363" t="s">
        <v>811</v>
      </c>
      <c r="S509" s="363"/>
      <c r="T509" s="365">
        <v>13.793841795402404</v>
      </c>
      <c r="U509" s="366">
        <v>20</v>
      </c>
      <c r="V509" s="367">
        <v>45200</v>
      </c>
      <c r="W509" s="367"/>
      <c r="X509" s="363" t="s">
        <v>2899</v>
      </c>
      <c r="Y509" s="363" t="s">
        <v>692</v>
      </c>
      <c r="Z509" s="363"/>
      <c r="AA509" s="363" t="s">
        <v>856</v>
      </c>
      <c r="AB509" s="363"/>
      <c r="AC509" s="363"/>
      <c r="AD509" s="363" t="s">
        <v>304</v>
      </c>
      <c r="AE509" s="367">
        <v>45146</v>
      </c>
      <c r="AF509" s="362" t="s">
        <v>3088</v>
      </c>
      <c r="AG509" s="364">
        <v>0</v>
      </c>
      <c r="AH509" s="364">
        <v>3.7134147657086657E-3</v>
      </c>
      <c r="AI509" s="364">
        <v>1.1698460377324165</v>
      </c>
      <c r="AJ509" s="362" t="s">
        <v>181</v>
      </c>
      <c r="AK509" s="368">
        <v>20.35172981756654</v>
      </c>
      <c r="AL509" s="364">
        <v>1.2500000000000001E-2</v>
      </c>
      <c r="AM509" s="369">
        <v>10</v>
      </c>
      <c r="AN509" s="370">
        <v>15</v>
      </c>
      <c r="AO509" s="371" t="s">
        <v>3071</v>
      </c>
      <c r="AP509" s="371" t="s">
        <v>0</v>
      </c>
      <c r="AQ509" s="371" t="s">
        <v>386</v>
      </c>
      <c r="AR509" s="372" t="s">
        <v>0</v>
      </c>
      <c r="AS509" s="372"/>
      <c r="AT509" s="363"/>
    </row>
    <row r="510" spans="1:46" x14ac:dyDescent="0.3">
      <c r="A510" s="362" t="s">
        <v>1018</v>
      </c>
      <c r="B510" s="363" t="s">
        <v>294</v>
      </c>
      <c r="C510" s="363" t="s">
        <v>295</v>
      </c>
      <c r="D510" s="363" t="s">
        <v>778</v>
      </c>
      <c r="E510" s="363" t="s">
        <v>297</v>
      </c>
      <c r="F510" s="363" t="s">
        <v>452</v>
      </c>
      <c r="G510" s="363" t="s">
        <v>453</v>
      </c>
      <c r="H510" s="363" t="s">
        <v>3086</v>
      </c>
      <c r="I510" s="363" t="s">
        <v>992</v>
      </c>
      <c r="J510" s="363" t="s">
        <v>993</v>
      </c>
      <c r="K510" s="363" t="s">
        <v>782</v>
      </c>
      <c r="L510" s="364">
        <v>13.67</v>
      </c>
      <c r="M510" s="365">
        <v>10</v>
      </c>
      <c r="N510" s="364">
        <v>12.26</v>
      </c>
      <c r="O510" s="363" t="s">
        <v>3143</v>
      </c>
      <c r="P510" s="363" t="s">
        <v>3068</v>
      </c>
      <c r="Q510" s="363" t="s">
        <v>300</v>
      </c>
      <c r="R510" s="363" t="s">
        <v>811</v>
      </c>
      <c r="S510" s="363"/>
      <c r="T510" s="365">
        <v>13.793841795402404</v>
      </c>
      <c r="U510" s="366">
        <v>20</v>
      </c>
      <c r="V510" s="367">
        <v>45200</v>
      </c>
      <c r="W510" s="367"/>
      <c r="X510" s="363" t="s">
        <v>2899</v>
      </c>
      <c r="Y510" s="363" t="s">
        <v>692</v>
      </c>
      <c r="Z510" s="363"/>
      <c r="AA510" s="363" t="s">
        <v>856</v>
      </c>
      <c r="AB510" s="363"/>
      <c r="AC510" s="363"/>
      <c r="AD510" s="363" t="s">
        <v>304</v>
      </c>
      <c r="AE510" s="367">
        <v>45146</v>
      </c>
      <c r="AF510" s="362" t="s">
        <v>3088</v>
      </c>
      <c r="AG510" s="364">
        <v>1.9593528538775929E-3</v>
      </c>
      <c r="AH510" s="364">
        <v>1.8774053738282752E-3</v>
      </c>
      <c r="AI510" s="364">
        <v>0.59144355703864337</v>
      </c>
      <c r="AJ510" s="362" t="s">
        <v>0</v>
      </c>
      <c r="AK510" s="368">
        <v>63.717233636902698</v>
      </c>
      <c r="AL510" s="364">
        <v>6.4999999999999997E-3</v>
      </c>
      <c r="AM510" s="369">
        <v>10</v>
      </c>
      <c r="AN510" s="370">
        <v>15</v>
      </c>
      <c r="AO510" s="371" t="s">
        <v>3071</v>
      </c>
      <c r="AP510" s="371" t="s">
        <v>0</v>
      </c>
      <c r="AQ510" s="371" t="s">
        <v>386</v>
      </c>
      <c r="AR510" s="372" t="s">
        <v>0</v>
      </c>
      <c r="AS510" s="372"/>
      <c r="AT510" s="363"/>
    </row>
    <row r="511" spans="1:46" x14ac:dyDescent="0.3">
      <c r="A511" s="362" t="s">
        <v>1019</v>
      </c>
      <c r="B511" s="363" t="s">
        <v>308</v>
      </c>
      <c r="C511" s="363" t="s">
        <v>295</v>
      </c>
      <c r="D511" s="363" t="s">
        <v>778</v>
      </c>
      <c r="E511" s="363" t="s">
        <v>297</v>
      </c>
      <c r="F511" s="363" t="s">
        <v>452</v>
      </c>
      <c r="G511" s="363" t="s">
        <v>453</v>
      </c>
      <c r="H511" s="363" t="s">
        <v>3086</v>
      </c>
      <c r="I511" s="363" t="s">
        <v>992</v>
      </c>
      <c r="J511" s="363" t="s">
        <v>999</v>
      </c>
      <c r="K511" s="363" t="s">
        <v>782</v>
      </c>
      <c r="L511" s="364">
        <v>27.94</v>
      </c>
      <c r="M511" s="365">
        <v>10</v>
      </c>
      <c r="N511" s="364">
        <v>25.05</v>
      </c>
      <c r="O511" s="363" t="s">
        <v>3141</v>
      </c>
      <c r="P511" s="363" t="s">
        <v>3068</v>
      </c>
      <c r="Q511" s="363" t="s">
        <v>300</v>
      </c>
      <c r="R511" s="363" t="s">
        <v>811</v>
      </c>
      <c r="S511" s="363"/>
      <c r="T511" s="365">
        <v>13.793841795402404</v>
      </c>
      <c r="U511" s="366">
        <v>20</v>
      </c>
      <c r="V511" s="367">
        <v>45200</v>
      </c>
      <c r="W511" s="367"/>
      <c r="X511" s="363" t="s">
        <v>2899</v>
      </c>
      <c r="Y511" s="363" t="s">
        <v>692</v>
      </c>
      <c r="Z511" s="363"/>
      <c r="AA511" s="363" t="s">
        <v>856</v>
      </c>
      <c r="AB511" s="363"/>
      <c r="AC511" s="363"/>
      <c r="AD511" s="363" t="s">
        <v>304</v>
      </c>
      <c r="AE511" s="367">
        <v>45146</v>
      </c>
      <c r="AF511" s="362" t="s">
        <v>3088</v>
      </c>
      <c r="AG511" s="364">
        <v>0</v>
      </c>
      <c r="AH511" s="364">
        <v>3.8369403471298562E-3</v>
      </c>
      <c r="AI511" s="364">
        <v>1.2087606005005198</v>
      </c>
      <c r="AJ511" s="362" t="s">
        <v>181</v>
      </c>
      <c r="AK511" s="368">
        <v>18.924153239287723</v>
      </c>
      <c r="AL511" s="364">
        <v>1.2999999999999999E-2</v>
      </c>
      <c r="AM511" s="369">
        <v>10</v>
      </c>
      <c r="AN511" s="370">
        <v>15</v>
      </c>
      <c r="AO511" s="371" t="s">
        <v>3071</v>
      </c>
      <c r="AP511" s="371" t="s">
        <v>0</v>
      </c>
      <c r="AQ511" s="371" t="s">
        <v>386</v>
      </c>
      <c r="AR511" s="372" t="s">
        <v>0</v>
      </c>
      <c r="AS511" s="372"/>
      <c r="AT511" s="363"/>
    </row>
    <row r="512" spans="1:46" x14ac:dyDescent="0.3">
      <c r="A512" s="362" t="s">
        <v>1020</v>
      </c>
      <c r="B512" s="363" t="s">
        <v>308</v>
      </c>
      <c r="C512" s="363" t="s">
        <v>295</v>
      </c>
      <c r="D512" s="363" t="s">
        <v>778</v>
      </c>
      <c r="E512" s="363" t="s">
        <v>297</v>
      </c>
      <c r="F512" s="363" t="s">
        <v>452</v>
      </c>
      <c r="G512" s="363" t="s">
        <v>453</v>
      </c>
      <c r="H512" s="363" t="s">
        <v>3086</v>
      </c>
      <c r="I512" s="363" t="s">
        <v>992</v>
      </c>
      <c r="J512" s="363" t="s">
        <v>996</v>
      </c>
      <c r="K512" s="363" t="s">
        <v>782</v>
      </c>
      <c r="L512" s="364">
        <v>35.58</v>
      </c>
      <c r="M512" s="365">
        <v>10</v>
      </c>
      <c r="N512" s="364">
        <v>31.9</v>
      </c>
      <c r="O512" s="363" t="s">
        <v>3142</v>
      </c>
      <c r="P512" s="363" t="s">
        <v>3068</v>
      </c>
      <c r="Q512" s="363" t="s">
        <v>300</v>
      </c>
      <c r="R512" s="363" t="s">
        <v>811</v>
      </c>
      <c r="S512" s="363"/>
      <c r="T512" s="365">
        <v>13.793841795402404</v>
      </c>
      <c r="U512" s="366">
        <v>20</v>
      </c>
      <c r="V512" s="367">
        <v>45200</v>
      </c>
      <c r="W512" s="367"/>
      <c r="X512" s="363" t="s">
        <v>2899</v>
      </c>
      <c r="Y512" s="363" t="s">
        <v>692</v>
      </c>
      <c r="Z512" s="363"/>
      <c r="AA512" s="363" t="s">
        <v>856</v>
      </c>
      <c r="AB512" s="363"/>
      <c r="AC512" s="363"/>
      <c r="AD512" s="363" t="s">
        <v>304</v>
      </c>
      <c r="AE512" s="367">
        <v>45146</v>
      </c>
      <c r="AF512" s="362" t="s">
        <v>3088</v>
      </c>
      <c r="AG512" s="364">
        <v>0</v>
      </c>
      <c r="AH512" s="364">
        <v>4.8858898781496641E-3</v>
      </c>
      <c r="AI512" s="364">
        <v>1.5392137090453766</v>
      </c>
      <c r="AJ512" s="362" t="s">
        <v>181</v>
      </c>
      <c r="AK512" s="368">
        <v>9.7106055923638888</v>
      </c>
      <c r="AL512" s="364">
        <v>1.6500000000000001E-2</v>
      </c>
      <c r="AM512" s="369">
        <v>10</v>
      </c>
      <c r="AN512" s="370">
        <v>15</v>
      </c>
      <c r="AO512" s="371" t="s">
        <v>3071</v>
      </c>
      <c r="AP512" s="371" t="s">
        <v>0</v>
      </c>
      <c r="AQ512" s="371" t="s">
        <v>386</v>
      </c>
      <c r="AR512" s="372" t="s">
        <v>0</v>
      </c>
      <c r="AS512" s="372"/>
      <c r="AT512" s="363"/>
    </row>
    <row r="513" spans="1:46" x14ac:dyDescent="0.3">
      <c r="A513" s="362" t="s">
        <v>1021</v>
      </c>
      <c r="B513" s="363" t="s">
        <v>308</v>
      </c>
      <c r="C513" s="363" t="s">
        <v>295</v>
      </c>
      <c r="D513" s="363" t="s">
        <v>778</v>
      </c>
      <c r="E513" s="363" t="s">
        <v>297</v>
      </c>
      <c r="F513" s="363" t="s">
        <v>452</v>
      </c>
      <c r="G513" s="363" t="s">
        <v>453</v>
      </c>
      <c r="H513" s="363" t="s">
        <v>3086</v>
      </c>
      <c r="I513" s="363" t="s">
        <v>992</v>
      </c>
      <c r="J513" s="363" t="s">
        <v>993</v>
      </c>
      <c r="K513" s="363" t="s">
        <v>782</v>
      </c>
      <c r="L513" s="364">
        <v>18.37</v>
      </c>
      <c r="M513" s="365">
        <v>10</v>
      </c>
      <c r="N513" s="364">
        <v>16.47</v>
      </c>
      <c r="O513" s="363" t="s">
        <v>3143</v>
      </c>
      <c r="P513" s="363" t="s">
        <v>3068</v>
      </c>
      <c r="Q513" s="363" t="s">
        <v>300</v>
      </c>
      <c r="R513" s="363" t="s">
        <v>811</v>
      </c>
      <c r="S513" s="363"/>
      <c r="T513" s="365">
        <v>13.793841795402404</v>
      </c>
      <c r="U513" s="366">
        <v>20</v>
      </c>
      <c r="V513" s="367">
        <v>45200</v>
      </c>
      <c r="W513" s="367"/>
      <c r="X513" s="363" t="s">
        <v>2899</v>
      </c>
      <c r="Y513" s="363" t="s">
        <v>692</v>
      </c>
      <c r="Z513" s="363"/>
      <c r="AA513" s="363" t="s">
        <v>856</v>
      </c>
      <c r="AB513" s="363"/>
      <c r="AC513" s="363"/>
      <c r="AD513" s="363" t="s">
        <v>304</v>
      </c>
      <c r="AE513" s="367">
        <v>45146</v>
      </c>
      <c r="AF513" s="362" t="s">
        <v>3088</v>
      </c>
      <c r="AG513" s="364">
        <v>2.6334327237736667E-3</v>
      </c>
      <c r="AH513" s="364">
        <v>2.5232926970982341E-3</v>
      </c>
      <c r="AI513" s="364">
        <v>0.79491900312304031</v>
      </c>
      <c r="AJ513" s="362" t="s">
        <v>0</v>
      </c>
      <c r="AK513" s="368">
        <v>41.266419839784376</v>
      </c>
      <c r="AL513" s="364">
        <v>8.5000000000000006E-3</v>
      </c>
      <c r="AM513" s="369">
        <v>10</v>
      </c>
      <c r="AN513" s="370">
        <v>15</v>
      </c>
      <c r="AO513" s="371" t="s">
        <v>3071</v>
      </c>
      <c r="AP513" s="371" t="s">
        <v>0</v>
      </c>
      <c r="AQ513" s="371" t="s">
        <v>386</v>
      </c>
      <c r="AR513" s="372" t="s">
        <v>0</v>
      </c>
      <c r="AS513" s="372"/>
      <c r="AT513" s="363"/>
    </row>
    <row r="514" spans="1:46" x14ac:dyDescent="0.3">
      <c r="A514" s="362" t="s">
        <v>1022</v>
      </c>
      <c r="B514" s="363" t="s">
        <v>310</v>
      </c>
      <c r="C514" s="363" t="s">
        <v>295</v>
      </c>
      <c r="D514" s="363" t="s">
        <v>778</v>
      </c>
      <c r="E514" s="363" t="s">
        <v>297</v>
      </c>
      <c r="F514" s="363" t="s">
        <v>452</v>
      </c>
      <c r="G514" s="363" t="s">
        <v>453</v>
      </c>
      <c r="H514" s="363" t="s">
        <v>3086</v>
      </c>
      <c r="I514" s="363" t="s">
        <v>992</v>
      </c>
      <c r="J514" s="363" t="s">
        <v>999</v>
      </c>
      <c r="K514" s="363" t="s">
        <v>782</v>
      </c>
      <c r="L514" s="364">
        <v>33.19</v>
      </c>
      <c r="M514" s="365">
        <v>10</v>
      </c>
      <c r="N514" s="364">
        <v>29.76</v>
      </c>
      <c r="O514" s="363" t="s">
        <v>3141</v>
      </c>
      <c r="P514" s="363" t="s">
        <v>3068</v>
      </c>
      <c r="Q514" s="363" t="s">
        <v>300</v>
      </c>
      <c r="R514" s="363" t="s">
        <v>811</v>
      </c>
      <c r="S514" s="363"/>
      <c r="T514" s="365">
        <v>13.793841795402404</v>
      </c>
      <c r="U514" s="366">
        <v>20</v>
      </c>
      <c r="V514" s="367">
        <v>45200</v>
      </c>
      <c r="W514" s="367"/>
      <c r="X514" s="363" t="s">
        <v>2899</v>
      </c>
      <c r="Y514" s="363" t="s">
        <v>692</v>
      </c>
      <c r="Z514" s="363"/>
      <c r="AA514" s="363" t="s">
        <v>856</v>
      </c>
      <c r="AB514" s="363"/>
      <c r="AC514" s="363"/>
      <c r="AD514" s="363" t="s">
        <v>304</v>
      </c>
      <c r="AE514" s="367">
        <v>45146</v>
      </c>
      <c r="AF514" s="362" t="s">
        <v>3088</v>
      </c>
      <c r="AG514" s="364">
        <v>0</v>
      </c>
      <c r="AH514" s="364">
        <v>4.5580540571309907E-3</v>
      </c>
      <c r="AI514" s="364">
        <v>1.435934797196633</v>
      </c>
      <c r="AJ514" s="362" t="s">
        <v>181</v>
      </c>
      <c r="AK514" s="368">
        <v>12.134614848368585</v>
      </c>
      <c r="AL514" s="364">
        <v>1.55E-2</v>
      </c>
      <c r="AM514" s="369">
        <v>10</v>
      </c>
      <c r="AN514" s="370">
        <v>15</v>
      </c>
      <c r="AO514" s="371" t="s">
        <v>3071</v>
      </c>
      <c r="AP514" s="371" t="s">
        <v>0</v>
      </c>
      <c r="AQ514" s="371" t="s">
        <v>386</v>
      </c>
      <c r="AR514" s="372" t="s">
        <v>0</v>
      </c>
      <c r="AS514" s="372"/>
      <c r="AT514" s="363"/>
    </row>
    <row r="515" spans="1:46" x14ac:dyDescent="0.3">
      <c r="A515" s="362" t="s">
        <v>1023</v>
      </c>
      <c r="B515" s="363" t="s">
        <v>310</v>
      </c>
      <c r="C515" s="363" t="s">
        <v>295</v>
      </c>
      <c r="D515" s="363" t="s">
        <v>778</v>
      </c>
      <c r="E515" s="363" t="s">
        <v>297</v>
      </c>
      <c r="F515" s="363" t="s">
        <v>452</v>
      </c>
      <c r="G515" s="363" t="s">
        <v>453</v>
      </c>
      <c r="H515" s="363" t="s">
        <v>3086</v>
      </c>
      <c r="I515" s="363" t="s">
        <v>992</v>
      </c>
      <c r="J515" s="363" t="s">
        <v>996</v>
      </c>
      <c r="K515" s="363" t="s">
        <v>782</v>
      </c>
      <c r="L515" s="364">
        <v>42.17</v>
      </c>
      <c r="M515" s="365">
        <v>10</v>
      </c>
      <c r="N515" s="364">
        <v>37.81</v>
      </c>
      <c r="O515" s="363" t="s">
        <v>3142</v>
      </c>
      <c r="P515" s="363" t="s">
        <v>3068</v>
      </c>
      <c r="Q515" s="363" t="s">
        <v>300</v>
      </c>
      <c r="R515" s="363" t="s">
        <v>811</v>
      </c>
      <c r="S515" s="363"/>
      <c r="T515" s="365">
        <v>13.793841795402404</v>
      </c>
      <c r="U515" s="366">
        <v>20</v>
      </c>
      <c r="V515" s="367">
        <v>45200</v>
      </c>
      <c r="W515" s="367"/>
      <c r="X515" s="363" t="s">
        <v>2899</v>
      </c>
      <c r="Y515" s="363" t="s">
        <v>692</v>
      </c>
      <c r="Z515" s="363"/>
      <c r="AA515" s="363" t="s">
        <v>856</v>
      </c>
      <c r="AB515" s="363"/>
      <c r="AC515" s="363"/>
      <c r="AD515" s="363" t="s">
        <v>304</v>
      </c>
      <c r="AE515" s="367">
        <v>45146</v>
      </c>
      <c r="AF515" s="362" t="s">
        <v>3088</v>
      </c>
      <c r="AG515" s="364">
        <v>0</v>
      </c>
      <c r="AH515" s="364">
        <v>5.7908743096706855E-3</v>
      </c>
      <c r="AI515" s="364">
        <v>1.8243131439915696</v>
      </c>
      <c r="AJ515" s="362" t="s">
        <v>181</v>
      </c>
      <c r="AK515" s="368">
        <v>4.4437148466819263</v>
      </c>
      <c r="AL515" s="364">
        <v>1.95E-2</v>
      </c>
      <c r="AM515" s="369">
        <v>10</v>
      </c>
      <c r="AN515" s="370">
        <v>15</v>
      </c>
      <c r="AO515" s="371" t="s">
        <v>3071</v>
      </c>
      <c r="AP515" s="371" t="s">
        <v>0</v>
      </c>
      <c r="AQ515" s="371" t="s">
        <v>386</v>
      </c>
      <c r="AR515" s="372" t="s">
        <v>0</v>
      </c>
      <c r="AS515" s="372"/>
      <c r="AT515" s="363"/>
    </row>
    <row r="516" spans="1:46" x14ac:dyDescent="0.3">
      <c r="A516" s="362" t="s">
        <v>1024</v>
      </c>
      <c r="B516" s="363" t="s">
        <v>310</v>
      </c>
      <c r="C516" s="363" t="s">
        <v>295</v>
      </c>
      <c r="D516" s="363" t="s">
        <v>778</v>
      </c>
      <c r="E516" s="363" t="s">
        <v>297</v>
      </c>
      <c r="F516" s="363" t="s">
        <v>452</v>
      </c>
      <c r="G516" s="363" t="s">
        <v>453</v>
      </c>
      <c r="H516" s="363" t="s">
        <v>3086</v>
      </c>
      <c r="I516" s="363" t="s">
        <v>992</v>
      </c>
      <c r="J516" s="363" t="s">
        <v>993</v>
      </c>
      <c r="K516" s="363" t="s">
        <v>782</v>
      </c>
      <c r="L516" s="364">
        <v>22</v>
      </c>
      <c r="M516" s="365">
        <v>10</v>
      </c>
      <c r="N516" s="364">
        <v>19.73</v>
      </c>
      <c r="O516" s="363" t="s">
        <v>3143</v>
      </c>
      <c r="P516" s="363" t="s">
        <v>3068</v>
      </c>
      <c r="Q516" s="363" t="s">
        <v>300</v>
      </c>
      <c r="R516" s="363" t="s">
        <v>811</v>
      </c>
      <c r="S516" s="363"/>
      <c r="T516" s="365">
        <v>13.793841795402404</v>
      </c>
      <c r="U516" s="366">
        <v>20</v>
      </c>
      <c r="V516" s="367">
        <v>45200</v>
      </c>
      <c r="W516" s="367"/>
      <c r="X516" s="363" t="s">
        <v>2899</v>
      </c>
      <c r="Y516" s="363" t="s">
        <v>692</v>
      </c>
      <c r="Z516" s="363"/>
      <c r="AA516" s="363" t="s">
        <v>856</v>
      </c>
      <c r="AB516" s="363"/>
      <c r="AC516" s="363"/>
      <c r="AD516" s="363" t="s">
        <v>304</v>
      </c>
      <c r="AE516" s="367">
        <v>45146</v>
      </c>
      <c r="AF516" s="362" t="s">
        <v>3088</v>
      </c>
      <c r="AG516" s="364">
        <v>3.1533794763967875E-3</v>
      </c>
      <c r="AH516" s="364">
        <v>3.0214933277541108E-3</v>
      </c>
      <c r="AI516" s="364">
        <v>0.95186835312578499</v>
      </c>
      <c r="AJ516" s="362" t="s">
        <v>0</v>
      </c>
      <c r="AK516" s="368">
        <v>30.506327032708391</v>
      </c>
      <c r="AL516" s="364">
        <v>1E-3</v>
      </c>
      <c r="AM516" s="369">
        <v>10</v>
      </c>
      <c r="AN516" s="370">
        <v>15</v>
      </c>
      <c r="AO516" s="371" t="s">
        <v>3071</v>
      </c>
      <c r="AP516" s="371" t="s">
        <v>0</v>
      </c>
      <c r="AQ516" s="371" t="s">
        <v>386</v>
      </c>
      <c r="AR516" s="372" t="s">
        <v>0</v>
      </c>
      <c r="AS516" s="372"/>
      <c r="AT516" s="363"/>
    </row>
    <row r="517" spans="1:46" x14ac:dyDescent="0.3">
      <c r="A517" s="362" t="s">
        <v>1026</v>
      </c>
      <c r="B517" s="363" t="s">
        <v>294</v>
      </c>
      <c r="C517" s="363" t="s">
        <v>295</v>
      </c>
      <c r="D517" s="363" t="s">
        <v>778</v>
      </c>
      <c r="E517" s="363" t="s">
        <v>297</v>
      </c>
      <c r="F517" s="363" t="s">
        <v>452</v>
      </c>
      <c r="G517" s="363" t="s">
        <v>463</v>
      </c>
      <c r="H517" s="363" t="s">
        <v>3144</v>
      </c>
      <c r="I517" s="363" t="s">
        <v>832</v>
      </c>
      <c r="J517" s="363" t="s">
        <v>833</v>
      </c>
      <c r="K517" s="363" t="s">
        <v>782</v>
      </c>
      <c r="L517" s="364">
        <v>2.12</v>
      </c>
      <c r="M517" s="365">
        <v>0.75</v>
      </c>
      <c r="N517" s="364">
        <v>1.97</v>
      </c>
      <c r="O517" s="363" t="s">
        <v>3145</v>
      </c>
      <c r="P517" s="363" t="s">
        <v>3068</v>
      </c>
      <c r="Q517" s="363" t="s">
        <v>300</v>
      </c>
      <c r="R517" s="363" t="s">
        <v>1025</v>
      </c>
      <c r="S517" s="363"/>
      <c r="T517" s="365">
        <v>1.37</v>
      </c>
      <c r="U517" s="366">
        <v>30</v>
      </c>
      <c r="V517" s="367">
        <v>45200</v>
      </c>
      <c r="W517" s="367"/>
      <c r="X517" s="363" t="s">
        <v>3081</v>
      </c>
      <c r="Y517" s="363" t="s">
        <v>835</v>
      </c>
      <c r="Z517" s="363"/>
      <c r="AA517" s="363" t="s">
        <v>832</v>
      </c>
      <c r="AB517" s="363"/>
      <c r="AC517" s="363"/>
      <c r="AD517" s="363" t="s">
        <v>360</v>
      </c>
      <c r="AE517" s="367"/>
      <c r="AF517" s="362"/>
      <c r="AG517" s="364">
        <v>0</v>
      </c>
      <c r="AH517" s="364">
        <v>0</v>
      </c>
      <c r="AI517" s="364">
        <v>1.92</v>
      </c>
      <c r="AJ517" s="362" t="s">
        <v>181</v>
      </c>
      <c r="AK517" s="368">
        <v>-7.43</v>
      </c>
      <c r="AL517" s="364">
        <v>0</v>
      </c>
      <c r="AM517" s="369"/>
      <c r="AN517" s="370">
        <v>12</v>
      </c>
      <c r="AO517" s="371" t="s">
        <v>3082</v>
      </c>
      <c r="AP517" s="371" t="s">
        <v>0</v>
      </c>
      <c r="AQ517" s="371" t="s">
        <v>386</v>
      </c>
      <c r="AR517" s="372" t="s">
        <v>0</v>
      </c>
      <c r="AS517" s="372"/>
      <c r="AT517" s="363" t="s">
        <v>2000</v>
      </c>
    </row>
    <row r="518" spans="1:46" x14ac:dyDescent="0.3">
      <c r="A518" s="362" t="s">
        <v>1028</v>
      </c>
      <c r="B518" s="363" t="s">
        <v>294</v>
      </c>
      <c r="C518" s="363" t="s">
        <v>295</v>
      </c>
      <c r="D518" s="363" t="s">
        <v>778</v>
      </c>
      <c r="E518" s="363" t="s">
        <v>297</v>
      </c>
      <c r="F518" s="363" t="s">
        <v>452</v>
      </c>
      <c r="G518" s="363" t="s">
        <v>463</v>
      </c>
      <c r="H518" s="363" t="s">
        <v>3144</v>
      </c>
      <c r="I518" s="363" t="s">
        <v>1027</v>
      </c>
      <c r="J518" s="363" t="s">
        <v>809</v>
      </c>
      <c r="K518" s="363" t="s">
        <v>782</v>
      </c>
      <c r="L518" s="364">
        <v>0.75963111885270174</v>
      </c>
      <c r="M518" s="365">
        <v>1.2</v>
      </c>
      <c r="N518" s="364">
        <v>0.67969195919605507</v>
      </c>
      <c r="O518" s="363" t="s">
        <v>3146</v>
      </c>
      <c r="P518" s="363" t="s">
        <v>3068</v>
      </c>
      <c r="Q518" s="363" t="s">
        <v>300</v>
      </c>
      <c r="R518" s="363" t="s">
        <v>1025</v>
      </c>
      <c r="S518" s="363"/>
      <c r="T518" s="365">
        <v>0.5</v>
      </c>
      <c r="U518" s="366">
        <v>30</v>
      </c>
      <c r="V518" s="367">
        <v>45200</v>
      </c>
      <c r="W518" s="367"/>
      <c r="X518" s="363" t="s">
        <v>3081</v>
      </c>
      <c r="Y518" s="363" t="s">
        <v>812</v>
      </c>
      <c r="Z518" s="363"/>
      <c r="AA518" s="363" t="s">
        <v>1027</v>
      </c>
      <c r="AB518" s="363"/>
      <c r="AC518" s="363"/>
      <c r="AD518" s="363" t="s">
        <v>360</v>
      </c>
      <c r="AE518" s="367"/>
      <c r="AF518" s="362"/>
      <c r="AG518" s="364">
        <v>1.2109488769740567E-4</v>
      </c>
      <c r="AH518" s="364">
        <v>1.2646090705511765E-4</v>
      </c>
      <c r="AI518" s="364">
        <v>1.3901905057378172</v>
      </c>
      <c r="AJ518" s="362" t="s">
        <v>181</v>
      </c>
      <c r="AK518" s="368">
        <v>12.931606643422224</v>
      </c>
      <c r="AL518" s="364">
        <v>2.3548564684433768E-4</v>
      </c>
      <c r="AM518" s="369"/>
      <c r="AN518" s="370">
        <v>12</v>
      </c>
      <c r="AO518" s="371" t="s">
        <v>3082</v>
      </c>
      <c r="AP518" s="371" t="s">
        <v>0</v>
      </c>
      <c r="AQ518" s="371" t="s">
        <v>386</v>
      </c>
      <c r="AR518" s="372" t="s">
        <v>0</v>
      </c>
      <c r="AS518" s="372"/>
      <c r="AT518" s="363"/>
    </row>
    <row r="519" spans="1:46" x14ac:dyDescent="0.3">
      <c r="A519" s="362" t="s">
        <v>1029</v>
      </c>
      <c r="B519" s="363" t="s">
        <v>294</v>
      </c>
      <c r="C519" s="363" t="s">
        <v>295</v>
      </c>
      <c r="D519" s="363" t="s">
        <v>778</v>
      </c>
      <c r="E519" s="363" t="s">
        <v>297</v>
      </c>
      <c r="F519" s="363" t="s">
        <v>452</v>
      </c>
      <c r="G519" s="363" t="s">
        <v>463</v>
      </c>
      <c r="H519" s="363" t="s">
        <v>3144</v>
      </c>
      <c r="I519" s="363" t="s">
        <v>832</v>
      </c>
      <c r="J519" s="363" t="s">
        <v>809</v>
      </c>
      <c r="K519" s="363" t="s">
        <v>782</v>
      </c>
      <c r="L519" s="364">
        <v>3.3975370313982323</v>
      </c>
      <c r="M519" s="365">
        <v>1.2</v>
      </c>
      <c r="N519" s="364">
        <v>3.04</v>
      </c>
      <c r="O519" s="363" t="s">
        <v>3147</v>
      </c>
      <c r="P519" s="363" t="s">
        <v>3068</v>
      </c>
      <c r="Q519" s="363" t="s">
        <v>300</v>
      </c>
      <c r="R519" s="363" t="s">
        <v>1025</v>
      </c>
      <c r="S519" s="363"/>
      <c r="T519" s="365">
        <v>1.52</v>
      </c>
      <c r="U519" s="366">
        <v>30</v>
      </c>
      <c r="V519" s="367">
        <v>45200</v>
      </c>
      <c r="W519" s="367"/>
      <c r="X519" s="363" t="s">
        <v>3081</v>
      </c>
      <c r="Y519" s="363" t="s">
        <v>812</v>
      </c>
      <c r="Z519" s="363"/>
      <c r="AA519" s="363" t="s">
        <v>832</v>
      </c>
      <c r="AB519" s="363"/>
      <c r="AC519" s="363"/>
      <c r="AD519" s="363" t="s">
        <v>360</v>
      </c>
      <c r="AE519" s="367"/>
      <c r="AF519" s="362"/>
      <c r="AG519" s="364">
        <v>5.4161073059557513E-4</v>
      </c>
      <c r="AH519" s="364">
        <v>5.6561086569609806E-4</v>
      </c>
      <c r="AI519" s="364">
        <v>0.89540798441719183</v>
      </c>
      <c r="AJ519" s="362" t="s">
        <v>0</v>
      </c>
      <c r="AK519" s="368">
        <v>4.4443775456820749</v>
      </c>
      <c r="AL519" s="364">
        <v>1.0532364797334525E-3</v>
      </c>
      <c r="AM519" s="369"/>
      <c r="AN519" s="370">
        <v>12</v>
      </c>
      <c r="AO519" s="371" t="s">
        <v>3082</v>
      </c>
      <c r="AP519" s="371" t="s">
        <v>0</v>
      </c>
      <c r="AQ519" s="371" t="s">
        <v>386</v>
      </c>
      <c r="AR519" s="372" t="s">
        <v>0</v>
      </c>
      <c r="AS519" s="372"/>
      <c r="AT519" s="363"/>
    </row>
    <row r="520" spans="1:46" x14ac:dyDescent="0.3">
      <c r="A520" s="362" t="s">
        <v>1030</v>
      </c>
      <c r="B520" s="363" t="s">
        <v>294</v>
      </c>
      <c r="C520" s="363" t="s">
        <v>295</v>
      </c>
      <c r="D520" s="363" t="s">
        <v>778</v>
      </c>
      <c r="E520" s="363" t="s">
        <v>297</v>
      </c>
      <c r="F520" s="363" t="s">
        <v>452</v>
      </c>
      <c r="G520" s="363" t="s">
        <v>463</v>
      </c>
      <c r="H520" s="363" t="s">
        <v>3144</v>
      </c>
      <c r="I520" s="363" t="s">
        <v>1027</v>
      </c>
      <c r="J520" s="363" t="s">
        <v>878</v>
      </c>
      <c r="K520" s="363" t="s">
        <v>782</v>
      </c>
      <c r="L520" s="364">
        <v>1.0761727741871221</v>
      </c>
      <c r="M520" s="365">
        <v>1.8</v>
      </c>
      <c r="N520" s="364">
        <v>0.96292261226140674</v>
      </c>
      <c r="O520" s="363" t="s">
        <v>3148</v>
      </c>
      <c r="P520" s="363" t="s">
        <v>3068</v>
      </c>
      <c r="Q520" s="363" t="s">
        <v>300</v>
      </c>
      <c r="R520" s="363" t="s">
        <v>1025</v>
      </c>
      <c r="S520" s="363"/>
      <c r="T520" s="365">
        <v>1.26</v>
      </c>
      <c r="U520" s="366">
        <v>30</v>
      </c>
      <c r="V520" s="367">
        <v>45200</v>
      </c>
      <c r="W520" s="367"/>
      <c r="X520" s="363" t="s">
        <v>3081</v>
      </c>
      <c r="Y520" s="363" t="s">
        <v>823</v>
      </c>
      <c r="Z520" s="363"/>
      <c r="AA520" s="363" t="s">
        <v>1027</v>
      </c>
      <c r="AB520" s="363"/>
      <c r="AC520" s="363"/>
      <c r="AD520" s="363" t="s">
        <v>360</v>
      </c>
      <c r="AE520" s="367"/>
      <c r="AF520" s="362"/>
      <c r="AG520" s="364">
        <v>1.7155566432036192E-4</v>
      </c>
      <c r="AH520" s="364">
        <v>1.7915772773668501E-4</v>
      </c>
      <c r="AI520" s="364">
        <v>0.78154327516190325</v>
      </c>
      <c r="AJ520" s="362" t="s">
        <v>0</v>
      </c>
      <c r="AK520" s="368">
        <v>44.253371990981222</v>
      </c>
      <c r="AL520" s="364">
        <v>3.3361355999800805E-4</v>
      </c>
      <c r="AM520" s="369"/>
      <c r="AN520" s="370">
        <v>12</v>
      </c>
      <c r="AO520" s="371" t="s">
        <v>3082</v>
      </c>
      <c r="AP520" s="371" t="s">
        <v>0</v>
      </c>
      <c r="AQ520" s="371" t="s">
        <v>386</v>
      </c>
      <c r="AR520" s="372" t="s">
        <v>0</v>
      </c>
      <c r="AS520" s="372"/>
      <c r="AT520" s="363"/>
    </row>
    <row r="521" spans="1:46" x14ac:dyDescent="0.3">
      <c r="A521" s="362" t="s">
        <v>1031</v>
      </c>
      <c r="B521" s="363" t="s">
        <v>308</v>
      </c>
      <c r="C521" s="363" t="s">
        <v>295</v>
      </c>
      <c r="D521" s="363" t="s">
        <v>778</v>
      </c>
      <c r="E521" s="363" t="s">
        <v>297</v>
      </c>
      <c r="F521" s="363" t="s">
        <v>452</v>
      </c>
      <c r="G521" s="363" t="s">
        <v>463</v>
      </c>
      <c r="H521" s="363" t="s">
        <v>3144</v>
      </c>
      <c r="I521" s="363" t="s">
        <v>832</v>
      </c>
      <c r="J521" s="363" t="s">
        <v>833</v>
      </c>
      <c r="K521" s="363" t="s">
        <v>782</v>
      </c>
      <c r="L521" s="364">
        <v>2.5499999999999998</v>
      </c>
      <c r="M521" s="365">
        <v>1.05</v>
      </c>
      <c r="N521" s="364">
        <v>2.37</v>
      </c>
      <c r="O521" s="363" t="s">
        <v>3145</v>
      </c>
      <c r="P521" s="363" t="s">
        <v>3068</v>
      </c>
      <c r="Q521" s="363" t="s">
        <v>300</v>
      </c>
      <c r="R521" s="363" t="s">
        <v>1025</v>
      </c>
      <c r="S521" s="363"/>
      <c r="T521" s="365">
        <v>1.18</v>
      </c>
      <c r="U521" s="366">
        <v>30</v>
      </c>
      <c r="V521" s="367">
        <v>45200</v>
      </c>
      <c r="W521" s="367"/>
      <c r="X521" s="363" t="s">
        <v>3081</v>
      </c>
      <c r="Y521" s="363" t="s">
        <v>835</v>
      </c>
      <c r="Z521" s="363"/>
      <c r="AA521" s="363" t="s">
        <v>832</v>
      </c>
      <c r="AB521" s="363"/>
      <c r="AC521" s="363"/>
      <c r="AD521" s="363" t="s">
        <v>360</v>
      </c>
      <c r="AE521" s="367"/>
      <c r="AF521" s="362"/>
      <c r="AG521" s="364">
        <v>4.9552033570996563E-4</v>
      </c>
      <c r="AH521" s="364">
        <v>5.1747808937008634E-4</v>
      </c>
      <c r="AI521" s="364">
        <v>2.4104492304168925</v>
      </c>
      <c r="AJ521" s="362" t="s">
        <v>181</v>
      </c>
      <c r="AK521" s="368">
        <v>-4.0917791128550949</v>
      </c>
      <c r="AL521" s="364">
        <v>9.636073743324883E-4</v>
      </c>
      <c r="AM521" s="369"/>
      <c r="AN521" s="370">
        <v>12</v>
      </c>
      <c r="AO521" s="371" t="s">
        <v>3082</v>
      </c>
      <c r="AP521" s="371" t="s">
        <v>0</v>
      </c>
      <c r="AQ521" s="371" t="s">
        <v>386</v>
      </c>
      <c r="AR521" s="372" t="s">
        <v>0</v>
      </c>
      <c r="AS521" s="372"/>
      <c r="AT521" s="363"/>
    </row>
    <row r="522" spans="1:46" x14ac:dyDescent="0.3">
      <c r="A522" s="362" t="s">
        <v>1032</v>
      </c>
      <c r="B522" s="363" t="s">
        <v>308</v>
      </c>
      <c r="C522" s="363" t="s">
        <v>295</v>
      </c>
      <c r="D522" s="363" t="s">
        <v>778</v>
      </c>
      <c r="E522" s="363" t="s">
        <v>297</v>
      </c>
      <c r="F522" s="363" t="s">
        <v>452</v>
      </c>
      <c r="G522" s="363" t="s">
        <v>463</v>
      </c>
      <c r="H522" s="363" t="s">
        <v>3144</v>
      </c>
      <c r="I522" s="363" t="s">
        <v>1027</v>
      </c>
      <c r="J522" s="363" t="s">
        <v>809</v>
      </c>
      <c r="K522" s="363" t="s">
        <v>782</v>
      </c>
      <c r="L522" s="364">
        <v>0.84660613497617454</v>
      </c>
      <c r="M522" s="365">
        <v>1.2</v>
      </c>
      <c r="N522" s="364">
        <v>0.7575142306155791</v>
      </c>
      <c r="O522" s="363" t="s">
        <v>3146</v>
      </c>
      <c r="P522" s="363" t="s">
        <v>3068</v>
      </c>
      <c r="Q522" s="363" t="s">
        <v>300</v>
      </c>
      <c r="R522" s="363" t="s">
        <v>1025</v>
      </c>
      <c r="S522" s="363"/>
      <c r="T522" s="365">
        <v>0.5</v>
      </c>
      <c r="U522" s="366">
        <v>30</v>
      </c>
      <c r="V522" s="367">
        <v>45200</v>
      </c>
      <c r="W522" s="367"/>
      <c r="X522" s="363" t="s">
        <v>3081</v>
      </c>
      <c r="Y522" s="363" t="s">
        <v>812</v>
      </c>
      <c r="Z522" s="363"/>
      <c r="AA522" s="363" t="s">
        <v>1027</v>
      </c>
      <c r="AB522" s="363"/>
      <c r="AC522" s="363"/>
      <c r="AD522" s="363" t="s">
        <v>360</v>
      </c>
      <c r="AE522" s="367"/>
      <c r="AF522" s="362"/>
      <c r="AG522" s="364">
        <v>1.3495981443429237E-4</v>
      </c>
      <c r="AH522" s="364">
        <v>1.4094022360381294E-4</v>
      </c>
      <c r="AI522" s="364">
        <v>1.549362291424879</v>
      </c>
      <c r="AJ522" s="362" t="s">
        <v>181</v>
      </c>
      <c r="AK522" s="368">
        <v>8.7997359813700218</v>
      </c>
      <c r="AL522" s="364">
        <v>2.6244790184261422E-4</v>
      </c>
      <c r="AM522" s="369"/>
      <c r="AN522" s="370">
        <v>12</v>
      </c>
      <c r="AO522" s="371" t="s">
        <v>3082</v>
      </c>
      <c r="AP522" s="371" t="s">
        <v>0</v>
      </c>
      <c r="AQ522" s="371" t="s">
        <v>386</v>
      </c>
      <c r="AR522" s="372" t="s">
        <v>0</v>
      </c>
      <c r="AS522" s="372"/>
      <c r="AT522" s="363"/>
    </row>
    <row r="523" spans="1:46" x14ac:dyDescent="0.3">
      <c r="A523" s="362" t="s">
        <v>1033</v>
      </c>
      <c r="B523" s="363" t="s">
        <v>308</v>
      </c>
      <c r="C523" s="363" t="s">
        <v>295</v>
      </c>
      <c r="D523" s="363" t="s">
        <v>778</v>
      </c>
      <c r="E523" s="363" t="s">
        <v>297</v>
      </c>
      <c r="F523" s="363" t="s">
        <v>452</v>
      </c>
      <c r="G523" s="363" t="s">
        <v>463</v>
      </c>
      <c r="H523" s="363" t="s">
        <v>3144</v>
      </c>
      <c r="I523" s="363" t="s">
        <v>832</v>
      </c>
      <c r="J523" s="363" t="s">
        <v>809</v>
      </c>
      <c r="K523" s="363" t="s">
        <v>782</v>
      </c>
      <c r="L523" s="364">
        <v>3.96</v>
      </c>
      <c r="M523" s="365">
        <v>1.2</v>
      </c>
      <c r="N523" s="364">
        <v>3.68</v>
      </c>
      <c r="O523" s="363" t="s">
        <v>3147</v>
      </c>
      <c r="P523" s="363" t="s">
        <v>3068</v>
      </c>
      <c r="Q523" s="363" t="s">
        <v>300</v>
      </c>
      <c r="R523" s="363" t="s">
        <v>1025</v>
      </c>
      <c r="S523" s="363"/>
      <c r="T523" s="365">
        <v>1.52</v>
      </c>
      <c r="U523" s="366">
        <v>30</v>
      </c>
      <c r="V523" s="367">
        <v>45200</v>
      </c>
      <c r="W523" s="367"/>
      <c r="X523" s="363" t="s">
        <v>3081</v>
      </c>
      <c r="Y523" s="363" t="s">
        <v>812</v>
      </c>
      <c r="Z523" s="363"/>
      <c r="AA523" s="363" t="s">
        <v>832</v>
      </c>
      <c r="AB523" s="363"/>
      <c r="AC523" s="363"/>
      <c r="AD523" s="363" t="s">
        <v>360</v>
      </c>
      <c r="AE523" s="367"/>
      <c r="AF523" s="362"/>
      <c r="AG523" s="364">
        <v>6.5563404229990673E-4</v>
      </c>
      <c r="AH523" s="364">
        <v>6.8468683742159235E-4</v>
      </c>
      <c r="AI523" s="364">
        <v>1.0839149285050216</v>
      </c>
      <c r="AJ523" s="362" t="s">
        <v>181</v>
      </c>
      <c r="AK523" s="368">
        <v>-1.0742290547594571</v>
      </c>
      <c r="AL523" s="364">
        <v>1.2749704754668114E-3</v>
      </c>
      <c r="AM523" s="369"/>
      <c r="AN523" s="370">
        <v>12</v>
      </c>
      <c r="AO523" s="371" t="s">
        <v>3082</v>
      </c>
      <c r="AP523" s="371" t="s">
        <v>0</v>
      </c>
      <c r="AQ523" s="371" t="s">
        <v>386</v>
      </c>
      <c r="AR523" s="372" t="s">
        <v>0</v>
      </c>
      <c r="AS523" s="372"/>
      <c r="AT523" s="363"/>
    </row>
    <row r="524" spans="1:46" x14ac:dyDescent="0.3">
      <c r="A524" s="362" t="s">
        <v>1034</v>
      </c>
      <c r="B524" s="363" t="s">
        <v>308</v>
      </c>
      <c r="C524" s="363" t="s">
        <v>295</v>
      </c>
      <c r="D524" s="363" t="s">
        <v>778</v>
      </c>
      <c r="E524" s="363" t="s">
        <v>297</v>
      </c>
      <c r="F524" s="363" t="s">
        <v>452</v>
      </c>
      <c r="G524" s="363" t="s">
        <v>463</v>
      </c>
      <c r="H524" s="363" t="s">
        <v>3144</v>
      </c>
      <c r="I524" s="363" t="s">
        <v>1027</v>
      </c>
      <c r="J524" s="363" t="s">
        <v>878</v>
      </c>
      <c r="K524" s="363" t="s">
        <v>782</v>
      </c>
      <c r="L524" s="364">
        <v>1.2008951410849258</v>
      </c>
      <c r="M524" s="365">
        <v>2.1</v>
      </c>
      <c r="N524" s="364">
        <v>1.0745199228618108</v>
      </c>
      <c r="O524" s="363" t="s">
        <v>3148</v>
      </c>
      <c r="P524" s="363" t="s">
        <v>3068</v>
      </c>
      <c r="Q524" s="363" t="s">
        <v>300</v>
      </c>
      <c r="R524" s="363" t="s">
        <v>1025</v>
      </c>
      <c r="S524" s="363"/>
      <c r="T524" s="365">
        <v>1.26</v>
      </c>
      <c r="U524" s="366">
        <v>30</v>
      </c>
      <c r="V524" s="367">
        <v>45200</v>
      </c>
      <c r="W524" s="367"/>
      <c r="X524" s="363" t="s">
        <v>3081</v>
      </c>
      <c r="Y524" s="363" t="s">
        <v>823</v>
      </c>
      <c r="Z524" s="363"/>
      <c r="AA524" s="363" t="s">
        <v>1027</v>
      </c>
      <c r="AB524" s="363"/>
      <c r="AC524" s="363"/>
      <c r="AD524" s="363" t="s">
        <v>360</v>
      </c>
      <c r="AE524" s="367"/>
      <c r="AF524" s="362"/>
      <c r="AG524" s="364">
        <v>1.9143800015154156E-4</v>
      </c>
      <c r="AH524" s="364">
        <v>1.9992109992683331E-4</v>
      </c>
      <c r="AI524" s="364">
        <v>0.87211974155214622</v>
      </c>
      <c r="AJ524" s="362" t="s">
        <v>0</v>
      </c>
      <c r="AK524" s="368">
        <v>36.823280595331653</v>
      </c>
      <c r="AL524" s="364">
        <v>3.7227749373632701E-4</v>
      </c>
      <c r="AM524" s="369"/>
      <c r="AN524" s="370">
        <v>12</v>
      </c>
      <c r="AO524" s="371" t="s">
        <v>3082</v>
      </c>
      <c r="AP524" s="371" t="s">
        <v>0</v>
      </c>
      <c r="AQ524" s="371" t="s">
        <v>386</v>
      </c>
      <c r="AR524" s="372" t="s">
        <v>0</v>
      </c>
      <c r="AS524" s="372"/>
      <c r="AT524" s="363"/>
    </row>
    <row r="525" spans="1:46" x14ac:dyDescent="0.3">
      <c r="A525" s="363" t="s">
        <v>1035</v>
      </c>
      <c r="B525" s="363" t="s">
        <v>310</v>
      </c>
      <c r="C525" s="363" t="s">
        <v>295</v>
      </c>
      <c r="D525" s="363" t="s">
        <v>778</v>
      </c>
      <c r="E525" s="363" t="s">
        <v>297</v>
      </c>
      <c r="F525" s="363" t="s">
        <v>452</v>
      </c>
      <c r="G525" s="363" t="s">
        <v>463</v>
      </c>
      <c r="H525" s="363" t="s">
        <v>3144</v>
      </c>
      <c r="I525" s="363" t="s">
        <v>832</v>
      </c>
      <c r="J525" s="363" t="s">
        <v>833</v>
      </c>
      <c r="K525" s="363" t="s">
        <v>782</v>
      </c>
      <c r="L525" s="364">
        <v>2.72</v>
      </c>
      <c r="M525" s="365">
        <v>1.2</v>
      </c>
      <c r="N525" s="364">
        <v>2.5299999999999998</v>
      </c>
      <c r="O525" s="363" t="s">
        <v>3145</v>
      </c>
      <c r="P525" s="363" t="s">
        <v>3068</v>
      </c>
      <c r="Q525" s="363" t="s">
        <v>300</v>
      </c>
      <c r="R525" s="363" t="s">
        <v>1025</v>
      </c>
      <c r="S525" s="363"/>
      <c r="T525" s="365">
        <v>1.18</v>
      </c>
      <c r="U525" s="363">
        <v>30</v>
      </c>
      <c r="V525" s="367">
        <v>45200</v>
      </c>
      <c r="W525" s="367"/>
      <c r="X525" s="363" t="s">
        <v>3081</v>
      </c>
      <c r="Y525" s="363" t="s">
        <v>835</v>
      </c>
      <c r="Z525" s="363"/>
      <c r="AA525" s="363" t="s">
        <v>832</v>
      </c>
      <c r="AB525" s="363"/>
      <c r="AC525" s="363"/>
      <c r="AD525" s="363" t="s">
        <v>360</v>
      </c>
      <c r="AE525" s="367"/>
      <c r="AF525" s="363"/>
      <c r="AG525" s="364">
        <v>5.8083215036568625E-4</v>
      </c>
      <c r="AH525" s="364">
        <v>6.0657028532504112E-4</v>
      </c>
      <c r="AI525" s="364">
        <v>2.8254469271062037</v>
      </c>
      <c r="AJ525" s="363" t="s">
        <v>181</v>
      </c>
      <c r="AK525" s="368">
        <v>-7.4987504020534486</v>
      </c>
      <c r="AL525" s="364">
        <v>1.1295079192660377E-3</v>
      </c>
      <c r="AM525" s="369"/>
      <c r="AN525" s="363">
        <v>12</v>
      </c>
      <c r="AO525" s="371" t="s">
        <v>3082</v>
      </c>
      <c r="AP525" s="371" t="s">
        <v>0</v>
      </c>
      <c r="AQ525" s="371" t="s">
        <v>386</v>
      </c>
      <c r="AR525" s="372" t="s">
        <v>0</v>
      </c>
      <c r="AS525" s="363"/>
      <c r="AT525" s="363"/>
    </row>
    <row r="526" spans="1:46" x14ac:dyDescent="0.3">
      <c r="A526" s="362" t="s">
        <v>1036</v>
      </c>
      <c r="B526" s="363" t="s">
        <v>310</v>
      </c>
      <c r="C526" s="363" t="s">
        <v>295</v>
      </c>
      <c r="D526" s="363" t="s">
        <v>778</v>
      </c>
      <c r="E526" s="363" t="s">
        <v>297</v>
      </c>
      <c r="F526" s="363" t="s">
        <v>452</v>
      </c>
      <c r="G526" s="363" t="s">
        <v>463</v>
      </c>
      <c r="H526" s="363" t="s">
        <v>3144</v>
      </c>
      <c r="I526" s="363" t="s">
        <v>1027</v>
      </c>
      <c r="J526" s="363" t="s">
        <v>809</v>
      </c>
      <c r="K526" s="363" t="s">
        <v>782</v>
      </c>
      <c r="L526" s="364">
        <v>0.85501293999948635</v>
      </c>
      <c r="M526" s="365">
        <v>1.95</v>
      </c>
      <c r="N526" s="364">
        <v>0.76503635238634615</v>
      </c>
      <c r="O526" s="363" t="s">
        <v>3146</v>
      </c>
      <c r="P526" s="363" t="s">
        <v>3068</v>
      </c>
      <c r="Q526" s="363" t="s">
        <v>300</v>
      </c>
      <c r="R526" s="363" t="s">
        <v>1025</v>
      </c>
      <c r="S526" s="363"/>
      <c r="T526" s="365">
        <v>0.5</v>
      </c>
      <c r="U526" s="366">
        <v>30</v>
      </c>
      <c r="V526" s="367">
        <v>45200</v>
      </c>
      <c r="W526" s="367"/>
      <c r="X526" s="363" t="s">
        <v>3081</v>
      </c>
      <c r="Y526" s="363" t="s">
        <v>812</v>
      </c>
      <c r="Z526" s="363"/>
      <c r="AA526" s="363" t="s">
        <v>1027</v>
      </c>
      <c r="AB526" s="363"/>
      <c r="AC526" s="363"/>
      <c r="AD526" s="363" t="s">
        <v>360</v>
      </c>
      <c r="AE526" s="367"/>
      <c r="AF526" s="362"/>
      <c r="AG526" s="364">
        <v>1.3629996636452065E-4</v>
      </c>
      <c r="AH526" s="364">
        <v>1.4233976104020604E-4</v>
      </c>
      <c r="AI526" s="364">
        <v>1.5647474701477422</v>
      </c>
      <c r="AJ526" s="362" t="s">
        <v>181</v>
      </c>
      <c r="AK526" s="368">
        <v>8.4449117784816767</v>
      </c>
      <c r="AL526" s="364">
        <v>2.6505401139984095E-4</v>
      </c>
      <c r="AM526" s="369"/>
      <c r="AN526" s="370">
        <v>12</v>
      </c>
      <c r="AO526" s="371" t="s">
        <v>3082</v>
      </c>
      <c r="AP526" s="371" t="s">
        <v>0</v>
      </c>
      <c r="AQ526" s="371" t="s">
        <v>386</v>
      </c>
      <c r="AR526" s="372" t="s">
        <v>0</v>
      </c>
      <c r="AS526" s="372"/>
      <c r="AT526" s="363"/>
    </row>
    <row r="527" spans="1:46" x14ac:dyDescent="0.3">
      <c r="A527" s="362" t="s">
        <v>1037</v>
      </c>
      <c r="B527" s="363" t="s">
        <v>310</v>
      </c>
      <c r="C527" s="363" t="s">
        <v>295</v>
      </c>
      <c r="D527" s="363" t="s">
        <v>778</v>
      </c>
      <c r="E527" s="363" t="s">
        <v>297</v>
      </c>
      <c r="F527" s="363" t="s">
        <v>452</v>
      </c>
      <c r="G527" s="363" t="s">
        <v>463</v>
      </c>
      <c r="H527" s="363" t="s">
        <v>3144</v>
      </c>
      <c r="I527" s="363" t="s">
        <v>832</v>
      </c>
      <c r="J527" s="363" t="s">
        <v>809</v>
      </c>
      <c r="K527" s="363" t="s">
        <v>782</v>
      </c>
      <c r="L527" s="364">
        <v>4.22</v>
      </c>
      <c r="M527" s="365">
        <v>1.95</v>
      </c>
      <c r="N527" s="364">
        <v>3.92</v>
      </c>
      <c r="O527" s="363" t="s">
        <v>3147</v>
      </c>
      <c r="P527" s="363" t="s">
        <v>3068</v>
      </c>
      <c r="Q527" s="363" t="s">
        <v>300</v>
      </c>
      <c r="R527" s="363" t="s">
        <v>1025</v>
      </c>
      <c r="S527" s="363"/>
      <c r="T527" s="365">
        <v>1.52</v>
      </c>
      <c r="U527" s="366">
        <v>30</v>
      </c>
      <c r="V527" s="367">
        <v>45200</v>
      </c>
      <c r="W527" s="367"/>
      <c r="X527" s="363" t="s">
        <v>3081</v>
      </c>
      <c r="Y527" s="363" t="s">
        <v>812</v>
      </c>
      <c r="Z527" s="363"/>
      <c r="AA527" s="363" t="s">
        <v>832</v>
      </c>
      <c r="AB527" s="363"/>
      <c r="AC527" s="363"/>
      <c r="AD527" s="363" t="s">
        <v>360</v>
      </c>
      <c r="AE527" s="367"/>
      <c r="AF527" s="362"/>
      <c r="AG527" s="364">
        <v>6.9839278418903103E-4</v>
      </c>
      <c r="AH527" s="364">
        <v>7.2934032681865274E-4</v>
      </c>
      <c r="AI527" s="364">
        <v>1.1546050325379578</v>
      </c>
      <c r="AJ527" s="362" t="s">
        <v>181</v>
      </c>
      <c r="AK527" s="368">
        <v>-2.6791299538674638</v>
      </c>
      <c r="AL527" s="364">
        <v>1.3581207238668202E-3</v>
      </c>
      <c r="AM527" s="369"/>
      <c r="AN527" s="370">
        <v>12</v>
      </c>
      <c r="AO527" s="371" t="s">
        <v>3082</v>
      </c>
      <c r="AP527" s="371" t="s">
        <v>0</v>
      </c>
      <c r="AQ527" s="371" t="s">
        <v>386</v>
      </c>
      <c r="AR527" s="372" t="s">
        <v>0</v>
      </c>
      <c r="AS527" s="372"/>
      <c r="AT527" s="363"/>
    </row>
    <row r="528" spans="1:46" x14ac:dyDescent="0.3">
      <c r="A528" s="362" t="s">
        <v>1038</v>
      </c>
      <c r="B528" s="363" t="s">
        <v>310</v>
      </c>
      <c r="C528" s="363" t="s">
        <v>295</v>
      </c>
      <c r="D528" s="363" t="s">
        <v>778</v>
      </c>
      <c r="E528" s="363" t="s">
        <v>297</v>
      </c>
      <c r="F528" s="363" t="s">
        <v>452</v>
      </c>
      <c r="G528" s="363" t="s">
        <v>463</v>
      </c>
      <c r="H528" s="363" t="s">
        <v>3144</v>
      </c>
      <c r="I528" s="363" t="s">
        <v>1027</v>
      </c>
      <c r="J528" s="363" t="s">
        <v>878</v>
      </c>
      <c r="K528" s="363" t="s">
        <v>782</v>
      </c>
      <c r="L528" s="364">
        <v>1.204286649407823</v>
      </c>
      <c r="M528" s="365">
        <v>2.4</v>
      </c>
      <c r="N528" s="364">
        <v>1.0775545285795194</v>
      </c>
      <c r="O528" s="363" t="s">
        <v>3148</v>
      </c>
      <c r="P528" s="363" t="s">
        <v>3068</v>
      </c>
      <c r="Q528" s="363" t="s">
        <v>300</v>
      </c>
      <c r="R528" s="363" t="s">
        <v>1025</v>
      </c>
      <c r="S528" s="363"/>
      <c r="T528" s="365">
        <v>1.26</v>
      </c>
      <c r="U528" s="366">
        <v>30</v>
      </c>
      <c r="V528" s="367">
        <v>45200</v>
      </c>
      <c r="W528" s="367"/>
      <c r="X528" s="363" t="s">
        <v>3081</v>
      </c>
      <c r="Y528" s="363" t="s">
        <v>823</v>
      </c>
      <c r="Z528" s="363"/>
      <c r="AA528" s="363" t="s">
        <v>1027</v>
      </c>
      <c r="AB528" s="363"/>
      <c r="AC528" s="363"/>
      <c r="AD528" s="363" t="s">
        <v>360</v>
      </c>
      <c r="AE528" s="367"/>
      <c r="AF528" s="362"/>
      <c r="AG528" s="364">
        <v>1.9197864982911975E-4</v>
      </c>
      <c r="AH528" s="364">
        <v>2.0048570715283315E-4</v>
      </c>
      <c r="AI528" s="364">
        <v>0.87458273874552717</v>
      </c>
      <c r="AJ528" s="362" t="s">
        <v>0</v>
      </c>
      <c r="AK528" s="368">
        <v>36.642731703147902</v>
      </c>
      <c r="AL528" s="364">
        <v>3.7332886131642538E-4</v>
      </c>
      <c r="AM528" s="369"/>
      <c r="AN528" s="370">
        <v>12</v>
      </c>
      <c r="AO528" s="371" t="s">
        <v>3082</v>
      </c>
      <c r="AP528" s="371" t="s">
        <v>0</v>
      </c>
      <c r="AQ528" s="371" t="s">
        <v>386</v>
      </c>
      <c r="AR528" s="372" t="s">
        <v>0</v>
      </c>
      <c r="AS528" s="372"/>
      <c r="AT528" s="363"/>
    </row>
    <row r="529" spans="1:46" x14ac:dyDescent="0.3">
      <c r="A529" s="362" t="s">
        <v>1040</v>
      </c>
      <c r="B529" s="363" t="s">
        <v>294</v>
      </c>
      <c r="C529" s="363" t="s">
        <v>295</v>
      </c>
      <c r="D529" s="363" t="s">
        <v>778</v>
      </c>
      <c r="E529" s="363" t="s">
        <v>297</v>
      </c>
      <c r="F529" s="363" t="s">
        <v>452</v>
      </c>
      <c r="G529" s="363" t="s">
        <v>453</v>
      </c>
      <c r="H529" s="363" t="s">
        <v>3144</v>
      </c>
      <c r="I529" s="363" t="s">
        <v>853</v>
      </c>
      <c r="J529" s="363" t="s">
        <v>3149</v>
      </c>
      <c r="K529" s="363" t="s">
        <v>782</v>
      </c>
      <c r="L529" s="364">
        <v>20.292320785187098</v>
      </c>
      <c r="M529" s="365">
        <v>45</v>
      </c>
      <c r="N529" s="364">
        <v>18.156874999999999</v>
      </c>
      <c r="O529" s="363" t="s">
        <v>3150</v>
      </c>
      <c r="P529" s="363" t="s">
        <v>3068</v>
      </c>
      <c r="Q529" s="363" t="s">
        <v>300</v>
      </c>
      <c r="R529" s="363" t="s">
        <v>1025</v>
      </c>
      <c r="S529" s="363"/>
      <c r="T529" s="365">
        <v>20.61</v>
      </c>
      <c r="U529" s="366">
        <v>20</v>
      </c>
      <c r="V529" s="367">
        <v>45200</v>
      </c>
      <c r="W529" s="367"/>
      <c r="X529" s="363" t="s">
        <v>3097</v>
      </c>
      <c r="Y529" s="363" t="s">
        <v>855</v>
      </c>
      <c r="Z529" s="363"/>
      <c r="AA529" s="363" t="s">
        <v>856</v>
      </c>
      <c r="AB529" s="363"/>
      <c r="AC529" s="363"/>
      <c r="AD529" s="363" t="s">
        <v>360</v>
      </c>
      <c r="AE529" s="367"/>
      <c r="AF529" s="362"/>
      <c r="AG529" s="364">
        <v>3.2348547151587279E-3</v>
      </c>
      <c r="AH529" s="364">
        <v>3.3781992720677105E-3</v>
      </c>
      <c r="AI529" s="364">
        <v>1.0458996858604939</v>
      </c>
      <c r="AJ529" s="362" t="s">
        <v>181</v>
      </c>
      <c r="AK529" s="368">
        <v>26.171028550000315</v>
      </c>
      <c r="AL529" s="364">
        <v>9.4359291651120118E-3</v>
      </c>
      <c r="AM529" s="369">
        <v>45</v>
      </c>
      <c r="AN529" s="370">
        <v>12</v>
      </c>
      <c r="AO529" s="371" t="s">
        <v>3071</v>
      </c>
      <c r="AP529" s="371" t="s">
        <v>0</v>
      </c>
      <c r="AQ529" s="371" t="s">
        <v>386</v>
      </c>
      <c r="AR529" s="372" t="s">
        <v>0</v>
      </c>
      <c r="AS529" s="372"/>
      <c r="AT529" s="363"/>
    </row>
    <row r="530" spans="1:46" x14ac:dyDescent="0.3">
      <c r="A530" s="363" t="s">
        <v>1041</v>
      </c>
      <c r="B530" s="363" t="s">
        <v>308</v>
      </c>
      <c r="C530" s="363" t="s">
        <v>295</v>
      </c>
      <c r="D530" s="363" t="s">
        <v>778</v>
      </c>
      <c r="E530" s="363" t="s">
        <v>297</v>
      </c>
      <c r="F530" s="363" t="s">
        <v>452</v>
      </c>
      <c r="G530" s="363" t="s">
        <v>453</v>
      </c>
      <c r="H530" s="363" t="s">
        <v>3144</v>
      </c>
      <c r="I530" s="363" t="s">
        <v>853</v>
      </c>
      <c r="J530" s="363" t="s">
        <v>3149</v>
      </c>
      <c r="K530" s="363" t="s">
        <v>782</v>
      </c>
      <c r="L530" s="364">
        <v>26.923245752099806</v>
      </c>
      <c r="M530" s="365">
        <v>45</v>
      </c>
      <c r="N530" s="364">
        <v>24.09</v>
      </c>
      <c r="O530" s="363" t="s">
        <v>3150</v>
      </c>
      <c r="P530" s="363" t="s">
        <v>3068</v>
      </c>
      <c r="Q530" s="363" t="s">
        <v>300</v>
      </c>
      <c r="R530" s="363" t="s">
        <v>1025</v>
      </c>
      <c r="S530" s="363"/>
      <c r="T530" s="365">
        <v>20.61</v>
      </c>
      <c r="U530" s="363">
        <v>20</v>
      </c>
      <c r="V530" s="367">
        <v>45200</v>
      </c>
      <c r="W530" s="367"/>
      <c r="X530" s="363" t="s">
        <v>3097</v>
      </c>
      <c r="Y530" s="363" t="s">
        <v>855</v>
      </c>
      <c r="Z530" s="363"/>
      <c r="AA530" s="363" t="s">
        <v>856</v>
      </c>
      <c r="AB530" s="363"/>
      <c r="AC530" s="363"/>
      <c r="AD530" s="363" t="s">
        <v>360</v>
      </c>
      <c r="AE530" s="367"/>
      <c r="AF530" s="363"/>
      <c r="AG530" s="364">
        <v>4.2919087171208571E-3</v>
      </c>
      <c r="AH530" s="364">
        <v>4.4820939982299348E-3</v>
      </c>
      <c r="AI530" s="364">
        <v>1.3876684964994968</v>
      </c>
      <c r="AJ530" s="363" t="s">
        <v>181</v>
      </c>
      <c r="AK530" s="368">
        <v>13.004702802349733</v>
      </c>
      <c r="AL530" s="364">
        <v>1.2519309274726423E-2</v>
      </c>
      <c r="AM530" s="369">
        <v>45</v>
      </c>
      <c r="AN530" s="363">
        <v>12</v>
      </c>
      <c r="AO530" s="371" t="s">
        <v>3071</v>
      </c>
      <c r="AP530" s="371" t="s">
        <v>0</v>
      </c>
      <c r="AQ530" s="371" t="s">
        <v>386</v>
      </c>
      <c r="AR530" s="372" t="s">
        <v>0</v>
      </c>
      <c r="AS530" s="363"/>
      <c r="AT530" s="363"/>
    </row>
    <row r="531" spans="1:46" x14ac:dyDescent="0.3">
      <c r="A531" s="362" t="s">
        <v>1042</v>
      </c>
      <c r="B531" s="363" t="s">
        <v>310</v>
      </c>
      <c r="C531" s="363" t="s">
        <v>295</v>
      </c>
      <c r="D531" s="363" t="s">
        <v>778</v>
      </c>
      <c r="E531" s="363" t="s">
        <v>297</v>
      </c>
      <c r="F531" s="363" t="s">
        <v>452</v>
      </c>
      <c r="G531" s="363" t="s">
        <v>453</v>
      </c>
      <c r="H531" s="363" t="s">
        <v>3144</v>
      </c>
      <c r="I531" s="363" t="s">
        <v>853</v>
      </c>
      <c r="J531" s="363" t="s">
        <v>3149</v>
      </c>
      <c r="K531" s="363" t="s">
        <v>782</v>
      </c>
      <c r="L531" s="364">
        <v>32.283586866193161</v>
      </c>
      <c r="M531" s="365">
        <v>45</v>
      </c>
      <c r="N531" s="364">
        <v>28.886250000000004</v>
      </c>
      <c r="O531" s="363" t="s">
        <v>3150</v>
      </c>
      <c r="P531" s="363" t="s">
        <v>3068</v>
      </c>
      <c r="Q531" s="363" t="s">
        <v>300</v>
      </c>
      <c r="R531" s="363" t="s">
        <v>1025</v>
      </c>
      <c r="S531" s="363"/>
      <c r="T531" s="365">
        <v>23.3</v>
      </c>
      <c r="U531" s="366">
        <v>20</v>
      </c>
      <c r="V531" s="367">
        <v>45200</v>
      </c>
      <c r="W531" s="367"/>
      <c r="X531" s="363" t="s">
        <v>3097</v>
      </c>
      <c r="Y531" s="363" t="s">
        <v>855</v>
      </c>
      <c r="Z531" s="363"/>
      <c r="AA531" s="363" t="s">
        <v>856</v>
      </c>
      <c r="AB531" s="363"/>
      <c r="AC531" s="363"/>
      <c r="AD531" s="363" t="s">
        <v>360</v>
      </c>
      <c r="AE531" s="367"/>
      <c r="AF531" s="362"/>
      <c r="AG531" s="364">
        <v>5.1464154495613271E-3</v>
      </c>
      <c r="AH531" s="364">
        <v>5.374466075399314E-3</v>
      </c>
      <c r="AI531" s="364">
        <v>1.6639493195105266</v>
      </c>
      <c r="AJ531" s="362" t="s">
        <v>181</v>
      </c>
      <c r="AK531" s="368">
        <v>6.3145991291607002</v>
      </c>
      <c r="AL531" s="364">
        <v>1.5011867892779829E-2</v>
      </c>
      <c r="AM531" s="369">
        <v>45</v>
      </c>
      <c r="AN531" s="370">
        <v>12</v>
      </c>
      <c r="AO531" s="371" t="s">
        <v>3071</v>
      </c>
      <c r="AP531" s="371" t="s">
        <v>0</v>
      </c>
      <c r="AQ531" s="371" t="s">
        <v>386</v>
      </c>
      <c r="AR531" s="372" t="s">
        <v>0</v>
      </c>
      <c r="AS531" s="372"/>
      <c r="AT531" s="363"/>
    </row>
    <row r="532" spans="1:46" x14ac:dyDescent="0.3">
      <c r="A532" s="362" t="s">
        <v>2583</v>
      </c>
      <c r="B532" s="363" t="s">
        <v>312</v>
      </c>
      <c r="C532" s="363" t="s">
        <v>295</v>
      </c>
      <c r="D532" s="363" t="s">
        <v>778</v>
      </c>
      <c r="E532" s="363" t="s">
        <v>297</v>
      </c>
      <c r="F532" s="363" t="s">
        <v>452</v>
      </c>
      <c r="G532" s="363" t="s">
        <v>2584</v>
      </c>
      <c r="H532" s="363" t="s">
        <v>3066</v>
      </c>
      <c r="I532" s="363" t="s">
        <v>782</v>
      </c>
      <c r="J532" s="363"/>
      <c r="K532" s="363" t="s">
        <v>697</v>
      </c>
      <c r="L532" s="364">
        <v>28.583428854750515</v>
      </c>
      <c r="M532" s="365">
        <v>35</v>
      </c>
      <c r="N532" s="364">
        <v>25.575475091343186</v>
      </c>
      <c r="O532" s="363" t="s">
        <v>3151</v>
      </c>
      <c r="P532" s="363" t="s">
        <v>3068</v>
      </c>
      <c r="Q532" s="363" t="s">
        <v>300</v>
      </c>
      <c r="R532" s="363" t="s">
        <v>1091</v>
      </c>
      <c r="S532" s="363"/>
      <c r="T532" s="365">
        <v>16.738486450182702</v>
      </c>
      <c r="U532" s="366">
        <v>5</v>
      </c>
      <c r="V532" s="367">
        <v>45200</v>
      </c>
      <c r="W532" s="367"/>
      <c r="X532" s="363" t="s">
        <v>2811</v>
      </c>
      <c r="Y532" s="363"/>
      <c r="Z532" s="363"/>
      <c r="AA532" s="363"/>
      <c r="AB532" s="363"/>
      <c r="AC532" s="363"/>
      <c r="AD532" s="363" t="s">
        <v>360</v>
      </c>
      <c r="AE532" s="367"/>
      <c r="AF532" s="362"/>
      <c r="AG532" s="364">
        <v>4.5565630755103016E-3</v>
      </c>
      <c r="AH532" s="364">
        <v>4.7584758575669774E-3</v>
      </c>
      <c r="AI532" s="364">
        <v>4.3420176131823647</v>
      </c>
      <c r="AJ532" s="362" t="s">
        <v>181</v>
      </c>
      <c r="AK532" s="368">
        <v>114.2818019141114</v>
      </c>
      <c r="AL532" s="364">
        <v>0</v>
      </c>
      <c r="AM532" s="369">
        <v>35</v>
      </c>
      <c r="AN532" s="370">
        <v>20</v>
      </c>
      <c r="AO532" s="371" t="s">
        <v>3071</v>
      </c>
      <c r="AP532" s="371" t="s">
        <v>0</v>
      </c>
      <c r="AQ532" s="371" t="s">
        <v>386</v>
      </c>
      <c r="AR532" s="372" t="s">
        <v>0</v>
      </c>
      <c r="AS532" s="372"/>
      <c r="AT532" s="363"/>
    </row>
    <row r="533" spans="1:46" x14ac:dyDescent="0.3">
      <c r="A533" s="374" t="s">
        <v>2586</v>
      </c>
      <c r="B533" s="375" t="s">
        <v>312</v>
      </c>
      <c r="C533" s="375" t="s">
        <v>295</v>
      </c>
      <c r="D533" s="375" t="s">
        <v>438</v>
      </c>
      <c r="E533" s="375" t="s">
        <v>297</v>
      </c>
      <c r="F533" s="375" t="s">
        <v>298</v>
      </c>
      <c r="G533" s="375" t="s">
        <v>586</v>
      </c>
      <c r="H533" s="375" t="s">
        <v>587</v>
      </c>
      <c r="I533" s="375" t="s">
        <v>589</v>
      </c>
      <c r="J533" s="375" t="s">
        <v>3153</v>
      </c>
      <c r="K533" s="386"/>
      <c r="L533" s="376">
        <v>1255.5043363766877</v>
      </c>
      <c r="M533" s="365">
        <v>400</v>
      </c>
      <c r="N533" s="376">
        <v>1131.8569488710114</v>
      </c>
      <c r="O533" s="375" t="s">
        <v>3461</v>
      </c>
      <c r="P533" s="375" t="s">
        <v>3154</v>
      </c>
      <c r="Q533" s="375" t="s">
        <v>300</v>
      </c>
      <c r="R533" s="375" t="s">
        <v>443</v>
      </c>
      <c r="S533" s="375"/>
      <c r="T533" s="377">
        <v>371.09710254759318</v>
      </c>
      <c r="U533" s="378">
        <v>5</v>
      </c>
      <c r="V533" s="379">
        <v>45200</v>
      </c>
      <c r="W533" s="379"/>
      <c r="X533" s="375" t="s">
        <v>590</v>
      </c>
      <c r="Y533" s="375"/>
      <c r="Z533" s="375"/>
      <c r="AA533" s="375"/>
      <c r="AB533" s="375"/>
      <c r="AC533" s="375"/>
      <c r="AD533" s="375" t="s">
        <v>304</v>
      </c>
      <c r="AE533" s="379">
        <v>45119</v>
      </c>
      <c r="AF533" s="374" t="s">
        <v>2987</v>
      </c>
      <c r="AG533" s="376">
        <v>0.15096815625285717</v>
      </c>
      <c r="AH533" s="376">
        <v>0.15677025743605608</v>
      </c>
      <c r="AI533" s="376">
        <v>0.77419985588895479</v>
      </c>
      <c r="AJ533" s="374" t="s">
        <v>0</v>
      </c>
      <c r="AK533" s="368">
        <v>49.624808657657589</v>
      </c>
      <c r="AL533" s="376">
        <v>2.3352380656606373</v>
      </c>
      <c r="AM533" s="380">
        <v>400</v>
      </c>
      <c r="AN533" s="381">
        <v>17</v>
      </c>
      <c r="AO533" s="382" t="s">
        <v>3071</v>
      </c>
      <c r="AP533" s="382" t="s">
        <v>0</v>
      </c>
      <c r="AQ533" s="382" t="s">
        <v>306</v>
      </c>
      <c r="AR533" s="383" t="s">
        <v>0</v>
      </c>
      <c r="AS533" s="383"/>
      <c r="AT533" s="375"/>
    </row>
    <row r="534" spans="1:46" x14ac:dyDescent="0.3">
      <c r="A534" s="374" t="s">
        <v>2587</v>
      </c>
      <c r="B534" s="375" t="s">
        <v>312</v>
      </c>
      <c r="C534" s="375" t="s">
        <v>295</v>
      </c>
      <c r="D534" s="375" t="s">
        <v>438</v>
      </c>
      <c r="E534" s="375" t="s">
        <v>297</v>
      </c>
      <c r="F534" s="375" t="s">
        <v>298</v>
      </c>
      <c r="G534" s="375" t="s">
        <v>586</v>
      </c>
      <c r="H534" s="375" t="s">
        <v>587</v>
      </c>
      <c r="I534" s="375" t="s">
        <v>592</v>
      </c>
      <c r="J534" s="375" t="s">
        <v>3153</v>
      </c>
      <c r="K534" s="386"/>
      <c r="L534" s="376">
        <v>390.51488271224838</v>
      </c>
      <c r="M534" s="365">
        <v>400</v>
      </c>
      <c r="N534" s="376">
        <v>352.05532217516082</v>
      </c>
      <c r="O534" s="375" t="s">
        <v>3462</v>
      </c>
      <c r="P534" s="375" t="s">
        <v>3154</v>
      </c>
      <c r="Q534" s="375" t="s">
        <v>300</v>
      </c>
      <c r="R534" s="375" t="s">
        <v>443</v>
      </c>
      <c r="S534" s="375"/>
      <c r="T534" s="377">
        <v>371.09710254759318</v>
      </c>
      <c r="U534" s="378">
        <v>5</v>
      </c>
      <c r="V534" s="379">
        <v>45200</v>
      </c>
      <c r="W534" s="379"/>
      <c r="X534" s="375" t="s">
        <v>590</v>
      </c>
      <c r="Y534" s="375"/>
      <c r="Z534" s="375"/>
      <c r="AA534" s="375"/>
      <c r="AB534" s="375"/>
      <c r="AC534" s="375"/>
      <c r="AD534" s="375" t="s">
        <v>304</v>
      </c>
      <c r="AE534" s="379">
        <v>45119</v>
      </c>
      <c r="AF534" s="374" t="s">
        <v>2987</v>
      </c>
      <c r="AG534" s="376">
        <v>4.6957473681461338E-2</v>
      </c>
      <c r="AH534" s="376">
        <v>4.8762172237565501E-2</v>
      </c>
      <c r="AI534" s="376">
        <v>0.24080885836749907</v>
      </c>
      <c r="AJ534" s="374" t="s">
        <v>0</v>
      </c>
      <c r="AK534" s="368">
        <v>207.75411980284042</v>
      </c>
      <c r="AL534" s="376">
        <v>0.72635768184478144</v>
      </c>
      <c r="AM534" s="380">
        <v>400</v>
      </c>
      <c r="AN534" s="381">
        <v>17</v>
      </c>
      <c r="AO534" s="382" t="s">
        <v>3071</v>
      </c>
      <c r="AP534" s="382" t="s">
        <v>0</v>
      </c>
      <c r="AQ534" s="382" t="s">
        <v>306</v>
      </c>
      <c r="AR534" s="383" t="s">
        <v>0</v>
      </c>
      <c r="AS534" s="383"/>
      <c r="AT534" s="375"/>
    </row>
    <row r="535" spans="1:46" x14ac:dyDescent="0.3">
      <c r="A535" s="374" t="s">
        <v>2588</v>
      </c>
      <c r="B535" s="375" t="s">
        <v>312</v>
      </c>
      <c r="C535" s="375" t="s">
        <v>295</v>
      </c>
      <c r="D535" s="375" t="s">
        <v>438</v>
      </c>
      <c r="E535" s="375" t="s">
        <v>297</v>
      </c>
      <c r="F535" s="375" t="s">
        <v>623</v>
      </c>
      <c r="G535" s="375" t="s">
        <v>624</v>
      </c>
      <c r="H535" s="375" t="s">
        <v>625</v>
      </c>
      <c r="I535" s="375"/>
      <c r="J535" s="375"/>
      <c r="K535" s="375" t="s">
        <v>3153</v>
      </c>
      <c r="L535" s="376">
        <v>453.77</v>
      </c>
      <c r="M535" s="365">
        <v>1400</v>
      </c>
      <c r="N535" s="376">
        <v>423.32</v>
      </c>
      <c r="O535" s="375" t="s">
        <v>3155</v>
      </c>
      <c r="P535" s="375" t="s">
        <v>3154</v>
      </c>
      <c r="Q535" s="375" t="s">
        <v>300</v>
      </c>
      <c r="R535" s="375" t="s">
        <v>443</v>
      </c>
      <c r="S535" s="375"/>
      <c r="T535" s="377">
        <v>197.63</v>
      </c>
      <c r="U535" s="378">
        <v>15</v>
      </c>
      <c r="V535" s="379">
        <v>45200</v>
      </c>
      <c r="W535" s="379"/>
      <c r="X535" s="375" t="s">
        <v>2986</v>
      </c>
      <c r="Y535" s="375"/>
      <c r="Z535" s="375"/>
      <c r="AA535" s="375"/>
      <c r="AB535" s="375"/>
      <c r="AC535" s="375"/>
      <c r="AD535" s="375" t="s">
        <v>360</v>
      </c>
      <c r="AE535" s="379"/>
      <c r="AF535" s="374"/>
      <c r="AG535" s="376">
        <v>5.6462630618811724E-2</v>
      </c>
      <c r="AH535" s="376">
        <v>5.8632637221867998E-2</v>
      </c>
      <c r="AI535" s="376">
        <v>1.2644639693034991</v>
      </c>
      <c r="AJ535" s="374" t="s">
        <v>181</v>
      </c>
      <c r="AK535" s="368">
        <v>21.963755235060471</v>
      </c>
      <c r="AL535" s="376">
        <v>0.29112913076305258</v>
      </c>
      <c r="AM535" s="380">
        <v>1400</v>
      </c>
      <c r="AN535" s="381">
        <v>20</v>
      </c>
      <c r="AO535" s="382" t="s">
        <v>3071</v>
      </c>
      <c r="AP535" s="382" t="s">
        <v>0</v>
      </c>
      <c r="AQ535" s="382" t="s">
        <v>306</v>
      </c>
      <c r="AR535" s="383" t="s">
        <v>0</v>
      </c>
      <c r="AS535" s="383"/>
      <c r="AT535" s="375"/>
    </row>
    <row r="536" spans="1:46" x14ac:dyDescent="0.3">
      <c r="A536" s="374" t="s">
        <v>2589</v>
      </c>
      <c r="B536" s="375" t="s">
        <v>312</v>
      </c>
      <c r="C536" s="375" t="s">
        <v>295</v>
      </c>
      <c r="D536" s="375" t="s">
        <v>438</v>
      </c>
      <c r="E536" s="375" t="s">
        <v>297</v>
      </c>
      <c r="F536" s="375" t="s">
        <v>623</v>
      </c>
      <c r="G536" s="375" t="s">
        <v>624</v>
      </c>
      <c r="H536" s="375" t="s">
        <v>632</v>
      </c>
      <c r="I536" s="375"/>
      <c r="J536" s="375"/>
      <c r="K536" s="375" t="s">
        <v>3153</v>
      </c>
      <c r="L536" s="376">
        <v>4299.12</v>
      </c>
      <c r="M536" s="365">
        <v>1400</v>
      </c>
      <c r="N536" s="376">
        <v>4010.57</v>
      </c>
      <c r="O536" s="375" t="s">
        <v>3156</v>
      </c>
      <c r="P536" s="375" t="s">
        <v>3154</v>
      </c>
      <c r="Q536" s="375" t="s">
        <v>300</v>
      </c>
      <c r="R536" s="375" t="s">
        <v>443</v>
      </c>
      <c r="S536" s="375"/>
      <c r="T536" s="377">
        <v>2317</v>
      </c>
      <c r="U536" s="378">
        <v>15</v>
      </c>
      <c r="V536" s="379">
        <v>45200</v>
      </c>
      <c r="W536" s="379"/>
      <c r="X536" s="375" t="s">
        <v>2986</v>
      </c>
      <c r="Y536" s="375"/>
      <c r="Z536" s="375"/>
      <c r="AA536" s="375"/>
      <c r="AB536" s="375"/>
      <c r="AC536" s="375"/>
      <c r="AD536" s="375" t="s">
        <v>360</v>
      </c>
      <c r="AE536" s="379"/>
      <c r="AF536" s="374"/>
      <c r="AG536" s="376">
        <v>0.53493429548610549</v>
      </c>
      <c r="AH536" s="376">
        <v>0.5554932198699678</v>
      </c>
      <c r="AI536" s="376">
        <v>1.0218158368256425</v>
      </c>
      <c r="AJ536" s="374" t="s">
        <v>181</v>
      </c>
      <c r="AK536" s="368">
        <v>32.326757442215026</v>
      </c>
      <c r="AL536" s="376">
        <v>2.7581951948290797</v>
      </c>
      <c r="AM536" s="380">
        <v>1400</v>
      </c>
      <c r="AN536" s="381">
        <v>20</v>
      </c>
      <c r="AO536" s="382" t="s">
        <v>3071</v>
      </c>
      <c r="AP536" s="382" t="s">
        <v>0</v>
      </c>
      <c r="AQ536" s="382" t="s">
        <v>306</v>
      </c>
      <c r="AR536" s="383" t="s">
        <v>0</v>
      </c>
      <c r="AS536" s="383"/>
      <c r="AT536" s="375"/>
    </row>
    <row r="537" spans="1:46" x14ac:dyDescent="0.3">
      <c r="A537" s="374" t="s">
        <v>2590</v>
      </c>
      <c r="B537" s="375" t="s">
        <v>312</v>
      </c>
      <c r="C537" s="375" t="s">
        <v>295</v>
      </c>
      <c r="D537" s="375" t="s">
        <v>438</v>
      </c>
      <c r="E537" s="375" t="s">
        <v>297</v>
      </c>
      <c r="F537" s="375" t="s">
        <v>623</v>
      </c>
      <c r="G537" s="375" t="s">
        <v>635</v>
      </c>
      <c r="H537" s="375" t="s">
        <v>632</v>
      </c>
      <c r="I537" s="375"/>
      <c r="J537" s="375"/>
      <c r="K537" s="375" t="s">
        <v>3153</v>
      </c>
      <c r="L537" s="376">
        <v>2761.0444491177432</v>
      </c>
      <c r="M537" s="365">
        <v>2000</v>
      </c>
      <c r="N537" s="376">
        <v>2458.9591838803549</v>
      </c>
      <c r="O537" s="375" t="s">
        <v>3157</v>
      </c>
      <c r="P537" s="375" t="s">
        <v>3154</v>
      </c>
      <c r="Q537" s="375" t="s">
        <v>300</v>
      </c>
      <c r="R537" s="375" t="s">
        <v>443</v>
      </c>
      <c r="S537" s="375"/>
      <c r="T537" s="377">
        <v>3220</v>
      </c>
      <c r="U537" s="378">
        <v>15</v>
      </c>
      <c r="V537" s="379">
        <v>45200</v>
      </c>
      <c r="W537" s="379"/>
      <c r="X537" s="375" t="s">
        <v>2986</v>
      </c>
      <c r="Y537" s="375"/>
      <c r="Z537" s="375"/>
      <c r="AA537" s="375"/>
      <c r="AB537" s="375"/>
      <c r="AC537" s="375"/>
      <c r="AD537" s="375" t="s">
        <v>360</v>
      </c>
      <c r="AE537" s="379"/>
      <c r="AF537" s="374"/>
      <c r="AG537" s="376">
        <v>0.54168642523343058</v>
      </c>
      <c r="AH537" s="376">
        <v>0.56250485162730934</v>
      </c>
      <c r="AI537" s="376">
        <v>0.74454388592112208</v>
      </c>
      <c r="AJ537" s="374" t="s">
        <v>0</v>
      </c>
      <c r="AK537" s="368">
        <v>52.437621611147371</v>
      </c>
      <c r="AL537" s="376">
        <v>2.7930101094477258</v>
      </c>
      <c r="AM537" s="380">
        <v>2000</v>
      </c>
      <c r="AN537" s="381">
        <v>20</v>
      </c>
      <c r="AO537" s="382" t="s">
        <v>3071</v>
      </c>
      <c r="AP537" s="382" t="s">
        <v>0</v>
      </c>
      <c r="AQ537" s="382" t="s">
        <v>306</v>
      </c>
      <c r="AR537" s="383" t="s">
        <v>0</v>
      </c>
      <c r="AS537" s="383"/>
      <c r="AT537" s="375"/>
    </row>
    <row r="538" spans="1:46" x14ac:dyDescent="0.3">
      <c r="A538" s="374" t="s">
        <v>2591</v>
      </c>
      <c r="B538" s="375" t="s">
        <v>312</v>
      </c>
      <c r="C538" s="375" t="s">
        <v>295</v>
      </c>
      <c r="D538" s="375" t="s">
        <v>438</v>
      </c>
      <c r="E538" s="375" t="s">
        <v>297</v>
      </c>
      <c r="F538" s="375" t="s">
        <v>623</v>
      </c>
      <c r="G538" s="375" t="s">
        <v>635</v>
      </c>
      <c r="H538" s="375" t="s">
        <v>625</v>
      </c>
      <c r="I538" s="375"/>
      <c r="J538" s="375"/>
      <c r="K538" s="375" t="s">
        <v>3153</v>
      </c>
      <c r="L538" s="376">
        <v>963.71233853665183</v>
      </c>
      <c r="M538" s="365">
        <v>2000</v>
      </c>
      <c r="N538" s="376">
        <v>868.8</v>
      </c>
      <c r="O538" s="375" t="s">
        <v>3158</v>
      </c>
      <c r="P538" s="375" t="s">
        <v>3154</v>
      </c>
      <c r="Q538" s="375" t="s">
        <v>300</v>
      </c>
      <c r="R538" s="375" t="s">
        <v>443</v>
      </c>
      <c r="S538" s="375"/>
      <c r="T538" s="377">
        <v>800</v>
      </c>
      <c r="U538" s="378">
        <v>15</v>
      </c>
      <c r="V538" s="379">
        <v>45200</v>
      </c>
      <c r="W538" s="379"/>
      <c r="X538" s="375" t="s">
        <v>2986</v>
      </c>
      <c r="Y538" s="375"/>
      <c r="Z538" s="375"/>
      <c r="AA538" s="375"/>
      <c r="AB538" s="375"/>
      <c r="AC538" s="375"/>
      <c r="AD538" s="375" t="s">
        <v>360</v>
      </c>
      <c r="AE538" s="379"/>
      <c r="AF538" s="374"/>
      <c r="AG538" s="376">
        <v>0.11588161879781549</v>
      </c>
      <c r="AH538" s="376">
        <v>0.1203352525589093</v>
      </c>
      <c r="AI538" s="376">
        <v>0.6410955871484787</v>
      </c>
      <c r="AJ538" s="374" t="s">
        <v>0</v>
      </c>
      <c r="AK538" s="368">
        <v>64.396707624533363</v>
      </c>
      <c r="AL538" s="376">
        <v>0.59750164989272381</v>
      </c>
      <c r="AM538" s="380">
        <v>2000</v>
      </c>
      <c r="AN538" s="381">
        <v>20</v>
      </c>
      <c r="AO538" s="382" t="s">
        <v>3071</v>
      </c>
      <c r="AP538" s="382" t="s">
        <v>0</v>
      </c>
      <c r="AQ538" s="382" t="s">
        <v>306</v>
      </c>
      <c r="AR538" s="383" t="s">
        <v>0</v>
      </c>
      <c r="AS538" s="383"/>
      <c r="AT538" s="375"/>
    </row>
    <row r="539" spans="1:46" x14ac:dyDescent="0.3">
      <c r="A539" s="362" t="s">
        <v>1043</v>
      </c>
      <c r="B539" s="363" t="s">
        <v>294</v>
      </c>
      <c r="C539" s="363" t="s">
        <v>295</v>
      </c>
      <c r="D539" s="363" t="s">
        <v>778</v>
      </c>
      <c r="E539" s="363" t="s">
        <v>297</v>
      </c>
      <c r="F539" s="363" t="s">
        <v>1044</v>
      </c>
      <c r="G539" s="363" t="s">
        <v>1045</v>
      </c>
      <c r="H539" s="363" t="s">
        <v>3079</v>
      </c>
      <c r="I539" s="363" t="s">
        <v>1046</v>
      </c>
      <c r="J539" s="363"/>
      <c r="K539" s="363" t="s">
        <v>782</v>
      </c>
      <c r="L539" s="364">
        <v>992</v>
      </c>
      <c r="M539" s="365">
        <v>750</v>
      </c>
      <c r="N539" s="364">
        <v>888.03</v>
      </c>
      <c r="O539" s="363" t="s">
        <v>3159</v>
      </c>
      <c r="P539" s="363" t="s">
        <v>3068</v>
      </c>
      <c r="Q539" s="363" t="s">
        <v>300</v>
      </c>
      <c r="R539" s="363" t="s">
        <v>785</v>
      </c>
      <c r="S539" s="363"/>
      <c r="T539" s="365">
        <v>549</v>
      </c>
      <c r="U539" s="366">
        <v>18</v>
      </c>
      <c r="V539" s="367">
        <v>45200</v>
      </c>
      <c r="W539" s="367"/>
      <c r="X539" s="363" t="s">
        <v>3160</v>
      </c>
      <c r="Y539" s="363"/>
      <c r="Z539" s="363"/>
      <c r="AA539" s="363"/>
      <c r="AB539" s="363"/>
      <c r="AC539" s="363"/>
      <c r="AD539" s="363" t="s">
        <v>304</v>
      </c>
      <c r="AE539" s="367">
        <v>45121</v>
      </c>
      <c r="AF539" s="362" t="s">
        <v>3161</v>
      </c>
      <c r="AG539" s="364">
        <v>0.17</v>
      </c>
      <c r="AH539" s="364">
        <v>0.16</v>
      </c>
      <c r="AI539" s="364">
        <v>1.23</v>
      </c>
      <c r="AJ539" s="362" t="s">
        <v>181</v>
      </c>
      <c r="AK539" s="368">
        <v>18.14</v>
      </c>
      <c r="AL539" s="364">
        <v>0.51277777777777778</v>
      </c>
      <c r="AM539" s="369">
        <v>750</v>
      </c>
      <c r="AN539" s="370">
        <v>16</v>
      </c>
      <c r="AO539" s="371" t="s">
        <v>3071</v>
      </c>
      <c r="AP539" s="371" t="s">
        <v>0</v>
      </c>
      <c r="AQ539" s="371" t="s">
        <v>306</v>
      </c>
      <c r="AR539" s="372" t="s">
        <v>0</v>
      </c>
      <c r="AS539" s="372"/>
      <c r="AT539" s="363"/>
    </row>
    <row r="540" spans="1:46" x14ac:dyDescent="0.3">
      <c r="A540" s="362" t="s">
        <v>1047</v>
      </c>
      <c r="B540" s="363" t="s">
        <v>308</v>
      </c>
      <c r="C540" s="363" t="s">
        <v>295</v>
      </c>
      <c r="D540" s="363" t="s">
        <v>778</v>
      </c>
      <c r="E540" s="363" t="s">
        <v>297</v>
      </c>
      <c r="F540" s="363" t="s">
        <v>1044</v>
      </c>
      <c r="G540" s="363" t="s">
        <v>1045</v>
      </c>
      <c r="H540" s="363" t="s">
        <v>3079</v>
      </c>
      <c r="I540" s="363" t="s">
        <v>1046</v>
      </c>
      <c r="J540" s="363"/>
      <c r="K540" s="363" t="s">
        <v>782</v>
      </c>
      <c r="L540" s="364">
        <v>992</v>
      </c>
      <c r="M540" s="365">
        <v>750</v>
      </c>
      <c r="N540" s="364">
        <v>888.03</v>
      </c>
      <c r="O540" s="363" t="s">
        <v>3159</v>
      </c>
      <c r="P540" s="363" t="s">
        <v>3068</v>
      </c>
      <c r="Q540" s="363" t="s">
        <v>300</v>
      </c>
      <c r="R540" s="363" t="s">
        <v>785</v>
      </c>
      <c r="S540" s="363"/>
      <c r="T540" s="365">
        <v>549</v>
      </c>
      <c r="U540" s="366">
        <v>18</v>
      </c>
      <c r="V540" s="367">
        <v>45200</v>
      </c>
      <c r="W540" s="367"/>
      <c r="X540" s="363" t="s">
        <v>3160</v>
      </c>
      <c r="Y540" s="363"/>
      <c r="Z540" s="363"/>
      <c r="AA540" s="363"/>
      <c r="AB540" s="363"/>
      <c r="AC540" s="363"/>
      <c r="AD540" s="363" t="s">
        <v>304</v>
      </c>
      <c r="AE540" s="367">
        <v>45121</v>
      </c>
      <c r="AF540" s="362" t="s">
        <v>3161</v>
      </c>
      <c r="AG540" s="364">
        <v>0.17</v>
      </c>
      <c r="AH540" s="364">
        <v>0.16</v>
      </c>
      <c r="AI540" s="364">
        <v>1.23</v>
      </c>
      <c r="AJ540" s="362" t="s">
        <v>181</v>
      </c>
      <c r="AK540" s="368">
        <v>18.14</v>
      </c>
      <c r="AL540" s="364">
        <v>0.51277777777777778</v>
      </c>
      <c r="AM540" s="369">
        <v>750</v>
      </c>
      <c r="AN540" s="370">
        <v>16</v>
      </c>
      <c r="AO540" s="371" t="s">
        <v>3071</v>
      </c>
      <c r="AP540" s="371" t="s">
        <v>0</v>
      </c>
      <c r="AQ540" s="371" t="s">
        <v>306</v>
      </c>
      <c r="AR540" s="372" t="s">
        <v>0</v>
      </c>
      <c r="AS540" s="372"/>
      <c r="AT540" s="363"/>
    </row>
    <row r="541" spans="1:46" x14ac:dyDescent="0.3">
      <c r="A541" s="363" t="s">
        <v>1048</v>
      </c>
      <c r="B541" s="363" t="s">
        <v>310</v>
      </c>
      <c r="C541" s="363" t="s">
        <v>295</v>
      </c>
      <c r="D541" s="363" t="s">
        <v>778</v>
      </c>
      <c r="E541" s="363" t="s">
        <v>297</v>
      </c>
      <c r="F541" s="363" t="s">
        <v>1044</v>
      </c>
      <c r="G541" s="363" t="s">
        <v>1045</v>
      </c>
      <c r="H541" s="363" t="s">
        <v>3079</v>
      </c>
      <c r="I541" s="363" t="s">
        <v>1046</v>
      </c>
      <c r="J541" s="363"/>
      <c r="K541" s="363" t="s">
        <v>782</v>
      </c>
      <c r="L541" s="364">
        <v>992</v>
      </c>
      <c r="M541" s="365">
        <v>750</v>
      </c>
      <c r="N541" s="364">
        <v>888.03</v>
      </c>
      <c r="O541" s="363" t="s">
        <v>3159</v>
      </c>
      <c r="P541" s="363" t="s">
        <v>3068</v>
      </c>
      <c r="Q541" s="363" t="s">
        <v>300</v>
      </c>
      <c r="R541" s="363" t="s">
        <v>785</v>
      </c>
      <c r="S541" s="363"/>
      <c r="T541" s="365">
        <v>549</v>
      </c>
      <c r="U541" s="363">
        <v>18</v>
      </c>
      <c r="V541" s="367">
        <v>45200</v>
      </c>
      <c r="W541" s="367"/>
      <c r="X541" s="363" t="s">
        <v>3160</v>
      </c>
      <c r="Y541" s="363"/>
      <c r="Z541" s="363"/>
      <c r="AA541" s="363"/>
      <c r="AB541" s="363"/>
      <c r="AC541" s="363"/>
      <c r="AD541" s="363" t="s">
        <v>304</v>
      </c>
      <c r="AE541" s="367">
        <v>45121</v>
      </c>
      <c r="AF541" s="363" t="s">
        <v>3161</v>
      </c>
      <c r="AG541" s="364">
        <v>0.17</v>
      </c>
      <c r="AH541" s="364">
        <v>0.16</v>
      </c>
      <c r="AI541" s="364">
        <v>1.23</v>
      </c>
      <c r="AJ541" s="363" t="s">
        <v>181</v>
      </c>
      <c r="AK541" s="368">
        <v>18.14</v>
      </c>
      <c r="AL541" s="364">
        <v>0.51277777777777778</v>
      </c>
      <c r="AM541" s="369">
        <v>750</v>
      </c>
      <c r="AN541" s="363">
        <v>16</v>
      </c>
      <c r="AO541" s="371" t="s">
        <v>3071</v>
      </c>
      <c r="AP541" s="371" t="s">
        <v>0</v>
      </c>
      <c r="AQ541" s="371" t="s">
        <v>306</v>
      </c>
      <c r="AR541" s="372" t="s">
        <v>0</v>
      </c>
      <c r="AS541" s="363"/>
      <c r="AT541" s="363"/>
    </row>
    <row r="542" spans="1:46" x14ac:dyDescent="0.3">
      <c r="A542" s="362" t="s">
        <v>1049</v>
      </c>
      <c r="B542" s="363" t="s">
        <v>294</v>
      </c>
      <c r="C542" s="363" t="s">
        <v>295</v>
      </c>
      <c r="D542" s="363" t="s">
        <v>778</v>
      </c>
      <c r="E542" s="363" t="s">
        <v>297</v>
      </c>
      <c r="F542" s="363" t="s">
        <v>1044</v>
      </c>
      <c r="G542" s="363" t="s">
        <v>1045</v>
      </c>
      <c r="H542" s="363" t="s">
        <v>3108</v>
      </c>
      <c r="I542" s="363" t="s">
        <v>1046</v>
      </c>
      <c r="J542" s="363"/>
      <c r="K542" s="363" t="s">
        <v>782</v>
      </c>
      <c r="L542" s="364">
        <v>487</v>
      </c>
      <c r="M542" s="365">
        <v>750</v>
      </c>
      <c r="N542" s="364">
        <v>436</v>
      </c>
      <c r="O542" s="363" t="s">
        <v>3162</v>
      </c>
      <c r="P542" s="363" t="s">
        <v>3068</v>
      </c>
      <c r="Q542" s="363" t="s">
        <v>300</v>
      </c>
      <c r="R542" s="363" t="s">
        <v>905</v>
      </c>
      <c r="S542" s="363"/>
      <c r="T542" s="365">
        <v>440</v>
      </c>
      <c r="U542" s="366">
        <v>20</v>
      </c>
      <c r="V542" s="367">
        <v>45748</v>
      </c>
      <c r="W542" s="367"/>
      <c r="X542" s="363" t="s">
        <v>3160</v>
      </c>
      <c r="Y542" s="363"/>
      <c r="Z542" s="363"/>
      <c r="AA542" s="363"/>
      <c r="AB542" s="363"/>
      <c r="AC542" s="363"/>
      <c r="AD542" s="363" t="s">
        <v>304</v>
      </c>
      <c r="AE542" s="367">
        <v>45124</v>
      </c>
      <c r="AF542" s="362" t="s">
        <v>3163</v>
      </c>
      <c r="AG542" s="364">
        <v>0.08</v>
      </c>
      <c r="AH542" s="364">
        <v>0.08</v>
      </c>
      <c r="AI542" s="364">
        <v>0.71381749562254548</v>
      </c>
      <c r="AJ542" s="362" t="s">
        <v>0</v>
      </c>
      <c r="AK542" s="368">
        <v>51.088645408763611</v>
      </c>
      <c r="AL542" s="364">
        <v>0.22650000000000001</v>
      </c>
      <c r="AM542" s="369">
        <v>750</v>
      </c>
      <c r="AN542" s="370">
        <v>16</v>
      </c>
      <c r="AO542" s="371" t="s">
        <v>3071</v>
      </c>
      <c r="AP542" s="371" t="s">
        <v>0</v>
      </c>
      <c r="AQ542" s="371" t="s">
        <v>306</v>
      </c>
      <c r="AR542" s="372" t="s">
        <v>0</v>
      </c>
      <c r="AS542" s="372"/>
      <c r="AT542" s="363"/>
    </row>
    <row r="543" spans="1:46" x14ac:dyDescent="0.3">
      <c r="A543" s="362" t="s">
        <v>1050</v>
      </c>
      <c r="B543" s="363" t="s">
        <v>308</v>
      </c>
      <c r="C543" s="363" t="s">
        <v>295</v>
      </c>
      <c r="D543" s="363" t="s">
        <v>778</v>
      </c>
      <c r="E543" s="363" t="s">
        <v>297</v>
      </c>
      <c r="F543" s="363" t="s">
        <v>1044</v>
      </c>
      <c r="G543" s="363" t="s">
        <v>1045</v>
      </c>
      <c r="H543" s="363" t="s">
        <v>3108</v>
      </c>
      <c r="I543" s="363" t="s">
        <v>1046</v>
      </c>
      <c r="J543" s="363"/>
      <c r="K543" s="363" t="s">
        <v>782</v>
      </c>
      <c r="L543" s="364">
        <v>487</v>
      </c>
      <c r="M543" s="365">
        <v>750</v>
      </c>
      <c r="N543" s="364">
        <v>436</v>
      </c>
      <c r="O543" s="363" t="s">
        <v>3162</v>
      </c>
      <c r="P543" s="363" t="s">
        <v>3068</v>
      </c>
      <c r="Q543" s="363" t="s">
        <v>300</v>
      </c>
      <c r="R543" s="363" t="s">
        <v>905</v>
      </c>
      <c r="S543" s="363"/>
      <c r="T543" s="365">
        <v>440</v>
      </c>
      <c r="U543" s="366">
        <v>20</v>
      </c>
      <c r="V543" s="367">
        <v>45748</v>
      </c>
      <c r="W543" s="367"/>
      <c r="X543" s="363" t="s">
        <v>3160</v>
      </c>
      <c r="Y543" s="363"/>
      <c r="Z543" s="363"/>
      <c r="AA543" s="363"/>
      <c r="AB543" s="363"/>
      <c r="AC543" s="363"/>
      <c r="AD543" s="363" t="s">
        <v>304</v>
      </c>
      <c r="AE543" s="367">
        <v>45124</v>
      </c>
      <c r="AF543" s="362" t="s">
        <v>3163</v>
      </c>
      <c r="AG543" s="364">
        <v>0.08</v>
      </c>
      <c r="AH543" s="364">
        <v>0.08</v>
      </c>
      <c r="AI543" s="364">
        <v>0.71381749562254548</v>
      </c>
      <c r="AJ543" s="362" t="s">
        <v>0</v>
      </c>
      <c r="AK543" s="368">
        <v>51.088645408763611</v>
      </c>
      <c r="AL543" s="364">
        <v>0.22650000000000001</v>
      </c>
      <c r="AM543" s="369">
        <v>750</v>
      </c>
      <c r="AN543" s="370">
        <v>16</v>
      </c>
      <c r="AO543" s="371" t="s">
        <v>3071</v>
      </c>
      <c r="AP543" s="371" t="s">
        <v>0</v>
      </c>
      <c r="AQ543" s="371" t="s">
        <v>306</v>
      </c>
      <c r="AR543" s="372" t="s">
        <v>0</v>
      </c>
      <c r="AS543" s="372"/>
      <c r="AT543" s="363"/>
    </row>
    <row r="544" spans="1:46" x14ac:dyDescent="0.3">
      <c r="A544" s="362" t="s">
        <v>1051</v>
      </c>
      <c r="B544" s="363" t="s">
        <v>310</v>
      </c>
      <c r="C544" s="363" t="s">
        <v>295</v>
      </c>
      <c r="D544" s="363" t="s">
        <v>778</v>
      </c>
      <c r="E544" s="363" t="s">
        <v>297</v>
      </c>
      <c r="F544" s="363" t="s">
        <v>1044</v>
      </c>
      <c r="G544" s="363" t="s">
        <v>1045</v>
      </c>
      <c r="H544" s="363" t="s">
        <v>3108</v>
      </c>
      <c r="I544" s="363" t="s">
        <v>1046</v>
      </c>
      <c r="J544" s="363"/>
      <c r="K544" s="363" t="s">
        <v>782</v>
      </c>
      <c r="L544" s="364">
        <v>487</v>
      </c>
      <c r="M544" s="365">
        <v>750</v>
      </c>
      <c r="N544" s="364">
        <v>436</v>
      </c>
      <c r="O544" s="363" t="s">
        <v>3162</v>
      </c>
      <c r="P544" s="363" t="s">
        <v>3068</v>
      </c>
      <c r="Q544" s="363" t="s">
        <v>300</v>
      </c>
      <c r="R544" s="363" t="s">
        <v>905</v>
      </c>
      <c r="S544" s="363"/>
      <c r="T544" s="365">
        <v>440</v>
      </c>
      <c r="U544" s="366">
        <v>20</v>
      </c>
      <c r="V544" s="367">
        <v>45748</v>
      </c>
      <c r="W544" s="367"/>
      <c r="X544" s="363" t="s">
        <v>3160</v>
      </c>
      <c r="Y544" s="363"/>
      <c r="Z544" s="363"/>
      <c r="AA544" s="363"/>
      <c r="AB544" s="363"/>
      <c r="AC544" s="363"/>
      <c r="AD544" s="363" t="s">
        <v>304</v>
      </c>
      <c r="AE544" s="367">
        <v>45124</v>
      </c>
      <c r="AF544" s="362" t="s">
        <v>3163</v>
      </c>
      <c r="AG544" s="364">
        <v>0.08</v>
      </c>
      <c r="AH544" s="364">
        <v>0.08</v>
      </c>
      <c r="AI544" s="364">
        <v>0.71381749562254548</v>
      </c>
      <c r="AJ544" s="362" t="s">
        <v>0</v>
      </c>
      <c r="AK544" s="368">
        <v>51.088645408763611</v>
      </c>
      <c r="AL544" s="364">
        <v>0.22650000000000001</v>
      </c>
      <c r="AM544" s="369">
        <v>750</v>
      </c>
      <c r="AN544" s="370">
        <v>16</v>
      </c>
      <c r="AO544" s="371" t="s">
        <v>3071</v>
      </c>
      <c r="AP544" s="371" t="s">
        <v>0</v>
      </c>
      <c r="AQ544" s="371" t="s">
        <v>306</v>
      </c>
      <c r="AR544" s="372" t="s">
        <v>0</v>
      </c>
      <c r="AS544" s="372"/>
      <c r="AT544" s="363"/>
    </row>
    <row r="545" spans="1:46" x14ac:dyDescent="0.3">
      <c r="A545" s="362" t="s">
        <v>2593</v>
      </c>
      <c r="B545" s="363" t="s">
        <v>310</v>
      </c>
      <c r="C545" s="363" t="s">
        <v>295</v>
      </c>
      <c r="D545" s="363" t="s">
        <v>778</v>
      </c>
      <c r="E545" s="363" t="s">
        <v>297</v>
      </c>
      <c r="F545" s="363" t="s">
        <v>1044</v>
      </c>
      <c r="G545" s="363" t="s">
        <v>1045</v>
      </c>
      <c r="H545" s="363" t="s">
        <v>3108</v>
      </c>
      <c r="I545" s="363" t="s">
        <v>1621</v>
      </c>
      <c r="J545" s="363"/>
      <c r="K545" s="363" t="s">
        <v>782</v>
      </c>
      <c r="L545" s="364">
        <v>487</v>
      </c>
      <c r="M545" s="365">
        <v>750</v>
      </c>
      <c r="N545" s="364">
        <v>436</v>
      </c>
      <c r="O545" s="363" t="s">
        <v>3171</v>
      </c>
      <c r="P545" s="363" t="s">
        <v>3068</v>
      </c>
      <c r="Q545" s="363" t="s">
        <v>300</v>
      </c>
      <c r="R545" s="363" t="s">
        <v>905</v>
      </c>
      <c r="S545" s="363"/>
      <c r="T545" s="365">
        <v>440</v>
      </c>
      <c r="U545" s="366">
        <v>20</v>
      </c>
      <c r="V545" s="367">
        <v>45748</v>
      </c>
      <c r="W545" s="367"/>
      <c r="X545" s="363" t="s">
        <v>3160</v>
      </c>
      <c r="Y545" s="363"/>
      <c r="Z545" s="363"/>
      <c r="AA545" s="363"/>
      <c r="AB545" s="363"/>
      <c r="AC545" s="363"/>
      <c r="AD545" s="363" t="s">
        <v>304</v>
      </c>
      <c r="AE545" s="367">
        <v>45124</v>
      </c>
      <c r="AF545" s="362" t="s">
        <v>3163</v>
      </c>
      <c r="AG545" s="364">
        <v>0.08</v>
      </c>
      <c r="AH545" s="364">
        <v>0.08</v>
      </c>
      <c r="AI545" s="364">
        <v>0.71381749562254548</v>
      </c>
      <c r="AJ545" s="362" t="s">
        <v>0</v>
      </c>
      <c r="AK545" s="368">
        <v>51.088645408763611</v>
      </c>
      <c r="AL545" s="364">
        <v>0.22650000000000001</v>
      </c>
      <c r="AM545" s="369">
        <v>750</v>
      </c>
      <c r="AN545" s="370">
        <v>16</v>
      </c>
      <c r="AO545" s="371" t="s">
        <v>3071</v>
      </c>
      <c r="AP545" s="371" t="s">
        <v>0</v>
      </c>
      <c r="AQ545" s="371" t="s">
        <v>306</v>
      </c>
      <c r="AR545" s="372" t="s">
        <v>0</v>
      </c>
      <c r="AS545" s="372"/>
      <c r="AT545" s="363"/>
    </row>
    <row r="546" spans="1:46" x14ac:dyDescent="0.3">
      <c r="A546" s="363" t="s">
        <v>1087</v>
      </c>
      <c r="B546" s="363" t="s">
        <v>294</v>
      </c>
      <c r="C546" s="363" t="s">
        <v>295</v>
      </c>
      <c r="D546" s="363" t="s">
        <v>778</v>
      </c>
      <c r="E546" s="363" t="s">
        <v>297</v>
      </c>
      <c r="F546" s="363" t="s">
        <v>1044</v>
      </c>
      <c r="G546" s="363" t="s">
        <v>586</v>
      </c>
      <c r="H546" s="363" t="s">
        <v>3066</v>
      </c>
      <c r="I546" s="363" t="s">
        <v>1089</v>
      </c>
      <c r="J546" s="363" t="s">
        <v>182</v>
      </c>
      <c r="K546" s="363" t="s">
        <v>697</v>
      </c>
      <c r="L546" s="364">
        <v>398.37</v>
      </c>
      <c r="M546" s="365">
        <v>400</v>
      </c>
      <c r="N546" s="364">
        <v>356.44</v>
      </c>
      <c r="O546" s="363" t="s">
        <v>3172</v>
      </c>
      <c r="P546" s="363" t="s">
        <v>3068</v>
      </c>
      <c r="Q546" s="363" t="s">
        <v>300</v>
      </c>
      <c r="R546" s="363" t="s">
        <v>1091</v>
      </c>
      <c r="S546" s="363" t="s">
        <v>697</v>
      </c>
      <c r="T546" s="365">
        <v>222.03</v>
      </c>
      <c r="U546" s="363">
        <v>7</v>
      </c>
      <c r="V546" s="367">
        <v>45931</v>
      </c>
      <c r="W546" s="367"/>
      <c r="X546" s="363" t="s">
        <v>3173</v>
      </c>
      <c r="Y546" s="363"/>
      <c r="Z546" s="363"/>
      <c r="AA546" s="363"/>
      <c r="AB546" s="363"/>
      <c r="AC546" s="363"/>
      <c r="AD546" s="363" t="s">
        <v>304</v>
      </c>
      <c r="AE546" s="367">
        <v>45124</v>
      </c>
      <c r="AF546" s="363" t="s">
        <v>3174</v>
      </c>
      <c r="AG546" s="364">
        <v>7.0000000000000007E-2</v>
      </c>
      <c r="AH546" s="364">
        <v>0.06</v>
      </c>
      <c r="AI546" s="364">
        <v>0.55000000000000004</v>
      </c>
      <c r="AJ546" s="363" t="s">
        <v>0</v>
      </c>
      <c r="AK546" s="368">
        <v>74.22</v>
      </c>
      <c r="AL546" s="364">
        <v>0.52</v>
      </c>
      <c r="AM546" s="369">
        <v>400</v>
      </c>
      <c r="AN546" s="363">
        <v>4</v>
      </c>
      <c r="AO546" s="371" t="s">
        <v>3071</v>
      </c>
      <c r="AP546" s="371" t="s">
        <v>0</v>
      </c>
      <c r="AQ546" s="371" t="s">
        <v>306</v>
      </c>
      <c r="AR546" s="372" t="s">
        <v>0</v>
      </c>
      <c r="AS546" s="363"/>
      <c r="AT546" s="363"/>
    </row>
    <row r="547" spans="1:46" x14ac:dyDescent="0.3">
      <c r="A547" s="362" t="s">
        <v>1092</v>
      </c>
      <c r="B547" s="363" t="s">
        <v>294</v>
      </c>
      <c r="C547" s="363" t="s">
        <v>295</v>
      </c>
      <c r="D547" s="363" t="s">
        <v>778</v>
      </c>
      <c r="E547" s="363" t="s">
        <v>297</v>
      </c>
      <c r="F547" s="363" t="s">
        <v>1044</v>
      </c>
      <c r="G547" s="363" t="s">
        <v>586</v>
      </c>
      <c r="H547" s="363" t="s">
        <v>3066</v>
      </c>
      <c r="I547" s="363" t="s">
        <v>1089</v>
      </c>
      <c r="J547" s="363" t="s">
        <v>1093</v>
      </c>
      <c r="K547" s="363" t="s">
        <v>697</v>
      </c>
      <c r="L547" s="364">
        <v>194.09</v>
      </c>
      <c r="M547" s="365">
        <v>400</v>
      </c>
      <c r="N547" s="364">
        <v>173.67</v>
      </c>
      <c r="O547" s="363" t="s">
        <v>3175</v>
      </c>
      <c r="P547" s="363" t="s">
        <v>3068</v>
      </c>
      <c r="Q547" s="363" t="s">
        <v>300</v>
      </c>
      <c r="R547" s="363" t="s">
        <v>1091</v>
      </c>
      <c r="S547" s="363" t="s">
        <v>697</v>
      </c>
      <c r="T547" s="365">
        <v>222.03</v>
      </c>
      <c r="U547" s="366">
        <v>7</v>
      </c>
      <c r="V547" s="367">
        <v>45931</v>
      </c>
      <c r="W547" s="367"/>
      <c r="X547" s="363" t="s">
        <v>3173</v>
      </c>
      <c r="Y547" s="363"/>
      <c r="Z547" s="363"/>
      <c r="AA547" s="363"/>
      <c r="AB547" s="363"/>
      <c r="AC547" s="363"/>
      <c r="AD547" s="363" t="s">
        <v>304</v>
      </c>
      <c r="AE547" s="367">
        <v>45124</v>
      </c>
      <c r="AF547" s="362" t="s">
        <v>3174</v>
      </c>
      <c r="AG547" s="364">
        <v>0.03</v>
      </c>
      <c r="AH547" s="364">
        <v>0.03</v>
      </c>
      <c r="AI547" s="364">
        <v>0.27</v>
      </c>
      <c r="AJ547" s="362" t="s">
        <v>0</v>
      </c>
      <c r="AK547" s="368">
        <v>181.3</v>
      </c>
      <c r="AL547" s="364">
        <v>0.25</v>
      </c>
      <c r="AM547" s="369">
        <v>400</v>
      </c>
      <c r="AN547" s="370">
        <v>4</v>
      </c>
      <c r="AO547" s="371" t="s">
        <v>3071</v>
      </c>
      <c r="AP547" s="371" t="s">
        <v>0</v>
      </c>
      <c r="AQ547" s="371" t="s">
        <v>306</v>
      </c>
      <c r="AR547" s="372" t="s">
        <v>0</v>
      </c>
      <c r="AS547" s="372"/>
      <c r="AT547" s="363"/>
    </row>
    <row r="548" spans="1:46" x14ac:dyDescent="0.3">
      <c r="A548" s="362" t="s">
        <v>1097</v>
      </c>
      <c r="B548" s="363" t="s">
        <v>308</v>
      </c>
      <c r="C548" s="363" t="s">
        <v>295</v>
      </c>
      <c r="D548" s="363" t="s">
        <v>778</v>
      </c>
      <c r="E548" s="363" t="s">
        <v>297</v>
      </c>
      <c r="F548" s="363" t="s">
        <v>1044</v>
      </c>
      <c r="G548" s="363" t="s">
        <v>586</v>
      </c>
      <c r="H548" s="363" t="s">
        <v>3066</v>
      </c>
      <c r="I548" s="363" t="s">
        <v>1089</v>
      </c>
      <c r="J548" s="363" t="s">
        <v>182</v>
      </c>
      <c r="K548" s="363" t="s">
        <v>697</v>
      </c>
      <c r="L548" s="364">
        <v>418.46</v>
      </c>
      <c r="M548" s="365">
        <v>400</v>
      </c>
      <c r="N548" s="364">
        <v>374.42</v>
      </c>
      <c r="O548" s="363" t="s">
        <v>3172</v>
      </c>
      <c r="P548" s="363" t="s">
        <v>3068</v>
      </c>
      <c r="Q548" s="363" t="s">
        <v>300</v>
      </c>
      <c r="R548" s="363" t="s">
        <v>1091</v>
      </c>
      <c r="S548" s="363" t="s">
        <v>697</v>
      </c>
      <c r="T548" s="365">
        <v>222.03</v>
      </c>
      <c r="U548" s="366">
        <v>7</v>
      </c>
      <c r="V548" s="367">
        <v>45931</v>
      </c>
      <c r="W548" s="367"/>
      <c r="X548" s="363" t="s">
        <v>3173</v>
      </c>
      <c r="Y548" s="363"/>
      <c r="Z548" s="363"/>
      <c r="AA548" s="363"/>
      <c r="AB548" s="363"/>
      <c r="AC548" s="363"/>
      <c r="AD548" s="363" t="s">
        <v>304</v>
      </c>
      <c r="AE548" s="367">
        <v>45124</v>
      </c>
      <c r="AF548" s="362" t="s">
        <v>3174</v>
      </c>
      <c r="AG548" s="364">
        <v>7.0000000000000007E-2</v>
      </c>
      <c r="AH548" s="364">
        <v>0.06</v>
      </c>
      <c r="AI548" s="364">
        <v>0.57999999999999996</v>
      </c>
      <c r="AJ548" s="362" t="s">
        <v>0</v>
      </c>
      <c r="AK548" s="368">
        <v>69.34</v>
      </c>
      <c r="AL548" s="364">
        <v>0.55000000000000004</v>
      </c>
      <c r="AM548" s="369">
        <v>400</v>
      </c>
      <c r="AN548" s="370">
        <v>4</v>
      </c>
      <c r="AO548" s="371" t="s">
        <v>3071</v>
      </c>
      <c r="AP548" s="371" t="s">
        <v>0</v>
      </c>
      <c r="AQ548" s="371" t="s">
        <v>306</v>
      </c>
      <c r="AR548" s="372" t="s">
        <v>0</v>
      </c>
      <c r="AS548" s="372"/>
      <c r="AT548" s="363"/>
    </row>
    <row r="549" spans="1:46" x14ac:dyDescent="0.3">
      <c r="A549" s="362" t="s">
        <v>1098</v>
      </c>
      <c r="B549" s="363" t="s">
        <v>308</v>
      </c>
      <c r="C549" s="363" t="s">
        <v>295</v>
      </c>
      <c r="D549" s="363" t="s">
        <v>778</v>
      </c>
      <c r="E549" s="363" t="s">
        <v>297</v>
      </c>
      <c r="F549" s="363" t="s">
        <v>1044</v>
      </c>
      <c r="G549" s="363" t="s">
        <v>586</v>
      </c>
      <c r="H549" s="363" t="s">
        <v>3066</v>
      </c>
      <c r="I549" s="363" t="s">
        <v>1089</v>
      </c>
      <c r="J549" s="363" t="s">
        <v>1093</v>
      </c>
      <c r="K549" s="363" t="s">
        <v>697</v>
      </c>
      <c r="L549" s="364">
        <v>218.34</v>
      </c>
      <c r="M549" s="365">
        <v>400</v>
      </c>
      <c r="N549" s="364">
        <v>195.36</v>
      </c>
      <c r="O549" s="363" t="s">
        <v>3175</v>
      </c>
      <c r="P549" s="363" t="s">
        <v>3068</v>
      </c>
      <c r="Q549" s="363" t="s">
        <v>300</v>
      </c>
      <c r="R549" s="363" t="s">
        <v>1091</v>
      </c>
      <c r="S549" s="363" t="s">
        <v>697</v>
      </c>
      <c r="T549" s="365">
        <v>222.03</v>
      </c>
      <c r="U549" s="366">
        <v>7</v>
      </c>
      <c r="V549" s="367">
        <v>45931</v>
      </c>
      <c r="W549" s="367"/>
      <c r="X549" s="363" t="s">
        <v>3173</v>
      </c>
      <c r="Y549" s="363"/>
      <c r="Z549" s="363"/>
      <c r="AA549" s="363"/>
      <c r="AB549" s="363"/>
      <c r="AC549" s="363"/>
      <c r="AD549" s="363" t="s">
        <v>304</v>
      </c>
      <c r="AE549" s="367">
        <v>45124</v>
      </c>
      <c r="AF549" s="362" t="s">
        <v>3174</v>
      </c>
      <c r="AG549" s="364">
        <v>0.04</v>
      </c>
      <c r="AH549" s="364">
        <v>0.03</v>
      </c>
      <c r="AI549" s="364">
        <v>0.3</v>
      </c>
      <c r="AJ549" s="362" t="s">
        <v>0</v>
      </c>
      <c r="AK549" s="368">
        <v>158.02000000000001</v>
      </c>
      <c r="AL549" s="364">
        <v>0.28999999999999998</v>
      </c>
      <c r="AM549" s="369">
        <v>400</v>
      </c>
      <c r="AN549" s="370">
        <v>4</v>
      </c>
      <c r="AO549" s="371" t="s">
        <v>3071</v>
      </c>
      <c r="AP549" s="371" t="s">
        <v>0</v>
      </c>
      <c r="AQ549" s="371" t="s">
        <v>306</v>
      </c>
      <c r="AR549" s="372" t="s">
        <v>0</v>
      </c>
      <c r="AS549" s="372"/>
      <c r="AT549" s="363"/>
    </row>
    <row r="550" spans="1:46" x14ac:dyDescent="0.3">
      <c r="A550" s="362" t="s">
        <v>1101</v>
      </c>
      <c r="B550" s="363" t="s">
        <v>310</v>
      </c>
      <c r="C550" s="363" t="s">
        <v>295</v>
      </c>
      <c r="D550" s="363" t="s">
        <v>778</v>
      </c>
      <c r="E550" s="363" t="s">
        <v>297</v>
      </c>
      <c r="F550" s="363" t="s">
        <v>1044</v>
      </c>
      <c r="G550" s="363" t="s">
        <v>586</v>
      </c>
      <c r="H550" s="363" t="s">
        <v>3066</v>
      </c>
      <c r="I550" s="363" t="s">
        <v>1089</v>
      </c>
      <c r="J550" s="363" t="s">
        <v>182</v>
      </c>
      <c r="K550" s="363" t="s">
        <v>697</v>
      </c>
      <c r="L550" s="364">
        <v>337.87</v>
      </c>
      <c r="M550" s="365">
        <v>400</v>
      </c>
      <c r="N550" s="364">
        <v>302.31</v>
      </c>
      <c r="O550" s="363" t="s">
        <v>3172</v>
      </c>
      <c r="P550" s="363" t="s">
        <v>3068</v>
      </c>
      <c r="Q550" s="363" t="s">
        <v>300</v>
      </c>
      <c r="R550" s="363" t="s">
        <v>1091</v>
      </c>
      <c r="S550" s="363" t="s">
        <v>697</v>
      </c>
      <c r="T550" s="365">
        <v>222.03</v>
      </c>
      <c r="U550" s="366">
        <v>7</v>
      </c>
      <c r="V550" s="367">
        <v>45931</v>
      </c>
      <c r="W550" s="367"/>
      <c r="X550" s="363" t="s">
        <v>3173</v>
      </c>
      <c r="Y550" s="363"/>
      <c r="Z550" s="363"/>
      <c r="AA550" s="363"/>
      <c r="AB550" s="363"/>
      <c r="AC550" s="363"/>
      <c r="AD550" s="363" t="s">
        <v>304</v>
      </c>
      <c r="AE550" s="367">
        <v>45124</v>
      </c>
      <c r="AF550" s="362" t="s">
        <v>3174</v>
      </c>
      <c r="AG550" s="364">
        <v>0.06</v>
      </c>
      <c r="AH550" s="364">
        <v>0.05</v>
      </c>
      <c r="AI550" s="364">
        <v>0.28000000000000003</v>
      </c>
      <c r="AJ550" s="362" t="s">
        <v>0</v>
      </c>
      <c r="AK550" s="368">
        <v>92.42</v>
      </c>
      <c r="AL550" s="364">
        <v>0.45</v>
      </c>
      <c r="AM550" s="369">
        <v>400</v>
      </c>
      <c r="AN550" s="370">
        <v>4</v>
      </c>
      <c r="AO550" s="371" t="s">
        <v>3071</v>
      </c>
      <c r="AP550" s="371" t="s">
        <v>0</v>
      </c>
      <c r="AQ550" s="371" t="s">
        <v>306</v>
      </c>
      <c r="AR550" s="372" t="s">
        <v>0</v>
      </c>
      <c r="AS550" s="372"/>
      <c r="AT550" s="363"/>
    </row>
    <row r="551" spans="1:46" x14ac:dyDescent="0.3">
      <c r="A551" s="362" t="s">
        <v>1102</v>
      </c>
      <c r="B551" s="363" t="s">
        <v>310</v>
      </c>
      <c r="C551" s="363" t="s">
        <v>295</v>
      </c>
      <c r="D551" s="363" t="s">
        <v>778</v>
      </c>
      <c r="E551" s="363" t="s">
        <v>297</v>
      </c>
      <c r="F551" s="363" t="s">
        <v>1044</v>
      </c>
      <c r="G551" s="363" t="s">
        <v>586</v>
      </c>
      <c r="H551" s="363" t="s">
        <v>3066</v>
      </c>
      <c r="I551" s="363" t="s">
        <v>1089</v>
      </c>
      <c r="J551" s="363" t="s">
        <v>1093</v>
      </c>
      <c r="K551" s="363" t="s">
        <v>697</v>
      </c>
      <c r="L551" s="364">
        <v>204.98</v>
      </c>
      <c r="M551" s="365">
        <v>400</v>
      </c>
      <c r="N551" s="364">
        <v>183.41</v>
      </c>
      <c r="O551" s="363" t="s">
        <v>3175</v>
      </c>
      <c r="P551" s="363" t="s">
        <v>3068</v>
      </c>
      <c r="Q551" s="363" t="s">
        <v>300</v>
      </c>
      <c r="R551" s="363" t="s">
        <v>1091</v>
      </c>
      <c r="S551" s="363" t="s">
        <v>697</v>
      </c>
      <c r="T551" s="365">
        <v>222.03</v>
      </c>
      <c r="U551" s="366">
        <v>7</v>
      </c>
      <c r="V551" s="367">
        <v>45931</v>
      </c>
      <c r="W551" s="367"/>
      <c r="X551" s="363" t="s">
        <v>3173</v>
      </c>
      <c r="Y551" s="363"/>
      <c r="Z551" s="363"/>
      <c r="AA551" s="363"/>
      <c r="AB551" s="363"/>
      <c r="AC551" s="363"/>
      <c r="AD551" s="363" t="s">
        <v>304</v>
      </c>
      <c r="AE551" s="367">
        <v>45124</v>
      </c>
      <c r="AF551" s="362" t="s">
        <v>3174</v>
      </c>
      <c r="AG551" s="364">
        <v>0.03</v>
      </c>
      <c r="AH551" s="364">
        <v>0.03</v>
      </c>
      <c r="AI551" s="364">
        <v>0.3</v>
      </c>
      <c r="AJ551" s="362" t="s">
        <v>0</v>
      </c>
      <c r="AK551" s="368">
        <v>170.11</v>
      </c>
      <c r="AL551" s="364">
        <v>0.38200000000000001</v>
      </c>
      <c r="AM551" s="369">
        <v>400</v>
      </c>
      <c r="AN551" s="370">
        <v>4</v>
      </c>
      <c r="AO551" s="371" t="s">
        <v>3071</v>
      </c>
      <c r="AP551" s="371" t="s">
        <v>0</v>
      </c>
      <c r="AQ551" s="371" t="s">
        <v>306</v>
      </c>
      <c r="AR551" s="372" t="s">
        <v>0</v>
      </c>
      <c r="AS551" s="372"/>
      <c r="AT551" s="363"/>
    </row>
    <row r="552" spans="1:46" x14ac:dyDescent="0.3">
      <c r="A552" s="362" t="s">
        <v>1105</v>
      </c>
      <c r="B552" s="363" t="s">
        <v>294</v>
      </c>
      <c r="C552" s="363" t="s">
        <v>295</v>
      </c>
      <c r="D552" s="363" t="s">
        <v>778</v>
      </c>
      <c r="E552" s="363" t="s">
        <v>297</v>
      </c>
      <c r="F552" s="363" t="s">
        <v>1044</v>
      </c>
      <c r="G552" s="363" t="s">
        <v>1106</v>
      </c>
      <c r="H552" s="363" t="s">
        <v>3108</v>
      </c>
      <c r="I552" s="363" t="s">
        <v>1106</v>
      </c>
      <c r="J552" s="363" t="s">
        <v>1107</v>
      </c>
      <c r="K552" s="363"/>
      <c r="L552" s="364">
        <v>3.9193265815235314</v>
      </c>
      <c r="M552" s="365">
        <v>2.2200000000000002</v>
      </c>
      <c r="N552" s="364">
        <v>3.5285611619427568</v>
      </c>
      <c r="O552" s="363" t="s">
        <v>3178</v>
      </c>
      <c r="P552" s="363" t="s">
        <v>3068</v>
      </c>
      <c r="Q552" s="363" t="s">
        <v>300</v>
      </c>
      <c r="R552" s="363" t="s">
        <v>905</v>
      </c>
      <c r="S552" s="363"/>
      <c r="T552" s="365">
        <v>3.08</v>
      </c>
      <c r="U552" s="366">
        <v>15</v>
      </c>
      <c r="V552" s="367">
        <v>45931</v>
      </c>
      <c r="W552" s="367"/>
      <c r="X552" s="363" t="s">
        <v>1108</v>
      </c>
      <c r="Y552" s="363" t="s">
        <v>835</v>
      </c>
      <c r="Z552" s="363"/>
      <c r="AA552" s="363"/>
      <c r="AB552" s="363"/>
      <c r="AC552" s="363"/>
      <c r="AD552" s="363" t="s">
        <v>304</v>
      </c>
      <c r="AE552" s="367">
        <v>45145</v>
      </c>
      <c r="AF552" s="362" t="s">
        <v>3179</v>
      </c>
      <c r="AG552" s="364">
        <v>6.0628543438553918E-4</v>
      </c>
      <c r="AH552" s="364">
        <v>5.8215774491153234E-4</v>
      </c>
      <c r="AI552" s="364">
        <v>1.132510081771795</v>
      </c>
      <c r="AJ552" s="362" t="s">
        <v>181</v>
      </c>
      <c r="AK552" s="368">
        <v>21.966097290921844</v>
      </c>
      <c r="AL552" s="364">
        <v>9.770154187001103E-4</v>
      </c>
      <c r="AM552" s="369"/>
      <c r="AN552" s="370">
        <v>13</v>
      </c>
      <c r="AO552" s="371" t="s">
        <v>3082</v>
      </c>
      <c r="AP552" s="371" t="s">
        <v>0</v>
      </c>
      <c r="AQ552" s="371" t="s">
        <v>386</v>
      </c>
      <c r="AR552" s="372" t="s">
        <v>0</v>
      </c>
      <c r="AS552" s="372"/>
      <c r="AT552" s="363"/>
    </row>
    <row r="553" spans="1:46" x14ac:dyDescent="0.3">
      <c r="A553" s="362" t="s">
        <v>1109</v>
      </c>
      <c r="B553" s="363" t="s">
        <v>308</v>
      </c>
      <c r="C553" s="363" t="s">
        <v>295</v>
      </c>
      <c r="D553" s="363" t="s">
        <v>778</v>
      </c>
      <c r="E553" s="363" t="s">
        <v>297</v>
      </c>
      <c r="F553" s="363" t="s">
        <v>1044</v>
      </c>
      <c r="G553" s="363" t="s">
        <v>1106</v>
      </c>
      <c r="H553" s="363" t="s">
        <v>3108</v>
      </c>
      <c r="I553" s="363" t="s">
        <v>1106</v>
      </c>
      <c r="J553" s="363" t="s">
        <v>1107</v>
      </c>
      <c r="K553" s="363"/>
      <c r="L553" s="364">
        <v>2.7328657885528878</v>
      </c>
      <c r="M553" s="365">
        <v>2.2200000000000002</v>
      </c>
      <c r="N553" s="364">
        <v>2.4617366976223281</v>
      </c>
      <c r="O553" s="363" t="s">
        <v>3178</v>
      </c>
      <c r="P553" s="363" t="s">
        <v>3068</v>
      </c>
      <c r="Q553" s="363" t="s">
        <v>300</v>
      </c>
      <c r="R553" s="363" t="s">
        <v>905</v>
      </c>
      <c r="S553" s="363"/>
      <c r="T553" s="365">
        <v>3.08</v>
      </c>
      <c r="U553" s="366">
        <v>15</v>
      </c>
      <c r="V553" s="367">
        <v>45931</v>
      </c>
      <c r="W553" s="367"/>
      <c r="X553" s="363" t="s">
        <v>1108</v>
      </c>
      <c r="Y553" s="363" t="s">
        <v>835</v>
      </c>
      <c r="Z553" s="363"/>
      <c r="AA553" s="363"/>
      <c r="AB553" s="363"/>
      <c r="AC553" s="363"/>
      <c r="AD553" s="363" t="s">
        <v>304</v>
      </c>
      <c r="AE553" s="367">
        <v>45145</v>
      </c>
      <c r="AF553" s="362" t="s">
        <v>3179</v>
      </c>
      <c r="AG553" s="364">
        <v>4.3584774374272198E-4</v>
      </c>
      <c r="AH553" s="364">
        <v>4.1858616497645999E-4</v>
      </c>
      <c r="AI553" s="364">
        <v>0.81173835421049079</v>
      </c>
      <c r="AJ553" s="362" t="s">
        <v>0</v>
      </c>
      <c r="AK553" s="368">
        <v>41.955592181771081</v>
      </c>
      <c r="AL553" s="364">
        <v>9.492986692334408E-4</v>
      </c>
      <c r="AM553" s="369"/>
      <c r="AN553" s="370">
        <v>13</v>
      </c>
      <c r="AO553" s="371" t="s">
        <v>3082</v>
      </c>
      <c r="AP553" s="371" t="s">
        <v>0</v>
      </c>
      <c r="AQ553" s="371" t="s">
        <v>386</v>
      </c>
      <c r="AR553" s="372" t="s">
        <v>0</v>
      </c>
      <c r="AS553" s="372"/>
      <c r="AT553" s="363"/>
    </row>
    <row r="554" spans="1:46" x14ac:dyDescent="0.3">
      <c r="A554" s="362" t="s">
        <v>1110</v>
      </c>
      <c r="B554" s="363" t="s">
        <v>310</v>
      </c>
      <c r="C554" s="363" t="s">
        <v>295</v>
      </c>
      <c r="D554" s="363" t="s">
        <v>778</v>
      </c>
      <c r="E554" s="363" t="s">
        <v>297</v>
      </c>
      <c r="F554" s="363" t="s">
        <v>1044</v>
      </c>
      <c r="G554" s="363" t="s">
        <v>1106</v>
      </c>
      <c r="H554" s="363" t="s">
        <v>3108</v>
      </c>
      <c r="I554" s="363" t="s">
        <v>1106</v>
      </c>
      <c r="J554" s="363" t="s">
        <v>1107</v>
      </c>
      <c r="K554" s="363"/>
      <c r="L554" s="364">
        <v>2.7328657885528878</v>
      </c>
      <c r="M554" s="365">
        <v>2.2200000000000002</v>
      </c>
      <c r="N554" s="364">
        <v>2.4617366976223281</v>
      </c>
      <c r="O554" s="363" t="s">
        <v>3178</v>
      </c>
      <c r="P554" s="363" t="s">
        <v>3068</v>
      </c>
      <c r="Q554" s="363" t="s">
        <v>300</v>
      </c>
      <c r="R554" s="363" t="s">
        <v>905</v>
      </c>
      <c r="S554" s="363"/>
      <c r="T554" s="365">
        <v>3.08</v>
      </c>
      <c r="U554" s="366">
        <v>15</v>
      </c>
      <c r="V554" s="367">
        <v>45931</v>
      </c>
      <c r="W554" s="367"/>
      <c r="X554" s="363" t="s">
        <v>1108</v>
      </c>
      <c r="Y554" s="363" t="s">
        <v>835</v>
      </c>
      <c r="Z554" s="363"/>
      <c r="AA554" s="363"/>
      <c r="AB554" s="363"/>
      <c r="AC554" s="363"/>
      <c r="AD554" s="363" t="s">
        <v>304</v>
      </c>
      <c r="AE554" s="367">
        <v>45145</v>
      </c>
      <c r="AF554" s="362" t="s">
        <v>3179</v>
      </c>
      <c r="AG554" s="364">
        <v>4.3584774374272198E-4</v>
      </c>
      <c r="AH554" s="364">
        <v>4.1858616497645999E-4</v>
      </c>
      <c r="AI554" s="364">
        <v>0.81173835421049079</v>
      </c>
      <c r="AJ554" s="362" t="s">
        <v>0</v>
      </c>
      <c r="AK554" s="368">
        <v>41.955592181771081</v>
      </c>
      <c r="AL554" s="364">
        <v>9.492986692334408E-4</v>
      </c>
      <c r="AM554" s="369"/>
      <c r="AN554" s="370">
        <v>13</v>
      </c>
      <c r="AO554" s="371" t="s">
        <v>3082</v>
      </c>
      <c r="AP554" s="371" t="s">
        <v>0</v>
      </c>
      <c r="AQ554" s="371" t="s">
        <v>386</v>
      </c>
      <c r="AR554" s="372" t="s">
        <v>0</v>
      </c>
      <c r="AS554" s="372"/>
      <c r="AT554" s="363"/>
    </row>
    <row r="555" spans="1:46" x14ac:dyDescent="0.3">
      <c r="A555" s="362" t="s">
        <v>1955</v>
      </c>
      <c r="B555" s="363" t="s">
        <v>294</v>
      </c>
      <c r="C555" s="363" t="s">
        <v>295</v>
      </c>
      <c r="D555" s="363" t="s">
        <v>778</v>
      </c>
      <c r="E555" s="363" t="s">
        <v>297</v>
      </c>
      <c r="F555" s="363" t="s">
        <v>1044</v>
      </c>
      <c r="G555" s="363" t="s">
        <v>1045</v>
      </c>
      <c r="H555" s="363" t="s">
        <v>3079</v>
      </c>
      <c r="I555" s="363" t="s">
        <v>1621</v>
      </c>
      <c r="J555" s="363"/>
      <c r="K555" s="363" t="s">
        <v>782</v>
      </c>
      <c r="L555" s="364">
        <v>992</v>
      </c>
      <c r="M555" s="365">
        <v>750</v>
      </c>
      <c r="N555" s="364">
        <v>888.03405320000002</v>
      </c>
      <c r="O555" s="363" t="s">
        <v>3180</v>
      </c>
      <c r="P555" s="363" t="s">
        <v>3068</v>
      </c>
      <c r="Q555" s="363" t="s">
        <v>300</v>
      </c>
      <c r="R555" s="363" t="s">
        <v>785</v>
      </c>
      <c r="S555" s="363"/>
      <c r="T555" s="365">
        <v>549</v>
      </c>
      <c r="U555" s="366">
        <v>18</v>
      </c>
      <c r="V555" s="367">
        <v>45200</v>
      </c>
      <c r="W555" s="367"/>
      <c r="X555" s="363" t="s">
        <v>3160</v>
      </c>
      <c r="Y555" s="363"/>
      <c r="Z555" s="363"/>
      <c r="AA555" s="363"/>
      <c r="AB555" s="363"/>
      <c r="AC555" s="363"/>
      <c r="AD555" s="363" t="s">
        <v>304</v>
      </c>
      <c r="AE555" s="367">
        <v>45121</v>
      </c>
      <c r="AF555" s="362" t="s">
        <v>3161</v>
      </c>
      <c r="AG555" s="364">
        <v>0.17</v>
      </c>
      <c r="AH555" s="364">
        <v>0.16</v>
      </c>
      <c r="AI555" s="364">
        <v>1.23</v>
      </c>
      <c r="AJ555" s="362" t="s">
        <v>181</v>
      </c>
      <c r="AK555" s="368">
        <v>18.14</v>
      </c>
      <c r="AL555" s="364">
        <v>0.51277777777777778</v>
      </c>
      <c r="AM555" s="369">
        <v>750</v>
      </c>
      <c r="AN555" s="370">
        <v>16</v>
      </c>
      <c r="AO555" s="371" t="s">
        <v>3071</v>
      </c>
      <c r="AP555" s="371" t="s">
        <v>0</v>
      </c>
      <c r="AQ555" s="371" t="s">
        <v>306</v>
      </c>
      <c r="AR555" s="372" t="s">
        <v>0</v>
      </c>
      <c r="AS555" s="372"/>
      <c r="AT555" s="363"/>
    </row>
    <row r="556" spans="1:46" x14ac:dyDescent="0.3">
      <c r="A556" s="363" t="s">
        <v>1956</v>
      </c>
      <c r="B556" s="363" t="s">
        <v>294</v>
      </c>
      <c r="C556" s="363" t="s">
        <v>295</v>
      </c>
      <c r="D556" s="363" t="s">
        <v>778</v>
      </c>
      <c r="E556" s="363" t="s">
        <v>297</v>
      </c>
      <c r="F556" s="363" t="s">
        <v>1044</v>
      </c>
      <c r="G556" s="363" t="s">
        <v>1045</v>
      </c>
      <c r="H556" s="363" t="s">
        <v>3108</v>
      </c>
      <c r="I556" s="363" t="s">
        <v>1621</v>
      </c>
      <c r="J556" s="363"/>
      <c r="K556" s="363" t="s">
        <v>782</v>
      </c>
      <c r="L556" s="364">
        <v>487</v>
      </c>
      <c r="M556" s="365">
        <v>750</v>
      </c>
      <c r="N556" s="364">
        <v>436</v>
      </c>
      <c r="O556" s="363" t="s">
        <v>3171</v>
      </c>
      <c r="P556" s="363" t="s">
        <v>3068</v>
      </c>
      <c r="Q556" s="363" t="s">
        <v>300</v>
      </c>
      <c r="R556" s="363" t="s">
        <v>905</v>
      </c>
      <c r="S556" s="363"/>
      <c r="T556" s="365">
        <v>440</v>
      </c>
      <c r="U556" s="363">
        <v>20</v>
      </c>
      <c r="V556" s="367">
        <v>45748</v>
      </c>
      <c r="W556" s="367"/>
      <c r="X556" s="363" t="s">
        <v>3160</v>
      </c>
      <c r="Y556" s="363"/>
      <c r="Z556" s="363"/>
      <c r="AA556" s="363"/>
      <c r="AB556" s="363"/>
      <c r="AC556" s="363"/>
      <c r="AD556" s="363" t="s">
        <v>304</v>
      </c>
      <c r="AE556" s="367">
        <v>45124</v>
      </c>
      <c r="AF556" s="363" t="s">
        <v>3163</v>
      </c>
      <c r="AG556" s="364">
        <v>0.08</v>
      </c>
      <c r="AH556" s="364">
        <v>0.08</v>
      </c>
      <c r="AI556" s="364">
        <v>0.71381749562254548</v>
      </c>
      <c r="AJ556" s="363" t="s">
        <v>0</v>
      </c>
      <c r="AK556" s="368">
        <v>51.088645408763611</v>
      </c>
      <c r="AL556" s="364">
        <v>0.22650000000000001</v>
      </c>
      <c r="AM556" s="369">
        <v>750</v>
      </c>
      <c r="AN556" s="363">
        <v>16</v>
      </c>
      <c r="AO556" s="371" t="s">
        <v>3071</v>
      </c>
      <c r="AP556" s="371" t="s">
        <v>0</v>
      </c>
      <c r="AQ556" s="371" t="s">
        <v>306</v>
      </c>
      <c r="AR556" s="372" t="s">
        <v>0</v>
      </c>
      <c r="AS556" s="363"/>
      <c r="AT556" s="363"/>
    </row>
    <row r="557" spans="1:46" x14ac:dyDescent="0.3">
      <c r="A557" s="362" t="s">
        <v>1957</v>
      </c>
      <c r="B557" s="363" t="s">
        <v>308</v>
      </c>
      <c r="C557" s="363" t="s">
        <v>295</v>
      </c>
      <c r="D557" s="363" t="s">
        <v>778</v>
      </c>
      <c r="E557" s="363" t="s">
        <v>297</v>
      </c>
      <c r="F557" s="363" t="s">
        <v>1044</v>
      </c>
      <c r="G557" s="363" t="s">
        <v>1045</v>
      </c>
      <c r="H557" s="363" t="s">
        <v>3079</v>
      </c>
      <c r="I557" s="363" t="s">
        <v>1621</v>
      </c>
      <c r="J557" s="363"/>
      <c r="K557" s="363" t="s">
        <v>782</v>
      </c>
      <c r="L557" s="364">
        <v>992</v>
      </c>
      <c r="M557" s="365">
        <v>750</v>
      </c>
      <c r="N557" s="364">
        <v>888.03</v>
      </c>
      <c r="O557" s="363" t="s">
        <v>3180</v>
      </c>
      <c r="P557" s="363" t="s">
        <v>3068</v>
      </c>
      <c r="Q557" s="363" t="s">
        <v>300</v>
      </c>
      <c r="R557" s="363" t="s">
        <v>785</v>
      </c>
      <c r="S557" s="363"/>
      <c r="T557" s="365">
        <v>549</v>
      </c>
      <c r="U557" s="366">
        <v>18</v>
      </c>
      <c r="V557" s="367">
        <v>45200</v>
      </c>
      <c r="W557" s="367"/>
      <c r="X557" s="363" t="s">
        <v>3160</v>
      </c>
      <c r="Y557" s="363"/>
      <c r="Z557" s="363"/>
      <c r="AA557" s="363"/>
      <c r="AB557" s="363"/>
      <c r="AC557" s="363"/>
      <c r="AD557" s="363" t="s">
        <v>304</v>
      </c>
      <c r="AE557" s="367">
        <v>45121</v>
      </c>
      <c r="AF557" s="362" t="s">
        <v>3161</v>
      </c>
      <c r="AG557" s="364">
        <v>0.17</v>
      </c>
      <c r="AH557" s="364">
        <v>0.16</v>
      </c>
      <c r="AI557" s="364">
        <v>1.23</v>
      </c>
      <c r="AJ557" s="362" t="s">
        <v>181</v>
      </c>
      <c r="AK557" s="368">
        <v>18.14</v>
      </c>
      <c r="AL557" s="364">
        <v>0.51277777777777778</v>
      </c>
      <c r="AM557" s="369">
        <v>750</v>
      </c>
      <c r="AN557" s="370">
        <v>16</v>
      </c>
      <c r="AO557" s="371" t="s">
        <v>3071</v>
      </c>
      <c r="AP557" s="371" t="s">
        <v>0</v>
      </c>
      <c r="AQ557" s="371" t="s">
        <v>306</v>
      </c>
      <c r="AR557" s="372" t="s">
        <v>0</v>
      </c>
      <c r="AS557" s="372"/>
      <c r="AT557" s="363"/>
    </row>
    <row r="558" spans="1:46" x14ac:dyDescent="0.3">
      <c r="A558" s="363" t="s">
        <v>1958</v>
      </c>
      <c r="B558" s="363" t="s">
        <v>308</v>
      </c>
      <c r="C558" s="363" t="s">
        <v>295</v>
      </c>
      <c r="D558" s="363" t="s">
        <v>778</v>
      </c>
      <c r="E558" s="363" t="s">
        <v>297</v>
      </c>
      <c r="F558" s="363" t="s">
        <v>1044</v>
      </c>
      <c r="G558" s="363" t="s">
        <v>1045</v>
      </c>
      <c r="H558" s="363" t="s">
        <v>3108</v>
      </c>
      <c r="I558" s="363" t="s">
        <v>1621</v>
      </c>
      <c r="J558" s="363"/>
      <c r="K558" s="363" t="s">
        <v>782</v>
      </c>
      <c r="L558" s="364">
        <v>487</v>
      </c>
      <c r="M558" s="365">
        <v>750</v>
      </c>
      <c r="N558" s="364">
        <v>436</v>
      </c>
      <c r="O558" s="363" t="s">
        <v>3171</v>
      </c>
      <c r="P558" s="363" t="s">
        <v>3068</v>
      </c>
      <c r="Q558" s="363" t="s">
        <v>300</v>
      </c>
      <c r="R558" s="363" t="s">
        <v>905</v>
      </c>
      <c r="S558" s="363"/>
      <c r="T558" s="365">
        <v>440</v>
      </c>
      <c r="U558" s="363">
        <v>20</v>
      </c>
      <c r="V558" s="367">
        <v>45748</v>
      </c>
      <c r="W558" s="367"/>
      <c r="X558" s="363" t="s">
        <v>3160</v>
      </c>
      <c r="Y558" s="363"/>
      <c r="Z558" s="363"/>
      <c r="AA558" s="363"/>
      <c r="AB558" s="363"/>
      <c r="AC558" s="363"/>
      <c r="AD558" s="363" t="s">
        <v>304</v>
      </c>
      <c r="AE558" s="367">
        <v>45124</v>
      </c>
      <c r="AF558" s="363" t="s">
        <v>3163</v>
      </c>
      <c r="AG558" s="364">
        <v>0.08</v>
      </c>
      <c r="AH558" s="364">
        <v>0.08</v>
      </c>
      <c r="AI558" s="364">
        <v>0.71381749562254548</v>
      </c>
      <c r="AJ558" s="363" t="s">
        <v>0</v>
      </c>
      <c r="AK558" s="368">
        <v>51.088645408763611</v>
      </c>
      <c r="AL558" s="364">
        <v>0.22650000000000001</v>
      </c>
      <c r="AM558" s="369">
        <v>750</v>
      </c>
      <c r="AN558" s="363">
        <v>16</v>
      </c>
      <c r="AO558" s="371" t="s">
        <v>3071</v>
      </c>
      <c r="AP558" s="371" t="s">
        <v>0</v>
      </c>
      <c r="AQ558" s="371" t="s">
        <v>306</v>
      </c>
      <c r="AR558" s="372" t="s">
        <v>0</v>
      </c>
      <c r="AS558" s="363"/>
      <c r="AT558" s="363"/>
    </row>
    <row r="559" spans="1:46" x14ac:dyDescent="0.3">
      <c r="A559" s="362" t="s">
        <v>1959</v>
      </c>
      <c r="B559" s="363" t="s">
        <v>310</v>
      </c>
      <c r="C559" s="363" t="s">
        <v>295</v>
      </c>
      <c r="D559" s="363" t="s">
        <v>778</v>
      </c>
      <c r="E559" s="363" t="s">
        <v>297</v>
      </c>
      <c r="F559" s="363" t="s">
        <v>1044</v>
      </c>
      <c r="G559" s="363" t="s">
        <v>1045</v>
      </c>
      <c r="H559" s="363" t="s">
        <v>3079</v>
      </c>
      <c r="I559" s="363" t="s">
        <v>1621</v>
      </c>
      <c r="J559" s="363"/>
      <c r="K559" s="363" t="s">
        <v>782</v>
      </c>
      <c r="L559" s="364">
        <v>992</v>
      </c>
      <c r="M559" s="365">
        <v>750</v>
      </c>
      <c r="N559" s="364">
        <v>888.03</v>
      </c>
      <c r="O559" s="363" t="s">
        <v>3180</v>
      </c>
      <c r="P559" s="363" t="s">
        <v>3068</v>
      </c>
      <c r="Q559" s="363" t="s">
        <v>300</v>
      </c>
      <c r="R559" s="363" t="s">
        <v>785</v>
      </c>
      <c r="S559" s="363"/>
      <c r="T559" s="365">
        <v>549</v>
      </c>
      <c r="U559" s="366">
        <v>18</v>
      </c>
      <c r="V559" s="367">
        <v>45200</v>
      </c>
      <c r="W559" s="367"/>
      <c r="X559" s="363" t="s">
        <v>3160</v>
      </c>
      <c r="Y559" s="363"/>
      <c r="Z559" s="363"/>
      <c r="AA559" s="363"/>
      <c r="AB559" s="363"/>
      <c r="AC559" s="363"/>
      <c r="AD559" s="363" t="s">
        <v>304</v>
      </c>
      <c r="AE559" s="367">
        <v>45121</v>
      </c>
      <c r="AF559" s="362" t="s">
        <v>3161</v>
      </c>
      <c r="AG559" s="364">
        <v>0.17</v>
      </c>
      <c r="AH559" s="364">
        <v>0.16</v>
      </c>
      <c r="AI559" s="364">
        <v>1.23</v>
      </c>
      <c r="AJ559" s="362" t="s">
        <v>181</v>
      </c>
      <c r="AK559" s="368">
        <v>18.14</v>
      </c>
      <c r="AL559" s="364">
        <v>0.51277777777777778</v>
      </c>
      <c r="AM559" s="369">
        <v>750</v>
      </c>
      <c r="AN559" s="370">
        <v>16</v>
      </c>
      <c r="AO559" s="371" t="s">
        <v>3071</v>
      </c>
      <c r="AP559" s="371" t="s">
        <v>0</v>
      </c>
      <c r="AQ559" s="371" t="s">
        <v>306</v>
      </c>
      <c r="AR559" s="372" t="s">
        <v>0</v>
      </c>
      <c r="AS559" s="372"/>
      <c r="AT559" s="363"/>
    </row>
    <row r="560" spans="1:46" x14ac:dyDescent="0.3">
      <c r="A560" s="363" t="s">
        <v>2595</v>
      </c>
      <c r="B560" s="363" t="s">
        <v>294</v>
      </c>
      <c r="C560" s="363" t="s">
        <v>295</v>
      </c>
      <c r="D560" s="363" t="s">
        <v>778</v>
      </c>
      <c r="E560" s="363" t="s">
        <v>297</v>
      </c>
      <c r="F560" s="363" t="s">
        <v>1044</v>
      </c>
      <c r="G560" s="363" t="s">
        <v>624</v>
      </c>
      <c r="H560" s="363" t="s">
        <v>3108</v>
      </c>
      <c r="I560" s="363" t="s">
        <v>1569</v>
      </c>
      <c r="J560" s="363" t="s">
        <v>1082</v>
      </c>
      <c r="K560" s="363"/>
      <c r="L560" s="364">
        <v>3553.9685586031296</v>
      </c>
      <c r="M560" s="365">
        <v>9000</v>
      </c>
      <c r="N560" s="364">
        <v>3192.1028966125323</v>
      </c>
      <c r="O560" s="363" t="s">
        <v>3181</v>
      </c>
      <c r="P560" s="363" t="s">
        <v>3068</v>
      </c>
      <c r="Q560" s="363" t="s">
        <v>300</v>
      </c>
      <c r="R560" s="363" t="s">
        <v>905</v>
      </c>
      <c r="S560" s="363"/>
      <c r="T560" s="365">
        <v>10785.903952153454</v>
      </c>
      <c r="U560" s="363">
        <v>18</v>
      </c>
      <c r="V560" s="367">
        <v>45931</v>
      </c>
      <c r="W560" s="367"/>
      <c r="X560" s="363" t="s">
        <v>3182</v>
      </c>
      <c r="Y560" s="363"/>
      <c r="Z560" s="363"/>
      <c r="AA560" s="363"/>
      <c r="AB560" s="363"/>
      <c r="AC560" s="363" t="s">
        <v>1083</v>
      </c>
      <c r="AD560" s="363" t="s">
        <v>304</v>
      </c>
      <c r="AE560" s="367">
        <v>45616</v>
      </c>
      <c r="AF560" s="363" t="s">
        <v>3183</v>
      </c>
      <c r="AG560" s="364">
        <v>0.66259218832747546</v>
      </c>
      <c r="AH560" s="364">
        <v>0.63554974074969828</v>
      </c>
      <c r="AI560" s="364">
        <v>0.2026851238792147</v>
      </c>
      <c r="AJ560" s="363" t="s">
        <v>0</v>
      </c>
      <c r="AK560" s="368">
        <v>234.0266993229115</v>
      </c>
      <c r="AL560" s="364">
        <v>1.1933333333333334</v>
      </c>
      <c r="AM560" s="369">
        <v>9000</v>
      </c>
      <c r="AN560" s="363">
        <v>13</v>
      </c>
      <c r="AO560" s="371" t="s">
        <v>3071</v>
      </c>
      <c r="AP560" s="371" t="s">
        <v>0</v>
      </c>
      <c r="AQ560" s="371" t="s">
        <v>306</v>
      </c>
      <c r="AR560" s="372" t="s">
        <v>0</v>
      </c>
      <c r="AS560" s="363"/>
      <c r="AT560" s="363"/>
    </row>
    <row r="561" spans="1:46" x14ac:dyDescent="0.3">
      <c r="A561" s="362" t="s">
        <v>2596</v>
      </c>
      <c r="B561" s="363" t="s">
        <v>294</v>
      </c>
      <c r="C561" s="363" t="s">
        <v>295</v>
      </c>
      <c r="D561" s="363" t="s">
        <v>778</v>
      </c>
      <c r="E561" s="363" t="s">
        <v>297</v>
      </c>
      <c r="F561" s="363" t="s">
        <v>1044</v>
      </c>
      <c r="G561" s="363" t="s">
        <v>624</v>
      </c>
      <c r="H561" s="363" t="s">
        <v>3108</v>
      </c>
      <c r="I561" s="363" t="s">
        <v>1569</v>
      </c>
      <c r="J561" s="363" t="s">
        <v>1085</v>
      </c>
      <c r="K561" s="363"/>
      <c r="L561" s="364">
        <v>3222.3746769443187</v>
      </c>
      <c r="M561" s="365">
        <v>9000</v>
      </c>
      <c r="N561" s="364">
        <v>2893.9185872106405</v>
      </c>
      <c r="O561" s="363" t="s">
        <v>3184</v>
      </c>
      <c r="P561" s="363" t="s">
        <v>3068</v>
      </c>
      <c r="Q561" s="363" t="s">
        <v>300</v>
      </c>
      <c r="R561" s="363" t="s">
        <v>905</v>
      </c>
      <c r="S561" s="363"/>
      <c r="T561" s="365">
        <v>8513.5416535171607</v>
      </c>
      <c r="U561" s="366">
        <v>18</v>
      </c>
      <c r="V561" s="367">
        <v>45931</v>
      </c>
      <c r="W561" s="367"/>
      <c r="X561" s="363" t="s">
        <v>3182</v>
      </c>
      <c r="Y561" s="363"/>
      <c r="Z561" s="363"/>
      <c r="AA561" s="363"/>
      <c r="AB561" s="363"/>
      <c r="AC561" s="363" t="s">
        <v>1086</v>
      </c>
      <c r="AD561" s="363" t="s">
        <v>304</v>
      </c>
      <c r="AE561" s="367">
        <v>45616</v>
      </c>
      <c r="AF561" s="363" t="s">
        <v>3183</v>
      </c>
      <c r="AG561" s="364">
        <v>0.65530183849803125</v>
      </c>
      <c r="AH561" s="364">
        <v>0.62849312543565916</v>
      </c>
      <c r="AI561" s="364">
        <v>0.2135862802716785</v>
      </c>
      <c r="AJ561" s="362" t="s">
        <v>0</v>
      </c>
      <c r="AK561" s="368">
        <v>204.99722192001343</v>
      </c>
      <c r="AL561" s="364">
        <v>1.2916666666666667</v>
      </c>
      <c r="AM561" s="369">
        <v>9000</v>
      </c>
      <c r="AN561" s="370">
        <v>13</v>
      </c>
      <c r="AO561" s="371" t="s">
        <v>3071</v>
      </c>
      <c r="AP561" s="371" t="s">
        <v>0</v>
      </c>
      <c r="AQ561" s="371" t="s">
        <v>306</v>
      </c>
      <c r="AR561" s="372" t="s">
        <v>0</v>
      </c>
      <c r="AS561" s="372"/>
      <c r="AT561" s="363"/>
    </row>
    <row r="562" spans="1:46" x14ac:dyDescent="0.3">
      <c r="A562" s="363" t="s">
        <v>2597</v>
      </c>
      <c r="B562" s="363" t="s">
        <v>294</v>
      </c>
      <c r="C562" s="363" t="s">
        <v>295</v>
      </c>
      <c r="D562" s="363" t="s">
        <v>778</v>
      </c>
      <c r="E562" s="363" t="s">
        <v>297</v>
      </c>
      <c r="F562" s="363" t="s">
        <v>1044</v>
      </c>
      <c r="G562" s="363" t="s">
        <v>624</v>
      </c>
      <c r="H562" s="363" t="s">
        <v>3079</v>
      </c>
      <c r="I562" s="363" t="s">
        <v>1569</v>
      </c>
      <c r="J562" s="363" t="s">
        <v>1082</v>
      </c>
      <c r="K562" s="363"/>
      <c r="L562" s="364">
        <v>3621.7849619067729</v>
      </c>
      <c r="M562" s="365">
        <v>9000</v>
      </c>
      <c r="N562" s="364">
        <v>3253.0142226003145</v>
      </c>
      <c r="O562" s="363" t="s">
        <v>3185</v>
      </c>
      <c r="P562" s="363" t="s">
        <v>3068</v>
      </c>
      <c r="Q562" s="363" t="s">
        <v>300</v>
      </c>
      <c r="R562" s="363" t="s">
        <v>785</v>
      </c>
      <c r="S562" s="363"/>
      <c r="T562" s="365">
        <v>7624.8664971359904</v>
      </c>
      <c r="U562" s="363">
        <v>18</v>
      </c>
      <c r="V562" s="367">
        <v>45931</v>
      </c>
      <c r="W562" s="367"/>
      <c r="X562" s="363" t="s">
        <v>3182</v>
      </c>
      <c r="Y562" s="363"/>
      <c r="Z562" s="363"/>
      <c r="AA562" s="363"/>
      <c r="AB562" s="363"/>
      <c r="AC562" s="363" t="s">
        <v>1083</v>
      </c>
      <c r="AD562" s="363" t="s">
        <v>304</v>
      </c>
      <c r="AE562" s="367">
        <v>45616</v>
      </c>
      <c r="AF562" s="363" t="s">
        <v>3183</v>
      </c>
      <c r="AG562" s="364">
        <v>0.6752356932793373</v>
      </c>
      <c r="AH562" s="364">
        <v>0.64767722494869973</v>
      </c>
      <c r="AI562" s="364">
        <v>0.26498222603204152</v>
      </c>
      <c r="AJ562" s="363" t="s">
        <v>0</v>
      </c>
      <c r="AK562" s="368">
        <v>173.63812794512629</v>
      </c>
      <c r="AL562" s="364">
        <v>1.2161111111111111</v>
      </c>
      <c r="AM562" s="369">
        <v>9000</v>
      </c>
      <c r="AN562" s="363">
        <v>13</v>
      </c>
      <c r="AO562" s="371" t="s">
        <v>3071</v>
      </c>
      <c r="AP562" s="371" t="s">
        <v>0</v>
      </c>
      <c r="AQ562" s="371" t="s">
        <v>306</v>
      </c>
      <c r="AR562" s="372" t="s">
        <v>0</v>
      </c>
      <c r="AS562" s="363"/>
      <c r="AT562" s="363"/>
    </row>
    <row r="563" spans="1:46" x14ac:dyDescent="0.3">
      <c r="A563" s="362" t="s">
        <v>2598</v>
      </c>
      <c r="B563" s="363" t="s">
        <v>294</v>
      </c>
      <c r="C563" s="363" t="s">
        <v>295</v>
      </c>
      <c r="D563" s="363" t="s">
        <v>778</v>
      </c>
      <c r="E563" s="363" t="s">
        <v>297</v>
      </c>
      <c r="F563" s="363" t="s">
        <v>1044</v>
      </c>
      <c r="G563" s="363" t="s">
        <v>624</v>
      </c>
      <c r="H563" s="363" t="s">
        <v>3079</v>
      </c>
      <c r="I563" s="363" t="s">
        <v>1569</v>
      </c>
      <c r="J563" s="363" t="s">
        <v>1085</v>
      </c>
      <c r="K563" s="363"/>
      <c r="L563" s="364">
        <v>3394.5218393545269</v>
      </c>
      <c r="M563" s="365">
        <v>9000</v>
      </c>
      <c r="N563" s="364">
        <v>3048.5188193310341</v>
      </c>
      <c r="O563" s="363" t="s">
        <v>3186</v>
      </c>
      <c r="P563" s="363" t="s">
        <v>3068</v>
      </c>
      <c r="Q563" s="363" t="s">
        <v>300</v>
      </c>
      <c r="R563" s="363" t="s">
        <v>785</v>
      </c>
      <c r="S563" s="363"/>
      <c r="T563" s="365">
        <v>5597.8454515289231</v>
      </c>
      <c r="U563" s="366">
        <v>18</v>
      </c>
      <c r="V563" s="367">
        <v>45931</v>
      </c>
      <c r="W563" s="367"/>
      <c r="X563" s="363" t="s">
        <v>3182</v>
      </c>
      <c r="Y563" s="363"/>
      <c r="Z563" s="363"/>
      <c r="AA563" s="363"/>
      <c r="AB563" s="363"/>
      <c r="AC563" s="363" t="s">
        <v>1086</v>
      </c>
      <c r="AD563" s="363" t="s">
        <v>304</v>
      </c>
      <c r="AE563" s="367">
        <v>45616</v>
      </c>
      <c r="AF563" s="363" t="s">
        <v>3183</v>
      </c>
      <c r="AG563" s="364">
        <v>0.69030967071157179</v>
      </c>
      <c r="AH563" s="364">
        <v>0.66206877041331524</v>
      </c>
      <c r="AI563" s="364">
        <v>0.34638559662019502</v>
      </c>
      <c r="AJ563" s="362" t="s">
        <v>0</v>
      </c>
      <c r="AK563" s="368">
        <v>117.44702112410714</v>
      </c>
      <c r="AL563" s="364">
        <v>1.345</v>
      </c>
      <c r="AM563" s="369">
        <v>9000</v>
      </c>
      <c r="AN563" s="370">
        <v>13</v>
      </c>
      <c r="AO563" s="371" t="s">
        <v>3071</v>
      </c>
      <c r="AP563" s="371" t="s">
        <v>0</v>
      </c>
      <c r="AQ563" s="371" t="s">
        <v>306</v>
      </c>
      <c r="AR563" s="372" t="s">
        <v>0</v>
      </c>
      <c r="AS563" s="372"/>
      <c r="AT563" s="363"/>
    </row>
    <row r="564" spans="1:46" x14ac:dyDescent="0.3">
      <c r="A564" s="363" t="s">
        <v>2599</v>
      </c>
      <c r="B564" s="363" t="s">
        <v>308</v>
      </c>
      <c r="C564" s="363" t="s">
        <v>295</v>
      </c>
      <c r="D564" s="363" t="s">
        <v>778</v>
      </c>
      <c r="E564" s="363" t="s">
        <v>297</v>
      </c>
      <c r="F564" s="363" t="s">
        <v>1044</v>
      </c>
      <c r="G564" s="363" t="s">
        <v>624</v>
      </c>
      <c r="H564" s="363" t="s">
        <v>3108</v>
      </c>
      <c r="I564" s="363" t="s">
        <v>1569</v>
      </c>
      <c r="J564" s="363" t="s">
        <v>1082</v>
      </c>
      <c r="K564" s="363"/>
      <c r="L564" s="364">
        <v>2311.393089672486</v>
      </c>
      <c r="M564" s="365">
        <v>9000</v>
      </c>
      <c r="N564" s="364">
        <v>2076.0466658865721</v>
      </c>
      <c r="O564" s="363" t="s">
        <v>3181</v>
      </c>
      <c r="P564" s="363" t="s">
        <v>3068</v>
      </c>
      <c r="Q564" s="363" t="s">
        <v>300</v>
      </c>
      <c r="R564" s="363" t="s">
        <v>905</v>
      </c>
      <c r="S564" s="363"/>
      <c r="T564" s="365">
        <v>10785.903952153454</v>
      </c>
      <c r="U564" s="363">
        <v>18</v>
      </c>
      <c r="V564" s="367">
        <v>45931</v>
      </c>
      <c r="W564" s="367"/>
      <c r="X564" s="363" t="s">
        <v>3182</v>
      </c>
      <c r="Y564" s="363"/>
      <c r="Z564" s="363"/>
      <c r="AA564" s="363"/>
      <c r="AB564" s="363"/>
      <c r="AC564" s="363" t="s">
        <v>1083</v>
      </c>
      <c r="AD564" s="363" t="s">
        <v>304</v>
      </c>
      <c r="AE564" s="367">
        <v>45616</v>
      </c>
      <c r="AF564" s="363" t="s">
        <v>3183</v>
      </c>
      <c r="AG564" s="364">
        <v>0.43092981271985437</v>
      </c>
      <c r="AH564" s="364">
        <v>0.41334222705936885</v>
      </c>
      <c r="AI564" s="364">
        <v>0.13352153250609525</v>
      </c>
      <c r="AJ564" s="363" t="s">
        <v>0</v>
      </c>
      <c r="AK564" s="368">
        <v>367.08129585232422</v>
      </c>
      <c r="AL564" s="364">
        <v>0.7761111111111112</v>
      </c>
      <c r="AM564" s="369">
        <v>9000</v>
      </c>
      <c r="AN564" s="363">
        <v>13</v>
      </c>
      <c r="AO564" s="371" t="s">
        <v>3071</v>
      </c>
      <c r="AP564" s="371" t="s">
        <v>0</v>
      </c>
      <c r="AQ564" s="371" t="s">
        <v>306</v>
      </c>
      <c r="AR564" s="372" t="s">
        <v>0</v>
      </c>
      <c r="AS564" s="363"/>
      <c r="AT564" s="363"/>
    </row>
    <row r="565" spans="1:46" x14ac:dyDescent="0.3">
      <c r="A565" s="362" t="s">
        <v>2600</v>
      </c>
      <c r="B565" s="363" t="s">
        <v>308</v>
      </c>
      <c r="C565" s="363" t="s">
        <v>295</v>
      </c>
      <c r="D565" s="363" t="s">
        <v>778</v>
      </c>
      <c r="E565" s="363" t="s">
        <v>297</v>
      </c>
      <c r="F565" s="363" t="s">
        <v>1044</v>
      </c>
      <c r="G565" s="363" t="s">
        <v>624</v>
      </c>
      <c r="H565" s="363" t="s">
        <v>3108</v>
      </c>
      <c r="I565" s="363" t="s">
        <v>1569</v>
      </c>
      <c r="J565" s="363" t="s">
        <v>1085</v>
      </c>
      <c r="K565" s="363"/>
      <c r="L565" s="364">
        <v>1878.8491237960322</v>
      </c>
      <c r="M565" s="365">
        <v>9000</v>
      </c>
      <c r="N565" s="364">
        <v>1687.3383597570137</v>
      </c>
      <c r="O565" s="363" t="s">
        <v>3184</v>
      </c>
      <c r="P565" s="363" t="s">
        <v>3068</v>
      </c>
      <c r="Q565" s="363" t="s">
        <v>300</v>
      </c>
      <c r="R565" s="363" t="s">
        <v>905</v>
      </c>
      <c r="S565" s="363"/>
      <c r="T565" s="365">
        <v>8346.1592924409524</v>
      </c>
      <c r="U565" s="366">
        <v>18</v>
      </c>
      <c r="V565" s="367">
        <v>45931</v>
      </c>
      <c r="W565" s="367"/>
      <c r="X565" s="363" t="s">
        <v>3182</v>
      </c>
      <c r="Y565" s="363"/>
      <c r="Z565" s="363"/>
      <c r="AA565" s="363"/>
      <c r="AB565" s="363"/>
      <c r="AC565" s="363" t="s">
        <v>1086</v>
      </c>
      <c r="AD565" s="363" t="s">
        <v>304</v>
      </c>
      <c r="AE565" s="367">
        <v>45616</v>
      </c>
      <c r="AF565" s="363" t="s">
        <v>3183</v>
      </c>
      <c r="AG565" s="364">
        <v>0.38208259700311381</v>
      </c>
      <c r="AH565" s="364">
        <v>0.36645141438250645</v>
      </c>
      <c r="AI565" s="364">
        <v>0.13612306136985167</v>
      </c>
      <c r="AJ565" s="362" t="s">
        <v>0</v>
      </c>
      <c r="AK565" s="368">
        <v>343.01895354696654</v>
      </c>
      <c r="AL565" s="364">
        <v>0.78388888888888886</v>
      </c>
      <c r="AM565" s="369">
        <v>9000</v>
      </c>
      <c r="AN565" s="370">
        <v>13</v>
      </c>
      <c r="AO565" s="371" t="s">
        <v>3071</v>
      </c>
      <c r="AP565" s="371" t="s">
        <v>0</v>
      </c>
      <c r="AQ565" s="371" t="s">
        <v>306</v>
      </c>
      <c r="AR565" s="372" t="s">
        <v>0</v>
      </c>
      <c r="AS565" s="372"/>
      <c r="AT565" s="363"/>
    </row>
    <row r="566" spans="1:46" x14ac:dyDescent="0.3">
      <c r="A566" s="363" t="s">
        <v>2601</v>
      </c>
      <c r="B566" s="363" t="s">
        <v>308</v>
      </c>
      <c r="C566" s="363" t="s">
        <v>295</v>
      </c>
      <c r="D566" s="363" t="s">
        <v>778</v>
      </c>
      <c r="E566" s="363" t="s">
        <v>297</v>
      </c>
      <c r="F566" s="363" t="s">
        <v>1044</v>
      </c>
      <c r="G566" s="363" t="s">
        <v>624</v>
      </c>
      <c r="H566" s="363" t="s">
        <v>3079</v>
      </c>
      <c r="I566" s="363" t="s">
        <v>1569</v>
      </c>
      <c r="J566" s="363" t="s">
        <v>1082</v>
      </c>
      <c r="K566" s="363"/>
      <c r="L566" s="364">
        <v>4145.3663078711097</v>
      </c>
      <c r="M566" s="365">
        <v>9000</v>
      </c>
      <c r="N566" s="364">
        <v>3723.2844299771505</v>
      </c>
      <c r="O566" s="363" t="s">
        <v>3185</v>
      </c>
      <c r="P566" s="363" t="s">
        <v>3068</v>
      </c>
      <c r="Q566" s="363" t="s">
        <v>300</v>
      </c>
      <c r="R566" s="363" t="s">
        <v>785</v>
      </c>
      <c r="S566" s="363"/>
      <c r="T566" s="365">
        <v>7624.8664971359904</v>
      </c>
      <c r="U566" s="363">
        <v>18</v>
      </c>
      <c r="V566" s="367">
        <v>45931</v>
      </c>
      <c r="W566" s="367"/>
      <c r="X566" s="363" t="s">
        <v>3182</v>
      </c>
      <c r="Y566" s="363"/>
      <c r="Z566" s="363"/>
      <c r="AA566" s="363"/>
      <c r="AB566" s="363"/>
      <c r="AC566" s="363" t="s">
        <v>1083</v>
      </c>
      <c r="AD566" s="363" t="s">
        <v>304</v>
      </c>
      <c r="AE566" s="367">
        <v>45616</v>
      </c>
      <c r="AF566" s="363" t="s">
        <v>3183</v>
      </c>
      <c r="AG566" s="364">
        <v>0.77285076895302607</v>
      </c>
      <c r="AH566" s="364">
        <v>0.7413083258439207</v>
      </c>
      <c r="AI566" s="364">
        <v>0.30540706475145724</v>
      </c>
      <c r="AJ566" s="363" t="s">
        <v>0</v>
      </c>
      <c r="AK566" s="368">
        <v>147.63186185158347</v>
      </c>
      <c r="AL566" s="364">
        <v>1.3922222222222222</v>
      </c>
      <c r="AM566" s="369">
        <v>9000</v>
      </c>
      <c r="AN566" s="363">
        <v>13</v>
      </c>
      <c r="AO566" s="371" t="s">
        <v>3071</v>
      </c>
      <c r="AP566" s="371" t="s">
        <v>0</v>
      </c>
      <c r="AQ566" s="371" t="s">
        <v>306</v>
      </c>
      <c r="AR566" s="372" t="s">
        <v>0</v>
      </c>
      <c r="AS566" s="363"/>
      <c r="AT566" s="363"/>
    </row>
    <row r="567" spans="1:46" x14ac:dyDescent="0.3">
      <c r="A567" s="362" t="s">
        <v>2602</v>
      </c>
      <c r="B567" s="363" t="s">
        <v>308</v>
      </c>
      <c r="C567" s="363" t="s">
        <v>295</v>
      </c>
      <c r="D567" s="363" t="s">
        <v>778</v>
      </c>
      <c r="E567" s="363" t="s">
        <v>297</v>
      </c>
      <c r="F567" s="363" t="s">
        <v>1044</v>
      </c>
      <c r="G567" s="363" t="s">
        <v>624</v>
      </c>
      <c r="H567" s="363" t="s">
        <v>3079</v>
      </c>
      <c r="I567" s="363" t="s">
        <v>1569</v>
      </c>
      <c r="J567" s="363" t="s">
        <v>1085</v>
      </c>
      <c r="K567" s="363"/>
      <c r="L567" s="364">
        <v>3854.7750483114855</v>
      </c>
      <c r="M567" s="365">
        <v>9000</v>
      </c>
      <c r="N567" s="364">
        <v>3461.8584988393527</v>
      </c>
      <c r="O567" s="363" t="s">
        <v>3186</v>
      </c>
      <c r="P567" s="363" t="s">
        <v>3068</v>
      </c>
      <c r="Q567" s="363" t="s">
        <v>300</v>
      </c>
      <c r="R567" s="363" t="s">
        <v>785</v>
      </c>
      <c r="S567" s="363"/>
      <c r="T567" s="365">
        <v>5504.9901101828318</v>
      </c>
      <c r="U567" s="366">
        <v>18</v>
      </c>
      <c r="V567" s="367">
        <v>45931</v>
      </c>
      <c r="W567" s="367"/>
      <c r="X567" s="363" t="s">
        <v>3182</v>
      </c>
      <c r="Y567" s="363"/>
      <c r="Z567" s="363"/>
      <c r="AA567" s="363"/>
      <c r="AB567" s="363"/>
      <c r="AC567" s="363" t="s">
        <v>1086</v>
      </c>
      <c r="AD567" s="363" t="s">
        <v>304</v>
      </c>
      <c r="AE567" s="367">
        <v>45616</v>
      </c>
      <c r="AF567" s="363" t="s">
        <v>3183</v>
      </c>
      <c r="AG567" s="364">
        <v>0.78390672389165594</v>
      </c>
      <c r="AH567" s="364">
        <v>0.75183672317771966</v>
      </c>
      <c r="AI567" s="364">
        <v>0.40495804108408895</v>
      </c>
      <c r="AJ567" s="362" t="s">
        <v>0</v>
      </c>
      <c r="AK567" s="368">
        <v>97.594011148518859</v>
      </c>
      <c r="AL567" s="364">
        <v>1.5311111111111111</v>
      </c>
      <c r="AM567" s="369">
        <v>9000</v>
      </c>
      <c r="AN567" s="370">
        <v>13</v>
      </c>
      <c r="AO567" s="371" t="s">
        <v>3071</v>
      </c>
      <c r="AP567" s="371" t="s">
        <v>0</v>
      </c>
      <c r="AQ567" s="371" t="s">
        <v>306</v>
      </c>
      <c r="AR567" s="372" t="s">
        <v>0</v>
      </c>
      <c r="AS567" s="372"/>
      <c r="AT567" s="363"/>
    </row>
    <row r="568" spans="1:46" x14ac:dyDescent="0.3">
      <c r="A568" s="363" t="s">
        <v>2603</v>
      </c>
      <c r="B568" s="363" t="s">
        <v>310</v>
      </c>
      <c r="C568" s="363" t="s">
        <v>295</v>
      </c>
      <c r="D568" s="363" t="s">
        <v>778</v>
      </c>
      <c r="E568" s="363" t="s">
        <v>297</v>
      </c>
      <c r="F568" s="363" t="s">
        <v>1044</v>
      </c>
      <c r="G568" s="363" t="s">
        <v>624</v>
      </c>
      <c r="H568" s="363" t="s">
        <v>3108</v>
      </c>
      <c r="I568" s="363" t="s">
        <v>1569</v>
      </c>
      <c r="J568" s="363" t="s">
        <v>1082</v>
      </c>
      <c r="K568" s="363"/>
      <c r="L568" s="364">
        <v>2311.393089672486</v>
      </c>
      <c r="M568" s="365">
        <v>9000</v>
      </c>
      <c r="N568" s="364">
        <v>2076.0466658865721</v>
      </c>
      <c r="O568" s="363" t="s">
        <v>3181</v>
      </c>
      <c r="P568" s="363" t="s">
        <v>3068</v>
      </c>
      <c r="Q568" s="363" t="s">
        <v>300</v>
      </c>
      <c r="R568" s="363" t="s">
        <v>905</v>
      </c>
      <c r="S568" s="363"/>
      <c r="T568" s="365">
        <v>10785.903952153454</v>
      </c>
      <c r="U568" s="363">
        <v>18</v>
      </c>
      <c r="V568" s="367">
        <v>45931</v>
      </c>
      <c r="W568" s="367"/>
      <c r="X568" s="363" t="s">
        <v>3182</v>
      </c>
      <c r="Y568" s="363"/>
      <c r="Z568" s="363"/>
      <c r="AA568" s="363"/>
      <c r="AB568" s="363"/>
      <c r="AC568" s="363" t="s">
        <v>1083</v>
      </c>
      <c r="AD568" s="363" t="s">
        <v>304</v>
      </c>
      <c r="AE568" s="367">
        <v>45616</v>
      </c>
      <c r="AF568" s="363" t="s">
        <v>3183</v>
      </c>
      <c r="AG568" s="364">
        <v>0.43092981271985437</v>
      </c>
      <c r="AH568" s="364">
        <v>0.41334222705936885</v>
      </c>
      <c r="AI568" s="364">
        <v>0.13352153250609525</v>
      </c>
      <c r="AJ568" s="363" t="s">
        <v>0</v>
      </c>
      <c r="AK568" s="368">
        <v>367.08129585232422</v>
      </c>
      <c r="AL568" s="364">
        <v>0.7761111111111112</v>
      </c>
      <c r="AM568" s="369">
        <v>9000</v>
      </c>
      <c r="AN568" s="363">
        <v>13</v>
      </c>
      <c r="AO568" s="371" t="s">
        <v>3071</v>
      </c>
      <c r="AP568" s="371" t="s">
        <v>0</v>
      </c>
      <c r="AQ568" s="371" t="s">
        <v>306</v>
      </c>
      <c r="AR568" s="372" t="s">
        <v>0</v>
      </c>
      <c r="AS568" s="363"/>
      <c r="AT568" s="363"/>
    </row>
    <row r="569" spans="1:46" x14ac:dyDescent="0.3">
      <c r="A569" s="363" t="s">
        <v>2604</v>
      </c>
      <c r="B569" s="363" t="s">
        <v>310</v>
      </c>
      <c r="C569" s="363" t="s">
        <v>295</v>
      </c>
      <c r="D569" s="363" t="s">
        <v>778</v>
      </c>
      <c r="E569" s="363" t="s">
        <v>297</v>
      </c>
      <c r="F569" s="363" t="s">
        <v>1044</v>
      </c>
      <c r="G569" s="363" t="s">
        <v>624</v>
      </c>
      <c r="H569" s="363" t="s">
        <v>3108</v>
      </c>
      <c r="I569" s="363" t="s">
        <v>1569</v>
      </c>
      <c r="J569" s="363" t="s">
        <v>1085</v>
      </c>
      <c r="K569" s="363"/>
      <c r="L569" s="364">
        <v>1878.8491237960322</v>
      </c>
      <c r="M569" s="365">
        <v>9000</v>
      </c>
      <c r="N569" s="364">
        <v>1687.3383597570137</v>
      </c>
      <c r="O569" s="363" t="s">
        <v>3184</v>
      </c>
      <c r="P569" s="363" t="s">
        <v>3068</v>
      </c>
      <c r="Q569" s="363" t="s">
        <v>300</v>
      </c>
      <c r="R569" s="363" t="s">
        <v>905</v>
      </c>
      <c r="S569" s="363"/>
      <c r="T569" s="365">
        <v>8346.1592924409524</v>
      </c>
      <c r="U569" s="363">
        <v>18</v>
      </c>
      <c r="V569" s="367">
        <v>45931</v>
      </c>
      <c r="W569" s="367"/>
      <c r="X569" s="363" t="s">
        <v>3182</v>
      </c>
      <c r="Y569" s="363"/>
      <c r="Z569" s="363"/>
      <c r="AA569" s="363"/>
      <c r="AB569" s="363"/>
      <c r="AC569" s="363" t="s">
        <v>1086</v>
      </c>
      <c r="AD569" s="363" t="s">
        <v>304</v>
      </c>
      <c r="AE569" s="367">
        <v>45616</v>
      </c>
      <c r="AF569" s="363" t="s">
        <v>3183</v>
      </c>
      <c r="AG569" s="364">
        <v>0.38208259700311381</v>
      </c>
      <c r="AH569" s="364">
        <v>0.36645141438250645</v>
      </c>
      <c r="AI569" s="364">
        <v>0.13612306136985167</v>
      </c>
      <c r="AJ569" s="363" t="s">
        <v>0</v>
      </c>
      <c r="AK569" s="368">
        <v>343.01895354696654</v>
      </c>
      <c r="AL569" s="364">
        <v>0.78388888888888886</v>
      </c>
      <c r="AM569" s="369">
        <v>9000</v>
      </c>
      <c r="AN569" s="363">
        <v>13</v>
      </c>
      <c r="AO569" s="371" t="s">
        <v>3071</v>
      </c>
      <c r="AP569" s="371" t="s">
        <v>0</v>
      </c>
      <c r="AQ569" s="371" t="s">
        <v>306</v>
      </c>
      <c r="AR569" s="372" t="s">
        <v>0</v>
      </c>
      <c r="AS569" s="363"/>
      <c r="AT569" s="363"/>
    </row>
    <row r="570" spans="1:46" x14ac:dyDescent="0.3">
      <c r="A570" s="363" t="s">
        <v>2605</v>
      </c>
      <c r="B570" s="363" t="s">
        <v>310</v>
      </c>
      <c r="C570" s="363" t="s">
        <v>295</v>
      </c>
      <c r="D570" s="363" t="s">
        <v>778</v>
      </c>
      <c r="E570" s="363" t="s">
        <v>297</v>
      </c>
      <c r="F570" s="363" t="s">
        <v>1044</v>
      </c>
      <c r="G570" s="363" t="s">
        <v>624</v>
      </c>
      <c r="H570" s="363" t="s">
        <v>3079</v>
      </c>
      <c r="I570" s="363" t="s">
        <v>1569</v>
      </c>
      <c r="J570" s="363" t="s">
        <v>1082</v>
      </c>
      <c r="K570" s="363"/>
      <c r="L570" s="364">
        <v>4145.3663078711097</v>
      </c>
      <c r="M570" s="365">
        <v>9000</v>
      </c>
      <c r="N570" s="364">
        <v>3723.2844299771505</v>
      </c>
      <c r="O570" s="363" t="s">
        <v>3185</v>
      </c>
      <c r="P570" s="363" t="s">
        <v>3068</v>
      </c>
      <c r="Q570" s="363" t="s">
        <v>300</v>
      </c>
      <c r="R570" s="363" t="s">
        <v>785</v>
      </c>
      <c r="S570" s="363"/>
      <c r="T570" s="365">
        <v>7624.8664971359904</v>
      </c>
      <c r="U570" s="363">
        <v>18</v>
      </c>
      <c r="V570" s="367">
        <v>45931</v>
      </c>
      <c r="W570" s="367"/>
      <c r="X570" s="363" t="s">
        <v>3182</v>
      </c>
      <c r="Y570" s="363"/>
      <c r="Z570" s="363"/>
      <c r="AA570" s="363"/>
      <c r="AB570" s="363"/>
      <c r="AC570" s="363" t="s">
        <v>1083</v>
      </c>
      <c r="AD570" s="363" t="s">
        <v>304</v>
      </c>
      <c r="AE570" s="367">
        <v>45616</v>
      </c>
      <c r="AF570" s="363" t="s">
        <v>3183</v>
      </c>
      <c r="AG570" s="364">
        <v>0.77285076895302607</v>
      </c>
      <c r="AH570" s="364">
        <v>0.7413083258439207</v>
      </c>
      <c r="AI570" s="364">
        <v>0.30540706475145724</v>
      </c>
      <c r="AJ570" s="363" t="s">
        <v>0</v>
      </c>
      <c r="AK570" s="368">
        <v>147.63186185158347</v>
      </c>
      <c r="AL570" s="364">
        <v>1.3922222222222222</v>
      </c>
      <c r="AM570" s="369">
        <v>9000</v>
      </c>
      <c r="AN570" s="363">
        <v>13</v>
      </c>
      <c r="AO570" s="371" t="s">
        <v>3071</v>
      </c>
      <c r="AP570" s="371" t="s">
        <v>0</v>
      </c>
      <c r="AQ570" s="371" t="s">
        <v>306</v>
      </c>
      <c r="AR570" s="372" t="s">
        <v>0</v>
      </c>
      <c r="AS570" s="363"/>
      <c r="AT570" s="363"/>
    </row>
    <row r="571" spans="1:46" x14ac:dyDescent="0.3">
      <c r="A571" s="363" t="s">
        <v>2606</v>
      </c>
      <c r="B571" s="363" t="s">
        <v>310</v>
      </c>
      <c r="C571" s="363" t="s">
        <v>295</v>
      </c>
      <c r="D571" s="363" t="s">
        <v>778</v>
      </c>
      <c r="E571" s="363" t="s">
        <v>297</v>
      </c>
      <c r="F571" s="363" t="s">
        <v>1044</v>
      </c>
      <c r="G571" s="363" t="s">
        <v>624</v>
      </c>
      <c r="H571" s="363" t="s">
        <v>3079</v>
      </c>
      <c r="I571" s="363" t="s">
        <v>1569</v>
      </c>
      <c r="J571" s="363" t="s">
        <v>1085</v>
      </c>
      <c r="K571" s="363"/>
      <c r="L571" s="364">
        <v>3854.7750483114855</v>
      </c>
      <c r="M571" s="365">
        <v>9000</v>
      </c>
      <c r="N571" s="364">
        <v>3461.8584988393527</v>
      </c>
      <c r="O571" s="363" t="s">
        <v>3186</v>
      </c>
      <c r="P571" s="363" t="s">
        <v>3068</v>
      </c>
      <c r="Q571" s="363" t="s">
        <v>300</v>
      </c>
      <c r="R571" s="363" t="s">
        <v>785</v>
      </c>
      <c r="S571" s="363"/>
      <c r="T571" s="365">
        <v>5504.9901101828318</v>
      </c>
      <c r="U571" s="363">
        <v>18</v>
      </c>
      <c r="V571" s="367">
        <v>45931</v>
      </c>
      <c r="W571" s="367"/>
      <c r="X571" s="363" t="s">
        <v>3182</v>
      </c>
      <c r="Y571" s="363"/>
      <c r="Z571" s="363"/>
      <c r="AA571" s="363"/>
      <c r="AB571" s="363"/>
      <c r="AC571" s="363" t="s">
        <v>1086</v>
      </c>
      <c r="AD571" s="363" t="s">
        <v>304</v>
      </c>
      <c r="AE571" s="367">
        <v>45616</v>
      </c>
      <c r="AF571" s="363" t="s">
        <v>3183</v>
      </c>
      <c r="AG571" s="364">
        <v>0.78390672389165594</v>
      </c>
      <c r="AH571" s="364">
        <v>0.75183672317771966</v>
      </c>
      <c r="AI571" s="364">
        <v>0.40495804108408895</v>
      </c>
      <c r="AJ571" s="363" t="s">
        <v>0</v>
      </c>
      <c r="AK571" s="368">
        <v>97.594011148518859</v>
      </c>
      <c r="AL571" s="364">
        <v>1.5311111111111111</v>
      </c>
      <c r="AM571" s="369">
        <v>9000</v>
      </c>
      <c r="AN571" s="363">
        <v>13</v>
      </c>
      <c r="AO571" s="371" t="s">
        <v>3071</v>
      </c>
      <c r="AP571" s="371" t="s">
        <v>0</v>
      </c>
      <c r="AQ571" s="371" t="s">
        <v>306</v>
      </c>
      <c r="AR571" s="372" t="s">
        <v>0</v>
      </c>
      <c r="AS571" s="363"/>
      <c r="AT571" s="363"/>
    </row>
    <row r="572" spans="1:46" x14ac:dyDescent="0.3">
      <c r="A572" s="363" t="s">
        <v>2607</v>
      </c>
      <c r="B572" s="363" t="s">
        <v>312</v>
      </c>
      <c r="C572" s="363" t="s">
        <v>295</v>
      </c>
      <c r="D572" s="363" t="s">
        <v>778</v>
      </c>
      <c r="E572" s="363" t="s">
        <v>297</v>
      </c>
      <c r="F572" s="363" t="s">
        <v>1044</v>
      </c>
      <c r="G572" s="363" t="s">
        <v>640</v>
      </c>
      <c r="H572" s="363" t="s">
        <v>3086</v>
      </c>
      <c r="I572" s="363" t="s">
        <v>632</v>
      </c>
      <c r="J572" s="363"/>
      <c r="K572" s="363"/>
      <c r="L572" s="364">
        <v>909.21116406735086</v>
      </c>
      <c r="M572" s="365">
        <v>1600</v>
      </c>
      <c r="N572" s="364">
        <v>816</v>
      </c>
      <c r="O572" s="363" t="s">
        <v>3187</v>
      </c>
      <c r="P572" s="363" t="s">
        <v>3068</v>
      </c>
      <c r="Q572" s="363" t="s">
        <v>300</v>
      </c>
      <c r="R572" s="363" t="s">
        <v>811</v>
      </c>
      <c r="S572" s="363"/>
      <c r="T572" s="365">
        <v>827</v>
      </c>
      <c r="U572" s="363">
        <v>15</v>
      </c>
      <c r="V572" s="367">
        <v>45200</v>
      </c>
      <c r="W572" s="367"/>
      <c r="X572" s="363" t="s">
        <v>3188</v>
      </c>
      <c r="Y572" s="363"/>
      <c r="Z572" s="363"/>
      <c r="AA572" s="363"/>
      <c r="AB572" s="363"/>
      <c r="AC572" s="363"/>
      <c r="AD572" s="363" t="s">
        <v>360</v>
      </c>
      <c r="AE572" s="367"/>
      <c r="AF572" s="363"/>
      <c r="AG572" s="364">
        <v>0.12968185403115129</v>
      </c>
      <c r="AH572" s="364">
        <v>0.13529788581947363</v>
      </c>
      <c r="AI572" s="364">
        <v>0.28276471478633575</v>
      </c>
      <c r="AJ572" s="363" t="s">
        <v>0</v>
      </c>
      <c r="AK572" s="368">
        <v>69.777141889443499</v>
      </c>
      <c r="AL572" s="364">
        <v>0.56371092172175741</v>
      </c>
      <c r="AM572" s="369">
        <v>1600</v>
      </c>
      <c r="AN572" s="363">
        <v>10</v>
      </c>
      <c r="AO572" s="371" t="s">
        <v>3071</v>
      </c>
      <c r="AP572" s="371" t="s">
        <v>0</v>
      </c>
      <c r="AQ572" s="371" t="s">
        <v>306</v>
      </c>
      <c r="AR572" s="372" t="s">
        <v>0</v>
      </c>
      <c r="AS572" s="363"/>
      <c r="AT572" s="363"/>
    </row>
    <row r="573" spans="1:46" x14ac:dyDescent="0.3">
      <c r="A573" s="362" t="s">
        <v>2608</v>
      </c>
      <c r="B573" s="363" t="s">
        <v>312</v>
      </c>
      <c r="C573" s="363" t="s">
        <v>295</v>
      </c>
      <c r="D573" s="363" t="s">
        <v>778</v>
      </c>
      <c r="E573" s="363" t="s">
        <v>297</v>
      </c>
      <c r="F573" s="363" t="s">
        <v>1044</v>
      </c>
      <c r="G573" s="363" t="s">
        <v>640</v>
      </c>
      <c r="H573" s="363" t="s">
        <v>3189</v>
      </c>
      <c r="I573" s="363" t="s">
        <v>632</v>
      </c>
      <c r="J573" s="363"/>
      <c r="K573" s="363"/>
      <c r="L573" s="364">
        <v>909.21116406735086</v>
      </c>
      <c r="M573" s="365">
        <v>1600</v>
      </c>
      <c r="N573" s="364">
        <v>816</v>
      </c>
      <c r="O573" s="363" t="s">
        <v>3463</v>
      </c>
      <c r="P573" s="363" t="s">
        <v>3068</v>
      </c>
      <c r="Q573" s="363" t="s">
        <v>300</v>
      </c>
      <c r="R573" s="363" t="s">
        <v>1025</v>
      </c>
      <c r="S573" s="363"/>
      <c r="T573" s="365">
        <v>827</v>
      </c>
      <c r="U573" s="366">
        <v>15</v>
      </c>
      <c r="V573" s="367">
        <v>45200</v>
      </c>
      <c r="W573" s="367"/>
      <c r="X573" s="363" t="s">
        <v>3188</v>
      </c>
      <c r="Y573" s="363"/>
      <c r="Z573" s="363"/>
      <c r="AA573" s="363"/>
      <c r="AB573" s="363"/>
      <c r="AC573" s="363"/>
      <c r="AD573" s="363" t="s">
        <v>360</v>
      </c>
      <c r="AE573" s="367"/>
      <c r="AF573" s="362"/>
      <c r="AG573" s="364">
        <v>0.12968185403115129</v>
      </c>
      <c r="AH573" s="364">
        <v>0.13529788581947363</v>
      </c>
      <c r="AI573" s="364">
        <v>0.28276471478633575</v>
      </c>
      <c r="AJ573" s="362" t="s">
        <v>0</v>
      </c>
      <c r="AK573" s="368">
        <v>69.777141889443499</v>
      </c>
      <c r="AL573" s="364">
        <v>0.56371092172175741</v>
      </c>
      <c r="AM573" s="369">
        <v>1600</v>
      </c>
      <c r="AN573" s="370">
        <v>10</v>
      </c>
      <c r="AO573" s="371" t="s">
        <v>3071</v>
      </c>
      <c r="AP573" s="371" t="s">
        <v>0</v>
      </c>
      <c r="AQ573" s="371" t="s">
        <v>306</v>
      </c>
      <c r="AR573" s="372" t="s">
        <v>0</v>
      </c>
      <c r="AS573" s="372"/>
      <c r="AT573" s="363"/>
    </row>
    <row r="574" spans="1:46" x14ac:dyDescent="0.3">
      <c r="A574" s="363" t="s">
        <v>2609</v>
      </c>
      <c r="B574" s="363" t="s">
        <v>294</v>
      </c>
      <c r="C574" s="363" t="s">
        <v>295</v>
      </c>
      <c r="D574" s="363" t="s">
        <v>778</v>
      </c>
      <c r="E574" s="363" t="s">
        <v>297</v>
      </c>
      <c r="F574" s="363" t="s">
        <v>1044</v>
      </c>
      <c r="G574" s="363" t="s">
        <v>586</v>
      </c>
      <c r="H574" s="363" t="s">
        <v>3108</v>
      </c>
      <c r="I574" s="363" t="s">
        <v>1393</v>
      </c>
      <c r="J574" s="363" t="s">
        <v>1394</v>
      </c>
      <c r="K574" s="363"/>
      <c r="L574" s="364">
        <v>80.430000000000007</v>
      </c>
      <c r="M574" s="365">
        <v>85</v>
      </c>
      <c r="N574" s="364">
        <v>72.12</v>
      </c>
      <c r="O574" s="363" t="s">
        <v>3190</v>
      </c>
      <c r="P574" s="363" t="s">
        <v>3068</v>
      </c>
      <c r="Q574" s="363" t="s">
        <v>300</v>
      </c>
      <c r="R574" s="363" t="s">
        <v>905</v>
      </c>
      <c r="S574" s="363"/>
      <c r="T574" s="365">
        <v>46.39</v>
      </c>
      <c r="U574" s="363">
        <v>15</v>
      </c>
      <c r="V574" s="367">
        <v>45200</v>
      </c>
      <c r="W574" s="367"/>
      <c r="X574" s="363" t="s">
        <v>3173</v>
      </c>
      <c r="Y574" s="363"/>
      <c r="Z574" s="363"/>
      <c r="AA574" s="363"/>
      <c r="AB574" s="363"/>
      <c r="AC574" s="363" t="s">
        <v>1396</v>
      </c>
      <c r="AD574" s="363" t="s">
        <v>304</v>
      </c>
      <c r="AE574" s="367">
        <v>44726</v>
      </c>
      <c r="AF574" s="363" t="s">
        <v>2610</v>
      </c>
      <c r="AG574" s="364">
        <v>1.1528E-2</v>
      </c>
      <c r="AH574" s="364">
        <v>0.01</v>
      </c>
      <c r="AI574" s="364">
        <v>0.92</v>
      </c>
      <c r="AJ574" s="363" t="s">
        <v>0</v>
      </c>
      <c r="AK574" s="368">
        <v>32.659999999999997</v>
      </c>
      <c r="AL574" s="364">
        <v>4.5999999999999999E-2</v>
      </c>
      <c r="AM574" s="369">
        <v>85</v>
      </c>
      <c r="AN574" s="363">
        <v>4</v>
      </c>
      <c r="AO574" s="371" t="s">
        <v>3071</v>
      </c>
      <c r="AP574" s="371" t="s">
        <v>0</v>
      </c>
      <c r="AQ574" s="371" t="s">
        <v>306</v>
      </c>
      <c r="AR574" s="372" t="s">
        <v>0</v>
      </c>
      <c r="AS574" s="363"/>
      <c r="AT574" s="363"/>
    </row>
    <row r="575" spans="1:46" x14ac:dyDescent="0.3">
      <c r="A575" s="362" t="s">
        <v>2611</v>
      </c>
      <c r="B575" s="363" t="s">
        <v>294</v>
      </c>
      <c r="C575" s="363" t="s">
        <v>295</v>
      </c>
      <c r="D575" s="363" t="s">
        <v>778</v>
      </c>
      <c r="E575" s="363" t="s">
        <v>297</v>
      </c>
      <c r="F575" s="363" t="s">
        <v>1044</v>
      </c>
      <c r="G575" s="363" t="s">
        <v>586</v>
      </c>
      <c r="H575" s="363" t="s">
        <v>3191</v>
      </c>
      <c r="I575" s="363" t="s">
        <v>1393</v>
      </c>
      <c r="J575" s="363" t="s">
        <v>1394</v>
      </c>
      <c r="K575" s="363"/>
      <c r="L575" s="364">
        <v>65.7</v>
      </c>
      <c r="M575" s="365">
        <v>85</v>
      </c>
      <c r="N575" s="364">
        <v>58.91</v>
      </c>
      <c r="O575" s="363" t="s">
        <v>3192</v>
      </c>
      <c r="P575" s="363" t="s">
        <v>3068</v>
      </c>
      <c r="Q575" s="363" t="s">
        <v>300</v>
      </c>
      <c r="R575" s="363" t="s">
        <v>1544</v>
      </c>
      <c r="S575" s="363"/>
      <c r="T575" s="365">
        <v>46.39</v>
      </c>
      <c r="U575" s="366">
        <v>15</v>
      </c>
      <c r="V575" s="367">
        <v>45200</v>
      </c>
      <c r="W575" s="367"/>
      <c r="X575" s="363" t="s">
        <v>3173</v>
      </c>
      <c r="Y575" s="363"/>
      <c r="Z575" s="363"/>
      <c r="AA575" s="363"/>
      <c r="AB575" s="363"/>
      <c r="AC575" s="363" t="s">
        <v>1396</v>
      </c>
      <c r="AD575" s="363" t="s">
        <v>304</v>
      </c>
      <c r="AE575" s="367">
        <v>44726</v>
      </c>
      <c r="AF575" s="362" t="s">
        <v>2610</v>
      </c>
      <c r="AG575" s="364">
        <v>6.6369999999999997E-3</v>
      </c>
      <c r="AH575" s="364">
        <v>0.01</v>
      </c>
      <c r="AI575" s="364">
        <v>0.75</v>
      </c>
      <c r="AJ575" s="362" t="s">
        <v>0</v>
      </c>
      <c r="AK575" s="368">
        <v>45.18</v>
      </c>
      <c r="AL575" s="364">
        <v>3.7999999999999999E-2</v>
      </c>
      <c r="AM575" s="369">
        <v>85</v>
      </c>
      <c r="AN575" s="370">
        <v>4</v>
      </c>
      <c r="AO575" s="371" t="s">
        <v>3071</v>
      </c>
      <c r="AP575" s="371" t="s">
        <v>0</v>
      </c>
      <c r="AQ575" s="371" t="s">
        <v>306</v>
      </c>
      <c r="AR575" s="372" t="s">
        <v>0</v>
      </c>
      <c r="AS575" s="372"/>
      <c r="AT575" s="363"/>
    </row>
    <row r="576" spans="1:46" x14ac:dyDescent="0.3">
      <c r="A576" s="363" t="s">
        <v>2613</v>
      </c>
      <c r="B576" s="363" t="s">
        <v>294</v>
      </c>
      <c r="C576" s="363" t="s">
        <v>295</v>
      </c>
      <c r="D576" s="363" t="s">
        <v>778</v>
      </c>
      <c r="E576" s="363" t="s">
        <v>297</v>
      </c>
      <c r="F576" s="363" t="s">
        <v>1044</v>
      </c>
      <c r="G576" s="363" t="s">
        <v>586</v>
      </c>
      <c r="H576" s="363" t="s">
        <v>3108</v>
      </c>
      <c r="I576" s="363" t="s">
        <v>1614</v>
      </c>
      <c r="J576" s="363" t="s">
        <v>1394</v>
      </c>
      <c r="K576" s="363"/>
      <c r="L576" s="364">
        <v>80.434690340179614</v>
      </c>
      <c r="M576" s="365">
        <v>225</v>
      </c>
      <c r="N576" s="364">
        <v>72.118695948052135</v>
      </c>
      <c r="O576" s="363" t="s">
        <v>3193</v>
      </c>
      <c r="P576" s="363" t="s">
        <v>3068</v>
      </c>
      <c r="Q576" s="363" t="s">
        <v>300</v>
      </c>
      <c r="R576" s="363" t="s">
        <v>905</v>
      </c>
      <c r="S576" s="363"/>
      <c r="T576" s="365">
        <v>148.58000000000001</v>
      </c>
      <c r="U576" s="363">
        <v>15</v>
      </c>
      <c r="V576" s="367">
        <v>45931</v>
      </c>
      <c r="W576" s="367"/>
      <c r="X576" s="363" t="s">
        <v>3173</v>
      </c>
      <c r="Y576" s="363"/>
      <c r="Z576" s="363"/>
      <c r="AA576" s="363"/>
      <c r="AB576" s="363"/>
      <c r="AC576" s="363" t="s">
        <v>1396</v>
      </c>
      <c r="AD576" s="363" t="s">
        <v>304</v>
      </c>
      <c r="AE576" s="367">
        <v>44726</v>
      </c>
      <c r="AF576" s="363" t="s">
        <v>2610</v>
      </c>
      <c r="AG576" s="364">
        <v>1.1527831114961664E-2</v>
      </c>
      <c r="AH576" s="364">
        <v>1.1045694011154305E-2</v>
      </c>
      <c r="AI576" s="364">
        <v>0.92120099473218708</v>
      </c>
      <c r="AJ576" s="363" t="s">
        <v>0</v>
      </c>
      <c r="AK576" s="368">
        <v>32.557399215543256</v>
      </c>
      <c r="AL576" s="364">
        <v>4.5999999999999999E-2</v>
      </c>
      <c r="AM576" s="369">
        <v>225</v>
      </c>
      <c r="AN576" s="363">
        <v>4</v>
      </c>
      <c r="AO576" s="371" t="s">
        <v>3071</v>
      </c>
      <c r="AP576" s="371" t="s">
        <v>0</v>
      </c>
      <c r="AQ576" s="371" t="s">
        <v>306</v>
      </c>
      <c r="AR576" s="372" t="s">
        <v>0</v>
      </c>
      <c r="AS576" s="363"/>
      <c r="AT576" s="363"/>
    </row>
    <row r="577" spans="1:46" x14ac:dyDescent="0.3">
      <c r="A577" s="362" t="s">
        <v>2614</v>
      </c>
      <c r="B577" s="363" t="s">
        <v>294</v>
      </c>
      <c r="C577" s="363" t="s">
        <v>295</v>
      </c>
      <c r="D577" s="363" t="s">
        <v>778</v>
      </c>
      <c r="E577" s="363" t="s">
        <v>297</v>
      </c>
      <c r="F577" s="363" t="s">
        <v>1044</v>
      </c>
      <c r="G577" s="363" t="s">
        <v>586</v>
      </c>
      <c r="H577" s="363" t="s">
        <v>3191</v>
      </c>
      <c r="I577" s="363" t="s">
        <v>1614</v>
      </c>
      <c r="J577" s="363" t="s">
        <v>1394</v>
      </c>
      <c r="K577" s="363"/>
      <c r="L577" s="364">
        <v>66</v>
      </c>
      <c r="M577" s="365">
        <v>225</v>
      </c>
      <c r="N577" s="364">
        <v>58.911235335664834</v>
      </c>
      <c r="O577" s="363" t="s">
        <v>3194</v>
      </c>
      <c r="P577" s="363" t="s">
        <v>3068</v>
      </c>
      <c r="Q577" s="363" t="s">
        <v>300</v>
      </c>
      <c r="R577" s="363" t="s">
        <v>1544</v>
      </c>
      <c r="S577" s="363"/>
      <c r="T577" s="365">
        <v>148.58000000000001</v>
      </c>
      <c r="U577" s="366">
        <v>15</v>
      </c>
      <c r="V577" s="367">
        <v>45200</v>
      </c>
      <c r="W577" s="367"/>
      <c r="X577" s="363" t="s">
        <v>3173</v>
      </c>
      <c r="Y577" s="363"/>
      <c r="Z577" s="363"/>
      <c r="AA577" s="363"/>
      <c r="AB577" s="363"/>
      <c r="AC577" s="363" t="s">
        <v>1396</v>
      </c>
      <c r="AD577" s="363" t="s">
        <v>304</v>
      </c>
      <c r="AE577" s="367">
        <v>44726</v>
      </c>
      <c r="AF577" s="362" t="s">
        <v>2610</v>
      </c>
      <c r="AG577" s="364">
        <v>6.6369999999999997E-3</v>
      </c>
      <c r="AH577" s="364">
        <v>0.01</v>
      </c>
      <c r="AI577" s="364">
        <v>0.26</v>
      </c>
      <c r="AJ577" s="362" t="s">
        <v>0</v>
      </c>
      <c r="AK577" s="368">
        <v>176.42</v>
      </c>
      <c r="AL577" s="364">
        <v>3.7999999999999999E-2</v>
      </c>
      <c r="AM577" s="369">
        <v>225</v>
      </c>
      <c r="AN577" s="370">
        <v>4</v>
      </c>
      <c r="AO577" s="371" t="s">
        <v>3071</v>
      </c>
      <c r="AP577" s="371" t="s">
        <v>0</v>
      </c>
      <c r="AQ577" s="371" t="s">
        <v>306</v>
      </c>
      <c r="AR577" s="372" t="s">
        <v>0</v>
      </c>
      <c r="AS577" s="372"/>
      <c r="AT577" s="363"/>
    </row>
    <row r="578" spans="1:46" x14ac:dyDescent="0.3">
      <c r="A578" s="363" t="s">
        <v>2615</v>
      </c>
      <c r="B578" s="363" t="s">
        <v>308</v>
      </c>
      <c r="C578" s="363" t="s">
        <v>295</v>
      </c>
      <c r="D578" s="363" t="s">
        <v>778</v>
      </c>
      <c r="E578" s="363" t="s">
        <v>297</v>
      </c>
      <c r="F578" s="363" t="s">
        <v>1044</v>
      </c>
      <c r="G578" s="363" t="s">
        <v>586</v>
      </c>
      <c r="H578" s="363" t="s">
        <v>3108</v>
      </c>
      <c r="I578" s="363" t="s">
        <v>1393</v>
      </c>
      <c r="J578" s="363" t="s">
        <v>1394</v>
      </c>
      <c r="K578" s="363"/>
      <c r="L578" s="364">
        <v>90.4</v>
      </c>
      <c r="M578" s="365">
        <v>85</v>
      </c>
      <c r="N578" s="364">
        <v>81.05</v>
      </c>
      <c r="O578" s="363" t="s">
        <v>3190</v>
      </c>
      <c r="P578" s="363" t="s">
        <v>3068</v>
      </c>
      <c r="Q578" s="363" t="s">
        <v>300</v>
      </c>
      <c r="R578" s="363" t="s">
        <v>905</v>
      </c>
      <c r="S578" s="363"/>
      <c r="T578" s="365">
        <v>46.39</v>
      </c>
      <c r="U578" s="363">
        <v>15</v>
      </c>
      <c r="V578" s="367">
        <v>45200</v>
      </c>
      <c r="W578" s="367"/>
      <c r="X578" s="363" t="s">
        <v>3173</v>
      </c>
      <c r="Y578" s="363"/>
      <c r="Z578" s="363"/>
      <c r="AA578" s="363"/>
      <c r="AB578" s="363"/>
      <c r="AC578" s="363" t="s">
        <v>1396</v>
      </c>
      <c r="AD578" s="363" t="s">
        <v>304</v>
      </c>
      <c r="AE578" s="367">
        <v>44726</v>
      </c>
      <c r="AF578" s="363" t="s">
        <v>2610</v>
      </c>
      <c r="AG578" s="364">
        <v>1.2955E-2</v>
      </c>
      <c r="AH578" s="364">
        <v>0.01</v>
      </c>
      <c r="AI578" s="364">
        <v>1.03</v>
      </c>
      <c r="AJ578" s="363" t="s">
        <v>181</v>
      </c>
      <c r="AK578" s="368">
        <v>26.51</v>
      </c>
      <c r="AL578" s="364">
        <v>5.2000000000000005E-2</v>
      </c>
      <c r="AM578" s="369">
        <v>85</v>
      </c>
      <c r="AN578" s="363">
        <v>4</v>
      </c>
      <c r="AO578" s="371" t="s">
        <v>3071</v>
      </c>
      <c r="AP578" s="371" t="s">
        <v>0</v>
      </c>
      <c r="AQ578" s="371" t="s">
        <v>306</v>
      </c>
      <c r="AR578" s="372" t="s">
        <v>0</v>
      </c>
      <c r="AS578" s="363"/>
      <c r="AT578" s="363"/>
    </row>
    <row r="579" spans="1:46" x14ac:dyDescent="0.3">
      <c r="A579" s="362" t="s">
        <v>2616</v>
      </c>
      <c r="B579" s="363" t="s">
        <v>308</v>
      </c>
      <c r="C579" s="363" t="s">
        <v>295</v>
      </c>
      <c r="D579" s="363" t="s">
        <v>778</v>
      </c>
      <c r="E579" s="363" t="s">
        <v>297</v>
      </c>
      <c r="F579" s="363" t="s">
        <v>1044</v>
      </c>
      <c r="G579" s="363" t="s">
        <v>586</v>
      </c>
      <c r="H579" s="363" t="s">
        <v>3191</v>
      </c>
      <c r="I579" s="363" t="s">
        <v>1393</v>
      </c>
      <c r="J579" s="363" t="s">
        <v>1394</v>
      </c>
      <c r="K579" s="363"/>
      <c r="L579" s="364">
        <v>79.52</v>
      </c>
      <c r="M579" s="365">
        <v>85</v>
      </c>
      <c r="N579" s="364">
        <v>71.3</v>
      </c>
      <c r="O579" s="363" t="s">
        <v>3192</v>
      </c>
      <c r="P579" s="363" t="s">
        <v>3068</v>
      </c>
      <c r="Q579" s="363" t="s">
        <v>300</v>
      </c>
      <c r="R579" s="363" t="s">
        <v>1544</v>
      </c>
      <c r="S579" s="363"/>
      <c r="T579" s="365">
        <v>46.39</v>
      </c>
      <c r="U579" s="366">
        <v>15</v>
      </c>
      <c r="V579" s="367">
        <v>45200</v>
      </c>
      <c r="W579" s="367"/>
      <c r="X579" s="363" t="s">
        <v>3173</v>
      </c>
      <c r="Y579" s="363"/>
      <c r="Z579" s="363"/>
      <c r="AA579" s="363"/>
      <c r="AB579" s="363"/>
      <c r="AC579" s="363" t="s">
        <v>1396</v>
      </c>
      <c r="AD579" s="363" t="s">
        <v>304</v>
      </c>
      <c r="AE579" s="367">
        <v>44726</v>
      </c>
      <c r="AF579" s="362" t="s">
        <v>2610</v>
      </c>
      <c r="AG579" s="364">
        <v>7.7380000000000001E-3</v>
      </c>
      <c r="AH579" s="364">
        <v>0.01</v>
      </c>
      <c r="AI579" s="364">
        <v>0.91</v>
      </c>
      <c r="AJ579" s="362" t="s">
        <v>0</v>
      </c>
      <c r="AK579" s="368">
        <v>33.299999999999997</v>
      </c>
      <c r="AL579" s="364">
        <v>4.5333333333333337E-2</v>
      </c>
      <c r="AM579" s="369">
        <v>85</v>
      </c>
      <c r="AN579" s="370">
        <v>4</v>
      </c>
      <c r="AO579" s="371" t="s">
        <v>3071</v>
      </c>
      <c r="AP579" s="371" t="s">
        <v>0</v>
      </c>
      <c r="AQ579" s="371" t="s">
        <v>306</v>
      </c>
      <c r="AR579" s="372" t="s">
        <v>0</v>
      </c>
      <c r="AS579" s="372"/>
      <c r="AT579" s="363"/>
    </row>
    <row r="580" spans="1:46" x14ac:dyDescent="0.3">
      <c r="A580" s="363" t="s">
        <v>2617</v>
      </c>
      <c r="B580" s="363" t="s">
        <v>308</v>
      </c>
      <c r="C580" s="363" t="s">
        <v>295</v>
      </c>
      <c r="D580" s="363" t="s">
        <v>778</v>
      </c>
      <c r="E580" s="363" t="s">
        <v>297</v>
      </c>
      <c r="F580" s="363" t="s">
        <v>1044</v>
      </c>
      <c r="G580" s="363" t="s">
        <v>586</v>
      </c>
      <c r="H580" s="363" t="s">
        <v>3108</v>
      </c>
      <c r="I580" s="363" t="s">
        <v>1614</v>
      </c>
      <c r="J580" s="363" t="s">
        <v>1394</v>
      </c>
      <c r="K580" s="363"/>
      <c r="L580" s="364">
        <v>90</v>
      </c>
      <c r="M580" s="365">
        <v>225</v>
      </c>
      <c r="N580" s="364">
        <v>81.049378814288659</v>
      </c>
      <c r="O580" s="363" t="s">
        <v>3193</v>
      </c>
      <c r="P580" s="363" t="s">
        <v>3068</v>
      </c>
      <c r="Q580" s="363" t="s">
        <v>300</v>
      </c>
      <c r="R580" s="363" t="s">
        <v>905</v>
      </c>
      <c r="S580" s="363"/>
      <c r="T580" s="365">
        <v>148.58000000000001</v>
      </c>
      <c r="U580" s="363">
        <v>15</v>
      </c>
      <c r="V580" s="367">
        <v>45200</v>
      </c>
      <c r="W580" s="367"/>
      <c r="X580" s="363" t="s">
        <v>3173</v>
      </c>
      <c r="Y580" s="363"/>
      <c r="Z580" s="363"/>
      <c r="AA580" s="363"/>
      <c r="AB580" s="363"/>
      <c r="AC580" s="363" t="s">
        <v>1396</v>
      </c>
      <c r="AD580" s="363" t="s">
        <v>304</v>
      </c>
      <c r="AE580" s="367">
        <v>44726</v>
      </c>
      <c r="AF580" s="363" t="s">
        <v>2610</v>
      </c>
      <c r="AG580" s="364">
        <v>1.2955E-2</v>
      </c>
      <c r="AH580" s="364">
        <v>0.01</v>
      </c>
      <c r="AI580" s="364">
        <v>0.35</v>
      </c>
      <c r="AJ580" s="363" t="s">
        <v>0</v>
      </c>
      <c r="AK580" s="368">
        <v>121.9</v>
      </c>
      <c r="AL580" s="364">
        <v>5.2000000000000005E-2</v>
      </c>
      <c r="AM580" s="369">
        <v>225</v>
      </c>
      <c r="AN580" s="363">
        <v>4</v>
      </c>
      <c r="AO580" s="371" t="s">
        <v>3071</v>
      </c>
      <c r="AP580" s="371" t="s">
        <v>0</v>
      </c>
      <c r="AQ580" s="371" t="s">
        <v>306</v>
      </c>
      <c r="AR580" s="372" t="s">
        <v>0</v>
      </c>
      <c r="AS580" s="363"/>
      <c r="AT580" s="363"/>
    </row>
    <row r="581" spans="1:46" x14ac:dyDescent="0.3">
      <c r="A581" s="363" t="s">
        <v>2618</v>
      </c>
      <c r="B581" s="363" t="s">
        <v>308</v>
      </c>
      <c r="C581" s="363" t="s">
        <v>295</v>
      </c>
      <c r="D581" s="363" t="s">
        <v>778</v>
      </c>
      <c r="E581" s="363" t="s">
        <v>297</v>
      </c>
      <c r="F581" s="363" t="s">
        <v>1044</v>
      </c>
      <c r="G581" s="363" t="s">
        <v>586</v>
      </c>
      <c r="H581" s="363" t="s">
        <v>3191</v>
      </c>
      <c r="I581" s="363" t="s">
        <v>1614</v>
      </c>
      <c r="J581" s="363" t="s">
        <v>1394</v>
      </c>
      <c r="K581" s="363"/>
      <c r="L581" s="364">
        <v>79.522200464729792</v>
      </c>
      <c r="M581" s="365">
        <v>225</v>
      </c>
      <c r="N581" s="364">
        <v>71.300546719094783</v>
      </c>
      <c r="O581" s="363" t="s">
        <v>3194</v>
      </c>
      <c r="P581" s="363" t="s">
        <v>3068</v>
      </c>
      <c r="Q581" s="363" t="s">
        <v>300</v>
      </c>
      <c r="R581" s="363" t="s">
        <v>1544</v>
      </c>
      <c r="S581" s="363"/>
      <c r="T581" s="365">
        <v>148.58000000000001</v>
      </c>
      <c r="U581" s="363">
        <v>15</v>
      </c>
      <c r="V581" s="367">
        <v>45931</v>
      </c>
      <c r="W581" s="367"/>
      <c r="X581" s="363" t="s">
        <v>3173</v>
      </c>
      <c r="Y581" s="363"/>
      <c r="Z581" s="363"/>
      <c r="AA581" s="363"/>
      <c r="AB581" s="363"/>
      <c r="AC581" s="363" t="s">
        <v>1396</v>
      </c>
      <c r="AD581" s="363" t="s">
        <v>304</v>
      </c>
      <c r="AE581" s="367">
        <v>44726</v>
      </c>
      <c r="AF581" s="363" t="s">
        <v>2610</v>
      </c>
      <c r="AG581" s="364">
        <v>1.1397053845430195E-2</v>
      </c>
      <c r="AH581" s="364">
        <v>1.0920386337190897E-2</v>
      </c>
      <c r="AI581" s="364">
        <v>0.91075044687289464</v>
      </c>
      <c r="AJ581" s="363" t="s">
        <v>0</v>
      </c>
      <c r="AK581" s="368">
        <v>33.198173044209327</v>
      </c>
      <c r="AL581" s="364">
        <v>4.5333333333333337E-2</v>
      </c>
      <c r="AM581" s="369">
        <v>225</v>
      </c>
      <c r="AN581" s="363">
        <v>4</v>
      </c>
      <c r="AO581" s="371" t="s">
        <v>3071</v>
      </c>
      <c r="AP581" s="371" t="s">
        <v>0</v>
      </c>
      <c r="AQ581" s="371" t="s">
        <v>306</v>
      </c>
      <c r="AR581" s="372" t="s">
        <v>0</v>
      </c>
      <c r="AS581" s="363"/>
      <c r="AT581" s="363"/>
    </row>
    <row r="582" spans="1:46" x14ac:dyDescent="0.3">
      <c r="A582" s="363" t="s">
        <v>2619</v>
      </c>
      <c r="B582" s="363" t="s">
        <v>310</v>
      </c>
      <c r="C582" s="363" t="s">
        <v>295</v>
      </c>
      <c r="D582" s="363" t="s">
        <v>778</v>
      </c>
      <c r="E582" s="363" t="s">
        <v>297</v>
      </c>
      <c r="F582" s="363" t="s">
        <v>1044</v>
      </c>
      <c r="G582" s="363" t="s">
        <v>586</v>
      </c>
      <c r="H582" s="363" t="s">
        <v>3108</v>
      </c>
      <c r="I582" s="363" t="s">
        <v>1393</v>
      </c>
      <c r="J582" s="363" t="s">
        <v>1394</v>
      </c>
      <c r="K582" s="363"/>
      <c r="L582" s="364">
        <v>122.61</v>
      </c>
      <c r="M582" s="365">
        <v>85</v>
      </c>
      <c r="N582" s="364">
        <v>109.94</v>
      </c>
      <c r="O582" s="363" t="s">
        <v>3190</v>
      </c>
      <c r="P582" s="363" t="s">
        <v>3068</v>
      </c>
      <c r="Q582" s="363" t="s">
        <v>300</v>
      </c>
      <c r="R582" s="363" t="s">
        <v>905</v>
      </c>
      <c r="S582" s="363"/>
      <c r="T582" s="365">
        <v>60.4</v>
      </c>
      <c r="U582" s="363">
        <v>15</v>
      </c>
      <c r="V582" s="367">
        <v>45200</v>
      </c>
      <c r="W582" s="367"/>
      <c r="X582" s="363" t="s">
        <v>3173</v>
      </c>
      <c r="Y582" s="363"/>
      <c r="Z582" s="363"/>
      <c r="AA582" s="363"/>
      <c r="AB582" s="363"/>
      <c r="AC582" s="363" t="s">
        <v>1396</v>
      </c>
      <c r="AD582" s="363" t="s">
        <v>304</v>
      </c>
      <c r="AE582" s="367">
        <v>44726</v>
      </c>
      <c r="AF582" s="363" t="s">
        <v>2610</v>
      </c>
      <c r="AG582" s="364">
        <v>1.7572999999999998E-2</v>
      </c>
      <c r="AH582" s="364">
        <v>0.02</v>
      </c>
      <c r="AI582" s="364">
        <v>1.4</v>
      </c>
      <c r="AJ582" s="363" t="s">
        <v>181</v>
      </c>
      <c r="AK582" s="368">
        <v>13.45</v>
      </c>
      <c r="AL582" s="364">
        <v>7.0000000000000007E-2</v>
      </c>
      <c r="AM582" s="369">
        <v>85</v>
      </c>
      <c r="AN582" s="363">
        <v>4</v>
      </c>
      <c r="AO582" s="371" t="s">
        <v>3071</v>
      </c>
      <c r="AP582" s="371" t="s">
        <v>0</v>
      </c>
      <c r="AQ582" s="371" t="s">
        <v>306</v>
      </c>
      <c r="AR582" s="372" t="s">
        <v>0</v>
      </c>
      <c r="AS582" s="363"/>
      <c r="AT582" s="363"/>
    </row>
    <row r="583" spans="1:46" x14ac:dyDescent="0.3">
      <c r="A583" s="363" t="s">
        <v>2620</v>
      </c>
      <c r="B583" s="363" t="s">
        <v>310</v>
      </c>
      <c r="C583" s="363" t="s">
        <v>295</v>
      </c>
      <c r="D583" s="363" t="s">
        <v>778</v>
      </c>
      <c r="E583" s="363" t="s">
        <v>297</v>
      </c>
      <c r="F583" s="363" t="s">
        <v>1044</v>
      </c>
      <c r="G583" s="363" t="s">
        <v>586</v>
      </c>
      <c r="H583" s="363" t="s">
        <v>3191</v>
      </c>
      <c r="I583" s="363" t="s">
        <v>1393</v>
      </c>
      <c r="J583" s="363" t="s">
        <v>1394</v>
      </c>
      <c r="K583" s="363"/>
      <c r="L583" s="364">
        <v>68.69</v>
      </c>
      <c r="M583" s="365">
        <v>85</v>
      </c>
      <c r="N583" s="364">
        <v>61.59</v>
      </c>
      <c r="O583" s="363" t="s">
        <v>3192</v>
      </c>
      <c r="P583" s="363" t="s">
        <v>3068</v>
      </c>
      <c r="Q583" s="363" t="s">
        <v>300</v>
      </c>
      <c r="R583" s="363" t="s">
        <v>1544</v>
      </c>
      <c r="S583" s="363"/>
      <c r="T583" s="365">
        <v>60.4</v>
      </c>
      <c r="U583" s="363">
        <v>15</v>
      </c>
      <c r="V583" s="367">
        <v>45200</v>
      </c>
      <c r="W583" s="367"/>
      <c r="X583" s="363" t="s">
        <v>3173</v>
      </c>
      <c r="Y583" s="363"/>
      <c r="Z583" s="363"/>
      <c r="AA583" s="363"/>
      <c r="AB583" s="363"/>
      <c r="AC583" s="363" t="s">
        <v>1396</v>
      </c>
      <c r="AD583" s="363" t="s">
        <v>304</v>
      </c>
      <c r="AE583" s="367">
        <v>44726</v>
      </c>
      <c r="AF583" s="363" t="s">
        <v>2610</v>
      </c>
      <c r="AG583" s="364">
        <v>1.0704E-2</v>
      </c>
      <c r="AH583" s="364">
        <v>0.01</v>
      </c>
      <c r="AI583" s="364">
        <v>0.79</v>
      </c>
      <c r="AJ583" s="363" t="s">
        <v>0</v>
      </c>
      <c r="AK583" s="368">
        <v>42.21</v>
      </c>
      <c r="AL583" s="364">
        <v>3.9333333333333331E-2</v>
      </c>
      <c r="AM583" s="369">
        <v>85</v>
      </c>
      <c r="AN583" s="363">
        <v>4</v>
      </c>
      <c r="AO583" s="371" t="s">
        <v>3071</v>
      </c>
      <c r="AP583" s="371" t="s">
        <v>0</v>
      </c>
      <c r="AQ583" s="371" t="s">
        <v>306</v>
      </c>
      <c r="AR583" s="372" t="s">
        <v>0</v>
      </c>
      <c r="AS583" s="363"/>
      <c r="AT583" s="363"/>
    </row>
    <row r="584" spans="1:46" x14ac:dyDescent="0.3">
      <c r="A584" s="363" t="s">
        <v>2621</v>
      </c>
      <c r="B584" s="363" t="s">
        <v>310</v>
      </c>
      <c r="C584" s="363" t="s">
        <v>295</v>
      </c>
      <c r="D584" s="363" t="s">
        <v>778</v>
      </c>
      <c r="E584" s="363" t="s">
        <v>297</v>
      </c>
      <c r="F584" s="363" t="s">
        <v>1044</v>
      </c>
      <c r="G584" s="363" t="s">
        <v>586</v>
      </c>
      <c r="H584" s="363" t="s">
        <v>3108</v>
      </c>
      <c r="I584" s="363" t="s">
        <v>1614</v>
      </c>
      <c r="J584" s="363" t="s">
        <v>1394</v>
      </c>
      <c r="K584" s="363"/>
      <c r="L584" s="364">
        <v>123</v>
      </c>
      <c r="M584" s="365">
        <v>225</v>
      </c>
      <c r="N584" s="364">
        <v>109.93694370435455</v>
      </c>
      <c r="O584" s="363" t="s">
        <v>3193</v>
      </c>
      <c r="P584" s="363" t="s">
        <v>3068</v>
      </c>
      <c r="Q584" s="363" t="s">
        <v>300</v>
      </c>
      <c r="R584" s="363" t="s">
        <v>905</v>
      </c>
      <c r="S584" s="363"/>
      <c r="T584" s="365">
        <v>142.63</v>
      </c>
      <c r="U584" s="363">
        <v>15</v>
      </c>
      <c r="V584" s="367">
        <v>45200</v>
      </c>
      <c r="W584" s="367"/>
      <c r="X584" s="363" t="s">
        <v>3173</v>
      </c>
      <c r="Y584" s="363"/>
      <c r="Z584" s="363"/>
      <c r="AA584" s="363"/>
      <c r="AB584" s="363"/>
      <c r="AC584" s="363" t="s">
        <v>1396</v>
      </c>
      <c r="AD584" s="363" t="s">
        <v>304</v>
      </c>
      <c r="AE584" s="367">
        <v>44726</v>
      </c>
      <c r="AF584" s="363" t="s">
        <v>2610</v>
      </c>
      <c r="AG584" s="364">
        <v>1.7572999999999998E-2</v>
      </c>
      <c r="AH584" s="364">
        <v>0.02</v>
      </c>
      <c r="AI584" s="364">
        <v>0.48</v>
      </c>
      <c r="AJ584" s="363" t="s">
        <v>0</v>
      </c>
      <c r="AK584" s="368">
        <v>83.78</v>
      </c>
      <c r="AL584" s="364">
        <v>7.0000000000000007E-2</v>
      </c>
      <c r="AM584" s="369">
        <v>225</v>
      </c>
      <c r="AN584" s="363">
        <v>4</v>
      </c>
      <c r="AO584" s="371" t="s">
        <v>3071</v>
      </c>
      <c r="AP584" s="371" t="s">
        <v>0</v>
      </c>
      <c r="AQ584" s="371" t="s">
        <v>306</v>
      </c>
      <c r="AR584" s="372" t="s">
        <v>0</v>
      </c>
      <c r="AS584" s="363"/>
      <c r="AT584" s="363"/>
    </row>
    <row r="585" spans="1:46" x14ac:dyDescent="0.3">
      <c r="A585" s="362" t="s">
        <v>2622</v>
      </c>
      <c r="B585" s="363" t="s">
        <v>310</v>
      </c>
      <c r="C585" s="363" t="s">
        <v>295</v>
      </c>
      <c r="D585" s="363" t="s">
        <v>778</v>
      </c>
      <c r="E585" s="363" t="s">
        <v>297</v>
      </c>
      <c r="F585" s="363" t="s">
        <v>1044</v>
      </c>
      <c r="G585" s="363" t="s">
        <v>586</v>
      </c>
      <c r="H585" s="363" t="s">
        <v>3191</v>
      </c>
      <c r="I585" s="363" t="s">
        <v>1614</v>
      </c>
      <c r="J585" s="363" t="s">
        <v>1394</v>
      </c>
      <c r="K585" s="363"/>
      <c r="L585" s="364">
        <v>69</v>
      </c>
      <c r="M585" s="365">
        <v>225</v>
      </c>
      <c r="N585" s="364">
        <v>61.586622862777098</v>
      </c>
      <c r="O585" s="363" t="s">
        <v>3194</v>
      </c>
      <c r="P585" s="363" t="s">
        <v>3068</v>
      </c>
      <c r="Q585" s="363" t="s">
        <v>300</v>
      </c>
      <c r="R585" s="363" t="s">
        <v>1544</v>
      </c>
      <c r="S585" s="363"/>
      <c r="T585" s="365">
        <v>142.63</v>
      </c>
      <c r="U585" s="366">
        <v>15</v>
      </c>
      <c r="V585" s="367">
        <v>45200</v>
      </c>
      <c r="W585" s="367"/>
      <c r="X585" s="363" t="s">
        <v>3173</v>
      </c>
      <c r="Y585" s="363"/>
      <c r="Z585" s="363"/>
      <c r="AA585" s="363"/>
      <c r="AB585" s="363"/>
      <c r="AC585" s="363" t="s">
        <v>1396</v>
      </c>
      <c r="AD585" s="363" t="s">
        <v>304</v>
      </c>
      <c r="AE585" s="367">
        <v>44726</v>
      </c>
      <c r="AF585" s="362" t="s">
        <v>2610</v>
      </c>
      <c r="AG585" s="364">
        <v>1.0704E-2</v>
      </c>
      <c r="AH585" s="364">
        <v>0.01</v>
      </c>
      <c r="AI585" s="364">
        <v>0.27</v>
      </c>
      <c r="AJ585" s="362" t="s">
        <v>0</v>
      </c>
      <c r="AK585" s="368">
        <v>167.75</v>
      </c>
      <c r="AL585" s="364">
        <v>3.9333333333333331E-2</v>
      </c>
      <c r="AM585" s="369">
        <v>225</v>
      </c>
      <c r="AN585" s="370">
        <v>4</v>
      </c>
      <c r="AO585" s="371" t="s">
        <v>3071</v>
      </c>
      <c r="AP585" s="371" t="s">
        <v>0</v>
      </c>
      <c r="AQ585" s="371" t="s">
        <v>306</v>
      </c>
      <c r="AR585" s="372" t="s">
        <v>0</v>
      </c>
      <c r="AS585" s="372"/>
      <c r="AT585" s="363"/>
    </row>
    <row r="586" spans="1:46" x14ac:dyDescent="0.3">
      <c r="A586" s="363" t="s">
        <v>2623</v>
      </c>
      <c r="B586" s="363" t="s">
        <v>294</v>
      </c>
      <c r="C586" s="363" t="s">
        <v>295</v>
      </c>
      <c r="D586" s="363" t="s">
        <v>778</v>
      </c>
      <c r="E586" s="363" t="s">
        <v>297</v>
      </c>
      <c r="F586" s="363" t="s">
        <v>1044</v>
      </c>
      <c r="G586" s="363" t="s">
        <v>2624</v>
      </c>
      <c r="H586" s="363" t="s">
        <v>3079</v>
      </c>
      <c r="I586" s="363" t="s">
        <v>1401</v>
      </c>
      <c r="J586" s="363" t="s">
        <v>1084</v>
      </c>
      <c r="K586" s="363"/>
      <c r="L586" s="364">
        <v>672.51873272154387</v>
      </c>
      <c r="M586" s="365">
        <v>9000</v>
      </c>
      <c r="N586" s="364">
        <v>603.75</v>
      </c>
      <c r="O586" s="363" t="s">
        <v>3195</v>
      </c>
      <c r="P586" s="363" t="s">
        <v>3068</v>
      </c>
      <c r="Q586" s="363" t="s">
        <v>300</v>
      </c>
      <c r="R586" s="363" t="s">
        <v>785</v>
      </c>
      <c r="S586" s="363"/>
      <c r="T586" s="365">
        <v>3789.2858196885118</v>
      </c>
      <c r="U586" s="363">
        <v>18</v>
      </c>
      <c r="V586" s="367">
        <v>45931</v>
      </c>
      <c r="W586" s="367"/>
      <c r="X586" s="363" t="s">
        <v>3196</v>
      </c>
      <c r="Y586" s="363"/>
      <c r="Z586" s="363"/>
      <c r="AA586" s="363"/>
      <c r="AB586" s="363"/>
      <c r="AC586" s="363"/>
      <c r="AD586" s="363" t="s">
        <v>304</v>
      </c>
      <c r="AE586" s="367">
        <v>45616</v>
      </c>
      <c r="AF586" s="363" t="s">
        <v>3183</v>
      </c>
      <c r="AG586" s="364">
        <v>0.13004352870739008</v>
      </c>
      <c r="AH586" s="364">
        <v>0.12470553520685286</v>
      </c>
      <c r="AI586" s="364">
        <v>0.11743458561650699</v>
      </c>
      <c r="AJ586" s="363" t="s">
        <v>0</v>
      </c>
      <c r="AK586" s="368">
        <v>489.4065095763255</v>
      </c>
      <c r="AL586" s="364">
        <v>0.34722222222222221</v>
      </c>
      <c r="AM586" s="369">
        <v>9000</v>
      </c>
      <c r="AN586" s="363">
        <v>10</v>
      </c>
      <c r="AO586" s="371" t="s">
        <v>3071</v>
      </c>
      <c r="AP586" s="371" t="s">
        <v>0</v>
      </c>
      <c r="AQ586" s="371" t="s">
        <v>306</v>
      </c>
      <c r="AR586" s="372" t="s">
        <v>0</v>
      </c>
      <c r="AS586" s="363"/>
      <c r="AT586" s="363"/>
    </row>
    <row r="587" spans="1:46" x14ac:dyDescent="0.3">
      <c r="A587" s="362" t="s">
        <v>2625</v>
      </c>
      <c r="B587" s="363" t="s">
        <v>294</v>
      </c>
      <c r="C587" s="363" t="s">
        <v>295</v>
      </c>
      <c r="D587" s="363" t="s">
        <v>778</v>
      </c>
      <c r="E587" s="363" t="s">
        <v>297</v>
      </c>
      <c r="F587" s="363" t="s">
        <v>1044</v>
      </c>
      <c r="G587" s="363" t="s">
        <v>2624</v>
      </c>
      <c r="H587" s="363" t="s">
        <v>3108</v>
      </c>
      <c r="I587" s="363" t="s">
        <v>1401</v>
      </c>
      <c r="J587" s="363" t="s">
        <v>1084</v>
      </c>
      <c r="K587" s="363"/>
      <c r="L587" s="364">
        <v>545.33702369560012</v>
      </c>
      <c r="M587" s="365">
        <v>9000</v>
      </c>
      <c r="N587" s="364">
        <v>489.57</v>
      </c>
      <c r="O587" s="363" t="s">
        <v>3197</v>
      </c>
      <c r="P587" s="363" t="s">
        <v>3068</v>
      </c>
      <c r="Q587" s="363" t="s">
        <v>300</v>
      </c>
      <c r="R587" s="363" t="s">
        <v>905</v>
      </c>
      <c r="S587" s="363"/>
      <c r="T587" s="365">
        <v>5360.2083280761781</v>
      </c>
      <c r="U587" s="366">
        <v>18</v>
      </c>
      <c r="V587" s="367">
        <v>45931</v>
      </c>
      <c r="W587" s="367"/>
      <c r="X587" s="363" t="s">
        <v>3196</v>
      </c>
      <c r="Y587" s="363"/>
      <c r="Z587" s="363"/>
      <c r="AA587" s="363"/>
      <c r="AB587" s="363"/>
      <c r="AC587" s="363"/>
      <c r="AD587" s="363" t="s">
        <v>304</v>
      </c>
      <c r="AE587" s="367">
        <v>45616</v>
      </c>
      <c r="AF587" s="363" t="s">
        <v>3183</v>
      </c>
      <c r="AG587" s="364">
        <v>0.10545066991542797</v>
      </c>
      <c r="AH587" s="364">
        <v>0.1</v>
      </c>
      <c r="AI587" s="364">
        <v>7.0000000000000007E-2</v>
      </c>
      <c r="AJ587" s="362" t="s">
        <v>0</v>
      </c>
      <c r="AK587" s="368">
        <v>877.40779252076891</v>
      </c>
      <c r="AL587" s="364">
        <v>0.28166666666666668</v>
      </c>
      <c r="AM587" s="369">
        <v>9000</v>
      </c>
      <c r="AN587" s="370">
        <v>10</v>
      </c>
      <c r="AO587" s="371" t="s">
        <v>3071</v>
      </c>
      <c r="AP587" s="371" t="s">
        <v>0</v>
      </c>
      <c r="AQ587" s="371" t="s">
        <v>306</v>
      </c>
      <c r="AR587" s="372" t="s">
        <v>0</v>
      </c>
      <c r="AS587" s="372"/>
      <c r="AT587" s="363"/>
    </row>
    <row r="588" spans="1:46" x14ac:dyDescent="0.3">
      <c r="A588" s="363" t="s">
        <v>2626</v>
      </c>
      <c r="B588" s="363" t="s">
        <v>294</v>
      </c>
      <c r="C588" s="363" t="s">
        <v>295</v>
      </c>
      <c r="D588" s="363" t="s">
        <v>778</v>
      </c>
      <c r="E588" s="363" t="s">
        <v>297</v>
      </c>
      <c r="F588" s="363" t="s">
        <v>1044</v>
      </c>
      <c r="G588" s="363" t="s">
        <v>2624</v>
      </c>
      <c r="H588" s="363" t="s">
        <v>3079</v>
      </c>
      <c r="I588" s="363" t="s">
        <v>1569</v>
      </c>
      <c r="J588" s="363" t="s">
        <v>1082</v>
      </c>
      <c r="K588" s="363"/>
      <c r="L588" s="364">
        <v>3621.7849619067729</v>
      </c>
      <c r="M588" s="365">
        <v>9000</v>
      </c>
      <c r="N588" s="364">
        <v>3253.0142226003145</v>
      </c>
      <c r="O588" s="363" t="s">
        <v>3198</v>
      </c>
      <c r="P588" s="363" t="s">
        <v>3068</v>
      </c>
      <c r="Q588" s="363" t="s">
        <v>300</v>
      </c>
      <c r="R588" s="363" t="s">
        <v>785</v>
      </c>
      <c r="S588" s="363"/>
      <c r="T588" s="365">
        <v>7624.8664971359904</v>
      </c>
      <c r="U588" s="363">
        <v>18</v>
      </c>
      <c r="V588" s="367">
        <v>45931</v>
      </c>
      <c r="W588" s="367"/>
      <c r="X588" s="363" t="s">
        <v>3196</v>
      </c>
      <c r="Y588" s="363"/>
      <c r="Z588" s="363"/>
      <c r="AA588" s="363"/>
      <c r="AB588" s="363"/>
      <c r="AC588" s="363" t="s">
        <v>1083</v>
      </c>
      <c r="AD588" s="363" t="s">
        <v>304</v>
      </c>
      <c r="AE588" s="367">
        <v>45616</v>
      </c>
      <c r="AF588" s="363" t="s">
        <v>3183</v>
      </c>
      <c r="AG588" s="364">
        <v>0.6752356932793373</v>
      </c>
      <c r="AH588" s="364">
        <v>0.64767722494869973</v>
      </c>
      <c r="AI588" s="364">
        <v>0.26498222603204152</v>
      </c>
      <c r="AJ588" s="363" t="s">
        <v>0</v>
      </c>
      <c r="AK588" s="368">
        <v>173.63812794512629</v>
      </c>
      <c r="AL588" s="364">
        <v>1.2161111111111111</v>
      </c>
      <c r="AM588" s="369">
        <v>9000</v>
      </c>
      <c r="AN588" s="363">
        <v>10</v>
      </c>
      <c r="AO588" s="371" t="s">
        <v>3071</v>
      </c>
      <c r="AP588" s="371" t="s">
        <v>0</v>
      </c>
      <c r="AQ588" s="371" t="s">
        <v>306</v>
      </c>
      <c r="AR588" s="372" t="s">
        <v>0</v>
      </c>
      <c r="AS588" s="363"/>
      <c r="AT588" s="363"/>
    </row>
    <row r="589" spans="1:46" x14ac:dyDescent="0.3">
      <c r="A589" s="362" t="s">
        <v>2627</v>
      </c>
      <c r="B589" s="363" t="s">
        <v>294</v>
      </c>
      <c r="C589" s="363" t="s">
        <v>295</v>
      </c>
      <c r="D589" s="363" t="s">
        <v>778</v>
      </c>
      <c r="E589" s="363" t="s">
        <v>297</v>
      </c>
      <c r="F589" s="363" t="s">
        <v>1044</v>
      </c>
      <c r="G589" s="363" t="s">
        <v>2624</v>
      </c>
      <c r="H589" s="363" t="s">
        <v>3108</v>
      </c>
      <c r="I589" s="363" t="s">
        <v>1569</v>
      </c>
      <c r="J589" s="363" t="s">
        <v>1082</v>
      </c>
      <c r="K589" s="363"/>
      <c r="L589" s="364">
        <v>3553.9685586031296</v>
      </c>
      <c r="M589" s="365">
        <v>9000</v>
      </c>
      <c r="N589" s="364">
        <v>3192.1028966125323</v>
      </c>
      <c r="O589" s="363" t="s">
        <v>3199</v>
      </c>
      <c r="P589" s="363" t="s">
        <v>3068</v>
      </c>
      <c r="Q589" s="363" t="s">
        <v>300</v>
      </c>
      <c r="R589" s="363" t="s">
        <v>905</v>
      </c>
      <c r="S589" s="363"/>
      <c r="T589" s="365">
        <v>10785.903952153454</v>
      </c>
      <c r="U589" s="366">
        <v>18</v>
      </c>
      <c r="V589" s="367">
        <v>45931</v>
      </c>
      <c r="W589" s="367"/>
      <c r="X589" s="363" t="s">
        <v>3196</v>
      </c>
      <c r="Y589" s="363"/>
      <c r="Z589" s="363"/>
      <c r="AA589" s="363"/>
      <c r="AB589" s="363"/>
      <c r="AC589" s="363" t="s">
        <v>1083</v>
      </c>
      <c r="AD589" s="363" t="s">
        <v>304</v>
      </c>
      <c r="AE589" s="367">
        <v>45616</v>
      </c>
      <c r="AF589" s="363" t="s">
        <v>3183</v>
      </c>
      <c r="AG589" s="364">
        <v>0.33129609416373773</v>
      </c>
      <c r="AH589" s="364">
        <v>0.63554974074969828</v>
      </c>
      <c r="AI589" s="364">
        <v>0.2026851238792147</v>
      </c>
      <c r="AJ589" s="362" t="s">
        <v>0</v>
      </c>
      <c r="AK589" s="368">
        <v>234.0266993229115</v>
      </c>
      <c r="AL589" s="364">
        <v>1.1933333333333334</v>
      </c>
      <c r="AM589" s="369">
        <v>9000</v>
      </c>
      <c r="AN589" s="370">
        <v>10</v>
      </c>
      <c r="AO589" s="371" t="s">
        <v>3071</v>
      </c>
      <c r="AP589" s="371" t="s">
        <v>0</v>
      </c>
      <c r="AQ589" s="371" t="s">
        <v>306</v>
      </c>
      <c r="AR589" s="372" t="s">
        <v>0</v>
      </c>
      <c r="AS589" s="372"/>
      <c r="AT589" s="363"/>
    </row>
    <row r="590" spans="1:46" x14ac:dyDescent="0.3">
      <c r="A590" s="363" t="s">
        <v>2628</v>
      </c>
      <c r="B590" s="363" t="s">
        <v>294</v>
      </c>
      <c r="C590" s="363" t="s">
        <v>295</v>
      </c>
      <c r="D590" s="363" t="s">
        <v>778</v>
      </c>
      <c r="E590" s="363" t="s">
        <v>297</v>
      </c>
      <c r="F590" s="363" t="s">
        <v>1044</v>
      </c>
      <c r="G590" s="363" t="s">
        <v>2624</v>
      </c>
      <c r="H590" s="363" t="s">
        <v>3079</v>
      </c>
      <c r="I590" s="363" t="s">
        <v>1569</v>
      </c>
      <c r="J590" s="363" t="s">
        <v>1085</v>
      </c>
      <c r="K590" s="363"/>
      <c r="L590" s="364">
        <v>3394.5218393545269</v>
      </c>
      <c r="M590" s="365">
        <v>9000</v>
      </c>
      <c r="N590" s="364">
        <v>3048.5188193310341</v>
      </c>
      <c r="O590" s="363" t="s">
        <v>3200</v>
      </c>
      <c r="P590" s="363" t="s">
        <v>3068</v>
      </c>
      <c r="Q590" s="363" t="s">
        <v>300</v>
      </c>
      <c r="R590" s="363" t="s">
        <v>785</v>
      </c>
      <c r="S590" s="363"/>
      <c r="T590" s="365">
        <v>5597.8454515289231</v>
      </c>
      <c r="U590" s="363">
        <v>18</v>
      </c>
      <c r="V590" s="367">
        <v>45931</v>
      </c>
      <c r="W590" s="367"/>
      <c r="X590" s="363" t="s">
        <v>3196</v>
      </c>
      <c r="Y590" s="363"/>
      <c r="Z590" s="363"/>
      <c r="AA590" s="363"/>
      <c r="AB590" s="363"/>
      <c r="AC590" s="363" t="s">
        <v>1086</v>
      </c>
      <c r="AD590" s="363" t="s">
        <v>304</v>
      </c>
      <c r="AE590" s="367">
        <v>45616</v>
      </c>
      <c r="AF590" s="363" t="s">
        <v>3183</v>
      </c>
      <c r="AG590" s="364">
        <v>0.69030967071157179</v>
      </c>
      <c r="AH590" s="364">
        <v>0.66206877041331524</v>
      </c>
      <c r="AI590" s="364">
        <v>0.34638559662019502</v>
      </c>
      <c r="AJ590" s="363" t="s">
        <v>0</v>
      </c>
      <c r="AK590" s="368">
        <v>117.44702112410714</v>
      </c>
      <c r="AL590" s="364">
        <v>1.345</v>
      </c>
      <c r="AM590" s="369">
        <v>9000</v>
      </c>
      <c r="AN590" s="363">
        <v>10</v>
      </c>
      <c r="AO590" s="371" t="s">
        <v>3071</v>
      </c>
      <c r="AP590" s="371" t="s">
        <v>0</v>
      </c>
      <c r="AQ590" s="371" t="s">
        <v>306</v>
      </c>
      <c r="AR590" s="372" t="s">
        <v>0</v>
      </c>
      <c r="AS590" s="363"/>
      <c r="AT590" s="363"/>
    </row>
    <row r="591" spans="1:46" x14ac:dyDescent="0.3">
      <c r="A591" s="362" t="s">
        <v>2629</v>
      </c>
      <c r="B591" s="363" t="s">
        <v>294</v>
      </c>
      <c r="C591" s="363" t="s">
        <v>295</v>
      </c>
      <c r="D591" s="363" t="s">
        <v>778</v>
      </c>
      <c r="E591" s="363" t="s">
        <v>297</v>
      </c>
      <c r="F591" s="363" t="s">
        <v>1044</v>
      </c>
      <c r="G591" s="363" t="s">
        <v>2624</v>
      </c>
      <c r="H591" s="363" t="s">
        <v>3108</v>
      </c>
      <c r="I591" s="363" t="s">
        <v>1569</v>
      </c>
      <c r="J591" s="363" t="s">
        <v>1085</v>
      </c>
      <c r="K591" s="363"/>
      <c r="L591" s="364">
        <v>3222.3746769443187</v>
      </c>
      <c r="M591" s="365">
        <v>9000</v>
      </c>
      <c r="N591" s="364">
        <v>2893.9185872106405</v>
      </c>
      <c r="O591" s="363" t="s">
        <v>3201</v>
      </c>
      <c r="P591" s="363" t="s">
        <v>3068</v>
      </c>
      <c r="Q591" s="363" t="s">
        <v>300</v>
      </c>
      <c r="R591" s="363" t="s">
        <v>905</v>
      </c>
      <c r="S591" s="363"/>
      <c r="T591" s="365">
        <v>8513.5416535171607</v>
      </c>
      <c r="U591" s="366">
        <v>18</v>
      </c>
      <c r="V591" s="367">
        <v>45931</v>
      </c>
      <c r="W591" s="367"/>
      <c r="X591" s="363" t="s">
        <v>3196</v>
      </c>
      <c r="Y591" s="363"/>
      <c r="Z591" s="363"/>
      <c r="AA591" s="363"/>
      <c r="AB591" s="363"/>
      <c r="AC591" s="363" t="s">
        <v>1086</v>
      </c>
      <c r="AD591" s="363" t="s">
        <v>304</v>
      </c>
      <c r="AE591" s="367">
        <v>45616</v>
      </c>
      <c r="AF591" s="363" t="s">
        <v>3183</v>
      </c>
      <c r="AG591" s="364">
        <v>0.33129609416373773</v>
      </c>
      <c r="AH591" s="364">
        <v>0.62849312543565916</v>
      </c>
      <c r="AI591" s="364">
        <v>0.2135862802716785</v>
      </c>
      <c r="AJ591" s="362" t="s">
        <v>0</v>
      </c>
      <c r="AK591" s="368">
        <v>204.99722192001343</v>
      </c>
      <c r="AL591" s="364">
        <v>1.2916666666666667</v>
      </c>
      <c r="AM591" s="369">
        <v>9000</v>
      </c>
      <c r="AN591" s="370">
        <v>10</v>
      </c>
      <c r="AO591" s="371" t="s">
        <v>3071</v>
      </c>
      <c r="AP591" s="371" t="s">
        <v>0</v>
      </c>
      <c r="AQ591" s="371" t="s">
        <v>306</v>
      </c>
      <c r="AR591" s="372" t="s">
        <v>0</v>
      </c>
      <c r="AS591" s="372"/>
      <c r="AT591" s="363"/>
    </row>
    <row r="592" spans="1:46" x14ac:dyDescent="0.3">
      <c r="A592" s="363" t="s">
        <v>2630</v>
      </c>
      <c r="B592" s="363" t="s">
        <v>308</v>
      </c>
      <c r="C592" s="363" t="s">
        <v>295</v>
      </c>
      <c r="D592" s="363" t="s">
        <v>778</v>
      </c>
      <c r="E592" s="363" t="s">
        <v>297</v>
      </c>
      <c r="F592" s="363" t="s">
        <v>1044</v>
      </c>
      <c r="G592" s="363" t="s">
        <v>2624</v>
      </c>
      <c r="H592" s="363" t="s">
        <v>3079</v>
      </c>
      <c r="I592" s="363" t="s">
        <v>1401</v>
      </c>
      <c r="J592" s="363" t="s">
        <v>1084</v>
      </c>
      <c r="K592" s="363"/>
      <c r="L592" s="364">
        <v>676.83594210783622</v>
      </c>
      <c r="M592" s="365">
        <v>9000</v>
      </c>
      <c r="N592" s="364">
        <v>607.62</v>
      </c>
      <c r="O592" s="363" t="s">
        <v>3195</v>
      </c>
      <c r="P592" s="363" t="s">
        <v>3068</v>
      </c>
      <c r="Q592" s="363" t="s">
        <v>300</v>
      </c>
      <c r="R592" s="363" t="s">
        <v>785</v>
      </c>
      <c r="S592" s="363"/>
      <c r="T592" s="365">
        <v>3789.2858196885118</v>
      </c>
      <c r="U592" s="363">
        <v>18</v>
      </c>
      <c r="V592" s="367">
        <v>45931</v>
      </c>
      <c r="W592" s="367"/>
      <c r="X592" s="363" t="s">
        <v>3196</v>
      </c>
      <c r="Y592" s="363"/>
      <c r="Z592" s="363"/>
      <c r="AA592" s="363"/>
      <c r="AB592" s="363"/>
      <c r="AC592" s="363"/>
      <c r="AD592" s="363" t="s">
        <v>304</v>
      </c>
      <c r="AE592" s="367">
        <v>45616</v>
      </c>
      <c r="AF592" s="363" t="s">
        <v>3183</v>
      </c>
      <c r="AG592" s="364">
        <v>0.13004352870739008</v>
      </c>
      <c r="AH592" s="364">
        <v>0.12550607782510667</v>
      </c>
      <c r="AI592" s="364">
        <v>0.11743458561650699</v>
      </c>
      <c r="AJ592" s="363" t="s">
        <v>0</v>
      </c>
      <c r="AK592" s="368">
        <v>486.08217147730596</v>
      </c>
      <c r="AL592" s="364">
        <v>0.34944444444444445</v>
      </c>
      <c r="AM592" s="369">
        <v>9000</v>
      </c>
      <c r="AN592" s="363">
        <v>10</v>
      </c>
      <c r="AO592" s="371" t="s">
        <v>3071</v>
      </c>
      <c r="AP592" s="371" t="s">
        <v>0</v>
      </c>
      <c r="AQ592" s="371" t="s">
        <v>306</v>
      </c>
      <c r="AR592" s="372" t="s">
        <v>0</v>
      </c>
      <c r="AS592" s="363"/>
      <c r="AT592" s="363"/>
    </row>
    <row r="593" spans="1:46" x14ac:dyDescent="0.3">
      <c r="A593" s="363" t="s">
        <v>2631</v>
      </c>
      <c r="B593" s="363" t="s">
        <v>308</v>
      </c>
      <c r="C593" s="363" t="s">
        <v>295</v>
      </c>
      <c r="D593" s="363" t="s">
        <v>778</v>
      </c>
      <c r="E593" s="363" t="s">
        <v>297</v>
      </c>
      <c r="F593" s="363" t="s">
        <v>1044</v>
      </c>
      <c r="G593" s="363" t="s">
        <v>2624</v>
      </c>
      <c r="H593" s="363" t="s">
        <v>3108</v>
      </c>
      <c r="I593" s="363" t="s">
        <v>1401</v>
      </c>
      <c r="J593" s="363" t="s">
        <v>1084</v>
      </c>
      <c r="K593" s="363"/>
      <c r="L593" s="364">
        <v>556.83979049859624</v>
      </c>
      <c r="M593" s="365">
        <v>9000</v>
      </c>
      <c r="N593" s="364">
        <v>499.9</v>
      </c>
      <c r="O593" s="363" t="s">
        <v>3197</v>
      </c>
      <c r="P593" s="363" t="s">
        <v>3068</v>
      </c>
      <c r="Q593" s="363" t="s">
        <v>300</v>
      </c>
      <c r="R593" s="363" t="s">
        <v>905</v>
      </c>
      <c r="S593" s="363"/>
      <c r="T593" s="365">
        <v>5360.2083280761781</v>
      </c>
      <c r="U593" s="363">
        <v>18</v>
      </c>
      <c r="V593" s="367">
        <v>45931</v>
      </c>
      <c r="W593" s="367"/>
      <c r="X593" s="363" t="s">
        <v>3196</v>
      </c>
      <c r="Y593" s="363"/>
      <c r="Z593" s="363"/>
      <c r="AA593" s="363"/>
      <c r="AB593" s="363"/>
      <c r="AC593" s="363"/>
      <c r="AD593" s="363" t="s">
        <v>304</v>
      </c>
      <c r="AE593" s="367">
        <v>45616</v>
      </c>
      <c r="AF593" s="363" t="s">
        <v>3183</v>
      </c>
      <c r="AG593" s="364">
        <v>0.11</v>
      </c>
      <c r="AH593" s="364">
        <v>0.1</v>
      </c>
      <c r="AI593" s="364">
        <v>7.0000000000000007E-2</v>
      </c>
      <c r="AJ593" s="363" t="s">
        <v>0</v>
      </c>
      <c r="AK593" s="368">
        <v>858.62668287165286</v>
      </c>
      <c r="AL593" s="364">
        <v>0.28777777777777774</v>
      </c>
      <c r="AM593" s="369">
        <v>9000</v>
      </c>
      <c r="AN593" s="363">
        <v>10</v>
      </c>
      <c r="AO593" s="371" t="s">
        <v>3071</v>
      </c>
      <c r="AP593" s="371" t="s">
        <v>0</v>
      </c>
      <c r="AQ593" s="371" t="s">
        <v>306</v>
      </c>
      <c r="AR593" s="372" t="s">
        <v>0</v>
      </c>
      <c r="AS593" s="363"/>
      <c r="AT593" s="363"/>
    </row>
    <row r="594" spans="1:46" x14ac:dyDescent="0.3">
      <c r="A594" s="363" t="s">
        <v>2632</v>
      </c>
      <c r="B594" s="363" t="s">
        <v>308</v>
      </c>
      <c r="C594" s="363" t="s">
        <v>295</v>
      </c>
      <c r="D594" s="363" t="s">
        <v>778</v>
      </c>
      <c r="E594" s="363" t="s">
        <v>297</v>
      </c>
      <c r="F594" s="363" t="s">
        <v>1044</v>
      </c>
      <c r="G594" s="363" t="s">
        <v>2624</v>
      </c>
      <c r="H594" s="363" t="s">
        <v>3079</v>
      </c>
      <c r="I594" s="363" t="s">
        <v>1569</v>
      </c>
      <c r="J594" s="363" t="s">
        <v>1082</v>
      </c>
      <c r="K594" s="363"/>
      <c r="L594" s="364">
        <v>4145.3663078711097</v>
      </c>
      <c r="M594" s="365">
        <v>9000</v>
      </c>
      <c r="N594" s="364">
        <v>3723.2844299771505</v>
      </c>
      <c r="O594" s="363" t="s">
        <v>3198</v>
      </c>
      <c r="P594" s="363" t="s">
        <v>3068</v>
      </c>
      <c r="Q594" s="363" t="s">
        <v>300</v>
      </c>
      <c r="R594" s="363" t="s">
        <v>785</v>
      </c>
      <c r="S594" s="363"/>
      <c r="T594" s="365">
        <v>7624.8664971359904</v>
      </c>
      <c r="U594" s="363">
        <v>18</v>
      </c>
      <c r="V594" s="367">
        <v>45931</v>
      </c>
      <c r="W594" s="367"/>
      <c r="X594" s="363" t="s">
        <v>3196</v>
      </c>
      <c r="Y594" s="363"/>
      <c r="Z594" s="363"/>
      <c r="AA594" s="363"/>
      <c r="AB594" s="363"/>
      <c r="AC594" s="363" t="s">
        <v>1083</v>
      </c>
      <c r="AD594" s="363" t="s">
        <v>304</v>
      </c>
      <c r="AE594" s="367">
        <v>45616</v>
      </c>
      <c r="AF594" s="363" t="s">
        <v>3183</v>
      </c>
      <c r="AG594" s="364">
        <v>0.77285076895302607</v>
      </c>
      <c r="AH594" s="364">
        <v>0.7413083258439207</v>
      </c>
      <c r="AI594" s="364">
        <v>0.30540706475145724</v>
      </c>
      <c r="AJ594" s="363" t="s">
        <v>0</v>
      </c>
      <c r="AK594" s="368">
        <v>147.63186185158347</v>
      </c>
      <c r="AL594" s="364">
        <v>1.3922222222222222</v>
      </c>
      <c r="AM594" s="369">
        <v>9000</v>
      </c>
      <c r="AN594" s="363">
        <v>10</v>
      </c>
      <c r="AO594" s="371" t="s">
        <v>3071</v>
      </c>
      <c r="AP594" s="371" t="s">
        <v>0</v>
      </c>
      <c r="AQ594" s="371" t="s">
        <v>306</v>
      </c>
      <c r="AR594" s="372" t="s">
        <v>0</v>
      </c>
      <c r="AS594" s="363"/>
      <c r="AT594" s="363"/>
    </row>
    <row r="595" spans="1:46" x14ac:dyDescent="0.3">
      <c r="A595" s="363" t="s">
        <v>2633</v>
      </c>
      <c r="B595" s="363" t="s">
        <v>308</v>
      </c>
      <c r="C595" s="363" t="s">
        <v>295</v>
      </c>
      <c r="D595" s="363" t="s">
        <v>778</v>
      </c>
      <c r="E595" s="363" t="s">
        <v>297</v>
      </c>
      <c r="F595" s="363" t="s">
        <v>1044</v>
      </c>
      <c r="G595" s="363" t="s">
        <v>2624</v>
      </c>
      <c r="H595" s="363" t="s">
        <v>3108</v>
      </c>
      <c r="I595" s="363" t="s">
        <v>1569</v>
      </c>
      <c r="J595" s="363" t="s">
        <v>1082</v>
      </c>
      <c r="K595" s="363"/>
      <c r="L595" s="364">
        <v>2311.393089672486</v>
      </c>
      <c r="M595" s="365">
        <v>9000</v>
      </c>
      <c r="N595" s="364">
        <v>2076.0466658865721</v>
      </c>
      <c r="O595" s="363" t="s">
        <v>3199</v>
      </c>
      <c r="P595" s="363" t="s">
        <v>3068</v>
      </c>
      <c r="Q595" s="363" t="s">
        <v>300</v>
      </c>
      <c r="R595" s="363" t="s">
        <v>905</v>
      </c>
      <c r="S595" s="363"/>
      <c r="T595" s="365">
        <v>10785.903952153454</v>
      </c>
      <c r="U595" s="363">
        <v>18</v>
      </c>
      <c r="V595" s="367">
        <v>45931</v>
      </c>
      <c r="W595" s="367"/>
      <c r="X595" s="363" t="s">
        <v>3196</v>
      </c>
      <c r="Y595" s="363"/>
      <c r="Z595" s="363"/>
      <c r="AA595" s="363"/>
      <c r="AB595" s="363"/>
      <c r="AC595" s="363" t="s">
        <v>1083</v>
      </c>
      <c r="AD595" s="363" t="s">
        <v>304</v>
      </c>
      <c r="AE595" s="367">
        <v>45616</v>
      </c>
      <c r="AF595" s="363" t="s">
        <v>3183</v>
      </c>
      <c r="AG595" s="364">
        <v>0.43092981271985437</v>
      </c>
      <c r="AH595" s="364">
        <v>0.41334222705936885</v>
      </c>
      <c r="AI595" s="364">
        <v>0.13352153250609525</v>
      </c>
      <c r="AJ595" s="363" t="s">
        <v>0</v>
      </c>
      <c r="AK595" s="368">
        <v>367.08129585232422</v>
      </c>
      <c r="AL595" s="364">
        <v>0.7761111111111112</v>
      </c>
      <c r="AM595" s="369">
        <v>9000</v>
      </c>
      <c r="AN595" s="363">
        <v>10</v>
      </c>
      <c r="AO595" s="371" t="s">
        <v>3071</v>
      </c>
      <c r="AP595" s="371" t="s">
        <v>0</v>
      </c>
      <c r="AQ595" s="371" t="s">
        <v>306</v>
      </c>
      <c r="AR595" s="372" t="s">
        <v>0</v>
      </c>
      <c r="AS595" s="363"/>
      <c r="AT595" s="363"/>
    </row>
    <row r="596" spans="1:46" x14ac:dyDescent="0.3">
      <c r="A596" s="363" t="s">
        <v>2634</v>
      </c>
      <c r="B596" s="363" t="s">
        <v>308</v>
      </c>
      <c r="C596" s="363" t="s">
        <v>295</v>
      </c>
      <c r="D596" s="363" t="s">
        <v>778</v>
      </c>
      <c r="E596" s="363" t="s">
        <v>297</v>
      </c>
      <c r="F596" s="363" t="s">
        <v>1044</v>
      </c>
      <c r="G596" s="363" t="s">
        <v>2624</v>
      </c>
      <c r="H596" s="363" t="s">
        <v>3079</v>
      </c>
      <c r="I596" s="363" t="s">
        <v>1569</v>
      </c>
      <c r="J596" s="363" t="s">
        <v>1085</v>
      </c>
      <c r="K596" s="363"/>
      <c r="L596" s="364">
        <v>3854.7750483114855</v>
      </c>
      <c r="M596" s="365">
        <v>9000</v>
      </c>
      <c r="N596" s="364">
        <v>3461.8584988393527</v>
      </c>
      <c r="O596" s="363" t="s">
        <v>3200</v>
      </c>
      <c r="P596" s="363" t="s">
        <v>3068</v>
      </c>
      <c r="Q596" s="363" t="s">
        <v>300</v>
      </c>
      <c r="R596" s="363" t="s">
        <v>785</v>
      </c>
      <c r="S596" s="363"/>
      <c r="T596" s="365">
        <v>5504.9901101828318</v>
      </c>
      <c r="U596" s="363">
        <v>18</v>
      </c>
      <c r="V596" s="367">
        <v>45931</v>
      </c>
      <c r="W596" s="367"/>
      <c r="X596" s="363" t="s">
        <v>3196</v>
      </c>
      <c r="Y596" s="363"/>
      <c r="Z596" s="363"/>
      <c r="AA596" s="363"/>
      <c r="AB596" s="363"/>
      <c r="AC596" s="363" t="s">
        <v>1086</v>
      </c>
      <c r="AD596" s="363" t="s">
        <v>304</v>
      </c>
      <c r="AE596" s="367">
        <v>45616</v>
      </c>
      <c r="AF596" s="363" t="s">
        <v>3183</v>
      </c>
      <c r="AG596" s="364">
        <v>0.78390672389165594</v>
      </c>
      <c r="AH596" s="364">
        <v>0.75183672317771966</v>
      </c>
      <c r="AI596" s="364">
        <v>0.40495804108408895</v>
      </c>
      <c r="AJ596" s="363" t="s">
        <v>0</v>
      </c>
      <c r="AK596" s="368">
        <v>97.594011148518859</v>
      </c>
      <c r="AL596" s="364">
        <v>1.5311111111111111</v>
      </c>
      <c r="AM596" s="369">
        <v>9000</v>
      </c>
      <c r="AN596" s="363">
        <v>10</v>
      </c>
      <c r="AO596" s="371" t="s">
        <v>3071</v>
      </c>
      <c r="AP596" s="371" t="s">
        <v>0</v>
      </c>
      <c r="AQ596" s="371" t="s">
        <v>306</v>
      </c>
      <c r="AR596" s="372" t="s">
        <v>0</v>
      </c>
      <c r="AS596" s="363"/>
      <c r="AT596" s="363"/>
    </row>
    <row r="597" spans="1:46" x14ac:dyDescent="0.3">
      <c r="A597" s="362" t="s">
        <v>2635</v>
      </c>
      <c r="B597" s="363" t="s">
        <v>308</v>
      </c>
      <c r="C597" s="363" t="s">
        <v>295</v>
      </c>
      <c r="D597" s="363" t="s">
        <v>778</v>
      </c>
      <c r="E597" s="363" t="s">
        <v>297</v>
      </c>
      <c r="F597" s="363" t="s">
        <v>1044</v>
      </c>
      <c r="G597" s="363" t="s">
        <v>2624</v>
      </c>
      <c r="H597" s="363" t="s">
        <v>3108</v>
      </c>
      <c r="I597" s="363" t="s">
        <v>1569</v>
      </c>
      <c r="J597" s="363" t="s">
        <v>1085</v>
      </c>
      <c r="K597" s="363"/>
      <c r="L597" s="364">
        <v>1878.8491237960322</v>
      </c>
      <c r="M597" s="365">
        <v>9000</v>
      </c>
      <c r="N597" s="364">
        <v>1687.3383597570137</v>
      </c>
      <c r="O597" s="363" t="s">
        <v>3201</v>
      </c>
      <c r="P597" s="363" t="s">
        <v>3068</v>
      </c>
      <c r="Q597" s="363" t="s">
        <v>300</v>
      </c>
      <c r="R597" s="363" t="s">
        <v>905</v>
      </c>
      <c r="S597" s="363"/>
      <c r="T597" s="365">
        <v>8346.1592924409524</v>
      </c>
      <c r="U597" s="366">
        <v>18</v>
      </c>
      <c r="V597" s="367">
        <v>45931</v>
      </c>
      <c r="W597" s="367"/>
      <c r="X597" s="363" t="s">
        <v>3196</v>
      </c>
      <c r="Y597" s="363"/>
      <c r="Z597" s="363"/>
      <c r="AA597" s="363"/>
      <c r="AB597" s="363"/>
      <c r="AC597" s="363" t="s">
        <v>1086</v>
      </c>
      <c r="AD597" s="363" t="s">
        <v>304</v>
      </c>
      <c r="AE597" s="367">
        <v>45616</v>
      </c>
      <c r="AF597" s="363" t="s">
        <v>3183</v>
      </c>
      <c r="AG597" s="364">
        <v>0.38208259700311381</v>
      </c>
      <c r="AH597" s="364">
        <v>0.36645141438250645</v>
      </c>
      <c r="AI597" s="364">
        <v>0.13612306136985167</v>
      </c>
      <c r="AJ597" s="362" t="s">
        <v>0</v>
      </c>
      <c r="AK597" s="368">
        <v>343.01895354696654</v>
      </c>
      <c r="AL597" s="364">
        <v>0.78388888888888886</v>
      </c>
      <c r="AM597" s="369">
        <v>9000</v>
      </c>
      <c r="AN597" s="370">
        <v>10</v>
      </c>
      <c r="AO597" s="371" t="s">
        <v>3071</v>
      </c>
      <c r="AP597" s="371" t="s">
        <v>0</v>
      </c>
      <c r="AQ597" s="371" t="s">
        <v>306</v>
      </c>
      <c r="AR597" s="372" t="s">
        <v>0</v>
      </c>
      <c r="AS597" s="372"/>
      <c r="AT597" s="363"/>
    </row>
    <row r="598" spans="1:46" x14ac:dyDescent="0.3">
      <c r="A598" s="363" t="s">
        <v>2636</v>
      </c>
      <c r="B598" s="363" t="s">
        <v>310</v>
      </c>
      <c r="C598" s="363" t="s">
        <v>295</v>
      </c>
      <c r="D598" s="363" t="s">
        <v>778</v>
      </c>
      <c r="E598" s="363" t="s">
        <v>297</v>
      </c>
      <c r="F598" s="363" t="s">
        <v>1044</v>
      </c>
      <c r="G598" s="363" t="s">
        <v>2624</v>
      </c>
      <c r="H598" s="363" t="s">
        <v>3079</v>
      </c>
      <c r="I598" s="363" t="s">
        <v>1401</v>
      </c>
      <c r="J598" s="363" t="s">
        <v>1084</v>
      </c>
      <c r="K598" s="363"/>
      <c r="L598" s="364">
        <v>676.83594210783622</v>
      </c>
      <c r="M598" s="365">
        <v>9000</v>
      </c>
      <c r="N598" s="364">
        <v>607.62</v>
      </c>
      <c r="O598" s="363" t="s">
        <v>3195</v>
      </c>
      <c r="P598" s="363" t="s">
        <v>3068</v>
      </c>
      <c r="Q598" s="363" t="s">
        <v>300</v>
      </c>
      <c r="R598" s="363" t="s">
        <v>785</v>
      </c>
      <c r="S598" s="363"/>
      <c r="T598" s="365">
        <v>3789.2858196885118</v>
      </c>
      <c r="U598" s="363">
        <v>18</v>
      </c>
      <c r="V598" s="367">
        <v>45931</v>
      </c>
      <c r="W598" s="367"/>
      <c r="X598" s="363" t="s">
        <v>3196</v>
      </c>
      <c r="Y598" s="363"/>
      <c r="Z598" s="363"/>
      <c r="AA598" s="363"/>
      <c r="AB598" s="363"/>
      <c r="AC598" s="363"/>
      <c r="AD598" s="363" t="s">
        <v>304</v>
      </c>
      <c r="AE598" s="367">
        <v>45616</v>
      </c>
      <c r="AF598" s="363" t="s">
        <v>3183</v>
      </c>
      <c r="AG598" s="364">
        <v>0.13004352870739008</v>
      </c>
      <c r="AH598" s="364">
        <v>0.12550607782510667</v>
      </c>
      <c r="AI598" s="364">
        <v>0.11743458561650699</v>
      </c>
      <c r="AJ598" s="363" t="s">
        <v>0</v>
      </c>
      <c r="AK598" s="368">
        <v>486.08217147730596</v>
      </c>
      <c r="AL598" s="364">
        <v>0.34944444444444445</v>
      </c>
      <c r="AM598" s="369">
        <v>9000</v>
      </c>
      <c r="AN598" s="363">
        <v>10</v>
      </c>
      <c r="AO598" s="371" t="s">
        <v>3071</v>
      </c>
      <c r="AP598" s="371" t="s">
        <v>0</v>
      </c>
      <c r="AQ598" s="371" t="s">
        <v>306</v>
      </c>
      <c r="AR598" s="372" t="s">
        <v>0</v>
      </c>
      <c r="AS598" s="363"/>
      <c r="AT598" s="363"/>
    </row>
    <row r="599" spans="1:46" x14ac:dyDescent="0.3">
      <c r="A599" s="363" t="s">
        <v>2637</v>
      </c>
      <c r="B599" s="363" t="s">
        <v>310</v>
      </c>
      <c r="C599" s="363" t="s">
        <v>295</v>
      </c>
      <c r="D599" s="363" t="s">
        <v>778</v>
      </c>
      <c r="E599" s="363" t="s">
        <v>297</v>
      </c>
      <c r="F599" s="363" t="s">
        <v>1044</v>
      </c>
      <c r="G599" s="363" t="s">
        <v>2624</v>
      </c>
      <c r="H599" s="363" t="s">
        <v>3108</v>
      </c>
      <c r="I599" s="363" t="s">
        <v>1401</v>
      </c>
      <c r="J599" s="363" t="s">
        <v>1084</v>
      </c>
      <c r="K599" s="363"/>
      <c r="L599" s="364">
        <v>556.83979049859624</v>
      </c>
      <c r="M599" s="365">
        <v>9000</v>
      </c>
      <c r="N599" s="364">
        <v>499.9</v>
      </c>
      <c r="O599" s="363" t="s">
        <v>3197</v>
      </c>
      <c r="P599" s="363" t="s">
        <v>3068</v>
      </c>
      <c r="Q599" s="363" t="s">
        <v>300</v>
      </c>
      <c r="R599" s="363" t="s">
        <v>905</v>
      </c>
      <c r="S599" s="363"/>
      <c r="T599" s="365">
        <v>5360.2083280761781</v>
      </c>
      <c r="U599" s="363">
        <v>18</v>
      </c>
      <c r="V599" s="367">
        <v>45931</v>
      </c>
      <c r="W599" s="367"/>
      <c r="X599" s="363" t="s">
        <v>3196</v>
      </c>
      <c r="Y599" s="363"/>
      <c r="Z599" s="363"/>
      <c r="AA599" s="363"/>
      <c r="AB599" s="363"/>
      <c r="AC599" s="363"/>
      <c r="AD599" s="363" t="s">
        <v>304</v>
      </c>
      <c r="AE599" s="367">
        <v>45616</v>
      </c>
      <c r="AF599" s="363" t="s">
        <v>3183</v>
      </c>
      <c r="AG599" s="364">
        <v>0.11</v>
      </c>
      <c r="AH599" s="364">
        <v>0.1</v>
      </c>
      <c r="AI599" s="364">
        <v>7.0000000000000007E-2</v>
      </c>
      <c r="AJ599" s="363" t="s">
        <v>0</v>
      </c>
      <c r="AK599" s="368">
        <v>858.62668287165286</v>
      </c>
      <c r="AL599" s="364">
        <v>0.28777777777777774</v>
      </c>
      <c r="AM599" s="369">
        <v>9000</v>
      </c>
      <c r="AN599" s="363">
        <v>10</v>
      </c>
      <c r="AO599" s="371" t="s">
        <v>3071</v>
      </c>
      <c r="AP599" s="371" t="s">
        <v>0</v>
      </c>
      <c r="AQ599" s="371" t="s">
        <v>306</v>
      </c>
      <c r="AR599" s="372" t="s">
        <v>0</v>
      </c>
      <c r="AS599" s="363"/>
      <c r="AT599" s="363"/>
    </row>
    <row r="600" spans="1:46" x14ac:dyDescent="0.3">
      <c r="A600" s="362" t="s">
        <v>2638</v>
      </c>
      <c r="B600" s="363" t="s">
        <v>310</v>
      </c>
      <c r="C600" s="363" t="s">
        <v>295</v>
      </c>
      <c r="D600" s="363" t="s">
        <v>778</v>
      </c>
      <c r="E600" s="363" t="s">
        <v>297</v>
      </c>
      <c r="F600" s="363" t="s">
        <v>1044</v>
      </c>
      <c r="G600" s="363" t="s">
        <v>2624</v>
      </c>
      <c r="H600" s="363" t="s">
        <v>3079</v>
      </c>
      <c r="I600" s="363" t="s">
        <v>1569</v>
      </c>
      <c r="J600" s="363" t="s">
        <v>1082</v>
      </c>
      <c r="K600" s="363"/>
      <c r="L600" s="364">
        <v>4145.3663078711097</v>
      </c>
      <c r="M600" s="365">
        <v>9000</v>
      </c>
      <c r="N600" s="364">
        <v>3723.2844299771505</v>
      </c>
      <c r="O600" s="363" t="s">
        <v>3198</v>
      </c>
      <c r="P600" s="363" t="s">
        <v>3068</v>
      </c>
      <c r="Q600" s="363" t="s">
        <v>300</v>
      </c>
      <c r="R600" s="363" t="s">
        <v>785</v>
      </c>
      <c r="S600" s="363"/>
      <c r="T600" s="365">
        <v>7624.8664971359904</v>
      </c>
      <c r="U600" s="366">
        <v>18</v>
      </c>
      <c r="V600" s="367">
        <v>45931</v>
      </c>
      <c r="W600" s="367"/>
      <c r="X600" s="363" t="s">
        <v>3196</v>
      </c>
      <c r="Y600" s="363"/>
      <c r="Z600" s="363"/>
      <c r="AA600" s="363"/>
      <c r="AB600" s="363"/>
      <c r="AC600" s="363" t="s">
        <v>1083</v>
      </c>
      <c r="AD600" s="363" t="s">
        <v>304</v>
      </c>
      <c r="AE600" s="367">
        <v>45616</v>
      </c>
      <c r="AF600" s="363" t="s">
        <v>3183</v>
      </c>
      <c r="AG600" s="364">
        <v>0.77285076895302607</v>
      </c>
      <c r="AH600" s="364">
        <v>0.7413083258439207</v>
      </c>
      <c r="AI600" s="364">
        <v>0.30540706475145724</v>
      </c>
      <c r="AJ600" s="362" t="s">
        <v>0</v>
      </c>
      <c r="AK600" s="368">
        <v>147.63186185158347</v>
      </c>
      <c r="AL600" s="364">
        <v>1.3922222222222222</v>
      </c>
      <c r="AM600" s="369">
        <v>9000</v>
      </c>
      <c r="AN600" s="370">
        <v>10</v>
      </c>
      <c r="AO600" s="371" t="s">
        <v>3071</v>
      </c>
      <c r="AP600" s="371" t="s">
        <v>0</v>
      </c>
      <c r="AQ600" s="371" t="s">
        <v>306</v>
      </c>
      <c r="AR600" s="372" t="s">
        <v>0</v>
      </c>
      <c r="AS600" s="372"/>
      <c r="AT600" s="363"/>
    </row>
    <row r="601" spans="1:46" x14ac:dyDescent="0.3">
      <c r="A601" s="363" t="s">
        <v>2639</v>
      </c>
      <c r="B601" s="363" t="s">
        <v>310</v>
      </c>
      <c r="C601" s="363" t="s">
        <v>295</v>
      </c>
      <c r="D601" s="363" t="s">
        <v>778</v>
      </c>
      <c r="E601" s="363" t="s">
        <v>297</v>
      </c>
      <c r="F601" s="363" t="s">
        <v>1044</v>
      </c>
      <c r="G601" s="363" t="s">
        <v>2624</v>
      </c>
      <c r="H601" s="363" t="s">
        <v>3108</v>
      </c>
      <c r="I601" s="363" t="s">
        <v>1569</v>
      </c>
      <c r="J601" s="363" t="s">
        <v>1082</v>
      </c>
      <c r="K601" s="363"/>
      <c r="L601" s="364">
        <v>2311.393089672486</v>
      </c>
      <c r="M601" s="365">
        <v>9000</v>
      </c>
      <c r="N601" s="364">
        <v>2076.0466658865721</v>
      </c>
      <c r="O601" s="363" t="s">
        <v>3199</v>
      </c>
      <c r="P601" s="363" t="s">
        <v>3068</v>
      </c>
      <c r="Q601" s="363" t="s">
        <v>300</v>
      </c>
      <c r="R601" s="363" t="s">
        <v>905</v>
      </c>
      <c r="S601" s="363"/>
      <c r="T601" s="365">
        <v>10785.903952153454</v>
      </c>
      <c r="U601" s="363">
        <v>18</v>
      </c>
      <c r="V601" s="367">
        <v>45931</v>
      </c>
      <c r="W601" s="367"/>
      <c r="X601" s="363" t="s">
        <v>3196</v>
      </c>
      <c r="Y601" s="363"/>
      <c r="Z601" s="363"/>
      <c r="AA601" s="363"/>
      <c r="AB601" s="363"/>
      <c r="AC601" s="363" t="s">
        <v>1083</v>
      </c>
      <c r="AD601" s="363" t="s">
        <v>304</v>
      </c>
      <c r="AE601" s="367">
        <v>45616</v>
      </c>
      <c r="AF601" s="363" t="s">
        <v>3183</v>
      </c>
      <c r="AG601" s="364">
        <v>0.43092981271985437</v>
      </c>
      <c r="AH601" s="364">
        <v>0.41334222705936885</v>
      </c>
      <c r="AI601" s="364">
        <v>0.13352153250609525</v>
      </c>
      <c r="AJ601" s="363" t="s">
        <v>0</v>
      </c>
      <c r="AK601" s="368">
        <v>367.08129585232422</v>
      </c>
      <c r="AL601" s="364">
        <v>0.7761111111111112</v>
      </c>
      <c r="AM601" s="369">
        <v>9000</v>
      </c>
      <c r="AN601" s="363">
        <v>10</v>
      </c>
      <c r="AO601" s="371" t="s">
        <v>3071</v>
      </c>
      <c r="AP601" s="371" t="s">
        <v>0</v>
      </c>
      <c r="AQ601" s="371" t="s">
        <v>306</v>
      </c>
      <c r="AR601" s="372" t="s">
        <v>0</v>
      </c>
      <c r="AS601" s="363"/>
      <c r="AT601" s="363"/>
    </row>
    <row r="602" spans="1:46" x14ac:dyDescent="0.3">
      <c r="A602" s="363" t="s">
        <v>2640</v>
      </c>
      <c r="B602" s="363" t="s">
        <v>310</v>
      </c>
      <c r="C602" s="363" t="s">
        <v>295</v>
      </c>
      <c r="D602" s="363" t="s">
        <v>778</v>
      </c>
      <c r="E602" s="363" t="s">
        <v>297</v>
      </c>
      <c r="F602" s="363" t="s">
        <v>1044</v>
      </c>
      <c r="G602" s="363" t="s">
        <v>2624</v>
      </c>
      <c r="H602" s="363" t="s">
        <v>3079</v>
      </c>
      <c r="I602" s="363" t="s">
        <v>1569</v>
      </c>
      <c r="J602" s="363" t="s">
        <v>1085</v>
      </c>
      <c r="K602" s="363"/>
      <c r="L602" s="364">
        <v>3854.7750483114855</v>
      </c>
      <c r="M602" s="365">
        <v>9000</v>
      </c>
      <c r="N602" s="364">
        <v>3461.8584988393527</v>
      </c>
      <c r="O602" s="363" t="s">
        <v>3200</v>
      </c>
      <c r="P602" s="363" t="s">
        <v>3068</v>
      </c>
      <c r="Q602" s="363" t="s">
        <v>300</v>
      </c>
      <c r="R602" s="363" t="s">
        <v>785</v>
      </c>
      <c r="S602" s="363"/>
      <c r="T602" s="365">
        <v>5504.9901101828318</v>
      </c>
      <c r="U602" s="363">
        <v>18</v>
      </c>
      <c r="V602" s="367">
        <v>45931</v>
      </c>
      <c r="W602" s="367"/>
      <c r="X602" s="363" t="s">
        <v>3196</v>
      </c>
      <c r="Y602" s="363"/>
      <c r="Z602" s="363"/>
      <c r="AA602" s="363"/>
      <c r="AB602" s="363"/>
      <c r="AC602" s="363" t="s">
        <v>1086</v>
      </c>
      <c r="AD602" s="363" t="s">
        <v>304</v>
      </c>
      <c r="AE602" s="367">
        <v>45616</v>
      </c>
      <c r="AF602" s="363" t="s">
        <v>3183</v>
      </c>
      <c r="AG602" s="364">
        <v>0.78390672389165594</v>
      </c>
      <c r="AH602" s="364">
        <v>0.75183672317771966</v>
      </c>
      <c r="AI602" s="364">
        <v>0.40495804108408895</v>
      </c>
      <c r="AJ602" s="363" t="s">
        <v>0</v>
      </c>
      <c r="AK602" s="368">
        <v>97.594011148518859</v>
      </c>
      <c r="AL602" s="364">
        <v>1.5311111111111111</v>
      </c>
      <c r="AM602" s="369">
        <v>9000</v>
      </c>
      <c r="AN602" s="363">
        <v>10</v>
      </c>
      <c r="AO602" s="371" t="s">
        <v>3071</v>
      </c>
      <c r="AP602" s="371" t="s">
        <v>0</v>
      </c>
      <c r="AQ602" s="371" t="s">
        <v>306</v>
      </c>
      <c r="AR602" s="372" t="s">
        <v>0</v>
      </c>
      <c r="AS602" s="363"/>
      <c r="AT602" s="363"/>
    </row>
    <row r="603" spans="1:46" x14ac:dyDescent="0.3">
      <c r="A603" s="362" t="s">
        <v>2641</v>
      </c>
      <c r="B603" s="363" t="s">
        <v>310</v>
      </c>
      <c r="C603" s="363" t="s">
        <v>295</v>
      </c>
      <c r="D603" s="363" t="s">
        <v>778</v>
      </c>
      <c r="E603" s="363" t="s">
        <v>297</v>
      </c>
      <c r="F603" s="363" t="s">
        <v>1044</v>
      </c>
      <c r="G603" s="363" t="s">
        <v>2624</v>
      </c>
      <c r="H603" s="363" t="s">
        <v>3108</v>
      </c>
      <c r="I603" s="363" t="s">
        <v>1569</v>
      </c>
      <c r="J603" s="363" t="s">
        <v>1085</v>
      </c>
      <c r="K603" s="363"/>
      <c r="L603" s="364">
        <v>1878.8491237960322</v>
      </c>
      <c r="M603" s="365">
        <v>9000</v>
      </c>
      <c r="N603" s="364">
        <v>1687.3383597570137</v>
      </c>
      <c r="O603" s="363" t="s">
        <v>3201</v>
      </c>
      <c r="P603" s="363" t="s">
        <v>3068</v>
      </c>
      <c r="Q603" s="363" t="s">
        <v>300</v>
      </c>
      <c r="R603" s="363" t="s">
        <v>905</v>
      </c>
      <c r="S603" s="363"/>
      <c r="T603" s="365">
        <v>8346.1592924409524</v>
      </c>
      <c r="U603" s="366">
        <v>18</v>
      </c>
      <c r="V603" s="367">
        <v>45931</v>
      </c>
      <c r="W603" s="367"/>
      <c r="X603" s="363" t="s">
        <v>3196</v>
      </c>
      <c r="Y603" s="363"/>
      <c r="Z603" s="363"/>
      <c r="AA603" s="363"/>
      <c r="AB603" s="363"/>
      <c r="AC603" s="363" t="s">
        <v>1086</v>
      </c>
      <c r="AD603" s="363" t="s">
        <v>304</v>
      </c>
      <c r="AE603" s="367">
        <v>45616</v>
      </c>
      <c r="AF603" s="363" t="s">
        <v>3183</v>
      </c>
      <c r="AG603" s="364">
        <v>0.38208259700311381</v>
      </c>
      <c r="AH603" s="364">
        <v>0.36645141438250645</v>
      </c>
      <c r="AI603" s="364">
        <v>0.13612306136985167</v>
      </c>
      <c r="AJ603" s="362" t="s">
        <v>0</v>
      </c>
      <c r="AK603" s="368">
        <v>343.01895354696654</v>
      </c>
      <c r="AL603" s="364">
        <v>0.78388888888888886</v>
      </c>
      <c r="AM603" s="369">
        <v>9000</v>
      </c>
      <c r="AN603" s="370">
        <v>10</v>
      </c>
      <c r="AO603" s="371" t="s">
        <v>3071</v>
      </c>
      <c r="AP603" s="371" t="s">
        <v>0</v>
      </c>
      <c r="AQ603" s="371" t="s">
        <v>306</v>
      </c>
      <c r="AR603" s="372" t="s">
        <v>0</v>
      </c>
      <c r="AS603" s="372"/>
      <c r="AT603" s="363"/>
    </row>
    <row r="604" spans="1:46" x14ac:dyDescent="0.3">
      <c r="A604" s="363" t="s">
        <v>3218</v>
      </c>
      <c r="B604" s="363" t="s">
        <v>294</v>
      </c>
      <c r="C604" s="363" t="s">
        <v>295</v>
      </c>
      <c r="D604" s="363" t="s">
        <v>778</v>
      </c>
      <c r="E604" s="363" t="s">
        <v>297</v>
      </c>
      <c r="F604" s="363" t="s">
        <v>1044</v>
      </c>
      <c r="G604" s="363" t="s">
        <v>635</v>
      </c>
      <c r="H604" s="363" t="s">
        <v>3108</v>
      </c>
      <c r="I604" s="363" t="s">
        <v>1053</v>
      </c>
      <c r="J604" s="363"/>
      <c r="K604" s="363" t="s">
        <v>1059</v>
      </c>
      <c r="L604" s="364">
        <v>1820.8896465911816</v>
      </c>
      <c r="M604" s="365">
        <v>6000</v>
      </c>
      <c r="N604" s="364">
        <v>1634.2144000000001</v>
      </c>
      <c r="O604" s="363" t="s">
        <v>3170</v>
      </c>
      <c r="P604" s="363" t="s">
        <v>3068</v>
      </c>
      <c r="Q604" s="363" t="s">
        <v>300</v>
      </c>
      <c r="R604" s="363" t="s">
        <v>905</v>
      </c>
      <c r="S604" s="363"/>
      <c r="T604" s="365">
        <v>7760.88</v>
      </c>
      <c r="U604" s="363">
        <v>15</v>
      </c>
      <c r="V604" s="367">
        <v>45931</v>
      </c>
      <c r="W604" s="367"/>
      <c r="X604" s="363" t="s">
        <v>2813</v>
      </c>
      <c r="Y604" s="363"/>
      <c r="Z604" s="363"/>
      <c r="AA604" s="363"/>
      <c r="AB604" s="363"/>
      <c r="AC604" s="363" t="s">
        <v>3205</v>
      </c>
      <c r="AD604" s="363" t="s">
        <v>304</v>
      </c>
      <c r="AE604" s="367">
        <v>45643</v>
      </c>
      <c r="AF604" s="363" t="s">
        <v>3168</v>
      </c>
      <c r="AG604" s="364">
        <v>0.27096292833917052</v>
      </c>
      <c r="AH604" s="364">
        <v>0.25971562458573177</v>
      </c>
      <c r="AI604" s="364">
        <v>0.18960947405660541</v>
      </c>
      <c r="AJ604" s="363" t="s">
        <v>0</v>
      </c>
      <c r="AK604" s="368">
        <v>413.98625491982676</v>
      </c>
      <c r="AL604" s="364">
        <v>1.1286659999999999</v>
      </c>
      <c r="AM604" s="369">
        <v>6000</v>
      </c>
      <c r="AN604" s="363">
        <v>17</v>
      </c>
      <c r="AO604" s="371" t="s">
        <v>3071</v>
      </c>
      <c r="AP604" s="371" t="s">
        <v>0</v>
      </c>
      <c r="AQ604" s="371" t="s">
        <v>306</v>
      </c>
      <c r="AR604" s="372" t="s">
        <v>0</v>
      </c>
      <c r="AS604" s="363"/>
      <c r="AT604" s="363"/>
    </row>
    <row r="605" spans="1:46" x14ac:dyDescent="0.3">
      <c r="A605" s="363" t="s">
        <v>3219</v>
      </c>
      <c r="B605" s="363" t="s">
        <v>308</v>
      </c>
      <c r="C605" s="363" t="s">
        <v>295</v>
      </c>
      <c r="D605" s="363" t="s">
        <v>778</v>
      </c>
      <c r="E605" s="363" t="s">
        <v>297</v>
      </c>
      <c r="F605" s="363" t="s">
        <v>1044</v>
      </c>
      <c r="G605" s="363" t="s">
        <v>635</v>
      </c>
      <c r="H605" s="363" t="s">
        <v>3108</v>
      </c>
      <c r="I605" s="363" t="s">
        <v>1053</v>
      </c>
      <c r="J605" s="363"/>
      <c r="K605" s="363" t="s">
        <v>1059</v>
      </c>
      <c r="L605" s="364">
        <v>1108.7953654316623</v>
      </c>
      <c r="M605" s="365">
        <v>6000</v>
      </c>
      <c r="N605" s="364">
        <v>995.61057000000005</v>
      </c>
      <c r="O605" s="363" t="s">
        <v>3170</v>
      </c>
      <c r="P605" s="363" t="s">
        <v>3068</v>
      </c>
      <c r="Q605" s="363" t="s">
        <v>300</v>
      </c>
      <c r="R605" s="363" t="s">
        <v>905</v>
      </c>
      <c r="S605" s="363"/>
      <c r="T605" s="365">
        <v>7760.88</v>
      </c>
      <c r="U605" s="363">
        <v>15</v>
      </c>
      <c r="V605" s="367">
        <v>45931</v>
      </c>
      <c r="W605" s="367"/>
      <c r="X605" s="363" t="s">
        <v>2813</v>
      </c>
      <c r="Y605" s="363"/>
      <c r="Z605" s="363"/>
      <c r="AA605" s="363"/>
      <c r="AB605" s="363"/>
      <c r="AC605" s="363" t="s">
        <v>3205</v>
      </c>
      <c r="AD605" s="363" t="s">
        <v>304</v>
      </c>
      <c r="AE605" s="367">
        <v>45643</v>
      </c>
      <c r="AF605" s="363" t="s">
        <v>3168</v>
      </c>
      <c r="AG605" s="364">
        <v>0.15964846877811548</v>
      </c>
      <c r="AH605" s="364">
        <v>0.15307930821995031</v>
      </c>
      <c r="AI605" s="364">
        <v>0.16814407803442069</v>
      </c>
      <c r="AJ605" s="363" t="s">
        <v>0</v>
      </c>
      <c r="AK605" s="368">
        <v>680.09261112497779</v>
      </c>
      <c r="AL605" s="364">
        <v>0.68733299999999997</v>
      </c>
      <c r="AM605" s="369">
        <v>6000</v>
      </c>
      <c r="AN605" s="363">
        <v>17</v>
      </c>
      <c r="AO605" s="371" t="s">
        <v>3071</v>
      </c>
      <c r="AP605" s="371" t="s">
        <v>0</v>
      </c>
      <c r="AQ605" s="371" t="s">
        <v>306</v>
      </c>
      <c r="AR605" s="372" t="s">
        <v>0</v>
      </c>
      <c r="AS605" s="363"/>
      <c r="AT605" s="363"/>
    </row>
    <row r="606" spans="1:46" x14ac:dyDescent="0.3">
      <c r="A606" s="362" t="s">
        <v>3220</v>
      </c>
      <c r="B606" s="363" t="s">
        <v>310</v>
      </c>
      <c r="C606" s="363" t="s">
        <v>295</v>
      </c>
      <c r="D606" s="363" t="s">
        <v>778</v>
      </c>
      <c r="E606" s="363" t="s">
        <v>297</v>
      </c>
      <c r="F606" s="363" t="s">
        <v>1044</v>
      </c>
      <c r="G606" s="363" t="s">
        <v>635</v>
      </c>
      <c r="H606" s="363" t="s">
        <v>3108</v>
      </c>
      <c r="I606" s="363" t="s">
        <v>1053</v>
      </c>
      <c r="J606" s="363"/>
      <c r="K606" s="363" t="s">
        <v>1059</v>
      </c>
      <c r="L606" s="364">
        <v>1080.28</v>
      </c>
      <c r="M606" s="365">
        <v>6000</v>
      </c>
      <c r="N606" s="364">
        <v>970</v>
      </c>
      <c r="O606" s="363" t="s">
        <v>3170</v>
      </c>
      <c r="P606" s="363" t="s">
        <v>3068</v>
      </c>
      <c r="Q606" s="363" t="s">
        <v>300</v>
      </c>
      <c r="R606" s="363" t="s">
        <v>905</v>
      </c>
      <c r="S606" s="363"/>
      <c r="T606" s="365">
        <v>7760.88</v>
      </c>
      <c r="U606" s="366">
        <v>15</v>
      </c>
      <c r="V606" s="367">
        <v>45931</v>
      </c>
      <c r="W606" s="367"/>
      <c r="X606" s="363" t="s">
        <v>2813</v>
      </c>
      <c r="Y606" s="363"/>
      <c r="Z606" s="363"/>
      <c r="AA606" s="363"/>
      <c r="AB606" s="363"/>
      <c r="AC606" s="363" t="s">
        <v>3205</v>
      </c>
      <c r="AD606" s="363" t="s">
        <v>304</v>
      </c>
      <c r="AE606" s="367">
        <v>45643</v>
      </c>
      <c r="AF606" s="362" t="s">
        <v>3168</v>
      </c>
      <c r="AG606" s="364">
        <v>0.14473482910808569</v>
      </c>
      <c r="AH606" s="364">
        <v>0.13880808491391433</v>
      </c>
      <c r="AI606" s="364">
        <v>0.23684437889011356</v>
      </c>
      <c r="AJ606" s="362" t="s">
        <v>0</v>
      </c>
      <c r="AK606" s="368">
        <v>640.87396473152228</v>
      </c>
      <c r="AL606" s="364">
        <v>0.77307000000000003</v>
      </c>
      <c r="AM606" s="369">
        <v>6000</v>
      </c>
      <c r="AN606" s="370">
        <v>17</v>
      </c>
      <c r="AO606" s="371" t="s">
        <v>3071</v>
      </c>
      <c r="AP606" s="371" t="s">
        <v>0</v>
      </c>
      <c r="AQ606" s="371" t="s">
        <v>306</v>
      </c>
      <c r="AR606" s="372" t="s">
        <v>0</v>
      </c>
      <c r="AS606" s="372"/>
      <c r="AT606" s="363"/>
    </row>
    <row r="607" spans="1:46" x14ac:dyDescent="0.3">
      <c r="A607" s="362" t="s">
        <v>3216</v>
      </c>
      <c r="B607" s="363" t="s">
        <v>294</v>
      </c>
      <c r="C607" s="363" t="s">
        <v>295</v>
      </c>
      <c r="D607" s="363" t="s">
        <v>778</v>
      </c>
      <c r="E607" s="363" t="s">
        <v>297</v>
      </c>
      <c r="F607" s="363" t="s">
        <v>1044</v>
      </c>
      <c r="G607" s="363" t="s">
        <v>635</v>
      </c>
      <c r="H607" s="363" t="s">
        <v>3191</v>
      </c>
      <c r="I607" s="363" t="s">
        <v>1053</v>
      </c>
      <c r="J607" s="363"/>
      <c r="K607" s="363" t="s">
        <v>1059</v>
      </c>
      <c r="L607" s="364">
        <v>1337.08</v>
      </c>
      <c r="M607" s="365">
        <v>6000</v>
      </c>
      <c r="N607" s="364">
        <v>1200</v>
      </c>
      <c r="O607" s="363" t="s">
        <v>3202</v>
      </c>
      <c r="P607" s="363" t="s">
        <v>3154</v>
      </c>
      <c r="Q607" s="363" t="s">
        <v>300</v>
      </c>
      <c r="R607" s="363" t="s">
        <v>1544</v>
      </c>
      <c r="S607" s="363"/>
      <c r="T607" s="365">
        <v>4305.1000000000004</v>
      </c>
      <c r="U607" s="366">
        <v>15</v>
      </c>
      <c r="V607" s="367">
        <v>45931</v>
      </c>
      <c r="W607" s="367"/>
      <c r="X607" s="363" t="s">
        <v>2813</v>
      </c>
      <c r="Y607" s="363"/>
      <c r="Z607" s="363"/>
      <c r="AA607" s="363"/>
      <c r="AB607" s="363"/>
      <c r="AC607" s="363" t="s">
        <v>3205</v>
      </c>
      <c r="AD607" s="363" t="s">
        <v>304</v>
      </c>
      <c r="AE607" s="367">
        <v>45643</v>
      </c>
      <c r="AF607" s="362" t="s">
        <v>3217</v>
      </c>
      <c r="AG607" s="364">
        <v>0.19896747914628476</v>
      </c>
      <c r="AH607" s="364">
        <v>0.1907086088693401</v>
      </c>
      <c r="AI607" s="364">
        <v>0.13688340384343942</v>
      </c>
      <c r="AJ607" s="362" t="s">
        <v>0</v>
      </c>
      <c r="AK607" s="368">
        <v>351.9651633596269</v>
      </c>
      <c r="AL607" s="364">
        <v>0.82866660000000003</v>
      </c>
      <c r="AM607" s="369">
        <v>6000</v>
      </c>
      <c r="AN607" s="370">
        <v>17</v>
      </c>
      <c r="AO607" s="371" t="s">
        <v>3071</v>
      </c>
      <c r="AP607" s="371" t="s">
        <v>0</v>
      </c>
      <c r="AQ607" s="371" t="s">
        <v>306</v>
      </c>
      <c r="AR607" s="372" t="s">
        <v>0</v>
      </c>
      <c r="AS607" s="372"/>
      <c r="AT607" s="363"/>
    </row>
    <row r="608" spans="1:46" x14ac:dyDescent="0.3">
      <c r="A608" s="362" t="s">
        <v>3211</v>
      </c>
      <c r="B608" s="363" t="s">
        <v>308</v>
      </c>
      <c r="C608" s="363" t="s">
        <v>295</v>
      </c>
      <c r="D608" s="363" t="s">
        <v>778</v>
      </c>
      <c r="E608" s="363" t="s">
        <v>297</v>
      </c>
      <c r="F608" s="363" t="s">
        <v>1044</v>
      </c>
      <c r="G608" s="363" t="s">
        <v>635</v>
      </c>
      <c r="H608" s="363" t="s">
        <v>3212</v>
      </c>
      <c r="I608" s="363" t="s">
        <v>1053</v>
      </c>
      <c r="J608" s="363"/>
      <c r="K608" s="363" t="s">
        <v>1059</v>
      </c>
      <c r="L608" s="364">
        <v>1336.4205584967281</v>
      </c>
      <c r="M608" s="365">
        <v>6000</v>
      </c>
      <c r="N608" s="364">
        <v>1200</v>
      </c>
      <c r="O608" s="363" t="s">
        <v>3202</v>
      </c>
      <c r="P608" s="363" t="s">
        <v>3154</v>
      </c>
      <c r="Q608" s="363" t="s">
        <v>300</v>
      </c>
      <c r="R608" s="363" t="s">
        <v>1544</v>
      </c>
      <c r="S608" s="363"/>
      <c r="T608" s="365">
        <v>4305.1000000000004</v>
      </c>
      <c r="U608" s="366">
        <v>15</v>
      </c>
      <c r="V608" s="367">
        <v>45931</v>
      </c>
      <c r="W608" s="367"/>
      <c r="X608" s="363" t="s">
        <v>2813</v>
      </c>
      <c r="Y608" s="363"/>
      <c r="Z608" s="363"/>
      <c r="AA608" s="363"/>
      <c r="AB608" s="363"/>
      <c r="AC608" s="363" t="s">
        <v>3205</v>
      </c>
      <c r="AD608" s="363" t="s">
        <v>304</v>
      </c>
      <c r="AE608" s="367">
        <v>45643</v>
      </c>
      <c r="AF608" s="362" t="s">
        <v>3213</v>
      </c>
      <c r="AG608" s="364">
        <v>0.19242278824328859</v>
      </c>
      <c r="AH608" s="364">
        <v>0.18450504120384278</v>
      </c>
      <c r="AI608" s="364">
        <v>0.13741668059855774</v>
      </c>
      <c r="AJ608" s="362" t="s">
        <v>0</v>
      </c>
      <c r="AK608" s="368">
        <v>352.56754677496531</v>
      </c>
      <c r="AL608" s="364">
        <v>0.82866660000000003</v>
      </c>
      <c r="AM608" s="369">
        <v>6000</v>
      </c>
      <c r="AN608" s="370">
        <v>17</v>
      </c>
      <c r="AO608" s="371" t="s">
        <v>3071</v>
      </c>
      <c r="AP608" s="371" t="s">
        <v>0</v>
      </c>
      <c r="AQ608" s="371" t="s">
        <v>306</v>
      </c>
      <c r="AR608" s="372" t="s">
        <v>0</v>
      </c>
      <c r="AS608" s="372"/>
      <c r="AT608" s="363"/>
    </row>
    <row r="609" spans="1:46" x14ac:dyDescent="0.3">
      <c r="A609" s="362" t="s">
        <v>3214</v>
      </c>
      <c r="B609" s="363" t="s">
        <v>310</v>
      </c>
      <c r="C609" s="363" t="s">
        <v>295</v>
      </c>
      <c r="D609" s="363" t="s">
        <v>778</v>
      </c>
      <c r="E609" s="363" t="s">
        <v>297</v>
      </c>
      <c r="F609" s="363" t="s">
        <v>1044</v>
      </c>
      <c r="G609" s="363" t="s">
        <v>635</v>
      </c>
      <c r="H609" s="363" t="s">
        <v>3212</v>
      </c>
      <c r="I609" s="363" t="s">
        <v>1053</v>
      </c>
      <c r="J609" s="363"/>
      <c r="K609" s="363" t="s">
        <v>1059</v>
      </c>
      <c r="L609" s="364">
        <v>1336.4274218835646</v>
      </c>
      <c r="M609" s="365">
        <v>6000</v>
      </c>
      <c r="N609" s="364">
        <v>1200</v>
      </c>
      <c r="O609" s="363" t="s">
        <v>3202</v>
      </c>
      <c r="P609" s="363" t="s">
        <v>3154</v>
      </c>
      <c r="Q609" s="363" t="s">
        <v>300</v>
      </c>
      <c r="R609" s="363" t="s">
        <v>1544</v>
      </c>
      <c r="S609" s="363"/>
      <c r="T609" s="365">
        <v>4305.1000000000004</v>
      </c>
      <c r="U609" s="366">
        <v>15</v>
      </c>
      <c r="V609" s="367">
        <v>45931</v>
      </c>
      <c r="W609" s="367"/>
      <c r="X609" s="363" t="s">
        <v>2813</v>
      </c>
      <c r="Y609" s="363"/>
      <c r="Z609" s="363"/>
      <c r="AA609" s="363"/>
      <c r="AB609" s="363"/>
      <c r="AC609" s="363" t="s">
        <v>3205</v>
      </c>
      <c r="AD609" s="363" t="s">
        <v>304</v>
      </c>
      <c r="AE609" s="367">
        <v>45643</v>
      </c>
      <c r="AF609" s="362" t="s">
        <v>3215</v>
      </c>
      <c r="AG609" s="364">
        <v>0.17905305113569622</v>
      </c>
      <c r="AH609" s="364">
        <v>0.17172101061851933</v>
      </c>
      <c r="AI609" s="364">
        <v>0.12988016994955517</v>
      </c>
      <c r="AJ609" s="362" t="s">
        <v>0</v>
      </c>
      <c r="AK609" s="368">
        <v>354.27989611110058</v>
      </c>
      <c r="AL609" s="364">
        <v>0.82866660000000003</v>
      </c>
      <c r="AM609" s="369">
        <v>6000</v>
      </c>
      <c r="AN609" s="370">
        <v>17</v>
      </c>
      <c r="AO609" s="371" t="s">
        <v>3071</v>
      </c>
      <c r="AP609" s="371" t="s">
        <v>0</v>
      </c>
      <c r="AQ609" s="371" t="s">
        <v>306</v>
      </c>
      <c r="AR609" s="372" t="s">
        <v>0</v>
      </c>
      <c r="AS609" s="372"/>
      <c r="AT609" s="363"/>
    </row>
    <row r="610" spans="1:46" x14ac:dyDescent="0.3">
      <c r="A610" s="362" t="s">
        <v>3221</v>
      </c>
      <c r="B610" s="363" t="s">
        <v>294</v>
      </c>
      <c r="C610" s="363" t="s">
        <v>295</v>
      </c>
      <c r="D610" s="363" t="s">
        <v>778</v>
      </c>
      <c r="E610" s="363" t="s">
        <v>297</v>
      </c>
      <c r="F610" s="363" t="s">
        <v>1044</v>
      </c>
      <c r="G610" s="363" t="s">
        <v>635</v>
      </c>
      <c r="H610" s="363" t="s">
        <v>3079</v>
      </c>
      <c r="I610" s="363" t="s">
        <v>1053</v>
      </c>
      <c r="J610" s="363"/>
      <c r="K610" s="363" t="s">
        <v>1059</v>
      </c>
      <c r="L610" s="364">
        <v>1820.8896465911816</v>
      </c>
      <c r="M610" s="365">
        <v>6000</v>
      </c>
      <c r="N610" s="364">
        <v>1634.2144000000001</v>
      </c>
      <c r="O610" s="363" t="s">
        <v>3166</v>
      </c>
      <c r="P610" s="363" t="s">
        <v>3154</v>
      </c>
      <c r="Q610" s="363" t="s">
        <v>300</v>
      </c>
      <c r="R610" s="363" t="s">
        <v>785</v>
      </c>
      <c r="S610" s="363"/>
      <c r="T610" s="365">
        <v>6290.53</v>
      </c>
      <c r="U610" s="366">
        <v>15</v>
      </c>
      <c r="V610" s="367">
        <v>45931</v>
      </c>
      <c r="W610" s="367"/>
      <c r="X610" s="363" t="s">
        <v>2813</v>
      </c>
      <c r="Y610" s="363"/>
      <c r="Z610" s="363"/>
      <c r="AA610" s="363"/>
      <c r="AB610" s="363"/>
      <c r="AC610" s="363" t="s">
        <v>3205</v>
      </c>
      <c r="AD610" s="363" t="s">
        <v>304</v>
      </c>
      <c r="AE610" s="367">
        <v>45643</v>
      </c>
      <c r="AF610" s="362" t="s">
        <v>3168</v>
      </c>
      <c r="AG610" s="364">
        <v>0.27096292833917052</v>
      </c>
      <c r="AH610" s="364">
        <v>0.25971562458573177</v>
      </c>
      <c r="AI610" s="364">
        <v>0.18960947405660541</v>
      </c>
      <c r="AJ610" s="362" t="s">
        <v>0</v>
      </c>
      <c r="AK610" s="368">
        <v>413.98625491982676</v>
      </c>
      <c r="AL610" s="364">
        <v>1.1286666000000001</v>
      </c>
      <c r="AM610" s="369">
        <v>6000</v>
      </c>
      <c r="AN610" s="370">
        <v>17</v>
      </c>
      <c r="AO610" s="371" t="s">
        <v>3071</v>
      </c>
      <c r="AP610" s="371" t="s">
        <v>0</v>
      </c>
      <c r="AQ610" s="371" t="s">
        <v>306</v>
      </c>
      <c r="AR610" s="372" t="s">
        <v>0</v>
      </c>
      <c r="AS610" s="372"/>
      <c r="AT610" s="363"/>
    </row>
    <row r="611" spans="1:46" x14ac:dyDescent="0.3">
      <c r="A611" s="362" t="s">
        <v>3222</v>
      </c>
      <c r="B611" s="363" t="s">
        <v>308</v>
      </c>
      <c r="C611" s="363" t="s">
        <v>295</v>
      </c>
      <c r="D611" s="363" t="s">
        <v>778</v>
      </c>
      <c r="E611" s="363" t="s">
        <v>297</v>
      </c>
      <c r="F611" s="363" t="s">
        <v>1044</v>
      </c>
      <c r="G611" s="363" t="s">
        <v>635</v>
      </c>
      <c r="H611" s="363" t="s">
        <v>3223</v>
      </c>
      <c r="I611" s="363" t="s">
        <v>1053</v>
      </c>
      <c r="J611" s="363"/>
      <c r="K611" s="363" t="s">
        <v>1059</v>
      </c>
      <c r="L611" s="364">
        <v>1108.7953654316623</v>
      </c>
      <c r="M611" s="365">
        <v>6000</v>
      </c>
      <c r="N611" s="364">
        <v>995.61057000000005</v>
      </c>
      <c r="O611" s="363" t="s">
        <v>3166</v>
      </c>
      <c r="P611" s="363" t="s">
        <v>3154</v>
      </c>
      <c r="Q611" s="363" t="s">
        <v>300</v>
      </c>
      <c r="R611" s="363" t="s">
        <v>785</v>
      </c>
      <c r="S611" s="363"/>
      <c r="T611" s="365">
        <v>6290.53</v>
      </c>
      <c r="U611" s="366">
        <v>15</v>
      </c>
      <c r="V611" s="367">
        <v>45931</v>
      </c>
      <c r="W611" s="367"/>
      <c r="X611" s="363" t="s">
        <v>2813</v>
      </c>
      <c r="Y611" s="363"/>
      <c r="Z611" s="363"/>
      <c r="AA611" s="363"/>
      <c r="AB611" s="363"/>
      <c r="AC611" s="363" t="s">
        <v>3205</v>
      </c>
      <c r="AD611" s="363" t="s">
        <v>304</v>
      </c>
      <c r="AE611" s="367">
        <v>45643</v>
      </c>
      <c r="AF611" s="362" t="s">
        <v>3168</v>
      </c>
      <c r="AG611" s="364">
        <v>0.15964846877811548</v>
      </c>
      <c r="AH611" s="364">
        <v>0.15307930821995031</v>
      </c>
      <c r="AI611" s="364">
        <v>0.16814407803442069</v>
      </c>
      <c r="AJ611" s="362" t="s">
        <v>0</v>
      </c>
      <c r="AK611" s="368">
        <v>680.09261112497779</v>
      </c>
      <c r="AL611" s="364">
        <v>6.88E-2</v>
      </c>
      <c r="AM611" s="369">
        <v>6000</v>
      </c>
      <c r="AN611" s="370">
        <v>17</v>
      </c>
      <c r="AO611" s="371" t="s">
        <v>3071</v>
      </c>
      <c r="AP611" s="371" t="s">
        <v>0</v>
      </c>
      <c r="AQ611" s="371" t="s">
        <v>306</v>
      </c>
      <c r="AR611" s="372" t="s">
        <v>0</v>
      </c>
      <c r="AS611" s="372"/>
      <c r="AT611" s="363"/>
    </row>
    <row r="612" spans="1:46" x14ac:dyDescent="0.3">
      <c r="A612" s="362" t="s">
        <v>3224</v>
      </c>
      <c r="B612" s="363" t="s">
        <v>310</v>
      </c>
      <c r="C612" s="363" t="s">
        <v>295</v>
      </c>
      <c r="D612" s="363" t="s">
        <v>778</v>
      </c>
      <c r="E612" s="363" t="s">
        <v>297</v>
      </c>
      <c r="F612" s="363" t="s">
        <v>1044</v>
      </c>
      <c r="G612" s="363" t="s">
        <v>635</v>
      </c>
      <c r="H612" s="363" t="s">
        <v>3223</v>
      </c>
      <c r="I612" s="363" t="s">
        <v>1053</v>
      </c>
      <c r="J612" s="363"/>
      <c r="K612" s="363" t="s">
        <v>1059</v>
      </c>
      <c r="L612" s="364">
        <v>1080.28</v>
      </c>
      <c r="M612" s="365">
        <v>6000</v>
      </c>
      <c r="N612" s="364">
        <v>970</v>
      </c>
      <c r="O612" s="363" t="s">
        <v>3166</v>
      </c>
      <c r="P612" s="363" t="s">
        <v>3154</v>
      </c>
      <c r="Q612" s="363" t="s">
        <v>300</v>
      </c>
      <c r="R612" s="363" t="s">
        <v>785</v>
      </c>
      <c r="S612" s="363"/>
      <c r="T612" s="365">
        <v>6290.53</v>
      </c>
      <c r="U612" s="366">
        <v>15</v>
      </c>
      <c r="V612" s="367">
        <v>45931</v>
      </c>
      <c r="W612" s="367"/>
      <c r="X612" s="363" t="s">
        <v>2813</v>
      </c>
      <c r="Y612" s="363"/>
      <c r="Z612" s="363"/>
      <c r="AA612" s="363"/>
      <c r="AB612" s="363"/>
      <c r="AC612" s="363" t="s">
        <v>3205</v>
      </c>
      <c r="AD612" s="363" t="s">
        <v>304</v>
      </c>
      <c r="AE612" s="367">
        <v>45643</v>
      </c>
      <c r="AF612" s="362" t="s">
        <v>3168</v>
      </c>
      <c r="AG612" s="364">
        <v>0.14473482910808569</v>
      </c>
      <c r="AH612" s="364">
        <v>0.13880808491391433</v>
      </c>
      <c r="AI612" s="364">
        <v>0.23684437889011356</v>
      </c>
      <c r="AJ612" s="362" t="s">
        <v>0</v>
      </c>
      <c r="AK612" s="368">
        <v>640.87396473152228</v>
      </c>
      <c r="AL612" s="364">
        <v>0.67</v>
      </c>
      <c r="AM612" s="369">
        <v>6000</v>
      </c>
      <c r="AN612" s="370">
        <v>17</v>
      </c>
      <c r="AO612" s="371" t="s">
        <v>3071</v>
      </c>
      <c r="AP612" s="371" t="s">
        <v>0</v>
      </c>
      <c r="AQ612" s="371" t="s">
        <v>306</v>
      </c>
      <c r="AR612" s="372" t="s">
        <v>0</v>
      </c>
      <c r="AS612" s="372"/>
      <c r="AT612" s="363"/>
    </row>
    <row r="613" spans="1:46" x14ac:dyDescent="0.3">
      <c r="A613" s="362" t="s">
        <v>3225</v>
      </c>
      <c r="B613" s="363" t="s">
        <v>294</v>
      </c>
      <c r="C613" s="363" t="s">
        <v>295</v>
      </c>
      <c r="D613" s="363" t="s">
        <v>778</v>
      </c>
      <c r="E613" s="363" t="s">
        <v>297</v>
      </c>
      <c r="F613" s="363" t="s">
        <v>1044</v>
      </c>
      <c r="G613" s="363" t="s">
        <v>635</v>
      </c>
      <c r="H613" s="363" t="s">
        <v>3079</v>
      </c>
      <c r="I613" s="363" t="s">
        <v>1053</v>
      </c>
      <c r="J613" s="363"/>
      <c r="K613" s="363" t="s">
        <v>3226</v>
      </c>
      <c r="L613" s="364">
        <v>3248</v>
      </c>
      <c r="M613" s="365">
        <v>6000</v>
      </c>
      <c r="N613" s="364">
        <v>2915.1479789999999</v>
      </c>
      <c r="O613" s="363" t="s">
        <v>3464</v>
      </c>
      <c r="P613" s="363" t="s">
        <v>3154</v>
      </c>
      <c r="Q613" s="363" t="s">
        <v>300</v>
      </c>
      <c r="R613" s="363" t="s">
        <v>785</v>
      </c>
      <c r="S613" s="363"/>
      <c r="T613" s="365">
        <v>6290.53</v>
      </c>
      <c r="U613" s="366">
        <v>15</v>
      </c>
      <c r="V613" s="367">
        <v>45931</v>
      </c>
      <c r="W613" s="367"/>
      <c r="X613" s="363" t="s">
        <v>2813</v>
      </c>
      <c r="Y613" s="363"/>
      <c r="Z613" s="363"/>
      <c r="AA613" s="363"/>
      <c r="AB613" s="363"/>
      <c r="AC613" s="363" t="s">
        <v>1054</v>
      </c>
      <c r="AD613" s="363" t="s">
        <v>304</v>
      </c>
      <c r="AE613" s="367">
        <v>45656</v>
      </c>
      <c r="AF613" s="362" t="s">
        <v>3227</v>
      </c>
      <c r="AG613" s="364">
        <v>0.48334970390655441</v>
      </c>
      <c r="AH613" s="364">
        <v>0.46328651307711788</v>
      </c>
      <c r="AI613" s="364">
        <v>0.29725349652989974</v>
      </c>
      <c r="AJ613" s="362" t="s">
        <v>0</v>
      </c>
      <c r="AK613" s="368">
        <v>200.46278672353893</v>
      </c>
      <c r="AL613" s="364">
        <v>2.0139999999999998</v>
      </c>
      <c r="AM613" s="369">
        <v>6000</v>
      </c>
      <c r="AN613" s="370">
        <v>17</v>
      </c>
      <c r="AO613" s="371" t="s">
        <v>3071</v>
      </c>
      <c r="AP613" s="371" t="s">
        <v>0</v>
      </c>
      <c r="AQ613" s="371" t="s">
        <v>306</v>
      </c>
      <c r="AR613" s="372" t="s">
        <v>0</v>
      </c>
      <c r="AS613" s="372"/>
      <c r="AT613" s="363"/>
    </row>
    <row r="614" spans="1:46" x14ac:dyDescent="0.3">
      <c r="A614" s="362" t="s">
        <v>3228</v>
      </c>
      <c r="B614" s="363" t="s">
        <v>308</v>
      </c>
      <c r="C614" s="363" t="s">
        <v>295</v>
      </c>
      <c r="D614" s="363" t="s">
        <v>778</v>
      </c>
      <c r="E614" s="363" t="s">
        <v>297</v>
      </c>
      <c r="F614" s="363" t="s">
        <v>1044</v>
      </c>
      <c r="G614" s="363" t="s">
        <v>635</v>
      </c>
      <c r="H614" s="363" t="s">
        <v>3223</v>
      </c>
      <c r="I614" s="363" t="s">
        <v>1053</v>
      </c>
      <c r="J614" s="363"/>
      <c r="K614" s="363" t="s">
        <v>3226</v>
      </c>
      <c r="L614" s="364">
        <v>2553</v>
      </c>
      <c r="M614" s="365">
        <v>6000</v>
      </c>
      <c r="N614" s="364">
        <v>2292.3012119999999</v>
      </c>
      <c r="O614" s="363" t="s">
        <v>3464</v>
      </c>
      <c r="P614" s="363" t="s">
        <v>3154</v>
      </c>
      <c r="Q614" s="363" t="s">
        <v>300</v>
      </c>
      <c r="R614" s="363" t="s">
        <v>785</v>
      </c>
      <c r="S614" s="363"/>
      <c r="T614" s="365">
        <v>6290.53</v>
      </c>
      <c r="U614" s="366">
        <v>15</v>
      </c>
      <c r="V614" s="367">
        <v>45931</v>
      </c>
      <c r="W614" s="367"/>
      <c r="X614" s="363" t="s">
        <v>2813</v>
      </c>
      <c r="Y614" s="363"/>
      <c r="Z614" s="363"/>
      <c r="AA614" s="363"/>
      <c r="AB614" s="363"/>
      <c r="AC614" s="363" t="s">
        <v>1054</v>
      </c>
      <c r="AD614" s="363" t="s">
        <v>304</v>
      </c>
      <c r="AE614" s="367">
        <v>45656</v>
      </c>
      <c r="AF614" s="362" t="s">
        <v>3227</v>
      </c>
      <c r="AG614" s="364">
        <v>0.36757582563184693</v>
      </c>
      <c r="AH614" s="364">
        <v>0.3524509413510481</v>
      </c>
      <c r="AI614" s="364">
        <v>0.27547390871878341</v>
      </c>
      <c r="AJ614" s="362" t="s">
        <v>0</v>
      </c>
      <c r="AK614" s="368">
        <v>255.23119042634858</v>
      </c>
      <c r="AL614" s="364">
        <v>1.5826666</v>
      </c>
      <c r="AM614" s="369">
        <v>6000</v>
      </c>
      <c r="AN614" s="370">
        <v>17</v>
      </c>
      <c r="AO614" s="371" t="s">
        <v>3071</v>
      </c>
      <c r="AP614" s="371" t="s">
        <v>0</v>
      </c>
      <c r="AQ614" s="371" t="s">
        <v>306</v>
      </c>
      <c r="AR614" s="372" t="s">
        <v>0</v>
      </c>
      <c r="AS614" s="372"/>
      <c r="AT614" s="363"/>
    </row>
    <row r="615" spans="1:46" x14ac:dyDescent="0.3">
      <c r="A615" s="363" t="s">
        <v>3229</v>
      </c>
      <c r="B615" s="363" t="s">
        <v>310</v>
      </c>
      <c r="C615" s="363" t="s">
        <v>295</v>
      </c>
      <c r="D615" s="363" t="s">
        <v>778</v>
      </c>
      <c r="E615" s="363" t="s">
        <v>297</v>
      </c>
      <c r="F615" s="363" t="s">
        <v>1044</v>
      </c>
      <c r="G615" s="363" t="s">
        <v>635</v>
      </c>
      <c r="H615" s="363" t="s">
        <v>3223</v>
      </c>
      <c r="I615" s="363" t="s">
        <v>1053</v>
      </c>
      <c r="J615" s="363"/>
      <c r="K615" s="363" t="s">
        <v>3226</v>
      </c>
      <c r="L615" s="364">
        <v>2042</v>
      </c>
      <c r="M615" s="365">
        <v>6000</v>
      </c>
      <c r="N615" s="364">
        <v>1833.845867</v>
      </c>
      <c r="O615" s="363" t="s">
        <v>3464</v>
      </c>
      <c r="P615" s="363" t="s">
        <v>3154</v>
      </c>
      <c r="Q615" s="363" t="s">
        <v>300</v>
      </c>
      <c r="R615" s="363" t="s">
        <v>785</v>
      </c>
      <c r="S615" s="363"/>
      <c r="T615" s="365">
        <v>6290.53</v>
      </c>
      <c r="U615" s="363">
        <v>15</v>
      </c>
      <c r="V615" s="367">
        <v>45931</v>
      </c>
      <c r="W615" s="367"/>
      <c r="X615" s="363" t="s">
        <v>2813</v>
      </c>
      <c r="Y615" s="363"/>
      <c r="Z615" s="363"/>
      <c r="AA615" s="363"/>
      <c r="AB615" s="363"/>
      <c r="AC615" s="363" t="s">
        <v>1054</v>
      </c>
      <c r="AD615" s="363" t="s">
        <v>304</v>
      </c>
      <c r="AE615" s="367">
        <v>45656</v>
      </c>
      <c r="AF615" s="363" t="s">
        <v>3227</v>
      </c>
      <c r="AG615" s="364">
        <v>0.31044479122722896</v>
      </c>
      <c r="AH615" s="364">
        <v>0.29755864887924355</v>
      </c>
      <c r="AI615" s="364">
        <v>0.20533608236527789</v>
      </c>
      <c r="AJ615" s="363" t="s">
        <v>0</v>
      </c>
      <c r="AK615" s="368">
        <v>358.19470182341342</v>
      </c>
      <c r="AL615" s="364">
        <v>1.2933330000000001</v>
      </c>
      <c r="AM615" s="369">
        <v>6000</v>
      </c>
      <c r="AN615" s="363">
        <v>17</v>
      </c>
      <c r="AO615" s="371" t="s">
        <v>3071</v>
      </c>
      <c r="AP615" s="371" t="s">
        <v>0</v>
      </c>
      <c r="AQ615" s="371" t="s">
        <v>306</v>
      </c>
      <c r="AR615" s="372" t="s">
        <v>0</v>
      </c>
      <c r="AS615" s="363"/>
      <c r="AT615" s="363"/>
    </row>
    <row r="616" spans="1:46" x14ac:dyDescent="0.3">
      <c r="A616" s="363" t="s">
        <v>3278</v>
      </c>
      <c r="B616" s="363" t="s">
        <v>294</v>
      </c>
      <c r="C616" s="363" t="s">
        <v>295</v>
      </c>
      <c r="D616" s="363" t="s">
        <v>778</v>
      </c>
      <c r="E616" s="363" t="s">
        <v>297</v>
      </c>
      <c r="F616" s="363" t="s">
        <v>1044</v>
      </c>
      <c r="G616" s="363" t="s">
        <v>635</v>
      </c>
      <c r="H616" s="363" t="s">
        <v>3108</v>
      </c>
      <c r="I616" s="363" t="s">
        <v>1053</v>
      </c>
      <c r="J616" s="363"/>
      <c r="K616" s="363" t="s">
        <v>3226</v>
      </c>
      <c r="L616" s="364">
        <v>2086</v>
      </c>
      <c r="M616" s="365">
        <v>6000</v>
      </c>
      <c r="N616" s="364">
        <v>1872.334871</v>
      </c>
      <c r="O616" s="363" t="s">
        <v>3465</v>
      </c>
      <c r="P616" s="363" t="s">
        <v>3154</v>
      </c>
      <c r="Q616" s="363" t="s">
        <v>300</v>
      </c>
      <c r="R616" s="363" t="s">
        <v>905</v>
      </c>
      <c r="S616" s="363"/>
      <c r="T616" s="365">
        <v>7760.88</v>
      </c>
      <c r="U616" s="363">
        <v>15</v>
      </c>
      <c r="V616" s="367">
        <v>45931</v>
      </c>
      <c r="W616" s="367"/>
      <c r="X616" s="363" t="s">
        <v>2813</v>
      </c>
      <c r="Y616" s="363"/>
      <c r="Z616" s="363"/>
      <c r="AA616" s="363"/>
      <c r="AB616" s="363"/>
      <c r="AC616" s="363" t="s">
        <v>1054</v>
      </c>
      <c r="AD616" s="363" t="s">
        <v>304</v>
      </c>
      <c r="AE616" s="367">
        <v>45656</v>
      </c>
      <c r="AF616" s="363" t="s">
        <v>3227</v>
      </c>
      <c r="AG616" s="364">
        <v>0.31044479122722896</v>
      </c>
      <c r="AH616" s="364">
        <v>0.29755864887924355</v>
      </c>
      <c r="AI616" s="364">
        <v>0.20533608236527789</v>
      </c>
      <c r="AJ616" s="363" t="s">
        <v>0</v>
      </c>
      <c r="AK616" s="368">
        <v>358.19470182341342</v>
      </c>
      <c r="AL616" s="364">
        <v>1.2933330000000001</v>
      </c>
      <c r="AM616" s="369">
        <v>6000</v>
      </c>
      <c r="AN616" s="363">
        <v>17</v>
      </c>
      <c r="AO616" s="371" t="s">
        <v>3071</v>
      </c>
      <c r="AP616" s="371" t="s">
        <v>0</v>
      </c>
      <c r="AQ616" s="371" t="s">
        <v>306</v>
      </c>
      <c r="AR616" s="372" t="s">
        <v>0</v>
      </c>
      <c r="AS616" s="363"/>
      <c r="AT616" s="363"/>
    </row>
    <row r="617" spans="1:46" x14ac:dyDescent="0.3">
      <c r="A617" s="363" t="s">
        <v>3279</v>
      </c>
      <c r="B617" s="363" t="s">
        <v>308</v>
      </c>
      <c r="C617" s="363" t="s">
        <v>295</v>
      </c>
      <c r="D617" s="363" t="s">
        <v>778</v>
      </c>
      <c r="E617" s="363" t="s">
        <v>297</v>
      </c>
      <c r="F617" s="363" t="s">
        <v>1044</v>
      </c>
      <c r="G617" s="363" t="s">
        <v>635</v>
      </c>
      <c r="H617" s="363" t="s">
        <v>3108</v>
      </c>
      <c r="I617" s="363" t="s">
        <v>1053</v>
      </c>
      <c r="J617" s="363"/>
      <c r="K617" s="363" t="s">
        <v>3226</v>
      </c>
      <c r="L617" s="364">
        <v>1654</v>
      </c>
      <c r="M617" s="365">
        <v>6000</v>
      </c>
      <c r="N617" s="364">
        <v>1485.337207</v>
      </c>
      <c r="O617" s="363" t="s">
        <v>3465</v>
      </c>
      <c r="P617" s="363" t="s">
        <v>3154</v>
      </c>
      <c r="Q617" s="363" t="s">
        <v>300</v>
      </c>
      <c r="R617" s="363" t="s">
        <v>905</v>
      </c>
      <c r="S617" s="363"/>
      <c r="T617" s="365">
        <v>7760.88</v>
      </c>
      <c r="U617" s="363">
        <v>15</v>
      </c>
      <c r="V617" s="367">
        <v>45931</v>
      </c>
      <c r="W617" s="367"/>
      <c r="X617" s="363" t="s">
        <v>2813</v>
      </c>
      <c r="Y617" s="363"/>
      <c r="Z617" s="363"/>
      <c r="AA617" s="363"/>
      <c r="AB617" s="363"/>
      <c r="AC617" s="363" t="s">
        <v>1054</v>
      </c>
      <c r="AD617" s="363" t="s">
        <v>304</v>
      </c>
      <c r="AE617" s="367">
        <v>45656</v>
      </c>
      <c r="AF617" s="363" t="s">
        <v>3227</v>
      </c>
      <c r="AG617" s="364">
        <v>0.23817727233870289</v>
      </c>
      <c r="AH617" s="364">
        <v>2.750227997191125E-2</v>
      </c>
      <c r="AI617" s="364">
        <v>0.20061395677457361</v>
      </c>
      <c r="AJ617" s="363" t="s">
        <v>0</v>
      </c>
      <c r="AK617" s="368">
        <v>447.85467276122336</v>
      </c>
      <c r="AL617" s="364">
        <v>1.025333</v>
      </c>
      <c r="AM617" s="369">
        <v>6000</v>
      </c>
      <c r="AN617" s="363">
        <v>17</v>
      </c>
      <c r="AO617" s="371" t="s">
        <v>3071</v>
      </c>
      <c r="AP617" s="371" t="s">
        <v>0</v>
      </c>
      <c r="AQ617" s="371" t="s">
        <v>306</v>
      </c>
      <c r="AR617" s="372" t="s">
        <v>0</v>
      </c>
      <c r="AS617" s="363"/>
      <c r="AT617" s="363"/>
    </row>
    <row r="618" spans="1:46" x14ac:dyDescent="0.3">
      <c r="A618" s="362" t="s">
        <v>3280</v>
      </c>
      <c r="B618" s="363" t="s">
        <v>310</v>
      </c>
      <c r="C618" s="363" t="s">
        <v>295</v>
      </c>
      <c r="D618" s="363" t="s">
        <v>778</v>
      </c>
      <c r="E618" s="363" t="s">
        <v>297</v>
      </c>
      <c r="F618" s="363" t="s">
        <v>1044</v>
      </c>
      <c r="G618" s="363" t="s">
        <v>635</v>
      </c>
      <c r="H618" s="363" t="s">
        <v>3108</v>
      </c>
      <c r="I618" s="363" t="s">
        <v>1053</v>
      </c>
      <c r="J618" s="363"/>
      <c r="K618" s="363" t="s">
        <v>3226</v>
      </c>
      <c r="L618" s="364">
        <v>545</v>
      </c>
      <c r="M618" s="365">
        <v>6000</v>
      </c>
      <c r="N618" s="364">
        <v>489.61636750000002</v>
      </c>
      <c r="O618" s="363" t="s">
        <v>3465</v>
      </c>
      <c r="P618" s="363" t="s">
        <v>3154</v>
      </c>
      <c r="Q618" s="363" t="s">
        <v>300</v>
      </c>
      <c r="R618" s="363" t="s">
        <v>905</v>
      </c>
      <c r="S618" s="363"/>
      <c r="T618" s="365">
        <v>7760.88</v>
      </c>
      <c r="U618" s="366">
        <v>15</v>
      </c>
      <c r="V618" s="367">
        <v>45931</v>
      </c>
      <c r="W618" s="367"/>
      <c r="X618" s="363" t="s">
        <v>2813</v>
      </c>
      <c r="Y618" s="363"/>
      <c r="Z618" s="363"/>
      <c r="AA618" s="363"/>
      <c r="AB618" s="363"/>
      <c r="AC618" s="363" t="s">
        <v>1054</v>
      </c>
      <c r="AD618" s="363" t="s">
        <v>304</v>
      </c>
      <c r="AE618" s="367">
        <v>45656</v>
      </c>
      <c r="AF618" s="362" t="s">
        <v>3227</v>
      </c>
      <c r="AG618" s="364">
        <v>7.3056087074871462E-2</v>
      </c>
      <c r="AH618" s="364">
        <v>2.6376172777678102E-2</v>
      </c>
      <c r="AI618" s="364">
        <v>0.20674065424851659</v>
      </c>
      <c r="AJ618" s="362" t="s">
        <v>0</v>
      </c>
      <c r="AK618" s="368">
        <v>1291.8088992448563</v>
      </c>
      <c r="AL618" s="364">
        <v>0.33800000000000002</v>
      </c>
      <c r="AM618" s="369">
        <v>6000</v>
      </c>
      <c r="AN618" s="370">
        <v>17</v>
      </c>
      <c r="AO618" s="371" t="s">
        <v>3071</v>
      </c>
      <c r="AP618" s="371" t="s">
        <v>0</v>
      </c>
      <c r="AQ618" s="371" t="s">
        <v>306</v>
      </c>
      <c r="AR618" s="372" t="s">
        <v>0</v>
      </c>
      <c r="AS618" s="372"/>
      <c r="AT618" s="363"/>
    </row>
    <row r="619" spans="1:46" x14ac:dyDescent="0.3">
      <c r="A619" s="363" t="s">
        <v>2004</v>
      </c>
      <c r="B619" s="363" t="s">
        <v>294</v>
      </c>
      <c r="C619" s="363" t="s">
        <v>295</v>
      </c>
      <c r="D619" s="363" t="s">
        <v>778</v>
      </c>
      <c r="E619" s="363" t="s">
        <v>679</v>
      </c>
      <c r="F619" s="363" t="s">
        <v>680</v>
      </c>
      <c r="G619" s="363" t="s">
        <v>681</v>
      </c>
      <c r="H619" s="363" t="s">
        <v>3066</v>
      </c>
      <c r="I619" s="363" t="s">
        <v>688</v>
      </c>
      <c r="J619" s="363" t="s">
        <v>1111</v>
      </c>
      <c r="K619" s="363" t="s">
        <v>1112</v>
      </c>
      <c r="L619" s="364">
        <v>1747.2144236933489</v>
      </c>
      <c r="M619" s="365">
        <v>3000</v>
      </c>
      <c r="N619" s="364">
        <v>1571.0200884710239</v>
      </c>
      <c r="O619" s="363" t="s">
        <v>3230</v>
      </c>
      <c r="P619" s="363" t="s">
        <v>3068</v>
      </c>
      <c r="Q619" s="363" t="s">
        <v>300</v>
      </c>
      <c r="R619" s="363" t="s">
        <v>1091</v>
      </c>
      <c r="S619" s="363"/>
      <c r="T619" s="365">
        <v>778.79</v>
      </c>
      <c r="U619" s="363">
        <v>13</v>
      </c>
      <c r="V619" s="367">
        <v>45931</v>
      </c>
      <c r="W619" s="367"/>
      <c r="X619" s="363" t="s">
        <v>2880</v>
      </c>
      <c r="Y619" s="363" t="s">
        <v>688</v>
      </c>
      <c r="Z619" s="363"/>
      <c r="AA619" s="363" t="s">
        <v>1112</v>
      </c>
      <c r="AB619" s="363"/>
      <c r="AC619" s="363"/>
      <c r="AD619" s="363" t="s">
        <v>304</v>
      </c>
      <c r="AE619" s="367">
        <v>45121</v>
      </c>
      <c r="AF619" s="363" t="s">
        <v>3231</v>
      </c>
      <c r="AG619" s="364">
        <v>0.21408308355292979</v>
      </c>
      <c r="AH619" s="364">
        <v>0.20543960322027771</v>
      </c>
      <c r="AI619" s="364">
        <v>0.98823289671941861</v>
      </c>
      <c r="AJ619" s="363" t="s">
        <v>0</v>
      </c>
      <c r="AK619" s="368">
        <v>29.91418095833005</v>
      </c>
      <c r="AL619" s="364">
        <v>1.25</v>
      </c>
      <c r="AM619" s="369">
        <v>3000</v>
      </c>
      <c r="AN619" s="363">
        <v>6</v>
      </c>
      <c r="AO619" s="371" t="s">
        <v>3071</v>
      </c>
      <c r="AP619" s="371" t="s">
        <v>0</v>
      </c>
      <c r="AQ619" s="371" t="s">
        <v>306</v>
      </c>
      <c r="AR619" s="372" t="s">
        <v>0</v>
      </c>
      <c r="AS619" s="363"/>
      <c r="AT619" s="363"/>
    </row>
    <row r="620" spans="1:46" x14ac:dyDescent="0.3">
      <c r="A620" s="362" t="s">
        <v>2008</v>
      </c>
      <c r="B620" s="363" t="s">
        <v>294</v>
      </c>
      <c r="C620" s="363" t="s">
        <v>295</v>
      </c>
      <c r="D620" s="363" t="s">
        <v>778</v>
      </c>
      <c r="E620" s="363" t="s">
        <v>679</v>
      </c>
      <c r="F620" s="363" t="s">
        <v>680</v>
      </c>
      <c r="G620" s="363" t="s">
        <v>681</v>
      </c>
      <c r="H620" s="363" t="s">
        <v>3066</v>
      </c>
      <c r="I620" s="363" t="s">
        <v>1117</v>
      </c>
      <c r="J620" s="363" t="s">
        <v>1111</v>
      </c>
      <c r="K620" s="363" t="s">
        <v>1112</v>
      </c>
      <c r="L620" s="364">
        <v>1972.6459187676421</v>
      </c>
      <c r="M620" s="365">
        <v>3000</v>
      </c>
      <c r="N620" s="364">
        <v>1773.7183964366459</v>
      </c>
      <c r="O620" s="363" t="s">
        <v>3232</v>
      </c>
      <c r="P620" s="363" t="s">
        <v>3068</v>
      </c>
      <c r="Q620" s="363" t="s">
        <v>300</v>
      </c>
      <c r="R620" s="363" t="s">
        <v>1091</v>
      </c>
      <c r="S620" s="363"/>
      <c r="T620" s="365">
        <v>778.79</v>
      </c>
      <c r="U620" s="366">
        <v>13</v>
      </c>
      <c r="V620" s="367">
        <v>45931</v>
      </c>
      <c r="W620" s="367"/>
      <c r="X620" s="363" t="s">
        <v>2880</v>
      </c>
      <c r="Y620" s="363" t="s">
        <v>1117</v>
      </c>
      <c r="Z620" s="363"/>
      <c r="AA620" s="363" t="s">
        <v>1112</v>
      </c>
      <c r="AB620" s="363"/>
      <c r="AC620" s="363"/>
      <c r="AD620" s="363" t="s">
        <v>304</v>
      </c>
      <c r="AE620" s="367">
        <v>45121</v>
      </c>
      <c r="AF620" s="362" t="s">
        <v>3231</v>
      </c>
      <c r="AG620" s="364">
        <v>0.24170480470003156</v>
      </c>
      <c r="AH620" s="364">
        <v>0.23194611339635499</v>
      </c>
      <c r="AI620" s="364">
        <v>1.1157380365397145</v>
      </c>
      <c r="AJ620" s="362" t="s">
        <v>181</v>
      </c>
      <c r="AK620" s="368">
        <v>24.095985331275614</v>
      </c>
      <c r="AL620" s="364">
        <v>1.4115</v>
      </c>
      <c r="AM620" s="369">
        <v>3000</v>
      </c>
      <c r="AN620" s="370">
        <v>6</v>
      </c>
      <c r="AO620" s="371" t="s">
        <v>3071</v>
      </c>
      <c r="AP620" s="371" t="s">
        <v>0</v>
      </c>
      <c r="AQ620" s="371" t="s">
        <v>306</v>
      </c>
      <c r="AR620" s="372" t="s">
        <v>0</v>
      </c>
      <c r="AS620" s="372"/>
      <c r="AT620" s="363"/>
    </row>
    <row r="621" spans="1:46" x14ac:dyDescent="0.3">
      <c r="A621" s="363" t="s">
        <v>2016</v>
      </c>
      <c r="B621" s="363" t="s">
        <v>294</v>
      </c>
      <c r="C621" s="363" t="s">
        <v>295</v>
      </c>
      <c r="D621" s="363" t="s">
        <v>778</v>
      </c>
      <c r="E621" s="363" t="s">
        <v>679</v>
      </c>
      <c r="F621" s="363" t="s">
        <v>680</v>
      </c>
      <c r="G621" s="363" t="s">
        <v>681</v>
      </c>
      <c r="H621" s="363" t="s">
        <v>3066</v>
      </c>
      <c r="I621" s="363" t="s">
        <v>688</v>
      </c>
      <c r="J621" s="363" t="s">
        <v>1111</v>
      </c>
      <c r="K621" s="363" t="s">
        <v>1115</v>
      </c>
      <c r="L621" s="364">
        <v>1466.07</v>
      </c>
      <c r="M621" s="365">
        <v>3000</v>
      </c>
      <c r="N621" s="364">
        <v>1318.23</v>
      </c>
      <c r="O621" s="363" t="s">
        <v>3233</v>
      </c>
      <c r="P621" s="363" t="s">
        <v>3068</v>
      </c>
      <c r="Q621" s="363" t="s">
        <v>300</v>
      </c>
      <c r="R621" s="363" t="s">
        <v>1091</v>
      </c>
      <c r="S621" s="363"/>
      <c r="T621" s="365">
        <v>778.79</v>
      </c>
      <c r="U621" s="363">
        <v>13</v>
      </c>
      <c r="V621" s="367">
        <v>45931</v>
      </c>
      <c r="W621" s="367"/>
      <c r="X621" s="363" t="s">
        <v>2880</v>
      </c>
      <c r="Y621" s="363" t="s">
        <v>688</v>
      </c>
      <c r="Z621" s="363"/>
      <c r="AA621" s="363" t="s">
        <v>1115</v>
      </c>
      <c r="AB621" s="363"/>
      <c r="AC621" s="363"/>
      <c r="AD621" s="363" t="s">
        <v>304</v>
      </c>
      <c r="AE621" s="367">
        <v>45121</v>
      </c>
      <c r="AF621" s="363" t="s">
        <v>3231</v>
      </c>
      <c r="AG621" s="364">
        <v>0.21364854528808286</v>
      </c>
      <c r="AH621" s="364">
        <v>0.20502260918584661</v>
      </c>
      <c r="AI621" s="364">
        <v>0.98622701656729117</v>
      </c>
      <c r="AJ621" s="363" t="s">
        <v>0</v>
      </c>
      <c r="AK621" s="368">
        <v>30.017731160783484</v>
      </c>
      <c r="AL621" s="364">
        <v>1.24769</v>
      </c>
      <c r="AM621" s="369">
        <v>3000</v>
      </c>
      <c r="AN621" s="363">
        <v>6</v>
      </c>
      <c r="AO621" s="371" t="s">
        <v>3071</v>
      </c>
      <c r="AP621" s="371" t="s">
        <v>0</v>
      </c>
      <c r="AQ621" s="371" t="s">
        <v>306</v>
      </c>
      <c r="AR621" s="372" t="s">
        <v>0</v>
      </c>
      <c r="AS621" s="363"/>
      <c r="AT621" s="363"/>
    </row>
    <row r="622" spans="1:46" x14ac:dyDescent="0.3">
      <c r="A622" s="362" t="s">
        <v>2020</v>
      </c>
      <c r="B622" s="363" t="s">
        <v>294</v>
      </c>
      <c r="C622" s="363" t="s">
        <v>295</v>
      </c>
      <c r="D622" s="363" t="s">
        <v>778</v>
      </c>
      <c r="E622" s="363" t="s">
        <v>679</v>
      </c>
      <c r="F622" s="363" t="s">
        <v>680</v>
      </c>
      <c r="G622" s="363" t="s">
        <v>681</v>
      </c>
      <c r="H622" s="363" t="s">
        <v>3066</v>
      </c>
      <c r="I622" s="363" t="s">
        <v>1117</v>
      </c>
      <c r="J622" s="363" t="s">
        <v>1111</v>
      </c>
      <c r="K622" s="363" t="s">
        <v>1115</v>
      </c>
      <c r="L622" s="364">
        <v>1971.0057413968582</v>
      </c>
      <c r="M622" s="365">
        <v>3000</v>
      </c>
      <c r="N622" s="364">
        <v>1772.2436194641034</v>
      </c>
      <c r="O622" s="363" t="s">
        <v>3234</v>
      </c>
      <c r="P622" s="363" t="s">
        <v>3068</v>
      </c>
      <c r="Q622" s="363" t="s">
        <v>300</v>
      </c>
      <c r="R622" s="363" t="s">
        <v>1091</v>
      </c>
      <c r="S622" s="363"/>
      <c r="T622" s="365">
        <v>778.79</v>
      </c>
      <c r="U622" s="366">
        <v>13</v>
      </c>
      <c r="V622" s="367">
        <v>45931</v>
      </c>
      <c r="W622" s="367"/>
      <c r="X622" s="363" t="s">
        <v>2880</v>
      </c>
      <c r="Y622" s="363" t="s">
        <v>1117</v>
      </c>
      <c r="Z622" s="363"/>
      <c r="AA622" s="363" t="s">
        <v>1115</v>
      </c>
      <c r="AB622" s="363"/>
      <c r="AC622" s="363"/>
      <c r="AD622" s="363" t="s">
        <v>304</v>
      </c>
      <c r="AE622" s="367">
        <v>45121</v>
      </c>
      <c r="AF622" s="362" t="s">
        <v>3231</v>
      </c>
      <c r="AG622" s="364">
        <v>0.24150383667667419</v>
      </c>
      <c r="AH622" s="364">
        <v>0.23175325934038146</v>
      </c>
      <c r="AI622" s="364">
        <v>1.1148103443158619</v>
      </c>
      <c r="AJ622" s="362" t="s">
        <v>181</v>
      </c>
      <c r="AK622" s="368">
        <v>24.133510517907911</v>
      </c>
      <c r="AL622" s="364">
        <v>1.41</v>
      </c>
      <c r="AM622" s="369">
        <v>3000</v>
      </c>
      <c r="AN622" s="370">
        <v>6</v>
      </c>
      <c r="AO622" s="371" t="s">
        <v>3071</v>
      </c>
      <c r="AP622" s="371" t="s">
        <v>0</v>
      </c>
      <c r="AQ622" s="371" t="s">
        <v>306</v>
      </c>
      <c r="AR622" s="372" t="s">
        <v>0</v>
      </c>
      <c r="AS622" s="372"/>
      <c r="AT622" s="363"/>
    </row>
    <row r="623" spans="1:46" x14ac:dyDescent="0.3">
      <c r="A623" s="363" t="s">
        <v>2023</v>
      </c>
      <c r="B623" s="363" t="s">
        <v>308</v>
      </c>
      <c r="C623" s="363" t="s">
        <v>295</v>
      </c>
      <c r="D623" s="363" t="s">
        <v>778</v>
      </c>
      <c r="E623" s="363" t="s">
        <v>679</v>
      </c>
      <c r="F623" s="363" t="s">
        <v>680</v>
      </c>
      <c r="G623" s="363" t="s">
        <v>681</v>
      </c>
      <c r="H623" s="363" t="s">
        <v>3066</v>
      </c>
      <c r="I623" s="363" t="s">
        <v>688</v>
      </c>
      <c r="J623" s="363" t="s">
        <v>1111</v>
      </c>
      <c r="K623" s="363" t="s">
        <v>1112</v>
      </c>
      <c r="L623" s="364">
        <v>1690.4959036828523</v>
      </c>
      <c r="M623" s="365">
        <v>3000</v>
      </c>
      <c r="N623" s="364">
        <v>1520.021233884831</v>
      </c>
      <c r="O623" s="363" t="s">
        <v>3230</v>
      </c>
      <c r="P623" s="363" t="s">
        <v>3068</v>
      </c>
      <c r="Q623" s="363" t="s">
        <v>300</v>
      </c>
      <c r="R623" s="363" t="s">
        <v>1091</v>
      </c>
      <c r="S623" s="363"/>
      <c r="T623" s="365">
        <v>778.79</v>
      </c>
      <c r="U623" s="363">
        <v>13</v>
      </c>
      <c r="V623" s="367">
        <v>45931</v>
      </c>
      <c r="W623" s="367"/>
      <c r="X623" s="363" t="s">
        <v>2880</v>
      </c>
      <c r="Y623" s="363" t="s">
        <v>688</v>
      </c>
      <c r="Z623" s="363"/>
      <c r="AA623" s="363" t="s">
        <v>1112</v>
      </c>
      <c r="AB623" s="363"/>
      <c r="AC623" s="363"/>
      <c r="AD623" s="363" t="s">
        <v>304</v>
      </c>
      <c r="AE623" s="367">
        <v>45121</v>
      </c>
      <c r="AF623" s="363" t="s">
        <v>3231</v>
      </c>
      <c r="AG623" s="364">
        <v>0.20713346392196413</v>
      </c>
      <c r="AH623" s="364">
        <v>0.19877057045121049</v>
      </c>
      <c r="AI623" s="364">
        <v>0.95615262851219529</v>
      </c>
      <c r="AJ623" s="363" t="s">
        <v>0</v>
      </c>
      <c r="AK623" s="368">
        <v>31.622360962948047</v>
      </c>
      <c r="AL623" s="364">
        <v>1.20923</v>
      </c>
      <c r="AM623" s="369">
        <v>3000</v>
      </c>
      <c r="AN623" s="363">
        <v>6</v>
      </c>
      <c r="AO623" s="371" t="s">
        <v>3071</v>
      </c>
      <c r="AP623" s="371" t="s">
        <v>0</v>
      </c>
      <c r="AQ623" s="371" t="s">
        <v>306</v>
      </c>
      <c r="AR623" s="372" t="s">
        <v>0</v>
      </c>
      <c r="AS623" s="363"/>
      <c r="AT623" s="363"/>
    </row>
    <row r="624" spans="1:46" x14ac:dyDescent="0.3">
      <c r="A624" s="362" t="s">
        <v>2025</v>
      </c>
      <c r="B624" s="363" t="s">
        <v>308</v>
      </c>
      <c r="C624" s="363" t="s">
        <v>295</v>
      </c>
      <c r="D624" s="363" t="s">
        <v>778</v>
      </c>
      <c r="E624" s="363" t="s">
        <v>679</v>
      </c>
      <c r="F624" s="363" t="s">
        <v>680</v>
      </c>
      <c r="G624" s="363" t="s">
        <v>681</v>
      </c>
      <c r="H624" s="363" t="s">
        <v>3066</v>
      </c>
      <c r="I624" s="363" t="s">
        <v>1117</v>
      </c>
      <c r="J624" s="363" t="s">
        <v>1111</v>
      </c>
      <c r="K624" s="363" t="s">
        <v>1112</v>
      </c>
      <c r="L624" s="364">
        <v>2063.5078363785142</v>
      </c>
      <c r="M624" s="365">
        <v>3000</v>
      </c>
      <c r="N624" s="364">
        <v>1855.4175261530411</v>
      </c>
      <c r="O624" s="363" t="s">
        <v>3232</v>
      </c>
      <c r="P624" s="363" t="s">
        <v>3068</v>
      </c>
      <c r="Q624" s="363" t="s">
        <v>300</v>
      </c>
      <c r="R624" s="363" t="s">
        <v>1091</v>
      </c>
      <c r="S624" s="363"/>
      <c r="T624" s="365">
        <v>778.79</v>
      </c>
      <c r="U624" s="366">
        <v>13</v>
      </c>
      <c r="V624" s="367">
        <v>45931</v>
      </c>
      <c r="W624" s="367"/>
      <c r="X624" s="363" t="s">
        <v>2880</v>
      </c>
      <c r="Y624" s="363" t="s">
        <v>1117</v>
      </c>
      <c r="Z624" s="363"/>
      <c r="AA624" s="363" t="s">
        <v>1112</v>
      </c>
      <c r="AB624" s="363"/>
      <c r="AC624" s="363"/>
      <c r="AD624" s="363" t="s">
        <v>304</v>
      </c>
      <c r="AE624" s="367">
        <v>45121</v>
      </c>
      <c r="AF624" s="362" t="s">
        <v>3231</v>
      </c>
      <c r="AG624" s="364">
        <v>0.25283795426420996</v>
      </c>
      <c r="AH624" s="364">
        <v>0.2426297685039821</v>
      </c>
      <c r="AI624" s="364">
        <v>1.167129974944312</v>
      </c>
      <c r="AJ624" s="362" t="s">
        <v>181</v>
      </c>
      <c r="AK624" s="368">
        <v>22.110367289622513</v>
      </c>
      <c r="AL624" s="364">
        <v>1.4761500000000001</v>
      </c>
      <c r="AM624" s="369">
        <v>3000</v>
      </c>
      <c r="AN624" s="370">
        <v>6</v>
      </c>
      <c r="AO624" s="371" t="s">
        <v>3071</v>
      </c>
      <c r="AP624" s="371" t="s">
        <v>0</v>
      </c>
      <c r="AQ624" s="371" t="s">
        <v>306</v>
      </c>
      <c r="AR624" s="372" t="s">
        <v>0</v>
      </c>
      <c r="AS624" s="372"/>
      <c r="AT624" s="363"/>
    </row>
    <row r="625" spans="1:46" x14ac:dyDescent="0.3">
      <c r="A625" s="362" t="s">
        <v>2028</v>
      </c>
      <c r="B625" s="363" t="s">
        <v>308</v>
      </c>
      <c r="C625" s="363" t="s">
        <v>295</v>
      </c>
      <c r="D625" s="363" t="s">
        <v>778</v>
      </c>
      <c r="E625" s="363" t="s">
        <v>679</v>
      </c>
      <c r="F625" s="363" t="s">
        <v>680</v>
      </c>
      <c r="G625" s="363" t="s">
        <v>681</v>
      </c>
      <c r="H625" s="363" t="s">
        <v>3066</v>
      </c>
      <c r="I625" s="363" t="s">
        <v>688</v>
      </c>
      <c r="J625" s="363" t="s">
        <v>1111</v>
      </c>
      <c r="K625" s="363" t="s">
        <v>1115</v>
      </c>
      <c r="L625" s="364">
        <v>1573.9623688410454</v>
      </c>
      <c r="M625" s="365">
        <v>3000</v>
      </c>
      <c r="N625" s="364">
        <v>1415.2392897030629</v>
      </c>
      <c r="O625" s="363" t="s">
        <v>3233</v>
      </c>
      <c r="P625" s="363" t="s">
        <v>3068</v>
      </c>
      <c r="Q625" s="363" t="s">
        <v>300</v>
      </c>
      <c r="R625" s="363" t="s">
        <v>1091</v>
      </c>
      <c r="S625" s="363"/>
      <c r="T625" s="365">
        <v>778.79</v>
      </c>
      <c r="U625" s="366">
        <v>13</v>
      </c>
      <c r="V625" s="367">
        <v>45931</v>
      </c>
      <c r="W625" s="367"/>
      <c r="X625" s="363" t="s">
        <v>2880</v>
      </c>
      <c r="Y625" s="363" t="s">
        <v>688</v>
      </c>
      <c r="Z625" s="363"/>
      <c r="AA625" s="363" t="s">
        <v>1112</v>
      </c>
      <c r="AB625" s="363"/>
      <c r="AC625" s="363"/>
      <c r="AD625" s="363" t="s">
        <v>304</v>
      </c>
      <c r="AE625" s="367">
        <v>45121</v>
      </c>
      <c r="AF625" s="362" t="s">
        <v>3231</v>
      </c>
      <c r="AG625" s="364">
        <v>0.20713346392196413</v>
      </c>
      <c r="AH625" s="364">
        <v>0.19877057045121049</v>
      </c>
      <c r="AI625" s="364">
        <v>0.95615262851219529</v>
      </c>
      <c r="AJ625" s="362" t="s">
        <v>0</v>
      </c>
      <c r="AK625" s="368">
        <v>31.622360962948047</v>
      </c>
      <c r="AL625" s="364">
        <v>1.20923</v>
      </c>
      <c r="AM625" s="369">
        <v>3000</v>
      </c>
      <c r="AN625" s="370">
        <v>6</v>
      </c>
      <c r="AO625" s="371" t="s">
        <v>3071</v>
      </c>
      <c r="AP625" s="371" t="s">
        <v>0</v>
      </c>
      <c r="AQ625" s="371" t="s">
        <v>306</v>
      </c>
      <c r="AR625" s="372" t="s">
        <v>0</v>
      </c>
      <c r="AS625" s="372"/>
      <c r="AT625" s="363"/>
    </row>
    <row r="626" spans="1:46" x14ac:dyDescent="0.3">
      <c r="A626" s="362" t="s">
        <v>2030</v>
      </c>
      <c r="B626" s="363" t="s">
        <v>308</v>
      </c>
      <c r="C626" s="363" t="s">
        <v>295</v>
      </c>
      <c r="D626" s="363" t="s">
        <v>778</v>
      </c>
      <c r="E626" s="363" t="s">
        <v>679</v>
      </c>
      <c r="F626" s="363" t="s">
        <v>680</v>
      </c>
      <c r="G626" s="363" t="s">
        <v>681</v>
      </c>
      <c r="H626" s="363" t="s">
        <v>3066</v>
      </c>
      <c r="I626" s="363" t="s">
        <v>1117</v>
      </c>
      <c r="J626" s="363" t="s">
        <v>1111</v>
      </c>
      <c r="K626" s="363" t="s">
        <v>1115</v>
      </c>
      <c r="L626" s="364">
        <v>1953.3720047997429</v>
      </c>
      <c r="M626" s="365">
        <v>3000</v>
      </c>
      <c r="N626" s="364">
        <v>1756.3881216767654</v>
      </c>
      <c r="O626" s="363" t="s">
        <v>3234</v>
      </c>
      <c r="P626" s="363" t="s">
        <v>3068</v>
      </c>
      <c r="Q626" s="363" t="s">
        <v>300</v>
      </c>
      <c r="R626" s="363" t="s">
        <v>1091</v>
      </c>
      <c r="S626" s="363"/>
      <c r="T626" s="365">
        <v>778.79</v>
      </c>
      <c r="U626" s="366">
        <v>13</v>
      </c>
      <c r="V626" s="367">
        <v>45931</v>
      </c>
      <c r="W626" s="367"/>
      <c r="X626" s="363" t="s">
        <v>2880</v>
      </c>
      <c r="Y626" s="363" t="s">
        <v>1117</v>
      </c>
      <c r="Z626" s="363"/>
      <c r="AA626" s="363" t="s">
        <v>1115</v>
      </c>
      <c r="AB626" s="363"/>
      <c r="AC626" s="363"/>
      <c r="AD626" s="363" t="s">
        <v>304</v>
      </c>
      <c r="AE626" s="367">
        <v>45121</v>
      </c>
      <c r="AF626" s="362" t="s">
        <v>3231</v>
      </c>
      <c r="AG626" s="364">
        <v>0.23934320621593735</v>
      </c>
      <c r="AH626" s="364">
        <v>0.22967986308135535</v>
      </c>
      <c r="AI626" s="364">
        <v>1.1048366179311413</v>
      </c>
      <c r="AJ626" s="362" t="s">
        <v>181</v>
      </c>
      <c r="AK626" s="368">
        <v>24.540928856555986</v>
      </c>
      <c r="AL626" s="364">
        <v>1.3976900000000001</v>
      </c>
      <c r="AM626" s="369">
        <v>3000</v>
      </c>
      <c r="AN626" s="370">
        <v>6</v>
      </c>
      <c r="AO626" s="371" t="s">
        <v>3071</v>
      </c>
      <c r="AP626" s="371" t="s">
        <v>0</v>
      </c>
      <c r="AQ626" s="371" t="s">
        <v>306</v>
      </c>
      <c r="AR626" s="372" t="s">
        <v>0</v>
      </c>
      <c r="AS626" s="372"/>
      <c r="AT626" s="363"/>
    </row>
    <row r="627" spans="1:46" x14ac:dyDescent="0.3">
      <c r="A627" s="362" t="s">
        <v>2032</v>
      </c>
      <c r="B627" s="363" t="s">
        <v>310</v>
      </c>
      <c r="C627" s="363" t="s">
        <v>295</v>
      </c>
      <c r="D627" s="363" t="s">
        <v>778</v>
      </c>
      <c r="E627" s="363" t="s">
        <v>679</v>
      </c>
      <c r="F627" s="363" t="s">
        <v>680</v>
      </c>
      <c r="G627" s="363" t="s">
        <v>681</v>
      </c>
      <c r="H627" s="363" t="s">
        <v>3066</v>
      </c>
      <c r="I627" s="363" t="s">
        <v>688</v>
      </c>
      <c r="J627" s="363" t="s">
        <v>1111</v>
      </c>
      <c r="K627" s="363" t="s">
        <v>1112</v>
      </c>
      <c r="L627" s="364">
        <v>2063.5078363785142</v>
      </c>
      <c r="M627" s="365">
        <v>3000</v>
      </c>
      <c r="N627" s="364">
        <v>1855.4175261530411</v>
      </c>
      <c r="O627" s="363" t="s">
        <v>3230</v>
      </c>
      <c r="P627" s="363" t="s">
        <v>3068</v>
      </c>
      <c r="Q627" s="363" t="s">
        <v>300</v>
      </c>
      <c r="R627" s="363" t="s">
        <v>1091</v>
      </c>
      <c r="S627" s="363"/>
      <c r="T627" s="365">
        <v>778.79</v>
      </c>
      <c r="U627" s="366">
        <v>13</v>
      </c>
      <c r="V627" s="367">
        <v>45931</v>
      </c>
      <c r="W627" s="367"/>
      <c r="X627" s="363" t="s">
        <v>2880</v>
      </c>
      <c r="Y627" s="363" t="s">
        <v>1117</v>
      </c>
      <c r="Z627" s="363"/>
      <c r="AA627" s="363" t="s">
        <v>1112</v>
      </c>
      <c r="AB627" s="363"/>
      <c r="AC627" s="363"/>
      <c r="AD627" s="363" t="s">
        <v>304</v>
      </c>
      <c r="AE627" s="367">
        <v>45121</v>
      </c>
      <c r="AF627" s="362" t="s">
        <v>3231</v>
      </c>
      <c r="AG627" s="364">
        <v>0.25283795426420996</v>
      </c>
      <c r="AH627" s="364">
        <v>0.2426297685039821</v>
      </c>
      <c r="AI627" s="364">
        <v>1.167129974944312</v>
      </c>
      <c r="AJ627" s="362" t="s">
        <v>181</v>
      </c>
      <c r="AK627" s="368">
        <v>22.110367289622513</v>
      </c>
      <c r="AL627" s="364">
        <v>1.4761500000000001</v>
      </c>
      <c r="AM627" s="369">
        <v>3000</v>
      </c>
      <c r="AN627" s="370">
        <v>6</v>
      </c>
      <c r="AO627" s="371" t="s">
        <v>3071</v>
      </c>
      <c r="AP627" s="371" t="s">
        <v>0</v>
      </c>
      <c r="AQ627" s="371" t="s">
        <v>306</v>
      </c>
      <c r="AR627" s="372" t="s">
        <v>0</v>
      </c>
      <c r="AS627" s="372"/>
      <c r="AT627" s="363"/>
    </row>
    <row r="628" spans="1:46" x14ac:dyDescent="0.3">
      <c r="A628" s="362" t="s">
        <v>2034</v>
      </c>
      <c r="B628" s="363" t="s">
        <v>310</v>
      </c>
      <c r="C628" s="363" t="s">
        <v>295</v>
      </c>
      <c r="D628" s="363" t="s">
        <v>778</v>
      </c>
      <c r="E628" s="363" t="s">
        <v>679</v>
      </c>
      <c r="F628" s="363" t="s">
        <v>680</v>
      </c>
      <c r="G628" s="363" t="s">
        <v>681</v>
      </c>
      <c r="H628" s="363" t="s">
        <v>3066</v>
      </c>
      <c r="I628" s="363" t="s">
        <v>1117</v>
      </c>
      <c r="J628" s="363" t="s">
        <v>1111</v>
      </c>
      <c r="K628" s="363" t="s">
        <v>1112</v>
      </c>
      <c r="L628" s="364">
        <v>2133.5743904883252</v>
      </c>
      <c r="M628" s="365">
        <v>3000</v>
      </c>
      <c r="N628" s="364">
        <v>1918.4183591039107</v>
      </c>
      <c r="O628" s="363" t="s">
        <v>3232</v>
      </c>
      <c r="P628" s="363" t="s">
        <v>3068</v>
      </c>
      <c r="Q628" s="363" t="s">
        <v>300</v>
      </c>
      <c r="R628" s="363" t="s">
        <v>1091</v>
      </c>
      <c r="S628" s="363"/>
      <c r="T628" s="365">
        <v>778.79</v>
      </c>
      <c r="U628" s="366">
        <v>13</v>
      </c>
      <c r="V628" s="367">
        <v>45931</v>
      </c>
      <c r="W628" s="367"/>
      <c r="X628" s="363" t="s">
        <v>2880</v>
      </c>
      <c r="Y628" s="363" t="s">
        <v>1117</v>
      </c>
      <c r="Z628" s="363"/>
      <c r="AA628" s="363" t="s">
        <v>1112</v>
      </c>
      <c r="AB628" s="363"/>
      <c r="AC628" s="363"/>
      <c r="AD628" s="363" t="s">
        <v>304</v>
      </c>
      <c r="AE628" s="367">
        <v>45121</v>
      </c>
      <c r="AF628" s="362" t="s">
        <v>3231</v>
      </c>
      <c r="AG628" s="364">
        <v>0.26142308483224214</v>
      </c>
      <c r="AH628" s="364">
        <v>0.25086827940460982</v>
      </c>
      <c r="AI628" s="364">
        <v>0.44947029277698969</v>
      </c>
      <c r="AJ628" s="362" t="s">
        <v>181</v>
      </c>
      <c r="AK628" s="368">
        <v>20.694684606235203</v>
      </c>
      <c r="AL628" s="364">
        <v>1.5261530000000001</v>
      </c>
      <c r="AM628" s="369">
        <v>3000</v>
      </c>
      <c r="AN628" s="370">
        <v>6</v>
      </c>
      <c r="AO628" s="371" t="s">
        <v>3071</v>
      </c>
      <c r="AP628" s="371" t="s">
        <v>0</v>
      </c>
      <c r="AQ628" s="371" t="s">
        <v>306</v>
      </c>
      <c r="AR628" s="372" t="s">
        <v>0</v>
      </c>
      <c r="AS628" s="372"/>
      <c r="AT628" s="363"/>
    </row>
    <row r="629" spans="1:46" x14ac:dyDescent="0.3">
      <c r="A629" s="362" t="s">
        <v>2037</v>
      </c>
      <c r="B629" s="363" t="s">
        <v>310</v>
      </c>
      <c r="C629" s="363" t="s">
        <v>295</v>
      </c>
      <c r="D629" s="363" t="s">
        <v>778</v>
      </c>
      <c r="E629" s="363" t="s">
        <v>679</v>
      </c>
      <c r="F629" s="363" t="s">
        <v>680</v>
      </c>
      <c r="G629" s="363" t="s">
        <v>681</v>
      </c>
      <c r="H629" s="363" t="s">
        <v>3066</v>
      </c>
      <c r="I629" s="363" t="s">
        <v>688</v>
      </c>
      <c r="J629" s="363" t="s">
        <v>1111</v>
      </c>
      <c r="K629" s="363" t="s">
        <v>1115</v>
      </c>
      <c r="L629" s="364">
        <v>1466.07</v>
      </c>
      <c r="M629" s="365">
        <v>3000</v>
      </c>
      <c r="N629" s="364">
        <v>1318.23</v>
      </c>
      <c r="O629" s="363" t="s">
        <v>3233</v>
      </c>
      <c r="P629" s="363" t="s">
        <v>3068</v>
      </c>
      <c r="Q629" s="363" t="s">
        <v>300</v>
      </c>
      <c r="R629" s="363" t="s">
        <v>1091</v>
      </c>
      <c r="S629" s="363"/>
      <c r="T629" s="365">
        <v>775.88</v>
      </c>
      <c r="U629" s="366">
        <v>13</v>
      </c>
      <c r="V629" s="367">
        <v>45931</v>
      </c>
      <c r="W629" s="367"/>
      <c r="X629" s="363" t="s">
        <v>2880</v>
      </c>
      <c r="Y629" s="363" t="s">
        <v>688</v>
      </c>
      <c r="Z629" s="363"/>
      <c r="AA629" s="363" t="s">
        <v>1115</v>
      </c>
      <c r="AB629" s="363"/>
      <c r="AC629" s="363"/>
      <c r="AD629" s="363" t="s">
        <v>304</v>
      </c>
      <c r="AE629" s="367">
        <v>45121</v>
      </c>
      <c r="AF629" s="362" t="s">
        <v>3231</v>
      </c>
      <c r="AG629" s="364">
        <v>0.18733536582878871</v>
      </c>
      <c r="AH629" s="364">
        <v>0.17977180908587126</v>
      </c>
      <c r="AI629" s="364">
        <v>0.86476226032686121</v>
      </c>
      <c r="AJ629" s="362" t="s">
        <v>0</v>
      </c>
      <c r="AK629" s="368">
        <v>37.183434641038197</v>
      </c>
      <c r="AL629" s="364">
        <v>1.0938000000000001</v>
      </c>
      <c r="AM629" s="369">
        <v>3000</v>
      </c>
      <c r="AN629" s="370">
        <v>6</v>
      </c>
      <c r="AO629" s="371" t="s">
        <v>3071</v>
      </c>
      <c r="AP629" s="371" t="s">
        <v>0</v>
      </c>
      <c r="AQ629" s="371" t="s">
        <v>306</v>
      </c>
      <c r="AR629" s="372" t="s">
        <v>0</v>
      </c>
      <c r="AS629" s="372"/>
      <c r="AT629" s="363"/>
    </row>
    <row r="630" spans="1:46" x14ac:dyDescent="0.3">
      <c r="A630" s="362" t="s">
        <v>2039</v>
      </c>
      <c r="B630" s="363" t="s">
        <v>310</v>
      </c>
      <c r="C630" s="363" t="s">
        <v>295</v>
      </c>
      <c r="D630" s="363" t="s">
        <v>778</v>
      </c>
      <c r="E630" s="363" t="s">
        <v>679</v>
      </c>
      <c r="F630" s="363" t="s">
        <v>680</v>
      </c>
      <c r="G630" s="363" t="s">
        <v>681</v>
      </c>
      <c r="H630" s="363" t="s">
        <v>3066</v>
      </c>
      <c r="I630" s="363" t="s">
        <v>1117</v>
      </c>
      <c r="J630" s="363" t="s">
        <v>1111</v>
      </c>
      <c r="K630" s="363" t="s">
        <v>1115</v>
      </c>
      <c r="L630" s="364">
        <v>1944.9955954478744</v>
      </c>
      <c r="M630" s="365">
        <v>3000</v>
      </c>
      <c r="N630" s="364">
        <v>1748.8564145304699</v>
      </c>
      <c r="O630" s="363" t="s">
        <v>3234</v>
      </c>
      <c r="P630" s="363" t="s">
        <v>3068</v>
      </c>
      <c r="Q630" s="363" t="s">
        <v>300</v>
      </c>
      <c r="R630" s="363" t="s">
        <v>1091</v>
      </c>
      <c r="S630" s="363"/>
      <c r="T630" s="365">
        <v>778.79</v>
      </c>
      <c r="U630" s="366">
        <v>13</v>
      </c>
      <c r="V630" s="367">
        <v>45931</v>
      </c>
      <c r="W630" s="367"/>
      <c r="X630" s="363" t="s">
        <v>2880</v>
      </c>
      <c r="Y630" s="363" t="s">
        <v>1117</v>
      </c>
      <c r="Z630" s="363"/>
      <c r="AA630" s="363" t="s">
        <v>1115</v>
      </c>
      <c r="AB630" s="363"/>
      <c r="AC630" s="363"/>
      <c r="AD630" s="363" t="s">
        <v>304</v>
      </c>
      <c r="AE630" s="367">
        <v>45121</v>
      </c>
      <c r="AF630" s="362" t="s">
        <v>3231</v>
      </c>
      <c r="AG630" s="364">
        <v>0.23831685963887617</v>
      </c>
      <c r="AH630" s="364">
        <v>0.22869495465207346</v>
      </c>
      <c r="AI630" s="364">
        <v>1.1000988804413112</v>
      </c>
      <c r="AJ630" s="362" t="s">
        <v>181</v>
      </c>
      <c r="AK630" s="368">
        <v>24.737049533854293</v>
      </c>
      <c r="AL630" s="364">
        <v>1.3915379999999999</v>
      </c>
      <c r="AM630" s="369">
        <v>3000</v>
      </c>
      <c r="AN630" s="370">
        <v>6</v>
      </c>
      <c r="AO630" s="371" t="s">
        <v>3071</v>
      </c>
      <c r="AP630" s="371" t="s">
        <v>0</v>
      </c>
      <c r="AQ630" s="371" t="s">
        <v>306</v>
      </c>
      <c r="AR630" s="372" t="s">
        <v>0</v>
      </c>
      <c r="AS630" s="372"/>
      <c r="AT630" s="363"/>
    </row>
    <row r="631" spans="1:46" x14ac:dyDescent="0.3">
      <c r="A631" s="362" t="s">
        <v>2043</v>
      </c>
      <c r="B631" s="363" t="s">
        <v>294</v>
      </c>
      <c r="C631" s="363" t="s">
        <v>295</v>
      </c>
      <c r="D631" s="363" t="s">
        <v>778</v>
      </c>
      <c r="E631" s="363" t="s">
        <v>679</v>
      </c>
      <c r="F631" s="363" t="s">
        <v>680</v>
      </c>
      <c r="G631" s="363" t="s">
        <v>681</v>
      </c>
      <c r="H631" s="363" t="s">
        <v>3066</v>
      </c>
      <c r="I631" s="363"/>
      <c r="J631" s="363" t="s">
        <v>1116</v>
      </c>
      <c r="K631" s="363" t="s">
        <v>1112</v>
      </c>
      <c r="L631" s="364">
        <v>1047.3699194480796</v>
      </c>
      <c r="M631" s="365">
        <v>2800</v>
      </c>
      <c r="N631" s="364">
        <v>941.75</v>
      </c>
      <c r="O631" s="363" t="s">
        <v>3235</v>
      </c>
      <c r="P631" s="363" t="s">
        <v>3068</v>
      </c>
      <c r="Q631" s="363" t="s">
        <v>300</v>
      </c>
      <c r="R631" s="363" t="s">
        <v>1091</v>
      </c>
      <c r="S631" s="363"/>
      <c r="T631" s="365">
        <v>549.22</v>
      </c>
      <c r="U631" s="366">
        <v>13</v>
      </c>
      <c r="V631" s="367">
        <v>45200</v>
      </c>
      <c r="W631" s="367"/>
      <c r="X631" s="363" t="s">
        <v>2880</v>
      </c>
      <c r="Y631" s="363"/>
      <c r="Z631" s="363"/>
      <c r="AA631" s="363" t="s">
        <v>1112</v>
      </c>
      <c r="AB631" s="363"/>
      <c r="AC631" s="363"/>
      <c r="AD631" s="363" t="s">
        <v>360</v>
      </c>
      <c r="AE631" s="367"/>
      <c r="AF631" s="362"/>
      <c r="AG631" s="364">
        <v>0.12315103272867219</v>
      </c>
      <c r="AH631" s="364">
        <v>0.12833237806156175</v>
      </c>
      <c r="AI631" s="364">
        <v>0.83855552059623961</v>
      </c>
      <c r="AJ631" s="362" t="s">
        <v>0</v>
      </c>
      <c r="AK631" s="368">
        <v>38.984879614772694</v>
      </c>
      <c r="AL631" s="364">
        <v>0.74927232698977997</v>
      </c>
      <c r="AM631" s="369">
        <v>2800</v>
      </c>
      <c r="AN631" s="370">
        <v>6</v>
      </c>
      <c r="AO631" s="371" t="s">
        <v>3071</v>
      </c>
      <c r="AP631" s="371" t="s">
        <v>0</v>
      </c>
      <c r="AQ631" s="371" t="s">
        <v>306</v>
      </c>
      <c r="AR631" s="372" t="s">
        <v>0</v>
      </c>
      <c r="AS631" s="372"/>
      <c r="AT631" s="363"/>
    </row>
    <row r="632" spans="1:46" x14ac:dyDescent="0.3">
      <c r="A632" s="362" t="s">
        <v>2046</v>
      </c>
      <c r="B632" s="363" t="s">
        <v>294</v>
      </c>
      <c r="C632" s="363" t="s">
        <v>295</v>
      </c>
      <c r="D632" s="363" t="s">
        <v>778</v>
      </c>
      <c r="E632" s="363" t="s">
        <v>679</v>
      </c>
      <c r="F632" s="363" t="s">
        <v>680</v>
      </c>
      <c r="G632" s="363" t="s">
        <v>681</v>
      </c>
      <c r="H632" s="363" t="s">
        <v>3066</v>
      </c>
      <c r="I632" s="363"/>
      <c r="J632" s="363" t="s">
        <v>1116</v>
      </c>
      <c r="K632" s="363" t="s">
        <v>1115</v>
      </c>
      <c r="L632" s="364">
        <v>1593.4369547005429</v>
      </c>
      <c r="M632" s="365">
        <v>2800</v>
      </c>
      <c r="N632" s="364">
        <v>1432.75</v>
      </c>
      <c r="O632" s="363" t="s">
        <v>3236</v>
      </c>
      <c r="P632" s="363" t="s">
        <v>3068</v>
      </c>
      <c r="Q632" s="363" t="s">
        <v>300</v>
      </c>
      <c r="R632" s="363" t="s">
        <v>1091</v>
      </c>
      <c r="S632" s="363"/>
      <c r="T632" s="365">
        <v>549.22</v>
      </c>
      <c r="U632" s="366">
        <v>13</v>
      </c>
      <c r="V632" s="367">
        <v>45200</v>
      </c>
      <c r="W632" s="367"/>
      <c r="X632" s="363" t="s">
        <v>2880</v>
      </c>
      <c r="Y632" s="363"/>
      <c r="Z632" s="363"/>
      <c r="AA632" s="363" t="s">
        <v>1115</v>
      </c>
      <c r="AB632" s="363"/>
      <c r="AC632" s="363"/>
      <c r="AD632" s="363" t="s">
        <v>360</v>
      </c>
      <c r="AE632" s="367"/>
      <c r="AF632" s="362"/>
      <c r="AG632" s="364">
        <v>0.18735826083568363</v>
      </c>
      <c r="AH632" s="364">
        <v>0.19524100309817108</v>
      </c>
      <c r="AI632" s="364">
        <v>1.2757530365110294</v>
      </c>
      <c r="AJ632" s="362" t="s">
        <v>181</v>
      </c>
      <c r="AK632" s="368">
        <v>18.458853330243095</v>
      </c>
      <c r="AL632" s="364">
        <v>1.1399202829780803</v>
      </c>
      <c r="AM632" s="369">
        <v>2800</v>
      </c>
      <c r="AN632" s="370">
        <v>6</v>
      </c>
      <c r="AO632" s="371" t="s">
        <v>3071</v>
      </c>
      <c r="AP632" s="371" t="s">
        <v>0</v>
      </c>
      <c r="AQ632" s="371" t="s">
        <v>306</v>
      </c>
      <c r="AR632" s="372" t="s">
        <v>0</v>
      </c>
      <c r="AS632" s="372"/>
      <c r="AT632" s="363"/>
    </row>
    <row r="633" spans="1:46" x14ac:dyDescent="0.3">
      <c r="A633" s="362" t="s">
        <v>2050</v>
      </c>
      <c r="B633" s="363" t="s">
        <v>308</v>
      </c>
      <c r="C633" s="363" t="s">
        <v>295</v>
      </c>
      <c r="D633" s="363" t="s">
        <v>778</v>
      </c>
      <c r="E633" s="363" t="s">
        <v>679</v>
      </c>
      <c r="F633" s="363" t="s">
        <v>680</v>
      </c>
      <c r="G633" s="363" t="s">
        <v>681</v>
      </c>
      <c r="H633" s="363" t="s">
        <v>3066</v>
      </c>
      <c r="I633" s="363"/>
      <c r="J633" s="363" t="s">
        <v>1116</v>
      </c>
      <c r="K633" s="363" t="s">
        <v>1112</v>
      </c>
      <c r="L633" s="364">
        <v>1039.0287732884187</v>
      </c>
      <c r="M633" s="365">
        <v>2800</v>
      </c>
      <c r="N633" s="364">
        <v>934.25</v>
      </c>
      <c r="O633" s="363" t="s">
        <v>3235</v>
      </c>
      <c r="P633" s="363" t="s">
        <v>3068</v>
      </c>
      <c r="Q633" s="363" t="s">
        <v>300</v>
      </c>
      <c r="R633" s="363" t="s">
        <v>1091</v>
      </c>
      <c r="S633" s="363"/>
      <c r="T633" s="365">
        <v>549.22</v>
      </c>
      <c r="U633" s="366">
        <v>13</v>
      </c>
      <c r="V633" s="367">
        <v>45200</v>
      </c>
      <c r="W633" s="367"/>
      <c r="X633" s="363" t="s">
        <v>2880</v>
      </c>
      <c r="Y633" s="363"/>
      <c r="Z633" s="363"/>
      <c r="AA633" s="363" t="s">
        <v>1112</v>
      </c>
      <c r="AB633" s="363"/>
      <c r="AC633" s="363"/>
      <c r="AD633" s="363" t="s">
        <v>360</v>
      </c>
      <c r="AE633" s="367"/>
      <c r="AF633" s="362"/>
      <c r="AG633" s="364">
        <v>0.12217027058854471</v>
      </c>
      <c r="AH633" s="364">
        <v>0.12731035222088036</v>
      </c>
      <c r="AI633" s="364">
        <v>0.83187735080120717</v>
      </c>
      <c r="AJ633" s="362" t="s">
        <v>0</v>
      </c>
      <c r="AK633" s="368">
        <v>39.465710064486359</v>
      </c>
      <c r="AL633" s="364">
        <v>0.74330519935248429</v>
      </c>
      <c r="AM633" s="369">
        <v>2800</v>
      </c>
      <c r="AN633" s="370">
        <v>6</v>
      </c>
      <c r="AO633" s="371" t="s">
        <v>3071</v>
      </c>
      <c r="AP633" s="371" t="s">
        <v>0</v>
      </c>
      <c r="AQ633" s="371" t="s">
        <v>306</v>
      </c>
      <c r="AR633" s="372" t="s">
        <v>0</v>
      </c>
      <c r="AS633" s="372"/>
      <c r="AT633" s="363"/>
    </row>
    <row r="634" spans="1:46" x14ac:dyDescent="0.3">
      <c r="A634" s="362" t="s">
        <v>2053</v>
      </c>
      <c r="B634" s="363" t="s">
        <v>308</v>
      </c>
      <c r="C634" s="363" t="s">
        <v>295</v>
      </c>
      <c r="D634" s="363" t="s">
        <v>778</v>
      </c>
      <c r="E634" s="363" t="s">
        <v>679</v>
      </c>
      <c r="F634" s="363" t="s">
        <v>680</v>
      </c>
      <c r="G634" s="363" t="s">
        <v>681</v>
      </c>
      <c r="H634" s="363" t="s">
        <v>3066</v>
      </c>
      <c r="I634" s="363"/>
      <c r="J634" s="363" t="s">
        <v>1116</v>
      </c>
      <c r="K634" s="363" t="s">
        <v>1115</v>
      </c>
      <c r="L634" s="364">
        <v>1660.1661239778296</v>
      </c>
      <c r="M634" s="365">
        <v>2800</v>
      </c>
      <c r="N634" s="364">
        <v>1492.75</v>
      </c>
      <c r="O634" s="363" t="s">
        <v>3236</v>
      </c>
      <c r="P634" s="363" t="s">
        <v>3068</v>
      </c>
      <c r="Q634" s="363" t="s">
        <v>300</v>
      </c>
      <c r="R634" s="363" t="s">
        <v>1091</v>
      </c>
      <c r="S634" s="363"/>
      <c r="T634" s="365">
        <v>549.22</v>
      </c>
      <c r="U634" s="366">
        <v>13</v>
      </c>
      <c r="V634" s="367">
        <v>45200</v>
      </c>
      <c r="W634" s="367"/>
      <c r="X634" s="363" t="s">
        <v>2880</v>
      </c>
      <c r="Y634" s="363"/>
      <c r="Z634" s="363"/>
      <c r="AA634" s="363" t="s">
        <v>1115</v>
      </c>
      <c r="AB634" s="363"/>
      <c r="AC634" s="363"/>
      <c r="AD634" s="363" t="s">
        <v>360</v>
      </c>
      <c r="AE634" s="367"/>
      <c r="AF634" s="362"/>
      <c r="AG634" s="364">
        <v>0.19520435795670338</v>
      </c>
      <c r="AH634" s="364">
        <v>0.20341720982362232</v>
      </c>
      <c r="AI634" s="364">
        <v>1.329178394871289</v>
      </c>
      <c r="AJ634" s="362" t="s">
        <v>181</v>
      </c>
      <c r="AK634" s="368">
        <v>16.876428139093679</v>
      </c>
      <c r="AL634" s="364">
        <v>1.1876573040764473</v>
      </c>
      <c r="AM634" s="369">
        <v>2800</v>
      </c>
      <c r="AN634" s="370">
        <v>6</v>
      </c>
      <c r="AO634" s="371" t="s">
        <v>3071</v>
      </c>
      <c r="AP634" s="371" t="s">
        <v>0</v>
      </c>
      <c r="AQ634" s="371" t="s">
        <v>306</v>
      </c>
      <c r="AR634" s="372" t="s">
        <v>0</v>
      </c>
      <c r="AS634" s="372"/>
      <c r="AT634" s="363"/>
    </row>
    <row r="635" spans="1:46" x14ac:dyDescent="0.3">
      <c r="A635" s="362" t="s">
        <v>2055</v>
      </c>
      <c r="B635" s="363" t="s">
        <v>310</v>
      </c>
      <c r="C635" s="363" t="s">
        <v>295</v>
      </c>
      <c r="D635" s="363" t="s">
        <v>778</v>
      </c>
      <c r="E635" s="363" t="s">
        <v>679</v>
      </c>
      <c r="F635" s="363" t="s">
        <v>680</v>
      </c>
      <c r="G635" s="363" t="s">
        <v>681</v>
      </c>
      <c r="H635" s="363" t="s">
        <v>3066</v>
      </c>
      <c r="I635" s="363"/>
      <c r="J635" s="363" t="s">
        <v>1116</v>
      </c>
      <c r="K635" s="363" t="s">
        <v>1112</v>
      </c>
      <c r="L635" s="364">
        <v>1014.5614112200803</v>
      </c>
      <c r="M635" s="365">
        <v>2800</v>
      </c>
      <c r="N635" s="364">
        <v>912.25</v>
      </c>
      <c r="O635" s="363" t="s">
        <v>3235</v>
      </c>
      <c r="P635" s="363" t="s">
        <v>3068</v>
      </c>
      <c r="Q635" s="363" t="s">
        <v>300</v>
      </c>
      <c r="R635" s="363" t="s">
        <v>1091</v>
      </c>
      <c r="S635" s="363"/>
      <c r="T635" s="365">
        <v>549.22</v>
      </c>
      <c r="U635" s="366">
        <v>13</v>
      </c>
      <c r="V635" s="367">
        <v>45200</v>
      </c>
      <c r="W635" s="367"/>
      <c r="X635" s="363" t="s">
        <v>2880</v>
      </c>
      <c r="Y635" s="363"/>
      <c r="Z635" s="363"/>
      <c r="AA635" s="363" t="s">
        <v>1112</v>
      </c>
      <c r="AB635" s="363"/>
      <c r="AC635" s="363"/>
      <c r="AD635" s="363" t="s">
        <v>360</v>
      </c>
      <c r="AE635" s="367"/>
      <c r="AF635" s="362"/>
      <c r="AG635" s="364">
        <v>0.11929336831083748</v>
      </c>
      <c r="AH635" s="364">
        <v>0.12431240975488157</v>
      </c>
      <c r="AI635" s="364">
        <v>0.81228805273577853</v>
      </c>
      <c r="AJ635" s="362" t="s">
        <v>0</v>
      </c>
      <c r="AK635" s="368">
        <v>40.921756202773452</v>
      </c>
      <c r="AL635" s="364">
        <v>0.72580162494974965</v>
      </c>
      <c r="AM635" s="369">
        <v>2800</v>
      </c>
      <c r="AN635" s="370">
        <v>6</v>
      </c>
      <c r="AO635" s="371" t="s">
        <v>3071</v>
      </c>
      <c r="AP635" s="371" t="s">
        <v>0</v>
      </c>
      <c r="AQ635" s="371" t="s">
        <v>306</v>
      </c>
      <c r="AR635" s="372" t="s">
        <v>0</v>
      </c>
      <c r="AS635" s="372"/>
      <c r="AT635" s="363"/>
    </row>
    <row r="636" spans="1:46" x14ac:dyDescent="0.3">
      <c r="A636" s="362" t="s">
        <v>2059</v>
      </c>
      <c r="B636" s="363" t="s">
        <v>310</v>
      </c>
      <c r="C636" s="363" t="s">
        <v>295</v>
      </c>
      <c r="D636" s="363" t="s">
        <v>778</v>
      </c>
      <c r="E636" s="363" t="s">
        <v>679</v>
      </c>
      <c r="F636" s="363" t="s">
        <v>680</v>
      </c>
      <c r="G636" s="363" t="s">
        <v>681</v>
      </c>
      <c r="H636" s="363" t="s">
        <v>3066</v>
      </c>
      <c r="I636" s="363"/>
      <c r="J636" s="363" t="s">
        <v>1116</v>
      </c>
      <c r="K636" s="363" t="s">
        <v>1115</v>
      </c>
      <c r="L636" s="364">
        <v>1666.004926289592</v>
      </c>
      <c r="M636" s="365">
        <v>2800</v>
      </c>
      <c r="N636" s="364">
        <v>1498</v>
      </c>
      <c r="O636" s="363" t="s">
        <v>3236</v>
      </c>
      <c r="P636" s="363" t="s">
        <v>3068</v>
      </c>
      <c r="Q636" s="363" t="s">
        <v>300</v>
      </c>
      <c r="R636" s="363" t="s">
        <v>1091</v>
      </c>
      <c r="S636" s="363"/>
      <c r="T636" s="365">
        <v>549.22</v>
      </c>
      <c r="U636" s="366">
        <v>13</v>
      </c>
      <c r="V636" s="367">
        <v>45200</v>
      </c>
      <c r="W636" s="367"/>
      <c r="X636" s="363" t="s">
        <v>2880</v>
      </c>
      <c r="Y636" s="363"/>
      <c r="Z636" s="363"/>
      <c r="AA636" s="363" t="s">
        <v>1115</v>
      </c>
      <c r="AB636" s="363"/>
      <c r="AC636" s="363"/>
      <c r="AD636" s="363" t="s">
        <v>360</v>
      </c>
      <c r="AE636" s="367"/>
      <c r="AF636" s="362"/>
      <c r="AG636" s="364">
        <v>0.1958908914547926</v>
      </c>
      <c r="AH636" s="364">
        <v>0.2041326279120993</v>
      </c>
      <c r="AI636" s="364">
        <v>1.3338531137278118</v>
      </c>
      <c r="AJ636" s="362" t="s">
        <v>181</v>
      </c>
      <c r="AK636" s="368">
        <v>16.743997082281822</v>
      </c>
      <c r="AL636" s="364">
        <v>1.1918342934225545</v>
      </c>
      <c r="AM636" s="369">
        <v>2800</v>
      </c>
      <c r="AN636" s="370">
        <v>6</v>
      </c>
      <c r="AO636" s="371" t="s">
        <v>3071</v>
      </c>
      <c r="AP636" s="371" t="s">
        <v>0</v>
      </c>
      <c r="AQ636" s="371" t="s">
        <v>306</v>
      </c>
      <c r="AR636" s="372" t="s">
        <v>0</v>
      </c>
      <c r="AS636" s="372"/>
      <c r="AT636" s="363"/>
    </row>
    <row r="637" spans="1:46" x14ac:dyDescent="0.3">
      <c r="A637" s="362" t="s">
        <v>2878</v>
      </c>
      <c r="B637" s="363" t="s">
        <v>294</v>
      </c>
      <c r="C637" s="363" t="s">
        <v>295</v>
      </c>
      <c r="D637" s="363" t="s">
        <v>778</v>
      </c>
      <c r="E637" s="363" t="s">
        <v>679</v>
      </c>
      <c r="F637" s="363" t="s">
        <v>680</v>
      </c>
      <c r="G637" s="363" t="s">
        <v>681</v>
      </c>
      <c r="H637" s="363" t="s">
        <v>3066</v>
      </c>
      <c r="I637" s="363" t="s">
        <v>689</v>
      </c>
      <c r="J637" s="363" t="s">
        <v>1114</v>
      </c>
      <c r="K637" s="363"/>
      <c r="L637" s="364">
        <v>1912.85</v>
      </c>
      <c r="M637" s="365">
        <v>3000</v>
      </c>
      <c r="N637" s="364">
        <v>1719.95</v>
      </c>
      <c r="O637" s="363" t="s">
        <v>3237</v>
      </c>
      <c r="P637" s="363" t="s">
        <v>3068</v>
      </c>
      <c r="Q637" s="363" t="s">
        <v>300</v>
      </c>
      <c r="R637" s="363" t="s">
        <v>2879</v>
      </c>
      <c r="S637" s="363"/>
      <c r="T637" s="365">
        <v>3693.66</v>
      </c>
      <c r="U637" s="366">
        <v>15</v>
      </c>
      <c r="V637" s="367">
        <v>45748</v>
      </c>
      <c r="W637" s="367"/>
      <c r="X637" s="363" t="s">
        <v>3238</v>
      </c>
      <c r="Y637" s="363" t="s">
        <v>689</v>
      </c>
      <c r="Z637" s="363"/>
      <c r="AA637" s="363"/>
      <c r="AB637" s="363"/>
      <c r="AC637" s="363"/>
      <c r="AD637" s="363" t="s">
        <v>304</v>
      </c>
      <c r="AE637" s="367">
        <v>45121</v>
      </c>
      <c r="AF637" s="362" t="s">
        <v>3231</v>
      </c>
      <c r="AG637" s="364">
        <v>0.23437806156122418</v>
      </c>
      <c r="AH637" s="364">
        <v>0.22491518326234777</v>
      </c>
      <c r="AI637" s="364">
        <v>0.25</v>
      </c>
      <c r="AJ637" s="362" t="s">
        <v>0</v>
      </c>
      <c r="AK637" s="368">
        <v>179.33765123629698</v>
      </c>
      <c r="AL637" s="364">
        <v>1.36846</v>
      </c>
      <c r="AM637" s="369">
        <v>3000</v>
      </c>
      <c r="AN637" s="370">
        <v>6</v>
      </c>
      <c r="AO637" s="371" t="s">
        <v>3071</v>
      </c>
      <c r="AP637" s="371" t="s">
        <v>0</v>
      </c>
      <c r="AQ637" s="371" t="s">
        <v>2880</v>
      </c>
      <c r="AR637" s="372" t="s">
        <v>0</v>
      </c>
      <c r="AS637" s="372"/>
      <c r="AT637" s="363"/>
    </row>
    <row r="638" spans="1:46" x14ac:dyDescent="0.3">
      <c r="A638" s="362" t="s">
        <v>2881</v>
      </c>
      <c r="B638" s="363" t="s">
        <v>308</v>
      </c>
      <c r="C638" s="363" t="s">
        <v>295</v>
      </c>
      <c r="D638" s="363" t="s">
        <v>778</v>
      </c>
      <c r="E638" s="363" t="s">
        <v>679</v>
      </c>
      <c r="F638" s="363" t="s">
        <v>680</v>
      </c>
      <c r="G638" s="363" t="s">
        <v>681</v>
      </c>
      <c r="H638" s="363" t="s">
        <v>3066</v>
      </c>
      <c r="I638" s="363" t="s">
        <v>689</v>
      </c>
      <c r="J638" s="363" t="s">
        <v>1114</v>
      </c>
      <c r="K638" s="363"/>
      <c r="L638" s="364">
        <v>1977.1</v>
      </c>
      <c r="M638" s="365">
        <v>3000</v>
      </c>
      <c r="N638" s="364">
        <v>1777.82</v>
      </c>
      <c r="O638" s="363" t="s">
        <v>3237</v>
      </c>
      <c r="P638" s="363" t="s">
        <v>3068</v>
      </c>
      <c r="Q638" s="363" t="s">
        <v>300</v>
      </c>
      <c r="R638" s="363" t="s">
        <v>2879</v>
      </c>
      <c r="S638" s="363"/>
      <c r="T638" s="365">
        <v>3693.66</v>
      </c>
      <c r="U638" s="366">
        <v>15</v>
      </c>
      <c r="V638" s="367">
        <v>45748</v>
      </c>
      <c r="W638" s="367"/>
      <c r="X638" s="363" t="s">
        <v>3238</v>
      </c>
      <c r="Y638" s="363" t="s">
        <v>689</v>
      </c>
      <c r="Z638" s="363"/>
      <c r="AA638" s="363"/>
      <c r="AB638" s="363"/>
      <c r="AC638" s="363"/>
      <c r="AD638" s="363" t="s">
        <v>304</v>
      </c>
      <c r="AE638" s="367">
        <v>45121</v>
      </c>
      <c r="AF638" s="362" t="s">
        <v>3231</v>
      </c>
      <c r="AG638" s="364">
        <v>0.24225039777709451</v>
      </c>
      <c r="AH638" s="364">
        <v>0.23246967846936942</v>
      </c>
      <c r="AI638" s="364">
        <v>0.25957996880685563</v>
      </c>
      <c r="AJ638" s="362" t="s">
        <v>0</v>
      </c>
      <c r="AK638" s="368">
        <v>172.82740113078302</v>
      </c>
      <c r="AL638" s="364">
        <v>1.4146099999999999</v>
      </c>
      <c r="AM638" s="369">
        <v>3000</v>
      </c>
      <c r="AN638" s="370">
        <v>6</v>
      </c>
      <c r="AO638" s="371" t="s">
        <v>3071</v>
      </c>
      <c r="AP638" s="371" t="s">
        <v>0</v>
      </c>
      <c r="AQ638" s="371" t="s">
        <v>2880</v>
      </c>
      <c r="AR638" s="372" t="s">
        <v>0</v>
      </c>
      <c r="AS638" s="372"/>
      <c r="AT638" s="363"/>
    </row>
    <row r="639" spans="1:46" x14ac:dyDescent="0.3">
      <c r="A639" s="362" t="s">
        <v>2882</v>
      </c>
      <c r="B639" s="363" t="s">
        <v>310</v>
      </c>
      <c r="C639" s="363" t="s">
        <v>295</v>
      </c>
      <c r="D639" s="363" t="s">
        <v>778</v>
      </c>
      <c r="E639" s="363" t="s">
        <v>679</v>
      </c>
      <c r="F639" s="363" t="s">
        <v>680</v>
      </c>
      <c r="G639" s="363" t="s">
        <v>681</v>
      </c>
      <c r="H639" s="363" t="s">
        <v>3066</v>
      </c>
      <c r="I639" s="363" t="s">
        <v>689</v>
      </c>
      <c r="J639" s="363" t="s">
        <v>1114</v>
      </c>
      <c r="K639" s="363"/>
      <c r="L639" s="364">
        <v>2011.64</v>
      </c>
      <c r="M639" s="365">
        <v>3000</v>
      </c>
      <c r="N639" s="364">
        <v>1808.7781573548732</v>
      </c>
      <c r="O639" s="363" t="s">
        <v>3237</v>
      </c>
      <c r="P639" s="363" t="s">
        <v>3068</v>
      </c>
      <c r="Q639" s="363" t="s">
        <v>300</v>
      </c>
      <c r="R639" s="363" t="s">
        <v>2879</v>
      </c>
      <c r="S639" s="363"/>
      <c r="T639" s="365">
        <v>3693.66</v>
      </c>
      <c r="U639" s="366">
        <v>15</v>
      </c>
      <c r="V639" s="367">
        <v>45748</v>
      </c>
      <c r="W639" s="367"/>
      <c r="X639" s="363" t="s">
        <v>3238</v>
      </c>
      <c r="Y639" s="363" t="s">
        <v>689</v>
      </c>
      <c r="Z639" s="363"/>
      <c r="AA639" s="363"/>
      <c r="AB639" s="363"/>
      <c r="AC639" s="363"/>
      <c r="AD639" s="363" t="s">
        <v>304</v>
      </c>
      <c r="AE639" s="367">
        <v>45121</v>
      </c>
      <c r="AF639" s="362" t="s">
        <v>3231</v>
      </c>
      <c r="AG639" s="364">
        <v>0.24648240225023693</v>
      </c>
      <c r="AH639" s="364">
        <v>0.23653081821642405</v>
      </c>
      <c r="AI639" s="364">
        <v>0.26411471301866746</v>
      </c>
      <c r="AJ639" s="362" t="s">
        <v>0</v>
      </c>
      <c r="AK639" s="368">
        <v>169.49949400607966</v>
      </c>
      <c r="AL639" s="364">
        <v>1.43923</v>
      </c>
      <c r="AM639" s="369">
        <v>3000</v>
      </c>
      <c r="AN639" s="370">
        <v>6</v>
      </c>
      <c r="AO639" s="371" t="s">
        <v>3071</v>
      </c>
      <c r="AP639" s="371" t="s">
        <v>0</v>
      </c>
      <c r="AQ639" s="371" t="s">
        <v>2880</v>
      </c>
      <c r="AR639" s="372" t="s">
        <v>0</v>
      </c>
      <c r="AS639" s="372"/>
      <c r="AT639" s="363"/>
    </row>
    <row r="640" spans="1:46" x14ac:dyDescent="0.3">
      <c r="A640" s="362" t="s">
        <v>2643</v>
      </c>
      <c r="B640" s="363" t="s">
        <v>312</v>
      </c>
      <c r="C640" s="363" t="s">
        <v>295</v>
      </c>
      <c r="D640" s="363" t="s">
        <v>778</v>
      </c>
      <c r="E640" s="363" t="s">
        <v>679</v>
      </c>
      <c r="F640" s="363" t="s">
        <v>690</v>
      </c>
      <c r="G640" s="363" t="s">
        <v>691</v>
      </c>
      <c r="H640" s="363" t="s">
        <v>3066</v>
      </c>
      <c r="I640" s="363" t="s">
        <v>1713</v>
      </c>
      <c r="J640" s="363" t="s">
        <v>693</v>
      </c>
      <c r="K640" s="363"/>
      <c r="L640" s="364">
        <v>191</v>
      </c>
      <c r="M640" s="365">
        <v>800</v>
      </c>
      <c r="N640" s="364">
        <v>171.2927243</v>
      </c>
      <c r="O640" s="363" t="s">
        <v>3239</v>
      </c>
      <c r="P640" s="363" t="s">
        <v>3068</v>
      </c>
      <c r="Q640" s="363" t="s">
        <v>300</v>
      </c>
      <c r="R640" s="363" t="s">
        <v>1091</v>
      </c>
      <c r="S640" s="363"/>
      <c r="T640" s="365">
        <v>59</v>
      </c>
      <c r="U640" s="366">
        <v>14</v>
      </c>
      <c r="V640" s="367">
        <v>45200</v>
      </c>
      <c r="W640" s="367"/>
      <c r="X640" s="363" t="s">
        <v>2862</v>
      </c>
      <c r="Y640" s="363" t="s">
        <v>692</v>
      </c>
      <c r="Z640" s="363"/>
      <c r="AA640" s="363"/>
      <c r="AB640" s="363"/>
      <c r="AC640" s="363"/>
      <c r="AD640" s="363" t="s">
        <v>304</v>
      </c>
      <c r="AE640" s="367">
        <v>45125</v>
      </c>
      <c r="AF640" s="362" t="s">
        <v>3240</v>
      </c>
      <c r="AG640" s="364">
        <v>3.1386999999999998E-2</v>
      </c>
      <c r="AH640" s="364">
        <v>0.02</v>
      </c>
      <c r="AI640" s="364">
        <v>4.41</v>
      </c>
      <c r="AJ640" s="362" t="s">
        <v>181</v>
      </c>
      <c r="AK640" s="368">
        <v>-83.73</v>
      </c>
      <c r="AL640" s="364">
        <v>0.12642857142857142</v>
      </c>
      <c r="AM640" s="369">
        <v>800</v>
      </c>
      <c r="AN640" s="370">
        <v>2</v>
      </c>
      <c r="AO640" s="371" t="s">
        <v>3071</v>
      </c>
      <c r="AP640" s="371" t="s">
        <v>0</v>
      </c>
      <c r="AQ640" s="371" t="s">
        <v>306</v>
      </c>
      <c r="AR640" s="372" t="s">
        <v>0</v>
      </c>
      <c r="AS640" s="372"/>
      <c r="AT640" s="363"/>
    </row>
    <row r="641" spans="1:46" x14ac:dyDescent="0.3">
      <c r="A641" s="362" t="s">
        <v>2645</v>
      </c>
      <c r="B641" s="363" t="s">
        <v>312</v>
      </c>
      <c r="C641" s="363" t="s">
        <v>295</v>
      </c>
      <c r="D641" s="363" t="s">
        <v>778</v>
      </c>
      <c r="E641" s="363" t="s">
        <v>679</v>
      </c>
      <c r="F641" s="363" t="s">
        <v>690</v>
      </c>
      <c r="G641" s="363" t="s">
        <v>691</v>
      </c>
      <c r="H641" s="363" t="s">
        <v>3066</v>
      </c>
      <c r="I641" s="363" t="s">
        <v>1713</v>
      </c>
      <c r="J641" s="363" t="s">
        <v>694</v>
      </c>
      <c r="K641" s="363"/>
      <c r="L641" s="364">
        <v>121</v>
      </c>
      <c r="M641" s="365">
        <v>800</v>
      </c>
      <c r="N641" s="364">
        <v>108.4482062</v>
      </c>
      <c r="O641" s="363" t="s">
        <v>3241</v>
      </c>
      <c r="P641" s="363" t="s">
        <v>3068</v>
      </c>
      <c r="Q641" s="363" t="s">
        <v>300</v>
      </c>
      <c r="R641" s="363" t="s">
        <v>1091</v>
      </c>
      <c r="S641" s="363"/>
      <c r="T641" s="365">
        <v>59</v>
      </c>
      <c r="U641" s="366">
        <v>14</v>
      </c>
      <c r="V641" s="367">
        <v>45200</v>
      </c>
      <c r="W641" s="367"/>
      <c r="X641" s="363" t="s">
        <v>2862</v>
      </c>
      <c r="Y641" s="363" t="s">
        <v>692</v>
      </c>
      <c r="Z641" s="363"/>
      <c r="AA641" s="363"/>
      <c r="AB641" s="363"/>
      <c r="AC641" s="363"/>
      <c r="AD641" s="363" t="s">
        <v>304</v>
      </c>
      <c r="AE641" s="367">
        <v>45125</v>
      </c>
      <c r="AF641" s="362" t="s">
        <v>3240</v>
      </c>
      <c r="AG641" s="364">
        <v>1.9845000000000002E-2</v>
      </c>
      <c r="AH641" s="364">
        <v>0.01</v>
      </c>
      <c r="AI641" s="364">
        <v>4.07</v>
      </c>
      <c r="AJ641" s="362" t="s">
        <v>181</v>
      </c>
      <c r="AK641" s="368">
        <v>-131.49</v>
      </c>
      <c r="AL641" s="364">
        <v>0.10071428571428571</v>
      </c>
      <c r="AM641" s="369">
        <v>800</v>
      </c>
      <c r="AN641" s="370">
        <v>2</v>
      </c>
      <c r="AO641" s="371" t="s">
        <v>3071</v>
      </c>
      <c r="AP641" s="371" t="s">
        <v>0</v>
      </c>
      <c r="AQ641" s="371" t="s">
        <v>306</v>
      </c>
      <c r="AR641" s="372" t="s">
        <v>0</v>
      </c>
      <c r="AS641" s="372"/>
      <c r="AT641" s="363"/>
    </row>
    <row r="642" spans="1:46" x14ac:dyDescent="0.3">
      <c r="A642" s="362" t="s">
        <v>2646</v>
      </c>
      <c r="B642" s="363" t="s">
        <v>312</v>
      </c>
      <c r="C642" s="363" t="s">
        <v>295</v>
      </c>
      <c r="D642" s="363" t="s">
        <v>778</v>
      </c>
      <c r="E642" s="363" t="s">
        <v>679</v>
      </c>
      <c r="F642" s="363" t="s">
        <v>690</v>
      </c>
      <c r="G642" s="363" t="s">
        <v>691</v>
      </c>
      <c r="H642" s="363" t="s">
        <v>3066</v>
      </c>
      <c r="I642" s="363" t="s">
        <v>1713</v>
      </c>
      <c r="J642" s="363" t="s">
        <v>695</v>
      </c>
      <c r="K642" s="363"/>
      <c r="L642" s="364">
        <v>66</v>
      </c>
      <c r="M642" s="365">
        <v>800</v>
      </c>
      <c r="N642" s="364">
        <v>59.52371445</v>
      </c>
      <c r="O642" s="363" t="s">
        <v>3242</v>
      </c>
      <c r="P642" s="363" t="s">
        <v>3068</v>
      </c>
      <c r="Q642" s="363" t="s">
        <v>300</v>
      </c>
      <c r="R642" s="363" t="s">
        <v>1091</v>
      </c>
      <c r="S642" s="363"/>
      <c r="T642" s="365">
        <v>59</v>
      </c>
      <c r="U642" s="366">
        <v>14</v>
      </c>
      <c r="V642" s="367">
        <v>45200</v>
      </c>
      <c r="W642" s="367"/>
      <c r="X642" s="363" t="s">
        <v>2862</v>
      </c>
      <c r="Y642" s="363" t="s">
        <v>692</v>
      </c>
      <c r="Z642" s="363"/>
      <c r="AA642" s="363"/>
      <c r="AB642" s="363"/>
      <c r="AC642" s="363"/>
      <c r="AD642" s="363" t="s">
        <v>304</v>
      </c>
      <c r="AE642" s="367">
        <v>45125</v>
      </c>
      <c r="AF642" s="362" t="s">
        <v>3240</v>
      </c>
      <c r="AG642" s="364">
        <v>1.0859000000000001E-2</v>
      </c>
      <c r="AH642" s="364">
        <v>0.01</v>
      </c>
      <c r="AI642" s="364">
        <v>3.88</v>
      </c>
      <c r="AJ642" s="362" t="s">
        <v>181</v>
      </c>
      <c r="AK642" s="368">
        <v>-245.96</v>
      </c>
      <c r="AL642" s="364">
        <v>8.9285714285714288E-2</v>
      </c>
      <c r="AM642" s="369">
        <v>800</v>
      </c>
      <c r="AN642" s="370">
        <v>2</v>
      </c>
      <c r="AO642" s="371" t="s">
        <v>3071</v>
      </c>
      <c r="AP642" s="371" t="s">
        <v>0</v>
      </c>
      <c r="AQ642" s="371" t="s">
        <v>306</v>
      </c>
      <c r="AR642" s="372" t="s">
        <v>0</v>
      </c>
      <c r="AS642" s="372"/>
      <c r="AT642" s="363"/>
    </row>
    <row r="643" spans="1:46" x14ac:dyDescent="0.3">
      <c r="A643" s="362" t="s">
        <v>2647</v>
      </c>
      <c r="B643" s="363" t="s">
        <v>312</v>
      </c>
      <c r="C643" s="363" t="s">
        <v>295</v>
      </c>
      <c r="D643" s="363" t="s">
        <v>778</v>
      </c>
      <c r="E643" s="363" t="s">
        <v>679</v>
      </c>
      <c r="F643" s="363" t="s">
        <v>690</v>
      </c>
      <c r="G643" s="363" t="s">
        <v>691</v>
      </c>
      <c r="H643" s="363" t="s">
        <v>3066</v>
      </c>
      <c r="I643" s="363" t="s">
        <v>1713</v>
      </c>
      <c r="J643" s="363" t="s">
        <v>1721</v>
      </c>
      <c r="K643" s="363"/>
      <c r="L643" s="364">
        <v>133</v>
      </c>
      <c r="M643" s="365">
        <v>800</v>
      </c>
      <c r="N643" s="364">
        <v>119.98887499999999</v>
      </c>
      <c r="O643" s="363" t="s">
        <v>3243</v>
      </c>
      <c r="P643" s="363" t="s">
        <v>3068</v>
      </c>
      <c r="Q643" s="363" t="s">
        <v>300</v>
      </c>
      <c r="R643" s="363" t="s">
        <v>1091</v>
      </c>
      <c r="S643" s="363"/>
      <c r="T643" s="365">
        <v>59</v>
      </c>
      <c r="U643" s="366">
        <v>14</v>
      </c>
      <c r="V643" s="367">
        <v>45200</v>
      </c>
      <c r="W643" s="367"/>
      <c r="X643" s="363" t="s">
        <v>2862</v>
      </c>
      <c r="Y643" s="363" t="s">
        <v>692</v>
      </c>
      <c r="Z643" s="363"/>
      <c r="AA643" s="363"/>
      <c r="AB643" s="363"/>
      <c r="AC643" s="363"/>
      <c r="AD643" s="363" t="s">
        <v>304</v>
      </c>
      <c r="AE643" s="367">
        <v>45125</v>
      </c>
      <c r="AF643" s="362" t="s">
        <v>3240</v>
      </c>
      <c r="AG643" s="364">
        <v>2.1964999999999998E-2</v>
      </c>
      <c r="AH643" s="364">
        <v>0.01</v>
      </c>
      <c r="AI643" s="364">
        <v>4.16</v>
      </c>
      <c r="AJ643" s="362" t="s">
        <v>181</v>
      </c>
      <c r="AK643" s="368">
        <v>-120.54</v>
      </c>
      <c r="AL643" s="364">
        <v>0.10928571428571429</v>
      </c>
      <c r="AM643" s="369">
        <v>800</v>
      </c>
      <c r="AN643" s="370">
        <v>2</v>
      </c>
      <c r="AO643" s="371" t="s">
        <v>3071</v>
      </c>
      <c r="AP643" s="371" t="s">
        <v>0</v>
      </c>
      <c r="AQ643" s="371" t="s">
        <v>306</v>
      </c>
      <c r="AR643" s="372" t="s">
        <v>0</v>
      </c>
      <c r="AS643" s="372"/>
      <c r="AT643" s="363"/>
    </row>
    <row r="644" spans="1:46" x14ac:dyDescent="0.3">
      <c r="A644" s="362" t="s">
        <v>2648</v>
      </c>
      <c r="B644" s="363" t="s">
        <v>312</v>
      </c>
      <c r="C644" s="363" t="s">
        <v>295</v>
      </c>
      <c r="D644" s="363" t="s">
        <v>778</v>
      </c>
      <c r="E644" s="363" t="s">
        <v>679</v>
      </c>
      <c r="F644" s="363" t="s">
        <v>690</v>
      </c>
      <c r="G644" s="363" t="s">
        <v>691</v>
      </c>
      <c r="H644" s="363" t="s">
        <v>3066</v>
      </c>
      <c r="I644" s="363" t="s">
        <v>1713</v>
      </c>
      <c r="J644" s="363" t="s">
        <v>1721</v>
      </c>
      <c r="K644" s="363" t="s">
        <v>1120</v>
      </c>
      <c r="L644" s="364">
        <v>133</v>
      </c>
      <c r="M644" s="365">
        <v>800</v>
      </c>
      <c r="N644" s="364">
        <v>119.98887499999999</v>
      </c>
      <c r="O644" s="363" t="s">
        <v>3244</v>
      </c>
      <c r="P644" s="363" t="s">
        <v>3068</v>
      </c>
      <c r="Q644" s="363" t="s">
        <v>300</v>
      </c>
      <c r="R644" s="363" t="s">
        <v>1091</v>
      </c>
      <c r="S644" s="363" t="s">
        <v>1120</v>
      </c>
      <c r="T644" s="365">
        <v>59</v>
      </c>
      <c r="U644" s="366">
        <v>14</v>
      </c>
      <c r="V644" s="367">
        <v>45200</v>
      </c>
      <c r="W644" s="367"/>
      <c r="X644" s="363" t="s">
        <v>2862</v>
      </c>
      <c r="Y644" s="363" t="s">
        <v>692</v>
      </c>
      <c r="Z644" s="363"/>
      <c r="AA644" s="363"/>
      <c r="AB644" s="363"/>
      <c r="AC644" s="363"/>
      <c r="AD644" s="363" t="s">
        <v>304</v>
      </c>
      <c r="AE644" s="367">
        <v>45125</v>
      </c>
      <c r="AF644" s="362" t="s">
        <v>3240</v>
      </c>
      <c r="AG644" s="364">
        <v>2.1964999999999998E-2</v>
      </c>
      <c r="AH644" s="364">
        <v>0.01</v>
      </c>
      <c r="AI644" s="364">
        <v>4.16</v>
      </c>
      <c r="AJ644" s="362" t="s">
        <v>181</v>
      </c>
      <c r="AK644" s="368">
        <v>-120.54</v>
      </c>
      <c r="AL644" s="364">
        <v>0.10928571428571429</v>
      </c>
      <c r="AM644" s="369">
        <v>800</v>
      </c>
      <c r="AN644" s="370">
        <v>2</v>
      </c>
      <c r="AO644" s="371" t="s">
        <v>3071</v>
      </c>
      <c r="AP644" s="371" t="s">
        <v>0</v>
      </c>
      <c r="AQ644" s="371" t="s">
        <v>306</v>
      </c>
      <c r="AR644" s="372" t="s">
        <v>0</v>
      </c>
      <c r="AS644" s="372"/>
      <c r="AT644" s="363"/>
    </row>
    <row r="645" spans="1:46" x14ac:dyDescent="0.3">
      <c r="A645" s="362" t="s">
        <v>2649</v>
      </c>
      <c r="B645" s="363" t="s">
        <v>312</v>
      </c>
      <c r="C645" s="363" t="s">
        <v>295</v>
      </c>
      <c r="D645" s="363" t="s">
        <v>778</v>
      </c>
      <c r="E645" s="363" t="s">
        <v>679</v>
      </c>
      <c r="F645" s="363" t="s">
        <v>690</v>
      </c>
      <c r="G645" s="363" t="s">
        <v>691</v>
      </c>
      <c r="H645" s="363" t="s">
        <v>3245</v>
      </c>
      <c r="I645" s="363" t="s">
        <v>692</v>
      </c>
      <c r="J645" s="363" t="s">
        <v>693</v>
      </c>
      <c r="K645" s="363"/>
      <c r="L645" s="364">
        <v>1299</v>
      </c>
      <c r="M645" s="365">
        <v>800</v>
      </c>
      <c r="N645" s="364">
        <v>1167.8367679999999</v>
      </c>
      <c r="O645" s="363" t="s">
        <v>3246</v>
      </c>
      <c r="P645" s="363" t="s">
        <v>3068</v>
      </c>
      <c r="Q645" s="363" t="s">
        <v>300</v>
      </c>
      <c r="R645" s="363" t="s">
        <v>1544</v>
      </c>
      <c r="S645" s="363"/>
      <c r="T645" s="365">
        <v>426.57</v>
      </c>
      <c r="U645" s="366">
        <v>11</v>
      </c>
      <c r="V645" s="367">
        <v>45200</v>
      </c>
      <c r="W645" s="367"/>
      <c r="X645" s="363" t="s">
        <v>2862</v>
      </c>
      <c r="Y645" s="363" t="s">
        <v>692</v>
      </c>
      <c r="Z645" s="363"/>
      <c r="AA645" s="363"/>
      <c r="AB645" s="363"/>
      <c r="AC645" s="363"/>
      <c r="AD645" s="363" t="s">
        <v>304</v>
      </c>
      <c r="AE645" s="367">
        <v>45125</v>
      </c>
      <c r="AF645" s="362" t="s">
        <v>3240</v>
      </c>
      <c r="AG645" s="364">
        <v>0.13</v>
      </c>
      <c r="AH645" s="364">
        <v>0.12</v>
      </c>
      <c r="AI645" s="364">
        <v>2.97</v>
      </c>
      <c r="AJ645" s="362" t="s">
        <v>181</v>
      </c>
      <c r="AK645" s="368">
        <v>-133.25</v>
      </c>
      <c r="AL645" s="364">
        <v>1.0981818181818181</v>
      </c>
      <c r="AM645" s="369">
        <v>800</v>
      </c>
      <c r="AN645" s="370">
        <v>2</v>
      </c>
      <c r="AO645" s="371" t="s">
        <v>3071</v>
      </c>
      <c r="AP645" s="371" t="s">
        <v>0</v>
      </c>
      <c r="AQ645" s="371" t="s">
        <v>306</v>
      </c>
      <c r="AR645" s="372" t="s">
        <v>0</v>
      </c>
      <c r="AS645" s="372"/>
      <c r="AT645" s="363"/>
    </row>
    <row r="646" spans="1:46" x14ac:dyDescent="0.3">
      <c r="A646" s="362" t="s">
        <v>2650</v>
      </c>
      <c r="B646" s="363" t="s">
        <v>312</v>
      </c>
      <c r="C646" s="363" t="s">
        <v>295</v>
      </c>
      <c r="D646" s="363" t="s">
        <v>778</v>
      </c>
      <c r="E646" s="363" t="s">
        <v>679</v>
      </c>
      <c r="F646" s="363" t="s">
        <v>690</v>
      </c>
      <c r="G646" s="363" t="s">
        <v>691</v>
      </c>
      <c r="H646" s="363" t="s">
        <v>3245</v>
      </c>
      <c r="I646" s="363" t="s">
        <v>692</v>
      </c>
      <c r="J646" s="363" t="s">
        <v>694</v>
      </c>
      <c r="K646" s="363"/>
      <c r="L646" s="364">
        <v>476</v>
      </c>
      <c r="M646" s="365">
        <v>800</v>
      </c>
      <c r="N646" s="364">
        <v>427.55618679999998</v>
      </c>
      <c r="O646" s="363" t="s">
        <v>3247</v>
      </c>
      <c r="P646" s="363" t="s">
        <v>3068</v>
      </c>
      <c r="Q646" s="363" t="s">
        <v>300</v>
      </c>
      <c r="R646" s="363" t="s">
        <v>1544</v>
      </c>
      <c r="S646" s="363"/>
      <c r="T646" s="365">
        <v>426.57</v>
      </c>
      <c r="U646" s="366">
        <v>11</v>
      </c>
      <c r="V646" s="367">
        <v>45200</v>
      </c>
      <c r="W646" s="367"/>
      <c r="X646" s="363" t="s">
        <v>2862</v>
      </c>
      <c r="Y646" s="363" t="s">
        <v>692</v>
      </c>
      <c r="Z646" s="363"/>
      <c r="AA646" s="363"/>
      <c r="AB646" s="363"/>
      <c r="AC646" s="363"/>
      <c r="AD646" s="363" t="s">
        <v>304</v>
      </c>
      <c r="AE646" s="367">
        <v>45125</v>
      </c>
      <c r="AF646" s="362" t="s">
        <v>3240</v>
      </c>
      <c r="AG646" s="364">
        <v>0.05</v>
      </c>
      <c r="AH646" s="364">
        <v>0.04</v>
      </c>
      <c r="AI646" s="364">
        <v>2.74</v>
      </c>
      <c r="AJ646" s="362" t="s">
        <v>181</v>
      </c>
      <c r="AK646" s="368">
        <v>-362.34</v>
      </c>
      <c r="AL646" s="364">
        <v>0.7063636363636363</v>
      </c>
      <c r="AM646" s="369">
        <v>800</v>
      </c>
      <c r="AN646" s="370">
        <v>2</v>
      </c>
      <c r="AO646" s="371" t="s">
        <v>3071</v>
      </c>
      <c r="AP646" s="371" t="s">
        <v>0</v>
      </c>
      <c r="AQ646" s="371" t="s">
        <v>306</v>
      </c>
      <c r="AR646" s="372" t="s">
        <v>0</v>
      </c>
      <c r="AS646" s="372"/>
      <c r="AT646" s="363"/>
    </row>
    <row r="647" spans="1:46" x14ac:dyDescent="0.3">
      <c r="A647" s="362" t="s">
        <v>2651</v>
      </c>
      <c r="B647" s="363" t="s">
        <v>312</v>
      </c>
      <c r="C647" s="363" t="s">
        <v>295</v>
      </c>
      <c r="D647" s="363" t="s">
        <v>778</v>
      </c>
      <c r="E647" s="363" t="s">
        <v>679</v>
      </c>
      <c r="F647" s="363" t="s">
        <v>690</v>
      </c>
      <c r="G647" s="363" t="s">
        <v>691</v>
      </c>
      <c r="H647" s="363" t="s">
        <v>3245</v>
      </c>
      <c r="I647" s="363" t="s">
        <v>692</v>
      </c>
      <c r="J647" s="363" t="s">
        <v>695</v>
      </c>
      <c r="K647" s="363"/>
      <c r="L647" s="364">
        <v>895</v>
      </c>
      <c r="M647" s="365">
        <v>800</v>
      </c>
      <c r="N647" s="364">
        <v>804.3710638</v>
      </c>
      <c r="O647" s="363" t="s">
        <v>3248</v>
      </c>
      <c r="P647" s="363" t="s">
        <v>3068</v>
      </c>
      <c r="Q647" s="363" t="s">
        <v>300</v>
      </c>
      <c r="R647" s="363" t="s">
        <v>1544</v>
      </c>
      <c r="S647" s="363"/>
      <c r="T647" s="365">
        <v>426.57</v>
      </c>
      <c r="U647" s="366">
        <v>11</v>
      </c>
      <c r="V647" s="367">
        <v>45200</v>
      </c>
      <c r="W647" s="367"/>
      <c r="X647" s="363" t="s">
        <v>2862</v>
      </c>
      <c r="Y647" s="363" t="s">
        <v>692</v>
      </c>
      <c r="Z647" s="363"/>
      <c r="AA647" s="363"/>
      <c r="AB647" s="363"/>
      <c r="AC647" s="363"/>
      <c r="AD647" s="363" t="s">
        <v>304</v>
      </c>
      <c r="AE647" s="367">
        <v>45125</v>
      </c>
      <c r="AF647" s="362" t="s">
        <v>3240</v>
      </c>
      <c r="AG647" s="364">
        <v>0.09</v>
      </c>
      <c r="AH647" s="364">
        <v>0.08</v>
      </c>
      <c r="AI647" s="364">
        <v>2.87</v>
      </c>
      <c r="AJ647" s="362" t="s">
        <v>181</v>
      </c>
      <c r="AK647" s="368">
        <v>-194.43</v>
      </c>
      <c r="AL647" s="364">
        <v>0.93454545454545446</v>
      </c>
      <c r="AM647" s="369">
        <v>800</v>
      </c>
      <c r="AN647" s="370">
        <v>2</v>
      </c>
      <c r="AO647" s="371" t="s">
        <v>3071</v>
      </c>
      <c r="AP647" s="371" t="s">
        <v>0</v>
      </c>
      <c r="AQ647" s="371" t="s">
        <v>306</v>
      </c>
      <c r="AR647" s="372" t="s">
        <v>0</v>
      </c>
      <c r="AS647" s="372"/>
      <c r="AT647" s="363"/>
    </row>
    <row r="648" spans="1:46" x14ac:dyDescent="0.3">
      <c r="A648" s="362" t="s">
        <v>2652</v>
      </c>
      <c r="B648" s="363" t="s">
        <v>312</v>
      </c>
      <c r="C648" s="363" t="s">
        <v>295</v>
      </c>
      <c r="D648" s="363" t="s">
        <v>778</v>
      </c>
      <c r="E648" s="363" t="s">
        <v>679</v>
      </c>
      <c r="F648" s="363" t="s">
        <v>690</v>
      </c>
      <c r="G648" s="363" t="s">
        <v>691</v>
      </c>
      <c r="H648" s="363" t="s">
        <v>3245</v>
      </c>
      <c r="I648" s="363" t="s">
        <v>692</v>
      </c>
      <c r="J648" s="363" t="s">
        <v>696</v>
      </c>
      <c r="K648" s="363"/>
      <c r="L648" s="364">
        <v>71</v>
      </c>
      <c r="M648" s="365">
        <v>800</v>
      </c>
      <c r="N648" s="364">
        <v>64.090482460000004</v>
      </c>
      <c r="O648" s="363" t="s">
        <v>3249</v>
      </c>
      <c r="P648" s="363" t="s">
        <v>3068</v>
      </c>
      <c r="Q648" s="363" t="s">
        <v>300</v>
      </c>
      <c r="R648" s="363" t="s">
        <v>1544</v>
      </c>
      <c r="S648" s="363"/>
      <c r="T648" s="365">
        <v>426.57</v>
      </c>
      <c r="U648" s="366">
        <v>11</v>
      </c>
      <c r="V648" s="367">
        <v>45200</v>
      </c>
      <c r="W648" s="367"/>
      <c r="X648" s="363" t="s">
        <v>2862</v>
      </c>
      <c r="Y648" s="363" t="s">
        <v>692</v>
      </c>
      <c r="Z648" s="363"/>
      <c r="AA648" s="363"/>
      <c r="AB648" s="363"/>
      <c r="AC648" s="363"/>
      <c r="AD648" s="363" t="s">
        <v>304</v>
      </c>
      <c r="AE648" s="367">
        <v>45125</v>
      </c>
      <c r="AF648" s="362" t="s">
        <v>3240</v>
      </c>
      <c r="AG648" s="364">
        <v>0.01</v>
      </c>
      <c r="AH648" s="364">
        <v>0.01</v>
      </c>
      <c r="AI648" s="364">
        <v>2.64</v>
      </c>
      <c r="AJ648" s="362" t="s">
        <v>181</v>
      </c>
      <c r="AK648" s="368">
        <v>-2431.02</v>
      </c>
      <c r="AL648" s="364">
        <v>0.54181818181818187</v>
      </c>
      <c r="AM648" s="369">
        <v>800</v>
      </c>
      <c r="AN648" s="370">
        <v>2</v>
      </c>
      <c r="AO648" s="371" t="s">
        <v>3071</v>
      </c>
      <c r="AP648" s="371" t="s">
        <v>0</v>
      </c>
      <c r="AQ648" s="371" t="s">
        <v>306</v>
      </c>
      <c r="AR648" s="372" t="s">
        <v>0</v>
      </c>
      <c r="AS648" s="372"/>
      <c r="AT648" s="363"/>
    </row>
    <row r="649" spans="1:46" x14ac:dyDescent="0.3">
      <c r="A649" s="362" t="s">
        <v>2653</v>
      </c>
      <c r="B649" s="363" t="s">
        <v>312</v>
      </c>
      <c r="C649" s="363" t="s">
        <v>295</v>
      </c>
      <c r="D649" s="363" t="s">
        <v>778</v>
      </c>
      <c r="E649" s="363" t="s">
        <v>679</v>
      </c>
      <c r="F649" s="363" t="s">
        <v>690</v>
      </c>
      <c r="G649" s="363" t="s">
        <v>691</v>
      </c>
      <c r="H649" s="363" t="s">
        <v>3066</v>
      </c>
      <c r="I649" s="363" t="s">
        <v>1745</v>
      </c>
      <c r="J649" s="363" t="s">
        <v>693</v>
      </c>
      <c r="K649" s="363"/>
      <c r="L649" s="364">
        <v>54.302790827601591</v>
      </c>
      <c r="M649" s="365">
        <v>800</v>
      </c>
      <c r="N649" s="364">
        <v>48.82</v>
      </c>
      <c r="O649" s="363" t="s">
        <v>3250</v>
      </c>
      <c r="P649" s="363" t="s">
        <v>3068</v>
      </c>
      <c r="Q649" s="363" t="s">
        <v>300</v>
      </c>
      <c r="R649" s="363" t="s">
        <v>1091</v>
      </c>
      <c r="S649" s="363"/>
      <c r="T649" s="365">
        <v>45</v>
      </c>
      <c r="U649" s="366">
        <v>14</v>
      </c>
      <c r="V649" s="367">
        <v>45200</v>
      </c>
      <c r="W649" s="367"/>
      <c r="X649" s="363" t="s">
        <v>2862</v>
      </c>
      <c r="Y649" s="363" t="s">
        <v>692</v>
      </c>
      <c r="Z649" s="363"/>
      <c r="AA649" s="363"/>
      <c r="AB649" s="363"/>
      <c r="AC649" s="363"/>
      <c r="AD649" s="363" t="s">
        <v>360</v>
      </c>
      <c r="AE649" s="367"/>
      <c r="AF649" s="362"/>
      <c r="AG649" s="364">
        <v>5.1267493205157518E-3</v>
      </c>
      <c r="AH649" s="364">
        <v>5.3455029227740258E-3</v>
      </c>
      <c r="AI649" s="364">
        <v>0.32928957738578063</v>
      </c>
      <c r="AJ649" s="362" t="s">
        <v>0</v>
      </c>
      <c r="AK649" s="368">
        <v>72.571711472309758</v>
      </c>
      <c r="AL649" s="364">
        <v>3.6072568192621092E-2</v>
      </c>
      <c r="AM649" s="369">
        <v>800</v>
      </c>
      <c r="AN649" s="370">
        <v>2</v>
      </c>
      <c r="AO649" s="371" t="s">
        <v>3071</v>
      </c>
      <c r="AP649" s="371" t="s">
        <v>0</v>
      </c>
      <c r="AQ649" s="371" t="s">
        <v>306</v>
      </c>
      <c r="AR649" s="372" t="s">
        <v>0</v>
      </c>
      <c r="AS649" s="372"/>
      <c r="AT649" s="363"/>
    </row>
    <row r="650" spans="1:46" x14ac:dyDescent="0.3">
      <c r="A650" s="362" t="s">
        <v>2654</v>
      </c>
      <c r="B650" s="363" t="s">
        <v>312</v>
      </c>
      <c r="C650" s="363" t="s">
        <v>295</v>
      </c>
      <c r="D650" s="363" t="s">
        <v>778</v>
      </c>
      <c r="E650" s="363" t="s">
        <v>679</v>
      </c>
      <c r="F650" s="363" t="s">
        <v>690</v>
      </c>
      <c r="G650" s="363" t="s">
        <v>691</v>
      </c>
      <c r="H650" s="363" t="s">
        <v>3066</v>
      </c>
      <c r="I650" s="363" t="s">
        <v>1745</v>
      </c>
      <c r="J650" s="363" t="s">
        <v>695</v>
      </c>
      <c r="K650" s="363"/>
      <c r="L650" s="364">
        <v>41.433407585582941</v>
      </c>
      <c r="M650" s="365">
        <v>800</v>
      </c>
      <c r="N650" s="364">
        <v>37.25</v>
      </c>
      <c r="O650" s="363" t="s">
        <v>3251</v>
      </c>
      <c r="P650" s="363" t="s">
        <v>3068</v>
      </c>
      <c r="Q650" s="363" t="s">
        <v>300</v>
      </c>
      <c r="R650" s="363" t="s">
        <v>1091</v>
      </c>
      <c r="S650" s="363"/>
      <c r="T650" s="365">
        <v>45</v>
      </c>
      <c r="U650" s="366">
        <v>14</v>
      </c>
      <c r="V650" s="367">
        <v>45200</v>
      </c>
      <c r="W650" s="367"/>
      <c r="X650" s="363" t="s">
        <v>2862</v>
      </c>
      <c r="Y650" s="363" t="s">
        <v>692</v>
      </c>
      <c r="Z650" s="363"/>
      <c r="AA650" s="363"/>
      <c r="AB650" s="363"/>
      <c r="AC650" s="363"/>
      <c r="AD650" s="363" t="s">
        <v>360</v>
      </c>
      <c r="AE650" s="367"/>
      <c r="AF650" s="362"/>
      <c r="AG650" s="364">
        <v>3.9117454360756195E-3</v>
      </c>
      <c r="AH650" s="364">
        <v>4.0786559580772734E-3</v>
      </c>
      <c r="AI650" s="364">
        <v>0.25125024083613945</v>
      </c>
      <c r="AJ650" s="362" t="s">
        <v>0</v>
      </c>
      <c r="AK650" s="368">
        <v>100.52534235057315</v>
      </c>
      <c r="AL650" s="364">
        <v>2.7523620753280131E-2</v>
      </c>
      <c r="AM650" s="369">
        <v>800</v>
      </c>
      <c r="AN650" s="370">
        <v>2</v>
      </c>
      <c r="AO650" s="371" t="s">
        <v>3071</v>
      </c>
      <c r="AP650" s="371" t="s">
        <v>0</v>
      </c>
      <c r="AQ650" s="371" t="s">
        <v>306</v>
      </c>
      <c r="AR650" s="372" t="s">
        <v>0</v>
      </c>
      <c r="AS650" s="372"/>
      <c r="AT650" s="363"/>
    </row>
    <row r="651" spans="1:46" x14ac:dyDescent="0.3">
      <c r="A651" s="362" t="s">
        <v>2655</v>
      </c>
      <c r="B651" s="363" t="s">
        <v>312</v>
      </c>
      <c r="C651" s="363" t="s">
        <v>295</v>
      </c>
      <c r="D651" s="363" t="s">
        <v>778</v>
      </c>
      <c r="E651" s="363" t="s">
        <v>679</v>
      </c>
      <c r="F651" s="363" t="s">
        <v>690</v>
      </c>
      <c r="G651" s="363" t="s">
        <v>691</v>
      </c>
      <c r="H651" s="363" t="s">
        <v>3066</v>
      </c>
      <c r="I651" s="363" t="s">
        <v>1745</v>
      </c>
      <c r="J651" s="363" t="s">
        <v>694</v>
      </c>
      <c r="K651" s="363"/>
      <c r="L651" s="364">
        <v>22.691047375728644</v>
      </c>
      <c r="M651" s="365">
        <v>800</v>
      </c>
      <c r="N651" s="364">
        <v>20.399999999999999</v>
      </c>
      <c r="O651" s="363" t="s">
        <v>3252</v>
      </c>
      <c r="P651" s="363" t="s">
        <v>3068</v>
      </c>
      <c r="Q651" s="363" t="s">
        <v>300</v>
      </c>
      <c r="R651" s="363" t="s">
        <v>1091</v>
      </c>
      <c r="S651" s="363"/>
      <c r="T651" s="365">
        <v>45</v>
      </c>
      <c r="U651" s="366">
        <v>14</v>
      </c>
      <c r="V651" s="367">
        <v>45200</v>
      </c>
      <c r="W651" s="367"/>
      <c r="X651" s="363" t="s">
        <v>2862</v>
      </c>
      <c r="Y651" s="363" t="s">
        <v>692</v>
      </c>
      <c r="Z651" s="363"/>
      <c r="AA651" s="363"/>
      <c r="AB651" s="363"/>
      <c r="AC651" s="363"/>
      <c r="AD651" s="363" t="s">
        <v>360</v>
      </c>
      <c r="AE651" s="367"/>
      <c r="AF651" s="362"/>
      <c r="AG651" s="364">
        <v>2.1422713260655741E-3</v>
      </c>
      <c r="AH651" s="364">
        <v>2.2336800414705063E-3</v>
      </c>
      <c r="AI651" s="364">
        <v>0.13759744733039583</v>
      </c>
      <c r="AJ651" s="362" t="s">
        <v>0</v>
      </c>
      <c r="AK651" s="368">
        <v>197.95078328209129</v>
      </c>
      <c r="AL651" s="364">
        <v>1.5073338613876905E-2</v>
      </c>
      <c r="AM651" s="369">
        <v>800</v>
      </c>
      <c r="AN651" s="370">
        <v>2</v>
      </c>
      <c r="AO651" s="371" t="s">
        <v>3071</v>
      </c>
      <c r="AP651" s="371" t="s">
        <v>0</v>
      </c>
      <c r="AQ651" s="371" t="s">
        <v>306</v>
      </c>
      <c r="AR651" s="372" t="s">
        <v>0</v>
      </c>
      <c r="AS651" s="372"/>
      <c r="AT651" s="363"/>
    </row>
    <row r="652" spans="1:46" x14ac:dyDescent="0.3">
      <c r="A652" s="362" t="s">
        <v>2656</v>
      </c>
      <c r="B652" s="363" t="s">
        <v>312</v>
      </c>
      <c r="C652" s="363" t="s">
        <v>295</v>
      </c>
      <c r="D652" s="363" t="s">
        <v>778</v>
      </c>
      <c r="E652" s="363" t="s">
        <v>679</v>
      </c>
      <c r="F652" s="363" t="s">
        <v>690</v>
      </c>
      <c r="G652" s="363" t="s">
        <v>691</v>
      </c>
      <c r="H652" s="363" t="s">
        <v>3066</v>
      </c>
      <c r="I652" s="363" t="s">
        <v>1745</v>
      </c>
      <c r="J652" s="363" t="s">
        <v>1721</v>
      </c>
      <c r="K652" s="363"/>
      <c r="L652" s="364">
        <v>46.850338993416202</v>
      </c>
      <c r="M652" s="365">
        <v>800</v>
      </c>
      <c r="N652" s="364">
        <v>42.12</v>
      </c>
      <c r="O652" s="363" t="s">
        <v>3253</v>
      </c>
      <c r="P652" s="363" t="s">
        <v>3068</v>
      </c>
      <c r="Q652" s="363" t="s">
        <v>300</v>
      </c>
      <c r="R652" s="363" t="s">
        <v>1091</v>
      </c>
      <c r="S652" s="363"/>
      <c r="T652" s="365">
        <v>45</v>
      </c>
      <c r="U652" s="366">
        <v>14</v>
      </c>
      <c r="V652" s="367">
        <v>45200</v>
      </c>
      <c r="W652" s="367"/>
      <c r="X652" s="363" t="s">
        <v>2862</v>
      </c>
      <c r="Y652" s="363" t="s">
        <v>692</v>
      </c>
      <c r="Z652" s="363"/>
      <c r="AA652" s="363"/>
      <c r="AB652" s="363"/>
      <c r="AC652" s="363"/>
      <c r="AD652" s="363" t="s">
        <v>360</v>
      </c>
      <c r="AE652" s="367"/>
      <c r="AF652" s="362"/>
      <c r="AG652" s="364">
        <v>4.423160208523627E-3</v>
      </c>
      <c r="AH652" s="364">
        <v>4.611892320918516E-3</v>
      </c>
      <c r="AI652" s="364">
        <v>0.28409825889981727</v>
      </c>
      <c r="AJ652" s="362" t="s">
        <v>0</v>
      </c>
      <c r="AK652" s="368">
        <v>86.887576146813828</v>
      </c>
      <c r="AL652" s="364">
        <v>3.1122010902769365E-2</v>
      </c>
      <c r="AM652" s="369">
        <v>800</v>
      </c>
      <c r="AN652" s="370">
        <v>2</v>
      </c>
      <c r="AO652" s="371" t="s">
        <v>3071</v>
      </c>
      <c r="AP652" s="371" t="s">
        <v>0</v>
      </c>
      <c r="AQ652" s="371" t="s">
        <v>306</v>
      </c>
      <c r="AR652" s="372" t="s">
        <v>0</v>
      </c>
      <c r="AS652" s="372"/>
      <c r="AT652" s="363"/>
    </row>
    <row r="653" spans="1:46" x14ac:dyDescent="0.3">
      <c r="A653" s="362" t="s">
        <v>2657</v>
      </c>
      <c r="B653" s="363" t="s">
        <v>312</v>
      </c>
      <c r="C653" s="363" t="s">
        <v>295</v>
      </c>
      <c r="D653" s="363" t="s">
        <v>778</v>
      </c>
      <c r="E653" s="363" t="s">
        <v>679</v>
      </c>
      <c r="F653" s="363" t="s">
        <v>690</v>
      </c>
      <c r="G653" s="363" t="s">
        <v>691</v>
      </c>
      <c r="H653" s="363" t="s">
        <v>3066</v>
      </c>
      <c r="I653" s="363" t="s">
        <v>1745</v>
      </c>
      <c r="J653" s="363" t="s">
        <v>1721</v>
      </c>
      <c r="K653" s="363" t="s">
        <v>1120</v>
      </c>
      <c r="L653" s="364">
        <v>46.850338993416202</v>
      </c>
      <c r="M653" s="365">
        <v>800</v>
      </c>
      <c r="N653" s="364">
        <v>42.12</v>
      </c>
      <c r="O653" s="363" t="s">
        <v>3254</v>
      </c>
      <c r="P653" s="363" t="s">
        <v>3068</v>
      </c>
      <c r="Q653" s="363" t="s">
        <v>300</v>
      </c>
      <c r="R653" s="363" t="s">
        <v>1091</v>
      </c>
      <c r="S653" s="363" t="s">
        <v>1120</v>
      </c>
      <c r="T653" s="365">
        <v>45</v>
      </c>
      <c r="U653" s="366">
        <v>14</v>
      </c>
      <c r="V653" s="367">
        <v>45200</v>
      </c>
      <c r="W653" s="367"/>
      <c r="X653" s="363" t="s">
        <v>2862</v>
      </c>
      <c r="Y653" s="363" t="s">
        <v>692</v>
      </c>
      <c r="Z653" s="363"/>
      <c r="AA653" s="363"/>
      <c r="AB653" s="363"/>
      <c r="AC653" s="363"/>
      <c r="AD653" s="363" t="s">
        <v>360</v>
      </c>
      <c r="AE653" s="367"/>
      <c r="AF653" s="362"/>
      <c r="AG653" s="364">
        <v>4.423160208523627E-3</v>
      </c>
      <c r="AH653" s="364">
        <v>4.611892320918516E-3</v>
      </c>
      <c r="AI653" s="364">
        <v>0.28409825889981727</v>
      </c>
      <c r="AJ653" s="362" t="s">
        <v>0</v>
      </c>
      <c r="AK653" s="368">
        <v>86.887576146813828</v>
      </c>
      <c r="AL653" s="364">
        <v>3.1122010902769365E-2</v>
      </c>
      <c r="AM653" s="369">
        <v>800</v>
      </c>
      <c r="AN653" s="370">
        <v>2</v>
      </c>
      <c r="AO653" s="371" t="s">
        <v>3071</v>
      </c>
      <c r="AP653" s="371" t="s">
        <v>0</v>
      </c>
      <c r="AQ653" s="371" t="s">
        <v>306</v>
      </c>
      <c r="AR653" s="372" t="s">
        <v>0</v>
      </c>
      <c r="AS653" s="372"/>
      <c r="AT653" s="363"/>
    </row>
    <row r="654" spans="1:46" x14ac:dyDescent="0.3">
      <c r="A654" s="362" t="s">
        <v>1121</v>
      </c>
      <c r="B654" s="363" t="s">
        <v>312</v>
      </c>
      <c r="C654" s="363" t="s">
        <v>295</v>
      </c>
      <c r="D654" s="363" t="s">
        <v>778</v>
      </c>
      <c r="E654" s="363" t="s">
        <v>439</v>
      </c>
      <c r="F654" s="363" t="s">
        <v>440</v>
      </c>
      <c r="G654" s="363" t="s">
        <v>1122</v>
      </c>
      <c r="H654" s="363" t="s">
        <v>1091</v>
      </c>
      <c r="I654" s="363" t="s">
        <v>692</v>
      </c>
      <c r="J654" s="363"/>
      <c r="K654" s="363"/>
      <c r="L654" s="364">
        <v>83.091533416829634</v>
      </c>
      <c r="M654" s="365">
        <v>50</v>
      </c>
      <c r="N654" s="364">
        <v>74.569999999999993</v>
      </c>
      <c r="O654" s="363" t="s">
        <v>1123</v>
      </c>
      <c r="P654" s="363"/>
      <c r="Q654" s="363" t="s">
        <v>319</v>
      </c>
      <c r="R654" s="363" t="s">
        <v>1118</v>
      </c>
      <c r="S654" s="363"/>
      <c r="T654" s="365">
        <v>20.440000000000001</v>
      </c>
      <c r="U654" s="366">
        <v>12</v>
      </c>
      <c r="V654" s="367">
        <v>45200</v>
      </c>
      <c r="W654" s="367"/>
      <c r="X654" s="363" t="s">
        <v>306</v>
      </c>
      <c r="Y654" s="363" t="s">
        <v>1124</v>
      </c>
      <c r="Z654" s="363"/>
      <c r="AA654" s="363"/>
      <c r="AB654" s="363"/>
      <c r="AC654" s="363"/>
      <c r="AD654" s="363" t="s">
        <v>360</v>
      </c>
      <c r="AE654" s="367"/>
      <c r="AF654" s="362"/>
      <c r="AG654" s="364">
        <v>1.0381019981825246E-2</v>
      </c>
      <c r="AH654" s="364">
        <v>1.0852240405816418E-2</v>
      </c>
      <c r="AI654" s="364">
        <v>0.19414873631082527</v>
      </c>
      <c r="AJ654" s="362" t="s">
        <v>0</v>
      </c>
      <c r="AK654" s="368">
        <v>127.31125033365527</v>
      </c>
      <c r="AL654" s="364">
        <v>6.4395938398042876E-2</v>
      </c>
      <c r="AM654" s="369"/>
      <c r="AN654" s="370">
        <v>2</v>
      </c>
      <c r="AO654" s="371" t="s">
        <v>305</v>
      </c>
      <c r="AP654" s="371" t="s">
        <v>0</v>
      </c>
      <c r="AQ654" s="371" t="s">
        <v>306</v>
      </c>
      <c r="AR654" s="372" t="s">
        <v>0</v>
      </c>
      <c r="AS654" s="372"/>
      <c r="AT654" s="363"/>
    </row>
    <row r="655" spans="1:46" x14ac:dyDescent="0.3">
      <c r="A655" s="362" t="s">
        <v>1125</v>
      </c>
      <c r="B655" s="363" t="s">
        <v>312</v>
      </c>
      <c r="C655" s="363" t="s">
        <v>295</v>
      </c>
      <c r="D655" s="363" t="s">
        <v>778</v>
      </c>
      <c r="E655" s="363" t="s">
        <v>439</v>
      </c>
      <c r="F655" s="363" t="s">
        <v>440</v>
      </c>
      <c r="G655" s="363" t="s">
        <v>1122</v>
      </c>
      <c r="H655" s="363" t="s">
        <v>1091</v>
      </c>
      <c r="I655" s="363" t="s">
        <v>1126</v>
      </c>
      <c r="J655" s="363"/>
      <c r="K655" s="363"/>
      <c r="L655" s="364">
        <v>253.02692532449927</v>
      </c>
      <c r="M655" s="365">
        <v>75</v>
      </c>
      <c r="N655" s="364">
        <v>227.07750170881161</v>
      </c>
      <c r="O655" s="363" t="s">
        <v>1127</v>
      </c>
      <c r="P655" s="363"/>
      <c r="Q655" s="363" t="s">
        <v>319</v>
      </c>
      <c r="R655" s="363" t="s">
        <v>1118</v>
      </c>
      <c r="S655" s="363"/>
      <c r="T655" s="365">
        <v>441.53</v>
      </c>
      <c r="U655" s="366">
        <v>12</v>
      </c>
      <c r="V655" s="367">
        <v>45931</v>
      </c>
      <c r="W655" s="367"/>
      <c r="X655" s="363" t="s">
        <v>306</v>
      </c>
      <c r="Y655" s="363" t="s">
        <v>1126</v>
      </c>
      <c r="Z655" s="363"/>
      <c r="AA655" s="363"/>
      <c r="AB655" s="363"/>
      <c r="AC655" s="363"/>
      <c r="AD655" s="363" t="s">
        <v>304</v>
      </c>
      <c r="AE655" s="367">
        <v>45125</v>
      </c>
      <c r="AF655" s="362" t="s">
        <v>3070</v>
      </c>
      <c r="AG655" s="364">
        <v>3.3046796825750464E-2</v>
      </c>
      <c r="AH655" s="364">
        <v>3.1611855741747755E-2</v>
      </c>
      <c r="AI655" s="364">
        <v>0.3720279201845782</v>
      </c>
      <c r="AJ655" s="362" t="s">
        <v>0</v>
      </c>
      <c r="AK655" s="368">
        <v>152.54206853696735</v>
      </c>
      <c r="AL655" s="364">
        <v>0.23583333333333334</v>
      </c>
      <c r="AM655" s="369"/>
      <c r="AN655" s="370">
        <v>2</v>
      </c>
      <c r="AO655" s="371" t="s">
        <v>305</v>
      </c>
      <c r="AP655" s="371" t="s">
        <v>0</v>
      </c>
      <c r="AQ655" s="371" t="s">
        <v>306</v>
      </c>
      <c r="AR655" s="372" t="s">
        <v>0</v>
      </c>
      <c r="AS655" s="372"/>
      <c r="AT655" s="363"/>
    </row>
    <row r="656" spans="1:46" x14ac:dyDescent="0.3">
      <c r="A656" s="362" t="s">
        <v>1128</v>
      </c>
      <c r="B656" s="363" t="s">
        <v>312</v>
      </c>
      <c r="C656" s="363" t="s">
        <v>295</v>
      </c>
      <c r="D656" s="363" t="s">
        <v>778</v>
      </c>
      <c r="E656" s="363" t="s">
        <v>439</v>
      </c>
      <c r="F656" s="363" t="s">
        <v>440</v>
      </c>
      <c r="G656" s="363" t="s">
        <v>1122</v>
      </c>
      <c r="H656" s="363" t="s">
        <v>1091</v>
      </c>
      <c r="I656" s="363" t="s">
        <v>1129</v>
      </c>
      <c r="J656" s="363"/>
      <c r="K656" s="363"/>
      <c r="L656" s="364">
        <v>396.7557104309044</v>
      </c>
      <c r="M656" s="365">
        <v>125</v>
      </c>
      <c r="N656" s="364">
        <v>356.06604078918195</v>
      </c>
      <c r="O656" s="363" t="s">
        <v>1130</v>
      </c>
      <c r="P656" s="363"/>
      <c r="Q656" s="363" t="s">
        <v>319</v>
      </c>
      <c r="R656" s="363" t="s">
        <v>1118</v>
      </c>
      <c r="S656" s="363"/>
      <c r="T656" s="365">
        <v>441.53</v>
      </c>
      <c r="U656" s="366">
        <v>12</v>
      </c>
      <c r="V656" s="367">
        <v>45931</v>
      </c>
      <c r="W656" s="367"/>
      <c r="X656" s="363" t="s">
        <v>306</v>
      </c>
      <c r="Y656" s="363" t="s">
        <v>1129</v>
      </c>
      <c r="Z656" s="363"/>
      <c r="AA656" s="363"/>
      <c r="AB656" s="363"/>
      <c r="AC656" s="363"/>
      <c r="AD656" s="363" t="s">
        <v>304</v>
      </c>
      <c r="AE656" s="367">
        <v>45125</v>
      </c>
      <c r="AF656" s="362" t="s">
        <v>3070</v>
      </c>
      <c r="AG656" s="364">
        <v>5.1818617071093434E-2</v>
      </c>
      <c r="AH656" s="364">
        <v>4.9568575624002964E-2</v>
      </c>
      <c r="AI656" s="364">
        <v>0.4996930395127489</v>
      </c>
      <c r="AJ656" s="362" t="s">
        <v>0</v>
      </c>
      <c r="AK656" s="368">
        <v>91.852266007269208</v>
      </c>
      <c r="AL656" s="364">
        <v>0.33916666666666667</v>
      </c>
      <c r="AM656" s="369"/>
      <c r="AN656" s="370">
        <v>2</v>
      </c>
      <c r="AO656" s="371" t="s">
        <v>305</v>
      </c>
      <c r="AP656" s="371" t="s">
        <v>0</v>
      </c>
      <c r="AQ656" s="371" t="s">
        <v>306</v>
      </c>
      <c r="AR656" s="372" t="s">
        <v>0</v>
      </c>
      <c r="AS656" s="372"/>
      <c r="AT656" s="363"/>
    </row>
    <row r="657" spans="1:46" x14ac:dyDescent="0.3">
      <c r="A657" s="362" t="s">
        <v>1131</v>
      </c>
      <c r="B657" s="363" t="s">
        <v>312</v>
      </c>
      <c r="C657" s="363" t="s">
        <v>295</v>
      </c>
      <c r="D657" s="363" t="s">
        <v>778</v>
      </c>
      <c r="E657" s="363" t="s">
        <v>439</v>
      </c>
      <c r="F657" s="363" t="s">
        <v>440</v>
      </c>
      <c r="G657" s="363" t="s">
        <v>1122</v>
      </c>
      <c r="H657" s="363" t="s">
        <v>1091</v>
      </c>
      <c r="I657" s="363" t="s">
        <v>1132</v>
      </c>
      <c r="J657" s="363"/>
      <c r="K657" s="363"/>
      <c r="L657" s="364">
        <v>569.28983163169482</v>
      </c>
      <c r="M657" s="365">
        <v>175</v>
      </c>
      <c r="N657" s="364">
        <v>510.90575656866048</v>
      </c>
      <c r="O657" s="363" t="s">
        <v>1133</v>
      </c>
      <c r="P657" s="363"/>
      <c r="Q657" s="363" t="s">
        <v>319</v>
      </c>
      <c r="R657" s="363" t="s">
        <v>1118</v>
      </c>
      <c r="S657" s="363"/>
      <c r="T657" s="365">
        <v>441.53</v>
      </c>
      <c r="U657" s="366">
        <v>12</v>
      </c>
      <c r="V657" s="367">
        <v>45931</v>
      </c>
      <c r="W657" s="367"/>
      <c r="X657" s="363" t="s">
        <v>306</v>
      </c>
      <c r="Y657" s="363" t="s">
        <v>1132</v>
      </c>
      <c r="Z657" s="363"/>
      <c r="AA657" s="363"/>
      <c r="AB657" s="363"/>
      <c r="AC657" s="363"/>
      <c r="AD657" s="363" t="s">
        <v>304</v>
      </c>
      <c r="AE657" s="367">
        <v>45125</v>
      </c>
      <c r="AF657" s="362" t="s">
        <v>3070</v>
      </c>
      <c r="AG657" s="364">
        <v>7.4352582741030224E-2</v>
      </c>
      <c r="AH657" s="364">
        <v>7.1124082979332301E-2</v>
      </c>
      <c r="AI657" s="364">
        <v>0.65294410299995032</v>
      </c>
      <c r="AJ657" s="362" t="s">
        <v>0</v>
      </c>
      <c r="AK657" s="368">
        <v>59.472010057014622</v>
      </c>
      <c r="AL657" s="364">
        <v>0.46333333333333332</v>
      </c>
      <c r="AM657" s="369"/>
      <c r="AN657" s="370">
        <v>2</v>
      </c>
      <c r="AO657" s="371" t="s">
        <v>305</v>
      </c>
      <c r="AP657" s="371" t="s">
        <v>0</v>
      </c>
      <c r="AQ657" s="371" t="s">
        <v>306</v>
      </c>
      <c r="AR657" s="372" t="s">
        <v>0</v>
      </c>
      <c r="AS657" s="372"/>
      <c r="AT657" s="363"/>
    </row>
    <row r="658" spans="1:46" x14ac:dyDescent="0.3">
      <c r="A658" s="362" t="s">
        <v>1134</v>
      </c>
      <c r="B658" s="363" t="s">
        <v>312</v>
      </c>
      <c r="C658" s="363" t="s">
        <v>295</v>
      </c>
      <c r="D658" s="363" t="s">
        <v>778</v>
      </c>
      <c r="E658" s="363" t="s">
        <v>439</v>
      </c>
      <c r="F658" s="363" t="s">
        <v>440</v>
      </c>
      <c r="G658" s="363" t="s">
        <v>1122</v>
      </c>
      <c r="H658" s="363" t="s">
        <v>1091</v>
      </c>
      <c r="I658" s="363" t="s">
        <v>692</v>
      </c>
      <c r="J658" s="363"/>
      <c r="K658" s="363" t="s">
        <v>1120</v>
      </c>
      <c r="L658" s="364">
        <v>83.091533416829634</v>
      </c>
      <c r="M658" s="365">
        <v>50</v>
      </c>
      <c r="N658" s="364">
        <v>74.569999999999993</v>
      </c>
      <c r="O658" s="363" t="s">
        <v>1135</v>
      </c>
      <c r="P658" s="363"/>
      <c r="Q658" s="363" t="s">
        <v>319</v>
      </c>
      <c r="R658" s="363" t="s">
        <v>1118</v>
      </c>
      <c r="S658" s="363" t="s">
        <v>1120</v>
      </c>
      <c r="T658" s="365">
        <v>20.440000000000001</v>
      </c>
      <c r="U658" s="366">
        <v>12</v>
      </c>
      <c r="V658" s="367">
        <v>45200</v>
      </c>
      <c r="W658" s="367"/>
      <c r="X658" s="363" t="s">
        <v>306</v>
      </c>
      <c r="Y658" s="363" t="s">
        <v>1124</v>
      </c>
      <c r="Z658" s="363"/>
      <c r="AA658" s="363"/>
      <c r="AB658" s="363"/>
      <c r="AC658" s="363"/>
      <c r="AD658" s="363" t="s">
        <v>360</v>
      </c>
      <c r="AE658" s="367"/>
      <c r="AF658" s="362"/>
      <c r="AG658" s="364">
        <v>1.0381019981825246E-2</v>
      </c>
      <c r="AH658" s="364">
        <v>1.0852240405816418E-2</v>
      </c>
      <c r="AI658" s="364">
        <v>0.19414873631082527</v>
      </c>
      <c r="AJ658" s="362" t="s">
        <v>0</v>
      </c>
      <c r="AK658" s="368">
        <v>127.31125033365527</v>
      </c>
      <c r="AL658" s="364">
        <v>6.4395938398042876E-2</v>
      </c>
      <c r="AM658" s="369"/>
      <c r="AN658" s="370">
        <v>2</v>
      </c>
      <c r="AO658" s="371" t="s">
        <v>305</v>
      </c>
      <c r="AP658" s="371" t="s">
        <v>0</v>
      </c>
      <c r="AQ658" s="371" t="s">
        <v>306</v>
      </c>
      <c r="AR658" s="372" t="s">
        <v>0</v>
      </c>
      <c r="AS658" s="372"/>
      <c r="AT658" s="363"/>
    </row>
    <row r="659" spans="1:46" x14ac:dyDescent="0.3">
      <c r="A659" s="362" t="s">
        <v>1136</v>
      </c>
      <c r="B659" s="363" t="s">
        <v>312</v>
      </c>
      <c r="C659" s="363" t="s">
        <v>295</v>
      </c>
      <c r="D659" s="363" t="s">
        <v>778</v>
      </c>
      <c r="E659" s="363" t="s">
        <v>439</v>
      </c>
      <c r="F659" s="363" t="s">
        <v>440</v>
      </c>
      <c r="G659" s="363" t="s">
        <v>1122</v>
      </c>
      <c r="H659" s="363" t="s">
        <v>1091</v>
      </c>
      <c r="I659" s="363" t="s">
        <v>1126</v>
      </c>
      <c r="J659" s="363"/>
      <c r="K659" s="363" t="s">
        <v>1120</v>
      </c>
      <c r="L659" s="364">
        <v>253.02692532449927</v>
      </c>
      <c r="M659" s="365">
        <v>75</v>
      </c>
      <c r="N659" s="364">
        <v>227.07750170881161</v>
      </c>
      <c r="O659" s="363" t="s">
        <v>1137</v>
      </c>
      <c r="P659" s="363"/>
      <c r="Q659" s="363" t="s">
        <v>319</v>
      </c>
      <c r="R659" s="363" t="s">
        <v>1118</v>
      </c>
      <c r="S659" s="363" t="s">
        <v>1120</v>
      </c>
      <c r="T659" s="365">
        <v>441.53</v>
      </c>
      <c r="U659" s="366">
        <v>12</v>
      </c>
      <c r="V659" s="367">
        <v>45931</v>
      </c>
      <c r="W659" s="367"/>
      <c r="X659" s="363" t="s">
        <v>306</v>
      </c>
      <c r="Y659" s="363" t="s">
        <v>1126</v>
      </c>
      <c r="Z659" s="363"/>
      <c r="AA659" s="363"/>
      <c r="AB659" s="363"/>
      <c r="AC659" s="363"/>
      <c r="AD659" s="363" t="s">
        <v>304</v>
      </c>
      <c r="AE659" s="367">
        <v>45125</v>
      </c>
      <c r="AF659" s="362" t="s">
        <v>3070</v>
      </c>
      <c r="AG659" s="364">
        <v>3.3046796825750464E-2</v>
      </c>
      <c r="AH659" s="364">
        <v>3.1611855741747755E-2</v>
      </c>
      <c r="AI659" s="364">
        <v>0.3720279201845782</v>
      </c>
      <c r="AJ659" s="362" t="s">
        <v>0</v>
      </c>
      <c r="AK659" s="368">
        <v>152.54206853696735</v>
      </c>
      <c r="AL659" s="364">
        <v>0.23583333333333334</v>
      </c>
      <c r="AM659" s="369"/>
      <c r="AN659" s="370">
        <v>2</v>
      </c>
      <c r="AO659" s="371" t="s">
        <v>305</v>
      </c>
      <c r="AP659" s="371" t="s">
        <v>0</v>
      </c>
      <c r="AQ659" s="371" t="s">
        <v>306</v>
      </c>
      <c r="AR659" s="372" t="s">
        <v>0</v>
      </c>
      <c r="AS659" s="372"/>
      <c r="AT659" s="363"/>
    </row>
    <row r="660" spans="1:46" x14ac:dyDescent="0.3">
      <c r="A660" s="362" t="s">
        <v>1138</v>
      </c>
      <c r="B660" s="363" t="s">
        <v>312</v>
      </c>
      <c r="C660" s="363" t="s">
        <v>295</v>
      </c>
      <c r="D660" s="363" t="s">
        <v>778</v>
      </c>
      <c r="E660" s="363" t="s">
        <v>439</v>
      </c>
      <c r="F660" s="363" t="s">
        <v>440</v>
      </c>
      <c r="G660" s="363" t="s">
        <v>1122</v>
      </c>
      <c r="H660" s="363" t="s">
        <v>1091</v>
      </c>
      <c r="I660" s="363" t="s">
        <v>1129</v>
      </c>
      <c r="J660" s="363"/>
      <c r="K660" s="363" t="s">
        <v>1120</v>
      </c>
      <c r="L660" s="364">
        <v>396.7557104309044</v>
      </c>
      <c r="M660" s="365">
        <v>125</v>
      </c>
      <c r="N660" s="364">
        <v>356.06604078918195</v>
      </c>
      <c r="O660" s="363" t="s">
        <v>1139</v>
      </c>
      <c r="P660" s="363"/>
      <c r="Q660" s="363" t="s">
        <v>319</v>
      </c>
      <c r="R660" s="363" t="s">
        <v>1118</v>
      </c>
      <c r="S660" s="363" t="s">
        <v>1120</v>
      </c>
      <c r="T660" s="365">
        <v>441.53</v>
      </c>
      <c r="U660" s="366">
        <v>12</v>
      </c>
      <c r="V660" s="367">
        <v>45931</v>
      </c>
      <c r="W660" s="367"/>
      <c r="X660" s="363" t="s">
        <v>306</v>
      </c>
      <c r="Y660" s="363" t="s">
        <v>1129</v>
      </c>
      <c r="Z660" s="363"/>
      <c r="AA660" s="363"/>
      <c r="AB660" s="363"/>
      <c r="AC660" s="363"/>
      <c r="AD660" s="363" t="s">
        <v>304</v>
      </c>
      <c r="AE660" s="367">
        <v>45125</v>
      </c>
      <c r="AF660" s="362" t="s">
        <v>3070</v>
      </c>
      <c r="AG660" s="364">
        <v>5.1818617071093434E-2</v>
      </c>
      <c r="AH660" s="364">
        <v>4.9568575624002964E-2</v>
      </c>
      <c r="AI660" s="364">
        <v>0.4996930395127489</v>
      </c>
      <c r="AJ660" s="362" t="s">
        <v>0</v>
      </c>
      <c r="AK660" s="368">
        <v>91.852266007269208</v>
      </c>
      <c r="AL660" s="364">
        <v>0.33916666666666667</v>
      </c>
      <c r="AM660" s="369"/>
      <c r="AN660" s="370">
        <v>2</v>
      </c>
      <c r="AO660" s="371" t="s">
        <v>305</v>
      </c>
      <c r="AP660" s="371" t="s">
        <v>0</v>
      </c>
      <c r="AQ660" s="371" t="s">
        <v>306</v>
      </c>
      <c r="AR660" s="372" t="s">
        <v>0</v>
      </c>
      <c r="AS660" s="372"/>
      <c r="AT660" s="363"/>
    </row>
    <row r="661" spans="1:46" x14ac:dyDescent="0.3">
      <c r="A661" s="362" t="s">
        <v>1140</v>
      </c>
      <c r="B661" s="363" t="s">
        <v>312</v>
      </c>
      <c r="C661" s="363" t="s">
        <v>295</v>
      </c>
      <c r="D661" s="363" t="s">
        <v>778</v>
      </c>
      <c r="E661" s="363" t="s">
        <v>439</v>
      </c>
      <c r="F661" s="363" t="s">
        <v>440</v>
      </c>
      <c r="G661" s="363" t="s">
        <v>1122</v>
      </c>
      <c r="H661" s="363" t="s">
        <v>1091</v>
      </c>
      <c r="I661" s="363" t="s">
        <v>1132</v>
      </c>
      <c r="J661" s="363"/>
      <c r="K661" s="363" t="s">
        <v>1120</v>
      </c>
      <c r="L661" s="364">
        <v>569.28983163169482</v>
      </c>
      <c r="M661" s="365">
        <v>175</v>
      </c>
      <c r="N661" s="364">
        <v>510.90575656866048</v>
      </c>
      <c r="O661" s="363" t="s">
        <v>1141</v>
      </c>
      <c r="P661" s="363"/>
      <c r="Q661" s="363" t="s">
        <v>319</v>
      </c>
      <c r="R661" s="363" t="s">
        <v>1118</v>
      </c>
      <c r="S661" s="363" t="s">
        <v>1120</v>
      </c>
      <c r="T661" s="365">
        <v>441.53</v>
      </c>
      <c r="U661" s="366">
        <v>12</v>
      </c>
      <c r="V661" s="367">
        <v>45931</v>
      </c>
      <c r="W661" s="367"/>
      <c r="X661" s="363" t="s">
        <v>306</v>
      </c>
      <c r="Y661" s="363" t="s">
        <v>1132</v>
      </c>
      <c r="Z661" s="363"/>
      <c r="AA661" s="363"/>
      <c r="AB661" s="363"/>
      <c r="AC661" s="363"/>
      <c r="AD661" s="363" t="s">
        <v>304</v>
      </c>
      <c r="AE661" s="367">
        <v>45125</v>
      </c>
      <c r="AF661" s="362" t="s">
        <v>3070</v>
      </c>
      <c r="AG661" s="364">
        <v>7.4352582741030224E-2</v>
      </c>
      <c r="AH661" s="364">
        <v>7.1124082979332301E-2</v>
      </c>
      <c r="AI661" s="364">
        <v>0.65294410299995032</v>
      </c>
      <c r="AJ661" s="362" t="s">
        <v>0</v>
      </c>
      <c r="AK661" s="368">
        <v>59.472010057014622</v>
      </c>
      <c r="AL661" s="364">
        <v>0.46333333333333332</v>
      </c>
      <c r="AM661" s="369"/>
      <c r="AN661" s="370">
        <v>2</v>
      </c>
      <c r="AO661" s="371" t="s">
        <v>305</v>
      </c>
      <c r="AP661" s="371" t="s">
        <v>0</v>
      </c>
      <c r="AQ661" s="371" t="s">
        <v>306</v>
      </c>
      <c r="AR661" s="372" t="s">
        <v>0</v>
      </c>
      <c r="AS661" s="372"/>
      <c r="AT661" s="363"/>
    </row>
    <row r="662" spans="1:46" x14ac:dyDescent="0.3">
      <c r="A662" s="362" t="s">
        <v>1142</v>
      </c>
      <c r="B662" s="363" t="s">
        <v>312</v>
      </c>
      <c r="C662" s="363" t="s">
        <v>295</v>
      </c>
      <c r="D662" s="363" t="s">
        <v>778</v>
      </c>
      <c r="E662" s="363" t="s">
        <v>439</v>
      </c>
      <c r="F662" s="363" t="s">
        <v>440</v>
      </c>
      <c r="G662" s="363" t="s">
        <v>1143</v>
      </c>
      <c r="H662" s="363" t="s">
        <v>1144</v>
      </c>
      <c r="I662" s="363"/>
      <c r="J662" s="363"/>
      <c r="K662" s="363"/>
      <c r="L662" s="364">
        <v>53.54</v>
      </c>
      <c r="M662" s="365">
        <v>20</v>
      </c>
      <c r="N662" s="364">
        <v>48.4</v>
      </c>
      <c r="O662" s="363" t="s">
        <v>1145</v>
      </c>
      <c r="P662" s="363"/>
      <c r="Q662" s="363" t="s">
        <v>319</v>
      </c>
      <c r="R662" s="363" t="s">
        <v>1118</v>
      </c>
      <c r="S662" s="363"/>
      <c r="T662" s="365">
        <v>50.6</v>
      </c>
      <c r="U662" s="366">
        <v>10</v>
      </c>
      <c r="V662" s="367">
        <v>45200</v>
      </c>
      <c r="W662" s="367"/>
      <c r="X662" s="363" t="s">
        <v>306</v>
      </c>
      <c r="Y662" s="363" t="s">
        <v>692</v>
      </c>
      <c r="Z662" s="363"/>
      <c r="AA662" s="363"/>
      <c r="AB662" s="363"/>
      <c r="AC662" s="363"/>
      <c r="AD662" s="363" t="s">
        <v>304</v>
      </c>
      <c r="AE662" s="367">
        <v>45125</v>
      </c>
      <c r="AF662" s="362" t="s">
        <v>3255</v>
      </c>
      <c r="AG662" s="364">
        <v>0</v>
      </c>
      <c r="AH662" s="364">
        <v>0.01</v>
      </c>
      <c r="AI662" s="364">
        <v>0.35</v>
      </c>
      <c r="AJ662" s="362" t="s">
        <v>0</v>
      </c>
      <c r="AK662" s="368">
        <v>113.21</v>
      </c>
      <c r="AL662" s="364">
        <v>0.05</v>
      </c>
      <c r="AM662" s="369"/>
      <c r="AN662" s="370">
        <v>3</v>
      </c>
      <c r="AO662" s="371" t="s">
        <v>305</v>
      </c>
      <c r="AP662" s="371" t="s">
        <v>0</v>
      </c>
      <c r="AQ662" s="371" t="s">
        <v>306</v>
      </c>
      <c r="AR662" s="372" t="s">
        <v>0</v>
      </c>
      <c r="AS662" s="372"/>
      <c r="AT662" s="363"/>
    </row>
    <row r="663" spans="1:46" x14ac:dyDescent="0.3">
      <c r="A663" s="362" t="s">
        <v>1148</v>
      </c>
      <c r="B663" s="363" t="s">
        <v>294</v>
      </c>
      <c r="C663" s="363" t="s">
        <v>295</v>
      </c>
      <c r="D663" s="363" t="s">
        <v>778</v>
      </c>
      <c r="E663" s="363" t="s">
        <v>297</v>
      </c>
      <c r="F663" s="363" t="s">
        <v>452</v>
      </c>
      <c r="G663" s="363" t="s">
        <v>463</v>
      </c>
      <c r="H663" s="363" t="s">
        <v>1149</v>
      </c>
      <c r="I663" s="363" t="s">
        <v>780</v>
      </c>
      <c r="J663" s="363" t="s">
        <v>781</v>
      </c>
      <c r="K663" s="363" t="s">
        <v>782</v>
      </c>
      <c r="L663" s="364">
        <v>0.75932186157108961</v>
      </c>
      <c r="M663" s="365">
        <v>0.75</v>
      </c>
      <c r="N663" s="364">
        <v>0.6832837059095187</v>
      </c>
      <c r="O663" s="363" t="s">
        <v>1150</v>
      </c>
      <c r="P663" s="363"/>
      <c r="Q663" s="363" t="s">
        <v>300</v>
      </c>
      <c r="R663" s="363" t="s">
        <v>785</v>
      </c>
      <c r="S663" s="363"/>
      <c r="T663" s="365">
        <v>1.1357372528003795</v>
      </c>
      <c r="U663" s="366">
        <v>25</v>
      </c>
      <c r="V663" s="367">
        <v>45931</v>
      </c>
      <c r="W663" s="367"/>
      <c r="X663" s="363" t="s">
        <v>3081</v>
      </c>
      <c r="Y663" s="363" t="s">
        <v>786</v>
      </c>
      <c r="Z663" s="363"/>
      <c r="AA663" s="363" t="s">
        <v>780</v>
      </c>
      <c r="AB663" s="363"/>
      <c r="AC663" s="363"/>
      <c r="AD663" s="363" t="s">
        <v>304</v>
      </c>
      <c r="AE663" s="367">
        <v>45069</v>
      </c>
      <c r="AF663" s="362" t="s">
        <v>2582</v>
      </c>
      <c r="AG663" s="364">
        <v>0</v>
      </c>
      <c r="AH663" s="364">
        <v>1.0948257376625382E-4</v>
      </c>
      <c r="AI663" s="364">
        <v>0.46198410064578826</v>
      </c>
      <c r="AJ663" s="362" t="s">
        <v>0</v>
      </c>
      <c r="AK663" s="368">
        <v>90.31406517623175</v>
      </c>
      <c r="AL663" s="364">
        <v>2.8246773250444518E-4</v>
      </c>
      <c r="AM663" s="369"/>
      <c r="AN663" s="370">
        <v>15</v>
      </c>
      <c r="AO663" s="371" t="s">
        <v>305</v>
      </c>
      <c r="AP663" s="371" t="s">
        <v>0</v>
      </c>
      <c r="AQ663" s="371" t="s">
        <v>386</v>
      </c>
      <c r="AR663" s="372" t="s">
        <v>0</v>
      </c>
      <c r="AS663" s="372"/>
      <c r="AT663" s="363"/>
    </row>
    <row r="664" spans="1:46" x14ac:dyDescent="0.3">
      <c r="A664" s="362" t="s">
        <v>1151</v>
      </c>
      <c r="B664" s="363" t="s">
        <v>294</v>
      </c>
      <c r="C664" s="363" t="s">
        <v>295</v>
      </c>
      <c r="D664" s="363" t="s">
        <v>778</v>
      </c>
      <c r="E664" s="363" t="s">
        <v>297</v>
      </c>
      <c r="F664" s="363" t="s">
        <v>452</v>
      </c>
      <c r="G664" s="363" t="s">
        <v>463</v>
      </c>
      <c r="H664" s="363" t="s">
        <v>1149</v>
      </c>
      <c r="I664" s="363" t="s">
        <v>780</v>
      </c>
      <c r="J664" s="363" t="s">
        <v>789</v>
      </c>
      <c r="K664" s="363" t="s">
        <v>782</v>
      </c>
      <c r="L664" s="364">
        <v>1.0281852199902919</v>
      </c>
      <c r="M664" s="365">
        <v>0.9</v>
      </c>
      <c r="N664" s="364">
        <v>0.92522320643152789</v>
      </c>
      <c r="O664" s="363" t="s">
        <v>1152</v>
      </c>
      <c r="P664" s="363"/>
      <c r="Q664" s="363" t="s">
        <v>300</v>
      </c>
      <c r="R664" s="363" t="s">
        <v>785</v>
      </c>
      <c r="S664" s="363"/>
      <c r="T664" s="365">
        <v>1.5368022284463692</v>
      </c>
      <c r="U664" s="366">
        <v>25</v>
      </c>
      <c r="V664" s="367">
        <v>45931</v>
      </c>
      <c r="W664" s="367"/>
      <c r="X664" s="363" t="s">
        <v>3081</v>
      </c>
      <c r="Y664" s="363" t="s">
        <v>791</v>
      </c>
      <c r="Z664" s="363"/>
      <c r="AA664" s="363" t="s">
        <v>780</v>
      </c>
      <c r="AB664" s="363"/>
      <c r="AC664" s="363"/>
      <c r="AD664" s="363" t="s">
        <v>304</v>
      </c>
      <c r="AE664" s="367">
        <v>45069</v>
      </c>
      <c r="AF664" s="362" t="s">
        <v>2582</v>
      </c>
      <c r="AG664" s="364">
        <v>1.5438731198744521E-4</v>
      </c>
      <c r="AH664" s="364">
        <v>1.4824854898823442E-4</v>
      </c>
      <c r="AI664" s="364">
        <v>0.46230902515687256</v>
      </c>
      <c r="AJ664" s="362" t="s">
        <v>0</v>
      </c>
      <c r="AK664" s="368">
        <v>90.232886319985923</v>
      </c>
      <c r="AL664" s="364">
        <v>3.8248490183638844E-4</v>
      </c>
      <c r="AM664" s="369"/>
      <c r="AN664" s="370">
        <v>15</v>
      </c>
      <c r="AO664" s="371" t="s">
        <v>305</v>
      </c>
      <c r="AP664" s="371" t="s">
        <v>0</v>
      </c>
      <c r="AQ664" s="371" t="s">
        <v>386</v>
      </c>
      <c r="AR664" s="372" t="s">
        <v>0</v>
      </c>
      <c r="AS664" s="372"/>
      <c r="AT664" s="363"/>
    </row>
    <row r="665" spans="1:46" x14ac:dyDescent="0.3">
      <c r="A665" s="362" t="s">
        <v>1153</v>
      </c>
      <c r="B665" s="363" t="s">
        <v>294</v>
      </c>
      <c r="C665" s="363" t="s">
        <v>295</v>
      </c>
      <c r="D665" s="363" t="s">
        <v>778</v>
      </c>
      <c r="E665" s="363" t="s">
        <v>297</v>
      </c>
      <c r="F665" s="363" t="s">
        <v>452</v>
      </c>
      <c r="G665" s="363" t="s">
        <v>463</v>
      </c>
      <c r="H665" s="363" t="s">
        <v>1149</v>
      </c>
      <c r="I665" s="363" t="s">
        <v>780</v>
      </c>
      <c r="J665" s="363" t="s">
        <v>793</v>
      </c>
      <c r="K665" s="363" t="s">
        <v>782</v>
      </c>
      <c r="L665" s="364">
        <v>0.38269596582084131</v>
      </c>
      <c r="M665" s="365">
        <v>0.45</v>
      </c>
      <c r="N665" s="364">
        <v>0.34437296092285052</v>
      </c>
      <c r="O665" s="363" t="s">
        <v>1154</v>
      </c>
      <c r="P665" s="363"/>
      <c r="Q665" s="363" t="s">
        <v>300</v>
      </c>
      <c r="R665" s="363" t="s">
        <v>785</v>
      </c>
      <c r="S665" s="363"/>
      <c r="T665" s="365">
        <v>1.0454073033305615</v>
      </c>
      <c r="U665" s="366">
        <v>25</v>
      </c>
      <c r="V665" s="367">
        <v>45931</v>
      </c>
      <c r="W665" s="367"/>
      <c r="X665" s="363" t="s">
        <v>3081</v>
      </c>
      <c r="Y665" s="363" t="s">
        <v>791</v>
      </c>
      <c r="Z665" s="363"/>
      <c r="AA665" s="363" t="s">
        <v>780</v>
      </c>
      <c r="AB665" s="363"/>
      <c r="AC665" s="363"/>
      <c r="AD665" s="363" t="s">
        <v>304</v>
      </c>
      <c r="AE665" s="367">
        <v>45069</v>
      </c>
      <c r="AF665" s="362" t="s">
        <v>2582</v>
      </c>
      <c r="AG665" s="364">
        <v>5.746377240481707E-5</v>
      </c>
      <c r="AH665" s="364">
        <v>5.5178892415051802E-5</v>
      </c>
      <c r="AI665" s="364">
        <v>0.2529573780513924</v>
      </c>
      <c r="AJ665" s="362" t="s">
        <v>0</v>
      </c>
      <c r="AK665" s="368">
        <v>185.75776932262602</v>
      </c>
      <c r="AL665" s="364">
        <v>1.4200000000000001E-4</v>
      </c>
      <c r="AM665" s="369"/>
      <c r="AN665" s="370">
        <v>15</v>
      </c>
      <c r="AO665" s="371" t="s">
        <v>305</v>
      </c>
      <c r="AP665" s="371" t="s">
        <v>0</v>
      </c>
      <c r="AQ665" s="371" t="s">
        <v>386</v>
      </c>
      <c r="AR665" s="372" t="s">
        <v>0</v>
      </c>
      <c r="AS665" s="372"/>
      <c r="AT665" s="363"/>
    </row>
    <row r="666" spans="1:46" x14ac:dyDescent="0.3">
      <c r="A666" s="362" t="s">
        <v>1155</v>
      </c>
      <c r="B666" s="363" t="s">
        <v>294</v>
      </c>
      <c r="C666" s="363" t="s">
        <v>295</v>
      </c>
      <c r="D666" s="363" t="s">
        <v>778</v>
      </c>
      <c r="E666" s="363" t="s">
        <v>297</v>
      </c>
      <c r="F666" s="363" t="s">
        <v>452</v>
      </c>
      <c r="G666" s="363" t="s">
        <v>463</v>
      </c>
      <c r="H666" s="363" t="s">
        <v>1149</v>
      </c>
      <c r="I666" s="363" t="s">
        <v>796</v>
      </c>
      <c r="J666" s="363" t="s">
        <v>797</v>
      </c>
      <c r="K666" s="363" t="s">
        <v>782</v>
      </c>
      <c r="L666" s="364">
        <v>0.41199999999999998</v>
      </c>
      <c r="M666" s="365">
        <v>0.6</v>
      </c>
      <c r="N666" s="364">
        <v>0.37115599999999999</v>
      </c>
      <c r="O666" s="363" t="s">
        <v>1156</v>
      </c>
      <c r="P666" s="363"/>
      <c r="Q666" s="363" t="s">
        <v>300</v>
      </c>
      <c r="R666" s="363" t="s">
        <v>785</v>
      </c>
      <c r="S666" s="363"/>
      <c r="T666" s="365">
        <v>1.0454073033305615</v>
      </c>
      <c r="U666" s="366">
        <v>25</v>
      </c>
      <c r="V666" s="367">
        <v>45931</v>
      </c>
      <c r="W666" s="367"/>
      <c r="X666" s="363" t="s">
        <v>3081</v>
      </c>
      <c r="Y666" s="363" t="s">
        <v>786</v>
      </c>
      <c r="Z666" s="363"/>
      <c r="AA666" s="363" t="s">
        <v>796</v>
      </c>
      <c r="AB666" s="363"/>
      <c r="AC666" s="363"/>
      <c r="AD666" s="363" t="s">
        <v>304</v>
      </c>
      <c r="AE666" s="367">
        <v>45069</v>
      </c>
      <c r="AF666" s="362" t="s">
        <v>2582</v>
      </c>
      <c r="AG666" s="364">
        <v>0</v>
      </c>
      <c r="AH666" s="364">
        <v>7.8711810010817331E-5</v>
      </c>
      <c r="AI666" s="364">
        <v>0.35920578682972315</v>
      </c>
      <c r="AJ666" s="362" t="s">
        <v>0</v>
      </c>
      <c r="AK666" s="368">
        <v>126.18684113001049</v>
      </c>
      <c r="AL666" s="364">
        <v>1.9734874421771721E-4</v>
      </c>
      <c r="AM666" s="369"/>
      <c r="AN666" s="370">
        <v>15</v>
      </c>
      <c r="AO666" s="371" t="s">
        <v>305</v>
      </c>
      <c r="AP666" s="371" t="s">
        <v>0</v>
      </c>
      <c r="AQ666" s="371" t="s">
        <v>386</v>
      </c>
      <c r="AR666" s="372" t="s">
        <v>0</v>
      </c>
      <c r="AS666" s="372"/>
      <c r="AT666" s="363"/>
    </row>
    <row r="667" spans="1:46" x14ac:dyDescent="0.3">
      <c r="A667" s="362" t="s">
        <v>1157</v>
      </c>
      <c r="B667" s="363" t="s">
        <v>308</v>
      </c>
      <c r="C667" s="363" t="s">
        <v>295</v>
      </c>
      <c r="D667" s="363" t="s">
        <v>778</v>
      </c>
      <c r="E667" s="363" t="s">
        <v>297</v>
      </c>
      <c r="F667" s="363" t="s">
        <v>452</v>
      </c>
      <c r="G667" s="363" t="s">
        <v>463</v>
      </c>
      <c r="H667" s="363" t="s">
        <v>1149</v>
      </c>
      <c r="I667" s="363" t="s">
        <v>780</v>
      </c>
      <c r="J667" s="363" t="s">
        <v>781</v>
      </c>
      <c r="K667" s="363" t="s">
        <v>782</v>
      </c>
      <c r="L667" s="364">
        <v>1.0893605886989541</v>
      </c>
      <c r="M667" s="365">
        <v>0.75</v>
      </c>
      <c r="N667" s="364">
        <v>0.98092192938083356</v>
      </c>
      <c r="O667" s="363" t="s">
        <v>1150</v>
      </c>
      <c r="P667" s="363"/>
      <c r="Q667" s="363" t="s">
        <v>300</v>
      </c>
      <c r="R667" s="363" t="s">
        <v>785</v>
      </c>
      <c r="S667" s="363"/>
      <c r="T667" s="365">
        <v>1.1357372528003795</v>
      </c>
      <c r="U667" s="366">
        <v>25</v>
      </c>
      <c r="V667" s="367">
        <v>45931</v>
      </c>
      <c r="W667" s="367"/>
      <c r="X667" s="363" t="s">
        <v>3081</v>
      </c>
      <c r="Y667" s="363" t="s">
        <v>786</v>
      </c>
      <c r="Z667" s="363"/>
      <c r="AA667" s="363" t="s">
        <v>780</v>
      </c>
      <c r="AB667" s="363"/>
      <c r="AC667" s="363"/>
      <c r="AD667" s="363" t="s">
        <v>304</v>
      </c>
      <c r="AE667" s="367">
        <v>45069</v>
      </c>
      <c r="AF667" s="362" t="s">
        <v>2582</v>
      </c>
      <c r="AG667" s="364">
        <v>1.6830875612449452E-4</v>
      </c>
      <c r="AH667" s="364">
        <v>1.6162931453894501E-4</v>
      </c>
      <c r="AI667" s="364">
        <v>0.67893971708494327</v>
      </c>
      <c r="AJ667" s="362" t="s">
        <v>0</v>
      </c>
      <c r="AK667" s="368">
        <v>54.524255781475475</v>
      </c>
      <c r="AL667" s="364">
        <v>4.0524213899601201E-4</v>
      </c>
      <c r="AM667" s="369"/>
      <c r="AN667" s="370">
        <v>15</v>
      </c>
      <c r="AO667" s="371" t="s">
        <v>305</v>
      </c>
      <c r="AP667" s="371" t="s">
        <v>0</v>
      </c>
      <c r="AQ667" s="371" t="s">
        <v>386</v>
      </c>
      <c r="AR667" s="372" t="s">
        <v>0</v>
      </c>
      <c r="AS667" s="372"/>
      <c r="AT667" s="363"/>
    </row>
    <row r="668" spans="1:46" x14ac:dyDescent="0.3">
      <c r="A668" s="362" t="s">
        <v>1158</v>
      </c>
      <c r="B668" s="363" t="s">
        <v>308</v>
      </c>
      <c r="C668" s="363" t="s">
        <v>295</v>
      </c>
      <c r="D668" s="363" t="s">
        <v>778</v>
      </c>
      <c r="E668" s="363" t="s">
        <v>297</v>
      </c>
      <c r="F668" s="363" t="s">
        <v>452</v>
      </c>
      <c r="G668" s="363" t="s">
        <v>463</v>
      </c>
      <c r="H668" s="363" t="s">
        <v>1149</v>
      </c>
      <c r="I668" s="363" t="s">
        <v>780</v>
      </c>
      <c r="J668" s="363" t="s">
        <v>789</v>
      </c>
      <c r="K668" s="363" t="s">
        <v>782</v>
      </c>
      <c r="L668" s="364">
        <v>1.4253085811464508</v>
      </c>
      <c r="M668" s="365">
        <v>0.9</v>
      </c>
      <c r="N668" s="364">
        <v>1.2834285156681078</v>
      </c>
      <c r="O668" s="363" t="s">
        <v>1152</v>
      </c>
      <c r="P668" s="363"/>
      <c r="Q668" s="363" t="s">
        <v>300</v>
      </c>
      <c r="R668" s="363" t="s">
        <v>785</v>
      </c>
      <c r="S668" s="363"/>
      <c r="T668" s="365">
        <v>1.5368022284463692</v>
      </c>
      <c r="U668" s="366">
        <v>25</v>
      </c>
      <c r="V668" s="367">
        <v>45931</v>
      </c>
      <c r="W668" s="367"/>
      <c r="X668" s="363" t="s">
        <v>3081</v>
      </c>
      <c r="Y668" s="363" t="s">
        <v>791</v>
      </c>
      <c r="Z668" s="363"/>
      <c r="AA668" s="363" t="s">
        <v>780</v>
      </c>
      <c r="AB668" s="363"/>
      <c r="AC668" s="363"/>
      <c r="AD668" s="363" t="s">
        <v>304</v>
      </c>
      <c r="AE668" s="367">
        <v>45069</v>
      </c>
      <c r="AF668" s="362" t="s">
        <v>2582</v>
      </c>
      <c r="AG668" s="364">
        <v>2.202135058629532E-4</v>
      </c>
      <c r="AH668" s="364">
        <v>2.1147419079325675E-4</v>
      </c>
      <c r="AI668" s="364">
        <v>0.65649034797561046</v>
      </c>
      <c r="AJ668" s="362" t="s">
        <v>0</v>
      </c>
      <c r="AK668" s="368">
        <v>57.27736135573236</v>
      </c>
      <c r="AL668" s="364">
        <v>5.3021479218648003E-4</v>
      </c>
      <c r="AM668" s="369"/>
      <c r="AN668" s="370">
        <v>15</v>
      </c>
      <c r="AO668" s="371" t="s">
        <v>305</v>
      </c>
      <c r="AP668" s="371" t="s">
        <v>0</v>
      </c>
      <c r="AQ668" s="371" t="s">
        <v>386</v>
      </c>
      <c r="AR668" s="372" t="s">
        <v>0</v>
      </c>
      <c r="AS668" s="372"/>
      <c r="AT668" s="363"/>
    </row>
    <row r="669" spans="1:46" x14ac:dyDescent="0.3">
      <c r="A669" s="362" t="s">
        <v>1159</v>
      </c>
      <c r="B669" s="363" t="s">
        <v>308</v>
      </c>
      <c r="C669" s="363" t="s">
        <v>295</v>
      </c>
      <c r="D669" s="363" t="s">
        <v>778</v>
      </c>
      <c r="E669" s="363" t="s">
        <v>297</v>
      </c>
      <c r="F669" s="363" t="s">
        <v>452</v>
      </c>
      <c r="G669" s="363" t="s">
        <v>463</v>
      </c>
      <c r="H669" s="363" t="s">
        <v>1149</v>
      </c>
      <c r="I669" s="363" t="s">
        <v>780</v>
      </c>
      <c r="J669" s="363" t="s">
        <v>793</v>
      </c>
      <c r="K669" s="363" t="s">
        <v>782</v>
      </c>
      <c r="L669" s="364">
        <v>0.53050737692934768</v>
      </c>
      <c r="M669" s="365">
        <v>0.45</v>
      </c>
      <c r="N669" s="364">
        <v>0.47769886769064129</v>
      </c>
      <c r="O669" s="363" t="s">
        <v>1154</v>
      </c>
      <c r="P669" s="363"/>
      <c r="Q669" s="363" t="s">
        <v>300</v>
      </c>
      <c r="R669" s="363" t="s">
        <v>785</v>
      </c>
      <c r="S669" s="363"/>
      <c r="T669" s="365">
        <v>1.0454073033305615</v>
      </c>
      <c r="U669" s="366">
        <v>25</v>
      </c>
      <c r="V669" s="367">
        <v>45931</v>
      </c>
      <c r="W669" s="367"/>
      <c r="X669" s="363" t="s">
        <v>3081</v>
      </c>
      <c r="Y669" s="363" t="s">
        <v>791</v>
      </c>
      <c r="Z669" s="363"/>
      <c r="AA669" s="363" t="s">
        <v>780</v>
      </c>
      <c r="AB669" s="363"/>
      <c r="AC669" s="363"/>
      <c r="AD669" s="363" t="s">
        <v>304</v>
      </c>
      <c r="AE669" s="367">
        <v>45069</v>
      </c>
      <c r="AF669" s="362" t="s">
        <v>2582</v>
      </c>
      <c r="AG669" s="364">
        <v>0</v>
      </c>
      <c r="AH669" s="364">
        <v>7.8711810010817331E-5</v>
      </c>
      <c r="AI669" s="364">
        <v>0.35920578682972315</v>
      </c>
      <c r="AJ669" s="362" t="s">
        <v>0</v>
      </c>
      <c r="AK669" s="368">
        <v>126.18684113001049</v>
      </c>
      <c r="AL669" s="364">
        <v>1.9734874421771721E-4</v>
      </c>
      <c r="AM669" s="369"/>
      <c r="AN669" s="370">
        <v>15</v>
      </c>
      <c r="AO669" s="371" t="s">
        <v>305</v>
      </c>
      <c r="AP669" s="371" t="s">
        <v>0</v>
      </c>
      <c r="AQ669" s="371" t="s">
        <v>386</v>
      </c>
      <c r="AR669" s="372" t="s">
        <v>0</v>
      </c>
      <c r="AS669" s="372"/>
      <c r="AT669" s="363"/>
    </row>
    <row r="670" spans="1:46" x14ac:dyDescent="0.3">
      <c r="A670" s="362" t="s">
        <v>1160</v>
      </c>
      <c r="B670" s="363" t="s">
        <v>308</v>
      </c>
      <c r="C670" s="363" t="s">
        <v>295</v>
      </c>
      <c r="D670" s="363" t="s">
        <v>778</v>
      </c>
      <c r="E670" s="363" t="s">
        <v>297</v>
      </c>
      <c r="F670" s="363" t="s">
        <v>452</v>
      </c>
      <c r="G670" s="363" t="s">
        <v>463</v>
      </c>
      <c r="H670" s="363" t="s">
        <v>1149</v>
      </c>
      <c r="I670" s="363" t="s">
        <v>796</v>
      </c>
      <c r="J670" s="363" t="s">
        <v>797</v>
      </c>
      <c r="K670" s="363" t="s">
        <v>782</v>
      </c>
      <c r="L670" s="364">
        <v>0.57020000000000004</v>
      </c>
      <c r="M670" s="365">
        <v>0.6</v>
      </c>
      <c r="N670" s="364">
        <v>0.51339999999999997</v>
      </c>
      <c r="O670" s="363" t="s">
        <v>1156</v>
      </c>
      <c r="P670" s="363"/>
      <c r="Q670" s="363" t="s">
        <v>300</v>
      </c>
      <c r="R670" s="363" t="s">
        <v>785</v>
      </c>
      <c r="S670" s="363"/>
      <c r="T670" s="365">
        <v>1.8618421312961972</v>
      </c>
      <c r="U670" s="366">
        <v>25</v>
      </c>
      <c r="V670" s="367">
        <v>45931</v>
      </c>
      <c r="W670" s="367"/>
      <c r="X670" s="363" t="s">
        <v>3081</v>
      </c>
      <c r="Y670" s="363" t="s">
        <v>786</v>
      </c>
      <c r="Z670" s="363"/>
      <c r="AA670" s="363" t="s">
        <v>796</v>
      </c>
      <c r="AB670" s="363"/>
      <c r="AC670" s="363"/>
      <c r="AD670" s="363" t="s">
        <v>304</v>
      </c>
      <c r="AE670" s="367">
        <v>45069</v>
      </c>
      <c r="AF670" s="362" t="s">
        <v>2582</v>
      </c>
      <c r="AG670" s="364">
        <v>0</v>
      </c>
      <c r="AH670" s="364">
        <v>1.5660545082724675E-4</v>
      </c>
      <c r="AI670" s="364">
        <v>0.4012850456122744</v>
      </c>
      <c r="AJ670" s="362" t="s">
        <v>0</v>
      </c>
      <c r="AK670" s="368">
        <v>110.22988442790404</v>
      </c>
      <c r="AL670" s="364">
        <v>3.9264614870575644E-4</v>
      </c>
      <c r="AM670" s="369"/>
      <c r="AN670" s="370">
        <v>15</v>
      </c>
      <c r="AO670" s="371" t="s">
        <v>305</v>
      </c>
      <c r="AP670" s="371" t="s">
        <v>0</v>
      </c>
      <c r="AQ670" s="371" t="s">
        <v>386</v>
      </c>
      <c r="AR670" s="372" t="s">
        <v>0</v>
      </c>
      <c r="AS670" s="372"/>
      <c r="AT670" s="363"/>
    </row>
    <row r="671" spans="1:46" x14ac:dyDescent="0.3">
      <c r="A671" s="362" t="s">
        <v>1161</v>
      </c>
      <c r="B671" s="363" t="s">
        <v>310</v>
      </c>
      <c r="C671" s="363" t="s">
        <v>295</v>
      </c>
      <c r="D671" s="363" t="s">
        <v>778</v>
      </c>
      <c r="E671" s="363" t="s">
        <v>297</v>
      </c>
      <c r="F671" s="363" t="s">
        <v>452</v>
      </c>
      <c r="G671" s="363" t="s">
        <v>463</v>
      </c>
      <c r="H671" s="363" t="s">
        <v>1149</v>
      </c>
      <c r="I671" s="363" t="s">
        <v>780</v>
      </c>
      <c r="J671" s="363" t="s">
        <v>781</v>
      </c>
      <c r="K671" s="363" t="s">
        <v>782</v>
      </c>
      <c r="L671" s="364">
        <v>1.0893605886989541</v>
      </c>
      <c r="M671" s="365">
        <v>0.75</v>
      </c>
      <c r="N671" s="364">
        <v>0.98092192938083356</v>
      </c>
      <c r="O671" s="363" t="s">
        <v>1150</v>
      </c>
      <c r="P671" s="363"/>
      <c r="Q671" s="363" t="s">
        <v>300</v>
      </c>
      <c r="R671" s="363" t="s">
        <v>785</v>
      </c>
      <c r="S671" s="363"/>
      <c r="T671" s="365">
        <v>1.1357372528003795</v>
      </c>
      <c r="U671" s="366">
        <v>25</v>
      </c>
      <c r="V671" s="367">
        <v>45931</v>
      </c>
      <c r="W671" s="367"/>
      <c r="X671" s="363" t="s">
        <v>3081</v>
      </c>
      <c r="Y671" s="363" t="s">
        <v>786</v>
      </c>
      <c r="Z671" s="363"/>
      <c r="AA671" s="363" t="s">
        <v>780</v>
      </c>
      <c r="AB671" s="363"/>
      <c r="AC671" s="363"/>
      <c r="AD671" s="363" t="s">
        <v>304</v>
      </c>
      <c r="AE671" s="367">
        <v>45069</v>
      </c>
      <c r="AF671" s="362" t="s">
        <v>2582</v>
      </c>
      <c r="AG671" s="364">
        <v>1.6830875612449452E-4</v>
      </c>
      <c r="AH671" s="364">
        <v>1.6162931453894501E-4</v>
      </c>
      <c r="AI671" s="364">
        <v>0.67893971708494327</v>
      </c>
      <c r="AJ671" s="362" t="s">
        <v>0</v>
      </c>
      <c r="AK671" s="368">
        <v>54.524255781475475</v>
      </c>
      <c r="AL671" s="364">
        <v>4.0524213899601201E-4</v>
      </c>
      <c r="AM671" s="369"/>
      <c r="AN671" s="370">
        <v>15</v>
      </c>
      <c r="AO671" s="371" t="s">
        <v>305</v>
      </c>
      <c r="AP671" s="371" t="s">
        <v>0</v>
      </c>
      <c r="AQ671" s="371" t="s">
        <v>386</v>
      </c>
      <c r="AR671" s="372" t="s">
        <v>0</v>
      </c>
      <c r="AS671" s="372"/>
      <c r="AT671" s="363"/>
    </row>
    <row r="672" spans="1:46" x14ac:dyDescent="0.3">
      <c r="A672" s="362" t="s">
        <v>1162</v>
      </c>
      <c r="B672" s="363" t="s">
        <v>310</v>
      </c>
      <c r="C672" s="363" t="s">
        <v>295</v>
      </c>
      <c r="D672" s="363" t="s">
        <v>778</v>
      </c>
      <c r="E672" s="363" t="s">
        <v>297</v>
      </c>
      <c r="F672" s="363" t="s">
        <v>452</v>
      </c>
      <c r="G672" s="363" t="s">
        <v>463</v>
      </c>
      <c r="H672" s="363" t="s">
        <v>1149</v>
      </c>
      <c r="I672" s="363" t="s">
        <v>780</v>
      </c>
      <c r="J672" s="363" t="s">
        <v>789</v>
      </c>
      <c r="K672" s="363" t="s">
        <v>782</v>
      </c>
      <c r="L672" s="364">
        <v>1.4253085811464508</v>
      </c>
      <c r="M672" s="365">
        <v>0.9</v>
      </c>
      <c r="N672" s="364">
        <v>1.2834285156681078</v>
      </c>
      <c r="O672" s="363" t="s">
        <v>1152</v>
      </c>
      <c r="P672" s="363"/>
      <c r="Q672" s="363" t="s">
        <v>300</v>
      </c>
      <c r="R672" s="363" t="s">
        <v>785</v>
      </c>
      <c r="S672" s="363"/>
      <c r="T672" s="365">
        <v>1.5368022284463692</v>
      </c>
      <c r="U672" s="366">
        <v>25</v>
      </c>
      <c r="V672" s="367">
        <v>45931</v>
      </c>
      <c r="W672" s="367"/>
      <c r="X672" s="363" t="s">
        <v>3081</v>
      </c>
      <c r="Y672" s="363" t="s">
        <v>791</v>
      </c>
      <c r="Z672" s="363"/>
      <c r="AA672" s="363" t="s">
        <v>780</v>
      </c>
      <c r="AB672" s="363"/>
      <c r="AC672" s="363"/>
      <c r="AD672" s="363" t="s">
        <v>304</v>
      </c>
      <c r="AE672" s="367">
        <v>45069</v>
      </c>
      <c r="AF672" s="362" t="s">
        <v>2582</v>
      </c>
      <c r="AG672" s="364">
        <v>2.202135058629532E-4</v>
      </c>
      <c r="AH672" s="364">
        <v>2.1147419079325675E-4</v>
      </c>
      <c r="AI672" s="364">
        <v>0.65649034797561046</v>
      </c>
      <c r="AJ672" s="362" t="s">
        <v>0</v>
      </c>
      <c r="AK672" s="368">
        <v>57.27736135573236</v>
      </c>
      <c r="AL672" s="364">
        <v>5.3021479218648003E-4</v>
      </c>
      <c r="AM672" s="369"/>
      <c r="AN672" s="370">
        <v>15</v>
      </c>
      <c r="AO672" s="371" t="s">
        <v>305</v>
      </c>
      <c r="AP672" s="371" t="s">
        <v>0</v>
      </c>
      <c r="AQ672" s="371" t="s">
        <v>386</v>
      </c>
      <c r="AR672" s="372" t="s">
        <v>0</v>
      </c>
      <c r="AS672" s="372"/>
      <c r="AT672" s="363"/>
    </row>
    <row r="673" spans="1:46" x14ac:dyDescent="0.3">
      <c r="A673" s="362" t="s">
        <v>1163</v>
      </c>
      <c r="B673" s="363" t="s">
        <v>310</v>
      </c>
      <c r="C673" s="363" t="s">
        <v>295</v>
      </c>
      <c r="D673" s="363" t="s">
        <v>778</v>
      </c>
      <c r="E673" s="363" t="s">
        <v>297</v>
      </c>
      <c r="F673" s="363" t="s">
        <v>452</v>
      </c>
      <c r="G673" s="363" t="s">
        <v>463</v>
      </c>
      <c r="H673" s="363" t="s">
        <v>1149</v>
      </c>
      <c r="I673" s="363" t="s">
        <v>780</v>
      </c>
      <c r="J673" s="363" t="s">
        <v>793</v>
      </c>
      <c r="K673" s="363" t="s">
        <v>782</v>
      </c>
      <c r="L673" s="364">
        <v>0.53050737692934768</v>
      </c>
      <c r="M673" s="365">
        <v>0.45</v>
      </c>
      <c r="N673" s="364">
        <v>0.47769886769064129</v>
      </c>
      <c r="O673" s="363" t="s">
        <v>1154</v>
      </c>
      <c r="P673" s="363"/>
      <c r="Q673" s="363" t="s">
        <v>300</v>
      </c>
      <c r="R673" s="363" t="s">
        <v>785</v>
      </c>
      <c r="S673" s="363"/>
      <c r="T673" s="365">
        <v>1.0454073033305615</v>
      </c>
      <c r="U673" s="366">
        <v>25</v>
      </c>
      <c r="V673" s="367">
        <v>45931</v>
      </c>
      <c r="W673" s="367"/>
      <c r="X673" s="363" t="s">
        <v>3081</v>
      </c>
      <c r="Y673" s="363" t="s">
        <v>791</v>
      </c>
      <c r="Z673" s="363"/>
      <c r="AA673" s="363" t="s">
        <v>780</v>
      </c>
      <c r="AB673" s="363"/>
      <c r="AC673" s="363"/>
      <c r="AD673" s="363" t="s">
        <v>304</v>
      </c>
      <c r="AE673" s="367">
        <v>45069</v>
      </c>
      <c r="AF673" s="362" t="s">
        <v>2582</v>
      </c>
      <c r="AG673" s="364">
        <v>0</v>
      </c>
      <c r="AH673" s="364">
        <v>7.8711810010817331E-5</v>
      </c>
      <c r="AI673" s="364">
        <v>0.35920578682972315</v>
      </c>
      <c r="AJ673" s="362" t="s">
        <v>0</v>
      </c>
      <c r="AK673" s="368">
        <v>126.18684113001049</v>
      </c>
      <c r="AL673" s="364">
        <v>1.9734874421771721E-4</v>
      </c>
      <c r="AM673" s="369"/>
      <c r="AN673" s="370">
        <v>15</v>
      </c>
      <c r="AO673" s="371" t="s">
        <v>305</v>
      </c>
      <c r="AP673" s="371" t="s">
        <v>0</v>
      </c>
      <c r="AQ673" s="371" t="s">
        <v>386</v>
      </c>
      <c r="AR673" s="372" t="s">
        <v>0</v>
      </c>
      <c r="AS673" s="372"/>
      <c r="AT673" s="363"/>
    </row>
    <row r="674" spans="1:46" x14ac:dyDescent="0.3">
      <c r="A674" s="362" t="s">
        <v>1164</v>
      </c>
      <c r="B674" s="363" t="s">
        <v>310</v>
      </c>
      <c r="C674" s="363" t="s">
        <v>295</v>
      </c>
      <c r="D674" s="363" t="s">
        <v>778</v>
      </c>
      <c r="E674" s="363" t="s">
        <v>297</v>
      </c>
      <c r="F674" s="363" t="s">
        <v>452</v>
      </c>
      <c r="G674" s="363" t="s">
        <v>463</v>
      </c>
      <c r="H674" s="363" t="s">
        <v>1149</v>
      </c>
      <c r="I674" s="363" t="s">
        <v>796</v>
      </c>
      <c r="J674" s="363" t="s">
        <v>797</v>
      </c>
      <c r="K674" s="363" t="s">
        <v>782</v>
      </c>
      <c r="L674" s="364">
        <v>0.57020000000000004</v>
      </c>
      <c r="M674" s="365">
        <v>0.6</v>
      </c>
      <c r="N674" s="364">
        <v>0.51339999999999997</v>
      </c>
      <c r="O674" s="363" t="s">
        <v>1156</v>
      </c>
      <c r="P674" s="363"/>
      <c r="Q674" s="363" t="s">
        <v>300</v>
      </c>
      <c r="R674" s="363" t="s">
        <v>785</v>
      </c>
      <c r="S674" s="363"/>
      <c r="T674" s="365">
        <v>1.8618421312961972</v>
      </c>
      <c r="U674" s="366">
        <v>25</v>
      </c>
      <c r="V674" s="367">
        <v>45931</v>
      </c>
      <c r="W674" s="367"/>
      <c r="X674" s="363" t="s">
        <v>3081</v>
      </c>
      <c r="Y674" s="363" t="s">
        <v>786</v>
      </c>
      <c r="Z674" s="363"/>
      <c r="AA674" s="363" t="s">
        <v>796</v>
      </c>
      <c r="AB674" s="363"/>
      <c r="AC674" s="363"/>
      <c r="AD674" s="363" t="s">
        <v>304</v>
      </c>
      <c r="AE674" s="367">
        <v>45069</v>
      </c>
      <c r="AF674" s="362" t="s">
        <v>2582</v>
      </c>
      <c r="AG674" s="364">
        <v>0</v>
      </c>
      <c r="AH674" s="364">
        <v>1.5660545082724675E-4</v>
      </c>
      <c r="AI674" s="364">
        <v>0.4012850456122744</v>
      </c>
      <c r="AJ674" s="362" t="s">
        <v>0</v>
      </c>
      <c r="AK674" s="368">
        <v>110.22988442790404</v>
      </c>
      <c r="AL674" s="364">
        <v>3.9264614870575644E-4</v>
      </c>
      <c r="AM674" s="369"/>
      <c r="AN674" s="370">
        <v>15</v>
      </c>
      <c r="AO674" s="371" t="s">
        <v>305</v>
      </c>
      <c r="AP674" s="371" t="s">
        <v>0</v>
      </c>
      <c r="AQ674" s="371" t="s">
        <v>386</v>
      </c>
      <c r="AR674" s="372" t="s">
        <v>0</v>
      </c>
      <c r="AS674" s="372"/>
      <c r="AT674" s="363"/>
    </row>
    <row r="675" spans="1:46" x14ac:dyDescent="0.3">
      <c r="A675" s="362" t="s">
        <v>1165</v>
      </c>
      <c r="B675" s="363" t="s">
        <v>294</v>
      </c>
      <c r="C675" s="363" t="s">
        <v>295</v>
      </c>
      <c r="D675" s="363" t="s">
        <v>778</v>
      </c>
      <c r="E675" s="363" t="s">
        <v>297</v>
      </c>
      <c r="F675" s="363" t="s">
        <v>452</v>
      </c>
      <c r="G675" s="363" t="s">
        <v>463</v>
      </c>
      <c r="H675" s="363" t="s">
        <v>1166</v>
      </c>
      <c r="I675" s="363" t="s">
        <v>780</v>
      </c>
      <c r="J675" s="363" t="s">
        <v>809</v>
      </c>
      <c r="K675" s="363" t="s">
        <v>782</v>
      </c>
      <c r="L675" s="364">
        <v>0.75085115303837102</v>
      </c>
      <c r="M675" s="365">
        <v>0.9</v>
      </c>
      <c r="N675" s="364">
        <v>0.67322203615383147</v>
      </c>
      <c r="O675" s="363" t="s">
        <v>1167</v>
      </c>
      <c r="P675" s="363"/>
      <c r="Q675" s="363" t="s">
        <v>300</v>
      </c>
      <c r="R675" s="363" t="s">
        <v>811</v>
      </c>
      <c r="S675" s="363"/>
      <c r="T675" s="365">
        <v>0.99389752009890775</v>
      </c>
      <c r="U675" s="366">
        <v>45</v>
      </c>
      <c r="V675" s="367">
        <v>45931</v>
      </c>
      <c r="W675" s="367"/>
      <c r="X675" s="363" t="s">
        <v>3081</v>
      </c>
      <c r="Y675" s="363" t="s">
        <v>812</v>
      </c>
      <c r="Z675" s="363"/>
      <c r="AA675" s="363" t="s">
        <v>780</v>
      </c>
      <c r="AB675" s="363"/>
      <c r="AC675" s="363"/>
      <c r="AD675" s="363" t="s">
        <v>304</v>
      </c>
      <c r="AE675" s="367">
        <v>45146</v>
      </c>
      <c r="AF675" s="362" t="s">
        <v>3088</v>
      </c>
      <c r="AG675" s="364">
        <v>1.0761134590179174E-4</v>
      </c>
      <c r="AH675" s="364">
        <v>1.0311063608634662E-4</v>
      </c>
      <c r="AI675" s="364">
        <v>0.64136041684882339</v>
      </c>
      <c r="AJ675" s="362" t="s">
        <v>0</v>
      </c>
      <c r="AK675" s="368">
        <v>56.89089133595693</v>
      </c>
      <c r="AL675" s="364">
        <v>1.5517590496126333E-4</v>
      </c>
      <c r="AM675" s="369"/>
      <c r="AN675" s="370">
        <v>15</v>
      </c>
      <c r="AO675" s="371" t="s">
        <v>305</v>
      </c>
      <c r="AP675" s="371" t="s">
        <v>0</v>
      </c>
      <c r="AQ675" s="371" t="s">
        <v>386</v>
      </c>
      <c r="AR675" s="372" t="s">
        <v>0</v>
      </c>
      <c r="AS675" s="372"/>
      <c r="AT675" s="363"/>
    </row>
    <row r="676" spans="1:46" x14ac:dyDescent="0.3">
      <c r="A676" s="362" t="s">
        <v>1168</v>
      </c>
      <c r="B676" s="363" t="s">
        <v>294</v>
      </c>
      <c r="C676" s="363" t="s">
        <v>295</v>
      </c>
      <c r="D676" s="363" t="s">
        <v>778</v>
      </c>
      <c r="E676" s="363" t="s">
        <v>297</v>
      </c>
      <c r="F676" s="363" t="s">
        <v>452</v>
      </c>
      <c r="G676" s="363" t="s">
        <v>463</v>
      </c>
      <c r="H676" s="363" t="s">
        <v>1166</v>
      </c>
      <c r="I676" s="363" t="s">
        <v>780</v>
      </c>
      <c r="J676" s="363" t="s">
        <v>814</v>
      </c>
      <c r="K676" s="363" t="s">
        <v>782</v>
      </c>
      <c r="L676" s="364">
        <v>1.0094273888861693</v>
      </c>
      <c r="M676" s="365">
        <v>1.2</v>
      </c>
      <c r="N676" s="364">
        <v>0.90506455153657361</v>
      </c>
      <c r="O676" s="363" t="s">
        <v>1169</v>
      </c>
      <c r="P676" s="363"/>
      <c r="Q676" s="363" t="s">
        <v>300</v>
      </c>
      <c r="R676" s="363" t="s">
        <v>811</v>
      </c>
      <c r="S676" s="363"/>
      <c r="T676" s="365">
        <v>1.4190180810630293</v>
      </c>
      <c r="U676" s="366">
        <v>45</v>
      </c>
      <c r="V676" s="367">
        <v>45931</v>
      </c>
      <c r="W676" s="367"/>
      <c r="X676" s="363" t="s">
        <v>3081</v>
      </c>
      <c r="Y676" s="363" t="s">
        <v>816</v>
      </c>
      <c r="Z676" s="363"/>
      <c r="AA676" s="363" t="s">
        <v>780</v>
      </c>
      <c r="AB676" s="363"/>
      <c r="AC676" s="363"/>
      <c r="AD676" s="363" t="s">
        <v>304</v>
      </c>
      <c r="AE676" s="367">
        <v>45146</v>
      </c>
      <c r="AF676" s="362" t="s">
        <v>3088</v>
      </c>
      <c r="AG676" s="364">
        <v>1.4467027115642038E-4</v>
      </c>
      <c r="AH676" s="364">
        <v>1.3861961818911121E-4</v>
      </c>
      <c r="AI676" s="364">
        <v>0.60391673286181402</v>
      </c>
      <c r="AJ676" s="362" t="s">
        <v>0</v>
      </c>
      <c r="AK676" s="368">
        <v>61.905714445830064</v>
      </c>
      <c r="AL676" s="364">
        <v>2.0861499370314178E-4</v>
      </c>
      <c r="AM676" s="369"/>
      <c r="AN676" s="370">
        <v>15</v>
      </c>
      <c r="AO676" s="371" t="s">
        <v>305</v>
      </c>
      <c r="AP676" s="371" t="s">
        <v>0</v>
      </c>
      <c r="AQ676" s="371" t="s">
        <v>386</v>
      </c>
      <c r="AR676" s="372" t="s">
        <v>0</v>
      </c>
      <c r="AS676" s="372"/>
      <c r="AT676" s="363"/>
    </row>
    <row r="677" spans="1:46" x14ac:dyDescent="0.3">
      <c r="A677" s="362" t="s">
        <v>1170</v>
      </c>
      <c r="B677" s="363" t="s">
        <v>294</v>
      </c>
      <c r="C677" s="363" t="s">
        <v>295</v>
      </c>
      <c r="D677" s="363" t="s">
        <v>778</v>
      </c>
      <c r="E677" s="363" t="s">
        <v>297</v>
      </c>
      <c r="F677" s="363" t="s">
        <v>452</v>
      </c>
      <c r="G677" s="363" t="s">
        <v>463</v>
      </c>
      <c r="H677" s="363" t="s">
        <v>1166</v>
      </c>
      <c r="I677" s="363" t="s">
        <v>780</v>
      </c>
      <c r="J677" s="363" t="s">
        <v>818</v>
      </c>
      <c r="K677" s="363" t="s">
        <v>782</v>
      </c>
      <c r="L677" s="364">
        <v>0.25857623584779854</v>
      </c>
      <c r="M677" s="365">
        <v>0.3</v>
      </c>
      <c r="N677" s="364">
        <v>0.23184251538274225</v>
      </c>
      <c r="O677" s="363" t="s">
        <v>1171</v>
      </c>
      <c r="P677" s="363"/>
      <c r="Q677" s="363" t="s">
        <v>300</v>
      </c>
      <c r="R677" s="363" t="s">
        <v>811</v>
      </c>
      <c r="S677" s="363"/>
      <c r="T677" s="365">
        <v>0.99389752009890775</v>
      </c>
      <c r="U677" s="366">
        <v>45</v>
      </c>
      <c r="V677" s="367">
        <v>45931</v>
      </c>
      <c r="W677" s="367"/>
      <c r="X677" s="363" t="s">
        <v>3081</v>
      </c>
      <c r="Y677" s="363" t="s">
        <v>816</v>
      </c>
      <c r="Z677" s="363"/>
      <c r="AA677" s="363" t="s">
        <v>780</v>
      </c>
      <c r="AB677" s="363"/>
      <c r="AC677" s="363"/>
      <c r="AD677" s="363" t="s">
        <v>304</v>
      </c>
      <c r="AE677" s="367">
        <v>45146</v>
      </c>
      <c r="AF677" s="362" t="s">
        <v>3088</v>
      </c>
      <c r="AG677" s="364">
        <v>3.7058925254628655E-5</v>
      </c>
      <c r="AH677" s="364">
        <v>3.5508982102764611E-5</v>
      </c>
      <c r="AI677" s="364">
        <v>0.22087009088213888</v>
      </c>
      <c r="AJ677" s="362" t="s">
        <v>0</v>
      </c>
      <c r="AK677" s="368">
        <v>210.87404461866944</v>
      </c>
      <c r="AL677" s="364">
        <v>5.3439088741878444E-5</v>
      </c>
      <c r="AM677" s="369"/>
      <c r="AN677" s="370">
        <v>15</v>
      </c>
      <c r="AO677" s="371" t="s">
        <v>305</v>
      </c>
      <c r="AP677" s="371" t="s">
        <v>0</v>
      </c>
      <c r="AQ677" s="371" t="s">
        <v>386</v>
      </c>
      <c r="AR677" s="372" t="s">
        <v>0</v>
      </c>
      <c r="AS677" s="372"/>
      <c r="AT677" s="363"/>
    </row>
    <row r="678" spans="1:46" x14ac:dyDescent="0.3">
      <c r="A678" s="362" t="s">
        <v>1172</v>
      </c>
      <c r="B678" s="363" t="s">
        <v>294</v>
      </c>
      <c r="C678" s="363" t="s">
        <v>295</v>
      </c>
      <c r="D678" s="363" t="s">
        <v>778</v>
      </c>
      <c r="E678" s="363" t="s">
        <v>297</v>
      </c>
      <c r="F678" s="363" t="s">
        <v>452</v>
      </c>
      <c r="G678" s="363" t="s">
        <v>463</v>
      </c>
      <c r="H678" s="363" t="s">
        <v>1166</v>
      </c>
      <c r="I678" s="363" t="s">
        <v>780</v>
      </c>
      <c r="J678" s="363" t="s">
        <v>821</v>
      </c>
      <c r="K678" s="363" t="s">
        <v>782</v>
      </c>
      <c r="L678" s="364">
        <v>5.2797047673745746E-2</v>
      </c>
      <c r="M678" s="365">
        <v>0.09</v>
      </c>
      <c r="N678" s="364">
        <v>4.7338458220378597E-2</v>
      </c>
      <c r="O678" s="363" t="s">
        <v>1173</v>
      </c>
      <c r="P678" s="363"/>
      <c r="Q678" s="363" t="s">
        <v>300</v>
      </c>
      <c r="R678" s="363" t="s">
        <v>811</v>
      </c>
      <c r="S678" s="363"/>
      <c r="T678" s="365">
        <v>0.79122485771818418</v>
      </c>
      <c r="U678" s="366">
        <v>45</v>
      </c>
      <c r="V678" s="367">
        <v>45931</v>
      </c>
      <c r="W678" s="367"/>
      <c r="X678" s="363" t="s">
        <v>3081</v>
      </c>
      <c r="Y678" s="363" t="s">
        <v>823</v>
      </c>
      <c r="Z678" s="363"/>
      <c r="AA678" s="363" t="s">
        <v>780</v>
      </c>
      <c r="AB678" s="363"/>
      <c r="AC678" s="363"/>
      <c r="AD678" s="363" t="s">
        <v>304</v>
      </c>
      <c r="AE678" s="367">
        <v>45146</v>
      </c>
      <c r="AF678" s="362" t="s">
        <v>3088</v>
      </c>
      <c r="AG678" s="364">
        <v>7.5668277751482602E-6</v>
      </c>
      <c r="AH678" s="364">
        <v>7.2503546769447225E-6</v>
      </c>
      <c r="AI678" s="364">
        <v>5.6649962022248333E-2</v>
      </c>
      <c r="AJ678" s="362" t="s">
        <v>0</v>
      </c>
      <c r="AK678" s="368">
        <v>891.71569950805872</v>
      </c>
      <c r="AL678" s="364">
        <v>1.0911389852574112E-5</v>
      </c>
      <c r="AM678" s="369"/>
      <c r="AN678" s="370">
        <v>15</v>
      </c>
      <c r="AO678" s="371" t="s">
        <v>305</v>
      </c>
      <c r="AP678" s="371" t="s">
        <v>0</v>
      </c>
      <c r="AQ678" s="371" t="s">
        <v>386</v>
      </c>
      <c r="AR678" s="372" t="s">
        <v>0</v>
      </c>
      <c r="AS678" s="372"/>
      <c r="AT678" s="363"/>
    </row>
    <row r="679" spans="1:46" x14ac:dyDescent="0.3">
      <c r="A679" s="362" t="s">
        <v>1174</v>
      </c>
      <c r="B679" s="363" t="s">
        <v>294</v>
      </c>
      <c r="C679" s="363" t="s">
        <v>295</v>
      </c>
      <c r="D679" s="363" t="s">
        <v>778</v>
      </c>
      <c r="E679" s="363" t="s">
        <v>297</v>
      </c>
      <c r="F679" s="363" t="s">
        <v>452</v>
      </c>
      <c r="G679" s="363" t="s">
        <v>463</v>
      </c>
      <c r="H679" s="363" t="s">
        <v>1166</v>
      </c>
      <c r="I679" s="363" t="s">
        <v>796</v>
      </c>
      <c r="J679" s="363" t="s">
        <v>809</v>
      </c>
      <c r="K679" s="363" t="s">
        <v>782</v>
      </c>
      <c r="L679" s="364">
        <v>1.1311326563944468</v>
      </c>
      <c r="M679" s="365">
        <v>1.1100000000000001</v>
      </c>
      <c r="N679" s="364">
        <v>1.0141869357415056</v>
      </c>
      <c r="O679" s="363" t="s">
        <v>1175</v>
      </c>
      <c r="P679" s="363"/>
      <c r="Q679" s="363" t="s">
        <v>300</v>
      </c>
      <c r="R679" s="363" t="s">
        <v>811</v>
      </c>
      <c r="S679" s="363"/>
      <c r="T679" s="365">
        <v>1.9478912018971424</v>
      </c>
      <c r="U679" s="366">
        <v>45</v>
      </c>
      <c r="V679" s="367">
        <v>45931</v>
      </c>
      <c r="W679" s="367"/>
      <c r="X679" s="363" t="s">
        <v>3081</v>
      </c>
      <c r="Y679" s="363" t="s">
        <v>812</v>
      </c>
      <c r="Z679" s="363"/>
      <c r="AA679" s="363" t="s">
        <v>796</v>
      </c>
      <c r="AB679" s="363"/>
      <c r="AC679" s="363"/>
      <c r="AD679" s="363" t="s">
        <v>304</v>
      </c>
      <c r="AE679" s="367">
        <v>45146</v>
      </c>
      <c r="AF679" s="362" t="s">
        <v>3088</v>
      </c>
      <c r="AG679" s="364">
        <v>1.6211296613918223E-4</v>
      </c>
      <c r="AH679" s="364">
        <v>1.5533279429206669E-4</v>
      </c>
      <c r="AI679" s="364">
        <v>0.49299072958525109</v>
      </c>
      <c r="AJ679" s="362" t="s">
        <v>0</v>
      </c>
      <c r="AK679" s="368">
        <v>81.233131265789325</v>
      </c>
      <c r="AL679" s="364">
        <v>2.3376741565485332E-4</v>
      </c>
      <c r="AM679" s="369"/>
      <c r="AN679" s="370">
        <v>15</v>
      </c>
      <c r="AO679" s="371" t="s">
        <v>305</v>
      </c>
      <c r="AP679" s="371" t="s">
        <v>0</v>
      </c>
      <c r="AQ679" s="371" t="s">
        <v>386</v>
      </c>
      <c r="AR679" s="372" t="s">
        <v>0</v>
      </c>
      <c r="AS679" s="372"/>
      <c r="AT679" s="363"/>
    </row>
    <row r="680" spans="1:46" x14ac:dyDescent="0.3">
      <c r="A680" s="362" t="s">
        <v>1176</v>
      </c>
      <c r="B680" s="363" t="s">
        <v>294</v>
      </c>
      <c r="C680" s="363" t="s">
        <v>295</v>
      </c>
      <c r="D680" s="363" t="s">
        <v>778</v>
      </c>
      <c r="E680" s="363" t="s">
        <v>297</v>
      </c>
      <c r="F680" s="363" t="s">
        <v>452</v>
      </c>
      <c r="G680" s="363" t="s">
        <v>463</v>
      </c>
      <c r="H680" s="363" t="s">
        <v>1166</v>
      </c>
      <c r="I680" s="363" t="s">
        <v>796</v>
      </c>
      <c r="J680" s="363" t="s">
        <v>789</v>
      </c>
      <c r="K680" s="363" t="s">
        <v>782</v>
      </c>
      <c r="L680" s="364">
        <v>1.5071122174751206</v>
      </c>
      <c r="M680" s="365">
        <v>1.29</v>
      </c>
      <c r="N680" s="364">
        <v>1.3512946629370979</v>
      </c>
      <c r="O680" s="363" t="s">
        <v>1177</v>
      </c>
      <c r="P680" s="363"/>
      <c r="Q680" s="363" t="s">
        <v>300</v>
      </c>
      <c r="R680" s="363" t="s">
        <v>811</v>
      </c>
      <c r="S680" s="363"/>
      <c r="T680" s="365">
        <v>1.35</v>
      </c>
      <c r="U680" s="366">
        <v>45</v>
      </c>
      <c r="V680" s="367">
        <v>45931</v>
      </c>
      <c r="W680" s="367"/>
      <c r="X680" s="363" t="s">
        <v>3081</v>
      </c>
      <c r="Y680" s="363" t="s">
        <v>791</v>
      </c>
      <c r="Z680" s="363"/>
      <c r="AA680" s="363" t="s">
        <v>796</v>
      </c>
      <c r="AB680" s="363"/>
      <c r="AC680" s="363"/>
      <c r="AD680" s="363" t="s">
        <v>304</v>
      </c>
      <c r="AE680" s="367">
        <v>45146</v>
      </c>
      <c r="AF680" s="362" t="s">
        <v>3088</v>
      </c>
      <c r="AG680" s="364">
        <v>5.5599999999999996E-4</v>
      </c>
      <c r="AH680" s="364">
        <v>0</v>
      </c>
      <c r="AI680" s="364">
        <v>0.94</v>
      </c>
      <c r="AJ680" s="362" t="s">
        <v>0</v>
      </c>
      <c r="AK680" s="368">
        <v>31.01</v>
      </c>
      <c r="AL680" s="364">
        <v>2.2222222222222223E-4</v>
      </c>
      <c r="AM680" s="369"/>
      <c r="AN680" s="370">
        <v>15</v>
      </c>
      <c r="AO680" s="371" t="s">
        <v>305</v>
      </c>
      <c r="AP680" s="371" t="s">
        <v>0</v>
      </c>
      <c r="AQ680" s="371" t="s">
        <v>386</v>
      </c>
      <c r="AR680" s="372" t="s">
        <v>0</v>
      </c>
      <c r="AS680" s="372"/>
      <c r="AT680" s="363"/>
    </row>
    <row r="681" spans="1:46" x14ac:dyDescent="0.3">
      <c r="A681" s="362" t="s">
        <v>1178</v>
      </c>
      <c r="B681" s="363" t="s">
        <v>294</v>
      </c>
      <c r="C681" s="363" t="s">
        <v>295</v>
      </c>
      <c r="D681" s="363" t="s">
        <v>778</v>
      </c>
      <c r="E681" s="363" t="s">
        <v>297</v>
      </c>
      <c r="F681" s="363" t="s">
        <v>452</v>
      </c>
      <c r="G681" s="363" t="s">
        <v>463</v>
      </c>
      <c r="H681" s="363" t="s">
        <v>1166</v>
      </c>
      <c r="I681" s="363" t="s">
        <v>796</v>
      </c>
      <c r="J681" s="363" t="s">
        <v>829</v>
      </c>
      <c r="K681" s="363" t="s">
        <v>782</v>
      </c>
      <c r="L681" s="364">
        <v>0.37597956108067349</v>
      </c>
      <c r="M681" s="365">
        <v>0.21</v>
      </c>
      <c r="N681" s="364">
        <v>0.33710772719559201</v>
      </c>
      <c r="O681" s="363" t="s">
        <v>1179</v>
      </c>
      <c r="P681" s="363"/>
      <c r="Q681" s="363" t="s">
        <v>300</v>
      </c>
      <c r="R681" s="363" t="s">
        <v>811</v>
      </c>
      <c r="S681" s="363"/>
      <c r="T681" s="365">
        <v>1.719054463412131</v>
      </c>
      <c r="U681" s="366">
        <v>45</v>
      </c>
      <c r="V681" s="367">
        <v>45931</v>
      </c>
      <c r="W681" s="367"/>
      <c r="X681" s="363" t="s">
        <v>3081</v>
      </c>
      <c r="Y681" s="363" t="s">
        <v>791</v>
      </c>
      <c r="Z681" s="363"/>
      <c r="AA681" s="363" t="s">
        <v>796</v>
      </c>
      <c r="AB681" s="363"/>
      <c r="AC681" s="363"/>
      <c r="AD681" s="363" t="s">
        <v>304</v>
      </c>
      <c r="AE681" s="367">
        <v>45146</v>
      </c>
      <c r="AF681" s="362" t="s">
        <v>3088</v>
      </c>
      <c r="AG681" s="364">
        <v>5.3885069545053456E-5</v>
      </c>
      <c r="AH681" s="364">
        <v>5.1631393974182936E-5</v>
      </c>
      <c r="AI681" s="364">
        <v>0.18567973518379291</v>
      </c>
      <c r="AJ681" s="362" t="s">
        <v>0</v>
      </c>
      <c r="AK681" s="368">
        <v>255.38618743246795</v>
      </c>
      <c r="AL681" s="364">
        <v>7.770244262333933E-5</v>
      </c>
      <c r="AM681" s="369"/>
      <c r="AN681" s="370">
        <v>15</v>
      </c>
      <c r="AO681" s="371" t="s">
        <v>305</v>
      </c>
      <c r="AP681" s="371" t="s">
        <v>0</v>
      </c>
      <c r="AQ681" s="371" t="s">
        <v>386</v>
      </c>
      <c r="AR681" s="372" t="s">
        <v>0</v>
      </c>
      <c r="AS681" s="372"/>
      <c r="AT681" s="363"/>
    </row>
    <row r="682" spans="1:46" x14ac:dyDescent="0.3">
      <c r="A682" s="362" t="s">
        <v>1180</v>
      </c>
      <c r="B682" s="363" t="s">
        <v>294</v>
      </c>
      <c r="C682" s="363" t="s">
        <v>295</v>
      </c>
      <c r="D682" s="363" t="s">
        <v>778</v>
      </c>
      <c r="E682" s="363" t="s">
        <v>297</v>
      </c>
      <c r="F682" s="363" t="s">
        <v>452</v>
      </c>
      <c r="G682" s="363" t="s">
        <v>463</v>
      </c>
      <c r="H682" s="363" t="s">
        <v>1166</v>
      </c>
      <c r="I682" s="363" t="s">
        <v>832</v>
      </c>
      <c r="J682" s="363" t="s">
        <v>833</v>
      </c>
      <c r="K682" s="363" t="s">
        <v>782</v>
      </c>
      <c r="L682" s="364">
        <v>2.21</v>
      </c>
      <c r="M682" s="365">
        <v>2</v>
      </c>
      <c r="N682" s="364">
        <v>2.0499999999999998</v>
      </c>
      <c r="O682" s="363" t="s">
        <v>1181</v>
      </c>
      <c r="P682" s="363"/>
      <c r="Q682" s="363" t="s">
        <v>300</v>
      </c>
      <c r="R682" s="363" t="s">
        <v>811</v>
      </c>
      <c r="S682" s="363"/>
      <c r="T682" s="365">
        <v>2.7493375167722496</v>
      </c>
      <c r="U682" s="366">
        <v>45</v>
      </c>
      <c r="V682" s="367">
        <v>45931</v>
      </c>
      <c r="W682" s="367"/>
      <c r="X682" s="363" t="s">
        <v>3081</v>
      </c>
      <c r="Y682" s="363" t="s">
        <v>835</v>
      </c>
      <c r="Z682" s="363"/>
      <c r="AA682" s="363" t="s">
        <v>832</v>
      </c>
      <c r="AB682" s="363"/>
      <c r="AC682" s="363"/>
      <c r="AD682" s="363" t="s">
        <v>304</v>
      </c>
      <c r="AE682" s="367">
        <v>45146</v>
      </c>
      <c r="AF682" s="362" t="s">
        <v>3088</v>
      </c>
      <c r="AG682" s="364">
        <v>3.2871495390860274E-4</v>
      </c>
      <c r="AH682" s="364">
        <v>3.1496686250483737E-4</v>
      </c>
      <c r="AI682" s="364">
        <v>0.7082345345017248</v>
      </c>
      <c r="AJ682" s="362" t="s">
        <v>0</v>
      </c>
      <c r="AK682" s="368">
        <v>49.253675307790701</v>
      </c>
      <c r="AL682" s="364">
        <v>4.7400801485764218E-4</v>
      </c>
      <c r="AM682" s="369"/>
      <c r="AN682" s="370">
        <v>15</v>
      </c>
      <c r="AO682" s="371" t="s">
        <v>305</v>
      </c>
      <c r="AP682" s="371" t="s">
        <v>0</v>
      </c>
      <c r="AQ682" s="371" t="s">
        <v>386</v>
      </c>
      <c r="AR682" s="372" t="s">
        <v>0</v>
      </c>
      <c r="AS682" s="372"/>
      <c r="AT682" s="363"/>
    </row>
    <row r="683" spans="1:46" x14ac:dyDescent="0.3">
      <c r="A683" s="362" t="s">
        <v>1182</v>
      </c>
      <c r="B683" s="363" t="s">
        <v>308</v>
      </c>
      <c r="C683" s="363" t="s">
        <v>295</v>
      </c>
      <c r="D683" s="363" t="s">
        <v>778</v>
      </c>
      <c r="E683" s="363" t="s">
        <v>297</v>
      </c>
      <c r="F683" s="363" t="s">
        <v>452</v>
      </c>
      <c r="G683" s="363" t="s">
        <v>463</v>
      </c>
      <c r="H683" s="363" t="s">
        <v>1166</v>
      </c>
      <c r="I683" s="363" t="s">
        <v>780</v>
      </c>
      <c r="J683" s="363" t="s">
        <v>809</v>
      </c>
      <c r="K683" s="363" t="s">
        <v>782</v>
      </c>
      <c r="L683" s="364">
        <v>0.8</v>
      </c>
      <c r="M683" s="365">
        <v>1.05</v>
      </c>
      <c r="N683" s="364">
        <v>0.74</v>
      </c>
      <c r="O683" s="363" t="s">
        <v>1167</v>
      </c>
      <c r="P683" s="363"/>
      <c r="Q683" s="363" t="s">
        <v>300</v>
      </c>
      <c r="R683" s="363" t="s">
        <v>811</v>
      </c>
      <c r="S683" s="363"/>
      <c r="T683" s="365">
        <v>0.99389752009890775</v>
      </c>
      <c r="U683" s="366">
        <v>45</v>
      </c>
      <c r="V683" s="367">
        <v>45931</v>
      </c>
      <c r="W683" s="367"/>
      <c r="X683" s="363" t="s">
        <v>3081</v>
      </c>
      <c r="Y683" s="363" t="s">
        <v>812</v>
      </c>
      <c r="Z683" s="363"/>
      <c r="AA683" s="363" t="s">
        <v>780</v>
      </c>
      <c r="AB683" s="363"/>
      <c r="AC683" s="363"/>
      <c r="AD683" s="363" t="s">
        <v>304</v>
      </c>
      <c r="AE683" s="367">
        <v>45146</v>
      </c>
      <c r="AF683" s="362" t="s">
        <v>3088</v>
      </c>
      <c r="AG683" s="364">
        <v>1.187605569947098E-4</v>
      </c>
      <c r="AH683" s="364">
        <v>1.1379354538385585E-4</v>
      </c>
      <c r="AI683" s="364">
        <v>0.70780938293289508</v>
      </c>
      <c r="AJ683" s="362" t="s">
        <v>181</v>
      </c>
      <c r="AK683" s="368">
        <v>49.297670643278849</v>
      </c>
      <c r="AL683" s="364">
        <v>1.7125310301551534E-4</v>
      </c>
      <c r="AM683" s="369"/>
      <c r="AN683" s="388">
        <v>15</v>
      </c>
      <c r="AO683" s="371" t="s">
        <v>305</v>
      </c>
      <c r="AP683" s="371" t="s">
        <v>0</v>
      </c>
      <c r="AQ683" s="371" t="s">
        <v>386</v>
      </c>
      <c r="AR683" s="372" t="s">
        <v>0</v>
      </c>
      <c r="AS683" s="372"/>
      <c r="AT683" s="363"/>
    </row>
    <row r="684" spans="1:46" x14ac:dyDescent="0.3">
      <c r="A684" s="362" t="s">
        <v>1183</v>
      </c>
      <c r="B684" s="363" t="s">
        <v>308</v>
      </c>
      <c r="C684" s="363" t="s">
        <v>295</v>
      </c>
      <c r="D684" s="363" t="s">
        <v>778</v>
      </c>
      <c r="E684" s="363" t="s">
        <v>297</v>
      </c>
      <c r="F684" s="363" t="s">
        <v>452</v>
      </c>
      <c r="G684" s="363" t="s">
        <v>463</v>
      </c>
      <c r="H684" s="363" t="s">
        <v>1166</v>
      </c>
      <c r="I684" s="363" t="s">
        <v>780</v>
      </c>
      <c r="J684" s="363" t="s">
        <v>814</v>
      </c>
      <c r="K684" s="363" t="s">
        <v>782</v>
      </c>
      <c r="L684" s="364">
        <v>1.1156042139933438</v>
      </c>
      <c r="M684" s="365">
        <v>1.35</v>
      </c>
      <c r="N684" s="364">
        <v>1.0002639503811384</v>
      </c>
      <c r="O684" s="363" t="s">
        <v>1169</v>
      </c>
      <c r="P684" s="363"/>
      <c r="Q684" s="363" t="s">
        <v>300</v>
      </c>
      <c r="R684" s="363" t="s">
        <v>811</v>
      </c>
      <c r="S684" s="363"/>
      <c r="T684" s="365">
        <v>1.4190180810630293</v>
      </c>
      <c r="U684" s="366">
        <v>45</v>
      </c>
      <c r="V684" s="367">
        <v>45931</v>
      </c>
      <c r="W684" s="367"/>
      <c r="X684" s="363" t="s">
        <v>3081</v>
      </c>
      <c r="Y684" s="363" t="s">
        <v>816</v>
      </c>
      <c r="Z684" s="363"/>
      <c r="AA684" s="363" t="s">
        <v>780</v>
      </c>
      <c r="AB684" s="363"/>
      <c r="AC684" s="363"/>
      <c r="AD684" s="363" t="s">
        <v>304</v>
      </c>
      <c r="AE684" s="367">
        <v>45146</v>
      </c>
      <c r="AF684" s="362" t="s">
        <v>3088</v>
      </c>
      <c r="AG684" s="364">
        <v>1.5988744303812658E-4</v>
      </c>
      <c r="AH684" s="364">
        <v>1.5320035090840965E-4</v>
      </c>
      <c r="AI684" s="364">
        <v>0.66743983717852873</v>
      </c>
      <c r="AJ684" s="362" t="s">
        <v>0</v>
      </c>
      <c r="AK684" s="368">
        <v>53.7305068619048</v>
      </c>
      <c r="AL684" s="364">
        <v>2.3055820422529112E-4</v>
      </c>
      <c r="AM684" s="369"/>
      <c r="AN684" s="370">
        <v>15</v>
      </c>
      <c r="AO684" s="371" t="s">
        <v>305</v>
      </c>
      <c r="AP684" s="371" t="s">
        <v>0</v>
      </c>
      <c r="AQ684" s="371" t="s">
        <v>386</v>
      </c>
      <c r="AR684" s="372" t="s">
        <v>0</v>
      </c>
      <c r="AS684" s="372"/>
      <c r="AT684" s="363"/>
    </row>
    <row r="685" spans="1:46" x14ac:dyDescent="0.3">
      <c r="A685" s="362" t="s">
        <v>1184</v>
      </c>
      <c r="B685" s="363" t="s">
        <v>308</v>
      </c>
      <c r="C685" s="363" t="s">
        <v>295</v>
      </c>
      <c r="D685" s="363" t="s">
        <v>778</v>
      </c>
      <c r="E685" s="363" t="s">
        <v>297</v>
      </c>
      <c r="F685" s="363" t="s">
        <v>452</v>
      </c>
      <c r="G685" s="363" t="s">
        <v>463</v>
      </c>
      <c r="H685" s="363" t="s">
        <v>1166</v>
      </c>
      <c r="I685" s="363" t="s">
        <v>780</v>
      </c>
      <c r="J685" s="363" t="s">
        <v>818</v>
      </c>
      <c r="K685" s="363" t="s">
        <v>782</v>
      </c>
      <c r="L685" s="364">
        <v>0.28696016714407641</v>
      </c>
      <c r="M685" s="365">
        <v>0.45</v>
      </c>
      <c r="N685" s="364">
        <v>0.25729188433423955</v>
      </c>
      <c r="O685" s="363" t="s">
        <v>1171</v>
      </c>
      <c r="P685" s="363"/>
      <c r="Q685" s="363" t="s">
        <v>300</v>
      </c>
      <c r="R685" s="363" t="s">
        <v>811</v>
      </c>
      <c r="S685" s="363"/>
      <c r="T685" s="365">
        <v>0.99389752009890775</v>
      </c>
      <c r="U685" s="366">
        <v>45</v>
      </c>
      <c r="V685" s="367">
        <v>45931</v>
      </c>
      <c r="W685" s="367"/>
      <c r="X685" s="363" t="s">
        <v>3081</v>
      </c>
      <c r="Y685" s="363" t="s">
        <v>816</v>
      </c>
      <c r="Z685" s="363"/>
      <c r="AA685" s="363" t="s">
        <v>780</v>
      </c>
      <c r="AB685" s="363"/>
      <c r="AC685" s="363"/>
      <c r="AD685" s="363" t="s">
        <v>304</v>
      </c>
      <c r="AE685" s="367">
        <v>45146</v>
      </c>
      <c r="AF685" s="362" t="s">
        <v>3088</v>
      </c>
      <c r="AG685" s="364">
        <v>4.1126886043416791E-5</v>
      </c>
      <c r="AH685" s="364">
        <v>3.9406805524553793E-5</v>
      </c>
      <c r="AI685" s="364">
        <v>0.24511501603717667</v>
      </c>
      <c r="AJ685" s="362" t="s">
        <v>0</v>
      </c>
      <c r="AK685" s="368">
        <v>187.64291738200924</v>
      </c>
      <c r="AL685" s="364">
        <v>5.9305101209775778E-5</v>
      </c>
      <c r="AM685" s="369"/>
      <c r="AN685" s="370">
        <v>15</v>
      </c>
      <c r="AO685" s="371" t="s">
        <v>305</v>
      </c>
      <c r="AP685" s="371" t="s">
        <v>0</v>
      </c>
      <c r="AQ685" s="371" t="s">
        <v>386</v>
      </c>
      <c r="AR685" s="372" t="s">
        <v>0</v>
      </c>
      <c r="AS685" s="372"/>
      <c r="AT685" s="363"/>
    </row>
    <row r="686" spans="1:46" x14ac:dyDescent="0.3">
      <c r="A686" s="362" t="s">
        <v>1185</v>
      </c>
      <c r="B686" s="363" t="s">
        <v>308</v>
      </c>
      <c r="C686" s="363" t="s">
        <v>295</v>
      </c>
      <c r="D686" s="363" t="s">
        <v>778</v>
      </c>
      <c r="E686" s="363" t="s">
        <v>297</v>
      </c>
      <c r="F686" s="363" t="s">
        <v>452</v>
      </c>
      <c r="G686" s="363" t="s">
        <v>463</v>
      </c>
      <c r="H686" s="363" t="s">
        <v>1166</v>
      </c>
      <c r="I686" s="363" t="s">
        <v>780</v>
      </c>
      <c r="J686" s="363" t="s">
        <v>821</v>
      </c>
      <c r="K686" s="363" t="s">
        <v>782</v>
      </c>
      <c r="L686" s="364">
        <v>5.8712054036317303E-2</v>
      </c>
      <c r="M686" s="365">
        <v>0.12</v>
      </c>
      <c r="N686" s="364">
        <v>5.2641922976554838E-2</v>
      </c>
      <c r="O686" s="363" t="s">
        <v>1173</v>
      </c>
      <c r="P686" s="363"/>
      <c r="Q686" s="363" t="s">
        <v>300</v>
      </c>
      <c r="R686" s="363" t="s">
        <v>811</v>
      </c>
      <c r="S686" s="363"/>
      <c r="T686" s="365">
        <v>0.79122485771818418</v>
      </c>
      <c r="U686" s="366">
        <v>45</v>
      </c>
      <c r="V686" s="367">
        <v>45931</v>
      </c>
      <c r="W686" s="367"/>
      <c r="X686" s="363" t="s">
        <v>3081</v>
      </c>
      <c r="Y686" s="363" t="s">
        <v>823</v>
      </c>
      <c r="Z686" s="363"/>
      <c r="AA686" s="363" t="s">
        <v>780</v>
      </c>
      <c r="AB686" s="363"/>
      <c r="AC686" s="363"/>
      <c r="AD686" s="363" t="s">
        <v>304</v>
      </c>
      <c r="AE686" s="367">
        <v>45146</v>
      </c>
      <c r="AF686" s="362" t="s">
        <v>3088</v>
      </c>
      <c r="AG686" s="364">
        <v>8.4145614346335751E-6</v>
      </c>
      <c r="AH686" s="364">
        <v>8.06263293746485E-6</v>
      </c>
      <c r="AI686" s="364">
        <v>6.2996621552752013E-2</v>
      </c>
      <c r="AJ686" s="362" t="s">
        <v>0</v>
      </c>
      <c r="AK686" s="368">
        <v>799.46183204622935</v>
      </c>
      <c r="AL686" s="364">
        <v>1.2133824500838913E-5</v>
      </c>
      <c r="AM686" s="369"/>
      <c r="AN686" s="370">
        <v>15</v>
      </c>
      <c r="AO686" s="371" t="s">
        <v>305</v>
      </c>
      <c r="AP686" s="371" t="s">
        <v>0</v>
      </c>
      <c r="AQ686" s="371" t="s">
        <v>386</v>
      </c>
      <c r="AR686" s="372" t="s">
        <v>0</v>
      </c>
      <c r="AS686" s="372"/>
      <c r="AT686" s="363"/>
    </row>
    <row r="687" spans="1:46" x14ac:dyDescent="0.3">
      <c r="A687" s="362" t="s">
        <v>1186</v>
      </c>
      <c r="B687" s="363" t="s">
        <v>308</v>
      </c>
      <c r="C687" s="363" t="s">
        <v>295</v>
      </c>
      <c r="D687" s="363" t="s">
        <v>778</v>
      </c>
      <c r="E687" s="363" t="s">
        <v>297</v>
      </c>
      <c r="F687" s="363" t="s">
        <v>452</v>
      </c>
      <c r="G687" s="363" t="s">
        <v>463</v>
      </c>
      <c r="H687" s="363" t="s">
        <v>1166</v>
      </c>
      <c r="I687" s="363" t="s">
        <v>796</v>
      </c>
      <c r="J687" s="363" t="s">
        <v>809</v>
      </c>
      <c r="K687" s="363" t="s">
        <v>782</v>
      </c>
      <c r="L687" s="364">
        <v>1.7178523516355799</v>
      </c>
      <c r="M687" s="365">
        <v>1.83</v>
      </c>
      <c r="N687" s="364">
        <v>1.5402467630234191</v>
      </c>
      <c r="O687" s="363" t="s">
        <v>1175</v>
      </c>
      <c r="P687" s="363"/>
      <c r="Q687" s="363" t="s">
        <v>300</v>
      </c>
      <c r="R687" s="363" t="s">
        <v>811</v>
      </c>
      <c r="S687" s="363"/>
      <c r="T687" s="365">
        <v>1.9478912018971424</v>
      </c>
      <c r="U687" s="366">
        <v>45</v>
      </c>
      <c r="V687" s="367">
        <v>45931</v>
      </c>
      <c r="W687" s="367"/>
      <c r="X687" s="363" t="s">
        <v>3081</v>
      </c>
      <c r="Y687" s="363" t="s">
        <v>812</v>
      </c>
      <c r="Z687" s="363"/>
      <c r="AA687" s="363" t="s">
        <v>796</v>
      </c>
      <c r="AB687" s="363"/>
      <c r="AC687" s="363"/>
      <c r="AD687" s="363" t="s">
        <v>304</v>
      </c>
      <c r="AE687" s="367">
        <v>45146</v>
      </c>
      <c r="AF687" s="362" t="s">
        <v>3088</v>
      </c>
      <c r="AG687" s="364">
        <v>2.4620113170501558E-4</v>
      </c>
      <c r="AH687" s="364">
        <v>2.3590407760953276E-4</v>
      </c>
      <c r="AI687" s="364">
        <v>0.74870553808609985</v>
      </c>
      <c r="AJ687" s="362" t="s">
        <v>0</v>
      </c>
      <c r="AK687" s="368">
        <v>45.294432908146568</v>
      </c>
      <c r="AL687" s="364">
        <v>3.5502281933802004E-4</v>
      </c>
      <c r="AM687" s="369"/>
      <c r="AN687" s="388">
        <v>15</v>
      </c>
      <c r="AO687" s="371" t="s">
        <v>305</v>
      </c>
      <c r="AP687" s="371" t="s">
        <v>0</v>
      </c>
      <c r="AQ687" s="371" t="s">
        <v>386</v>
      </c>
      <c r="AR687" s="372" t="s">
        <v>0</v>
      </c>
      <c r="AS687" s="372"/>
      <c r="AT687" s="363"/>
    </row>
    <row r="688" spans="1:46" x14ac:dyDescent="0.3">
      <c r="A688" s="362" t="s">
        <v>1187</v>
      </c>
      <c r="B688" s="363" t="s">
        <v>308</v>
      </c>
      <c r="C688" s="363" t="s">
        <v>295</v>
      </c>
      <c r="D688" s="363" t="s">
        <v>778</v>
      </c>
      <c r="E688" s="363" t="s">
        <v>297</v>
      </c>
      <c r="F688" s="363" t="s">
        <v>452</v>
      </c>
      <c r="G688" s="363" t="s">
        <v>463</v>
      </c>
      <c r="H688" s="363" t="s">
        <v>1166</v>
      </c>
      <c r="I688" s="363" t="s">
        <v>796</v>
      </c>
      <c r="J688" s="363" t="s">
        <v>789</v>
      </c>
      <c r="K688" s="363" t="s">
        <v>782</v>
      </c>
      <c r="L688" s="364">
        <v>2.2935871686660114</v>
      </c>
      <c r="M688" s="365">
        <v>2.16</v>
      </c>
      <c r="N688" s="364">
        <v>2.0564574184075672</v>
      </c>
      <c r="O688" s="363" t="s">
        <v>1177</v>
      </c>
      <c r="P688" s="363"/>
      <c r="Q688" s="363" t="s">
        <v>300</v>
      </c>
      <c r="R688" s="363" t="s">
        <v>811</v>
      </c>
      <c r="S688" s="363"/>
      <c r="T688" s="365">
        <v>2.7493375167722496</v>
      </c>
      <c r="U688" s="366">
        <v>45</v>
      </c>
      <c r="V688" s="367">
        <v>45931</v>
      </c>
      <c r="W688" s="367"/>
      <c r="X688" s="363" t="s">
        <v>3081</v>
      </c>
      <c r="Y688" s="363" t="s">
        <v>791</v>
      </c>
      <c r="Z688" s="363"/>
      <c r="AA688" s="363" t="s">
        <v>796</v>
      </c>
      <c r="AB688" s="363"/>
      <c r="AC688" s="363"/>
      <c r="AD688" s="363" t="s">
        <v>304</v>
      </c>
      <c r="AE688" s="367">
        <v>45146</v>
      </c>
      <c r="AF688" s="362" t="s">
        <v>3088</v>
      </c>
      <c r="AG688" s="364">
        <v>3.2871495390860274E-4</v>
      </c>
      <c r="AH688" s="364">
        <v>3.1496686250483737E-4</v>
      </c>
      <c r="AI688" s="364">
        <v>0.7082345345017248</v>
      </c>
      <c r="AJ688" s="362" t="s">
        <v>181</v>
      </c>
      <c r="AK688" s="368">
        <v>49.253675307790701</v>
      </c>
      <c r="AL688" s="364">
        <v>4.7400801485764218E-4</v>
      </c>
      <c r="AM688" s="369"/>
      <c r="AN688" s="370">
        <v>15</v>
      </c>
      <c r="AO688" s="371" t="s">
        <v>305</v>
      </c>
      <c r="AP688" s="371" t="s">
        <v>0</v>
      </c>
      <c r="AQ688" s="371" t="s">
        <v>386</v>
      </c>
      <c r="AR688" s="372" t="s">
        <v>0</v>
      </c>
      <c r="AS688" s="372"/>
      <c r="AT688" s="363"/>
    </row>
    <row r="689" spans="1:46" x14ac:dyDescent="0.3">
      <c r="A689" s="362" t="s">
        <v>1188</v>
      </c>
      <c r="B689" s="363" t="s">
        <v>308</v>
      </c>
      <c r="C689" s="363" t="s">
        <v>295</v>
      </c>
      <c r="D689" s="363" t="s">
        <v>778</v>
      </c>
      <c r="E689" s="363" t="s">
        <v>297</v>
      </c>
      <c r="F689" s="363" t="s">
        <v>452</v>
      </c>
      <c r="G689" s="363" t="s">
        <v>463</v>
      </c>
      <c r="H689" s="363" t="s">
        <v>1166</v>
      </c>
      <c r="I689" s="363" t="s">
        <v>796</v>
      </c>
      <c r="J689" s="363" t="s">
        <v>829</v>
      </c>
      <c r="K689" s="363" t="s">
        <v>782</v>
      </c>
      <c r="L689" s="364">
        <v>0.57573481703043172</v>
      </c>
      <c r="M689" s="365">
        <v>0.33</v>
      </c>
      <c r="N689" s="364">
        <v>0.51621065538414823</v>
      </c>
      <c r="O689" s="363" t="s">
        <v>1179</v>
      </c>
      <c r="P689" s="363"/>
      <c r="Q689" s="363" t="s">
        <v>300</v>
      </c>
      <c r="R689" s="363" t="s">
        <v>811</v>
      </c>
      <c r="S689" s="363"/>
      <c r="T689" s="365">
        <v>1.719054463412131</v>
      </c>
      <c r="U689" s="366">
        <v>45</v>
      </c>
      <c r="V689" s="367">
        <v>45931</v>
      </c>
      <c r="W689" s="367"/>
      <c r="X689" s="363" t="s">
        <v>3081</v>
      </c>
      <c r="Y689" s="363" t="s">
        <v>791</v>
      </c>
      <c r="Z689" s="363"/>
      <c r="AA689" s="363" t="s">
        <v>796</v>
      </c>
      <c r="AB689" s="363"/>
      <c r="AC689" s="363"/>
      <c r="AD689" s="363" t="s">
        <v>304</v>
      </c>
      <c r="AE689" s="367">
        <v>45146</v>
      </c>
      <c r="AF689" s="362" t="s">
        <v>3088</v>
      </c>
      <c r="AG689" s="364">
        <v>8.2513822203587184E-5</v>
      </c>
      <c r="AH689" s="364">
        <v>7.9062784895304658E-5</v>
      </c>
      <c r="AI689" s="364">
        <v>0.28433005255666577</v>
      </c>
      <c r="AJ689" s="362" t="s">
        <v>0</v>
      </c>
      <c r="AK689" s="368">
        <v>158.45411985303332</v>
      </c>
      <c r="AL689" s="364">
        <v>1.1898519551962265E-4</v>
      </c>
      <c r="AM689" s="369"/>
      <c r="AN689" s="370">
        <v>15</v>
      </c>
      <c r="AO689" s="371" t="s">
        <v>305</v>
      </c>
      <c r="AP689" s="371" t="s">
        <v>0</v>
      </c>
      <c r="AQ689" s="371" t="s">
        <v>386</v>
      </c>
      <c r="AR689" s="372" t="s">
        <v>0</v>
      </c>
      <c r="AS689" s="372"/>
      <c r="AT689" s="363"/>
    </row>
    <row r="690" spans="1:46" x14ac:dyDescent="0.3">
      <c r="A690" s="362" t="s">
        <v>1189</v>
      </c>
      <c r="B690" s="363" t="s">
        <v>308</v>
      </c>
      <c r="C690" s="363" t="s">
        <v>295</v>
      </c>
      <c r="D690" s="363" t="s">
        <v>778</v>
      </c>
      <c r="E690" s="363" t="s">
        <v>297</v>
      </c>
      <c r="F690" s="363" t="s">
        <v>452</v>
      </c>
      <c r="G690" s="363" t="s">
        <v>463</v>
      </c>
      <c r="H690" s="363" t="s">
        <v>1166</v>
      </c>
      <c r="I690" s="363" t="s">
        <v>832</v>
      </c>
      <c r="J690" s="363" t="s">
        <v>833</v>
      </c>
      <c r="K690" s="363" t="s">
        <v>782</v>
      </c>
      <c r="L690" s="364">
        <v>3.617099889773177</v>
      </c>
      <c r="M690" s="365">
        <v>2</v>
      </c>
      <c r="N690" s="364">
        <v>3.2431345985300171</v>
      </c>
      <c r="O690" s="363" t="s">
        <v>1181</v>
      </c>
      <c r="P690" s="363"/>
      <c r="Q690" s="363" t="s">
        <v>300</v>
      </c>
      <c r="R690" s="363" t="s">
        <v>811</v>
      </c>
      <c r="S690" s="363"/>
      <c r="T690" s="365">
        <v>2.5698705321851967</v>
      </c>
      <c r="U690" s="366">
        <v>45</v>
      </c>
      <c r="V690" s="367">
        <v>45931</v>
      </c>
      <c r="W690" s="367"/>
      <c r="X690" s="363" t="s">
        <v>3081</v>
      </c>
      <c r="Y690" s="363" t="s">
        <v>835</v>
      </c>
      <c r="Z690" s="363"/>
      <c r="AA690" s="363" t="s">
        <v>832</v>
      </c>
      <c r="AB690" s="363"/>
      <c r="AC690" s="363"/>
      <c r="AD690" s="363" t="s">
        <v>304</v>
      </c>
      <c r="AE690" s="367">
        <v>45146</v>
      </c>
      <c r="AF690" s="362" t="s">
        <v>3088</v>
      </c>
      <c r="AG690" s="364">
        <v>5.1839966659786513E-4</v>
      </c>
      <c r="AH690" s="364">
        <v>4.9671824956671131E-4</v>
      </c>
      <c r="AI690" s="364">
        <v>1.194920923100983</v>
      </c>
      <c r="AJ690" s="362" t="s">
        <v>181</v>
      </c>
      <c r="AK690" s="368">
        <v>19.421206318384876</v>
      </c>
      <c r="AL690" s="364">
        <v>1.6819514487445299E-3</v>
      </c>
      <c r="AM690" s="369"/>
      <c r="AN690" s="370">
        <v>15</v>
      </c>
      <c r="AO690" s="371" t="s">
        <v>305</v>
      </c>
      <c r="AP690" s="371" t="s">
        <v>0</v>
      </c>
      <c r="AQ690" s="371" t="s">
        <v>386</v>
      </c>
      <c r="AR690" s="372" t="s">
        <v>0</v>
      </c>
      <c r="AS690" s="372"/>
      <c r="AT690" s="363"/>
    </row>
    <row r="691" spans="1:46" x14ac:dyDescent="0.3">
      <c r="A691" s="362" t="s">
        <v>1190</v>
      </c>
      <c r="B691" s="363" t="s">
        <v>310</v>
      </c>
      <c r="C691" s="363" t="s">
        <v>295</v>
      </c>
      <c r="D691" s="363" t="s">
        <v>778</v>
      </c>
      <c r="E691" s="363" t="s">
        <v>297</v>
      </c>
      <c r="F691" s="363" t="s">
        <v>452</v>
      </c>
      <c r="G691" s="363" t="s">
        <v>463</v>
      </c>
      <c r="H691" s="363" t="s">
        <v>1166</v>
      </c>
      <c r="I691" s="363" t="s">
        <v>780</v>
      </c>
      <c r="J691" s="363" t="s">
        <v>809</v>
      </c>
      <c r="K691" s="363" t="s">
        <v>782</v>
      </c>
      <c r="L691" s="364">
        <v>0.84490655049837271</v>
      </c>
      <c r="M691" s="365">
        <v>1.2</v>
      </c>
      <c r="N691" s="364">
        <v>0.75755321941572151</v>
      </c>
      <c r="O691" s="363" t="s">
        <v>1167</v>
      </c>
      <c r="P691" s="363"/>
      <c r="Q691" s="363" t="s">
        <v>300</v>
      </c>
      <c r="R691" s="363" t="s">
        <v>811</v>
      </c>
      <c r="S691" s="363"/>
      <c r="T691" s="365">
        <v>0.99389752009890775</v>
      </c>
      <c r="U691" s="366">
        <v>45</v>
      </c>
      <c r="V691" s="367">
        <v>45931</v>
      </c>
      <c r="W691" s="367"/>
      <c r="X691" s="363" t="s">
        <v>3081</v>
      </c>
      <c r="Y691" s="363" t="s">
        <v>812</v>
      </c>
      <c r="Z691" s="363"/>
      <c r="AA691" s="363" t="s">
        <v>780</v>
      </c>
      <c r="AB691" s="363"/>
      <c r="AC691" s="363"/>
      <c r="AD691" s="363" t="s">
        <v>304</v>
      </c>
      <c r="AE691" s="367">
        <v>45146</v>
      </c>
      <c r="AF691" s="362" t="s">
        <v>3088</v>
      </c>
      <c r="AG691" s="364">
        <v>1.2109128512681883E-4</v>
      </c>
      <c r="AH691" s="364">
        <v>1.1602679372985672E-4</v>
      </c>
      <c r="AI691" s="364">
        <v>0.7217004531898823</v>
      </c>
      <c r="AJ691" s="362" t="s">
        <v>0</v>
      </c>
      <c r="AK691" s="368">
        <v>47.887022578582915</v>
      </c>
      <c r="AL691" s="364">
        <v>1.7461402043633046E-4</v>
      </c>
      <c r="AM691" s="369"/>
      <c r="AN691" s="388">
        <v>15</v>
      </c>
      <c r="AO691" s="371" t="s">
        <v>305</v>
      </c>
      <c r="AP691" s="371" t="s">
        <v>0</v>
      </c>
      <c r="AQ691" s="371" t="s">
        <v>386</v>
      </c>
      <c r="AR691" s="372" t="s">
        <v>0</v>
      </c>
      <c r="AS691" s="372"/>
      <c r="AT691" s="363"/>
    </row>
    <row r="692" spans="1:46" x14ac:dyDescent="0.3">
      <c r="A692" s="362" t="s">
        <v>1191</v>
      </c>
      <c r="B692" s="363" t="s">
        <v>310</v>
      </c>
      <c r="C692" s="363" t="s">
        <v>295</v>
      </c>
      <c r="D692" s="363" t="s">
        <v>778</v>
      </c>
      <c r="E692" s="363" t="s">
        <v>297</v>
      </c>
      <c r="F692" s="363" t="s">
        <v>452</v>
      </c>
      <c r="G692" s="363" t="s">
        <v>463</v>
      </c>
      <c r="H692" s="363" t="s">
        <v>1166</v>
      </c>
      <c r="I692" s="363" t="s">
        <v>780</v>
      </c>
      <c r="J692" s="363" t="s">
        <v>814</v>
      </c>
      <c r="K692" s="363" t="s">
        <v>782</v>
      </c>
      <c r="L692" s="364">
        <v>1.1376744391826654</v>
      </c>
      <c r="M692" s="365">
        <v>1.5</v>
      </c>
      <c r="N692" s="364">
        <v>1.02</v>
      </c>
      <c r="O692" s="363" t="s">
        <v>1169</v>
      </c>
      <c r="P692" s="363"/>
      <c r="Q692" s="363" t="s">
        <v>300</v>
      </c>
      <c r="R692" s="363" t="s">
        <v>811</v>
      </c>
      <c r="S692" s="363"/>
      <c r="T692" s="365">
        <v>1.4190180810630293</v>
      </c>
      <c r="U692" s="366">
        <v>45</v>
      </c>
      <c r="V692" s="367">
        <v>45931</v>
      </c>
      <c r="W692" s="367"/>
      <c r="X692" s="363" t="s">
        <v>3081</v>
      </c>
      <c r="Y692" s="363" t="s">
        <v>816</v>
      </c>
      <c r="Z692" s="363"/>
      <c r="AA692" s="363" t="s">
        <v>780</v>
      </c>
      <c r="AB692" s="363"/>
      <c r="AC692" s="363"/>
      <c r="AD692" s="363" t="s">
        <v>304</v>
      </c>
      <c r="AE692" s="367">
        <v>45146</v>
      </c>
      <c r="AF692" s="362" t="s">
        <v>3088</v>
      </c>
      <c r="AG692" s="364">
        <v>1.6305052886062004E-4</v>
      </c>
      <c r="AH692" s="364">
        <v>1.5623114462648703E-4</v>
      </c>
      <c r="AI692" s="364">
        <v>0.68064393530050127</v>
      </c>
      <c r="AJ692" s="362" t="s">
        <v>0</v>
      </c>
      <c r="AK692" s="368">
        <v>52.222744485070997</v>
      </c>
      <c r="AL692" s="364">
        <v>4.9382716049382666E-6</v>
      </c>
      <c r="AM692" s="369"/>
      <c r="AN692" s="370">
        <v>15</v>
      </c>
      <c r="AO692" s="371" t="s">
        <v>305</v>
      </c>
      <c r="AP692" s="371" t="s">
        <v>0</v>
      </c>
      <c r="AQ692" s="371" t="s">
        <v>386</v>
      </c>
      <c r="AR692" s="372" t="s">
        <v>0</v>
      </c>
      <c r="AS692" s="372"/>
      <c r="AT692" s="363"/>
    </row>
    <row r="693" spans="1:46" x14ac:dyDescent="0.3">
      <c r="A693" s="362" t="s">
        <v>1192</v>
      </c>
      <c r="B693" s="363" t="s">
        <v>310</v>
      </c>
      <c r="C693" s="363" t="s">
        <v>295</v>
      </c>
      <c r="D693" s="363" t="s">
        <v>778</v>
      </c>
      <c r="E693" s="363" t="s">
        <v>297</v>
      </c>
      <c r="F693" s="363" t="s">
        <v>452</v>
      </c>
      <c r="G693" s="363" t="s">
        <v>463</v>
      </c>
      <c r="H693" s="363" t="s">
        <v>1166</v>
      </c>
      <c r="I693" s="363" t="s">
        <v>780</v>
      </c>
      <c r="J693" s="363" t="s">
        <v>818</v>
      </c>
      <c r="K693" s="363" t="s">
        <v>782</v>
      </c>
      <c r="L693" s="364">
        <v>0.2927678886842926</v>
      </c>
      <c r="M693" s="365">
        <v>0.6</v>
      </c>
      <c r="N693" s="364">
        <v>0.26</v>
      </c>
      <c r="O693" s="363" t="s">
        <v>1171</v>
      </c>
      <c r="P693" s="363"/>
      <c r="Q693" s="363" t="s">
        <v>300</v>
      </c>
      <c r="R693" s="363" t="s">
        <v>811</v>
      </c>
      <c r="S693" s="363"/>
      <c r="T693" s="365">
        <v>0.99389752009890775</v>
      </c>
      <c r="U693" s="366">
        <v>45</v>
      </c>
      <c r="V693" s="367">
        <v>45931</v>
      </c>
      <c r="W693" s="367"/>
      <c r="X693" s="363" t="s">
        <v>3081</v>
      </c>
      <c r="Y693" s="363" t="s">
        <v>816</v>
      </c>
      <c r="Z693" s="363"/>
      <c r="AA693" s="363" t="s">
        <v>780</v>
      </c>
      <c r="AB693" s="363"/>
      <c r="AC693" s="363"/>
      <c r="AD693" s="363" t="s">
        <v>304</v>
      </c>
      <c r="AE693" s="367">
        <v>45146</v>
      </c>
      <c r="AF693" s="362" t="s">
        <v>3088</v>
      </c>
      <c r="AG693" s="364">
        <v>4.1959243733801191E-5</v>
      </c>
      <c r="AH693" s="364">
        <v>4.0204350896630305E-5</v>
      </c>
      <c r="AI693" s="364">
        <v>0.25007584308379183</v>
      </c>
      <c r="AJ693" s="362" t="s">
        <v>0</v>
      </c>
      <c r="AK693" s="368">
        <v>183.44466357897792</v>
      </c>
      <c r="AL693" s="364">
        <v>6.050536366142044E-5</v>
      </c>
      <c r="AM693" s="369"/>
      <c r="AN693" s="370">
        <v>15</v>
      </c>
      <c r="AO693" s="371" t="s">
        <v>305</v>
      </c>
      <c r="AP693" s="371" t="s">
        <v>0</v>
      </c>
      <c r="AQ693" s="371" t="s">
        <v>386</v>
      </c>
      <c r="AR693" s="372" t="s">
        <v>0</v>
      </c>
      <c r="AS693" s="372"/>
      <c r="AT693" s="363"/>
    </row>
    <row r="694" spans="1:46" x14ac:dyDescent="0.3">
      <c r="A694" s="362" t="s">
        <v>1193</v>
      </c>
      <c r="B694" s="363" t="s">
        <v>310</v>
      </c>
      <c r="C694" s="363" t="s">
        <v>295</v>
      </c>
      <c r="D694" s="363" t="s">
        <v>778</v>
      </c>
      <c r="E694" s="363" t="s">
        <v>297</v>
      </c>
      <c r="F694" s="363" t="s">
        <v>452</v>
      </c>
      <c r="G694" s="363" t="s">
        <v>463</v>
      </c>
      <c r="H694" s="363" t="s">
        <v>1166</v>
      </c>
      <c r="I694" s="363" t="s">
        <v>780</v>
      </c>
      <c r="J694" s="363" t="s">
        <v>821</v>
      </c>
      <c r="K694" s="363" t="s">
        <v>782</v>
      </c>
      <c r="L694" s="364">
        <v>5.9928569284110174E-2</v>
      </c>
      <c r="M694" s="365">
        <v>0.15</v>
      </c>
      <c r="N694" s="364">
        <v>5.3732664954931272E-2</v>
      </c>
      <c r="O694" s="363" t="s">
        <v>1173</v>
      </c>
      <c r="P694" s="363"/>
      <c r="Q694" s="363" t="s">
        <v>300</v>
      </c>
      <c r="R694" s="363" t="s">
        <v>811</v>
      </c>
      <c r="S694" s="363"/>
      <c r="T694" s="365">
        <v>0.79122485771818418</v>
      </c>
      <c r="U694" s="366">
        <v>45</v>
      </c>
      <c r="V694" s="367">
        <v>45931</v>
      </c>
      <c r="W694" s="367"/>
      <c r="X694" s="363" t="s">
        <v>3081</v>
      </c>
      <c r="Y694" s="363" t="s">
        <v>823</v>
      </c>
      <c r="Z694" s="363"/>
      <c r="AA694" s="363" t="s">
        <v>780</v>
      </c>
      <c r="AB694" s="363"/>
      <c r="AC694" s="363"/>
      <c r="AD694" s="363" t="s">
        <v>304</v>
      </c>
      <c r="AE694" s="367">
        <v>45146</v>
      </c>
      <c r="AF694" s="362" t="s">
        <v>3088</v>
      </c>
      <c r="AG694" s="364">
        <v>8.5889113608410569E-6</v>
      </c>
      <c r="AH694" s="364">
        <v>8.2296908962907485E-6</v>
      </c>
      <c r="AI694" s="364">
        <v>6.4301913148085338E-2</v>
      </c>
      <c r="AJ694" s="362" t="s">
        <v>0</v>
      </c>
      <c r="AK694" s="368">
        <v>782.74620584210538</v>
      </c>
      <c r="AL694" s="364">
        <v>1.2385237652049445E-5</v>
      </c>
      <c r="AM694" s="369"/>
      <c r="AN694" s="370">
        <v>15</v>
      </c>
      <c r="AO694" s="371" t="s">
        <v>305</v>
      </c>
      <c r="AP694" s="371" t="s">
        <v>0</v>
      </c>
      <c r="AQ694" s="371" t="s">
        <v>386</v>
      </c>
      <c r="AR694" s="372" t="s">
        <v>0</v>
      </c>
      <c r="AS694" s="372"/>
      <c r="AT694" s="363"/>
    </row>
    <row r="695" spans="1:46" x14ac:dyDescent="0.3">
      <c r="A695" s="362" t="s">
        <v>1194</v>
      </c>
      <c r="B695" s="363" t="s">
        <v>310</v>
      </c>
      <c r="C695" s="363" t="s">
        <v>295</v>
      </c>
      <c r="D695" s="363" t="s">
        <v>778</v>
      </c>
      <c r="E695" s="363" t="s">
        <v>297</v>
      </c>
      <c r="F695" s="363" t="s">
        <v>452</v>
      </c>
      <c r="G695" s="363" t="s">
        <v>463</v>
      </c>
      <c r="H695" s="363" t="s">
        <v>1166</v>
      </c>
      <c r="I695" s="363" t="s">
        <v>796</v>
      </c>
      <c r="J695" s="363" t="s">
        <v>809</v>
      </c>
      <c r="K695" s="363" t="s">
        <v>782</v>
      </c>
      <c r="L695" s="364">
        <v>1.66</v>
      </c>
      <c r="M695" s="365">
        <v>2.16</v>
      </c>
      <c r="N695" s="364">
        <v>1.54</v>
      </c>
      <c r="O695" s="363" t="s">
        <v>1175</v>
      </c>
      <c r="P695" s="363"/>
      <c r="Q695" s="363" t="s">
        <v>300</v>
      </c>
      <c r="R695" s="363" t="s">
        <v>811</v>
      </c>
      <c r="S695" s="363"/>
      <c r="T695" s="365">
        <v>1.9478912018971424</v>
      </c>
      <c r="U695" s="366">
        <v>45</v>
      </c>
      <c r="V695" s="367">
        <v>45931</v>
      </c>
      <c r="W695" s="367"/>
      <c r="X695" s="363" t="s">
        <v>3081</v>
      </c>
      <c r="Y695" s="363" t="s">
        <v>812</v>
      </c>
      <c r="Z695" s="363"/>
      <c r="AA695" s="363" t="s">
        <v>796</v>
      </c>
      <c r="AB695" s="363"/>
      <c r="AC695" s="363"/>
      <c r="AD695" s="363" t="s">
        <v>304</v>
      </c>
      <c r="AE695" s="367">
        <v>45146</v>
      </c>
      <c r="AF695" s="362" t="s">
        <v>3088</v>
      </c>
      <c r="AG695" s="364">
        <v>2.4620113170501558E-4</v>
      </c>
      <c r="AH695" s="364">
        <v>2.3590407760953276E-4</v>
      </c>
      <c r="AI695" s="364">
        <v>0.74870553808609985</v>
      </c>
      <c r="AJ695" s="362" t="s">
        <v>181</v>
      </c>
      <c r="AK695" s="368">
        <v>45.294432908146568</v>
      </c>
      <c r="AL695" s="364">
        <v>3.5502281933802004E-4</v>
      </c>
      <c r="AM695" s="369"/>
      <c r="AN695" s="388">
        <v>15</v>
      </c>
      <c r="AO695" s="371" t="s">
        <v>305</v>
      </c>
      <c r="AP695" s="371" t="s">
        <v>0</v>
      </c>
      <c r="AQ695" s="371" t="s">
        <v>386</v>
      </c>
      <c r="AR695" s="372" t="s">
        <v>0</v>
      </c>
      <c r="AS695" s="372"/>
      <c r="AT695" s="363"/>
    </row>
    <row r="696" spans="1:46" x14ac:dyDescent="0.3">
      <c r="A696" s="362" t="s">
        <v>1195</v>
      </c>
      <c r="B696" s="363" t="s">
        <v>310</v>
      </c>
      <c r="C696" s="363" t="s">
        <v>295</v>
      </c>
      <c r="D696" s="363" t="s">
        <v>778</v>
      </c>
      <c r="E696" s="363" t="s">
        <v>297</v>
      </c>
      <c r="F696" s="363" t="s">
        <v>452</v>
      </c>
      <c r="G696" s="363" t="s">
        <v>463</v>
      </c>
      <c r="H696" s="363" t="s">
        <v>1166</v>
      </c>
      <c r="I696" s="363" t="s">
        <v>796</v>
      </c>
      <c r="J696" s="363" t="s">
        <v>789</v>
      </c>
      <c r="K696" s="363" t="s">
        <v>782</v>
      </c>
      <c r="L696" s="364">
        <v>2.3531198279400036</v>
      </c>
      <c r="M696" s="365">
        <v>2.5499999999999998</v>
      </c>
      <c r="N696" s="364">
        <v>2.1054911869477535</v>
      </c>
      <c r="O696" s="363" t="s">
        <v>1177</v>
      </c>
      <c r="P696" s="363"/>
      <c r="Q696" s="363" t="s">
        <v>300</v>
      </c>
      <c r="R696" s="363" t="s">
        <v>811</v>
      </c>
      <c r="S696" s="363"/>
      <c r="T696" s="365">
        <v>2.7493375167722496</v>
      </c>
      <c r="U696" s="366">
        <v>45</v>
      </c>
      <c r="V696" s="367">
        <v>45931</v>
      </c>
      <c r="W696" s="367"/>
      <c r="X696" s="363" t="s">
        <v>3081</v>
      </c>
      <c r="Y696" s="363" t="s">
        <v>791</v>
      </c>
      <c r="Z696" s="363"/>
      <c r="AA696" s="363" t="s">
        <v>796</v>
      </c>
      <c r="AB696" s="363"/>
      <c r="AC696" s="363"/>
      <c r="AD696" s="363" t="s">
        <v>304</v>
      </c>
      <c r="AE696" s="367">
        <v>45146</v>
      </c>
      <c r="AF696" s="362" t="s">
        <v>3088</v>
      </c>
      <c r="AG696" s="364">
        <v>3.9173970163323149E-4</v>
      </c>
      <c r="AH696" s="364">
        <v>3.7511730921885441E-4</v>
      </c>
      <c r="AI696" s="364">
        <v>0.78483533864669597</v>
      </c>
      <c r="AJ696" s="362" t="s">
        <v>0</v>
      </c>
      <c r="AK696" s="368">
        <v>43.985827850183171</v>
      </c>
      <c r="AL696" s="364">
        <v>4.8631143110759999E-4</v>
      </c>
      <c r="AM696" s="369"/>
      <c r="AN696" s="370">
        <v>15</v>
      </c>
      <c r="AO696" s="371" t="s">
        <v>305</v>
      </c>
      <c r="AP696" s="371" t="s">
        <v>0</v>
      </c>
      <c r="AQ696" s="371" t="s">
        <v>386</v>
      </c>
      <c r="AR696" s="372" t="s">
        <v>0</v>
      </c>
      <c r="AS696" s="372"/>
      <c r="AT696" s="363"/>
    </row>
    <row r="697" spans="1:46" x14ac:dyDescent="0.3">
      <c r="A697" s="362" t="s">
        <v>1196</v>
      </c>
      <c r="B697" s="363" t="s">
        <v>310</v>
      </c>
      <c r="C697" s="363" t="s">
        <v>295</v>
      </c>
      <c r="D697" s="363" t="s">
        <v>778</v>
      </c>
      <c r="E697" s="363" t="s">
        <v>297</v>
      </c>
      <c r="F697" s="363" t="s">
        <v>452</v>
      </c>
      <c r="G697" s="363" t="s">
        <v>463</v>
      </c>
      <c r="H697" s="363" t="s">
        <v>1166</v>
      </c>
      <c r="I697" s="363" t="s">
        <v>796</v>
      </c>
      <c r="J697" s="363" t="s">
        <v>829</v>
      </c>
      <c r="K697" s="363" t="s">
        <v>782</v>
      </c>
      <c r="L697" s="364">
        <v>0.56000000000000005</v>
      </c>
      <c r="M697" s="365">
        <v>0.39</v>
      </c>
      <c r="N697" s="364">
        <v>0.52</v>
      </c>
      <c r="O697" s="363" t="s">
        <v>1179</v>
      </c>
      <c r="P697" s="363"/>
      <c r="Q697" s="363" t="s">
        <v>300</v>
      </c>
      <c r="R697" s="363" t="s">
        <v>811</v>
      </c>
      <c r="S697" s="363"/>
      <c r="T697" s="365">
        <v>1.719054463412131</v>
      </c>
      <c r="U697" s="366">
        <v>45</v>
      </c>
      <c r="V697" s="367">
        <v>45931</v>
      </c>
      <c r="W697" s="367"/>
      <c r="X697" s="363" t="s">
        <v>3081</v>
      </c>
      <c r="Y697" s="363" t="s">
        <v>791</v>
      </c>
      <c r="Z697" s="363"/>
      <c r="AA697" s="363" t="s">
        <v>796</v>
      </c>
      <c r="AB697" s="363"/>
      <c r="AC697" s="363"/>
      <c r="AD697" s="363" t="s">
        <v>304</v>
      </c>
      <c r="AE697" s="367">
        <v>45146</v>
      </c>
      <c r="AF697" s="362" t="s">
        <v>3088</v>
      </c>
      <c r="AG697" s="364">
        <v>8.2513822203587184E-5</v>
      </c>
      <c r="AH697" s="364">
        <v>0</v>
      </c>
      <c r="AI697" s="364">
        <v>0.28433005255666577</v>
      </c>
      <c r="AJ697" s="362" t="s">
        <v>0</v>
      </c>
      <c r="AK697" s="368">
        <v>158.45411985303332</v>
      </c>
      <c r="AL697" s="364">
        <v>1.1898519551962265E-4</v>
      </c>
      <c r="AM697" s="369"/>
      <c r="AN697" s="370">
        <v>15</v>
      </c>
      <c r="AO697" s="371" t="s">
        <v>305</v>
      </c>
      <c r="AP697" s="371" t="s">
        <v>0</v>
      </c>
      <c r="AQ697" s="371" t="s">
        <v>386</v>
      </c>
      <c r="AR697" s="372" t="s">
        <v>0</v>
      </c>
      <c r="AS697" s="372"/>
      <c r="AT697" s="363"/>
    </row>
    <row r="698" spans="1:46" x14ac:dyDescent="0.3">
      <c r="A698" s="362" t="s">
        <v>1197</v>
      </c>
      <c r="B698" s="363" t="s">
        <v>310</v>
      </c>
      <c r="C698" s="363" t="s">
        <v>295</v>
      </c>
      <c r="D698" s="363" t="s">
        <v>778</v>
      </c>
      <c r="E698" s="363" t="s">
        <v>297</v>
      </c>
      <c r="F698" s="363" t="s">
        <v>452</v>
      </c>
      <c r="G698" s="363" t="s">
        <v>463</v>
      </c>
      <c r="H698" s="363" t="s">
        <v>1166</v>
      </c>
      <c r="I698" s="363" t="s">
        <v>832</v>
      </c>
      <c r="J698" s="363" t="s">
        <v>833</v>
      </c>
      <c r="K698" s="361" t="s">
        <v>782</v>
      </c>
      <c r="L698" s="364">
        <v>4.0716308804620542</v>
      </c>
      <c r="M698" s="365">
        <v>2</v>
      </c>
      <c r="N698" s="364">
        <v>3.6431561340512211</v>
      </c>
      <c r="O698" s="363" t="s">
        <v>1181</v>
      </c>
      <c r="P698" s="363"/>
      <c r="Q698" s="363" t="s">
        <v>300</v>
      </c>
      <c r="R698" s="363" t="s">
        <v>811</v>
      </c>
      <c r="S698" s="363"/>
      <c r="T698" s="365">
        <v>2.5698705321851967</v>
      </c>
      <c r="U698" s="366">
        <v>45</v>
      </c>
      <c r="V698" s="367">
        <v>45931</v>
      </c>
      <c r="W698" s="367"/>
      <c r="X698" s="363" t="s">
        <v>3081</v>
      </c>
      <c r="Y698" s="363" t="s">
        <v>835</v>
      </c>
      <c r="Z698" s="363"/>
      <c r="AA698" s="363" t="s">
        <v>832</v>
      </c>
      <c r="AB698" s="363"/>
      <c r="AC698" s="363"/>
      <c r="AD698" s="363" t="s">
        <v>304</v>
      </c>
      <c r="AE698" s="367">
        <v>45146</v>
      </c>
      <c r="AF698" s="362" t="s">
        <v>3088</v>
      </c>
      <c r="AG698" s="364">
        <v>6.7783180751538187E-4</v>
      </c>
      <c r="AH698" s="364">
        <v>6.4906988665698454E-4</v>
      </c>
      <c r="AI698" s="364">
        <v>1.4528464608919542</v>
      </c>
      <c r="AJ698" s="362" t="s">
        <v>181</v>
      </c>
      <c r="AK698" s="368">
        <v>11.160101559718845</v>
      </c>
      <c r="AL698" s="364">
        <v>8.4147038196215774E-4</v>
      </c>
      <c r="AM698" s="369"/>
      <c r="AN698" s="370">
        <v>15</v>
      </c>
      <c r="AO698" s="371" t="s">
        <v>305</v>
      </c>
      <c r="AP698" s="371" t="s">
        <v>0</v>
      </c>
      <c r="AQ698" s="371" t="s">
        <v>386</v>
      </c>
      <c r="AR698" s="372" t="s">
        <v>0</v>
      </c>
      <c r="AS698" s="372"/>
      <c r="AT698" s="363"/>
    </row>
    <row r="699" spans="1:46" x14ac:dyDescent="0.3">
      <c r="A699" s="362" t="s">
        <v>1198</v>
      </c>
      <c r="B699" s="363" t="s">
        <v>294</v>
      </c>
      <c r="C699" s="363" t="s">
        <v>295</v>
      </c>
      <c r="D699" s="363" t="s">
        <v>778</v>
      </c>
      <c r="E699" s="363" t="s">
        <v>297</v>
      </c>
      <c r="F699" s="363" t="s">
        <v>452</v>
      </c>
      <c r="G699" s="363" t="s">
        <v>453</v>
      </c>
      <c r="H699" s="363" t="s">
        <v>1166</v>
      </c>
      <c r="I699" s="363" t="s">
        <v>853</v>
      </c>
      <c r="J699" s="363" t="s">
        <v>854</v>
      </c>
      <c r="K699" s="363" t="s">
        <v>782</v>
      </c>
      <c r="L699" s="364">
        <v>26.62</v>
      </c>
      <c r="M699" s="365">
        <v>15</v>
      </c>
      <c r="N699" s="364">
        <v>23.87</v>
      </c>
      <c r="O699" s="363" t="s">
        <v>1199</v>
      </c>
      <c r="P699" s="363"/>
      <c r="Q699" s="363" t="s">
        <v>300</v>
      </c>
      <c r="R699" s="363" t="s">
        <v>811</v>
      </c>
      <c r="S699" s="363"/>
      <c r="T699" s="365">
        <v>31.803566470010896</v>
      </c>
      <c r="U699" s="366">
        <v>45</v>
      </c>
      <c r="V699" s="367">
        <v>45931</v>
      </c>
      <c r="W699" s="367"/>
      <c r="X699" s="363" t="s">
        <v>3097</v>
      </c>
      <c r="Y699" s="363" t="s">
        <v>855</v>
      </c>
      <c r="Z699" s="363"/>
      <c r="AA699" s="363" t="s">
        <v>856</v>
      </c>
      <c r="AB699" s="363"/>
      <c r="AC699" s="363"/>
      <c r="AD699" s="363" t="s">
        <v>304</v>
      </c>
      <c r="AE699" s="367">
        <v>45146</v>
      </c>
      <c r="AF699" s="362" t="s">
        <v>3088</v>
      </c>
      <c r="AG699" s="364">
        <v>3.8155536363514903E-3</v>
      </c>
      <c r="AH699" s="364">
        <v>3.655972882495325E-3</v>
      </c>
      <c r="AI699" s="364">
        <v>0.71066910358575242</v>
      </c>
      <c r="AJ699" s="362" t="s">
        <v>0</v>
      </c>
      <c r="AK699" s="368">
        <v>49.002756144234233</v>
      </c>
      <c r="AL699" s="364">
        <v>5.555E-3</v>
      </c>
      <c r="AM699" s="369"/>
      <c r="AN699" s="388">
        <v>15</v>
      </c>
      <c r="AO699" s="371" t="s">
        <v>305</v>
      </c>
      <c r="AP699" s="371" t="s">
        <v>0</v>
      </c>
      <c r="AQ699" s="371" t="s">
        <v>386</v>
      </c>
      <c r="AR699" s="372" t="s">
        <v>0</v>
      </c>
      <c r="AS699" s="372"/>
      <c r="AT699" s="363"/>
    </row>
    <row r="700" spans="1:46" x14ac:dyDescent="0.3">
      <c r="A700" s="362" t="s">
        <v>1200</v>
      </c>
      <c r="B700" s="363" t="s">
        <v>308</v>
      </c>
      <c r="C700" s="363" t="s">
        <v>295</v>
      </c>
      <c r="D700" s="363" t="s">
        <v>778</v>
      </c>
      <c r="E700" s="363" t="s">
        <v>297</v>
      </c>
      <c r="F700" s="363" t="s">
        <v>452</v>
      </c>
      <c r="G700" s="363" t="s">
        <v>453</v>
      </c>
      <c r="H700" s="363" t="s">
        <v>1166</v>
      </c>
      <c r="I700" s="363" t="s">
        <v>853</v>
      </c>
      <c r="J700" s="363" t="s">
        <v>854</v>
      </c>
      <c r="K700" s="363" t="s">
        <v>782</v>
      </c>
      <c r="L700" s="364">
        <v>35.21</v>
      </c>
      <c r="M700" s="365">
        <v>15</v>
      </c>
      <c r="N700" s="364">
        <v>31.57</v>
      </c>
      <c r="O700" s="363" t="s">
        <v>1199</v>
      </c>
      <c r="P700" s="363"/>
      <c r="Q700" s="363" t="s">
        <v>300</v>
      </c>
      <c r="R700" s="363" t="s">
        <v>811</v>
      </c>
      <c r="S700" s="363"/>
      <c r="T700" s="365">
        <v>31.803566470010896</v>
      </c>
      <c r="U700" s="366">
        <v>45</v>
      </c>
      <c r="V700" s="367">
        <v>45931</v>
      </c>
      <c r="W700" s="367"/>
      <c r="X700" s="363" t="s">
        <v>3097</v>
      </c>
      <c r="Y700" s="363" t="s">
        <v>855</v>
      </c>
      <c r="Z700" s="363"/>
      <c r="AA700" s="363" t="s">
        <v>856</v>
      </c>
      <c r="AB700" s="363"/>
      <c r="AC700" s="363"/>
      <c r="AD700" s="363" t="s">
        <v>304</v>
      </c>
      <c r="AE700" s="367">
        <v>44669</v>
      </c>
      <c r="AF700" s="362" t="s">
        <v>3088</v>
      </c>
      <c r="AG700" s="364">
        <v>0</v>
      </c>
      <c r="AH700" s="364">
        <v>4.8350924051061769E-3</v>
      </c>
      <c r="AI700" s="364">
        <v>0.93987315982108655</v>
      </c>
      <c r="AJ700" s="362" t="s">
        <v>0</v>
      </c>
      <c r="AK700" s="368">
        <v>31.201859453542717</v>
      </c>
      <c r="AL700" s="364">
        <v>7.3330000000000001E-3</v>
      </c>
      <c r="AM700" s="369"/>
      <c r="AN700" s="370">
        <v>15</v>
      </c>
      <c r="AO700" s="371" t="s">
        <v>305</v>
      </c>
      <c r="AP700" s="371" t="s">
        <v>0</v>
      </c>
      <c r="AQ700" s="371" t="s">
        <v>386</v>
      </c>
      <c r="AR700" s="372" t="s">
        <v>0</v>
      </c>
      <c r="AS700" s="372"/>
      <c r="AT700" s="363"/>
    </row>
    <row r="701" spans="1:46" x14ac:dyDescent="0.3">
      <c r="A701" s="362" t="s">
        <v>1201</v>
      </c>
      <c r="B701" s="363" t="s">
        <v>310</v>
      </c>
      <c r="C701" s="363" t="s">
        <v>295</v>
      </c>
      <c r="D701" s="363" t="s">
        <v>778</v>
      </c>
      <c r="E701" s="363" t="s">
        <v>297</v>
      </c>
      <c r="F701" s="363" t="s">
        <v>452</v>
      </c>
      <c r="G701" s="363" t="s">
        <v>453</v>
      </c>
      <c r="H701" s="363" t="s">
        <v>1166</v>
      </c>
      <c r="I701" s="363" t="s">
        <v>853</v>
      </c>
      <c r="J701" s="363" t="s">
        <v>854</v>
      </c>
      <c r="K701" s="363" t="s">
        <v>782</v>
      </c>
      <c r="L701" s="364">
        <v>42.36</v>
      </c>
      <c r="M701" s="365">
        <v>15</v>
      </c>
      <c r="N701" s="364">
        <v>37.979999999999997</v>
      </c>
      <c r="O701" s="363" t="s">
        <v>1199</v>
      </c>
      <c r="P701" s="363"/>
      <c r="Q701" s="363" t="s">
        <v>300</v>
      </c>
      <c r="R701" s="363" t="s">
        <v>811</v>
      </c>
      <c r="S701" s="363"/>
      <c r="T701" s="365">
        <v>31.803566470010896</v>
      </c>
      <c r="U701" s="366">
        <v>45</v>
      </c>
      <c r="V701" s="367">
        <v>45931</v>
      </c>
      <c r="W701" s="367"/>
      <c r="X701" s="363" t="s">
        <v>3097</v>
      </c>
      <c r="Y701" s="363" t="s">
        <v>855</v>
      </c>
      <c r="Z701" s="363"/>
      <c r="AA701" s="363" t="s">
        <v>856</v>
      </c>
      <c r="AB701" s="363"/>
      <c r="AC701" s="363"/>
      <c r="AD701" s="363" t="s">
        <v>304</v>
      </c>
      <c r="AE701" s="367">
        <v>44669</v>
      </c>
      <c r="AF701" s="362" t="s">
        <v>3088</v>
      </c>
      <c r="AG701" s="364">
        <v>0</v>
      </c>
      <c r="AH701" s="364">
        <v>5.8170985930534004E-3</v>
      </c>
      <c r="AI701" s="364">
        <v>1.1307611887355098</v>
      </c>
      <c r="AJ701" s="362" t="s">
        <v>181</v>
      </c>
      <c r="AK701" s="368">
        <v>21.884457845994724</v>
      </c>
      <c r="AL701" s="364">
        <v>8.6660000000000001E-3</v>
      </c>
      <c r="AM701" s="369"/>
      <c r="AN701" s="370">
        <v>15</v>
      </c>
      <c r="AO701" s="371" t="s">
        <v>305</v>
      </c>
      <c r="AP701" s="371" t="s">
        <v>0</v>
      </c>
      <c r="AQ701" s="371" t="s">
        <v>386</v>
      </c>
      <c r="AR701" s="372" t="s">
        <v>0</v>
      </c>
      <c r="AS701" s="372"/>
      <c r="AT701" s="363"/>
    </row>
    <row r="702" spans="1:46" x14ac:dyDescent="0.3">
      <c r="A702" s="362" t="s">
        <v>1202</v>
      </c>
      <c r="B702" s="363" t="s">
        <v>294</v>
      </c>
      <c r="C702" s="363" t="s">
        <v>295</v>
      </c>
      <c r="D702" s="363" t="s">
        <v>778</v>
      </c>
      <c r="E702" s="363" t="s">
        <v>297</v>
      </c>
      <c r="F702" s="363" t="s">
        <v>452</v>
      </c>
      <c r="G702" s="363" t="s">
        <v>453</v>
      </c>
      <c r="H702" s="363" t="s">
        <v>1166</v>
      </c>
      <c r="I702" s="363" t="s">
        <v>853</v>
      </c>
      <c r="J702" s="363" t="s">
        <v>861</v>
      </c>
      <c r="K702" s="363" t="s">
        <v>782</v>
      </c>
      <c r="L702" s="364">
        <v>14.34</v>
      </c>
      <c r="M702" s="365">
        <v>15</v>
      </c>
      <c r="N702" s="364">
        <v>12.86</v>
      </c>
      <c r="O702" s="363" t="s">
        <v>1203</v>
      </c>
      <c r="P702" s="363"/>
      <c r="Q702" s="363" t="s">
        <v>300</v>
      </c>
      <c r="R702" s="363" t="s">
        <v>811</v>
      </c>
      <c r="S702" s="363"/>
      <c r="T702" s="365">
        <v>31.803566470010896</v>
      </c>
      <c r="U702" s="366">
        <v>45</v>
      </c>
      <c r="V702" s="367">
        <v>45931</v>
      </c>
      <c r="W702" s="367"/>
      <c r="X702" s="363" t="s">
        <v>3097</v>
      </c>
      <c r="Y702" s="363" t="s">
        <v>855</v>
      </c>
      <c r="Z702" s="363"/>
      <c r="AA702" s="363" t="s">
        <v>856</v>
      </c>
      <c r="AB702" s="363"/>
      <c r="AC702" s="363"/>
      <c r="AD702" s="363" t="s">
        <v>304</v>
      </c>
      <c r="AE702" s="367">
        <v>44669</v>
      </c>
      <c r="AF702" s="362" t="s">
        <v>3088</v>
      </c>
      <c r="AG702" s="364">
        <v>2.0549207664004223E-3</v>
      </c>
      <c r="AH702" s="364">
        <v>1.9689762780586368E-3</v>
      </c>
      <c r="AI702" s="364">
        <v>0.38274096977286098</v>
      </c>
      <c r="AJ702" s="362" t="s">
        <v>0</v>
      </c>
      <c r="AK702" s="368">
        <v>111.54342948724231</v>
      </c>
      <c r="AL702" s="364">
        <v>2.8888E-3</v>
      </c>
      <c r="AM702" s="369"/>
      <c r="AN702" s="370">
        <v>15</v>
      </c>
      <c r="AO702" s="371" t="s">
        <v>305</v>
      </c>
      <c r="AP702" s="371" t="s">
        <v>0</v>
      </c>
      <c r="AQ702" s="371" t="s">
        <v>386</v>
      </c>
      <c r="AR702" s="372" t="s">
        <v>0</v>
      </c>
      <c r="AS702" s="372"/>
      <c r="AT702" s="363"/>
    </row>
    <row r="703" spans="1:46" x14ac:dyDescent="0.3">
      <c r="A703" s="362" t="s">
        <v>1204</v>
      </c>
      <c r="B703" s="363" t="s">
        <v>308</v>
      </c>
      <c r="C703" s="363" t="s">
        <v>295</v>
      </c>
      <c r="D703" s="363" t="s">
        <v>778</v>
      </c>
      <c r="E703" s="363" t="s">
        <v>297</v>
      </c>
      <c r="F703" s="363" t="s">
        <v>452</v>
      </c>
      <c r="G703" s="363" t="s">
        <v>453</v>
      </c>
      <c r="H703" s="363" t="s">
        <v>1166</v>
      </c>
      <c r="I703" s="363" t="s">
        <v>853</v>
      </c>
      <c r="J703" s="363" t="s">
        <v>861</v>
      </c>
      <c r="K703" s="363" t="s">
        <v>782</v>
      </c>
      <c r="L703" s="364">
        <v>19.309999999999999</v>
      </c>
      <c r="M703" s="365">
        <v>15</v>
      </c>
      <c r="N703" s="364">
        <v>17.309999999999999</v>
      </c>
      <c r="O703" s="363" t="s">
        <v>1203</v>
      </c>
      <c r="P703" s="363"/>
      <c r="Q703" s="363" t="s">
        <v>300</v>
      </c>
      <c r="R703" s="363" t="s">
        <v>811</v>
      </c>
      <c r="S703" s="363"/>
      <c r="T703" s="365">
        <v>31.803566470010896</v>
      </c>
      <c r="U703" s="366">
        <v>45</v>
      </c>
      <c r="V703" s="367">
        <v>45931</v>
      </c>
      <c r="W703" s="367"/>
      <c r="X703" s="363" t="s">
        <v>3097</v>
      </c>
      <c r="Y703" s="363" t="s">
        <v>855</v>
      </c>
      <c r="Z703" s="363"/>
      <c r="AA703" s="363" t="s">
        <v>856</v>
      </c>
      <c r="AB703" s="363"/>
      <c r="AC703" s="363"/>
      <c r="AD703" s="363" t="s">
        <v>304</v>
      </c>
      <c r="AE703" s="367">
        <v>45146</v>
      </c>
      <c r="AF703" s="362" t="s">
        <v>3088</v>
      </c>
      <c r="AG703" s="364">
        <v>2.7675393838142259E-3</v>
      </c>
      <c r="AH703" s="364">
        <v>2.6517905139810103E-3</v>
      </c>
      <c r="AI703" s="364">
        <v>0.51547034073781761</v>
      </c>
      <c r="AJ703" s="362" t="s">
        <v>0</v>
      </c>
      <c r="AK703" s="368">
        <v>76.64429435285021</v>
      </c>
      <c r="AL703" s="364">
        <v>4.0000000000000001E-3</v>
      </c>
      <c r="AM703" s="369"/>
      <c r="AN703" s="388">
        <v>15</v>
      </c>
      <c r="AO703" s="371" t="s">
        <v>305</v>
      </c>
      <c r="AP703" s="371" t="s">
        <v>0</v>
      </c>
      <c r="AQ703" s="371" t="s">
        <v>386</v>
      </c>
      <c r="AR703" s="372" t="s">
        <v>0</v>
      </c>
      <c r="AS703" s="372"/>
      <c r="AT703" s="363"/>
    </row>
    <row r="704" spans="1:46" x14ac:dyDescent="0.3">
      <c r="A704" s="362" t="s">
        <v>1205</v>
      </c>
      <c r="B704" s="363" t="s">
        <v>310</v>
      </c>
      <c r="C704" s="363" t="s">
        <v>295</v>
      </c>
      <c r="D704" s="363" t="s">
        <v>778</v>
      </c>
      <c r="E704" s="363" t="s">
        <v>297</v>
      </c>
      <c r="F704" s="363" t="s">
        <v>452</v>
      </c>
      <c r="G704" s="363" t="s">
        <v>453</v>
      </c>
      <c r="H704" s="363" t="s">
        <v>1166</v>
      </c>
      <c r="I704" s="363" t="s">
        <v>853</v>
      </c>
      <c r="J704" s="363" t="s">
        <v>861</v>
      </c>
      <c r="K704" s="363" t="s">
        <v>782</v>
      </c>
      <c r="L704" s="364">
        <v>23.66</v>
      </c>
      <c r="M704" s="365">
        <v>15</v>
      </c>
      <c r="N704" s="364">
        <v>21.21</v>
      </c>
      <c r="O704" s="363" t="s">
        <v>1203</v>
      </c>
      <c r="P704" s="363"/>
      <c r="Q704" s="363" t="s">
        <v>300</v>
      </c>
      <c r="R704" s="363" t="s">
        <v>811</v>
      </c>
      <c r="S704" s="363"/>
      <c r="T704" s="365">
        <v>31.803566470010896</v>
      </c>
      <c r="U704" s="366">
        <v>45</v>
      </c>
      <c r="V704" s="367">
        <v>45931</v>
      </c>
      <c r="W704" s="367"/>
      <c r="X704" s="363" t="s">
        <v>3097</v>
      </c>
      <c r="Y704" s="363" t="s">
        <v>855</v>
      </c>
      <c r="Z704" s="363"/>
      <c r="AA704" s="363" t="s">
        <v>856</v>
      </c>
      <c r="AB704" s="363"/>
      <c r="AC704" s="363"/>
      <c r="AD704" s="363" t="s">
        <v>304</v>
      </c>
      <c r="AE704" s="367">
        <v>45146</v>
      </c>
      <c r="AF704" s="362" t="s">
        <v>3088</v>
      </c>
      <c r="AG704" s="364">
        <v>0</v>
      </c>
      <c r="AH704" s="364">
        <v>3.2487406346683478E-3</v>
      </c>
      <c r="AI704" s="364">
        <v>0.63150894955395387</v>
      </c>
      <c r="AJ704" s="362" t="s">
        <v>0</v>
      </c>
      <c r="AK704" s="368">
        <v>58.152647748017159</v>
      </c>
      <c r="AL704" s="364">
        <v>4.888E-3</v>
      </c>
      <c r="AM704" s="369"/>
      <c r="AN704" s="370">
        <v>15</v>
      </c>
      <c r="AO704" s="371" t="s">
        <v>305</v>
      </c>
      <c r="AP704" s="371" t="s">
        <v>0</v>
      </c>
      <c r="AQ704" s="371" t="s">
        <v>386</v>
      </c>
      <c r="AR704" s="372" t="s">
        <v>0</v>
      </c>
      <c r="AS704" s="372"/>
      <c r="AT704" s="363"/>
    </row>
    <row r="705" spans="1:46" x14ac:dyDescent="0.3">
      <c r="A705" s="362" t="s">
        <v>1206</v>
      </c>
      <c r="B705" s="363" t="s">
        <v>294</v>
      </c>
      <c r="C705" s="363" t="s">
        <v>295</v>
      </c>
      <c r="D705" s="363" t="s">
        <v>778</v>
      </c>
      <c r="E705" s="363" t="s">
        <v>297</v>
      </c>
      <c r="F705" s="363" t="s">
        <v>452</v>
      </c>
      <c r="G705" s="363" t="s">
        <v>453</v>
      </c>
      <c r="H705" s="363" t="s">
        <v>1149</v>
      </c>
      <c r="I705" s="363" t="s">
        <v>853</v>
      </c>
      <c r="J705" s="363" t="s">
        <v>854</v>
      </c>
      <c r="K705" s="363" t="s">
        <v>782</v>
      </c>
      <c r="L705" s="364">
        <v>19.684873603175095</v>
      </c>
      <c r="M705" s="365">
        <v>8</v>
      </c>
      <c r="N705" s="364">
        <v>17.713639059605402</v>
      </c>
      <c r="O705" s="363" t="s">
        <v>1207</v>
      </c>
      <c r="P705" s="363"/>
      <c r="Q705" s="363" t="s">
        <v>300</v>
      </c>
      <c r="R705" s="363" t="s">
        <v>785</v>
      </c>
      <c r="S705" s="363"/>
      <c r="T705" s="365">
        <v>31.210707940122539</v>
      </c>
      <c r="U705" s="366">
        <v>25</v>
      </c>
      <c r="V705" s="367">
        <v>45931</v>
      </c>
      <c r="W705" s="367"/>
      <c r="X705" s="363" t="s">
        <v>3097</v>
      </c>
      <c r="Y705" s="363" t="s">
        <v>855</v>
      </c>
      <c r="Z705" s="363"/>
      <c r="AA705" s="363" t="s">
        <v>856</v>
      </c>
      <c r="AB705" s="363"/>
      <c r="AC705" s="363"/>
      <c r="AD705" s="363" t="s">
        <v>304</v>
      </c>
      <c r="AE705" s="367">
        <v>45069</v>
      </c>
      <c r="AF705" s="362" t="s">
        <v>2582</v>
      </c>
      <c r="AG705" s="364">
        <v>2.9557852644832936E-3</v>
      </c>
      <c r="AH705" s="364">
        <v>2.8382570493622346E-3</v>
      </c>
      <c r="AI705" s="364">
        <v>0.43582085417558991</v>
      </c>
      <c r="AJ705" s="362" t="s">
        <v>0</v>
      </c>
      <c r="AK705" s="368">
        <v>97.247947241746175</v>
      </c>
      <c r="AL705" s="364">
        <v>7.1999999999999998E-3</v>
      </c>
      <c r="AM705" s="369"/>
      <c r="AN705" s="370">
        <v>15</v>
      </c>
      <c r="AO705" s="371" t="s">
        <v>305</v>
      </c>
      <c r="AP705" s="371" t="s">
        <v>0</v>
      </c>
      <c r="AQ705" s="371" t="s">
        <v>386</v>
      </c>
      <c r="AR705" s="372" t="s">
        <v>0</v>
      </c>
      <c r="AS705" s="372"/>
      <c r="AT705" s="363"/>
    </row>
    <row r="706" spans="1:46" x14ac:dyDescent="0.3">
      <c r="A706" s="362" t="s">
        <v>1208</v>
      </c>
      <c r="B706" s="363" t="s">
        <v>308</v>
      </c>
      <c r="C706" s="363" t="s">
        <v>295</v>
      </c>
      <c r="D706" s="363" t="s">
        <v>778</v>
      </c>
      <c r="E706" s="363" t="s">
        <v>297</v>
      </c>
      <c r="F706" s="363" t="s">
        <v>452</v>
      </c>
      <c r="G706" s="363" t="s">
        <v>453</v>
      </c>
      <c r="H706" s="363" t="s">
        <v>1149</v>
      </c>
      <c r="I706" s="363" t="s">
        <v>853</v>
      </c>
      <c r="J706" s="363" t="s">
        <v>854</v>
      </c>
      <c r="K706" s="363" t="s">
        <v>782</v>
      </c>
      <c r="L706" s="364">
        <v>23.453507247480939</v>
      </c>
      <c r="M706" s="365">
        <v>8</v>
      </c>
      <c r="N706" s="364">
        <v>21.11886534046819</v>
      </c>
      <c r="O706" s="363" t="s">
        <v>1207</v>
      </c>
      <c r="P706" s="363"/>
      <c r="Q706" s="363" t="s">
        <v>300</v>
      </c>
      <c r="R706" s="363" t="s">
        <v>785</v>
      </c>
      <c r="S706" s="363"/>
      <c r="T706" s="365">
        <v>31.210707940122539</v>
      </c>
      <c r="U706" s="366">
        <v>25</v>
      </c>
      <c r="V706" s="367">
        <v>45931</v>
      </c>
      <c r="W706" s="367"/>
      <c r="X706" s="363" t="s">
        <v>3097</v>
      </c>
      <c r="Y706" s="363" t="s">
        <v>855</v>
      </c>
      <c r="Z706" s="363"/>
      <c r="AA706" s="363" t="s">
        <v>856</v>
      </c>
      <c r="AB706" s="363"/>
      <c r="AC706" s="363"/>
      <c r="AD706" s="363" t="s">
        <v>304</v>
      </c>
      <c r="AE706" s="367">
        <v>45069</v>
      </c>
      <c r="AF706" s="362" t="s">
        <v>2582</v>
      </c>
      <c r="AG706" s="364">
        <v>3.6236216662609692E-3</v>
      </c>
      <c r="AH706" s="364">
        <v>3.4798159023468282E-3</v>
      </c>
      <c r="AI706" s="364">
        <v>0.53191422376804853</v>
      </c>
      <c r="AJ706" s="362" t="s">
        <v>0</v>
      </c>
      <c r="AK706" s="368">
        <v>76.777744812508431</v>
      </c>
      <c r="AL706" s="364">
        <v>8.8000000000000005E-3</v>
      </c>
      <c r="AM706" s="369"/>
      <c r="AN706" s="370">
        <v>15</v>
      </c>
      <c r="AO706" s="371" t="s">
        <v>305</v>
      </c>
      <c r="AP706" s="371" t="s">
        <v>0</v>
      </c>
      <c r="AQ706" s="371" t="s">
        <v>386</v>
      </c>
      <c r="AR706" s="372" t="s">
        <v>0</v>
      </c>
      <c r="AS706" s="372"/>
      <c r="AT706" s="363"/>
    </row>
    <row r="707" spans="1:46" x14ac:dyDescent="0.3">
      <c r="A707" s="362" t="s">
        <v>1209</v>
      </c>
      <c r="B707" s="363" t="s">
        <v>310</v>
      </c>
      <c r="C707" s="363" t="s">
        <v>295</v>
      </c>
      <c r="D707" s="363" t="s">
        <v>778</v>
      </c>
      <c r="E707" s="363" t="s">
        <v>297</v>
      </c>
      <c r="F707" s="363" t="s">
        <v>452</v>
      </c>
      <c r="G707" s="363" t="s">
        <v>453</v>
      </c>
      <c r="H707" s="363" t="s">
        <v>1149</v>
      </c>
      <c r="I707" s="363" t="s">
        <v>853</v>
      </c>
      <c r="J707" s="363" t="s">
        <v>854</v>
      </c>
      <c r="K707" s="363" t="s">
        <v>782</v>
      </c>
      <c r="L707" s="364">
        <v>23.453507247480939</v>
      </c>
      <c r="M707" s="365">
        <v>8</v>
      </c>
      <c r="N707" s="364">
        <v>21.11886534046819</v>
      </c>
      <c r="O707" s="363" t="s">
        <v>1207</v>
      </c>
      <c r="P707" s="363"/>
      <c r="Q707" s="363" t="s">
        <v>300</v>
      </c>
      <c r="R707" s="363" t="s">
        <v>785</v>
      </c>
      <c r="S707" s="363"/>
      <c r="T707" s="365">
        <v>31.210707940122539</v>
      </c>
      <c r="U707" s="366">
        <v>25</v>
      </c>
      <c r="V707" s="367">
        <v>45931</v>
      </c>
      <c r="W707" s="367"/>
      <c r="X707" s="363" t="s">
        <v>3097</v>
      </c>
      <c r="Y707" s="363" t="s">
        <v>855</v>
      </c>
      <c r="Z707" s="363"/>
      <c r="AA707" s="363" t="s">
        <v>856</v>
      </c>
      <c r="AB707" s="363"/>
      <c r="AC707" s="363"/>
      <c r="AD707" s="363" t="s">
        <v>304</v>
      </c>
      <c r="AE707" s="367">
        <v>45069</v>
      </c>
      <c r="AF707" s="362" t="s">
        <v>2582</v>
      </c>
      <c r="AG707" s="364">
        <v>3.6236216662609692E-3</v>
      </c>
      <c r="AH707" s="364">
        <v>3.4798159023468282E-3</v>
      </c>
      <c r="AI707" s="364">
        <v>0.53191422376804853</v>
      </c>
      <c r="AJ707" s="362" t="s">
        <v>0</v>
      </c>
      <c r="AK707" s="368">
        <v>76.777744812508431</v>
      </c>
      <c r="AL707" s="364">
        <v>8.8000000000000005E-3</v>
      </c>
      <c r="AM707" s="369"/>
      <c r="AN707" s="388">
        <v>15</v>
      </c>
      <c r="AO707" s="371" t="s">
        <v>305</v>
      </c>
      <c r="AP707" s="371" t="s">
        <v>0</v>
      </c>
      <c r="AQ707" s="371" t="s">
        <v>386</v>
      </c>
      <c r="AR707" s="372" t="s">
        <v>0</v>
      </c>
      <c r="AS707" s="372"/>
      <c r="AT707" s="363"/>
    </row>
    <row r="708" spans="1:46" x14ac:dyDescent="0.3">
      <c r="A708" s="362" t="s">
        <v>1210</v>
      </c>
      <c r="B708" s="363" t="s">
        <v>294</v>
      </c>
      <c r="C708" s="363" t="s">
        <v>295</v>
      </c>
      <c r="D708" s="363" t="s">
        <v>778</v>
      </c>
      <c r="E708" s="363" t="s">
        <v>297</v>
      </c>
      <c r="F708" s="363" t="s">
        <v>452</v>
      </c>
      <c r="G708" s="363" t="s">
        <v>453</v>
      </c>
      <c r="H708" s="363" t="s">
        <v>1149</v>
      </c>
      <c r="I708" s="363" t="s">
        <v>853</v>
      </c>
      <c r="J708" s="363" t="s">
        <v>861</v>
      </c>
      <c r="K708" s="363" t="s">
        <v>782</v>
      </c>
      <c r="L708" s="364">
        <v>8.7760966146325501</v>
      </c>
      <c r="M708" s="365">
        <v>8</v>
      </c>
      <c r="N708" s="364">
        <v>7.897262177937038</v>
      </c>
      <c r="O708" s="363" t="s">
        <v>1211</v>
      </c>
      <c r="P708" s="363"/>
      <c r="Q708" s="363" t="s">
        <v>300</v>
      </c>
      <c r="R708" s="363" t="s">
        <v>785</v>
      </c>
      <c r="S708" s="363"/>
      <c r="T708" s="365">
        <v>31.210707940122539</v>
      </c>
      <c r="U708" s="366">
        <v>25</v>
      </c>
      <c r="V708" s="367">
        <v>45931</v>
      </c>
      <c r="W708" s="367"/>
      <c r="X708" s="363" t="s">
        <v>3097</v>
      </c>
      <c r="Y708" s="363" t="s">
        <v>855</v>
      </c>
      <c r="Z708" s="363"/>
      <c r="AA708" s="363" t="s">
        <v>856</v>
      </c>
      <c r="AB708" s="363"/>
      <c r="AC708" s="363"/>
      <c r="AD708" s="363" t="s">
        <v>304</v>
      </c>
      <c r="AE708" s="367">
        <v>42390</v>
      </c>
      <c r="AF708" s="362" t="s">
        <v>2582</v>
      </c>
      <c r="AG708" s="364">
        <v>1.3177761552417863E-3</v>
      </c>
      <c r="AH708" s="364">
        <v>1.265378614285193E-3</v>
      </c>
      <c r="AI708" s="364">
        <v>0.19430177709140756</v>
      </c>
      <c r="AJ708" s="362" t="s">
        <v>0</v>
      </c>
      <c r="AK708" s="368">
        <v>249.43808683708809</v>
      </c>
      <c r="AL708" s="364">
        <v>3.2000000000000002E-3</v>
      </c>
      <c r="AM708" s="369"/>
      <c r="AN708" s="370">
        <v>15</v>
      </c>
      <c r="AO708" s="371" t="s">
        <v>305</v>
      </c>
      <c r="AP708" s="371" t="s">
        <v>0</v>
      </c>
      <c r="AQ708" s="371" t="s">
        <v>386</v>
      </c>
      <c r="AR708" s="372" t="s">
        <v>0</v>
      </c>
      <c r="AS708" s="372"/>
      <c r="AT708" s="363"/>
    </row>
    <row r="709" spans="1:46" x14ac:dyDescent="0.3">
      <c r="A709" s="362" t="s">
        <v>1212</v>
      </c>
      <c r="B709" s="363" t="s">
        <v>308</v>
      </c>
      <c r="C709" s="363" t="s">
        <v>295</v>
      </c>
      <c r="D709" s="363" t="s">
        <v>778</v>
      </c>
      <c r="E709" s="363" t="s">
        <v>297</v>
      </c>
      <c r="F709" s="363" t="s">
        <v>452</v>
      </c>
      <c r="G709" s="363" t="s">
        <v>453</v>
      </c>
      <c r="H709" s="363" t="s">
        <v>1149</v>
      </c>
      <c r="I709" s="363" t="s">
        <v>853</v>
      </c>
      <c r="J709" s="363" t="s">
        <v>861</v>
      </c>
      <c r="K709" s="363" t="s">
        <v>782</v>
      </c>
      <c r="L709" s="364">
        <v>11.655826535344113</v>
      </c>
      <c r="M709" s="365">
        <v>8</v>
      </c>
      <c r="N709" s="364">
        <v>10.49556590553113</v>
      </c>
      <c r="O709" s="363" t="s">
        <v>1211</v>
      </c>
      <c r="P709" s="363"/>
      <c r="Q709" s="363" t="s">
        <v>300</v>
      </c>
      <c r="R709" s="363" t="s">
        <v>785</v>
      </c>
      <c r="S709" s="363"/>
      <c r="T709" s="365">
        <v>31.210707940122539</v>
      </c>
      <c r="U709" s="366">
        <v>25</v>
      </c>
      <c r="V709" s="367">
        <v>45931</v>
      </c>
      <c r="W709" s="367"/>
      <c r="X709" s="363" t="s">
        <v>3097</v>
      </c>
      <c r="Y709" s="363" t="s">
        <v>855</v>
      </c>
      <c r="Z709" s="363"/>
      <c r="AA709" s="363" t="s">
        <v>856</v>
      </c>
      <c r="AB709" s="363"/>
      <c r="AC709" s="363"/>
      <c r="AD709" s="363" t="s">
        <v>304</v>
      </c>
      <c r="AE709" s="367">
        <v>45069</v>
      </c>
      <c r="AF709" s="362" t="s">
        <v>2582</v>
      </c>
      <c r="AG709" s="364">
        <v>1.8008524322599515E-3</v>
      </c>
      <c r="AH709" s="364">
        <v>1.7293844415121752E-3</v>
      </c>
      <c r="AI709" s="364">
        <v>0.26434851975448137</v>
      </c>
      <c r="AJ709" s="362" t="s">
        <v>0</v>
      </c>
      <c r="AK709" s="368">
        <v>180.79137273811713</v>
      </c>
      <c r="AL709" s="364">
        <v>4.4000000000000003E-3</v>
      </c>
      <c r="AM709" s="369"/>
      <c r="AN709" s="388">
        <v>15</v>
      </c>
      <c r="AO709" s="371" t="s">
        <v>305</v>
      </c>
      <c r="AP709" s="371" t="s">
        <v>0</v>
      </c>
      <c r="AQ709" s="371" t="s">
        <v>386</v>
      </c>
      <c r="AR709" s="372" t="s">
        <v>0</v>
      </c>
      <c r="AS709" s="372"/>
      <c r="AT709" s="363"/>
    </row>
    <row r="710" spans="1:46" x14ac:dyDescent="0.3">
      <c r="A710" s="362" t="s">
        <v>1213</v>
      </c>
      <c r="B710" s="363" t="s">
        <v>310</v>
      </c>
      <c r="C710" s="363" t="s">
        <v>295</v>
      </c>
      <c r="D710" s="363" t="s">
        <v>778</v>
      </c>
      <c r="E710" s="363" t="s">
        <v>297</v>
      </c>
      <c r="F710" s="363" t="s">
        <v>452</v>
      </c>
      <c r="G710" s="363" t="s">
        <v>453</v>
      </c>
      <c r="H710" s="363" t="s">
        <v>1149</v>
      </c>
      <c r="I710" s="363" t="s">
        <v>853</v>
      </c>
      <c r="J710" s="363" t="s">
        <v>861</v>
      </c>
      <c r="K710" s="363" t="s">
        <v>782</v>
      </c>
      <c r="L710" s="364">
        <v>11.655826535344113</v>
      </c>
      <c r="M710" s="365">
        <v>8</v>
      </c>
      <c r="N710" s="364">
        <v>10.49556590553113</v>
      </c>
      <c r="O710" s="363" t="s">
        <v>1211</v>
      </c>
      <c r="P710" s="363"/>
      <c r="Q710" s="363" t="s">
        <v>300</v>
      </c>
      <c r="R710" s="363" t="s">
        <v>785</v>
      </c>
      <c r="S710" s="363"/>
      <c r="T710" s="365">
        <v>31.210707940122539</v>
      </c>
      <c r="U710" s="366">
        <v>25</v>
      </c>
      <c r="V710" s="367">
        <v>45931</v>
      </c>
      <c r="W710" s="367"/>
      <c r="X710" s="363" t="s">
        <v>3097</v>
      </c>
      <c r="Y710" s="363" t="s">
        <v>855</v>
      </c>
      <c r="Z710" s="363"/>
      <c r="AA710" s="363" t="s">
        <v>856</v>
      </c>
      <c r="AB710" s="363"/>
      <c r="AC710" s="363"/>
      <c r="AD710" s="363" t="s">
        <v>304</v>
      </c>
      <c r="AE710" s="367">
        <v>45069</v>
      </c>
      <c r="AF710" s="362" t="s">
        <v>2582</v>
      </c>
      <c r="AG710" s="364">
        <v>1.8008524322599515E-3</v>
      </c>
      <c r="AH710" s="364">
        <v>1.7293844415121752E-3</v>
      </c>
      <c r="AI710" s="364">
        <v>0.26434851975448137</v>
      </c>
      <c r="AJ710" s="362" t="s">
        <v>0</v>
      </c>
      <c r="AK710" s="368">
        <v>180.79137273811713</v>
      </c>
      <c r="AL710" s="364">
        <v>4.4000000000000003E-3</v>
      </c>
      <c r="AM710" s="369"/>
      <c r="AN710" s="370">
        <v>15</v>
      </c>
      <c r="AO710" s="371" t="s">
        <v>305</v>
      </c>
      <c r="AP710" s="371" t="s">
        <v>0</v>
      </c>
      <c r="AQ710" s="371" t="s">
        <v>386</v>
      </c>
      <c r="AR710" s="372" t="s">
        <v>0</v>
      </c>
      <c r="AS710" s="372"/>
      <c r="AT710" s="363"/>
    </row>
    <row r="711" spans="1:46" x14ac:dyDescent="0.3">
      <c r="A711" s="362" t="s">
        <v>1214</v>
      </c>
      <c r="B711" s="363" t="s">
        <v>294</v>
      </c>
      <c r="C711" s="363" t="s">
        <v>295</v>
      </c>
      <c r="D711" s="363" t="s">
        <v>778</v>
      </c>
      <c r="E711" s="363" t="s">
        <v>297</v>
      </c>
      <c r="F711" s="363" t="s">
        <v>452</v>
      </c>
      <c r="G711" s="363" t="s">
        <v>873</v>
      </c>
      <c r="H711" s="363" t="s">
        <v>1149</v>
      </c>
      <c r="I711" s="363" t="s">
        <v>874</v>
      </c>
      <c r="J711" s="363"/>
      <c r="K711" s="363" t="s">
        <v>782</v>
      </c>
      <c r="L711" s="364">
        <v>0.37423774075559668</v>
      </c>
      <c r="M711" s="365">
        <v>0.25</v>
      </c>
      <c r="N711" s="364">
        <v>0.33676173877781806</v>
      </c>
      <c r="O711" s="363" t="s">
        <v>1215</v>
      </c>
      <c r="P711" s="363"/>
      <c r="Q711" s="363" t="s">
        <v>300</v>
      </c>
      <c r="R711" s="363" t="s">
        <v>785</v>
      </c>
      <c r="S711" s="363"/>
      <c r="T711" s="365">
        <v>0.64</v>
      </c>
      <c r="U711" s="366">
        <v>25</v>
      </c>
      <c r="V711" s="367">
        <v>45931</v>
      </c>
      <c r="W711" s="367"/>
      <c r="X711" s="363" t="s">
        <v>3102</v>
      </c>
      <c r="Y711" s="363"/>
      <c r="Z711" s="363"/>
      <c r="AA711" s="363"/>
      <c r="AB711" s="363"/>
      <c r="AC711" s="363"/>
      <c r="AD711" s="363" t="s">
        <v>304</v>
      </c>
      <c r="AE711" s="367">
        <v>45069</v>
      </c>
      <c r="AF711" s="362" t="s">
        <v>2582</v>
      </c>
      <c r="AG711" s="364">
        <v>4.2758741889124352E-5</v>
      </c>
      <c r="AH711" s="364">
        <v>4.4653489397060374E-5</v>
      </c>
      <c r="AI711" s="364">
        <v>1.19</v>
      </c>
      <c r="AJ711" s="362" t="s">
        <v>181</v>
      </c>
      <c r="AK711" s="368">
        <v>19.71</v>
      </c>
      <c r="AL711" s="364">
        <v>9.9780298080011327E-5</v>
      </c>
      <c r="AM711" s="369"/>
      <c r="AN711" s="388">
        <v>12</v>
      </c>
      <c r="AO711" s="371" t="s">
        <v>305</v>
      </c>
      <c r="AP711" s="371" t="s">
        <v>0</v>
      </c>
      <c r="AQ711" s="371" t="s">
        <v>386</v>
      </c>
      <c r="AR711" s="372" t="s">
        <v>0</v>
      </c>
      <c r="AS711" s="372"/>
      <c r="AT711" s="363"/>
    </row>
    <row r="712" spans="1:46" x14ac:dyDescent="0.3">
      <c r="A712" s="362" t="s">
        <v>1216</v>
      </c>
      <c r="B712" s="363" t="s">
        <v>308</v>
      </c>
      <c r="C712" s="363" t="s">
        <v>295</v>
      </c>
      <c r="D712" s="363" t="s">
        <v>778</v>
      </c>
      <c r="E712" s="363" t="s">
        <v>297</v>
      </c>
      <c r="F712" s="363" t="s">
        <v>452</v>
      </c>
      <c r="G712" s="363" t="s">
        <v>873</v>
      </c>
      <c r="H712" s="363" t="s">
        <v>1149</v>
      </c>
      <c r="I712" s="363" t="s">
        <v>874</v>
      </c>
      <c r="J712" s="363"/>
      <c r="K712" s="363" t="s">
        <v>782</v>
      </c>
      <c r="L712" s="364">
        <v>0.36883982438143231</v>
      </c>
      <c r="M712" s="365">
        <v>0.25</v>
      </c>
      <c r="N712" s="364">
        <v>0.33212425336300377</v>
      </c>
      <c r="O712" s="363" t="s">
        <v>1215</v>
      </c>
      <c r="P712" s="363"/>
      <c r="Q712" s="363" t="s">
        <v>300</v>
      </c>
      <c r="R712" s="363" t="s">
        <v>785</v>
      </c>
      <c r="S712" s="363"/>
      <c r="T712" s="365">
        <v>0.64</v>
      </c>
      <c r="U712" s="366">
        <v>25</v>
      </c>
      <c r="V712" s="367">
        <v>45931</v>
      </c>
      <c r="W712" s="367"/>
      <c r="X712" s="363" t="s">
        <v>3102</v>
      </c>
      <c r="Y712" s="363"/>
      <c r="Z712" s="363"/>
      <c r="AA712" s="363"/>
      <c r="AB712" s="363"/>
      <c r="AC712" s="363"/>
      <c r="AD712" s="363" t="s">
        <v>304</v>
      </c>
      <c r="AE712" s="367">
        <v>45069</v>
      </c>
      <c r="AF712" s="362" t="s">
        <v>2582</v>
      </c>
      <c r="AG712" s="364">
        <v>4.1867934766434265E-5</v>
      </c>
      <c r="AH712" s="364">
        <v>4.3723208367954951E-5</v>
      </c>
      <c r="AI712" s="364">
        <v>1.2</v>
      </c>
      <c r="AJ712" s="362" t="s">
        <v>181</v>
      </c>
      <c r="AK712" s="368">
        <v>19.57</v>
      </c>
      <c r="AL712" s="364">
        <v>9.7701541870011106E-5</v>
      </c>
      <c r="AM712" s="369"/>
      <c r="AN712" s="370">
        <v>12</v>
      </c>
      <c r="AO712" s="371" t="s">
        <v>305</v>
      </c>
      <c r="AP712" s="371" t="s">
        <v>0</v>
      </c>
      <c r="AQ712" s="371" t="s">
        <v>386</v>
      </c>
      <c r="AR712" s="372" t="s">
        <v>0</v>
      </c>
      <c r="AS712" s="372"/>
      <c r="AT712" s="363"/>
    </row>
    <row r="713" spans="1:46" x14ac:dyDescent="0.3">
      <c r="A713" s="362" t="s">
        <v>1217</v>
      </c>
      <c r="B713" s="363" t="s">
        <v>310</v>
      </c>
      <c r="C713" s="363" t="s">
        <v>295</v>
      </c>
      <c r="D713" s="363" t="s">
        <v>778</v>
      </c>
      <c r="E713" s="363" t="s">
        <v>297</v>
      </c>
      <c r="F713" s="363" t="s">
        <v>452</v>
      </c>
      <c r="G713" s="363" t="s">
        <v>873</v>
      </c>
      <c r="H713" s="363" t="s">
        <v>1149</v>
      </c>
      <c r="I713" s="363" t="s">
        <v>874</v>
      </c>
      <c r="J713" s="363"/>
      <c r="K713" s="363" t="s">
        <v>782</v>
      </c>
      <c r="L713" s="364">
        <v>0.36883982438143231</v>
      </c>
      <c r="M713" s="365">
        <v>0.25</v>
      </c>
      <c r="N713" s="364">
        <v>0.33212425336300377</v>
      </c>
      <c r="O713" s="363" t="s">
        <v>1215</v>
      </c>
      <c r="P713" s="363"/>
      <c r="Q713" s="363" t="s">
        <v>300</v>
      </c>
      <c r="R713" s="363" t="s">
        <v>785</v>
      </c>
      <c r="S713" s="363"/>
      <c r="T713" s="365">
        <v>0.64</v>
      </c>
      <c r="U713" s="366">
        <v>25</v>
      </c>
      <c r="V713" s="367">
        <v>45931</v>
      </c>
      <c r="W713" s="367"/>
      <c r="X713" s="363" t="s">
        <v>3102</v>
      </c>
      <c r="Y713" s="363"/>
      <c r="Z713" s="363"/>
      <c r="AA713" s="363"/>
      <c r="AB713" s="363"/>
      <c r="AC713" s="363"/>
      <c r="AD713" s="363" t="s">
        <v>304</v>
      </c>
      <c r="AE713" s="367">
        <v>45069</v>
      </c>
      <c r="AF713" s="362" t="s">
        <v>2582</v>
      </c>
      <c r="AG713" s="364">
        <v>4.1867934766434265E-5</v>
      </c>
      <c r="AH713" s="364">
        <v>4.3723208367954951E-5</v>
      </c>
      <c r="AI713" s="364">
        <v>1.2</v>
      </c>
      <c r="AJ713" s="362" t="s">
        <v>181</v>
      </c>
      <c r="AK713" s="368">
        <v>19.57</v>
      </c>
      <c r="AL713" s="364">
        <v>9.7701541870011106E-5</v>
      </c>
      <c r="AM713" s="369"/>
      <c r="AN713" s="388">
        <v>12</v>
      </c>
      <c r="AO713" s="371" t="s">
        <v>305</v>
      </c>
      <c r="AP713" s="371" t="s">
        <v>0</v>
      </c>
      <c r="AQ713" s="371" t="s">
        <v>386</v>
      </c>
      <c r="AR713" s="372" t="s">
        <v>0</v>
      </c>
      <c r="AS713" s="372"/>
      <c r="AT713" s="363"/>
    </row>
    <row r="714" spans="1:46" x14ac:dyDescent="0.3">
      <c r="A714" s="362" t="s">
        <v>1218</v>
      </c>
      <c r="B714" s="363" t="s">
        <v>294</v>
      </c>
      <c r="C714" s="363" t="s">
        <v>295</v>
      </c>
      <c r="D714" s="363" t="s">
        <v>778</v>
      </c>
      <c r="E714" s="363" t="s">
        <v>297</v>
      </c>
      <c r="F714" s="363" t="s">
        <v>452</v>
      </c>
      <c r="G714" s="363" t="s">
        <v>463</v>
      </c>
      <c r="H714" s="363" t="s">
        <v>1166</v>
      </c>
      <c r="I714" s="363" t="s">
        <v>780</v>
      </c>
      <c r="J714" s="363" t="s">
        <v>878</v>
      </c>
      <c r="K714" s="363" t="s">
        <v>782</v>
      </c>
      <c r="L714" s="364">
        <v>1.0622244365599152</v>
      </c>
      <c r="M714" s="365">
        <v>1.35</v>
      </c>
      <c r="N714" s="364">
        <v>0.95240300975695225</v>
      </c>
      <c r="O714" s="363" t="s">
        <v>1219</v>
      </c>
      <c r="P714" s="363"/>
      <c r="Q714" s="363" t="s">
        <v>300</v>
      </c>
      <c r="R714" s="363" t="s">
        <v>811</v>
      </c>
      <c r="S714" s="363"/>
      <c r="T714" s="365">
        <v>1.7146701347095454</v>
      </c>
      <c r="U714" s="366">
        <v>45</v>
      </c>
      <c r="V714" s="367">
        <v>45931</v>
      </c>
      <c r="W714" s="367"/>
      <c r="X714" s="363" t="s">
        <v>3081</v>
      </c>
      <c r="Y714" s="363" t="s">
        <v>823</v>
      </c>
      <c r="Z714" s="363"/>
      <c r="AA714" s="363" t="s">
        <v>780</v>
      </c>
      <c r="AB714" s="363"/>
      <c r="AC714" s="363"/>
      <c r="AD714" s="363" t="s">
        <v>304</v>
      </c>
      <c r="AE714" s="367">
        <v>45146</v>
      </c>
      <c r="AF714" s="362" t="s">
        <v>3088</v>
      </c>
      <c r="AG714" s="364">
        <v>1.5223709893156864E-4</v>
      </c>
      <c r="AH714" s="364">
        <v>1.4586997286605594E-4</v>
      </c>
      <c r="AI714" s="364">
        <v>0.52592717588854343</v>
      </c>
      <c r="AJ714" s="362" t="s">
        <v>0</v>
      </c>
      <c r="AK714" s="368">
        <v>74.643385847275482</v>
      </c>
      <c r="AL714" s="364">
        <v>2.19526383555716E-4</v>
      </c>
      <c r="AM714" s="369"/>
      <c r="AN714" s="370">
        <v>15</v>
      </c>
      <c r="AO714" s="371" t="s">
        <v>305</v>
      </c>
      <c r="AP714" s="371" t="s">
        <v>0</v>
      </c>
      <c r="AQ714" s="371" t="s">
        <v>386</v>
      </c>
      <c r="AR714" s="372" t="s">
        <v>0</v>
      </c>
      <c r="AS714" s="372"/>
      <c r="AT714" s="363"/>
    </row>
    <row r="715" spans="1:46" x14ac:dyDescent="0.3">
      <c r="A715" s="362" t="s">
        <v>1220</v>
      </c>
      <c r="B715" s="363" t="s">
        <v>308</v>
      </c>
      <c r="C715" s="363" t="s">
        <v>295</v>
      </c>
      <c r="D715" s="363" t="s">
        <v>778</v>
      </c>
      <c r="E715" s="363" t="s">
        <v>297</v>
      </c>
      <c r="F715" s="363" t="s">
        <v>452</v>
      </c>
      <c r="G715" s="363" t="s">
        <v>463</v>
      </c>
      <c r="H715" s="363" t="s">
        <v>1166</v>
      </c>
      <c r="I715" s="363" t="s">
        <v>780</v>
      </c>
      <c r="J715" s="363" t="s">
        <v>878</v>
      </c>
      <c r="K715" s="363" t="s">
        <v>782</v>
      </c>
      <c r="L715" s="364">
        <v>1.7146701347095454</v>
      </c>
      <c r="M715" s="365">
        <v>1.5</v>
      </c>
      <c r="N715" s="364">
        <v>1.0529058733576933</v>
      </c>
      <c r="O715" s="363" t="s">
        <v>1219</v>
      </c>
      <c r="P715" s="363"/>
      <c r="Q715" s="363" t="s">
        <v>300</v>
      </c>
      <c r="R715" s="363" t="s">
        <v>811</v>
      </c>
      <c r="S715" s="363"/>
      <c r="T715" s="365">
        <v>1.34</v>
      </c>
      <c r="U715" s="366">
        <v>45</v>
      </c>
      <c r="V715" s="367">
        <v>45931</v>
      </c>
      <c r="W715" s="367"/>
      <c r="X715" s="363" t="s">
        <v>3081</v>
      </c>
      <c r="Y715" s="363" t="s">
        <v>823</v>
      </c>
      <c r="Z715" s="363"/>
      <c r="AA715" s="363" t="s">
        <v>780</v>
      </c>
      <c r="AB715" s="363"/>
      <c r="AC715" s="363"/>
      <c r="AD715" s="363" t="s">
        <v>304</v>
      </c>
      <c r="AE715" s="367">
        <v>45146</v>
      </c>
      <c r="AF715" s="362" t="s">
        <v>3088</v>
      </c>
      <c r="AG715" s="364">
        <v>1.6830200447276019E-4</v>
      </c>
      <c r="AH715" s="364">
        <v>1.612629838458745E-4</v>
      </c>
      <c r="AI715" s="364">
        <v>0.58142593710700907</v>
      </c>
      <c r="AJ715" s="362" t="s">
        <v>0</v>
      </c>
      <c r="AK715" s="368">
        <v>65.228402883950309</v>
      </c>
      <c r="AL715" s="364">
        <v>2.4269202872613109E-4</v>
      </c>
      <c r="AM715" s="369"/>
      <c r="AN715" s="388">
        <v>15</v>
      </c>
      <c r="AO715" s="371" t="s">
        <v>305</v>
      </c>
      <c r="AP715" s="371" t="s">
        <v>0</v>
      </c>
      <c r="AQ715" s="371" t="s">
        <v>386</v>
      </c>
      <c r="AR715" s="372" t="s">
        <v>0</v>
      </c>
      <c r="AS715" s="372"/>
      <c r="AT715" s="363"/>
    </row>
    <row r="716" spans="1:46" x14ac:dyDescent="0.3">
      <c r="A716" s="362" t="s">
        <v>1221</v>
      </c>
      <c r="B716" s="363" t="s">
        <v>310</v>
      </c>
      <c r="C716" s="363" t="s">
        <v>295</v>
      </c>
      <c r="D716" s="363" t="s">
        <v>778</v>
      </c>
      <c r="E716" s="363" t="s">
        <v>297</v>
      </c>
      <c r="F716" s="363" t="s">
        <v>452</v>
      </c>
      <c r="G716" s="363" t="s">
        <v>463</v>
      </c>
      <c r="H716" s="363" t="s">
        <v>1166</v>
      </c>
      <c r="I716" s="363" t="s">
        <v>780</v>
      </c>
      <c r="J716" s="363" t="s">
        <v>878</v>
      </c>
      <c r="K716" s="363" t="s">
        <v>782</v>
      </c>
      <c r="L716" s="364">
        <v>1.1976030084667755</v>
      </c>
      <c r="M716" s="365">
        <v>1.65</v>
      </c>
      <c r="N716" s="364">
        <v>1.0737850406187692</v>
      </c>
      <c r="O716" s="363" t="s">
        <v>1219</v>
      </c>
      <c r="P716" s="363"/>
      <c r="Q716" s="363" t="s">
        <v>300</v>
      </c>
      <c r="R716" s="363" t="s">
        <v>811</v>
      </c>
      <c r="S716" s="363"/>
      <c r="T716" s="365">
        <v>1.34</v>
      </c>
      <c r="U716" s="366">
        <v>45</v>
      </c>
      <c r="V716" s="367">
        <v>45931</v>
      </c>
      <c r="W716" s="367"/>
      <c r="X716" s="363" t="s">
        <v>3081</v>
      </c>
      <c r="Y716" s="363" t="s">
        <v>823</v>
      </c>
      <c r="Z716" s="363"/>
      <c r="AA716" s="363" t="s">
        <v>780</v>
      </c>
      <c r="AB716" s="363"/>
      <c r="AC716" s="363"/>
      <c r="AD716" s="363" t="s">
        <v>304</v>
      </c>
      <c r="AE716" s="367">
        <v>45146</v>
      </c>
      <c r="AF716" s="362" t="s">
        <v>3088</v>
      </c>
      <c r="AG716" s="364">
        <v>4.4200000000000001E-4</v>
      </c>
      <c r="AH716" s="364">
        <v>0</v>
      </c>
      <c r="AI716" s="364">
        <v>0.76</v>
      </c>
      <c r="AJ716" s="362" t="s">
        <v>0</v>
      </c>
      <c r="AK716" s="368">
        <v>44.34</v>
      </c>
      <c r="AL716" s="364">
        <v>2.2222222222222223E-4</v>
      </c>
      <c r="AM716" s="369"/>
      <c r="AN716" s="370">
        <v>15</v>
      </c>
      <c r="AO716" s="371" t="s">
        <v>305</v>
      </c>
      <c r="AP716" s="371" t="s">
        <v>0</v>
      </c>
      <c r="AQ716" s="371" t="s">
        <v>386</v>
      </c>
      <c r="AR716" s="372" t="s">
        <v>0</v>
      </c>
      <c r="AS716" s="372"/>
      <c r="AT716" s="363"/>
    </row>
    <row r="717" spans="1:46" x14ac:dyDescent="0.3">
      <c r="A717" s="362" t="s">
        <v>1222</v>
      </c>
      <c r="B717" s="363" t="s">
        <v>294</v>
      </c>
      <c r="C717" s="363" t="s">
        <v>295</v>
      </c>
      <c r="D717" s="363" t="s">
        <v>778</v>
      </c>
      <c r="E717" s="363" t="s">
        <v>297</v>
      </c>
      <c r="F717" s="363" t="s">
        <v>452</v>
      </c>
      <c r="G717" s="363" t="s">
        <v>463</v>
      </c>
      <c r="H717" s="363" t="s">
        <v>1166</v>
      </c>
      <c r="I717" s="363" t="s">
        <v>780</v>
      </c>
      <c r="J717" s="363" t="s">
        <v>883</v>
      </c>
      <c r="K717" s="363" t="s">
        <v>782</v>
      </c>
      <c r="L717" s="364">
        <v>0.31137328352154431</v>
      </c>
      <c r="M717" s="365">
        <v>0.3</v>
      </c>
      <c r="N717" s="364">
        <v>0.27918097360312089</v>
      </c>
      <c r="O717" s="363" t="s">
        <v>1223</v>
      </c>
      <c r="P717" s="363"/>
      <c r="Q717" s="363" t="s">
        <v>300</v>
      </c>
      <c r="R717" s="363" t="s">
        <v>811</v>
      </c>
      <c r="S717" s="363"/>
      <c r="T717" s="365">
        <v>1.1551974012973574</v>
      </c>
      <c r="U717" s="366">
        <v>45</v>
      </c>
      <c r="V717" s="367">
        <v>45931</v>
      </c>
      <c r="W717" s="367"/>
      <c r="X717" s="363" t="s">
        <v>3081</v>
      </c>
      <c r="Y717" s="363" t="s">
        <v>823</v>
      </c>
      <c r="Z717" s="363"/>
      <c r="AA717" s="363" t="s">
        <v>780</v>
      </c>
      <c r="AB717" s="363"/>
      <c r="AC717" s="363"/>
      <c r="AD717" s="363" t="s">
        <v>304</v>
      </c>
      <c r="AE717" s="367">
        <v>45146</v>
      </c>
      <c r="AF717" s="362" t="s">
        <v>3088</v>
      </c>
      <c r="AG717" s="364">
        <v>4.4625753029776922E-5</v>
      </c>
      <c r="AH717" s="364">
        <v>4.275933677970934E-5</v>
      </c>
      <c r="AI717" s="364">
        <v>0.22883110145131602</v>
      </c>
      <c r="AJ717" s="362" t="s">
        <v>0</v>
      </c>
      <c r="AK717" s="368">
        <v>202.70309556587682</v>
      </c>
      <c r="AL717" s="364">
        <v>6.4350478594452445E-5</v>
      </c>
      <c r="AM717" s="369"/>
      <c r="AN717" s="388">
        <v>15</v>
      </c>
      <c r="AO717" s="371" t="s">
        <v>305</v>
      </c>
      <c r="AP717" s="371" t="s">
        <v>0</v>
      </c>
      <c r="AQ717" s="371" t="s">
        <v>386</v>
      </c>
      <c r="AR717" s="372" t="s">
        <v>0</v>
      </c>
      <c r="AS717" s="372"/>
      <c r="AT717" s="363"/>
    </row>
    <row r="718" spans="1:46" x14ac:dyDescent="0.3">
      <c r="A718" s="362" t="s">
        <v>1224</v>
      </c>
      <c r="B718" s="363" t="s">
        <v>308</v>
      </c>
      <c r="C718" s="363" t="s">
        <v>295</v>
      </c>
      <c r="D718" s="363" t="s">
        <v>778</v>
      </c>
      <c r="E718" s="363" t="s">
        <v>297</v>
      </c>
      <c r="F718" s="363" t="s">
        <v>452</v>
      </c>
      <c r="G718" s="363" t="s">
        <v>463</v>
      </c>
      <c r="H718" s="363" t="s">
        <v>1166</v>
      </c>
      <c r="I718" s="363" t="s">
        <v>780</v>
      </c>
      <c r="J718" s="363" t="s">
        <v>883</v>
      </c>
      <c r="K718" s="363" t="s">
        <v>782</v>
      </c>
      <c r="L718" s="364">
        <v>0.34567222118039376</v>
      </c>
      <c r="M718" s="365">
        <v>0.45</v>
      </c>
      <c r="N718" s="364">
        <v>0.3099338073107944</v>
      </c>
      <c r="O718" s="363" t="s">
        <v>1223</v>
      </c>
      <c r="P718" s="363"/>
      <c r="Q718" s="363" t="s">
        <v>300</v>
      </c>
      <c r="R718" s="363" t="s">
        <v>811</v>
      </c>
      <c r="S718" s="363"/>
      <c r="T718" s="365">
        <v>1.1551974012973574</v>
      </c>
      <c r="U718" s="366">
        <v>45</v>
      </c>
      <c r="V718" s="367">
        <v>45931</v>
      </c>
      <c r="W718" s="367"/>
      <c r="X718" s="363" t="s">
        <v>3081</v>
      </c>
      <c r="Y718" s="363" t="s">
        <v>823</v>
      </c>
      <c r="Z718" s="363"/>
      <c r="AA718" s="363" t="s">
        <v>780</v>
      </c>
      <c r="AB718" s="363"/>
      <c r="AC718" s="363"/>
      <c r="AD718" s="363" t="s">
        <v>304</v>
      </c>
      <c r="AE718" s="367">
        <v>45146</v>
      </c>
      <c r="AF718" s="362" t="s">
        <v>3088</v>
      </c>
      <c r="AG718" s="364">
        <v>4.9541447478050367E-5</v>
      </c>
      <c r="AH718" s="364">
        <v>4.7469438462018648E-5</v>
      </c>
      <c r="AI718" s="364">
        <v>0.25403770747196863</v>
      </c>
      <c r="AJ718" s="362" t="s">
        <v>0</v>
      </c>
      <c r="AK718" s="368">
        <v>180.20957674346633</v>
      </c>
      <c r="AL718" s="364">
        <v>7.1438925710614666E-5</v>
      </c>
      <c r="AM718" s="369"/>
      <c r="AN718" s="370">
        <v>15</v>
      </c>
      <c r="AO718" s="371" t="s">
        <v>305</v>
      </c>
      <c r="AP718" s="371" t="s">
        <v>0</v>
      </c>
      <c r="AQ718" s="371" t="s">
        <v>386</v>
      </c>
      <c r="AR718" s="372" t="s">
        <v>0</v>
      </c>
      <c r="AS718" s="372"/>
      <c r="AT718" s="363"/>
    </row>
    <row r="719" spans="1:46" x14ac:dyDescent="0.3">
      <c r="A719" s="362" t="s">
        <v>1225</v>
      </c>
      <c r="B719" s="363" t="s">
        <v>310</v>
      </c>
      <c r="C719" s="363" t="s">
        <v>295</v>
      </c>
      <c r="D719" s="363" t="s">
        <v>778</v>
      </c>
      <c r="E719" s="363" t="s">
        <v>297</v>
      </c>
      <c r="F719" s="363" t="s">
        <v>452</v>
      </c>
      <c r="G719" s="363" t="s">
        <v>463</v>
      </c>
      <c r="H719" s="363" t="s">
        <v>1166</v>
      </c>
      <c r="I719" s="363" t="s">
        <v>780</v>
      </c>
      <c r="J719" s="363" t="s">
        <v>883</v>
      </c>
      <c r="K719" s="363" t="s">
        <v>782</v>
      </c>
      <c r="L719" s="364">
        <v>0.35269645796840277</v>
      </c>
      <c r="M719" s="365">
        <v>0.6</v>
      </c>
      <c r="N719" s="364">
        <v>0.31623182120304771</v>
      </c>
      <c r="O719" s="363" t="s">
        <v>1223</v>
      </c>
      <c r="P719" s="363"/>
      <c r="Q719" s="363" t="s">
        <v>300</v>
      </c>
      <c r="R719" s="363" t="s">
        <v>811</v>
      </c>
      <c r="S719" s="363"/>
      <c r="T719" s="365">
        <v>1.1551974012973574</v>
      </c>
      <c r="U719" s="366">
        <v>45</v>
      </c>
      <c r="V719" s="367">
        <v>45931</v>
      </c>
      <c r="W719" s="367"/>
      <c r="X719" s="363" t="s">
        <v>3081</v>
      </c>
      <c r="Y719" s="363" t="s">
        <v>823</v>
      </c>
      <c r="Z719" s="363"/>
      <c r="AA719" s="363" t="s">
        <v>780</v>
      </c>
      <c r="AB719" s="363"/>
      <c r="AC719" s="363"/>
      <c r="AD719" s="363" t="s">
        <v>304</v>
      </c>
      <c r="AE719" s="367">
        <v>45146</v>
      </c>
      <c r="AF719" s="362" t="s">
        <v>3088</v>
      </c>
      <c r="AG719" s="364">
        <v>5.0548155094642252E-5</v>
      </c>
      <c r="AH719" s="364">
        <v>4.843404179292105E-5</v>
      </c>
      <c r="AI719" s="364">
        <v>0.25919988395312377</v>
      </c>
      <c r="AJ719" s="362" t="s">
        <v>0</v>
      </c>
      <c r="AK719" s="368">
        <v>176.1427457633952</v>
      </c>
      <c r="AL719" s="364">
        <v>7.2890601313469993E-5</v>
      </c>
      <c r="AM719" s="369"/>
      <c r="AN719" s="370">
        <v>15</v>
      </c>
      <c r="AO719" s="371" t="s">
        <v>305</v>
      </c>
      <c r="AP719" s="371" t="s">
        <v>0</v>
      </c>
      <c r="AQ719" s="371" t="s">
        <v>386</v>
      </c>
      <c r="AR719" s="372" t="s">
        <v>0</v>
      </c>
      <c r="AS719" s="372"/>
      <c r="AT719" s="373"/>
    </row>
    <row r="720" spans="1:46" x14ac:dyDescent="0.3">
      <c r="A720" s="362" t="s">
        <v>1226</v>
      </c>
      <c r="B720" s="363" t="s">
        <v>294</v>
      </c>
      <c r="C720" s="363" t="s">
        <v>295</v>
      </c>
      <c r="D720" s="363" t="s">
        <v>778</v>
      </c>
      <c r="E720" s="363" t="s">
        <v>297</v>
      </c>
      <c r="F720" s="363" t="s">
        <v>452</v>
      </c>
      <c r="G720" s="363" t="s">
        <v>463</v>
      </c>
      <c r="H720" s="363" t="s">
        <v>1149</v>
      </c>
      <c r="I720" s="363" t="s">
        <v>796</v>
      </c>
      <c r="J720" s="363" t="s">
        <v>781</v>
      </c>
      <c r="K720" s="363" t="s">
        <v>782</v>
      </c>
      <c r="L720" s="364">
        <v>0.89295566544329186</v>
      </c>
      <c r="M720" s="365">
        <v>0.9</v>
      </c>
      <c r="N720" s="364">
        <v>0.80353547971681805</v>
      </c>
      <c r="O720" s="363" t="s">
        <v>1227</v>
      </c>
      <c r="P720" s="363"/>
      <c r="Q720" s="363" t="s">
        <v>300</v>
      </c>
      <c r="R720" s="363" t="s">
        <v>785</v>
      </c>
      <c r="S720" s="363"/>
      <c r="T720" s="365">
        <v>1.0454073033305615</v>
      </c>
      <c r="U720" s="366">
        <v>25</v>
      </c>
      <c r="V720" s="367">
        <v>45931</v>
      </c>
      <c r="W720" s="367"/>
      <c r="X720" s="363" t="s">
        <v>3081</v>
      </c>
      <c r="Y720" s="363" t="s">
        <v>786</v>
      </c>
      <c r="Z720" s="363"/>
      <c r="AA720" s="363" t="s">
        <v>796</v>
      </c>
      <c r="AB720" s="363"/>
      <c r="AC720" s="363"/>
      <c r="AD720" s="363" t="s">
        <v>304</v>
      </c>
      <c r="AE720" s="367">
        <v>45069</v>
      </c>
      <c r="AF720" s="362" t="s">
        <v>2582</v>
      </c>
      <c r="AG720" s="364">
        <v>0</v>
      </c>
      <c r="AH720" s="364">
        <v>7.8711810010817331E-5</v>
      </c>
      <c r="AI720" s="364">
        <v>0.35920578682972315</v>
      </c>
      <c r="AJ720" s="362" t="s">
        <v>0</v>
      </c>
      <c r="AK720" s="368">
        <v>126.18684113001049</v>
      </c>
      <c r="AL720" s="364">
        <v>1.9734874421771721E-4</v>
      </c>
      <c r="AM720" s="369"/>
      <c r="AN720" s="370">
        <v>15</v>
      </c>
      <c r="AO720" s="371" t="s">
        <v>305</v>
      </c>
      <c r="AP720" s="371" t="s">
        <v>0</v>
      </c>
      <c r="AQ720" s="371" t="s">
        <v>386</v>
      </c>
      <c r="AR720" s="372" t="s">
        <v>0</v>
      </c>
      <c r="AS720" s="372"/>
      <c r="AT720" s="363"/>
    </row>
    <row r="721" spans="1:46" x14ac:dyDescent="0.3">
      <c r="A721" s="362" t="s">
        <v>1228</v>
      </c>
      <c r="B721" s="363" t="s">
        <v>308</v>
      </c>
      <c r="C721" s="363" t="s">
        <v>295</v>
      </c>
      <c r="D721" s="363" t="s">
        <v>778</v>
      </c>
      <c r="E721" s="363" t="s">
        <v>297</v>
      </c>
      <c r="F721" s="363" t="s">
        <v>452</v>
      </c>
      <c r="G721" s="363" t="s">
        <v>463</v>
      </c>
      <c r="H721" s="363" t="s">
        <v>1149</v>
      </c>
      <c r="I721" s="363" t="s">
        <v>796</v>
      </c>
      <c r="J721" s="363" t="s">
        <v>781</v>
      </c>
      <c r="K721" s="363" t="s">
        <v>782</v>
      </c>
      <c r="L721" s="364">
        <v>1.055500399746657</v>
      </c>
      <c r="M721" s="365">
        <v>0.9</v>
      </c>
      <c r="N721" s="364">
        <v>0.95043229883898028</v>
      </c>
      <c r="O721" s="363" t="s">
        <v>1227</v>
      </c>
      <c r="P721" s="363"/>
      <c r="Q721" s="363" t="s">
        <v>300</v>
      </c>
      <c r="R721" s="363" t="s">
        <v>785</v>
      </c>
      <c r="S721" s="363"/>
      <c r="T721" s="365">
        <v>1.1378805582115481</v>
      </c>
      <c r="U721" s="366">
        <v>25</v>
      </c>
      <c r="V721" s="367">
        <v>45931</v>
      </c>
      <c r="W721" s="367"/>
      <c r="X721" s="363" t="s">
        <v>3081</v>
      </c>
      <c r="Y721" s="363" t="s">
        <v>786</v>
      </c>
      <c r="Z721" s="363"/>
      <c r="AA721" s="363" t="s">
        <v>796</v>
      </c>
      <c r="AB721" s="363"/>
      <c r="AC721" s="363"/>
      <c r="AD721" s="363" t="s">
        <v>304</v>
      </c>
      <c r="AE721" s="367">
        <v>45069</v>
      </c>
      <c r="AF721" s="362" t="s">
        <v>2582</v>
      </c>
      <c r="AG721" s="364">
        <v>0</v>
      </c>
      <c r="AH721" s="364">
        <v>8.4603367199972946E-5</v>
      </c>
      <c r="AI721" s="364">
        <v>0.35471530390429951</v>
      </c>
      <c r="AJ721" s="362" t="s">
        <v>0</v>
      </c>
      <c r="AK721" s="368">
        <v>128.11324829171369</v>
      </c>
      <c r="AL721" s="364">
        <v>2.1212024308944841E-4</v>
      </c>
      <c r="AM721" s="369"/>
      <c r="AN721" s="370">
        <v>15</v>
      </c>
      <c r="AO721" s="371" t="s">
        <v>305</v>
      </c>
      <c r="AP721" s="371" t="s">
        <v>0</v>
      </c>
      <c r="AQ721" s="371" t="s">
        <v>386</v>
      </c>
      <c r="AR721" s="372" t="s">
        <v>0</v>
      </c>
      <c r="AS721" s="372"/>
      <c r="AT721" s="363"/>
    </row>
    <row r="722" spans="1:46" x14ac:dyDescent="0.3">
      <c r="A722" s="362" t="s">
        <v>1229</v>
      </c>
      <c r="B722" s="363" t="s">
        <v>310</v>
      </c>
      <c r="C722" s="363" t="s">
        <v>295</v>
      </c>
      <c r="D722" s="363" t="s">
        <v>778</v>
      </c>
      <c r="E722" s="363" t="s">
        <v>297</v>
      </c>
      <c r="F722" s="363" t="s">
        <v>452</v>
      </c>
      <c r="G722" s="363" t="s">
        <v>463</v>
      </c>
      <c r="H722" s="363" t="s">
        <v>1149</v>
      </c>
      <c r="I722" s="363" t="s">
        <v>796</v>
      </c>
      <c r="J722" s="363" t="s">
        <v>781</v>
      </c>
      <c r="K722" s="363" t="s">
        <v>782</v>
      </c>
      <c r="L722" s="364">
        <v>1.055500399746657</v>
      </c>
      <c r="M722" s="365">
        <v>0.9</v>
      </c>
      <c r="N722" s="364">
        <v>0.95043229883898028</v>
      </c>
      <c r="O722" s="363" t="s">
        <v>1227</v>
      </c>
      <c r="P722" s="363"/>
      <c r="Q722" s="363" t="s">
        <v>300</v>
      </c>
      <c r="R722" s="363" t="s">
        <v>785</v>
      </c>
      <c r="S722" s="363"/>
      <c r="T722" s="365">
        <v>1.1378805582115481</v>
      </c>
      <c r="U722" s="366">
        <v>25</v>
      </c>
      <c r="V722" s="367">
        <v>45931</v>
      </c>
      <c r="W722" s="367"/>
      <c r="X722" s="363" t="s">
        <v>3081</v>
      </c>
      <c r="Y722" s="363" t="s">
        <v>786</v>
      </c>
      <c r="Z722" s="363"/>
      <c r="AA722" s="363" t="s">
        <v>796</v>
      </c>
      <c r="AB722" s="363"/>
      <c r="AC722" s="363"/>
      <c r="AD722" s="363" t="s">
        <v>304</v>
      </c>
      <c r="AE722" s="367">
        <v>45069</v>
      </c>
      <c r="AF722" s="362" t="s">
        <v>2582</v>
      </c>
      <c r="AG722" s="364">
        <v>0</v>
      </c>
      <c r="AH722" s="364">
        <v>8.4603367199972946E-5</v>
      </c>
      <c r="AI722" s="364">
        <v>0.35471530390429951</v>
      </c>
      <c r="AJ722" s="362" t="s">
        <v>0</v>
      </c>
      <c r="AK722" s="368">
        <v>128.11324829171369</v>
      </c>
      <c r="AL722" s="364">
        <v>2.1212024308944841E-4</v>
      </c>
      <c r="AM722" s="369"/>
      <c r="AN722" s="370">
        <v>15</v>
      </c>
      <c r="AO722" s="371" t="s">
        <v>305</v>
      </c>
      <c r="AP722" s="371" t="s">
        <v>0</v>
      </c>
      <c r="AQ722" s="371" t="s">
        <v>386</v>
      </c>
      <c r="AR722" s="372" t="s">
        <v>0</v>
      </c>
      <c r="AS722" s="372"/>
      <c r="AT722" s="363"/>
    </row>
    <row r="723" spans="1:46" x14ac:dyDescent="0.3">
      <c r="A723" s="362" t="s">
        <v>1230</v>
      </c>
      <c r="B723" s="363" t="s">
        <v>294</v>
      </c>
      <c r="C723" s="363" t="s">
        <v>295</v>
      </c>
      <c r="D723" s="363" t="s">
        <v>778</v>
      </c>
      <c r="E723" s="363" t="s">
        <v>297</v>
      </c>
      <c r="F723" s="363" t="s">
        <v>452</v>
      </c>
      <c r="G723" s="363" t="s">
        <v>453</v>
      </c>
      <c r="H723" s="363" t="s">
        <v>1149</v>
      </c>
      <c r="I723" s="363" t="s">
        <v>853</v>
      </c>
      <c r="J723" s="363" t="s">
        <v>892</v>
      </c>
      <c r="K723" s="363" t="s">
        <v>782</v>
      </c>
      <c r="L723" s="364">
        <v>18.375410558590161</v>
      </c>
      <c r="M723" s="365">
        <v>10</v>
      </c>
      <c r="N723" s="364">
        <v>16.535305065633086</v>
      </c>
      <c r="O723" s="363" t="s">
        <v>1231</v>
      </c>
      <c r="P723" s="363"/>
      <c r="Q723" s="363" t="s">
        <v>300</v>
      </c>
      <c r="R723" s="363" t="s">
        <v>785</v>
      </c>
      <c r="S723" s="363"/>
      <c r="T723" s="365">
        <v>26.072600681090119</v>
      </c>
      <c r="U723" s="366">
        <v>25</v>
      </c>
      <c r="V723" s="367">
        <v>45931</v>
      </c>
      <c r="W723" s="367"/>
      <c r="X723" s="363" t="s">
        <v>3097</v>
      </c>
      <c r="Y723" s="363" t="s">
        <v>894</v>
      </c>
      <c r="Z723" s="363"/>
      <c r="AA723" s="363" t="s">
        <v>856</v>
      </c>
      <c r="AB723" s="363"/>
      <c r="AC723" s="363"/>
      <c r="AD723" s="363" t="s">
        <v>304</v>
      </c>
      <c r="AE723" s="367">
        <v>45069</v>
      </c>
      <c r="AF723" s="362" t="s">
        <v>2582</v>
      </c>
      <c r="AG723" s="364">
        <v>2.7591626368965315E-3</v>
      </c>
      <c r="AH723" s="364">
        <v>2.6494525494149728E-3</v>
      </c>
      <c r="AI723" s="364">
        <v>0.4870030653037194</v>
      </c>
      <c r="AJ723" s="362" t="s">
        <v>0</v>
      </c>
      <c r="AK723" s="368">
        <v>84.380298508693969</v>
      </c>
      <c r="AL723" s="364">
        <v>6.7999999999999996E-3</v>
      </c>
      <c r="AM723" s="369"/>
      <c r="AN723" s="370">
        <v>15</v>
      </c>
      <c r="AO723" s="371" t="s">
        <v>305</v>
      </c>
      <c r="AP723" s="371" t="s">
        <v>0</v>
      </c>
      <c r="AQ723" s="371" t="s">
        <v>386</v>
      </c>
      <c r="AR723" s="372" t="s">
        <v>0</v>
      </c>
      <c r="AS723" s="372"/>
      <c r="AT723" s="373"/>
    </row>
    <row r="724" spans="1:46" x14ac:dyDescent="0.3">
      <c r="A724" s="362" t="s">
        <v>1232</v>
      </c>
      <c r="B724" s="363" t="s">
        <v>294</v>
      </c>
      <c r="C724" s="363" t="s">
        <v>295</v>
      </c>
      <c r="D724" s="363" t="s">
        <v>778</v>
      </c>
      <c r="E724" s="363" t="s">
        <v>297</v>
      </c>
      <c r="F724" s="363" t="s">
        <v>452</v>
      </c>
      <c r="G724" s="363" t="s">
        <v>453</v>
      </c>
      <c r="H724" s="363" t="s">
        <v>1149</v>
      </c>
      <c r="I724" s="363" t="s">
        <v>853</v>
      </c>
      <c r="J724" s="363" t="s">
        <v>896</v>
      </c>
      <c r="K724" s="363" t="s">
        <v>782</v>
      </c>
      <c r="L724" s="364">
        <v>7.4620067201717166</v>
      </c>
      <c r="M724" s="365">
        <v>10</v>
      </c>
      <c r="N724" s="364">
        <v>6.71476466479072</v>
      </c>
      <c r="O724" s="363" t="s">
        <v>1233</v>
      </c>
      <c r="P724" s="363"/>
      <c r="Q724" s="363" t="s">
        <v>300</v>
      </c>
      <c r="R724" s="363" t="s">
        <v>785</v>
      </c>
      <c r="S724" s="363"/>
      <c r="T724" s="365">
        <v>26.072600681090119</v>
      </c>
      <c r="U724" s="366">
        <v>25</v>
      </c>
      <c r="V724" s="367">
        <v>45931</v>
      </c>
      <c r="W724" s="367"/>
      <c r="X724" s="363" t="s">
        <v>3097</v>
      </c>
      <c r="Y724" s="363" t="s">
        <v>894</v>
      </c>
      <c r="Z724" s="363"/>
      <c r="AA724" s="363" t="s">
        <v>856</v>
      </c>
      <c r="AB724" s="363"/>
      <c r="AC724" s="363"/>
      <c r="AD724" s="363" t="s">
        <v>304</v>
      </c>
      <c r="AE724" s="367">
        <v>42390</v>
      </c>
      <c r="AF724" s="362" t="s">
        <v>2582</v>
      </c>
      <c r="AG724" s="364">
        <v>1.1204587822906471E-3</v>
      </c>
      <c r="AH724" s="364">
        <v>1.0759069935048827E-3</v>
      </c>
      <c r="AI724" s="364">
        <v>0.19776538512995259</v>
      </c>
      <c r="AJ724" s="362" t="s">
        <v>0</v>
      </c>
      <c r="AK724" s="368">
        <v>244.62834748306901</v>
      </c>
      <c r="AL724" s="364">
        <v>5.1709E-3</v>
      </c>
      <c r="AM724" s="369"/>
      <c r="AN724" s="370">
        <v>15</v>
      </c>
      <c r="AO724" s="371" t="s">
        <v>305</v>
      </c>
      <c r="AP724" s="371" t="s">
        <v>0</v>
      </c>
      <c r="AQ724" s="371" t="s">
        <v>386</v>
      </c>
      <c r="AR724" s="372" t="s">
        <v>0</v>
      </c>
      <c r="AS724" s="372"/>
      <c r="AT724" s="363"/>
    </row>
    <row r="725" spans="1:46" x14ac:dyDescent="0.3">
      <c r="A725" s="362" t="s">
        <v>1234</v>
      </c>
      <c r="B725" s="363" t="s">
        <v>308</v>
      </c>
      <c r="C725" s="363" t="s">
        <v>295</v>
      </c>
      <c r="D725" s="363" t="s">
        <v>778</v>
      </c>
      <c r="E725" s="363" t="s">
        <v>297</v>
      </c>
      <c r="F725" s="363" t="s">
        <v>452</v>
      </c>
      <c r="G725" s="363" t="s">
        <v>453</v>
      </c>
      <c r="H725" s="363" t="s">
        <v>1149</v>
      </c>
      <c r="I725" s="363" t="s">
        <v>853</v>
      </c>
      <c r="J725" s="363" t="s">
        <v>892</v>
      </c>
      <c r="K725" s="363" t="s">
        <v>782</v>
      </c>
      <c r="L725" s="364">
        <v>21.766883205857123</v>
      </c>
      <c r="M725" s="365">
        <v>10</v>
      </c>
      <c r="N725" s="364">
        <v>19.600133594329225</v>
      </c>
      <c r="O725" s="363" t="s">
        <v>1231</v>
      </c>
      <c r="P725" s="363"/>
      <c r="Q725" s="363" t="s">
        <v>300</v>
      </c>
      <c r="R725" s="363" t="s">
        <v>785</v>
      </c>
      <c r="S725" s="363"/>
      <c r="T725" s="365">
        <v>26.072600681090119</v>
      </c>
      <c r="U725" s="366">
        <v>25</v>
      </c>
      <c r="V725" s="367">
        <v>45931</v>
      </c>
      <c r="W725" s="367"/>
      <c r="X725" s="363" t="s">
        <v>3097</v>
      </c>
      <c r="Y725" s="363" t="s">
        <v>894</v>
      </c>
      <c r="Z725" s="363"/>
      <c r="AA725" s="363" t="s">
        <v>856</v>
      </c>
      <c r="AB725" s="363"/>
      <c r="AC725" s="363"/>
      <c r="AD725" s="363" t="s">
        <v>304</v>
      </c>
      <c r="AE725" s="367">
        <v>42390</v>
      </c>
      <c r="AF725" s="362" t="s">
        <v>2582</v>
      </c>
      <c r="AG725" s="364">
        <v>3.363034311219597E-3</v>
      </c>
      <c r="AH725" s="364">
        <v>3.2295701246304307E-3</v>
      </c>
      <c r="AI725" s="364">
        <v>0.59094807302548269</v>
      </c>
      <c r="AJ725" s="362" t="s">
        <v>0</v>
      </c>
      <c r="AK725" s="368">
        <v>66.512047310283165</v>
      </c>
      <c r="AL725" s="364">
        <v>8.0000000000000002E-3</v>
      </c>
      <c r="AM725" s="369"/>
      <c r="AN725" s="370">
        <v>15</v>
      </c>
      <c r="AO725" s="371" t="s">
        <v>305</v>
      </c>
      <c r="AP725" s="371" t="s">
        <v>0</v>
      </c>
      <c r="AQ725" s="371" t="s">
        <v>386</v>
      </c>
      <c r="AR725" s="372" t="s">
        <v>0</v>
      </c>
      <c r="AS725" s="372"/>
      <c r="AT725" s="363"/>
    </row>
    <row r="726" spans="1:46" x14ac:dyDescent="0.3">
      <c r="A726" s="362" t="s">
        <v>1235</v>
      </c>
      <c r="B726" s="363" t="s">
        <v>308</v>
      </c>
      <c r="C726" s="363" t="s">
        <v>295</v>
      </c>
      <c r="D726" s="363" t="s">
        <v>778</v>
      </c>
      <c r="E726" s="363" t="s">
        <v>297</v>
      </c>
      <c r="F726" s="363" t="s">
        <v>452</v>
      </c>
      <c r="G726" s="363" t="s">
        <v>453</v>
      </c>
      <c r="H726" s="363" t="s">
        <v>1149</v>
      </c>
      <c r="I726" s="363" t="s">
        <v>853</v>
      </c>
      <c r="J726" s="363" t="s">
        <v>896</v>
      </c>
      <c r="K726" s="363" t="s">
        <v>782</v>
      </c>
      <c r="L726" s="364">
        <v>9.8947747179246459</v>
      </c>
      <c r="M726" s="365">
        <v>10</v>
      </c>
      <c r="N726" s="364">
        <v>8.9098151776239813</v>
      </c>
      <c r="O726" s="363" t="s">
        <v>1233</v>
      </c>
      <c r="P726" s="363"/>
      <c r="Q726" s="363" t="s">
        <v>300</v>
      </c>
      <c r="R726" s="363" t="s">
        <v>785</v>
      </c>
      <c r="S726" s="363"/>
      <c r="T726" s="365">
        <v>26.072600681090119</v>
      </c>
      <c r="U726" s="366">
        <v>25</v>
      </c>
      <c r="V726" s="367">
        <v>45931</v>
      </c>
      <c r="W726" s="367"/>
      <c r="X726" s="363" t="s">
        <v>3097</v>
      </c>
      <c r="Y726" s="363" t="s">
        <v>894</v>
      </c>
      <c r="Z726" s="363"/>
      <c r="AA726" s="363" t="s">
        <v>856</v>
      </c>
      <c r="AB726" s="363"/>
      <c r="AC726" s="363"/>
      <c r="AD726" s="363" t="s">
        <v>304</v>
      </c>
      <c r="AE726" s="367">
        <v>45069</v>
      </c>
      <c r="AF726" s="362" t="s">
        <v>2582</v>
      </c>
      <c r="AG726" s="364">
        <v>1.528765811965887E-3</v>
      </c>
      <c r="AH726" s="364">
        <v>1.4680957543043698E-3</v>
      </c>
      <c r="AI726" s="364">
        <v>0.26863276644978812</v>
      </c>
      <c r="AJ726" s="362" t="s">
        <v>0</v>
      </c>
      <c r="AK726" s="368">
        <v>177.49362912086337</v>
      </c>
      <c r="AL726" s="364">
        <v>3.5999999999999999E-3</v>
      </c>
      <c r="AM726" s="369"/>
      <c r="AN726" s="370">
        <v>15</v>
      </c>
      <c r="AO726" s="371" t="s">
        <v>305</v>
      </c>
      <c r="AP726" s="371" t="s">
        <v>0</v>
      </c>
      <c r="AQ726" s="371" t="s">
        <v>386</v>
      </c>
      <c r="AR726" s="372" t="s">
        <v>0</v>
      </c>
      <c r="AS726" s="372"/>
      <c r="AT726" s="363"/>
    </row>
    <row r="727" spans="1:46" x14ac:dyDescent="0.3">
      <c r="A727" s="362" t="s">
        <v>1236</v>
      </c>
      <c r="B727" s="363" t="s">
        <v>310</v>
      </c>
      <c r="C727" s="363" t="s">
        <v>295</v>
      </c>
      <c r="D727" s="363" t="s">
        <v>778</v>
      </c>
      <c r="E727" s="363" t="s">
        <v>297</v>
      </c>
      <c r="F727" s="363" t="s">
        <v>452</v>
      </c>
      <c r="G727" s="363" t="s">
        <v>453</v>
      </c>
      <c r="H727" s="363" t="s">
        <v>1149</v>
      </c>
      <c r="I727" s="363" t="s">
        <v>853</v>
      </c>
      <c r="J727" s="363" t="s">
        <v>892</v>
      </c>
      <c r="K727" s="363" t="s">
        <v>782</v>
      </c>
      <c r="L727" s="364">
        <v>21.766883205857123</v>
      </c>
      <c r="M727" s="365">
        <v>10</v>
      </c>
      <c r="N727" s="364">
        <v>19.600133594329225</v>
      </c>
      <c r="O727" s="363" t="s">
        <v>1231</v>
      </c>
      <c r="P727" s="363"/>
      <c r="Q727" s="363" t="s">
        <v>300</v>
      </c>
      <c r="R727" s="363" t="s">
        <v>785</v>
      </c>
      <c r="S727" s="363"/>
      <c r="T727" s="365">
        <v>26.072600681090119</v>
      </c>
      <c r="U727" s="366">
        <v>25</v>
      </c>
      <c r="V727" s="367">
        <v>45931</v>
      </c>
      <c r="W727" s="367"/>
      <c r="X727" s="363" t="s">
        <v>3097</v>
      </c>
      <c r="Y727" s="363" t="s">
        <v>894</v>
      </c>
      <c r="Z727" s="363"/>
      <c r="AA727" s="363" t="s">
        <v>856</v>
      </c>
      <c r="AB727" s="363"/>
      <c r="AC727" s="363"/>
      <c r="AD727" s="363" t="s">
        <v>304</v>
      </c>
      <c r="AE727" s="367">
        <v>42390</v>
      </c>
      <c r="AF727" s="362" t="s">
        <v>2582</v>
      </c>
      <c r="AG727" s="364">
        <v>3.363034311219597E-3</v>
      </c>
      <c r="AH727" s="364">
        <v>3.2295701246304307E-3</v>
      </c>
      <c r="AI727" s="364">
        <v>0.59094807302548269</v>
      </c>
      <c r="AJ727" s="362" t="s">
        <v>0</v>
      </c>
      <c r="AK727" s="368">
        <v>66.512047310283165</v>
      </c>
      <c r="AL727" s="364">
        <v>8.0000000000000002E-3</v>
      </c>
      <c r="AM727" s="369"/>
      <c r="AN727" s="370">
        <v>15</v>
      </c>
      <c r="AO727" s="371" t="s">
        <v>305</v>
      </c>
      <c r="AP727" s="371" t="s">
        <v>0</v>
      </c>
      <c r="AQ727" s="371" t="s">
        <v>386</v>
      </c>
      <c r="AR727" s="372" t="s">
        <v>0</v>
      </c>
      <c r="AS727" s="372"/>
      <c r="AT727" s="373"/>
    </row>
    <row r="728" spans="1:46" x14ac:dyDescent="0.3">
      <c r="A728" s="362" t="s">
        <v>1237</v>
      </c>
      <c r="B728" s="363" t="s">
        <v>310</v>
      </c>
      <c r="C728" s="363" t="s">
        <v>295</v>
      </c>
      <c r="D728" s="363" t="s">
        <v>778</v>
      </c>
      <c r="E728" s="363" t="s">
        <v>297</v>
      </c>
      <c r="F728" s="363" t="s">
        <v>452</v>
      </c>
      <c r="G728" s="363" t="s">
        <v>453</v>
      </c>
      <c r="H728" s="363" t="s">
        <v>1149</v>
      </c>
      <c r="I728" s="363" t="s">
        <v>853</v>
      </c>
      <c r="J728" s="363" t="s">
        <v>896</v>
      </c>
      <c r="K728" s="363" t="s">
        <v>782</v>
      </c>
      <c r="L728" s="364">
        <v>9.8947747179246459</v>
      </c>
      <c r="M728" s="365">
        <v>10</v>
      </c>
      <c r="N728" s="364">
        <v>8.9098151776239813</v>
      </c>
      <c r="O728" s="363" t="s">
        <v>1233</v>
      </c>
      <c r="P728" s="363"/>
      <c r="Q728" s="363" t="s">
        <v>300</v>
      </c>
      <c r="R728" s="363" t="s">
        <v>785</v>
      </c>
      <c r="S728" s="363"/>
      <c r="T728" s="365">
        <v>26.072600681090119</v>
      </c>
      <c r="U728" s="366">
        <v>25</v>
      </c>
      <c r="V728" s="367">
        <v>45931</v>
      </c>
      <c r="W728" s="367"/>
      <c r="X728" s="363" t="s">
        <v>3097</v>
      </c>
      <c r="Y728" s="363" t="s">
        <v>894</v>
      </c>
      <c r="Z728" s="363"/>
      <c r="AA728" s="363" t="s">
        <v>856</v>
      </c>
      <c r="AB728" s="363"/>
      <c r="AC728" s="363"/>
      <c r="AD728" s="363" t="s">
        <v>304</v>
      </c>
      <c r="AE728" s="367">
        <v>45069</v>
      </c>
      <c r="AF728" s="362" t="s">
        <v>2582</v>
      </c>
      <c r="AG728" s="364">
        <v>1.528765811965887E-3</v>
      </c>
      <c r="AH728" s="364">
        <v>1.4680957543043698E-3</v>
      </c>
      <c r="AI728" s="364">
        <v>0.26863276644978812</v>
      </c>
      <c r="AJ728" s="362" t="s">
        <v>0</v>
      </c>
      <c r="AK728" s="368">
        <v>177.49362912086337</v>
      </c>
      <c r="AL728" s="364">
        <v>3.5999999999999999E-3</v>
      </c>
      <c r="AM728" s="369"/>
      <c r="AN728" s="370">
        <v>15</v>
      </c>
      <c r="AO728" s="371" t="s">
        <v>305</v>
      </c>
      <c r="AP728" s="371" t="s">
        <v>0</v>
      </c>
      <c r="AQ728" s="371" t="s">
        <v>386</v>
      </c>
      <c r="AR728" s="372" t="s">
        <v>0</v>
      </c>
      <c r="AS728" s="372"/>
      <c r="AT728" s="363"/>
    </row>
    <row r="729" spans="1:46" x14ac:dyDescent="0.3">
      <c r="A729" s="362" t="s">
        <v>1238</v>
      </c>
      <c r="B729" s="363" t="s">
        <v>294</v>
      </c>
      <c r="C729" s="363" t="s">
        <v>295</v>
      </c>
      <c r="D729" s="363" t="s">
        <v>778</v>
      </c>
      <c r="E729" s="363" t="s">
        <v>297</v>
      </c>
      <c r="F729" s="363" t="s">
        <v>452</v>
      </c>
      <c r="G729" s="363" t="s">
        <v>463</v>
      </c>
      <c r="H729" s="363" t="s">
        <v>1149</v>
      </c>
      <c r="I729" s="363" t="s">
        <v>904</v>
      </c>
      <c r="J729" s="363" t="s">
        <v>692</v>
      </c>
      <c r="K729" s="363" t="s">
        <v>782</v>
      </c>
      <c r="L729" s="364">
        <v>87.96</v>
      </c>
      <c r="M729" s="365">
        <v>40</v>
      </c>
      <c r="N729" s="364">
        <v>81.56</v>
      </c>
      <c r="O729" s="363" t="s">
        <v>1239</v>
      </c>
      <c r="P729" s="363"/>
      <c r="Q729" s="363" t="s">
        <v>300</v>
      </c>
      <c r="R729" s="363" t="s">
        <v>785</v>
      </c>
      <c r="S729" s="363"/>
      <c r="T729" s="365">
        <v>332.27</v>
      </c>
      <c r="U729" s="366">
        <v>20</v>
      </c>
      <c r="V729" s="367">
        <v>45200</v>
      </c>
      <c r="W729" s="367"/>
      <c r="X729" s="363" t="s">
        <v>3110</v>
      </c>
      <c r="Y729" s="363" t="s">
        <v>692</v>
      </c>
      <c r="Z729" s="363"/>
      <c r="AA729" s="363" t="s">
        <v>906</v>
      </c>
      <c r="AB729" s="363"/>
      <c r="AC729" s="363"/>
      <c r="AD729" s="363" t="s">
        <v>360</v>
      </c>
      <c r="AE729" s="367"/>
      <c r="AF729" s="362"/>
      <c r="AG729" s="364">
        <v>1.4530845785320759E-2</v>
      </c>
      <c r="AH729" s="364">
        <v>1.5174744146767684E-2</v>
      </c>
      <c r="AI729" s="364">
        <v>8.9635141831109294E-2</v>
      </c>
      <c r="AJ729" s="362" t="s">
        <v>0</v>
      </c>
      <c r="AK729" s="368">
        <v>289.58847102381168</v>
      </c>
      <c r="AL729" s="364">
        <v>4.2385839121904828E-2</v>
      </c>
      <c r="AM729" s="369"/>
      <c r="AN729" s="370">
        <v>15</v>
      </c>
      <c r="AO729" s="371" t="s">
        <v>305</v>
      </c>
      <c r="AP729" s="371" t="s">
        <v>0</v>
      </c>
      <c r="AQ729" s="371" t="s">
        <v>306</v>
      </c>
      <c r="AR729" s="372" t="s">
        <v>0</v>
      </c>
      <c r="AS729" s="372"/>
      <c r="AT729" s="363"/>
    </row>
    <row r="730" spans="1:46" x14ac:dyDescent="0.3">
      <c r="A730" s="362" t="s">
        <v>1240</v>
      </c>
      <c r="B730" s="363" t="s">
        <v>308</v>
      </c>
      <c r="C730" s="363" t="s">
        <v>295</v>
      </c>
      <c r="D730" s="363" t="s">
        <v>778</v>
      </c>
      <c r="E730" s="363" t="s">
        <v>297</v>
      </c>
      <c r="F730" s="363" t="s">
        <v>452</v>
      </c>
      <c r="G730" s="363" t="s">
        <v>463</v>
      </c>
      <c r="H730" s="363" t="s">
        <v>1149</v>
      </c>
      <c r="I730" s="363" t="s">
        <v>904</v>
      </c>
      <c r="J730" s="363" t="s">
        <v>692</v>
      </c>
      <c r="K730" s="363" t="s">
        <v>782</v>
      </c>
      <c r="L730" s="364">
        <v>125.81</v>
      </c>
      <c r="M730" s="365">
        <v>40</v>
      </c>
      <c r="N730" s="364">
        <v>116.66</v>
      </c>
      <c r="O730" s="363" t="s">
        <v>1239</v>
      </c>
      <c r="P730" s="363"/>
      <c r="Q730" s="363" t="s">
        <v>300</v>
      </c>
      <c r="R730" s="363" t="s">
        <v>785</v>
      </c>
      <c r="S730" s="363"/>
      <c r="T730" s="365">
        <v>332.27</v>
      </c>
      <c r="U730" s="366">
        <v>20</v>
      </c>
      <c r="V730" s="367">
        <v>45200</v>
      </c>
      <c r="W730" s="367"/>
      <c r="X730" s="363" t="s">
        <v>3110</v>
      </c>
      <c r="Y730" s="363" t="s">
        <v>692</v>
      </c>
      <c r="Z730" s="363"/>
      <c r="AA730" s="363" t="s">
        <v>906</v>
      </c>
      <c r="AB730" s="363"/>
      <c r="AC730" s="363"/>
      <c r="AD730" s="363" t="s">
        <v>360</v>
      </c>
      <c r="AE730" s="367"/>
      <c r="AF730" s="362"/>
      <c r="AG730" s="364">
        <v>2.0784311786605194E-2</v>
      </c>
      <c r="AH730" s="364">
        <v>2.1705316971087761E-2</v>
      </c>
      <c r="AI730" s="364">
        <v>0.12821034386975488</v>
      </c>
      <c r="AJ730" s="362" t="s">
        <v>0</v>
      </c>
      <c r="AK730" s="368">
        <v>194.24859053164252</v>
      </c>
      <c r="AL730" s="364">
        <v>6.0626924864656852E-2</v>
      </c>
      <c r="AM730" s="369"/>
      <c r="AN730" s="370">
        <v>15</v>
      </c>
      <c r="AO730" s="371" t="s">
        <v>305</v>
      </c>
      <c r="AP730" s="371" t="s">
        <v>0</v>
      </c>
      <c r="AQ730" s="371" t="s">
        <v>306</v>
      </c>
      <c r="AR730" s="372" t="s">
        <v>0</v>
      </c>
      <c r="AS730" s="372"/>
      <c r="AT730" s="363"/>
    </row>
    <row r="731" spans="1:46" x14ac:dyDescent="0.3">
      <c r="A731" s="362" t="s">
        <v>1241</v>
      </c>
      <c r="B731" s="363" t="s">
        <v>310</v>
      </c>
      <c r="C731" s="363" t="s">
        <v>295</v>
      </c>
      <c r="D731" s="363" t="s">
        <v>778</v>
      </c>
      <c r="E731" s="363" t="s">
        <v>297</v>
      </c>
      <c r="F731" s="363" t="s">
        <v>452</v>
      </c>
      <c r="G731" s="363" t="s">
        <v>463</v>
      </c>
      <c r="H731" s="363" t="s">
        <v>1149</v>
      </c>
      <c r="I731" s="363" t="s">
        <v>904</v>
      </c>
      <c r="J731" s="363" t="s">
        <v>692</v>
      </c>
      <c r="K731" s="363" t="s">
        <v>782</v>
      </c>
      <c r="L731" s="364">
        <v>148.31</v>
      </c>
      <c r="M731" s="365">
        <v>40</v>
      </c>
      <c r="N731" s="364">
        <v>137.52000000000001</v>
      </c>
      <c r="O731" s="363" t="s">
        <v>1239</v>
      </c>
      <c r="P731" s="363"/>
      <c r="Q731" s="363" t="s">
        <v>300</v>
      </c>
      <c r="R731" s="363" t="s">
        <v>785</v>
      </c>
      <c r="S731" s="363"/>
      <c r="T731" s="365">
        <v>332.27</v>
      </c>
      <c r="U731" s="366">
        <v>20</v>
      </c>
      <c r="V731" s="367">
        <v>45200</v>
      </c>
      <c r="W731" s="367"/>
      <c r="X731" s="363" t="s">
        <v>3110</v>
      </c>
      <c r="Y731" s="363" t="s">
        <v>692</v>
      </c>
      <c r="Z731" s="363"/>
      <c r="AA731" s="363" t="s">
        <v>906</v>
      </c>
      <c r="AB731" s="363"/>
      <c r="AC731" s="363"/>
      <c r="AD731" s="363" t="s">
        <v>360</v>
      </c>
      <c r="AE731" s="367"/>
      <c r="AF731" s="362"/>
      <c r="AG731" s="364">
        <v>2.4500759102468257E-2</v>
      </c>
      <c r="AH731" s="364">
        <v>2.5586449424515594E-2</v>
      </c>
      <c r="AI731" s="364">
        <v>0.15113566337192436</v>
      </c>
      <c r="AJ731" s="362" t="s">
        <v>0</v>
      </c>
      <c r="AK731" s="368">
        <v>160.64442276275722</v>
      </c>
      <c r="AL731" s="364">
        <v>7.1467638499808112E-2</v>
      </c>
      <c r="AM731" s="369"/>
      <c r="AN731" s="370">
        <v>15</v>
      </c>
      <c r="AO731" s="371" t="s">
        <v>305</v>
      </c>
      <c r="AP731" s="371" t="s">
        <v>0</v>
      </c>
      <c r="AQ731" s="371" t="s">
        <v>306</v>
      </c>
      <c r="AR731" s="372" t="s">
        <v>0</v>
      </c>
      <c r="AS731" s="372"/>
      <c r="AT731" s="373"/>
    </row>
    <row r="732" spans="1:46" x14ac:dyDescent="0.3">
      <c r="A732" s="362" t="s">
        <v>1242</v>
      </c>
      <c r="B732" s="363" t="s">
        <v>294</v>
      </c>
      <c r="C732" s="363" t="s">
        <v>295</v>
      </c>
      <c r="D732" s="363" t="s">
        <v>778</v>
      </c>
      <c r="E732" s="363" t="s">
        <v>297</v>
      </c>
      <c r="F732" s="363" t="s">
        <v>452</v>
      </c>
      <c r="G732" s="363" t="s">
        <v>463</v>
      </c>
      <c r="H732" s="363" t="s">
        <v>1243</v>
      </c>
      <c r="I732" s="363" t="s">
        <v>904</v>
      </c>
      <c r="J732" s="363" t="s">
        <v>692</v>
      </c>
      <c r="K732" s="363" t="s">
        <v>782</v>
      </c>
      <c r="L732" s="364">
        <v>73.760000000000005</v>
      </c>
      <c r="M732" s="365">
        <v>40</v>
      </c>
      <c r="N732" s="364">
        <v>68.41</v>
      </c>
      <c r="O732" s="363" t="s">
        <v>1244</v>
      </c>
      <c r="P732" s="363"/>
      <c r="Q732" s="363" t="s">
        <v>300</v>
      </c>
      <c r="R732" s="363" t="s">
        <v>905</v>
      </c>
      <c r="S732" s="363"/>
      <c r="T732" s="365">
        <v>332.27</v>
      </c>
      <c r="U732" s="366">
        <v>20</v>
      </c>
      <c r="V732" s="367">
        <v>45200</v>
      </c>
      <c r="W732" s="367"/>
      <c r="X732" s="363" t="s">
        <v>3110</v>
      </c>
      <c r="Y732" s="363" t="s">
        <v>692</v>
      </c>
      <c r="Z732" s="363"/>
      <c r="AA732" s="363" t="s">
        <v>906</v>
      </c>
      <c r="AB732" s="363"/>
      <c r="AC732" s="363"/>
      <c r="AD732" s="363" t="s">
        <v>360</v>
      </c>
      <c r="AE732" s="367"/>
      <c r="AF732" s="362"/>
      <c r="AG732" s="364">
        <v>1.2188023052645819E-2</v>
      </c>
      <c r="AH732" s="364">
        <v>1.2728105040220416E-2</v>
      </c>
      <c r="AI732" s="364">
        <v>7.5183178674180812E-2</v>
      </c>
      <c r="AJ732" s="362" t="s">
        <v>0</v>
      </c>
      <c r="AK732" s="368">
        <v>350.49945583324444</v>
      </c>
      <c r="AL732" s="364">
        <v>3.5551928081529016E-2</v>
      </c>
      <c r="AM732" s="369"/>
      <c r="AN732" s="370">
        <v>15</v>
      </c>
      <c r="AO732" s="371" t="s">
        <v>305</v>
      </c>
      <c r="AP732" s="371" t="s">
        <v>0</v>
      </c>
      <c r="AQ732" s="371" t="s">
        <v>306</v>
      </c>
      <c r="AR732" s="372" t="s">
        <v>0</v>
      </c>
      <c r="AS732" s="372"/>
      <c r="AT732" s="363"/>
    </row>
    <row r="733" spans="1:46" x14ac:dyDescent="0.3">
      <c r="A733" s="362" t="s">
        <v>1245</v>
      </c>
      <c r="B733" s="363" t="s">
        <v>308</v>
      </c>
      <c r="C733" s="363" t="s">
        <v>295</v>
      </c>
      <c r="D733" s="363" t="s">
        <v>778</v>
      </c>
      <c r="E733" s="363" t="s">
        <v>297</v>
      </c>
      <c r="F733" s="363" t="s">
        <v>452</v>
      </c>
      <c r="G733" s="363" t="s">
        <v>463</v>
      </c>
      <c r="H733" s="363" t="s">
        <v>1243</v>
      </c>
      <c r="I733" s="363" t="s">
        <v>904</v>
      </c>
      <c r="J733" s="363" t="s">
        <v>692</v>
      </c>
      <c r="K733" s="363" t="s">
        <v>782</v>
      </c>
      <c r="L733" s="364">
        <v>110.82</v>
      </c>
      <c r="M733" s="365">
        <v>40</v>
      </c>
      <c r="N733" s="364">
        <v>102.77</v>
      </c>
      <c r="O733" s="363" t="s">
        <v>1244</v>
      </c>
      <c r="P733" s="363"/>
      <c r="Q733" s="363" t="s">
        <v>300</v>
      </c>
      <c r="R733" s="363" t="s">
        <v>905</v>
      </c>
      <c r="S733" s="363"/>
      <c r="T733" s="365">
        <v>332.27</v>
      </c>
      <c r="U733" s="366">
        <v>20</v>
      </c>
      <c r="V733" s="367">
        <v>45200</v>
      </c>
      <c r="W733" s="367"/>
      <c r="X733" s="363" t="s">
        <v>3110</v>
      </c>
      <c r="Y733" s="363" t="s">
        <v>692</v>
      </c>
      <c r="Z733" s="363"/>
      <c r="AA733" s="363" t="s">
        <v>906</v>
      </c>
      <c r="AB733" s="363"/>
      <c r="AC733" s="363"/>
      <c r="AD733" s="363" t="s">
        <v>360</v>
      </c>
      <c r="AE733" s="367"/>
      <c r="AF733" s="362"/>
      <c r="AG733" s="364">
        <v>1.8309649599772122E-2</v>
      </c>
      <c r="AH733" s="364">
        <v>1.912099627223289E-2</v>
      </c>
      <c r="AI733" s="364">
        <v>0.1129451143450601</v>
      </c>
      <c r="AJ733" s="362" t="s">
        <v>0</v>
      </c>
      <c r="AK733" s="368">
        <v>224.190575848717</v>
      </c>
      <c r="AL733" s="364">
        <v>5.3408443925431037E-2</v>
      </c>
      <c r="AM733" s="369"/>
      <c r="AN733" s="370">
        <v>15</v>
      </c>
      <c r="AO733" s="371" t="s">
        <v>305</v>
      </c>
      <c r="AP733" s="371" t="s">
        <v>0</v>
      </c>
      <c r="AQ733" s="371" t="s">
        <v>306</v>
      </c>
      <c r="AR733" s="372" t="s">
        <v>0</v>
      </c>
      <c r="AS733" s="372"/>
      <c r="AT733" s="363"/>
    </row>
    <row r="734" spans="1:46" x14ac:dyDescent="0.3">
      <c r="A734" s="362" t="s">
        <v>1246</v>
      </c>
      <c r="B734" s="363" t="s">
        <v>310</v>
      </c>
      <c r="C734" s="363" t="s">
        <v>295</v>
      </c>
      <c r="D734" s="363" t="s">
        <v>778</v>
      </c>
      <c r="E734" s="363" t="s">
        <v>297</v>
      </c>
      <c r="F734" s="363" t="s">
        <v>452</v>
      </c>
      <c r="G734" s="363" t="s">
        <v>463</v>
      </c>
      <c r="H734" s="363" t="s">
        <v>1243</v>
      </c>
      <c r="I734" s="363" t="s">
        <v>904</v>
      </c>
      <c r="J734" s="363" t="s">
        <v>692</v>
      </c>
      <c r="K734" s="363" t="s">
        <v>782</v>
      </c>
      <c r="L734" s="364">
        <v>132.16</v>
      </c>
      <c r="M734" s="365">
        <v>40</v>
      </c>
      <c r="N734" s="364">
        <v>122.56</v>
      </c>
      <c r="O734" s="363" t="s">
        <v>1244</v>
      </c>
      <c r="P734" s="363"/>
      <c r="Q734" s="363" t="s">
        <v>300</v>
      </c>
      <c r="R734" s="363" t="s">
        <v>905</v>
      </c>
      <c r="S734" s="363"/>
      <c r="T734" s="365">
        <v>332.27</v>
      </c>
      <c r="U734" s="366">
        <v>20</v>
      </c>
      <c r="V734" s="367">
        <v>45200</v>
      </c>
      <c r="W734" s="367"/>
      <c r="X734" s="363" t="s">
        <v>3110</v>
      </c>
      <c r="Y734" s="363" t="s">
        <v>692</v>
      </c>
      <c r="Z734" s="363"/>
      <c r="AA734" s="363" t="s">
        <v>906</v>
      </c>
      <c r="AB734" s="363"/>
      <c r="AC734" s="363"/>
      <c r="AD734" s="363" t="s">
        <v>360</v>
      </c>
      <c r="AE734" s="367"/>
      <c r="AF734" s="362"/>
      <c r="AG734" s="364">
        <v>2.1835464191379501E-2</v>
      </c>
      <c r="AH734" s="364">
        <v>2.2803048585432164E-2</v>
      </c>
      <c r="AI734" s="364">
        <v>0.13469449463978364</v>
      </c>
      <c r="AJ734" s="362" t="s">
        <v>0</v>
      </c>
      <c r="AK734" s="368">
        <v>183.58390722928328</v>
      </c>
      <c r="AL734" s="364">
        <v>6.3693090274407255E-2</v>
      </c>
      <c r="AM734" s="369"/>
      <c r="AN734" s="370">
        <v>15</v>
      </c>
      <c r="AO734" s="371" t="s">
        <v>305</v>
      </c>
      <c r="AP734" s="371" t="s">
        <v>0</v>
      </c>
      <c r="AQ734" s="371" t="s">
        <v>306</v>
      </c>
      <c r="AR734" s="372" t="s">
        <v>0</v>
      </c>
      <c r="AS734" s="372"/>
      <c r="AT734" s="363"/>
    </row>
    <row r="735" spans="1:46" x14ac:dyDescent="0.3">
      <c r="A735" s="362" t="s">
        <v>1247</v>
      </c>
      <c r="B735" s="363" t="s">
        <v>294</v>
      </c>
      <c r="C735" s="363" t="s">
        <v>295</v>
      </c>
      <c r="D735" s="363" t="s">
        <v>778</v>
      </c>
      <c r="E735" s="363" t="s">
        <v>297</v>
      </c>
      <c r="F735" s="363" t="s">
        <v>452</v>
      </c>
      <c r="G735" s="363" t="s">
        <v>873</v>
      </c>
      <c r="H735" s="363" t="s">
        <v>1243</v>
      </c>
      <c r="I735" s="363" t="s">
        <v>913</v>
      </c>
      <c r="J735" s="363" t="s">
        <v>914</v>
      </c>
      <c r="K735" s="363" t="s">
        <v>782</v>
      </c>
      <c r="L735" s="364">
        <v>0.16764162983872857</v>
      </c>
      <c r="M735" s="365">
        <v>0.08</v>
      </c>
      <c r="N735" s="364">
        <v>0.15</v>
      </c>
      <c r="O735" s="363" t="s">
        <v>1248</v>
      </c>
      <c r="P735" s="363"/>
      <c r="Q735" s="363" t="s">
        <v>300</v>
      </c>
      <c r="R735" s="363" t="s">
        <v>905</v>
      </c>
      <c r="S735" s="363"/>
      <c r="T735" s="365">
        <v>0.2</v>
      </c>
      <c r="U735" s="366">
        <v>45</v>
      </c>
      <c r="V735" s="367">
        <v>45200</v>
      </c>
      <c r="W735" s="367"/>
      <c r="X735" s="363" t="s">
        <v>2899</v>
      </c>
      <c r="Y735" s="363"/>
      <c r="Z735" s="363"/>
      <c r="AA735" s="363" t="s">
        <v>914</v>
      </c>
      <c r="AB735" s="363"/>
      <c r="AC735" s="363"/>
      <c r="AD735" s="363" t="s">
        <v>360</v>
      </c>
      <c r="AE735" s="367"/>
      <c r="AF735" s="362"/>
      <c r="AG735" s="364">
        <v>2.672421368070272E-5</v>
      </c>
      <c r="AH735" s="364">
        <v>2.7908430873162729E-5</v>
      </c>
      <c r="AI735" s="364">
        <v>0.3898838509505177</v>
      </c>
      <c r="AJ735" s="362" t="s">
        <v>0</v>
      </c>
      <c r="AK735" s="368">
        <v>45.610198751104583</v>
      </c>
      <c r="AL735" s="364">
        <v>3.4645936833337263E-5</v>
      </c>
      <c r="AM735" s="369"/>
      <c r="AN735" s="370">
        <v>12</v>
      </c>
      <c r="AO735" s="371" t="s">
        <v>305</v>
      </c>
      <c r="AP735" s="371" t="s">
        <v>0</v>
      </c>
      <c r="AQ735" s="371" t="s">
        <v>386</v>
      </c>
      <c r="AR735" s="372" t="s">
        <v>0</v>
      </c>
      <c r="AS735" s="372"/>
      <c r="AT735" s="373"/>
    </row>
    <row r="736" spans="1:46" x14ac:dyDescent="0.3">
      <c r="A736" s="362" t="s">
        <v>1249</v>
      </c>
      <c r="B736" s="363" t="s">
        <v>294</v>
      </c>
      <c r="C736" s="363" t="s">
        <v>295</v>
      </c>
      <c r="D736" s="363" t="s">
        <v>778</v>
      </c>
      <c r="E736" s="363" t="s">
        <v>297</v>
      </c>
      <c r="F736" s="363" t="s">
        <v>452</v>
      </c>
      <c r="G736" s="363" t="s">
        <v>873</v>
      </c>
      <c r="H736" s="363" t="s">
        <v>1243</v>
      </c>
      <c r="I736" s="363" t="s">
        <v>913</v>
      </c>
      <c r="J736" s="363" t="s">
        <v>916</v>
      </c>
      <c r="K736" s="363" t="s">
        <v>782</v>
      </c>
      <c r="L736" s="364">
        <v>0.16764162983872857</v>
      </c>
      <c r="M736" s="365">
        <v>0.08</v>
      </c>
      <c r="N736" s="364">
        <v>0.15</v>
      </c>
      <c r="O736" s="363" t="s">
        <v>1250</v>
      </c>
      <c r="P736" s="363"/>
      <c r="Q736" s="363" t="s">
        <v>300</v>
      </c>
      <c r="R736" s="363" t="s">
        <v>905</v>
      </c>
      <c r="S736" s="363"/>
      <c r="T736" s="365">
        <v>0.2</v>
      </c>
      <c r="U736" s="366">
        <v>45</v>
      </c>
      <c r="V736" s="367">
        <v>45931</v>
      </c>
      <c r="W736" s="367"/>
      <c r="X736" s="363" t="s">
        <v>2899</v>
      </c>
      <c r="Y736" s="363"/>
      <c r="Z736" s="363"/>
      <c r="AA736" s="363" t="s">
        <v>916</v>
      </c>
      <c r="AB736" s="363"/>
      <c r="AC736" s="363"/>
      <c r="AD736" s="363" t="s">
        <v>360</v>
      </c>
      <c r="AE736" s="367"/>
      <c r="AF736" s="362"/>
      <c r="AG736" s="364">
        <v>2.672421368070272E-5</v>
      </c>
      <c r="AH736" s="364">
        <v>2.7908430873162729E-5</v>
      </c>
      <c r="AI736" s="364">
        <v>0.3898838509505177</v>
      </c>
      <c r="AJ736" s="362" t="s">
        <v>0</v>
      </c>
      <c r="AK736" s="368">
        <v>45.610198751104583</v>
      </c>
      <c r="AL736" s="364">
        <v>3.4645936833337263E-5</v>
      </c>
      <c r="AM736" s="369"/>
      <c r="AN736" s="370">
        <v>12</v>
      </c>
      <c r="AO736" s="371" t="s">
        <v>305</v>
      </c>
      <c r="AP736" s="371" t="s">
        <v>0</v>
      </c>
      <c r="AQ736" s="371" t="s">
        <v>386</v>
      </c>
      <c r="AR736" s="372" t="s">
        <v>0</v>
      </c>
      <c r="AS736" s="372"/>
      <c r="AT736" s="363"/>
    </row>
    <row r="737" spans="1:46" x14ac:dyDescent="0.3">
      <c r="A737" s="362" t="s">
        <v>1251</v>
      </c>
      <c r="B737" s="363" t="s">
        <v>308</v>
      </c>
      <c r="C737" s="363" t="s">
        <v>295</v>
      </c>
      <c r="D737" s="363" t="s">
        <v>778</v>
      </c>
      <c r="E737" s="363" t="s">
        <v>297</v>
      </c>
      <c r="F737" s="363" t="s">
        <v>452</v>
      </c>
      <c r="G737" s="363" t="s">
        <v>873</v>
      </c>
      <c r="H737" s="363" t="s">
        <v>1243</v>
      </c>
      <c r="I737" s="363" t="s">
        <v>913</v>
      </c>
      <c r="J737" s="363" t="s">
        <v>914</v>
      </c>
      <c r="K737" s="363" t="s">
        <v>782</v>
      </c>
      <c r="L737" s="364">
        <v>0.22352217311830477</v>
      </c>
      <c r="M737" s="365">
        <v>0.08</v>
      </c>
      <c r="N737" s="364">
        <v>0.2</v>
      </c>
      <c r="O737" s="363" t="s">
        <v>1248</v>
      </c>
      <c r="P737" s="363"/>
      <c r="Q737" s="363" t="s">
        <v>300</v>
      </c>
      <c r="R737" s="363" t="s">
        <v>905</v>
      </c>
      <c r="S737" s="363"/>
      <c r="T737" s="365">
        <v>0.2</v>
      </c>
      <c r="U737" s="366">
        <v>45</v>
      </c>
      <c r="V737" s="367">
        <v>45200</v>
      </c>
      <c r="W737" s="367"/>
      <c r="X737" s="363" t="s">
        <v>2899</v>
      </c>
      <c r="Y737" s="363"/>
      <c r="Z737" s="363"/>
      <c r="AA737" s="363" t="s">
        <v>914</v>
      </c>
      <c r="AB737" s="363"/>
      <c r="AC737" s="363"/>
      <c r="AD737" s="363" t="s">
        <v>360</v>
      </c>
      <c r="AE737" s="367"/>
      <c r="AF737" s="362"/>
      <c r="AG737" s="364">
        <v>3.5632284907603627E-5</v>
      </c>
      <c r="AH737" s="364">
        <v>3.721124116421698E-5</v>
      </c>
      <c r="AI737" s="364">
        <v>0.51984513460069026</v>
      </c>
      <c r="AJ737" s="362" t="s">
        <v>0</v>
      </c>
      <c r="AK737" s="368">
        <v>27.385746461614257</v>
      </c>
      <c r="AL737" s="364">
        <v>4.619458244444967E-5</v>
      </c>
      <c r="AM737" s="369"/>
      <c r="AN737" s="370">
        <v>12</v>
      </c>
      <c r="AO737" s="371" t="s">
        <v>305</v>
      </c>
      <c r="AP737" s="371" t="s">
        <v>0</v>
      </c>
      <c r="AQ737" s="371" t="s">
        <v>386</v>
      </c>
      <c r="AR737" s="372" t="s">
        <v>0</v>
      </c>
      <c r="AS737" s="372"/>
      <c r="AT737" s="363"/>
    </row>
    <row r="738" spans="1:46" x14ac:dyDescent="0.3">
      <c r="A738" s="362" t="s">
        <v>1252</v>
      </c>
      <c r="B738" s="363" t="s">
        <v>308</v>
      </c>
      <c r="C738" s="363" t="s">
        <v>295</v>
      </c>
      <c r="D738" s="363" t="s">
        <v>778</v>
      </c>
      <c r="E738" s="363" t="s">
        <v>297</v>
      </c>
      <c r="F738" s="363" t="s">
        <v>452</v>
      </c>
      <c r="G738" s="363" t="s">
        <v>873</v>
      </c>
      <c r="H738" s="363" t="s">
        <v>1243</v>
      </c>
      <c r="I738" s="363" t="s">
        <v>913</v>
      </c>
      <c r="J738" s="363" t="s">
        <v>916</v>
      </c>
      <c r="K738" s="363" t="s">
        <v>782</v>
      </c>
      <c r="L738" s="364">
        <v>0.22352217311830477</v>
      </c>
      <c r="M738" s="365">
        <v>0.08</v>
      </c>
      <c r="N738" s="364">
        <v>0.2</v>
      </c>
      <c r="O738" s="363" t="s">
        <v>1250</v>
      </c>
      <c r="P738" s="363"/>
      <c r="Q738" s="363" t="s">
        <v>300</v>
      </c>
      <c r="R738" s="363" t="s">
        <v>905</v>
      </c>
      <c r="S738" s="363"/>
      <c r="T738" s="365">
        <v>0.2</v>
      </c>
      <c r="U738" s="366">
        <v>45</v>
      </c>
      <c r="V738" s="367">
        <v>45200</v>
      </c>
      <c r="W738" s="367"/>
      <c r="X738" s="363" t="s">
        <v>2899</v>
      </c>
      <c r="Y738" s="363"/>
      <c r="Z738" s="363"/>
      <c r="AA738" s="363" t="s">
        <v>916</v>
      </c>
      <c r="AB738" s="363"/>
      <c r="AC738" s="363"/>
      <c r="AD738" s="363" t="s">
        <v>360</v>
      </c>
      <c r="AE738" s="367"/>
      <c r="AF738" s="362"/>
      <c r="AG738" s="364">
        <v>3.5632284907603627E-5</v>
      </c>
      <c r="AH738" s="364">
        <v>3.721124116421698E-5</v>
      </c>
      <c r="AI738" s="364">
        <v>0.51984513460069026</v>
      </c>
      <c r="AJ738" s="362" t="s">
        <v>0</v>
      </c>
      <c r="AK738" s="368">
        <v>27.385746461614257</v>
      </c>
      <c r="AL738" s="364">
        <v>4.619458244444967E-5</v>
      </c>
      <c r="AM738" s="369"/>
      <c r="AN738" s="370">
        <v>12</v>
      </c>
      <c r="AO738" s="371" t="s">
        <v>305</v>
      </c>
      <c r="AP738" s="371" t="s">
        <v>0</v>
      </c>
      <c r="AQ738" s="371" t="s">
        <v>386</v>
      </c>
      <c r="AR738" s="372" t="s">
        <v>0</v>
      </c>
      <c r="AS738" s="372"/>
      <c r="AT738" s="363"/>
    </row>
    <row r="739" spans="1:46" x14ac:dyDescent="0.3">
      <c r="A739" s="362" t="s">
        <v>1253</v>
      </c>
      <c r="B739" s="363" t="s">
        <v>310</v>
      </c>
      <c r="C739" s="363" t="s">
        <v>295</v>
      </c>
      <c r="D739" s="363" t="s">
        <v>778</v>
      </c>
      <c r="E739" s="363" t="s">
        <v>297</v>
      </c>
      <c r="F739" s="363" t="s">
        <v>452</v>
      </c>
      <c r="G739" s="363" t="s">
        <v>873</v>
      </c>
      <c r="H739" s="363" t="s">
        <v>1243</v>
      </c>
      <c r="I739" s="363" t="s">
        <v>913</v>
      </c>
      <c r="J739" s="363" t="s">
        <v>914</v>
      </c>
      <c r="K739" s="363" t="s">
        <v>782</v>
      </c>
      <c r="L739" s="364">
        <v>0.26822660774196572</v>
      </c>
      <c r="M739" s="365">
        <v>0.08</v>
      </c>
      <c r="N739" s="364">
        <v>0.24</v>
      </c>
      <c r="O739" s="363" t="s">
        <v>1248</v>
      </c>
      <c r="P739" s="363"/>
      <c r="Q739" s="363" t="s">
        <v>300</v>
      </c>
      <c r="R739" s="363" t="s">
        <v>905</v>
      </c>
      <c r="S739" s="363"/>
      <c r="T739" s="365">
        <v>0.2</v>
      </c>
      <c r="U739" s="366">
        <v>45</v>
      </c>
      <c r="V739" s="367">
        <v>45200</v>
      </c>
      <c r="W739" s="367"/>
      <c r="X739" s="363" t="s">
        <v>2899</v>
      </c>
      <c r="Y739" s="363"/>
      <c r="Z739" s="363"/>
      <c r="AA739" s="363" t="s">
        <v>914</v>
      </c>
      <c r="AB739" s="363"/>
      <c r="AC739" s="363"/>
      <c r="AD739" s="363" t="s">
        <v>360</v>
      </c>
      <c r="AE739" s="367"/>
      <c r="AF739" s="362"/>
      <c r="AG739" s="364">
        <v>4.2758741889124352E-5</v>
      </c>
      <c r="AH739" s="364">
        <v>4.4653489397060367E-5</v>
      </c>
      <c r="AI739" s="364">
        <v>0.62381416152082814</v>
      </c>
      <c r="AJ739" s="362" t="s">
        <v>0</v>
      </c>
      <c r="AK739" s="368">
        <v>18.273520316869078</v>
      </c>
      <c r="AL739" s="364">
        <v>5.5433498933339613E-5</v>
      </c>
      <c r="AM739" s="369"/>
      <c r="AN739" s="370">
        <v>12</v>
      </c>
      <c r="AO739" s="371" t="s">
        <v>305</v>
      </c>
      <c r="AP739" s="371" t="s">
        <v>0</v>
      </c>
      <c r="AQ739" s="371" t="s">
        <v>386</v>
      </c>
      <c r="AR739" s="372" t="s">
        <v>0</v>
      </c>
      <c r="AS739" s="372"/>
      <c r="AT739" s="373"/>
    </row>
    <row r="740" spans="1:46" x14ac:dyDescent="0.3">
      <c r="A740" s="362" t="s">
        <v>1254</v>
      </c>
      <c r="B740" s="363" t="s">
        <v>310</v>
      </c>
      <c r="C740" s="363" t="s">
        <v>295</v>
      </c>
      <c r="D740" s="363" t="s">
        <v>778</v>
      </c>
      <c r="E740" s="363" t="s">
        <v>297</v>
      </c>
      <c r="F740" s="363" t="s">
        <v>452</v>
      </c>
      <c r="G740" s="363" t="s">
        <v>873</v>
      </c>
      <c r="H740" s="363" t="s">
        <v>1243</v>
      </c>
      <c r="I740" s="363" t="s">
        <v>913</v>
      </c>
      <c r="J740" s="363" t="s">
        <v>916</v>
      </c>
      <c r="K740" s="363" t="s">
        <v>782</v>
      </c>
      <c r="L740" s="364">
        <v>0.26822660774196572</v>
      </c>
      <c r="M740" s="365">
        <v>0.08</v>
      </c>
      <c r="N740" s="364">
        <v>0.24</v>
      </c>
      <c r="O740" s="363" t="s">
        <v>1250</v>
      </c>
      <c r="P740" s="363"/>
      <c r="Q740" s="363" t="s">
        <v>300</v>
      </c>
      <c r="R740" s="363" t="s">
        <v>905</v>
      </c>
      <c r="S740" s="363"/>
      <c r="T740" s="365">
        <v>0.2</v>
      </c>
      <c r="U740" s="366">
        <v>45</v>
      </c>
      <c r="V740" s="367">
        <v>45200</v>
      </c>
      <c r="W740" s="367"/>
      <c r="X740" s="363" t="s">
        <v>2899</v>
      </c>
      <c r="Y740" s="363"/>
      <c r="Z740" s="363"/>
      <c r="AA740" s="363" t="s">
        <v>916</v>
      </c>
      <c r="AB740" s="363"/>
      <c r="AC740" s="363"/>
      <c r="AD740" s="363" t="s">
        <v>360</v>
      </c>
      <c r="AE740" s="367"/>
      <c r="AF740" s="362"/>
      <c r="AG740" s="364">
        <v>4.2758741889124352E-5</v>
      </c>
      <c r="AH740" s="364">
        <v>4.4653489397060367E-5</v>
      </c>
      <c r="AI740" s="364">
        <v>0.62381416152082814</v>
      </c>
      <c r="AJ740" s="362" t="s">
        <v>0</v>
      </c>
      <c r="AK740" s="368">
        <v>18.273520316869078</v>
      </c>
      <c r="AL740" s="364">
        <v>5.5433498933339613E-5</v>
      </c>
      <c r="AM740" s="369"/>
      <c r="AN740" s="370">
        <v>12</v>
      </c>
      <c r="AO740" s="371" t="s">
        <v>305</v>
      </c>
      <c r="AP740" s="371" t="s">
        <v>0</v>
      </c>
      <c r="AQ740" s="371" t="s">
        <v>386</v>
      </c>
      <c r="AR740" s="372" t="s">
        <v>0</v>
      </c>
      <c r="AS740" s="372"/>
      <c r="AT740" s="363"/>
    </row>
    <row r="741" spans="1:46" x14ac:dyDescent="0.3">
      <c r="A741" s="362" t="s">
        <v>1255</v>
      </c>
      <c r="B741" s="363" t="s">
        <v>294</v>
      </c>
      <c r="C741" s="363" t="s">
        <v>295</v>
      </c>
      <c r="D741" s="363" t="s">
        <v>778</v>
      </c>
      <c r="E741" s="363" t="s">
        <v>297</v>
      </c>
      <c r="F741" s="363" t="s">
        <v>452</v>
      </c>
      <c r="G741" s="363" t="s">
        <v>463</v>
      </c>
      <c r="H741" s="363" t="s">
        <v>1243</v>
      </c>
      <c r="I741" s="363" t="s">
        <v>780</v>
      </c>
      <c r="J741" s="363" t="s">
        <v>814</v>
      </c>
      <c r="K741" s="363" t="s">
        <v>782</v>
      </c>
      <c r="L741" s="364">
        <v>1.39</v>
      </c>
      <c r="M741" s="365">
        <v>2</v>
      </c>
      <c r="N741" s="364">
        <v>1.29</v>
      </c>
      <c r="O741" s="363" t="s">
        <v>1256</v>
      </c>
      <c r="P741" s="363"/>
      <c r="Q741" s="363" t="s">
        <v>300</v>
      </c>
      <c r="R741" s="363" t="s">
        <v>905</v>
      </c>
      <c r="S741" s="363"/>
      <c r="T741" s="365">
        <v>1.24</v>
      </c>
      <c r="U741" s="366">
        <v>45</v>
      </c>
      <c r="V741" s="367">
        <v>45200</v>
      </c>
      <c r="W741" s="367"/>
      <c r="X741" s="363" t="s">
        <v>3081</v>
      </c>
      <c r="Y741" s="363" t="s">
        <v>816</v>
      </c>
      <c r="Z741" s="363"/>
      <c r="AA741" s="363" t="s">
        <v>780</v>
      </c>
      <c r="AB741" s="363"/>
      <c r="AC741" s="363"/>
      <c r="AD741" s="363" t="s">
        <v>360</v>
      </c>
      <c r="AE741" s="367"/>
      <c r="AF741" s="362"/>
      <c r="AG741" s="364">
        <v>2.293081239179652E-4</v>
      </c>
      <c r="AH741" s="364">
        <v>2.394693442239714E-4</v>
      </c>
      <c r="AI741" s="364">
        <v>0.5073115904111436</v>
      </c>
      <c r="AJ741" s="362" t="s">
        <v>0</v>
      </c>
      <c r="AK741" s="368">
        <v>28.73649607438476</v>
      </c>
      <c r="AL741" s="364">
        <v>2.9728076835314367E-4</v>
      </c>
      <c r="AM741" s="369"/>
      <c r="AN741" s="370">
        <v>15</v>
      </c>
      <c r="AO741" s="371" t="s">
        <v>305</v>
      </c>
      <c r="AP741" s="371" t="s">
        <v>0</v>
      </c>
      <c r="AQ741" s="371" t="s">
        <v>386</v>
      </c>
      <c r="AR741" s="372" t="s">
        <v>0</v>
      </c>
      <c r="AS741" s="372"/>
      <c r="AT741" s="363"/>
    </row>
    <row r="742" spans="1:46" x14ac:dyDescent="0.3">
      <c r="A742" s="362" t="s">
        <v>1257</v>
      </c>
      <c r="B742" s="363" t="s">
        <v>294</v>
      </c>
      <c r="C742" s="363" t="s">
        <v>295</v>
      </c>
      <c r="D742" s="363" t="s">
        <v>778</v>
      </c>
      <c r="E742" s="363" t="s">
        <v>297</v>
      </c>
      <c r="F742" s="363" t="s">
        <v>452</v>
      </c>
      <c r="G742" s="363" t="s">
        <v>463</v>
      </c>
      <c r="H742" s="363" t="s">
        <v>1243</v>
      </c>
      <c r="I742" s="363" t="s">
        <v>780</v>
      </c>
      <c r="J742" s="363" t="s">
        <v>878</v>
      </c>
      <c r="K742" s="363" t="s">
        <v>782</v>
      </c>
      <c r="L742" s="364">
        <v>1.4</v>
      </c>
      <c r="M742" s="365">
        <v>2</v>
      </c>
      <c r="N742" s="364">
        <v>1.3</v>
      </c>
      <c r="O742" s="363" t="s">
        <v>1258</v>
      </c>
      <c r="P742" s="363"/>
      <c r="Q742" s="363" t="s">
        <v>300</v>
      </c>
      <c r="R742" s="363" t="s">
        <v>905</v>
      </c>
      <c r="S742" s="363"/>
      <c r="T742" s="365">
        <v>1.49</v>
      </c>
      <c r="U742" s="366">
        <v>45</v>
      </c>
      <c r="V742" s="367">
        <v>45200</v>
      </c>
      <c r="W742" s="367"/>
      <c r="X742" s="363" t="s">
        <v>3081</v>
      </c>
      <c r="Y742" s="363" t="s">
        <v>823</v>
      </c>
      <c r="Z742" s="363"/>
      <c r="AA742" s="363" t="s">
        <v>780</v>
      </c>
      <c r="AB742" s="363"/>
      <c r="AC742" s="363"/>
      <c r="AD742" s="363" t="s">
        <v>360</v>
      </c>
      <c r="AE742" s="367"/>
      <c r="AF742" s="362"/>
      <c r="AG742" s="364">
        <v>2.3203875279966969E-4</v>
      </c>
      <c r="AH742" s="364">
        <v>2.4232097414640164E-4</v>
      </c>
      <c r="AI742" s="364">
        <v>0.42683433274971266</v>
      </c>
      <c r="AJ742" s="362" t="s">
        <v>0</v>
      </c>
      <c r="AK742" s="368">
        <v>39.2995321438991</v>
      </c>
      <c r="AL742" s="364">
        <v>3.0082082370822921E-4</v>
      </c>
      <c r="AM742" s="369"/>
      <c r="AN742" s="370">
        <v>15</v>
      </c>
      <c r="AO742" s="371" t="s">
        <v>305</v>
      </c>
      <c r="AP742" s="371" t="s">
        <v>0</v>
      </c>
      <c r="AQ742" s="371" t="s">
        <v>386</v>
      </c>
      <c r="AR742" s="372" t="s">
        <v>0</v>
      </c>
      <c r="AS742" s="372"/>
      <c r="AT742" s="363"/>
    </row>
    <row r="743" spans="1:46" x14ac:dyDescent="0.3">
      <c r="A743" s="362" t="s">
        <v>1259</v>
      </c>
      <c r="B743" s="363" t="s">
        <v>294</v>
      </c>
      <c r="C743" s="363" t="s">
        <v>295</v>
      </c>
      <c r="D743" s="363" t="s">
        <v>778</v>
      </c>
      <c r="E743" s="363" t="s">
        <v>297</v>
      </c>
      <c r="F743" s="363" t="s">
        <v>452</v>
      </c>
      <c r="G743" s="363" t="s">
        <v>463</v>
      </c>
      <c r="H743" s="363" t="s">
        <v>1243</v>
      </c>
      <c r="I743" s="363" t="s">
        <v>780</v>
      </c>
      <c r="J743" s="363" t="s">
        <v>924</v>
      </c>
      <c r="K743" s="363" t="s">
        <v>782</v>
      </c>
      <c r="L743" s="364">
        <v>0.41</v>
      </c>
      <c r="M743" s="365">
        <v>0.75</v>
      </c>
      <c r="N743" s="364">
        <v>0.38</v>
      </c>
      <c r="O743" s="363" t="s">
        <v>1260</v>
      </c>
      <c r="P743" s="363"/>
      <c r="Q743" s="363" t="s">
        <v>300</v>
      </c>
      <c r="R743" s="363" t="s">
        <v>905</v>
      </c>
      <c r="S743" s="363"/>
      <c r="T743" s="365">
        <v>0.99</v>
      </c>
      <c r="U743" s="366">
        <v>45</v>
      </c>
      <c r="V743" s="367">
        <v>45200</v>
      </c>
      <c r="W743" s="367"/>
      <c r="X743" s="363" t="s">
        <v>3081</v>
      </c>
      <c r="Y743" s="363" t="s">
        <v>816</v>
      </c>
      <c r="Z743" s="363"/>
      <c r="AA743" s="363" t="s">
        <v>780</v>
      </c>
      <c r="AB743" s="363"/>
      <c r="AC743" s="363"/>
      <c r="AD743" s="363" t="s">
        <v>360</v>
      </c>
      <c r="AE743" s="367"/>
      <c r="AF743" s="362"/>
      <c r="AG743" s="364">
        <v>6.7086927791197156E-5</v>
      </c>
      <c r="AH743" s="364">
        <v>7.0059718468178832E-5</v>
      </c>
      <c r="AI743" s="364">
        <v>0.18615310808766369</v>
      </c>
      <c r="AJ743" s="362" t="s">
        <v>0</v>
      </c>
      <c r="AK743" s="368">
        <v>125.39143348521445</v>
      </c>
      <c r="AL743" s="364">
        <v>8.6973165623010256E-5</v>
      </c>
      <c r="AM743" s="369"/>
      <c r="AN743" s="370">
        <v>15</v>
      </c>
      <c r="AO743" s="371" t="s">
        <v>305</v>
      </c>
      <c r="AP743" s="371" t="s">
        <v>0</v>
      </c>
      <c r="AQ743" s="371" t="s">
        <v>386</v>
      </c>
      <c r="AR743" s="372" t="s">
        <v>0</v>
      </c>
      <c r="AS743" s="372"/>
      <c r="AT743" s="373"/>
    </row>
    <row r="744" spans="1:46" x14ac:dyDescent="0.3">
      <c r="A744" s="362" t="s">
        <v>1261</v>
      </c>
      <c r="B744" s="363" t="s">
        <v>294</v>
      </c>
      <c r="C744" s="363" t="s">
        <v>295</v>
      </c>
      <c r="D744" s="363" t="s">
        <v>778</v>
      </c>
      <c r="E744" s="363" t="s">
        <v>297</v>
      </c>
      <c r="F744" s="363" t="s">
        <v>452</v>
      </c>
      <c r="G744" s="363" t="s">
        <v>463</v>
      </c>
      <c r="H744" s="363" t="s">
        <v>1243</v>
      </c>
      <c r="I744" s="363" t="s">
        <v>780</v>
      </c>
      <c r="J744" s="363" t="s">
        <v>926</v>
      </c>
      <c r="K744" s="363" t="s">
        <v>782</v>
      </c>
      <c r="L744" s="364">
        <v>0.42</v>
      </c>
      <c r="M744" s="365">
        <v>0.75</v>
      </c>
      <c r="N744" s="364">
        <v>0.39</v>
      </c>
      <c r="O744" s="363" t="s">
        <v>1262</v>
      </c>
      <c r="P744" s="363"/>
      <c r="Q744" s="363" t="s">
        <v>300</v>
      </c>
      <c r="R744" s="363" t="s">
        <v>905</v>
      </c>
      <c r="S744" s="363"/>
      <c r="T744" s="365">
        <v>1.24</v>
      </c>
      <c r="U744" s="366">
        <v>45</v>
      </c>
      <c r="V744" s="367">
        <v>45200</v>
      </c>
      <c r="W744" s="367"/>
      <c r="X744" s="363" t="s">
        <v>3081</v>
      </c>
      <c r="Y744" s="363" t="s">
        <v>823</v>
      </c>
      <c r="Z744" s="363"/>
      <c r="AA744" s="363" t="s">
        <v>780</v>
      </c>
      <c r="AB744" s="363"/>
      <c r="AC744" s="363"/>
      <c r="AD744" s="363" t="s">
        <v>360</v>
      </c>
      <c r="AE744" s="367"/>
      <c r="AF744" s="362"/>
      <c r="AG744" s="364">
        <v>7.0094443351223433E-5</v>
      </c>
      <c r="AH744" s="364">
        <v>7.3200504614772281E-5</v>
      </c>
      <c r="AI744" s="364">
        <v>0.15507398049366286</v>
      </c>
      <c r="AJ744" s="362" t="s">
        <v>0</v>
      </c>
      <c r="AK744" s="368">
        <v>155.99058023405058</v>
      </c>
      <c r="AL744" s="364">
        <v>9.0872183770481112E-5</v>
      </c>
      <c r="AM744" s="369"/>
      <c r="AN744" s="370">
        <v>15</v>
      </c>
      <c r="AO744" s="371" t="s">
        <v>305</v>
      </c>
      <c r="AP744" s="371" t="s">
        <v>0</v>
      </c>
      <c r="AQ744" s="371" t="s">
        <v>386</v>
      </c>
      <c r="AR744" s="372" t="s">
        <v>0</v>
      </c>
      <c r="AS744" s="372"/>
      <c r="AT744" s="363"/>
    </row>
    <row r="745" spans="1:46" x14ac:dyDescent="0.3">
      <c r="A745" s="362" t="s">
        <v>1263</v>
      </c>
      <c r="B745" s="363" t="s">
        <v>294</v>
      </c>
      <c r="C745" s="363" t="s">
        <v>295</v>
      </c>
      <c r="D745" s="363" t="s">
        <v>778</v>
      </c>
      <c r="E745" s="363" t="s">
        <v>297</v>
      </c>
      <c r="F745" s="363" t="s">
        <v>452</v>
      </c>
      <c r="G745" s="363" t="s">
        <v>463</v>
      </c>
      <c r="H745" s="363" t="s">
        <v>1243</v>
      </c>
      <c r="I745" s="363" t="s">
        <v>780</v>
      </c>
      <c r="J745" s="363" t="s">
        <v>818</v>
      </c>
      <c r="K745" s="363" t="s">
        <v>782</v>
      </c>
      <c r="L745" s="364">
        <v>0.18</v>
      </c>
      <c r="M745" s="365">
        <v>0.3</v>
      </c>
      <c r="N745" s="364">
        <v>0.17</v>
      </c>
      <c r="O745" s="363" t="s">
        <v>1264</v>
      </c>
      <c r="P745" s="363"/>
      <c r="Q745" s="363" t="s">
        <v>300</v>
      </c>
      <c r="R745" s="363" t="s">
        <v>905</v>
      </c>
      <c r="S745" s="363"/>
      <c r="T745" s="365">
        <v>0.99</v>
      </c>
      <c r="U745" s="366">
        <v>45</v>
      </c>
      <c r="V745" s="367">
        <v>45200</v>
      </c>
      <c r="W745" s="367"/>
      <c r="X745" s="363" t="s">
        <v>3081</v>
      </c>
      <c r="Y745" s="363" t="s">
        <v>816</v>
      </c>
      <c r="Z745" s="363"/>
      <c r="AA745" s="363" t="s">
        <v>780</v>
      </c>
      <c r="AB745" s="363"/>
      <c r="AC745" s="363"/>
      <c r="AD745" s="363" t="s">
        <v>360</v>
      </c>
      <c r="AE745" s="367"/>
      <c r="AF745" s="362"/>
      <c r="AG745" s="364">
        <v>2.9602822485801667E-5</v>
      </c>
      <c r="AH745" s="364">
        <v>3.0914598081966048E-5</v>
      </c>
      <c r="AI745" s="364">
        <v>8.2142044588043292E-2</v>
      </c>
      <c r="AJ745" s="362" t="s">
        <v>0</v>
      </c>
      <c r="AK745" s="368">
        <v>318.71885562283069</v>
      </c>
      <c r="AL745" s="364">
        <v>3.8377837050156824E-5</v>
      </c>
      <c r="AM745" s="369"/>
      <c r="AN745" s="370">
        <v>15</v>
      </c>
      <c r="AO745" s="371" t="s">
        <v>305</v>
      </c>
      <c r="AP745" s="371" t="s">
        <v>0</v>
      </c>
      <c r="AQ745" s="371" t="s">
        <v>386</v>
      </c>
      <c r="AR745" s="372" t="s">
        <v>0</v>
      </c>
      <c r="AS745" s="372"/>
      <c r="AT745" s="363"/>
    </row>
    <row r="746" spans="1:46" x14ac:dyDescent="0.3">
      <c r="A746" s="362" t="s">
        <v>1265</v>
      </c>
      <c r="B746" s="363" t="s">
        <v>294</v>
      </c>
      <c r="C746" s="363" t="s">
        <v>295</v>
      </c>
      <c r="D746" s="363" t="s">
        <v>778</v>
      </c>
      <c r="E746" s="363" t="s">
        <v>297</v>
      </c>
      <c r="F746" s="363" t="s">
        <v>452</v>
      </c>
      <c r="G746" s="363" t="s">
        <v>463</v>
      </c>
      <c r="H746" s="363" t="s">
        <v>1243</v>
      </c>
      <c r="I746" s="363" t="s">
        <v>780</v>
      </c>
      <c r="J746" s="363" t="s">
        <v>883</v>
      </c>
      <c r="K746" s="363" t="s">
        <v>782</v>
      </c>
      <c r="L746" s="364">
        <v>0.2</v>
      </c>
      <c r="M746" s="365">
        <v>0.3</v>
      </c>
      <c r="N746" s="364">
        <v>0.19</v>
      </c>
      <c r="O746" s="363" t="s">
        <v>1266</v>
      </c>
      <c r="P746" s="363"/>
      <c r="Q746" s="363" t="s">
        <v>300</v>
      </c>
      <c r="R746" s="363" t="s">
        <v>905</v>
      </c>
      <c r="S746" s="363"/>
      <c r="T746" s="365">
        <v>1.05</v>
      </c>
      <c r="U746" s="366">
        <v>45</v>
      </c>
      <c r="V746" s="367">
        <v>45200</v>
      </c>
      <c r="W746" s="367"/>
      <c r="X746" s="363" t="s">
        <v>3081</v>
      </c>
      <c r="Y746" s="363" t="s">
        <v>823</v>
      </c>
      <c r="Z746" s="363"/>
      <c r="AA746" s="363" t="s">
        <v>780</v>
      </c>
      <c r="AB746" s="363"/>
      <c r="AC746" s="363"/>
      <c r="AD746" s="363" t="s">
        <v>360</v>
      </c>
      <c r="AE746" s="367"/>
      <c r="AF746" s="362"/>
      <c r="AG746" s="364">
        <v>3.3007895260938026E-5</v>
      </c>
      <c r="AH746" s="364">
        <v>3.4470558204811564E-5</v>
      </c>
      <c r="AI746" s="364">
        <v>8.565176144278637E-2</v>
      </c>
      <c r="AJ746" s="362" t="s">
        <v>0</v>
      </c>
      <c r="AK746" s="368">
        <v>304.54069156387368</v>
      </c>
      <c r="AL746" s="364">
        <v>4.2792258282145284E-5</v>
      </c>
      <c r="AM746" s="369"/>
      <c r="AN746" s="370">
        <v>15</v>
      </c>
      <c r="AO746" s="371" t="s">
        <v>305</v>
      </c>
      <c r="AP746" s="371" t="s">
        <v>0</v>
      </c>
      <c r="AQ746" s="371" t="s">
        <v>386</v>
      </c>
      <c r="AR746" s="372" t="s">
        <v>0</v>
      </c>
      <c r="AS746" s="372"/>
      <c r="AT746" s="363"/>
    </row>
    <row r="747" spans="1:46" x14ac:dyDescent="0.3">
      <c r="A747" s="362" t="s">
        <v>1267</v>
      </c>
      <c r="B747" s="363" t="s">
        <v>294</v>
      </c>
      <c r="C747" s="363" t="s">
        <v>295</v>
      </c>
      <c r="D747" s="363" t="s">
        <v>778</v>
      </c>
      <c r="E747" s="363" t="s">
        <v>297</v>
      </c>
      <c r="F747" s="363" t="s">
        <v>452</v>
      </c>
      <c r="G747" s="363" t="s">
        <v>463</v>
      </c>
      <c r="H747" s="363" t="s">
        <v>1243</v>
      </c>
      <c r="I747" s="363" t="s">
        <v>780</v>
      </c>
      <c r="J747" s="363" t="s">
        <v>930</v>
      </c>
      <c r="K747" s="363" t="s">
        <v>782</v>
      </c>
      <c r="L747" s="364">
        <v>0.06</v>
      </c>
      <c r="M747" s="365">
        <v>0.09</v>
      </c>
      <c r="N747" s="364">
        <v>0.05</v>
      </c>
      <c r="O747" s="363" t="s">
        <v>1268</v>
      </c>
      <c r="P747" s="363"/>
      <c r="Q747" s="363" t="s">
        <v>300</v>
      </c>
      <c r="R747" s="363" t="s">
        <v>905</v>
      </c>
      <c r="S747" s="363"/>
      <c r="T747" s="365">
        <v>0.61</v>
      </c>
      <c r="U747" s="366">
        <v>45</v>
      </c>
      <c r="V747" s="367">
        <v>45200</v>
      </c>
      <c r="W747" s="367"/>
      <c r="X747" s="363" t="s">
        <v>3081</v>
      </c>
      <c r="Y747" s="363" t="s">
        <v>816</v>
      </c>
      <c r="Z747" s="363"/>
      <c r="AA747" s="363" t="s">
        <v>780</v>
      </c>
      <c r="AB747" s="363"/>
      <c r="AC747" s="363"/>
      <c r="AD747" s="363" t="s">
        <v>360</v>
      </c>
      <c r="AE747" s="367"/>
      <c r="AF747" s="362"/>
      <c r="AG747" s="364">
        <v>9.645326481799398E-6</v>
      </c>
      <c r="AH747" s="364">
        <v>1.0072735182504577E-5</v>
      </c>
      <c r="AI747" s="364">
        <v>4.3229031831773783E-2</v>
      </c>
      <c r="AJ747" s="362" t="s">
        <v>0</v>
      </c>
      <c r="AK747" s="368">
        <v>630.17977565363003</v>
      </c>
      <c r="AL747" s="364">
        <v>1.2504441702868089E-5</v>
      </c>
      <c r="AM747" s="369"/>
      <c r="AN747" s="370">
        <v>15</v>
      </c>
      <c r="AO747" s="371" t="s">
        <v>305</v>
      </c>
      <c r="AP747" s="371" t="s">
        <v>0</v>
      </c>
      <c r="AQ747" s="371" t="s">
        <v>386</v>
      </c>
      <c r="AR747" s="372" t="s">
        <v>0</v>
      </c>
      <c r="AS747" s="372"/>
      <c r="AT747" s="373"/>
    </row>
    <row r="748" spans="1:46" x14ac:dyDescent="0.3">
      <c r="A748" s="362" t="s">
        <v>1269</v>
      </c>
      <c r="B748" s="363" t="s">
        <v>294</v>
      </c>
      <c r="C748" s="363" t="s">
        <v>295</v>
      </c>
      <c r="D748" s="363" t="s">
        <v>778</v>
      </c>
      <c r="E748" s="363" t="s">
        <v>297</v>
      </c>
      <c r="F748" s="363" t="s">
        <v>452</v>
      </c>
      <c r="G748" s="363" t="s">
        <v>463</v>
      </c>
      <c r="H748" s="363" t="s">
        <v>1243</v>
      </c>
      <c r="I748" s="363" t="s">
        <v>780</v>
      </c>
      <c r="J748" s="363" t="s">
        <v>932</v>
      </c>
      <c r="K748" s="363" t="s">
        <v>782</v>
      </c>
      <c r="L748" s="364">
        <v>0.08</v>
      </c>
      <c r="M748" s="365">
        <v>0.12</v>
      </c>
      <c r="N748" s="364">
        <v>7.0000000000000007E-2</v>
      </c>
      <c r="O748" s="363" t="s">
        <v>1270</v>
      </c>
      <c r="P748" s="363"/>
      <c r="Q748" s="363" t="s">
        <v>300</v>
      </c>
      <c r="R748" s="363" t="s">
        <v>905</v>
      </c>
      <c r="S748" s="363"/>
      <c r="T748" s="365">
        <v>0.89</v>
      </c>
      <c r="U748" s="366">
        <v>45</v>
      </c>
      <c r="V748" s="367">
        <v>45200</v>
      </c>
      <c r="W748" s="367"/>
      <c r="X748" s="363" t="s">
        <v>3081</v>
      </c>
      <c r="Y748" s="363" t="s">
        <v>823</v>
      </c>
      <c r="Z748" s="363"/>
      <c r="AA748" s="363" t="s">
        <v>780</v>
      </c>
      <c r="AB748" s="363"/>
      <c r="AC748" s="363"/>
      <c r="AD748" s="363" t="s">
        <v>360</v>
      </c>
      <c r="AE748" s="367"/>
      <c r="AF748" s="362"/>
      <c r="AG748" s="364">
        <v>1.2485241781435129E-5</v>
      </c>
      <c r="AH748" s="364">
        <v>1.3038494279197927E-5</v>
      </c>
      <c r="AI748" s="364">
        <v>3.8504239802527943E-2</v>
      </c>
      <c r="AJ748" s="362" t="s">
        <v>0</v>
      </c>
      <c r="AK748" s="368">
        <v>710.85651881435967</v>
      </c>
      <c r="AL748" s="364">
        <v>1.6186178694600611E-5</v>
      </c>
      <c r="AM748" s="369"/>
      <c r="AN748" s="370">
        <v>15</v>
      </c>
      <c r="AO748" s="371" t="s">
        <v>305</v>
      </c>
      <c r="AP748" s="371" t="s">
        <v>0</v>
      </c>
      <c r="AQ748" s="371" t="s">
        <v>386</v>
      </c>
      <c r="AR748" s="372" t="s">
        <v>0</v>
      </c>
      <c r="AS748" s="372"/>
      <c r="AT748" s="363"/>
    </row>
    <row r="749" spans="1:46" x14ac:dyDescent="0.3">
      <c r="A749" s="362" t="s">
        <v>1271</v>
      </c>
      <c r="B749" s="363" t="s">
        <v>294</v>
      </c>
      <c r="C749" s="363" t="s">
        <v>295</v>
      </c>
      <c r="D749" s="363" t="s">
        <v>778</v>
      </c>
      <c r="E749" s="363" t="s">
        <v>297</v>
      </c>
      <c r="F749" s="363" t="s">
        <v>452</v>
      </c>
      <c r="G749" s="363" t="s">
        <v>463</v>
      </c>
      <c r="H749" s="363" t="s">
        <v>1243</v>
      </c>
      <c r="I749" s="363" t="s">
        <v>832</v>
      </c>
      <c r="J749" s="363" t="s">
        <v>833</v>
      </c>
      <c r="K749" s="363" t="s">
        <v>782</v>
      </c>
      <c r="L749" s="364">
        <v>0.82</v>
      </c>
      <c r="M749" s="365">
        <v>2</v>
      </c>
      <c r="N749" s="364">
        <v>0.76</v>
      </c>
      <c r="O749" s="363" t="s">
        <v>1272</v>
      </c>
      <c r="P749" s="363"/>
      <c r="Q749" s="363" t="s">
        <v>300</v>
      </c>
      <c r="R749" s="363" t="s">
        <v>905</v>
      </c>
      <c r="S749" s="363"/>
      <c r="T749" s="365">
        <v>1.56</v>
      </c>
      <c r="U749" s="366">
        <v>45</v>
      </c>
      <c r="V749" s="367">
        <v>45200</v>
      </c>
      <c r="W749" s="367"/>
      <c r="X749" s="363" t="s">
        <v>3081</v>
      </c>
      <c r="Y749" s="363" t="s">
        <v>835</v>
      </c>
      <c r="Z749" s="363"/>
      <c r="AA749" s="363" t="s">
        <v>832</v>
      </c>
      <c r="AB749" s="363"/>
      <c r="AC749" s="363"/>
      <c r="AD749" s="363" t="s">
        <v>360</v>
      </c>
      <c r="AE749" s="367"/>
      <c r="AF749" s="362"/>
      <c r="AG749" s="364">
        <v>1.3567488701882822E-4</v>
      </c>
      <c r="AH749" s="364">
        <v>1.4168698285492695E-4</v>
      </c>
      <c r="AI749" s="364">
        <v>0.23745019309426543</v>
      </c>
      <c r="AJ749" s="362" t="s">
        <v>0</v>
      </c>
      <c r="AK749" s="368">
        <v>92.40771681100216</v>
      </c>
      <c r="AL749" s="364">
        <v>1.7589230581997376E-4</v>
      </c>
      <c r="AM749" s="369"/>
      <c r="AN749" s="370">
        <v>15</v>
      </c>
      <c r="AO749" s="371" t="s">
        <v>305</v>
      </c>
      <c r="AP749" s="371" t="s">
        <v>0</v>
      </c>
      <c r="AQ749" s="371" t="s">
        <v>386</v>
      </c>
      <c r="AR749" s="372" t="s">
        <v>0</v>
      </c>
      <c r="AS749" s="372"/>
      <c r="AT749" s="363"/>
    </row>
    <row r="750" spans="1:46" x14ac:dyDescent="0.3">
      <c r="A750" s="362" t="s">
        <v>1273</v>
      </c>
      <c r="B750" s="363" t="s">
        <v>294</v>
      </c>
      <c r="C750" s="363" t="s">
        <v>295</v>
      </c>
      <c r="D750" s="363" t="s">
        <v>778</v>
      </c>
      <c r="E750" s="363" t="s">
        <v>297</v>
      </c>
      <c r="F750" s="363" t="s">
        <v>452</v>
      </c>
      <c r="G750" s="363" t="s">
        <v>463</v>
      </c>
      <c r="H750" s="363" t="s">
        <v>1243</v>
      </c>
      <c r="I750" s="363" t="s">
        <v>796</v>
      </c>
      <c r="J750" s="363" t="s">
        <v>809</v>
      </c>
      <c r="K750" s="363" t="s">
        <v>782</v>
      </c>
      <c r="L750" s="364">
        <v>0.4</v>
      </c>
      <c r="M750" s="365">
        <v>0.75</v>
      </c>
      <c r="N750" s="364">
        <v>0.37</v>
      </c>
      <c r="O750" s="363" t="s">
        <v>1274</v>
      </c>
      <c r="P750" s="363"/>
      <c r="Q750" s="363" t="s">
        <v>300</v>
      </c>
      <c r="R750" s="363" t="s">
        <v>905</v>
      </c>
      <c r="S750" s="363"/>
      <c r="T750" s="365">
        <v>1.01</v>
      </c>
      <c r="U750" s="366">
        <v>45</v>
      </c>
      <c r="V750" s="367">
        <v>45200</v>
      </c>
      <c r="W750" s="367"/>
      <c r="X750" s="363" t="s">
        <v>3081</v>
      </c>
      <c r="Y750" s="363" t="s">
        <v>812</v>
      </c>
      <c r="Z750" s="363"/>
      <c r="AA750" s="363" t="s">
        <v>796</v>
      </c>
      <c r="AB750" s="363"/>
      <c r="AC750" s="363"/>
      <c r="AD750" s="363" t="s">
        <v>360</v>
      </c>
      <c r="AE750" s="367"/>
      <c r="AF750" s="362"/>
      <c r="AG750" s="364">
        <v>6.6322999119075145E-5</v>
      </c>
      <c r="AH750" s="364">
        <v>6.9261938193231423E-5</v>
      </c>
      <c r="AI750" s="364">
        <v>0.17895116476871337</v>
      </c>
      <c r="AJ750" s="362" t="s">
        <v>0</v>
      </c>
      <c r="AK750" s="368">
        <v>131.53604741674928</v>
      </c>
      <c r="AL750" s="364">
        <v>8.5982789448214649E-5</v>
      </c>
      <c r="AM750" s="369"/>
      <c r="AN750" s="370">
        <v>15</v>
      </c>
      <c r="AO750" s="371" t="s">
        <v>305</v>
      </c>
      <c r="AP750" s="371" t="s">
        <v>0</v>
      </c>
      <c r="AQ750" s="371" t="s">
        <v>386</v>
      </c>
      <c r="AR750" s="372" t="s">
        <v>0</v>
      </c>
      <c r="AS750" s="372"/>
      <c r="AT750" s="363"/>
    </row>
    <row r="751" spans="1:46" x14ac:dyDescent="0.3">
      <c r="A751" s="362" t="s">
        <v>1275</v>
      </c>
      <c r="B751" s="363" t="s">
        <v>294</v>
      </c>
      <c r="C751" s="363" t="s">
        <v>295</v>
      </c>
      <c r="D751" s="363" t="s">
        <v>778</v>
      </c>
      <c r="E751" s="363" t="s">
        <v>297</v>
      </c>
      <c r="F751" s="363" t="s">
        <v>452</v>
      </c>
      <c r="G751" s="363" t="s">
        <v>463</v>
      </c>
      <c r="H751" s="363" t="s">
        <v>1243</v>
      </c>
      <c r="I751" s="363" t="s">
        <v>796</v>
      </c>
      <c r="J751" s="363" t="s">
        <v>936</v>
      </c>
      <c r="K751" s="363" t="s">
        <v>782</v>
      </c>
      <c r="L751" s="364">
        <v>0.43</v>
      </c>
      <c r="M751" s="365">
        <v>0.9</v>
      </c>
      <c r="N751" s="364">
        <v>0.4</v>
      </c>
      <c r="O751" s="363" t="s">
        <v>1276</v>
      </c>
      <c r="P751" s="363"/>
      <c r="Q751" s="363" t="s">
        <v>300</v>
      </c>
      <c r="R751" s="363" t="s">
        <v>905</v>
      </c>
      <c r="S751" s="363"/>
      <c r="T751" s="365">
        <v>1.19</v>
      </c>
      <c r="U751" s="366">
        <v>45</v>
      </c>
      <c r="V751" s="367">
        <v>45200</v>
      </c>
      <c r="W751" s="367"/>
      <c r="X751" s="363" t="s">
        <v>3081</v>
      </c>
      <c r="Y751" s="363" t="s">
        <v>937</v>
      </c>
      <c r="Z751" s="363"/>
      <c r="AA751" s="363" t="s">
        <v>796</v>
      </c>
      <c r="AB751" s="363"/>
      <c r="AC751" s="363"/>
      <c r="AD751" s="363" t="s">
        <v>360</v>
      </c>
      <c r="AE751" s="367"/>
      <c r="AF751" s="362"/>
      <c r="AG751" s="364">
        <v>7.1687444485700003E-5</v>
      </c>
      <c r="AH751" s="364">
        <v>7.486409564025912E-5</v>
      </c>
      <c r="AI751" s="364">
        <v>0.16498934880224145</v>
      </c>
      <c r="AJ751" s="362" t="s">
        <v>0</v>
      </c>
      <c r="AK751" s="368">
        <v>144.97610701909966</v>
      </c>
      <c r="AL751" s="364">
        <v>9.2937390153723153E-5</v>
      </c>
      <c r="AM751" s="369"/>
      <c r="AN751" s="370">
        <v>15</v>
      </c>
      <c r="AO751" s="371" t="s">
        <v>305</v>
      </c>
      <c r="AP751" s="371" t="s">
        <v>0</v>
      </c>
      <c r="AQ751" s="371" t="s">
        <v>386</v>
      </c>
      <c r="AR751" s="372" t="s">
        <v>0</v>
      </c>
      <c r="AS751" s="372"/>
      <c r="AT751" s="373"/>
    </row>
    <row r="752" spans="1:46" x14ac:dyDescent="0.3">
      <c r="A752" s="362" t="s">
        <v>1277</v>
      </c>
      <c r="B752" s="363" t="s">
        <v>294</v>
      </c>
      <c r="C752" s="363" t="s">
        <v>295</v>
      </c>
      <c r="D752" s="363" t="s">
        <v>778</v>
      </c>
      <c r="E752" s="363" t="s">
        <v>297</v>
      </c>
      <c r="F752" s="363" t="s">
        <v>452</v>
      </c>
      <c r="G752" s="363" t="s">
        <v>463</v>
      </c>
      <c r="H752" s="363" t="s">
        <v>1243</v>
      </c>
      <c r="I752" s="363" t="s">
        <v>796</v>
      </c>
      <c r="J752" s="363" t="s">
        <v>789</v>
      </c>
      <c r="K752" s="363" t="s">
        <v>782</v>
      </c>
      <c r="L752" s="364">
        <v>0.45</v>
      </c>
      <c r="M752" s="365">
        <v>0.9</v>
      </c>
      <c r="N752" s="364">
        <v>0.42</v>
      </c>
      <c r="O752" s="363" t="s">
        <v>1278</v>
      </c>
      <c r="P752" s="363"/>
      <c r="Q752" s="363" t="s">
        <v>300</v>
      </c>
      <c r="R752" s="363" t="s">
        <v>905</v>
      </c>
      <c r="S752" s="363"/>
      <c r="T752" s="365">
        <v>1.41</v>
      </c>
      <c r="U752" s="366">
        <v>45</v>
      </c>
      <c r="V752" s="367">
        <v>45200</v>
      </c>
      <c r="W752" s="367"/>
      <c r="X752" s="363" t="s">
        <v>3081</v>
      </c>
      <c r="Y752" s="363" t="s">
        <v>791</v>
      </c>
      <c r="Z752" s="363"/>
      <c r="AA752" s="363" t="s">
        <v>796</v>
      </c>
      <c r="AB752" s="363"/>
      <c r="AC752" s="363"/>
      <c r="AD752" s="363" t="s">
        <v>360</v>
      </c>
      <c r="AE752" s="367"/>
      <c r="AF752" s="362"/>
      <c r="AG752" s="364">
        <v>7.5008516224329679E-5</v>
      </c>
      <c r="AH752" s="364">
        <v>7.8332332429178662E-5</v>
      </c>
      <c r="AI752" s="364">
        <v>0.14583355147850988</v>
      </c>
      <c r="AJ752" s="362" t="s">
        <v>0</v>
      </c>
      <c r="AK752" s="368">
        <v>167.60360819279532</v>
      </c>
      <c r="AL752" s="364">
        <v>9.7242910347891865E-5</v>
      </c>
      <c r="AM752" s="369"/>
      <c r="AN752" s="370">
        <v>15</v>
      </c>
      <c r="AO752" s="371" t="s">
        <v>305</v>
      </c>
      <c r="AP752" s="371" t="s">
        <v>0</v>
      </c>
      <c r="AQ752" s="371" t="s">
        <v>386</v>
      </c>
      <c r="AR752" s="372" t="s">
        <v>0</v>
      </c>
      <c r="AS752" s="372"/>
      <c r="AT752" s="363"/>
    </row>
    <row r="753" spans="1:46" x14ac:dyDescent="0.3">
      <c r="A753" s="362" t="s">
        <v>1279</v>
      </c>
      <c r="B753" s="363" t="s">
        <v>294</v>
      </c>
      <c r="C753" s="363" t="s">
        <v>295</v>
      </c>
      <c r="D753" s="363" t="s">
        <v>778</v>
      </c>
      <c r="E753" s="363" t="s">
        <v>297</v>
      </c>
      <c r="F753" s="363" t="s">
        <v>452</v>
      </c>
      <c r="G753" s="363" t="s">
        <v>463</v>
      </c>
      <c r="H753" s="363" t="s">
        <v>1243</v>
      </c>
      <c r="I753" s="363" t="s">
        <v>796</v>
      </c>
      <c r="J753" s="363" t="s">
        <v>829</v>
      </c>
      <c r="K753" s="363" t="s">
        <v>782</v>
      </c>
      <c r="L753" s="364">
        <v>0.13</v>
      </c>
      <c r="M753" s="365">
        <v>0.15</v>
      </c>
      <c r="N753" s="364">
        <v>0.12</v>
      </c>
      <c r="O753" s="363" t="s">
        <v>1280</v>
      </c>
      <c r="P753" s="363"/>
      <c r="Q753" s="363" t="s">
        <v>300</v>
      </c>
      <c r="R753" s="363" t="s">
        <v>905</v>
      </c>
      <c r="S753" s="363"/>
      <c r="T753" s="365">
        <v>1.01</v>
      </c>
      <c r="U753" s="366">
        <v>45</v>
      </c>
      <c r="V753" s="367">
        <v>45200</v>
      </c>
      <c r="W753" s="367"/>
      <c r="X753" s="363" t="s">
        <v>3081</v>
      </c>
      <c r="Y753" s="363" t="s">
        <v>791</v>
      </c>
      <c r="Z753" s="363"/>
      <c r="AA753" s="363" t="s">
        <v>796</v>
      </c>
      <c r="AB753" s="363"/>
      <c r="AC753" s="363"/>
      <c r="AD753" s="363" t="s">
        <v>360</v>
      </c>
      <c r="AE753" s="367"/>
      <c r="AF753" s="362"/>
      <c r="AG753" s="364">
        <v>2.1682504033273184E-5</v>
      </c>
      <c r="AH753" s="364">
        <v>2.2643310377608272E-5</v>
      </c>
      <c r="AI753" s="364">
        <v>5.8503225176688448E-2</v>
      </c>
      <c r="AJ753" s="362" t="s">
        <v>0</v>
      </c>
      <c r="AK753" s="368">
        <v>458.52626523032728</v>
      </c>
      <c r="AL753" s="364">
        <v>2.8109738759790143E-5</v>
      </c>
      <c r="AM753" s="369"/>
      <c r="AN753" s="370">
        <v>15</v>
      </c>
      <c r="AO753" s="371" t="s">
        <v>305</v>
      </c>
      <c r="AP753" s="371" t="s">
        <v>0</v>
      </c>
      <c r="AQ753" s="371" t="s">
        <v>386</v>
      </c>
      <c r="AR753" s="372" t="s">
        <v>0</v>
      </c>
      <c r="AS753" s="372"/>
      <c r="AT753" s="363"/>
    </row>
    <row r="754" spans="1:46" x14ac:dyDescent="0.3">
      <c r="A754" s="362" t="s">
        <v>1281</v>
      </c>
      <c r="B754" s="363" t="s">
        <v>308</v>
      </c>
      <c r="C754" s="363" t="s">
        <v>295</v>
      </c>
      <c r="D754" s="363" t="s">
        <v>778</v>
      </c>
      <c r="E754" s="363" t="s">
        <v>297</v>
      </c>
      <c r="F754" s="363" t="s">
        <v>452</v>
      </c>
      <c r="G754" s="363" t="s">
        <v>463</v>
      </c>
      <c r="H754" s="363" t="s">
        <v>1243</v>
      </c>
      <c r="I754" s="363" t="s">
        <v>780</v>
      </c>
      <c r="J754" s="363" t="s">
        <v>814</v>
      </c>
      <c r="K754" s="363" t="s">
        <v>782</v>
      </c>
      <c r="L754" s="364">
        <v>1.98</v>
      </c>
      <c r="M754" s="365">
        <v>2.2999999999999998</v>
      </c>
      <c r="N754" s="364">
        <v>1.84</v>
      </c>
      <c r="O754" s="363" t="s">
        <v>1256</v>
      </c>
      <c r="P754" s="363"/>
      <c r="Q754" s="363" t="s">
        <v>300</v>
      </c>
      <c r="R754" s="363" t="s">
        <v>905</v>
      </c>
      <c r="S754" s="363"/>
      <c r="T754" s="365">
        <v>1.24</v>
      </c>
      <c r="U754" s="366">
        <v>45</v>
      </c>
      <c r="V754" s="367">
        <v>45200</v>
      </c>
      <c r="W754" s="367"/>
      <c r="X754" s="363" t="s">
        <v>3081</v>
      </c>
      <c r="Y754" s="363" t="s">
        <v>816</v>
      </c>
      <c r="Z754" s="363"/>
      <c r="AA754" s="363" t="s">
        <v>780</v>
      </c>
      <c r="AB754" s="363"/>
      <c r="AC754" s="363"/>
      <c r="AD754" s="363" t="s">
        <v>360</v>
      </c>
      <c r="AE754" s="367"/>
      <c r="AF754" s="362"/>
      <c r="AG754" s="364">
        <v>3.2760886242228941E-4</v>
      </c>
      <c r="AH754" s="364">
        <v>3.421260359458226E-4</v>
      </c>
      <c r="AI754" s="364">
        <v>0.72478798478022954</v>
      </c>
      <c r="AJ754" s="362" t="s">
        <v>0</v>
      </c>
      <c r="AK754" s="368">
        <v>11.926172322971356</v>
      </c>
      <c r="AL754" s="364">
        <v>4.2472029632512856E-4</v>
      </c>
      <c r="AM754" s="369"/>
      <c r="AN754" s="370">
        <v>15</v>
      </c>
      <c r="AO754" s="371" t="s">
        <v>305</v>
      </c>
      <c r="AP754" s="371" t="s">
        <v>0</v>
      </c>
      <c r="AQ754" s="371" t="s">
        <v>386</v>
      </c>
      <c r="AR754" s="372" t="s">
        <v>0</v>
      </c>
      <c r="AS754" s="372"/>
      <c r="AT754" s="363"/>
    </row>
    <row r="755" spans="1:46" x14ac:dyDescent="0.3">
      <c r="A755" s="362" t="s">
        <v>1282</v>
      </c>
      <c r="B755" s="363" t="s">
        <v>308</v>
      </c>
      <c r="C755" s="363" t="s">
        <v>295</v>
      </c>
      <c r="D755" s="363" t="s">
        <v>778</v>
      </c>
      <c r="E755" s="363" t="s">
        <v>297</v>
      </c>
      <c r="F755" s="363" t="s">
        <v>452</v>
      </c>
      <c r="G755" s="363" t="s">
        <v>463</v>
      </c>
      <c r="H755" s="363" t="s">
        <v>1243</v>
      </c>
      <c r="I755" s="363" t="s">
        <v>780</v>
      </c>
      <c r="J755" s="363" t="s">
        <v>878</v>
      </c>
      <c r="K755" s="363" t="s">
        <v>782</v>
      </c>
      <c r="L755" s="364">
        <v>2.0099999999999998</v>
      </c>
      <c r="M755" s="365">
        <v>2.2999999999999998</v>
      </c>
      <c r="N755" s="364">
        <v>1.86</v>
      </c>
      <c r="O755" s="363" t="s">
        <v>1258</v>
      </c>
      <c r="P755" s="363"/>
      <c r="Q755" s="363" t="s">
        <v>300</v>
      </c>
      <c r="R755" s="363" t="s">
        <v>905</v>
      </c>
      <c r="S755" s="363"/>
      <c r="T755" s="365">
        <v>1.49</v>
      </c>
      <c r="U755" s="366">
        <v>45</v>
      </c>
      <c r="V755" s="367">
        <v>45200</v>
      </c>
      <c r="W755" s="367"/>
      <c r="X755" s="363" t="s">
        <v>3081</v>
      </c>
      <c r="Y755" s="363" t="s">
        <v>823</v>
      </c>
      <c r="Z755" s="363"/>
      <c r="AA755" s="363" t="s">
        <v>780</v>
      </c>
      <c r="AB755" s="363"/>
      <c r="AC755" s="363"/>
      <c r="AD755" s="363" t="s">
        <v>360</v>
      </c>
      <c r="AE755" s="367"/>
      <c r="AF755" s="362"/>
      <c r="AG755" s="364">
        <v>3.3199416076528694E-4</v>
      </c>
      <c r="AH755" s="364">
        <v>3.467056578993814E-4</v>
      </c>
      <c r="AI755" s="364">
        <v>0.61070189516746032</v>
      </c>
      <c r="AJ755" s="362" t="s">
        <v>0</v>
      </c>
      <c r="AK755" s="368">
        <v>19.251754846903232</v>
      </c>
      <c r="AL755" s="364">
        <v>4.3040550641969337E-4</v>
      </c>
      <c r="AM755" s="369"/>
      <c r="AN755" s="370">
        <v>15</v>
      </c>
      <c r="AO755" s="371" t="s">
        <v>305</v>
      </c>
      <c r="AP755" s="371" t="s">
        <v>0</v>
      </c>
      <c r="AQ755" s="371" t="s">
        <v>386</v>
      </c>
      <c r="AR755" s="372" t="s">
        <v>0</v>
      </c>
      <c r="AS755" s="372"/>
      <c r="AT755" s="373"/>
    </row>
    <row r="756" spans="1:46" x14ac:dyDescent="0.3">
      <c r="A756" s="362" t="s">
        <v>1283</v>
      </c>
      <c r="B756" s="363" t="s">
        <v>308</v>
      </c>
      <c r="C756" s="363" t="s">
        <v>295</v>
      </c>
      <c r="D756" s="363" t="s">
        <v>778</v>
      </c>
      <c r="E756" s="363" t="s">
        <v>297</v>
      </c>
      <c r="F756" s="363" t="s">
        <v>452</v>
      </c>
      <c r="G756" s="363" t="s">
        <v>463</v>
      </c>
      <c r="H756" s="363" t="s">
        <v>1243</v>
      </c>
      <c r="I756" s="363" t="s">
        <v>780</v>
      </c>
      <c r="J756" s="363" t="s">
        <v>924</v>
      </c>
      <c r="K756" s="363" t="s">
        <v>782</v>
      </c>
      <c r="L756" s="364">
        <v>0.67</v>
      </c>
      <c r="M756" s="365">
        <v>1.05</v>
      </c>
      <c r="N756" s="364">
        <v>0.62</v>
      </c>
      <c r="O756" s="363" t="s">
        <v>1260</v>
      </c>
      <c r="P756" s="363"/>
      <c r="Q756" s="363" t="s">
        <v>300</v>
      </c>
      <c r="R756" s="363" t="s">
        <v>905</v>
      </c>
      <c r="S756" s="363"/>
      <c r="T756" s="365">
        <v>0.99</v>
      </c>
      <c r="U756" s="366">
        <v>45</v>
      </c>
      <c r="V756" s="367">
        <v>45200</v>
      </c>
      <c r="W756" s="367"/>
      <c r="X756" s="363" t="s">
        <v>3081</v>
      </c>
      <c r="Y756" s="363" t="s">
        <v>816</v>
      </c>
      <c r="Z756" s="363"/>
      <c r="AA756" s="363" t="s">
        <v>780</v>
      </c>
      <c r="AB756" s="363"/>
      <c r="AC756" s="363"/>
      <c r="AD756" s="363" t="s">
        <v>360</v>
      </c>
      <c r="AE756" s="367"/>
      <c r="AF756" s="362"/>
      <c r="AG756" s="364">
        <v>1.1131188728300723E-4</v>
      </c>
      <c r="AH756" s="364">
        <v>1.1624439726143522E-4</v>
      </c>
      <c r="AI756" s="364">
        <v>0.30886872401324067</v>
      </c>
      <c r="AJ756" s="362" t="s">
        <v>0</v>
      </c>
      <c r="AK756" s="368">
        <v>64.731025183917694</v>
      </c>
      <c r="AL756" s="364">
        <v>1.4430750560834532E-4</v>
      </c>
      <c r="AM756" s="369"/>
      <c r="AN756" s="370">
        <v>15</v>
      </c>
      <c r="AO756" s="371" t="s">
        <v>305</v>
      </c>
      <c r="AP756" s="371" t="s">
        <v>0</v>
      </c>
      <c r="AQ756" s="371" t="s">
        <v>386</v>
      </c>
      <c r="AR756" s="372" t="s">
        <v>0</v>
      </c>
      <c r="AS756" s="372"/>
      <c r="AT756" s="363"/>
    </row>
    <row r="757" spans="1:46" x14ac:dyDescent="0.3">
      <c r="A757" s="362" t="s">
        <v>1284</v>
      </c>
      <c r="B757" s="363" t="s">
        <v>308</v>
      </c>
      <c r="C757" s="363" t="s">
        <v>295</v>
      </c>
      <c r="D757" s="363" t="s">
        <v>778</v>
      </c>
      <c r="E757" s="363" t="s">
        <v>297</v>
      </c>
      <c r="F757" s="363" t="s">
        <v>452</v>
      </c>
      <c r="G757" s="363" t="s">
        <v>463</v>
      </c>
      <c r="H757" s="363" t="s">
        <v>1243</v>
      </c>
      <c r="I757" s="363" t="s">
        <v>780</v>
      </c>
      <c r="J757" s="363" t="s">
        <v>926</v>
      </c>
      <c r="K757" s="363" t="s">
        <v>782</v>
      </c>
      <c r="L757" s="364">
        <v>0.7</v>
      </c>
      <c r="M757" s="365">
        <v>1.05</v>
      </c>
      <c r="N757" s="364">
        <v>0.65</v>
      </c>
      <c r="O757" s="363" t="s">
        <v>1262</v>
      </c>
      <c r="P757" s="363"/>
      <c r="Q757" s="363" t="s">
        <v>300</v>
      </c>
      <c r="R757" s="363" t="s">
        <v>905</v>
      </c>
      <c r="S757" s="363"/>
      <c r="T757" s="365">
        <v>1.24</v>
      </c>
      <c r="U757" s="366">
        <v>45</v>
      </c>
      <c r="V757" s="367">
        <v>45200</v>
      </c>
      <c r="W757" s="367"/>
      <c r="X757" s="363" t="s">
        <v>3081</v>
      </c>
      <c r="Y757" s="363" t="s">
        <v>823</v>
      </c>
      <c r="Z757" s="363"/>
      <c r="AA757" s="363" t="s">
        <v>780</v>
      </c>
      <c r="AB757" s="363"/>
      <c r="AC757" s="363"/>
      <c r="AD757" s="363" t="s">
        <v>360</v>
      </c>
      <c r="AE757" s="367"/>
      <c r="AF757" s="362"/>
      <c r="AG757" s="364">
        <v>1.1603145234273966E-4</v>
      </c>
      <c r="AH757" s="364">
        <v>1.2117309813153966E-4</v>
      </c>
      <c r="AI757" s="364">
        <v>0.25670307540769316</v>
      </c>
      <c r="AJ757" s="362" t="s">
        <v>0</v>
      </c>
      <c r="AK757" s="368">
        <v>83.430496554748061</v>
      </c>
      <c r="AL757" s="364">
        <v>1.5042606740754195E-4</v>
      </c>
      <c r="AM757" s="369"/>
      <c r="AN757" s="370">
        <v>15</v>
      </c>
      <c r="AO757" s="371" t="s">
        <v>305</v>
      </c>
      <c r="AP757" s="371" t="s">
        <v>0</v>
      </c>
      <c r="AQ757" s="371" t="s">
        <v>386</v>
      </c>
      <c r="AR757" s="372" t="s">
        <v>0</v>
      </c>
      <c r="AS757" s="372"/>
      <c r="AT757" s="363"/>
    </row>
    <row r="758" spans="1:46" x14ac:dyDescent="0.3">
      <c r="A758" s="362" t="s">
        <v>1285</v>
      </c>
      <c r="B758" s="363" t="s">
        <v>308</v>
      </c>
      <c r="C758" s="363" t="s">
        <v>295</v>
      </c>
      <c r="D758" s="363" t="s">
        <v>778</v>
      </c>
      <c r="E758" s="363" t="s">
        <v>297</v>
      </c>
      <c r="F758" s="363" t="s">
        <v>452</v>
      </c>
      <c r="G758" s="363" t="s">
        <v>463</v>
      </c>
      <c r="H758" s="363" t="s">
        <v>1243</v>
      </c>
      <c r="I758" s="363" t="s">
        <v>780</v>
      </c>
      <c r="J758" s="363" t="s">
        <v>818</v>
      </c>
      <c r="K758" s="363" t="s">
        <v>782</v>
      </c>
      <c r="L758" s="364">
        <v>0.24</v>
      </c>
      <c r="M758" s="365">
        <v>0.3</v>
      </c>
      <c r="N758" s="364">
        <v>0.22</v>
      </c>
      <c r="O758" s="363" t="s">
        <v>1264</v>
      </c>
      <c r="P758" s="363"/>
      <c r="Q758" s="363" t="s">
        <v>300</v>
      </c>
      <c r="R758" s="363" t="s">
        <v>905</v>
      </c>
      <c r="S758" s="363"/>
      <c r="T758" s="365">
        <v>0.99</v>
      </c>
      <c r="U758" s="366">
        <v>45</v>
      </c>
      <c r="V758" s="367">
        <v>45200</v>
      </c>
      <c r="W758" s="367"/>
      <c r="X758" s="363" t="s">
        <v>3081</v>
      </c>
      <c r="Y758" s="363" t="s">
        <v>816</v>
      </c>
      <c r="Z758" s="363"/>
      <c r="AA758" s="363" t="s">
        <v>780</v>
      </c>
      <c r="AB758" s="363"/>
      <c r="AC758" s="363"/>
      <c r="AD758" s="363" t="s">
        <v>360</v>
      </c>
      <c r="AE758" s="367"/>
      <c r="AF758" s="362"/>
      <c r="AG758" s="364">
        <v>3.9472941276876156E-5</v>
      </c>
      <c r="AH758" s="364">
        <v>4.1222086686935305E-5</v>
      </c>
      <c r="AI758" s="364">
        <v>0.10952969447225901</v>
      </c>
      <c r="AJ758" s="362" t="s">
        <v>0</v>
      </c>
      <c r="AK758" s="368">
        <v>232.20072923751553</v>
      </c>
      <c r="AL758" s="364">
        <v>5.1173705106698641E-5</v>
      </c>
      <c r="AM758" s="369"/>
      <c r="AN758" s="370">
        <v>15</v>
      </c>
      <c r="AO758" s="371" t="s">
        <v>305</v>
      </c>
      <c r="AP758" s="371" t="s">
        <v>0</v>
      </c>
      <c r="AQ758" s="371" t="s">
        <v>386</v>
      </c>
      <c r="AR758" s="372" t="s">
        <v>0</v>
      </c>
      <c r="AS758" s="372"/>
      <c r="AT758" s="363"/>
    </row>
    <row r="759" spans="1:46" x14ac:dyDescent="0.3">
      <c r="A759" s="362" t="s">
        <v>1286</v>
      </c>
      <c r="B759" s="363" t="s">
        <v>308</v>
      </c>
      <c r="C759" s="363" t="s">
        <v>295</v>
      </c>
      <c r="D759" s="363" t="s">
        <v>778</v>
      </c>
      <c r="E759" s="363" t="s">
        <v>297</v>
      </c>
      <c r="F759" s="363" t="s">
        <v>452</v>
      </c>
      <c r="G759" s="363" t="s">
        <v>463</v>
      </c>
      <c r="H759" s="363" t="s">
        <v>1243</v>
      </c>
      <c r="I759" s="363" t="s">
        <v>780</v>
      </c>
      <c r="J759" s="363" t="s">
        <v>883</v>
      </c>
      <c r="K759" s="363" t="s">
        <v>782</v>
      </c>
      <c r="L759" s="364">
        <v>0.27</v>
      </c>
      <c r="M759" s="365">
        <v>0.3</v>
      </c>
      <c r="N759" s="364">
        <v>0.25</v>
      </c>
      <c r="O759" s="363" t="s">
        <v>1266</v>
      </c>
      <c r="P759" s="363"/>
      <c r="Q759" s="363" t="s">
        <v>300</v>
      </c>
      <c r="R759" s="363" t="s">
        <v>905</v>
      </c>
      <c r="S759" s="363"/>
      <c r="T759" s="365">
        <v>1.05</v>
      </c>
      <c r="U759" s="366">
        <v>45</v>
      </c>
      <c r="V759" s="367">
        <v>45200</v>
      </c>
      <c r="W759" s="367"/>
      <c r="X759" s="363" t="s">
        <v>3081</v>
      </c>
      <c r="Y759" s="363" t="s">
        <v>823</v>
      </c>
      <c r="Z759" s="363"/>
      <c r="AA759" s="363" t="s">
        <v>780</v>
      </c>
      <c r="AB759" s="363"/>
      <c r="AC759" s="363"/>
      <c r="AD759" s="363" t="s">
        <v>360</v>
      </c>
      <c r="AE759" s="367"/>
      <c r="AF759" s="362"/>
      <c r="AG759" s="364">
        <v>4.4276451027581007E-5</v>
      </c>
      <c r="AH759" s="364">
        <v>4.6238452048618956E-5</v>
      </c>
      <c r="AI759" s="364">
        <v>0.11489239137993466</v>
      </c>
      <c r="AJ759" s="362" t="s">
        <v>0</v>
      </c>
      <c r="AK759" s="368">
        <v>220.08889746279814</v>
      </c>
      <c r="AL759" s="364">
        <v>5.7401094895959751E-5</v>
      </c>
      <c r="AM759" s="369"/>
      <c r="AN759" s="370">
        <v>15</v>
      </c>
      <c r="AO759" s="371" t="s">
        <v>305</v>
      </c>
      <c r="AP759" s="371" t="s">
        <v>0</v>
      </c>
      <c r="AQ759" s="371" t="s">
        <v>386</v>
      </c>
      <c r="AR759" s="372" t="s">
        <v>0</v>
      </c>
      <c r="AS759" s="372"/>
      <c r="AT759" s="373"/>
    </row>
    <row r="760" spans="1:46" x14ac:dyDescent="0.3">
      <c r="A760" s="362" t="s">
        <v>1287</v>
      </c>
      <c r="B760" s="363" t="s">
        <v>308</v>
      </c>
      <c r="C760" s="363" t="s">
        <v>295</v>
      </c>
      <c r="D760" s="363" t="s">
        <v>778</v>
      </c>
      <c r="E760" s="363" t="s">
        <v>297</v>
      </c>
      <c r="F760" s="363" t="s">
        <v>452</v>
      </c>
      <c r="G760" s="363" t="s">
        <v>463</v>
      </c>
      <c r="H760" s="363" t="s">
        <v>1243</v>
      </c>
      <c r="I760" s="363" t="s">
        <v>780</v>
      </c>
      <c r="J760" s="363" t="s">
        <v>930</v>
      </c>
      <c r="K760" s="363" t="s">
        <v>782</v>
      </c>
      <c r="L760" s="364">
        <v>6.4328269607676555E-2</v>
      </c>
      <c r="M760" s="365">
        <v>0.09</v>
      </c>
      <c r="N760" s="364">
        <v>0.06</v>
      </c>
      <c r="O760" s="363" t="s">
        <v>1268</v>
      </c>
      <c r="P760" s="363"/>
      <c r="Q760" s="363" t="s">
        <v>300</v>
      </c>
      <c r="R760" s="363" t="s">
        <v>905</v>
      </c>
      <c r="S760" s="363"/>
      <c r="T760" s="365">
        <v>0.61</v>
      </c>
      <c r="U760" s="366">
        <v>45</v>
      </c>
      <c r="V760" s="367">
        <v>45200</v>
      </c>
      <c r="W760" s="367"/>
      <c r="X760" s="363" t="s">
        <v>3081</v>
      </c>
      <c r="Y760" s="363" t="s">
        <v>816</v>
      </c>
      <c r="Z760" s="363"/>
      <c r="AA760" s="363" t="s">
        <v>780</v>
      </c>
      <c r="AB760" s="363"/>
      <c r="AC760" s="363"/>
      <c r="AD760" s="363" t="s">
        <v>360</v>
      </c>
      <c r="AE760" s="367"/>
      <c r="AF760" s="362"/>
      <c r="AG760" s="364">
        <v>1.0254746534969866E-5</v>
      </c>
      <c r="AH760" s="364">
        <v>1.0709160172584206E-5</v>
      </c>
      <c r="AI760" s="364">
        <v>4.5960369016382258E-2</v>
      </c>
      <c r="AJ760" s="362" t="s">
        <v>0</v>
      </c>
      <c r="AK760" s="368">
        <v>591.10774125429214</v>
      </c>
      <c r="AL760" s="364">
        <v>1.329450905225316E-5</v>
      </c>
      <c r="AM760" s="369"/>
      <c r="AN760" s="370">
        <v>15</v>
      </c>
      <c r="AO760" s="371" t="s">
        <v>305</v>
      </c>
      <c r="AP760" s="371" t="s">
        <v>0</v>
      </c>
      <c r="AQ760" s="371" t="s">
        <v>386</v>
      </c>
      <c r="AR760" s="372" t="s">
        <v>0</v>
      </c>
      <c r="AS760" s="372"/>
      <c r="AT760" s="363"/>
    </row>
    <row r="761" spans="1:46" x14ac:dyDescent="0.3">
      <c r="A761" s="362" t="s">
        <v>1288</v>
      </c>
      <c r="B761" s="363" t="s">
        <v>308</v>
      </c>
      <c r="C761" s="363" t="s">
        <v>295</v>
      </c>
      <c r="D761" s="363" t="s">
        <v>778</v>
      </c>
      <c r="E761" s="363" t="s">
        <v>297</v>
      </c>
      <c r="F761" s="363" t="s">
        <v>452</v>
      </c>
      <c r="G761" s="363" t="s">
        <v>463</v>
      </c>
      <c r="H761" s="363" t="s">
        <v>1243</v>
      </c>
      <c r="I761" s="363" t="s">
        <v>780</v>
      </c>
      <c r="J761" s="363" t="s">
        <v>932</v>
      </c>
      <c r="K761" s="363" t="s">
        <v>782</v>
      </c>
      <c r="L761" s="364">
        <v>0.13350000000000001</v>
      </c>
      <c r="M761" s="365">
        <v>0.12</v>
      </c>
      <c r="N761" s="364">
        <v>0.11966789999999999</v>
      </c>
      <c r="O761" s="363" t="s">
        <v>1270</v>
      </c>
      <c r="P761" s="363"/>
      <c r="Q761" s="363" t="s">
        <v>300</v>
      </c>
      <c r="R761" s="363" t="s">
        <v>905</v>
      </c>
      <c r="S761" s="363"/>
      <c r="T761" s="365">
        <v>0.89</v>
      </c>
      <c r="U761" s="366">
        <v>45</v>
      </c>
      <c r="V761" s="367">
        <v>45200</v>
      </c>
      <c r="W761" s="367"/>
      <c r="X761" s="363" t="s">
        <v>3081</v>
      </c>
      <c r="Y761" s="363" t="s">
        <v>823</v>
      </c>
      <c r="Z761" s="363"/>
      <c r="AA761" s="363" t="s">
        <v>780</v>
      </c>
      <c r="AB761" s="363"/>
      <c r="AC761" s="363"/>
      <c r="AD761" s="363" t="s">
        <v>360</v>
      </c>
      <c r="AE761" s="367"/>
      <c r="AF761" s="362"/>
      <c r="AG761" s="364">
        <v>1.3626858040324904E-5</v>
      </c>
      <c r="AH761" s="364">
        <v>1.4230698428796921E-5</v>
      </c>
      <c r="AI761" s="364">
        <v>4.2024961864964752E-2</v>
      </c>
      <c r="AJ761" s="362" t="s">
        <v>0</v>
      </c>
      <c r="AK761" s="368">
        <v>649.01707373983811</v>
      </c>
      <c r="AL761" s="364">
        <v>1.766619847239361E-5</v>
      </c>
      <c r="AM761" s="369"/>
      <c r="AN761" s="370">
        <v>15</v>
      </c>
      <c r="AO761" s="371" t="s">
        <v>305</v>
      </c>
      <c r="AP761" s="371" t="s">
        <v>0</v>
      </c>
      <c r="AQ761" s="371" t="s">
        <v>386</v>
      </c>
      <c r="AR761" s="372" t="s">
        <v>0</v>
      </c>
      <c r="AS761" s="372"/>
      <c r="AT761" s="363"/>
    </row>
    <row r="762" spans="1:46" x14ac:dyDescent="0.3">
      <c r="A762" s="362" t="s">
        <v>1289</v>
      </c>
      <c r="B762" s="363" t="s">
        <v>308</v>
      </c>
      <c r="C762" s="363" t="s">
        <v>295</v>
      </c>
      <c r="D762" s="363" t="s">
        <v>778</v>
      </c>
      <c r="E762" s="363" t="s">
        <v>297</v>
      </c>
      <c r="F762" s="363" t="s">
        <v>452</v>
      </c>
      <c r="G762" s="363" t="s">
        <v>463</v>
      </c>
      <c r="H762" s="363" t="s">
        <v>1243</v>
      </c>
      <c r="I762" s="363" t="s">
        <v>832</v>
      </c>
      <c r="J762" s="363" t="s">
        <v>833</v>
      </c>
      <c r="K762" s="363" t="s">
        <v>782</v>
      </c>
      <c r="L762" s="364">
        <v>1.42</v>
      </c>
      <c r="M762" s="365">
        <v>2</v>
      </c>
      <c r="N762" s="364">
        <v>1.31</v>
      </c>
      <c r="O762" s="363" t="s">
        <v>1272</v>
      </c>
      <c r="P762" s="363"/>
      <c r="Q762" s="363" t="s">
        <v>300</v>
      </c>
      <c r="R762" s="363" t="s">
        <v>905</v>
      </c>
      <c r="S762" s="363"/>
      <c r="T762" s="365">
        <v>1.56</v>
      </c>
      <c r="U762" s="366">
        <v>45</v>
      </c>
      <c r="V762" s="367">
        <v>45200</v>
      </c>
      <c r="W762" s="367"/>
      <c r="X762" s="363" t="s">
        <v>3081</v>
      </c>
      <c r="Y762" s="363" t="s">
        <v>835</v>
      </c>
      <c r="Z762" s="363"/>
      <c r="AA762" s="363" t="s">
        <v>832</v>
      </c>
      <c r="AB762" s="363"/>
      <c r="AC762" s="363"/>
      <c r="AD762" s="363" t="s">
        <v>360</v>
      </c>
      <c r="AE762" s="367"/>
      <c r="AF762" s="362"/>
      <c r="AG762" s="364">
        <v>2.3397884355488233E-4</v>
      </c>
      <c r="AH762" s="364">
        <v>2.4434703520759618E-4</v>
      </c>
      <c r="AI762" s="364">
        <v>0.40949598560837319</v>
      </c>
      <c r="AJ762" s="362" t="s">
        <v>0</v>
      </c>
      <c r="AK762" s="368">
        <v>42.118878445865036</v>
      </c>
      <c r="AL762" s="364">
        <v>3.0333600572851713E-4</v>
      </c>
      <c r="AM762" s="369"/>
      <c r="AN762" s="370">
        <v>15</v>
      </c>
      <c r="AO762" s="371" t="s">
        <v>305</v>
      </c>
      <c r="AP762" s="371" t="s">
        <v>0</v>
      </c>
      <c r="AQ762" s="371" t="s">
        <v>386</v>
      </c>
      <c r="AR762" s="372" t="s">
        <v>0</v>
      </c>
      <c r="AS762" s="372"/>
      <c r="AT762" s="363"/>
    </row>
    <row r="763" spans="1:46" x14ac:dyDescent="0.3">
      <c r="A763" s="362" t="s">
        <v>1290</v>
      </c>
      <c r="B763" s="363" t="s">
        <v>308</v>
      </c>
      <c r="C763" s="363" t="s">
        <v>295</v>
      </c>
      <c r="D763" s="363" t="s">
        <v>778</v>
      </c>
      <c r="E763" s="363" t="s">
        <v>297</v>
      </c>
      <c r="F763" s="363" t="s">
        <v>452</v>
      </c>
      <c r="G763" s="363" t="s">
        <v>463</v>
      </c>
      <c r="H763" s="363" t="s">
        <v>1243</v>
      </c>
      <c r="I763" s="363" t="s">
        <v>796</v>
      </c>
      <c r="J763" s="363" t="s">
        <v>809</v>
      </c>
      <c r="K763" s="363" t="s">
        <v>782</v>
      </c>
      <c r="L763" s="364">
        <v>0.61</v>
      </c>
      <c r="M763" s="365">
        <v>0.9</v>
      </c>
      <c r="N763" s="364">
        <v>0.56000000000000005</v>
      </c>
      <c r="O763" s="363" t="s">
        <v>1274</v>
      </c>
      <c r="P763" s="363"/>
      <c r="Q763" s="363" t="s">
        <v>300</v>
      </c>
      <c r="R763" s="363" t="s">
        <v>905</v>
      </c>
      <c r="S763" s="363"/>
      <c r="T763" s="365">
        <v>1.01</v>
      </c>
      <c r="U763" s="366">
        <v>45</v>
      </c>
      <c r="V763" s="367">
        <v>45200</v>
      </c>
      <c r="W763" s="367"/>
      <c r="X763" s="363" t="s">
        <v>3081</v>
      </c>
      <c r="Y763" s="363" t="s">
        <v>812</v>
      </c>
      <c r="Z763" s="363"/>
      <c r="AA763" s="363" t="s">
        <v>796</v>
      </c>
      <c r="AB763" s="363"/>
      <c r="AC763" s="363"/>
      <c r="AD763" s="363" t="s">
        <v>360</v>
      </c>
      <c r="AE763" s="367"/>
      <c r="AF763" s="362"/>
      <c r="AG763" s="364">
        <v>1.0029365660928712E-4</v>
      </c>
      <c r="AH763" s="364">
        <v>1.0473792104566829E-4</v>
      </c>
      <c r="AI763" s="364">
        <v>0.27060999815346687</v>
      </c>
      <c r="AJ763" s="362" t="s">
        <v>0</v>
      </c>
      <c r="AK763" s="368">
        <v>77.740580548022692</v>
      </c>
      <c r="AL763" s="364">
        <v>1.3002319668544164E-4</v>
      </c>
      <c r="AM763" s="369"/>
      <c r="AN763" s="370">
        <v>15</v>
      </c>
      <c r="AO763" s="371" t="s">
        <v>305</v>
      </c>
      <c r="AP763" s="371" t="s">
        <v>0</v>
      </c>
      <c r="AQ763" s="371" t="s">
        <v>386</v>
      </c>
      <c r="AR763" s="372" t="s">
        <v>0</v>
      </c>
      <c r="AS763" s="372"/>
      <c r="AT763" s="373"/>
    </row>
    <row r="764" spans="1:46" x14ac:dyDescent="0.3">
      <c r="A764" s="362" t="s">
        <v>1291</v>
      </c>
      <c r="B764" s="363" t="s">
        <v>308</v>
      </c>
      <c r="C764" s="363" t="s">
        <v>295</v>
      </c>
      <c r="D764" s="363" t="s">
        <v>778</v>
      </c>
      <c r="E764" s="363" t="s">
        <v>297</v>
      </c>
      <c r="F764" s="363" t="s">
        <v>452</v>
      </c>
      <c r="G764" s="363" t="s">
        <v>463</v>
      </c>
      <c r="H764" s="363" t="s">
        <v>1243</v>
      </c>
      <c r="I764" s="363" t="s">
        <v>796</v>
      </c>
      <c r="J764" s="363" t="s">
        <v>936</v>
      </c>
      <c r="K764" s="363" t="s">
        <v>782</v>
      </c>
      <c r="L764" s="364">
        <v>0.66</v>
      </c>
      <c r="M764" s="365">
        <v>1.05</v>
      </c>
      <c r="N764" s="364">
        <v>0.61</v>
      </c>
      <c r="O764" s="363" t="s">
        <v>1276</v>
      </c>
      <c r="P764" s="363"/>
      <c r="Q764" s="363" t="s">
        <v>300</v>
      </c>
      <c r="R764" s="363" t="s">
        <v>905</v>
      </c>
      <c r="S764" s="363"/>
      <c r="T764" s="365">
        <v>1.19</v>
      </c>
      <c r="U764" s="366">
        <v>45</v>
      </c>
      <c r="V764" s="367">
        <v>45200</v>
      </c>
      <c r="W764" s="367"/>
      <c r="X764" s="363" t="s">
        <v>3081</v>
      </c>
      <c r="Y764" s="363" t="s">
        <v>937</v>
      </c>
      <c r="Z764" s="363"/>
      <c r="AA764" s="363" t="s">
        <v>796</v>
      </c>
      <c r="AB764" s="363"/>
      <c r="AC764" s="363"/>
      <c r="AD764" s="363" t="s">
        <v>360</v>
      </c>
      <c r="AE764" s="367"/>
      <c r="AF764" s="362"/>
      <c r="AG764" s="364">
        <v>1.0839091219212176E-4</v>
      </c>
      <c r="AH764" s="364">
        <v>1.1319398641005546E-4</v>
      </c>
      <c r="AI764" s="364">
        <v>0.24946273572670627</v>
      </c>
      <c r="AJ764" s="362" t="s">
        <v>0</v>
      </c>
      <c r="AK764" s="368">
        <v>86.643949261031551</v>
      </c>
      <c r="AL764" s="364">
        <v>1.4052068068246752E-4</v>
      </c>
      <c r="AM764" s="369"/>
      <c r="AN764" s="370">
        <v>15</v>
      </c>
      <c r="AO764" s="371" t="s">
        <v>305</v>
      </c>
      <c r="AP764" s="371" t="s">
        <v>0</v>
      </c>
      <c r="AQ764" s="371" t="s">
        <v>386</v>
      </c>
      <c r="AR764" s="372" t="s">
        <v>0</v>
      </c>
      <c r="AS764" s="372"/>
      <c r="AT764" s="363"/>
    </row>
    <row r="765" spans="1:46" x14ac:dyDescent="0.3">
      <c r="A765" s="362" t="s">
        <v>1292</v>
      </c>
      <c r="B765" s="363" t="s">
        <v>308</v>
      </c>
      <c r="C765" s="363" t="s">
        <v>295</v>
      </c>
      <c r="D765" s="363" t="s">
        <v>778</v>
      </c>
      <c r="E765" s="363" t="s">
        <v>297</v>
      </c>
      <c r="F765" s="363" t="s">
        <v>452</v>
      </c>
      <c r="G765" s="363" t="s">
        <v>463</v>
      </c>
      <c r="H765" s="363" t="s">
        <v>1243</v>
      </c>
      <c r="I765" s="363" t="s">
        <v>796</v>
      </c>
      <c r="J765" s="363" t="s">
        <v>789</v>
      </c>
      <c r="K765" s="363" t="s">
        <v>782</v>
      </c>
      <c r="L765" s="364">
        <v>0.69</v>
      </c>
      <c r="M765" s="365">
        <v>1.05</v>
      </c>
      <c r="N765" s="364">
        <v>0.64</v>
      </c>
      <c r="O765" s="363" t="s">
        <v>1278</v>
      </c>
      <c r="P765" s="363"/>
      <c r="Q765" s="363" t="s">
        <v>300</v>
      </c>
      <c r="R765" s="363" t="s">
        <v>905</v>
      </c>
      <c r="S765" s="363"/>
      <c r="T765" s="365">
        <v>1.41</v>
      </c>
      <c r="U765" s="366">
        <v>45</v>
      </c>
      <c r="V765" s="367">
        <v>45200</v>
      </c>
      <c r="W765" s="367"/>
      <c r="X765" s="363" t="s">
        <v>3081</v>
      </c>
      <c r="Y765" s="363" t="s">
        <v>791</v>
      </c>
      <c r="Z765" s="363"/>
      <c r="AA765" s="363" t="s">
        <v>796</v>
      </c>
      <c r="AB765" s="363"/>
      <c r="AC765" s="363"/>
      <c r="AD765" s="363" t="s">
        <v>360</v>
      </c>
      <c r="AE765" s="367"/>
      <c r="AF765" s="362"/>
      <c r="AG765" s="364">
        <v>1.1343054396165673E-4</v>
      </c>
      <c r="AH765" s="364">
        <v>1.1845693695171431E-4</v>
      </c>
      <c r="AI765" s="364">
        <v>0.22053467932354734</v>
      </c>
      <c r="AJ765" s="362" t="s">
        <v>0</v>
      </c>
      <c r="AK765" s="368">
        <v>101.58862188250721</v>
      </c>
      <c r="AL765" s="364">
        <v>1.4705418494331192E-4</v>
      </c>
      <c r="AM765" s="369"/>
      <c r="AN765" s="370">
        <v>15</v>
      </c>
      <c r="AO765" s="371" t="s">
        <v>305</v>
      </c>
      <c r="AP765" s="371" t="s">
        <v>0</v>
      </c>
      <c r="AQ765" s="371" t="s">
        <v>386</v>
      </c>
      <c r="AR765" s="372" t="s">
        <v>0</v>
      </c>
      <c r="AS765" s="372"/>
      <c r="AT765" s="363"/>
    </row>
    <row r="766" spans="1:46" x14ac:dyDescent="0.3">
      <c r="A766" s="362" t="s">
        <v>1293</v>
      </c>
      <c r="B766" s="363" t="s">
        <v>308</v>
      </c>
      <c r="C766" s="363" t="s">
        <v>295</v>
      </c>
      <c r="D766" s="363" t="s">
        <v>778</v>
      </c>
      <c r="E766" s="363" t="s">
        <v>297</v>
      </c>
      <c r="F766" s="363" t="s">
        <v>452</v>
      </c>
      <c r="G766" s="363" t="s">
        <v>463</v>
      </c>
      <c r="H766" s="363" t="s">
        <v>1243</v>
      </c>
      <c r="I766" s="363" t="s">
        <v>796</v>
      </c>
      <c r="J766" s="363" t="s">
        <v>829</v>
      </c>
      <c r="K766" s="363" t="s">
        <v>782</v>
      </c>
      <c r="L766" s="364">
        <v>0.22</v>
      </c>
      <c r="M766" s="365">
        <v>0.15</v>
      </c>
      <c r="N766" s="364">
        <v>0.2</v>
      </c>
      <c r="O766" s="363" t="s">
        <v>1280</v>
      </c>
      <c r="P766" s="363"/>
      <c r="Q766" s="363" t="s">
        <v>300</v>
      </c>
      <c r="R766" s="363" t="s">
        <v>905</v>
      </c>
      <c r="S766" s="363"/>
      <c r="T766" s="365">
        <v>1.01</v>
      </c>
      <c r="U766" s="366">
        <v>45</v>
      </c>
      <c r="V766" s="367">
        <v>45200</v>
      </c>
      <c r="W766" s="367"/>
      <c r="X766" s="363" t="s">
        <v>3081</v>
      </c>
      <c r="Y766" s="363" t="s">
        <v>791</v>
      </c>
      <c r="Z766" s="363"/>
      <c r="AA766" s="363" t="s">
        <v>796</v>
      </c>
      <c r="AB766" s="363"/>
      <c r="AC766" s="363"/>
      <c r="AD766" s="363" t="s">
        <v>360</v>
      </c>
      <c r="AE766" s="367"/>
      <c r="AF766" s="362"/>
      <c r="AG766" s="364">
        <v>3.640229813636793E-5</v>
      </c>
      <c r="AH766" s="364">
        <v>3.8015375617830745E-5</v>
      </c>
      <c r="AI766" s="364">
        <v>9.8219829294291544E-2</v>
      </c>
      <c r="AJ766" s="362" t="s">
        <v>0</v>
      </c>
      <c r="AK766" s="368">
        <v>262.08042010766712</v>
      </c>
      <c r="AL766" s="364">
        <v>4.7192846790160471E-5</v>
      </c>
      <c r="AM766" s="369"/>
      <c r="AN766" s="370">
        <v>15</v>
      </c>
      <c r="AO766" s="371" t="s">
        <v>305</v>
      </c>
      <c r="AP766" s="371" t="s">
        <v>0</v>
      </c>
      <c r="AQ766" s="371" t="s">
        <v>386</v>
      </c>
      <c r="AR766" s="372" t="s">
        <v>0</v>
      </c>
      <c r="AS766" s="372"/>
      <c r="AT766" s="363"/>
    </row>
    <row r="767" spans="1:46" x14ac:dyDescent="0.3">
      <c r="A767" s="362" t="s">
        <v>1294</v>
      </c>
      <c r="B767" s="363" t="s">
        <v>310</v>
      </c>
      <c r="C767" s="363" t="s">
        <v>295</v>
      </c>
      <c r="D767" s="363" t="s">
        <v>778</v>
      </c>
      <c r="E767" s="363" t="s">
        <v>297</v>
      </c>
      <c r="F767" s="363" t="s">
        <v>452</v>
      </c>
      <c r="G767" s="363" t="s">
        <v>463</v>
      </c>
      <c r="H767" s="363" t="s">
        <v>1243</v>
      </c>
      <c r="I767" s="363" t="s">
        <v>780</v>
      </c>
      <c r="J767" s="363" t="s">
        <v>814</v>
      </c>
      <c r="K767" s="363" t="s">
        <v>782</v>
      </c>
      <c r="L767" s="364">
        <v>1.98</v>
      </c>
      <c r="M767" s="365">
        <v>2.35</v>
      </c>
      <c r="N767" s="364">
        <v>1.84</v>
      </c>
      <c r="O767" s="363" t="s">
        <v>1256</v>
      </c>
      <c r="P767" s="363"/>
      <c r="Q767" s="363" t="s">
        <v>300</v>
      </c>
      <c r="R767" s="363" t="s">
        <v>905</v>
      </c>
      <c r="S767" s="363"/>
      <c r="T767" s="365">
        <v>1.24</v>
      </c>
      <c r="U767" s="366">
        <v>45</v>
      </c>
      <c r="V767" s="367">
        <v>45200</v>
      </c>
      <c r="W767" s="367"/>
      <c r="X767" s="363" t="s">
        <v>3081</v>
      </c>
      <c r="Y767" s="363" t="s">
        <v>816</v>
      </c>
      <c r="Z767" s="363"/>
      <c r="AA767" s="363" t="s">
        <v>780</v>
      </c>
      <c r="AB767" s="363"/>
      <c r="AC767" s="363"/>
      <c r="AD767" s="363" t="s">
        <v>360</v>
      </c>
      <c r="AE767" s="367"/>
      <c r="AF767" s="362"/>
      <c r="AG767" s="364">
        <v>3.2760886242228941E-4</v>
      </c>
      <c r="AH767" s="364">
        <v>3.421260359458226E-4</v>
      </c>
      <c r="AI767" s="364">
        <v>0.72478798478022954</v>
      </c>
      <c r="AJ767" s="362" t="s">
        <v>0</v>
      </c>
      <c r="AK767" s="368">
        <v>11.926172322971356</v>
      </c>
      <c r="AL767" s="364">
        <v>4.2472029632512856E-4</v>
      </c>
      <c r="AM767" s="369"/>
      <c r="AN767" s="370">
        <v>15</v>
      </c>
      <c r="AO767" s="371" t="s">
        <v>305</v>
      </c>
      <c r="AP767" s="371" t="s">
        <v>0</v>
      </c>
      <c r="AQ767" s="371" t="s">
        <v>386</v>
      </c>
      <c r="AR767" s="372" t="s">
        <v>0</v>
      </c>
      <c r="AS767" s="372"/>
      <c r="AT767" s="363"/>
    </row>
    <row r="768" spans="1:46" x14ac:dyDescent="0.3">
      <c r="A768" s="362" t="s">
        <v>1295</v>
      </c>
      <c r="B768" s="363" t="s">
        <v>310</v>
      </c>
      <c r="C768" s="363" t="s">
        <v>295</v>
      </c>
      <c r="D768" s="363" t="s">
        <v>778</v>
      </c>
      <c r="E768" s="363" t="s">
        <v>297</v>
      </c>
      <c r="F768" s="363" t="s">
        <v>452</v>
      </c>
      <c r="G768" s="363" t="s">
        <v>463</v>
      </c>
      <c r="H768" s="363" t="s">
        <v>1243</v>
      </c>
      <c r="I768" s="363" t="s">
        <v>780</v>
      </c>
      <c r="J768" s="363" t="s">
        <v>878</v>
      </c>
      <c r="K768" s="363" t="s">
        <v>782</v>
      </c>
      <c r="L768" s="364">
        <v>2.0099999999999998</v>
      </c>
      <c r="M768" s="365">
        <v>2.35</v>
      </c>
      <c r="N768" s="364">
        <v>1.86</v>
      </c>
      <c r="O768" s="363" t="s">
        <v>1258</v>
      </c>
      <c r="P768" s="363"/>
      <c r="Q768" s="363" t="s">
        <v>300</v>
      </c>
      <c r="R768" s="363" t="s">
        <v>905</v>
      </c>
      <c r="S768" s="363"/>
      <c r="T768" s="365">
        <v>1.49</v>
      </c>
      <c r="U768" s="366">
        <v>45</v>
      </c>
      <c r="V768" s="367">
        <v>45200</v>
      </c>
      <c r="W768" s="367"/>
      <c r="X768" s="363" t="s">
        <v>3081</v>
      </c>
      <c r="Y768" s="363" t="s">
        <v>823</v>
      </c>
      <c r="Z768" s="363"/>
      <c r="AA768" s="363" t="s">
        <v>780</v>
      </c>
      <c r="AB768" s="363"/>
      <c r="AC768" s="363"/>
      <c r="AD768" s="363" t="s">
        <v>360</v>
      </c>
      <c r="AE768" s="367"/>
      <c r="AF768" s="362"/>
      <c r="AG768" s="364">
        <v>3.3199416076528694E-4</v>
      </c>
      <c r="AH768" s="364">
        <v>3.467056578993814E-4</v>
      </c>
      <c r="AI768" s="364">
        <v>0.61070189516746032</v>
      </c>
      <c r="AJ768" s="362" t="s">
        <v>0</v>
      </c>
      <c r="AK768" s="368">
        <v>19.251754846903232</v>
      </c>
      <c r="AL768" s="364">
        <v>4.3040550641969337E-4</v>
      </c>
      <c r="AM768" s="369"/>
      <c r="AN768" s="370">
        <v>15</v>
      </c>
      <c r="AO768" s="371" t="s">
        <v>305</v>
      </c>
      <c r="AP768" s="371" t="s">
        <v>0</v>
      </c>
      <c r="AQ768" s="371" t="s">
        <v>386</v>
      </c>
      <c r="AR768" s="372" t="s">
        <v>0</v>
      </c>
      <c r="AS768" s="372"/>
      <c r="AT768" s="373"/>
    </row>
    <row r="769" spans="1:46" ht="15.6" customHeight="1" x14ac:dyDescent="0.3">
      <c r="A769" s="362" t="s">
        <v>1296</v>
      </c>
      <c r="B769" s="363" t="s">
        <v>310</v>
      </c>
      <c r="C769" s="363" t="s">
        <v>295</v>
      </c>
      <c r="D769" s="363" t="s">
        <v>778</v>
      </c>
      <c r="E769" s="363" t="s">
        <v>297</v>
      </c>
      <c r="F769" s="363" t="s">
        <v>452</v>
      </c>
      <c r="G769" s="363" t="s">
        <v>463</v>
      </c>
      <c r="H769" s="363" t="s">
        <v>1243</v>
      </c>
      <c r="I769" s="363" t="s">
        <v>780</v>
      </c>
      <c r="J769" s="363" t="s">
        <v>924</v>
      </c>
      <c r="K769" s="363" t="s">
        <v>782</v>
      </c>
      <c r="L769" s="364">
        <v>0.67</v>
      </c>
      <c r="M769" s="365">
        <v>1.05</v>
      </c>
      <c r="N769" s="364">
        <v>0.62</v>
      </c>
      <c r="O769" s="363" t="s">
        <v>1260</v>
      </c>
      <c r="P769" s="363"/>
      <c r="Q769" s="363" t="s">
        <v>300</v>
      </c>
      <c r="R769" s="363" t="s">
        <v>905</v>
      </c>
      <c r="S769" s="363"/>
      <c r="T769" s="365">
        <v>0.99</v>
      </c>
      <c r="U769" s="366">
        <v>45</v>
      </c>
      <c r="V769" s="367">
        <v>45200</v>
      </c>
      <c r="W769" s="367"/>
      <c r="X769" s="363" t="s">
        <v>3081</v>
      </c>
      <c r="Y769" s="363" t="s">
        <v>816</v>
      </c>
      <c r="Z769" s="363"/>
      <c r="AA769" s="363" t="s">
        <v>780</v>
      </c>
      <c r="AB769" s="363"/>
      <c r="AC769" s="363"/>
      <c r="AD769" s="363" t="s">
        <v>360</v>
      </c>
      <c r="AE769" s="367"/>
      <c r="AF769" s="362"/>
      <c r="AG769" s="364">
        <v>1.1131188728300723E-4</v>
      </c>
      <c r="AH769" s="364">
        <v>1.1624439726143522E-4</v>
      </c>
      <c r="AI769" s="364">
        <v>0.30886872401324067</v>
      </c>
      <c r="AJ769" s="362" t="s">
        <v>0</v>
      </c>
      <c r="AK769" s="368">
        <v>64.731025183917694</v>
      </c>
      <c r="AL769" s="364">
        <v>1.4430750560834532E-4</v>
      </c>
      <c r="AM769" s="369"/>
      <c r="AN769" s="370">
        <v>15</v>
      </c>
      <c r="AO769" s="371" t="s">
        <v>305</v>
      </c>
      <c r="AP769" s="371" t="s">
        <v>0</v>
      </c>
      <c r="AQ769" s="371" t="s">
        <v>386</v>
      </c>
      <c r="AR769" s="372" t="s">
        <v>0</v>
      </c>
      <c r="AS769" s="372"/>
      <c r="AT769" s="363"/>
    </row>
    <row r="770" spans="1:46" x14ac:dyDescent="0.3">
      <c r="A770" s="362" t="s">
        <v>1297</v>
      </c>
      <c r="B770" s="363" t="s">
        <v>310</v>
      </c>
      <c r="C770" s="363" t="s">
        <v>295</v>
      </c>
      <c r="D770" s="363" t="s">
        <v>778</v>
      </c>
      <c r="E770" s="363" t="s">
        <v>297</v>
      </c>
      <c r="F770" s="363" t="s">
        <v>452</v>
      </c>
      <c r="G770" s="363" t="s">
        <v>463</v>
      </c>
      <c r="H770" s="363" t="s">
        <v>1243</v>
      </c>
      <c r="I770" s="363" t="s">
        <v>780</v>
      </c>
      <c r="J770" s="363" t="s">
        <v>926</v>
      </c>
      <c r="K770" s="363" t="s">
        <v>782</v>
      </c>
      <c r="L770" s="364">
        <v>0.7</v>
      </c>
      <c r="M770" s="365">
        <v>1.05</v>
      </c>
      <c r="N770" s="364">
        <v>0.65</v>
      </c>
      <c r="O770" s="363" t="s">
        <v>1262</v>
      </c>
      <c r="P770" s="363"/>
      <c r="Q770" s="363" t="s">
        <v>300</v>
      </c>
      <c r="R770" s="363" t="s">
        <v>905</v>
      </c>
      <c r="S770" s="363"/>
      <c r="T770" s="365">
        <v>1.24</v>
      </c>
      <c r="U770" s="366">
        <v>45</v>
      </c>
      <c r="V770" s="367">
        <v>45200</v>
      </c>
      <c r="W770" s="367"/>
      <c r="X770" s="363" t="s">
        <v>3081</v>
      </c>
      <c r="Y770" s="363" t="s">
        <v>823</v>
      </c>
      <c r="Z770" s="363"/>
      <c r="AA770" s="363" t="s">
        <v>780</v>
      </c>
      <c r="AB770" s="363"/>
      <c r="AC770" s="363"/>
      <c r="AD770" s="363" t="s">
        <v>360</v>
      </c>
      <c r="AE770" s="367"/>
      <c r="AF770" s="362"/>
      <c r="AG770" s="364">
        <v>1.1603145234273966E-4</v>
      </c>
      <c r="AH770" s="364">
        <v>1.2117309813153966E-4</v>
      </c>
      <c r="AI770" s="364">
        <v>0.25670307540769316</v>
      </c>
      <c r="AJ770" s="362" t="s">
        <v>0</v>
      </c>
      <c r="AK770" s="368">
        <v>83.430496554748061</v>
      </c>
      <c r="AL770" s="364">
        <v>1.5042606740754195E-4</v>
      </c>
      <c r="AM770" s="369"/>
      <c r="AN770" s="370">
        <v>15</v>
      </c>
      <c r="AO770" s="371" t="s">
        <v>305</v>
      </c>
      <c r="AP770" s="371" t="s">
        <v>0</v>
      </c>
      <c r="AQ770" s="371" t="s">
        <v>386</v>
      </c>
      <c r="AR770" s="372" t="s">
        <v>0</v>
      </c>
      <c r="AS770" s="372"/>
      <c r="AT770" s="363"/>
    </row>
    <row r="771" spans="1:46" x14ac:dyDescent="0.3">
      <c r="A771" s="362" t="s">
        <v>1298</v>
      </c>
      <c r="B771" s="363" t="s">
        <v>310</v>
      </c>
      <c r="C771" s="363" t="s">
        <v>295</v>
      </c>
      <c r="D771" s="363" t="s">
        <v>778</v>
      </c>
      <c r="E771" s="363" t="s">
        <v>297</v>
      </c>
      <c r="F771" s="363" t="s">
        <v>452</v>
      </c>
      <c r="G771" s="363" t="s">
        <v>463</v>
      </c>
      <c r="H771" s="363" t="s">
        <v>1243</v>
      </c>
      <c r="I771" s="363" t="s">
        <v>780</v>
      </c>
      <c r="J771" s="363" t="s">
        <v>818</v>
      </c>
      <c r="K771" s="363" t="s">
        <v>782</v>
      </c>
      <c r="L771" s="364">
        <v>0.24</v>
      </c>
      <c r="M771" s="365">
        <v>0.3</v>
      </c>
      <c r="N771" s="364">
        <v>0.22</v>
      </c>
      <c r="O771" s="363" t="s">
        <v>1264</v>
      </c>
      <c r="P771" s="363"/>
      <c r="Q771" s="363" t="s">
        <v>300</v>
      </c>
      <c r="R771" s="363" t="s">
        <v>905</v>
      </c>
      <c r="S771" s="363"/>
      <c r="T771" s="365">
        <v>0.99</v>
      </c>
      <c r="U771" s="366">
        <v>45</v>
      </c>
      <c r="V771" s="367">
        <v>45200</v>
      </c>
      <c r="W771" s="367"/>
      <c r="X771" s="363" t="s">
        <v>3081</v>
      </c>
      <c r="Y771" s="363" t="s">
        <v>816</v>
      </c>
      <c r="Z771" s="363"/>
      <c r="AA771" s="363" t="s">
        <v>780</v>
      </c>
      <c r="AB771" s="363"/>
      <c r="AC771" s="363"/>
      <c r="AD771" s="363" t="s">
        <v>360</v>
      </c>
      <c r="AE771" s="367"/>
      <c r="AF771" s="362"/>
      <c r="AG771" s="364">
        <v>3.9472941276876156E-5</v>
      </c>
      <c r="AH771" s="364">
        <v>4.1222086686935305E-5</v>
      </c>
      <c r="AI771" s="364">
        <v>0.10952969447225901</v>
      </c>
      <c r="AJ771" s="362" t="s">
        <v>0</v>
      </c>
      <c r="AK771" s="368">
        <v>232.20072923751553</v>
      </c>
      <c r="AL771" s="364">
        <v>5.1173705106698641E-5</v>
      </c>
      <c r="AM771" s="369"/>
      <c r="AN771" s="370">
        <v>15</v>
      </c>
      <c r="AO771" s="371" t="s">
        <v>305</v>
      </c>
      <c r="AP771" s="371" t="s">
        <v>0</v>
      </c>
      <c r="AQ771" s="371" t="s">
        <v>386</v>
      </c>
      <c r="AR771" s="372" t="s">
        <v>0</v>
      </c>
      <c r="AS771" s="372"/>
      <c r="AT771" s="363"/>
    </row>
    <row r="772" spans="1:46" x14ac:dyDescent="0.3">
      <c r="A772" s="362" t="s">
        <v>1299</v>
      </c>
      <c r="B772" s="363" t="s">
        <v>310</v>
      </c>
      <c r="C772" s="363" t="s">
        <v>295</v>
      </c>
      <c r="D772" s="363" t="s">
        <v>778</v>
      </c>
      <c r="E772" s="363" t="s">
        <v>297</v>
      </c>
      <c r="F772" s="363" t="s">
        <v>452</v>
      </c>
      <c r="G772" s="363" t="s">
        <v>463</v>
      </c>
      <c r="H772" s="363" t="s">
        <v>1243</v>
      </c>
      <c r="I772" s="363" t="s">
        <v>780</v>
      </c>
      <c r="J772" s="363" t="s">
        <v>883</v>
      </c>
      <c r="K772" s="363" t="s">
        <v>782</v>
      </c>
      <c r="L772" s="364">
        <v>0.28000000000000003</v>
      </c>
      <c r="M772" s="365">
        <v>0.3</v>
      </c>
      <c r="N772" s="364">
        <v>0.25</v>
      </c>
      <c r="O772" s="363" t="s">
        <v>1266</v>
      </c>
      <c r="P772" s="363"/>
      <c r="Q772" s="363" t="s">
        <v>300</v>
      </c>
      <c r="R772" s="363" t="s">
        <v>905</v>
      </c>
      <c r="S772" s="363"/>
      <c r="T772" s="365">
        <v>1.05</v>
      </c>
      <c r="U772" s="366">
        <v>45</v>
      </c>
      <c r="V772" s="367">
        <v>45200</v>
      </c>
      <c r="W772" s="367"/>
      <c r="X772" s="363" t="s">
        <v>3081</v>
      </c>
      <c r="Y772" s="363" t="s">
        <v>823</v>
      </c>
      <c r="Z772" s="363"/>
      <c r="AA772" s="363" t="s">
        <v>780</v>
      </c>
      <c r="AB772" s="363"/>
      <c r="AC772" s="363"/>
      <c r="AD772" s="363" t="s">
        <v>360</v>
      </c>
      <c r="AE772" s="367"/>
      <c r="AF772" s="362"/>
      <c r="AG772" s="364">
        <v>4.4276451027581007E-5</v>
      </c>
      <c r="AH772" s="364">
        <v>4.6238452048618956E-5</v>
      </c>
      <c r="AI772" s="364">
        <v>0.11489239137993466</v>
      </c>
      <c r="AJ772" s="362" t="s">
        <v>0</v>
      </c>
      <c r="AK772" s="368">
        <v>220.08889746279814</v>
      </c>
      <c r="AL772" s="364">
        <v>5.7401094895959751E-5</v>
      </c>
      <c r="AM772" s="369"/>
      <c r="AN772" s="370">
        <v>15</v>
      </c>
      <c r="AO772" s="371" t="s">
        <v>305</v>
      </c>
      <c r="AP772" s="371" t="s">
        <v>0</v>
      </c>
      <c r="AQ772" s="371" t="s">
        <v>386</v>
      </c>
      <c r="AR772" s="372" t="s">
        <v>0</v>
      </c>
      <c r="AS772" s="372"/>
      <c r="AT772" s="363"/>
    </row>
    <row r="773" spans="1:46" x14ac:dyDescent="0.3">
      <c r="A773" s="362" t="s">
        <v>1300</v>
      </c>
      <c r="B773" s="363" t="s">
        <v>310</v>
      </c>
      <c r="C773" s="363" t="s">
        <v>295</v>
      </c>
      <c r="D773" s="363" t="s">
        <v>778</v>
      </c>
      <c r="E773" s="363" t="s">
        <v>297</v>
      </c>
      <c r="F773" s="363" t="s">
        <v>452</v>
      </c>
      <c r="G773" s="363" t="s">
        <v>463</v>
      </c>
      <c r="H773" s="363" t="s">
        <v>1243</v>
      </c>
      <c r="I773" s="363" t="s">
        <v>780</v>
      </c>
      <c r="J773" s="363" t="s">
        <v>930</v>
      </c>
      <c r="K773" s="363" t="s">
        <v>782</v>
      </c>
      <c r="L773" s="364">
        <v>6.4328269607676555E-2</v>
      </c>
      <c r="M773" s="365">
        <v>0.09</v>
      </c>
      <c r="N773" s="364">
        <v>0.06</v>
      </c>
      <c r="O773" s="363" t="s">
        <v>1268</v>
      </c>
      <c r="P773" s="363"/>
      <c r="Q773" s="363" t="s">
        <v>300</v>
      </c>
      <c r="R773" s="363" t="s">
        <v>905</v>
      </c>
      <c r="S773" s="363"/>
      <c r="T773" s="365">
        <v>0.61</v>
      </c>
      <c r="U773" s="366">
        <v>45</v>
      </c>
      <c r="V773" s="367">
        <v>45200</v>
      </c>
      <c r="W773" s="367"/>
      <c r="X773" s="363" t="s">
        <v>3081</v>
      </c>
      <c r="Y773" s="363" t="s">
        <v>816</v>
      </c>
      <c r="Z773" s="363"/>
      <c r="AA773" s="363" t="s">
        <v>780</v>
      </c>
      <c r="AB773" s="363"/>
      <c r="AC773" s="363"/>
      <c r="AD773" s="363" t="s">
        <v>360</v>
      </c>
      <c r="AE773" s="367"/>
      <c r="AF773" s="362"/>
      <c r="AG773" s="364">
        <v>1.0254746534969866E-5</v>
      </c>
      <c r="AH773" s="364">
        <v>1.0709160172584206E-5</v>
      </c>
      <c r="AI773" s="364">
        <v>4.5960369016382258E-2</v>
      </c>
      <c r="AJ773" s="362" t="s">
        <v>0</v>
      </c>
      <c r="AK773" s="368">
        <v>591.10774125429214</v>
      </c>
      <c r="AL773" s="364">
        <v>1.329450905225316E-5</v>
      </c>
      <c r="AM773" s="369"/>
      <c r="AN773" s="370">
        <v>15</v>
      </c>
      <c r="AO773" s="371" t="s">
        <v>305</v>
      </c>
      <c r="AP773" s="371" t="s">
        <v>0</v>
      </c>
      <c r="AQ773" s="371" t="s">
        <v>386</v>
      </c>
      <c r="AR773" s="372" t="s">
        <v>0</v>
      </c>
      <c r="AS773" s="372"/>
      <c r="AT773" s="363"/>
    </row>
    <row r="774" spans="1:46" x14ac:dyDescent="0.3">
      <c r="A774" s="362" t="s">
        <v>1301</v>
      </c>
      <c r="B774" s="363" t="s">
        <v>310</v>
      </c>
      <c r="C774" s="363" t="s">
        <v>295</v>
      </c>
      <c r="D774" s="363" t="s">
        <v>778</v>
      </c>
      <c r="E774" s="363" t="s">
        <v>297</v>
      </c>
      <c r="F774" s="363" t="s">
        <v>452</v>
      </c>
      <c r="G774" s="363" t="s">
        <v>463</v>
      </c>
      <c r="H774" s="363" t="s">
        <v>1243</v>
      </c>
      <c r="I774" s="363" t="s">
        <v>780</v>
      </c>
      <c r="J774" s="363" t="s">
        <v>932</v>
      </c>
      <c r="K774" s="363" t="s">
        <v>782</v>
      </c>
      <c r="L774" s="364">
        <v>0.13350000000000001</v>
      </c>
      <c r="M774" s="365">
        <v>0.12</v>
      </c>
      <c r="N774" s="364">
        <v>0.11966789999999999</v>
      </c>
      <c r="O774" s="363" t="s">
        <v>1270</v>
      </c>
      <c r="P774" s="363"/>
      <c r="Q774" s="363" t="s">
        <v>300</v>
      </c>
      <c r="R774" s="363" t="s">
        <v>905</v>
      </c>
      <c r="S774" s="363"/>
      <c r="T774" s="365">
        <v>0.89</v>
      </c>
      <c r="U774" s="366">
        <v>45</v>
      </c>
      <c r="V774" s="367">
        <v>45200</v>
      </c>
      <c r="W774" s="367"/>
      <c r="X774" s="363" t="s">
        <v>3081</v>
      </c>
      <c r="Y774" s="363" t="s">
        <v>823</v>
      </c>
      <c r="Z774" s="363"/>
      <c r="AA774" s="363" t="s">
        <v>780</v>
      </c>
      <c r="AB774" s="363"/>
      <c r="AC774" s="363"/>
      <c r="AD774" s="363" t="s">
        <v>360</v>
      </c>
      <c r="AE774" s="367"/>
      <c r="AF774" s="362"/>
      <c r="AG774" s="364">
        <v>1.3626858040324904E-5</v>
      </c>
      <c r="AH774" s="364">
        <v>1.4230698428796921E-5</v>
      </c>
      <c r="AI774" s="364">
        <v>4.2024961864964752E-2</v>
      </c>
      <c r="AJ774" s="362" t="s">
        <v>0</v>
      </c>
      <c r="AK774" s="368">
        <v>649.01707373983811</v>
      </c>
      <c r="AL774" s="364">
        <v>1.766619847239361E-5</v>
      </c>
      <c r="AM774" s="369"/>
      <c r="AN774" s="370">
        <v>15</v>
      </c>
      <c r="AO774" s="371" t="s">
        <v>305</v>
      </c>
      <c r="AP774" s="371" t="s">
        <v>0</v>
      </c>
      <c r="AQ774" s="371" t="s">
        <v>386</v>
      </c>
      <c r="AR774" s="372" t="s">
        <v>0</v>
      </c>
      <c r="AS774" s="372"/>
      <c r="AT774" s="363"/>
    </row>
    <row r="775" spans="1:46" x14ac:dyDescent="0.3">
      <c r="A775" s="362" t="s">
        <v>1302</v>
      </c>
      <c r="B775" s="363" t="s">
        <v>310</v>
      </c>
      <c r="C775" s="363" t="s">
        <v>295</v>
      </c>
      <c r="D775" s="363" t="s">
        <v>778</v>
      </c>
      <c r="E775" s="363" t="s">
        <v>297</v>
      </c>
      <c r="F775" s="363" t="s">
        <v>452</v>
      </c>
      <c r="G775" s="363" t="s">
        <v>463</v>
      </c>
      <c r="H775" s="363" t="s">
        <v>1243</v>
      </c>
      <c r="I775" s="363" t="s">
        <v>832</v>
      </c>
      <c r="J775" s="363" t="s">
        <v>833</v>
      </c>
      <c r="K775" s="363" t="s">
        <v>782</v>
      </c>
      <c r="L775" s="364">
        <v>1.42</v>
      </c>
      <c r="M775" s="365">
        <v>2</v>
      </c>
      <c r="N775" s="364">
        <v>1.31</v>
      </c>
      <c r="O775" s="363" t="s">
        <v>1272</v>
      </c>
      <c r="P775" s="363"/>
      <c r="Q775" s="363" t="s">
        <v>300</v>
      </c>
      <c r="R775" s="363" t="s">
        <v>905</v>
      </c>
      <c r="S775" s="363"/>
      <c r="T775" s="365">
        <v>1.56</v>
      </c>
      <c r="U775" s="366">
        <v>45</v>
      </c>
      <c r="V775" s="367">
        <v>45200</v>
      </c>
      <c r="W775" s="367"/>
      <c r="X775" s="363" t="s">
        <v>3081</v>
      </c>
      <c r="Y775" s="363" t="s">
        <v>835</v>
      </c>
      <c r="Z775" s="363"/>
      <c r="AA775" s="363" t="s">
        <v>832</v>
      </c>
      <c r="AB775" s="363"/>
      <c r="AC775" s="363"/>
      <c r="AD775" s="363" t="s">
        <v>360</v>
      </c>
      <c r="AE775" s="367"/>
      <c r="AF775" s="362"/>
      <c r="AG775" s="364">
        <v>2.3397884355488233E-4</v>
      </c>
      <c r="AH775" s="364">
        <v>2.4434703520759618E-4</v>
      </c>
      <c r="AI775" s="364">
        <v>0.40949598560837319</v>
      </c>
      <c r="AJ775" s="362" t="s">
        <v>0</v>
      </c>
      <c r="AK775" s="368">
        <v>42.118878445865036</v>
      </c>
      <c r="AL775" s="364">
        <v>3.0333600572851713E-4</v>
      </c>
      <c r="AM775" s="369"/>
      <c r="AN775" s="370">
        <v>15</v>
      </c>
      <c r="AO775" s="371" t="s">
        <v>305</v>
      </c>
      <c r="AP775" s="371" t="s">
        <v>0</v>
      </c>
      <c r="AQ775" s="371" t="s">
        <v>386</v>
      </c>
      <c r="AR775" s="372" t="s">
        <v>0</v>
      </c>
      <c r="AS775" s="372"/>
      <c r="AT775" s="363"/>
    </row>
    <row r="776" spans="1:46" x14ac:dyDescent="0.3">
      <c r="A776" s="362" t="s">
        <v>1303</v>
      </c>
      <c r="B776" s="363" t="s">
        <v>310</v>
      </c>
      <c r="C776" s="363" t="s">
        <v>295</v>
      </c>
      <c r="D776" s="363" t="s">
        <v>778</v>
      </c>
      <c r="E776" s="363" t="s">
        <v>297</v>
      </c>
      <c r="F776" s="363" t="s">
        <v>452</v>
      </c>
      <c r="G776" s="363" t="s">
        <v>463</v>
      </c>
      <c r="H776" s="363" t="s">
        <v>1243</v>
      </c>
      <c r="I776" s="363" t="s">
        <v>796</v>
      </c>
      <c r="J776" s="363" t="s">
        <v>809</v>
      </c>
      <c r="K776" s="363" t="s">
        <v>782</v>
      </c>
      <c r="L776" s="364">
        <v>0.61</v>
      </c>
      <c r="M776" s="365">
        <v>1.05</v>
      </c>
      <c r="N776" s="364">
        <v>0.56000000000000005</v>
      </c>
      <c r="O776" s="363" t="s">
        <v>1274</v>
      </c>
      <c r="P776" s="363"/>
      <c r="Q776" s="363" t="s">
        <v>300</v>
      </c>
      <c r="R776" s="363" t="s">
        <v>905</v>
      </c>
      <c r="S776" s="363"/>
      <c r="T776" s="365">
        <v>1.01</v>
      </c>
      <c r="U776" s="366">
        <v>45</v>
      </c>
      <c r="V776" s="367">
        <v>45200</v>
      </c>
      <c r="W776" s="367"/>
      <c r="X776" s="363" t="s">
        <v>3081</v>
      </c>
      <c r="Y776" s="363" t="s">
        <v>812</v>
      </c>
      <c r="Z776" s="363"/>
      <c r="AA776" s="363" t="s">
        <v>796</v>
      </c>
      <c r="AB776" s="363"/>
      <c r="AC776" s="363"/>
      <c r="AD776" s="363" t="s">
        <v>360</v>
      </c>
      <c r="AE776" s="367"/>
      <c r="AF776" s="362"/>
      <c r="AG776" s="364">
        <v>1.0029365660928712E-4</v>
      </c>
      <c r="AH776" s="364">
        <v>1.0473792104566829E-4</v>
      </c>
      <c r="AI776" s="364">
        <v>0.27060999815346687</v>
      </c>
      <c r="AJ776" s="362" t="s">
        <v>0</v>
      </c>
      <c r="AK776" s="368">
        <v>77.740580548022692</v>
      </c>
      <c r="AL776" s="364">
        <v>1.3002319668544164E-4</v>
      </c>
      <c r="AM776" s="369"/>
      <c r="AN776" s="370">
        <v>15</v>
      </c>
      <c r="AO776" s="371" t="s">
        <v>305</v>
      </c>
      <c r="AP776" s="371" t="s">
        <v>0</v>
      </c>
      <c r="AQ776" s="371" t="s">
        <v>386</v>
      </c>
      <c r="AR776" s="372" t="s">
        <v>0</v>
      </c>
      <c r="AS776" s="372"/>
      <c r="AT776" s="373"/>
    </row>
    <row r="777" spans="1:46" x14ac:dyDescent="0.3">
      <c r="A777" s="362" t="s">
        <v>1304</v>
      </c>
      <c r="B777" s="363" t="s">
        <v>310</v>
      </c>
      <c r="C777" s="363" t="s">
        <v>295</v>
      </c>
      <c r="D777" s="363" t="s">
        <v>778</v>
      </c>
      <c r="E777" s="363" t="s">
        <v>297</v>
      </c>
      <c r="F777" s="363" t="s">
        <v>452</v>
      </c>
      <c r="G777" s="363" t="s">
        <v>463</v>
      </c>
      <c r="H777" s="363" t="s">
        <v>1243</v>
      </c>
      <c r="I777" s="363" t="s">
        <v>796</v>
      </c>
      <c r="J777" s="363" t="s">
        <v>789</v>
      </c>
      <c r="K777" s="363" t="s">
        <v>782</v>
      </c>
      <c r="L777" s="364">
        <v>0.69</v>
      </c>
      <c r="M777" s="365">
        <v>1.2</v>
      </c>
      <c r="N777" s="364">
        <v>0.64</v>
      </c>
      <c r="O777" s="363" t="s">
        <v>1278</v>
      </c>
      <c r="P777" s="363"/>
      <c r="Q777" s="363" t="s">
        <v>300</v>
      </c>
      <c r="R777" s="363" t="s">
        <v>905</v>
      </c>
      <c r="S777" s="363"/>
      <c r="T777" s="365">
        <v>1.41</v>
      </c>
      <c r="U777" s="366">
        <v>45</v>
      </c>
      <c r="V777" s="367">
        <v>45200</v>
      </c>
      <c r="W777" s="367"/>
      <c r="X777" s="363" t="s">
        <v>3081</v>
      </c>
      <c r="Y777" s="363" t="s">
        <v>791</v>
      </c>
      <c r="Z777" s="363"/>
      <c r="AA777" s="363" t="s">
        <v>796</v>
      </c>
      <c r="AB777" s="363"/>
      <c r="AC777" s="363"/>
      <c r="AD777" s="363" t="s">
        <v>360</v>
      </c>
      <c r="AE777" s="367"/>
      <c r="AF777" s="362"/>
      <c r="AG777" s="364">
        <v>1.1343054396165673E-4</v>
      </c>
      <c r="AH777" s="364">
        <v>1.1845693695171431E-4</v>
      </c>
      <c r="AI777" s="364">
        <v>0.22053467932354734</v>
      </c>
      <c r="AJ777" s="362" t="s">
        <v>0</v>
      </c>
      <c r="AK777" s="368">
        <v>101.58862188250721</v>
      </c>
      <c r="AL777" s="364">
        <v>1.4705418494331192E-4</v>
      </c>
      <c r="AM777" s="369"/>
      <c r="AN777" s="370">
        <v>15</v>
      </c>
      <c r="AO777" s="371" t="s">
        <v>305</v>
      </c>
      <c r="AP777" s="371" t="s">
        <v>0</v>
      </c>
      <c r="AQ777" s="371" t="s">
        <v>386</v>
      </c>
      <c r="AR777" s="372" t="s">
        <v>0</v>
      </c>
      <c r="AS777" s="372"/>
      <c r="AT777" s="363"/>
    </row>
    <row r="778" spans="1:46" x14ac:dyDescent="0.3">
      <c r="A778" s="362" t="s">
        <v>1305</v>
      </c>
      <c r="B778" s="363" t="s">
        <v>310</v>
      </c>
      <c r="C778" s="363" t="s">
        <v>295</v>
      </c>
      <c r="D778" s="363" t="s">
        <v>778</v>
      </c>
      <c r="E778" s="363" t="s">
        <v>297</v>
      </c>
      <c r="F778" s="363" t="s">
        <v>452</v>
      </c>
      <c r="G778" s="363" t="s">
        <v>463</v>
      </c>
      <c r="H778" s="363" t="s">
        <v>1243</v>
      </c>
      <c r="I778" s="363" t="s">
        <v>796</v>
      </c>
      <c r="J778" s="363" t="s">
        <v>829</v>
      </c>
      <c r="K778" s="363" t="s">
        <v>782</v>
      </c>
      <c r="L778" s="364">
        <v>0.22</v>
      </c>
      <c r="M778" s="365">
        <v>0.15</v>
      </c>
      <c r="N778" s="364">
        <v>0.2</v>
      </c>
      <c r="O778" s="363" t="s">
        <v>1280</v>
      </c>
      <c r="P778" s="363"/>
      <c r="Q778" s="363" t="s">
        <v>300</v>
      </c>
      <c r="R778" s="363" t="s">
        <v>905</v>
      </c>
      <c r="S778" s="363"/>
      <c r="T778" s="365">
        <v>1.01</v>
      </c>
      <c r="U778" s="366">
        <v>45</v>
      </c>
      <c r="V778" s="367">
        <v>45931</v>
      </c>
      <c r="W778" s="367"/>
      <c r="X778" s="363" t="s">
        <v>3081</v>
      </c>
      <c r="Y778" s="363" t="s">
        <v>791</v>
      </c>
      <c r="Z778" s="363"/>
      <c r="AA778" s="363" t="s">
        <v>796</v>
      </c>
      <c r="AB778" s="363"/>
      <c r="AC778" s="363"/>
      <c r="AD778" s="363" t="s">
        <v>360</v>
      </c>
      <c r="AE778" s="367"/>
      <c r="AF778" s="362"/>
      <c r="AG778" s="364">
        <v>3.640229813636793E-5</v>
      </c>
      <c r="AH778" s="364">
        <v>3.8015375617830745E-5</v>
      </c>
      <c r="AI778" s="364">
        <v>9.8219829294291544E-2</v>
      </c>
      <c r="AJ778" s="362" t="s">
        <v>0</v>
      </c>
      <c r="AK778" s="368">
        <v>262.08042010766712</v>
      </c>
      <c r="AL778" s="364">
        <v>4.7192846790160471E-5</v>
      </c>
      <c r="AM778" s="369"/>
      <c r="AN778" s="370">
        <v>15</v>
      </c>
      <c r="AO778" s="371" t="s">
        <v>305</v>
      </c>
      <c r="AP778" s="371" t="s">
        <v>0</v>
      </c>
      <c r="AQ778" s="371" t="s">
        <v>386</v>
      </c>
      <c r="AR778" s="372" t="s">
        <v>0</v>
      </c>
      <c r="AS778" s="372"/>
      <c r="AT778" s="363"/>
    </row>
    <row r="779" spans="1:46" x14ac:dyDescent="0.3">
      <c r="A779" s="362" t="s">
        <v>1306</v>
      </c>
      <c r="B779" s="363" t="s">
        <v>294</v>
      </c>
      <c r="C779" s="363" t="s">
        <v>295</v>
      </c>
      <c r="D779" s="363" t="s">
        <v>778</v>
      </c>
      <c r="E779" s="363" t="s">
        <v>297</v>
      </c>
      <c r="F779" s="363" t="s">
        <v>452</v>
      </c>
      <c r="G779" s="363" t="s">
        <v>453</v>
      </c>
      <c r="H779" s="363" t="s">
        <v>1243</v>
      </c>
      <c r="I779" s="363" t="s">
        <v>853</v>
      </c>
      <c r="J779" s="363" t="s">
        <v>854</v>
      </c>
      <c r="K779" s="363" t="s">
        <v>782</v>
      </c>
      <c r="L779" s="364">
        <v>4.2913890946020254</v>
      </c>
      <c r="M779" s="365">
        <v>8</v>
      </c>
      <c r="N779" s="364">
        <v>3.84</v>
      </c>
      <c r="O779" s="363" t="s">
        <v>1307</v>
      </c>
      <c r="P779" s="363"/>
      <c r="Q779" s="363" t="s">
        <v>300</v>
      </c>
      <c r="R779" s="363" t="s">
        <v>905</v>
      </c>
      <c r="S779" s="363"/>
      <c r="T779" s="365">
        <v>22.6</v>
      </c>
      <c r="U779" s="366">
        <v>45</v>
      </c>
      <c r="V779" s="367">
        <v>45931</v>
      </c>
      <c r="W779" s="367"/>
      <c r="X779" s="363" t="s">
        <v>3097</v>
      </c>
      <c r="Y779" s="363" t="s">
        <v>855</v>
      </c>
      <c r="Z779" s="363"/>
      <c r="AA779" s="363" t="s">
        <v>856</v>
      </c>
      <c r="AB779" s="363"/>
      <c r="AC779" s="363"/>
      <c r="AD779" s="363" t="s">
        <v>360</v>
      </c>
      <c r="AE779" s="367"/>
      <c r="AF779" s="362"/>
      <c r="AG779" s="364">
        <v>2.4808996419880894E-3</v>
      </c>
      <c r="AH779" s="364">
        <v>2.5908345513520128E-3</v>
      </c>
      <c r="AI779" s="364">
        <v>0.3089736665022017</v>
      </c>
      <c r="AJ779" s="362" t="s">
        <v>0</v>
      </c>
      <c r="AK779" s="368">
        <v>64.657818384053968</v>
      </c>
      <c r="AL779" s="364">
        <v>3.2163001431257886E-3</v>
      </c>
      <c r="AM779" s="369"/>
      <c r="AN779" s="370">
        <v>15</v>
      </c>
      <c r="AO779" s="371" t="s">
        <v>305</v>
      </c>
      <c r="AP779" s="371" t="s">
        <v>0</v>
      </c>
      <c r="AQ779" s="371" t="s">
        <v>386</v>
      </c>
      <c r="AR779" s="372" t="s">
        <v>0</v>
      </c>
      <c r="AS779" s="372"/>
      <c r="AT779" s="363"/>
    </row>
    <row r="780" spans="1:46" x14ac:dyDescent="0.3">
      <c r="A780" s="362" t="s">
        <v>1308</v>
      </c>
      <c r="B780" s="363" t="s">
        <v>294</v>
      </c>
      <c r="C780" s="363" t="s">
        <v>295</v>
      </c>
      <c r="D780" s="363" t="s">
        <v>778</v>
      </c>
      <c r="E780" s="363" t="s">
        <v>297</v>
      </c>
      <c r="F780" s="363" t="s">
        <v>452</v>
      </c>
      <c r="G780" s="363" t="s">
        <v>453</v>
      </c>
      <c r="H780" s="363" t="s">
        <v>1243</v>
      </c>
      <c r="I780" s="363" t="s">
        <v>853</v>
      </c>
      <c r="J780" s="363" t="s">
        <v>861</v>
      </c>
      <c r="K780" s="363" t="s">
        <v>782</v>
      </c>
      <c r="L780" s="364">
        <v>2.9269752127339195</v>
      </c>
      <c r="M780" s="365">
        <v>8</v>
      </c>
      <c r="N780" s="364">
        <v>2.62</v>
      </c>
      <c r="O780" s="363" t="s">
        <v>1309</v>
      </c>
      <c r="P780" s="363"/>
      <c r="Q780" s="363" t="s">
        <v>300</v>
      </c>
      <c r="R780" s="363" t="s">
        <v>905</v>
      </c>
      <c r="S780" s="363"/>
      <c r="T780" s="365">
        <v>22.6</v>
      </c>
      <c r="U780" s="366">
        <v>45</v>
      </c>
      <c r="V780" s="367">
        <v>45931</v>
      </c>
      <c r="W780" s="367"/>
      <c r="X780" s="363" t="s">
        <v>3097</v>
      </c>
      <c r="Y780" s="363" t="s">
        <v>855</v>
      </c>
      <c r="Z780" s="363"/>
      <c r="AA780" s="363" t="s">
        <v>856</v>
      </c>
      <c r="AB780" s="363"/>
      <c r="AC780" s="363"/>
      <c r="AD780" s="363" t="s">
        <v>360</v>
      </c>
      <c r="AE780" s="367"/>
      <c r="AF780" s="362"/>
      <c r="AG780" s="364">
        <v>1.0847070243250045E-3</v>
      </c>
      <c r="AH780" s="364">
        <v>1.1327731235687536E-3</v>
      </c>
      <c r="AI780" s="364">
        <v>0.13509047311475195</v>
      </c>
      <c r="AJ780" s="362" t="s">
        <v>0</v>
      </c>
      <c r="AK780" s="368">
        <v>183.00639180241191</v>
      </c>
      <c r="AL780" s="364">
        <v>1.4062412273921441E-3</v>
      </c>
      <c r="AM780" s="369"/>
      <c r="AN780" s="370">
        <v>15</v>
      </c>
      <c r="AO780" s="371" t="s">
        <v>305</v>
      </c>
      <c r="AP780" s="371" t="s">
        <v>0</v>
      </c>
      <c r="AQ780" s="371" t="s">
        <v>386</v>
      </c>
      <c r="AR780" s="372" t="s">
        <v>0</v>
      </c>
      <c r="AS780" s="372"/>
      <c r="AT780" s="363"/>
    </row>
    <row r="781" spans="1:46" x14ac:dyDescent="0.3">
      <c r="A781" s="362" t="s">
        <v>1310</v>
      </c>
      <c r="B781" s="363" t="s">
        <v>294</v>
      </c>
      <c r="C781" s="363" t="s">
        <v>295</v>
      </c>
      <c r="D781" s="363" t="s">
        <v>778</v>
      </c>
      <c r="E781" s="363" t="s">
        <v>297</v>
      </c>
      <c r="F781" s="363" t="s">
        <v>452</v>
      </c>
      <c r="G781" s="363" t="s">
        <v>453</v>
      </c>
      <c r="H781" s="363" t="s">
        <v>1243</v>
      </c>
      <c r="I781" s="363" t="s">
        <v>853</v>
      </c>
      <c r="J781" s="363" t="s">
        <v>892</v>
      </c>
      <c r="K781" s="363" t="s">
        <v>782</v>
      </c>
      <c r="L781" s="364">
        <v>4.8094957867530983</v>
      </c>
      <c r="M781" s="365">
        <v>10</v>
      </c>
      <c r="N781" s="364">
        <v>4.3</v>
      </c>
      <c r="O781" s="363" t="s">
        <v>1311</v>
      </c>
      <c r="P781" s="363"/>
      <c r="Q781" s="363" t="s">
        <v>300</v>
      </c>
      <c r="R781" s="363" t="s">
        <v>905</v>
      </c>
      <c r="S781" s="363"/>
      <c r="T781" s="365">
        <v>26.25</v>
      </c>
      <c r="U781" s="366">
        <v>45</v>
      </c>
      <c r="V781" s="367">
        <v>45931</v>
      </c>
      <c r="W781" s="367"/>
      <c r="X781" s="363" t="s">
        <v>3097</v>
      </c>
      <c r="Y781" s="363" t="s">
        <v>894</v>
      </c>
      <c r="Z781" s="363"/>
      <c r="AA781" s="363" t="s">
        <v>856</v>
      </c>
      <c r="AB781" s="363"/>
      <c r="AC781" s="363"/>
      <c r="AD781" s="363" t="s">
        <v>360</v>
      </c>
      <c r="AE781" s="367"/>
      <c r="AF781" s="362"/>
      <c r="AG781" s="364">
        <v>2.6586226133686729E-3</v>
      </c>
      <c r="AH781" s="364">
        <v>2.7764328750523519E-3</v>
      </c>
      <c r="AI781" s="364">
        <v>0.27661953186676663</v>
      </c>
      <c r="AJ781" s="362" t="s">
        <v>0</v>
      </c>
      <c r="AK781" s="368">
        <v>75.411993124132565</v>
      </c>
      <c r="AL781" s="364">
        <v>3.4467046337443813E-3</v>
      </c>
      <c r="AM781" s="369"/>
      <c r="AN781" s="370">
        <v>15</v>
      </c>
      <c r="AO781" s="371" t="s">
        <v>305</v>
      </c>
      <c r="AP781" s="371" t="s">
        <v>0</v>
      </c>
      <c r="AQ781" s="371" t="s">
        <v>386</v>
      </c>
      <c r="AR781" s="372" t="s">
        <v>0</v>
      </c>
      <c r="AS781" s="372"/>
      <c r="AT781" s="363"/>
    </row>
    <row r="782" spans="1:46" x14ac:dyDescent="0.3">
      <c r="A782" s="362" t="s">
        <v>1312</v>
      </c>
      <c r="B782" s="363" t="s">
        <v>294</v>
      </c>
      <c r="C782" s="363" t="s">
        <v>295</v>
      </c>
      <c r="D782" s="363" t="s">
        <v>778</v>
      </c>
      <c r="E782" s="363" t="s">
        <v>297</v>
      </c>
      <c r="F782" s="363" t="s">
        <v>452</v>
      </c>
      <c r="G782" s="363" t="s">
        <v>453</v>
      </c>
      <c r="H782" s="363" t="s">
        <v>1243</v>
      </c>
      <c r="I782" s="363" t="s">
        <v>853</v>
      </c>
      <c r="J782" s="363" t="s">
        <v>896</v>
      </c>
      <c r="K782" s="363" t="s">
        <v>782</v>
      </c>
      <c r="L782" s="364">
        <v>3.4508563730852941</v>
      </c>
      <c r="M782" s="365">
        <v>10</v>
      </c>
      <c r="N782" s="364">
        <v>3.09</v>
      </c>
      <c r="O782" s="363" t="s">
        <v>1313</v>
      </c>
      <c r="P782" s="363"/>
      <c r="Q782" s="363" t="s">
        <v>300</v>
      </c>
      <c r="R782" s="363" t="s">
        <v>905</v>
      </c>
      <c r="S782" s="363"/>
      <c r="T782" s="365">
        <v>26.25</v>
      </c>
      <c r="U782" s="366">
        <v>45</v>
      </c>
      <c r="V782" s="367">
        <v>45931</v>
      </c>
      <c r="W782" s="367"/>
      <c r="X782" s="363" t="s">
        <v>3097</v>
      </c>
      <c r="Y782" s="363" t="s">
        <v>894</v>
      </c>
      <c r="Z782" s="363"/>
      <c r="AA782" s="363" t="s">
        <v>856</v>
      </c>
      <c r="AB782" s="363"/>
      <c r="AC782" s="363"/>
      <c r="AD782" s="363" t="s">
        <v>360</v>
      </c>
      <c r="AE782" s="367"/>
      <c r="AF782" s="362"/>
      <c r="AG782" s="364">
        <v>1.2659932241963485E-3</v>
      </c>
      <c r="AH782" s="364">
        <v>1.3220925713855144E-3</v>
      </c>
      <c r="AI782" s="364">
        <v>0.13172176120926202</v>
      </c>
      <c r="AJ782" s="362" t="s">
        <v>0</v>
      </c>
      <c r="AK782" s="368">
        <v>188.38454574138066</v>
      </c>
      <c r="AL782" s="364">
        <v>1.64126517625518E-3</v>
      </c>
      <c r="AM782" s="369"/>
      <c r="AN782" s="370">
        <v>15</v>
      </c>
      <c r="AO782" s="371" t="s">
        <v>305</v>
      </c>
      <c r="AP782" s="371" t="s">
        <v>0</v>
      </c>
      <c r="AQ782" s="371" t="s">
        <v>386</v>
      </c>
      <c r="AR782" s="372" t="s">
        <v>0</v>
      </c>
      <c r="AS782" s="372"/>
      <c r="AT782" s="363"/>
    </row>
    <row r="783" spans="1:46" x14ac:dyDescent="0.3">
      <c r="A783" s="362" t="s">
        <v>1314</v>
      </c>
      <c r="B783" s="363" t="s">
        <v>294</v>
      </c>
      <c r="C783" s="363" t="s">
        <v>295</v>
      </c>
      <c r="D783" s="363" t="s">
        <v>778</v>
      </c>
      <c r="E783" s="363" t="s">
        <v>297</v>
      </c>
      <c r="F783" s="363" t="s">
        <v>452</v>
      </c>
      <c r="G783" s="363" t="s">
        <v>873</v>
      </c>
      <c r="H783" s="363" t="s">
        <v>1243</v>
      </c>
      <c r="I783" s="363" t="s">
        <v>874</v>
      </c>
      <c r="J783" s="363"/>
      <c r="K783" s="363" t="s">
        <v>782</v>
      </c>
      <c r="L783" s="364">
        <v>0.29033919464296487</v>
      </c>
      <c r="M783" s="365">
        <v>0.2</v>
      </c>
      <c r="N783" s="364">
        <v>0.14000000000000001</v>
      </c>
      <c r="O783" s="363" t="s">
        <v>1315</v>
      </c>
      <c r="P783" s="363"/>
      <c r="Q783" s="363" t="s">
        <v>300</v>
      </c>
      <c r="R783" s="363" t="s">
        <v>905</v>
      </c>
      <c r="S783" s="363"/>
      <c r="T783" s="365">
        <v>0.64</v>
      </c>
      <c r="U783" s="366">
        <v>15</v>
      </c>
      <c r="V783" s="367">
        <v>45200</v>
      </c>
      <c r="W783" s="367"/>
      <c r="X783" s="363" t="s">
        <v>3102</v>
      </c>
      <c r="Y783" s="363"/>
      <c r="Z783" s="363"/>
      <c r="AA783" s="363"/>
      <c r="AB783" s="363"/>
      <c r="AC783" s="363"/>
      <c r="AD783" s="363" t="s">
        <v>360</v>
      </c>
      <c r="AE783" s="367"/>
      <c r="AF783" s="362"/>
      <c r="AG783" s="364">
        <v>4.6283770236462038E-5</v>
      </c>
      <c r="AH783" s="364">
        <v>4.8334720625526809E-5</v>
      </c>
      <c r="AI783" s="364">
        <v>0.16689235555341511</v>
      </c>
      <c r="AJ783" s="362" t="s">
        <v>0</v>
      </c>
      <c r="AK783" s="368">
        <v>142.93418409919767</v>
      </c>
      <c r="AL783" s="364">
        <v>1.8001030067863827E-4</v>
      </c>
      <c r="AM783" s="369"/>
      <c r="AN783" s="370">
        <v>12</v>
      </c>
      <c r="AO783" s="371" t="s">
        <v>305</v>
      </c>
      <c r="AP783" s="371" t="s">
        <v>0</v>
      </c>
      <c r="AQ783" s="371" t="s">
        <v>386</v>
      </c>
      <c r="AR783" s="372" t="s">
        <v>0</v>
      </c>
      <c r="AS783" s="372"/>
      <c r="AT783" s="363"/>
    </row>
    <row r="784" spans="1:46" x14ac:dyDescent="0.3">
      <c r="A784" s="362" t="s">
        <v>1316</v>
      </c>
      <c r="B784" s="363" t="s">
        <v>308</v>
      </c>
      <c r="C784" s="363" t="s">
        <v>295</v>
      </c>
      <c r="D784" s="363" t="s">
        <v>778</v>
      </c>
      <c r="E784" s="363" t="s">
        <v>297</v>
      </c>
      <c r="F784" s="363" t="s">
        <v>452</v>
      </c>
      <c r="G784" s="363" t="s">
        <v>453</v>
      </c>
      <c r="H784" s="363" t="s">
        <v>1243</v>
      </c>
      <c r="I784" s="363" t="s">
        <v>853</v>
      </c>
      <c r="J784" s="363" t="s">
        <v>854</v>
      </c>
      <c r="K784" s="363" t="s">
        <v>782</v>
      </c>
      <c r="L784" s="364">
        <v>7.2198522218785222</v>
      </c>
      <c r="M784" s="365">
        <v>8</v>
      </c>
      <c r="N784" s="364">
        <v>6.46</v>
      </c>
      <c r="O784" s="363" t="s">
        <v>1307</v>
      </c>
      <c r="P784" s="363"/>
      <c r="Q784" s="363" t="s">
        <v>300</v>
      </c>
      <c r="R784" s="363" t="s">
        <v>905</v>
      </c>
      <c r="S784" s="363"/>
      <c r="T784" s="365">
        <v>22.6</v>
      </c>
      <c r="U784" s="366">
        <v>45</v>
      </c>
      <c r="V784" s="367">
        <v>45931</v>
      </c>
      <c r="W784" s="367"/>
      <c r="X784" s="363" t="s">
        <v>3097</v>
      </c>
      <c r="Y784" s="363" t="s">
        <v>855</v>
      </c>
      <c r="Z784" s="363"/>
      <c r="AA784" s="363" t="s">
        <v>856</v>
      </c>
      <c r="AB784" s="363"/>
      <c r="AC784" s="363"/>
      <c r="AD784" s="363" t="s">
        <v>360</v>
      </c>
      <c r="AE784" s="367"/>
      <c r="AF784" s="362"/>
      <c r="AG784" s="364">
        <v>2.9987114492862942E-3</v>
      </c>
      <c r="AH784" s="364">
        <v>3.1315919035402482E-3</v>
      </c>
      <c r="AI784" s="364">
        <v>0.37346245514616672</v>
      </c>
      <c r="AJ784" s="362" t="s">
        <v>0</v>
      </c>
      <c r="AK784" s="368">
        <v>48.780856075339194</v>
      </c>
      <c r="AL784" s="364">
        <v>3.8876042788266725E-3</v>
      </c>
      <c r="AM784" s="369"/>
      <c r="AN784" s="370">
        <v>15</v>
      </c>
      <c r="AO784" s="371" t="s">
        <v>305</v>
      </c>
      <c r="AP784" s="371" t="s">
        <v>0</v>
      </c>
      <c r="AQ784" s="371" t="s">
        <v>386</v>
      </c>
      <c r="AR784" s="372" t="s">
        <v>0</v>
      </c>
      <c r="AS784" s="372"/>
      <c r="AT784" s="373"/>
    </row>
    <row r="785" spans="1:46" x14ac:dyDescent="0.3">
      <c r="A785" s="362" t="s">
        <v>1317</v>
      </c>
      <c r="B785" s="363" t="s">
        <v>308</v>
      </c>
      <c r="C785" s="363" t="s">
        <v>295</v>
      </c>
      <c r="D785" s="363" t="s">
        <v>778</v>
      </c>
      <c r="E785" s="363" t="s">
        <v>297</v>
      </c>
      <c r="F785" s="363" t="s">
        <v>452</v>
      </c>
      <c r="G785" s="363" t="s">
        <v>453</v>
      </c>
      <c r="H785" s="363" t="s">
        <v>1243</v>
      </c>
      <c r="I785" s="363" t="s">
        <v>853</v>
      </c>
      <c r="J785" s="363" t="s">
        <v>861</v>
      </c>
      <c r="K785" s="363" t="s">
        <v>782</v>
      </c>
      <c r="L785" s="364">
        <v>4.1259699157464533</v>
      </c>
      <c r="M785" s="365">
        <v>8</v>
      </c>
      <c r="N785" s="364">
        <v>3.69</v>
      </c>
      <c r="O785" s="363" t="s">
        <v>1309</v>
      </c>
      <c r="P785" s="363"/>
      <c r="Q785" s="363" t="s">
        <v>300</v>
      </c>
      <c r="R785" s="363" t="s">
        <v>905</v>
      </c>
      <c r="S785" s="363"/>
      <c r="T785" s="365">
        <v>22.6</v>
      </c>
      <c r="U785" s="366">
        <v>45</v>
      </c>
      <c r="V785" s="367">
        <v>45931</v>
      </c>
      <c r="W785" s="367"/>
      <c r="X785" s="363" t="s">
        <v>3097</v>
      </c>
      <c r="Y785" s="363" t="s">
        <v>855</v>
      </c>
      <c r="Z785" s="363"/>
      <c r="AA785" s="363" t="s">
        <v>856</v>
      </c>
      <c r="AB785" s="363"/>
      <c r="AC785" s="363"/>
      <c r="AD785" s="363" t="s">
        <v>360</v>
      </c>
      <c r="AE785" s="367"/>
      <c r="AF785" s="362"/>
      <c r="AG785" s="364">
        <v>1.5109834057211642E-3</v>
      </c>
      <c r="AH785" s="364">
        <v>1.5779388846720319E-3</v>
      </c>
      <c r="AI785" s="364">
        <v>0.18817935034064284</v>
      </c>
      <c r="AJ785" s="362" t="s">
        <v>0</v>
      </c>
      <c r="AK785" s="368">
        <v>123.67856202502402</v>
      </c>
      <c r="AL785" s="364">
        <v>1.9588765550335807E-3</v>
      </c>
      <c r="AM785" s="369"/>
      <c r="AN785" s="370">
        <v>15</v>
      </c>
      <c r="AO785" s="371" t="s">
        <v>305</v>
      </c>
      <c r="AP785" s="371" t="s">
        <v>0</v>
      </c>
      <c r="AQ785" s="371" t="s">
        <v>386</v>
      </c>
      <c r="AR785" s="372" t="s">
        <v>0</v>
      </c>
      <c r="AS785" s="372"/>
      <c r="AT785" s="363"/>
    </row>
    <row r="786" spans="1:46" x14ac:dyDescent="0.3">
      <c r="A786" s="362" t="s">
        <v>1318</v>
      </c>
      <c r="B786" s="363" t="s">
        <v>308</v>
      </c>
      <c r="C786" s="363" t="s">
        <v>295</v>
      </c>
      <c r="D786" s="363" t="s">
        <v>778</v>
      </c>
      <c r="E786" s="363" t="s">
        <v>297</v>
      </c>
      <c r="F786" s="363" t="s">
        <v>452</v>
      </c>
      <c r="G786" s="363" t="s">
        <v>453</v>
      </c>
      <c r="H786" s="363" t="s">
        <v>1243</v>
      </c>
      <c r="I786" s="363" t="s">
        <v>853</v>
      </c>
      <c r="J786" s="363" t="s">
        <v>892</v>
      </c>
      <c r="K786" s="363" t="s">
        <v>782</v>
      </c>
      <c r="L786" s="364">
        <v>7.9660664031617179</v>
      </c>
      <c r="M786" s="365">
        <v>10</v>
      </c>
      <c r="N786" s="364">
        <v>7.13</v>
      </c>
      <c r="O786" s="363" t="s">
        <v>1311</v>
      </c>
      <c r="P786" s="363"/>
      <c r="Q786" s="363" t="s">
        <v>300</v>
      </c>
      <c r="R786" s="363" t="s">
        <v>905</v>
      </c>
      <c r="S786" s="363"/>
      <c r="T786" s="365">
        <v>26.25</v>
      </c>
      <c r="U786" s="366">
        <v>45</v>
      </c>
      <c r="V786" s="367">
        <v>45931</v>
      </c>
      <c r="W786" s="367"/>
      <c r="X786" s="363" t="s">
        <v>3097</v>
      </c>
      <c r="Y786" s="363" t="s">
        <v>894</v>
      </c>
      <c r="Z786" s="363"/>
      <c r="AA786" s="363" t="s">
        <v>856</v>
      </c>
      <c r="AB786" s="363"/>
      <c r="AC786" s="363"/>
      <c r="AD786" s="363" t="s">
        <v>360</v>
      </c>
      <c r="AE786" s="367"/>
      <c r="AF786" s="362"/>
      <c r="AG786" s="364">
        <v>3.2266252953093984E-3</v>
      </c>
      <c r="AH786" s="364">
        <v>3.3696051859054264E-3</v>
      </c>
      <c r="AI786" s="364">
        <v>0.33571804219592838</v>
      </c>
      <c r="AJ786" s="362" t="s">
        <v>0</v>
      </c>
      <c r="AK786" s="368">
        <v>57.333150711085167</v>
      </c>
      <c r="AL786" s="364">
        <v>4.1830774705584545E-3</v>
      </c>
      <c r="AM786" s="369"/>
      <c r="AN786" s="370">
        <v>15</v>
      </c>
      <c r="AO786" s="371" t="s">
        <v>305</v>
      </c>
      <c r="AP786" s="371" t="s">
        <v>0</v>
      </c>
      <c r="AQ786" s="371" t="s">
        <v>386</v>
      </c>
      <c r="AR786" s="372" t="s">
        <v>0</v>
      </c>
      <c r="AS786" s="372"/>
      <c r="AT786" s="363"/>
    </row>
    <row r="787" spans="1:46" x14ac:dyDescent="0.3">
      <c r="A787" s="362" t="s">
        <v>1319</v>
      </c>
      <c r="B787" s="363" t="s">
        <v>308</v>
      </c>
      <c r="C787" s="363" t="s">
        <v>295</v>
      </c>
      <c r="D787" s="363" t="s">
        <v>778</v>
      </c>
      <c r="E787" s="363" t="s">
        <v>297</v>
      </c>
      <c r="F787" s="363" t="s">
        <v>452</v>
      </c>
      <c r="G787" s="363" t="s">
        <v>453</v>
      </c>
      <c r="H787" s="363" t="s">
        <v>1243</v>
      </c>
      <c r="I787" s="363" t="s">
        <v>853</v>
      </c>
      <c r="J787" s="363" t="s">
        <v>896</v>
      </c>
      <c r="K787" s="363" t="s">
        <v>782</v>
      </c>
      <c r="L787" s="364">
        <v>4.9444600043573441</v>
      </c>
      <c r="M787" s="365">
        <v>10</v>
      </c>
      <c r="N787" s="364">
        <v>4.42</v>
      </c>
      <c r="O787" s="363" t="s">
        <v>1313</v>
      </c>
      <c r="P787" s="363"/>
      <c r="Q787" s="363" t="s">
        <v>300</v>
      </c>
      <c r="R787" s="363" t="s">
        <v>905</v>
      </c>
      <c r="S787" s="363"/>
      <c r="T787" s="365">
        <v>26.25</v>
      </c>
      <c r="U787" s="366">
        <v>45</v>
      </c>
      <c r="V787" s="367">
        <v>45931</v>
      </c>
      <c r="W787" s="367"/>
      <c r="X787" s="363" t="s">
        <v>3097</v>
      </c>
      <c r="Y787" s="363" t="s">
        <v>894</v>
      </c>
      <c r="Z787" s="363"/>
      <c r="AA787" s="363" t="s">
        <v>856</v>
      </c>
      <c r="AB787" s="363"/>
      <c r="AC787" s="363"/>
      <c r="AD787" s="363" t="s">
        <v>360</v>
      </c>
      <c r="AE787" s="367"/>
      <c r="AF787" s="362"/>
      <c r="AG787" s="364">
        <v>1.7662156158262431E-3</v>
      </c>
      <c r="AH787" s="364">
        <v>1.8444810766118337E-3</v>
      </c>
      <c r="AI787" s="364">
        <v>0.18376799112777198</v>
      </c>
      <c r="AJ787" s="362" t="s">
        <v>0</v>
      </c>
      <c r="AK787" s="368">
        <v>127.30251204756195</v>
      </c>
      <c r="AL787" s="364">
        <v>2.2897659549907037E-3</v>
      </c>
      <c r="AM787" s="369"/>
      <c r="AN787" s="370">
        <v>15</v>
      </c>
      <c r="AO787" s="371" t="s">
        <v>305</v>
      </c>
      <c r="AP787" s="371" t="s">
        <v>0</v>
      </c>
      <c r="AQ787" s="371" t="s">
        <v>386</v>
      </c>
      <c r="AR787" s="372" t="s">
        <v>0</v>
      </c>
      <c r="AS787" s="372"/>
      <c r="AT787" s="363"/>
    </row>
    <row r="788" spans="1:46" x14ac:dyDescent="0.3">
      <c r="A788" s="362" t="s">
        <v>1320</v>
      </c>
      <c r="B788" s="363" t="s">
        <v>308</v>
      </c>
      <c r="C788" s="363" t="s">
        <v>295</v>
      </c>
      <c r="D788" s="363" t="s">
        <v>778</v>
      </c>
      <c r="E788" s="363" t="s">
        <v>297</v>
      </c>
      <c r="F788" s="363" t="s">
        <v>452</v>
      </c>
      <c r="G788" s="363" t="s">
        <v>873</v>
      </c>
      <c r="H788" s="363" t="s">
        <v>1243</v>
      </c>
      <c r="I788" s="363" t="s">
        <v>874</v>
      </c>
      <c r="J788" s="363"/>
      <c r="K788" s="363" t="s">
        <v>782</v>
      </c>
      <c r="L788" s="364">
        <v>0.30327144531799105</v>
      </c>
      <c r="M788" s="365">
        <v>0.2</v>
      </c>
      <c r="N788" s="364">
        <v>0.16</v>
      </c>
      <c r="O788" s="363" t="s">
        <v>1315</v>
      </c>
      <c r="P788" s="363"/>
      <c r="Q788" s="363" t="s">
        <v>300</v>
      </c>
      <c r="R788" s="363" t="s">
        <v>905</v>
      </c>
      <c r="S788" s="363"/>
      <c r="T788" s="365">
        <v>0.64</v>
      </c>
      <c r="U788" s="366">
        <v>15</v>
      </c>
      <c r="V788" s="367">
        <v>45200</v>
      </c>
      <c r="W788" s="367"/>
      <c r="X788" s="363" t="s">
        <v>3102</v>
      </c>
      <c r="Y788" s="363"/>
      <c r="Z788" s="363"/>
      <c r="AA788" s="363"/>
      <c r="AB788" s="363"/>
      <c r="AC788" s="363"/>
      <c r="AD788" s="363" t="s">
        <v>360</v>
      </c>
      <c r="AE788" s="367"/>
      <c r="AF788" s="362"/>
      <c r="AG788" s="364">
        <v>4.8345335915251268E-5</v>
      </c>
      <c r="AH788" s="364">
        <v>5.048763947000228E-5</v>
      </c>
      <c r="AI788" s="364">
        <v>0.17432605316498448</v>
      </c>
      <c r="AJ788" s="362" t="s">
        <v>0</v>
      </c>
      <c r="AK788" s="368">
        <v>135.67550231134621</v>
      </c>
      <c r="AL788" s="364">
        <v>1.8802829609715466E-4</v>
      </c>
      <c r="AM788" s="369"/>
      <c r="AN788" s="370">
        <v>12</v>
      </c>
      <c r="AO788" s="371" t="s">
        <v>305</v>
      </c>
      <c r="AP788" s="371" t="s">
        <v>0</v>
      </c>
      <c r="AQ788" s="371" t="s">
        <v>386</v>
      </c>
      <c r="AR788" s="372" t="s">
        <v>0</v>
      </c>
      <c r="AS788" s="372"/>
      <c r="AT788" s="363"/>
    </row>
    <row r="789" spans="1:46" x14ac:dyDescent="0.3">
      <c r="A789" s="362" t="s">
        <v>1321</v>
      </c>
      <c r="B789" s="363" t="s">
        <v>310</v>
      </c>
      <c r="C789" s="363" t="s">
        <v>295</v>
      </c>
      <c r="D789" s="363" t="s">
        <v>778</v>
      </c>
      <c r="E789" s="363" t="s">
        <v>297</v>
      </c>
      <c r="F789" s="363" t="s">
        <v>452</v>
      </c>
      <c r="G789" s="363" t="s">
        <v>453</v>
      </c>
      <c r="H789" s="363" t="s">
        <v>1243</v>
      </c>
      <c r="I789" s="363" t="s">
        <v>853</v>
      </c>
      <c r="J789" s="363" t="s">
        <v>854</v>
      </c>
      <c r="K789" s="363" t="s">
        <v>782</v>
      </c>
      <c r="L789" s="364">
        <v>7.2198522218785222</v>
      </c>
      <c r="M789" s="365">
        <v>8</v>
      </c>
      <c r="N789" s="364">
        <v>6.46</v>
      </c>
      <c r="O789" s="363" t="s">
        <v>1307</v>
      </c>
      <c r="P789" s="363"/>
      <c r="Q789" s="363" t="s">
        <v>300</v>
      </c>
      <c r="R789" s="363" t="s">
        <v>905</v>
      </c>
      <c r="S789" s="363"/>
      <c r="T789" s="365">
        <v>22.6</v>
      </c>
      <c r="U789" s="366">
        <v>45</v>
      </c>
      <c r="V789" s="367">
        <v>45931</v>
      </c>
      <c r="W789" s="367"/>
      <c r="X789" s="363" t="s">
        <v>3097</v>
      </c>
      <c r="Y789" s="363" t="s">
        <v>855</v>
      </c>
      <c r="Z789" s="363"/>
      <c r="AA789" s="363" t="s">
        <v>856</v>
      </c>
      <c r="AB789" s="363"/>
      <c r="AC789" s="363"/>
      <c r="AD789" s="363" t="s">
        <v>360</v>
      </c>
      <c r="AE789" s="367"/>
      <c r="AF789" s="362"/>
      <c r="AG789" s="364">
        <v>2.9987114492862942E-3</v>
      </c>
      <c r="AH789" s="364">
        <v>3.1315919035402482E-3</v>
      </c>
      <c r="AI789" s="364">
        <v>0.37346245514616672</v>
      </c>
      <c r="AJ789" s="362" t="s">
        <v>0</v>
      </c>
      <c r="AK789" s="368">
        <v>48.780856075339194</v>
      </c>
      <c r="AL789" s="364">
        <v>3.8876042788266725E-3</v>
      </c>
      <c r="AM789" s="369"/>
      <c r="AN789" s="370">
        <v>15</v>
      </c>
      <c r="AO789" s="371" t="s">
        <v>305</v>
      </c>
      <c r="AP789" s="371" t="s">
        <v>0</v>
      </c>
      <c r="AQ789" s="371" t="s">
        <v>386</v>
      </c>
      <c r="AR789" s="372" t="s">
        <v>0</v>
      </c>
      <c r="AS789" s="372"/>
      <c r="AT789" s="363"/>
    </row>
    <row r="790" spans="1:46" x14ac:dyDescent="0.3">
      <c r="A790" s="362" t="s">
        <v>1322</v>
      </c>
      <c r="B790" s="363" t="s">
        <v>310</v>
      </c>
      <c r="C790" s="363" t="s">
        <v>295</v>
      </c>
      <c r="D790" s="363" t="s">
        <v>778</v>
      </c>
      <c r="E790" s="363" t="s">
        <v>297</v>
      </c>
      <c r="F790" s="363" t="s">
        <v>452</v>
      </c>
      <c r="G790" s="363" t="s">
        <v>453</v>
      </c>
      <c r="H790" s="363" t="s">
        <v>1243</v>
      </c>
      <c r="I790" s="363" t="s">
        <v>853</v>
      </c>
      <c r="J790" s="363" t="s">
        <v>861</v>
      </c>
      <c r="K790" s="363" t="s">
        <v>782</v>
      </c>
      <c r="L790" s="364">
        <v>4.1259699157464533</v>
      </c>
      <c r="M790" s="365">
        <v>8</v>
      </c>
      <c r="N790" s="364">
        <v>3.69</v>
      </c>
      <c r="O790" s="363" t="s">
        <v>1309</v>
      </c>
      <c r="P790" s="363"/>
      <c r="Q790" s="363" t="s">
        <v>300</v>
      </c>
      <c r="R790" s="363" t="s">
        <v>905</v>
      </c>
      <c r="S790" s="363"/>
      <c r="T790" s="365">
        <v>22.6</v>
      </c>
      <c r="U790" s="366">
        <v>45</v>
      </c>
      <c r="V790" s="367">
        <v>45931</v>
      </c>
      <c r="W790" s="367"/>
      <c r="X790" s="363" t="s">
        <v>3097</v>
      </c>
      <c r="Y790" s="363" t="s">
        <v>855</v>
      </c>
      <c r="Z790" s="363"/>
      <c r="AA790" s="363" t="s">
        <v>856</v>
      </c>
      <c r="AB790" s="363"/>
      <c r="AC790" s="363"/>
      <c r="AD790" s="363" t="s">
        <v>360</v>
      </c>
      <c r="AE790" s="367"/>
      <c r="AF790" s="362"/>
      <c r="AG790" s="364">
        <v>1.5109834057211642E-3</v>
      </c>
      <c r="AH790" s="364">
        <v>1.5779388846720319E-3</v>
      </c>
      <c r="AI790" s="364">
        <v>0.18817935034064284</v>
      </c>
      <c r="AJ790" s="362" t="s">
        <v>0</v>
      </c>
      <c r="AK790" s="368">
        <v>123.67856202502402</v>
      </c>
      <c r="AL790" s="364">
        <v>1.9588765550335807E-3</v>
      </c>
      <c r="AM790" s="369"/>
      <c r="AN790" s="370">
        <v>15</v>
      </c>
      <c r="AO790" s="371" t="s">
        <v>305</v>
      </c>
      <c r="AP790" s="371" t="s">
        <v>0</v>
      </c>
      <c r="AQ790" s="371" t="s">
        <v>386</v>
      </c>
      <c r="AR790" s="372" t="s">
        <v>0</v>
      </c>
      <c r="AS790" s="372"/>
      <c r="AT790" s="363"/>
    </row>
    <row r="791" spans="1:46" x14ac:dyDescent="0.3">
      <c r="A791" s="362" t="s">
        <v>1323</v>
      </c>
      <c r="B791" s="363" t="s">
        <v>310</v>
      </c>
      <c r="C791" s="363" t="s">
        <v>295</v>
      </c>
      <c r="D791" s="363" t="s">
        <v>778</v>
      </c>
      <c r="E791" s="363" t="s">
        <v>297</v>
      </c>
      <c r="F791" s="363" t="s">
        <v>452</v>
      </c>
      <c r="G791" s="363" t="s">
        <v>453</v>
      </c>
      <c r="H791" s="363" t="s">
        <v>1243</v>
      </c>
      <c r="I791" s="363" t="s">
        <v>853</v>
      </c>
      <c r="J791" s="363" t="s">
        <v>892</v>
      </c>
      <c r="K791" s="363" t="s">
        <v>782</v>
      </c>
      <c r="L791" s="364">
        <v>7.9660664031617179</v>
      </c>
      <c r="M791" s="365">
        <v>10</v>
      </c>
      <c r="N791" s="364">
        <v>7.13</v>
      </c>
      <c r="O791" s="363" t="s">
        <v>1311</v>
      </c>
      <c r="P791" s="363"/>
      <c r="Q791" s="363" t="s">
        <v>300</v>
      </c>
      <c r="R791" s="363" t="s">
        <v>905</v>
      </c>
      <c r="S791" s="363"/>
      <c r="T791" s="365">
        <v>21.8</v>
      </c>
      <c r="U791" s="366">
        <v>45</v>
      </c>
      <c r="V791" s="367">
        <v>45931</v>
      </c>
      <c r="W791" s="367"/>
      <c r="X791" s="363" t="s">
        <v>3097</v>
      </c>
      <c r="Y791" s="363" t="s">
        <v>894</v>
      </c>
      <c r="Z791" s="363"/>
      <c r="AA791" s="363" t="s">
        <v>856</v>
      </c>
      <c r="AB791" s="363"/>
      <c r="AC791" s="363"/>
      <c r="AD791" s="363" t="s">
        <v>360</v>
      </c>
      <c r="AE791" s="367"/>
      <c r="AF791" s="362"/>
      <c r="AG791" s="364">
        <v>3.2266252953093984E-3</v>
      </c>
      <c r="AH791" s="364">
        <v>3.3696051859054264E-3</v>
      </c>
      <c r="AI791" s="364">
        <v>0.33571804219592838</v>
      </c>
      <c r="AJ791" s="362" t="s">
        <v>0</v>
      </c>
      <c r="AK791" s="368">
        <v>57.333150711085167</v>
      </c>
      <c r="AL791" s="364">
        <v>4.1830774705584545E-3</v>
      </c>
      <c r="AM791" s="369"/>
      <c r="AN791" s="370">
        <v>15</v>
      </c>
      <c r="AO791" s="371" t="s">
        <v>305</v>
      </c>
      <c r="AP791" s="371" t="s">
        <v>0</v>
      </c>
      <c r="AQ791" s="371" t="s">
        <v>386</v>
      </c>
      <c r="AR791" s="372" t="s">
        <v>0</v>
      </c>
      <c r="AS791" s="372"/>
      <c r="AT791" s="363"/>
    </row>
    <row r="792" spans="1:46" x14ac:dyDescent="0.3">
      <c r="A792" s="362" t="s">
        <v>1324</v>
      </c>
      <c r="B792" s="363" t="s">
        <v>310</v>
      </c>
      <c r="C792" s="363" t="s">
        <v>295</v>
      </c>
      <c r="D792" s="363" t="s">
        <v>778</v>
      </c>
      <c r="E792" s="363" t="s">
        <v>297</v>
      </c>
      <c r="F792" s="363" t="s">
        <v>452</v>
      </c>
      <c r="G792" s="363" t="s">
        <v>453</v>
      </c>
      <c r="H792" s="363" t="s">
        <v>1243</v>
      </c>
      <c r="I792" s="363" t="s">
        <v>853</v>
      </c>
      <c r="J792" s="363" t="s">
        <v>896</v>
      </c>
      <c r="K792" s="363" t="s">
        <v>782</v>
      </c>
      <c r="L792" s="364">
        <v>4.9444600043573441</v>
      </c>
      <c r="M792" s="365">
        <v>10</v>
      </c>
      <c r="N792" s="364">
        <v>4.42</v>
      </c>
      <c r="O792" s="363" t="s">
        <v>1313</v>
      </c>
      <c r="P792" s="363"/>
      <c r="Q792" s="363" t="s">
        <v>300</v>
      </c>
      <c r="R792" s="363" t="s">
        <v>905</v>
      </c>
      <c r="S792" s="363"/>
      <c r="T792" s="365">
        <v>26.25</v>
      </c>
      <c r="U792" s="366">
        <v>45</v>
      </c>
      <c r="V792" s="367">
        <v>45931</v>
      </c>
      <c r="W792" s="367"/>
      <c r="X792" s="363" t="s">
        <v>3097</v>
      </c>
      <c r="Y792" s="363" t="s">
        <v>894</v>
      </c>
      <c r="Z792" s="363"/>
      <c r="AA792" s="363" t="s">
        <v>856</v>
      </c>
      <c r="AB792" s="363"/>
      <c r="AC792" s="363"/>
      <c r="AD792" s="363" t="s">
        <v>360</v>
      </c>
      <c r="AE792" s="367"/>
      <c r="AF792" s="362"/>
      <c r="AG792" s="364">
        <v>1.7662156158262431E-3</v>
      </c>
      <c r="AH792" s="364">
        <v>1.8444810766118337E-3</v>
      </c>
      <c r="AI792" s="364">
        <v>0.18376799112777198</v>
      </c>
      <c r="AJ792" s="362" t="s">
        <v>0</v>
      </c>
      <c r="AK792" s="368">
        <v>127.30251204756195</v>
      </c>
      <c r="AL792" s="364">
        <v>2.2897659549907037E-3</v>
      </c>
      <c r="AM792" s="369"/>
      <c r="AN792" s="370">
        <v>15</v>
      </c>
      <c r="AO792" s="371" t="s">
        <v>305</v>
      </c>
      <c r="AP792" s="371" t="s">
        <v>0</v>
      </c>
      <c r="AQ792" s="371" t="s">
        <v>386</v>
      </c>
      <c r="AR792" s="372" t="s">
        <v>0</v>
      </c>
      <c r="AS792" s="372"/>
      <c r="AT792" s="373"/>
    </row>
    <row r="793" spans="1:46" x14ac:dyDescent="0.3">
      <c r="A793" s="362" t="s">
        <v>1325</v>
      </c>
      <c r="B793" s="363" t="s">
        <v>310</v>
      </c>
      <c r="C793" s="363" t="s">
        <v>295</v>
      </c>
      <c r="D793" s="363" t="s">
        <v>778</v>
      </c>
      <c r="E793" s="363" t="s">
        <v>297</v>
      </c>
      <c r="F793" s="363" t="s">
        <v>452</v>
      </c>
      <c r="G793" s="363" t="s">
        <v>873</v>
      </c>
      <c r="H793" s="363" t="s">
        <v>1243</v>
      </c>
      <c r="I793" s="363" t="s">
        <v>874</v>
      </c>
      <c r="J793" s="363"/>
      <c r="K793" s="363" t="s">
        <v>782</v>
      </c>
      <c r="L793" s="364">
        <v>0.30327144531799105</v>
      </c>
      <c r="M793" s="365">
        <v>0.2</v>
      </c>
      <c r="N793" s="364">
        <v>0.16</v>
      </c>
      <c r="O793" s="363" t="s">
        <v>1315</v>
      </c>
      <c r="P793" s="363"/>
      <c r="Q793" s="363" t="s">
        <v>300</v>
      </c>
      <c r="R793" s="363" t="s">
        <v>905</v>
      </c>
      <c r="S793" s="363"/>
      <c r="T793" s="365">
        <v>0.64</v>
      </c>
      <c r="U793" s="366">
        <v>15</v>
      </c>
      <c r="V793" s="367">
        <v>45200</v>
      </c>
      <c r="W793" s="367"/>
      <c r="X793" s="363" t="s">
        <v>3102</v>
      </c>
      <c r="Y793" s="363"/>
      <c r="Z793" s="363"/>
      <c r="AA793" s="363"/>
      <c r="AB793" s="363"/>
      <c r="AC793" s="363"/>
      <c r="AD793" s="363" t="s">
        <v>360</v>
      </c>
      <c r="AE793" s="367"/>
      <c r="AF793" s="362"/>
      <c r="AG793" s="364">
        <v>4.8345335915251268E-5</v>
      </c>
      <c r="AH793" s="364">
        <v>5.048763947000228E-5</v>
      </c>
      <c r="AI793" s="364">
        <v>0.17432605316498448</v>
      </c>
      <c r="AJ793" s="362" t="s">
        <v>0</v>
      </c>
      <c r="AK793" s="368">
        <v>135.67550231134621</v>
      </c>
      <c r="AL793" s="364">
        <v>1.8802829609715466E-4</v>
      </c>
      <c r="AM793" s="369"/>
      <c r="AN793" s="370">
        <v>12</v>
      </c>
      <c r="AO793" s="371" t="s">
        <v>305</v>
      </c>
      <c r="AP793" s="371" t="s">
        <v>0</v>
      </c>
      <c r="AQ793" s="371" t="s">
        <v>386</v>
      </c>
      <c r="AR793" s="372" t="s">
        <v>0</v>
      </c>
      <c r="AS793" s="372"/>
      <c r="AT793" s="363"/>
    </row>
    <row r="794" spans="1:46" x14ac:dyDescent="0.3">
      <c r="A794" s="362" t="s">
        <v>1326</v>
      </c>
      <c r="B794" s="363" t="s">
        <v>294</v>
      </c>
      <c r="C794" s="363" t="s">
        <v>295</v>
      </c>
      <c r="D794" s="363" t="s">
        <v>778</v>
      </c>
      <c r="E794" s="363" t="s">
        <v>297</v>
      </c>
      <c r="F794" s="363" t="s">
        <v>452</v>
      </c>
      <c r="G794" s="363" t="s">
        <v>453</v>
      </c>
      <c r="H794" s="363" t="s">
        <v>1166</v>
      </c>
      <c r="I794" s="363" t="s">
        <v>853</v>
      </c>
      <c r="J794" s="363" t="s">
        <v>892</v>
      </c>
      <c r="K794" s="363" t="s">
        <v>782</v>
      </c>
      <c r="L794" s="364">
        <v>29.55</v>
      </c>
      <c r="M794" s="365">
        <v>20</v>
      </c>
      <c r="N794" s="364">
        <v>26.5</v>
      </c>
      <c r="O794" s="363" t="s">
        <v>1327</v>
      </c>
      <c r="P794" s="363"/>
      <c r="Q794" s="363" t="s">
        <v>300</v>
      </c>
      <c r="R794" s="363" t="s">
        <v>811</v>
      </c>
      <c r="S794" s="363"/>
      <c r="T794" s="365">
        <v>36.941673729043309</v>
      </c>
      <c r="U794" s="366">
        <v>45</v>
      </c>
      <c r="V794" s="367">
        <v>45931</v>
      </c>
      <c r="W794" s="367"/>
      <c r="X794" s="363" t="s">
        <v>3097</v>
      </c>
      <c r="Y794" s="363" t="s">
        <v>894</v>
      </c>
      <c r="Z794" s="363"/>
      <c r="AA794" s="363" t="s">
        <v>856</v>
      </c>
      <c r="AB794" s="363"/>
      <c r="AC794" s="363"/>
      <c r="AD794" s="363" t="s">
        <v>304</v>
      </c>
      <c r="AE794" s="367">
        <v>44669</v>
      </c>
      <c r="AF794" s="362" t="s">
        <v>3088</v>
      </c>
      <c r="AG794" s="364">
        <v>0</v>
      </c>
      <c r="AH794" s="364">
        <v>4.0580674395631717E-3</v>
      </c>
      <c r="AI794" s="364">
        <v>0.67911447240938116</v>
      </c>
      <c r="AJ794" s="362" t="s">
        <v>0</v>
      </c>
      <c r="AK794" s="368">
        <v>52.394389914060881</v>
      </c>
      <c r="AL794" s="364">
        <v>6.0000000000000001E-3</v>
      </c>
      <c r="AM794" s="369"/>
      <c r="AN794" s="370">
        <v>15</v>
      </c>
      <c r="AO794" s="371" t="s">
        <v>305</v>
      </c>
      <c r="AP794" s="371" t="s">
        <v>0</v>
      </c>
      <c r="AQ794" s="371" t="s">
        <v>386</v>
      </c>
      <c r="AR794" s="372" t="s">
        <v>0</v>
      </c>
      <c r="AS794" s="372"/>
      <c r="AT794" s="363"/>
    </row>
    <row r="795" spans="1:46" x14ac:dyDescent="0.3">
      <c r="A795" s="362" t="s">
        <v>1328</v>
      </c>
      <c r="B795" s="363" t="s">
        <v>294</v>
      </c>
      <c r="C795" s="363" t="s">
        <v>295</v>
      </c>
      <c r="D795" s="363" t="s">
        <v>778</v>
      </c>
      <c r="E795" s="363" t="s">
        <v>297</v>
      </c>
      <c r="F795" s="363" t="s">
        <v>452</v>
      </c>
      <c r="G795" s="363" t="s">
        <v>453</v>
      </c>
      <c r="H795" s="363" t="s">
        <v>1166</v>
      </c>
      <c r="I795" s="363" t="s">
        <v>853</v>
      </c>
      <c r="J795" s="363" t="s">
        <v>896</v>
      </c>
      <c r="K795" s="363" t="s">
        <v>782</v>
      </c>
      <c r="L795" s="364">
        <v>17.27</v>
      </c>
      <c r="M795" s="365">
        <v>20</v>
      </c>
      <c r="N795" s="364">
        <v>15.48</v>
      </c>
      <c r="O795" s="363" t="s">
        <v>1329</v>
      </c>
      <c r="P795" s="363"/>
      <c r="Q795" s="363" t="s">
        <v>300</v>
      </c>
      <c r="R795" s="363" t="s">
        <v>811</v>
      </c>
      <c r="S795" s="363"/>
      <c r="T795" s="365">
        <v>36.941673729043309</v>
      </c>
      <c r="U795" s="366">
        <v>45</v>
      </c>
      <c r="V795" s="367">
        <v>45931</v>
      </c>
      <c r="W795" s="367"/>
      <c r="X795" s="363" t="s">
        <v>3097</v>
      </c>
      <c r="Y795" s="363" t="s">
        <v>894</v>
      </c>
      <c r="Z795" s="363"/>
      <c r="AA795" s="363" t="s">
        <v>856</v>
      </c>
      <c r="AB795" s="363"/>
      <c r="AC795" s="363"/>
      <c r="AD795" s="363" t="s">
        <v>304</v>
      </c>
      <c r="AE795" s="367">
        <v>45146</v>
      </c>
      <c r="AF795" s="362" t="s">
        <v>3088</v>
      </c>
      <c r="AG795" s="364">
        <v>2.474566480055227E-3</v>
      </c>
      <c r="AH795" s="364">
        <v>2.3710708351264835E-3</v>
      </c>
      <c r="AI795" s="364">
        <v>0.39679688502552951</v>
      </c>
      <c r="AJ795" s="362" t="s">
        <v>0</v>
      </c>
      <c r="AK795" s="368">
        <v>106.74231363288696</v>
      </c>
      <c r="AL795" s="364">
        <v>3.5555000000000001E-3</v>
      </c>
      <c r="AM795" s="369"/>
      <c r="AN795" s="370">
        <v>15</v>
      </c>
      <c r="AO795" s="371" t="s">
        <v>305</v>
      </c>
      <c r="AP795" s="371" t="s">
        <v>0</v>
      </c>
      <c r="AQ795" s="371" t="s">
        <v>386</v>
      </c>
      <c r="AR795" s="372" t="s">
        <v>0</v>
      </c>
      <c r="AS795" s="372"/>
      <c r="AT795" s="363"/>
    </row>
    <row r="796" spans="1:46" x14ac:dyDescent="0.3">
      <c r="A796" s="362" t="s">
        <v>1330</v>
      </c>
      <c r="B796" s="363" t="s">
        <v>308</v>
      </c>
      <c r="C796" s="363" t="s">
        <v>295</v>
      </c>
      <c r="D796" s="363" t="s">
        <v>778</v>
      </c>
      <c r="E796" s="363" t="s">
        <v>297</v>
      </c>
      <c r="F796" s="363" t="s">
        <v>452</v>
      </c>
      <c r="G796" s="363" t="s">
        <v>453</v>
      </c>
      <c r="H796" s="363" t="s">
        <v>1166</v>
      </c>
      <c r="I796" s="363" t="s">
        <v>853</v>
      </c>
      <c r="J796" s="363" t="s">
        <v>892</v>
      </c>
      <c r="K796" s="363" t="s">
        <v>782</v>
      </c>
      <c r="L796" s="364">
        <v>39.11</v>
      </c>
      <c r="M796" s="365">
        <v>20</v>
      </c>
      <c r="N796" s="364">
        <v>35.07</v>
      </c>
      <c r="O796" s="363" t="s">
        <v>1327</v>
      </c>
      <c r="P796" s="363"/>
      <c r="Q796" s="363" t="s">
        <v>300</v>
      </c>
      <c r="R796" s="363" t="s">
        <v>811</v>
      </c>
      <c r="S796" s="363"/>
      <c r="T796" s="365">
        <v>36.941673729043309</v>
      </c>
      <c r="U796" s="366">
        <v>45</v>
      </c>
      <c r="V796" s="367">
        <v>45931</v>
      </c>
      <c r="W796" s="367"/>
      <c r="X796" s="363" t="s">
        <v>3097</v>
      </c>
      <c r="Y796" s="363" t="s">
        <v>894</v>
      </c>
      <c r="Z796" s="363"/>
      <c r="AA796" s="363" t="s">
        <v>856</v>
      </c>
      <c r="AB796" s="363"/>
      <c r="AC796" s="363"/>
      <c r="AD796" s="363" t="s">
        <v>304</v>
      </c>
      <c r="AE796" s="367">
        <v>45146</v>
      </c>
      <c r="AF796" s="362" t="s">
        <v>3088</v>
      </c>
      <c r="AG796" s="364">
        <v>0</v>
      </c>
      <c r="AH796" s="364">
        <v>5.3713871707207371E-3</v>
      </c>
      <c r="AI796" s="364">
        <v>0.89889752175809001</v>
      </c>
      <c r="AJ796" s="362" t="s">
        <v>0</v>
      </c>
      <c r="AK796" s="368">
        <v>33.717812647851879</v>
      </c>
      <c r="AL796" s="364">
        <v>8.0000000000000002E-3</v>
      </c>
      <c r="AM796" s="369"/>
      <c r="AN796" s="370">
        <v>15</v>
      </c>
      <c r="AO796" s="371" t="s">
        <v>305</v>
      </c>
      <c r="AP796" s="371" t="s">
        <v>0</v>
      </c>
      <c r="AQ796" s="371" t="s">
        <v>386</v>
      </c>
      <c r="AR796" s="372" t="s">
        <v>0</v>
      </c>
      <c r="AS796" s="372"/>
      <c r="AT796" s="363"/>
    </row>
    <row r="797" spans="1:46" x14ac:dyDescent="0.3">
      <c r="A797" s="362" t="s">
        <v>1331</v>
      </c>
      <c r="B797" s="363" t="s">
        <v>308</v>
      </c>
      <c r="C797" s="363" t="s">
        <v>295</v>
      </c>
      <c r="D797" s="363" t="s">
        <v>778</v>
      </c>
      <c r="E797" s="363" t="s">
        <v>297</v>
      </c>
      <c r="F797" s="363" t="s">
        <v>452</v>
      </c>
      <c r="G797" s="363" t="s">
        <v>453</v>
      </c>
      <c r="H797" s="363" t="s">
        <v>1166</v>
      </c>
      <c r="I797" s="363" t="s">
        <v>853</v>
      </c>
      <c r="J797" s="363" t="s">
        <v>896</v>
      </c>
      <c r="K797" s="363" t="s">
        <v>782</v>
      </c>
      <c r="L797" s="364">
        <v>23.22</v>
      </c>
      <c r="M797" s="365">
        <v>20</v>
      </c>
      <c r="N797" s="364">
        <v>20.82</v>
      </c>
      <c r="O797" s="363" t="s">
        <v>1329</v>
      </c>
      <c r="P797" s="363"/>
      <c r="Q797" s="363" t="s">
        <v>300</v>
      </c>
      <c r="R797" s="363" t="s">
        <v>811</v>
      </c>
      <c r="S797" s="363"/>
      <c r="T797" s="365">
        <v>36.941673729043309</v>
      </c>
      <c r="U797" s="366">
        <v>45</v>
      </c>
      <c r="V797" s="367">
        <v>45931</v>
      </c>
      <c r="W797" s="367"/>
      <c r="X797" s="363" t="s">
        <v>3097</v>
      </c>
      <c r="Y797" s="363" t="s">
        <v>894</v>
      </c>
      <c r="Z797" s="363"/>
      <c r="AA797" s="363" t="s">
        <v>856</v>
      </c>
      <c r="AB797" s="363"/>
      <c r="AC797" s="363"/>
      <c r="AD797" s="363" t="s">
        <v>304</v>
      </c>
      <c r="AE797" s="367">
        <v>45146</v>
      </c>
      <c r="AF797" s="362" t="s">
        <v>3088</v>
      </c>
      <c r="AG797" s="364">
        <v>3.327243054728837E-3</v>
      </c>
      <c r="AH797" s="364">
        <v>3.1880852795955704E-3</v>
      </c>
      <c r="AI797" s="364">
        <v>0.53352362544317855</v>
      </c>
      <c r="AJ797" s="362" t="s">
        <v>0</v>
      </c>
      <c r="AK797" s="368">
        <v>73.238996090373945</v>
      </c>
      <c r="AL797" s="364">
        <v>4.8887999999999996E-3</v>
      </c>
      <c r="AM797" s="369"/>
      <c r="AN797" s="370">
        <v>15</v>
      </c>
      <c r="AO797" s="371" t="s">
        <v>305</v>
      </c>
      <c r="AP797" s="371" t="s">
        <v>0</v>
      </c>
      <c r="AQ797" s="371" t="s">
        <v>386</v>
      </c>
      <c r="AR797" s="372" t="s">
        <v>0</v>
      </c>
      <c r="AS797" s="372"/>
      <c r="AT797" s="363"/>
    </row>
    <row r="798" spans="1:46" x14ac:dyDescent="0.3">
      <c r="A798" s="362" t="s">
        <v>1332</v>
      </c>
      <c r="B798" s="363" t="s">
        <v>310</v>
      </c>
      <c r="C798" s="363" t="s">
        <v>295</v>
      </c>
      <c r="D798" s="363" t="s">
        <v>778</v>
      </c>
      <c r="E798" s="363" t="s">
        <v>297</v>
      </c>
      <c r="F798" s="363" t="s">
        <v>452</v>
      </c>
      <c r="G798" s="363" t="s">
        <v>453</v>
      </c>
      <c r="H798" s="363" t="s">
        <v>1166</v>
      </c>
      <c r="I798" s="363" t="s">
        <v>853</v>
      </c>
      <c r="J798" s="363" t="s">
        <v>892</v>
      </c>
      <c r="K798" s="363" t="s">
        <v>782</v>
      </c>
      <c r="L798" s="364">
        <v>47.03</v>
      </c>
      <c r="M798" s="365">
        <v>20</v>
      </c>
      <c r="N798" s="364">
        <v>42.16</v>
      </c>
      <c r="O798" s="363" t="s">
        <v>1327</v>
      </c>
      <c r="P798" s="363"/>
      <c r="Q798" s="363" t="s">
        <v>300</v>
      </c>
      <c r="R798" s="363" t="s">
        <v>811</v>
      </c>
      <c r="S798" s="363"/>
      <c r="T798" s="365">
        <v>36.941673729043309</v>
      </c>
      <c r="U798" s="366">
        <v>45</v>
      </c>
      <c r="V798" s="367">
        <v>45931</v>
      </c>
      <c r="W798" s="367"/>
      <c r="X798" s="363" t="s">
        <v>3097</v>
      </c>
      <c r="Y798" s="363" t="s">
        <v>894</v>
      </c>
      <c r="Z798" s="363"/>
      <c r="AA798" s="363" t="s">
        <v>856</v>
      </c>
      <c r="AB798" s="363"/>
      <c r="AC798" s="363"/>
      <c r="AD798" s="363" t="s">
        <v>304</v>
      </c>
      <c r="AE798" s="367">
        <v>44669</v>
      </c>
      <c r="AF798" s="362" t="s">
        <v>3088</v>
      </c>
      <c r="AG798" s="364">
        <v>6.7397991140458148E-3</v>
      </c>
      <c r="AH798" s="364">
        <v>6.457915454172276E-3</v>
      </c>
      <c r="AI798" s="364">
        <v>1.0807271963416871</v>
      </c>
      <c r="AJ798" s="362" t="s">
        <v>181</v>
      </c>
      <c r="AK798" s="368">
        <v>24.008359714177935</v>
      </c>
      <c r="AL798" s="364">
        <v>8.7999999999999995E-2</v>
      </c>
      <c r="AM798" s="369"/>
      <c r="AN798" s="370">
        <v>15</v>
      </c>
      <c r="AO798" s="371" t="s">
        <v>305</v>
      </c>
      <c r="AP798" s="371" t="s">
        <v>0</v>
      </c>
      <c r="AQ798" s="371" t="s">
        <v>386</v>
      </c>
      <c r="AR798" s="372" t="s">
        <v>0</v>
      </c>
      <c r="AS798" s="372"/>
      <c r="AT798" s="363"/>
    </row>
    <row r="799" spans="1:46" x14ac:dyDescent="0.3">
      <c r="A799" s="362" t="s">
        <v>1333</v>
      </c>
      <c r="B799" s="363" t="s">
        <v>310</v>
      </c>
      <c r="C799" s="363" t="s">
        <v>295</v>
      </c>
      <c r="D799" s="363" t="s">
        <v>778</v>
      </c>
      <c r="E799" s="363" t="s">
        <v>297</v>
      </c>
      <c r="F799" s="363" t="s">
        <v>452</v>
      </c>
      <c r="G799" s="363" t="s">
        <v>453</v>
      </c>
      <c r="H799" s="363" t="s">
        <v>1166</v>
      </c>
      <c r="I799" s="363" t="s">
        <v>853</v>
      </c>
      <c r="J799" s="363" t="s">
        <v>896</v>
      </c>
      <c r="K799" s="363" t="s">
        <v>782</v>
      </c>
      <c r="L799" s="364">
        <v>28.32</v>
      </c>
      <c r="M799" s="365">
        <v>20</v>
      </c>
      <c r="N799" s="364">
        <v>25.4</v>
      </c>
      <c r="O799" s="363" t="s">
        <v>1329</v>
      </c>
      <c r="P799" s="363"/>
      <c r="Q799" s="363" t="s">
        <v>300</v>
      </c>
      <c r="R799" s="363" t="s">
        <v>811</v>
      </c>
      <c r="S799" s="363"/>
      <c r="T799" s="365">
        <v>36.941673729043309</v>
      </c>
      <c r="U799" s="366">
        <v>45</v>
      </c>
      <c r="V799" s="367">
        <v>45931</v>
      </c>
      <c r="W799" s="367"/>
      <c r="X799" s="363" t="s">
        <v>3097</v>
      </c>
      <c r="Y799" s="363" t="s">
        <v>894</v>
      </c>
      <c r="Z799" s="363"/>
      <c r="AA799" s="363" t="s">
        <v>856</v>
      </c>
      <c r="AB799" s="363"/>
      <c r="AC799" s="363"/>
      <c r="AD799" s="363" t="s">
        <v>304</v>
      </c>
      <c r="AE799" s="367">
        <v>45146</v>
      </c>
      <c r="AF799" s="362" t="s">
        <v>3088</v>
      </c>
      <c r="AG799" s="364">
        <v>0</v>
      </c>
      <c r="AH799" s="364">
        <v>3.8895574957872234E-3</v>
      </c>
      <c r="AI799" s="364">
        <v>0.65091446260977659</v>
      </c>
      <c r="AJ799" s="362" t="s">
        <v>0</v>
      </c>
      <c r="AK799" s="368">
        <v>55.703708781538758</v>
      </c>
      <c r="AL799" s="364">
        <v>5.7777000000000002E-3</v>
      </c>
      <c r="AM799" s="369"/>
      <c r="AN799" s="370">
        <v>15</v>
      </c>
      <c r="AO799" s="371" t="s">
        <v>305</v>
      </c>
      <c r="AP799" s="371" t="s">
        <v>0</v>
      </c>
      <c r="AQ799" s="371" t="s">
        <v>386</v>
      </c>
      <c r="AR799" s="372" t="s">
        <v>0</v>
      </c>
      <c r="AS799" s="372"/>
      <c r="AT799" s="363"/>
    </row>
    <row r="800" spans="1:46" x14ac:dyDescent="0.3">
      <c r="A800" s="362" t="s">
        <v>1334</v>
      </c>
      <c r="B800" s="363" t="s">
        <v>294</v>
      </c>
      <c r="C800" s="363" t="s">
        <v>295</v>
      </c>
      <c r="D800" s="363" t="s">
        <v>778</v>
      </c>
      <c r="E800" s="363" t="s">
        <v>297</v>
      </c>
      <c r="F800" s="363" t="s">
        <v>452</v>
      </c>
      <c r="G800" s="363" t="s">
        <v>463</v>
      </c>
      <c r="H800" s="363" t="s">
        <v>1166</v>
      </c>
      <c r="I800" s="363" t="s">
        <v>904</v>
      </c>
      <c r="J800" s="363" t="s">
        <v>692</v>
      </c>
      <c r="K800" s="363" t="s">
        <v>782</v>
      </c>
      <c r="L800" s="364">
        <v>2.9689620003856407</v>
      </c>
      <c r="M800" s="365">
        <v>40</v>
      </c>
      <c r="N800" s="364">
        <v>2.6620064909999943</v>
      </c>
      <c r="O800" s="363" t="s">
        <v>1335</v>
      </c>
      <c r="P800" s="363"/>
      <c r="Q800" s="363" t="s">
        <v>300</v>
      </c>
      <c r="R800" s="363" t="s">
        <v>811</v>
      </c>
      <c r="S800" s="363"/>
      <c r="T800" s="365">
        <v>24.48948050640055</v>
      </c>
      <c r="U800" s="366">
        <v>20</v>
      </c>
      <c r="V800" s="367">
        <v>45931</v>
      </c>
      <c r="W800" s="367"/>
      <c r="X800" s="363" t="s">
        <v>3110</v>
      </c>
      <c r="Y800" s="363" t="s">
        <v>692</v>
      </c>
      <c r="Z800" s="363"/>
      <c r="AA800" s="363" t="s">
        <v>906</v>
      </c>
      <c r="AB800" s="363"/>
      <c r="AC800" s="363"/>
      <c r="AD800" s="363" t="s">
        <v>304</v>
      </c>
      <c r="AE800" s="367">
        <v>45146</v>
      </c>
      <c r="AF800" s="362" t="s">
        <v>3088</v>
      </c>
      <c r="AG800" s="364">
        <v>4.2550909790831413E-4</v>
      </c>
      <c r="AH800" s="364">
        <v>4.0771271261577343E-4</v>
      </c>
      <c r="AI800" s="364">
        <v>0.10292360143895704</v>
      </c>
      <c r="AJ800" s="362" t="s">
        <v>0</v>
      </c>
      <c r="AK800" s="368">
        <v>480.02095442334291</v>
      </c>
      <c r="AL800" s="364">
        <v>1.3805673301793249E-3</v>
      </c>
      <c r="AM800" s="369"/>
      <c r="AN800" s="370">
        <v>15</v>
      </c>
      <c r="AO800" s="371" t="s">
        <v>305</v>
      </c>
      <c r="AP800" s="371" t="s">
        <v>0</v>
      </c>
      <c r="AQ800" s="371" t="s">
        <v>306</v>
      </c>
      <c r="AR800" s="372" t="s">
        <v>0</v>
      </c>
      <c r="AS800" s="372"/>
      <c r="AT800" s="373"/>
    </row>
    <row r="801" spans="1:46" x14ac:dyDescent="0.3">
      <c r="A801" s="362" t="s">
        <v>1336</v>
      </c>
      <c r="B801" s="363" t="s">
        <v>308</v>
      </c>
      <c r="C801" s="363" t="s">
        <v>295</v>
      </c>
      <c r="D801" s="363" t="s">
        <v>778</v>
      </c>
      <c r="E801" s="363" t="s">
        <v>297</v>
      </c>
      <c r="F801" s="363" t="s">
        <v>452</v>
      </c>
      <c r="G801" s="363" t="s">
        <v>463</v>
      </c>
      <c r="H801" s="363" t="s">
        <v>1166</v>
      </c>
      <c r="I801" s="363" t="s">
        <v>904</v>
      </c>
      <c r="J801" s="363" t="s">
        <v>692</v>
      </c>
      <c r="K801" s="363" t="s">
        <v>782</v>
      </c>
      <c r="L801" s="364">
        <v>3.9491216604423331</v>
      </c>
      <c r="M801" s="365">
        <v>40</v>
      </c>
      <c r="N801" s="364">
        <v>3.540829250249979</v>
      </c>
      <c r="O801" s="363" t="s">
        <v>1335</v>
      </c>
      <c r="P801" s="363"/>
      <c r="Q801" s="363" t="s">
        <v>300</v>
      </c>
      <c r="R801" s="363" t="s">
        <v>811</v>
      </c>
      <c r="S801" s="363"/>
      <c r="T801" s="365">
        <v>24.48948050640055</v>
      </c>
      <c r="U801" s="366">
        <v>20</v>
      </c>
      <c r="V801" s="367">
        <v>45931</v>
      </c>
      <c r="W801" s="367"/>
      <c r="X801" s="363" t="s">
        <v>3110</v>
      </c>
      <c r="Y801" s="363" t="s">
        <v>692</v>
      </c>
      <c r="Z801" s="363"/>
      <c r="AA801" s="363" t="s">
        <v>906</v>
      </c>
      <c r="AB801" s="363"/>
      <c r="AC801" s="363"/>
      <c r="AD801" s="363" t="s">
        <v>304</v>
      </c>
      <c r="AE801" s="367">
        <v>45146</v>
      </c>
      <c r="AF801" s="362" t="s">
        <v>3088</v>
      </c>
      <c r="AG801" s="364">
        <v>5.6598474316839819E-4</v>
      </c>
      <c r="AH801" s="364">
        <v>5.4231313988508875E-4</v>
      </c>
      <c r="AI801" s="364">
        <v>0.13690233278853814</v>
      </c>
      <c r="AJ801" s="362" t="s">
        <v>0</v>
      </c>
      <c r="AK801" s="368">
        <v>354.92663176374447</v>
      </c>
      <c r="AL801" s="364">
        <v>1.8363415721056851E-3</v>
      </c>
      <c r="AM801" s="369"/>
      <c r="AN801" s="370">
        <v>15</v>
      </c>
      <c r="AO801" s="371" t="s">
        <v>305</v>
      </c>
      <c r="AP801" s="371" t="s">
        <v>0</v>
      </c>
      <c r="AQ801" s="371" t="s">
        <v>306</v>
      </c>
      <c r="AR801" s="372" t="s">
        <v>0</v>
      </c>
      <c r="AS801" s="372"/>
      <c r="AT801" s="363"/>
    </row>
    <row r="802" spans="1:46" x14ac:dyDescent="0.3">
      <c r="A802" s="362" t="s">
        <v>1337</v>
      </c>
      <c r="B802" s="363" t="s">
        <v>310</v>
      </c>
      <c r="C802" s="363" t="s">
        <v>295</v>
      </c>
      <c r="D802" s="363" t="s">
        <v>778</v>
      </c>
      <c r="E802" s="363" t="s">
        <v>297</v>
      </c>
      <c r="F802" s="363" t="s">
        <v>452</v>
      </c>
      <c r="G802" s="363" t="s">
        <v>463</v>
      </c>
      <c r="H802" s="363" t="s">
        <v>1166</v>
      </c>
      <c r="I802" s="363" t="s">
        <v>904</v>
      </c>
      <c r="J802" s="363" t="s">
        <v>692</v>
      </c>
      <c r="K802" s="363" t="s">
        <v>782</v>
      </c>
      <c r="L802" s="364">
        <v>4.6974989040113426</v>
      </c>
      <c r="M802" s="365">
        <v>40</v>
      </c>
      <c r="N802" s="364">
        <v>4.2118331498750399</v>
      </c>
      <c r="O802" s="363" t="s">
        <v>1335</v>
      </c>
      <c r="P802" s="363"/>
      <c r="Q802" s="363" t="s">
        <v>300</v>
      </c>
      <c r="R802" s="363" t="s">
        <v>811</v>
      </c>
      <c r="S802" s="363"/>
      <c r="T802" s="365">
        <v>24.48948050640055</v>
      </c>
      <c r="U802" s="366">
        <v>20</v>
      </c>
      <c r="V802" s="367">
        <v>45931</v>
      </c>
      <c r="W802" s="367"/>
      <c r="X802" s="363" t="s">
        <v>3110</v>
      </c>
      <c r="Y802" s="363" t="s">
        <v>692</v>
      </c>
      <c r="Z802" s="363"/>
      <c r="AA802" s="363" t="s">
        <v>906</v>
      </c>
      <c r="AB802" s="363"/>
      <c r="AC802" s="363"/>
      <c r="AD802" s="363" t="s">
        <v>304</v>
      </c>
      <c r="AE802" s="367">
        <v>45146</v>
      </c>
      <c r="AF802" s="362" t="s">
        <v>3088</v>
      </c>
      <c r="AG802" s="364">
        <v>6.7324153047817082E-4</v>
      </c>
      <c r="AH802" s="364">
        <v>6.4508404634862836E-4</v>
      </c>
      <c r="AI802" s="364">
        <v>0.16284597273174958</v>
      </c>
      <c r="AJ802" s="362" t="s">
        <v>0</v>
      </c>
      <c r="AK802" s="368">
        <v>294.55967255579191</v>
      </c>
      <c r="AL802" s="364">
        <v>2.1843369903652753E-3</v>
      </c>
      <c r="AM802" s="369"/>
      <c r="AN802" s="370">
        <v>15</v>
      </c>
      <c r="AO802" s="371" t="s">
        <v>305</v>
      </c>
      <c r="AP802" s="371" t="s">
        <v>0</v>
      </c>
      <c r="AQ802" s="371" t="s">
        <v>306</v>
      </c>
      <c r="AR802" s="372" t="s">
        <v>0</v>
      </c>
      <c r="AS802" s="372"/>
      <c r="AT802" s="363"/>
    </row>
    <row r="803" spans="1:46" x14ac:dyDescent="0.3">
      <c r="A803" s="362" t="s">
        <v>1338</v>
      </c>
      <c r="B803" s="363" t="s">
        <v>294</v>
      </c>
      <c r="C803" s="363" t="s">
        <v>295</v>
      </c>
      <c r="D803" s="363" t="s">
        <v>778</v>
      </c>
      <c r="E803" s="363" t="s">
        <v>297</v>
      </c>
      <c r="F803" s="363" t="s">
        <v>452</v>
      </c>
      <c r="G803" s="363" t="s">
        <v>453</v>
      </c>
      <c r="H803" s="363" t="s">
        <v>1149</v>
      </c>
      <c r="I803" s="363" t="s">
        <v>992</v>
      </c>
      <c r="J803" s="363" t="s">
        <v>993</v>
      </c>
      <c r="K803" s="363" t="s">
        <v>782</v>
      </c>
      <c r="L803" s="364">
        <v>8.4223639643654948</v>
      </c>
      <c r="M803" s="365">
        <v>2</v>
      </c>
      <c r="N803" s="364">
        <v>7.5789521589477582</v>
      </c>
      <c r="O803" s="363" t="s">
        <v>1339</v>
      </c>
      <c r="P803" s="363"/>
      <c r="Q803" s="363" t="s">
        <v>300</v>
      </c>
      <c r="R803" s="363" t="s">
        <v>785</v>
      </c>
      <c r="S803" s="363"/>
      <c r="T803" s="365">
        <v>13.793841795402404</v>
      </c>
      <c r="U803" s="366">
        <v>20</v>
      </c>
      <c r="V803" s="367">
        <v>45931</v>
      </c>
      <c r="W803" s="367"/>
      <c r="X803" s="363" t="s">
        <v>2899</v>
      </c>
      <c r="Y803" s="363" t="s">
        <v>692</v>
      </c>
      <c r="Z803" s="363"/>
      <c r="AA803" s="363" t="s">
        <v>856</v>
      </c>
      <c r="AB803" s="363"/>
      <c r="AC803" s="363"/>
      <c r="AD803" s="363" t="s">
        <v>304</v>
      </c>
      <c r="AE803" s="367">
        <v>42390</v>
      </c>
      <c r="AF803" s="362" t="s">
        <v>2582</v>
      </c>
      <c r="AG803" s="364">
        <v>1.2646613739989269E-3</v>
      </c>
      <c r="AH803" s="364">
        <v>1.2143757880314285E-3</v>
      </c>
      <c r="AI803" s="364">
        <v>0.37480248333373534</v>
      </c>
      <c r="AJ803" s="362" t="s">
        <v>0</v>
      </c>
      <c r="AK803" s="368">
        <v>117.18082465772704</v>
      </c>
      <c r="AL803" s="364">
        <v>4.0000000000000001E-3</v>
      </c>
      <c r="AM803" s="369"/>
      <c r="AN803" s="370">
        <v>15</v>
      </c>
      <c r="AO803" s="371" t="s">
        <v>305</v>
      </c>
      <c r="AP803" s="371" t="s">
        <v>0</v>
      </c>
      <c r="AQ803" s="371" t="s">
        <v>386</v>
      </c>
      <c r="AR803" s="372" t="s">
        <v>0</v>
      </c>
      <c r="AS803" s="372"/>
      <c r="AT803" s="363"/>
    </row>
    <row r="804" spans="1:46" x14ac:dyDescent="0.3">
      <c r="A804" s="362" t="s">
        <v>1340</v>
      </c>
      <c r="B804" s="363" t="s">
        <v>294</v>
      </c>
      <c r="C804" s="363" t="s">
        <v>295</v>
      </c>
      <c r="D804" s="363" t="s">
        <v>778</v>
      </c>
      <c r="E804" s="363" t="s">
        <v>297</v>
      </c>
      <c r="F804" s="363" t="s">
        <v>452</v>
      </c>
      <c r="G804" s="363" t="s">
        <v>453</v>
      </c>
      <c r="H804" s="363" t="s">
        <v>1149</v>
      </c>
      <c r="I804" s="363" t="s">
        <v>992</v>
      </c>
      <c r="J804" s="363" t="s">
        <v>996</v>
      </c>
      <c r="K804" s="363" t="s">
        <v>782</v>
      </c>
      <c r="L804" s="364">
        <v>18.397167463486202</v>
      </c>
      <c r="M804" s="365">
        <v>2</v>
      </c>
      <c r="N804" s="364">
        <v>16.554883243687552</v>
      </c>
      <c r="O804" s="363" t="s">
        <v>1341</v>
      </c>
      <c r="P804" s="363"/>
      <c r="Q804" s="363" t="s">
        <v>300</v>
      </c>
      <c r="R804" s="363" t="s">
        <v>785</v>
      </c>
      <c r="S804" s="363"/>
      <c r="T804" s="365">
        <v>13.793841795402404</v>
      </c>
      <c r="U804" s="366">
        <v>20</v>
      </c>
      <c r="V804" s="367">
        <v>45931</v>
      </c>
      <c r="W804" s="367"/>
      <c r="X804" s="363" t="s">
        <v>2899</v>
      </c>
      <c r="Y804" s="363" t="s">
        <v>692</v>
      </c>
      <c r="Z804" s="363"/>
      <c r="AA804" s="363" t="s">
        <v>856</v>
      </c>
      <c r="AB804" s="363"/>
      <c r="AC804" s="363"/>
      <c r="AD804" s="363" t="s">
        <v>304</v>
      </c>
      <c r="AE804" s="367">
        <v>45069</v>
      </c>
      <c r="AF804" s="362" t="s">
        <v>2582</v>
      </c>
      <c r="AG804" s="364">
        <v>2.7624295483427959E-3</v>
      </c>
      <c r="AH804" s="364">
        <v>2.6525895616172526E-3</v>
      </c>
      <c r="AI804" s="364">
        <v>0.81868986911451835</v>
      </c>
      <c r="AJ804" s="362" t="s">
        <v>0</v>
      </c>
      <c r="AK804" s="368">
        <v>39.989093153978743</v>
      </c>
      <c r="AL804" s="364">
        <v>8.5000000000000006E-3</v>
      </c>
      <c r="AM804" s="369"/>
      <c r="AN804" s="370">
        <v>15</v>
      </c>
      <c r="AO804" s="371" t="s">
        <v>305</v>
      </c>
      <c r="AP804" s="371" t="s">
        <v>0</v>
      </c>
      <c r="AQ804" s="371" t="s">
        <v>386</v>
      </c>
      <c r="AR804" s="372" t="s">
        <v>0</v>
      </c>
      <c r="AS804" s="372"/>
      <c r="AT804" s="363"/>
    </row>
    <row r="805" spans="1:46" x14ac:dyDescent="0.3">
      <c r="A805" s="363" t="s">
        <v>1342</v>
      </c>
      <c r="B805" s="363" t="s">
        <v>294</v>
      </c>
      <c r="C805" s="363" t="s">
        <v>295</v>
      </c>
      <c r="D805" s="363" t="s">
        <v>778</v>
      </c>
      <c r="E805" s="363" t="s">
        <v>297</v>
      </c>
      <c r="F805" s="363" t="s">
        <v>452</v>
      </c>
      <c r="G805" s="363" t="s">
        <v>453</v>
      </c>
      <c r="H805" s="363" t="s">
        <v>1149</v>
      </c>
      <c r="I805" s="363" t="s">
        <v>992</v>
      </c>
      <c r="J805" s="363" t="s">
        <v>999</v>
      </c>
      <c r="K805" s="363" t="s">
        <v>782</v>
      </c>
      <c r="L805" s="364">
        <v>18.397167463486202</v>
      </c>
      <c r="M805" s="365">
        <v>2</v>
      </c>
      <c r="N805" s="364">
        <v>16.554883243687552</v>
      </c>
      <c r="O805" s="363" t="s">
        <v>1343</v>
      </c>
      <c r="P805" s="363"/>
      <c r="Q805" s="363" t="s">
        <v>300</v>
      </c>
      <c r="R805" s="363" t="s">
        <v>785</v>
      </c>
      <c r="S805" s="363"/>
      <c r="T805" s="365">
        <v>13.793841795402404</v>
      </c>
      <c r="U805" s="363">
        <v>20</v>
      </c>
      <c r="V805" s="367">
        <v>45931</v>
      </c>
      <c r="W805" s="367"/>
      <c r="X805" s="363" t="s">
        <v>2899</v>
      </c>
      <c r="Y805" s="363" t="s">
        <v>692</v>
      </c>
      <c r="Z805" s="363"/>
      <c r="AA805" s="363" t="s">
        <v>856</v>
      </c>
      <c r="AB805" s="363"/>
      <c r="AC805" s="363"/>
      <c r="AD805" s="363" t="s">
        <v>304</v>
      </c>
      <c r="AE805" s="367">
        <v>45069</v>
      </c>
      <c r="AF805" s="363" t="s">
        <v>2582</v>
      </c>
      <c r="AG805" s="364">
        <v>2.7624295483427959E-3</v>
      </c>
      <c r="AH805" s="364">
        <v>2.6525895616172526E-3</v>
      </c>
      <c r="AI805" s="364">
        <v>0.81868986911451835</v>
      </c>
      <c r="AJ805" s="363" t="s">
        <v>0</v>
      </c>
      <c r="AK805" s="368">
        <v>39.989093153978743</v>
      </c>
      <c r="AL805" s="364">
        <v>8.5000000000000006E-3</v>
      </c>
      <c r="AM805" s="369"/>
      <c r="AN805" s="363">
        <v>15</v>
      </c>
      <c r="AO805" s="371" t="s">
        <v>305</v>
      </c>
      <c r="AP805" s="371" t="s">
        <v>0</v>
      </c>
      <c r="AQ805" s="371" t="s">
        <v>386</v>
      </c>
      <c r="AR805" s="372" t="s">
        <v>0</v>
      </c>
      <c r="AS805" s="363"/>
      <c r="AT805" s="363"/>
    </row>
    <row r="806" spans="1:46" x14ac:dyDescent="0.3">
      <c r="A806" s="362" t="s">
        <v>1344</v>
      </c>
      <c r="B806" s="363" t="s">
        <v>308</v>
      </c>
      <c r="C806" s="363" t="s">
        <v>295</v>
      </c>
      <c r="D806" s="363" t="s">
        <v>778</v>
      </c>
      <c r="E806" s="363" t="s">
        <v>297</v>
      </c>
      <c r="F806" s="363" t="s">
        <v>452</v>
      </c>
      <c r="G806" s="363" t="s">
        <v>453</v>
      </c>
      <c r="H806" s="363" t="s">
        <v>1149</v>
      </c>
      <c r="I806" s="363" t="s">
        <v>992</v>
      </c>
      <c r="J806" s="363" t="s">
        <v>993</v>
      </c>
      <c r="K806" s="363" t="s">
        <v>782</v>
      </c>
      <c r="L806" s="364">
        <v>10.942548461551953</v>
      </c>
      <c r="M806" s="365">
        <v>2</v>
      </c>
      <c r="N806" s="364">
        <v>9.8532899579820441</v>
      </c>
      <c r="O806" s="363" t="s">
        <v>1339</v>
      </c>
      <c r="P806" s="363"/>
      <c r="Q806" s="363" t="s">
        <v>300</v>
      </c>
      <c r="R806" s="363" t="s">
        <v>785</v>
      </c>
      <c r="S806" s="363"/>
      <c r="T806" s="365">
        <v>13.793841795402404</v>
      </c>
      <c r="U806" s="366">
        <v>20</v>
      </c>
      <c r="V806" s="367">
        <v>45931</v>
      </c>
      <c r="W806" s="367"/>
      <c r="X806" s="363" t="s">
        <v>2899</v>
      </c>
      <c r="Y806" s="363" t="s">
        <v>692</v>
      </c>
      <c r="Z806" s="363"/>
      <c r="AA806" s="363" t="s">
        <v>856</v>
      </c>
      <c r="AB806" s="363"/>
      <c r="AC806" s="363"/>
      <c r="AD806" s="363" t="s">
        <v>304</v>
      </c>
      <c r="AE806" s="367">
        <v>45069</v>
      </c>
      <c r="AF806" s="362" t="s">
        <v>2582</v>
      </c>
      <c r="AG806" s="364">
        <v>1.6906493033637488E-3</v>
      </c>
      <c r="AH806" s="364">
        <v>1.6235547948931662E-3</v>
      </c>
      <c r="AI806" s="364">
        <v>0.49882172926436474</v>
      </c>
      <c r="AJ806" s="362" t="s">
        <v>0</v>
      </c>
      <c r="AK806" s="368">
        <v>83.595176948634673</v>
      </c>
      <c r="AL806" s="364">
        <v>5.0000000000000001E-3</v>
      </c>
      <c r="AM806" s="369"/>
      <c r="AN806" s="370">
        <v>15</v>
      </c>
      <c r="AO806" s="371" t="s">
        <v>305</v>
      </c>
      <c r="AP806" s="371" t="s">
        <v>0</v>
      </c>
      <c r="AQ806" s="371" t="s">
        <v>386</v>
      </c>
      <c r="AR806" s="372" t="s">
        <v>0</v>
      </c>
      <c r="AS806" s="372"/>
      <c r="AT806" s="363"/>
    </row>
    <row r="807" spans="1:46" x14ac:dyDescent="0.3">
      <c r="A807" s="363" t="s">
        <v>1345</v>
      </c>
      <c r="B807" s="363" t="s">
        <v>308</v>
      </c>
      <c r="C807" s="363" t="s">
        <v>295</v>
      </c>
      <c r="D807" s="363" t="s">
        <v>778</v>
      </c>
      <c r="E807" s="363" t="s">
        <v>297</v>
      </c>
      <c r="F807" s="363" t="s">
        <v>452</v>
      </c>
      <c r="G807" s="363" t="s">
        <v>453</v>
      </c>
      <c r="H807" s="363" t="s">
        <v>1149</v>
      </c>
      <c r="I807" s="363" t="s">
        <v>992</v>
      </c>
      <c r="J807" s="363" t="s">
        <v>996</v>
      </c>
      <c r="K807" s="363" t="s">
        <v>782</v>
      </c>
      <c r="L807" s="364">
        <v>21.478269285477683</v>
      </c>
      <c r="M807" s="365">
        <v>2</v>
      </c>
      <c r="N807" s="364">
        <v>19.340249285532185</v>
      </c>
      <c r="O807" s="363" t="s">
        <v>1341</v>
      </c>
      <c r="P807" s="363"/>
      <c r="Q807" s="363" t="s">
        <v>300</v>
      </c>
      <c r="R807" s="363" t="s">
        <v>785</v>
      </c>
      <c r="S807" s="363"/>
      <c r="T807" s="365">
        <v>13.793841795402404</v>
      </c>
      <c r="U807" s="363">
        <v>20</v>
      </c>
      <c r="V807" s="367">
        <v>45931</v>
      </c>
      <c r="W807" s="367"/>
      <c r="X807" s="363" t="s">
        <v>2899</v>
      </c>
      <c r="Y807" s="363" t="s">
        <v>692</v>
      </c>
      <c r="Z807" s="363"/>
      <c r="AA807" s="363" t="s">
        <v>856</v>
      </c>
      <c r="AB807" s="363"/>
      <c r="AC807" s="363"/>
      <c r="AD807" s="363" t="s">
        <v>304</v>
      </c>
      <c r="AE807" s="367">
        <v>45069</v>
      </c>
      <c r="AF807" s="363" t="s">
        <v>2582</v>
      </c>
      <c r="AG807" s="364">
        <v>3.3184427862064767E-3</v>
      </c>
      <c r="AH807" s="364">
        <v>3.1867482430594815E-3</v>
      </c>
      <c r="AI807" s="364">
        <v>0.97909801032474975</v>
      </c>
      <c r="AJ807" s="363" t="s">
        <v>0</v>
      </c>
      <c r="AK807" s="368">
        <v>29.842772857774978</v>
      </c>
      <c r="AL807" s="364">
        <v>1E-3</v>
      </c>
      <c r="AM807" s="369"/>
      <c r="AN807" s="363">
        <v>15</v>
      </c>
      <c r="AO807" s="371" t="s">
        <v>305</v>
      </c>
      <c r="AP807" s="371" t="s">
        <v>0</v>
      </c>
      <c r="AQ807" s="371" t="s">
        <v>386</v>
      </c>
      <c r="AR807" s="372" t="s">
        <v>0</v>
      </c>
      <c r="AS807" s="363"/>
      <c r="AT807" s="363"/>
    </row>
    <row r="808" spans="1:46" x14ac:dyDescent="0.3">
      <c r="A808" s="362" t="s">
        <v>1346</v>
      </c>
      <c r="B808" s="363" t="s">
        <v>308</v>
      </c>
      <c r="C808" s="363" t="s">
        <v>295</v>
      </c>
      <c r="D808" s="363" t="s">
        <v>778</v>
      </c>
      <c r="E808" s="363" t="s">
        <v>297</v>
      </c>
      <c r="F808" s="363" t="s">
        <v>452</v>
      </c>
      <c r="G808" s="363" t="s">
        <v>453</v>
      </c>
      <c r="H808" s="363" t="s">
        <v>1149</v>
      </c>
      <c r="I808" s="363" t="s">
        <v>992</v>
      </c>
      <c r="J808" s="363" t="s">
        <v>999</v>
      </c>
      <c r="K808" s="363" t="s">
        <v>782</v>
      </c>
      <c r="L808" s="364">
        <v>21.478269285477683</v>
      </c>
      <c r="M808" s="365">
        <v>2</v>
      </c>
      <c r="N808" s="364">
        <v>19.340249285532185</v>
      </c>
      <c r="O808" s="363" t="s">
        <v>1343</v>
      </c>
      <c r="P808" s="363"/>
      <c r="Q808" s="363" t="s">
        <v>300</v>
      </c>
      <c r="R808" s="363" t="s">
        <v>785</v>
      </c>
      <c r="S808" s="363"/>
      <c r="T808" s="365">
        <v>13.793841795402404</v>
      </c>
      <c r="U808" s="366">
        <v>20</v>
      </c>
      <c r="V808" s="367">
        <v>45931</v>
      </c>
      <c r="W808" s="367"/>
      <c r="X808" s="363" t="s">
        <v>2899</v>
      </c>
      <c r="Y808" s="363" t="s">
        <v>692</v>
      </c>
      <c r="Z808" s="363"/>
      <c r="AA808" s="363" t="s">
        <v>856</v>
      </c>
      <c r="AB808" s="363"/>
      <c r="AC808" s="363"/>
      <c r="AD808" s="363" t="s">
        <v>304</v>
      </c>
      <c r="AE808" s="367">
        <v>45069</v>
      </c>
      <c r="AF808" s="362" t="s">
        <v>2582</v>
      </c>
      <c r="AG808" s="364">
        <v>3.3184427862064767E-3</v>
      </c>
      <c r="AH808" s="364">
        <v>3.1867482430594815E-3</v>
      </c>
      <c r="AI808" s="364">
        <v>0.97909801032474975</v>
      </c>
      <c r="AJ808" s="362" t="s">
        <v>0</v>
      </c>
      <c r="AK808" s="368">
        <v>29.842772857774978</v>
      </c>
      <c r="AL808" s="364">
        <v>1E-3</v>
      </c>
      <c r="AM808" s="369"/>
      <c r="AN808" s="370">
        <v>15</v>
      </c>
      <c r="AO808" s="371" t="s">
        <v>305</v>
      </c>
      <c r="AP808" s="371" t="s">
        <v>0</v>
      </c>
      <c r="AQ808" s="371" t="s">
        <v>386</v>
      </c>
      <c r="AR808" s="372" t="s">
        <v>0</v>
      </c>
      <c r="AS808" s="372"/>
      <c r="AT808" s="373"/>
    </row>
    <row r="809" spans="1:46" x14ac:dyDescent="0.3">
      <c r="A809" s="363" t="s">
        <v>1347</v>
      </c>
      <c r="B809" s="363" t="s">
        <v>310</v>
      </c>
      <c r="C809" s="363" t="s">
        <v>295</v>
      </c>
      <c r="D809" s="363" t="s">
        <v>778</v>
      </c>
      <c r="E809" s="363" t="s">
        <v>297</v>
      </c>
      <c r="F809" s="363" t="s">
        <v>452</v>
      </c>
      <c r="G809" s="363" t="s">
        <v>453</v>
      </c>
      <c r="H809" s="363" t="s">
        <v>1149</v>
      </c>
      <c r="I809" s="363" t="s">
        <v>992</v>
      </c>
      <c r="J809" s="363" t="s">
        <v>993</v>
      </c>
      <c r="K809" s="363" t="s">
        <v>782</v>
      </c>
      <c r="L809" s="364">
        <v>10.942548461551953</v>
      </c>
      <c r="M809" s="365">
        <v>2</v>
      </c>
      <c r="N809" s="364">
        <v>9.8532899579820441</v>
      </c>
      <c r="O809" s="363" t="s">
        <v>1339</v>
      </c>
      <c r="P809" s="363"/>
      <c r="Q809" s="363" t="s">
        <v>300</v>
      </c>
      <c r="R809" s="363" t="s">
        <v>785</v>
      </c>
      <c r="S809" s="363"/>
      <c r="T809" s="365">
        <v>13.793841795402404</v>
      </c>
      <c r="U809" s="363">
        <v>20</v>
      </c>
      <c r="V809" s="367">
        <v>45931</v>
      </c>
      <c r="W809" s="367"/>
      <c r="X809" s="363" t="s">
        <v>2899</v>
      </c>
      <c r="Y809" s="363" t="s">
        <v>692</v>
      </c>
      <c r="Z809" s="363"/>
      <c r="AA809" s="363" t="s">
        <v>856</v>
      </c>
      <c r="AB809" s="363"/>
      <c r="AC809" s="363"/>
      <c r="AD809" s="363" t="s">
        <v>304</v>
      </c>
      <c r="AE809" s="367">
        <v>45069</v>
      </c>
      <c r="AF809" s="363" t="s">
        <v>2582</v>
      </c>
      <c r="AG809" s="364">
        <v>1.6906493033637488E-3</v>
      </c>
      <c r="AH809" s="364">
        <v>1.6235547948931662E-3</v>
      </c>
      <c r="AI809" s="364">
        <v>0.49882172926436474</v>
      </c>
      <c r="AJ809" s="363" t="s">
        <v>0</v>
      </c>
      <c r="AK809" s="368">
        <v>83.595176948634673</v>
      </c>
      <c r="AL809" s="364">
        <v>5.0000000000000001E-3</v>
      </c>
      <c r="AM809" s="369"/>
      <c r="AN809" s="363">
        <v>15</v>
      </c>
      <c r="AO809" s="371" t="s">
        <v>305</v>
      </c>
      <c r="AP809" s="371" t="s">
        <v>0</v>
      </c>
      <c r="AQ809" s="371" t="s">
        <v>386</v>
      </c>
      <c r="AR809" s="372" t="s">
        <v>0</v>
      </c>
      <c r="AS809" s="363"/>
      <c r="AT809" s="363"/>
    </row>
    <row r="810" spans="1:46" ht="15" customHeight="1" x14ac:dyDescent="0.3">
      <c r="A810" s="362" t="s">
        <v>1348</v>
      </c>
      <c r="B810" s="363" t="s">
        <v>310</v>
      </c>
      <c r="C810" s="363" t="s">
        <v>295</v>
      </c>
      <c r="D810" s="363" t="s">
        <v>778</v>
      </c>
      <c r="E810" s="363" t="s">
        <v>297</v>
      </c>
      <c r="F810" s="363" t="s">
        <v>452</v>
      </c>
      <c r="G810" s="363" t="s">
        <v>453</v>
      </c>
      <c r="H810" s="363" t="s">
        <v>1149</v>
      </c>
      <c r="I810" s="363" t="s">
        <v>992</v>
      </c>
      <c r="J810" s="363" t="s">
        <v>996</v>
      </c>
      <c r="K810" s="363" t="s">
        <v>782</v>
      </c>
      <c r="L810" s="364">
        <v>21.478269285477683</v>
      </c>
      <c r="M810" s="365">
        <v>2</v>
      </c>
      <c r="N810" s="364">
        <v>19.340249285532185</v>
      </c>
      <c r="O810" s="363" t="s">
        <v>1341</v>
      </c>
      <c r="P810" s="363"/>
      <c r="Q810" s="363" t="s">
        <v>300</v>
      </c>
      <c r="R810" s="363" t="s">
        <v>785</v>
      </c>
      <c r="S810" s="363"/>
      <c r="T810" s="365">
        <v>13.793841795402404</v>
      </c>
      <c r="U810" s="366">
        <v>20</v>
      </c>
      <c r="V810" s="367">
        <v>45931</v>
      </c>
      <c r="W810" s="367"/>
      <c r="X810" s="363" t="s">
        <v>2899</v>
      </c>
      <c r="Y810" s="363" t="s">
        <v>692</v>
      </c>
      <c r="Z810" s="363"/>
      <c r="AA810" s="363" t="s">
        <v>856</v>
      </c>
      <c r="AB810" s="363"/>
      <c r="AC810" s="363"/>
      <c r="AD810" s="363" t="s">
        <v>304</v>
      </c>
      <c r="AE810" s="367">
        <v>45069</v>
      </c>
      <c r="AF810" s="362" t="s">
        <v>2582</v>
      </c>
      <c r="AG810" s="364">
        <v>3.3184427862064767E-3</v>
      </c>
      <c r="AH810" s="364">
        <v>3.1867482430594815E-3</v>
      </c>
      <c r="AI810" s="364">
        <v>0.97909801032474975</v>
      </c>
      <c r="AJ810" s="362" t="s">
        <v>0</v>
      </c>
      <c r="AK810" s="368">
        <v>29.842772857774978</v>
      </c>
      <c r="AL810" s="364">
        <v>1E-3</v>
      </c>
      <c r="AM810" s="369"/>
      <c r="AN810" s="370">
        <v>15</v>
      </c>
      <c r="AO810" s="371" t="s">
        <v>305</v>
      </c>
      <c r="AP810" s="371" t="s">
        <v>0</v>
      </c>
      <c r="AQ810" s="371" t="s">
        <v>386</v>
      </c>
      <c r="AR810" s="372" t="s">
        <v>0</v>
      </c>
      <c r="AS810" s="372"/>
      <c r="AT810" s="363"/>
    </row>
    <row r="811" spans="1:46" x14ac:dyDescent="0.3">
      <c r="A811" s="363" t="s">
        <v>1349</v>
      </c>
      <c r="B811" s="363" t="s">
        <v>310</v>
      </c>
      <c r="C811" s="363" t="s">
        <v>295</v>
      </c>
      <c r="D811" s="363" t="s">
        <v>778</v>
      </c>
      <c r="E811" s="363" t="s">
        <v>297</v>
      </c>
      <c r="F811" s="363" t="s">
        <v>452</v>
      </c>
      <c r="G811" s="363" t="s">
        <v>453</v>
      </c>
      <c r="H811" s="363" t="s">
        <v>1149</v>
      </c>
      <c r="I811" s="363" t="s">
        <v>992</v>
      </c>
      <c r="J811" s="363" t="s">
        <v>999</v>
      </c>
      <c r="K811" s="363" t="s">
        <v>782</v>
      </c>
      <c r="L811" s="364">
        <v>21.478269285477683</v>
      </c>
      <c r="M811" s="365">
        <v>2</v>
      </c>
      <c r="N811" s="364">
        <v>19.340249285532185</v>
      </c>
      <c r="O811" s="363" t="s">
        <v>1343</v>
      </c>
      <c r="P811" s="363"/>
      <c r="Q811" s="363" t="s">
        <v>300</v>
      </c>
      <c r="R811" s="363" t="s">
        <v>785</v>
      </c>
      <c r="S811" s="363"/>
      <c r="T811" s="365">
        <v>13.793841795402404</v>
      </c>
      <c r="U811" s="363">
        <v>20</v>
      </c>
      <c r="V811" s="367">
        <v>45931</v>
      </c>
      <c r="W811" s="367"/>
      <c r="X811" s="363" t="s">
        <v>2899</v>
      </c>
      <c r="Y811" s="363" t="s">
        <v>692</v>
      </c>
      <c r="Z811" s="363"/>
      <c r="AA811" s="363" t="s">
        <v>856</v>
      </c>
      <c r="AB811" s="363"/>
      <c r="AC811" s="363"/>
      <c r="AD811" s="363" t="s">
        <v>304</v>
      </c>
      <c r="AE811" s="367">
        <v>45069</v>
      </c>
      <c r="AF811" s="363" t="s">
        <v>2582</v>
      </c>
      <c r="AG811" s="364">
        <v>3.3184427862064767E-3</v>
      </c>
      <c r="AH811" s="364">
        <v>3.1867482430594815E-3</v>
      </c>
      <c r="AI811" s="364">
        <v>0.97909801032474975</v>
      </c>
      <c r="AJ811" s="363" t="s">
        <v>0</v>
      </c>
      <c r="AK811" s="368">
        <v>29.842772857774978</v>
      </c>
      <c r="AL811" s="364">
        <v>1E-3</v>
      </c>
      <c r="AM811" s="369"/>
      <c r="AN811" s="363">
        <v>15</v>
      </c>
      <c r="AO811" s="371" t="s">
        <v>305</v>
      </c>
      <c r="AP811" s="371" t="s">
        <v>0</v>
      </c>
      <c r="AQ811" s="371" t="s">
        <v>386</v>
      </c>
      <c r="AR811" s="372" t="s">
        <v>0</v>
      </c>
      <c r="AS811" s="363"/>
      <c r="AT811" s="363"/>
    </row>
    <row r="812" spans="1:46" x14ac:dyDescent="0.3">
      <c r="A812" s="362" t="s">
        <v>1350</v>
      </c>
      <c r="B812" s="363" t="s">
        <v>294</v>
      </c>
      <c r="C812" s="363" t="s">
        <v>295</v>
      </c>
      <c r="D812" s="363" t="s">
        <v>778</v>
      </c>
      <c r="E812" s="363" t="s">
        <v>297</v>
      </c>
      <c r="F812" s="363" t="s">
        <v>452</v>
      </c>
      <c r="G812" s="363" t="s">
        <v>453</v>
      </c>
      <c r="H812" s="363" t="s">
        <v>1243</v>
      </c>
      <c r="I812" s="363" t="s">
        <v>992</v>
      </c>
      <c r="J812" s="363" t="s">
        <v>993</v>
      </c>
      <c r="K812" s="363" t="s">
        <v>782</v>
      </c>
      <c r="L812" s="364">
        <v>3.9200368677138679</v>
      </c>
      <c r="M812" s="365">
        <v>2</v>
      </c>
      <c r="N812" s="364">
        <v>3.51</v>
      </c>
      <c r="O812" s="363" t="s">
        <v>1351</v>
      </c>
      <c r="P812" s="363"/>
      <c r="Q812" s="363" t="s">
        <v>300</v>
      </c>
      <c r="R812" s="363" t="s">
        <v>905</v>
      </c>
      <c r="S812" s="363"/>
      <c r="T812" s="365">
        <v>9.81</v>
      </c>
      <c r="U812" s="366">
        <v>20</v>
      </c>
      <c r="V812" s="367">
        <v>45931</v>
      </c>
      <c r="W812" s="367"/>
      <c r="X812" s="363" t="s">
        <v>2899</v>
      </c>
      <c r="Y812" s="363" t="s">
        <v>692</v>
      </c>
      <c r="Z812" s="363"/>
      <c r="AA812" s="363" t="s">
        <v>856</v>
      </c>
      <c r="AB812" s="363"/>
      <c r="AC812" s="363"/>
      <c r="AD812" s="363" t="s">
        <v>360</v>
      </c>
      <c r="AE812" s="367"/>
      <c r="AF812" s="362"/>
      <c r="AG812" s="364">
        <v>1.4608211435964947E-3</v>
      </c>
      <c r="AH812" s="364">
        <v>1.5255538064177484E-3</v>
      </c>
      <c r="AI812" s="364">
        <v>0.30459451331489812</v>
      </c>
      <c r="AJ812" s="362" t="s">
        <v>0</v>
      </c>
      <c r="AK812" s="368">
        <v>65.961713728407872</v>
      </c>
      <c r="AL812" s="364">
        <v>4.261151132779104E-3</v>
      </c>
      <c r="AM812" s="369"/>
      <c r="AN812" s="370">
        <v>15</v>
      </c>
      <c r="AO812" s="371" t="s">
        <v>305</v>
      </c>
      <c r="AP812" s="371" t="s">
        <v>0</v>
      </c>
      <c r="AQ812" s="371" t="s">
        <v>386</v>
      </c>
      <c r="AR812" s="372" t="s">
        <v>0</v>
      </c>
      <c r="AS812" s="372"/>
      <c r="AT812" s="363"/>
    </row>
    <row r="813" spans="1:46" x14ac:dyDescent="0.3">
      <c r="A813" s="363" t="s">
        <v>1352</v>
      </c>
      <c r="B813" s="363" t="s">
        <v>294</v>
      </c>
      <c r="C813" s="363" t="s">
        <v>295</v>
      </c>
      <c r="D813" s="363" t="s">
        <v>778</v>
      </c>
      <c r="E813" s="363" t="s">
        <v>297</v>
      </c>
      <c r="F813" s="363" t="s">
        <v>452</v>
      </c>
      <c r="G813" s="363" t="s">
        <v>453</v>
      </c>
      <c r="H813" s="363" t="s">
        <v>1243</v>
      </c>
      <c r="I813" s="363" t="s">
        <v>992</v>
      </c>
      <c r="J813" s="363" t="s">
        <v>996</v>
      </c>
      <c r="K813" s="363" t="s">
        <v>782</v>
      </c>
      <c r="L813" s="364">
        <v>4.0148113002493364</v>
      </c>
      <c r="M813" s="365">
        <v>2</v>
      </c>
      <c r="N813" s="364">
        <v>3.59</v>
      </c>
      <c r="O813" s="363" t="s">
        <v>1353</v>
      </c>
      <c r="P813" s="363"/>
      <c r="Q813" s="363" t="s">
        <v>300</v>
      </c>
      <c r="R813" s="363" t="s">
        <v>905</v>
      </c>
      <c r="S813" s="363"/>
      <c r="T813" s="365">
        <v>9.81</v>
      </c>
      <c r="U813" s="363">
        <v>20</v>
      </c>
      <c r="V813" s="367">
        <v>45931</v>
      </c>
      <c r="W813" s="367"/>
      <c r="X813" s="363" t="s">
        <v>2899</v>
      </c>
      <c r="Y813" s="363" t="s">
        <v>692</v>
      </c>
      <c r="Z813" s="363"/>
      <c r="AA813" s="363" t="s">
        <v>856</v>
      </c>
      <c r="AB813" s="363"/>
      <c r="AC813" s="363"/>
      <c r="AD813" s="363" t="s">
        <v>360</v>
      </c>
      <c r="AE813" s="367"/>
      <c r="AF813" s="363"/>
      <c r="AG813" s="364">
        <v>2.9119997805757453E-3</v>
      </c>
      <c r="AH813" s="364">
        <v>3.0410378224728454E-3</v>
      </c>
      <c r="AI813" s="364">
        <v>0.60717847617802478</v>
      </c>
      <c r="AJ813" s="363" t="s">
        <v>0</v>
      </c>
      <c r="AK813" s="368">
        <v>19.491439932200855</v>
      </c>
      <c r="AL813" s="364">
        <v>8.4941754971478451E-3</v>
      </c>
      <c r="AM813" s="369"/>
      <c r="AN813" s="363">
        <v>15</v>
      </c>
      <c r="AO813" s="371" t="s">
        <v>305</v>
      </c>
      <c r="AP813" s="371" t="s">
        <v>0</v>
      </c>
      <c r="AQ813" s="371" t="s">
        <v>386</v>
      </c>
      <c r="AR813" s="372" t="s">
        <v>0</v>
      </c>
      <c r="AS813" s="363"/>
      <c r="AT813" s="363"/>
    </row>
    <row r="814" spans="1:46" x14ac:dyDescent="0.3">
      <c r="A814" s="362" t="s">
        <v>1354</v>
      </c>
      <c r="B814" s="363" t="s">
        <v>294</v>
      </c>
      <c r="C814" s="363" t="s">
        <v>295</v>
      </c>
      <c r="D814" s="363" t="s">
        <v>778</v>
      </c>
      <c r="E814" s="363" t="s">
        <v>297</v>
      </c>
      <c r="F814" s="363" t="s">
        <v>452</v>
      </c>
      <c r="G814" s="363" t="s">
        <v>453</v>
      </c>
      <c r="H814" s="363" t="s">
        <v>1243</v>
      </c>
      <c r="I814" s="363" t="s">
        <v>992</v>
      </c>
      <c r="J814" s="363" t="s">
        <v>999</v>
      </c>
      <c r="K814" s="363" t="s">
        <v>782</v>
      </c>
      <c r="L814" s="364">
        <v>4.0148113002493364</v>
      </c>
      <c r="M814" s="365">
        <v>2</v>
      </c>
      <c r="N814" s="364">
        <v>3.59</v>
      </c>
      <c r="O814" s="363" t="s">
        <v>1355</v>
      </c>
      <c r="P814" s="363"/>
      <c r="Q814" s="363" t="s">
        <v>300</v>
      </c>
      <c r="R814" s="363" t="s">
        <v>905</v>
      </c>
      <c r="S814" s="363"/>
      <c r="T814" s="365">
        <v>9.81</v>
      </c>
      <c r="U814" s="366">
        <v>20</v>
      </c>
      <c r="V814" s="367">
        <v>45931</v>
      </c>
      <c r="W814" s="367"/>
      <c r="X814" s="363" t="s">
        <v>2899</v>
      </c>
      <c r="Y814" s="363" t="s">
        <v>692</v>
      </c>
      <c r="Z814" s="363"/>
      <c r="AA814" s="363" t="s">
        <v>856</v>
      </c>
      <c r="AB814" s="363"/>
      <c r="AC814" s="363"/>
      <c r="AD814" s="363" t="s">
        <v>360</v>
      </c>
      <c r="AE814" s="367"/>
      <c r="AF814" s="362"/>
      <c r="AG814" s="364">
        <v>2.2511887384320064E-3</v>
      </c>
      <c r="AH814" s="364">
        <v>2.3509445793100702E-3</v>
      </c>
      <c r="AI814" s="364">
        <v>0.46939335535252835</v>
      </c>
      <c r="AJ814" s="362" t="s">
        <v>0</v>
      </c>
      <c r="AK814" s="368">
        <v>33.222902104749714</v>
      </c>
      <c r="AL814" s="364">
        <v>6.5666187027196912E-3</v>
      </c>
      <c r="AM814" s="369"/>
      <c r="AN814" s="370">
        <v>15</v>
      </c>
      <c r="AO814" s="371" t="s">
        <v>305</v>
      </c>
      <c r="AP814" s="371" t="s">
        <v>0</v>
      </c>
      <c r="AQ814" s="371" t="s">
        <v>386</v>
      </c>
      <c r="AR814" s="372" t="s">
        <v>0</v>
      </c>
      <c r="AS814" s="372"/>
      <c r="AT814" s="363"/>
    </row>
    <row r="815" spans="1:46" x14ac:dyDescent="0.3">
      <c r="A815" s="363" t="s">
        <v>1356</v>
      </c>
      <c r="B815" s="363" t="s">
        <v>308</v>
      </c>
      <c r="C815" s="363" t="s">
        <v>295</v>
      </c>
      <c r="D815" s="363" t="s">
        <v>778</v>
      </c>
      <c r="E815" s="363" t="s">
        <v>297</v>
      </c>
      <c r="F815" s="363" t="s">
        <v>452</v>
      </c>
      <c r="G815" s="363" t="s">
        <v>453</v>
      </c>
      <c r="H815" s="363" t="s">
        <v>1243</v>
      </c>
      <c r="I815" s="363" t="s">
        <v>992</v>
      </c>
      <c r="J815" s="363" t="s">
        <v>993</v>
      </c>
      <c r="K815" s="363" t="s">
        <v>782</v>
      </c>
      <c r="L815" s="364">
        <v>5.5439033275615124</v>
      </c>
      <c r="M815" s="365">
        <v>2</v>
      </c>
      <c r="N815" s="364">
        <v>4.96</v>
      </c>
      <c r="O815" s="363" t="s">
        <v>1351</v>
      </c>
      <c r="P815" s="363"/>
      <c r="Q815" s="363" t="s">
        <v>300</v>
      </c>
      <c r="R815" s="363" t="s">
        <v>905</v>
      </c>
      <c r="S815" s="363"/>
      <c r="T815" s="365">
        <v>9.81</v>
      </c>
      <c r="U815" s="363">
        <v>20</v>
      </c>
      <c r="V815" s="367">
        <v>45931</v>
      </c>
      <c r="W815" s="367"/>
      <c r="X815" s="363" t="s">
        <v>2899</v>
      </c>
      <c r="Y815" s="363" t="s">
        <v>692</v>
      </c>
      <c r="Z815" s="363"/>
      <c r="AA815" s="363" t="s">
        <v>856</v>
      </c>
      <c r="AB815" s="363"/>
      <c r="AC815" s="363"/>
      <c r="AD815" s="363" t="s">
        <v>360</v>
      </c>
      <c r="AE815" s="367"/>
      <c r="AF815" s="363"/>
      <c r="AG815" s="364">
        <v>2.2101160941608981E-3</v>
      </c>
      <c r="AH815" s="364">
        <v>2.3080519027616131E-3</v>
      </c>
      <c r="AI815" s="364">
        <v>0.46082933494034228</v>
      </c>
      <c r="AJ815" s="363" t="s">
        <v>0</v>
      </c>
      <c r="AK815" s="368">
        <v>34.347425274196667</v>
      </c>
      <c r="AL815" s="364">
        <v>6.4468116028366888E-3</v>
      </c>
      <c r="AM815" s="369"/>
      <c r="AN815" s="363">
        <v>15</v>
      </c>
      <c r="AO815" s="371" t="s">
        <v>305</v>
      </c>
      <c r="AP815" s="371" t="s">
        <v>0</v>
      </c>
      <c r="AQ815" s="371" t="s">
        <v>386</v>
      </c>
      <c r="AR815" s="372" t="s">
        <v>0</v>
      </c>
      <c r="AS815" s="363"/>
      <c r="AT815" s="363"/>
    </row>
    <row r="816" spans="1:46" x14ac:dyDescent="0.3">
      <c r="A816" s="362" t="s">
        <v>1357</v>
      </c>
      <c r="B816" s="363" t="s">
        <v>308</v>
      </c>
      <c r="C816" s="363" t="s">
        <v>295</v>
      </c>
      <c r="D816" s="363" t="s">
        <v>778</v>
      </c>
      <c r="E816" s="363" t="s">
        <v>297</v>
      </c>
      <c r="F816" s="363" t="s">
        <v>452</v>
      </c>
      <c r="G816" s="363" t="s">
        <v>453</v>
      </c>
      <c r="H816" s="363" t="s">
        <v>1243</v>
      </c>
      <c r="I816" s="363" t="s">
        <v>992</v>
      </c>
      <c r="J816" s="363" t="s">
        <v>996</v>
      </c>
      <c r="K816" s="363" t="s">
        <v>782</v>
      </c>
      <c r="L816" s="364">
        <v>7.1448052113416987</v>
      </c>
      <c r="M816" s="365">
        <v>2</v>
      </c>
      <c r="N816" s="364">
        <v>6.39</v>
      </c>
      <c r="O816" s="363" t="s">
        <v>1353</v>
      </c>
      <c r="P816" s="363"/>
      <c r="Q816" s="363" t="s">
        <v>300</v>
      </c>
      <c r="R816" s="363" t="s">
        <v>905</v>
      </c>
      <c r="S816" s="363"/>
      <c r="T816" s="365">
        <v>9.81</v>
      </c>
      <c r="U816" s="366">
        <v>20</v>
      </c>
      <c r="V816" s="367">
        <v>45931</v>
      </c>
      <c r="W816" s="367"/>
      <c r="X816" s="363" t="s">
        <v>2899</v>
      </c>
      <c r="Y816" s="363" t="s">
        <v>692</v>
      </c>
      <c r="Z816" s="363"/>
      <c r="AA816" s="363" t="s">
        <v>856</v>
      </c>
      <c r="AB816" s="363"/>
      <c r="AC816" s="363"/>
      <c r="AD816" s="363" t="s">
        <v>360</v>
      </c>
      <c r="AE816" s="367"/>
      <c r="AF816" s="362"/>
      <c r="AG816" s="364">
        <v>4.3406718322470013E-3</v>
      </c>
      <c r="AH816" s="364">
        <v>4.5330179297595188E-3</v>
      </c>
      <c r="AI816" s="364">
        <v>0.9050696110188311</v>
      </c>
      <c r="AJ816" s="362" t="s">
        <v>0</v>
      </c>
      <c r="AK816" s="368">
        <v>4.0947630107533834</v>
      </c>
      <c r="AL816" s="364">
        <v>1.2661549140413227E-2</v>
      </c>
      <c r="AM816" s="369"/>
      <c r="AN816" s="370">
        <v>15</v>
      </c>
      <c r="AO816" s="371" t="s">
        <v>305</v>
      </c>
      <c r="AP816" s="371" t="s">
        <v>0</v>
      </c>
      <c r="AQ816" s="371" t="s">
        <v>386</v>
      </c>
      <c r="AR816" s="372" t="s">
        <v>0</v>
      </c>
      <c r="AS816" s="372"/>
      <c r="AT816" s="363"/>
    </row>
    <row r="817" spans="1:46" x14ac:dyDescent="0.3">
      <c r="A817" s="363" t="s">
        <v>1358</v>
      </c>
      <c r="B817" s="363" t="s">
        <v>308</v>
      </c>
      <c r="C817" s="363" t="s">
        <v>295</v>
      </c>
      <c r="D817" s="363" t="s">
        <v>778</v>
      </c>
      <c r="E817" s="363" t="s">
        <v>297</v>
      </c>
      <c r="F817" s="363" t="s">
        <v>452</v>
      </c>
      <c r="G817" s="363" t="s">
        <v>453</v>
      </c>
      <c r="H817" s="363" t="s">
        <v>1243</v>
      </c>
      <c r="I817" s="363" t="s">
        <v>992</v>
      </c>
      <c r="J817" s="363" t="s">
        <v>999</v>
      </c>
      <c r="K817" s="363" t="s">
        <v>782</v>
      </c>
      <c r="L817" s="364">
        <v>7.1448052113416987</v>
      </c>
      <c r="M817" s="365">
        <v>2</v>
      </c>
      <c r="N817" s="364">
        <v>6.39</v>
      </c>
      <c r="O817" s="363" t="s">
        <v>1355</v>
      </c>
      <c r="P817" s="363"/>
      <c r="Q817" s="363" t="s">
        <v>300</v>
      </c>
      <c r="R817" s="363" t="s">
        <v>905</v>
      </c>
      <c r="S817" s="363"/>
      <c r="T817" s="365">
        <v>9.81</v>
      </c>
      <c r="U817" s="363">
        <v>20</v>
      </c>
      <c r="V817" s="367">
        <v>45931</v>
      </c>
      <c r="W817" s="367"/>
      <c r="X817" s="363" t="s">
        <v>2899</v>
      </c>
      <c r="Y817" s="363" t="s">
        <v>692</v>
      </c>
      <c r="Z817" s="363"/>
      <c r="AA817" s="363" t="s">
        <v>856</v>
      </c>
      <c r="AB817" s="363"/>
      <c r="AC817" s="363"/>
      <c r="AD817" s="363" t="s">
        <v>360</v>
      </c>
      <c r="AE817" s="367"/>
      <c r="AF817" s="363"/>
      <c r="AG817" s="364">
        <v>3.371051499424012E-3</v>
      </c>
      <c r="AH817" s="364">
        <v>3.5204312787500787E-3</v>
      </c>
      <c r="AI817" s="364">
        <v>0.70289494051171608</v>
      </c>
      <c r="AJ817" s="363" t="s">
        <v>0</v>
      </c>
      <c r="AK817" s="368">
        <v>13.121319669160304</v>
      </c>
      <c r="AL817" s="364">
        <v>9.8332092045589105E-3</v>
      </c>
      <c r="AM817" s="369"/>
      <c r="AN817" s="363">
        <v>15</v>
      </c>
      <c r="AO817" s="371" t="s">
        <v>305</v>
      </c>
      <c r="AP817" s="371" t="s">
        <v>0</v>
      </c>
      <c r="AQ817" s="371" t="s">
        <v>386</v>
      </c>
      <c r="AR817" s="372" t="s">
        <v>0</v>
      </c>
      <c r="AS817" s="363"/>
      <c r="AT817" s="363"/>
    </row>
    <row r="818" spans="1:46" x14ac:dyDescent="0.3">
      <c r="A818" s="362" t="s">
        <v>1359</v>
      </c>
      <c r="B818" s="363" t="s">
        <v>310</v>
      </c>
      <c r="C818" s="363" t="s">
        <v>295</v>
      </c>
      <c r="D818" s="363" t="s">
        <v>778</v>
      </c>
      <c r="E818" s="363" t="s">
        <v>297</v>
      </c>
      <c r="F818" s="363" t="s">
        <v>452</v>
      </c>
      <c r="G818" s="363" t="s">
        <v>453</v>
      </c>
      <c r="H818" s="363" t="s">
        <v>1243</v>
      </c>
      <c r="I818" s="363" t="s">
        <v>992</v>
      </c>
      <c r="J818" s="363" t="s">
        <v>993</v>
      </c>
      <c r="K818" s="363" t="s">
        <v>782</v>
      </c>
      <c r="L818" s="364">
        <v>5.5439033275615124</v>
      </c>
      <c r="M818" s="365">
        <v>2</v>
      </c>
      <c r="N818" s="364">
        <v>4.96</v>
      </c>
      <c r="O818" s="363" t="s">
        <v>1351</v>
      </c>
      <c r="P818" s="363"/>
      <c r="Q818" s="363" t="s">
        <v>300</v>
      </c>
      <c r="R818" s="363" t="s">
        <v>905</v>
      </c>
      <c r="S818" s="363"/>
      <c r="T818" s="365">
        <v>9.81</v>
      </c>
      <c r="U818" s="366">
        <v>20</v>
      </c>
      <c r="V818" s="367">
        <v>45931</v>
      </c>
      <c r="W818" s="367"/>
      <c r="X818" s="363" t="s">
        <v>2899</v>
      </c>
      <c r="Y818" s="363" t="s">
        <v>692</v>
      </c>
      <c r="Z818" s="363"/>
      <c r="AA818" s="363" t="s">
        <v>856</v>
      </c>
      <c r="AB818" s="363"/>
      <c r="AC818" s="363"/>
      <c r="AD818" s="363" t="s">
        <v>360</v>
      </c>
      <c r="AE818" s="367"/>
      <c r="AF818" s="362"/>
      <c r="AG818" s="364">
        <v>2.8977855177114396E-3</v>
      </c>
      <c r="AH818" s="364">
        <v>3.0261936898333922E-3</v>
      </c>
      <c r="AI818" s="364">
        <v>0.60421467291007436</v>
      </c>
      <c r="AJ818" s="362" t="s">
        <v>0</v>
      </c>
      <c r="AK818" s="368">
        <v>19.720901261894774</v>
      </c>
      <c r="AL818" s="364">
        <v>8.4527131165057223E-3</v>
      </c>
      <c r="AM818" s="369"/>
      <c r="AN818" s="370">
        <v>15</v>
      </c>
      <c r="AO818" s="371" t="s">
        <v>305</v>
      </c>
      <c r="AP818" s="371" t="s">
        <v>0</v>
      </c>
      <c r="AQ818" s="371" t="s">
        <v>386</v>
      </c>
      <c r="AR818" s="372" t="s">
        <v>0</v>
      </c>
      <c r="AS818" s="372"/>
      <c r="AT818" s="363"/>
    </row>
    <row r="819" spans="1:46" x14ac:dyDescent="0.3">
      <c r="A819" s="363" t="s">
        <v>1360</v>
      </c>
      <c r="B819" s="363" t="s">
        <v>310</v>
      </c>
      <c r="C819" s="363" t="s">
        <v>295</v>
      </c>
      <c r="D819" s="363" t="s">
        <v>778</v>
      </c>
      <c r="E819" s="363" t="s">
        <v>297</v>
      </c>
      <c r="F819" s="363" t="s">
        <v>452</v>
      </c>
      <c r="G819" s="363" t="s">
        <v>453</v>
      </c>
      <c r="H819" s="363" t="s">
        <v>1243</v>
      </c>
      <c r="I819" s="363" t="s">
        <v>992</v>
      </c>
      <c r="J819" s="363" t="s">
        <v>996</v>
      </c>
      <c r="K819" s="363" t="s">
        <v>782</v>
      </c>
      <c r="L819" s="364">
        <v>7.1448052113416987</v>
      </c>
      <c r="M819" s="365">
        <v>2</v>
      </c>
      <c r="N819" s="364">
        <v>6.39</v>
      </c>
      <c r="O819" s="363" t="s">
        <v>1353</v>
      </c>
      <c r="P819" s="363"/>
      <c r="Q819" s="363" t="s">
        <v>300</v>
      </c>
      <c r="R819" s="363" t="s">
        <v>905</v>
      </c>
      <c r="S819" s="363"/>
      <c r="T819" s="365">
        <v>9.81</v>
      </c>
      <c r="U819" s="363">
        <v>20</v>
      </c>
      <c r="V819" s="367">
        <v>45931</v>
      </c>
      <c r="W819" s="367"/>
      <c r="X819" s="363" t="s">
        <v>2899</v>
      </c>
      <c r="Y819" s="363" t="s">
        <v>692</v>
      </c>
      <c r="Z819" s="363"/>
      <c r="AA819" s="363" t="s">
        <v>856</v>
      </c>
      <c r="AB819" s="363"/>
      <c r="AC819" s="363"/>
      <c r="AD819" s="363" t="s">
        <v>360</v>
      </c>
      <c r="AE819" s="367"/>
      <c r="AF819" s="363"/>
      <c r="AG819" s="364">
        <v>5.6417348261650303E-3</v>
      </c>
      <c r="AH819" s="364">
        <v>5.891734300659179E-3</v>
      </c>
      <c r="AI819" s="364">
        <v>1.1763530950795948</v>
      </c>
      <c r="AJ819" s="363" t="s">
        <v>181</v>
      </c>
      <c r="AK819" s="368">
        <v>-3.1424514229359533</v>
      </c>
      <c r="AL819" s="364">
        <v>1.64566927653895E-2</v>
      </c>
      <c r="AM819" s="369"/>
      <c r="AN819" s="363">
        <v>15</v>
      </c>
      <c r="AO819" s="371" t="s">
        <v>305</v>
      </c>
      <c r="AP819" s="371" t="s">
        <v>0</v>
      </c>
      <c r="AQ819" s="371" t="s">
        <v>386</v>
      </c>
      <c r="AR819" s="372" t="s">
        <v>0</v>
      </c>
      <c r="AS819" s="363"/>
      <c r="AT819" s="363"/>
    </row>
    <row r="820" spans="1:46" x14ac:dyDescent="0.3">
      <c r="A820" s="362" t="s">
        <v>1361</v>
      </c>
      <c r="B820" s="363" t="s">
        <v>310</v>
      </c>
      <c r="C820" s="363" t="s">
        <v>295</v>
      </c>
      <c r="D820" s="363" t="s">
        <v>778</v>
      </c>
      <c r="E820" s="363" t="s">
        <v>297</v>
      </c>
      <c r="F820" s="363" t="s">
        <v>452</v>
      </c>
      <c r="G820" s="363" t="s">
        <v>453</v>
      </c>
      <c r="H820" s="363" t="s">
        <v>1243</v>
      </c>
      <c r="I820" s="363" t="s">
        <v>992</v>
      </c>
      <c r="J820" s="363" t="s">
        <v>999</v>
      </c>
      <c r="K820" s="363" t="s">
        <v>782</v>
      </c>
      <c r="L820" s="364">
        <v>7.1448052113416987</v>
      </c>
      <c r="M820" s="365">
        <v>2</v>
      </c>
      <c r="N820" s="364">
        <v>6.39</v>
      </c>
      <c r="O820" s="363" t="s">
        <v>1355</v>
      </c>
      <c r="P820" s="363"/>
      <c r="Q820" s="363" t="s">
        <v>300</v>
      </c>
      <c r="R820" s="363" t="s">
        <v>905</v>
      </c>
      <c r="S820" s="363"/>
      <c r="T820" s="365">
        <v>9.81</v>
      </c>
      <c r="U820" s="366">
        <v>20</v>
      </c>
      <c r="V820" s="367">
        <v>45931</v>
      </c>
      <c r="W820" s="367"/>
      <c r="X820" s="363" t="s">
        <v>2899</v>
      </c>
      <c r="Y820" s="363" t="s">
        <v>692</v>
      </c>
      <c r="Z820" s="363"/>
      <c r="AA820" s="363" t="s">
        <v>856</v>
      </c>
      <c r="AB820" s="363"/>
      <c r="AC820" s="363"/>
      <c r="AD820" s="363" t="s">
        <v>360</v>
      </c>
      <c r="AE820" s="367"/>
      <c r="AF820" s="362"/>
      <c r="AG820" s="364">
        <v>4.387552491024938E-3</v>
      </c>
      <c r="AH820" s="364">
        <v>4.5819759885605948E-3</v>
      </c>
      <c r="AI820" s="364">
        <v>0.91484465535395831</v>
      </c>
      <c r="AJ820" s="362" t="s">
        <v>0</v>
      </c>
      <c r="AK820" s="368">
        <v>3.7594447797254285</v>
      </c>
      <c r="AL820" s="364">
        <v>1.2798297963588941E-2</v>
      </c>
      <c r="AM820" s="369"/>
      <c r="AN820" s="370">
        <v>15</v>
      </c>
      <c r="AO820" s="371" t="s">
        <v>305</v>
      </c>
      <c r="AP820" s="371" t="s">
        <v>0</v>
      </c>
      <c r="AQ820" s="371" t="s">
        <v>386</v>
      </c>
      <c r="AR820" s="372" t="s">
        <v>0</v>
      </c>
      <c r="AS820" s="372"/>
      <c r="AT820" s="363"/>
    </row>
    <row r="821" spans="1:46" x14ac:dyDescent="0.3">
      <c r="A821" s="363" t="s">
        <v>1362</v>
      </c>
      <c r="B821" s="363" t="s">
        <v>294</v>
      </c>
      <c r="C821" s="363" t="s">
        <v>295</v>
      </c>
      <c r="D821" s="363" t="s">
        <v>778</v>
      </c>
      <c r="E821" s="363" t="s">
        <v>297</v>
      </c>
      <c r="F821" s="363" t="s">
        <v>452</v>
      </c>
      <c r="G821" s="363" t="s">
        <v>453</v>
      </c>
      <c r="H821" s="363" t="s">
        <v>1166</v>
      </c>
      <c r="I821" s="363" t="s">
        <v>992</v>
      </c>
      <c r="J821" s="363" t="s">
        <v>999</v>
      </c>
      <c r="K821" s="363" t="s">
        <v>782</v>
      </c>
      <c r="L821" s="364">
        <v>21.07</v>
      </c>
      <c r="M821" s="365">
        <v>2</v>
      </c>
      <c r="N821" s="364">
        <v>18.89</v>
      </c>
      <c r="O821" s="363" t="s">
        <v>1363</v>
      </c>
      <c r="P821" s="363"/>
      <c r="Q821" s="363" t="s">
        <v>300</v>
      </c>
      <c r="R821" s="363" t="s">
        <v>811</v>
      </c>
      <c r="S821" s="363"/>
      <c r="T821" s="365">
        <v>13.793841795402404</v>
      </c>
      <c r="U821" s="363">
        <v>20</v>
      </c>
      <c r="V821" s="367">
        <v>45931</v>
      </c>
      <c r="W821" s="367"/>
      <c r="X821" s="363" t="s">
        <v>2899</v>
      </c>
      <c r="Y821" s="363" t="s">
        <v>692</v>
      </c>
      <c r="Z821" s="363"/>
      <c r="AA821" s="363" t="s">
        <v>856</v>
      </c>
      <c r="AB821" s="363"/>
      <c r="AC821" s="363"/>
      <c r="AD821" s="363" t="s">
        <v>304</v>
      </c>
      <c r="AE821" s="367">
        <v>45146</v>
      </c>
      <c r="AF821" s="363" t="s">
        <v>3088</v>
      </c>
      <c r="AG821" s="364">
        <v>3.0199240659942875E-3</v>
      </c>
      <c r="AH821" s="364">
        <v>2.8936195228086311E-3</v>
      </c>
      <c r="AI821" s="364">
        <v>0.91158395898090161</v>
      </c>
      <c r="AJ821" s="363" t="s">
        <v>0</v>
      </c>
      <c r="AK821" s="368">
        <v>32.91467667181093</v>
      </c>
      <c r="AL821" s="364">
        <v>0.01</v>
      </c>
      <c r="AM821" s="369"/>
      <c r="AN821" s="363">
        <v>15</v>
      </c>
      <c r="AO821" s="371" t="s">
        <v>305</v>
      </c>
      <c r="AP821" s="371" t="s">
        <v>0</v>
      </c>
      <c r="AQ821" s="371" t="s">
        <v>386</v>
      </c>
      <c r="AR821" s="372" t="s">
        <v>0</v>
      </c>
      <c r="AS821" s="363"/>
      <c r="AT821" s="363"/>
    </row>
    <row r="822" spans="1:46" x14ac:dyDescent="0.3">
      <c r="A822" s="362" t="s">
        <v>1364</v>
      </c>
      <c r="B822" s="363" t="s">
        <v>294</v>
      </c>
      <c r="C822" s="363" t="s">
        <v>295</v>
      </c>
      <c r="D822" s="363" t="s">
        <v>778</v>
      </c>
      <c r="E822" s="363" t="s">
        <v>297</v>
      </c>
      <c r="F822" s="363" t="s">
        <v>452</v>
      </c>
      <c r="G822" s="363" t="s">
        <v>453</v>
      </c>
      <c r="H822" s="363" t="s">
        <v>1166</v>
      </c>
      <c r="I822" s="363" t="s">
        <v>992</v>
      </c>
      <c r="J822" s="363" t="s">
        <v>996</v>
      </c>
      <c r="K822" s="363" t="s">
        <v>782</v>
      </c>
      <c r="L822" s="364">
        <v>27.04</v>
      </c>
      <c r="M822" s="365">
        <v>2</v>
      </c>
      <c r="N822" s="364">
        <v>24.25</v>
      </c>
      <c r="O822" s="363" t="s">
        <v>1365</v>
      </c>
      <c r="P822" s="363"/>
      <c r="Q822" s="363" t="s">
        <v>300</v>
      </c>
      <c r="R822" s="363" t="s">
        <v>811</v>
      </c>
      <c r="S822" s="363"/>
      <c r="T822" s="365">
        <v>13.793841795402404</v>
      </c>
      <c r="U822" s="366">
        <v>20</v>
      </c>
      <c r="V822" s="367">
        <v>45931</v>
      </c>
      <c r="W822" s="367"/>
      <c r="X822" s="363" t="s">
        <v>2899</v>
      </c>
      <c r="Y822" s="363" t="s">
        <v>692</v>
      </c>
      <c r="Z822" s="363"/>
      <c r="AA822" s="363" t="s">
        <v>856</v>
      </c>
      <c r="AB822" s="363"/>
      <c r="AC822" s="363"/>
      <c r="AD822" s="363" t="s">
        <v>304</v>
      </c>
      <c r="AE822" s="367">
        <v>45146</v>
      </c>
      <c r="AF822" s="362" t="s">
        <v>3088</v>
      </c>
      <c r="AG822" s="364">
        <v>0</v>
      </c>
      <c r="AH822" s="364">
        <v>3.7134147657086657E-3</v>
      </c>
      <c r="AI822" s="364">
        <v>1.1698460377324165</v>
      </c>
      <c r="AJ822" s="362" t="s">
        <v>181</v>
      </c>
      <c r="AK822" s="368">
        <v>20.35172981756654</v>
      </c>
      <c r="AL822" s="364">
        <v>1.2500000000000001E-2</v>
      </c>
      <c r="AM822" s="369"/>
      <c r="AN822" s="370">
        <v>15</v>
      </c>
      <c r="AO822" s="371" t="s">
        <v>305</v>
      </c>
      <c r="AP822" s="371" t="s">
        <v>0</v>
      </c>
      <c r="AQ822" s="371" t="s">
        <v>386</v>
      </c>
      <c r="AR822" s="372" t="s">
        <v>0</v>
      </c>
      <c r="AS822" s="372"/>
      <c r="AT822" s="363"/>
    </row>
    <row r="823" spans="1:46" x14ac:dyDescent="0.3">
      <c r="A823" s="363" t="s">
        <v>1366</v>
      </c>
      <c r="B823" s="363" t="s">
        <v>294</v>
      </c>
      <c r="C823" s="363" t="s">
        <v>295</v>
      </c>
      <c r="D823" s="363" t="s">
        <v>778</v>
      </c>
      <c r="E823" s="363" t="s">
        <v>297</v>
      </c>
      <c r="F823" s="363" t="s">
        <v>452</v>
      </c>
      <c r="G823" s="363" t="s">
        <v>453</v>
      </c>
      <c r="H823" s="363" t="s">
        <v>1166</v>
      </c>
      <c r="I823" s="363" t="s">
        <v>992</v>
      </c>
      <c r="J823" s="363" t="s">
        <v>993</v>
      </c>
      <c r="K823" s="363" t="s">
        <v>782</v>
      </c>
      <c r="L823" s="364">
        <v>13.67</v>
      </c>
      <c r="M823" s="365">
        <v>2</v>
      </c>
      <c r="N823" s="364">
        <v>12.26</v>
      </c>
      <c r="O823" s="363" t="s">
        <v>1367</v>
      </c>
      <c r="P823" s="363"/>
      <c r="Q823" s="363" t="s">
        <v>300</v>
      </c>
      <c r="R823" s="363" t="s">
        <v>811</v>
      </c>
      <c r="S823" s="363"/>
      <c r="T823" s="365">
        <v>13.793841795402404</v>
      </c>
      <c r="U823" s="363">
        <v>20</v>
      </c>
      <c r="V823" s="367">
        <v>45931</v>
      </c>
      <c r="W823" s="367"/>
      <c r="X823" s="363" t="s">
        <v>2899</v>
      </c>
      <c r="Y823" s="363" t="s">
        <v>692</v>
      </c>
      <c r="Z823" s="363"/>
      <c r="AA823" s="363" t="s">
        <v>856</v>
      </c>
      <c r="AB823" s="363"/>
      <c r="AC823" s="363"/>
      <c r="AD823" s="363" t="s">
        <v>304</v>
      </c>
      <c r="AE823" s="367">
        <v>45146</v>
      </c>
      <c r="AF823" s="363" t="s">
        <v>3088</v>
      </c>
      <c r="AG823" s="364">
        <v>1.9593528538775929E-3</v>
      </c>
      <c r="AH823" s="364">
        <v>1.8774053738282752E-3</v>
      </c>
      <c r="AI823" s="364">
        <v>0.59144355703864337</v>
      </c>
      <c r="AJ823" s="363" t="s">
        <v>0</v>
      </c>
      <c r="AK823" s="368">
        <v>63.717233636902698</v>
      </c>
      <c r="AL823" s="364">
        <v>6.4999999999999997E-3</v>
      </c>
      <c r="AM823" s="369"/>
      <c r="AN823" s="363">
        <v>15</v>
      </c>
      <c r="AO823" s="371" t="s">
        <v>305</v>
      </c>
      <c r="AP823" s="371" t="s">
        <v>0</v>
      </c>
      <c r="AQ823" s="371" t="s">
        <v>386</v>
      </c>
      <c r="AR823" s="372" t="s">
        <v>0</v>
      </c>
      <c r="AS823" s="363"/>
      <c r="AT823" s="363"/>
    </row>
    <row r="824" spans="1:46" x14ac:dyDescent="0.3">
      <c r="A824" s="362" t="s">
        <v>1368</v>
      </c>
      <c r="B824" s="363" t="s">
        <v>308</v>
      </c>
      <c r="C824" s="363" t="s">
        <v>295</v>
      </c>
      <c r="D824" s="363" t="s">
        <v>778</v>
      </c>
      <c r="E824" s="363" t="s">
        <v>297</v>
      </c>
      <c r="F824" s="363" t="s">
        <v>452</v>
      </c>
      <c r="G824" s="363" t="s">
        <v>453</v>
      </c>
      <c r="H824" s="363" t="s">
        <v>1166</v>
      </c>
      <c r="I824" s="363" t="s">
        <v>992</v>
      </c>
      <c r="J824" s="363" t="s">
        <v>999</v>
      </c>
      <c r="K824" s="363" t="s">
        <v>782</v>
      </c>
      <c r="L824" s="364">
        <v>27.94</v>
      </c>
      <c r="M824" s="365">
        <v>2</v>
      </c>
      <c r="N824" s="364">
        <v>25.05</v>
      </c>
      <c r="O824" s="363" t="s">
        <v>1363</v>
      </c>
      <c r="P824" s="363"/>
      <c r="Q824" s="363" t="s">
        <v>300</v>
      </c>
      <c r="R824" s="363" t="s">
        <v>811</v>
      </c>
      <c r="S824" s="363"/>
      <c r="T824" s="365">
        <v>13.793841795402404</v>
      </c>
      <c r="U824" s="366">
        <v>20</v>
      </c>
      <c r="V824" s="367">
        <v>45931</v>
      </c>
      <c r="W824" s="367"/>
      <c r="X824" s="363" t="s">
        <v>2899</v>
      </c>
      <c r="Y824" s="363" t="s">
        <v>692</v>
      </c>
      <c r="Z824" s="363"/>
      <c r="AA824" s="363" t="s">
        <v>856</v>
      </c>
      <c r="AB824" s="363"/>
      <c r="AC824" s="363"/>
      <c r="AD824" s="363" t="s">
        <v>304</v>
      </c>
      <c r="AE824" s="367">
        <v>45146</v>
      </c>
      <c r="AF824" s="362" t="s">
        <v>3088</v>
      </c>
      <c r="AG824" s="364">
        <v>0</v>
      </c>
      <c r="AH824" s="364">
        <v>3.8369403471298562E-3</v>
      </c>
      <c r="AI824" s="364">
        <v>1.2087606005005198</v>
      </c>
      <c r="AJ824" s="362" t="s">
        <v>181</v>
      </c>
      <c r="AK824" s="368">
        <v>18.924153239287723</v>
      </c>
      <c r="AL824" s="364">
        <v>1.2999999999999999E-2</v>
      </c>
      <c r="AM824" s="369"/>
      <c r="AN824" s="370">
        <v>15</v>
      </c>
      <c r="AO824" s="371" t="s">
        <v>305</v>
      </c>
      <c r="AP824" s="371" t="s">
        <v>0</v>
      </c>
      <c r="AQ824" s="371" t="s">
        <v>386</v>
      </c>
      <c r="AR824" s="372" t="s">
        <v>0</v>
      </c>
      <c r="AS824" s="372"/>
      <c r="AT824" s="363"/>
    </row>
    <row r="825" spans="1:46" x14ac:dyDescent="0.3">
      <c r="A825" s="363" t="s">
        <v>1369</v>
      </c>
      <c r="B825" s="363" t="s">
        <v>308</v>
      </c>
      <c r="C825" s="363" t="s">
        <v>295</v>
      </c>
      <c r="D825" s="363" t="s">
        <v>778</v>
      </c>
      <c r="E825" s="363" t="s">
        <v>297</v>
      </c>
      <c r="F825" s="363" t="s">
        <v>452</v>
      </c>
      <c r="G825" s="363" t="s">
        <v>453</v>
      </c>
      <c r="H825" s="363" t="s">
        <v>1166</v>
      </c>
      <c r="I825" s="363" t="s">
        <v>992</v>
      </c>
      <c r="J825" s="363" t="s">
        <v>996</v>
      </c>
      <c r="K825" s="363" t="s">
        <v>782</v>
      </c>
      <c r="L825" s="364">
        <v>35.58</v>
      </c>
      <c r="M825" s="365">
        <v>2</v>
      </c>
      <c r="N825" s="364">
        <v>31.9</v>
      </c>
      <c r="O825" s="363" t="s">
        <v>1365</v>
      </c>
      <c r="P825" s="363"/>
      <c r="Q825" s="363" t="s">
        <v>300</v>
      </c>
      <c r="R825" s="363" t="s">
        <v>811</v>
      </c>
      <c r="S825" s="363"/>
      <c r="T825" s="365">
        <v>13.793841795402404</v>
      </c>
      <c r="U825" s="363">
        <v>20</v>
      </c>
      <c r="V825" s="367">
        <v>45931</v>
      </c>
      <c r="W825" s="367"/>
      <c r="X825" s="363" t="s">
        <v>2899</v>
      </c>
      <c r="Y825" s="363" t="s">
        <v>692</v>
      </c>
      <c r="Z825" s="363"/>
      <c r="AA825" s="363" t="s">
        <v>856</v>
      </c>
      <c r="AB825" s="363"/>
      <c r="AC825" s="363"/>
      <c r="AD825" s="363" t="s">
        <v>304</v>
      </c>
      <c r="AE825" s="367">
        <v>45146</v>
      </c>
      <c r="AF825" s="363" t="s">
        <v>3088</v>
      </c>
      <c r="AG825" s="364">
        <v>0</v>
      </c>
      <c r="AH825" s="364">
        <v>4.8858898781496641E-3</v>
      </c>
      <c r="AI825" s="364">
        <v>1.5392137090453766</v>
      </c>
      <c r="AJ825" s="363" t="s">
        <v>181</v>
      </c>
      <c r="AK825" s="368">
        <v>9.7106055923638888</v>
      </c>
      <c r="AL825" s="364">
        <v>1.6500000000000001E-2</v>
      </c>
      <c r="AM825" s="369"/>
      <c r="AN825" s="363">
        <v>15</v>
      </c>
      <c r="AO825" s="371" t="s">
        <v>305</v>
      </c>
      <c r="AP825" s="371" t="s">
        <v>0</v>
      </c>
      <c r="AQ825" s="371" t="s">
        <v>386</v>
      </c>
      <c r="AR825" s="372" t="s">
        <v>0</v>
      </c>
      <c r="AS825" s="363"/>
      <c r="AT825" s="363"/>
    </row>
    <row r="826" spans="1:46" x14ac:dyDescent="0.3">
      <c r="A826" s="362" t="s">
        <v>1370</v>
      </c>
      <c r="B826" s="363" t="s">
        <v>308</v>
      </c>
      <c r="C826" s="363" t="s">
        <v>295</v>
      </c>
      <c r="D826" s="363" t="s">
        <v>778</v>
      </c>
      <c r="E826" s="363" t="s">
        <v>297</v>
      </c>
      <c r="F826" s="363" t="s">
        <v>452</v>
      </c>
      <c r="G826" s="363" t="s">
        <v>453</v>
      </c>
      <c r="H826" s="363" t="s">
        <v>1166</v>
      </c>
      <c r="I826" s="363" t="s">
        <v>992</v>
      </c>
      <c r="J826" s="363" t="s">
        <v>993</v>
      </c>
      <c r="K826" s="363" t="s">
        <v>782</v>
      </c>
      <c r="L826" s="364">
        <v>18.37</v>
      </c>
      <c r="M826" s="365">
        <v>2</v>
      </c>
      <c r="N826" s="364">
        <v>16.47</v>
      </c>
      <c r="O826" s="363" t="s">
        <v>1367</v>
      </c>
      <c r="P826" s="363"/>
      <c r="Q826" s="363" t="s">
        <v>300</v>
      </c>
      <c r="R826" s="363" t="s">
        <v>811</v>
      </c>
      <c r="S826" s="363"/>
      <c r="T826" s="365">
        <v>13.793841795402404</v>
      </c>
      <c r="U826" s="366">
        <v>20</v>
      </c>
      <c r="V826" s="367">
        <v>45931</v>
      </c>
      <c r="W826" s="367"/>
      <c r="X826" s="363" t="s">
        <v>2899</v>
      </c>
      <c r="Y826" s="363" t="s">
        <v>692</v>
      </c>
      <c r="Z826" s="363"/>
      <c r="AA826" s="363" t="s">
        <v>856</v>
      </c>
      <c r="AB826" s="363"/>
      <c r="AC826" s="363"/>
      <c r="AD826" s="363" t="s">
        <v>304</v>
      </c>
      <c r="AE826" s="367">
        <v>45146</v>
      </c>
      <c r="AF826" s="362" t="s">
        <v>3088</v>
      </c>
      <c r="AG826" s="364">
        <v>2.6334327237736667E-3</v>
      </c>
      <c r="AH826" s="364">
        <v>2.5232926970982341E-3</v>
      </c>
      <c r="AI826" s="364">
        <v>0.79491900312304031</v>
      </c>
      <c r="AJ826" s="362" t="s">
        <v>0</v>
      </c>
      <c r="AK826" s="368">
        <v>41.266419839784376</v>
      </c>
      <c r="AL826" s="364">
        <v>8.5000000000000006E-3</v>
      </c>
      <c r="AM826" s="369"/>
      <c r="AN826" s="370">
        <v>15</v>
      </c>
      <c r="AO826" s="371" t="s">
        <v>305</v>
      </c>
      <c r="AP826" s="371" t="s">
        <v>0</v>
      </c>
      <c r="AQ826" s="371" t="s">
        <v>386</v>
      </c>
      <c r="AR826" s="372" t="s">
        <v>0</v>
      </c>
      <c r="AS826" s="372"/>
      <c r="AT826" s="363"/>
    </row>
    <row r="827" spans="1:46" x14ac:dyDescent="0.3">
      <c r="A827" s="362" t="s">
        <v>1371</v>
      </c>
      <c r="B827" s="363" t="s">
        <v>310</v>
      </c>
      <c r="C827" s="363" t="s">
        <v>295</v>
      </c>
      <c r="D827" s="363" t="s">
        <v>778</v>
      </c>
      <c r="E827" s="363" t="s">
        <v>297</v>
      </c>
      <c r="F827" s="363" t="s">
        <v>452</v>
      </c>
      <c r="G827" s="363" t="s">
        <v>453</v>
      </c>
      <c r="H827" s="363" t="s">
        <v>1166</v>
      </c>
      <c r="I827" s="363" t="s">
        <v>992</v>
      </c>
      <c r="J827" s="363" t="s">
        <v>999</v>
      </c>
      <c r="K827" s="363" t="s">
        <v>782</v>
      </c>
      <c r="L827" s="364">
        <v>33.19</v>
      </c>
      <c r="M827" s="365">
        <v>2</v>
      </c>
      <c r="N827" s="364">
        <v>29.76</v>
      </c>
      <c r="O827" s="363" t="s">
        <v>1363</v>
      </c>
      <c r="P827" s="363"/>
      <c r="Q827" s="363" t="s">
        <v>300</v>
      </c>
      <c r="R827" s="363" t="s">
        <v>811</v>
      </c>
      <c r="S827" s="363"/>
      <c r="T827" s="365">
        <v>13.793841795402404</v>
      </c>
      <c r="U827" s="366">
        <v>20</v>
      </c>
      <c r="V827" s="367">
        <v>45931</v>
      </c>
      <c r="W827" s="367"/>
      <c r="X827" s="363" t="s">
        <v>2899</v>
      </c>
      <c r="Y827" s="363" t="s">
        <v>692</v>
      </c>
      <c r="Z827" s="363"/>
      <c r="AA827" s="363" t="s">
        <v>856</v>
      </c>
      <c r="AB827" s="363"/>
      <c r="AC827" s="363"/>
      <c r="AD827" s="363" t="s">
        <v>304</v>
      </c>
      <c r="AE827" s="367">
        <v>45146</v>
      </c>
      <c r="AF827" s="362" t="s">
        <v>3088</v>
      </c>
      <c r="AG827" s="364">
        <v>0</v>
      </c>
      <c r="AH827" s="364">
        <v>4.5580540571309907E-3</v>
      </c>
      <c r="AI827" s="364">
        <v>1.435934797196633</v>
      </c>
      <c r="AJ827" s="362" t="s">
        <v>181</v>
      </c>
      <c r="AK827" s="368">
        <v>12.134614848368585</v>
      </c>
      <c r="AL827" s="364">
        <v>1.55E-2</v>
      </c>
      <c r="AM827" s="369"/>
      <c r="AN827" s="370">
        <v>15</v>
      </c>
      <c r="AO827" s="371" t="s">
        <v>305</v>
      </c>
      <c r="AP827" s="371" t="s">
        <v>0</v>
      </c>
      <c r="AQ827" s="371" t="s">
        <v>386</v>
      </c>
      <c r="AR827" s="372" t="s">
        <v>0</v>
      </c>
      <c r="AS827" s="372"/>
      <c r="AT827" s="363"/>
    </row>
    <row r="828" spans="1:46" x14ac:dyDescent="0.3">
      <c r="A828" s="362" t="s">
        <v>1372</v>
      </c>
      <c r="B828" s="363" t="s">
        <v>310</v>
      </c>
      <c r="C828" s="363" t="s">
        <v>295</v>
      </c>
      <c r="D828" s="363" t="s">
        <v>778</v>
      </c>
      <c r="E828" s="363" t="s">
        <v>297</v>
      </c>
      <c r="F828" s="363" t="s">
        <v>452</v>
      </c>
      <c r="G828" s="363" t="s">
        <v>453</v>
      </c>
      <c r="H828" s="363" t="s">
        <v>1166</v>
      </c>
      <c r="I828" s="363" t="s">
        <v>992</v>
      </c>
      <c r="J828" s="363" t="s">
        <v>996</v>
      </c>
      <c r="K828" s="363" t="s">
        <v>782</v>
      </c>
      <c r="L828" s="364">
        <v>42.17</v>
      </c>
      <c r="M828" s="365">
        <v>2</v>
      </c>
      <c r="N828" s="364">
        <v>37.81</v>
      </c>
      <c r="O828" s="363" t="s">
        <v>1365</v>
      </c>
      <c r="P828" s="363"/>
      <c r="Q828" s="363" t="s">
        <v>300</v>
      </c>
      <c r="R828" s="363" t="s">
        <v>811</v>
      </c>
      <c r="S828" s="363"/>
      <c r="T828" s="365">
        <v>13.793841795402404</v>
      </c>
      <c r="U828" s="366">
        <v>20</v>
      </c>
      <c r="V828" s="367">
        <v>45931</v>
      </c>
      <c r="W828" s="367"/>
      <c r="X828" s="363" t="s">
        <v>2899</v>
      </c>
      <c r="Y828" s="363" t="s">
        <v>692</v>
      </c>
      <c r="Z828" s="363"/>
      <c r="AA828" s="363" t="s">
        <v>856</v>
      </c>
      <c r="AB828" s="363"/>
      <c r="AC828" s="363"/>
      <c r="AD828" s="363" t="s">
        <v>304</v>
      </c>
      <c r="AE828" s="367">
        <v>44669</v>
      </c>
      <c r="AF828" s="362" t="s">
        <v>3088</v>
      </c>
      <c r="AG828" s="364">
        <v>0</v>
      </c>
      <c r="AH828" s="364">
        <v>5.7908743096706855E-3</v>
      </c>
      <c r="AI828" s="364">
        <v>1.8243131439915696</v>
      </c>
      <c r="AJ828" s="362" t="s">
        <v>181</v>
      </c>
      <c r="AK828" s="368">
        <v>4.4437148466819263</v>
      </c>
      <c r="AL828" s="364">
        <v>1.95E-2</v>
      </c>
      <c r="AM828" s="369"/>
      <c r="AN828" s="370">
        <v>15</v>
      </c>
      <c r="AO828" s="371" t="s">
        <v>305</v>
      </c>
      <c r="AP828" s="371" t="s">
        <v>0</v>
      </c>
      <c r="AQ828" s="371" t="s">
        <v>386</v>
      </c>
      <c r="AR828" s="372" t="s">
        <v>0</v>
      </c>
      <c r="AS828" s="372"/>
      <c r="AT828" s="363"/>
    </row>
    <row r="829" spans="1:46" x14ac:dyDescent="0.3">
      <c r="A829" s="362" t="s">
        <v>1373</v>
      </c>
      <c r="B829" s="363" t="s">
        <v>310</v>
      </c>
      <c r="C829" s="363" t="s">
        <v>295</v>
      </c>
      <c r="D829" s="363" t="s">
        <v>778</v>
      </c>
      <c r="E829" s="363" t="s">
        <v>297</v>
      </c>
      <c r="F829" s="363" t="s">
        <v>452</v>
      </c>
      <c r="G829" s="363" t="s">
        <v>453</v>
      </c>
      <c r="H829" s="363" t="s">
        <v>1166</v>
      </c>
      <c r="I829" s="363" t="s">
        <v>992</v>
      </c>
      <c r="J829" s="363" t="s">
        <v>993</v>
      </c>
      <c r="K829" s="363" t="s">
        <v>782</v>
      </c>
      <c r="L829" s="364">
        <v>22</v>
      </c>
      <c r="M829" s="365">
        <v>2</v>
      </c>
      <c r="N829" s="364">
        <v>19.73</v>
      </c>
      <c r="O829" s="363" t="s">
        <v>1367</v>
      </c>
      <c r="P829" s="363"/>
      <c r="Q829" s="363" t="s">
        <v>300</v>
      </c>
      <c r="R829" s="363" t="s">
        <v>811</v>
      </c>
      <c r="S829" s="363"/>
      <c r="T829" s="365">
        <v>13.793841795402404</v>
      </c>
      <c r="U829" s="366">
        <v>20</v>
      </c>
      <c r="V829" s="367">
        <v>45931</v>
      </c>
      <c r="W829" s="367"/>
      <c r="X829" s="363" t="s">
        <v>2899</v>
      </c>
      <c r="Y829" s="363" t="s">
        <v>692</v>
      </c>
      <c r="Z829" s="363"/>
      <c r="AA829" s="363" t="s">
        <v>856</v>
      </c>
      <c r="AB829" s="363"/>
      <c r="AC829" s="363"/>
      <c r="AD829" s="363" t="s">
        <v>304</v>
      </c>
      <c r="AE829" s="367">
        <v>45146</v>
      </c>
      <c r="AF829" s="362" t="s">
        <v>3088</v>
      </c>
      <c r="AG829" s="364">
        <v>3.1533794763967875E-3</v>
      </c>
      <c r="AH829" s="364">
        <v>3.0214933277541108E-3</v>
      </c>
      <c r="AI829" s="364">
        <v>0.95186835312578499</v>
      </c>
      <c r="AJ829" s="362" t="s">
        <v>0</v>
      </c>
      <c r="AK829" s="368">
        <v>30.506327032708391</v>
      </c>
      <c r="AL829" s="364">
        <v>1E-3</v>
      </c>
      <c r="AM829" s="369"/>
      <c r="AN829" s="370">
        <v>15</v>
      </c>
      <c r="AO829" s="371" t="s">
        <v>305</v>
      </c>
      <c r="AP829" s="371" t="s">
        <v>0</v>
      </c>
      <c r="AQ829" s="371" t="s">
        <v>386</v>
      </c>
      <c r="AR829" s="372" t="s">
        <v>0</v>
      </c>
      <c r="AS829" s="372"/>
      <c r="AT829" s="363"/>
    </row>
    <row r="830" spans="1:46" x14ac:dyDescent="0.3">
      <c r="A830" s="362" t="s">
        <v>1375</v>
      </c>
      <c r="B830" s="363" t="s">
        <v>294</v>
      </c>
      <c r="C830" s="363" t="s">
        <v>295</v>
      </c>
      <c r="D830" s="363" t="s">
        <v>778</v>
      </c>
      <c r="E830" s="363" t="s">
        <v>297</v>
      </c>
      <c r="F830" s="363" t="s">
        <v>452</v>
      </c>
      <c r="G830" s="363" t="s">
        <v>463</v>
      </c>
      <c r="H830" s="363" t="s">
        <v>1374</v>
      </c>
      <c r="I830" s="363" t="s">
        <v>832</v>
      </c>
      <c r="J830" s="363" t="s">
        <v>833</v>
      </c>
      <c r="K830" s="363" t="s">
        <v>782</v>
      </c>
      <c r="L830" s="364">
        <v>2.12</v>
      </c>
      <c r="M830" s="365">
        <v>0.75</v>
      </c>
      <c r="N830" s="364">
        <v>1.97</v>
      </c>
      <c r="O830" s="363" t="s">
        <v>2660</v>
      </c>
      <c r="P830" s="363"/>
      <c r="Q830" s="363" t="s">
        <v>300</v>
      </c>
      <c r="R830" s="363" t="s">
        <v>1025</v>
      </c>
      <c r="S830" s="363"/>
      <c r="T830" s="365">
        <v>1.18</v>
      </c>
      <c r="U830" s="366">
        <v>30</v>
      </c>
      <c r="V830" s="367">
        <v>45931</v>
      </c>
      <c r="W830" s="367"/>
      <c r="X830" s="363" t="s">
        <v>3081</v>
      </c>
      <c r="Y830" s="363" t="s">
        <v>835</v>
      </c>
      <c r="Z830" s="363"/>
      <c r="AA830" s="363" t="s">
        <v>832</v>
      </c>
      <c r="AB830" s="363"/>
      <c r="AC830" s="363"/>
      <c r="AD830" s="363" t="s">
        <v>360</v>
      </c>
      <c r="AE830" s="367"/>
      <c r="AF830" s="362"/>
      <c r="AG830" s="364">
        <v>3.7041112007373775E-4</v>
      </c>
      <c r="AH830" s="364">
        <v>3.8682496939819634E-4</v>
      </c>
      <c r="AI830" s="364">
        <v>0.91593006731344773</v>
      </c>
      <c r="AJ830" s="362" t="s">
        <v>0</v>
      </c>
      <c r="AK830" s="368">
        <v>3.742791994635188</v>
      </c>
      <c r="AL830" s="364">
        <v>7.2031531526634766E-4</v>
      </c>
      <c r="AM830" s="369"/>
      <c r="AN830" s="370">
        <v>12</v>
      </c>
      <c r="AO830" s="371" t="s">
        <v>305</v>
      </c>
      <c r="AP830" s="371" t="s">
        <v>0</v>
      </c>
      <c r="AQ830" s="371" t="s">
        <v>386</v>
      </c>
      <c r="AR830" s="372" t="s">
        <v>0</v>
      </c>
      <c r="AS830" s="372"/>
      <c r="AT830" s="363"/>
    </row>
    <row r="831" spans="1:46" x14ac:dyDescent="0.3">
      <c r="A831" s="362" t="s">
        <v>1376</v>
      </c>
      <c r="B831" s="363" t="s">
        <v>294</v>
      </c>
      <c r="C831" s="363" t="s">
        <v>295</v>
      </c>
      <c r="D831" s="363" t="s">
        <v>778</v>
      </c>
      <c r="E831" s="363" t="s">
        <v>297</v>
      </c>
      <c r="F831" s="363" t="s">
        <v>452</v>
      </c>
      <c r="G831" s="363" t="s">
        <v>463</v>
      </c>
      <c r="H831" s="363" t="s">
        <v>1374</v>
      </c>
      <c r="I831" s="363" t="s">
        <v>1027</v>
      </c>
      <c r="J831" s="363" t="s">
        <v>809</v>
      </c>
      <c r="K831" s="363" t="s">
        <v>782</v>
      </c>
      <c r="L831" s="364">
        <v>0.75963111885270174</v>
      </c>
      <c r="M831" s="365">
        <v>1.2</v>
      </c>
      <c r="N831" s="364">
        <v>0.67969195919605507</v>
      </c>
      <c r="O831" s="363" t="s">
        <v>2661</v>
      </c>
      <c r="P831" s="363"/>
      <c r="Q831" s="363" t="s">
        <v>300</v>
      </c>
      <c r="R831" s="363" t="s">
        <v>1025</v>
      </c>
      <c r="S831" s="363"/>
      <c r="T831" s="365">
        <v>0.5</v>
      </c>
      <c r="U831" s="366">
        <v>30</v>
      </c>
      <c r="V831" s="367">
        <v>45931</v>
      </c>
      <c r="W831" s="367"/>
      <c r="X831" s="363" t="s">
        <v>3081</v>
      </c>
      <c r="Y831" s="363" t="s">
        <v>812</v>
      </c>
      <c r="Z831" s="363"/>
      <c r="AA831" s="363" t="s">
        <v>1027</v>
      </c>
      <c r="AB831" s="363"/>
      <c r="AC831" s="363"/>
      <c r="AD831" s="363" t="s">
        <v>360</v>
      </c>
      <c r="AE831" s="367"/>
      <c r="AF831" s="362"/>
      <c r="AG831" s="364">
        <v>1.2109488769740567E-4</v>
      </c>
      <c r="AH831" s="364">
        <v>1.2646090705511765E-4</v>
      </c>
      <c r="AI831" s="364">
        <v>0.70666911603056026</v>
      </c>
      <c r="AJ831" s="362" t="s">
        <v>0</v>
      </c>
      <c r="AK831" s="368">
        <v>12.931606643422224</v>
      </c>
      <c r="AL831" s="364">
        <v>2.3548564684433768E-4</v>
      </c>
      <c r="AM831" s="369"/>
      <c r="AN831" s="370">
        <v>12</v>
      </c>
      <c r="AO831" s="371" t="s">
        <v>305</v>
      </c>
      <c r="AP831" s="371" t="s">
        <v>0</v>
      </c>
      <c r="AQ831" s="371" t="s">
        <v>386</v>
      </c>
      <c r="AR831" s="372" t="s">
        <v>0</v>
      </c>
      <c r="AS831" s="372"/>
      <c r="AT831" s="363"/>
    </row>
    <row r="832" spans="1:46" x14ac:dyDescent="0.3">
      <c r="A832" s="362" t="s">
        <v>1377</v>
      </c>
      <c r="B832" s="363" t="s">
        <v>294</v>
      </c>
      <c r="C832" s="363" t="s">
        <v>295</v>
      </c>
      <c r="D832" s="363" t="s">
        <v>778</v>
      </c>
      <c r="E832" s="363" t="s">
        <v>297</v>
      </c>
      <c r="F832" s="363" t="s">
        <v>452</v>
      </c>
      <c r="G832" s="363" t="s">
        <v>463</v>
      </c>
      <c r="H832" s="363" t="s">
        <v>1374</v>
      </c>
      <c r="I832" s="363" t="s">
        <v>832</v>
      </c>
      <c r="J832" s="363" t="s">
        <v>809</v>
      </c>
      <c r="K832" s="363" t="s">
        <v>782</v>
      </c>
      <c r="L832" s="364">
        <v>3.3975370313982323</v>
      </c>
      <c r="M832" s="365">
        <v>1.2</v>
      </c>
      <c r="N832" s="364">
        <v>3.04</v>
      </c>
      <c r="O832" s="363" t="s">
        <v>2662</v>
      </c>
      <c r="P832" s="363"/>
      <c r="Q832" s="363" t="s">
        <v>300</v>
      </c>
      <c r="R832" s="363" t="s">
        <v>1025</v>
      </c>
      <c r="S832" s="363"/>
      <c r="T832" s="365">
        <v>1.18</v>
      </c>
      <c r="U832" s="366">
        <v>30</v>
      </c>
      <c r="V832" s="367">
        <v>45931</v>
      </c>
      <c r="W832" s="367"/>
      <c r="X832" s="363" t="s">
        <v>3081</v>
      </c>
      <c r="Y832" s="363" t="s">
        <v>812</v>
      </c>
      <c r="Z832" s="363"/>
      <c r="AA832" s="363" t="s">
        <v>832</v>
      </c>
      <c r="AB832" s="363"/>
      <c r="AC832" s="363"/>
      <c r="AD832" s="363" t="s">
        <v>360</v>
      </c>
      <c r="AE832" s="367"/>
      <c r="AF832" s="362"/>
      <c r="AG832" s="364">
        <v>5.4161073059557513E-4</v>
      </c>
      <c r="AH832" s="364">
        <v>5.6561086569609806E-4</v>
      </c>
      <c r="AI832" s="364">
        <v>0.89540798441719183</v>
      </c>
      <c r="AJ832" s="362" t="s">
        <v>0</v>
      </c>
      <c r="AK832" s="368">
        <v>4.4443775456820749</v>
      </c>
      <c r="AL832" s="364">
        <v>1.0532364797334525E-3</v>
      </c>
      <c r="AM832" s="369"/>
      <c r="AN832" s="370">
        <v>12</v>
      </c>
      <c r="AO832" s="371" t="s">
        <v>305</v>
      </c>
      <c r="AP832" s="371" t="s">
        <v>0</v>
      </c>
      <c r="AQ832" s="371" t="s">
        <v>386</v>
      </c>
      <c r="AR832" s="372" t="s">
        <v>0</v>
      </c>
      <c r="AS832" s="372"/>
      <c r="AT832" s="363"/>
    </row>
    <row r="833" spans="1:46" x14ac:dyDescent="0.3">
      <c r="A833" s="362" t="s">
        <v>1378</v>
      </c>
      <c r="B833" s="363" t="s">
        <v>294</v>
      </c>
      <c r="C833" s="363" t="s">
        <v>295</v>
      </c>
      <c r="D833" s="363" t="s">
        <v>778</v>
      </c>
      <c r="E833" s="363" t="s">
        <v>297</v>
      </c>
      <c r="F833" s="363" t="s">
        <v>452</v>
      </c>
      <c r="G833" s="363" t="s">
        <v>463</v>
      </c>
      <c r="H833" s="363" t="s">
        <v>1374</v>
      </c>
      <c r="I833" s="363" t="s">
        <v>1027</v>
      </c>
      <c r="J833" s="363" t="s">
        <v>878</v>
      </c>
      <c r="K833" s="363" t="s">
        <v>782</v>
      </c>
      <c r="L833" s="364">
        <v>1.0761727741871221</v>
      </c>
      <c r="M833" s="365">
        <v>1.8</v>
      </c>
      <c r="N833" s="364">
        <v>0.96292261226140674</v>
      </c>
      <c r="O833" s="363" t="s">
        <v>2663</v>
      </c>
      <c r="P833" s="363"/>
      <c r="Q833" s="363" t="s">
        <v>300</v>
      </c>
      <c r="R833" s="363" t="s">
        <v>1025</v>
      </c>
      <c r="S833" s="363"/>
      <c r="T833" s="365">
        <v>1.26</v>
      </c>
      <c r="U833" s="366">
        <v>30</v>
      </c>
      <c r="V833" s="367">
        <v>45931</v>
      </c>
      <c r="W833" s="367"/>
      <c r="X833" s="363" t="s">
        <v>3081</v>
      </c>
      <c r="Y833" s="363" t="s">
        <v>823</v>
      </c>
      <c r="Z833" s="363"/>
      <c r="AA833" s="363" t="s">
        <v>1027</v>
      </c>
      <c r="AB833" s="363"/>
      <c r="AC833" s="363"/>
      <c r="AD833" s="363" t="s">
        <v>360</v>
      </c>
      <c r="AE833" s="367"/>
      <c r="AF833" s="362"/>
      <c r="AG833" s="364">
        <v>1.7155566432036192E-4</v>
      </c>
      <c r="AH833" s="364">
        <v>1.7915772773668501E-4</v>
      </c>
      <c r="AI833" s="364">
        <v>0.39727828173101526</v>
      </c>
      <c r="AJ833" s="362" t="s">
        <v>0</v>
      </c>
      <c r="AK833" s="368">
        <v>44.253371990981222</v>
      </c>
      <c r="AL833" s="364">
        <v>3.3361355999800805E-4</v>
      </c>
      <c r="AM833" s="369"/>
      <c r="AN833" s="370">
        <v>12</v>
      </c>
      <c r="AO833" s="371" t="s">
        <v>305</v>
      </c>
      <c r="AP833" s="371" t="s">
        <v>0</v>
      </c>
      <c r="AQ833" s="371" t="s">
        <v>386</v>
      </c>
      <c r="AR833" s="372" t="s">
        <v>0</v>
      </c>
      <c r="AS833" s="372"/>
      <c r="AT833" s="363"/>
    </row>
    <row r="834" spans="1:46" x14ac:dyDescent="0.3">
      <c r="A834" s="362" t="s">
        <v>1379</v>
      </c>
      <c r="B834" s="363" t="s">
        <v>308</v>
      </c>
      <c r="C834" s="363" t="s">
        <v>295</v>
      </c>
      <c r="D834" s="363" t="s">
        <v>778</v>
      </c>
      <c r="E834" s="363" t="s">
        <v>297</v>
      </c>
      <c r="F834" s="363" t="s">
        <v>452</v>
      </c>
      <c r="G834" s="363" t="s">
        <v>463</v>
      </c>
      <c r="H834" s="363" t="s">
        <v>1374</v>
      </c>
      <c r="I834" s="363" t="s">
        <v>832</v>
      </c>
      <c r="J834" s="363" t="s">
        <v>833</v>
      </c>
      <c r="K834" s="363" t="s">
        <v>782</v>
      </c>
      <c r="L834" s="364">
        <v>2.5499999999999998</v>
      </c>
      <c r="M834" s="365">
        <v>1.05</v>
      </c>
      <c r="N834" s="364">
        <v>2.37</v>
      </c>
      <c r="O834" s="363" t="s">
        <v>2660</v>
      </c>
      <c r="P834" s="363"/>
      <c r="Q834" s="363" t="s">
        <v>300</v>
      </c>
      <c r="R834" s="363" t="s">
        <v>1025</v>
      </c>
      <c r="S834" s="363"/>
      <c r="T834" s="365">
        <v>1.18</v>
      </c>
      <c r="U834" s="366">
        <v>30</v>
      </c>
      <c r="V834" s="367">
        <v>45931</v>
      </c>
      <c r="W834" s="367"/>
      <c r="X834" s="363" t="s">
        <v>3081</v>
      </c>
      <c r="Y834" s="363" t="s">
        <v>835</v>
      </c>
      <c r="Z834" s="363"/>
      <c r="AA834" s="363" t="s">
        <v>832</v>
      </c>
      <c r="AB834" s="363"/>
      <c r="AC834" s="363"/>
      <c r="AD834" s="363" t="s">
        <v>360</v>
      </c>
      <c r="AE834" s="367"/>
      <c r="AF834" s="362"/>
      <c r="AG834" s="364">
        <v>4.9552033570996563E-4</v>
      </c>
      <c r="AH834" s="364">
        <v>5.1747808937008634E-4</v>
      </c>
      <c r="AI834" s="364">
        <v>1.2252925191653554</v>
      </c>
      <c r="AJ834" s="362" t="s">
        <v>181</v>
      </c>
      <c r="AK834" s="368">
        <v>-4.0917791128550949</v>
      </c>
      <c r="AL834" s="364">
        <v>9.636073743324883E-4</v>
      </c>
      <c r="AM834" s="369"/>
      <c r="AN834" s="370">
        <v>12</v>
      </c>
      <c r="AO834" s="371" t="s">
        <v>305</v>
      </c>
      <c r="AP834" s="371" t="s">
        <v>0</v>
      </c>
      <c r="AQ834" s="371" t="s">
        <v>386</v>
      </c>
      <c r="AR834" s="372" t="s">
        <v>0</v>
      </c>
      <c r="AS834" s="372"/>
      <c r="AT834" s="363"/>
    </row>
    <row r="835" spans="1:46" x14ac:dyDescent="0.3">
      <c r="A835" s="362" t="s">
        <v>1380</v>
      </c>
      <c r="B835" s="363" t="s">
        <v>308</v>
      </c>
      <c r="C835" s="363" t="s">
        <v>295</v>
      </c>
      <c r="D835" s="363" t="s">
        <v>778</v>
      </c>
      <c r="E835" s="363" t="s">
        <v>297</v>
      </c>
      <c r="F835" s="363" t="s">
        <v>452</v>
      </c>
      <c r="G835" s="363" t="s">
        <v>463</v>
      </c>
      <c r="H835" s="363" t="s">
        <v>1374</v>
      </c>
      <c r="I835" s="363" t="s">
        <v>1027</v>
      </c>
      <c r="J835" s="363" t="s">
        <v>809</v>
      </c>
      <c r="K835" s="363" t="s">
        <v>782</v>
      </c>
      <c r="L835" s="364">
        <v>0.84660613497617454</v>
      </c>
      <c r="M835" s="365">
        <v>1.2</v>
      </c>
      <c r="N835" s="364">
        <v>0.7575142306155791</v>
      </c>
      <c r="O835" s="363" t="s">
        <v>2661</v>
      </c>
      <c r="P835" s="363"/>
      <c r="Q835" s="363" t="s">
        <v>300</v>
      </c>
      <c r="R835" s="363" t="s">
        <v>1025</v>
      </c>
      <c r="S835" s="363"/>
      <c r="T835" s="365">
        <v>0.5</v>
      </c>
      <c r="U835" s="366">
        <v>30</v>
      </c>
      <c r="V835" s="367">
        <v>45931</v>
      </c>
      <c r="W835" s="367"/>
      <c r="X835" s="363" t="s">
        <v>3081</v>
      </c>
      <c r="Y835" s="363" t="s">
        <v>812</v>
      </c>
      <c r="Z835" s="363"/>
      <c r="AA835" s="363" t="s">
        <v>1027</v>
      </c>
      <c r="AB835" s="363"/>
      <c r="AC835" s="363"/>
      <c r="AD835" s="363" t="s">
        <v>360</v>
      </c>
      <c r="AE835" s="367"/>
      <c r="AF835" s="362"/>
      <c r="AG835" s="364">
        <v>1.3495981443429237E-4</v>
      </c>
      <c r="AH835" s="364">
        <v>1.4094022360381294E-4</v>
      </c>
      <c r="AI835" s="364">
        <v>0.7875801743525882</v>
      </c>
      <c r="AJ835" s="362" t="s">
        <v>0</v>
      </c>
      <c r="AK835" s="368">
        <v>8.7997359813700218</v>
      </c>
      <c r="AL835" s="364">
        <v>2.6244790184261422E-4</v>
      </c>
      <c r="AM835" s="369"/>
      <c r="AN835" s="370">
        <v>12</v>
      </c>
      <c r="AO835" s="371" t="s">
        <v>305</v>
      </c>
      <c r="AP835" s="371" t="s">
        <v>0</v>
      </c>
      <c r="AQ835" s="371" t="s">
        <v>386</v>
      </c>
      <c r="AR835" s="372" t="s">
        <v>0</v>
      </c>
      <c r="AS835" s="372"/>
      <c r="AT835" s="363"/>
    </row>
    <row r="836" spans="1:46" x14ac:dyDescent="0.3">
      <c r="A836" s="362" t="s">
        <v>1381</v>
      </c>
      <c r="B836" s="363" t="s">
        <v>308</v>
      </c>
      <c r="C836" s="363" t="s">
        <v>295</v>
      </c>
      <c r="D836" s="363" t="s">
        <v>778</v>
      </c>
      <c r="E836" s="363" t="s">
        <v>297</v>
      </c>
      <c r="F836" s="363" t="s">
        <v>452</v>
      </c>
      <c r="G836" s="363" t="s">
        <v>463</v>
      </c>
      <c r="H836" s="363" t="s">
        <v>1374</v>
      </c>
      <c r="I836" s="363" t="s">
        <v>832</v>
      </c>
      <c r="J836" s="363" t="s">
        <v>809</v>
      </c>
      <c r="K836" s="363" t="s">
        <v>782</v>
      </c>
      <c r="L836" s="364">
        <v>3.96</v>
      </c>
      <c r="M836" s="365">
        <v>1.2</v>
      </c>
      <c r="N836" s="364">
        <v>3.68</v>
      </c>
      <c r="O836" s="363" t="s">
        <v>2662</v>
      </c>
      <c r="P836" s="363"/>
      <c r="Q836" s="363" t="s">
        <v>300</v>
      </c>
      <c r="R836" s="363" t="s">
        <v>1025</v>
      </c>
      <c r="S836" s="363"/>
      <c r="T836" s="365">
        <v>1.18</v>
      </c>
      <c r="U836" s="366">
        <v>30</v>
      </c>
      <c r="V836" s="367">
        <v>45931</v>
      </c>
      <c r="W836" s="367"/>
      <c r="X836" s="363" t="s">
        <v>3081</v>
      </c>
      <c r="Y836" s="363" t="s">
        <v>812</v>
      </c>
      <c r="Z836" s="363"/>
      <c r="AA836" s="363" t="s">
        <v>832</v>
      </c>
      <c r="AB836" s="363"/>
      <c r="AC836" s="363"/>
      <c r="AD836" s="363" t="s">
        <v>360</v>
      </c>
      <c r="AE836" s="367"/>
      <c r="AF836" s="362"/>
      <c r="AG836" s="364">
        <v>6.5563404229990673E-4</v>
      </c>
      <c r="AH836" s="364">
        <v>6.8468683742159235E-4</v>
      </c>
      <c r="AI836" s="364">
        <v>1.0839149285050216</v>
      </c>
      <c r="AJ836" s="362" t="s">
        <v>181</v>
      </c>
      <c r="AK836" s="368">
        <v>-1.0742290547594571</v>
      </c>
      <c r="AL836" s="364">
        <v>1.2749704754668114E-3</v>
      </c>
      <c r="AM836" s="369"/>
      <c r="AN836" s="370">
        <v>12</v>
      </c>
      <c r="AO836" s="371" t="s">
        <v>305</v>
      </c>
      <c r="AP836" s="371" t="s">
        <v>0</v>
      </c>
      <c r="AQ836" s="371" t="s">
        <v>386</v>
      </c>
      <c r="AR836" s="372" t="s">
        <v>0</v>
      </c>
      <c r="AS836" s="372"/>
      <c r="AT836" s="363"/>
    </row>
    <row r="837" spans="1:46" x14ac:dyDescent="0.3">
      <c r="A837" s="362" t="s">
        <v>1382</v>
      </c>
      <c r="B837" s="363" t="s">
        <v>308</v>
      </c>
      <c r="C837" s="363" t="s">
        <v>295</v>
      </c>
      <c r="D837" s="363" t="s">
        <v>778</v>
      </c>
      <c r="E837" s="363" t="s">
        <v>297</v>
      </c>
      <c r="F837" s="363" t="s">
        <v>452</v>
      </c>
      <c r="G837" s="363" t="s">
        <v>463</v>
      </c>
      <c r="H837" s="363" t="s">
        <v>1374</v>
      </c>
      <c r="I837" s="363" t="s">
        <v>1027</v>
      </c>
      <c r="J837" s="363" t="s">
        <v>878</v>
      </c>
      <c r="K837" s="363" t="s">
        <v>782</v>
      </c>
      <c r="L837" s="364">
        <v>1.2008951410849258</v>
      </c>
      <c r="M837" s="365">
        <v>2.1</v>
      </c>
      <c r="N837" s="364">
        <v>1.0745199228618108</v>
      </c>
      <c r="O837" s="363" t="s">
        <v>2663</v>
      </c>
      <c r="P837" s="363"/>
      <c r="Q837" s="363" t="s">
        <v>300</v>
      </c>
      <c r="R837" s="363" t="s">
        <v>1025</v>
      </c>
      <c r="S837" s="363"/>
      <c r="T837" s="365">
        <v>1.26</v>
      </c>
      <c r="U837" s="366">
        <v>30</v>
      </c>
      <c r="V837" s="367">
        <v>45931</v>
      </c>
      <c r="W837" s="367"/>
      <c r="X837" s="363" t="s">
        <v>3081</v>
      </c>
      <c r="Y837" s="363" t="s">
        <v>823</v>
      </c>
      <c r="Z837" s="363"/>
      <c r="AA837" s="363" t="s">
        <v>1027</v>
      </c>
      <c r="AB837" s="363"/>
      <c r="AC837" s="363"/>
      <c r="AD837" s="363" t="s">
        <v>360</v>
      </c>
      <c r="AE837" s="367"/>
      <c r="AF837" s="362"/>
      <c r="AG837" s="364">
        <v>1.9143800015154156E-4</v>
      </c>
      <c r="AH837" s="364">
        <v>1.9992109992683331E-4</v>
      </c>
      <c r="AI837" s="364">
        <v>0.44332059835811222</v>
      </c>
      <c r="AJ837" s="362" t="s">
        <v>0</v>
      </c>
      <c r="AK837" s="368">
        <v>36.823280595331653</v>
      </c>
      <c r="AL837" s="364">
        <v>3.7227749373632701E-4</v>
      </c>
      <c r="AM837" s="369"/>
      <c r="AN837" s="370">
        <v>12</v>
      </c>
      <c r="AO837" s="371" t="s">
        <v>305</v>
      </c>
      <c r="AP837" s="371" t="s">
        <v>0</v>
      </c>
      <c r="AQ837" s="371" t="s">
        <v>386</v>
      </c>
      <c r="AR837" s="372" t="s">
        <v>0</v>
      </c>
      <c r="AS837" s="372"/>
      <c r="AT837" s="363"/>
    </row>
    <row r="838" spans="1:46" x14ac:dyDescent="0.3">
      <c r="A838" s="362" t="s">
        <v>1383</v>
      </c>
      <c r="B838" s="363" t="s">
        <v>310</v>
      </c>
      <c r="C838" s="363" t="s">
        <v>295</v>
      </c>
      <c r="D838" s="363" t="s">
        <v>778</v>
      </c>
      <c r="E838" s="363" t="s">
        <v>297</v>
      </c>
      <c r="F838" s="363" t="s">
        <v>452</v>
      </c>
      <c r="G838" s="363" t="s">
        <v>463</v>
      </c>
      <c r="H838" s="363" t="s">
        <v>1374</v>
      </c>
      <c r="I838" s="363" t="s">
        <v>832</v>
      </c>
      <c r="J838" s="363" t="s">
        <v>833</v>
      </c>
      <c r="K838" s="363" t="s">
        <v>782</v>
      </c>
      <c r="L838" s="364">
        <v>2.72</v>
      </c>
      <c r="M838" s="365">
        <v>1.2</v>
      </c>
      <c r="N838" s="364">
        <v>2.5299999999999998</v>
      </c>
      <c r="O838" s="363" t="s">
        <v>2660</v>
      </c>
      <c r="P838" s="363"/>
      <c r="Q838" s="363" t="s">
        <v>300</v>
      </c>
      <c r="R838" s="363" t="s">
        <v>1025</v>
      </c>
      <c r="S838" s="363"/>
      <c r="T838" s="365">
        <v>1.18</v>
      </c>
      <c r="U838" s="366">
        <v>30</v>
      </c>
      <c r="V838" s="367">
        <v>45931</v>
      </c>
      <c r="W838" s="367"/>
      <c r="X838" s="363" t="s">
        <v>3081</v>
      </c>
      <c r="Y838" s="363" t="s">
        <v>835</v>
      </c>
      <c r="Z838" s="363"/>
      <c r="AA838" s="363" t="s">
        <v>832</v>
      </c>
      <c r="AB838" s="363"/>
      <c r="AC838" s="363"/>
      <c r="AD838" s="363" t="s">
        <v>360</v>
      </c>
      <c r="AE838" s="367"/>
      <c r="AF838" s="362"/>
      <c r="AG838" s="364">
        <v>5.8083215036568625E-4</v>
      </c>
      <c r="AH838" s="364">
        <v>6.0657028532504112E-4</v>
      </c>
      <c r="AI838" s="364">
        <v>1.4362463807143584</v>
      </c>
      <c r="AJ838" s="362" t="s">
        <v>181</v>
      </c>
      <c r="AK838" s="368">
        <v>-7.4987504020534486</v>
      </c>
      <c r="AL838" s="364">
        <v>1.1295079192660377E-3</v>
      </c>
      <c r="AM838" s="369"/>
      <c r="AN838" s="370">
        <v>12</v>
      </c>
      <c r="AO838" s="371" t="s">
        <v>305</v>
      </c>
      <c r="AP838" s="371" t="s">
        <v>0</v>
      </c>
      <c r="AQ838" s="371" t="s">
        <v>386</v>
      </c>
      <c r="AR838" s="372" t="s">
        <v>0</v>
      </c>
      <c r="AS838" s="372"/>
      <c r="AT838" s="363"/>
    </row>
    <row r="839" spans="1:46" x14ac:dyDescent="0.3">
      <c r="A839" s="362" t="s">
        <v>1384</v>
      </c>
      <c r="B839" s="363" t="s">
        <v>310</v>
      </c>
      <c r="C839" s="363" t="s">
        <v>295</v>
      </c>
      <c r="D839" s="363" t="s">
        <v>778</v>
      </c>
      <c r="E839" s="363" t="s">
        <v>297</v>
      </c>
      <c r="F839" s="363" t="s">
        <v>452</v>
      </c>
      <c r="G839" s="363" t="s">
        <v>463</v>
      </c>
      <c r="H839" s="363" t="s">
        <v>1374</v>
      </c>
      <c r="I839" s="363" t="s">
        <v>1027</v>
      </c>
      <c r="J839" s="363" t="s">
        <v>809</v>
      </c>
      <c r="K839" s="363" t="s">
        <v>782</v>
      </c>
      <c r="L839" s="364">
        <v>0.85501293999948635</v>
      </c>
      <c r="M839" s="365">
        <v>1.95</v>
      </c>
      <c r="N839" s="364">
        <v>0.76503635238634615</v>
      </c>
      <c r="O839" s="363" t="s">
        <v>2661</v>
      </c>
      <c r="P839" s="363"/>
      <c r="Q839" s="363" t="s">
        <v>300</v>
      </c>
      <c r="R839" s="363" t="s">
        <v>1025</v>
      </c>
      <c r="S839" s="363"/>
      <c r="T839" s="365">
        <v>0.5</v>
      </c>
      <c r="U839" s="366">
        <v>30</v>
      </c>
      <c r="V839" s="367">
        <v>45931</v>
      </c>
      <c r="W839" s="367"/>
      <c r="X839" s="363" t="s">
        <v>3081</v>
      </c>
      <c r="Y839" s="363" t="s">
        <v>812</v>
      </c>
      <c r="Z839" s="363"/>
      <c r="AA839" s="363" t="s">
        <v>1027</v>
      </c>
      <c r="AB839" s="363"/>
      <c r="AC839" s="363"/>
      <c r="AD839" s="363" t="s">
        <v>360</v>
      </c>
      <c r="AE839" s="367"/>
      <c r="AF839" s="362"/>
      <c r="AG839" s="364">
        <v>1.3629996636452065E-4</v>
      </c>
      <c r="AH839" s="364">
        <v>1.4233976104020604E-4</v>
      </c>
      <c r="AI839" s="364">
        <v>0.7954008511614028</v>
      </c>
      <c r="AJ839" s="362" t="s">
        <v>0</v>
      </c>
      <c r="AK839" s="368">
        <v>8.4449117784816767</v>
      </c>
      <c r="AL839" s="364">
        <v>2.6505401139984095E-4</v>
      </c>
      <c r="AM839" s="369"/>
      <c r="AN839" s="370">
        <v>12</v>
      </c>
      <c r="AO839" s="371" t="s">
        <v>305</v>
      </c>
      <c r="AP839" s="371" t="s">
        <v>0</v>
      </c>
      <c r="AQ839" s="371" t="s">
        <v>386</v>
      </c>
      <c r="AR839" s="372" t="s">
        <v>0</v>
      </c>
      <c r="AS839" s="372"/>
      <c r="AT839" s="363"/>
    </row>
    <row r="840" spans="1:46" x14ac:dyDescent="0.3">
      <c r="A840" s="362" t="s">
        <v>1385</v>
      </c>
      <c r="B840" s="363" t="s">
        <v>310</v>
      </c>
      <c r="C840" s="363" t="s">
        <v>295</v>
      </c>
      <c r="D840" s="363" t="s">
        <v>778</v>
      </c>
      <c r="E840" s="363" t="s">
        <v>297</v>
      </c>
      <c r="F840" s="363" t="s">
        <v>452</v>
      </c>
      <c r="G840" s="363" t="s">
        <v>463</v>
      </c>
      <c r="H840" s="363" t="s">
        <v>1374</v>
      </c>
      <c r="I840" s="363" t="s">
        <v>832</v>
      </c>
      <c r="J840" s="363" t="s">
        <v>809</v>
      </c>
      <c r="K840" s="363" t="s">
        <v>782</v>
      </c>
      <c r="L840" s="364">
        <v>4.22</v>
      </c>
      <c r="M840" s="365">
        <v>1.95</v>
      </c>
      <c r="N840" s="364">
        <v>3.92</v>
      </c>
      <c r="O840" s="363" t="s">
        <v>2662</v>
      </c>
      <c r="P840" s="363"/>
      <c r="Q840" s="363" t="s">
        <v>300</v>
      </c>
      <c r="R840" s="363" t="s">
        <v>1025</v>
      </c>
      <c r="S840" s="363"/>
      <c r="T840" s="365">
        <v>1.18</v>
      </c>
      <c r="U840" s="366">
        <v>30</v>
      </c>
      <c r="V840" s="367">
        <v>45931</v>
      </c>
      <c r="W840" s="367"/>
      <c r="X840" s="363" t="s">
        <v>3081</v>
      </c>
      <c r="Y840" s="363" t="s">
        <v>812</v>
      </c>
      <c r="Z840" s="363"/>
      <c r="AA840" s="363" t="s">
        <v>832</v>
      </c>
      <c r="AB840" s="363"/>
      <c r="AC840" s="363"/>
      <c r="AD840" s="363" t="s">
        <v>360</v>
      </c>
      <c r="AE840" s="367"/>
      <c r="AF840" s="362"/>
      <c r="AG840" s="364">
        <v>6.9839278418903103E-4</v>
      </c>
      <c r="AH840" s="364">
        <v>7.2934032681865274E-4</v>
      </c>
      <c r="AI840" s="364">
        <v>1.1546050325379578</v>
      </c>
      <c r="AJ840" s="362" t="s">
        <v>181</v>
      </c>
      <c r="AK840" s="368">
        <v>-2.6791299538674638</v>
      </c>
      <c r="AL840" s="364">
        <v>1.3581207238668202E-3</v>
      </c>
      <c r="AM840" s="369"/>
      <c r="AN840" s="370">
        <v>12</v>
      </c>
      <c r="AO840" s="371" t="s">
        <v>305</v>
      </c>
      <c r="AP840" s="371" t="s">
        <v>0</v>
      </c>
      <c r="AQ840" s="371" t="s">
        <v>386</v>
      </c>
      <c r="AR840" s="372" t="s">
        <v>0</v>
      </c>
      <c r="AS840" s="372"/>
      <c r="AT840" s="363"/>
    </row>
    <row r="841" spans="1:46" x14ac:dyDescent="0.3">
      <c r="A841" s="362" t="s">
        <v>1386</v>
      </c>
      <c r="B841" s="363" t="s">
        <v>310</v>
      </c>
      <c r="C841" s="363" t="s">
        <v>295</v>
      </c>
      <c r="D841" s="363" t="s">
        <v>778</v>
      </c>
      <c r="E841" s="363" t="s">
        <v>297</v>
      </c>
      <c r="F841" s="363" t="s">
        <v>452</v>
      </c>
      <c r="G841" s="363" t="s">
        <v>463</v>
      </c>
      <c r="H841" s="363" t="s">
        <v>1374</v>
      </c>
      <c r="I841" s="363" t="s">
        <v>1027</v>
      </c>
      <c r="J841" s="363" t="s">
        <v>878</v>
      </c>
      <c r="K841" s="363" t="s">
        <v>782</v>
      </c>
      <c r="L841" s="364">
        <v>1.204286649407823</v>
      </c>
      <c r="M841" s="365">
        <v>2.4</v>
      </c>
      <c r="N841" s="364">
        <v>1.0775545285795194</v>
      </c>
      <c r="O841" s="363" t="s">
        <v>2663</v>
      </c>
      <c r="P841" s="363"/>
      <c r="Q841" s="363" t="s">
        <v>300</v>
      </c>
      <c r="R841" s="363" t="s">
        <v>1025</v>
      </c>
      <c r="S841" s="363"/>
      <c r="T841" s="365">
        <v>1.26</v>
      </c>
      <c r="U841" s="366">
        <v>30</v>
      </c>
      <c r="V841" s="367">
        <v>45931</v>
      </c>
      <c r="W841" s="367"/>
      <c r="X841" s="363" t="s">
        <v>3081</v>
      </c>
      <c r="Y841" s="363" t="s">
        <v>823</v>
      </c>
      <c r="Z841" s="363"/>
      <c r="AA841" s="363" t="s">
        <v>1027</v>
      </c>
      <c r="AB841" s="363"/>
      <c r="AC841" s="363"/>
      <c r="AD841" s="363" t="s">
        <v>360</v>
      </c>
      <c r="AE841" s="367"/>
      <c r="AF841" s="362"/>
      <c r="AG841" s="364">
        <v>1.9197864982911975E-4</v>
      </c>
      <c r="AH841" s="364">
        <v>2.0048570715283315E-4</v>
      </c>
      <c r="AI841" s="364">
        <v>0.44457260234047918</v>
      </c>
      <c r="AJ841" s="362" t="s">
        <v>0</v>
      </c>
      <c r="AK841" s="368">
        <v>36.642731703147902</v>
      </c>
      <c r="AL841" s="364">
        <v>3.7332886131642538E-4</v>
      </c>
      <c r="AM841" s="369"/>
      <c r="AN841" s="370">
        <v>12</v>
      </c>
      <c r="AO841" s="371" t="s">
        <v>305</v>
      </c>
      <c r="AP841" s="371" t="s">
        <v>0</v>
      </c>
      <c r="AQ841" s="371" t="s">
        <v>386</v>
      </c>
      <c r="AR841" s="372" t="s">
        <v>0</v>
      </c>
      <c r="AS841" s="372"/>
      <c r="AT841" s="363"/>
    </row>
    <row r="842" spans="1:46" x14ac:dyDescent="0.3">
      <c r="A842" s="362" t="s">
        <v>1387</v>
      </c>
      <c r="B842" s="363" t="s">
        <v>294</v>
      </c>
      <c r="C842" s="363" t="s">
        <v>295</v>
      </c>
      <c r="D842" s="363" t="s">
        <v>778</v>
      </c>
      <c r="E842" s="363" t="s">
        <v>297</v>
      </c>
      <c r="F842" s="363" t="s">
        <v>452</v>
      </c>
      <c r="G842" s="363" t="s">
        <v>453</v>
      </c>
      <c r="H842" s="363" t="s">
        <v>1374</v>
      </c>
      <c r="I842" s="363" t="s">
        <v>853</v>
      </c>
      <c r="J842" s="363" t="s">
        <v>3149</v>
      </c>
      <c r="K842" s="363" t="s">
        <v>782</v>
      </c>
      <c r="L842" s="364">
        <v>20.292320785187098</v>
      </c>
      <c r="M842" s="365">
        <v>8</v>
      </c>
      <c r="N842" s="364">
        <v>18.156874999999999</v>
      </c>
      <c r="O842" s="363" t="s">
        <v>3256</v>
      </c>
      <c r="P842" s="363"/>
      <c r="Q842" s="363" t="s">
        <v>300</v>
      </c>
      <c r="R842" s="363" t="s">
        <v>1025</v>
      </c>
      <c r="S842" s="363"/>
      <c r="T842" s="365">
        <v>23.3</v>
      </c>
      <c r="U842" s="366">
        <v>20</v>
      </c>
      <c r="V842" s="367">
        <v>45931</v>
      </c>
      <c r="W842" s="367"/>
      <c r="X842" s="363" t="s">
        <v>3097</v>
      </c>
      <c r="Y842" s="363" t="s">
        <v>855</v>
      </c>
      <c r="Z842" s="363"/>
      <c r="AA842" s="363" t="s">
        <v>856</v>
      </c>
      <c r="AB842" s="363"/>
      <c r="AC842" s="363"/>
      <c r="AD842" s="363" t="s">
        <v>360</v>
      </c>
      <c r="AE842" s="367"/>
      <c r="AF842" s="362"/>
      <c r="AG842" s="364">
        <v>3.2348547151587279E-3</v>
      </c>
      <c r="AH842" s="364">
        <v>3.3781992720677105E-3</v>
      </c>
      <c r="AI842" s="364">
        <v>0.53156901206654605</v>
      </c>
      <c r="AJ842" s="362" t="s">
        <v>0</v>
      </c>
      <c r="AK842" s="368">
        <v>26.171028550000315</v>
      </c>
      <c r="AL842" s="364">
        <v>9.4359291651120118E-3</v>
      </c>
      <c r="AM842" s="369"/>
      <c r="AN842" s="370">
        <v>12</v>
      </c>
      <c r="AO842" s="371" t="s">
        <v>305</v>
      </c>
      <c r="AP842" s="371" t="s">
        <v>0</v>
      </c>
      <c r="AQ842" s="371" t="s">
        <v>386</v>
      </c>
      <c r="AR842" s="372" t="s">
        <v>0</v>
      </c>
      <c r="AS842" s="372"/>
      <c r="AT842" s="363"/>
    </row>
    <row r="843" spans="1:46" x14ac:dyDescent="0.3">
      <c r="A843" s="362" t="s">
        <v>1388</v>
      </c>
      <c r="B843" s="363" t="s">
        <v>308</v>
      </c>
      <c r="C843" s="363" t="s">
        <v>295</v>
      </c>
      <c r="D843" s="363" t="s">
        <v>778</v>
      </c>
      <c r="E843" s="363" t="s">
        <v>297</v>
      </c>
      <c r="F843" s="363" t="s">
        <v>452</v>
      </c>
      <c r="G843" s="363" t="s">
        <v>453</v>
      </c>
      <c r="H843" s="363" t="s">
        <v>1374</v>
      </c>
      <c r="I843" s="363" t="s">
        <v>853</v>
      </c>
      <c r="J843" s="363" t="s">
        <v>3149</v>
      </c>
      <c r="K843" s="363" t="s">
        <v>782</v>
      </c>
      <c r="L843" s="364">
        <v>26.923245752099806</v>
      </c>
      <c r="M843" s="365">
        <v>15</v>
      </c>
      <c r="N843" s="364">
        <v>24.09</v>
      </c>
      <c r="O843" s="363" t="s">
        <v>3256</v>
      </c>
      <c r="P843" s="363"/>
      <c r="Q843" s="363" t="s">
        <v>300</v>
      </c>
      <c r="R843" s="363" t="s">
        <v>1025</v>
      </c>
      <c r="S843" s="363"/>
      <c r="T843" s="365">
        <v>23.3</v>
      </c>
      <c r="U843" s="366">
        <v>20</v>
      </c>
      <c r="V843" s="367">
        <v>45931</v>
      </c>
      <c r="W843" s="367"/>
      <c r="X843" s="363" t="s">
        <v>3097</v>
      </c>
      <c r="Y843" s="363" t="s">
        <v>855</v>
      </c>
      <c r="Z843" s="363"/>
      <c r="AA843" s="363" t="s">
        <v>856</v>
      </c>
      <c r="AB843" s="363"/>
      <c r="AC843" s="363"/>
      <c r="AD843" s="363" t="s">
        <v>360</v>
      </c>
      <c r="AE843" s="367"/>
      <c r="AF843" s="362"/>
      <c r="AG843" s="364">
        <v>4.2919087171208571E-3</v>
      </c>
      <c r="AH843" s="364">
        <v>4.4820939982299348E-3</v>
      </c>
      <c r="AI843" s="364">
        <v>0.70526990468806439</v>
      </c>
      <c r="AJ843" s="362" t="s">
        <v>0</v>
      </c>
      <c r="AK843" s="368">
        <v>13.004702802349733</v>
      </c>
      <c r="AL843" s="364">
        <v>1.2519309274726423E-2</v>
      </c>
      <c r="AM843" s="369"/>
      <c r="AN843" s="370">
        <v>12</v>
      </c>
      <c r="AO843" s="371" t="s">
        <v>305</v>
      </c>
      <c r="AP843" s="371" t="s">
        <v>0</v>
      </c>
      <c r="AQ843" s="371" t="s">
        <v>386</v>
      </c>
      <c r="AR843" s="372" t="s">
        <v>0</v>
      </c>
      <c r="AS843" s="372"/>
      <c r="AT843" s="363"/>
    </row>
    <row r="844" spans="1:46" x14ac:dyDescent="0.3">
      <c r="A844" s="362" t="s">
        <v>1389</v>
      </c>
      <c r="B844" s="363" t="s">
        <v>310</v>
      </c>
      <c r="C844" s="363" t="s">
        <v>295</v>
      </c>
      <c r="D844" s="363" t="s">
        <v>778</v>
      </c>
      <c r="E844" s="363" t="s">
        <v>297</v>
      </c>
      <c r="F844" s="363" t="s">
        <v>452</v>
      </c>
      <c r="G844" s="363" t="s">
        <v>453</v>
      </c>
      <c r="H844" s="363" t="s">
        <v>1374</v>
      </c>
      <c r="I844" s="363" t="s">
        <v>853</v>
      </c>
      <c r="J844" s="363" t="s">
        <v>3149</v>
      </c>
      <c r="K844" s="363" t="s">
        <v>782</v>
      </c>
      <c r="L844" s="364">
        <v>32.283586866193161</v>
      </c>
      <c r="M844" s="365">
        <v>15</v>
      </c>
      <c r="N844" s="364">
        <v>28.886250000000004</v>
      </c>
      <c r="O844" s="363" t="s">
        <v>3256</v>
      </c>
      <c r="P844" s="363"/>
      <c r="Q844" s="363" t="s">
        <v>300</v>
      </c>
      <c r="R844" s="363" t="s">
        <v>1025</v>
      </c>
      <c r="S844" s="363"/>
      <c r="T844" s="365">
        <v>23.3</v>
      </c>
      <c r="U844" s="366">
        <v>20</v>
      </c>
      <c r="V844" s="367">
        <v>45931</v>
      </c>
      <c r="W844" s="367"/>
      <c r="X844" s="363" t="s">
        <v>3097</v>
      </c>
      <c r="Y844" s="363" t="s">
        <v>855</v>
      </c>
      <c r="Z844" s="363"/>
      <c r="AA844" s="363" t="s">
        <v>856</v>
      </c>
      <c r="AB844" s="363"/>
      <c r="AC844" s="363"/>
      <c r="AD844" s="363" t="s">
        <v>360</v>
      </c>
      <c r="AE844" s="367"/>
      <c r="AF844" s="362"/>
      <c r="AG844" s="364">
        <v>5.1464154495613271E-3</v>
      </c>
      <c r="AH844" s="364">
        <v>5.374466075399314E-3</v>
      </c>
      <c r="AI844" s="364">
        <v>0.84568712263576584</v>
      </c>
      <c r="AJ844" s="362" t="s">
        <v>0</v>
      </c>
      <c r="AK844" s="368">
        <v>6.3145991291607002</v>
      </c>
      <c r="AL844" s="364">
        <v>1.5011867892779829E-2</v>
      </c>
      <c r="AM844" s="369"/>
      <c r="AN844" s="370">
        <v>12</v>
      </c>
      <c r="AO844" s="371" t="s">
        <v>305</v>
      </c>
      <c r="AP844" s="371" t="s">
        <v>0</v>
      </c>
      <c r="AQ844" s="371" t="s">
        <v>386</v>
      </c>
      <c r="AR844" s="372" t="s">
        <v>0</v>
      </c>
      <c r="AS844" s="372"/>
      <c r="AT844" s="363"/>
    </row>
    <row r="845" spans="1:46" x14ac:dyDescent="0.3">
      <c r="A845" s="362" t="s">
        <v>2665</v>
      </c>
      <c r="B845" s="363" t="s">
        <v>312</v>
      </c>
      <c r="C845" s="363" t="s">
        <v>295</v>
      </c>
      <c r="D845" s="363" t="s">
        <v>778</v>
      </c>
      <c r="E845" s="363" t="s">
        <v>297</v>
      </c>
      <c r="F845" s="363" t="s">
        <v>452</v>
      </c>
      <c r="G845" s="363" t="s">
        <v>2584</v>
      </c>
      <c r="H845" s="363" t="s">
        <v>1091</v>
      </c>
      <c r="I845" s="363" t="s">
        <v>782</v>
      </c>
      <c r="J845" s="363"/>
      <c r="K845" s="363" t="s">
        <v>697</v>
      </c>
      <c r="L845" s="364">
        <v>28.583428854750515</v>
      </c>
      <c r="M845" s="365">
        <v>25</v>
      </c>
      <c r="N845" s="364">
        <v>25.575475091343186</v>
      </c>
      <c r="O845" s="363" t="s">
        <v>3257</v>
      </c>
      <c r="P845" s="363"/>
      <c r="Q845" s="363" t="s">
        <v>319</v>
      </c>
      <c r="R845" s="363"/>
      <c r="S845" s="363"/>
      <c r="T845" s="365">
        <v>16.738486450182702</v>
      </c>
      <c r="U845" s="366">
        <v>5</v>
      </c>
      <c r="V845" s="367">
        <v>45200</v>
      </c>
      <c r="W845" s="367"/>
      <c r="X845" s="363" t="s">
        <v>2811</v>
      </c>
      <c r="Y845" s="363"/>
      <c r="Z845" s="363"/>
      <c r="AA845" s="363"/>
      <c r="AB845" s="363"/>
      <c r="AC845" s="363"/>
      <c r="AD845" s="363" t="s">
        <v>360</v>
      </c>
      <c r="AE845" s="367"/>
      <c r="AF845" s="362"/>
      <c r="AG845" s="364">
        <v>4.5565630755103016E-3</v>
      </c>
      <c r="AH845" s="364">
        <v>4.7584758575669774E-3</v>
      </c>
      <c r="AI845" s="364">
        <v>4.3420176131823647</v>
      </c>
      <c r="AJ845" s="362" t="s">
        <v>181</v>
      </c>
      <c r="AK845" s="368">
        <v>114.2818019141114</v>
      </c>
      <c r="AL845" s="364">
        <v>0</v>
      </c>
      <c r="AM845" s="369"/>
      <c r="AN845" s="370">
        <v>20</v>
      </c>
      <c r="AO845" s="371" t="s">
        <v>305</v>
      </c>
      <c r="AP845" s="371" t="s">
        <v>0</v>
      </c>
      <c r="AQ845" s="371" t="s">
        <v>386</v>
      </c>
      <c r="AR845" s="372" t="s">
        <v>0</v>
      </c>
      <c r="AS845" s="372"/>
      <c r="AT845" s="363"/>
    </row>
    <row r="846" spans="1:46" x14ac:dyDescent="0.3">
      <c r="A846" s="362" t="s">
        <v>1390</v>
      </c>
      <c r="B846" s="363" t="s">
        <v>310</v>
      </c>
      <c r="C846" s="363" t="s">
        <v>295</v>
      </c>
      <c r="D846" s="363" t="s">
        <v>778</v>
      </c>
      <c r="E846" s="363" t="s">
        <v>297</v>
      </c>
      <c r="F846" s="363" t="s">
        <v>452</v>
      </c>
      <c r="G846" s="363" t="s">
        <v>463</v>
      </c>
      <c r="H846" s="363" t="s">
        <v>1243</v>
      </c>
      <c r="I846" s="363" t="s">
        <v>796</v>
      </c>
      <c r="J846" s="363" t="s">
        <v>936</v>
      </c>
      <c r="K846" s="363" t="s">
        <v>782</v>
      </c>
      <c r="L846" s="364">
        <v>0.66</v>
      </c>
      <c r="M846" s="365">
        <v>1.2</v>
      </c>
      <c r="N846" s="364">
        <v>0.61</v>
      </c>
      <c r="O846" s="363" t="s">
        <v>1276</v>
      </c>
      <c r="P846" s="363"/>
      <c r="Q846" s="363" t="s">
        <v>300</v>
      </c>
      <c r="R846" s="363" t="s">
        <v>905</v>
      </c>
      <c r="S846" s="363"/>
      <c r="T846" s="365">
        <v>1.19</v>
      </c>
      <c r="U846" s="366">
        <v>45</v>
      </c>
      <c r="V846" s="367">
        <v>45931</v>
      </c>
      <c r="W846" s="367"/>
      <c r="X846" s="363" t="s">
        <v>3081</v>
      </c>
      <c r="Y846" s="363" t="s">
        <v>937</v>
      </c>
      <c r="Z846" s="363"/>
      <c r="AA846" s="363" t="s">
        <v>796</v>
      </c>
      <c r="AB846" s="363"/>
      <c r="AC846" s="363"/>
      <c r="AD846" s="363" t="s">
        <v>360</v>
      </c>
      <c r="AE846" s="367"/>
      <c r="AF846" s="362"/>
      <c r="AG846" s="364">
        <v>0</v>
      </c>
      <c r="AH846" s="364">
        <v>0</v>
      </c>
      <c r="AI846" s="364">
        <v>1.9</v>
      </c>
      <c r="AJ846" s="362" t="s">
        <v>181</v>
      </c>
      <c r="AK846" s="368">
        <v>17.13</v>
      </c>
      <c r="AL846" s="364">
        <v>0</v>
      </c>
      <c r="AM846" s="369"/>
      <c r="AN846" s="370">
        <v>15</v>
      </c>
      <c r="AO846" s="371" t="s">
        <v>305</v>
      </c>
      <c r="AP846" s="371" t="s">
        <v>0</v>
      </c>
      <c r="AQ846" s="371" t="s">
        <v>386</v>
      </c>
      <c r="AR846" s="372" t="s">
        <v>0</v>
      </c>
      <c r="AS846" s="372"/>
      <c r="AT846" s="363" t="s">
        <v>2000</v>
      </c>
    </row>
    <row r="847" spans="1:46" x14ac:dyDescent="0.3">
      <c r="A847" s="363" t="s">
        <v>1392</v>
      </c>
      <c r="B847" s="363" t="s">
        <v>294</v>
      </c>
      <c r="C847" s="363" t="s">
        <v>295</v>
      </c>
      <c r="D847" s="363" t="s">
        <v>778</v>
      </c>
      <c r="E847" s="363" t="s">
        <v>297</v>
      </c>
      <c r="F847" s="363" t="s">
        <v>1044</v>
      </c>
      <c r="G847" s="363" t="s">
        <v>586</v>
      </c>
      <c r="H847" s="363" t="s">
        <v>1243</v>
      </c>
      <c r="I847" s="363" t="s">
        <v>1393</v>
      </c>
      <c r="J847" s="363" t="s">
        <v>1394</v>
      </c>
      <c r="K847" s="363"/>
      <c r="L847" s="364">
        <v>80.430000000000007</v>
      </c>
      <c r="M847" s="365">
        <v>18</v>
      </c>
      <c r="N847" s="364">
        <v>72.12</v>
      </c>
      <c r="O847" s="363" t="s">
        <v>1395</v>
      </c>
      <c r="P847" s="363"/>
      <c r="Q847" s="363" t="s">
        <v>319</v>
      </c>
      <c r="R847" s="363" t="s">
        <v>905</v>
      </c>
      <c r="S847" s="363"/>
      <c r="T847" s="365">
        <v>46.39</v>
      </c>
      <c r="U847" s="363">
        <v>15</v>
      </c>
      <c r="V847" s="367">
        <v>45200</v>
      </c>
      <c r="W847" s="367"/>
      <c r="X847" s="363" t="s">
        <v>306</v>
      </c>
      <c r="Y847" s="363"/>
      <c r="Z847" s="363"/>
      <c r="AA847" s="363"/>
      <c r="AB847" s="363"/>
      <c r="AC847" s="363" t="s">
        <v>1396</v>
      </c>
      <c r="AD847" s="363" t="s">
        <v>304</v>
      </c>
      <c r="AE847" s="367">
        <v>44726</v>
      </c>
      <c r="AF847" s="363" t="s">
        <v>2610</v>
      </c>
      <c r="AG847" s="364">
        <v>1.1528E-2</v>
      </c>
      <c r="AH847" s="364">
        <v>0.01</v>
      </c>
      <c r="AI847" s="364">
        <v>0.92</v>
      </c>
      <c r="AJ847" s="363" t="s">
        <v>0</v>
      </c>
      <c r="AK847" s="368">
        <v>32.659999999999997</v>
      </c>
      <c r="AL847" s="364">
        <v>4.5999999999999999E-2</v>
      </c>
      <c r="AM847" s="369"/>
      <c r="AN847" s="363">
        <v>4</v>
      </c>
      <c r="AO847" s="371" t="s">
        <v>305</v>
      </c>
      <c r="AP847" s="371" t="s">
        <v>0</v>
      </c>
      <c r="AQ847" s="371" t="s">
        <v>306</v>
      </c>
      <c r="AR847" s="372" t="s">
        <v>0</v>
      </c>
      <c r="AS847" s="363"/>
      <c r="AT847" s="363"/>
    </row>
    <row r="848" spans="1:46" x14ac:dyDescent="0.3">
      <c r="A848" s="363" t="s">
        <v>1397</v>
      </c>
      <c r="B848" s="363" t="s">
        <v>308</v>
      </c>
      <c r="C848" s="363" t="s">
        <v>295</v>
      </c>
      <c r="D848" s="363" t="s">
        <v>778</v>
      </c>
      <c r="E848" s="363" t="s">
        <v>297</v>
      </c>
      <c r="F848" s="363" t="s">
        <v>1044</v>
      </c>
      <c r="G848" s="363" t="s">
        <v>586</v>
      </c>
      <c r="H848" s="363" t="s">
        <v>1243</v>
      </c>
      <c r="I848" s="363" t="s">
        <v>1393</v>
      </c>
      <c r="J848" s="363" t="s">
        <v>1394</v>
      </c>
      <c r="K848" s="363"/>
      <c r="L848" s="364">
        <v>90.4</v>
      </c>
      <c r="M848" s="365">
        <v>18</v>
      </c>
      <c r="N848" s="364">
        <v>81.05</v>
      </c>
      <c r="O848" s="363" t="s">
        <v>1395</v>
      </c>
      <c r="P848" s="363"/>
      <c r="Q848" s="363" t="s">
        <v>319</v>
      </c>
      <c r="R848" s="363" t="s">
        <v>905</v>
      </c>
      <c r="S848" s="363"/>
      <c r="T848" s="365">
        <v>46.39</v>
      </c>
      <c r="U848" s="366">
        <v>15</v>
      </c>
      <c r="V848" s="367">
        <v>45200</v>
      </c>
      <c r="W848" s="367"/>
      <c r="X848" s="363" t="s">
        <v>306</v>
      </c>
      <c r="Y848" s="363"/>
      <c r="Z848" s="363"/>
      <c r="AA848" s="363"/>
      <c r="AB848" s="363"/>
      <c r="AC848" s="363" t="s">
        <v>1396</v>
      </c>
      <c r="AD848" s="363" t="s">
        <v>304</v>
      </c>
      <c r="AE848" s="367">
        <v>44726</v>
      </c>
      <c r="AF848" s="363" t="s">
        <v>2610</v>
      </c>
      <c r="AG848" s="364">
        <v>1.2955E-2</v>
      </c>
      <c r="AH848" s="364">
        <v>0.01</v>
      </c>
      <c r="AI848" s="364">
        <v>1.03</v>
      </c>
      <c r="AJ848" s="363" t="s">
        <v>181</v>
      </c>
      <c r="AK848" s="368">
        <v>26.51</v>
      </c>
      <c r="AL848" s="364">
        <v>5.2000000000000005E-2</v>
      </c>
      <c r="AM848" s="369"/>
      <c r="AN848" s="363">
        <v>4</v>
      </c>
      <c r="AO848" s="371" t="s">
        <v>305</v>
      </c>
      <c r="AP848" s="371" t="s">
        <v>0</v>
      </c>
      <c r="AQ848" s="371" t="s">
        <v>306</v>
      </c>
      <c r="AR848" s="372" t="s">
        <v>0</v>
      </c>
      <c r="AS848" s="363"/>
      <c r="AT848" s="363"/>
    </row>
    <row r="849" spans="1:46" x14ac:dyDescent="0.3">
      <c r="A849" s="363" t="s">
        <v>1398</v>
      </c>
      <c r="B849" s="363" t="s">
        <v>310</v>
      </c>
      <c r="C849" s="363" t="s">
        <v>295</v>
      </c>
      <c r="D849" s="363" t="s">
        <v>778</v>
      </c>
      <c r="E849" s="363" t="s">
        <v>297</v>
      </c>
      <c r="F849" s="363" t="s">
        <v>1044</v>
      </c>
      <c r="G849" s="363" t="s">
        <v>586</v>
      </c>
      <c r="H849" s="363" t="s">
        <v>1243</v>
      </c>
      <c r="I849" s="363" t="s">
        <v>1393</v>
      </c>
      <c r="J849" s="363" t="s">
        <v>1394</v>
      </c>
      <c r="K849" s="363"/>
      <c r="L849" s="364">
        <v>122.61</v>
      </c>
      <c r="M849" s="365">
        <v>18</v>
      </c>
      <c r="N849" s="364">
        <v>109.94</v>
      </c>
      <c r="O849" s="363" t="s">
        <v>1395</v>
      </c>
      <c r="P849" s="363"/>
      <c r="Q849" s="363" t="s">
        <v>319</v>
      </c>
      <c r="R849" s="363" t="s">
        <v>905</v>
      </c>
      <c r="S849" s="363"/>
      <c r="T849" s="365">
        <v>60.4</v>
      </c>
      <c r="U849" s="366">
        <v>15</v>
      </c>
      <c r="V849" s="367">
        <v>45200</v>
      </c>
      <c r="W849" s="367"/>
      <c r="X849" s="363" t="s">
        <v>306</v>
      </c>
      <c r="Y849" s="363"/>
      <c r="Z849" s="363"/>
      <c r="AA849" s="363"/>
      <c r="AB849" s="363"/>
      <c r="AC849" s="363" t="s">
        <v>1396</v>
      </c>
      <c r="AD849" s="363" t="s">
        <v>304</v>
      </c>
      <c r="AE849" s="367">
        <v>44726</v>
      </c>
      <c r="AF849" s="363" t="s">
        <v>2610</v>
      </c>
      <c r="AG849" s="364">
        <v>1.7572999999999998E-2</v>
      </c>
      <c r="AH849" s="364">
        <v>0.02</v>
      </c>
      <c r="AI849" s="364">
        <v>1.4</v>
      </c>
      <c r="AJ849" s="363" t="s">
        <v>181</v>
      </c>
      <c r="AK849" s="368">
        <v>13.45</v>
      </c>
      <c r="AL849" s="364">
        <v>7.0000000000000007E-2</v>
      </c>
      <c r="AM849" s="369"/>
      <c r="AN849" s="363">
        <v>4</v>
      </c>
      <c r="AO849" s="371" t="s">
        <v>305</v>
      </c>
      <c r="AP849" s="371" t="s">
        <v>0</v>
      </c>
      <c r="AQ849" s="371" t="s">
        <v>306</v>
      </c>
      <c r="AR849" s="372" t="s">
        <v>0</v>
      </c>
      <c r="AS849" s="363"/>
      <c r="AT849" s="363"/>
    </row>
    <row r="850" spans="1:46" x14ac:dyDescent="0.3">
      <c r="A850" s="362" t="s">
        <v>1400</v>
      </c>
      <c r="B850" s="363" t="s">
        <v>308</v>
      </c>
      <c r="C850" s="363" t="s">
        <v>1058</v>
      </c>
      <c r="D850" s="363" t="s">
        <v>778</v>
      </c>
      <c r="E850" s="363" t="s">
        <v>297</v>
      </c>
      <c r="F850" s="363" t="s">
        <v>1044</v>
      </c>
      <c r="G850" s="363" t="s">
        <v>2667</v>
      </c>
      <c r="H850" s="363" t="s">
        <v>1399</v>
      </c>
      <c r="I850" s="363" t="s">
        <v>1401</v>
      </c>
      <c r="J850" s="363" t="s">
        <v>1402</v>
      </c>
      <c r="K850" s="363" t="s">
        <v>1403</v>
      </c>
      <c r="L850" s="364">
        <v>1351.1290870181795</v>
      </c>
      <c r="M850" s="365">
        <v>3000</v>
      </c>
      <c r="N850" s="364">
        <v>1212</v>
      </c>
      <c r="O850" s="363" t="s">
        <v>2668</v>
      </c>
      <c r="P850" s="363"/>
      <c r="Q850" s="363" t="s">
        <v>339</v>
      </c>
      <c r="R850" s="363" t="s">
        <v>905</v>
      </c>
      <c r="S850" s="363"/>
      <c r="T850" s="365">
        <v>9764.67</v>
      </c>
      <c r="U850" s="366">
        <v>20</v>
      </c>
      <c r="V850" s="367">
        <v>45200</v>
      </c>
      <c r="W850" s="367"/>
      <c r="X850" s="363" t="s">
        <v>306</v>
      </c>
      <c r="Y850" s="363" t="s">
        <v>1404</v>
      </c>
      <c r="Z850" s="363"/>
      <c r="AA850" s="363"/>
      <c r="AB850" s="363"/>
      <c r="AC850" s="363"/>
      <c r="AD850" s="363" t="s">
        <v>360</v>
      </c>
      <c r="AE850" s="367"/>
      <c r="AF850" s="362"/>
      <c r="AG850" s="364">
        <v>0.22038036434711175</v>
      </c>
      <c r="AH850" s="364">
        <v>0.22986086098340974</v>
      </c>
      <c r="AI850" s="364">
        <v>0.85298101004298255</v>
      </c>
      <c r="AJ850" s="363" t="s">
        <v>0</v>
      </c>
      <c r="AK850" s="368">
        <v>241.91698466089019</v>
      </c>
      <c r="AL850" s="364">
        <v>0.62827502546345293</v>
      </c>
      <c r="AM850" s="369"/>
      <c r="AN850" s="370">
        <v>10</v>
      </c>
      <c r="AO850" s="371" t="s">
        <v>305</v>
      </c>
      <c r="AP850" s="371" t="s">
        <v>0</v>
      </c>
      <c r="AQ850" s="371" t="s">
        <v>306</v>
      </c>
      <c r="AR850" s="372" t="s">
        <v>0</v>
      </c>
      <c r="AS850" s="372"/>
      <c r="AT850" s="363"/>
    </row>
    <row r="851" spans="1:46" x14ac:dyDescent="0.3">
      <c r="A851" s="362" t="s">
        <v>1405</v>
      </c>
      <c r="B851" s="363" t="s">
        <v>308</v>
      </c>
      <c r="C851" s="363" t="s">
        <v>1066</v>
      </c>
      <c r="D851" s="363" t="s">
        <v>778</v>
      </c>
      <c r="E851" s="363" t="s">
        <v>297</v>
      </c>
      <c r="F851" s="363" t="s">
        <v>1044</v>
      </c>
      <c r="G851" s="363" t="s">
        <v>2667</v>
      </c>
      <c r="H851" s="363" t="s">
        <v>1399</v>
      </c>
      <c r="I851" s="363" t="s">
        <v>1401</v>
      </c>
      <c r="J851" s="363" t="s">
        <v>1402</v>
      </c>
      <c r="K851" s="363" t="s">
        <v>1403</v>
      </c>
      <c r="L851" s="364">
        <v>1407.8990447103224</v>
      </c>
      <c r="M851" s="365">
        <v>3000</v>
      </c>
      <c r="N851" s="364">
        <v>1263</v>
      </c>
      <c r="O851" s="363" t="s">
        <v>2668</v>
      </c>
      <c r="P851" s="363"/>
      <c r="Q851" s="363" t="s">
        <v>339</v>
      </c>
      <c r="R851" s="363" t="s">
        <v>905</v>
      </c>
      <c r="S851" s="363"/>
      <c r="T851" s="365">
        <v>9764.67</v>
      </c>
      <c r="U851" s="366">
        <v>20</v>
      </c>
      <c r="V851" s="367">
        <v>45200</v>
      </c>
      <c r="W851" s="367"/>
      <c r="X851" s="363" t="s">
        <v>306</v>
      </c>
      <c r="Y851" s="363" t="s">
        <v>1404</v>
      </c>
      <c r="Z851" s="363"/>
      <c r="AA851" s="363"/>
      <c r="AB851" s="363"/>
      <c r="AC851" s="363"/>
      <c r="AD851" s="363" t="s">
        <v>360</v>
      </c>
      <c r="AE851" s="367"/>
      <c r="AF851" s="362"/>
      <c r="AG851" s="364">
        <v>0.22918802777718647</v>
      </c>
      <c r="AH851" s="364">
        <v>0.23904064501494035</v>
      </c>
      <c r="AI851" s="364">
        <v>0.89570503780098021</v>
      </c>
      <c r="AJ851" s="363" t="s">
        <v>0</v>
      </c>
      <c r="AK851" s="368">
        <v>231.04074775951125</v>
      </c>
      <c r="AL851" s="364">
        <v>0.65467305579029933</v>
      </c>
      <c r="AM851" s="369"/>
      <c r="AN851" s="370">
        <v>10</v>
      </c>
      <c r="AO851" s="371" t="s">
        <v>305</v>
      </c>
      <c r="AP851" s="371" t="s">
        <v>0</v>
      </c>
      <c r="AQ851" s="371" t="s">
        <v>306</v>
      </c>
      <c r="AR851" s="372" t="s">
        <v>0</v>
      </c>
      <c r="AS851" s="372"/>
      <c r="AT851" s="363"/>
    </row>
    <row r="852" spans="1:46" x14ac:dyDescent="0.3">
      <c r="A852" s="363" t="s">
        <v>1406</v>
      </c>
      <c r="B852" s="363" t="s">
        <v>308</v>
      </c>
      <c r="C852" s="363" t="s">
        <v>1062</v>
      </c>
      <c r="D852" s="363" t="s">
        <v>778</v>
      </c>
      <c r="E852" s="363" t="s">
        <v>297</v>
      </c>
      <c r="F852" s="363" t="s">
        <v>1044</v>
      </c>
      <c r="G852" s="363" t="s">
        <v>2667</v>
      </c>
      <c r="H852" s="363" t="s">
        <v>1399</v>
      </c>
      <c r="I852" s="363" t="s">
        <v>1401</v>
      </c>
      <c r="J852" s="363" t="s">
        <v>1402</v>
      </c>
      <c r="K852" s="363" t="s">
        <v>1403</v>
      </c>
      <c r="L852" s="364">
        <v>1512.533868691919</v>
      </c>
      <c r="M852" s="365">
        <v>3000</v>
      </c>
      <c r="N852" s="364">
        <v>1357</v>
      </c>
      <c r="O852" s="363" t="s">
        <v>2668</v>
      </c>
      <c r="P852" s="363"/>
      <c r="Q852" s="363" t="s">
        <v>339</v>
      </c>
      <c r="R852" s="363" t="s">
        <v>905</v>
      </c>
      <c r="S852" s="363"/>
      <c r="T852" s="365">
        <v>9764.67</v>
      </c>
      <c r="U852" s="366">
        <v>20</v>
      </c>
      <c r="V852" s="367">
        <v>45200</v>
      </c>
      <c r="W852" s="367"/>
      <c r="X852" s="363" t="s">
        <v>306</v>
      </c>
      <c r="Y852" s="363" t="s">
        <v>1404</v>
      </c>
      <c r="Z852" s="363"/>
      <c r="AA852" s="363"/>
      <c r="AB852" s="363"/>
      <c r="AC852" s="363"/>
      <c r="AD852" s="363" t="s">
        <v>360</v>
      </c>
      <c r="AE852" s="367"/>
      <c r="AF852" s="363"/>
      <c r="AG852" s="364">
        <v>0.24542176037379476</v>
      </c>
      <c r="AH852" s="364">
        <v>0.25596024695540853</v>
      </c>
      <c r="AI852" s="364">
        <v>0.97445128504121126</v>
      </c>
      <c r="AJ852" s="363" t="s">
        <v>0</v>
      </c>
      <c r="AK852" s="368">
        <v>213.1335317870749</v>
      </c>
      <c r="AL852" s="364">
        <v>0.70332824894174173</v>
      </c>
      <c r="AM852" s="369"/>
      <c r="AN852" s="363">
        <v>10</v>
      </c>
      <c r="AO852" s="371" t="s">
        <v>305</v>
      </c>
      <c r="AP852" s="371" t="s">
        <v>0</v>
      </c>
      <c r="AQ852" s="371" t="s">
        <v>306</v>
      </c>
      <c r="AR852" s="372" t="s">
        <v>0</v>
      </c>
      <c r="AS852" s="363"/>
      <c r="AT852" s="363"/>
    </row>
    <row r="853" spans="1:46" x14ac:dyDescent="0.3">
      <c r="A853" s="363" t="s">
        <v>1407</v>
      </c>
      <c r="B853" s="363" t="s">
        <v>310</v>
      </c>
      <c r="C853" s="363" t="s">
        <v>1058</v>
      </c>
      <c r="D853" s="363" t="s">
        <v>778</v>
      </c>
      <c r="E853" s="363" t="s">
        <v>297</v>
      </c>
      <c r="F853" s="363" t="s">
        <v>1044</v>
      </c>
      <c r="G853" s="363" t="s">
        <v>2667</v>
      </c>
      <c r="H853" s="363" t="s">
        <v>1399</v>
      </c>
      <c r="I853" s="363" t="s">
        <v>1401</v>
      </c>
      <c r="J853" s="363" t="s">
        <v>1402</v>
      </c>
      <c r="K853" s="363" t="s">
        <v>1403</v>
      </c>
      <c r="L853" s="364">
        <v>2549.5553596174782</v>
      </c>
      <c r="M853" s="365">
        <v>3000</v>
      </c>
      <c r="N853" s="364">
        <v>2287</v>
      </c>
      <c r="O853" s="363" t="s">
        <v>2668</v>
      </c>
      <c r="P853" s="363"/>
      <c r="Q853" s="363" t="s">
        <v>339</v>
      </c>
      <c r="R853" s="363" t="s">
        <v>905</v>
      </c>
      <c r="S853" s="363"/>
      <c r="T853" s="365">
        <v>8238</v>
      </c>
      <c r="U853" s="366">
        <v>20</v>
      </c>
      <c r="V853" s="367">
        <v>45200</v>
      </c>
      <c r="W853" s="367"/>
      <c r="X853" s="363" t="s">
        <v>306</v>
      </c>
      <c r="Y853" s="363" t="s">
        <v>1404</v>
      </c>
      <c r="Z853" s="363"/>
      <c r="AA853" s="363"/>
      <c r="AB853" s="363"/>
      <c r="AC853" s="363"/>
      <c r="AD853" s="363" t="s">
        <v>360</v>
      </c>
      <c r="AE853" s="367"/>
      <c r="AF853" s="363"/>
      <c r="AG853" s="364">
        <v>0.41598108676059981</v>
      </c>
      <c r="AH853" s="364">
        <v>0.43387800010848537</v>
      </c>
      <c r="AI853" s="364">
        <v>0.81864008399891575</v>
      </c>
      <c r="AJ853" s="363" t="s">
        <v>0</v>
      </c>
      <c r="AK853" s="368">
        <v>252.89866519690659</v>
      </c>
      <c r="AL853" s="364">
        <v>1.1855432422221273</v>
      </c>
      <c r="AM853" s="369"/>
      <c r="AN853" s="363">
        <v>10</v>
      </c>
      <c r="AO853" s="371" t="s">
        <v>305</v>
      </c>
      <c r="AP853" s="371" t="s">
        <v>0</v>
      </c>
      <c r="AQ853" s="371" t="s">
        <v>306</v>
      </c>
      <c r="AR853" s="372" t="s">
        <v>0</v>
      </c>
      <c r="AS853" s="363"/>
      <c r="AT853" s="363"/>
    </row>
    <row r="854" spans="1:46" x14ac:dyDescent="0.3">
      <c r="A854" s="362" t="s">
        <v>1408</v>
      </c>
      <c r="B854" s="363" t="s">
        <v>310</v>
      </c>
      <c r="C854" s="363" t="s">
        <v>1066</v>
      </c>
      <c r="D854" s="363" t="s">
        <v>778</v>
      </c>
      <c r="E854" s="363" t="s">
        <v>297</v>
      </c>
      <c r="F854" s="363" t="s">
        <v>1044</v>
      </c>
      <c r="G854" s="363" t="s">
        <v>2667</v>
      </c>
      <c r="H854" s="363" t="s">
        <v>1399</v>
      </c>
      <c r="I854" s="363" t="s">
        <v>1401</v>
      </c>
      <c r="J854" s="363" t="s">
        <v>1402</v>
      </c>
      <c r="K854" s="363" t="s">
        <v>1403</v>
      </c>
      <c r="L854" s="364">
        <v>2606.3253173096209</v>
      </c>
      <c r="M854" s="365">
        <v>3000</v>
      </c>
      <c r="N854" s="364">
        <v>2338</v>
      </c>
      <c r="O854" s="363" t="s">
        <v>2668</v>
      </c>
      <c r="P854" s="363"/>
      <c r="Q854" s="363" t="s">
        <v>339</v>
      </c>
      <c r="R854" s="363" t="s">
        <v>905</v>
      </c>
      <c r="S854" s="363"/>
      <c r="T854" s="365">
        <v>8238</v>
      </c>
      <c r="U854" s="366">
        <v>20</v>
      </c>
      <c r="V854" s="367">
        <v>45200</v>
      </c>
      <c r="W854" s="367"/>
      <c r="X854" s="363" t="s">
        <v>306</v>
      </c>
      <c r="Y854" s="363" t="s">
        <v>1404</v>
      </c>
      <c r="Z854" s="363"/>
      <c r="AA854" s="363"/>
      <c r="AB854" s="363"/>
      <c r="AC854" s="363"/>
      <c r="AD854" s="363" t="s">
        <v>360</v>
      </c>
      <c r="AE854" s="367"/>
      <c r="AF854" s="362"/>
      <c r="AG854" s="364">
        <v>0.42478875019067452</v>
      </c>
      <c r="AH854" s="364">
        <v>0.44305778414001595</v>
      </c>
      <c r="AI854" s="364">
        <v>0.84039625011263286</v>
      </c>
      <c r="AJ854" s="363" t="s">
        <v>0</v>
      </c>
      <c r="AK854" s="368">
        <v>246.78428147931191</v>
      </c>
      <c r="AL854" s="364">
        <v>1.2119412725489735</v>
      </c>
      <c r="AM854" s="369"/>
      <c r="AN854" s="370">
        <v>10</v>
      </c>
      <c r="AO854" s="371" t="s">
        <v>305</v>
      </c>
      <c r="AP854" s="371" t="s">
        <v>0</v>
      </c>
      <c r="AQ854" s="371" t="s">
        <v>306</v>
      </c>
      <c r="AR854" s="372" t="s">
        <v>0</v>
      </c>
      <c r="AS854" s="372"/>
      <c r="AT854" s="373"/>
    </row>
    <row r="855" spans="1:46" x14ac:dyDescent="0.3">
      <c r="A855" s="362" t="s">
        <v>1409</v>
      </c>
      <c r="B855" s="363" t="s">
        <v>310</v>
      </c>
      <c r="C855" s="363" t="s">
        <v>1062</v>
      </c>
      <c r="D855" s="363" t="s">
        <v>778</v>
      </c>
      <c r="E855" s="363" t="s">
        <v>297</v>
      </c>
      <c r="F855" s="363" t="s">
        <v>1044</v>
      </c>
      <c r="G855" s="363" t="s">
        <v>2667</v>
      </c>
      <c r="H855" s="363" t="s">
        <v>1399</v>
      </c>
      <c r="I855" s="363" t="s">
        <v>1401</v>
      </c>
      <c r="J855" s="363" t="s">
        <v>1402</v>
      </c>
      <c r="K855" s="363" t="s">
        <v>1403</v>
      </c>
      <c r="L855" s="364">
        <v>2710.9601412912175</v>
      </c>
      <c r="M855" s="365">
        <v>3000</v>
      </c>
      <c r="N855" s="364">
        <v>2432</v>
      </c>
      <c r="O855" s="363" t="s">
        <v>2668</v>
      </c>
      <c r="P855" s="363"/>
      <c r="Q855" s="363" t="s">
        <v>339</v>
      </c>
      <c r="R855" s="363" t="s">
        <v>905</v>
      </c>
      <c r="S855" s="363"/>
      <c r="T855" s="365">
        <v>8238</v>
      </c>
      <c r="U855" s="366">
        <v>20</v>
      </c>
      <c r="V855" s="367">
        <v>45200</v>
      </c>
      <c r="W855" s="367"/>
      <c r="X855" s="363" t="s">
        <v>306</v>
      </c>
      <c r="Y855" s="363" t="s">
        <v>1404</v>
      </c>
      <c r="Z855" s="363"/>
      <c r="AA855" s="363"/>
      <c r="AB855" s="363"/>
      <c r="AC855" s="363"/>
      <c r="AD855" s="363" t="s">
        <v>360</v>
      </c>
      <c r="AE855" s="367"/>
      <c r="AF855" s="362"/>
      <c r="AG855" s="364">
        <v>0.44102248278728284</v>
      </c>
      <c r="AH855" s="364">
        <v>0.45997738608048416</v>
      </c>
      <c r="AI855" s="364">
        <v>0.88049585040066003</v>
      </c>
      <c r="AJ855" s="363" t="s">
        <v>0</v>
      </c>
      <c r="AK855" s="368">
        <v>236.18560387639243</v>
      </c>
      <c r="AL855" s="364">
        <v>1.2605964657004161</v>
      </c>
      <c r="AM855" s="369"/>
      <c r="AN855" s="370">
        <v>10</v>
      </c>
      <c r="AO855" s="371" t="s">
        <v>305</v>
      </c>
      <c r="AP855" s="371" t="s">
        <v>0</v>
      </c>
      <c r="AQ855" s="371" t="s">
        <v>306</v>
      </c>
      <c r="AR855" s="372" t="s">
        <v>0</v>
      </c>
      <c r="AS855" s="372"/>
      <c r="AT855" s="373"/>
    </row>
    <row r="856" spans="1:46" x14ac:dyDescent="0.3">
      <c r="A856" s="363" t="s">
        <v>1410</v>
      </c>
      <c r="B856" s="363" t="s">
        <v>308</v>
      </c>
      <c r="C856" s="363" t="s">
        <v>1058</v>
      </c>
      <c r="D856" s="363" t="s">
        <v>778</v>
      </c>
      <c r="E856" s="363" t="s">
        <v>297</v>
      </c>
      <c r="F856" s="363" t="s">
        <v>1044</v>
      </c>
      <c r="G856" s="363" t="s">
        <v>2667</v>
      </c>
      <c r="H856" s="363" t="s">
        <v>1399</v>
      </c>
      <c r="I856" s="363" t="s">
        <v>1401</v>
      </c>
      <c r="J856" s="363" t="s">
        <v>1411</v>
      </c>
      <c r="K856" s="363" t="s">
        <v>1403</v>
      </c>
      <c r="L856" s="364">
        <v>4030.0214683942727</v>
      </c>
      <c r="M856" s="365">
        <v>3000</v>
      </c>
      <c r="N856" s="364">
        <v>3615</v>
      </c>
      <c r="O856" s="363" t="s">
        <v>2669</v>
      </c>
      <c r="P856" s="363"/>
      <c r="Q856" s="363" t="s">
        <v>339</v>
      </c>
      <c r="R856" s="363" t="s">
        <v>905</v>
      </c>
      <c r="S856" s="363"/>
      <c r="T856" s="365">
        <v>13722.64</v>
      </c>
      <c r="U856" s="366">
        <v>20</v>
      </c>
      <c r="V856" s="367">
        <v>45200</v>
      </c>
      <c r="W856" s="367"/>
      <c r="X856" s="363" t="s">
        <v>306</v>
      </c>
      <c r="Y856" s="363" t="s">
        <v>1404</v>
      </c>
      <c r="Z856" s="363"/>
      <c r="AA856" s="363"/>
      <c r="AB856" s="363"/>
      <c r="AC856" s="363"/>
      <c r="AD856" s="363" t="s">
        <v>360</v>
      </c>
      <c r="AE856" s="367"/>
      <c r="AF856" s="363"/>
      <c r="AG856" s="364">
        <v>0.65756993736419189</v>
      </c>
      <c r="AH856" s="364">
        <v>0.68586139759787357</v>
      </c>
      <c r="AI856" s="364">
        <v>0.88180953207847579</v>
      </c>
      <c r="AJ856" s="363" t="s">
        <v>0</v>
      </c>
      <c r="AK856" s="368">
        <v>232.71694316394112</v>
      </c>
      <c r="AL856" s="364">
        <v>1.8739599828033366</v>
      </c>
      <c r="AM856" s="369"/>
      <c r="AN856" s="363">
        <v>10</v>
      </c>
      <c r="AO856" s="371" t="s">
        <v>305</v>
      </c>
      <c r="AP856" s="371" t="s">
        <v>0</v>
      </c>
      <c r="AQ856" s="371" t="s">
        <v>306</v>
      </c>
      <c r="AR856" s="372" t="s">
        <v>0</v>
      </c>
      <c r="AS856" s="363"/>
      <c r="AT856" s="363"/>
    </row>
    <row r="857" spans="1:46" x14ac:dyDescent="0.3">
      <c r="A857" s="362" t="s">
        <v>1412</v>
      </c>
      <c r="B857" s="363" t="s">
        <v>308</v>
      </c>
      <c r="C857" s="363" t="s">
        <v>1066</v>
      </c>
      <c r="D857" s="363" t="s">
        <v>778</v>
      </c>
      <c r="E857" s="363" t="s">
        <v>297</v>
      </c>
      <c r="F857" s="363" t="s">
        <v>1044</v>
      </c>
      <c r="G857" s="363" t="s">
        <v>2667</v>
      </c>
      <c r="H857" s="363" t="s">
        <v>1399</v>
      </c>
      <c r="I857" s="363" t="s">
        <v>1401</v>
      </c>
      <c r="J857" s="363" t="s">
        <v>1411</v>
      </c>
      <c r="K857" s="363" t="s">
        <v>1403</v>
      </c>
      <c r="L857" s="364">
        <v>4109.0541545931383</v>
      </c>
      <c r="M857" s="365">
        <v>3000</v>
      </c>
      <c r="N857" s="364">
        <v>3686</v>
      </c>
      <c r="O857" s="363" t="s">
        <v>2669</v>
      </c>
      <c r="P857" s="363"/>
      <c r="Q857" s="363" t="s">
        <v>339</v>
      </c>
      <c r="R857" s="363" t="s">
        <v>905</v>
      </c>
      <c r="S857" s="363"/>
      <c r="T857" s="365">
        <v>13722.64</v>
      </c>
      <c r="U857" s="366">
        <v>20</v>
      </c>
      <c r="V857" s="367">
        <v>45200</v>
      </c>
      <c r="W857" s="367"/>
      <c r="X857" s="363" t="s">
        <v>306</v>
      </c>
      <c r="Y857" s="363" t="s">
        <v>1404</v>
      </c>
      <c r="Z857" s="363"/>
      <c r="AA857" s="363"/>
      <c r="AB857" s="363"/>
      <c r="AC857" s="363"/>
      <c r="AD857" s="363" t="s">
        <v>360</v>
      </c>
      <c r="AE857" s="367"/>
      <c r="AF857" s="362"/>
      <c r="AG857" s="364">
        <v>0.66983158645311935</v>
      </c>
      <c r="AH857" s="364">
        <v>0.69864109693588672</v>
      </c>
      <c r="AI857" s="364">
        <v>0.90245428722797749</v>
      </c>
      <c r="AJ857" s="363" t="s">
        <v>0</v>
      </c>
      <c r="AK857" s="368">
        <v>227.70593648733544</v>
      </c>
      <c r="AL857" s="364">
        <v>1.910710181885809</v>
      </c>
      <c r="AM857" s="369"/>
      <c r="AN857" s="370">
        <v>10</v>
      </c>
      <c r="AO857" s="371" t="s">
        <v>305</v>
      </c>
      <c r="AP857" s="371" t="s">
        <v>0</v>
      </c>
      <c r="AQ857" s="371" t="s">
        <v>306</v>
      </c>
      <c r="AR857" s="372" t="s">
        <v>0</v>
      </c>
      <c r="AS857" s="372"/>
      <c r="AT857" s="363"/>
    </row>
    <row r="858" spans="1:46" x14ac:dyDescent="0.3">
      <c r="A858" s="363" t="s">
        <v>1413</v>
      </c>
      <c r="B858" s="363" t="s">
        <v>308</v>
      </c>
      <c r="C858" s="363" t="s">
        <v>1062</v>
      </c>
      <c r="D858" s="363" t="s">
        <v>778</v>
      </c>
      <c r="E858" s="363" t="s">
        <v>297</v>
      </c>
      <c r="F858" s="363" t="s">
        <v>1044</v>
      </c>
      <c r="G858" s="363" t="s">
        <v>2667</v>
      </c>
      <c r="H858" s="363" t="s">
        <v>1399</v>
      </c>
      <c r="I858" s="363" t="s">
        <v>1401</v>
      </c>
      <c r="J858" s="363" t="s">
        <v>1411</v>
      </c>
      <c r="K858" s="363" t="s">
        <v>1403</v>
      </c>
      <c r="L858" s="364">
        <v>4261.5538448641882</v>
      </c>
      <c r="M858" s="365">
        <v>3000</v>
      </c>
      <c r="N858" s="364">
        <v>3823</v>
      </c>
      <c r="O858" s="363" t="s">
        <v>2669</v>
      </c>
      <c r="P858" s="363"/>
      <c r="Q858" s="363" t="s">
        <v>339</v>
      </c>
      <c r="R858" s="363" t="s">
        <v>905</v>
      </c>
      <c r="S858" s="363"/>
      <c r="T858" s="365">
        <v>13722.64</v>
      </c>
      <c r="U858" s="366">
        <v>20</v>
      </c>
      <c r="V858" s="367">
        <v>45200</v>
      </c>
      <c r="W858" s="367"/>
      <c r="X858" s="363" t="s">
        <v>306</v>
      </c>
      <c r="Y858" s="363" t="s">
        <v>1404</v>
      </c>
      <c r="Z858" s="363"/>
      <c r="AA858" s="363"/>
      <c r="AB858" s="363"/>
      <c r="AC858" s="363"/>
      <c r="AD858" s="363" t="s">
        <v>360</v>
      </c>
      <c r="AE858" s="367"/>
      <c r="AF858" s="363"/>
      <c r="AG858" s="364">
        <v>0.69349138821626133</v>
      </c>
      <c r="AH858" s="364">
        <v>0.7233005167852925</v>
      </c>
      <c r="AI858" s="364">
        <v>0.94228994153053725</v>
      </c>
      <c r="AJ858" s="363" t="s">
        <v>0</v>
      </c>
      <c r="AK858" s="368">
        <v>218.56213941184626</v>
      </c>
      <c r="AL858" s="364">
        <v>1.9816225378618473</v>
      </c>
      <c r="AM858" s="369"/>
      <c r="AN858" s="363">
        <v>10</v>
      </c>
      <c r="AO858" s="371" t="s">
        <v>305</v>
      </c>
      <c r="AP858" s="371" t="s">
        <v>0</v>
      </c>
      <c r="AQ858" s="371" t="s">
        <v>306</v>
      </c>
      <c r="AR858" s="372" t="s">
        <v>0</v>
      </c>
      <c r="AS858" s="363"/>
      <c r="AT858" s="363"/>
    </row>
    <row r="859" spans="1:46" x14ac:dyDescent="0.3">
      <c r="A859" s="362" t="s">
        <v>1414</v>
      </c>
      <c r="B859" s="363" t="s">
        <v>310</v>
      </c>
      <c r="C859" s="363" t="s">
        <v>1058</v>
      </c>
      <c r="D859" s="363" t="s">
        <v>778</v>
      </c>
      <c r="E859" s="363" t="s">
        <v>297</v>
      </c>
      <c r="F859" s="363" t="s">
        <v>1044</v>
      </c>
      <c r="G859" s="363" t="s">
        <v>2667</v>
      </c>
      <c r="H859" s="363" t="s">
        <v>1399</v>
      </c>
      <c r="I859" s="363" t="s">
        <v>1401</v>
      </c>
      <c r="J859" s="363" t="s">
        <v>1411</v>
      </c>
      <c r="K859" s="363" t="s">
        <v>1403</v>
      </c>
      <c r="L859" s="364">
        <v>5548.3996853991512</v>
      </c>
      <c r="M859" s="365">
        <v>3000</v>
      </c>
      <c r="N859" s="364">
        <v>4977</v>
      </c>
      <c r="O859" s="363" t="s">
        <v>2669</v>
      </c>
      <c r="P859" s="363"/>
      <c r="Q859" s="363" t="s">
        <v>339</v>
      </c>
      <c r="R859" s="363" t="s">
        <v>905</v>
      </c>
      <c r="S859" s="363"/>
      <c r="T859" s="365">
        <v>19716</v>
      </c>
      <c r="U859" s="366">
        <v>20</v>
      </c>
      <c r="V859" s="367">
        <v>45200</v>
      </c>
      <c r="W859" s="367"/>
      <c r="X859" s="363" t="s">
        <v>306</v>
      </c>
      <c r="Y859" s="363" t="s">
        <v>1404</v>
      </c>
      <c r="Z859" s="363"/>
      <c r="AA859" s="363"/>
      <c r="AB859" s="363"/>
      <c r="AC859" s="363"/>
      <c r="AD859" s="363" t="s">
        <v>360</v>
      </c>
      <c r="AE859" s="367"/>
      <c r="AF859" s="362"/>
      <c r="AG859" s="364">
        <v>0.90539150380807154</v>
      </c>
      <c r="AH859" s="364">
        <v>0.94434636828471352</v>
      </c>
      <c r="AI859" s="364">
        <v>0.74398561603619984</v>
      </c>
      <c r="AJ859" s="363" t="s">
        <v>0</v>
      </c>
      <c r="AK859" s="368">
        <v>280.91597640148905</v>
      </c>
      <c r="AL859" s="364">
        <v>2.5800058537106052</v>
      </c>
      <c r="AM859" s="369"/>
      <c r="AN859" s="370">
        <v>10</v>
      </c>
      <c r="AO859" s="371" t="s">
        <v>305</v>
      </c>
      <c r="AP859" s="371" t="s">
        <v>0</v>
      </c>
      <c r="AQ859" s="371" t="s">
        <v>306</v>
      </c>
      <c r="AR859" s="372" t="s">
        <v>0</v>
      </c>
      <c r="AS859" s="372"/>
      <c r="AT859" s="363"/>
    </row>
    <row r="860" spans="1:46" x14ac:dyDescent="0.3">
      <c r="A860" s="363" t="s">
        <v>1415</v>
      </c>
      <c r="B860" s="363" t="s">
        <v>310</v>
      </c>
      <c r="C860" s="363" t="s">
        <v>1066</v>
      </c>
      <c r="D860" s="363" t="s">
        <v>778</v>
      </c>
      <c r="E860" s="363" t="s">
        <v>297</v>
      </c>
      <c r="F860" s="363" t="s">
        <v>1044</v>
      </c>
      <c r="G860" s="363" t="s">
        <v>2667</v>
      </c>
      <c r="H860" s="363" t="s">
        <v>1399</v>
      </c>
      <c r="I860" s="363" t="s">
        <v>1401</v>
      </c>
      <c r="J860" s="363" t="s">
        <v>1411</v>
      </c>
      <c r="K860" s="363" t="s">
        <v>1403</v>
      </c>
      <c r="L860" s="364">
        <v>5627.4323715980163</v>
      </c>
      <c r="M860" s="365">
        <v>3000</v>
      </c>
      <c r="N860" s="364">
        <v>5048</v>
      </c>
      <c r="O860" s="363" t="s">
        <v>2669</v>
      </c>
      <c r="P860" s="363"/>
      <c r="Q860" s="363" t="s">
        <v>339</v>
      </c>
      <c r="R860" s="363" t="s">
        <v>905</v>
      </c>
      <c r="S860" s="363"/>
      <c r="T860" s="365">
        <v>19716</v>
      </c>
      <c r="U860" s="366">
        <v>20</v>
      </c>
      <c r="V860" s="367">
        <v>45200</v>
      </c>
      <c r="W860" s="367"/>
      <c r="X860" s="363" t="s">
        <v>306</v>
      </c>
      <c r="Y860" s="363" t="s">
        <v>1404</v>
      </c>
      <c r="Z860" s="363"/>
      <c r="AA860" s="363"/>
      <c r="AB860" s="363"/>
      <c r="AC860" s="363"/>
      <c r="AD860" s="363" t="s">
        <v>360</v>
      </c>
      <c r="AE860" s="367"/>
      <c r="AF860" s="363"/>
      <c r="AG860" s="364">
        <v>0.917653152896999</v>
      </c>
      <c r="AH860" s="364">
        <v>0.95712606762272667</v>
      </c>
      <c r="AI860" s="364">
        <v>0.75664094727665832</v>
      </c>
      <c r="AJ860" s="363" t="s">
        <v>0</v>
      </c>
      <c r="AK860" s="368">
        <v>276.58010965783888</v>
      </c>
      <c r="AL860" s="364">
        <v>2.6167560527930775</v>
      </c>
      <c r="AM860" s="369"/>
      <c r="AN860" s="363">
        <v>10</v>
      </c>
      <c r="AO860" s="371" t="s">
        <v>305</v>
      </c>
      <c r="AP860" s="371" t="s">
        <v>0</v>
      </c>
      <c r="AQ860" s="371" t="s">
        <v>306</v>
      </c>
      <c r="AR860" s="372" t="s">
        <v>0</v>
      </c>
      <c r="AS860" s="363"/>
      <c r="AT860" s="363"/>
    </row>
    <row r="861" spans="1:46" x14ac:dyDescent="0.3">
      <c r="A861" s="362" t="s">
        <v>1416</v>
      </c>
      <c r="B861" s="363" t="s">
        <v>310</v>
      </c>
      <c r="C861" s="363" t="s">
        <v>1062</v>
      </c>
      <c r="D861" s="363" t="s">
        <v>778</v>
      </c>
      <c r="E861" s="363" t="s">
        <v>297</v>
      </c>
      <c r="F861" s="363" t="s">
        <v>1044</v>
      </c>
      <c r="G861" s="363" t="s">
        <v>2667</v>
      </c>
      <c r="H861" s="363" t="s">
        <v>1399</v>
      </c>
      <c r="I861" s="363" t="s">
        <v>1401</v>
      </c>
      <c r="J861" s="363" t="s">
        <v>1411</v>
      </c>
      <c r="K861" s="363" t="s">
        <v>1403</v>
      </c>
      <c r="L861" s="364">
        <v>5779.9320618690672</v>
      </c>
      <c r="M861" s="365">
        <v>3000</v>
      </c>
      <c r="N861" s="364">
        <v>5185</v>
      </c>
      <c r="O861" s="363" t="s">
        <v>2669</v>
      </c>
      <c r="P861" s="363"/>
      <c r="Q861" s="363" t="s">
        <v>339</v>
      </c>
      <c r="R861" s="363" t="s">
        <v>905</v>
      </c>
      <c r="S861" s="363"/>
      <c r="T861" s="365">
        <v>19716</v>
      </c>
      <c r="U861" s="366">
        <v>20</v>
      </c>
      <c r="V861" s="367">
        <v>45200</v>
      </c>
      <c r="W861" s="367"/>
      <c r="X861" s="363" t="s">
        <v>306</v>
      </c>
      <c r="Y861" s="363" t="s">
        <v>1404</v>
      </c>
      <c r="Z861" s="363"/>
      <c r="AA861" s="363"/>
      <c r="AB861" s="363"/>
      <c r="AC861" s="363"/>
      <c r="AD861" s="363" t="s">
        <v>360</v>
      </c>
      <c r="AE861" s="367"/>
      <c r="AF861" s="362"/>
      <c r="AG861" s="364">
        <v>0.94131295466014098</v>
      </c>
      <c r="AH861" s="364">
        <v>0.98178548747213246</v>
      </c>
      <c r="AI861" s="364">
        <v>0.78106038924768373</v>
      </c>
      <c r="AJ861" s="363" t="s">
        <v>0</v>
      </c>
      <c r="AK861" s="368">
        <v>268.54885957434681</v>
      </c>
      <c r="AL861" s="364">
        <v>2.6876684087691158</v>
      </c>
      <c r="AM861" s="369"/>
      <c r="AN861" s="370">
        <v>10</v>
      </c>
      <c r="AO861" s="371" t="s">
        <v>305</v>
      </c>
      <c r="AP861" s="371" t="s">
        <v>0</v>
      </c>
      <c r="AQ861" s="371" t="s">
        <v>306</v>
      </c>
      <c r="AR861" s="372" t="s">
        <v>0</v>
      </c>
      <c r="AS861" s="372"/>
      <c r="AT861" s="363"/>
    </row>
    <row r="862" spans="1:46" x14ac:dyDescent="0.3">
      <c r="A862" s="363" t="s">
        <v>1417</v>
      </c>
      <c r="B862" s="363" t="s">
        <v>308</v>
      </c>
      <c r="C862" s="363" t="s">
        <v>1058</v>
      </c>
      <c r="D862" s="363" t="s">
        <v>778</v>
      </c>
      <c r="E862" s="363" t="s">
        <v>297</v>
      </c>
      <c r="F862" s="363" t="s">
        <v>1044</v>
      </c>
      <c r="G862" s="363" t="s">
        <v>2667</v>
      </c>
      <c r="H862" s="363" t="s">
        <v>1399</v>
      </c>
      <c r="I862" s="363" t="s">
        <v>1401</v>
      </c>
      <c r="J862" s="363" t="s">
        <v>1402</v>
      </c>
      <c r="K862" s="363" t="s">
        <v>1418</v>
      </c>
      <c r="L862" s="364">
        <v>3783.2014120036642</v>
      </c>
      <c r="M862" s="365">
        <v>3500</v>
      </c>
      <c r="N862" s="364">
        <v>3394</v>
      </c>
      <c r="O862" s="363" t="s">
        <v>2670</v>
      </c>
      <c r="P862" s="363"/>
      <c r="Q862" s="363" t="s">
        <v>339</v>
      </c>
      <c r="R862" s="363" t="s">
        <v>905</v>
      </c>
      <c r="S862" s="363"/>
      <c r="T862" s="365">
        <v>10874.37</v>
      </c>
      <c r="U862" s="366">
        <v>20</v>
      </c>
      <c r="V862" s="367">
        <v>45200</v>
      </c>
      <c r="W862" s="367"/>
      <c r="X862" s="363" t="s">
        <v>306</v>
      </c>
      <c r="Y862" s="363" t="s">
        <v>1404</v>
      </c>
      <c r="Z862" s="363"/>
      <c r="AA862" s="363"/>
      <c r="AB862" s="363"/>
      <c r="AC862" s="363"/>
      <c r="AD862" s="363" t="s">
        <v>360</v>
      </c>
      <c r="AE862" s="367"/>
      <c r="AF862" s="363"/>
      <c r="AG862" s="364">
        <v>0.47931882444019203</v>
      </c>
      <c r="AH862" s="364">
        <v>0.50008722350369739</v>
      </c>
      <c r="AI862" s="364">
        <v>0.95197887086525723</v>
      </c>
      <c r="AJ862" s="363" t="s">
        <v>0</v>
      </c>
      <c r="AK862" s="368">
        <v>192.49376455064993</v>
      </c>
      <c r="AL862" s="364">
        <v>1.7591886565817021</v>
      </c>
      <c r="AM862" s="369"/>
      <c r="AN862" s="363">
        <v>10</v>
      </c>
      <c r="AO862" s="371" t="s">
        <v>305</v>
      </c>
      <c r="AP862" s="371" t="s">
        <v>0</v>
      </c>
      <c r="AQ862" s="371" t="s">
        <v>306</v>
      </c>
      <c r="AR862" s="372" t="s">
        <v>0</v>
      </c>
      <c r="AS862" s="363"/>
      <c r="AT862" s="363"/>
    </row>
    <row r="863" spans="1:46" x14ac:dyDescent="0.3">
      <c r="A863" s="362" t="s">
        <v>1419</v>
      </c>
      <c r="B863" s="363" t="s">
        <v>308</v>
      </c>
      <c r="C863" s="363" t="s">
        <v>1066</v>
      </c>
      <c r="D863" s="363" t="s">
        <v>778</v>
      </c>
      <c r="E863" s="363" t="s">
        <v>297</v>
      </c>
      <c r="F863" s="363" t="s">
        <v>1044</v>
      </c>
      <c r="G863" s="363" t="s">
        <v>2667</v>
      </c>
      <c r="H863" s="363" t="s">
        <v>1399</v>
      </c>
      <c r="I863" s="363" t="s">
        <v>1401</v>
      </c>
      <c r="J863" s="363" t="s">
        <v>1402</v>
      </c>
      <c r="K863" s="363" t="s">
        <v>1418</v>
      </c>
      <c r="L863" s="364">
        <v>3839.971369695807</v>
      </c>
      <c r="M863" s="365">
        <v>3500</v>
      </c>
      <c r="N863" s="364">
        <v>3445</v>
      </c>
      <c r="O863" s="363" t="s">
        <v>2670</v>
      </c>
      <c r="P863" s="363"/>
      <c r="Q863" s="363" t="s">
        <v>339</v>
      </c>
      <c r="R863" s="363" t="s">
        <v>905</v>
      </c>
      <c r="S863" s="363"/>
      <c r="T863" s="365">
        <v>10874.37</v>
      </c>
      <c r="U863" s="366">
        <v>20</v>
      </c>
      <c r="V863" s="367">
        <v>45200</v>
      </c>
      <c r="W863" s="367"/>
      <c r="X863" s="363" t="s">
        <v>306</v>
      </c>
      <c r="Y863" s="363" t="s">
        <v>1404</v>
      </c>
      <c r="Z863" s="363"/>
      <c r="AA863" s="363"/>
      <c r="AB863" s="363"/>
      <c r="AC863" s="363"/>
      <c r="AD863" s="363" t="s">
        <v>360</v>
      </c>
      <c r="AE863" s="367"/>
      <c r="AF863" s="362"/>
      <c r="AG863" s="364">
        <v>0.48812648787026669</v>
      </c>
      <c r="AH863" s="364">
        <v>0.50926700753522802</v>
      </c>
      <c r="AI863" s="364">
        <v>0.97115166680500919</v>
      </c>
      <c r="AJ863" s="363" t="s">
        <v>0</v>
      </c>
      <c r="AK863" s="368">
        <v>189.23673781145908</v>
      </c>
      <c r="AL863" s="364">
        <v>1.7855866869085486</v>
      </c>
      <c r="AM863" s="369"/>
      <c r="AN863" s="370">
        <v>10</v>
      </c>
      <c r="AO863" s="371" t="s">
        <v>305</v>
      </c>
      <c r="AP863" s="371" t="s">
        <v>0</v>
      </c>
      <c r="AQ863" s="371" t="s">
        <v>306</v>
      </c>
      <c r="AR863" s="372" t="s">
        <v>0</v>
      </c>
      <c r="AS863" s="372"/>
      <c r="AT863" s="363"/>
    </row>
    <row r="864" spans="1:46" x14ac:dyDescent="0.3">
      <c r="A864" s="363" t="s">
        <v>1420</v>
      </c>
      <c r="B864" s="363" t="s">
        <v>308</v>
      </c>
      <c r="C864" s="363" t="s">
        <v>1062</v>
      </c>
      <c r="D864" s="363" t="s">
        <v>778</v>
      </c>
      <c r="E864" s="363" t="s">
        <v>297</v>
      </c>
      <c r="F864" s="363" t="s">
        <v>1044</v>
      </c>
      <c r="G864" s="363" t="s">
        <v>2667</v>
      </c>
      <c r="H864" s="363" t="s">
        <v>1399</v>
      </c>
      <c r="I864" s="363" t="s">
        <v>1401</v>
      </c>
      <c r="J864" s="363" t="s">
        <v>1402</v>
      </c>
      <c r="K864" s="363" t="s">
        <v>1418</v>
      </c>
      <c r="L864" s="364">
        <v>3944.606193677404</v>
      </c>
      <c r="M864" s="365">
        <v>3500</v>
      </c>
      <c r="N864" s="364">
        <v>3539</v>
      </c>
      <c r="O864" s="363" t="s">
        <v>2670</v>
      </c>
      <c r="P864" s="363"/>
      <c r="Q864" s="363" t="s">
        <v>339</v>
      </c>
      <c r="R864" s="363" t="s">
        <v>905</v>
      </c>
      <c r="S864" s="363"/>
      <c r="T864" s="365">
        <v>10874.37</v>
      </c>
      <c r="U864" s="366">
        <v>20</v>
      </c>
      <c r="V864" s="367">
        <v>45200</v>
      </c>
      <c r="W864" s="367"/>
      <c r="X864" s="363" t="s">
        <v>306</v>
      </c>
      <c r="Y864" s="363" t="s">
        <v>1404</v>
      </c>
      <c r="Z864" s="363"/>
      <c r="AA864" s="363"/>
      <c r="AB864" s="363"/>
      <c r="AC864" s="363"/>
      <c r="AD864" s="363" t="s">
        <v>360</v>
      </c>
      <c r="AE864" s="367"/>
      <c r="AF864" s="363"/>
      <c r="AG864" s="364">
        <v>0.50436022046687501</v>
      </c>
      <c r="AH864" s="364">
        <v>0.52618660947569618</v>
      </c>
      <c r="AI864" s="364">
        <v>1.0064897612821988</v>
      </c>
      <c r="AJ864" s="363" t="s">
        <v>181</v>
      </c>
      <c r="AK864" s="368">
        <v>183.47922633514136</v>
      </c>
      <c r="AL864" s="364">
        <v>1.8342418800599909</v>
      </c>
      <c r="AM864" s="369"/>
      <c r="AN864" s="363">
        <v>10</v>
      </c>
      <c r="AO864" s="371" t="s">
        <v>305</v>
      </c>
      <c r="AP864" s="371" t="s">
        <v>0</v>
      </c>
      <c r="AQ864" s="371" t="s">
        <v>306</v>
      </c>
      <c r="AR864" s="372" t="s">
        <v>0</v>
      </c>
      <c r="AS864" s="363"/>
      <c r="AT864" s="363"/>
    </row>
    <row r="865" spans="1:46" x14ac:dyDescent="0.3">
      <c r="A865" s="362" t="s">
        <v>1421</v>
      </c>
      <c r="B865" s="363" t="s">
        <v>310</v>
      </c>
      <c r="C865" s="363" t="s">
        <v>1058</v>
      </c>
      <c r="D865" s="363" t="s">
        <v>778</v>
      </c>
      <c r="E865" s="363" t="s">
        <v>297</v>
      </c>
      <c r="F865" s="363" t="s">
        <v>1044</v>
      </c>
      <c r="G865" s="363" t="s">
        <v>2667</v>
      </c>
      <c r="H865" s="363" t="s">
        <v>1399</v>
      </c>
      <c r="I865" s="363" t="s">
        <v>1401</v>
      </c>
      <c r="J865" s="363" t="s">
        <v>1402</v>
      </c>
      <c r="K865" s="363" t="s">
        <v>1418</v>
      </c>
      <c r="L865" s="364">
        <v>4982.6654910007201</v>
      </c>
      <c r="M865" s="365">
        <v>3500</v>
      </c>
      <c r="N865" s="364">
        <v>4470</v>
      </c>
      <c r="O865" s="363" t="s">
        <v>2670</v>
      </c>
      <c r="P865" s="363"/>
      <c r="Q865" s="363" t="s">
        <v>339</v>
      </c>
      <c r="R865" s="363" t="s">
        <v>905</v>
      </c>
      <c r="S865" s="363"/>
      <c r="T865" s="365">
        <v>14344</v>
      </c>
      <c r="U865" s="366">
        <v>20</v>
      </c>
      <c r="V865" s="367">
        <v>45200</v>
      </c>
      <c r="W865" s="367"/>
      <c r="X865" s="363" t="s">
        <v>306</v>
      </c>
      <c r="Y865" s="363" t="s">
        <v>1404</v>
      </c>
      <c r="Z865" s="363"/>
      <c r="AA865" s="363"/>
      <c r="AB865" s="363"/>
      <c r="AC865" s="363"/>
      <c r="AD865" s="363" t="s">
        <v>360</v>
      </c>
      <c r="AE865" s="367"/>
      <c r="AF865" s="362"/>
      <c r="AG865" s="364">
        <v>0.6516947569003102</v>
      </c>
      <c r="AH865" s="364">
        <v>0.67990501796708214</v>
      </c>
      <c r="AI865" s="364">
        <v>0.82825378186498366</v>
      </c>
      <c r="AJ865" s="363" t="s">
        <v>0</v>
      </c>
      <c r="AK865" s="368">
        <v>227.31184270871356</v>
      </c>
      <c r="AL865" s="364">
        <v>2.3169394533153329</v>
      </c>
      <c r="AM865" s="369"/>
      <c r="AN865" s="370">
        <v>10</v>
      </c>
      <c r="AO865" s="371" t="s">
        <v>305</v>
      </c>
      <c r="AP865" s="371" t="s">
        <v>0</v>
      </c>
      <c r="AQ865" s="371" t="s">
        <v>306</v>
      </c>
      <c r="AR865" s="372" t="s">
        <v>0</v>
      </c>
      <c r="AS865" s="372"/>
      <c r="AT865" s="363"/>
    </row>
    <row r="866" spans="1:46" x14ac:dyDescent="0.3">
      <c r="A866" s="363" t="s">
        <v>1422</v>
      </c>
      <c r="B866" s="363" t="s">
        <v>310</v>
      </c>
      <c r="C866" s="363" t="s">
        <v>1066</v>
      </c>
      <c r="D866" s="363" t="s">
        <v>778</v>
      </c>
      <c r="E866" s="363" t="s">
        <v>297</v>
      </c>
      <c r="F866" s="363" t="s">
        <v>1044</v>
      </c>
      <c r="G866" s="363" t="s">
        <v>2667</v>
      </c>
      <c r="H866" s="363" t="s">
        <v>1399</v>
      </c>
      <c r="I866" s="363" t="s">
        <v>1401</v>
      </c>
      <c r="J866" s="363" t="s">
        <v>1402</v>
      </c>
      <c r="K866" s="363" t="s">
        <v>1418</v>
      </c>
      <c r="L866" s="364">
        <v>5039.4354486928623</v>
      </c>
      <c r="M866" s="365">
        <v>3500</v>
      </c>
      <c r="N866" s="364">
        <v>4521</v>
      </c>
      <c r="O866" s="363" t="s">
        <v>2670</v>
      </c>
      <c r="P866" s="363"/>
      <c r="Q866" s="363" t="s">
        <v>339</v>
      </c>
      <c r="R866" s="363" t="s">
        <v>905</v>
      </c>
      <c r="S866" s="363"/>
      <c r="T866" s="365">
        <v>14344</v>
      </c>
      <c r="U866" s="366">
        <v>20</v>
      </c>
      <c r="V866" s="367">
        <v>45200</v>
      </c>
      <c r="W866" s="367"/>
      <c r="X866" s="363" t="s">
        <v>306</v>
      </c>
      <c r="Y866" s="363" t="s">
        <v>1404</v>
      </c>
      <c r="Z866" s="363"/>
      <c r="AA866" s="363"/>
      <c r="AB866" s="363"/>
      <c r="AC866" s="363"/>
      <c r="AD866" s="363" t="s">
        <v>360</v>
      </c>
      <c r="AE866" s="367"/>
      <c r="AF866" s="363"/>
      <c r="AG866" s="364">
        <v>0.66050242033038487</v>
      </c>
      <c r="AH866" s="364">
        <v>0.68908480199861266</v>
      </c>
      <c r="AI866" s="364">
        <v>0.84074871329588186</v>
      </c>
      <c r="AJ866" s="363" t="s">
        <v>0</v>
      </c>
      <c r="AK866" s="368">
        <v>224.43780842446878</v>
      </c>
      <c r="AL866" s="364">
        <v>2.3433374836421796</v>
      </c>
      <c r="AM866" s="369"/>
      <c r="AN866" s="363">
        <v>10</v>
      </c>
      <c r="AO866" s="371" t="s">
        <v>305</v>
      </c>
      <c r="AP866" s="371" t="s">
        <v>0</v>
      </c>
      <c r="AQ866" s="371" t="s">
        <v>306</v>
      </c>
      <c r="AR866" s="372" t="s">
        <v>0</v>
      </c>
      <c r="AS866" s="363"/>
      <c r="AT866" s="363"/>
    </row>
    <row r="867" spans="1:46" x14ac:dyDescent="0.3">
      <c r="A867" s="362" t="s">
        <v>1423</v>
      </c>
      <c r="B867" s="363" t="s">
        <v>310</v>
      </c>
      <c r="C867" s="363" t="s">
        <v>1062</v>
      </c>
      <c r="D867" s="363" t="s">
        <v>778</v>
      </c>
      <c r="E867" s="363" t="s">
        <v>297</v>
      </c>
      <c r="F867" s="363" t="s">
        <v>1044</v>
      </c>
      <c r="G867" s="363" t="s">
        <v>2667</v>
      </c>
      <c r="H867" s="363" t="s">
        <v>1399</v>
      </c>
      <c r="I867" s="363" t="s">
        <v>1401</v>
      </c>
      <c r="J867" s="363" t="s">
        <v>1402</v>
      </c>
      <c r="K867" s="363" t="s">
        <v>1418</v>
      </c>
      <c r="L867" s="364">
        <v>5144.0702726744585</v>
      </c>
      <c r="M867" s="365">
        <v>3500</v>
      </c>
      <c r="N867" s="364">
        <v>4615</v>
      </c>
      <c r="O867" s="363" t="s">
        <v>2670</v>
      </c>
      <c r="P867" s="363"/>
      <c r="Q867" s="363" t="s">
        <v>339</v>
      </c>
      <c r="R867" s="363" t="s">
        <v>905</v>
      </c>
      <c r="S867" s="363"/>
      <c r="T867" s="365">
        <v>14344</v>
      </c>
      <c r="U867" s="366">
        <v>20</v>
      </c>
      <c r="V867" s="367">
        <v>45200</v>
      </c>
      <c r="W867" s="367"/>
      <c r="X867" s="363" t="s">
        <v>306</v>
      </c>
      <c r="Y867" s="363" t="s">
        <v>1404</v>
      </c>
      <c r="Z867" s="363"/>
      <c r="AA867" s="363"/>
      <c r="AB867" s="363"/>
      <c r="AC867" s="363"/>
      <c r="AD867" s="363" t="s">
        <v>360</v>
      </c>
      <c r="AE867" s="367"/>
      <c r="AF867" s="362"/>
      <c r="AG867" s="364">
        <v>0.67673615292699318</v>
      </c>
      <c r="AH867" s="364">
        <v>0.70600440393908093</v>
      </c>
      <c r="AI867" s="364">
        <v>0.86377858691361531</v>
      </c>
      <c r="AJ867" s="363" t="s">
        <v>0</v>
      </c>
      <c r="AK867" s="368">
        <v>219.30677951970915</v>
      </c>
      <c r="AL867" s="364">
        <v>2.3919926767936217</v>
      </c>
      <c r="AM867" s="369"/>
      <c r="AN867" s="370">
        <v>10</v>
      </c>
      <c r="AO867" s="371" t="s">
        <v>305</v>
      </c>
      <c r="AP867" s="371" t="s">
        <v>0</v>
      </c>
      <c r="AQ867" s="371" t="s">
        <v>306</v>
      </c>
      <c r="AR867" s="372" t="s">
        <v>0</v>
      </c>
      <c r="AS867" s="372"/>
      <c r="AT867" s="363"/>
    </row>
    <row r="868" spans="1:46" x14ac:dyDescent="0.3">
      <c r="A868" s="363" t="s">
        <v>1424</v>
      </c>
      <c r="B868" s="363" t="s">
        <v>308</v>
      </c>
      <c r="C868" s="363" t="s">
        <v>1058</v>
      </c>
      <c r="D868" s="363" t="s">
        <v>778</v>
      </c>
      <c r="E868" s="363" t="s">
        <v>297</v>
      </c>
      <c r="F868" s="363" t="s">
        <v>1044</v>
      </c>
      <c r="G868" s="363" t="s">
        <v>2667</v>
      </c>
      <c r="H868" s="363" t="s">
        <v>1399</v>
      </c>
      <c r="I868" s="363" t="s">
        <v>1401</v>
      </c>
      <c r="J868" s="363" t="s">
        <v>1411</v>
      </c>
      <c r="K868" s="363" t="s">
        <v>1418</v>
      </c>
      <c r="L868" s="364">
        <v>5290.4106405903458</v>
      </c>
      <c r="M868" s="365">
        <v>3500</v>
      </c>
      <c r="N868" s="364">
        <v>4746</v>
      </c>
      <c r="O868" s="363" t="s">
        <v>2671</v>
      </c>
      <c r="P868" s="363"/>
      <c r="Q868" s="363" t="s">
        <v>339</v>
      </c>
      <c r="R868" s="363" t="s">
        <v>905</v>
      </c>
      <c r="S868" s="363"/>
      <c r="T868" s="365">
        <v>14832.35</v>
      </c>
      <c r="U868" s="366">
        <v>20</v>
      </c>
      <c r="V868" s="367">
        <v>45200</v>
      </c>
      <c r="W868" s="367"/>
      <c r="X868" s="363" t="s">
        <v>306</v>
      </c>
      <c r="Y868" s="363" t="s">
        <v>1404</v>
      </c>
      <c r="Z868" s="363"/>
      <c r="AA868" s="363"/>
      <c r="AB868" s="363"/>
      <c r="AC868" s="363"/>
      <c r="AD868" s="363" t="s">
        <v>360</v>
      </c>
      <c r="AE868" s="367"/>
      <c r="AF868" s="363"/>
      <c r="AG868" s="364">
        <v>0.72149238758195144</v>
      </c>
      <c r="AH868" s="364">
        <v>0.75268449606035481</v>
      </c>
      <c r="AI868" s="364">
        <v>0.97401538890059136</v>
      </c>
      <c r="AJ868" s="363" t="s">
        <v>0</v>
      </c>
      <c r="AK868" s="368">
        <v>193.02058722973516</v>
      </c>
      <c r="AL868" s="364">
        <v>2.4600409478745093</v>
      </c>
      <c r="AM868" s="369"/>
      <c r="AN868" s="363">
        <v>10</v>
      </c>
      <c r="AO868" s="371" t="s">
        <v>305</v>
      </c>
      <c r="AP868" s="371" t="s">
        <v>0</v>
      </c>
      <c r="AQ868" s="371" t="s">
        <v>306</v>
      </c>
      <c r="AR868" s="372" t="s">
        <v>0</v>
      </c>
      <c r="AS868" s="363"/>
      <c r="AT868" s="363"/>
    </row>
    <row r="869" spans="1:46" x14ac:dyDescent="0.3">
      <c r="A869" s="362" t="s">
        <v>1425</v>
      </c>
      <c r="B869" s="363" t="s">
        <v>308</v>
      </c>
      <c r="C869" s="363" t="s">
        <v>1066</v>
      </c>
      <c r="D869" s="363" t="s">
        <v>778</v>
      </c>
      <c r="E869" s="363" t="s">
        <v>297</v>
      </c>
      <c r="F869" s="363" t="s">
        <v>1044</v>
      </c>
      <c r="G869" s="363" t="s">
        <v>2667</v>
      </c>
      <c r="H869" s="363" t="s">
        <v>1399</v>
      </c>
      <c r="I869" s="363" t="s">
        <v>1401</v>
      </c>
      <c r="J869" s="363" t="s">
        <v>1411</v>
      </c>
      <c r="K869" s="363" t="s">
        <v>1418</v>
      </c>
      <c r="L869" s="364">
        <v>5369.4433267892109</v>
      </c>
      <c r="M869" s="365">
        <v>3500</v>
      </c>
      <c r="N869" s="364">
        <v>4817</v>
      </c>
      <c r="O869" s="363" t="s">
        <v>2671</v>
      </c>
      <c r="P869" s="363"/>
      <c r="Q869" s="363" t="s">
        <v>339</v>
      </c>
      <c r="R869" s="363" t="s">
        <v>905</v>
      </c>
      <c r="S869" s="363"/>
      <c r="T869" s="365">
        <v>14832.35</v>
      </c>
      <c r="U869" s="366">
        <v>20</v>
      </c>
      <c r="V869" s="367">
        <v>45200</v>
      </c>
      <c r="W869" s="367"/>
      <c r="X869" s="363" t="s">
        <v>306</v>
      </c>
      <c r="Y869" s="363" t="s">
        <v>1404</v>
      </c>
      <c r="Z869" s="363"/>
      <c r="AA869" s="363"/>
      <c r="AB869" s="363"/>
      <c r="AC869" s="363"/>
      <c r="AD869" s="363" t="s">
        <v>360</v>
      </c>
      <c r="AE869" s="367"/>
      <c r="AF869" s="362"/>
      <c r="AG869" s="364">
        <v>0.73375403667087891</v>
      </c>
      <c r="AH869" s="364">
        <v>0.76546419539836796</v>
      </c>
      <c r="AI869" s="364">
        <v>0.99292358159056393</v>
      </c>
      <c r="AJ869" s="363" t="s">
        <v>0</v>
      </c>
      <c r="AK869" s="368">
        <v>189.77012212577611</v>
      </c>
      <c r="AL869" s="364">
        <v>2.4967911469569812</v>
      </c>
      <c r="AM869" s="369"/>
      <c r="AN869" s="370">
        <v>10</v>
      </c>
      <c r="AO869" s="371" t="s">
        <v>305</v>
      </c>
      <c r="AP869" s="371" t="s">
        <v>0</v>
      </c>
      <c r="AQ869" s="371" t="s">
        <v>306</v>
      </c>
      <c r="AR869" s="372" t="s">
        <v>0</v>
      </c>
      <c r="AS869" s="372"/>
      <c r="AT869" s="363"/>
    </row>
    <row r="870" spans="1:46" x14ac:dyDescent="0.3">
      <c r="A870" s="363" t="s">
        <v>1426</v>
      </c>
      <c r="B870" s="363" t="s">
        <v>308</v>
      </c>
      <c r="C870" s="363" t="s">
        <v>1062</v>
      </c>
      <c r="D870" s="363" t="s">
        <v>778</v>
      </c>
      <c r="E870" s="363" t="s">
        <v>297</v>
      </c>
      <c r="F870" s="363" t="s">
        <v>1044</v>
      </c>
      <c r="G870" s="363" t="s">
        <v>2667</v>
      </c>
      <c r="H870" s="363" t="s">
        <v>1399</v>
      </c>
      <c r="I870" s="363" t="s">
        <v>1401</v>
      </c>
      <c r="J870" s="363" t="s">
        <v>1411</v>
      </c>
      <c r="K870" s="363" t="s">
        <v>1418</v>
      </c>
      <c r="L870" s="364">
        <v>5521.9430170602609</v>
      </c>
      <c r="M870" s="365">
        <v>3500</v>
      </c>
      <c r="N870" s="364">
        <v>4954</v>
      </c>
      <c r="O870" s="363" t="s">
        <v>2671</v>
      </c>
      <c r="P870" s="363"/>
      <c r="Q870" s="363" t="s">
        <v>339</v>
      </c>
      <c r="R870" s="363" t="s">
        <v>905</v>
      </c>
      <c r="S870" s="363"/>
      <c r="T870" s="365">
        <v>14832.35</v>
      </c>
      <c r="U870" s="366">
        <v>20</v>
      </c>
      <c r="V870" s="367">
        <v>45200</v>
      </c>
      <c r="W870" s="367"/>
      <c r="X870" s="363" t="s">
        <v>306</v>
      </c>
      <c r="Y870" s="363" t="s">
        <v>1404</v>
      </c>
      <c r="Z870" s="363"/>
      <c r="AA870" s="363"/>
      <c r="AB870" s="363"/>
      <c r="AC870" s="363"/>
      <c r="AD870" s="363" t="s">
        <v>360</v>
      </c>
      <c r="AE870" s="367"/>
      <c r="AF870" s="363"/>
      <c r="AG870" s="364">
        <v>0.75741383843402088</v>
      </c>
      <c r="AH870" s="364">
        <v>0.79012361524777375</v>
      </c>
      <c r="AI870" s="364">
        <v>1.0294084041050184</v>
      </c>
      <c r="AJ870" s="363" t="s">
        <v>181</v>
      </c>
      <c r="AK870" s="368">
        <v>183.76108082620544</v>
      </c>
      <c r="AL870" s="364">
        <v>2.56770350293302</v>
      </c>
      <c r="AM870" s="369"/>
      <c r="AN870" s="363">
        <v>10</v>
      </c>
      <c r="AO870" s="371" t="s">
        <v>305</v>
      </c>
      <c r="AP870" s="371" t="s">
        <v>0</v>
      </c>
      <c r="AQ870" s="371" t="s">
        <v>306</v>
      </c>
      <c r="AR870" s="372" t="s">
        <v>0</v>
      </c>
      <c r="AS870" s="363"/>
      <c r="AT870" s="363"/>
    </row>
    <row r="871" spans="1:46" x14ac:dyDescent="0.3">
      <c r="A871" s="362" t="s">
        <v>1427</v>
      </c>
      <c r="B871" s="363" t="s">
        <v>310</v>
      </c>
      <c r="C871" s="363" t="s">
        <v>1058</v>
      </c>
      <c r="D871" s="363" t="s">
        <v>778</v>
      </c>
      <c r="E871" s="363" t="s">
        <v>297</v>
      </c>
      <c r="F871" s="363" t="s">
        <v>1044</v>
      </c>
      <c r="G871" s="363" t="s">
        <v>2667</v>
      </c>
      <c r="H871" s="363" t="s">
        <v>1399</v>
      </c>
      <c r="I871" s="363" t="s">
        <v>1401</v>
      </c>
      <c r="J871" s="363" t="s">
        <v>1411</v>
      </c>
      <c r="K871" s="363" t="s">
        <v>1418</v>
      </c>
      <c r="L871" s="364">
        <v>7012.7239581128551</v>
      </c>
      <c r="M871" s="365">
        <v>3500</v>
      </c>
      <c r="N871" s="364">
        <v>6291</v>
      </c>
      <c r="O871" s="363" t="s">
        <v>2671</v>
      </c>
      <c r="P871" s="363"/>
      <c r="Q871" s="363" t="s">
        <v>339</v>
      </c>
      <c r="R871" s="363" t="s">
        <v>905</v>
      </c>
      <c r="S871" s="363"/>
      <c r="T871" s="365">
        <v>20826</v>
      </c>
      <c r="U871" s="366">
        <v>20</v>
      </c>
      <c r="V871" s="367">
        <v>45200</v>
      </c>
      <c r="W871" s="367"/>
      <c r="X871" s="363" t="s">
        <v>306</v>
      </c>
      <c r="Y871" s="363" t="s">
        <v>1404</v>
      </c>
      <c r="Z871" s="363"/>
      <c r="AA871" s="363"/>
      <c r="AB871" s="363"/>
      <c r="AC871" s="363"/>
      <c r="AD871" s="363" t="s">
        <v>360</v>
      </c>
      <c r="AE871" s="367"/>
      <c r="AF871" s="362"/>
      <c r="AG871" s="364">
        <v>0.97949026936141403</v>
      </c>
      <c r="AH871" s="364">
        <v>1.0218081265886585</v>
      </c>
      <c r="AI871" s="364">
        <v>0.82674992941815628</v>
      </c>
      <c r="AJ871" s="363" t="s">
        <v>0</v>
      </c>
      <c r="AK871" s="368">
        <v>233.83640282277096</v>
      </c>
      <c r="AL871" s="364">
        <v>3.260916640522475</v>
      </c>
      <c r="AM871" s="369"/>
      <c r="AN871" s="370">
        <v>10</v>
      </c>
      <c r="AO871" s="371" t="s">
        <v>305</v>
      </c>
      <c r="AP871" s="371" t="s">
        <v>0</v>
      </c>
      <c r="AQ871" s="371" t="s">
        <v>306</v>
      </c>
      <c r="AR871" s="372" t="s">
        <v>0</v>
      </c>
      <c r="AS871" s="372"/>
      <c r="AT871" s="363"/>
    </row>
    <row r="872" spans="1:46" x14ac:dyDescent="0.3">
      <c r="A872" s="363" t="s">
        <v>1428</v>
      </c>
      <c r="B872" s="363" t="s">
        <v>310</v>
      </c>
      <c r="C872" s="363" t="s">
        <v>1066</v>
      </c>
      <c r="D872" s="363" t="s">
        <v>778</v>
      </c>
      <c r="E872" s="363" t="s">
        <v>297</v>
      </c>
      <c r="F872" s="363" t="s">
        <v>1044</v>
      </c>
      <c r="G872" s="363" t="s">
        <v>2667</v>
      </c>
      <c r="H872" s="363" t="s">
        <v>1399</v>
      </c>
      <c r="I872" s="363" t="s">
        <v>1401</v>
      </c>
      <c r="J872" s="363" t="s">
        <v>1411</v>
      </c>
      <c r="K872" s="363" t="s">
        <v>1418</v>
      </c>
      <c r="L872" s="364">
        <v>7091.7566443117203</v>
      </c>
      <c r="M872" s="365">
        <v>3500</v>
      </c>
      <c r="N872" s="364">
        <v>6362</v>
      </c>
      <c r="O872" s="363" t="s">
        <v>2671</v>
      </c>
      <c r="P872" s="363"/>
      <c r="Q872" s="363" t="s">
        <v>339</v>
      </c>
      <c r="R872" s="363" t="s">
        <v>905</v>
      </c>
      <c r="S872" s="363"/>
      <c r="T872" s="365">
        <v>20826</v>
      </c>
      <c r="U872" s="366">
        <v>20</v>
      </c>
      <c r="V872" s="367">
        <v>45200</v>
      </c>
      <c r="W872" s="367"/>
      <c r="X872" s="363" t="s">
        <v>306</v>
      </c>
      <c r="Y872" s="363" t="s">
        <v>1404</v>
      </c>
      <c r="Z872" s="363"/>
      <c r="AA872" s="363"/>
      <c r="AB872" s="363"/>
      <c r="AC872" s="363"/>
      <c r="AD872" s="363" t="s">
        <v>360</v>
      </c>
      <c r="AE872" s="367"/>
      <c r="AF872" s="363"/>
      <c r="AG872" s="364">
        <v>0.9917519184503415</v>
      </c>
      <c r="AH872" s="364">
        <v>1.0345878259266716</v>
      </c>
      <c r="AI872" s="364">
        <v>0.83873074718137908</v>
      </c>
      <c r="AJ872" s="363" t="s">
        <v>0</v>
      </c>
      <c r="AK872" s="368">
        <v>230.92048611210438</v>
      </c>
      <c r="AL872" s="364">
        <v>3.2976668396049478</v>
      </c>
      <c r="AM872" s="369"/>
      <c r="AN872" s="363">
        <v>10</v>
      </c>
      <c r="AO872" s="371" t="s">
        <v>305</v>
      </c>
      <c r="AP872" s="371" t="s">
        <v>0</v>
      </c>
      <c r="AQ872" s="371" t="s">
        <v>306</v>
      </c>
      <c r="AR872" s="372" t="s">
        <v>0</v>
      </c>
      <c r="AS872" s="363"/>
      <c r="AT872" s="363"/>
    </row>
    <row r="873" spans="1:46" x14ac:dyDescent="0.3">
      <c r="A873" s="362" t="s">
        <v>1429</v>
      </c>
      <c r="B873" s="363" t="s">
        <v>310</v>
      </c>
      <c r="C873" s="363" t="s">
        <v>1062</v>
      </c>
      <c r="D873" s="363" t="s">
        <v>778</v>
      </c>
      <c r="E873" s="363" t="s">
        <v>297</v>
      </c>
      <c r="F873" s="363" t="s">
        <v>1044</v>
      </c>
      <c r="G873" s="363" t="s">
        <v>2667</v>
      </c>
      <c r="H873" s="363" t="s">
        <v>1399</v>
      </c>
      <c r="I873" s="363" t="s">
        <v>1401</v>
      </c>
      <c r="J873" s="363" t="s">
        <v>1411</v>
      </c>
      <c r="K873" s="363" t="s">
        <v>1418</v>
      </c>
      <c r="L873" s="364">
        <v>7244.2563345827712</v>
      </c>
      <c r="M873" s="365">
        <v>3500</v>
      </c>
      <c r="N873" s="364">
        <v>6499</v>
      </c>
      <c r="O873" s="363" t="s">
        <v>2671</v>
      </c>
      <c r="P873" s="363"/>
      <c r="Q873" s="363" t="s">
        <v>339</v>
      </c>
      <c r="R873" s="363" t="s">
        <v>905</v>
      </c>
      <c r="S873" s="363"/>
      <c r="T873" s="365">
        <v>20826</v>
      </c>
      <c r="U873" s="366">
        <v>20</v>
      </c>
      <c r="V873" s="367">
        <v>45200</v>
      </c>
      <c r="W873" s="367"/>
      <c r="X873" s="363" t="s">
        <v>306</v>
      </c>
      <c r="Y873" s="363" t="s">
        <v>1404</v>
      </c>
      <c r="Z873" s="363"/>
      <c r="AA873" s="363"/>
      <c r="AB873" s="363"/>
      <c r="AC873" s="363"/>
      <c r="AD873" s="363" t="s">
        <v>360</v>
      </c>
      <c r="AE873" s="367"/>
      <c r="AF873" s="362"/>
      <c r="AG873" s="364">
        <v>1.0154117202134834</v>
      </c>
      <c r="AH873" s="364">
        <v>1.0592472457760775</v>
      </c>
      <c r="AI873" s="364">
        <v>0.86184866314703457</v>
      </c>
      <c r="AJ873" s="363" t="s">
        <v>0</v>
      </c>
      <c r="AK873" s="368">
        <v>225.47382608469948</v>
      </c>
      <c r="AL873" s="364">
        <v>3.3685791955809856</v>
      </c>
      <c r="AM873" s="369"/>
      <c r="AN873" s="370">
        <v>10</v>
      </c>
      <c r="AO873" s="371" t="s">
        <v>305</v>
      </c>
      <c r="AP873" s="371" t="s">
        <v>0</v>
      </c>
      <c r="AQ873" s="371" t="s">
        <v>306</v>
      </c>
      <c r="AR873" s="372" t="s">
        <v>0</v>
      </c>
      <c r="AS873" s="372"/>
      <c r="AT873" s="363"/>
    </row>
    <row r="874" spans="1:46" x14ac:dyDescent="0.3">
      <c r="A874" s="363" t="s">
        <v>1430</v>
      </c>
      <c r="B874" s="363" t="s">
        <v>308</v>
      </c>
      <c r="C874" s="363" t="s">
        <v>1058</v>
      </c>
      <c r="D874" s="363" t="s">
        <v>778</v>
      </c>
      <c r="E874" s="363" t="s">
        <v>297</v>
      </c>
      <c r="F874" s="363" t="s">
        <v>1044</v>
      </c>
      <c r="G874" s="363" t="s">
        <v>2667</v>
      </c>
      <c r="H874" s="363" t="s">
        <v>1243</v>
      </c>
      <c r="I874" s="363" t="s">
        <v>1401</v>
      </c>
      <c r="J874" s="363" t="s">
        <v>1402</v>
      </c>
      <c r="K874" s="363" t="s">
        <v>1403</v>
      </c>
      <c r="L874" s="364">
        <v>2882.6006701836609</v>
      </c>
      <c r="M874" s="365">
        <v>3000</v>
      </c>
      <c r="N874" s="364">
        <v>2585.7449862998269</v>
      </c>
      <c r="O874" s="363" t="s">
        <v>2672</v>
      </c>
      <c r="P874" s="363"/>
      <c r="Q874" s="363" t="s">
        <v>300</v>
      </c>
      <c r="R874" s="363" t="s">
        <v>905</v>
      </c>
      <c r="S874" s="363"/>
      <c r="T874" s="365">
        <v>9557.25</v>
      </c>
      <c r="U874" s="366">
        <v>20</v>
      </c>
      <c r="V874" s="367">
        <v>45200</v>
      </c>
      <c r="W874" s="367"/>
      <c r="X874" s="363" t="s">
        <v>306</v>
      </c>
      <c r="Y874" s="363" t="s">
        <v>1404</v>
      </c>
      <c r="Z874" s="363"/>
      <c r="AA874" s="363"/>
      <c r="AB874" s="363"/>
      <c r="AC874" s="363" t="s">
        <v>1431</v>
      </c>
      <c r="AD874" s="363" t="s">
        <v>360</v>
      </c>
      <c r="AE874" s="367"/>
      <c r="AF874" s="363"/>
      <c r="AG874" s="364">
        <v>0.47033830536507304</v>
      </c>
      <c r="AH874" s="364">
        <v>0.49057412155368152</v>
      </c>
      <c r="AI874" s="364">
        <v>0.84814891529095837</v>
      </c>
      <c r="AJ874" s="363" t="s">
        <v>0</v>
      </c>
      <c r="AK874" s="368">
        <v>243.08492604529371</v>
      </c>
      <c r="AL874" s="364">
        <v>1.3404093116354014</v>
      </c>
      <c r="AM874" s="369"/>
      <c r="AN874" s="363">
        <v>10</v>
      </c>
      <c r="AO874" s="371" t="s">
        <v>305</v>
      </c>
      <c r="AP874" s="371" t="s">
        <v>0</v>
      </c>
      <c r="AQ874" s="371" t="s">
        <v>306</v>
      </c>
      <c r="AR874" s="372" t="s">
        <v>0</v>
      </c>
      <c r="AS874" s="363"/>
      <c r="AT874" s="363"/>
    </row>
    <row r="875" spans="1:46" x14ac:dyDescent="0.3">
      <c r="A875" s="362" t="s">
        <v>1432</v>
      </c>
      <c r="B875" s="363" t="s">
        <v>308</v>
      </c>
      <c r="C875" s="363" t="s">
        <v>1066</v>
      </c>
      <c r="D875" s="363" t="s">
        <v>778</v>
      </c>
      <c r="E875" s="363" t="s">
        <v>297</v>
      </c>
      <c r="F875" s="363" t="s">
        <v>1044</v>
      </c>
      <c r="G875" s="363" t="s">
        <v>2667</v>
      </c>
      <c r="H875" s="363" t="s">
        <v>1243</v>
      </c>
      <c r="I875" s="363" t="s">
        <v>1401</v>
      </c>
      <c r="J875" s="363" t="s">
        <v>1402</v>
      </c>
      <c r="K875" s="363" t="s">
        <v>1403</v>
      </c>
      <c r="L875" s="364">
        <v>2941.9094374320384</v>
      </c>
      <c r="M875" s="365">
        <v>3000</v>
      </c>
      <c r="N875" s="364">
        <v>2639.0257575498267</v>
      </c>
      <c r="O875" s="363" t="s">
        <v>2672</v>
      </c>
      <c r="P875" s="363"/>
      <c r="Q875" s="363" t="s">
        <v>300</v>
      </c>
      <c r="R875" s="363" t="s">
        <v>905</v>
      </c>
      <c r="S875" s="363"/>
      <c r="T875" s="365">
        <v>9557.25</v>
      </c>
      <c r="U875" s="366">
        <v>20</v>
      </c>
      <c r="V875" s="367">
        <v>45200</v>
      </c>
      <c r="W875" s="367"/>
      <c r="X875" s="363" t="s">
        <v>306</v>
      </c>
      <c r="Y875" s="363" t="s">
        <v>1404</v>
      </c>
      <c r="Z875" s="363"/>
      <c r="AA875" s="363"/>
      <c r="AB875" s="363"/>
      <c r="AC875" s="363" t="s">
        <v>1431</v>
      </c>
      <c r="AD875" s="363" t="s">
        <v>360</v>
      </c>
      <c r="AE875" s="367"/>
      <c r="AF875" s="362"/>
      <c r="AG875" s="364">
        <v>0.47953985635457896</v>
      </c>
      <c r="AH875" s="364">
        <v>0.5001644347518851</v>
      </c>
      <c r="AI875" s="364">
        <v>0.86897979918105928</v>
      </c>
      <c r="AJ875" s="363" t="s">
        <v>0</v>
      </c>
      <c r="AK875" s="368">
        <v>237.6236058191289</v>
      </c>
      <c r="AL875" s="364">
        <v>1.3679878884058969</v>
      </c>
      <c r="AM875" s="369"/>
      <c r="AN875" s="370">
        <v>10</v>
      </c>
      <c r="AO875" s="371" t="s">
        <v>305</v>
      </c>
      <c r="AP875" s="371" t="s">
        <v>0</v>
      </c>
      <c r="AQ875" s="371" t="s">
        <v>306</v>
      </c>
      <c r="AR875" s="372" t="s">
        <v>0</v>
      </c>
      <c r="AS875" s="372"/>
      <c r="AT875" s="363"/>
    </row>
    <row r="876" spans="1:46" x14ac:dyDescent="0.3">
      <c r="A876" s="363" t="s">
        <v>1433</v>
      </c>
      <c r="B876" s="363" t="s">
        <v>308</v>
      </c>
      <c r="C876" s="363" t="s">
        <v>1062</v>
      </c>
      <c r="D876" s="363" t="s">
        <v>778</v>
      </c>
      <c r="E876" s="363" t="s">
        <v>297</v>
      </c>
      <c r="F876" s="363" t="s">
        <v>1044</v>
      </c>
      <c r="G876" s="363" t="s">
        <v>2667</v>
      </c>
      <c r="H876" s="363" t="s">
        <v>1243</v>
      </c>
      <c r="I876" s="363" t="s">
        <v>1401</v>
      </c>
      <c r="J876" s="363" t="s">
        <v>1402</v>
      </c>
      <c r="K876" s="363" t="s">
        <v>1403</v>
      </c>
      <c r="L876" s="364">
        <v>3053.9219421885887</v>
      </c>
      <c r="M876" s="365">
        <v>3000</v>
      </c>
      <c r="N876" s="364">
        <v>2739.653589149827</v>
      </c>
      <c r="O876" s="363" t="s">
        <v>2672</v>
      </c>
      <c r="P876" s="363"/>
      <c r="Q876" s="363" t="s">
        <v>300</v>
      </c>
      <c r="R876" s="363" t="s">
        <v>905</v>
      </c>
      <c r="S876" s="363"/>
      <c r="T876" s="365">
        <v>9557.25</v>
      </c>
      <c r="U876" s="366">
        <v>20</v>
      </c>
      <c r="V876" s="367">
        <v>45200</v>
      </c>
      <c r="W876" s="367"/>
      <c r="X876" s="363" t="s">
        <v>306</v>
      </c>
      <c r="Y876" s="363" t="s">
        <v>1404</v>
      </c>
      <c r="Z876" s="363"/>
      <c r="AA876" s="363"/>
      <c r="AB876" s="363"/>
      <c r="AC876" s="363" t="s">
        <v>1431</v>
      </c>
      <c r="AD876" s="363" t="s">
        <v>360</v>
      </c>
      <c r="AE876" s="367"/>
      <c r="AF876" s="363"/>
      <c r="AG876" s="364">
        <v>0.49691821071597181</v>
      </c>
      <c r="AH876" s="364">
        <v>0.51827701831363471</v>
      </c>
      <c r="AI876" s="364">
        <v>0.90832169733671397</v>
      </c>
      <c r="AJ876" s="363" t="s">
        <v>0</v>
      </c>
      <c r="AK876" s="368">
        <v>227.88780220854699</v>
      </c>
      <c r="AL876" s="364">
        <v>1.4200737031176929</v>
      </c>
      <c r="AM876" s="369"/>
      <c r="AN876" s="363">
        <v>10</v>
      </c>
      <c r="AO876" s="371" t="s">
        <v>305</v>
      </c>
      <c r="AP876" s="371" t="s">
        <v>0</v>
      </c>
      <c r="AQ876" s="371" t="s">
        <v>306</v>
      </c>
      <c r="AR876" s="372" t="s">
        <v>0</v>
      </c>
      <c r="AS876" s="363"/>
      <c r="AT876" s="363"/>
    </row>
    <row r="877" spans="1:46" x14ac:dyDescent="0.3">
      <c r="A877" s="362" t="s">
        <v>1434</v>
      </c>
      <c r="B877" s="363" t="s">
        <v>310</v>
      </c>
      <c r="C877" s="363" t="s">
        <v>1058</v>
      </c>
      <c r="D877" s="363" t="s">
        <v>778</v>
      </c>
      <c r="E877" s="363" t="s">
        <v>297</v>
      </c>
      <c r="F877" s="363" t="s">
        <v>1044</v>
      </c>
      <c r="G877" s="363" t="s">
        <v>2667</v>
      </c>
      <c r="H877" s="363" t="s">
        <v>1243</v>
      </c>
      <c r="I877" s="363" t="s">
        <v>1401</v>
      </c>
      <c r="J877" s="363" t="s">
        <v>1402</v>
      </c>
      <c r="K877" s="363" t="s">
        <v>1403</v>
      </c>
      <c r="L877" s="364">
        <v>3991.1823627856011</v>
      </c>
      <c r="M877" s="365">
        <v>3000</v>
      </c>
      <c r="N877" s="364">
        <v>3580.153525894274</v>
      </c>
      <c r="O877" s="363" t="s">
        <v>2672</v>
      </c>
      <c r="P877" s="363"/>
      <c r="Q877" s="363" t="s">
        <v>300</v>
      </c>
      <c r="R877" s="363" t="s">
        <v>905</v>
      </c>
      <c r="S877" s="363"/>
      <c r="T877" s="365">
        <v>14596.4647162779</v>
      </c>
      <c r="U877" s="366">
        <v>20</v>
      </c>
      <c r="V877" s="367">
        <v>45200</v>
      </c>
      <c r="W877" s="367"/>
      <c r="X877" s="363" t="s">
        <v>306</v>
      </c>
      <c r="Y877" s="363" t="s">
        <v>1404</v>
      </c>
      <c r="Z877" s="363"/>
      <c r="AA877" s="363"/>
      <c r="AB877" s="363"/>
      <c r="AC877" s="363" t="s">
        <v>1431</v>
      </c>
      <c r="AD877" s="363" t="s">
        <v>360</v>
      </c>
      <c r="AE877" s="367"/>
      <c r="AF877" s="362"/>
      <c r="AG877" s="364">
        <v>0.65127507626629666</v>
      </c>
      <c r="AH877" s="364">
        <v>0.67929634050214993</v>
      </c>
      <c r="AI877" s="364">
        <v>0.72292348557371389</v>
      </c>
      <c r="AJ877" s="363" t="s">
        <v>0</v>
      </c>
      <c r="AK877" s="368">
        <v>289.93241933729416</v>
      </c>
      <c r="AL877" s="364">
        <v>1.8558997986953034</v>
      </c>
      <c r="AM877" s="369"/>
      <c r="AN877" s="370">
        <v>10</v>
      </c>
      <c r="AO877" s="371" t="s">
        <v>305</v>
      </c>
      <c r="AP877" s="371" t="s">
        <v>0</v>
      </c>
      <c r="AQ877" s="371" t="s">
        <v>306</v>
      </c>
      <c r="AR877" s="372" t="s">
        <v>0</v>
      </c>
      <c r="AS877" s="372"/>
      <c r="AT877" s="363"/>
    </row>
    <row r="878" spans="1:46" x14ac:dyDescent="0.3">
      <c r="A878" s="363" t="s">
        <v>1435</v>
      </c>
      <c r="B878" s="363" t="s">
        <v>310</v>
      </c>
      <c r="C878" s="363" t="s">
        <v>1066</v>
      </c>
      <c r="D878" s="363" t="s">
        <v>778</v>
      </c>
      <c r="E878" s="363" t="s">
        <v>297</v>
      </c>
      <c r="F878" s="363" t="s">
        <v>1044</v>
      </c>
      <c r="G878" s="363" t="s">
        <v>2667</v>
      </c>
      <c r="H878" s="363" t="s">
        <v>1243</v>
      </c>
      <c r="I878" s="363" t="s">
        <v>1401</v>
      </c>
      <c r="J878" s="363" t="s">
        <v>1402</v>
      </c>
      <c r="K878" s="363" t="s">
        <v>1403</v>
      </c>
      <c r="L878" s="364">
        <v>4050.4911300339786</v>
      </c>
      <c r="M878" s="365">
        <v>3000</v>
      </c>
      <c r="N878" s="364">
        <v>3633.4342971442738</v>
      </c>
      <c r="O878" s="363" t="s">
        <v>2672</v>
      </c>
      <c r="P878" s="363"/>
      <c r="Q878" s="363" t="s">
        <v>300</v>
      </c>
      <c r="R878" s="363" t="s">
        <v>905</v>
      </c>
      <c r="S878" s="363"/>
      <c r="T878" s="365">
        <v>14596.4647162779</v>
      </c>
      <c r="U878" s="366">
        <v>20</v>
      </c>
      <c r="V878" s="367">
        <v>45200</v>
      </c>
      <c r="W878" s="367"/>
      <c r="X878" s="363" t="s">
        <v>306</v>
      </c>
      <c r="Y878" s="363" t="s">
        <v>1404</v>
      </c>
      <c r="Z878" s="363"/>
      <c r="AA878" s="363"/>
      <c r="AB878" s="363"/>
      <c r="AC878" s="363" t="s">
        <v>1431</v>
      </c>
      <c r="AD878" s="363" t="s">
        <v>360</v>
      </c>
      <c r="AE878" s="367"/>
      <c r="AF878" s="363"/>
      <c r="AG878" s="364">
        <v>0.66047662725580258</v>
      </c>
      <c r="AH878" s="364">
        <v>0.68888665370035351</v>
      </c>
      <c r="AI878" s="364">
        <v>0.73575142198758137</v>
      </c>
      <c r="AJ878" s="363" t="s">
        <v>0</v>
      </c>
      <c r="AK878" s="368">
        <v>285.27985351625517</v>
      </c>
      <c r="AL878" s="364">
        <v>1.8834783754657991</v>
      </c>
      <c r="AM878" s="369"/>
      <c r="AN878" s="363">
        <v>10</v>
      </c>
      <c r="AO878" s="371" t="s">
        <v>305</v>
      </c>
      <c r="AP878" s="371" t="s">
        <v>0</v>
      </c>
      <c r="AQ878" s="371" t="s">
        <v>306</v>
      </c>
      <c r="AR878" s="372" t="s">
        <v>0</v>
      </c>
      <c r="AS878" s="363"/>
      <c r="AT878" s="363"/>
    </row>
    <row r="879" spans="1:46" x14ac:dyDescent="0.3">
      <c r="A879" s="362" t="s">
        <v>1436</v>
      </c>
      <c r="B879" s="363" t="s">
        <v>310</v>
      </c>
      <c r="C879" s="363" t="s">
        <v>1062</v>
      </c>
      <c r="D879" s="363" t="s">
        <v>778</v>
      </c>
      <c r="E879" s="363" t="s">
        <v>297</v>
      </c>
      <c r="F879" s="363" t="s">
        <v>1044</v>
      </c>
      <c r="G879" s="363" t="s">
        <v>2667</v>
      </c>
      <c r="H879" s="363" t="s">
        <v>1243</v>
      </c>
      <c r="I879" s="363" t="s">
        <v>1401</v>
      </c>
      <c r="J879" s="363" t="s">
        <v>1402</v>
      </c>
      <c r="K879" s="363" t="s">
        <v>1403</v>
      </c>
      <c r="L879" s="364">
        <v>4162.5036347905288</v>
      </c>
      <c r="M879" s="365">
        <v>3000</v>
      </c>
      <c r="N879" s="364">
        <v>3734.0621287442737</v>
      </c>
      <c r="O879" s="363" t="s">
        <v>2672</v>
      </c>
      <c r="P879" s="363"/>
      <c r="Q879" s="363" t="s">
        <v>300</v>
      </c>
      <c r="R879" s="363" t="s">
        <v>905</v>
      </c>
      <c r="S879" s="363"/>
      <c r="T879" s="365">
        <v>14596.4647162779</v>
      </c>
      <c r="U879" s="366">
        <v>20</v>
      </c>
      <c r="V879" s="367">
        <v>45200</v>
      </c>
      <c r="W879" s="367"/>
      <c r="X879" s="363" t="s">
        <v>306</v>
      </c>
      <c r="Y879" s="363" t="s">
        <v>1404</v>
      </c>
      <c r="Z879" s="363"/>
      <c r="AA879" s="363"/>
      <c r="AB879" s="363"/>
      <c r="AC879" s="363" t="s">
        <v>1431</v>
      </c>
      <c r="AD879" s="363" t="s">
        <v>360</v>
      </c>
      <c r="AE879" s="367"/>
      <c r="AF879" s="362"/>
      <c r="AG879" s="364">
        <v>0.67785498161719548</v>
      </c>
      <c r="AH879" s="364">
        <v>0.70699923726210312</v>
      </c>
      <c r="AI879" s="364">
        <v>0.75997868812780578</v>
      </c>
      <c r="AJ879" s="363" t="s">
        <v>0</v>
      </c>
      <c r="AK879" s="368">
        <v>276.85452034659096</v>
      </c>
      <c r="AL879" s="364">
        <v>1.9355641901775951</v>
      </c>
      <c r="AM879" s="369"/>
      <c r="AN879" s="370">
        <v>10</v>
      </c>
      <c r="AO879" s="371" t="s">
        <v>305</v>
      </c>
      <c r="AP879" s="371" t="s">
        <v>0</v>
      </c>
      <c r="AQ879" s="371" t="s">
        <v>306</v>
      </c>
      <c r="AR879" s="372" t="s">
        <v>0</v>
      </c>
      <c r="AS879" s="372"/>
      <c r="AT879" s="363"/>
    </row>
    <row r="880" spans="1:46" x14ac:dyDescent="0.3">
      <c r="A880" s="363" t="s">
        <v>1437</v>
      </c>
      <c r="B880" s="363" t="s">
        <v>308</v>
      </c>
      <c r="C880" s="363" t="s">
        <v>1058</v>
      </c>
      <c r="D880" s="363" t="s">
        <v>778</v>
      </c>
      <c r="E880" s="363" t="s">
        <v>297</v>
      </c>
      <c r="F880" s="363" t="s">
        <v>1044</v>
      </c>
      <c r="G880" s="363" t="s">
        <v>2667</v>
      </c>
      <c r="H880" s="363" t="s">
        <v>1243</v>
      </c>
      <c r="I880" s="363" t="s">
        <v>1401</v>
      </c>
      <c r="J880" s="363" t="s">
        <v>1411</v>
      </c>
      <c r="K880" s="363" t="s">
        <v>1403</v>
      </c>
      <c r="L880" s="364">
        <v>4390.9375184304727</v>
      </c>
      <c r="M880" s="365">
        <v>3000</v>
      </c>
      <c r="N880" s="364">
        <v>3938.7465090500964</v>
      </c>
      <c r="O880" s="363" t="s">
        <v>2673</v>
      </c>
      <c r="P880" s="363"/>
      <c r="Q880" s="363" t="s">
        <v>300</v>
      </c>
      <c r="R880" s="363" t="s">
        <v>905</v>
      </c>
      <c r="S880" s="363"/>
      <c r="T880" s="365">
        <v>14444.3</v>
      </c>
      <c r="U880" s="366">
        <v>20</v>
      </c>
      <c r="V880" s="367">
        <v>45200</v>
      </c>
      <c r="W880" s="367"/>
      <c r="X880" s="363" t="s">
        <v>306</v>
      </c>
      <c r="Y880" s="363" t="s">
        <v>1404</v>
      </c>
      <c r="Z880" s="363"/>
      <c r="AA880" s="363"/>
      <c r="AB880" s="363"/>
      <c r="AC880" s="363" t="s">
        <v>1431</v>
      </c>
      <c r="AD880" s="363" t="s">
        <v>360</v>
      </c>
      <c r="AE880" s="367"/>
      <c r="AF880" s="363"/>
      <c r="AG880" s="364">
        <v>0.71646891855207051</v>
      </c>
      <c r="AH880" s="364">
        <v>0.74729460001368897</v>
      </c>
      <c r="AI880" s="364">
        <v>0.83680213230512757</v>
      </c>
      <c r="AJ880" s="363" t="s">
        <v>0</v>
      </c>
      <c r="AK880" s="368">
        <v>246.72492530808492</v>
      </c>
      <c r="AL880" s="364">
        <v>2.0417859460701688</v>
      </c>
      <c r="AM880" s="369"/>
      <c r="AN880" s="363">
        <v>10</v>
      </c>
      <c r="AO880" s="371" t="s">
        <v>305</v>
      </c>
      <c r="AP880" s="371" t="s">
        <v>0</v>
      </c>
      <c r="AQ880" s="371" t="s">
        <v>306</v>
      </c>
      <c r="AR880" s="372" t="s">
        <v>0</v>
      </c>
      <c r="AS880" s="363"/>
      <c r="AT880" s="363"/>
    </row>
    <row r="881" spans="1:46" x14ac:dyDescent="0.3">
      <c r="A881" s="362" t="s">
        <v>1438</v>
      </c>
      <c r="B881" s="363" t="s">
        <v>308</v>
      </c>
      <c r="C881" s="363" t="s">
        <v>1066</v>
      </c>
      <c r="D881" s="363" t="s">
        <v>778</v>
      </c>
      <c r="E881" s="363" t="s">
        <v>297</v>
      </c>
      <c r="F881" s="363" t="s">
        <v>1044</v>
      </c>
      <c r="G881" s="363" t="s">
        <v>2667</v>
      </c>
      <c r="H881" s="363" t="s">
        <v>1243</v>
      </c>
      <c r="I881" s="363" t="s">
        <v>1401</v>
      </c>
      <c r="J881" s="363" t="s">
        <v>1411</v>
      </c>
      <c r="K881" s="363" t="s">
        <v>1403</v>
      </c>
      <c r="L881" s="364">
        <v>4474.7191663162494</v>
      </c>
      <c r="M881" s="365">
        <v>3000</v>
      </c>
      <c r="N881" s="364">
        <v>4014.0127980500965</v>
      </c>
      <c r="O881" s="363" t="s">
        <v>2673</v>
      </c>
      <c r="P881" s="363"/>
      <c r="Q881" s="363" t="s">
        <v>300</v>
      </c>
      <c r="R881" s="363" t="s">
        <v>905</v>
      </c>
      <c r="S881" s="363"/>
      <c r="T881" s="365">
        <v>14444.3</v>
      </c>
      <c r="U881" s="366">
        <v>20</v>
      </c>
      <c r="V881" s="367">
        <v>45200</v>
      </c>
      <c r="W881" s="367"/>
      <c r="X881" s="363" t="s">
        <v>306</v>
      </c>
      <c r="Y881" s="363" t="s">
        <v>1404</v>
      </c>
      <c r="Z881" s="363"/>
      <c r="AA881" s="363"/>
      <c r="AB881" s="363"/>
      <c r="AC881" s="363" t="s">
        <v>1431</v>
      </c>
      <c r="AD881" s="363" t="s">
        <v>360</v>
      </c>
      <c r="AE881" s="367"/>
      <c r="AF881" s="362"/>
      <c r="AG881" s="364">
        <v>0.72946735269212415</v>
      </c>
      <c r="AH881" s="364">
        <v>0.76084221330535107</v>
      </c>
      <c r="AI881" s="364">
        <v>0.8558642740943665</v>
      </c>
      <c r="AJ881" s="363" t="s">
        <v>0</v>
      </c>
      <c r="AK881" s="368">
        <v>241.58463325887169</v>
      </c>
      <c r="AL881" s="364">
        <v>2.0807444123370549</v>
      </c>
      <c r="AM881" s="369"/>
      <c r="AN881" s="370">
        <v>10</v>
      </c>
      <c r="AO881" s="371" t="s">
        <v>305</v>
      </c>
      <c r="AP881" s="371" t="s">
        <v>0</v>
      </c>
      <c r="AQ881" s="371" t="s">
        <v>306</v>
      </c>
      <c r="AR881" s="372" t="s">
        <v>0</v>
      </c>
      <c r="AS881" s="372"/>
      <c r="AT881" s="363"/>
    </row>
    <row r="882" spans="1:46" x14ac:dyDescent="0.3">
      <c r="A882" s="363" t="s">
        <v>1439</v>
      </c>
      <c r="B882" s="363" t="s">
        <v>308</v>
      </c>
      <c r="C882" s="363" t="s">
        <v>1062</v>
      </c>
      <c r="D882" s="363" t="s">
        <v>778</v>
      </c>
      <c r="E882" s="363" t="s">
        <v>297</v>
      </c>
      <c r="F882" s="363" t="s">
        <v>1044</v>
      </c>
      <c r="G882" s="363" t="s">
        <v>2667</v>
      </c>
      <c r="H882" s="363" t="s">
        <v>1243</v>
      </c>
      <c r="I882" s="363" t="s">
        <v>1401</v>
      </c>
      <c r="J882" s="363" t="s">
        <v>1411</v>
      </c>
      <c r="K882" s="363" t="s">
        <v>1403</v>
      </c>
      <c r="L882" s="364">
        <v>4638.5140945589264</v>
      </c>
      <c r="M882" s="365">
        <v>3000</v>
      </c>
      <c r="N882" s="364">
        <v>4161.1600160500966</v>
      </c>
      <c r="O882" s="363" t="s">
        <v>2673</v>
      </c>
      <c r="P882" s="363"/>
      <c r="Q882" s="363" t="s">
        <v>300</v>
      </c>
      <c r="R882" s="363" t="s">
        <v>905</v>
      </c>
      <c r="S882" s="363"/>
      <c r="T882" s="365">
        <v>14444.3</v>
      </c>
      <c r="U882" s="366">
        <v>20</v>
      </c>
      <c r="V882" s="367">
        <v>45200</v>
      </c>
      <c r="W882" s="367"/>
      <c r="X882" s="363" t="s">
        <v>306</v>
      </c>
      <c r="Y882" s="363" t="s">
        <v>1404</v>
      </c>
      <c r="Z882" s="363"/>
      <c r="AA882" s="363"/>
      <c r="AB882" s="363"/>
      <c r="AC882" s="363" t="s">
        <v>1431</v>
      </c>
      <c r="AD882" s="363" t="s">
        <v>360</v>
      </c>
      <c r="AE882" s="367"/>
      <c r="AF882" s="363"/>
      <c r="AG882" s="364">
        <v>0.75487957172772868</v>
      </c>
      <c r="AH882" s="364">
        <v>0.78732808942457755</v>
      </c>
      <c r="AI882" s="364">
        <v>0.89313117233891826</v>
      </c>
      <c r="AJ882" s="363" t="s">
        <v>0</v>
      </c>
      <c r="AK882" s="368">
        <v>232.07162830116457</v>
      </c>
      <c r="AL882" s="364">
        <v>2.1569090539698994</v>
      </c>
      <c r="AM882" s="369"/>
      <c r="AN882" s="363">
        <v>10</v>
      </c>
      <c r="AO882" s="371" t="s">
        <v>305</v>
      </c>
      <c r="AP882" s="371" t="s">
        <v>0</v>
      </c>
      <c r="AQ882" s="371" t="s">
        <v>306</v>
      </c>
      <c r="AR882" s="372" t="s">
        <v>0</v>
      </c>
      <c r="AS882" s="363"/>
      <c r="AT882" s="363"/>
    </row>
    <row r="883" spans="1:46" x14ac:dyDescent="0.3">
      <c r="A883" s="362" t="s">
        <v>1440</v>
      </c>
      <c r="B883" s="363" t="s">
        <v>310</v>
      </c>
      <c r="C883" s="363" t="s">
        <v>1058</v>
      </c>
      <c r="D883" s="363" t="s">
        <v>778</v>
      </c>
      <c r="E883" s="363" t="s">
        <v>297</v>
      </c>
      <c r="F883" s="363" t="s">
        <v>1044</v>
      </c>
      <c r="G883" s="363" t="s">
        <v>2667</v>
      </c>
      <c r="H883" s="363" t="s">
        <v>1243</v>
      </c>
      <c r="I883" s="363" t="s">
        <v>1401</v>
      </c>
      <c r="J883" s="363" t="s">
        <v>1411</v>
      </c>
      <c r="K883" s="363" t="s">
        <v>1403</v>
      </c>
      <c r="L883" s="364">
        <v>6047.825400323256</v>
      </c>
      <c r="M883" s="365">
        <v>3000</v>
      </c>
      <c r="N883" s="364">
        <v>5424.9910230088472</v>
      </c>
      <c r="O883" s="363" t="s">
        <v>2673</v>
      </c>
      <c r="P883" s="363"/>
      <c r="Q883" s="363" t="s">
        <v>300</v>
      </c>
      <c r="R883" s="363" t="s">
        <v>905</v>
      </c>
      <c r="S883" s="363"/>
      <c r="T883" s="365">
        <v>22567.213530335801</v>
      </c>
      <c r="U883" s="366">
        <v>20</v>
      </c>
      <c r="V883" s="367">
        <v>45200</v>
      </c>
      <c r="W883" s="367"/>
      <c r="X883" s="363" t="s">
        <v>306</v>
      </c>
      <c r="Y883" s="363" t="s">
        <v>1404</v>
      </c>
      <c r="Z883" s="363"/>
      <c r="AA883" s="363"/>
      <c r="AB883" s="363"/>
      <c r="AC883" s="363" t="s">
        <v>1431</v>
      </c>
      <c r="AD883" s="363" t="s">
        <v>360</v>
      </c>
      <c r="AE883" s="367"/>
      <c r="AF883" s="362"/>
      <c r="AG883" s="364">
        <v>0.98689729121571246</v>
      </c>
      <c r="AH883" s="364">
        <v>1.0293591151562032</v>
      </c>
      <c r="AI883" s="364">
        <v>0.70846923914980819</v>
      </c>
      <c r="AJ883" s="363" t="s">
        <v>0</v>
      </c>
      <c r="AK883" s="368">
        <v>296.38954277241646</v>
      </c>
      <c r="AL883" s="364">
        <v>2.8122388111503134</v>
      </c>
      <c r="AM883" s="369"/>
      <c r="AN883" s="370">
        <v>10</v>
      </c>
      <c r="AO883" s="371" t="s">
        <v>305</v>
      </c>
      <c r="AP883" s="371" t="s">
        <v>0</v>
      </c>
      <c r="AQ883" s="371" t="s">
        <v>306</v>
      </c>
      <c r="AR883" s="372" t="s">
        <v>0</v>
      </c>
      <c r="AS883" s="372"/>
      <c r="AT883" s="363"/>
    </row>
    <row r="884" spans="1:46" x14ac:dyDescent="0.3">
      <c r="A884" s="363" t="s">
        <v>1441</v>
      </c>
      <c r="B884" s="363" t="s">
        <v>310</v>
      </c>
      <c r="C884" s="363" t="s">
        <v>1066</v>
      </c>
      <c r="D884" s="363" t="s">
        <v>778</v>
      </c>
      <c r="E884" s="363" t="s">
        <v>297</v>
      </c>
      <c r="F884" s="363" t="s">
        <v>1044</v>
      </c>
      <c r="G884" s="363" t="s">
        <v>2667</v>
      </c>
      <c r="H884" s="363" t="s">
        <v>1243</v>
      </c>
      <c r="I884" s="363" t="s">
        <v>1401</v>
      </c>
      <c r="J884" s="363" t="s">
        <v>1411</v>
      </c>
      <c r="K884" s="363" t="s">
        <v>1403</v>
      </c>
      <c r="L884" s="364">
        <v>6131.6070482090327</v>
      </c>
      <c r="M884" s="365">
        <v>3000</v>
      </c>
      <c r="N884" s="364">
        <v>5500.2573120088473</v>
      </c>
      <c r="O884" s="363" t="s">
        <v>2673</v>
      </c>
      <c r="P884" s="363"/>
      <c r="Q884" s="363" t="s">
        <v>300</v>
      </c>
      <c r="R884" s="363" t="s">
        <v>905</v>
      </c>
      <c r="S884" s="363"/>
      <c r="T884" s="365">
        <v>22567.213530335801</v>
      </c>
      <c r="U884" s="366">
        <v>20</v>
      </c>
      <c r="V884" s="367">
        <v>45200</v>
      </c>
      <c r="W884" s="367"/>
      <c r="X884" s="363" t="s">
        <v>306</v>
      </c>
      <c r="Y884" s="363" t="s">
        <v>1404</v>
      </c>
      <c r="Z884" s="363"/>
      <c r="AA884" s="363"/>
      <c r="AB884" s="363"/>
      <c r="AC884" s="363" t="s">
        <v>1431</v>
      </c>
      <c r="AD884" s="363" t="s">
        <v>360</v>
      </c>
      <c r="AE884" s="367"/>
      <c r="AF884" s="363"/>
      <c r="AG884" s="364">
        <v>0.9998957253557661</v>
      </c>
      <c r="AH884" s="364">
        <v>1.0429067284478652</v>
      </c>
      <c r="AI884" s="364">
        <v>0.72019001992813347</v>
      </c>
      <c r="AJ884" s="363" t="s">
        <v>0</v>
      </c>
      <c r="AK884" s="368">
        <v>291.95965243008118</v>
      </c>
      <c r="AL884" s="364">
        <v>2.8511972774171994</v>
      </c>
      <c r="AM884" s="369"/>
      <c r="AN884" s="363">
        <v>10</v>
      </c>
      <c r="AO884" s="371" t="s">
        <v>305</v>
      </c>
      <c r="AP884" s="371" t="s">
        <v>0</v>
      </c>
      <c r="AQ884" s="371" t="s">
        <v>306</v>
      </c>
      <c r="AR884" s="372" t="s">
        <v>0</v>
      </c>
      <c r="AS884" s="363"/>
      <c r="AT884" s="363"/>
    </row>
    <row r="885" spans="1:46" x14ac:dyDescent="0.3">
      <c r="A885" s="362" t="s">
        <v>1442</v>
      </c>
      <c r="B885" s="363" t="s">
        <v>310</v>
      </c>
      <c r="C885" s="363" t="s">
        <v>1062</v>
      </c>
      <c r="D885" s="363" t="s">
        <v>778</v>
      </c>
      <c r="E885" s="363" t="s">
        <v>297</v>
      </c>
      <c r="F885" s="363" t="s">
        <v>1044</v>
      </c>
      <c r="G885" s="363" t="s">
        <v>2667</v>
      </c>
      <c r="H885" s="363" t="s">
        <v>1243</v>
      </c>
      <c r="I885" s="363" t="s">
        <v>1401</v>
      </c>
      <c r="J885" s="363" t="s">
        <v>1411</v>
      </c>
      <c r="K885" s="363" t="s">
        <v>1403</v>
      </c>
      <c r="L885" s="364">
        <v>6295.4019764517097</v>
      </c>
      <c r="M885" s="365">
        <v>3000</v>
      </c>
      <c r="N885" s="364">
        <v>5647.4045300088474</v>
      </c>
      <c r="O885" s="363" t="s">
        <v>2673</v>
      </c>
      <c r="P885" s="363"/>
      <c r="Q885" s="363" t="s">
        <v>300</v>
      </c>
      <c r="R885" s="363" t="s">
        <v>905</v>
      </c>
      <c r="S885" s="363"/>
      <c r="T885" s="365">
        <v>22567.213530335801</v>
      </c>
      <c r="U885" s="366">
        <v>20</v>
      </c>
      <c r="V885" s="367">
        <v>45200</v>
      </c>
      <c r="W885" s="367"/>
      <c r="X885" s="363" t="s">
        <v>306</v>
      </c>
      <c r="Y885" s="363" t="s">
        <v>1404</v>
      </c>
      <c r="Z885" s="363"/>
      <c r="AA885" s="363"/>
      <c r="AB885" s="363"/>
      <c r="AC885" s="363" t="s">
        <v>1431</v>
      </c>
      <c r="AD885" s="363" t="s">
        <v>360</v>
      </c>
      <c r="AE885" s="367"/>
      <c r="AF885" s="362"/>
      <c r="AG885" s="364">
        <v>1.0253079443913706</v>
      </c>
      <c r="AH885" s="364">
        <v>1.0693926045670918</v>
      </c>
      <c r="AI885" s="364">
        <v>0.74310439909087478</v>
      </c>
      <c r="AJ885" s="363" t="s">
        <v>0</v>
      </c>
      <c r="AK885" s="368">
        <v>283.63971028433326</v>
      </c>
      <c r="AL885" s="364">
        <v>2.9273619190500439</v>
      </c>
      <c r="AM885" s="369"/>
      <c r="AN885" s="370">
        <v>10</v>
      </c>
      <c r="AO885" s="371" t="s">
        <v>305</v>
      </c>
      <c r="AP885" s="371" t="s">
        <v>0</v>
      </c>
      <c r="AQ885" s="371" t="s">
        <v>306</v>
      </c>
      <c r="AR885" s="372" t="s">
        <v>0</v>
      </c>
      <c r="AS885" s="372"/>
      <c r="AT885" s="363"/>
    </row>
    <row r="886" spans="1:46" x14ac:dyDescent="0.3">
      <c r="A886" s="363" t="s">
        <v>1443</v>
      </c>
      <c r="B886" s="363" t="s">
        <v>308</v>
      </c>
      <c r="C886" s="363" t="s">
        <v>1058</v>
      </c>
      <c r="D886" s="363" t="s">
        <v>778</v>
      </c>
      <c r="E886" s="363" t="s">
        <v>297</v>
      </c>
      <c r="F886" s="363" t="s">
        <v>1044</v>
      </c>
      <c r="G886" s="363" t="s">
        <v>2667</v>
      </c>
      <c r="H886" s="363" t="s">
        <v>1243</v>
      </c>
      <c r="I886" s="363" t="s">
        <v>1401</v>
      </c>
      <c r="J886" s="363" t="s">
        <v>1402</v>
      </c>
      <c r="K886" s="363" t="s">
        <v>1418</v>
      </c>
      <c r="L886" s="364">
        <v>4241.2196201516417</v>
      </c>
      <c r="M886" s="365">
        <v>3500</v>
      </c>
      <c r="N886" s="364">
        <v>3804.8771511786395</v>
      </c>
      <c r="O886" s="363" t="s">
        <v>2674</v>
      </c>
      <c r="P886" s="363"/>
      <c r="Q886" s="363" t="s">
        <v>300</v>
      </c>
      <c r="R886" s="363" t="s">
        <v>905</v>
      </c>
      <c r="S886" s="363"/>
      <c r="T886" s="365">
        <v>10667.25</v>
      </c>
      <c r="U886" s="366">
        <v>20</v>
      </c>
      <c r="V886" s="367">
        <v>45200</v>
      </c>
      <c r="W886" s="367"/>
      <c r="X886" s="363" t="s">
        <v>306</v>
      </c>
      <c r="Y886" s="363" t="s">
        <v>1404</v>
      </c>
      <c r="Z886" s="363"/>
      <c r="AA886" s="363"/>
      <c r="AB886" s="363"/>
      <c r="AC886" s="363" t="s">
        <v>1431</v>
      </c>
      <c r="AD886" s="363" t="s">
        <v>360</v>
      </c>
      <c r="AE886" s="367"/>
      <c r="AF886" s="363"/>
      <c r="AG886" s="364">
        <v>0.5438192363510892</v>
      </c>
      <c r="AH886" s="364">
        <v>0.56737384598332041</v>
      </c>
      <c r="AI886" s="364">
        <v>0.99293105311697849</v>
      </c>
      <c r="AJ886" s="363" t="s">
        <v>0</v>
      </c>
      <c r="AK886" s="368">
        <v>184.44084470494701</v>
      </c>
      <c r="AL886" s="364">
        <v>1.9721671233705116</v>
      </c>
      <c r="AM886" s="369"/>
      <c r="AN886" s="363">
        <v>10</v>
      </c>
      <c r="AO886" s="371" t="s">
        <v>305</v>
      </c>
      <c r="AP886" s="371" t="s">
        <v>0</v>
      </c>
      <c r="AQ886" s="371" t="s">
        <v>306</v>
      </c>
      <c r="AR886" s="372" t="s">
        <v>0</v>
      </c>
      <c r="AS886" s="363"/>
      <c r="AT886" s="363"/>
    </row>
    <row r="887" spans="1:46" x14ac:dyDescent="0.3">
      <c r="A887" s="362" t="s">
        <v>1444</v>
      </c>
      <c r="B887" s="363" t="s">
        <v>308</v>
      </c>
      <c r="C887" s="363" t="s">
        <v>1066</v>
      </c>
      <c r="D887" s="363" t="s">
        <v>778</v>
      </c>
      <c r="E887" s="363" t="s">
        <v>297</v>
      </c>
      <c r="F887" s="363" t="s">
        <v>1044</v>
      </c>
      <c r="G887" s="363" t="s">
        <v>2667</v>
      </c>
      <c r="H887" s="363" t="s">
        <v>1243</v>
      </c>
      <c r="I887" s="363" t="s">
        <v>1401</v>
      </c>
      <c r="J887" s="363" t="s">
        <v>1402</v>
      </c>
      <c r="K887" s="363" t="s">
        <v>1418</v>
      </c>
      <c r="L887" s="364">
        <v>4300.5161814695175</v>
      </c>
      <c r="M887" s="365">
        <v>3500</v>
      </c>
      <c r="N887" s="364">
        <v>3858.1469570786394</v>
      </c>
      <c r="O887" s="363" t="s">
        <v>2674</v>
      </c>
      <c r="P887" s="363"/>
      <c r="Q887" s="363" t="s">
        <v>300</v>
      </c>
      <c r="R887" s="363" t="s">
        <v>905</v>
      </c>
      <c r="S887" s="363"/>
      <c r="T887" s="365">
        <v>10667.25</v>
      </c>
      <c r="U887" s="366">
        <v>20</v>
      </c>
      <c r="V887" s="367">
        <v>45200</v>
      </c>
      <c r="W887" s="367"/>
      <c r="X887" s="363" t="s">
        <v>306</v>
      </c>
      <c r="Y887" s="363" t="s">
        <v>1404</v>
      </c>
      <c r="Z887" s="363"/>
      <c r="AA887" s="363"/>
      <c r="AB887" s="363"/>
      <c r="AC887" s="363" t="s">
        <v>1431</v>
      </c>
      <c r="AD887" s="363" t="s">
        <v>360</v>
      </c>
      <c r="AE887" s="367"/>
      <c r="AF887" s="362"/>
      <c r="AG887" s="364">
        <v>0.55301889363251289</v>
      </c>
      <c r="AH887" s="364">
        <v>0.5769621854649587</v>
      </c>
      <c r="AI887" s="364">
        <v>1.011469039513734</v>
      </c>
      <c r="AJ887" s="363" t="s">
        <v>181</v>
      </c>
      <c r="AK887" s="368">
        <v>181.51421682152315</v>
      </c>
      <c r="AL887" s="364">
        <v>1.9997400243833241</v>
      </c>
      <c r="AM887" s="369"/>
      <c r="AN887" s="370">
        <v>10</v>
      </c>
      <c r="AO887" s="371" t="s">
        <v>305</v>
      </c>
      <c r="AP887" s="371" t="s">
        <v>0</v>
      </c>
      <c r="AQ887" s="371" t="s">
        <v>306</v>
      </c>
      <c r="AR887" s="372" t="s">
        <v>0</v>
      </c>
      <c r="AS887" s="372"/>
      <c r="AT887" s="363"/>
    </row>
    <row r="888" spans="1:46" x14ac:dyDescent="0.3">
      <c r="A888" s="363" t="s">
        <v>1445</v>
      </c>
      <c r="B888" s="363" t="s">
        <v>308</v>
      </c>
      <c r="C888" s="363" t="s">
        <v>1062</v>
      </c>
      <c r="D888" s="363" t="s">
        <v>778</v>
      </c>
      <c r="E888" s="363" t="s">
        <v>297</v>
      </c>
      <c r="F888" s="363" t="s">
        <v>1044</v>
      </c>
      <c r="G888" s="363" t="s">
        <v>2667</v>
      </c>
      <c r="H888" s="363" t="s">
        <v>1243</v>
      </c>
      <c r="I888" s="363" t="s">
        <v>1401</v>
      </c>
      <c r="J888" s="363" t="s">
        <v>1402</v>
      </c>
      <c r="K888" s="363" t="s">
        <v>1418</v>
      </c>
      <c r="L888" s="364">
        <v>4412.5204371059608</v>
      </c>
      <c r="M888" s="365">
        <v>3500</v>
      </c>
      <c r="N888" s="364">
        <v>3958.7673779786396</v>
      </c>
      <c r="O888" s="363" t="s">
        <v>2674</v>
      </c>
      <c r="P888" s="363"/>
      <c r="Q888" s="363" t="s">
        <v>300</v>
      </c>
      <c r="R888" s="363" t="s">
        <v>905</v>
      </c>
      <c r="S888" s="363"/>
      <c r="T888" s="365">
        <v>10667.25</v>
      </c>
      <c r="U888" s="366">
        <v>20</v>
      </c>
      <c r="V888" s="367">
        <v>45200</v>
      </c>
      <c r="W888" s="367"/>
      <c r="X888" s="363" t="s">
        <v>306</v>
      </c>
      <c r="Y888" s="363" t="s">
        <v>1404</v>
      </c>
      <c r="Z888" s="363"/>
      <c r="AA888" s="363"/>
      <c r="AB888" s="363"/>
      <c r="AC888" s="363" t="s">
        <v>1431</v>
      </c>
      <c r="AD888" s="363" t="s">
        <v>360</v>
      </c>
      <c r="AE888" s="367"/>
      <c r="AF888" s="363"/>
      <c r="AG888" s="364">
        <v>0.57039596817132965</v>
      </c>
      <c r="AH888" s="364">
        <v>0.59507343513209021</v>
      </c>
      <c r="AI888" s="364">
        <v>1.0464851234353019</v>
      </c>
      <c r="AJ888" s="363" t="s">
        <v>181</v>
      </c>
      <c r="AK888" s="368">
        <v>176.20076737106086</v>
      </c>
      <c r="AL888" s="364">
        <v>2.0518220032542702</v>
      </c>
      <c r="AM888" s="369"/>
      <c r="AN888" s="363">
        <v>10</v>
      </c>
      <c r="AO888" s="371" t="s">
        <v>305</v>
      </c>
      <c r="AP888" s="371" t="s">
        <v>0</v>
      </c>
      <c r="AQ888" s="371" t="s">
        <v>306</v>
      </c>
      <c r="AR888" s="372" t="s">
        <v>0</v>
      </c>
      <c r="AS888" s="363"/>
      <c r="AT888" s="363"/>
    </row>
    <row r="889" spans="1:46" x14ac:dyDescent="0.3">
      <c r="A889" s="362" t="s">
        <v>1446</v>
      </c>
      <c r="B889" s="363" t="s">
        <v>310</v>
      </c>
      <c r="C889" s="363" t="s">
        <v>1058</v>
      </c>
      <c r="D889" s="363" t="s">
        <v>778</v>
      </c>
      <c r="E889" s="363" t="s">
        <v>297</v>
      </c>
      <c r="F889" s="363" t="s">
        <v>1044</v>
      </c>
      <c r="G889" s="363" t="s">
        <v>2667</v>
      </c>
      <c r="H889" s="363" t="s">
        <v>1243</v>
      </c>
      <c r="I889" s="363" t="s">
        <v>1401</v>
      </c>
      <c r="J889" s="363" t="s">
        <v>1402</v>
      </c>
      <c r="K889" s="363" t="s">
        <v>1418</v>
      </c>
      <c r="L889" s="364">
        <v>5585.0565668828967</v>
      </c>
      <c r="M889" s="365">
        <v>3500</v>
      </c>
      <c r="N889" s="364">
        <v>5010.3844661906714</v>
      </c>
      <c r="O889" s="363" t="s">
        <v>2674</v>
      </c>
      <c r="P889" s="363"/>
      <c r="Q889" s="363" t="s">
        <v>300</v>
      </c>
      <c r="R889" s="363" t="s">
        <v>905</v>
      </c>
      <c r="S889" s="363"/>
      <c r="T889" s="365">
        <v>15706.166019910301</v>
      </c>
      <c r="U889" s="366">
        <v>20</v>
      </c>
      <c r="V889" s="367">
        <v>45200</v>
      </c>
      <c r="W889" s="367"/>
      <c r="X889" s="363" t="s">
        <v>306</v>
      </c>
      <c r="Y889" s="363" t="s">
        <v>1404</v>
      </c>
      <c r="Z889" s="363"/>
      <c r="AA889" s="363"/>
      <c r="AB889" s="363"/>
      <c r="AC889" s="363" t="s">
        <v>1431</v>
      </c>
      <c r="AD889" s="363" t="s">
        <v>360</v>
      </c>
      <c r="AE889" s="367"/>
      <c r="AF889" s="362"/>
      <c r="AG889" s="364">
        <v>0.7385901395777611</v>
      </c>
      <c r="AH889" s="364">
        <v>0.77055147223263876</v>
      </c>
      <c r="AI889" s="364">
        <v>0.85192081141304565</v>
      </c>
      <c r="AJ889" s="363" t="s">
        <v>0</v>
      </c>
      <c r="AK889" s="368">
        <v>221.29635344558568</v>
      </c>
      <c r="AL889" s="364">
        <v>2.5970513036005456</v>
      </c>
      <c r="AM889" s="369"/>
      <c r="AN889" s="370">
        <v>10</v>
      </c>
      <c r="AO889" s="371" t="s">
        <v>305</v>
      </c>
      <c r="AP889" s="371" t="s">
        <v>0</v>
      </c>
      <c r="AQ889" s="371" t="s">
        <v>306</v>
      </c>
      <c r="AR889" s="372" t="s">
        <v>0</v>
      </c>
      <c r="AS889" s="372"/>
      <c r="AT889" s="363"/>
    </row>
    <row r="890" spans="1:46" x14ac:dyDescent="0.3">
      <c r="A890" s="363" t="s">
        <v>1447</v>
      </c>
      <c r="B890" s="363" t="s">
        <v>310</v>
      </c>
      <c r="C890" s="363" t="s">
        <v>1066</v>
      </c>
      <c r="D890" s="363" t="s">
        <v>778</v>
      </c>
      <c r="E890" s="363" t="s">
        <v>297</v>
      </c>
      <c r="F890" s="363" t="s">
        <v>1044</v>
      </c>
      <c r="G890" s="363" t="s">
        <v>2667</v>
      </c>
      <c r="H890" s="363" t="s">
        <v>1243</v>
      </c>
      <c r="I890" s="363" t="s">
        <v>1401</v>
      </c>
      <c r="J890" s="363" t="s">
        <v>1402</v>
      </c>
      <c r="K890" s="363" t="s">
        <v>1418</v>
      </c>
      <c r="L890" s="364">
        <v>5644.3531282007734</v>
      </c>
      <c r="M890" s="365">
        <v>3500</v>
      </c>
      <c r="N890" s="364">
        <v>5063.6542720906709</v>
      </c>
      <c r="O890" s="363" t="s">
        <v>2674</v>
      </c>
      <c r="P890" s="363"/>
      <c r="Q890" s="363" t="s">
        <v>300</v>
      </c>
      <c r="R890" s="363" t="s">
        <v>905</v>
      </c>
      <c r="S890" s="363"/>
      <c r="T890" s="365">
        <v>15706.166019910301</v>
      </c>
      <c r="U890" s="366">
        <v>20</v>
      </c>
      <c r="V890" s="367">
        <v>45200</v>
      </c>
      <c r="W890" s="367"/>
      <c r="X890" s="363" t="s">
        <v>306</v>
      </c>
      <c r="Y890" s="363" t="s">
        <v>1404</v>
      </c>
      <c r="Z890" s="363"/>
      <c r="AA890" s="363"/>
      <c r="AB890" s="363"/>
      <c r="AC890" s="363" t="s">
        <v>1431</v>
      </c>
      <c r="AD890" s="363" t="s">
        <v>360</v>
      </c>
      <c r="AE890" s="367"/>
      <c r="AF890" s="363"/>
      <c r="AG890" s="364">
        <v>0.74778979685918479</v>
      </c>
      <c r="AH890" s="364">
        <v>0.78013981171427704</v>
      </c>
      <c r="AI890" s="364">
        <v>0.86383995106250755</v>
      </c>
      <c r="AJ890" s="363" t="s">
        <v>0</v>
      </c>
      <c r="AK890" s="368">
        <v>218.67932804546624</v>
      </c>
      <c r="AL890" s="364">
        <v>2.6246242046133581</v>
      </c>
      <c r="AM890" s="369"/>
      <c r="AN890" s="363">
        <v>10</v>
      </c>
      <c r="AO890" s="371" t="s">
        <v>305</v>
      </c>
      <c r="AP890" s="371" t="s">
        <v>0</v>
      </c>
      <c r="AQ890" s="371" t="s">
        <v>306</v>
      </c>
      <c r="AR890" s="372" t="s">
        <v>0</v>
      </c>
      <c r="AS890" s="363"/>
      <c r="AT890" s="363"/>
    </row>
    <row r="891" spans="1:46" x14ac:dyDescent="0.3">
      <c r="A891" s="362" t="s">
        <v>1448</v>
      </c>
      <c r="B891" s="363" t="s">
        <v>310</v>
      </c>
      <c r="C891" s="363" t="s">
        <v>1062</v>
      </c>
      <c r="D891" s="363" t="s">
        <v>778</v>
      </c>
      <c r="E891" s="363" t="s">
        <v>297</v>
      </c>
      <c r="F891" s="363" t="s">
        <v>1044</v>
      </c>
      <c r="G891" s="363" t="s">
        <v>2667</v>
      </c>
      <c r="H891" s="363" t="s">
        <v>1243</v>
      </c>
      <c r="I891" s="363" t="s">
        <v>1401</v>
      </c>
      <c r="J891" s="363" t="s">
        <v>1402</v>
      </c>
      <c r="K891" s="363" t="s">
        <v>1418</v>
      </c>
      <c r="L891" s="364">
        <v>5756.3573838372158</v>
      </c>
      <c r="M891" s="365">
        <v>3500</v>
      </c>
      <c r="N891" s="364">
        <v>5164.2746929906716</v>
      </c>
      <c r="O891" s="363" t="s">
        <v>2674</v>
      </c>
      <c r="P891" s="363"/>
      <c r="Q891" s="363" t="s">
        <v>300</v>
      </c>
      <c r="R891" s="363" t="s">
        <v>905</v>
      </c>
      <c r="S891" s="363"/>
      <c r="T891" s="365">
        <v>15706.166019910301</v>
      </c>
      <c r="U891" s="366">
        <v>20</v>
      </c>
      <c r="V891" s="367">
        <v>45200</v>
      </c>
      <c r="W891" s="367"/>
      <c r="X891" s="363" t="s">
        <v>306</v>
      </c>
      <c r="Y891" s="363" t="s">
        <v>1404</v>
      </c>
      <c r="Z891" s="363"/>
      <c r="AA891" s="363"/>
      <c r="AB891" s="363"/>
      <c r="AC891" s="363" t="s">
        <v>1431</v>
      </c>
      <c r="AD891" s="363" t="s">
        <v>360</v>
      </c>
      <c r="AE891" s="367"/>
      <c r="AF891" s="362"/>
      <c r="AG891" s="364">
        <v>0.76516687139800155</v>
      </c>
      <c r="AH891" s="364">
        <v>0.79825106138140856</v>
      </c>
      <c r="AI891" s="364">
        <v>0.8863538091108385</v>
      </c>
      <c r="AJ891" s="363" t="s">
        <v>0</v>
      </c>
      <c r="AK891" s="368">
        <v>213.88317779470233</v>
      </c>
      <c r="AL891" s="364">
        <v>2.676706183484304</v>
      </c>
      <c r="AM891" s="369"/>
      <c r="AN891" s="370">
        <v>10</v>
      </c>
      <c r="AO891" s="371" t="s">
        <v>305</v>
      </c>
      <c r="AP891" s="371" t="s">
        <v>0</v>
      </c>
      <c r="AQ891" s="371" t="s">
        <v>306</v>
      </c>
      <c r="AR891" s="372" t="s">
        <v>0</v>
      </c>
      <c r="AS891" s="372"/>
      <c r="AT891" s="363"/>
    </row>
    <row r="892" spans="1:46" x14ac:dyDescent="0.3">
      <c r="A892" s="363" t="s">
        <v>1449</v>
      </c>
      <c r="B892" s="363" t="s">
        <v>308</v>
      </c>
      <c r="C892" s="363" t="s">
        <v>1058</v>
      </c>
      <c r="D892" s="363" t="s">
        <v>778</v>
      </c>
      <c r="E892" s="363" t="s">
        <v>297</v>
      </c>
      <c r="F892" s="363" t="s">
        <v>1044</v>
      </c>
      <c r="G892" s="363" t="s">
        <v>2667</v>
      </c>
      <c r="H892" s="363" t="s">
        <v>1243</v>
      </c>
      <c r="I892" s="363" t="s">
        <v>1401</v>
      </c>
      <c r="J892" s="363" t="s">
        <v>1411</v>
      </c>
      <c r="K892" s="363" t="s">
        <v>1418</v>
      </c>
      <c r="L892" s="364">
        <v>5746.482708868617</v>
      </c>
      <c r="M892" s="365">
        <v>3500</v>
      </c>
      <c r="N892" s="364">
        <v>5155.1097055103683</v>
      </c>
      <c r="O892" s="363" t="s">
        <v>2675</v>
      </c>
      <c r="P892" s="363"/>
      <c r="Q892" s="363" t="s">
        <v>300</v>
      </c>
      <c r="R892" s="363" t="s">
        <v>905</v>
      </c>
      <c r="S892" s="363"/>
      <c r="T892" s="365">
        <v>15554.3</v>
      </c>
      <c r="U892" s="366">
        <v>20</v>
      </c>
      <c r="V892" s="367">
        <v>45200</v>
      </c>
      <c r="W892" s="367"/>
      <c r="X892" s="363" t="s">
        <v>306</v>
      </c>
      <c r="Y892" s="363" t="s">
        <v>1404</v>
      </c>
      <c r="Z892" s="363"/>
      <c r="AA892" s="363"/>
      <c r="AB892" s="363"/>
      <c r="AC892" s="363" t="s">
        <v>1431</v>
      </c>
      <c r="AD892" s="363" t="s">
        <v>360</v>
      </c>
      <c r="AE892" s="367"/>
      <c r="AF892" s="363"/>
      <c r="AG892" s="364">
        <v>0.7934469943552882</v>
      </c>
      <c r="AH892" s="364">
        <v>0.82773770853735507</v>
      </c>
      <c r="AI892" s="364">
        <v>0.93679976166703793</v>
      </c>
      <c r="AJ892" s="363" t="s">
        <v>0</v>
      </c>
      <c r="AK892" s="368">
        <v>202.6203400772828</v>
      </c>
      <c r="AL892" s="364">
        <v>2.6721144596239053</v>
      </c>
      <c r="AM892" s="369"/>
      <c r="AN892" s="363">
        <v>10</v>
      </c>
      <c r="AO892" s="371" t="s">
        <v>305</v>
      </c>
      <c r="AP892" s="371" t="s">
        <v>0</v>
      </c>
      <c r="AQ892" s="371" t="s">
        <v>306</v>
      </c>
      <c r="AR892" s="372" t="s">
        <v>0</v>
      </c>
      <c r="AS892" s="363"/>
      <c r="AT892" s="363"/>
    </row>
    <row r="893" spans="1:46" x14ac:dyDescent="0.3">
      <c r="A893" s="362" t="s">
        <v>1450</v>
      </c>
      <c r="B893" s="363" t="s">
        <v>308</v>
      </c>
      <c r="C893" s="363" t="s">
        <v>1066</v>
      </c>
      <c r="D893" s="363" t="s">
        <v>778</v>
      </c>
      <c r="E893" s="363" t="s">
        <v>297</v>
      </c>
      <c r="F893" s="363" t="s">
        <v>1044</v>
      </c>
      <c r="G893" s="363" t="s">
        <v>2667</v>
      </c>
      <c r="H893" s="363" t="s">
        <v>1243</v>
      </c>
      <c r="I893" s="363" t="s">
        <v>1401</v>
      </c>
      <c r="J893" s="363" t="s">
        <v>1411</v>
      </c>
      <c r="K893" s="363" t="s">
        <v>1418</v>
      </c>
      <c r="L893" s="364">
        <v>5830.2834993614997</v>
      </c>
      <c r="M893" s="365">
        <v>3500</v>
      </c>
      <c r="N893" s="364">
        <v>5230.3931915103685</v>
      </c>
      <c r="O893" s="363" t="s">
        <v>2675</v>
      </c>
      <c r="P893" s="363"/>
      <c r="Q893" s="363" t="s">
        <v>300</v>
      </c>
      <c r="R893" s="363" t="s">
        <v>905</v>
      </c>
      <c r="S893" s="363"/>
      <c r="T893" s="365">
        <v>15554.3</v>
      </c>
      <c r="U893" s="366">
        <v>20</v>
      </c>
      <c r="V893" s="367">
        <v>45200</v>
      </c>
      <c r="W893" s="367"/>
      <c r="X893" s="363" t="s">
        <v>306</v>
      </c>
      <c r="Y893" s="363" t="s">
        <v>1404</v>
      </c>
      <c r="Z893" s="363"/>
      <c r="AA893" s="363"/>
      <c r="AB893" s="363"/>
      <c r="AC893" s="363" t="s">
        <v>1431</v>
      </c>
      <c r="AD893" s="363" t="s">
        <v>360</v>
      </c>
      <c r="AE893" s="367"/>
      <c r="AF893" s="362"/>
      <c r="AG893" s="364">
        <v>0.80644839840491067</v>
      </c>
      <c r="AH893" s="364">
        <v>0.84128841721619341</v>
      </c>
      <c r="AI893" s="364">
        <v>0.95445436729043309</v>
      </c>
      <c r="AJ893" s="363" t="s">
        <v>0</v>
      </c>
      <c r="AK893" s="368">
        <v>199.30821646470679</v>
      </c>
      <c r="AL893" s="364">
        <v>2.7110818272030959</v>
      </c>
      <c r="AM893" s="369"/>
      <c r="AN893" s="370">
        <v>10</v>
      </c>
      <c r="AO893" s="371" t="s">
        <v>305</v>
      </c>
      <c r="AP893" s="371" t="s">
        <v>0</v>
      </c>
      <c r="AQ893" s="371" t="s">
        <v>306</v>
      </c>
      <c r="AR893" s="372" t="s">
        <v>0</v>
      </c>
      <c r="AS893" s="372"/>
      <c r="AT893" s="363"/>
    </row>
    <row r="894" spans="1:46" x14ac:dyDescent="0.3">
      <c r="A894" s="363" t="s">
        <v>1451</v>
      </c>
      <c r="B894" s="363" t="s">
        <v>308</v>
      </c>
      <c r="C894" s="363" t="s">
        <v>1062</v>
      </c>
      <c r="D894" s="363" t="s">
        <v>778</v>
      </c>
      <c r="E894" s="363" t="s">
        <v>297</v>
      </c>
      <c r="F894" s="363" t="s">
        <v>1044</v>
      </c>
      <c r="G894" s="363" t="s">
        <v>2667</v>
      </c>
      <c r="H894" s="363" t="s">
        <v>1243</v>
      </c>
      <c r="I894" s="363" t="s">
        <v>1401</v>
      </c>
      <c r="J894" s="363" t="s">
        <v>1411</v>
      </c>
      <c r="K894" s="363" t="s">
        <v>1418</v>
      </c>
      <c r="L894" s="364">
        <v>5994.0904906636179</v>
      </c>
      <c r="M894" s="365">
        <v>3500</v>
      </c>
      <c r="N894" s="364">
        <v>5377.5512465103684</v>
      </c>
      <c r="O894" s="363" t="s">
        <v>2675</v>
      </c>
      <c r="P894" s="363"/>
      <c r="Q894" s="363" t="s">
        <v>300</v>
      </c>
      <c r="R894" s="363" t="s">
        <v>905</v>
      </c>
      <c r="S894" s="363"/>
      <c r="T894" s="365">
        <v>15554.3</v>
      </c>
      <c r="U894" s="366">
        <v>20</v>
      </c>
      <c r="V894" s="367">
        <v>45200</v>
      </c>
      <c r="W894" s="367"/>
      <c r="X894" s="363" t="s">
        <v>306</v>
      </c>
      <c r="Y894" s="363" t="s">
        <v>1404</v>
      </c>
      <c r="Z894" s="363"/>
      <c r="AA894" s="363"/>
      <c r="AB894" s="363"/>
      <c r="AC894" s="363" t="s">
        <v>1431</v>
      </c>
      <c r="AD894" s="363" t="s">
        <v>360</v>
      </c>
      <c r="AE894" s="367"/>
      <c r="AF894" s="363"/>
      <c r="AG894" s="364">
        <v>0.83186248898264448</v>
      </c>
      <c r="AH894" s="364">
        <v>0.86777624394952868</v>
      </c>
      <c r="AI894" s="364">
        <v>0.9889641590571282</v>
      </c>
      <c r="AJ894" s="363" t="s">
        <v>0</v>
      </c>
      <c r="AK894" s="368">
        <v>193.10138912780715</v>
      </c>
      <c r="AL894" s="364">
        <v>2.7872520781585806</v>
      </c>
      <c r="AM894" s="369"/>
      <c r="AN894" s="363">
        <v>10</v>
      </c>
      <c r="AO894" s="371" t="s">
        <v>305</v>
      </c>
      <c r="AP894" s="371" t="s">
        <v>0</v>
      </c>
      <c r="AQ894" s="371" t="s">
        <v>306</v>
      </c>
      <c r="AR894" s="372" t="s">
        <v>0</v>
      </c>
      <c r="AS894" s="363"/>
      <c r="AT894" s="363"/>
    </row>
    <row r="895" spans="1:46" x14ac:dyDescent="0.3">
      <c r="A895" s="362" t="s">
        <v>1452</v>
      </c>
      <c r="B895" s="363" t="s">
        <v>310</v>
      </c>
      <c r="C895" s="363" t="s">
        <v>1058</v>
      </c>
      <c r="D895" s="363" t="s">
        <v>778</v>
      </c>
      <c r="E895" s="363" t="s">
        <v>297</v>
      </c>
      <c r="F895" s="363" t="s">
        <v>1044</v>
      </c>
      <c r="G895" s="363" t="s">
        <v>2667</v>
      </c>
      <c r="H895" s="363" t="s">
        <v>1243</v>
      </c>
      <c r="I895" s="363" t="s">
        <v>1401</v>
      </c>
      <c r="J895" s="363" t="s">
        <v>1411</v>
      </c>
      <c r="K895" s="363" t="s">
        <v>1418</v>
      </c>
      <c r="L895" s="364">
        <v>7627.0622611421732</v>
      </c>
      <c r="M895" s="365">
        <v>3500</v>
      </c>
      <c r="N895" s="364">
        <v>6842.0762798628821</v>
      </c>
      <c r="O895" s="363" t="s">
        <v>2675</v>
      </c>
      <c r="P895" s="363"/>
      <c r="Q895" s="363" t="s">
        <v>300</v>
      </c>
      <c r="R895" s="363" t="s">
        <v>905</v>
      </c>
      <c r="S895" s="363"/>
      <c r="T895" s="365">
        <v>23676.914833968302</v>
      </c>
      <c r="U895" s="366">
        <v>20</v>
      </c>
      <c r="V895" s="367">
        <v>45200</v>
      </c>
      <c r="W895" s="367"/>
      <c r="X895" s="363" t="s">
        <v>306</v>
      </c>
      <c r="Y895" s="363" t="s">
        <v>1404</v>
      </c>
      <c r="Z895" s="363"/>
      <c r="AA895" s="363"/>
      <c r="AB895" s="363"/>
      <c r="AC895" s="363" t="s">
        <v>1431</v>
      </c>
      <c r="AD895" s="363" t="s">
        <v>360</v>
      </c>
      <c r="AE895" s="367"/>
      <c r="AF895" s="362"/>
      <c r="AG895" s="364">
        <v>1.0771998940314447</v>
      </c>
      <c r="AH895" s="364">
        <v>1.1237246390566007</v>
      </c>
      <c r="AI895" s="364">
        <v>0.79490089490312832</v>
      </c>
      <c r="AJ895" s="363" t="s">
        <v>0</v>
      </c>
      <c r="AK895" s="368">
        <v>245.2928593672745</v>
      </c>
      <c r="AL895" s="364">
        <v>3.546583951431109</v>
      </c>
      <c r="AM895" s="369"/>
      <c r="AN895" s="370">
        <v>10</v>
      </c>
      <c r="AO895" s="371" t="s">
        <v>305</v>
      </c>
      <c r="AP895" s="371" t="s">
        <v>0</v>
      </c>
      <c r="AQ895" s="371" t="s">
        <v>306</v>
      </c>
      <c r="AR895" s="372" t="s">
        <v>0</v>
      </c>
      <c r="AS895" s="372"/>
      <c r="AT895" s="363"/>
    </row>
    <row r="896" spans="1:46" x14ac:dyDescent="0.3">
      <c r="A896" s="363" t="s">
        <v>1453</v>
      </c>
      <c r="B896" s="363" t="s">
        <v>310</v>
      </c>
      <c r="C896" s="363" t="s">
        <v>1066</v>
      </c>
      <c r="D896" s="363" t="s">
        <v>778</v>
      </c>
      <c r="E896" s="363" t="s">
        <v>297</v>
      </c>
      <c r="F896" s="363" t="s">
        <v>1044</v>
      </c>
      <c r="G896" s="363" t="s">
        <v>2667</v>
      </c>
      <c r="H896" s="363" t="s">
        <v>1243</v>
      </c>
      <c r="I896" s="363" t="s">
        <v>1401</v>
      </c>
      <c r="J896" s="363" t="s">
        <v>1411</v>
      </c>
      <c r="K896" s="363" t="s">
        <v>1418</v>
      </c>
      <c r="L896" s="364">
        <v>7710.8630516350568</v>
      </c>
      <c r="M896" s="365">
        <v>3500</v>
      </c>
      <c r="N896" s="364">
        <v>6917.3597658628823</v>
      </c>
      <c r="O896" s="363" t="s">
        <v>2675</v>
      </c>
      <c r="P896" s="363"/>
      <c r="Q896" s="363" t="s">
        <v>300</v>
      </c>
      <c r="R896" s="363" t="s">
        <v>905</v>
      </c>
      <c r="S896" s="363"/>
      <c r="T896" s="365">
        <v>23676.914833968302</v>
      </c>
      <c r="U896" s="366">
        <v>20</v>
      </c>
      <c r="V896" s="367">
        <v>45200</v>
      </c>
      <c r="W896" s="367"/>
      <c r="X896" s="363" t="s">
        <v>306</v>
      </c>
      <c r="Y896" s="363" t="s">
        <v>1404</v>
      </c>
      <c r="Z896" s="363"/>
      <c r="AA896" s="363"/>
      <c r="AB896" s="363"/>
      <c r="AC896" s="363" t="s">
        <v>1431</v>
      </c>
      <c r="AD896" s="363" t="s">
        <v>360</v>
      </c>
      <c r="AE896" s="367"/>
      <c r="AF896" s="363"/>
      <c r="AG896" s="364">
        <v>1.0902012980810671</v>
      </c>
      <c r="AH896" s="364">
        <v>1.1372753477354389</v>
      </c>
      <c r="AI896" s="364">
        <v>0.80607489283163702</v>
      </c>
      <c r="AJ896" s="363" t="s">
        <v>0</v>
      </c>
      <c r="AK896" s="368">
        <v>242.32475964331189</v>
      </c>
      <c r="AL896" s="364">
        <v>3.5855513190102997</v>
      </c>
      <c r="AM896" s="369"/>
      <c r="AN896" s="363">
        <v>10</v>
      </c>
      <c r="AO896" s="371" t="s">
        <v>305</v>
      </c>
      <c r="AP896" s="371" t="s">
        <v>0</v>
      </c>
      <c r="AQ896" s="371" t="s">
        <v>306</v>
      </c>
      <c r="AR896" s="372" t="s">
        <v>0</v>
      </c>
      <c r="AS896" s="363"/>
      <c r="AT896" s="363"/>
    </row>
    <row r="897" spans="1:46" x14ac:dyDescent="0.3">
      <c r="A897" s="362" t="s">
        <v>1454</v>
      </c>
      <c r="B897" s="363" t="s">
        <v>310</v>
      </c>
      <c r="C897" s="363" t="s">
        <v>1062</v>
      </c>
      <c r="D897" s="363" t="s">
        <v>778</v>
      </c>
      <c r="E897" s="363" t="s">
        <v>297</v>
      </c>
      <c r="F897" s="363" t="s">
        <v>1044</v>
      </c>
      <c r="G897" s="363" t="s">
        <v>2667</v>
      </c>
      <c r="H897" s="363" t="s">
        <v>1243</v>
      </c>
      <c r="I897" s="363" t="s">
        <v>1401</v>
      </c>
      <c r="J897" s="363" t="s">
        <v>1411</v>
      </c>
      <c r="K897" s="363" t="s">
        <v>1418</v>
      </c>
      <c r="L897" s="364">
        <v>7874.6700429371749</v>
      </c>
      <c r="M897" s="365">
        <v>3500</v>
      </c>
      <c r="N897" s="364">
        <v>7064.5178208628822</v>
      </c>
      <c r="O897" s="363" t="s">
        <v>2675</v>
      </c>
      <c r="P897" s="363"/>
      <c r="Q897" s="363" t="s">
        <v>300</v>
      </c>
      <c r="R897" s="363" t="s">
        <v>905</v>
      </c>
      <c r="S897" s="363"/>
      <c r="T897" s="365">
        <v>23676.914833968302</v>
      </c>
      <c r="U897" s="366">
        <v>20</v>
      </c>
      <c r="V897" s="367">
        <v>45200</v>
      </c>
      <c r="W897" s="367"/>
      <c r="X897" s="363" t="s">
        <v>306</v>
      </c>
      <c r="Y897" s="363" t="s">
        <v>1404</v>
      </c>
      <c r="Z897" s="363"/>
      <c r="AA897" s="363"/>
      <c r="AB897" s="363"/>
      <c r="AC897" s="363" t="s">
        <v>1431</v>
      </c>
      <c r="AD897" s="363" t="s">
        <v>360</v>
      </c>
      <c r="AE897" s="367"/>
      <c r="AF897" s="362"/>
      <c r="AG897" s="364">
        <v>1.1156153886588009</v>
      </c>
      <c r="AH897" s="364">
        <v>1.1637631744687744</v>
      </c>
      <c r="AI897" s="364">
        <v>0.82791691807650059</v>
      </c>
      <c r="AJ897" s="363" t="s">
        <v>0</v>
      </c>
      <c r="AK897" s="368">
        <v>236.70538829310595</v>
      </c>
      <c r="AL897" s="364">
        <v>3.6617215699657848</v>
      </c>
      <c r="AM897" s="369"/>
      <c r="AN897" s="370">
        <v>10</v>
      </c>
      <c r="AO897" s="371" t="s">
        <v>305</v>
      </c>
      <c r="AP897" s="371" t="s">
        <v>0</v>
      </c>
      <c r="AQ897" s="371" t="s">
        <v>306</v>
      </c>
      <c r="AR897" s="372" t="s">
        <v>0</v>
      </c>
      <c r="AS897" s="372"/>
      <c r="AT897" s="363"/>
    </row>
    <row r="898" spans="1:46" x14ac:dyDescent="0.3">
      <c r="A898" s="363" t="s">
        <v>1455</v>
      </c>
      <c r="B898" s="363" t="s">
        <v>308</v>
      </c>
      <c r="C898" s="363" t="s">
        <v>1058</v>
      </c>
      <c r="D898" s="363" t="s">
        <v>778</v>
      </c>
      <c r="E898" s="363" t="s">
        <v>297</v>
      </c>
      <c r="F898" s="363" t="s">
        <v>1044</v>
      </c>
      <c r="G898" s="363" t="s">
        <v>2667</v>
      </c>
      <c r="H898" s="363" t="s">
        <v>1243</v>
      </c>
      <c r="I898" s="363" t="s">
        <v>1456</v>
      </c>
      <c r="J898" s="363" t="s">
        <v>1402</v>
      </c>
      <c r="K898" s="363" t="s">
        <v>1403</v>
      </c>
      <c r="L898" s="364">
        <v>10059.310396977535</v>
      </c>
      <c r="M898" s="365">
        <v>3000</v>
      </c>
      <c r="N898" s="364">
        <v>9023.3370495422205</v>
      </c>
      <c r="O898" s="363" t="s">
        <v>2676</v>
      </c>
      <c r="P898" s="363"/>
      <c r="Q898" s="363" t="s">
        <v>300</v>
      </c>
      <c r="R898" s="363" t="s">
        <v>905</v>
      </c>
      <c r="S898" s="363"/>
      <c r="T898" s="365">
        <v>12668.3</v>
      </c>
      <c r="U898" s="366">
        <v>20</v>
      </c>
      <c r="V898" s="367">
        <v>45200</v>
      </c>
      <c r="W898" s="367"/>
      <c r="X898" s="363" t="s">
        <v>306</v>
      </c>
      <c r="Y898" s="363" t="s">
        <v>1404</v>
      </c>
      <c r="Z898" s="363"/>
      <c r="AA898" s="363"/>
      <c r="AB898" s="363"/>
      <c r="AC898" s="363" t="s">
        <v>1457</v>
      </c>
      <c r="AD898" s="363" t="s">
        <v>360</v>
      </c>
      <c r="AE898" s="367"/>
      <c r="AF898" s="363"/>
      <c r="AG898" s="364">
        <v>1.6416003213253352</v>
      </c>
      <c r="AH898" s="364">
        <v>1.7122326209266787</v>
      </c>
      <c r="AI898" s="364">
        <v>2.1972336909381833</v>
      </c>
      <c r="AJ898" s="363" t="s">
        <v>181</v>
      </c>
      <c r="AK898" s="368">
        <v>76.580902868469806</v>
      </c>
      <c r="AL898" s="364">
        <v>4.6775793345945544</v>
      </c>
      <c r="AM898" s="369"/>
      <c r="AN898" s="363">
        <v>10</v>
      </c>
      <c r="AO898" s="371" t="s">
        <v>305</v>
      </c>
      <c r="AP898" s="371" t="s">
        <v>0</v>
      </c>
      <c r="AQ898" s="371" t="s">
        <v>306</v>
      </c>
      <c r="AR898" s="372" t="s">
        <v>0</v>
      </c>
      <c r="AS898" s="363"/>
      <c r="AT898" s="363"/>
    </row>
    <row r="899" spans="1:46" x14ac:dyDescent="0.3">
      <c r="A899" s="362" t="s">
        <v>1458</v>
      </c>
      <c r="B899" s="363" t="s">
        <v>308</v>
      </c>
      <c r="C899" s="363" t="s">
        <v>1066</v>
      </c>
      <c r="D899" s="363" t="s">
        <v>778</v>
      </c>
      <c r="E899" s="363" t="s">
        <v>297</v>
      </c>
      <c r="F899" s="363" t="s">
        <v>1044</v>
      </c>
      <c r="G899" s="363" t="s">
        <v>2667</v>
      </c>
      <c r="H899" s="363" t="s">
        <v>1243</v>
      </c>
      <c r="I899" s="363" t="s">
        <v>1456</v>
      </c>
      <c r="J899" s="363" t="s">
        <v>1402</v>
      </c>
      <c r="K899" s="363" t="s">
        <v>1403</v>
      </c>
      <c r="L899" s="364">
        <v>10138.746858036284</v>
      </c>
      <c r="M899" s="365">
        <v>3000</v>
      </c>
      <c r="N899" s="364">
        <v>9094.6997857268361</v>
      </c>
      <c r="O899" s="363" t="s">
        <v>2676</v>
      </c>
      <c r="P899" s="363"/>
      <c r="Q899" s="363" t="s">
        <v>300</v>
      </c>
      <c r="R899" s="363" t="s">
        <v>905</v>
      </c>
      <c r="S899" s="363"/>
      <c r="T899" s="365">
        <v>12668.3</v>
      </c>
      <c r="U899" s="366">
        <v>20</v>
      </c>
      <c r="V899" s="367">
        <v>45200</v>
      </c>
      <c r="W899" s="367"/>
      <c r="X899" s="363" t="s">
        <v>306</v>
      </c>
      <c r="Y899" s="363" t="s">
        <v>1404</v>
      </c>
      <c r="Z899" s="363"/>
      <c r="AA899" s="363"/>
      <c r="AB899" s="363"/>
      <c r="AC899" s="363" t="s">
        <v>1457</v>
      </c>
      <c r="AD899" s="363" t="s">
        <v>360</v>
      </c>
      <c r="AE899" s="367"/>
      <c r="AF899" s="362"/>
      <c r="AG899" s="364">
        <v>1.6539246146932431</v>
      </c>
      <c r="AH899" s="364">
        <v>1.7250776112418524</v>
      </c>
      <c r="AI899" s="364">
        <v>2.2179598288310327</v>
      </c>
      <c r="AJ899" s="363" t="s">
        <v>181</v>
      </c>
      <c r="AK899" s="368">
        <v>75.762971474056471</v>
      </c>
      <c r="AL899" s="364">
        <v>4.7145172889868725</v>
      </c>
      <c r="AM899" s="369"/>
      <c r="AN899" s="370">
        <v>10</v>
      </c>
      <c r="AO899" s="371" t="s">
        <v>305</v>
      </c>
      <c r="AP899" s="371" t="s">
        <v>0</v>
      </c>
      <c r="AQ899" s="371" t="s">
        <v>306</v>
      </c>
      <c r="AR899" s="372" t="s">
        <v>0</v>
      </c>
      <c r="AS899" s="372"/>
      <c r="AT899" s="363"/>
    </row>
    <row r="900" spans="1:46" x14ac:dyDescent="0.3">
      <c r="A900" s="363" t="s">
        <v>1459</v>
      </c>
      <c r="B900" s="363" t="s">
        <v>308</v>
      </c>
      <c r="C900" s="363" t="s">
        <v>1062</v>
      </c>
      <c r="D900" s="363" t="s">
        <v>778</v>
      </c>
      <c r="E900" s="363" t="s">
        <v>297</v>
      </c>
      <c r="F900" s="363" t="s">
        <v>1044</v>
      </c>
      <c r="G900" s="363" t="s">
        <v>2667</v>
      </c>
      <c r="H900" s="363" t="s">
        <v>1243</v>
      </c>
      <c r="I900" s="363" t="s">
        <v>1456</v>
      </c>
      <c r="J900" s="363" t="s">
        <v>1402</v>
      </c>
      <c r="K900" s="363" t="s">
        <v>1403</v>
      </c>
      <c r="L900" s="364">
        <v>10282.771353604301</v>
      </c>
      <c r="M900" s="365">
        <v>3000</v>
      </c>
      <c r="N900" s="364">
        <v>9224.0859887922197</v>
      </c>
      <c r="O900" s="363" t="s">
        <v>2676</v>
      </c>
      <c r="P900" s="363"/>
      <c r="Q900" s="363" t="s">
        <v>300</v>
      </c>
      <c r="R900" s="363" t="s">
        <v>905</v>
      </c>
      <c r="S900" s="363"/>
      <c r="T900" s="365">
        <v>12668.3</v>
      </c>
      <c r="U900" s="366">
        <v>20</v>
      </c>
      <c r="V900" s="367">
        <v>45200</v>
      </c>
      <c r="W900" s="367"/>
      <c r="X900" s="363" t="s">
        <v>306</v>
      </c>
      <c r="Y900" s="363" t="s">
        <v>1404</v>
      </c>
      <c r="Z900" s="363"/>
      <c r="AA900" s="363"/>
      <c r="AB900" s="363"/>
      <c r="AC900" s="363" t="s">
        <v>1457</v>
      </c>
      <c r="AD900" s="363" t="s">
        <v>360</v>
      </c>
      <c r="AE900" s="367"/>
      <c r="AF900" s="363"/>
      <c r="AG900" s="364">
        <v>1.6762695191853061</v>
      </c>
      <c r="AH900" s="364">
        <v>1.7483665798849894</v>
      </c>
      <c r="AI900" s="364">
        <v>2.2555379323279023</v>
      </c>
      <c r="AJ900" s="363" t="s">
        <v>181</v>
      </c>
      <c r="AK900" s="368">
        <v>74.312225469592747</v>
      </c>
      <c r="AL900" s="364">
        <v>4.7814886794260003</v>
      </c>
      <c r="AM900" s="369"/>
      <c r="AN900" s="363">
        <v>10</v>
      </c>
      <c r="AO900" s="371" t="s">
        <v>305</v>
      </c>
      <c r="AP900" s="371" t="s">
        <v>0</v>
      </c>
      <c r="AQ900" s="371" t="s">
        <v>306</v>
      </c>
      <c r="AR900" s="372" t="s">
        <v>0</v>
      </c>
      <c r="AS900" s="363"/>
      <c r="AT900" s="363"/>
    </row>
    <row r="901" spans="1:46" x14ac:dyDescent="0.3">
      <c r="A901" s="362" t="s">
        <v>1460</v>
      </c>
      <c r="B901" s="363" t="s">
        <v>310</v>
      </c>
      <c r="C901" s="363" t="s">
        <v>1058</v>
      </c>
      <c r="D901" s="363" t="s">
        <v>778</v>
      </c>
      <c r="E901" s="363" t="s">
        <v>297</v>
      </c>
      <c r="F901" s="363" t="s">
        <v>1044</v>
      </c>
      <c r="G901" s="363" t="s">
        <v>2667</v>
      </c>
      <c r="H901" s="363" t="s">
        <v>1243</v>
      </c>
      <c r="I901" s="363" t="s">
        <v>1456</v>
      </c>
      <c r="J901" s="363" t="s">
        <v>1402</v>
      </c>
      <c r="K901" s="363" t="s">
        <v>1403</v>
      </c>
      <c r="L901" s="364">
        <v>10548.756918462888</v>
      </c>
      <c r="M901" s="365">
        <v>3000</v>
      </c>
      <c r="N901" s="364">
        <v>9462.3753305167884</v>
      </c>
      <c r="O901" s="363" t="s">
        <v>2676</v>
      </c>
      <c r="P901" s="363"/>
      <c r="Q901" s="363" t="s">
        <v>300</v>
      </c>
      <c r="R901" s="363" t="s">
        <v>905</v>
      </c>
      <c r="S901" s="363"/>
      <c r="T901" s="365">
        <v>17707.814716277899</v>
      </c>
      <c r="U901" s="366">
        <v>20</v>
      </c>
      <c r="V901" s="367">
        <v>45200</v>
      </c>
      <c r="W901" s="367"/>
      <c r="X901" s="363" t="s">
        <v>306</v>
      </c>
      <c r="Y901" s="363" t="s">
        <v>1404</v>
      </c>
      <c r="Z901" s="363"/>
      <c r="AA901" s="363"/>
      <c r="AB901" s="363"/>
      <c r="AC901" s="363" t="s">
        <v>1457</v>
      </c>
      <c r="AD901" s="363" t="s">
        <v>360</v>
      </c>
      <c r="AE901" s="367"/>
      <c r="AF901" s="362"/>
      <c r="AG901" s="364">
        <v>1.7214851631167782</v>
      </c>
      <c r="AH901" s="364">
        <v>1.7955547921367463</v>
      </c>
      <c r="AI901" s="364">
        <v>1.5744195540782346</v>
      </c>
      <c r="AJ901" s="363" t="s">
        <v>181</v>
      </c>
      <c r="AK901" s="368">
        <v>117.94124251785549</v>
      </c>
      <c r="AL901" s="364">
        <v>4.9051719670852432</v>
      </c>
      <c r="AM901" s="369"/>
      <c r="AN901" s="370">
        <v>10</v>
      </c>
      <c r="AO901" s="371" t="s">
        <v>305</v>
      </c>
      <c r="AP901" s="371" t="s">
        <v>0</v>
      </c>
      <c r="AQ901" s="371" t="s">
        <v>306</v>
      </c>
      <c r="AR901" s="372" t="s">
        <v>0</v>
      </c>
      <c r="AS901" s="372"/>
      <c r="AT901" s="363"/>
    </row>
    <row r="902" spans="1:46" x14ac:dyDescent="0.3">
      <c r="A902" s="363" t="s">
        <v>1461</v>
      </c>
      <c r="B902" s="363" t="s">
        <v>310</v>
      </c>
      <c r="C902" s="363" t="s">
        <v>1066</v>
      </c>
      <c r="D902" s="363" t="s">
        <v>778</v>
      </c>
      <c r="E902" s="363" t="s">
        <v>297</v>
      </c>
      <c r="F902" s="363" t="s">
        <v>1044</v>
      </c>
      <c r="G902" s="363" t="s">
        <v>2667</v>
      </c>
      <c r="H902" s="363" t="s">
        <v>1243</v>
      </c>
      <c r="I902" s="363" t="s">
        <v>1456</v>
      </c>
      <c r="J902" s="363" t="s">
        <v>1402</v>
      </c>
      <c r="K902" s="363" t="s">
        <v>1403</v>
      </c>
      <c r="L902" s="364">
        <v>10628.193379521637</v>
      </c>
      <c r="M902" s="365">
        <v>3000</v>
      </c>
      <c r="N902" s="364">
        <v>9533.738066701404</v>
      </c>
      <c r="O902" s="363" t="s">
        <v>2676</v>
      </c>
      <c r="P902" s="363"/>
      <c r="Q902" s="363" t="s">
        <v>300</v>
      </c>
      <c r="R902" s="363" t="s">
        <v>905</v>
      </c>
      <c r="S902" s="363"/>
      <c r="T902" s="365">
        <v>17707.814716277899</v>
      </c>
      <c r="U902" s="366">
        <v>20</v>
      </c>
      <c r="V902" s="367">
        <v>45200</v>
      </c>
      <c r="W902" s="367"/>
      <c r="X902" s="363" t="s">
        <v>306</v>
      </c>
      <c r="Y902" s="363" t="s">
        <v>1404</v>
      </c>
      <c r="Z902" s="363"/>
      <c r="AA902" s="363"/>
      <c r="AB902" s="363"/>
      <c r="AC902" s="363" t="s">
        <v>1457</v>
      </c>
      <c r="AD902" s="363" t="s">
        <v>360</v>
      </c>
      <c r="AE902" s="367"/>
      <c r="AF902" s="363"/>
      <c r="AG902" s="364">
        <v>1.7338094564846862</v>
      </c>
      <c r="AH902" s="364">
        <v>1.80839978245192</v>
      </c>
      <c r="AI902" s="364">
        <v>1.5885820729592179</v>
      </c>
      <c r="AJ902" s="363" t="s">
        <v>181</v>
      </c>
      <c r="AK902" s="368">
        <v>116.85184585826501</v>
      </c>
      <c r="AL902" s="364">
        <v>4.9421099214775612</v>
      </c>
      <c r="AM902" s="369"/>
      <c r="AN902" s="363">
        <v>10</v>
      </c>
      <c r="AO902" s="371" t="s">
        <v>305</v>
      </c>
      <c r="AP902" s="371" t="s">
        <v>0</v>
      </c>
      <c r="AQ902" s="371" t="s">
        <v>306</v>
      </c>
      <c r="AR902" s="372" t="s">
        <v>0</v>
      </c>
      <c r="AS902" s="363"/>
      <c r="AT902" s="363"/>
    </row>
    <row r="903" spans="1:46" x14ac:dyDescent="0.3">
      <c r="A903" s="362" t="s">
        <v>1462</v>
      </c>
      <c r="B903" s="363" t="s">
        <v>310</v>
      </c>
      <c r="C903" s="363" t="s">
        <v>1062</v>
      </c>
      <c r="D903" s="363" t="s">
        <v>778</v>
      </c>
      <c r="E903" s="363" t="s">
        <v>297</v>
      </c>
      <c r="F903" s="363" t="s">
        <v>1044</v>
      </c>
      <c r="G903" s="363" t="s">
        <v>2667</v>
      </c>
      <c r="H903" s="363" t="s">
        <v>1243</v>
      </c>
      <c r="I903" s="363" t="s">
        <v>1456</v>
      </c>
      <c r="J903" s="363" t="s">
        <v>1402</v>
      </c>
      <c r="K903" s="363" t="s">
        <v>1403</v>
      </c>
      <c r="L903" s="364">
        <v>10772.217875089655</v>
      </c>
      <c r="M903" s="365">
        <v>3000</v>
      </c>
      <c r="N903" s="364">
        <v>9663.1242697667876</v>
      </c>
      <c r="O903" s="363" t="s">
        <v>2676</v>
      </c>
      <c r="P903" s="363"/>
      <c r="Q903" s="363" t="s">
        <v>300</v>
      </c>
      <c r="R903" s="363" t="s">
        <v>905</v>
      </c>
      <c r="S903" s="363"/>
      <c r="T903" s="365">
        <v>17707.814716277899</v>
      </c>
      <c r="U903" s="366">
        <v>20</v>
      </c>
      <c r="V903" s="367">
        <v>45200</v>
      </c>
      <c r="W903" s="367"/>
      <c r="X903" s="363" t="s">
        <v>306</v>
      </c>
      <c r="Y903" s="363" t="s">
        <v>1404</v>
      </c>
      <c r="Z903" s="363"/>
      <c r="AA903" s="363"/>
      <c r="AB903" s="363"/>
      <c r="AC903" s="363" t="s">
        <v>1457</v>
      </c>
      <c r="AD903" s="363" t="s">
        <v>360</v>
      </c>
      <c r="AE903" s="367"/>
      <c r="AF903" s="362"/>
      <c r="AG903" s="364">
        <v>1.7561543609767492</v>
      </c>
      <c r="AH903" s="364">
        <v>1.831688751095057</v>
      </c>
      <c r="AI903" s="364">
        <v>1.6142598235868244</v>
      </c>
      <c r="AJ903" s="363" t="s">
        <v>181</v>
      </c>
      <c r="AK903" s="368">
        <v>114.9176579218253</v>
      </c>
      <c r="AL903" s="364">
        <v>5.009081311916689</v>
      </c>
      <c r="AM903" s="369"/>
      <c r="AN903" s="370">
        <v>10</v>
      </c>
      <c r="AO903" s="371" t="s">
        <v>305</v>
      </c>
      <c r="AP903" s="371" t="s">
        <v>0</v>
      </c>
      <c r="AQ903" s="371" t="s">
        <v>306</v>
      </c>
      <c r="AR903" s="372" t="s">
        <v>0</v>
      </c>
      <c r="AS903" s="372"/>
      <c r="AT903" s="363"/>
    </row>
    <row r="904" spans="1:46" x14ac:dyDescent="0.3">
      <c r="A904" s="362" t="s">
        <v>1463</v>
      </c>
      <c r="B904" s="363" t="s">
        <v>308</v>
      </c>
      <c r="C904" s="363" t="s">
        <v>1058</v>
      </c>
      <c r="D904" s="363" t="s">
        <v>778</v>
      </c>
      <c r="E904" s="363" t="s">
        <v>297</v>
      </c>
      <c r="F904" s="363" t="s">
        <v>1044</v>
      </c>
      <c r="G904" s="363" t="s">
        <v>2667</v>
      </c>
      <c r="H904" s="363" t="s">
        <v>1243</v>
      </c>
      <c r="I904" s="363" t="s">
        <v>1456</v>
      </c>
      <c r="J904" s="363" t="s">
        <v>1411</v>
      </c>
      <c r="K904" s="363" t="s">
        <v>1403</v>
      </c>
      <c r="L904" s="364">
        <v>15535.476169845002</v>
      </c>
      <c r="M904" s="365">
        <v>3000</v>
      </c>
      <c r="N904" s="364">
        <v>13935.523579009678</v>
      </c>
      <c r="O904" s="363" t="s">
        <v>2677</v>
      </c>
      <c r="P904" s="363"/>
      <c r="Q904" s="363" t="s">
        <v>300</v>
      </c>
      <c r="R904" s="363" t="s">
        <v>905</v>
      </c>
      <c r="S904" s="363"/>
      <c r="T904" s="365">
        <v>17768.3</v>
      </c>
      <c r="U904" s="366">
        <v>20</v>
      </c>
      <c r="V904" s="367">
        <v>45200</v>
      </c>
      <c r="W904" s="367"/>
      <c r="X904" s="363" t="s">
        <v>306</v>
      </c>
      <c r="Y904" s="363" t="s">
        <v>1404</v>
      </c>
      <c r="Z904" s="363"/>
      <c r="AA904" s="363"/>
      <c r="AB904" s="363"/>
      <c r="AC904" s="363" t="s">
        <v>1457</v>
      </c>
      <c r="AD904" s="363" t="s">
        <v>360</v>
      </c>
      <c r="AE904" s="367"/>
      <c r="AF904" s="362"/>
      <c r="AG904" s="364">
        <v>2.5353152112489319</v>
      </c>
      <c r="AH904" s="364">
        <v>2.644401640316985</v>
      </c>
      <c r="AI904" s="364">
        <v>2.387070605002136</v>
      </c>
      <c r="AJ904" s="363" t="s">
        <v>181</v>
      </c>
      <c r="AK904" s="368">
        <v>68.257960067412242</v>
      </c>
      <c r="AL904" s="364">
        <v>7.2239964189779231</v>
      </c>
      <c r="AM904" s="369"/>
      <c r="AN904" s="370">
        <v>10</v>
      </c>
      <c r="AO904" s="371" t="s">
        <v>305</v>
      </c>
      <c r="AP904" s="371" t="s">
        <v>0</v>
      </c>
      <c r="AQ904" s="371" t="s">
        <v>306</v>
      </c>
      <c r="AR904" s="372" t="s">
        <v>0</v>
      </c>
      <c r="AS904" s="372"/>
      <c r="AT904" s="363"/>
    </row>
    <row r="905" spans="1:46" x14ac:dyDescent="0.3">
      <c r="A905" s="362" t="s">
        <v>1464</v>
      </c>
      <c r="B905" s="363" t="s">
        <v>308</v>
      </c>
      <c r="C905" s="363" t="s">
        <v>1066</v>
      </c>
      <c r="D905" s="363" t="s">
        <v>778</v>
      </c>
      <c r="E905" s="363" t="s">
        <v>297</v>
      </c>
      <c r="F905" s="363" t="s">
        <v>1044</v>
      </c>
      <c r="G905" s="363" t="s">
        <v>2667</v>
      </c>
      <c r="H905" s="363" t="s">
        <v>1243</v>
      </c>
      <c r="I905" s="363" t="s">
        <v>1456</v>
      </c>
      <c r="J905" s="363" t="s">
        <v>1411</v>
      </c>
      <c r="K905" s="363" t="s">
        <v>1403</v>
      </c>
      <c r="L905" s="364">
        <v>15648.627670102245</v>
      </c>
      <c r="M905" s="365">
        <v>3000</v>
      </c>
      <c r="N905" s="364">
        <v>14037.174641432755</v>
      </c>
      <c r="O905" s="363" t="s">
        <v>2677</v>
      </c>
      <c r="P905" s="363"/>
      <c r="Q905" s="363" t="s">
        <v>300</v>
      </c>
      <c r="R905" s="363" t="s">
        <v>905</v>
      </c>
      <c r="S905" s="363"/>
      <c r="T905" s="365">
        <v>17768.3</v>
      </c>
      <c r="U905" s="366">
        <v>20</v>
      </c>
      <c r="V905" s="367">
        <v>45200</v>
      </c>
      <c r="W905" s="367"/>
      <c r="X905" s="363" t="s">
        <v>306</v>
      </c>
      <c r="Y905" s="363" t="s">
        <v>1404</v>
      </c>
      <c r="Z905" s="363"/>
      <c r="AA905" s="363"/>
      <c r="AB905" s="363"/>
      <c r="AC905" s="363" t="s">
        <v>1457</v>
      </c>
      <c r="AD905" s="363" t="s">
        <v>360</v>
      </c>
      <c r="AE905" s="367"/>
      <c r="AF905" s="362"/>
      <c r="AG905" s="364">
        <v>2.5528702768397551</v>
      </c>
      <c r="AH905" s="364">
        <v>2.6626984010938375</v>
      </c>
      <c r="AI905" s="364">
        <v>2.4078399938491901</v>
      </c>
      <c r="AJ905" s="363" t="s">
        <v>181</v>
      </c>
      <c r="AK905" s="368">
        <v>67.563283168511262</v>
      </c>
      <c r="AL905" s="364">
        <v>7.2766118665975412</v>
      </c>
      <c r="AM905" s="369"/>
      <c r="AN905" s="370">
        <v>10</v>
      </c>
      <c r="AO905" s="371" t="s">
        <v>305</v>
      </c>
      <c r="AP905" s="371" t="s">
        <v>0</v>
      </c>
      <c r="AQ905" s="371" t="s">
        <v>306</v>
      </c>
      <c r="AR905" s="372" t="s">
        <v>0</v>
      </c>
      <c r="AS905" s="372"/>
      <c r="AT905" s="363"/>
    </row>
    <row r="906" spans="1:46" x14ac:dyDescent="0.3">
      <c r="A906" s="362" t="s">
        <v>1465</v>
      </c>
      <c r="B906" s="363" t="s">
        <v>308</v>
      </c>
      <c r="C906" s="363" t="s">
        <v>1062</v>
      </c>
      <c r="D906" s="363" t="s">
        <v>778</v>
      </c>
      <c r="E906" s="363" t="s">
        <v>297</v>
      </c>
      <c r="F906" s="363" t="s">
        <v>1044</v>
      </c>
      <c r="G906" s="363" t="s">
        <v>2667</v>
      </c>
      <c r="H906" s="363" t="s">
        <v>1243</v>
      </c>
      <c r="I906" s="363" t="s">
        <v>1456</v>
      </c>
      <c r="J906" s="363" t="s">
        <v>1411</v>
      </c>
      <c r="K906" s="363" t="s">
        <v>1403</v>
      </c>
      <c r="L906" s="364">
        <v>15860.767786598197</v>
      </c>
      <c r="M906" s="365">
        <v>3000</v>
      </c>
      <c r="N906" s="364">
        <v>14227.753362663523</v>
      </c>
      <c r="O906" s="363" t="s">
        <v>2677</v>
      </c>
      <c r="P906" s="363"/>
      <c r="Q906" s="363" t="s">
        <v>300</v>
      </c>
      <c r="R906" s="363" t="s">
        <v>905</v>
      </c>
      <c r="S906" s="363"/>
      <c r="T906" s="365">
        <v>17768.3</v>
      </c>
      <c r="U906" s="366">
        <v>20</v>
      </c>
      <c r="V906" s="367">
        <v>45200</v>
      </c>
      <c r="W906" s="367"/>
      <c r="X906" s="363" t="s">
        <v>306</v>
      </c>
      <c r="Y906" s="363" t="s">
        <v>1404</v>
      </c>
      <c r="Z906" s="363"/>
      <c r="AA906" s="363"/>
      <c r="AB906" s="363"/>
      <c r="AC906" s="363" t="s">
        <v>1457</v>
      </c>
      <c r="AD906" s="363" t="s">
        <v>360</v>
      </c>
      <c r="AE906" s="367"/>
      <c r="AF906" s="362"/>
      <c r="AG906" s="364">
        <v>2.5857830853404344</v>
      </c>
      <c r="AH906" s="364">
        <v>2.6970017638762638</v>
      </c>
      <c r="AI906" s="364">
        <v>2.446779120237677</v>
      </c>
      <c r="AJ906" s="363" t="s">
        <v>181</v>
      </c>
      <c r="AK906" s="368">
        <v>66.287591539644367</v>
      </c>
      <c r="AL906" s="364">
        <v>7.3752570207681583</v>
      </c>
      <c r="AM906" s="369"/>
      <c r="AN906" s="370">
        <v>10</v>
      </c>
      <c r="AO906" s="371" t="s">
        <v>305</v>
      </c>
      <c r="AP906" s="371" t="s">
        <v>0</v>
      </c>
      <c r="AQ906" s="371" t="s">
        <v>306</v>
      </c>
      <c r="AR906" s="372" t="s">
        <v>0</v>
      </c>
      <c r="AS906" s="372"/>
      <c r="AT906" s="363"/>
    </row>
    <row r="907" spans="1:46" x14ac:dyDescent="0.3">
      <c r="A907" s="362" t="s">
        <v>1466</v>
      </c>
      <c r="B907" s="363" t="s">
        <v>310</v>
      </c>
      <c r="C907" s="363" t="s">
        <v>1058</v>
      </c>
      <c r="D907" s="363" t="s">
        <v>778</v>
      </c>
      <c r="E907" s="363" t="s">
        <v>297</v>
      </c>
      <c r="F907" s="363" t="s">
        <v>1044</v>
      </c>
      <c r="G907" s="363" t="s">
        <v>2667</v>
      </c>
      <c r="H907" s="363" t="s">
        <v>1243</v>
      </c>
      <c r="I907" s="363" t="s">
        <v>1456</v>
      </c>
      <c r="J907" s="363" t="s">
        <v>1411</v>
      </c>
      <c r="K907" s="363" t="s">
        <v>1403</v>
      </c>
      <c r="L907" s="364">
        <v>16158.643630084669</v>
      </c>
      <c r="M907" s="365">
        <v>3000</v>
      </c>
      <c r="N907" s="364">
        <v>14494.510840115585</v>
      </c>
      <c r="O907" s="363" t="s">
        <v>2677</v>
      </c>
      <c r="P907" s="363"/>
      <c r="Q907" s="363" t="s">
        <v>300</v>
      </c>
      <c r="R907" s="363" t="s">
        <v>905</v>
      </c>
      <c r="S907" s="363"/>
      <c r="T907" s="365">
        <v>25891.0135303358</v>
      </c>
      <c r="U907" s="366">
        <v>20</v>
      </c>
      <c r="V907" s="367">
        <v>45200</v>
      </c>
      <c r="W907" s="367"/>
      <c r="X907" s="363" t="s">
        <v>306</v>
      </c>
      <c r="Y907" s="363" t="s">
        <v>1404</v>
      </c>
      <c r="Z907" s="363"/>
      <c r="AA907" s="363"/>
      <c r="AB907" s="363"/>
      <c r="AC907" s="363" t="s">
        <v>1457</v>
      </c>
      <c r="AD907" s="363" t="s">
        <v>360</v>
      </c>
      <c r="AE907" s="367"/>
      <c r="AF907" s="362"/>
      <c r="AG907" s="364">
        <v>2.6370252690091669</v>
      </c>
      <c r="AH907" s="364">
        <v>2.7504881350315795</v>
      </c>
      <c r="AI907" s="364">
        <v>1.6493425210739812</v>
      </c>
      <c r="AJ907" s="363" t="s">
        <v>181</v>
      </c>
      <c r="AK907" s="368">
        <v>111.3030477786745</v>
      </c>
      <c r="AL907" s="364">
        <v>7.5137692879893665</v>
      </c>
      <c r="AM907" s="369"/>
      <c r="AN907" s="370">
        <v>10</v>
      </c>
      <c r="AO907" s="371" t="s">
        <v>305</v>
      </c>
      <c r="AP907" s="371" t="s">
        <v>0</v>
      </c>
      <c r="AQ907" s="371" t="s">
        <v>306</v>
      </c>
      <c r="AR907" s="372" t="s">
        <v>0</v>
      </c>
      <c r="AS907" s="372"/>
      <c r="AT907" s="363"/>
    </row>
    <row r="908" spans="1:46" x14ac:dyDescent="0.3">
      <c r="A908" s="362" t="s">
        <v>1467</v>
      </c>
      <c r="B908" s="363" t="s">
        <v>310</v>
      </c>
      <c r="C908" s="363" t="s">
        <v>1066</v>
      </c>
      <c r="D908" s="363" t="s">
        <v>778</v>
      </c>
      <c r="E908" s="363" t="s">
        <v>297</v>
      </c>
      <c r="F908" s="363" t="s">
        <v>1044</v>
      </c>
      <c r="G908" s="363" t="s">
        <v>2667</v>
      </c>
      <c r="H908" s="363" t="s">
        <v>1243</v>
      </c>
      <c r="I908" s="363" t="s">
        <v>1456</v>
      </c>
      <c r="J908" s="363" t="s">
        <v>1411</v>
      </c>
      <c r="K908" s="363" t="s">
        <v>1403</v>
      </c>
      <c r="L908" s="364">
        <v>16271.795130341912</v>
      </c>
      <c r="M908" s="365">
        <v>3000</v>
      </c>
      <c r="N908" s="364">
        <v>14596.161902538663</v>
      </c>
      <c r="O908" s="363" t="s">
        <v>2677</v>
      </c>
      <c r="P908" s="363"/>
      <c r="Q908" s="363" t="s">
        <v>300</v>
      </c>
      <c r="R908" s="363" t="s">
        <v>905</v>
      </c>
      <c r="S908" s="363"/>
      <c r="T908" s="365">
        <v>25891.0135303358</v>
      </c>
      <c r="U908" s="366">
        <v>20</v>
      </c>
      <c r="V908" s="367">
        <v>45200</v>
      </c>
      <c r="W908" s="367"/>
      <c r="X908" s="363" t="s">
        <v>306</v>
      </c>
      <c r="Y908" s="363" t="s">
        <v>1404</v>
      </c>
      <c r="Z908" s="363"/>
      <c r="AA908" s="363"/>
      <c r="AB908" s="363"/>
      <c r="AC908" s="363" t="s">
        <v>1457</v>
      </c>
      <c r="AD908" s="363" t="s">
        <v>360</v>
      </c>
      <c r="AE908" s="367"/>
      <c r="AF908" s="362"/>
      <c r="AG908" s="364">
        <v>2.6545803345999901</v>
      </c>
      <c r="AH908" s="364">
        <v>2.768784895808432</v>
      </c>
      <c r="AI908" s="364">
        <v>1.6631399081423792</v>
      </c>
      <c r="AJ908" s="363" t="s">
        <v>181</v>
      </c>
      <c r="AK908" s="368">
        <v>110.3356464397894</v>
      </c>
      <c r="AL908" s="364">
        <v>7.5663847356089846</v>
      </c>
      <c r="AM908" s="369"/>
      <c r="AN908" s="370">
        <v>10</v>
      </c>
      <c r="AO908" s="371" t="s">
        <v>305</v>
      </c>
      <c r="AP908" s="371" t="s">
        <v>0</v>
      </c>
      <c r="AQ908" s="371" t="s">
        <v>306</v>
      </c>
      <c r="AR908" s="372" t="s">
        <v>0</v>
      </c>
      <c r="AS908" s="372"/>
      <c r="AT908" s="363"/>
    </row>
    <row r="909" spans="1:46" x14ac:dyDescent="0.3">
      <c r="A909" s="362" t="s">
        <v>1468</v>
      </c>
      <c r="B909" s="363" t="s">
        <v>310</v>
      </c>
      <c r="C909" s="363" t="s">
        <v>1062</v>
      </c>
      <c r="D909" s="363" t="s">
        <v>778</v>
      </c>
      <c r="E909" s="363" t="s">
        <v>297</v>
      </c>
      <c r="F909" s="363" t="s">
        <v>1044</v>
      </c>
      <c r="G909" s="363" t="s">
        <v>2667</v>
      </c>
      <c r="H909" s="363" t="s">
        <v>1243</v>
      </c>
      <c r="I909" s="363" t="s">
        <v>1456</v>
      </c>
      <c r="J909" s="363" t="s">
        <v>1411</v>
      </c>
      <c r="K909" s="363" t="s">
        <v>1403</v>
      </c>
      <c r="L909" s="364">
        <v>16483.935246837864</v>
      </c>
      <c r="M909" s="365">
        <v>3000</v>
      </c>
      <c r="N909" s="364">
        <v>14786.74062376943</v>
      </c>
      <c r="O909" s="363" t="s">
        <v>2677</v>
      </c>
      <c r="P909" s="363"/>
      <c r="Q909" s="363" t="s">
        <v>300</v>
      </c>
      <c r="R909" s="363" t="s">
        <v>905</v>
      </c>
      <c r="S909" s="363"/>
      <c r="T909" s="365">
        <v>25891.0135303358</v>
      </c>
      <c r="U909" s="366">
        <v>20</v>
      </c>
      <c r="V909" s="367">
        <v>45200</v>
      </c>
      <c r="W909" s="367"/>
      <c r="X909" s="363" t="s">
        <v>306</v>
      </c>
      <c r="Y909" s="363" t="s">
        <v>1404</v>
      </c>
      <c r="Z909" s="363"/>
      <c r="AA909" s="363"/>
      <c r="AB909" s="363"/>
      <c r="AC909" s="363" t="s">
        <v>1457</v>
      </c>
      <c r="AD909" s="363" t="s">
        <v>360</v>
      </c>
      <c r="AE909" s="367"/>
      <c r="AF909" s="362"/>
      <c r="AG909" s="364">
        <v>2.6874931431006694</v>
      </c>
      <c r="AH909" s="364">
        <v>2.8030882585908583</v>
      </c>
      <c r="AI909" s="364">
        <v>1.6890076986124596</v>
      </c>
      <c r="AJ909" s="363" t="s">
        <v>181</v>
      </c>
      <c r="AK909" s="368">
        <v>108.55772251682548</v>
      </c>
      <c r="AL909" s="364">
        <v>7.6650298897796016</v>
      </c>
      <c r="AM909" s="369"/>
      <c r="AN909" s="370">
        <v>10</v>
      </c>
      <c r="AO909" s="371" t="s">
        <v>305</v>
      </c>
      <c r="AP909" s="371" t="s">
        <v>0</v>
      </c>
      <c r="AQ909" s="371" t="s">
        <v>306</v>
      </c>
      <c r="AR909" s="372" t="s">
        <v>0</v>
      </c>
      <c r="AS909" s="372"/>
      <c r="AT909" s="363"/>
    </row>
    <row r="910" spans="1:46" x14ac:dyDescent="0.3">
      <c r="A910" s="362" t="s">
        <v>1469</v>
      </c>
      <c r="B910" s="363" t="s">
        <v>308</v>
      </c>
      <c r="C910" s="363" t="s">
        <v>1058</v>
      </c>
      <c r="D910" s="363" t="s">
        <v>778</v>
      </c>
      <c r="E910" s="363" t="s">
        <v>297</v>
      </c>
      <c r="F910" s="363" t="s">
        <v>1044</v>
      </c>
      <c r="G910" s="363" t="s">
        <v>2667</v>
      </c>
      <c r="H910" s="363" t="s">
        <v>1243</v>
      </c>
      <c r="I910" s="363" t="s">
        <v>1456</v>
      </c>
      <c r="J910" s="363" t="s">
        <v>1402</v>
      </c>
      <c r="K910" s="363" t="s">
        <v>1418</v>
      </c>
      <c r="L910" s="364">
        <v>11417.929346945517</v>
      </c>
      <c r="M910" s="365">
        <v>3500</v>
      </c>
      <c r="N910" s="364">
        <v>10242.469214421035</v>
      </c>
      <c r="O910" s="363" t="s">
        <v>2678</v>
      </c>
      <c r="P910" s="363"/>
      <c r="Q910" s="363" t="s">
        <v>300</v>
      </c>
      <c r="R910" s="363" t="s">
        <v>905</v>
      </c>
      <c r="S910" s="363"/>
      <c r="T910" s="365">
        <v>13778.3</v>
      </c>
      <c r="U910" s="366">
        <v>20</v>
      </c>
      <c r="V910" s="367">
        <v>45200</v>
      </c>
      <c r="W910" s="367"/>
      <c r="X910" s="363" t="s">
        <v>306</v>
      </c>
      <c r="Y910" s="363" t="s">
        <v>1404</v>
      </c>
      <c r="Z910" s="363"/>
      <c r="AA910" s="363"/>
      <c r="AB910" s="363"/>
      <c r="AC910" s="363" t="s">
        <v>1457</v>
      </c>
      <c r="AD910" s="363" t="s">
        <v>360</v>
      </c>
      <c r="AE910" s="367"/>
      <c r="AF910" s="362"/>
      <c r="AG910" s="364">
        <v>1.7150812523113514</v>
      </c>
      <c r="AH910" s="364">
        <v>1.7890323453563177</v>
      </c>
      <c r="AI910" s="364">
        <v>2.1945831246271132</v>
      </c>
      <c r="AJ910" s="363" t="s">
        <v>181</v>
      </c>
      <c r="AK910" s="368">
        <v>74.609712947021606</v>
      </c>
      <c r="AL910" s="364">
        <v>5.3093371463296632</v>
      </c>
      <c r="AM910" s="369"/>
      <c r="AN910" s="370">
        <v>10</v>
      </c>
      <c r="AO910" s="371" t="s">
        <v>305</v>
      </c>
      <c r="AP910" s="371" t="s">
        <v>0</v>
      </c>
      <c r="AQ910" s="371" t="s">
        <v>306</v>
      </c>
      <c r="AR910" s="372" t="s">
        <v>0</v>
      </c>
      <c r="AS910" s="372"/>
      <c r="AT910" s="363"/>
    </row>
    <row r="911" spans="1:46" x14ac:dyDescent="0.3">
      <c r="A911" s="362" t="s">
        <v>1470</v>
      </c>
      <c r="B911" s="363" t="s">
        <v>308</v>
      </c>
      <c r="C911" s="363" t="s">
        <v>1066</v>
      </c>
      <c r="D911" s="363" t="s">
        <v>778</v>
      </c>
      <c r="E911" s="363" t="s">
        <v>297</v>
      </c>
      <c r="F911" s="363" t="s">
        <v>1044</v>
      </c>
      <c r="G911" s="363" t="s">
        <v>2667</v>
      </c>
      <c r="H911" s="363" t="s">
        <v>1243</v>
      </c>
      <c r="I911" s="363" t="s">
        <v>1456</v>
      </c>
      <c r="J911" s="363" t="s">
        <v>1402</v>
      </c>
      <c r="K911" s="363" t="s">
        <v>1418</v>
      </c>
      <c r="L911" s="364">
        <v>11497.353602073763</v>
      </c>
      <c r="M911" s="365">
        <v>3500</v>
      </c>
      <c r="N911" s="364">
        <v>10313.82098525565</v>
      </c>
      <c r="O911" s="363" t="s">
        <v>2678</v>
      </c>
      <c r="P911" s="363"/>
      <c r="Q911" s="363" t="s">
        <v>300</v>
      </c>
      <c r="R911" s="363" t="s">
        <v>905</v>
      </c>
      <c r="S911" s="363"/>
      <c r="T911" s="365">
        <v>13778.3</v>
      </c>
      <c r="U911" s="366">
        <v>20</v>
      </c>
      <c r="V911" s="367">
        <v>45200</v>
      </c>
      <c r="W911" s="367"/>
      <c r="X911" s="363" t="s">
        <v>306</v>
      </c>
      <c r="Y911" s="363" t="s">
        <v>1404</v>
      </c>
      <c r="Z911" s="363"/>
      <c r="AA911" s="363"/>
      <c r="AB911" s="363"/>
      <c r="AC911" s="363" t="s">
        <v>1457</v>
      </c>
      <c r="AD911" s="363" t="s">
        <v>360</v>
      </c>
      <c r="AE911" s="367"/>
      <c r="AF911" s="362"/>
      <c r="AG911" s="364">
        <v>1.7274036519711771</v>
      </c>
      <c r="AH911" s="364">
        <v>1.8018753619549264</v>
      </c>
      <c r="AI911" s="364">
        <v>2.2135652205197078</v>
      </c>
      <c r="AJ911" s="363" t="s">
        <v>181</v>
      </c>
      <c r="AK911" s="368">
        <v>73.902161878941214</v>
      </c>
      <c r="AL911" s="364">
        <v>5.3462694249642997</v>
      </c>
      <c r="AM911" s="369"/>
      <c r="AN911" s="370">
        <v>10</v>
      </c>
      <c r="AO911" s="371" t="s">
        <v>305</v>
      </c>
      <c r="AP911" s="371" t="s">
        <v>0</v>
      </c>
      <c r="AQ911" s="371" t="s">
        <v>306</v>
      </c>
      <c r="AR911" s="372" t="s">
        <v>0</v>
      </c>
      <c r="AS911" s="372"/>
      <c r="AT911" s="363"/>
    </row>
    <row r="912" spans="1:46" x14ac:dyDescent="0.3">
      <c r="A912" s="363" t="s">
        <v>1471</v>
      </c>
      <c r="B912" s="363" t="s">
        <v>308</v>
      </c>
      <c r="C912" s="363" t="s">
        <v>1062</v>
      </c>
      <c r="D912" s="363" t="s">
        <v>778</v>
      </c>
      <c r="E912" s="363" t="s">
        <v>297</v>
      </c>
      <c r="F912" s="363" t="s">
        <v>1044</v>
      </c>
      <c r="G912" s="363" t="s">
        <v>2667</v>
      </c>
      <c r="H912" s="363" t="s">
        <v>1243</v>
      </c>
      <c r="I912" s="363" t="s">
        <v>1456</v>
      </c>
      <c r="J912" s="363" t="s">
        <v>1402</v>
      </c>
      <c r="K912" s="363" t="s">
        <v>1418</v>
      </c>
      <c r="L912" s="364">
        <v>11641.369848521674</v>
      </c>
      <c r="M912" s="365">
        <v>3500</v>
      </c>
      <c r="N912" s="364">
        <v>10443.199777621034</v>
      </c>
      <c r="O912" s="363" t="s">
        <v>2678</v>
      </c>
      <c r="P912" s="363"/>
      <c r="Q912" s="363" t="s">
        <v>300</v>
      </c>
      <c r="R912" s="363" t="s">
        <v>905</v>
      </c>
      <c r="S912" s="363"/>
      <c r="T912" s="365">
        <v>13778.3</v>
      </c>
      <c r="U912" s="366">
        <v>20</v>
      </c>
      <c r="V912" s="367">
        <v>45200</v>
      </c>
      <c r="W912" s="367"/>
      <c r="X912" s="363" t="s">
        <v>306</v>
      </c>
      <c r="Y912" s="363" t="s">
        <v>1404</v>
      </c>
      <c r="Z912" s="363"/>
      <c r="AA912" s="363"/>
      <c r="AB912" s="363"/>
      <c r="AC912" s="363" t="s">
        <v>1457</v>
      </c>
      <c r="AD912" s="363" t="s">
        <v>360</v>
      </c>
      <c r="AE912" s="367"/>
      <c r="AF912" s="363"/>
      <c r="AG912" s="364">
        <v>1.7497472766406639</v>
      </c>
      <c r="AH912" s="364">
        <v>1.8251629967034453</v>
      </c>
      <c r="AI912" s="364">
        <v>2.2479845574810886</v>
      </c>
      <c r="AJ912" s="363" t="s">
        <v>181</v>
      </c>
      <c r="AK912" s="368">
        <v>72.643817851508928</v>
      </c>
      <c r="AL912" s="364">
        <v>5.4132369795625763</v>
      </c>
      <c r="AM912" s="369"/>
      <c r="AN912" s="363">
        <v>10</v>
      </c>
      <c r="AO912" s="371" t="s">
        <v>305</v>
      </c>
      <c r="AP912" s="371" t="s">
        <v>0</v>
      </c>
      <c r="AQ912" s="371" t="s">
        <v>306</v>
      </c>
      <c r="AR912" s="372" t="s">
        <v>0</v>
      </c>
      <c r="AS912" s="363"/>
      <c r="AT912" s="363"/>
    </row>
    <row r="913" spans="1:46" x14ac:dyDescent="0.3">
      <c r="A913" s="362" t="s">
        <v>1472</v>
      </c>
      <c r="B913" s="363" t="s">
        <v>310</v>
      </c>
      <c r="C913" s="363" t="s">
        <v>1058</v>
      </c>
      <c r="D913" s="363" t="s">
        <v>778</v>
      </c>
      <c r="E913" s="363" t="s">
        <v>297</v>
      </c>
      <c r="F913" s="363" t="s">
        <v>1044</v>
      </c>
      <c r="G913" s="363" t="s">
        <v>2667</v>
      </c>
      <c r="H913" s="363" t="s">
        <v>1243</v>
      </c>
      <c r="I913" s="363" t="s">
        <v>1456</v>
      </c>
      <c r="J913" s="363" t="s">
        <v>1402</v>
      </c>
      <c r="K913" s="363" t="s">
        <v>1418</v>
      </c>
      <c r="L913" s="364">
        <v>12142.631122560186</v>
      </c>
      <c r="M913" s="365">
        <v>3500</v>
      </c>
      <c r="N913" s="364">
        <v>10892.606270813187</v>
      </c>
      <c r="O913" s="363" t="s">
        <v>2678</v>
      </c>
      <c r="P913" s="363"/>
      <c r="Q913" s="363" t="s">
        <v>300</v>
      </c>
      <c r="R913" s="363" t="s">
        <v>905</v>
      </c>
      <c r="S913" s="363"/>
      <c r="T913" s="365">
        <v>18817.516019910301</v>
      </c>
      <c r="U913" s="366">
        <v>20</v>
      </c>
      <c r="V913" s="367">
        <v>45200</v>
      </c>
      <c r="W913" s="367"/>
      <c r="X913" s="363" t="s">
        <v>306</v>
      </c>
      <c r="Y913" s="363" t="s">
        <v>1404</v>
      </c>
      <c r="Z913" s="363"/>
      <c r="AA913" s="363"/>
      <c r="AB913" s="363"/>
      <c r="AC913" s="363" t="s">
        <v>1457</v>
      </c>
      <c r="AD913" s="363" t="s">
        <v>360</v>
      </c>
      <c r="AE913" s="367"/>
      <c r="AF913" s="362"/>
      <c r="AG913" s="364">
        <v>1.808800226428243</v>
      </c>
      <c r="AH913" s="364">
        <v>1.8868099238672349</v>
      </c>
      <c r="AI913" s="364">
        <v>1.6318738491805058</v>
      </c>
      <c r="AJ913" s="363" t="s">
        <v>181</v>
      </c>
      <c r="AK913" s="368">
        <v>108.94780366869536</v>
      </c>
      <c r="AL913" s="364">
        <v>5.6463234719904838</v>
      </c>
      <c r="AM913" s="369"/>
      <c r="AN913" s="370">
        <v>10</v>
      </c>
      <c r="AO913" s="371" t="s">
        <v>305</v>
      </c>
      <c r="AP913" s="371" t="s">
        <v>0</v>
      </c>
      <c r="AQ913" s="371" t="s">
        <v>306</v>
      </c>
      <c r="AR913" s="372" t="s">
        <v>0</v>
      </c>
      <c r="AS913" s="372"/>
      <c r="AT913" s="363"/>
    </row>
    <row r="914" spans="1:46" x14ac:dyDescent="0.3">
      <c r="A914" s="362" t="s">
        <v>1473</v>
      </c>
      <c r="B914" s="363" t="s">
        <v>310</v>
      </c>
      <c r="C914" s="363" t="s">
        <v>1066</v>
      </c>
      <c r="D914" s="363" t="s">
        <v>778</v>
      </c>
      <c r="E914" s="363" t="s">
        <v>297</v>
      </c>
      <c r="F914" s="363" t="s">
        <v>1044</v>
      </c>
      <c r="G914" s="363" t="s">
        <v>2667</v>
      </c>
      <c r="H914" s="363" t="s">
        <v>1243</v>
      </c>
      <c r="I914" s="363" t="s">
        <v>1456</v>
      </c>
      <c r="J914" s="363" t="s">
        <v>1402</v>
      </c>
      <c r="K914" s="363" t="s">
        <v>1418</v>
      </c>
      <c r="L914" s="364">
        <v>12222.055377688432</v>
      </c>
      <c r="M914" s="365">
        <v>3500</v>
      </c>
      <c r="N914" s="364">
        <v>10963.958041647802</v>
      </c>
      <c r="O914" s="363" t="s">
        <v>2678</v>
      </c>
      <c r="P914" s="363"/>
      <c r="Q914" s="363" t="s">
        <v>300</v>
      </c>
      <c r="R914" s="363" t="s">
        <v>905</v>
      </c>
      <c r="S914" s="363"/>
      <c r="T914" s="365">
        <v>18817.516019910301</v>
      </c>
      <c r="U914" s="366">
        <v>20</v>
      </c>
      <c r="V914" s="367">
        <v>45200</v>
      </c>
      <c r="W914" s="367"/>
      <c r="X914" s="363" t="s">
        <v>306</v>
      </c>
      <c r="Y914" s="363" t="s">
        <v>1404</v>
      </c>
      <c r="Z914" s="363"/>
      <c r="AA914" s="363"/>
      <c r="AB914" s="363"/>
      <c r="AC914" s="363" t="s">
        <v>1457</v>
      </c>
      <c r="AD914" s="363" t="s">
        <v>360</v>
      </c>
      <c r="AE914" s="367"/>
      <c r="AF914" s="362"/>
      <c r="AG914" s="364">
        <v>1.8211226260880684</v>
      </c>
      <c r="AH914" s="364">
        <v>1.8996529404658435</v>
      </c>
      <c r="AI914" s="364">
        <v>1.6451991321188166</v>
      </c>
      <c r="AJ914" s="363" t="s">
        <v>181</v>
      </c>
      <c r="AK914" s="368">
        <v>108.05906263752891</v>
      </c>
      <c r="AL914" s="364">
        <v>5.6832557506251193</v>
      </c>
      <c r="AM914" s="369"/>
      <c r="AN914" s="370">
        <v>10</v>
      </c>
      <c r="AO914" s="371" t="s">
        <v>305</v>
      </c>
      <c r="AP914" s="371" t="s">
        <v>0</v>
      </c>
      <c r="AQ914" s="371" t="s">
        <v>306</v>
      </c>
      <c r="AR914" s="372" t="s">
        <v>0</v>
      </c>
      <c r="AS914" s="372"/>
      <c r="AT914" s="363"/>
    </row>
    <row r="915" spans="1:46" x14ac:dyDescent="0.3">
      <c r="A915" s="362" t="s">
        <v>1474</v>
      </c>
      <c r="B915" s="363" t="s">
        <v>310</v>
      </c>
      <c r="C915" s="363" t="s">
        <v>1062</v>
      </c>
      <c r="D915" s="363" t="s">
        <v>778</v>
      </c>
      <c r="E915" s="363" t="s">
        <v>297</v>
      </c>
      <c r="F915" s="363" t="s">
        <v>1044</v>
      </c>
      <c r="G915" s="363" t="s">
        <v>2667</v>
      </c>
      <c r="H915" s="363" t="s">
        <v>1243</v>
      </c>
      <c r="I915" s="363" t="s">
        <v>1456</v>
      </c>
      <c r="J915" s="363" t="s">
        <v>1402</v>
      </c>
      <c r="K915" s="363" t="s">
        <v>1418</v>
      </c>
      <c r="L915" s="364">
        <v>12366.071624136343</v>
      </c>
      <c r="M915" s="365">
        <v>3500</v>
      </c>
      <c r="N915" s="364">
        <v>11093.336834013187</v>
      </c>
      <c r="O915" s="363" t="s">
        <v>2678</v>
      </c>
      <c r="P915" s="363"/>
      <c r="Q915" s="363" t="s">
        <v>300</v>
      </c>
      <c r="R915" s="363" t="s">
        <v>905</v>
      </c>
      <c r="S915" s="363"/>
      <c r="T915" s="365">
        <v>18817.516019910301</v>
      </c>
      <c r="U915" s="366">
        <v>20</v>
      </c>
      <c r="V915" s="367">
        <v>45200</v>
      </c>
      <c r="W915" s="367"/>
      <c r="X915" s="363" t="s">
        <v>306</v>
      </c>
      <c r="Y915" s="363" t="s">
        <v>1404</v>
      </c>
      <c r="Z915" s="363"/>
      <c r="AA915" s="363"/>
      <c r="AB915" s="363"/>
      <c r="AC915" s="363" t="s">
        <v>1457</v>
      </c>
      <c r="AD915" s="363" t="s">
        <v>360</v>
      </c>
      <c r="AE915" s="367"/>
      <c r="AF915" s="362"/>
      <c r="AG915" s="364">
        <v>1.8434662507575554</v>
      </c>
      <c r="AH915" s="364">
        <v>1.9229405752143625</v>
      </c>
      <c r="AI915" s="364">
        <v>1.6693612376183682</v>
      </c>
      <c r="AJ915" s="363" t="s">
        <v>181</v>
      </c>
      <c r="AK915" s="368">
        <v>106.47666869284478</v>
      </c>
      <c r="AL915" s="364">
        <v>5.7502233052233969</v>
      </c>
      <c r="AM915" s="369"/>
      <c r="AN915" s="370">
        <v>10</v>
      </c>
      <c r="AO915" s="371" t="s">
        <v>305</v>
      </c>
      <c r="AP915" s="371" t="s">
        <v>0</v>
      </c>
      <c r="AQ915" s="371" t="s">
        <v>306</v>
      </c>
      <c r="AR915" s="372" t="s">
        <v>0</v>
      </c>
      <c r="AS915" s="372"/>
      <c r="AT915" s="363"/>
    </row>
    <row r="916" spans="1:46" x14ac:dyDescent="0.3">
      <c r="A916" s="362" t="s">
        <v>1475</v>
      </c>
      <c r="B916" s="363" t="s">
        <v>308</v>
      </c>
      <c r="C916" s="363" t="s">
        <v>1058</v>
      </c>
      <c r="D916" s="363" t="s">
        <v>778</v>
      </c>
      <c r="E916" s="363" t="s">
        <v>297</v>
      </c>
      <c r="F916" s="363" t="s">
        <v>1044</v>
      </c>
      <c r="G916" s="363" t="s">
        <v>2667</v>
      </c>
      <c r="H916" s="363" t="s">
        <v>1243</v>
      </c>
      <c r="I916" s="363" t="s">
        <v>1456</v>
      </c>
      <c r="J916" s="363" t="s">
        <v>1411</v>
      </c>
      <c r="K916" s="363" t="s">
        <v>1418</v>
      </c>
      <c r="L916" s="364">
        <v>14273.837815812896</v>
      </c>
      <c r="M916" s="365">
        <v>3500</v>
      </c>
      <c r="N916" s="364">
        <v>12804.131348321718</v>
      </c>
      <c r="O916" s="363" t="s">
        <v>2679</v>
      </c>
      <c r="P916" s="363"/>
      <c r="Q916" s="363" t="s">
        <v>300</v>
      </c>
      <c r="R916" s="363" t="s">
        <v>905</v>
      </c>
      <c r="S916" s="363"/>
      <c r="T916" s="365">
        <v>18878.3</v>
      </c>
      <c r="U916" s="366">
        <v>20</v>
      </c>
      <c r="V916" s="367">
        <v>45200</v>
      </c>
      <c r="W916" s="367"/>
      <c r="X916" s="363" t="s">
        <v>306</v>
      </c>
      <c r="Y916" s="363" t="s">
        <v>1404</v>
      </c>
      <c r="Z916" s="363"/>
      <c r="AA916" s="363"/>
      <c r="AB916" s="363"/>
      <c r="AC916" s="363" t="s">
        <v>1457</v>
      </c>
      <c r="AD916" s="363" t="s">
        <v>360</v>
      </c>
      <c r="AE916" s="367"/>
      <c r="AF916" s="362"/>
      <c r="AG916" s="364">
        <v>2.2245451239971086</v>
      </c>
      <c r="AH916" s="364">
        <v>2.3203706020322157</v>
      </c>
      <c r="AI916" s="364">
        <v>3.1977883499207476</v>
      </c>
      <c r="AJ916" s="363" t="s">
        <v>181</v>
      </c>
      <c r="AK916" s="368">
        <v>43.408615598569341</v>
      </c>
      <c r="AL916" s="364">
        <v>6.6373345843529963</v>
      </c>
      <c r="AM916" s="369"/>
      <c r="AN916" s="370">
        <v>10</v>
      </c>
      <c r="AO916" s="371" t="s">
        <v>305</v>
      </c>
      <c r="AP916" s="371" t="s">
        <v>0</v>
      </c>
      <c r="AQ916" s="371" t="s">
        <v>306</v>
      </c>
      <c r="AR916" s="372" t="s">
        <v>0</v>
      </c>
      <c r="AS916" s="372"/>
      <c r="AT916" s="363"/>
    </row>
    <row r="917" spans="1:46" x14ac:dyDescent="0.3">
      <c r="A917" s="362" t="s">
        <v>1476</v>
      </c>
      <c r="B917" s="363" t="s">
        <v>308</v>
      </c>
      <c r="C917" s="363" t="s">
        <v>1066</v>
      </c>
      <c r="D917" s="363" t="s">
        <v>778</v>
      </c>
      <c r="E917" s="363" t="s">
        <v>297</v>
      </c>
      <c r="F917" s="363" t="s">
        <v>1044</v>
      </c>
      <c r="G917" s="363" t="s">
        <v>2667</v>
      </c>
      <c r="H917" s="363" t="s">
        <v>1243</v>
      </c>
      <c r="I917" s="363" t="s">
        <v>1456</v>
      </c>
      <c r="J917" s="363" t="s">
        <v>1411</v>
      </c>
      <c r="K917" s="363" t="s">
        <v>1418</v>
      </c>
      <c r="L917" s="364">
        <v>14387.008458677248</v>
      </c>
      <c r="M917" s="365">
        <v>3500</v>
      </c>
      <c r="N917" s="364">
        <v>12905.799607744795</v>
      </c>
      <c r="O917" s="363" t="s">
        <v>2679</v>
      </c>
      <c r="P917" s="363"/>
      <c r="Q917" s="363" t="s">
        <v>300</v>
      </c>
      <c r="R917" s="363" t="s">
        <v>905</v>
      </c>
      <c r="S917" s="363"/>
      <c r="T917" s="365">
        <v>18878.3</v>
      </c>
      <c r="U917" s="366">
        <v>20</v>
      </c>
      <c r="V917" s="367">
        <v>45200</v>
      </c>
      <c r="W917" s="367"/>
      <c r="X917" s="363" t="s">
        <v>306</v>
      </c>
      <c r="Y917" s="363" t="s">
        <v>1404</v>
      </c>
      <c r="Z917" s="363"/>
      <c r="AA917" s="363"/>
      <c r="AB917" s="363"/>
      <c r="AC917" s="363" t="s">
        <v>1457</v>
      </c>
      <c r="AD917" s="363" t="s">
        <v>360</v>
      </c>
      <c r="AE917" s="367"/>
      <c r="AF917" s="362"/>
      <c r="AG917" s="364">
        <v>2.2421031594975003</v>
      </c>
      <c r="AH917" s="364">
        <v>2.3386704581962445</v>
      </c>
      <c r="AI917" s="364">
        <v>3.2287631560990571</v>
      </c>
      <c r="AJ917" s="363" t="s">
        <v>181</v>
      </c>
      <c r="AK917" s="368">
        <v>42.848362718086797</v>
      </c>
      <c r="AL917" s="364">
        <v>6.6899589332849185</v>
      </c>
      <c r="AM917" s="369"/>
      <c r="AN917" s="370">
        <v>10</v>
      </c>
      <c r="AO917" s="371" t="s">
        <v>305</v>
      </c>
      <c r="AP917" s="371" t="s">
        <v>0</v>
      </c>
      <c r="AQ917" s="371" t="s">
        <v>306</v>
      </c>
      <c r="AR917" s="372" t="s">
        <v>0</v>
      </c>
      <c r="AS917" s="372"/>
      <c r="AT917" s="363"/>
    </row>
    <row r="918" spans="1:46" x14ac:dyDescent="0.3">
      <c r="A918" s="363" t="s">
        <v>1477</v>
      </c>
      <c r="B918" s="363" t="s">
        <v>308</v>
      </c>
      <c r="C918" s="363" t="s">
        <v>1062</v>
      </c>
      <c r="D918" s="363" t="s">
        <v>778</v>
      </c>
      <c r="E918" s="363" t="s">
        <v>297</v>
      </c>
      <c r="F918" s="363" t="s">
        <v>1044</v>
      </c>
      <c r="G918" s="363" t="s">
        <v>2667</v>
      </c>
      <c r="H918" s="363" t="s">
        <v>1243</v>
      </c>
      <c r="I918" s="363" t="s">
        <v>1456</v>
      </c>
      <c r="J918" s="363" t="s">
        <v>1411</v>
      </c>
      <c r="K918" s="363" t="s">
        <v>1418</v>
      </c>
      <c r="L918" s="364">
        <v>14599.160638232639</v>
      </c>
      <c r="M918" s="365">
        <v>3500</v>
      </c>
      <c r="N918" s="364">
        <v>13096.389165975565</v>
      </c>
      <c r="O918" s="363" t="s">
        <v>2679</v>
      </c>
      <c r="P918" s="363"/>
      <c r="Q918" s="363" t="s">
        <v>300</v>
      </c>
      <c r="R918" s="363" t="s">
        <v>905</v>
      </c>
      <c r="S918" s="363"/>
      <c r="T918" s="365">
        <v>18878.3</v>
      </c>
      <c r="U918" s="366">
        <v>20</v>
      </c>
      <c r="V918" s="367">
        <v>45200</v>
      </c>
      <c r="W918" s="367"/>
      <c r="X918" s="363" t="s">
        <v>306</v>
      </c>
      <c r="Y918" s="363" t="s">
        <v>1404</v>
      </c>
      <c r="Z918" s="363"/>
      <c r="AA918" s="363"/>
      <c r="AB918" s="363"/>
      <c r="AC918" s="363" t="s">
        <v>1457</v>
      </c>
      <c r="AD918" s="363" t="s">
        <v>360</v>
      </c>
      <c r="AE918" s="367"/>
      <c r="AF918" s="363"/>
      <c r="AG918" s="364">
        <v>2.2750178395403093</v>
      </c>
      <c r="AH918" s="364">
        <v>2.3729757715927797</v>
      </c>
      <c r="AI918" s="364">
        <v>3.2868292099422862</v>
      </c>
      <c r="AJ918" s="363" t="s">
        <v>181</v>
      </c>
      <c r="AK918" s="368">
        <v>41.821504025952514</v>
      </c>
      <c r="AL918" s="364">
        <v>6.7886096967781757</v>
      </c>
      <c r="AM918" s="369"/>
      <c r="AN918" s="363">
        <v>10</v>
      </c>
      <c r="AO918" s="371" t="s">
        <v>305</v>
      </c>
      <c r="AP918" s="371" t="s">
        <v>0</v>
      </c>
      <c r="AQ918" s="371" t="s">
        <v>306</v>
      </c>
      <c r="AR918" s="372" t="s">
        <v>0</v>
      </c>
      <c r="AS918" s="363"/>
      <c r="AT918" s="363"/>
    </row>
    <row r="919" spans="1:46" x14ac:dyDescent="0.3">
      <c r="A919" s="362" t="s">
        <v>1478</v>
      </c>
      <c r="B919" s="363" t="s">
        <v>310</v>
      </c>
      <c r="C919" s="363" t="s">
        <v>1058</v>
      </c>
      <c r="D919" s="363" t="s">
        <v>778</v>
      </c>
      <c r="E919" s="363" t="s">
        <v>297</v>
      </c>
      <c r="F919" s="363" t="s">
        <v>1044</v>
      </c>
      <c r="G919" s="363" t="s">
        <v>2667</v>
      </c>
      <c r="H919" s="363" t="s">
        <v>1243</v>
      </c>
      <c r="I919" s="363" t="s">
        <v>1456</v>
      </c>
      <c r="J919" s="363" t="s">
        <v>1411</v>
      </c>
      <c r="K919" s="363" t="s">
        <v>1418</v>
      </c>
      <c r="L919" s="364">
        <v>16891.021360283143</v>
      </c>
      <c r="M919" s="365">
        <v>3500</v>
      </c>
      <c r="N919" s="364">
        <v>15151.886775469949</v>
      </c>
      <c r="O919" s="363" t="s">
        <v>2679</v>
      </c>
      <c r="P919" s="363"/>
      <c r="Q919" s="363" t="s">
        <v>300</v>
      </c>
      <c r="R919" s="363" t="s">
        <v>905</v>
      </c>
      <c r="S919" s="363"/>
      <c r="T919" s="365">
        <v>18309.453203016899</v>
      </c>
      <c r="U919" s="366">
        <v>20</v>
      </c>
      <c r="V919" s="367">
        <v>45200</v>
      </c>
      <c r="W919" s="367"/>
      <c r="X919" s="363" t="s">
        <v>306</v>
      </c>
      <c r="Y919" s="363" t="s">
        <v>1404</v>
      </c>
      <c r="Z919" s="363"/>
      <c r="AA919" s="363"/>
      <c r="AB919" s="363"/>
      <c r="AC919" s="363" t="s">
        <v>1457</v>
      </c>
      <c r="AD919" s="363" t="s">
        <v>360</v>
      </c>
      <c r="AE919" s="367"/>
      <c r="AF919" s="362"/>
      <c r="AG919" s="364">
        <v>2.6122932870521498</v>
      </c>
      <c r="AH919" s="364">
        <v>2.7248447488406509</v>
      </c>
      <c r="AI919" s="364">
        <v>2.3749563628163459</v>
      </c>
      <c r="AJ919" s="363" t="s">
        <v>181</v>
      </c>
      <c r="AK919" s="368">
        <v>67.575573858746182</v>
      </c>
      <c r="AL919" s="364">
        <v>7.8543249325316626</v>
      </c>
      <c r="AM919" s="369"/>
      <c r="AN919" s="370">
        <v>10</v>
      </c>
      <c r="AO919" s="371" t="s">
        <v>305</v>
      </c>
      <c r="AP919" s="371" t="s">
        <v>0</v>
      </c>
      <c r="AQ919" s="371" t="s">
        <v>306</v>
      </c>
      <c r="AR919" s="372" t="s">
        <v>0</v>
      </c>
      <c r="AS919" s="372"/>
      <c r="AT919" s="363"/>
    </row>
    <row r="920" spans="1:46" x14ac:dyDescent="0.3">
      <c r="A920" s="362" t="s">
        <v>1479</v>
      </c>
      <c r="B920" s="363" t="s">
        <v>310</v>
      </c>
      <c r="C920" s="363" t="s">
        <v>1066</v>
      </c>
      <c r="D920" s="363" t="s">
        <v>778</v>
      </c>
      <c r="E920" s="363" t="s">
        <v>297</v>
      </c>
      <c r="F920" s="363" t="s">
        <v>1044</v>
      </c>
      <c r="G920" s="363" t="s">
        <v>2667</v>
      </c>
      <c r="H920" s="363" t="s">
        <v>1243</v>
      </c>
      <c r="I920" s="363" t="s">
        <v>1456</v>
      </c>
      <c r="J920" s="363" t="s">
        <v>1411</v>
      </c>
      <c r="K920" s="363" t="s">
        <v>1418</v>
      </c>
      <c r="L920" s="364">
        <v>17004.192003147495</v>
      </c>
      <c r="M920" s="365">
        <v>3500</v>
      </c>
      <c r="N920" s="364">
        <v>15253.555034893026</v>
      </c>
      <c r="O920" s="363" t="s">
        <v>2679</v>
      </c>
      <c r="P920" s="363"/>
      <c r="Q920" s="363" t="s">
        <v>300</v>
      </c>
      <c r="R920" s="363" t="s">
        <v>905</v>
      </c>
      <c r="S920" s="363"/>
      <c r="T920" s="365">
        <v>18309.453203016899</v>
      </c>
      <c r="U920" s="366">
        <v>20</v>
      </c>
      <c r="V920" s="367">
        <v>45200</v>
      </c>
      <c r="W920" s="367"/>
      <c r="X920" s="363" t="s">
        <v>306</v>
      </c>
      <c r="Y920" s="363" t="s">
        <v>1404</v>
      </c>
      <c r="Z920" s="363"/>
      <c r="AA920" s="363"/>
      <c r="AB920" s="363"/>
      <c r="AC920" s="363" t="s">
        <v>1457</v>
      </c>
      <c r="AD920" s="363" t="s">
        <v>360</v>
      </c>
      <c r="AE920" s="367"/>
      <c r="AF920" s="362"/>
      <c r="AG920" s="364">
        <v>2.6298513225525415</v>
      </c>
      <c r="AH920" s="364">
        <v>2.7431446050046797</v>
      </c>
      <c r="AI920" s="364">
        <v>2.3944702590562295</v>
      </c>
      <c r="AJ920" s="363" t="s">
        <v>181</v>
      </c>
      <c r="AK920" s="368">
        <v>66.94070963638957</v>
      </c>
      <c r="AL920" s="364">
        <v>7.9069492814635849</v>
      </c>
      <c r="AM920" s="369"/>
      <c r="AN920" s="370">
        <v>10</v>
      </c>
      <c r="AO920" s="371" t="s">
        <v>305</v>
      </c>
      <c r="AP920" s="371" t="s">
        <v>0</v>
      </c>
      <c r="AQ920" s="371" t="s">
        <v>306</v>
      </c>
      <c r="AR920" s="372" t="s">
        <v>0</v>
      </c>
      <c r="AS920" s="372"/>
      <c r="AT920" s="363"/>
    </row>
    <row r="921" spans="1:46" x14ac:dyDescent="0.3">
      <c r="A921" s="362" t="s">
        <v>1480</v>
      </c>
      <c r="B921" s="363" t="s">
        <v>310</v>
      </c>
      <c r="C921" s="363" t="s">
        <v>1062</v>
      </c>
      <c r="D921" s="363" t="s">
        <v>778</v>
      </c>
      <c r="E921" s="363" t="s">
        <v>297</v>
      </c>
      <c r="F921" s="363" t="s">
        <v>1044</v>
      </c>
      <c r="G921" s="363" t="s">
        <v>2667</v>
      </c>
      <c r="H921" s="363" t="s">
        <v>1243</v>
      </c>
      <c r="I921" s="363" t="s">
        <v>1456</v>
      </c>
      <c r="J921" s="363" t="s">
        <v>1411</v>
      </c>
      <c r="K921" s="363" t="s">
        <v>1418</v>
      </c>
      <c r="L921" s="364">
        <v>17216.344182702887</v>
      </c>
      <c r="M921" s="365">
        <v>3500</v>
      </c>
      <c r="N921" s="364">
        <v>15444.144593123798</v>
      </c>
      <c r="O921" s="363" t="s">
        <v>2679</v>
      </c>
      <c r="P921" s="363"/>
      <c r="Q921" s="363" t="s">
        <v>300</v>
      </c>
      <c r="R921" s="363" t="s">
        <v>905</v>
      </c>
      <c r="S921" s="363"/>
      <c r="T921" s="365">
        <v>18309.453203016899</v>
      </c>
      <c r="U921" s="366">
        <v>20</v>
      </c>
      <c r="V921" s="367">
        <v>45200</v>
      </c>
      <c r="W921" s="367"/>
      <c r="X921" s="363" t="s">
        <v>306</v>
      </c>
      <c r="Y921" s="363" t="s">
        <v>1404</v>
      </c>
      <c r="Z921" s="363"/>
      <c r="AA921" s="363"/>
      <c r="AB921" s="363"/>
      <c r="AC921" s="363" t="s">
        <v>1457</v>
      </c>
      <c r="AD921" s="363" t="s">
        <v>360</v>
      </c>
      <c r="AE921" s="367"/>
      <c r="AF921" s="362"/>
      <c r="AG921" s="364">
        <v>2.6627660025953506</v>
      </c>
      <c r="AH921" s="364">
        <v>2.7774499184012149</v>
      </c>
      <c r="AI921" s="364">
        <v>2.4310514387166768</v>
      </c>
      <c r="AJ921" s="363" t="s">
        <v>181</v>
      </c>
      <c r="AK921" s="368">
        <v>65.773068080480542</v>
      </c>
      <c r="AL921" s="364">
        <v>8.0056000449568412</v>
      </c>
      <c r="AM921" s="369"/>
      <c r="AN921" s="370">
        <v>10</v>
      </c>
      <c r="AO921" s="371" t="s">
        <v>305</v>
      </c>
      <c r="AP921" s="371" t="s">
        <v>0</v>
      </c>
      <c r="AQ921" s="371" t="s">
        <v>306</v>
      </c>
      <c r="AR921" s="372" t="s">
        <v>0</v>
      </c>
      <c r="AS921" s="372"/>
      <c r="AT921" s="363"/>
    </row>
    <row r="922" spans="1:46" x14ac:dyDescent="0.3">
      <c r="A922" s="362" t="s">
        <v>1481</v>
      </c>
      <c r="B922" s="363" t="s">
        <v>308</v>
      </c>
      <c r="C922" s="363" t="s">
        <v>1058</v>
      </c>
      <c r="D922" s="363" t="s">
        <v>778</v>
      </c>
      <c r="E922" s="363" t="s">
        <v>297</v>
      </c>
      <c r="F922" s="363" t="s">
        <v>1044</v>
      </c>
      <c r="G922" s="363" t="s">
        <v>2667</v>
      </c>
      <c r="H922" s="363" t="s">
        <v>1243</v>
      </c>
      <c r="I922" s="363" t="s">
        <v>1482</v>
      </c>
      <c r="J922" s="363" t="s">
        <v>1402</v>
      </c>
      <c r="K922" s="363" t="s">
        <v>1403</v>
      </c>
      <c r="L922" s="364">
        <v>9924.6805387852964</v>
      </c>
      <c r="M922" s="365">
        <v>3000</v>
      </c>
      <c r="N922" s="364">
        <v>8902.3906362114521</v>
      </c>
      <c r="O922" s="363" t="s">
        <v>2680</v>
      </c>
      <c r="P922" s="363"/>
      <c r="Q922" s="363" t="s">
        <v>300</v>
      </c>
      <c r="R922" s="363" t="s">
        <v>905</v>
      </c>
      <c r="S922" s="363"/>
      <c r="T922" s="365">
        <v>14532.3</v>
      </c>
      <c r="U922" s="366">
        <v>20</v>
      </c>
      <c r="V922" s="367">
        <v>45200</v>
      </c>
      <c r="W922" s="367"/>
      <c r="X922" s="363" t="s">
        <v>306</v>
      </c>
      <c r="Y922" s="363" t="s">
        <v>1404</v>
      </c>
      <c r="Z922" s="363"/>
      <c r="AA922" s="363"/>
      <c r="AB922" s="363"/>
      <c r="AC922" s="363" t="s">
        <v>1483</v>
      </c>
      <c r="AD922" s="363" t="s">
        <v>360</v>
      </c>
      <c r="AE922" s="367"/>
      <c r="AF922" s="362"/>
      <c r="AG922" s="364">
        <v>1.6207129624686269</v>
      </c>
      <c r="AH922" s="364">
        <v>1.6904627786959983</v>
      </c>
      <c r="AI922" s="364">
        <v>1.8734697242727929</v>
      </c>
      <c r="AJ922" s="363" t="s">
        <v>181</v>
      </c>
      <c r="AK922" s="368">
        <v>94.325386112958029</v>
      </c>
      <c r="AL922" s="364">
        <v>4.6149764505351634</v>
      </c>
      <c r="AM922" s="369"/>
      <c r="AN922" s="370">
        <v>10</v>
      </c>
      <c r="AO922" s="371" t="s">
        <v>305</v>
      </c>
      <c r="AP922" s="371" t="s">
        <v>0</v>
      </c>
      <c r="AQ922" s="371" t="s">
        <v>306</v>
      </c>
      <c r="AR922" s="372" t="s">
        <v>0</v>
      </c>
      <c r="AS922" s="372"/>
      <c r="AT922" s="363"/>
    </row>
    <row r="923" spans="1:46" x14ac:dyDescent="0.3">
      <c r="A923" s="362" t="s">
        <v>1484</v>
      </c>
      <c r="B923" s="363" t="s">
        <v>308</v>
      </c>
      <c r="C923" s="363" t="s">
        <v>1066</v>
      </c>
      <c r="D923" s="363" t="s">
        <v>778</v>
      </c>
      <c r="E923" s="363" t="s">
        <v>297</v>
      </c>
      <c r="F923" s="363" t="s">
        <v>1044</v>
      </c>
      <c r="G923" s="363" t="s">
        <v>2667</v>
      </c>
      <c r="H923" s="363" t="s">
        <v>1243</v>
      </c>
      <c r="I923" s="363" t="s">
        <v>1482</v>
      </c>
      <c r="J923" s="363" t="s">
        <v>1402</v>
      </c>
      <c r="K923" s="363" t="s">
        <v>1403</v>
      </c>
      <c r="L923" s="364">
        <v>9732.3423481494101</v>
      </c>
      <c r="M923" s="365">
        <v>3000</v>
      </c>
      <c r="N923" s="364">
        <v>8729.6012222114514</v>
      </c>
      <c r="O923" s="363" t="s">
        <v>2680</v>
      </c>
      <c r="P923" s="363"/>
      <c r="Q923" s="363" t="s">
        <v>300</v>
      </c>
      <c r="R923" s="363" t="s">
        <v>905</v>
      </c>
      <c r="S923" s="363"/>
      <c r="T923" s="365">
        <v>14532.3</v>
      </c>
      <c r="U923" s="366">
        <v>20</v>
      </c>
      <c r="V923" s="367">
        <v>45200</v>
      </c>
      <c r="W923" s="367"/>
      <c r="X923" s="363" t="s">
        <v>306</v>
      </c>
      <c r="Y923" s="363" t="s">
        <v>1404</v>
      </c>
      <c r="Z923" s="363"/>
      <c r="AA923" s="363"/>
      <c r="AB923" s="363"/>
      <c r="AC923" s="363" t="s">
        <v>1483</v>
      </c>
      <c r="AD923" s="363" t="s">
        <v>360</v>
      </c>
      <c r="AE923" s="367"/>
      <c r="AF923" s="362"/>
      <c r="AG923" s="364">
        <v>1.5908723545707477</v>
      </c>
      <c r="AH923" s="364">
        <v>1.6593614158831604</v>
      </c>
      <c r="AI923" s="364">
        <v>1.8299853163749191</v>
      </c>
      <c r="AJ923" s="363" t="s">
        <v>181</v>
      </c>
      <c r="AK923" s="368">
        <v>96.739209940539226</v>
      </c>
      <c r="AL923" s="364">
        <v>4.525539191889477</v>
      </c>
      <c r="AM923" s="369"/>
      <c r="AN923" s="370">
        <v>10</v>
      </c>
      <c r="AO923" s="371" t="s">
        <v>305</v>
      </c>
      <c r="AP923" s="371" t="s">
        <v>0</v>
      </c>
      <c r="AQ923" s="371" t="s">
        <v>306</v>
      </c>
      <c r="AR923" s="372" t="s">
        <v>0</v>
      </c>
      <c r="AS923" s="372"/>
      <c r="AT923" s="363"/>
    </row>
    <row r="924" spans="1:46" x14ac:dyDescent="0.3">
      <c r="A924" s="362" t="s">
        <v>1485</v>
      </c>
      <c r="B924" s="363" t="s">
        <v>308</v>
      </c>
      <c r="C924" s="363" t="s">
        <v>1062</v>
      </c>
      <c r="D924" s="363" t="s">
        <v>778</v>
      </c>
      <c r="E924" s="363" t="s">
        <v>297</v>
      </c>
      <c r="F924" s="363" t="s">
        <v>1044</v>
      </c>
      <c r="G924" s="363" t="s">
        <v>2667</v>
      </c>
      <c r="H924" s="363" t="s">
        <v>1243</v>
      </c>
      <c r="I924" s="363" t="s">
        <v>1482</v>
      </c>
      <c r="J924" s="363" t="s">
        <v>1402</v>
      </c>
      <c r="K924" s="363" t="s">
        <v>1403</v>
      </c>
      <c r="L924" s="364">
        <v>9440.3349608791541</v>
      </c>
      <c r="M924" s="365">
        <v>3000</v>
      </c>
      <c r="N924" s="364">
        <v>8467.2727415114514</v>
      </c>
      <c r="O924" s="363" t="s">
        <v>2680</v>
      </c>
      <c r="P924" s="363"/>
      <c r="Q924" s="363" t="s">
        <v>300</v>
      </c>
      <c r="R924" s="363" t="s">
        <v>905</v>
      </c>
      <c r="S924" s="363"/>
      <c r="T924" s="365">
        <v>14532.3</v>
      </c>
      <c r="U924" s="366">
        <v>20</v>
      </c>
      <c r="V924" s="367">
        <v>45200</v>
      </c>
      <c r="W924" s="367"/>
      <c r="X924" s="363" t="s">
        <v>306</v>
      </c>
      <c r="Y924" s="363" t="s">
        <v>1404</v>
      </c>
      <c r="Z924" s="363"/>
      <c r="AA924" s="363"/>
      <c r="AB924" s="363"/>
      <c r="AC924" s="363" t="s">
        <v>1483</v>
      </c>
      <c r="AD924" s="363" t="s">
        <v>360</v>
      </c>
      <c r="AE924" s="367"/>
      <c r="AF924" s="362"/>
      <c r="AG924" s="364">
        <v>1.5455684140584252</v>
      </c>
      <c r="AH924" s="364">
        <v>1.612143400233248</v>
      </c>
      <c r="AI924" s="364">
        <v>1.7639673908902687</v>
      </c>
      <c r="AJ924" s="363" t="s">
        <v>181</v>
      </c>
      <c r="AK924" s="368">
        <v>100.59189061503076</v>
      </c>
      <c r="AL924" s="364">
        <v>4.3897557568088077</v>
      </c>
      <c r="AM924" s="369"/>
      <c r="AN924" s="370">
        <v>10</v>
      </c>
      <c r="AO924" s="371" t="s">
        <v>305</v>
      </c>
      <c r="AP924" s="371" t="s">
        <v>0</v>
      </c>
      <c r="AQ924" s="371" t="s">
        <v>306</v>
      </c>
      <c r="AR924" s="372" t="s">
        <v>0</v>
      </c>
      <c r="AS924" s="372"/>
      <c r="AT924" s="363"/>
    </row>
    <row r="925" spans="1:46" x14ac:dyDescent="0.3">
      <c r="A925" s="362" t="s">
        <v>1486</v>
      </c>
      <c r="B925" s="363" t="s">
        <v>310</v>
      </c>
      <c r="C925" s="363" t="s">
        <v>1058</v>
      </c>
      <c r="D925" s="363" t="s">
        <v>778</v>
      </c>
      <c r="E925" s="363" t="s">
        <v>297</v>
      </c>
      <c r="F925" s="363" t="s">
        <v>1044</v>
      </c>
      <c r="G925" s="363" t="s">
        <v>2667</v>
      </c>
      <c r="H925" s="363" t="s">
        <v>1243</v>
      </c>
      <c r="I925" s="363" t="s">
        <v>1482</v>
      </c>
      <c r="J925" s="363" t="s">
        <v>1402</v>
      </c>
      <c r="K925" s="363" t="s">
        <v>1403</v>
      </c>
      <c r="L925" s="364">
        <v>10414.12706027065</v>
      </c>
      <c r="M925" s="365">
        <v>3000</v>
      </c>
      <c r="N925" s="364">
        <v>9341.42891718602</v>
      </c>
      <c r="O925" s="363" t="s">
        <v>2680</v>
      </c>
      <c r="P925" s="363"/>
      <c r="Q925" s="363" t="s">
        <v>300</v>
      </c>
      <c r="R925" s="363" t="s">
        <v>905</v>
      </c>
      <c r="S925" s="363"/>
      <c r="T925" s="365">
        <v>19572.014716277899</v>
      </c>
      <c r="U925" s="366">
        <v>20</v>
      </c>
      <c r="V925" s="367">
        <v>45200</v>
      </c>
      <c r="W925" s="367"/>
      <c r="X925" s="363" t="s">
        <v>306</v>
      </c>
      <c r="Y925" s="363" t="s">
        <v>1404</v>
      </c>
      <c r="Z925" s="363"/>
      <c r="AA925" s="363"/>
      <c r="AB925" s="363"/>
      <c r="AC925" s="363" t="s">
        <v>1483</v>
      </c>
      <c r="AD925" s="363" t="s">
        <v>360</v>
      </c>
      <c r="AE925" s="367"/>
      <c r="AF925" s="362"/>
      <c r="AG925" s="364">
        <v>1.70059780426007</v>
      </c>
      <c r="AH925" s="364">
        <v>1.7737849499060658</v>
      </c>
      <c r="AI925" s="364">
        <v>1.4027422786233648</v>
      </c>
      <c r="AJ925" s="363" t="s">
        <v>0</v>
      </c>
      <c r="AK925" s="368">
        <v>135.38645546155388</v>
      </c>
      <c r="AL925" s="364">
        <v>4.8425690830258521</v>
      </c>
      <c r="AM925" s="369"/>
      <c r="AN925" s="370">
        <v>10</v>
      </c>
      <c r="AO925" s="371" t="s">
        <v>305</v>
      </c>
      <c r="AP925" s="371" t="s">
        <v>0</v>
      </c>
      <c r="AQ925" s="371" t="s">
        <v>306</v>
      </c>
      <c r="AR925" s="372" t="s">
        <v>0</v>
      </c>
      <c r="AS925" s="372"/>
      <c r="AT925" s="363"/>
    </row>
    <row r="926" spans="1:46" x14ac:dyDescent="0.3">
      <c r="A926" s="362" t="s">
        <v>1487</v>
      </c>
      <c r="B926" s="363" t="s">
        <v>310</v>
      </c>
      <c r="C926" s="363" t="s">
        <v>1066</v>
      </c>
      <c r="D926" s="363" t="s">
        <v>778</v>
      </c>
      <c r="E926" s="363" t="s">
        <v>297</v>
      </c>
      <c r="F926" s="363" t="s">
        <v>1044</v>
      </c>
      <c r="G926" s="363" t="s">
        <v>2667</v>
      </c>
      <c r="H926" s="363" t="s">
        <v>1243</v>
      </c>
      <c r="I926" s="363" t="s">
        <v>1482</v>
      </c>
      <c r="J926" s="363" t="s">
        <v>1402</v>
      </c>
      <c r="K926" s="363" t="s">
        <v>1403</v>
      </c>
      <c r="L926" s="364">
        <v>10221.788869634764</v>
      </c>
      <c r="M926" s="365">
        <v>3000</v>
      </c>
      <c r="N926" s="364">
        <v>9168.6395031860193</v>
      </c>
      <c r="O926" s="363" t="s">
        <v>2680</v>
      </c>
      <c r="P926" s="363"/>
      <c r="Q926" s="363" t="s">
        <v>300</v>
      </c>
      <c r="R926" s="363" t="s">
        <v>905</v>
      </c>
      <c r="S926" s="363"/>
      <c r="T926" s="365">
        <v>19572.014716277899</v>
      </c>
      <c r="U926" s="366">
        <v>20</v>
      </c>
      <c r="V926" s="367">
        <v>45200</v>
      </c>
      <c r="W926" s="367"/>
      <c r="X926" s="363" t="s">
        <v>306</v>
      </c>
      <c r="Y926" s="363" t="s">
        <v>1404</v>
      </c>
      <c r="Z926" s="363"/>
      <c r="AA926" s="363"/>
      <c r="AB926" s="363"/>
      <c r="AC926" s="363" t="s">
        <v>1483</v>
      </c>
      <c r="AD926" s="363" t="s">
        <v>360</v>
      </c>
      <c r="AE926" s="367"/>
      <c r="AF926" s="362"/>
      <c r="AG926" s="364">
        <v>1.6707571963621908</v>
      </c>
      <c r="AH926" s="364">
        <v>1.742683587093228</v>
      </c>
      <c r="AI926" s="364">
        <v>1.371717008188911</v>
      </c>
      <c r="AJ926" s="363" t="s">
        <v>0</v>
      </c>
      <c r="AK926" s="368">
        <v>138.4573241756859</v>
      </c>
      <c r="AL926" s="364">
        <v>4.7531318243801648</v>
      </c>
      <c r="AM926" s="369"/>
      <c r="AN926" s="370">
        <v>10</v>
      </c>
      <c r="AO926" s="371" t="s">
        <v>305</v>
      </c>
      <c r="AP926" s="371" t="s">
        <v>0</v>
      </c>
      <c r="AQ926" s="371" t="s">
        <v>306</v>
      </c>
      <c r="AR926" s="372" t="s">
        <v>0</v>
      </c>
      <c r="AS926" s="372"/>
      <c r="AT926" s="373"/>
    </row>
    <row r="927" spans="1:46" x14ac:dyDescent="0.3">
      <c r="A927" s="362" t="s">
        <v>1488</v>
      </c>
      <c r="B927" s="363" t="s">
        <v>310</v>
      </c>
      <c r="C927" s="363" t="s">
        <v>1062</v>
      </c>
      <c r="D927" s="363" t="s">
        <v>778</v>
      </c>
      <c r="E927" s="363" t="s">
        <v>297</v>
      </c>
      <c r="F927" s="363" t="s">
        <v>1044</v>
      </c>
      <c r="G927" s="363" t="s">
        <v>2667</v>
      </c>
      <c r="H927" s="363" t="s">
        <v>1243</v>
      </c>
      <c r="I927" s="363" t="s">
        <v>1482</v>
      </c>
      <c r="J927" s="363" t="s">
        <v>1402</v>
      </c>
      <c r="K927" s="363" t="s">
        <v>1403</v>
      </c>
      <c r="L927" s="364">
        <v>9929.7814823645076</v>
      </c>
      <c r="M927" s="365">
        <v>3000</v>
      </c>
      <c r="N927" s="364">
        <v>8906.3110224860193</v>
      </c>
      <c r="O927" s="363" t="s">
        <v>2680</v>
      </c>
      <c r="P927" s="363"/>
      <c r="Q927" s="363" t="s">
        <v>300</v>
      </c>
      <c r="R927" s="363" t="s">
        <v>905</v>
      </c>
      <c r="S927" s="363"/>
      <c r="T927" s="365">
        <v>19572.014716277899</v>
      </c>
      <c r="U927" s="366">
        <v>20</v>
      </c>
      <c r="V927" s="367">
        <v>45200</v>
      </c>
      <c r="W927" s="367"/>
      <c r="X927" s="363" t="s">
        <v>306</v>
      </c>
      <c r="Y927" s="363" t="s">
        <v>1404</v>
      </c>
      <c r="Z927" s="363"/>
      <c r="AA927" s="363"/>
      <c r="AB927" s="363"/>
      <c r="AC927" s="363" t="s">
        <v>1483</v>
      </c>
      <c r="AD927" s="363" t="s">
        <v>360</v>
      </c>
      <c r="AE927" s="367"/>
      <c r="AF927" s="362"/>
      <c r="AG927" s="364">
        <v>1.6254532558498682</v>
      </c>
      <c r="AH927" s="364">
        <v>1.6954655714433153</v>
      </c>
      <c r="AI927" s="364">
        <v>1.324614515808348</v>
      </c>
      <c r="AJ927" s="363" t="s">
        <v>0</v>
      </c>
      <c r="AK927" s="368">
        <v>143.3469175358604</v>
      </c>
      <c r="AL927" s="364">
        <v>4.6173483892994955</v>
      </c>
      <c r="AM927" s="369"/>
      <c r="AN927" s="370">
        <v>10</v>
      </c>
      <c r="AO927" s="371" t="s">
        <v>305</v>
      </c>
      <c r="AP927" s="371" t="s">
        <v>0</v>
      </c>
      <c r="AQ927" s="371" t="s">
        <v>306</v>
      </c>
      <c r="AR927" s="372" t="s">
        <v>0</v>
      </c>
      <c r="AS927" s="372"/>
      <c r="AT927" s="363"/>
    </row>
    <row r="928" spans="1:46" x14ac:dyDescent="0.3">
      <c r="A928" s="362" t="s">
        <v>1489</v>
      </c>
      <c r="B928" s="363" t="s">
        <v>308</v>
      </c>
      <c r="C928" s="363" t="s">
        <v>1058</v>
      </c>
      <c r="D928" s="363" t="s">
        <v>778</v>
      </c>
      <c r="E928" s="363" t="s">
        <v>297</v>
      </c>
      <c r="F928" s="363" t="s">
        <v>1044</v>
      </c>
      <c r="G928" s="363" t="s">
        <v>2667</v>
      </c>
      <c r="H928" s="363" t="s">
        <v>1243</v>
      </c>
      <c r="I928" s="363" t="s">
        <v>1482</v>
      </c>
      <c r="J928" s="363" t="s">
        <v>1411</v>
      </c>
      <c r="K928" s="363" t="s">
        <v>1403</v>
      </c>
      <c r="L928" s="364">
        <v>15361.967829829835</v>
      </c>
      <c r="M928" s="365">
        <v>3000</v>
      </c>
      <c r="N928" s="364">
        <v>13779.650196317371</v>
      </c>
      <c r="O928" s="363" t="s">
        <v>2681</v>
      </c>
      <c r="P928" s="363"/>
      <c r="Q928" s="363" t="s">
        <v>300</v>
      </c>
      <c r="R928" s="363" t="s">
        <v>905</v>
      </c>
      <c r="S928" s="363"/>
      <c r="T928" s="365">
        <v>20012.3</v>
      </c>
      <c r="U928" s="366">
        <v>20</v>
      </c>
      <c r="V928" s="367">
        <v>45200</v>
      </c>
      <c r="W928" s="367"/>
      <c r="X928" s="363" t="s">
        <v>306</v>
      </c>
      <c r="Y928" s="363" t="s">
        <v>1404</v>
      </c>
      <c r="Z928" s="363"/>
      <c r="AA928" s="363"/>
      <c r="AB928" s="363"/>
      <c r="AC928" s="363" t="s">
        <v>1483</v>
      </c>
      <c r="AD928" s="363" t="s">
        <v>360</v>
      </c>
      <c r="AE928" s="367"/>
      <c r="AF928" s="362"/>
      <c r="AG928" s="364">
        <v>2.5083959898281267</v>
      </c>
      <c r="AH928" s="364">
        <v>2.6163450915056221</v>
      </c>
      <c r="AI928" s="364">
        <v>2.0834066736052486</v>
      </c>
      <c r="AJ928" s="363" t="s">
        <v>181</v>
      </c>
      <c r="AK928" s="368">
        <v>82.041266353467648</v>
      </c>
      <c r="AL928" s="364">
        <v>7.1433150408708697</v>
      </c>
      <c r="AM928" s="369"/>
      <c r="AN928" s="370">
        <v>10</v>
      </c>
      <c r="AO928" s="371" t="s">
        <v>305</v>
      </c>
      <c r="AP928" s="371" t="s">
        <v>0</v>
      </c>
      <c r="AQ928" s="371" t="s">
        <v>306</v>
      </c>
      <c r="AR928" s="372" t="s">
        <v>0</v>
      </c>
      <c r="AS928" s="372"/>
      <c r="AT928" s="363"/>
    </row>
    <row r="929" spans="1:46" x14ac:dyDescent="0.3">
      <c r="A929" s="362" t="s">
        <v>1490</v>
      </c>
      <c r="B929" s="363" t="s">
        <v>308</v>
      </c>
      <c r="C929" s="363" t="s">
        <v>1066</v>
      </c>
      <c r="D929" s="363" t="s">
        <v>778</v>
      </c>
      <c r="E929" s="363" t="s">
        <v>297</v>
      </c>
      <c r="F929" s="363" t="s">
        <v>1044</v>
      </c>
      <c r="G929" s="363" t="s">
        <v>2667</v>
      </c>
      <c r="H929" s="363" t="s">
        <v>1243</v>
      </c>
      <c r="I929" s="363" t="s">
        <v>1482</v>
      </c>
      <c r="J929" s="363" t="s">
        <v>1411</v>
      </c>
      <c r="K929" s="363" t="s">
        <v>1403</v>
      </c>
      <c r="L929" s="364">
        <v>15074.09020730518</v>
      </c>
      <c r="M929" s="365">
        <v>3000</v>
      </c>
      <c r="N929" s="364">
        <v>13521.031741317371</v>
      </c>
      <c r="O929" s="363" t="s">
        <v>2681</v>
      </c>
      <c r="P929" s="363"/>
      <c r="Q929" s="363" t="s">
        <v>300</v>
      </c>
      <c r="R929" s="363" t="s">
        <v>905</v>
      </c>
      <c r="S929" s="363"/>
      <c r="T929" s="365">
        <v>20012.3</v>
      </c>
      <c r="U929" s="366">
        <v>20</v>
      </c>
      <c r="V929" s="367">
        <v>45200</v>
      </c>
      <c r="W929" s="367"/>
      <c r="X929" s="363" t="s">
        <v>306</v>
      </c>
      <c r="Y929" s="363" t="s">
        <v>1404</v>
      </c>
      <c r="Z929" s="363"/>
      <c r="AA929" s="363"/>
      <c r="AB929" s="363"/>
      <c r="AC929" s="363" t="s">
        <v>1483</v>
      </c>
      <c r="AD929" s="363" t="s">
        <v>360</v>
      </c>
      <c r="AE929" s="367"/>
      <c r="AF929" s="362"/>
      <c r="AG929" s="364">
        <v>2.4637327680938927</v>
      </c>
      <c r="AH929" s="364">
        <v>2.5697948647709534</v>
      </c>
      <c r="AI929" s="364">
        <v>2.0366640140001939</v>
      </c>
      <c r="AJ929" s="363" t="s">
        <v>181</v>
      </c>
      <c r="AK929" s="368">
        <v>84.139237717406772</v>
      </c>
      <c r="AL929" s="364">
        <v>7.0094519463969061</v>
      </c>
      <c r="AM929" s="369"/>
      <c r="AN929" s="370">
        <v>10</v>
      </c>
      <c r="AO929" s="371" t="s">
        <v>305</v>
      </c>
      <c r="AP929" s="371" t="s">
        <v>0</v>
      </c>
      <c r="AQ929" s="371" t="s">
        <v>306</v>
      </c>
      <c r="AR929" s="372" t="s">
        <v>0</v>
      </c>
      <c r="AS929" s="372"/>
      <c r="AT929" s="363"/>
    </row>
    <row r="930" spans="1:46" x14ac:dyDescent="0.3">
      <c r="A930" s="362" t="s">
        <v>1491</v>
      </c>
      <c r="B930" s="363" t="s">
        <v>308</v>
      </c>
      <c r="C930" s="363" t="s">
        <v>1062</v>
      </c>
      <c r="D930" s="363" t="s">
        <v>778</v>
      </c>
      <c r="E930" s="363" t="s">
        <v>297</v>
      </c>
      <c r="F930" s="363" t="s">
        <v>1044</v>
      </c>
      <c r="G930" s="363" t="s">
        <v>2667</v>
      </c>
      <c r="H930" s="363" t="s">
        <v>1243</v>
      </c>
      <c r="I930" s="363" t="s">
        <v>1482</v>
      </c>
      <c r="J930" s="363" t="s">
        <v>1411</v>
      </c>
      <c r="K930" s="363" t="s">
        <v>1403</v>
      </c>
      <c r="L930" s="364">
        <v>14609.640586867814</v>
      </c>
      <c r="M930" s="365">
        <v>3000</v>
      </c>
      <c r="N930" s="364">
        <v>13103.78762831737</v>
      </c>
      <c r="O930" s="363" t="s">
        <v>2681</v>
      </c>
      <c r="P930" s="363"/>
      <c r="Q930" s="363" t="s">
        <v>300</v>
      </c>
      <c r="R930" s="363" t="s">
        <v>905</v>
      </c>
      <c r="S930" s="363"/>
      <c r="T930" s="365">
        <v>20012.3</v>
      </c>
      <c r="U930" s="366">
        <v>20</v>
      </c>
      <c r="V930" s="367">
        <v>45200</v>
      </c>
      <c r="W930" s="367"/>
      <c r="X930" s="363" t="s">
        <v>306</v>
      </c>
      <c r="Y930" s="363" t="s">
        <v>1404</v>
      </c>
      <c r="Z930" s="363"/>
      <c r="AA930" s="363"/>
      <c r="AB930" s="363"/>
      <c r="AC930" s="363" t="s">
        <v>1483</v>
      </c>
      <c r="AD930" s="363" t="s">
        <v>360</v>
      </c>
      <c r="AE930" s="367"/>
      <c r="AF930" s="362"/>
      <c r="AG930" s="364">
        <v>2.3916750089667542</v>
      </c>
      <c r="AH930" s="364">
        <v>2.4946926913245306</v>
      </c>
      <c r="AI930" s="364">
        <v>1.9612513774728744</v>
      </c>
      <c r="AJ930" s="363" t="s">
        <v>181</v>
      </c>
      <c r="AK930" s="368">
        <v>87.698316326471385</v>
      </c>
      <c r="AL930" s="364">
        <v>6.7934828728935317</v>
      </c>
      <c r="AM930" s="369"/>
      <c r="AN930" s="370">
        <v>10</v>
      </c>
      <c r="AO930" s="371" t="s">
        <v>305</v>
      </c>
      <c r="AP930" s="371" t="s">
        <v>0</v>
      </c>
      <c r="AQ930" s="371" t="s">
        <v>306</v>
      </c>
      <c r="AR930" s="372" t="s">
        <v>0</v>
      </c>
      <c r="AS930" s="372"/>
      <c r="AT930" s="363"/>
    </row>
    <row r="931" spans="1:46" x14ac:dyDescent="0.3">
      <c r="A931" s="362" t="s">
        <v>1492</v>
      </c>
      <c r="B931" s="363" t="s">
        <v>310</v>
      </c>
      <c r="C931" s="363" t="s">
        <v>1058</v>
      </c>
      <c r="D931" s="363" t="s">
        <v>778</v>
      </c>
      <c r="E931" s="363" t="s">
        <v>297</v>
      </c>
      <c r="F931" s="363" t="s">
        <v>1044</v>
      </c>
      <c r="G931" s="363" t="s">
        <v>2667</v>
      </c>
      <c r="H931" s="363" t="s">
        <v>1243</v>
      </c>
      <c r="I931" s="363" t="s">
        <v>1482</v>
      </c>
      <c r="J931" s="363" t="s">
        <v>1411</v>
      </c>
      <c r="K931" s="363" t="s">
        <v>1403</v>
      </c>
      <c r="L931" s="364">
        <v>15985.135290069502</v>
      </c>
      <c r="M931" s="365">
        <v>3000</v>
      </c>
      <c r="N931" s="364">
        <v>14338.637457423278</v>
      </c>
      <c r="O931" s="363" t="s">
        <v>2681</v>
      </c>
      <c r="P931" s="363"/>
      <c r="Q931" s="363" t="s">
        <v>300</v>
      </c>
      <c r="R931" s="363" t="s">
        <v>905</v>
      </c>
      <c r="S931" s="363"/>
      <c r="T931" s="365">
        <v>28135.0135303358</v>
      </c>
      <c r="U931" s="366">
        <v>20</v>
      </c>
      <c r="V931" s="367">
        <v>45200</v>
      </c>
      <c r="W931" s="367"/>
      <c r="X931" s="363" t="s">
        <v>306</v>
      </c>
      <c r="Y931" s="363" t="s">
        <v>1404</v>
      </c>
      <c r="Z931" s="363"/>
      <c r="AA931" s="363"/>
      <c r="AB931" s="363"/>
      <c r="AC931" s="363" t="s">
        <v>1483</v>
      </c>
      <c r="AD931" s="363" t="s">
        <v>360</v>
      </c>
      <c r="AE931" s="367"/>
      <c r="AF931" s="362"/>
      <c r="AG931" s="364">
        <v>2.6101060475883617</v>
      </c>
      <c r="AH931" s="364">
        <v>2.7224315862202166</v>
      </c>
      <c r="AI931" s="364">
        <v>1.4983241354614509</v>
      </c>
      <c r="AJ931" s="363" t="s">
        <v>181</v>
      </c>
      <c r="AK931" s="368">
        <v>125.01624979366412</v>
      </c>
      <c r="AL931" s="364">
        <v>7.433087909882313</v>
      </c>
      <c r="AM931" s="369"/>
      <c r="AN931" s="370">
        <v>10</v>
      </c>
      <c r="AO931" s="371" t="s">
        <v>305</v>
      </c>
      <c r="AP931" s="371" t="s">
        <v>0</v>
      </c>
      <c r="AQ931" s="371" t="s">
        <v>306</v>
      </c>
      <c r="AR931" s="372" t="s">
        <v>0</v>
      </c>
      <c r="AS931" s="372"/>
      <c r="AT931" s="363"/>
    </row>
    <row r="932" spans="1:46" x14ac:dyDescent="0.3">
      <c r="A932" s="362" t="s">
        <v>1493</v>
      </c>
      <c r="B932" s="363" t="s">
        <v>310</v>
      </c>
      <c r="C932" s="363" t="s">
        <v>1066</v>
      </c>
      <c r="D932" s="363" t="s">
        <v>778</v>
      </c>
      <c r="E932" s="363" t="s">
        <v>297</v>
      </c>
      <c r="F932" s="363" t="s">
        <v>1044</v>
      </c>
      <c r="G932" s="363" t="s">
        <v>2667</v>
      </c>
      <c r="H932" s="363" t="s">
        <v>1243</v>
      </c>
      <c r="I932" s="363" t="s">
        <v>1482</v>
      </c>
      <c r="J932" s="363" t="s">
        <v>1411</v>
      </c>
      <c r="K932" s="363" t="s">
        <v>1403</v>
      </c>
      <c r="L932" s="364">
        <v>15697.257667544847</v>
      </c>
      <c r="M932" s="365">
        <v>3000</v>
      </c>
      <c r="N932" s="364">
        <v>14080.019002423278</v>
      </c>
      <c r="O932" s="363" t="s">
        <v>2681</v>
      </c>
      <c r="P932" s="363"/>
      <c r="Q932" s="363" t="s">
        <v>300</v>
      </c>
      <c r="R932" s="363" t="s">
        <v>905</v>
      </c>
      <c r="S932" s="363"/>
      <c r="T932" s="365">
        <v>28135.0135303358</v>
      </c>
      <c r="U932" s="366">
        <v>20</v>
      </c>
      <c r="V932" s="367">
        <v>45200</v>
      </c>
      <c r="W932" s="367"/>
      <c r="X932" s="363" t="s">
        <v>306</v>
      </c>
      <c r="Y932" s="363" t="s">
        <v>1404</v>
      </c>
      <c r="Z932" s="363"/>
      <c r="AA932" s="363"/>
      <c r="AB932" s="363"/>
      <c r="AC932" s="363" t="s">
        <v>1483</v>
      </c>
      <c r="AD932" s="363" t="s">
        <v>360</v>
      </c>
      <c r="AE932" s="367"/>
      <c r="AF932" s="362"/>
      <c r="AG932" s="364">
        <v>2.5654428258541278</v>
      </c>
      <c r="AH932" s="364">
        <v>2.675881359485548</v>
      </c>
      <c r="AI932" s="364">
        <v>1.4660208747753267</v>
      </c>
      <c r="AJ932" s="363" t="s">
        <v>181</v>
      </c>
      <c r="AK932" s="368">
        <v>127.81906711277631</v>
      </c>
      <c r="AL932" s="364">
        <v>7.2992248154083494</v>
      </c>
      <c r="AM932" s="369"/>
      <c r="AN932" s="370">
        <v>10</v>
      </c>
      <c r="AO932" s="371" t="s">
        <v>305</v>
      </c>
      <c r="AP932" s="371" t="s">
        <v>0</v>
      </c>
      <c r="AQ932" s="371" t="s">
        <v>306</v>
      </c>
      <c r="AR932" s="372" t="s">
        <v>0</v>
      </c>
      <c r="AS932" s="372"/>
      <c r="AT932" s="363"/>
    </row>
    <row r="933" spans="1:46" x14ac:dyDescent="0.3">
      <c r="A933" s="362" t="s">
        <v>1494</v>
      </c>
      <c r="B933" s="363" t="s">
        <v>310</v>
      </c>
      <c r="C933" s="363" t="s">
        <v>1062</v>
      </c>
      <c r="D933" s="363" t="s">
        <v>778</v>
      </c>
      <c r="E933" s="363" t="s">
        <v>297</v>
      </c>
      <c r="F933" s="363" t="s">
        <v>1044</v>
      </c>
      <c r="G933" s="363" t="s">
        <v>2667</v>
      </c>
      <c r="H933" s="363" t="s">
        <v>1243</v>
      </c>
      <c r="I933" s="363" t="s">
        <v>1482</v>
      </c>
      <c r="J933" s="363" t="s">
        <v>1411</v>
      </c>
      <c r="K933" s="363" t="s">
        <v>1403</v>
      </c>
      <c r="L933" s="364">
        <v>15232.808047107481</v>
      </c>
      <c r="M933" s="365">
        <v>3000</v>
      </c>
      <c r="N933" s="364">
        <v>13662.774889423277</v>
      </c>
      <c r="O933" s="363" t="s">
        <v>2681</v>
      </c>
      <c r="P933" s="363"/>
      <c r="Q933" s="363" t="s">
        <v>300</v>
      </c>
      <c r="R933" s="363" t="s">
        <v>905</v>
      </c>
      <c r="S933" s="363"/>
      <c r="T933" s="365">
        <v>28135.0135303358</v>
      </c>
      <c r="U933" s="366">
        <v>20</v>
      </c>
      <c r="V933" s="367">
        <v>45200</v>
      </c>
      <c r="W933" s="367"/>
      <c r="X933" s="363" t="s">
        <v>306</v>
      </c>
      <c r="Y933" s="363" t="s">
        <v>1404</v>
      </c>
      <c r="Z933" s="363"/>
      <c r="AA933" s="363"/>
      <c r="AB933" s="363"/>
      <c r="AC933" s="363" t="s">
        <v>1483</v>
      </c>
      <c r="AD933" s="363" t="s">
        <v>360</v>
      </c>
      <c r="AE933" s="367"/>
      <c r="AF933" s="362"/>
      <c r="AG933" s="364">
        <v>2.4933850667269892</v>
      </c>
      <c r="AH933" s="364">
        <v>2.6007791860391252</v>
      </c>
      <c r="AI933" s="364">
        <v>1.4139041557577705</v>
      </c>
      <c r="AJ933" s="363" t="s">
        <v>181</v>
      </c>
      <c r="AK933" s="368">
        <v>132.56434712016258</v>
      </c>
      <c r="AL933" s="364">
        <v>7.0832557419049751</v>
      </c>
      <c r="AM933" s="369"/>
      <c r="AN933" s="370">
        <v>10</v>
      </c>
      <c r="AO933" s="371" t="s">
        <v>305</v>
      </c>
      <c r="AP933" s="371" t="s">
        <v>0</v>
      </c>
      <c r="AQ933" s="371" t="s">
        <v>306</v>
      </c>
      <c r="AR933" s="372" t="s">
        <v>0</v>
      </c>
      <c r="AS933" s="372"/>
      <c r="AT933" s="363"/>
    </row>
    <row r="934" spans="1:46" x14ac:dyDescent="0.3">
      <c r="A934" s="362" t="s">
        <v>1495</v>
      </c>
      <c r="B934" s="363" t="s">
        <v>308</v>
      </c>
      <c r="C934" s="363" t="s">
        <v>1058</v>
      </c>
      <c r="D934" s="363" t="s">
        <v>778</v>
      </c>
      <c r="E934" s="363" t="s">
        <v>297</v>
      </c>
      <c r="F934" s="363" t="s">
        <v>1044</v>
      </c>
      <c r="G934" s="363" t="s">
        <v>2667</v>
      </c>
      <c r="H934" s="363" t="s">
        <v>1243</v>
      </c>
      <c r="I934" s="363" t="s">
        <v>1482</v>
      </c>
      <c r="J934" s="363" t="s">
        <v>1402</v>
      </c>
      <c r="K934" s="363" t="s">
        <v>1418</v>
      </c>
      <c r="L934" s="364">
        <v>11283.299488753277</v>
      </c>
      <c r="M934" s="365">
        <v>3500</v>
      </c>
      <c r="N934" s="364">
        <v>10121.522801090265</v>
      </c>
      <c r="O934" s="363" t="s">
        <v>2682</v>
      </c>
      <c r="P934" s="363"/>
      <c r="Q934" s="363" t="s">
        <v>300</v>
      </c>
      <c r="R934" s="363" t="s">
        <v>905</v>
      </c>
      <c r="S934" s="363"/>
      <c r="T934" s="365">
        <v>15642.3</v>
      </c>
      <c r="U934" s="366">
        <v>20</v>
      </c>
      <c r="V934" s="367">
        <v>45200</v>
      </c>
      <c r="W934" s="367"/>
      <c r="X934" s="363" t="s">
        <v>306</v>
      </c>
      <c r="Y934" s="363" t="s">
        <v>1404</v>
      </c>
      <c r="Z934" s="363"/>
      <c r="AA934" s="363"/>
      <c r="AB934" s="363"/>
      <c r="AC934" s="363" t="s">
        <v>1483</v>
      </c>
      <c r="AD934" s="363" t="s">
        <v>360</v>
      </c>
      <c r="AE934" s="367"/>
      <c r="AF934" s="362"/>
      <c r="AG934" s="364">
        <v>1.6941938934546432</v>
      </c>
      <c r="AH934" s="364">
        <v>1.7672625031256375</v>
      </c>
      <c r="AI934" s="364">
        <v>1.8949815375657575</v>
      </c>
      <c r="AJ934" s="363" t="s">
        <v>181</v>
      </c>
      <c r="AK934" s="368">
        <v>90.194068098017325</v>
      </c>
      <c r="AL934" s="364">
        <v>5.2467342622702731</v>
      </c>
      <c r="AM934" s="369"/>
      <c r="AN934" s="370">
        <v>10</v>
      </c>
      <c r="AO934" s="371" t="s">
        <v>305</v>
      </c>
      <c r="AP934" s="371" t="s">
        <v>0</v>
      </c>
      <c r="AQ934" s="371" t="s">
        <v>306</v>
      </c>
      <c r="AR934" s="372" t="s">
        <v>0</v>
      </c>
      <c r="AS934" s="372"/>
      <c r="AT934" s="363"/>
    </row>
    <row r="935" spans="1:46" x14ac:dyDescent="0.3">
      <c r="A935" s="362" t="s">
        <v>1496</v>
      </c>
      <c r="B935" s="363" t="s">
        <v>308</v>
      </c>
      <c r="C935" s="363" t="s">
        <v>1066</v>
      </c>
      <c r="D935" s="363" t="s">
        <v>778</v>
      </c>
      <c r="E935" s="363" t="s">
        <v>297</v>
      </c>
      <c r="F935" s="363" t="s">
        <v>1044</v>
      </c>
      <c r="G935" s="363" t="s">
        <v>2667</v>
      </c>
      <c r="H935" s="363" t="s">
        <v>1243</v>
      </c>
      <c r="I935" s="363" t="s">
        <v>1482</v>
      </c>
      <c r="J935" s="363" t="s">
        <v>1402</v>
      </c>
      <c r="K935" s="363" t="s">
        <v>1418</v>
      </c>
      <c r="L935" s="364">
        <v>11090.949092186891</v>
      </c>
      <c r="M935" s="365">
        <v>3500</v>
      </c>
      <c r="N935" s="364">
        <v>9948.7224217402654</v>
      </c>
      <c r="O935" s="363" t="s">
        <v>2682</v>
      </c>
      <c r="P935" s="363"/>
      <c r="Q935" s="363" t="s">
        <v>300</v>
      </c>
      <c r="R935" s="363" t="s">
        <v>905</v>
      </c>
      <c r="S935" s="363"/>
      <c r="T935" s="365">
        <v>15642.3</v>
      </c>
      <c r="U935" s="366">
        <v>20</v>
      </c>
      <c r="V935" s="367">
        <v>45200</v>
      </c>
      <c r="W935" s="367"/>
      <c r="X935" s="363" t="s">
        <v>306</v>
      </c>
      <c r="Y935" s="363" t="s">
        <v>1404</v>
      </c>
      <c r="Z935" s="363"/>
      <c r="AA935" s="363"/>
      <c r="AB935" s="363"/>
      <c r="AC935" s="363" t="s">
        <v>1483</v>
      </c>
      <c r="AD935" s="363" t="s">
        <v>360</v>
      </c>
      <c r="AE935" s="367"/>
      <c r="AF935" s="362"/>
      <c r="AG935" s="364">
        <v>1.6643513918486819</v>
      </c>
      <c r="AH935" s="364">
        <v>1.7361591665962344</v>
      </c>
      <c r="AI935" s="364">
        <v>1.8546957718113659</v>
      </c>
      <c r="AJ935" s="363" t="s">
        <v>181</v>
      </c>
      <c r="AK935" s="368">
        <v>92.240690965150463</v>
      </c>
      <c r="AL935" s="364">
        <v>5.1572913278669033</v>
      </c>
      <c r="AM935" s="369"/>
      <c r="AN935" s="370">
        <v>10</v>
      </c>
      <c r="AO935" s="371" t="s">
        <v>305</v>
      </c>
      <c r="AP935" s="371" t="s">
        <v>0</v>
      </c>
      <c r="AQ935" s="371" t="s">
        <v>306</v>
      </c>
      <c r="AR935" s="372" t="s">
        <v>0</v>
      </c>
      <c r="AS935" s="372"/>
      <c r="AT935" s="363"/>
    </row>
    <row r="936" spans="1:46" x14ac:dyDescent="0.3">
      <c r="A936" s="362" t="s">
        <v>1497</v>
      </c>
      <c r="B936" s="363" t="s">
        <v>308</v>
      </c>
      <c r="C936" s="363" t="s">
        <v>1062</v>
      </c>
      <c r="D936" s="363" t="s">
        <v>778</v>
      </c>
      <c r="E936" s="363" t="s">
        <v>297</v>
      </c>
      <c r="F936" s="363" t="s">
        <v>1044</v>
      </c>
      <c r="G936" s="363" t="s">
        <v>2667</v>
      </c>
      <c r="H936" s="363" t="s">
        <v>1243</v>
      </c>
      <c r="I936" s="363" t="s">
        <v>1482</v>
      </c>
      <c r="J936" s="363" t="s">
        <v>1402</v>
      </c>
      <c r="K936" s="363" t="s">
        <v>1418</v>
      </c>
      <c r="L936" s="364">
        <v>10798.933455796525</v>
      </c>
      <c r="M936" s="365">
        <v>3500</v>
      </c>
      <c r="N936" s="364">
        <v>9686.3865303402654</v>
      </c>
      <c r="O936" s="363" t="s">
        <v>2682</v>
      </c>
      <c r="P936" s="363"/>
      <c r="Q936" s="363" t="s">
        <v>300</v>
      </c>
      <c r="R936" s="363" t="s">
        <v>905</v>
      </c>
      <c r="S936" s="363"/>
      <c r="T936" s="365">
        <v>15642.3</v>
      </c>
      <c r="U936" s="366">
        <v>20</v>
      </c>
      <c r="V936" s="367">
        <v>45200</v>
      </c>
      <c r="W936" s="367"/>
      <c r="X936" s="363" t="s">
        <v>306</v>
      </c>
      <c r="Y936" s="363" t="s">
        <v>1404</v>
      </c>
      <c r="Z936" s="363"/>
      <c r="AA936" s="363"/>
      <c r="AB936" s="363"/>
      <c r="AC936" s="363" t="s">
        <v>1483</v>
      </c>
      <c r="AD936" s="363" t="s">
        <v>360</v>
      </c>
      <c r="AE936" s="367"/>
      <c r="AF936" s="362"/>
      <c r="AG936" s="364">
        <v>1.6190461715137832</v>
      </c>
      <c r="AH936" s="364">
        <v>1.6889398170517036</v>
      </c>
      <c r="AI936" s="364">
        <v>1.7935361707175277</v>
      </c>
      <c r="AJ936" s="363" t="s">
        <v>181</v>
      </c>
      <c r="AK936" s="368">
        <v>95.487121345048891</v>
      </c>
      <c r="AL936" s="364">
        <v>5.0215040569453837</v>
      </c>
      <c r="AM936" s="369"/>
      <c r="AN936" s="370">
        <v>10</v>
      </c>
      <c r="AO936" s="371" t="s">
        <v>305</v>
      </c>
      <c r="AP936" s="371" t="s">
        <v>0</v>
      </c>
      <c r="AQ936" s="371" t="s">
        <v>306</v>
      </c>
      <c r="AR936" s="372" t="s">
        <v>0</v>
      </c>
      <c r="AS936" s="372"/>
      <c r="AT936" s="363"/>
    </row>
    <row r="937" spans="1:46" x14ac:dyDescent="0.3">
      <c r="A937" s="362" t="s">
        <v>1498</v>
      </c>
      <c r="B937" s="363" t="s">
        <v>310</v>
      </c>
      <c r="C937" s="363" t="s">
        <v>1058</v>
      </c>
      <c r="D937" s="363" t="s">
        <v>778</v>
      </c>
      <c r="E937" s="363" t="s">
        <v>297</v>
      </c>
      <c r="F937" s="363" t="s">
        <v>1044</v>
      </c>
      <c r="G937" s="363" t="s">
        <v>2667</v>
      </c>
      <c r="H937" s="363" t="s">
        <v>1243</v>
      </c>
      <c r="I937" s="363" t="s">
        <v>1482</v>
      </c>
      <c r="J937" s="363" t="s">
        <v>1402</v>
      </c>
      <c r="K937" s="363" t="s">
        <v>1418</v>
      </c>
      <c r="L937" s="364">
        <v>12008.001264367946</v>
      </c>
      <c r="M937" s="365">
        <v>3500</v>
      </c>
      <c r="N937" s="364">
        <v>10771.659857482418</v>
      </c>
      <c r="O937" s="363" t="s">
        <v>2682</v>
      </c>
      <c r="P937" s="363"/>
      <c r="Q937" s="363" t="s">
        <v>300</v>
      </c>
      <c r="R937" s="363" t="s">
        <v>905</v>
      </c>
      <c r="S937" s="363"/>
      <c r="T937" s="365">
        <v>20681.716019910298</v>
      </c>
      <c r="U937" s="366">
        <v>20</v>
      </c>
      <c r="V937" s="367">
        <v>45200</v>
      </c>
      <c r="W937" s="367"/>
      <c r="X937" s="363" t="s">
        <v>306</v>
      </c>
      <c r="Y937" s="363" t="s">
        <v>1404</v>
      </c>
      <c r="Z937" s="363"/>
      <c r="AA937" s="363"/>
      <c r="AB937" s="363"/>
      <c r="AC937" s="363" t="s">
        <v>1483</v>
      </c>
      <c r="AD937" s="363" t="s">
        <v>360</v>
      </c>
      <c r="AE937" s="367"/>
      <c r="AF937" s="362"/>
      <c r="AG937" s="364">
        <v>1.7879128675715346</v>
      </c>
      <c r="AH937" s="364">
        <v>1.8650400816365547</v>
      </c>
      <c r="AI937" s="364">
        <v>1.4642293241688966</v>
      </c>
      <c r="AJ937" s="363" t="s">
        <v>0</v>
      </c>
      <c r="AK937" s="368">
        <v>123.97660611625479</v>
      </c>
      <c r="AL937" s="364">
        <v>5.5837205879310927</v>
      </c>
      <c r="AM937" s="369"/>
      <c r="AN937" s="370">
        <v>10</v>
      </c>
      <c r="AO937" s="371" t="s">
        <v>305</v>
      </c>
      <c r="AP937" s="371" t="s">
        <v>0</v>
      </c>
      <c r="AQ937" s="371" t="s">
        <v>306</v>
      </c>
      <c r="AR937" s="372" t="s">
        <v>0</v>
      </c>
      <c r="AS937" s="372"/>
      <c r="AT937" s="363"/>
    </row>
    <row r="938" spans="1:46" x14ac:dyDescent="0.3">
      <c r="A938" s="362" t="s">
        <v>1499</v>
      </c>
      <c r="B938" s="363" t="s">
        <v>310</v>
      </c>
      <c r="C938" s="363" t="s">
        <v>1066</v>
      </c>
      <c r="D938" s="363" t="s">
        <v>778</v>
      </c>
      <c r="E938" s="363" t="s">
        <v>297</v>
      </c>
      <c r="F938" s="363" t="s">
        <v>1044</v>
      </c>
      <c r="G938" s="363" t="s">
        <v>2667</v>
      </c>
      <c r="H938" s="363" t="s">
        <v>1243</v>
      </c>
      <c r="I938" s="363" t="s">
        <v>1482</v>
      </c>
      <c r="J938" s="363" t="s">
        <v>1402</v>
      </c>
      <c r="K938" s="363" t="s">
        <v>1418</v>
      </c>
      <c r="L938" s="364">
        <v>11815.65086780156</v>
      </c>
      <c r="M938" s="365">
        <v>3500</v>
      </c>
      <c r="N938" s="364">
        <v>10598.859478132417</v>
      </c>
      <c r="O938" s="363" t="s">
        <v>2682</v>
      </c>
      <c r="P938" s="363"/>
      <c r="Q938" s="363" t="s">
        <v>300</v>
      </c>
      <c r="R938" s="363" t="s">
        <v>905</v>
      </c>
      <c r="S938" s="363"/>
      <c r="T938" s="365">
        <v>20681.716019910298</v>
      </c>
      <c r="U938" s="366">
        <v>20</v>
      </c>
      <c r="V938" s="367">
        <v>45200</v>
      </c>
      <c r="W938" s="367"/>
      <c r="X938" s="363" t="s">
        <v>306</v>
      </c>
      <c r="Y938" s="363" t="s">
        <v>1404</v>
      </c>
      <c r="Z938" s="363"/>
      <c r="AA938" s="363"/>
      <c r="AB938" s="363"/>
      <c r="AC938" s="363" t="s">
        <v>1483</v>
      </c>
      <c r="AD938" s="363" t="s">
        <v>360</v>
      </c>
      <c r="AE938" s="367"/>
      <c r="AF938" s="362"/>
      <c r="AG938" s="364">
        <v>1.7580703659655734</v>
      </c>
      <c r="AH938" s="364">
        <v>1.8339367451071515</v>
      </c>
      <c r="AI938" s="364">
        <v>1.4348668871238397</v>
      </c>
      <c r="AJ938" s="363" t="s">
        <v>0</v>
      </c>
      <c r="AK938" s="368">
        <v>126.44765700814179</v>
      </c>
      <c r="AL938" s="364">
        <v>5.4942776535277229</v>
      </c>
      <c r="AM938" s="369"/>
      <c r="AN938" s="370">
        <v>10</v>
      </c>
      <c r="AO938" s="371" t="s">
        <v>305</v>
      </c>
      <c r="AP938" s="371" t="s">
        <v>0</v>
      </c>
      <c r="AQ938" s="371" t="s">
        <v>306</v>
      </c>
      <c r="AR938" s="372" t="s">
        <v>0</v>
      </c>
      <c r="AS938" s="372"/>
      <c r="AT938" s="363"/>
    </row>
    <row r="939" spans="1:46" x14ac:dyDescent="0.3">
      <c r="A939" s="362" t="s">
        <v>1500</v>
      </c>
      <c r="B939" s="363" t="s">
        <v>310</v>
      </c>
      <c r="C939" s="363" t="s">
        <v>1062</v>
      </c>
      <c r="D939" s="363" t="s">
        <v>778</v>
      </c>
      <c r="E939" s="363" t="s">
        <v>297</v>
      </c>
      <c r="F939" s="363" t="s">
        <v>1044</v>
      </c>
      <c r="G939" s="363" t="s">
        <v>2667</v>
      </c>
      <c r="H939" s="363" t="s">
        <v>1243</v>
      </c>
      <c r="I939" s="363" t="s">
        <v>1482</v>
      </c>
      <c r="J939" s="363" t="s">
        <v>1402</v>
      </c>
      <c r="K939" s="363" t="s">
        <v>1418</v>
      </c>
      <c r="L939" s="364">
        <v>11523.635231411194</v>
      </c>
      <c r="M939" s="365">
        <v>3500</v>
      </c>
      <c r="N939" s="364">
        <v>10336.523586732419</v>
      </c>
      <c r="O939" s="363" t="s">
        <v>2682</v>
      </c>
      <c r="P939" s="363"/>
      <c r="Q939" s="363" t="s">
        <v>300</v>
      </c>
      <c r="R939" s="363" t="s">
        <v>905</v>
      </c>
      <c r="S939" s="363"/>
      <c r="T939" s="365">
        <v>20681.716019910298</v>
      </c>
      <c r="U939" s="366">
        <v>20</v>
      </c>
      <c r="V939" s="367">
        <v>45200</v>
      </c>
      <c r="W939" s="367"/>
      <c r="X939" s="363" t="s">
        <v>306</v>
      </c>
      <c r="Y939" s="363" t="s">
        <v>1404</v>
      </c>
      <c r="Z939" s="363"/>
      <c r="AA939" s="363"/>
      <c r="AB939" s="363"/>
      <c r="AC939" s="363" t="s">
        <v>1483</v>
      </c>
      <c r="AD939" s="363" t="s">
        <v>360</v>
      </c>
      <c r="AE939" s="367"/>
      <c r="AF939" s="362"/>
      <c r="AG939" s="364">
        <v>1.7127651456306747</v>
      </c>
      <c r="AH939" s="364">
        <v>1.7867173955626208</v>
      </c>
      <c r="AI939" s="364">
        <v>1.3902904740114033</v>
      </c>
      <c r="AJ939" s="363" t="s">
        <v>0</v>
      </c>
      <c r="AK939" s="368">
        <v>130.35674938175649</v>
      </c>
      <c r="AL939" s="364">
        <v>5.3584903826062042</v>
      </c>
      <c r="AM939" s="369"/>
      <c r="AN939" s="370">
        <v>10</v>
      </c>
      <c r="AO939" s="371" t="s">
        <v>305</v>
      </c>
      <c r="AP939" s="371" t="s">
        <v>0</v>
      </c>
      <c r="AQ939" s="371" t="s">
        <v>306</v>
      </c>
      <c r="AR939" s="372" t="s">
        <v>0</v>
      </c>
      <c r="AS939" s="372"/>
      <c r="AT939" s="363"/>
    </row>
    <row r="940" spans="1:46" x14ac:dyDescent="0.3">
      <c r="A940" s="362" t="s">
        <v>1501</v>
      </c>
      <c r="B940" s="363" t="s">
        <v>308</v>
      </c>
      <c r="C940" s="363" t="s">
        <v>1058</v>
      </c>
      <c r="D940" s="363" t="s">
        <v>778</v>
      </c>
      <c r="E940" s="363" t="s">
        <v>297</v>
      </c>
      <c r="F940" s="363" t="s">
        <v>1044</v>
      </c>
      <c r="G940" s="363" t="s">
        <v>2667</v>
      </c>
      <c r="H940" s="363" t="s">
        <v>1243</v>
      </c>
      <c r="I940" s="363" t="s">
        <v>1482</v>
      </c>
      <c r="J940" s="363" t="s">
        <v>1411</v>
      </c>
      <c r="K940" s="363" t="s">
        <v>1418</v>
      </c>
      <c r="L940" s="364">
        <v>14100.329475797731</v>
      </c>
      <c r="M940" s="365">
        <v>3500</v>
      </c>
      <c r="N940" s="364">
        <v>12648.257965629409</v>
      </c>
      <c r="O940" s="363" t="s">
        <v>2683</v>
      </c>
      <c r="P940" s="363"/>
      <c r="Q940" s="363" t="s">
        <v>300</v>
      </c>
      <c r="R940" s="363" t="s">
        <v>905</v>
      </c>
      <c r="S940" s="363"/>
      <c r="T940" s="365">
        <v>21122.3</v>
      </c>
      <c r="U940" s="366">
        <v>20</v>
      </c>
      <c r="V940" s="367">
        <v>45200</v>
      </c>
      <c r="W940" s="367"/>
      <c r="X940" s="363" t="s">
        <v>306</v>
      </c>
      <c r="Y940" s="363" t="s">
        <v>1404</v>
      </c>
      <c r="Z940" s="363"/>
      <c r="AA940" s="363"/>
      <c r="AB940" s="363"/>
      <c r="AC940" s="363" t="s">
        <v>1483</v>
      </c>
      <c r="AD940" s="363" t="s">
        <v>360</v>
      </c>
      <c r="AE940" s="367"/>
      <c r="AF940" s="362"/>
      <c r="AG940" s="364">
        <v>2.197625902576303</v>
      </c>
      <c r="AH940" s="364">
        <v>2.2923140532208528</v>
      </c>
      <c r="AI940" s="364">
        <v>2.6372456071526353</v>
      </c>
      <c r="AJ940" s="363" t="s">
        <v>181</v>
      </c>
      <c r="AK940" s="368">
        <v>58.119416477503094</v>
      </c>
      <c r="AL940" s="364">
        <v>6.5566532062459446</v>
      </c>
      <c r="AM940" s="369"/>
      <c r="AN940" s="370">
        <v>10</v>
      </c>
      <c r="AO940" s="371" t="s">
        <v>305</v>
      </c>
      <c r="AP940" s="371" t="s">
        <v>0</v>
      </c>
      <c r="AQ940" s="371" t="s">
        <v>306</v>
      </c>
      <c r="AR940" s="372" t="s">
        <v>0</v>
      </c>
      <c r="AS940" s="372"/>
      <c r="AT940" s="363"/>
    </row>
    <row r="941" spans="1:46" x14ac:dyDescent="0.3">
      <c r="A941" s="362" t="s">
        <v>1502</v>
      </c>
      <c r="B941" s="363" t="s">
        <v>308</v>
      </c>
      <c r="C941" s="363" t="s">
        <v>1066</v>
      </c>
      <c r="D941" s="363" t="s">
        <v>778</v>
      </c>
      <c r="E941" s="363" t="s">
        <v>297</v>
      </c>
      <c r="F941" s="363" t="s">
        <v>1044</v>
      </c>
      <c r="G941" s="363" t="s">
        <v>2667</v>
      </c>
      <c r="H941" s="363" t="s">
        <v>1243</v>
      </c>
      <c r="I941" s="363" t="s">
        <v>1482</v>
      </c>
      <c r="J941" s="363" t="s">
        <v>1411</v>
      </c>
      <c r="K941" s="363" t="s">
        <v>1418</v>
      </c>
      <c r="L941" s="364">
        <v>13812.470995880183</v>
      </c>
      <c r="M941" s="365">
        <v>3500</v>
      </c>
      <c r="N941" s="364">
        <v>12389.65670762941</v>
      </c>
      <c r="O941" s="363" t="s">
        <v>2683</v>
      </c>
      <c r="P941" s="363"/>
      <c r="Q941" s="363" t="s">
        <v>300</v>
      </c>
      <c r="R941" s="363" t="s">
        <v>905</v>
      </c>
      <c r="S941" s="363"/>
      <c r="T941" s="365">
        <v>21122.3</v>
      </c>
      <c r="U941" s="366">
        <v>20</v>
      </c>
      <c r="V941" s="367">
        <v>45200</v>
      </c>
      <c r="W941" s="367"/>
      <c r="X941" s="363" t="s">
        <v>306</v>
      </c>
      <c r="Y941" s="363" t="s">
        <v>1404</v>
      </c>
      <c r="Z941" s="363"/>
      <c r="AA941" s="363"/>
      <c r="AB941" s="363"/>
      <c r="AC941" s="363" t="s">
        <v>1483</v>
      </c>
      <c r="AD941" s="363" t="s">
        <v>360</v>
      </c>
      <c r="AE941" s="367"/>
      <c r="AF941" s="362"/>
      <c r="AG941" s="364">
        <v>2.1529656507516384</v>
      </c>
      <c r="AH941" s="364">
        <v>2.2457669218733605</v>
      </c>
      <c r="AI941" s="364">
        <v>2.5712898623952447</v>
      </c>
      <c r="AJ941" s="363" t="s">
        <v>181</v>
      </c>
      <c r="AK941" s="368">
        <v>59.91031973676327</v>
      </c>
      <c r="AL941" s="364">
        <v>6.4227990130842842</v>
      </c>
      <c r="AM941" s="369"/>
      <c r="AN941" s="370">
        <v>10</v>
      </c>
      <c r="AO941" s="371" t="s">
        <v>305</v>
      </c>
      <c r="AP941" s="371" t="s">
        <v>0</v>
      </c>
      <c r="AQ941" s="371" t="s">
        <v>306</v>
      </c>
      <c r="AR941" s="372" t="s">
        <v>0</v>
      </c>
      <c r="AS941" s="372"/>
      <c r="AT941" s="363"/>
    </row>
    <row r="942" spans="1:46" x14ac:dyDescent="0.3">
      <c r="A942" s="362" t="s">
        <v>1503</v>
      </c>
      <c r="B942" s="363" t="s">
        <v>308</v>
      </c>
      <c r="C942" s="363" t="s">
        <v>1062</v>
      </c>
      <c r="D942" s="363" t="s">
        <v>778</v>
      </c>
      <c r="E942" s="363" t="s">
        <v>297</v>
      </c>
      <c r="F942" s="363" t="s">
        <v>1044</v>
      </c>
      <c r="G942" s="363" t="s">
        <v>2667</v>
      </c>
      <c r="H942" s="363" t="s">
        <v>1243</v>
      </c>
      <c r="I942" s="363" t="s">
        <v>1482</v>
      </c>
      <c r="J942" s="363" t="s">
        <v>1411</v>
      </c>
      <c r="K942" s="363" t="s">
        <v>1418</v>
      </c>
      <c r="L942" s="364">
        <v>13348.033438502258</v>
      </c>
      <c r="M942" s="365">
        <v>3500</v>
      </c>
      <c r="N942" s="364">
        <v>11972.42343162941</v>
      </c>
      <c r="O942" s="363" t="s">
        <v>2683</v>
      </c>
      <c r="P942" s="363"/>
      <c r="Q942" s="363" t="s">
        <v>300</v>
      </c>
      <c r="R942" s="363" t="s">
        <v>905</v>
      </c>
      <c r="S942" s="363"/>
      <c r="T942" s="365">
        <v>21122.3</v>
      </c>
      <c r="U942" s="366">
        <v>20</v>
      </c>
      <c r="V942" s="367">
        <v>45200</v>
      </c>
      <c r="W942" s="367"/>
      <c r="X942" s="363" t="s">
        <v>306</v>
      </c>
      <c r="Y942" s="363" t="s">
        <v>1404</v>
      </c>
      <c r="Z942" s="363"/>
      <c r="AA942" s="363"/>
      <c r="AB942" s="363"/>
      <c r="AC942" s="363" t="s">
        <v>1483</v>
      </c>
      <c r="AD942" s="363" t="s">
        <v>360</v>
      </c>
      <c r="AE942" s="367"/>
      <c r="AF942" s="362"/>
      <c r="AG942" s="364">
        <v>2.0809097631666291</v>
      </c>
      <c r="AH942" s="364">
        <v>2.1706666990410466</v>
      </c>
      <c r="AI942" s="364">
        <v>2.4648753318976939</v>
      </c>
      <c r="AJ942" s="363" t="s">
        <v>181</v>
      </c>
      <c r="AK942" s="368">
        <v>62.962656209954332</v>
      </c>
      <c r="AL942" s="364">
        <v>6.20683554890355</v>
      </c>
      <c r="AM942" s="369"/>
      <c r="AN942" s="370">
        <v>10</v>
      </c>
      <c r="AO942" s="371" t="s">
        <v>305</v>
      </c>
      <c r="AP942" s="371" t="s">
        <v>0</v>
      </c>
      <c r="AQ942" s="371" t="s">
        <v>306</v>
      </c>
      <c r="AR942" s="372" t="s">
        <v>0</v>
      </c>
      <c r="AS942" s="372"/>
      <c r="AT942" s="363"/>
    </row>
    <row r="943" spans="1:46" x14ac:dyDescent="0.3">
      <c r="A943" s="362" t="s">
        <v>1504</v>
      </c>
      <c r="B943" s="363" t="s">
        <v>310</v>
      </c>
      <c r="C943" s="363" t="s">
        <v>1058</v>
      </c>
      <c r="D943" s="363" t="s">
        <v>778</v>
      </c>
      <c r="E943" s="363" t="s">
        <v>297</v>
      </c>
      <c r="F943" s="363" t="s">
        <v>1044</v>
      </c>
      <c r="G943" s="363" t="s">
        <v>2667</v>
      </c>
      <c r="H943" s="363" t="s">
        <v>1243</v>
      </c>
      <c r="I943" s="363" t="s">
        <v>1482</v>
      </c>
      <c r="J943" s="363" t="s">
        <v>1411</v>
      </c>
      <c r="K943" s="363" t="s">
        <v>1418</v>
      </c>
      <c r="L943" s="364">
        <v>16717.513020267979</v>
      </c>
      <c r="M943" s="365">
        <v>3500</v>
      </c>
      <c r="N943" s="364">
        <v>14996.013392777641</v>
      </c>
      <c r="O943" s="363" t="s">
        <v>2683</v>
      </c>
      <c r="P943" s="363"/>
      <c r="Q943" s="363" t="s">
        <v>300</v>
      </c>
      <c r="R943" s="363" t="s">
        <v>905</v>
      </c>
      <c r="S943" s="363"/>
      <c r="T943" s="365">
        <v>20553.453203016899</v>
      </c>
      <c r="U943" s="366">
        <v>20</v>
      </c>
      <c r="V943" s="367">
        <v>45200</v>
      </c>
      <c r="W943" s="367"/>
      <c r="X943" s="363" t="s">
        <v>306</v>
      </c>
      <c r="Y943" s="363" t="s">
        <v>1404</v>
      </c>
      <c r="Z943" s="363"/>
      <c r="AA943" s="363"/>
      <c r="AB943" s="363"/>
      <c r="AC943" s="363" t="s">
        <v>1483</v>
      </c>
      <c r="AD943" s="363" t="s">
        <v>360</v>
      </c>
      <c r="AE943" s="367"/>
      <c r="AF943" s="362"/>
      <c r="AG943" s="364">
        <v>2.5853740656313442</v>
      </c>
      <c r="AH943" s="364">
        <v>2.696788200029288</v>
      </c>
      <c r="AI943" s="364">
        <v>2.0890101655834057</v>
      </c>
      <c r="AJ943" s="363" t="s">
        <v>181</v>
      </c>
      <c r="AK943" s="368">
        <v>80.234173723462632</v>
      </c>
      <c r="AL943" s="364">
        <v>7.7736435544246092</v>
      </c>
      <c r="AM943" s="369"/>
      <c r="AN943" s="370">
        <v>10</v>
      </c>
      <c r="AO943" s="371" t="s">
        <v>305</v>
      </c>
      <c r="AP943" s="371" t="s">
        <v>0</v>
      </c>
      <c r="AQ943" s="371" t="s">
        <v>306</v>
      </c>
      <c r="AR943" s="372" t="s">
        <v>0</v>
      </c>
      <c r="AS943" s="372"/>
      <c r="AT943" s="363"/>
    </row>
    <row r="944" spans="1:46" x14ac:dyDescent="0.3">
      <c r="A944" s="362" t="s">
        <v>1505</v>
      </c>
      <c r="B944" s="363" t="s">
        <v>310</v>
      </c>
      <c r="C944" s="363" t="s">
        <v>1066</v>
      </c>
      <c r="D944" s="363" t="s">
        <v>778</v>
      </c>
      <c r="E944" s="363" t="s">
        <v>297</v>
      </c>
      <c r="F944" s="363" t="s">
        <v>1044</v>
      </c>
      <c r="G944" s="363" t="s">
        <v>2667</v>
      </c>
      <c r="H944" s="363" t="s">
        <v>1243</v>
      </c>
      <c r="I944" s="363" t="s">
        <v>1482</v>
      </c>
      <c r="J944" s="363" t="s">
        <v>1411</v>
      </c>
      <c r="K944" s="363" t="s">
        <v>1418</v>
      </c>
      <c r="L944" s="364">
        <v>16429.654540350431</v>
      </c>
      <c r="M944" s="365">
        <v>3500</v>
      </c>
      <c r="N944" s="364">
        <v>14737.412134777642</v>
      </c>
      <c r="O944" s="363" t="s">
        <v>2683</v>
      </c>
      <c r="P944" s="363"/>
      <c r="Q944" s="363" t="s">
        <v>300</v>
      </c>
      <c r="R944" s="363" t="s">
        <v>905</v>
      </c>
      <c r="S944" s="363"/>
      <c r="T944" s="365">
        <v>20553.453203016899</v>
      </c>
      <c r="U944" s="366">
        <v>20</v>
      </c>
      <c r="V944" s="367">
        <v>45200</v>
      </c>
      <c r="W944" s="367"/>
      <c r="X944" s="363" t="s">
        <v>306</v>
      </c>
      <c r="Y944" s="363" t="s">
        <v>1404</v>
      </c>
      <c r="Z944" s="363"/>
      <c r="AA944" s="363"/>
      <c r="AB944" s="363"/>
      <c r="AC944" s="363" t="s">
        <v>1483</v>
      </c>
      <c r="AD944" s="363" t="s">
        <v>360</v>
      </c>
      <c r="AE944" s="367"/>
      <c r="AF944" s="362"/>
      <c r="AG944" s="364">
        <v>2.5407138138066792</v>
      </c>
      <c r="AH944" s="364">
        <v>2.6502410686817957</v>
      </c>
      <c r="AI944" s="364">
        <v>2.0447941288542029</v>
      </c>
      <c r="AJ944" s="363" t="s">
        <v>181</v>
      </c>
      <c r="AK944" s="368">
        <v>82.127257942192799</v>
      </c>
      <c r="AL944" s="364">
        <v>7.6397893612629506</v>
      </c>
      <c r="AM944" s="369"/>
      <c r="AN944" s="370">
        <v>10</v>
      </c>
      <c r="AO944" s="371" t="s">
        <v>305</v>
      </c>
      <c r="AP944" s="371" t="s">
        <v>0</v>
      </c>
      <c r="AQ944" s="371" t="s">
        <v>306</v>
      </c>
      <c r="AR944" s="372" t="s">
        <v>0</v>
      </c>
      <c r="AS944" s="372"/>
      <c r="AT944" s="363"/>
    </row>
    <row r="945" spans="1:46" x14ac:dyDescent="0.3">
      <c r="A945" s="362" t="s">
        <v>1506</v>
      </c>
      <c r="B945" s="363" t="s">
        <v>310</v>
      </c>
      <c r="C945" s="363" t="s">
        <v>1062</v>
      </c>
      <c r="D945" s="363" t="s">
        <v>778</v>
      </c>
      <c r="E945" s="363" t="s">
        <v>297</v>
      </c>
      <c r="F945" s="363" t="s">
        <v>1044</v>
      </c>
      <c r="G945" s="363" t="s">
        <v>2667</v>
      </c>
      <c r="H945" s="363" t="s">
        <v>1243</v>
      </c>
      <c r="I945" s="363" t="s">
        <v>1482</v>
      </c>
      <c r="J945" s="363" t="s">
        <v>1411</v>
      </c>
      <c r="K945" s="363" t="s">
        <v>1418</v>
      </c>
      <c r="L945" s="364">
        <v>15965.216982972506</v>
      </c>
      <c r="M945" s="365">
        <v>3500</v>
      </c>
      <c r="N945" s="364">
        <v>14320.178858777643</v>
      </c>
      <c r="O945" s="363" t="s">
        <v>2683</v>
      </c>
      <c r="P945" s="363"/>
      <c r="Q945" s="363" t="s">
        <v>300</v>
      </c>
      <c r="R945" s="363" t="s">
        <v>905</v>
      </c>
      <c r="S945" s="363"/>
      <c r="T945" s="365">
        <v>20553.453203016899</v>
      </c>
      <c r="U945" s="366">
        <v>20</v>
      </c>
      <c r="V945" s="367">
        <v>45200</v>
      </c>
      <c r="W945" s="367"/>
      <c r="X945" s="363" t="s">
        <v>306</v>
      </c>
      <c r="Y945" s="363" t="s">
        <v>1404</v>
      </c>
      <c r="Z945" s="363"/>
      <c r="AA945" s="363"/>
      <c r="AB945" s="363"/>
      <c r="AC945" s="363" t="s">
        <v>1483</v>
      </c>
      <c r="AD945" s="363" t="s">
        <v>360</v>
      </c>
      <c r="AE945" s="367"/>
      <c r="AF945" s="362"/>
      <c r="AG945" s="364">
        <v>2.4686579262216699</v>
      </c>
      <c r="AH945" s="364">
        <v>2.5751408458494818</v>
      </c>
      <c r="AI945" s="364">
        <v>1.9734549482216719</v>
      </c>
      <c r="AJ945" s="363" t="s">
        <v>181</v>
      </c>
      <c r="AK945" s="368">
        <v>85.32552764793617</v>
      </c>
      <c r="AL945" s="364">
        <v>7.4238258970822155</v>
      </c>
      <c r="AM945" s="369"/>
      <c r="AN945" s="370">
        <v>10</v>
      </c>
      <c r="AO945" s="371" t="s">
        <v>305</v>
      </c>
      <c r="AP945" s="371" t="s">
        <v>0</v>
      </c>
      <c r="AQ945" s="371" t="s">
        <v>306</v>
      </c>
      <c r="AR945" s="372" t="s">
        <v>0</v>
      </c>
      <c r="AS945" s="372"/>
      <c r="AT945" s="363"/>
    </row>
    <row r="946" spans="1:46" x14ac:dyDescent="0.3">
      <c r="A946" s="362" t="s">
        <v>1507</v>
      </c>
      <c r="B946" s="363" t="s">
        <v>294</v>
      </c>
      <c r="C946" s="363" t="s">
        <v>295</v>
      </c>
      <c r="D946" s="363" t="s">
        <v>778</v>
      </c>
      <c r="E946" s="363" t="s">
        <v>297</v>
      </c>
      <c r="F946" s="363" t="s">
        <v>1044</v>
      </c>
      <c r="G946" s="363" t="s">
        <v>1045</v>
      </c>
      <c r="H946" s="363" t="s">
        <v>1149</v>
      </c>
      <c r="I946" s="363" t="s">
        <v>1046</v>
      </c>
      <c r="J946" s="363"/>
      <c r="K946" s="363" t="s">
        <v>782</v>
      </c>
      <c r="L946" s="364">
        <v>992</v>
      </c>
      <c r="M946" s="365">
        <v>200</v>
      </c>
      <c r="N946" s="364">
        <v>888.03</v>
      </c>
      <c r="O946" s="363" t="s">
        <v>1508</v>
      </c>
      <c r="P946" s="363"/>
      <c r="Q946" s="363" t="s">
        <v>300</v>
      </c>
      <c r="R946" s="363" t="s">
        <v>785</v>
      </c>
      <c r="S946" s="363"/>
      <c r="T946" s="365">
        <v>549</v>
      </c>
      <c r="U946" s="366">
        <v>18</v>
      </c>
      <c r="V946" s="367">
        <v>45200</v>
      </c>
      <c r="W946" s="367"/>
      <c r="X946" s="363" t="s">
        <v>3160</v>
      </c>
      <c r="Y946" s="363"/>
      <c r="Z946" s="363"/>
      <c r="AA946" s="363"/>
      <c r="AB946" s="363"/>
      <c r="AC946" s="363"/>
      <c r="AD946" s="363" t="s">
        <v>304</v>
      </c>
      <c r="AE946" s="367">
        <v>45121</v>
      </c>
      <c r="AF946" s="362" t="s">
        <v>3161</v>
      </c>
      <c r="AG946" s="364">
        <v>0.17</v>
      </c>
      <c r="AH946" s="364">
        <v>0.16</v>
      </c>
      <c r="AI946" s="364">
        <v>1.23</v>
      </c>
      <c r="AJ946" s="363" t="s">
        <v>181</v>
      </c>
      <c r="AK946" s="368">
        <v>18.14</v>
      </c>
      <c r="AL946" s="364">
        <v>0.51277777777777778</v>
      </c>
      <c r="AM946" s="369"/>
      <c r="AN946" s="370">
        <v>16</v>
      </c>
      <c r="AO946" s="371" t="s">
        <v>305</v>
      </c>
      <c r="AP946" s="371" t="s">
        <v>0</v>
      </c>
      <c r="AQ946" s="371" t="s">
        <v>306</v>
      </c>
      <c r="AR946" s="372" t="s">
        <v>0</v>
      </c>
      <c r="AS946" s="372"/>
      <c r="AT946" s="363" t="s">
        <v>2000</v>
      </c>
    </row>
    <row r="947" spans="1:46" x14ac:dyDescent="0.3">
      <c r="A947" s="362" t="s">
        <v>1509</v>
      </c>
      <c r="B947" s="363" t="s">
        <v>308</v>
      </c>
      <c r="C947" s="363" t="s">
        <v>295</v>
      </c>
      <c r="D947" s="363" t="s">
        <v>778</v>
      </c>
      <c r="E947" s="363" t="s">
        <v>297</v>
      </c>
      <c r="F947" s="363" t="s">
        <v>1044</v>
      </c>
      <c r="G947" s="363" t="s">
        <v>1045</v>
      </c>
      <c r="H947" s="363" t="s">
        <v>1149</v>
      </c>
      <c r="I947" s="363" t="s">
        <v>1046</v>
      </c>
      <c r="J947" s="363"/>
      <c r="K947" s="363" t="s">
        <v>782</v>
      </c>
      <c r="L947" s="364">
        <v>992</v>
      </c>
      <c r="M947" s="365">
        <v>200</v>
      </c>
      <c r="N947" s="364">
        <v>888.03</v>
      </c>
      <c r="O947" s="363" t="s">
        <v>1508</v>
      </c>
      <c r="P947" s="363"/>
      <c r="Q947" s="363" t="s">
        <v>300</v>
      </c>
      <c r="R947" s="363" t="s">
        <v>785</v>
      </c>
      <c r="S947" s="363"/>
      <c r="T947" s="365">
        <v>549</v>
      </c>
      <c r="U947" s="366">
        <v>18</v>
      </c>
      <c r="V947" s="367">
        <v>45200</v>
      </c>
      <c r="W947" s="367"/>
      <c r="X947" s="363" t="s">
        <v>3160</v>
      </c>
      <c r="Y947" s="363"/>
      <c r="Z947" s="363"/>
      <c r="AA947" s="363"/>
      <c r="AB947" s="363"/>
      <c r="AC947" s="363"/>
      <c r="AD947" s="363" t="s">
        <v>304</v>
      </c>
      <c r="AE947" s="367">
        <v>45121</v>
      </c>
      <c r="AF947" s="362" t="s">
        <v>3161</v>
      </c>
      <c r="AG947" s="364">
        <v>0.17</v>
      </c>
      <c r="AH947" s="364">
        <v>0.16</v>
      </c>
      <c r="AI947" s="364">
        <v>1.23</v>
      </c>
      <c r="AJ947" s="363" t="s">
        <v>181</v>
      </c>
      <c r="AK947" s="368">
        <v>18.14</v>
      </c>
      <c r="AL947" s="364">
        <v>0.51277777777777778</v>
      </c>
      <c r="AM947" s="369"/>
      <c r="AN947" s="370">
        <v>16</v>
      </c>
      <c r="AO947" s="371" t="s">
        <v>305</v>
      </c>
      <c r="AP947" s="371" t="s">
        <v>0</v>
      </c>
      <c r="AQ947" s="371" t="s">
        <v>306</v>
      </c>
      <c r="AR947" s="372" t="s">
        <v>0</v>
      </c>
      <c r="AS947" s="372"/>
      <c r="AT947" s="363" t="s">
        <v>2000</v>
      </c>
    </row>
    <row r="948" spans="1:46" x14ac:dyDescent="0.3">
      <c r="A948" s="362" t="s">
        <v>1510</v>
      </c>
      <c r="B948" s="363" t="s">
        <v>310</v>
      </c>
      <c r="C948" s="363" t="s">
        <v>295</v>
      </c>
      <c r="D948" s="363" t="s">
        <v>778</v>
      </c>
      <c r="E948" s="363" t="s">
        <v>297</v>
      </c>
      <c r="F948" s="363" t="s">
        <v>1044</v>
      </c>
      <c r="G948" s="363" t="s">
        <v>1045</v>
      </c>
      <c r="H948" s="363" t="s">
        <v>1149</v>
      </c>
      <c r="I948" s="363" t="s">
        <v>1046</v>
      </c>
      <c r="J948" s="363"/>
      <c r="K948" s="363" t="s">
        <v>782</v>
      </c>
      <c r="L948" s="364">
        <v>992</v>
      </c>
      <c r="M948" s="365">
        <v>200</v>
      </c>
      <c r="N948" s="364">
        <v>888.03</v>
      </c>
      <c r="O948" s="363" t="s">
        <v>1508</v>
      </c>
      <c r="P948" s="363"/>
      <c r="Q948" s="363" t="s">
        <v>300</v>
      </c>
      <c r="R948" s="363" t="s">
        <v>785</v>
      </c>
      <c r="S948" s="363"/>
      <c r="T948" s="365">
        <v>549</v>
      </c>
      <c r="U948" s="366">
        <v>18</v>
      </c>
      <c r="V948" s="367">
        <v>45200</v>
      </c>
      <c r="W948" s="367"/>
      <c r="X948" s="363" t="s">
        <v>3160</v>
      </c>
      <c r="Y948" s="363"/>
      <c r="Z948" s="363"/>
      <c r="AA948" s="363"/>
      <c r="AB948" s="363"/>
      <c r="AC948" s="363"/>
      <c r="AD948" s="363" t="s">
        <v>304</v>
      </c>
      <c r="AE948" s="367">
        <v>45121</v>
      </c>
      <c r="AF948" s="362" t="s">
        <v>3161</v>
      </c>
      <c r="AG948" s="364">
        <v>0.17</v>
      </c>
      <c r="AH948" s="364">
        <v>0.16</v>
      </c>
      <c r="AI948" s="364">
        <v>1.23</v>
      </c>
      <c r="AJ948" s="363" t="s">
        <v>181</v>
      </c>
      <c r="AK948" s="368">
        <v>18.14</v>
      </c>
      <c r="AL948" s="364">
        <v>0.51277777777777778</v>
      </c>
      <c r="AM948" s="369"/>
      <c r="AN948" s="370">
        <v>16</v>
      </c>
      <c r="AO948" s="371" t="s">
        <v>305</v>
      </c>
      <c r="AP948" s="371" t="s">
        <v>0</v>
      </c>
      <c r="AQ948" s="371" t="s">
        <v>306</v>
      </c>
      <c r="AR948" s="372" t="s">
        <v>0</v>
      </c>
      <c r="AS948" s="372"/>
      <c r="AT948" s="363"/>
    </row>
    <row r="949" spans="1:46" x14ac:dyDescent="0.3">
      <c r="A949" s="362" t="s">
        <v>1511</v>
      </c>
      <c r="B949" s="363" t="s">
        <v>294</v>
      </c>
      <c r="C949" s="363" t="s">
        <v>295</v>
      </c>
      <c r="D949" s="363" t="s">
        <v>778</v>
      </c>
      <c r="E949" s="363" t="s">
        <v>297</v>
      </c>
      <c r="F949" s="363" t="s">
        <v>1044</v>
      </c>
      <c r="G949" s="363" t="s">
        <v>1045</v>
      </c>
      <c r="H949" s="363" t="s">
        <v>1243</v>
      </c>
      <c r="I949" s="363" t="s">
        <v>1046</v>
      </c>
      <c r="J949" s="363"/>
      <c r="K949" s="363" t="s">
        <v>782</v>
      </c>
      <c r="L949" s="364">
        <v>487</v>
      </c>
      <c r="M949" s="365">
        <v>250</v>
      </c>
      <c r="N949" s="364">
        <v>436</v>
      </c>
      <c r="O949" s="363" t="s">
        <v>1512</v>
      </c>
      <c r="P949" s="363"/>
      <c r="Q949" s="363" t="s">
        <v>300</v>
      </c>
      <c r="R949" s="363" t="s">
        <v>905</v>
      </c>
      <c r="S949" s="363"/>
      <c r="T949" s="365">
        <v>440</v>
      </c>
      <c r="U949" s="366">
        <v>20</v>
      </c>
      <c r="V949" s="367">
        <v>45748</v>
      </c>
      <c r="W949" s="367"/>
      <c r="X949" s="363" t="s">
        <v>3160</v>
      </c>
      <c r="Y949" s="363"/>
      <c r="Z949" s="363"/>
      <c r="AA949" s="363"/>
      <c r="AB949" s="363"/>
      <c r="AC949" s="363"/>
      <c r="AD949" s="363" t="s">
        <v>304</v>
      </c>
      <c r="AE949" s="367">
        <v>45124</v>
      </c>
      <c r="AF949" s="362" t="s">
        <v>3163</v>
      </c>
      <c r="AG949" s="364">
        <v>0.08</v>
      </c>
      <c r="AH949" s="364">
        <v>0.08</v>
      </c>
      <c r="AI949" s="364">
        <v>0.71381749562254548</v>
      </c>
      <c r="AJ949" s="363" t="s">
        <v>0</v>
      </c>
      <c r="AK949" s="368">
        <v>51.088645408763611</v>
      </c>
      <c r="AL949" s="364">
        <v>0.22650000000000001</v>
      </c>
      <c r="AM949" s="369"/>
      <c r="AN949" s="370">
        <v>16</v>
      </c>
      <c r="AO949" s="371" t="s">
        <v>305</v>
      </c>
      <c r="AP949" s="371" t="s">
        <v>0</v>
      </c>
      <c r="AQ949" s="371" t="s">
        <v>306</v>
      </c>
      <c r="AR949" s="372" t="s">
        <v>0</v>
      </c>
      <c r="AS949" s="372"/>
      <c r="AT949" s="363"/>
    </row>
    <row r="950" spans="1:46" x14ac:dyDescent="0.3">
      <c r="A950" s="362" t="s">
        <v>1513</v>
      </c>
      <c r="B950" s="363" t="s">
        <v>308</v>
      </c>
      <c r="C950" s="363" t="s">
        <v>295</v>
      </c>
      <c r="D950" s="363" t="s">
        <v>778</v>
      </c>
      <c r="E950" s="363" t="s">
        <v>297</v>
      </c>
      <c r="F950" s="363" t="s">
        <v>1044</v>
      </c>
      <c r="G950" s="363" t="s">
        <v>1045</v>
      </c>
      <c r="H950" s="363" t="s">
        <v>1243</v>
      </c>
      <c r="I950" s="363" t="s">
        <v>1046</v>
      </c>
      <c r="J950" s="363"/>
      <c r="K950" s="363" t="s">
        <v>782</v>
      </c>
      <c r="L950" s="364">
        <v>487</v>
      </c>
      <c r="M950" s="365">
        <v>250</v>
      </c>
      <c r="N950" s="364">
        <v>436</v>
      </c>
      <c r="O950" s="363" t="s">
        <v>1512</v>
      </c>
      <c r="P950" s="363"/>
      <c r="Q950" s="363" t="s">
        <v>300</v>
      </c>
      <c r="R950" s="363" t="s">
        <v>905</v>
      </c>
      <c r="S950" s="363"/>
      <c r="T950" s="365">
        <v>440</v>
      </c>
      <c r="U950" s="366">
        <v>20</v>
      </c>
      <c r="V950" s="367">
        <v>45748</v>
      </c>
      <c r="W950" s="367"/>
      <c r="X950" s="363" t="s">
        <v>3160</v>
      </c>
      <c r="Y950" s="363"/>
      <c r="Z950" s="363"/>
      <c r="AA950" s="363"/>
      <c r="AB950" s="363"/>
      <c r="AC950" s="363"/>
      <c r="AD950" s="363" t="s">
        <v>304</v>
      </c>
      <c r="AE950" s="367">
        <v>45124</v>
      </c>
      <c r="AF950" s="362" t="s">
        <v>3163</v>
      </c>
      <c r="AG950" s="364">
        <v>0.08</v>
      </c>
      <c r="AH950" s="364">
        <v>0.08</v>
      </c>
      <c r="AI950" s="364">
        <v>0.71381749562254548</v>
      </c>
      <c r="AJ950" s="363" t="s">
        <v>0</v>
      </c>
      <c r="AK950" s="368">
        <v>51.088645408763611</v>
      </c>
      <c r="AL950" s="364">
        <v>0.22650000000000001</v>
      </c>
      <c r="AM950" s="369"/>
      <c r="AN950" s="370">
        <v>16</v>
      </c>
      <c r="AO950" s="371" t="s">
        <v>305</v>
      </c>
      <c r="AP950" s="371" t="s">
        <v>0</v>
      </c>
      <c r="AQ950" s="371" t="s">
        <v>306</v>
      </c>
      <c r="AR950" s="372" t="s">
        <v>0</v>
      </c>
      <c r="AS950" s="372"/>
      <c r="AT950" s="363"/>
    </row>
    <row r="951" spans="1:46" x14ac:dyDescent="0.3">
      <c r="A951" s="362" t="s">
        <v>1514</v>
      </c>
      <c r="B951" s="363" t="s">
        <v>310</v>
      </c>
      <c r="C951" s="363" t="s">
        <v>295</v>
      </c>
      <c r="D951" s="363" t="s">
        <v>778</v>
      </c>
      <c r="E951" s="363" t="s">
        <v>297</v>
      </c>
      <c r="F951" s="363" t="s">
        <v>1044</v>
      </c>
      <c r="G951" s="363" t="s">
        <v>1045</v>
      </c>
      <c r="H951" s="363" t="s">
        <v>1243</v>
      </c>
      <c r="I951" s="363" t="s">
        <v>1046</v>
      </c>
      <c r="J951" s="363"/>
      <c r="K951" s="363" t="s">
        <v>782</v>
      </c>
      <c r="L951" s="364">
        <v>487</v>
      </c>
      <c r="M951" s="365">
        <v>250</v>
      </c>
      <c r="N951" s="364">
        <v>436</v>
      </c>
      <c r="O951" s="363" t="s">
        <v>1512</v>
      </c>
      <c r="P951" s="363"/>
      <c r="Q951" s="363" t="s">
        <v>300</v>
      </c>
      <c r="R951" s="363" t="s">
        <v>905</v>
      </c>
      <c r="S951" s="363"/>
      <c r="T951" s="365">
        <v>440</v>
      </c>
      <c r="U951" s="366">
        <v>20</v>
      </c>
      <c r="V951" s="367">
        <v>45748</v>
      </c>
      <c r="W951" s="367"/>
      <c r="X951" s="363" t="s">
        <v>3160</v>
      </c>
      <c r="Y951" s="363"/>
      <c r="Z951" s="363"/>
      <c r="AA951" s="363"/>
      <c r="AB951" s="363"/>
      <c r="AC951" s="363"/>
      <c r="AD951" s="363" t="s">
        <v>304</v>
      </c>
      <c r="AE951" s="367">
        <v>45124</v>
      </c>
      <c r="AF951" s="362" t="s">
        <v>3163</v>
      </c>
      <c r="AG951" s="364">
        <v>0.08</v>
      </c>
      <c r="AH951" s="364">
        <v>0.08</v>
      </c>
      <c r="AI951" s="364">
        <v>0.71381749562254548</v>
      </c>
      <c r="AJ951" s="363" t="s">
        <v>0</v>
      </c>
      <c r="AK951" s="368">
        <v>51.088645408763611</v>
      </c>
      <c r="AL951" s="364">
        <v>0.22650000000000001</v>
      </c>
      <c r="AM951" s="369"/>
      <c r="AN951" s="370">
        <v>16</v>
      </c>
      <c r="AO951" s="371" t="s">
        <v>305</v>
      </c>
      <c r="AP951" s="371" t="s">
        <v>0</v>
      </c>
      <c r="AQ951" s="371" t="s">
        <v>306</v>
      </c>
      <c r="AR951" s="372" t="s">
        <v>0</v>
      </c>
      <c r="AS951" s="372"/>
      <c r="AT951" s="363"/>
    </row>
    <row r="952" spans="1:46" x14ac:dyDescent="0.3">
      <c r="A952" s="362" t="s">
        <v>1543</v>
      </c>
      <c r="B952" s="363" t="s">
        <v>294</v>
      </c>
      <c r="C952" s="363" t="s">
        <v>295</v>
      </c>
      <c r="D952" s="363" t="s">
        <v>778</v>
      </c>
      <c r="E952" s="363" t="s">
        <v>297</v>
      </c>
      <c r="F952" s="363" t="s">
        <v>1044</v>
      </c>
      <c r="G952" s="363" t="s">
        <v>586</v>
      </c>
      <c r="H952" s="363" t="s">
        <v>2685</v>
      </c>
      <c r="I952" s="363" t="s">
        <v>1393</v>
      </c>
      <c r="J952" s="363" t="s">
        <v>1394</v>
      </c>
      <c r="K952" s="363"/>
      <c r="L952" s="364">
        <v>65.7</v>
      </c>
      <c r="M952" s="365">
        <v>18</v>
      </c>
      <c r="N952" s="364">
        <v>58.91</v>
      </c>
      <c r="O952" s="363" t="s">
        <v>3259</v>
      </c>
      <c r="P952" s="363"/>
      <c r="Q952" s="363" t="s">
        <v>319</v>
      </c>
      <c r="R952" s="363" t="s">
        <v>1544</v>
      </c>
      <c r="S952" s="363"/>
      <c r="T952" s="365">
        <v>46.39</v>
      </c>
      <c r="U952" s="366">
        <v>15</v>
      </c>
      <c r="V952" s="367">
        <v>45200</v>
      </c>
      <c r="W952" s="367"/>
      <c r="X952" s="363" t="s">
        <v>306</v>
      </c>
      <c r="Y952" s="363"/>
      <c r="Z952" s="363"/>
      <c r="AA952" s="363"/>
      <c r="AB952" s="363"/>
      <c r="AC952" s="363" t="s">
        <v>1396</v>
      </c>
      <c r="AD952" s="363" t="s">
        <v>304</v>
      </c>
      <c r="AE952" s="367">
        <v>44726</v>
      </c>
      <c r="AF952" s="362" t="s">
        <v>2610</v>
      </c>
      <c r="AG952" s="364">
        <v>6.6369999999999997E-3</v>
      </c>
      <c r="AH952" s="364">
        <v>0.01</v>
      </c>
      <c r="AI952" s="364">
        <v>0.75</v>
      </c>
      <c r="AJ952" s="363" t="s">
        <v>0</v>
      </c>
      <c r="AK952" s="368">
        <v>45.18</v>
      </c>
      <c r="AL952" s="364">
        <v>3.7999999999999999E-2</v>
      </c>
      <c r="AM952" s="369"/>
      <c r="AN952" s="370">
        <v>4</v>
      </c>
      <c r="AO952" s="371" t="s">
        <v>305</v>
      </c>
      <c r="AP952" s="371" t="s">
        <v>0</v>
      </c>
      <c r="AQ952" s="371" t="s">
        <v>306</v>
      </c>
      <c r="AR952" s="372" t="s">
        <v>0</v>
      </c>
      <c r="AS952" s="372"/>
      <c r="AT952" s="363"/>
    </row>
    <row r="953" spans="1:46" x14ac:dyDescent="0.3">
      <c r="A953" s="362" t="s">
        <v>1545</v>
      </c>
      <c r="B953" s="363" t="s">
        <v>308</v>
      </c>
      <c r="C953" s="363" t="s">
        <v>295</v>
      </c>
      <c r="D953" s="363" t="s">
        <v>778</v>
      </c>
      <c r="E953" s="363" t="s">
        <v>297</v>
      </c>
      <c r="F953" s="363" t="s">
        <v>1044</v>
      </c>
      <c r="G953" s="363" t="s">
        <v>586</v>
      </c>
      <c r="H953" s="363" t="s">
        <v>2685</v>
      </c>
      <c r="I953" s="363" t="s">
        <v>1393</v>
      </c>
      <c r="J953" s="363" t="s">
        <v>1394</v>
      </c>
      <c r="K953" s="363"/>
      <c r="L953" s="364">
        <v>79.52</v>
      </c>
      <c r="M953" s="365">
        <v>18</v>
      </c>
      <c r="N953" s="364">
        <v>71.3</v>
      </c>
      <c r="O953" s="363" t="s">
        <v>3259</v>
      </c>
      <c r="P953" s="363"/>
      <c r="Q953" s="363" t="s">
        <v>319</v>
      </c>
      <c r="R953" s="363" t="s">
        <v>1544</v>
      </c>
      <c r="S953" s="363"/>
      <c r="T953" s="365">
        <v>46.39</v>
      </c>
      <c r="U953" s="366">
        <v>15</v>
      </c>
      <c r="V953" s="367">
        <v>45200</v>
      </c>
      <c r="W953" s="367"/>
      <c r="X953" s="363" t="s">
        <v>306</v>
      </c>
      <c r="Y953" s="363"/>
      <c r="Z953" s="363"/>
      <c r="AA953" s="363"/>
      <c r="AB953" s="363"/>
      <c r="AC953" s="363" t="s">
        <v>1396</v>
      </c>
      <c r="AD953" s="363" t="s">
        <v>304</v>
      </c>
      <c r="AE953" s="367">
        <v>44726</v>
      </c>
      <c r="AF953" s="362" t="s">
        <v>2610</v>
      </c>
      <c r="AG953" s="364">
        <v>7.7380000000000001E-3</v>
      </c>
      <c r="AH953" s="364">
        <v>0.01</v>
      </c>
      <c r="AI953" s="364">
        <v>0.91</v>
      </c>
      <c r="AJ953" s="363" t="s">
        <v>0</v>
      </c>
      <c r="AK953" s="368">
        <v>33.299999999999997</v>
      </c>
      <c r="AL953" s="364">
        <v>4.5333333333333337E-2</v>
      </c>
      <c r="AM953" s="369"/>
      <c r="AN953" s="370">
        <v>4</v>
      </c>
      <c r="AO953" s="371" t="s">
        <v>305</v>
      </c>
      <c r="AP953" s="371" t="s">
        <v>0</v>
      </c>
      <c r="AQ953" s="371" t="s">
        <v>306</v>
      </c>
      <c r="AR953" s="372" t="s">
        <v>0</v>
      </c>
      <c r="AS953" s="372"/>
      <c r="AT953" s="363"/>
    </row>
    <row r="954" spans="1:46" x14ac:dyDescent="0.3">
      <c r="A954" s="362" t="s">
        <v>1546</v>
      </c>
      <c r="B954" s="363" t="s">
        <v>310</v>
      </c>
      <c r="C954" s="363" t="s">
        <v>295</v>
      </c>
      <c r="D954" s="363" t="s">
        <v>778</v>
      </c>
      <c r="E954" s="363" t="s">
        <v>297</v>
      </c>
      <c r="F954" s="363" t="s">
        <v>1044</v>
      </c>
      <c r="G954" s="363" t="s">
        <v>586</v>
      </c>
      <c r="H954" s="363" t="s">
        <v>2685</v>
      </c>
      <c r="I954" s="363" t="s">
        <v>1393</v>
      </c>
      <c r="J954" s="363" t="s">
        <v>1394</v>
      </c>
      <c r="K954" s="363"/>
      <c r="L954" s="364">
        <v>68.69</v>
      </c>
      <c r="M954" s="365">
        <v>18</v>
      </c>
      <c r="N954" s="364">
        <v>61.59</v>
      </c>
      <c r="O954" s="363" t="s">
        <v>3259</v>
      </c>
      <c r="P954" s="363"/>
      <c r="Q954" s="363" t="s">
        <v>319</v>
      </c>
      <c r="R954" s="363" t="s">
        <v>1544</v>
      </c>
      <c r="S954" s="363"/>
      <c r="T954" s="365">
        <v>60.4</v>
      </c>
      <c r="U954" s="366">
        <v>15</v>
      </c>
      <c r="V954" s="367">
        <v>45200</v>
      </c>
      <c r="W954" s="367"/>
      <c r="X954" s="363" t="s">
        <v>306</v>
      </c>
      <c r="Y954" s="363"/>
      <c r="Z954" s="363"/>
      <c r="AA954" s="363"/>
      <c r="AB954" s="363"/>
      <c r="AC954" s="363" t="s">
        <v>1396</v>
      </c>
      <c r="AD954" s="363" t="s">
        <v>304</v>
      </c>
      <c r="AE954" s="367">
        <v>44726</v>
      </c>
      <c r="AF954" s="362" t="s">
        <v>2610</v>
      </c>
      <c r="AG954" s="364">
        <v>1.0704E-2</v>
      </c>
      <c r="AH954" s="364">
        <v>0.01</v>
      </c>
      <c r="AI954" s="364">
        <v>0.79</v>
      </c>
      <c r="AJ954" s="363" t="s">
        <v>0</v>
      </c>
      <c r="AK954" s="368">
        <v>42.21</v>
      </c>
      <c r="AL954" s="364">
        <v>3.9333333333333331E-2</v>
      </c>
      <c r="AM954" s="369"/>
      <c r="AN954" s="370">
        <v>4</v>
      </c>
      <c r="AO954" s="371" t="s">
        <v>305</v>
      </c>
      <c r="AP954" s="371" t="s">
        <v>0</v>
      </c>
      <c r="AQ954" s="371" t="s">
        <v>306</v>
      </c>
      <c r="AR954" s="372" t="s">
        <v>0</v>
      </c>
      <c r="AS954" s="372"/>
      <c r="AT954" s="363"/>
    </row>
    <row r="955" spans="1:46" x14ac:dyDescent="0.3">
      <c r="A955" s="362" t="s">
        <v>1547</v>
      </c>
      <c r="B955" s="363" t="s">
        <v>294</v>
      </c>
      <c r="C955" s="363" t="s">
        <v>295</v>
      </c>
      <c r="D955" s="363" t="s">
        <v>778</v>
      </c>
      <c r="E955" s="363" t="s">
        <v>297</v>
      </c>
      <c r="F955" s="363" t="s">
        <v>1044</v>
      </c>
      <c r="G955" s="363" t="s">
        <v>586</v>
      </c>
      <c r="H955" s="363" t="s">
        <v>1091</v>
      </c>
      <c r="I955" s="363" t="s">
        <v>1089</v>
      </c>
      <c r="J955" s="363" t="s">
        <v>1093</v>
      </c>
      <c r="K955" s="363"/>
      <c r="L955" s="364">
        <v>194.09</v>
      </c>
      <c r="M955" s="365">
        <v>140</v>
      </c>
      <c r="N955" s="364">
        <v>173.67</v>
      </c>
      <c r="O955" s="363" t="s">
        <v>1548</v>
      </c>
      <c r="P955" s="363"/>
      <c r="Q955" s="363" t="s">
        <v>319</v>
      </c>
      <c r="R955" s="363" t="s">
        <v>1091</v>
      </c>
      <c r="S955" s="363"/>
      <c r="T955" s="365">
        <v>222.03</v>
      </c>
      <c r="U955" s="366">
        <v>7</v>
      </c>
      <c r="V955" s="367">
        <v>45931</v>
      </c>
      <c r="W955" s="367"/>
      <c r="X955" s="363"/>
      <c r="Y955" s="363"/>
      <c r="Z955" s="363"/>
      <c r="AA955" s="363"/>
      <c r="AB955" s="363"/>
      <c r="AC955" s="363"/>
      <c r="AD955" s="363" t="s">
        <v>304</v>
      </c>
      <c r="AE955" s="367">
        <v>45124</v>
      </c>
      <c r="AF955" s="362" t="s">
        <v>3174</v>
      </c>
      <c r="AG955" s="364">
        <v>0.03</v>
      </c>
      <c r="AH955" s="364">
        <v>0.03</v>
      </c>
      <c r="AI955" s="364">
        <v>0.27</v>
      </c>
      <c r="AJ955" s="363" t="s">
        <v>0</v>
      </c>
      <c r="AK955" s="368">
        <v>181.3</v>
      </c>
      <c r="AL955" s="364">
        <v>0.25</v>
      </c>
      <c r="AM955" s="369"/>
      <c r="AN955" s="370">
        <v>4</v>
      </c>
      <c r="AO955" s="371" t="s">
        <v>305</v>
      </c>
      <c r="AP955" s="371" t="s">
        <v>0</v>
      </c>
      <c r="AQ955" s="371" t="s">
        <v>306</v>
      </c>
      <c r="AR955" s="372" t="s">
        <v>0</v>
      </c>
      <c r="AS955" s="372"/>
      <c r="AT955" s="363"/>
    </row>
    <row r="956" spans="1:46" x14ac:dyDescent="0.3">
      <c r="A956" s="362" t="s">
        <v>1549</v>
      </c>
      <c r="B956" s="363" t="s">
        <v>308</v>
      </c>
      <c r="C956" s="363" t="s">
        <v>295</v>
      </c>
      <c r="D956" s="363" t="s">
        <v>778</v>
      </c>
      <c r="E956" s="363" t="s">
        <v>297</v>
      </c>
      <c r="F956" s="363" t="s">
        <v>1044</v>
      </c>
      <c r="G956" s="363" t="s">
        <v>586</v>
      </c>
      <c r="H956" s="363" t="s">
        <v>1091</v>
      </c>
      <c r="I956" s="363" t="s">
        <v>1089</v>
      </c>
      <c r="J956" s="363" t="s">
        <v>1093</v>
      </c>
      <c r="K956" s="363"/>
      <c r="L956" s="364">
        <v>218.34</v>
      </c>
      <c r="M956" s="365">
        <v>140</v>
      </c>
      <c r="N956" s="364">
        <v>195.36</v>
      </c>
      <c r="O956" s="363" t="s">
        <v>1548</v>
      </c>
      <c r="P956" s="363"/>
      <c r="Q956" s="363" t="s">
        <v>319</v>
      </c>
      <c r="R956" s="363" t="s">
        <v>1091</v>
      </c>
      <c r="S956" s="363"/>
      <c r="T956" s="365">
        <v>222.03</v>
      </c>
      <c r="U956" s="366">
        <v>7</v>
      </c>
      <c r="V956" s="367">
        <v>45931</v>
      </c>
      <c r="W956" s="367"/>
      <c r="X956" s="363"/>
      <c r="Y956" s="363"/>
      <c r="Z956" s="363"/>
      <c r="AA956" s="363"/>
      <c r="AB956" s="363"/>
      <c r="AC956" s="363"/>
      <c r="AD956" s="363" t="s">
        <v>304</v>
      </c>
      <c r="AE956" s="367">
        <v>45124</v>
      </c>
      <c r="AF956" s="362" t="s">
        <v>3174</v>
      </c>
      <c r="AG956" s="364">
        <v>0.04</v>
      </c>
      <c r="AH956" s="364">
        <v>0.03</v>
      </c>
      <c r="AI956" s="364">
        <v>0.3</v>
      </c>
      <c r="AJ956" s="363" t="s">
        <v>0</v>
      </c>
      <c r="AK956" s="368">
        <v>158.02000000000001</v>
      </c>
      <c r="AL956" s="364">
        <v>0.28999999999999998</v>
      </c>
      <c r="AM956" s="369"/>
      <c r="AN956" s="370">
        <v>4</v>
      </c>
      <c r="AO956" s="371" t="s">
        <v>305</v>
      </c>
      <c r="AP956" s="371" t="s">
        <v>0</v>
      </c>
      <c r="AQ956" s="371" t="s">
        <v>306</v>
      </c>
      <c r="AR956" s="372" t="s">
        <v>0</v>
      </c>
      <c r="AS956" s="372"/>
      <c r="AT956" s="363"/>
    </row>
    <row r="957" spans="1:46" x14ac:dyDescent="0.3">
      <c r="A957" s="362" t="s">
        <v>1550</v>
      </c>
      <c r="B957" s="363" t="s">
        <v>310</v>
      </c>
      <c r="C957" s="363" t="s">
        <v>295</v>
      </c>
      <c r="D957" s="363" t="s">
        <v>778</v>
      </c>
      <c r="E957" s="363" t="s">
        <v>297</v>
      </c>
      <c r="F957" s="363" t="s">
        <v>1044</v>
      </c>
      <c r="G957" s="363" t="s">
        <v>586</v>
      </c>
      <c r="H957" s="363" t="s">
        <v>1091</v>
      </c>
      <c r="I957" s="363" t="s">
        <v>1089</v>
      </c>
      <c r="J957" s="363" t="s">
        <v>1093</v>
      </c>
      <c r="K957" s="363"/>
      <c r="L957" s="364">
        <v>204.98</v>
      </c>
      <c r="M957" s="365">
        <v>140</v>
      </c>
      <c r="N957" s="364">
        <v>183.41</v>
      </c>
      <c r="O957" s="363" t="s">
        <v>1548</v>
      </c>
      <c r="P957" s="363"/>
      <c r="Q957" s="363" t="s">
        <v>319</v>
      </c>
      <c r="R957" s="363" t="s">
        <v>1091</v>
      </c>
      <c r="S957" s="363"/>
      <c r="T957" s="365">
        <v>222.03</v>
      </c>
      <c r="U957" s="366">
        <v>7</v>
      </c>
      <c r="V957" s="367">
        <v>45931</v>
      </c>
      <c r="W957" s="367"/>
      <c r="X957" s="363"/>
      <c r="Y957" s="363"/>
      <c r="Z957" s="363"/>
      <c r="AA957" s="363"/>
      <c r="AB957" s="363"/>
      <c r="AC957" s="363"/>
      <c r="AD957" s="363" t="s">
        <v>304</v>
      </c>
      <c r="AE957" s="367">
        <v>45124</v>
      </c>
      <c r="AF957" s="362" t="s">
        <v>3174</v>
      </c>
      <c r="AG957" s="364">
        <v>0.03</v>
      </c>
      <c r="AH957" s="364">
        <v>0.03</v>
      </c>
      <c r="AI957" s="364">
        <v>0.3</v>
      </c>
      <c r="AJ957" s="363" t="s">
        <v>0</v>
      </c>
      <c r="AK957" s="368">
        <v>170.11</v>
      </c>
      <c r="AL957" s="364">
        <v>0.38200000000000001</v>
      </c>
      <c r="AM957" s="369"/>
      <c r="AN957" s="370">
        <v>4</v>
      </c>
      <c r="AO957" s="371" t="s">
        <v>305</v>
      </c>
      <c r="AP957" s="371" t="s">
        <v>0</v>
      </c>
      <c r="AQ957" s="371" t="s">
        <v>306</v>
      </c>
      <c r="AR957" s="372" t="s">
        <v>0</v>
      </c>
      <c r="AS957" s="372"/>
      <c r="AT957" s="363"/>
    </row>
    <row r="958" spans="1:46" x14ac:dyDescent="0.3">
      <c r="A958" s="362" t="s">
        <v>1551</v>
      </c>
      <c r="B958" s="363" t="s">
        <v>294</v>
      </c>
      <c r="C958" s="363" t="s">
        <v>295</v>
      </c>
      <c r="D958" s="363" t="s">
        <v>778</v>
      </c>
      <c r="E958" s="363" t="s">
        <v>297</v>
      </c>
      <c r="F958" s="363" t="s">
        <v>1044</v>
      </c>
      <c r="G958" s="363" t="s">
        <v>586</v>
      </c>
      <c r="H958" s="363" t="s">
        <v>1091</v>
      </c>
      <c r="I958" s="363" t="s">
        <v>1089</v>
      </c>
      <c r="J958" s="363" t="s">
        <v>182</v>
      </c>
      <c r="K958" s="363"/>
      <c r="L958" s="364">
        <v>398.37</v>
      </c>
      <c r="M958" s="365">
        <v>140</v>
      </c>
      <c r="N958" s="364">
        <v>356.44</v>
      </c>
      <c r="O958" s="363" t="s">
        <v>1552</v>
      </c>
      <c r="P958" s="363"/>
      <c r="Q958" s="363" t="s">
        <v>319</v>
      </c>
      <c r="R958" s="363" t="s">
        <v>1091</v>
      </c>
      <c r="S958" s="363"/>
      <c r="T958" s="365">
        <v>222.03</v>
      </c>
      <c r="U958" s="366">
        <v>7</v>
      </c>
      <c r="V958" s="367">
        <v>45931</v>
      </c>
      <c r="W958" s="367"/>
      <c r="X958" s="363"/>
      <c r="Y958" s="363"/>
      <c r="Z958" s="363"/>
      <c r="AA958" s="363"/>
      <c r="AB958" s="363"/>
      <c r="AC958" s="363"/>
      <c r="AD958" s="363" t="s">
        <v>304</v>
      </c>
      <c r="AE958" s="367">
        <v>45124</v>
      </c>
      <c r="AF958" s="362" t="s">
        <v>3174</v>
      </c>
      <c r="AG958" s="364">
        <v>7.0000000000000007E-2</v>
      </c>
      <c r="AH958" s="364">
        <v>0.06</v>
      </c>
      <c r="AI958" s="364">
        <v>0.55000000000000004</v>
      </c>
      <c r="AJ958" s="363" t="s">
        <v>0</v>
      </c>
      <c r="AK958" s="368">
        <v>74.22</v>
      </c>
      <c r="AL958" s="364">
        <v>0.52</v>
      </c>
      <c r="AM958" s="369"/>
      <c r="AN958" s="370">
        <v>4</v>
      </c>
      <c r="AO958" s="371" t="s">
        <v>305</v>
      </c>
      <c r="AP958" s="371" t="s">
        <v>0</v>
      </c>
      <c r="AQ958" s="371" t="s">
        <v>306</v>
      </c>
      <c r="AR958" s="372" t="s">
        <v>0</v>
      </c>
      <c r="AS958" s="372"/>
      <c r="AT958" s="363"/>
    </row>
    <row r="959" spans="1:46" x14ac:dyDescent="0.3">
      <c r="A959" s="362" t="s">
        <v>1553</v>
      </c>
      <c r="B959" s="363" t="s">
        <v>308</v>
      </c>
      <c r="C959" s="363" t="s">
        <v>295</v>
      </c>
      <c r="D959" s="363" t="s">
        <v>778</v>
      </c>
      <c r="E959" s="363" t="s">
        <v>297</v>
      </c>
      <c r="F959" s="363" t="s">
        <v>1044</v>
      </c>
      <c r="G959" s="363" t="s">
        <v>586</v>
      </c>
      <c r="H959" s="363" t="s">
        <v>1091</v>
      </c>
      <c r="I959" s="363" t="s">
        <v>1089</v>
      </c>
      <c r="J959" s="363" t="s">
        <v>182</v>
      </c>
      <c r="K959" s="363"/>
      <c r="L959" s="364">
        <v>418.46</v>
      </c>
      <c r="M959" s="365">
        <v>140</v>
      </c>
      <c r="N959" s="364">
        <v>374.42</v>
      </c>
      <c r="O959" s="363" t="s">
        <v>1552</v>
      </c>
      <c r="P959" s="363"/>
      <c r="Q959" s="363" t="s">
        <v>319</v>
      </c>
      <c r="R959" s="363" t="s">
        <v>1091</v>
      </c>
      <c r="S959" s="363"/>
      <c r="T959" s="365">
        <v>222.03</v>
      </c>
      <c r="U959" s="366">
        <v>7</v>
      </c>
      <c r="V959" s="367">
        <v>45931</v>
      </c>
      <c r="W959" s="367"/>
      <c r="X959" s="363"/>
      <c r="Y959" s="363"/>
      <c r="Z959" s="363"/>
      <c r="AA959" s="363"/>
      <c r="AB959" s="363"/>
      <c r="AC959" s="363"/>
      <c r="AD959" s="363" t="s">
        <v>304</v>
      </c>
      <c r="AE959" s="367">
        <v>45124</v>
      </c>
      <c r="AF959" s="362" t="s">
        <v>3174</v>
      </c>
      <c r="AG959" s="364">
        <v>7.0000000000000007E-2</v>
      </c>
      <c r="AH959" s="364">
        <v>0.06</v>
      </c>
      <c r="AI959" s="364">
        <v>0.57999999999999996</v>
      </c>
      <c r="AJ959" s="363" t="s">
        <v>0</v>
      </c>
      <c r="AK959" s="368">
        <v>69.34</v>
      </c>
      <c r="AL959" s="364">
        <v>0.55000000000000004</v>
      </c>
      <c r="AM959" s="369"/>
      <c r="AN959" s="370">
        <v>4</v>
      </c>
      <c r="AO959" s="371" t="s">
        <v>305</v>
      </c>
      <c r="AP959" s="371" t="s">
        <v>0</v>
      </c>
      <c r="AQ959" s="371" t="s">
        <v>306</v>
      </c>
      <c r="AR959" s="372" t="s">
        <v>0</v>
      </c>
      <c r="AS959" s="372"/>
      <c r="AT959" s="363"/>
    </row>
    <row r="960" spans="1:46" x14ac:dyDescent="0.3">
      <c r="A960" s="362" t="s">
        <v>1554</v>
      </c>
      <c r="B960" s="363" t="s">
        <v>310</v>
      </c>
      <c r="C960" s="363" t="s">
        <v>295</v>
      </c>
      <c r="D960" s="363" t="s">
        <v>778</v>
      </c>
      <c r="E960" s="363" t="s">
        <v>297</v>
      </c>
      <c r="F960" s="363" t="s">
        <v>1044</v>
      </c>
      <c r="G960" s="363" t="s">
        <v>586</v>
      </c>
      <c r="H960" s="363" t="s">
        <v>1091</v>
      </c>
      <c r="I960" s="363" t="s">
        <v>1089</v>
      </c>
      <c r="J960" s="363" t="s">
        <v>182</v>
      </c>
      <c r="K960" s="363"/>
      <c r="L960" s="364">
        <v>337.87</v>
      </c>
      <c r="M960" s="365">
        <v>140</v>
      </c>
      <c r="N960" s="364">
        <v>302.31</v>
      </c>
      <c r="O960" s="363" t="s">
        <v>1552</v>
      </c>
      <c r="P960" s="363"/>
      <c r="Q960" s="363" t="s">
        <v>319</v>
      </c>
      <c r="R960" s="363" t="s">
        <v>1091</v>
      </c>
      <c r="S960" s="363"/>
      <c r="T960" s="365">
        <v>222.03</v>
      </c>
      <c r="U960" s="366">
        <v>7</v>
      </c>
      <c r="V960" s="367">
        <v>45931</v>
      </c>
      <c r="W960" s="367"/>
      <c r="X960" s="363"/>
      <c r="Y960" s="363"/>
      <c r="Z960" s="363"/>
      <c r="AA960" s="363"/>
      <c r="AB960" s="363"/>
      <c r="AC960" s="363"/>
      <c r="AD960" s="363" t="s">
        <v>304</v>
      </c>
      <c r="AE960" s="367">
        <v>45124</v>
      </c>
      <c r="AF960" s="362" t="s">
        <v>3174</v>
      </c>
      <c r="AG960" s="364">
        <v>0.06</v>
      </c>
      <c r="AH960" s="364">
        <v>0.05</v>
      </c>
      <c r="AI960" s="364">
        <v>0.28000000000000003</v>
      </c>
      <c r="AJ960" s="363" t="s">
        <v>0</v>
      </c>
      <c r="AK960" s="368">
        <v>92.42</v>
      </c>
      <c r="AL960" s="364">
        <v>0.45</v>
      </c>
      <c r="AM960" s="369"/>
      <c r="AN960" s="370">
        <v>4</v>
      </c>
      <c r="AO960" s="371" t="s">
        <v>305</v>
      </c>
      <c r="AP960" s="371" t="s">
        <v>0</v>
      </c>
      <c r="AQ960" s="371" t="s">
        <v>306</v>
      </c>
      <c r="AR960" s="372" t="s">
        <v>0</v>
      </c>
      <c r="AS960" s="372"/>
      <c r="AT960" s="363"/>
    </row>
    <row r="961" spans="1:46" x14ac:dyDescent="0.3">
      <c r="A961" s="362" t="s">
        <v>1555</v>
      </c>
      <c r="B961" s="363" t="s">
        <v>294</v>
      </c>
      <c r="C961" s="363" t="s">
        <v>295</v>
      </c>
      <c r="D961" s="363" t="s">
        <v>778</v>
      </c>
      <c r="E961" s="363" t="s">
        <v>297</v>
      </c>
      <c r="F961" s="363" t="s">
        <v>1044</v>
      </c>
      <c r="G961" s="363" t="s">
        <v>586</v>
      </c>
      <c r="H961" s="363" t="s">
        <v>1091</v>
      </c>
      <c r="I961" s="363" t="s">
        <v>1089</v>
      </c>
      <c r="J961" s="363" t="s">
        <v>1093</v>
      </c>
      <c r="K961" s="363" t="s">
        <v>697</v>
      </c>
      <c r="L961" s="364">
        <v>194.09</v>
      </c>
      <c r="M961" s="365">
        <v>165</v>
      </c>
      <c r="N961" s="364">
        <v>173.67</v>
      </c>
      <c r="O961" s="363" t="s">
        <v>1556</v>
      </c>
      <c r="P961" s="363"/>
      <c r="Q961" s="363" t="s">
        <v>319</v>
      </c>
      <c r="R961" s="363" t="s">
        <v>1091</v>
      </c>
      <c r="S961" s="363" t="s">
        <v>697</v>
      </c>
      <c r="T961" s="365">
        <v>222.03</v>
      </c>
      <c r="U961" s="366">
        <v>7</v>
      </c>
      <c r="V961" s="367">
        <v>45931</v>
      </c>
      <c r="W961" s="367"/>
      <c r="X961" s="363"/>
      <c r="Y961" s="363"/>
      <c r="Z961" s="363"/>
      <c r="AA961" s="363"/>
      <c r="AB961" s="363"/>
      <c r="AC961" s="363"/>
      <c r="AD961" s="363" t="s">
        <v>304</v>
      </c>
      <c r="AE961" s="367">
        <v>45124</v>
      </c>
      <c r="AF961" s="362" t="s">
        <v>3174</v>
      </c>
      <c r="AG961" s="364">
        <v>0.03</v>
      </c>
      <c r="AH961" s="364">
        <v>0.03</v>
      </c>
      <c r="AI961" s="364">
        <v>0.27</v>
      </c>
      <c r="AJ961" s="363" t="s">
        <v>0</v>
      </c>
      <c r="AK961" s="368">
        <v>181.3</v>
      </c>
      <c r="AL961" s="364">
        <v>0.25</v>
      </c>
      <c r="AM961" s="369"/>
      <c r="AN961" s="370">
        <v>4</v>
      </c>
      <c r="AO961" s="371" t="s">
        <v>305</v>
      </c>
      <c r="AP961" s="371" t="s">
        <v>0</v>
      </c>
      <c r="AQ961" s="371" t="s">
        <v>306</v>
      </c>
      <c r="AR961" s="372" t="s">
        <v>0</v>
      </c>
      <c r="AS961" s="372"/>
      <c r="AT961" s="363"/>
    </row>
    <row r="962" spans="1:46" x14ac:dyDescent="0.3">
      <c r="A962" s="362" t="s">
        <v>1557</v>
      </c>
      <c r="B962" s="363" t="s">
        <v>308</v>
      </c>
      <c r="C962" s="363" t="s">
        <v>295</v>
      </c>
      <c r="D962" s="363" t="s">
        <v>778</v>
      </c>
      <c r="E962" s="363" t="s">
        <v>297</v>
      </c>
      <c r="F962" s="363" t="s">
        <v>1044</v>
      </c>
      <c r="G962" s="363" t="s">
        <v>586</v>
      </c>
      <c r="H962" s="363" t="s">
        <v>1091</v>
      </c>
      <c r="I962" s="363" t="s">
        <v>1089</v>
      </c>
      <c r="J962" s="363" t="s">
        <v>1093</v>
      </c>
      <c r="K962" s="363" t="s">
        <v>697</v>
      </c>
      <c r="L962" s="364">
        <v>218.34</v>
      </c>
      <c r="M962" s="365">
        <v>165</v>
      </c>
      <c r="N962" s="364">
        <v>195.36</v>
      </c>
      <c r="O962" s="363" t="s">
        <v>1556</v>
      </c>
      <c r="P962" s="363"/>
      <c r="Q962" s="363" t="s">
        <v>319</v>
      </c>
      <c r="R962" s="363" t="s">
        <v>1091</v>
      </c>
      <c r="S962" s="363" t="s">
        <v>697</v>
      </c>
      <c r="T962" s="365">
        <v>222.03</v>
      </c>
      <c r="U962" s="366">
        <v>7</v>
      </c>
      <c r="V962" s="367">
        <v>45931</v>
      </c>
      <c r="W962" s="367"/>
      <c r="X962" s="363"/>
      <c r="Y962" s="363"/>
      <c r="Z962" s="363"/>
      <c r="AA962" s="363"/>
      <c r="AB962" s="363"/>
      <c r="AC962" s="363"/>
      <c r="AD962" s="363" t="s">
        <v>304</v>
      </c>
      <c r="AE962" s="367">
        <v>45124</v>
      </c>
      <c r="AF962" s="362" t="s">
        <v>3174</v>
      </c>
      <c r="AG962" s="364">
        <v>0.04</v>
      </c>
      <c r="AH962" s="364">
        <v>0.03</v>
      </c>
      <c r="AI962" s="364">
        <v>0.3</v>
      </c>
      <c r="AJ962" s="363" t="s">
        <v>0</v>
      </c>
      <c r="AK962" s="368">
        <v>158.02000000000001</v>
      </c>
      <c r="AL962" s="364">
        <v>0.28999999999999998</v>
      </c>
      <c r="AM962" s="369"/>
      <c r="AN962" s="370">
        <v>4</v>
      </c>
      <c r="AO962" s="371" t="s">
        <v>305</v>
      </c>
      <c r="AP962" s="371" t="s">
        <v>0</v>
      </c>
      <c r="AQ962" s="371" t="s">
        <v>306</v>
      </c>
      <c r="AR962" s="372" t="s">
        <v>0</v>
      </c>
      <c r="AS962" s="372"/>
      <c r="AT962" s="363"/>
    </row>
    <row r="963" spans="1:46" x14ac:dyDescent="0.3">
      <c r="A963" s="362" t="s">
        <v>1558</v>
      </c>
      <c r="B963" s="363" t="s">
        <v>310</v>
      </c>
      <c r="C963" s="363" t="s">
        <v>295</v>
      </c>
      <c r="D963" s="363" t="s">
        <v>778</v>
      </c>
      <c r="E963" s="363" t="s">
        <v>297</v>
      </c>
      <c r="F963" s="363" t="s">
        <v>1044</v>
      </c>
      <c r="G963" s="363" t="s">
        <v>586</v>
      </c>
      <c r="H963" s="363" t="s">
        <v>1091</v>
      </c>
      <c r="I963" s="363" t="s">
        <v>1089</v>
      </c>
      <c r="J963" s="363" t="s">
        <v>1093</v>
      </c>
      <c r="K963" s="363" t="s">
        <v>697</v>
      </c>
      <c r="L963" s="364">
        <v>204.98</v>
      </c>
      <c r="M963" s="365">
        <v>165</v>
      </c>
      <c r="N963" s="364">
        <v>183.41</v>
      </c>
      <c r="O963" s="363" t="s">
        <v>1556</v>
      </c>
      <c r="P963" s="363"/>
      <c r="Q963" s="363" t="s">
        <v>319</v>
      </c>
      <c r="R963" s="363" t="s">
        <v>1091</v>
      </c>
      <c r="S963" s="363" t="s">
        <v>697</v>
      </c>
      <c r="T963" s="365">
        <v>222.03</v>
      </c>
      <c r="U963" s="366">
        <v>7</v>
      </c>
      <c r="V963" s="367">
        <v>45931</v>
      </c>
      <c r="W963" s="367"/>
      <c r="X963" s="363"/>
      <c r="Y963" s="363"/>
      <c r="Z963" s="363"/>
      <c r="AA963" s="363"/>
      <c r="AB963" s="363"/>
      <c r="AC963" s="363"/>
      <c r="AD963" s="363" t="s">
        <v>304</v>
      </c>
      <c r="AE963" s="367">
        <v>45124</v>
      </c>
      <c r="AF963" s="362" t="s">
        <v>3174</v>
      </c>
      <c r="AG963" s="364">
        <v>0.03</v>
      </c>
      <c r="AH963" s="364">
        <v>0.03</v>
      </c>
      <c r="AI963" s="364">
        <v>0.3</v>
      </c>
      <c r="AJ963" s="363" t="s">
        <v>0</v>
      </c>
      <c r="AK963" s="368">
        <v>170.11</v>
      </c>
      <c r="AL963" s="364">
        <v>0.38200000000000001</v>
      </c>
      <c r="AM963" s="369"/>
      <c r="AN963" s="370">
        <v>4</v>
      </c>
      <c r="AO963" s="371" t="s">
        <v>305</v>
      </c>
      <c r="AP963" s="371" t="s">
        <v>0</v>
      </c>
      <c r="AQ963" s="371" t="s">
        <v>306</v>
      </c>
      <c r="AR963" s="372" t="s">
        <v>0</v>
      </c>
      <c r="AS963" s="372"/>
      <c r="AT963" s="363"/>
    </row>
    <row r="964" spans="1:46" x14ac:dyDescent="0.3">
      <c r="A964" s="362" t="s">
        <v>1559</v>
      </c>
      <c r="B964" s="363" t="s">
        <v>294</v>
      </c>
      <c r="C964" s="363" t="s">
        <v>295</v>
      </c>
      <c r="D964" s="363" t="s">
        <v>778</v>
      </c>
      <c r="E964" s="363" t="s">
        <v>297</v>
      </c>
      <c r="F964" s="363" t="s">
        <v>1044</v>
      </c>
      <c r="G964" s="363" t="s">
        <v>586</v>
      </c>
      <c r="H964" s="363" t="s">
        <v>1091</v>
      </c>
      <c r="I964" s="363" t="s">
        <v>1089</v>
      </c>
      <c r="J964" s="363" t="s">
        <v>182</v>
      </c>
      <c r="K964" s="363" t="s">
        <v>697</v>
      </c>
      <c r="L964" s="364">
        <v>398.37</v>
      </c>
      <c r="M964" s="365">
        <v>165</v>
      </c>
      <c r="N964" s="364">
        <v>356.44</v>
      </c>
      <c r="O964" s="363" t="s">
        <v>1560</v>
      </c>
      <c r="P964" s="363"/>
      <c r="Q964" s="363" t="s">
        <v>319</v>
      </c>
      <c r="R964" s="363" t="s">
        <v>1091</v>
      </c>
      <c r="S964" s="363" t="s">
        <v>697</v>
      </c>
      <c r="T964" s="365">
        <v>222.03</v>
      </c>
      <c r="U964" s="366">
        <v>7</v>
      </c>
      <c r="V964" s="367">
        <v>45931</v>
      </c>
      <c r="W964" s="367"/>
      <c r="X964" s="363"/>
      <c r="Y964" s="363"/>
      <c r="Z964" s="363"/>
      <c r="AA964" s="363"/>
      <c r="AB964" s="363"/>
      <c r="AC964" s="363"/>
      <c r="AD964" s="363" t="s">
        <v>304</v>
      </c>
      <c r="AE964" s="367">
        <v>45124</v>
      </c>
      <c r="AF964" s="362" t="s">
        <v>3174</v>
      </c>
      <c r="AG964" s="364">
        <v>7.0000000000000007E-2</v>
      </c>
      <c r="AH964" s="364">
        <v>0.06</v>
      </c>
      <c r="AI964" s="364">
        <v>0.55000000000000004</v>
      </c>
      <c r="AJ964" s="363" t="s">
        <v>0</v>
      </c>
      <c r="AK964" s="368">
        <v>74.22</v>
      </c>
      <c r="AL964" s="364">
        <v>0.52</v>
      </c>
      <c r="AM964" s="369"/>
      <c r="AN964" s="370">
        <v>4</v>
      </c>
      <c r="AO964" s="371" t="s">
        <v>305</v>
      </c>
      <c r="AP964" s="371" t="s">
        <v>0</v>
      </c>
      <c r="AQ964" s="371" t="s">
        <v>306</v>
      </c>
      <c r="AR964" s="372" t="s">
        <v>0</v>
      </c>
      <c r="AS964" s="372"/>
      <c r="AT964" s="363"/>
    </row>
    <row r="965" spans="1:46" x14ac:dyDescent="0.3">
      <c r="A965" s="362" t="s">
        <v>1561</v>
      </c>
      <c r="B965" s="363" t="s">
        <v>308</v>
      </c>
      <c r="C965" s="363" t="s">
        <v>295</v>
      </c>
      <c r="D965" s="363" t="s">
        <v>778</v>
      </c>
      <c r="E965" s="363" t="s">
        <v>297</v>
      </c>
      <c r="F965" s="363" t="s">
        <v>1044</v>
      </c>
      <c r="G965" s="363" t="s">
        <v>586</v>
      </c>
      <c r="H965" s="363" t="s">
        <v>1091</v>
      </c>
      <c r="I965" s="363" t="s">
        <v>1089</v>
      </c>
      <c r="J965" s="363" t="s">
        <v>182</v>
      </c>
      <c r="K965" s="363" t="s">
        <v>697</v>
      </c>
      <c r="L965" s="364">
        <v>418.46</v>
      </c>
      <c r="M965" s="365">
        <v>165</v>
      </c>
      <c r="N965" s="364">
        <v>374.42</v>
      </c>
      <c r="O965" s="363" t="s">
        <v>1560</v>
      </c>
      <c r="P965" s="363"/>
      <c r="Q965" s="363" t="s">
        <v>319</v>
      </c>
      <c r="R965" s="363" t="s">
        <v>1091</v>
      </c>
      <c r="S965" s="363" t="s">
        <v>697</v>
      </c>
      <c r="T965" s="365">
        <v>222.03</v>
      </c>
      <c r="U965" s="366">
        <v>7</v>
      </c>
      <c r="V965" s="367">
        <v>45931</v>
      </c>
      <c r="W965" s="367"/>
      <c r="X965" s="363"/>
      <c r="Y965" s="363"/>
      <c r="Z965" s="363"/>
      <c r="AA965" s="363"/>
      <c r="AB965" s="363"/>
      <c r="AC965" s="363"/>
      <c r="AD965" s="363" t="s">
        <v>304</v>
      </c>
      <c r="AE965" s="367">
        <v>45124</v>
      </c>
      <c r="AF965" s="362" t="s">
        <v>3174</v>
      </c>
      <c r="AG965" s="364">
        <v>7.0000000000000007E-2</v>
      </c>
      <c r="AH965" s="364">
        <v>0.06</v>
      </c>
      <c r="AI965" s="364">
        <v>0.57999999999999996</v>
      </c>
      <c r="AJ965" s="363" t="s">
        <v>0</v>
      </c>
      <c r="AK965" s="368">
        <v>69.34</v>
      </c>
      <c r="AL965" s="364">
        <v>0.55000000000000004</v>
      </c>
      <c r="AM965" s="369"/>
      <c r="AN965" s="370">
        <v>4</v>
      </c>
      <c r="AO965" s="371" t="s">
        <v>305</v>
      </c>
      <c r="AP965" s="371" t="s">
        <v>0</v>
      </c>
      <c r="AQ965" s="371" t="s">
        <v>306</v>
      </c>
      <c r="AR965" s="372" t="s">
        <v>0</v>
      </c>
      <c r="AS965" s="372"/>
      <c r="AT965" s="363"/>
    </row>
    <row r="966" spans="1:46" x14ac:dyDescent="0.3">
      <c r="A966" s="362" t="s">
        <v>1562</v>
      </c>
      <c r="B966" s="363" t="s">
        <v>310</v>
      </c>
      <c r="C966" s="363" t="s">
        <v>295</v>
      </c>
      <c r="D966" s="363" t="s">
        <v>778</v>
      </c>
      <c r="E966" s="363" t="s">
        <v>297</v>
      </c>
      <c r="F966" s="363" t="s">
        <v>1044</v>
      </c>
      <c r="G966" s="363" t="s">
        <v>586</v>
      </c>
      <c r="H966" s="363" t="s">
        <v>1091</v>
      </c>
      <c r="I966" s="363" t="s">
        <v>1089</v>
      </c>
      <c r="J966" s="363" t="s">
        <v>182</v>
      </c>
      <c r="K966" s="363" t="s">
        <v>697</v>
      </c>
      <c r="L966" s="364">
        <v>337.87</v>
      </c>
      <c r="M966" s="365">
        <v>165</v>
      </c>
      <c r="N966" s="364">
        <v>302.31</v>
      </c>
      <c r="O966" s="363" t="s">
        <v>1560</v>
      </c>
      <c r="P966" s="363"/>
      <c r="Q966" s="363" t="s">
        <v>319</v>
      </c>
      <c r="R966" s="363" t="s">
        <v>1091</v>
      </c>
      <c r="S966" s="363" t="s">
        <v>697</v>
      </c>
      <c r="T966" s="365">
        <v>222.03</v>
      </c>
      <c r="U966" s="366">
        <v>7</v>
      </c>
      <c r="V966" s="367">
        <v>45931</v>
      </c>
      <c r="W966" s="367"/>
      <c r="X966" s="363"/>
      <c r="Y966" s="363"/>
      <c r="Z966" s="363"/>
      <c r="AA966" s="363"/>
      <c r="AB966" s="363"/>
      <c r="AC966" s="363"/>
      <c r="AD966" s="363" t="s">
        <v>304</v>
      </c>
      <c r="AE966" s="367">
        <v>45124</v>
      </c>
      <c r="AF966" s="362" t="s">
        <v>3174</v>
      </c>
      <c r="AG966" s="364">
        <v>0.06</v>
      </c>
      <c r="AH966" s="364">
        <v>0.05</v>
      </c>
      <c r="AI966" s="364">
        <v>0.28000000000000003</v>
      </c>
      <c r="AJ966" s="363" t="s">
        <v>0</v>
      </c>
      <c r="AK966" s="368">
        <v>92.42</v>
      </c>
      <c r="AL966" s="364">
        <v>0.45</v>
      </c>
      <c r="AM966" s="369"/>
      <c r="AN966" s="370">
        <v>4</v>
      </c>
      <c r="AO966" s="371" t="s">
        <v>305</v>
      </c>
      <c r="AP966" s="371" t="s">
        <v>0</v>
      </c>
      <c r="AQ966" s="371" t="s">
        <v>306</v>
      </c>
      <c r="AR966" s="372" t="s">
        <v>0</v>
      </c>
      <c r="AS966" s="372"/>
      <c r="AT966" s="363"/>
    </row>
    <row r="967" spans="1:46" x14ac:dyDescent="0.3">
      <c r="A967" s="362" t="s">
        <v>1565</v>
      </c>
      <c r="B967" s="363" t="s">
        <v>308</v>
      </c>
      <c r="C967" s="363" t="s">
        <v>295</v>
      </c>
      <c r="D967" s="363" t="s">
        <v>778</v>
      </c>
      <c r="E967" s="363" t="s">
        <v>297</v>
      </c>
      <c r="F967" s="363" t="s">
        <v>1044</v>
      </c>
      <c r="G967" s="363" t="s">
        <v>2686</v>
      </c>
      <c r="H967" s="363" t="s">
        <v>1243</v>
      </c>
      <c r="I967" s="363" t="s">
        <v>1566</v>
      </c>
      <c r="J967" s="363" t="s">
        <v>1567</v>
      </c>
      <c r="K967" s="363"/>
      <c r="L967" s="364">
        <v>1050.56</v>
      </c>
      <c r="M967" s="365">
        <v>500</v>
      </c>
      <c r="N967" s="364">
        <v>974.21</v>
      </c>
      <c r="O967" s="363" t="s">
        <v>3260</v>
      </c>
      <c r="P967" s="363"/>
      <c r="Q967" s="363" t="s">
        <v>300</v>
      </c>
      <c r="R967" s="363" t="s">
        <v>905</v>
      </c>
      <c r="S967" s="363"/>
      <c r="T967" s="365">
        <v>81</v>
      </c>
      <c r="U967" s="366">
        <v>15</v>
      </c>
      <c r="V967" s="367">
        <v>45200</v>
      </c>
      <c r="W967" s="367"/>
      <c r="X967" s="363" t="s">
        <v>306</v>
      </c>
      <c r="Y967" s="363" t="s">
        <v>692</v>
      </c>
      <c r="Z967" s="363"/>
      <c r="AA967" s="363"/>
      <c r="AB967" s="363"/>
      <c r="AC967" s="363"/>
      <c r="AD967" s="363" t="s">
        <v>304</v>
      </c>
      <c r="AE967" s="367">
        <v>44957</v>
      </c>
      <c r="AF967" s="362" t="s">
        <v>2592</v>
      </c>
      <c r="AG967" s="364">
        <v>0.37</v>
      </c>
      <c r="AH967" s="364">
        <v>0.36</v>
      </c>
      <c r="AI967" s="364">
        <v>16.7</v>
      </c>
      <c r="AJ967" s="363" t="s">
        <v>181</v>
      </c>
      <c r="AK967" s="368">
        <v>-54</v>
      </c>
      <c r="AL967" s="364">
        <v>0.5</v>
      </c>
      <c r="AM967" s="369"/>
      <c r="AN967" s="370">
        <v>10</v>
      </c>
      <c r="AO967" s="371" t="s">
        <v>305</v>
      </c>
      <c r="AP967" s="371" t="s">
        <v>0</v>
      </c>
      <c r="AQ967" s="371" t="s">
        <v>306</v>
      </c>
      <c r="AR967" s="372" t="s">
        <v>0</v>
      </c>
      <c r="AS967" s="372"/>
      <c r="AT967" s="363"/>
    </row>
    <row r="968" spans="1:46" x14ac:dyDescent="0.3">
      <c r="A968" s="362" t="s">
        <v>1568</v>
      </c>
      <c r="B968" s="363" t="s">
        <v>310</v>
      </c>
      <c r="C968" s="363" t="s">
        <v>295</v>
      </c>
      <c r="D968" s="363" t="s">
        <v>778</v>
      </c>
      <c r="E968" s="363" t="s">
        <v>297</v>
      </c>
      <c r="F968" s="363" t="s">
        <v>1044</v>
      </c>
      <c r="G968" s="363" t="s">
        <v>2686</v>
      </c>
      <c r="H968" s="363" t="s">
        <v>1243</v>
      </c>
      <c r="I968" s="363" t="s">
        <v>1566</v>
      </c>
      <c r="J968" s="363" t="s">
        <v>1567</v>
      </c>
      <c r="K968" s="363"/>
      <c r="L968" s="364">
        <v>1163.25</v>
      </c>
      <c r="M968" s="365">
        <v>500</v>
      </c>
      <c r="N968" s="364">
        <v>1077.51</v>
      </c>
      <c r="O968" s="363" t="s">
        <v>3260</v>
      </c>
      <c r="P968" s="363"/>
      <c r="Q968" s="363" t="s">
        <v>300</v>
      </c>
      <c r="R968" s="363" t="s">
        <v>905</v>
      </c>
      <c r="S968" s="363"/>
      <c r="T968" s="365">
        <v>81</v>
      </c>
      <c r="U968" s="366">
        <v>15</v>
      </c>
      <c r="V968" s="367">
        <v>45200</v>
      </c>
      <c r="W968" s="367"/>
      <c r="X968" s="363" t="s">
        <v>306</v>
      </c>
      <c r="Y968" s="363" t="s">
        <v>692</v>
      </c>
      <c r="Z968" s="363"/>
      <c r="AA968" s="363"/>
      <c r="AB968" s="363"/>
      <c r="AC968" s="363"/>
      <c r="AD968" s="363" t="s">
        <v>304</v>
      </c>
      <c r="AE968" s="367">
        <v>44957</v>
      </c>
      <c r="AF968" s="362" t="s">
        <v>2592</v>
      </c>
      <c r="AG968" s="364">
        <v>0.41</v>
      </c>
      <c r="AH968" s="364">
        <v>0.4</v>
      </c>
      <c r="AI968" s="364">
        <v>18.5</v>
      </c>
      <c r="AJ968" s="363" t="s">
        <v>181</v>
      </c>
      <c r="AK968" s="368">
        <v>-55.4</v>
      </c>
      <c r="AL968" s="364">
        <v>0.55000000000000004</v>
      </c>
      <c r="AM968" s="369"/>
      <c r="AN968" s="370">
        <v>10</v>
      </c>
      <c r="AO968" s="371" t="s">
        <v>305</v>
      </c>
      <c r="AP968" s="371" t="s">
        <v>0</v>
      </c>
      <c r="AQ968" s="371" t="s">
        <v>306</v>
      </c>
      <c r="AR968" s="372" t="s">
        <v>0</v>
      </c>
      <c r="AS968" s="372"/>
      <c r="AT968" s="363"/>
    </row>
    <row r="969" spans="1:46" x14ac:dyDescent="0.3">
      <c r="A969" s="362" t="s">
        <v>1570</v>
      </c>
      <c r="B969" s="363" t="s">
        <v>294</v>
      </c>
      <c r="C969" s="363" t="s">
        <v>295</v>
      </c>
      <c r="D969" s="363" t="s">
        <v>778</v>
      </c>
      <c r="E969" s="363" t="s">
        <v>297</v>
      </c>
      <c r="F969" s="363" t="s">
        <v>1044</v>
      </c>
      <c r="G969" s="363" t="s">
        <v>586</v>
      </c>
      <c r="H969" s="363" t="s">
        <v>1091</v>
      </c>
      <c r="I969" s="363" t="s">
        <v>1089</v>
      </c>
      <c r="J969" s="363" t="s">
        <v>1093</v>
      </c>
      <c r="K969" s="363" t="s">
        <v>1120</v>
      </c>
      <c r="L969" s="364">
        <v>194.09</v>
      </c>
      <c r="M969" s="365">
        <v>140</v>
      </c>
      <c r="N969" s="364">
        <v>173.67</v>
      </c>
      <c r="O969" s="363" t="s">
        <v>1571</v>
      </c>
      <c r="P969" s="363"/>
      <c r="Q969" s="363" t="s">
        <v>319</v>
      </c>
      <c r="R969" s="363" t="s">
        <v>1091</v>
      </c>
      <c r="S969" s="363" t="s">
        <v>1120</v>
      </c>
      <c r="T969" s="365">
        <v>222.03</v>
      </c>
      <c r="U969" s="366">
        <v>7</v>
      </c>
      <c r="V969" s="367">
        <v>45931</v>
      </c>
      <c r="W969" s="367"/>
      <c r="X969" s="363"/>
      <c r="Y969" s="363"/>
      <c r="Z969" s="363"/>
      <c r="AA969" s="363"/>
      <c r="AB969" s="363"/>
      <c r="AC969" s="363"/>
      <c r="AD969" s="363" t="s">
        <v>304</v>
      </c>
      <c r="AE969" s="367">
        <v>45124</v>
      </c>
      <c r="AF969" s="362" t="s">
        <v>3174</v>
      </c>
      <c r="AG969" s="364">
        <v>0.03</v>
      </c>
      <c r="AH969" s="364">
        <v>0.03</v>
      </c>
      <c r="AI969" s="364">
        <v>0.27</v>
      </c>
      <c r="AJ969" s="363" t="s">
        <v>0</v>
      </c>
      <c r="AK969" s="368">
        <v>181.3</v>
      </c>
      <c r="AL969" s="364">
        <v>0.25</v>
      </c>
      <c r="AM969" s="369"/>
      <c r="AN969" s="370">
        <v>4</v>
      </c>
      <c r="AO969" s="371" t="s">
        <v>305</v>
      </c>
      <c r="AP969" s="371" t="s">
        <v>0</v>
      </c>
      <c r="AQ969" s="371" t="s">
        <v>306</v>
      </c>
      <c r="AR969" s="372" t="s">
        <v>0</v>
      </c>
      <c r="AS969" s="372"/>
      <c r="AT969" s="363"/>
    </row>
    <row r="970" spans="1:46" x14ac:dyDescent="0.3">
      <c r="A970" s="362" t="s">
        <v>1572</v>
      </c>
      <c r="B970" s="363" t="s">
        <v>294</v>
      </c>
      <c r="C970" s="363" t="s">
        <v>295</v>
      </c>
      <c r="D970" s="363" t="s">
        <v>778</v>
      </c>
      <c r="E970" s="363" t="s">
        <v>297</v>
      </c>
      <c r="F970" s="363" t="s">
        <v>1044</v>
      </c>
      <c r="G970" s="363" t="s">
        <v>586</v>
      </c>
      <c r="H970" s="363" t="s">
        <v>1091</v>
      </c>
      <c r="I970" s="363" t="s">
        <v>1089</v>
      </c>
      <c r="J970" s="363" t="s">
        <v>182</v>
      </c>
      <c r="K970" s="363" t="s">
        <v>1120</v>
      </c>
      <c r="L970" s="364">
        <v>398.37</v>
      </c>
      <c r="M970" s="365">
        <v>140</v>
      </c>
      <c r="N970" s="364">
        <v>356.44</v>
      </c>
      <c r="O970" s="363" t="s">
        <v>1573</v>
      </c>
      <c r="P970" s="363"/>
      <c r="Q970" s="363" t="s">
        <v>319</v>
      </c>
      <c r="R970" s="363" t="s">
        <v>1091</v>
      </c>
      <c r="S970" s="363" t="s">
        <v>1120</v>
      </c>
      <c r="T970" s="365">
        <v>222.03</v>
      </c>
      <c r="U970" s="366">
        <v>7</v>
      </c>
      <c r="V970" s="367">
        <v>45931</v>
      </c>
      <c r="W970" s="367"/>
      <c r="X970" s="363"/>
      <c r="Y970" s="363"/>
      <c r="Z970" s="363"/>
      <c r="AA970" s="363"/>
      <c r="AB970" s="363"/>
      <c r="AC970" s="363"/>
      <c r="AD970" s="363" t="s">
        <v>304</v>
      </c>
      <c r="AE970" s="367">
        <v>45124</v>
      </c>
      <c r="AF970" s="362" t="s">
        <v>3174</v>
      </c>
      <c r="AG970" s="364">
        <v>7.0000000000000007E-2</v>
      </c>
      <c r="AH970" s="364">
        <v>0.06</v>
      </c>
      <c r="AI970" s="364">
        <v>0.55000000000000004</v>
      </c>
      <c r="AJ970" s="363" t="s">
        <v>0</v>
      </c>
      <c r="AK970" s="368">
        <v>74.22</v>
      </c>
      <c r="AL970" s="364">
        <v>0.52</v>
      </c>
      <c r="AM970" s="369"/>
      <c r="AN970" s="370">
        <v>4</v>
      </c>
      <c r="AO970" s="371" t="s">
        <v>305</v>
      </c>
      <c r="AP970" s="371" t="s">
        <v>0</v>
      </c>
      <c r="AQ970" s="371" t="s">
        <v>306</v>
      </c>
      <c r="AR970" s="372" t="s">
        <v>0</v>
      </c>
      <c r="AS970" s="372"/>
      <c r="AT970" s="363"/>
    </row>
    <row r="971" spans="1:46" x14ac:dyDescent="0.3">
      <c r="A971" s="362" t="s">
        <v>1574</v>
      </c>
      <c r="B971" s="363" t="s">
        <v>308</v>
      </c>
      <c r="C971" s="363" t="s">
        <v>295</v>
      </c>
      <c r="D971" s="363" t="s">
        <v>778</v>
      </c>
      <c r="E971" s="363" t="s">
        <v>297</v>
      </c>
      <c r="F971" s="363" t="s">
        <v>1044</v>
      </c>
      <c r="G971" s="363" t="s">
        <v>586</v>
      </c>
      <c r="H971" s="363" t="s">
        <v>1091</v>
      </c>
      <c r="I971" s="363" t="s">
        <v>1089</v>
      </c>
      <c r="J971" s="363" t="s">
        <v>1093</v>
      </c>
      <c r="K971" s="363" t="s">
        <v>1120</v>
      </c>
      <c r="L971" s="364">
        <v>218.34</v>
      </c>
      <c r="M971" s="365">
        <v>140</v>
      </c>
      <c r="N971" s="364">
        <v>195.36</v>
      </c>
      <c r="O971" s="363" t="s">
        <v>1571</v>
      </c>
      <c r="P971" s="363"/>
      <c r="Q971" s="363" t="s">
        <v>319</v>
      </c>
      <c r="R971" s="363" t="s">
        <v>1091</v>
      </c>
      <c r="S971" s="363" t="s">
        <v>1120</v>
      </c>
      <c r="T971" s="365">
        <v>222.03</v>
      </c>
      <c r="U971" s="366">
        <v>7</v>
      </c>
      <c r="V971" s="367">
        <v>45931</v>
      </c>
      <c r="W971" s="367"/>
      <c r="X971" s="363"/>
      <c r="Y971" s="363"/>
      <c r="Z971" s="363"/>
      <c r="AA971" s="363"/>
      <c r="AB971" s="363"/>
      <c r="AC971" s="363"/>
      <c r="AD971" s="363" t="s">
        <v>304</v>
      </c>
      <c r="AE971" s="367">
        <v>45124</v>
      </c>
      <c r="AF971" s="362" t="s">
        <v>3174</v>
      </c>
      <c r="AG971" s="364">
        <v>0.04</v>
      </c>
      <c r="AH971" s="364">
        <v>0.03</v>
      </c>
      <c r="AI971" s="364">
        <v>0.3</v>
      </c>
      <c r="AJ971" s="363" t="s">
        <v>0</v>
      </c>
      <c r="AK971" s="368">
        <v>158.02000000000001</v>
      </c>
      <c r="AL971" s="364">
        <v>0.28999999999999998</v>
      </c>
      <c r="AM971" s="369"/>
      <c r="AN971" s="370">
        <v>4</v>
      </c>
      <c r="AO971" s="371" t="s">
        <v>305</v>
      </c>
      <c r="AP971" s="371" t="s">
        <v>0</v>
      </c>
      <c r="AQ971" s="371" t="s">
        <v>306</v>
      </c>
      <c r="AR971" s="372" t="s">
        <v>0</v>
      </c>
      <c r="AS971" s="372"/>
      <c r="AT971" s="363"/>
    </row>
    <row r="972" spans="1:46" x14ac:dyDescent="0.3">
      <c r="A972" s="362" t="s">
        <v>1575</v>
      </c>
      <c r="B972" s="363" t="s">
        <v>308</v>
      </c>
      <c r="C972" s="363" t="s">
        <v>295</v>
      </c>
      <c r="D972" s="363" t="s">
        <v>778</v>
      </c>
      <c r="E972" s="363" t="s">
        <v>297</v>
      </c>
      <c r="F972" s="363" t="s">
        <v>1044</v>
      </c>
      <c r="G972" s="363" t="s">
        <v>586</v>
      </c>
      <c r="H972" s="363" t="s">
        <v>1091</v>
      </c>
      <c r="I972" s="363" t="s">
        <v>1089</v>
      </c>
      <c r="J972" s="363" t="s">
        <v>182</v>
      </c>
      <c r="K972" s="363" t="s">
        <v>1120</v>
      </c>
      <c r="L972" s="364">
        <v>418.46</v>
      </c>
      <c r="M972" s="365">
        <v>140</v>
      </c>
      <c r="N972" s="364">
        <v>374.42</v>
      </c>
      <c r="O972" s="363" t="s">
        <v>1573</v>
      </c>
      <c r="P972" s="363"/>
      <c r="Q972" s="363" t="s">
        <v>319</v>
      </c>
      <c r="R972" s="363" t="s">
        <v>1091</v>
      </c>
      <c r="S972" s="363" t="s">
        <v>1120</v>
      </c>
      <c r="T972" s="365">
        <v>222.03</v>
      </c>
      <c r="U972" s="366">
        <v>7</v>
      </c>
      <c r="V972" s="367">
        <v>45931</v>
      </c>
      <c r="W972" s="367"/>
      <c r="X972" s="363"/>
      <c r="Y972" s="363"/>
      <c r="Z972" s="363"/>
      <c r="AA972" s="363"/>
      <c r="AB972" s="363"/>
      <c r="AC972" s="363"/>
      <c r="AD972" s="363" t="s">
        <v>304</v>
      </c>
      <c r="AE972" s="367">
        <v>45124</v>
      </c>
      <c r="AF972" s="362" t="s">
        <v>3174</v>
      </c>
      <c r="AG972" s="364">
        <v>7.0000000000000007E-2</v>
      </c>
      <c r="AH972" s="364">
        <v>0.06</v>
      </c>
      <c r="AI972" s="364">
        <v>0.57999999999999996</v>
      </c>
      <c r="AJ972" s="363" t="s">
        <v>0</v>
      </c>
      <c r="AK972" s="368">
        <v>69.34</v>
      </c>
      <c r="AL972" s="364">
        <v>0.55000000000000004</v>
      </c>
      <c r="AM972" s="369"/>
      <c r="AN972" s="370">
        <v>4</v>
      </c>
      <c r="AO972" s="371" t="s">
        <v>305</v>
      </c>
      <c r="AP972" s="371" t="s">
        <v>0</v>
      </c>
      <c r="AQ972" s="371" t="s">
        <v>306</v>
      </c>
      <c r="AR972" s="372" t="s">
        <v>0</v>
      </c>
      <c r="AS972" s="372"/>
      <c r="AT972" s="363"/>
    </row>
    <row r="973" spans="1:46" x14ac:dyDescent="0.3">
      <c r="A973" s="362" t="s">
        <v>1576</v>
      </c>
      <c r="B973" s="363" t="s">
        <v>310</v>
      </c>
      <c r="C973" s="363" t="s">
        <v>295</v>
      </c>
      <c r="D973" s="363" t="s">
        <v>778</v>
      </c>
      <c r="E973" s="363" t="s">
        <v>297</v>
      </c>
      <c r="F973" s="363" t="s">
        <v>1044</v>
      </c>
      <c r="G973" s="363" t="s">
        <v>586</v>
      </c>
      <c r="H973" s="363" t="s">
        <v>1091</v>
      </c>
      <c r="I973" s="363" t="s">
        <v>1089</v>
      </c>
      <c r="J973" s="363" t="s">
        <v>1093</v>
      </c>
      <c r="K973" s="363" t="s">
        <v>1120</v>
      </c>
      <c r="L973" s="364">
        <v>204.98</v>
      </c>
      <c r="M973" s="365">
        <v>140</v>
      </c>
      <c r="N973" s="364">
        <v>183.41</v>
      </c>
      <c r="O973" s="363" t="s">
        <v>1571</v>
      </c>
      <c r="P973" s="363"/>
      <c r="Q973" s="363" t="s">
        <v>319</v>
      </c>
      <c r="R973" s="363" t="s">
        <v>1091</v>
      </c>
      <c r="S973" s="363" t="s">
        <v>1120</v>
      </c>
      <c r="T973" s="365">
        <v>222.03</v>
      </c>
      <c r="U973" s="366">
        <v>7</v>
      </c>
      <c r="V973" s="367">
        <v>45931</v>
      </c>
      <c r="W973" s="367"/>
      <c r="X973" s="363"/>
      <c r="Y973" s="363"/>
      <c r="Z973" s="363"/>
      <c r="AA973" s="363"/>
      <c r="AB973" s="363"/>
      <c r="AC973" s="363"/>
      <c r="AD973" s="363" t="s">
        <v>304</v>
      </c>
      <c r="AE973" s="367">
        <v>45124</v>
      </c>
      <c r="AF973" s="362" t="s">
        <v>3174</v>
      </c>
      <c r="AG973" s="364">
        <v>0.03</v>
      </c>
      <c r="AH973" s="364">
        <v>0.03</v>
      </c>
      <c r="AI973" s="364">
        <v>0.3</v>
      </c>
      <c r="AJ973" s="363" t="s">
        <v>0</v>
      </c>
      <c r="AK973" s="368">
        <v>170.11</v>
      </c>
      <c r="AL973" s="364">
        <v>0.38200000000000001</v>
      </c>
      <c r="AM973" s="369"/>
      <c r="AN973" s="370">
        <v>4</v>
      </c>
      <c r="AO973" s="371" t="s">
        <v>305</v>
      </c>
      <c r="AP973" s="371" t="s">
        <v>0</v>
      </c>
      <c r="AQ973" s="371" t="s">
        <v>306</v>
      </c>
      <c r="AR973" s="372" t="s">
        <v>0</v>
      </c>
      <c r="AS973" s="372"/>
      <c r="AT973" s="363"/>
    </row>
    <row r="974" spans="1:46" x14ac:dyDescent="0.3">
      <c r="A974" s="362" t="s">
        <v>1577</v>
      </c>
      <c r="B974" s="363" t="s">
        <v>310</v>
      </c>
      <c r="C974" s="363" t="s">
        <v>295</v>
      </c>
      <c r="D974" s="363" t="s">
        <v>778</v>
      </c>
      <c r="E974" s="363" t="s">
        <v>297</v>
      </c>
      <c r="F974" s="363" t="s">
        <v>1044</v>
      </c>
      <c r="G974" s="363" t="s">
        <v>586</v>
      </c>
      <c r="H974" s="363" t="s">
        <v>1091</v>
      </c>
      <c r="I974" s="363" t="s">
        <v>1089</v>
      </c>
      <c r="J974" s="363" t="s">
        <v>182</v>
      </c>
      <c r="K974" s="363" t="s">
        <v>1120</v>
      </c>
      <c r="L974" s="364">
        <v>337.87</v>
      </c>
      <c r="M974" s="365">
        <v>140</v>
      </c>
      <c r="N974" s="364">
        <v>302.31</v>
      </c>
      <c r="O974" s="363" t="s">
        <v>1573</v>
      </c>
      <c r="P974" s="363"/>
      <c r="Q974" s="363" t="s">
        <v>319</v>
      </c>
      <c r="R974" s="363" t="s">
        <v>1091</v>
      </c>
      <c r="S974" s="363" t="s">
        <v>1120</v>
      </c>
      <c r="T974" s="365">
        <v>222.03</v>
      </c>
      <c r="U974" s="366">
        <v>7</v>
      </c>
      <c r="V974" s="367">
        <v>45931</v>
      </c>
      <c r="W974" s="367"/>
      <c r="X974" s="363"/>
      <c r="Y974" s="363"/>
      <c r="Z974" s="363"/>
      <c r="AA974" s="363"/>
      <c r="AB974" s="363"/>
      <c r="AC974" s="363"/>
      <c r="AD974" s="363" t="s">
        <v>304</v>
      </c>
      <c r="AE974" s="367">
        <v>45124</v>
      </c>
      <c r="AF974" s="362" t="s">
        <v>3174</v>
      </c>
      <c r="AG974" s="364">
        <v>0.06</v>
      </c>
      <c r="AH974" s="364">
        <v>0.05</v>
      </c>
      <c r="AI974" s="364">
        <v>0.28000000000000003</v>
      </c>
      <c r="AJ974" s="363" t="s">
        <v>0</v>
      </c>
      <c r="AK974" s="368">
        <v>92.42</v>
      </c>
      <c r="AL974" s="364">
        <v>0.45</v>
      </c>
      <c r="AM974" s="369"/>
      <c r="AN974" s="370">
        <v>4</v>
      </c>
      <c r="AO974" s="371" t="s">
        <v>305</v>
      </c>
      <c r="AP974" s="371" t="s">
        <v>0</v>
      </c>
      <c r="AQ974" s="371" t="s">
        <v>306</v>
      </c>
      <c r="AR974" s="372" t="s">
        <v>0</v>
      </c>
      <c r="AS974" s="372"/>
      <c r="AT974" s="363"/>
    </row>
    <row r="975" spans="1:46" x14ac:dyDescent="0.3">
      <c r="A975" s="362" t="s">
        <v>1578</v>
      </c>
      <c r="B975" s="363" t="s">
        <v>294</v>
      </c>
      <c r="C975" s="363" t="s">
        <v>295</v>
      </c>
      <c r="D975" s="363" t="s">
        <v>778</v>
      </c>
      <c r="E975" s="363" t="s">
        <v>297</v>
      </c>
      <c r="F975" s="363" t="s">
        <v>1044</v>
      </c>
      <c r="G975" s="363" t="s">
        <v>586</v>
      </c>
      <c r="H975" s="363" t="s">
        <v>1091</v>
      </c>
      <c r="I975" s="363" t="s">
        <v>1089</v>
      </c>
      <c r="J975" s="363" t="s">
        <v>1093</v>
      </c>
      <c r="K975" s="363" t="s">
        <v>1579</v>
      </c>
      <c r="L975" s="364">
        <v>194.09</v>
      </c>
      <c r="M975" s="365">
        <v>140</v>
      </c>
      <c r="N975" s="364">
        <v>173.67</v>
      </c>
      <c r="O975" s="363" t="s">
        <v>1580</v>
      </c>
      <c r="P975" s="363"/>
      <c r="Q975" s="363" t="s">
        <v>319</v>
      </c>
      <c r="R975" s="363" t="s">
        <v>1091</v>
      </c>
      <c r="S975" s="363" t="s">
        <v>1579</v>
      </c>
      <c r="T975" s="365">
        <v>222.03</v>
      </c>
      <c r="U975" s="366">
        <v>7</v>
      </c>
      <c r="V975" s="367">
        <v>45931</v>
      </c>
      <c r="W975" s="367"/>
      <c r="X975" s="363"/>
      <c r="Y975" s="363"/>
      <c r="Z975" s="363"/>
      <c r="AA975" s="363"/>
      <c r="AB975" s="363"/>
      <c r="AC975" s="363"/>
      <c r="AD975" s="363" t="s">
        <v>304</v>
      </c>
      <c r="AE975" s="367">
        <v>45124</v>
      </c>
      <c r="AF975" s="362" t="s">
        <v>3174</v>
      </c>
      <c r="AG975" s="364">
        <v>0.03</v>
      </c>
      <c r="AH975" s="364">
        <v>0.03</v>
      </c>
      <c r="AI975" s="364">
        <v>0.27</v>
      </c>
      <c r="AJ975" s="363" t="s">
        <v>0</v>
      </c>
      <c r="AK975" s="368">
        <v>181.3</v>
      </c>
      <c r="AL975" s="364">
        <v>0.25</v>
      </c>
      <c r="AM975" s="369"/>
      <c r="AN975" s="370">
        <v>4</v>
      </c>
      <c r="AO975" s="371" t="s">
        <v>305</v>
      </c>
      <c r="AP975" s="371" t="s">
        <v>0</v>
      </c>
      <c r="AQ975" s="371" t="s">
        <v>306</v>
      </c>
      <c r="AR975" s="372" t="s">
        <v>0</v>
      </c>
      <c r="AS975" s="372"/>
      <c r="AT975" s="363"/>
    </row>
    <row r="976" spans="1:46" x14ac:dyDescent="0.3">
      <c r="A976" s="362" t="s">
        <v>1581</v>
      </c>
      <c r="B976" s="363" t="s">
        <v>294</v>
      </c>
      <c r="C976" s="363" t="s">
        <v>295</v>
      </c>
      <c r="D976" s="363" t="s">
        <v>778</v>
      </c>
      <c r="E976" s="363" t="s">
        <v>297</v>
      </c>
      <c r="F976" s="363" t="s">
        <v>1044</v>
      </c>
      <c r="G976" s="363" t="s">
        <v>586</v>
      </c>
      <c r="H976" s="363" t="s">
        <v>1091</v>
      </c>
      <c r="I976" s="363" t="s">
        <v>1089</v>
      </c>
      <c r="J976" s="363" t="s">
        <v>182</v>
      </c>
      <c r="K976" s="363" t="s">
        <v>1579</v>
      </c>
      <c r="L976" s="364">
        <v>398.37</v>
      </c>
      <c r="M976" s="365">
        <v>140</v>
      </c>
      <c r="N976" s="364">
        <v>356.44</v>
      </c>
      <c r="O976" s="363" t="s">
        <v>1582</v>
      </c>
      <c r="P976" s="363"/>
      <c r="Q976" s="363" t="s">
        <v>319</v>
      </c>
      <c r="R976" s="363" t="s">
        <v>1091</v>
      </c>
      <c r="S976" s="363" t="s">
        <v>1579</v>
      </c>
      <c r="T976" s="365">
        <v>222.03</v>
      </c>
      <c r="U976" s="366">
        <v>7</v>
      </c>
      <c r="V976" s="367">
        <v>45931</v>
      </c>
      <c r="W976" s="367"/>
      <c r="X976" s="363"/>
      <c r="Y976" s="363"/>
      <c r="Z976" s="363"/>
      <c r="AA976" s="363"/>
      <c r="AB976" s="363"/>
      <c r="AC976" s="363"/>
      <c r="AD976" s="363" t="s">
        <v>304</v>
      </c>
      <c r="AE976" s="367">
        <v>45124</v>
      </c>
      <c r="AF976" s="362" t="s">
        <v>3174</v>
      </c>
      <c r="AG976" s="364">
        <v>7.0000000000000007E-2</v>
      </c>
      <c r="AH976" s="364">
        <v>0.06</v>
      </c>
      <c r="AI976" s="364">
        <v>0.55000000000000004</v>
      </c>
      <c r="AJ976" s="363" t="s">
        <v>0</v>
      </c>
      <c r="AK976" s="368">
        <v>74.22</v>
      </c>
      <c r="AL976" s="364">
        <v>0.52</v>
      </c>
      <c r="AM976" s="369"/>
      <c r="AN976" s="370">
        <v>4</v>
      </c>
      <c r="AO976" s="371" t="s">
        <v>305</v>
      </c>
      <c r="AP976" s="371" t="s">
        <v>0</v>
      </c>
      <c r="AQ976" s="371" t="s">
        <v>306</v>
      </c>
      <c r="AR976" s="372" t="s">
        <v>0</v>
      </c>
      <c r="AS976" s="372"/>
      <c r="AT976" s="363"/>
    </row>
    <row r="977" spans="1:46" x14ac:dyDescent="0.3">
      <c r="A977" s="362" t="s">
        <v>1583</v>
      </c>
      <c r="B977" s="363" t="s">
        <v>308</v>
      </c>
      <c r="C977" s="363" t="s">
        <v>295</v>
      </c>
      <c r="D977" s="363" t="s">
        <v>778</v>
      </c>
      <c r="E977" s="363" t="s">
        <v>297</v>
      </c>
      <c r="F977" s="363" t="s">
        <v>1044</v>
      </c>
      <c r="G977" s="363" t="s">
        <v>586</v>
      </c>
      <c r="H977" s="363" t="s">
        <v>1091</v>
      </c>
      <c r="I977" s="363" t="s">
        <v>1089</v>
      </c>
      <c r="J977" s="363" t="s">
        <v>1093</v>
      </c>
      <c r="K977" s="363" t="s">
        <v>1579</v>
      </c>
      <c r="L977" s="364">
        <v>218.34</v>
      </c>
      <c r="M977" s="365">
        <v>140</v>
      </c>
      <c r="N977" s="364">
        <v>195.36</v>
      </c>
      <c r="O977" s="363" t="s">
        <v>1580</v>
      </c>
      <c r="P977" s="363"/>
      <c r="Q977" s="363" t="s">
        <v>319</v>
      </c>
      <c r="R977" s="363" t="s">
        <v>1091</v>
      </c>
      <c r="S977" s="363" t="s">
        <v>1579</v>
      </c>
      <c r="T977" s="365">
        <v>222.03</v>
      </c>
      <c r="U977" s="366">
        <v>7</v>
      </c>
      <c r="V977" s="367">
        <v>45931</v>
      </c>
      <c r="W977" s="367"/>
      <c r="X977" s="363"/>
      <c r="Y977" s="363"/>
      <c r="Z977" s="363"/>
      <c r="AA977" s="363"/>
      <c r="AB977" s="363"/>
      <c r="AC977" s="363"/>
      <c r="AD977" s="363" t="s">
        <v>304</v>
      </c>
      <c r="AE977" s="367">
        <v>45124</v>
      </c>
      <c r="AF977" s="362" t="s">
        <v>3174</v>
      </c>
      <c r="AG977" s="364">
        <v>0.04</v>
      </c>
      <c r="AH977" s="364">
        <v>0.03</v>
      </c>
      <c r="AI977" s="364">
        <v>0.3</v>
      </c>
      <c r="AJ977" s="363" t="s">
        <v>0</v>
      </c>
      <c r="AK977" s="368">
        <v>158.02000000000001</v>
      </c>
      <c r="AL977" s="364">
        <v>0.28999999999999998</v>
      </c>
      <c r="AM977" s="369"/>
      <c r="AN977" s="370">
        <v>4</v>
      </c>
      <c r="AO977" s="371" t="s">
        <v>305</v>
      </c>
      <c r="AP977" s="371" t="s">
        <v>0</v>
      </c>
      <c r="AQ977" s="371" t="s">
        <v>306</v>
      </c>
      <c r="AR977" s="372" t="s">
        <v>0</v>
      </c>
      <c r="AS977" s="372"/>
      <c r="AT977" s="363"/>
    </row>
    <row r="978" spans="1:46" x14ac:dyDescent="0.3">
      <c r="A978" s="362" t="s">
        <v>1584</v>
      </c>
      <c r="B978" s="363" t="s">
        <v>308</v>
      </c>
      <c r="C978" s="363" t="s">
        <v>295</v>
      </c>
      <c r="D978" s="363" t="s">
        <v>778</v>
      </c>
      <c r="E978" s="363" t="s">
        <v>297</v>
      </c>
      <c r="F978" s="363" t="s">
        <v>1044</v>
      </c>
      <c r="G978" s="363" t="s">
        <v>586</v>
      </c>
      <c r="H978" s="363" t="s">
        <v>1091</v>
      </c>
      <c r="I978" s="363" t="s">
        <v>1089</v>
      </c>
      <c r="J978" s="363" t="s">
        <v>182</v>
      </c>
      <c r="K978" s="363" t="s">
        <v>1579</v>
      </c>
      <c r="L978" s="364">
        <v>418.46</v>
      </c>
      <c r="M978" s="365">
        <v>140</v>
      </c>
      <c r="N978" s="364">
        <v>374.42</v>
      </c>
      <c r="O978" s="363" t="s">
        <v>1582</v>
      </c>
      <c r="P978" s="363"/>
      <c r="Q978" s="363" t="s">
        <v>319</v>
      </c>
      <c r="R978" s="363" t="s">
        <v>1091</v>
      </c>
      <c r="S978" s="363" t="s">
        <v>1579</v>
      </c>
      <c r="T978" s="365">
        <v>222.03</v>
      </c>
      <c r="U978" s="366">
        <v>7</v>
      </c>
      <c r="V978" s="367">
        <v>45931</v>
      </c>
      <c r="W978" s="367"/>
      <c r="X978" s="363"/>
      <c r="Y978" s="363"/>
      <c r="Z978" s="363"/>
      <c r="AA978" s="363"/>
      <c r="AB978" s="363"/>
      <c r="AC978" s="363"/>
      <c r="AD978" s="363" t="s">
        <v>304</v>
      </c>
      <c r="AE978" s="367">
        <v>45124</v>
      </c>
      <c r="AF978" s="362" t="s">
        <v>3174</v>
      </c>
      <c r="AG978" s="364">
        <v>7.0000000000000007E-2</v>
      </c>
      <c r="AH978" s="364">
        <v>0.06</v>
      </c>
      <c r="AI978" s="364">
        <v>0.57999999999999996</v>
      </c>
      <c r="AJ978" s="363" t="s">
        <v>0</v>
      </c>
      <c r="AK978" s="368">
        <v>69.34</v>
      </c>
      <c r="AL978" s="364">
        <v>0.55000000000000004</v>
      </c>
      <c r="AM978" s="369"/>
      <c r="AN978" s="370">
        <v>4</v>
      </c>
      <c r="AO978" s="371" t="s">
        <v>305</v>
      </c>
      <c r="AP978" s="371" t="s">
        <v>0</v>
      </c>
      <c r="AQ978" s="371" t="s">
        <v>306</v>
      </c>
      <c r="AR978" s="372" t="s">
        <v>0</v>
      </c>
      <c r="AS978" s="372"/>
      <c r="AT978" s="363"/>
    </row>
    <row r="979" spans="1:46" x14ac:dyDescent="0.3">
      <c r="A979" s="362" t="s">
        <v>1585</v>
      </c>
      <c r="B979" s="363" t="s">
        <v>310</v>
      </c>
      <c r="C979" s="363" t="s">
        <v>295</v>
      </c>
      <c r="D979" s="363" t="s">
        <v>778</v>
      </c>
      <c r="E979" s="363" t="s">
        <v>297</v>
      </c>
      <c r="F979" s="363" t="s">
        <v>1044</v>
      </c>
      <c r="G979" s="363" t="s">
        <v>586</v>
      </c>
      <c r="H979" s="363" t="s">
        <v>1091</v>
      </c>
      <c r="I979" s="363" t="s">
        <v>1089</v>
      </c>
      <c r="J979" s="363" t="s">
        <v>1093</v>
      </c>
      <c r="K979" s="363" t="s">
        <v>1579</v>
      </c>
      <c r="L979" s="364">
        <v>204.98</v>
      </c>
      <c r="M979" s="365">
        <v>140</v>
      </c>
      <c r="N979" s="364">
        <v>183.41</v>
      </c>
      <c r="O979" s="363" t="s">
        <v>1580</v>
      </c>
      <c r="P979" s="363"/>
      <c r="Q979" s="363" t="s">
        <v>319</v>
      </c>
      <c r="R979" s="363" t="s">
        <v>1091</v>
      </c>
      <c r="S979" s="363" t="s">
        <v>1579</v>
      </c>
      <c r="T979" s="365">
        <v>222.03</v>
      </c>
      <c r="U979" s="366">
        <v>7</v>
      </c>
      <c r="V979" s="367">
        <v>45931</v>
      </c>
      <c r="W979" s="367"/>
      <c r="X979" s="363"/>
      <c r="Y979" s="363"/>
      <c r="Z979" s="363"/>
      <c r="AA979" s="363"/>
      <c r="AB979" s="363"/>
      <c r="AC979" s="363"/>
      <c r="AD979" s="363" t="s">
        <v>304</v>
      </c>
      <c r="AE979" s="367">
        <v>45124</v>
      </c>
      <c r="AF979" s="362" t="s">
        <v>3174</v>
      </c>
      <c r="AG979" s="364">
        <v>0.03</v>
      </c>
      <c r="AH979" s="364">
        <v>0.03</v>
      </c>
      <c r="AI979" s="364">
        <v>0.3</v>
      </c>
      <c r="AJ979" s="363" t="s">
        <v>0</v>
      </c>
      <c r="AK979" s="368">
        <v>170.11</v>
      </c>
      <c r="AL979" s="364">
        <v>0.38200000000000001</v>
      </c>
      <c r="AM979" s="369"/>
      <c r="AN979" s="370">
        <v>4</v>
      </c>
      <c r="AO979" s="371" t="s">
        <v>305</v>
      </c>
      <c r="AP979" s="371" t="s">
        <v>0</v>
      </c>
      <c r="AQ979" s="371" t="s">
        <v>306</v>
      </c>
      <c r="AR979" s="372" t="s">
        <v>0</v>
      </c>
      <c r="AS979" s="372"/>
      <c r="AT979" s="363"/>
    </row>
    <row r="980" spans="1:46" x14ac:dyDescent="0.3">
      <c r="A980" s="362" t="s">
        <v>1586</v>
      </c>
      <c r="B980" s="363" t="s">
        <v>310</v>
      </c>
      <c r="C980" s="363" t="s">
        <v>295</v>
      </c>
      <c r="D980" s="363" t="s">
        <v>778</v>
      </c>
      <c r="E980" s="363" t="s">
        <v>297</v>
      </c>
      <c r="F980" s="363" t="s">
        <v>1044</v>
      </c>
      <c r="G980" s="363" t="s">
        <v>586</v>
      </c>
      <c r="H980" s="363" t="s">
        <v>1091</v>
      </c>
      <c r="I980" s="363" t="s">
        <v>1089</v>
      </c>
      <c r="J980" s="363" t="s">
        <v>182</v>
      </c>
      <c r="K980" s="363" t="s">
        <v>1579</v>
      </c>
      <c r="L980" s="364">
        <v>337.87</v>
      </c>
      <c r="M980" s="365">
        <v>140</v>
      </c>
      <c r="N980" s="364">
        <v>302.31</v>
      </c>
      <c r="O980" s="363" t="s">
        <v>1582</v>
      </c>
      <c r="P980" s="363"/>
      <c r="Q980" s="363" t="s">
        <v>319</v>
      </c>
      <c r="R980" s="363" t="s">
        <v>1091</v>
      </c>
      <c r="S980" s="363" t="s">
        <v>1579</v>
      </c>
      <c r="T980" s="365">
        <v>222.03</v>
      </c>
      <c r="U980" s="366">
        <v>7</v>
      </c>
      <c r="V980" s="367">
        <v>45931</v>
      </c>
      <c r="W980" s="367"/>
      <c r="X980" s="363"/>
      <c r="Y980" s="363"/>
      <c r="Z980" s="363"/>
      <c r="AA980" s="363"/>
      <c r="AB980" s="363"/>
      <c r="AC980" s="363"/>
      <c r="AD980" s="363" t="s">
        <v>304</v>
      </c>
      <c r="AE980" s="367">
        <v>45124</v>
      </c>
      <c r="AF980" s="362" t="s">
        <v>3174</v>
      </c>
      <c r="AG980" s="364">
        <v>0.06</v>
      </c>
      <c r="AH980" s="364">
        <v>0.05</v>
      </c>
      <c r="AI980" s="364">
        <v>0.28000000000000003</v>
      </c>
      <c r="AJ980" s="363" t="s">
        <v>0</v>
      </c>
      <c r="AK980" s="368">
        <v>92.42</v>
      </c>
      <c r="AL980" s="364">
        <v>0.45</v>
      </c>
      <c r="AM980" s="369"/>
      <c r="AN980" s="370">
        <v>4</v>
      </c>
      <c r="AO980" s="371" t="s">
        <v>305</v>
      </c>
      <c r="AP980" s="371" t="s">
        <v>0</v>
      </c>
      <c r="AQ980" s="371" t="s">
        <v>306</v>
      </c>
      <c r="AR980" s="372" t="s">
        <v>0</v>
      </c>
      <c r="AS980" s="372"/>
      <c r="AT980" s="363"/>
    </row>
    <row r="981" spans="1:46" x14ac:dyDescent="0.3">
      <c r="A981" s="362" t="s">
        <v>1587</v>
      </c>
      <c r="B981" s="363" t="s">
        <v>294</v>
      </c>
      <c r="C981" s="363" t="s">
        <v>295</v>
      </c>
      <c r="D981" s="363" t="s">
        <v>778</v>
      </c>
      <c r="E981" s="363" t="s">
        <v>297</v>
      </c>
      <c r="F981" s="363" t="s">
        <v>1044</v>
      </c>
      <c r="G981" s="363" t="s">
        <v>1106</v>
      </c>
      <c r="H981" s="363" t="s">
        <v>1243</v>
      </c>
      <c r="I981" s="363" t="s">
        <v>1106</v>
      </c>
      <c r="J981" s="363" t="s">
        <v>1107</v>
      </c>
      <c r="K981" s="363"/>
      <c r="L981" s="364">
        <v>3.9193265815235314</v>
      </c>
      <c r="M981" s="365">
        <v>0.6</v>
      </c>
      <c r="N981" s="364">
        <v>3.5285611619427568</v>
      </c>
      <c r="O981" s="363" t="s">
        <v>1588</v>
      </c>
      <c r="P981" s="363"/>
      <c r="Q981" s="363" t="s">
        <v>300</v>
      </c>
      <c r="R981" s="363" t="s">
        <v>905</v>
      </c>
      <c r="S981" s="363"/>
      <c r="T981" s="365">
        <v>3.08</v>
      </c>
      <c r="U981" s="366">
        <v>15</v>
      </c>
      <c r="V981" s="367">
        <v>45931</v>
      </c>
      <c r="W981" s="367"/>
      <c r="X981" s="363" t="s">
        <v>1108</v>
      </c>
      <c r="Y981" s="363" t="s">
        <v>835</v>
      </c>
      <c r="Z981" s="363"/>
      <c r="AA981" s="363"/>
      <c r="AB981" s="363"/>
      <c r="AC981" s="363"/>
      <c r="AD981" s="363" t="s">
        <v>304</v>
      </c>
      <c r="AE981" s="367">
        <v>45145</v>
      </c>
      <c r="AF981" s="362" t="s">
        <v>3179</v>
      </c>
      <c r="AG981" s="364">
        <v>6.0628543438553918E-4</v>
      </c>
      <c r="AH981" s="364">
        <v>5.8215774491153234E-4</v>
      </c>
      <c r="AI981" s="364">
        <v>1.132510081771795</v>
      </c>
      <c r="AJ981" s="363" t="s">
        <v>181</v>
      </c>
      <c r="AK981" s="368">
        <v>21.966097290921844</v>
      </c>
      <c r="AL981" s="364">
        <v>9.770154187001103E-4</v>
      </c>
      <c r="AM981" s="369"/>
      <c r="AN981" s="370">
        <v>13</v>
      </c>
      <c r="AO981" s="371" t="s">
        <v>305</v>
      </c>
      <c r="AP981" s="371" t="s">
        <v>0</v>
      </c>
      <c r="AQ981" s="371" t="s">
        <v>386</v>
      </c>
      <c r="AR981" s="372" t="s">
        <v>0</v>
      </c>
      <c r="AS981" s="372"/>
      <c r="AT981" s="363"/>
    </row>
    <row r="982" spans="1:46" x14ac:dyDescent="0.3">
      <c r="A982" s="362" t="s">
        <v>1589</v>
      </c>
      <c r="B982" s="363" t="s">
        <v>308</v>
      </c>
      <c r="C982" s="363" t="s">
        <v>295</v>
      </c>
      <c r="D982" s="363" t="s">
        <v>778</v>
      </c>
      <c r="E982" s="363" t="s">
        <v>297</v>
      </c>
      <c r="F982" s="363" t="s">
        <v>1044</v>
      </c>
      <c r="G982" s="363" t="s">
        <v>1106</v>
      </c>
      <c r="H982" s="363" t="s">
        <v>1243</v>
      </c>
      <c r="I982" s="363" t="s">
        <v>1106</v>
      </c>
      <c r="J982" s="363" t="s">
        <v>1107</v>
      </c>
      <c r="K982" s="363"/>
      <c r="L982" s="364">
        <v>2.7328657885528878</v>
      </c>
      <c r="M982" s="365">
        <v>0.6</v>
      </c>
      <c r="N982" s="364">
        <v>2.4617366976223281</v>
      </c>
      <c r="O982" s="363" t="s">
        <v>1588</v>
      </c>
      <c r="P982" s="363"/>
      <c r="Q982" s="363" t="s">
        <v>300</v>
      </c>
      <c r="R982" s="363" t="s">
        <v>905</v>
      </c>
      <c r="S982" s="363"/>
      <c r="T982" s="365">
        <v>3.08</v>
      </c>
      <c r="U982" s="366">
        <v>15</v>
      </c>
      <c r="V982" s="367">
        <v>45931</v>
      </c>
      <c r="W982" s="367"/>
      <c r="X982" s="363" t="s">
        <v>1108</v>
      </c>
      <c r="Y982" s="363" t="s">
        <v>835</v>
      </c>
      <c r="Z982" s="363"/>
      <c r="AA982" s="363"/>
      <c r="AB982" s="363"/>
      <c r="AC982" s="363"/>
      <c r="AD982" s="363" t="s">
        <v>304</v>
      </c>
      <c r="AE982" s="367">
        <v>45145</v>
      </c>
      <c r="AF982" s="362" t="s">
        <v>3179</v>
      </c>
      <c r="AG982" s="364">
        <v>4.3584774374272198E-4</v>
      </c>
      <c r="AH982" s="364">
        <v>4.1858616497645999E-4</v>
      </c>
      <c r="AI982" s="364">
        <v>0.81173835421049079</v>
      </c>
      <c r="AJ982" s="363" t="s">
        <v>0</v>
      </c>
      <c r="AK982" s="368">
        <v>41.955592181771081</v>
      </c>
      <c r="AL982" s="364">
        <v>9.492986692334408E-4</v>
      </c>
      <c r="AM982" s="369"/>
      <c r="AN982" s="370">
        <v>13</v>
      </c>
      <c r="AO982" s="371" t="s">
        <v>305</v>
      </c>
      <c r="AP982" s="371" t="s">
        <v>0</v>
      </c>
      <c r="AQ982" s="371" t="s">
        <v>386</v>
      </c>
      <c r="AR982" s="372" t="s">
        <v>0</v>
      </c>
      <c r="AS982" s="372"/>
      <c r="AT982" s="363"/>
    </row>
    <row r="983" spans="1:46" x14ac:dyDescent="0.3">
      <c r="A983" s="362" t="s">
        <v>1590</v>
      </c>
      <c r="B983" s="363" t="s">
        <v>310</v>
      </c>
      <c r="C983" s="363" t="s">
        <v>295</v>
      </c>
      <c r="D983" s="363" t="s">
        <v>778</v>
      </c>
      <c r="E983" s="363" t="s">
        <v>297</v>
      </c>
      <c r="F983" s="363" t="s">
        <v>1044</v>
      </c>
      <c r="G983" s="363" t="s">
        <v>1106</v>
      </c>
      <c r="H983" s="363" t="s">
        <v>1243</v>
      </c>
      <c r="I983" s="363" t="s">
        <v>1106</v>
      </c>
      <c r="J983" s="363" t="s">
        <v>1107</v>
      </c>
      <c r="K983" s="363"/>
      <c r="L983" s="364">
        <v>2.7328657885528878</v>
      </c>
      <c r="M983" s="365">
        <v>0.6</v>
      </c>
      <c r="N983" s="364">
        <v>2.4617366976223281</v>
      </c>
      <c r="O983" s="363" t="s">
        <v>1588</v>
      </c>
      <c r="P983" s="363"/>
      <c r="Q983" s="363" t="s">
        <v>300</v>
      </c>
      <c r="R983" s="363" t="s">
        <v>905</v>
      </c>
      <c r="S983" s="363"/>
      <c r="T983" s="365">
        <v>3.08</v>
      </c>
      <c r="U983" s="366">
        <v>15</v>
      </c>
      <c r="V983" s="367">
        <v>45931</v>
      </c>
      <c r="W983" s="367"/>
      <c r="X983" s="363" t="s">
        <v>1108</v>
      </c>
      <c r="Y983" s="363" t="s">
        <v>835</v>
      </c>
      <c r="Z983" s="363"/>
      <c r="AA983" s="363"/>
      <c r="AB983" s="363"/>
      <c r="AC983" s="363"/>
      <c r="AD983" s="363" t="s">
        <v>304</v>
      </c>
      <c r="AE983" s="367">
        <v>45145</v>
      </c>
      <c r="AF983" s="362" t="s">
        <v>3179</v>
      </c>
      <c r="AG983" s="364">
        <v>4.3584774374272198E-4</v>
      </c>
      <c r="AH983" s="364">
        <v>4.1858616497645999E-4</v>
      </c>
      <c r="AI983" s="364">
        <v>0.81173835421049079</v>
      </c>
      <c r="AJ983" s="363" t="s">
        <v>0</v>
      </c>
      <c r="AK983" s="368">
        <v>41.955592181771081</v>
      </c>
      <c r="AL983" s="364">
        <v>9.492986692334408E-4</v>
      </c>
      <c r="AM983" s="369"/>
      <c r="AN983" s="370">
        <v>13</v>
      </c>
      <c r="AO983" s="371" t="s">
        <v>305</v>
      </c>
      <c r="AP983" s="371" t="s">
        <v>0</v>
      </c>
      <c r="AQ983" s="371" t="s">
        <v>386</v>
      </c>
      <c r="AR983" s="372" t="s">
        <v>0</v>
      </c>
      <c r="AS983" s="372"/>
      <c r="AT983" s="363"/>
    </row>
    <row r="984" spans="1:46" x14ac:dyDescent="0.3">
      <c r="A984" s="362" t="s">
        <v>1591</v>
      </c>
      <c r="B984" s="363" t="s">
        <v>312</v>
      </c>
      <c r="C984" s="363" t="s">
        <v>295</v>
      </c>
      <c r="D984" s="363" t="s">
        <v>778</v>
      </c>
      <c r="E984" s="363" t="s">
        <v>297</v>
      </c>
      <c r="F984" s="363" t="s">
        <v>1044</v>
      </c>
      <c r="G984" s="363" t="s">
        <v>640</v>
      </c>
      <c r="H984" s="363" t="s">
        <v>1166</v>
      </c>
      <c r="I984" s="363" t="s">
        <v>632</v>
      </c>
      <c r="J984" s="363"/>
      <c r="K984" s="363"/>
      <c r="L984" s="364">
        <v>909.21116406735086</v>
      </c>
      <c r="M984" s="365">
        <v>200</v>
      </c>
      <c r="N984" s="364">
        <v>816</v>
      </c>
      <c r="O984" s="363" t="s">
        <v>1592</v>
      </c>
      <c r="P984" s="363"/>
      <c r="Q984" s="363" t="s">
        <v>300</v>
      </c>
      <c r="R984" s="363" t="s">
        <v>811</v>
      </c>
      <c r="S984" s="363"/>
      <c r="T984" s="365">
        <v>827</v>
      </c>
      <c r="U984" s="366">
        <v>15</v>
      </c>
      <c r="V984" s="367">
        <v>45200</v>
      </c>
      <c r="W984" s="367"/>
      <c r="X984" s="363" t="s">
        <v>306</v>
      </c>
      <c r="Y984" s="363"/>
      <c r="Z984" s="363"/>
      <c r="AA984" s="363"/>
      <c r="AB984" s="363"/>
      <c r="AC984" s="363"/>
      <c r="AD984" s="363" t="s">
        <v>360</v>
      </c>
      <c r="AE984" s="367"/>
      <c r="AF984" s="362"/>
      <c r="AG984" s="364">
        <v>0.12968185403115129</v>
      </c>
      <c r="AH984" s="364">
        <v>0.13529788581947363</v>
      </c>
      <c r="AI984" s="364">
        <v>0.28276471478633575</v>
      </c>
      <c r="AJ984" s="363" t="s">
        <v>0</v>
      </c>
      <c r="AK984" s="368">
        <v>69.777141889443499</v>
      </c>
      <c r="AL984" s="364">
        <v>0.56371092172175741</v>
      </c>
      <c r="AM984" s="369"/>
      <c r="AN984" s="370">
        <v>10</v>
      </c>
      <c r="AO984" s="371" t="s">
        <v>305</v>
      </c>
      <c r="AP984" s="371" t="s">
        <v>0</v>
      </c>
      <c r="AQ984" s="371" t="s">
        <v>306</v>
      </c>
      <c r="AR984" s="372" t="s">
        <v>0</v>
      </c>
      <c r="AS984" s="372"/>
      <c r="AT984" s="363"/>
    </row>
    <row r="985" spans="1:46" x14ac:dyDescent="0.3">
      <c r="A985" s="362" t="s">
        <v>1593</v>
      </c>
      <c r="B985" s="363" t="s">
        <v>312</v>
      </c>
      <c r="C985" s="363" t="s">
        <v>295</v>
      </c>
      <c r="D985" s="363" t="s">
        <v>778</v>
      </c>
      <c r="E985" s="363" t="s">
        <v>297</v>
      </c>
      <c r="F985" s="363" t="s">
        <v>1044</v>
      </c>
      <c r="G985" s="363" t="s">
        <v>640</v>
      </c>
      <c r="H985" s="363" t="s">
        <v>1374</v>
      </c>
      <c r="I985" s="363" t="s">
        <v>632</v>
      </c>
      <c r="J985" s="363"/>
      <c r="K985" s="363"/>
      <c r="L985" s="364">
        <v>909.21116406735086</v>
      </c>
      <c r="M985" s="365">
        <v>200</v>
      </c>
      <c r="N985" s="364">
        <v>816</v>
      </c>
      <c r="O985" s="363" t="s">
        <v>1594</v>
      </c>
      <c r="P985" s="363"/>
      <c r="Q985" s="363" t="s">
        <v>300</v>
      </c>
      <c r="R985" s="363" t="s">
        <v>1025</v>
      </c>
      <c r="S985" s="363"/>
      <c r="T985" s="365">
        <v>827</v>
      </c>
      <c r="U985" s="366">
        <v>15</v>
      </c>
      <c r="V985" s="367">
        <v>45200</v>
      </c>
      <c r="W985" s="367"/>
      <c r="X985" s="363" t="s">
        <v>306</v>
      </c>
      <c r="Y985" s="363"/>
      <c r="Z985" s="363"/>
      <c r="AA985" s="363"/>
      <c r="AB985" s="363"/>
      <c r="AC985" s="363"/>
      <c r="AD985" s="363" t="s">
        <v>360</v>
      </c>
      <c r="AE985" s="367"/>
      <c r="AF985" s="362"/>
      <c r="AG985" s="364">
        <v>0.12968185403115129</v>
      </c>
      <c r="AH985" s="364">
        <v>0.13529788581947363</v>
      </c>
      <c r="AI985" s="364">
        <v>0.28276471478633575</v>
      </c>
      <c r="AJ985" s="363" t="s">
        <v>0</v>
      </c>
      <c r="AK985" s="368">
        <v>69.777141889443499</v>
      </c>
      <c r="AL985" s="364">
        <v>0.56371092172175741</v>
      </c>
      <c r="AM985" s="369"/>
      <c r="AN985" s="370">
        <v>10</v>
      </c>
      <c r="AO985" s="371" t="s">
        <v>305</v>
      </c>
      <c r="AP985" s="371" t="s">
        <v>0</v>
      </c>
      <c r="AQ985" s="371" t="s">
        <v>306</v>
      </c>
      <c r="AR985" s="372" t="s">
        <v>0</v>
      </c>
      <c r="AS985" s="372"/>
      <c r="AT985" s="363"/>
    </row>
    <row r="986" spans="1:46" x14ac:dyDescent="0.3">
      <c r="A986" s="362" t="s">
        <v>1595</v>
      </c>
      <c r="B986" s="363" t="s">
        <v>312</v>
      </c>
      <c r="C986" s="363" t="s">
        <v>295</v>
      </c>
      <c r="D986" s="363" t="s">
        <v>778</v>
      </c>
      <c r="E986" s="363" t="s">
        <v>297</v>
      </c>
      <c r="F986" s="363" t="s">
        <v>1044</v>
      </c>
      <c r="G986" s="363" t="s">
        <v>640</v>
      </c>
      <c r="H986" s="363" t="s">
        <v>1596</v>
      </c>
      <c r="I986" s="363" t="s">
        <v>643</v>
      </c>
      <c r="J986" s="363"/>
      <c r="K986" s="363"/>
      <c r="L986" s="364">
        <v>909.21116406735086</v>
      </c>
      <c r="M986" s="365">
        <v>125</v>
      </c>
      <c r="N986" s="364">
        <v>816</v>
      </c>
      <c r="O986" s="363" t="s">
        <v>1597</v>
      </c>
      <c r="P986" s="363"/>
      <c r="Q986" s="363" t="s">
        <v>339</v>
      </c>
      <c r="R986" s="363" t="s">
        <v>1544</v>
      </c>
      <c r="S986" s="363"/>
      <c r="T986" s="365">
        <v>125</v>
      </c>
      <c r="U986" s="366">
        <v>15</v>
      </c>
      <c r="V986" s="367">
        <v>45200</v>
      </c>
      <c r="W986" s="367"/>
      <c r="X986" s="363" t="s">
        <v>306</v>
      </c>
      <c r="Y986" s="363"/>
      <c r="Z986" s="363"/>
      <c r="AA986" s="363"/>
      <c r="AB986" s="363"/>
      <c r="AC986" s="363"/>
      <c r="AD986" s="363" t="s">
        <v>360</v>
      </c>
      <c r="AE986" s="367"/>
      <c r="AF986" s="362"/>
      <c r="AG986" s="364">
        <v>0.12968185403115129</v>
      </c>
      <c r="AH986" s="364">
        <v>0.13529788581947363</v>
      </c>
      <c r="AI986" s="364">
        <v>1.8707713530263972</v>
      </c>
      <c r="AJ986" s="363" t="s">
        <v>181</v>
      </c>
      <c r="AK986" s="368">
        <v>-10.326870862626784</v>
      </c>
      <c r="AL986" s="364">
        <v>0.56371092172175741</v>
      </c>
      <c r="AM986" s="369"/>
      <c r="AN986" s="370">
        <v>10</v>
      </c>
      <c r="AO986" s="371" t="s">
        <v>305</v>
      </c>
      <c r="AP986" s="371" t="s">
        <v>0</v>
      </c>
      <c r="AQ986" s="371" t="s">
        <v>306</v>
      </c>
      <c r="AR986" s="372" t="s">
        <v>0</v>
      </c>
      <c r="AS986" s="372"/>
      <c r="AT986" s="363"/>
    </row>
    <row r="987" spans="1:46" x14ac:dyDescent="0.3">
      <c r="A987" s="362" t="s">
        <v>1598</v>
      </c>
      <c r="B987" s="363" t="s">
        <v>312</v>
      </c>
      <c r="C987" s="363" t="s">
        <v>1058</v>
      </c>
      <c r="D987" s="363" t="s">
        <v>778</v>
      </c>
      <c r="E987" s="363" t="s">
        <v>297</v>
      </c>
      <c r="F987" s="363" t="s">
        <v>1044</v>
      </c>
      <c r="G987" s="363" t="s">
        <v>1599</v>
      </c>
      <c r="H987" s="363" t="s">
        <v>1391</v>
      </c>
      <c r="I987" s="363" t="s">
        <v>2687</v>
      </c>
      <c r="J987" s="363"/>
      <c r="K987" s="363"/>
      <c r="L987" s="364">
        <v>36.08</v>
      </c>
      <c r="M987" s="365">
        <v>60</v>
      </c>
      <c r="N987" s="364">
        <v>32</v>
      </c>
      <c r="O987" s="363" t="s">
        <v>3261</v>
      </c>
      <c r="P987" s="363"/>
      <c r="Q987" s="363" t="s">
        <v>319</v>
      </c>
      <c r="R987" s="363" t="s">
        <v>905</v>
      </c>
      <c r="S987" s="363"/>
      <c r="T987" s="365">
        <v>181.12</v>
      </c>
      <c r="U987" s="366">
        <v>18</v>
      </c>
      <c r="V987" s="367">
        <v>45200</v>
      </c>
      <c r="W987" s="367"/>
      <c r="X987" s="363" t="s">
        <v>306</v>
      </c>
      <c r="Y987" s="363"/>
      <c r="Z987" s="363"/>
      <c r="AA987" s="363"/>
      <c r="AB987" s="363"/>
      <c r="AC987" s="363"/>
      <c r="AD987" s="363" t="s">
        <v>304</v>
      </c>
      <c r="AE987" s="367">
        <v>45152</v>
      </c>
      <c r="AF987" s="362" t="s">
        <v>3262</v>
      </c>
      <c r="AG987" s="364">
        <v>5.8342510363411605E-3</v>
      </c>
      <c r="AH987" s="364">
        <v>5.5977481951816292E-3</v>
      </c>
      <c r="AI987" s="364">
        <v>0.14817869532252739</v>
      </c>
      <c r="AJ987" s="363" t="s">
        <v>0</v>
      </c>
      <c r="AK987" s="368">
        <v>436.41341812189012</v>
      </c>
      <c r="AL987" s="364">
        <v>1.8888888888888889E-2</v>
      </c>
      <c r="AM987" s="369"/>
      <c r="AN987" s="370">
        <v>10</v>
      </c>
      <c r="AO987" s="371" t="s">
        <v>305</v>
      </c>
      <c r="AP987" s="371" t="s">
        <v>0</v>
      </c>
      <c r="AQ987" s="371" t="s">
        <v>306</v>
      </c>
      <c r="AR987" s="372" t="s">
        <v>0</v>
      </c>
      <c r="AS987" s="372"/>
      <c r="AT987" s="363"/>
    </row>
    <row r="988" spans="1:46" x14ac:dyDescent="0.3">
      <c r="A988" s="362" t="s">
        <v>1600</v>
      </c>
      <c r="B988" s="363" t="s">
        <v>312</v>
      </c>
      <c r="C988" s="363" t="s">
        <v>1066</v>
      </c>
      <c r="D988" s="363" t="s">
        <v>778</v>
      </c>
      <c r="E988" s="363" t="s">
        <v>297</v>
      </c>
      <c r="F988" s="363" t="s">
        <v>1044</v>
      </c>
      <c r="G988" s="363" t="s">
        <v>1599</v>
      </c>
      <c r="H988" s="363" t="s">
        <v>1391</v>
      </c>
      <c r="I988" s="363" t="s">
        <v>2687</v>
      </c>
      <c r="J988" s="363"/>
      <c r="K988" s="363"/>
      <c r="L988" s="364">
        <v>96.91</v>
      </c>
      <c r="M988" s="365">
        <v>60</v>
      </c>
      <c r="N988" s="364">
        <v>87</v>
      </c>
      <c r="O988" s="363" t="s">
        <v>3261</v>
      </c>
      <c r="P988" s="363"/>
      <c r="Q988" s="363" t="s">
        <v>319</v>
      </c>
      <c r="R988" s="363" t="s">
        <v>905</v>
      </c>
      <c r="S988" s="363"/>
      <c r="T988" s="365">
        <v>181.12</v>
      </c>
      <c r="U988" s="366">
        <v>18</v>
      </c>
      <c r="V988" s="367">
        <v>45200</v>
      </c>
      <c r="W988" s="367"/>
      <c r="X988" s="363" t="s">
        <v>306</v>
      </c>
      <c r="Y988" s="363"/>
      <c r="Z988" s="363"/>
      <c r="AA988" s="363"/>
      <c r="AB988" s="363"/>
      <c r="AC988" s="363"/>
      <c r="AD988" s="363" t="s">
        <v>304</v>
      </c>
      <c r="AE988" s="367">
        <v>45152</v>
      </c>
      <c r="AF988" s="362" t="s">
        <v>3262</v>
      </c>
      <c r="AG988" s="364">
        <v>1.5670746039556895E-2</v>
      </c>
      <c r="AH988" s="364">
        <v>1.5035501526017942E-2</v>
      </c>
      <c r="AI988" s="364">
        <v>0.39800664873831798</v>
      </c>
      <c r="AJ988" s="363" t="s">
        <v>0</v>
      </c>
      <c r="AK988" s="368">
        <v>144.94599885241735</v>
      </c>
      <c r="AL988" s="364">
        <v>0.05</v>
      </c>
      <c r="AM988" s="369"/>
      <c r="AN988" s="370">
        <v>10</v>
      </c>
      <c r="AO988" s="371" t="s">
        <v>305</v>
      </c>
      <c r="AP988" s="371" t="s">
        <v>0</v>
      </c>
      <c r="AQ988" s="371" t="s">
        <v>306</v>
      </c>
      <c r="AR988" s="372" t="s">
        <v>0</v>
      </c>
      <c r="AS988" s="372"/>
      <c r="AT988" s="363"/>
    </row>
    <row r="989" spans="1:46" x14ac:dyDescent="0.3">
      <c r="A989" s="362" t="s">
        <v>1601</v>
      </c>
      <c r="B989" s="363" t="s">
        <v>312</v>
      </c>
      <c r="C989" s="363" t="s">
        <v>1062</v>
      </c>
      <c r="D989" s="363" t="s">
        <v>778</v>
      </c>
      <c r="E989" s="363" t="s">
        <v>297</v>
      </c>
      <c r="F989" s="363" t="s">
        <v>1044</v>
      </c>
      <c r="G989" s="363" t="s">
        <v>1599</v>
      </c>
      <c r="H989" s="363" t="s">
        <v>1391</v>
      </c>
      <c r="I989" s="363" t="s">
        <v>2687</v>
      </c>
      <c r="J989" s="363"/>
      <c r="K989" s="363"/>
      <c r="L989" s="364">
        <v>145.07</v>
      </c>
      <c r="M989" s="365">
        <v>60</v>
      </c>
      <c r="N989" s="364">
        <v>130</v>
      </c>
      <c r="O989" s="363" t="s">
        <v>3261</v>
      </c>
      <c r="P989" s="363"/>
      <c r="Q989" s="363" t="s">
        <v>319</v>
      </c>
      <c r="R989" s="363" t="s">
        <v>905</v>
      </c>
      <c r="S989" s="363"/>
      <c r="T989" s="365">
        <v>181.12</v>
      </c>
      <c r="U989" s="366">
        <v>18</v>
      </c>
      <c r="V989" s="367">
        <v>45200</v>
      </c>
      <c r="W989" s="367"/>
      <c r="X989" s="363" t="s">
        <v>306</v>
      </c>
      <c r="Y989" s="363"/>
      <c r="Z989" s="363"/>
      <c r="AA989" s="363"/>
      <c r="AB989" s="363"/>
      <c r="AC989" s="363"/>
      <c r="AD989" s="363" t="s">
        <v>304</v>
      </c>
      <c r="AE989" s="367">
        <v>45152</v>
      </c>
      <c r="AF989" s="362" t="s">
        <v>3262</v>
      </c>
      <c r="AG989" s="364">
        <v>2.3458230185070206E-2</v>
      </c>
      <c r="AH989" s="364">
        <v>2.2507304684472849E-2</v>
      </c>
      <c r="AI989" s="364">
        <v>0.59579368829818924</v>
      </c>
      <c r="AJ989" s="363" t="s">
        <v>0</v>
      </c>
      <c r="AK989" s="368">
        <v>87.555938169844467</v>
      </c>
      <c r="AL989" s="364">
        <v>7.5000000000000011E-2</v>
      </c>
      <c r="AM989" s="369"/>
      <c r="AN989" s="370">
        <v>10</v>
      </c>
      <c r="AO989" s="371" t="s">
        <v>305</v>
      </c>
      <c r="AP989" s="371" t="s">
        <v>0</v>
      </c>
      <c r="AQ989" s="371" t="s">
        <v>306</v>
      </c>
      <c r="AR989" s="372" t="s">
        <v>0</v>
      </c>
      <c r="AS989" s="372"/>
      <c r="AT989" s="363"/>
    </row>
    <row r="990" spans="1:46" x14ac:dyDescent="0.3">
      <c r="A990" s="362" t="s">
        <v>1602</v>
      </c>
      <c r="B990" s="363" t="s">
        <v>312</v>
      </c>
      <c r="C990" s="363" t="s">
        <v>1058</v>
      </c>
      <c r="D990" s="363" t="s">
        <v>778</v>
      </c>
      <c r="E990" s="363" t="s">
        <v>297</v>
      </c>
      <c r="F990" s="363" t="s">
        <v>1044</v>
      </c>
      <c r="G990" s="363" t="s">
        <v>1599</v>
      </c>
      <c r="H990" s="363" t="s">
        <v>1516</v>
      </c>
      <c r="I990" s="363" t="s">
        <v>2687</v>
      </c>
      <c r="J990" s="363"/>
      <c r="K990" s="363"/>
      <c r="L990" s="364">
        <v>30.66</v>
      </c>
      <c r="M990" s="365">
        <v>60</v>
      </c>
      <c r="N990" s="364">
        <v>28</v>
      </c>
      <c r="O990" s="363" t="s">
        <v>3263</v>
      </c>
      <c r="P990" s="363"/>
      <c r="Q990" s="363" t="s">
        <v>319</v>
      </c>
      <c r="R990" s="363" t="s">
        <v>785</v>
      </c>
      <c r="S990" s="363"/>
      <c r="T990" s="365">
        <v>181.12</v>
      </c>
      <c r="U990" s="366">
        <v>18</v>
      </c>
      <c r="V990" s="367">
        <v>45200</v>
      </c>
      <c r="W990" s="367"/>
      <c r="X990" s="363" t="s">
        <v>306</v>
      </c>
      <c r="Y990" s="363"/>
      <c r="Z990" s="363"/>
      <c r="AA990" s="363"/>
      <c r="AB990" s="363"/>
      <c r="AC990" s="363"/>
      <c r="AD990" s="363" t="s">
        <v>304</v>
      </c>
      <c r="AE990" s="367">
        <v>45152</v>
      </c>
      <c r="AF990" s="362" t="s">
        <v>3262</v>
      </c>
      <c r="AG990" s="364">
        <v>4.9585152759626496E-3</v>
      </c>
      <c r="AH990" s="364">
        <v>4.7575121063366923E-3</v>
      </c>
      <c r="AI990" s="364">
        <v>0.12593670031547863</v>
      </c>
      <c r="AJ990" s="363" t="s">
        <v>0</v>
      </c>
      <c r="AK990" s="368">
        <v>518.42227177868438</v>
      </c>
      <c r="AL990" s="364">
        <v>1.6111111111111111E-2</v>
      </c>
      <c r="AM990" s="369"/>
      <c r="AN990" s="370">
        <v>10</v>
      </c>
      <c r="AO990" s="371" t="s">
        <v>305</v>
      </c>
      <c r="AP990" s="371" t="s">
        <v>0</v>
      </c>
      <c r="AQ990" s="371" t="s">
        <v>306</v>
      </c>
      <c r="AR990" s="372" t="s">
        <v>0</v>
      </c>
      <c r="AS990" s="372"/>
      <c r="AT990" s="363"/>
    </row>
    <row r="991" spans="1:46" x14ac:dyDescent="0.3">
      <c r="A991" s="362" t="s">
        <v>1603</v>
      </c>
      <c r="B991" s="363" t="s">
        <v>312</v>
      </c>
      <c r="C991" s="363" t="s">
        <v>1066</v>
      </c>
      <c r="D991" s="363" t="s">
        <v>778</v>
      </c>
      <c r="E991" s="363" t="s">
        <v>297</v>
      </c>
      <c r="F991" s="363" t="s">
        <v>1044</v>
      </c>
      <c r="G991" s="363" t="s">
        <v>1599</v>
      </c>
      <c r="H991" s="363" t="s">
        <v>1516</v>
      </c>
      <c r="I991" s="363" t="s">
        <v>2687</v>
      </c>
      <c r="J991" s="363"/>
      <c r="K991" s="363"/>
      <c r="L991" s="364">
        <v>77.92</v>
      </c>
      <c r="M991" s="365">
        <v>60</v>
      </c>
      <c r="N991" s="364">
        <v>70</v>
      </c>
      <c r="O991" s="363" t="s">
        <v>3263</v>
      </c>
      <c r="P991" s="363"/>
      <c r="Q991" s="363" t="s">
        <v>319</v>
      </c>
      <c r="R991" s="363" t="s">
        <v>785</v>
      </c>
      <c r="S991" s="363"/>
      <c r="T991" s="365">
        <v>181.12</v>
      </c>
      <c r="U991" s="366">
        <v>18</v>
      </c>
      <c r="V991" s="367">
        <v>45200</v>
      </c>
      <c r="W991" s="367"/>
      <c r="X991" s="363" t="s">
        <v>306</v>
      </c>
      <c r="Y991" s="363"/>
      <c r="Z991" s="363"/>
      <c r="AA991" s="363"/>
      <c r="AB991" s="363"/>
      <c r="AC991" s="363"/>
      <c r="AD991" s="363" t="s">
        <v>304</v>
      </c>
      <c r="AE991" s="367">
        <v>45152</v>
      </c>
      <c r="AF991" s="362" t="s">
        <v>3262</v>
      </c>
      <c r="AG991" s="364">
        <v>1.2600494042794366E-2</v>
      </c>
      <c r="AH991" s="364">
        <v>1.2089708232829717E-2</v>
      </c>
      <c r="AI991" s="364">
        <v>0.32002818460336241</v>
      </c>
      <c r="AJ991" s="363" t="s">
        <v>0</v>
      </c>
      <c r="AK991" s="368">
        <v>187.06918381907681</v>
      </c>
      <c r="AL991" s="364">
        <v>0.04</v>
      </c>
      <c r="AM991" s="369"/>
      <c r="AN991" s="370">
        <v>10</v>
      </c>
      <c r="AO991" s="371" t="s">
        <v>305</v>
      </c>
      <c r="AP991" s="371" t="s">
        <v>0</v>
      </c>
      <c r="AQ991" s="371" t="s">
        <v>306</v>
      </c>
      <c r="AR991" s="372" t="s">
        <v>0</v>
      </c>
      <c r="AS991" s="372"/>
      <c r="AT991" s="363"/>
    </row>
    <row r="992" spans="1:46" x14ac:dyDescent="0.3">
      <c r="A992" s="362" t="s">
        <v>1604</v>
      </c>
      <c r="B992" s="363" t="s">
        <v>312</v>
      </c>
      <c r="C992" s="363" t="s">
        <v>1062</v>
      </c>
      <c r="D992" s="363" t="s">
        <v>778</v>
      </c>
      <c r="E992" s="363" t="s">
        <v>297</v>
      </c>
      <c r="F992" s="363" t="s">
        <v>1044</v>
      </c>
      <c r="G992" s="363" t="s">
        <v>1599</v>
      </c>
      <c r="H992" s="363" t="s">
        <v>1516</v>
      </c>
      <c r="I992" s="363" t="s">
        <v>2687</v>
      </c>
      <c r="J992" s="363"/>
      <c r="K992" s="363"/>
      <c r="L992" s="364">
        <v>116.6</v>
      </c>
      <c r="M992" s="365">
        <v>60</v>
      </c>
      <c r="N992" s="364">
        <v>105</v>
      </c>
      <c r="O992" s="363" t="s">
        <v>3263</v>
      </c>
      <c r="P992" s="363"/>
      <c r="Q992" s="363" t="s">
        <v>319</v>
      </c>
      <c r="R992" s="363" t="s">
        <v>785</v>
      </c>
      <c r="S992" s="363"/>
      <c r="T992" s="365">
        <v>181.12</v>
      </c>
      <c r="U992" s="366">
        <v>18</v>
      </c>
      <c r="V992" s="367">
        <v>45200</v>
      </c>
      <c r="W992" s="367"/>
      <c r="X992" s="363" t="s">
        <v>306</v>
      </c>
      <c r="Y992" s="363"/>
      <c r="Z992" s="363"/>
      <c r="AA992" s="363"/>
      <c r="AB992" s="363"/>
      <c r="AC992" s="363"/>
      <c r="AD992" s="363" t="s">
        <v>304</v>
      </c>
      <c r="AE992" s="367">
        <v>45152</v>
      </c>
      <c r="AF992" s="362" t="s">
        <v>3262</v>
      </c>
      <c r="AG992" s="364">
        <v>1.8854110696292146E-2</v>
      </c>
      <c r="AH992" s="364">
        <v>1.8089822235025352E-2</v>
      </c>
      <c r="AI992" s="364">
        <v>0.47885795572402096</v>
      </c>
      <c r="AJ992" s="363" t="s">
        <v>0</v>
      </c>
      <c r="AK992" s="368">
        <v>115.75727622275974</v>
      </c>
      <c r="AL992" s="364">
        <v>6.0000000000000005E-2</v>
      </c>
      <c r="AM992" s="369"/>
      <c r="AN992" s="370">
        <v>10</v>
      </c>
      <c r="AO992" s="371" t="s">
        <v>305</v>
      </c>
      <c r="AP992" s="371" t="s">
        <v>0</v>
      </c>
      <c r="AQ992" s="371" t="s">
        <v>306</v>
      </c>
      <c r="AR992" s="372" t="s">
        <v>0</v>
      </c>
      <c r="AS992" s="372"/>
      <c r="AT992" s="363"/>
    </row>
    <row r="993" spans="1:46" x14ac:dyDescent="0.3">
      <c r="A993" s="362" t="s">
        <v>1613</v>
      </c>
      <c r="B993" s="363" t="s">
        <v>294</v>
      </c>
      <c r="C993" s="363" t="s">
        <v>295</v>
      </c>
      <c r="D993" s="363" t="s">
        <v>778</v>
      </c>
      <c r="E993" s="363" t="s">
        <v>297</v>
      </c>
      <c r="F993" s="363" t="s">
        <v>1044</v>
      </c>
      <c r="G993" s="363" t="s">
        <v>586</v>
      </c>
      <c r="H993" s="363" t="s">
        <v>1243</v>
      </c>
      <c r="I993" s="363" t="s">
        <v>1614</v>
      </c>
      <c r="J993" s="363" t="s">
        <v>1394</v>
      </c>
      <c r="K993" s="363"/>
      <c r="L993" s="364">
        <v>80.434690340179614</v>
      </c>
      <c r="M993" s="365">
        <v>35</v>
      </c>
      <c r="N993" s="364">
        <v>72.118695948052135</v>
      </c>
      <c r="O993" s="363" t="s">
        <v>3265</v>
      </c>
      <c r="P993" s="363"/>
      <c r="Q993" s="363" t="s">
        <v>319</v>
      </c>
      <c r="R993" s="363" t="s">
        <v>905</v>
      </c>
      <c r="S993" s="363"/>
      <c r="T993" s="365">
        <v>148.58000000000001</v>
      </c>
      <c r="U993" s="366">
        <v>15</v>
      </c>
      <c r="V993" s="367">
        <v>45931</v>
      </c>
      <c r="W993" s="367"/>
      <c r="X993" s="363" t="s">
        <v>306</v>
      </c>
      <c r="Y993" s="363"/>
      <c r="Z993" s="363"/>
      <c r="AA993" s="363"/>
      <c r="AB993" s="363"/>
      <c r="AC993" s="363" t="s">
        <v>1396</v>
      </c>
      <c r="AD993" s="363" t="s">
        <v>304</v>
      </c>
      <c r="AE993" s="367">
        <v>44726</v>
      </c>
      <c r="AF993" s="362" t="s">
        <v>2610</v>
      </c>
      <c r="AG993" s="364">
        <v>1.1527831114961664E-2</v>
      </c>
      <c r="AH993" s="364">
        <v>1.1045694011154305E-2</v>
      </c>
      <c r="AI993" s="364">
        <v>0.92120099473218708</v>
      </c>
      <c r="AJ993" s="363" t="s">
        <v>0</v>
      </c>
      <c r="AK993" s="368">
        <v>32.557399215543256</v>
      </c>
      <c r="AL993" s="364">
        <v>4.5999999999999999E-2</v>
      </c>
      <c r="AM993" s="369"/>
      <c r="AN993" s="370">
        <v>4</v>
      </c>
      <c r="AO993" s="371" t="s">
        <v>305</v>
      </c>
      <c r="AP993" s="371" t="s">
        <v>0</v>
      </c>
      <c r="AQ993" s="371" t="s">
        <v>306</v>
      </c>
      <c r="AR993" s="372" t="s">
        <v>0</v>
      </c>
      <c r="AS993" s="372"/>
      <c r="AT993" s="363"/>
    </row>
    <row r="994" spans="1:46" x14ac:dyDescent="0.3">
      <c r="A994" s="362" t="s">
        <v>1615</v>
      </c>
      <c r="B994" s="363" t="s">
        <v>308</v>
      </c>
      <c r="C994" s="363" t="s">
        <v>295</v>
      </c>
      <c r="D994" s="363" t="s">
        <v>778</v>
      </c>
      <c r="E994" s="363" t="s">
        <v>297</v>
      </c>
      <c r="F994" s="363" t="s">
        <v>1044</v>
      </c>
      <c r="G994" s="363" t="s">
        <v>586</v>
      </c>
      <c r="H994" s="363" t="s">
        <v>1243</v>
      </c>
      <c r="I994" s="363" t="s">
        <v>1614</v>
      </c>
      <c r="J994" s="363" t="s">
        <v>1394</v>
      </c>
      <c r="K994" s="363"/>
      <c r="L994" s="364">
        <v>90</v>
      </c>
      <c r="M994" s="365">
        <v>35</v>
      </c>
      <c r="N994" s="364">
        <v>81.049378814288659</v>
      </c>
      <c r="O994" s="363" t="s">
        <v>3265</v>
      </c>
      <c r="P994" s="363"/>
      <c r="Q994" s="363" t="s">
        <v>319</v>
      </c>
      <c r="R994" s="363" t="s">
        <v>905</v>
      </c>
      <c r="S994" s="363"/>
      <c r="T994" s="365">
        <v>148.58000000000001</v>
      </c>
      <c r="U994" s="366">
        <v>15</v>
      </c>
      <c r="V994" s="367">
        <v>45200</v>
      </c>
      <c r="W994" s="367"/>
      <c r="X994" s="363" t="s">
        <v>306</v>
      </c>
      <c r="Y994" s="363"/>
      <c r="Z994" s="363"/>
      <c r="AA994" s="363"/>
      <c r="AB994" s="363"/>
      <c r="AC994" s="363" t="s">
        <v>1396</v>
      </c>
      <c r="AD994" s="363" t="s">
        <v>304</v>
      </c>
      <c r="AE994" s="367">
        <v>44726</v>
      </c>
      <c r="AF994" s="362" t="s">
        <v>2610</v>
      </c>
      <c r="AG994" s="364">
        <v>1.2955E-2</v>
      </c>
      <c r="AH994" s="364">
        <v>0.01</v>
      </c>
      <c r="AI994" s="364">
        <v>0.35</v>
      </c>
      <c r="AJ994" s="363" t="s">
        <v>0</v>
      </c>
      <c r="AK994" s="368">
        <v>121.9</v>
      </c>
      <c r="AL994" s="364">
        <v>5.2000000000000005E-2</v>
      </c>
      <c r="AM994" s="369"/>
      <c r="AN994" s="370">
        <v>4</v>
      </c>
      <c r="AO994" s="371" t="s">
        <v>305</v>
      </c>
      <c r="AP994" s="371" t="s">
        <v>0</v>
      </c>
      <c r="AQ994" s="371" t="s">
        <v>306</v>
      </c>
      <c r="AR994" s="372" t="s">
        <v>0</v>
      </c>
      <c r="AS994" s="372"/>
      <c r="AT994" s="363"/>
    </row>
    <row r="995" spans="1:46" x14ac:dyDescent="0.3">
      <c r="A995" s="362" t="s">
        <v>1616</v>
      </c>
      <c r="B995" s="363" t="s">
        <v>310</v>
      </c>
      <c r="C995" s="363" t="s">
        <v>295</v>
      </c>
      <c r="D995" s="363" t="s">
        <v>778</v>
      </c>
      <c r="E995" s="363" t="s">
        <v>297</v>
      </c>
      <c r="F995" s="363" t="s">
        <v>1044</v>
      </c>
      <c r="G995" s="363" t="s">
        <v>586</v>
      </c>
      <c r="H995" s="363" t="s">
        <v>1243</v>
      </c>
      <c r="I995" s="363" t="s">
        <v>1614</v>
      </c>
      <c r="J995" s="363" t="s">
        <v>1394</v>
      </c>
      <c r="K995" s="363"/>
      <c r="L995" s="364">
        <v>123</v>
      </c>
      <c r="M995" s="365">
        <v>35</v>
      </c>
      <c r="N995" s="364">
        <v>109.93694370435455</v>
      </c>
      <c r="O995" s="363" t="s">
        <v>3265</v>
      </c>
      <c r="P995" s="363"/>
      <c r="Q995" s="363" t="s">
        <v>319</v>
      </c>
      <c r="R995" s="363" t="s">
        <v>905</v>
      </c>
      <c r="S995" s="363"/>
      <c r="T995" s="365">
        <v>142.63</v>
      </c>
      <c r="U995" s="366">
        <v>15</v>
      </c>
      <c r="V995" s="367">
        <v>45200</v>
      </c>
      <c r="W995" s="367"/>
      <c r="X995" s="363" t="s">
        <v>306</v>
      </c>
      <c r="Y995" s="363"/>
      <c r="Z995" s="363"/>
      <c r="AA995" s="363"/>
      <c r="AB995" s="363"/>
      <c r="AC995" s="363" t="s">
        <v>1396</v>
      </c>
      <c r="AD995" s="363" t="s">
        <v>304</v>
      </c>
      <c r="AE995" s="367">
        <v>44726</v>
      </c>
      <c r="AF995" s="362" t="s">
        <v>2610</v>
      </c>
      <c r="AG995" s="364">
        <v>1.7572999999999998E-2</v>
      </c>
      <c r="AH995" s="364">
        <v>0.02</v>
      </c>
      <c r="AI995" s="364">
        <v>0.48</v>
      </c>
      <c r="AJ995" s="363" t="s">
        <v>0</v>
      </c>
      <c r="AK995" s="368">
        <v>83.78</v>
      </c>
      <c r="AL995" s="364">
        <v>7.0000000000000007E-2</v>
      </c>
      <c r="AM995" s="369"/>
      <c r="AN995" s="370">
        <v>4</v>
      </c>
      <c r="AO995" s="371" t="s">
        <v>305</v>
      </c>
      <c r="AP995" s="371" t="s">
        <v>0</v>
      </c>
      <c r="AQ995" s="371" t="s">
        <v>306</v>
      </c>
      <c r="AR995" s="372" t="s">
        <v>0</v>
      </c>
      <c r="AS995" s="372"/>
      <c r="AT995" s="363"/>
    </row>
    <row r="996" spans="1:46" x14ac:dyDescent="0.3">
      <c r="A996" s="362" t="s">
        <v>1617</v>
      </c>
      <c r="B996" s="363" t="s">
        <v>294</v>
      </c>
      <c r="C996" s="363" t="s">
        <v>295</v>
      </c>
      <c r="D996" s="363" t="s">
        <v>778</v>
      </c>
      <c r="E996" s="363" t="s">
        <v>297</v>
      </c>
      <c r="F996" s="363" t="s">
        <v>1044</v>
      </c>
      <c r="G996" s="363" t="s">
        <v>586</v>
      </c>
      <c r="H996" s="363" t="s">
        <v>2685</v>
      </c>
      <c r="I996" s="363" t="s">
        <v>1614</v>
      </c>
      <c r="J996" s="363" t="s">
        <v>1394</v>
      </c>
      <c r="K996" s="363"/>
      <c r="L996" s="364">
        <v>66</v>
      </c>
      <c r="M996" s="365">
        <v>35</v>
      </c>
      <c r="N996" s="364">
        <v>58.911235335664834</v>
      </c>
      <c r="O996" s="363" t="s">
        <v>3266</v>
      </c>
      <c r="P996" s="363"/>
      <c r="Q996" s="363" t="s">
        <v>319</v>
      </c>
      <c r="R996" s="363" t="s">
        <v>1544</v>
      </c>
      <c r="S996" s="363"/>
      <c r="T996" s="365">
        <v>148.58000000000001</v>
      </c>
      <c r="U996" s="366">
        <v>15</v>
      </c>
      <c r="V996" s="367">
        <v>45200</v>
      </c>
      <c r="W996" s="367"/>
      <c r="X996" s="363" t="s">
        <v>306</v>
      </c>
      <c r="Y996" s="363"/>
      <c r="Z996" s="363"/>
      <c r="AA996" s="363"/>
      <c r="AB996" s="363"/>
      <c r="AC996" s="363" t="s">
        <v>1396</v>
      </c>
      <c r="AD996" s="363" t="s">
        <v>304</v>
      </c>
      <c r="AE996" s="367">
        <v>44726</v>
      </c>
      <c r="AF996" s="362" t="s">
        <v>2610</v>
      </c>
      <c r="AG996" s="364">
        <v>6.6369999999999997E-3</v>
      </c>
      <c r="AH996" s="364">
        <v>0.01</v>
      </c>
      <c r="AI996" s="364">
        <v>0.26</v>
      </c>
      <c r="AJ996" s="363" t="s">
        <v>0</v>
      </c>
      <c r="AK996" s="368">
        <v>176.42</v>
      </c>
      <c r="AL996" s="364">
        <v>3.7999999999999999E-2</v>
      </c>
      <c r="AM996" s="369"/>
      <c r="AN996" s="370">
        <v>4</v>
      </c>
      <c r="AO996" s="371" t="s">
        <v>305</v>
      </c>
      <c r="AP996" s="371" t="s">
        <v>0</v>
      </c>
      <c r="AQ996" s="371" t="s">
        <v>306</v>
      </c>
      <c r="AR996" s="372" t="s">
        <v>0</v>
      </c>
      <c r="AS996" s="372"/>
      <c r="AT996" s="363"/>
    </row>
    <row r="997" spans="1:46" x14ac:dyDescent="0.3">
      <c r="A997" s="362" t="s">
        <v>1618</v>
      </c>
      <c r="B997" s="363" t="s">
        <v>308</v>
      </c>
      <c r="C997" s="363" t="s">
        <v>295</v>
      </c>
      <c r="D997" s="363" t="s">
        <v>778</v>
      </c>
      <c r="E997" s="363" t="s">
        <v>297</v>
      </c>
      <c r="F997" s="363" t="s">
        <v>1044</v>
      </c>
      <c r="G997" s="363" t="s">
        <v>586</v>
      </c>
      <c r="H997" s="363" t="s">
        <v>2685</v>
      </c>
      <c r="I997" s="363" t="s">
        <v>1614</v>
      </c>
      <c r="J997" s="363" t="s">
        <v>1394</v>
      </c>
      <c r="K997" s="363"/>
      <c r="L997" s="364">
        <v>79.522200464729792</v>
      </c>
      <c r="M997" s="365">
        <v>35</v>
      </c>
      <c r="N997" s="364">
        <v>71.300546719094783</v>
      </c>
      <c r="O997" s="363" t="s">
        <v>3266</v>
      </c>
      <c r="P997" s="363"/>
      <c r="Q997" s="363" t="s">
        <v>319</v>
      </c>
      <c r="R997" s="363" t="s">
        <v>1544</v>
      </c>
      <c r="S997" s="363"/>
      <c r="T997" s="365">
        <v>148.58000000000001</v>
      </c>
      <c r="U997" s="366">
        <v>15</v>
      </c>
      <c r="V997" s="367">
        <v>45931</v>
      </c>
      <c r="W997" s="367"/>
      <c r="X997" s="363" t="s">
        <v>306</v>
      </c>
      <c r="Y997" s="363"/>
      <c r="Z997" s="363"/>
      <c r="AA997" s="363"/>
      <c r="AB997" s="363"/>
      <c r="AC997" s="363" t="s">
        <v>1396</v>
      </c>
      <c r="AD997" s="363" t="s">
        <v>304</v>
      </c>
      <c r="AE997" s="367">
        <v>44726</v>
      </c>
      <c r="AF997" s="362" t="s">
        <v>2610</v>
      </c>
      <c r="AG997" s="364">
        <v>1.1397053845430195E-2</v>
      </c>
      <c r="AH997" s="364">
        <v>1.0920386337190897E-2</v>
      </c>
      <c r="AI997" s="364">
        <v>0.91075044687289464</v>
      </c>
      <c r="AJ997" s="363" t="s">
        <v>0</v>
      </c>
      <c r="AK997" s="368">
        <v>33.198173044209327</v>
      </c>
      <c r="AL997" s="364">
        <v>4.5333333333333337E-2</v>
      </c>
      <c r="AM997" s="369"/>
      <c r="AN997" s="370">
        <v>4</v>
      </c>
      <c r="AO997" s="371" t="s">
        <v>305</v>
      </c>
      <c r="AP997" s="371" t="s">
        <v>0</v>
      </c>
      <c r="AQ997" s="371" t="s">
        <v>306</v>
      </c>
      <c r="AR997" s="372" t="s">
        <v>0</v>
      </c>
      <c r="AS997" s="372"/>
      <c r="AT997" s="363"/>
    </row>
    <row r="998" spans="1:46" x14ac:dyDescent="0.3">
      <c r="A998" s="362" t="s">
        <v>1619</v>
      </c>
      <c r="B998" s="363" t="s">
        <v>310</v>
      </c>
      <c r="C998" s="363" t="s">
        <v>295</v>
      </c>
      <c r="D998" s="363" t="s">
        <v>778</v>
      </c>
      <c r="E998" s="363" t="s">
        <v>297</v>
      </c>
      <c r="F998" s="363" t="s">
        <v>1044</v>
      </c>
      <c r="G998" s="363" t="s">
        <v>586</v>
      </c>
      <c r="H998" s="363" t="s">
        <v>2685</v>
      </c>
      <c r="I998" s="363" t="s">
        <v>1614</v>
      </c>
      <c r="J998" s="363" t="s">
        <v>1394</v>
      </c>
      <c r="K998" s="363"/>
      <c r="L998" s="364">
        <v>69</v>
      </c>
      <c r="M998" s="365">
        <v>35</v>
      </c>
      <c r="N998" s="364">
        <v>61.586622862777098</v>
      </c>
      <c r="O998" s="363" t="s">
        <v>3266</v>
      </c>
      <c r="P998" s="363"/>
      <c r="Q998" s="363" t="s">
        <v>319</v>
      </c>
      <c r="R998" s="363" t="s">
        <v>1544</v>
      </c>
      <c r="S998" s="363"/>
      <c r="T998" s="365">
        <v>142.63</v>
      </c>
      <c r="U998" s="366">
        <v>15</v>
      </c>
      <c r="V998" s="367">
        <v>45200</v>
      </c>
      <c r="W998" s="367"/>
      <c r="X998" s="363" t="s">
        <v>306</v>
      </c>
      <c r="Y998" s="363"/>
      <c r="Z998" s="363"/>
      <c r="AA998" s="363"/>
      <c r="AB998" s="363"/>
      <c r="AC998" s="363" t="s">
        <v>1396</v>
      </c>
      <c r="AD998" s="363" t="s">
        <v>304</v>
      </c>
      <c r="AE998" s="367">
        <v>44726</v>
      </c>
      <c r="AF998" s="362" t="s">
        <v>2610</v>
      </c>
      <c r="AG998" s="364">
        <v>1.0704E-2</v>
      </c>
      <c r="AH998" s="364">
        <v>0.01</v>
      </c>
      <c r="AI998" s="364">
        <v>0.27</v>
      </c>
      <c r="AJ998" s="363" t="s">
        <v>0</v>
      </c>
      <c r="AK998" s="368">
        <v>167.75</v>
      </c>
      <c r="AL998" s="364">
        <v>3.9333333333333331E-2</v>
      </c>
      <c r="AM998" s="369"/>
      <c r="AN998" s="370">
        <v>4</v>
      </c>
      <c r="AO998" s="371" t="s">
        <v>305</v>
      </c>
      <c r="AP998" s="371" t="s">
        <v>0</v>
      </c>
      <c r="AQ998" s="371" t="s">
        <v>306</v>
      </c>
      <c r="AR998" s="372" t="s">
        <v>0</v>
      </c>
      <c r="AS998" s="372"/>
      <c r="AT998" s="363"/>
    </row>
    <row r="999" spans="1:46" x14ac:dyDescent="0.3">
      <c r="A999" s="362" t="s">
        <v>1620</v>
      </c>
      <c r="B999" s="363" t="s">
        <v>294</v>
      </c>
      <c r="C999" s="363" t="s">
        <v>295</v>
      </c>
      <c r="D999" s="363" t="s">
        <v>778</v>
      </c>
      <c r="E999" s="363" t="s">
        <v>297</v>
      </c>
      <c r="F999" s="363" t="s">
        <v>1044</v>
      </c>
      <c r="G999" s="363" t="s">
        <v>1045</v>
      </c>
      <c r="H999" s="363" t="s">
        <v>1149</v>
      </c>
      <c r="I999" s="363" t="s">
        <v>1621</v>
      </c>
      <c r="J999" s="363"/>
      <c r="K999" s="363" t="s">
        <v>782</v>
      </c>
      <c r="L999" s="364">
        <v>992</v>
      </c>
      <c r="M999" s="365">
        <v>200</v>
      </c>
      <c r="N999" s="364">
        <v>888.03405320000002</v>
      </c>
      <c r="O999" s="363" t="s">
        <v>2688</v>
      </c>
      <c r="P999" s="363"/>
      <c r="Q999" s="363" t="s">
        <v>300</v>
      </c>
      <c r="R999" s="363" t="s">
        <v>785</v>
      </c>
      <c r="S999" s="363"/>
      <c r="T999" s="365">
        <v>549</v>
      </c>
      <c r="U999" s="366">
        <v>18</v>
      </c>
      <c r="V999" s="367">
        <v>45200</v>
      </c>
      <c r="W999" s="367"/>
      <c r="X999" s="363" t="s">
        <v>3160</v>
      </c>
      <c r="Y999" s="363"/>
      <c r="Z999" s="363"/>
      <c r="AA999" s="363"/>
      <c r="AB999" s="363"/>
      <c r="AC999" s="363"/>
      <c r="AD999" s="363" t="s">
        <v>304</v>
      </c>
      <c r="AE999" s="367">
        <v>45121</v>
      </c>
      <c r="AF999" s="362" t="s">
        <v>3161</v>
      </c>
      <c r="AG999" s="364">
        <v>0.17</v>
      </c>
      <c r="AH999" s="364">
        <v>0.16</v>
      </c>
      <c r="AI999" s="364">
        <v>1.23</v>
      </c>
      <c r="AJ999" s="363" t="s">
        <v>181</v>
      </c>
      <c r="AK999" s="368">
        <v>18.14</v>
      </c>
      <c r="AL999" s="364">
        <v>0.51277777777777778</v>
      </c>
      <c r="AM999" s="369"/>
      <c r="AN999" s="370">
        <v>16</v>
      </c>
      <c r="AO999" s="371" t="s">
        <v>305</v>
      </c>
      <c r="AP999" s="371" t="s">
        <v>0</v>
      </c>
      <c r="AQ999" s="371" t="s">
        <v>306</v>
      </c>
      <c r="AR999" s="372" t="s">
        <v>0</v>
      </c>
      <c r="AS999" s="372"/>
      <c r="AT999" s="363"/>
    </row>
    <row r="1000" spans="1:46" x14ac:dyDescent="0.3">
      <c r="A1000" s="362" t="s">
        <v>1622</v>
      </c>
      <c r="B1000" s="363" t="s">
        <v>294</v>
      </c>
      <c r="C1000" s="363" t="s">
        <v>295</v>
      </c>
      <c r="D1000" s="363" t="s">
        <v>778</v>
      </c>
      <c r="E1000" s="363" t="s">
        <v>297</v>
      </c>
      <c r="F1000" s="363" t="s">
        <v>1044</v>
      </c>
      <c r="G1000" s="363" t="s">
        <v>1045</v>
      </c>
      <c r="H1000" s="363" t="s">
        <v>1243</v>
      </c>
      <c r="I1000" s="363" t="s">
        <v>1621</v>
      </c>
      <c r="J1000" s="363"/>
      <c r="K1000" s="363" t="s">
        <v>782</v>
      </c>
      <c r="L1000" s="364">
        <v>487</v>
      </c>
      <c r="M1000" s="365">
        <v>250</v>
      </c>
      <c r="N1000" s="364">
        <v>436</v>
      </c>
      <c r="O1000" s="363" t="s">
        <v>2689</v>
      </c>
      <c r="P1000" s="363"/>
      <c r="Q1000" s="363" t="s">
        <v>300</v>
      </c>
      <c r="R1000" s="363" t="s">
        <v>905</v>
      </c>
      <c r="S1000" s="363"/>
      <c r="T1000" s="365">
        <v>440</v>
      </c>
      <c r="U1000" s="366">
        <v>20</v>
      </c>
      <c r="V1000" s="367">
        <v>45748</v>
      </c>
      <c r="W1000" s="367"/>
      <c r="X1000" s="363" t="s">
        <v>3160</v>
      </c>
      <c r="Y1000" s="363"/>
      <c r="Z1000" s="363"/>
      <c r="AA1000" s="363"/>
      <c r="AB1000" s="363"/>
      <c r="AC1000" s="363"/>
      <c r="AD1000" s="363" t="s">
        <v>304</v>
      </c>
      <c r="AE1000" s="367">
        <v>45124</v>
      </c>
      <c r="AF1000" s="362" t="s">
        <v>3163</v>
      </c>
      <c r="AG1000" s="364">
        <v>0.08</v>
      </c>
      <c r="AH1000" s="364">
        <v>0.08</v>
      </c>
      <c r="AI1000" s="364">
        <v>0.71381749562254548</v>
      </c>
      <c r="AJ1000" s="363" t="s">
        <v>0</v>
      </c>
      <c r="AK1000" s="368">
        <v>51.088645408763611</v>
      </c>
      <c r="AL1000" s="364">
        <v>0.22650000000000001</v>
      </c>
      <c r="AM1000" s="369"/>
      <c r="AN1000" s="370">
        <v>16</v>
      </c>
      <c r="AO1000" s="371" t="s">
        <v>305</v>
      </c>
      <c r="AP1000" s="371" t="s">
        <v>0</v>
      </c>
      <c r="AQ1000" s="371" t="s">
        <v>306</v>
      </c>
      <c r="AR1000" s="372" t="s">
        <v>0</v>
      </c>
      <c r="AS1000" s="372"/>
      <c r="AT1000" s="363"/>
    </row>
    <row r="1001" spans="1:46" x14ac:dyDescent="0.3">
      <c r="A1001" s="362" t="s">
        <v>1623</v>
      </c>
      <c r="B1001" s="363" t="s">
        <v>308</v>
      </c>
      <c r="C1001" s="363" t="s">
        <v>295</v>
      </c>
      <c r="D1001" s="363" t="s">
        <v>778</v>
      </c>
      <c r="E1001" s="363" t="s">
        <v>297</v>
      </c>
      <c r="F1001" s="363" t="s">
        <v>1044</v>
      </c>
      <c r="G1001" s="363" t="s">
        <v>1045</v>
      </c>
      <c r="H1001" s="363" t="s">
        <v>1149</v>
      </c>
      <c r="I1001" s="363" t="s">
        <v>1621</v>
      </c>
      <c r="J1001" s="363"/>
      <c r="K1001" s="363" t="s">
        <v>782</v>
      </c>
      <c r="L1001" s="364">
        <v>992</v>
      </c>
      <c r="M1001" s="365">
        <v>200</v>
      </c>
      <c r="N1001" s="364">
        <v>888.03</v>
      </c>
      <c r="O1001" s="363" t="s">
        <v>2688</v>
      </c>
      <c r="P1001" s="363"/>
      <c r="Q1001" s="363" t="s">
        <v>300</v>
      </c>
      <c r="R1001" s="363" t="s">
        <v>785</v>
      </c>
      <c r="S1001" s="363"/>
      <c r="T1001" s="365">
        <v>549</v>
      </c>
      <c r="U1001" s="366">
        <v>18</v>
      </c>
      <c r="V1001" s="367">
        <v>45200</v>
      </c>
      <c r="W1001" s="367"/>
      <c r="X1001" s="363" t="s">
        <v>3160</v>
      </c>
      <c r="Y1001" s="363"/>
      <c r="Z1001" s="363"/>
      <c r="AA1001" s="363"/>
      <c r="AB1001" s="363"/>
      <c r="AC1001" s="363"/>
      <c r="AD1001" s="363" t="s">
        <v>304</v>
      </c>
      <c r="AE1001" s="367">
        <v>45121</v>
      </c>
      <c r="AF1001" s="362" t="s">
        <v>3161</v>
      </c>
      <c r="AG1001" s="364">
        <v>0.17</v>
      </c>
      <c r="AH1001" s="364">
        <v>0.16</v>
      </c>
      <c r="AI1001" s="364">
        <v>1.23</v>
      </c>
      <c r="AJ1001" s="363" t="s">
        <v>181</v>
      </c>
      <c r="AK1001" s="368">
        <v>18.14</v>
      </c>
      <c r="AL1001" s="364">
        <v>0.51277777777777778</v>
      </c>
      <c r="AM1001" s="369"/>
      <c r="AN1001" s="370">
        <v>16</v>
      </c>
      <c r="AO1001" s="371" t="s">
        <v>305</v>
      </c>
      <c r="AP1001" s="371" t="s">
        <v>0</v>
      </c>
      <c r="AQ1001" s="371" t="s">
        <v>306</v>
      </c>
      <c r="AR1001" s="372" t="s">
        <v>0</v>
      </c>
      <c r="AS1001" s="372"/>
      <c r="AT1001" s="363"/>
    </row>
    <row r="1002" spans="1:46" x14ac:dyDescent="0.3">
      <c r="A1002" s="362" t="s">
        <v>1624</v>
      </c>
      <c r="B1002" s="363" t="s">
        <v>308</v>
      </c>
      <c r="C1002" s="363" t="s">
        <v>295</v>
      </c>
      <c r="D1002" s="363" t="s">
        <v>778</v>
      </c>
      <c r="E1002" s="363" t="s">
        <v>297</v>
      </c>
      <c r="F1002" s="363" t="s">
        <v>1044</v>
      </c>
      <c r="G1002" s="363" t="s">
        <v>1045</v>
      </c>
      <c r="H1002" s="363" t="s">
        <v>1243</v>
      </c>
      <c r="I1002" s="363" t="s">
        <v>1621</v>
      </c>
      <c r="J1002" s="363"/>
      <c r="K1002" s="363" t="s">
        <v>782</v>
      </c>
      <c r="L1002" s="364">
        <v>487</v>
      </c>
      <c r="M1002" s="365">
        <v>250</v>
      </c>
      <c r="N1002" s="364">
        <v>436</v>
      </c>
      <c r="O1002" s="363" t="s">
        <v>2689</v>
      </c>
      <c r="P1002" s="363"/>
      <c r="Q1002" s="363" t="s">
        <v>300</v>
      </c>
      <c r="R1002" s="363" t="s">
        <v>905</v>
      </c>
      <c r="S1002" s="363"/>
      <c r="T1002" s="365">
        <v>440</v>
      </c>
      <c r="U1002" s="366">
        <v>20</v>
      </c>
      <c r="V1002" s="367">
        <v>45748</v>
      </c>
      <c r="W1002" s="367"/>
      <c r="X1002" s="363" t="s">
        <v>3160</v>
      </c>
      <c r="Y1002" s="363"/>
      <c r="Z1002" s="363"/>
      <c r="AA1002" s="363"/>
      <c r="AB1002" s="363"/>
      <c r="AC1002" s="363"/>
      <c r="AD1002" s="363" t="s">
        <v>304</v>
      </c>
      <c r="AE1002" s="367">
        <v>45124</v>
      </c>
      <c r="AF1002" s="362" t="s">
        <v>3163</v>
      </c>
      <c r="AG1002" s="364">
        <v>0.08</v>
      </c>
      <c r="AH1002" s="364">
        <v>0.08</v>
      </c>
      <c r="AI1002" s="364">
        <v>0.71381749562254548</v>
      </c>
      <c r="AJ1002" s="363" t="s">
        <v>0</v>
      </c>
      <c r="AK1002" s="368">
        <v>51.088645408763611</v>
      </c>
      <c r="AL1002" s="364">
        <v>0.22650000000000001</v>
      </c>
      <c r="AM1002" s="369"/>
      <c r="AN1002" s="370">
        <v>16</v>
      </c>
      <c r="AO1002" s="371" t="s">
        <v>305</v>
      </c>
      <c r="AP1002" s="371" t="s">
        <v>0</v>
      </c>
      <c r="AQ1002" s="371" t="s">
        <v>306</v>
      </c>
      <c r="AR1002" s="372" t="s">
        <v>0</v>
      </c>
      <c r="AS1002" s="372"/>
      <c r="AT1002" s="363"/>
    </row>
    <row r="1003" spans="1:46" x14ac:dyDescent="0.3">
      <c r="A1003" s="362" t="s">
        <v>1625</v>
      </c>
      <c r="B1003" s="363" t="s">
        <v>310</v>
      </c>
      <c r="C1003" s="363" t="s">
        <v>295</v>
      </c>
      <c r="D1003" s="363" t="s">
        <v>778</v>
      </c>
      <c r="E1003" s="363" t="s">
        <v>297</v>
      </c>
      <c r="F1003" s="363" t="s">
        <v>1044</v>
      </c>
      <c r="G1003" s="363" t="s">
        <v>1045</v>
      </c>
      <c r="H1003" s="363" t="s">
        <v>1149</v>
      </c>
      <c r="I1003" s="363" t="s">
        <v>1621</v>
      </c>
      <c r="J1003" s="363"/>
      <c r="K1003" s="363" t="s">
        <v>782</v>
      </c>
      <c r="L1003" s="364">
        <v>992</v>
      </c>
      <c r="M1003" s="365">
        <v>200</v>
      </c>
      <c r="N1003" s="364">
        <v>888.03</v>
      </c>
      <c r="O1003" s="363" t="s">
        <v>2688</v>
      </c>
      <c r="P1003" s="363"/>
      <c r="Q1003" s="363" t="s">
        <v>300</v>
      </c>
      <c r="R1003" s="363" t="s">
        <v>785</v>
      </c>
      <c r="S1003" s="363"/>
      <c r="T1003" s="365">
        <v>549</v>
      </c>
      <c r="U1003" s="366">
        <v>18</v>
      </c>
      <c r="V1003" s="367">
        <v>45200</v>
      </c>
      <c r="W1003" s="367"/>
      <c r="X1003" s="363" t="s">
        <v>3160</v>
      </c>
      <c r="Y1003" s="363"/>
      <c r="Z1003" s="363"/>
      <c r="AA1003" s="363"/>
      <c r="AB1003" s="363"/>
      <c r="AC1003" s="363"/>
      <c r="AD1003" s="363" t="s">
        <v>304</v>
      </c>
      <c r="AE1003" s="367">
        <v>45121</v>
      </c>
      <c r="AF1003" s="362" t="s">
        <v>3161</v>
      </c>
      <c r="AG1003" s="364">
        <v>0.17</v>
      </c>
      <c r="AH1003" s="364">
        <v>0.16</v>
      </c>
      <c r="AI1003" s="364">
        <v>1.23</v>
      </c>
      <c r="AJ1003" s="363" t="s">
        <v>181</v>
      </c>
      <c r="AK1003" s="368">
        <v>18.14</v>
      </c>
      <c r="AL1003" s="364">
        <v>0.51277777777777778</v>
      </c>
      <c r="AM1003" s="369"/>
      <c r="AN1003" s="370">
        <v>16</v>
      </c>
      <c r="AO1003" s="371" t="s">
        <v>305</v>
      </c>
      <c r="AP1003" s="371" t="s">
        <v>0</v>
      </c>
      <c r="AQ1003" s="371" t="s">
        <v>306</v>
      </c>
      <c r="AR1003" s="372" t="s">
        <v>0</v>
      </c>
      <c r="AS1003" s="372"/>
      <c r="AT1003" s="363"/>
    </row>
    <row r="1004" spans="1:46" x14ac:dyDescent="0.3">
      <c r="A1004" s="362" t="s">
        <v>1626</v>
      </c>
      <c r="B1004" s="363" t="s">
        <v>310</v>
      </c>
      <c r="C1004" s="363" t="s">
        <v>295</v>
      </c>
      <c r="D1004" s="363" t="s">
        <v>778</v>
      </c>
      <c r="E1004" s="363" t="s">
        <v>297</v>
      </c>
      <c r="F1004" s="363" t="s">
        <v>1044</v>
      </c>
      <c r="G1004" s="363" t="s">
        <v>1045</v>
      </c>
      <c r="H1004" s="363" t="s">
        <v>1243</v>
      </c>
      <c r="I1004" s="363" t="s">
        <v>1621</v>
      </c>
      <c r="J1004" s="363"/>
      <c r="K1004" s="363" t="s">
        <v>782</v>
      </c>
      <c r="L1004" s="364">
        <v>487</v>
      </c>
      <c r="M1004" s="365">
        <v>250</v>
      </c>
      <c r="N1004" s="364">
        <v>436</v>
      </c>
      <c r="O1004" s="363" t="s">
        <v>2689</v>
      </c>
      <c r="P1004" s="363"/>
      <c r="Q1004" s="363" t="s">
        <v>300</v>
      </c>
      <c r="R1004" s="363" t="s">
        <v>905</v>
      </c>
      <c r="S1004" s="363"/>
      <c r="T1004" s="365">
        <v>440</v>
      </c>
      <c r="U1004" s="366">
        <v>20</v>
      </c>
      <c r="V1004" s="367">
        <v>45748</v>
      </c>
      <c r="W1004" s="367"/>
      <c r="X1004" s="363" t="s">
        <v>3160</v>
      </c>
      <c r="Y1004" s="363"/>
      <c r="Z1004" s="363"/>
      <c r="AA1004" s="363"/>
      <c r="AB1004" s="363"/>
      <c r="AC1004" s="363"/>
      <c r="AD1004" s="363" t="s">
        <v>304</v>
      </c>
      <c r="AE1004" s="367">
        <v>45124</v>
      </c>
      <c r="AF1004" s="362" t="s">
        <v>3163</v>
      </c>
      <c r="AG1004" s="364">
        <v>0.08</v>
      </c>
      <c r="AH1004" s="364">
        <v>0.08</v>
      </c>
      <c r="AI1004" s="364">
        <v>0.71381749562254548</v>
      </c>
      <c r="AJ1004" s="363" t="s">
        <v>0</v>
      </c>
      <c r="AK1004" s="368">
        <v>51.088645408763611</v>
      </c>
      <c r="AL1004" s="364">
        <v>0.22650000000000001</v>
      </c>
      <c r="AM1004" s="369"/>
      <c r="AN1004" s="370">
        <v>16</v>
      </c>
      <c r="AO1004" s="371" t="s">
        <v>305</v>
      </c>
      <c r="AP1004" s="371" t="s">
        <v>0</v>
      </c>
      <c r="AQ1004" s="371" t="s">
        <v>306</v>
      </c>
      <c r="AR1004" s="372" t="s">
        <v>0</v>
      </c>
      <c r="AS1004" s="372"/>
      <c r="AT1004" s="363"/>
    </row>
    <row r="1005" spans="1:46" x14ac:dyDescent="0.3">
      <c r="A1005" s="362" t="s">
        <v>2061</v>
      </c>
      <c r="B1005" s="363" t="s">
        <v>294</v>
      </c>
      <c r="C1005" s="363" t="s">
        <v>295</v>
      </c>
      <c r="D1005" s="363" t="s">
        <v>778</v>
      </c>
      <c r="E1005" s="363" t="s">
        <v>297</v>
      </c>
      <c r="F1005" s="363" t="s">
        <v>1044</v>
      </c>
      <c r="G1005" s="363" t="s">
        <v>2624</v>
      </c>
      <c r="H1005" s="363" t="s">
        <v>1149</v>
      </c>
      <c r="I1005" s="363" t="s">
        <v>1401</v>
      </c>
      <c r="J1005" s="363" t="s">
        <v>1084</v>
      </c>
      <c r="K1005" s="363"/>
      <c r="L1005" s="364">
        <v>672.51873272154387</v>
      </c>
      <c r="M1005" s="365">
        <v>600</v>
      </c>
      <c r="N1005" s="364">
        <v>603.75</v>
      </c>
      <c r="O1005" s="363" t="s">
        <v>3267</v>
      </c>
      <c r="P1005" s="363"/>
      <c r="Q1005" s="363" t="s">
        <v>300</v>
      </c>
      <c r="R1005" s="363" t="s">
        <v>785</v>
      </c>
      <c r="S1005" s="363"/>
      <c r="T1005" s="365">
        <v>3789.2858196885118</v>
      </c>
      <c r="U1005" s="366">
        <v>18</v>
      </c>
      <c r="V1005" s="367">
        <v>45931</v>
      </c>
      <c r="W1005" s="367"/>
      <c r="X1005" s="363" t="s">
        <v>306</v>
      </c>
      <c r="Y1005" s="363"/>
      <c r="Z1005" s="363"/>
      <c r="AA1005" s="363"/>
      <c r="AB1005" s="363"/>
      <c r="AC1005" s="363"/>
      <c r="AD1005" s="363" t="s">
        <v>304</v>
      </c>
      <c r="AE1005" s="367">
        <v>45616</v>
      </c>
      <c r="AF1005" s="363" t="s">
        <v>3183</v>
      </c>
      <c r="AG1005" s="364">
        <v>0.13004352870739008</v>
      </c>
      <c r="AH1005" s="364">
        <v>0.12470553520685286</v>
      </c>
      <c r="AI1005" s="364">
        <v>0.11743458561650699</v>
      </c>
      <c r="AJ1005" s="363" t="s">
        <v>0</v>
      </c>
      <c r="AK1005" s="368">
        <v>489.4065095763255</v>
      </c>
      <c r="AL1005" s="364">
        <v>0.34722222222222221</v>
      </c>
      <c r="AM1005" s="369"/>
      <c r="AN1005" s="370">
        <v>10</v>
      </c>
      <c r="AO1005" s="371" t="s">
        <v>305</v>
      </c>
      <c r="AP1005" s="371" t="s">
        <v>0</v>
      </c>
      <c r="AQ1005" s="371" t="s">
        <v>306</v>
      </c>
      <c r="AR1005" s="372" t="s">
        <v>0</v>
      </c>
      <c r="AS1005" s="372"/>
      <c r="AT1005" s="363"/>
    </row>
    <row r="1006" spans="1:46" x14ac:dyDescent="0.3">
      <c r="A1006" s="362" t="s">
        <v>2062</v>
      </c>
      <c r="B1006" s="363" t="s">
        <v>294</v>
      </c>
      <c r="C1006" s="363" t="s">
        <v>295</v>
      </c>
      <c r="D1006" s="363" t="s">
        <v>778</v>
      </c>
      <c r="E1006" s="363" t="s">
        <v>297</v>
      </c>
      <c r="F1006" s="363" t="s">
        <v>1044</v>
      </c>
      <c r="G1006" s="363" t="s">
        <v>2624</v>
      </c>
      <c r="H1006" s="363" t="s">
        <v>1391</v>
      </c>
      <c r="I1006" s="363" t="s">
        <v>1401</v>
      </c>
      <c r="J1006" s="363" t="s">
        <v>1084</v>
      </c>
      <c r="K1006" s="363"/>
      <c r="L1006" s="364">
        <v>545.33702369560012</v>
      </c>
      <c r="M1006" s="365">
        <v>600</v>
      </c>
      <c r="N1006" s="364">
        <v>489.57</v>
      </c>
      <c r="O1006" s="363" t="s">
        <v>3268</v>
      </c>
      <c r="P1006" s="363"/>
      <c r="Q1006" s="363" t="s">
        <v>319</v>
      </c>
      <c r="R1006" s="363" t="s">
        <v>905</v>
      </c>
      <c r="S1006" s="363"/>
      <c r="T1006" s="365">
        <v>5360.2083280761781</v>
      </c>
      <c r="U1006" s="366">
        <v>18</v>
      </c>
      <c r="V1006" s="367">
        <v>45931</v>
      </c>
      <c r="W1006" s="367"/>
      <c r="X1006" s="363" t="s">
        <v>306</v>
      </c>
      <c r="Y1006" s="363"/>
      <c r="Z1006" s="363"/>
      <c r="AA1006" s="363"/>
      <c r="AB1006" s="363"/>
      <c r="AC1006" s="363"/>
      <c r="AD1006" s="363" t="s">
        <v>304</v>
      </c>
      <c r="AE1006" s="367">
        <v>45616</v>
      </c>
      <c r="AF1006" s="363" t="s">
        <v>3183</v>
      </c>
      <c r="AG1006" s="364">
        <v>0.10545066991542797</v>
      </c>
      <c r="AH1006" s="364">
        <v>0.1</v>
      </c>
      <c r="AI1006" s="364">
        <v>7.0000000000000007E-2</v>
      </c>
      <c r="AJ1006" s="363" t="s">
        <v>0</v>
      </c>
      <c r="AK1006" s="368">
        <v>877.40779252076891</v>
      </c>
      <c r="AL1006" s="364">
        <v>0.28166666666666668</v>
      </c>
      <c r="AM1006" s="369"/>
      <c r="AN1006" s="370">
        <v>10</v>
      </c>
      <c r="AO1006" s="371" t="s">
        <v>305</v>
      </c>
      <c r="AP1006" s="371" t="s">
        <v>0</v>
      </c>
      <c r="AQ1006" s="371" t="s">
        <v>306</v>
      </c>
      <c r="AR1006" s="372" t="s">
        <v>0</v>
      </c>
      <c r="AS1006" s="372"/>
      <c r="AT1006" s="363"/>
    </row>
    <row r="1007" spans="1:46" x14ac:dyDescent="0.3">
      <c r="A1007" s="362" t="s">
        <v>2063</v>
      </c>
      <c r="B1007" s="363" t="s">
        <v>294</v>
      </c>
      <c r="C1007" s="363" t="s">
        <v>295</v>
      </c>
      <c r="D1007" s="363" t="s">
        <v>778</v>
      </c>
      <c r="E1007" s="363" t="s">
        <v>297</v>
      </c>
      <c r="F1007" s="363" t="s">
        <v>1044</v>
      </c>
      <c r="G1007" s="363" t="s">
        <v>2624</v>
      </c>
      <c r="H1007" s="363" t="s">
        <v>1149</v>
      </c>
      <c r="I1007" s="363" t="s">
        <v>1569</v>
      </c>
      <c r="J1007" s="363" t="s">
        <v>1082</v>
      </c>
      <c r="K1007" s="363"/>
      <c r="L1007" s="364">
        <v>3621.7849619067729</v>
      </c>
      <c r="M1007" s="365">
        <v>1560</v>
      </c>
      <c r="N1007" s="364">
        <v>3253.0142226003145</v>
      </c>
      <c r="O1007" s="363" t="s">
        <v>3269</v>
      </c>
      <c r="P1007" s="363"/>
      <c r="Q1007" s="363" t="s">
        <v>300</v>
      </c>
      <c r="R1007" s="363" t="s">
        <v>785</v>
      </c>
      <c r="S1007" s="363"/>
      <c r="T1007" s="365">
        <v>7624.8664971359904</v>
      </c>
      <c r="U1007" s="366">
        <v>18</v>
      </c>
      <c r="V1007" s="367">
        <v>45931</v>
      </c>
      <c r="W1007" s="367"/>
      <c r="X1007" s="363" t="s">
        <v>306</v>
      </c>
      <c r="Y1007" s="363"/>
      <c r="Z1007" s="363"/>
      <c r="AA1007" s="363"/>
      <c r="AB1007" s="363"/>
      <c r="AC1007" s="363" t="s">
        <v>1083</v>
      </c>
      <c r="AD1007" s="363" t="s">
        <v>304</v>
      </c>
      <c r="AE1007" s="367">
        <v>45616</v>
      </c>
      <c r="AF1007" s="363" t="s">
        <v>3183</v>
      </c>
      <c r="AG1007" s="364">
        <v>0.6752356932793373</v>
      </c>
      <c r="AH1007" s="364">
        <v>0.64767722494869973</v>
      </c>
      <c r="AI1007" s="364">
        <v>0.26498222603204152</v>
      </c>
      <c r="AJ1007" s="363" t="s">
        <v>0</v>
      </c>
      <c r="AK1007" s="368">
        <v>173.63812794512629</v>
      </c>
      <c r="AL1007" s="364">
        <v>1.2161111111111111</v>
      </c>
      <c r="AM1007" s="369"/>
      <c r="AN1007" s="370">
        <v>10</v>
      </c>
      <c r="AO1007" s="371" t="s">
        <v>305</v>
      </c>
      <c r="AP1007" s="371" t="s">
        <v>0</v>
      </c>
      <c r="AQ1007" s="371" t="s">
        <v>306</v>
      </c>
      <c r="AR1007" s="372" t="s">
        <v>0</v>
      </c>
      <c r="AS1007" s="372"/>
      <c r="AT1007" s="363"/>
    </row>
    <row r="1008" spans="1:46" x14ac:dyDescent="0.3">
      <c r="A1008" s="362" t="s">
        <v>2064</v>
      </c>
      <c r="B1008" s="363" t="s">
        <v>294</v>
      </c>
      <c r="C1008" s="363" t="s">
        <v>295</v>
      </c>
      <c r="D1008" s="363" t="s">
        <v>778</v>
      </c>
      <c r="E1008" s="363" t="s">
        <v>297</v>
      </c>
      <c r="F1008" s="363" t="s">
        <v>1044</v>
      </c>
      <c r="G1008" s="363" t="s">
        <v>2624</v>
      </c>
      <c r="H1008" s="363" t="s">
        <v>1243</v>
      </c>
      <c r="I1008" s="363" t="s">
        <v>1569</v>
      </c>
      <c r="J1008" s="363" t="s">
        <v>1082</v>
      </c>
      <c r="K1008" s="363"/>
      <c r="L1008" s="364">
        <v>3553.9685586031296</v>
      </c>
      <c r="M1008" s="365">
        <v>1560</v>
      </c>
      <c r="N1008" s="364">
        <v>3192.1028966125323</v>
      </c>
      <c r="O1008" s="363" t="s">
        <v>3270</v>
      </c>
      <c r="P1008" s="363"/>
      <c r="Q1008" s="363" t="s">
        <v>300</v>
      </c>
      <c r="R1008" s="363" t="s">
        <v>905</v>
      </c>
      <c r="S1008" s="363"/>
      <c r="T1008" s="365">
        <v>10785.903952153454</v>
      </c>
      <c r="U1008" s="366">
        <v>18</v>
      </c>
      <c r="V1008" s="367">
        <v>45931</v>
      </c>
      <c r="W1008" s="367"/>
      <c r="X1008" s="363" t="s">
        <v>306</v>
      </c>
      <c r="Y1008" s="363"/>
      <c r="Z1008" s="363"/>
      <c r="AA1008" s="363"/>
      <c r="AB1008" s="363"/>
      <c r="AC1008" s="363" t="s">
        <v>1083</v>
      </c>
      <c r="AD1008" s="363" t="s">
        <v>304</v>
      </c>
      <c r="AE1008" s="367">
        <v>45616</v>
      </c>
      <c r="AF1008" s="363" t="s">
        <v>3183</v>
      </c>
      <c r="AG1008" s="364">
        <v>0.33129609416373773</v>
      </c>
      <c r="AH1008" s="364">
        <v>0.63554974074969828</v>
      </c>
      <c r="AI1008" s="364">
        <v>0.2026851238792147</v>
      </c>
      <c r="AJ1008" s="363" t="s">
        <v>0</v>
      </c>
      <c r="AK1008" s="368">
        <v>234.0266993229115</v>
      </c>
      <c r="AL1008" s="364">
        <v>1.1933333333333334</v>
      </c>
      <c r="AM1008" s="369"/>
      <c r="AN1008" s="370">
        <v>10</v>
      </c>
      <c r="AO1008" s="371" t="s">
        <v>305</v>
      </c>
      <c r="AP1008" s="371" t="s">
        <v>0</v>
      </c>
      <c r="AQ1008" s="371" t="s">
        <v>306</v>
      </c>
      <c r="AR1008" s="372" t="s">
        <v>0</v>
      </c>
      <c r="AS1008" s="372"/>
      <c r="AT1008" s="363"/>
    </row>
    <row r="1009" spans="1:46" x14ac:dyDescent="0.3">
      <c r="A1009" s="362" t="s">
        <v>2065</v>
      </c>
      <c r="B1009" s="363" t="s">
        <v>294</v>
      </c>
      <c r="C1009" s="363" t="s">
        <v>295</v>
      </c>
      <c r="D1009" s="363" t="s">
        <v>778</v>
      </c>
      <c r="E1009" s="363" t="s">
        <v>297</v>
      </c>
      <c r="F1009" s="363" t="s">
        <v>1044</v>
      </c>
      <c r="G1009" s="363" t="s">
        <v>2624</v>
      </c>
      <c r="H1009" s="363" t="s">
        <v>1149</v>
      </c>
      <c r="I1009" s="363" t="s">
        <v>1569</v>
      </c>
      <c r="J1009" s="363" t="s">
        <v>1085</v>
      </c>
      <c r="K1009" s="363"/>
      <c r="L1009" s="364">
        <v>3394.5218393545269</v>
      </c>
      <c r="M1009" s="365">
        <v>1560</v>
      </c>
      <c r="N1009" s="364">
        <v>3048.5188193310341</v>
      </c>
      <c r="O1009" s="363" t="s">
        <v>3271</v>
      </c>
      <c r="P1009" s="363"/>
      <c r="Q1009" s="363" t="s">
        <v>300</v>
      </c>
      <c r="R1009" s="363" t="s">
        <v>785</v>
      </c>
      <c r="S1009" s="363"/>
      <c r="T1009" s="365">
        <v>5597.8454515289231</v>
      </c>
      <c r="U1009" s="366">
        <v>18</v>
      </c>
      <c r="V1009" s="367">
        <v>45931</v>
      </c>
      <c r="W1009" s="367"/>
      <c r="X1009" s="363" t="s">
        <v>306</v>
      </c>
      <c r="Y1009" s="363"/>
      <c r="Z1009" s="363"/>
      <c r="AA1009" s="363"/>
      <c r="AB1009" s="363"/>
      <c r="AC1009" s="363" t="s">
        <v>1086</v>
      </c>
      <c r="AD1009" s="363" t="s">
        <v>304</v>
      </c>
      <c r="AE1009" s="367">
        <v>45616</v>
      </c>
      <c r="AF1009" s="363" t="s">
        <v>3183</v>
      </c>
      <c r="AG1009" s="364">
        <v>0.69030967071157179</v>
      </c>
      <c r="AH1009" s="364">
        <v>0.66206877041331524</v>
      </c>
      <c r="AI1009" s="364">
        <v>0.34638559662019502</v>
      </c>
      <c r="AJ1009" s="363" t="s">
        <v>0</v>
      </c>
      <c r="AK1009" s="368">
        <v>117.44702112410714</v>
      </c>
      <c r="AL1009" s="364">
        <v>1.345</v>
      </c>
      <c r="AM1009" s="369"/>
      <c r="AN1009" s="370">
        <v>10</v>
      </c>
      <c r="AO1009" s="371" t="s">
        <v>305</v>
      </c>
      <c r="AP1009" s="371" t="s">
        <v>0</v>
      </c>
      <c r="AQ1009" s="371" t="s">
        <v>306</v>
      </c>
      <c r="AR1009" s="372" t="s">
        <v>0</v>
      </c>
      <c r="AS1009" s="372"/>
      <c r="AT1009" s="363"/>
    </row>
    <row r="1010" spans="1:46" x14ac:dyDescent="0.3">
      <c r="A1010" s="362" t="s">
        <v>2066</v>
      </c>
      <c r="B1010" s="363" t="s">
        <v>294</v>
      </c>
      <c r="C1010" s="363" t="s">
        <v>295</v>
      </c>
      <c r="D1010" s="363" t="s">
        <v>778</v>
      </c>
      <c r="E1010" s="363" t="s">
        <v>297</v>
      </c>
      <c r="F1010" s="363" t="s">
        <v>1044</v>
      </c>
      <c r="G1010" s="363" t="s">
        <v>2624</v>
      </c>
      <c r="H1010" s="363" t="s">
        <v>1243</v>
      </c>
      <c r="I1010" s="363" t="s">
        <v>1569</v>
      </c>
      <c r="J1010" s="363" t="s">
        <v>1085</v>
      </c>
      <c r="K1010" s="363"/>
      <c r="L1010" s="364">
        <v>3222.3746769443187</v>
      </c>
      <c r="M1010" s="365">
        <v>1560</v>
      </c>
      <c r="N1010" s="364">
        <v>2893.9185872106405</v>
      </c>
      <c r="O1010" s="363" t="s">
        <v>3272</v>
      </c>
      <c r="P1010" s="363"/>
      <c r="Q1010" s="363" t="s">
        <v>300</v>
      </c>
      <c r="R1010" s="363" t="s">
        <v>905</v>
      </c>
      <c r="S1010" s="363"/>
      <c r="T1010" s="365">
        <v>8513.5416535171607</v>
      </c>
      <c r="U1010" s="366">
        <v>18</v>
      </c>
      <c r="V1010" s="367">
        <v>45931</v>
      </c>
      <c r="W1010" s="367"/>
      <c r="X1010" s="363" t="s">
        <v>306</v>
      </c>
      <c r="Y1010" s="363"/>
      <c r="Z1010" s="363"/>
      <c r="AA1010" s="363"/>
      <c r="AB1010" s="363"/>
      <c r="AC1010" s="363" t="s">
        <v>1086</v>
      </c>
      <c r="AD1010" s="363" t="s">
        <v>304</v>
      </c>
      <c r="AE1010" s="367">
        <v>45616</v>
      </c>
      <c r="AF1010" s="363" t="s">
        <v>3183</v>
      </c>
      <c r="AG1010" s="364">
        <v>0.33129609416373773</v>
      </c>
      <c r="AH1010" s="364">
        <v>0.62849312543565916</v>
      </c>
      <c r="AI1010" s="364">
        <v>0.2135862802716785</v>
      </c>
      <c r="AJ1010" s="363" t="s">
        <v>0</v>
      </c>
      <c r="AK1010" s="368">
        <v>204.99722192001343</v>
      </c>
      <c r="AL1010" s="364">
        <v>1.2916666666666667</v>
      </c>
      <c r="AM1010" s="369"/>
      <c r="AN1010" s="370">
        <v>10</v>
      </c>
      <c r="AO1010" s="371" t="s">
        <v>305</v>
      </c>
      <c r="AP1010" s="371" t="s">
        <v>0</v>
      </c>
      <c r="AQ1010" s="371" t="s">
        <v>306</v>
      </c>
      <c r="AR1010" s="372" t="s">
        <v>0</v>
      </c>
      <c r="AS1010" s="372"/>
      <c r="AT1010" s="363"/>
    </row>
    <row r="1011" spans="1:46" x14ac:dyDescent="0.3">
      <c r="A1011" s="362" t="s">
        <v>2067</v>
      </c>
      <c r="B1011" s="363" t="s">
        <v>308</v>
      </c>
      <c r="C1011" s="363" t="s">
        <v>295</v>
      </c>
      <c r="D1011" s="363" t="s">
        <v>778</v>
      </c>
      <c r="E1011" s="363" t="s">
        <v>297</v>
      </c>
      <c r="F1011" s="363" t="s">
        <v>1044</v>
      </c>
      <c r="G1011" s="363" t="s">
        <v>2624</v>
      </c>
      <c r="H1011" s="363" t="s">
        <v>1149</v>
      </c>
      <c r="I1011" s="363" t="s">
        <v>1401</v>
      </c>
      <c r="J1011" s="363" t="s">
        <v>1084</v>
      </c>
      <c r="K1011" s="363"/>
      <c r="L1011" s="364">
        <v>676.83594210783622</v>
      </c>
      <c r="M1011" s="365">
        <v>600</v>
      </c>
      <c r="N1011" s="364">
        <v>607.62</v>
      </c>
      <c r="O1011" s="363" t="s">
        <v>3267</v>
      </c>
      <c r="P1011" s="363"/>
      <c r="Q1011" s="363" t="s">
        <v>300</v>
      </c>
      <c r="R1011" s="363" t="s">
        <v>785</v>
      </c>
      <c r="S1011" s="363"/>
      <c r="T1011" s="365">
        <v>3789.2858196885118</v>
      </c>
      <c r="U1011" s="366">
        <v>18</v>
      </c>
      <c r="V1011" s="367">
        <v>45931</v>
      </c>
      <c r="W1011" s="367"/>
      <c r="X1011" s="363" t="s">
        <v>306</v>
      </c>
      <c r="Y1011" s="363"/>
      <c r="Z1011" s="363"/>
      <c r="AA1011" s="363"/>
      <c r="AB1011" s="363"/>
      <c r="AC1011" s="363"/>
      <c r="AD1011" s="363" t="s">
        <v>304</v>
      </c>
      <c r="AE1011" s="367">
        <v>45616</v>
      </c>
      <c r="AF1011" s="363" t="s">
        <v>3183</v>
      </c>
      <c r="AG1011" s="364">
        <v>0.13004352870739008</v>
      </c>
      <c r="AH1011" s="364">
        <v>0.12550607782510667</v>
      </c>
      <c r="AI1011" s="364">
        <v>0.11743458561650699</v>
      </c>
      <c r="AJ1011" s="363" t="s">
        <v>0</v>
      </c>
      <c r="AK1011" s="368">
        <v>486.08217147730596</v>
      </c>
      <c r="AL1011" s="364">
        <v>0.34944444444444445</v>
      </c>
      <c r="AM1011" s="369"/>
      <c r="AN1011" s="370">
        <v>10</v>
      </c>
      <c r="AO1011" s="371" t="s">
        <v>305</v>
      </c>
      <c r="AP1011" s="371" t="s">
        <v>0</v>
      </c>
      <c r="AQ1011" s="371" t="s">
        <v>306</v>
      </c>
      <c r="AR1011" s="372" t="s">
        <v>0</v>
      </c>
      <c r="AS1011" s="372"/>
      <c r="AT1011" s="363"/>
    </row>
    <row r="1012" spans="1:46" x14ac:dyDescent="0.3">
      <c r="A1012" s="362" t="s">
        <v>2068</v>
      </c>
      <c r="B1012" s="363" t="s">
        <v>308</v>
      </c>
      <c r="C1012" s="363" t="s">
        <v>295</v>
      </c>
      <c r="D1012" s="363" t="s">
        <v>778</v>
      </c>
      <c r="E1012" s="363" t="s">
        <v>297</v>
      </c>
      <c r="F1012" s="363" t="s">
        <v>1044</v>
      </c>
      <c r="G1012" s="363" t="s">
        <v>2624</v>
      </c>
      <c r="H1012" s="363" t="s">
        <v>1391</v>
      </c>
      <c r="I1012" s="363" t="s">
        <v>1401</v>
      </c>
      <c r="J1012" s="363" t="s">
        <v>1084</v>
      </c>
      <c r="K1012" s="363"/>
      <c r="L1012" s="364">
        <v>556.83979049859624</v>
      </c>
      <c r="M1012" s="365">
        <v>600</v>
      </c>
      <c r="N1012" s="364">
        <v>499.9</v>
      </c>
      <c r="O1012" s="363" t="s">
        <v>3268</v>
      </c>
      <c r="P1012" s="363"/>
      <c r="Q1012" s="363" t="s">
        <v>319</v>
      </c>
      <c r="R1012" s="363" t="s">
        <v>905</v>
      </c>
      <c r="S1012" s="363"/>
      <c r="T1012" s="365">
        <v>5360.2083280761781</v>
      </c>
      <c r="U1012" s="366">
        <v>18</v>
      </c>
      <c r="V1012" s="367">
        <v>45931</v>
      </c>
      <c r="W1012" s="367"/>
      <c r="X1012" s="363" t="s">
        <v>306</v>
      </c>
      <c r="Y1012" s="363"/>
      <c r="Z1012" s="363"/>
      <c r="AA1012" s="363"/>
      <c r="AB1012" s="363"/>
      <c r="AC1012" s="363"/>
      <c r="AD1012" s="363" t="s">
        <v>304</v>
      </c>
      <c r="AE1012" s="367">
        <v>45616</v>
      </c>
      <c r="AF1012" s="363" t="s">
        <v>3183</v>
      </c>
      <c r="AG1012" s="364">
        <v>0.11</v>
      </c>
      <c r="AH1012" s="364">
        <v>0.1</v>
      </c>
      <c r="AI1012" s="364">
        <v>7.0000000000000007E-2</v>
      </c>
      <c r="AJ1012" s="363" t="s">
        <v>0</v>
      </c>
      <c r="AK1012" s="368">
        <v>858.62668287165286</v>
      </c>
      <c r="AL1012" s="364">
        <v>0.28777777777777774</v>
      </c>
      <c r="AM1012" s="369"/>
      <c r="AN1012" s="370">
        <v>10</v>
      </c>
      <c r="AO1012" s="371" t="s">
        <v>305</v>
      </c>
      <c r="AP1012" s="371" t="s">
        <v>0</v>
      </c>
      <c r="AQ1012" s="371" t="s">
        <v>306</v>
      </c>
      <c r="AR1012" s="372" t="s">
        <v>0</v>
      </c>
      <c r="AS1012" s="372"/>
      <c r="AT1012" s="363"/>
    </row>
    <row r="1013" spans="1:46" x14ac:dyDescent="0.3">
      <c r="A1013" s="362" t="s">
        <v>2069</v>
      </c>
      <c r="B1013" s="363" t="s">
        <v>308</v>
      </c>
      <c r="C1013" s="363" t="s">
        <v>295</v>
      </c>
      <c r="D1013" s="363" t="s">
        <v>778</v>
      </c>
      <c r="E1013" s="363" t="s">
        <v>297</v>
      </c>
      <c r="F1013" s="363" t="s">
        <v>1044</v>
      </c>
      <c r="G1013" s="363" t="s">
        <v>2624</v>
      </c>
      <c r="H1013" s="363" t="s">
        <v>1149</v>
      </c>
      <c r="I1013" s="363" t="s">
        <v>1569</v>
      </c>
      <c r="J1013" s="363" t="s">
        <v>1082</v>
      </c>
      <c r="K1013" s="363"/>
      <c r="L1013" s="364">
        <v>4145.3663078711097</v>
      </c>
      <c r="M1013" s="365">
        <v>1560</v>
      </c>
      <c r="N1013" s="364">
        <v>3723.2844299771505</v>
      </c>
      <c r="O1013" s="363" t="s">
        <v>3269</v>
      </c>
      <c r="P1013" s="363"/>
      <c r="Q1013" s="363" t="s">
        <v>300</v>
      </c>
      <c r="R1013" s="363" t="s">
        <v>785</v>
      </c>
      <c r="S1013" s="363"/>
      <c r="T1013" s="365">
        <v>7624.8664971359904</v>
      </c>
      <c r="U1013" s="366">
        <v>18</v>
      </c>
      <c r="V1013" s="367">
        <v>45931</v>
      </c>
      <c r="W1013" s="367"/>
      <c r="X1013" s="363" t="s">
        <v>306</v>
      </c>
      <c r="Y1013" s="363"/>
      <c r="Z1013" s="363"/>
      <c r="AA1013" s="363"/>
      <c r="AB1013" s="363"/>
      <c r="AC1013" s="363" t="s">
        <v>1083</v>
      </c>
      <c r="AD1013" s="363" t="s">
        <v>304</v>
      </c>
      <c r="AE1013" s="367">
        <v>45616</v>
      </c>
      <c r="AF1013" s="363" t="s">
        <v>3183</v>
      </c>
      <c r="AG1013" s="364">
        <v>0.77285076895302607</v>
      </c>
      <c r="AH1013" s="364">
        <v>0.7413083258439207</v>
      </c>
      <c r="AI1013" s="364">
        <v>0.30540706475145724</v>
      </c>
      <c r="AJ1013" s="363" t="s">
        <v>0</v>
      </c>
      <c r="AK1013" s="368">
        <v>147.63186185158347</v>
      </c>
      <c r="AL1013" s="364">
        <v>1.3922222222222222</v>
      </c>
      <c r="AM1013" s="369"/>
      <c r="AN1013" s="370">
        <v>10</v>
      </c>
      <c r="AO1013" s="371" t="s">
        <v>305</v>
      </c>
      <c r="AP1013" s="371" t="s">
        <v>0</v>
      </c>
      <c r="AQ1013" s="371" t="s">
        <v>306</v>
      </c>
      <c r="AR1013" s="372" t="s">
        <v>0</v>
      </c>
      <c r="AS1013" s="372"/>
      <c r="AT1013" s="363"/>
    </row>
    <row r="1014" spans="1:46" x14ac:dyDescent="0.3">
      <c r="A1014" s="362" t="s">
        <v>2070</v>
      </c>
      <c r="B1014" s="363" t="s">
        <v>308</v>
      </c>
      <c r="C1014" s="363" t="s">
        <v>295</v>
      </c>
      <c r="D1014" s="363" t="s">
        <v>778</v>
      </c>
      <c r="E1014" s="363" t="s">
        <v>297</v>
      </c>
      <c r="F1014" s="363" t="s">
        <v>1044</v>
      </c>
      <c r="G1014" s="363" t="s">
        <v>2624</v>
      </c>
      <c r="H1014" s="363" t="s">
        <v>1243</v>
      </c>
      <c r="I1014" s="363" t="s">
        <v>1569</v>
      </c>
      <c r="J1014" s="363" t="s">
        <v>1082</v>
      </c>
      <c r="K1014" s="363"/>
      <c r="L1014" s="364">
        <v>2311.393089672486</v>
      </c>
      <c r="M1014" s="365">
        <v>1560</v>
      </c>
      <c r="N1014" s="364">
        <v>2076.0466658865721</v>
      </c>
      <c r="O1014" s="363" t="s">
        <v>3270</v>
      </c>
      <c r="P1014" s="363"/>
      <c r="Q1014" s="363" t="s">
        <v>300</v>
      </c>
      <c r="R1014" s="363" t="s">
        <v>905</v>
      </c>
      <c r="S1014" s="363"/>
      <c r="T1014" s="365">
        <v>10785.903952153454</v>
      </c>
      <c r="U1014" s="366">
        <v>18</v>
      </c>
      <c r="V1014" s="367">
        <v>45931</v>
      </c>
      <c r="W1014" s="367"/>
      <c r="X1014" s="363" t="s">
        <v>306</v>
      </c>
      <c r="Y1014" s="363"/>
      <c r="Z1014" s="363"/>
      <c r="AA1014" s="363"/>
      <c r="AB1014" s="363"/>
      <c r="AC1014" s="363" t="s">
        <v>1083</v>
      </c>
      <c r="AD1014" s="363" t="s">
        <v>304</v>
      </c>
      <c r="AE1014" s="367">
        <v>45616</v>
      </c>
      <c r="AF1014" s="363" t="s">
        <v>3183</v>
      </c>
      <c r="AG1014" s="364">
        <v>0.43092981271985437</v>
      </c>
      <c r="AH1014" s="364">
        <v>0.41334222705936885</v>
      </c>
      <c r="AI1014" s="364">
        <v>0.13352153250609525</v>
      </c>
      <c r="AJ1014" s="363" t="s">
        <v>0</v>
      </c>
      <c r="AK1014" s="368">
        <v>367.08129585232422</v>
      </c>
      <c r="AL1014" s="364">
        <v>0.7761111111111112</v>
      </c>
      <c r="AM1014" s="369"/>
      <c r="AN1014" s="370">
        <v>10</v>
      </c>
      <c r="AO1014" s="371" t="s">
        <v>305</v>
      </c>
      <c r="AP1014" s="371" t="s">
        <v>0</v>
      </c>
      <c r="AQ1014" s="371" t="s">
        <v>306</v>
      </c>
      <c r="AR1014" s="372" t="s">
        <v>0</v>
      </c>
      <c r="AS1014" s="372"/>
      <c r="AT1014" s="363"/>
    </row>
    <row r="1015" spans="1:46" x14ac:dyDescent="0.3">
      <c r="A1015" s="362" t="s">
        <v>2071</v>
      </c>
      <c r="B1015" s="363" t="s">
        <v>308</v>
      </c>
      <c r="C1015" s="363" t="s">
        <v>295</v>
      </c>
      <c r="D1015" s="363" t="s">
        <v>778</v>
      </c>
      <c r="E1015" s="363" t="s">
        <v>297</v>
      </c>
      <c r="F1015" s="363" t="s">
        <v>1044</v>
      </c>
      <c r="G1015" s="363" t="s">
        <v>2624</v>
      </c>
      <c r="H1015" s="363" t="s">
        <v>1149</v>
      </c>
      <c r="I1015" s="363" t="s">
        <v>1569</v>
      </c>
      <c r="J1015" s="363" t="s">
        <v>1085</v>
      </c>
      <c r="K1015" s="363"/>
      <c r="L1015" s="364">
        <v>3854.7750483114855</v>
      </c>
      <c r="M1015" s="365">
        <v>1560</v>
      </c>
      <c r="N1015" s="364">
        <v>3461.8584988393527</v>
      </c>
      <c r="O1015" s="363" t="s">
        <v>3271</v>
      </c>
      <c r="P1015" s="363"/>
      <c r="Q1015" s="363" t="s">
        <v>300</v>
      </c>
      <c r="R1015" s="363" t="s">
        <v>785</v>
      </c>
      <c r="S1015" s="363"/>
      <c r="T1015" s="365">
        <v>5504.9901101828318</v>
      </c>
      <c r="U1015" s="366">
        <v>18</v>
      </c>
      <c r="V1015" s="367">
        <v>45931</v>
      </c>
      <c r="W1015" s="367"/>
      <c r="X1015" s="363" t="s">
        <v>306</v>
      </c>
      <c r="Y1015" s="363"/>
      <c r="Z1015" s="363"/>
      <c r="AA1015" s="363"/>
      <c r="AB1015" s="363"/>
      <c r="AC1015" s="363" t="s">
        <v>1086</v>
      </c>
      <c r="AD1015" s="363" t="s">
        <v>304</v>
      </c>
      <c r="AE1015" s="367">
        <v>45616</v>
      </c>
      <c r="AF1015" s="363" t="s">
        <v>3183</v>
      </c>
      <c r="AG1015" s="364">
        <v>0.78390672389165594</v>
      </c>
      <c r="AH1015" s="364">
        <v>0.75183672317771966</v>
      </c>
      <c r="AI1015" s="364">
        <v>0.40495804108408895</v>
      </c>
      <c r="AJ1015" s="363" t="s">
        <v>0</v>
      </c>
      <c r="AK1015" s="368">
        <v>97.594011148518859</v>
      </c>
      <c r="AL1015" s="364">
        <v>1.5311111111111111</v>
      </c>
      <c r="AM1015" s="369"/>
      <c r="AN1015" s="370">
        <v>10</v>
      </c>
      <c r="AO1015" s="371" t="s">
        <v>305</v>
      </c>
      <c r="AP1015" s="371" t="s">
        <v>0</v>
      </c>
      <c r="AQ1015" s="371" t="s">
        <v>306</v>
      </c>
      <c r="AR1015" s="372" t="s">
        <v>0</v>
      </c>
      <c r="AS1015" s="372"/>
      <c r="AT1015" s="363"/>
    </row>
    <row r="1016" spans="1:46" x14ac:dyDescent="0.3">
      <c r="A1016" s="362" t="s">
        <v>2072</v>
      </c>
      <c r="B1016" s="363" t="s">
        <v>308</v>
      </c>
      <c r="C1016" s="363" t="s">
        <v>295</v>
      </c>
      <c r="D1016" s="363" t="s">
        <v>778</v>
      </c>
      <c r="E1016" s="363" t="s">
        <v>297</v>
      </c>
      <c r="F1016" s="363" t="s">
        <v>1044</v>
      </c>
      <c r="G1016" s="363" t="s">
        <v>2624</v>
      </c>
      <c r="H1016" s="363" t="s">
        <v>1243</v>
      </c>
      <c r="I1016" s="363" t="s">
        <v>1569</v>
      </c>
      <c r="J1016" s="363" t="s">
        <v>1085</v>
      </c>
      <c r="K1016" s="363"/>
      <c r="L1016" s="364">
        <v>1878.8491237960322</v>
      </c>
      <c r="M1016" s="365">
        <v>1560</v>
      </c>
      <c r="N1016" s="364">
        <v>1687.3383597570137</v>
      </c>
      <c r="O1016" s="363" t="s">
        <v>3272</v>
      </c>
      <c r="P1016" s="363"/>
      <c r="Q1016" s="363" t="s">
        <v>300</v>
      </c>
      <c r="R1016" s="363" t="s">
        <v>905</v>
      </c>
      <c r="S1016" s="363"/>
      <c r="T1016" s="365">
        <v>8346.1592924409524</v>
      </c>
      <c r="U1016" s="366">
        <v>18</v>
      </c>
      <c r="V1016" s="367">
        <v>45931</v>
      </c>
      <c r="W1016" s="367"/>
      <c r="X1016" s="363" t="s">
        <v>306</v>
      </c>
      <c r="Y1016" s="363"/>
      <c r="Z1016" s="363"/>
      <c r="AA1016" s="363"/>
      <c r="AB1016" s="363"/>
      <c r="AC1016" s="363" t="s">
        <v>1086</v>
      </c>
      <c r="AD1016" s="363" t="s">
        <v>304</v>
      </c>
      <c r="AE1016" s="367">
        <v>45616</v>
      </c>
      <c r="AF1016" s="363" t="s">
        <v>3183</v>
      </c>
      <c r="AG1016" s="364">
        <v>0.38208259700311381</v>
      </c>
      <c r="AH1016" s="364">
        <v>0.36645141438250645</v>
      </c>
      <c r="AI1016" s="364">
        <v>0.13612306136985167</v>
      </c>
      <c r="AJ1016" s="363" t="s">
        <v>0</v>
      </c>
      <c r="AK1016" s="368">
        <v>343.01895354696654</v>
      </c>
      <c r="AL1016" s="364">
        <v>0.78388888888888886</v>
      </c>
      <c r="AM1016" s="369"/>
      <c r="AN1016" s="370">
        <v>10</v>
      </c>
      <c r="AO1016" s="371" t="s">
        <v>305</v>
      </c>
      <c r="AP1016" s="371" t="s">
        <v>0</v>
      </c>
      <c r="AQ1016" s="371" t="s">
        <v>306</v>
      </c>
      <c r="AR1016" s="372" t="s">
        <v>0</v>
      </c>
      <c r="AS1016" s="372"/>
      <c r="AT1016" s="363"/>
    </row>
    <row r="1017" spans="1:46" x14ac:dyDescent="0.3">
      <c r="A1017" s="362" t="s">
        <v>2073</v>
      </c>
      <c r="B1017" s="363" t="s">
        <v>310</v>
      </c>
      <c r="C1017" s="363" t="s">
        <v>295</v>
      </c>
      <c r="D1017" s="363" t="s">
        <v>778</v>
      </c>
      <c r="E1017" s="363" t="s">
        <v>297</v>
      </c>
      <c r="F1017" s="363" t="s">
        <v>1044</v>
      </c>
      <c r="G1017" s="363" t="s">
        <v>2624</v>
      </c>
      <c r="H1017" s="363" t="s">
        <v>1149</v>
      </c>
      <c r="I1017" s="363" t="s">
        <v>1401</v>
      </c>
      <c r="J1017" s="363" t="s">
        <v>1084</v>
      </c>
      <c r="K1017" s="363"/>
      <c r="L1017" s="364">
        <v>676.83594210783622</v>
      </c>
      <c r="M1017" s="365">
        <v>600</v>
      </c>
      <c r="N1017" s="364">
        <v>607.62</v>
      </c>
      <c r="O1017" s="363" t="s">
        <v>3267</v>
      </c>
      <c r="P1017" s="363"/>
      <c r="Q1017" s="363" t="s">
        <v>300</v>
      </c>
      <c r="R1017" s="363" t="s">
        <v>785</v>
      </c>
      <c r="S1017" s="363"/>
      <c r="T1017" s="365">
        <v>3789.2858196885118</v>
      </c>
      <c r="U1017" s="366">
        <v>18</v>
      </c>
      <c r="V1017" s="367">
        <v>45931</v>
      </c>
      <c r="W1017" s="367"/>
      <c r="X1017" s="363" t="s">
        <v>306</v>
      </c>
      <c r="Y1017" s="363"/>
      <c r="Z1017" s="363"/>
      <c r="AA1017" s="363"/>
      <c r="AB1017" s="363"/>
      <c r="AC1017" s="363"/>
      <c r="AD1017" s="363" t="s">
        <v>304</v>
      </c>
      <c r="AE1017" s="367">
        <v>45616</v>
      </c>
      <c r="AF1017" s="363" t="s">
        <v>3183</v>
      </c>
      <c r="AG1017" s="364">
        <v>0.13004352870739008</v>
      </c>
      <c r="AH1017" s="364">
        <v>0.12550607782510667</v>
      </c>
      <c r="AI1017" s="364">
        <v>0.11743458561650699</v>
      </c>
      <c r="AJ1017" s="363" t="s">
        <v>0</v>
      </c>
      <c r="AK1017" s="368">
        <v>486.08217147730596</v>
      </c>
      <c r="AL1017" s="364">
        <v>0.34944444444444445</v>
      </c>
      <c r="AM1017" s="369"/>
      <c r="AN1017" s="370">
        <v>10</v>
      </c>
      <c r="AO1017" s="371" t="s">
        <v>305</v>
      </c>
      <c r="AP1017" s="371" t="s">
        <v>0</v>
      </c>
      <c r="AQ1017" s="371" t="s">
        <v>306</v>
      </c>
      <c r="AR1017" s="372" t="s">
        <v>0</v>
      </c>
      <c r="AS1017" s="372"/>
      <c r="AT1017" s="363"/>
    </row>
    <row r="1018" spans="1:46" x14ac:dyDescent="0.3">
      <c r="A1018" s="362" t="s">
        <v>2074</v>
      </c>
      <c r="B1018" s="363" t="s">
        <v>310</v>
      </c>
      <c r="C1018" s="363" t="s">
        <v>295</v>
      </c>
      <c r="D1018" s="363" t="s">
        <v>778</v>
      </c>
      <c r="E1018" s="363" t="s">
        <v>297</v>
      </c>
      <c r="F1018" s="363" t="s">
        <v>1044</v>
      </c>
      <c r="G1018" s="363" t="s">
        <v>2624</v>
      </c>
      <c r="H1018" s="363" t="s">
        <v>1391</v>
      </c>
      <c r="I1018" s="363" t="s">
        <v>1401</v>
      </c>
      <c r="J1018" s="363" t="s">
        <v>1084</v>
      </c>
      <c r="K1018" s="363"/>
      <c r="L1018" s="364">
        <v>556.83979049859624</v>
      </c>
      <c r="M1018" s="365">
        <v>600</v>
      </c>
      <c r="N1018" s="364">
        <v>499.9</v>
      </c>
      <c r="O1018" s="363" t="s">
        <v>3268</v>
      </c>
      <c r="P1018" s="363"/>
      <c r="Q1018" s="363" t="s">
        <v>319</v>
      </c>
      <c r="R1018" s="363" t="s">
        <v>905</v>
      </c>
      <c r="S1018" s="363"/>
      <c r="T1018" s="365">
        <v>5360.2083280761781</v>
      </c>
      <c r="U1018" s="366">
        <v>18</v>
      </c>
      <c r="V1018" s="367">
        <v>45931</v>
      </c>
      <c r="W1018" s="367"/>
      <c r="X1018" s="363" t="s">
        <v>306</v>
      </c>
      <c r="Y1018" s="363"/>
      <c r="Z1018" s="363"/>
      <c r="AA1018" s="363"/>
      <c r="AB1018" s="363"/>
      <c r="AC1018" s="363"/>
      <c r="AD1018" s="363" t="s">
        <v>304</v>
      </c>
      <c r="AE1018" s="367">
        <v>45616</v>
      </c>
      <c r="AF1018" s="363" t="s">
        <v>3183</v>
      </c>
      <c r="AG1018" s="364">
        <v>0.11</v>
      </c>
      <c r="AH1018" s="364">
        <v>0.1</v>
      </c>
      <c r="AI1018" s="364">
        <v>7.0000000000000007E-2</v>
      </c>
      <c r="AJ1018" s="363" t="s">
        <v>0</v>
      </c>
      <c r="AK1018" s="368">
        <v>858.62668287165286</v>
      </c>
      <c r="AL1018" s="364">
        <v>0.28777777777777774</v>
      </c>
      <c r="AM1018" s="369"/>
      <c r="AN1018" s="370">
        <v>10</v>
      </c>
      <c r="AO1018" s="371" t="s">
        <v>305</v>
      </c>
      <c r="AP1018" s="371" t="s">
        <v>0</v>
      </c>
      <c r="AQ1018" s="371" t="s">
        <v>306</v>
      </c>
      <c r="AR1018" s="372" t="s">
        <v>0</v>
      </c>
      <c r="AS1018" s="372"/>
      <c r="AT1018" s="363"/>
    </row>
    <row r="1019" spans="1:46" x14ac:dyDescent="0.3">
      <c r="A1019" s="362" t="s">
        <v>2075</v>
      </c>
      <c r="B1019" s="363" t="s">
        <v>310</v>
      </c>
      <c r="C1019" s="363" t="s">
        <v>295</v>
      </c>
      <c r="D1019" s="363" t="s">
        <v>778</v>
      </c>
      <c r="E1019" s="363" t="s">
        <v>297</v>
      </c>
      <c r="F1019" s="363" t="s">
        <v>1044</v>
      </c>
      <c r="G1019" s="363" t="s">
        <v>2624</v>
      </c>
      <c r="H1019" s="363" t="s">
        <v>1149</v>
      </c>
      <c r="I1019" s="363" t="s">
        <v>1569</v>
      </c>
      <c r="J1019" s="363" t="s">
        <v>1082</v>
      </c>
      <c r="K1019" s="363"/>
      <c r="L1019" s="364">
        <v>4145.3663078711097</v>
      </c>
      <c r="M1019" s="365">
        <v>1560</v>
      </c>
      <c r="N1019" s="364">
        <v>3723.2844299771505</v>
      </c>
      <c r="O1019" s="363" t="s">
        <v>3269</v>
      </c>
      <c r="P1019" s="363"/>
      <c r="Q1019" s="363" t="s">
        <v>300</v>
      </c>
      <c r="R1019" s="363" t="s">
        <v>785</v>
      </c>
      <c r="S1019" s="363"/>
      <c r="T1019" s="365">
        <v>7624.8664971359904</v>
      </c>
      <c r="U1019" s="366">
        <v>18</v>
      </c>
      <c r="V1019" s="367">
        <v>45931</v>
      </c>
      <c r="W1019" s="367"/>
      <c r="X1019" s="363" t="s">
        <v>306</v>
      </c>
      <c r="Y1019" s="363"/>
      <c r="Z1019" s="363"/>
      <c r="AA1019" s="363"/>
      <c r="AB1019" s="363"/>
      <c r="AC1019" s="363" t="s">
        <v>1083</v>
      </c>
      <c r="AD1019" s="363" t="s">
        <v>304</v>
      </c>
      <c r="AE1019" s="367">
        <v>45616</v>
      </c>
      <c r="AF1019" s="363" t="s">
        <v>3183</v>
      </c>
      <c r="AG1019" s="364">
        <v>0.77285076895302607</v>
      </c>
      <c r="AH1019" s="364">
        <v>0.7413083258439207</v>
      </c>
      <c r="AI1019" s="364">
        <v>0.30540706475145724</v>
      </c>
      <c r="AJ1019" s="363" t="s">
        <v>0</v>
      </c>
      <c r="AK1019" s="368">
        <v>147.63186185158347</v>
      </c>
      <c r="AL1019" s="364">
        <v>1.3922222222222222</v>
      </c>
      <c r="AM1019" s="369"/>
      <c r="AN1019" s="370">
        <v>10</v>
      </c>
      <c r="AO1019" s="371" t="s">
        <v>305</v>
      </c>
      <c r="AP1019" s="371" t="s">
        <v>0</v>
      </c>
      <c r="AQ1019" s="371" t="s">
        <v>306</v>
      </c>
      <c r="AR1019" s="372" t="s">
        <v>0</v>
      </c>
      <c r="AS1019" s="372"/>
      <c r="AT1019" s="363"/>
    </row>
    <row r="1020" spans="1:46" x14ac:dyDescent="0.3">
      <c r="A1020" s="362" t="s">
        <v>2076</v>
      </c>
      <c r="B1020" s="363" t="s">
        <v>310</v>
      </c>
      <c r="C1020" s="363" t="s">
        <v>295</v>
      </c>
      <c r="D1020" s="363" t="s">
        <v>778</v>
      </c>
      <c r="E1020" s="363" t="s">
        <v>297</v>
      </c>
      <c r="F1020" s="363" t="s">
        <v>1044</v>
      </c>
      <c r="G1020" s="363" t="s">
        <v>2624</v>
      </c>
      <c r="H1020" s="363" t="s">
        <v>1243</v>
      </c>
      <c r="I1020" s="363" t="s">
        <v>1569</v>
      </c>
      <c r="J1020" s="363" t="s">
        <v>1082</v>
      </c>
      <c r="K1020" s="363"/>
      <c r="L1020" s="364">
        <v>2311.393089672486</v>
      </c>
      <c r="M1020" s="365">
        <v>1560</v>
      </c>
      <c r="N1020" s="364">
        <v>2076.0466658865721</v>
      </c>
      <c r="O1020" s="363" t="s">
        <v>3270</v>
      </c>
      <c r="P1020" s="363"/>
      <c r="Q1020" s="363" t="s">
        <v>300</v>
      </c>
      <c r="R1020" s="363" t="s">
        <v>905</v>
      </c>
      <c r="S1020" s="363"/>
      <c r="T1020" s="365">
        <v>10785.903952153454</v>
      </c>
      <c r="U1020" s="366">
        <v>18</v>
      </c>
      <c r="V1020" s="367">
        <v>45931</v>
      </c>
      <c r="W1020" s="367"/>
      <c r="X1020" s="363" t="s">
        <v>306</v>
      </c>
      <c r="Y1020" s="363"/>
      <c r="Z1020" s="363"/>
      <c r="AA1020" s="363"/>
      <c r="AB1020" s="363"/>
      <c r="AC1020" s="363" t="s">
        <v>1083</v>
      </c>
      <c r="AD1020" s="363" t="s">
        <v>304</v>
      </c>
      <c r="AE1020" s="367">
        <v>45616</v>
      </c>
      <c r="AF1020" s="363" t="s">
        <v>3183</v>
      </c>
      <c r="AG1020" s="364">
        <v>0.43092981271985437</v>
      </c>
      <c r="AH1020" s="364">
        <v>0.41334222705936885</v>
      </c>
      <c r="AI1020" s="364">
        <v>0.13352153250609525</v>
      </c>
      <c r="AJ1020" s="363" t="s">
        <v>0</v>
      </c>
      <c r="AK1020" s="368">
        <v>367.08129585232422</v>
      </c>
      <c r="AL1020" s="364">
        <v>0.7761111111111112</v>
      </c>
      <c r="AM1020" s="369"/>
      <c r="AN1020" s="370">
        <v>10</v>
      </c>
      <c r="AO1020" s="371" t="s">
        <v>305</v>
      </c>
      <c r="AP1020" s="371" t="s">
        <v>0</v>
      </c>
      <c r="AQ1020" s="371" t="s">
        <v>306</v>
      </c>
      <c r="AR1020" s="372" t="s">
        <v>0</v>
      </c>
      <c r="AS1020" s="372"/>
      <c r="AT1020" s="363"/>
    </row>
    <row r="1021" spans="1:46" x14ac:dyDescent="0.3">
      <c r="A1021" s="362" t="s">
        <v>2077</v>
      </c>
      <c r="B1021" s="363" t="s">
        <v>310</v>
      </c>
      <c r="C1021" s="363" t="s">
        <v>295</v>
      </c>
      <c r="D1021" s="363" t="s">
        <v>778</v>
      </c>
      <c r="E1021" s="363" t="s">
        <v>297</v>
      </c>
      <c r="F1021" s="363" t="s">
        <v>1044</v>
      </c>
      <c r="G1021" s="363" t="s">
        <v>2624</v>
      </c>
      <c r="H1021" s="363" t="s">
        <v>1149</v>
      </c>
      <c r="I1021" s="363" t="s">
        <v>1569</v>
      </c>
      <c r="J1021" s="363" t="s">
        <v>1085</v>
      </c>
      <c r="K1021" s="363"/>
      <c r="L1021" s="364">
        <v>3854.7750483114855</v>
      </c>
      <c r="M1021" s="365">
        <v>1560</v>
      </c>
      <c r="N1021" s="364">
        <v>3461.8584988393527</v>
      </c>
      <c r="O1021" s="363" t="s">
        <v>3271</v>
      </c>
      <c r="P1021" s="363"/>
      <c r="Q1021" s="363" t="s">
        <v>300</v>
      </c>
      <c r="R1021" s="363" t="s">
        <v>785</v>
      </c>
      <c r="S1021" s="363"/>
      <c r="T1021" s="365">
        <v>5504.9901101828318</v>
      </c>
      <c r="U1021" s="366">
        <v>18</v>
      </c>
      <c r="V1021" s="367">
        <v>45931</v>
      </c>
      <c r="W1021" s="367"/>
      <c r="X1021" s="363" t="s">
        <v>306</v>
      </c>
      <c r="Y1021" s="363"/>
      <c r="Z1021" s="363"/>
      <c r="AA1021" s="363"/>
      <c r="AB1021" s="363"/>
      <c r="AC1021" s="363" t="s">
        <v>1086</v>
      </c>
      <c r="AD1021" s="363" t="s">
        <v>304</v>
      </c>
      <c r="AE1021" s="367">
        <v>45616</v>
      </c>
      <c r="AF1021" s="363" t="s">
        <v>3183</v>
      </c>
      <c r="AG1021" s="364">
        <v>0.78390672389165594</v>
      </c>
      <c r="AH1021" s="364">
        <v>0.75183672317771966</v>
      </c>
      <c r="AI1021" s="364">
        <v>0.40495804108408895</v>
      </c>
      <c r="AJ1021" s="363" t="s">
        <v>0</v>
      </c>
      <c r="AK1021" s="368">
        <v>97.594011148518859</v>
      </c>
      <c r="AL1021" s="364">
        <v>1.5311111111111111</v>
      </c>
      <c r="AM1021" s="369"/>
      <c r="AN1021" s="370">
        <v>10</v>
      </c>
      <c r="AO1021" s="371" t="s">
        <v>305</v>
      </c>
      <c r="AP1021" s="371" t="s">
        <v>0</v>
      </c>
      <c r="AQ1021" s="371" t="s">
        <v>306</v>
      </c>
      <c r="AR1021" s="372" t="s">
        <v>0</v>
      </c>
      <c r="AS1021" s="372"/>
      <c r="AT1021" s="363"/>
    </row>
    <row r="1022" spans="1:46" x14ac:dyDescent="0.3">
      <c r="A1022" s="362" t="s">
        <v>2078</v>
      </c>
      <c r="B1022" s="363" t="s">
        <v>310</v>
      </c>
      <c r="C1022" s="363" t="s">
        <v>295</v>
      </c>
      <c r="D1022" s="363" t="s">
        <v>778</v>
      </c>
      <c r="E1022" s="363" t="s">
        <v>297</v>
      </c>
      <c r="F1022" s="363" t="s">
        <v>1044</v>
      </c>
      <c r="G1022" s="363" t="s">
        <v>2624</v>
      </c>
      <c r="H1022" s="363" t="s">
        <v>1243</v>
      </c>
      <c r="I1022" s="363" t="s">
        <v>1569</v>
      </c>
      <c r="J1022" s="363" t="s">
        <v>1085</v>
      </c>
      <c r="K1022" s="363"/>
      <c r="L1022" s="364">
        <v>1878.8491237960322</v>
      </c>
      <c r="M1022" s="365">
        <v>1560</v>
      </c>
      <c r="N1022" s="364">
        <v>1687.3383597570137</v>
      </c>
      <c r="O1022" s="363" t="s">
        <v>3272</v>
      </c>
      <c r="P1022" s="363"/>
      <c r="Q1022" s="363" t="s">
        <v>300</v>
      </c>
      <c r="R1022" s="363" t="s">
        <v>905</v>
      </c>
      <c r="S1022" s="363"/>
      <c r="T1022" s="365">
        <v>8346.1592924409524</v>
      </c>
      <c r="U1022" s="366">
        <v>18</v>
      </c>
      <c r="V1022" s="367">
        <v>45931</v>
      </c>
      <c r="W1022" s="367"/>
      <c r="X1022" s="363" t="s">
        <v>306</v>
      </c>
      <c r="Y1022" s="363"/>
      <c r="Z1022" s="363"/>
      <c r="AA1022" s="363"/>
      <c r="AB1022" s="363"/>
      <c r="AC1022" s="363" t="s">
        <v>1086</v>
      </c>
      <c r="AD1022" s="363" t="s">
        <v>304</v>
      </c>
      <c r="AE1022" s="367">
        <v>45616</v>
      </c>
      <c r="AF1022" s="363" t="s">
        <v>3183</v>
      </c>
      <c r="AG1022" s="364">
        <v>0.38208259700311381</v>
      </c>
      <c r="AH1022" s="364">
        <v>0.36645141438250645</v>
      </c>
      <c r="AI1022" s="364">
        <v>0.13612306136985167</v>
      </c>
      <c r="AJ1022" s="363" t="s">
        <v>0</v>
      </c>
      <c r="AK1022" s="368">
        <v>343.01895354696654</v>
      </c>
      <c r="AL1022" s="364">
        <v>0.78388888888888886</v>
      </c>
      <c r="AM1022" s="369"/>
      <c r="AN1022" s="370">
        <v>10</v>
      </c>
      <c r="AO1022" s="371" t="s">
        <v>305</v>
      </c>
      <c r="AP1022" s="371" t="s">
        <v>0</v>
      </c>
      <c r="AQ1022" s="371" t="s">
        <v>306</v>
      </c>
      <c r="AR1022" s="372" t="s">
        <v>0</v>
      </c>
      <c r="AS1022" s="372"/>
      <c r="AT1022" s="363"/>
    </row>
    <row r="1023" spans="1:46" x14ac:dyDescent="0.3">
      <c r="A1023" s="362" t="s">
        <v>2079</v>
      </c>
      <c r="B1023" s="363" t="s">
        <v>294</v>
      </c>
      <c r="C1023" s="363" t="s">
        <v>295</v>
      </c>
      <c r="D1023" s="363" t="s">
        <v>778</v>
      </c>
      <c r="E1023" s="363" t="s">
        <v>297</v>
      </c>
      <c r="F1023" s="363" t="s">
        <v>1044</v>
      </c>
      <c r="G1023" s="363" t="s">
        <v>624</v>
      </c>
      <c r="H1023" s="363" t="s">
        <v>1243</v>
      </c>
      <c r="I1023" s="363" t="s">
        <v>1569</v>
      </c>
      <c r="J1023" s="363" t="s">
        <v>1082</v>
      </c>
      <c r="K1023" s="363"/>
      <c r="L1023" s="364">
        <v>3553.9685586031296</v>
      </c>
      <c r="M1023" s="365">
        <v>1250</v>
      </c>
      <c r="N1023" s="364">
        <v>3192.1028966125323</v>
      </c>
      <c r="O1023" s="363" t="s">
        <v>3273</v>
      </c>
      <c r="P1023" s="363"/>
      <c r="Q1023" s="363" t="s">
        <v>300</v>
      </c>
      <c r="R1023" s="363" t="s">
        <v>905</v>
      </c>
      <c r="S1023" s="363"/>
      <c r="T1023" s="365">
        <v>10785.903952153454</v>
      </c>
      <c r="U1023" s="366">
        <v>18</v>
      </c>
      <c r="V1023" s="367">
        <v>45931</v>
      </c>
      <c r="W1023" s="367"/>
      <c r="X1023" s="363" t="s">
        <v>306</v>
      </c>
      <c r="Y1023" s="363"/>
      <c r="Z1023" s="363"/>
      <c r="AA1023" s="363"/>
      <c r="AB1023" s="363"/>
      <c r="AC1023" s="363" t="s">
        <v>1083</v>
      </c>
      <c r="AD1023" s="363" t="s">
        <v>304</v>
      </c>
      <c r="AE1023" s="367">
        <v>45616</v>
      </c>
      <c r="AF1023" s="363" t="s">
        <v>3183</v>
      </c>
      <c r="AG1023" s="364">
        <v>0.66259218832747546</v>
      </c>
      <c r="AH1023" s="364">
        <v>0.63554974074969828</v>
      </c>
      <c r="AI1023" s="364">
        <v>0.2026851238792147</v>
      </c>
      <c r="AJ1023" s="363" t="s">
        <v>0</v>
      </c>
      <c r="AK1023" s="368">
        <v>234.0266993229115</v>
      </c>
      <c r="AL1023" s="364">
        <v>1.1933333333333334</v>
      </c>
      <c r="AM1023" s="369"/>
      <c r="AN1023" s="370">
        <v>13</v>
      </c>
      <c r="AO1023" s="371" t="s">
        <v>305</v>
      </c>
      <c r="AP1023" s="371" t="s">
        <v>0</v>
      </c>
      <c r="AQ1023" s="371" t="s">
        <v>306</v>
      </c>
      <c r="AR1023" s="372" t="s">
        <v>0</v>
      </c>
      <c r="AS1023" s="372"/>
      <c r="AT1023" s="363"/>
    </row>
    <row r="1024" spans="1:46" x14ac:dyDescent="0.3">
      <c r="A1024" s="362" t="s">
        <v>2080</v>
      </c>
      <c r="B1024" s="363" t="s">
        <v>308</v>
      </c>
      <c r="C1024" s="363" t="s">
        <v>295</v>
      </c>
      <c r="D1024" s="363" t="s">
        <v>778</v>
      </c>
      <c r="E1024" s="363" t="s">
        <v>297</v>
      </c>
      <c r="F1024" s="363" t="s">
        <v>1044</v>
      </c>
      <c r="G1024" s="363" t="s">
        <v>624</v>
      </c>
      <c r="H1024" s="363" t="s">
        <v>1243</v>
      </c>
      <c r="I1024" s="363" t="s">
        <v>1569</v>
      </c>
      <c r="J1024" s="363" t="s">
        <v>1082</v>
      </c>
      <c r="K1024" s="363"/>
      <c r="L1024" s="364">
        <v>2311.393089672486</v>
      </c>
      <c r="M1024" s="365">
        <v>1250</v>
      </c>
      <c r="N1024" s="364">
        <v>2076.0466658865721</v>
      </c>
      <c r="O1024" s="363" t="s">
        <v>3273</v>
      </c>
      <c r="P1024" s="363"/>
      <c r="Q1024" s="363" t="s">
        <v>300</v>
      </c>
      <c r="R1024" s="363" t="s">
        <v>905</v>
      </c>
      <c r="S1024" s="363"/>
      <c r="T1024" s="365">
        <v>10785.903952153454</v>
      </c>
      <c r="U1024" s="366">
        <v>18</v>
      </c>
      <c r="V1024" s="367">
        <v>45931</v>
      </c>
      <c r="W1024" s="367"/>
      <c r="X1024" s="363" t="s">
        <v>306</v>
      </c>
      <c r="Y1024" s="363"/>
      <c r="Z1024" s="363"/>
      <c r="AA1024" s="363"/>
      <c r="AB1024" s="363"/>
      <c r="AC1024" s="363" t="s">
        <v>1083</v>
      </c>
      <c r="AD1024" s="363" t="s">
        <v>304</v>
      </c>
      <c r="AE1024" s="367">
        <v>45616</v>
      </c>
      <c r="AF1024" s="363" t="s">
        <v>3183</v>
      </c>
      <c r="AG1024" s="364">
        <v>0.43092981271985437</v>
      </c>
      <c r="AH1024" s="364">
        <v>0.41334222705936885</v>
      </c>
      <c r="AI1024" s="364">
        <v>0.13352153250609525</v>
      </c>
      <c r="AJ1024" s="363" t="s">
        <v>0</v>
      </c>
      <c r="AK1024" s="368">
        <v>367.08129585232422</v>
      </c>
      <c r="AL1024" s="364">
        <v>0.7761111111111112</v>
      </c>
      <c r="AM1024" s="369"/>
      <c r="AN1024" s="370">
        <v>13</v>
      </c>
      <c r="AO1024" s="371" t="s">
        <v>305</v>
      </c>
      <c r="AP1024" s="371" t="s">
        <v>0</v>
      </c>
      <c r="AQ1024" s="371" t="s">
        <v>306</v>
      </c>
      <c r="AR1024" s="372" t="s">
        <v>0</v>
      </c>
      <c r="AS1024" s="372"/>
      <c r="AT1024" s="363"/>
    </row>
    <row r="1025" spans="1:46" x14ac:dyDescent="0.3">
      <c r="A1025" s="362" t="s">
        <v>2081</v>
      </c>
      <c r="B1025" s="363" t="s">
        <v>310</v>
      </c>
      <c r="C1025" s="363" t="s">
        <v>295</v>
      </c>
      <c r="D1025" s="363" t="s">
        <v>778</v>
      </c>
      <c r="E1025" s="363" t="s">
        <v>297</v>
      </c>
      <c r="F1025" s="363" t="s">
        <v>1044</v>
      </c>
      <c r="G1025" s="363" t="s">
        <v>624</v>
      </c>
      <c r="H1025" s="363" t="s">
        <v>1243</v>
      </c>
      <c r="I1025" s="363" t="s">
        <v>1569</v>
      </c>
      <c r="J1025" s="363" t="s">
        <v>1082</v>
      </c>
      <c r="K1025" s="363"/>
      <c r="L1025" s="364">
        <v>2311.393089672486</v>
      </c>
      <c r="M1025" s="365">
        <v>1250</v>
      </c>
      <c r="N1025" s="364">
        <v>2076.0466658865721</v>
      </c>
      <c r="O1025" s="363" t="s">
        <v>3273</v>
      </c>
      <c r="P1025" s="363"/>
      <c r="Q1025" s="363" t="s">
        <v>300</v>
      </c>
      <c r="R1025" s="363" t="s">
        <v>905</v>
      </c>
      <c r="S1025" s="363"/>
      <c r="T1025" s="365">
        <v>10785.903952153454</v>
      </c>
      <c r="U1025" s="366">
        <v>18</v>
      </c>
      <c r="V1025" s="367">
        <v>45931</v>
      </c>
      <c r="W1025" s="367"/>
      <c r="X1025" s="363" t="s">
        <v>306</v>
      </c>
      <c r="Y1025" s="363"/>
      <c r="Z1025" s="363"/>
      <c r="AA1025" s="363"/>
      <c r="AB1025" s="363"/>
      <c r="AC1025" s="363" t="s">
        <v>1083</v>
      </c>
      <c r="AD1025" s="363" t="s">
        <v>304</v>
      </c>
      <c r="AE1025" s="367">
        <v>45616</v>
      </c>
      <c r="AF1025" s="363" t="s">
        <v>3183</v>
      </c>
      <c r="AG1025" s="364">
        <v>0.43092981271985437</v>
      </c>
      <c r="AH1025" s="364">
        <v>0.41334222705936885</v>
      </c>
      <c r="AI1025" s="364">
        <v>0.13352153250609525</v>
      </c>
      <c r="AJ1025" s="363" t="s">
        <v>0</v>
      </c>
      <c r="AK1025" s="368">
        <v>367.08129585232422</v>
      </c>
      <c r="AL1025" s="364">
        <v>0.7761111111111112</v>
      </c>
      <c r="AM1025" s="369"/>
      <c r="AN1025" s="370">
        <v>13</v>
      </c>
      <c r="AO1025" s="371" t="s">
        <v>305</v>
      </c>
      <c r="AP1025" s="371" t="s">
        <v>0</v>
      </c>
      <c r="AQ1025" s="371" t="s">
        <v>306</v>
      </c>
      <c r="AR1025" s="372" t="s">
        <v>0</v>
      </c>
      <c r="AS1025" s="372"/>
      <c r="AT1025" s="363"/>
    </row>
    <row r="1026" spans="1:46" x14ac:dyDescent="0.3">
      <c r="A1026" s="362" t="s">
        <v>2082</v>
      </c>
      <c r="B1026" s="363" t="s">
        <v>294</v>
      </c>
      <c r="C1026" s="363" t="s">
        <v>295</v>
      </c>
      <c r="D1026" s="363" t="s">
        <v>778</v>
      </c>
      <c r="E1026" s="363" t="s">
        <v>297</v>
      </c>
      <c r="F1026" s="363" t="s">
        <v>1044</v>
      </c>
      <c r="G1026" s="363" t="s">
        <v>624</v>
      </c>
      <c r="H1026" s="363" t="s">
        <v>1243</v>
      </c>
      <c r="I1026" s="363" t="s">
        <v>1569</v>
      </c>
      <c r="J1026" s="363" t="s">
        <v>1085</v>
      </c>
      <c r="K1026" s="363"/>
      <c r="L1026" s="364">
        <v>3222.3746769443187</v>
      </c>
      <c r="M1026" s="365">
        <v>1250</v>
      </c>
      <c r="N1026" s="364">
        <v>2893.9185872106405</v>
      </c>
      <c r="O1026" s="363" t="s">
        <v>3274</v>
      </c>
      <c r="P1026" s="363"/>
      <c r="Q1026" s="363" t="s">
        <v>300</v>
      </c>
      <c r="R1026" s="363" t="s">
        <v>905</v>
      </c>
      <c r="S1026" s="363"/>
      <c r="T1026" s="365">
        <v>8513.5416535171607</v>
      </c>
      <c r="U1026" s="366">
        <v>18</v>
      </c>
      <c r="V1026" s="367">
        <v>45931</v>
      </c>
      <c r="W1026" s="367"/>
      <c r="X1026" s="363" t="s">
        <v>306</v>
      </c>
      <c r="Y1026" s="363"/>
      <c r="Z1026" s="363"/>
      <c r="AA1026" s="363"/>
      <c r="AB1026" s="363"/>
      <c r="AC1026" s="363" t="s">
        <v>1086</v>
      </c>
      <c r="AD1026" s="363" t="s">
        <v>304</v>
      </c>
      <c r="AE1026" s="367">
        <v>45616</v>
      </c>
      <c r="AF1026" s="363" t="s">
        <v>3183</v>
      </c>
      <c r="AG1026" s="364">
        <v>0.65530183849803125</v>
      </c>
      <c r="AH1026" s="364">
        <v>0.62849312543565916</v>
      </c>
      <c r="AI1026" s="364">
        <v>0.2135862802716785</v>
      </c>
      <c r="AJ1026" s="363" t="s">
        <v>0</v>
      </c>
      <c r="AK1026" s="368">
        <v>204.99722192001343</v>
      </c>
      <c r="AL1026" s="364">
        <v>1.2916666666666667</v>
      </c>
      <c r="AM1026" s="369"/>
      <c r="AN1026" s="370">
        <v>13</v>
      </c>
      <c r="AO1026" s="371" t="s">
        <v>305</v>
      </c>
      <c r="AP1026" s="371" t="s">
        <v>0</v>
      </c>
      <c r="AQ1026" s="371" t="s">
        <v>306</v>
      </c>
      <c r="AR1026" s="372" t="s">
        <v>0</v>
      </c>
      <c r="AS1026" s="372"/>
      <c r="AT1026" s="363"/>
    </row>
    <row r="1027" spans="1:46" x14ac:dyDescent="0.3">
      <c r="A1027" s="362" t="s">
        <v>2083</v>
      </c>
      <c r="B1027" s="363" t="s">
        <v>308</v>
      </c>
      <c r="C1027" s="363" t="s">
        <v>295</v>
      </c>
      <c r="D1027" s="363" t="s">
        <v>778</v>
      </c>
      <c r="E1027" s="363" t="s">
        <v>297</v>
      </c>
      <c r="F1027" s="363" t="s">
        <v>1044</v>
      </c>
      <c r="G1027" s="363" t="s">
        <v>624</v>
      </c>
      <c r="H1027" s="363" t="s">
        <v>1243</v>
      </c>
      <c r="I1027" s="363" t="s">
        <v>1569</v>
      </c>
      <c r="J1027" s="363" t="s">
        <v>1085</v>
      </c>
      <c r="K1027" s="363"/>
      <c r="L1027" s="364">
        <v>1878.8491237960322</v>
      </c>
      <c r="M1027" s="365">
        <v>1250</v>
      </c>
      <c r="N1027" s="364">
        <v>1687.3383597570137</v>
      </c>
      <c r="O1027" s="363" t="s">
        <v>3274</v>
      </c>
      <c r="P1027" s="363"/>
      <c r="Q1027" s="363" t="s">
        <v>300</v>
      </c>
      <c r="R1027" s="363" t="s">
        <v>905</v>
      </c>
      <c r="S1027" s="363"/>
      <c r="T1027" s="365">
        <v>8346.1592924409524</v>
      </c>
      <c r="U1027" s="366">
        <v>18</v>
      </c>
      <c r="V1027" s="367">
        <v>45931</v>
      </c>
      <c r="W1027" s="367"/>
      <c r="X1027" s="363" t="s">
        <v>306</v>
      </c>
      <c r="Y1027" s="363"/>
      <c r="Z1027" s="363"/>
      <c r="AA1027" s="363"/>
      <c r="AB1027" s="363"/>
      <c r="AC1027" s="363" t="s">
        <v>1086</v>
      </c>
      <c r="AD1027" s="363" t="s">
        <v>304</v>
      </c>
      <c r="AE1027" s="367">
        <v>45616</v>
      </c>
      <c r="AF1027" s="362" t="s">
        <v>3275</v>
      </c>
      <c r="AG1027" s="364">
        <v>0.38208259700311381</v>
      </c>
      <c r="AH1027" s="364">
        <v>0.36645141438250645</v>
      </c>
      <c r="AI1027" s="364">
        <v>0.13612306136985167</v>
      </c>
      <c r="AJ1027" s="363" t="s">
        <v>0</v>
      </c>
      <c r="AK1027" s="368">
        <v>343.01895354696654</v>
      </c>
      <c r="AL1027" s="364">
        <v>0.78388888888888886</v>
      </c>
      <c r="AM1027" s="369"/>
      <c r="AN1027" s="370">
        <v>13</v>
      </c>
      <c r="AO1027" s="371" t="s">
        <v>305</v>
      </c>
      <c r="AP1027" s="371" t="s">
        <v>0</v>
      </c>
      <c r="AQ1027" s="371" t="s">
        <v>306</v>
      </c>
      <c r="AR1027" s="372" t="s">
        <v>0</v>
      </c>
      <c r="AS1027" s="372"/>
      <c r="AT1027" s="363"/>
    </row>
    <row r="1028" spans="1:46" x14ac:dyDescent="0.3">
      <c r="A1028" s="362" t="s">
        <v>2084</v>
      </c>
      <c r="B1028" s="363" t="s">
        <v>310</v>
      </c>
      <c r="C1028" s="363" t="s">
        <v>295</v>
      </c>
      <c r="D1028" s="363" t="s">
        <v>778</v>
      </c>
      <c r="E1028" s="363" t="s">
        <v>297</v>
      </c>
      <c r="F1028" s="363" t="s">
        <v>1044</v>
      </c>
      <c r="G1028" s="363" t="s">
        <v>624</v>
      </c>
      <c r="H1028" s="363" t="s">
        <v>1243</v>
      </c>
      <c r="I1028" s="363" t="s">
        <v>1569</v>
      </c>
      <c r="J1028" s="363" t="s">
        <v>1085</v>
      </c>
      <c r="K1028" s="363"/>
      <c r="L1028" s="364">
        <v>1878.8491237960322</v>
      </c>
      <c r="M1028" s="365">
        <v>1250</v>
      </c>
      <c r="N1028" s="364">
        <v>1687.3383597570137</v>
      </c>
      <c r="O1028" s="363" t="s">
        <v>3274</v>
      </c>
      <c r="P1028" s="363"/>
      <c r="Q1028" s="363" t="s">
        <v>300</v>
      </c>
      <c r="R1028" s="363" t="s">
        <v>905</v>
      </c>
      <c r="S1028" s="363"/>
      <c r="T1028" s="365">
        <v>8346.1592924409524</v>
      </c>
      <c r="U1028" s="366">
        <v>18</v>
      </c>
      <c r="V1028" s="367">
        <v>45931</v>
      </c>
      <c r="W1028" s="367"/>
      <c r="X1028" s="363" t="s">
        <v>306</v>
      </c>
      <c r="Y1028" s="363"/>
      <c r="Z1028" s="363"/>
      <c r="AA1028" s="363"/>
      <c r="AB1028" s="363"/>
      <c r="AC1028" s="363" t="s">
        <v>1086</v>
      </c>
      <c r="AD1028" s="363" t="s">
        <v>304</v>
      </c>
      <c r="AE1028" s="367">
        <v>45616</v>
      </c>
      <c r="AF1028" s="362" t="s">
        <v>3275</v>
      </c>
      <c r="AG1028" s="364">
        <v>0.38208259700311381</v>
      </c>
      <c r="AH1028" s="364">
        <v>0.36645141438250645</v>
      </c>
      <c r="AI1028" s="364">
        <v>0.13612306136985167</v>
      </c>
      <c r="AJ1028" s="363" t="s">
        <v>0</v>
      </c>
      <c r="AK1028" s="368">
        <v>343.01895354696654</v>
      </c>
      <c r="AL1028" s="364">
        <v>0.78388888888888886</v>
      </c>
      <c r="AM1028" s="369"/>
      <c r="AN1028" s="370">
        <v>13</v>
      </c>
      <c r="AO1028" s="371" t="s">
        <v>305</v>
      </c>
      <c r="AP1028" s="371" t="s">
        <v>0</v>
      </c>
      <c r="AQ1028" s="371" t="s">
        <v>306</v>
      </c>
      <c r="AR1028" s="372" t="s">
        <v>0</v>
      </c>
      <c r="AS1028" s="372"/>
      <c r="AT1028" s="363"/>
    </row>
    <row r="1029" spans="1:46" x14ac:dyDescent="0.3">
      <c r="A1029" s="362" t="s">
        <v>2085</v>
      </c>
      <c r="B1029" s="363" t="s">
        <v>294</v>
      </c>
      <c r="C1029" s="363" t="s">
        <v>295</v>
      </c>
      <c r="D1029" s="363" t="s">
        <v>778</v>
      </c>
      <c r="E1029" s="363" t="s">
        <v>297</v>
      </c>
      <c r="F1029" s="363" t="s">
        <v>1044</v>
      </c>
      <c r="G1029" s="363" t="s">
        <v>624</v>
      </c>
      <c r="H1029" s="363" t="s">
        <v>1149</v>
      </c>
      <c r="I1029" s="363" t="s">
        <v>1569</v>
      </c>
      <c r="J1029" s="363" t="s">
        <v>1082</v>
      </c>
      <c r="K1029" s="363"/>
      <c r="L1029" s="364">
        <v>3621.7849619067729</v>
      </c>
      <c r="M1029" s="365">
        <v>1250</v>
      </c>
      <c r="N1029" s="364">
        <v>3253.0142226003145</v>
      </c>
      <c r="O1029" s="363" t="s">
        <v>3276</v>
      </c>
      <c r="P1029" s="363"/>
      <c r="Q1029" s="363" t="s">
        <v>300</v>
      </c>
      <c r="R1029" s="363" t="s">
        <v>785</v>
      </c>
      <c r="S1029" s="363"/>
      <c r="T1029" s="365">
        <v>7624.8664971359904</v>
      </c>
      <c r="U1029" s="366">
        <v>18</v>
      </c>
      <c r="V1029" s="367">
        <v>45931</v>
      </c>
      <c r="W1029" s="367"/>
      <c r="X1029" s="363" t="s">
        <v>306</v>
      </c>
      <c r="Y1029" s="363"/>
      <c r="Z1029" s="363"/>
      <c r="AA1029" s="363"/>
      <c r="AB1029" s="363"/>
      <c r="AC1029" s="363" t="s">
        <v>1083</v>
      </c>
      <c r="AD1029" s="363" t="s">
        <v>304</v>
      </c>
      <c r="AE1029" s="367">
        <v>45616</v>
      </c>
      <c r="AF1029" s="362" t="s">
        <v>3275</v>
      </c>
      <c r="AG1029" s="364">
        <v>0.6752356932793373</v>
      </c>
      <c r="AH1029" s="364">
        <v>0.64767722494869973</v>
      </c>
      <c r="AI1029" s="364">
        <v>0.26498222603204152</v>
      </c>
      <c r="AJ1029" s="363" t="s">
        <v>0</v>
      </c>
      <c r="AK1029" s="368">
        <v>173.63812794512629</v>
      </c>
      <c r="AL1029" s="364">
        <v>1.2161111111111111</v>
      </c>
      <c r="AM1029" s="369"/>
      <c r="AN1029" s="370">
        <v>13</v>
      </c>
      <c r="AO1029" s="371" t="s">
        <v>305</v>
      </c>
      <c r="AP1029" s="371" t="s">
        <v>0</v>
      </c>
      <c r="AQ1029" s="371" t="s">
        <v>306</v>
      </c>
      <c r="AR1029" s="372" t="s">
        <v>0</v>
      </c>
      <c r="AS1029" s="372"/>
      <c r="AT1029" s="363"/>
    </row>
    <row r="1030" spans="1:46" x14ac:dyDescent="0.3">
      <c r="A1030" s="362" t="s">
        <v>2086</v>
      </c>
      <c r="B1030" s="363" t="s">
        <v>308</v>
      </c>
      <c r="C1030" s="363" t="s">
        <v>295</v>
      </c>
      <c r="D1030" s="363" t="s">
        <v>778</v>
      </c>
      <c r="E1030" s="363" t="s">
        <v>297</v>
      </c>
      <c r="F1030" s="363" t="s">
        <v>1044</v>
      </c>
      <c r="G1030" s="363" t="s">
        <v>624</v>
      </c>
      <c r="H1030" s="363" t="s">
        <v>1149</v>
      </c>
      <c r="I1030" s="363" t="s">
        <v>1569</v>
      </c>
      <c r="J1030" s="363" t="s">
        <v>1082</v>
      </c>
      <c r="K1030" s="363"/>
      <c r="L1030" s="364">
        <v>4145.3663078711097</v>
      </c>
      <c r="M1030" s="365">
        <v>1250</v>
      </c>
      <c r="N1030" s="364">
        <v>3723.2844299771505</v>
      </c>
      <c r="O1030" s="363" t="s">
        <v>3276</v>
      </c>
      <c r="P1030" s="363"/>
      <c r="Q1030" s="363" t="s">
        <v>300</v>
      </c>
      <c r="R1030" s="363" t="s">
        <v>785</v>
      </c>
      <c r="S1030" s="363"/>
      <c r="T1030" s="365">
        <v>7624.8664971359904</v>
      </c>
      <c r="U1030" s="366">
        <v>18</v>
      </c>
      <c r="V1030" s="367">
        <v>45931</v>
      </c>
      <c r="W1030" s="367"/>
      <c r="X1030" s="363" t="s">
        <v>306</v>
      </c>
      <c r="Y1030" s="363"/>
      <c r="Z1030" s="363"/>
      <c r="AA1030" s="363"/>
      <c r="AB1030" s="363"/>
      <c r="AC1030" s="363" t="s">
        <v>1083</v>
      </c>
      <c r="AD1030" s="363" t="s">
        <v>304</v>
      </c>
      <c r="AE1030" s="367">
        <v>45616</v>
      </c>
      <c r="AF1030" s="362" t="s">
        <v>3275</v>
      </c>
      <c r="AG1030" s="364">
        <v>0.77285076895302607</v>
      </c>
      <c r="AH1030" s="364">
        <v>0.7413083258439207</v>
      </c>
      <c r="AI1030" s="364">
        <v>0.30540706475145724</v>
      </c>
      <c r="AJ1030" s="363" t="s">
        <v>0</v>
      </c>
      <c r="AK1030" s="368">
        <v>147.63186185158347</v>
      </c>
      <c r="AL1030" s="364">
        <v>1.3922222222222222</v>
      </c>
      <c r="AM1030" s="369"/>
      <c r="AN1030" s="370">
        <v>13</v>
      </c>
      <c r="AO1030" s="371" t="s">
        <v>305</v>
      </c>
      <c r="AP1030" s="371" t="s">
        <v>0</v>
      </c>
      <c r="AQ1030" s="371" t="s">
        <v>306</v>
      </c>
      <c r="AR1030" s="372" t="s">
        <v>0</v>
      </c>
      <c r="AS1030" s="372"/>
      <c r="AT1030" s="363"/>
    </row>
    <row r="1031" spans="1:46" x14ac:dyDescent="0.3">
      <c r="A1031" s="362" t="s">
        <v>2087</v>
      </c>
      <c r="B1031" s="363" t="s">
        <v>310</v>
      </c>
      <c r="C1031" s="363" t="s">
        <v>295</v>
      </c>
      <c r="D1031" s="363" t="s">
        <v>778</v>
      </c>
      <c r="E1031" s="363" t="s">
        <v>297</v>
      </c>
      <c r="F1031" s="363" t="s">
        <v>1044</v>
      </c>
      <c r="G1031" s="363" t="s">
        <v>624</v>
      </c>
      <c r="H1031" s="363" t="s">
        <v>1149</v>
      </c>
      <c r="I1031" s="363" t="s">
        <v>1569</v>
      </c>
      <c r="J1031" s="363" t="s">
        <v>1082</v>
      </c>
      <c r="K1031" s="363"/>
      <c r="L1031" s="364">
        <v>4145.3663078711097</v>
      </c>
      <c r="M1031" s="365">
        <v>1250</v>
      </c>
      <c r="N1031" s="364">
        <v>3723.2844299771505</v>
      </c>
      <c r="O1031" s="363" t="s">
        <v>3276</v>
      </c>
      <c r="P1031" s="363"/>
      <c r="Q1031" s="363" t="s">
        <v>300</v>
      </c>
      <c r="R1031" s="363" t="s">
        <v>785</v>
      </c>
      <c r="S1031" s="363"/>
      <c r="T1031" s="365">
        <v>7624.8664971359904</v>
      </c>
      <c r="U1031" s="366">
        <v>18</v>
      </c>
      <c r="V1031" s="367">
        <v>45931</v>
      </c>
      <c r="W1031" s="367"/>
      <c r="X1031" s="363" t="s">
        <v>306</v>
      </c>
      <c r="Y1031" s="363"/>
      <c r="Z1031" s="363"/>
      <c r="AA1031" s="363"/>
      <c r="AB1031" s="363"/>
      <c r="AC1031" s="363" t="s">
        <v>1083</v>
      </c>
      <c r="AD1031" s="363" t="s">
        <v>304</v>
      </c>
      <c r="AE1031" s="367">
        <v>45616</v>
      </c>
      <c r="AF1031" s="362" t="s">
        <v>3275</v>
      </c>
      <c r="AG1031" s="364">
        <v>0.77285076895302607</v>
      </c>
      <c r="AH1031" s="364">
        <v>0.7413083258439207</v>
      </c>
      <c r="AI1031" s="364">
        <v>0.30540706475145724</v>
      </c>
      <c r="AJ1031" s="363" t="s">
        <v>0</v>
      </c>
      <c r="AK1031" s="368">
        <v>147.63186185158347</v>
      </c>
      <c r="AL1031" s="364">
        <v>1.3922222222222222</v>
      </c>
      <c r="AM1031" s="369"/>
      <c r="AN1031" s="370">
        <v>13</v>
      </c>
      <c r="AO1031" s="371" t="s">
        <v>305</v>
      </c>
      <c r="AP1031" s="371" t="s">
        <v>0</v>
      </c>
      <c r="AQ1031" s="371" t="s">
        <v>306</v>
      </c>
      <c r="AR1031" s="372" t="s">
        <v>0</v>
      </c>
      <c r="AS1031" s="372"/>
      <c r="AT1031" s="363"/>
    </row>
    <row r="1032" spans="1:46" x14ac:dyDescent="0.3">
      <c r="A1032" s="362" t="s">
        <v>2088</v>
      </c>
      <c r="B1032" s="363" t="s">
        <v>294</v>
      </c>
      <c r="C1032" s="363" t="s">
        <v>295</v>
      </c>
      <c r="D1032" s="363" t="s">
        <v>778</v>
      </c>
      <c r="E1032" s="363" t="s">
        <v>297</v>
      </c>
      <c r="F1032" s="363" t="s">
        <v>1044</v>
      </c>
      <c r="G1032" s="363" t="s">
        <v>624</v>
      </c>
      <c r="H1032" s="363" t="s">
        <v>1149</v>
      </c>
      <c r="I1032" s="363" t="s">
        <v>1569</v>
      </c>
      <c r="J1032" s="363" t="s">
        <v>1085</v>
      </c>
      <c r="K1032" s="363"/>
      <c r="L1032" s="364">
        <v>3394.5218393545269</v>
      </c>
      <c r="M1032" s="365">
        <v>1250</v>
      </c>
      <c r="N1032" s="364">
        <v>3048.5188193310341</v>
      </c>
      <c r="O1032" s="363" t="s">
        <v>3277</v>
      </c>
      <c r="P1032" s="363"/>
      <c r="Q1032" s="363" t="s">
        <v>300</v>
      </c>
      <c r="R1032" s="363" t="s">
        <v>785</v>
      </c>
      <c r="S1032" s="363"/>
      <c r="T1032" s="365">
        <v>5597.8454515289231</v>
      </c>
      <c r="U1032" s="366">
        <v>18</v>
      </c>
      <c r="V1032" s="367">
        <v>45931</v>
      </c>
      <c r="W1032" s="367"/>
      <c r="X1032" s="363" t="s">
        <v>306</v>
      </c>
      <c r="Y1032" s="363"/>
      <c r="Z1032" s="363"/>
      <c r="AA1032" s="363"/>
      <c r="AB1032" s="363"/>
      <c r="AC1032" s="363" t="s">
        <v>1086</v>
      </c>
      <c r="AD1032" s="363" t="s">
        <v>304</v>
      </c>
      <c r="AE1032" s="367">
        <v>45616</v>
      </c>
      <c r="AF1032" s="362" t="s">
        <v>3275</v>
      </c>
      <c r="AG1032" s="364">
        <v>0.69030967071157179</v>
      </c>
      <c r="AH1032" s="364">
        <v>0.66206877041331524</v>
      </c>
      <c r="AI1032" s="364">
        <v>0.34638559662019502</v>
      </c>
      <c r="AJ1032" s="363" t="s">
        <v>0</v>
      </c>
      <c r="AK1032" s="368">
        <v>117.44702112410714</v>
      </c>
      <c r="AL1032" s="364">
        <v>1.345</v>
      </c>
      <c r="AM1032" s="369"/>
      <c r="AN1032" s="370">
        <v>13</v>
      </c>
      <c r="AO1032" s="371" t="s">
        <v>305</v>
      </c>
      <c r="AP1032" s="371" t="s">
        <v>0</v>
      </c>
      <c r="AQ1032" s="371" t="s">
        <v>306</v>
      </c>
      <c r="AR1032" s="372" t="s">
        <v>0</v>
      </c>
      <c r="AS1032" s="372"/>
      <c r="AT1032" s="363"/>
    </row>
    <row r="1033" spans="1:46" x14ac:dyDescent="0.3">
      <c r="A1033" s="362" t="s">
        <v>2089</v>
      </c>
      <c r="B1033" s="363" t="s">
        <v>308</v>
      </c>
      <c r="C1033" s="363" t="s">
        <v>295</v>
      </c>
      <c r="D1033" s="363" t="s">
        <v>778</v>
      </c>
      <c r="E1033" s="363" t="s">
        <v>297</v>
      </c>
      <c r="F1033" s="363" t="s">
        <v>1044</v>
      </c>
      <c r="G1033" s="363" t="s">
        <v>624</v>
      </c>
      <c r="H1033" s="363" t="s">
        <v>1149</v>
      </c>
      <c r="I1033" s="363" t="s">
        <v>1569</v>
      </c>
      <c r="J1033" s="363" t="s">
        <v>1085</v>
      </c>
      <c r="K1033" s="363"/>
      <c r="L1033" s="364">
        <v>3854.7750483114855</v>
      </c>
      <c r="M1033" s="365">
        <v>1250</v>
      </c>
      <c r="N1033" s="364">
        <v>3461.8584988393527</v>
      </c>
      <c r="O1033" s="363" t="s">
        <v>3277</v>
      </c>
      <c r="P1033" s="363"/>
      <c r="Q1033" s="363" t="s">
        <v>300</v>
      </c>
      <c r="R1033" s="363" t="s">
        <v>785</v>
      </c>
      <c r="S1033" s="363"/>
      <c r="T1033" s="365">
        <v>5504.9901101828318</v>
      </c>
      <c r="U1033" s="366">
        <v>18</v>
      </c>
      <c r="V1033" s="367">
        <v>45931</v>
      </c>
      <c r="W1033" s="367"/>
      <c r="X1033" s="363" t="s">
        <v>306</v>
      </c>
      <c r="Y1033" s="363"/>
      <c r="Z1033" s="363"/>
      <c r="AA1033" s="363"/>
      <c r="AB1033" s="363"/>
      <c r="AC1033" s="363" t="s">
        <v>1086</v>
      </c>
      <c r="AD1033" s="363" t="s">
        <v>304</v>
      </c>
      <c r="AE1033" s="367">
        <v>45616</v>
      </c>
      <c r="AF1033" s="362" t="s">
        <v>3275</v>
      </c>
      <c r="AG1033" s="364">
        <v>0.78390672389165594</v>
      </c>
      <c r="AH1033" s="364">
        <v>0.75183672317771966</v>
      </c>
      <c r="AI1033" s="364">
        <v>0.40495804108408895</v>
      </c>
      <c r="AJ1033" s="363" t="s">
        <v>0</v>
      </c>
      <c r="AK1033" s="368">
        <v>97.594011148518859</v>
      </c>
      <c r="AL1033" s="364">
        <v>1.5311111111111111</v>
      </c>
      <c r="AM1033" s="369"/>
      <c r="AN1033" s="370">
        <v>13</v>
      </c>
      <c r="AO1033" s="371" t="s">
        <v>305</v>
      </c>
      <c r="AP1033" s="371" t="s">
        <v>0</v>
      </c>
      <c r="AQ1033" s="371" t="s">
        <v>306</v>
      </c>
      <c r="AR1033" s="372" t="s">
        <v>0</v>
      </c>
      <c r="AS1033" s="372"/>
      <c r="AT1033" s="363"/>
    </row>
    <row r="1034" spans="1:46" x14ac:dyDescent="0.3">
      <c r="A1034" s="362" t="s">
        <v>2090</v>
      </c>
      <c r="B1034" s="363" t="s">
        <v>310</v>
      </c>
      <c r="C1034" s="363" t="s">
        <v>295</v>
      </c>
      <c r="D1034" s="363" t="s">
        <v>778</v>
      </c>
      <c r="E1034" s="363" t="s">
        <v>297</v>
      </c>
      <c r="F1034" s="363" t="s">
        <v>1044</v>
      </c>
      <c r="G1034" s="363" t="s">
        <v>624</v>
      </c>
      <c r="H1034" s="363" t="s">
        <v>1149</v>
      </c>
      <c r="I1034" s="363" t="s">
        <v>1569</v>
      </c>
      <c r="J1034" s="363" t="s">
        <v>1085</v>
      </c>
      <c r="K1034" s="363"/>
      <c r="L1034" s="364">
        <v>3854.7750483114855</v>
      </c>
      <c r="M1034" s="365">
        <v>1250</v>
      </c>
      <c r="N1034" s="364">
        <v>3461.8584988393527</v>
      </c>
      <c r="O1034" s="363" t="s">
        <v>3277</v>
      </c>
      <c r="P1034" s="363"/>
      <c r="Q1034" s="363" t="s">
        <v>300</v>
      </c>
      <c r="R1034" s="363" t="s">
        <v>785</v>
      </c>
      <c r="S1034" s="363"/>
      <c r="T1034" s="365">
        <v>5504.9901101828318</v>
      </c>
      <c r="U1034" s="366">
        <v>18</v>
      </c>
      <c r="V1034" s="367">
        <v>45931</v>
      </c>
      <c r="W1034" s="367"/>
      <c r="X1034" s="363" t="s">
        <v>306</v>
      </c>
      <c r="Y1034" s="363"/>
      <c r="Z1034" s="363"/>
      <c r="AA1034" s="363"/>
      <c r="AB1034" s="363"/>
      <c r="AC1034" s="363" t="s">
        <v>1086</v>
      </c>
      <c r="AD1034" s="363" t="s">
        <v>304</v>
      </c>
      <c r="AE1034" s="367">
        <v>45616</v>
      </c>
      <c r="AF1034" s="363" t="s">
        <v>3183</v>
      </c>
      <c r="AG1034" s="364">
        <v>0.78390672389165594</v>
      </c>
      <c r="AH1034" s="364">
        <v>0.75183672317771966</v>
      </c>
      <c r="AI1034" s="364">
        <v>0.40495804108408895</v>
      </c>
      <c r="AJ1034" s="363" t="s">
        <v>0</v>
      </c>
      <c r="AK1034" s="368">
        <v>97.594011148518859</v>
      </c>
      <c r="AL1034" s="364">
        <v>1.5311111111111111</v>
      </c>
      <c r="AM1034" s="369"/>
      <c r="AN1034" s="370">
        <v>13</v>
      </c>
      <c r="AO1034" s="371" t="s">
        <v>305</v>
      </c>
      <c r="AP1034" s="371" t="s">
        <v>0</v>
      </c>
      <c r="AQ1034" s="371" t="s">
        <v>306</v>
      </c>
      <c r="AR1034" s="372" t="s">
        <v>0</v>
      </c>
      <c r="AS1034" s="372"/>
      <c r="AT1034" s="363"/>
    </row>
    <row r="1035" spans="1:46" x14ac:dyDescent="0.3">
      <c r="A1035" s="362" t="s">
        <v>3281</v>
      </c>
      <c r="B1035" s="363" t="s">
        <v>294</v>
      </c>
      <c r="C1035" s="363" t="s">
        <v>295</v>
      </c>
      <c r="D1035" s="363" t="s">
        <v>778</v>
      </c>
      <c r="E1035" s="363" t="s">
        <v>297</v>
      </c>
      <c r="F1035" s="363" t="s">
        <v>1044</v>
      </c>
      <c r="G1035" s="363" t="s">
        <v>635</v>
      </c>
      <c r="H1035" s="363" t="s">
        <v>1243</v>
      </c>
      <c r="I1035" s="363" t="s">
        <v>1053</v>
      </c>
      <c r="J1035" s="363"/>
      <c r="K1035" s="363" t="s">
        <v>1059</v>
      </c>
      <c r="L1035" s="364">
        <v>1820.8896465911816</v>
      </c>
      <c r="M1035" s="365">
        <v>920</v>
      </c>
      <c r="N1035" s="364">
        <v>1634.2144000000001</v>
      </c>
      <c r="O1035" s="363" t="s">
        <v>1534</v>
      </c>
      <c r="P1035" s="363"/>
      <c r="Q1035" s="363" t="s">
        <v>300</v>
      </c>
      <c r="R1035" s="363" t="s">
        <v>905</v>
      </c>
      <c r="S1035" s="363"/>
      <c r="T1035" s="365">
        <v>7760.88</v>
      </c>
      <c r="U1035" s="366">
        <v>15</v>
      </c>
      <c r="V1035" s="367">
        <v>45931</v>
      </c>
      <c r="W1035" s="367"/>
      <c r="X1035" s="363" t="s">
        <v>306</v>
      </c>
      <c r="Y1035" s="363"/>
      <c r="Z1035" s="363"/>
      <c r="AA1035" s="363"/>
      <c r="AB1035" s="363"/>
      <c r="AC1035" s="363" t="s">
        <v>3205</v>
      </c>
      <c r="AD1035" s="363" t="s">
        <v>304</v>
      </c>
      <c r="AE1035" s="367">
        <v>45643</v>
      </c>
      <c r="AF1035" s="362" t="s">
        <v>3168</v>
      </c>
      <c r="AG1035" s="364">
        <v>0.27096292833917052</v>
      </c>
      <c r="AH1035" s="364">
        <v>0.25971562458573177</v>
      </c>
      <c r="AI1035" s="364">
        <v>0.18960947405660541</v>
      </c>
      <c r="AJ1035" s="363" t="s">
        <v>0</v>
      </c>
      <c r="AK1035" s="368">
        <v>413.98625491982676</v>
      </c>
      <c r="AL1035" s="364">
        <v>1.1286659999999999</v>
      </c>
      <c r="AM1035" s="369"/>
      <c r="AN1035" s="370">
        <v>17</v>
      </c>
      <c r="AO1035" s="371" t="s">
        <v>305</v>
      </c>
      <c r="AP1035" s="371" t="s">
        <v>0</v>
      </c>
      <c r="AQ1035" s="371" t="s">
        <v>306</v>
      </c>
      <c r="AR1035" s="372" t="s">
        <v>0</v>
      </c>
      <c r="AS1035" s="372"/>
      <c r="AT1035" s="363"/>
    </row>
    <row r="1036" spans="1:46" x14ac:dyDescent="0.3">
      <c r="A1036" s="362" t="s">
        <v>3282</v>
      </c>
      <c r="B1036" s="363" t="s">
        <v>308</v>
      </c>
      <c r="C1036" s="363" t="s">
        <v>295</v>
      </c>
      <c r="D1036" s="363" t="s">
        <v>778</v>
      </c>
      <c r="E1036" s="363" t="s">
        <v>297</v>
      </c>
      <c r="F1036" s="363" t="s">
        <v>1044</v>
      </c>
      <c r="G1036" s="363" t="s">
        <v>635</v>
      </c>
      <c r="H1036" s="363" t="s">
        <v>3283</v>
      </c>
      <c r="I1036" s="363" t="s">
        <v>1053</v>
      </c>
      <c r="J1036" s="363"/>
      <c r="K1036" s="363" t="s">
        <v>1059</v>
      </c>
      <c r="L1036" s="364">
        <v>1108.7953654316623</v>
      </c>
      <c r="M1036" s="365">
        <v>920</v>
      </c>
      <c r="N1036" s="364">
        <v>995.61057000000005</v>
      </c>
      <c r="O1036" s="363" t="s">
        <v>1534</v>
      </c>
      <c r="P1036" s="363"/>
      <c r="Q1036" s="363" t="s">
        <v>300</v>
      </c>
      <c r="R1036" s="363" t="s">
        <v>905</v>
      </c>
      <c r="S1036" s="363"/>
      <c r="T1036" s="365">
        <v>7760.88</v>
      </c>
      <c r="U1036" s="366">
        <v>15</v>
      </c>
      <c r="V1036" s="367">
        <v>45931</v>
      </c>
      <c r="W1036" s="367"/>
      <c r="X1036" s="363" t="s">
        <v>306</v>
      </c>
      <c r="Y1036" s="363"/>
      <c r="Z1036" s="363"/>
      <c r="AA1036" s="363"/>
      <c r="AB1036" s="363"/>
      <c r="AC1036" s="363" t="s">
        <v>3205</v>
      </c>
      <c r="AD1036" s="363" t="s">
        <v>304</v>
      </c>
      <c r="AE1036" s="367">
        <v>45643</v>
      </c>
      <c r="AF1036" s="362" t="s">
        <v>3168</v>
      </c>
      <c r="AG1036" s="364">
        <v>0.15964846877811548</v>
      </c>
      <c r="AH1036" s="364">
        <v>0.15307930821995031</v>
      </c>
      <c r="AI1036" s="364">
        <v>0.16814407803442069</v>
      </c>
      <c r="AJ1036" s="363" t="s">
        <v>0</v>
      </c>
      <c r="AK1036" s="368">
        <v>680.09261112497779</v>
      </c>
      <c r="AL1036" s="364">
        <v>0.68733299999999997</v>
      </c>
      <c r="AM1036" s="369"/>
      <c r="AN1036" s="370">
        <v>17</v>
      </c>
      <c r="AO1036" s="371" t="s">
        <v>305</v>
      </c>
      <c r="AP1036" s="371" t="s">
        <v>0</v>
      </c>
      <c r="AQ1036" s="371" t="s">
        <v>306</v>
      </c>
      <c r="AR1036" s="372" t="s">
        <v>0</v>
      </c>
      <c r="AS1036" s="372"/>
      <c r="AT1036" s="363"/>
    </row>
    <row r="1037" spans="1:46" x14ac:dyDescent="0.3">
      <c r="A1037" s="362" t="s">
        <v>3284</v>
      </c>
      <c r="B1037" s="363" t="s">
        <v>310</v>
      </c>
      <c r="C1037" s="363" t="s">
        <v>295</v>
      </c>
      <c r="D1037" s="363" t="s">
        <v>778</v>
      </c>
      <c r="E1037" s="363" t="s">
        <v>297</v>
      </c>
      <c r="F1037" s="363" t="s">
        <v>1044</v>
      </c>
      <c r="G1037" s="363" t="s">
        <v>635</v>
      </c>
      <c r="H1037" s="363" t="s">
        <v>1243</v>
      </c>
      <c r="I1037" s="363" t="s">
        <v>1053</v>
      </c>
      <c r="J1037" s="363"/>
      <c r="K1037" s="363" t="s">
        <v>1059</v>
      </c>
      <c r="L1037" s="364">
        <v>1080.28</v>
      </c>
      <c r="M1037" s="365">
        <v>920</v>
      </c>
      <c r="N1037" s="364">
        <v>970</v>
      </c>
      <c r="O1037" s="363" t="s">
        <v>1534</v>
      </c>
      <c r="P1037" s="363"/>
      <c r="Q1037" s="363" t="s">
        <v>300</v>
      </c>
      <c r="R1037" s="363" t="s">
        <v>905</v>
      </c>
      <c r="S1037" s="363"/>
      <c r="T1037" s="365">
        <v>7760.88</v>
      </c>
      <c r="U1037" s="366">
        <v>15</v>
      </c>
      <c r="V1037" s="367">
        <v>45931</v>
      </c>
      <c r="W1037" s="367"/>
      <c r="X1037" s="363" t="s">
        <v>306</v>
      </c>
      <c r="Y1037" s="363"/>
      <c r="Z1037" s="363"/>
      <c r="AA1037" s="363"/>
      <c r="AB1037" s="363"/>
      <c r="AC1037" s="363" t="s">
        <v>3205</v>
      </c>
      <c r="AD1037" s="363" t="s">
        <v>304</v>
      </c>
      <c r="AE1037" s="367">
        <v>45643</v>
      </c>
      <c r="AF1037" s="362" t="s">
        <v>3168</v>
      </c>
      <c r="AG1037" s="364">
        <v>0.14473482910808569</v>
      </c>
      <c r="AH1037" s="364">
        <v>0.13880808491391433</v>
      </c>
      <c r="AI1037" s="364">
        <v>0.23684437889011356</v>
      </c>
      <c r="AJ1037" s="363" t="s">
        <v>0</v>
      </c>
      <c r="AK1037" s="368">
        <v>640.87396473152228</v>
      </c>
      <c r="AL1037" s="364">
        <v>0.77307000000000003</v>
      </c>
      <c r="AM1037" s="369"/>
      <c r="AN1037" s="370">
        <v>17</v>
      </c>
      <c r="AO1037" s="371" t="s">
        <v>305</v>
      </c>
      <c r="AP1037" s="371" t="s">
        <v>0</v>
      </c>
      <c r="AQ1037" s="371" t="s">
        <v>306</v>
      </c>
      <c r="AR1037" s="372" t="s">
        <v>0</v>
      </c>
      <c r="AS1037" s="372"/>
      <c r="AT1037" s="373"/>
    </row>
    <row r="1038" spans="1:46" x14ac:dyDescent="0.3">
      <c r="A1038" s="362" t="s">
        <v>3203</v>
      </c>
      <c r="B1038" s="363" t="s">
        <v>294</v>
      </c>
      <c r="C1038" s="363" t="s">
        <v>295</v>
      </c>
      <c r="D1038" s="363" t="s">
        <v>778</v>
      </c>
      <c r="E1038" s="363" t="s">
        <v>297</v>
      </c>
      <c r="F1038" s="363" t="s">
        <v>1044</v>
      </c>
      <c r="G1038" s="363" t="s">
        <v>635</v>
      </c>
      <c r="H1038" s="363" t="s">
        <v>2685</v>
      </c>
      <c r="I1038" s="363" t="s">
        <v>1053</v>
      </c>
      <c r="J1038" s="363"/>
      <c r="K1038" s="363" t="s">
        <v>1059</v>
      </c>
      <c r="L1038" s="364">
        <v>1337.075241275516</v>
      </c>
      <c r="M1038" s="365">
        <v>920</v>
      </c>
      <c r="N1038" s="364">
        <v>1200</v>
      </c>
      <c r="O1038" s="363" t="s">
        <v>3204</v>
      </c>
      <c r="P1038" s="363"/>
      <c r="Q1038" s="363" t="s">
        <v>300</v>
      </c>
      <c r="R1038" s="363" t="s">
        <v>1544</v>
      </c>
      <c r="S1038" s="363"/>
      <c r="T1038" s="365">
        <v>4305.1000000000004</v>
      </c>
      <c r="U1038" s="366">
        <v>15</v>
      </c>
      <c r="V1038" s="367">
        <v>45931</v>
      </c>
      <c r="W1038" s="367"/>
      <c r="X1038" s="363" t="s">
        <v>306</v>
      </c>
      <c r="Y1038" s="363"/>
      <c r="Z1038" s="363"/>
      <c r="AA1038" s="363"/>
      <c r="AB1038" s="363"/>
      <c r="AC1038" s="363" t="s">
        <v>3205</v>
      </c>
      <c r="AD1038" s="363" t="s">
        <v>304</v>
      </c>
      <c r="AE1038" s="367">
        <v>45643</v>
      </c>
      <c r="AF1038" s="362" t="s">
        <v>3206</v>
      </c>
      <c r="AG1038" s="364">
        <v>0.19896747914628476</v>
      </c>
      <c r="AH1038" s="364">
        <v>0.1907086088693401</v>
      </c>
      <c r="AI1038" s="364">
        <v>0.13688340384343942</v>
      </c>
      <c r="AJ1038" s="363" t="s">
        <v>0</v>
      </c>
      <c r="AK1038" s="368">
        <v>351.9651633596269</v>
      </c>
      <c r="AL1038" s="364">
        <v>0.82866660000000003</v>
      </c>
      <c r="AM1038" s="369"/>
      <c r="AN1038" s="370">
        <v>17</v>
      </c>
      <c r="AO1038" s="371" t="s">
        <v>305</v>
      </c>
      <c r="AP1038" s="371" t="s">
        <v>0</v>
      </c>
      <c r="AQ1038" s="371" t="s">
        <v>306</v>
      </c>
      <c r="AR1038" s="372" t="s">
        <v>0</v>
      </c>
      <c r="AS1038" s="372"/>
      <c r="AT1038" s="363"/>
    </row>
    <row r="1039" spans="1:46" x14ac:dyDescent="0.3">
      <c r="A1039" s="362" t="s">
        <v>3207</v>
      </c>
      <c r="B1039" s="363" t="s">
        <v>308</v>
      </c>
      <c r="C1039" s="363" t="s">
        <v>295</v>
      </c>
      <c r="D1039" s="363" t="s">
        <v>778</v>
      </c>
      <c r="E1039" s="363" t="s">
        <v>297</v>
      </c>
      <c r="F1039" s="363" t="s">
        <v>1044</v>
      </c>
      <c r="G1039" s="363" t="s">
        <v>635</v>
      </c>
      <c r="H1039" s="363" t="s">
        <v>2685</v>
      </c>
      <c r="I1039" s="363" t="s">
        <v>1053</v>
      </c>
      <c r="J1039" s="363"/>
      <c r="K1039" s="363" t="s">
        <v>1059</v>
      </c>
      <c r="L1039" s="364">
        <v>1336.4205584967281</v>
      </c>
      <c r="M1039" s="365">
        <v>920</v>
      </c>
      <c r="N1039" s="364">
        <v>1200</v>
      </c>
      <c r="O1039" s="363" t="s">
        <v>3204</v>
      </c>
      <c r="P1039" s="363"/>
      <c r="Q1039" s="363" t="s">
        <v>300</v>
      </c>
      <c r="R1039" s="363" t="s">
        <v>1544</v>
      </c>
      <c r="S1039" s="363"/>
      <c r="T1039" s="365">
        <v>4305.1000000000004</v>
      </c>
      <c r="U1039" s="366">
        <v>15</v>
      </c>
      <c r="V1039" s="367">
        <v>45931</v>
      </c>
      <c r="W1039" s="367"/>
      <c r="X1039" s="363" t="s">
        <v>306</v>
      </c>
      <c r="Y1039" s="363"/>
      <c r="Z1039" s="363"/>
      <c r="AA1039" s="363"/>
      <c r="AB1039" s="363"/>
      <c r="AC1039" s="363" t="s">
        <v>3205</v>
      </c>
      <c r="AD1039" s="363" t="s">
        <v>304</v>
      </c>
      <c r="AE1039" s="367">
        <v>45643</v>
      </c>
      <c r="AF1039" s="362" t="s">
        <v>3208</v>
      </c>
      <c r="AG1039" s="364">
        <v>0.19242278824328859</v>
      </c>
      <c r="AH1039" s="364">
        <v>0.18450504120384278</v>
      </c>
      <c r="AI1039" s="364">
        <v>0.13741668059855774</v>
      </c>
      <c r="AJ1039" s="363" t="s">
        <v>0</v>
      </c>
      <c r="AK1039" s="368">
        <v>352.56754677496531</v>
      </c>
      <c r="AL1039" s="364">
        <v>0.82866660000000003</v>
      </c>
      <c r="AM1039" s="369"/>
      <c r="AN1039" s="370">
        <v>17</v>
      </c>
      <c r="AO1039" s="371" t="s">
        <v>305</v>
      </c>
      <c r="AP1039" s="371" t="s">
        <v>0</v>
      </c>
      <c r="AQ1039" s="371" t="s">
        <v>306</v>
      </c>
      <c r="AR1039" s="372" t="s">
        <v>0</v>
      </c>
      <c r="AS1039" s="372"/>
      <c r="AT1039" s="363"/>
    </row>
    <row r="1040" spans="1:46" x14ac:dyDescent="0.3">
      <c r="A1040" s="362" t="s">
        <v>3209</v>
      </c>
      <c r="B1040" s="363" t="s">
        <v>310</v>
      </c>
      <c r="C1040" s="363" t="s">
        <v>295</v>
      </c>
      <c r="D1040" s="363" t="s">
        <v>778</v>
      </c>
      <c r="E1040" s="363" t="s">
        <v>297</v>
      </c>
      <c r="F1040" s="363" t="s">
        <v>1044</v>
      </c>
      <c r="G1040" s="363" t="s">
        <v>635</v>
      </c>
      <c r="H1040" s="363" t="s">
        <v>2685</v>
      </c>
      <c r="I1040" s="363" t="s">
        <v>1053</v>
      </c>
      <c r="J1040" s="363"/>
      <c r="K1040" s="363" t="s">
        <v>1059</v>
      </c>
      <c r="L1040" s="364">
        <v>1336.4274218835646</v>
      </c>
      <c r="M1040" s="365">
        <v>920</v>
      </c>
      <c r="N1040" s="364">
        <v>1200</v>
      </c>
      <c r="O1040" s="363" t="s">
        <v>3204</v>
      </c>
      <c r="P1040" s="363"/>
      <c r="Q1040" s="363" t="s">
        <v>300</v>
      </c>
      <c r="R1040" s="363" t="s">
        <v>1544</v>
      </c>
      <c r="S1040" s="363"/>
      <c r="T1040" s="365">
        <v>4305.1000000000004</v>
      </c>
      <c r="U1040" s="366">
        <v>15</v>
      </c>
      <c r="V1040" s="367">
        <v>45931</v>
      </c>
      <c r="W1040" s="367"/>
      <c r="X1040" s="363" t="s">
        <v>306</v>
      </c>
      <c r="Y1040" s="363"/>
      <c r="Z1040" s="363"/>
      <c r="AA1040" s="363"/>
      <c r="AB1040" s="363"/>
      <c r="AC1040" s="363" t="s">
        <v>3205</v>
      </c>
      <c r="AD1040" s="363" t="s">
        <v>304</v>
      </c>
      <c r="AE1040" s="367">
        <v>45643</v>
      </c>
      <c r="AF1040" s="362" t="s">
        <v>3210</v>
      </c>
      <c r="AG1040" s="364">
        <v>0.17905305113569622</v>
      </c>
      <c r="AH1040" s="364">
        <v>0.17172101061851933</v>
      </c>
      <c r="AI1040" s="364">
        <v>0.12988016994955517</v>
      </c>
      <c r="AJ1040" s="363" t="s">
        <v>0</v>
      </c>
      <c r="AK1040" s="368">
        <v>354.27989611110058</v>
      </c>
      <c r="AL1040" s="364">
        <v>0.82866660000000003</v>
      </c>
      <c r="AM1040" s="369"/>
      <c r="AN1040" s="370">
        <v>17</v>
      </c>
      <c r="AO1040" s="371" t="s">
        <v>305</v>
      </c>
      <c r="AP1040" s="371" t="s">
        <v>0</v>
      </c>
      <c r="AQ1040" s="371" t="s">
        <v>306</v>
      </c>
      <c r="AR1040" s="372" t="s">
        <v>0</v>
      </c>
      <c r="AS1040" s="372"/>
      <c r="AT1040" s="363"/>
    </row>
    <row r="1041" spans="1:46" x14ac:dyDescent="0.3">
      <c r="A1041" s="362" t="s">
        <v>3285</v>
      </c>
      <c r="B1041" s="363" t="s">
        <v>294</v>
      </c>
      <c r="C1041" s="363" t="s">
        <v>295</v>
      </c>
      <c r="D1041" s="363" t="s">
        <v>778</v>
      </c>
      <c r="E1041" s="363" t="s">
        <v>297</v>
      </c>
      <c r="F1041" s="363" t="s">
        <v>1044</v>
      </c>
      <c r="G1041" s="363" t="s">
        <v>635</v>
      </c>
      <c r="H1041" s="363" t="s">
        <v>1149</v>
      </c>
      <c r="I1041" s="363" t="s">
        <v>1053</v>
      </c>
      <c r="J1041" s="363"/>
      <c r="K1041" s="363" t="s">
        <v>1059</v>
      </c>
      <c r="L1041" s="364">
        <v>1820.8896465911816</v>
      </c>
      <c r="M1041" s="365">
        <v>920</v>
      </c>
      <c r="N1041" s="364">
        <v>1634.2144000000001</v>
      </c>
      <c r="O1041" s="363" t="s">
        <v>1520</v>
      </c>
      <c r="P1041" s="363"/>
      <c r="Q1041" s="363" t="s">
        <v>300</v>
      </c>
      <c r="R1041" s="363" t="s">
        <v>785</v>
      </c>
      <c r="S1041" s="363"/>
      <c r="T1041" s="365">
        <v>6290.53</v>
      </c>
      <c r="U1041" s="366">
        <v>15</v>
      </c>
      <c r="V1041" s="367">
        <v>45931</v>
      </c>
      <c r="W1041" s="367"/>
      <c r="X1041" s="363" t="s">
        <v>306</v>
      </c>
      <c r="Y1041" s="363"/>
      <c r="Z1041" s="363"/>
      <c r="AA1041" s="363"/>
      <c r="AB1041" s="363"/>
      <c r="AC1041" s="363" t="s">
        <v>3205</v>
      </c>
      <c r="AD1041" s="363" t="s">
        <v>304</v>
      </c>
      <c r="AE1041" s="367">
        <v>45643</v>
      </c>
      <c r="AF1041" s="362" t="s">
        <v>3168</v>
      </c>
      <c r="AG1041" s="364">
        <v>0.27096292833917052</v>
      </c>
      <c r="AH1041" s="364">
        <v>0.25971562458573177</v>
      </c>
      <c r="AI1041" s="364">
        <v>0.18960947405660541</v>
      </c>
      <c r="AJ1041" s="363" t="s">
        <v>0</v>
      </c>
      <c r="AK1041" s="368">
        <v>413.98625491982676</v>
      </c>
      <c r="AL1041" s="364">
        <v>1.1286666599999999</v>
      </c>
      <c r="AM1041" s="369"/>
      <c r="AN1041" s="370">
        <v>17</v>
      </c>
      <c r="AO1041" s="371" t="s">
        <v>305</v>
      </c>
      <c r="AP1041" s="371" t="s">
        <v>0</v>
      </c>
      <c r="AQ1041" s="371" t="s">
        <v>306</v>
      </c>
      <c r="AR1041" s="372" t="s">
        <v>0</v>
      </c>
      <c r="AS1041" s="372"/>
      <c r="AT1041" s="373"/>
    </row>
    <row r="1042" spans="1:46" x14ac:dyDescent="0.3">
      <c r="A1042" s="362" t="s">
        <v>3286</v>
      </c>
      <c r="B1042" s="363" t="s">
        <v>308</v>
      </c>
      <c r="C1042" s="363" t="s">
        <v>295</v>
      </c>
      <c r="D1042" s="363" t="s">
        <v>778</v>
      </c>
      <c r="E1042" s="363" t="s">
        <v>297</v>
      </c>
      <c r="F1042" s="363" t="s">
        <v>1044</v>
      </c>
      <c r="G1042" s="363" t="s">
        <v>635</v>
      </c>
      <c r="H1042" s="363" t="s">
        <v>1149</v>
      </c>
      <c r="I1042" s="363" t="s">
        <v>1053</v>
      </c>
      <c r="J1042" s="363"/>
      <c r="K1042" s="363" t="s">
        <v>1059</v>
      </c>
      <c r="L1042" s="364">
        <v>1108.7953654316623</v>
      </c>
      <c r="M1042" s="365">
        <v>920</v>
      </c>
      <c r="N1042" s="364">
        <v>995.61057000000005</v>
      </c>
      <c r="O1042" s="363" t="s">
        <v>1520</v>
      </c>
      <c r="P1042" s="363"/>
      <c r="Q1042" s="363" t="s">
        <v>300</v>
      </c>
      <c r="R1042" s="363" t="s">
        <v>785</v>
      </c>
      <c r="S1042" s="363"/>
      <c r="T1042" s="365">
        <v>6290.53</v>
      </c>
      <c r="U1042" s="366">
        <v>15</v>
      </c>
      <c r="V1042" s="367">
        <v>45931</v>
      </c>
      <c r="W1042" s="367"/>
      <c r="X1042" s="363" t="s">
        <v>306</v>
      </c>
      <c r="Y1042" s="363"/>
      <c r="Z1042" s="363"/>
      <c r="AA1042" s="363"/>
      <c r="AB1042" s="363"/>
      <c r="AC1042" s="363" t="s">
        <v>3205</v>
      </c>
      <c r="AD1042" s="363" t="s">
        <v>304</v>
      </c>
      <c r="AE1042" s="367">
        <v>45643</v>
      </c>
      <c r="AF1042" s="362" t="s">
        <v>3168</v>
      </c>
      <c r="AG1042" s="364">
        <v>0.15964846877811548</v>
      </c>
      <c r="AH1042" s="364">
        <v>0.15307930821995031</v>
      </c>
      <c r="AI1042" s="364">
        <v>0.16814407803442069</v>
      </c>
      <c r="AJ1042" s="363" t="s">
        <v>0</v>
      </c>
      <c r="AK1042" s="368">
        <v>680.09261112497779</v>
      </c>
      <c r="AL1042" s="364">
        <v>6.88E-2</v>
      </c>
      <c r="AM1042" s="369"/>
      <c r="AN1042" s="370">
        <v>17</v>
      </c>
      <c r="AO1042" s="371" t="s">
        <v>305</v>
      </c>
      <c r="AP1042" s="371" t="s">
        <v>0</v>
      </c>
      <c r="AQ1042" s="371" t="s">
        <v>306</v>
      </c>
      <c r="AR1042" s="372" t="s">
        <v>0</v>
      </c>
      <c r="AS1042" s="372"/>
      <c r="AT1042" s="363"/>
    </row>
    <row r="1043" spans="1:46" x14ac:dyDescent="0.3">
      <c r="A1043" s="362" t="s">
        <v>3287</v>
      </c>
      <c r="B1043" s="363" t="s">
        <v>310</v>
      </c>
      <c r="C1043" s="363" t="s">
        <v>295</v>
      </c>
      <c r="D1043" s="363" t="s">
        <v>778</v>
      </c>
      <c r="E1043" s="363" t="s">
        <v>297</v>
      </c>
      <c r="F1043" s="363" t="s">
        <v>1044</v>
      </c>
      <c r="G1043" s="363" t="s">
        <v>635</v>
      </c>
      <c r="H1043" s="363" t="s">
        <v>1149</v>
      </c>
      <c r="I1043" s="363" t="s">
        <v>1053</v>
      </c>
      <c r="J1043" s="363"/>
      <c r="K1043" s="363" t="s">
        <v>1059</v>
      </c>
      <c r="L1043" s="364">
        <v>1080.2809183915399</v>
      </c>
      <c r="M1043" s="365">
        <v>920</v>
      </c>
      <c r="N1043" s="364">
        <v>970</v>
      </c>
      <c r="O1043" s="363" t="s">
        <v>1520</v>
      </c>
      <c r="P1043" s="363"/>
      <c r="Q1043" s="363" t="s">
        <v>300</v>
      </c>
      <c r="R1043" s="363" t="s">
        <v>785</v>
      </c>
      <c r="S1043" s="363"/>
      <c r="T1043" s="365">
        <v>6290.53</v>
      </c>
      <c r="U1043" s="366">
        <v>15</v>
      </c>
      <c r="V1043" s="367">
        <v>45931</v>
      </c>
      <c r="W1043" s="367"/>
      <c r="X1043" s="363" t="s">
        <v>306</v>
      </c>
      <c r="Y1043" s="363"/>
      <c r="Z1043" s="363"/>
      <c r="AA1043" s="363"/>
      <c r="AB1043" s="363"/>
      <c r="AC1043" s="363" t="s">
        <v>3205</v>
      </c>
      <c r="AD1043" s="363" t="s">
        <v>304</v>
      </c>
      <c r="AE1043" s="367">
        <v>45643</v>
      </c>
      <c r="AF1043" s="362" t="s">
        <v>3168</v>
      </c>
      <c r="AG1043" s="364">
        <v>0.14473482910808569</v>
      </c>
      <c r="AH1043" s="364">
        <v>0.13880808491391433</v>
      </c>
      <c r="AI1043" s="364">
        <v>0.23684437889011356</v>
      </c>
      <c r="AJ1043" s="363" t="s">
        <v>0</v>
      </c>
      <c r="AK1043" s="368">
        <v>640.87396473152228</v>
      </c>
      <c r="AL1043" s="364">
        <v>0.67</v>
      </c>
      <c r="AM1043" s="369"/>
      <c r="AN1043" s="370">
        <v>17</v>
      </c>
      <c r="AO1043" s="371" t="s">
        <v>305</v>
      </c>
      <c r="AP1043" s="371" t="s">
        <v>0</v>
      </c>
      <c r="AQ1043" s="371" t="s">
        <v>306</v>
      </c>
      <c r="AR1043" s="372" t="s">
        <v>0</v>
      </c>
      <c r="AS1043" s="372"/>
      <c r="AT1043" s="363"/>
    </row>
    <row r="1044" spans="1:46" x14ac:dyDescent="0.3">
      <c r="A1044" s="362" t="s">
        <v>3288</v>
      </c>
      <c r="B1044" s="363" t="s">
        <v>294</v>
      </c>
      <c r="C1044" s="363" t="s">
        <v>295</v>
      </c>
      <c r="D1044" s="363" t="s">
        <v>778</v>
      </c>
      <c r="E1044" s="363" t="s">
        <v>297</v>
      </c>
      <c r="F1044" s="363" t="s">
        <v>1044</v>
      </c>
      <c r="G1044" s="363" t="s">
        <v>635</v>
      </c>
      <c r="H1044" s="363" t="s">
        <v>1149</v>
      </c>
      <c r="I1044" s="363" t="s">
        <v>1053</v>
      </c>
      <c r="J1044" s="363"/>
      <c r="K1044" s="363" t="s">
        <v>3226</v>
      </c>
      <c r="L1044" s="364">
        <v>3248</v>
      </c>
      <c r="M1044" s="365">
        <v>920</v>
      </c>
      <c r="N1044" s="364">
        <v>2915.1479789999999</v>
      </c>
      <c r="O1044" s="363" t="s">
        <v>3289</v>
      </c>
      <c r="P1044" s="363"/>
      <c r="Q1044" s="363" t="s">
        <v>300</v>
      </c>
      <c r="R1044" s="363" t="s">
        <v>785</v>
      </c>
      <c r="S1044" s="363"/>
      <c r="T1044" s="365">
        <v>6290.53</v>
      </c>
      <c r="U1044" s="366">
        <v>15</v>
      </c>
      <c r="V1044" s="367">
        <v>45931</v>
      </c>
      <c r="W1044" s="367"/>
      <c r="X1044" s="363" t="s">
        <v>306</v>
      </c>
      <c r="Y1044" s="363"/>
      <c r="Z1044" s="363"/>
      <c r="AA1044" s="363"/>
      <c r="AB1044" s="363"/>
      <c r="AC1044" s="363" t="s">
        <v>1054</v>
      </c>
      <c r="AD1044" s="363" t="s">
        <v>304</v>
      </c>
      <c r="AE1044" s="367">
        <v>45656</v>
      </c>
      <c r="AF1044" s="362" t="s">
        <v>3227</v>
      </c>
      <c r="AG1044" s="364">
        <v>0.48334970390655441</v>
      </c>
      <c r="AH1044" s="364">
        <v>0.46328651307711788</v>
      </c>
      <c r="AI1044" s="364">
        <v>0.29725349652989974</v>
      </c>
      <c r="AJ1044" s="363" t="s">
        <v>0</v>
      </c>
      <c r="AK1044" s="368">
        <v>200.46278672353893</v>
      </c>
      <c r="AL1044" s="364">
        <v>2.0139999999999998</v>
      </c>
      <c r="AM1044" s="369"/>
      <c r="AN1044" s="370">
        <v>17</v>
      </c>
      <c r="AO1044" s="371" t="s">
        <v>305</v>
      </c>
      <c r="AP1044" s="371" t="s">
        <v>0</v>
      </c>
      <c r="AQ1044" s="371" t="s">
        <v>306</v>
      </c>
      <c r="AR1044" s="372" t="s">
        <v>0</v>
      </c>
      <c r="AS1044" s="372"/>
      <c r="AT1044" s="363"/>
    </row>
    <row r="1045" spans="1:46" x14ac:dyDescent="0.3">
      <c r="A1045" s="362" t="s">
        <v>3290</v>
      </c>
      <c r="B1045" s="363" t="s">
        <v>308</v>
      </c>
      <c r="C1045" s="363" t="s">
        <v>295</v>
      </c>
      <c r="D1045" s="363" t="s">
        <v>778</v>
      </c>
      <c r="E1045" s="363" t="s">
        <v>297</v>
      </c>
      <c r="F1045" s="363" t="s">
        <v>1044</v>
      </c>
      <c r="G1045" s="363" t="s">
        <v>635</v>
      </c>
      <c r="H1045" s="363" t="s">
        <v>1149</v>
      </c>
      <c r="I1045" s="363" t="s">
        <v>1053</v>
      </c>
      <c r="J1045" s="363"/>
      <c r="K1045" s="363" t="s">
        <v>3226</v>
      </c>
      <c r="L1045" s="364">
        <v>2553</v>
      </c>
      <c r="M1045" s="365">
        <v>920</v>
      </c>
      <c r="N1045" s="364">
        <v>2292.3012119999999</v>
      </c>
      <c r="O1045" s="363" t="s">
        <v>3289</v>
      </c>
      <c r="P1045" s="363"/>
      <c r="Q1045" s="363" t="s">
        <v>300</v>
      </c>
      <c r="R1045" s="363" t="s">
        <v>785</v>
      </c>
      <c r="S1045" s="363"/>
      <c r="T1045" s="365">
        <v>6290.53</v>
      </c>
      <c r="U1045" s="366">
        <v>15</v>
      </c>
      <c r="V1045" s="367">
        <v>45931</v>
      </c>
      <c r="W1045" s="367"/>
      <c r="X1045" s="363" t="s">
        <v>306</v>
      </c>
      <c r="Y1045" s="363"/>
      <c r="Z1045" s="363"/>
      <c r="AA1045" s="363"/>
      <c r="AB1045" s="363"/>
      <c r="AC1045" s="363" t="s">
        <v>1054</v>
      </c>
      <c r="AD1045" s="363" t="s">
        <v>304</v>
      </c>
      <c r="AE1045" s="367">
        <v>45656</v>
      </c>
      <c r="AF1045" s="362" t="s">
        <v>3227</v>
      </c>
      <c r="AG1045" s="364">
        <v>0.36757582563184693</v>
      </c>
      <c r="AH1045" s="364">
        <v>0.3524509413510481</v>
      </c>
      <c r="AI1045" s="364">
        <v>0.27547390871878341</v>
      </c>
      <c r="AJ1045" s="363" t="s">
        <v>0</v>
      </c>
      <c r="AK1045" s="368">
        <v>255.23119042634858</v>
      </c>
      <c r="AL1045" s="364">
        <v>1.5826666</v>
      </c>
      <c r="AM1045" s="369"/>
      <c r="AN1045" s="370">
        <v>17</v>
      </c>
      <c r="AO1045" s="371" t="s">
        <v>305</v>
      </c>
      <c r="AP1045" s="371" t="s">
        <v>0</v>
      </c>
      <c r="AQ1045" s="371" t="s">
        <v>306</v>
      </c>
      <c r="AR1045" s="372" t="s">
        <v>0</v>
      </c>
      <c r="AS1045" s="372"/>
      <c r="AT1045" s="373"/>
    </row>
    <row r="1046" spans="1:46" x14ac:dyDescent="0.3">
      <c r="A1046" s="362" t="s">
        <v>3291</v>
      </c>
      <c r="B1046" s="363" t="s">
        <v>310</v>
      </c>
      <c r="C1046" s="363" t="s">
        <v>295</v>
      </c>
      <c r="D1046" s="363" t="s">
        <v>778</v>
      </c>
      <c r="E1046" s="363" t="s">
        <v>297</v>
      </c>
      <c r="F1046" s="363" t="s">
        <v>1044</v>
      </c>
      <c r="G1046" s="363" t="s">
        <v>635</v>
      </c>
      <c r="H1046" s="363" t="s">
        <v>1149</v>
      </c>
      <c r="I1046" s="363" t="s">
        <v>1053</v>
      </c>
      <c r="J1046" s="363"/>
      <c r="K1046" s="363" t="s">
        <v>3226</v>
      </c>
      <c r="L1046" s="364">
        <v>2042</v>
      </c>
      <c r="M1046" s="365">
        <v>920</v>
      </c>
      <c r="N1046" s="364">
        <v>1833.845867</v>
      </c>
      <c r="O1046" s="363" t="s">
        <v>3289</v>
      </c>
      <c r="P1046" s="363"/>
      <c r="Q1046" s="363" t="s">
        <v>300</v>
      </c>
      <c r="R1046" s="363" t="s">
        <v>785</v>
      </c>
      <c r="S1046" s="363"/>
      <c r="T1046" s="365">
        <v>6290.53</v>
      </c>
      <c r="U1046" s="366">
        <v>15</v>
      </c>
      <c r="V1046" s="367">
        <v>45931</v>
      </c>
      <c r="W1046" s="367"/>
      <c r="X1046" s="363" t="s">
        <v>306</v>
      </c>
      <c r="Y1046" s="363"/>
      <c r="Z1046" s="363"/>
      <c r="AA1046" s="363"/>
      <c r="AB1046" s="363"/>
      <c r="AC1046" s="363" t="s">
        <v>1054</v>
      </c>
      <c r="AD1046" s="363" t="s">
        <v>304</v>
      </c>
      <c r="AE1046" s="367">
        <v>45656</v>
      </c>
      <c r="AF1046" s="362" t="s">
        <v>3227</v>
      </c>
      <c r="AG1046" s="364">
        <v>0.31044479122722896</v>
      </c>
      <c r="AH1046" s="364">
        <v>0.29755864887924355</v>
      </c>
      <c r="AI1046" s="364">
        <v>0.20533608236527789</v>
      </c>
      <c r="AJ1046" s="363" t="s">
        <v>0</v>
      </c>
      <c r="AK1046" s="368">
        <v>358.19470182341342</v>
      </c>
      <c r="AL1046" s="364">
        <v>1.2933330000000001</v>
      </c>
      <c r="AM1046" s="369"/>
      <c r="AN1046" s="370">
        <v>17</v>
      </c>
      <c r="AO1046" s="371" t="s">
        <v>305</v>
      </c>
      <c r="AP1046" s="371" t="s">
        <v>0</v>
      </c>
      <c r="AQ1046" s="371" t="s">
        <v>306</v>
      </c>
      <c r="AR1046" s="372" t="s">
        <v>0</v>
      </c>
      <c r="AS1046" s="372"/>
      <c r="AT1046" s="363"/>
    </row>
    <row r="1047" spans="1:46" x14ac:dyDescent="0.3">
      <c r="A1047" s="362" t="s">
        <v>3292</v>
      </c>
      <c r="B1047" s="363" t="s">
        <v>294</v>
      </c>
      <c r="C1047" s="363" t="s">
        <v>295</v>
      </c>
      <c r="D1047" s="363" t="s">
        <v>778</v>
      </c>
      <c r="E1047" s="363" t="s">
        <v>297</v>
      </c>
      <c r="F1047" s="363" t="s">
        <v>1044</v>
      </c>
      <c r="G1047" s="363" t="s">
        <v>635</v>
      </c>
      <c r="H1047" s="363" t="s">
        <v>1243</v>
      </c>
      <c r="I1047" s="363" t="s">
        <v>1053</v>
      </c>
      <c r="J1047" s="363"/>
      <c r="K1047" s="363" t="s">
        <v>3226</v>
      </c>
      <c r="L1047" s="364">
        <v>2086</v>
      </c>
      <c r="M1047" s="365">
        <v>920</v>
      </c>
      <c r="N1047" s="364">
        <v>1872.334871</v>
      </c>
      <c r="O1047" s="363" t="s">
        <v>3293</v>
      </c>
      <c r="P1047" s="363"/>
      <c r="Q1047" s="363" t="s">
        <v>300</v>
      </c>
      <c r="R1047" s="363" t="s">
        <v>905</v>
      </c>
      <c r="S1047" s="363"/>
      <c r="T1047" s="365">
        <v>7760.88</v>
      </c>
      <c r="U1047" s="366">
        <v>15</v>
      </c>
      <c r="V1047" s="367">
        <v>45931</v>
      </c>
      <c r="W1047" s="367"/>
      <c r="X1047" s="363" t="s">
        <v>306</v>
      </c>
      <c r="Y1047" s="363"/>
      <c r="Z1047" s="363"/>
      <c r="AA1047" s="363"/>
      <c r="AB1047" s="363"/>
      <c r="AC1047" s="363" t="s">
        <v>1054</v>
      </c>
      <c r="AD1047" s="363" t="s">
        <v>304</v>
      </c>
      <c r="AE1047" s="367">
        <v>45656</v>
      </c>
      <c r="AF1047" s="362" t="s">
        <v>3227</v>
      </c>
      <c r="AG1047" s="364">
        <v>0.31044479122722896</v>
      </c>
      <c r="AH1047" s="364">
        <v>0.29755864887924355</v>
      </c>
      <c r="AI1047" s="364">
        <v>0.20533608236527789</v>
      </c>
      <c r="AJ1047" s="363" t="s">
        <v>0</v>
      </c>
      <c r="AK1047" s="368">
        <v>358.19470182341342</v>
      </c>
      <c r="AL1047" s="364">
        <v>1.2933330000000001</v>
      </c>
      <c r="AM1047" s="369"/>
      <c r="AN1047" s="370">
        <v>17</v>
      </c>
      <c r="AO1047" s="371" t="s">
        <v>305</v>
      </c>
      <c r="AP1047" s="371" t="s">
        <v>0</v>
      </c>
      <c r="AQ1047" s="371" t="s">
        <v>306</v>
      </c>
      <c r="AR1047" s="372" t="s">
        <v>0</v>
      </c>
      <c r="AS1047" s="372"/>
      <c r="AT1047" s="363"/>
    </row>
    <row r="1048" spans="1:46" x14ac:dyDescent="0.3">
      <c r="A1048" s="363" t="s">
        <v>3294</v>
      </c>
      <c r="B1048" s="363" t="s">
        <v>308</v>
      </c>
      <c r="C1048" s="363" t="s">
        <v>295</v>
      </c>
      <c r="D1048" s="363" t="s">
        <v>778</v>
      </c>
      <c r="E1048" s="363" t="s">
        <v>297</v>
      </c>
      <c r="F1048" s="363" t="s">
        <v>1044</v>
      </c>
      <c r="G1048" s="363" t="s">
        <v>635</v>
      </c>
      <c r="H1048" s="363" t="s">
        <v>3283</v>
      </c>
      <c r="I1048" s="363" t="s">
        <v>1053</v>
      </c>
      <c r="J1048" s="363"/>
      <c r="K1048" s="363" t="s">
        <v>3226</v>
      </c>
      <c r="L1048" s="364">
        <v>1654</v>
      </c>
      <c r="M1048" s="365">
        <v>920</v>
      </c>
      <c r="N1048" s="364">
        <v>1485.337207</v>
      </c>
      <c r="O1048" s="363" t="s">
        <v>3293</v>
      </c>
      <c r="P1048" s="363"/>
      <c r="Q1048" s="363" t="s">
        <v>300</v>
      </c>
      <c r="R1048" s="363" t="s">
        <v>905</v>
      </c>
      <c r="S1048" s="363"/>
      <c r="T1048" s="365">
        <v>7760.88</v>
      </c>
      <c r="U1048" s="366">
        <v>15</v>
      </c>
      <c r="V1048" s="367">
        <v>45931</v>
      </c>
      <c r="W1048" s="367"/>
      <c r="X1048" s="363" t="s">
        <v>306</v>
      </c>
      <c r="Y1048" s="363"/>
      <c r="Z1048" s="363"/>
      <c r="AA1048" s="363"/>
      <c r="AB1048" s="363"/>
      <c r="AC1048" s="363" t="s">
        <v>1054</v>
      </c>
      <c r="AD1048" s="363" t="s">
        <v>304</v>
      </c>
      <c r="AE1048" s="367">
        <v>45656</v>
      </c>
      <c r="AF1048" s="363" t="s">
        <v>3227</v>
      </c>
      <c r="AG1048" s="364">
        <v>0.23817727233870289</v>
      </c>
      <c r="AH1048" s="364">
        <v>2.750227997191125E-2</v>
      </c>
      <c r="AI1048" s="364">
        <v>0.20061395677457361</v>
      </c>
      <c r="AJ1048" s="363" t="s">
        <v>0</v>
      </c>
      <c r="AK1048" s="368">
        <v>447.85467276122336</v>
      </c>
      <c r="AL1048" s="364">
        <v>1.025333</v>
      </c>
      <c r="AM1048" s="369"/>
      <c r="AN1048" s="363">
        <v>17</v>
      </c>
      <c r="AO1048" s="371" t="s">
        <v>305</v>
      </c>
      <c r="AP1048" s="371" t="s">
        <v>0</v>
      </c>
      <c r="AQ1048" s="371" t="s">
        <v>306</v>
      </c>
      <c r="AR1048" s="372" t="s">
        <v>0</v>
      </c>
      <c r="AS1048" s="363"/>
      <c r="AT1048" s="363"/>
    </row>
    <row r="1049" spans="1:46" x14ac:dyDescent="0.3">
      <c r="A1049" s="362" t="s">
        <v>3295</v>
      </c>
      <c r="B1049" s="363" t="s">
        <v>310</v>
      </c>
      <c r="C1049" s="363" t="s">
        <v>295</v>
      </c>
      <c r="D1049" s="363" t="s">
        <v>778</v>
      </c>
      <c r="E1049" s="363" t="s">
        <v>297</v>
      </c>
      <c r="F1049" s="363" t="s">
        <v>1044</v>
      </c>
      <c r="G1049" s="363" t="s">
        <v>635</v>
      </c>
      <c r="H1049" s="363" t="s">
        <v>1243</v>
      </c>
      <c r="I1049" s="363" t="s">
        <v>1053</v>
      </c>
      <c r="J1049" s="363"/>
      <c r="K1049" s="363" t="s">
        <v>3226</v>
      </c>
      <c r="L1049" s="364">
        <v>545</v>
      </c>
      <c r="M1049" s="365">
        <v>920</v>
      </c>
      <c r="N1049" s="364">
        <v>489.61636750000002</v>
      </c>
      <c r="O1049" s="363" t="s">
        <v>3293</v>
      </c>
      <c r="P1049" s="363"/>
      <c r="Q1049" s="363" t="s">
        <v>300</v>
      </c>
      <c r="R1049" s="363" t="s">
        <v>905</v>
      </c>
      <c r="S1049" s="363"/>
      <c r="T1049" s="365">
        <v>7760.88</v>
      </c>
      <c r="U1049" s="366">
        <v>15</v>
      </c>
      <c r="V1049" s="367">
        <v>45931</v>
      </c>
      <c r="W1049" s="367"/>
      <c r="X1049" s="363" t="s">
        <v>306</v>
      </c>
      <c r="Y1049" s="363"/>
      <c r="Z1049" s="363"/>
      <c r="AA1049" s="363"/>
      <c r="AB1049" s="363"/>
      <c r="AC1049" s="363" t="s">
        <v>1054</v>
      </c>
      <c r="AD1049" s="363" t="s">
        <v>304</v>
      </c>
      <c r="AE1049" s="367">
        <v>45656</v>
      </c>
      <c r="AF1049" s="362" t="s">
        <v>3227</v>
      </c>
      <c r="AG1049" s="364">
        <v>7.3056087074871462E-2</v>
      </c>
      <c r="AH1049" s="364">
        <v>2.6376172777678102E-2</v>
      </c>
      <c r="AI1049" s="364">
        <v>0.20674065424851659</v>
      </c>
      <c r="AJ1049" s="363" t="s">
        <v>0</v>
      </c>
      <c r="AK1049" s="368">
        <v>1291.8088992448563</v>
      </c>
      <c r="AL1049" s="364">
        <v>0.33800000000000002</v>
      </c>
      <c r="AM1049" s="369"/>
      <c r="AN1049" s="370">
        <v>17</v>
      </c>
      <c r="AO1049" s="371" t="s">
        <v>305</v>
      </c>
      <c r="AP1049" s="371" t="s">
        <v>0</v>
      </c>
      <c r="AQ1049" s="371" t="s">
        <v>306</v>
      </c>
      <c r="AR1049" s="372" t="s">
        <v>0</v>
      </c>
      <c r="AS1049" s="372"/>
      <c r="AT1049" s="363"/>
    </row>
    <row r="1050" spans="1:46" x14ac:dyDescent="0.3">
      <c r="A1050" s="362" t="s">
        <v>1630</v>
      </c>
      <c r="B1050" s="363" t="s">
        <v>312</v>
      </c>
      <c r="C1050" s="363" t="s">
        <v>295</v>
      </c>
      <c r="D1050" s="363" t="s">
        <v>778</v>
      </c>
      <c r="E1050" s="363" t="s">
        <v>770</v>
      </c>
      <c r="F1050" s="363" t="s">
        <v>1629</v>
      </c>
      <c r="G1050" s="363" t="s">
        <v>3296</v>
      </c>
      <c r="H1050" s="363" t="s">
        <v>1399</v>
      </c>
      <c r="I1050" s="363"/>
      <c r="J1050" s="363"/>
      <c r="K1050" s="363"/>
      <c r="L1050" s="364">
        <v>0</v>
      </c>
      <c r="M1050" s="365">
        <v>0</v>
      </c>
      <c r="N1050" s="364">
        <v>0</v>
      </c>
      <c r="O1050" s="363" t="s">
        <v>3297</v>
      </c>
      <c r="P1050" s="363"/>
      <c r="Q1050" s="363" t="s">
        <v>339</v>
      </c>
      <c r="R1050" s="363" t="s">
        <v>905</v>
      </c>
      <c r="S1050" s="363"/>
      <c r="T1050" s="365">
        <v>0</v>
      </c>
      <c r="U1050" s="366"/>
      <c r="V1050" s="367">
        <v>45200</v>
      </c>
      <c r="W1050" s="367"/>
      <c r="X1050" s="363" t="s">
        <v>3160</v>
      </c>
      <c r="Y1050" s="363"/>
      <c r="Z1050" s="363"/>
      <c r="AA1050" s="363"/>
      <c r="AB1050" s="363"/>
      <c r="AC1050" s="363"/>
      <c r="AD1050" s="363" t="s">
        <v>304</v>
      </c>
      <c r="AE1050" s="367">
        <v>44672</v>
      </c>
      <c r="AF1050" s="362" t="s">
        <v>2690</v>
      </c>
      <c r="AG1050" s="364">
        <v>0</v>
      </c>
      <c r="AH1050" s="364">
        <v>0</v>
      </c>
      <c r="AI1050" s="364">
        <v>0</v>
      </c>
      <c r="AJ1050" s="363" t="s">
        <v>0</v>
      </c>
      <c r="AK1050" s="368">
        <v>0</v>
      </c>
      <c r="AL1050" s="364">
        <v>0</v>
      </c>
      <c r="AM1050" s="369"/>
      <c r="AN1050" s="370">
        <v>9</v>
      </c>
      <c r="AO1050" s="371" t="s">
        <v>393</v>
      </c>
      <c r="AP1050" s="371" t="s">
        <v>0</v>
      </c>
      <c r="AQ1050" s="371" t="s">
        <v>306</v>
      </c>
      <c r="AR1050" s="372" t="s">
        <v>0</v>
      </c>
      <c r="AS1050" s="372">
        <v>1.1133</v>
      </c>
      <c r="AT1050" s="363"/>
    </row>
    <row r="1051" spans="1:46" x14ac:dyDescent="0.3">
      <c r="A1051" s="362" t="s">
        <v>1631</v>
      </c>
      <c r="B1051" s="363" t="s">
        <v>312</v>
      </c>
      <c r="C1051" s="363" t="s">
        <v>295</v>
      </c>
      <c r="D1051" s="363" t="s">
        <v>778</v>
      </c>
      <c r="E1051" s="363" t="s">
        <v>770</v>
      </c>
      <c r="F1051" s="363" t="s">
        <v>1629</v>
      </c>
      <c r="G1051" s="363" t="s">
        <v>1632</v>
      </c>
      <c r="H1051" s="363" t="s">
        <v>1596</v>
      </c>
      <c r="I1051" s="363" t="s">
        <v>1633</v>
      </c>
      <c r="J1051" s="363" t="s">
        <v>1564</v>
      </c>
      <c r="K1051" s="363"/>
      <c r="L1051" s="364">
        <v>1309.2541748336218</v>
      </c>
      <c r="M1051" s="365">
        <v>450</v>
      </c>
      <c r="N1051" s="364">
        <v>1176</v>
      </c>
      <c r="O1051" s="363" t="s">
        <v>1634</v>
      </c>
      <c r="P1051" s="363"/>
      <c r="Q1051" s="363" t="s">
        <v>339</v>
      </c>
      <c r="R1051" s="363" t="s">
        <v>1544</v>
      </c>
      <c r="S1051" s="363"/>
      <c r="T1051" s="365">
        <v>2000</v>
      </c>
      <c r="U1051" s="366">
        <v>38</v>
      </c>
      <c r="V1051" s="367">
        <v>45200</v>
      </c>
      <c r="W1051" s="367"/>
      <c r="X1051" s="363" t="s">
        <v>3160</v>
      </c>
      <c r="Y1051" s="363"/>
      <c r="Z1051" s="363"/>
      <c r="AA1051" s="363"/>
      <c r="AB1051" s="363"/>
      <c r="AC1051" s="363"/>
      <c r="AD1051" s="363" t="s">
        <v>360</v>
      </c>
      <c r="AE1051" s="367"/>
      <c r="AF1051" s="362"/>
      <c r="AG1051" s="364">
        <v>0.15345110891002761</v>
      </c>
      <c r="AH1051" s="364">
        <v>0.16006713740301753</v>
      </c>
      <c r="AI1051" s="364">
        <v>0.29851064733001903</v>
      </c>
      <c r="AJ1051" s="363" t="s">
        <v>0</v>
      </c>
      <c r="AK1051" s="368">
        <v>77.749330737204502</v>
      </c>
      <c r="AL1051" s="364">
        <v>0.32042273226191337</v>
      </c>
      <c r="AM1051" s="369"/>
      <c r="AN1051" s="370">
        <v>8</v>
      </c>
      <c r="AO1051" s="371" t="s">
        <v>305</v>
      </c>
      <c r="AP1051" s="371" t="s">
        <v>0</v>
      </c>
      <c r="AQ1051" s="371" t="s">
        <v>306</v>
      </c>
      <c r="AR1051" s="372" t="s">
        <v>0</v>
      </c>
      <c r="AS1051" s="372"/>
      <c r="AT1051" s="363"/>
    </row>
    <row r="1052" spans="1:46" x14ac:dyDescent="0.3">
      <c r="A1052" s="362" t="s">
        <v>1635</v>
      </c>
      <c r="B1052" s="363" t="s">
        <v>312</v>
      </c>
      <c r="C1052" s="363" t="s">
        <v>295</v>
      </c>
      <c r="D1052" s="363" t="s">
        <v>778</v>
      </c>
      <c r="E1052" s="363" t="s">
        <v>770</v>
      </c>
      <c r="F1052" s="363" t="s">
        <v>1629</v>
      </c>
      <c r="G1052" s="363" t="s">
        <v>1632</v>
      </c>
      <c r="H1052" s="363" t="s">
        <v>1596</v>
      </c>
      <c r="I1052" s="363" t="s">
        <v>1633</v>
      </c>
      <c r="J1052" s="363" t="s">
        <v>1636</v>
      </c>
      <c r="K1052" s="363"/>
      <c r="L1052" s="364">
        <v>1324.8405340578315</v>
      </c>
      <c r="M1052" s="365">
        <v>450</v>
      </c>
      <c r="N1052" s="364">
        <v>1190</v>
      </c>
      <c r="O1052" s="363" t="s">
        <v>1637</v>
      </c>
      <c r="P1052" s="363"/>
      <c r="Q1052" s="363" t="s">
        <v>339</v>
      </c>
      <c r="R1052" s="363" t="s">
        <v>1544</v>
      </c>
      <c r="S1052" s="363"/>
      <c r="T1052" s="365">
        <v>2000</v>
      </c>
      <c r="U1052" s="366">
        <v>38</v>
      </c>
      <c r="V1052" s="367">
        <v>45200</v>
      </c>
      <c r="W1052" s="367"/>
      <c r="X1052" s="363" t="s">
        <v>3160</v>
      </c>
      <c r="Y1052" s="363"/>
      <c r="Z1052" s="363"/>
      <c r="AA1052" s="363"/>
      <c r="AB1052" s="363"/>
      <c r="AC1052" s="363"/>
      <c r="AD1052" s="363" t="s">
        <v>360</v>
      </c>
      <c r="AE1052" s="367"/>
      <c r="AF1052" s="362"/>
      <c r="AG1052" s="364">
        <v>0.15527790782562317</v>
      </c>
      <c r="AH1052" s="364">
        <v>0.16197269856257726</v>
      </c>
      <c r="AI1052" s="364">
        <v>0.30206434551251921</v>
      </c>
      <c r="AJ1052" s="363" t="s">
        <v>0</v>
      </c>
      <c r="AK1052" s="368">
        <v>76.588693225142919</v>
      </c>
      <c r="AL1052" s="364">
        <v>0.32423728859836487</v>
      </c>
      <c r="AM1052" s="369"/>
      <c r="AN1052" s="370">
        <v>8</v>
      </c>
      <c r="AO1052" s="371" t="s">
        <v>305</v>
      </c>
      <c r="AP1052" s="371" t="s">
        <v>0</v>
      </c>
      <c r="AQ1052" s="371" t="s">
        <v>306</v>
      </c>
      <c r="AR1052" s="372" t="s">
        <v>0</v>
      </c>
      <c r="AS1052" s="372"/>
      <c r="AT1052" s="363"/>
    </row>
    <row r="1053" spans="1:46" x14ac:dyDescent="0.3">
      <c r="A1053" s="362" t="s">
        <v>1638</v>
      </c>
      <c r="B1053" s="363" t="s">
        <v>312</v>
      </c>
      <c r="C1053" s="363" t="s">
        <v>295</v>
      </c>
      <c r="D1053" s="363" t="s">
        <v>778</v>
      </c>
      <c r="E1053" s="363" t="s">
        <v>770</v>
      </c>
      <c r="F1053" s="363" t="s">
        <v>1629</v>
      </c>
      <c r="G1053" s="363" t="s">
        <v>1632</v>
      </c>
      <c r="H1053" s="363" t="s">
        <v>1596</v>
      </c>
      <c r="I1053" s="363" t="s">
        <v>1633</v>
      </c>
      <c r="J1053" s="363" t="s">
        <v>1563</v>
      </c>
      <c r="K1053" s="363"/>
      <c r="L1053" s="364">
        <v>1147.8240257257348</v>
      </c>
      <c r="M1053" s="365">
        <v>450</v>
      </c>
      <c r="N1053" s="364">
        <v>1031</v>
      </c>
      <c r="O1053" s="363" t="s">
        <v>1639</v>
      </c>
      <c r="P1053" s="363"/>
      <c r="Q1053" s="363" t="s">
        <v>339</v>
      </c>
      <c r="R1053" s="363" t="s">
        <v>1544</v>
      </c>
      <c r="S1053" s="363"/>
      <c r="T1053" s="365">
        <v>2000</v>
      </c>
      <c r="U1053" s="366">
        <v>38</v>
      </c>
      <c r="V1053" s="367">
        <v>45200</v>
      </c>
      <c r="W1053" s="367"/>
      <c r="X1053" s="363" t="s">
        <v>3160</v>
      </c>
      <c r="Y1053" s="363"/>
      <c r="Z1053" s="363"/>
      <c r="AA1053" s="363"/>
      <c r="AB1053" s="363"/>
      <c r="AC1053" s="363"/>
      <c r="AD1053" s="363" t="s">
        <v>360</v>
      </c>
      <c r="AE1053" s="367"/>
      <c r="AF1053" s="362"/>
      <c r="AG1053" s="364">
        <v>0.13453069156993067</v>
      </c>
      <c r="AH1053" s="364">
        <v>0.14033096825043459</v>
      </c>
      <c r="AI1053" s="364">
        <v>0.26170448758269527</v>
      </c>
      <c r="AJ1053" s="363" t="s">
        <v>0</v>
      </c>
      <c r="AK1053" s="368">
        <v>91.624071121452104</v>
      </c>
      <c r="AL1053" s="364">
        <v>0.28091482734866741</v>
      </c>
      <c r="AM1053" s="369"/>
      <c r="AN1053" s="370">
        <v>8</v>
      </c>
      <c r="AO1053" s="371" t="s">
        <v>305</v>
      </c>
      <c r="AP1053" s="371" t="s">
        <v>0</v>
      </c>
      <c r="AQ1053" s="371" t="s">
        <v>306</v>
      </c>
      <c r="AR1053" s="372" t="s">
        <v>0</v>
      </c>
      <c r="AS1053" s="372"/>
      <c r="AT1053" s="363"/>
    </row>
    <row r="1054" spans="1:46" x14ac:dyDescent="0.3">
      <c r="A1054" s="362" t="s">
        <v>1640</v>
      </c>
      <c r="B1054" s="363" t="s">
        <v>312</v>
      </c>
      <c r="C1054" s="363" t="s">
        <v>295</v>
      </c>
      <c r="D1054" s="363" t="s">
        <v>778</v>
      </c>
      <c r="E1054" s="363" t="s">
        <v>770</v>
      </c>
      <c r="F1054" s="363" t="s">
        <v>1629</v>
      </c>
      <c r="G1054" s="363" t="s">
        <v>1632</v>
      </c>
      <c r="H1054" s="363" t="s">
        <v>1596</v>
      </c>
      <c r="I1054" s="363" t="s">
        <v>1633</v>
      </c>
      <c r="J1054" s="363" t="s">
        <v>1641</v>
      </c>
      <c r="K1054" s="363"/>
      <c r="L1054" s="364">
        <v>866.15624831680077</v>
      </c>
      <c r="M1054" s="365">
        <v>350</v>
      </c>
      <c r="N1054" s="364">
        <v>778</v>
      </c>
      <c r="O1054" s="363" t="s">
        <v>1642</v>
      </c>
      <c r="P1054" s="363"/>
      <c r="Q1054" s="363" t="s">
        <v>339</v>
      </c>
      <c r="R1054" s="363" t="s">
        <v>1544</v>
      </c>
      <c r="S1054" s="363"/>
      <c r="T1054" s="365">
        <v>2000</v>
      </c>
      <c r="U1054" s="366">
        <v>38</v>
      </c>
      <c r="V1054" s="367">
        <v>45200</v>
      </c>
      <c r="W1054" s="367"/>
      <c r="X1054" s="363" t="s">
        <v>3160</v>
      </c>
      <c r="Y1054" s="363"/>
      <c r="Z1054" s="363"/>
      <c r="AA1054" s="363"/>
      <c r="AB1054" s="363"/>
      <c r="AC1054" s="363"/>
      <c r="AD1054" s="363" t="s">
        <v>360</v>
      </c>
      <c r="AE1054" s="367"/>
      <c r="AF1054" s="362"/>
      <c r="AG1054" s="364">
        <v>0.10151782545238221</v>
      </c>
      <c r="AH1054" s="364">
        <v>0.10589475586696227</v>
      </c>
      <c r="AI1054" s="364">
        <v>0.19748408471322682</v>
      </c>
      <c r="AJ1054" s="363" t="s">
        <v>0</v>
      </c>
      <c r="AK1054" s="368">
        <v>128.21766882595011</v>
      </c>
      <c r="AL1054" s="364">
        <v>0.21198034498279647</v>
      </c>
      <c r="AM1054" s="369"/>
      <c r="AN1054" s="370">
        <v>8</v>
      </c>
      <c r="AO1054" s="371" t="s">
        <v>305</v>
      </c>
      <c r="AP1054" s="371" t="s">
        <v>0</v>
      </c>
      <c r="AQ1054" s="371" t="s">
        <v>306</v>
      </c>
      <c r="AR1054" s="372" t="s">
        <v>0</v>
      </c>
      <c r="AS1054" s="372"/>
      <c r="AT1054" s="363"/>
    </row>
    <row r="1055" spans="1:46" x14ac:dyDescent="0.3">
      <c r="A1055" s="362" t="s">
        <v>1643</v>
      </c>
      <c r="B1055" s="363" t="s">
        <v>312</v>
      </c>
      <c r="C1055" s="363" t="s">
        <v>295</v>
      </c>
      <c r="D1055" s="363" t="s">
        <v>778</v>
      </c>
      <c r="E1055" s="363" t="s">
        <v>770</v>
      </c>
      <c r="F1055" s="363" t="s">
        <v>1629</v>
      </c>
      <c r="G1055" s="363" t="s">
        <v>1632</v>
      </c>
      <c r="H1055" s="363" t="s">
        <v>1596</v>
      </c>
      <c r="I1055" s="363" t="s">
        <v>1644</v>
      </c>
      <c r="J1055" s="363" t="s">
        <v>1564</v>
      </c>
      <c r="K1055" s="389"/>
      <c r="L1055" s="364">
        <v>3273.1354370840545</v>
      </c>
      <c r="M1055" s="365">
        <v>1100</v>
      </c>
      <c r="N1055" s="364">
        <v>2940</v>
      </c>
      <c r="O1055" s="363" t="s">
        <v>1645</v>
      </c>
      <c r="P1055" s="363"/>
      <c r="Q1055" s="363" t="s">
        <v>339</v>
      </c>
      <c r="R1055" s="363" t="s">
        <v>1544</v>
      </c>
      <c r="S1055" s="363"/>
      <c r="T1055" s="365">
        <v>5500</v>
      </c>
      <c r="U1055" s="366">
        <v>38</v>
      </c>
      <c r="V1055" s="367">
        <v>45200</v>
      </c>
      <c r="W1055" s="367"/>
      <c r="X1055" s="363" t="s">
        <v>3160</v>
      </c>
      <c r="Y1055" s="363"/>
      <c r="Z1055" s="363"/>
      <c r="AA1055" s="363"/>
      <c r="AB1055" s="363"/>
      <c r="AC1055" s="363"/>
      <c r="AD1055" s="363" t="s">
        <v>360</v>
      </c>
      <c r="AE1055" s="367"/>
      <c r="AF1055" s="362"/>
      <c r="AG1055" s="364">
        <v>0.383627772275069</v>
      </c>
      <c r="AH1055" s="364">
        <v>0.40016784350754381</v>
      </c>
      <c r="AI1055" s="364">
        <v>0.2713733157545628</v>
      </c>
      <c r="AJ1055" s="363" t="s">
        <v>0</v>
      </c>
      <c r="AK1055" s="368">
        <v>87.614749589728149</v>
      </c>
      <c r="AL1055" s="364">
        <v>0.80105683065478328</v>
      </c>
      <c r="AM1055" s="369"/>
      <c r="AN1055" s="370">
        <v>8</v>
      </c>
      <c r="AO1055" s="371" t="s">
        <v>305</v>
      </c>
      <c r="AP1055" s="371" t="s">
        <v>0</v>
      </c>
      <c r="AQ1055" s="371" t="s">
        <v>306</v>
      </c>
      <c r="AR1055" s="372" t="s">
        <v>0</v>
      </c>
      <c r="AS1055" s="372"/>
      <c r="AT1055" s="363"/>
    </row>
    <row r="1056" spans="1:46" x14ac:dyDescent="0.3">
      <c r="A1056" s="362" t="s">
        <v>1646</v>
      </c>
      <c r="B1056" s="363" t="s">
        <v>312</v>
      </c>
      <c r="C1056" s="363" t="s">
        <v>295</v>
      </c>
      <c r="D1056" s="363" t="s">
        <v>778</v>
      </c>
      <c r="E1056" s="363" t="s">
        <v>770</v>
      </c>
      <c r="F1056" s="363" t="s">
        <v>1629</v>
      </c>
      <c r="G1056" s="363" t="s">
        <v>1632</v>
      </c>
      <c r="H1056" s="363" t="s">
        <v>1596</v>
      </c>
      <c r="I1056" s="363" t="s">
        <v>1644</v>
      </c>
      <c r="J1056" s="363" t="s">
        <v>1636</v>
      </c>
      <c r="K1056" s="389"/>
      <c r="L1056" s="364">
        <v>3313.214646517737</v>
      </c>
      <c r="M1056" s="365">
        <v>1100</v>
      </c>
      <c r="N1056" s="364">
        <v>2976</v>
      </c>
      <c r="O1056" s="363" t="s">
        <v>1647</v>
      </c>
      <c r="P1056" s="363"/>
      <c r="Q1056" s="363" t="s">
        <v>339</v>
      </c>
      <c r="R1056" s="363" t="s">
        <v>1544</v>
      </c>
      <c r="S1056" s="363"/>
      <c r="T1056" s="365">
        <v>5500</v>
      </c>
      <c r="U1056" s="366">
        <v>38</v>
      </c>
      <c r="V1056" s="367">
        <v>45200</v>
      </c>
      <c r="W1056" s="367"/>
      <c r="X1056" s="363" t="s">
        <v>3160</v>
      </c>
      <c r="Y1056" s="363"/>
      <c r="Z1056" s="363"/>
      <c r="AA1056" s="363"/>
      <c r="AB1056" s="363"/>
      <c r="AC1056" s="363"/>
      <c r="AD1056" s="363" t="s">
        <v>360</v>
      </c>
      <c r="AE1056" s="367"/>
      <c r="AF1056" s="362"/>
      <c r="AG1056" s="364">
        <v>0.38832525520088618</v>
      </c>
      <c r="AH1056" s="364">
        <v>0.40506785791784028</v>
      </c>
      <c r="AI1056" s="364">
        <v>0.27469625431482264</v>
      </c>
      <c r="AJ1056" s="363" t="s">
        <v>0</v>
      </c>
      <c r="AK1056" s="368">
        <v>86.302012403706883</v>
      </c>
      <c r="AL1056" s="364">
        <v>0.81086568980565843</v>
      </c>
      <c r="AM1056" s="369"/>
      <c r="AN1056" s="370">
        <v>8</v>
      </c>
      <c r="AO1056" s="371" t="s">
        <v>305</v>
      </c>
      <c r="AP1056" s="371" t="s">
        <v>0</v>
      </c>
      <c r="AQ1056" s="371" t="s">
        <v>306</v>
      </c>
      <c r="AR1056" s="372" t="s">
        <v>0</v>
      </c>
      <c r="AS1056" s="372"/>
      <c r="AT1056" s="363"/>
    </row>
    <row r="1057" spans="1:46" x14ac:dyDescent="0.3">
      <c r="A1057" s="362" t="s">
        <v>1648</v>
      </c>
      <c r="B1057" s="363" t="s">
        <v>312</v>
      </c>
      <c r="C1057" s="363" t="s">
        <v>295</v>
      </c>
      <c r="D1057" s="363" t="s">
        <v>778</v>
      </c>
      <c r="E1057" s="363" t="s">
        <v>770</v>
      </c>
      <c r="F1057" s="363" t="s">
        <v>1629</v>
      </c>
      <c r="G1057" s="363" t="s">
        <v>1632</v>
      </c>
      <c r="H1057" s="363" t="s">
        <v>1596</v>
      </c>
      <c r="I1057" s="363" t="s">
        <v>1644</v>
      </c>
      <c r="J1057" s="363" t="s">
        <v>1563</v>
      </c>
      <c r="K1057" s="363"/>
      <c r="L1057" s="364">
        <v>2871.2300313740739</v>
      </c>
      <c r="M1057" s="365">
        <v>1100</v>
      </c>
      <c r="N1057" s="364">
        <v>2579</v>
      </c>
      <c r="O1057" s="363" t="s">
        <v>1649</v>
      </c>
      <c r="P1057" s="363"/>
      <c r="Q1057" s="363" t="s">
        <v>339</v>
      </c>
      <c r="R1057" s="363" t="s">
        <v>1544</v>
      </c>
      <c r="S1057" s="363"/>
      <c r="T1057" s="365">
        <v>5500</v>
      </c>
      <c r="U1057" s="366">
        <v>38</v>
      </c>
      <c r="V1057" s="367">
        <v>45200</v>
      </c>
      <c r="W1057" s="367"/>
      <c r="X1057" s="363" t="s">
        <v>3160</v>
      </c>
      <c r="Y1057" s="363"/>
      <c r="Z1057" s="363"/>
      <c r="AA1057" s="363"/>
      <c r="AB1057" s="363"/>
      <c r="AC1057" s="363"/>
      <c r="AD1057" s="363" t="s">
        <v>360</v>
      </c>
      <c r="AE1057" s="367"/>
      <c r="AF1057" s="362"/>
      <c r="AG1057" s="364">
        <v>0.33652245738006903</v>
      </c>
      <c r="AH1057" s="364">
        <v>0.35103158789318212</v>
      </c>
      <c r="AI1057" s="364">
        <v>0.23805162630306714</v>
      </c>
      <c r="AJ1057" s="363" t="s">
        <v>0</v>
      </c>
      <c r="AK1057" s="368">
        <v>102.8049699322529</v>
      </c>
      <c r="AL1057" s="364">
        <v>0.70269577083628787</v>
      </c>
      <c r="AM1057" s="369"/>
      <c r="AN1057" s="370">
        <v>8</v>
      </c>
      <c r="AO1057" s="371" t="s">
        <v>305</v>
      </c>
      <c r="AP1057" s="371" t="s">
        <v>0</v>
      </c>
      <c r="AQ1057" s="371" t="s">
        <v>306</v>
      </c>
      <c r="AR1057" s="372" t="s">
        <v>0</v>
      </c>
      <c r="AS1057" s="372"/>
      <c r="AT1057" s="363"/>
    </row>
    <row r="1058" spans="1:46" x14ac:dyDescent="0.3">
      <c r="A1058" s="362" t="s">
        <v>1650</v>
      </c>
      <c r="B1058" s="363" t="s">
        <v>312</v>
      </c>
      <c r="C1058" s="363" t="s">
        <v>295</v>
      </c>
      <c r="D1058" s="363" t="s">
        <v>778</v>
      </c>
      <c r="E1058" s="363" t="s">
        <v>770</v>
      </c>
      <c r="F1058" s="363" t="s">
        <v>1629</v>
      </c>
      <c r="G1058" s="363" t="s">
        <v>1632</v>
      </c>
      <c r="H1058" s="363" t="s">
        <v>1596</v>
      </c>
      <c r="I1058" s="363" t="s">
        <v>1644</v>
      </c>
      <c r="J1058" s="363" t="s">
        <v>1641</v>
      </c>
      <c r="K1058" s="363"/>
      <c r="L1058" s="364">
        <v>2166.5039321651598</v>
      </c>
      <c r="M1058" s="365">
        <v>900</v>
      </c>
      <c r="N1058" s="364">
        <v>1946</v>
      </c>
      <c r="O1058" s="363" t="s">
        <v>1651</v>
      </c>
      <c r="P1058" s="363"/>
      <c r="Q1058" s="363" t="s">
        <v>339</v>
      </c>
      <c r="R1058" s="363" t="s">
        <v>1544</v>
      </c>
      <c r="S1058" s="363"/>
      <c r="T1058" s="365">
        <v>5500</v>
      </c>
      <c r="U1058" s="366">
        <v>38</v>
      </c>
      <c r="V1058" s="367">
        <v>45200</v>
      </c>
      <c r="W1058" s="367"/>
      <c r="X1058" s="363" t="s">
        <v>3160</v>
      </c>
      <c r="Y1058" s="363"/>
      <c r="Z1058" s="363"/>
      <c r="AA1058" s="363"/>
      <c r="AB1058" s="363"/>
      <c r="AC1058" s="363"/>
      <c r="AD1058" s="363" t="s">
        <v>360</v>
      </c>
      <c r="AE1058" s="367"/>
      <c r="AF1058" s="362"/>
      <c r="AG1058" s="364">
        <v>0.25392504926778381</v>
      </c>
      <c r="AH1058" s="364">
        <v>0.2648730011788028</v>
      </c>
      <c r="AI1058" s="364">
        <v>0.17962328995182961</v>
      </c>
      <c r="AJ1058" s="363" t="s">
        <v>0</v>
      </c>
      <c r="AK1058" s="368">
        <v>143.04562817836813</v>
      </c>
      <c r="AL1058" s="364">
        <v>0.53022333076673767</v>
      </c>
      <c r="AM1058" s="369"/>
      <c r="AN1058" s="370">
        <v>8</v>
      </c>
      <c r="AO1058" s="371" t="s">
        <v>305</v>
      </c>
      <c r="AP1058" s="371" t="s">
        <v>0</v>
      </c>
      <c r="AQ1058" s="371" t="s">
        <v>306</v>
      </c>
      <c r="AR1058" s="372" t="s">
        <v>0</v>
      </c>
      <c r="AS1058" s="372"/>
      <c r="AT1058" s="363"/>
    </row>
    <row r="1059" spans="1:46" x14ac:dyDescent="0.3">
      <c r="A1059" s="362" t="s">
        <v>1652</v>
      </c>
      <c r="B1059" s="363" t="s">
        <v>294</v>
      </c>
      <c r="C1059" s="363" t="s">
        <v>1058</v>
      </c>
      <c r="D1059" s="363" t="s">
        <v>778</v>
      </c>
      <c r="E1059" s="363" t="s">
        <v>770</v>
      </c>
      <c r="F1059" s="363" t="s">
        <v>1629</v>
      </c>
      <c r="G1059" s="363" t="s">
        <v>1653</v>
      </c>
      <c r="H1059" s="363" t="s">
        <v>1654</v>
      </c>
      <c r="I1059" s="363" t="s">
        <v>1655</v>
      </c>
      <c r="J1059" s="363"/>
      <c r="K1059" s="363" t="s">
        <v>782</v>
      </c>
      <c r="L1059" s="364">
        <v>2911.97</v>
      </c>
      <c r="M1059" s="365">
        <v>1400</v>
      </c>
      <c r="N1059" s="364">
        <v>2606.4899999999998</v>
      </c>
      <c r="O1059" s="363" t="s">
        <v>1656</v>
      </c>
      <c r="P1059" s="363"/>
      <c r="Q1059" s="363" t="s">
        <v>339</v>
      </c>
      <c r="R1059" s="363" t="s">
        <v>785</v>
      </c>
      <c r="S1059" s="363"/>
      <c r="T1059" s="365">
        <v>4110.8</v>
      </c>
      <c r="U1059" s="366">
        <v>45</v>
      </c>
      <c r="V1059" s="367">
        <v>45200</v>
      </c>
      <c r="W1059" s="367"/>
      <c r="X1059" s="363" t="s">
        <v>3160</v>
      </c>
      <c r="Y1059" s="363" t="s">
        <v>1655</v>
      </c>
      <c r="Z1059" s="363"/>
      <c r="AA1059" s="363"/>
      <c r="AB1059" s="363"/>
      <c r="AC1059" s="363"/>
      <c r="AD1059" s="363" t="s">
        <v>304</v>
      </c>
      <c r="AE1059" s="367">
        <v>44669</v>
      </c>
      <c r="AF1059" s="362" t="s">
        <v>2691</v>
      </c>
      <c r="AG1059" s="364">
        <v>1.4347730000000001</v>
      </c>
      <c r="AH1059" s="364">
        <v>0.47</v>
      </c>
      <c r="AI1059" s="364">
        <v>0.59</v>
      </c>
      <c r="AJ1059" s="363" t="s">
        <v>0</v>
      </c>
      <c r="AK1059" s="368">
        <v>67.64</v>
      </c>
      <c r="AL1059" s="364">
        <v>0.60177777777777774</v>
      </c>
      <c r="AM1059" s="369"/>
      <c r="AN1059" s="370">
        <v>8</v>
      </c>
      <c r="AO1059" s="371" t="s">
        <v>305</v>
      </c>
      <c r="AP1059" s="371" t="s">
        <v>0</v>
      </c>
      <c r="AQ1059" s="371" t="s">
        <v>306</v>
      </c>
      <c r="AR1059" s="372" t="s">
        <v>0</v>
      </c>
      <c r="AS1059" s="372"/>
      <c r="AT1059" s="363"/>
    </row>
    <row r="1060" spans="1:46" x14ac:dyDescent="0.3">
      <c r="A1060" s="362" t="s">
        <v>1657</v>
      </c>
      <c r="B1060" s="363" t="s">
        <v>294</v>
      </c>
      <c r="C1060" s="363" t="s">
        <v>1066</v>
      </c>
      <c r="D1060" s="363" t="s">
        <v>778</v>
      </c>
      <c r="E1060" s="363" t="s">
        <v>770</v>
      </c>
      <c r="F1060" s="363" t="s">
        <v>1629</v>
      </c>
      <c r="G1060" s="363" t="s">
        <v>1653</v>
      </c>
      <c r="H1060" s="363" t="s">
        <v>1654</v>
      </c>
      <c r="I1060" s="363" t="s">
        <v>1655</v>
      </c>
      <c r="J1060" s="363"/>
      <c r="K1060" s="363" t="s">
        <v>782</v>
      </c>
      <c r="L1060" s="364">
        <v>2914.67</v>
      </c>
      <c r="M1060" s="365">
        <v>1400</v>
      </c>
      <c r="N1060" s="364">
        <v>2608.92</v>
      </c>
      <c r="O1060" s="363" t="s">
        <v>1656</v>
      </c>
      <c r="P1060" s="363"/>
      <c r="Q1060" s="363" t="s">
        <v>339</v>
      </c>
      <c r="R1060" s="363" t="s">
        <v>785</v>
      </c>
      <c r="S1060" s="363"/>
      <c r="T1060" s="365">
        <v>4110.8</v>
      </c>
      <c r="U1060" s="366">
        <v>45</v>
      </c>
      <c r="V1060" s="367">
        <v>45200</v>
      </c>
      <c r="W1060" s="367"/>
      <c r="X1060" s="363" t="s">
        <v>3160</v>
      </c>
      <c r="Y1060" s="363" t="s">
        <v>1655</v>
      </c>
      <c r="Z1060" s="363"/>
      <c r="AA1060" s="363"/>
      <c r="AB1060" s="363"/>
      <c r="AC1060" s="363"/>
      <c r="AD1060" s="363" t="s">
        <v>304</v>
      </c>
      <c r="AE1060" s="367">
        <v>44669</v>
      </c>
      <c r="AF1060" s="362" t="s">
        <v>2691</v>
      </c>
      <c r="AG1060" s="364">
        <v>1.4347730000000001</v>
      </c>
      <c r="AH1060" s="364">
        <v>0.47</v>
      </c>
      <c r="AI1060" s="364">
        <v>0.59</v>
      </c>
      <c r="AJ1060" s="363" t="s">
        <v>0</v>
      </c>
      <c r="AK1060" s="368">
        <v>67.55</v>
      </c>
      <c r="AL1060" s="364">
        <v>0.60244444444444445</v>
      </c>
      <c r="AM1060" s="369"/>
      <c r="AN1060" s="370">
        <v>8</v>
      </c>
      <c r="AO1060" s="371" t="s">
        <v>305</v>
      </c>
      <c r="AP1060" s="371" t="s">
        <v>0</v>
      </c>
      <c r="AQ1060" s="371" t="s">
        <v>306</v>
      </c>
      <c r="AR1060" s="372" t="s">
        <v>0</v>
      </c>
      <c r="AS1060" s="372"/>
      <c r="AT1060" s="363"/>
    </row>
    <row r="1061" spans="1:46" x14ac:dyDescent="0.3">
      <c r="A1061" s="362" t="s">
        <v>1658</v>
      </c>
      <c r="B1061" s="363" t="s">
        <v>294</v>
      </c>
      <c r="C1061" s="363" t="s">
        <v>1062</v>
      </c>
      <c r="D1061" s="363" t="s">
        <v>778</v>
      </c>
      <c r="E1061" s="363" t="s">
        <v>770</v>
      </c>
      <c r="F1061" s="363" t="s">
        <v>1629</v>
      </c>
      <c r="G1061" s="363" t="s">
        <v>1653</v>
      </c>
      <c r="H1061" s="363" t="s">
        <v>1654</v>
      </c>
      <c r="I1061" s="363" t="s">
        <v>1655</v>
      </c>
      <c r="J1061" s="363"/>
      <c r="K1061" s="363" t="s">
        <v>782</v>
      </c>
      <c r="L1061" s="364">
        <v>2918.54</v>
      </c>
      <c r="M1061" s="365">
        <v>1400</v>
      </c>
      <c r="N1061" s="364">
        <v>2612.39</v>
      </c>
      <c r="O1061" s="363" t="s">
        <v>1656</v>
      </c>
      <c r="P1061" s="363"/>
      <c r="Q1061" s="363" t="s">
        <v>339</v>
      </c>
      <c r="R1061" s="363" t="s">
        <v>785</v>
      </c>
      <c r="S1061" s="363"/>
      <c r="T1061" s="365">
        <v>4110.8</v>
      </c>
      <c r="U1061" s="366">
        <v>45</v>
      </c>
      <c r="V1061" s="367">
        <v>45200</v>
      </c>
      <c r="W1061" s="367"/>
      <c r="X1061" s="363" t="s">
        <v>3160</v>
      </c>
      <c r="Y1061" s="363" t="s">
        <v>1655</v>
      </c>
      <c r="Z1061" s="363"/>
      <c r="AA1061" s="363"/>
      <c r="AB1061" s="363"/>
      <c r="AC1061" s="363"/>
      <c r="AD1061" s="363" t="s">
        <v>304</v>
      </c>
      <c r="AE1061" s="367">
        <v>44669</v>
      </c>
      <c r="AF1061" s="362" t="s">
        <v>2691</v>
      </c>
      <c r="AG1061" s="364">
        <v>1.4347730000000001</v>
      </c>
      <c r="AH1061" s="364">
        <v>0.48</v>
      </c>
      <c r="AI1061" s="364">
        <v>0.59</v>
      </c>
      <c r="AJ1061" s="363" t="s">
        <v>0</v>
      </c>
      <c r="AK1061" s="368">
        <v>67.430000000000007</v>
      </c>
      <c r="AL1061" s="364">
        <v>0.60311111111111115</v>
      </c>
      <c r="AM1061" s="369"/>
      <c r="AN1061" s="370">
        <v>8</v>
      </c>
      <c r="AO1061" s="371" t="s">
        <v>305</v>
      </c>
      <c r="AP1061" s="371" t="s">
        <v>0</v>
      </c>
      <c r="AQ1061" s="371" t="s">
        <v>306</v>
      </c>
      <c r="AR1061" s="372" t="s">
        <v>0</v>
      </c>
      <c r="AS1061" s="372"/>
      <c r="AT1061" s="363"/>
    </row>
    <row r="1062" spans="1:46" x14ac:dyDescent="0.3">
      <c r="A1062" s="362" t="s">
        <v>1659</v>
      </c>
      <c r="B1062" s="363" t="s">
        <v>308</v>
      </c>
      <c r="C1062" s="363" t="s">
        <v>1058</v>
      </c>
      <c r="D1062" s="363" t="s">
        <v>778</v>
      </c>
      <c r="E1062" s="363" t="s">
        <v>770</v>
      </c>
      <c r="F1062" s="363" t="s">
        <v>1629</v>
      </c>
      <c r="G1062" s="363" t="s">
        <v>1653</v>
      </c>
      <c r="H1062" s="363" t="s">
        <v>1654</v>
      </c>
      <c r="I1062" s="363" t="s">
        <v>1655</v>
      </c>
      <c r="J1062" s="363"/>
      <c r="K1062" s="363" t="s">
        <v>782</v>
      </c>
      <c r="L1062" s="364">
        <v>4171.25</v>
      </c>
      <c r="M1062" s="365">
        <v>1400</v>
      </c>
      <c r="N1062" s="364">
        <v>3733.25</v>
      </c>
      <c r="O1062" s="363" t="s">
        <v>1656</v>
      </c>
      <c r="P1062" s="363"/>
      <c r="Q1062" s="363" t="s">
        <v>339</v>
      </c>
      <c r="R1062" s="363" t="s">
        <v>785</v>
      </c>
      <c r="S1062" s="363"/>
      <c r="T1062" s="365">
        <v>4110.8</v>
      </c>
      <c r="U1062" s="366">
        <v>45</v>
      </c>
      <c r="V1062" s="367">
        <v>45200</v>
      </c>
      <c r="W1062" s="367"/>
      <c r="X1062" s="363" t="s">
        <v>3160</v>
      </c>
      <c r="Y1062" s="363" t="s">
        <v>1655</v>
      </c>
      <c r="Z1062" s="363"/>
      <c r="AA1062" s="363"/>
      <c r="AB1062" s="363"/>
      <c r="AC1062" s="363"/>
      <c r="AD1062" s="363" t="s">
        <v>304</v>
      </c>
      <c r="AE1062" s="367">
        <v>44669</v>
      </c>
      <c r="AF1062" s="363" t="s">
        <v>2691</v>
      </c>
      <c r="AG1062" s="364">
        <v>2.0855060000000001</v>
      </c>
      <c r="AH1062" s="364">
        <v>0.68</v>
      </c>
      <c r="AI1062" s="364">
        <v>0.84</v>
      </c>
      <c r="AJ1062" s="363" t="s">
        <v>0</v>
      </c>
      <c r="AK1062" s="368">
        <v>38.979999999999997</v>
      </c>
      <c r="AL1062" s="364">
        <v>0.86199999999999999</v>
      </c>
      <c r="AM1062" s="369"/>
      <c r="AN1062" s="370">
        <v>8</v>
      </c>
      <c r="AO1062" s="371" t="s">
        <v>305</v>
      </c>
      <c r="AP1062" s="371" t="s">
        <v>0</v>
      </c>
      <c r="AQ1062" s="371" t="s">
        <v>306</v>
      </c>
      <c r="AR1062" s="372" t="s">
        <v>0</v>
      </c>
      <c r="AS1062" s="372"/>
      <c r="AT1062" s="363"/>
    </row>
    <row r="1063" spans="1:46" x14ac:dyDescent="0.3">
      <c r="A1063" s="362" t="s">
        <v>1660</v>
      </c>
      <c r="B1063" s="363" t="s">
        <v>308</v>
      </c>
      <c r="C1063" s="363" t="s">
        <v>1066</v>
      </c>
      <c r="D1063" s="363" t="s">
        <v>778</v>
      </c>
      <c r="E1063" s="363" t="s">
        <v>770</v>
      </c>
      <c r="F1063" s="363" t="s">
        <v>1629</v>
      </c>
      <c r="G1063" s="363" t="s">
        <v>1653</v>
      </c>
      <c r="H1063" s="363" t="s">
        <v>1654</v>
      </c>
      <c r="I1063" s="363" t="s">
        <v>1655</v>
      </c>
      <c r="J1063" s="363"/>
      <c r="K1063" s="363" t="s">
        <v>782</v>
      </c>
      <c r="L1063" s="364">
        <v>4173.95</v>
      </c>
      <c r="M1063" s="365">
        <v>1400</v>
      </c>
      <c r="N1063" s="364">
        <v>3735.67</v>
      </c>
      <c r="O1063" s="363" t="s">
        <v>1656</v>
      </c>
      <c r="P1063" s="363"/>
      <c r="Q1063" s="363" t="s">
        <v>339</v>
      </c>
      <c r="R1063" s="363" t="s">
        <v>785</v>
      </c>
      <c r="S1063" s="363"/>
      <c r="T1063" s="365">
        <v>4110.8</v>
      </c>
      <c r="U1063" s="366">
        <v>45</v>
      </c>
      <c r="V1063" s="367">
        <v>45931</v>
      </c>
      <c r="W1063" s="367"/>
      <c r="X1063" s="363" t="s">
        <v>3160</v>
      </c>
      <c r="Y1063" s="363" t="s">
        <v>1655</v>
      </c>
      <c r="Z1063" s="363"/>
      <c r="AA1063" s="363"/>
      <c r="AB1063" s="363"/>
      <c r="AC1063" s="363"/>
      <c r="AD1063" s="363" t="s">
        <v>304</v>
      </c>
      <c r="AE1063" s="367">
        <v>44669</v>
      </c>
      <c r="AF1063" s="362" t="s">
        <v>2691</v>
      </c>
      <c r="AG1063" s="364">
        <v>2.631926</v>
      </c>
      <c r="AH1063" s="364">
        <v>0.86</v>
      </c>
      <c r="AI1063" s="364">
        <v>1.06</v>
      </c>
      <c r="AJ1063" s="363" t="s">
        <v>181</v>
      </c>
      <c r="AK1063" s="368">
        <v>25.55</v>
      </c>
      <c r="AL1063" s="364">
        <v>1.0811111111111111</v>
      </c>
      <c r="AM1063" s="369"/>
      <c r="AN1063" s="370">
        <v>8</v>
      </c>
      <c r="AO1063" s="371" t="s">
        <v>305</v>
      </c>
      <c r="AP1063" s="371" t="s">
        <v>0</v>
      </c>
      <c r="AQ1063" s="371" t="s">
        <v>306</v>
      </c>
      <c r="AR1063" s="372" t="s">
        <v>0</v>
      </c>
      <c r="AS1063" s="372"/>
      <c r="AT1063" s="363"/>
    </row>
    <row r="1064" spans="1:46" x14ac:dyDescent="0.3">
      <c r="A1064" s="362" t="s">
        <v>1661</v>
      </c>
      <c r="B1064" s="363" t="s">
        <v>308</v>
      </c>
      <c r="C1064" s="363" t="s">
        <v>1062</v>
      </c>
      <c r="D1064" s="363" t="s">
        <v>778</v>
      </c>
      <c r="E1064" s="363" t="s">
        <v>770</v>
      </c>
      <c r="F1064" s="363" t="s">
        <v>1629</v>
      </c>
      <c r="G1064" s="363" t="s">
        <v>1653</v>
      </c>
      <c r="H1064" s="363" t="s">
        <v>1654</v>
      </c>
      <c r="I1064" s="363" t="s">
        <v>1655</v>
      </c>
      <c r="J1064" s="363"/>
      <c r="K1064" s="363" t="s">
        <v>782</v>
      </c>
      <c r="L1064" s="364">
        <v>4177.82</v>
      </c>
      <c r="M1064" s="365">
        <v>1400</v>
      </c>
      <c r="N1064" s="364">
        <v>3739.15</v>
      </c>
      <c r="O1064" s="363" t="s">
        <v>1656</v>
      </c>
      <c r="P1064" s="363"/>
      <c r="Q1064" s="363" t="s">
        <v>339</v>
      </c>
      <c r="R1064" s="363" t="s">
        <v>785</v>
      </c>
      <c r="S1064" s="363"/>
      <c r="T1064" s="365">
        <v>4110.8</v>
      </c>
      <c r="U1064" s="366">
        <v>45</v>
      </c>
      <c r="V1064" s="367">
        <v>45200</v>
      </c>
      <c r="W1064" s="367"/>
      <c r="X1064" s="363" t="s">
        <v>3160</v>
      </c>
      <c r="Y1064" s="363" t="s">
        <v>1655</v>
      </c>
      <c r="Z1064" s="363"/>
      <c r="AA1064" s="363"/>
      <c r="AB1064" s="363"/>
      <c r="AC1064" s="363"/>
      <c r="AD1064" s="363" t="s">
        <v>304</v>
      </c>
      <c r="AE1064" s="367">
        <v>44669</v>
      </c>
      <c r="AF1064" s="362" t="s">
        <v>2691</v>
      </c>
      <c r="AG1064" s="364">
        <v>2.0855060000000001</v>
      </c>
      <c r="AH1064" s="364">
        <v>0.69</v>
      </c>
      <c r="AI1064" s="364">
        <v>0.85</v>
      </c>
      <c r="AJ1064" s="363" t="s">
        <v>0</v>
      </c>
      <c r="AK1064" s="368">
        <v>38.880000000000003</v>
      </c>
      <c r="AL1064" s="364">
        <v>0.8633333333333334</v>
      </c>
      <c r="AM1064" s="369"/>
      <c r="AN1064" s="370">
        <v>8</v>
      </c>
      <c r="AO1064" s="371" t="s">
        <v>305</v>
      </c>
      <c r="AP1064" s="371" t="s">
        <v>0</v>
      </c>
      <c r="AQ1064" s="371" t="s">
        <v>306</v>
      </c>
      <c r="AR1064" s="372" t="s">
        <v>0</v>
      </c>
      <c r="AS1064" s="372"/>
      <c r="AT1064" s="363"/>
    </row>
    <row r="1065" spans="1:46" x14ac:dyDescent="0.3">
      <c r="A1065" s="362" t="s">
        <v>1662</v>
      </c>
      <c r="B1065" s="363" t="s">
        <v>310</v>
      </c>
      <c r="C1065" s="363" t="s">
        <v>1058</v>
      </c>
      <c r="D1065" s="363" t="s">
        <v>778</v>
      </c>
      <c r="E1065" s="363" t="s">
        <v>770</v>
      </c>
      <c r="F1065" s="363" t="s">
        <v>1629</v>
      </c>
      <c r="G1065" s="363" t="s">
        <v>1653</v>
      </c>
      <c r="H1065" s="363" t="s">
        <v>1654</v>
      </c>
      <c r="I1065" s="363" t="s">
        <v>1655</v>
      </c>
      <c r="J1065" s="363"/>
      <c r="K1065" s="363" t="s">
        <v>782</v>
      </c>
      <c r="L1065" s="364">
        <v>5228.66</v>
      </c>
      <c r="M1065" s="365">
        <v>1400</v>
      </c>
      <c r="N1065" s="364">
        <v>4679.3900000000003</v>
      </c>
      <c r="O1065" s="363" t="s">
        <v>1656</v>
      </c>
      <c r="P1065" s="363"/>
      <c r="Q1065" s="363" t="s">
        <v>339</v>
      </c>
      <c r="R1065" s="363" t="s">
        <v>785</v>
      </c>
      <c r="S1065" s="363"/>
      <c r="T1065" s="365">
        <v>4428.42</v>
      </c>
      <c r="U1065" s="366">
        <v>45</v>
      </c>
      <c r="V1065" s="367">
        <v>45200</v>
      </c>
      <c r="W1065" s="367"/>
      <c r="X1065" s="363" t="s">
        <v>3160</v>
      </c>
      <c r="Y1065" s="363" t="s">
        <v>1655</v>
      </c>
      <c r="Z1065" s="363"/>
      <c r="AA1065" s="363"/>
      <c r="AB1065" s="363"/>
      <c r="AC1065" s="363"/>
      <c r="AD1065" s="363" t="s">
        <v>304</v>
      </c>
      <c r="AE1065" s="367">
        <v>44669</v>
      </c>
      <c r="AF1065" s="362" t="s">
        <v>2691</v>
      </c>
      <c r="AG1065" s="364">
        <v>2.631926</v>
      </c>
      <c r="AH1065" s="364">
        <v>0.86</v>
      </c>
      <c r="AI1065" s="364">
        <v>1.06</v>
      </c>
      <c r="AJ1065" s="363" t="s">
        <v>181</v>
      </c>
      <c r="AK1065" s="368">
        <v>25.58</v>
      </c>
      <c r="AL1065" s="364">
        <v>1.0806666666666667</v>
      </c>
      <c r="AM1065" s="369"/>
      <c r="AN1065" s="370">
        <v>8</v>
      </c>
      <c r="AO1065" s="371" t="s">
        <v>305</v>
      </c>
      <c r="AP1065" s="371" t="s">
        <v>0</v>
      </c>
      <c r="AQ1065" s="371" t="s">
        <v>306</v>
      </c>
      <c r="AR1065" s="372" t="s">
        <v>0</v>
      </c>
      <c r="AS1065" s="372"/>
      <c r="AT1065" s="363"/>
    </row>
    <row r="1066" spans="1:46" x14ac:dyDescent="0.3">
      <c r="A1066" s="362" t="s">
        <v>1663</v>
      </c>
      <c r="B1066" s="363" t="s">
        <v>310</v>
      </c>
      <c r="C1066" s="363" t="s">
        <v>1066</v>
      </c>
      <c r="D1066" s="363" t="s">
        <v>778</v>
      </c>
      <c r="E1066" s="363" t="s">
        <v>770</v>
      </c>
      <c r="F1066" s="363" t="s">
        <v>1629</v>
      </c>
      <c r="G1066" s="363" t="s">
        <v>1653</v>
      </c>
      <c r="H1066" s="363" t="s">
        <v>1654</v>
      </c>
      <c r="I1066" s="363" t="s">
        <v>1655</v>
      </c>
      <c r="J1066" s="363"/>
      <c r="K1066" s="363" t="s">
        <v>782</v>
      </c>
      <c r="L1066" s="364">
        <v>5231.3599999999997</v>
      </c>
      <c r="M1066" s="365">
        <v>1400</v>
      </c>
      <c r="N1066" s="364">
        <v>4681.8100000000004</v>
      </c>
      <c r="O1066" s="363" t="s">
        <v>1656</v>
      </c>
      <c r="P1066" s="363"/>
      <c r="Q1066" s="363" t="s">
        <v>339</v>
      </c>
      <c r="R1066" s="363" t="s">
        <v>785</v>
      </c>
      <c r="S1066" s="363"/>
      <c r="T1066" s="365">
        <v>4428.42</v>
      </c>
      <c r="U1066" s="366">
        <v>45</v>
      </c>
      <c r="V1066" s="367">
        <v>45931</v>
      </c>
      <c r="W1066" s="367"/>
      <c r="X1066" s="363" t="s">
        <v>3160</v>
      </c>
      <c r="Y1066" s="363" t="s">
        <v>1655</v>
      </c>
      <c r="Z1066" s="363"/>
      <c r="AA1066" s="363"/>
      <c r="AB1066" s="363"/>
      <c r="AC1066" s="363"/>
      <c r="AD1066" s="363" t="s">
        <v>304</v>
      </c>
      <c r="AE1066" s="367">
        <v>44669</v>
      </c>
      <c r="AF1066" s="363" t="s">
        <v>2691</v>
      </c>
      <c r="AG1066" s="364">
        <v>2.0855060000000001</v>
      </c>
      <c r="AH1066" s="364">
        <v>0.68</v>
      </c>
      <c r="AI1066" s="364">
        <v>0.85</v>
      </c>
      <c r="AJ1066" s="363" t="s">
        <v>0</v>
      </c>
      <c r="AK1066" s="368">
        <v>38.94</v>
      </c>
      <c r="AL1066" s="364">
        <v>0.86266666666666669</v>
      </c>
      <c r="AM1066" s="369"/>
      <c r="AN1066" s="370">
        <v>8</v>
      </c>
      <c r="AO1066" s="371" t="s">
        <v>305</v>
      </c>
      <c r="AP1066" s="371" t="s">
        <v>0</v>
      </c>
      <c r="AQ1066" s="371" t="s">
        <v>306</v>
      </c>
      <c r="AR1066" s="372" t="s">
        <v>0</v>
      </c>
      <c r="AS1066" s="372"/>
      <c r="AT1066" s="363"/>
    </row>
    <row r="1067" spans="1:46" x14ac:dyDescent="0.3">
      <c r="A1067" s="363" t="s">
        <v>1664</v>
      </c>
      <c r="B1067" s="363" t="s">
        <v>310</v>
      </c>
      <c r="C1067" s="363" t="s">
        <v>1062</v>
      </c>
      <c r="D1067" s="363" t="s">
        <v>778</v>
      </c>
      <c r="E1067" s="363" t="s">
        <v>770</v>
      </c>
      <c r="F1067" s="363" t="s">
        <v>1629</v>
      </c>
      <c r="G1067" s="363" t="s">
        <v>1653</v>
      </c>
      <c r="H1067" s="363" t="s">
        <v>1654</v>
      </c>
      <c r="I1067" s="363" t="s">
        <v>1655</v>
      </c>
      <c r="J1067" s="363"/>
      <c r="K1067" s="363" t="s">
        <v>782</v>
      </c>
      <c r="L1067" s="364">
        <v>5235.2299999999996</v>
      </c>
      <c r="M1067" s="365">
        <v>1400</v>
      </c>
      <c r="N1067" s="364">
        <v>4685.29</v>
      </c>
      <c r="O1067" s="363" t="s">
        <v>1656</v>
      </c>
      <c r="P1067" s="363"/>
      <c r="Q1067" s="363" t="s">
        <v>339</v>
      </c>
      <c r="R1067" s="363" t="s">
        <v>785</v>
      </c>
      <c r="S1067" s="363"/>
      <c r="T1067" s="365">
        <v>4428.42</v>
      </c>
      <c r="U1067" s="366">
        <v>45</v>
      </c>
      <c r="V1067" s="367">
        <v>45200</v>
      </c>
      <c r="W1067" s="367"/>
      <c r="X1067" s="363" t="s">
        <v>3160</v>
      </c>
      <c r="Y1067" s="363" t="s">
        <v>1655</v>
      </c>
      <c r="Z1067" s="363"/>
      <c r="AA1067" s="363"/>
      <c r="AB1067" s="363"/>
      <c r="AC1067" s="363"/>
      <c r="AD1067" s="363" t="s">
        <v>304</v>
      </c>
      <c r="AE1067" s="367">
        <v>44669</v>
      </c>
      <c r="AF1067" s="363" t="s">
        <v>2691</v>
      </c>
      <c r="AG1067" s="364">
        <v>2.631926</v>
      </c>
      <c r="AH1067" s="364">
        <v>0.86</v>
      </c>
      <c r="AI1067" s="364">
        <v>1.06</v>
      </c>
      <c r="AJ1067" s="363" t="s">
        <v>181</v>
      </c>
      <c r="AK1067" s="368">
        <v>25.51</v>
      </c>
      <c r="AL1067" s="364">
        <v>1.0819999999999999</v>
      </c>
      <c r="AM1067" s="369"/>
      <c r="AN1067" s="363">
        <v>8</v>
      </c>
      <c r="AO1067" s="371" t="s">
        <v>305</v>
      </c>
      <c r="AP1067" s="371" t="s">
        <v>0</v>
      </c>
      <c r="AQ1067" s="371" t="s">
        <v>306</v>
      </c>
      <c r="AR1067" s="372" t="s">
        <v>0</v>
      </c>
      <c r="AS1067" s="363"/>
      <c r="AT1067" s="363"/>
    </row>
    <row r="1068" spans="1:46" x14ac:dyDescent="0.3">
      <c r="A1068" s="362" t="s">
        <v>1665</v>
      </c>
      <c r="B1068" s="363" t="s">
        <v>294</v>
      </c>
      <c r="C1068" s="363" t="s">
        <v>295</v>
      </c>
      <c r="D1068" s="363" t="s">
        <v>778</v>
      </c>
      <c r="E1068" s="363" t="s">
        <v>770</v>
      </c>
      <c r="F1068" s="363" t="s">
        <v>1629</v>
      </c>
      <c r="G1068" s="363" t="s">
        <v>1653</v>
      </c>
      <c r="H1068" s="363" t="s">
        <v>1666</v>
      </c>
      <c r="I1068" s="363" t="s">
        <v>1667</v>
      </c>
      <c r="J1068" s="363"/>
      <c r="K1068" s="363"/>
      <c r="L1068" s="364">
        <v>5866.3972610775891</v>
      </c>
      <c r="M1068" s="365">
        <v>2200</v>
      </c>
      <c r="N1068" s="364">
        <v>5287</v>
      </c>
      <c r="O1068" s="363" t="s">
        <v>1668</v>
      </c>
      <c r="P1068" s="363"/>
      <c r="Q1068" s="363" t="s">
        <v>339</v>
      </c>
      <c r="R1068" s="363" t="s">
        <v>785</v>
      </c>
      <c r="S1068" s="363"/>
      <c r="T1068" s="365">
        <v>2675.93</v>
      </c>
      <c r="U1068" s="366">
        <v>43</v>
      </c>
      <c r="V1068" s="367">
        <v>45200</v>
      </c>
      <c r="W1068" s="367"/>
      <c r="X1068" s="363" t="s">
        <v>3160</v>
      </c>
      <c r="Y1068" s="363" t="s">
        <v>1667</v>
      </c>
      <c r="Z1068" s="363"/>
      <c r="AA1068" s="363"/>
      <c r="AB1068" s="363"/>
      <c r="AC1068" s="363"/>
      <c r="AD1068" s="363" t="s">
        <v>304</v>
      </c>
      <c r="AE1068" s="367">
        <v>44669</v>
      </c>
      <c r="AF1068" s="362" t="s">
        <v>2691</v>
      </c>
      <c r="AG1068" s="364">
        <v>3.096362379909989E-3</v>
      </c>
      <c r="AH1068" s="364">
        <v>2.9779771927816675E-3</v>
      </c>
      <c r="AI1068" s="364">
        <v>0.31830466015624875</v>
      </c>
      <c r="AJ1068" s="363" t="s">
        <v>0</v>
      </c>
      <c r="AK1068" s="368">
        <v>4224.8410578244502</v>
      </c>
      <c r="AL1068" s="364">
        <v>0.29691318574375891</v>
      </c>
      <c r="AM1068" s="369"/>
      <c r="AN1068" s="370">
        <v>8</v>
      </c>
      <c r="AO1068" s="371" t="s">
        <v>305</v>
      </c>
      <c r="AP1068" s="371" t="s">
        <v>0</v>
      </c>
      <c r="AQ1068" s="371" t="s">
        <v>306</v>
      </c>
      <c r="AR1068" s="372" t="s">
        <v>0</v>
      </c>
      <c r="AS1068" s="372"/>
      <c r="AT1068" s="363"/>
    </row>
    <row r="1069" spans="1:46" x14ac:dyDescent="0.3">
      <c r="A1069" s="362" t="s">
        <v>1669</v>
      </c>
      <c r="B1069" s="363" t="s">
        <v>308</v>
      </c>
      <c r="C1069" s="363" t="s">
        <v>295</v>
      </c>
      <c r="D1069" s="363" t="s">
        <v>778</v>
      </c>
      <c r="E1069" s="363" t="s">
        <v>770</v>
      </c>
      <c r="F1069" s="363" t="s">
        <v>1629</v>
      </c>
      <c r="G1069" s="363" t="s">
        <v>1653</v>
      </c>
      <c r="H1069" s="363" t="s">
        <v>1666</v>
      </c>
      <c r="I1069" s="363" t="s">
        <v>1667</v>
      </c>
      <c r="J1069" s="363"/>
      <c r="K1069" s="363"/>
      <c r="L1069" s="364">
        <v>5411.4657541659544</v>
      </c>
      <c r="M1069" s="365">
        <v>2200</v>
      </c>
      <c r="N1069" s="364">
        <v>4877</v>
      </c>
      <c r="O1069" s="363" t="s">
        <v>1668</v>
      </c>
      <c r="P1069" s="363"/>
      <c r="Q1069" s="363" t="s">
        <v>339</v>
      </c>
      <c r="R1069" s="363" t="s">
        <v>785</v>
      </c>
      <c r="S1069" s="363"/>
      <c r="T1069" s="365">
        <v>2675.93</v>
      </c>
      <c r="U1069" s="366">
        <v>43</v>
      </c>
      <c r="V1069" s="367">
        <v>45200</v>
      </c>
      <c r="W1069" s="367"/>
      <c r="X1069" s="363" t="s">
        <v>3160</v>
      </c>
      <c r="Y1069" s="363" t="s">
        <v>1667</v>
      </c>
      <c r="Z1069" s="363"/>
      <c r="AA1069" s="363"/>
      <c r="AB1069" s="363"/>
      <c r="AC1069" s="363"/>
      <c r="AD1069" s="363" t="s">
        <v>304</v>
      </c>
      <c r="AE1069" s="367">
        <v>44669</v>
      </c>
      <c r="AF1069" s="362" t="s">
        <v>2691</v>
      </c>
      <c r="AG1069" s="364">
        <v>3.096362379909989E-3</v>
      </c>
      <c r="AH1069" s="364">
        <v>2.9779771927816675E-3</v>
      </c>
      <c r="AI1069" s="364">
        <v>0.44885622037827255</v>
      </c>
      <c r="AJ1069" s="363" t="s">
        <v>0</v>
      </c>
      <c r="AK1069" s="368">
        <v>3421.4930211604674</v>
      </c>
      <c r="AL1069" s="364">
        <v>0.41941971331695888</v>
      </c>
      <c r="AM1069" s="369"/>
      <c r="AN1069" s="370">
        <v>8</v>
      </c>
      <c r="AO1069" s="371" t="s">
        <v>305</v>
      </c>
      <c r="AP1069" s="371" t="s">
        <v>0</v>
      </c>
      <c r="AQ1069" s="371" t="s">
        <v>306</v>
      </c>
      <c r="AR1069" s="372" t="s">
        <v>0</v>
      </c>
      <c r="AS1069" s="372"/>
      <c r="AT1069" s="363"/>
    </row>
    <row r="1070" spans="1:46" x14ac:dyDescent="0.3">
      <c r="A1070" s="362" t="s">
        <v>1670</v>
      </c>
      <c r="B1070" s="363" t="s">
        <v>310</v>
      </c>
      <c r="C1070" s="363" t="s">
        <v>295</v>
      </c>
      <c r="D1070" s="363" t="s">
        <v>778</v>
      </c>
      <c r="E1070" s="363" t="s">
        <v>770</v>
      </c>
      <c r="F1070" s="363" t="s">
        <v>1629</v>
      </c>
      <c r="G1070" s="363" t="s">
        <v>1653</v>
      </c>
      <c r="H1070" s="363" t="s">
        <v>1666</v>
      </c>
      <c r="I1070" s="363" t="s">
        <v>1667</v>
      </c>
      <c r="J1070" s="363"/>
      <c r="K1070" s="363"/>
      <c r="L1070" s="364">
        <v>5061.9452061728698</v>
      </c>
      <c r="M1070" s="365">
        <v>2200</v>
      </c>
      <c r="N1070" s="364">
        <v>4562</v>
      </c>
      <c r="O1070" s="363" t="s">
        <v>1668</v>
      </c>
      <c r="P1070" s="363"/>
      <c r="Q1070" s="363" t="s">
        <v>339</v>
      </c>
      <c r="R1070" s="363" t="s">
        <v>785</v>
      </c>
      <c r="S1070" s="363"/>
      <c r="T1070" s="365">
        <v>2675.93</v>
      </c>
      <c r="U1070" s="366">
        <v>43</v>
      </c>
      <c r="V1070" s="367">
        <v>45200</v>
      </c>
      <c r="W1070" s="367"/>
      <c r="X1070" s="363" t="s">
        <v>3160</v>
      </c>
      <c r="Y1070" s="363" t="s">
        <v>1667</v>
      </c>
      <c r="Z1070" s="363"/>
      <c r="AA1070" s="363"/>
      <c r="AB1070" s="363"/>
      <c r="AC1070" s="363"/>
      <c r="AD1070" s="363" t="s">
        <v>304</v>
      </c>
      <c r="AE1070" s="367">
        <v>44669</v>
      </c>
      <c r="AF1070" s="362" t="s">
        <v>2691</v>
      </c>
      <c r="AG1070" s="364">
        <v>3.096362379909989E-3</v>
      </c>
      <c r="AH1070" s="364">
        <v>2.9779771927816675E-3</v>
      </c>
      <c r="AI1070" s="364">
        <v>0.55339474965635238</v>
      </c>
      <c r="AJ1070" s="363" t="s">
        <v>0</v>
      </c>
      <c r="AK1070" s="368">
        <v>2778.2159733146741</v>
      </c>
      <c r="AL1070" s="364">
        <v>0.51751622168259714</v>
      </c>
      <c r="AM1070" s="369"/>
      <c r="AN1070" s="370">
        <v>8</v>
      </c>
      <c r="AO1070" s="371" t="s">
        <v>305</v>
      </c>
      <c r="AP1070" s="371" t="s">
        <v>0</v>
      </c>
      <c r="AQ1070" s="371" t="s">
        <v>306</v>
      </c>
      <c r="AR1070" s="372" t="s">
        <v>0</v>
      </c>
      <c r="AS1070" s="372"/>
      <c r="AT1070" s="363"/>
    </row>
    <row r="1071" spans="1:46" x14ac:dyDescent="0.3">
      <c r="A1071" s="362" t="s">
        <v>1671</v>
      </c>
      <c r="B1071" s="363" t="s">
        <v>294</v>
      </c>
      <c r="C1071" s="363" t="s">
        <v>295</v>
      </c>
      <c r="D1071" s="363" t="s">
        <v>778</v>
      </c>
      <c r="E1071" s="363" t="s">
        <v>770</v>
      </c>
      <c r="F1071" s="363" t="s">
        <v>1629</v>
      </c>
      <c r="G1071" s="363" t="s">
        <v>1653</v>
      </c>
      <c r="H1071" s="363" t="s">
        <v>1666</v>
      </c>
      <c r="I1071" s="363" t="s">
        <v>1655</v>
      </c>
      <c r="J1071" s="363"/>
      <c r="K1071" s="363"/>
      <c r="L1071" s="364">
        <v>6238.4594608260204</v>
      </c>
      <c r="M1071" s="365">
        <v>2500</v>
      </c>
      <c r="N1071" s="364">
        <v>5612</v>
      </c>
      <c r="O1071" s="363" t="s">
        <v>1672</v>
      </c>
      <c r="P1071" s="363"/>
      <c r="Q1071" s="363" t="s">
        <v>339</v>
      </c>
      <c r="R1071" s="363" t="s">
        <v>785</v>
      </c>
      <c r="S1071" s="363"/>
      <c r="T1071" s="365">
        <v>4428.42</v>
      </c>
      <c r="U1071" s="366">
        <v>43</v>
      </c>
      <c r="V1071" s="367">
        <v>45200</v>
      </c>
      <c r="W1071" s="367"/>
      <c r="X1071" s="363" t="s">
        <v>3160</v>
      </c>
      <c r="Y1071" s="363" t="s">
        <v>1655</v>
      </c>
      <c r="Z1071" s="363"/>
      <c r="AA1071" s="363"/>
      <c r="AB1071" s="363"/>
      <c r="AC1071" s="363"/>
      <c r="AD1071" s="363" t="s">
        <v>304</v>
      </c>
      <c r="AE1071" s="367">
        <v>44669</v>
      </c>
      <c r="AF1071" s="362" t="s">
        <v>2691</v>
      </c>
      <c r="AG1071" s="364">
        <v>3.0415963946274931E-2</v>
      </c>
      <c r="AH1071" s="364">
        <v>2.9159484449149637E-2</v>
      </c>
      <c r="AI1071" s="364">
        <v>0.2646340478267577</v>
      </c>
      <c r="AJ1071" s="363" t="s">
        <v>0</v>
      </c>
      <c r="AK1071" s="368">
        <v>854.60479893227159</v>
      </c>
      <c r="AL1071" s="364">
        <v>0.39320263141124301</v>
      </c>
      <c r="AM1071" s="369"/>
      <c r="AN1071" s="370">
        <v>8</v>
      </c>
      <c r="AO1071" s="371" t="s">
        <v>305</v>
      </c>
      <c r="AP1071" s="371" t="s">
        <v>0</v>
      </c>
      <c r="AQ1071" s="371" t="s">
        <v>306</v>
      </c>
      <c r="AR1071" s="372" t="s">
        <v>0</v>
      </c>
      <c r="AS1071" s="372"/>
      <c r="AT1071" s="363"/>
    </row>
    <row r="1072" spans="1:46" x14ac:dyDescent="0.3">
      <c r="A1072" s="362" t="s">
        <v>1673</v>
      </c>
      <c r="B1072" s="363" t="s">
        <v>308</v>
      </c>
      <c r="C1072" s="363" t="s">
        <v>295</v>
      </c>
      <c r="D1072" s="363" t="s">
        <v>778</v>
      </c>
      <c r="E1072" s="363" t="s">
        <v>770</v>
      </c>
      <c r="F1072" s="363" t="s">
        <v>1629</v>
      </c>
      <c r="G1072" s="363" t="s">
        <v>1653</v>
      </c>
      <c r="H1072" s="363" t="s">
        <v>1666</v>
      </c>
      <c r="I1072" s="363" t="s">
        <v>1655</v>
      </c>
      <c r="J1072" s="363"/>
      <c r="K1072" s="363"/>
      <c r="L1072" s="364">
        <v>5881.6266940895357</v>
      </c>
      <c r="M1072" s="365">
        <v>2500</v>
      </c>
      <c r="N1072" s="364">
        <v>5291</v>
      </c>
      <c r="O1072" s="363" t="s">
        <v>1672</v>
      </c>
      <c r="P1072" s="363"/>
      <c r="Q1072" s="363" t="s">
        <v>339</v>
      </c>
      <c r="R1072" s="363" t="s">
        <v>785</v>
      </c>
      <c r="S1072" s="363"/>
      <c r="T1072" s="365">
        <v>4428.42</v>
      </c>
      <c r="U1072" s="366">
        <v>43</v>
      </c>
      <c r="V1072" s="367">
        <v>45200</v>
      </c>
      <c r="W1072" s="367"/>
      <c r="X1072" s="363" t="s">
        <v>3160</v>
      </c>
      <c r="Y1072" s="363" t="s">
        <v>1655</v>
      </c>
      <c r="Z1072" s="363"/>
      <c r="AA1072" s="363"/>
      <c r="AB1072" s="363"/>
      <c r="AC1072" s="363"/>
      <c r="AD1072" s="363" t="s">
        <v>304</v>
      </c>
      <c r="AE1072" s="367">
        <v>44669</v>
      </c>
      <c r="AF1072" s="362" t="s">
        <v>2691</v>
      </c>
      <c r="AG1072" s="364">
        <v>3.0415963946274931E-2</v>
      </c>
      <c r="AH1072" s="364">
        <v>2.9159484449149637E-2</v>
      </c>
      <c r="AI1072" s="364">
        <v>0.35785317794034543</v>
      </c>
      <c r="AJ1072" s="363" t="s">
        <v>0</v>
      </c>
      <c r="AK1072" s="368">
        <v>750.10102764111809</v>
      </c>
      <c r="AL1072" s="364">
        <v>0.53815923020733492</v>
      </c>
      <c r="AM1072" s="369"/>
      <c r="AN1072" s="370">
        <v>8</v>
      </c>
      <c r="AO1072" s="371" t="s">
        <v>305</v>
      </c>
      <c r="AP1072" s="371" t="s">
        <v>0</v>
      </c>
      <c r="AQ1072" s="371" t="s">
        <v>306</v>
      </c>
      <c r="AR1072" s="372" t="s">
        <v>0</v>
      </c>
      <c r="AS1072" s="372"/>
      <c r="AT1072" s="363"/>
    </row>
    <row r="1073" spans="1:46" x14ac:dyDescent="0.3">
      <c r="A1073" s="362" t="s">
        <v>1674</v>
      </c>
      <c r="B1073" s="363" t="s">
        <v>310</v>
      </c>
      <c r="C1073" s="363" t="s">
        <v>295</v>
      </c>
      <c r="D1073" s="363" t="s">
        <v>778</v>
      </c>
      <c r="E1073" s="363" t="s">
        <v>770</v>
      </c>
      <c r="F1073" s="363" t="s">
        <v>1629</v>
      </c>
      <c r="G1073" s="363" t="s">
        <v>1653</v>
      </c>
      <c r="H1073" s="363" t="s">
        <v>1666</v>
      </c>
      <c r="I1073" s="363" t="s">
        <v>1655</v>
      </c>
      <c r="J1073" s="363"/>
      <c r="K1073" s="363"/>
      <c r="L1073" s="364">
        <v>5608.1660691139114</v>
      </c>
      <c r="M1073" s="365">
        <v>2500</v>
      </c>
      <c r="N1073" s="364">
        <v>5045</v>
      </c>
      <c r="O1073" s="363" t="s">
        <v>1672</v>
      </c>
      <c r="P1073" s="363"/>
      <c r="Q1073" s="363" t="s">
        <v>339</v>
      </c>
      <c r="R1073" s="363" t="s">
        <v>785</v>
      </c>
      <c r="S1073" s="363"/>
      <c r="T1073" s="365">
        <v>4428.42</v>
      </c>
      <c r="U1073" s="366">
        <v>43</v>
      </c>
      <c r="V1073" s="367">
        <v>45200</v>
      </c>
      <c r="W1073" s="367"/>
      <c r="X1073" s="363" t="s">
        <v>3160</v>
      </c>
      <c r="Y1073" s="363" t="s">
        <v>1655</v>
      </c>
      <c r="Z1073" s="363"/>
      <c r="AA1073" s="363"/>
      <c r="AB1073" s="363"/>
      <c r="AC1073" s="363"/>
      <c r="AD1073" s="363" t="s">
        <v>304</v>
      </c>
      <c r="AE1073" s="367">
        <v>44669</v>
      </c>
      <c r="AF1073" s="362" t="s">
        <v>2691</v>
      </c>
      <c r="AG1073" s="364">
        <v>3.0415963946274931E-2</v>
      </c>
      <c r="AH1073" s="364">
        <v>2.9159484449149637E-2</v>
      </c>
      <c r="AI1073" s="364">
        <v>0.43268872533983516</v>
      </c>
      <c r="AJ1073" s="363" t="s">
        <v>0</v>
      </c>
      <c r="AK1073" s="368">
        <v>666.20626354757712</v>
      </c>
      <c r="AL1073" s="364">
        <v>0.65452918996619125</v>
      </c>
      <c r="AM1073" s="369"/>
      <c r="AN1073" s="370">
        <v>8</v>
      </c>
      <c r="AO1073" s="371" t="s">
        <v>305</v>
      </c>
      <c r="AP1073" s="371" t="s">
        <v>0</v>
      </c>
      <c r="AQ1073" s="371" t="s">
        <v>306</v>
      </c>
      <c r="AR1073" s="372" t="s">
        <v>0</v>
      </c>
      <c r="AS1073" s="372"/>
      <c r="AT1073" s="363"/>
    </row>
    <row r="1074" spans="1:46" x14ac:dyDescent="0.3">
      <c r="A1074" s="362" t="s">
        <v>1675</v>
      </c>
      <c r="B1074" s="363" t="s">
        <v>294</v>
      </c>
      <c r="C1074" s="363" t="s">
        <v>1058</v>
      </c>
      <c r="D1074" s="363" t="s">
        <v>778</v>
      </c>
      <c r="E1074" s="363" t="s">
        <v>770</v>
      </c>
      <c r="F1074" s="363" t="s">
        <v>1629</v>
      </c>
      <c r="G1074" s="363" t="s">
        <v>1653</v>
      </c>
      <c r="H1074" s="363" t="s">
        <v>1654</v>
      </c>
      <c r="I1074" s="363" t="s">
        <v>1667</v>
      </c>
      <c r="J1074" s="363"/>
      <c r="K1074" s="363" t="s">
        <v>782</v>
      </c>
      <c r="L1074" s="364">
        <v>2308.98</v>
      </c>
      <c r="M1074" s="365">
        <v>1200</v>
      </c>
      <c r="N1074" s="364">
        <v>2066.21</v>
      </c>
      <c r="O1074" s="363" t="s">
        <v>1676</v>
      </c>
      <c r="P1074" s="363"/>
      <c r="Q1074" s="363" t="s">
        <v>339</v>
      </c>
      <c r="R1074" s="363" t="s">
        <v>785</v>
      </c>
      <c r="S1074" s="363"/>
      <c r="T1074" s="365">
        <v>2514.08</v>
      </c>
      <c r="U1074" s="366">
        <v>45</v>
      </c>
      <c r="V1074" s="367">
        <v>45200</v>
      </c>
      <c r="W1074" s="367"/>
      <c r="X1074" s="363" t="s">
        <v>3160</v>
      </c>
      <c r="Y1074" s="363" t="s">
        <v>1667</v>
      </c>
      <c r="Z1074" s="363"/>
      <c r="AA1074" s="363"/>
      <c r="AB1074" s="363"/>
      <c r="AC1074" s="363"/>
      <c r="AD1074" s="363" t="s">
        <v>304</v>
      </c>
      <c r="AE1074" s="367">
        <v>44669</v>
      </c>
      <c r="AF1074" s="362" t="s">
        <v>2691</v>
      </c>
      <c r="AG1074" s="364">
        <v>1.181603</v>
      </c>
      <c r="AH1074" s="364">
        <v>0.38</v>
      </c>
      <c r="AI1074" s="364">
        <v>0.78</v>
      </c>
      <c r="AJ1074" s="363" t="s">
        <v>0</v>
      </c>
      <c r="AK1074" s="368">
        <v>44.66</v>
      </c>
      <c r="AL1074" s="364">
        <v>0.4771111111111111</v>
      </c>
      <c r="AM1074" s="369"/>
      <c r="AN1074" s="370">
        <v>8</v>
      </c>
      <c r="AO1074" s="371" t="s">
        <v>305</v>
      </c>
      <c r="AP1074" s="371" t="s">
        <v>0</v>
      </c>
      <c r="AQ1074" s="371" t="s">
        <v>306</v>
      </c>
      <c r="AR1074" s="372" t="s">
        <v>0</v>
      </c>
      <c r="AS1074" s="372"/>
      <c r="AT1074" s="363"/>
    </row>
    <row r="1075" spans="1:46" x14ac:dyDescent="0.3">
      <c r="A1075" s="362" t="s">
        <v>1677</v>
      </c>
      <c r="B1075" s="363" t="s">
        <v>294</v>
      </c>
      <c r="C1075" s="363" t="s">
        <v>1066</v>
      </c>
      <c r="D1075" s="363" t="s">
        <v>778</v>
      </c>
      <c r="E1075" s="363" t="s">
        <v>770</v>
      </c>
      <c r="F1075" s="363" t="s">
        <v>1629</v>
      </c>
      <c r="G1075" s="363" t="s">
        <v>1653</v>
      </c>
      <c r="H1075" s="363" t="s">
        <v>1654</v>
      </c>
      <c r="I1075" s="363" t="s">
        <v>1667</v>
      </c>
      <c r="J1075" s="363"/>
      <c r="K1075" s="363" t="s">
        <v>782</v>
      </c>
      <c r="L1075" s="364">
        <v>2311.04</v>
      </c>
      <c r="M1075" s="365">
        <v>1200</v>
      </c>
      <c r="N1075" s="364">
        <v>2068.06</v>
      </c>
      <c r="O1075" s="363" t="s">
        <v>1676</v>
      </c>
      <c r="P1075" s="363"/>
      <c r="Q1075" s="363" t="s">
        <v>339</v>
      </c>
      <c r="R1075" s="363" t="s">
        <v>785</v>
      </c>
      <c r="S1075" s="363"/>
      <c r="T1075" s="365">
        <v>2514.08</v>
      </c>
      <c r="U1075" s="366">
        <v>45</v>
      </c>
      <c r="V1075" s="367">
        <v>45200</v>
      </c>
      <c r="W1075" s="367"/>
      <c r="X1075" s="363" t="s">
        <v>3160</v>
      </c>
      <c r="Y1075" s="363" t="s">
        <v>1667</v>
      </c>
      <c r="Z1075" s="363"/>
      <c r="AA1075" s="363"/>
      <c r="AB1075" s="363"/>
      <c r="AC1075" s="363"/>
      <c r="AD1075" s="363" t="s">
        <v>304</v>
      </c>
      <c r="AE1075" s="367">
        <v>44669</v>
      </c>
      <c r="AF1075" s="362" t="s">
        <v>2691</v>
      </c>
      <c r="AG1075" s="364">
        <v>1.181603</v>
      </c>
      <c r="AH1075" s="364">
        <v>0.38</v>
      </c>
      <c r="AI1075" s="364">
        <v>0.78</v>
      </c>
      <c r="AJ1075" s="363" t="s">
        <v>0</v>
      </c>
      <c r="AK1075" s="368">
        <v>44.59</v>
      </c>
      <c r="AL1075" s="364">
        <v>0.47755555555555551</v>
      </c>
      <c r="AM1075" s="369"/>
      <c r="AN1075" s="370">
        <v>8</v>
      </c>
      <c r="AO1075" s="371" t="s">
        <v>305</v>
      </c>
      <c r="AP1075" s="371" t="s">
        <v>0</v>
      </c>
      <c r="AQ1075" s="371" t="s">
        <v>306</v>
      </c>
      <c r="AR1075" s="372" t="s">
        <v>0</v>
      </c>
      <c r="AS1075" s="372"/>
      <c r="AT1075" s="363"/>
    </row>
    <row r="1076" spans="1:46" x14ac:dyDescent="0.3">
      <c r="A1076" s="362" t="s">
        <v>1678</v>
      </c>
      <c r="B1076" s="363" t="s">
        <v>294</v>
      </c>
      <c r="C1076" s="363" t="s">
        <v>1062</v>
      </c>
      <c r="D1076" s="363" t="s">
        <v>778</v>
      </c>
      <c r="E1076" s="363" t="s">
        <v>770</v>
      </c>
      <c r="F1076" s="363" t="s">
        <v>1629</v>
      </c>
      <c r="G1076" s="363" t="s">
        <v>1653</v>
      </c>
      <c r="H1076" s="363" t="s">
        <v>1654</v>
      </c>
      <c r="I1076" s="363" t="s">
        <v>1667</v>
      </c>
      <c r="J1076" s="363"/>
      <c r="K1076" s="363" t="s">
        <v>782</v>
      </c>
      <c r="L1076" s="364">
        <v>2314.09</v>
      </c>
      <c r="M1076" s="365">
        <v>1200</v>
      </c>
      <c r="N1076" s="364">
        <v>2070.8000000000002</v>
      </c>
      <c r="O1076" s="363" t="s">
        <v>1676</v>
      </c>
      <c r="P1076" s="363"/>
      <c r="Q1076" s="363" t="s">
        <v>339</v>
      </c>
      <c r="R1076" s="363" t="s">
        <v>785</v>
      </c>
      <c r="S1076" s="363"/>
      <c r="T1076" s="365">
        <v>2514.08</v>
      </c>
      <c r="U1076" s="366">
        <v>45</v>
      </c>
      <c r="V1076" s="367">
        <v>45200</v>
      </c>
      <c r="W1076" s="367"/>
      <c r="X1076" s="363" t="s">
        <v>3160</v>
      </c>
      <c r="Y1076" s="363" t="s">
        <v>1667</v>
      </c>
      <c r="Z1076" s="363"/>
      <c r="AA1076" s="363"/>
      <c r="AB1076" s="363"/>
      <c r="AC1076" s="363"/>
      <c r="AD1076" s="363" t="s">
        <v>304</v>
      </c>
      <c r="AE1076" s="367">
        <v>44669</v>
      </c>
      <c r="AF1076" s="362" t="s">
        <v>2691</v>
      </c>
      <c r="AG1076" s="364">
        <v>1.181603</v>
      </c>
      <c r="AH1076" s="364">
        <v>0.38</v>
      </c>
      <c r="AI1076" s="364">
        <v>0.78</v>
      </c>
      <c r="AJ1076" s="363" t="s">
        <v>0</v>
      </c>
      <c r="AK1076" s="368">
        <v>44.5</v>
      </c>
      <c r="AL1076" s="364">
        <v>0.47822222222222222</v>
      </c>
      <c r="AM1076" s="369"/>
      <c r="AN1076" s="370">
        <v>8</v>
      </c>
      <c r="AO1076" s="371" t="s">
        <v>305</v>
      </c>
      <c r="AP1076" s="371" t="s">
        <v>0</v>
      </c>
      <c r="AQ1076" s="371" t="s">
        <v>306</v>
      </c>
      <c r="AR1076" s="372" t="s">
        <v>0</v>
      </c>
      <c r="AS1076" s="372"/>
      <c r="AT1076" s="363"/>
    </row>
    <row r="1077" spans="1:46" x14ac:dyDescent="0.3">
      <c r="A1077" s="363" t="s">
        <v>1679</v>
      </c>
      <c r="B1077" s="363" t="s">
        <v>308</v>
      </c>
      <c r="C1077" s="363" t="s">
        <v>1058</v>
      </c>
      <c r="D1077" s="363" t="s">
        <v>778</v>
      </c>
      <c r="E1077" s="363" t="s">
        <v>770</v>
      </c>
      <c r="F1077" s="363" t="s">
        <v>1629</v>
      </c>
      <c r="G1077" s="363" t="s">
        <v>1653</v>
      </c>
      <c r="H1077" s="363" t="s">
        <v>1654</v>
      </c>
      <c r="I1077" s="363" t="s">
        <v>1667</v>
      </c>
      <c r="J1077" s="363"/>
      <c r="K1077" s="363" t="s">
        <v>782</v>
      </c>
      <c r="L1077" s="364">
        <v>3375.24</v>
      </c>
      <c r="M1077" s="365">
        <v>1200</v>
      </c>
      <c r="N1077" s="364">
        <v>3020.26</v>
      </c>
      <c r="O1077" s="363" t="s">
        <v>1676</v>
      </c>
      <c r="P1077" s="363"/>
      <c r="Q1077" s="363" t="s">
        <v>339</v>
      </c>
      <c r="R1077" s="363" t="s">
        <v>785</v>
      </c>
      <c r="S1077" s="363"/>
      <c r="T1077" s="365">
        <v>2514.08</v>
      </c>
      <c r="U1077" s="366">
        <v>45</v>
      </c>
      <c r="V1077" s="367">
        <v>45200</v>
      </c>
      <c r="W1077" s="367"/>
      <c r="X1077" s="363" t="s">
        <v>3160</v>
      </c>
      <c r="Y1077" s="363" t="s">
        <v>1667</v>
      </c>
      <c r="Z1077" s="363"/>
      <c r="AA1077" s="363"/>
      <c r="AB1077" s="363"/>
      <c r="AC1077" s="363"/>
      <c r="AD1077" s="363" t="s">
        <v>304</v>
      </c>
      <c r="AE1077" s="367">
        <v>44669</v>
      </c>
      <c r="AF1077" s="363" t="s">
        <v>2691</v>
      </c>
      <c r="AG1077" s="364">
        <v>1.7325900000000001</v>
      </c>
      <c r="AH1077" s="364">
        <v>0.56000000000000005</v>
      </c>
      <c r="AI1077" s="364">
        <v>1.1399999999999999</v>
      </c>
      <c r="AJ1077" s="363" t="s">
        <v>181</v>
      </c>
      <c r="AK1077" s="368">
        <v>21.93</v>
      </c>
      <c r="AL1077" s="364">
        <v>0.6975555555555556</v>
      </c>
      <c r="AM1077" s="369"/>
      <c r="AN1077" s="363">
        <v>8</v>
      </c>
      <c r="AO1077" s="371" t="s">
        <v>305</v>
      </c>
      <c r="AP1077" s="371" t="s">
        <v>0</v>
      </c>
      <c r="AQ1077" s="371" t="s">
        <v>306</v>
      </c>
      <c r="AR1077" s="372" t="s">
        <v>0</v>
      </c>
      <c r="AS1077" s="363"/>
      <c r="AT1077" s="363"/>
    </row>
    <row r="1078" spans="1:46" x14ac:dyDescent="0.3">
      <c r="A1078" s="362" t="s">
        <v>1680</v>
      </c>
      <c r="B1078" s="363" t="s">
        <v>308</v>
      </c>
      <c r="C1078" s="363" t="s">
        <v>1066</v>
      </c>
      <c r="D1078" s="363" t="s">
        <v>778</v>
      </c>
      <c r="E1078" s="363" t="s">
        <v>770</v>
      </c>
      <c r="F1078" s="363" t="s">
        <v>1629</v>
      </c>
      <c r="G1078" s="363" t="s">
        <v>1653</v>
      </c>
      <c r="H1078" s="363" t="s">
        <v>1654</v>
      </c>
      <c r="I1078" s="363" t="s">
        <v>1667</v>
      </c>
      <c r="J1078" s="363"/>
      <c r="K1078" s="363" t="s">
        <v>782</v>
      </c>
      <c r="L1078" s="364">
        <v>3377.3</v>
      </c>
      <c r="M1078" s="365">
        <v>1200</v>
      </c>
      <c r="N1078" s="364">
        <v>3022.11</v>
      </c>
      <c r="O1078" s="363" t="s">
        <v>1676</v>
      </c>
      <c r="P1078" s="363"/>
      <c r="Q1078" s="363" t="s">
        <v>339</v>
      </c>
      <c r="R1078" s="363" t="s">
        <v>785</v>
      </c>
      <c r="S1078" s="363"/>
      <c r="T1078" s="365">
        <v>2514.08</v>
      </c>
      <c r="U1078" s="366">
        <v>45</v>
      </c>
      <c r="V1078" s="367">
        <v>45200</v>
      </c>
      <c r="W1078" s="367"/>
      <c r="X1078" s="363" t="s">
        <v>3160</v>
      </c>
      <c r="Y1078" s="363" t="s">
        <v>1667</v>
      </c>
      <c r="Z1078" s="363"/>
      <c r="AA1078" s="363"/>
      <c r="AB1078" s="363"/>
      <c r="AC1078" s="363"/>
      <c r="AD1078" s="363" t="s">
        <v>304</v>
      </c>
      <c r="AE1078" s="367">
        <v>44669</v>
      </c>
      <c r="AF1078" s="362" t="s">
        <v>2691</v>
      </c>
      <c r="AG1078" s="364">
        <v>1.7325900000000001</v>
      </c>
      <c r="AH1078" s="364">
        <v>0.56000000000000005</v>
      </c>
      <c r="AI1078" s="364">
        <v>1.1399999999999999</v>
      </c>
      <c r="AJ1078" s="363" t="s">
        <v>181</v>
      </c>
      <c r="AK1078" s="368">
        <v>21.9</v>
      </c>
      <c r="AL1078" s="364">
        <v>0.69799999999999995</v>
      </c>
      <c r="AM1078" s="369"/>
      <c r="AN1078" s="370">
        <v>8</v>
      </c>
      <c r="AO1078" s="371" t="s">
        <v>305</v>
      </c>
      <c r="AP1078" s="371" t="s">
        <v>0</v>
      </c>
      <c r="AQ1078" s="371" t="s">
        <v>306</v>
      </c>
      <c r="AR1078" s="372" t="s">
        <v>0</v>
      </c>
      <c r="AS1078" s="372"/>
      <c r="AT1078" s="363"/>
    </row>
    <row r="1079" spans="1:46" x14ac:dyDescent="0.3">
      <c r="A1079" s="362" t="s">
        <v>1681</v>
      </c>
      <c r="B1079" s="363" t="s">
        <v>308</v>
      </c>
      <c r="C1079" s="363" t="s">
        <v>1062</v>
      </c>
      <c r="D1079" s="363" t="s">
        <v>778</v>
      </c>
      <c r="E1079" s="363" t="s">
        <v>770</v>
      </c>
      <c r="F1079" s="363" t="s">
        <v>1629</v>
      </c>
      <c r="G1079" s="363" t="s">
        <v>1653</v>
      </c>
      <c r="H1079" s="363" t="s">
        <v>1654</v>
      </c>
      <c r="I1079" s="363" t="s">
        <v>1667</v>
      </c>
      <c r="J1079" s="363"/>
      <c r="K1079" s="363" t="s">
        <v>782</v>
      </c>
      <c r="L1079" s="364">
        <v>3380.34</v>
      </c>
      <c r="M1079" s="365">
        <v>1200</v>
      </c>
      <c r="N1079" s="364">
        <v>3024.85</v>
      </c>
      <c r="O1079" s="363" t="s">
        <v>1676</v>
      </c>
      <c r="P1079" s="363"/>
      <c r="Q1079" s="363" t="s">
        <v>339</v>
      </c>
      <c r="R1079" s="363" t="s">
        <v>785</v>
      </c>
      <c r="S1079" s="363"/>
      <c r="T1079" s="365">
        <v>2514.08</v>
      </c>
      <c r="U1079" s="366">
        <v>45</v>
      </c>
      <c r="V1079" s="367">
        <v>45200</v>
      </c>
      <c r="W1079" s="367"/>
      <c r="X1079" s="363" t="s">
        <v>3160</v>
      </c>
      <c r="Y1079" s="363" t="s">
        <v>1667</v>
      </c>
      <c r="Z1079" s="363"/>
      <c r="AA1079" s="363"/>
      <c r="AB1079" s="363"/>
      <c r="AC1079" s="363"/>
      <c r="AD1079" s="363" t="s">
        <v>304</v>
      </c>
      <c r="AE1079" s="367">
        <v>44669</v>
      </c>
      <c r="AF1079" s="362" t="s">
        <v>2691</v>
      </c>
      <c r="AG1079" s="364">
        <v>1.7325900000000001</v>
      </c>
      <c r="AH1079" s="364">
        <v>0.56000000000000005</v>
      </c>
      <c r="AI1079" s="364">
        <v>1.1399999999999999</v>
      </c>
      <c r="AJ1079" s="363" t="s">
        <v>181</v>
      </c>
      <c r="AK1079" s="368">
        <v>21.85</v>
      </c>
      <c r="AL1079" s="364">
        <v>0.69866666666666666</v>
      </c>
      <c r="AM1079" s="369"/>
      <c r="AN1079" s="370">
        <v>8</v>
      </c>
      <c r="AO1079" s="371" t="s">
        <v>305</v>
      </c>
      <c r="AP1079" s="371" t="s">
        <v>0</v>
      </c>
      <c r="AQ1079" s="371" t="s">
        <v>306</v>
      </c>
      <c r="AR1079" s="372" t="s">
        <v>0</v>
      </c>
      <c r="AS1079" s="372"/>
      <c r="AT1079" s="373"/>
    </row>
    <row r="1080" spans="1:46" x14ac:dyDescent="0.3">
      <c r="A1080" s="362" t="s">
        <v>1682</v>
      </c>
      <c r="B1080" s="363" t="s">
        <v>310</v>
      </c>
      <c r="C1080" s="363" t="s">
        <v>1058</v>
      </c>
      <c r="D1080" s="363" t="s">
        <v>778</v>
      </c>
      <c r="E1080" s="363" t="s">
        <v>770</v>
      </c>
      <c r="F1080" s="363" t="s">
        <v>1629</v>
      </c>
      <c r="G1080" s="363" t="s">
        <v>1653</v>
      </c>
      <c r="H1080" s="363" t="s">
        <v>1654</v>
      </c>
      <c r="I1080" s="363" t="s">
        <v>1667</v>
      </c>
      <c r="J1080" s="363"/>
      <c r="K1080" s="363" t="s">
        <v>782</v>
      </c>
      <c r="L1080" s="364">
        <v>4268.07</v>
      </c>
      <c r="M1080" s="365">
        <v>1200</v>
      </c>
      <c r="N1080" s="364">
        <v>3819.13</v>
      </c>
      <c r="O1080" s="363" t="s">
        <v>1676</v>
      </c>
      <c r="P1080" s="363"/>
      <c r="Q1080" s="363" t="s">
        <v>339</v>
      </c>
      <c r="R1080" s="363" t="s">
        <v>785</v>
      </c>
      <c r="S1080" s="363"/>
      <c r="T1080" s="365">
        <v>2675.93</v>
      </c>
      <c r="U1080" s="366">
        <v>45</v>
      </c>
      <c r="V1080" s="367">
        <v>45200</v>
      </c>
      <c r="W1080" s="367"/>
      <c r="X1080" s="363" t="s">
        <v>3160</v>
      </c>
      <c r="Y1080" s="363" t="s">
        <v>1667</v>
      </c>
      <c r="Z1080" s="363"/>
      <c r="AA1080" s="363"/>
      <c r="AB1080" s="363"/>
      <c r="AC1080" s="363"/>
      <c r="AD1080" s="363" t="s">
        <v>304</v>
      </c>
      <c r="AE1080" s="367">
        <v>44669</v>
      </c>
      <c r="AF1080" s="362" t="s">
        <v>2691</v>
      </c>
      <c r="AG1080" s="364">
        <v>2.1939630000000001</v>
      </c>
      <c r="AH1080" s="364">
        <v>0.71</v>
      </c>
      <c r="AI1080" s="364">
        <v>1.44</v>
      </c>
      <c r="AJ1080" s="363" t="s">
        <v>181</v>
      </c>
      <c r="AK1080" s="368">
        <v>11.63</v>
      </c>
      <c r="AL1080" s="364">
        <v>0.8819999999999999</v>
      </c>
      <c r="AM1080" s="369"/>
      <c r="AN1080" s="370">
        <v>8</v>
      </c>
      <c r="AO1080" s="371" t="s">
        <v>305</v>
      </c>
      <c r="AP1080" s="371" t="s">
        <v>0</v>
      </c>
      <c r="AQ1080" s="371" t="s">
        <v>306</v>
      </c>
      <c r="AR1080" s="372" t="s">
        <v>0</v>
      </c>
      <c r="AS1080" s="372"/>
      <c r="AT1080" s="363"/>
    </row>
    <row r="1081" spans="1:46" x14ac:dyDescent="0.3">
      <c r="A1081" s="362" t="s">
        <v>1683</v>
      </c>
      <c r="B1081" s="363" t="s">
        <v>310</v>
      </c>
      <c r="C1081" s="363" t="s">
        <v>1066</v>
      </c>
      <c r="D1081" s="363" t="s">
        <v>778</v>
      </c>
      <c r="E1081" s="363" t="s">
        <v>770</v>
      </c>
      <c r="F1081" s="363" t="s">
        <v>1629</v>
      </c>
      <c r="G1081" s="363" t="s">
        <v>1653</v>
      </c>
      <c r="H1081" s="363" t="s">
        <v>1654</v>
      </c>
      <c r="I1081" s="363" t="s">
        <v>1667</v>
      </c>
      <c r="J1081" s="363"/>
      <c r="K1081" s="363" t="s">
        <v>782</v>
      </c>
      <c r="L1081" s="364">
        <v>4270.13</v>
      </c>
      <c r="M1081" s="365">
        <v>1200</v>
      </c>
      <c r="N1081" s="364">
        <v>3820.98</v>
      </c>
      <c r="O1081" s="363" t="s">
        <v>1676</v>
      </c>
      <c r="P1081" s="363"/>
      <c r="Q1081" s="363" t="s">
        <v>339</v>
      </c>
      <c r="R1081" s="363" t="s">
        <v>785</v>
      </c>
      <c r="S1081" s="363"/>
      <c r="T1081" s="365">
        <v>2675.93</v>
      </c>
      <c r="U1081" s="366">
        <v>45</v>
      </c>
      <c r="V1081" s="367">
        <v>45200</v>
      </c>
      <c r="W1081" s="367"/>
      <c r="X1081" s="363" t="s">
        <v>3160</v>
      </c>
      <c r="Y1081" s="363" t="s">
        <v>1667</v>
      </c>
      <c r="Z1081" s="363"/>
      <c r="AA1081" s="363"/>
      <c r="AB1081" s="363"/>
      <c r="AC1081" s="363"/>
      <c r="AD1081" s="363" t="s">
        <v>304</v>
      </c>
      <c r="AE1081" s="367">
        <v>44669</v>
      </c>
      <c r="AF1081" s="362" t="s">
        <v>2691</v>
      </c>
      <c r="AG1081" s="364">
        <v>2.1939630000000001</v>
      </c>
      <c r="AH1081" s="364">
        <v>0.71</v>
      </c>
      <c r="AI1081" s="364">
        <v>1.44</v>
      </c>
      <c r="AJ1081" s="363" t="s">
        <v>181</v>
      </c>
      <c r="AK1081" s="368">
        <v>11.61</v>
      </c>
      <c r="AL1081" s="364">
        <v>0.88244444444444448</v>
      </c>
      <c r="AM1081" s="369"/>
      <c r="AN1081" s="370">
        <v>8</v>
      </c>
      <c r="AO1081" s="371" t="s">
        <v>305</v>
      </c>
      <c r="AP1081" s="371" t="s">
        <v>0</v>
      </c>
      <c r="AQ1081" s="371" t="s">
        <v>306</v>
      </c>
      <c r="AR1081" s="372" t="s">
        <v>0</v>
      </c>
      <c r="AS1081" s="372"/>
      <c r="AT1081" s="363"/>
    </row>
    <row r="1082" spans="1:46" x14ac:dyDescent="0.3">
      <c r="A1082" s="362" t="s">
        <v>1684</v>
      </c>
      <c r="B1082" s="363" t="s">
        <v>310</v>
      </c>
      <c r="C1082" s="363" t="s">
        <v>1062</v>
      </c>
      <c r="D1082" s="363" t="s">
        <v>778</v>
      </c>
      <c r="E1082" s="363" t="s">
        <v>770</v>
      </c>
      <c r="F1082" s="363" t="s">
        <v>1629</v>
      </c>
      <c r="G1082" s="363" t="s">
        <v>1653</v>
      </c>
      <c r="H1082" s="363" t="s">
        <v>1654</v>
      </c>
      <c r="I1082" s="363" t="s">
        <v>1667</v>
      </c>
      <c r="J1082" s="363"/>
      <c r="K1082" s="363" t="s">
        <v>782</v>
      </c>
      <c r="L1082" s="364">
        <v>4273.17</v>
      </c>
      <c r="M1082" s="365">
        <v>1200</v>
      </c>
      <c r="N1082" s="364">
        <v>3823.72</v>
      </c>
      <c r="O1082" s="363" t="s">
        <v>1676</v>
      </c>
      <c r="P1082" s="363"/>
      <c r="Q1082" s="363" t="s">
        <v>339</v>
      </c>
      <c r="R1082" s="363" t="s">
        <v>785</v>
      </c>
      <c r="S1082" s="363"/>
      <c r="T1082" s="365">
        <v>2675.93</v>
      </c>
      <c r="U1082" s="366">
        <v>45</v>
      </c>
      <c r="V1082" s="367">
        <v>45200</v>
      </c>
      <c r="W1082" s="367"/>
      <c r="X1082" s="363" t="s">
        <v>3160</v>
      </c>
      <c r="Y1082" s="363" t="s">
        <v>1667</v>
      </c>
      <c r="Z1082" s="363"/>
      <c r="AA1082" s="363"/>
      <c r="AB1082" s="363"/>
      <c r="AC1082" s="363"/>
      <c r="AD1082" s="363" t="s">
        <v>304</v>
      </c>
      <c r="AE1082" s="367">
        <v>44669</v>
      </c>
      <c r="AF1082" s="362" t="s">
        <v>2691</v>
      </c>
      <c r="AG1082" s="364">
        <v>2.1939630000000001</v>
      </c>
      <c r="AH1082" s="364">
        <v>0.71</v>
      </c>
      <c r="AI1082" s="364">
        <v>1.44</v>
      </c>
      <c r="AJ1082" s="363" t="s">
        <v>181</v>
      </c>
      <c r="AK1082" s="368">
        <v>11.59</v>
      </c>
      <c r="AL1082" s="364">
        <v>0.88311111111111118</v>
      </c>
      <c r="AM1082" s="369"/>
      <c r="AN1082" s="370">
        <v>8</v>
      </c>
      <c r="AO1082" s="371" t="s">
        <v>305</v>
      </c>
      <c r="AP1082" s="371" t="s">
        <v>0</v>
      </c>
      <c r="AQ1082" s="371" t="s">
        <v>306</v>
      </c>
      <c r="AR1082" s="372" t="s">
        <v>0</v>
      </c>
      <c r="AS1082" s="372"/>
      <c r="AT1082" s="363"/>
    </row>
    <row r="1083" spans="1:46" x14ac:dyDescent="0.3">
      <c r="A1083" s="362" t="s">
        <v>1685</v>
      </c>
      <c r="B1083" s="363" t="s">
        <v>312</v>
      </c>
      <c r="C1083" s="363" t="s">
        <v>295</v>
      </c>
      <c r="D1083" s="363" t="s">
        <v>778</v>
      </c>
      <c r="E1083" s="363" t="s">
        <v>770</v>
      </c>
      <c r="F1083" s="363" t="s">
        <v>1629</v>
      </c>
      <c r="G1083" s="363" t="s">
        <v>1686</v>
      </c>
      <c r="H1083" s="363" t="s">
        <v>1091</v>
      </c>
      <c r="I1083" s="363"/>
      <c r="J1083" s="363"/>
      <c r="K1083" s="363"/>
      <c r="L1083" s="364">
        <v>464.25084260681996</v>
      </c>
      <c r="M1083" s="365">
        <v>12</v>
      </c>
      <c r="N1083" s="364">
        <v>417</v>
      </c>
      <c r="O1083" s="363" t="s">
        <v>1687</v>
      </c>
      <c r="P1083" s="363"/>
      <c r="Q1083" s="363"/>
      <c r="R1083" s="363"/>
      <c r="S1083" s="363"/>
      <c r="T1083" s="365">
        <v>0</v>
      </c>
      <c r="U1083" s="366">
        <v>1</v>
      </c>
      <c r="V1083" s="367">
        <v>45200</v>
      </c>
      <c r="W1083" s="367"/>
      <c r="X1083" s="363" t="s">
        <v>1688</v>
      </c>
      <c r="Y1083" s="363"/>
      <c r="Z1083" s="363"/>
      <c r="AA1083" s="363"/>
      <c r="AB1083" s="363"/>
      <c r="AC1083" s="363"/>
      <c r="AD1083" s="363" t="s">
        <v>360</v>
      </c>
      <c r="AE1083" s="367"/>
      <c r="AF1083" s="362"/>
      <c r="AG1083" s="364">
        <v>5.4412510557382242E-2</v>
      </c>
      <c r="AH1083" s="364">
        <v>5.6758500252600604E-2</v>
      </c>
      <c r="AI1083" s="364">
        <v>0.90110771909866205</v>
      </c>
      <c r="AJ1083" s="363" t="s">
        <v>0</v>
      </c>
      <c r="AK1083" s="368">
        <v>11.993063891185079</v>
      </c>
      <c r="AL1083" s="364">
        <v>4.3175328362434353</v>
      </c>
      <c r="AM1083" s="369"/>
      <c r="AN1083" s="370">
        <v>1</v>
      </c>
      <c r="AO1083" s="371" t="s">
        <v>305</v>
      </c>
      <c r="AP1083" s="371" t="s">
        <v>0</v>
      </c>
      <c r="AQ1083" s="371" t="s">
        <v>306</v>
      </c>
      <c r="AR1083" s="372" t="s">
        <v>0</v>
      </c>
      <c r="AS1083" s="372"/>
      <c r="AT1083" s="363" t="s">
        <v>2715</v>
      </c>
    </row>
    <row r="1084" spans="1:46" x14ac:dyDescent="0.3">
      <c r="A1084" s="362" t="s">
        <v>2692</v>
      </c>
      <c r="B1084" s="363" t="s">
        <v>312</v>
      </c>
      <c r="C1084" s="363" t="s">
        <v>295</v>
      </c>
      <c r="D1084" s="363" t="s">
        <v>778</v>
      </c>
      <c r="E1084" s="363" t="s">
        <v>770</v>
      </c>
      <c r="F1084" s="363" t="s">
        <v>1629</v>
      </c>
      <c r="G1084" s="363" t="s">
        <v>1686</v>
      </c>
      <c r="H1084" s="363" t="s">
        <v>1091</v>
      </c>
      <c r="I1084" s="363" t="s">
        <v>2693</v>
      </c>
      <c r="J1084" s="363" t="s">
        <v>2694</v>
      </c>
      <c r="K1084" s="363"/>
      <c r="L1084" s="364">
        <v>464.55586215120042</v>
      </c>
      <c r="M1084" s="365">
        <v>14</v>
      </c>
      <c r="N1084" s="364">
        <v>417.27397505471919</v>
      </c>
      <c r="O1084" s="363" t="s">
        <v>3298</v>
      </c>
      <c r="P1084" s="363"/>
      <c r="Q1084" s="363"/>
      <c r="R1084" s="363"/>
      <c r="S1084" s="363"/>
      <c r="T1084" s="365">
        <v>14.19</v>
      </c>
      <c r="U1084" s="366">
        <v>1</v>
      </c>
      <c r="V1084" s="367">
        <v>45200</v>
      </c>
      <c r="W1084" s="367"/>
      <c r="X1084" s="363" t="s">
        <v>1688</v>
      </c>
      <c r="Y1084" s="363"/>
      <c r="Z1084" s="363"/>
      <c r="AA1084" s="363"/>
      <c r="AB1084" s="363"/>
      <c r="AC1084" s="363"/>
      <c r="AD1084" s="363" t="s">
        <v>360</v>
      </c>
      <c r="AE1084" s="367"/>
      <c r="AF1084" s="362"/>
      <c r="AG1084" s="364">
        <v>5.4448260366872329E-2</v>
      </c>
      <c r="AH1084" s="364">
        <v>5.6795791411383537E-2</v>
      </c>
      <c r="AI1084" s="364">
        <v>1.5590060610510648</v>
      </c>
      <c r="AJ1084" s="363" t="s">
        <v>181</v>
      </c>
      <c r="AK1084" s="368">
        <v>11.531259225449121</v>
      </c>
      <c r="AL1084" s="364">
        <v>0.43203695180061735</v>
      </c>
      <c r="AM1084" s="369"/>
      <c r="AN1084" s="370">
        <v>1</v>
      </c>
      <c r="AO1084" s="371" t="s">
        <v>305</v>
      </c>
      <c r="AP1084" s="371" t="s">
        <v>0</v>
      </c>
      <c r="AQ1084" s="371" t="s">
        <v>306</v>
      </c>
      <c r="AR1084" s="372" t="s">
        <v>0</v>
      </c>
      <c r="AS1084" s="372"/>
      <c r="AT1084" s="363" t="s">
        <v>2715</v>
      </c>
    </row>
    <row r="1085" spans="1:46" x14ac:dyDescent="0.3">
      <c r="A1085" s="362" t="s">
        <v>2695</v>
      </c>
      <c r="B1085" s="363" t="s">
        <v>312</v>
      </c>
      <c r="C1085" s="363" t="s">
        <v>295</v>
      </c>
      <c r="D1085" s="363" t="s">
        <v>778</v>
      </c>
      <c r="E1085" s="363" t="s">
        <v>770</v>
      </c>
      <c r="F1085" s="363" t="s">
        <v>1629</v>
      </c>
      <c r="G1085" s="363" t="s">
        <v>1686</v>
      </c>
      <c r="H1085" s="363" t="s">
        <v>1091</v>
      </c>
      <c r="I1085" s="363" t="s">
        <v>2693</v>
      </c>
      <c r="J1085" s="363" t="s">
        <v>2696</v>
      </c>
      <c r="K1085" s="363"/>
      <c r="L1085" s="364">
        <v>464.55586215120042</v>
      </c>
      <c r="M1085" s="365">
        <v>7</v>
      </c>
      <c r="N1085" s="364">
        <v>417.27397505471919</v>
      </c>
      <c r="O1085" s="363" t="s">
        <v>3299</v>
      </c>
      <c r="P1085" s="363"/>
      <c r="Q1085" s="363"/>
      <c r="R1085" s="363"/>
      <c r="S1085" s="363"/>
      <c r="T1085" s="365">
        <v>14.19</v>
      </c>
      <c r="U1085" s="366">
        <v>1</v>
      </c>
      <c r="V1085" s="367">
        <v>45200</v>
      </c>
      <c r="W1085" s="367"/>
      <c r="X1085" s="363" t="s">
        <v>1688</v>
      </c>
      <c r="Y1085" s="363"/>
      <c r="Z1085" s="363"/>
      <c r="AA1085" s="363"/>
      <c r="AB1085" s="363"/>
      <c r="AC1085" s="363"/>
      <c r="AD1085" s="363" t="s">
        <v>360</v>
      </c>
      <c r="AE1085" s="367"/>
      <c r="AF1085" s="362"/>
      <c r="AG1085" s="364">
        <v>5.4448260366872329E-2</v>
      </c>
      <c r="AH1085" s="364">
        <v>5.6795791411383537E-2</v>
      </c>
      <c r="AI1085" s="364">
        <v>1.5590060610510648</v>
      </c>
      <c r="AJ1085" s="363" t="s">
        <v>181</v>
      </c>
      <c r="AK1085" s="368">
        <v>11.531259225449121</v>
      </c>
      <c r="AL1085" s="364">
        <v>0.43203695180061735</v>
      </c>
      <c r="AM1085" s="369"/>
      <c r="AN1085" s="370">
        <v>1</v>
      </c>
      <c r="AO1085" s="371" t="s">
        <v>305</v>
      </c>
      <c r="AP1085" s="371" t="s">
        <v>0</v>
      </c>
      <c r="AQ1085" s="371" t="s">
        <v>306</v>
      </c>
      <c r="AR1085" s="372" t="s">
        <v>0</v>
      </c>
      <c r="AS1085" s="372"/>
      <c r="AT1085" s="363" t="s">
        <v>2715</v>
      </c>
    </row>
    <row r="1086" spans="1:46" x14ac:dyDescent="0.3">
      <c r="A1086" s="362" t="s">
        <v>2697</v>
      </c>
      <c r="B1086" s="363" t="s">
        <v>312</v>
      </c>
      <c r="C1086" s="363" t="s">
        <v>295</v>
      </c>
      <c r="D1086" s="363" t="s">
        <v>778</v>
      </c>
      <c r="E1086" s="363" t="s">
        <v>770</v>
      </c>
      <c r="F1086" s="363" t="s">
        <v>1629</v>
      </c>
      <c r="G1086" s="363" t="s">
        <v>1686</v>
      </c>
      <c r="H1086" s="363" t="s">
        <v>1091</v>
      </c>
      <c r="I1086" s="363" t="s">
        <v>2698</v>
      </c>
      <c r="J1086" s="363" t="s">
        <v>2694</v>
      </c>
      <c r="K1086" s="363"/>
      <c r="L1086" s="364">
        <v>523.08934867821199</v>
      </c>
      <c r="M1086" s="365">
        <v>12</v>
      </c>
      <c r="N1086" s="364">
        <v>469.85</v>
      </c>
      <c r="O1086" s="363" t="s">
        <v>3300</v>
      </c>
      <c r="P1086" s="363"/>
      <c r="Q1086" s="363"/>
      <c r="R1086" s="363"/>
      <c r="S1086" s="363"/>
      <c r="T1086" s="365">
        <v>12</v>
      </c>
      <c r="U1086" s="366">
        <v>1</v>
      </c>
      <c r="V1086" s="367">
        <v>45200</v>
      </c>
      <c r="W1086" s="367"/>
      <c r="X1086" s="363" t="s">
        <v>1688</v>
      </c>
      <c r="Y1086" s="363"/>
      <c r="Z1086" s="363"/>
      <c r="AA1086" s="363"/>
      <c r="AB1086" s="363"/>
      <c r="AC1086" s="363"/>
      <c r="AD1086" s="363" t="s">
        <v>360</v>
      </c>
      <c r="AE1086" s="367"/>
      <c r="AF1086" s="362"/>
      <c r="AG1086" s="364">
        <v>6.1308676463755506E-2</v>
      </c>
      <c r="AH1086" s="364">
        <v>6.39519936299386E-2</v>
      </c>
      <c r="AI1086" s="364">
        <v>2.0480121339229251</v>
      </c>
      <c r="AJ1086" s="363" t="s">
        <v>181</v>
      </c>
      <c r="AK1086" s="368">
        <v>3.7864524749187121</v>
      </c>
      <c r="AL1086" s="364">
        <v>0.48647309427073815</v>
      </c>
      <c r="AM1086" s="369"/>
      <c r="AN1086" s="370">
        <v>1</v>
      </c>
      <c r="AO1086" s="371" t="s">
        <v>305</v>
      </c>
      <c r="AP1086" s="371" t="s">
        <v>0</v>
      </c>
      <c r="AQ1086" s="371" t="s">
        <v>306</v>
      </c>
      <c r="AR1086" s="372" t="s">
        <v>0</v>
      </c>
      <c r="AS1086" s="372"/>
      <c r="AT1086" s="363" t="s">
        <v>2715</v>
      </c>
    </row>
    <row r="1087" spans="1:46" x14ac:dyDescent="0.3">
      <c r="A1087" s="362" t="s">
        <v>2699</v>
      </c>
      <c r="B1087" s="363" t="s">
        <v>312</v>
      </c>
      <c r="C1087" s="363" t="s">
        <v>295</v>
      </c>
      <c r="D1087" s="363" t="s">
        <v>778</v>
      </c>
      <c r="E1087" s="363" t="s">
        <v>770</v>
      </c>
      <c r="F1087" s="363" t="s">
        <v>1629</v>
      </c>
      <c r="G1087" s="363" t="s">
        <v>1686</v>
      </c>
      <c r="H1087" s="363" t="s">
        <v>1091</v>
      </c>
      <c r="I1087" s="363" t="s">
        <v>2698</v>
      </c>
      <c r="J1087" s="363" t="s">
        <v>2696</v>
      </c>
      <c r="K1087" s="363"/>
      <c r="L1087" s="364">
        <v>523.08934867821199</v>
      </c>
      <c r="M1087" s="365">
        <v>5</v>
      </c>
      <c r="N1087" s="364">
        <v>469.85</v>
      </c>
      <c r="O1087" s="363" t="s">
        <v>3301</v>
      </c>
      <c r="P1087" s="363"/>
      <c r="Q1087" s="363"/>
      <c r="R1087" s="363"/>
      <c r="S1087" s="363"/>
      <c r="T1087" s="365">
        <v>12</v>
      </c>
      <c r="U1087" s="366">
        <v>1</v>
      </c>
      <c r="V1087" s="367">
        <v>45200</v>
      </c>
      <c r="W1087" s="367"/>
      <c r="X1087" s="363" t="s">
        <v>1688</v>
      </c>
      <c r="Y1087" s="363"/>
      <c r="Z1087" s="363"/>
      <c r="AA1087" s="363"/>
      <c r="AB1087" s="363"/>
      <c r="AC1087" s="363"/>
      <c r="AD1087" s="363" t="s">
        <v>360</v>
      </c>
      <c r="AE1087" s="367"/>
      <c r="AF1087" s="362"/>
      <c r="AG1087" s="364">
        <v>6.1308676463755506E-2</v>
      </c>
      <c r="AH1087" s="364">
        <v>6.39519936299386E-2</v>
      </c>
      <c r="AI1087" s="364">
        <v>2.0480121339229251</v>
      </c>
      <c r="AJ1087" s="363" t="s">
        <v>181</v>
      </c>
      <c r="AK1087" s="368">
        <v>3.7864524749187121</v>
      </c>
      <c r="AL1087" s="364">
        <v>0.48647309427073815</v>
      </c>
      <c r="AM1087" s="369"/>
      <c r="AN1087" s="370">
        <v>1</v>
      </c>
      <c r="AO1087" s="371" t="s">
        <v>305</v>
      </c>
      <c r="AP1087" s="371" t="s">
        <v>0</v>
      </c>
      <c r="AQ1087" s="371" t="s">
        <v>306</v>
      </c>
      <c r="AR1087" s="372" t="s">
        <v>0</v>
      </c>
      <c r="AS1087" s="372"/>
      <c r="AT1087" s="363" t="s">
        <v>2715</v>
      </c>
    </row>
    <row r="1088" spans="1:46" x14ac:dyDescent="0.3">
      <c r="A1088" s="362" t="s">
        <v>1690</v>
      </c>
      <c r="B1088" s="363" t="s">
        <v>294</v>
      </c>
      <c r="C1088" s="363" t="s">
        <v>295</v>
      </c>
      <c r="D1088" s="363" t="s">
        <v>778</v>
      </c>
      <c r="E1088" s="363" t="s">
        <v>679</v>
      </c>
      <c r="F1088" s="363" t="s">
        <v>680</v>
      </c>
      <c r="G1088" s="363" t="s">
        <v>681</v>
      </c>
      <c r="H1088" s="363" t="s">
        <v>1091</v>
      </c>
      <c r="I1088" s="363" t="s">
        <v>689</v>
      </c>
      <c r="J1088" s="363" t="s">
        <v>1114</v>
      </c>
      <c r="K1088" s="363" t="s">
        <v>1697</v>
      </c>
      <c r="L1088" s="364">
        <v>1912.85</v>
      </c>
      <c r="M1088" s="365">
        <v>2200</v>
      </c>
      <c r="N1088" s="364">
        <v>1719.95</v>
      </c>
      <c r="O1088" s="363" t="s">
        <v>2700</v>
      </c>
      <c r="P1088" s="363"/>
      <c r="Q1088" s="363" t="s">
        <v>319</v>
      </c>
      <c r="R1088" s="363" t="s">
        <v>1091</v>
      </c>
      <c r="S1088" s="363" t="s">
        <v>1697</v>
      </c>
      <c r="T1088" s="365">
        <v>3693.66</v>
      </c>
      <c r="U1088" s="366">
        <v>15</v>
      </c>
      <c r="V1088" s="367">
        <v>45931</v>
      </c>
      <c r="W1088" s="367"/>
      <c r="X1088" s="363" t="s">
        <v>306</v>
      </c>
      <c r="Y1088" s="363" t="s">
        <v>689</v>
      </c>
      <c r="Z1088" s="363"/>
      <c r="AA1088" s="363"/>
      <c r="AB1088" s="363"/>
      <c r="AC1088" s="363"/>
      <c r="AD1088" s="363" t="s">
        <v>304</v>
      </c>
      <c r="AE1088" s="367">
        <v>45121</v>
      </c>
      <c r="AF1088" s="362" t="s">
        <v>3231</v>
      </c>
      <c r="AG1088" s="364">
        <v>0.23437806156122418</v>
      </c>
      <c r="AH1088" s="364">
        <v>0.22491518326234777</v>
      </c>
      <c r="AI1088" s="364">
        <v>0.25</v>
      </c>
      <c r="AJ1088" s="363" t="s">
        <v>0</v>
      </c>
      <c r="AK1088" s="368">
        <v>179.33765123629698</v>
      </c>
      <c r="AL1088" s="364">
        <v>1.36846</v>
      </c>
      <c r="AM1088" s="369"/>
      <c r="AN1088" s="370">
        <v>6</v>
      </c>
      <c r="AO1088" s="371" t="s">
        <v>305</v>
      </c>
      <c r="AP1088" s="371" t="s">
        <v>0</v>
      </c>
      <c r="AQ1088" s="371" t="s">
        <v>306</v>
      </c>
      <c r="AR1088" s="372" t="s">
        <v>0</v>
      </c>
      <c r="AS1088" s="372"/>
      <c r="AT1088" s="363"/>
    </row>
    <row r="1089" spans="1:46" x14ac:dyDescent="0.3">
      <c r="A1089" s="362" t="s">
        <v>1691</v>
      </c>
      <c r="B1089" s="363" t="s">
        <v>308</v>
      </c>
      <c r="C1089" s="363" t="s">
        <v>295</v>
      </c>
      <c r="D1089" s="363" t="s">
        <v>778</v>
      </c>
      <c r="E1089" s="363" t="s">
        <v>679</v>
      </c>
      <c r="F1089" s="363" t="s">
        <v>680</v>
      </c>
      <c r="G1089" s="363" t="s">
        <v>681</v>
      </c>
      <c r="H1089" s="363" t="s">
        <v>1091</v>
      </c>
      <c r="I1089" s="363" t="s">
        <v>689</v>
      </c>
      <c r="J1089" s="363" t="s">
        <v>1114</v>
      </c>
      <c r="K1089" s="363" t="s">
        <v>1697</v>
      </c>
      <c r="L1089" s="364">
        <v>1977.1</v>
      </c>
      <c r="M1089" s="365">
        <v>2200</v>
      </c>
      <c r="N1089" s="364">
        <v>1777.72</v>
      </c>
      <c r="O1089" s="363" t="s">
        <v>2700</v>
      </c>
      <c r="P1089" s="363"/>
      <c r="Q1089" s="363" t="s">
        <v>319</v>
      </c>
      <c r="R1089" s="363" t="s">
        <v>1091</v>
      </c>
      <c r="S1089" s="363" t="s">
        <v>1697</v>
      </c>
      <c r="T1089" s="365">
        <v>3693.66</v>
      </c>
      <c r="U1089" s="366">
        <v>15</v>
      </c>
      <c r="V1089" s="367">
        <v>45931</v>
      </c>
      <c r="W1089" s="367"/>
      <c r="X1089" s="363" t="s">
        <v>306</v>
      </c>
      <c r="Y1089" s="363" t="s">
        <v>689</v>
      </c>
      <c r="Z1089" s="363"/>
      <c r="AA1089" s="363"/>
      <c r="AB1089" s="363"/>
      <c r="AC1089" s="363"/>
      <c r="AD1089" s="363" t="s">
        <v>304</v>
      </c>
      <c r="AE1089" s="367">
        <v>45121</v>
      </c>
      <c r="AF1089" s="362" t="s">
        <v>3231</v>
      </c>
      <c r="AG1089" s="364">
        <v>0.24225039777709451</v>
      </c>
      <c r="AH1089" s="364">
        <v>0.23246967846936942</v>
      </c>
      <c r="AI1089" s="364">
        <v>0.25957996880685563</v>
      </c>
      <c r="AJ1089" s="363" t="s">
        <v>0</v>
      </c>
      <c r="AK1089" s="368">
        <v>172.82740113078302</v>
      </c>
      <c r="AL1089" s="364">
        <v>1.4146099999999999</v>
      </c>
      <c r="AM1089" s="369"/>
      <c r="AN1089" s="370">
        <v>6</v>
      </c>
      <c r="AO1089" s="371" t="s">
        <v>305</v>
      </c>
      <c r="AP1089" s="371" t="s">
        <v>0</v>
      </c>
      <c r="AQ1089" s="371" t="s">
        <v>306</v>
      </c>
      <c r="AR1089" s="372" t="s">
        <v>0</v>
      </c>
      <c r="AS1089" s="372"/>
      <c r="AT1089" s="363"/>
    </row>
    <row r="1090" spans="1:46" x14ac:dyDescent="0.3">
      <c r="A1090" s="362" t="s">
        <v>1692</v>
      </c>
      <c r="B1090" s="363" t="s">
        <v>310</v>
      </c>
      <c r="C1090" s="363" t="s">
        <v>295</v>
      </c>
      <c r="D1090" s="363" t="s">
        <v>778</v>
      </c>
      <c r="E1090" s="363" t="s">
        <v>679</v>
      </c>
      <c r="F1090" s="363" t="s">
        <v>680</v>
      </c>
      <c r="G1090" s="363" t="s">
        <v>681</v>
      </c>
      <c r="H1090" s="363" t="s">
        <v>1091</v>
      </c>
      <c r="I1090" s="363" t="s">
        <v>689</v>
      </c>
      <c r="J1090" s="363" t="s">
        <v>1114</v>
      </c>
      <c r="K1090" s="363" t="s">
        <v>1697</v>
      </c>
      <c r="L1090" s="364">
        <v>2011.64</v>
      </c>
      <c r="M1090" s="365">
        <v>2200</v>
      </c>
      <c r="N1090" s="364">
        <v>1808.7781573548732</v>
      </c>
      <c r="O1090" s="363" t="s">
        <v>2700</v>
      </c>
      <c r="P1090" s="363"/>
      <c r="Q1090" s="363" t="s">
        <v>319</v>
      </c>
      <c r="R1090" s="363" t="s">
        <v>1091</v>
      </c>
      <c r="S1090" s="363" t="s">
        <v>1697</v>
      </c>
      <c r="T1090" s="365">
        <v>3693.66</v>
      </c>
      <c r="U1090" s="366">
        <v>15</v>
      </c>
      <c r="V1090" s="367">
        <v>45931</v>
      </c>
      <c r="W1090" s="367"/>
      <c r="X1090" s="363" t="s">
        <v>306</v>
      </c>
      <c r="Y1090" s="363" t="s">
        <v>689</v>
      </c>
      <c r="Z1090" s="363"/>
      <c r="AA1090" s="363"/>
      <c r="AB1090" s="363"/>
      <c r="AC1090" s="363"/>
      <c r="AD1090" s="363" t="s">
        <v>304</v>
      </c>
      <c r="AE1090" s="367">
        <v>45121</v>
      </c>
      <c r="AF1090" s="362" t="s">
        <v>3231</v>
      </c>
      <c r="AG1090" s="364">
        <v>0.24648240225023693</v>
      </c>
      <c r="AH1090" s="364">
        <v>0.23653081821642405</v>
      </c>
      <c r="AI1090" s="364">
        <v>0.26411471301866746</v>
      </c>
      <c r="AJ1090" s="363" t="s">
        <v>0</v>
      </c>
      <c r="AK1090" s="368">
        <v>169.49949400607966</v>
      </c>
      <c r="AL1090" s="364">
        <v>1.43923</v>
      </c>
      <c r="AM1090" s="369"/>
      <c r="AN1090" s="370">
        <v>6</v>
      </c>
      <c r="AO1090" s="371" t="s">
        <v>305</v>
      </c>
      <c r="AP1090" s="371" t="s">
        <v>0</v>
      </c>
      <c r="AQ1090" s="371" t="s">
        <v>306</v>
      </c>
      <c r="AR1090" s="372" t="s">
        <v>0</v>
      </c>
      <c r="AS1090" s="372"/>
      <c r="AT1090" s="363"/>
    </row>
    <row r="1091" spans="1:46" x14ac:dyDescent="0.3">
      <c r="A1091" s="362" t="s">
        <v>1696</v>
      </c>
      <c r="B1091" s="363" t="s">
        <v>294</v>
      </c>
      <c r="C1091" s="363" t="s">
        <v>295</v>
      </c>
      <c r="D1091" s="363" t="s">
        <v>778</v>
      </c>
      <c r="E1091" s="363" t="s">
        <v>679</v>
      </c>
      <c r="F1091" s="363" t="s">
        <v>680</v>
      </c>
      <c r="G1091" s="363" t="s">
        <v>681</v>
      </c>
      <c r="H1091" s="363" t="s">
        <v>1091</v>
      </c>
      <c r="I1091" s="363"/>
      <c r="J1091" s="363" t="s">
        <v>1116</v>
      </c>
      <c r="K1091" s="363" t="s">
        <v>1697</v>
      </c>
      <c r="L1091" s="364">
        <v>1237.69</v>
      </c>
      <c r="M1091" s="365">
        <v>1400</v>
      </c>
      <c r="N1091" s="364">
        <v>1152.56</v>
      </c>
      <c r="O1091" s="363" t="s">
        <v>1698</v>
      </c>
      <c r="P1091" s="363"/>
      <c r="Q1091" s="363" t="s">
        <v>300</v>
      </c>
      <c r="R1091" s="363" t="s">
        <v>1091</v>
      </c>
      <c r="S1091" s="363"/>
      <c r="T1091" s="365">
        <v>549.22</v>
      </c>
      <c r="U1091" s="366">
        <v>13</v>
      </c>
      <c r="V1091" s="367">
        <v>45931</v>
      </c>
      <c r="W1091" s="367"/>
      <c r="X1091" s="363" t="s">
        <v>306</v>
      </c>
      <c r="Y1091" s="363"/>
      <c r="Z1091" s="363"/>
      <c r="AA1091" s="363"/>
      <c r="AB1091" s="363"/>
      <c r="AC1091" s="363"/>
      <c r="AD1091" s="363" t="s">
        <v>360</v>
      </c>
      <c r="AE1091" s="367"/>
      <c r="AF1091" s="362"/>
      <c r="AG1091" s="364">
        <v>0.27</v>
      </c>
      <c r="AH1091" s="364">
        <v>0.27</v>
      </c>
      <c r="AI1091" s="364">
        <v>2.3199999999999998</v>
      </c>
      <c r="AJ1091" s="363" t="s">
        <v>181</v>
      </c>
      <c r="AK1091" s="368">
        <v>-2.42</v>
      </c>
      <c r="AL1091" s="364">
        <v>0</v>
      </c>
      <c r="AM1091" s="369"/>
      <c r="AN1091" s="370">
        <v>6</v>
      </c>
      <c r="AO1091" s="371" t="s">
        <v>305</v>
      </c>
      <c r="AP1091" s="371" t="s">
        <v>0</v>
      </c>
      <c r="AQ1091" s="371" t="s">
        <v>306</v>
      </c>
      <c r="AR1091" s="372" t="s">
        <v>0</v>
      </c>
      <c r="AS1091" s="372"/>
      <c r="AT1091" s="363"/>
    </row>
    <row r="1092" spans="1:46" x14ac:dyDescent="0.3">
      <c r="A1092" s="362" t="s">
        <v>1699</v>
      </c>
      <c r="B1092" s="363" t="s">
        <v>308</v>
      </c>
      <c r="C1092" s="363" t="s">
        <v>295</v>
      </c>
      <c r="D1092" s="363" t="s">
        <v>778</v>
      </c>
      <c r="E1092" s="363" t="s">
        <v>679</v>
      </c>
      <c r="F1092" s="363" t="s">
        <v>680</v>
      </c>
      <c r="G1092" s="363" t="s">
        <v>681</v>
      </c>
      <c r="H1092" s="363" t="s">
        <v>1091</v>
      </c>
      <c r="I1092" s="363"/>
      <c r="J1092" s="363" t="s">
        <v>1116</v>
      </c>
      <c r="K1092" s="363" t="s">
        <v>1697</v>
      </c>
      <c r="L1092" s="364">
        <v>1200.22</v>
      </c>
      <c r="M1092" s="365">
        <v>1400</v>
      </c>
      <c r="N1092" s="364">
        <v>1117.67</v>
      </c>
      <c r="O1092" s="363" t="s">
        <v>1698</v>
      </c>
      <c r="P1092" s="363"/>
      <c r="Q1092" s="363" t="s">
        <v>300</v>
      </c>
      <c r="R1092" s="363" t="s">
        <v>1091</v>
      </c>
      <c r="S1092" s="363"/>
      <c r="T1092" s="365">
        <v>549.22</v>
      </c>
      <c r="U1092" s="366">
        <v>13</v>
      </c>
      <c r="V1092" s="367">
        <v>45931</v>
      </c>
      <c r="W1092" s="367"/>
      <c r="X1092" s="363" t="s">
        <v>306</v>
      </c>
      <c r="Y1092" s="363"/>
      <c r="Z1092" s="363"/>
      <c r="AA1092" s="363"/>
      <c r="AB1092" s="363"/>
      <c r="AC1092" s="363"/>
      <c r="AD1092" s="363" t="s">
        <v>360</v>
      </c>
      <c r="AE1092" s="367"/>
      <c r="AF1092" s="362"/>
      <c r="AG1092" s="364">
        <v>0.26</v>
      </c>
      <c r="AH1092" s="364">
        <v>0.27</v>
      </c>
      <c r="AI1092" s="364">
        <v>2.25</v>
      </c>
      <c r="AJ1092" s="363" t="s">
        <v>181</v>
      </c>
      <c r="AK1092" s="368">
        <v>-1.01</v>
      </c>
      <c r="AL1092" s="364">
        <v>0</v>
      </c>
      <c r="AM1092" s="369"/>
      <c r="AN1092" s="370">
        <v>6</v>
      </c>
      <c r="AO1092" s="371" t="s">
        <v>305</v>
      </c>
      <c r="AP1092" s="371" t="s">
        <v>0</v>
      </c>
      <c r="AQ1092" s="371" t="s">
        <v>306</v>
      </c>
      <c r="AR1092" s="372" t="s">
        <v>0</v>
      </c>
      <c r="AS1092" s="372"/>
      <c r="AT1092" s="363"/>
    </row>
    <row r="1093" spans="1:46" x14ac:dyDescent="0.3">
      <c r="A1093" s="362" t="s">
        <v>1700</v>
      </c>
      <c r="B1093" s="363" t="s">
        <v>310</v>
      </c>
      <c r="C1093" s="363" t="s">
        <v>295</v>
      </c>
      <c r="D1093" s="363" t="s">
        <v>778</v>
      </c>
      <c r="E1093" s="363" t="s">
        <v>679</v>
      </c>
      <c r="F1093" s="363" t="s">
        <v>680</v>
      </c>
      <c r="G1093" s="363" t="s">
        <v>681</v>
      </c>
      <c r="H1093" s="363" t="s">
        <v>1091</v>
      </c>
      <c r="I1093" s="363"/>
      <c r="J1093" s="363" t="s">
        <v>1116</v>
      </c>
      <c r="K1093" s="363" t="s">
        <v>1697</v>
      </c>
      <c r="L1093" s="364">
        <v>1054.27</v>
      </c>
      <c r="M1093" s="365">
        <v>1400</v>
      </c>
      <c r="N1093" s="364">
        <v>981.75</v>
      </c>
      <c r="O1093" s="363" t="s">
        <v>1698</v>
      </c>
      <c r="P1093" s="363"/>
      <c r="Q1093" s="363" t="s">
        <v>300</v>
      </c>
      <c r="R1093" s="363" t="s">
        <v>1091</v>
      </c>
      <c r="S1093" s="363"/>
      <c r="T1093" s="365">
        <v>549.22</v>
      </c>
      <c r="U1093" s="366">
        <v>13</v>
      </c>
      <c r="V1093" s="367">
        <v>45931</v>
      </c>
      <c r="W1093" s="367"/>
      <c r="X1093" s="363" t="s">
        <v>306</v>
      </c>
      <c r="Y1093" s="363"/>
      <c r="Z1093" s="363"/>
      <c r="AA1093" s="363"/>
      <c r="AB1093" s="363"/>
      <c r="AC1093" s="363"/>
      <c r="AD1093" s="363" t="s">
        <v>360</v>
      </c>
      <c r="AE1093" s="367"/>
      <c r="AF1093" s="362"/>
      <c r="AG1093" s="364">
        <v>0.23</v>
      </c>
      <c r="AH1093" s="364">
        <v>0.23</v>
      </c>
      <c r="AI1093" s="364">
        <v>1.97</v>
      </c>
      <c r="AJ1093" s="363" t="s">
        <v>181</v>
      </c>
      <c r="AK1093" s="368">
        <v>5.41</v>
      </c>
      <c r="AL1093" s="364">
        <v>0</v>
      </c>
      <c r="AM1093" s="369"/>
      <c r="AN1093" s="370">
        <v>6</v>
      </c>
      <c r="AO1093" s="371" t="s">
        <v>305</v>
      </c>
      <c r="AP1093" s="371" t="s">
        <v>0</v>
      </c>
      <c r="AQ1093" s="371" t="s">
        <v>306</v>
      </c>
      <c r="AR1093" s="372" t="s">
        <v>0</v>
      </c>
      <c r="AS1093" s="372"/>
      <c r="AT1093" s="363"/>
    </row>
    <row r="1094" spans="1:46" x14ac:dyDescent="0.3">
      <c r="A1094" s="362" t="s">
        <v>1702</v>
      </c>
      <c r="B1094" s="363" t="s">
        <v>294</v>
      </c>
      <c r="C1094" s="363" t="s">
        <v>295</v>
      </c>
      <c r="D1094" s="363" t="s">
        <v>778</v>
      </c>
      <c r="E1094" s="363" t="s">
        <v>679</v>
      </c>
      <c r="F1094" s="363" t="s">
        <v>680</v>
      </c>
      <c r="G1094" s="363" t="s">
        <v>681</v>
      </c>
      <c r="H1094" s="363" t="s">
        <v>1091</v>
      </c>
      <c r="I1094" s="363" t="s">
        <v>1117</v>
      </c>
      <c r="J1094" s="363" t="s">
        <v>1111</v>
      </c>
      <c r="K1094" s="363" t="s">
        <v>1697</v>
      </c>
      <c r="L1094" s="364">
        <v>1768.5913826590129</v>
      </c>
      <c r="M1094" s="365">
        <v>1800</v>
      </c>
      <c r="N1094" s="364">
        <v>1591.5222229222204</v>
      </c>
      <c r="O1094" s="363" t="s">
        <v>2010</v>
      </c>
      <c r="P1094" s="363"/>
      <c r="Q1094" s="363" t="s">
        <v>300</v>
      </c>
      <c r="R1094" s="363" t="s">
        <v>1091</v>
      </c>
      <c r="S1094" s="363"/>
      <c r="T1094" s="365">
        <v>778.79</v>
      </c>
      <c r="U1094" s="366">
        <v>13</v>
      </c>
      <c r="V1094" s="367">
        <v>45931</v>
      </c>
      <c r="W1094" s="367"/>
      <c r="X1094" s="363" t="s">
        <v>306</v>
      </c>
      <c r="Y1094" s="363" t="s">
        <v>1117</v>
      </c>
      <c r="Z1094" s="363"/>
      <c r="AA1094" s="363"/>
      <c r="AB1094" s="363"/>
      <c r="AC1094" s="363"/>
      <c r="AD1094" s="363" t="s">
        <v>304</v>
      </c>
      <c r="AE1094" s="367">
        <v>45121</v>
      </c>
      <c r="AF1094" s="362" t="s">
        <v>3231</v>
      </c>
      <c r="AG1094" s="364">
        <v>0.20439647489635002</v>
      </c>
      <c r="AH1094" s="364">
        <v>0.19624460210223349</v>
      </c>
      <c r="AI1094" s="364">
        <v>0.95298710233750294</v>
      </c>
      <c r="AJ1094" s="363" t="s">
        <v>0</v>
      </c>
      <c r="AK1094" s="368">
        <v>31.98</v>
      </c>
      <c r="AL1094" s="364">
        <v>1.21</v>
      </c>
      <c r="AM1094" s="369"/>
      <c r="AN1094" s="370">
        <v>6</v>
      </c>
      <c r="AO1094" s="371" t="s">
        <v>305</v>
      </c>
      <c r="AP1094" s="371" t="s">
        <v>0</v>
      </c>
      <c r="AQ1094" s="371" t="s">
        <v>306</v>
      </c>
      <c r="AR1094" s="372" t="s">
        <v>0</v>
      </c>
      <c r="AS1094" s="372"/>
      <c r="AT1094" s="363"/>
    </row>
    <row r="1095" spans="1:46" x14ac:dyDescent="0.3">
      <c r="A1095" s="362" t="s">
        <v>1703</v>
      </c>
      <c r="B1095" s="363" t="s">
        <v>308</v>
      </c>
      <c r="C1095" s="363" t="s">
        <v>295</v>
      </c>
      <c r="D1095" s="363" t="s">
        <v>778</v>
      </c>
      <c r="E1095" s="363" t="s">
        <v>679</v>
      </c>
      <c r="F1095" s="363" t="s">
        <v>680</v>
      </c>
      <c r="G1095" s="363" t="s">
        <v>681</v>
      </c>
      <c r="H1095" s="363" t="s">
        <v>1091</v>
      </c>
      <c r="I1095" s="363" t="s">
        <v>1117</v>
      </c>
      <c r="J1095" s="363" t="s">
        <v>1111</v>
      </c>
      <c r="K1095" s="363" t="s">
        <v>1697</v>
      </c>
      <c r="L1095" s="364">
        <v>1820.0234105966597</v>
      </c>
      <c r="M1095" s="365">
        <v>1800</v>
      </c>
      <c r="N1095" s="364">
        <v>1638.0970113024307</v>
      </c>
      <c r="O1095" s="363" t="s">
        <v>2010</v>
      </c>
      <c r="P1095" s="363"/>
      <c r="Q1095" s="363" t="s">
        <v>300</v>
      </c>
      <c r="R1095" s="363" t="s">
        <v>1091</v>
      </c>
      <c r="S1095" s="363"/>
      <c r="T1095" s="365">
        <v>778.79</v>
      </c>
      <c r="U1095" s="366">
        <v>13</v>
      </c>
      <c r="V1095" s="367">
        <v>45931</v>
      </c>
      <c r="W1095" s="367"/>
      <c r="X1095" s="363" t="s">
        <v>306</v>
      </c>
      <c r="Y1095" s="363" t="s">
        <v>1117</v>
      </c>
      <c r="Z1095" s="363"/>
      <c r="AA1095" s="363"/>
      <c r="AB1095" s="363"/>
      <c r="AC1095" s="363"/>
      <c r="AD1095" s="363" t="s">
        <v>304</v>
      </c>
      <c r="AE1095" s="367">
        <v>45121</v>
      </c>
      <c r="AF1095" s="362" t="s">
        <v>3231</v>
      </c>
      <c r="AG1095" s="364">
        <v>0.20766596498623224</v>
      </c>
      <c r="AH1095" s="364">
        <v>0.19940808174836225</v>
      </c>
      <c r="AI1095" s="364">
        <v>0.9685154801524819</v>
      </c>
      <c r="AJ1095" s="363" t="s">
        <v>0</v>
      </c>
      <c r="AK1095" s="368">
        <v>31.21991744574105</v>
      </c>
      <c r="AL1095" s="364">
        <v>1.22923</v>
      </c>
      <c r="AM1095" s="369"/>
      <c r="AN1095" s="370">
        <v>6</v>
      </c>
      <c r="AO1095" s="371" t="s">
        <v>305</v>
      </c>
      <c r="AP1095" s="371" t="s">
        <v>0</v>
      </c>
      <c r="AQ1095" s="371" t="s">
        <v>306</v>
      </c>
      <c r="AR1095" s="372" t="s">
        <v>0</v>
      </c>
      <c r="AS1095" s="372"/>
      <c r="AT1095" s="363"/>
    </row>
    <row r="1096" spans="1:46" x14ac:dyDescent="0.3">
      <c r="A1096" s="362" t="s">
        <v>1704</v>
      </c>
      <c r="B1096" s="363" t="s">
        <v>310</v>
      </c>
      <c r="C1096" s="363" t="s">
        <v>295</v>
      </c>
      <c r="D1096" s="363" t="s">
        <v>778</v>
      </c>
      <c r="E1096" s="363" t="s">
        <v>679</v>
      </c>
      <c r="F1096" s="363" t="s">
        <v>680</v>
      </c>
      <c r="G1096" s="363" t="s">
        <v>681</v>
      </c>
      <c r="H1096" s="363" t="s">
        <v>1091</v>
      </c>
      <c r="I1096" s="363" t="s">
        <v>1117</v>
      </c>
      <c r="J1096" s="363" t="s">
        <v>1111</v>
      </c>
      <c r="K1096" s="363" t="s">
        <v>1697</v>
      </c>
      <c r="L1096" s="364">
        <v>1922.2117294556929</v>
      </c>
      <c r="M1096" s="365">
        <v>1800</v>
      </c>
      <c r="N1096" s="364">
        <v>1729.9939472091366</v>
      </c>
      <c r="O1096" s="363" t="s">
        <v>2010</v>
      </c>
      <c r="P1096" s="363"/>
      <c r="Q1096" s="363" t="s">
        <v>300</v>
      </c>
      <c r="R1096" s="363" t="s">
        <v>1091</v>
      </c>
      <c r="S1096" s="363"/>
      <c r="T1096" s="365">
        <v>778.79</v>
      </c>
      <c r="U1096" s="366">
        <v>13</v>
      </c>
      <c r="V1096" s="367">
        <v>45931</v>
      </c>
      <c r="W1096" s="367"/>
      <c r="X1096" s="363" t="s">
        <v>306</v>
      </c>
      <c r="Y1096" s="363" t="s">
        <v>1117</v>
      </c>
      <c r="Z1096" s="363"/>
      <c r="AA1096" s="363"/>
      <c r="AB1096" s="363"/>
      <c r="AC1096" s="363"/>
      <c r="AD1096" s="363" t="s">
        <v>304</v>
      </c>
      <c r="AE1096" s="367">
        <v>45121</v>
      </c>
      <c r="AF1096" s="362" t="s">
        <v>3231</v>
      </c>
      <c r="AG1096" s="364">
        <v>0.21998094862757905</v>
      </c>
      <c r="AH1096" s="364">
        <v>0.21122683558253713</v>
      </c>
      <c r="AI1096" s="364">
        <v>1.0038005872622695</v>
      </c>
      <c r="AJ1096" s="363" t="s">
        <v>181</v>
      </c>
      <c r="AK1096" s="368">
        <v>29.398515091453003</v>
      </c>
      <c r="AL1096" s="364">
        <v>1.2692300000000001</v>
      </c>
      <c r="AM1096" s="369"/>
      <c r="AN1096" s="370">
        <v>6</v>
      </c>
      <c r="AO1096" s="371" t="s">
        <v>305</v>
      </c>
      <c r="AP1096" s="371" t="s">
        <v>0</v>
      </c>
      <c r="AQ1096" s="371" t="s">
        <v>306</v>
      </c>
      <c r="AR1096" s="372" t="s">
        <v>0</v>
      </c>
      <c r="AS1096" s="372"/>
      <c r="AT1096" s="363"/>
    </row>
    <row r="1097" spans="1:46" x14ac:dyDescent="0.3">
      <c r="A1097" s="362" t="s">
        <v>1705</v>
      </c>
      <c r="B1097" s="363" t="s">
        <v>294</v>
      </c>
      <c r="C1097" s="363" t="s">
        <v>295</v>
      </c>
      <c r="D1097" s="363" t="s">
        <v>778</v>
      </c>
      <c r="E1097" s="363" t="s">
        <v>679</v>
      </c>
      <c r="F1097" s="363" t="s">
        <v>680</v>
      </c>
      <c r="G1097" s="363" t="s">
        <v>681</v>
      </c>
      <c r="H1097" s="363" t="s">
        <v>1091</v>
      </c>
      <c r="I1097" s="363" t="s">
        <v>688</v>
      </c>
      <c r="J1097" s="363" t="s">
        <v>1111</v>
      </c>
      <c r="K1097" s="363" t="s">
        <v>1697</v>
      </c>
      <c r="L1097" s="364">
        <v>1589.5814109311416</v>
      </c>
      <c r="M1097" s="365">
        <v>1600</v>
      </c>
      <c r="N1097" s="364">
        <v>1430.4499678894142</v>
      </c>
      <c r="O1097" s="363" t="s">
        <v>2701</v>
      </c>
      <c r="P1097" s="363"/>
      <c r="Q1097" s="363" t="s">
        <v>300</v>
      </c>
      <c r="R1097" s="363" t="s">
        <v>1091</v>
      </c>
      <c r="S1097" s="363"/>
      <c r="T1097" s="365">
        <v>778.79</v>
      </c>
      <c r="U1097" s="366">
        <v>13</v>
      </c>
      <c r="V1097" s="367">
        <v>45931</v>
      </c>
      <c r="W1097" s="367"/>
      <c r="X1097" s="363" t="s">
        <v>306</v>
      </c>
      <c r="Y1097" s="363" t="s">
        <v>688</v>
      </c>
      <c r="Z1097" s="363"/>
      <c r="AA1097" s="363"/>
      <c r="AB1097" s="363"/>
      <c r="AC1097" s="363"/>
      <c r="AD1097" s="363" t="s">
        <v>304</v>
      </c>
      <c r="AE1097" s="367">
        <v>45121</v>
      </c>
      <c r="AF1097" s="362" t="s">
        <v>3231</v>
      </c>
      <c r="AG1097" s="364">
        <v>0.18363235563269825</v>
      </c>
      <c r="AH1097" s="364">
        <v>0.17630994466540964</v>
      </c>
      <c r="AI1097" s="364">
        <v>0.85895131990108697</v>
      </c>
      <c r="AJ1097" s="363" t="s">
        <v>0</v>
      </c>
      <c r="AK1097" s="368">
        <v>37.693997255933716</v>
      </c>
      <c r="AL1097" s="364">
        <v>1.0861499999999999</v>
      </c>
      <c r="AM1097" s="369"/>
      <c r="AN1097" s="370">
        <v>6</v>
      </c>
      <c r="AO1097" s="371" t="s">
        <v>305</v>
      </c>
      <c r="AP1097" s="371" t="s">
        <v>0</v>
      </c>
      <c r="AQ1097" s="371" t="s">
        <v>306</v>
      </c>
      <c r="AR1097" s="372" t="s">
        <v>0</v>
      </c>
      <c r="AS1097" s="372"/>
      <c r="AT1097" s="363"/>
    </row>
    <row r="1098" spans="1:46" x14ac:dyDescent="0.3">
      <c r="A1098" s="362" t="s">
        <v>1706</v>
      </c>
      <c r="B1098" s="363" t="s">
        <v>308</v>
      </c>
      <c r="C1098" s="363" t="s">
        <v>295</v>
      </c>
      <c r="D1098" s="363" t="s">
        <v>778</v>
      </c>
      <c r="E1098" s="363" t="s">
        <v>679</v>
      </c>
      <c r="F1098" s="363" t="s">
        <v>680</v>
      </c>
      <c r="G1098" s="363" t="s">
        <v>681</v>
      </c>
      <c r="H1098" s="363" t="s">
        <v>1091</v>
      </c>
      <c r="I1098" s="363" t="s">
        <v>688</v>
      </c>
      <c r="J1098" s="363" t="s">
        <v>1111</v>
      </c>
      <c r="K1098" s="363" t="s">
        <v>1697</v>
      </c>
      <c r="L1098" s="364">
        <v>1541.5910370942152</v>
      </c>
      <c r="M1098" s="365">
        <v>1600</v>
      </c>
      <c r="N1098" s="364">
        <v>1387.4458649120181</v>
      </c>
      <c r="O1098" s="363" t="s">
        <v>2701</v>
      </c>
      <c r="P1098" s="363"/>
      <c r="Q1098" s="363" t="s">
        <v>300</v>
      </c>
      <c r="R1098" s="363" t="s">
        <v>1091</v>
      </c>
      <c r="S1098" s="363"/>
      <c r="T1098" s="365">
        <v>778.79</v>
      </c>
      <c r="U1098" s="366">
        <v>13</v>
      </c>
      <c r="V1098" s="367">
        <v>45931</v>
      </c>
      <c r="W1098" s="367"/>
      <c r="X1098" s="363" t="s">
        <v>306</v>
      </c>
      <c r="Y1098" s="363" t="s">
        <v>688</v>
      </c>
      <c r="Z1098" s="363"/>
      <c r="AA1098" s="363"/>
      <c r="AB1098" s="363"/>
      <c r="AC1098" s="363"/>
      <c r="AD1098" s="363" t="s">
        <v>304</v>
      </c>
      <c r="AE1098" s="367">
        <v>45121</v>
      </c>
      <c r="AF1098" s="362" t="s">
        <v>3231</v>
      </c>
      <c r="AG1098" s="364">
        <v>0.17655902697312748</v>
      </c>
      <c r="AH1098" s="364">
        <v>0.16953396386149813</v>
      </c>
      <c r="AI1098" s="364">
        <v>0.82792023877335175</v>
      </c>
      <c r="AJ1098" s="363" t="s">
        <v>0</v>
      </c>
      <c r="AK1098" s="368">
        <v>39.935604598913926</v>
      </c>
      <c r="AL1098" s="364">
        <v>1.0430699999999999</v>
      </c>
      <c r="AM1098" s="369"/>
      <c r="AN1098" s="370">
        <v>6</v>
      </c>
      <c r="AO1098" s="371" t="s">
        <v>305</v>
      </c>
      <c r="AP1098" s="371" t="s">
        <v>0</v>
      </c>
      <c r="AQ1098" s="371" t="s">
        <v>306</v>
      </c>
      <c r="AR1098" s="372" t="s">
        <v>0</v>
      </c>
      <c r="AS1098" s="372"/>
      <c r="AT1098" s="363"/>
    </row>
    <row r="1099" spans="1:46" x14ac:dyDescent="0.3">
      <c r="A1099" s="362" t="s">
        <v>1707</v>
      </c>
      <c r="B1099" s="363" t="s">
        <v>310</v>
      </c>
      <c r="C1099" s="363" t="s">
        <v>295</v>
      </c>
      <c r="D1099" s="363" t="s">
        <v>778</v>
      </c>
      <c r="E1099" s="363" t="s">
        <v>679</v>
      </c>
      <c r="F1099" s="363" t="s">
        <v>680</v>
      </c>
      <c r="G1099" s="363" t="s">
        <v>681</v>
      </c>
      <c r="H1099" s="363" t="s">
        <v>1091</v>
      </c>
      <c r="I1099" s="363" t="s">
        <v>688</v>
      </c>
      <c r="J1099" s="363" t="s">
        <v>1111</v>
      </c>
      <c r="K1099" s="363" t="s">
        <v>1697</v>
      </c>
      <c r="L1099" s="364">
        <v>1618.7780662243529</v>
      </c>
      <c r="M1099" s="365">
        <v>1600</v>
      </c>
      <c r="N1099" s="364">
        <v>1456.8808225174846</v>
      </c>
      <c r="O1099" s="363" t="s">
        <v>2701</v>
      </c>
      <c r="P1099" s="363"/>
      <c r="Q1099" s="363" t="s">
        <v>300</v>
      </c>
      <c r="R1099" s="363" t="s">
        <v>1091</v>
      </c>
      <c r="S1099" s="363"/>
      <c r="T1099" s="365">
        <v>778.79</v>
      </c>
      <c r="U1099" s="366">
        <v>13</v>
      </c>
      <c r="V1099" s="367">
        <v>45931</v>
      </c>
      <c r="W1099" s="367"/>
      <c r="X1099" s="363" t="s">
        <v>306</v>
      </c>
      <c r="Y1099" s="363" t="s">
        <v>688</v>
      </c>
      <c r="Z1099" s="363"/>
      <c r="AA1099" s="363"/>
      <c r="AB1099" s="363"/>
      <c r="AC1099" s="363"/>
      <c r="AD1099" s="363" t="s">
        <v>304</v>
      </c>
      <c r="AE1099" s="367">
        <v>45121</v>
      </c>
      <c r="AF1099" s="362" t="s">
        <v>3231</v>
      </c>
      <c r="AG1099" s="364">
        <v>0.18559590563345904</v>
      </c>
      <c r="AH1099" s="364">
        <v>0.17820833854646462</v>
      </c>
      <c r="AI1099" s="364">
        <v>0.85461917578910096</v>
      </c>
      <c r="AJ1099" s="363" t="s">
        <v>0</v>
      </c>
      <c r="AK1099" s="368">
        <v>38.02727662802635</v>
      </c>
      <c r="AL1099" s="364">
        <v>1.0692299999999999</v>
      </c>
      <c r="AM1099" s="369"/>
      <c r="AN1099" s="370">
        <v>6</v>
      </c>
      <c r="AO1099" s="371" t="s">
        <v>305</v>
      </c>
      <c r="AP1099" s="371" t="s">
        <v>0</v>
      </c>
      <c r="AQ1099" s="371" t="s">
        <v>306</v>
      </c>
      <c r="AR1099" s="372" t="s">
        <v>0</v>
      </c>
      <c r="AS1099" s="372"/>
      <c r="AT1099" s="363"/>
    </row>
    <row r="1100" spans="1:46" x14ac:dyDescent="0.3">
      <c r="A1100" s="362" t="s">
        <v>1708</v>
      </c>
      <c r="B1100" s="363" t="s">
        <v>294</v>
      </c>
      <c r="C1100" s="363" t="s">
        <v>295</v>
      </c>
      <c r="D1100" s="363" t="s">
        <v>778</v>
      </c>
      <c r="E1100" s="363" t="s">
        <v>679</v>
      </c>
      <c r="F1100" s="363" t="s">
        <v>680</v>
      </c>
      <c r="G1100" s="363" t="s">
        <v>681</v>
      </c>
      <c r="H1100" s="363" t="s">
        <v>1091</v>
      </c>
      <c r="I1100" s="363" t="s">
        <v>688</v>
      </c>
      <c r="J1100" s="363" t="s">
        <v>1111</v>
      </c>
      <c r="K1100" s="363" t="s">
        <v>1120</v>
      </c>
      <c r="L1100" s="364">
        <v>1589.5814109311416</v>
      </c>
      <c r="M1100" s="365">
        <v>1600</v>
      </c>
      <c r="N1100" s="364">
        <v>1430.4499678894142</v>
      </c>
      <c r="O1100" s="363" t="s">
        <v>2011</v>
      </c>
      <c r="P1100" s="363"/>
      <c r="Q1100" s="363" t="s">
        <v>300</v>
      </c>
      <c r="R1100" s="363" t="s">
        <v>1091</v>
      </c>
      <c r="S1100" s="363"/>
      <c r="T1100" s="365">
        <v>778.79</v>
      </c>
      <c r="U1100" s="366">
        <v>13</v>
      </c>
      <c r="V1100" s="367">
        <v>45931</v>
      </c>
      <c r="W1100" s="367"/>
      <c r="X1100" s="363" t="s">
        <v>306</v>
      </c>
      <c r="Y1100" s="363" t="s">
        <v>688</v>
      </c>
      <c r="Z1100" s="363"/>
      <c r="AA1100" s="363"/>
      <c r="AB1100" s="363"/>
      <c r="AC1100" s="363"/>
      <c r="AD1100" s="363" t="s">
        <v>304</v>
      </c>
      <c r="AE1100" s="367">
        <v>45121</v>
      </c>
      <c r="AF1100" s="362" t="s">
        <v>3231</v>
      </c>
      <c r="AG1100" s="364">
        <v>0.18363235563269825</v>
      </c>
      <c r="AH1100" s="364">
        <v>0.17630994466540964</v>
      </c>
      <c r="AI1100" s="364">
        <v>0.85895131990108697</v>
      </c>
      <c r="AJ1100" s="363" t="s">
        <v>0</v>
      </c>
      <c r="AK1100" s="368">
        <v>37.693997255933716</v>
      </c>
      <c r="AL1100" s="364">
        <v>1.0861499999999999</v>
      </c>
      <c r="AM1100" s="369"/>
      <c r="AN1100" s="370">
        <v>6</v>
      </c>
      <c r="AO1100" s="371" t="s">
        <v>305</v>
      </c>
      <c r="AP1100" s="371" t="s">
        <v>0</v>
      </c>
      <c r="AQ1100" s="371" t="s">
        <v>306</v>
      </c>
      <c r="AR1100" s="372" t="s">
        <v>0</v>
      </c>
      <c r="AS1100" s="372"/>
      <c r="AT1100" s="363"/>
    </row>
    <row r="1101" spans="1:46" x14ac:dyDescent="0.3">
      <c r="A1101" s="362" t="s">
        <v>1709</v>
      </c>
      <c r="B1101" s="363" t="s">
        <v>308</v>
      </c>
      <c r="C1101" s="363" t="s">
        <v>295</v>
      </c>
      <c r="D1101" s="363" t="s">
        <v>778</v>
      </c>
      <c r="E1101" s="363" t="s">
        <v>679</v>
      </c>
      <c r="F1101" s="363" t="s">
        <v>680</v>
      </c>
      <c r="G1101" s="363" t="s">
        <v>681</v>
      </c>
      <c r="H1101" s="363" t="s">
        <v>1091</v>
      </c>
      <c r="I1101" s="363" t="s">
        <v>688</v>
      </c>
      <c r="J1101" s="363" t="s">
        <v>1111</v>
      </c>
      <c r="K1101" s="363" t="s">
        <v>1120</v>
      </c>
      <c r="L1101" s="364">
        <v>1541.5910370942152</v>
      </c>
      <c r="M1101" s="365">
        <v>1600</v>
      </c>
      <c r="N1101" s="364">
        <v>1387.4458649120181</v>
      </c>
      <c r="O1101" s="363" t="s">
        <v>2011</v>
      </c>
      <c r="P1101" s="363"/>
      <c r="Q1101" s="363" t="s">
        <v>300</v>
      </c>
      <c r="R1101" s="363" t="s">
        <v>1091</v>
      </c>
      <c r="S1101" s="363"/>
      <c r="T1101" s="365">
        <v>778.79</v>
      </c>
      <c r="U1101" s="366">
        <v>13</v>
      </c>
      <c r="V1101" s="367">
        <v>45931</v>
      </c>
      <c r="W1101" s="367"/>
      <c r="X1101" s="363" t="s">
        <v>306</v>
      </c>
      <c r="Y1101" s="363" t="s">
        <v>688</v>
      </c>
      <c r="Z1101" s="363"/>
      <c r="AA1101" s="363"/>
      <c r="AB1101" s="363"/>
      <c r="AC1101" s="363"/>
      <c r="AD1101" s="363" t="s">
        <v>304</v>
      </c>
      <c r="AE1101" s="367">
        <v>45121</v>
      </c>
      <c r="AF1101" s="362" t="s">
        <v>3231</v>
      </c>
      <c r="AG1101" s="364">
        <v>0.17655902697312748</v>
      </c>
      <c r="AH1101" s="364">
        <v>0.16953396386149813</v>
      </c>
      <c r="AI1101" s="364">
        <v>0.82792023877335175</v>
      </c>
      <c r="AJ1101" s="363" t="s">
        <v>0</v>
      </c>
      <c r="AK1101" s="368">
        <v>39.935604598913926</v>
      </c>
      <c r="AL1101" s="364">
        <v>1.0430699999999999</v>
      </c>
      <c r="AM1101" s="369"/>
      <c r="AN1101" s="370">
        <v>6</v>
      </c>
      <c r="AO1101" s="371" t="s">
        <v>305</v>
      </c>
      <c r="AP1101" s="371" t="s">
        <v>0</v>
      </c>
      <c r="AQ1101" s="371" t="s">
        <v>306</v>
      </c>
      <c r="AR1101" s="372" t="s">
        <v>0</v>
      </c>
      <c r="AS1101" s="372"/>
      <c r="AT1101" s="363"/>
    </row>
    <row r="1102" spans="1:46" x14ac:dyDescent="0.3">
      <c r="A1102" s="362" t="s">
        <v>1710</v>
      </c>
      <c r="B1102" s="363" t="s">
        <v>310</v>
      </c>
      <c r="C1102" s="363" t="s">
        <v>295</v>
      </c>
      <c r="D1102" s="363" t="s">
        <v>778</v>
      </c>
      <c r="E1102" s="363" t="s">
        <v>679</v>
      </c>
      <c r="F1102" s="363" t="s">
        <v>680</v>
      </c>
      <c r="G1102" s="363" t="s">
        <v>681</v>
      </c>
      <c r="H1102" s="363" t="s">
        <v>1091</v>
      </c>
      <c r="I1102" s="363" t="s">
        <v>688</v>
      </c>
      <c r="J1102" s="363" t="s">
        <v>1111</v>
      </c>
      <c r="K1102" s="363" t="s">
        <v>1120</v>
      </c>
      <c r="L1102" s="364">
        <v>1618.7780662243529</v>
      </c>
      <c r="M1102" s="365">
        <v>1600</v>
      </c>
      <c r="N1102" s="364">
        <v>1456.8808225174846</v>
      </c>
      <c r="O1102" s="363" t="s">
        <v>2011</v>
      </c>
      <c r="P1102" s="363"/>
      <c r="Q1102" s="363" t="s">
        <v>300</v>
      </c>
      <c r="R1102" s="363" t="s">
        <v>1091</v>
      </c>
      <c r="S1102" s="363"/>
      <c r="T1102" s="365">
        <v>778.79</v>
      </c>
      <c r="U1102" s="366">
        <v>13</v>
      </c>
      <c r="V1102" s="367">
        <v>45931</v>
      </c>
      <c r="W1102" s="367"/>
      <c r="X1102" s="363" t="s">
        <v>306</v>
      </c>
      <c r="Y1102" s="363" t="s">
        <v>688</v>
      </c>
      <c r="Z1102" s="363"/>
      <c r="AA1102" s="363"/>
      <c r="AB1102" s="363"/>
      <c r="AC1102" s="363"/>
      <c r="AD1102" s="363" t="s">
        <v>304</v>
      </c>
      <c r="AE1102" s="367">
        <v>45121</v>
      </c>
      <c r="AF1102" s="362" t="s">
        <v>3231</v>
      </c>
      <c r="AG1102" s="364">
        <v>0.18559590563345904</v>
      </c>
      <c r="AH1102" s="364">
        <v>0.17820833854646462</v>
      </c>
      <c r="AI1102" s="364">
        <v>0.85461917578910096</v>
      </c>
      <c r="AJ1102" s="363" t="s">
        <v>0</v>
      </c>
      <c r="AK1102" s="368">
        <v>38.02727662802635</v>
      </c>
      <c r="AL1102" s="364">
        <v>1.0692299999999999</v>
      </c>
      <c r="AM1102" s="369"/>
      <c r="AN1102" s="370">
        <v>6</v>
      </c>
      <c r="AO1102" s="371" t="s">
        <v>305</v>
      </c>
      <c r="AP1102" s="371" t="s">
        <v>0</v>
      </c>
      <c r="AQ1102" s="371" t="s">
        <v>306</v>
      </c>
      <c r="AR1102" s="372" t="s">
        <v>0</v>
      </c>
      <c r="AS1102" s="372"/>
      <c r="AT1102" s="363"/>
    </row>
    <row r="1103" spans="1:46" x14ac:dyDescent="0.3">
      <c r="A1103" s="362" t="s">
        <v>2002</v>
      </c>
      <c r="B1103" s="363" t="s">
        <v>294</v>
      </c>
      <c r="C1103" s="363" t="s">
        <v>295</v>
      </c>
      <c r="D1103" s="363" t="s">
        <v>778</v>
      </c>
      <c r="E1103" s="363" t="s">
        <v>679</v>
      </c>
      <c r="F1103" s="363" t="s">
        <v>680</v>
      </c>
      <c r="G1103" s="363" t="s">
        <v>681</v>
      </c>
      <c r="H1103" s="363" t="s">
        <v>1091</v>
      </c>
      <c r="I1103" s="363" t="s">
        <v>688</v>
      </c>
      <c r="J1103" s="363" t="s">
        <v>1111</v>
      </c>
      <c r="K1103" s="363" t="s">
        <v>1112</v>
      </c>
      <c r="L1103" s="364">
        <v>1747.2144236933489</v>
      </c>
      <c r="M1103" s="365">
        <v>1600</v>
      </c>
      <c r="N1103" s="364">
        <v>1571.0200884710239</v>
      </c>
      <c r="O1103" s="363" t="s">
        <v>2003</v>
      </c>
      <c r="P1103" s="363"/>
      <c r="Q1103" s="363" t="s">
        <v>300</v>
      </c>
      <c r="R1103" s="363" t="s">
        <v>1091</v>
      </c>
      <c r="S1103" s="363"/>
      <c r="T1103" s="365">
        <v>778.79</v>
      </c>
      <c r="U1103" s="366">
        <v>13</v>
      </c>
      <c r="V1103" s="367">
        <v>45931</v>
      </c>
      <c r="W1103" s="367"/>
      <c r="X1103" s="363" t="s">
        <v>306</v>
      </c>
      <c r="Y1103" s="363" t="s">
        <v>688</v>
      </c>
      <c r="Z1103" s="363"/>
      <c r="AA1103" s="363" t="s">
        <v>1112</v>
      </c>
      <c r="AB1103" s="363"/>
      <c r="AC1103" s="363"/>
      <c r="AD1103" s="363" t="s">
        <v>304</v>
      </c>
      <c r="AE1103" s="367">
        <v>45121</v>
      </c>
      <c r="AF1103" s="362" t="s">
        <v>3231</v>
      </c>
      <c r="AG1103" s="364">
        <v>0.21408308355292979</v>
      </c>
      <c r="AH1103" s="364">
        <v>0.20543960322027771</v>
      </c>
      <c r="AI1103" s="364">
        <v>0.98823289671941861</v>
      </c>
      <c r="AJ1103" s="363" t="s">
        <v>0</v>
      </c>
      <c r="AK1103" s="368">
        <v>29.91418095833005</v>
      </c>
      <c r="AL1103" s="364">
        <v>1.25</v>
      </c>
      <c r="AM1103" s="369"/>
      <c r="AN1103" s="370">
        <v>6</v>
      </c>
      <c r="AO1103" s="371" t="s">
        <v>305</v>
      </c>
      <c r="AP1103" s="371" t="s">
        <v>0</v>
      </c>
      <c r="AQ1103" s="371" t="s">
        <v>306</v>
      </c>
      <c r="AR1103" s="372" t="s">
        <v>0</v>
      </c>
      <c r="AS1103" s="372"/>
      <c r="AT1103" s="363"/>
    </row>
    <row r="1104" spans="1:46" x14ac:dyDescent="0.3">
      <c r="A1104" s="362" t="s">
        <v>2006</v>
      </c>
      <c r="B1104" s="363" t="s">
        <v>294</v>
      </c>
      <c r="C1104" s="363" t="s">
        <v>295</v>
      </c>
      <c r="D1104" s="363" t="s">
        <v>778</v>
      </c>
      <c r="E1104" s="363" t="s">
        <v>679</v>
      </c>
      <c r="F1104" s="363" t="s">
        <v>680</v>
      </c>
      <c r="G1104" s="363" t="s">
        <v>681</v>
      </c>
      <c r="H1104" s="363" t="s">
        <v>1091</v>
      </c>
      <c r="I1104" s="363" t="s">
        <v>1117</v>
      </c>
      <c r="J1104" s="363" t="s">
        <v>1111</v>
      </c>
      <c r="K1104" s="363" t="s">
        <v>1112</v>
      </c>
      <c r="L1104" s="364">
        <v>1972.6459187676421</v>
      </c>
      <c r="M1104" s="365">
        <v>1800</v>
      </c>
      <c r="N1104" s="364">
        <v>1773.7183964366459</v>
      </c>
      <c r="O1104" s="363" t="s">
        <v>2007</v>
      </c>
      <c r="P1104" s="363"/>
      <c r="Q1104" s="363" t="s">
        <v>300</v>
      </c>
      <c r="R1104" s="363" t="s">
        <v>1091</v>
      </c>
      <c r="S1104" s="363"/>
      <c r="T1104" s="365">
        <v>778.79</v>
      </c>
      <c r="U1104" s="366">
        <v>13</v>
      </c>
      <c r="V1104" s="367">
        <v>45931</v>
      </c>
      <c r="W1104" s="367"/>
      <c r="X1104" s="363" t="s">
        <v>306</v>
      </c>
      <c r="Y1104" s="363" t="s">
        <v>1117</v>
      </c>
      <c r="Z1104" s="363"/>
      <c r="AA1104" s="363" t="s">
        <v>1112</v>
      </c>
      <c r="AB1104" s="363"/>
      <c r="AC1104" s="363"/>
      <c r="AD1104" s="363" t="s">
        <v>304</v>
      </c>
      <c r="AE1104" s="367">
        <v>45121</v>
      </c>
      <c r="AF1104" s="362" t="s">
        <v>3231</v>
      </c>
      <c r="AG1104" s="364">
        <v>0.24170480470003156</v>
      </c>
      <c r="AH1104" s="364">
        <v>0.23194611339635499</v>
      </c>
      <c r="AI1104" s="364">
        <v>1.1157380365397145</v>
      </c>
      <c r="AJ1104" s="363" t="s">
        <v>181</v>
      </c>
      <c r="AK1104" s="368">
        <v>24.095985331275614</v>
      </c>
      <c r="AL1104" s="364">
        <v>1.411538</v>
      </c>
      <c r="AM1104" s="369"/>
      <c r="AN1104" s="370">
        <v>6</v>
      </c>
      <c r="AO1104" s="371" t="s">
        <v>305</v>
      </c>
      <c r="AP1104" s="371" t="s">
        <v>0</v>
      </c>
      <c r="AQ1104" s="371" t="s">
        <v>306</v>
      </c>
      <c r="AR1104" s="372" t="s">
        <v>0</v>
      </c>
      <c r="AS1104" s="372"/>
      <c r="AT1104" s="363"/>
    </row>
    <row r="1105" spans="1:46" x14ac:dyDescent="0.3">
      <c r="A1105" s="362" t="s">
        <v>2012</v>
      </c>
      <c r="B1105" s="363" t="s">
        <v>294</v>
      </c>
      <c r="C1105" s="363" t="s">
        <v>295</v>
      </c>
      <c r="D1105" s="363" t="s">
        <v>778</v>
      </c>
      <c r="E1105" s="363" t="s">
        <v>679</v>
      </c>
      <c r="F1105" s="363" t="s">
        <v>680</v>
      </c>
      <c r="G1105" s="363" t="s">
        <v>681</v>
      </c>
      <c r="H1105" s="363" t="s">
        <v>1091</v>
      </c>
      <c r="I1105" s="363" t="s">
        <v>1117</v>
      </c>
      <c r="J1105" s="363" t="s">
        <v>1111</v>
      </c>
      <c r="K1105" s="363" t="s">
        <v>1120</v>
      </c>
      <c r="L1105" s="364">
        <v>1768.5913826590129</v>
      </c>
      <c r="M1105" s="365">
        <v>1800</v>
      </c>
      <c r="N1105" s="364">
        <v>1591.5222229222204</v>
      </c>
      <c r="O1105" s="363" t="s">
        <v>2013</v>
      </c>
      <c r="P1105" s="363"/>
      <c r="Q1105" s="363" t="s">
        <v>300</v>
      </c>
      <c r="R1105" s="363" t="s">
        <v>1091</v>
      </c>
      <c r="S1105" s="363"/>
      <c r="T1105" s="365">
        <v>778.79</v>
      </c>
      <c r="U1105" s="366">
        <v>13</v>
      </c>
      <c r="V1105" s="367">
        <v>45931</v>
      </c>
      <c r="W1105" s="367"/>
      <c r="X1105" s="363" t="s">
        <v>306</v>
      </c>
      <c r="Y1105" s="363" t="s">
        <v>1117</v>
      </c>
      <c r="Z1105" s="363"/>
      <c r="AA1105" s="363"/>
      <c r="AB1105" s="363"/>
      <c r="AC1105" s="363"/>
      <c r="AD1105" s="363" t="s">
        <v>304</v>
      </c>
      <c r="AE1105" s="367">
        <v>45121</v>
      </c>
      <c r="AF1105" s="362" t="s">
        <v>3231</v>
      </c>
      <c r="AG1105" s="364">
        <v>0.20439647489635002</v>
      </c>
      <c r="AH1105" s="364">
        <v>0.19624460210223349</v>
      </c>
      <c r="AI1105" s="364">
        <v>0.95298710233750294</v>
      </c>
      <c r="AJ1105" s="363" t="s">
        <v>0</v>
      </c>
      <c r="AK1105" s="368">
        <v>31.981212739868539</v>
      </c>
      <c r="AL1105" s="364">
        <v>1.21</v>
      </c>
      <c r="AM1105" s="369"/>
      <c r="AN1105" s="370">
        <v>6</v>
      </c>
      <c r="AO1105" s="371" t="s">
        <v>305</v>
      </c>
      <c r="AP1105" s="371" t="s">
        <v>0</v>
      </c>
      <c r="AQ1105" s="371" t="s">
        <v>306</v>
      </c>
      <c r="AR1105" s="372" t="s">
        <v>0</v>
      </c>
      <c r="AS1105" s="372"/>
      <c r="AT1105" s="363"/>
    </row>
    <row r="1106" spans="1:46" x14ac:dyDescent="0.3">
      <c r="A1106" s="362" t="s">
        <v>2014</v>
      </c>
      <c r="B1106" s="363" t="s">
        <v>294</v>
      </c>
      <c r="C1106" s="363" t="s">
        <v>295</v>
      </c>
      <c r="D1106" s="363" t="s">
        <v>778</v>
      </c>
      <c r="E1106" s="363" t="s">
        <v>679</v>
      </c>
      <c r="F1106" s="363" t="s">
        <v>680</v>
      </c>
      <c r="G1106" s="363" t="s">
        <v>681</v>
      </c>
      <c r="H1106" s="363" t="s">
        <v>1091</v>
      </c>
      <c r="I1106" s="363" t="s">
        <v>688</v>
      </c>
      <c r="J1106" s="363" t="s">
        <v>1111</v>
      </c>
      <c r="K1106" s="363" t="s">
        <v>1115</v>
      </c>
      <c r="L1106" s="364">
        <v>1466.07</v>
      </c>
      <c r="M1106" s="365">
        <v>1600</v>
      </c>
      <c r="N1106" s="364">
        <v>1318.23</v>
      </c>
      <c r="O1106" s="363" t="s">
        <v>2015</v>
      </c>
      <c r="P1106" s="363"/>
      <c r="Q1106" s="363" t="s">
        <v>300</v>
      </c>
      <c r="R1106" s="363" t="s">
        <v>1091</v>
      </c>
      <c r="S1106" s="363"/>
      <c r="T1106" s="365">
        <v>778.79</v>
      </c>
      <c r="U1106" s="366">
        <v>13</v>
      </c>
      <c r="V1106" s="367">
        <v>45931</v>
      </c>
      <c r="W1106" s="367"/>
      <c r="X1106" s="363" t="s">
        <v>306</v>
      </c>
      <c r="Y1106" s="363" t="s">
        <v>688</v>
      </c>
      <c r="Z1106" s="363"/>
      <c r="AA1106" s="363" t="s">
        <v>1115</v>
      </c>
      <c r="AB1106" s="363"/>
      <c r="AC1106" s="363"/>
      <c r="AD1106" s="363" t="s">
        <v>304</v>
      </c>
      <c r="AE1106" s="367">
        <v>45121</v>
      </c>
      <c r="AF1106" s="362" t="s">
        <v>3231</v>
      </c>
      <c r="AG1106" s="364">
        <v>0.21364854528808286</v>
      </c>
      <c r="AH1106" s="364">
        <v>0.20502260918584661</v>
      </c>
      <c r="AI1106" s="364">
        <v>0.98622701656729117</v>
      </c>
      <c r="AJ1106" s="363" t="s">
        <v>0</v>
      </c>
      <c r="AK1106" s="368">
        <v>30.017731160783484</v>
      </c>
      <c r="AL1106" s="364">
        <v>1.247692</v>
      </c>
      <c r="AM1106" s="369"/>
      <c r="AN1106" s="370">
        <v>6</v>
      </c>
      <c r="AO1106" s="371" t="s">
        <v>305</v>
      </c>
      <c r="AP1106" s="371" t="s">
        <v>0</v>
      </c>
      <c r="AQ1106" s="371" t="s">
        <v>306</v>
      </c>
      <c r="AR1106" s="372" t="s">
        <v>0</v>
      </c>
      <c r="AS1106" s="372"/>
      <c r="AT1106" s="363"/>
    </row>
    <row r="1107" spans="1:46" x14ac:dyDescent="0.3">
      <c r="A1107" s="362" t="s">
        <v>2018</v>
      </c>
      <c r="B1107" s="363" t="s">
        <v>294</v>
      </c>
      <c r="C1107" s="363" t="s">
        <v>295</v>
      </c>
      <c r="D1107" s="363" t="s">
        <v>778</v>
      </c>
      <c r="E1107" s="363" t="s">
        <v>679</v>
      </c>
      <c r="F1107" s="363" t="s">
        <v>680</v>
      </c>
      <c r="G1107" s="363" t="s">
        <v>681</v>
      </c>
      <c r="H1107" s="363" t="s">
        <v>1091</v>
      </c>
      <c r="I1107" s="363" t="s">
        <v>1117</v>
      </c>
      <c r="J1107" s="363" t="s">
        <v>1111</v>
      </c>
      <c r="K1107" s="363" t="s">
        <v>1115</v>
      </c>
      <c r="L1107" s="364">
        <v>1971.0057413968582</v>
      </c>
      <c r="M1107" s="365">
        <v>1800</v>
      </c>
      <c r="N1107" s="364">
        <v>1772.2436194641034</v>
      </c>
      <c r="O1107" s="363" t="s">
        <v>2019</v>
      </c>
      <c r="P1107" s="363"/>
      <c r="Q1107" s="363" t="s">
        <v>300</v>
      </c>
      <c r="R1107" s="363" t="s">
        <v>1091</v>
      </c>
      <c r="S1107" s="363"/>
      <c r="T1107" s="365">
        <v>778.79</v>
      </c>
      <c r="U1107" s="366">
        <v>13</v>
      </c>
      <c r="V1107" s="367">
        <v>45931</v>
      </c>
      <c r="W1107" s="367"/>
      <c r="X1107" s="363" t="s">
        <v>306</v>
      </c>
      <c r="Y1107" s="363" t="s">
        <v>1117</v>
      </c>
      <c r="Z1107" s="363"/>
      <c r="AA1107" s="363" t="s">
        <v>1115</v>
      </c>
      <c r="AB1107" s="363"/>
      <c r="AC1107" s="363"/>
      <c r="AD1107" s="363" t="s">
        <v>304</v>
      </c>
      <c r="AE1107" s="367">
        <v>45121</v>
      </c>
      <c r="AF1107" s="362" t="s">
        <v>3231</v>
      </c>
      <c r="AG1107" s="364">
        <v>0.24150383667667419</v>
      </c>
      <c r="AH1107" s="364">
        <v>0.23175325934038146</v>
      </c>
      <c r="AI1107" s="364">
        <v>1.1148103443158619</v>
      </c>
      <c r="AJ1107" s="363" t="s">
        <v>181</v>
      </c>
      <c r="AK1107" s="368">
        <v>24.133510517907911</v>
      </c>
      <c r="AL1107" s="364">
        <v>1.41</v>
      </c>
      <c r="AM1107" s="369"/>
      <c r="AN1107" s="370">
        <v>6</v>
      </c>
      <c r="AO1107" s="371" t="s">
        <v>305</v>
      </c>
      <c r="AP1107" s="371" t="s">
        <v>0</v>
      </c>
      <c r="AQ1107" s="371" t="s">
        <v>306</v>
      </c>
      <c r="AR1107" s="372" t="s">
        <v>0</v>
      </c>
      <c r="AS1107" s="372"/>
      <c r="AT1107" s="363"/>
    </row>
    <row r="1108" spans="1:46" x14ac:dyDescent="0.3">
      <c r="A1108" s="362" t="s">
        <v>2022</v>
      </c>
      <c r="B1108" s="363" t="s">
        <v>308</v>
      </c>
      <c r="C1108" s="363" t="s">
        <v>295</v>
      </c>
      <c r="D1108" s="363" t="s">
        <v>778</v>
      </c>
      <c r="E1108" s="363" t="s">
        <v>679</v>
      </c>
      <c r="F1108" s="363" t="s">
        <v>680</v>
      </c>
      <c r="G1108" s="363" t="s">
        <v>681</v>
      </c>
      <c r="H1108" s="363" t="s">
        <v>1091</v>
      </c>
      <c r="I1108" s="363" t="s">
        <v>688</v>
      </c>
      <c r="J1108" s="363" t="s">
        <v>1111</v>
      </c>
      <c r="K1108" s="363" t="s">
        <v>1112</v>
      </c>
      <c r="L1108" s="364">
        <v>1690.4959036828523</v>
      </c>
      <c r="M1108" s="365">
        <v>1600</v>
      </c>
      <c r="N1108" s="364">
        <v>1520.021233884831</v>
      </c>
      <c r="O1108" s="363" t="s">
        <v>2003</v>
      </c>
      <c r="P1108" s="363"/>
      <c r="Q1108" s="363" t="s">
        <v>300</v>
      </c>
      <c r="R1108" s="363" t="s">
        <v>1091</v>
      </c>
      <c r="S1108" s="363"/>
      <c r="T1108" s="365">
        <v>778.79</v>
      </c>
      <c r="U1108" s="366">
        <v>13</v>
      </c>
      <c r="V1108" s="367">
        <v>45931</v>
      </c>
      <c r="W1108" s="367"/>
      <c r="X1108" s="363" t="s">
        <v>306</v>
      </c>
      <c r="Y1108" s="363" t="s">
        <v>688</v>
      </c>
      <c r="Z1108" s="363"/>
      <c r="AA1108" s="363" t="s">
        <v>1112</v>
      </c>
      <c r="AB1108" s="363"/>
      <c r="AC1108" s="363"/>
      <c r="AD1108" s="363" t="s">
        <v>304</v>
      </c>
      <c r="AE1108" s="367">
        <v>45121</v>
      </c>
      <c r="AF1108" s="362" t="s">
        <v>3231</v>
      </c>
      <c r="AG1108" s="364">
        <v>0.20713346392196413</v>
      </c>
      <c r="AH1108" s="364">
        <v>0.19877057045121049</v>
      </c>
      <c r="AI1108" s="364">
        <v>0.95615262851219529</v>
      </c>
      <c r="AJ1108" s="363" t="s">
        <v>0</v>
      </c>
      <c r="AK1108" s="368">
        <v>31.622360962948047</v>
      </c>
      <c r="AL1108" s="364">
        <v>1.20923</v>
      </c>
      <c r="AM1108" s="369"/>
      <c r="AN1108" s="370">
        <v>6</v>
      </c>
      <c r="AO1108" s="371" t="s">
        <v>305</v>
      </c>
      <c r="AP1108" s="371" t="s">
        <v>0</v>
      </c>
      <c r="AQ1108" s="371" t="s">
        <v>306</v>
      </c>
      <c r="AR1108" s="372" t="s">
        <v>0</v>
      </c>
      <c r="AS1108" s="372"/>
      <c r="AT1108" s="363"/>
    </row>
    <row r="1109" spans="1:46" x14ac:dyDescent="0.3">
      <c r="A1109" s="362" t="s">
        <v>2024</v>
      </c>
      <c r="B1109" s="363" t="s">
        <v>308</v>
      </c>
      <c r="C1109" s="363" t="s">
        <v>295</v>
      </c>
      <c r="D1109" s="363" t="s">
        <v>778</v>
      </c>
      <c r="E1109" s="363" t="s">
        <v>679</v>
      </c>
      <c r="F1109" s="363" t="s">
        <v>680</v>
      </c>
      <c r="G1109" s="363" t="s">
        <v>681</v>
      </c>
      <c r="H1109" s="363" t="s">
        <v>1091</v>
      </c>
      <c r="I1109" s="363" t="s">
        <v>1117</v>
      </c>
      <c r="J1109" s="363" t="s">
        <v>1111</v>
      </c>
      <c r="K1109" s="363" t="s">
        <v>1112</v>
      </c>
      <c r="L1109" s="364">
        <v>2063.5078363785142</v>
      </c>
      <c r="M1109" s="365">
        <v>1800</v>
      </c>
      <c r="N1109" s="364">
        <v>1855.4175261530411</v>
      </c>
      <c r="O1109" s="363" t="s">
        <v>2007</v>
      </c>
      <c r="P1109" s="363"/>
      <c r="Q1109" s="363" t="s">
        <v>300</v>
      </c>
      <c r="R1109" s="363" t="s">
        <v>1091</v>
      </c>
      <c r="S1109" s="363"/>
      <c r="T1109" s="365">
        <v>778.79</v>
      </c>
      <c r="U1109" s="366">
        <v>13</v>
      </c>
      <c r="V1109" s="367">
        <v>45931</v>
      </c>
      <c r="W1109" s="367"/>
      <c r="X1109" s="363" t="s">
        <v>306</v>
      </c>
      <c r="Y1109" s="363" t="s">
        <v>1117</v>
      </c>
      <c r="Z1109" s="363"/>
      <c r="AA1109" s="363" t="s">
        <v>1112</v>
      </c>
      <c r="AB1109" s="363"/>
      <c r="AC1109" s="363"/>
      <c r="AD1109" s="363" t="s">
        <v>304</v>
      </c>
      <c r="AE1109" s="367">
        <v>45121</v>
      </c>
      <c r="AF1109" s="362" t="s">
        <v>3231</v>
      </c>
      <c r="AG1109" s="364">
        <v>0.25283795426420996</v>
      </c>
      <c r="AH1109" s="364">
        <v>0.2426297685039821</v>
      </c>
      <c r="AI1109" s="364">
        <v>1.167129974944312</v>
      </c>
      <c r="AJ1109" s="363" t="s">
        <v>181</v>
      </c>
      <c r="AK1109" s="368">
        <v>22.110367289622513</v>
      </c>
      <c r="AL1109" s="364">
        <v>1.4761500000000001</v>
      </c>
      <c r="AM1109" s="369"/>
      <c r="AN1109" s="370">
        <v>6</v>
      </c>
      <c r="AO1109" s="371" t="s">
        <v>305</v>
      </c>
      <c r="AP1109" s="371" t="s">
        <v>0</v>
      </c>
      <c r="AQ1109" s="371" t="s">
        <v>306</v>
      </c>
      <c r="AR1109" s="372" t="s">
        <v>0</v>
      </c>
      <c r="AS1109" s="372"/>
      <c r="AT1109" s="363"/>
    </row>
    <row r="1110" spans="1:46" x14ac:dyDescent="0.3">
      <c r="A1110" s="362" t="s">
        <v>2026</v>
      </c>
      <c r="B1110" s="363" t="s">
        <v>308</v>
      </c>
      <c r="C1110" s="363" t="s">
        <v>295</v>
      </c>
      <c r="D1110" s="363" t="s">
        <v>778</v>
      </c>
      <c r="E1110" s="363" t="s">
        <v>679</v>
      </c>
      <c r="F1110" s="363" t="s">
        <v>680</v>
      </c>
      <c r="G1110" s="363" t="s">
        <v>681</v>
      </c>
      <c r="H1110" s="363" t="s">
        <v>1091</v>
      </c>
      <c r="I1110" s="363" t="s">
        <v>1117</v>
      </c>
      <c r="J1110" s="363" t="s">
        <v>1111</v>
      </c>
      <c r="K1110" s="363" t="s">
        <v>1120</v>
      </c>
      <c r="L1110" s="364">
        <v>1820.0234105966597</v>
      </c>
      <c r="M1110" s="365">
        <v>1800</v>
      </c>
      <c r="N1110" s="364">
        <v>1638.0970113024307</v>
      </c>
      <c r="O1110" s="363" t="s">
        <v>2013</v>
      </c>
      <c r="P1110" s="363"/>
      <c r="Q1110" s="363" t="s">
        <v>300</v>
      </c>
      <c r="R1110" s="363" t="s">
        <v>1091</v>
      </c>
      <c r="S1110" s="363"/>
      <c r="T1110" s="365">
        <v>778.79</v>
      </c>
      <c r="U1110" s="366">
        <v>13</v>
      </c>
      <c r="V1110" s="367">
        <v>45931</v>
      </c>
      <c r="W1110" s="367"/>
      <c r="X1110" s="363" t="s">
        <v>306</v>
      </c>
      <c r="Y1110" s="363" t="s">
        <v>1117</v>
      </c>
      <c r="Z1110" s="363"/>
      <c r="AA1110" s="363"/>
      <c r="AB1110" s="363"/>
      <c r="AC1110" s="363"/>
      <c r="AD1110" s="363" t="s">
        <v>304</v>
      </c>
      <c r="AE1110" s="367">
        <v>45121</v>
      </c>
      <c r="AF1110" s="362" t="s">
        <v>3231</v>
      </c>
      <c r="AG1110" s="364">
        <v>0.20766596498623224</v>
      </c>
      <c r="AH1110" s="364">
        <v>0.19940808174836225</v>
      </c>
      <c r="AI1110" s="364">
        <v>0.9685154801524819</v>
      </c>
      <c r="AJ1110" s="363" t="s">
        <v>0</v>
      </c>
      <c r="AK1110" s="368">
        <v>31.21991744574105</v>
      </c>
      <c r="AL1110" s="364">
        <v>1.22923</v>
      </c>
      <c r="AM1110" s="369"/>
      <c r="AN1110" s="370">
        <v>6</v>
      </c>
      <c r="AO1110" s="371" t="s">
        <v>305</v>
      </c>
      <c r="AP1110" s="371" t="s">
        <v>0</v>
      </c>
      <c r="AQ1110" s="371" t="s">
        <v>306</v>
      </c>
      <c r="AR1110" s="372" t="s">
        <v>0</v>
      </c>
      <c r="AS1110" s="372"/>
      <c r="AT1110" s="363"/>
    </row>
    <row r="1111" spans="1:46" x14ac:dyDescent="0.3">
      <c r="A1111" s="362" t="s">
        <v>2027</v>
      </c>
      <c r="B1111" s="363" t="s">
        <v>308</v>
      </c>
      <c r="C1111" s="363" t="s">
        <v>295</v>
      </c>
      <c r="D1111" s="363" t="s">
        <v>778</v>
      </c>
      <c r="E1111" s="363" t="s">
        <v>679</v>
      </c>
      <c r="F1111" s="363" t="s">
        <v>680</v>
      </c>
      <c r="G1111" s="363" t="s">
        <v>681</v>
      </c>
      <c r="H1111" s="363" t="s">
        <v>1091</v>
      </c>
      <c r="I1111" s="363" t="s">
        <v>688</v>
      </c>
      <c r="J1111" s="363" t="s">
        <v>1111</v>
      </c>
      <c r="K1111" s="363" t="s">
        <v>1115</v>
      </c>
      <c r="L1111" s="364">
        <v>1573.9623688410454</v>
      </c>
      <c r="M1111" s="365">
        <v>1600</v>
      </c>
      <c r="N1111" s="364">
        <v>1415.2392897030629</v>
      </c>
      <c r="O1111" s="363" t="s">
        <v>2015</v>
      </c>
      <c r="P1111" s="363"/>
      <c r="Q1111" s="363" t="s">
        <v>300</v>
      </c>
      <c r="R1111" s="363" t="s">
        <v>1091</v>
      </c>
      <c r="S1111" s="363"/>
      <c r="T1111" s="365">
        <v>778.79</v>
      </c>
      <c r="U1111" s="366">
        <v>13</v>
      </c>
      <c r="V1111" s="367">
        <v>45931</v>
      </c>
      <c r="W1111" s="367"/>
      <c r="X1111" s="363" t="s">
        <v>306</v>
      </c>
      <c r="Y1111" s="363" t="s">
        <v>688</v>
      </c>
      <c r="Z1111" s="363"/>
      <c r="AA1111" s="363" t="s">
        <v>1115</v>
      </c>
      <c r="AB1111" s="363"/>
      <c r="AC1111" s="363"/>
      <c r="AD1111" s="363" t="s">
        <v>304</v>
      </c>
      <c r="AE1111" s="367">
        <v>45121</v>
      </c>
      <c r="AF1111" s="362" t="s">
        <v>3231</v>
      </c>
      <c r="AG1111" s="364">
        <v>0.20713346392196413</v>
      </c>
      <c r="AH1111" s="364">
        <v>0.19877057045121049</v>
      </c>
      <c r="AI1111" s="364">
        <v>0.95615262851219529</v>
      </c>
      <c r="AJ1111" s="363" t="s">
        <v>0</v>
      </c>
      <c r="AK1111" s="368">
        <v>31.622360962948047</v>
      </c>
      <c r="AL1111" s="364">
        <v>1.20923</v>
      </c>
      <c r="AM1111" s="369"/>
      <c r="AN1111" s="370">
        <v>6</v>
      </c>
      <c r="AO1111" s="371" t="s">
        <v>305</v>
      </c>
      <c r="AP1111" s="371" t="s">
        <v>0</v>
      </c>
      <c r="AQ1111" s="371" t="s">
        <v>306</v>
      </c>
      <c r="AR1111" s="372" t="s">
        <v>0</v>
      </c>
      <c r="AS1111" s="372"/>
      <c r="AT1111" s="363"/>
    </row>
    <row r="1112" spans="1:46" x14ac:dyDescent="0.3">
      <c r="A1112" s="362" t="s">
        <v>2029</v>
      </c>
      <c r="B1112" s="363" t="s">
        <v>308</v>
      </c>
      <c r="C1112" s="363" t="s">
        <v>295</v>
      </c>
      <c r="D1112" s="363" t="s">
        <v>778</v>
      </c>
      <c r="E1112" s="363" t="s">
        <v>679</v>
      </c>
      <c r="F1112" s="363" t="s">
        <v>680</v>
      </c>
      <c r="G1112" s="363" t="s">
        <v>681</v>
      </c>
      <c r="H1112" s="363" t="s">
        <v>1091</v>
      </c>
      <c r="I1112" s="363" t="s">
        <v>1117</v>
      </c>
      <c r="J1112" s="363" t="s">
        <v>1111</v>
      </c>
      <c r="K1112" s="363" t="s">
        <v>1115</v>
      </c>
      <c r="L1112" s="364">
        <v>1953.3720047997429</v>
      </c>
      <c r="M1112" s="365">
        <v>1800</v>
      </c>
      <c r="N1112" s="364">
        <v>1756.3881216767654</v>
      </c>
      <c r="O1112" s="363" t="s">
        <v>2019</v>
      </c>
      <c r="P1112" s="363"/>
      <c r="Q1112" s="363" t="s">
        <v>300</v>
      </c>
      <c r="R1112" s="363" t="s">
        <v>1091</v>
      </c>
      <c r="S1112" s="363"/>
      <c r="T1112" s="365">
        <v>778.79</v>
      </c>
      <c r="U1112" s="366">
        <v>13</v>
      </c>
      <c r="V1112" s="367">
        <v>45931</v>
      </c>
      <c r="W1112" s="367"/>
      <c r="X1112" s="363" t="s">
        <v>306</v>
      </c>
      <c r="Y1112" s="363" t="s">
        <v>1117</v>
      </c>
      <c r="Z1112" s="363"/>
      <c r="AA1112" s="363" t="s">
        <v>1115</v>
      </c>
      <c r="AB1112" s="363"/>
      <c r="AC1112" s="363"/>
      <c r="AD1112" s="363" t="s">
        <v>304</v>
      </c>
      <c r="AE1112" s="367">
        <v>45121</v>
      </c>
      <c r="AF1112" s="362" t="s">
        <v>3231</v>
      </c>
      <c r="AG1112" s="364">
        <v>0.23934320621593735</v>
      </c>
      <c r="AH1112" s="364">
        <v>0.22967986308135535</v>
      </c>
      <c r="AI1112" s="364">
        <v>1.1048366179311413</v>
      </c>
      <c r="AJ1112" s="363" t="s">
        <v>181</v>
      </c>
      <c r="AK1112" s="368">
        <v>24.540928856555986</v>
      </c>
      <c r="AL1112" s="364">
        <v>1.3976900000000001</v>
      </c>
      <c r="AM1112" s="369"/>
      <c r="AN1112" s="370">
        <v>6</v>
      </c>
      <c r="AO1112" s="371" t="s">
        <v>305</v>
      </c>
      <c r="AP1112" s="371" t="s">
        <v>0</v>
      </c>
      <c r="AQ1112" s="371" t="s">
        <v>306</v>
      </c>
      <c r="AR1112" s="372" t="s">
        <v>0</v>
      </c>
      <c r="AS1112" s="372"/>
      <c r="AT1112" s="363"/>
    </row>
    <row r="1113" spans="1:46" x14ac:dyDescent="0.3">
      <c r="A1113" s="362" t="s">
        <v>2031</v>
      </c>
      <c r="B1113" s="363" t="s">
        <v>310</v>
      </c>
      <c r="C1113" s="363" t="s">
        <v>295</v>
      </c>
      <c r="D1113" s="363" t="s">
        <v>778</v>
      </c>
      <c r="E1113" s="363" t="s">
        <v>679</v>
      </c>
      <c r="F1113" s="363" t="s">
        <v>680</v>
      </c>
      <c r="G1113" s="363" t="s">
        <v>681</v>
      </c>
      <c r="H1113" s="363" t="s">
        <v>1091</v>
      </c>
      <c r="I1113" s="363" t="s">
        <v>688</v>
      </c>
      <c r="J1113" s="363" t="s">
        <v>1111</v>
      </c>
      <c r="K1113" s="363" t="s">
        <v>1112</v>
      </c>
      <c r="L1113" s="364">
        <v>2063.5078363785142</v>
      </c>
      <c r="M1113" s="365">
        <v>1600</v>
      </c>
      <c r="N1113" s="364">
        <v>1855.4175261530411</v>
      </c>
      <c r="O1113" s="363" t="s">
        <v>2003</v>
      </c>
      <c r="P1113" s="363"/>
      <c r="Q1113" s="363" t="s">
        <v>300</v>
      </c>
      <c r="R1113" s="363" t="s">
        <v>1091</v>
      </c>
      <c r="S1113" s="363"/>
      <c r="T1113" s="365">
        <v>778.79</v>
      </c>
      <c r="U1113" s="366">
        <v>13</v>
      </c>
      <c r="V1113" s="367">
        <v>45931</v>
      </c>
      <c r="W1113" s="367"/>
      <c r="X1113" s="363" t="s">
        <v>306</v>
      </c>
      <c r="Y1113" s="363" t="s">
        <v>688</v>
      </c>
      <c r="Z1113" s="363"/>
      <c r="AA1113" s="363" t="s">
        <v>1112</v>
      </c>
      <c r="AB1113" s="363"/>
      <c r="AC1113" s="363"/>
      <c r="AD1113" s="363" t="s">
        <v>304</v>
      </c>
      <c r="AE1113" s="367">
        <v>45121</v>
      </c>
      <c r="AF1113" s="362" t="s">
        <v>3231</v>
      </c>
      <c r="AG1113" s="364">
        <v>0.25283795426420996</v>
      </c>
      <c r="AH1113" s="364">
        <v>0.2426297685039821</v>
      </c>
      <c r="AI1113" s="364">
        <v>1.167129974944312</v>
      </c>
      <c r="AJ1113" s="363" t="s">
        <v>181</v>
      </c>
      <c r="AK1113" s="368">
        <v>22.110367289622513</v>
      </c>
      <c r="AL1113" s="364">
        <v>1.4761500000000001</v>
      </c>
      <c r="AM1113" s="369"/>
      <c r="AN1113" s="370">
        <v>6</v>
      </c>
      <c r="AO1113" s="371" t="s">
        <v>305</v>
      </c>
      <c r="AP1113" s="371" t="s">
        <v>0</v>
      </c>
      <c r="AQ1113" s="371" t="s">
        <v>306</v>
      </c>
      <c r="AR1113" s="372" t="s">
        <v>0</v>
      </c>
      <c r="AS1113" s="372"/>
      <c r="AT1113" s="363"/>
    </row>
    <row r="1114" spans="1:46" x14ac:dyDescent="0.3">
      <c r="A1114" s="362" t="s">
        <v>2033</v>
      </c>
      <c r="B1114" s="363" t="s">
        <v>310</v>
      </c>
      <c r="C1114" s="363" t="s">
        <v>295</v>
      </c>
      <c r="D1114" s="363" t="s">
        <v>778</v>
      </c>
      <c r="E1114" s="363" t="s">
        <v>679</v>
      </c>
      <c r="F1114" s="363" t="s">
        <v>680</v>
      </c>
      <c r="G1114" s="363" t="s">
        <v>681</v>
      </c>
      <c r="H1114" s="363" t="s">
        <v>1091</v>
      </c>
      <c r="I1114" s="363" t="s">
        <v>1117</v>
      </c>
      <c r="J1114" s="363" t="s">
        <v>1111</v>
      </c>
      <c r="K1114" s="363" t="s">
        <v>1112</v>
      </c>
      <c r="L1114" s="364">
        <v>2133.5743904883252</v>
      </c>
      <c r="M1114" s="365">
        <v>1800</v>
      </c>
      <c r="N1114" s="364">
        <v>1918.4183591039107</v>
      </c>
      <c r="O1114" s="363" t="s">
        <v>2007</v>
      </c>
      <c r="P1114" s="363"/>
      <c r="Q1114" s="363" t="s">
        <v>300</v>
      </c>
      <c r="R1114" s="363" t="s">
        <v>1091</v>
      </c>
      <c r="S1114" s="363"/>
      <c r="T1114" s="365">
        <v>778.79</v>
      </c>
      <c r="U1114" s="366">
        <v>13</v>
      </c>
      <c r="V1114" s="367">
        <v>45931</v>
      </c>
      <c r="W1114" s="367"/>
      <c r="X1114" s="363" t="s">
        <v>306</v>
      </c>
      <c r="Y1114" s="363" t="s">
        <v>1117</v>
      </c>
      <c r="Z1114" s="363"/>
      <c r="AA1114" s="363" t="s">
        <v>1112</v>
      </c>
      <c r="AB1114" s="363"/>
      <c r="AC1114" s="363"/>
      <c r="AD1114" s="363" t="s">
        <v>304</v>
      </c>
      <c r="AE1114" s="367">
        <v>45121</v>
      </c>
      <c r="AF1114" s="362" t="s">
        <v>3231</v>
      </c>
      <c r="AG1114" s="364">
        <v>0.26142308483224214</v>
      </c>
      <c r="AH1114" s="364">
        <v>0.25086827940460982</v>
      </c>
      <c r="AI1114" s="364">
        <v>1.2067599555535149</v>
      </c>
      <c r="AJ1114" s="363" t="s">
        <v>181</v>
      </c>
      <c r="AK1114" s="368">
        <v>20.694684606235203</v>
      </c>
      <c r="AL1114" s="364">
        <v>1.5261499999999999</v>
      </c>
      <c r="AM1114" s="369"/>
      <c r="AN1114" s="370">
        <v>6</v>
      </c>
      <c r="AO1114" s="371" t="s">
        <v>305</v>
      </c>
      <c r="AP1114" s="371" t="s">
        <v>0</v>
      </c>
      <c r="AQ1114" s="371" t="s">
        <v>306</v>
      </c>
      <c r="AR1114" s="372" t="s">
        <v>0</v>
      </c>
      <c r="AS1114" s="372"/>
      <c r="AT1114" s="363"/>
    </row>
    <row r="1115" spans="1:46" x14ac:dyDescent="0.3">
      <c r="A1115" s="362" t="s">
        <v>2035</v>
      </c>
      <c r="B1115" s="363" t="s">
        <v>310</v>
      </c>
      <c r="C1115" s="363" t="s">
        <v>295</v>
      </c>
      <c r="D1115" s="363" t="s">
        <v>778</v>
      </c>
      <c r="E1115" s="363" t="s">
        <v>679</v>
      </c>
      <c r="F1115" s="363" t="s">
        <v>680</v>
      </c>
      <c r="G1115" s="363" t="s">
        <v>681</v>
      </c>
      <c r="H1115" s="363" t="s">
        <v>1091</v>
      </c>
      <c r="I1115" s="363" t="s">
        <v>1117</v>
      </c>
      <c r="J1115" s="363" t="s">
        <v>1111</v>
      </c>
      <c r="K1115" s="363" t="s">
        <v>1120</v>
      </c>
      <c r="L1115" s="364">
        <v>1922.2117294556929</v>
      </c>
      <c r="M1115" s="365">
        <v>1800</v>
      </c>
      <c r="N1115" s="364">
        <v>1729.9939472091366</v>
      </c>
      <c r="O1115" s="363" t="s">
        <v>2013</v>
      </c>
      <c r="P1115" s="363"/>
      <c r="Q1115" s="363" t="s">
        <v>300</v>
      </c>
      <c r="R1115" s="363" t="s">
        <v>1091</v>
      </c>
      <c r="S1115" s="363"/>
      <c r="T1115" s="365">
        <v>778.79</v>
      </c>
      <c r="U1115" s="366">
        <v>13</v>
      </c>
      <c r="V1115" s="367">
        <v>45931</v>
      </c>
      <c r="W1115" s="367"/>
      <c r="X1115" s="363" t="s">
        <v>306</v>
      </c>
      <c r="Y1115" s="363" t="s">
        <v>1117</v>
      </c>
      <c r="Z1115" s="363"/>
      <c r="AA1115" s="363"/>
      <c r="AB1115" s="363"/>
      <c r="AC1115" s="363"/>
      <c r="AD1115" s="363" t="s">
        <v>304</v>
      </c>
      <c r="AE1115" s="367">
        <v>45121</v>
      </c>
      <c r="AF1115" s="362" t="s">
        <v>3231</v>
      </c>
      <c r="AG1115" s="364">
        <v>0.21998094862757905</v>
      </c>
      <c r="AH1115" s="364">
        <v>0.21122683558253713</v>
      </c>
      <c r="AI1115" s="364">
        <v>1.0038005872622695</v>
      </c>
      <c r="AJ1115" s="363" t="s">
        <v>181</v>
      </c>
      <c r="AK1115" s="368">
        <v>29.398515091453003</v>
      </c>
      <c r="AL1115" s="364">
        <v>1.2692300000000001</v>
      </c>
      <c r="AM1115" s="369"/>
      <c r="AN1115" s="370">
        <v>6</v>
      </c>
      <c r="AO1115" s="371" t="s">
        <v>305</v>
      </c>
      <c r="AP1115" s="371" t="s">
        <v>0</v>
      </c>
      <c r="AQ1115" s="371" t="s">
        <v>306</v>
      </c>
      <c r="AR1115" s="372" t="s">
        <v>0</v>
      </c>
      <c r="AS1115" s="372"/>
      <c r="AT1115" s="363"/>
    </row>
    <row r="1116" spans="1:46" x14ac:dyDescent="0.3">
      <c r="A1116" s="362" t="s">
        <v>2036</v>
      </c>
      <c r="B1116" s="363" t="s">
        <v>310</v>
      </c>
      <c r="C1116" s="363" t="s">
        <v>295</v>
      </c>
      <c r="D1116" s="363" t="s">
        <v>778</v>
      </c>
      <c r="E1116" s="363" t="s">
        <v>679</v>
      </c>
      <c r="F1116" s="363" t="s">
        <v>680</v>
      </c>
      <c r="G1116" s="363" t="s">
        <v>681</v>
      </c>
      <c r="H1116" s="363" t="s">
        <v>1091</v>
      </c>
      <c r="I1116" s="363" t="s">
        <v>688</v>
      </c>
      <c r="J1116" s="363" t="s">
        <v>1111</v>
      </c>
      <c r="K1116" s="363" t="s">
        <v>1115</v>
      </c>
      <c r="L1116" s="364">
        <v>1466.07</v>
      </c>
      <c r="M1116" s="365">
        <v>1600</v>
      </c>
      <c r="N1116" s="364">
        <v>1318.23</v>
      </c>
      <c r="O1116" s="363" t="s">
        <v>2015</v>
      </c>
      <c r="P1116" s="363"/>
      <c r="Q1116" s="363" t="s">
        <v>300</v>
      </c>
      <c r="R1116" s="363" t="s">
        <v>1091</v>
      </c>
      <c r="S1116" s="363"/>
      <c r="T1116" s="365">
        <v>778.79</v>
      </c>
      <c r="U1116" s="366">
        <v>13</v>
      </c>
      <c r="V1116" s="367">
        <v>45931</v>
      </c>
      <c r="W1116" s="367"/>
      <c r="X1116" s="363" t="s">
        <v>306</v>
      </c>
      <c r="Y1116" s="363" t="s">
        <v>688</v>
      </c>
      <c r="Z1116" s="363"/>
      <c r="AA1116" s="363" t="s">
        <v>1115</v>
      </c>
      <c r="AB1116" s="363"/>
      <c r="AC1116" s="363"/>
      <c r="AD1116" s="363" t="s">
        <v>304</v>
      </c>
      <c r="AE1116" s="367">
        <v>45121</v>
      </c>
      <c r="AF1116" s="362" t="s">
        <v>3231</v>
      </c>
      <c r="AG1116" s="364">
        <v>0.18733536582878871</v>
      </c>
      <c r="AH1116" s="364">
        <v>0.17977180908587126</v>
      </c>
      <c r="AI1116" s="364">
        <v>0.86476226032686121</v>
      </c>
      <c r="AJ1116" s="363" t="s">
        <v>0</v>
      </c>
      <c r="AK1116" s="368">
        <v>37.183434641038197</v>
      </c>
      <c r="AL1116" s="364">
        <v>1.0938460000000001</v>
      </c>
      <c r="AM1116" s="369"/>
      <c r="AN1116" s="370">
        <v>6</v>
      </c>
      <c r="AO1116" s="371" t="s">
        <v>305</v>
      </c>
      <c r="AP1116" s="371" t="s">
        <v>0</v>
      </c>
      <c r="AQ1116" s="371" t="s">
        <v>306</v>
      </c>
      <c r="AR1116" s="372" t="s">
        <v>0</v>
      </c>
      <c r="AS1116" s="372"/>
      <c r="AT1116" s="363"/>
    </row>
    <row r="1117" spans="1:46" x14ac:dyDescent="0.3">
      <c r="A1117" s="362" t="s">
        <v>2038</v>
      </c>
      <c r="B1117" s="363" t="s">
        <v>310</v>
      </c>
      <c r="C1117" s="363" t="s">
        <v>295</v>
      </c>
      <c r="D1117" s="363" t="s">
        <v>778</v>
      </c>
      <c r="E1117" s="363" t="s">
        <v>679</v>
      </c>
      <c r="F1117" s="363" t="s">
        <v>680</v>
      </c>
      <c r="G1117" s="363" t="s">
        <v>681</v>
      </c>
      <c r="H1117" s="363" t="s">
        <v>1091</v>
      </c>
      <c r="I1117" s="363" t="s">
        <v>1117</v>
      </c>
      <c r="J1117" s="363" t="s">
        <v>1111</v>
      </c>
      <c r="K1117" s="363" t="s">
        <v>1115</v>
      </c>
      <c r="L1117" s="364">
        <v>1944.9955954478744</v>
      </c>
      <c r="M1117" s="365">
        <v>1800</v>
      </c>
      <c r="N1117" s="364">
        <v>1748.8564145304699</v>
      </c>
      <c r="O1117" s="363" t="s">
        <v>2019</v>
      </c>
      <c r="P1117" s="363"/>
      <c r="Q1117" s="363" t="s">
        <v>300</v>
      </c>
      <c r="R1117" s="363" t="s">
        <v>1091</v>
      </c>
      <c r="S1117" s="363"/>
      <c r="T1117" s="365">
        <v>778.79</v>
      </c>
      <c r="U1117" s="366">
        <v>13</v>
      </c>
      <c r="V1117" s="367">
        <v>45931</v>
      </c>
      <c r="W1117" s="367"/>
      <c r="X1117" s="363" t="s">
        <v>306</v>
      </c>
      <c r="Y1117" s="363" t="s">
        <v>1117</v>
      </c>
      <c r="Z1117" s="363"/>
      <c r="AA1117" s="363" t="s">
        <v>1115</v>
      </c>
      <c r="AB1117" s="363"/>
      <c r="AC1117" s="363"/>
      <c r="AD1117" s="363" t="s">
        <v>304</v>
      </c>
      <c r="AE1117" s="367">
        <v>45121</v>
      </c>
      <c r="AF1117" s="362" t="s">
        <v>3231</v>
      </c>
      <c r="AG1117" s="364">
        <v>0.23831685963887617</v>
      </c>
      <c r="AH1117" s="364">
        <v>0.22869495465207346</v>
      </c>
      <c r="AI1117" s="364">
        <v>1.1000988804413112</v>
      </c>
      <c r="AJ1117" s="363" t="s">
        <v>181</v>
      </c>
      <c r="AK1117" s="368">
        <v>24.737049533854293</v>
      </c>
      <c r="AL1117" s="364">
        <v>1.3915379999999999</v>
      </c>
      <c r="AM1117" s="369"/>
      <c r="AN1117" s="370">
        <v>6</v>
      </c>
      <c r="AO1117" s="371" t="s">
        <v>305</v>
      </c>
      <c r="AP1117" s="371" t="s">
        <v>0</v>
      </c>
      <c r="AQ1117" s="371" t="s">
        <v>306</v>
      </c>
      <c r="AR1117" s="372" t="s">
        <v>0</v>
      </c>
      <c r="AS1117" s="372"/>
      <c r="AT1117" s="363"/>
    </row>
    <row r="1118" spans="1:46" x14ac:dyDescent="0.3">
      <c r="A1118" s="362" t="s">
        <v>2040</v>
      </c>
      <c r="B1118" s="363" t="s">
        <v>294</v>
      </c>
      <c r="C1118" s="363" t="s">
        <v>295</v>
      </c>
      <c r="D1118" s="363" t="s">
        <v>778</v>
      </c>
      <c r="E1118" s="363" t="s">
        <v>679</v>
      </c>
      <c r="F1118" s="363" t="s">
        <v>680</v>
      </c>
      <c r="G1118" s="363" t="s">
        <v>681</v>
      </c>
      <c r="H1118" s="363" t="s">
        <v>1091</v>
      </c>
      <c r="I1118" s="363" t="s">
        <v>689</v>
      </c>
      <c r="J1118" s="363" t="s">
        <v>1114</v>
      </c>
      <c r="K1118" s="363" t="s">
        <v>1120</v>
      </c>
      <c r="L1118" s="364">
        <v>1912.85</v>
      </c>
      <c r="M1118" s="365">
        <v>2200</v>
      </c>
      <c r="N1118" s="364">
        <v>1719.95</v>
      </c>
      <c r="O1118" s="363" t="s">
        <v>1689</v>
      </c>
      <c r="P1118" s="363"/>
      <c r="Q1118" s="363" t="s">
        <v>319</v>
      </c>
      <c r="R1118" s="363" t="s">
        <v>1091</v>
      </c>
      <c r="S1118" s="363" t="s">
        <v>1120</v>
      </c>
      <c r="T1118" s="365">
        <v>3693.66</v>
      </c>
      <c r="U1118" s="366">
        <v>15</v>
      </c>
      <c r="V1118" s="367">
        <v>45931</v>
      </c>
      <c r="W1118" s="367"/>
      <c r="X1118" s="363" t="s">
        <v>306</v>
      </c>
      <c r="Y1118" s="363" t="s">
        <v>689</v>
      </c>
      <c r="Z1118" s="363"/>
      <c r="AA1118" s="363"/>
      <c r="AB1118" s="363"/>
      <c r="AC1118" s="363"/>
      <c r="AD1118" s="363" t="s">
        <v>304</v>
      </c>
      <c r="AE1118" s="367">
        <v>45121</v>
      </c>
      <c r="AF1118" s="362" t="s">
        <v>3231</v>
      </c>
      <c r="AG1118" s="364">
        <v>0.23437806156122418</v>
      </c>
      <c r="AH1118" s="364">
        <v>0.22491518326234777</v>
      </c>
      <c r="AI1118" s="364">
        <v>0.25</v>
      </c>
      <c r="AJ1118" s="363" t="s">
        <v>0</v>
      </c>
      <c r="AK1118" s="368">
        <v>179.33765123629698</v>
      </c>
      <c r="AL1118" s="364">
        <v>1.36846</v>
      </c>
      <c r="AM1118" s="369"/>
      <c r="AN1118" s="370">
        <v>6</v>
      </c>
      <c r="AO1118" s="371" t="s">
        <v>305</v>
      </c>
      <c r="AP1118" s="371" t="s">
        <v>0</v>
      </c>
      <c r="AQ1118" s="371" t="s">
        <v>306</v>
      </c>
      <c r="AR1118" s="372" t="s">
        <v>0</v>
      </c>
      <c r="AS1118" s="372"/>
      <c r="AT1118" s="363"/>
    </row>
    <row r="1119" spans="1:46" x14ac:dyDescent="0.3">
      <c r="A1119" s="362" t="s">
        <v>2041</v>
      </c>
      <c r="B1119" s="363" t="s">
        <v>294</v>
      </c>
      <c r="C1119" s="363" t="s">
        <v>295</v>
      </c>
      <c r="D1119" s="363" t="s">
        <v>778</v>
      </c>
      <c r="E1119" s="363" t="s">
        <v>679</v>
      </c>
      <c r="F1119" s="363" t="s">
        <v>680</v>
      </c>
      <c r="G1119" s="363" t="s">
        <v>681</v>
      </c>
      <c r="H1119" s="363" t="s">
        <v>1091</v>
      </c>
      <c r="I1119" s="363" t="s">
        <v>689</v>
      </c>
      <c r="J1119" s="363" t="s">
        <v>1114</v>
      </c>
      <c r="K1119" s="363"/>
      <c r="L1119" s="364">
        <v>1912.85</v>
      </c>
      <c r="M1119" s="365">
        <v>2200</v>
      </c>
      <c r="N1119" s="364">
        <v>1719.95</v>
      </c>
      <c r="O1119" s="363" t="s">
        <v>1693</v>
      </c>
      <c r="P1119" s="363"/>
      <c r="Q1119" s="363" t="s">
        <v>319</v>
      </c>
      <c r="R1119" s="363" t="s">
        <v>1091</v>
      </c>
      <c r="S1119" s="363"/>
      <c r="T1119" s="365">
        <v>3522.89</v>
      </c>
      <c r="U1119" s="366">
        <v>15</v>
      </c>
      <c r="V1119" s="367">
        <v>45931</v>
      </c>
      <c r="W1119" s="367"/>
      <c r="X1119" s="363" t="s">
        <v>306</v>
      </c>
      <c r="Y1119" s="363" t="s">
        <v>689</v>
      </c>
      <c r="Z1119" s="363"/>
      <c r="AA1119" s="363"/>
      <c r="AB1119" s="363"/>
      <c r="AC1119" s="363"/>
      <c r="AD1119" s="363" t="s">
        <v>304</v>
      </c>
      <c r="AE1119" s="367">
        <v>45121</v>
      </c>
      <c r="AF1119" s="362" t="s">
        <v>3231</v>
      </c>
      <c r="AG1119" s="364">
        <v>0.23437806156122418</v>
      </c>
      <c r="AH1119" s="364">
        <v>0.22491518326234777</v>
      </c>
      <c r="AI1119" s="364">
        <v>0.53</v>
      </c>
      <c r="AJ1119" s="363" t="s">
        <v>0</v>
      </c>
      <c r="AK1119" s="368">
        <v>179.33765123629698</v>
      </c>
      <c r="AL1119" s="364">
        <v>1.36846</v>
      </c>
      <c r="AM1119" s="369"/>
      <c r="AN1119" s="370">
        <v>6</v>
      </c>
      <c r="AO1119" s="371" t="s">
        <v>305</v>
      </c>
      <c r="AP1119" s="371" t="s">
        <v>0</v>
      </c>
      <c r="AQ1119" s="371" t="s">
        <v>306</v>
      </c>
      <c r="AR1119" s="372" t="s">
        <v>0</v>
      </c>
      <c r="AS1119" s="372"/>
      <c r="AT1119" s="363"/>
    </row>
    <row r="1120" spans="1:46" x14ac:dyDescent="0.3">
      <c r="A1120" s="362" t="s">
        <v>2042</v>
      </c>
      <c r="B1120" s="363" t="s">
        <v>294</v>
      </c>
      <c r="C1120" s="363" t="s">
        <v>295</v>
      </c>
      <c r="D1120" s="363" t="s">
        <v>778</v>
      </c>
      <c r="E1120" s="363" t="s">
        <v>679</v>
      </c>
      <c r="F1120" s="363" t="s">
        <v>680</v>
      </c>
      <c r="G1120" s="363" t="s">
        <v>681</v>
      </c>
      <c r="H1120" s="363" t="s">
        <v>1091</v>
      </c>
      <c r="I1120" s="363"/>
      <c r="J1120" s="363" t="s">
        <v>1116</v>
      </c>
      <c r="K1120" s="363" t="s">
        <v>1112</v>
      </c>
      <c r="L1120" s="364">
        <v>1047.3699194480796</v>
      </c>
      <c r="M1120" s="365">
        <v>1400</v>
      </c>
      <c r="N1120" s="364">
        <v>941.75</v>
      </c>
      <c r="O1120" s="363" t="s">
        <v>1694</v>
      </c>
      <c r="P1120" s="363"/>
      <c r="Q1120" s="363" t="s">
        <v>300</v>
      </c>
      <c r="R1120" s="363" t="s">
        <v>1091</v>
      </c>
      <c r="S1120" s="363"/>
      <c r="T1120" s="365">
        <v>549.22</v>
      </c>
      <c r="U1120" s="366">
        <v>13</v>
      </c>
      <c r="V1120" s="367">
        <v>45931</v>
      </c>
      <c r="W1120" s="367"/>
      <c r="X1120" s="363" t="s">
        <v>306</v>
      </c>
      <c r="Y1120" s="363"/>
      <c r="Z1120" s="363"/>
      <c r="AA1120" s="363" t="s">
        <v>1112</v>
      </c>
      <c r="AB1120" s="363"/>
      <c r="AC1120" s="363"/>
      <c r="AD1120" s="363" t="s">
        <v>360</v>
      </c>
      <c r="AE1120" s="367"/>
      <c r="AF1120" s="362"/>
      <c r="AG1120" s="364">
        <v>0.12315103272867219</v>
      </c>
      <c r="AH1120" s="364">
        <v>0.12833237806156175</v>
      </c>
      <c r="AI1120" s="364">
        <v>0.48654961714489869</v>
      </c>
      <c r="AJ1120" s="363" t="s">
        <v>0</v>
      </c>
      <c r="AK1120" s="368">
        <v>38.984879614772694</v>
      </c>
      <c r="AL1120" s="364">
        <v>0.74927232698977997</v>
      </c>
      <c r="AM1120" s="369"/>
      <c r="AN1120" s="370">
        <v>6</v>
      </c>
      <c r="AO1120" s="371" t="s">
        <v>305</v>
      </c>
      <c r="AP1120" s="371" t="s">
        <v>0</v>
      </c>
      <c r="AQ1120" s="371" t="s">
        <v>306</v>
      </c>
      <c r="AR1120" s="372" t="s">
        <v>0</v>
      </c>
      <c r="AS1120" s="372"/>
      <c r="AT1120" s="363"/>
    </row>
    <row r="1121" spans="1:46" x14ac:dyDescent="0.3">
      <c r="A1121" s="362" t="s">
        <v>2044</v>
      </c>
      <c r="B1121" s="363" t="s">
        <v>294</v>
      </c>
      <c r="C1121" s="363" t="s">
        <v>295</v>
      </c>
      <c r="D1121" s="363" t="s">
        <v>778</v>
      </c>
      <c r="E1121" s="363" t="s">
        <v>679</v>
      </c>
      <c r="F1121" s="363" t="s">
        <v>680</v>
      </c>
      <c r="G1121" s="363" t="s">
        <v>681</v>
      </c>
      <c r="H1121" s="363" t="s">
        <v>1091</v>
      </c>
      <c r="I1121" s="363"/>
      <c r="J1121" s="363" t="s">
        <v>1116</v>
      </c>
      <c r="K1121" s="363" t="s">
        <v>1120</v>
      </c>
      <c r="L1121" s="364">
        <v>1237.69</v>
      </c>
      <c r="M1121" s="365">
        <v>1400</v>
      </c>
      <c r="N1121" s="364">
        <v>1152.56</v>
      </c>
      <c r="O1121" s="363" t="s">
        <v>1701</v>
      </c>
      <c r="P1121" s="363"/>
      <c r="Q1121" s="363" t="s">
        <v>300</v>
      </c>
      <c r="R1121" s="363" t="s">
        <v>1091</v>
      </c>
      <c r="S1121" s="363"/>
      <c r="T1121" s="365">
        <v>549.22</v>
      </c>
      <c r="U1121" s="366">
        <v>13</v>
      </c>
      <c r="V1121" s="367">
        <v>45931</v>
      </c>
      <c r="W1121" s="367"/>
      <c r="X1121" s="363" t="s">
        <v>306</v>
      </c>
      <c r="Y1121" s="363"/>
      <c r="Z1121" s="363"/>
      <c r="AA1121" s="363"/>
      <c r="AB1121" s="363"/>
      <c r="AC1121" s="363"/>
      <c r="AD1121" s="363" t="s">
        <v>360</v>
      </c>
      <c r="AE1121" s="367"/>
      <c r="AF1121" s="362"/>
      <c r="AG1121" s="364">
        <v>0.27</v>
      </c>
      <c r="AH1121" s="364">
        <v>0.27</v>
      </c>
      <c r="AI1121" s="364">
        <v>2.3199999999999998</v>
      </c>
      <c r="AJ1121" s="363" t="s">
        <v>181</v>
      </c>
      <c r="AK1121" s="368">
        <v>-2.42</v>
      </c>
      <c r="AL1121" s="364">
        <v>0</v>
      </c>
      <c r="AM1121" s="369"/>
      <c r="AN1121" s="370">
        <v>6</v>
      </c>
      <c r="AO1121" s="371" t="s">
        <v>305</v>
      </c>
      <c r="AP1121" s="371" t="s">
        <v>0</v>
      </c>
      <c r="AQ1121" s="371" t="s">
        <v>306</v>
      </c>
      <c r="AR1121" s="372" t="s">
        <v>0</v>
      </c>
      <c r="AS1121" s="372"/>
      <c r="AT1121" s="373"/>
    </row>
    <row r="1122" spans="1:46" x14ac:dyDescent="0.3">
      <c r="A1122" s="362" t="s">
        <v>2045</v>
      </c>
      <c r="B1122" s="363" t="s">
        <v>294</v>
      </c>
      <c r="C1122" s="363" t="s">
        <v>295</v>
      </c>
      <c r="D1122" s="363" t="s">
        <v>778</v>
      </c>
      <c r="E1122" s="363" t="s">
        <v>679</v>
      </c>
      <c r="F1122" s="363" t="s">
        <v>680</v>
      </c>
      <c r="G1122" s="363" t="s">
        <v>681</v>
      </c>
      <c r="H1122" s="363" t="s">
        <v>1091</v>
      </c>
      <c r="I1122" s="363"/>
      <c r="J1122" s="363" t="s">
        <v>1116</v>
      </c>
      <c r="K1122" s="363" t="s">
        <v>1115</v>
      </c>
      <c r="L1122" s="364">
        <v>1593.4369547005429</v>
      </c>
      <c r="M1122" s="365">
        <v>1400</v>
      </c>
      <c r="N1122" s="364">
        <v>1432.75</v>
      </c>
      <c r="O1122" s="363" t="s">
        <v>1695</v>
      </c>
      <c r="P1122" s="363"/>
      <c r="Q1122" s="363" t="s">
        <v>300</v>
      </c>
      <c r="R1122" s="363" t="s">
        <v>1091</v>
      </c>
      <c r="S1122" s="363"/>
      <c r="T1122" s="365">
        <v>549.22</v>
      </c>
      <c r="U1122" s="366">
        <v>13</v>
      </c>
      <c r="V1122" s="367">
        <v>45931</v>
      </c>
      <c r="W1122" s="367"/>
      <c r="X1122" s="363" t="s">
        <v>306</v>
      </c>
      <c r="Y1122" s="363"/>
      <c r="Z1122" s="363"/>
      <c r="AA1122" s="363" t="s">
        <v>1115</v>
      </c>
      <c r="AB1122" s="363"/>
      <c r="AC1122" s="363"/>
      <c r="AD1122" s="363" t="s">
        <v>360</v>
      </c>
      <c r="AE1122" s="367"/>
      <c r="AF1122" s="362"/>
      <c r="AG1122" s="364">
        <v>0.18735826083568363</v>
      </c>
      <c r="AH1122" s="364">
        <v>0.19524100309817108</v>
      </c>
      <c r="AI1122" s="364">
        <v>0.74022188899851715</v>
      </c>
      <c r="AJ1122" s="363" t="s">
        <v>0</v>
      </c>
      <c r="AK1122" s="368">
        <v>18.458853330243095</v>
      </c>
      <c r="AL1122" s="364">
        <v>1.1399202829780803</v>
      </c>
      <c r="AM1122" s="369"/>
      <c r="AN1122" s="370">
        <v>6</v>
      </c>
      <c r="AO1122" s="371" t="s">
        <v>305</v>
      </c>
      <c r="AP1122" s="371" t="s">
        <v>0</v>
      </c>
      <c r="AQ1122" s="371" t="s">
        <v>306</v>
      </c>
      <c r="AR1122" s="372" t="s">
        <v>0</v>
      </c>
      <c r="AS1122" s="372"/>
      <c r="AT1122" s="363"/>
    </row>
    <row r="1123" spans="1:46" x14ac:dyDescent="0.3">
      <c r="A1123" s="362" t="s">
        <v>2047</v>
      </c>
      <c r="B1123" s="363" t="s">
        <v>308</v>
      </c>
      <c r="C1123" s="363" t="s">
        <v>295</v>
      </c>
      <c r="D1123" s="363" t="s">
        <v>778</v>
      </c>
      <c r="E1123" s="363" t="s">
        <v>679</v>
      </c>
      <c r="F1123" s="363" t="s">
        <v>680</v>
      </c>
      <c r="G1123" s="363" t="s">
        <v>681</v>
      </c>
      <c r="H1123" s="363" t="s">
        <v>1091</v>
      </c>
      <c r="I1123" s="363" t="s">
        <v>689</v>
      </c>
      <c r="J1123" s="363" t="s">
        <v>1114</v>
      </c>
      <c r="K1123" s="363" t="s">
        <v>1120</v>
      </c>
      <c r="L1123" s="364">
        <v>1977.1</v>
      </c>
      <c r="M1123" s="365">
        <v>2200</v>
      </c>
      <c r="N1123" s="364">
        <v>1777.72</v>
      </c>
      <c r="O1123" s="363" t="s">
        <v>1689</v>
      </c>
      <c r="P1123" s="363"/>
      <c r="Q1123" s="363" t="s">
        <v>319</v>
      </c>
      <c r="R1123" s="363" t="s">
        <v>1091</v>
      </c>
      <c r="S1123" s="363" t="s">
        <v>1120</v>
      </c>
      <c r="T1123" s="365">
        <v>3693.66</v>
      </c>
      <c r="U1123" s="366">
        <v>15</v>
      </c>
      <c r="V1123" s="367">
        <v>45931</v>
      </c>
      <c r="W1123" s="367"/>
      <c r="X1123" s="363" t="s">
        <v>306</v>
      </c>
      <c r="Y1123" s="363" t="s">
        <v>689</v>
      </c>
      <c r="Z1123" s="363"/>
      <c r="AA1123" s="363"/>
      <c r="AB1123" s="363"/>
      <c r="AC1123" s="363"/>
      <c r="AD1123" s="363" t="s">
        <v>304</v>
      </c>
      <c r="AE1123" s="367">
        <v>45121</v>
      </c>
      <c r="AF1123" s="362" t="s">
        <v>3231</v>
      </c>
      <c r="AG1123" s="364">
        <v>0.24225039777709451</v>
      </c>
      <c r="AH1123" s="364">
        <v>0.23246967846936942</v>
      </c>
      <c r="AI1123" s="364">
        <v>0.25957996880685563</v>
      </c>
      <c r="AJ1123" s="363" t="s">
        <v>0</v>
      </c>
      <c r="AK1123" s="368">
        <v>172.82740113078302</v>
      </c>
      <c r="AL1123" s="364">
        <v>1.4146099999999999</v>
      </c>
      <c r="AM1123" s="369"/>
      <c r="AN1123" s="370">
        <v>6</v>
      </c>
      <c r="AO1123" s="371" t="s">
        <v>305</v>
      </c>
      <c r="AP1123" s="371" t="s">
        <v>0</v>
      </c>
      <c r="AQ1123" s="371" t="s">
        <v>306</v>
      </c>
      <c r="AR1123" s="372" t="s">
        <v>0</v>
      </c>
      <c r="AS1123" s="372"/>
      <c r="AT1123" s="363"/>
    </row>
    <row r="1124" spans="1:46" x14ac:dyDescent="0.3">
      <c r="A1124" s="362" t="s">
        <v>2048</v>
      </c>
      <c r="B1124" s="363" t="s">
        <v>308</v>
      </c>
      <c r="C1124" s="363" t="s">
        <v>295</v>
      </c>
      <c r="D1124" s="363" t="s">
        <v>778</v>
      </c>
      <c r="E1124" s="363" t="s">
        <v>679</v>
      </c>
      <c r="F1124" s="363" t="s">
        <v>680</v>
      </c>
      <c r="G1124" s="363" t="s">
        <v>681</v>
      </c>
      <c r="H1124" s="363" t="s">
        <v>1091</v>
      </c>
      <c r="I1124" s="363" t="s">
        <v>689</v>
      </c>
      <c r="J1124" s="363" t="s">
        <v>1114</v>
      </c>
      <c r="K1124" s="363"/>
      <c r="L1124" s="364">
        <v>1977.1</v>
      </c>
      <c r="M1124" s="365">
        <v>2200</v>
      </c>
      <c r="N1124" s="364">
        <v>1777.82</v>
      </c>
      <c r="O1124" s="363" t="s">
        <v>1693</v>
      </c>
      <c r="P1124" s="363"/>
      <c r="Q1124" s="363" t="s">
        <v>319</v>
      </c>
      <c r="R1124" s="363" t="s">
        <v>1091</v>
      </c>
      <c r="S1124" s="363"/>
      <c r="T1124" s="365">
        <v>3522.89</v>
      </c>
      <c r="U1124" s="366">
        <v>15</v>
      </c>
      <c r="V1124" s="367">
        <v>45931</v>
      </c>
      <c r="W1124" s="367"/>
      <c r="X1124" s="363" t="s">
        <v>306</v>
      </c>
      <c r="Y1124" s="363" t="s">
        <v>689</v>
      </c>
      <c r="Z1124" s="363"/>
      <c r="AA1124" s="363"/>
      <c r="AB1124" s="363"/>
      <c r="AC1124" s="363"/>
      <c r="AD1124" s="363" t="s">
        <v>304</v>
      </c>
      <c r="AE1124" s="367">
        <v>45121</v>
      </c>
      <c r="AF1124" s="362" t="s">
        <v>3231</v>
      </c>
      <c r="AG1124" s="364">
        <v>0.24225039777709451</v>
      </c>
      <c r="AH1124" s="364">
        <v>0.23246967846936942</v>
      </c>
      <c r="AI1124" s="364">
        <v>0.25957996880685563</v>
      </c>
      <c r="AJ1124" s="363" t="s">
        <v>0</v>
      </c>
      <c r="AK1124" s="368">
        <v>172.82740113078302</v>
      </c>
      <c r="AL1124" s="364">
        <v>1.4146099999999999</v>
      </c>
      <c r="AM1124" s="369"/>
      <c r="AN1124" s="370">
        <v>6</v>
      </c>
      <c r="AO1124" s="371" t="s">
        <v>305</v>
      </c>
      <c r="AP1124" s="371" t="s">
        <v>0</v>
      </c>
      <c r="AQ1124" s="371" t="s">
        <v>306</v>
      </c>
      <c r="AR1124" s="372" t="s">
        <v>0</v>
      </c>
      <c r="AS1124" s="372"/>
      <c r="AT1124" s="363"/>
    </row>
    <row r="1125" spans="1:46" x14ac:dyDescent="0.3">
      <c r="A1125" s="362" t="s">
        <v>2049</v>
      </c>
      <c r="B1125" s="363" t="s">
        <v>308</v>
      </c>
      <c r="C1125" s="363" t="s">
        <v>295</v>
      </c>
      <c r="D1125" s="363" t="s">
        <v>778</v>
      </c>
      <c r="E1125" s="363" t="s">
        <v>679</v>
      </c>
      <c r="F1125" s="363" t="s">
        <v>680</v>
      </c>
      <c r="G1125" s="363" t="s">
        <v>681</v>
      </c>
      <c r="H1125" s="363" t="s">
        <v>1091</v>
      </c>
      <c r="I1125" s="363"/>
      <c r="J1125" s="363" t="s">
        <v>1116</v>
      </c>
      <c r="K1125" s="363" t="s">
        <v>1112</v>
      </c>
      <c r="L1125" s="364">
        <v>1039.0287732884187</v>
      </c>
      <c r="M1125" s="365">
        <v>1400</v>
      </c>
      <c r="N1125" s="364">
        <v>934.25</v>
      </c>
      <c r="O1125" s="363" t="s">
        <v>1694</v>
      </c>
      <c r="P1125" s="363"/>
      <c r="Q1125" s="363" t="s">
        <v>300</v>
      </c>
      <c r="R1125" s="363" t="s">
        <v>1091</v>
      </c>
      <c r="S1125" s="363"/>
      <c r="T1125" s="365">
        <v>549.22</v>
      </c>
      <c r="U1125" s="366">
        <v>13</v>
      </c>
      <c r="V1125" s="367">
        <v>45931</v>
      </c>
      <c r="W1125" s="367"/>
      <c r="X1125" s="363" t="s">
        <v>306</v>
      </c>
      <c r="Y1125" s="363"/>
      <c r="Z1125" s="363"/>
      <c r="AA1125" s="363" t="s">
        <v>1112</v>
      </c>
      <c r="AB1125" s="363"/>
      <c r="AC1125" s="363"/>
      <c r="AD1125" s="363" t="s">
        <v>360</v>
      </c>
      <c r="AE1125" s="367"/>
      <c r="AF1125" s="362"/>
      <c r="AG1125" s="364">
        <v>0.12217027058854471</v>
      </c>
      <c r="AH1125" s="364">
        <v>0.12731035222088036</v>
      </c>
      <c r="AI1125" s="364">
        <v>0.48267478610843811</v>
      </c>
      <c r="AJ1125" s="363" t="s">
        <v>0</v>
      </c>
      <c r="AK1125" s="368">
        <v>39.465710064486359</v>
      </c>
      <c r="AL1125" s="364">
        <v>0.74330519935248429</v>
      </c>
      <c r="AM1125" s="369"/>
      <c r="AN1125" s="370">
        <v>6</v>
      </c>
      <c r="AO1125" s="371" t="s">
        <v>305</v>
      </c>
      <c r="AP1125" s="371" t="s">
        <v>0</v>
      </c>
      <c r="AQ1125" s="371" t="s">
        <v>306</v>
      </c>
      <c r="AR1125" s="372" t="s">
        <v>0</v>
      </c>
      <c r="AS1125" s="372"/>
      <c r="AT1125" s="373"/>
    </row>
    <row r="1126" spans="1:46" x14ac:dyDescent="0.3">
      <c r="A1126" s="362" t="s">
        <v>2051</v>
      </c>
      <c r="B1126" s="363" t="s">
        <v>308</v>
      </c>
      <c r="C1126" s="363" t="s">
        <v>295</v>
      </c>
      <c r="D1126" s="363" t="s">
        <v>778</v>
      </c>
      <c r="E1126" s="363" t="s">
        <v>679</v>
      </c>
      <c r="F1126" s="363" t="s">
        <v>680</v>
      </c>
      <c r="G1126" s="363" t="s">
        <v>681</v>
      </c>
      <c r="H1126" s="363" t="s">
        <v>1091</v>
      </c>
      <c r="I1126" s="363"/>
      <c r="J1126" s="363" t="s">
        <v>1116</v>
      </c>
      <c r="K1126" s="363" t="s">
        <v>1120</v>
      </c>
      <c r="L1126" s="364">
        <v>1200.22</v>
      </c>
      <c r="M1126" s="365">
        <v>1400</v>
      </c>
      <c r="N1126" s="364">
        <v>1117.67</v>
      </c>
      <c r="O1126" s="363" t="s">
        <v>1701</v>
      </c>
      <c r="P1126" s="363"/>
      <c r="Q1126" s="363" t="s">
        <v>300</v>
      </c>
      <c r="R1126" s="363" t="s">
        <v>1091</v>
      </c>
      <c r="S1126" s="363"/>
      <c r="T1126" s="365">
        <v>549.22</v>
      </c>
      <c r="U1126" s="366">
        <v>13</v>
      </c>
      <c r="V1126" s="367">
        <v>45931</v>
      </c>
      <c r="W1126" s="367"/>
      <c r="X1126" s="363" t="s">
        <v>306</v>
      </c>
      <c r="Y1126" s="363"/>
      <c r="Z1126" s="363"/>
      <c r="AA1126" s="363"/>
      <c r="AB1126" s="363"/>
      <c r="AC1126" s="363"/>
      <c r="AD1126" s="363" t="s">
        <v>360</v>
      </c>
      <c r="AE1126" s="367"/>
      <c r="AF1126" s="362"/>
      <c r="AG1126" s="364">
        <v>0.26</v>
      </c>
      <c r="AH1126" s="364">
        <v>0.27</v>
      </c>
      <c r="AI1126" s="364">
        <v>2.25</v>
      </c>
      <c r="AJ1126" s="363" t="s">
        <v>181</v>
      </c>
      <c r="AK1126" s="368">
        <v>-1.01</v>
      </c>
      <c r="AL1126" s="364">
        <v>0</v>
      </c>
      <c r="AM1126" s="369"/>
      <c r="AN1126" s="370">
        <v>6</v>
      </c>
      <c r="AO1126" s="371" t="s">
        <v>305</v>
      </c>
      <c r="AP1126" s="371" t="s">
        <v>0</v>
      </c>
      <c r="AQ1126" s="371" t="s">
        <v>306</v>
      </c>
      <c r="AR1126" s="372" t="s">
        <v>0</v>
      </c>
      <c r="AS1126" s="372"/>
      <c r="AT1126" s="363"/>
    </row>
    <row r="1127" spans="1:46" x14ac:dyDescent="0.3">
      <c r="A1127" s="362" t="s">
        <v>2052</v>
      </c>
      <c r="B1127" s="363" t="s">
        <v>308</v>
      </c>
      <c r="C1127" s="363" t="s">
        <v>295</v>
      </c>
      <c r="D1127" s="363" t="s">
        <v>778</v>
      </c>
      <c r="E1127" s="363" t="s">
        <v>679</v>
      </c>
      <c r="F1127" s="363" t="s">
        <v>680</v>
      </c>
      <c r="G1127" s="363" t="s">
        <v>681</v>
      </c>
      <c r="H1127" s="363" t="s">
        <v>1091</v>
      </c>
      <c r="I1127" s="363"/>
      <c r="J1127" s="363" t="s">
        <v>1116</v>
      </c>
      <c r="K1127" s="363" t="s">
        <v>1115</v>
      </c>
      <c r="L1127" s="364">
        <v>1660.1661239778296</v>
      </c>
      <c r="M1127" s="365">
        <v>1400</v>
      </c>
      <c r="N1127" s="364">
        <v>1492.75</v>
      </c>
      <c r="O1127" s="363" t="s">
        <v>1695</v>
      </c>
      <c r="P1127" s="363"/>
      <c r="Q1127" s="363" t="s">
        <v>300</v>
      </c>
      <c r="R1127" s="363" t="s">
        <v>1091</v>
      </c>
      <c r="S1127" s="363"/>
      <c r="T1127" s="365">
        <v>549.22</v>
      </c>
      <c r="U1127" s="366">
        <v>13</v>
      </c>
      <c r="V1127" s="367">
        <v>45931</v>
      </c>
      <c r="W1127" s="367"/>
      <c r="X1127" s="363" t="s">
        <v>306</v>
      </c>
      <c r="Y1127" s="363"/>
      <c r="Z1127" s="363"/>
      <c r="AA1127" s="363" t="s">
        <v>1115</v>
      </c>
      <c r="AB1127" s="363"/>
      <c r="AC1127" s="363"/>
      <c r="AD1127" s="363" t="s">
        <v>360</v>
      </c>
      <c r="AE1127" s="367"/>
      <c r="AF1127" s="362"/>
      <c r="AG1127" s="364">
        <v>0.19520435795670338</v>
      </c>
      <c r="AH1127" s="364">
        <v>0.20341720982362232</v>
      </c>
      <c r="AI1127" s="364">
        <v>0.77122053729020157</v>
      </c>
      <c r="AJ1127" s="363" t="s">
        <v>0</v>
      </c>
      <c r="AK1127" s="368">
        <v>16.876428139093679</v>
      </c>
      <c r="AL1127" s="364">
        <v>1.1876573040764473</v>
      </c>
      <c r="AM1127" s="369"/>
      <c r="AN1127" s="370">
        <v>6</v>
      </c>
      <c r="AO1127" s="371" t="s">
        <v>305</v>
      </c>
      <c r="AP1127" s="371" t="s">
        <v>0</v>
      </c>
      <c r="AQ1127" s="371" t="s">
        <v>306</v>
      </c>
      <c r="AR1127" s="372" t="s">
        <v>0</v>
      </c>
      <c r="AS1127" s="372"/>
      <c r="AT1127" s="363"/>
    </row>
    <row r="1128" spans="1:46" x14ac:dyDescent="0.3">
      <c r="A1128" s="362" t="s">
        <v>2054</v>
      </c>
      <c r="B1128" s="363" t="s">
        <v>310</v>
      </c>
      <c r="C1128" s="363" t="s">
        <v>295</v>
      </c>
      <c r="D1128" s="363" t="s">
        <v>778</v>
      </c>
      <c r="E1128" s="363" t="s">
        <v>679</v>
      </c>
      <c r="F1128" s="363" t="s">
        <v>680</v>
      </c>
      <c r="G1128" s="363" t="s">
        <v>681</v>
      </c>
      <c r="H1128" s="363" t="s">
        <v>1091</v>
      </c>
      <c r="I1128" s="363"/>
      <c r="J1128" s="363" t="s">
        <v>1116</v>
      </c>
      <c r="K1128" s="363" t="s">
        <v>1112</v>
      </c>
      <c r="L1128" s="364">
        <v>1014.5614112200803</v>
      </c>
      <c r="M1128" s="365">
        <v>1400</v>
      </c>
      <c r="N1128" s="364">
        <v>912.25</v>
      </c>
      <c r="O1128" s="363" t="s">
        <v>1694</v>
      </c>
      <c r="P1128" s="363"/>
      <c r="Q1128" s="363" t="s">
        <v>300</v>
      </c>
      <c r="R1128" s="363" t="s">
        <v>1091</v>
      </c>
      <c r="S1128" s="363"/>
      <c r="T1128" s="365">
        <v>549.22</v>
      </c>
      <c r="U1128" s="366">
        <v>13</v>
      </c>
      <c r="V1128" s="367">
        <v>45931</v>
      </c>
      <c r="W1128" s="367"/>
      <c r="X1128" s="363" t="s">
        <v>306</v>
      </c>
      <c r="Y1128" s="363"/>
      <c r="Z1128" s="363"/>
      <c r="AA1128" s="363" t="s">
        <v>1112</v>
      </c>
      <c r="AB1128" s="363"/>
      <c r="AC1128" s="363"/>
      <c r="AD1128" s="363" t="s">
        <v>360</v>
      </c>
      <c r="AE1128" s="367"/>
      <c r="AF1128" s="362"/>
      <c r="AG1128" s="364">
        <v>0.11929336831083748</v>
      </c>
      <c r="AH1128" s="364">
        <v>0.12431240975488157</v>
      </c>
      <c r="AI1128" s="364">
        <v>0.47130861506815369</v>
      </c>
      <c r="AJ1128" s="363" t="s">
        <v>0</v>
      </c>
      <c r="AK1128" s="368">
        <v>40.921756202773452</v>
      </c>
      <c r="AL1128" s="364">
        <v>0.72580162494974965</v>
      </c>
      <c r="AM1128" s="369"/>
      <c r="AN1128" s="370">
        <v>6</v>
      </c>
      <c r="AO1128" s="371" t="s">
        <v>305</v>
      </c>
      <c r="AP1128" s="371" t="s">
        <v>0</v>
      </c>
      <c r="AQ1128" s="371" t="s">
        <v>306</v>
      </c>
      <c r="AR1128" s="372" t="s">
        <v>0</v>
      </c>
      <c r="AS1128" s="372"/>
      <c r="AT1128" s="373"/>
    </row>
    <row r="1129" spans="1:46" x14ac:dyDescent="0.3">
      <c r="A1129" s="362" t="s">
        <v>2056</v>
      </c>
      <c r="B1129" s="363" t="s">
        <v>310</v>
      </c>
      <c r="C1129" s="363" t="s">
        <v>295</v>
      </c>
      <c r="D1129" s="363" t="s">
        <v>778</v>
      </c>
      <c r="E1129" s="363" t="s">
        <v>679</v>
      </c>
      <c r="F1129" s="363" t="s">
        <v>680</v>
      </c>
      <c r="G1129" s="363" t="s">
        <v>681</v>
      </c>
      <c r="H1129" s="363" t="s">
        <v>1091</v>
      </c>
      <c r="I1129" s="363" t="s">
        <v>689</v>
      </c>
      <c r="J1129" s="363" t="s">
        <v>1114</v>
      </c>
      <c r="K1129" s="363" t="s">
        <v>1120</v>
      </c>
      <c r="L1129" s="364">
        <v>2011.64</v>
      </c>
      <c r="M1129" s="365">
        <v>2200</v>
      </c>
      <c r="N1129" s="364">
        <v>1808.7781573548732</v>
      </c>
      <c r="O1129" s="363" t="s">
        <v>1689</v>
      </c>
      <c r="P1129" s="363"/>
      <c r="Q1129" s="363" t="s">
        <v>319</v>
      </c>
      <c r="R1129" s="363" t="s">
        <v>1091</v>
      </c>
      <c r="S1129" s="363" t="s">
        <v>1120</v>
      </c>
      <c r="T1129" s="365">
        <v>3693.66</v>
      </c>
      <c r="U1129" s="366">
        <v>15</v>
      </c>
      <c r="V1129" s="367">
        <v>45931</v>
      </c>
      <c r="W1129" s="367"/>
      <c r="X1129" s="363" t="s">
        <v>306</v>
      </c>
      <c r="Y1129" s="363" t="s">
        <v>689</v>
      </c>
      <c r="Z1129" s="363"/>
      <c r="AA1129" s="363"/>
      <c r="AB1129" s="363"/>
      <c r="AC1129" s="363"/>
      <c r="AD1129" s="363" t="s">
        <v>304</v>
      </c>
      <c r="AE1129" s="367">
        <v>45121</v>
      </c>
      <c r="AF1129" s="362" t="s">
        <v>3231</v>
      </c>
      <c r="AG1129" s="364">
        <v>0.24648240225023693</v>
      </c>
      <c r="AH1129" s="364">
        <v>0.23653081821642405</v>
      </c>
      <c r="AI1129" s="364">
        <v>0.26411471301866746</v>
      </c>
      <c r="AJ1129" s="363" t="s">
        <v>0</v>
      </c>
      <c r="AK1129" s="368">
        <v>169.49949400607966</v>
      </c>
      <c r="AL1129" s="364">
        <v>1.43923</v>
      </c>
      <c r="AM1129" s="369"/>
      <c r="AN1129" s="370">
        <v>6</v>
      </c>
      <c r="AO1129" s="371" t="s">
        <v>305</v>
      </c>
      <c r="AP1129" s="371" t="s">
        <v>0</v>
      </c>
      <c r="AQ1129" s="371" t="s">
        <v>306</v>
      </c>
      <c r="AR1129" s="372" t="s">
        <v>0</v>
      </c>
      <c r="AS1129" s="372"/>
      <c r="AT1129" s="363"/>
    </row>
    <row r="1130" spans="1:46" x14ac:dyDescent="0.3">
      <c r="A1130" s="362" t="s">
        <v>2057</v>
      </c>
      <c r="B1130" s="363" t="s">
        <v>310</v>
      </c>
      <c r="C1130" s="363" t="s">
        <v>295</v>
      </c>
      <c r="D1130" s="363" t="s">
        <v>778</v>
      </c>
      <c r="E1130" s="363" t="s">
        <v>679</v>
      </c>
      <c r="F1130" s="363" t="s">
        <v>680</v>
      </c>
      <c r="G1130" s="363" t="s">
        <v>681</v>
      </c>
      <c r="H1130" s="363" t="s">
        <v>1091</v>
      </c>
      <c r="I1130" s="363"/>
      <c r="J1130" s="363" t="s">
        <v>1116</v>
      </c>
      <c r="K1130" s="363" t="s">
        <v>1120</v>
      </c>
      <c r="L1130" s="364">
        <v>1054.27</v>
      </c>
      <c r="M1130" s="365">
        <v>1400</v>
      </c>
      <c r="N1130" s="364">
        <v>981.75</v>
      </c>
      <c r="O1130" s="363" t="s">
        <v>1701</v>
      </c>
      <c r="P1130" s="363"/>
      <c r="Q1130" s="363" t="s">
        <v>300</v>
      </c>
      <c r="R1130" s="363" t="s">
        <v>1091</v>
      </c>
      <c r="S1130" s="363"/>
      <c r="T1130" s="365">
        <v>549.22</v>
      </c>
      <c r="U1130" s="366">
        <v>13</v>
      </c>
      <c r="V1130" s="367">
        <v>45931</v>
      </c>
      <c r="W1130" s="367"/>
      <c r="X1130" s="363" t="s">
        <v>306</v>
      </c>
      <c r="Y1130" s="363"/>
      <c r="Z1130" s="363"/>
      <c r="AA1130" s="363"/>
      <c r="AB1130" s="363"/>
      <c r="AC1130" s="363"/>
      <c r="AD1130" s="363" t="s">
        <v>360</v>
      </c>
      <c r="AE1130" s="367"/>
      <c r="AF1130" s="362"/>
      <c r="AG1130" s="364">
        <v>0.23</v>
      </c>
      <c r="AH1130" s="364">
        <v>0.23</v>
      </c>
      <c r="AI1130" s="364">
        <v>1.97</v>
      </c>
      <c r="AJ1130" s="363" t="s">
        <v>181</v>
      </c>
      <c r="AK1130" s="368">
        <v>5.41</v>
      </c>
      <c r="AL1130" s="364">
        <v>0</v>
      </c>
      <c r="AM1130" s="369"/>
      <c r="AN1130" s="370">
        <v>6</v>
      </c>
      <c r="AO1130" s="371" t="s">
        <v>305</v>
      </c>
      <c r="AP1130" s="371" t="s">
        <v>0</v>
      </c>
      <c r="AQ1130" s="371" t="s">
        <v>306</v>
      </c>
      <c r="AR1130" s="372" t="s">
        <v>0</v>
      </c>
      <c r="AS1130" s="372"/>
      <c r="AT1130" s="363"/>
    </row>
    <row r="1131" spans="1:46" x14ac:dyDescent="0.3">
      <c r="A1131" s="362" t="s">
        <v>2058</v>
      </c>
      <c r="B1131" s="363" t="s">
        <v>310</v>
      </c>
      <c r="C1131" s="363" t="s">
        <v>295</v>
      </c>
      <c r="D1131" s="363" t="s">
        <v>778</v>
      </c>
      <c r="E1131" s="363" t="s">
        <v>679</v>
      </c>
      <c r="F1131" s="363" t="s">
        <v>680</v>
      </c>
      <c r="G1131" s="363" t="s">
        <v>681</v>
      </c>
      <c r="H1131" s="363" t="s">
        <v>1091</v>
      </c>
      <c r="I1131" s="363"/>
      <c r="J1131" s="363" t="s">
        <v>1116</v>
      </c>
      <c r="K1131" s="363" t="s">
        <v>1115</v>
      </c>
      <c r="L1131" s="364">
        <v>1666.004926289592</v>
      </c>
      <c r="M1131" s="365">
        <v>1400</v>
      </c>
      <c r="N1131" s="364">
        <v>1498</v>
      </c>
      <c r="O1131" s="363" t="s">
        <v>1695</v>
      </c>
      <c r="P1131" s="363"/>
      <c r="Q1131" s="363" t="s">
        <v>300</v>
      </c>
      <c r="R1131" s="363" t="s">
        <v>1091</v>
      </c>
      <c r="S1131" s="363"/>
      <c r="T1131" s="365">
        <v>549.22</v>
      </c>
      <c r="U1131" s="366">
        <v>13</v>
      </c>
      <c r="V1131" s="367">
        <v>45931</v>
      </c>
      <c r="W1131" s="367"/>
      <c r="X1131" s="363" t="s">
        <v>306</v>
      </c>
      <c r="Y1131" s="363"/>
      <c r="Z1131" s="363"/>
      <c r="AA1131" s="363" t="s">
        <v>1115</v>
      </c>
      <c r="AB1131" s="363"/>
      <c r="AC1131" s="363"/>
      <c r="AD1131" s="363" t="s">
        <v>360</v>
      </c>
      <c r="AE1131" s="367"/>
      <c r="AF1131" s="362"/>
      <c r="AG1131" s="364">
        <v>0.1958908914547926</v>
      </c>
      <c r="AH1131" s="364">
        <v>0.2041326279120993</v>
      </c>
      <c r="AI1131" s="364">
        <v>0.77393291901572425</v>
      </c>
      <c r="AJ1131" s="363" t="s">
        <v>0</v>
      </c>
      <c r="AK1131" s="368">
        <v>16.743997082281822</v>
      </c>
      <c r="AL1131" s="364">
        <v>1.1918342934225545</v>
      </c>
      <c r="AM1131" s="369"/>
      <c r="AN1131" s="370">
        <v>6</v>
      </c>
      <c r="AO1131" s="371" t="s">
        <v>305</v>
      </c>
      <c r="AP1131" s="371" t="s">
        <v>0</v>
      </c>
      <c r="AQ1131" s="371" t="s">
        <v>306</v>
      </c>
      <c r="AR1131" s="372" t="s">
        <v>0</v>
      </c>
      <c r="AS1131" s="372"/>
      <c r="AT1131" s="363"/>
    </row>
    <row r="1132" spans="1:46" x14ac:dyDescent="0.3">
      <c r="A1132" s="362" t="s">
        <v>2060</v>
      </c>
      <c r="B1132" s="363" t="s">
        <v>310</v>
      </c>
      <c r="C1132" s="363" t="s">
        <v>295</v>
      </c>
      <c r="D1132" s="363" t="s">
        <v>778</v>
      </c>
      <c r="E1132" s="363" t="s">
        <v>679</v>
      </c>
      <c r="F1132" s="363" t="s">
        <v>680</v>
      </c>
      <c r="G1132" s="363" t="s">
        <v>681</v>
      </c>
      <c r="H1132" s="363" t="s">
        <v>1091</v>
      </c>
      <c r="I1132" s="363" t="s">
        <v>689</v>
      </c>
      <c r="J1132" s="363" t="s">
        <v>1114</v>
      </c>
      <c r="K1132" s="363"/>
      <c r="L1132" s="364">
        <v>2011.64</v>
      </c>
      <c r="M1132" s="365">
        <v>2200</v>
      </c>
      <c r="N1132" s="364">
        <v>1808.7781573548732</v>
      </c>
      <c r="O1132" s="363" t="s">
        <v>1693</v>
      </c>
      <c r="P1132" s="363"/>
      <c r="Q1132" s="363" t="s">
        <v>319</v>
      </c>
      <c r="R1132" s="363" t="s">
        <v>1091</v>
      </c>
      <c r="S1132" s="363"/>
      <c r="T1132" s="365">
        <v>3522.89</v>
      </c>
      <c r="U1132" s="366">
        <v>15</v>
      </c>
      <c r="V1132" s="367">
        <v>45931</v>
      </c>
      <c r="W1132" s="367"/>
      <c r="X1132" s="363" t="s">
        <v>306</v>
      </c>
      <c r="Y1132" s="363" t="s">
        <v>689</v>
      </c>
      <c r="Z1132" s="363"/>
      <c r="AA1132" s="363"/>
      <c r="AB1132" s="363"/>
      <c r="AC1132" s="363"/>
      <c r="AD1132" s="363" t="s">
        <v>304</v>
      </c>
      <c r="AE1132" s="367">
        <v>45121</v>
      </c>
      <c r="AF1132" s="362" t="s">
        <v>3231</v>
      </c>
      <c r="AG1132" s="364">
        <v>0.24648240225023693</v>
      </c>
      <c r="AH1132" s="364">
        <v>0.23653081821642405</v>
      </c>
      <c r="AI1132" s="364">
        <v>0.26411471301866746</v>
      </c>
      <c r="AJ1132" s="363" t="s">
        <v>0</v>
      </c>
      <c r="AK1132" s="368">
        <v>169.49949400607966</v>
      </c>
      <c r="AL1132" s="364">
        <v>1.43923</v>
      </c>
      <c r="AM1132" s="369"/>
      <c r="AN1132" s="370">
        <v>6</v>
      </c>
      <c r="AO1132" s="371" t="s">
        <v>305</v>
      </c>
      <c r="AP1132" s="371" t="s">
        <v>0</v>
      </c>
      <c r="AQ1132" s="371" t="s">
        <v>306</v>
      </c>
      <c r="AR1132" s="372" t="s">
        <v>0</v>
      </c>
      <c r="AS1132" s="372"/>
      <c r="AT1132" s="373"/>
    </row>
    <row r="1133" spans="1:46" x14ac:dyDescent="0.3">
      <c r="A1133" s="362" t="s">
        <v>1712</v>
      </c>
      <c r="B1133" s="363" t="s">
        <v>312</v>
      </c>
      <c r="C1133" s="363" t="s">
        <v>295</v>
      </c>
      <c r="D1133" s="363" t="s">
        <v>778</v>
      </c>
      <c r="E1133" s="363" t="s">
        <v>679</v>
      </c>
      <c r="F1133" s="363" t="s">
        <v>690</v>
      </c>
      <c r="G1133" s="363" t="s">
        <v>691</v>
      </c>
      <c r="H1133" s="363" t="s">
        <v>1091</v>
      </c>
      <c r="I1133" s="363" t="s">
        <v>1713</v>
      </c>
      <c r="J1133" s="363" t="s">
        <v>693</v>
      </c>
      <c r="K1133" s="363"/>
      <c r="L1133" s="364">
        <v>191</v>
      </c>
      <c r="M1133" s="365">
        <v>44</v>
      </c>
      <c r="N1133" s="364">
        <v>171.2927243</v>
      </c>
      <c r="O1133" s="363" t="s">
        <v>1714</v>
      </c>
      <c r="P1133" s="363"/>
      <c r="Q1133" s="363" t="s">
        <v>319</v>
      </c>
      <c r="R1133" s="363" t="s">
        <v>1091</v>
      </c>
      <c r="S1133" s="363"/>
      <c r="T1133" s="365">
        <v>59</v>
      </c>
      <c r="U1133" s="366">
        <v>14</v>
      </c>
      <c r="V1133" s="367">
        <v>45931</v>
      </c>
      <c r="W1133" s="367"/>
      <c r="X1133" s="363" t="s">
        <v>306</v>
      </c>
      <c r="Y1133" s="363" t="s">
        <v>692</v>
      </c>
      <c r="Z1133" s="363"/>
      <c r="AA1133" s="363"/>
      <c r="AB1133" s="363"/>
      <c r="AC1133" s="363"/>
      <c r="AD1133" s="363" t="s">
        <v>304</v>
      </c>
      <c r="AE1133" s="367">
        <v>45125</v>
      </c>
      <c r="AF1133" s="362" t="s">
        <v>3240</v>
      </c>
      <c r="AG1133" s="364">
        <v>0.03</v>
      </c>
      <c r="AH1133" s="364">
        <v>0.03</v>
      </c>
      <c r="AI1133" s="364">
        <v>5.73</v>
      </c>
      <c r="AJ1133" s="363" t="s">
        <v>181</v>
      </c>
      <c r="AK1133" s="368">
        <v>-101.15</v>
      </c>
      <c r="AL1133" s="364">
        <v>0</v>
      </c>
      <c r="AM1133" s="369"/>
      <c r="AN1133" s="370">
        <v>2</v>
      </c>
      <c r="AO1133" s="371" t="s">
        <v>305</v>
      </c>
      <c r="AP1133" s="371" t="s">
        <v>0</v>
      </c>
      <c r="AQ1133" s="371" t="s">
        <v>2862</v>
      </c>
      <c r="AR1133" s="372" t="s">
        <v>0</v>
      </c>
      <c r="AS1133" s="372"/>
      <c r="AT1133" s="363" t="s">
        <v>2000</v>
      </c>
    </row>
    <row r="1134" spans="1:46" x14ac:dyDescent="0.3">
      <c r="A1134" s="362" t="s">
        <v>1716</v>
      </c>
      <c r="B1134" s="363" t="s">
        <v>312</v>
      </c>
      <c r="C1134" s="363" t="s">
        <v>295</v>
      </c>
      <c r="D1134" s="363" t="s">
        <v>778</v>
      </c>
      <c r="E1134" s="363" t="s">
        <v>679</v>
      </c>
      <c r="F1134" s="363" t="s">
        <v>690</v>
      </c>
      <c r="G1134" s="363" t="s">
        <v>691</v>
      </c>
      <c r="H1134" s="363" t="s">
        <v>1091</v>
      </c>
      <c r="I1134" s="363" t="s">
        <v>1713</v>
      </c>
      <c r="J1134" s="363" t="s">
        <v>694</v>
      </c>
      <c r="K1134" s="363"/>
      <c r="L1134" s="364">
        <v>121</v>
      </c>
      <c r="M1134" s="365">
        <v>44</v>
      </c>
      <c r="N1134" s="364">
        <v>108.4482062</v>
      </c>
      <c r="O1134" s="363" t="s">
        <v>1717</v>
      </c>
      <c r="P1134" s="363"/>
      <c r="Q1134" s="363" t="s">
        <v>319</v>
      </c>
      <c r="R1134" s="363" t="s">
        <v>1091</v>
      </c>
      <c r="S1134" s="363"/>
      <c r="T1134" s="365">
        <v>59</v>
      </c>
      <c r="U1134" s="366">
        <v>14</v>
      </c>
      <c r="V1134" s="367">
        <v>45931</v>
      </c>
      <c r="W1134" s="367"/>
      <c r="X1134" s="363" t="s">
        <v>306</v>
      </c>
      <c r="Y1134" s="363" t="s">
        <v>692</v>
      </c>
      <c r="Z1134" s="363"/>
      <c r="AA1134" s="363"/>
      <c r="AB1134" s="363"/>
      <c r="AC1134" s="363"/>
      <c r="AD1134" s="363" t="s">
        <v>304</v>
      </c>
      <c r="AE1134" s="367">
        <v>45125</v>
      </c>
      <c r="AF1134" s="362" t="s">
        <v>3240</v>
      </c>
      <c r="AG1134" s="364">
        <v>0.02</v>
      </c>
      <c r="AH1134" s="364">
        <v>0.02</v>
      </c>
      <c r="AI1134" s="364">
        <v>4.91</v>
      </c>
      <c r="AJ1134" s="363" t="s">
        <v>181</v>
      </c>
      <c r="AK1134" s="368">
        <v>-150.86000000000001</v>
      </c>
      <c r="AL1134" s="364">
        <v>0</v>
      </c>
      <c r="AM1134" s="369"/>
      <c r="AN1134" s="370">
        <v>2</v>
      </c>
      <c r="AO1134" s="371" t="s">
        <v>305</v>
      </c>
      <c r="AP1134" s="371" t="s">
        <v>0</v>
      </c>
      <c r="AQ1134" s="371" t="s">
        <v>2862</v>
      </c>
      <c r="AR1134" s="372" t="s">
        <v>0</v>
      </c>
      <c r="AS1134" s="372"/>
      <c r="AT1134" s="363" t="s">
        <v>2000</v>
      </c>
    </row>
    <row r="1135" spans="1:46" x14ac:dyDescent="0.3">
      <c r="A1135" s="362" t="s">
        <v>1718</v>
      </c>
      <c r="B1135" s="363" t="s">
        <v>312</v>
      </c>
      <c r="C1135" s="363" t="s">
        <v>295</v>
      </c>
      <c r="D1135" s="363" t="s">
        <v>778</v>
      </c>
      <c r="E1135" s="363" t="s">
        <v>679</v>
      </c>
      <c r="F1135" s="363" t="s">
        <v>690</v>
      </c>
      <c r="G1135" s="363" t="s">
        <v>691</v>
      </c>
      <c r="H1135" s="363" t="s">
        <v>1091</v>
      </c>
      <c r="I1135" s="363" t="s">
        <v>1713</v>
      </c>
      <c r="J1135" s="363" t="s">
        <v>695</v>
      </c>
      <c r="K1135" s="363"/>
      <c r="L1135" s="364">
        <v>66</v>
      </c>
      <c r="M1135" s="365">
        <v>44</v>
      </c>
      <c r="N1135" s="364">
        <v>59.52371445</v>
      </c>
      <c r="O1135" s="363" t="s">
        <v>1719</v>
      </c>
      <c r="P1135" s="363"/>
      <c r="Q1135" s="363" t="s">
        <v>319</v>
      </c>
      <c r="R1135" s="363" t="s">
        <v>1091</v>
      </c>
      <c r="S1135" s="363"/>
      <c r="T1135" s="365">
        <v>59</v>
      </c>
      <c r="U1135" s="366">
        <v>14</v>
      </c>
      <c r="V1135" s="367">
        <v>45931</v>
      </c>
      <c r="W1135" s="367"/>
      <c r="X1135" s="363" t="s">
        <v>306</v>
      </c>
      <c r="Y1135" s="363" t="s">
        <v>692</v>
      </c>
      <c r="Z1135" s="363"/>
      <c r="AA1135" s="363"/>
      <c r="AB1135" s="363"/>
      <c r="AC1135" s="363"/>
      <c r="AD1135" s="363" t="s">
        <v>304</v>
      </c>
      <c r="AE1135" s="367">
        <v>45125</v>
      </c>
      <c r="AF1135" s="362" t="s">
        <v>3240</v>
      </c>
      <c r="AG1135" s="364">
        <v>0.01</v>
      </c>
      <c r="AH1135" s="364">
        <v>0.01</v>
      </c>
      <c r="AI1135" s="364">
        <v>4.3899999999999997</v>
      </c>
      <c r="AJ1135" s="363" t="s">
        <v>181</v>
      </c>
      <c r="AK1135" s="368">
        <v>-272.86</v>
      </c>
      <c r="AL1135" s="364">
        <v>0</v>
      </c>
      <c r="AM1135" s="369"/>
      <c r="AN1135" s="370">
        <v>2</v>
      </c>
      <c r="AO1135" s="371" t="s">
        <v>305</v>
      </c>
      <c r="AP1135" s="371" t="s">
        <v>0</v>
      </c>
      <c r="AQ1135" s="371" t="s">
        <v>2862</v>
      </c>
      <c r="AR1135" s="372" t="s">
        <v>0</v>
      </c>
      <c r="AS1135" s="372"/>
      <c r="AT1135" s="363" t="s">
        <v>2000</v>
      </c>
    </row>
    <row r="1136" spans="1:46" x14ac:dyDescent="0.3">
      <c r="A1136" s="362" t="s">
        <v>1720</v>
      </c>
      <c r="B1136" s="363" t="s">
        <v>312</v>
      </c>
      <c r="C1136" s="363" t="s">
        <v>295</v>
      </c>
      <c r="D1136" s="363" t="s">
        <v>778</v>
      </c>
      <c r="E1136" s="363" t="s">
        <v>679</v>
      </c>
      <c r="F1136" s="363" t="s">
        <v>690</v>
      </c>
      <c r="G1136" s="363" t="s">
        <v>691</v>
      </c>
      <c r="H1136" s="363" t="s">
        <v>1091</v>
      </c>
      <c r="I1136" s="363" t="s">
        <v>1713</v>
      </c>
      <c r="J1136" s="363" t="s">
        <v>1721</v>
      </c>
      <c r="K1136" s="363"/>
      <c r="L1136" s="364">
        <v>133</v>
      </c>
      <c r="M1136" s="365">
        <v>44</v>
      </c>
      <c r="N1136" s="364">
        <v>119.98887499999999</v>
      </c>
      <c r="O1136" s="363" t="s">
        <v>1722</v>
      </c>
      <c r="P1136" s="363"/>
      <c r="Q1136" s="363" t="s">
        <v>319</v>
      </c>
      <c r="R1136" s="363" t="s">
        <v>1091</v>
      </c>
      <c r="S1136" s="363"/>
      <c r="T1136" s="365">
        <v>59</v>
      </c>
      <c r="U1136" s="366">
        <v>14</v>
      </c>
      <c r="V1136" s="367">
        <v>45931</v>
      </c>
      <c r="W1136" s="367"/>
      <c r="X1136" s="363" t="s">
        <v>306</v>
      </c>
      <c r="Y1136" s="363" t="s">
        <v>692</v>
      </c>
      <c r="Z1136" s="363"/>
      <c r="AA1136" s="363"/>
      <c r="AB1136" s="363"/>
      <c r="AC1136" s="363"/>
      <c r="AD1136" s="363" t="s">
        <v>304</v>
      </c>
      <c r="AE1136" s="367">
        <v>45125</v>
      </c>
      <c r="AF1136" s="362" t="s">
        <v>3240</v>
      </c>
      <c r="AG1136" s="364">
        <v>0.02</v>
      </c>
      <c r="AH1136" s="364">
        <v>0.02</v>
      </c>
      <c r="AI1136" s="364">
        <v>5.1100000000000003</v>
      </c>
      <c r="AJ1136" s="363" t="s">
        <v>181</v>
      </c>
      <c r="AK1136" s="368">
        <v>-140.06</v>
      </c>
      <c r="AL1136" s="364">
        <v>0</v>
      </c>
      <c r="AM1136" s="369"/>
      <c r="AN1136" s="370">
        <v>2</v>
      </c>
      <c r="AO1136" s="371" t="s">
        <v>305</v>
      </c>
      <c r="AP1136" s="371" t="s">
        <v>0</v>
      </c>
      <c r="AQ1136" s="371" t="s">
        <v>2862</v>
      </c>
      <c r="AR1136" s="372" t="s">
        <v>0</v>
      </c>
      <c r="AS1136" s="372"/>
      <c r="AT1136" s="373" t="s">
        <v>2000</v>
      </c>
    </row>
    <row r="1137" spans="1:46" x14ac:dyDescent="0.3">
      <c r="A1137" s="362" t="s">
        <v>1723</v>
      </c>
      <c r="B1137" s="363" t="s">
        <v>312</v>
      </c>
      <c r="C1137" s="363" t="s">
        <v>295</v>
      </c>
      <c r="D1137" s="363" t="s">
        <v>778</v>
      </c>
      <c r="E1137" s="363" t="s">
        <v>679</v>
      </c>
      <c r="F1137" s="363" t="s">
        <v>690</v>
      </c>
      <c r="G1137" s="363" t="s">
        <v>691</v>
      </c>
      <c r="H1137" s="363" t="s">
        <v>1091</v>
      </c>
      <c r="I1137" s="363" t="s">
        <v>1713</v>
      </c>
      <c r="J1137" s="363" t="s">
        <v>1721</v>
      </c>
      <c r="K1137" s="363" t="s">
        <v>1120</v>
      </c>
      <c r="L1137" s="364">
        <v>133</v>
      </c>
      <c r="M1137" s="365">
        <v>44</v>
      </c>
      <c r="N1137" s="364">
        <v>119.98887499999999</v>
      </c>
      <c r="O1137" s="363" t="s">
        <v>1724</v>
      </c>
      <c r="P1137" s="363"/>
      <c r="Q1137" s="363" t="s">
        <v>319</v>
      </c>
      <c r="R1137" s="363" t="s">
        <v>1091</v>
      </c>
      <c r="S1137" s="363" t="s">
        <v>1120</v>
      </c>
      <c r="T1137" s="365">
        <v>59</v>
      </c>
      <c r="U1137" s="366">
        <v>14</v>
      </c>
      <c r="V1137" s="367">
        <v>45931</v>
      </c>
      <c r="W1137" s="367"/>
      <c r="X1137" s="363" t="s">
        <v>306</v>
      </c>
      <c r="Y1137" s="363" t="s">
        <v>692</v>
      </c>
      <c r="Z1137" s="363"/>
      <c r="AA1137" s="363"/>
      <c r="AB1137" s="363"/>
      <c r="AC1137" s="363"/>
      <c r="AD1137" s="363" t="s">
        <v>304</v>
      </c>
      <c r="AE1137" s="367">
        <v>45125</v>
      </c>
      <c r="AF1137" s="362" t="s">
        <v>3240</v>
      </c>
      <c r="AG1137" s="364">
        <v>2.1964999999999998E-2</v>
      </c>
      <c r="AH1137" s="364">
        <v>0.01</v>
      </c>
      <c r="AI1137" s="364">
        <v>4.16</v>
      </c>
      <c r="AJ1137" s="363" t="s">
        <v>181</v>
      </c>
      <c r="AK1137" s="368">
        <v>-120.54</v>
      </c>
      <c r="AL1137" s="364">
        <v>0.10928571428571429</v>
      </c>
      <c r="AM1137" s="369"/>
      <c r="AN1137" s="370">
        <v>2</v>
      </c>
      <c r="AO1137" s="371" t="s">
        <v>305</v>
      </c>
      <c r="AP1137" s="371" t="s">
        <v>0</v>
      </c>
      <c r="AQ1137" s="371" t="s">
        <v>2862</v>
      </c>
      <c r="AR1137" s="372" t="s">
        <v>0</v>
      </c>
      <c r="AS1137" s="372"/>
      <c r="AT1137" s="363"/>
    </row>
    <row r="1138" spans="1:46" x14ac:dyDescent="0.3">
      <c r="A1138" s="362" t="s">
        <v>1725</v>
      </c>
      <c r="B1138" s="363" t="s">
        <v>312</v>
      </c>
      <c r="C1138" s="363" t="s">
        <v>295</v>
      </c>
      <c r="D1138" s="363" t="s">
        <v>778</v>
      </c>
      <c r="E1138" s="363" t="s">
        <v>679</v>
      </c>
      <c r="F1138" s="363" t="s">
        <v>690</v>
      </c>
      <c r="G1138" s="363" t="s">
        <v>1726</v>
      </c>
      <c r="H1138" s="363" t="s">
        <v>1091</v>
      </c>
      <c r="I1138" s="363" t="s">
        <v>1727</v>
      </c>
      <c r="J1138" s="363" t="s">
        <v>699</v>
      </c>
      <c r="K1138" s="363" t="s">
        <v>1120</v>
      </c>
      <c r="L1138" s="364">
        <v>29.73</v>
      </c>
      <c r="M1138" s="365">
        <v>14</v>
      </c>
      <c r="N1138" s="364">
        <v>26.68</v>
      </c>
      <c r="O1138" s="363" t="s">
        <v>1728</v>
      </c>
      <c r="P1138" s="363"/>
      <c r="Q1138" s="363" t="s">
        <v>319</v>
      </c>
      <c r="R1138" s="363" t="s">
        <v>1118</v>
      </c>
      <c r="S1138" s="363" t="s">
        <v>1120</v>
      </c>
      <c r="T1138" s="365">
        <v>22.75</v>
      </c>
      <c r="U1138" s="366">
        <v>10</v>
      </c>
      <c r="V1138" s="367">
        <v>45200</v>
      </c>
      <c r="W1138" s="367"/>
      <c r="X1138" s="363" t="s">
        <v>306</v>
      </c>
      <c r="Y1138" s="363"/>
      <c r="Z1138" s="363"/>
      <c r="AA1138" s="363"/>
      <c r="AB1138" s="363"/>
      <c r="AC1138" s="363"/>
      <c r="AD1138" s="363" t="s">
        <v>304</v>
      </c>
      <c r="AE1138" s="367">
        <v>45167</v>
      </c>
      <c r="AF1138" s="362" t="s">
        <v>3302</v>
      </c>
      <c r="AG1138" s="364">
        <v>4.8469999999999997E-3</v>
      </c>
      <c r="AH1138" s="364">
        <v>0</v>
      </c>
      <c r="AI1138" s="364">
        <v>1.9</v>
      </c>
      <c r="AJ1138" s="363" t="s">
        <v>181</v>
      </c>
      <c r="AK1138" s="368">
        <v>-66.599999999999994</v>
      </c>
      <c r="AL1138" s="364">
        <v>3.7999999999999999E-2</v>
      </c>
      <c r="AM1138" s="369"/>
      <c r="AN1138" s="370">
        <v>2</v>
      </c>
      <c r="AO1138" s="371" t="s">
        <v>305</v>
      </c>
      <c r="AP1138" s="371" t="s">
        <v>0</v>
      </c>
      <c r="AQ1138" s="371" t="s">
        <v>306</v>
      </c>
      <c r="AR1138" s="372" t="s">
        <v>0</v>
      </c>
      <c r="AS1138" s="372"/>
      <c r="AT1138" s="363"/>
    </row>
    <row r="1139" spans="1:46" x14ac:dyDescent="0.3">
      <c r="A1139" s="362" t="s">
        <v>1729</v>
      </c>
      <c r="B1139" s="363" t="s">
        <v>312</v>
      </c>
      <c r="C1139" s="363" t="s">
        <v>295</v>
      </c>
      <c r="D1139" s="363" t="s">
        <v>778</v>
      </c>
      <c r="E1139" s="363" t="s">
        <v>679</v>
      </c>
      <c r="F1139" s="363" t="s">
        <v>690</v>
      </c>
      <c r="G1139" s="363" t="s">
        <v>1726</v>
      </c>
      <c r="H1139" s="363" t="s">
        <v>1091</v>
      </c>
      <c r="I1139" s="363" t="s">
        <v>1727</v>
      </c>
      <c r="J1139" s="363" t="s">
        <v>698</v>
      </c>
      <c r="K1139" s="363" t="s">
        <v>697</v>
      </c>
      <c r="L1139" s="364">
        <v>55.66</v>
      </c>
      <c r="M1139" s="365">
        <v>20</v>
      </c>
      <c r="N1139" s="364">
        <v>49.94</v>
      </c>
      <c r="O1139" s="363" t="s">
        <v>1730</v>
      </c>
      <c r="P1139" s="363"/>
      <c r="Q1139" s="363" t="s">
        <v>319</v>
      </c>
      <c r="R1139" s="363" t="s">
        <v>1118</v>
      </c>
      <c r="S1139" s="363" t="s">
        <v>697</v>
      </c>
      <c r="T1139" s="365">
        <v>22.64</v>
      </c>
      <c r="U1139" s="366">
        <v>10</v>
      </c>
      <c r="V1139" s="367">
        <v>45200</v>
      </c>
      <c r="W1139" s="367"/>
      <c r="X1139" s="363" t="s">
        <v>306</v>
      </c>
      <c r="Y1139" s="363"/>
      <c r="Z1139" s="363"/>
      <c r="AA1139" s="363"/>
      <c r="AB1139" s="363"/>
      <c r="AC1139" s="363"/>
      <c r="AD1139" s="363" t="s">
        <v>304</v>
      </c>
      <c r="AE1139" s="367">
        <v>45167</v>
      </c>
      <c r="AF1139" s="362" t="s">
        <v>3302</v>
      </c>
      <c r="AG1139" s="364">
        <v>9.1299999999999992E-3</v>
      </c>
      <c r="AH1139" s="364">
        <v>0.01</v>
      </c>
      <c r="AI1139" s="364">
        <v>2.2200000000000002</v>
      </c>
      <c r="AJ1139" s="363" t="s">
        <v>181</v>
      </c>
      <c r="AK1139" s="368">
        <v>-40.33</v>
      </c>
      <c r="AL1139" s="364">
        <v>5.2000000000000005E-2</v>
      </c>
      <c r="AM1139" s="369"/>
      <c r="AN1139" s="370">
        <v>2</v>
      </c>
      <c r="AO1139" s="371" t="s">
        <v>305</v>
      </c>
      <c r="AP1139" s="371" t="s">
        <v>0</v>
      </c>
      <c r="AQ1139" s="371" t="s">
        <v>306</v>
      </c>
      <c r="AR1139" s="372" t="s">
        <v>0</v>
      </c>
      <c r="AS1139" s="372"/>
      <c r="AT1139" s="363"/>
    </row>
    <row r="1140" spans="1:46" x14ac:dyDescent="0.3">
      <c r="A1140" s="362" t="s">
        <v>1735</v>
      </c>
      <c r="B1140" s="363" t="s">
        <v>312</v>
      </c>
      <c r="C1140" s="363" t="s">
        <v>295</v>
      </c>
      <c r="D1140" s="363" t="s">
        <v>778</v>
      </c>
      <c r="E1140" s="363" t="s">
        <v>679</v>
      </c>
      <c r="F1140" s="363" t="s">
        <v>690</v>
      </c>
      <c r="G1140" s="363" t="s">
        <v>691</v>
      </c>
      <c r="H1140" s="363" t="s">
        <v>1736</v>
      </c>
      <c r="I1140" s="363" t="s">
        <v>692</v>
      </c>
      <c r="J1140" s="363" t="s">
        <v>693</v>
      </c>
      <c r="K1140" s="363"/>
      <c r="L1140" s="364">
        <v>1299</v>
      </c>
      <c r="M1140" s="365">
        <v>125</v>
      </c>
      <c r="N1140" s="364">
        <v>1167.8367679999999</v>
      </c>
      <c r="O1140" s="363" t="s">
        <v>1737</v>
      </c>
      <c r="P1140" s="363"/>
      <c r="Q1140" s="363" t="s">
        <v>319</v>
      </c>
      <c r="R1140" s="363" t="s">
        <v>1544</v>
      </c>
      <c r="S1140" s="363"/>
      <c r="T1140" s="365">
        <v>426.57</v>
      </c>
      <c r="U1140" s="366">
        <v>11</v>
      </c>
      <c r="V1140" s="367">
        <v>45931</v>
      </c>
      <c r="W1140" s="367"/>
      <c r="X1140" s="363" t="s">
        <v>306</v>
      </c>
      <c r="Y1140" s="363" t="s">
        <v>692</v>
      </c>
      <c r="Z1140" s="363"/>
      <c r="AA1140" s="363"/>
      <c r="AB1140" s="363"/>
      <c r="AC1140" s="363"/>
      <c r="AD1140" s="363" t="s">
        <v>304</v>
      </c>
      <c r="AE1140" s="367">
        <v>45125</v>
      </c>
      <c r="AF1140" s="362" t="s">
        <v>3240</v>
      </c>
      <c r="AG1140" s="364">
        <v>0.13</v>
      </c>
      <c r="AH1140" s="364">
        <v>0.12</v>
      </c>
      <c r="AI1140" s="364">
        <v>2.97</v>
      </c>
      <c r="AJ1140" s="363" t="s">
        <v>181</v>
      </c>
      <c r="AK1140" s="368">
        <v>-133.25</v>
      </c>
      <c r="AL1140" s="364">
        <v>1.0981818181818181</v>
      </c>
      <c r="AM1140" s="369"/>
      <c r="AN1140" s="370">
        <v>2</v>
      </c>
      <c r="AO1140" s="371" t="s">
        <v>305</v>
      </c>
      <c r="AP1140" s="371" t="s">
        <v>0</v>
      </c>
      <c r="AQ1140" s="371" t="s">
        <v>2862</v>
      </c>
      <c r="AR1140" s="372" t="s">
        <v>0</v>
      </c>
      <c r="AS1140" s="372"/>
      <c r="AT1140" s="373"/>
    </row>
    <row r="1141" spans="1:46" x14ac:dyDescent="0.3">
      <c r="A1141" s="362" t="s">
        <v>1738</v>
      </c>
      <c r="B1141" s="363" t="s">
        <v>312</v>
      </c>
      <c r="C1141" s="363" t="s">
        <v>295</v>
      </c>
      <c r="D1141" s="363" t="s">
        <v>778</v>
      </c>
      <c r="E1141" s="363" t="s">
        <v>679</v>
      </c>
      <c r="F1141" s="363" t="s">
        <v>690</v>
      </c>
      <c r="G1141" s="363" t="s">
        <v>691</v>
      </c>
      <c r="H1141" s="363" t="s">
        <v>1736</v>
      </c>
      <c r="I1141" s="363" t="s">
        <v>692</v>
      </c>
      <c r="J1141" s="363" t="s">
        <v>694</v>
      </c>
      <c r="K1141" s="363"/>
      <c r="L1141" s="364">
        <v>476</v>
      </c>
      <c r="M1141" s="365">
        <v>63</v>
      </c>
      <c r="N1141" s="364">
        <v>427.55618679999998</v>
      </c>
      <c r="O1141" s="363" t="s">
        <v>1739</v>
      </c>
      <c r="P1141" s="363"/>
      <c r="Q1141" s="363" t="s">
        <v>319</v>
      </c>
      <c r="R1141" s="363" t="s">
        <v>1544</v>
      </c>
      <c r="S1141" s="363"/>
      <c r="T1141" s="365">
        <v>426.57</v>
      </c>
      <c r="U1141" s="366">
        <v>11</v>
      </c>
      <c r="V1141" s="367">
        <v>45931</v>
      </c>
      <c r="W1141" s="367"/>
      <c r="X1141" s="363" t="s">
        <v>306</v>
      </c>
      <c r="Y1141" s="363" t="s">
        <v>692</v>
      </c>
      <c r="Z1141" s="363"/>
      <c r="AA1141" s="363"/>
      <c r="AB1141" s="363"/>
      <c r="AC1141" s="363"/>
      <c r="AD1141" s="363" t="s">
        <v>304</v>
      </c>
      <c r="AE1141" s="367">
        <v>45125</v>
      </c>
      <c r="AF1141" s="362" t="s">
        <v>3240</v>
      </c>
      <c r="AG1141" s="364">
        <v>0.05</v>
      </c>
      <c r="AH1141" s="364">
        <v>0.04</v>
      </c>
      <c r="AI1141" s="364">
        <v>2.74</v>
      </c>
      <c r="AJ1141" s="363" t="s">
        <v>181</v>
      </c>
      <c r="AK1141" s="368">
        <v>-362.34</v>
      </c>
      <c r="AL1141" s="364">
        <v>0.7063636363636363</v>
      </c>
      <c r="AM1141" s="369"/>
      <c r="AN1141" s="370">
        <v>2</v>
      </c>
      <c r="AO1141" s="371" t="s">
        <v>305</v>
      </c>
      <c r="AP1141" s="371" t="s">
        <v>0</v>
      </c>
      <c r="AQ1141" s="371" t="s">
        <v>2862</v>
      </c>
      <c r="AR1141" s="372" t="s">
        <v>0</v>
      </c>
      <c r="AS1141" s="372"/>
      <c r="AT1141" s="363"/>
    </row>
    <row r="1142" spans="1:46" x14ac:dyDescent="0.3">
      <c r="A1142" s="362" t="s">
        <v>1740</v>
      </c>
      <c r="B1142" s="363" t="s">
        <v>312</v>
      </c>
      <c r="C1142" s="363" t="s">
        <v>295</v>
      </c>
      <c r="D1142" s="363" t="s">
        <v>778</v>
      </c>
      <c r="E1142" s="363" t="s">
        <v>679</v>
      </c>
      <c r="F1142" s="363" t="s">
        <v>690</v>
      </c>
      <c r="G1142" s="363" t="s">
        <v>691</v>
      </c>
      <c r="H1142" s="363" t="s">
        <v>1736</v>
      </c>
      <c r="I1142" s="363" t="s">
        <v>692</v>
      </c>
      <c r="J1142" s="363" t="s">
        <v>695</v>
      </c>
      <c r="K1142" s="363"/>
      <c r="L1142" s="364">
        <v>895</v>
      </c>
      <c r="M1142" s="365">
        <v>63</v>
      </c>
      <c r="N1142" s="364">
        <v>804.3710638</v>
      </c>
      <c r="O1142" s="363" t="s">
        <v>1741</v>
      </c>
      <c r="P1142" s="363"/>
      <c r="Q1142" s="363" t="s">
        <v>319</v>
      </c>
      <c r="R1142" s="363" t="s">
        <v>1544</v>
      </c>
      <c r="S1142" s="363"/>
      <c r="T1142" s="365">
        <v>426.57</v>
      </c>
      <c r="U1142" s="366">
        <v>11</v>
      </c>
      <c r="V1142" s="367">
        <v>45931</v>
      </c>
      <c r="W1142" s="367"/>
      <c r="X1142" s="363" t="s">
        <v>306</v>
      </c>
      <c r="Y1142" s="363" t="s">
        <v>692</v>
      </c>
      <c r="Z1142" s="363"/>
      <c r="AA1142" s="363"/>
      <c r="AB1142" s="363"/>
      <c r="AC1142" s="363"/>
      <c r="AD1142" s="363" t="s">
        <v>304</v>
      </c>
      <c r="AE1142" s="367">
        <v>45125</v>
      </c>
      <c r="AF1142" s="362" t="s">
        <v>3240</v>
      </c>
      <c r="AG1142" s="364">
        <v>0.09</v>
      </c>
      <c r="AH1142" s="364">
        <v>0.08</v>
      </c>
      <c r="AI1142" s="364">
        <v>2.87</v>
      </c>
      <c r="AJ1142" s="363" t="s">
        <v>181</v>
      </c>
      <c r="AK1142" s="368">
        <v>-194.43</v>
      </c>
      <c r="AL1142" s="364">
        <v>0.93454545454545446</v>
      </c>
      <c r="AM1142" s="369"/>
      <c r="AN1142" s="370">
        <v>2</v>
      </c>
      <c r="AO1142" s="371" t="s">
        <v>305</v>
      </c>
      <c r="AP1142" s="371" t="s">
        <v>0</v>
      </c>
      <c r="AQ1142" s="371" t="s">
        <v>2862</v>
      </c>
      <c r="AR1142" s="372" t="s">
        <v>0</v>
      </c>
      <c r="AS1142" s="372"/>
      <c r="AT1142" s="363"/>
    </row>
    <row r="1143" spans="1:46" x14ac:dyDescent="0.3">
      <c r="A1143" s="362" t="s">
        <v>1742</v>
      </c>
      <c r="B1143" s="363" t="s">
        <v>312</v>
      </c>
      <c r="C1143" s="363" t="s">
        <v>295</v>
      </c>
      <c r="D1143" s="363" t="s">
        <v>778</v>
      </c>
      <c r="E1143" s="363" t="s">
        <v>679</v>
      </c>
      <c r="F1143" s="363" t="s">
        <v>690</v>
      </c>
      <c r="G1143" s="363" t="s">
        <v>691</v>
      </c>
      <c r="H1143" s="363" t="s">
        <v>1736</v>
      </c>
      <c r="I1143" s="363" t="s">
        <v>692</v>
      </c>
      <c r="J1143" s="363" t="s">
        <v>696</v>
      </c>
      <c r="K1143" s="363"/>
      <c r="L1143" s="364">
        <v>71</v>
      </c>
      <c r="M1143" s="365">
        <v>36</v>
      </c>
      <c r="N1143" s="364">
        <v>64.090482460000004</v>
      </c>
      <c r="O1143" s="363" t="s">
        <v>1743</v>
      </c>
      <c r="P1143" s="363"/>
      <c r="Q1143" s="363" t="s">
        <v>319</v>
      </c>
      <c r="R1143" s="363" t="s">
        <v>1544</v>
      </c>
      <c r="S1143" s="363"/>
      <c r="T1143" s="365">
        <v>426.57</v>
      </c>
      <c r="U1143" s="366">
        <v>11</v>
      </c>
      <c r="V1143" s="367">
        <v>45931</v>
      </c>
      <c r="W1143" s="367"/>
      <c r="X1143" s="363" t="s">
        <v>306</v>
      </c>
      <c r="Y1143" s="363" t="s">
        <v>692</v>
      </c>
      <c r="Z1143" s="363"/>
      <c r="AA1143" s="363"/>
      <c r="AB1143" s="363"/>
      <c r="AC1143" s="363"/>
      <c r="AD1143" s="363" t="s">
        <v>304</v>
      </c>
      <c r="AE1143" s="367">
        <v>45125</v>
      </c>
      <c r="AF1143" s="362" t="s">
        <v>3240</v>
      </c>
      <c r="AG1143" s="364">
        <v>0.01</v>
      </c>
      <c r="AH1143" s="364">
        <v>0.01</v>
      </c>
      <c r="AI1143" s="364">
        <v>2.64</v>
      </c>
      <c r="AJ1143" s="363" t="s">
        <v>181</v>
      </c>
      <c r="AK1143" s="368">
        <v>-2431.02</v>
      </c>
      <c r="AL1143" s="364">
        <v>0.54181818181818187</v>
      </c>
      <c r="AM1143" s="369"/>
      <c r="AN1143" s="370">
        <v>2</v>
      </c>
      <c r="AO1143" s="371" t="s">
        <v>305</v>
      </c>
      <c r="AP1143" s="371" t="s">
        <v>0</v>
      </c>
      <c r="AQ1143" s="371" t="s">
        <v>2862</v>
      </c>
      <c r="AR1143" s="372" t="s">
        <v>0</v>
      </c>
      <c r="AS1143" s="372"/>
      <c r="AT1143" s="363"/>
    </row>
    <row r="1144" spans="1:46" x14ac:dyDescent="0.3">
      <c r="A1144" s="362" t="s">
        <v>1744</v>
      </c>
      <c r="B1144" s="363" t="s">
        <v>312</v>
      </c>
      <c r="C1144" s="363" t="s">
        <v>295</v>
      </c>
      <c r="D1144" s="363" t="s">
        <v>778</v>
      </c>
      <c r="E1144" s="363" t="s">
        <v>679</v>
      </c>
      <c r="F1144" s="363" t="s">
        <v>690</v>
      </c>
      <c r="G1144" s="363" t="s">
        <v>691</v>
      </c>
      <c r="H1144" s="363" t="s">
        <v>1091</v>
      </c>
      <c r="I1144" s="363" t="s">
        <v>1745</v>
      </c>
      <c r="J1144" s="363" t="s">
        <v>693</v>
      </c>
      <c r="K1144" s="363"/>
      <c r="L1144" s="364">
        <v>54.302790827601591</v>
      </c>
      <c r="M1144" s="365">
        <v>38</v>
      </c>
      <c r="N1144" s="364">
        <v>48.82</v>
      </c>
      <c r="O1144" s="363" t="s">
        <v>1746</v>
      </c>
      <c r="P1144" s="363"/>
      <c r="Q1144" s="363" t="s">
        <v>319</v>
      </c>
      <c r="R1144" s="363" t="s">
        <v>1091</v>
      </c>
      <c r="S1144" s="363"/>
      <c r="T1144" s="365">
        <v>45</v>
      </c>
      <c r="U1144" s="366">
        <v>14</v>
      </c>
      <c r="V1144" s="367">
        <v>45931</v>
      </c>
      <c r="W1144" s="367"/>
      <c r="X1144" s="363" t="s">
        <v>306</v>
      </c>
      <c r="Y1144" s="363" t="s">
        <v>692</v>
      </c>
      <c r="Z1144" s="363"/>
      <c r="AA1144" s="363"/>
      <c r="AB1144" s="363"/>
      <c r="AC1144" s="363"/>
      <c r="AD1144" s="363" t="s">
        <v>360</v>
      </c>
      <c r="AE1144" s="367"/>
      <c r="AF1144" s="362"/>
      <c r="AG1144" s="364">
        <v>5.1267493205157518E-3</v>
      </c>
      <c r="AH1144" s="364">
        <v>5.3455029227740258E-3</v>
      </c>
      <c r="AI1144" s="364">
        <v>0.32928957738578063</v>
      </c>
      <c r="AJ1144" s="363" t="s">
        <v>0</v>
      </c>
      <c r="AK1144" s="368">
        <v>72.571711472309758</v>
      </c>
      <c r="AL1144" s="364">
        <v>3.6072568192621092E-2</v>
      </c>
      <c r="AM1144" s="369"/>
      <c r="AN1144" s="370">
        <v>2</v>
      </c>
      <c r="AO1144" s="371" t="s">
        <v>305</v>
      </c>
      <c r="AP1144" s="371" t="s">
        <v>0</v>
      </c>
      <c r="AQ1144" s="371" t="s">
        <v>2862</v>
      </c>
      <c r="AR1144" s="372" t="s">
        <v>0</v>
      </c>
      <c r="AS1144" s="372"/>
      <c r="AT1144" s="363"/>
    </row>
    <row r="1145" spans="1:46" x14ac:dyDescent="0.3">
      <c r="A1145" s="362" t="s">
        <v>1747</v>
      </c>
      <c r="B1145" s="363" t="s">
        <v>312</v>
      </c>
      <c r="C1145" s="363" t="s">
        <v>295</v>
      </c>
      <c r="D1145" s="363" t="s">
        <v>778</v>
      </c>
      <c r="E1145" s="363" t="s">
        <v>679</v>
      </c>
      <c r="F1145" s="363" t="s">
        <v>690</v>
      </c>
      <c r="G1145" s="363" t="s">
        <v>691</v>
      </c>
      <c r="H1145" s="363" t="s">
        <v>1091</v>
      </c>
      <c r="I1145" s="363" t="s">
        <v>1745</v>
      </c>
      <c r="J1145" s="363" t="s">
        <v>695</v>
      </c>
      <c r="K1145" s="363"/>
      <c r="L1145" s="364">
        <v>41.433407585582941</v>
      </c>
      <c r="M1145" s="365">
        <v>38</v>
      </c>
      <c r="N1145" s="364">
        <v>37.25</v>
      </c>
      <c r="O1145" s="363" t="s">
        <v>1748</v>
      </c>
      <c r="P1145" s="363"/>
      <c r="Q1145" s="363" t="s">
        <v>319</v>
      </c>
      <c r="R1145" s="363" t="s">
        <v>1091</v>
      </c>
      <c r="S1145" s="363"/>
      <c r="T1145" s="365">
        <v>45</v>
      </c>
      <c r="U1145" s="366">
        <v>14</v>
      </c>
      <c r="V1145" s="367">
        <v>45931</v>
      </c>
      <c r="W1145" s="367"/>
      <c r="X1145" s="363" t="s">
        <v>306</v>
      </c>
      <c r="Y1145" s="363" t="s">
        <v>692</v>
      </c>
      <c r="Z1145" s="363"/>
      <c r="AA1145" s="363"/>
      <c r="AB1145" s="363"/>
      <c r="AC1145" s="363"/>
      <c r="AD1145" s="363" t="s">
        <v>360</v>
      </c>
      <c r="AE1145" s="367"/>
      <c r="AF1145" s="362"/>
      <c r="AG1145" s="364">
        <v>3.9117454360756195E-3</v>
      </c>
      <c r="AH1145" s="364">
        <v>4.0786559580772734E-3</v>
      </c>
      <c r="AI1145" s="364">
        <v>0.25125024083613945</v>
      </c>
      <c r="AJ1145" s="363" t="s">
        <v>0</v>
      </c>
      <c r="AK1145" s="368">
        <v>100.52534235057315</v>
      </c>
      <c r="AL1145" s="364">
        <v>2.7523620753280131E-2</v>
      </c>
      <c r="AM1145" s="369"/>
      <c r="AN1145" s="370">
        <v>2</v>
      </c>
      <c r="AO1145" s="371" t="s">
        <v>305</v>
      </c>
      <c r="AP1145" s="371" t="s">
        <v>0</v>
      </c>
      <c r="AQ1145" s="371" t="s">
        <v>2862</v>
      </c>
      <c r="AR1145" s="372" t="s">
        <v>0</v>
      </c>
      <c r="AS1145" s="372"/>
      <c r="AT1145" s="363"/>
    </row>
    <row r="1146" spans="1:46" x14ac:dyDescent="0.3">
      <c r="A1146" s="362" t="s">
        <v>1749</v>
      </c>
      <c r="B1146" s="363" t="s">
        <v>312</v>
      </c>
      <c r="C1146" s="363" t="s">
        <v>295</v>
      </c>
      <c r="D1146" s="363" t="s">
        <v>778</v>
      </c>
      <c r="E1146" s="363" t="s">
        <v>679</v>
      </c>
      <c r="F1146" s="363" t="s">
        <v>690</v>
      </c>
      <c r="G1146" s="363" t="s">
        <v>691</v>
      </c>
      <c r="H1146" s="363" t="s">
        <v>1091</v>
      </c>
      <c r="I1146" s="363" t="s">
        <v>1745</v>
      </c>
      <c r="J1146" s="363" t="s">
        <v>694</v>
      </c>
      <c r="K1146" s="363"/>
      <c r="L1146" s="364">
        <v>22.691047375728644</v>
      </c>
      <c r="M1146" s="365">
        <v>38</v>
      </c>
      <c r="N1146" s="364">
        <v>20.399999999999999</v>
      </c>
      <c r="O1146" s="363" t="s">
        <v>1750</v>
      </c>
      <c r="P1146" s="363"/>
      <c r="Q1146" s="363" t="s">
        <v>319</v>
      </c>
      <c r="R1146" s="363" t="s">
        <v>1091</v>
      </c>
      <c r="S1146" s="363"/>
      <c r="T1146" s="365">
        <v>45</v>
      </c>
      <c r="U1146" s="366">
        <v>14</v>
      </c>
      <c r="V1146" s="367">
        <v>45931</v>
      </c>
      <c r="W1146" s="367"/>
      <c r="X1146" s="363" t="s">
        <v>306</v>
      </c>
      <c r="Y1146" s="363" t="s">
        <v>692</v>
      </c>
      <c r="Z1146" s="363"/>
      <c r="AA1146" s="363"/>
      <c r="AB1146" s="363"/>
      <c r="AC1146" s="363"/>
      <c r="AD1146" s="363" t="s">
        <v>360</v>
      </c>
      <c r="AE1146" s="367"/>
      <c r="AF1146" s="362"/>
      <c r="AG1146" s="364">
        <v>2.1422713260655741E-3</v>
      </c>
      <c r="AH1146" s="364">
        <v>2.2336800414705063E-3</v>
      </c>
      <c r="AI1146" s="364">
        <v>0.13759744733039583</v>
      </c>
      <c r="AJ1146" s="363" t="s">
        <v>0</v>
      </c>
      <c r="AK1146" s="368">
        <v>197.95078328209129</v>
      </c>
      <c r="AL1146" s="364">
        <v>1.5073338613876905E-2</v>
      </c>
      <c r="AM1146" s="369"/>
      <c r="AN1146" s="370">
        <v>2</v>
      </c>
      <c r="AO1146" s="371" t="s">
        <v>305</v>
      </c>
      <c r="AP1146" s="371" t="s">
        <v>0</v>
      </c>
      <c r="AQ1146" s="371" t="s">
        <v>2862</v>
      </c>
      <c r="AR1146" s="372" t="s">
        <v>0</v>
      </c>
      <c r="AS1146" s="372"/>
      <c r="AT1146" s="363"/>
    </row>
    <row r="1147" spans="1:46" x14ac:dyDescent="0.3">
      <c r="A1147" s="362" t="s">
        <v>1751</v>
      </c>
      <c r="B1147" s="363" t="s">
        <v>312</v>
      </c>
      <c r="C1147" s="363" t="s">
        <v>295</v>
      </c>
      <c r="D1147" s="363" t="s">
        <v>778</v>
      </c>
      <c r="E1147" s="363" t="s">
        <v>679</v>
      </c>
      <c r="F1147" s="363" t="s">
        <v>690</v>
      </c>
      <c r="G1147" s="363" t="s">
        <v>691</v>
      </c>
      <c r="H1147" s="363" t="s">
        <v>1091</v>
      </c>
      <c r="I1147" s="363" t="s">
        <v>1745</v>
      </c>
      <c r="J1147" s="363" t="s">
        <v>1721</v>
      </c>
      <c r="K1147" s="363"/>
      <c r="L1147" s="364">
        <v>46.850338993416202</v>
      </c>
      <c r="M1147" s="365">
        <v>38</v>
      </c>
      <c r="N1147" s="364">
        <v>42.12</v>
      </c>
      <c r="O1147" s="363" t="s">
        <v>3303</v>
      </c>
      <c r="P1147" s="363"/>
      <c r="Q1147" s="363" t="s">
        <v>319</v>
      </c>
      <c r="R1147" s="363" t="s">
        <v>1091</v>
      </c>
      <c r="S1147" s="363"/>
      <c r="T1147" s="365">
        <v>45</v>
      </c>
      <c r="U1147" s="366">
        <v>14</v>
      </c>
      <c r="V1147" s="367">
        <v>45931</v>
      </c>
      <c r="W1147" s="367"/>
      <c r="X1147" s="363" t="s">
        <v>306</v>
      </c>
      <c r="Y1147" s="363" t="s">
        <v>692</v>
      </c>
      <c r="Z1147" s="363"/>
      <c r="AA1147" s="363"/>
      <c r="AB1147" s="363"/>
      <c r="AC1147" s="363"/>
      <c r="AD1147" s="363" t="s">
        <v>360</v>
      </c>
      <c r="AE1147" s="367"/>
      <c r="AF1147" s="362"/>
      <c r="AG1147" s="364">
        <v>4.423160208523627E-3</v>
      </c>
      <c r="AH1147" s="364">
        <v>4.611892320918516E-3</v>
      </c>
      <c r="AI1147" s="364">
        <v>0.28409825889981727</v>
      </c>
      <c r="AJ1147" s="363" t="s">
        <v>0</v>
      </c>
      <c r="AK1147" s="368">
        <v>86.887576146813828</v>
      </c>
      <c r="AL1147" s="364">
        <v>3.1122010902769365E-2</v>
      </c>
      <c r="AM1147" s="369"/>
      <c r="AN1147" s="370">
        <v>2</v>
      </c>
      <c r="AO1147" s="371" t="s">
        <v>305</v>
      </c>
      <c r="AP1147" s="371" t="s">
        <v>0</v>
      </c>
      <c r="AQ1147" s="371" t="s">
        <v>2862</v>
      </c>
      <c r="AR1147" s="372" t="s">
        <v>0</v>
      </c>
      <c r="AS1147" s="372"/>
      <c r="AT1147" s="373"/>
    </row>
    <row r="1148" spans="1:46" x14ac:dyDescent="0.3">
      <c r="A1148" s="362" t="s">
        <v>1752</v>
      </c>
      <c r="B1148" s="363" t="s">
        <v>312</v>
      </c>
      <c r="C1148" s="363" t="s">
        <v>295</v>
      </c>
      <c r="D1148" s="363" t="s">
        <v>778</v>
      </c>
      <c r="E1148" s="363" t="s">
        <v>679</v>
      </c>
      <c r="F1148" s="363" t="s">
        <v>690</v>
      </c>
      <c r="G1148" s="363" t="s">
        <v>691</v>
      </c>
      <c r="H1148" s="363" t="s">
        <v>1091</v>
      </c>
      <c r="I1148" s="363" t="s">
        <v>1745</v>
      </c>
      <c r="J1148" s="363" t="s">
        <v>1721</v>
      </c>
      <c r="K1148" s="363" t="s">
        <v>1120</v>
      </c>
      <c r="L1148" s="364">
        <v>46.850338993416202</v>
      </c>
      <c r="M1148" s="365">
        <v>38</v>
      </c>
      <c r="N1148" s="364">
        <v>42.12</v>
      </c>
      <c r="O1148" s="363" t="s">
        <v>2874</v>
      </c>
      <c r="P1148" s="363"/>
      <c r="Q1148" s="363" t="s">
        <v>319</v>
      </c>
      <c r="R1148" s="363" t="s">
        <v>1091</v>
      </c>
      <c r="S1148" s="363" t="s">
        <v>1120</v>
      </c>
      <c r="T1148" s="365">
        <v>45</v>
      </c>
      <c r="U1148" s="366">
        <v>14</v>
      </c>
      <c r="V1148" s="367">
        <v>45931</v>
      </c>
      <c r="W1148" s="367"/>
      <c r="X1148" s="363" t="s">
        <v>306</v>
      </c>
      <c r="Y1148" s="363" t="s">
        <v>692</v>
      </c>
      <c r="Z1148" s="363"/>
      <c r="AA1148" s="363"/>
      <c r="AB1148" s="363"/>
      <c r="AC1148" s="363"/>
      <c r="AD1148" s="363" t="s">
        <v>360</v>
      </c>
      <c r="AE1148" s="367"/>
      <c r="AF1148" s="362"/>
      <c r="AG1148" s="364">
        <v>4.423160208523627E-3</v>
      </c>
      <c r="AH1148" s="364">
        <v>4.611892320918516E-3</v>
      </c>
      <c r="AI1148" s="364">
        <v>0.28409825889981727</v>
      </c>
      <c r="AJ1148" s="363" t="s">
        <v>0</v>
      </c>
      <c r="AK1148" s="368">
        <v>86.887576146813828</v>
      </c>
      <c r="AL1148" s="364">
        <v>3.1122010902769365E-2</v>
      </c>
      <c r="AM1148" s="369"/>
      <c r="AN1148" s="370">
        <v>2</v>
      </c>
      <c r="AO1148" s="371" t="s">
        <v>305</v>
      </c>
      <c r="AP1148" s="371" t="s">
        <v>0</v>
      </c>
      <c r="AQ1148" s="371" t="s">
        <v>2862</v>
      </c>
      <c r="AR1148" s="372" t="s">
        <v>0</v>
      </c>
      <c r="AS1148" s="372"/>
      <c r="AT1148" s="363"/>
    </row>
    <row r="1149" spans="1:46" x14ac:dyDescent="0.3">
      <c r="A1149" s="362" t="s">
        <v>3317</v>
      </c>
      <c r="B1149" s="363" t="s">
        <v>312</v>
      </c>
      <c r="C1149" s="363" t="s">
        <v>295</v>
      </c>
      <c r="D1149" s="363" t="s">
        <v>438</v>
      </c>
      <c r="E1149" s="363" t="s">
        <v>1627</v>
      </c>
      <c r="F1149" s="363" t="s">
        <v>1628</v>
      </c>
      <c r="G1149" s="363" t="s">
        <v>2457</v>
      </c>
      <c r="H1149" s="363" t="s">
        <v>3318</v>
      </c>
      <c r="I1149" s="363" t="s">
        <v>3319</v>
      </c>
      <c r="J1149" s="363" t="s">
        <v>3320</v>
      </c>
      <c r="K1149" s="363"/>
      <c r="L1149" s="364">
        <v>110.59565318353742</v>
      </c>
      <c r="M1149" s="365">
        <v>30</v>
      </c>
      <c r="N1149" s="364">
        <v>99.393907714623069</v>
      </c>
      <c r="O1149" s="363" t="s">
        <v>3321</v>
      </c>
      <c r="P1149" s="363"/>
      <c r="Q1149" s="363"/>
      <c r="R1149" s="363"/>
      <c r="S1149" s="363"/>
      <c r="T1149" s="365">
        <v>96.537300000000002</v>
      </c>
      <c r="U1149" s="366">
        <v>12</v>
      </c>
      <c r="V1149" s="367">
        <v>46113</v>
      </c>
      <c r="W1149" s="367"/>
      <c r="X1149" s="363" t="s">
        <v>3322</v>
      </c>
      <c r="Y1149" s="363"/>
      <c r="Z1149" s="363"/>
      <c r="AA1149" s="363"/>
      <c r="AB1149" s="363"/>
      <c r="AC1149" s="363"/>
      <c r="AD1149" s="363" t="s">
        <v>360</v>
      </c>
      <c r="AE1149" s="367"/>
      <c r="AF1149" s="362"/>
      <c r="AG1149" s="364">
        <v>9.2784111949443162E-3</v>
      </c>
      <c r="AH1149" s="364">
        <v>9.6670645202445015E-3</v>
      </c>
      <c r="AI1149" s="364">
        <v>0.55901630153313298</v>
      </c>
      <c r="AJ1149" s="363" t="s">
        <v>0</v>
      </c>
      <c r="AK1149" s="368">
        <v>75.448453609509329</v>
      </c>
      <c r="AL1149" s="364">
        <v>8.5711631217241444E-2</v>
      </c>
      <c r="AM1149" s="369"/>
      <c r="AN1149" s="370">
        <v>8</v>
      </c>
      <c r="AO1149" s="371" t="s">
        <v>305</v>
      </c>
      <c r="AP1149" s="371" t="s">
        <v>0</v>
      </c>
      <c r="AQ1149" s="371" t="s">
        <v>306</v>
      </c>
      <c r="AR1149" s="372" t="s">
        <v>0</v>
      </c>
      <c r="AS1149" s="372"/>
      <c r="AT1149" s="363"/>
    </row>
    <row r="1150" spans="1:46" x14ac:dyDescent="0.3">
      <c r="A1150" s="362" t="s">
        <v>3323</v>
      </c>
      <c r="B1150" s="363" t="s">
        <v>312</v>
      </c>
      <c r="C1150" s="363" t="s">
        <v>295</v>
      </c>
      <c r="D1150" s="363" t="s">
        <v>438</v>
      </c>
      <c r="E1150" s="363" t="s">
        <v>1627</v>
      </c>
      <c r="F1150" s="363" t="s">
        <v>1628</v>
      </c>
      <c r="G1150" s="363" t="s">
        <v>2457</v>
      </c>
      <c r="H1150" s="363" t="s">
        <v>3318</v>
      </c>
      <c r="I1150" s="363" t="s">
        <v>3319</v>
      </c>
      <c r="J1150" s="363" t="s">
        <v>3324</v>
      </c>
      <c r="K1150" s="363"/>
      <c r="L1150" s="364">
        <v>75.819937154903869</v>
      </c>
      <c r="M1150" s="365">
        <v>15</v>
      </c>
      <c r="N1150" s="364">
        <v>68.140470439617644</v>
      </c>
      <c r="O1150" s="363" t="s">
        <v>3325</v>
      </c>
      <c r="P1150" s="363"/>
      <c r="Q1150" s="363"/>
      <c r="R1150" s="363"/>
      <c r="S1150" s="363"/>
      <c r="T1150" s="365">
        <v>52.107100000000003</v>
      </c>
      <c r="U1150" s="366">
        <v>12</v>
      </c>
      <c r="V1150" s="367">
        <v>46113</v>
      </c>
      <c r="W1150" s="367"/>
      <c r="X1150" s="363" t="s">
        <v>3322</v>
      </c>
      <c r="Y1150" s="363"/>
      <c r="Z1150" s="363"/>
      <c r="AA1150" s="363"/>
      <c r="AB1150" s="363"/>
      <c r="AC1150" s="363"/>
      <c r="AD1150" s="363" t="s">
        <v>360</v>
      </c>
      <c r="AE1150" s="367"/>
      <c r="AF1150" s="362"/>
      <c r="AG1150" s="364">
        <v>6.3609059980917178E-3</v>
      </c>
      <c r="AH1150" s="364">
        <v>6.6273511055716817E-3</v>
      </c>
      <c r="AI1150" s="364">
        <v>0.78816028239515068</v>
      </c>
      <c r="AJ1150" s="363" t="s">
        <v>0</v>
      </c>
      <c r="AK1150" s="368">
        <v>46.556540701218573</v>
      </c>
      <c r="AL1150" s="364">
        <v>5.8760451295050448E-2</v>
      </c>
      <c r="AM1150" s="369"/>
      <c r="AN1150" s="370">
        <v>8</v>
      </c>
      <c r="AO1150" s="371" t="s">
        <v>305</v>
      </c>
      <c r="AP1150" s="371" t="s">
        <v>0</v>
      </c>
      <c r="AQ1150" s="371" t="s">
        <v>306</v>
      </c>
      <c r="AR1150" s="372" t="s">
        <v>0</v>
      </c>
      <c r="AS1150" s="372"/>
      <c r="AT1150" s="363"/>
    </row>
    <row r="1151" spans="1:46" x14ac:dyDescent="0.3">
      <c r="A1151" s="362" t="s">
        <v>3326</v>
      </c>
      <c r="B1151" s="363" t="s">
        <v>312</v>
      </c>
      <c r="C1151" s="363" t="s">
        <v>295</v>
      </c>
      <c r="D1151" s="363" t="s">
        <v>438</v>
      </c>
      <c r="E1151" s="363" t="s">
        <v>1627</v>
      </c>
      <c r="F1151" s="363" t="s">
        <v>1628</v>
      </c>
      <c r="G1151" s="363" t="s">
        <v>2457</v>
      </c>
      <c r="H1151" s="363" t="s">
        <v>3318</v>
      </c>
      <c r="I1151" s="363" t="s">
        <v>3327</v>
      </c>
      <c r="J1151" s="363" t="s">
        <v>3320</v>
      </c>
      <c r="K1151" s="363"/>
      <c r="L1151" s="364">
        <v>264.05442859447049</v>
      </c>
      <c r="M1151" s="365">
        <v>60</v>
      </c>
      <c r="N1151" s="364">
        <v>237.309521232278</v>
      </c>
      <c r="O1151" s="363" t="s">
        <v>3328</v>
      </c>
      <c r="P1151" s="363"/>
      <c r="Q1151" s="363"/>
      <c r="R1151" s="363"/>
      <c r="S1151" s="363"/>
      <c r="T1151" s="365">
        <v>114.22199999999999</v>
      </c>
      <c r="U1151" s="366">
        <v>12.000000000000002</v>
      </c>
      <c r="V1151" s="367">
        <v>46113</v>
      </c>
      <c r="W1151" s="367"/>
      <c r="X1151" s="363" t="s">
        <v>3322</v>
      </c>
      <c r="Y1151" s="363"/>
      <c r="Z1151" s="363"/>
      <c r="AA1151" s="363"/>
      <c r="AB1151" s="363"/>
      <c r="AC1151" s="363"/>
      <c r="AD1151" s="363" t="s">
        <v>360</v>
      </c>
      <c r="AE1151" s="367"/>
      <c r="AF1151" s="362"/>
      <c r="AG1151" s="364">
        <v>2.2152819715976432E-2</v>
      </c>
      <c r="AH1151" s="364">
        <v>2.3080755206923535E-2</v>
      </c>
      <c r="AI1151" s="364">
        <v>1.0092126253192812</v>
      </c>
      <c r="AJ1151" s="363" t="s">
        <v>181</v>
      </c>
      <c r="AK1151" s="368">
        <v>28.501150650320792</v>
      </c>
      <c r="AL1151" s="364">
        <v>0.20464218216071448</v>
      </c>
      <c r="AM1151" s="369"/>
      <c r="AN1151" s="370">
        <v>8</v>
      </c>
      <c r="AO1151" s="371" t="s">
        <v>305</v>
      </c>
      <c r="AP1151" s="371" t="s">
        <v>0</v>
      </c>
      <c r="AQ1151" s="371" t="s">
        <v>306</v>
      </c>
      <c r="AR1151" s="372" t="s">
        <v>0</v>
      </c>
      <c r="AS1151" s="372"/>
      <c r="AT1151" s="363"/>
    </row>
    <row r="1152" spans="1:46" x14ac:dyDescent="0.3">
      <c r="A1152" s="362" t="s">
        <v>3329</v>
      </c>
      <c r="B1152" s="363" t="s">
        <v>312</v>
      </c>
      <c r="C1152" s="363" t="s">
        <v>295</v>
      </c>
      <c r="D1152" s="363" t="s">
        <v>438</v>
      </c>
      <c r="E1152" s="363" t="s">
        <v>1627</v>
      </c>
      <c r="F1152" s="363" t="s">
        <v>1628</v>
      </c>
      <c r="G1152" s="363" t="s">
        <v>2457</v>
      </c>
      <c r="H1152" s="363" t="s">
        <v>3318</v>
      </c>
      <c r="I1152" s="363" t="s">
        <v>3327</v>
      </c>
      <c r="J1152" s="363" t="s">
        <v>3324</v>
      </c>
      <c r="K1152" s="363"/>
      <c r="L1152" s="364">
        <v>181.02510908165547</v>
      </c>
      <c r="M1152" s="365">
        <v>30</v>
      </c>
      <c r="N1152" s="364">
        <v>162.68987494682057</v>
      </c>
      <c r="O1152" s="363" t="s">
        <v>3330</v>
      </c>
      <c r="P1152" s="363"/>
      <c r="Q1152" s="363"/>
      <c r="R1152" s="363"/>
      <c r="S1152" s="363"/>
      <c r="T1152" s="365">
        <v>69.791700000000006</v>
      </c>
      <c r="U1152" s="366">
        <v>12</v>
      </c>
      <c r="V1152" s="367">
        <v>46113</v>
      </c>
      <c r="W1152" s="367"/>
      <c r="X1152" s="363" t="s">
        <v>3322</v>
      </c>
      <c r="Y1152" s="363"/>
      <c r="Z1152" s="363"/>
      <c r="AA1152" s="363"/>
      <c r="AB1152" s="363"/>
      <c r="AC1152" s="363"/>
      <c r="AD1152" s="363" t="s">
        <v>360</v>
      </c>
      <c r="AE1152" s="367"/>
      <c r="AF1152" s="362"/>
      <c r="AG1152" s="364">
        <v>1.5187083310424961E-2</v>
      </c>
      <c r="AH1152" s="364">
        <v>1.5823238607511149E-2</v>
      </c>
      <c r="AI1152" s="364">
        <v>1.2104794772585772</v>
      </c>
      <c r="AJ1152" s="363" t="s">
        <v>181</v>
      </c>
      <c r="AK1152" s="368">
        <v>19.186572293312505</v>
      </c>
      <c r="AL1152" s="364">
        <v>0.14029445953828287</v>
      </c>
      <c r="AM1152" s="369"/>
      <c r="AN1152" s="370">
        <v>8</v>
      </c>
      <c r="AO1152" s="371" t="s">
        <v>305</v>
      </c>
      <c r="AP1152" s="371" t="s">
        <v>0</v>
      </c>
      <c r="AQ1152" s="371" t="s">
        <v>306</v>
      </c>
      <c r="AR1152" s="372" t="s">
        <v>0</v>
      </c>
      <c r="AS1152" s="372"/>
      <c r="AT1152" s="363"/>
    </row>
    <row r="1153" spans="1:46" x14ac:dyDescent="0.3">
      <c r="A1153" s="362" t="s">
        <v>3331</v>
      </c>
      <c r="B1153" s="363" t="s">
        <v>312</v>
      </c>
      <c r="C1153" s="363" t="s">
        <v>295</v>
      </c>
      <c r="D1153" s="363" t="s">
        <v>438</v>
      </c>
      <c r="E1153" s="363" t="s">
        <v>1627</v>
      </c>
      <c r="F1153" s="363" t="s">
        <v>1628</v>
      </c>
      <c r="G1153" s="363" t="s">
        <v>2457</v>
      </c>
      <c r="H1153" s="363" t="s">
        <v>3332</v>
      </c>
      <c r="I1153" s="363" t="s">
        <v>3333</v>
      </c>
      <c r="J1153" s="363" t="s">
        <v>3324</v>
      </c>
      <c r="K1153" s="363"/>
      <c r="L1153" s="364">
        <v>100.76777221833363</v>
      </c>
      <c r="M1153" s="365">
        <v>20</v>
      </c>
      <c r="N1153" s="364">
        <v>91.305854741610489</v>
      </c>
      <c r="O1153" s="363" t="s">
        <v>3334</v>
      </c>
      <c r="P1153" s="363"/>
      <c r="Q1153" s="363"/>
      <c r="R1153" s="363"/>
      <c r="S1153" s="363"/>
      <c r="T1153" s="365">
        <v>117.9378</v>
      </c>
      <c r="U1153" s="366">
        <v>12.000000000000002</v>
      </c>
      <c r="V1153" s="367">
        <v>46113</v>
      </c>
      <c r="W1153" s="367"/>
      <c r="X1153" s="363" t="s">
        <v>3322</v>
      </c>
      <c r="Y1153" s="363"/>
      <c r="Z1153" s="363"/>
      <c r="AA1153" s="363"/>
      <c r="AB1153" s="363"/>
      <c r="AC1153" s="363"/>
      <c r="AD1153" s="363" t="s">
        <v>360</v>
      </c>
      <c r="AE1153" s="367"/>
      <c r="AF1153" s="362"/>
      <c r="AG1153" s="364">
        <v>1.8591786168502451E-2</v>
      </c>
      <c r="AH1153" s="364">
        <v>1.9332983912201059E-2</v>
      </c>
      <c r="AI1153" s="364">
        <v>0.68857125292279497</v>
      </c>
      <c r="AJ1153" s="363" t="s">
        <v>0</v>
      </c>
      <c r="AK1153" s="368">
        <v>74.536950026278106</v>
      </c>
      <c r="AL1153" s="364">
        <v>7.8095023469208644E-2</v>
      </c>
      <c r="AM1153" s="369"/>
      <c r="AN1153" s="370">
        <v>8</v>
      </c>
      <c r="AO1153" s="371" t="s">
        <v>305</v>
      </c>
      <c r="AP1153" s="371" t="s">
        <v>0</v>
      </c>
      <c r="AQ1153" s="371" t="s">
        <v>306</v>
      </c>
      <c r="AR1153" s="372" t="s">
        <v>0</v>
      </c>
      <c r="AS1153" s="372"/>
      <c r="AT1153" s="363"/>
    </row>
    <row r="1154" spans="1:46" x14ac:dyDescent="0.3">
      <c r="A1154" s="362" t="s">
        <v>3335</v>
      </c>
      <c r="B1154" s="363" t="s">
        <v>312</v>
      </c>
      <c r="C1154" s="363" t="s">
        <v>295</v>
      </c>
      <c r="D1154" s="363" t="s">
        <v>438</v>
      </c>
      <c r="E1154" s="363" t="s">
        <v>1627</v>
      </c>
      <c r="F1154" s="363" t="s">
        <v>1628</v>
      </c>
      <c r="G1154" s="363" t="s">
        <v>2457</v>
      </c>
      <c r="H1154" s="363" t="s">
        <v>3332</v>
      </c>
      <c r="I1154" s="363" t="s">
        <v>3336</v>
      </c>
      <c r="J1154" s="363" t="s">
        <v>3324</v>
      </c>
      <c r="K1154" s="363"/>
      <c r="L1154" s="364">
        <v>179.98427349696632</v>
      </c>
      <c r="M1154" s="365">
        <v>40</v>
      </c>
      <c r="N1154" s="364">
        <v>163.08406517196357</v>
      </c>
      <c r="O1154" s="363" t="s">
        <v>3337</v>
      </c>
      <c r="P1154" s="363"/>
      <c r="Q1154" s="363"/>
      <c r="R1154" s="363"/>
      <c r="S1154" s="363"/>
      <c r="T1154" s="365">
        <v>193.05796761565838</v>
      </c>
      <c r="U1154" s="366">
        <v>12</v>
      </c>
      <c r="V1154" s="367">
        <v>46113</v>
      </c>
      <c r="W1154" s="367"/>
      <c r="X1154" s="363" t="s">
        <v>3322</v>
      </c>
      <c r="Y1154" s="363"/>
      <c r="Z1154" s="363"/>
      <c r="AA1154" s="363"/>
      <c r="AB1154" s="363"/>
      <c r="AC1154" s="363"/>
      <c r="AD1154" s="363" t="s">
        <v>360</v>
      </c>
      <c r="AE1154" s="367"/>
      <c r="AF1154" s="362"/>
      <c r="AG1154" s="364">
        <v>3.3207334576163726E-2</v>
      </c>
      <c r="AH1154" s="364">
        <v>3.4531209605653694E-2</v>
      </c>
      <c r="AI1154" s="364">
        <v>0.72867821177717662</v>
      </c>
      <c r="AJ1154" s="363" t="s">
        <v>0</v>
      </c>
      <c r="AK1154" s="368">
        <v>65.668849500949818</v>
      </c>
      <c r="AL1154" s="364">
        <v>0.13948781196014895</v>
      </c>
      <c r="AM1154" s="369"/>
      <c r="AN1154" s="370">
        <v>8</v>
      </c>
      <c r="AO1154" s="371" t="s">
        <v>305</v>
      </c>
      <c r="AP1154" s="371" t="s">
        <v>0</v>
      </c>
      <c r="AQ1154" s="371" t="s">
        <v>306</v>
      </c>
      <c r="AR1154" s="372" t="s">
        <v>0</v>
      </c>
      <c r="AS1154" s="372"/>
      <c r="AT1154" s="363"/>
    </row>
    <row r="1155" spans="1:46" x14ac:dyDescent="0.3">
      <c r="A1155" s="362" t="s">
        <v>3338</v>
      </c>
      <c r="B1155" s="363" t="s">
        <v>312</v>
      </c>
      <c r="C1155" s="363" t="s">
        <v>295</v>
      </c>
      <c r="D1155" s="363" t="s">
        <v>438</v>
      </c>
      <c r="E1155" s="363" t="s">
        <v>1627</v>
      </c>
      <c r="F1155" s="363" t="s">
        <v>1628</v>
      </c>
      <c r="G1155" s="363" t="s">
        <v>2457</v>
      </c>
      <c r="H1155" s="363" t="s">
        <v>3332</v>
      </c>
      <c r="I1155" s="363" t="s">
        <v>3339</v>
      </c>
      <c r="J1155" s="363" t="s">
        <v>3324</v>
      </c>
      <c r="K1155" s="363"/>
      <c r="L1155" s="364">
        <v>269.52686515694461</v>
      </c>
      <c r="M1155" s="365">
        <v>60</v>
      </c>
      <c r="N1155" s="364">
        <v>244.21876416658742</v>
      </c>
      <c r="O1155" s="363" t="s">
        <v>3340</v>
      </c>
      <c r="P1155" s="363"/>
      <c r="Q1155" s="363"/>
      <c r="R1155" s="363"/>
      <c r="S1155" s="363"/>
      <c r="T1155" s="365">
        <v>112.73353791469192</v>
      </c>
      <c r="U1155" s="366">
        <v>12</v>
      </c>
      <c r="V1155" s="367">
        <v>46113</v>
      </c>
      <c r="W1155" s="367"/>
      <c r="X1155" s="363" t="s">
        <v>3322</v>
      </c>
      <c r="Y1155" s="363"/>
      <c r="Z1155" s="363"/>
      <c r="AA1155" s="363"/>
      <c r="AB1155" s="363"/>
      <c r="AC1155" s="363"/>
      <c r="AD1155" s="363" t="s">
        <v>360</v>
      </c>
      <c r="AE1155" s="367"/>
      <c r="AF1155" s="362"/>
      <c r="AG1155" s="364">
        <v>4.9728060205671706E-2</v>
      </c>
      <c r="AH1155" s="364">
        <v>5.1710566119245335E-2</v>
      </c>
      <c r="AI1155" s="364">
        <v>1.479880369065941</v>
      </c>
      <c r="AJ1155" s="363" t="s">
        <v>181</v>
      </c>
      <c r="AK1155" s="368">
        <v>6.3080587105295391</v>
      </c>
      <c r="AL1155" s="364">
        <v>0.20888332049663225</v>
      </c>
      <c r="AM1155" s="369"/>
      <c r="AN1155" s="370">
        <v>8</v>
      </c>
      <c r="AO1155" s="371" t="s">
        <v>305</v>
      </c>
      <c r="AP1155" s="371" t="s">
        <v>0</v>
      </c>
      <c r="AQ1155" s="371" t="s">
        <v>306</v>
      </c>
      <c r="AR1155" s="372" t="s">
        <v>0</v>
      </c>
      <c r="AS1155" s="372"/>
      <c r="AT1155" s="363"/>
    </row>
    <row r="1156" spans="1:46" x14ac:dyDescent="0.3">
      <c r="A1156" s="362" t="s">
        <v>3341</v>
      </c>
      <c r="B1156" s="363" t="s">
        <v>312</v>
      </c>
      <c r="C1156" s="363" t="s">
        <v>295</v>
      </c>
      <c r="D1156" s="363" t="s">
        <v>438</v>
      </c>
      <c r="E1156" s="363" t="s">
        <v>1627</v>
      </c>
      <c r="F1156" s="363" t="s">
        <v>1628</v>
      </c>
      <c r="G1156" s="363" t="s">
        <v>2457</v>
      </c>
      <c r="H1156" s="363" t="s">
        <v>3332</v>
      </c>
      <c r="I1156" s="363" t="s">
        <v>3342</v>
      </c>
      <c r="J1156" s="363" t="s">
        <v>3324</v>
      </c>
      <c r="K1156" s="363"/>
      <c r="L1156" s="364">
        <v>368.06735172819009</v>
      </c>
      <c r="M1156" s="365">
        <v>80</v>
      </c>
      <c r="N1156" s="364">
        <v>333.5064714858209</v>
      </c>
      <c r="O1156" s="363" t="s">
        <v>3343</v>
      </c>
      <c r="P1156" s="363"/>
      <c r="Q1156" s="363"/>
      <c r="R1156" s="363"/>
      <c r="S1156" s="363"/>
      <c r="T1156" s="365">
        <v>132.28794027397257</v>
      </c>
      <c r="U1156" s="366">
        <v>12</v>
      </c>
      <c r="V1156" s="367">
        <v>46113</v>
      </c>
      <c r="W1156" s="367"/>
      <c r="X1156" s="363" t="s">
        <v>3322</v>
      </c>
      <c r="Y1156" s="363"/>
      <c r="Z1156" s="363"/>
      <c r="AA1156" s="363"/>
      <c r="AB1156" s="363"/>
      <c r="AC1156" s="363"/>
      <c r="AD1156" s="363" t="s">
        <v>360</v>
      </c>
      <c r="AE1156" s="367"/>
      <c r="AF1156" s="362"/>
      <c r="AG1156" s="364">
        <v>6.7908909250377111E-2</v>
      </c>
      <c r="AH1156" s="364">
        <v>7.0616230099338206E-2</v>
      </c>
      <c r="AI1156" s="364">
        <v>1.6815099237678206</v>
      </c>
      <c r="AJ1156" s="363" t="s">
        <v>181</v>
      </c>
      <c r="AK1156" s="368">
        <v>0.96934470898163205</v>
      </c>
      <c r="AL1156" s="364">
        <v>0.28525219758934761</v>
      </c>
      <c r="AM1156" s="369"/>
      <c r="AN1156" s="370">
        <v>8</v>
      </c>
      <c r="AO1156" s="371" t="s">
        <v>305</v>
      </c>
      <c r="AP1156" s="371" t="s">
        <v>0</v>
      </c>
      <c r="AQ1156" s="371" t="s">
        <v>306</v>
      </c>
      <c r="AR1156" s="372" t="s">
        <v>0</v>
      </c>
      <c r="AS1156" s="372"/>
      <c r="AT1156" s="363"/>
    </row>
    <row r="1157" spans="1:46" x14ac:dyDescent="0.3">
      <c r="A1157" s="362" t="s">
        <v>3344</v>
      </c>
      <c r="B1157" s="363" t="s">
        <v>312</v>
      </c>
      <c r="C1157" s="363" t="s">
        <v>295</v>
      </c>
      <c r="D1157" s="363" t="s">
        <v>438</v>
      </c>
      <c r="E1157" s="363" t="s">
        <v>1627</v>
      </c>
      <c r="F1157" s="363" t="s">
        <v>1628</v>
      </c>
      <c r="G1157" s="363" t="s">
        <v>2457</v>
      </c>
      <c r="H1157" s="363" t="s">
        <v>3332</v>
      </c>
      <c r="I1157" s="363" t="s">
        <v>3345</v>
      </c>
      <c r="J1157" s="363" t="s">
        <v>3324</v>
      </c>
      <c r="K1157" s="363"/>
      <c r="L1157" s="364">
        <v>509.76940772074266</v>
      </c>
      <c r="M1157" s="365">
        <v>100</v>
      </c>
      <c r="N1157" s="364">
        <v>461.90295238658246</v>
      </c>
      <c r="O1157" s="363" t="s">
        <v>3346</v>
      </c>
      <c r="P1157" s="363"/>
      <c r="Q1157" s="363"/>
      <c r="R1157" s="363"/>
      <c r="S1157" s="363"/>
      <c r="T1157" s="365">
        <v>178.93553327712198</v>
      </c>
      <c r="U1157" s="366">
        <v>12</v>
      </c>
      <c r="V1157" s="367">
        <v>46113</v>
      </c>
      <c r="W1157" s="367"/>
      <c r="X1157" s="363" t="s">
        <v>3322</v>
      </c>
      <c r="Y1157" s="363"/>
      <c r="Z1157" s="363"/>
      <c r="AA1157" s="363"/>
      <c r="AB1157" s="363"/>
      <c r="AC1157" s="363"/>
      <c r="AD1157" s="363" t="s">
        <v>360</v>
      </c>
      <c r="AE1157" s="367"/>
      <c r="AF1157" s="362"/>
      <c r="AG1157" s="364">
        <v>9.405312447568287E-2</v>
      </c>
      <c r="AH1157" s="364">
        <v>9.7802735353161876E-2</v>
      </c>
      <c r="AI1157" s="364">
        <v>1.7158023411147789</v>
      </c>
      <c r="AJ1157" s="363" t="s">
        <v>181</v>
      </c>
      <c r="AK1157" s="368">
        <v>0.20731935620251854</v>
      </c>
      <c r="AL1157" s="364">
        <v>0.39507129098357585</v>
      </c>
      <c r="AM1157" s="369"/>
      <c r="AN1157" s="370">
        <v>8</v>
      </c>
      <c r="AO1157" s="371" t="s">
        <v>305</v>
      </c>
      <c r="AP1157" s="371" t="s">
        <v>0</v>
      </c>
      <c r="AQ1157" s="371" t="s">
        <v>306</v>
      </c>
      <c r="AR1157" s="372" t="s">
        <v>0</v>
      </c>
      <c r="AS1157" s="372"/>
      <c r="AT1157" s="363"/>
    </row>
    <row r="1158" spans="1:46" x14ac:dyDescent="0.3">
      <c r="A1158" s="362" t="s">
        <v>3347</v>
      </c>
      <c r="B1158" s="363" t="s">
        <v>312</v>
      </c>
      <c r="C1158" s="363" t="s">
        <v>295</v>
      </c>
      <c r="D1158" s="363" t="s">
        <v>438</v>
      </c>
      <c r="E1158" s="363" t="s">
        <v>1627</v>
      </c>
      <c r="F1158" s="363" t="s">
        <v>1628</v>
      </c>
      <c r="G1158" s="363" t="s">
        <v>2457</v>
      </c>
      <c r="H1158" s="363" t="s">
        <v>3332</v>
      </c>
      <c r="I1158" s="363" t="s">
        <v>3348</v>
      </c>
      <c r="J1158" s="363" t="s">
        <v>3324</v>
      </c>
      <c r="K1158" s="363"/>
      <c r="L1158" s="364">
        <v>776.58672732657703</v>
      </c>
      <c r="M1158" s="365">
        <v>120</v>
      </c>
      <c r="N1158" s="364">
        <v>703.66659258784682</v>
      </c>
      <c r="O1158" s="363" t="s">
        <v>3349</v>
      </c>
      <c r="P1158" s="363"/>
      <c r="Q1158" s="363"/>
      <c r="R1158" s="363"/>
      <c r="S1158" s="363"/>
      <c r="T1158" s="365">
        <v>153.89626506024095</v>
      </c>
      <c r="U1158" s="366">
        <v>12</v>
      </c>
      <c r="V1158" s="367">
        <v>46113</v>
      </c>
      <c r="W1158" s="367"/>
      <c r="X1158" s="363" t="s">
        <v>3322</v>
      </c>
      <c r="Y1158" s="363"/>
      <c r="Z1158" s="363"/>
      <c r="AA1158" s="363"/>
      <c r="AB1158" s="363"/>
      <c r="AC1158" s="363"/>
      <c r="AD1158" s="363" t="s">
        <v>360</v>
      </c>
      <c r="AE1158" s="367"/>
      <c r="AF1158" s="362"/>
      <c r="AG1158" s="364">
        <v>0.14328126997260315</v>
      </c>
      <c r="AH1158" s="364">
        <v>0.1489934566907295</v>
      </c>
      <c r="AI1158" s="364">
        <v>2.8474713455040512</v>
      </c>
      <c r="AJ1158" s="363" t="s">
        <v>181</v>
      </c>
      <c r="AK1158" s="368">
        <v>-13.657642520426322</v>
      </c>
      <c r="AL1158" s="364">
        <v>0.60185471367809751</v>
      </c>
      <c r="AM1158" s="369"/>
      <c r="AN1158" s="370">
        <v>8</v>
      </c>
      <c r="AO1158" s="371" t="s">
        <v>305</v>
      </c>
      <c r="AP1158" s="371" t="s">
        <v>0</v>
      </c>
      <c r="AQ1158" s="371" t="s">
        <v>306</v>
      </c>
      <c r="AR1158" s="372" t="s">
        <v>0</v>
      </c>
      <c r="AS1158" s="372"/>
      <c r="AT1158" s="363"/>
    </row>
    <row r="1159" spans="1:46" x14ac:dyDescent="0.3">
      <c r="A1159" s="362" t="s">
        <v>3350</v>
      </c>
      <c r="B1159" s="363" t="s">
        <v>312</v>
      </c>
      <c r="C1159" s="363" t="s">
        <v>295</v>
      </c>
      <c r="D1159" s="363" t="s">
        <v>438</v>
      </c>
      <c r="E1159" s="363" t="s">
        <v>1627</v>
      </c>
      <c r="F1159" s="363" t="s">
        <v>1628</v>
      </c>
      <c r="G1159" s="363" t="s">
        <v>2457</v>
      </c>
      <c r="H1159" s="363" t="s">
        <v>3332</v>
      </c>
      <c r="I1159" s="363" t="s">
        <v>3351</v>
      </c>
      <c r="J1159" s="363" t="s">
        <v>3324</v>
      </c>
      <c r="K1159" s="363"/>
      <c r="L1159" s="364">
        <v>1030.9672998708661</v>
      </c>
      <c r="M1159" s="365">
        <v>180</v>
      </c>
      <c r="N1159" s="364">
        <v>934.16127451345119</v>
      </c>
      <c r="O1159" s="363" t="s">
        <v>3352</v>
      </c>
      <c r="P1159" s="363"/>
      <c r="Q1159" s="363"/>
      <c r="R1159" s="363"/>
      <c r="S1159" s="363"/>
      <c r="T1159" s="365">
        <v>274.49073889763781</v>
      </c>
      <c r="U1159" s="366">
        <v>12</v>
      </c>
      <c r="V1159" s="367">
        <v>46113</v>
      </c>
      <c r="W1159" s="367"/>
      <c r="X1159" s="363" t="s">
        <v>3322</v>
      </c>
      <c r="Y1159" s="363"/>
      <c r="Z1159" s="363"/>
      <c r="AA1159" s="363"/>
      <c r="AB1159" s="363"/>
      <c r="AC1159" s="363"/>
      <c r="AD1159" s="363" t="s">
        <v>360</v>
      </c>
      <c r="AE1159" s="367"/>
      <c r="AF1159" s="362"/>
      <c r="AG1159" s="364">
        <v>0.19021481932127263</v>
      </c>
      <c r="AH1159" s="364">
        <v>0.19779810333826617</v>
      </c>
      <c r="AI1159" s="364">
        <v>2.1829512155047088</v>
      </c>
      <c r="AJ1159" s="363" t="s">
        <v>181</v>
      </c>
      <c r="AK1159" s="368">
        <v>-7.4821816088423114</v>
      </c>
      <c r="AL1159" s="364">
        <v>0.79899965739992196</v>
      </c>
      <c r="AM1159" s="369"/>
      <c r="AN1159" s="370">
        <v>8</v>
      </c>
      <c r="AO1159" s="371" t="s">
        <v>305</v>
      </c>
      <c r="AP1159" s="371" t="s">
        <v>0</v>
      </c>
      <c r="AQ1159" s="371" t="s">
        <v>306</v>
      </c>
      <c r="AR1159" s="372" t="s">
        <v>0</v>
      </c>
      <c r="AS1159" s="372"/>
      <c r="AT1159" s="363"/>
    </row>
    <row r="1160" spans="1:46" x14ac:dyDescent="0.3">
      <c r="A1160" s="362" t="s">
        <v>3353</v>
      </c>
      <c r="B1160" s="363" t="s">
        <v>312</v>
      </c>
      <c r="C1160" s="363" t="s">
        <v>295</v>
      </c>
      <c r="D1160" s="363" t="s">
        <v>438</v>
      </c>
      <c r="E1160" s="363" t="s">
        <v>1627</v>
      </c>
      <c r="F1160" s="363" t="s">
        <v>1628</v>
      </c>
      <c r="G1160" s="363" t="s">
        <v>2457</v>
      </c>
      <c r="H1160" s="363" t="s">
        <v>3332</v>
      </c>
      <c r="I1160" s="363" t="s">
        <v>3354</v>
      </c>
      <c r="J1160" s="363" t="s">
        <v>3324</v>
      </c>
      <c r="K1160" s="363"/>
      <c r="L1160" s="364">
        <v>1952.3058693811333</v>
      </c>
      <c r="M1160" s="365">
        <v>250</v>
      </c>
      <c r="N1160" s="364">
        <v>1768.9877646067021</v>
      </c>
      <c r="O1160" s="363" t="s">
        <v>3355</v>
      </c>
      <c r="P1160" s="363"/>
      <c r="Q1160" s="363"/>
      <c r="R1160" s="363"/>
      <c r="S1160" s="363"/>
      <c r="T1160" s="365">
        <v>464.57213587129655</v>
      </c>
      <c r="U1160" s="366">
        <v>12.000000000000002</v>
      </c>
      <c r="V1160" s="367">
        <v>46113</v>
      </c>
      <c r="W1160" s="367"/>
      <c r="X1160" s="363" t="s">
        <v>3322</v>
      </c>
      <c r="Y1160" s="363"/>
      <c r="Z1160" s="363"/>
      <c r="AA1160" s="363"/>
      <c r="AB1160" s="363"/>
      <c r="AC1160" s="363"/>
      <c r="AD1160" s="363" t="s">
        <v>360</v>
      </c>
      <c r="AE1160" s="367"/>
      <c r="AF1160" s="362"/>
      <c r="AG1160" s="364">
        <v>0.3602029940723695</v>
      </c>
      <c r="AH1160" s="364">
        <v>0.3745631875502955</v>
      </c>
      <c r="AI1160" s="364">
        <v>2.4128859306899471</v>
      </c>
      <c r="AJ1160" s="363" t="s">
        <v>181</v>
      </c>
      <c r="AK1160" s="368">
        <v>-10.048025892437773</v>
      </c>
      <c r="AL1160" s="364">
        <v>1.5130370487703784</v>
      </c>
      <c r="AM1160" s="369"/>
      <c r="AN1160" s="370">
        <v>8</v>
      </c>
      <c r="AO1160" s="371" t="s">
        <v>305</v>
      </c>
      <c r="AP1160" s="371" t="s">
        <v>0</v>
      </c>
      <c r="AQ1160" s="371" t="s">
        <v>306</v>
      </c>
      <c r="AR1160" s="372" t="s">
        <v>0</v>
      </c>
      <c r="AS1160" s="372"/>
      <c r="AT1160" s="363"/>
    </row>
    <row r="1161" spans="1:46" x14ac:dyDescent="0.3">
      <c r="A1161" s="362" t="s">
        <v>3356</v>
      </c>
      <c r="B1161" s="363" t="s">
        <v>312</v>
      </c>
      <c r="C1161" s="363" t="s">
        <v>295</v>
      </c>
      <c r="D1161" s="363" t="s">
        <v>438</v>
      </c>
      <c r="E1161" s="363" t="s">
        <v>1627</v>
      </c>
      <c r="F1161" s="363" t="s">
        <v>1628</v>
      </c>
      <c r="G1161" s="363" t="s">
        <v>2457</v>
      </c>
      <c r="H1161" s="363" t="s">
        <v>3357</v>
      </c>
      <c r="I1161" s="363" t="s">
        <v>3358</v>
      </c>
      <c r="J1161" s="363" t="s">
        <v>3320</v>
      </c>
      <c r="K1161" s="363"/>
      <c r="L1161" s="364">
        <v>284.99750529610213</v>
      </c>
      <c r="M1161" s="365">
        <v>70</v>
      </c>
      <c r="N1161" s="364">
        <v>256.13136615133408</v>
      </c>
      <c r="O1161" s="363" t="s">
        <v>3359</v>
      </c>
      <c r="P1161" s="363"/>
      <c r="Q1161" s="363"/>
      <c r="R1161" s="363"/>
      <c r="S1161" s="363"/>
      <c r="T1161" s="365">
        <v>124.7932</v>
      </c>
      <c r="U1161" s="366">
        <v>11.999999999999998</v>
      </c>
      <c r="V1161" s="367">
        <v>46113</v>
      </c>
      <c r="W1161" s="367"/>
      <c r="X1161" s="363" t="s">
        <v>3322</v>
      </c>
      <c r="Y1161" s="363"/>
      <c r="Z1161" s="363"/>
      <c r="AA1161" s="363"/>
      <c r="AB1161" s="363"/>
      <c r="AC1161" s="363"/>
      <c r="AD1161" s="363" t="s">
        <v>360</v>
      </c>
      <c r="AE1161" s="367"/>
      <c r="AF1161" s="362"/>
      <c r="AG1161" s="364">
        <v>2.3909837028424672E-2</v>
      </c>
      <c r="AH1161" s="364">
        <v>2.4911370316100714E-2</v>
      </c>
      <c r="AI1161" s="364">
        <v>1.0070120500731341</v>
      </c>
      <c r="AJ1161" s="363" t="s">
        <v>181</v>
      </c>
      <c r="AK1161" s="368">
        <v>28.611568439997157</v>
      </c>
      <c r="AL1161" s="364">
        <v>0.220873066604479</v>
      </c>
      <c r="AM1161" s="369"/>
      <c r="AN1161" s="370">
        <v>8</v>
      </c>
      <c r="AO1161" s="371" t="s">
        <v>305</v>
      </c>
      <c r="AP1161" s="371" t="s">
        <v>0</v>
      </c>
      <c r="AQ1161" s="371" t="s">
        <v>306</v>
      </c>
      <c r="AR1161" s="372" t="s">
        <v>0</v>
      </c>
      <c r="AS1161" s="372"/>
      <c r="AT1161" s="363"/>
    </row>
    <row r="1162" spans="1:46" x14ac:dyDescent="0.3">
      <c r="A1162" s="362" t="s">
        <v>3360</v>
      </c>
      <c r="B1162" s="363" t="s">
        <v>312</v>
      </c>
      <c r="C1162" s="363" t="s">
        <v>295</v>
      </c>
      <c r="D1162" s="363" t="s">
        <v>438</v>
      </c>
      <c r="E1162" s="363" t="s">
        <v>1627</v>
      </c>
      <c r="F1162" s="363" t="s">
        <v>1628</v>
      </c>
      <c r="G1162" s="363" t="s">
        <v>2457</v>
      </c>
      <c r="H1162" s="363" t="s">
        <v>3357</v>
      </c>
      <c r="I1162" s="363" t="s">
        <v>3358</v>
      </c>
      <c r="J1162" s="363" t="s">
        <v>3324</v>
      </c>
      <c r="K1162" s="363"/>
      <c r="L1162" s="364">
        <v>195.27926445503547</v>
      </c>
      <c r="M1162" s="365">
        <v>30</v>
      </c>
      <c r="N1162" s="364">
        <v>175.50028984965985</v>
      </c>
      <c r="O1162" s="363" t="s">
        <v>3361</v>
      </c>
      <c r="P1162" s="363"/>
      <c r="Q1162" s="363"/>
      <c r="R1162" s="363"/>
      <c r="S1162" s="363"/>
      <c r="T1162" s="365">
        <v>80.363</v>
      </c>
      <c r="U1162" s="366">
        <v>11.999999999999998</v>
      </c>
      <c r="V1162" s="367">
        <v>46113</v>
      </c>
      <c r="W1162" s="367"/>
      <c r="X1162" s="363" t="s">
        <v>3322</v>
      </c>
      <c r="Y1162" s="363"/>
      <c r="Z1162" s="363"/>
      <c r="AA1162" s="363"/>
      <c r="AB1162" s="363"/>
      <c r="AC1162" s="363"/>
      <c r="AD1162" s="363" t="s">
        <v>360</v>
      </c>
      <c r="AE1162" s="367"/>
      <c r="AF1162" s="362"/>
      <c r="AG1162" s="364">
        <v>1.638293424112439E-2</v>
      </c>
      <c r="AH1162" s="364">
        <v>1.7069181243677664E-2</v>
      </c>
      <c r="AI1162" s="364">
        <v>1.1497167808935385</v>
      </c>
      <c r="AJ1162" s="363" t="s">
        <v>181</v>
      </c>
      <c r="AK1162" s="368">
        <v>21.544683861588613</v>
      </c>
      <c r="AL1162" s="364">
        <v>0.15134142995265246</v>
      </c>
      <c r="AM1162" s="369"/>
      <c r="AN1162" s="370">
        <v>8</v>
      </c>
      <c r="AO1162" s="371" t="s">
        <v>305</v>
      </c>
      <c r="AP1162" s="371" t="s">
        <v>0</v>
      </c>
      <c r="AQ1162" s="371" t="s">
        <v>306</v>
      </c>
      <c r="AR1162" s="372" t="s">
        <v>0</v>
      </c>
      <c r="AS1162" s="372"/>
      <c r="AT1162" s="363"/>
    </row>
    <row r="1163" spans="1:46" x14ac:dyDescent="0.3">
      <c r="A1163" s="362" t="s">
        <v>3362</v>
      </c>
      <c r="B1163" s="363" t="s">
        <v>312</v>
      </c>
      <c r="C1163" s="363" t="s">
        <v>295</v>
      </c>
      <c r="D1163" s="363" t="s">
        <v>438</v>
      </c>
      <c r="E1163" s="363" t="s">
        <v>1627</v>
      </c>
      <c r="F1163" s="363" t="s">
        <v>1628</v>
      </c>
      <c r="G1163" s="363" t="s">
        <v>2457</v>
      </c>
      <c r="H1163" s="363" t="s">
        <v>3357</v>
      </c>
      <c r="I1163" s="363" t="s">
        <v>3363</v>
      </c>
      <c r="J1163" s="363" t="s">
        <v>3320</v>
      </c>
      <c r="K1163" s="363"/>
      <c r="L1163" s="364">
        <v>583.05423998384117</v>
      </c>
      <c r="M1163" s="365">
        <v>140</v>
      </c>
      <c r="N1163" s="364">
        <v>523.99925000126484</v>
      </c>
      <c r="O1163" s="363" t="s">
        <v>3364</v>
      </c>
      <c r="P1163" s="363"/>
      <c r="Q1163" s="363"/>
      <c r="R1163" s="363"/>
      <c r="S1163" s="363"/>
      <c r="T1163" s="365">
        <v>173.7252</v>
      </c>
      <c r="U1163" s="366">
        <v>12</v>
      </c>
      <c r="V1163" s="367">
        <v>46113</v>
      </c>
      <c r="W1163" s="367"/>
      <c r="X1163" s="363" t="s">
        <v>3322</v>
      </c>
      <c r="Y1163" s="363"/>
      <c r="Z1163" s="363"/>
      <c r="AA1163" s="363"/>
      <c r="AB1163" s="363"/>
      <c r="AC1163" s="363"/>
      <c r="AD1163" s="363" t="s">
        <v>360</v>
      </c>
      <c r="AE1163" s="367"/>
      <c r="AF1163" s="362"/>
      <c r="AG1163" s="364">
        <v>4.8915276792552038E-2</v>
      </c>
      <c r="AH1163" s="364">
        <v>5.0964235885221185E-2</v>
      </c>
      <c r="AI1163" s="364">
        <v>1.429659640133027</v>
      </c>
      <c r="AJ1163" s="363" t="s">
        <v>181</v>
      </c>
      <c r="AK1163" s="368">
        <v>13.528370286538685</v>
      </c>
      <c r="AL1163" s="364">
        <v>0.45186703598747652</v>
      </c>
      <c r="AM1163" s="369"/>
      <c r="AN1163" s="370">
        <v>8</v>
      </c>
      <c r="AO1163" s="371" t="s">
        <v>305</v>
      </c>
      <c r="AP1163" s="371" t="s">
        <v>0</v>
      </c>
      <c r="AQ1163" s="371" t="s">
        <v>306</v>
      </c>
      <c r="AR1163" s="372" t="s">
        <v>0</v>
      </c>
      <c r="AS1163" s="372"/>
      <c r="AT1163" s="363"/>
    </row>
    <row r="1164" spans="1:46" x14ac:dyDescent="0.3">
      <c r="A1164" s="362" t="s">
        <v>3365</v>
      </c>
      <c r="B1164" s="363" t="s">
        <v>312</v>
      </c>
      <c r="C1164" s="363" t="s">
        <v>295</v>
      </c>
      <c r="D1164" s="363" t="s">
        <v>438</v>
      </c>
      <c r="E1164" s="363" t="s">
        <v>1627</v>
      </c>
      <c r="F1164" s="363" t="s">
        <v>1628</v>
      </c>
      <c r="G1164" s="363" t="s">
        <v>2457</v>
      </c>
      <c r="H1164" s="363" t="s">
        <v>3357</v>
      </c>
      <c r="I1164" s="363" t="s">
        <v>3363</v>
      </c>
      <c r="J1164" s="363" t="s">
        <v>3324</v>
      </c>
      <c r="K1164" s="363"/>
      <c r="L1164" s="364">
        <v>399.5066658676169</v>
      </c>
      <c r="M1164" s="365">
        <v>70</v>
      </c>
      <c r="N1164" s="364">
        <v>359.0423993674051</v>
      </c>
      <c r="O1164" s="363" t="s">
        <v>3366</v>
      </c>
      <c r="P1164" s="363"/>
      <c r="Q1164" s="363"/>
      <c r="R1164" s="363"/>
      <c r="S1164" s="363"/>
      <c r="T1164" s="365">
        <v>129.29499999999999</v>
      </c>
      <c r="U1164" s="366">
        <v>12</v>
      </c>
      <c r="V1164" s="367">
        <v>46113</v>
      </c>
      <c r="W1164" s="367"/>
      <c r="X1164" s="363" t="s">
        <v>3322</v>
      </c>
      <c r="Y1164" s="363"/>
      <c r="Z1164" s="363"/>
      <c r="AA1164" s="363"/>
      <c r="AB1164" s="363"/>
      <c r="AC1164" s="363"/>
      <c r="AD1164" s="363" t="s">
        <v>360</v>
      </c>
      <c r="AE1164" s="367"/>
      <c r="AF1164" s="362"/>
      <c r="AG1164" s="364">
        <v>3.3516571531879556E-2</v>
      </c>
      <c r="AH1164" s="364">
        <v>3.4920510924609252E-2</v>
      </c>
      <c r="AI1164" s="364">
        <v>1.3944553458079387</v>
      </c>
      <c r="AJ1164" s="363" t="s">
        <v>181</v>
      </c>
      <c r="AK1164" s="368">
        <v>13.571823634808913</v>
      </c>
      <c r="AL1164" s="364">
        <v>0.30961766604740282</v>
      </c>
      <c r="AM1164" s="369"/>
      <c r="AN1164" s="370">
        <v>8</v>
      </c>
      <c r="AO1164" s="371" t="s">
        <v>305</v>
      </c>
      <c r="AP1164" s="371" t="s">
        <v>0</v>
      </c>
      <c r="AQ1164" s="371" t="s">
        <v>306</v>
      </c>
      <c r="AR1164" s="372" t="s">
        <v>0</v>
      </c>
      <c r="AS1164" s="372"/>
      <c r="AT1164" s="363"/>
    </row>
    <row r="1165" spans="1:46" x14ac:dyDescent="0.3">
      <c r="A1165" s="362" t="s">
        <v>3367</v>
      </c>
      <c r="B1165" s="363" t="s">
        <v>312</v>
      </c>
      <c r="C1165" s="363" t="s">
        <v>295</v>
      </c>
      <c r="D1165" s="363" t="s">
        <v>438</v>
      </c>
      <c r="E1165" s="363" t="s">
        <v>1627</v>
      </c>
      <c r="F1165" s="363" t="s">
        <v>1628</v>
      </c>
      <c r="G1165" s="363" t="s">
        <v>2457</v>
      </c>
      <c r="H1165" s="363" t="s">
        <v>3357</v>
      </c>
      <c r="I1165" s="363" t="s">
        <v>3368</v>
      </c>
      <c r="J1165" s="363" t="s">
        <v>3320</v>
      </c>
      <c r="K1165" s="363"/>
      <c r="L1165" s="364">
        <v>1204.9765428361513</v>
      </c>
      <c r="M1165" s="365">
        <v>220</v>
      </c>
      <c r="N1165" s="364">
        <v>1082.9297883722775</v>
      </c>
      <c r="O1165" s="363" t="s">
        <v>3369</v>
      </c>
      <c r="P1165" s="363"/>
      <c r="Q1165" s="363"/>
      <c r="R1165" s="363"/>
      <c r="S1165" s="363"/>
      <c r="T1165" s="365">
        <v>225.68719999999999</v>
      </c>
      <c r="U1165" s="366">
        <v>12.000000000000002</v>
      </c>
      <c r="V1165" s="367">
        <v>46113</v>
      </c>
      <c r="W1165" s="367"/>
      <c r="X1165" s="363" t="s">
        <v>3322</v>
      </c>
      <c r="Y1165" s="363"/>
      <c r="Z1165" s="363"/>
      <c r="AA1165" s="363"/>
      <c r="AB1165" s="363"/>
      <c r="AC1165" s="363"/>
      <c r="AD1165" s="363" t="s">
        <v>360</v>
      </c>
      <c r="AE1165" s="367"/>
      <c r="AF1165" s="362"/>
      <c r="AG1165" s="364">
        <v>0.10109138580828482</v>
      </c>
      <c r="AH1165" s="364">
        <v>0.10532589346569521</v>
      </c>
      <c r="AI1165" s="364">
        <v>2.1797096648996392</v>
      </c>
      <c r="AJ1165" s="363" t="s">
        <v>181</v>
      </c>
      <c r="AK1165" s="368">
        <v>2.3098502062335409</v>
      </c>
      <c r="AL1165" s="364">
        <v>0.93385682069801657</v>
      </c>
      <c r="AM1165" s="369"/>
      <c r="AN1165" s="370">
        <v>8</v>
      </c>
      <c r="AO1165" s="371" t="s">
        <v>305</v>
      </c>
      <c r="AP1165" s="371" t="s">
        <v>0</v>
      </c>
      <c r="AQ1165" s="371" t="s">
        <v>306</v>
      </c>
      <c r="AR1165" s="372" t="s">
        <v>0</v>
      </c>
      <c r="AS1165" s="372"/>
      <c r="AT1165" s="363"/>
    </row>
    <row r="1166" spans="1:46" x14ac:dyDescent="0.3">
      <c r="A1166" s="362" t="s">
        <v>3370</v>
      </c>
      <c r="B1166" s="363" t="s">
        <v>312</v>
      </c>
      <c r="C1166" s="363" t="s">
        <v>295</v>
      </c>
      <c r="D1166" s="363" t="s">
        <v>438</v>
      </c>
      <c r="E1166" s="363" t="s">
        <v>1627</v>
      </c>
      <c r="F1166" s="363" t="s">
        <v>1628</v>
      </c>
      <c r="G1166" s="363" t="s">
        <v>2457</v>
      </c>
      <c r="H1166" s="363" t="s">
        <v>3357</v>
      </c>
      <c r="I1166" s="363" t="s">
        <v>3368</v>
      </c>
      <c r="J1166" s="363" t="s">
        <v>3324</v>
      </c>
      <c r="K1166" s="363"/>
      <c r="L1166" s="364">
        <v>825.64558846274736</v>
      </c>
      <c r="M1166" s="365">
        <v>150</v>
      </c>
      <c r="N1166" s="364">
        <v>742.01959175071386</v>
      </c>
      <c r="O1166" s="363" t="s">
        <v>3371</v>
      </c>
      <c r="P1166" s="363"/>
      <c r="Q1166" s="363"/>
      <c r="R1166" s="363"/>
      <c r="S1166" s="363"/>
      <c r="T1166" s="365">
        <v>181.25700000000001</v>
      </c>
      <c r="U1166" s="366">
        <v>12</v>
      </c>
      <c r="V1166" s="367">
        <v>46113</v>
      </c>
      <c r="W1166" s="367"/>
      <c r="X1166" s="363" t="s">
        <v>3322</v>
      </c>
      <c r="Y1166" s="363"/>
      <c r="Z1166" s="363"/>
      <c r="AA1166" s="363"/>
      <c r="AB1166" s="363"/>
      <c r="AC1166" s="363"/>
      <c r="AD1166" s="363" t="s">
        <v>360</v>
      </c>
      <c r="AE1166" s="367"/>
      <c r="AF1166" s="362"/>
      <c r="AG1166" s="364">
        <v>6.9267453561994638E-2</v>
      </c>
      <c r="AH1166" s="364">
        <v>7.2168922961908091E-2</v>
      </c>
      <c r="AI1166" s="364">
        <v>1.9378622844478803</v>
      </c>
      <c r="AJ1166" s="363" t="s">
        <v>181</v>
      </c>
      <c r="AK1166" s="368">
        <v>4.1281030301740742</v>
      </c>
      <c r="AL1166" s="364">
        <v>0.63987533105862859</v>
      </c>
      <c r="AM1166" s="369"/>
      <c r="AN1166" s="370">
        <v>8</v>
      </c>
      <c r="AO1166" s="371" t="s">
        <v>305</v>
      </c>
      <c r="AP1166" s="371" t="s">
        <v>0</v>
      </c>
      <c r="AQ1166" s="371" t="s">
        <v>306</v>
      </c>
      <c r="AR1166" s="372" t="s">
        <v>0</v>
      </c>
      <c r="AS1166" s="372"/>
      <c r="AT1166" s="363"/>
    </row>
    <row r="1167" spans="1:46" x14ac:dyDescent="0.3">
      <c r="A1167" s="362" t="s">
        <v>3372</v>
      </c>
      <c r="B1167" s="363" t="s">
        <v>312</v>
      </c>
      <c r="C1167" s="363" t="s">
        <v>295</v>
      </c>
      <c r="D1167" s="363" t="s">
        <v>438</v>
      </c>
      <c r="E1167" s="363" t="s">
        <v>1627</v>
      </c>
      <c r="F1167" s="363" t="s">
        <v>1628</v>
      </c>
      <c r="G1167" s="363" t="s">
        <v>2457</v>
      </c>
      <c r="H1167" s="363" t="s">
        <v>3373</v>
      </c>
      <c r="I1167" s="363" t="s">
        <v>3374</v>
      </c>
      <c r="J1167" s="363" t="s">
        <v>3320</v>
      </c>
      <c r="K1167" s="363"/>
      <c r="L1167" s="364">
        <v>167.97403081584773</v>
      </c>
      <c r="M1167" s="365">
        <v>45</v>
      </c>
      <c r="N1167" s="364">
        <v>150.9606827825022</v>
      </c>
      <c r="O1167" s="363" t="s">
        <v>3375</v>
      </c>
      <c r="P1167" s="363"/>
      <c r="Q1167" s="363"/>
      <c r="R1167" s="363"/>
      <c r="S1167" s="363"/>
      <c r="T1167" s="365">
        <v>136.90029999999999</v>
      </c>
      <c r="U1167" s="366">
        <v>12</v>
      </c>
      <c r="V1167" s="367">
        <v>46113</v>
      </c>
      <c r="W1167" s="367"/>
      <c r="X1167" s="363" t="s">
        <v>3322</v>
      </c>
      <c r="Y1167" s="363"/>
      <c r="Z1167" s="363"/>
      <c r="AA1167" s="363"/>
      <c r="AB1167" s="363"/>
      <c r="AC1167" s="363"/>
      <c r="AD1167" s="363" t="s">
        <v>360</v>
      </c>
      <c r="AE1167" s="367"/>
      <c r="AF1167" s="362"/>
      <c r="AG1167" s="364">
        <v>1.4092164412603482E-2</v>
      </c>
      <c r="AH1167" s="364">
        <v>1.4682455836917551E-2</v>
      </c>
      <c r="AI1167" s="364">
        <v>0.62291194626748636</v>
      </c>
      <c r="AJ1167" s="363" t="s">
        <v>0</v>
      </c>
      <c r="AK1167" s="368">
        <v>66.081275195787541</v>
      </c>
      <c r="AL1167" s="364">
        <v>0.13017987388228189</v>
      </c>
      <c r="AM1167" s="369"/>
      <c r="AN1167" s="370">
        <v>8</v>
      </c>
      <c r="AO1167" s="371" t="s">
        <v>305</v>
      </c>
      <c r="AP1167" s="371" t="s">
        <v>0</v>
      </c>
      <c r="AQ1167" s="371" t="s">
        <v>306</v>
      </c>
      <c r="AR1167" s="372" t="s">
        <v>0</v>
      </c>
      <c r="AS1167" s="372"/>
      <c r="AT1167" s="363"/>
    </row>
    <row r="1168" spans="1:46" x14ac:dyDescent="0.3">
      <c r="A1168" s="362" t="s">
        <v>3376</v>
      </c>
      <c r="B1168" s="363" t="s">
        <v>312</v>
      </c>
      <c r="C1168" s="363" t="s">
        <v>295</v>
      </c>
      <c r="D1168" s="363" t="s">
        <v>438</v>
      </c>
      <c r="E1168" s="363" t="s">
        <v>1627</v>
      </c>
      <c r="F1168" s="363" t="s">
        <v>1628</v>
      </c>
      <c r="G1168" s="363" t="s">
        <v>2457</v>
      </c>
      <c r="H1168" s="363" t="s">
        <v>3373</v>
      </c>
      <c r="I1168" s="363" t="s">
        <v>3374</v>
      </c>
      <c r="J1168" s="363" t="s">
        <v>3324</v>
      </c>
      <c r="K1168" s="363"/>
      <c r="L1168" s="364">
        <v>110.24988352476124</v>
      </c>
      <c r="M1168" s="365">
        <v>20</v>
      </c>
      <c r="N1168" s="364">
        <v>99.083159538129351</v>
      </c>
      <c r="O1168" s="363" t="s">
        <v>3377</v>
      </c>
      <c r="P1168" s="363"/>
      <c r="Q1168" s="363"/>
      <c r="R1168" s="363"/>
      <c r="S1168" s="363"/>
      <c r="T1168" s="365">
        <v>92.47</v>
      </c>
      <c r="U1168" s="366">
        <v>12</v>
      </c>
      <c r="V1168" s="367">
        <v>46113</v>
      </c>
      <c r="W1168" s="367"/>
      <c r="X1168" s="363" t="s">
        <v>3322</v>
      </c>
      <c r="Y1168" s="363"/>
      <c r="Z1168" s="363"/>
      <c r="AA1168" s="363"/>
      <c r="AB1168" s="363"/>
      <c r="AC1168" s="363"/>
      <c r="AD1168" s="363" t="s">
        <v>360</v>
      </c>
      <c r="AE1168" s="367"/>
      <c r="AF1168" s="362"/>
      <c r="AG1168" s="364">
        <v>9.249402884214988E-3</v>
      </c>
      <c r="AH1168" s="364">
        <v>9.63684111178029E-3</v>
      </c>
      <c r="AI1168" s="364">
        <v>0.69069785446765031</v>
      </c>
      <c r="AJ1168" s="363" t="s">
        <v>0</v>
      </c>
      <c r="AK1168" s="368">
        <v>60.298015367163408</v>
      </c>
      <c r="AL1168" s="364">
        <v>8.544365973168988E-2</v>
      </c>
      <c r="AM1168" s="369"/>
      <c r="AN1168" s="370">
        <v>8</v>
      </c>
      <c r="AO1168" s="371" t="s">
        <v>305</v>
      </c>
      <c r="AP1168" s="371" t="s">
        <v>0</v>
      </c>
      <c r="AQ1168" s="371" t="s">
        <v>306</v>
      </c>
      <c r="AR1168" s="372" t="s">
        <v>0</v>
      </c>
      <c r="AS1168" s="372"/>
      <c r="AT1168" s="363"/>
    </row>
    <row r="1169" spans="1:46" x14ac:dyDescent="0.3">
      <c r="A1169" s="362" t="s">
        <v>3378</v>
      </c>
      <c r="B1169" s="363" t="s">
        <v>312</v>
      </c>
      <c r="C1169" s="363" t="s">
        <v>295</v>
      </c>
      <c r="D1169" s="363" t="s">
        <v>438</v>
      </c>
      <c r="E1169" s="363" t="s">
        <v>1627</v>
      </c>
      <c r="F1169" s="363" t="s">
        <v>1628</v>
      </c>
      <c r="G1169" s="363" t="s">
        <v>2457</v>
      </c>
      <c r="H1169" s="363" t="s">
        <v>3373</v>
      </c>
      <c r="I1169" s="363" t="s">
        <v>3379</v>
      </c>
      <c r="J1169" s="363" t="s">
        <v>3320</v>
      </c>
      <c r="K1169" s="363"/>
      <c r="L1169" s="364">
        <v>350.8594932405075</v>
      </c>
      <c r="M1169" s="365">
        <v>90</v>
      </c>
      <c r="N1169" s="364">
        <v>315.32248409503893</v>
      </c>
      <c r="O1169" s="363" t="s">
        <v>3380</v>
      </c>
      <c r="P1169" s="363"/>
      <c r="Q1169" s="363"/>
      <c r="R1169" s="363"/>
      <c r="S1169" s="363"/>
      <c r="T1169" s="365">
        <v>154.7022</v>
      </c>
      <c r="U1169" s="366">
        <v>12</v>
      </c>
      <c r="V1169" s="367">
        <v>46113</v>
      </c>
      <c r="W1169" s="367"/>
      <c r="X1169" s="363" t="s">
        <v>3322</v>
      </c>
      <c r="Y1169" s="363"/>
      <c r="Z1169" s="363"/>
      <c r="AA1169" s="363"/>
      <c r="AB1169" s="363"/>
      <c r="AC1169" s="363"/>
      <c r="AD1169" s="363" t="s">
        <v>360</v>
      </c>
      <c r="AE1169" s="367"/>
      <c r="AF1169" s="362"/>
      <c r="AG1169" s="364">
        <v>2.9435321879538349E-2</v>
      </c>
      <c r="AH1169" s="364">
        <v>3.0668306222374705E-2</v>
      </c>
      <c r="AI1169" s="364">
        <v>1.018263373465629</v>
      </c>
      <c r="AJ1169" s="363" t="s">
        <v>181</v>
      </c>
      <c r="AK1169" s="368">
        <v>28.010128448397928</v>
      </c>
      <c r="AL1169" s="364">
        <v>0.2719161072613932</v>
      </c>
      <c r="AM1169" s="369"/>
      <c r="AN1169" s="370">
        <v>8</v>
      </c>
      <c r="AO1169" s="371" t="s">
        <v>305</v>
      </c>
      <c r="AP1169" s="371" t="s">
        <v>0</v>
      </c>
      <c r="AQ1169" s="371" t="s">
        <v>306</v>
      </c>
      <c r="AR1169" s="372" t="s">
        <v>0</v>
      </c>
      <c r="AS1169" s="372"/>
      <c r="AT1169" s="363"/>
    </row>
    <row r="1170" spans="1:46" x14ac:dyDescent="0.3">
      <c r="A1170" s="362" t="s">
        <v>3381</v>
      </c>
      <c r="B1170" s="363" t="s">
        <v>312</v>
      </c>
      <c r="C1170" s="363" t="s">
        <v>295</v>
      </c>
      <c r="D1170" s="363" t="s">
        <v>438</v>
      </c>
      <c r="E1170" s="363" t="s">
        <v>1627</v>
      </c>
      <c r="F1170" s="363" t="s">
        <v>1628</v>
      </c>
      <c r="G1170" s="363" t="s">
        <v>2457</v>
      </c>
      <c r="H1170" s="363" t="s">
        <v>3373</v>
      </c>
      <c r="I1170" s="363" t="s">
        <v>3379</v>
      </c>
      <c r="J1170" s="363" t="s">
        <v>3324</v>
      </c>
      <c r="K1170" s="363"/>
      <c r="L1170" s="364">
        <v>230.28689658421405</v>
      </c>
      <c r="M1170" s="365">
        <v>40</v>
      </c>
      <c r="N1170" s="364">
        <v>206.96215346721647</v>
      </c>
      <c r="O1170" s="363" t="s">
        <v>3382</v>
      </c>
      <c r="P1170" s="363"/>
      <c r="Q1170" s="363"/>
      <c r="R1170" s="363"/>
      <c r="S1170" s="363"/>
      <c r="T1170" s="365">
        <v>110.27200000000001</v>
      </c>
      <c r="U1170" s="366">
        <v>12</v>
      </c>
      <c r="V1170" s="367">
        <v>46113</v>
      </c>
      <c r="W1170" s="367"/>
      <c r="X1170" s="363" t="s">
        <v>3322</v>
      </c>
      <c r="Y1170" s="363"/>
      <c r="Z1170" s="363"/>
      <c r="AA1170" s="363"/>
      <c r="AB1170" s="363"/>
      <c r="AC1170" s="363"/>
      <c r="AD1170" s="363" t="s">
        <v>360</v>
      </c>
      <c r="AE1170" s="367"/>
      <c r="AF1170" s="362"/>
      <c r="AG1170" s="364">
        <v>1.9319896015895233E-2</v>
      </c>
      <c r="AH1170" s="364">
        <v>2.0129166231804923E-2</v>
      </c>
      <c r="AI1170" s="364">
        <v>1.0230261923058905</v>
      </c>
      <c r="AJ1170" s="363" t="s">
        <v>181</v>
      </c>
      <c r="AK1170" s="368">
        <v>27.65121488463944</v>
      </c>
      <c r="AL1170" s="364">
        <v>0.17847234485276572</v>
      </c>
      <c r="AM1170" s="369"/>
      <c r="AN1170" s="370">
        <v>8</v>
      </c>
      <c r="AO1170" s="371" t="s">
        <v>305</v>
      </c>
      <c r="AP1170" s="371" t="s">
        <v>0</v>
      </c>
      <c r="AQ1170" s="371" t="s">
        <v>306</v>
      </c>
      <c r="AR1170" s="372" t="s">
        <v>0</v>
      </c>
      <c r="AS1170" s="372"/>
      <c r="AT1170" s="363"/>
    </row>
    <row r="1171" spans="1:46" x14ac:dyDescent="0.3">
      <c r="A1171" s="362" t="s">
        <v>3383</v>
      </c>
      <c r="B1171" s="363" t="s">
        <v>312</v>
      </c>
      <c r="C1171" s="363" t="s">
        <v>295</v>
      </c>
      <c r="D1171" s="363" t="s">
        <v>438</v>
      </c>
      <c r="E1171" s="363" t="s">
        <v>1627</v>
      </c>
      <c r="F1171" s="363" t="s">
        <v>1628</v>
      </c>
      <c r="G1171" s="363" t="s">
        <v>2457</v>
      </c>
      <c r="H1171" s="363" t="s">
        <v>3384</v>
      </c>
      <c r="I1171" s="363" t="s">
        <v>3374</v>
      </c>
      <c r="J1171" s="363" t="s">
        <v>3320</v>
      </c>
      <c r="K1171" s="363"/>
      <c r="L1171" s="364">
        <v>188.23866242971604</v>
      </c>
      <c r="M1171" s="365">
        <v>50</v>
      </c>
      <c r="N1171" s="364">
        <v>169.17279932163106</v>
      </c>
      <c r="O1171" s="363" t="s">
        <v>3385</v>
      </c>
      <c r="P1171" s="363"/>
      <c r="Q1171" s="363"/>
      <c r="R1171" s="363"/>
      <c r="S1171" s="363"/>
      <c r="T1171" s="365">
        <v>118.8447</v>
      </c>
      <c r="U1171" s="366">
        <v>12</v>
      </c>
      <c r="V1171" s="367">
        <v>46113</v>
      </c>
      <c r="W1171" s="367"/>
      <c r="X1171" s="363" t="s">
        <v>3322</v>
      </c>
      <c r="Y1171" s="363"/>
      <c r="Z1171" s="363"/>
      <c r="AA1171" s="363"/>
      <c r="AB1171" s="363"/>
      <c r="AC1171" s="363"/>
      <c r="AD1171" s="363" t="s">
        <v>360</v>
      </c>
      <c r="AE1171" s="367"/>
      <c r="AF1171" s="362"/>
      <c r="AG1171" s="364">
        <v>1.5792263642683588E-2</v>
      </c>
      <c r="AH1171" s="364">
        <v>1.6453768683771932E-2</v>
      </c>
      <c r="AI1171" s="364">
        <v>0.74302732517048597</v>
      </c>
      <c r="AJ1171" s="363" t="s">
        <v>0</v>
      </c>
      <c r="AK1171" s="368">
        <v>48.566862079648175</v>
      </c>
      <c r="AL1171" s="364">
        <v>0.14588496338302978</v>
      </c>
      <c r="AM1171" s="369"/>
      <c r="AN1171" s="370">
        <v>8</v>
      </c>
      <c r="AO1171" s="371" t="s">
        <v>305</v>
      </c>
      <c r="AP1171" s="371" t="s">
        <v>0</v>
      </c>
      <c r="AQ1171" s="371" t="s">
        <v>306</v>
      </c>
      <c r="AR1171" s="372" t="s">
        <v>0</v>
      </c>
      <c r="AS1171" s="372"/>
      <c r="AT1171" s="363"/>
    </row>
    <row r="1172" spans="1:46" x14ac:dyDescent="0.3">
      <c r="A1172" s="362" t="s">
        <v>3386</v>
      </c>
      <c r="B1172" s="363" t="s">
        <v>312</v>
      </c>
      <c r="C1172" s="363" t="s">
        <v>295</v>
      </c>
      <c r="D1172" s="363" t="s">
        <v>438</v>
      </c>
      <c r="E1172" s="363" t="s">
        <v>1627</v>
      </c>
      <c r="F1172" s="363" t="s">
        <v>1628</v>
      </c>
      <c r="G1172" s="363" t="s">
        <v>2457</v>
      </c>
      <c r="H1172" s="363" t="s">
        <v>3384</v>
      </c>
      <c r="I1172" s="363" t="s">
        <v>3374</v>
      </c>
      <c r="J1172" s="363" t="s">
        <v>3324</v>
      </c>
      <c r="K1172" s="363"/>
      <c r="L1172" s="364">
        <v>123.55058997473941</v>
      </c>
      <c r="M1172" s="365">
        <v>25</v>
      </c>
      <c r="N1172" s="364">
        <v>111.03669614986671</v>
      </c>
      <c r="O1172" s="363" t="s">
        <v>3387</v>
      </c>
      <c r="P1172" s="363"/>
      <c r="Q1172" s="363"/>
      <c r="R1172" s="363"/>
      <c r="S1172" s="363"/>
      <c r="T1172" s="365">
        <v>74.414400000000001</v>
      </c>
      <c r="U1172" s="366">
        <v>12</v>
      </c>
      <c r="V1172" s="367">
        <v>46113</v>
      </c>
      <c r="W1172" s="367"/>
      <c r="X1172" s="363" t="s">
        <v>3322</v>
      </c>
      <c r="Y1172" s="363"/>
      <c r="Z1172" s="363"/>
      <c r="AA1172" s="363"/>
      <c r="AB1172" s="363"/>
      <c r="AC1172" s="363"/>
      <c r="AD1172" s="363" t="s">
        <v>360</v>
      </c>
      <c r="AE1172" s="367"/>
      <c r="AF1172" s="362"/>
      <c r="AG1172" s="364">
        <v>1.0365264313428152E-2</v>
      </c>
      <c r="AH1172" s="364">
        <v>1.0799443652798699E-2</v>
      </c>
      <c r="AI1172" s="364">
        <v>0.86427042809040067</v>
      </c>
      <c r="AJ1172" s="363" t="s">
        <v>0</v>
      </c>
      <c r="AK1172" s="368">
        <v>38.850559932057855</v>
      </c>
      <c r="AL1172" s="364">
        <v>9.5751707230422936E-2</v>
      </c>
      <c r="AM1172" s="369"/>
      <c r="AN1172" s="370">
        <v>8</v>
      </c>
      <c r="AO1172" s="371" t="s">
        <v>305</v>
      </c>
      <c r="AP1172" s="371" t="s">
        <v>0</v>
      </c>
      <c r="AQ1172" s="371" t="s">
        <v>306</v>
      </c>
      <c r="AR1172" s="372" t="s">
        <v>0</v>
      </c>
      <c r="AS1172" s="372"/>
      <c r="AT1172" s="363"/>
    </row>
    <row r="1173" spans="1:46" x14ac:dyDescent="0.3">
      <c r="A1173" s="362" t="s">
        <v>3388</v>
      </c>
      <c r="B1173" s="363" t="s">
        <v>312</v>
      </c>
      <c r="C1173" s="363" t="s">
        <v>295</v>
      </c>
      <c r="D1173" s="363" t="s">
        <v>438</v>
      </c>
      <c r="E1173" s="363" t="s">
        <v>1627</v>
      </c>
      <c r="F1173" s="363" t="s">
        <v>1628</v>
      </c>
      <c r="G1173" s="363" t="s">
        <v>2457</v>
      </c>
      <c r="H1173" s="363" t="s">
        <v>3384</v>
      </c>
      <c r="I1173" s="363" t="s">
        <v>3379</v>
      </c>
      <c r="J1173" s="363" t="s">
        <v>3320</v>
      </c>
      <c r="K1173" s="363"/>
      <c r="L1173" s="364">
        <v>282.72267502583327</v>
      </c>
      <c r="M1173" s="365">
        <v>75</v>
      </c>
      <c r="N1173" s="364">
        <v>254.08694339654181</v>
      </c>
      <c r="O1173" s="363" t="s">
        <v>3389</v>
      </c>
      <c r="P1173" s="363"/>
      <c r="Q1173" s="363"/>
      <c r="R1173" s="363"/>
      <c r="S1173" s="363"/>
      <c r="T1173" s="365">
        <v>132.0204</v>
      </c>
      <c r="U1173" s="366">
        <v>12.000000000000002</v>
      </c>
      <c r="V1173" s="367">
        <v>46113</v>
      </c>
      <c r="W1173" s="367"/>
      <c r="X1173" s="363" t="s">
        <v>3322</v>
      </c>
      <c r="Y1173" s="363"/>
      <c r="Z1173" s="363"/>
      <c r="AA1173" s="363"/>
      <c r="AB1173" s="363"/>
      <c r="AC1173" s="363"/>
      <c r="AD1173" s="363" t="s">
        <v>360</v>
      </c>
      <c r="AE1173" s="367"/>
      <c r="AF1173" s="362"/>
      <c r="AG1173" s="364">
        <v>2.3718990371809395E-2</v>
      </c>
      <c r="AH1173" s="364">
        <v>2.4712529490423782E-2</v>
      </c>
      <c r="AI1173" s="364">
        <v>0.95909855743614136</v>
      </c>
      <c r="AJ1173" s="363" t="s">
        <v>0</v>
      </c>
      <c r="AK1173" s="368">
        <v>31.287771811612267</v>
      </c>
      <c r="AL1173" s="364">
        <v>0.21911007314502054</v>
      </c>
      <c r="AM1173" s="369"/>
      <c r="AN1173" s="370">
        <v>8</v>
      </c>
      <c r="AO1173" s="371" t="s">
        <v>305</v>
      </c>
      <c r="AP1173" s="371" t="s">
        <v>0</v>
      </c>
      <c r="AQ1173" s="371" t="s">
        <v>306</v>
      </c>
      <c r="AR1173" s="372" t="s">
        <v>0</v>
      </c>
      <c r="AS1173" s="372"/>
      <c r="AT1173" s="363"/>
    </row>
    <row r="1174" spans="1:46" x14ac:dyDescent="0.3">
      <c r="A1174" s="362" t="s">
        <v>3390</v>
      </c>
      <c r="B1174" s="363" t="s">
        <v>312</v>
      </c>
      <c r="C1174" s="363" t="s">
        <v>295</v>
      </c>
      <c r="D1174" s="363" t="s">
        <v>438</v>
      </c>
      <c r="E1174" s="363" t="s">
        <v>1627</v>
      </c>
      <c r="F1174" s="363" t="s">
        <v>1628</v>
      </c>
      <c r="G1174" s="363" t="s">
        <v>2457</v>
      </c>
      <c r="H1174" s="363" t="s">
        <v>3384</v>
      </c>
      <c r="I1174" s="363" t="s">
        <v>3379</v>
      </c>
      <c r="J1174" s="363" t="s">
        <v>3324</v>
      </c>
      <c r="K1174" s="363"/>
      <c r="L1174" s="364">
        <v>185.56524386545979</v>
      </c>
      <c r="M1174" s="365">
        <v>40</v>
      </c>
      <c r="N1174" s="364">
        <v>166.7701595215182</v>
      </c>
      <c r="O1174" s="363" t="s">
        <v>3391</v>
      </c>
      <c r="P1174" s="363"/>
      <c r="Q1174" s="363"/>
      <c r="R1174" s="363"/>
      <c r="S1174" s="363"/>
      <c r="T1174" s="365">
        <v>87.590199999999996</v>
      </c>
      <c r="U1174" s="366">
        <v>12</v>
      </c>
      <c r="V1174" s="367">
        <v>46113</v>
      </c>
      <c r="W1174" s="367"/>
      <c r="X1174" s="363" t="s">
        <v>3322</v>
      </c>
      <c r="Y1174" s="363"/>
      <c r="Z1174" s="363"/>
      <c r="AA1174" s="363"/>
      <c r="AB1174" s="363"/>
      <c r="AC1174" s="363"/>
      <c r="AD1174" s="363" t="s">
        <v>360</v>
      </c>
      <c r="AE1174" s="367"/>
      <c r="AF1174" s="362"/>
      <c r="AG1174" s="364">
        <v>1.5567977461252911E-2</v>
      </c>
      <c r="AH1174" s="364">
        <v>1.6220087621213394E-2</v>
      </c>
      <c r="AI1174" s="364">
        <v>1.034225927844445</v>
      </c>
      <c r="AJ1174" s="363" t="s">
        <v>181</v>
      </c>
      <c r="AK1174" s="368">
        <v>27.032040736434066</v>
      </c>
      <c r="AL1174" s="364">
        <v>0.14381306399573118</v>
      </c>
      <c r="AM1174" s="369"/>
      <c r="AN1174" s="370">
        <v>8</v>
      </c>
      <c r="AO1174" s="371" t="s">
        <v>305</v>
      </c>
      <c r="AP1174" s="371" t="s">
        <v>0</v>
      </c>
      <c r="AQ1174" s="371" t="s">
        <v>306</v>
      </c>
      <c r="AR1174" s="372" t="s">
        <v>0</v>
      </c>
      <c r="AS1174" s="372"/>
      <c r="AT1174" s="363"/>
    </row>
    <row r="1175" spans="1:46" x14ac:dyDescent="0.3">
      <c r="A1175" s="362" t="s">
        <v>3466</v>
      </c>
      <c r="B1175" s="363" t="s">
        <v>312</v>
      </c>
      <c r="C1175" s="363" t="s">
        <v>295</v>
      </c>
      <c r="D1175" s="363" t="s">
        <v>438</v>
      </c>
      <c r="E1175" s="363" t="s">
        <v>770</v>
      </c>
      <c r="F1175" s="363" t="s">
        <v>771</v>
      </c>
      <c r="G1175" s="363" t="s">
        <v>772</v>
      </c>
      <c r="H1175" s="363" t="s">
        <v>773</v>
      </c>
      <c r="I1175" s="363"/>
      <c r="J1175" s="363"/>
      <c r="K1175" s="363"/>
      <c r="L1175" s="364">
        <v>0</v>
      </c>
      <c r="M1175" s="365">
        <v>25000</v>
      </c>
      <c r="N1175" s="364">
        <v>0</v>
      </c>
      <c r="O1175" s="363" t="s">
        <v>3460</v>
      </c>
      <c r="P1175" s="363"/>
      <c r="Q1175" s="363" t="s">
        <v>300</v>
      </c>
      <c r="R1175" s="363" t="s">
        <v>441</v>
      </c>
      <c r="S1175" s="363"/>
      <c r="T1175" s="365">
        <v>0</v>
      </c>
      <c r="U1175" s="366"/>
      <c r="V1175" s="367">
        <v>46296</v>
      </c>
      <c r="W1175" s="367"/>
      <c r="X1175" s="363" t="s">
        <v>3065</v>
      </c>
      <c r="Y1175" s="363"/>
      <c r="Z1175" s="363"/>
      <c r="AA1175" s="363"/>
      <c r="AB1175" s="363"/>
      <c r="AC1175" s="363"/>
      <c r="AD1175" s="363" t="s">
        <v>360</v>
      </c>
      <c r="AE1175" s="367"/>
      <c r="AF1175" s="362"/>
      <c r="AG1175" s="364" t="s">
        <v>2438</v>
      </c>
      <c r="AH1175" s="364" t="s">
        <v>2438</v>
      </c>
      <c r="AI1175" s="364" t="s">
        <v>2438</v>
      </c>
      <c r="AJ1175" s="363" t="s">
        <v>181</v>
      </c>
      <c r="AK1175" s="368" t="s">
        <v>2438</v>
      </c>
      <c r="AL1175" s="364">
        <v>0</v>
      </c>
      <c r="AM1175" s="369"/>
      <c r="AN1175" s="370">
        <v>24</v>
      </c>
      <c r="AO1175" s="371" t="s">
        <v>393</v>
      </c>
      <c r="AP1175" s="371" t="s">
        <v>0</v>
      </c>
      <c r="AQ1175" s="371" t="s">
        <v>386</v>
      </c>
      <c r="AR1175" s="372" t="s">
        <v>181</v>
      </c>
      <c r="AS1175" s="372">
        <v>1.1086</v>
      </c>
      <c r="AT1175" s="363" t="s">
        <v>2713</v>
      </c>
    </row>
    <row r="1176" spans="1:46" x14ac:dyDescent="0.3">
      <c r="A1176" s="362" t="s">
        <v>3467</v>
      </c>
      <c r="B1176" s="363" t="s">
        <v>312</v>
      </c>
      <c r="C1176" s="363" t="s">
        <v>295</v>
      </c>
      <c r="D1176" s="363" t="s">
        <v>438</v>
      </c>
      <c r="E1176" s="363" t="s">
        <v>416</v>
      </c>
      <c r="F1176" s="363" t="s">
        <v>422</v>
      </c>
      <c r="G1176" s="363" t="s">
        <v>423</v>
      </c>
      <c r="H1176" s="363" t="s">
        <v>653</v>
      </c>
      <c r="I1176" s="363" t="s">
        <v>3468</v>
      </c>
      <c r="J1176" s="363"/>
      <c r="K1176" s="363"/>
      <c r="L1176" s="364">
        <v>2783.8195801455058</v>
      </c>
      <c r="M1176" s="365">
        <v>125</v>
      </c>
      <c r="N1176" s="364">
        <v>2511.81</v>
      </c>
      <c r="O1176" s="363" t="s">
        <v>3469</v>
      </c>
      <c r="P1176" s="363"/>
      <c r="Q1176" s="363" t="s">
        <v>319</v>
      </c>
      <c r="R1176" s="363" t="s">
        <v>488</v>
      </c>
      <c r="S1176" s="363"/>
      <c r="T1176" s="365">
        <v>150</v>
      </c>
      <c r="U1176" s="366">
        <v>10</v>
      </c>
      <c r="V1176" s="367">
        <v>46296</v>
      </c>
      <c r="W1176" s="367"/>
      <c r="X1176" s="363" t="s">
        <v>3322</v>
      </c>
      <c r="Y1176" s="363"/>
      <c r="Z1176" s="363"/>
      <c r="AA1176" s="363"/>
      <c r="AB1176" s="363"/>
      <c r="AC1176" s="363"/>
      <c r="AD1176" s="363" t="s">
        <v>360</v>
      </c>
      <c r="AE1176" s="367"/>
      <c r="AF1176" s="362"/>
      <c r="AG1176" s="364">
        <v>0.38203489076368979</v>
      </c>
      <c r="AH1176" s="364">
        <v>0.39746505299874518</v>
      </c>
      <c r="AI1176" s="364">
        <v>7.6448027812656223</v>
      </c>
      <c r="AJ1176" s="363" t="s">
        <v>181</v>
      </c>
      <c r="AK1176" s="368">
        <v>-18.568471851956144</v>
      </c>
      <c r="AL1176" s="364">
        <v>2.5889522095353188</v>
      </c>
      <c r="AM1176" s="369"/>
      <c r="AN1176" s="370">
        <v>20</v>
      </c>
      <c r="AO1176" s="371" t="s">
        <v>305</v>
      </c>
      <c r="AP1176" s="371" t="s">
        <v>0</v>
      </c>
      <c r="AQ1176" s="371" t="s">
        <v>306</v>
      </c>
      <c r="AR1176" s="372" t="s">
        <v>0</v>
      </c>
      <c r="AS1176" s="372"/>
      <c r="AT1176" s="363"/>
    </row>
    <row r="1177" spans="1:46" x14ac:dyDescent="0.3">
      <c r="A1177" s="362" t="s">
        <v>3470</v>
      </c>
      <c r="B1177" s="363" t="s">
        <v>312</v>
      </c>
      <c r="C1177" s="363" t="s">
        <v>295</v>
      </c>
      <c r="D1177" s="363" t="s">
        <v>701</v>
      </c>
      <c r="E1177" s="363" t="s">
        <v>387</v>
      </c>
      <c r="F1177" s="363" t="s">
        <v>388</v>
      </c>
      <c r="G1177" s="363" t="s">
        <v>389</v>
      </c>
      <c r="H1177" s="363" t="s">
        <v>643</v>
      </c>
      <c r="I1177" s="363" t="s">
        <v>3471</v>
      </c>
      <c r="J1177" s="363" t="s">
        <v>3472</v>
      </c>
      <c r="K1177" s="363"/>
      <c r="L1177" s="364">
        <v>1840.3090899161818</v>
      </c>
      <c r="M1177" s="365">
        <v>260</v>
      </c>
      <c r="N1177" s="364">
        <v>1660</v>
      </c>
      <c r="O1177" s="363" t="s">
        <v>3473</v>
      </c>
      <c r="P1177" s="363"/>
      <c r="Q1177" s="363" t="s">
        <v>339</v>
      </c>
      <c r="R1177" s="363"/>
      <c r="S1177" s="363"/>
      <c r="T1177" s="365">
        <v>426</v>
      </c>
      <c r="U1177" s="366">
        <v>10</v>
      </c>
      <c r="V1177" s="367">
        <v>46296</v>
      </c>
      <c r="W1177" s="367"/>
      <c r="X1177" s="363" t="s">
        <v>2504</v>
      </c>
      <c r="Y1177" s="363"/>
      <c r="Z1177" s="363"/>
      <c r="AA1177" s="363"/>
      <c r="AB1177" s="363"/>
      <c r="AC1177" s="363"/>
      <c r="AD1177" s="363" t="s">
        <v>360</v>
      </c>
      <c r="AE1177" s="367"/>
      <c r="AF1177" s="362"/>
      <c r="AG1177" s="364">
        <v>0.19836099712288474</v>
      </c>
      <c r="AH1177" s="364">
        <v>0.20636250770150705</v>
      </c>
      <c r="AI1177" s="364">
        <v>1.4639264745416021</v>
      </c>
      <c r="AJ1177" s="363" t="s">
        <v>181</v>
      </c>
      <c r="AK1177" s="368">
        <v>13.759349232285217</v>
      </c>
      <c r="AL1177" s="364">
        <v>1.711487453622049</v>
      </c>
      <c r="AM1177" s="369"/>
      <c r="AN1177" s="370">
        <v>8</v>
      </c>
      <c r="AO1177" s="371" t="s">
        <v>305</v>
      </c>
      <c r="AP1177" s="371" t="s">
        <v>0</v>
      </c>
      <c r="AQ1177" s="371" t="s">
        <v>306</v>
      </c>
      <c r="AR1177" s="372" t="s">
        <v>0</v>
      </c>
      <c r="AS1177" s="372"/>
      <c r="AT1177" s="363"/>
    </row>
    <row r="1178" spans="1:46" x14ac:dyDescent="0.3">
      <c r="A1178" s="362" t="s">
        <v>3474</v>
      </c>
      <c r="B1178" s="363" t="s">
        <v>312</v>
      </c>
      <c r="C1178" s="363" t="s">
        <v>295</v>
      </c>
      <c r="D1178" s="363" t="s">
        <v>701</v>
      </c>
      <c r="E1178" s="363" t="s">
        <v>387</v>
      </c>
      <c r="F1178" s="363" t="s">
        <v>388</v>
      </c>
      <c r="G1178" s="363" t="s">
        <v>389</v>
      </c>
      <c r="H1178" s="363" t="s">
        <v>632</v>
      </c>
      <c r="I1178" s="363" t="s">
        <v>3471</v>
      </c>
      <c r="J1178" s="363" t="s">
        <v>3472</v>
      </c>
      <c r="K1178" s="363"/>
      <c r="L1178" s="364">
        <v>1840.3090899161818</v>
      </c>
      <c r="M1178" s="365">
        <v>260</v>
      </c>
      <c r="N1178" s="364">
        <v>1660</v>
      </c>
      <c r="O1178" s="363" t="s">
        <v>3475</v>
      </c>
      <c r="P1178" s="363"/>
      <c r="Q1178" s="363" t="s">
        <v>300</v>
      </c>
      <c r="R1178" s="363"/>
      <c r="S1178" s="363"/>
      <c r="T1178" s="365">
        <v>426</v>
      </c>
      <c r="U1178" s="366">
        <v>10</v>
      </c>
      <c r="V1178" s="367">
        <v>46296</v>
      </c>
      <c r="W1178" s="367"/>
      <c r="X1178" s="363" t="s">
        <v>2504</v>
      </c>
      <c r="Y1178" s="363"/>
      <c r="Z1178" s="363"/>
      <c r="AA1178" s="363"/>
      <c r="AB1178" s="363"/>
      <c r="AC1178" s="363"/>
      <c r="AD1178" s="363" t="s">
        <v>360</v>
      </c>
      <c r="AE1178" s="367"/>
      <c r="AF1178" s="362"/>
      <c r="AG1178" s="364">
        <v>0.19836099712288474</v>
      </c>
      <c r="AH1178" s="364">
        <v>0.20636250770150705</v>
      </c>
      <c r="AI1178" s="364">
        <v>1.4639264745416021</v>
      </c>
      <c r="AJ1178" s="363" t="s">
        <v>181</v>
      </c>
      <c r="AK1178" s="368">
        <v>13.759349232285217</v>
      </c>
      <c r="AL1178" s="364">
        <v>1.711487453622049</v>
      </c>
      <c r="AM1178" s="369"/>
      <c r="AN1178" s="370">
        <v>8</v>
      </c>
      <c r="AO1178" s="371" t="s">
        <v>305</v>
      </c>
      <c r="AP1178" s="371" t="s">
        <v>0</v>
      </c>
      <c r="AQ1178" s="371" t="s">
        <v>306</v>
      </c>
      <c r="AR1178" s="372" t="s">
        <v>0</v>
      </c>
      <c r="AS1178" s="372"/>
      <c r="AT1178" s="363"/>
    </row>
    <row r="1179" spans="1:46" x14ac:dyDescent="0.3">
      <c r="A1179" s="362" t="s">
        <v>3476</v>
      </c>
      <c r="B1179" s="363" t="s">
        <v>294</v>
      </c>
      <c r="C1179" s="363" t="s">
        <v>295</v>
      </c>
      <c r="D1179" s="363" t="s">
        <v>778</v>
      </c>
      <c r="E1179" s="363" t="s">
        <v>297</v>
      </c>
      <c r="F1179" s="363" t="s">
        <v>1044</v>
      </c>
      <c r="G1179" s="363" t="s">
        <v>3477</v>
      </c>
      <c r="H1179" s="363" t="s">
        <v>1399</v>
      </c>
      <c r="I1179" s="363" t="s">
        <v>1401</v>
      </c>
      <c r="J1179" s="363"/>
      <c r="K1179" s="363" t="s">
        <v>682</v>
      </c>
      <c r="L1179" s="364">
        <v>2792.4198299762361</v>
      </c>
      <c r="M1179" s="365">
        <v>800</v>
      </c>
      <c r="N1179" s="364">
        <v>2504.8276943342189</v>
      </c>
      <c r="O1179" s="363" t="s">
        <v>3478</v>
      </c>
      <c r="P1179" s="363"/>
      <c r="Q1179" s="363" t="s">
        <v>339</v>
      </c>
      <c r="R1179" s="363" t="s">
        <v>905</v>
      </c>
      <c r="S1179" s="363"/>
      <c r="T1179" s="365">
        <v>4464.6384615384613</v>
      </c>
      <c r="U1179" s="366">
        <v>18</v>
      </c>
      <c r="V1179" s="367">
        <v>46296</v>
      </c>
      <c r="W1179" s="367"/>
      <c r="X1179" s="363" t="s">
        <v>3322</v>
      </c>
      <c r="Y1179" s="363"/>
      <c r="Z1179" s="363" t="s">
        <v>3479</v>
      </c>
      <c r="AA1179" s="363"/>
      <c r="AB1179" s="363"/>
      <c r="AC1179" s="363" t="s">
        <v>3480</v>
      </c>
      <c r="AD1179" s="363" t="s">
        <v>360</v>
      </c>
      <c r="AE1179" s="367"/>
      <c r="AF1179" s="362"/>
      <c r="AG1179" s="364">
        <v>0.47537467925518767</v>
      </c>
      <c r="AH1179" s="364">
        <v>0.45576382003077659</v>
      </c>
      <c r="AI1179" s="364">
        <v>0.39329056912748567</v>
      </c>
      <c r="AJ1179" s="363" t="s">
        <v>0</v>
      </c>
      <c r="AK1179" s="368">
        <v>51.93161139018936</v>
      </c>
      <c r="AL1179" s="364">
        <v>1.442750245487721</v>
      </c>
      <c r="AM1179" s="369"/>
      <c r="AN1179" s="370">
        <v>10</v>
      </c>
      <c r="AO1179" s="371" t="s">
        <v>305</v>
      </c>
      <c r="AP1179" s="371" t="s">
        <v>0</v>
      </c>
      <c r="AQ1179" s="371" t="s">
        <v>306</v>
      </c>
      <c r="AR1179" s="372" t="s">
        <v>0</v>
      </c>
      <c r="AS1179" s="372"/>
      <c r="AT1179" s="363"/>
    </row>
    <row r="1180" spans="1:46" x14ac:dyDescent="0.3">
      <c r="A1180" s="362" t="s">
        <v>3481</v>
      </c>
      <c r="B1180" s="363" t="s">
        <v>294</v>
      </c>
      <c r="C1180" s="363" t="s">
        <v>295</v>
      </c>
      <c r="D1180" s="363" t="s">
        <v>778</v>
      </c>
      <c r="E1180" s="363" t="s">
        <v>297</v>
      </c>
      <c r="F1180" s="363" t="s">
        <v>1044</v>
      </c>
      <c r="G1180" s="363" t="s">
        <v>3477</v>
      </c>
      <c r="H1180" s="363" t="s">
        <v>1399</v>
      </c>
      <c r="I1180" s="363" t="s">
        <v>1401</v>
      </c>
      <c r="J1180" s="363"/>
      <c r="K1180" s="363" t="s">
        <v>687</v>
      </c>
      <c r="L1180" s="364">
        <v>2792.4198299762361</v>
      </c>
      <c r="M1180" s="365">
        <v>1600</v>
      </c>
      <c r="N1180" s="364">
        <v>2504.8276943342189</v>
      </c>
      <c r="O1180" s="363" t="s">
        <v>3482</v>
      </c>
      <c r="P1180" s="363"/>
      <c r="Q1180" s="363" t="s">
        <v>339</v>
      </c>
      <c r="R1180" s="363" t="s">
        <v>905</v>
      </c>
      <c r="S1180" s="363"/>
      <c r="T1180" s="365">
        <v>4464.6384615384613</v>
      </c>
      <c r="U1180" s="366">
        <v>18</v>
      </c>
      <c r="V1180" s="367">
        <v>46296</v>
      </c>
      <c r="W1180" s="367"/>
      <c r="X1180" s="363" t="s">
        <v>3322</v>
      </c>
      <c r="Y1180" s="363"/>
      <c r="Z1180" s="363" t="s">
        <v>3479</v>
      </c>
      <c r="AA1180" s="363"/>
      <c r="AB1180" s="363"/>
      <c r="AC1180" s="363" t="s">
        <v>3480</v>
      </c>
      <c r="AD1180" s="363" t="s">
        <v>360</v>
      </c>
      <c r="AE1180" s="367"/>
      <c r="AF1180" s="362"/>
      <c r="AG1180" s="364">
        <v>0.47537467925518767</v>
      </c>
      <c r="AH1180" s="364">
        <v>0.45576382003077659</v>
      </c>
      <c r="AI1180" s="364">
        <v>0.39329056912748567</v>
      </c>
      <c r="AJ1180" s="363" t="s">
        <v>0</v>
      </c>
      <c r="AK1180" s="368">
        <v>51.93161139018936</v>
      </c>
      <c r="AL1180" s="364">
        <v>1.442750245487721</v>
      </c>
      <c r="AM1180" s="369"/>
      <c r="AN1180" s="370">
        <v>10</v>
      </c>
      <c r="AO1180" s="371" t="s">
        <v>305</v>
      </c>
      <c r="AP1180" s="371" t="s">
        <v>0</v>
      </c>
      <c r="AQ1180" s="371" t="s">
        <v>306</v>
      </c>
      <c r="AR1180" s="372" t="s">
        <v>0</v>
      </c>
      <c r="AS1180" s="372"/>
      <c r="AT1180" s="363"/>
    </row>
    <row r="1181" spans="1:46" x14ac:dyDescent="0.3">
      <c r="A1181" s="362" t="s">
        <v>3483</v>
      </c>
      <c r="B1181" s="363" t="s">
        <v>294</v>
      </c>
      <c r="C1181" s="363" t="s">
        <v>295</v>
      </c>
      <c r="D1181" s="363" t="s">
        <v>778</v>
      </c>
      <c r="E1181" s="363" t="s">
        <v>297</v>
      </c>
      <c r="F1181" s="363" t="s">
        <v>1044</v>
      </c>
      <c r="G1181" s="363" t="s">
        <v>3477</v>
      </c>
      <c r="H1181" s="363" t="s">
        <v>1399</v>
      </c>
      <c r="I1181" s="363" t="s">
        <v>1401</v>
      </c>
      <c r="J1181" s="363"/>
      <c r="K1181" s="363" t="s">
        <v>688</v>
      </c>
      <c r="L1181" s="364">
        <v>2792.4198299762361</v>
      </c>
      <c r="M1181" s="365">
        <v>1800</v>
      </c>
      <c r="N1181" s="364">
        <v>2504.8276943342189</v>
      </c>
      <c r="O1181" s="363" t="s">
        <v>3484</v>
      </c>
      <c r="P1181" s="363"/>
      <c r="Q1181" s="363" t="s">
        <v>339</v>
      </c>
      <c r="R1181" s="363" t="s">
        <v>905</v>
      </c>
      <c r="S1181" s="363"/>
      <c r="T1181" s="365">
        <v>4464.6384615384613</v>
      </c>
      <c r="U1181" s="366">
        <v>18</v>
      </c>
      <c r="V1181" s="367">
        <v>46296</v>
      </c>
      <c r="W1181" s="367"/>
      <c r="X1181" s="363" t="s">
        <v>3322</v>
      </c>
      <c r="Y1181" s="363"/>
      <c r="Z1181" s="363" t="s">
        <v>3479</v>
      </c>
      <c r="AA1181" s="363"/>
      <c r="AB1181" s="363"/>
      <c r="AC1181" s="363" t="s">
        <v>3480</v>
      </c>
      <c r="AD1181" s="363" t="s">
        <v>360</v>
      </c>
      <c r="AE1181" s="367"/>
      <c r="AF1181" s="362"/>
      <c r="AG1181" s="364">
        <v>0.47537467925518767</v>
      </c>
      <c r="AH1181" s="364">
        <v>0.45576382003077659</v>
      </c>
      <c r="AI1181" s="364">
        <v>0.39329056912748567</v>
      </c>
      <c r="AJ1181" s="363" t="s">
        <v>0</v>
      </c>
      <c r="AK1181" s="368">
        <v>51.93161139018936</v>
      </c>
      <c r="AL1181" s="364">
        <v>1.442750245487721</v>
      </c>
      <c r="AM1181" s="369"/>
      <c r="AN1181" s="370">
        <v>10</v>
      </c>
      <c r="AO1181" s="371" t="s">
        <v>305</v>
      </c>
      <c r="AP1181" s="371" t="s">
        <v>0</v>
      </c>
      <c r="AQ1181" s="371" t="s">
        <v>306</v>
      </c>
      <c r="AR1181" s="372" t="s">
        <v>0</v>
      </c>
      <c r="AS1181" s="372"/>
      <c r="AT1181" s="363"/>
    </row>
    <row r="1182" spans="1:46" x14ac:dyDescent="0.3">
      <c r="A1182" s="362" t="s">
        <v>3485</v>
      </c>
      <c r="B1182" s="363" t="s">
        <v>308</v>
      </c>
      <c r="C1182" s="363" t="s">
        <v>295</v>
      </c>
      <c r="D1182" s="363" t="s">
        <v>778</v>
      </c>
      <c r="E1182" s="363" t="s">
        <v>297</v>
      </c>
      <c r="F1182" s="363" t="s">
        <v>1044</v>
      </c>
      <c r="G1182" s="363" t="s">
        <v>3477</v>
      </c>
      <c r="H1182" s="363" t="s">
        <v>1399</v>
      </c>
      <c r="I1182" s="363" t="s">
        <v>1401</v>
      </c>
      <c r="J1182" s="363"/>
      <c r="K1182" s="363" t="s">
        <v>682</v>
      </c>
      <c r="L1182" s="364">
        <v>2379.2081279785025</v>
      </c>
      <c r="M1182" s="365">
        <v>800</v>
      </c>
      <c r="N1182" s="364">
        <v>2134.172786473996</v>
      </c>
      <c r="O1182" s="363" t="s">
        <v>3478</v>
      </c>
      <c r="P1182" s="363"/>
      <c r="Q1182" s="363" t="s">
        <v>339</v>
      </c>
      <c r="R1182" s="363" t="s">
        <v>905</v>
      </c>
      <c r="S1182" s="363"/>
      <c r="T1182" s="365">
        <v>4464.6384615384613</v>
      </c>
      <c r="U1182" s="366">
        <v>18</v>
      </c>
      <c r="V1182" s="367">
        <v>46296</v>
      </c>
      <c r="W1182" s="367"/>
      <c r="X1182" s="363" t="s">
        <v>3322</v>
      </c>
      <c r="Y1182" s="363"/>
      <c r="Z1182" s="363" t="s">
        <v>3479</v>
      </c>
      <c r="AA1182" s="363"/>
      <c r="AB1182" s="363"/>
      <c r="AC1182" s="363" t="s">
        <v>3480</v>
      </c>
      <c r="AD1182" s="363" t="s">
        <v>360</v>
      </c>
      <c r="AE1182" s="367"/>
      <c r="AF1182" s="362"/>
      <c r="AG1182" s="364">
        <v>0.40503053608838657</v>
      </c>
      <c r="AH1182" s="364">
        <v>0.38832161747862359</v>
      </c>
      <c r="AI1182" s="364">
        <v>0.33509292144418262</v>
      </c>
      <c r="AJ1182" s="363" t="s">
        <v>0</v>
      </c>
      <c r="AK1182" s="368">
        <v>65.832200822255558</v>
      </c>
      <c r="AL1182" s="364">
        <v>1.2292575327888928</v>
      </c>
      <c r="AM1182" s="369"/>
      <c r="AN1182" s="370">
        <v>10</v>
      </c>
      <c r="AO1182" s="371" t="s">
        <v>305</v>
      </c>
      <c r="AP1182" s="371" t="s">
        <v>0</v>
      </c>
      <c r="AQ1182" s="371" t="s">
        <v>306</v>
      </c>
      <c r="AR1182" s="372" t="s">
        <v>0</v>
      </c>
      <c r="AS1182" s="372"/>
      <c r="AT1182" s="363"/>
    </row>
    <row r="1183" spans="1:46" x14ac:dyDescent="0.3">
      <c r="A1183" s="362" t="s">
        <v>3486</v>
      </c>
      <c r="B1183" s="363" t="s">
        <v>308</v>
      </c>
      <c r="C1183" s="363" t="s">
        <v>295</v>
      </c>
      <c r="D1183" s="363" t="s">
        <v>778</v>
      </c>
      <c r="E1183" s="363" t="s">
        <v>297</v>
      </c>
      <c r="F1183" s="363" t="s">
        <v>1044</v>
      </c>
      <c r="G1183" s="363" t="s">
        <v>3477</v>
      </c>
      <c r="H1183" s="363" t="s">
        <v>1399</v>
      </c>
      <c r="I1183" s="363" t="s">
        <v>1401</v>
      </c>
      <c r="J1183" s="363"/>
      <c r="K1183" s="363" t="s">
        <v>687</v>
      </c>
      <c r="L1183" s="364">
        <v>2379.2081279785025</v>
      </c>
      <c r="M1183" s="365">
        <v>1600</v>
      </c>
      <c r="N1183" s="364">
        <v>2134.172786473996</v>
      </c>
      <c r="O1183" s="363" t="s">
        <v>3482</v>
      </c>
      <c r="P1183" s="363"/>
      <c r="Q1183" s="363" t="s">
        <v>339</v>
      </c>
      <c r="R1183" s="363" t="s">
        <v>905</v>
      </c>
      <c r="S1183" s="363"/>
      <c r="T1183" s="365">
        <v>4464.6384615384613</v>
      </c>
      <c r="U1183" s="366">
        <v>18</v>
      </c>
      <c r="V1183" s="367">
        <v>46296</v>
      </c>
      <c r="W1183" s="367"/>
      <c r="X1183" s="363" t="s">
        <v>3322</v>
      </c>
      <c r="Y1183" s="363"/>
      <c r="Z1183" s="363" t="s">
        <v>3479</v>
      </c>
      <c r="AA1183" s="363"/>
      <c r="AB1183" s="363"/>
      <c r="AC1183" s="363" t="s">
        <v>3480</v>
      </c>
      <c r="AD1183" s="363" t="s">
        <v>360</v>
      </c>
      <c r="AE1183" s="367"/>
      <c r="AF1183" s="362"/>
      <c r="AG1183" s="364">
        <v>0.40503053608838657</v>
      </c>
      <c r="AH1183" s="364">
        <v>0.38832161747862359</v>
      </c>
      <c r="AI1183" s="364">
        <v>0.33509292144418262</v>
      </c>
      <c r="AJ1183" s="363" t="s">
        <v>0</v>
      </c>
      <c r="AK1183" s="368">
        <v>65.832200822255558</v>
      </c>
      <c r="AL1183" s="364">
        <v>1.2292575327888928</v>
      </c>
      <c r="AM1183" s="369"/>
      <c r="AN1183" s="370">
        <v>10</v>
      </c>
      <c r="AO1183" s="371" t="s">
        <v>305</v>
      </c>
      <c r="AP1183" s="371" t="s">
        <v>0</v>
      </c>
      <c r="AQ1183" s="371" t="s">
        <v>306</v>
      </c>
      <c r="AR1183" s="372" t="s">
        <v>0</v>
      </c>
      <c r="AS1183" s="372"/>
      <c r="AT1183" s="363"/>
    </row>
    <row r="1184" spans="1:46" x14ac:dyDescent="0.3">
      <c r="A1184" s="362" t="s">
        <v>3487</v>
      </c>
      <c r="B1184" s="363" t="s">
        <v>308</v>
      </c>
      <c r="C1184" s="363" t="s">
        <v>295</v>
      </c>
      <c r="D1184" s="363" t="s">
        <v>778</v>
      </c>
      <c r="E1184" s="363" t="s">
        <v>297</v>
      </c>
      <c r="F1184" s="363" t="s">
        <v>1044</v>
      </c>
      <c r="G1184" s="363" t="s">
        <v>3477</v>
      </c>
      <c r="H1184" s="363" t="s">
        <v>1399</v>
      </c>
      <c r="I1184" s="363" t="s">
        <v>1401</v>
      </c>
      <c r="J1184" s="363"/>
      <c r="K1184" s="363" t="s">
        <v>688</v>
      </c>
      <c r="L1184" s="364">
        <v>2379.2081279785025</v>
      </c>
      <c r="M1184" s="365">
        <v>1800</v>
      </c>
      <c r="N1184" s="364">
        <v>2134.172786473996</v>
      </c>
      <c r="O1184" s="363" t="s">
        <v>3484</v>
      </c>
      <c r="P1184" s="363"/>
      <c r="Q1184" s="363" t="s">
        <v>339</v>
      </c>
      <c r="R1184" s="363" t="s">
        <v>905</v>
      </c>
      <c r="S1184" s="363"/>
      <c r="T1184" s="365">
        <v>4464.6384615384613</v>
      </c>
      <c r="U1184" s="366">
        <v>18</v>
      </c>
      <c r="V1184" s="367">
        <v>46296</v>
      </c>
      <c r="W1184" s="367"/>
      <c r="X1184" s="363" t="s">
        <v>3322</v>
      </c>
      <c r="Y1184" s="363"/>
      <c r="Z1184" s="363" t="s">
        <v>3479</v>
      </c>
      <c r="AA1184" s="363"/>
      <c r="AB1184" s="363"/>
      <c r="AC1184" s="363" t="s">
        <v>3480</v>
      </c>
      <c r="AD1184" s="363" t="s">
        <v>360</v>
      </c>
      <c r="AE1184" s="367"/>
      <c r="AF1184" s="362"/>
      <c r="AG1184" s="364">
        <v>0.40503053608838657</v>
      </c>
      <c r="AH1184" s="364">
        <v>0.38832161747862359</v>
      </c>
      <c r="AI1184" s="364">
        <v>0.33509292144418262</v>
      </c>
      <c r="AJ1184" s="363" t="s">
        <v>0</v>
      </c>
      <c r="AK1184" s="368">
        <v>65.832200822255558</v>
      </c>
      <c r="AL1184" s="364">
        <v>1.2292575327888928</v>
      </c>
      <c r="AM1184" s="369"/>
      <c r="AN1184" s="370">
        <v>10</v>
      </c>
      <c r="AO1184" s="371" t="s">
        <v>305</v>
      </c>
      <c r="AP1184" s="371" t="s">
        <v>0</v>
      </c>
      <c r="AQ1184" s="371" t="s">
        <v>306</v>
      </c>
      <c r="AR1184" s="372" t="s">
        <v>0</v>
      </c>
      <c r="AS1184" s="372"/>
      <c r="AT1184" s="363"/>
    </row>
    <row r="1185" spans="1:46" x14ac:dyDescent="0.3">
      <c r="A1185" s="362" t="s">
        <v>3488</v>
      </c>
      <c r="B1185" s="363" t="s">
        <v>310</v>
      </c>
      <c r="C1185" s="363" t="s">
        <v>295</v>
      </c>
      <c r="D1185" s="363" t="s">
        <v>778</v>
      </c>
      <c r="E1185" s="363" t="s">
        <v>297</v>
      </c>
      <c r="F1185" s="363" t="s">
        <v>1044</v>
      </c>
      <c r="G1185" s="363" t="s">
        <v>3477</v>
      </c>
      <c r="H1185" s="363" t="s">
        <v>1399</v>
      </c>
      <c r="I1185" s="363" t="s">
        <v>1401</v>
      </c>
      <c r="J1185" s="363"/>
      <c r="K1185" s="363" t="s">
        <v>682</v>
      </c>
      <c r="L1185" s="364">
        <v>2379.2081279785025</v>
      </c>
      <c r="M1185" s="365">
        <v>800</v>
      </c>
      <c r="N1185" s="364">
        <v>2134.172786473996</v>
      </c>
      <c r="O1185" s="363" t="s">
        <v>3478</v>
      </c>
      <c r="P1185" s="363"/>
      <c r="Q1185" s="363" t="s">
        <v>339</v>
      </c>
      <c r="R1185" s="363" t="s">
        <v>905</v>
      </c>
      <c r="S1185" s="363"/>
      <c r="T1185" s="365">
        <v>4464.6384615384613</v>
      </c>
      <c r="U1185" s="366">
        <v>18</v>
      </c>
      <c r="V1185" s="367">
        <v>46296</v>
      </c>
      <c r="W1185" s="367"/>
      <c r="X1185" s="363" t="s">
        <v>3322</v>
      </c>
      <c r="Y1185" s="363"/>
      <c r="Z1185" s="363" t="s">
        <v>3479</v>
      </c>
      <c r="AA1185" s="363"/>
      <c r="AB1185" s="363"/>
      <c r="AC1185" s="363" t="s">
        <v>3480</v>
      </c>
      <c r="AD1185" s="363" t="s">
        <v>360</v>
      </c>
      <c r="AE1185" s="367"/>
      <c r="AF1185" s="362"/>
      <c r="AG1185" s="364">
        <v>0.40503053608838657</v>
      </c>
      <c r="AH1185" s="364">
        <v>0.38832161747862359</v>
      </c>
      <c r="AI1185" s="364">
        <v>0.33509292144418262</v>
      </c>
      <c r="AJ1185" s="363" t="s">
        <v>0</v>
      </c>
      <c r="AK1185" s="368">
        <v>65.832200822255558</v>
      </c>
      <c r="AL1185" s="364">
        <v>1.2292575327888928</v>
      </c>
      <c r="AM1185" s="369"/>
      <c r="AN1185" s="370">
        <v>10</v>
      </c>
      <c r="AO1185" s="371" t="s">
        <v>305</v>
      </c>
      <c r="AP1185" s="371" t="s">
        <v>0</v>
      </c>
      <c r="AQ1185" s="371" t="s">
        <v>306</v>
      </c>
      <c r="AR1185" s="372" t="s">
        <v>0</v>
      </c>
      <c r="AS1185" s="372"/>
      <c r="AT1185" s="363"/>
    </row>
    <row r="1186" spans="1:46" x14ac:dyDescent="0.3">
      <c r="A1186" s="362" t="s">
        <v>3489</v>
      </c>
      <c r="B1186" s="363" t="s">
        <v>310</v>
      </c>
      <c r="C1186" s="363" t="s">
        <v>295</v>
      </c>
      <c r="D1186" s="363" t="s">
        <v>778</v>
      </c>
      <c r="E1186" s="363" t="s">
        <v>297</v>
      </c>
      <c r="F1186" s="363" t="s">
        <v>1044</v>
      </c>
      <c r="G1186" s="363" t="s">
        <v>3477</v>
      </c>
      <c r="H1186" s="363" t="s">
        <v>1399</v>
      </c>
      <c r="I1186" s="363" t="s">
        <v>1401</v>
      </c>
      <c r="J1186" s="363"/>
      <c r="K1186" s="363" t="s">
        <v>687</v>
      </c>
      <c r="L1186" s="364">
        <v>2379.2081279785025</v>
      </c>
      <c r="M1186" s="365">
        <v>1600</v>
      </c>
      <c r="N1186" s="364">
        <v>2134.172786473996</v>
      </c>
      <c r="O1186" s="363" t="s">
        <v>3482</v>
      </c>
      <c r="P1186" s="363"/>
      <c r="Q1186" s="363" t="s">
        <v>339</v>
      </c>
      <c r="R1186" s="363" t="s">
        <v>905</v>
      </c>
      <c r="S1186" s="363"/>
      <c r="T1186" s="365">
        <v>4464.6384615384613</v>
      </c>
      <c r="U1186" s="366">
        <v>18</v>
      </c>
      <c r="V1186" s="367">
        <v>46296</v>
      </c>
      <c r="W1186" s="367"/>
      <c r="X1186" s="363" t="s">
        <v>3322</v>
      </c>
      <c r="Y1186" s="363"/>
      <c r="Z1186" s="363" t="s">
        <v>3479</v>
      </c>
      <c r="AA1186" s="363"/>
      <c r="AB1186" s="363"/>
      <c r="AC1186" s="363" t="s">
        <v>3480</v>
      </c>
      <c r="AD1186" s="363" t="s">
        <v>360</v>
      </c>
      <c r="AE1186" s="367"/>
      <c r="AF1186" s="362"/>
      <c r="AG1186" s="364">
        <v>0.40503053608838657</v>
      </c>
      <c r="AH1186" s="364">
        <v>0.38832161747862359</v>
      </c>
      <c r="AI1186" s="364">
        <v>0.33509292144418262</v>
      </c>
      <c r="AJ1186" s="363" t="s">
        <v>0</v>
      </c>
      <c r="AK1186" s="368">
        <v>65.832200822255558</v>
      </c>
      <c r="AL1186" s="364">
        <v>1.2292575327888928</v>
      </c>
      <c r="AM1186" s="369"/>
      <c r="AN1186" s="370">
        <v>10</v>
      </c>
      <c r="AO1186" s="371" t="s">
        <v>305</v>
      </c>
      <c r="AP1186" s="371" t="s">
        <v>0</v>
      </c>
      <c r="AQ1186" s="371" t="s">
        <v>306</v>
      </c>
      <c r="AR1186" s="372" t="s">
        <v>0</v>
      </c>
      <c r="AS1186" s="372"/>
      <c r="AT1186" s="363"/>
    </row>
    <row r="1187" spans="1:46" x14ac:dyDescent="0.3">
      <c r="A1187" s="362" t="s">
        <v>3490</v>
      </c>
      <c r="B1187" s="363" t="s">
        <v>310</v>
      </c>
      <c r="C1187" s="363" t="s">
        <v>295</v>
      </c>
      <c r="D1187" s="363" t="s">
        <v>778</v>
      </c>
      <c r="E1187" s="363" t="s">
        <v>297</v>
      </c>
      <c r="F1187" s="363" t="s">
        <v>1044</v>
      </c>
      <c r="G1187" s="363" t="s">
        <v>3477</v>
      </c>
      <c r="H1187" s="363" t="s">
        <v>1399</v>
      </c>
      <c r="I1187" s="363" t="s">
        <v>1401</v>
      </c>
      <c r="J1187" s="363"/>
      <c r="K1187" s="363" t="s">
        <v>688</v>
      </c>
      <c r="L1187" s="364">
        <v>2379.2081279785025</v>
      </c>
      <c r="M1187" s="365">
        <v>1800</v>
      </c>
      <c r="N1187" s="364">
        <v>2134.172786473996</v>
      </c>
      <c r="O1187" s="363" t="s">
        <v>3484</v>
      </c>
      <c r="P1187" s="363"/>
      <c r="Q1187" s="363" t="s">
        <v>339</v>
      </c>
      <c r="R1187" s="363" t="s">
        <v>905</v>
      </c>
      <c r="S1187" s="363"/>
      <c r="T1187" s="365">
        <v>4464.6384615384613</v>
      </c>
      <c r="U1187" s="366">
        <v>18</v>
      </c>
      <c r="V1187" s="367">
        <v>46296</v>
      </c>
      <c r="W1187" s="367"/>
      <c r="X1187" s="363" t="s">
        <v>3322</v>
      </c>
      <c r="Y1187" s="363"/>
      <c r="Z1187" s="363" t="s">
        <v>3479</v>
      </c>
      <c r="AA1187" s="363"/>
      <c r="AB1187" s="363"/>
      <c r="AC1187" s="363" t="s">
        <v>3480</v>
      </c>
      <c r="AD1187" s="363" t="s">
        <v>360</v>
      </c>
      <c r="AE1187" s="367"/>
      <c r="AF1187" s="362"/>
      <c r="AG1187" s="364">
        <v>0.40503053608838657</v>
      </c>
      <c r="AH1187" s="364">
        <v>0.38832161747862359</v>
      </c>
      <c r="AI1187" s="364">
        <v>0.33509292144418262</v>
      </c>
      <c r="AJ1187" s="363" t="s">
        <v>0</v>
      </c>
      <c r="AK1187" s="368">
        <v>65.832200822255558</v>
      </c>
      <c r="AL1187" s="364">
        <v>1.2292575327888928</v>
      </c>
      <c r="AM1187" s="369"/>
      <c r="AN1187" s="370">
        <v>10</v>
      </c>
      <c r="AO1187" s="371" t="s">
        <v>305</v>
      </c>
      <c r="AP1187" s="371" t="s">
        <v>0</v>
      </c>
      <c r="AQ1187" s="371" t="s">
        <v>306</v>
      </c>
      <c r="AR1187" s="372" t="s">
        <v>0</v>
      </c>
      <c r="AS1187" s="372"/>
      <c r="AT1187" s="363"/>
    </row>
    <row r="1188" spans="1:46" x14ac:dyDescent="0.3">
      <c r="A1188" s="362" t="s">
        <v>3491</v>
      </c>
      <c r="B1188" s="363" t="s">
        <v>294</v>
      </c>
      <c r="C1188" s="363" t="s">
        <v>295</v>
      </c>
      <c r="D1188" s="363" t="s">
        <v>778</v>
      </c>
      <c r="E1188" s="363" t="s">
        <v>297</v>
      </c>
      <c r="F1188" s="363" t="s">
        <v>1044</v>
      </c>
      <c r="G1188" s="363" t="s">
        <v>3477</v>
      </c>
      <c r="H1188" s="363" t="s">
        <v>1654</v>
      </c>
      <c r="I1188" s="363" t="s">
        <v>1401</v>
      </c>
      <c r="J1188" s="363"/>
      <c r="K1188" s="363" t="s">
        <v>682</v>
      </c>
      <c r="L1188" s="364">
        <v>2792.4198299762361</v>
      </c>
      <c r="M1188" s="365">
        <v>800</v>
      </c>
      <c r="N1188" s="364">
        <v>2504.8276943342189</v>
      </c>
      <c r="O1188" s="363" t="s">
        <v>3492</v>
      </c>
      <c r="P1188" s="363"/>
      <c r="Q1188" s="363" t="s">
        <v>339</v>
      </c>
      <c r="R1188" s="363" t="s">
        <v>785</v>
      </c>
      <c r="S1188" s="363"/>
      <c r="T1188" s="365">
        <v>4464.6384615384613</v>
      </c>
      <c r="U1188" s="366">
        <v>18</v>
      </c>
      <c r="V1188" s="367">
        <v>46296</v>
      </c>
      <c r="W1188" s="367"/>
      <c r="X1188" s="363" t="s">
        <v>3322</v>
      </c>
      <c r="Y1188" s="363"/>
      <c r="Z1188" s="363" t="s">
        <v>3479</v>
      </c>
      <c r="AA1188" s="363"/>
      <c r="AB1188" s="363"/>
      <c r="AC1188" s="363" t="s">
        <v>3480</v>
      </c>
      <c r="AD1188" s="363" t="s">
        <v>360</v>
      </c>
      <c r="AE1188" s="367"/>
      <c r="AF1188" s="362"/>
      <c r="AG1188" s="364">
        <v>0.47537467925518767</v>
      </c>
      <c r="AH1188" s="364">
        <v>0.45576382003077659</v>
      </c>
      <c r="AI1188" s="364">
        <v>0.39329056912748567</v>
      </c>
      <c r="AJ1188" s="363" t="s">
        <v>0</v>
      </c>
      <c r="AK1188" s="368">
        <v>51.93161139018936</v>
      </c>
      <c r="AL1188" s="364">
        <v>1.442750245487721</v>
      </c>
      <c r="AM1188" s="369"/>
      <c r="AN1188" s="370">
        <v>10</v>
      </c>
      <c r="AO1188" s="371" t="s">
        <v>305</v>
      </c>
      <c r="AP1188" s="371" t="s">
        <v>0</v>
      </c>
      <c r="AQ1188" s="371" t="s">
        <v>306</v>
      </c>
      <c r="AR1188" s="372" t="s">
        <v>0</v>
      </c>
      <c r="AS1188" s="372"/>
      <c r="AT1188" s="363"/>
    </row>
    <row r="1189" spans="1:46" x14ac:dyDescent="0.3">
      <c r="A1189" s="362" t="s">
        <v>3493</v>
      </c>
      <c r="B1189" s="363" t="s">
        <v>294</v>
      </c>
      <c r="C1189" s="363" t="s">
        <v>295</v>
      </c>
      <c r="D1189" s="363" t="s">
        <v>778</v>
      </c>
      <c r="E1189" s="363" t="s">
        <v>297</v>
      </c>
      <c r="F1189" s="363" t="s">
        <v>1044</v>
      </c>
      <c r="G1189" s="363" t="s">
        <v>3477</v>
      </c>
      <c r="H1189" s="363" t="s">
        <v>1654</v>
      </c>
      <c r="I1189" s="363" t="s">
        <v>1401</v>
      </c>
      <c r="J1189" s="363"/>
      <c r="K1189" s="363" t="s">
        <v>687</v>
      </c>
      <c r="L1189" s="364">
        <v>2792.4198299762361</v>
      </c>
      <c r="M1189" s="365">
        <v>1600</v>
      </c>
      <c r="N1189" s="364">
        <v>2504.8276943342189</v>
      </c>
      <c r="O1189" s="363" t="s">
        <v>3494</v>
      </c>
      <c r="P1189" s="363"/>
      <c r="Q1189" s="363" t="s">
        <v>339</v>
      </c>
      <c r="R1189" s="363" t="s">
        <v>785</v>
      </c>
      <c r="S1189" s="363"/>
      <c r="T1189" s="365">
        <v>4464.6384615384613</v>
      </c>
      <c r="U1189" s="366">
        <v>18</v>
      </c>
      <c r="V1189" s="367">
        <v>46296</v>
      </c>
      <c r="W1189" s="367"/>
      <c r="X1189" s="363" t="s">
        <v>3322</v>
      </c>
      <c r="Y1189" s="363"/>
      <c r="Z1189" s="363" t="s">
        <v>3479</v>
      </c>
      <c r="AA1189" s="363"/>
      <c r="AB1189" s="363"/>
      <c r="AC1189" s="363" t="s">
        <v>3480</v>
      </c>
      <c r="AD1189" s="363" t="s">
        <v>360</v>
      </c>
      <c r="AE1189" s="367"/>
      <c r="AF1189" s="362"/>
      <c r="AG1189" s="364">
        <v>0.47537467925518767</v>
      </c>
      <c r="AH1189" s="364">
        <v>0.45576382003077659</v>
      </c>
      <c r="AI1189" s="364">
        <v>0.39329056912748567</v>
      </c>
      <c r="AJ1189" s="363" t="s">
        <v>0</v>
      </c>
      <c r="AK1189" s="368">
        <v>51.93161139018936</v>
      </c>
      <c r="AL1189" s="364">
        <v>1.442750245487721</v>
      </c>
      <c r="AM1189" s="369"/>
      <c r="AN1189" s="370">
        <v>10</v>
      </c>
      <c r="AO1189" s="371" t="s">
        <v>305</v>
      </c>
      <c r="AP1189" s="371" t="s">
        <v>0</v>
      </c>
      <c r="AQ1189" s="371" t="s">
        <v>306</v>
      </c>
      <c r="AR1189" s="372" t="s">
        <v>0</v>
      </c>
      <c r="AS1189" s="372"/>
      <c r="AT1189" s="363"/>
    </row>
    <row r="1190" spans="1:46" x14ac:dyDescent="0.3">
      <c r="A1190" s="362" t="s">
        <v>3495</v>
      </c>
      <c r="B1190" s="363" t="s">
        <v>294</v>
      </c>
      <c r="C1190" s="363" t="s">
        <v>295</v>
      </c>
      <c r="D1190" s="363" t="s">
        <v>778</v>
      </c>
      <c r="E1190" s="363" t="s">
        <v>297</v>
      </c>
      <c r="F1190" s="363" t="s">
        <v>1044</v>
      </c>
      <c r="G1190" s="363" t="s">
        <v>3477</v>
      </c>
      <c r="H1190" s="363" t="s">
        <v>1654</v>
      </c>
      <c r="I1190" s="363" t="s">
        <v>1401</v>
      </c>
      <c r="J1190" s="363"/>
      <c r="K1190" s="363" t="s">
        <v>688</v>
      </c>
      <c r="L1190" s="364">
        <v>2792.4198299762361</v>
      </c>
      <c r="M1190" s="365">
        <v>1800</v>
      </c>
      <c r="N1190" s="364">
        <v>2504.8276943342189</v>
      </c>
      <c r="O1190" s="363" t="s">
        <v>3496</v>
      </c>
      <c r="P1190" s="363"/>
      <c r="Q1190" s="363" t="s">
        <v>339</v>
      </c>
      <c r="R1190" s="363" t="s">
        <v>785</v>
      </c>
      <c r="S1190" s="363"/>
      <c r="T1190" s="365">
        <v>4464.6384615384613</v>
      </c>
      <c r="U1190" s="366">
        <v>18</v>
      </c>
      <c r="V1190" s="367">
        <v>46296</v>
      </c>
      <c r="W1190" s="367"/>
      <c r="X1190" s="363" t="s">
        <v>3322</v>
      </c>
      <c r="Y1190" s="363"/>
      <c r="Z1190" s="363" t="s">
        <v>3479</v>
      </c>
      <c r="AA1190" s="363"/>
      <c r="AB1190" s="363"/>
      <c r="AC1190" s="363" t="s">
        <v>3480</v>
      </c>
      <c r="AD1190" s="363" t="s">
        <v>360</v>
      </c>
      <c r="AE1190" s="367"/>
      <c r="AF1190" s="362"/>
      <c r="AG1190" s="364">
        <v>0.47537467925518767</v>
      </c>
      <c r="AH1190" s="364">
        <v>0.45576382003077659</v>
      </c>
      <c r="AI1190" s="364">
        <v>0.39329056912748567</v>
      </c>
      <c r="AJ1190" s="363" t="s">
        <v>0</v>
      </c>
      <c r="AK1190" s="368">
        <v>51.93161139018936</v>
      </c>
      <c r="AL1190" s="364">
        <v>1.442750245487721</v>
      </c>
      <c r="AM1190" s="369"/>
      <c r="AN1190" s="370">
        <v>10</v>
      </c>
      <c r="AO1190" s="371" t="s">
        <v>305</v>
      </c>
      <c r="AP1190" s="371" t="s">
        <v>0</v>
      </c>
      <c r="AQ1190" s="371" t="s">
        <v>306</v>
      </c>
      <c r="AR1190" s="372" t="s">
        <v>0</v>
      </c>
      <c r="AS1190" s="372"/>
      <c r="AT1190" s="363"/>
    </row>
    <row r="1191" spans="1:46" x14ac:dyDescent="0.3">
      <c r="A1191" s="362" t="s">
        <v>3497</v>
      </c>
      <c r="B1191" s="363" t="s">
        <v>308</v>
      </c>
      <c r="C1191" s="363" t="s">
        <v>295</v>
      </c>
      <c r="D1191" s="363" t="s">
        <v>778</v>
      </c>
      <c r="E1191" s="363" t="s">
        <v>297</v>
      </c>
      <c r="F1191" s="363" t="s">
        <v>1044</v>
      </c>
      <c r="G1191" s="363" t="s">
        <v>3477</v>
      </c>
      <c r="H1191" s="363" t="s">
        <v>1654</v>
      </c>
      <c r="I1191" s="363" t="s">
        <v>1401</v>
      </c>
      <c r="J1191" s="363"/>
      <c r="K1191" s="363" t="s">
        <v>682</v>
      </c>
      <c r="L1191" s="364">
        <v>2379.2081279785025</v>
      </c>
      <c r="M1191" s="365">
        <v>800</v>
      </c>
      <c r="N1191" s="364">
        <v>2134.172786473996</v>
      </c>
      <c r="O1191" s="363" t="s">
        <v>3492</v>
      </c>
      <c r="P1191" s="363"/>
      <c r="Q1191" s="363" t="s">
        <v>339</v>
      </c>
      <c r="R1191" s="363" t="s">
        <v>785</v>
      </c>
      <c r="S1191" s="363"/>
      <c r="T1191" s="365">
        <v>4464.6384615384613</v>
      </c>
      <c r="U1191" s="366">
        <v>18</v>
      </c>
      <c r="V1191" s="367">
        <v>46296</v>
      </c>
      <c r="W1191" s="367"/>
      <c r="X1191" s="363" t="s">
        <v>3322</v>
      </c>
      <c r="Y1191" s="363"/>
      <c r="Z1191" s="363" t="s">
        <v>3479</v>
      </c>
      <c r="AA1191" s="363"/>
      <c r="AB1191" s="363"/>
      <c r="AC1191" s="363" t="s">
        <v>3480</v>
      </c>
      <c r="AD1191" s="363" t="s">
        <v>360</v>
      </c>
      <c r="AE1191" s="367"/>
      <c r="AF1191" s="362"/>
      <c r="AG1191" s="364">
        <v>0.40503053608838657</v>
      </c>
      <c r="AH1191" s="364">
        <v>0.38832161747862359</v>
      </c>
      <c r="AI1191" s="364">
        <v>0.33509292144418262</v>
      </c>
      <c r="AJ1191" s="363" t="s">
        <v>0</v>
      </c>
      <c r="AK1191" s="368">
        <v>65.832200822255558</v>
      </c>
      <c r="AL1191" s="364">
        <v>1.2292575327888928</v>
      </c>
      <c r="AM1191" s="369"/>
      <c r="AN1191" s="370">
        <v>10</v>
      </c>
      <c r="AO1191" s="371" t="s">
        <v>305</v>
      </c>
      <c r="AP1191" s="371" t="s">
        <v>0</v>
      </c>
      <c r="AQ1191" s="371" t="s">
        <v>306</v>
      </c>
      <c r="AR1191" s="372" t="s">
        <v>0</v>
      </c>
      <c r="AS1191" s="372"/>
      <c r="AT1191" s="363"/>
    </row>
    <row r="1192" spans="1:46" x14ac:dyDescent="0.3">
      <c r="A1192" s="362" t="s">
        <v>3498</v>
      </c>
      <c r="B1192" s="363" t="s">
        <v>308</v>
      </c>
      <c r="C1192" s="363" t="s">
        <v>295</v>
      </c>
      <c r="D1192" s="363" t="s">
        <v>778</v>
      </c>
      <c r="E1192" s="363" t="s">
        <v>297</v>
      </c>
      <c r="F1192" s="363" t="s">
        <v>1044</v>
      </c>
      <c r="G1192" s="363" t="s">
        <v>3477</v>
      </c>
      <c r="H1192" s="363" t="s">
        <v>1654</v>
      </c>
      <c r="I1192" s="363" t="s">
        <v>1401</v>
      </c>
      <c r="J1192" s="363"/>
      <c r="K1192" s="363" t="s">
        <v>687</v>
      </c>
      <c r="L1192" s="364">
        <v>2379.2081279785025</v>
      </c>
      <c r="M1192" s="365">
        <v>1600</v>
      </c>
      <c r="N1192" s="364">
        <v>2134.172786473996</v>
      </c>
      <c r="O1192" s="363" t="s">
        <v>3494</v>
      </c>
      <c r="P1192" s="363"/>
      <c r="Q1192" s="363" t="s">
        <v>339</v>
      </c>
      <c r="R1192" s="363" t="s">
        <v>785</v>
      </c>
      <c r="S1192" s="363"/>
      <c r="T1192" s="365">
        <v>4464.6384615384613</v>
      </c>
      <c r="U1192" s="366">
        <v>18</v>
      </c>
      <c r="V1192" s="367">
        <v>46296</v>
      </c>
      <c r="W1192" s="367"/>
      <c r="X1192" s="363" t="s">
        <v>3322</v>
      </c>
      <c r="Y1192" s="363"/>
      <c r="Z1192" s="363" t="s">
        <v>3479</v>
      </c>
      <c r="AA1192" s="363"/>
      <c r="AB1192" s="363"/>
      <c r="AC1192" s="363" t="s">
        <v>3480</v>
      </c>
      <c r="AD1192" s="363" t="s">
        <v>360</v>
      </c>
      <c r="AE1192" s="367"/>
      <c r="AF1192" s="362"/>
      <c r="AG1192" s="364">
        <v>0.40503053608838657</v>
      </c>
      <c r="AH1192" s="364">
        <v>0.38832161747862359</v>
      </c>
      <c r="AI1192" s="364">
        <v>0.33509292144418262</v>
      </c>
      <c r="AJ1192" s="363" t="s">
        <v>0</v>
      </c>
      <c r="AK1192" s="368">
        <v>65.832200822255558</v>
      </c>
      <c r="AL1192" s="364">
        <v>1.2292575327888928</v>
      </c>
      <c r="AM1192" s="369"/>
      <c r="AN1192" s="370">
        <v>10</v>
      </c>
      <c r="AO1192" s="371" t="s">
        <v>305</v>
      </c>
      <c r="AP1192" s="371" t="s">
        <v>0</v>
      </c>
      <c r="AQ1192" s="371" t="s">
        <v>306</v>
      </c>
      <c r="AR1192" s="372" t="s">
        <v>0</v>
      </c>
      <c r="AS1192" s="372"/>
      <c r="AT1192" s="363"/>
    </row>
    <row r="1193" spans="1:46" x14ac:dyDescent="0.3">
      <c r="A1193" s="362" t="s">
        <v>3499</v>
      </c>
      <c r="B1193" s="363" t="s">
        <v>308</v>
      </c>
      <c r="C1193" s="363" t="s">
        <v>295</v>
      </c>
      <c r="D1193" s="363" t="s">
        <v>778</v>
      </c>
      <c r="E1193" s="363" t="s">
        <v>297</v>
      </c>
      <c r="F1193" s="363" t="s">
        <v>1044</v>
      </c>
      <c r="G1193" s="363" t="s">
        <v>3477</v>
      </c>
      <c r="H1193" s="363" t="s">
        <v>1654</v>
      </c>
      <c r="I1193" s="363" t="s">
        <v>1401</v>
      </c>
      <c r="J1193" s="363"/>
      <c r="K1193" s="363" t="s">
        <v>688</v>
      </c>
      <c r="L1193" s="364">
        <v>2379.2081279785025</v>
      </c>
      <c r="M1193" s="365">
        <v>1800</v>
      </c>
      <c r="N1193" s="364">
        <v>2134.172786473996</v>
      </c>
      <c r="O1193" s="363" t="s">
        <v>3496</v>
      </c>
      <c r="P1193" s="363"/>
      <c r="Q1193" s="363" t="s">
        <v>339</v>
      </c>
      <c r="R1193" s="363" t="s">
        <v>785</v>
      </c>
      <c r="S1193" s="363"/>
      <c r="T1193" s="365">
        <v>4464.6384615384613</v>
      </c>
      <c r="U1193" s="366">
        <v>18</v>
      </c>
      <c r="V1193" s="367">
        <v>46296</v>
      </c>
      <c r="W1193" s="367"/>
      <c r="X1193" s="363" t="s">
        <v>3322</v>
      </c>
      <c r="Y1193" s="363"/>
      <c r="Z1193" s="363" t="s">
        <v>3479</v>
      </c>
      <c r="AA1193" s="363"/>
      <c r="AB1193" s="363"/>
      <c r="AC1193" s="363" t="s">
        <v>3480</v>
      </c>
      <c r="AD1193" s="363" t="s">
        <v>360</v>
      </c>
      <c r="AE1193" s="367"/>
      <c r="AF1193" s="362"/>
      <c r="AG1193" s="364">
        <v>0.40503053608838657</v>
      </c>
      <c r="AH1193" s="364">
        <v>0.38832161747862359</v>
      </c>
      <c r="AI1193" s="364">
        <v>0.33509292144418262</v>
      </c>
      <c r="AJ1193" s="363" t="s">
        <v>0</v>
      </c>
      <c r="AK1193" s="368">
        <v>65.832200822255558</v>
      </c>
      <c r="AL1193" s="364">
        <v>1.2292575327888928</v>
      </c>
      <c r="AM1193" s="369"/>
      <c r="AN1193" s="370">
        <v>10</v>
      </c>
      <c r="AO1193" s="371" t="s">
        <v>305</v>
      </c>
      <c r="AP1193" s="371" t="s">
        <v>0</v>
      </c>
      <c r="AQ1193" s="371" t="s">
        <v>306</v>
      </c>
      <c r="AR1193" s="372" t="s">
        <v>0</v>
      </c>
      <c r="AS1193" s="372"/>
      <c r="AT1193" s="363"/>
    </row>
    <row r="1194" spans="1:46" x14ac:dyDescent="0.3">
      <c r="A1194" s="362" t="s">
        <v>3500</v>
      </c>
      <c r="B1194" s="363" t="s">
        <v>310</v>
      </c>
      <c r="C1194" s="363" t="s">
        <v>295</v>
      </c>
      <c r="D1194" s="363" t="s">
        <v>778</v>
      </c>
      <c r="E1194" s="363" t="s">
        <v>297</v>
      </c>
      <c r="F1194" s="363" t="s">
        <v>1044</v>
      </c>
      <c r="G1194" s="363" t="s">
        <v>3477</v>
      </c>
      <c r="H1194" s="363" t="s">
        <v>1654</v>
      </c>
      <c r="I1194" s="363" t="s">
        <v>1401</v>
      </c>
      <c r="J1194" s="363"/>
      <c r="K1194" s="363" t="s">
        <v>682</v>
      </c>
      <c r="L1194" s="364">
        <v>2379.2081279785025</v>
      </c>
      <c r="M1194" s="365">
        <v>800</v>
      </c>
      <c r="N1194" s="364">
        <v>2134.172786473996</v>
      </c>
      <c r="O1194" s="363" t="s">
        <v>3492</v>
      </c>
      <c r="P1194" s="363"/>
      <c r="Q1194" s="363" t="s">
        <v>339</v>
      </c>
      <c r="R1194" s="363" t="s">
        <v>785</v>
      </c>
      <c r="S1194" s="363"/>
      <c r="T1194" s="365">
        <v>4464.6384615384613</v>
      </c>
      <c r="U1194" s="366">
        <v>18</v>
      </c>
      <c r="V1194" s="367">
        <v>46296</v>
      </c>
      <c r="W1194" s="367"/>
      <c r="X1194" s="363" t="s">
        <v>3322</v>
      </c>
      <c r="Y1194" s="363"/>
      <c r="Z1194" s="363" t="s">
        <v>3479</v>
      </c>
      <c r="AA1194" s="363"/>
      <c r="AB1194" s="363"/>
      <c r="AC1194" s="363" t="s">
        <v>3480</v>
      </c>
      <c r="AD1194" s="363" t="s">
        <v>360</v>
      </c>
      <c r="AE1194" s="367"/>
      <c r="AF1194" s="362"/>
      <c r="AG1194" s="364">
        <v>0.40503053608838657</v>
      </c>
      <c r="AH1194" s="364">
        <v>0.38832161747862359</v>
      </c>
      <c r="AI1194" s="364">
        <v>0.33509292144418262</v>
      </c>
      <c r="AJ1194" s="363" t="s">
        <v>0</v>
      </c>
      <c r="AK1194" s="368">
        <v>65.832200822255558</v>
      </c>
      <c r="AL1194" s="364">
        <v>1.2292575327888928</v>
      </c>
      <c r="AM1194" s="369"/>
      <c r="AN1194" s="370">
        <v>10</v>
      </c>
      <c r="AO1194" s="371" t="s">
        <v>305</v>
      </c>
      <c r="AP1194" s="371" t="s">
        <v>0</v>
      </c>
      <c r="AQ1194" s="371" t="s">
        <v>306</v>
      </c>
      <c r="AR1194" s="372" t="s">
        <v>0</v>
      </c>
      <c r="AS1194" s="372"/>
      <c r="AT1194" s="363"/>
    </row>
    <row r="1195" spans="1:46" x14ac:dyDescent="0.3">
      <c r="A1195" s="362" t="s">
        <v>3501</v>
      </c>
      <c r="B1195" s="363" t="s">
        <v>310</v>
      </c>
      <c r="C1195" s="363" t="s">
        <v>295</v>
      </c>
      <c r="D1195" s="363" t="s">
        <v>778</v>
      </c>
      <c r="E1195" s="363" t="s">
        <v>297</v>
      </c>
      <c r="F1195" s="363" t="s">
        <v>1044</v>
      </c>
      <c r="G1195" s="363" t="s">
        <v>3477</v>
      </c>
      <c r="H1195" s="363" t="s">
        <v>1654</v>
      </c>
      <c r="I1195" s="363" t="s">
        <v>1401</v>
      </c>
      <c r="J1195" s="363"/>
      <c r="K1195" s="363" t="s">
        <v>687</v>
      </c>
      <c r="L1195" s="364">
        <v>2379.2081279785025</v>
      </c>
      <c r="M1195" s="365">
        <v>1600</v>
      </c>
      <c r="N1195" s="364">
        <v>2134.172786473996</v>
      </c>
      <c r="O1195" s="363" t="s">
        <v>3494</v>
      </c>
      <c r="P1195" s="363"/>
      <c r="Q1195" s="363" t="s">
        <v>339</v>
      </c>
      <c r="R1195" s="363" t="s">
        <v>785</v>
      </c>
      <c r="S1195" s="363"/>
      <c r="T1195" s="365">
        <v>4464.6384615384613</v>
      </c>
      <c r="U1195" s="366">
        <v>18</v>
      </c>
      <c r="V1195" s="367">
        <v>46296</v>
      </c>
      <c r="W1195" s="367"/>
      <c r="X1195" s="363" t="s">
        <v>3322</v>
      </c>
      <c r="Y1195" s="363"/>
      <c r="Z1195" s="363" t="s">
        <v>3479</v>
      </c>
      <c r="AA1195" s="363"/>
      <c r="AB1195" s="363"/>
      <c r="AC1195" s="363" t="s">
        <v>3480</v>
      </c>
      <c r="AD1195" s="363" t="s">
        <v>360</v>
      </c>
      <c r="AE1195" s="367"/>
      <c r="AF1195" s="362"/>
      <c r="AG1195" s="364">
        <v>0.40503053608838657</v>
      </c>
      <c r="AH1195" s="364">
        <v>0.38832161747862359</v>
      </c>
      <c r="AI1195" s="364">
        <v>0.33509292144418262</v>
      </c>
      <c r="AJ1195" s="363" t="s">
        <v>0</v>
      </c>
      <c r="AK1195" s="368">
        <v>65.832200822255558</v>
      </c>
      <c r="AL1195" s="364">
        <v>1.2292575327888928</v>
      </c>
      <c r="AM1195" s="369"/>
      <c r="AN1195" s="370">
        <v>10</v>
      </c>
      <c r="AO1195" s="371" t="s">
        <v>305</v>
      </c>
      <c r="AP1195" s="371" t="s">
        <v>0</v>
      </c>
      <c r="AQ1195" s="371" t="s">
        <v>306</v>
      </c>
      <c r="AR1195" s="372" t="s">
        <v>0</v>
      </c>
      <c r="AS1195" s="372"/>
      <c r="AT1195" s="363"/>
    </row>
    <row r="1196" spans="1:46" x14ac:dyDescent="0.3">
      <c r="A1196" s="362" t="s">
        <v>3502</v>
      </c>
      <c r="B1196" s="363" t="s">
        <v>310</v>
      </c>
      <c r="C1196" s="363" t="s">
        <v>295</v>
      </c>
      <c r="D1196" s="363" t="s">
        <v>778</v>
      </c>
      <c r="E1196" s="363" t="s">
        <v>297</v>
      </c>
      <c r="F1196" s="363" t="s">
        <v>1044</v>
      </c>
      <c r="G1196" s="363" t="s">
        <v>3477</v>
      </c>
      <c r="H1196" s="363" t="s">
        <v>1654</v>
      </c>
      <c r="I1196" s="363" t="s">
        <v>1401</v>
      </c>
      <c r="J1196" s="363"/>
      <c r="K1196" s="363" t="s">
        <v>688</v>
      </c>
      <c r="L1196" s="364">
        <v>2379.2081279785025</v>
      </c>
      <c r="M1196" s="365">
        <v>1800</v>
      </c>
      <c r="N1196" s="364">
        <v>2134.172786473996</v>
      </c>
      <c r="O1196" s="363" t="s">
        <v>3496</v>
      </c>
      <c r="P1196" s="363"/>
      <c r="Q1196" s="363" t="s">
        <v>339</v>
      </c>
      <c r="R1196" s="363" t="s">
        <v>785</v>
      </c>
      <c r="S1196" s="363"/>
      <c r="T1196" s="365">
        <v>4464.6384615384613</v>
      </c>
      <c r="U1196" s="366">
        <v>18</v>
      </c>
      <c r="V1196" s="367">
        <v>46296</v>
      </c>
      <c r="W1196" s="367"/>
      <c r="X1196" s="363" t="s">
        <v>3322</v>
      </c>
      <c r="Y1196" s="363"/>
      <c r="Z1196" s="363" t="s">
        <v>3479</v>
      </c>
      <c r="AA1196" s="363"/>
      <c r="AB1196" s="363"/>
      <c r="AC1196" s="363" t="s">
        <v>3480</v>
      </c>
      <c r="AD1196" s="363" t="s">
        <v>360</v>
      </c>
      <c r="AE1196" s="367"/>
      <c r="AF1196" s="362"/>
      <c r="AG1196" s="364">
        <v>0.40503053608838657</v>
      </c>
      <c r="AH1196" s="364">
        <v>0.38832161747862359</v>
      </c>
      <c r="AI1196" s="364">
        <v>0.33509292144418262</v>
      </c>
      <c r="AJ1196" s="363" t="s">
        <v>0</v>
      </c>
      <c r="AK1196" s="368">
        <v>65.832200822255558</v>
      </c>
      <c r="AL1196" s="364">
        <v>1.2292575327888928</v>
      </c>
      <c r="AM1196" s="369"/>
      <c r="AN1196" s="370">
        <v>10</v>
      </c>
      <c r="AO1196" s="371" t="s">
        <v>305</v>
      </c>
      <c r="AP1196" s="371" t="s">
        <v>0</v>
      </c>
      <c r="AQ1196" s="371" t="s">
        <v>306</v>
      </c>
      <c r="AR1196" s="372" t="s">
        <v>0</v>
      </c>
      <c r="AS1196" s="372"/>
      <c r="AT1196" s="363"/>
    </row>
    <row r="1197" spans="1:46" x14ac:dyDescent="0.3">
      <c r="A1197" s="362" t="s">
        <v>3503</v>
      </c>
      <c r="B1197" s="363" t="s">
        <v>294</v>
      </c>
      <c r="C1197" s="363" t="s">
        <v>295</v>
      </c>
      <c r="D1197" s="363" t="s">
        <v>778</v>
      </c>
      <c r="E1197" s="363" t="s">
        <v>297</v>
      </c>
      <c r="F1197" s="363" t="s">
        <v>1044</v>
      </c>
      <c r="G1197" s="363" t="s">
        <v>3477</v>
      </c>
      <c r="H1197" s="363" t="s">
        <v>1243</v>
      </c>
      <c r="I1197" s="363" t="s">
        <v>3504</v>
      </c>
      <c r="J1197" s="363" t="s">
        <v>3505</v>
      </c>
      <c r="K1197" s="363" t="s">
        <v>682</v>
      </c>
      <c r="L1197" s="364">
        <v>6714.2042595737466</v>
      </c>
      <c r="M1197" s="365">
        <v>1900</v>
      </c>
      <c r="N1197" s="364">
        <v>6022.7063976050558</v>
      </c>
      <c r="O1197" s="363" t="s">
        <v>3506</v>
      </c>
      <c r="P1197" s="363"/>
      <c r="Q1197" s="363" t="s">
        <v>300</v>
      </c>
      <c r="R1197" s="363" t="s">
        <v>905</v>
      </c>
      <c r="S1197" s="363"/>
      <c r="T1197" s="365">
        <v>16952.384615384617</v>
      </c>
      <c r="U1197" s="366">
        <v>18</v>
      </c>
      <c r="V1197" s="367">
        <v>46296</v>
      </c>
      <c r="W1197" s="367"/>
      <c r="X1197" s="363" t="s">
        <v>3322</v>
      </c>
      <c r="Y1197" s="363"/>
      <c r="Z1197" s="363"/>
      <c r="AA1197" s="363"/>
      <c r="AB1197" s="363"/>
      <c r="AC1197" s="363" t="s">
        <v>3505</v>
      </c>
      <c r="AD1197" s="363" t="s">
        <v>360</v>
      </c>
      <c r="AE1197" s="367"/>
      <c r="AF1197" s="362"/>
      <c r="AG1197" s="364">
        <v>1.1430096083996966</v>
      </c>
      <c r="AH1197" s="364">
        <v>1.095856485819428</v>
      </c>
      <c r="AI1197" s="364">
        <v>0.24904789043580416</v>
      </c>
      <c r="AJ1197" s="363" t="s">
        <v>0</v>
      </c>
      <c r="AK1197" s="368">
        <v>98.287397523010455</v>
      </c>
      <c r="AL1197" s="364">
        <v>3.4690055341131014</v>
      </c>
      <c r="AM1197" s="369"/>
      <c r="AN1197" s="370">
        <v>10</v>
      </c>
      <c r="AO1197" s="371" t="s">
        <v>305</v>
      </c>
      <c r="AP1197" s="371" t="s">
        <v>0</v>
      </c>
      <c r="AQ1197" s="371" t="s">
        <v>306</v>
      </c>
      <c r="AR1197" s="372" t="s">
        <v>0</v>
      </c>
      <c r="AS1197" s="372"/>
      <c r="AT1197" s="363"/>
    </row>
    <row r="1198" spans="1:46" x14ac:dyDescent="0.3">
      <c r="A1198" s="362" t="s">
        <v>3507</v>
      </c>
      <c r="B1198" s="363" t="s">
        <v>294</v>
      </c>
      <c r="C1198" s="363" t="s">
        <v>295</v>
      </c>
      <c r="D1198" s="363" t="s">
        <v>778</v>
      </c>
      <c r="E1198" s="363" t="s">
        <v>297</v>
      </c>
      <c r="F1198" s="363" t="s">
        <v>1044</v>
      </c>
      <c r="G1198" s="363" t="s">
        <v>3477</v>
      </c>
      <c r="H1198" s="363" t="s">
        <v>1243</v>
      </c>
      <c r="I1198" s="363" t="s">
        <v>3504</v>
      </c>
      <c r="J1198" s="363" t="s">
        <v>3505</v>
      </c>
      <c r="K1198" s="363" t="s">
        <v>687</v>
      </c>
      <c r="L1198" s="364">
        <v>6714.2042595737466</v>
      </c>
      <c r="M1198" s="365">
        <v>2700</v>
      </c>
      <c r="N1198" s="364">
        <v>6022.7063976050558</v>
      </c>
      <c r="O1198" s="363" t="s">
        <v>3508</v>
      </c>
      <c r="P1198" s="363"/>
      <c r="Q1198" s="363" t="s">
        <v>300</v>
      </c>
      <c r="R1198" s="363" t="s">
        <v>905</v>
      </c>
      <c r="S1198" s="363"/>
      <c r="T1198" s="365">
        <v>16952.384615384617</v>
      </c>
      <c r="U1198" s="366">
        <v>18</v>
      </c>
      <c r="V1198" s="367">
        <v>46296</v>
      </c>
      <c r="W1198" s="367"/>
      <c r="X1198" s="363" t="s">
        <v>3322</v>
      </c>
      <c r="Y1198" s="363"/>
      <c r="Z1198" s="363"/>
      <c r="AA1198" s="363"/>
      <c r="AB1198" s="363"/>
      <c r="AC1198" s="363" t="s">
        <v>3505</v>
      </c>
      <c r="AD1198" s="363" t="s">
        <v>360</v>
      </c>
      <c r="AE1198" s="367"/>
      <c r="AF1198" s="362"/>
      <c r="AG1198" s="364">
        <v>1.1430096083996966</v>
      </c>
      <c r="AH1198" s="364">
        <v>1.095856485819428</v>
      </c>
      <c r="AI1198" s="364">
        <v>0.24904789043580416</v>
      </c>
      <c r="AJ1198" s="363" t="s">
        <v>0</v>
      </c>
      <c r="AK1198" s="368">
        <v>98.287397523010455</v>
      </c>
      <c r="AL1198" s="364">
        <v>3.4690055341131014</v>
      </c>
      <c r="AM1198" s="369"/>
      <c r="AN1198" s="370">
        <v>10</v>
      </c>
      <c r="AO1198" s="371" t="s">
        <v>305</v>
      </c>
      <c r="AP1198" s="371" t="s">
        <v>0</v>
      </c>
      <c r="AQ1198" s="371" t="s">
        <v>306</v>
      </c>
      <c r="AR1198" s="372" t="s">
        <v>0</v>
      </c>
      <c r="AS1198" s="372"/>
      <c r="AT1198" s="363"/>
    </row>
    <row r="1199" spans="1:46" x14ac:dyDescent="0.3">
      <c r="A1199" s="362" t="s">
        <v>3509</v>
      </c>
      <c r="B1199" s="363" t="s">
        <v>294</v>
      </c>
      <c r="C1199" s="363" t="s">
        <v>295</v>
      </c>
      <c r="D1199" s="363" t="s">
        <v>778</v>
      </c>
      <c r="E1199" s="363" t="s">
        <v>297</v>
      </c>
      <c r="F1199" s="363" t="s">
        <v>1044</v>
      </c>
      <c r="G1199" s="363" t="s">
        <v>3477</v>
      </c>
      <c r="H1199" s="363" t="s">
        <v>1243</v>
      </c>
      <c r="I1199" s="363" t="s">
        <v>3504</v>
      </c>
      <c r="J1199" s="363" t="s">
        <v>3505</v>
      </c>
      <c r="K1199" s="363" t="s">
        <v>688</v>
      </c>
      <c r="L1199" s="364">
        <v>6714.2042595737466</v>
      </c>
      <c r="M1199" s="365">
        <v>2900</v>
      </c>
      <c r="N1199" s="364">
        <v>6022.7063976050558</v>
      </c>
      <c r="O1199" s="363" t="s">
        <v>3510</v>
      </c>
      <c r="P1199" s="363"/>
      <c r="Q1199" s="363" t="s">
        <v>300</v>
      </c>
      <c r="R1199" s="363" t="s">
        <v>905</v>
      </c>
      <c r="S1199" s="363"/>
      <c r="T1199" s="365">
        <v>16952.384615384617</v>
      </c>
      <c r="U1199" s="366">
        <v>18</v>
      </c>
      <c r="V1199" s="367">
        <v>46296</v>
      </c>
      <c r="W1199" s="367"/>
      <c r="X1199" s="363" t="s">
        <v>3322</v>
      </c>
      <c r="Y1199" s="363"/>
      <c r="Z1199" s="363"/>
      <c r="AA1199" s="363"/>
      <c r="AB1199" s="363"/>
      <c r="AC1199" s="363" t="s">
        <v>3505</v>
      </c>
      <c r="AD1199" s="363" t="s">
        <v>360</v>
      </c>
      <c r="AE1199" s="367"/>
      <c r="AF1199" s="362"/>
      <c r="AG1199" s="364">
        <v>1.1430096083996966</v>
      </c>
      <c r="AH1199" s="364">
        <v>1.095856485819428</v>
      </c>
      <c r="AI1199" s="364">
        <v>0.24904789043580416</v>
      </c>
      <c r="AJ1199" s="363" t="s">
        <v>0</v>
      </c>
      <c r="AK1199" s="368">
        <v>98.287397523010455</v>
      </c>
      <c r="AL1199" s="364">
        <v>3.4690055341131014</v>
      </c>
      <c r="AM1199" s="369"/>
      <c r="AN1199" s="370">
        <v>10</v>
      </c>
      <c r="AO1199" s="371" t="s">
        <v>305</v>
      </c>
      <c r="AP1199" s="371" t="s">
        <v>0</v>
      </c>
      <c r="AQ1199" s="371" t="s">
        <v>306</v>
      </c>
      <c r="AR1199" s="372" t="s">
        <v>0</v>
      </c>
      <c r="AS1199" s="372"/>
      <c r="AT1199" s="363"/>
    </row>
    <row r="1200" spans="1:46" x14ac:dyDescent="0.3">
      <c r="A1200" s="362" t="s">
        <v>3511</v>
      </c>
      <c r="B1200" s="363" t="s">
        <v>308</v>
      </c>
      <c r="C1200" s="363" t="s">
        <v>295</v>
      </c>
      <c r="D1200" s="363" t="s">
        <v>778</v>
      </c>
      <c r="E1200" s="363" t="s">
        <v>297</v>
      </c>
      <c r="F1200" s="363" t="s">
        <v>1044</v>
      </c>
      <c r="G1200" s="363" t="s">
        <v>3477</v>
      </c>
      <c r="H1200" s="363" t="s">
        <v>1243</v>
      </c>
      <c r="I1200" s="363" t="s">
        <v>3504</v>
      </c>
      <c r="J1200" s="363" t="s">
        <v>3505</v>
      </c>
      <c r="K1200" s="363" t="s">
        <v>682</v>
      </c>
      <c r="L1200" s="364">
        <v>5866.749459865403</v>
      </c>
      <c r="M1200" s="365">
        <v>1900</v>
      </c>
      <c r="N1200" s="364">
        <v>5262.5312157721792</v>
      </c>
      <c r="O1200" s="363" t="s">
        <v>3506</v>
      </c>
      <c r="P1200" s="363"/>
      <c r="Q1200" s="363" t="s">
        <v>300</v>
      </c>
      <c r="R1200" s="363" t="s">
        <v>905</v>
      </c>
      <c r="S1200" s="363"/>
      <c r="T1200" s="365">
        <v>16952.384615384617</v>
      </c>
      <c r="U1200" s="366">
        <v>18</v>
      </c>
      <c r="V1200" s="367">
        <v>46296</v>
      </c>
      <c r="W1200" s="367"/>
      <c r="X1200" s="363" t="s">
        <v>3322</v>
      </c>
      <c r="Y1200" s="363"/>
      <c r="Z1200" s="363"/>
      <c r="AA1200" s="363"/>
      <c r="AB1200" s="363"/>
      <c r="AC1200" s="363" t="s">
        <v>3505</v>
      </c>
      <c r="AD1200" s="363" t="s">
        <v>360</v>
      </c>
      <c r="AE1200" s="367"/>
      <c r="AF1200" s="362"/>
      <c r="AG1200" s="364">
        <v>0.99874098902162423</v>
      </c>
      <c r="AH1200" s="364">
        <v>0.95753944886378584</v>
      </c>
      <c r="AI1200" s="364">
        <v>0.21761351311460259</v>
      </c>
      <c r="AJ1200" s="363" t="s">
        <v>0</v>
      </c>
      <c r="AK1200" s="368">
        <v>116.54495622670851</v>
      </c>
      <c r="AL1200" s="364">
        <v>3.0311538875971253</v>
      </c>
      <c r="AM1200" s="369"/>
      <c r="AN1200" s="370">
        <v>10</v>
      </c>
      <c r="AO1200" s="371" t="s">
        <v>305</v>
      </c>
      <c r="AP1200" s="371" t="s">
        <v>0</v>
      </c>
      <c r="AQ1200" s="371" t="s">
        <v>306</v>
      </c>
      <c r="AR1200" s="372" t="s">
        <v>0</v>
      </c>
      <c r="AS1200" s="372"/>
      <c r="AT1200" s="363"/>
    </row>
    <row r="1201" spans="1:46" x14ac:dyDescent="0.3">
      <c r="A1201" s="362" t="s">
        <v>3512</v>
      </c>
      <c r="B1201" s="363" t="s">
        <v>308</v>
      </c>
      <c r="C1201" s="363" t="s">
        <v>295</v>
      </c>
      <c r="D1201" s="363" t="s">
        <v>778</v>
      </c>
      <c r="E1201" s="363" t="s">
        <v>297</v>
      </c>
      <c r="F1201" s="363" t="s">
        <v>1044</v>
      </c>
      <c r="G1201" s="363" t="s">
        <v>3477</v>
      </c>
      <c r="H1201" s="363" t="s">
        <v>1243</v>
      </c>
      <c r="I1201" s="363" t="s">
        <v>3504</v>
      </c>
      <c r="J1201" s="363" t="s">
        <v>3505</v>
      </c>
      <c r="K1201" s="363" t="s">
        <v>687</v>
      </c>
      <c r="L1201" s="364">
        <v>5866.749459865403</v>
      </c>
      <c r="M1201" s="365">
        <v>2700</v>
      </c>
      <c r="N1201" s="364">
        <v>5262.5312157721792</v>
      </c>
      <c r="O1201" s="363" t="s">
        <v>3508</v>
      </c>
      <c r="P1201" s="363"/>
      <c r="Q1201" s="363" t="s">
        <v>300</v>
      </c>
      <c r="R1201" s="363" t="s">
        <v>905</v>
      </c>
      <c r="S1201" s="363"/>
      <c r="T1201" s="365">
        <v>16952.384615384617</v>
      </c>
      <c r="U1201" s="366">
        <v>18</v>
      </c>
      <c r="V1201" s="367">
        <v>46296</v>
      </c>
      <c r="W1201" s="367"/>
      <c r="X1201" s="363" t="s">
        <v>3322</v>
      </c>
      <c r="Y1201" s="363"/>
      <c r="Z1201" s="363"/>
      <c r="AA1201" s="363"/>
      <c r="AB1201" s="363"/>
      <c r="AC1201" s="363" t="s">
        <v>3505</v>
      </c>
      <c r="AD1201" s="363" t="s">
        <v>360</v>
      </c>
      <c r="AE1201" s="367"/>
      <c r="AF1201" s="362"/>
      <c r="AG1201" s="364">
        <v>0.99874098902162423</v>
      </c>
      <c r="AH1201" s="364">
        <v>0.95753944886378584</v>
      </c>
      <c r="AI1201" s="364">
        <v>0.21761351311460259</v>
      </c>
      <c r="AJ1201" s="363" t="s">
        <v>0</v>
      </c>
      <c r="AK1201" s="368">
        <v>116.54495622670851</v>
      </c>
      <c r="AL1201" s="364">
        <v>3.0311538875971253</v>
      </c>
      <c r="AM1201" s="369"/>
      <c r="AN1201" s="370">
        <v>10</v>
      </c>
      <c r="AO1201" s="371" t="s">
        <v>305</v>
      </c>
      <c r="AP1201" s="371" t="s">
        <v>0</v>
      </c>
      <c r="AQ1201" s="371" t="s">
        <v>306</v>
      </c>
      <c r="AR1201" s="372" t="s">
        <v>0</v>
      </c>
      <c r="AS1201" s="372"/>
      <c r="AT1201" s="363"/>
    </row>
    <row r="1202" spans="1:46" x14ac:dyDescent="0.3">
      <c r="A1202" s="362" t="s">
        <v>3513</v>
      </c>
      <c r="B1202" s="363" t="s">
        <v>308</v>
      </c>
      <c r="C1202" s="363" t="s">
        <v>295</v>
      </c>
      <c r="D1202" s="363" t="s">
        <v>778</v>
      </c>
      <c r="E1202" s="363" t="s">
        <v>297</v>
      </c>
      <c r="F1202" s="363" t="s">
        <v>1044</v>
      </c>
      <c r="G1202" s="363" t="s">
        <v>3477</v>
      </c>
      <c r="H1202" s="363" t="s">
        <v>1243</v>
      </c>
      <c r="I1202" s="363" t="s">
        <v>3504</v>
      </c>
      <c r="J1202" s="363" t="s">
        <v>3505</v>
      </c>
      <c r="K1202" s="363" t="s">
        <v>688</v>
      </c>
      <c r="L1202" s="364">
        <v>5866.749459865403</v>
      </c>
      <c r="M1202" s="364">
        <v>2900</v>
      </c>
      <c r="N1202" s="364">
        <v>5262.5312157721792</v>
      </c>
      <c r="O1202" s="362" t="s">
        <v>3510</v>
      </c>
      <c r="P1202" s="363"/>
      <c r="Q1202" s="363" t="s">
        <v>300</v>
      </c>
      <c r="R1202" s="363" t="s">
        <v>905</v>
      </c>
      <c r="S1202" s="363"/>
      <c r="T1202" s="365">
        <v>16952.384615384617</v>
      </c>
      <c r="U1202" s="366">
        <v>18</v>
      </c>
      <c r="V1202" s="367">
        <v>46296</v>
      </c>
      <c r="W1202" s="367"/>
      <c r="X1202" s="363" t="s">
        <v>3322</v>
      </c>
      <c r="Y1202" s="363"/>
      <c r="Z1202" s="363"/>
      <c r="AA1202" s="363"/>
      <c r="AB1202" s="363"/>
      <c r="AC1202" s="363" t="s">
        <v>3505</v>
      </c>
      <c r="AD1202" s="363" t="s">
        <v>360</v>
      </c>
      <c r="AE1202" s="367"/>
      <c r="AF1202" s="362"/>
      <c r="AG1202" s="364">
        <v>0.99874098902162423</v>
      </c>
      <c r="AH1202" s="364">
        <v>0.95753944886378584</v>
      </c>
      <c r="AI1202" s="364">
        <v>0.21761351311460259</v>
      </c>
      <c r="AJ1202" s="362" t="s">
        <v>0</v>
      </c>
      <c r="AK1202" s="364">
        <v>116.54495622670851</v>
      </c>
      <c r="AL1202" s="364">
        <v>3.0311538875971253</v>
      </c>
      <c r="AM1202" s="369"/>
      <c r="AN1202" s="370">
        <v>10</v>
      </c>
      <c r="AO1202" s="371" t="s">
        <v>305</v>
      </c>
      <c r="AP1202" s="371" t="s">
        <v>0</v>
      </c>
      <c r="AQ1202" s="371" t="s">
        <v>306</v>
      </c>
      <c r="AR1202" s="372" t="s">
        <v>0</v>
      </c>
      <c r="AS1202" s="372"/>
      <c r="AT1202" s="363"/>
    </row>
    <row r="1203" spans="1:46" x14ac:dyDescent="0.3">
      <c r="A1203" s="362" t="s">
        <v>3514</v>
      </c>
      <c r="B1203" s="363" t="s">
        <v>310</v>
      </c>
      <c r="C1203" s="363" t="s">
        <v>295</v>
      </c>
      <c r="D1203" s="363" t="s">
        <v>778</v>
      </c>
      <c r="E1203" s="363" t="s">
        <v>297</v>
      </c>
      <c r="F1203" s="363" t="s">
        <v>1044</v>
      </c>
      <c r="G1203" s="363" t="s">
        <v>3477</v>
      </c>
      <c r="H1203" s="363" t="s">
        <v>1243</v>
      </c>
      <c r="I1203" s="363" t="s">
        <v>3504</v>
      </c>
      <c r="J1203" s="363" t="s">
        <v>3505</v>
      </c>
      <c r="K1203" s="363" t="s">
        <v>682</v>
      </c>
      <c r="L1203" s="364">
        <v>5866.749459865403</v>
      </c>
      <c r="M1203" s="364">
        <v>1900</v>
      </c>
      <c r="N1203" s="364">
        <v>5262.5312157721792</v>
      </c>
      <c r="O1203" s="362" t="s">
        <v>3506</v>
      </c>
      <c r="P1203" s="363"/>
      <c r="Q1203" s="363" t="s">
        <v>300</v>
      </c>
      <c r="R1203" s="363" t="s">
        <v>905</v>
      </c>
      <c r="S1203" s="363"/>
      <c r="T1203" s="365">
        <v>16952.384615384617</v>
      </c>
      <c r="U1203" s="366">
        <v>18</v>
      </c>
      <c r="V1203" s="367">
        <v>46296</v>
      </c>
      <c r="W1203" s="367"/>
      <c r="X1203" s="363" t="s">
        <v>3322</v>
      </c>
      <c r="Y1203" s="363"/>
      <c r="Z1203" s="363"/>
      <c r="AA1203" s="363"/>
      <c r="AB1203" s="363"/>
      <c r="AC1203" s="363" t="s">
        <v>3505</v>
      </c>
      <c r="AD1203" s="363" t="s">
        <v>360</v>
      </c>
      <c r="AE1203" s="367"/>
      <c r="AF1203" s="362"/>
      <c r="AG1203" s="364">
        <v>0.99874098902162423</v>
      </c>
      <c r="AH1203" s="364">
        <v>0.95753944886378584</v>
      </c>
      <c r="AI1203" s="364">
        <v>0.21761351311460259</v>
      </c>
      <c r="AJ1203" s="362" t="s">
        <v>0</v>
      </c>
      <c r="AK1203" s="364">
        <v>116.54495622670851</v>
      </c>
      <c r="AL1203" s="364">
        <v>3.0311538875971253</v>
      </c>
      <c r="AM1203" s="369"/>
      <c r="AN1203" s="370">
        <v>10</v>
      </c>
      <c r="AO1203" s="371" t="s">
        <v>305</v>
      </c>
      <c r="AP1203" s="371" t="s">
        <v>0</v>
      </c>
      <c r="AQ1203" s="371" t="s">
        <v>306</v>
      </c>
      <c r="AR1203" s="372" t="s">
        <v>0</v>
      </c>
      <c r="AS1203" s="372"/>
      <c r="AT1203" s="363"/>
    </row>
    <row r="1204" spans="1:46" x14ac:dyDescent="0.3">
      <c r="A1204" s="362" t="s">
        <v>3515</v>
      </c>
      <c r="B1204" s="363" t="s">
        <v>310</v>
      </c>
      <c r="C1204" s="363" t="s">
        <v>295</v>
      </c>
      <c r="D1204" s="363" t="s">
        <v>778</v>
      </c>
      <c r="E1204" s="363" t="s">
        <v>297</v>
      </c>
      <c r="F1204" s="363" t="s">
        <v>1044</v>
      </c>
      <c r="G1204" s="363" t="s">
        <v>3477</v>
      </c>
      <c r="H1204" s="363" t="s">
        <v>1243</v>
      </c>
      <c r="I1204" s="363" t="s">
        <v>3504</v>
      </c>
      <c r="J1204" s="363" t="s">
        <v>3505</v>
      </c>
      <c r="K1204" s="363" t="s">
        <v>687</v>
      </c>
      <c r="L1204" s="364">
        <v>5866.749459865403</v>
      </c>
      <c r="M1204" s="364">
        <v>2700</v>
      </c>
      <c r="N1204" s="364">
        <v>5262.5312157721792</v>
      </c>
      <c r="O1204" s="362" t="s">
        <v>3508</v>
      </c>
      <c r="P1204" s="363"/>
      <c r="Q1204" s="363" t="s">
        <v>300</v>
      </c>
      <c r="R1204" s="363" t="s">
        <v>905</v>
      </c>
      <c r="S1204" s="363"/>
      <c r="T1204" s="365">
        <v>16952.384615384617</v>
      </c>
      <c r="U1204" s="366">
        <v>18</v>
      </c>
      <c r="V1204" s="367">
        <v>46296</v>
      </c>
      <c r="W1204" s="367"/>
      <c r="X1204" s="363" t="s">
        <v>3322</v>
      </c>
      <c r="Y1204" s="363"/>
      <c r="Z1204" s="363"/>
      <c r="AA1204" s="363"/>
      <c r="AB1204" s="363"/>
      <c r="AC1204" s="363" t="s">
        <v>3505</v>
      </c>
      <c r="AD1204" s="363" t="s">
        <v>360</v>
      </c>
      <c r="AE1204" s="367"/>
      <c r="AF1204" s="362"/>
      <c r="AG1204" s="364">
        <v>0.99874098902162423</v>
      </c>
      <c r="AH1204" s="364">
        <v>0.95753944886378584</v>
      </c>
      <c r="AI1204" s="364">
        <v>0.21761351311460259</v>
      </c>
      <c r="AJ1204" s="362" t="s">
        <v>0</v>
      </c>
      <c r="AK1204" s="364">
        <v>116.54495622670851</v>
      </c>
      <c r="AL1204" s="364">
        <v>3.0311538875971253</v>
      </c>
      <c r="AM1204" s="369"/>
      <c r="AN1204" s="370">
        <v>10</v>
      </c>
      <c r="AO1204" s="371" t="s">
        <v>305</v>
      </c>
      <c r="AP1204" s="371" t="s">
        <v>0</v>
      </c>
      <c r="AQ1204" s="371" t="s">
        <v>306</v>
      </c>
      <c r="AR1204" s="372" t="s">
        <v>0</v>
      </c>
      <c r="AS1204" s="372"/>
      <c r="AT1204" s="363"/>
    </row>
    <row r="1205" spans="1:46" x14ac:dyDescent="0.3">
      <c r="A1205" s="362" t="s">
        <v>3516</v>
      </c>
      <c r="B1205" s="363" t="s">
        <v>310</v>
      </c>
      <c r="C1205" s="363" t="s">
        <v>295</v>
      </c>
      <c r="D1205" s="363" t="s">
        <v>778</v>
      </c>
      <c r="E1205" s="363" t="s">
        <v>297</v>
      </c>
      <c r="F1205" s="363" t="s">
        <v>1044</v>
      </c>
      <c r="G1205" s="363" t="s">
        <v>3477</v>
      </c>
      <c r="H1205" s="363" t="s">
        <v>1243</v>
      </c>
      <c r="I1205" s="363" t="s">
        <v>3504</v>
      </c>
      <c r="J1205" s="363" t="s">
        <v>3505</v>
      </c>
      <c r="K1205" s="363" t="s">
        <v>688</v>
      </c>
      <c r="L1205" s="364">
        <v>5866.749459865403</v>
      </c>
      <c r="M1205" s="364">
        <v>2900</v>
      </c>
      <c r="N1205" s="364">
        <v>5262.5312157721792</v>
      </c>
      <c r="O1205" s="362" t="s">
        <v>3510</v>
      </c>
      <c r="P1205" s="363"/>
      <c r="Q1205" s="363" t="s">
        <v>300</v>
      </c>
      <c r="R1205" s="363" t="s">
        <v>905</v>
      </c>
      <c r="S1205" s="363"/>
      <c r="T1205" s="365">
        <v>16952.384615384617</v>
      </c>
      <c r="U1205" s="366">
        <v>18</v>
      </c>
      <c r="V1205" s="367">
        <v>46296</v>
      </c>
      <c r="W1205" s="367"/>
      <c r="X1205" s="363" t="s">
        <v>3322</v>
      </c>
      <c r="Y1205" s="363"/>
      <c r="Z1205" s="363"/>
      <c r="AA1205" s="363"/>
      <c r="AB1205" s="363"/>
      <c r="AC1205" s="363" t="s">
        <v>3505</v>
      </c>
      <c r="AD1205" s="363" t="s">
        <v>360</v>
      </c>
      <c r="AE1205" s="367"/>
      <c r="AF1205" s="362"/>
      <c r="AG1205" s="364">
        <v>0.99874098902162423</v>
      </c>
      <c r="AH1205" s="364">
        <v>0.95753944886378584</v>
      </c>
      <c r="AI1205" s="364">
        <v>0.21761351311460259</v>
      </c>
      <c r="AJ1205" s="362" t="s">
        <v>0</v>
      </c>
      <c r="AK1205" s="364">
        <v>116.54495622670851</v>
      </c>
      <c r="AL1205" s="364">
        <v>3.0311538875971253</v>
      </c>
      <c r="AM1205" s="369"/>
      <c r="AN1205" s="370">
        <v>10</v>
      </c>
      <c r="AO1205" s="371" t="s">
        <v>305</v>
      </c>
      <c r="AP1205" s="371" t="s">
        <v>0</v>
      </c>
      <c r="AQ1205" s="371" t="s">
        <v>306</v>
      </c>
      <c r="AR1205" s="372" t="s">
        <v>0</v>
      </c>
      <c r="AS1205" s="372"/>
      <c r="AT1205" s="363"/>
    </row>
    <row r="1206" spans="1:46" x14ac:dyDescent="0.3">
      <c r="A1206" s="362" t="s">
        <v>3517</v>
      </c>
      <c r="B1206" s="363" t="s">
        <v>294</v>
      </c>
      <c r="C1206" s="363" t="s">
        <v>295</v>
      </c>
      <c r="D1206" s="363" t="s">
        <v>778</v>
      </c>
      <c r="E1206" s="363" t="s">
        <v>297</v>
      </c>
      <c r="F1206" s="363" t="s">
        <v>1044</v>
      </c>
      <c r="G1206" s="363" t="s">
        <v>3477</v>
      </c>
      <c r="H1206" s="363" t="s">
        <v>1243</v>
      </c>
      <c r="I1206" s="363" t="s">
        <v>625</v>
      </c>
      <c r="J1206" s="363" t="s">
        <v>3518</v>
      </c>
      <c r="K1206" s="363" t="s">
        <v>682</v>
      </c>
      <c r="L1206" s="364">
        <v>3401.8446729335683</v>
      </c>
      <c r="M1206" s="365">
        <v>1000</v>
      </c>
      <c r="N1206" s="364">
        <v>3051.4876943342188</v>
      </c>
      <c r="O1206" s="363" t="s">
        <v>3519</v>
      </c>
      <c r="P1206" s="363"/>
      <c r="Q1206" s="363" t="s">
        <v>300</v>
      </c>
      <c r="R1206" s="363" t="s">
        <v>905</v>
      </c>
      <c r="S1206" s="363"/>
      <c r="T1206" s="365">
        <v>16952.384615384617</v>
      </c>
      <c r="U1206" s="366">
        <v>18</v>
      </c>
      <c r="V1206" s="367">
        <v>46296</v>
      </c>
      <c r="W1206" s="367"/>
      <c r="X1206" s="363" t="s">
        <v>3322</v>
      </c>
      <c r="Y1206" s="363"/>
      <c r="Z1206" s="363"/>
      <c r="AA1206" s="363"/>
      <c r="AB1206" s="363"/>
      <c r="AC1206" s="363" t="s">
        <v>3520</v>
      </c>
      <c r="AD1206" s="363" t="s">
        <v>360</v>
      </c>
      <c r="AE1206" s="367"/>
      <c r="AF1206" s="362"/>
      <c r="AG1206" s="364">
        <v>0.57912166462645631</v>
      </c>
      <c r="AH1206" s="364">
        <v>0.55523088134664389</v>
      </c>
      <c r="AI1206" s="364">
        <v>0.12618356645559806</v>
      </c>
      <c r="AJ1206" s="363" t="s">
        <v>0</v>
      </c>
      <c r="AK1206" s="368">
        <v>221.3558391394057</v>
      </c>
      <c r="AL1206" s="364">
        <v>1.7576197476823421</v>
      </c>
      <c r="AM1206" s="369"/>
      <c r="AN1206" s="370">
        <v>10</v>
      </c>
      <c r="AO1206" s="371" t="s">
        <v>305</v>
      </c>
      <c r="AP1206" s="371" t="s">
        <v>0</v>
      </c>
      <c r="AQ1206" s="371" t="s">
        <v>306</v>
      </c>
      <c r="AR1206" s="372" t="s">
        <v>0</v>
      </c>
      <c r="AS1206" s="372"/>
      <c r="AT1206" s="363"/>
    </row>
    <row r="1207" spans="1:46" x14ac:dyDescent="0.3">
      <c r="A1207" s="362" t="s">
        <v>3521</v>
      </c>
      <c r="B1207" s="363" t="s">
        <v>294</v>
      </c>
      <c r="C1207" s="363" t="s">
        <v>295</v>
      </c>
      <c r="D1207" s="363" t="s">
        <v>778</v>
      </c>
      <c r="E1207" s="363" t="s">
        <v>297</v>
      </c>
      <c r="F1207" s="363" t="s">
        <v>1044</v>
      </c>
      <c r="G1207" s="363" t="s">
        <v>3477</v>
      </c>
      <c r="H1207" s="363" t="s">
        <v>1243</v>
      </c>
      <c r="I1207" s="363" t="s">
        <v>625</v>
      </c>
      <c r="J1207" s="363" t="s">
        <v>3518</v>
      </c>
      <c r="K1207" s="363" t="s">
        <v>687</v>
      </c>
      <c r="L1207" s="364">
        <v>3401.8446729335683</v>
      </c>
      <c r="M1207" s="365">
        <v>1800</v>
      </c>
      <c r="N1207" s="364">
        <v>3051.4876943342188</v>
      </c>
      <c r="O1207" s="363" t="s">
        <v>3522</v>
      </c>
      <c r="P1207" s="363"/>
      <c r="Q1207" s="363" t="s">
        <v>300</v>
      </c>
      <c r="R1207" s="363" t="s">
        <v>905</v>
      </c>
      <c r="S1207" s="363"/>
      <c r="T1207" s="365">
        <v>16952.384615384617</v>
      </c>
      <c r="U1207" s="366">
        <v>18</v>
      </c>
      <c r="V1207" s="367">
        <v>46296</v>
      </c>
      <c r="W1207" s="367"/>
      <c r="X1207" s="363" t="s">
        <v>3322</v>
      </c>
      <c r="Y1207" s="363"/>
      <c r="Z1207" s="363"/>
      <c r="AA1207" s="363"/>
      <c r="AB1207" s="363"/>
      <c r="AC1207" s="363" t="s">
        <v>3520</v>
      </c>
      <c r="AD1207" s="363" t="s">
        <v>360</v>
      </c>
      <c r="AE1207" s="367"/>
      <c r="AF1207" s="362"/>
      <c r="AG1207" s="364">
        <v>0.57912166462645631</v>
      </c>
      <c r="AH1207" s="364">
        <v>0.55523088134664389</v>
      </c>
      <c r="AI1207" s="364">
        <v>0.12618356645559806</v>
      </c>
      <c r="AJ1207" s="363" t="s">
        <v>0</v>
      </c>
      <c r="AK1207" s="368">
        <v>221.3558391394057</v>
      </c>
      <c r="AL1207" s="364">
        <v>1.7576197476823421</v>
      </c>
      <c r="AM1207" s="369"/>
      <c r="AN1207" s="370">
        <v>10</v>
      </c>
      <c r="AO1207" s="371" t="s">
        <v>305</v>
      </c>
      <c r="AP1207" s="371" t="s">
        <v>0</v>
      </c>
      <c r="AQ1207" s="371" t="s">
        <v>306</v>
      </c>
      <c r="AR1207" s="372" t="s">
        <v>0</v>
      </c>
      <c r="AS1207" s="372"/>
      <c r="AT1207" s="363"/>
    </row>
    <row r="1208" spans="1:46" x14ac:dyDescent="0.3">
      <c r="A1208" s="362" t="s">
        <v>3523</v>
      </c>
      <c r="B1208" s="363" t="s">
        <v>294</v>
      </c>
      <c r="C1208" s="363" t="s">
        <v>295</v>
      </c>
      <c r="D1208" s="363" t="s">
        <v>778</v>
      </c>
      <c r="E1208" s="363" t="s">
        <v>297</v>
      </c>
      <c r="F1208" s="363" t="s">
        <v>1044</v>
      </c>
      <c r="G1208" s="363" t="s">
        <v>3477</v>
      </c>
      <c r="H1208" s="363" t="s">
        <v>1243</v>
      </c>
      <c r="I1208" s="363" t="s">
        <v>625</v>
      </c>
      <c r="J1208" s="363" t="s">
        <v>3518</v>
      </c>
      <c r="K1208" s="363" t="s">
        <v>688</v>
      </c>
      <c r="L1208" s="364">
        <v>3401.8446729335683</v>
      </c>
      <c r="M1208" s="365">
        <v>2000</v>
      </c>
      <c r="N1208" s="364">
        <v>3051.4876943342188</v>
      </c>
      <c r="O1208" s="363" t="s">
        <v>3524</v>
      </c>
      <c r="P1208" s="363"/>
      <c r="Q1208" s="363" t="s">
        <v>300</v>
      </c>
      <c r="R1208" s="363" t="s">
        <v>905</v>
      </c>
      <c r="S1208" s="363"/>
      <c r="T1208" s="365">
        <v>16952.384615384617</v>
      </c>
      <c r="U1208" s="366">
        <v>18</v>
      </c>
      <c r="V1208" s="367">
        <v>46296</v>
      </c>
      <c r="W1208" s="367"/>
      <c r="X1208" s="363" t="s">
        <v>3322</v>
      </c>
      <c r="Y1208" s="363"/>
      <c r="Z1208" s="363"/>
      <c r="AA1208" s="363"/>
      <c r="AB1208" s="363"/>
      <c r="AC1208" s="363" t="s">
        <v>3520</v>
      </c>
      <c r="AD1208" s="363" t="s">
        <v>360</v>
      </c>
      <c r="AE1208" s="367"/>
      <c r="AF1208" s="362"/>
      <c r="AG1208" s="364">
        <v>0.57912166462645631</v>
      </c>
      <c r="AH1208" s="364">
        <v>0.55523088134664389</v>
      </c>
      <c r="AI1208" s="364">
        <v>0.12618356645559806</v>
      </c>
      <c r="AJ1208" s="363" t="s">
        <v>0</v>
      </c>
      <c r="AK1208" s="368">
        <v>221.3558391394057</v>
      </c>
      <c r="AL1208" s="364">
        <v>1.7576197476823421</v>
      </c>
      <c r="AM1208" s="369"/>
      <c r="AN1208" s="370">
        <v>10</v>
      </c>
      <c r="AO1208" s="371" t="s">
        <v>305</v>
      </c>
      <c r="AP1208" s="371" t="s">
        <v>0</v>
      </c>
      <c r="AQ1208" s="371" t="s">
        <v>306</v>
      </c>
      <c r="AR1208" s="372" t="s">
        <v>0</v>
      </c>
      <c r="AS1208" s="372"/>
      <c r="AT1208" s="363"/>
    </row>
    <row r="1209" spans="1:46" x14ac:dyDescent="0.3">
      <c r="A1209" s="362" t="s">
        <v>3525</v>
      </c>
      <c r="B1209" s="363" t="s">
        <v>308</v>
      </c>
      <c r="C1209" s="363" t="s">
        <v>295</v>
      </c>
      <c r="D1209" s="363" t="s">
        <v>778</v>
      </c>
      <c r="E1209" s="363" t="s">
        <v>297</v>
      </c>
      <c r="F1209" s="363" t="s">
        <v>1044</v>
      </c>
      <c r="G1209" s="363" t="s">
        <v>3477</v>
      </c>
      <c r="H1209" s="363" t="s">
        <v>1243</v>
      </c>
      <c r="I1209" s="363" t="s">
        <v>625</v>
      </c>
      <c r="J1209" s="363" t="s">
        <v>3518</v>
      </c>
      <c r="K1209" s="363" t="s">
        <v>682</v>
      </c>
      <c r="L1209" s="364">
        <v>2996.5481584106774</v>
      </c>
      <c r="M1209" s="365">
        <v>1000</v>
      </c>
      <c r="N1209" s="364">
        <v>2687.9327864739962</v>
      </c>
      <c r="O1209" s="363" t="s">
        <v>3519</v>
      </c>
      <c r="P1209" s="363"/>
      <c r="Q1209" s="363" t="s">
        <v>300</v>
      </c>
      <c r="R1209" s="363" t="s">
        <v>905</v>
      </c>
      <c r="S1209" s="363"/>
      <c r="T1209" s="365">
        <v>16952.384615384617</v>
      </c>
      <c r="U1209" s="366">
        <v>18</v>
      </c>
      <c r="V1209" s="367">
        <v>46296</v>
      </c>
      <c r="W1209" s="367"/>
      <c r="X1209" s="363" t="s">
        <v>3322</v>
      </c>
      <c r="Y1209" s="363"/>
      <c r="Z1209" s="363"/>
      <c r="AA1209" s="363"/>
      <c r="AB1209" s="363"/>
      <c r="AC1209" s="363" t="s">
        <v>3520</v>
      </c>
      <c r="AD1209" s="363" t="s">
        <v>360</v>
      </c>
      <c r="AE1209" s="367"/>
      <c r="AF1209" s="362"/>
      <c r="AG1209" s="364">
        <v>0.51012498349480695</v>
      </c>
      <c r="AH1209" s="364">
        <v>0.48908055333322192</v>
      </c>
      <c r="AI1209" s="364">
        <v>0.111150028892456</v>
      </c>
      <c r="AJ1209" s="363" t="s">
        <v>0</v>
      </c>
      <c r="AK1209" s="368">
        <v>255.09663951192962</v>
      </c>
      <c r="AL1209" s="364">
        <v>1.5482165485121824</v>
      </c>
      <c r="AM1209" s="369"/>
      <c r="AN1209" s="370">
        <v>10</v>
      </c>
      <c r="AO1209" s="371" t="s">
        <v>305</v>
      </c>
      <c r="AP1209" s="371" t="s">
        <v>0</v>
      </c>
      <c r="AQ1209" s="371" t="s">
        <v>306</v>
      </c>
      <c r="AR1209" s="372" t="s">
        <v>0</v>
      </c>
      <c r="AS1209" s="372"/>
      <c r="AT1209" s="363"/>
    </row>
    <row r="1210" spans="1:46" x14ac:dyDescent="0.3">
      <c r="A1210" s="362" t="s">
        <v>3526</v>
      </c>
      <c r="B1210" s="363" t="s">
        <v>308</v>
      </c>
      <c r="C1210" s="363" t="s">
        <v>295</v>
      </c>
      <c r="D1210" s="363" t="s">
        <v>778</v>
      </c>
      <c r="E1210" s="363" t="s">
        <v>297</v>
      </c>
      <c r="F1210" s="363" t="s">
        <v>1044</v>
      </c>
      <c r="G1210" s="363" t="s">
        <v>3477</v>
      </c>
      <c r="H1210" s="363" t="s">
        <v>1243</v>
      </c>
      <c r="I1210" s="363" t="s">
        <v>625</v>
      </c>
      <c r="J1210" s="363" t="s">
        <v>3518</v>
      </c>
      <c r="K1210" s="363" t="s">
        <v>687</v>
      </c>
      <c r="L1210" s="364">
        <v>2996.5481584106774</v>
      </c>
      <c r="M1210" s="365">
        <v>1800</v>
      </c>
      <c r="N1210" s="364">
        <v>2687.9327864739962</v>
      </c>
      <c r="O1210" s="363" t="s">
        <v>3522</v>
      </c>
      <c r="P1210" s="363"/>
      <c r="Q1210" s="363" t="s">
        <v>300</v>
      </c>
      <c r="R1210" s="363" t="s">
        <v>905</v>
      </c>
      <c r="S1210" s="363"/>
      <c r="T1210" s="365">
        <v>16952.384615384617</v>
      </c>
      <c r="U1210" s="366">
        <v>18</v>
      </c>
      <c r="V1210" s="367">
        <v>46296</v>
      </c>
      <c r="W1210" s="367"/>
      <c r="X1210" s="363" t="s">
        <v>3322</v>
      </c>
      <c r="Y1210" s="363"/>
      <c r="Z1210" s="363"/>
      <c r="AA1210" s="363"/>
      <c r="AB1210" s="363"/>
      <c r="AC1210" s="363" t="s">
        <v>3520</v>
      </c>
      <c r="AD1210" s="363" t="s">
        <v>360</v>
      </c>
      <c r="AE1210" s="367"/>
      <c r="AF1210" s="362"/>
      <c r="AG1210" s="364">
        <v>0.51012498349480695</v>
      </c>
      <c r="AH1210" s="364">
        <v>0.48908055333322192</v>
      </c>
      <c r="AI1210" s="364">
        <v>0.111150028892456</v>
      </c>
      <c r="AJ1210" s="363" t="s">
        <v>0</v>
      </c>
      <c r="AK1210" s="368">
        <v>255.09663951192962</v>
      </c>
      <c r="AL1210" s="364">
        <v>1.5482165485121824</v>
      </c>
      <c r="AM1210" s="369"/>
      <c r="AN1210" s="370">
        <v>10</v>
      </c>
      <c r="AO1210" s="371" t="s">
        <v>305</v>
      </c>
      <c r="AP1210" s="371" t="s">
        <v>0</v>
      </c>
      <c r="AQ1210" s="371" t="s">
        <v>306</v>
      </c>
      <c r="AR1210" s="372" t="s">
        <v>0</v>
      </c>
      <c r="AS1210" s="372"/>
      <c r="AT1210" s="363"/>
    </row>
    <row r="1211" spans="1:46" x14ac:dyDescent="0.3">
      <c r="A1211" s="362" t="s">
        <v>3527</v>
      </c>
      <c r="B1211" s="363" t="s">
        <v>308</v>
      </c>
      <c r="C1211" s="363" t="s">
        <v>295</v>
      </c>
      <c r="D1211" s="363" t="s">
        <v>778</v>
      </c>
      <c r="E1211" s="363" t="s">
        <v>297</v>
      </c>
      <c r="F1211" s="363" t="s">
        <v>1044</v>
      </c>
      <c r="G1211" s="363" t="s">
        <v>3477</v>
      </c>
      <c r="H1211" s="363" t="s">
        <v>1243</v>
      </c>
      <c r="I1211" s="363" t="s">
        <v>625</v>
      </c>
      <c r="J1211" s="363" t="s">
        <v>3518</v>
      </c>
      <c r="K1211" s="363" t="s">
        <v>688</v>
      </c>
      <c r="L1211" s="364">
        <v>2996.5481584106774</v>
      </c>
      <c r="M1211" s="365">
        <v>2000</v>
      </c>
      <c r="N1211" s="364">
        <v>2687.9327864739962</v>
      </c>
      <c r="O1211" s="363" t="s">
        <v>3524</v>
      </c>
      <c r="P1211" s="363"/>
      <c r="Q1211" s="363" t="s">
        <v>300</v>
      </c>
      <c r="R1211" s="363" t="s">
        <v>905</v>
      </c>
      <c r="S1211" s="363"/>
      <c r="T1211" s="365">
        <v>16952.384615384617</v>
      </c>
      <c r="U1211" s="366">
        <v>18</v>
      </c>
      <c r="V1211" s="367">
        <v>46296</v>
      </c>
      <c r="W1211" s="367"/>
      <c r="X1211" s="363" t="s">
        <v>3322</v>
      </c>
      <c r="Y1211" s="363"/>
      <c r="Z1211" s="363"/>
      <c r="AA1211" s="363"/>
      <c r="AB1211" s="363"/>
      <c r="AC1211" s="363" t="s">
        <v>3520</v>
      </c>
      <c r="AD1211" s="363" t="s">
        <v>360</v>
      </c>
      <c r="AE1211" s="367"/>
      <c r="AF1211" s="362"/>
      <c r="AG1211" s="364">
        <v>0.51012498349480695</v>
      </c>
      <c r="AH1211" s="364">
        <v>0.48908055333322192</v>
      </c>
      <c r="AI1211" s="364">
        <v>0.111150028892456</v>
      </c>
      <c r="AJ1211" s="363" t="s">
        <v>0</v>
      </c>
      <c r="AK1211" s="368">
        <v>255.09663951192962</v>
      </c>
      <c r="AL1211" s="364">
        <v>1.5482165485121824</v>
      </c>
      <c r="AM1211" s="369"/>
      <c r="AN1211" s="370">
        <v>10</v>
      </c>
      <c r="AO1211" s="371" t="s">
        <v>305</v>
      </c>
      <c r="AP1211" s="371" t="s">
        <v>0</v>
      </c>
      <c r="AQ1211" s="371" t="s">
        <v>306</v>
      </c>
      <c r="AR1211" s="372" t="s">
        <v>0</v>
      </c>
      <c r="AS1211" s="372"/>
      <c r="AT1211" s="363"/>
    </row>
    <row r="1212" spans="1:46" x14ac:dyDescent="0.3">
      <c r="A1212" s="362" t="s">
        <v>3528</v>
      </c>
      <c r="B1212" s="363" t="s">
        <v>310</v>
      </c>
      <c r="C1212" s="363" t="s">
        <v>295</v>
      </c>
      <c r="D1212" s="363" t="s">
        <v>778</v>
      </c>
      <c r="E1212" s="363" t="s">
        <v>297</v>
      </c>
      <c r="F1212" s="363" t="s">
        <v>1044</v>
      </c>
      <c r="G1212" s="363" t="s">
        <v>3477</v>
      </c>
      <c r="H1212" s="363" t="s">
        <v>1243</v>
      </c>
      <c r="I1212" s="363" t="s">
        <v>625</v>
      </c>
      <c r="J1212" s="363" t="s">
        <v>3518</v>
      </c>
      <c r="K1212" s="363" t="s">
        <v>682</v>
      </c>
      <c r="L1212" s="364">
        <v>2996.5481584106774</v>
      </c>
      <c r="M1212" s="364">
        <v>1000</v>
      </c>
      <c r="N1212" s="364">
        <v>2687.9327864739962</v>
      </c>
      <c r="O1212" s="362" t="s">
        <v>3519</v>
      </c>
      <c r="P1212" s="363"/>
      <c r="Q1212" s="363" t="s">
        <v>300</v>
      </c>
      <c r="R1212" s="363" t="s">
        <v>905</v>
      </c>
      <c r="S1212" s="363"/>
      <c r="T1212" s="365">
        <v>16952.384615384617</v>
      </c>
      <c r="U1212" s="366">
        <v>18</v>
      </c>
      <c r="V1212" s="367">
        <v>46296</v>
      </c>
      <c r="W1212" s="367"/>
      <c r="X1212" s="363" t="s">
        <v>3322</v>
      </c>
      <c r="Y1212" s="363"/>
      <c r="Z1212" s="363"/>
      <c r="AA1212" s="363"/>
      <c r="AB1212" s="363"/>
      <c r="AC1212" s="363" t="s">
        <v>3520</v>
      </c>
      <c r="AD1212" s="363" t="s">
        <v>360</v>
      </c>
      <c r="AE1212" s="367"/>
      <c r="AF1212" s="362"/>
      <c r="AG1212" s="364">
        <v>0.51012498349480695</v>
      </c>
      <c r="AH1212" s="364">
        <v>0.48908055333322192</v>
      </c>
      <c r="AI1212" s="364">
        <v>0.111150028892456</v>
      </c>
      <c r="AJ1212" s="362" t="s">
        <v>0</v>
      </c>
      <c r="AK1212" s="364">
        <v>255.09663951192962</v>
      </c>
      <c r="AL1212" s="364">
        <v>1.5482165485121824</v>
      </c>
      <c r="AM1212" s="369"/>
      <c r="AN1212" s="370">
        <v>10</v>
      </c>
      <c r="AO1212" s="371" t="s">
        <v>305</v>
      </c>
      <c r="AP1212" s="371" t="s">
        <v>0</v>
      </c>
      <c r="AQ1212" s="371" t="s">
        <v>306</v>
      </c>
      <c r="AR1212" s="372" t="s">
        <v>0</v>
      </c>
      <c r="AS1212" s="372"/>
      <c r="AT1212" s="363"/>
    </row>
    <row r="1213" spans="1:46" x14ac:dyDescent="0.3">
      <c r="A1213" s="362" t="s">
        <v>3529</v>
      </c>
      <c r="B1213" s="363" t="s">
        <v>310</v>
      </c>
      <c r="C1213" s="363" t="s">
        <v>295</v>
      </c>
      <c r="D1213" s="363" t="s">
        <v>778</v>
      </c>
      <c r="E1213" s="363" t="s">
        <v>297</v>
      </c>
      <c r="F1213" s="363" t="s">
        <v>1044</v>
      </c>
      <c r="G1213" s="363" t="s">
        <v>3477</v>
      </c>
      <c r="H1213" s="363" t="s">
        <v>1243</v>
      </c>
      <c r="I1213" s="363" t="s">
        <v>625</v>
      </c>
      <c r="J1213" s="363" t="s">
        <v>3518</v>
      </c>
      <c r="K1213" s="363" t="s">
        <v>687</v>
      </c>
      <c r="L1213" s="364">
        <v>2996.5481584106774</v>
      </c>
      <c r="M1213" s="364">
        <v>1800</v>
      </c>
      <c r="N1213" s="364">
        <v>2687.9327864739962</v>
      </c>
      <c r="O1213" s="362" t="s">
        <v>3522</v>
      </c>
      <c r="P1213" s="363"/>
      <c r="Q1213" s="363" t="s">
        <v>300</v>
      </c>
      <c r="R1213" s="363" t="s">
        <v>905</v>
      </c>
      <c r="S1213" s="363"/>
      <c r="T1213" s="365">
        <v>16952.384615384617</v>
      </c>
      <c r="U1213" s="366">
        <v>18</v>
      </c>
      <c r="V1213" s="367">
        <v>46296</v>
      </c>
      <c r="W1213" s="367"/>
      <c r="X1213" s="363" t="s">
        <v>3322</v>
      </c>
      <c r="Y1213" s="363"/>
      <c r="Z1213" s="363"/>
      <c r="AA1213" s="363"/>
      <c r="AB1213" s="363"/>
      <c r="AC1213" s="363" t="s">
        <v>3520</v>
      </c>
      <c r="AD1213" s="363" t="s">
        <v>360</v>
      </c>
      <c r="AE1213" s="367"/>
      <c r="AF1213" s="362"/>
      <c r="AG1213" s="364">
        <v>0.51012498349480695</v>
      </c>
      <c r="AH1213" s="364">
        <v>0.48908055333322192</v>
      </c>
      <c r="AI1213" s="364">
        <v>0.111150028892456</v>
      </c>
      <c r="AJ1213" s="362" t="s">
        <v>0</v>
      </c>
      <c r="AK1213" s="364">
        <v>255.09663951192962</v>
      </c>
      <c r="AL1213" s="364">
        <v>1.5482165485121824</v>
      </c>
      <c r="AM1213" s="369"/>
      <c r="AN1213" s="370">
        <v>10</v>
      </c>
      <c r="AO1213" s="371" t="s">
        <v>305</v>
      </c>
      <c r="AP1213" s="371" t="s">
        <v>0</v>
      </c>
      <c r="AQ1213" s="371" t="s">
        <v>306</v>
      </c>
      <c r="AR1213" s="372" t="s">
        <v>0</v>
      </c>
      <c r="AS1213" s="372"/>
      <c r="AT1213" s="363"/>
    </row>
    <row r="1214" spans="1:46" x14ac:dyDescent="0.3">
      <c r="A1214" s="362" t="s">
        <v>3530</v>
      </c>
      <c r="B1214" s="363" t="s">
        <v>310</v>
      </c>
      <c r="C1214" s="363" t="s">
        <v>295</v>
      </c>
      <c r="D1214" s="363" t="s">
        <v>778</v>
      </c>
      <c r="E1214" s="363" t="s">
        <v>297</v>
      </c>
      <c r="F1214" s="363" t="s">
        <v>1044</v>
      </c>
      <c r="G1214" s="363" t="s">
        <v>3477</v>
      </c>
      <c r="H1214" s="363" t="s">
        <v>1243</v>
      </c>
      <c r="I1214" s="363" t="s">
        <v>625</v>
      </c>
      <c r="J1214" s="363" t="s">
        <v>3518</v>
      </c>
      <c r="K1214" s="363" t="s">
        <v>688</v>
      </c>
      <c r="L1214" s="364">
        <v>2996.5481584106774</v>
      </c>
      <c r="M1214" s="364">
        <v>2000</v>
      </c>
      <c r="N1214" s="364">
        <v>2687.9327864739962</v>
      </c>
      <c r="O1214" s="362" t="s">
        <v>3524</v>
      </c>
      <c r="P1214" s="363"/>
      <c r="Q1214" s="363" t="s">
        <v>300</v>
      </c>
      <c r="R1214" s="363" t="s">
        <v>905</v>
      </c>
      <c r="S1214" s="363"/>
      <c r="T1214" s="365">
        <v>16952.384615384617</v>
      </c>
      <c r="U1214" s="366">
        <v>18</v>
      </c>
      <c r="V1214" s="367">
        <v>46296</v>
      </c>
      <c r="W1214" s="367"/>
      <c r="X1214" s="363" t="s">
        <v>3322</v>
      </c>
      <c r="Y1214" s="363"/>
      <c r="Z1214" s="363"/>
      <c r="AA1214" s="363"/>
      <c r="AB1214" s="363"/>
      <c r="AC1214" s="363" t="s">
        <v>3520</v>
      </c>
      <c r="AD1214" s="363" t="s">
        <v>360</v>
      </c>
      <c r="AE1214" s="367"/>
      <c r="AF1214" s="362"/>
      <c r="AG1214" s="364">
        <v>0.51012498349480695</v>
      </c>
      <c r="AH1214" s="364">
        <v>0.48908055333322192</v>
      </c>
      <c r="AI1214" s="364">
        <v>0.111150028892456</v>
      </c>
      <c r="AJ1214" s="362" t="s">
        <v>0</v>
      </c>
      <c r="AK1214" s="364">
        <v>255.09663951192962</v>
      </c>
      <c r="AL1214" s="364">
        <v>1.5482165485121824</v>
      </c>
      <c r="AM1214" s="369"/>
      <c r="AN1214" s="370">
        <v>10</v>
      </c>
      <c r="AO1214" s="371" t="s">
        <v>305</v>
      </c>
      <c r="AP1214" s="371" t="s">
        <v>0</v>
      </c>
      <c r="AQ1214" s="371" t="s">
        <v>306</v>
      </c>
      <c r="AR1214" s="372" t="s">
        <v>0</v>
      </c>
      <c r="AS1214" s="372"/>
      <c r="AT1214" s="363"/>
    </row>
    <row r="1215" spans="1:46" x14ac:dyDescent="0.3">
      <c r="A1215" s="362" t="s">
        <v>3531</v>
      </c>
      <c r="B1215" s="363" t="s">
        <v>294</v>
      </c>
      <c r="C1215" s="363" t="s">
        <v>295</v>
      </c>
      <c r="D1215" s="363" t="s">
        <v>778</v>
      </c>
      <c r="E1215" s="363" t="s">
        <v>297</v>
      </c>
      <c r="F1215" s="363" t="s">
        <v>1044</v>
      </c>
      <c r="G1215" s="363" t="s">
        <v>3477</v>
      </c>
      <c r="H1215" s="363" t="s">
        <v>1243</v>
      </c>
      <c r="I1215" s="363" t="s">
        <v>625</v>
      </c>
      <c r="J1215" s="363" t="s">
        <v>3532</v>
      </c>
      <c r="K1215" s="363" t="s">
        <v>682</v>
      </c>
      <c r="L1215" s="364">
        <v>2792.4198299762361</v>
      </c>
      <c r="M1215" s="364">
        <v>800</v>
      </c>
      <c r="N1215" s="364">
        <v>2504.8276943342189</v>
      </c>
      <c r="O1215" s="362" t="s">
        <v>3533</v>
      </c>
      <c r="P1215" s="363"/>
      <c r="Q1215" s="363" t="s">
        <v>300</v>
      </c>
      <c r="R1215" s="363" t="s">
        <v>905</v>
      </c>
      <c r="S1215" s="363"/>
      <c r="T1215" s="365">
        <v>16952.384615384617</v>
      </c>
      <c r="U1215" s="366">
        <v>18</v>
      </c>
      <c r="V1215" s="367">
        <v>46296</v>
      </c>
      <c r="W1215" s="367"/>
      <c r="X1215" s="363" t="s">
        <v>3322</v>
      </c>
      <c r="Y1215" s="363"/>
      <c r="Z1215" s="363"/>
      <c r="AA1215" s="363"/>
      <c r="AB1215" s="363"/>
      <c r="AC1215" s="363" t="s">
        <v>3534</v>
      </c>
      <c r="AD1215" s="363" t="s">
        <v>360</v>
      </c>
      <c r="AE1215" s="367"/>
      <c r="AF1215" s="362"/>
      <c r="AG1215" s="364">
        <v>0.47537467925518767</v>
      </c>
      <c r="AH1215" s="364">
        <v>0.45576382003077659</v>
      </c>
      <c r="AI1215" s="364">
        <v>0.10357836029117755</v>
      </c>
      <c r="AJ1215" s="362" t="s">
        <v>0</v>
      </c>
      <c r="AK1215" s="364">
        <v>275.79898525217476</v>
      </c>
      <c r="AL1215" s="364">
        <v>1.442750245487721</v>
      </c>
      <c r="AM1215" s="369"/>
      <c r="AN1215" s="370">
        <v>10</v>
      </c>
      <c r="AO1215" s="371" t="s">
        <v>305</v>
      </c>
      <c r="AP1215" s="371" t="s">
        <v>0</v>
      </c>
      <c r="AQ1215" s="371" t="s">
        <v>306</v>
      </c>
      <c r="AR1215" s="372" t="s">
        <v>0</v>
      </c>
      <c r="AS1215" s="372"/>
      <c r="AT1215" s="363"/>
    </row>
    <row r="1216" spans="1:46" x14ac:dyDescent="0.3">
      <c r="A1216" s="362" t="s">
        <v>3535</v>
      </c>
      <c r="B1216" s="363" t="s">
        <v>294</v>
      </c>
      <c r="C1216" s="363" t="s">
        <v>295</v>
      </c>
      <c r="D1216" s="363" t="s">
        <v>778</v>
      </c>
      <c r="E1216" s="363" t="s">
        <v>297</v>
      </c>
      <c r="F1216" s="363" t="s">
        <v>1044</v>
      </c>
      <c r="G1216" s="363" t="s">
        <v>3477</v>
      </c>
      <c r="H1216" s="363" t="s">
        <v>1243</v>
      </c>
      <c r="I1216" s="363" t="s">
        <v>625</v>
      </c>
      <c r="J1216" s="363" t="s">
        <v>3532</v>
      </c>
      <c r="K1216" s="363" t="s">
        <v>687</v>
      </c>
      <c r="L1216" s="364">
        <v>2792.4198299762361</v>
      </c>
      <c r="M1216" s="365">
        <v>1600</v>
      </c>
      <c r="N1216" s="364">
        <v>2504.8276943342189</v>
      </c>
      <c r="O1216" s="363" t="s">
        <v>3536</v>
      </c>
      <c r="P1216" s="363"/>
      <c r="Q1216" s="363" t="s">
        <v>300</v>
      </c>
      <c r="R1216" s="363" t="s">
        <v>905</v>
      </c>
      <c r="S1216" s="363"/>
      <c r="T1216" s="365">
        <v>16952.384615384617</v>
      </c>
      <c r="U1216" s="366">
        <v>18</v>
      </c>
      <c r="V1216" s="367">
        <v>46296</v>
      </c>
      <c r="W1216" s="367"/>
      <c r="X1216" s="363" t="s">
        <v>3322</v>
      </c>
      <c r="Y1216" s="363"/>
      <c r="Z1216" s="363"/>
      <c r="AA1216" s="363"/>
      <c r="AB1216" s="363"/>
      <c r="AC1216" s="363" t="s">
        <v>3534</v>
      </c>
      <c r="AD1216" s="363" t="s">
        <v>360</v>
      </c>
      <c r="AE1216" s="367"/>
      <c r="AF1216" s="362"/>
      <c r="AG1216" s="364">
        <v>0.47537467925518767</v>
      </c>
      <c r="AH1216" s="364">
        <v>0.45576382003077659</v>
      </c>
      <c r="AI1216" s="364">
        <v>0.10357836029117755</v>
      </c>
      <c r="AJ1216" s="363" t="s">
        <v>0</v>
      </c>
      <c r="AK1216" s="368">
        <v>275.79898525217476</v>
      </c>
      <c r="AL1216" s="364">
        <v>1.442750245487721</v>
      </c>
      <c r="AM1216" s="369"/>
      <c r="AN1216" s="370">
        <v>10</v>
      </c>
      <c r="AO1216" s="371" t="s">
        <v>305</v>
      </c>
      <c r="AP1216" s="371" t="s">
        <v>0</v>
      </c>
      <c r="AQ1216" s="371" t="s">
        <v>306</v>
      </c>
      <c r="AR1216" s="372" t="s">
        <v>0</v>
      </c>
      <c r="AS1216" s="372"/>
      <c r="AT1216" s="363"/>
    </row>
    <row r="1217" spans="1:46" x14ac:dyDescent="0.3">
      <c r="A1217" s="362" t="s">
        <v>3537</v>
      </c>
      <c r="B1217" s="363" t="s">
        <v>294</v>
      </c>
      <c r="C1217" s="363" t="s">
        <v>295</v>
      </c>
      <c r="D1217" s="363" t="s">
        <v>778</v>
      </c>
      <c r="E1217" s="363" t="s">
        <v>297</v>
      </c>
      <c r="F1217" s="363" t="s">
        <v>1044</v>
      </c>
      <c r="G1217" s="363" t="s">
        <v>3477</v>
      </c>
      <c r="H1217" s="363" t="s">
        <v>1243</v>
      </c>
      <c r="I1217" s="363" t="s">
        <v>625</v>
      </c>
      <c r="J1217" s="363" t="s">
        <v>3532</v>
      </c>
      <c r="K1217" s="363" t="s">
        <v>688</v>
      </c>
      <c r="L1217" s="364">
        <v>2792.4198299762361</v>
      </c>
      <c r="M1217" s="365">
        <v>1800</v>
      </c>
      <c r="N1217" s="364">
        <v>2504.8276943342189</v>
      </c>
      <c r="O1217" s="363" t="s">
        <v>3538</v>
      </c>
      <c r="P1217" s="363"/>
      <c r="Q1217" s="363" t="s">
        <v>300</v>
      </c>
      <c r="R1217" s="363" t="s">
        <v>905</v>
      </c>
      <c r="S1217" s="363"/>
      <c r="T1217" s="365">
        <v>16952.384615384617</v>
      </c>
      <c r="U1217" s="366">
        <v>18</v>
      </c>
      <c r="V1217" s="367">
        <v>46296</v>
      </c>
      <c r="W1217" s="367"/>
      <c r="X1217" s="363" t="s">
        <v>3322</v>
      </c>
      <c r="Y1217" s="363"/>
      <c r="Z1217" s="363"/>
      <c r="AA1217" s="363"/>
      <c r="AB1217" s="363"/>
      <c r="AC1217" s="363" t="s">
        <v>3534</v>
      </c>
      <c r="AD1217" s="363" t="s">
        <v>360</v>
      </c>
      <c r="AE1217" s="367"/>
      <c r="AF1217" s="362"/>
      <c r="AG1217" s="364">
        <v>0.47537467925518767</v>
      </c>
      <c r="AH1217" s="364">
        <v>0.45576382003077659</v>
      </c>
      <c r="AI1217" s="364">
        <v>0.10357836029117755</v>
      </c>
      <c r="AJ1217" s="363" t="s">
        <v>0</v>
      </c>
      <c r="AK1217" s="368">
        <v>275.79898525217476</v>
      </c>
      <c r="AL1217" s="364">
        <v>1.442750245487721</v>
      </c>
      <c r="AM1217" s="369"/>
      <c r="AN1217" s="370">
        <v>10</v>
      </c>
      <c r="AO1217" s="371" t="s">
        <v>305</v>
      </c>
      <c r="AP1217" s="371" t="s">
        <v>0</v>
      </c>
      <c r="AQ1217" s="371" t="s">
        <v>306</v>
      </c>
      <c r="AR1217" s="372" t="s">
        <v>0</v>
      </c>
      <c r="AS1217" s="372"/>
      <c r="AT1217" s="363"/>
    </row>
    <row r="1218" spans="1:46" x14ac:dyDescent="0.3">
      <c r="A1218" s="362" t="s">
        <v>3539</v>
      </c>
      <c r="B1218" s="363" t="s">
        <v>308</v>
      </c>
      <c r="C1218" s="363" t="s">
        <v>295</v>
      </c>
      <c r="D1218" s="363" t="s">
        <v>778</v>
      </c>
      <c r="E1218" s="363" t="s">
        <v>297</v>
      </c>
      <c r="F1218" s="363" t="s">
        <v>1044</v>
      </c>
      <c r="G1218" s="363" t="s">
        <v>3477</v>
      </c>
      <c r="H1218" s="363" t="s">
        <v>1243</v>
      </c>
      <c r="I1218" s="363" t="s">
        <v>625</v>
      </c>
      <c r="J1218" s="363" t="s">
        <v>3532</v>
      </c>
      <c r="K1218" s="363" t="s">
        <v>682</v>
      </c>
      <c r="L1218" s="364">
        <v>2379.2081279785025</v>
      </c>
      <c r="M1218" s="365">
        <v>800</v>
      </c>
      <c r="N1218" s="364">
        <v>2134.172786473996</v>
      </c>
      <c r="O1218" s="363" t="s">
        <v>3533</v>
      </c>
      <c r="P1218" s="363"/>
      <c r="Q1218" s="363" t="s">
        <v>300</v>
      </c>
      <c r="R1218" s="363" t="s">
        <v>905</v>
      </c>
      <c r="S1218" s="363"/>
      <c r="T1218" s="365">
        <v>16952.384615384617</v>
      </c>
      <c r="U1218" s="366">
        <v>18</v>
      </c>
      <c r="V1218" s="367">
        <v>46296</v>
      </c>
      <c r="W1218" s="367"/>
      <c r="X1218" s="363" t="s">
        <v>3322</v>
      </c>
      <c r="Y1218" s="363"/>
      <c r="Z1218" s="363"/>
      <c r="AA1218" s="363"/>
      <c r="AB1218" s="363"/>
      <c r="AC1218" s="363" t="s">
        <v>3534</v>
      </c>
      <c r="AD1218" s="363" t="s">
        <v>360</v>
      </c>
      <c r="AE1218" s="367"/>
      <c r="AF1218" s="362"/>
      <c r="AG1218" s="364">
        <v>0.40503053608838657</v>
      </c>
      <c r="AH1218" s="364">
        <v>0.38832161747862359</v>
      </c>
      <c r="AI1218" s="364">
        <v>8.8251227140709904E-2</v>
      </c>
      <c r="AJ1218" s="363" t="s">
        <v>0</v>
      </c>
      <c r="AK1218" s="368">
        <v>328.57999774914981</v>
      </c>
      <c r="AL1218" s="364">
        <v>1.2292575327888928</v>
      </c>
      <c r="AM1218" s="369"/>
      <c r="AN1218" s="370">
        <v>10</v>
      </c>
      <c r="AO1218" s="371" t="s">
        <v>305</v>
      </c>
      <c r="AP1218" s="371" t="s">
        <v>0</v>
      </c>
      <c r="AQ1218" s="371" t="s">
        <v>306</v>
      </c>
      <c r="AR1218" s="372" t="s">
        <v>0</v>
      </c>
      <c r="AS1218" s="372"/>
      <c r="AT1218" s="363"/>
    </row>
    <row r="1219" spans="1:46" x14ac:dyDescent="0.3">
      <c r="A1219" s="362" t="s">
        <v>3540</v>
      </c>
      <c r="B1219" s="363" t="s">
        <v>308</v>
      </c>
      <c r="C1219" s="363" t="s">
        <v>295</v>
      </c>
      <c r="D1219" s="363" t="s">
        <v>778</v>
      </c>
      <c r="E1219" s="363" t="s">
        <v>297</v>
      </c>
      <c r="F1219" s="363" t="s">
        <v>1044</v>
      </c>
      <c r="G1219" s="363" t="s">
        <v>3477</v>
      </c>
      <c r="H1219" s="363" t="s">
        <v>1243</v>
      </c>
      <c r="I1219" s="363" t="s">
        <v>625</v>
      </c>
      <c r="J1219" s="363" t="s">
        <v>3532</v>
      </c>
      <c r="K1219" s="363" t="s">
        <v>687</v>
      </c>
      <c r="L1219" s="364">
        <v>2379.2081279785025</v>
      </c>
      <c r="M1219" s="365">
        <v>1600</v>
      </c>
      <c r="N1219" s="364">
        <v>2134.172786473996</v>
      </c>
      <c r="O1219" s="363" t="s">
        <v>3536</v>
      </c>
      <c r="P1219" s="363"/>
      <c r="Q1219" s="363" t="s">
        <v>300</v>
      </c>
      <c r="R1219" s="363" t="s">
        <v>905</v>
      </c>
      <c r="S1219" s="363"/>
      <c r="T1219" s="365">
        <v>16952.384615384617</v>
      </c>
      <c r="U1219" s="366">
        <v>18</v>
      </c>
      <c r="V1219" s="367">
        <v>46296</v>
      </c>
      <c r="W1219" s="367"/>
      <c r="X1219" s="363" t="s">
        <v>3322</v>
      </c>
      <c r="Y1219" s="363"/>
      <c r="Z1219" s="363"/>
      <c r="AA1219" s="363"/>
      <c r="AB1219" s="363"/>
      <c r="AC1219" s="363" t="s">
        <v>3534</v>
      </c>
      <c r="AD1219" s="363" t="s">
        <v>360</v>
      </c>
      <c r="AE1219" s="367"/>
      <c r="AF1219" s="362"/>
      <c r="AG1219" s="364">
        <v>0.40503053608838657</v>
      </c>
      <c r="AH1219" s="364">
        <v>0.38832161747862359</v>
      </c>
      <c r="AI1219" s="364">
        <v>8.8251227140709904E-2</v>
      </c>
      <c r="AJ1219" s="363" t="s">
        <v>0</v>
      </c>
      <c r="AK1219" s="368">
        <v>328.57999774914981</v>
      </c>
      <c r="AL1219" s="364">
        <v>1.2292575327888928</v>
      </c>
      <c r="AM1219" s="369"/>
      <c r="AN1219" s="370">
        <v>10</v>
      </c>
      <c r="AO1219" s="371" t="s">
        <v>305</v>
      </c>
      <c r="AP1219" s="371" t="s">
        <v>0</v>
      </c>
      <c r="AQ1219" s="371" t="s">
        <v>306</v>
      </c>
      <c r="AR1219" s="372" t="s">
        <v>0</v>
      </c>
      <c r="AS1219" s="372"/>
      <c r="AT1219" s="363"/>
    </row>
    <row r="1220" spans="1:46" x14ac:dyDescent="0.3">
      <c r="A1220" s="362" t="s">
        <v>3541</v>
      </c>
      <c r="B1220" s="363" t="s">
        <v>308</v>
      </c>
      <c r="C1220" s="363" t="s">
        <v>295</v>
      </c>
      <c r="D1220" s="363" t="s">
        <v>778</v>
      </c>
      <c r="E1220" s="363" t="s">
        <v>297</v>
      </c>
      <c r="F1220" s="363" t="s">
        <v>1044</v>
      </c>
      <c r="G1220" s="363" t="s">
        <v>3477</v>
      </c>
      <c r="H1220" s="363" t="s">
        <v>1243</v>
      </c>
      <c r="I1220" s="363" t="s">
        <v>625</v>
      </c>
      <c r="J1220" s="363" t="s">
        <v>3532</v>
      </c>
      <c r="K1220" s="363" t="s">
        <v>688</v>
      </c>
      <c r="L1220" s="364">
        <v>2379.2081279785025</v>
      </c>
      <c r="M1220" s="365">
        <v>1800</v>
      </c>
      <c r="N1220" s="364">
        <v>2134.172786473996</v>
      </c>
      <c r="O1220" s="363" t="s">
        <v>3538</v>
      </c>
      <c r="P1220" s="363"/>
      <c r="Q1220" s="363" t="s">
        <v>300</v>
      </c>
      <c r="R1220" s="363" t="s">
        <v>905</v>
      </c>
      <c r="S1220" s="363"/>
      <c r="T1220" s="365">
        <v>16952.384615384617</v>
      </c>
      <c r="U1220" s="366">
        <v>18</v>
      </c>
      <c r="V1220" s="367">
        <v>46296</v>
      </c>
      <c r="W1220" s="367"/>
      <c r="X1220" s="363" t="s">
        <v>3322</v>
      </c>
      <c r="Y1220" s="363"/>
      <c r="Z1220" s="363"/>
      <c r="AA1220" s="363"/>
      <c r="AB1220" s="363"/>
      <c r="AC1220" s="363" t="s">
        <v>3534</v>
      </c>
      <c r="AD1220" s="363" t="s">
        <v>360</v>
      </c>
      <c r="AE1220" s="367"/>
      <c r="AF1220" s="362"/>
      <c r="AG1220" s="364">
        <v>0.40503053608838657</v>
      </c>
      <c r="AH1220" s="364">
        <v>0.38832161747862359</v>
      </c>
      <c r="AI1220" s="364">
        <v>8.8251227140709904E-2</v>
      </c>
      <c r="AJ1220" s="363" t="s">
        <v>0</v>
      </c>
      <c r="AK1220" s="368">
        <v>328.57999774914981</v>
      </c>
      <c r="AL1220" s="364">
        <v>1.2292575327888928</v>
      </c>
      <c r="AM1220" s="369"/>
      <c r="AN1220" s="370">
        <v>10</v>
      </c>
      <c r="AO1220" s="371" t="s">
        <v>305</v>
      </c>
      <c r="AP1220" s="371" t="s">
        <v>0</v>
      </c>
      <c r="AQ1220" s="371" t="s">
        <v>306</v>
      </c>
      <c r="AR1220" s="372" t="s">
        <v>0</v>
      </c>
      <c r="AS1220" s="372"/>
      <c r="AT1220" s="363"/>
    </row>
    <row r="1221" spans="1:46" x14ac:dyDescent="0.3">
      <c r="A1221" s="362" t="s">
        <v>3542</v>
      </c>
      <c r="B1221" s="363" t="s">
        <v>310</v>
      </c>
      <c r="C1221" s="363" t="s">
        <v>295</v>
      </c>
      <c r="D1221" s="363" t="s">
        <v>778</v>
      </c>
      <c r="E1221" s="363" t="s">
        <v>297</v>
      </c>
      <c r="F1221" s="363" t="s">
        <v>1044</v>
      </c>
      <c r="G1221" s="363" t="s">
        <v>3477</v>
      </c>
      <c r="H1221" s="363" t="s">
        <v>1243</v>
      </c>
      <c r="I1221" s="363" t="s">
        <v>625</v>
      </c>
      <c r="J1221" s="363" t="s">
        <v>3532</v>
      </c>
      <c r="K1221" s="363" t="s">
        <v>682</v>
      </c>
      <c r="L1221" s="364">
        <v>2379.2081279785025</v>
      </c>
      <c r="M1221" s="365">
        <v>800</v>
      </c>
      <c r="N1221" s="364">
        <v>2134.172786473996</v>
      </c>
      <c r="O1221" s="363" t="s">
        <v>3533</v>
      </c>
      <c r="P1221" s="363"/>
      <c r="Q1221" s="363" t="s">
        <v>300</v>
      </c>
      <c r="R1221" s="363" t="s">
        <v>905</v>
      </c>
      <c r="S1221" s="363"/>
      <c r="T1221" s="365">
        <v>16952.384615384617</v>
      </c>
      <c r="U1221" s="366">
        <v>18</v>
      </c>
      <c r="V1221" s="367">
        <v>46296</v>
      </c>
      <c r="W1221" s="367"/>
      <c r="X1221" s="363" t="s">
        <v>3322</v>
      </c>
      <c r="Y1221" s="363"/>
      <c r="Z1221" s="363"/>
      <c r="AA1221" s="363"/>
      <c r="AB1221" s="363"/>
      <c r="AC1221" s="363" t="s">
        <v>3534</v>
      </c>
      <c r="AD1221" s="363" t="s">
        <v>360</v>
      </c>
      <c r="AE1221" s="367"/>
      <c r="AF1221" s="362"/>
      <c r="AG1221" s="364">
        <v>0.40503053608838657</v>
      </c>
      <c r="AH1221" s="364">
        <v>0.38832161747862359</v>
      </c>
      <c r="AI1221" s="364">
        <v>8.8251227140709904E-2</v>
      </c>
      <c r="AJ1221" s="363" t="s">
        <v>0</v>
      </c>
      <c r="AK1221" s="368">
        <v>328.57999774914981</v>
      </c>
      <c r="AL1221" s="364">
        <v>1.2292575327888928</v>
      </c>
      <c r="AM1221" s="369"/>
      <c r="AN1221" s="370">
        <v>10</v>
      </c>
      <c r="AO1221" s="371" t="s">
        <v>305</v>
      </c>
      <c r="AP1221" s="371" t="s">
        <v>0</v>
      </c>
      <c r="AQ1221" s="371" t="s">
        <v>306</v>
      </c>
      <c r="AR1221" s="372" t="s">
        <v>0</v>
      </c>
      <c r="AS1221" s="372"/>
      <c r="AT1221" s="363"/>
    </row>
    <row r="1222" spans="1:46" x14ac:dyDescent="0.3">
      <c r="A1222" s="362" t="s">
        <v>3543</v>
      </c>
      <c r="B1222" s="363" t="s">
        <v>310</v>
      </c>
      <c r="C1222" s="363" t="s">
        <v>295</v>
      </c>
      <c r="D1222" s="363" t="s">
        <v>778</v>
      </c>
      <c r="E1222" s="363" t="s">
        <v>297</v>
      </c>
      <c r="F1222" s="363" t="s">
        <v>1044</v>
      </c>
      <c r="G1222" s="363" t="s">
        <v>3477</v>
      </c>
      <c r="H1222" s="363" t="s">
        <v>1243</v>
      </c>
      <c r="I1222" s="363" t="s">
        <v>625</v>
      </c>
      <c r="J1222" s="363" t="s">
        <v>3532</v>
      </c>
      <c r="K1222" s="363" t="s">
        <v>687</v>
      </c>
      <c r="L1222" s="364">
        <v>2379.2081279785025</v>
      </c>
      <c r="M1222" s="364">
        <v>1600</v>
      </c>
      <c r="N1222" s="364">
        <v>2134.172786473996</v>
      </c>
      <c r="O1222" s="362" t="s">
        <v>3536</v>
      </c>
      <c r="P1222" s="363"/>
      <c r="Q1222" s="363" t="s">
        <v>300</v>
      </c>
      <c r="R1222" s="363" t="s">
        <v>905</v>
      </c>
      <c r="S1222" s="363"/>
      <c r="T1222" s="365">
        <v>16952.384615384617</v>
      </c>
      <c r="U1222" s="366">
        <v>18</v>
      </c>
      <c r="V1222" s="367">
        <v>46296</v>
      </c>
      <c r="W1222" s="367"/>
      <c r="X1222" s="363" t="s">
        <v>3322</v>
      </c>
      <c r="Y1222" s="363"/>
      <c r="Z1222" s="363"/>
      <c r="AA1222" s="363"/>
      <c r="AB1222" s="363"/>
      <c r="AC1222" s="363" t="s">
        <v>3534</v>
      </c>
      <c r="AD1222" s="363" t="s">
        <v>360</v>
      </c>
      <c r="AE1222" s="367"/>
      <c r="AF1222" s="362"/>
      <c r="AG1222" s="364">
        <v>0.40503053608838657</v>
      </c>
      <c r="AH1222" s="364">
        <v>0.38832161747862359</v>
      </c>
      <c r="AI1222" s="364">
        <v>8.8251227140709904E-2</v>
      </c>
      <c r="AJ1222" s="362" t="s">
        <v>0</v>
      </c>
      <c r="AK1222" s="364">
        <v>328.57999774914981</v>
      </c>
      <c r="AL1222" s="364">
        <v>1.2292575327888928</v>
      </c>
      <c r="AM1222" s="369"/>
      <c r="AN1222" s="370">
        <v>10</v>
      </c>
      <c r="AO1222" s="371" t="s">
        <v>305</v>
      </c>
      <c r="AP1222" s="371" t="s">
        <v>0</v>
      </c>
      <c r="AQ1222" s="371" t="s">
        <v>306</v>
      </c>
      <c r="AR1222" s="372" t="s">
        <v>0</v>
      </c>
      <c r="AS1222" s="372"/>
      <c r="AT1222" s="363"/>
    </row>
    <row r="1223" spans="1:46" x14ac:dyDescent="0.3">
      <c r="A1223" s="362" t="s">
        <v>3544</v>
      </c>
      <c r="B1223" s="363" t="s">
        <v>310</v>
      </c>
      <c r="C1223" s="363" t="s">
        <v>295</v>
      </c>
      <c r="D1223" s="363" t="s">
        <v>778</v>
      </c>
      <c r="E1223" s="363" t="s">
        <v>297</v>
      </c>
      <c r="F1223" s="363" t="s">
        <v>1044</v>
      </c>
      <c r="G1223" s="363" t="s">
        <v>3477</v>
      </c>
      <c r="H1223" s="363" t="s">
        <v>1243</v>
      </c>
      <c r="I1223" s="363" t="s">
        <v>625</v>
      </c>
      <c r="J1223" s="363" t="s">
        <v>3532</v>
      </c>
      <c r="K1223" s="363" t="s">
        <v>688</v>
      </c>
      <c r="L1223" s="364">
        <v>2379.2081279785025</v>
      </c>
      <c r="M1223" s="364">
        <v>1800</v>
      </c>
      <c r="N1223" s="364">
        <v>2134.172786473996</v>
      </c>
      <c r="O1223" s="362" t="s">
        <v>3538</v>
      </c>
      <c r="P1223" s="363"/>
      <c r="Q1223" s="363" t="s">
        <v>300</v>
      </c>
      <c r="R1223" s="363" t="s">
        <v>905</v>
      </c>
      <c r="S1223" s="363"/>
      <c r="T1223" s="365">
        <v>16952.384615384617</v>
      </c>
      <c r="U1223" s="366">
        <v>18</v>
      </c>
      <c r="V1223" s="367">
        <v>46296</v>
      </c>
      <c r="W1223" s="367"/>
      <c r="X1223" s="363" t="s">
        <v>3322</v>
      </c>
      <c r="Y1223" s="363"/>
      <c r="Z1223" s="363"/>
      <c r="AA1223" s="363"/>
      <c r="AB1223" s="363"/>
      <c r="AC1223" s="363" t="s">
        <v>3534</v>
      </c>
      <c r="AD1223" s="363" t="s">
        <v>360</v>
      </c>
      <c r="AE1223" s="367"/>
      <c r="AF1223" s="362"/>
      <c r="AG1223" s="364">
        <v>0.40503053608838657</v>
      </c>
      <c r="AH1223" s="364">
        <v>0.38832161747862359</v>
      </c>
      <c r="AI1223" s="364">
        <v>8.8251227140709904E-2</v>
      </c>
      <c r="AJ1223" s="362" t="s">
        <v>0</v>
      </c>
      <c r="AK1223" s="364">
        <v>328.57999774914981</v>
      </c>
      <c r="AL1223" s="364">
        <v>1.2292575327888928</v>
      </c>
      <c r="AM1223" s="369"/>
      <c r="AN1223" s="370">
        <v>10</v>
      </c>
      <c r="AO1223" s="371" t="s">
        <v>305</v>
      </c>
      <c r="AP1223" s="371" t="s">
        <v>0</v>
      </c>
      <c r="AQ1223" s="371" t="s">
        <v>306</v>
      </c>
      <c r="AR1223" s="372" t="s">
        <v>0</v>
      </c>
      <c r="AS1223" s="372"/>
      <c r="AT1223" s="363"/>
    </row>
    <row r="1224" spans="1:46" x14ac:dyDescent="0.3">
      <c r="A1224" s="362" t="s">
        <v>3545</v>
      </c>
      <c r="B1224" s="363" t="s">
        <v>294</v>
      </c>
      <c r="C1224" s="363" t="s">
        <v>295</v>
      </c>
      <c r="D1224" s="363" t="s">
        <v>778</v>
      </c>
      <c r="E1224" s="363" t="s">
        <v>297</v>
      </c>
      <c r="F1224" s="363" t="s">
        <v>1044</v>
      </c>
      <c r="G1224" s="363" t="s">
        <v>3477</v>
      </c>
      <c r="H1224" s="363" t="s">
        <v>1149</v>
      </c>
      <c r="I1224" s="363" t="s">
        <v>3504</v>
      </c>
      <c r="J1224" s="363" t="s">
        <v>3505</v>
      </c>
      <c r="K1224" s="363" t="s">
        <v>682</v>
      </c>
      <c r="L1224" s="364">
        <v>6714.2042595737466</v>
      </c>
      <c r="M1224" s="364">
        <v>1900</v>
      </c>
      <c r="N1224" s="364">
        <v>6022.7063976050558</v>
      </c>
      <c r="O1224" s="362" t="s">
        <v>3546</v>
      </c>
      <c r="P1224" s="363"/>
      <c r="Q1224" s="363" t="s">
        <v>300</v>
      </c>
      <c r="R1224" s="363" t="s">
        <v>785</v>
      </c>
      <c r="S1224" s="363"/>
      <c r="T1224" s="365">
        <v>16952.384615384617</v>
      </c>
      <c r="U1224" s="366">
        <v>18</v>
      </c>
      <c r="V1224" s="367">
        <v>46296</v>
      </c>
      <c r="W1224" s="367"/>
      <c r="X1224" s="363" t="s">
        <v>3322</v>
      </c>
      <c r="Y1224" s="363"/>
      <c r="Z1224" s="363"/>
      <c r="AA1224" s="363"/>
      <c r="AB1224" s="363"/>
      <c r="AC1224" s="363" t="s">
        <v>3505</v>
      </c>
      <c r="AD1224" s="363" t="s">
        <v>360</v>
      </c>
      <c r="AE1224" s="367"/>
      <c r="AF1224" s="362"/>
      <c r="AG1224" s="364">
        <v>1.1430096083996966</v>
      </c>
      <c r="AH1224" s="364">
        <v>1.095856485819428</v>
      </c>
      <c r="AI1224" s="364">
        <v>0.24904789043580416</v>
      </c>
      <c r="AJ1224" s="362" t="s">
        <v>0</v>
      </c>
      <c r="AK1224" s="364">
        <v>98.287397523010455</v>
      </c>
      <c r="AL1224" s="364">
        <v>3.4690055341131014</v>
      </c>
      <c r="AM1224" s="369"/>
      <c r="AN1224" s="370">
        <v>10</v>
      </c>
      <c r="AO1224" s="371" t="s">
        <v>305</v>
      </c>
      <c r="AP1224" s="371" t="s">
        <v>0</v>
      </c>
      <c r="AQ1224" s="371" t="s">
        <v>306</v>
      </c>
      <c r="AR1224" s="372" t="s">
        <v>0</v>
      </c>
      <c r="AS1224" s="372"/>
      <c r="AT1224" s="363"/>
    </row>
    <row r="1225" spans="1:46" x14ac:dyDescent="0.3">
      <c r="A1225" s="362" t="s">
        <v>3547</v>
      </c>
      <c r="B1225" s="363" t="s">
        <v>294</v>
      </c>
      <c r="C1225" s="363" t="s">
        <v>295</v>
      </c>
      <c r="D1225" s="363" t="s">
        <v>778</v>
      </c>
      <c r="E1225" s="363" t="s">
        <v>297</v>
      </c>
      <c r="F1225" s="363" t="s">
        <v>1044</v>
      </c>
      <c r="G1225" s="363" t="s">
        <v>3477</v>
      </c>
      <c r="H1225" s="363" t="s">
        <v>1149</v>
      </c>
      <c r="I1225" s="363" t="s">
        <v>3504</v>
      </c>
      <c r="J1225" s="363" t="s">
        <v>3505</v>
      </c>
      <c r="K1225" s="363" t="s">
        <v>687</v>
      </c>
      <c r="L1225" s="364">
        <v>6714.2042595737466</v>
      </c>
      <c r="M1225" s="364">
        <v>2700</v>
      </c>
      <c r="N1225" s="364">
        <v>6022.7063976050558</v>
      </c>
      <c r="O1225" s="362" t="s">
        <v>3548</v>
      </c>
      <c r="P1225" s="363"/>
      <c r="Q1225" s="363" t="s">
        <v>300</v>
      </c>
      <c r="R1225" s="363" t="s">
        <v>785</v>
      </c>
      <c r="S1225" s="363"/>
      <c r="T1225" s="365">
        <v>16952.384615384617</v>
      </c>
      <c r="U1225" s="366">
        <v>18</v>
      </c>
      <c r="V1225" s="367">
        <v>46296</v>
      </c>
      <c r="W1225" s="367"/>
      <c r="X1225" s="363" t="s">
        <v>3322</v>
      </c>
      <c r="Y1225" s="363"/>
      <c r="Z1225" s="363"/>
      <c r="AA1225" s="363"/>
      <c r="AB1225" s="363"/>
      <c r="AC1225" s="363" t="s">
        <v>3505</v>
      </c>
      <c r="AD1225" s="363" t="s">
        <v>360</v>
      </c>
      <c r="AE1225" s="367"/>
      <c r="AF1225" s="362"/>
      <c r="AG1225" s="364">
        <v>1.1430096083996966</v>
      </c>
      <c r="AH1225" s="364">
        <v>1.095856485819428</v>
      </c>
      <c r="AI1225" s="364">
        <v>0.24904789043580416</v>
      </c>
      <c r="AJ1225" s="362" t="s">
        <v>0</v>
      </c>
      <c r="AK1225" s="364">
        <v>98.287397523010455</v>
      </c>
      <c r="AL1225" s="364">
        <v>3.4690055341131014</v>
      </c>
      <c r="AM1225" s="369"/>
      <c r="AN1225" s="370">
        <v>10</v>
      </c>
      <c r="AO1225" s="371" t="s">
        <v>305</v>
      </c>
      <c r="AP1225" s="371" t="s">
        <v>0</v>
      </c>
      <c r="AQ1225" s="371" t="s">
        <v>306</v>
      </c>
      <c r="AR1225" s="372" t="s">
        <v>0</v>
      </c>
      <c r="AS1225" s="372"/>
      <c r="AT1225" s="363"/>
    </row>
    <row r="1226" spans="1:46" x14ac:dyDescent="0.3">
      <c r="A1226" s="362" t="s">
        <v>3549</v>
      </c>
      <c r="B1226" s="363" t="s">
        <v>294</v>
      </c>
      <c r="C1226" s="363" t="s">
        <v>295</v>
      </c>
      <c r="D1226" s="363" t="s">
        <v>778</v>
      </c>
      <c r="E1226" s="363" t="s">
        <v>297</v>
      </c>
      <c r="F1226" s="363" t="s">
        <v>1044</v>
      </c>
      <c r="G1226" s="363" t="s">
        <v>3477</v>
      </c>
      <c r="H1226" s="363" t="s">
        <v>1149</v>
      </c>
      <c r="I1226" s="363" t="s">
        <v>3504</v>
      </c>
      <c r="J1226" s="363" t="s">
        <v>3505</v>
      </c>
      <c r="K1226" s="363" t="s">
        <v>688</v>
      </c>
      <c r="L1226" s="364">
        <v>6714.2042595737466</v>
      </c>
      <c r="M1226" s="365">
        <v>2900</v>
      </c>
      <c r="N1226" s="364">
        <v>6022.7063976050558</v>
      </c>
      <c r="O1226" s="363" t="s">
        <v>3550</v>
      </c>
      <c r="P1226" s="363"/>
      <c r="Q1226" s="363" t="s">
        <v>300</v>
      </c>
      <c r="R1226" s="363" t="s">
        <v>785</v>
      </c>
      <c r="S1226" s="363"/>
      <c r="T1226" s="365">
        <v>16952.384615384617</v>
      </c>
      <c r="U1226" s="366">
        <v>18</v>
      </c>
      <c r="V1226" s="367">
        <v>46296</v>
      </c>
      <c r="W1226" s="367"/>
      <c r="X1226" s="363" t="s">
        <v>3322</v>
      </c>
      <c r="Y1226" s="363"/>
      <c r="Z1226" s="363"/>
      <c r="AA1226" s="363"/>
      <c r="AB1226" s="363"/>
      <c r="AC1226" s="363" t="s">
        <v>3505</v>
      </c>
      <c r="AD1226" s="363" t="s">
        <v>360</v>
      </c>
      <c r="AE1226" s="367"/>
      <c r="AF1226" s="362"/>
      <c r="AG1226" s="364">
        <v>1.1430096083996966</v>
      </c>
      <c r="AH1226" s="364">
        <v>1.095856485819428</v>
      </c>
      <c r="AI1226" s="364">
        <v>0.24904789043580416</v>
      </c>
      <c r="AJ1226" s="363" t="s">
        <v>0</v>
      </c>
      <c r="AK1226" s="368">
        <v>98.287397523010455</v>
      </c>
      <c r="AL1226" s="364">
        <v>3.4690055341131014</v>
      </c>
      <c r="AM1226" s="369"/>
      <c r="AN1226" s="370">
        <v>10</v>
      </c>
      <c r="AO1226" s="371" t="s">
        <v>305</v>
      </c>
      <c r="AP1226" s="371" t="s">
        <v>0</v>
      </c>
      <c r="AQ1226" s="371" t="s">
        <v>306</v>
      </c>
      <c r="AR1226" s="372" t="s">
        <v>0</v>
      </c>
      <c r="AS1226" s="372"/>
      <c r="AT1226" s="363"/>
    </row>
    <row r="1227" spans="1:46" x14ac:dyDescent="0.3">
      <c r="A1227" s="362" t="s">
        <v>3551</v>
      </c>
      <c r="B1227" s="363" t="s">
        <v>308</v>
      </c>
      <c r="C1227" s="363" t="s">
        <v>295</v>
      </c>
      <c r="D1227" s="363" t="s">
        <v>778</v>
      </c>
      <c r="E1227" s="363" t="s">
        <v>297</v>
      </c>
      <c r="F1227" s="363" t="s">
        <v>1044</v>
      </c>
      <c r="G1227" s="363" t="s">
        <v>3477</v>
      </c>
      <c r="H1227" s="363" t="s">
        <v>1149</v>
      </c>
      <c r="I1227" s="363" t="s">
        <v>3504</v>
      </c>
      <c r="J1227" s="363" t="s">
        <v>3505</v>
      </c>
      <c r="K1227" s="363" t="s">
        <v>682</v>
      </c>
      <c r="L1227" s="364">
        <v>5866.749459865403</v>
      </c>
      <c r="M1227" s="365">
        <v>1900</v>
      </c>
      <c r="N1227" s="364">
        <v>5262.5312157721792</v>
      </c>
      <c r="O1227" s="363" t="s">
        <v>3546</v>
      </c>
      <c r="P1227" s="363"/>
      <c r="Q1227" s="363" t="s">
        <v>300</v>
      </c>
      <c r="R1227" s="363" t="s">
        <v>785</v>
      </c>
      <c r="S1227" s="363"/>
      <c r="T1227" s="365">
        <v>16952.384615384617</v>
      </c>
      <c r="U1227" s="366">
        <v>18</v>
      </c>
      <c r="V1227" s="367">
        <v>46296</v>
      </c>
      <c r="W1227" s="367"/>
      <c r="X1227" s="363" t="s">
        <v>3322</v>
      </c>
      <c r="Y1227" s="363"/>
      <c r="Z1227" s="363"/>
      <c r="AA1227" s="363"/>
      <c r="AB1227" s="363"/>
      <c r="AC1227" s="363" t="s">
        <v>3505</v>
      </c>
      <c r="AD1227" s="363" t="s">
        <v>360</v>
      </c>
      <c r="AE1227" s="367"/>
      <c r="AF1227" s="362"/>
      <c r="AG1227" s="364">
        <v>0.99874098902162423</v>
      </c>
      <c r="AH1227" s="364">
        <v>0.95753944886378584</v>
      </c>
      <c r="AI1227" s="364">
        <v>0.21761351311460259</v>
      </c>
      <c r="AJ1227" s="363" t="s">
        <v>0</v>
      </c>
      <c r="AK1227" s="368">
        <v>116.54495622670851</v>
      </c>
      <c r="AL1227" s="364">
        <v>3.0311538875971253</v>
      </c>
      <c r="AM1227" s="369"/>
      <c r="AN1227" s="370">
        <v>10</v>
      </c>
      <c r="AO1227" s="371" t="s">
        <v>305</v>
      </c>
      <c r="AP1227" s="371" t="s">
        <v>0</v>
      </c>
      <c r="AQ1227" s="371" t="s">
        <v>306</v>
      </c>
      <c r="AR1227" s="372" t="s">
        <v>0</v>
      </c>
      <c r="AS1227" s="372"/>
      <c r="AT1227" s="363"/>
    </row>
    <row r="1228" spans="1:46" x14ac:dyDescent="0.3">
      <c r="A1228" s="362" t="s">
        <v>3552</v>
      </c>
      <c r="B1228" s="363" t="s">
        <v>308</v>
      </c>
      <c r="C1228" s="363" t="s">
        <v>295</v>
      </c>
      <c r="D1228" s="363" t="s">
        <v>778</v>
      </c>
      <c r="E1228" s="363" t="s">
        <v>297</v>
      </c>
      <c r="F1228" s="363" t="s">
        <v>1044</v>
      </c>
      <c r="G1228" s="363" t="s">
        <v>3477</v>
      </c>
      <c r="H1228" s="363" t="s">
        <v>1149</v>
      </c>
      <c r="I1228" s="363" t="s">
        <v>3504</v>
      </c>
      <c r="J1228" s="363" t="s">
        <v>3505</v>
      </c>
      <c r="K1228" s="363" t="s">
        <v>687</v>
      </c>
      <c r="L1228" s="364">
        <v>5866.749459865403</v>
      </c>
      <c r="M1228" s="365">
        <v>2700</v>
      </c>
      <c r="N1228" s="364">
        <v>5262.5312157721792</v>
      </c>
      <c r="O1228" s="363" t="s">
        <v>3548</v>
      </c>
      <c r="P1228" s="363"/>
      <c r="Q1228" s="363" t="s">
        <v>300</v>
      </c>
      <c r="R1228" s="363" t="s">
        <v>785</v>
      </c>
      <c r="S1228" s="363"/>
      <c r="T1228" s="365">
        <v>16952.384615384617</v>
      </c>
      <c r="U1228" s="366">
        <v>18</v>
      </c>
      <c r="V1228" s="367">
        <v>46296</v>
      </c>
      <c r="W1228" s="367"/>
      <c r="X1228" s="363" t="s">
        <v>3322</v>
      </c>
      <c r="Y1228" s="363"/>
      <c r="Z1228" s="363"/>
      <c r="AA1228" s="363"/>
      <c r="AB1228" s="363"/>
      <c r="AC1228" s="363" t="s">
        <v>3505</v>
      </c>
      <c r="AD1228" s="363" t="s">
        <v>360</v>
      </c>
      <c r="AE1228" s="367"/>
      <c r="AF1228" s="362"/>
      <c r="AG1228" s="364">
        <v>0.99874098902162423</v>
      </c>
      <c r="AH1228" s="364">
        <v>0.95753944886378584</v>
      </c>
      <c r="AI1228" s="364">
        <v>0.21761351311460259</v>
      </c>
      <c r="AJ1228" s="363" t="s">
        <v>0</v>
      </c>
      <c r="AK1228" s="368">
        <v>116.54495622670851</v>
      </c>
      <c r="AL1228" s="364">
        <v>3.0311538875971253</v>
      </c>
      <c r="AM1228" s="369"/>
      <c r="AN1228" s="370">
        <v>10</v>
      </c>
      <c r="AO1228" s="371" t="s">
        <v>305</v>
      </c>
      <c r="AP1228" s="371" t="s">
        <v>0</v>
      </c>
      <c r="AQ1228" s="371" t="s">
        <v>306</v>
      </c>
      <c r="AR1228" s="372" t="s">
        <v>0</v>
      </c>
      <c r="AS1228" s="372"/>
      <c r="AT1228" s="363"/>
    </row>
    <row r="1229" spans="1:46" x14ac:dyDescent="0.3">
      <c r="A1229" s="362" t="s">
        <v>3553</v>
      </c>
      <c r="B1229" s="363" t="s">
        <v>308</v>
      </c>
      <c r="C1229" s="363" t="s">
        <v>295</v>
      </c>
      <c r="D1229" s="363" t="s">
        <v>778</v>
      </c>
      <c r="E1229" s="363" t="s">
        <v>297</v>
      </c>
      <c r="F1229" s="363" t="s">
        <v>1044</v>
      </c>
      <c r="G1229" s="363" t="s">
        <v>3477</v>
      </c>
      <c r="H1229" s="363" t="s">
        <v>1149</v>
      </c>
      <c r="I1229" s="363" t="s">
        <v>3504</v>
      </c>
      <c r="J1229" s="363" t="s">
        <v>3505</v>
      </c>
      <c r="K1229" s="363" t="s">
        <v>688</v>
      </c>
      <c r="L1229" s="364">
        <v>5866.749459865403</v>
      </c>
      <c r="M1229" s="365">
        <v>2900</v>
      </c>
      <c r="N1229" s="364">
        <v>5262.5312157721792</v>
      </c>
      <c r="O1229" s="363" t="s">
        <v>3550</v>
      </c>
      <c r="P1229" s="363"/>
      <c r="Q1229" s="363" t="s">
        <v>300</v>
      </c>
      <c r="R1229" s="363" t="s">
        <v>785</v>
      </c>
      <c r="S1229" s="363"/>
      <c r="T1229" s="365">
        <v>16952.384615384617</v>
      </c>
      <c r="U1229" s="366">
        <v>18</v>
      </c>
      <c r="V1229" s="367">
        <v>46296</v>
      </c>
      <c r="W1229" s="367"/>
      <c r="X1229" s="363" t="s">
        <v>3322</v>
      </c>
      <c r="Y1229" s="363"/>
      <c r="Z1229" s="363"/>
      <c r="AA1229" s="363"/>
      <c r="AB1229" s="363"/>
      <c r="AC1229" s="363" t="s">
        <v>3505</v>
      </c>
      <c r="AD1229" s="363" t="s">
        <v>360</v>
      </c>
      <c r="AE1229" s="367"/>
      <c r="AF1229" s="362"/>
      <c r="AG1229" s="364">
        <v>0.99874098902162423</v>
      </c>
      <c r="AH1229" s="364">
        <v>0.95753944886378584</v>
      </c>
      <c r="AI1229" s="364">
        <v>0.21761351311460259</v>
      </c>
      <c r="AJ1229" s="363" t="s">
        <v>0</v>
      </c>
      <c r="AK1229" s="368">
        <v>116.54495622670851</v>
      </c>
      <c r="AL1229" s="364">
        <v>3.0311538875971253</v>
      </c>
      <c r="AM1229" s="369"/>
      <c r="AN1229" s="370">
        <v>10</v>
      </c>
      <c r="AO1229" s="371" t="s">
        <v>305</v>
      </c>
      <c r="AP1229" s="371" t="s">
        <v>0</v>
      </c>
      <c r="AQ1229" s="371" t="s">
        <v>306</v>
      </c>
      <c r="AR1229" s="372" t="s">
        <v>0</v>
      </c>
      <c r="AS1229" s="372"/>
      <c r="AT1229" s="363"/>
    </row>
    <row r="1230" spans="1:46" x14ac:dyDescent="0.3">
      <c r="A1230" s="362" t="s">
        <v>3554</v>
      </c>
      <c r="B1230" s="363" t="s">
        <v>310</v>
      </c>
      <c r="C1230" s="363" t="s">
        <v>295</v>
      </c>
      <c r="D1230" s="363" t="s">
        <v>778</v>
      </c>
      <c r="E1230" s="363" t="s">
        <v>297</v>
      </c>
      <c r="F1230" s="363" t="s">
        <v>1044</v>
      </c>
      <c r="G1230" s="363" t="s">
        <v>3477</v>
      </c>
      <c r="H1230" s="363" t="s">
        <v>1149</v>
      </c>
      <c r="I1230" s="363" t="s">
        <v>3504</v>
      </c>
      <c r="J1230" s="363" t="s">
        <v>3505</v>
      </c>
      <c r="K1230" s="363" t="s">
        <v>682</v>
      </c>
      <c r="L1230" s="364">
        <v>5866.749459865403</v>
      </c>
      <c r="M1230" s="365">
        <v>1900</v>
      </c>
      <c r="N1230" s="364">
        <v>5262.5312157721792</v>
      </c>
      <c r="O1230" s="363" t="s">
        <v>3546</v>
      </c>
      <c r="P1230" s="363"/>
      <c r="Q1230" s="363" t="s">
        <v>300</v>
      </c>
      <c r="R1230" s="363" t="s">
        <v>785</v>
      </c>
      <c r="S1230" s="363"/>
      <c r="T1230" s="365">
        <v>16952.384615384617</v>
      </c>
      <c r="U1230" s="366">
        <v>18</v>
      </c>
      <c r="V1230" s="367">
        <v>46296</v>
      </c>
      <c r="W1230" s="367"/>
      <c r="X1230" s="363" t="s">
        <v>3322</v>
      </c>
      <c r="Y1230" s="363"/>
      <c r="Z1230" s="363"/>
      <c r="AA1230" s="363"/>
      <c r="AB1230" s="363"/>
      <c r="AC1230" s="363" t="s">
        <v>3505</v>
      </c>
      <c r="AD1230" s="363" t="s">
        <v>360</v>
      </c>
      <c r="AE1230" s="367"/>
      <c r="AF1230" s="362"/>
      <c r="AG1230" s="364">
        <v>0.99874098902162423</v>
      </c>
      <c r="AH1230" s="364">
        <v>0.95753944886378584</v>
      </c>
      <c r="AI1230" s="364">
        <v>0.21761351311460259</v>
      </c>
      <c r="AJ1230" s="363" t="s">
        <v>0</v>
      </c>
      <c r="AK1230" s="368">
        <v>116.54495622670851</v>
      </c>
      <c r="AL1230" s="364">
        <v>3.0311538875971253</v>
      </c>
      <c r="AM1230" s="369"/>
      <c r="AN1230" s="370">
        <v>10</v>
      </c>
      <c r="AO1230" s="371" t="s">
        <v>305</v>
      </c>
      <c r="AP1230" s="371" t="s">
        <v>0</v>
      </c>
      <c r="AQ1230" s="371" t="s">
        <v>306</v>
      </c>
      <c r="AR1230" s="372" t="s">
        <v>0</v>
      </c>
      <c r="AS1230" s="372"/>
      <c r="AT1230" s="363"/>
    </row>
    <row r="1231" spans="1:46" x14ac:dyDescent="0.3">
      <c r="A1231" s="362" t="s">
        <v>3555</v>
      </c>
      <c r="B1231" s="363" t="s">
        <v>310</v>
      </c>
      <c r="C1231" s="363" t="s">
        <v>295</v>
      </c>
      <c r="D1231" s="363" t="s">
        <v>778</v>
      </c>
      <c r="E1231" s="363" t="s">
        <v>297</v>
      </c>
      <c r="F1231" s="363" t="s">
        <v>1044</v>
      </c>
      <c r="G1231" s="363" t="s">
        <v>3477</v>
      </c>
      <c r="H1231" s="363" t="s">
        <v>1149</v>
      </c>
      <c r="I1231" s="363" t="s">
        <v>3504</v>
      </c>
      <c r="J1231" s="363" t="s">
        <v>3505</v>
      </c>
      <c r="K1231" s="363" t="s">
        <v>687</v>
      </c>
      <c r="L1231" s="364">
        <v>5866.749459865403</v>
      </c>
      <c r="M1231" s="365">
        <v>2700</v>
      </c>
      <c r="N1231" s="364">
        <v>5262.5312157721792</v>
      </c>
      <c r="O1231" s="363" t="s">
        <v>3548</v>
      </c>
      <c r="P1231" s="363"/>
      <c r="Q1231" s="363" t="s">
        <v>300</v>
      </c>
      <c r="R1231" s="363" t="s">
        <v>785</v>
      </c>
      <c r="S1231" s="363"/>
      <c r="T1231" s="365">
        <v>16952.384615384617</v>
      </c>
      <c r="U1231" s="366">
        <v>18</v>
      </c>
      <c r="V1231" s="367">
        <v>46296</v>
      </c>
      <c r="W1231" s="367"/>
      <c r="X1231" s="363" t="s">
        <v>3322</v>
      </c>
      <c r="Y1231" s="363"/>
      <c r="Z1231" s="363"/>
      <c r="AA1231" s="363"/>
      <c r="AB1231" s="363"/>
      <c r="AC1231" s="363" t="s">
        <v>3505</v>
      </c>
      <c r="AD1231" s="363" t="s">
        <v>360</v>
      </c>
      <c r="AE1231" s="367"/>
      <c r="AF1231" s="362"/>
      <c r="AG1231" s="364">
        <v>0.99874098902162423</v>
      </c>
      <c r="AH1231" s="364">
        <v>0.95753944886378584</v>
      </c>
      <c r="AI1231" s="364">
        <v>0.21761351311460259</v>
      </c>
      <c r="AJ1231" s="363" t="s">
        <v>0</v>
      </c>
      <c r="AK1231" s="368">
        <v>116.54495622670851</v>
      </c>
      <c r="AL1231" s="364">
        <v>3.0311538875971253</v>
      </c>
      <c r="AM1231" s="369"/>
      <c r="AN1231" s="370">
        <v>10</v>
      </c>
      <c r="AO1231" s="371" t="s">
        <v>305</v>
      </c>
      <c r="AP1231" s="371" t="s">
        <v>0</v>
      </c>
      <c r="AQ1231" s="371" t="s">
        <v>306</v>
      </c>
      <c r="AR1231" s="372" t="s">
        <v>0</v>
      </c>
      <c r="AS1231" s="372"/>
      <c r="AT1231" s="363"/>
    </row>
    <row r="1232" spans="1:46" x14ac:dyDescent="0.3">
      <c r="A1232" s="362" t="s">
        <v>3556</v>
      </c>
      <c r="B1232" s="363" t="s">
        <v>310</v>
      </c>
      <c r="C1232" s="363" t="s">
        <v>295</v>
      </c>
      <c r="D1232" s="363" t="s">
        <v>778</v>
      </c>
      <c r="E1232" s="363" t="s">
        <v>297</v>
      </c>
      <c r="F1232" s="363" t="s">
        <v>1044</v>
      </c>
      <c r="G1232" s="363" t="s">
        <v>3477</v>
      </c>
      <c r="H1232" s="363" t="s">
        <v>1149</v>
      </c>
      <c r="I1232" s="363" t="s">
        <v>3504</v>
      </c>
      <c r="J1232" s="363" t="s">
        <v>3505</v>
      </c>
      <c r="K1232" s="363" t="s">
        <v>688</v>
      </c>
      <c r="L1232" s="364">
        <v>5866.749459865403</v>
      </c>
      <c r="M1232" s="364">
        <v>2900</v>
      </c>
      <c r="N1232" s="364">
        <v>5262.5312157721792</v>
      </c>
      <c r="O1232" s="362" t="s">
        <v>3550</v>
      </c>
      <c r="P1232" s="363"/>
      <c r="Q1232" s="363" t="s">
        <v>300</v>
      </c>
      <c r="R1232" s="363" t="s">
        <v>785</v>
      </c>
      <c r="S1232" s="363"/>
      <c r="T1232" s="365">
        <v>16952.384615384617</v>
      </c>
      <c r="U1232" s="366">
        <v>18</v>
      </c>
      <c r="V1232" s="367">
        <v>46296</v>
      </c>
      <c r="W1232" s="367"/>
      <c r="X1232" s="363" t="s">
        <v>3322</v>
      </c>
      <c r="Y1232" s="363"/>
      <c r="Z1232" s="363"/>
      <c r="AA1232" s="363"/>
      <c r="AB1232" s="363"/>
      <c r="AC1232" s="363" t="s">
        <v>3505</v>
      </c>
      <c r="AD1232" s="363" t="s">
        <v>360</v>
      </c>
      <c r="AE1232" s="367"/>
      <c r="AF1232" s="362"/>
      <c r="AG1232" s="364">
        <v>0.99874098902162423</v>
      </c>
      <c r="AH1232" s="364">
        <v>0.95753944886378584</v>
      </c>
      <c r="AI1232" s="364">
        <v>0.21761351311460259</v>
      </c>
      <c r="AJ1232" s="362" t="s">
        <v>0</v>
      </c>
      <c r="AK1232" s="364">
        <v>116.54495622670851</v>
      </c>
      <c r="AL1232" s="364">
        <v>3.0311538875971253</v>
      </c>
      <c r="AM1232" s="369"/>
      <c r="AN1232" s="370">
        <v>10</v>
      </c>
      <c r="AO1232" s="371" t="s">
        <v>305</v>
      </c>
      <c r="AP1232" s="371" t="s">
        <v>0</v>
      </c>
      <c r="AQ1232" s="371" t="s">
        <v>306</v>
      </c>
      <c r="AR1232" s="372" t="s">
        <v>0</v>
      </c>
      <c r="AS1232" s="372"/>
      <c r="AT1232" s="363"/>
    </row>
    <row r="1233" spans="1:46" x14ac:dyDescent="0.3">
      <c r="A1233" s="362" t="s">
        <v>3557</v>
      </c>
      <c r="B1233" s="363" t="s">
        <v>294</v>
      </c>
      <c r="C1233" s="363" t="s">
        <v>295</v>
      </c>
      <c r="D1233" s="363" t="s">
        <v>778</v>
      </c>
      <c r="E1233" s="363" t="s">
        <v>297</v>
      </c>
      <c r="F1233" s="363" t="s">
        <v>1044</v>
      </c>
      <c r="G1233" s="363" t="s">
        <v>3477</v>
      </c>
      <c r="H1233" s="363" t="s">
        <v>1149</v>
      </c>
      <c r="I1233" s="363" t="s">
        <v>625</v>
      </c>
      <c r="J1233" s="363" t="s">
        <v>3518</v>
      </c>
      <c r="K1233" s="363" t="s">
        <v>682</v>
      </c>
      <c r="L1233" s="364">
        <v>3401.8446729335683</v>
      </c>
      <c r="M1233" s="364">
        <v>1000</v>
      </c>
      <c r="N1233" s="364">
        <v>3051.4876943342188</v>
      </c>
      <c r="O1233" s="362" t="s">
        <v>3558</v>
      </c>
      <c r="P1233" s="363"/>
      <c r="Q1233" s="363" t="s">
        <v>300</v>
      </c>
      <c r="R1233" s="363" t="s">
        <v>785</v>
      </c>
      <c r="S1233" s="363"/>
      <c r="T1233" s="365">
        <v>16952.384615384617</v>
      </c>
      <c r="U1233" s="366">
        <v>18</v>
      </c>
      <c r="V1233" s="367">
        <v>46296</v>
      </c>
      <c r="W1233" s="367"/>
      <c r="X1233" s="363" t="s">
        <v>3322</v>
      </c>
      <c r="Y1233" s="363"/>
      <c r="Z1233" s="363"/>
      <c r="AA1233" s="363"/>
      <c r="AB1233" s="363"/>
      <c r="AC1233" s="363" t="s">
        <v>3520</v>
      </c>
      <c r="AD1233" s="363" t="s">
        <v>360</v>
      </c>
      <c r="AE1233" s="367"/>
      <c r="AF1233" s="362"/>
      <c r="AG1233" s="364">
        <v>0.57912166462645631</v>
      </c>
      <c r="AH1233" s="364">
        <v>0.55523088134664389</v>
      </c>
      <c r="AI1233" s="364">
        <v>0.12618356645559806</v>
      </c>
      <c r="AJ1233" s="362" t="s">
        <v>0</v>
      </c>
      <c r="AK1233" s="364">
        <v>221.3558391394057</v>
      </c>
      <c r="AL1233" s="364">
        <v>1.7576197476823421</v>
      </c>
      <c r="AM1233" s="369"/>
      <c r="AN1233" s="370">
        <v>10</v>
      </c>
      <c r="AO1233" s="371" t="s">
        <v>305</v>
      </c>
      <c r="AP1233" s="371" t="s">
        <v>0</v>
      </c>
      <c r="AQ1233" s="371" t="s">
        <v>306</v>
      </c>
      <c r="AR1233" s="372" t="s">
        <v>0</v>
      </c>
      <c r="AS1233" s="372"/>
      <c r="AT1233" s="363"/>
    </row>
    <row r="1234" spans="1:46" x14ac:dyDescent="0.3">
      <c r="A1234" s="362" t="s">
        <v>3559</v>
      </c>
      <c r="B1234" s="363" t="s">
        <v>294</v>
      </c>
      <c r="C1234" s="363" t="s">
        <v>295</v>
      </c>
      <c r="D1234" s="363" t="s">
        <v>778</v>
      </c>
      <c r="E1234" s="363" t="s">
        <v>297</v>
      </c>
      <c r="F1234" s="363" t="s">
        <v>1044</v>
      </c>
      <c r="G1234" s="363" t="s">
        <v>3477</v>
      </c>
      <c r="H1234" s="363" t="s">
        <v>1149</v>
      </c>
      <c r="I1234" s="363" t="s">
        <v>625</v>
      </c>
      <c r="J1234" s="363" t="s">
        <v>3518</v>
      </c>
      <c r="K1234" s="363" t="s">
        <v>687</v>
      </c>
      <c r="L1234" s="364">
        <v>3401.8446729335683</v>
      </c>
      <c r="M1234" s="364">
        <v>1800</v>
      </c>
      <c r="N1234" s="364">
        <v>3051.4876943342188</v>
      </c>
      <c r="O1234" s="362" t="s">
        <v>3560</v>
      </c>
      <c r="P1234" s="363"/>
      <c r="Q1234" s="363" t="s">
        <v>300</v>
      </c>
      <c r="R1234" s="363" t="s">
        <v>785</v>
      </c>
      <c r="S1234" s="363"/>
      <c r="T1234" s="365">
        <v>16952.384615384617</v>
      </c>
      <c r="U1234" s="366">
        <v>18</v>
      </c>
      <c r="V1234" s="367">
        <v>46296</v>
      </c>
      <c r="W1234" s="367"/>
      <c r="X1234" s="363" t="s">
        <v>3322</v>
      </c>
      <c r="Y1234" s="363"/>
      <c r="Z1234" s="363"/>
      <c r="AA1234" s="363"/>
      <c r="AB1234" s="363"/>
      <c r="AC1234" s="363" t="s">
        <v>3520</v>
      </c>
      <c r="AD1234" s="363" t="s">
        <v>360</v>
      </c>
      <c r="AE1234" s="367"/>
      <c r="AF1234" s="362"/>
      <c r="AG1234" s="364">
        <v>0.57912166462645631</v>
      </c>
      <c r="AH1234" s="364">
        <v>0.55523088134664389</v>
      </c>
      <c r="AI1234" s="364">
        <v>0.12618356645559806</v>
      </c>
      <c r="AJ1234" s="362" t="s">
        <v>0</v>
      </c>
      <c r="AK1234" s="364">
        <v>221.3558391394057</v>
      </c>
      <c r="AL1234" s="364">
        <v>1.7576197476823421</v>
      </c>
      <c r="AM1234" s="369"/>
      <c r="AN1234" s="370">
        <v>10</v>
      </c>
      <c r="AO1234" s="371" t="s">
        <v>305</v>
      </c>
      <c r="AP1234" s="371" t="s">
        <v>0</v>
      </c>
      <c r="AQ1234" s="371" t="s">
        <v>306</v>
      </c>
      <c r="AR1234" s="372" t="s">
        <v>0</v>
      </c>
      <c r="AS1234" s="372"/>
      <c r="AT1234" s="363"/>
    </row>
    <row r="1235" spans="1:46" x14ac:dyDescent="0.3">
      <c r="A1235" s="362" t="s">
        <v>3561</v>
      </c>
      <c r="B1235" s="363" t="s">
        <v>294</v>
      </c>
      <c r="C1235" s="363" t="s">
        <v>295</v>
      </c>
      <c r="D1235" s="363" t="s">
        <v>778</v>
      </c>
      <c r="E1235" s="363" t="s">
        <v>297</v>
      </c>
      <c r="F1235" s="363" t="s">
        <v>1044</v>
      </c>
      <c r="G1235" s="363" t="s">
        <v>3477</v>
      </c>
      <c r="H1235" s="363" t="s">
        <v>1149</v>
      </c>
      <c r="I1235" s="363" t="s">
        <v>625</v>
      </c>
      <c r="J1235" s="363" t="s">
        <v>3518</v>
      </c>
      <c r="K1235" s="363" t="s">
        <v>688</v>
      </c>
      <c r="L1235" s="364">
        <v>3401.8446729335683</v>
      </c>
      <c r="M1235" s="364">
        <v>2000</v>
      </c>
      <c r="N1235" s="364">
        <v>3051.4876943342188</v>
      </c>
      <c r="O1235" s="362" t="s">
        <v>3562</v>
      </c>
      <c r="P1235" s="363"/>
      <c r="Q1235" s="363" t="s">
        <v>300</v>
      </c>
      <c r="R1235" s="363" t="s">
        <v>785</v>
      </c>
      <c r="S1235" s="363"/>
      <c r="T1235" s="365">
        <v>16952.384615384617</v>
      </c>
      <c r="U1235" s="366">
        <v>18</v>
      </c>
      <c r="V1235" s="367">
        <v>46296</v>
      </c>
      <c r="W1235" s="367"/>
      <c r="X1235" s="363" t="s">
        <v>3322</v>
      </c>
      <c r="Y1235" s="363"/>
      <c r="Z1235" s="363"/>
      <c r="AA1235" s="363"/>
      <c r="AB1235" s="363"/>
      <c r="AC1235" s="363" t="s">
        <v>3520</v>
      </c>
      <c r="AD1235" s="363" t="s">
        <v>360</v>
      </c>
      <c r="AE1235" s="367"/>
      <c r="AF1235" s="362"/>
      <c r="AG1235" s="364">
        <v>0.57912166462645631</v>
      </c>
      <c r="AH1235" s="364">
        <v>0.55523088134664389</v>
      </c>
      <c r="AI1235" s="364">
        <v>0.12618356645559806</v>
      </c>
      <c r="AJ1235" s="362" t="s">
        <v>0</v>
      </c>
      <c r="AK1235" s="364">
        <v>221.3558391394057</v>
      </c>
      <c r="AL1235" s="364">
        <v>1.7576197476823421</v>
      </c>
      <c r="AM1235" s="369"/>
      <c r="AN1235" s="370">
        <v>10</v>
      </c>
      <c r="AO1235" s="371" t="s">
        <v>305</v>
      </c>
      <c r="AP1235" s="371" t="s">
        <v>0</v>
      </c>
      <c r="AQ1235" s="371" t="s">
        <v>306</v>
      </c>
      <c r="AR1235" s="372" t="s">
        <v>0</v>
      </c>
      <c r="AS1235" s="372"/>
      <c r="AT1235" s="363"/>
    </row>
    <row r="1236" spans="1:46" x14ac:dyDescent="0.3">
      <c r="A1236" s="362" t="s">
        <v>3563</v>
      </c>
      <c r="B1236" s="363" t="s">
        <v>308</v>
      </c>
      <c r="C1236" s="363" t="s">
        <v>295</v>
      </c>
      <c r="D1236" s="363" t="s">
        <v>778</v>
      </c>
      <c r="E1236" s="363" t="s">
        <v>297</v>
      </c>
      <c r="F1236" s="363" t="s">
        <v>1044</v>
      </c>
      <c r="G1236" s="363" t="s">
        <v>3477</v>
      </c>
      <c r="H1236" s="363" t="s">
        <v>1149</v>
      </c>
      <c r="I1236" s="363" t="s">
        <v>625</v>
      </c>
      <c r="J1236" s="363" t="s">
        <v>3518</v>
      </c>
      <c r="K1236" s="363" t="s">
        <v>682</v>
      </c>
      <c r="L1236" s="364">
        <v>2996.5481584106774</v>
      </c>
      <c r="M1236" s="365">
        <v>1000</v>
      </c>
      <c r="N1236" s="364">
        <v>2687.9327864739962</v>
      </c>
      <c r="O1236" s="363" t="s">
        <v>3558</v>
      </c>
      <c r="P1236" s="363"/>
      <c r="Q1236" s="363" t="s">
        <v>300</v>
      </c>
      <c r="R1236" s="363" t="s">
        <v>785</v>
      </c>
      <c r="S1236" s="363"/>
      <c r="T1236" s="365">
        <v>16952.384615384617</v>
      </c>
      <c r="U1236" s="366">
        <v>18</v>
      </c>
      <c r="V1236" s="367">
        <v>46296</v>
      </c>
      <c r="W1236" s="367"/>
      <c r="X1236" s="363" t="s">
        <v>3322</v>
      </c>
      <c r="Y1236" s="363"/>
      <c r="Z1236" s="363"/>
      <c r="AA1236" s="363"/>
      <c r="AB1236" s="363"/>
      <c r="AC1236" s="363" t="s">
        <v>3520</v>
      </c>
      <c r="AD1236" s="363" t="s">
        <v>360</v>
      </c>
      <c r="AE1236" s="367"/>
      <c r="AF1236" s="362"/>
      <c r="AG1236" s="364">
        <v>0.51012498349480695</v>
      </c>
      <c r="AH1236" s="364">
        <v>0.48908055333322192</v>
      </c>
      <c r="AI1236" s="364">
        <v>0.111150028892456</v>
      </c>
      <c r="AJ1236" s="363" t="s">
        <v>0</v>
      </c>
      <c r="AK1236" s="368">
        <v>255.09663951192962</v>
      </c>
      <c r="AL1236" s="364">
        <v>1.5482165485121824</v>
      </c>
      <c r="AM1236" s="369"/>
      <c r="AN1236" s="370">
        <v>10</v>
      </c>
      <c r="AO1236" s="371" t="s">
        <v>305</v>
      </c>
      <c r="AP1236" s="371" t="s">
        <v>0</v>
      </c>
      <c r="AQ1236" s="371" t="s">
        <v>306</v>
      </c>
      <c r="AR1236" s="372" t="s">
        <v>0</v>
      </c>
      <c r="AS1236" s="372"/>
      <c r="AT1236" s="363"/>
    </row>
    <row r="1237" spans="1:46" x14ac:dyDescent="0.3">
      <c r="A1237" s="362" t="s">
        <v>3564</v>
      </c>
      <c r="B1237" s="363" t="s">
        <v>308</v>
      </c>
      <c r="C1237" s="363" t="s">
        <v>295</v>
      </c>
      <c r="D1237" s="363" t="s">
        <v>778</v>
      </c>
      <c r="E1237" s="363" t="s">
        <v>297</v>
      </c>
      <c r="F1237" s="363" t="s">
        <v>1044</v>
      </c>
      <c r="G1237" s="363" t="s">
        <v>3477</v>
      </c>
      <c r="H1237" s="363" t="s">
        <v>1149</v>
      </c>
      <c r="I1237" s="363" t="s">
        <v>625</v>
      </c>
      <c r="J1237" s="363" t="s">
        <v>3518</v>
      </c>
      <c r="K1237" s="363" t="s">
        <v>687</v>
      </c>
      <c r="L1237" s="364">
        <v>2996.5481584106774</v>
      </c>
      <c r="M1237" s="365">
        <v>1800</v>
      </c>
      <c r="N1237" s="364">
        <v>2687.9327864739962</v>
      </c>
      <c r="O1237" s="363" t="s">
        <v>3560</v>
      </c>
      <c r="P1237" s="363"/>
      <c r="Q1237" s="363" t="s">
        <v>300</v>
      </c>
      <c r="R1237" s="363" t="s">
        <v>785</v>
      </c>
      <c r="S1237" s="363"/>
      <c r="T1237" s="365">
        <v>16952.384615384617</v>
      </c>
      <c r="U1237" s="366">
        <v>18</v>
      </c>
      <c r="V1237" s="367">
        <v>46296</v>
      </c>
      <c r="W1237" s="367"/>
      <c r="X1237" s="363" t="s">
        <v>3322</v>
      </c>
      <c r="Y1237" s="363"/>
      <c r="Z1237" s="363"/>
      <c r="AA1237" s="363"/>
      <c r="AB1237" s="363"/>
      <c r="AC1237" s="363" t="s">
        <v>3520</v>
      </c>
      <c r="AD1237" s="363" t="s">
        <v>360</v>
      </c>
      <c r="AE1237" s="367"/>
      <c r="AF1237" s="362"/>
      <c r="AG1237" s="364">
        <v>0.51012498349480695</v>
      </c>
      <c r="AH1237" s="364">
        <v>0.48908055333322192</v>
      </c>
      <c r="AI1237" s="364">
        <v>0.111150028892456</v>
      </c>
      <c r="AJ1237" s="363" t="s">
        <v>0</v>
      </c>
      <c r="AK1237" s="368">
        <v>255.09663951192962</v>
      </c>
      <c r="AL1237" s="364">
        <v>1.5482165485121824</v>
      </c>
      <c r="AM1237" s="369"/>
      <c r="AN1237" s="370">
        <v>10</v>
      </c>
      <c r="AO1237" s="371" t="s">
        <v>305</v>
      </c>
      <c r="AP1237" s="371" t="s">
        <v>0</v>
      </c>
      <c r="AQ1237" s="371" t="s">
        <v>306</v>
      </c>
      <c r="AR1237" s="372" t="s">
        <v>0</v>
      </c>
      <c r="AS1237" s="372"/>
      <c r="AT1237" s="363"/>
    </row>
    <row r="1238" spans="1:46" x14ac:dyDescent="0.3">
      <c r="A1238" s="362" t="s">
        <v>3565</v>
      </c>
      <c r="B1238" s="363" t="s">
        <v>308</v>
      </c>
      <c r="C1238" s="363" t="s">
        <v>295</v>
      </c>
      <c r="D1238" s="363" t="s">
        <v>778</v>
      </c>
      <c r="E1238" s="363" t="s">
        <v>297</v>
      </c>
      <c r="F1238" s="363" t="s">
        <v>1044</v>
      </c>
      <c r="G1238" s="363" t="s">
        <v>3477</v>
      </c>
      <c r="H1238" s="363" t="s">
        <v>1149</v>
      </c>
      <c r="I1238" s="363" t="s">
        <v>625</v>
      </c>
      <c r="J1238" s="363" t="s">
        <v>3518</v>
      </c>
      <c r="K1238" s="363" t="s">
        <v>688</v>
      </c>
      <c r="L1238" s="364">
        <v>2996.5481584106774</v>
      </c>
      <c r="M1238" s="365">
        <v>2000</v>
      </c>
      <c r="N1238" s="364">
        <v>2687.9327864739962</v>
      </c>
      <c r="O1238" s="363" t="s">
        <v>3562</v>
      </c>
      <c r="P1238" s="363"/>
      <c r="Q1238" s="363" t="s">
        <v>300</v>
      </c>
      <c r="R1238" s="363" t="s">
        <v>785</v>
      </c>
      <c r="S1238" s="363"/>
      <c r="T1238" s="365">
        <v>16952.384615384617</v>
      </c>
      <c r="U1238" s="366">
        <v>18</v>
      </c>
      <c r="V1238" s="367">
        <v>46296</v>
      </c>
      <c r="W1238" s="367"/>
      <c r="X1238" s="363" t="s">
        <v>3322</v>
      </c>
      <c r="Y1238" s="363"/>
      <c r="Z1238" s="363"/>
      <c r="AA1238" s="363"/>
      <c r="AB1238" s="363"/>
      <c r="AC1238" s="363" t="s">
        <v>3520</v>
      </c>
      <c r="AD1238" s="363" t="s">
        <v>360</v>
      </c>
      <c r="AE1238" s="367"/>
      <c r="AF1238" s="362"/>
      <c r="AG1238" s="364">
        <v>0.51012498349480695</v>
      </c>
      <c r="AH1238" s="364">
        <v>0.48908055333322192</v>
      </c>
      <c r="AI1238" s="364">
        <v>0.111150028892456</v>
      </c>
      <c r="AJ1238" s="363" t="s">
        <v>0</v>
      </c>
      <c r="AK1238" s="368">
        <v>255.09663951192962</v>
      </c>
      <c r="AL1238" s="364">
        <v>1.5482165485121824</v>
      </c>
      <c r="AM1238" s="369"/>
      <c r="AN1238" s="370">
        <v>10</v>
      </c>
      <c r="AO1238" s="371" t="s">
        <v>305</v>
      </c>
      <c r="AP1238" s="371" t="s">
        <v>0</v>
      </c>
      <c r="AQ1238" s="371" t="s">
        <v>306</v>
      </c>
      <c r="AR1238" s="372" t="s">
        <v>0</v>
      </c>
      <c r="AS1238" s="372"/>
      <c r="AT1238" s="363"/>
    </row>
    <row r="1239" spans="1:46" x14ac:dyDescent="0.3">
      <c r="A1239" s="362" t="s">
        <v>3566</v>
      </c>
      <c r="B1239" s="363" t="s">
        <v>310</v>
      </c>
      <c r="C1239" s="363" t="s">
        <v>295</v>
      </c>
      <c r="D1239" s="363" t="s">
        <v>778</v>
      </c>
      <c r="E1239" s="363" t="s">
        <v>297</v>
      </c>
      <c r="F1239" s="363" t="s">
        <v>1044</v>
      </c>
      <c r="G1239" s="363" t="s">
        <v>3477</v>
      </c>
      <c r="H1239" s="363" t="s">
        <v>1149</v>
      </c>
      <c r="I1239" s="363" t="s">
        <v>625</v>
      </c>
      <c r="J1239" s="363" t="s">
        <v>3518</v>
      </c>
      <c r="K1239" s="363" t="s">
        <v>682</v>
      </c>
      <c r="L1239" s="364">
        <v>2996.5481584106774</v>
      </c>
      <c r="M1239" s="365">
        <v>1000</v>
      </c>
      <c r="N1239" s="364">
        <v>2687.9327864739962</v>
      </c>
      <c r="O1239" s="363" t="s">
        <v>3558</v>
      </c>
      <c r="P1239" s="363"/>
      <c r="Q1239" s="363" t="s">
        <v>300</v>
      </c>
      <c r="R1239" s="363" t="s">
        <v>785</v>
      </c>
      <c r="S1239" s="363"/>
      <c r="T1239" s="365">
        <v>16952.384615384617</v>
      </c>
      <c r="U1239" s="366">
        <v>18</v>
      </c>
      <c r="V1239" s="367">
        <v>46296</v>
      </c>
      <c r="W1239" s="367"/>
      <c r="X1239" s="363" t="s">
        <v>3322</v>
      </c>
      <c r="Y1239" s="363"/>
      <c r="Z1239" s="363"/>
      <c r="AA1239" s="363"/>
      <c r="AB1239" s="363"/>
      <c r="AC1239" s="363" t="s">
        <v>3520</v>
      </c>
      <c r="AD1239" s="363" t="s">
        <v>360</v>
      </c>
      <c r="AE1239" s="367"/>
      <c r="AF1239" s="362"/>
      <c r="AG1239" s="364">
        <v>0.51012498349480695</v>
      </c>
      <c r="AH1239" s="364">
        <v>0.48908055333322192</v>
      </c>
      <c r="AI1239" s="364">
        <v>0.111150028892456</v>
      </c>
      <c r="AJ1239" s="363" t="s">
        <v>0</v>
      </c>
      <c r="AK1239" s="368">
        <v>255.09663951192962</v>
      </c>
      <c r="AL1239" s="364">
        <v>1.5482165485121824</v>
      </c>
      <c r="AM1239" s="369"/>
      <c r="AN1239" s="370">
        <v>10</v>
      </c>
      <c r="AO1239" s="371" t="s">
        <v>305</v>
      </c>
      <c r="AP1239" s="371" t="s">
        <v>0</v>
      </c>
      <c r="AQ1239" s="371" t="s">
        <v>306</v>
      </c>
      <c r="AR1239" s="372" t="s">
        <v>0</v>
      </c>
      <c r="AS1239" s="372"/>
      <c r="AT1239" s="363"/>
    </row>
    <row r="1240" spans="1:46" x14ac:dyDescent="0.3">
      <c r="A1240" s="362" t="s">
        <v>3567</v>
      </c>
      <c r="B1240" s="363" t="s">
        <v>310</v>
      </c>
      <c r="C1240" s="363" t="s">
        <v>295</v>
      </c>
      <c r="D1240" s="363" t="s">
        <v>778</v>
      </c>
      <c r="E1240" s="363" t="s">
        <v>297</v>
      </c>
      <c r="F1240" s="363" t="s">
        <v>1044</v>
      </c>
      <c r="G1240" s="363" t="s">
        <v>3477</v>
      </c>
      <c r="H1240" s="363" t="s">
        <v>1149</v>
      </c>
      <c r="I1240" s="363" t="s">
        <v>625</v>
      </c>
      <c r="J1240" s="363" t="s">
        <v>3518</v>
      </c>
      <c r="K1240" s="363" t="s">
        <v>687</v>
      </c>
      <c r="L1240" s="364">
        <v>2996.5481584106774</v>
      </c>
      <c r="M1240" s="365">
        <v>1800</v>
      </c>
      <c r="N1240" s="364">
        <v>2687.9327864739962</v>
      </c>
      <c r="O1240" s="363" t="s">
        <v>3560</v>
      </c>
      <c r="P1240" s="363"/>
      <c r="Q1240" s="363" t="s">
        <v>300</v>
      </c>
      <c r="R1240" s="363" t="s">
        <v>785</v>
      </c>
      <c r="S1240" s="363"/>
      <c r="T1240" s="365">
        <v>16952.384615384617</v>
      </c>
      <c r="U1240" s="366">
        <v>18</v>
      </c>
      <c r="V1240" s="367">
        <v>46296</v>
      </c>
      <c r="W1240" s="367"/>
      <c r="X1240" s="363" t="s">
        <v>3322</v>
      </c>
      <c r="Y1240" s="363"/>
      <c r="Z1240" s="363"/>
      <c r="AA1240" s="363"/>
      <c r="AB1240" s="363"/>
      <c r="AC1240" s="363" t="s">
        <v>3520</v>
      </c>
      <c r="AD1240" s="363" t="s">
        <v>360</v>
      </c>
      <c r="AE1240" s="367"/>
      <c r="AF1240" s="362"/>
      <c r="AG1240" s="364">
        <v>0.51012498349480695</v>
      </c>
      <c r="AH1240" s="364">
        <v>0.48908055333322192</v>
      </c>
      <c r="AI1240" s="364">
        <v>0.111150028892456</v>
      </c>
      <c r="AJ1240" s="363" t="s">
        <v>0</v>
      </c>
      <c r="AK1240" s="368">
        <v>255.09663951192962</v>
      </c>
      <c r="AL1240" s="364">
        <v>1.5482165485121824</v>
      </c>
      <c r="AM1240" s="369"/>
      <c r="AN1240" s="370">
        <v>10</v>
      </c>
      <c r="AO1240" s="371" t="s">
        <v>305</v>
      </c>
      <c r="AP1240" s="371" t="s">
        <v>0</v>
      </c>
      <c r="AQ1240" s="371" t="s">
        <v>306</v>
      </c>
      <c r="AR1240" s="372" t="s">
        <v>0</v>
      </c>
      <c r="AS1240" s="372"/>
      <c r="AT1240" s="363"/>
    </row>
    <row r="1241" spans="1:46" x14ac:dyDescent="0.3">
      <c r="A1241" s="362" t="s">
        <v>3568</v>
      </c>
      <c r="B1241" s="363" t="s">
        <v>310</v>
      </c>
      <c r="C1241" s="363" t="s">
        <v>295</v>
      </c>
      <c r="D1241" s="363" t="s">
        <v>778</v>
      </c>
      <c r="E1241" s="363" t="s">
        <v>297</v>
      </c>
      <c r="F1241" s="363" t="s">
        <v>1044</v>
      </c>
      <c r="G1241" s="363" t="s">
        <v>3477</v>
      </c>
      <c r="H1241" s="363" t="s">
        <v>1149</v>
      </c>
      <c r="I1241" s="363" t="s">
        <v>625</v>
      </c>
      <c r="J1241" s="363" t="s">
        <v>3518</v>
      </c>
      <c r="K1241" s="363" t="s">
        <v>688</v>
      </c>
      <c r="L1241" s="364">
        <v>2996.5481584106774</v>
      </c>
      <c r="M1241" s="365">
        <v>2000</v>
      </c>
      <c r="N1241" s="364">
        <v>2687.9327864739962</v>
      </c>
      <c r="O1241" s="363" t="s">
        <v>3562</v>
      </c>
      <c r="P1241" s="363"/>
      <c r="Q1241" s="363" t="s">
        <v>300</v>
      </c>
      <c r="R1241" s="363" t="s">
        <v>785</v>
      </c>
      <c r="S1241" s="363"/>
      <c r="T1241" s="365">
        <v>16952.384615384617</v>
      </c>
      <c r="U1241" s="366">
        <v>18</v>
      </c>
      <c r="V1241" s="367">
        <v>46296</v>
      </c>
      <c r="W1241" s="367"/>
      <c r="X1241" s="363" t="s">
        <v>3322</v>
      </c>
      <c r="Y1241" s="363"/>
      <c r="Z1241" s="363"/>
      <c r="AA1241" s="363"/>
      <c r="AB1241" s="363"/>
      <c r="AC1241" s="363" t="s">
        <v>3520</v>
      </c>
      <c r="AD1241" s="363" t="s">
        <v>360</v>
      </c>
      <c r="AE1241" s="367"/>
      <c r="AF1241" s="362"/>
      <c r="AG1241" s="364">
        <v>0.51012498349480695</v>
      </c>
      <c r="AH1241" s="364">
        <v>0.48908055333322192</v>
      </c>
      <c r="AI1241" s="364">
        <v>0.111150028892456</v>
      </c>
      <c r="AJ1241" s="363" t="s">
        <v>0</v>
      </c>
      <c r="AK1241" s="368">
        <v>255.09663951192962</v>
      </c>
      <c r="AL1241" s="364">
        <v>1.5482165485121824</v>
      </c>
      <c r="AM1241" s="369"/>
      <c r="AN1241" s="370">
        <v>10</v>
      </c>
      <c r="AO1241" s="371" t="s">
        <v>305</v>
      </c>
      <c r="AP1241" s="371" t="s">
        <v>0</v>
      </c>
      <c r="AQ1241" s="371" t="s">
        <v>306</v>
      </c>
      <c r="AR1241" s="372" t="s">
        <v>0</v>
      </c>
      <c r="AS1241" s="372"/>
      <c r="AT1241" s="363"/>
    </row>
    <row r="1242" spans="1:46" x14ac:dyDescent="0.3">
      <c r="A1242" s="362" t="s">
        <v>3569</v>
      </c>
      <c r="B1242" s="363" t="s">
        <v>294</v>
      </c>
      <c r="C1242" s="363" t="s">
        <v>295</v>
      </c>
      <c r="D1242" s="363" t="s">
        <v>778</v>
      </c>
      <c r="E1242" s="363" t="s">
        <v>297</v>
      </c>
      <c r="F1242" s="363" t="s">
        <v>1044</v>
      </c>
      <c r="G1242" s="363" t="s">
        <v>3477</v>
      </c>
      <c r="H1242" s="363" t="s">
        <v>1149</v>
      </c>
      <c r="I1242" s="363" t="s">
        <v>625</v>
      </c>
      <c r="J1242" s="363" t="s">
        <v>3532</v>
      </c>
      <c r="K1242" s="363" t="s">
        <v>682</v>
      </c>
      <c r="L1242" s="364">
        <v>2792.4198299762361</v>
      </c>
      <c r="M1242" s="364">
        <v>800</v>
      </c>
      <c r="N1242" s="364">
        <v>2504.8276943342189</v>
      </c>
      <c r="O1242" s="362" t="s">
        <v>3570</v>
      </c>
      <c r="P1242" s="363"/>
      <c r="Q1242" s="363" t="s">
        <v>300</v>
      </c>
      <c r="R1242" s="363" t="s">
        <v>785</v>
      </c>
      <c r="S1242" s="363"/>
      <c r="T1242" s="365">
        <v>16952.384615384617</v>
      </c>
      <c r="U1242" s="366">
        <v>18</v>
      </c>
      <c r="V1242" s="367">
        <v>46296</v>
      </c>
      <c r="W1242" s="367"/>
      <c r="X1242" s="363" t="s">
        <v>3322</v>
      </c>
      <c r="Y1242" s="363"/>
      <c r="Z1242" s="363"/>
      <c r="AA1242" s="363"/>
      <c r="AB1242" s="363"/>
      <c r="AC1242" s="363" t="s">
        <v>3534</v>
      </c>
      <c r="AD1242" s="363" t="s">
        <v>360</v>
      </c>
      <c r="AE1242" s="367"/>
      <c r="AF1242" s="362"/>
      <c r="AG1242" s="364">
        <v>0.47537467925518767</v>
      </c>
      <c r="AH1242" s="364">
        <v>0.45576382003077659</v>
      </c>
      <c r="AI1242" s="364">
        <v>0.10357836029117755</v>
      </c>
      <c r="AJ1242" s="362" t="s">
        <v>0</v>
      </c>
      <c r="AK1242" s="364">
        <v>275.79898525217476</v>
      </c>
      <c r="AL1242" s="364">
        <v>1.442750245487721</v>
      </c>
      <c r="AM1242" s="369"/>
      <c r="AN1242" s="370">
        <v>10</v>
      </c>
      <c r="AO1242" s="371" t="s">
        <v>305</v>
      </c>
      <c r="AP1242" s="371" t="s">
        <v>0</v>
      </c>
      <c r="AQ1242" s="371" t="s">
        <v>306</v>
      </c>
      <c r="AR1242" s="372" t="s">
        <v>0</v>
      </c>
      <c r="AS1242" s="372"/>
      <c r="AT1242" s="363"/>
    </row>
    <row r="1243" spans="1:46" x14ac:dyDescent="0.3">
      <c r="A1243" s="362" t="s">
        <v>3571</v>
      </c>
      <c r="B1243" s="363" t="s">
        <v>294</v>
      </c>
      <c r="C1243" s="363" t="s">
        <v>295</v>
      </c>
      <c r="D1243" s="363" t="s">
        <v>778</v>
      </c>
      <c r="E1243" s="363" t="s">
        <v>297</v>
      </c>
      <c r="F1243" s="363" t="s">
        <v>1044</v>
      </c>
      <c r="G1243" s="363" t="s">
        <v>3477</v>
      </c>
      <c r="H1243" s="363" t="s">
        <v>1149</v>
      </c>
      <c r="I1243" s="363" t="s">
        <v>625</v>
      </c>
      <c r="J1243" s="363" t="s">
        <v>3532</v>
      </c>
      <c r="K1243" s="363" t="s">
        <v>687</v>
      </c>
      <c r="L1243" s="364">
        <v>2792.4198299762361</v>
      </c>
      <c r="M1243" s="364">
        <v>1600</v>
      </c>
      <c r="N1243" s="364">
        <v>2504.8276943342189</v>
      </c>
      <c r="O1243" s="362" t="s">
        <v>3572</v>
      </c>
      <c r="P1243" s="363"/>
      <c r="Q1243" s="363" t="s">
        <v>300</v>
      </c>
      <c r="R1243" s="363" t="s">
        <v>785</v>
      </c>
      <c r="S1243" s="363"/>
      <c r="T1243" s="365">
        <v>16952.384615384617</v>
      </c>
      <c r="U1243" s="366">
        <v>18</v>
      </c>
      <c r="V1243" s="367">
        <v>46296</v>
      </c>
      <c r="W1243" s="367"/>
      <c r="X1243" s="363" t="s">
        <v>3322</v>
      </c>
      <c r="Y1243" s="363"/>
      <c r="Z1243" s="363"/>
      <c r="AA1243" s="363"/>
      <c r="AB1243" s="363"/>
      <c r="AC1243" s="363" t="s">
        <v>3534</v>
      </c>
      <c r="AD1243" s="363" t="s">
        <v>360</v>
      </c>
      <c r="AE1243" s="367"/>
      <c r="AF1243" s="362"/>
      <c r="AG1243" s="364">
        <v>0.47537467925518767</v>
      </c>
      <c r="AH1243" s="364">
        <v>0.45576382003077659</v>
      </c>
      <c r="AI1243" s="364">
        <v>0.10357836029117755</v>
      </c>
      <c r="AJ1243" s="362" t="s">
        <v>0</v>
      </c>
      <c r="AK1243" s="364">
        <v>275.79898525217476</v>
      </c>
      <c r="AL1243" s="364">
        <v>1.442750245487721</v>
      </c>
      <c r="AM1243" s="369"/>
      <c r="AN1243" s="370">
        <v>10</v>
      </c>
      <c r="AO1243" s="371" t="s">
        <v>305</v>
      </c>
      <c r="AP1243" s="371" t="s">
        <v>0</v>
      </c>
      <c r="AQ1243" s="371" t="s">
        <v>306</v>
      </c>
      <c r="AR1243" s="372" t="s">
        <v>0</v>
      </c>
      <c r="AS1243" s="372"/>
      <c r="AT1243" s="363"/>
    </row>
    <row r="1244" spans="1:46" x14ac:dyDescent="0.3">
      <c r="A1244" s="362" t="s">
        <v>3573</v>
      </c>
      <c r="B1244" s="363" t="s">
        <v>294</v>
      </c>
      <c r="C1244" s="363" t="s">
        <v>295</v>
      </c>
      <c r="D1244" s="363" t="s">
        <v>778</v>
      </c>
      <c r="E1244" s="363" t="s">
        <v>297</v>
      </c>
      <c r="F1244" s="363" t="s">
        <v>1044</v>
      </c>
      <c r="G1244" s="363" t="s">
        <v>3477</v>
      </c>
      <c r="H1244" s="363" t="s">
        <v>1149</v>
      </c>
      <c r="I1244" s="363" t="s">
        <v>625</v>
      </c>
      <c r="J1244" s="363" t="s">
        <v>3532</v>
      </c>
      <c r="K1244" s="363" t="s">
        <v>688</v>
      </c>
      <c r="L1244" s="364">
        <v>2792.4198299762361</v>
      </c>
      <c r="M1244" s="364">
        <v>1800</v>
      </c>
      <c r="N1244" s="364">
        <v>2504.8276943342189</v>
      </c>
      <c r="O1244" s="362" t="s">
        <v>3574</v>
      </c>
      <c r="P1244" s="363"/>
      <c r="Q1244" s="363" t="s">
        <v>300</v>
      </c>
      <c r="R1244" s="363" t="s">
        <v>785</v>
      </c>
      <c r="S1244" s="363"/>
      <c r="T1244" s="365">
        <v>16952.384615384617</v>
      </c>
      <c r="U1244" s="366">
        <v>18</v>
      </c>
      <c r="V1244" s="367">
        <v>46296</v>
      </c>
      <c r="W1244" s="367"/>
      <c r="X1244" s="363" t="s">
        <v>3322</v>
      </c>
      <c r="Y1244" s="363"/>
      <c r="Z1244" s="363"/>
      <c r="AA1244" s="363"/>
      <c r="AB1244" s="363"/>
      <c r="AC1244" s="363" t="s">
        <v>3534</v>
      </c>
      <c r="AD1244" s="363" t="s">
        <v>360</v>
      </c>
      <c r="AE1244" s="367"/>
      <c r="AF1244" s="362"/>
      <c r="AG1244" s="364">
        <v>0.47537467925518767</v>
      </c>
      <c r="AH1244" s="364">
        <v>0.45576382003077659</v>
      </c>
      <c r="AI1244" s="364">
        <v>0.10357836029117755</v>
      </c>
      <c r="AJ1244" s="362" t="s">
        <v>0</v>
      </c>
      <c r="AK1244" s="364">
        <v>275.79898525217476</v>
      </c>
      <c r="AL1244" s="364">
        <v>1.442750245487721</v>
      </c>
      <c r="AM1244" s="369"/>
      <c r="AN1244" s="370">
        <v>10</v>
      </c>
      <c r="AO1244" s="371" t="s">
        <v>305</v>
      </c>
      <c r="AP1244" s="371" t="s">
        <v>0</v>
      </c>
      <c r="AQ1244" s="371" t="s">
        <v>306</v>
      </c>
      <c r="AR1244" s="372" t="s">
        <v>0</v>
      </c>
      <c r="AS1244" s="372"/>
      <c r="AT1244" s="363"/>
    </row>
    <row r="1245" spans="1:46" x14ac:dyDescent="0.3">
      <c r="A1245" s="362" t="s">
        <v>3575</v>
      </c>
      <c r="B1245" s="363" t="s">
        <v>308</v>
      </c>
      <c r="C1245" s="363" t="s">
        <v>295</v>
      </c>
      <c r="D1245" s="363" t="s">
        <v>778</v>
      </c>
      <c r="E1245" s="363" t="s">
        <v>297</v>
      </c>
      <c r="F1245" s="363" t="s">
        <v>1044</v>
      </c>
      <c r="G1245" s="363" t="s">
        <v>3477</v>
      </c>
      <c r="H1245" s="363" t="s">
        <v>1149</v>
      </c>
      <c r="I1245" s="363" t="s">
        <v>625</v>
      </c>
      <c r="J1245" s="363" t="s">
        <v>3532</v>
      </c>
      <c r="K1245" s="363" t="s">
        <v>682</v>
      </c>
      <c r="L1245" s="364">
        <v>2379.2081279785025</v>
      </c>
      <c r="M1245" s="364">
        <v>800</v>
      </c>
      <c r="N1245" s="364">
        <v>2134.172786473996</v>
      </c>
      <c r="O1245" s="362" t="s">
        <v>3570</v>
      </c>
      <c r="P1245" s="363"/>
      <c r="Q1245" s="363" t="s">
        <v>300</v>
      </c>
      <c r="R1245" s="363" t="s">
        <v>785</v>
      </c>
      <c r="S1245" s="363"/>
      <c r="T1245" s="365">
        <v>16952.384615384617</v>
      </c>
      <c r="U1245" s="366">
        <v>18</v>
      </c>
      <c r="V1245" s="367">
        <v>46296</v>
      </c>
      <c r="W1245" s="367"/>
      <c r="X1245" s="363" t="s">
        <v>3322</v>
      </c>
      <c r="Y1245" s="363"/>
      <c r="Z1245" s="363"/>
      <c r="AA1245" s="363"/>
      <c r="AB1245" s="363"/>
      <c r="AC1245" s="363" t="s">
        <v>3534</v>
      </c>
      <c r="AD1245" s="363" t="s">
        <v>360</v>
      </c>
      <c r="AE1245" s="367"/>
      <c r="AF1245" s="362"/>
      <c r="AG1245" s="364">
        <v>0.40503053608838657</v>
      </c>
      <c r="AH1245" s="364">
        <v>0.38832161747862359</v>
      </c>
      <c r="AI1245" s="364">
        <v>8.8251227140709904E-2</v>
      </c>
      <c r="AJ1245" s="362" t="s">
        <v>0</v>
      </c>
      <c r="AK1245" s="364">
        <v>328.57999774914981</v>
      </c>
      <c r="AL1245" s="364">
        <v>1.2292575327888928</v>
      </c>
      <c r="AM1245" s="369"/>
      <c r="AN1245" s="370">
        <v>10</v>
      </c>
      <c r="AO1245" s="371" t="s">
        <v>305</v>
      </c>
      <c r="AP1245" s="371" t="s">
        <v>0</v>
      </c>
      <c r="AQ1245" s="371" t="s">
        <v>306</v>
      </c>
      <c r="AR1245" s="372" t="s">
        <v>0</v>
      </c>
      <c r="AS1245" s="372"/>
      <c r="AT1245" s="363"/>
    </row>
    <row r="1246" spans="1:46" x14ac:dyDescent="0.3">
      <c r="A1246" s="362" t="s">
        <v>3576</v>
      </c>
      <c r="B1246" s="363" t="s">
        <v>308</v>
      </c>
      <c r="C1246" s="363" t="s">
        <v>295</v>
      </c>
      <c r="D1246" s="363" t="s">
        <v>778</v>
      </c>
      <c r="E1246" s="363" t="s">
        <v>297</v>
      </c>
      <c r="F1246" s="363" t="s">
        <v>1044</v>
      </c>
      <c r="G1246" s="363" t="s">
        <v>3477</v>
      </c>
      <c r="H1246" s="363" t="s">
        <v>1149</v>
      </c>
      <c r="I1246" s="363" t="s">
        <v>625</v>
      </c>
      <c r="J1246" s="363" t="s">
        <v>3532</v>
      </c>
      <c r="K1246" s="363" t="s">
        <v>687</v>
      </c>
      <c r="L1246" s="364">
        <v>2379.2081279785025</v>
      </c>
      <c r="M1246" s="365">
        <v>1600</v>
      </c>
      <c r="N1246" s="364">
        <v>2134.172786473996</v>
      </c>
      <c r="O1246" s="363" t="s">
        <v>3572</v>
      </c>
      <c r="P1246" s="363"/>
      <c r="Q1246" s="363" t="s">
        <v>300</v>
      </c>
      <c r="R1246" s="363" t="s">
        <v>785</v>
      </c>
      <c r="S1246" s="363"/>
      <c r="T1246" s="365">
        <v>16952.384615384617</v>
      </c>
      <c r="U1246" s="366">
        <v>18</v>
      </c>
      <c r="V1246" s="367">
        <v>46296</v>
      </c>
      <c r="W1246" s="367"/>
      <c r="X1246" s="363" t="s">
        <v>3322</v>
      </c>
      <c r="Y1246" s="363"/>
      <c r="Z1246" s="363"/>
      <c r="AA1246" s="363"/>
      <c r="AB1246" s="363"/>
      <c r="AC1246" s="363" t="s">
        <v>3534</v>
      </c>
      <c r="AD1246" s="363" t="s">
        <v>360</v>
      </c>
      <c r="AE1246" s="367"/>
      <c r="AF1246" s="362"/>
      <c r="AG1246" s="364">
        <v>0.40503053608838657</v>
      </c>
      <c r="AH1246" s="364">
        <v>0.38832161747862359</v>
      </c>
      <c r="AI1246" s="364">
        <v>8.8251227140709904E-2</v>
      </c>
      <c r="AJ1246" s="363" t="s">
        <v>0</v>
      </c>
      <c r="AK1246" s="368">
        <v>328.57999774914981</v>
      </c>
      <c r="AL1246" s="364">
        <v>1.2292575327888928</v>
      </c>
      <c r="AM1246" s="369"/>
      <c r="AN1246" s="370">
        <v>10</v>
      </c>
      <c r="AO1246" s="371" t="s">
        <v>305</v>
      </c>
      <c r="AP1246" s="371" t="s">
        <v>0</v>
      </c>
      <c r="AQ1246" s="371" t="s">
        <v>306</v>
      </c>
      <c r="AR1246" s="372" t="s">
        <v>0</v>
      </c>
      <c r="AS1246" s="372"/>
      <c r="AT1246" s="363"/>
    </row>
    <row r="1247" spans="1:46" x14ac:dyDescent="0.3">
      <c r="A1247" s="362" t="s">
        <v>3577</v>
      </c>
      <c r="B1247" s="363" t="s">
        <v>308</v>
      </c>
      <c r="C1247" s="363" t="s">
        <v>295</v>
      </c>
      <c r="D1247" s="363" t="s">
        <v>778</v>
      </c>
      <c r="E1247" s="363" t="s">
        <v>297</v>
      </c>
      <c r="F1247" s="363" t="s">
        <v>1044</v>
      </c>
      <c r="G1247" s="363" t="s">
        <v>3477</v>
      </c>
      <c r="H1247" s="363" t="s">
        <v>1149</v>
      </c>
      <c r="I1247" s="363" t="s">
        <v>625</v>
      </c>
      <c r="J1247" s="363" t="s">
        <v>3532</v>
      </c>
      <c r="K1247" s="363" t="s">
        <v>688</v>
      </c>
      <c r="L1247" s="364">
        <v>2379.2081279785025</v>
      </c>
      <c r="M1247" s="365">
        <v>1800</v>
      </c>
      <c r="N1247" s="364">
        <v>2134.172786473996</v>
      </c>
      <c r="O1247" s="363" t="s">
        <v>3574</v>
      </c>
      <c r="P1247" s="363"/>
      <c r="Q1247" s="363" t="s">
        <v>300</v>
      </c>
      <c r="R1247" s="363" t="s">
        <v>785</v>
      </c>
      <c r="S1247" s="363"/>
      <c r="T1247" s="365">
        <v>16952.384615384617</v>
      </c>
      <c r="U1247" s="366">
        <v>18</v>
      </c>
      <c r="V1247" s="367">
        <v>46296</v>
      </c>
      <c r="W1247" s="367"/>
      <c r="X1247" s="363" t="s">
        <v>3322</v>
      </c>
      <c r="Y1247" s="363"/>
      <c r="Z1247" s="363"/>
      <c r="AA1247" s="363"/>
      <c r="AB1247" s="363"/>
      <c r="AC1247" s="363" t="s">
        <v>3534</v>
      </c>
      <c r="AD1247" s="363" t="s">
        <v>360</v>
      </c>
      <c r="AE1247" s="367"/>
      <c r="AF1247" s="362"/>
      <c r="AG1247" s="364">
        <v>0.40503053608838657</v>
      </c>
      <c r="AH1247" s="364">
        <v>0.38832161747862359</v>
      </c>
      <c r="AI1247" s="364">
        <v>8.8251227140709904E-2</v>
      </c>
      <c r="AJ1247" s="363" t="s">
        <v>0</v>
      </c>
      <c r="AK1247" s="368">
        <v>328.57999774914981</v>
      </c>
      <c r="AL1247" s="364">
        <v>1.2292575327888928</v>
      </c>
      <c r="AM1247" s="369"/>
      <c r="AN1247" s="370">
        <v>10</v>
      </c>
      <c r="AO1247" s="371" t="s">
        <v>305</v>
      </c>
      <c r="AP1247" s="371" t="s">
        <v>0</v>
      </c>
      <c r="AQ1247" s="371" t="s">
        <v>306</v>
      </c>
      <c r="AR1247" s="372" t="s">
        <v>0</v>
      </c>
      <c r="AS1247" s="372"/>
      <c r="AT1247" s="363"/>
    </row>
    <row r="1248" spans="1:46" x14ac:dyDescent="0.3">
      <c r="A1248" s="362" t="s">
        <v>3578</v>
      </c>
      <c r="B1248" s="363" t="s">
        <v>310</v>
      </c>
      <c r="C1248" s="363" t="s">
        <v>295</v>
      </c>
      <c r="D1248" s="363" t="s">
        <v>778</v>
      </c>
      <c r="E1248" s="363" t="s">
        <v>297</v>
      </c>
      <c r="F1248" s="363" t="s">
        <v>1044</v>
      </c>
      <c r="G1248" s="363" t="s">
        <v>3477</v>
      </c>
      <c r="H1248" s="363" t="s">
        <v>1149</v>
      </c>
      <c r="I1248" s="363" t="s">
        <v>625</v>
      </c>
      <c r="J1248" s="363" t="s">
        <v>3532</v>
      </c>
      <c r="K1248" s="363" t="s">
        <v>682</v>
      </c>
      <c r="L1248" s="364">
        <v>2379.2081279785025</v>
      </c>
      <c r="M1248" s="365">
        <v>800</v>
      </c>
      <c r="N1248" s="364">
        <v>2134.172786473996</v>
      </c>
      <c r="O1248" s="363" t="s">
        <v>3570</v>
      </c>
      <c r="P1248" s="363"/>
      <c r="Q1248" s="363" t="s">
        <v>300</v>
      </c>
      <c r="R1248" s="363" t="s">
        <v>785</v>
      </c>
      <c r="S1248" s="363"/>
      <c r="T1248" s="365">
        <v>16952.384615384617</v>
      </c>
      <c r="U1248" s="366">
        <v>18</v>
      </c>
      <c r="V1248" s="367">
        <v>46296</v>
      </c>
      <c r="W1248" s="367"/>
      <c r="X1248" s="363" t="s">
        <v>3322</v>
      </c>
      <c r="Y1248" s="363"/>
      <c r="Z1248" s="363"/>
      <c r="AA1248" s="363"/>
      <c r="AB1248" s="363"/>
      <c r="AC1248" s="363" t="s">
        <v>3534</v>
      </c>
      <c r="AD1248" s="363" t="s">
        <v>360</v>
      </c>
      <c r="AE1248" s="367"/>
      <c r="AF1248" s="362"/>
      <c r="AG1248" s="364">
        <v>0.40503053608838657</v>
      </c>
      <c r="AH1248" s="364">
        <v>0.38832161747862359</v>
      </c>
      <c r="AI1248" s="364">
        <v>8.8251227140709904E-2</v>
      </c>
      <c r="AJ1248" s="363" t="s">
        <v>0</v>
      </c>
      <c r="AK1248" s="368">
        <v>328.57999774914981</v>
      </c>
      <c r="AL1248" s="364">
        <v>1.2292575327888928</v>
      </c>
      <c r="AM1248" s="369"/>
      <c r="AN1248" s="370">
        <v>10</v>
      </c>
      <c r="AO1248" s="371" t="s">
        <v>305</v>
      </c>
      <c r="AP1248" s="371" t="s">
        <v>0</v>
      </c>
      <c r="AQ1248" s="371" t="s">
        <v>306</v>
      </c>
      <c r="AR1248" s="372" t="s">
        <v>0</v>
      </c>
      <c r="AS1248" s="372"/>
      <c r="AT1248" s="363"/>
    </row>
    <row r="1249" spans="1:46" x14ac:dyDescent="0.3">
      <c r="A1249" s="362" t="s">
        <v>3579</v>
      </c>
      <c r="B1249" s="363" t="s">
        <v>310</v>
      </c>
      <c r="C1249" s="363" t="s">
        <v>295</v>
      </c>
      <c r="D1249" s="363" t="s">
        <v>778</v>
      </c>
      <c r="E1249" s="363" t="s">
        <v>297</v>
      </c>
      <c r="F1249" s="363" t="s">
        <v>1044</v>
      </c>
      <c r="G1249" s="363" t="s">
        <v>3477</v>
      </c>
      <c r="H1249" s="363" t="s">
        <v>1149</v>
      </c>
      <c r="I1249" s="363" t="s">
        <v>625</v>
      </c>
      <c r="J1249" s="363" t="s">
        <v>3532</v>
      </c>
      <c r="K1249" s="363" t="s">
        <v>687</v>
      </c>
      <c r="L1249" s="364">
        <v>2379.2081279785025</v>
      </c>
      <c r="M1249" s="365">
        <v>1600</v>
      </c>
      <c r="N1249" s="364">
        <v>2134.172786473996</v>
      </c>
      <c r="O1249" s="363" t="s">
        <v>3572</v>
      </c>
      <c r="P1249" s="363"/>
      <c r="Q1249" s="363" t="s">
        <v>300</v>
      </c>
      <c r="R1249" s="363" t="s">
        <v>785</v>
      </c>
      <c r="S1249" s="363"/>
      <c r="T1249" s="365">
        <v>16952.384615384617</v>
      </c>
      <c r="U1249" s="366">
        <v>18</v>
      </c>
      <c r="V1249" s="367">
        <v>46296</v>
      </c>
      <c r="W1249" s="367"/>
      <c r="X1249" s="363" t="s">
        <v>3322</v>
      </c>
      <c r="Y1249" s="363"/>
      <c r="Z1249" s="363"/>
      <c r="AA1249" s="363"/>
      <c r="AB1249" s="363"/>
      <c r="AC1249" s="363" t="s">
        <v>3534</v>
      </c>
      <c r="AD1249" s="363" t="s">
        <v>360</v>
      </c>
      <c r="AE1249" s="367"/>
      <c r="AF1249" s="362"/>
      <c r="AG1249" s="364">
        <v>0.40503053608838657</v>
      </c>
      <c r="AH1249" s="364">
        <v>0.38832161747862359</v>
      </c>
      <c r="AI1249" s="364">
        <v>8.8251227140709904E-2</v>
      </c>
      <c r="AJ1249" s="363" t="s">
        <v>0</v>
      </c>
      <c r="AK1249" s="368">
        <v>328.57999774914981</v>
      </c>
      <c r="AL1249" s="364">
        <v>1.2292575327888928</v>
      </c>
      <c r="AM1249" s="369"/>
      <c r="AN1249" s="370">
        <v>10</v>
      </c>
      <c r="AO1249" s="371" t="s">
        <v>305</v>
      </c>
      <c r="AP1249" s="371" t="s">
        <v>0</v>
      </c>
      <c r="AQ1249" s="371" t="s">
        <v>306</v>
      </c>
      <c r="AR1249" s="372" t="s">
        <v>0</v>
      </c>
      <c r="AS1249" s="372"/>
      <c r="AT1249" s="363"/>
    </row>
    <row r="1250" spans="1:46" x14ac:dyDescent="0.3">
      <c r="A1250" s="362" t="s">
        <v>3580</v>
      </c>
      <c r="B1250" s="363" t="s">
        <v>310</v>
      </c>
      <c r="C1250" s="363" t="s">
        <v>295</v>
      </c>
      <c r="D1250" s="363" t="s">
        <v>778</v>
      </c>
      <c r="E1250" s="363" t="s">
        <v>297</v>
      </c>
      <c r="F1250" s="363" t="s">
        <v>1044</v>
      </c>
      <c r="G1250" s="363" t="s">
        <v>3477</v>
      </c>
      <c r="H1250" s="363" t="s">
        <v>1149</v>
      </c>
      <c r="I1250" s="363" t="s">
        <v>625</v>
      </c>
      <c r="J1250" s="363" t="s">
        <v>3532</v>
      </c>
      <c r="K1250" s="363" t="s">
        <v>688</v>
      </c>
      <c r="L1250" s="364">
        <v>2379.2081279785025</v>
      </c>
      <c r="M1250" s="365">
        <v>1800</v>
      </c>
      <c r="N1250" s="364">
        <v>2134.172786473996</v>
      </c>
      <c r="O1250" s="363" t="s">
        <v>3574</v>
      </c>
      <c r="P1250" s="363"/>
      <c r="Q1250" s="363" t="s">
        <v>300</v>
      </c>
      <c r="R1250" s="363" t="s">
        <v>785</v>
      </c>
      <c r="S1250" s="363"/>
      <c r="T1250" s="365">
        <v>16952.384615384617</v>
      </c>
      <c r="U1250" s="366">
        <v>18</v>
      </c>
      <c r="V1250" s="367">
        <v>46296</v>
      </c>
      <c r="W1250" s="367"/>
      <c r="X1250" s="363" t="s">
        <v>3322</v>
      </c>
      <c r="Y1250" s="363"/>
      <c r="Z1250" s="363"/>
      <c r="AA1250" s="363"/>
      <c r="AB1250" s="363"/>
      <c r="AC1250" s="363" t="s">
        <v>3534</v>
      </c>
      <c r="AD1250" s="363" t="s">
        <v>360</v>
      </c>
      <c r="AE1250" s="367"/>
      <c r="AF1250" s="362"/>
      <c r="AG1250" s="364">
        <v>0.40503053608838657</v>
      </c>
      <c r="AH1250" s="364">
        <v>0.38832161747862359</v>
      </c>
      <c r="AI1250" s="364">
        <v>8.8251227140709904E-2</v>
      </c>
      <c r="AJ1250" s="363" t="s">
        <v>0</v>
      </c>
      <c r="AK1250" s="368">
        <v>328.57999774914981</v>
      </c>
      <c r="AL1250" s="364">
        <v>1.2292575327888928</v>
      </c>
      <c r="AM1250" s="369"/>
      <c r="AN1250" s="370">
        <v>10</v>
      </c>
      <c r="AO1250" s="371" t="s">
        <v>305</v>
      </c>
      <c r="AP1250" s="371" t="s">
        <v>0</v>
      </c>
      <c r="AQ1250" s="371" t="s">
        <v>306</v>
      </c>
      <c r="AR1250" s="372" t="s">
        <v>0</v>
      </c>
      <c r="AS1250" s="372"/>
      <c r="AT1250" s="363"/>
    </row>
    <row r="1251" spans="1:46" x14ac:dyDescent="0.3">
      <c r="A1251" s="362" t="s">
        <v>3581</v>
      </c>
      <c r="B1251" s="363" t="s">
        <v>294</v>
      </c>
      <c r="C1251" s="363" t="s">
        <v>295</v>
      </c>
      <c r="D1251" s="363" t="s">
        <v>778</v>
      </c>
      <c r="E1251" s="363" t="s">
        <v>297</v>
      </c>
      <c r="F1251" s="363" t="s">
        <v>1044</v>
      </c>
      <c r="G1251" s="363" t="s">
        <v>3582</v>
      </c>
      <c r="H1251" s="363" t="s">
        <v>1149</v>
      </c>
      <c r="I1251" s="363" t="s">
        <v>632</v>
      </c>
      <c r="J1251" s="363" t="s">
        <v>3583</v>
      </c>
      <c r="K1251" s="363" t="s">
        <v>1059</v>
      </c>
      <c r="L1251" s="364">
        <v>1994.4705682359781</v>
      </c>
      <c r="M1251" s="365">
        <v>500</v>
      </c>
      <c r="N1251" s="364">
        <v>1790</v>
      </c>
      <c r="O1251" s="363" t="s">
        <v>3584</v>
      </c>
      <c r="P1251" s="363"/>
      <c r="Q1251" s="363" t="s">
        <v>300</v>
      </c>
      <c r="R1251" s="363" t="s">
        <v>785</v>
      </c>
      <c r="S1251" s="363"/>
      <c r="T1251" s="365">
        <v>900</v>
      </c>
      <c r="U1251" s="366">
        <v>15</v>
      </c>
      <c r="V1251" s="367">
        <v>46296</v>
      </c>
      <c r="W1251" s="367"/>
      <c r="X1251" s="363" t="s">
        <v>3322</v>
      </c>
      <c r="Y1251" s="363"/>
      <c r="Z1251" s="363"/>
      <c r="AA1251" s="363"/>
      <c r="AB1251" s="363"/>
      <c r="AC1251" s="363"/>
      <c r="AD1251" s="363" t="s">
        <v>360</v>
      </c>
      <c r="AE1251" s="367"/>
      <c r="AF1251" s="362"/>
      <c r="AG1251" s="364">
        <v>0.29679315639320814</v>
      </c>
      <c r="AH1251" s="364">
        <v>0.28447367489676567</v>
      </c>
      <c r="AI1251" s="364">
        <v>1.1013131167903354</v>
      </c>
      <c r="AJ1251" s="363" t="s">
        <v>181</v>
      </c>
      <c r="AK1251" s="368">
        <v>22.115091341257713</v>
      </c>
      <c r="AL1251" s="364">
        <v>1.2365717523063064</v>
      </c>
      <c r="AM1251" s="369"/>
      <c r="AN1251" s="370">
        <v>17</v>
      </c>
      <c r="AO1251" s="371" t="s">
        <v>305</v>
      </c>
      <c r="AP1251" s="371" t="s">
        <v>0</v>
      </c>
      <c r="AQ1251" s="371" t="s">
        <v>306</v>
      </c>
      <c r="AR1251" s="372" t="s">
        <v>0</v>
      </c>
      <c r="AS1251" s="372"/>
      <c r="AT1251" s="363"/>
    </row>
    <row r="1252" spans="1:46" x14ac:dyDescent="0.3">
      <c r="A1252" s="363" t="s">
        <v>3585</v>
      </c>
      <c r="B1252" s="363" t="s">
        <v>294</v>
      </c>
      <c r="C1252" s="363" t="s">
        <v>295</v>
      </c>
      <c r="D1252" s="363" t="s">
        <v>778</v>
      </c>
      <c r="E1252" s="363" t="s">
        <v>297</v>
      </c>
      <c r="F1252" s="363" t="s">
        <v>1044</v>
      </c>
      <c r="G1252" s="363" t="s">
        <v>3582</v>
      </c>
      <c r="H1252" s="363" t="s">
        <v>1243</v>
      </c>
      <c r="I1252" s="363" t="s">
        <v>632</v>
      </c>
      <c r="J1252" s="363" t="s">
        <v>3583</v>
      </c>
      <c r="K1252" s="363" t="s">
        <v>1059</v>
      </c>
      <c r="L1252" s="364">
        <v>1357.5805506729264</v>
      </c>
      <c r="M1252" s="364">
        <v>300</v>
      </c>
      <c r="N1252" s="364">
        <v>1219</v>
      </c>
      <c r="O1252" s="363" t="s">
        <v>3586</v>
      </c>
      <c r="P1252" s="363"/>
      <c r="Q1252" s="363" t="s">
        <v>300</v>
      </c>
      <c r="R1252" s="363" t="s">
        <v>905</v>
      </c>
      <c r="S1252" s="363"/>
      <c r="T1252" s="365">
        <v>900</v>
      </c>
      <c r="U1252" s="363">
        <v>15</v>
      </c>
      <c r="V1252" s="367">
        <v>46296</v>
      </c>
      <c r="W1252" s="367"/>
      <c r="X1252" s="363" t="s">
        <v>3322</v>
      </c>
      <c r="Y1252" s="363"/>
      <c r="Z1252" s="363"/>
      <c r="AA1252" s="363"/>
      <c r="AB1252" s="363"/>
      <c r="AC1252" s="363"/>
      <c r="AD1252" s="363" t="s">
        <v>360</v>
      </c>
      <c r="AE1252" s="367"/>
      <c r="AF1252" s="363"/>
      <c r="AG1252" s="364">
        <v>0.19546948239047399</v>
      </c>
      <c r="AH1252" s="364">
        <v>0.18742637102290363</v>
      </c>
      <c r="AI1252" s="364">
        <v>0.75292227163571501</v>
      </c>
      <c r="AJ1252" s="363" t="s">
        <v>0</v>
      </c>
      <c r="AK1252" s="364">
        <v>44.496155058577592</v>
      </c>
      <c r="AL1252" s="364">
        <v>0.84169994141721471</v>
      </c>
      <c r="AM1252" s="369"/>
      <c r="AN1252" s="363">
        <v>17</v>
      </c>
      <c r="AO1252" s="371" t="s">
        <v>305</v>
      </c>
      <c r="AP1252" s="371" t="s">
        <v>0</v>
      </c>
      <c r="AQ1252" s="371" t="s">
        <v>306</v>
      </c>
      <c r="AR1252" s="372" t="s">
        <v>0</v>
      </c>
      <c r="AS1252" s="363"/>
      <c r="AT1252" s="363"/>
    </row>
    <row r="1253" spans="1:46" x14ac:dyDescent="0.3">
      <c r="A1253" s="362" t="s">
        <v>3587</v>
      </c>
      <c r="B1253" s="363" t="s">
        <v>294</v>
      </c>
      <c r="C1253" s="363" t="s">
        <v>295</v>
      </c>
      <c r="D1253" s="363" t="s">
        <v>778</v>
      </c>
      <c r="E1253" s="363" t="s">
        <v>297</v>
      </c>
      <c r="F1253" s="363" t="s">
        <v>1044</v>
      </c>
      <c r="G1253" s="363" t="s">
        <v>3582</v>
      </c>
      <c r="H1253" s="363" t="s">
        <v>2685</v>
      </c>
      <c r="I1253" s="363" t="s">
        <v>632</v>
      </c>
      <c r="J1253" s="363" t="s">
        <v>3583</v>
      </c>
      <c r="K1253" s="363" t="s">
        <v>1059</v>
      </c>
      <c r="L1253" s="364">
        <v>1031.2764938868172</v>
      </c>
      <c r="M1253" s="364">
        <v>300</v>
      </c>
      <c r="N1253" s="364">
        <v>926</v>
      </c>
      <c r="O1253" s="362" t="s">
        <v>3588</v>
      </c>
      <c r="P1253" s="363"/>
      <c r="Q1253" s="363" t="s">
        <v>300</v>
      </c>
      <c r="R1253" s="363" t="s">
        <v>1544</v>
      </c>
      <c r="S1253" s="363"/>
      <c r="T1253" s="365">
        <v>900</v>
      </c>
      <c r="U1253" s="366">
        <v>15</v>
      </c>
      <c r="V1253" s="367">
        <v>46296</v>
      </c>
      <c r="W1253" s="367"/>
      <c r="X1253" s="363" t="s">
        <v>3322</v>
      </c>
      <c r="Y1253" s="363"/>
      <c r="Z1253" s="363"/>
      <c r="AA1253" s="363"/>
      <c r="AB1253" s="363"/>
      <c r="AC1253" s="363"/>
      <c r="AD1253" s="363" t="s">
        <v>360</v>
      </c>
      <c r="AE1253" s="367"/>
      <c r="AF1253" s="362"/>
      <c r="AG1253" s="364">
        <v>0.13816927112637892</v>
      </c>
      <c r="AH1253" s="364">
        <v>0.13251137986062408</v>
      </c>
      <c r="AI1253" s="364">
        <v>0.54058105255346312</v>
      </c>
      <c r="AJ1253" s="362" t="s">
        <v>0</v>
      </c>
      <c r="AK1253" s="364">
        <v>67.972809075009536</v>
      </c>
      <c r="AL1253" s="364">
        <v>0.63939142620982625</v>
      </c>
      <c r="AM1253" s="369"/>
      <c r="AN1253" s="370">
        <v>17</v>
      </c>
      <c r="AO1253" s="371" t="s">
        <v>305</v>
      </c>
      <c r="AP1253" s="371" t="s">
        <v>0</v>
      </c>
      <c r="AQ1253" s="371" t="s">
        <v>306</v>
      </c>
      <c r="AR1253" s="372" t="s">
        <v>0</v>
      </c>
      <c r="AS1253" s="372"/>
      <c r="AT1253" s="363"/>
    </row>
    <row r="1254" spans="1:46" x14ac:dyDescent="0.3">
      <c r="A1254" s="362" t="s">
        <v>3589</v>
      </c>
      <c r="B1254" s="363" t="s">
        <v>308</v>
      </c>
      <c r="C1254" s="363" t="s">
        <v>295</v>
      </c>
      <c r="D1254" s="363" t="s">
        <v>778</v>
      </c>
      <c r="E1254" s="363" t="s">
        <v>297</v>
      </c>
      <c r="F1254" s="363" t="s">
        <v>1044</v>
      </c>
      <c r="G1254" s="363" t="s">
        <v>3582</v>
      </c>
      <c r="H1254" s="363" t="s">
        <v>1149</v>
      </c>
      <c r="I1254" s="363" t="s">
        <v>632</v>
      </c>
      <c r="J1254" s="363" t="s">
        <v>3583</v>
      </c>
      <c r="K1254" s="363" t="s">
        <v>1059</v>
      </c>
      <c r="L1254" s="364">
        <v>1234.5661394443932</v>
      </c>
      <c r="M1254" s="364">
        <v>500</v>
      </c>
      <c r="N1254" s="364">
        <v>1108</v>
      </c>
      <c r="O1254" s="362" t="s">
        <v>3584</v>
      </c>
      <c r="P1254" s="363"/>
      <c r="Q1254" s="363" t="s">
        <v>300</v>
      </c>
      <c r="R1254" s="363" t="s">
        <v>785</v>
      </c>
      <c r="S1254" s="363"/>
      <c r="T1254" s="365">
        <v>900</v>
      </c>
      <c r="U1254" s="366">
        <v>15</v>
      </c>
      <c r="V1254" s="367">
        <v>46296</v>
      </c>
      <c r="W1254" s="367"/>
      <c r="X1254" s="363" t="s">
        <v>3322</v>
      </c>
      <c r="Y1254" s="363"/>
      <c r="Z1254" s="363"/>
      <c r="AA1254" s="363"/>
      <c r="AB1254" s="363"/>
      <c r="AC1254" s="363"/>
      <c r="AD1254" s="363" t="s">
        <v>360</v>
      </c>
      <c r="AE1254" s="367"/>
      <c r="AF1254" s="362"/>
      <c r="AG1254" s="364">
        <v>0.18371330574506961</v>
      </c>
      <c r="AH1254" s="364">
        <v>0.1760876155226907</v>
      </c>
      <c r="AI1254" s="364">
        <v>0.6817066667059728</v>
      </c>
      <c r="AJ1254" s="362" t="s">
        <v>0</v>
      </c>
      <c r="AK1254" s="364">
        <v>50.931603323419807</v>
      </c>
      <c r="AL1254" s="364">
        <v>0.76543100645552331</v>
      </c>
      <c r="AM1254" s="369"/>
      <c r="AN1254" s="370">
        <v>17</v>
      </c>
      <c r="AO1254" s="371" t="s">
        <v>305</v>
      </c>
      <c r="AP1254" s="371" t="s">
        <v>0</v>
      </c>
      <c r="AQ1254" s="371" t="s">
        <v>306</v>
      </c>
      <c r="AR1254" s="372" t="s">
        <v>0</v>
      </c>
      <c r="AS1254" s="372"/>
      <c r="AT1254" s="363"/>
    </row>
    <row r="1255" spans="1:46" x14ac:dyDescent="0.3">
      <c r="A1255" s="363" t="s">
        <v>3590</v>
      </c>
      <c r="B1255" s="363" t="s">
        <v>308</v>
      </c>
      <c r="C1255" s="363" t="s">
        <v>295</v>
      </c>
      <c r="D1255" s="363" t="s">
        <v>778</v>
      </c>
      <c r="E1255" s="363" t="s">
        <v>297</v>
      </c>
      <c r="F1255" s="363" t="s">
        <v>1044</v>
      </c>
      <c r="G1255" s="363" t="s">
        <v>3582</v>
      </c>
      <c r="H1255" s="363" t="s">
        <v>1243</v>
      </c>
      <c r="I1255" s="363" t="s">
        <v>632</v>
      </c>
      <c r="J1255" s="363" t="s">
        <v>3583</v>
      </c>
      <c r="K1255" s="363" t="s">
        <v>1059</v>
      </c>
      <c r="L1255" s="364">
        <v>786.26076191557502</v>
      </c>
      <c r="M1255" s="364">
        <v>300</v>
      </c>
      <c r="N1255" s="364">
        <v>706</v>
      </c>
      <c r="O1255" s="363" t="s">
        <v>3586</v>
      </c>
      <c r="P1255" s="363"/>
      <c r="Q1255" s="363" t="s">
        <v>300</v>
      </c>
      <c r="R1255" s="363" t="s">
        <v>905</v>
      </c>
      <c r="S1255" s="363"/>
      <c r="T1255" s="365">
        <v>900</v>
      </c>
      <c r="U1255" s="363">
        <v>15</v>
      </c>
      <c r="V1255" s="367">
        <v>46296</v>
      </c>
      <c r="W1255" s="367"/>
      <c r="X1255" s="363" t="s">
        <v>3322</v>
      </c>
      <c r="Y1255" s="363"/>
      <c r="Z1255" s="363"/>
      <c r="AA1255" s="363"/>
      <c r="AB1255" s="363"/>
      <c r="AC1255" s="363"/>
      <c r="AD1255" s="363" t="s">
        <v>360</v>
      </c>
      <c r="AE1255" s="367"/>
      <c r="AF1255" s="363"/>
      <c r="AG1255" s="364">
        <v>0.11320874041646813</v>
      </c>
      <c r="AH1255" s="364">
        <v>0.10855046590826084</v>
      </c>
      <c r="AI1255" s="364">
        <v>0.43606490875702597</v>
      </c>
      <c r="AJ1255" s="363" t="s">
        <v>0</v>
      </c>
      <c r="AK1255" s="364">
        <v>94.47330500596442</v>
      </c>
      <c r="AL1255" s="364">
        <v>0.48748167238765716</v>
      </c>
      <c r="AM1255" s="369"/>
      <c r="AN1255" s="363">
        <v>17</v>
      </c>
      <c r="AO1255" s="371" t="s">
        <v>305</v>
      </c>
      <c r="AP1255" s="371" t="s">
        <v>0</v>
      </c>
      <c r="AQ1255" s="371" t="s">
        <v>306</v>
      </c>
      <c r="AR1255" s="372" t="s">
        <v>0</v>
      </c>
      <c r="AS1255" s="363"/>
      <c r="AT1255" s="363"/>
    </row>
    <row r="1256" spans="1:46" x14ac:dyDescent="0.3">
      <c r="A1256" s="362" t="s">
        <v>3591</v>
      </c>
      <c r="B1256" s="363" t="s">
        <v>308</v>
      </c>
      <c r="C1256" s="363" t="s">
        <v>295</v>
      </c>
      <c r="D1256" s="363" t="s">
        <v>778</v>
      </c>
      <c r="E1256" s="363" t="s">
        <v>297</v>
      </c>
      <c r="F1256" s="363" t="s">
        <v>1044</v>
      </c>
      <c r="G1256" s="363" t="s">
        <v>3582</v>
      </c>
      <c r="H1256" s="363" t="s">
        <v>2685</v>
      </c>
      <c r="I1256" s="363" t="s">
        <v>632</v>
      </c>
      <c r="J1256" s="363" t="s">
        <v>3583</v>
      </c>
      <c r="K1256" s="363" t="s">
        <v>1059</v>
      </c>
      <c r="L1256" s="364">
        <v>850.85879193253606</v>
      </c>
      <c r="M1256" s="365">
        <v>300</v>
      </c>
      <c r="N1256" s="364">
        <v>764</v>
      </c>
      <c r="O1256" s="363" t="s">
        <v>3588</v>
      </c>
      <c r="P1256" s="363"/>
      <c r="Q1256" s="363" t="s">
        <v>300</v>
      </c>
      <c r="R1256" s="363" t="s">
        <v>1544</v>
      </c>
      <c r="S1256" s="363"/>
      <c r="T1256" s="365">
        <v>900</v>
      </c>
      <c r="U1256" s="366">
        <v>15</v>
      </c>
      <c r="V1256" s="367">
        <v>46296</v>
      </c>
      <c r="W1256" s="367"/>
      <c r="X1256" s="363" t="s">
        <v>3322</v>
      </c>
      <c r="Y1256" s="363"/>
      <c r="Z1256" s="363"/>
      <c r="AA1256" s="363"/>
      <c r="AB1256" s="363"/>
      <c r="AC1256" s="363"/>
      <c r="AD1256" s="363" t="s">
        <v>360</v>
      </c>
      <c r="AE1256" s="367"/>
      <c r="AF1256" s="362"/>
      <c r="AG1256" s="364">
        <v>0.11399710922305992</v>
      </c>
      <c r="AH1256" s="364">
        <v>0.10932904342712396</v>
      </c>
      <c r="AI1256" s="364">
        <v>0.44600855739832174</v>
      </c>
      <c r="AJ1256" s="363" t="s">
        <v>0</v>
      </c>
      <c r="AK1256" s="368">
        <v>87.171471236303105</v>
      </c>
      <c r="AL1256" s="364">
        <v>0.52753245099817192</v>
      </c>
      <c r="AM1256" s="369"/>
      <c r="AN1256" s="370">
        <v>17</v>
      </c>
      <c r="AO1256" s="371" t="s">
        <v>305</v>
      </c>
      <c r="AP1256" s="371" t="s">
        <v>0</v>
      </c>
      <c r="AQ1256" s="371" t="s">
        <v>306</v>
      </c>
      <c r="AR1256" s="372" t="s">
        <v>0</v>
      </c>
      <c r="AS1256" s="372"/>
      <c r="AT1256" s="363"/>
    </row>
    <row r="1257" spans="1:46" x14ac:dyDescent="0.3">
      <c r="A1257" s="362" t="s">
        <v>3592</v>
      </c>
      <c r="B1257" s="363" t="s">
        <v>310</v>
      </c>
      <c r="C1257" s="363" t="s">
        <v>295</v>
      </c>
      <c r="D1257" s="363" t="s">
        <v>778</v>
      </c>
      <c r="E1257" s="363" t="s">
        <v>297</v>
      </c>
      <c r="F1257" s="363" t="s">
        <v>1044</v>
      </c>
      <c r="G1257" s="363" t="s">
        <v>3582</v>
      </c>
      <c r="H1257" s="363" t="s">
        <v>1149</v>
      </c>
      <c r="I1257" s="363" t="s">
        <v>632</v>
      </c>
      <c r="J1257" s="363" t="s">
        <v>3583</v>
      </c>
      <c r="K1257" s="363" t="s">
        <v>1059</v>
      </c>
      <c r="L1257" s="364">
        <v>1552.1215092473283</v>
      </c>
      <c r="M1257" s="365">
        <v>500</v>
      </c>
      <c r="N1257" s="364">
        <v>1393</v>
      </c>
      <c r="O1257" s="363" t="s">
        <v>3584</v>
      </c>
      <c r="P1257" s="363"/>
      <c r="Q1257" s="363" t="s">
        <v>300</v>
      </c>
      <c r="R1257" s="363" t="s">
        <v>785</v>
      </c>
      <c r="S1257" s="363"/>
      <c r="T1257" s="365">
        <v>900</v>
      </c>
      <c r="U1257" s="366">
        <v>15</v>
      </c>
      <c r="V1257" s="367">
        <v>46296</v>
      </c>
      <c r="W1257" s="367"/>
      <c r="X1257" s="363" t="s">
        <v>3322</v>
      </c>
      <c r="Y1257" s="363"/>
      <c r="Z1257" s="363"/>
      <c r="AA1257" s="363"/>
      <c r="AB1257" s="363"/>
      <c r="AC1257" s="363"/>
      <c r="AD1257" s="363" t="s">
        <v>360</v>
      </c>
      <c r="AE1257" s="367"/>
      <c r="AF1257" s="362"/>
      <c r="AG1257" s="364">
        <v>0.23096808204231223</v>
      </c>
      <c r="AH1257" s="364">
        <v>0.22138091012915898</v>
      </c>
      <c r="AI1257" s="364">
        <v>0.85705540317817697</v>
      </c>
      <c r="AJ1257" s="363" t="s">
        <v>0</v>
      </c>
      <c r="AK1257" s="368">
        <v>35.457559889134849</v>
      </c>
      <c r="AL1257" s="364">
        <v>0.96231533573334327</v>
      </c>
      <c r="AM1257" s="369"/>
      <c r="AN1257" s="370">
        <v>17</v>
      </c>
      <c r="AO1257" s="371" t="s">
        <v>305</v>
      </c>
      <c r="AP1257" s="371" t="s">
        <v>0</v>
      </c>
      <c r="AQ1257" s="371" t="s">
        <v>306</v>
      </c>
      <c r="AR1257" s="372" t="s">
        <v>0</v>
      </c>
      <c r="AS1257" s="372"/>
      <c r="AT1257" s="363"/>
    </row>
    <row r="1258" spans="1:46" x14ac:dyDescent="0.3">
      <c r="A1258" s="362" t="s">
        <v>3593</v>
      </c>
      <c r="B1258" s="363" t="s">
        <v>310</v>
      </c>
      <c r="C1258" s="363" t="s">
        <v>295</v>
      </c>
      <c r="D1258" s="363" t="s">
        <v>778</v>
      </c>
      <c r="E1258" s="363" t="s">
        <v>297</v>
      </c>
      <c r="F1258" s="363" t="s">
        <v>1044</v>
      </c>
      <c r="G1258" s="363" t="s">
        <v>3582</v>
      </c>
      <c r="H1258" s="363" t="s">
        <v>1243</v>
      </c>
      <c r="I1258" s="363" t="s">
        <v>632</v>
      </c>
      <c r="J1258" s="363" t="s">
        <v>3583</v>
      </c>
      <c r="K1258" s="363" t="s">
        <v>1059</v>
      </c>
      <c r="L1258" s="364">
        <v>971.13227250762236</v>
      </c>
      <c r="M1258" s="365">
        <v>300</v>
      </c>
      <c r="N1258" s="364">
        <v>872</v>
      </c>
      <c r="O1258" s="363" t="s">
        <v>3586</v>
      </c>
      <c r="P1258" s="363"/>
      <c r="Q1258" s="363" t="s">
        <v>300</v>
      </c>
      <c r="R1258" s="363" t="s">
        <v>905</v>
      </c>
      <c r="S1258" s="363"/>
      <c r="T1258" s="365">
        <v>900</v>
      </c>
      <c r="U1258" s="366">
        <v>15</v>
      </c>
      <c r="V1258" s="367">
        <v>46296</v>
      </c>
      <c r="W1258" s="367"/>
      <c r="X1258" s="363" t="s">
        <v>3322</v>
      </c>
      <c r="Y1258" s="363"/>
      <c r="Z1258" s="363"/>
      <c r="AA1258" s="363"/>
      <c r="AB1258" s="363"/>
      <c r="AC1258" s="363"/>
      <c r="AD1258" s="363" t="s">
        <v>360</v>
      </c>
      <c r="AE1258" s="367"/>
      <c r="AF1258" s="362"/>
      <c r="AG1258" s="364">
        <v>0.13982722612345638</v>
      </c>
      <c r="AH1258" s="364">
        <v>0.13407366327479242</v>
      </c>
      <c r="AI1258" s="364">
        <v>0.53859575132595849</v>
      </c>
      <c r="AJ1258" s="363" t="s">
        <v>0</v>
      </c>
      <c r="AK1258" s="368">
        <v>71.865966896683005</v>
      </c>
      <c r="AL1258" s="364">
        <v>0.60210200895472632</v>
      </c>
      <c r="AM1258" s="369"/>
      <c r="AN1258" s="370">
        <v>17</v>
      </c>
      <c r="AO1258" s="371" t="s">
        <v>305</v>
      </c>
      <c r="AP1258" s="371" t="s">
        <v>0</v>
      </c>
      <c r="AQ1258" s="371" t="s">
        <v>306</v>
      </c>
      <c r="AR1258" s="372" t="s">
        <v>0</v>
      </c>
      <c r="AS1258" s="372"/>
      <c r="AT1258" s="363"/>
    </row>
    <row r="1259" spans="1:46" x14ac:dyDescent="0.3">
      <c r="A1259" s="362" t="s">
        <v>3594</v>
      </c>
      <c r="B1259" s="363" t="s">
        <v>310</v>
      </c>
      <c r="C1259" s="363" t="s">
        <v>295</v>
      </c>
      <c r="D1259" s="363" t="s">
        <v>778</v>
      </c>
      <c r="E1259" s="363" t="s">
        <v>297</v>
      </c>
      <c r="F1259" s="363" t="s">
        <v>1044</v>
      </c>
      <c r="G1259" s="363" t="s">
        <v>3582</v>
      </c>
      <c r="H1259" s="363" t="s">
        <v>2685</v>
      </c>
      <c r="I1259" s="363" t="s">
        <v>632</v>
      </c>
      <c r="J1259" s="363" t="s">
        <v>3583</v>
      </c>
      <c r="K1259" s="363" t="s">
        <v>1059</v>
      </c>
      <c r="L1259" s="364">
        <v>1037.9586309962351</v>
      </c>
      <c r="M1259" s="365">
        <v>300</v>
      </c>
      <c r="N1259" s="364">
        <v>932</v>
      </c>
      <c r="O1259" s="363" t="s">
        <v>3588</v>
      </c>
      <c r="P1259" s="363"/>
      <c r="Q1259" s="363" t="s">
        <v>300</v>
      </c>
      <c r="R1259" s="363" t="s">
        <v>1544</v>
      </c>
      <c r="S1259" s="363"/>
      <c r="T1259" s="365">
        <v>900</v>
      </c>
      <c r="U1259" s="366">
        <v>15</v>
      </c>
      <c r="V1259" s="367">
        <v>46296</v>
      </c>
      <c r="W1259" s="367"/>
      <c r="X1259" s="363" t="s">
        <v>3322</v>
      </c>
      <c r="Y1259" s="363"/>
      <c r="Z1259" s="363"/>
      <c r="AA1259" s="363"/>
      <c r="AB1259" s="363"/>
      <c r="AC1259" s="363"/>
      <c r="AD1259" s="363" t="s">
        <v>360</v>
      </c>
      <c r="AE1259" s="367"/>
      <c r="AF1259" s="362"/>
      <c r="AG1259" s="364">
        <v>0.1390645363820574</v>
      </c>
      <c r="AH1259" s="364">
        <v>0.13336998491371668</v>
      </c>
      <c r="AI1259" s="364">
        <v>0.54408373755920925</v>
      </c>
      <c r="AJ1259" s="363" t="s">
        <v>0</v>
      </c>
      <c r="AK1259" s="368">
        <v>67.389921700536931</v>
      </c>
      <c r="AL1259" s="364">
        <v>0.64353435121766545</v>
      </c>
      <c r="AM1259" s="369"/>
      <c r="AN1259" s="370">
        <v>17</v>
      </c>
      <c r="AO1259" s="371" t="s">
        <v>305</v>
      </c>
      <c r="AP1259" s="371" t="s">
        <v>0</v>
      </c>
      <c r="AQ1259" s="371" t="s">
        <v>306</v>
      </c>
      <c r="AR1259" s="372" t="s">
        <v>0</v>
      </c>
      <c r="AS1259" s="372"/>
      <c r="AT1259" s="363"/>
    </row>
    <row r="1260" spans="1:46" x14ac:dyDescent="0.3">
      <c r="A1260" s="362" t="s">
        <v>3595</v>
      </c>
      <c r="B1260" s="363" t="s">
        <v>294</v>
      </c>
      <c r="C1260" s="363" t="s">
        <v>295</v>
      </c>
      <c r="D1260" s="363" t="s">
        <v>778</v>
      </c>
      <c r="E1260" s="363" t="s">
        <v>297</v>
      </c>
      <c r="F1260" s="363" t="s">
        <v>1044</v>
      </c>
      <c r="G1260" s="363" t="s">
        <v>3582</v>
      </c>
      <c r="H1260" s="363" t="s">
        <v>1149</v>
      </c>
      <c r="I1260" s="363" t="s">
        <v>632</v>
      </c>
      <c r="J1260" s="363" t="s">
        <v>3596</v>
      </c>
      <c r="K1260" s="363" t="s">
        <v>1059</v>
      </c>
      <c r="L1260" s="364">
        <v>2261.8856164910812</v>
      </c>
      <c r="M1260" s="365">
        <v>600</v>
      </c>
      <c r="N1260" s="364">
        <v>2030</v>
      </c>
      <c r="O1260" s="363" t="s">
        <v>3597</v>
      </c>
      <c r="P1260" s="363"/>
      <c r="Q1260" s="363" t="s">
        <v>300</v>
      </c>
      <c r="R1260" s="363" t="s">
        <v>785</v>
      </c>
      <c r="S1260" s="363"/>
      <c r="T1260" s="365">
        <v>3200</v>
      </c>
      <c r="U1260" s="366">
        <v>15</v>
      </c>
      <c r="V1260" s="367">
        <v>46296</v>
      </c>
      <c r="W1260" s="367"/>
      <c r="X1260" s="363" t="s">
        <v>3322</v>
      </c>
      <c r="Y1260" s="363"/>
      <c r="Z1260" s="363"/>
      <c r="AA1260" s="363"/>
      <c r="AB1260" s="363"/>
      <c r="AC1260" s="363"/>
      <c r="AD1260" s="363" t="s">
        <v>360</v>
      </c>
      <c r="AE1260" s="367"/>
      <c r="AF1260" s="362"/>
      <c r="AG1260" s="364">
        <v>0.33658665222246509</v>
      </c>
      <c r="AH1260" s="364">
        <v>0.32261539667063371</v>
      </c>
      <c r="AI1260" s="364">
        <v>0.35127427799859334</v>
      </c>
      <c r="AJ1260" s="363" t="s">
        <v>0</v>
      </c>
      <c r="AK1260" s="368">
        <v>122.0769218444423</v>
      </c>
      <c r="AL1260" s="364">
        <v>1.4023690822244699</v>
      </c>
      <c r="AM1260" s="369"/>
      <c r="AN1260" s="370">
        <v>17</v>
      </c>
      <c r="AO1260" s="371" t="s">
        <v>305</v>
      </c>
      <c r="AP1260" s="371" t="s">
        <v>0</v>
      </c>
      <c r="AQ1260" s="371" t="s">
        <v>306</v>
      </c>
      <c r="AR1260" s="372" t="s">
        <v>0</v>
      </c>
      <c r="AS1260" s="372"/>
      <c r="AT1260" s="363"/>
    </row>
    <row r="1261" spans="1:46" x14ac:dyDescent="0.3">
      <c r="A1261" s="362" t="s">
        <v>3598</v>
      </c>
      <c r="B1261" s="363" t="s">
        <v>294</v>
      </c>
      <c r="C1261" s="363" t="s">
        <v>295</v>
      </c>
      <c r="D1261" s="363" t="s">
        <v>778</v>
      </c>
      <c r="E1261" s="363" t="s">
        <v>297</v>
      </c>
      <c r="F1261" s="363" t="s">
        <v>1044</v>
      </c>
      <c r="G1261" s="363" t="s">
        <v>3582</v>
      </c>
      <c r="H1261" s="363" t="s">
        <v>1243</v>
      </c>
      <c r="I1261" s="363" t="s">
        <v>632</v>
      </c>
      <c r="J1261" s="363" t="s">
        <v>3596</v>
      </c>
      <c r="K1261" s="363" t="s">
        <v>1059</v>
      </c>
      <c r="L1261" s="364">
        <v>1535.7699584724901</v>
      </c>
      <c r="M1261" s="365">
        <v>400</v>
      </c>
      <c r="N1261" s="364">
        <v>1379</v>
      </c>
      <c r="O1261" s="363" t="s">
        <v>3599</v>
      </c>
      <c r="P1261" s="363"/>
      <c r="Q1261" s="363" t="s">
        <v>300</v>
      </c>
      <c r="R1261" s="363" t="s">
        <v>905</v>
      </c>
      <c r="S1261" s="363"/>
      <c r="T1261" s="365">
        <v>3200</v>
      </c>
      <c r="U1261" s="366">
        <v>15</v>
      </c>
      <c r="V1261" s="367">
        <v>46296</v>
      </c>
      <c r="W1261" s="367"/>
      <c r="X1261" s="363" t="s">
        <v>3322</v>
      </c>
      <c r="Y1261" s="363"/>
      <c r="Z1261" s="363"/>
      <c r="AA1261" s="363"/>
      <c r="AB1261" s="363"/>
      <c r="AC1261" s="363"/>
      <c r="AD1261" s="363" t="s">
        <v>360</v>
      </c>
      <c r="AE1261" s="367"/>
      <c r="AF1261" s="362"/>
      <c r="AG1261" s="364">
        <v>0.2211258541562458</v>
      </c>
      <c r="AH1261" s="364">
        <v>0.212027043183416</v>
      </c>
      <c r="AI1261" s="364">
        <v>0.23955389441321939</v>
      </c>
      <c r="AJ1261" s="363" t="s">
        <v>0</v>
      </c>
      <c r="AK1261" s="368">
        <v>191.8918162282273</v>
      </c>
      <c r="AL1261" s="364">
        <v>0.95217737425294502</v>
      </c>
      <c r="AM1261" s="369"/>
      <c r="AN1261" s="370">
        <v>17</v>
      </c>
      <c r="AO1261" s="371" t="s">
        <v>305</v>
      </c>
      <c r="AP1261" s="371" t="s">
        <v>0</v>
      </c>
      <c r="AQ1261" s="371" t="s">
        <v>306</v>
      </c>
      <c r="AR1261" s="372" t="s">
        <v>0</v>
      </c>
      <c r="AS1261" s="372"/>
      <c r="AT1261" s="363"/>
    </row>
    <row r="1262" spans="1:46" x14ac:dyDescent="0.3">
      <c r="A1262" s="362" t="s">
        <v>3600</v>
      </c>
      <c r="B1262" s="363" t="s">
        <v>294</v>
      </c>
      <c r="C1262" s="363" t="s">
        <v>295</v>
      </c>
      <c r="D1262" s="363" t="s">
        <v>778</v>
      </c>
      <c r="E1262" s="363" t="s">
        <v>297</v>
      </c>
      <c r="F1262" s="363" t="s">
        <v>1044</v>
      </c>
      <c r="G1262" s="363" t="s">
        <v>3582</v>
      </c>
      <c r="H1262" s="363" t="s">
        <v>2685</v>
      </c>
      <c r="I1262" s="363" t="s">
        <v>632</v>
      </c>
      <c r="J1262" s="363" t="s">
        <v>3596</v>
      </c>
      <c r="K1262" s="363" t="s">
        <v>1059</v>
      </c>
      <c r="L1262" s="364">
        <v>1148.2138933016292</v>
      </c>
      <c r="M1262" s="364">
        <v>400</v>
      </c>
      <c r="N1262" s="364">
        <v>1031</v>
      </c>
      <c r="O1262" s="362" t="s">
        <v>3601</v>
      </c>
      <c r="P1262" s="363"/>
      <c r="Q1262" s="363" t="s">
        <v>300</v>
      </c>
      <c r="R1262" s="363" t="s">
        <v>1544</v>
      </c>
      <c r="S1262" s="363"/>
      <c r="T1262" s="365">
        <v>3200</v>
      </c>
      <c r="U1262" s="366">
        <v>15</v>
      </c>
      <c r="V1262" s="367">
        <v>46296</v>
      </c>
      <c r="W1262" s="367"/>
      <c r="X1262" s="363" t="s">
        <v>3322</v>
      </c>
      <c r="Y1262" s="363"/>
      <c r="Z1262" s="363"/>
      <c r="AA1262" s="363"/>
      <c r="AB1262" s="363"/>
      <c r="AC1262" s="363"/>
      <c r="AD1262" s="363" t="s">
        <v>360</v>
      </c>
      <c r="AE1262" s="367"/>
      <c r="AF1262" s="362"/>
      <c r="AG1262" s="364">
        <v>0.15383641310075233</v>
      </c>
      <c r="AH1262" s="364">
        <v>0.14753696828974452</v>
      </c>
      <c r="AI1262" s="364">
        <v>0.16927819879331762</v>
      </c>
      <c r="AJ1262" s="362" t="s">
        <v>0</v>
      </c>
      <c r="AK1262" s="364">
        <v>266.57158543059904</v>
      </c>
      <c r="AL1262" s="364">
        <v>0.71189261384700986</v>
      </c>
      <c r="AM1262" s="369"/>
      <c r="AN1262" s="370">
        <v>17</v>
      </c>
      <c r="AO1262" s="371" t="s">
        <v>305</v>
      </c>
      <c r="AP1262" s="371" t="s">
        <v>0</v>
      </c>
      <c r="AQ1262" s="371" t="s">
        <v>306</v>
      </c>
      <c r="AR1262" s="372" t="s">
        <v>0</v>
      </c>
      <c r="AS1262" s="372"/>
      <c r="AT1262" s="363"/>
    </row>
    <row r="1263" spans="1:46" x14ac:dyDescent="0.3">
      <c r="A1263" s="362" t="s">
        <v>3602</v>
      </c>
      <c r="B1263" s="363" t="s">
        <v>308</v>
      </c>
      <c r="C1263" s="363" t="s">
        <v>295</v>
      </c>
      <c r="D1263" s="363" t="s">
        <v>778</v>
      </c>
      <c r="E1263" s="363" t="s">
        <v>297</v>
      </c>
      <c r="F1263" s="363" t="s">
        <v>1044</v>
      </c>
      <c r="G1263" s="363" t="s">
        <v>3582</v>
      </c>
      <c r="H1263" s="363" t="s">
        <v>1149</v>
      </c>
      <c r="I1263" s="363" t="s">
        <v>632</v>
      </c>
      <c r="J1263" s="363" t="s">
        <v>3596</v>
      </c>
      <c r="K1263" s="363" t="s">
        <v>1059</v>
      </c>
      <c r="L1263" s="364">
        <v>1735.9693549227115</v>
      </c>
      <c r="M1263" s="364">
        <v>600</v>
      </c>
      <c r="N1263" s="364">
        <v>1558</v>
      </c>
      <c r="O1263" s="362" t="s">
        <v>3597</v>
      </c>
      <c r="P1263" s="363"/>
      <c r="Q1263" s="363" t="s">
        <v>300</v>
      </c>
      <c r="R1263" s="363" t="s">
        <v>785</v>
      </c>
      <c r="S1263" s="363"/>
      <c r="T1263" s="365">
        <v>3200</v>
      </c>
      <c r="U1263" s="366">
        <v>15</v>
      </c>
      <c r="V1263" s="367">
        <v>46296</v>
      </c>
      <c r="W1263" s="367"/>
      <c r="X1263" s="363" t="s">
        <v>3322</v>
      </c>
      <c r="Y1263" s="363"/>
      <c r="Z1263" s="363"/>
      <c r="AA1263" s="363"/>
      <c r="AB1263" s="363"/>
      <c r="AC1263" s="363"/>
      <c r="AD1263" s="363" t="s">
        <v>360</v>
      </c>
      <c r="AE1263" s="367"/>
      <c r="AF1263" s="362"/>
      <c r="AG1263" s="364">
        <v>0.25832611042492637</v>
      </c>
      <c r="AH1263" s="364">
        <v>0.24760334384869326</v>
      </c>
      <c r="AI1263" s="364">
        <v>0.26959868232601408</v>
      </c>
      <c r="AJ1263" s="362" t="s">
        <v>0</v>
      </c>
      <c r="AK1263" s="364">
        <v>166.54371442448539</v>
      </c>
      <c r="AL1263" s="364">
        <v>1.076301000052081</v>
      </c>
      <c r="AM1263" s="369"/>
      <c r="AN1263" s="370">
        <v>17</v>
      </c>
      <c r="AO1263" s="371" t="s">
        <v>305</v>
      </c>
      <c r="AP1263" s="371" t="s">
        <v>0</v>
      </c>
      <c r="AQ1263" s="371" t="s">
        <v>306</v>
      </c>
      <c r="AR1263" s="372" t="s">
        <v>0</v>
      </c>
      <c r="AS1263" s="372"/>
      <c r="AT1263" s="363"/>
    </row>
    <row r="1264" spans="1:46" x14ac:dyDescent="0.3">
      <c r="A1264" s="362" t="s">
        <v>3603</v>
      </c>
      <c r="B1264" s="363" t="s">
        <v>308</v>
      </c>
      <c r="C1264" s="363" t="s">
        <v>295</v>
      </c>
      <c r="D1264" s="363" t="s">
        <v>778</v>
      </c>
      <c r="E1264" s="363" t="s">
        <v>297</v>
      </c>
      <c r="F1264" s="363" t="s">
        <v>1044</v>
      </c>
      <c r="G1264" s="363" t="s">
        <v>3582</v>
      </c>
      <c r="H1264" s="363" t="s">
        <v>1243</v>
      </c>
      <c r="I1264" s="363" t="s">
        <v>632</v>
      </c>
      <c r="J1264" s="363" t="s">
        <v>3596</v>
      </c>
      <c r="K1264" s="363" t="s">
        <v>1059</v>
      </c>
      <c r="L1264" s="364">
        <v>1084.7280199798442</v>
      </c>
      <c r="M1264" s="364">
        <v>400</v>
      </c>
      <c r="N1264" s="364">
        <v>974</v>
      </c>
      <c r="O1264" s="362" t="s">
        <v>3599</v>
      </c>
      <c r="P1264" s="363"/>
      <c r="Q1264" s="363" t="s">
        <v>300</v>
      </c>
      <c r="R1264" s="363" t="s">
        <v>905</v>
      </c>
      <c r="S1264" s="363"/>
      <c r="T1264" s="365">
        <v>3200</v>
      </c>
      <c r="U1264" s="366">
        <v>15</v>
      </c>
      <c r="V1264" s="367">
        <v>46296</v>
      </c>
      <c r="W1264" s="367"/>
      <c r="X1264" s="363" t="s">
        <v>3322</v>
      </c>
      <c r="Y1264" s="363"/>
      <c r="Z1264" s="363"/>
      <c r="AA1264" s="363"/>
      <c r="AB1264" s="363"/>
      <c r="AC1264" s="363"/>
      <c r="AD1264" s="363" t="s">
        <v>360</v>
      </c>
      <c r="AE1264" s="367"/>
      <c r="AF1264" s="362"/>
      <c r="AG1264" s="364">
        <v>0.15618316312413591</v>
      </c>
      <c r="AH1264" s="364">
        <v>0.14975659177711906</v>
      </c>
      <c r="AI1264" s="364">
        <v>0.16919905232666835</v>
      </c>
      <c r="AJ1264" s="362" t="s">
        <v>0</v>
      </c>
      <c r="AK1264" s="364">
        <v>281.77983258201971</v>
      </c>
      <c r="AL1264" s="364">
        <v>0.67253137238750393</v>
      </c>
      <c r="AM1264" s="369"/>
      <c r="AN1264" s="370">
        <v>17</v>
      </c>
      <c r="AO1264" s="371" t="s">
        <v>305</v>
      </c>
      <c r="AP1264" s="371" t="s">
        <v>0</v>
      </c>
      <c r="AQ1264" s="371" t="s">
        <v>306</v>
      </c>
      <c r="AR1264" s="372" t="s">
        <v>0</v>
      </c>
      <c r="AS1264" s="372"/>
      <c r="AT1264" s="363"/>
    </row>
    <row r="1265" spans="1:46" x14ac:dyDescent="0.3">
      <c r="A1265" s="362" t="s">
        <v>3604</v>
      </c>
      <c r="B1265" s="363" t="s">
        <v>308</v>
      </c>
      <c r="C1265" s="363" t="s">
        <v>295</v>
      </c>
      <c r="D1265" s="363" t="s">
        <v>778</v>
      </c>
      <c r="E1265" s="363" t="s">
        <v>297</v>
      </c>
      <c r="F1265" s="363" t="s">
        <v>1044</v>
      </c>
      <c r="G1265" s="363" t="s">
        <v>3582</v>
      </c>
      <c r="H1265" s="363" t="s">
        <v>2685</v>
      </c>
      <c r="I1265" s="363" t="s">
        <v>632</v>
      </c>
      <c r="J1265" s="363" t="s">
        <v>3596</v>
      </c>
      <c r="K1265" s="363" t="s">
        <v>1059</v>
      </c>
      <c r="L1265" s="364">
        <v>1125.940102936903</v>
      </c>
      <c r="M1265" s="364">
        <v>400</v>
      </c>
      <c r="N1265" s="364">
        <v>1011</v>
      </c>
      <c r="O1265" s="362" t="s">
        <v>3601</v>
      </c>
      <c r="P1265" s="363"/>
      <c r="Q1265" s="363" t="s">
        <v>300</v>
      </c>
      <c r="R1265" s="363" t="s">
        <v>1544</v>
      </c>
      <c r="S1265" s="363"/>
      <c r="T1265" s="365">
        <v>3200</v>
      </c>
      <c r="U1265" s="366">
        <v>15</v>
      </c>
      <c r="V1265" s="367">
        <v>46296</v>
      </c>
      <c r="W1265" s="367"/>
      <c r="X1265" s="363" t="s">
        <v>3322</v>
      </c>
      <c r="Y1265" s="363"/>
      <c r="Z1265" s="363"/>
      <c r="AA1265" s="363"/>
      <c r="AB1265" s="363"/>
      <c r="AC1265" s="363"/>
      <c r="AD1265" s="363" t="s">
        <v>360</v>
      </c>
      <c r="AE1265" s="367"/>
      <c r="AF1265" s="362"/>
      <c r="AG1265" s="364">
        <v>0.15085219558182406</v>
      </c>
      <c r="AH1265" s="364">
        <v>0.14467495144610251</v>
      </c>
      <c r="AI1265" s="364">
        <v>0.16599443160043073</v>
      </c>
      <c r="AJ1265" s="362" t="s">
        <v>0</v>
      </c>
      <c r="AK1265" s="364">
        <v>272.2914789061744</v>
      </c>
      <c r="AL1265" s="364">
        <v>0.69808286382087947</v>
      </c>
      <c r="AM1265" s="369"/>
      <c r="AN1265" s="370">
        <v>17</v>
      </c>
      <c r="AO1265" s="371" t="s">
        <v>305</v>
      </c>
      <c r="AP1265" s="371" t="s">
        <v>0</v>
      </c>
      <c r="AQ1265" s="371" t="s">
        <v>306</v>
      </c>
      <c r="AR1265" s="372" t="s">
        <v>0</v>
      </c>
      <c r="AS1265" s="372"/>
      <c r="AT1265" s="363"/>
    </row>
    <row r="1266" spans="1:46" x14ac:dyDescent="0.3">
      <c r="A1266" s="362" t="s">
        <v>3605</v>
      </c>
      <c r="B1266" s="363" t="s">
        <v>310</v>
      </c>
      <c r="C1266" s="363" t="s">
        <v>295</v>
      </c>
      <c r="D1266" s="363" t="s">
        <v>778</v>
      </c>
      <c r="E1266" s="363" t="s">
        <v>297</v>
      </c>
      <c r="F1266" s="363" t="s">
        <v>1044</v>
      </c>
      <c r="G1266" s="363" t="s">
        <v>3582</v>
      </c>
      <c r="H1266" s="363" t="s">
        <v>1149</v>
      </c>
      <c r="I1266" s="363" t="s">
        <v>632</v>
      </c>
      <c r="J1266" s="363" t="s">
        <v>3596</v>
      </c>
      <c r="K1266" s="363" t="s">
        <v>1059</v>
      </c>
      <c r="L1266" s="364">
        <v>2128.1780923635297</v>
      </c>
      <c r="M1266" s="365">
        <v>600</v>
      </c>
      <c r="N1266" s="364">
        <v>1910</v>
      </c>
      <c r="O1266" s="363" t="s">
        <v>3597</v>
      </c>
      <c r="P1266" s="363"/>
      <c r="Q1266" s="363" t="s">
        <v>300</v>
      </c>
      <c r="R1266" s="363" t="s">
        <v>785</v>
      </c>
      <c r="S1266" s="363"/>
      <c r="T1266" s="365">
        <v>3200</v>
      </c>
      <c r="U1266" s="366">
        <v>15</v>
      </c>
      <c r="V1266" s="367">
        <v>46296</v>
      </c>
      <c r="W1266" s="367"/>
      <c r="X1266" s="363" t="s">
        <v>3322</v>
      </c>
      <c r="Y1266" s="363"/>
      <c r="Z1266" s="363"/>
      <c r="AA1266" s="363"/>
      <c r="AB1266" s="363"/>
      <c r="AC1266" s="363"/>
      <c r="AD1266" s="363" t="s">
        <v>360</v>
      </c>
      <c r="AE1266" s="367"/>
      <c r="AF1266" s="362"/>
      <c r="AG1266" s="364">
        <v>0.31668990430783661</v>
      </c>
      <c r="AH1266" s="364">
        <v>0.30354453578369966</v>
      </c>
      <c r="AI1266" s="364">
        <v>0.33050929604793772</v>
      </c>
      <c r="AJ1266" s="363" t="s">
        <v>0</v>
      </c>
      <c r="AK1266" s="368">
        <v>131.29858252946846</v>
      </c>
      <c r="AL1266" s="364">
        <v>1.3194704172653879</v>
      </c>
      <c r="AM1266" s="369"/>
      <c r="AN1266" s="370">
        <v>17</v>
      </c>
      <c r="AO1266" s="371" t="s">
        <v>305</v>
      </c>
      <c r="AP1266" s="371" t="s">
        <v>0</v>
      </c>
      <c r="AQ1266" s="371" t="s">
        <v>306</v>
      </c>
      <c r="AR1266" s="372" t="s">
        <v>0</v>
      </c>
      <c r="AS1266" s="372"/>
      <c r="AT1266" s="363"/>
    </row>
    <row r="1267" spans="1:46" x14ac:dyDescent="0.3">
      <c r="A1267" s="362" t="s">
        <v>3606</v>
      </c>
      <c r="B1267" s="363" t="s">
        <v>310</v>
      </c>
      <c r="C1267" s="363" t="s">
        <v>295</v>
      </c>
      <c r="D1267" s="363" t="s">
        <v>778</v>
      </c>
      <c r="E1267" s="363" t="s">
        <v>297</v>
      </c>
      <c r="F1267" s="363" t="s">
        <v>1044</v>
      </c>
      <c r="G1267" s="363" t="s">
        <v>3582</v>
      </c>
      <c r="H1267" s="363" t="s">
        <v>1243</v>
      </c>
      <c r="I1267" s="363" t="s">
        <v>632</v>
      </c>
      <c r="J1267" s="363" t="s">
        <v>3596</v>
      </c>
      <c r="K1267" s="363" t="s">
        <v>1059</v>
      </c>
      <c r="L1267" s="364">
        <v>1304.1237283330572</v>
      </c>
      <c r="M1267" s="365">
        <v>400</v>
      </c>
      <c r="N1267" s="364">
        <v>1171</v>
      </c>
      <c r="O1267" s="363" t="s">
        <v>3599</v>
      </c>
      <c r="P1267" s="363"/>
      <c r="Q1267" s="363" t="s">
        <v>300</v>
      </c>
      <c r="R1267" s="363" t="s">
        <v>905</v>
      </c>
      <c r="S1267" s="363"/>
      <c r="T1267" s="365">
        <v>3200</v>
      </c>
      <c r="U1267" s="366">
        <v>15</v>
      </c>
      <c r="V1267" s="367">
        <v>46296</v>
      </c>
      <c r="W1267" s="367"/>
      <c r="X1267" s="363" t="s">
        <v>3322</v>
      </c>
      <c r="Y1267" s="363"/>
      <c r="Z1267" s="363"/>
      <c r="AA1267" s="363"/>
      <c r="AB1267" s="363"/>
      <c r="AC1267" s="363"/>
      <c r="AD1267" s="363" t="s">
        <v>360</v>
      </c>
      <c r="AE1267" s="367"/>
      <c r="AF1267" s="362"/>
      <c r="AG1267" s="364">
        <v>0.18777257086074245</v>
      </c>
      <c r="AH1267" s="364">
        <v>0.1800461693747499</v>
      </c>
      <c r="AI1267" s="364">
        <v>0.20342103724284252</v>
      </c>
      <c r="AJ1267" s="363" t="s">
        <v>0</v>
      </c>
      <c r="AK1267" s="368">
        <v>230.29013149985869</v>
      </c>
      <c r="AL1267" s="364">
        <v>0.80855671156649611</v>
      </c>
      <c r="AM1267" s="369"/>
      <c r="AN1267" s="370">
        <v>17</v>
      </c>
      <c r="AO1267" s="371" t="s">
        <v>305</v>
      </c>
      <c r="AP1267" s="371" t="s">
        <v>0</v>
      </c>
      <c r="AQ1267" s="371" t="s">
        <v>306</v>
      </c>
      <c r="AR1267" s="372" t="s">
        <v>0</v>
      </c>
      <c r="AS1267" s="372"/>
      <c r="AT1267" s="363"/>
    </row>
    <row r="1268" spans="1:46" x14ac:dyDescent="0.3">
      <c r="A1268" s="362" t="s">
        <v>3607</v>
      </c>
      <c r="B1268" s="363" t="s">
        <v>310</v>
      </c>
      <c r="C1268" s="363" t="s">
        <v>295</v>
      </c>
      <c r="D1268" s="363" t="s">
        <v>778</v>
      </c>
      <c r="E1268" s="363" t="s">
        <v>297</v>
      </c>
      <c r="F1268" s="363" t="s">
        <v>1044</v>
      </c>
      <c r="G1268" s="363" t="s">
        <v>3582</v>
      </c>
      <c r="H1268" s="363" t="s">
        <v>2685</v>
      </c>
      <c r="I1268" s="363" t="s">
        <v>632</v>
      </c>
      <c r="J1268" s="363" t="s">
        <v>3596</v>
      </c>
      <c r="K1268" s="363" t="s">
        <v>1059</v>
      </c>
      <c r="L1268" s="364">
        <v>1356.4738332118179</v>
      </c>
      <c r="M1268" s="365">
        <v>400</v>
      </c>
      <c r="N1268" s="364">
        <v>1218</v>
      </c>
      <c r="O1268" s="363" t="s">
        <v>3601</v>
      </c>
      <c r="P1268" s="363"/>
      <c r="Q1268" s="363" t="s">
        <v>300</v>
      </c>
      <c r="R1268" s="363" t="s">
        <v>1544</v>
      </c>
      <c r="S1268" s="363"/>
      <c r="T1268" s="365">
        <v>3200</v>
      </c>
      <c r="U1268" s="366">
        <v>15</v>
      </c>
      <c r="V1268" s="367">
        <v>46296</v>
      </c>
      <c r="W1268" s="367"/>
      <c r="X1268" s="363" t="s">
        <v>3322</v>
      </c>
      <c r="Y1268" s="363"/>
      <c r="Z1268" s="363"/>
      <c r="AA1268" s="363"/>
      <c r="AB1268" s="363"/>
      <c r="AC1268" s="363"/>
      <c r="AD1268" s="363" t="s">
        <v>360</v>
      </c>
      <c r="AE1268" s="367"/>
      <c r="AF1268" s="362"/>
      <c r="AG1268" s="364">
        <v>0.18173884690273165</v>
      </c>
      <c r="AH1268" s="364">
        <v>0.17429682577779712</v>
      </c>
      <c r="AI1268" s="364">
        <v>0.19998142204680977</v>
      </c>
      <c r="AJ1268" s="363" t="s">
        <v>0</v>
      </c>
      <c r="AK1268" s="368">
        <v>222.17971758118026</v>
      </c>
      <c r="AL1268" s="364">
        <v>0.8410137765913267</v>
      </c>
      <c r="AM1268" s="369"/>
      <c r="AN1268" s="370">
        <v>17</v>
      </c>
      <c r="AO1268" s="371" t="s">
        <v>305</v>
      </c>
      <c r="AP1268" s="371" t="s">
        <v>0</v>
      </c>
      <c r="AQ1268" s="371" t="s">
        <v>306</v>
      </c>
      <c r="AR1268" s="372" t="s">
        <v>0</v>
      </c>
      <c r="AS1268" s="372"/>
      <c r="AT1268" s="363"/>
    </row>
    <row r="1269" spans="1:46" x14ac:dyDescent="0.3">
      <c r="A1269" s="362" t="s">
        <v>3608</v>
      </c>
      <c r="B1269" s="363" t="s">
        <v>294</v>
      </c>
      <c r="C1269" s="363" t="s">
        <v>295</v>
      </c>
      <c r="D1269" s="363" t="s">
        <v>778</v>
      </c>
      <c r="E1269" s="363" t="s">
        <v>297</v>
      </c>
      <c r="F1269" s="363" t="s">
        <v>1044</v>
      </c>
      <c r="G1269" s="363" t="s">
        <v>3582</v>
      </c>
      <c r="H1269" s="363" t="s">
        <v>3223</v>
      </c>
      <c r="I1269" s="363" t="s">
        <v>632</v>
      </c>
      <c r="J1269" s="363" t="s">
        <v>3583</v>
      </c>
      <c r="K1269" s="363" t="s">
        <v>1059</v>
      </c>
      <c r="L1269" s="364">
        <v>1994.4705682359781</v>
      </c>
      <c r="M1269" s="365">
        <v>800</v>
      </c>
      <c r="N1269" s="364">
        <v>1790</v>
      </c>
      <c r="O1269" s="363" t="s">
        <v>3609</v>
      </c>
      <c r="P1269" s="363" t="s">
        <v>3154</v>
      </c>
      <c r="Q1269" s="363" t="s">
        <v>300</v>
      </c>
      <c r="R1269" s="363" t="s">
        <v>785</v>
      </c>
      <c r="S1269" s="363"/>
      <c r="T1269" s="365">
        <v>900</v>
      </c>
      <c r="U1269" s="366">
        <v>15</v>
      </c>
      <c r="V1269" s="367">
        <v>46296</v>
      </c>
      <c r="W1269" s="367"/>
      <c r="X1269" s="363" t="s">
        <v>3610</v>
      </c>
      <c r="Y1269" s="363"/>
      <c r="Z1269" s="363"/>
      <c r="AA1269" s="363"/>
      <c r="AB1269" s="363"/>
      <c r="AC1269" s="363"/>
      <c r="AD1269" s="363" t="s">
        <v>360</v>
      </c>
      <c r="AE1269" s="367"/>
      <c r="AF1269" s="362"/>
      <c r="AG1269" s="364">
        <v>0.29679315639320814</v>
      </c>
      <c r="AH1269" s="364">
        <v>0.28447367489676567</v>
      </c>
      <c r="AI1269" s="364">
        <v>1.1013131167903354</v>
      </c>
      <c r="AJ1269" s="363" t="s">
        <v>181</v>
      </c>
      <c r="AK1269" s="368">
        <v>22.115091341257713</v>
      </c>
      <c r="AL1269" s="364">
        <v>1.2365717523063064</v>
      </c>
      <c r="AM1269" s="369">
        <v>900</v>
      </c>
      <c r="AN1269" s="370">
        <v>17</v>
      </c>
      <c r="AO1269" s="371" t="s">
        <v>3071</v>
      </c>
      <c r="AP1269" s="371" t="s">
        <v>0</v>
      </c>
      <c r="AQ1269" s="371" t="s">
        <v>306</v>
      </c>
      <c r="AR1269" s="372" t="s">
        <v>0</v>
      </c>
      <c r="AS1269" s="372"/>
      <c r="AT1269" s="363"/>
    </row>
    <row r="1270" spans="1:46" x14ac:dyDescent="0.3">
      <c r="A1270" s="362" t="s">
        <v>3611</v>
      </c>
      <c r="B1270" s="363" t="s">
        <v>294</v>
      </c>
      <c r="C1270" s="363" t="s">
        <v>295</v>
      </c>
      <c r="D1270" s="363" t="s">
        <v>778</v>
      </c>
      <c r="E1270" s="363" t="s">
        <v>297</v>
      </c>
      <c r="F1270" s="363" t="s">
        <v>1044</v>
      </c>
      <c r="G1270" s="363" t="s">
        <v>3582</v>
      </c>
      <c r="H1270" s="363" t="s">
        <v>3612</v>
      </c>
      <c r="I1270" s="363" t="s">
        <v>632</v>
      </c>
      <c r="J1270" s="363" t="s">
        <v>3583</v>
      </c>
      <c r="K1270" s="363" t="s">
        <v>1059</v>
      </c>
      <c r="L1270" s="364">
        <v>1357.5805506729264</v>
      </c>
      <c r="M1270" s="365">
        <v>800</v>
      </c>
      <c r="N1270" s="364">
        <v>1219</v>
      </c>
      <c r="O1270" s="363" t="s">
        <v>3613</v>
      </c>
      <c r="P1270" s="363" t="s">
        <v>3154</v>
      </c>
      <c r="Q1270" s="363" t="s">
        <v>300</v>
      </c>
      <c r="R1270" s="363" t="s">
        <v>905</v>
      </c>
      <c r="S1270" s="363"/>
      <c r="T1270" s="365">
        <v>900</v>
      </c>
      <c r="U1270" s="366">
        <v>15</v>
      </c>
      <c r="V1270" s="367">
        <v>46296</v>
      </c>
      <c r="W1270" s="367"/>
      <c r="X1270" s="363" t="s">
        <v>3610</v>
      </c>
      <c r="Y1270" s="363"/>
      <c r="Z1270" s="363"/>
      <c r="AA1270" s="363"/>
      <c r="AB1270" s="363"/>
      <c r="AC1270" s="363"/>
      <c r="AD1270" s="363" t="s">
        <v>360</v>
      </c>
      <c r="AE1270" s="367"/>
      <c r="AF1270" s="362"/>
      <c r="AG1270" s="364">
        <v>0.19546948239047399</v>
      </c>
      <c r="AH1270" s="364">
        <v>0.18742637102290363</v>
      </c>
      <c r="AI1270" s="364">
        <v>0.75292227163571501</v>
      </c>
      <c r="AJ1270" s="363" t="s">
        <v>0</v>
      </c>
      <c r="AK1270" s="368">
        <v>44.496155058577592</v>
      </c>
      <c r="AL1270" s="364">
        <v>0.84169994141721471</v>
      </c>
      <c r="AM1270" s="369">
        <v>900</v>
      </c>
      <c r="AN1270" s="370">
        <v>17</v>
      </c>
      <c r="AO1270" s="371" t="s">
        <v>3071</v>
      </c>
      <c r="AP1270" s="371" t="s">
        <v>0</v>
      </c>
      <c r="AQ1270" s="371" t="s">
        <v>306</v>
      </c>
      <c r="AR1270" s="372" t="s">
        <v>0</v>
      </c>
      <c r="AS1270" s="372"/>
      <c r="AT1270" s="363"/>
    </row>
    <row r="1271" spans="1:46" x14ac:dyDescent="0.3">
      <c r="A1271" s="362" t="s">
        <v>3614</v>
      </c>
      <c r="B1271" s="363" t="s">
        <v>294</v>
      </c>
      <c r="C1271" s="363" t="s">
        <v>295</v>
      </c>
      <c r="D1271" s="363" t="s">
        <v>778</v>
      </c>
      <c r="E1271" s="363" t="s">
        <v>297</v>
      </c>
      <c r="F1271" s="363" t="s">
        <v>1044</v>
      </c>
      <c r="G1271" s="363" t="s">
        <v>3582</v>
      </c>
      <c r="H1271" s="363" t="s">
        <v>3212</v>
      </c>
      <c r="I1271" s="363" t="s">
        <v>632</v>
      </c>
      <c r="J1271" s="363" t="s">
        <v>3583</v>
      </c>
      <c r="K1271" s="363" t="s">
        <v>1059</v>
      </c>
      <c r="L1271" s="364">
        <v>1031.2764938868172</v>
      </c>
      <c r="M1271" s="365">
        <v>800</v>
      </c>
      <c r="N1271" s="364">
        <v>926</v>
      </c>
      <c r="O1271" s="363" t="s">
        <v>3615</v>
      </c>
      <c r="P1271" s="363" t="s">
        <v>3154</v>
      </c>
      <c r="Q1271" s="363" t="s">
        <v>300</v>
      </c>
      <c r="R1271" s="363" t="s">
        <v>1544</v>
      </c>
      <c r="S1271" s="363"/>
      <c r="T1271" s="365">
        <v>900</v>
      </c>
      <c r="U1271" s="366">
        <v>15</v>
      </c>
      <c r="V1271" s="367">
        <v>46296</v>
      </c>
      <c r="W1271" s="367"/>
      <c r="X1271" s="363" t="s">
        <v>3610</v>
      </c>
      <c r="Y1271" s="363"/>
      <c r="Z1271" s="363"/>
      <c r="AA1271" s="363"/>
      <c r="AB1271" s="363"/>
      <c r="AC1271" s="363"/>
      <c r="AD1271" s="363" t="s">
        <v>360</v>
      </c>
      <c r="AE1271" s="367"/>
      <c r="AF1271" s="362"/>
      <c r="AG1271" s="364">
        <v>0.13816927112637892</v>
      </c>
      <c r="AH1271" s="364">
        <v>0.13251137986062408</v>
      </c>
      <c r="AI1271" s="364">
        <v>0.54058105255346312</v>
      </c>
      <c r="AJ1271" s="363" t="s">
        <v>0</v>
      </c>
      <c r="AK1271" s="368">
        <v>67.972809075009536</v>
      </c>
      <c r="AL1271" s="364">
        <v>0.63939142620982625</v>
      </c>
      <c r="AM1271" s="369">
        <v>900</v>
      </c>
      <c r="AN1271" s="370">
        <v>17</v>
      </c>
      <c r="AO1271" s="371" t="s">
        <v>3071</v>
      </c>
      <c r="AP1271" s="371" t="s">
        <v>0</v>
      </c>
      <c r="AQ1271" s="371" t="s">
        <v>306</v>
      </c>
      <c r="AR1271" s="372" t="s">
        <v>0</v>
      </c>
      <c r="AS1271" s="372"/>
      <c r="AT1271" s="363"/>
    </row>
    <row r="1272" spans="1:46" x14ac:dyDescent="0.3">
      <c r="A1272" s="363" t="s">
        <v>3616</v>
      </c>
      <c r="B1272" s="363" t="s">
        <v>308</v>
      </c>
      <c r="C1272" s="363" t="s">
        <v>295</v>
      </c>
      <c r="D1272" s="363" t="s">
        <v>778</v>
      </c>
      <c r="E1272" s="363" t="s">
        <v>297</v>
      </c>
      <c r="F1272" s="363" t="s">
        <v>1044</v>
      </c>
      <c r="G1272" s="363" t="s">
        <v>3582</v>
      </c>
      <c r="H1272" s="363" t="s">
        <v>3223</v>
      </c>
      <c r="I1272" s="363" t="s">
        <v>632</v>
      </c>
      <c r="J1272" s="363" t="s">
        <v>3583</v>
      </c>
      <c r="K1272" s="363" t="s">
        <v>1059</v>
      </c>
      <c r="L1272" s="364">
        <v>1234.5661394443932</v>
      </c>
      <c r="M1272" s="364">
        <v>800</v>
      </c>
      <c r="N1272" s="364">
        <v>1108</v>
      </c>
      <c r="O1272" s="363" t="s">
        <v>3609</v>
      </c>
      <c r="P1272" s="363" t="s">
        <v>3154</v>
      </c>
      <c r="Q1272" s="363" t="s">
        <v>300</v>
      </c>
      <c r="R1272" s="363" t="s">
        <v>785</v>
      </c>
      <c r="S1272" s="363"/>
      <c r="T1272" s="365">
        <v>900</v>
      </c>
      <c r="U1272" s="363">
        <v>15</v>
      </c>
      <c r="V1272" s="367">
        <v>46296</v>
      </c>
      <c r="W1272" s="367"/>
      <c r="X1272" s="363" t="s">
        <v>3610</v>
      </c>
      <c r="Y1272" s="363"/>
      <c r="Z1272" s="363"/>
      <c r="AA1272" s="363"/>
      <c r="AB1272" s="363"/>
      <c r="AC1272" s="363"/>
      <c r="AD1272" s="363" t="s">
        <v>360</v>
      </c>
      <c r="AE1272" s="367"/>
      <c r="AF1272" s="363"/>
      <c r="AG1272" s="364">
        <v>0.18371330574506961</v>
      </c>
      <c r="AH1272" s="364">
        <v>0.1760876155226907</v>
      </c>
      <c r="AI1272" s="364">
        <v>0.6817066667059728</v>
      </c>
      <c r="AJ1272" s="363" t="s">
        <v>0</v>
      </c>
      <c r="AK1272" s="364">
        <v>50.931603323419807</v>
      </c>
      <c r="AL1272" s="364">
        <v>0.76543100645552331</v>
      </c>
      <c r="AM1272" s="369">
        <v>900</v>
      </c>
      <c r="AN1272" s="363">
        <v>17</v>
      </c>
      <c r="AO1272" s="371" t="s">
        <v>3071</v>
      </c>
      <c r="AP1272" s="371" t="s">
        <v>0</v>
      </c>
      <c r="AQ1272" s="371" t="s">
        <v>306</v>
      </c>
      <c r="AR1272" s="372" t="s">
        <v>0</v>
      </c>
      <c r="AS1272" s="363"/>
      <c r="AT1272" s="363"/>
    </row>
    <row r="1273" spans="1:46" x14ac:dyDescent="0.3">
      <c r="A1273" s="362" t="s">
        <v>3617</v>
      </c>
      <c r="B1273" s="363" t="s">
        <v>308</v>
      </c>
      <c r="C1273" s="363" t="s">
        <v>295</v>
      </c>
      <c r="D1273" s="363" t="s">
        <v>778</v>
      </c>
      <c r="E1273" s="363" t="s">
        <v>297</v>
      </c>
      <c r="F1273" s="363" t="s">
        <v>1044</v>
      </c>
      <c r="G1273" s="363" t="s">
        <v>3582</v>
      </c>
      <c r="H1273" s="363" t="s">
        <v>3612</v>
      </c>
      <c r="I1273" s="363" t="s">
        <v>632</v>
      </c>
      <c r="J1273" s="363" t="s">
        <v>3583</v>
      </c>
      <c r="K1273" s="363" t="s">
        <v>1059</v>
      </c>
      <c r="L1273" s="364">
        <v>788.48812951306957</v>
      </c>
      <c r="M1273" s="364">
        <v>800</v>
      </c>
      <c r="N1273" s="364">
        <v>708</v>
      </c>
      <c r="O1273" s="362" t="s">
        <v>3613</v>
      </c>
      <c r="P1273" s="363" t="s">
        <v>3154</v>
      </c>
      <c r="Q1273" s="363" t="s">
        <v>300</v>
      </c>
      <c r="R1273" s="363" t="s">
        <v>905</v>
      </c>
      <c r="S1273" s="363"/>
      <c r="T1273" s="365">
        <v>900</v>
      </c>
      <c r="U1273" s="366">
        <v>15</v>
      </c>
      <c r="V1273" s="367">
        <v>46296</v>
      </c>
      <c r="W1273" s="367"/>
      <c r="X1273" s="363" t="s">
        <v>3610</v>
      </c>
      <c r="Y1273" s="363"/>
      <c r="Z1273" s="363"/>
      <c r="AA1273" s="363"/>
      <c r="AB1273" s="363"/>
      <c r="AC1273" s="363"/>
      <c r="AD1273" s="363" t="s">
        <v>360</v>
      </c>
      <c r="AE1273" s="367"/>
      <c r="AF1273" s="362"/>
      <c r="AG1273" s="364">
        <v>0.11352944506354026</v>
      </c>
      <c r="AH1273" s="364">
        <v>0.10885797431026724</v>
      </c>
      <c r="AI1273" s="364">
        <v>0.43730022011327813</v>
      </c>
      <c r="AJ1273" s="362" t="s">
        <v>0</v>
      </c>
      <c r="AK1273" s="364">
        <v>94.137834329507854</v>
      </c>
      <c r="AL1273" s="364">
        <v>0.48886264029810372</v>
      </c>
      <c r="AM1273" s="369">
        <v>900</v>
      </c>
      <c r="AN1273" s="370">
        <v>17</v>
      </c>
      <c r="AO1273" s="371" t="s">
        <v>3071</v>
      </c>
      <c r="AP1273" s="371" t="s">
        <v>0</v>
      </c>
      <c r="AQ1273" s="371" t="s">
        <v>306</v>
      </c>
      <c r="AR1273" s="372" t="s">
        <v>0</v>
      </c>
      <c r="AS1273" s="372"/>
      <c r="AT1273" s="363"/>
    </row>
    <row r="1274" spans="1:46" x14ac:dyDescent="0.3">
      <c r="A1274" s="362" t="s">
        <v>3618</v>
      </c>
      <c r="B1274" s="363" t="s">
        <v>308</v>
      </c>
      <c r="C1274" s="363" t="s">
        <v>295</v>
      </c>
      <c r="D1274" s="363" t="s">
        <v>778</v>
      </c>
      <c r="E1274" s="363" t="s">
        <v>297</v>
      </c>
      <c r="F1274" s="363" t="s">
        <v>1044</v>
      </c>
      <c r="G1274" s="363" t="s">
        <v>3582</v>
      </c>
      <c r="H1274" s="363" t="s">
        <v>3212</v>
      </c>
      <c r="I1274" s="363" t="s">
        <v>632</v>
      </c>
      <c r="J1274" s="363" t="s">
        <v>3583</v>
      </c>
      <c r="K1274" s="363" t="s">
        <v>1059</v>
      </c>
      <c r="L1274" s="364">
        <v>850.85879193253606</v>
      </c>
      <c r="M1274" s="364">
        <v>800</v>
      </c>
      <c r="N1274" s="364">
        <v>764</v>
      </c>
      <c r="O1274" s="362" t="s">
        <v>3615</v>
      </c>
      <c r="P1274" s="363" t="s">
        <v>3154</v>
      </c>
      <c r="Q1274" s="363" t="s">
        <v>300</v>
      </c>
      <c r="R1274" s="363" t="s">
        <v>1544</v>
      </c>
      <c r="S1274" s="363"/>
      <c r="T1274" s="365">
        <v>900</v>
      </c>
      <c r="U1274" s="366">
        <v>15</v>
      </c>
      <c r="V1274" s="367">
        <v>46296</v>
      </c>
      <c r="W1274" s="367"/>
      <c r="X1274" s="363" t="s">
        <v>3610</v>
      </c>
      <c r="Y1274" s="363"/>
      <c r="Z1274" s="363"/>
      <c r="AA1274" s="363"/>
      <c r="AB1274" s="363"/>
      <c r="AC1274" s="363"/>
      <c r="AD1274" s="363" t="s">
        <v>360</v>
      </c>
      <c r="AE1274" s="367"/>
      <c r="AF1274" s="362"/>
      <c r="AG1274" s="364">
        <v>0.11399710922305992</v>
      </c>
      <c r="AH1274" s="364">
        <v>0.10932904342712396</v>
      </c>
      <c r="AI1274" s="364">
        <v>0.44600855739832174</v>
      </c>
      <c r="AJ1274" s="362" t="s">
        <v>0</v>
      </c>
      <c r="AK1274" s="364">
        <v>87.171471236303105</v>
      </c>
      <c r="AL1274" s="364">
        <v>0.52753245099817192</v>
      </c>
      <c r="AM1274" s="369">
        <v>900</v>
      </c>
      <c r="AN1274" s="370">
        <v>17</v>
      </c>
      <c r="AO1274" s="371" t="s">
        <v>3071</v>
      </c>
      <c r="AP1274" s="371" t="s">
        <v>0</v>
      </c>
      <c r="AQ1274" s="371" t="s">
        <v>306</v>
      </c>
      <c r="AR1274" s="372" t="s">
        <v>0</v>
      </c>
      <c r="AS1274" s="372"/>
      <c r="AT1274" s="363"/>
    </row>
    <row r="1275" spans="1:46" x14ac:dyDescent="0.3">
      <c r="A1275" s="362" t="s">
        <v>3619</v>
      </c>
      <c r="B1275" s="363" t="s">
        <v>310</v>
      </c>
      <c r="C1275" s="363" t="s">
        <v>295</v>
      </c>
      <c r="D1275" s="363" t="s">
        <v>778</v>
      </c>
      <c r="E1275" s="363" t="s">
        <v>297</v>
      </c>
      <c r="F1275" s="363" t="s">
        <v>1044</v>
      </c>
      <c r="G1275" s="363" t="s">
        <v>3582</v>
      </c>
      <c r="H1275" s="363" t="s">
        <v>3223</v>
      </c>
      <c r="I1275" s="363" t="s">
        <v>632</v>
      </c>
      <c r="J1275" s="363" t="s">
        <v>3583</v>
      </c>
      <c r="K1275" s="363" t="s">
        <v>1059</v>
      </c>
      <c r="L1275" s="364">
        <v>1552.1215092473283</v>
      </c>
      <c r="M1275" s="364">
        <v>800</v>
      </c>
      <c r="N1275" s="364">
        <v>1393</v>
      </c>
      <c r="O1275" s="362" t="s">
        <v>3609</v>
      </c>
      <c r="P1275" s="363" t="s">
        <v>3154</v>
      </c>
      <c r="Q1275" s="363" t="s">
        <v>300</v>
      </c>
      <c r="R1275" s="363" t="s">
        <v>785</v>
      </c>
      <c r="S1275" s="363"/>
      <c r="T1275" s="365">
        <v>900</v>
      </c>
      <c r="U1275" s="366">
        <v>15</v>
      </c>
      <c r="V1275" s="367">
        <v>46296</v>
      </c>
      <c r="W1275" s="367"/>
      <c r="X1275" s="363" t="s">
        <v>3610</v>
      </c>
      <c r="Y1275" s="363"/>
      <c r="Z1275" s="363"/>
      <c r="AA1275" s="363"/>
      <c r="AB1275" s="363"/>
      <c r="AC1275" s="363"/>
      <c r="AD1275" s="363" t="s">
        <v>360</v>
      </c>
      <c r="AE1275" s="367"/>
      <c r="AF1275" s="362"/>
      <c r="AG1275" s="364">
        <v>0.23096808204231223</v>
      </c>
      <c r="AH1275" s="364">
        <v>0.22138091012915898</v>
      </c>
      <c r="AI1275" s="364">
        <v>0.85705540317817697</v>
      </c>
      <c r="AJ1275" s="362" t="s">
        <v>0</v>
      </c>
      <c r="AK1275" s="364">
        <v>35.457559889134849</v>
      </c>
      <c r="AL1275" s="364">
        <v>0.96231533573334327</v>
      </c>
      <c r="AM1275" s="369">
        <v>900</v>
      </c>
      <c r="AN1275" s="370">
        <v>17</v>
      </c>
      <c r="AO1275" s="371" t="s">
        <v>3071</v>
      </c>
      <c r="AP1275" s="371" t="s">
        <v>0</v>
      </c>
      <c r="AQ1275" s="371" t="s">
        <v>306</v>
      </c>
      <c r="AR1275" s="372" t="s">
        <v>0</v>
      </c>
      <c r="AS1275" s="372"/>
      <c r="AT1275" s="363"/>
    </row>
    <row r="1276" spans="1:46" x14ac:dyDescent="0.3">
      <c r="A1276" s="362" t="s">
        <v>3620</v>
      </c>
      <c r="B1276" s="363" t="s">
        <v>310</v>
      </c>
      <c r="C1276" s="363" t="s">
        <v>295</v>
      </c>
      <c r="D1276" s="363" t="s">
        <v>778</v>
      </c>
      <c r="E1276" s="363" t="s">
        <v>297</v>
      </c>
      <c r="F1276" s="363" t="s">
        <v>1044</v>
      </c>
      <c r="G1276" s="363" t="s">
        <v>3582</v>
      </c>
      <c r="H1276" s="363" t="s">
        <v>3612</v>
      </c>
      <c r="I1276" s="363" t="s">
        <v>632</v>
      </c>
      <c r="J1276" s="363" t="s">
        <v>3583</v>
      </c>
      <c r="K1276" s="363" t="s">
        <v>1059</v>
      </c>
      <c r="L1276" s="364">
        <v>971.13227250762236</v>
      </c>
      <c r="M1276" s="365">
        <v>800</v>
      </c>
      <c r="N1276" s="364">
        <v>872</v>
      </c>
      <c r="O1276" s="363" t="s">
        <v>3613</v>
      </c>
      <c r="P1276" s="363" t="s">
        <v>3154</v>
      </c>
      <c r="Q1276" s="363" t="s">
        <v>300</v>
      </c>
      <c r="R1276" s="363" t="s">
        <v>905</v>
      </c>
      <c r="S1276" s="363"/>
      <c r="T1276" s="365">
        <v>900</v>
      </c>
      <c r="U1276" s="366">
        <v>15</v>
      </c>
      <c r="V1276" s="367">
        <v>46296</v>
      </c>
      <c r="W1276" s="367"/>
      <c r="X1276" s="363" t="s">
        <v>3610</v>
      </c>
      <c r="Y1276" s="363"/>
      <c r="Z1276" s="363"/>
      <c r="AA1276" s="363"/>
      <c r="AB1276" s="363"/>
      <c r="AC1276" s="363"/>
      <c r="AD1276" s="363" t="s">
        <v>360</v>
      </c>
      <c r="AE1276" s="367"/>
      <c r="AF1276" s="362"/>
      <c r="AG1276" s="364">
        <v>0.13982722612345638</v>
      </c>
      <c r="AH1276" s="364">
        <v>0.13407366327479242</v>
      </c>
      <c r="AI1276" s="364">
        <v>0.53859575132595849</v>
      </c>
      <c r="AJ1276" s="363" t="s">
        <v>0</v>
      </c>
      <c r="AK1276" s="368">
        <v>71.865966896683005</v>
      </c>
      <c r="AL1276" s="364">
        <v>0.60210200895472632</v>
      </c>
      <c r="AM1276" s="369">
        <v>900</v>
      </c>
      <c r="AN1276" s="370">
        <v>17</v>
      </c>
      <c r="AO1276" s="371" t="s">
        <v>3071</v>
      </c>
      <c r="AP1276" s="371" t="s">
        <v>0</v>
      </c>
      <c r="AQ1276" s="371" t="s">
        <v>306</v>
      </c>
      <c r="AR1276" s="372" t="s">
        <v>0</v>
      </c>
      <c r="AS1276" s="372"/>
      <c r="AT1276" s="363"/>
    </row>
    <row r="1277" spans="1:46" x14ac:dyDescent="0.3">
      <c r="A1277" s="362" t="s">
        <v>3621</v>
      </c>
      <c r="B1277" s="363" t="s">
        <v>310</v>
      </c>
      <c r="C1277" s="363" t="s">
        <v>295</v>
      </c>
      <c r="D1277" s="363" t="s">
        <v>778</v>
      </c>
      <c r="E1277" s="363" t="s">
        <v>297</v>
      </c>
      <c r="F1277" s="363" t="s">
        <v>1044</v>
      </c>
      <c r="G1277" s="363" t="s">
        <v>3582</v>
      </c>
      <c r="H1277" s="363" t="s">
        <v>3212</v>
      </c>
      <c r="I1277" s="363" t="s">
        <v>632</v>
      </c>
      <c r="J1277" s="363" t="s">
        <v>3583</v>
      </c>
      <c r="K1277" s="363" t="s">
        <v>1059</v>
      </c>
      <c r="L1277" s="364">
        <v>1037.9586309962351</v>
      </c>
      <c r="M1277" s="365">
        <v>800</v>
      </c>
      <c r="N1277" s="364">
        <v>932</v>
      </c>
      <c r="O1277" s="363" t="s">
        <v>3615</v>
      </c>
      <c r="P1277" s="363" t="s">
        <v>3154</v>
      </c>
      <c r="Q1277" s="363" t="s">
        <v>300</v>
      </c>
      <c r="R1277" s="363" t="s">
        <v>1544</v>
      </c>
      <c r="S1277" s="363"/>
      <c r="T1277" s="365">
        <v>900</v>
      </c>
      <c r="U1277" s="366">
        <v>15</v>
      </c>
      <c r="V1277" s="367">
        <v>46296</v>
      </c>
      <c r="W1277" s="367"/>
      <c r="X1277" s="363" t="s">
        <v>3610</v>
      </c>
      <c r="Y1277" s="363"/>
      <c r="Z1277" s="363"/>
      <c r="AA1277" s="363"/>
      <c r="AB1277" s="363"/>
      <c r="AC1277" s="363"/>
      <c r="AD1277" s="363" t="s">
        <v>360</v>
      </c>
      <c r="AE1277" s="367"/>
      <c r="AF1277" s="362"/>
      <c r="AG1277" s="364">
        <v>0.1390645363820574</v>
      </c>
      <c r="AH1277" s="364">
        <v>0.13336998491371668</v>
      </c>
      <c r="AI1277" s="364">
        <v>0.54408373755920925</v>
      </c>
      <c r="AJ1277" s="363" t="s">
        <v>0</v>
      </c>
      <c r="AK1277" s="368">
        <v>67.389921700536931</v>
      </c>
      <c r="AL1277" s="364">
        <v>0.64353435121766545</v>
      </c>
      <c r="AM1277" s="369">
        <v>900</v>
      </c>
      <c r="AN1277" s="370">
        <v>17</v>
      </c>
      <c r="AO1277" s="371" t="s">
        <v>3071</v>
      </c>
      <c r="AP1277" s="371" t="s">
        <v>0</v>
      </c>
      <c r="AQ1277" s="371" t="s">
        <v>306</v>
      </c>
      <c r="AR1277" s="372" t="s">
        <v>0</v>
      </c>
      <c r="AS1277" s="372"/>
      <c r="AT1277" s="363"/>
    </row>
    <row r="1278" spans="1:46" x14ac:dyDescent="0.3">
      <c r="A1278" s="362" t="s">
        <v>3622</v>
      </c>
      <c r="B1278" s="363" t="s">
        <v>294</v>
      </c>
      <c r="C1278" s="363" t="s">
        <v>295</v>
      </c>
      <c r="D1278" s="363" t="s">
        <v>778</v>
      </c>
      <c r="E1278" s="363" t="s">
        <v>297</v>
      </c>
      <c r="F1278" s="363" t="s">
        <v>1044</v>
      </c>
      <c r="G1278" s="363" t="s">
        <v>3582</v>
      </c>
      <c r="H1278" s="363" t="s">
        <v>3223</v>
      </c>
      <c r="I1278" s="363" t="s">
        <v>632</v>
      </c>
      <c r="J1278" s="363" t="s">
        <v>3596</v>
      </c>
      <c r="K1278" s="363" t="s">
        <v>1059</v>
      </c>
      <c r="L1278" s="364">
        <v>2261.8856164910812</v>
      </c>
      <c r="M1278" s="365">
        <v>2000</v>
      </c>
      <c r="N1278" s="364">
        <v>2030</v>
      </c>
      <c r="O1278" s="363" t="s">
        <v>3623</v>
      </c>
      <c r="P1278" s="363" t="s">
        <v>3154</v>
      </c>
      <c r="Q1278" s="363" t="s">
        <v>300</v>
      </c>
      <c r="R1278" s="363" t="s">
        <v>785</v>
      </c>
      <c r="S1278" s="363"/>
      <c r="T1278" s="365">
        <v>3200</v>
      </c>
      <c r="U1278" s="366">
        <v>15</v>
      </c>
      <c r="V1278" s="367">
        <v>46296</v>
      </c>
      <c r="W1278" s="367"/>
      <c r="X1278" s="363" t="s">
        <v>3610</v>
      </c>
      <c r="Y1278" s="363"/>
      <c r="Z1278" s="363"/>
      <c r="AA1278" s="363"/>
      <c r="AB1278" s="363"/>
      <c r="AC1278" s="363"/>
      <c r="AD1278" s="363" t="s">
        <v>360</v>
      </c>
      <c r="AE1278" s="367"/>
      <c r="AF1278" s="362"/>
      <c r="AG1278" s="364">
        <v>0.33658665222246509</v>
      </c>
      <c r="AH1278" s="364">
        <v>0.32261539667063371</v>
      </c>
      <c r="AI1278" s="364">
        <v>0.35127427799859334</v>
      </c>
      <c r="AJ1278" s="363" t="s">
        <v>0</v>
      </c>
      <c r="AK1278" s="368">
        <v>122.0769218444423</v>
      </c>
      <c r="AL1278" s="364">
        <v>1.4023690822244699</v>
      </c>
      <c r="AM1278" s="369">
        <v>3200</v>
      </c>
      <c r="AN1278" s="370">
        <v>17</v>
      </c>
      <c r="AO1278" s="371" t="s">
        <v>3071</v>
      </c>
      <c r="AP1278" s="371" t="s">
        <v>0</v>
      </c>
      <c r="AQ1278" s="371" t="s">
        <v>306</v>
      </c>
      <c r="AR1278" s="372" t="s">
        <v>0</v>
      </c>
      <c r="AS1278" s="372"/>
      <c r="AT1278" s="363"/>
    </row>
    <row r="1279" spans="1:46" x14ac:dyDescent="0.3">
      <c r="A1279" s="362" t="s">
        <v>3624</v>
      </c>
      <c r="B1279" s="363" t="s">
        <v>294</v>
      </c>
      <c r="C1279" s="363" t="s">
        <v>295</v>
      </c>
      <c r="D1279" s="363" t="s">
        <v>778</v>
      </c>
      <c r="E1279" s="363" t="s">
        <v>297</v>
      </c>
      <c r="F1279" s="363" t="s">
        <v>1044</v>
      </c>
      <c r="G1279" s="363" t="s">
        <v>3582</v>
      </c>
      <c r="H1279" s="363" t="s">
        <v>3612</v>
      </c>
      <c r="I1279" s="363" t="s">
        <v>632</v>
      </c>
      <c r="J1279" s="363" t="s">
        <v>3596</v>
      </c>
      <c r="K1279" s="363" t="s">
        <v>1059</v>
      </c>
      <c r="L1279" s="364">
        <v>1535.7699584724901</v>
      </c>
      <c r="M1279" s="365">
        <v>2000</v>
      </c>
      <c r="N1279" s="364">
        <v>1379</v>
      </c>
      <c r="O1279" s="363" t="s">
        <v>3625</v>
      </c>
      <c r="P1279" s="363" t="s">
        <v>3154</v>
      </c>
      <c r="Q1279" s="363" t="s">
        <v>300</v>
      </c>
      <c r="R1279" s="363" t="s">
        <v>905</v>
      </c>
      <c r="S1279" s="363"/>
      <c r="T1279" s="365">
        <v>3200</v>
      </c>
      <c r="U1279" s="366">
        <v>15</v>
      </c>
      <c r="V1279" s="367">
        <v>46296</v>
      </c>
      <c r="W1279" s="367"/>
      <c r="X1279" s="363" t="s">
        <v>3610</v>
      </c>
      <c r="Y1279" s="363"/>
      <c r="Z1279" s="363"/>
      <c r="AA1279" s="363"/>
      <c r="AB1279" s="363"/>
      <c r="AC1279" s="363"/>
      <c r="AD1279" s="363" t="s">
        <v>360</v>
      </c>
      <c r="AE1279" s="367"/>
      <c r="AF1279" s="362"/>
      <c r="AG1279" s="364">
        <v>0.2211258541562458</v>
      </c>
      <c r="AH1279" s="364">
        <v>0.212027043183416</v>
      </c>
      <c r="AI1279" s="364">
        <v>0.23955389441321939</v>
      </c>
      <c r="AJ1279" s="363" t="s">
        <v>0</v>
      </c>
      <c r="AK1279" s="368">
        <v>191.8918162282273</v>
      </c>
      <c r="AL1279" s="364">
        <v>0.95217737425294502</v>
      </c>
      <c r="AM1279" s="369">
        <v>3200</v>
      </c>
      <c r="AN1279" s="370">
        <v>17</v>
      </c>
      <c r="AO1279" s="371" t="s">
        <v>3071</v>
      </c>
      <c r="AP1279" s="371" t="s">
        <v>0</v>
      </c>
      <c r="AQ1279" s="371" t="s">
        <v>306</v>
      </c>
      <c r="AR1279" s="372" t="s">
        <v>0</v>
      </c>
      <c r="AS1279" s="372"/>
      <c r="AT1279" s="363"/>
    </row>
    <row r="1280" spans="1:46" x14ac:dyDescent="0.3">
      <c r="A1280" s="362" t="s">
        <v>3626</v>
      </c>
      <c r="B1280" s="363" t="s">
        <v>294</v>
      </c>
      <c r="C1280" s="363" t="s">
        <v>295</v>
      </c>
      <c r="D1280" s="363" t="s">
        <v>778</v>
      </c>
      <c r="E1280" s="363" t="s">
        <v>297</v>
      </c>
      <c r="F1280" s="363" t="s">
        <v>1044</v>
      </c>
      <c r="G1280" s="363" t="s">
        <v>3582</v>
      </c>
      <c r="H1280" s="363" t="s">
        <v>3212</v>
      </c>
      <c r="I1280" s="363" t="s">
        <v>632</v>
      </c>
      <c r="J1280" s="363" t="s">
        <v>3596</v>
      </c>
      <c r="K1280" s="363" t="s">
        <v>1059</v>
      </c>
      <c r="L1280" s="364">
        <v>1148.2138933016292</v>
      </c>
      <c r="M1280" s="365">
        <v>2000</v>
      </c>
      <c r="N1280" s="364">
        <v>1031</v>
      </c>
      <c r="O1280" s="363" t="s">
        <v>3627</v>
      </c>
      <c r="P1280" s="363" t="s">
        <v>3154</v>
      </c>
      <c r="Q1280" s="363" t="s">
        <v>300</v>
      </c>
      <c r="R1280" s="363" t="s">
        <v>1544</v>
      </c>
      <c r="S1280" s="363"/>
      <c r="T1280" s="365">
        <v>3200</v>
      </c>
      <c r="U1280" s="366">
        <v>15</v>
      </c>
      <c r="V1280" s="367">
        <v>46296</v>
      </c>
      <c r="W1280" s="367"/>
      <c r="X1280" s="363" t="s">
        <v>3610</v>
      </c>
      <c r="Y1280" s="363"/>
      <c r="Z1280" s="363"/>
      <c r="AA1280" s="363"/>
      <c r="AB1280" s="363"/>
      <c r="AC1280" s="363"/>
      <c r="AD1280" s="363" t="s">
        <v>360</v>
      </c>
      <c r="AE1280" s="367"/>
      <c r="AF1280" s="362"/>
      <c r="AG1280" s="364">
        <v>0.15383641310075233</v>
      </c>
      <c r="AH1280" s="364">
        <v>0.14753696828974452</v>
      </c>
      <c r="AI1280" s="364">
        <v>0.16927819879331762</v>
      </c>
      <c r="AJ1280" s="363" t="s">
        <v>0</v>
      </c>
      <c r="AK1280" s="368">
        <v>266.57158543059904</v>
      </c>
      <c r="AL1280" s="364">
        <v>0.71189261384700986</v>
      </c>
      <c r="AM1280" s="369">
        <v>3200</v>
      </c>
      <c r="AN1280" s="370">
        <v>17</v>
      </c>
      <c r="AO1280" s="371" t="s">
        <v>3071</v>
      </c>
      <c r="AP1280" s="371" t="s">
        <v>0</v>
      </c>
      <c r="AQ1280" s="371" t="s">
        <v>306</v>
      </c>
      <c r="AR1280" s="372" t="s">
        <v>0</v>
      </c>
      <c r="AS1280" s="372"/>
      <c r="AT1280" s="363"/>
    </row>
    <row r="1281" spans="1:46" x14ac:dyDescent="0.3">
      <c r="A1281" s="362" t="s">
        <v>3628</v>
      </c>
      <c r="B1281" s="363" t="s">
        <v>308</v>
      </c>
      <c r="C1281" s="363" t="s">
        <v>295</v>
      </c>
      <c r="D1281" s="363" t="s">
        <v>778</v>
      </c>
      <c r="E1281" s="363" t="s">
        <v>297</v>
      </c>
      <c r="F1281" s="363" t="s">
        <v>1044</v>
      </c>
      <c r="G1281" s="363" t="s">
        <v>3582</v>
      </c>
      <c r="H1281" s="363" t="s">
        <v>3223</v>
      </c>
      <c r="I1281" s="363" t="s">
        <v>632</v>
      </c>
      <c r="J1281" s="363" t="s">
        <v>3596</v>
      </c>
      <c r="K1281" s="363" t="s">
        <v>1059</v>
      </c>
      <c r="L1281" s="364">
        <v>1735.9693549227115</v>
      </c>
      <c r="M1281" s="365">
        <v>2000</v>
      </c>
      <c r="N1281" s="364">
        <v>1558</v>
      </c>
      <c r="O1281" s="363" t="s">
        <v>3623</v>
      </c>
      <c r="P1281" s="363" t="s">
        <v>3154</v>
      </c>
      <c r="Q1281" s="363" t="s">
        <v>300</v>
      </c>
      <c r="R1281" s="363" t="s">
        <v>785</v>
      </c>
      <c r="S1281" s="363"/>
      <c r="T1281" s="365">
        <v>3200</v>
      </c>
      <c r="U1281" s="366">
        <v>15</v>
      </c>
      <c r="V1281" s="367">
        <v>46296</v>
      </c>
      <c r="W1281" s="367"/>
      <c r="X1281" s="363" t="s">
        <v>3610</v>
      </c>
      <c r="Y1281" s="363"/>
      <c r="Z1281" s="363"/>
      <c r="AA1281" s="363"/>
      <c r="AB1281" s="363"/>
      <c r="AC1281" s="363"/>
      <c r="AD1281" s="363" t="s">
        <v>360</v>
      </c>
      <c r="AE1281" s="367"/>
      <c r="AF1281" s="362"/>
      <c r="AG1281" s="364">
        <v>0.25832611042492637</v>
      </c>
      <c r="AH1281" s="364">
        <v>0.24760334384869326</v>
      </c>
      <c r="AI1281" s="364">
        <v>0.26959868232601408</v>
      </c>
      <c r="AJ1281" s="363" t="s">
        <v>0</v>
      </c>
      <c r="AK1281" s="368">
        <v>166.54371442448539</v>
      </c>
      <c r="AL1281" s="364">
        <v>1.076301000052081</v>
      </c>
      <c r="AM1281" s="369">
        <v>3200</v>
      </c>
      <c r="AN1281" s="370">
        <v>17</v>
      </c>
      <c r="AO1281" s="371" t="s">
        <v>3071</v>
      </c>
      <c r="AP1281" s="371" t="s">
        <v>0</v>
      </c>
      <c r="AQ1281" s="371" t="s">
        <v>306</v>
      </c>
      <c r="AR1281" s="372" t="s">
        <v>0</v>
      </c>
      <c r="AS1281" s="372"/>
      <c r="AT1281" s="363"/>
    </row>
    <row r="1282" spans="1:46" x14ac:dyDescent="0.3">
      <c r="A1282" s="362" t="s">
        <v>3629</v>
      </c>
      <c r="B1282" s="363" t="s">
        <v>308</v>
      </c>
      <c r="C1282" s="363" t="s">
        <v>295</v>
      </c>
      <c r="D1282" s="363" t="s">
        <v>778</v>
      </c>
      <c r="E1282" s="363" t="s">
        <v>297</v>
      </c>
      <c r="F1282" s="363" t="s">
        <v>1044</v>
      </c>
      <c r="G1282" s="363" t="s">
        <v>3582</v>
      </c>
      <c r="H1282" s="363" t="s">
        <v>3612</v>
      </c>
      <c r="I1282" s="363" t="s">
        <v>632</v>
      </c>
      <c r="J1282" s="363" t="s">
        <v>3596</v>
      </c>
      <c r="K1282" s="363" t="s">
        <v>1059</v>
      </c>
      <c r="L1282" s="364">
        <v>1084.7280199798442</v>
      </c>
      <c r="M1282" s="364">
        <v>2000</v>
      </c>
      <c r="N1282" s="364">
        <v>974</v>
      </c>
      <c r="O1282" s="362" t="s">
        <v>3625</v>
      </c>
      <c r="P1282" s="363" t="s">
        <v>3154</v>
      </c>
      <c r="Q1282" s="363" t="s">
        <v>300</v>
      </c>
      <c r="R1282" s="363" t="s">
        <v>905</v>
      </c>
      <c r="S1282" s="363"/>
      <c r="T1282" s="365">
        <v>3200</v>
      </c>
      <c r="U1282" s="366">
        <v>15</v>
      </c>
      <c r="V1282" s="367">
        <v>46296</v>
      </c>
      <c r="W1282" s="367"/>
      <c r="X1282" s="363" t="s">
        <v>3610</v>
      </c>
      <c r="Y1282" s="363"/>
      <c r="Z1282" s="363"/>
      <c r="AA1282" s="363"/>
      <c r="AB1282" s="363"/>
      <c r="AC1282" s="363"/>
      <c r="AD1282" s="363" t="s">
        <v>360</v>
      </c>
      <c r="AE1282" s="367"/>
      <c r="AF1282" s="362"/>
      <c r="AG1282" s="364">
        <v>0.15618316312413591</v>
      </c>
      <c r="AH1282" s="364">
        <v>0.14975659177711906</v>
      </c>
      <c r="AI1282" s="364">
        <v>0.16919905232666835</v>
      </c>
      <c r="AJ1282" s="362" t="s">
        <v>0</v>
      </c>
      <c r="AK1282" s="364">
        <v>281.77983258201971</v>
      </c>
      <c r="AL1282" s="364">
        <v>0.67253137238750393</v>
      </c>
      <c r="AM1282" s="369">
        <v>3200</v>
      </c>
      <c r="AN1282" s="370">
        <v>17</v>
      </c>
      <c r="AO1282" s="371" t="s">
        <v>3071</v>
      </c>
      <c r="AP1282" s="371" t="s">
        <v>0</v>
      </c>
      <c r="AQ1282" s="371" t="s">
        <v>306</v>
      </c>
      <c r="AR1282" s="372" t="s">
        <v>0</v>
      </c>
      <c r="AS1282" s="372"/>
      <c r="AT1282" s="363"/>
    </row>
    <row r="1283" spans="1:46" x14ac:dyDescent="0.3">
      <c r="A1283" s="362" t="s">
        <v>3630</v>
      </c>
      <c r="B1283" s="363" t="s">
        <v>308</v>
      </c>
      <c r="C1283" s="363" t="s">
        <v>295</v>
      </c>
      <c r="D1283" s="363" t="s">
        <v>778</v>
      </c>
      <c r="E1283" s="363" t="s">
        <v>297</v>
      </c>
      <c r="F1283" s="363" t="s">
        <v>1044</v>
      </c>
      <c r="G1283" s="363" t="s">
        <v>3582</v>
      </c>
      <c r="H1283" s="363" t="s">
        <v>3212</v>
      </c>
      <c r="I1283" s="363" t="s">
        <v>632</v>
      </c>
      <c r="J1283" s="363" t="s">
        <v>3596</v>
      </c>
      <c r="K1283" s="363" t="s">
        <v>1059</v>
      </c>
      <c r="L1283" s="364">
        <v>1125.940102936903</v>
      </c>
      <c r="M1283" s="364">
        <v>2000</v>
      </c>
      <c r="N1283" s="364">
        <v>1011</v>
      </c>
      <c r="O1283" s="362" t="s">
        <v>3627</v>
      </c>
      <c r="P1283" s="363" t="s">
        <v>3154</v>
      </c>
      <c r="Q1283" s="363" t="s">
        <v>300</v>
      </c>
      <c r="R1283" s="363" t="s">
        <v>1544</v>
      </c>
      <c r="S1283" s="363"/>
      <c r="T1283" s="365">
        <v>3200</v>
      </c>
      <c r="U1283" s="366">
        <v>15</v>
      </c>
      <c r="V1283" s="367">
        <v>46296</v>
      </c>
      <c r="W1283" s="367"/>
      <c r="X1283" s="363" t="s">
        <v>3610</v>
      </c>
      <c r="Y1283" s="363"/>
      <c r="Z1283" s="363"/>
      <c r="AA1283" s="363"/>
      <c r="AB1283" s="363"/>
      <c r="AC1283" s="363"/>
      <c r="AD1283" s="363" t="s">
        <v>360</v>
      </c>
      <c r="AE1283" s="367"/>
      <c r="AF1283" s="362"/>
      <c r="AG1283" s="364">
        <v>0.15085219558182406</v>
      </c>
      <c r="AH1283" s="364">
        <v>0.14467495144610251</v>
      </c>
      <c r="AI1283" s="364">
        <v>0.16599443160043073</v>
      </c>
      <c r="AJ1283" s="362" t="s">
        <v>0</v>
      </c>
      <c r="AK1283" s="364">
        <v>272.2914789061744</v>
      </c>
      <c r="AL1283" s="364">
        <v>0.69808286382087947</v>
      </c>
      <c r="AM1283" s="369">
        <v>3200</v>
      </c>
      <c r="AN1283" s="370">
        <v>17</v>
      </c>
      <c r="AO1283" s="371" t="s">
        <v>3071</v>
      </c>
      <c r="AP1283" s="371" t="s">
        <v>0</v>
      </c>
      <c r="AQ1283" s="371" t="s">
        <v>306</v>
      </c>
      <c r="AR1283" s="372" t="s">
        <v>0</v>
      </c>
      <c r="AS1283" s="372"/>
      <c r="AT1283" s="363"/>
    </row>
    <row r="1284" spans="1:46" x14ac:dyDescent="0.3">
      <c r="A1284" s="362" t="s">
        <v>3631</v>
      </c>
      <c r="B1284" s="363" t="s">
        <v>310</v>
      </c>
      <c r="C1284" s="363" t="s">
        <v>295</v>
      </c>
      <c r="D1284" s="363" t="s">
        <v>778</v>
      </c>
      <c r="E1284" s="363" t="s">
        <v>297</v>
      </c>
      <c r="F1284" s="363" t="s">
        <v>1044</v>
      </c>
      <c r="G1284" s="363" t="s">
        <v>3582</v>
      </c>
      <c r="H1284" s="363" t="s">
        <v>3223</v>
      </c>
      <c r="I1284" s="363" t="s">
        <v>632</v>
      </c>
      <c r="J1284" s="363" t="s">
        <v>3596</v>
      </c>
      <c r="K1284" s="363" t="s">
        <v>1059</v>
      </c>
      <c r="L1284" s="364">
        <v>2128.1780923635297</v>
      </c>
      <c r="M1284" s="364">
        <v>2000</v>
      </c>
      <c r="N1284" s="364">
        <v>1910</v>
      </c>
      <c r="O1284" s="362" t="s">
        <v>3623</v>
      </c>
      <c r="P1284" s="363" t="s">
        <v>3154</v>
      </c>
      <c r="Q1284" s="363" t="s">
        <v>300</v>
      </c>
      <c r="R1284" s="363" t="s">
        <v>785</v>
      </c>
      <c r="S1284" s="363"/>
      <c r="T1284" s="365">
        <v>3200</v>
      </c>
      <c r="U1284" s="366">
        <v>15</v>
      </c>
      <c r="V1284" s="367">
        <v>46296</v>
      </c>
      <c r="W1284" s="367"/>
      <c r="X1284" s="363" t="s">
        <v>3610</v>
      </c>
      <c r="Y1284" s="363"/>
      <c r="Z1284" s="363"/>
      <c r="AA1284" s="363"/>
      <c r="AB1284" s="363"/>
      <c r="AC1284" s="363"/>
      <c r="AD1284" s="363" t="s">
        <v>360</v>
      </c>
      <c r="AE1284" s="367"/>
      <c r="AF1284" s="362"/>
      <c r="AG1284" s="364">
        <v>0.31668990430783661</v>
      </c>
      <c r="AH1284" s="364">
        <v>0.30354453578369966</v>
      </c>
      <c r="AI1284" s="364">
        <v>0.33050929604793772</v>
      </c>
      <c r="AJ1284" s="362" t="s">
        <v>0</v>
      </c>
      <c r="AK1284" s="364">
        <v>131.29858252946846</v>
      </c>
      <c r="AL1284" s="364">
        <v>1.3194704172653879</v>
      </c>
      <c r="AM1284" s="369">
        <v>3200</v>
      </c>
      <c r="AN1284" s="370">
        <v>17</v>
      </c>
      <c r="AO1284" s="371" t="s">
        <v>3071</v>
      </c>
      <c r="AP1284" s="371" t="s">
        <v>0</v>
      </c>
      <c r="AQ1284" s="371" t="s">
        <v>306</v>
      </c>
      <c r="AR1284" s="372" t="s">
        <v>0</v>
      </c>
      <c r="AS1284" s="372"/>
      <c r="AT1284" s="363"/>
    </row>
    <row r="1285" spans="1:46" x14ac:dyDescent="0.3">
      <c r="A1285" s="362" t="s">
        <v>3632</v>
      </c>
      <c r="B1285" s="363" t="s">
        <v>310</v>
      </c>
      <c r="C1285" s="363" t="s">
        <v>295</v>
      </c>
      <c r="D1285" s="363" t="s">
        <v>778</v>
      </c>
      <c r="E1285" s="363" t="s">
        <v>297</v>
      </c>
      <c r="F1285" s="363" t="s">
        <v>1044</v>
      </c>
      <c r="G1285" s="363" t="s">
        <v>3582</v>
      </c>
      <c r="H1285" s="363" t="s">
        <v>3612</v>
      </c>
      <c r="I1285" s="363" t="s">
        <v>632</v>
      </c>
      <c r="J1285" s="363" t="s">
        <v>3596</v>
      </c>
      <c r="K1285" s="363" t="s">
        <v>1059</v>
      </c>
      <c r="L1285" s="364">
        <v>1304.1237283330572</v>
      </c>
      <c r="M1285" s="364">
        <v>2000</v>
      </c>
      <c r="N1285" s="364">
        <v>1171</v>
      </c>
      <c r="O1285" s="362" t="s">
        <v>3625</v>
      </c>
      <c r="P1285" s="363" t="s">
        <v>3154</v>
      </c>
      <c r="Q1285" s="363" t="s">
        <v>300</v>
      </c>
      <c r="R1285" s="363" t="s">
        <v>905</v>
      </c>
      <c r="S1285" s="363"/>
      <c r="T1285" s="365">
        <v>3200</v>
      </c>
      <c r="U1285" s="366">
        <v>15</v>
      </c>
      <c r="V1285" s="367">
        <v>46296</v>
      </c>
      <c r="W1285" s="367"/>
      <c r="X1285" s="363" t="s">
        <v>3610</v>
      </c>
      <c r="Y1285" s="363"/>
      <c r="Z1285" s="363"/>
      <c r="AA1285" s="363"/>
      <c r="AB1285" s="363"/>
      <c r="AC1285" s="363"/>
      <c r="AD1285" s="363" t="s">
        <v>360</v>
      </c>
      <c r="AE1285" s="367"/>
      <c r="AF1285" s="362"/>
      <c r="AG1285" s="364">
        <v>0.18777257086074245</v>
      </c>
      <c r="AH1285" s="364">
        <v>0.1800461693747499</v>
      </c>
      <c r="AI1285" s="364">
        <v>0.20342103724284252</v>
      </c>
      <c r="AJ1285" s="362" t="s">
        <v>0</v>
      </c>
      <c r="AK1285" s="364">
        <v>230.29013149985869</v>
      </c>
      <c r="AL1285" s="364">
        <v>0.80855671156649611</v>
      </c>
      <c r="AM1285" s="369">
        <v>3200</v>
      </c>
      <c r="AN1285" s="370">
        <v>17</v>
      </c>
      <c r="AO1285" s="371" t="s">
        <v>3071</v>
      </c>
      <c r="AP1285" s="371" t="s">
        <v>0</v>
      </c>
      <c r="AQ1285" s="371" t="s">
        <v>306</v>
      </c>
      <c r="AR1285" s="372" t="s">
        <v>0</v>
      </c>
      <c r="AS1285" s="372"/>
      <c r="AT1285" s="363"/>
    </row>
    <row r="1286" spans="1:46" x14ac:dyDescent="0.3">
      <c r="A1286" s="362" t="s">
        <v>3633</v>
      </c>
      <c r="B1286" s="363" t="s">
        <v>310</v>
      </c>
      <c r="C1286" s="363" t="s">
        <v>295</v>
      </c>
      <c r="D1286" s="363" t="s">
        <v>778</v>
      </c>
      <c r="E1286" s="363" t="s">
        <v>297</v>
      </c>
      <c r="F1286" s="363" t="s">
        <v>1044</v>
      </c>
      <c r="G1286" s="363" t="s">
        <v>3582</v>
      </c>
      <c r="H1286" s="363" t="s">
        <v>3212</v>
      </c>
      <c r="I1286" s="363" t="s">
        <v>632</v>
      </c>
      <c r="J1286" s="363" t="s">
        <v>3596</v>
      </c>
      <c r="K1286" s="363" t="s">
        <v>1059</v>
      </c>
      <c r="L1286" s="364">
        <v>1356.4738332118179</v>
      </c>
      <c r="M1286" s="365">
        <v>2000</v>
      </c>
      <c r="N1286" s="364">
        <v>1218</v>
      </c>
      <c r="O1286" s="363" t="s">
        <v>3627</v>
      </c>
      <c r="P1286" s="363" t="s">
        <v>3154</v>
      </c>
      <c r="Q1286" s="363" t="s">
        <v>300</v>
      </c>
      <c r="R1286" s="363" t="s">
        <v>1544</v>
      </c>
      <c r="S1286" s="363"/>
      <c r="T1286" s="365">
        <v>3200</v>
      </c>
      <c r="U1286" s="366">
        <v>15</v>
      </c>
      <c r="V1286" s="367">
        <v>46296</v>
      </c>
      <c r="W1286" s="367"/>
      <c r="X1286" s="363" t="s">
        <v>3610</v>
      </c>
      <c r="Y1286" s="363"/>
      <c r="Z1286" s="363"/>
      <c r="AA1286" s="363"/>
      <c r="AB1286" s="363"/>
      <c r="AC1286" s="363"/>
      <c r="AD1286" s="363" t="s">
        <v>360</v>
      </c>
      <c r="AE1286" s="367"/>
      <c r="AF1286" s="362"/>
      <c r="AG1286" s="364">
        <v>0.18173884690273165</v>
      </c>
      <c r="AH1286" s="364">
        <v>0.17429682577779712</v>
      </c>
      <c r="AI1286" s="364">
        <v>0.19998142204680977</v>
      </c>
      <c r="AJ1286" s="363" t="s">
        <v>0</v>
      </c>
      <c r="AK1286" s="368">
        <v>222.17971758118026</v>
      </c>
      <c r="AL1286" s="364">
        <v>0.8410137765913267</v>
      </c>
      <c r="AM1286" s="369">
        <v>3200</v>
      </c>
      <c r="AN1286" s="370">
        <v>17</v>
      </c>
      <c r="AO1286" s="371" t="s">
        <v>3071</v>
      </c>
      <c r="AP1286" s="371" t="s">
        <v>0</v>
      </c>
      <c r="AQ1286" s="371" t="s">
        <v>306</v>
      </c>
      <c r="AR1286" s="372" t="s">
        <v>0</v>
      </c>
      <c r="AS1286" s="372"/>
      <c r="AT1286" s="363"/>
    </row>
    <row r="1287" spans="1:46" x14ac:dyDescent="0.3">
      <c r="A1287" s="362" t="s">
        <v>3634</v>
      </c>
      <c r="B1287" s="363" t="s">
        <v>294</v>
      </c>
      <c r="C1287" s="363" t="s">
        <v>1066</v>
      </c>
      <c r="D1287" s="363" t="s">
        <v>778</v>
      </c>
      <c r="E1287" s="363" t="s">
        <v>770</v>
      </c>
      <c r="F1287" s="363" t="s">
        <v>1629</v>
      </c>
      <c r="G1287" s="363" t="s">
        <v>3635</v>
      </c>
      <c r="H1287" s="363" t="s">
        <v>3636</v>
      </c>
      <c r="I1287" s="363" t="s">
        <v>3637</v>
      </c>
      <c r="J1287" s="363"/>
      <c r="K1287" s="363" t="s">
        <v>3638</v>
      </c>
      <c r="L1287" s="364">
        <v>968.58089464732222</v>
      </c>
      <c r="M1287" s="365">
        <v>6330</v>
      </c>
      <c r="N1287" s="364">
        <v>870</v>
      </c>
      <c r="O1287" s="363" t="s">
        <v>3639</v>
      </c>
      <c r="P1287" s="363" t="s">
        <v>3154</v>
      </c>
      <c r="Q1287" s="363" t="s">
        <v>339</v>
      </c>
      <c r="R1287" s="363" t="s">
        <v>905</v>
      </c>
      <c r="S1287" s="363"/>
      <c r="T1287" s="365">
        <v>17092</v>
      </c>
      <c r="U1287" s="366">
        <v>45</v>
      </c>
      <c r="V1287" s="367">
        <v>46296</v>
      </c>
      <c r="W1287" s="367"/>
      <c r="X1287" s="363" t="s">
        <v>3404</v>
      </c>
      <c r="Y1287" s="363"/>
      <c r="Z1287" s="363" t="s">
        <v>217</v>
      </c>
      <c r="AA1287" s="363" t="s">
        <v>3640</v>
      </c>
      <c r="AB1287" s="363"/>
      <c r="AC1287" s="363"/>
      <c r="AD1287" s="363" t="s">
        <v>360</v>
      </c>
      <c r="AE1287" s="367"/>
      <c r="AF1287" s="362"/>
      <c r="AG1287" s="364">
        <v>0.16167405413038494</v>
      </c>
      <c r="AH1287" s="364">
        <v>0.13859688233408701</v>
      </c>
      <c r="AI1287" s="364">
        <v>6.8074207744702173E-2</v>
      </c>
      <c r="AJ1287" s="363" t="s">
        <v>0</v>
      </c>
      <c r="AK1287" s="368">
        <v>1057.2674808270999</v>
      </c>
      <c r="AL1287" s="364">
        <v>0.20017338489378031</v>
      </c>
      <c r="AM1287" s="369">
        <v>6330</v>
      </c>
      <c r="AN1287" s="370">
        <v>17</v>
      </c>
      <c r="AO1287" s="371" t="s">
        <v>3071</v>
      </c>
      <c r="AP1287" s="371" t="s">
        <v>0</v>
      </c>
      <c r="AQ1287" s="371" t="s">
        <v>306</v>
      </c>
      <c r="AR1287" s="372" t="s">
        <v>0</v>
      </c>
      <c r="AS1287" s="372"/>
      <c r="AT1287" s="363" t="s">
        <v>3641</v>
      </c>
    </row>
    <row r="1288" spans="1:46" x14ac:dyDescent="0.3">
      <c r="A1288" s="362" t="s">
        <v>3642</v>
      </c>
      <c r="B1288" s="363" t="s">
        <v>294</v>
      </c>
      <c r="C1288" s="363" t="s">
        <v>1066</v>
      </c>
      <c r="D1288" s="363" t="s">
        <v>778</v>
      </c>
      <c r="E1288" s="363" t="s">
        <v>770</v>
      </c>
      <c r="F1288" s="363" t="s">
        <v>1629</v>
      </c>
      <c r="G1288" s="363" t="s">
        <v>3635</v>
      </c>
      <c r="H1288" s="363" t="s">
        <v>3636</v>
      </c>
      <c r="I1288" s="363" t="s">
        <v>3643</v>
      </c>
      <c r="J1288" s="363"/>
      <c r="K1288" s="363" t="s">
        <v>3638</v>
      </c>
      <c r="L1288" s="364">
        <v>872.83611655574782</v>
      </c>
      <c r="M1288" s="365">
        <v>6330</v>
      </c>
      <c r="N1288" s="364">
        <v>784</v>
      </c>
      <c r="O1288" s="363" t="s">
        <v>3644</v>
      </c>
      <c r="P1288" s="363" t="s">
        <v>3154</v>
      </c>
      <c r="Q1288" s="363" t="s">
        <v>339</v>
      </c>
      <c r="R1288" s="363" t="s">
        <v>905</v>
      </c>
      <c r="S1288" s="363"/>
      <c r="T1288" s="365">
        <v>21930</v>
      </c>
      <c r="U1288" s="366">
        <v>45</v>
      </c>
      <c r="V1288" s="367">
        <v>46296</v>
      </c>
      <c r="W1288" s="367"/>
      <c r="X1288" s="363" t="s">
        <v>3404</v>
      </c>
      <c r="Y1288" s="363"/>
      <c r="Z1288" s="363" t="s">
        <v>217</v>
      </c>
      <c r="AA1288" s="363" t="s">
        <v>3640</v>
      </c>
      <c r="AB1288" s="363"/>
      <c r="AC1288" s="363"/>
      <c r="AD1288" s="363" t="s">
        <v>360</v>
      </c>
      <c r="AE1288" s="367"/>
      <c r="AF1288" s="362"/>
      <c r="AG1288" s="364">
        <v>0.11355111193012703</v>
      </c>
      <c r="AH1288" s="364">
        <v>9.7342954524988326E-2</v>
      </c>
      <c r="AI1288" s="364">
        <v>4.7811641915897526E-2</v>
      </c>
      <c r="AJ1288" s="363" t="s">
        <v>0</v>
      </c>
      <c r="AK1288" s="368">
        <v>1514.233726530706</v>
      </c>
      <c r="AL1288" s="364">
        <v>0.18038613075485491</v>
      </c>
      <c r="AM1288" s="369">
        <v>6330</v>
      </c>
      <c r="AN1288" s="370">
        <v>17</v>
      </c>
      <c r="AO1288" s="371" t="s">
        <v>3071</v>
      </c>
      <c r="AP1288" s="371" t="s">
        <v>0</v>
      </c>
      <c r="AQ1288" s="371" t="s">
        <v>306</v>
      </c>
      <c r="AR1288" s="372" t="s">
        <v>0</v>
      </c>
      <c r="AS1288" s="372"/>
      <c r="AT1288" s="363" t="s">
        <v>3641</v>
      </c>
    </row>
    <row r="1289" spans="1:46" x14ac:dyDescent="0.3">
      <c r="A1289" s="362" t="s">
        <v>3645</v>
      </c>
      <c r="B1289" s="363" t="s">
        <v>294</v>
      </c>
      <c r="C1289" s="363" t="s">
        <v>1066</v>
      </c>
      <c r="D1289" s="363" t="s">
        <v>778</v>
      </c>
      <c r="E1289" s="363" t="s">
        <v>770</v>
      </c>
      <c r="F1289" s="363" t="s">
        <v>1629</v>
      </c>
      <c r="G1289" s="363" t="s">
        <v>3635</v>
      </c>
      <c r="H1289" s="363" t="s">
        <v>3636</v>
      </c>
      <c r="I1289" s="363" t="s">
        <v>3646</v>
      </c>
      <c r="J1289" s="363"/>
      <c r="K1289" s="363" t="s">
        <v>3638</v>
      </c>
      <c r="L1289" s="364">
        <v>1379.3927913425659</v>
      </c>
      <c r="M1289" s="365">
        <v>6330</v>
      </c>
      <c r="N1289" s="364">
        <v>1239</v>
      </c>
      <c r="O1289" s="363" t="s">
        <v>3647</v>
      </c>
      <c r="P1289" s="363" t="s">
        <v>3154</v>
      </c>
      <c r="Q1289" s="363" t="s">
        <v>339</v>
      </c>
      <c r="R1289" s="363" t="s">
        <v>905</v>
      </c>
      <c r="S1289" s="363"/>
      <c r="T1289" s="365">
        <v>17832</v>
      </c>
      <c r="U1289" s="366">
        <v>45</v>
      </c>
      <c r="V1289" s="367">
        <v>46296</v>
      </c>
      <c r="W1289" s="367"/>
      <c r="X1289" s="363" t="s">
        <v>3404</v>
      </c>
      <c r="Y1289" s="363"/>
      <c r="Z1289" s="363" t="s">
        <v>217</v>
      </c>
      <c r="AA1289" s="363" t="s">
        <v>3640</v>
      </c>
      <c r="AB1289" s="363"/>
      <c r="AC1289" s="363"/>
      <c r="AD1289" s="363" t="s">
        <v>360</v>
      </c>
      <c r="AE1289" s="367"/>
      <c r="AF1289" s="362"/>
      <c r="AG1289" s="364">
        <v>0.22069129913873758</v>
      </c>
      <c r="AH1289" s="364">
        <v>0.18919007247892031</v>
      </c>
      <c r="AI1289" s="364">
        <v>9.292391055464444E-2</v>
      </c>
      <c r="AJ1289" s="363" t="s">
        <v>0</v>
      </c>
      <c r="AK1289" s="368">
        <v>768.91940205880235</v>
      </c>
      <c r="AL1289" s="364">
        <v>0.2850745102107976</v>
      </c>
      <c r="AM1289" s="369">
        <v>6330</v>
      </c>
      <c r="AN1289" s="370">
        <v>17</v>
      </c>
      <c r="AO1289" s="371" t="s">
        <v>3071</v>
      </c>
      <c r="AP1289" s="371" t="s">
        <v>0</v>
      </c>
      <c r="AQ1289" s="371" t="s">
        <v>306</v>
      </c>
      <c r="AR1289" s="372" t="s">
        <v>0</v>
      </c>
      <c r="AS1289" s="372"/>
      <c r="AT1289" s="363" t="s">
        <v>3641</v>
      </c>
    </row>
    <row r="1290" spans="1:46" x14ac:dyDescent="0.3">
      <c r="A1290" s="362" t="s">
        <v>3648</v>
      </c>
      <c r="B1290" s="363" t="s">
        <v>294</v>
      </c>
      <c r="C1290" s="363" t="s">
        <v>1066</v>
      </c>
      <c r="D1290" s="363" t="s">
        <v>778</v>
      </c>
      <c r="E1290" s="363" t="s">
        <v>770</v>
      </c>
      <c r="F1290" s="363" t="s">
        <v>1629</v>
      </c>
      <c r="G1290" s="363" t="s">
        <v>3635</v>
      </c>
      <c r="H1290" s="363" t="s">
        <v>3636</v>
      </c>
      <c r="I1290" s="363" t="s">
        <v>3649</v>
      </c>
      <c r="J1290" s="363"/>
      <c r="K1290" s="363" t="s">
        <v>3650</v>
      </c>
      <c r="L1290" s="364">
        <v>1890.4027116220152</v>
      </c>
      <c r="M1290" s="365">
        <v>6330</v>
      </c>
      <c r="N1290" s="364">
        <v>1698</v>
      </c>
      <c r="O1290" s="363" t="s">
        <v>3651</v>
      </c>
      <c r="P1290" s="363" t="s">
        <v>3154</v>
      </c>
      <c r="Q1290" s="363" t="s">
        <v>339</v>
      </c>
      <c r="R1290" s="363" t="s">
        <v>905</v>
      </c>
      <c r="S1290" s="363"/>
      <c r="T1290" s="365">
        <v>17092</v>
      </c>
      <c r="U1290" s="366">
        <v>45</v>
      </c>
      <c r="V1290" s="367">
        <v>46296</v>
      </c>
      <c r="W1290" s="367"/>
      <c r="X1290" s="363" t="s">
        <v>3404</v>
      </c>
      <c r="Y1290" s="363"/>
      <c r="Z1290" s="363" t="s">
        <v>217</v>
      </c>
      <c r="AA1290" s="363" t="s">
        <v>3640</v>
      </c>
      <c r="AB1290" s="363"/>
      <c r="AC1290" s="363"/>
      <c r="AD1290" s="363" t="s">
        <v>360</v>
      </c>
      <c r="AE1290" s="367"/>
      <c r="AF1290" s="362"/>
      <c r="AG1290" s="364">
        <v>0.31554315392344107</v>
      </c>
      <c r="AH1290" s="364">
        <v>0.2705028806934251</v>
      </c>
      <c r="AI1290" s="364">
        <v>0.13286207442586703</v>
      </c>
      <c r="AJ1290" s="363" t="s">
        <v>0</v>
      </c>
      <c r="AK1290" s="368">
        <v>531.47303771915244</v>
      </c>
      <c r="AL1290" s="364">
        <v>0.39068322706855063</v>
      </c>
      <c r="AM1290" s="369">
        <v>6330</v>
      </c>
      <c r="AN1290" s="370">
        <v>17</v>
      </c>
      <c r="AO1290" s="371" t="s">
        <v>3071</v>
      </c>
      <c r="AP1290" s="371" t="s">
        <v>0</v>
      </c>
      <c r="AQ1290" s="371" t="s">
        <v>306</v>
      </c>
      <c r="AR1290" s="372" t="s">
        <v>0</v>
      </c>
      <c r="AS1290" s="372"/>
      <c r="AT1290" s="363" t="s">
        <v>3641</v>
      </c>
    </row>
    <row r="1291" spans="1:46" x14ac:dyDescent="0.3">
      <c r="A1291" s="362" t="s">
        <v>3652</v>
      </c>
      <c r="B1291" s="363" t="s">
        <v>294</v>
      </c>
      <c r="C1291" s="363" t="s">
        <v>1066</v>
      </c>
      <c r="D1291" s="363" t="s">
        <v>778</v>
      </c>
      <c r="E1291" s="363" t="s">
        <v>770</v>
      </c>
      <c r="F1291" s="363" t="s">
        <v>1629</v>
      </c>
      <c r="G1291" s="363" t="s">
        <v>3635</v>
      </c>
      <c r="H1291" s="363" t="s">
        <v>3636</v>
      </c>
      <c r="I1291" s="363" t="s">
        <v>3653</v>
      </c>
      <c r="J1291" s="363"/>
      <c r="K1291" s="363" t="s">
        <v>3650</v>
      </c>
      <c r="L1291" s="364">
        <v>1760.1452809625478</v>
      </c>
      <c r="M1291" s="365">
        <v>6330</v>
      </c>
      <c r="N1291" s="364">
        <v>1581</v>
      </c>
      <c r="O1291" s="363" t="s">
        <v>3654</v>
      </c>
      <c r="P1291" s="363" t="s">
        <v>3154</v>
      </c>
      <c r="Q1291" s="363" t="s">
        <v>339</v>
      </c>
      <c r="R1291" s="363" t="s">
        <v>905</v>
      </c>
      <c r="S1291" s="363"/>
      <c r="T1291" s="365">
        <v>10319</v>
      </c>
      <c r="U1291" s="366">
        <v>45</v>
      </c>
      <c r="V1291" s="367">
        <v>46296</v>
      </c>
      <c r="W1291" s="367"/>
      <c r="X1291" s="363" t="s">
        <v>3404</v>
      </c>
      <c r="Y1291" s="363"/>
      <c r="Z1291" s="363" t="s">
        <v>217</v>
      </c>
      <c r="AA1291" s="363" t="s">
        <v>3640</v>
      </c>
      <c r="AB1291" s="363"/>
      <c r="AC1291" s="363"/>
      <c r="AD1291" s="363" t="s">
        <v>360</v>
      </c>
      <c r="AE1291" s="367"/>
      <c r="AF1291" s="362"/>
      <c r="AG1291" s="364">
        <v>0.48664046429070462</v>
      </c>
      <c r="AH1291" s="364">
        <v>0.41717795431733617</v>
      </c>
      <c r="AI1291" s="364">
        <v>0.20490402273445396</v>
      </c>
      <c r="AJ1291" s="363" t="s">
        <v>0</v>
      </c>
      <c r="AK1291" s="368">
        <v>337.23249963186873</v>
      </c>
      <c r="AL1291" s="364">
        <v>0.36376335806559407</v>
      </c>
      <c r="AM1291" s="369">
        <v>6330</v>
      </c>
      <c r="AN1291" s="370">
        <v>17</v>
      </c>
      <c r="AO1291" s="371" t="s">
        <v>3071</v>
      </c>
      <c r="AP1291" s="371" t="s">
        <v>0</v>
      </c>
      <c r="AQ1291" s="371" t="s">
        <v>306</v>
      </c>
      <c r="AR1291" s="372" t="s">
        <v>0</v>
      </c>
      <c r="AS1291" s="372"/>
      <c r="AT1291" s="363" t="s">
        <v>3641</v>
      </c>
    </row>
    <row r="1292" spans="1:46" x14ac:dyDescent="0.3">
      <c r="A1292" s="362" t="s">
        <v>3655</v>
      </c>
      <c r="B1292" s="363" t="s">
        <v>294</v>
      </c>
      <c r="C1292" s="363" t="s">
        <v>1058</v>
      </c>
      <c r="D1292" s="363" t="s">
        <v>778</v>
      </c>
      <c r="E1292" s="363" t="s">
        <v>770</v>
      </c>
      <c r="F1292" s="363" t="s">
        <v>1629</v>
      </c>
      <c r="G1292" s="363" t="s">
        <v>3635</v>
      </c>
      <c r="H1292" s="363" t="s">
        <v>3636</v>
      </c>
      <c r="I1292" s="363" t="s">
        <v>3656</v>
      </c>
      <c r="J1292" s="363" t="s">
        <v>3657</v>
      </c>
      <c r="K1292" s="363" t="s">
        <v>3638</v>
      </c>
      <c r="L1292" s="364">
        <v>1937.1617892946444</v>
      </c>
      <c r="M1292" s="364">
        <v>7310</v>
      </c>
      <c r="N1292" s="364">
        <v>1740</v>
      </c>
      <c r="O1292" s="362" t="s">
        <v>3658</v>
      </c>
      <c r="P1292" s="363" t="s">
        <v>3154</v>
      </c>
      <c r="Q1292" s="363" t="s">
        <v>339</v>
      </c>
      <c r="R1292" s="363" t="s">
        <v>905</v>
      </c>
      <c r="S1292" s="363"/>
      <c r="T1292" s="365">
        <v>10568</v>
      </c>
      <c r="U1292" s="366">
        <v>45</v>
      </c>
      <c r="V1292" s="367">
        <v>46296</v>
      </c>
      <c r="W1292" s="367"/>
      <c r="X1292" s="363" t="s">
        <v>3404</v>
      </c>
      <c r="Y1292" s="363"/>
      <c r="Z1292" s="363" t="s">
        <v>219</v>
      </c>
      <c r="AA1292" s="363" t="s">
        <v>3640</v>
      </c>
      <c r="AB1292" s="363"/>
      <c r="AC1292" s="363"/>
      <c r="AD1292" s="363" t="s">
        <v>360</v>
      </c>
      <c r="AE1292" s="367"/>
      <c r="AF1292" s="362"/>
      <c r="AG1292" s="364">
        <v>0.52296232649442453</v>
      </c>
      <c r="AH1292" s="364">
        <v>0.44831527495348517</v>
      </c>
      <c r="AI1292" s="364">
        <v>0.22019764549062254</v>
      </c>
      <c r="AJ1292" s="362" t="s">
        <v>0</v>
      </c>
      <c r="AK1292" s="364">
        <v>312.35234045552329</v>
      </c>
      <c r="AL1292" s="364">
        <v>0.40034676978756062</v>
      </c>
      <c r="AM1292" s="369">
        <v>7310</v>
      </c>
      <c r="AN1292" s="370">
        <v>17</v>
      </c>
      <c r="AO1292" s="371" t="s">
        <v>3071</v>
      </c>
      <c r="AP1292" s="371" t="s">
        <v>0</v>
      </c>
      <c r="AQ1292" s="371" t="s">
        <v>306</v>
      </c>
      <c r="AR1292" s="372" t="s">
        <v>0</v>
      </c>
      <c r="AS1292" s="372"/>
      <c r="AT1292" s="363" t="s">
        <v>3641</v>
      </c>
    </row>
    <row r="1293" spans="1:46" x14ac:dyDescent="0.3">
      <c r="A1293" s="362" t="s">
        <v>3659</v>
      </c>
      <c r="B1293" s="363" t="s">
        <v>294</v>
      </c>
      <c r="C1293" s="363" t="s">
        <v>1058</v>
      </c>
      <c r="D1293" s="363" t="s">
        <v>778</v>
      </c>
      <c r="E1293" s="363" t="s">
        <v>770</v>
      </c>
      <c r="F1293" s="363" t="s">
        <v>1629</v>
      </c>
      <c r="G1293" s="363" t="s">
        <v>3635</v>
      </c>
      <c r="H1293" s="363" t="s">
        <v>3636</v>
      </c>
      <c r="I1293" s="363" t="s">
        <v>3656</v>
      </c>
      <c r="J1293" s="363" t="s">
        <v>3657</v>
      </c>
      <c r="K1293" s="363" t="s">
        <v>3650</v>
      </c>
      <c r="L1293" s="364">
        <v>1382.7327254620393</v>
      </c>
      <c r="M1293" s="364">
        <v>7310</v>
      </c>
      <c r="N1293" s="364">
        <v>1242</v>
      </c>
      <c r="O1293" s="362" t="s">
        <v>3660</v>
      </c>
      <c r="P1293" s="363" t="s">
        <v>3154</v>
      </c>
      <c r="Q1293" s="363" t="s">
        <v>339</v>
      </c>
      <c r="R1293" s="363" t="s">
        <v>905</v>
      </c>
      <c r="S1293" s="363"/>
      <c r="T1293" s="365">
        <v>10568</v>
      </c>
      <c r="U1293" s="366">
        <v>45</v>
      </c>
      <c r="V1293" s="367">
        <v>46296</v>
      </c>
      <c r="W1293" s="367"/>
      <c r="X1293" s="363" t="s">
        <v>3404</v>
      </c>
      <c r="Y1293" s="363"/>
      <c r="Z1293" s="363" t="s">
        <v>219</v>
      </c>
      <c r="AA1293" s="363" t="s">
        <v>3640</v>
      </c>
      <c r="AB1293" s="363"/>
      <c r="AC1293" s="363"/>
      <c r="AD1293" s="363" t="s">
        <v>360</v>
      </c>
      <c r="AE1293" s="367"/>
      <c r="AF1293" s="362"/>
      <c r="AG1293" s="364">
        <v>0.37328690201498588</v>
      </c>
      <c r="AH1293" s="364">
        <v>0.32000435143231526</v>
      </c>
      <c r="AI1293" s="364">
        <v>0.15717556074675471</v>
      </c>
      <c r="AJ1293" s="362" t="s">
        <v>0</v>
      </c>
      <c r="AK1293" s="364">
        <v>446.01220380168797</v>
      </c>
      <c r="AL1293" s="364">
        <v>0.28576476326215544</v>
      </c>
      <c r="AM1293" s="369">
        <v>7310</v>
      </c>
      <c r="AN1293" s="370">
        <v>17</v>
      </c>
      <c r="AO1293" s="371" t="s">
        <v>3071</v>
      </c>
      <c r="AP1293" s="371" t="s">
        <v>0</v>
      </c>
      <c r="AQ1293" s="371" t="s">
        <v>306</v>
      </c>
      <c r="AR1293" s="372" t="s">
        <v>0</v>
      </c>
      <c r="AS1293" s="372"/>
      <c r="AT1293" s="363" t="s">
        <v>3641</v>
      </c>
    </row>
    <row r="1294" spans="1:46" x14ac:dyDescent="0.3">
      <c r="A1294" s="362" t="s">
        <v>3661</v>
      </c>
      <c r="B1294" s="363" t="s">
        <v>294</v>
      </c>
      <c r="C1294" s="363" t="s">
        <v>1058</v>
      </c>
      <c r="D1294" s="363" t="s">
        <v>778</v>
      </c>
      <c r="E1294" s="363" t="s">
        <v>770</v>
      </c>
      <c r="F1294" s="363" t="s">
        <v>1629</v>
      </c>
      <c r="G1294" s="363" t="s">
        <v>3635</v>
      </c>
      <c r="H1294" s="363" t="s">
        <v>3636</v>
      </c>
      <c r="I1294" s="363" t="s">
        <v>3662</v>
      </c>
      <c r="J1294" s="363" t="s">
        <v>3657</v>
      </c>
      <c r="K1294" s="363" t="s">
        <v>3638</v>
      </c>
      <c r="L1294" s="364">
        <v>1772.3917060672838</v>
      </c>
      <c r="M1294" s="364">
        <v>7310</v>
      </c>
      <c r="N1294" s="364">
        <v>1592</v>
      </c>
      <c r="O1294" s="362" t="s">
        <v>3663</v>
      </c>
      <c r="P1294" s="363" t="s">
        <v>3154</v>
      </c>
      <c r="Q1294" s="363" t="s">
        <v>339</v>
      </c>
      <c r="R1294" s="363" t="s">
        <v>905</v>
      </c>
      <c r="S1294" s="363"/>
      <c r="T1294" s="365">
        <v>7506</v>
      </c>
      <c r="U1294" s="366">
        <v>45</v>
      </c>
      <c r="V1294" s="367">
        <v>46296</v>
      </c>
      <c r="W1294" s="367"/>
      <c r="X1294" s="363" t="s">
        <v>3404</v>
      </c>
      <c r="Y1294" s="363"/>
      <c r="Z1294" s="363" t="s">
        <v>219</v>
      </c>
      <c r="AA1294" s="363" t="s">
        <v>3640</v>
      </c>
      <c r="AB1294" s="363"/>
      <c r="AC1294" s="363"/>
      <c r="AD1294" s="363" t="s">
        <v>360</v>
      </c>
      <c r="AE1294" s="367"/>
      <c r="AF1294" s="362"/>
      <c r="AG1294" s="364">
        <v>0.67367194821137577</v>
      </c>
      <c r="AH1294" s="364">
        <v>0.57751277556711877</v>
      </c>
      <c r="AI1294" s="364">
        <v>0.28365518759945912</v>
      </c>
      <c r="AJ1294" s="362" t="s">
        <v>0</v>
      </c>
      <c r="AK1294" s="364">
        <v>237.77862488908204</v>
      </c>
      <c r="AL1294" s="364">
        <v>0.36629428592057295</v>
      </c>
      <c r="AM1294" s="369">
        <v>7310</v>
      </c>
      <c r="AN1294" s="370">
        <v>17</v>
      </c>
      <c r="AO1294" s="371" t="s">
        <v>3071</v>
      </c>
      <c r="AP1294" s="371" t="s">
        <v>0</v>
      </c>
      <c r="AQ1294" s="371" t="s">
        <v>306</v>
      </c>
      <c r="AR1294" s="372" t="s">
        <v>0</v>
      </c>
      <c r="AS1294" s="372"/>
      <c r="AT1294" s="363" t="s">
        <v>3641</v>
      </c>
    </row>
    <row r="1295" spans="1:46" x14ac:dyDescent="0.3">
      <c r="A1295" s="363" t="s">
        <v>3664</v>
      </c>
      <c r="B1295" s="363" t="s">
        <v>294</v>
      </c>
      <c r="C1295" s="363" t="s">
        <v>1058</v>
      </c>
      <c r="D1295" s="363" t="s">
        <v>778</v>
      </c>
      <c r="E1295" s="363" t="s">
        <v>770</v>
      </c>
      <c r="F1295" s="363" t="s">
        <v>1629</v>
      </c>
      <c r="G1295" s="363" t="s">
        <v>3635</v>
      </c>
      <c r="H1295" s="363" t="s">
        <v>3636</v>
      </c>
      <c r="I1295" s="363" t="s">
        <v>3662</v>
      </c>
      <c r="J1295" s="363" t="s">
        <v>3657</v>
      </c>
      <c r="K1295" s="363" t="s">
        <v>3650</v>
      </c>
      <c r="L1295" s="364">
        <v>1173.430187308365</v>
      </c>
      <c r="M1295" s="364">
        <v>7310</v>
      </c>
      <c r="N1295" s="364">
        <v>1054</v>
      </c>
      <c r="O1295" s="363" t="s">
        <v>3665</v>
      </c>
      <c r="P1295" s="363" t="s">
        <v>3154</v>
      </c>
      <c r="Q1295" s="363" t="s">
        <v>339</v>
      </c>
      <c r="R1295" s="363" t="s">
        <v>905</v>
      </c>
      <c r="S1295" s="363"/>
      <c r="T1295" s="365">
        <v>7506</v>
      </c>
      <c r="U1295" s="363">
        <v>45</v>
      </c>
      <c r="V1295" s="367">
        <v>46296</v>
      </c>
      <c r="W1295" s="367"/>
      <c r="X1295" s="363" t="s">
        <v>3404</v>
      </c>
      <c r="Y1295" s="363"/>
      <c r="Z1295" s="363" t="s">
        <v>219</v>
      </c>
      <c r="AA1295" s="363" t="s">
        <v>3640</v>
      </c>
      <c r="AB1295" s="363"/>
      <c r="AC1295" s="363"/>
      <c r="AD1295" s="363" t="s">
        <v>360</v>
      </c>
      <c r="AE1295" s="367"/>
      <c r="AF1295" s="363"/>
      <c r="AG1295" s="364">
        <v>0.44601145314999385</v>
      </c>
      <c r="AH1295" s="364">
        <v>0.38234828231642165</v>
      </c>
      <c r="AI1295" s="364">
        <v>0.18779683902627506</v>
      </c>
      <c r="AJ1295" s="363" t="s">
        <v>0</v>
      </c>
      <c r="AK1295" s="364">
        <v>369.86464997430073</v>
      </c>
      <c r="AL1295" s="364">
        <v>0.24250890537706268</v>
      </c>
      <c r="AM1295" s="369">
        <v>7310</v>
      </c>
      <c r="AN1295" s="363">
        <v>17</v>
      </c>
      <c r="AO1295" s="371" t="s">
        <v>3071</v>
      </c>
      <c r="AP1295" s="371" t="s">
        <v>0</v>
      </c>
      <c r="AQ1295" s="371" t="s">
        <v>306</v>
      </c>
      <c r="AR1295" s="372" t="s">
        <v>0</v>
      </c>
      <c r="AS1295" s="363"/>
      <c r="AT1295" s="363" t="s">
        <v>3641</v>
      </c>
    </row>
    <row r="1296" spans="1:46" x14ac:dyDescent="0.3">
      <c r="A1296" s="362" t="s">
        <v>3666</v>
      </c>
      <c r="B1296" s="363" t="s">
        <v>294</v>
      </c>
      <c r="C1296" s="363" t="s">
        <v>1062</v>
      </c>
      <c r="D1296" s="363" t="s">
        <v>778</v>
      </c>
      <c r="E1296" s="363" t="s">
        <v>770</v>
      </c>
      <c r="F1296" s="363" t="s">
        <v>1629</v>
      </c>
      <c r="G1296" s="363" t="s">
        <v>3635</v>
      </c>
      <c r="H1296" s="363" t="s">
        <v>3636</v>
      </c>
      <c r="I1296" s="363" t="s">
        <v>3667</v>
      </c>
      <c r="J1296" s="363"/>
      <c r="K1296" s="363" t="s">
        <v>3668</v>
      </c>
      <c r="L1296" s="364">
        <v>6356.730113878104</v>
      </c>
      <c r="M1296" s="365">
        <v>12850</v>
      </c>
      <c r="N1296" s="364">
        <v>5709.7504499999995</v>
      </c>
      <c r="O1296" s="363" t="s">
        <v>3669</v>
      </c>
      <c r="P1296" s="363" t="s">
        <v>3154</v>
      </c>
      <c r="Q1296" s="363" t="s">
        <v>339</v>
      </c>
      <c r="R1296" s="363" t="s">
        <v>905</v>
      </c>
      <c r="S1296" s="363"/>
      <c r="T1296" s="365">
        <v>26772</v>
      </c>
      <c r="U1296" s="366">
        <v>45</v>
      </c>
      <c r="V1296" s="367">
        <v>46296</v>
      </c>
      <c r="W1296" s="367"/>
      <c r="X1296" s="363" t="s">
        <v>3404</v>
      </c>
      <c r="Y1296" s="363"/>
      <c r="Z1296" s="363" t="s">
        <v>1</v>
      </c>
      <c r="AA1296" s="363" t="s">
        <v>3640</v>
      </c>
      <c r="AB1296" s="363"/>
      <c r="AC1296" s="363"/>
      <c r="AD1296" s="363" t="s">
        <v>360</v>
      </c>
      <c r="AE1296" s="367"/>
      <c r="AF1296" s="362"/>
      <c r="AG1296" s="364">
        <v>0.67740792227678093</v>
      </c>
      <c r="AH1296" s="364">
        <v>0.58071548091604619</v>
      </c>
      <c r="AI1296" s="364">
        <v>0.2852282506121061</v>
      </c>
      <c r="AJ1296" s="363" t="s">
        <v>0</v>
      </c>
      <c r="AK1296" s="368">
        <v>236.35147763070992</v>
      </c>
      <c r="AL1296" s="364">
        <v>1.3137242235348103</v>
      </c>
      <c r="AM1296" s="369">
        <v>12850</v>
      </c>
      <c r="AN1296" s="370">
        <v>17</v>
      </c>
      <c r="AO1296" s="371" t="s">
        <v>3071</v>
      </c>
      <c r="AP1296" s="371" t="s">
        <v>0</v>
      </c>
      <c r="AQ1296" s="371" t="s">
        <v>306</v>
      </c>
      <c r="AR1296" s="372" t="s">
        <v>0</v>
      </c>
      <c r="AS1296" s="372"/>
      <c r="AT1296" s="363" t="s">
        <v>3641</v>
      </c>
    </row>
    <row r="1297" spans="1:46" x14ac:dyDescent="0.3">
      <c r="A1297" s="362" t="s">
        <v>3670</v>
      </c>
      <c r="B1297" s="363" t="s">
        <v>294</v>
      </c>
      <c r="C1297" s="363" t="s">
        <v>1062</v>
      </c>
      <c r="D1297" s="363" t="s">
        <v>778</v>
      </c>
      <c r="E1297" s="363" t="s">
        <v>770</v>
      </c>
      <c r="F1297" s="363" t="s">
        <v>1629</v>
      </c>
      <c r="G1297" s="363" t="s">
        <v>3635</v>
      </c>
      <c r="H1297" s="363" t="s">
        <v>3636</v>
      </c>
      <c r="I1297" s="363" t="s">
        <v>3671</v>
      </c>
      <c r="J1297" s="363"/>
      <c r="K1297" s="363" t="s">
        <v>3668</v>
      </c>
      <c r="L1297" s="364">
        <v>6028.0087322727722</v>
      </c>
      <c r="M1297" s="365">
        <v>12180</v>
      </c>
      <c r="N1297" s="364">
        <v>5414.4858999999997</v>
      </c>
      <c r="O1297" s="363" t="s">
        <v>3672</v>
      </c>
      <c r="P1297" s="363" t="s">
        <v>3154</v>
      </c>
      <c r="Q1297" s="363" t="s">
        <v>339</v>
      </c>
      <c r="R1297" s="363" t="s">
        <v>905</v>
      </c>
      <c r="S1297" s="363"/>
      <c r="T1297" s="365">
        <v>21242</v>
      </c>
      <c r="U1297" s="366">
        <v>45</v>
      </c>
      <c r="V1297" s="367">
        <v>46296</v>
      </c>
      <c r="W1297" s="367"/>
      <c r="X1297" s="363" t="s">
        <v>3404</v>
      </c>
      <c r="Y1297" s="363"/>
      <c r="Z1297" s="363" t="s">
        <v>1</v>
      </c>
      <c r="AA1297" s="363" t="s">
        <v>3640</v>
      </c>
      <c r="AB1297" s="363"/>
      <c r="AC1297" s="363"/>
      <c r="AD1297" s="363" t="s">
        <v>360</v>
      </c>
      <c r="AE1297" s="367"/>
      <c r="AF1297" s="362"/>
      <c r="AG1297" s="364">
        <v>0.80960984926838209</v>
      </c>
      <c r="AH1297" s="364">
        <v>0.69404705423589252</v>
      </c>
      <c r="AI1297" s="364">
        <v>0.34089297362955678</v>
      </c>
      <c r="AJ1297" s="363" t="s">
        <v>0</v>
      </c>
      <c r="AK1297" s="368">
        <v>194.32960509857628</v>
      </c>
      <c r="AL1297" s="364">
        <v>1.2457884713363763</v>
      </c>
      <c r="AM1297" s="369">
        <v>12180</v>
      </c>
      <c r="AN1297" s="370">
        <v>17</v>
      </c>
      <c r="AO1297" s="371" t="s">
        <v>3071</v>
      </c>
      <c r="AP1297" s="371" t="s">
        <v>0</v>
      </c>
      <c r="AQ1297" s="371" t="s">
        <v>306</v>
      </c>
      <c r="AR1297" s="372" t="s">
        <v>0</v>
      </c>
      <c r="AS1297" s="372"/>
      <c r="AT1297" s="363" t="s">
        <v>3641</v>
      </c>
    </row>
    <row r="1298" spans="1:46" x14ac:dyDescent="0.3">
      <c r="A1298" s="362" t="s">
        <v>3673</v>
      </c>
      <c r="B1298" s="363" t="s">
        <v>294</v>
      </c>
      <c r="C1298" s="363" t="s">
        <v>1062</v>
      </c>
      <c r="D1298" s="363" t="s">
        <v>778</v>
      </c>
      <c r="E1298" s="363" t="s">
        <v>770</v>
      </c>
      <c r="F1298" s="363" t="s">
        <v>1629</v>
      </c>
      <c r="G1298" s="363" t="s">
        <v>3635</v>
      </c>
      <c r="H1298" s="363" t="s">
        <v>3636</v>
      </c>
      <c r="I1298" s="363" t="s">
        <v>3674</v>
      </c>
      <c r="J1298" s="363"/>
      <c r="K1298" s="363" t="s">
        <v>3668</v>
      </c>
      <c r="L1298" s="364">
        <v>7839.8536327886122</v>
      </c>
      <c r="M1298" s="365">
        <v>14750</v>
      </c>
      <c r="N1298" s="364">
        <v>7041.9236000000001</v>
      </c>
      <c r="O1298" s="363" t="s">
        <v>3675</v>
      </c>
      <c r="P1298" s="363" t="s">
        <v>3154</v>
      </c>
      <c r="Q1298" s="363" t="s">
        <v>339</v>
      </c>
      <c r="R1298" s="363" t="s">
        <v>905</v>
      </c>
      <c r="S1298" s="363"/>
      <c r="T1298" s="365">
        <v>14750</v>
      </c>
      <c r="U1298" s="366">
        <v>45</v>
      </c>
      <c r="V1298" s="367">
        <v>46296</v>
      </c>
      <c r="W1298" s="367"/>
      <c r="X1298" s="363" t="s">
        <v>3404</v>
      </c>
      <c r="Y1298" s="363"/>
      <c r="Z1298" s="363" t="s">
        <v>1</v>
      </c>
      <c r="AA1298" s="363" t="s">
        <v>3640</v>
      </c>
      <c r="AB1298" s="363"/>
      <c r="AC1298" s="363"/>
      <c r="AD1298" s="363" t="s">
        <v>360</v>
      </c>
      <c r="AE1298" s="367"/>
      <c r="AF1298" s="362"/>
      <c r="AG1298" s="364">
        <v>1.5163981606806107</v>
      </c>
      <c r="AH1298" s="364">
        <v>1.2999492007417763</v>
      </c>
      <c r="AI1298" s="364">
        <v>0.63849208191814388</v>
      </c>
      <c r="AJ1298" s="363" t="s">
        <v>0</v>
      </c>
      <c r="AK1298" s="368">
        <v>93.968832335641736</v>
      </c>
      <c r="AL1298" s="364">
        <v>1.6202364174429833</v>
      </c>
      <c r="AM1298" s="369">
        <v>14750</v>
      </c>
      <c r="AN1298" s="370">
        <v>17</v>
      </c>
      <c r="AO1298" s="371" t="s">
        <v>3071</v>
      </c>
      <c r="AP1298" s="371" t="s">
        <v>0</v>
      </c>
      <c r="AQ1298" s="371" t="s">
        <v>306</v>
      </c>
      <c r="AR1298" s="372" t="s">
        <v>0</v>
      </c>
      <c r="AS1298" s="372"/>
      <c r="AT1298" s="363" t="s">
        <v>3641</v>
      </c>
    </row>
    <row r="1299" spans="1:46" x14ac:dyDescent="0.3">
      <c r="A1299" s="362" t="s">
        <v>3676</v>
      </c>
      <c r="B1299" s="363" t="s">
        <v>294</v>
      </c>
      <c r="C1299" s="363" t="s">
        <v>1062</v>
      </c>
      <c r="D1299" s="363" t="s">
        <v>778</v>
      </c>
      <c r="E1299" s="363" t="s">
        <v>770</v>
      </c>
      <c r="F1299" s="363" t="s">
        <v>1629</v>
      </c>
      <c r="G1299" s="363" t="s">
        <v>3635</v>
      </c>
      <c r="H1299" s="363" t="s">
        <v>3636</v>
      </c>
      <c r="I1299" s="363" t="s">
        <v>3677</v>
      </c>
      <c r="J1299" s="363"/>
      <c r="K1299" s="363" t="s">
        <v>3668</v>
      </c>
      <c r="L1299" s="364">
        <v>8295.1491100408857</v>
      </c>
      <c r="M1299" s="365">
        <v>16760</v>
      </c>
      <c r="N1299" s="364">
        <v>7450.8796999999986</v>
      </c>
      <c r="O1299" s="363" t="s">
        <v>3678</v>
      </c>
      <c r="P1299" s="363" t="s">
        <v>3154</v>
      </c>
      <c r="Q1299" s="363" t="s">
        <v>339</v>
      </c>
      <c r="R1299" s="363" t="s">
        <v>905</v>
      </c>
      <c r="S1299" s="363"/>
      <c r="T1299" s="365">
        <v>34914</v>
      </c>
      <c r="U1299" s="366">
        <v>45</v>
      </c>
      <c r="V1299" s="367">
        <v>46296</v>
      </c>
      <c r="W1299" s="367"/>
      <c r="X1299" s="363" t="s">
        <v>3404</v>
      </c>
      <c r="Y1299" s="363"/>
      <c r="Z1299" s="363" t="s">
        <v>1</v>
      </c>
      <c r="AA1299" s="363" t="s">
        <v>3640</v>
      </c>
      <c r="AB1299" s="363"/>
      <c r="AC1299" s="363"/>
      <c r="AD1299" s="363" t="s">
        <v>360</v>
      </c>
      <c r="AE1299" s="367"/>
      <c r="AF1299" s="362"/>
      <c r="AG1299" s="364">
        <v>0.67783174474342367</v>
      </c>
      <c r="AH1299" s="364">
        <v>0.58107880744271601</v>
      </c>
      <c r="AI1299" s="364">
        <v>0.28540670459345951</v>
      </c>
      <c r="AJ1299" s="363" t="s">
        <v>0</v>
      </c>
      <c r="AK1299" s="368">
        <v>236.19057043389961</v>
      </c>
      <c r="AL1299" s="364">
        <v>1.7143308160751212</v>
      </c>
      <c r="AM1299" s="369">
        <v>16760</v>
      </c>
      <c r="AN1299" s="370">
        <v>17</v>
      </c>
      <c r="AO1299" s="371" t="s">
        <v>3071</v>
      </c>
      <c r="AP1299" s="371" t="s">
        <v>0</v>
      </c>
      <c r="AQ1299" s="371" t="s">
        <v>306</v>
      </c>
      <c r="AR1299" s="372" t="s">
        <v>0</v>
      </c>
      <c r="AS1299" s="372"/>
      <c r="AT1299" s="363" t="s">
        <v>3641</v>
      </c>
    </row>
    <row r="1300" spans="1:46" x14ac:dyDescent="0.3">
      <c r="A1300" s="362" t="s">
        <v>3679</v>
      </c>
      <c r="B1300" s="363" t="s">
        <v>294</v>
      </c>
      <c r="C1300" s="363" t="s">
        <v>1062</v>
      </c>
      <c r="D1300" s="363" t="s">
        <v>778</v>
      </c>
      <c r="E1300" s="363" t="s">
        <v>770</v>
      </c>
      <c r="F1300" s="363" t="s">
        <v>1629</v>
      </c>
      <c r="G1300" s="363" t="s">
        <v>3635</v>
      </c>
      <c r="H1300" s="363" t="s">
        <v>3636</v>
      </c>
      <c r="I1300" s="363" t="s">
        <v>3680</v>
      </c>
      <c r="J1300" s="363"/>
      <c r="K1300" s="363" t="s">
        <v>3681</v>
      </c>
      <c r="L1300" s="364">
        <v>5085.6185990101258</v>
      </c>
      <c r="M1300" s="365">
        <v>10280</v>
      </c>
      <c r="N1300" s="364">
        <v>4568.0110000000004</v>
      </c>
      <c r="O1300" s="363" t="s">
        <v>3682</v>
      </c>
      <c r="P1300" s="363" t="s">
        <v>3154</v>
      </c>
      <c r="Q1300" s="363" t="s">
        <v>339</v>
      </c>
      <c r="R1300" s="363" t="s">
        <v>905</v>
      </c>
      <c r="S1300" s="363"/>
      <c r="T1300" s="365">
        <v>29335</v>
      </c>
      <c r="U1300" s="366">
        <v>45</v>
      </c>
      <c r="V1300" s="367">
        <v>46296</v>
      </c>
      <c r="W1300" s="367"/>
      <c r="X1300" s="363" t="s">
        <v>3404</v>
      </c>
      <c r="Y1300" s="363"/>
      <c r="Z1300" s="363" t="s">
        <v>1</v>
      </c>
      <c r="AA1300" s="363" t="s">
        <v>3640</v>
      </c>
      <c r="AB1300" s="363"/>
      <c r="AC1300" s="363"/>
      <c r="AD1300" s="363" t="s">
        <v>360</v>
      </c>
      <c r="AE1300" s="367"/>
      <c r="AF1300" s="362"/>
      <c r="AG1300" s="364">
        <v>0.49460102131752148</v>
      </c>
      <c r="AH1300" s="364">
        <v>0.42400223042950547</v>
      </c>
      <c r="AI1300" s="364">
        <v>0.20825588160705982</v>
      </c>
      <c r="AJ1300" s="363" t="s">
        <v>0</v>
      </c>
      <c r="AK1300" s="368">
        <v>331.46690770331924</v>
      </c>
      <c r="AL1300" s="364">
        <v>1.0510278437954288</v>
      </c>
      <c r="AM1300" s="369">
        <v>10280</v>
      </c>
      <c r="AN1300" s="370">
        <v>17</v>
      </c>
      <c r="AO1300" s="371" t="s">
        <v>3071</v>
      </c>
      <c r="AP1300" s="371" t="s">
        <v>0</v>
      </c>
      <c r="AQ1300" s="371" t="s">
        <v>306</v>
      </c>
      <c r="AR1300" s="372" t="s">
        <v>0</v>
      </c>
      <c r="AS1300" s="372"/>
      <c r="AT1300" s="363" t="s">
        <v>3641</v>
      </c>
    </row>
    <row r="1301" spans="1:46" x14ac:dyDescent="0.3">
      <c r="A1301" s="362" t="s">
        <v>3683</v>
      </c>
      <c r="B1301" s="363" t="s">
        <v>308</v>
      </c>
      <c r="C1301" s="363" t="s">
        <v>1066</v>
      </c>
      <c r="D1301" s="363" t="s">
        <v>778</v>
      </c>
      <c r="E1301" s="363" t="s">
        <v>770</v>
      </c>
      <c r="F1301" s="363" t="s">
        <v>1629</v>
      </c>
      <c r="G1301" s="363" t="s">
        <v>3635</v>
      </c>
      <c r="H1301" s="363" t="s">
        <v>3636</v>
      </c>
      <c r="I1301" s="363" t="s">
        <v>3637</v>
      </c>
      <c r="J1301" s="363"/>
      <c r="K1301" s="363" t="s">
        <v>3638</v>
      </c>
      <c r="L1301" s="364">
        <v>1912.668939085172</v>
      </c>
      <c r="M1301" s="365">
        <v>6330</v>
      </c>
      <c r="N1301" s="364">
        <v>1718</v>
      </c>
      <c r="O1301" s="363" t="s">
        <v>3639</v>
      </c>
      <c r="P1301" s="363" t="s">
        <v>3154</v>
      </c>
      <c r="Q1301" s="363" t="s">
        <v>339</v>
      </c>
      <c r="R1301" s="363" t="s">
        <v>905</v>
      </c>
      <c r="S1301" s="363"/>
      <c r="T1301" s="365">
        <v>17092</v>
      </c>
      <c r="U1301" s="366">
        <v>45</v>
      </c>
      <c r="V1301" s="367">
        <v>46296</v>
      </c>
      <c r="W1301" s="367"/>
      <c r="X1301" s="363" t="s">
        <v>3404</v>
      </c>
      <c r="Y1301" s="363"/>
      <c r="Z1301" s="363" t="s">
        <v>217</v>
      </c>
      <c r="AA1301" s="363" t="s">
        <v>3640</v>
      </c>
      <c r="AB1301" s="363"/>
      <c r="AC1301" s="363"/>
      <c r="AD1301" s="363" t="s">
        <v>360</v>
      </c>
      <c r="AE1301" s="367"/>
      <c r="AF1301" s="362"/>
      <c r="AG1301" s="364">
        <v>0.3192597988459786</v>
      </c>
      <c r="AH1301" s="364">
        <v>0.27368901591949607</v>
      </c>
      <c r="AI1301" s="364">
        <v>0.13442699874183719</v>
      </c>
      <c r="AJ1301" s="363" t="s">
        <v>0</v>
      </c>
      <c r="AK1301" s="368">
        <v>525.04154556863591</v>
      </c>
      <c r="AL1301" s="364">
        <v>0.39528491407760313</v>
      </c>
      <c r="AM1301" s="369">
        <v>6330</v>
      </c>
      <c r="AN1301" s="370">
        <v>17</v>
      </c>
      <c r="AO1301" s="371" t="s">
        <v>3071</v>
      </c>
      <c r="AP1301" s="371" t="s">
        <v>0</v>
      </c>
      <c r="AQ1301" s="371" t="s">
        <v>306</v>
      </c>
      <c r="AR1301" s="372" t="s">
        <v>0</v>
      </c>
      <c r="AS1301" s="372"/>
      <c r="AT1301" s="363" t="s">
        <v>3641</v>
      </c>
    </row>
    <row r="1302" spans="1:46" x14ac:dyDescent="0.3">
      <c r="A1302" s="362" t="s">
        <v>3684</v>
      </c>
      <c r="B1302" s="363" t="s">
        <v>308</v>
      </c>
      <c r="C1302" s="363" t="s">
        <v>1066</v>
      </c>
      <c r="D1302" s="363" t="s">
        <v>778</v>
      </c>
      <c r="E1302" s="363" t="s">
        <v>770</v>
      </c>
      <c r="F1302" s="363" t="s">
        <v>1629</v>
      </c>
      <c r="G1302" s="363" t="s">
        <v>3635</v>
      </c>
      <c r="H1302" s="363" t="s">
        <v>3636</v>
      </c>
      <c r="I1302" s="363" t="s">
        <v>3643</v>
      </c>
      <c r="J1302" s="363"/>
      <c r="K1302" s="363" t="s">
        <v>3638</v>
      </c>
      <c r="L1302" s="364">
        <v>1715.6128260362341</v>
      </c>
      <c r="M1302" s="364">
        <v>6330</v>
      </c>
      <c r="N1302" s="364">
        <v>1541</v>
      </c>
      <c r="O1302" s="362" t="s">
        <v>3644</v>
      </c>
      <c r="P1302" s="363" t="s">
        <v>3154</v>
      </c>
      <c r="Q1302" s="363" t="s">
        <v>339</v>
      </c>
      <c r="R1302" s="363" t="s">
        <v>905</v>
      </c>
      <c r="S1302" s="363"/>
      <c r="T1302" s="365">
        <v>21930</v>
      </c>
      <c r="U1302" s="366">
        <v>45</v>
      </c>
      <c r="V1302" s="367">
        <v>46296</v>
      </c>
      <c r="W1302" s="367"/>
      <c r="X1302" s="363" t="s">
        <v>3404</v>
      </c>
      <c r="Y1302" s="363"/>
      <c r="Z1302" s="363" t="s">
        <v>217</v>
      </c>
      <c r="AA1302" s="363" t="s">
        <v>3640</v>
      </c>
      <c r="AB1302" s="363"/>
      <c r="AC1302" s="363"/>
      <c r="AD1302" s="363" t="s">
        <v>360</v>
      </c>
      <c r="AE1302" s="367"/>
      <c r="AF1302" s="362"/>
      <c r="AG1302" s="364">
        <v>0.22319166260755841</v>
      </c>
      <c r="AH1302" s="364">
        <v>0.19133353689159061</v>
      </c>
      <c r="AI1302" s="364">
        <v>9.397670942907918E-2</v>
      </c>
      <c r="AJ1302" s="362" t="s">
        <v>0</v>
      </c>
      <c r="AK1302" s="364">
        <v>760.07020968614017</v>
      </c>
      <c r="AL1302" s="364">
        <v>0.35455998404748906</v>
      </c>
      <c r="AM1302" s="369">
        <v>6330</v>
      </c>
      <c r="AN1302" s="370">
        <v>17</v>
      </c>
      <c r="AO1302" s="371" t="s">
        <v>3071</v>
      </c>
      <c r="AP1302" s="371" t="s">
        <v>0</v>
      </c>
      <c r="AQ1302" s="371" t="s">
        <v>306</v>
      </c>
      <c r="AR1302" s="372" t="s">
        <v>0</v>
      </c>
      <c r="AS1302" s="372"/>
      <c r="AT1302" s="363" t="s">
        <v>3641</v>
      </c>
    </row>
    <row r="1303" spans="1:46" x14ac:dyDescent="0.3">
      <c r="A1303" s="362" t="s">
        <v>3685</v>
      </c>
      <c r="B1303" s="363" t="s">
        <v>308</v>
      </c>
      <c r="C1303" s="363" t="s">
        <v>1066</v>
      </c>
      <c r="D1303" s="363" t="s">
        <v>778</v>
      </c>
      <c r="E1303" s="363" t="s">
        <v>770</v>
      </c>
      <c r="F1303" s="363" t="s">
        <v>1629</v>
      </c>
      <c r="G1303" s="363" t="s">
        <v>3635</v>
      </c>
      <c r="H1303" s="363" t="s">
        <v>3636</v>
      </c>
      <c r="I1303" s="363" t="s">
        <v>3646</v>
      </c>
      <c r="J1303" s="363"/>
      <c r="K1303" s="363" t="s">
        <v>3638</v>
      </c>
      <c r="L1303" s="364">
        <v>1359.3531866257247</v>
      </c>
      <c r="M1303" s="364">
        <v>6330</v>
      </c>
      <c r="N1303" s="364">
        <v>1221</v>
      </c>
      <c r="O1303" s="362" t="s">
        <v>3647</v>
      </c>
      <c r="P1303" s="363" t="s">
        <v>3154</v>
      </c>
      <c r="Q1303" s="363" t="s">
        <v>339</v>
      </c>
      <c r="R1303" s="363" t="s">
        <v>905</v>
      </c>
      <c r="S1303" s="363"/>
      <c r="T1303" s="365">
        <v>17832</v>
      </c>
      <c r="U1303" s="366">
        <v>45</v>
      </c>
      <c r="V1303" s="367">
        <v>46296</v>
      </c>
      <c r="W1303" s="367"/>
      <c r="X1303" s="363" t="s">
        <v>3404</v>
      </c>
      <c r="Y1303" s="363"/>
      <c r="Z1303" s="363" t="s">
        <v>217</v>
      </c>
      <c r="AA1303" s="363" t="s">
        <v>3640</v>
      </c>
      <c r="AB1303" s="363"/>
      <c r="AC1303" s="363"/>
      <c r="AD1303" s="363" t="s">
        <v>360</v>
      </c>
      <c r="AE1303" s="367"/>
      <c r="AF1303" s="362"/>
      <c r="AG1303" s="364">
        <v>0.21748513014398593</v>
      </c>
      <c r="AH1303" s="364">
        <v>0.18644154842353647</v>
      </c>
      <c r="AI1303" s="364">
        <v>9.1573926381937731E-2</v>
      </c>
      <c r="AJ1303" s="362" t="s">
        <v>0</v>
      </c>
      <c r="AK1303" s="364">
        <v>780.56428962738744</v>
      </c>
      <c r="AL1303" s="364">
        <v>0.28093299190265036</v>
      </c>
      <c r="AM1303" s="369">
        <v>6330</v>
      </c>
      <c r="AN1303" s="370">
        <v>17</v>
      </c>
      <c r="AO1303" s="371" t="s">
        <v>3071</v>
      </c>
      <c r="AP1303" s="371" t="s">
        <v>0</v>
      </c>
      <c r="AQ1303" s="371" t="s">
        <v>306</v>
      </c>
      <c r="AR1303" s="372" t="s">
        <v>0</v>
      </c>
      <c r="AS1303" s="372"/>
      <c r="AT1303" s="363" t="s">
        <v>3641</v>
      </c>
    </row>
    <row r="1304" spans="1:46" x14ac:dyDescent="0.3">
      <c r="A1304" s="362" t="s">
        <v>3686</v>
      </c>
      <c r="B1304" s="363" t="s">
        <v>308</v>
      </c>
      <c r="C1304" s="363" t="s">
        <v>1066</v>
      </c>
      <c r="D1304" s="363" t="s">
        <v>778</v>
      </c>
      <c r="E1304" s="363" t="s">
        <v>770</v>
      </c>
      <c r="F1304" s="363" t="s">
        <v>1629</v>
      </c>
      <c r="G1304" s="363" t="s">
        <v>3635</v>
      </c>
      <c r="H1304" s="363" t="s">
        <v>3636</v>
      </c>
      <c r="I1304" s="363" t="s">
        <v>3649</v>
      </c>
      <c r="J1304" s="363"/>
      <c r="K1304" s="363" t="s">
        <v>3650</v>
      </c>
      <c r="L1304" s="364">
        <v>1969.447819116222</v>
      </c>
      <c r="M1304" s="364">
        <v>6330</v>
      </c>
      <c r="N1304" s="364">
        <v>1769</v>
      </c>
      <c r="O1304" s="362" t="s">
        <v>3651</v>
      </c>
      <c r="P1304" s="363" t="s">
        <v>3154</v>
      </c>
      <c r="Q1304" s="363" t="s">
        <v>339</v>
      </c>
      <c r="R1304" s="363" t="s">
        <v>905</v>
      </c>
      <c r="S1304" s="363"/>
      <c r="T1304" s="365">
        <v>17092</v>
      </c>
      <c r="U1304" s="366">
        <v>45</v>
      </c>
      <c r="V1304" s="367">
        <v>46296</v>
      </c>
      <c r="W1304" s="367"/>
      <c r="X1304" s="363" t="s">
        <v>3404</v>
      </c>
      <c r="Y1304" s="363"/>
      <c r="Z1304" s="363" t="s">
        <v>217</v>
      </c>
      <c r="AA1304" s="363" t="s">
        <v>3640</v>
      </c>
      <c r="AB1304" s="363"/>
      <c r="AC1304" s="363"/>
      <c r="AD1304" s="363" t="s">
        <v>360</v>
      </c>
      <c r="AE1304" s="367"/>
      <c r="AF1304" s="362"/>
      <c r="AG1304" s="364">
        <v>0.32873724339844934</v>
      </c>
      <c r="AH1304" s="364">
        <v>0.28181366074597691</v>
      </c>
      <c r="AI1304" s="364">
        <v>0.13841755574756112</v>
      </c>
      <c r="AJ1304" s="362" t="s">
        <v>0</v>
      </c>
      <c r="AK1304" s="364">
        <v>509.29947781141647</v>
      </c>
      <c r="AL1304" s="364">
        <v>0.40701921595068674</v>
      </c>
      <c r="AM1304" s="369">
        <v>6330</v>
      </c>
      <c r="AN1304" s="370">
        <v>17</v>
      </c>
      <c r="AO1304" s="371" t="s">
        <v>3071</v>
      </c>
      <c r="AP1304" s="371" t="s">
        <v>0</v>
      </c>
      <c r="AQ1304" s="371" t="s">
        <v>306</v>
      </c>
      <c r="AR1304" s="372" t="s">
        <v>0</v>
      </c>
      <c r="AS1304" s="372"/>
      <c r="AT1304" s="363" t="s">
        <v>3641</v>
      </c>
    </row>
    <row r="1305" spans="1:46" x14ac:dyDescent="0.3">
      <c r="A1305" s="362" t="s">
        <v>3687</v>
      </c>
      <c r="B1305" s="363" t="s">
        <v>308</v>
      </c>
      <c r="C1305" s="363" t="s">
        <v>1066</v>
      </c>
      <c r="D1305" s="363" t="s">
        <v>778</v>
      </c>
      <c r="E1305" s="363" t="s">
        <v>770</v>
      </c>
      <c r="F1305" s="363" t="s">
        <v>1629</v>
      </c>
      <c r="G1305" s="363" t="s">
        <v>3635</v>
      </c>
      <c r="H1305" s="363" t="s">
        <v>3636</v>
      </c>
      <c r="I1305" s="363" t="s">
        <v>3653</v>
      </c>
      <c r="J1305" s="363"/>
      <c r="K1305" s="363" t="s">
        <v>3650</v>
      </c>
      <c r="L1305" s="364">
        <v>1840.3036998299124</v>
      </c>
      <c r="M1305" s="364">
        <v>6330</v>
      </c>
      <c r="N1305" s="364">
        <v>1653</v>
      </c>
      <c r="O1305" s="362" t="s">
        <v>3654</v>
      </c>
      <c r="P1305" s="363" t="s">
        <v>3154</v>
      </c>
      <c r="Q1305" s="363" t="s">
        <v>339</v>
      </c>
      <c r="R1305" s="363" t="s">
        <v>905</v>
      </c>
      <c r="S1305" s="363"/>
      <c r="T1305" s="365">
        <v>10319</v>
      </c>
      <c r="U1305" s="366">
        <v>45</v>
      </c>
      <c r="V1305" s="367">
        <v>46296</v>
      </c>
      <c r="W1305" s="367"/>
      <c r="X1305" s="363" t="s">
        <v>3404</v>
      </c>
      <c r="Y1305" s="363"/>
      <c r="Z1305" s="363" t="s">
        <v>217</v>
      </c>
      <c r="AA1305" s="363" t="s">
        <v>3640</v>
      </c>
      <c r="AB1305" s="363"/>
      <c r="AC1305" s="363"/>
      <c r="AD1305" s="363" t="s">
        <v>360</v>
      </c>
      <c r="AE1305" s="367"/>
      <c r="AF1305" s="362"/>
      <c r="AG1305" s="364">
        <v>0.50880245886940834</v>
      </c>
      <c r="AH1305" s="364">
        <v>0.43617657083273664</v>
      </c>
      <c r="AI1305" s="364">
        <v>0.2142355152308997</v>
      </c>
      <c r="AJ1305" s="362" t="s">
        <v>0</v>
      </c>
      <c r="AK1305" s="364">
        <v>321.62924862749492</v>
      </c>
      <c r="AL1305" s="364">
        <v>0.38032943129818259</v>
      </c>
      <c r="AM1305" s="369">
        <v>6330</v>
      </c>
      <c r="AN1305" s="370">
        <v>17</v>
      </c>
      <c r="AO1305" s="371" t="s">
        <v>3071</v>
      </c>
      <c r="AP1305" s="371" t="s">
        <v>0</v>
      </c>
      <c r="AQ1305" s="371" t="s">
        <v>306</v>
      </c>
      <c r="AR1305" s="372" t="s">
        <v>0</v>
      </c>
      <c r="AS1305" s="372"/>
      <c r="AT1305" s="363" t="s">
        <v>3641</v>
      </c>
    </row>
    <row r="1306" spans="1:46" x14ac:dyDescent="0.3">
      <c r="A1306" s="362" t="s">
        <v>3688</v>
      </c>
      <c r="B1306" s="363" t="s">
        <v>308</v>
      </c>
      <c r="C1306" s="363" t="s">
        <v>1066</v>
      </c>
      <c r="D1306" s="363" t="s">
        <v>778</v>
      </c>
      <c r="E1306" s="363" t="s">
        <v>770</v>
      </c>
      <c r="F1306" s="363" t="s">
        <v>1629</v>
      </c>
      <c r="G1306" s="363" t="s">
        <v>3635</v>
      </c>
      <c r="H1306" s="363" t="s">
        <v>3636</v>
      </c>
      <c r="I1306" s="363" t="s">
        <v>3656</v>
      </c>
      <c r="J1306" s="363" t="s">
        <v>3657</v>
      </c>
      <c r="K1306" s="363" t="s">
        <v>3638</v>
      </c>
      <c r="L1306" s="364">
        <v>2985.9011028093314</v>
      </c>
      <c r="M1306" s="365">
        <v>7310</v>
      </c>
      <c r="N1306" s="364">
        <v>2682</v>
      </c>
      <c r="O1306" s="363" t="s">
        <v>3658</v>
      </c>
      <c r="P1306" s="363" t="s">
        <v>3154</v>
      </c>
      <c r="Q1306" s="363" t="s">
        <v>339</v>
      </c>
      <c r="R1306" s="363" t="s">
        <v>905</v>
      </c>
      <c r="S1306" s="363"/>
      <c r="T1306" s="365">
        <v>10568</v>
      </c>
      <c r="U1306" s="366">
        <v>45</v>
      </c>
      <c r="V1306" s="367">
        <v>46296</v>
      </c>
      <c r="W1306" s="367"/>
      <c r="X1306" s="363" t="s">
        <v>3404</v>
      </c>
      <c r="Y1306" s="363"/>
      <c r="Z1306" s="363" t="s">
        <v>219</v>
      </c>
      <c r="AA1306" s="363" t="s">
        <v>3640</v>
      </c>
      <c r="AB1306" s="363"/>
      <c r="AC1306" s="363"/>
      <c r="AD1306" s="363" t="s">
        <v>360</v>
      </c>
      <c r="AE1306" s="367"/>
      <c r="AF1306" s="362"/>
      <c r="AG1306" s="364">
        <v>0.8060833101483027</v>
      </c>
      <c r="AH1306" s="364">
        <v>0.69102388932485459</v>
      </c>
      <c r="AI1306" s="364">
        <v>0.33940809494589064</v>
      </c>
      <c r="AJ1306" s="363" t="s">
        <v>0</v>
      </c>
      <c r="AK1306" s="368">
        <v>195.27161759395602</v>
      </c>
      <c r="AL1306" s="364">
        <v>0.61708622791392997</v>
      </c>
      <c r="AM1306" s="369">
        <v>7310</v>
      </c>
      <c r="AN1306" s="370">
        <v>17</v>
      </c>
      <c r="AO1306" s="371" t="s">
        <v>3071</v>
      </c>
      <c r="AP1306" s="371" t="s">
        <v>0</v>
      </c>
      <c r="AQ1306" s="371" t="s">
        <v>306</v>
      </c>
      <c r="AR1306" s="372" t="s">
        <v>0</v>
      </c>
      <c r="AS1306" s="372"/>
      <c r="AT1306" s="363" t="s">
        <v>3641</v>
      </c>
    </row>
    <row r="1307" spans="1:46" x14ac:dyDescent="0.3">
      <c r="A1307" s="362" t="s">
        <v>3689</v>
      </c>
      <c r="B1307" s="363" t="s">
        <v>308</v>
      </c>
      <c r="C1307" s="363" t="s">
        <v>1066</v>
      </c>
      <c r="D1307" s="363" t="s">
        <v>778</v>
      </c>
      <c r="E1307" s="363" t="s">
        <v>770</v>
      </c>
      <c r="F1307" s="363" t="s">
        <v>1629</v>
      </c>
      <c r="G1307" s="363" t="s">
        <v>3635</v>
      </c>
      <c r="H1307" s="363" t="s">
        <v>3636</v>
      </c>
      <c r="I1307" s="363" t="s">
        <v>3656</v>
      </c>
      <c r="J1307" s="363" t="s">
        <v>3657</v>
      </c>
      <c r="K1307" s="363" t="s">
        <v>3650</v>
      </c>
      <c r="L1307" s="364">
        <v>1948.294903026223</v>
      </c>
      <c r="M1307" s="365">
        <v>7310</v>
      </c>
      <c r="N1307" s="364">
        <v>1750</v>
      </c>
      <c r="O1307" s="363" t="s">
        <v>3660</v>
      </c>
      <c r="P1307" s="363" t="s">
        <v>3154</v>
      </c>
      <c r="Q1307" s="363" t="s">
        <v>339</v>
      </c>
      <c r="R1307" s="363" t="s">
        <v>905</v>
      </c>
      <c r="S1307" s="363"/>
      <c r="T1307" s="365">
        <v>10568</v>
      </c>
      <c r="U1307" s="366">
        <v>45</v>
      </c>
      <c r="V1307" s="367">
        <v>46296</v>
      </c>
      <c r="W1307" s="367"/>
      <c r="X1307" s="363" t="s">
        <v>3404</v>
      </c>
      <c r="Y1307" s="363"/>
      <c r="Z1307" s="363" t="s">
        <v>219</v>
      </c>
      <c r="AA1307" s="363" t="s">
        <v>3640</v>
      </c>
      <c r="AB1307" s="363"/>
      <c r="AC1307" s="363"/>
      <c r="AD1307" s="363" t="s">
        <v>360</v>
      </c>
      <c r="AE1307" s="367"/>
      <c r="AF1307" s="362"/>
      <c r="AG1307" s="364">
        <v>0.52596785710646143</v>
      </c>
      <c r="AH1307" s="364">
        <v>0.45089179952218328</v>
      </c>
      <c r="AI1307" s="364">
        <v>0.2214631492003388</v>
      </c>
      <c r="AJ1307" s="363" t="s">
        <v>0</v>
      </c>
      <c r="AK1307" s="368">
        <v>310.44751486429044</v>
      </c>
      <c r="AL1307" s="364">
        <v>0.40264761329208698</v>
      </c>
      <c r="AM1307" s="369">
        <v>7310</v>
      </c>
      <c r="AN1307" s="370">
        <v>17</v>
      </c>
      <c r="AO1307" s="371" t="s">
        <v>3071</v>
      </c>
      <c r="AP1307" s="371" t="s">
        <v>0</v>
      </c>
      <c r="AQ1307" s="371" t="s">
        <v>306</v>
      </c>
      <c r="AR1307" s="372" t="s">
        <v>0</v>
      </c>
      <c r="AS1307" s="372"/>
      <c r="AT1307" s="363" t="s">
        <v>3641</v>
      </c>
    </row>
    <row r="1308" spans="1:46" x14ac:dyDescent="0.3">
      <c r="A1308" s="362" t="s">
        <v>3690</v>
      </c>
      <c r="B1308" s="363" t="s">
        <v>308</v>
      </c>
      <c r="C1308" s="363" t="s">
        <v>1066</v>
      </c>
      <c r="D1308" s="363" t="s">
        <v>778</v>
      </c>
      <c r="E1308" s="363" t="s">
        <v>770</v>
      </c>
      <c r="F1308" s="363" t="s">
        <v>1629</v>
      </c>
      <c r="G1308" s="363" t="s">
        <v>3635</v>
      </c>
      <c r="H1308" s="363" t="s">
        <v>3636</v>
      </c>
      <c r="I1308" s="363" t="s">
        <v>3662</v>
      </c>
      <c r="J1308" s="363" t="s">
        <v>3657</v>
      </c>
      <c r="K1308" s="363" t="s">
        <v>3638</v>
      </c>
      <c r="L1308" s="364">
        <v>2897.9495043298621</v>
      </c>
      <c r="M1308" s="365">
        <v>7310</v>
      </c>
      <c r="N1308" s="364">
        <v>2603</v>
      </c>
      <c r="O1308" s="363" t="s">
        <v>3663</v>
      </c>
      <c r="P1308" s="363" t="s">
        <v>3154</v>
      </c>
      <c r="Q1308" s="363" t="s">
        <v>339</v>
      </c>
      <c r="R1308" s="363" t="s">
        <v>905</v>
      </c>
      <c r="S1308" s="363"/>
      <c r="T1308" s="365">
        <v>7506</v>
      </c>
      <c r="U1308" s="366">
        <v>45</v>
      </c>
      <c r="V1308" s="367">
        <v>46296</v>
      </c>
      <c r="W1308" s="367"/>
      <c r="X1308" s="363" t="s">
        <v>3404</v>
      </c>
      <c r="Y1308" s="363"/>
      <c r="Z1308" s="363" t="s">
        <v>219</v>
      </c>
      <c r="AA1308" s="363" t="s">
        <v>3640</v>
      </c>
      <c r="AB1308" s="363"/>
      <c r="AC1308" s="363"/>
      <c r="AD1308" s="363" t="s">
        <v>360</v>
      </c>
      <c r="AE1308" s="367"/>
      <c r="AF1308" s="362"/>
      <c r="AG1308" s="364">
        <v>1.1014874881873187</v>
      </c>
      <c r="AH1308" s="364">
        <v>0.94426240879473011</v>
      </c>
      <c r="AI1308" s="364">
        <v>0.46379048575464321</v>
      </c>
      <c r="AJ1308" s="363" t="s">
        <v>0</v>
      </c>
      <c r="AK1308" s="368">
        <v>137.27257752404668</v>
      </c>
      <c r="AL1308" s="364">
        <v>0.59890956422817265</v>
      </c>
      <c r="AM1308" s="369">
        <v>7310</v>
      </c>
      <c r="AN1308" s="370">
        <v>17</v>
      </c>
      <c r="AO1308" s="371" t="s">
        <v>3071</v>
      </c>
      <c r="AP1308" s="371" t="s">
        <v>0</v>
      </c>
      <c r="AQ1308" s="371" t="s">
        <v>306</v>
      </c>
      <c r="AR1308" s="372" t="s">
        <v>0</v>
      </c>
      <c r="AS1308" s="372"/>
      <c r="AT1308" s="363" t="s">
        <v>3641</v>
      </c>
    </row>
    <row r="1309" spans="1:46" x14ac:dyDescent="0.3">
      <c r="A1309" s="362" t="s">
        <v>3691</v>
      </c>
      <c r="B1309" s="363" t="s">
        <v>308</v>
      </c>
      <c r="C1309" s="363" t="s">
        <v>1066</v>
      </c>
      <c r="D1309" s="363" t="s">
        <v>778</v>
      </c>
      <c r="E1309" s="363" t="s">
        <v>770</v>
      </c>
      <c r="F1309" s="363" t="s">
        <v>1629</v>
      </c>
      <c r="G1309" s="363" t="s">
        <v>3635</v>
      </c>
      <c r="H1309" s="363" t="s">
        <v>3636</v>
      </c>
      <c r="I1309" s="363" t="s">
        <v>3662</v>
      </c>
      <c r="J1309" s="363" t="s">
        <v>3657</v>
      </c>
      <c r="K1309" s="363" t="s">
        <v>3650</v>
      </c>
      <c r="L1309" s="364">
        <v>1786.864753918336</v>
      </c>
      <c r="M1309" s="365">
        <v>7310</v>
      </c>
      <c r="N1309" s="364">
        <v>1605</v>
      </c>
      <c r="O1309" s="363" t="s">
        <v>3665</v>
      </c>
      <c r="P1309" s="363" t="s">
        <v>3154</v>
      </c>
      <c r="Q1309" s="363" t="s">
        <v>339</v>
      </c>
      <c r="R1309" s="363" t="s">
        <v>905</v>
      </c>
      <c r="S1309" s="363"/>
      <c r="T1309" s="365">
        <v>7506</v>
      </c>
      <c r="U1309" s="366">
        <v>45</v>
      </c>
      <c r="V1309" s="367">
        <v>46296</v>
      </c>
      <c r="W1309" s="367"/>
      <c r="X1309" s="363" t="s">
        <v>3404</v>
      </c>
      <c r="Y1309" s="363"/>
      <c r="Z1309" s="363" t="s">
        <v>219</v>
      </c>
      <c r="AA1309" s="363" t="s">
        <v>3640</v>
      </c>
      <c r="AB1309" s="363"/>
      <c r="AC1309" s="363"/>
      <c r="AD1309" s="363" t="s">
        <v>360</v>
      </c>
      <c r="AE1309" s="367"/>
      <c r="AF1309" s="362"/>
      <c r="AG1309" s="364">
        <v>0.67917303824074005</v>
      </c>
      <c r="AH1309" s="364">
        <v>0.58222864622187542</v>
      </c>
      <c r="AI1309" s="364">
        <v>0.28597146739769591</v>
      </c>
      <c r="AJ1309" s="363" t="s">
        <v>0</v>
      </c>
      <c r="AK1309" s="368">
        <v>235.68266232354253</v>
      </c>
      <c r="AL1309" s="364">
        <v>0.36928538247645676</v>
      </c>
      <c r="AM1309" s="369">
        <v>7310</v>
      </c>
      <c r="AN1309" s="370">
        <v>17</v>
      </c>
      <c r="AO1309" s="371" t="s">
        <v>3071</v>
      </c>
      <c r="AP1309" s="371" t="s">
        <v>0</v>
      </c>
      <c r="AQ1309" s="371" t="s">
        <v>306</v>
      </c>
      <c r="AR1309" s="372" t="s">
        <v>0</v>
      </c>
      <c r="AS1309" s="372"/>
      <c r="AT1309" s="363" t="s">
        <v>3641</v>
      </c>
    </row>
    <row r="1310" spans="1:46" x14ac:dyDescent="0.3">
      <c r="A1310" s="362" t="s">
        <v>3692</v>
      </c>
      <c r="B1310" s="363" t="s">
        <v>308</v>
      </c>
      <c r="C1310" s="363" t="s">
        <v>1066</v>
      </c>
      <c r="D1310" s="363" t="s">
        <v>778</v>
      </c>
      <c r="E1310" s="363" t="s">
        <v>770</v>
      </c>
      <c r="F1310" s="363" t="s">
        <v>1629</v>
      </c>
      <c r="G1310" s="363" t="s">
        <v>3635</v>
      </c>
      <c r="H1310" s="363" t="s">
        <v>3636</v>
      </c>
      <c r="I1310" s="363" t="s">
        <v>3693</v>
      </c>
      <c r="J1310" s="363"/>
      <c r="K1310" s="363" t="s">
        <v>3668</v>
      </c>
      <c r="L1310" s="364">
        <v>6994.7473192597936</v>
      </c>
      <c r="M1310" s="365">
        <v>14140</v>
      </c>
      <c r="N1310" s="364">
        <v>6282.8311000000003</v>
      </c>
      <c r="O1310" s="363" t="s">
        <v>3694</v>
      </c>
      <c r="P1310" s="363" t="s">
        <v>3154</v>
      </c>
      <c r="Q1310" s="363" t="s">
        <v>339</v>
      </c>
      <c r="R1310" s="363" t="s">
        <v>905</v>
      </c>
      <c r="S1310" s="363"/>
      <c r="T1310" s="365">
        <v>23555</v>
      </c>
      <c r="U1310" s="366">
        <v>45</v>
      </c>
      <c r="V1310" s="367">
        <v>46296</v>
      </c>
      <c r="W1310" s="367"/>
      <c r="X1310" s="363" t="s">
        <v>3404</v>
      </c>
      <c r="Y1310" s="363"/>
      <c r="Z1310" s="363" t="s">
        <v>215</v>
      </c>
      <c r="AA1310" s="363" t="s">
        <v>3640</v>
      </c>
      <c r="AB1310" s="363"/>
      <c r="AC1310" s="363"/>
      <c r="AD1310" s="363" t="s">
        <v>360</v>
      </c>
      <c r="AE1310" s="367"/>
      <c r="AF1310" s="362"/>
      <c r="AG1310" s="364">
        <v>0.84720056470141725</v>
      </c>
      <c r="AH1310" s="364">
        <v>0.72627211342519737</v>
      </c>
      <c r="AI1310" s="364">
        <v>0.35672085761146471</v>
      </c>
      <c r="AJ1310" s="363" t="s">
        <v>0</v>
      </c>
      <c r="AK1310" s="368">
        <v>184.77567099018688</v>
      </c>
      <c r="AL1310" s="364">
        <v>1.4455811126470275</v>
      </c>
      <c r="AM1310" s="369">
        <v>14140</v>
      </c>
      <c r="AN1310" s="370">
        <v>17</v>
      </c>
      <c r="AO1310" s="371" t="s">
        <v>3071</v>
      </c>
      <c r="AP1310" s="371" t="s">
        <v>0</v>
      </c>
      <c r="AQ1310" s="371" t="s">
        <v>306</v>
      </c>
      <c r="AR1310" s="372" t="s">
        <v>0</v>
      </c>
      <c r="AS1310" s="372"/>
      <c r="AT1310" s="363" t="s">
        <v>3641</v>
      </c>
    </row>
    <row r="1311" spans="1:46" x14ac:dyDescent="0.3">
      <c r="A1311" s="362" t="s">
        <v>3695</v>
      </c>
      <c r="B1311" s="363" t="s">
        <v>308</v>
      </c>
      <c r="C1311" s="363" t="s">
        <v>1066</v>
      </c>
      <c r="D1311" s="363" t="s">
        <v>778</v>
      </c>
      <c r="E1311" s="363" t="s">
        <v>770</v>
      </c>
      <c r="F1311" s="363" t="s">
        <v>1629</v>
      </c>
      <c r="G1311" s="363" t="s">
        <v>3635</v>
      </c>
      <c r="H1311" s="363" t="s">
        <v>3636</v>
      </c>
      <c r="I1311" s="363" t="s">
        <v>3696</v>
      </c>
      <c r="J1311" s="363"/>
      <c r="K1311" s="363" t="s">
        <v>3668</v>
      </c>
      <c r="L1311" s="364">
        <v>6763.9926625845837</v>
      </c>
      <c r="M1311" s="365">
        <v>13670</v>
      </c>
      <c r="N1311" s="364">
        <v>6075.5623500000002</v>
      </c>
      <c r="O1311" s="363" t="s">
        <v>3697</v>
      </c>
      <c r="P1311" s="363" t="s">
        <v>3154</v>
      </c>
      <c r="Q1311" s="363" t="s">
        <v>339</v>
      </c>
      <c r="R1311" s="363" t="s">
        <v>905</v>
      </c>
      <c r="S1311" s="363"/>
      <c r="T1311" s="365">
        <v>18678</v>
      </c>
      <c r="U1311" s="366">
        <v>45</v>
      </c>
      <c r="V1311" s="367">
        <v>46296</v>
      </c>
      <c r="W1311" s="367"/>
      <c r="X1311" s="363" t="s">
        <v>3404</v>
      </c>
      <c r="Y1311" s="363"/>
      <c r="Z1311" s="363" t="s">
        <v>215</v>
      </c>
      <c r="AA1311" s="363" t="s">
        <v>3640</v>
      </c>
      <c r="AB1311" s="363"/>
      <c r="AC1311" s="363"/>
      <c r="AD1311" s="363" t="s">
        <v>360</v>
      </c>
      <c r="AE1311" s="367"/>
      <c r="AF1311" s="362"/>
      <c r="AG1311" s="364">
        <v>1.0331659183183095</v>
      </c>
      <c r="AH1311" s="364">
        <v>0.88569298260604445</v>
      </c>
      <c r="AI1311" s="364">
        <v>0.43502311942784661</v>
      </c>
      <c r="AJ1311" s="363" t="s">
        <v>0</v>
      </c>
      <c r="AK1311" s="368">
        <v>147.73836392723453</v>
      </c>
      <c r="AL1311" s="364">
        <v>1.3978918169341503</v>
      </c>
      <c r="AM1311" s="369">
        <v>13670</v>
      </c>
      <c r="AN1311" s="370">
        <v>17</v>
      </c>
      <c r="AO1311" s="371" t="s">
        <v>3071</v>
      </c>
      <c r="AP1311" s="371" t="s">
        <v>0</v>
      </c>
      <c r="AQ1311" s="371" t="s">
        <v>306</v>
      </c>
      <c r="AR1311" s="372" t="s">
        <v>0</v>
      </c>
      <c r="AS1311" s="372"/>
      <c r="AT1311" s="363" t="s">
        <v>3641</v>
      </c>
    </row>
    <row r="1312" spans="1:46" x14ac:dyDescent="0.3">
      <c r="A1312" s="362" t="s">
        <v>3698</v>
      </c>
      <c r="B1312" s="363" t="s">
        <v>308</v>
      </c>
      <c r="C1312" s="363" t="s">
        <v>1066</v>
      </c>
      <c r="D1312" s="363" t="s">
        <v>778</v>
      </c>
      <c r="E1312" s="363" t="s">
        <v>770</v>
      </c>
      <c r="F1312" s="363" t="s">
        <v>1629</v>
      </c>
      <c r="G1312" s="363" t="s">
        <v>3635</v>
      </c>
      <c r="H1312" s="363" t="s">
        <v>3636</v>
      </c>
      <c r="I1312" s="363" t="s">
        <v>3699</v>
      </c>
      <c r="J1312" s="363"/>
      <c r="K1312" s="363" t="s">
        <v>3668</v>
      </c>
      <c r="L1312" s="364">
        <v>8495.7970439074761</v>
      </c>
      <c r="M1312" s="364">
        <v>12100</v>
      </c>
      <c r="N1312" s="364">
        <v>7631.1059500000001</v>
      </c>
      <c r="O1312" s="362" t="s">
        <v>3700</v>
      </c>
      <c r="P1312" s="363" t="s">
        <v>3154</v>
      </c>
      <c r="Q1312" s="363" t="s">
        <v>339</v>
      </c>
      <c r="R1312" s="363" t="s">
        <v>905</v>
      </c>
      <c r="S1312" s="363"/>
      <c r="T1312" s="365">
        <v>12123</v>
      </c>
      <c r="U1312" s="366">
        <v>45</v>
      </c>
      <c r="V1312" s="367">
        <v>46296</v>
      </c>
      <c r="W1312" s="367"/>
      <c r="X1312" s="363" t="s">
        <v>3404</v>
      </c>
      <c r="Y1312" s="363"/>
      <c r="Z1312" s="363" t="s">
        <v>215</v>
      </c>
      <c r="AA1312" s="363" t="s">
        <v>3640</v>
      </c>
      <c r="AB1312" s="363"/>
      <c r="AC1312" s="363"/>
      <c r="AD1312" s="363" t="s">
        <v>360</v>
      </c>
      <c r="AE1312" s="367"/>
      <c r="AF1312" s="362"/>
      <c r="AG1312" s="364">
        <v>1.9993615620300984</v>
      </c>
      <c r="AH1312" s="364">
        <v>1.7139749519270757</v>
      </c>
      <c r="AI1312" s="364">
        <v>0.84184784665970502</v>
      </c>
      <c r="AJ1312" s="362" t="s">
        <v>0</v>
      </c>
      <c r="AK1312" s="364">
        <v>66.198997046672815</v>
      </c>
      <c r="AL1312" s="364">
        <v>1.7557980557408823</v>
      </c>
      <c r="AM1312" s="369">
        <v>12100</v>
      </c>
      <c r="AN1312" s="370">
        <v>17</v>
      </c>
      <c r="AO1312" s="371" t="s">
        <v>3071</v>
      </c>
      <c r="AP1312" s="371" t="s">
        <v>0</v>
      </c>
      <c r="AQ1312" s="371" t="s">
        <v>306</v>
      </c>
      <c r="AR1312" s="372" t="s">
        <v>0</v>
      </c>
      <c r="AS1312" s="372"/>
      <c r="AT1312" s="363" t="s">
        <v>3641</v>
      </c>
    </row>
    <row r="1313" spans="1:46" x14ac:dyDescent="0.3">
      <c r="A1313" s="362" t="s">
        <v>3701</v>
      </c>
      <c r="B1313" s="363" t="s">
        <v>308</v>
      </c>
      <c r="C1313" s="363" t="s">
        <v>1066</v>
      </c>
      <c r="D1313" s="363" t="s">
        <v>778</v>
      </c>
      <c r="E1313" s="363" t="s">
        <v>770</v>
      </c>
      <c r="F1313" s="363" t="s">
        <v>1629</v>
      </c>
      <c r="G1313" s="363" t="s">
        <v>3635</v>
      </c>
      <c r="H1313" s="363" t="s">
        <v>3636</v>
      </c>
      <c r="I1313" s="363" t="s">
        <v>3702</v>
      </c>
      <c r="J1313" s="363"/>
      <c r="K1313" s="363" t="s">
        <v>3668</v>
      </c>
      <c r="L1313" s="364">
        <v>9064.4761593230905</v>
      </c>
      <c r="M1313" s="364">
        <v>18320</v>
      </c>
      <c r="N1313" s="364">
        <v>8141.9056500000006</v>
      </c>
      <c r="O1313" s="362" t="s">
        <v>3703</v>
      </c>
      <c r="P1313" s="363" t="s">
        <v>3154</v>
      </c>
      <c r="Q1313" s="363" t="s">
        <v>339</v>
      </c>
      <c r="R1313" s="363" t="s">
        <v>905</v>
      </c>
      <c r="S1313" s="363"/>
      <c r="T1313" s="365">
        <v>31860</v>
      </c>
      <c r="U1313" s="366">
        <v>45</v>
      </c>
      <c r="V1313" s="367">
        <v>46296</v>
      </c>
      <c r="W1313" s="367"/>
      <c r="X1313" s="363" t="s">
        <v>3404</v>
      </c>
      <c r="Y1313" s="363"/>
      <c r="Z1313" s="363" t="s">
        <v>215</v>
      </c>
      <c r="AA1313" s="363" t="s">
        <v>3640</v>
      </c>
      <c r="AB1313" s="363"/>
      <c r="AC1313" s="363"/>
      <c r="AD1313" s="363" t="s">
        <v>360</v>
      </c>
      <c r="AE1313" s="367"/>
      <c r="AF1313" s="362"/>
      <c r="AG1313" s="364">
        <v>0.8116975857604023</v>
      </c>
      <c r="AH1313" s="364">
        <v>0.69583678958016582</v>
      </c>
      <c r="AI1313" s="364">
        <v>0.34177203247692978</v>
      </c>
      <c r="AJ1313" s="362" t="s">
        <v>0</v>
      </c>
      <c r="AK1313" s="364">
        <v>193.77578423166744</v>
      </c>
      <c r="AL1313" s="364">
        <v>1.8733250729267754</v>
      </c>
      <c r="AM1313" s="369">
        <v>18320</v>
      </c>
      <c r="AN1313" s="370">
        <v>17</v>
      </c>
      <c r="AO1313" s="371" t="s">
        <v>3071</v>
      </c>
      <c r="AP1313" s="371" t="s">
        <v>0</v>
      </c>
      <c r="AQ1313" s="371" t="s">
        <v>306</v>
      </c>
      <c r="AR1313" s="372" t="s">
        <v>0</v>
      </c>
      <c r="AS1313" s="372"/>
      <c r="AT1313" s="363" t="s">
        <v>3641</v>
      </c>
    </row>
    <row r="1314" spans="1:46" x14ac:dyDescent="0.3">
      <c r="A1314" s="362" t="s">
        <v>3704</v>
      </c>
      <c r="B1314" s="363" t="s">
        <v>308</v>
      </c>
      <c r="C1314" s="363" t="s">
        <v>1066</v>
      </c>
      <c r="D1314" s="363" t="s">
        <v>778</v>
      </c>
      <c r="E1314" s="363" t="s">
        <v>770</v>
      </c>
      <c r="F1314" s="363" t="s">
        <v>1629</v>
      </c>
      <c r="G1314" s="363" t="s">
        <v>3635</v>
      </c>
      <c r="H1314" s="363" t="s">
        <v>3636</v>
      </c>
      <c r="I1314" s="363" t="s">
        <v>3705</v>
      </c>
      <c r="J1314" s="363"/>
      <c r="K1314" s="363" t="s">
        <v>3681</v>
      </c>
      <c r="L1314" s="364">
        <v>4291.9216647596159</v>
      </c>
      <c r="M1314" s="364">
        <v>8670</v>
      </c>
      <c r="N1314" s="364">
        <v>3855.0954999999994</v>
      </c>
      <c r="O1314" s="362" t="s">
        <v>3706</v>
      </c>
      <c r="P1314" s="363" t="s">
        <v>3154</v>
      </c>
      <c r="Q1314" s="363" t="s">
        <v>339</v>
      </c>
      <c r="R1314" s="363" t="s">
        <v>905</v>
      </c>
      <c r="S1314" s="363"/>
      <c r="T1314" s="365">
        <v>26062</v>
      </c>
      <c r="U1314" s="366">
        <v>45</v>
      </c>
      <c r="V1314" s="367">
        <v>46296</v>
      </c>
      <c r="W1314" s="367"/>
      <c r="X1314" s="363" t="s">
        <v>3404</v>
      </c>
      <c r="Y1314" s="363"/>
      <c r="Z1314" s="363" t="s">
        <v>215</v>
      </c>
      <c r="AA1314" s="363" t="s">
        <v>3640</v>
      </c>
      <c r="AB1314" s="363"/>
      <c r="AC1314" s="363"/>
      <c r="AD1314" s="363" t="s">
        <v>360</v>
      </c>
      <c r="AE1314" s="367"/>
      <c r="AF1314" s="362"/>
      <c r="AG1314" s="364">
        <v>0.46983066709040322</v>
      </c>
      <c r="AH1314" s="364">
        <v>0.40276756857448137</v>
      </c>
      <c r="AI1314" s="364">
        <v>0.1978261175448138</v>
      </c>
      <c r="AJ1314" s="362" t="s">
        <v>0</v>
      </c>
      <c r="AK1314" s="364">
        <v>350.04920984835206</v>
      </c>
      <c r="AL1314" s="364">
        <v>0.88699714405032237</v>
      </c>
      <c r="AM1314" s="369">
        <v>8670</v>
      </c>
      <c r="AN1314" s="370">
        <v>17</v>
      </c>
      <c r="AO1314" s="371" t="s">
        <v>3071</v>
      </c>
      <c r="AP1314" s="371" t="s">
        <v>0</v>
      </c>
      <c r="AQ1314" s="371" t="s">
        <v>306</v>
      </c>
      <c r="AR1314" s="372" t="s">
        <v>0</v>
      </c>
      <c r="AS1314" s="372"/>
      <c r="AT1314" s="363" t="s">
        <v>3641</v>
      </c>
    </row>
    <row r="1315" spans="1:46" x14ac:dyDescent="0.3">
      <c r="A1315" s="362" t="s">
        <v>3707</v>
      </c>
      <c r="B1315" s="363" t="s">
        <v>308</v>
      </c>
      <c r="C1315" s="363" t="s">
        <v>1066</v>
      </c>
      <c r="D1315" s="363" t="s">
        <v>778</v>
      </c>
      <c r="E1315" s="363" t="s">
        <v>770</v>
      </c>
      <c r="F1315" s="363" t="s">
        <v>1629</v>
      </c>
      <c r="G1315" s="363" t="s">
        <v>3635</v>
      </c>
      <c r="H1315" s="363" t="s">
        <v>3636</v>
      </c>
      <c r="I1315" s="363" t="s">
        <v>3667</v>
      </c>
      <c r="J1315" s="363"/>
      <c r="K1315" s="363" t="s">
        <v>3668</v>
      </c>
      <c r="L1315" s="364">
        <v>8701.6937399083836</v>
      </c>
      <c r="M1315" s="364">
        <v>17590</v>
      </c>
      <c r="N1315" s="364">
        <v>7816.0467499999986</v>
      </c>
      <c r="O1315" s="362" t="s">
        <v>3669</v>
      </c>
      <c r="P1315" s="363" t="s">
        <v>3154</v>
      </c>
      <c r="Q1315" s="363" t="s">
        <v>339</v>
      </c>
      <c r="R1315" s="363" t="s">
        <v>905</v>
      </c>
      <c r="S1315" s="363"/>
      <c r="T1315" s="365">
        <v>26772</v>
      </c>
      <c r="U1315" s="366">
        <v>45</v>
      </c>
      <c r="V1315" s="367">
        <v>46296</v>
      </c>
      <c r="W1315" s="367"/>
      <c r="X1315" s="363" t="s">
        <v>3404</v>
      </c>
      <c r="Y1315" s="363"/>
      <c r="Z1315" s="363" t="s">
        <v>1</v>
      </c>
      <c r="AA1315" s="363" t="s">
        <v>3640</v>
      </c>
      <c r="AB1315" s="363"/>
      <c r="AC1315" s="363"/>
      <c r="AD1315" s="363" t="s">
        <v>360</v>
      </c>
      <c r="AE1315" s="367"/>
      <c r="AF1315" s="362"/>
      <c r="AG1315" s="364">
        <v>0.92730006953906097</v>
      </c>
      <c r="AH1315" s="364">
        <v>0.79493830545405864</v>
      </c>
      <c r="AI1315" s="364">
        <v>0.39044742160402779</v>
      </c>
      <c r="AJ1315" s="362" t="s">
        <v>0</v>
      </c>
      <c r="AK1315" s="364">
        <v>167.00159746870898</v>
      </c>
      <c r="AL1315" s="364">
        <v>1.7983500395810701</v>
      </c>
      <c r="AM1315" s="369">
        <v>17590</v>
      </c>
      <c r="AN1315" s="370">
        <v>17</v>
      </c>
      <c r="AO1315" s="371" t="s">
        <v>3071</v>
      </c>
      <c r="AP1315" s="371" t="s">
        <v>0</v>
      </c>
      <c r="AQ1315" s="371" t="s">
        <v>306</v>
      </c>
      <c r="AR1315" s="372" t="s">
        <v>0</v>
      </c>
      <c r="AS1315" s="372"/>
      <c r="AT1315" s="363" t="s">
        <v>3641</v>
      </c>
    </row>
    <row r="1316" spans="1:46" x14ac:dyDescent="0.3">
      <c r="A1316" s="362" t="s">
        <v>3708</v>
      </c>
      <c r="B1316" s="363" t="s">
        <v>308</v>
      </c>
      <c r="C1316" s="363" t="s">
        <v>1066</v>
      </c>
      <c r="D1316" s="363" t="s">
        <v>778</v>
      </c>
      <c r="E1316" s="363" t="s">
        <v>770</v>
      </c>
      <c r="F1316" s="363" t="s">
        <v>1629</v>
      </c>
      <c r="G1316" s="363" t="s">
        <v>3635</v>
      </c>
      <c r="H1316" s="363" t="s">
        <v>3636</v>
      </c>
      <c r="I1316" s="363" t="s">
        <v>3671</v>
      </c>
      <c r="J1316" s="363"/>
      <c r="K1316" s="363" t="s">
        <v>3668</v>
      </c>
      <c r="L1316" s="364">
        <v>8386.4066866429475</v>
      </c>
      <c r="M1316" s="365">
        <v>16950</v>
      </c>
      <c r="N1316" s="364">
        <v>7532.8491999999987</v>
      </c>
      <c r="O1316" s="363" t="s">
        <v>3672</v>
      </c>
      <c r="P1316" s="363" t="s">
        <v>3154</v>
      </c>
      <c r="Q1316" s="363" t="s">
        <v>339</v>
      </c>
      <c r="R1316" s="363" t="s">
        <v>905</v>
      </c>
      <c r="S1316" s="363"/>
      <c r="T1316" s="365">
        <v>21242</v>
      </c>
      <c r="U1316" s="366">
        <v>45</v>
      </c>
      <c r="V1316" s="367">
        <v>46296</v>
      </c>
      <c r="W1316" s="367"/>
      <c r="X1316" s="363" t="s">
        <v>3404</v>
      </c>
      <c r="Y1316" s="363"/>
      <c r="Z1316" s="363" t="s">
        <v>1</v>
      </c>
      <c r="AA1316" s="363" t="s">
        <v>3640</v>
      </c>
      <c r="AB1316" s="363"/>
      <c r="AC1316" s="363"/>
      <c r="AD1316" s="363" t="s">
        <v>360</v>
      </c>
      <c r="AE1316" s="367"/>
      <c r="AF1316" s="362"/>
      <c r="AG1316" s="364">
        <v>1.1263615822461466</v>
      </c>
      <c r="AH1316" s="364">
        <v>0.96558600277511064</v>
      </c>
      <c r="AI1316" s="364">
        <v>0.47426393033750947</v>
      </c>
      <c r="AJ1316" s="363" t="s">
        <v>0</v>
      </c>
      <c r="AK1316" s="368">
        <v>133.77752630564271</v>
      </c>
      <c r="AL1316" s="364">
        <v>1.7331907152395458</v>
      </c>
      <c r="AM1316" s="369">
        <v>16950</v>
      </c>
      <c r="AN1316" s="370">
        <v>17</v>
      </c>
      <c r="AO1316" s="371" t="s">
        <v>3071</v>
      </c>
      <c r="AP1316" s="371" t="s">
        <v>0</v>
      </c>
      <c r="AQ1316" s="371" t="s">
        <v>306</v>
      </c>
      <c r="AR1316" s="372" t="s">
        <v>0</v>
      </c>
      <c r="AS1316" s="372"/>
      <c r="AT1316" s="363" t="s">
        <v>3641</v>
      </c>
    </row>
    <row r="1317" spans="1:46" x14ac:dyDescent="0.3">
      <c r="A1317" s="362" t="s">
        <v>3709</v>
      </c>
      <c r="B1317" s="363" t="s">
        <v>308</v>
      </c>
      <c r="C1317" s="363" t="s">
        <v>1066</v>
      </c>
      <c r="D1317" s="363" t="s">
        <v>778</v>
      </c>
      <c r="E1317" s="363" t="s">
        <v>770</v>
      </c>
      <c r="F1317" s="363" t="s">
        <v>1629</v>
      </c>
      <c r="G1317" s="363" t="s">
        <v>3635</v>
      </c>
      <c r="H1317" s="363" t="s">
        <v>3636</v>
      </c>
      <c r="I1317" s="363" t="s">
        <v>3674</v>
      </c>
      <c r="J1317" s="363"/>
      <c r="K1317" s="363" t="s">
        <v>3668</v>
      </c>
      <c r="L1317" s="364">
        <v>10140.373256481174</v>
      </c>
      <c r="M1317" s="365">
        <v>14750</v>
      </c>
      <c r="N1317" s="364">
        <v>9108.2993499999975</v>
      </c>
      <c r="O1317" s="363" t="s">
        <v>3675</v>
      </c>
      <c r="P1317" s="363" t="s">
        <v>3154</v>
      </c>
      <c r="Q1317" s="363" t="s">
        <v>339</v>
      </c>
      <c r="R1317" s="363" t="s">
        <v>905</v>
      </c>
      <c r="S1317" s="363"/>
      <c r="T1317" s="365">
        <v>14750</v>
      </c>
      <c r="U1317" s="366">
        <v>45</v>
      </c>
      <c r="V1317" s="367">
        <v>46296</v>
      </c>
      <c r="W1317" s="367"/>
      <c r="X1317" s="363" t="s">
        <v>3404</v>
      </c>
      <c r="Y1317" s="363"/>
      <c r="Z1317" s="363" t="s">
        <v>1</v>
      </c>
      <c r="AA1317" s="363" t="s">
        <v>3640</v>
      </c>
      <c r="AB1317" s="363"/>
      <c r="AC1317" s="363"/>
      <c r="AD1317" s="363" t="s">
        <v>360</v>
      </c>
      <c r="AE1317" s="367"/>
      <c r="AF1317" s="362"/>
      <c r="AG1317" s="364">
        <v>1.9613686779090302</v>
      </c>
      <c r="AH1317" s="364">
        <v>1.6814051291538206</v>
      </c>
      <c r="AI1317" s="364">
        <v>0.82585062620037131</v>
      </c>
      <c r="AJ1317" s="363" t="s">
        <v>0</v>
      </c>
      <c r="AK1317" s="368">
        <v>67.887941469978387</v>
      </c>
      <c r="AL1317" s="364">
        <v>2.0956771396727807</v>
      </c>
      <c r="AM1317" s="369">
        <v>14750</v>
      </c>
      <c r="AN1317" s="370">
        <v>17</v>
      </c>
      <c r="AO1317" s="371" t="s">
        <v>3071</v>
      </c>
      <c r="AP1317" s="371" t="s">
        <v>0</v>
      </c>
      <c r="AQ1317" s="371" t="s">
        <v>306</v>
      </c>
      <c r="AR1317" s="372" t="s">
        <v>0</v>
      </c>
      <c r="AS1317" s="372"/>
      <c r="AT1317" s="363" t="s">
        <v>3641</v>
      </c>
    </row>
    <row r="1318" spans="1:46" x14ac:dyDescent="0.3">
      <c r="A1318" s="362" t="s">
        <v>3710</v>
      </c>
      <c r="B1318" s="363" t="s">
        <v>308</v>
      </c>
      <c r="C1318" s="363" t="s">
        <v>1066</v>
      </c>
      <c r="D1318" s="363" t="s">
        <v>778</v>
      </c>
      <c r="E1318" s="363" t="s">
        <v>770</v>
      </c>
      <c r="F1318" s="363" t="s">
        <v>1629</v>
      </c>
      <c r="G1318" s="363" t="s">
        <v>3635</v>
      </c>
      <c r="H1318" s="363" t="s">
        <v>3636</v>
      </c>
      <c r="I1318" s="363" t="s">
        <v>3677</v>
      </c>
      <c r="J1318" s="363"/>
      <c r="K1318" s="363" t="s">
        <v>3668</v>
      </c>
      <c r="L1318" s="364">
        <v>10755.878136920668</v>
      </c>
      <c r="M1318" s="365">
        <v>21740</v>
      </c>
      <c r="N1318" s="364">
        <v>9661.1589499999973</v>
      </c>
      <c r="O1318" s="363" t="s">
        <v>3678</v>
      </c>
      <c r="P1318" s="363" t="s">
        <v>3154</v>
      </c>
      <c r="Q1318" s="363" t="s">
        <v>339</v>
      </c>
      <c r="R1318" s="363" t="s">
        <v>905</v>
      </c>
      <c r="S1318" s="363"/>
      <c r="T1318" s="365">
        <v>34914</v>
      </c>
      <c r="U1318" s="366">
        <v>45</v>
      </c>
      <c r="V1318" s="367">
        <v>46296</v>
      </c>
      <c r="W1318" s="367"/>
      <c r="X1318" s="363" t="s">
        <v>3404</v>
      </c>
      <c r="Y1318" s="363"/>
      <c r="Z1318" s="363" t="s">
        <v>1</v>
      </c>
      <c r="AA1318" s="363" t="s">
        <v>3640</v>
      </c>
      <c r="AB1318" s="363"/>
      <c r="AC1318" s="363"/>
      <c r="AD1318" s="363" t="s">
        <v>360</v>
      </c>
      <c r="AE1318" s="367"/>
      <c r="AF1318" s="362"/>
      <c r="AG1318" s="364">
        <v>0.87890832908254335</v>
      </c>
      <c r="AH1318" s="364">
        <v>0.75345394734805904</v>
      </c>
      <c r="AI1318" s="364">
        <v>0.37007167602949048</v>
      </c>
      <c r="AJ1318" s="363" t="s">
        <v>0</v>
      </c>
      <c r="AK1318" s="368">
        <v>177.35232888599293</v>
      </c>
      <c r="AL1318" s="364">
        <v>2.2228814816302753</v>
      </c>
      <c r="AM1318" s="369">
        <v>21740</v>
      </c>
      <c r="AN1318" s="370">
        <v>17</v>
      </c>
      <c r="AO1318" s="371" t="s">
        <v>3071</v>
      </c>
      <c r="AP1318" s="371" t="s">
        <v>0</v>
      </c>
      <c r="AQ1318" s="371" t="s">
        <v>306</v>
      </c>
      <c r="AR1318" s="372" t="s">
        <v>0</v>
      </c>
      <c r="AS1318" s="372"/>
      <c r="AT1318" s="363" t="s">
        <v>3641</v>
      </c>
    </row>
    <row r="1319" spans="1:46" x14ac:dyDescent="0.3">
      <c r="A1319" s="362" t="s">
        <v>3711</v>
      </c>
      <c r="B1319" s="363" t="s">
        <v>308</v>
      </c>
      <c r="C1319" s="363" t="s">
        <v>1066</v>
      </c>
      <c r="D1319" s="363" t="s">
        <v>778</v>
      </c>
      <c r="E1319" s="363" t="s">
        <v>770</v>
      </c>
      <c r="F1319" s="363" t="s">
        <v>1629</v>
      </c>
      <c r="G1319" s="363" t="s">
        <v>3635</v>
      </c>
      <c r="H1319" s="363" t="s">
        <v>3636</v>
      </c>
      <c r="I1319" s="363" t="s">
        <v>3680</v>
      </c>
      <c r="J1319" s="363"/>
      <c r="K1319" s="363" t="s">
        <v>3681</v>
      </c>
      <c r="L1319" s="364">
        <v>6262.8885972445114</v>
      </c>
      <c r="M1319" s="365">
        <v>12660</v>
      </c>
      <c r="N1319" s="364">
        <v>5625.4599999999991</v>
      </c>
      <c r="O1319" s="363" t="s">
        <v>3682</v>
      </c>
      <c r="P1319" s="363" t="s">
        <v>3154</v>
      </c>
      <c r="Q1319" s="363" t="s">
        <v>339</v>
      </c>
      <c r="R1319" s="363" t="s">
        <v>905</v>
      </c>
      <c r="S1319" s="363"/>
      <c r="T1319" s="365">
        <v>29335</v>
      </c>
      <c r="U1319" s="366">
        <v>45</v>
      </c>
      <c r="V1319" s="367">
        <v>46296</v>
      </c>
      <c r="W1319" s="367"/>
      <c r="X1319" s="363" t="s">
        <v>3404</v>
      </c>
      <c r="Y1319" s="363"/>
      <c r="Z1319" s="363" t="s">
        <v>1</v>
      </c>
      <c r="AA1319" s="363" t="s">
        <v>3640</v>
      </c>
      <c r="AB1319" s="363"/>
      <c r="AC1319" s="363"/>
      <c r="AD1319" s="363" t="s">
        <v>360</v>
      </c>
      <c r="AE1319" s="367"/>
      <c r="AF1319" s="362"/>
      <c r="AG1319" s="364">
        <v>0.60909622620892623</v>
      </c>
      <c r="AH1319" s="364">
        <v>0.52215451915329547</v>
      </c>
      <c r="AI1319" s="364">
        <v>0.25646504173156554</v>
      </c>
      <c r="AJ1319" s="363" t="s">
        <v>0</v>
      </c>
      <c r="AK1319" s="368">
        <v>265.21322081713953</v>
      </c>
      <c r="AL1319" s="364">
        <v>1.2943303100972026</v>
      </c>
      <c r="AM1319" s="369">
        <v>12660</v>
      </c>
      <c r="AN1319" s="370">
        <v>17</v>
      </c>
      <c r="AO1319" s="371" t="s">
        <v>3071</v>
      </c>
      <c r="AP1319" s="371" t="s">
        <v>0</v>
      </c>
      <c r="AQ1319" s="371" t="s">
        <v>306</v>
      </c>
      <c r="AR1319" s="372" t="s">
        <v>0</v>
      </c>
      <c r="AS1319" s="372"/>
      <c r="AT1319" s="363" t="s">
        <v>3641</v>
      </c>
    </row>
    <row r="1320" spans="1:46" x14ac:dyDescent="0.3">
      <c r="A1320" s="362" t="s">
        <v>3712</v>
      </c>
      <c r="B1320" s="363" t="s">
        <v>310</v>
      </c>
      <c r="C1320" s="363" t="s">
        <v>1058</v>
      </c>
      <c r="D1320" s="363" t="s">
        <v>778</v>
      </c>
      <c r="E1320" s="363" t="s">
        <v>770</v>
      </c>
      <c r="F1320" s="363" t="s">
        <v>1629</v>
      </c>
      <c r="G1320" s="363" t="s">
        <v>3635</v>
      </c>
      <c r="H1320" s="363" t="s">
        <v>3636</v>
      </c>
      <c r="I1320" s="363" t="s">
        <v>3693</v>
      </c>
      <c r="J1320" s="363"/>
      <c r="K1320" s="363" t="s">
        <v>3668</v>
      </c>
      <c r="L1320" s="364">
        <v>10332.277688147531</v>
      </c>
      <c r="M1320" s="365">
        <v>20880</v>
      </c>
      <c r="N1320" s="364">
        <v>9280.6719999999987</v>
      </c>
      <c r="O1320" s="363" t="s">
        <v>3694</v>
      </c>
      <c r="P1320" s="363" t="s">
        <v>3154</v>
      </c>
      <c r="Q1320" s="363" t="s">
        <v>339</v>
      </c>
      <c r="R1320" s="363" t="s">
        <v>905</v>
      </c>
      <c r="S1320" s="363"/>
      <c r="T1320" s="365">
        <v>23555</v>
      </c>
      <c r="U1320" s="366">
        <v>45</v>
      </c>
      <c r="V1320" s="367">
        <v>46296</v>
      </c>
      <c r="W1320" s="367"/>
      <c r="X1320" s="363" t="s">
        <v>3404</v>
      </c>
      <c r="Y1320" s="363"/>
      <c r="Z1320" s="363" t="s">
        <v>215</v>
      </c>
      <c r="AA1320" s="363" t="s">
        <v>3640</v>
      </c>
      <c r="AB1320" s="363"/>
      <c r="AC1320" s="363"/>
      <c r="AD1320" s="363" t="s">
        <v>360</v>
      </c>
      <c r="AE1320" s="367"/>
      <c r="AF1320" s="362"/>
      <c r="AG1320" s="364">
        <v>1.2514407015029625</v>
      </c>
      <c r="AH1320" s="364">
        <v>1.0728114698875244</v>
      </c>
      <c r="AI1320" s="364">
        <v>0.52692953580284962</v>
      </c>
      <c r="AJ1320" s="363" t="s">
        <v>0</v>
      </c>
      <c r="AK1320" s="368">
        <v>118.30859255828173</v>
      </c>
      <c r="AL1320" s="364">
        <v>2.1353373888838281</v>
      </c>
      <c r="AM1320" s="369">
        <v>20880</v>
      </c>
      <c r="AN1320" s="370">
        <v>17</v>
      </c>
      <c r="AO1320" s="371" t="s">
        <v>3071</v>
      </c>
      <c r="AP1320" s="371" t="s">
        <v>0</v>
      </c>
      <c r="AQ1320" s="371" t="s">
        <v>306</v>
      </c>
      <c r="AR1320" s="372" t="s">
        <v>0</v>
      </c>
      <c r="AS1320" s="372"/>
      <c r="AT1320" s="363" t="s">
        <v>3641</v>
      </c>
    </row>
    <row r="1321" spans="1:46" x14ac:dyDescent="0.3">
      <c r="A1321" s="362" t="s">
        <v>3713</v>
      </c>
      <c r="B1321" s="363" t="s">
        <v>310</v>
      </c>
      <c r="C1321" s="363" t="s">
        <v>1058</v>
      </c>
      <c r="D1321" s="363" t="s">
        <v>778</v>
      </c>
      <c r="E1321" s="363" t="s">
        <v>770</v>
      </c>
      <c r="F1321" s="363" t="s">
        <v>1629</v>
      </c>
      <c r="G1321" s="363" t="s">
        <v>3635</v>
      </c>
      <c r="H1321" s="363" t="s">
        <v>3636</v>
      </c>
      <c r="I1321" s="363" t="s">
        <v>3696</v>
      </c>
      <c r="J1321" s="363"/>
      <c r="K1321" s="363" t="s">
        <v>3668</v>
      </c>
      <c r="L1321" s="364">
        <v>10104.097174363767</v>
      </c>
      <c r="M1321" s="365">
        <v>18680</v>
      </c>
      <c r="N1321" s="364">
        <v>9075.7153999999973</v>
      </c>
      <c r="O1321" s="363" t="s">
        <v>3697</v>
      </c>
      <c r="P1321" s="363" t="s">
        <v>3154</v>
      </c>
      <c r="Q1321" s="363" t="s">
        <v>339</v>
      </c>
      <c r="R1321" s="363" t="s">
        <v>905</v>
      </c>
      <c r="S1321" s="363"/>
      <c r="T1321" s="365">
        <v>18678</v>
      </c>
      <c r="U1321" s="366">
        <v>45</v>
      </c>
      <c r="V1321" s="367">
        <v>46296</v>
      </c>
      <c r="W1321" s="367"/>
      <c r="X1321" s="363" t="s">
        <v>3404</v>
      </c>
      <c r="Y1321" s="363"/>
      <c r="Z1321" s="363" t="s">
        <v>215</v>
      </c>
      <c r="AA1321" s="363" t="s">
        <v>3640</v>
      </c>
      <c r="AB1321" s="363"/>
      <c r="AC1321" s="363"/>
      <c r="AD1321" s="363" t="s">
        <v>360</v>
      </c>
      <c r="AE1321" s="367"/>
      <c r="AF1321" s="362"/>
      <c r="AG1321" s="364">
        <v>1.5433501123787525</v>
      </c>
      <c r="AH1321" s="364">
        <v>1.3230540613099964</v>
      </c>
      <c r="AI1321" s="364">
        <v>0.64984042577512935</v>
      </c>
      <c r="AJ1321" s="363" t="s">
        <v>0</v>
      </c>
      <c r="AK1321" s="368">
        <v>91.961236978579564</v>
      </c>
      <c r="AL1321" s="364">
        <v>2.0881800827018511</v>
      </c>
      <c r="AM1321" s="369">
        <v>18680</v>
      </c>
      <c r="AN1321" s="370">
        <v>17</v>
      </c>
      <c r="AO1321" s="371" t="s">
        <v>3071</v>
      </c>
      <c r="AP1321" s="371" t="s">
        <v>0</v>
      </c>
      <c r="AQ1321" s="371" t="s">
        <v>306</v>
      </c>
      <c r="AR1321" s="372" t="s">
        <v>0</v>
      </c>
      <c r="AS1321" s="372"/>
      <c r="AT1321" s="363" t="s">
        <v>3641</v>
      </c>
    </row>
    <row r="1322" spans="1:46" x14ac:dyDescent="0.3">
      <c r="A1322" s="362" t="s">
        <v>3714</v>
      </c>
      <c r="B1322" s="363" t="s">
        <v>310</v>
      </c>
      <c r="C1322" s="363" t="s">
        <v>1058</v>
      </c>
      <c r="D1322" s="363" t="s">
        <v>778</v>
      </c>
      <c r="E1322" s="363" t="s">
        <v>770</v>
      </c>
      <c r="F1322" s="363" t="s">
        <v>1629</v>
      </c>
      <c r="G1322" s="363" t="s">
        <v>3635</v>
      </c>
      <c r="H1322" s="363" t="s">
        <v>3636</v>
      </c>
      <c r="I1322" s="363" t="s">
        <v>3699</v>
      </c>
      <c r="J1322" s="363"/>
      <c r="K1322" s="363" t="s">
        <v>3668</v>
      </c>
      <c r="L1322" s="364">
        <v>11727.208687997419</v>
      </c>
      <c r="M1322" s="364">
        <v>12120</v>
      </c>
      <c r="N1322" s="364">
        <v>10533.62875</v>
      </c>
      <c r="O1322" s="362" t="s">
        <v>3700</v>
      </c>
      <c r="P1322" s="363" t="s">
        <v>3154</v>
      </c>
      <c r="Q1322" s="363" t="s">
        <v>339</v>
      </c>
      <c r="R1322" s="363" t="s">
        <v>905</v>
      </c>
      <c r="S1322" s="363"/>
      <c r="T1322" s="365">
        <v>12123</v>
      </c>
      <c r="U1322" s="366">
        <v>45</v>
      </c>
      <c r="V1322" s="367">
        <v>46296</v>
      </c>
      <c r="W1322" s="367"/>
      <c r="X1322" s="363" t="s">
        <v>3404</v>
      </c>
      <c r="Y1322" s="363"/>
      <c r="Z1322" s="363" t="s">
        <v>215</v>
      </c>
      <c r="AA1322" s="363" t="s">
        <v>3640</v>
      </c>
      <c r="AB1322" s="363"/>
      <c r="AC1322" s="363"/>
      <c r="AD1322" s="363" t="s">
        <v>360</v>
      </c>
      <c r="AE1322" s="367"/>
      <c r="AF1322" s="362"/>
      <c r="AG1322" s="364">
        <v>2.7598270249995873</v>
      </c>
      <c r="AH1322" s="364">
        <v>2.3658924340316503</v>
      </c>
      <c r="AI1322" s="364">
        <v>1.1620481669108864</v>
      </c>
      <c r="AJ1322" s="362" t="s">
        <v>181</v>
      </c>
      <c r="AK1322" s="364">
        <v>42.173633758595123</v>
      </c>
      <c r="AL1322" s="364">
        <v>2.4236231288528063</v>
      </c>
      <c r="AM1322" s="369">
        <v>12120</v>
      </c>
      <c r="AN1322" s="370">
        <v>17</v>
      </c>
      <c r="AO1322" s="371" t="s">
        <v>3071</v>
      </c>
      <c r="AP1322" s="371" t="s">
        <v>0</v>
      </c>
      <c r="AQ1322" s="371" t="s">
        <v>306</v>
      </c>
      <c r="AR1322" s="372" t="s">
        <v>0</v>
      </c>
      <c r="AS1322" s="372"/>
      <c r="AT1322" s="363" t="s">
        <v>3641</v>
      </c>
    </row>
    <row r="1323" spans="1:46" x14ac:dyDescent="0.3">
      <c r="A1323" s="362" t="s">
        <v>3715</v>
      </c>
      <c r="B1323" s="363" t="s">
        <v>310</v>
      </c>
      <c r="C1323" s="363" t="s">
        <v>1058</v>
      </c>
      <c r="D1323" s="363" t="s">
        <v>778</v>
      </c>
      <c r="E1323" s="363" t="s">
        <v>770</v>
      </c>
      <c r="F1323" s="363" t="s">
        <v>1629</v>
      </c>
      <c r="G1323" s="363" t="s">
        <v>3635</v>
      </c>
      <c r="H1323" s="363" t="s">
        <v>3636</v>
      </c>
      <c r="I1323" s="363" t="s">
        <v>3702</v>
      </c>
      <c r="J1323" s="363"/>
      <c r="K1323" s="363" t="s">
        <v>3668</v>
      </c>
      <c r="L1323" s="364">
        <v>12395.114629820862</v>
      </c>
      <c r="M1323" s="364">
        <v>25050</v>
      </c>
      <c r="N1323" s="364">
        <v>11133.556099999998</v>
      </c>
      <c r="O1323" s="362" t="s">
        <v>3703</v>
      </c>
      <c r="P1323" s="363" t="s">
        <v>3154</v>
      </c>
      <c r="Q1323" s="363" t="s">
        <v>339</v>
      </c>
      <c r="R1323" s="363" t="s">
        <v>905</v>
      </c>
      <c r="S1323" s="363"/>
      <c r="T1323" s="365">
        <v>31860</v>
      </c>
      <c r="U1323" s="366">
        <v>45</v>
      </c>
      <c r="V1323" s="367">
        <v>46296</v>
      </c>
      <c r="W1323" s="367"/>
      <c r="X1323" s="363" t="s">
        <v>3404</v>
      </c>
      <c r="Y1323" s="363"/>
      <c r="Z1323" s="363" t="s">
        <v>215</v>
      </c>
      <c r="AA1323" s="363" t="s">
        <v>3640</v>
      </c>
      <c r="AB1323" s="363"/>
      <c r="AC1323" s="363"/>
      <c r="AD1323" s="363" t="s">
        <v>360</v>
      </c>
      <c r="AE1323" s="367"/>
      <c r="AF1323" s="362"/>
      <c r="AG1323" s="364">
        <v>1.1099466139475587</v>
      </c>
      <c r="AH1323" s="364">
        <v>0.95151408850269215</v>
      </c>
      <c r="AI1323" s="364">
        <v>0.46735227114710165</v>
      </c>
      <c r="AJ1323" s="362" t="s">
        <v>0</v>
      </c>
      <c r="AK1323" s="364">
        <v>136.06641038475382</v>
      </c>
      <c r="AL1323" s="364">
        <v>2.5616570234963172</v>
      </c>
      <c r="AM1323" s="369">
        <v>25050</v>
      </c>
      <c r="AN1323" s="370">
        <v>17</v>
      </c>
      <c r="AO1323" s="371" t="s">
        <v>3071</v>
      </c>
      <c r="AP1323" s="371" t="s">
        <v>0</v>
      </c>
      <c r="AQ1323" s="371" t="s">
        <v>306</v>
      </c>
      <c r="AR1323" s="372" t="s">
        <v>0</v>
      </c>
      <c r="AS1323" s="372"/>
      <c r="AT1323" s="363" t="s">
        <v>3641</v>
      </c>
    </row>
    <row r="1324" spans="1:46" x14ac:dyDescent="0.3">
      <c r="A1324" s="362" t="s">
        <v>3716</v>
      </c>
      <c r="B1324" s="363" t="s">
        <v>310</v>
      </c>
      <c r="C1324" s="363" t="s">
        <v>1058</v>
      </c>
      <c r="D1324" s="363" t="s">
        <v>778</v>
      </c>
      <c r="E1324" s="363" t="s">
        <v>770</v>
      </c>
      <c r="F1324" s="363" t="s">
        <v>1629</v>
      </c>
      <c r="G1324" s="363" t="s">
        <v>3635</v>
      </c>
      <c r="H1324" s="363" t="s">
        <v>3636</v>
      </c>
      <c r="I1324" s="363" t="s">
        <v>3705</v>
      </c>
      <c r="J1324" s="363"/>
      <c r="K1324" s="363" t="s">
        <v>3681</v>
      </c>
      <c r="L1324" s="364">
        <v>5267.081672966613</v>
      </c>
      <c r="M1324" s="364">
        <v>10640</v>
      </c>
      <c r="N1324" s="364">
        <v>4731.0049999999983</v>
      </c>
      <c r="O1324" s="362" t="s">
        <v>3706</v>
      </c>
      <c r="P1324" s="363" t="s">
        <v>3154</v>
      </c>
      <c r="Q1324" s="363" t="s">
        <v>339</v>
      </c>
      <c r="R1324" s="363" t="s">
        <v>905</v>
      </c>
      <c r="S1324" s="363"/>
      <c r="T1324" s="365">
        <v>26062</v>
      </c>
      <c r="U1324" s="366">
        <v>45</v>
      </c>
      <c r="V1324" s="367">
        <v>46296</v>
      </c>
      <c r="W1324" s="367"/>
      <c r="X1324" s="363" t="s">
        <v>3404</v>
      </c>
      <c r="Y1324" s="363"/>
      <c r="Z1324" s="363" t="s">
        <v>215</v>
      </c>
      <c r="AA1324" s="363" t="s">
        <v>3640</v>
      </c>
      <c r="AB1324" s="363"/>
      <c r="AC1324" s="363"/>
      <c r="AD1324" s="363" t="s">
        <v>360</v>
      </c>
      <c r="AE1324" s="367"/>
      <c r="AF1324" s="362"/>
      <c r="AG1324" s="364">
        <v>0.57658007049579774</v>
      </c>
      <c r="AH1324" s="364">
        <v>0.49427968276368617</v>
      </c>
      <c r="AI1324" s="364">
        <v>0.24277384340675906</v>
      </c>
      <c r="AJ1324" s="362" t="s">
        <v>0</v>
      </c>
      <c r="AK1324" s="364">
        <v>281.35373362667804</v>
      </c>
      <c r="AL1324" s="364">
        <v>1.0885302124131024</v>
      </c>
      <c r="AM1324" s="369">
        <v>10640</v>
      </c>
      <c r="AN1324" s="370">
        <v>17</v>
      </c>
      <c r="AO1324" s="371" t="s">
        <v>3071</v>
      </c>
      <c r="AP1324" s="371" t="s">
        <v>0</v>
      </c>
      <c r="AQ1324" s="371" t="s">
        <v>306</v>
      </c>
      <c r="AR1324" s="372" t="s">
        <v>0</v>
      </c>
      <c r="AS1324" s="372"/>
      <c r="AT1324" s="363" t="s">
        <v>3641</v>
      </c>
    </row>
    <row r="1325" spans="1:46" x14ac:dyDescent="0.3">
      <c r="A1325" s="362" t="s">
        <v>3717</v>
      </c>
      <c r="B1325" s="363" t="s">
        <v>310</v>
      </c>
      <c r="C1325" s="363" t="s">
        <v>1058</v>
      </c>
      <c r="D1325" s="363" t="s">
        <v>778</v>
      </c>
      <c r="E1325" s="363" t="s">
        <v>770</v>
      </c>
      <c r="F1325" s="363" t="s">
        <v>1629</v>
      </c>
      <c r="G1325" s="363" t="s">
        <v>3635</v>
      </c>
      <c r="H1325" s="363" t="s">
        <v>3636</v>
      </c>
      <c r="I1325" s="363" t="s">
        <v>3667</v>
      </c>
      <c r="J1325" s="363"/>
      <c r="K1325" s="363" t="s">
        <v>3668</v>
      </c>
      <c r="L1325" s="364">
        <v>9425.5224253169235</v>
      </c>
      <c r="M1325" s="364">
        <v>19050</v>
      </c>
      <c r="N1325" s="364">
        <v>8466.205100000001</v>
      </c>
      <c r="O1325" s="362" t="s">
        <v>3669</v>
      </c>
      <c r="P1325" s="363" t="s">
        <v>3154</v>
      </c>
      <c r="Q1325" s="363" t="s">
        <v>339</v>
      </c>
      <c r="R1325" s="363" t="s">
        <v>905</v>
      </c>
      <c r="S1325" s="363"/>
      <c r="T1325" s="365">
        <v>26772</v>
      </c>
      <c r="U1325" s="366">
        <v>45</v>
      </c>
      <c r="V1325" s="367">
        <v>46296</v>
      </c>
      <c r="W1325" s="367"/>
      <c r="X1325" s="363" t="s">
        <v>3404</v>
      </c>
      <c r="Y1325" s="363"/>
      <c r="Z1325" s="363" t="s">
        <v>1</v>
      </c>
      <c r="AA1325" s="363" t="s">
        <v>3640</v>
      </c>
      <c r="AB1325" s="363"/>
      <c r="AC1325" s="363"/>
      <c r="AD1325" s="363" t="s">
        <v>360</v>
      </c>
      <c r="AE1325" s="367"/>
      <c r="AF1325" s="362"/>
      <c r="AG1325" s="364">
        <v>1.0044352124636351</v>
      </c>
      <c r="AH1325" s="364">
        <v>0.86106326523961885</v>
      </c>
      <c r="AI1325" s="364">
        <v>0.42292581631063947</v>
      </c>
      <c r="AJ1325" s="362" t="s">
        <v>0</v>
      </c>
      <c r="AK1325" s="364">
        <v>152.56470450124323</v>
      </c>
      <c r="AL1325" s="364">
        <v>1.9479413012321691</v>
      </c>
      <c r="AM1325" s="369">
        <v>19050</v>
      </c>
      <c r="AN1325" s="370">
        <v>17</v>
      </c>
      <c r="AO1325" s="371" t="s">
        <v>3071</v>
      </c>
      <c r="AP1325" s="371" t="s">
        <v>0</v>
      </c>
      <c r="AQ1325" s="371" t="s">
        <v>306</v>
      </c>
      <c r="AR1325" s="372" t="s">
        <v>0</v>
      </c>
      <c r="AS1325" s="372"/>
      <c r="AT1325" s="363" t="s">
        <v>3641</v>
      </c>
    </row>
    <row r="1326" spans="1:46" x14ac:dyDescent="0.3">
      <c r="A1326" s="362" t="s">
        <v>3718</v>
      </c>
      <c r="B1326" s="363" t="s">
        <v>310</v>
      </c>
      <c r="C1326" s="363" t="s">
        <v>1058</v>
      </c>
      <c r="D1326" s="363" t="s">
        <v>778</v>
      </c>
      <c r="E1326" s="363" t="s">
        <v>770</v>
      </c>
      <c r="F1326" s="363" t="s">
        <v>1629</v>
      </c>
      <c r="G1326" s="363" t="s">
        <v>3635</v>
      </c>
      <c r="H1326" s="363" t="s">
        <v>3636</v>
      </c>
      <c r="I1326" s="363" t="s">
        <v>3671</v>
      </c>
      <c r="J1326" s="363"/>
      <c r="K1326" s="363" t="s">
        <v>3668</v>
      </c>
      <c r="L1326" s="364">
        <v>9037.0794033934417</v>
      </c>
      <c r="M1326" s="365">
        <v>18260</v>
      </c>
      <c r="N1326" s="364">
        <v>8117.2973000000002</v>
      </c>
      <c r="O1326" s="363" t="s">
        <v>3672</v>
      </c>
      <c r="P1326" s="363" t="s">
        <v>3154</v>
      </c>
      <c r="Q1326" s="363" t="s">
        <v>339</v>
      </c>
      <c r="R1326" s="363" t="s">
        <v>905</v>
      </c>
      <c r="S1326" s="363"/>
      <c r="T1326" s="365">
        <v>21242</v>
      </c>
      <c r="U1326" s="366">
        <v>45</v>
      </c>
      <c r="V1326" s="367">
        <v>46296</v>
      </c>
      <c r="W1326" s="367"/>
      <c r="X1326" s="363" t="s">
        <v>3404</v>
      </c>
      <c r="Y1326" s="363"/>
      <c r="Z1326" s="363" t="s">
        <v>1</v>
      </c>
      <c r="AA1326" s="363" t="s">
        <v>3640</v>
      </c>
      <c r="AB1326" s="363"/>
      <c r="AC1326" s="363"/>
      <c r="AD1326" s="363" t="s">
        <v>360</v>
      </c>
      <c r="AE1326" s="367"/>
      <c r="AF1326" s="362"/>
      <c r="AG1326" s="364">
        <v>1.2137521391494706</v>
      </c>
      <c r="AH1326" s="364">
        <v>1.0405025303366224</v>
      </c>
      <c r="AI1326" s="364">
        <v>0.51106045255971067</v>
      </c>
      <c r="AJ1326" s="363" t="s">
        <v>0</v>
      </c>
      <c r="AK1326" s="368">
        <v>122.63405910172006</v>
      </c>
      <c r="AL1326" s="364">
        <v>1.8676630767013154</v>
      </c>
      <c r="AM1326" s="369">
        <v>18260</v>
      </c>
      <c r="AN1326" s="370">
        <v>17</v>
      </c>
      <c r="AO1326" s="371" t="s">
        <v>3071</v>
      </c>
      <c r="AP1326" s="371" t="s">
        <v>0</v>
      </c>
      <c r="AQ1326" s="371" t="s">
        <v>306</v>
      </c>
      <c r="AR1326" s="372" t="s">
        <v>0</v>
      </c>
      <c r="AS1326" s="372"/>
      <c r="AT1326" s="363" t="s">
        <v>3641</v>
      </c>
    </row>
    <row r="1327" spans="1:46" x14ac:dyDescent="0.3">
      <c r="A1327" s="362" t="s">
        <v>3719</v>
      </c>
      <c r="B1327" s="363" t="s">
        <v>310</v>
      </c>
      <c r="C1327" s="363" t="s">
        <v>1058</v>
      </c>
      <c r="D1327" s="363" t="s">
        <v>778</v>
      </c>
      <c r="E1327" s="363" t="s">
        <v>770</v>
      </c>
      <c r="F1327" s="363" t="s">
        <v>1629</v>
      </c>
      <c r="G1327" s="363" t="s">
        <v>3635</v>
      </c>
      <c r="H1327" s="363" t="s">
        <v>3636</v>
      </c>
      <c r="I1327" s="363" t="s">
        <v>3674</v>
      </c>
      <c r="J1327" s="363"/>
      <c r="K1327" s="363" t="s">
        <v>3668</v>
      </c>
      <c r="L1327" s="364">
        <v>10738.918675114377</v>
      </c>
      <c r="M1327" s="365">
        <v>14750</v>
      </c>
      <c r="N1327" s="364">
        <v>9645.9255999999987</v>
      </c>
      <c r="O1327" s="363" t="s">
        <v>3675</v>
      </c>
      <c r="P1327" s="363" t="s">
        <v>3154</v>
      </c>
      <c r="Q1327" s="363" t="s">
        <v>339</v>
      </c>
      <c r="R1327" s="363" t="s">
        <v>905</v>
      </c>
      <c r="S1327" s="363"/>
      <c r="T1327" s="365">
        <v>14750</v>
      </c>
      <c r="U1327" s="366">
        <v>45</v>
      </c>
      <c r="V1327" s="367">
        <v>46296</v>
      </c>
      <c r="W1327" s="367"/>
      <c r="X1327" s="363" t="s">
        <v>3404</v>
      </c>
      <c r="Y1327" s="363"/>
      <c r="Z1327" s="363" t="s">
        <v>1</v>
      </c>
      <c r="AA1327" s="363" t="s">
        <v>3640</v>
      </c>
      <c r="AB1327" s="363"/>
      <c r="AC1327" s="363"/>
      <c r="AD1327" s="363" t="s">
        <v>360</v>
      </c>
      <c r="AE1327" s="367"/>
      <c r="AF1327" s="362"/>
      <c r="AG1327" s="364">
        <v>2.0771403765161573</v>
      </c>
      <c r="AH1327" s="364">
        <v>1.7806517063227776</v>
      </c>
      <c r="AI1327" s="364">
        <v>0.87459726464108756</v>
      </c>
      <c r="AJ1327" s="363" t="s">
        <v>0</v>
      </c>
      <c r="AK1327" s="368">
        <v>62.934112691676674</v>
      </c>
      <c r="AL1327" s="364">
        <v>2.21937652619031</v>
      </c>
      <c r="AM1327" s="369">
        <v>14750</v>
      </c>
      <c r="AN1327" s="370">
        <v>17</v>
      </c>
      <c r="AO1327" s="371" t="s">
        <v>3071</v>
      </c>
      <c r="AP1327" s="371" t="s">
        <v>0</v>
      </c>
      <c r="AQ1327" s="371" t="s">
        <v>306</v>
      </c>
      <c r="AR1327" s="372" t="s">
        <v>0</v>
      </c>
      <c r="AS1327" s="372"/>
      <c r="AT1327" s="363" t="s">
        <v>3641</v>
      </c>
    </row>
    <row r="1328" spans="1:46" x14ac:dyDescent="0.3">
      <c r="A1328" s="362" t="s">
        <v>3720</v>
      </c>
      <c r="B1328" s="363" t="s">
        <v>310</v>
      </c>
      <c r="C1328" s="363" t="s">
        <v>1058</v>
      </c>
      <c r="D1328" s="363" t="s">
        <v>778</v>
      </c>
      <c r="E1328" s="363" t="s">
        <v>770</v>
      </c>
      <c r="F1328" s="363" t="s">
        <v>1629</v>
      </c>
      <c r="G1328" s="363" t="s">
        <v>3635</v>
      </c>
      <c r="H1328" s="363" t="s">
        <v>3636</v>
      </c>
      <c r="I1328" s="363" t="s">
        <v>3677</v>
      </c>
      <c r="J1328" s="363"/>
      <c r="K1328" s="363" t="s">
        <v>3668</v>
      </c>
      <c r="L1328" s="364">
        <v>11544.45617680854</v>
      </c>
      <c r="M1328" s="365">
        <v>23330</v>
      </c>
      <c r="N1328" s="364">
        <v>10369.476550000001</v>
      </c>
      <c r="O1328" s="363" t="s">
        <v>3678</v>
      </c>
      <c r="P1328" s="363" t="s">
        <v>3154</v>
      </c>
      <c r="Q1328" s="363" t="s">
        <v>339</v>
      </c>
      <c r="R1328" s="363" t="s">
        <v>905</v>
      </c>
      <c r="S1328" s="363"/>
      <c r="T1328" s="365">
        <v>34914</v>
      </c>
      <c r="U1328" s="366">
        <v>45</v>
      </c>
      <c r="V1328" s="367">
        <v>46296</v>
      </c>
      <c r="W1328" s="367"/>
      <c r="X1328" s="363" t="s">
        <v>3404</v>
      </c>
      <c r="Y1328" s="363"/>
      <c r="Z1328" s="363" t="s">
        <v>1</v>
      </c>
      <c r="AA1328" s="363" t="s">
        <v>3640</v>
      </c>
      <c r="AB1328" s="363"/>
      <c r="AC1328" s="363"/>
      <c r="AD1328" s="363" t="s">
        <v>360</v>
      </c>
      <c r="AE1328" s="367"/>
      <c r="AF1328" s="362"/>
      <c r="AG1328" s="364">
        <v>0.94334637854406889</v>
      </c>
      <c r="AH1328" s="364">
        <v>0.80869418244388125</v>
      </c>
      <c r="AI1328" s="364">
        <v>0.39720385372678302</v>
      </c>
      <c r="AJ1328" s="363" t="s">
        <v>0</v>
      </c>
      <c r="AK1328" s="368">
        <v>163.80382659778419</v>
      </c>
      <c r="AL1328" s="364">
        <v>2.3858542765404369</v>
      </c>
      <c r="AM1328" s="369">
        <v>23330</v>
      </c>
      <c r="AN1328" s="370">
        <v>17</v>
      </c>
      <c r="AO1328" s="371" t="s">
        <v>3071</v>
      </c>
      <c r="AP1328" s="371" t="s">
        <v>0</v>
      </c>
      <c r="AQ1328" s="371" t="s">
        <v>306</v>
      </c>
      <c r="AR1328" s="372" t="s">
        <v>0</v>
      </c>
      <c r="AS1328" s="372"/>
      <c r="AT1328" s="363" t="s">
        <v>3641</v>
      </c>
    </row>
    <row r="1329" spans="1:46" x14ac:dyDescent="0.3">
      <c r="A1329" s="362" t="s">
        <v>3721</v>
      </c>
      <c r="B1329" s="363" t="s">
        <v>310</v>
      </c>
      <c r="C1329" s="363" t="s">
        <v>1058</v>
      </c>
      <c r="D1329" s="363" t="s">
        <v>778</v>
      </c>
      <c r="E1329" s="363" t="s">
        <v>770</v>
      </c>
      <c r="F1329" s="363" t="s">
        <v>1629</v>
      </c>
      <c r="G1329" s="363" t="s">
        <v>3635</v>
      </c>
      <c r="H1329" s="363" t="s">
        <v>3636</v>
      </c>
      <c r="I1329" s="363" t="s">
        <v>3680</v>
      </c>
      <c r="J1329" s="363"/>
      <c r="K1329" s="363" t="s">
        <v>3681</v>
      </c>
      <c r="L1329" s="364">
        <v>6400.1353967046643</v>
      </c>
      <c r="M1329" s="365">
        <v>12930</v>
      </c>
      <c r="N1329" s="364">
        <v>5748.7380000000003</v>
      </c>
      <c r="O1329" s="363" t="s">
        <v>3682</v>
      </c>
      <c r="P1329" s="363" t="s">
        <v>3154</v>
      </c>
      <c r="Q1329" s="363" t="s">
        <v>339</v>
      </c>
      <c r="R1329" s="363" t="s">
        <v>905</v>
      </c>
      <c r="S1329" s="363"/>
      <c r="T1329" s="365">
        <v>29335</v>
      </c>
      <c r="U1329" s="366">
        <v>45</v>
      </c>
      <c r="V1329" s="367">
        <v>46296</v>
      </c>
      <c r="W1329" s="367"/>
      <c r="X1329" s="363" t="s">
        <v>3404</v>
      </c>
      <c r="Y1329" s="363"/>
      <c r="Z1329" s="363" t="s">
        <v>1</v>
      </c>
      <c r="AA1329" s="363" t="s">
        <v>3640</v>
      </c>
      <c r="AB1329" s="363"/>
      <c r="AC1329" s="363"/>
      <c r="AD1329" s="363" t="s">
        <v>360</v>
      </c>
      <c r="AE1329" s="367"/>
      <c r="AF1329" s="362"/>
      <c r="AG1329" s="364">
        <v>0.62244414168154283</v>
      </c>
      <c r="AH1329" s="364">
        <v>0.53359716825437908</v>
      </c>
      <c r="AI1329" s="364">
        <v>0.26208529277140657</v>
      </c>
      <c r="AJ1329" s="363" t="s">
        <v>0</v>
      </c>
      <c r="AK1329" s="368">
        <v>259.0757304278543</v>
      </c>
      <c r="AL1329" s="364">
        <v>1.3226946486522997</v>
      </c>
      <c r="AM1329" s="369">
        <v>12930</v>
      </c>
      <c r="AN1329" s="370">
        <v>17</v>
      </c>
      <c r="AO1329" s="371" t="s">
        <v>3071</v>
      </c>
      <c r="AP1329" s="371" t="s">
        <v>0</v>
      </c>
      <c r="AQ1329" s="371" t="s">
        <v>306</v>
      </c>
      <c r="AR1329" s="372" t="s">
        <v>0</v>
      </c>
      <c r="AS1329" s="372"/>
      <c r="AT1329" s="363" t="s">
        <v>3641</v>
      </c>
    </row>
    <row r="1330" spans="1:46" x14ac:dyDescent="0.3">
      <c r="A1330" s="362" t="s">
        <v>3722</v>
      </c>
      <c r="B1330" s="363" t="s">
        <v>312</v>
      </c>
      <c r="C1330" s="363" t="s">
        <v>295</v>
      </c>
      <c r="D1330" s="363" t="s">
        <v>778</v>
      </c>
      <c r="E1330" s="363" t="s">
        <v>439</v>
      </c>
      <c r="F1330" s="363" t="s">
        <v>440</v>
      </c>
      <c r="G1330" s="363" t="s">
        <v>3723</v>
      </c>
      <c r="H1330" s="363" t="s">
        <v>1091</v>
      </c>
      <c r="I1330" s="363" t="s">
        <v>692</v>
      </c>
      <c r="J1330" s="363" t="s">
        <v>3724</v>
      </c>
      <c r="K1330" s="363"/>
      <c r="L1330" s="364">
        <v>37</v>
      </c>
      <c r="M1330" s="365">
        <v>27</v>
      </c>
      <c r="N1330" s="364">
        <v>33.53874098</v>
      </c>
      <c r="O1330" s="363" t="s">
        <v>3725</v>
      </c>
      <c r="P1330" s="363"/>
      <c r="Q1330" s="363" t="s">
        <v>319</v>
      </c>
      <c r="R1330" s="363" t="s">
        <v>1091</v>
      </c>
      <c r="S1330" s="363"/>
      <c r="T1330" s="365">
        <v>193.68</v>
      </c>
      <c r="U1330" s="366">
        <v>17</v>
      </c>
      <c r="V1330" s="367">
        <v>46296</v>
      </c>
      <c r="W1330" s="367"/>
      <c r="X1330" s="363" t="s">
        <v>306</v>
      </c>
      <c r="Y1330" s="363" t="s">
        <v>3726</v>
      </c>
      <c r="Z1330" s="363"/>
      <c r="AA1330" s="363"/>
      <c r="AB1330" s="363"/>
      <c r="AC1330" s="363"/>
      <c r="AD1330" s="363" t="s">
        <v>304</v>
      </c>
      <c r="AE1330" s="367"/>
      <c r="AF1330" s="362" t="s">
        <v>3727</v>
      </c>
      <c r="AG1330" s="364">
        <v>0.01</v>
      </c>
      <c r="AH1330" s="364">
        <v>0.01</v>
      </c>
      <c r="AI1330" s="364">
        <v>0.12</v>
      </c>
      <c r="AJ1330" s="363" t="s">
        <v>0</v>
      </c>
      <c r="AK1330" s="368">
        <v>471.78</v>
      </c>
      <c r="AL1330" s="364">
        <v>0.35</v>
      </c>
      <c r="AM1330" s="369"/>
      <c r="AN1330" s="370">
        <v>17</v>
      </c>
      <c r="AO1330" s="371" t="s">
        <v>305</v>
      </c>
      <c r="AP1330" s="371" t="s">
        <v>0</v>
      </c>
      <c r="AQ1330" s="371" t="s">
        <v>306</v>
      </c>
      <c r="AR1330" s="372" t="s">
        <v>0</v>
      </c>
      <c r="AS1330" s="372"/>
      <c r="AT1330" s="363"/>
    </row>
    <row r="1331" spans="1:46" x14ac:dyDescent="0.3">
      <c r="A1331" s="362" t="s">
        <v>293</v>
      </c>
      <c r="B1331" s="363" t="s">
        <v>294</v>
      </c>
      <c r="C1331" s="363" t="s">
        <v>295</v>
      </c>
      <c r="D1331" s="363" t="s">
        <v>296</v>
      </c>
      <c r="E1331" s="363" t="s">
        <v>297</v>
      </c>
      <c r="F1331" s="363" t="s">
        <v>298</v>
      </c>
      <c r="G1331" s="363" t="s">
        <v>299</v>
      </c>
      <c r="H1331" s="363"/>
      <c r="I1331" s="363"/>
      <c r="J1331" s="363"/>
      <c r="K1331" s="363"/>
      <c r="L1331" s="364">
        <v>790.51934204380245</v>
      </c>
      <c r="M1331" s="365">
        <v>14</v>
      </c>
      <c r="N1331" s="364">
        <v>707.8</v>
      </c>
      <c r="O1331" s="363" t="s">
        <v>2716</v>
      </c>
      <c r="P1331" s="363"/>
      <c r="Q1331" s="363" t="s">
        <v>300</v>
      </c>
      <c r="R1331" s="363" t="s">
        <v>301</v>
      </c>
      <c r="S1331" s="363"/>
      <c r="T1331" s="365">
        <v>13.92</v>
      </c>
      <c r="U1331" s="366">
        <v>2</v>
      </c>
      <c r="V1331" s="367">
        <v>45200</v>
      </c>
      <c r="W1331" s="367">
        <v>45930</v>
      </c>
      <c r="X1331" s="363" t="s">
        <v>3322</v>
      </c>
      <c r="Y1331" s="363"/>
      <c r="Z1331" s="363"/>
      <c r="AA1331" s="363"/>
      <c r="AB1331" s="363" t="s">
        <v>302</v>
      </c>
      <c r="AC1331" s="363" t="s">
        <v>303</v>
      </c>
      <c r="AD1331" s="363" t="s">
        <v>304</v>
      </c>
      <c r="AE1331" s="367">
        <v>45014</v>
      </c>
      <c r="AF1331" s="362" t="s">
        <v>2431</v>
      </c>
      <c r="AG1331" s="364">
        <v>8.6552662596361463E-2</v>
      </c>
      <c r="AH1331" s="364">
        <v>9.0518331050237558E-2</v>
      </c>
      <c r="AI1331" s="364">
        <v>6.1295206248047895</v>
      </c>
      <c r="AJ1331" s="363" t="s">
        <v>181</v>
      </c>
      <c r="AK1331" s="368">
        <v>-12.054098712886637</v>
      </c>
      <c r="AL1331" s="364">
        <v>3.6759149405036893</v>
      </c>
      <c r="AM1331" s="369"/>
      <c r="AN1331" s="370">
        <v>22</v>
      </c>
      <c r="AO1331" s="371" t="s">
        <v>305</v>
      </c>
      <c r="AP1331" s="371" t="s">
        <v>0</v>
      </c>
      <c r="AQ1331" s="371" t="s">
        <v>306</v>
      </c>
      <c r="AR1331" s="372" t="s">
        <v>0</v>
      </c>
      <c r="AS1331" s="372"/>
      <c r="AT1331" s="363"/>
    </row>
    <row r="1332" spans="1:46" x14ac:dyDescent="0.3">
      <c r="A1332" s="363" t="s">
        <v>307</v>
      </c>
      <c r="B1332" s="363" t="s">
        <v>308</v>
      </c>
      <c r="C1332" s="363" t="s">
        <v>295</v>
      </c>
      <c r="D1332" s="363" t="s">
        <v>296</v>
      </c>
      <c r="E1332" s="363" t="s">
        <v>297</v>
      </c>
      <c r="F1332" s="363" t="s">
        <v>298</v>
      </c>
      <c r="G1332" s="363" t="s">
        <v>299</v>
      </c>
      <c r="H1332" s="363"/>
      <c r="I1332" s="363"/>
      <c r="J1332" s="363"/>
      <c r="K1332" s="363"/>
      <c r="L1332" s="364">
        <v>714.57230155358127</v>
      </c>
      <c r="M1332" s="364">
        <v>14</v>
      </c>
      <c r="N1332" s="364">
        <v>639.79999999999995</v>
      </c>
      <c r="O1332" s="363" t="s">
        <v>2716</v>
      </c>
      <c r="P1332" s="363"/>
      <c r="Q1332" s="363" t="s">
        <v>300</v>
      </c>
      <c r="R1332" s="363" t="s">
        <v>301</v>
      </c>
      <c r="S1332" s="363"/>
      <c r="T1332" s="365">
        <v>13.92</v>
      </c>
      <c r="U1332" s="363">
        <v>2</v>
      </c>
      <c r="V1332" s="367">
        <v>45200</v>
      </c>
      <c r="W1332" s="367">
        <v>45930</v>
      </c>
      <c r="X1332" s="363" t="s">
        <v>3322</v>
      </c>
      <c r="Y1332" s="363"/>
      <c r="Z1332" s="363"/>
      <c r="AA1332" s="363"/>
      <c r="AB1332" s="363" t="s">
        <v>302</v>
      </c>
      <c r="AC1332" s="363" t="s">
        <v>303</v>
      </c>
      <c r="AD1332" s="363" t="s">
        <v>304</v>
      </c>
      <c r="AE1332" s="367">
        <v>45014</v>
      </c>
      <c r="AF1332" s="363" t="s">
        <v>2431</v>
      </c>
      <c r="AG1332" s="364">
        <v>7.8237346042882266E-2</v>
      </c>
      <c r="AH1332" s="364">
        <v>8.1822023461347815E-2</v>
      </c>
      <c r="AI1332" s="364">
        <v>5.540643254803765</v>
      </c>
      <c r="AJ1332" s="363" t="s">
        <v>181</v>
      </c>
      <c r="AK1332" s="364">
        <v>-11.075274290433654</v>
      </c>
      <c r="AL1332" s="364">
        <v>3.3227612022241582</v>
      </c>
      <c r="AM1332" s="369"/>
      <c r="AN1332" s="363">
        <v>22</v>
      </c>
      <c r="AO1332" s="371" t="s">
        <v>305</v>
      </c>
      <c r="AP1332" s="371" t="s">
        <v>0</v>
      </c>
      <c r="AQ1332" s="371" t="s">
        <v>306</v>
      </c>
      <c r="AR1332" s="372" t="s">
        <v>0</v>
      </c>
      <c r="AS1332" s="363"/>
      <c r="AT1332" s="363"/>
    </row>
    <row r="1333" spans="1:46" x14ac:dyDescent="0.3">
      <c r="A1333" s="362" t="s">
        <v>309</v>
      </c>
      <c r="B1333" s="363" t="s">
        <v>310</v>
      </c>
      <c r="C1333" s="363" t="s">
        <v>295</v>
      </c>
      <c r="D1333" s="363" t="s">
        <v>296</v>
      </c>
      <c r="E1333" s="363" t="s">
        <v>297</v>
      </c>
      <c r="F1333" s="363" t="s">
        <v>298</v>
      </c>
      <c r="G1333" s="363" t="s">
        <v>299</v>
      </c>
      <c r="H1333" s="363"/>
      <c r="I1333" s="363"/>
      <c r="J1333" s="363"/>
      <c r="K1333" s="363"/>
      <c r="L1333" s="364">
        <v>714.57230155358127</v>
      </c>
      <c r="M1333" s="364">
        <v>14</v>
      </c>
      <c r="N1333" s="364">
        <v>639.79999999999995</v>
      </c>
      <c r="O1333" s="362" t="s">
        <v>2716</v>
      </c>
      <c r="P1333" s="363"/>
      <c r="Q1333" s="363" t="s">
        <v>300</v>
      </c>
      <c r="R1333" s="363" t="s">
        <v>301</v>
      </c>
      <c r="S1333" s="363"/>
      <c r="T1333" s="365">
        <v>13.92</v>
      </c>
      <c r="U1333" s="366">
        <v>2</v>
      </c>
      <c r="V1333" s="367">
        <v>45200</v>
      </c>
      <c r="W1333" s="367">
        <v>45930</v>
      </c>
      <c r="X1333" s="363" t="s">
        <v>3322</v>
      </c>
      <c r="Y1333" s="363"/>
      <c r="Z1333" s="363"/>
      <c r="AA1333" s="363"/>
      <c r="AB1333" s="363" t="s">
        <v>302</v>
      </c>
      <c r="AC1333" s="363" t="s">
        <v>303</v>
      </c>
      <c r="AD1333" s="363" t="s">
        <v>304</v>
      </c>
      <c r="AE1333" s="367">
        <v>45014</v>
      </c>
      <c r="AF1333" s="362" t="s">
        <v>2431</v>
      </c>
      <c r="AG1333" s="364">
        <v>7.8237346042882266E-2</v>
      </c>
      <c r="AH1333" s="364">
        <v>8.1822023461347815E-2</v>
      </c>
      <c r="AI1333" s="364">
        <v>5.540643254803765</v>
      </c>
      <c r="AJ1333" s="362" t="s">
        <v>181</v>
      </c>
      <c r="AK1333" s="364">
        <v>-11.075274290433654</v>
      </c>
      <c r="AL1333" s="364">
        <v>3.3227612022241582</v>
      </c>
      <c r="AM1333" s="369"/>
      <c r="AN1333" s="370">
        <v>22</v>
      </c>
      <c r="AO1333" s="371" t="s">
        <v>305</v>
      </c>
      <c r="AP1333" s="371" t="s">
        <v>0</v>
      </c>
      <c r="AQ1333" s="371" t="s">
        <v>306</v>
      </c>
      <c r="AR1333" s="372" t="s">
        <v>0</v>
      </c>
      <c r="AS1333" s="372"/>
      <c r="AT1333" s="363"/>
    </row>
    <row r="1334" spans="1:46" x14ac:dyDescent="0.3">
      <c r="A1334" s="362" t="s">
        <v>2409</v>
      </c>
      <c r="B1334" s="363" t="s">
        <v>312</v>
      </c>
      <c r="C1334" s="363" t="s">
        <v>295</v>
      </c>
      <c r="D1334" s="363" t="s">
        <v>296</v>
      </c>
      <c r="E1334" s="363" t="s">
        <v>313</v>
      </c>
      <c r="F1334" s="363" t="s">
        <v>314</v>
      </c>
      <c r="G1334" s="363" t="s">
        <v>347</v>
      </c>
      <c r="H1334" s="363" t="s">
        <v>348</v>
      </c>
      <c r="I1334" s="363" t="s">
        <v>325</v>
      </c>
      <c r="J1334" s="363"/>
      <c r="K1334" s="363"/>
      <c r="L1334" s="364">
        <v>58.626093354026217</v>
      </c>
      <c r="M1334" s="364">
        <v>18</v>
      </c>
      <c r="N1334" s="364">
        <v>53.141488000550304</v>
      </c>
      <c r="O1334" s="362" t="s">
        <v>2717</v>
      </c>
      <c r="P1334" s="363"/>
      <c r="Q1334" s="363" t="s">
        <v>300</v>
      </c>
      <c r="R1334" s="363" t="s">
        <v>301</v>
      </c>
      <c r="S1334" s="363"/>
      <c r="T1334" s="365">
        <v>26.38</v>
      </c>
      <c r="U1334" s="366">
        <v>10</v>
      </c>
      <c r="V1334" s="367">
        <v>45200</v>
      </c>
      <c r="W1334" s="367">
        <v>45930</v>
      </c>
      <c r="X1334" s="363" t="s">
        <v>3392</v>
      </c>
      <c r="Y1334" s="363"/>
      <c r="Z1334" s="363"/>
      <c r="AA1334" s="363"/>
      <c r="AB1334" s="363" t="s">
        <v>340</v>
      </c>
      <c r="AC1334" s="363" t="s">
        <v>341</v>
      </c>
      <c r="AD1334" s="363" t="s">
        <v>304</v>
      </c>
      <c r="AE1334" s="367">
        <v>44707</v>
      </c>
      <c r="AF1334" s="362" t="s">
        <v>2433</v>
      </c>
      <c r="AG1334" s="364">
        <v>6.3659121324505267E-3</v>
      </c>
      <c r="AH1334" s="364">
        <v>6.6008435287210551E-3</v>
      </c>
      <c r="AI1334" s="364">
        <v>0.76939895960568905</v>
      </c>
      <c r="AJ1334" s="362" t="s">
        <v>0</v>
      </c>
      <c r="AK1334" s="364">
        <v>45.46912351586829</v>
      </c>
      <c r="AL1334" s="364">
        <v>5.4522266819244478E-2</v>
      </c>
      <c r="AM1334" s="369"/>
      <c r="AN1334" s="370">
        <v>22</v>
      </c>
      <c r="AO1334" s="371" t="s">
        <v>305</v>
      </c>
      <c r="AP1334" s="371" t="s">
        <v>0</v>
      </c>
      <c r="AQ1334" s="371" t="s">
        <v>306</v>
      </c>
      <c r="AR1334" s="372" t="s">
        <v>0</v>
      </c>
      <c r="AS1334" s="372"/>
      <c r="AT1334" s="363"/>
    </row>
    <row r="1335" spans="1:46" x14ac:dyDescent="0.3">
      <c r="A1335" s="362" t="s">
        <v>2410</v>
      </c>
      <c r="B1335" s="363" t="s">
        <v>312</v>
      </c>
      <c r="C1335" s="363" t="s">
        <v>295</v>
      </c>
      <c r="D1335" s="363" t="s">
        <v>296</v>
      </c>
      <c r="E1335" s="363" t="s">
        <v>313</v>
      </c>
      <c r="F1335" s="363" t="s">
        <v>314</v>
      </c>
      <c r="G1335" s="363" t="s">
        <v>350</v>
      </c>
      <c r="H1335" s="363" t="s">
        <v>351</v>
      </c>
      <c r="I1335" s="363" t="s">
        <v>325</v>
      </c>
      <c r="J1335" s="363"/>
      <c r="K1335" s="363"/>
      <c r="L1335" s="364">
        <v>65.858555888759923</v>
      </c>
      <c r="M1335" s="364">
        <v>16</v>
      </c>
      <c r="N1335" s="364">
        <v>59.697337094622419</v>
      </c>
      <c r="O1335" s="362" t="s">
        <v>2718</v>
      </c>
      <c r="P1335" s="363"/>
      <c r="Q1335" s="363" t="s">
        <v>300</v>
      </c>
      <c r="R1335" s="363" t="s">
        <v>301</v>
      </c>
      <c r="S1335" s="363"/>
      <c r="T1335" s="365">
        <v>14.8</v>
      </c>
      <c r="U1335" s="366">
        <v>4</v>
      </c>
      <c r="V1335" s="367">
        <v>45200</v>
      </c>
      <c r="W1335" s="367">
        <v>45930</v>
      </c>
      <c r="X1335" s="363" t="s">
        <v>3392</v>
      </c>
      <c r="Y1335" s="363"/>
      <c r="Z1335" s="363"/>
      <c r="AA1335" s="363"/>
      <c r="AB1335" s="363"/>
      <c r="AC1335" s="363"/>
      <c r="AD1335" s="363" t="s">
        <v>304</v>
      </c>
      <c r="AE1335" s="367">
        <v>44669</v>
      </c>
      <c r="AF1335" s="362" t="s">
        <v>2432</v>
      </c>
      <c r="AG1335" s="364">
        <v>7.1513521725534409E-3</v>
      </c>
      <c r="AH1335" s="364">
        <v>7.4152699138235389E-3</v>
      </c>
      <c r="AI1335" s="364">
        <v>1.1190561450908998</v>
      </c>
      <c r="AJ1335" s="362" t="s">
        <v>181</v>
      </c>
      <c r="AK1335" s="364">
        <v>25.146444996584503</v>
      </c>
      <c r="AL1335" s="364">
        <v>0.1531233557571306</v>
      </c>
      <c r="AM1335" s="369"/>
      <c r="AN1335" s="370">
        <v>22</v>
      </c>
      <c r="AO1335" s="371" t="s">
        <v>305</v>
      </c>
      <c r="AP1335" s="371" t="s">
        <v>0</v>
      </c>
      <c r="AQ1335" s="371" t="s">
        <v>306</v>
      </c>
      <c r="AR1335" s="372" t="s">
        <v>0</v>
      </c>
      <c r="AS1335" s="372"/>
      <c r="AT1335" s="363"/>
    </row>
    <row r="1336" spans="1:46" x14ac:dyDescent="0.3">
      <c r="A1336" s="362" t="s">
        <v>2411</v>
      </c>
      <c r="B1336" s="363" t="s">
        <v>312</v>
      </c>
      <c r="C1336" s="363" t="s">
        <v>295</v>
      </c>
      <c r="D1336" s="363" t="s">
        <v>296</v>
      </c>
      <c r="E1336" s="363" t="s">
        <v>313</v>
      </c>
      <c r="F1336" s="363" t="s">
        <v>314</v>
      </c>
      <c r="G1336" s="363" t="s">
        <v>350</v>
      </c>
      <c r="H1336" s="363" t="s">
        <v>353</v>
      </c>
      <c r="I1336" s="363" t="s">
        <v>325</v>
      </c>
      <c r="J1336" s="363"/>
      <c r="K1336" s="363"/>
      <c r="L1336" s="364">
        <v>32.929277944379962</v>
      </c>
      <c r="M1336" s="365">
        <v>15</v>
      </c>
      <c r="N1336" s="364">
        <v>29.84866854731121</v>
      </c>
      <c r="O1336" s="363" t="s">
        <v>2719</v>
      </c>
      <c r="P1336" s="363"/>
      <c r="Q1336" s="363" t="s">
        <v>300</v>
      </c>
      <c r="R1336" s="363" t="s">
        <v>301</v>
      </c>
      <c r="S1336" s="363"/>
      <c r="T1336" s="365">
        <v>24.26</v>
      </c>
      <c r="U1336" s="366">
        <v>5</v>
      </c>
      <c r="V1336" s="367">
        <v>45200</v>
      </c>
      <c r="W1336" s="367">
        <v>45930</v>
      </c>
      <c r="X1336" s="363" t="s">
        <v>3392</v>
      </c>
      <c r="Y1336" s="363"/>
      <c r="Z1336" s="363"/>
      <c r="AA1336" s="363"/>
      <c r="AB1336" s="363"/>
      <c r="AC1336" s="363"/>
      <c r="AD1336" s="363" t="s">
        <v>304</v>
      </c>
      <c r="AE1336" s="367">
        <v>44669</v>
      </c>
      <c r="AF1336" s="362" t="s">
        <v>2432</v>
      </c>
      <c r="AG1336" s="364">
        <v>3.5757599405055046E-3</v>
      </c>
      <c r="AH1336" s="364">
        <v>3.7077219057467378E-3</v>
      </c>
      <c r="AI1336" s="364">
        <v>0.34251537636088514</v>
      </c>
      <c r="AJ1336" s="363" t="s">
        <v>0</v>
      </c>
      <c r="AK1336" s="368">
        <v>126.53157746401021</v>
      </c>
      <c r="AL1336" s="364">
        <v>6.1250778679145398E-2</v>
      </c>
      <c r="AM1336" s="369"/>
      <c r="AN1336" s="370">
        <v>22</v>
      </c>
      <c r="AO1336" s="371" t="s">
        <v>305</v>
      </c>
      <c r="AP1336" s="371" t="s">
        <v>0</v>
      </c>
      <c r="AQ1336" s="371" t="s">
        <v>306</v>
      </c>
      <c r="AR1336" s="372" t="s">
        <v>0</v>
      </c>
      <c r="AS1336" s="372"/>
      <c r="AT1336" s="363"/>
    </row>
    <row r="1337" spans="1:46" x14ac:dyDescent="0.3">
      <c r="A1337" s="362" t="s">
        <v>2412</v>
      </c>
      <c r="B1337" s="363" t="s">
        <v>312</v>
      </c>
      <c r="C1337" s="363" t="s">
        <v>295</v>
      </c>
      <c r="D1337" s="363" t="s">
        <v>296</v>
      </c>
      <c r="E1337" s="363" t="s">
        <v>313</v>
      </c>
      <c r="F1337" s="363" t="s">
        <v>314</v>
      </c>
      <c r="G1337" s="363" t="s">
        <v>347</v>
      </c>
      <c r="H1337" s="363" t="s">
        <v>355</v>
      </c>
      <c r="I1337" s="363" t="s">
        <v>325</v>
      </c>
      <c r="J1337" s="363"/>
      <c r="K1337" s="363"/>
      <c r="L1337" s="364">
        <v>61.711677214764393</v>
      </c>
      <c r="M1337" s="365">
        <v>18</v>
      </c>
      <c r="N1337" s="364">
        <v>55.938408421631856</v>
      </c>
      <c r="O1337" s="363" t="s">
        <v>2720</v>
      </c>
      <c r="P1337" s="363"/>
      <c r="Q1337" s="363" t="s">
        <v>319</v>
      </c>
      <c r="R1337" s="363" t="s">
        <v>301</v>
      </c>
      <c r="S1337" s="363"/>
      <c r="T1337" s="365">
        <v>29.24</v>
      </c>
      <c r="U1337" s="366">
        <v>10</v>
      </c>
      <c r="V1337" s="367">
        <v>45200</v>
      </c>
      <c r="W1337" s="367">
        <v>45930</v>
      </c>
      <c r="X1337" s="363" t="s">
        <v>3392</v>
      </c>
      <c r="Y1337" s="363"/>
      <c r="Z1337" s="363"/>
      <c r="AA1337" s="363"/>
      <c r="AB1337" s="363"/>
      <c r="AC1337" s="363"/>
      <c r="AD1337" s="363" t="s">
        <v>304</v>
      </c>
      <c r="AE1337" s="367">
        <v>44707</v>
      </c>
      <c r="AF1337" s="362" t="s">
        <v>2433</v>
      </c>
      <c r="AG1337" s="364">
        <v>6.7009601394216025E-3</v>
      </c>
      <c r="AH1337" s="364">
        <v>6.9482563460221579E-3</v>
      </c>
      <c r="AI1337" s="364">
        <v>0.72568919879235194</v>
      </c>
      <c r="AJ1337" s="363" t="s">
        <v>0</v>
      </c>
      <c r="AK1337" s="368">
        <v>49.38670589010956</v>
      </c>
      <c r="AL1337" s="364">
        <v>5.7391859809730952E-2</v>
      </c>
      <c r="AM1337" s="369"/>
      <c r="AN1337" s="370">
        <v>22</v>
      </c>
      <c r="AO1337" s="371" t="s">
        <v>305</v>
      </c>
      <c r="AP1337" s="371" t="s">
        <v>0</v>
      </c>
      <c r="AQ1337" s="371" t="s">
        <v>306</v>
      </c>
      <c r="AR1337" s="372" t="s">
        <v>0</v>
      </c>
      <c r="AS1337" s="372"/>
      <c r="AT1337" s="363"/>
    </row>
    <row r="1338" spans="1:46" x14ac:dyDescent="0.3">
      <c r="A1338" s="362" t="s">
        <v>2413</v>
      </c>
      <c r="B1338" s="363" t="s">
        <v>312</v>
      </c>
      <c r="C1338" s="363" t="s">
        <v>295</v>
      </c>
      <c r="D1338" s="363" t="s">
        <v>296</v>
      </c>
      <c r="E1338" s="363" t="s">
        <v>313</v>
      </c>
      <c r="F1338" s="363" t="s">
        <v>314</v>
      </c>
      <c r="G1338" s="363" t="s">
        <v>347</v>
      </c>
      <c r="H1338" s="363" t="s">
        <v>356</v>
      </c>
      <c r="I1338" s="363" t="s">
        <v>325</v>
      </c>
      <c r="J1338" s="363"/>
      <c r="K1338" s="363"/>
      <c r="L1338" s="364">
        <v>37.027006328858604</v>
      </c>
      <c r="M1338" s="365">
        <v>18</v>
      </c>
      <c r="N1338" s="364">
        <v>33.563045052979078</v>
      </c>
      <c r="O1338" s="363" t="s">
        <v>2721</v>
      </c>
      <c r="P1338" s="363"/>
      <c r="Q1338" s="363" t="s">
        <v>319</v>
      </c>
      <c r="R1338" s="363" t="s">
        <v>301</v>
      </c>
      <c r="S1338" s="363"/>
      <c r="T1338" s="365">
        <v>29.24</v>
      </c>
      <c r="U1338" s="366">
        <v>10</v>
      </c>
      <c r="V1338" s="367">
        <v>45200</v>
      </c>
      <c r="W1338" s="367">
        <v>45930</v>
      </c>
      <c r="X1338" s="363" t="s">
        <v>3392</v>
      </c>
      <c r="Y1338" s="363"/>
      <c r="Z1338" s="363"/>
      <c r="AA1338" s="363"/>
      <c r="AB1338" s="363"/>
      <c r="AC1338" s="363"/>
      <c r="AD1338" s="363" t="s">
        <v>304</v>
      </c>
      <c r="AE1338" s="367">
        <v>44707</v>
      </c>
      <c r="AF1338" s="362" t="s">
        <v>2433</v>
      </c>
      <c r="AG1338" s="364">
        <v>4.0205760836529566E-3</v>
      </c>
      <c r="AH1338" s="364">
        <v>4.16895380761329E-3</v>
      </c>
      <c r="AI1338" s="364">
        <v>0.43541351927541072</v>
      </c>
      <c r="AJ1338" s="363" t="s">
        <v>0</v>
      </c>
      <c r="AK1338" s="368">
        <v>95.359409268392113</v>
      </c>
      <c r="AL1338" s="364">
        <v>3.4435115885838551E-2</v>
      </c>
      <c r="AM1338" s="369"/>
      <c r="AN1338" s="370">
        <v>22</v>
      </c>
      <c r="AO1338" s="371" t="s">
        <v>305</v>
      </c>
      <c r="AP1338" s="371" t="s">
        <v>0</v>
      </c>
      <c r="AQ1338" s="371" t="s">
        <v>306</v>
      </c>
      <c r="AR1338" s="372" t="s">
        <v>0</v>
      </c>
      <c r="AS1338" s="372"/>
      <c r="AT1338" s="363"/>
    </row>
    <row r="1339" spans="1:46" x14ac:dyDescent="0.3">
      <c r="A1339" s="362" t="s">
        <v>2414</v>
      </c>
      <c r="B1339" s="363" t="s">
        <v>312</v>
      </c>
      <c r="C1339" s="363" t="s">
        <v>295</v>
      </c>
      <c r="D1339" s="363" t="s">
        <v>296</v>
      </c>
      <c r="E1339" s="363" t="s">
        <v>313</v>
      </c>
      <c r="F1339" s="363" t="s">
        <v>314</v>
      </c>
      <c r="G1339" s="363" t="s">
        <v>350</v>
      </c>
      <c r="H1339" s="363" t="s">
        <v>357</v>
      </c>
      <c r="I1339" s="363" t="s">
        <v>325</v>
      </c>
      <c r="J1339" s="363"/>
      <c r="K1339" s="363"/>
      <c r="L1339" s="364">
        <v>16.464638972189981</v>
      </c>
      <c r="M1339" s="365">
        <v>7</v>
      </c>
      <c r="N1339" s="364">
        <v>14.924334273655605</v>
      </c>
      <c r="O1339" s="363" t="s">
        <v>2722</v>
      </c>
      <c r="P1339" s="363"/>
      <c r="Q1339" s="363" t="s">
        <v>300</v>
      </c>
      <c r="R1339" s="363" t="s">
        <v>301</v>
      </c>
      <c r="S1339" s="363"/>
      <c r="T1339" s="365">
        <v>16.690000000000001</v>
      </c>
      <c r="U1339" s="366">
        <v>5</v>
      </c>
      <c r="V1339" s="367">
        <v>45200</v>
      </c>
      <c r="W1339" s="367">
        <v>45930</v>
      </c>
      <c r="X1339" s="363" t="s">
        <v>3392</v>
      </c>
      <c r="Y1339" s="363"/>
      <c r="Z1339" s="363"/>
      <c r="AA1339" s="363"/>
      <c r="AB1339" s="363"/>
      <c r="AC1339" s="363"/>
      <c r="AD1339" s="363" t="s">
        <v>304</v>
      </c>
      <c r="AE1339" s="367">
        <v>44669</v>
      </c>
      <c r="AF1339" s="362" t="s">
        <v>2432</v>
      </c>
      <c r="AG1339" s="364">
        <v>1.787484657459914E-3</v>
      </c>
      <c r="AH1339" s="364">
        <v>1.8534510512228063E-3</v>
      </c>
      <c r="AI1339" s="364">
        <v>0.24783688167765208</v>
      </c>
      <c r="AJ1339" s="363" t="s">
        <v>0</v>
      </c>
      <c r="AK1339" s="368">
        <v>182.34611058786456</v>
      </c>
      <c r="AL1339" s="364">
        <v>3.0618617851333546E-2</v>
      </c>
      <c r="AM1339" s="369"/>
      <c r="AN1339" s="370">
        <v>22</v>
      </c>
      <c r="AO1339" s="371" t="s">
        <v>305</v>
      </c>
      <c r="AP1339" s="371" t="s">
        <v>0</v>
      </c>
      <c r="AQ1339" s="371" t="s">
        <v>306</v>
      </c>
      <c r="AR1339" s="372" t="s">
        <v>0</v>
      </c>
      <c r="AS1339" s="372"/>
      <c r="AT1339" s="363"/>
    </row>
    <row r="1340" spans="1:46" x14ac:dyDescent="0.3">
      <c r="A1340" s="362" t="s">
        <v>2415</v>
      </c>
      <c r="B1340" s="363" t="s">
        <v>312</v>
      </c>
      <c r="C1340" s="363" t="s">
        <v>295</v>
      </c>
      <c r="D1340" s="363" t="s">
        <v>296</v>
      </c>
      <c r="E1340" s="363" t="s">
        <v>313</v>
      </c>
      <c r="F1340" s="363" t="s">
        <v>314</v>
      </c>
      <c r="G1340" s="363" t="s">
        <v>347</v>
      </c>
      <c r="H1340" s="363" t="s">
        <v>359</v>
      </c>
      <c r="I1340" s="363" t="s">
        <v>345</v>
      </c>
      <c r="J1340" s="363"/>
      <c r="K1340" s="363"/>
      <c r="L1340" s="364">
        <v>58.626093354026217</v>
      </c>
      <c r="M1340" s="365">
        <v>16</v>
      </c>
      <c r="N1340" s="364">
        <v>53.141488000550304</v>
      </c>
      <c r="O1340" s="363" t="s">
        <v>2723</v>
      </c>
      <c r="P1340" s="363"/>
      <c r="Q1340" s="363" t="s">
        <v>300</v>
      </c>
      <c r="R1340" s="363" t="s">
        <v>301</v>
      </c>
      <c r="S1340" s="363"/>
      <c r="T1340" s="365">
        <v>26.38</v>
      </c>
      <c r="U1340" s="366">
        <v>10</v>
      </c>
      <c r="V1340" s="367">
        <v>45200</v>
      </c>
      <c r="W1340" s="367">
        <v>45930</v>
      </c>
      <c r="X1340" s="363" t="s">
        <v>3322</v>
      </c>
      <c r="Y1340" s="363"/>
      <c r="Z1340" s="363"/>
      <c r="AA1340" s="363"/>
      <c r="AB1340" s="363"/>
      <c r="AC1340" s="363"/>
      <c r="AD1340" s="363" t="s">
        <v>360</v>
      </c>
      <c r="AE1340" s="367"/>
      <c r="AF1340" s="362"/>
      <c r="AG1340" s="364">
        <v>0</v>
      </c>
      <c r="AH1340" s="364">
        <v>0</v>
      </c>
      <c r="AI1340" s="364">
        <v>0.93</v>
      </c>
      <c r="AJ1340" s="363" t="s">
        <v>0</v>
      </c>
      <c r="AK1340" s="368">
        <v>58.91</v>
      </c>
      <c r="AL1340" s="364">
        <v>2.5000000000000001E-2</v>
      </c>
      <c r="AM1340" s="369"/>
      <c r="AN1340" s="370">
        <v>22</v>
      </c>
      <c r="AO1340" s="371" t="s">
        <v>305</v>
      </c>
      <c r="AP1340" s="371" t="s">
        <v>0</v>
      </c>
      <c r="AQ1340" s="371" t="s">
        <v>306</v>
      </c>
      <c r="AR1340" s="372" t="s">
        <v>0</v>
      </c>
      <c r="AS1340" s="372"/>
      <c r="AT1340" s="363"/>
    </row>
    <row r="1341" spans="1:46" x14ac:dyDescent="0.3">
      <c r="A1341" s="362" t="s">
        <v>2422</v>
      </c>
      <c r="B1341" s="363" t="s">
        <v>312</v>
      </c>
      <c r="C1341" s="363" t="s">
        <v>295</v>
      </c>
      <c r="D1341" s="363" t="s">
        <v>296</v>
      </c>
      <c r="E1341" s="363" t="s">
        <v>313</v>
      </c>
      <c r="F1341" s="363" t="s">
        <v>361</v>
      </c>
      <c r="G1341" s="363" t="s">
        <v>379</v>
      </c>
      <c r="H1341" s="363" t="s">
        <v>380</v>
      </c>
      <c r="I1341" s="363" t="s">
        <v>381</v>
      </c>
      <c r="J1341" s="363" t="s">
        <v>382</v>
      </c>
      <c r="K1341" s="363"/>
      <c r="L1341" s="364">
        <v>220.64151968578344</v>
      </c>
      <c r="M1341" s="365">
        <v>70</v>
      </c>
      <c r="N1341" s="364">
        <v>200</v>
      </c>
      <c r="O1341" s="363" t="s">
        <v>2724</v>
      </c>
      <c r="P1341" s="363"/>
      <c r="Q1341" s="363" t="s">
        <v>300</v>
      </c>
      <c r="R1341" s="363" t="s">
        <v>384</v>
      </c>
      <c r="S1341" s="363"/>
      <c r="T1341" s="365">
        <v>103</v>
      </c>
      <c r="U1341" s="366">
        <v>10</v>
      </c>
      <c r="V1341" s="367">
        <v>45200</v>
      </c>
      <c r="W1341" s="367">
        <v>45930</v>
      </c>
      <c r="X1341" s="363" t="s">
        <v>3393</v>
      </c>
      <c r="Y1341" s="363"/>
      <c r="Z1341" s="363"/>
      <c r="AA1341" s="363"/>
      <c r="AB1341" s="363" t="s">
        <v>385</v>
      </c>
      <c r="AC1341" s="363"/>
      <c r="AD1341" s="363" t="s">
        <v>360</v>
      </c>
      <c r="AE1341" s="367"/>
      <c r="AF1341" s="362"/>
      <c r="AG1341" s="364">
        <v>2.3958351081116151E-2</v>
      </c>
      <c r="AH1341" s="364">
        <v>2.4842524276522705E-2</v>
      </c>
      <c r="AI1341" s="364">
        <v>0.80925719007980468</v>
      </c>
      <c r="AJ1341" s="363" t="s">
        <v>0</v>
      </c>
      <c r="AK1341" s="368">
        <v>42.265645016375295</v>
      </c>
      <c r="AL1341" s="364">
        <v>2.0519699999999998E-2</v>
      </c>
      <c r="AM1341" s="369"/>
      <c r="AN1341" s="370">
        <v>20</v>
      </c>
      <c r="AO1341" s="371" t="s">
        <v>305</v>
      </c>
      <c r="AP1341" s="371" t="s">
        <v>0</v>
      </c>
      <c r="AQ1341" s="371" t="s">
        <v>386</v>
      </c>
      <c r="AR1341" s="372" t="s">
        <v>0</v>
      </c>
      <c r="AS1341" s="372"/>
      <c r="AT1341" s="363" t="s">
        <v>1952</v>
      </c>
    </row>
    <row r="1342" spans="1:46" x14ac:dyDescent="0.3">
      <c r="A1342" s="362" t="s">
        <v>2423</v>
      </c>
      <c r="B1342" s="363" t="s">
        <v>312</v>
      </c>
      <c r="C1342" s="363" t="s">
        <v>295</v>
      </c>
      <c r="D1342" s="363" t="s">
        <v>296</v>
      </c>
      <c r="E1342" s="363" t="s">
        <v>387</v>
      </c>
      <c r="F1342" s="363" t="s">
        <v>388</v>
      </c>
      <c r="G1342" s="363" t="s">
        <v>389</v>
      </c>
      <c r="H1342" s="363" t="s">
        <v>390</v>
      </c>
      <c r="I1342" s="363" t="s">
        <v>391</v>
      </c>
      <c r="J1342" s="363"/>
      <c r="K1342" s="363"/>
      <c r="L1342" s="364">
        <v>0</v>
      </c>
      <c r="M1342" s="364">
        <v>100</v>
      </c>
      <c r="N1342" s="364">
        <v>0</v>
      </c>
      <c r="O1342" s="362" t="s">
        <v>2725</v>
      </c>
      <c r="P1342" s="363"/>
      <c r="Q1342" s="363" t="s">
        <v>300</v>
      </c>
      <c r="R1342" s="363" t="s">
        <v>384</v>
      </c>
      <c r="S1342" s="363"/>
      <c r="T1342" s="365">
        <v>127</v>
      </c>
      <c r="U1342" s="366">
        <v>10</v>
      </c>
      <c r="V1342" s="367">
        <v>45200</v>
      </c>
      <c r="W1342" s="367">
        <v>45930</v>
      </c>
      <c r="X1342" s="363" t="s">
        <v>3393</v>
      </c>
      <c r="Y1342" s="363"/>
      <c r="Z1342" s="363"/>
      <c r="AA1342" s="363"/>
      <c r="AB1342" s="363" t="s">
        <v>390</v>
      </c>
      <c r="AC1342" s="363"/>
      <c r="AD1342" s="363" t="s">
        <v>360</v>
      </c>
      <c r="AE1342" s="367"/>
      <c r="AF1342" s="362"/>
      <c r="AG1342" s="364">
        <v>0</v>
      </c>
      <c r="AH1342" s="364">
        <v>0</v>
      </c>
      <c r="AI1342" s="364">
        <v>0</v>
      </c>
      <c r="AJ1342" s="362" t="s">
        <v>0</v>
      </c>
      <c r="AK1342" s="364">
        <v>0</v>
      </c>
      <c r="AL1342" s="364">
        <v>0</v>
      </c>
      <c r="AM1342" s="369"/>
      <c r="AN1342" s="370">
        <v>9</v>
      </c>
      <c r="AO1342" s="371" t="s">
        <v>393</v>
      </c>
      <c r="AP1342" s="371" t="s">
        <v>0</v>
      </c>
      <c r="AQ1342" s="371" t="s">
        <v>306</v>
      </c>
      <c r="AR1342" s="372" t="s">
        <v>181</v>
      </c>
      <c r="AS1342" s="372">
        <v>1.1032</v>
      </c>
      <c r="AT1342" s="363" t="s">
        <v>2708</v>
      </c>
    </row>
    <row r="1343" spans="1:46" x14ac:dyDescent="0.3">
      <c r="A1343" s="362" t="s">
        <v>2424</v>
      </c>
      <c r="B1343" s="363" t="s">
        <v>312</v>
      </c>
      <c r="C1343" s="363" t="s">
        <v>295</v>
      </c>
      <c r="D1343" s="363" t="s">
        <v>296</v>
      </c>
      <c r="E1343" s="363" t="s">
        <v>387</v>
      </c>
      <c r="F1343" s="363" t="s">
        <v>388</v>
      </c>
      <c r="G1343" s="363" t="s">
        <v>389</v>
      </c>
      <c r="H1343" s="363" t="s">
        <v>394</v>
      </c>
      <c r="I1343" s="363" t="s">
        <v>391</v>
      </c>
      <c r="J1343" s="363"/>
      <c r="K1343" s="363"/>
      <c r="L1343" s="364">
        <v>0</v>
      </c>
      <c r="M1343" s="364">
        <v>70</v>
      </c>
      <c r="N1343" s="364">
        <v>0</v>
      </c>
      <c r="O1343" s="362" t="s">
        <v>2726</v>
      </c>
      <c r="P1343" s="363"/>
      <c r="Q1343" s="363" t="s">
        <v>300</v>
      </c>
      <c r="R1343" s="363" t="s">
        <v>384</v>
      </c>
      <c r="S1343" s="363"/>
      <c r="T1343" s="365">
        <v>203</v>
      </c>
      <c r="U1343" s="366">
        <v>10</v>
      </c>
      <c r="V1343" s="367">
        <v>45200</v>
      </c>
      <c r="W1343" s="367">
        <v>45930</v>
      </c>
      <c r="X1343" s="363" t="s">
        <v>3393</v>
      </c>
      <c r="Y1343" s="363"/>
      <c r="Z1343" s="363"/>
      <c r="AA1343" s="363"/>
      <c r="AB1343" s="363" t="s">
        <v>394</v>
      </c>
      <c r="AC1343" s="363"/>
      <c r="AD1343" s="363" t="s">
        <v>360</v>
      </c>
      <c r="AE1343" s="367"/>
      <c r="AF1343" s="362"/>
      <c r="AG1343" s="364">
        <v>0</v>
      </c>
      <c r="AH1343" s="364">
        <v>0</v>
      </c>
      <c r="AI1343" s="364">
        <v>0.64</v>
      </c>
      <c r="AJ1343" s="362" t="s">
        <v>0</v>
      </c>
      <c r="AK1343" s="364">
        <v>93.07</v>
      </c>
      <c r="AL1343" s="364">
        <v>0</v>
      </c>
      <c r="AM1343" s="369"/>
      <c r="AN1343" s="370">
        <v>9</v>
      </c>
      <c r="AO1343" s="371" t="s">
        <v>393</v>
      </c>
      <c r="AP1343" s="371" t="s">
        <v>0</v>
      </c>
      <c r="AQ1343" s="371" t="s">
        <v>306</v>
      </c>
      <c r="AR1343" s="372" t="s">
        <v>181</v>
      </c>
      <c r="AS1343" s="372">
        <v>1.1032</v>
      </c>
      <c r="AT1343" s="363" t="s">
        <v>2708</v>
      </c>
    </row>
    <row r="1344" spans="1:46" x14ac:dyDescent="0.3">
      <c r="A1344" s="363" t="s">
        <v>2425</v>
      </c>
      <c r="B1344" s="363" t="s">
        <v>312</v>
      </c>
      <c r="C1344" s="363" t="s">
        <v>295</v>
      </c>
      <c r="D1344" s="363" t="s">
        <v>296</v>
      </c>
      <c r="E1344" s="363" t="s">
        <v>387</v>
      </c>
      <c r="F1344" s="363" t="s">
        <v>388</v>
      </c>
      <c r="G1344" s="363" t="s">
        <v>389</v>
      </c>
      <c r="H1344" s="363" t="s">
        <v>390</v>
      </c>
      <c r="I1344" s="363" t="s">
        <v>391</v>
      </c>
      <c r="J1344" s="363"/>
      <c r="K1344" s="363"/>
      <c r="L1344" s="364">
        <v>0</v>
      </c>
      <c r="M1344" s="364">
        <v>100</v>
      </c>
      <c r="N1344" s="364">
        <v>0</v>
      </c>
      <c r="O1344" s="363" t="s">
        <v>2725</v>
      </c>
      <c r="P1344" s="363"/>
      <c r="Q1344" s="363" t="s">
        <v>339</v>
      </c>
      <c r="R1344" s="363" t="s">
        <v>384</v>
      </c>
      <c r="S1344" s="363"/>
      <c r="T1344" s="365">
        <v>127</v>
      </c>
      <c r="U1344" s="363">
        <v>10</v>
      </c>
      <c r="V1344" s="367">
        <v>45200</v>
      </c>
      <c r="W1344" s="367">
        <v>45930</v>
      </c>
      <c r="X1344" s="363" t="s">
        <v>3393</v>
      </c>
      <c r="Y1344" s="363"/>
      <c r="Z1344" s="363"/>
      <c r="AA1344" s="363"/>
      <c r="AB1344" s="363" t="s">
        <v>390</v>
      </c>
      <c r="AC1344" s="363"/>
      <c r="AD1344" s="363" t="s">
        <v>360</v>
      </c>
      <c r="AE1344" s="367"/>
      <c r="AF1344" s="363"/>
      <c r="AG1344" s="364">
        <v>0</v>
      </c>
      <c r="AH1344" s="364">
        <v>0</v>
      </c>
      <c r="AI1344" s="364">
        <v>1</v>
      </c>
      <c r="AJ1344" s="363" t="s">
        <v>181</v>
      </c>
      <c r="AK1344" s="364">
        <v>60.09</v>
      </c>
      <c r="AL1344" s="364">
        <v>0.23199999999999998</v>
      </c>
      <c r="AM1344" s="369"/>
      <c r="AN1344" s="363">
        <v>9</v>
      </c>
      <c r="AO1344" s="371" t="s">
        <v>393</v>
      </c>
      <c r="AP1344" s="371" t="s">
        <v>0</v>
      </c>
      <c r="AQ1344" s="371" t="s">
        <v>306</v>
      </c>
      <c r="AR1344" s="372" t="s">
        <v>181</v>
      </c>
      <c r="AS1344" s="363">
        <v>1.1032</v>
      </c>
      <c r="AT1344" s="363" t="s">
        <v>1953</v>
      </c>
    </row>
    <row r="1345" spans="1:46" x14ac:dyDescent="0.3">
      <c r="A1345" s="362" t="s">
        <v>2426</v>
      </c>
      <c r="B1345" s="363" t="s">
        <v>312</v>
      </c>
      <c r="C1345" s="363" t="s">
        <v>295</v>
      </c>
      <c r="D1345" s="363" t="s">
        <v>296</v>
      </c>
      <c r="E1345" s="363" t="s">
        <v>387</v>
      </c>
      <c r="F1345" s="363" t="s">
        <v>388</v>
      </c>
      <c r="G1345" s="363" t="s">
        <v>389</v>
      </c>
      <c r="H1345" s="363" t="s">
        <v>394</v>
      </c>
      <c r="I1345" s="363" t="s">
        <v>391</v>
      </c>
      <c r="J1345" s="363"/>
      <c r="K1345" s="363"/>
      <c r="L1345" s="364">
        <v>0</v>
      </c>
      <c r="M1345" s="364">
        <v>70</v>
      </c>
      <c r="N1345" s="364">
        <v>0</v>
      </c>
      <c r="O1345" s="362" t="s">
        <v>2726</v>
      </c>
      <c r="P1345" s="363"/>
      <c r="Q1345" s="363" t="s">
        <v>339</v>
      </c>
      <c r="R1345" s="363" t="s">
        <v>384</v>
      </c>
      <c r="S1345" s="363"/>
      <c r="T1345" s="365">
        <v>127</v>
      </c>
      <c r="U1345" s="366">
        <v>10</v>
      </c>
      <c r="V1345" s="367">
        <v>45200</v>
      </c>
      <c r="W1345" s="367">
        <v>45930</v>
      </c>
      <c r="X1345" s="363" t="s">
        <v>3393</v>
      </c>
      <c r="Y1345" s="363"/>
      <c r="Z1345" s="363"/>
      <c r="AA1345" s="363"/>
      <c r="AB1345" s="363" t="s">
        <v>394</v>
      </c>
      <c r="AC1345" s="363"/>
      <c r="AD1345" s="363" t="s">
        <v>360</v>
      </c>
      <c r="AE1345" s="367"/>
      <c r="AF1345" s="362"/>
      <c r="AG1345" s="364">
        <v>0</v>
      </c>
      <c r="AH1345" s="364">
        <v>0</v>
      </c>
      <c r="AI1345" s="364">
        <v>0.64</v>
      </c>
      <c r="AJ1345" s="362" t="s">
        <v>0</v>
      </c>
      <c r="AK1345" s="364">
        <v>93.07</v>
      </c>
      <c r="AL1345" s="364">
        <v>0.13600000000000001</v>
      </c>
      <c r="AM1345" s="369"/>
      <c r="AN1345" s="370">
        <v>9</v>
      </c>
      <c r="AO1345" s="371" t="s">
        <v>393</v>
      </c>
      <c r="AP1345" s="371" t="s">
        <v>0</v>
      </c>
      <c r="AQ1345" s="371" t="s">
        <v>306</v>
      </c>
      <c r="AR1345" s="372" t="s">
        <v>181</v>
      </c>
      <c r="AS1345" s="372">
        <v>1.1032</v>
      </c>
      <c r="AT1345" s="363" t="s">
        <v>1953</v>
      </c>
    </row>
    <row r="1346" spans="1:46" x14ac:dyDescent="0.3">
      <c r="A1346" s="362" t="s">
        <v>415</v>
      </c>
      <c r="B1346" s="363" t="s">
        <v>294</v>
      </c>
      <c r="C1346" s="363" t="s">
        <v>295</v>
      </c>
      <c r="D1346" s="363" t="s">
        <v>296</v>
      </c>
      <c r="E1346" s="363" t="s">
        <v>416</v>
      </c>
      <c r="F1346" s="363" t="s">
        <v>417</v>
      </c>
      <c r="G1346" s="363" t="s">
        <v>418</v>
      </c>
      <c r="H1346" s="363" t="s">
        <v>2435</v>
      </c>
      <c r="I1346" s="363" t="s">
        <v>2436</v>
      </c>
      <c r="J1346" s="363"/>
      <c r="K1346" s="363"/>
      <c r="L1346" s="364">
        <v>318.79000000000002</v>
      </c>
      <c r="M1346" s="365">
        <v>140</v>
      </c>
      <c r="N1346" s="364">
        <v>285.4278908</v>
      </c>
      <c r="O1346" s="363" t="s">
        <v>2727</v>
      </c>
      <c r="P1346" s="363"/>
      <c r="Q1346" s="363" t="s">
        <v>339</v>
      </c>
      <c r="R1346" s="363" t="s">
        <v>301</v>
      </c>
      <c r="S1346" s="363"/>
      <c r="T1346" s="365">
        <v>612.08000000000004</v>
      </c>
      <c r="U1346" s="366">
        <v>10</v>
      </c>
      <c r="V1346" s="367">
        <v>45200</v>
      </c>
      <c r="W1346" s="367">
        <v>45930</v>
      </c>
      <c r="X1346" s="363" t="s">
        <v>3394</v>
      </c>
      <c r="Y1346" s="363"/>
      <c r="Z1346" s="363"/>
      <c r="AA1346" s="363"/>
      <c r="AB1346" s="363"/>
      <c r="AC1346" s="363"/>
      <c r="AD1346" s="363" t="s">
        <v>304</v>
      </c>
      <c r="AE1346" s="367">
        <v>44669</v>
      </c>
      <c r="AF1346" s="362" t="s">
        <v>2437</v>
      </c>
      <c r="AG1346" s="364">
        <v>9.4926999999999997E-2</v>
      </c>
      <c r="AH1346" s="364">
        <v>0.04</v>
      </c>
      <c r="AI1346" s="364">
        <v>0.17</v>
      </c>
      <c r="AJ1346" s="363" t="s">
        <v>0</v>
      </c>
      <c r="AK1346" s="368">
        <v>311.22000000000003</v>
      </c>
      <c r="AL1346" s="364">
        <v>0.29599999999999999</v>
      </c>
      <c r="AM1346" s="369"/>
      <c r="AN1346" s="370">
        <v>22</v>
      </c>
      <c r="AO1346" s="371" t="s">
        <v>305</v>
      </c>
      <c r="AP1346" s="371" t="s">
        <v>0</v>
      </c>
      <c r="AQ1346" s="371" t="s">
        <v>306</v>
      </c>
      <c r="AR1346" s="372" t="s">
        <v>0</v>
      </c>
      <c r="AS1346" s="372"/>
      <c r="AT1346" s="363"/>
    </row>
    <row r="1347" spans="1:46" x14ac:dyDescent="0.3">
      <c r="A1347" s="362" t="s">
        <v>419</v>
      </c>
      <c r="B1347" s="363" t="s">
        <v>308</v>
      </c>
      <c r="C1347" s="363" t="s">
        <v>295</v>
      </c>
      <c r="D1347" s="363" t="s">
        <v>296</v>
      </c>
      <c r="E1347" s="363" t="s">
        <v>416</v>
      </c>
      <c r="F1347" s="363" t="s">
        <v>417</v>
      </c>
      <c r="G1347" s="363" t="s">
        <v>418</v>
      </c>
      <c r="H1347" s="363" t="s">
        <v>2435</v>
      </c>
      <c r="I1347" s="363" t="s">
        <v>2436</v>
      </c>
      <c r="J1347" s="363"/>
      <c r="K1347" s="363"/>
      <c r="L1347" s="364">
        <v>547</v>
      </c>
      <c r="M1347" s="365">
        <v>165</v>
      </c>
      <c r="N1347" s="364">
        <v>489.76370750000001</v>
      </c>
      <c r="O1347" s="363" t="s">
        <v>2727</v>
      </c>
      <c r="P1347" s="363"/>
      <c r="Q1347" s="363" t="s">
        <v>339</v>
      </c>
      <c r="R1347" s="363" t="s">
        <v>301</v>
      </c>
      <c r="S1347" s="363"/>
      <c r="T1347" s="365">
        <v>612.08000000000004</v>
      </c>
      <c r="U1347" s="366">
        <v>10</v>
      </c>
      <c r="V1347" s="367">
        <v>45200</v>
      </c>
      <c r="W1347" s="367">
        <v>45930</v>
      </c>
      <c r="X1347" s="363" t="s">
        <v>3394</v>
      </c>
      <c r="Y1347" s="363"/>
      <c r="Z1347" s="363"/>
      <c r="AA1347" s="363"/>
      <c r="AB1347" s="363"/>
      <c r="AC1347" s="363"/>
      <c r="AD1347" s="363" t="s">
        <v>304</v>
      </c>
      <c r="AE1347" s="367">
        <v>44669</v>
      </c>
      <c r="AF1347" s="362" t="s">
        <v>2437</v>
      </c>
      <c r="AG1347" s="364">
        <v>0.162885</v>
      </c>
      <c r="AH1347" s="364">
        <v>0.06</v>
      </c>
      <c r="AI1347" s="364">
        <v>0.28999999999999998</v>
      </c>
      <c r="AJ1347" s="363" t="s">
        <v>0</v>
      </c>
      <c r="AK1347" s="368">
        <v>172.5</v>
      </c>
      <c r="AL1347" s="364">
        <v>0.50900000000000001</v>
      </c>
      <c r="AM1347" s="369"/>
      <c r="AN1347" s="370">
        <v>22</v>
      </c>
      <c r="AO1347" s="371" t="s">
        <v>305</v>
      </c>
      <c r="AP1347" s="371" t="s">
        <v>0</v>
      </c>
      <c r="AQ1347" s="371" t="s">
        <v>306</v>
      </c>
      <c r="AR1347" s="372" t="s">
        <v>0</v>
      </c>
      <c r="AS1347" s="372"/>
      <c r="AT1347" s="363"/>
    </row>
    <row r="1348" spans="1:46" x14ac:dyDescent="0.3">
      <c r="A1348" s="362" t="s">
        <v>420</v>
      </c>
      <c r="B1348" s="363" t="s">
        <v>310</v>
      </c>
      <c r="C1348" s="363" t="s">
        <v>295</v>
      </c>
      <c r="D1348" s="363" t="s">
        <v>296</v>
      </c>
      <c r="E1348" s="363" t="s">
        <v>416</v>
      </c>
      <c r="F1348" s="363" t="s">
        <v>417</v>
      </c>
      <c r="G1348" s="363" t="s">
        <v>418</v>
      </c>
      <c r="H1348" s="363" t="s">
        <v>2435</v>
      </c>
      <c r="I1348" s="363" t="s">
        <v>2436</v>
      </c>
      <c r="J1348" s="363"/>
      <c r="K1348" s="363"/>
      <c r="L1348" s="364">
        <v>1361.71</v>
      </c>
      <c r="M1348" s="365">
        <v>225</v>
      </c>
      <c r="N1348" s="364">
        <v>1219.222532</v>
      </c>
      <c r="O1348" s="363" t="s">
        <v>2727</v>
      </c>
      <c r="P1348" s="363"/>
      <c r="Q1348" s="363" t="s">
        <v>339</v>
      </c>
      <c r="R1348" s="363" t="s">
        <v>301</v>
      </c>
      <c r="S1348" s="363"/>
      <c r="T1348" s="365">
        <v>612.08000000000004</v>
      </c>
      <c r="U1348" s="366">
        <v>10</v>
      </c>
      <c r="V1348" s="367">
        <v>45200</v>
      </c>
      <c r="W1348" s="367">
        <v>45930</v>
      </c>
      <c r="X1348" s="363" t="s">
        <v>3394</v>
      </c>
      <c r="Y1348" s="363"/>
      <c r="Z1348" s="363"/>
      <c r="AA1348" s="363"/>
      <c r="AB1348" s="363"/>
      <c r="AC1348" s="363"/>
      <c r="AD1348" s="363" t="s">
        <v>304</v>
      </c>
      <c r="AE1348" s="367">
        <v>44669</v>
      </c>
      <c r="AF1348" s="362" t="s">
        <v>2437</v>
      </c>
      <c r="AG1348" s="364">
        <v>0.40548800000000002</v>
      </c>
      <c r="AH1348" s="364">
        <v>0.16</v>
      </c>
      <c r="AI1348" s="364">
        <v>0.73</v>
      </c>
      <c r="AJ1348" s="363" t="s">
        <v>0</v>
      </c>
      <c r="AK1348" s="368">
        <v>56.57</v>
      </c>
      <c r="AL1348" s="364">
        <v>1.266</v>
      </c>
      <c r="AM1348" s="369"/>
      <c r="AN1348" s="370">
        <v>22</v>
      </c>
      <c r="AO1348" s="371" t="s">
        <v>305</v>
      </c>
      <c r="AP1348" s="371" t="s">
        <v>0</v>
      </c>
      <c r="AQ1348" s="371" t="s">
        <v>306</v>
      </c>
      <c r="AR1348" s="372" t="s">
        <v>0</v>
      </c>
      <c r="AS1348" s="372"/>
      <c r="AT1348" s="363"/>
    </row>
    <row r="1349" spans="1:46" x14ac:dyDescent="0.3">
      <c r="A1349" s="362" t="s">
        <v>421</v>
      </c>
      <c r="B1349" s="363" t="s">
        <v>312</v>
      </c>
      <c r="C1349" s="363" t="s">
        <v>295</v>
      </c>
      <c r="D1349" s="363" t="s">
        <v>296</v>
      </c>
      <c r="E1349" s="363" t="s">
        <v>416</v>
      </c>
      <c r="F1349" s="363" t="s">
        <v>422</v>
      </c>
      <c r="G1349" s="363" t="s">
        <v>423</v>
      </c>
      <c r="H1349" s="363" t="s">
        <v>424</v>
      </c>
      <c r="I1349" s="363" t="s">
        <v>425</v>
      </c>
      <c r="J1349" s="363" t="s">
        <v>426</v>
      </c>
      <c r="K1349" s="363"/>
      <c r="L1349" s="364">
        <v>1069.22</v>
      </c>
      <c r="M1349" s="365">
        <v>200</v>
      </c>
      <c r="N1349" s="364">
        <v>1000</v>
      </c>
      <c r="O1349" s="363" t="s">
        <v>2728</v>
      </c>
      <c r="P1349" s="363"/>
      <c r="Q1349" s="363" t="s">
        <v>300</v>
      </c>
      <c r="R1349" s="363" t="s">
        <v>428</v>
      </c>
      <c r="S1349" s="363"/>
      <c r="T1349" s="365">
        <v>1500</v>
      </c>
      <c r="U1349" s="366">
        <v>10</v>
      </c>
      <c r="V1349" s="367">
        <v>45200</v>
      </c>
      <c r="W1349" s="367">
        <v>45930</v>
      </c>
      <c r="X1349" s="363" t="s">
        <v>3322</v>
      </c>
      <c r="Y1349" s="363"/>
      <c r="Z1349" s="363"/>
      <c r="AA1349" s="363"/>
      <c r="AB1349" s="363" t="s">
        <v>429</v>
      </c>
      <c r="AC1349" s="363" t="s">
        <v>430</v>
      </c>
      <c r="AD1349" s="363" t="s">
        <v>360</v>
      </c>
      <c r="AE1349" s="367"/>
      <c r="AF1349" s="362"/>
      <c r="AG1349" s="364">
        <v>0</v>
      </c>
      <c r="AH1349" s="364">
        <v>0</v>
      </c>
      <c r="AI1349" s="364">
        <v>0.19</v>
      </c>
      <c r="AJ1349" s="363" t="s">
        <v>0</v>
      </c>
      <c r="AK1349" s="368">
        <v>208.48</v>
      </c>
      <c r="AL1349" s="364">
        <v>5.1000000000000004E-2</v>
      </c>
      <c r="AM1349" s="369"/>
      <c r="AN1349" s="370">
        <v>22</v>
      </c>
      <c r="AO1349" s="371" t="s">
        <v>305</v>
      </c>
      <c r="AP1349" s="371" t="s">
        <v>0</v>
      </c>
      <c r="AQ1349" s="371" t="s">
        <v>306</v>
      </c>
      <c r="AR1349" s="372" t="s">
        <v>0</v>
      </c>
      <c r="AS1349" s="372"/>
      <c r="AT1349" s="363"/>
    </row>
    <row r="1350" spans="1:46" x14ac:dyDescent="0.3">
      <c r="A1350" s="362" t="s">
        <v>431</v>
      </c>
      <c r="B1350" s="363" t="s">
        <v>312</v>
      </c>
      <c r="C1350" s="363" t="s">
        <v>295</v>
      </c>
      <c r="D1350" s="363" t="s">
        <v>296</v>
      </c>
      <c r="E1350" s="363" t="s">
        <v>416</v>
      </c>
      <c r="F1350" s="363" t="s">
        <v>422</v>
      </c>
      <c r="G1350" s="363" t="s">
        <v>423</v>
      </c>
      <c r="H1350" s="363" t="s">
        <v>424</v>
      </c>
      <c r="I1350" s="363" t="s">
        <v>425</v>
      </c>
      <c r="J1350" s="363" t="s">
        <v>432</v>
      </c>
      <c r="K1350" s="363"/>
      <c r="L1350" s="364">
        <v>14969.02</v>
      </c>
      <c r="M1350" s="365">
        <v>1500</v>
      </c>
      <c r="N1350" s="364">
        <v>14000</v>
      </c>
      <c r="O1350" s="363" t="s">
        <v>2729</v>
      </c>
      <c r="P1350" s="363"/>
      <c r="Q1350" s="363" t="s">
        <v>300</v>
      </c>
      <c r="R1350" s="363" t="s">
        <v>428</v>
      </c>
      <c r="S1350" s="363"/>
      <c r="T1350" s="365">
        <v>3000</v>
      </c>
      <c r="U1350" s="366">
        <v>10</v>
      </c>
      <c r="V1350" s="367">
        <v>45200</v>
      </c>
      <c r="W1350" s="367">
        <v>45930</v>
      </c>
      <c r="X1350" s="363" t="s">
        <v>3322</v>
      </c>
      <c r="Y1350" s="363"/>
      <c r="Z1350" s="363"/>
      <c r="AA1350" s="363"/>
      <c r="AB1350" s="363" t="s">
        <v>429</v>
      </c>
      <c r="AC1350" s="363" t="s">
        <v>430</v>
      </c>
      <c r="AD1350" s="363" t="s">
        <v>360</v>
      </c>
      <c r="AE1350" s="367"/>
      <c r="AF1350" s="362"/>
      <c r="AG1350" s="364">
        <v>0.04</v>
      </c>
      <c r="AH1350" s="364">
        <v>0.04</v>
      </c>
      <c r="AI1350" s="364">
        <v>1.3</v>
      </c>
      <c r="AJ1350" s="363" t="s">
        <v>181</v>
      </c>
      <c r="AK1350" s="368">
        <v>26.31</v>
      </c>
      <c r="AL1350" s="364">
        <v>0.71100000000000008</v>
      </c>
      <c r="AM1350" s="369"/>
      <c r="AN1350" s="370">
        <v>22</v>
      </c>
      <c r="AO1350" s="371" t="s">
        <v>305</v>
      </c>
      <c r="AP1350" s="371" t="s">
        <v>0</v>
      </c>
      <c r="AQ1350" s="371" t="s">
        <v>306</v>
      </c>
      <c r="AR1350" s="372" t="s">
        <v>0</v>
      </c>
      <c r="AS1350" s="372"/>
      <c r="AT1350" s="363"/>
    </row>
    <row r="1351" spans="1:46" x14ac:dyDescent="0.3">
      <c r="A1351" s="362" t="s">
        <v>444</v>
      </c>
      <c r="B1351" s="363" t="s">
        <v>312</v>
      </c>
      <c r="C1351" s="363" t="s">
        <v>295</v>
      </c>
      <c r="D1351" s="363" t="s">
        <v>438</v>
      </c>
      <c r="E1351" s="363" t="s">
        <v>442</v>
      </c>
      <c r="F1351" s="363" t="s">
        <v>388</v>
      </c>
      <c r="G1351" s="363" t="s">
        <v>423</v>
      </c>
      <c r="H1351" s="363" t="s">
        <v>445</v>
      </c>
      <c r="I1351" s="363" t="s">
        <v>446</v>
      </c>
      <c r="J1351" s="363"/>
      <c r="K1351" s="363"/>
      <c r="L1351" s="364">
        <v>1094.8877632985157</v>
      </c>
      <c r="M1351" s="365">
        <v>200</v>
      </c>
      <c r="N1351" s="364">
        <v>986</v>
      </c>
      <c r="O1351" s="363" t="s">
        <v>2730</v>
      </c>
      <c r="P1351" s="363"/>
      <c r="Q1351" s="363" t="s">
        <v>319</v>
      </c>
      <c r="R1351" s="363"/>
      <c r="S1351" s="363"/>
      <c r="T1351" s="365">
        <v>1219.57</v>
      </c>
      <c r="U1351" s="366">
        <v>5</v>
      </c>
      <c r="V1351" s="367">
        <v>45200</v>
      </c>
      <c r="W1351" s="367">
        <v>45930</v>
      </c>
      <c r="X1351" s="363" t="s">
        <v>3395</v>
      </c>
      <c r="Y1351" s="363"/>
      <c r="Z1351" s="363"/>
      <c r="AA1351" s="363"/>
      <c r="AB1351" s="363"/>
      <c r="AC1351" s="363"/>
      <c r="AD1351" s="363" t="s">
        <v>360</v>
      </c>
      <c r="AE1351" s="367"/>
      <c r="AF1351" s="362"/>
      <c r="AG1351" s="364">
        <v>0.11418366942070121</v>
      </c>
      <c r="AH1351" s="364">
        <v>0.11892472503468791</v>
      </c>
      <c r="AI1351" s="364">
        <v>0.17854661349744214</v>
      </c>
      <c r="AJ1351" s="363" t="s">
        <v>0</v>
      </c>
      <c r="AK1351" s="368">
        <v>250.17756774470004</v>
      </c>
      <c r="AL1351" s="364">
        <v>2.0364912397352435</v>
      </c>
      <c r="AM1351" s="369"/>
      <c r="AN1351" s="370">
        <v>17</v>
      </c>
      <c r="AO1351" s="371" t="s">
        <v>305</v>
      </c>
      <c r="AP1351" s="371" t="s">
        <v>0</v>
      </c>
      <c r="AQ1351" s="371" t="s">
        <v>386</v>
      </c>
      <c r="AR1351" s="372" t="s">
        <v>0</v>
      </c>
      <c r="AS1351" s="372"/>
      <c r="AT1351" s="363"/>
    </row>
    <row r="1352" spans="1:46" x14ac:dyDescent="0.3">
      <c r="A1352" s="362" t="s">
        <v>448</v>
      </c>
      <c r="B1352" s="363" t="s">
        <v>312</v>
      </c>
      <c r="C1352" s="363" t="s">
        <v>295</v>
      </c>
      <c r="D1352" s="363" t="s">
        <v>438</v>
      </c>
      <c r="E1352" s="363" t="s">
        <v>442</v>
      </c>
      <c r="F1352" s="363" t="s">
        <v>388</v>
      </c>
      <c r="G1352" s="363" t="s">
        <v>423</v>
      </c>
      <c r="H1352" s="363" t="s">
        <v>445</v>
      </c>
      <c r="I1352" s="363" t="s">
        <v>449</v>
      </c>
      <c r="J1352" s="363"/>
      <c r="K1352" s="363"/>
      <c r="L1352" s="364">
        <v>2552.8873913015086</v>
      </c>
      <c r="M1352" s="364">
        <v>400</v>
      </c>
      <c r="N1352" s="364">
        <v>2299</v>
      </c>
      <c r="O1352" s="362" t="s">
        <v>2731</v>
      </c>
      <c r="P1352" s="363"/>
      <c r="Q1352" s="363" t="s">
        <v>319</v>
      </c>
      <c r="R1352" s="363"/>
      <c r="S1352" s="363"/>
      <c r="T1352" s="365">
        <v>1219.57</v>
      </c>
      <c r="U1352" s="366">
        <v>5</v>
      </c>
      <c r="V1352" s="367">
        <v>45200</v>
      </c>
      <c r="W1352" s="367">
        <v>45930</v>
      </c>
      <c r="X1352" s="363" t="s">
        <v>3395</v>
      </c>
      <c r="Y1352" s="363"/>
      <c r="Z1352" s="363"/>
      <c r="AA1352" s="363"/>
      <c r="AB1352" s="363"/>
      <c r="AC1352" s="363"/>
      <c r="AD1352" s="363" t="s">
        <v>360</v>
      </c>
      <c r="AE1352" s="367"/>
      <c r="AF1352" s="362"/>
      <c r="AG1352" s="364">
        <v>0.2662355537507019</v>
      </c>
      <c r="AH1352" s="364">
        <v>0.27729000289528144</v>
      </c>
      <c r="AI1352" s="364">
        <v>0.41630696189718008</v>
      </c>
      <c r="AJ1352" s="362" t="s">
        <v>0</v>
      </c>
      <c r="AK1352" s="364">
        <v>96.527521462347707</v>
      </c>
      <c r="AL1352" s="364">
        <v>4.748370547820814</v>
      </c>
      <c r="AM1352" s="369"/>
      <c r="AN1352" s="370">
        <v>17</v>
      </c>
      <c r="AO1352" s="371" t="s">
        <v>305</v>
      </c>
      <c r="AP1352" s="371" t="s">
        <v>0</v>
      </c>
      <c r="AQ1352" s="371" t="s">
        <v>386</v>
      </c>
      <c r="AR1352" s="372" t="s">
        <v>0</v>
      </c>
      <c r="AS1352" s="372"/>
      <c r="AT1352" s="363"/>
    </row>
    <row r="1353" spans="1:46" x14ac:dyDescent="0.3">
      <c r="A1353" s="363" t="s">
        <v>456</v>
      </c>
      <c r="B1353" s="363" t="s">
        <v>308</v>
      </c>
      <c r="C1353" s="363" t="s">
        <v>295</v>
      </c>
      <c r="D1353" s="363" t="s">
        <v>438</v>
      </c>
      <c r="E1353" s="363" t="s">
        <v>297</v>
      </c>
      <c r="F1353" s="363" t="s">
        <v>452</v>
      </c>
      <c r="G1353" s="363" t="s">
        <v>453</v>
      </c>
      <c r="H1353" s="363" t="s">
        <v>454</v>
      </c>
      <c r="I1353" s="363"/>
      <c r="J1353" s="363"/>
      <c r="K1353" s="363"/>
      <c r="L1353" s="364">
        <v>42.712388809608093</v>
      </c>
      <c r="M1353" s="364">
        <v>18</v>
      </c>
      <c r="N1353" s="364">
        <v>38.365923590136354</v>
      </c>
      <c r="O1353" s="363" t="s">
        <v>2732</v>
      </c>
      <c r="P1353" s="363"/>
      <c r="Q1353" s="363" t="s">
        <v>300</v>
      </c>
      <c r="R1353" s="363" t="s">
        <v>443</v>
      </c>
      <c r="S1353" s="363"/>
      <c r="T1353" s="365">
        <v>22.71</v>
      </c>
      <c r="U1353" s="363">
        <v>20</v>
      </c>
      <c r="V1353" s="367">
        <v>45200</v>
      </c>
      <c r="W1353" s="367">
        <v>45930</v>
      </c>
      <c r="X1353" s="363" t="s">
        <v>3396</v>
      </c>
      <c r="Y1353" s="363"/>
      <c r="Z1353" s="363"/>
      <c r="AA1353" s="363"/>
      <c r="AB1353" s="363"/>
      <c r="AC1353" s="363"/>
      <c r="AD1353" s="363" t="s">
        <v>360</v>
      </c>
      <c r="AE1353" s="367"/>
      <c r="AF1353" s="363"/>
      <c r="AG1353" s="364">
        <v>3.2851162882144755E-3</v>
      </c>
      <c r="AH1353" s="364">
        <v>3.430023626950468E-3</v>
      </c>
      <c r="AI1353" s="364">
        <v>0.97892372865674349</v>
      </c>
      <c r="AJ1353" s="363" t="s">
        <v>0</v>
      </c>
      <c r="AK1353" s="364">
        <v>28.159812659737234</v>
      </c>
      <c r="AL1353" s="364">
        <v>1.3306465090722039E-2</v>
      </c>
      <c r="AM1353" s="369"/>
      <c r="AN1353" s="363">
        <v>20</v>
      </c>
      <c r="AO1353" s="371" t="s">
        <v>305</v>
      </c>
      <c r="AP1353" s="371" t="s">
        <v>0</v>
      </c>
      <c r="AQ1353" s="371" t="s">
        <v>386</v>
      </c>
      <c r="AR1353" s="372" t="s">
        <v>0</v>
      </c>
      <c r="AS1353" s="363"/>
      <c r="AT1353" s="363"/>
    </row>
    <row r="1354" spans="1:46" x14ac:dyDescent="0.3">
      <c r="A1354" s="363" t="s">
        <v>457</v>
      </c>
      <c r="B1354" s="363" t="s">
        <v>310</v>
      </c>
      <c r="C1354" s="363" t="s">
        <v>295</v>
      </c>
      <c r="D1354" s="363" t="s">
        <v>438</v>
      </c>
      <c r="E1354" s="363" t="s">
        <v>297</v>
      </c>
      <c r="F1354" s="363" t="s">
        <v>452</v>
      </c>
      <c r="G1354" s="363" t="s">
        <v>453</v>
      </c>
      <c r="H1354" s="363" t="s">
        <v>454</v>
      </c>
      <c r="I1354" s="363"/>
      <c r="J1354" s="363"/>
      <c r="K1354" s="363"/>
      <c r="L1354" s="364">
        <v>42.362390408075171</v>
      </c>
      <c r="M1354" s="364">
        <v>18</v>
      </c>
      <c r="N1354" s="364">
        <v>38.051541456424808</v>
      </c>
      <c r="O1354" s="363" t="s">
        <v>2732</v>
      </c>
      <c r="P1354" s="363"/>
      <c r="Q1354" s="363" t="s">
        <v>300</v>
      </c>
      <c r="R1354" s="363" t="s">
        <v>443</v>
      </c>
      <c r="S1354" s="363"/>
      <c r="T1354" s="365">
        <v>22.71</v>
      </c>
      <c r="U1354" s="363">
        <v>20</v>
      </c>
      <c r="V1354" s="367">
        <v>45200</v>
      </c>
      <c r="W1354" s="367">
        <v>45930</v>
      </c>
      <c r="X1354" s="363" t="s">
        <v>3396</v>
      </c>
      <c r="Y1354" s="363"/>
      <c r="Z1354" s="363"/>
      <c r="AA1354" s="363"/>
      <c r="AB1354" s="363"/>
      <c r="AC1354" s="363"/>
      <c r="AD1354" s="363" t="s">
        <v>360</v>
      </c>
      <c r="AE1354" s="367"/>
      <c r="AF1354" s="363"/>
      <c r="AG1354" s="364">
        <v>3.6291764822960031E-3</v>
      </c>
      <c r="AH1354" s="364">
        <v>3.7892604061861368E-3</v>
      </c>
      <c r="AI1354" s="364">
        <v>1.0814493802694338</v>
      </c>
      <c r="AJ1354" s="363" t="s">
        <v>181</v>
      </c>
      <c r="AK1354" s="364">
        <v>23.565615960990545</v>
      </c>
      <c r="AL1354" s="364">
        <v>1.4700091544092209E-2</v>
      </c>
      <c r="AM1354" s="369"/>
      <c r="AN1354" s="363">
        <v>20</v>
      </c>
      <c r="AO1354" s="371" t="s">
        <v>305</v>
      </c>
      <c r="AP1354" s="371" t="s">
        <v>0</v>
      </c>
      <c r="AQ1354" s="371" t="s">
        <v>386</v>
      </c>
      <c r="AR1354" s="372" t="s">
        <v>0</v>
      </c>
      <c r="AS1354" s="363"/>
      <c r="AT1354" s="363"/>
    </row>
    <row r="1355" spans="1:46" x14ac:dyDescent="0.3">
      <c r="A1355" s="363" t="s">
        <v>461</v>
      </c>
      <c r="B1355" s="363" t="s">
        <v>308</v>
      </c>
      <c r="C1355" s="363" t="s">
        <v>295</v>
      </c>
      <c r="D1355" s="363" t="s">
        <v>438</v>
      </c>
      <c r="E1355" s="363" t="s">
        <v>297</v>
      </c>
      <c r="F1355" s="363" t="s">
        <v>452</v>
      </c>
      <c r="G1355" s="363" t="s">
        <v>453</v>
      </c>
      <c r="H1355" s="363" t="s">
        <v>459</v>
      </c>
      <c r="I1355" s="363"/>
      <c r="J1355" s="363"/>
      <c r="K1355" s="363"/>
      <c r="L1355" s="364">
        <v>34.708668791742468</v>
      </c>
      <c r="M1355" s="364">
        <v>18</v>
      </c>
      <c r="N1355" s="364">
        <v>31.17667196548355</v>
      </c>
      <c r="O1355" s="363" t="s">
        <v>2733</v>
      </c>
      <c r="P1355" s="363"/>
      <c r="Q1355" s="363" t="s">
        <v>300</v>
      </c>
      <c r="R1355" s="363" t="s">
        <v>443</v>
      </c>
      <c r="S1355" s="363"/>
      <c r="T1355" s="365">
        <v>22.71</v>
      </c>
      <c r="U1355" s="363">
        <v>20</v>
      </c>
      <c r="V1355" s="367">
        <v>45200</v>
      </c>
      <c r="W1355" s="367">
        <v>45930</v>
      </c>
      <c r="X1355" s="363" t="s">
        <v>3396</v>
      </c>
      <c r="Y1355" s="363"/>
      <c r="Z1355" s="363"/>
      <c r="AA1355" s="363"/>
      <c r="AB1355" s="363"/>
      <c r="AC1355" s="363"/>
      <c r="AD1355" s="363" t="s">
        <v>360</v>
      </c>
      <c r="AE1355" s="367"/>
      <c r="AF1355" s="363"/>
      <c r="AG1355" s="364">
        <v>2.595068391961327E-3</v>
      </c>
      <c r="AH1355" s="364">
        <v>2.7095375375030197E-3</v>
      </c>
      <c r="AI1355" s="364">
        <v>0.77329805203297219</v>
      </c>
      <c r="AJ1355" s="363" t="s">
        <v>0</v>
      </c>
      <c r="AK1355" s="364">
        <v>41.045680461176993</v>
      </c>
      <c r="AL1355" s="364">
        <v>1.0511404752870391E-2</v>
      </c>
      <c r="AM1355" s="369"/>
      <c r="AN1355" s="363">
        <v>20</v>
      </c>
      <c r="AO1355" s="371" t="s">
        <v>305</v>
      </c>
      <c r="AP1355" s="371" t="s">
        <v>0</v>
      </c>
      <c r="AQ1355" s="371" t="s">
        <v>386</v>
      </c>
      <c r="AR1355" s="372" t="s">
        <v>0</v>
      </c>
      <c r="AS1355" s="363"/>
      <c r="AT1355" s="363"/>
    </row>
    <row r="1356" spans="1:46" x14ac:dyDescent="0.3">
      <c r="A1356" s="362" t="s">
        <v>462</v>
      </c>
      <c r="B1356" s="363" t="s">
        <v>310</v>
      </c>
      <c r="C1356" s="363" t="s">
        <v>295</v>
      </c>
      <c r="D1356" s="363" t="s">
        <v>438</v>
      </c>
      <c r="E1356" s="363" t="s">
        <v>297</v>
      </c>
      <c r="F1356" s="363" t="s">
        <v>452</v>
      </c>
      <c r="G1356" s="363" t="s">
        <v>453</v>
      </c>
      <c r="H1356" s="363" t="s">
        <v>459</v>
      </c>
      <c r="I1356" s="363"/>
      <c r="J1356" s="363"/>
      <c r="K1356" s="363"/>
      <c r="L1356" s="364">
        <v>37.412318159417268</v>
      </c>
      <c r="M1356" s="365">
        <v>18</v>
      </c>
      <c r="N1356" s="364">
        <v>33.605194648143673</v>
      </c>
      <c r="O1356" s="363" t="s">
        <v>2733</v>
      </c>
      <c r="P1356" s="363"/>
      <c r="Q1356" s="363" t="s">
        <v>300</v>
      </c>
      <c r="R1356" s="363" t="s">
        <v>443</v>
      </c>
      <c r="S1356" s="363"/>
      <c r="T1356" s="365">
        <v>22.71</v>
      </c>
      <c r="U1356" s="366">
        <v>20</v>
      </c>
      <c r="V1356" s="367">
        <v>45200</v>
      </c>
      <c r="W1356" s="367">
        <v>45930</v>
      </c>
      <c r="X1356" s="363" t="s">
        <v>3396</v>
      </c>
      <c r="Y1356" s="363"/>
      <c r="Z1356" s="363"/>
      <c r="AA1356" s="363"/>
      <c r="AB1356" s="363"/>
      <c r="AC1356" s="363"/>
      <c r="AD1356" s="363" t="s">
        <v>360</v>
      </c>
      <c r="AE1356" s="367"/>
      <c r="AF1356" s="362"/>
      <c r="AG1356" s="364">
        <v>2.9005784242410026E-3</v>
      </c>
      <c r="AH1356" s="364">
        <v>3.0285236972164846E-3</v>
      </c>
      <c r="AI1356" s="364">
        <v>0.864336235677854</v>
      </c>
      <c r="AJ1356" s="363" t="s">
        <v>0</v>
      </c>
      <c r="AK1356" s="368">
        <v>34.584289098461397</v>
      </c>
      <c r="AL1356" s="364">
        <v>1.1748882584014211E-2</v>
      </c>
      <c r="AM1356" s="369"/>
      <c r="AN1356" s="370">
        <v>20</v>
      </c>
      <c r="AO1356" s="371" t="s">
        <v>305</v>
      </c>
      <c r="AP1356" s="371" t="s">
        <v>0</v>
      </c>
      <c r="AQ1356" s="371" t="s">
        <v>386</v>
      </c>
      <c r="AR1356" s="372" t="s">
        <v>0</v>
      </c>
      <c r="AS1356" s="372"/>
      <c r="AT1356" s="363"/>
    </row>
    <row r="1357" spans="1:46" x14ac:dyDescent="0.3">
      <c r="A1357" s="362" t="s">
        <v>2098</v>
      </c>
      <c r="B1357" s="363" t="s">
        <v>308</v>
      </c>
      <c r="C1357" s="363" t="s">
        <v>295</v>
      </c>
      <c r="D1357" s="363" t="s">
        <v>438</v>
      </c>
      <c r="E1357" s="363" t="s">
        <v>297</v>
      </c>
      <c r="F1357" s="363" t="s">
        <v>452</v>
      </c>
      <c r="G1357" s="363" t="s">
        <v>463</v>
      </c>
      <c r="H1357" s="363" t="s">
        <v>464</v>
      </c>
      <c r="I1357" s="363" t="s">
        <v>470</v>
      </c>
      <c r="J1357" s="363" t="s">
        <v>471</v>
      </c>
      <c r="K1357" s="363" t="s">
        <v>182</v>
      </c>
      <c r="L1357" s="364">
        <v>1.0538926047569952</v>
      </c>
      <c r="M1357" s="365">
        <v>1.1000000000000001</v>
      </c>
      <c r="N1357" s="364">
        <v>0.94285853872053871</v>
      </c>
      <c r="O1357" s="363" t="s">
        <v>472</v>
      </c>
      <c r="P1357" s="363"/>
      <c r="Q1357" s="363" t="s">
        <v>300</v>
      </c>
      <c r="R1357" s="363" t="s">
        <v>464</v>
      </c>
      <c r="S1357" s="363"/>
      <c r="T1357" s="365">
        <v>2.11</v>
      </c>
      <c r="U1357" s="366">
        <v>30</v>
      </c>
      <c r="V1357" s="367">
        <v>45200</v>
      </c>
      <c r="W1357" s="367">
        <v>45930</v>
      </c>
      <c r="X1357" s="363" t="s">
        <v>3396</v>
      </c>
      <c r="Y1357" s="363"/>
      <c r="Z1357" s="363"/>
      <c r="AA1357" s="363"/>
      <c r="AB1357" s="363"/>
      <c r="AC1357" s="363"/>
      <c r="AD1357" s="363" t="s">
        <v>360</v>
      </c>
      <c r="AE1357" s="367"/>
      <c r="AF1357" s="362"/>
      <c r="AG1357" s="364">
        <v>1.6586915809619062E-4</v>
      </c>
      <c r="AH1357" s="364">
        <v>1.7344096607253739E-4</v>
      </c>
      <c r="AI1357" s="364">
        <v>0.39783527750296915</v>
      </c>
      <c r="AJ1357" s="363" t="s">
        <v>0</v>
      </c>
      <c r="AK1357" s="368">
        <v>114.42965932125215</v>
      </c>
      <c r="AL1357" s="364">
        <v>3.2635881718064288E-4</v>
      </c>
      <c r="AM1357" s="369"/>
      <c r="AN1357" s="370">
        <v>20</v>
      </c>
      <c r="AO1357" s="371" t="s">
        <v>305</v>
      </c>
      <c r="AP1357" s="371" t="s">
        <v>0</v>
      </c>
      <c r="AQ1357" s="371" t="s">
        <v>386</v>
      </c>
      <c r="AR1357" s="372" t="s">
        <v>0</v>
      </c>
      <c r="AS1357" s="372"/>
      <c r="AT1357" s="363"/>
    </row>
    <row r="1358" spans="1:46" x14ac:dyDescent="0.3">
      <c r="A1358" s="362" t="s">
        <v>2099</v>
      </c>
      <c r="B1358" s="363" t="s">
        <v>310</v>
      </c>
      <c r="C1358" s="363" t="s">
        <v>295</v>
      </c>
      <c r="D1358" s="363" t="s">
        <v>438</v>
      </c>
      <c r="E1358" s="363" t="s">
        <v>297</v>
      </c>
      <c r="F1358" s="363" t="s">
        <v>452</v>
      </c>
      <c r="G1358" s="363" t="s">
        <v>463</v>
      </c>
      <c r="H1358" s="363" t="s">
        <v>464</v>
      </c>
      <c r="I1358" s="363" t="s">
        <v>470</v>
      </c>
      <c r="J1358" s="363" t="s">
        <v>471</v>
      </c>
      <c r="K1358" s="363" t="s">
        <v>182</v>
      </c>
      <c r="L1358" s="364">
        <v>1.0974513032027997</v>
      </c>
      <c r="M1358" s="365">
        <v>1.2</v>
      </c>
      <c r="N1358" s="364">
        <v>0.98182806045340043</v>
      </c>
      <c r="O1358" s="363" t="s">
        <v>472</v>
      </c>
      <c r="P1358" s="363"/>
      <c r="Q1358" s="363" t="s">
        <v>300</v>
      </c>
      <c r="R1358" s="363" t="s">
        <v>464</v>
      </c>
      <c r="S1358" s="363"/>
      <c r="T1358" s="365">
        <v>2.11</v>
      </c>
      <c r="U1358" s="366">
        <v>30</v>
      </c>
      <c r="V1358" s="367">
        <v>45200</v>
      </c>
      <c r="W1358" s="367">
        <v>45930</v>
      </c>
      <c r="X1358" s="363" t="s">
        <v>3396</v>
      </c>
      <c r="Y1358" s="363"/>
      <c r="Z1358" s="363"/>
      <c r="AA1358" s="363"/>
      <c r="AB1358" s="363"/>
      <c r="AC1358" s="363"/>
      <c r="AD1358" s="363" t="s">
        <v>360</v>
      </c>
      <c r="AE1358" s="367"/>
      <c r="AF1358" s="362"/>
      <c r="AG1358" s="364">
        <v>1.7307637837604513E-4</v>
      </c>
      <c r="AH1358" s="364">
        <v>1.80977190783527E-4</v>
      </c>
      <c r="AI1358" s="364">
        <v>0.41512171286546218</v>
      </c>
      <c r="AJ1358" s="363" t="s">
        <v>0</v>
      </c>
      <c r="AK1358" s="368">
        <v>108.51276930515189</v>
      </c>
      <c r="AL1358" s="364">
        <v>3.4053951184800007E-4</v>
      </c>
      <c r="AM1358" s="369"/>
      <c r="AN1358" s="370">
        <v>20</v>
      </c>
      <c r="AO1358" s="371" t="s">
        <v>305</v>
      </c>
      <c r="AP1358" s="371" t="s">
        <v>0</v>
      </c>
      <c r="AQ1358" s="371" t="s">
        <v>386</v>
      </c>
      <c r="AR1358" s="372" t="s">
        <v>0</v>
      </c>
      <c r="AS1358" s="372"/>
      <c r="AT1358" s="363"/>
    </row>
    <row r="1359" spans="1:46" x14ac:dyDescent="0.3">
      <c r="A1359" s="362" t="s">
        <v>2101</v>
      </c>
      <c r="B1359" s="363" t="s">
        <v>308</v>
      </c>
      <c r="C1359" s="363" t="s">
        <v>295</v>
      </c>
      <c r="D1359" s="363" t="s">
        <v>438</v>
      </c>
      <c r="E1359" s="363" t="s">
        <v>297</v>
      </c>
      <c r="F1359" s="363" t="s">
        <v>452</v>
      </c>
      <c r="G1359" s="363" t="s">
        <v>463</v>
      </c>
      <c r="H1359" s="363" t="s">
        <v>464</v>
      </c>
      <c r="I1359" s="363" t="s">
        <v>470</v>
      </c>
      <c r="J1359" s="363" t="s">
        <v>466</v>
      </c>
      <c r="K1359" s="363" t="s">
        <v>182</v>
      </c>
      <c r="L1359" s="364">
        <v>1.3081461130516225</v>
      </c>
      <c r="M1359" s="365">
        <v>1.4</v>
      </c>
      <c r="N1359" s="364">
        <v>1.1703248765743073</v>
      </c>
      <c r="O1359" s="363" t="s">
        <v>473</v>
      </c>
      <c r="P1359" s="363"/>
      <c r="Q1359" s="363" t="s">
        <v>300</v>
      </c>
      <c r="R1359" s="363" t="s">
        <v>464</v>
      </c>
      <c r="S1359" s="363"/>
      <c r="T1359" s="365">
        <v>2.8</v>
      </c>
      <c r="U1359" s="366">
        <v>30</v>
      </c>
      <c r="V1359" s="367">
        <v>45200</v>
      </c>
      <c r="W1359" s="367">
        <v>45930</v>
      </c>
      <c r="X1359" s="363" t="s">
        <v>3396</v>
      </c>
      <c r="Y1359" s="363"/>
      <c r="Z1359" s="363"/>
      <c r="AA1359" s="363"/>
      <c r="AB1359" s="363"/>
      <c r="AC1359" s="363"/>
      <c r="AD1359" s="363" t="s">
        <v>360</v>
      </c>
      <c r="AE1359" s="367"/>
      <c r="AF1359" s="362"/>
      <c r="AG1359" s="364">
        <v>2.0623479510495921E-4</v>
      </c>
      <c r="AH1359" s="364">
        <v>2.156492654290347E-4</v>
      </c>
      <c r="AI1359" s="364">
        <v>0.37275546050290098</v>
      </c>
      <c r="AJ1359" s="363" t="s">
        <v>0</v>
      </c>
      <c r="AK1359" s="368">
        <v>123.98979044119568</v>
      </c>
      <c r="AL1359" s="364">
        <v>4.0578094544203581E-4</v>
      </c>
      <c r="AM1359" s="369"/>
      <c r="AN1359" s="370">
        <v>20</v>
      </c>
      <c r="AO1359" s="371" t="s">
        <v>305</v>
      </c>
      <c r="AP1359" s="371" t="s">
        <v>0</v>
      </c>
      <c r="AQ1359" s="371" t="s">
        <v>386</v>
      </c>
      <c r="AR1359" s="372" t="s">
        <v>0</v>
      </c>
      <c r="AS1359" s="372"/>
      <c r="AT1359" s="363"/>
    </row>
    <row r="1360" spans="1:46" x14ac:dyDescent="0.3">
      <c r="A1360" s="362" t="s">
        <v>2102</v>
      </c>
      <c r="B1360" s="363" t="s">
        <v>310</v>
      </c>
      <c r="C1360" s="363" t="s">
        <v>295</v>
      </c>
      <c r="D1360" s="363" t="s">
        <v>438</v>
      </c>
      <c r="E1360" s="363" t="s">
        <v>297</v>
      </c>
      <c r="F1360" s="363" t="s">
        <v>452</v>
      </c>
      <c r="G1360" s="363" t="s">
        <v>463</v>
      </c>
      <c r="H1360" s="363" t="s">
        <v>464</v>
      </c>
      <c r="I1360" s="363" t="s">
        <v>470</v>
      </c>
      <c r="J1360" s="363" t="s">
        <v>466</v>
      </c>
      <c r="K1360" s="363" t="s">
        <v>182</v>
      </c>
      <c r="L1360" s="364">
        <v>1.7963238453865142</v>
      </c>
      <c r="M1360" s="365">
        <v>1.5</v>
      </c>
      <c r="N1360" s="364">
        <v>1.6070700831234257</v>
      </c>
      <c r="O1360" s="363" t="s">
        <v>473</v>
      </c>
      <c r="P1360" s="363"/>
      <c r="Q1360" s="363" t="s">
        <v>300</v>
      </c>
      <c r="R1360" s="363" t="s">
        <v>464</v>
      </c>
      <c r="S1360" s="363"/>
      <c r="T1360" s="365">
        <v>2.8</v>
      </c>
      <c r="U1360" s="366">
        <v>30</v>
      </c>
      <c r="V1360" s="367">
        <v>45200</v>
      </c>
      <c r="W1360" s="367">
        <v>45930</v>
      </c>
      <c r="X1360" s="363" t="s">
        <v>3396</v>
      </c>
      <c r="Y1360" s="363"/>
      <c r="Z1360" s="363"/>
      <c r="AA1360" s="363"/>
      <c r="AB1360" s="363"/>
      <c r="AC1360" s="363"/>
      <c r="AD1360" s="363" t="s">
        <v>360</v>
      </c>
      <c r="AE1360" s="367"/>
      <c r="AF1360" s="362"/>
      <c r="AG1360" s="364">
        <v>2.8370360547711387E-4</v>
      </c>
      <c r="AH1360" s="364">
        <v>2.9665447137361889E-4</v>
      </c>
      <c r="AI1360" s="364">
        <v>0.51277510204878107</v>
      </c>
      <c r="AJ1360" s="363" t="s">
        <v>0</v>
      </c>
      <c r="AK1360" s="368">
        <v>82.579830698539638</v>
      </c>
      <c r="AL1360" s="364">
        <v>5.582060834944401E-4</v>
      </c>
      <c r="AM1360" s="369"/>
      <c r="AN1360" s="370">
        <v>20</v>
      </c>
      <c r="AO1360" s="371" t="s">
        <v>305</v>
      </c>
      <c r="AP1360" s="371" t="s">
        <v>0</v>
      </c>
      <c r="AQ1360" s="371" t="s">
        <v>386</v>
      </c>
      <c r="AR1360" s="372" t="s">
        <v>0</v>
      </c>
      <c r="AS1360" s="372"/>
      <c r="AT1360" s="363"/>
    </row>
    <row r="1361" spans="1:46" x14ac:dyDescent="0.3">
      <c r="A1361" s="362" t="s">
        <v>2110</v>
      </c>
      <c r="B1361" s="363" t="s">
        <v>308</v>
      </c>
      <c r="C1361" s="363" t="s">
        <v>295</v>
      </c>
      <c r="D1361" s="363" t="s">
        <v>438</v>
      </c>
      <c r="E1361" s="363" t="s">
        <v>297</v>
      </c>
      <c r="F1361" s="363" t="s">
        <v>452</v>
      </c>
      <c r="G1361" s="363" t="s">
        <v>463</v>
      </c>
      <c r="H1361" s="363" t="s">
        <v>464</v>
      </c>
      <c r="I1361" s="363" t="s">
        <v>470</v>
      </c>
      <c r="J1361" s="363" t="s">
        <v>471</v>
      </c>
      <c r="K1361" s="363" t="s">
        <v>474</v>
      </c>
      <c r="L1361" s="364">
        <v>1.488622179926048</v>
      </c>
      <c r="M1361" s="365">
        <v>1.1000000000000001</v>
      </c>
      <c r="N1361" s="364">
        <v>1.3317866801007556</v>
      </c>
      <c r="O1361" s="363" t="s">
        <v>477</v>
      </c>
      <c r="P1361" s="363"/>
      <c r="Q1361" s="363" t="s">
        <v>300</v>
      </c>
      <c r="R1361" s="363" t="s">
        <v>464</v>
      </c>
      <c r="S1361" s="363"/>
      <c r="T1361" s="365">
        <v>2.11</v>
      </c>
      <c r="U1361" s="366">
        <v>30</v>
      </c>
      <c r="V1361" s="367">
        <v>45200</v>
      </c>
      <c r="W1361" s="367">
        <v>45930</v>
      </c>
      <c r="X1361" s="363" t="s">
        <v>3396</v>
      </c>
      <c r="Y1361" s="363"/>
      <c r="Z1361" s="363"/>
      <c r="AA1361" s="363"/>
      <c r="AB1361" s="363"/>
      <c r="AC1361" s="363"/>
      <c r="AD1361" s="363" t="s">
        <v>360</v>
      </c>
      <c r="AE1361" s="367"/>
      <c r="AF1361" s="362"/>
      <c r="AG1361" s="364">
        <v>2.3478654322898793E-4</v>
      </c>
      <c r="AH1361" s="364">
        <v>2.4550438035534017E-4</v>
      </c>
      <c r="AI1361" s="364">
        <v>0.56313283706003481</v>
      </c>
      <c r="AJ1361" s="363" t="s">
        <v>0</v>
      </c>
      <c r="AK1361" s="368">
        <v>72.721685812267921</v>
      </c>
      <c r="AL1361" s="364">
        <v>4.6195844614891149E-4</v>
      </c>
      <c r="AM1361" s="369"/>
      <c r="AN1361" s="370">
        <v>20</v>
      </c>
      <c r="AO1361" s="371" t="s">
        <v>305</v>
      </c>
      <c r="AP1361" s="371" t="s">
        <v>0</v>
      </c>
      <c r="AQ1361" s="371" t="s">
        <v>386</v>
      </c>
      <c r="AR1361" s="372" t="s">
        <v>0</v>
      </c>
      <c r="AS1361" s="372"/>
      <c r="AT1361" s="363"/>
    </row>
    <row r="1362" spans="1:46" x14ac:dyDescent="0.3">
      <c r="A1362" s="362" t="s">
        <v>2111</v>
      </c>
      <c r="B1362" s="363" t="s">
        <v>310</v>
      </c>
      <c r="C1362" s="363" t="s">
        <v>295</v>
      </c>
      <c r="D1362" s="363" t="s">
        <v>438</v>
      </c>
      <c r="E1362" s="363" t="s">
        <v>297</v>
      </c>
      <c r="F1362" s="363" t="s">
        <v>452</v>
      </c>
      <c r="G1362" s="363" t="s">
        <v>463</v>
      </c>
      <c r="H1362" s="363" t="s">
        <v>464</v>
      </c>
      <c r="I1362" s="363" t="s">
        <v>470</v>
      </c>
      <c r="J1362" s="363" t="s">
        <v>471</v>
      </c>
      <c r="K1362" s="363" t="s">
        <v>474</v>
      </c>
      <c r="L1362" s="364">
        <v>1.3831168625461845</v>
      </c>
      <c r="M1362" s="364">
        <v>1.2</v>
      </c>
      <c r="N1362" s="364">
        <v>1.2373969966329967</v>
      </c>
      <c r="O1362" s="362" t="s">
        <v>477</v>
      </c>
      <c r="P1362" s="363"/>
      <c r="Q1362" s="363" t="s">
        <v>300</v>
      </c>
      <c r="R1362" s="363" t="s">
        <v>464</v>
      </c>
      <c r="S1362" s="363"/>
      <c r="T1362" s="365">
        <v>2.11</v>
      </c>
      <c r="U1362" s="366">
        <v>30</v>
      </c>
      <c r="V1362" s="367">
        <v>45200</v>
      </c>
      <c r="W1362" s="367">
        <v>45930</v>
      </c>
      <c r="X1362" s="363" t="s">
        <v>3396</v>
      </c>
      <c r="Y1362" s="363"/>
      <c r="Z1362" s="363"/>
      <c r="AA1362" s="363"/>
      <c r="AB1362" s="363"/>
      <c r="AC1362" s="363"/>
      <c r="AD1362" s="363" t="s">
        <v>360</v>
      </c>
      <c r="AE1362" s="367"/>
      <c r="AF1362" s="362"/>
      <c r="AG1362" s="364">
        <v>2.1790139274085874E-4</v>
      </c>
      <c r="AH1362" s="364">
        <v>2.2784843487062885E-4</v>
      </c>
      <c r="AI1362" s="364">
        <v>0.52263399684630052</v>
      </c>
      <c r="AJ1362" s="362" t="s">
        <v>0</v>
      </c>
      <c r="AK1362" s="364">
        <v>80.500275576467914</v>
      </c>
      <c r="AL1362" s="364">
        <v>4.2873576747571733E-4</v>
      </c>
      <c r="AM1362" s="369"/>
      <c r="AN1362" s="370">
        <v>20</v>
      </c>
      <c r="AO1362" s="371" t="s">
        <v>305</v>
      </c>
      <c r="AP1362" s="371" t="s">
        <v>0</v>
      </c>
      <c r="AQ1362" s="371" t="s">
        <v>386</v>
      </c>
      <c r="AR1362" s="372" t="s">
        <v>0</v>
      </c>
      <c r="AS1362" s="372"/>
      <c r="AT1362" s="363"/>
    </row>
    <row r="1363" spans="1:46" x14ac:dyDescent="0.3">
      <c r="A1363" s="363" t="s">
        <v>2113</v>
      </c>
      <c r="B1363" s="363" t="s">
        <v>308</v>
      </c>
      <c r="C1363" s="363" t="s">
        <v>295</v>
      </c>
      <c r="D1363" s="363" t="s">
        <v>438</v>
      </c>
      <c r="E1363" s="363" t="s">
        <v>297</v>
      </c>
      <c r="F1363" s="363" t="s">
        <v>452</v>
      </c>
      <c r="G1363" s="363" t="s">
        <v>463</v>
      </c>
      <c r="H1363" s="363" t="s">
        <v>464</v>
      </c>
      <c r="I1363" s="363" t="s">
        <v>470</v>
      </c>
      <c r="J1363" s="363" t="s">
        <v>466</v>
      </c>
      <c r="K1363" s="363" t="s">
        <v>474</v>
      </c>
      <c r="L1363" s="364">
        <v>2.4934453424916057</v>
      </c>
      <c r="M1363" s="364">
        <v>1.4</v>
      </c>
      <c r="N1363" s="364">
        <v>2.2307455440806043</v>
      </c>
      <c r="O1363" s="363" t="s">
        <v>478</v>
      </c>
      <c r="P1363" s="363"/>
      <c r="Q1363" s="363" t="s">
        <v>300</v>
      </c>
      <c r="R1363" s="363" t="s">
        <v>464</v>
      </c>
      <c r="S1363" s="363"/>
      <c r="T1363" s="365">
        <v>2.8</v>
      </c>
      <c r="U1363" s="363">
        <v>30</v>
      </c>
      <c r="V1363" s="367">
        <v>45200</v>
      </c>
      <c r="W1363" s="367">
        <v>45930</v>
      </c>
      <c r="X1363" s="363" t="s">
        <v>3396</v>
      </c>
      <c r="Y1363" s="363"/>
      <c r="Z1363" s="363"/>
      <c r="AA1363" s="363"/>
      <c r="AB1363" s="363"/>
      <c r="AC1363" s="363"/>
      <c r="AD1363" s="363" t="s">
        <v>360</v>
      </c>
      <c r="AE1363" s="367"/>
      <c r="AF1363" s="363"/>
      <c r="AG1363" s="364">
        <v>3.935150683460674E-4</v>
      </c>
      <c r="AH1363" s="364">
        <v>4.1147874868010192E-4</v>
      </c>
      <c r="AI1363" s="364">
        <v>0.71125190315977693</v>
      </c>
      <c r="AJ1363" s="363" t="s">
        <v>0</v>
      </c>
      <c r="AK1363" s="364">
        <v>51.817008797707075</v>
      </c>
      <c r="AL1363" s="364">
        <v>7.7426758369211204E-4</v>
      </c>
      <c r="AM1363" s="369"/>
      <c r="AN1363" s="363">
        <v>20</v>
      </c>
      <c r="AO1363" s="371" t="s">
        <v>305</v>
      </c>
      <c r="AP1363" s="371" t="s">
        <v>0</v>
      </c>
      <c r="AQ1363" s="371" t="s">
        <v>386</v>
      </c>
      <c r="AR1363" s="372" t="s">
        <v>0</v>
      </c>
      <c r="AS1363" s="363"/>
      <c r="AT1363" s="363"/>
    </row>
    <row r="1364" spans="1:46" x14ac:dyDescent="0.3">
      <c r="A1364" s="363" t="s">
        <v>2114</v>
      </c>
      <c r="B1364" s="363" t="s">
        <v>310</v>
      </c>
      <c r="C1364" s="363" t="s">
        <v>295</v>
      </c>
      <c r="D1364" s="363" t="s">
        <v>438</v>
      </c>
      <c r="E1364" s="363" t="s">
        <v>297</v>
      </c>
      <c r="F1364" s="363" t="s">
        <v>452</v>
      </c>
      <c r="G1364" s="363" t="s">
        <v>463</v>
      </c>
      <c r="H1364" s="363" t="s">
        <v>464</v>
      </c>
      <c r="I1364" s="363" t="s">
        <v>470</v>
      </c>
      <c r="J1364" s="363" t="s">
        <v>466</v>
      </c>
      <c r="K1364" s="363" t="s">
        <v>474</v>
      </c>
      <c r="L1364" s="364">
        <v>2.7127420781120999</v>
      </c>
      <c r="M1364" s="364">
        <v>1.5</v>
      </c>
      <c r="N1364" s="364">
        <v>2.4269380202020203</v>
      </c>
      <c r="O1364" s="363" t="s">
        <v>478</v>
      </c>
      <c r="P1364" s="363"/>
      <c r="Q1364" s="363" t="s">
        <v>300</v>
      </c>
      <c r="R1364" s="363" t="s">
        <v>464</v>
      </c>
      <c r="S1364" s="363"/>
      <c r="T1364" s="365">
        <v>2.8</v>
      </c>
      <c r="U1364" s="363">
        <v>30</v>
      </c>
      <c r="V1364" s="367">
        <v>45200</v>
      </c>
      <c r="W1364" s="367">
        <v>45930</v>
      </c>
      <c r="X1364" s="363" t="s">
        <v>3396</v>
      </c>
      <c r="Y1364" s="363"/>
      <c r="Z1364" s="363"/>
      <c r="AA1364" s="363"/>
      <c r="AB1364" s="363"/>
      <c r="AC1364" s="363"/>
      <c r="AD1364" s="363" t="s">
        <v>360</v>
      </c>
      <c r="AE1364" s="367"/>
      <c r="AF1364" s="363"/>
      <c r="AG1364" s="364">
        <v>4.2792973684686772E-4</v>
      </c>
      <c r="AH1364" s="364">
        <v>4.4746442208891879E-4</v>
      </c>
      <c r="AI1364" s="364">
        <v>0.77345409168253232</v>
      </c>
      <c r="AJ1364" s="363" t="s">
        <v>0</v>
      </c>
      <c r="AK1364" s="364">
        <v>45.425336903651171</v>
      </c>
      <c r="AL1364" s="364">
        <v>8.4198077784163408E-4</v>
      </c>
      <c r="AM1364" s="369"/>
      <c r="AN1364" s="363">
        <v>20</v>
      </c>
      <c r="AO1364" s="371" t="s">
        <v>305</v>
      </c>
      <c r="AP1364" s="371" t="s">
        <v>0</v>
      </c>
      <c r="AQ1364" s="371" t="s">
        <v>386</v>
      </c>
      <c r="AR1364" s="372" t="s">
        <v>0</v>
      </c>
      <c r="AS1364" s="363"/>
      <c r="AT1364" s="363"/>
    </row>
    <row r="1365" spans="1:46" x14ac:dyDescent="0.3">
      <c r="A1365" s="363" t="s">
        <v>2122</v>
      </c>
      <c r="B1365" s="363" t="s">
        <v>308</v>
      </c>
      <c r="C1365" s="363" t="s">
        <v>295</v>
      </c>
      <c r="D1365" s="363" t="s">
        <v>438</v>
      </c>
      <c r="E1365" s="363" t="s">
        <v>297</v>
      </c>
      <c r="F1365" s="363" t="s">
        <v>452</v>
      </c>
      <c r="G1365" s="363" t="s">
        <v>463</v>
      </c>
      <c r="H1365" s="363" t="s">
        <v>479</v>
      </c>
      <c r="I1365" s="363" t="s">
        <v>470</v>
      </c>
      <c r="J1365" s="363" t="s">
        <v>471</v>
      </c>
      <c r="K1365" s="363" t="s">
        <v>182</v>
      </c>
      <c r="L1365" s="364">
        <v>1.2443448545229225</v>
      </c>
      <c r="M1365" s="364">
        <v>1.1000000000000001</v>
      </c>
      <c r="N1365" s="364">
        <v>1.1186457239057239</v>
      </c>
      <c r="O1365" s="363" t="s">
        <v>482</v>
      </c>
      <c r="P1365" s="363"/>
      <c r="Q1365" s="363" t="s">
        <v>300</v>
      </c>
      <c r="R1365" s="363" t="s">
        <v>479</v>
      </c>
      <c r="S1365" s="363"/>
      <c r="T1365" s="365">
        <v>2.11</v>
      </c>
      <c r="U1365" s="363">
        <v>30</v>
      </c>
      <c r="V1365" s="367">
        <v>45200</v>
      </c>
      <c r="W1365" s="367">
        <v>45930</v>
      </c>
      <c r="X1365" s="363" t="s">
        <v>3396</v>
      </c>
      <c r="Y1365" s="363"/>
      <c r="Z1365" s="363"/>
      <c r="AA1365" s="363"/>
      <c r="AB1365" s="363"/>
      <c r="AC1365" s="363"/>
      <c r="AD1365" s="363" t="s">
        <v>360</v>
      </c>
      <c r="AE1365" s="367"/>
      <c r="AF1365" s="363"/>
      <c r="AG1365" s="364">
        <v>1.5401371233377908E-4</v>
      </c>
      <c r="AH1365" s="364">
        <v>1.605402491476883E-4</v>
      </c>
      <c r="AI1365" s="364">
        <v>0.41531011920607847</v>
      </c>
      <c r="AJ1365" s="363" t="s">
        <v>0</v>
      </c>
      <c r="AK1365" s="364">
        <v>98.489147670126826</v>
      </c>
      <c r="AL1365" s="364">
        <v>3.8565570830633323E-4</v>
      </c>
      <c r="AM1365" s="369"/>
      <c r="AN1365" s="363">
        <v>20</v>
      </c>
      <c r="AO1365" s="371" t="s">
        <v>305</v>
      </c>
      <c r="AP1365" s="371" t="s">
        <v>0</v>
      </c>
      <c r="AQ1365" s="371" t="s">
        <v>386</v>
      </c>
      <c r="AR1365" s="372" t="s">
        <v>0</v>
      </c>
      <c r="AS1365" s="363"/>
      <c r="AT1365" s="363"/>
    </row>
    <row r="1366" spans="1:46" x14ac:dyDescent="0.3">
      <c r="A1366" s="362" t="s">
        <v>2123</v>
      </c>
      <c r="B1366" s="363" t="s">
        <v>310</v>
      </c>
      <c r="C1366" s="363" t="s">
        <v>295</v>
      </c>
      <c r="D1366" s="363" t="s">
        <v>438</v>
      </c>
      <c r="E1366" s="363" t="s">
        <v>297</v>
      </c>
      <c r="F1366" s="363" t="s">
        <v>452</v>
      </c>
      <c r="G1366" s="363" t="s">
        <v>463</v>
      </c>
      <c r="H1366" s="363" t="s">
        <v>479</v>
      </c>
      <c r="I1366" s="363" t="s">
        <v>470</v>
      </c>
      <c r="J1366" s="363" t="s">
        <v>471</v>
      </c>
      <c r="K1366" s="363" t="s">
        <v>182</v>
      </c>
      <c r="L1366" s="364">
        <v>1.2305953443149729</v>
      </c>
      <c r="M1366" s="365">
        <v>1.2</v>
      </c>
      <c r="N1366" s="364">
        <v>1.1062851385390429</v>
      </c>
      <c r="O1366" s="363" t="s">
        <v>482</v>
      </c>
      <c r="P1366" s="363"/>
      <c r="Q1366" s="363" t="s">
        <v>300</v>
      </c>
      <c r="R1366" s="363" t="s">
        <v>479</v>
      </c>
      <c r="S1366" s="363"/>
      <c r="T1366" s="365">
        <v>2.11</v>
      </c>
      <c r="U1366" s="366">
        <v>30</v>
      </c>
      <c r="V1366" s="367">
        <v>45200</v>
      </c>
      <c r="W1366" s="367">
        <v>45930</v>
      </c>
      <c r="X1366" s="363" t="s">
        <v>3396</v>
      </c>
      <c r="Y1366" s="363"/>
      <c r="Z1366" s="363"/>
      <c r="AA1366" s="363"/>
      <c r="AB1366" s="363"/>
      <c r="AC1366" s="363"/>
      <c r="AD1366" s="363" t="s">
        <v>360</v>
      </c>
      <c r="AE1366" s="367"/>
      <c r="AF1366" s="362"/>
      <c r="AG1366" s="364">
        <v>1.5262200612013358E-4</v>
      </c>
      <c r="AH1366" s="364">
        <v>1.5908956752399737E-4</v>
      </c>
      <c r="AI1366" s="364">
        <v>0.4115572736657</v>
      </c>
      <c r="AJ1366" s="363" t="s">
        <v>0</v>
      </c>
      <c r="AK1366" s="368">
        <v>99.585599343373559</v>
      </c>
      <c r="AL1366" s="364">
        <v>3.8217082739901099E-4</v>
      </c>
      <c r="AM1366" s="369"/>
      <c r="AN1366" s="370">
        <v>20</v>
      </c>
      <c r="AO1366" s="371" t="s">
        <v>305</v>
      </c>
      <c r="AP1366" s="371" t="s">
        <v>0</v>
      </c>
      <c r="AQ1366" s="371" t="s">
        <v>386</v>
      </c>
      <c r="AR1366" s="372" t="s">
        <v>0</v>
      </c>
      <c r="AS1366" s="372"/>
      <c r="AT1366" s="363"/>
    </row>
    <row r="1367" spans="1:46" x14ac:dyDescent="0.3">
      <c r="A1367" s="362" t="s">
        <v>2125</v>
      </c>
      <c r="B1367" s="363" t="s">
        <v>308</v>
      </c>
      <c r="C1367" s="363" t="s">
        <v>295</v>
      </c>
      <c r="D1367" s="363" t="s">
        <v>438</v>
      </c>
      <c r="E1367" s="363" t="s">
        <v>297</v>
      </c>
      <c r="F1367" s="363" t="s">
        <v>452</v>
      </c>
      <c r="G1367" s="363" t="s">
        <v>463</v>
      </c>
      <c r="H1367" s="363" t="s">
        <v>479</v>
      </c>
      <c r="I1367" s="363" t="s">
        <v>470</v>
      </c>
      <c r="J1367" s="363" t="s">
        <v>466</v>
      </c>
      <c r="K1367" s="363" t="s">
        <v>182</v>
      </c>
      <c r="L1367" s="364">
        <v>1.4963575297171301</v>
      </c>
      <c r="M1367" s="365">
        <v>1.4</v>
      </c>
      <c r="N1367" s="364">
        <v>1.3452010075566752</v>
      </c>
      <c r="O1367" s="363" t="s">
        <v>483</v>
      </c>
      <c r="P1367" s="363"/>
      <c r="Q1367" s="363" t="s">
        <v>300</v>
      </c>
      <c r="R1367" s="363" t="s">
        <v>479</v>
      </c>
      <c r="S1367" s="363"/>
      <c r="T1367" s="365">
        <v>2.8</v>
      </c>
      <c r="U1367" s="366">
        <v>30</v>
      </c>
      <c r="V1367" s="367">
        <v>45200</v>
      </c>
      <c r="W1367" s="367">
        <v>45930</v>
      </c>
      <c r="X1367" s="363" t="s">
        <v>3396</v>
      </c>
      <c r="Y1367" s="363"/>
      <c r="Z1367" s="363"/>
      <c r="AA1367" s="363"/>
      <c r="AB1367" s="363"/>
      <c r="AC1367" s="363"/>
      <c r="AD1367" s="363" t="s">
        <v>360</v>
      </c>
      <c r="AE1367" s="367"/>
      <c r="AF1367" s="362"/>
      <c r="AG1367" s="364">
        <v>1.8551985980154036E-4</v>
      </c>
      <c r="AH1367" s="364">
        <v>1.9338151170485902E-4</v>
      </c>
      <c r="AI1367" s="364">
        <v>0.37698837232204868</v>
      </c>
      <c r="AJ1367" s="363" t="s">
        <v>0</v>
      </c>
      <c r="AK1367" s="368">
        <v>110.71210875266507</v>
      </c>
      <c r="AL1367" s="364">
        <v>4.6454820062773519E-4</v>
      </c>
      <c r="AM1367" s="369"/>
      <c r="AN1367" s="370">
        <v>20</v>
      </c>
      <c r="AO1367" s="371" t="s">
        <v>305</v>
      </c>
      <c r="AP1367" s="371" t="s">
        <v>0</v>
      </c>
      <c r="AQ1367" s="371" t="s">
        <v>386</v>
      </c>
      <c r="AR1367" s="372" t="s">
        <v>0</v>
      </c>
      <c r="AS1367" s="372"/>
      <c r="AT1367" s="363"/>
    </row>
    <row r="1368" spans="1:46" x14ac:dyDescent="0.3">
      <c r="A1368" s="362" t="s">
        <v>2126</v>
      </c>
      <c r="B1368" s="363" t="s">
        <v>310</v>
      </c>
      <c r="C1368" s="363" t="s">
        <v>295</v>
      </c>
      <c r="D1368" s="363" t="s">
        <v>438</v>
      </c>
      <c r="E1368" s="363" t="s">
        <v>297</v>
      </c>
      <c r="F1368" s="363" t="s">
        <v>452</v>
      </c>
      <c r="G1368" s="363" t="s">
        <v>463</v>
      </c>
      <c r="H1368" s="363" t="s">
        <v>479</v>
      </c>
      <c r="I1368" s="363" t="s">
        <v>470</v>
      </c>
      <c r="J1368" s="363" t="s">
        <v>466</v>
      </c>
      <c r="K1368" s="363" t="s">
        <v>182</v>
      </c>
      <c r="L1368" s="364">
        <v>1.9959222588474692</v>
      </c>
      <c r="M1368" s="365">
        <v>1.5</v>
      </c>
      <c r="N1368" s="364">
        <v>1.7943015491183878</v>
      </c>
      <c r="O1368" s="363" t="s">
        <v>483</v>
      </c>
      <c r="P1368" s="363"/>
      <c r="Q1368" s="363" t="s">
        <v>300</v>
      </c>
      <c r="R1368" s="363" t="s">
        <v>479</v>
      </c>
      <c r="S1368" s="363"/>
      <c r="T1368" s="365">
        <v>2.8</v>
      </c>
      <c r="U1368" s="366">
        <v>30</v>
      </c>
      <c r="V1368" s="367">
        <v>45200</v>
      </c>
      <c r="W1368" s="367">
        <v>45930</v>
      </c>
      <c r="X1368" s="363" t="s">
        <v>3396</v>
      </c>
      <c r="Y1368" s="363"/>
      <c r="Z1368" s="363"/>
      <c r="AA1368" s="363"/>
      <c r="AB1368" s="363"/>
      <c r="AC1368" s="363"/>
      <c r="AD1368" s="363" t="s">
        <v>360</v>
      </c>
      <c r="AE1368" s="367"/>
      <c r="AF1368" s="362"/>
      <c r="AG1368" s="364">
        <v>2.4789809606274644E-4</v>
      </c>
      <c r="AH1368" s="364">
        <v>2.5840310906149273E-4</v>
      </c>
      <c r="AI1368" s="364">
        <v>0.50374498900766052</v>
      </c>
      <c r="AJ1368" s="363" t="s">
        <v>0</v>
      </c>
      <c r="AK1368" s="368">
        <v>77.379942165957686</v>
      </c>
      <c r="AL1368" s="364">
        <v>6.2074548023151376E-4</v>
      </c>
      <c r="AM1368" s="369"/>
      <c r="AN1368" s="370">
        <v>20</v>
      </c>
      <c r="AO1368" s="371" t="s">
        <v>305</v>
      </c>
      <c r="AP1368" s="371" t="s">
        <v>0</v>
      </c>
      <c r="AQ1368" s="371" t="s">
        <v>386</v>
      </c>
      <c r="AR1368" s="372" t="s">
        <v>0</v>
      </c>
      <c r="AS1368" s="372"/>
      <c r="AT1368" s="363"/>
    </row>
    <row r="1369" spans="1:46" x14ac:dyDescent="0.3">
      <c r="A1369" s="362" t="s">
        <v>2134</v>
      </c>
      <c r="B1369" s="363" t="s">
        <v>308</v>
      </c>
      <c r="C1369" s="363" t="s">
        <v>295</v>
      </c>
      <c r="D1369" s="363" t="s">
        <v>438</v>
      </c>
      <c r="E1369" s="363" t="s">
        <v>297</v>
      </c>
      <c r="F1369" s="363" t="s">
        <v>452</v>
      </c>
      <c r="G1369" s="363" t="s">
        <v>463</v>
      </c>
      <c r="H1369" s="363" t="s">
        <v>479</v>
      </c>
      <c r="I1369" s="363" t="s">
        <v>470</v>
      </c>
      <c r="J1369" s="363" t="s">
        <v>471</v>
      </c>
      <c r="K1369" s="363" t="s">
        <v>474</v>
      </c>
      <c r="L1369" s="364">
        <v>1.7676223464750938</v>
      </c>
      <c r="M1369" s="365">
        <v>1.1000000000000001</v>
      </c>
      <c r="N1369" s="364">
        <v>1.5890636523929471</v>
      </c>
      <c r="O1369" s="363" t="s">
        <v>486</v>
      </c>
      <c r="P1369" s="363"/>
      <c r="Q1369" s="363" t="s">
        <v>300</v>
      </c>
      <c r="R1369" s="363" t="s">
        <v>479</v>
      </c>
      <c r="S1369" s="363"/>
      <c r="T1369" s="365">
        <v>2.11</v>
      </c>
      <c r="U1369" s="366">
        <v>30</v>
      </c>
      <c r="V1369" s="367">
        <v>45200</v>
      </c>
      <c r="W1369" s="367">
        <v>45930</v>
      </c>
      <c r="X1369" s="363" t="s">
        <v>3396</v>
      </c>
      <c r="Y1369" s="363"/>
      <c r="Z1369" s="363"/>
      <c r="AA1369" s="363"/>
      <c r="AB1369" s="363"/>
      <c r="AC1369" s="363"/>
      <c r="AD1369" s="363" t="s">
        <v>360</v>
      </c>
      <c r="AE1369" s="367"/>
      <c r="AF1369" s="362"/>
      <c r="AG1369" s="364">
        <v>2.192439152877312E-4</v>
      </c>
      <c r="AH1369" s="364">
        <v>2.2853466909574221E-4</v>
      </c>
      <c r="AI1369" s="364">
        <v>0.59120850483768617</v>
      </c>
      <c r="AJ1369" s="363" t="s">
        <v>0</v>
      </c>
      <c r="AK1369" s="368">
        <v>62.714096239935984</v>
      </c>
      <c r="AL1369" s="364">
        <v>5.4899441199690602E-4</v>
      </c>
      <c r="AM1369" s="369"/>
      <c r="AN1369" s="370">
        <v>20</v>
      </c>
      <c r="AO1369" s="371" t="s">
        <v>305</v>
      </c>
      <c r="AP1369" s="371" t="s">
        <v>0</v>
      </c>
      <c r="AQ1369" s="371" t="s">
        <v>386</v>
      </c>
      <c r="AR1369" s="372" t="s">
        <v>0</v>
      </c>
      <c r="AS1369" s="372"/>
      <c r="AT1369" s="363"/>
    </row>
    <row r="1370" spans="1:46" x14ac:dyDescent="0.3">
      <c r="A1370" s="362" t="s">
        <v>2135</v>
      </c>
      <c r="B1370" s="363" t="s">
        <v>310</v>
      </c>
      <c r="C1370" s="363" t="s">
        <v>295</v>
      </c>
      <c r="D1370" s="363" t="s">
        <v>438</v>
      </c>
      <c r="E1370" s="363" t="s">
        <v>297</v>
      </c>
      <c r="F1370" s="363" t="s">
        <v>452</v>
      </c>
      <c r="G1370" s="363" t="s">
        <v>463</v>
      </c>
      <c r="H1370" s="363" t="s">
        <v>479</v>
      </c>
      <c r="I1370" s="363" t="s">
        <v>470</v>
      </c>
      <c r="J1370" s="363" t="s">
        <v>471</v>
      </c>
      <c r="K1370" s="363" t="s">
        <v>474</v>
      </c>
      <c r="L1370" s="364">
        <v>1.5436708932444814</v>
      </c>
      <c r="M1370" s="365">
        <v>1.2</v>
      </c>
      <c r="N1370" s="364">
        <v>1.3877349494949496</v>
      </c>
      <c r="O1370" s="363" t="s">
        <v>486</v>
      </c>
      <c r="P1370" s="363"/>
      <c r="Q1370" s="363" t="s">
        <v>300</v>
      </c>
      <c r="R1370" s="363" t="s">
        <v>479</v>
      </c>
      <c r="S1370" s="363"/>
      <c r="T1370" s="365">
        <v>2.11</v>
      </c>
      <c r="U1370" s="366">
        <v>30</v>
      </c>
      <c r="V1370" s="367">
        <v>45200</v>
      </c>
      <c r="W1370" s="367">
        <v>45930</v>
      </c>
      <c r="X1370" s="363" t="s">
        <v>3396</v>
      </c>
      <c r="Y1370" s="363"/>
      <c r="Z1370" s="363"/>
      <c r="AA1370" s="363"/>
      <c r="AB1370" s="363"/>
      <c r="AC1370" s="363"/>
      <c r="AD1370" s="363" t="s">
        <v>360</v>
      </c>
      <c r="AE1370" s="367"/>
      <c r="AF1370" s="362"/>
      <c r="AG1370" s="364">
        <v>1.9125165189251583E-4</v>
      </c>
      <c r="AH1370" s="364">
        <v>1.9935619614304544E-4</v>
      </c>
      <c r="AI1370" s="364">
        <v>0.51572515941763608</v>
      </c>
      <c r="AJ1370" s="363" t="s">
        <v>0</v>
      </c>
      <c r="AK1370" s="368">
        <v>75.077092767166747</v>
      </c>
      <c r="AL1370" s="364">
        <v>4.7890080797167859E-4</v>
      </c>
      <c r="AM1370" s="369"/>
      <c r="AN1370" s="370">
        <v>20</v>
      </c>
      <c r="AO1370" s="371" t="s">
        <v>305</v>
      </c>
      <c r="AP1370" s="371" t="s">
        <v>0</v>
      </c>
      <c r="AQ1370" s="371" t="s">
        <v>386</v>
      </c>
      <c r="AR1370" s="372" t="s">
        <v>0</v>
      </c>
      <c r="AS1370" s="372"/>
      <c r="AT1370" s="363"/>
    </row>
    <row r="1371" spans="1:46" x14ac:dyDescent="0.3">
      <c r="A1371" s="362" t="s">
        <v>2137</v>
      </c>
      <c r="B1371" s="363" t="s">
        <v>308</v>
      </c>
      <c r="C1371" s="363" t="s">
        <v>295</v>
      </c>
      <c r="D1371" s="363" t="s">
        <v>438</v>
      </c>
      <c r="E1371" s="363" t="s">
        <v>297</v>
      </c>
      <c r="F1371" s="363" t="s">
        <v>452</v>
      </c>
      <c r="G1371" s="363" t="s">
        <v>463</v>
      </c>
      <c r="H1371" s="363" t="s">
        <v>479</v>
      </c>
      <c r="I1371" s="363" t="s">
        <v>470</v>
      </c>
      <c r="J1371" s="363" t="s">
        <v>466</v>
      </c>
      <c r="K1371" s="363" t="s">
        <v>474</v>
      </c>
      <c r="L1371" s="364">
        <v>2.8223651203695432</v>
      </c>
      <c r="M1371" s="365">
        <v>1.4</v>
      </c>
      <c r="N1371" s="364">
        <v>2.5372601989924433</v>
      </c>
      <c r="O1371" s="363" t="s">
        <v>487</v>
      </c>
      <c r="P1371" s="363"/>
      <c r="Q1371" s="363" t="s">
        <v>300</v>
      </c>
      <c r="R1371" s="363" t="s">
        <v>479</v>
      </c>
      <c r="S1371" s="363"/>
      <c r="T1371" s="365">
        <v>2.8</v>
      </c>
      <c r="U1371" s="366">
        <v>30</v>
      </c>
      <c r="V1371" s="367">
        <v>45200</v>
      </c>
      <c r="W1371" s="367">
        <v>45930</v>
      </c>
      <c r="X1371" s="363" t="s">
        <v>3396</v>
      </c>
      <c r="Y1371" s="363"/>
      <c r="Z1371" s="363"/>
      <c r="AA1371" s="363"/>
      <c r="AB1371" s="363"/>
      <c r="AC1371" s="363"/>
      <c r="AD1371" s="363" t="s">
        <v>360</v>
      </c>
      <c r="AE1371" s="367"/>
      <c r="AF1371" s="362"/>
      <c r="AG1371" s="364">
        <v>3.5028703245200139E-4</v>
      </c>
      <c r="AH1371" s="364">
        <v>3.6513091341617437E-4</v>
      </c>
      <c r="AI1371" s="364">
        <v>0.71180594008029885</v>
      </c>
      <c r="AJ1371" s="363" t="s">
        <v>0</v>
      </c>
      <c r="AK1371" s="368">
        <v>48.403181642617419</v>
      </c>
      <c r="AL1371" s="364">
        <v>8.7713094869132325E-4</v>
      </c>
      <c r="AM1371" s="369"/>
      <c r="AN1371" s="370">
        <v>20</v>
      </c>
      <c r="AO1371" s="371" t="s">
        <v>305</v>
      </c>
      <c r="AP1371" s="371" t="s">
        <v>0</v>
      </c>
      <c r="AQ1371" s="371" t="s">
        <v>386</v>
      </c>
      <c r="AR1371" s="372" t="s">
        <v>0</v>
      </c>
      <c r="AS1371" s="372"/>
      <c r="AT1371" s="363"/>
    </row>
    <row r="1372" spans="1:46" x14ac:dyDescent="0.3">
      <c r="A1372" s="362" t="s">
        <v>2138</v>
      </c>
      <c r="B1372" s="363" t="s">
        <v>310</v>
      </c>
      <c r="C1372" s="363" t="s">
        <v>295</v>
      </c>
      <c r="D1372" s="363" t="s">
        <v>438</v>
      </c>
      <c r="E1372" s="363" t="s">
        <v>297</v>
      </c>
      <c r="F1372" s="363" t="s">
        <v>452</v>
      </c>
      <c r="G1372" s="363" t="s">
        <v>463</v>
      </c>
      <c r="H1372" s="363" t="s">
        <v>479</v>
      </c>
      <c r="I1372" s="363" t="s">
        <v>470</v>
      </c>
      <c r="J1372" s="363" t="s">
        <v>466</v>
      </c>
      <c r="K1372" s="363" t="s">
        <v>474</v>
      </c>
      <c r="L1372" s="364">
        <v>3.0131536602813029</v>
      </c>
      <c r="M1372" s="364">
        <v>1.5</v>
      </c>
      <c r="N1372" s="364">
        <v>2.7087759838383838</v>
      </c>
      <c r="O1372" s="362" t="s">
        <v>487</v>
      </c>
      <c r="P1372" s="363"/>
      <c r="Q1372" s="363" t="s">
        <v>300</v>
      </c>
      <c r="R1372" s="363" t="s">
        <v>479</v>
      </c>
      <c r="S1372" s="363"/>
      <c r="T1372" s="365">
        <v>2.8</v>
      </c>
      <c r="U1372" s="366">
        <v>30</v>
      </c>
      <c r="V1372" s="367">
        <v>45200</v>
      </c>
      <c r="W1372" s="367">
        <v>45930</v>
      </c>
      <c r="X1372" s="363" t="s">
        <v>3396</v>
      </c>
      <c r="Y1372" s="363"/>
      <c r="Z1372" s="363"/>
      <c r="AA1372" s="363"/>
      <c r="AB1372" s="363"/>
      <c r="AC1372" s="363"/>
      <c r="AD1372" s="363" t="s">
        <v>360</v>
      </c>
      <c r="AE1372" s="367"/>
      <c r="AF1372" s="362"/>
      <c r="AG1372" s="364">
        <v>3.7379595047104948E-4</v>
      </c>
      <c r="AH1372" s="364">
        <v>3.8963605324288835E-4</v>
      </c>
      <c r="AI1372" s="364">
        <v>0.7595775843049879</v>
      </c>
      <c r="AJ1372" s="362" t="s">
        <v>0</v>
      </c>
      <c r="AK1372" s="364">
        <v>43.990851088024243</v>
      </c>
      <c r="AL1372" s="364">
        <v>9.3599809949736841E-4</v>
      </c>
      <c r="AM1372" s="369"/>
      <c r="AN1372" s="370">
        <v>20</v>
      </c>
      <c r="AO1372" s="371" t="s">
        <v>305</v>
      </c>
      <c r="AP1372" s="371" t="s">
        <v>0</v>
      </c>
      <c r="AQ1372" s="371" t="s">
        <v>386</v>
      </c>
      <c r="AR1372" s="372" t="s">
        <v>0</v>
      </c>
      <c r="AS1372" s="372"/>
      <c r="AT1372" s="363"/>
    </row>
    <row r="1373" spans="1:46" x14ac:dyDescent="0.3">
      <c r="A1373" s="363" t="s">
        <v>2146</v>
      </c>
      <c r="B1373" s="363" t="s">
        <v>308</v>
      </c>
      <c r="C1373" s="363" t="s">
        <v>295</v>
      </c>
      <c r="D1373" s="363" t="s">
        <v>438</v>
      </c>
      <c r="E1373" s="363" t="s">
        <v>297</v>
      </c>
      <c r="F1373" s="363" t="s">
        <v>452</v>
      </c>
      <c r="G1373" s="363" t="s">
        <v>463</v>
      </c>
      <c r="H1373" s="363" t="s">
        <v>488</v>
      </c>
      <c r="I1373" s="363" t="s">
        <v>470</v>
      </c>
      <c r="J1373" s="363" t="s">
        <v>471</v>
      </c>
      <c r="K1373" s="363" t="s">
        <v>182</v>
      </c>
      <c r="L1373" s="364">
        <v>3.1668152881105267</v>
      </c>
      <c r="M1373" s="364">
        <v>1.1000000000000001</v>
      </c>
      <c r="N1373" s="364">
        <v>2.8445562693602695</v>
      </c>
      <c r="O1373" s="363" t="s">
        <v>491</v>
      </c>
      <c r="P1373" s="363"/>
      <c r="Q1373" s="363" t="s">
        <v>300</v>
      </c>
      <c r="R1373" s="363" t="s">
        <v>488</v>
      </c>
      <c r="S1373" s="363"/>
      <c r="T1373" s="365">
        <v>2.11</v>
      </c>
      <c r="U1373" s="363">
        <v>30</v>
      </c>
      <c r="V1373" s="367">
        <v>45200</v>
      </c>
      <c r="W1373" s="367">
        <v>45930</v>
      </c>
      <c r="X1373" s="363" t="s">
        <v>3396</v>
      </c>
      <c r="Y1373" s="363"/>
      <c r="Z1373" s="363"/>
      <c r="AA1373" s="363"/>
      <c r="AB1373" s="363"/>
      <c r="AC1373" s="363"/>
      <c r="AD1373" s="363" t="s">
        <v>360</v>
      </c>
      <c r="AE1373" s="367"/>
      <c r="AF1373" s="363"/>
      <c r="AG1373" s="364">
        <v>3.9163486850589554E-4</v>
      </c>
      <c r="AH1373" s="364">
        <v>4.0823091926126464E-4</v>
      </c>
      <c r="AI1373" s="364">
        <v>1.0560743031240285</v>
      </c>
      <c r="AJ1373" s="363" t="s">
        <v>181</v>
      </c>
      <c r="AK1373" s="364">
        <v>25.532841145960216</v>
      </c>
      <c r="AL1373" s="364">
        <v>9.8066737255039045E-4</v>
      </c>
      <c r="AM1373" s="369"/>
      <c r="AN1373" s="363">
        <v>20</v>
      </c>
      <c r="AO1373" s="371" t="s">
        <v>305</v>
      </c>
      <c r="AP1373" s="371" t="s">
        <v>0</v>
      </c>
      <c r="AQ1373" s="371" t="s">
        <v>386</v>
      </c>
      <c r="AR1373" s="372" t="s">
        <v>0</v>
      </c>
      <c r="AS1373" s="363"/>
      <c r="AT1373" s="363"/>
    </row>
    <row r="1374" spans="1:46" x14ac:dyDescent="0.3">
      <c r="A1374" s="363" t="s">
        <v>2147</v>
      </c>
      <c r="B1374" s="363" t="s">
        <v>310</v>
      </c>
      <c r="C1374" s="363" t="s">
        <v>295</v>
      </c>
      <c r="D1374" s="363" t="s">
        <v>438</v>
      </c>
      <c r="E1374" s="363" t="s">
        <v>297</v>
      </c>
      <c r="F1374" s="363" t="s">
        <v>452</v>
      </c>
      <c r="G1374" s="363" t="s">
        <v>463</v>
      </c>
      <c r="H1374" s="363" t="s">
        <v>488</v>
      </c>
      <c r="I1374" s="363" t="s">
        <v>470</v>
      </c>
      <c r="J1374" s="363" t="s">
        <v>471</v>
      </c>
      <c r="K1374" s="363" t="s">
        <v>182</v>
      </c>
      <c r="L1374" s="364">
        <v>3.0020637219278359</v>
      </c>
      <c r="M1374" s="364">
        <v>1.2</v>
      </c>
      <c r="N1374" s="364">
        <v>2.6965700251889166</v>
      </c>
      <c r="O1374" s="363" t="s">
        <v>491</v>
      </c>
      <c r="P1374" s="363"/>
      <c r="Q1374" s="363" t="s">
        <v>300</v>
      </c>
      <c r="R1374" s="363" t="s">
        <v>488</v>
      </c>
      <c r="S1374" s="363"/>
      <c r="T1374" s="365">
        <v>2.11</v>
      </c>
      <c r="U1374" s="363">
        <v>30</v>
      </c>
      <c r="V1374" s="367">
        <v>45200</v>
      </c>
      <c r="W1374" s="367">
        <v>45930</v>
      </c>
      <c r="X1374" s="363" t="s">
        <v>3396</v>
      </c>
      <c r="Y1374" s="363"/>
      <c r="Z1374" s="363"/>
      <c r="AA1374" s="363"/>
      <c r="AB1374" s="363"/>
      <c r="AC1374" s="363"/>
      <c r="AD1374" s="363" t="s">
        <v>360</v>
      </c>
      <c r="AE1374" s="367"/>
      <c r="AF1374" s="363"/>
      <c r="AG1374" s="364">
        <v>3.7201613991782556E-4</v>
      </c>
      <c r="AH1374" s="364">
        <v>3.8778082083974351E-4</v>
      </c>
      <c r="AI1374" s="364">
        <v>1.0031708545601437</v>
      </c>
      <c r="AJ1374" s="363" t="s">
        <v>181</v>
      </c>
      <c r="AK1374" s="364">
        <v>28.02655260399014</v>
      </c>
      <c r="AL1374" s="364">
        <v>9.3154139178508921E-4</v>
      </c>
      <c r="AM1374" s="369"/>
      <c r="AN1374" s="363">
        <v>20</v>
      </c>
      <c r="AO1374" s="371" t="s">
        <v>305</v>
      </c>
      <c r="AP1374" s="371" t="s">
        <v>0</v>
      </c>
      <c r="AQ1374" s="371" t="s">
        <v>386</v>
      </c>
      <c r="AR1374" s="372" t="s">
        <v>0</v>
      </c>
      <c r="AS1374" s="363"/>
      <c r="AT1374" s="363"/>
    </row>
    <row r="1375" spans="1:46" x14ac:dyDescent="0.3">
      <c r="A1375" s="363" t="s">
        <v>2149</v>
      </c>
      <c r="B1375" s="363" t="s">
        <v>308</v>
      </c>
      <c r="C1375" s="363" t="s">
        <v>295</v>
      </c>
      <c r="D1375" s="363" t="s">
        <v>438</v>
      </c>
      <c r="E1375" s="363" t="s">
        <v>297</v>
      </c>
      <c r="F1375" s="363" t="s">
        <v>452</v>
      </c>
      <c r="G1375" s="363" t="s">
        <v>463</v>
      </c>
      <c r="H1375" s="363" t="s">
        <v>488</v>
      </c>
      <c r="I1375" s="363" t="s">
        <v>470</v>
      </c>
      <c r="J1375" s="363" t="s">
        <v>466</v>
      </c>
      <c r="K1375" s="363" t="s">
        <v>182</v>
      </c>
      <c r="L1375" s="364">
        <v>3.5343323887763081</v>
      </c>
      <c r="M1375" s="364">
        <v>1.4</v>
      </c>
      <c r="N1375" s="364">
        <v>3.1746743778337532</v>
      </c>
      <c r="O1375" s="363" t="s">
        <v>492</v>
      </c>
      <c r="P1375" s="363"/>
      <c r="Q1375" s="363" t="s">
        <v>300</v>
      </c>
      <c r="R1375" s="363" t="s">
        <v>488</v>
      </c>
      <c r="S1375" s="363"/>
      <c r="T1375" s="365">
        <v>2.8</v>
      </c>
      <c r="U1375" s="363">
        <v>30</v>
      </c>
      <c r="V1375" s="367">
        <v>45200</v>
      </c>
      <c r="W1375" s="367">
        <v>45930</v>
      </c>
      <c r="X1375" s="363" t="s">
        <v>3396</v>
      </c>
      <c r="Y1375" s="363"/>
      <c r="Z1375" s="363"/>
      <c r="AA1375" s="363"/>
      <c r="AB1375" s="363"/>
      <c r="AC1375" s="363"/>
      <c r="AD1375" s="363" t="s">
        <v>360</v>
      </c>
      <c r="AE1375" s="367"/>
      <c r="AF1375" s="363"/>
      <c r="AG1375" s="364">
        <v>4.3782686913163514E-4</v>
      </c>
      <c r="AH1375" s="364">
        <v>4.5638036762346719E-4</v>
      </c>
      <c r="AI1375" s="364">
        <v>0.88969255868003461</v>
      </c>
      <c r="AJ1375" s="363" t="s">
        <v>0</v>
      </c>
      <c r="AK1375" s="364">
        <v>34.375906590182872</v>
      </c>
      <c r="AL1375" s="364">
        <v>1.0963337534814549E-3</v>
      </c>
      <c r="AM1375" s="369"/>
      <c r="AN1375" s="363">
        <v>20</v>
      </c>
      <c r="AO1375" s="371" t="s">
        <v>305</v>
      </c>
      <c r="AP1375" s="371" t="s">
        <v>0</v>
      </c>
      <c r="AQ1375" s="371" t="s">
        <v>386</v>
      </c>
      <c r="AR1375" s="372" t="s">
        <v>0</v>
      </c>
      <c r="AS1375" s="363"/>
      <c r="AT1375" s="363"/>
    </row>
    <row r="1376" spans="1:46" x14ac:dyDescent="0.3">
      <c r="A1376" s="362" t="s">
        <v>2150</v>
      </c>
      <c r="B1376" s="363" t="s">
        <v>310</v>
      </c>
      <c r="C1376" s="363" t="s">
        <v>295</v>
      </c>
      <c r="D1376" s="363" t="s">
        <v>438</v>
      </c>
      <c r="E1376" s="363" t="s">
        <v>297</v>
      </c>
      <c r="F1376" s="363" t="s">
        <v>452</v>
      </c>
      <c r="G1376" s="363" t="s">
        <v>463</v>
      </c>
      <c r="H1376" s="363" t="s">
        <v>488</v>
      </c>
      <c r="I1376" s="363" t="s">
        <v>470</v>
      </c>
      <c r="J1376" s="363" t="s">
        <v>466</v>
      </c>
      <c r="K1376" s="363" t="s">
        <v>182</v>
      </c>
      <c r="L1376" s="364">
        <v>4.4988919158364551</v>
      </c>
      <c r="M1376" s="365">
        <v>1.5</v>
      </c>
      <c r="N1376" s="364">
        <v>4.0410791410579341</v>
      </c>
      <c r="O1376" s="363" t="s">
        <v>492</v>
      </c>
      <c r="P1376" s="363"/>
      <c r="Q1376" s="363" t="s">
        <v>300</v>
      </c>
      <c r="R1376" s="363" t="s">
        <v>488</v>
      </c>
      <c r="S1376" s="363"/>
      <c r="T1376" s="365">
        <v>2.8</v>
      </c>
      <c r="U1376" s="366">
        <v>30</v>
      </c>
      <c r="V1376" s="367">
        <v>45200</v>
      </c>
      <c r="W1376" s="367">
        <v>45930</v>
      </c>
      <c r="X1376" s="363" t="s">
        <v>3396</v>
      </c>
      <c r="Y1376" s="363"/>
      <c r="Z1376" s="363"/>
      <c r="AA1376" s="363"/>
      <c r="AB1376" s="363"/>
      <c r="AC1376" s="363"/>
      <c r="AD1376" s="363" t="s">
        <v>360</v>
      </c>
      <c r="AE1376" s="367"/>
      <c r="AF1376" s="362"/>
      <c r="AG1376" s="364">
        <v>5.5830962504566377E-4</v>
      </c>
      <c r="AH1376" s="364">
        <v>5.8196874127762271E-4</v>
      </c>
      <c r="AI1376" s="364">
        <v>1.1345213230694269</v>
      </c>
      <c r="AJ1376" s="363" t="s">
        <v>181</v>
      </c>
      <c r="AK1376" s="368">
        <v>22.263193816658379</v>
      </c>
      <c r="AL1376" s="364">
        <v>1.3980267772170612E-3</v>
      </c>
      <c r="AM1376" s="369"/>
      <c r="AN1376" s="370">
        <v>20</v>
      </c>
      <c r="AO1376" s="371" t="s">
        <v>305</v>
      </c>
      <c r="AP1376" s="371" t="s">
        <v>0</v>
      </c>
      <c r="AQ1376" s="371" t="s">
        <v>386</v>
      </c>
      <c r="AR1376" s="372" t="s">
        <v>0</v>
      </c>
      <c r="AS1376" s="372"/>
      <c r="AT1376" s="363"/>
    </row>
    <row r="1377" spans="1:46" x14ac:dyDescent="0.3">
      <c r="A1377" s="362" t="s">
        <v>2158</v>
      </c>
      <c r="B1377" s="363" t="s">
        <v>308</v>
      </c>
      <c r="C1377" s="363" t="s">
        <v>295</v>
      </c>
      <c r="D1377" s="363" t="s">
        <v>438</v>
      </c>
      <c r="E1377" s="363" t="s">
        <v>297</v>
      </c>
      <c r="F1377" s="363" t="s">
        <v>452</v>
      </c>
      <c r="G1377" s="363" t="s">
        <v>463</v>
      </c>
      <c r="H1377" s="363" t="s">
        <v>488</v>
      </c>
      <c r="I1377" s="363" t="s">
        <v>470</v>
      </c>
      <c r="J1377" s="363" t="s">
        <v>471</v>
      </c>
      <c r="K1377" s="363" t="s">
        <v>474</v>
      </c>
      <c r="L1377" s="364">
        <v>4.4985386889145618</v>
      </c>
      <c r="M1377" s="365">
        <v>1.1000000000000001</v>
      </c>
      <c r="N1377" s="364">
        <v>4.0407618589420649</v>
      </c>
      <c r="O1377" s="363" t="s">
        <v>495</v>
      </c>
      <c r="P1377" s="363"/>
      <c r="Q1377" s="363" t="s">
        <v>300</v>
      </c>
      <c r="R1377" s="363" t="s">
        <v>488</v>
      </c>
      <c r="S1377" s="363"/>
      <c r="T1377" s="365">
        <v>2.11</v>
      </c>
      <c r="U1377" s="366">
        <v>30</v>
      </c>
      <c r="V1377" s="367">
        <v>45200</v>
      </c>
      <c r="W1377" s="367">
        <v>45930</v>
      </c>
      <c r="X1377" s="363" t="s">
        <v>3396</v>
      </c>
      <c r="Y1377" s="363"/>
      <c r="Z1377" s="363"/>
      <c r="AA1377" s="363"/>
      <c r="AB1377" s="363"/>
      <c r="AC1377" s="363"/>
      <c r="AD1377" s="363" t="s">
        <v>360</v>
      </c>
      <c r="AE1377" s="367"/>
      <c r="AF1377" s="362"/>
      <c r="AG1377" s="364">
        <v>5.5750595601737369E-4</v>
      </c>
      <c r="AH1377" s="364">
        <v>5.8113101570060166E-4</v>
      </c>
      <c r="AI1377" s="364">
        <v>1.5033587694444017</v>
      </c>
      <c r="AJ1377" s="363" t="s">
        <v>181</v>
      </c>
      <c r="AK1377" s="368">
        <v>11.464000695885169</v>
      </c>
      <c r="AL1377" s="364">
        <v>1.3960143619349895E-3</v>
      </c>
      <c r="AM1377" s="369"/>
      <c r="AN1377" s="370">
        <v>20</v>
      </c>
      <c r="AO1377" s="371" t="s">
        <v>305</v>
      </c>
      <c r="AP1377" s="371" t="s">
        <v>0</v>
      </c>
      <c r="AQ1377" s="371" t="s">
        <v>386</v>
      </c>
      <c r="AR1377" s="372" t="s">
        <v>0</v>
      </c>
      <c r="AS1377" s="372"/>
      <c r="AT1377" s="363"/>
    </row>
    <row r="1378" spans="1:46" x14ac:dyDescent="0.3">
      <c r="A1378" s="362" t="s">
        <v>2159</v>
      </c>
      <c r="B1378" s="363" t="s">
        <v>310</v>
      </c>
      <c r="C1378" s="363" t="s">
        <v>295</v>
      </c>
      <c r="D1378" s="363" t="s">
        <v>438</v>
      </c>
      <c r="E1378" s="363" t="s">
        <v>297</v>
      </c>
      <c r="F1378" s="363" t="s">
        <v>452</v>
      </c>
      <c r="G1378" s="363" t="s">
        <v>463</v>
      </c>
      <c r="H1378" s="363" t="s">
        <v>488</v>
      </c>
      <c r="I1378" s="363" t="s">
        <v>470</v>
      </c>
      <c r="J1378" s="363" t="s">
        <v>471</v>
      </c>
      <c r="K1378" s="363" t="s">
        <v>474</v>
      </c>
      <c r="L1378" s="364">
        <v>3.7722555308659054</v>
      </c>
      <c r="M1378" s="365">
        <v>1.2</v>
      </c>
      <c r="N1378" s="364">
        <v>3.3883861683501686</v>
      </c>
      <c r="O1378" s="363" t="s">
        <v>495</v>
      </c>
      <c r="P1378" s="363"/>
      <c r="Q1378" s="363" t="s">
        <v>300</v>
      </c>
      <c r="R1378" s="363" t="s">
        <v>488</v>
      </c>
      <c r="S1378" s="363"/>
      <c r="T1378" s="365">
        <v>2.11</v>
      </c>
      <c r="U1378" s="366">
        <v>30</v>
      </c>
      <c r="V1378" s="367">
        <v>45200</v>
      </c>
      <c r="W1378" s="367">
        <v>45930</v>
      </c>
      <c r="X1378" s="363" t="s">
        <v>3396</v>
      </c>
      <c r="Y1378" s="363"/>
      <c r="Z1378" s="363"/>
      <c r="AA1378" s="363"/>
      <c r="AB1378" s="363"/>
      <c r="AC1378" s="363"/>
      <c r="AD1378" s="363" t="s">
        <v>360</v>
      </c>
      <c r="AE1378" s="367"/>
      <c r="AF1378" s="362"/>
      <c r="AG1378" s="364">
        <v>4.6697278337089285E-4</v>
      </c>
      <c r="AH1378" s="364">
        <v>4.8676137891593601E-4</v>
      </c>
      <c r="AI1378" s="364">
        <v>1.2592289309113949</v>
      </c>
      <c r="AJ1378" s="363" t="s">
        <v>181</v>
      </c>
      <c r="AK1378" s="368">
        <v>17.903989831435471</v>
      </c>
      <c r="AL1378" s="364">
        <v>1.1693161394641818E-3</v>
      </c>
      <c r="AM1378" s="369"/>
      <c r="AN1378" s="370">
        <v>20</v>
      </c>
      <c r="AO1378" s="371" t="s">
        <v>305</v>
      </c>
      <c r="AP1378" s="371" t="s">
        <v>0</v>
      </c>
      <c r="AQ1378" s="371" t="s">
        <v>386</v>
      </c>
      <c r="AR1378" s="372" t="s">
        <v>0</v>
      </c>
      <c r="AS1378" s="372"/>
      <c r="AT1378" s="363"/>
    </row>
    <row r="1379" spans="1:46" x14ac:dyDescent="0.3">
      <c r="A1379" s="362" t="s">
        <v>2161</v>
      </c>
      <c r="B1379" s="363" t="s">
        <v>308</v>
      </c>
      <c r="C1379" s="363" t="s">
        <v>295</v>
      </c>
      <c r="D1379" s="363" t="s">
        <v>438</v>
      </c>
      <c r="E1379" s="363" t="s">
        <v>297</v>
      </c>
      <c r="F1379" s="363" t="s">
        <v>452</v>
      </c>
      <c r="G1379" s="363" t="s">
        <v>463</v>
      </c>
      <c r="H1379" s="363" t="s">
        <v>488</v>
      </c>
      <c r="I1379" s="363" t="s">
        <v>470</v>
      </c>
      <c r="J1379" s="363" t="s">
        <v>466</v>
      </c>
      <c r="K1379" s="363" t="s">
        <v>474</v>
      </c>
      <c r="L1379" s="364">
        <v>6.7110458239073676</v>
      </c>
      <c r="M1379" s="365">
        <v>1.4</v>
      </c>
      <c r="N1379" s="364">
        <v>6.028121546599496</v>
      </c>
      <c r="O1379" s="363" t="s">
        <v>496</v>
      </c>
      <c r="P1379" s="363"/>
      <c r="Q1379" s="363" t="s">
        <v>300</v>
      </c>
      <c r="R1379" s="363" t="s">
        <v>488</v>
      </c>
      <c r="S1379" s="363"/>
      <c r="T1379" s="365">
        <v>2.8</v>
      </c>
      <c r="U1379" s="366">
        <v>30</v>
      </c>
      <c r="V1379" s="367">
        <v>45200</v>
      </c>
      <c r="W1379" s="367">
        <v>45930</v>
      </c>
      <c r="X1379" s="363" t="s">
        <v>3396</v>
      </c>
      <c r="Y1379" s="363"/>
      <c r="Z1379" s="363"/>
      <c r="AA1379" s="363"/>
      <c r="AB1379" s="363"/>
      <c r="AC1379" s="363"/>
      <c r="AD1379" s="363" t="s">
        <v>360</v>
      </c>
      <c r="AE1379" s="367"/>
      <c r="AF1379" s="362"/>
      <c r="AG1379" s="364">
        <v>8.322255670336141E-4</v>
      </c>
      <c r="AH1379" s="364">
        <v>8.6749223724379685E-4</v>
      </c>
      <c r="AI1379" s="364">
        <v>1.6911362603250055</v>
      </c>
      <c r="AJ1379" s="363" t="s">
        <v>181</v>
      </c>
      <c r="AK1379" s="368">
        <v>7.7756356806541156</v>
      </c>
      <c r="AL1379" s="364">
        <v>2.0839218512532093E-3</v>
      </c>
      <c r="AM1379" s="369"/>
      <c r="AN1379" s="370">
        <v>20</v>
      </c>
      <c r="AO1379" s="371" t="s">
        <v>305</v>
      </c>
      <c r="AP1379" s="371" t="s">
        <v>0</v>
      </c>
      <c r="AQ1379" s="371" t="s">
        <v>386</v>
      </c>
      <c r="AR1379" s="372" t="s">
        <v>0</v>
      </c>
      <c r="AS1379" s="372"/>
      <c r="AT1379" s="363"/>
    </row>
    <row r="1380" spans="1:46" x14ac:dyDescent="0.3">
      <c r="A1380" s="362" t="s">
        <v>2162</v>
      </c>
      <c r="B1380" s="363" t="s">
        <v>310</v>
      </c>
      <c r="C1380" s="363" t="s">
        <v>295</v>
      </c>
      <c r="D1380" s="363" t="s">
        <v>438</v>
      </c>
      <c r="E1380" s="363" t="s">
        <v>297</v>
      </c>
      <c r="F1380" s="363" t="s">
        <v>452</v>
      </c>
      <c r="G1380" s="363" t="s">
        <v>463</v>
      </c>
      <c r="H1380" s="363" t="s">
        <v>488</v>
      </c>
      <c r="I1380" s="363" t="s">
        <v>470</v>
      </c>
      <c r="J1380" s="363" t="s">
        <v>466</v>
      </c>
      <c r="K1380" s="363" t="s">
        <v>474</v>
      </c>
      <c r="L1380" s="364">
        <v>6.7634287067195782</v>
      </c>
      <c r="M1380" s="365">
        <v>1.5</v>
      </c>
      <c r="N1380" s="364">
        <v>6.0751738828282829</v>
      </c>
      <c r="O1380" s="363" t="s">
        <v>496</v>
      </c>
      <c r="P1380" s="363"/>
      <c r="Q1380" s="363" t="s">
        <v>300</v>
      </c>
      <c r="R1380" s="363" t="s">
        <v>488</v>
      </c>
      <c r="S1380" s="363"/>
      <c r="T1380" s="365">
        <v>2.8</v>
      </c>
      <c r="U1380" s="366">
        <v>30</v>
      </c>
      <c r="V1380" s="367">
        <v>45200</v>
      </c>
      <c r="W1380" s="367">
        <v>45930</v>
      </c>
      <c r="X1380" s="363" t="s">
        <v>3396</v>
      </c>
      <c r="Y1380" s="363"/>
      <c r="Z1380" s="363"/>
      <c r="AA1380" s="363"/>
      <c r="AB1380" s="363"/>
      <c r="AC1380" s="363"/>
      <c r="AD1380" s="363" t="s">
        <v>360</v>
      </c>
      <c r="AE1380" s="367"/>
      <c r="AF1380" s="362"/>
      <c r="AG1380" s="364">
        <v>8.3834005076744052E-4</v>
      </c>
      <c r="AH1380" s="364">
        <v>8.7386583039445484E-4</v>
      </c>
      <c r="AI1380" s="364">
        <v>1.7035612873429793</v>
      </c>
      <c r="AJ1380" s="363" t="s">
        <v>181</v>
      </c>
      <c r="AK1380" s="368">
        <v>7.5602620262775337</v>
      </c>
      <c r="AL1380" s="364">
        <v>2.0992327318206873E-3</v>
      </c>
      <c r="AM1380" s="369"/>
      <c r="AN1380" s="370">
        <v>20</v>
      </c>
      <c r="AO1380" s="371" t="s">
        <v>305</v>
      </c>
      <c r="AP1380" s="371" t="s">
        <v>0</v>
      </c>
      <c r="AQ1380" s="371" t="s">
        <v>386</v>
      </c>
      <c r="AR1380" s="372" t="s">
        <v>0</v>
      </c>
      <c r="AS1380" s="372"/>
      <c r="AT1380" s="363"/>
    </row>
    <row r="1381" spans="1:46" x14ac:dyDescent="0.3">
      <c r="A1381" s="362" t="s">
        <v>2170</v>
      </c>
      <c r="B1381" s="363" t="s">
        <v>308</v>
      </c>
      <c r="C1381" s="363" t="s">
        <v>295</v>
      </c>
      <c r="D1381" s="363" t="s">
        <v>438</v>
      </c>
      <c r="E1381" s="363" t="s">
        <v>297</v>
      </c>
      <c r="F1381" s="363" t="s">
        <v>452</v>
      </c>
      <c r="G1381" s="363" t="s">
        <v>463</v>
      </c>
      <c r="H1381" s="363" t="s">
        <v>497</v>
      </c>
      <c r="I1381" s="363" t="s">
        <v>470</v>
      </c>
      <c r="J1381" s="363" t="s">
        <v>471</v>
      </c>
      <c r="K1381" s="363" t="s">
        <v>182</v>
      </c>
      <c r="L1381" s="364">
        <v>4.4815634670359374</v>
      </c>
      <c r="M1381" s="365">
        <v>1.1000000000000001</v>
      </c>
      <c r="N1381" s="364">
        <v>4.0431052592592591</v>
      </c>
      <c r="O1381" s="363" t="s">
        <v>500</v>
      </c>
      <c r="P1381" s="363"/>
      <c r="Q1381" s="363" t="s">
        <v>300</v>
      </c>
      <c r="R1381" s="363" t="s">
        <v>497</v>
      </c>
      <c r="S1381" s="363"/>
      <c r="T1381" s="365">
        <v>2.11</v>
      </c>
      <c r="U1381" s="366">
        <v>30</v>
      </c>
      <c r="V1381" s="367">
        <v>45200</v>
      </c>
      <c r="W1381" s="367">
        <v>45930</v>
      </c>
      <c r="X1381" s="363" t="s">
        <v>3396</v>
      </c>
      <c r="Y1381" s="363"/>
      <c r="Z1381" s="363"/>
      <c r="AA1381" s="363"/>
      <c r="AB1381" s="363"/>
      <c r="AC1381" s="363"/>
      <c r="AD1381" s="363" t="s">
        <v>360</v>
      </c>
      <c r="AE1381" s="367"/>
      <c r="AF1381" s="362"/>
      <c r="AG1381" s="364">
        <v>5.6864964053256293E-4</v>
      </c>
      <c r="AH1381" s="364">
        <v>5.9161766274864341E-4</v>
      </c>
      <c r="AI1381" s="364">
        <v>1.5170724987208042</v>
      </c>
      <c r="AJ1381" s="363" t="s">
        <v>181</v>
      </c>
      <c r="AK1381" s="368">
        <v>11.105234160025786</v>
      </c>
      <c r="AL1381" s="364">
        <v>1.3878053092127663E-3</v>
      </c>
      <c r="AM1381" s="369"/>
      <c r="AN1381" s="370">
        <v>20</v>
      </c>
      <c r="AO1381" s="371" t="s">
        <v>305</v>
      </c>
      <c r="AP1381" s="371" t="s">
        <v>0</v>
      </c>
      <c r="AQ1381" s="371" t="s">
        <v>386</v>
      </c>
      <c r="AR1381" s="372" t="s">
        <v>0</v>
      </c>
      <c r="AS1381" s="372"/>
      <c r="AT1381" s="363"/>
    </row>
    <row r="1382" spans="1:46" x14ac:dyDescent="0.3">
      <c r="A1382" s="363" t="s">
        <v>2171</v>
      </c>
      <c r="B1382" s="363" t="s">
        <v>310</v>
      </c>
      <c r="C1382" s="363" t="s">
        <v>295</v>
      </c>
      <c r="D1382" s="363" t="s">
        <v>438</v>
      </c>
      <c r="E1382" s="363" t="s">
        <v>297</v>
      </c>
      <c r="F1382" s="363" t="s">
        <v>452</v>
      </c>
      <c r="G1382" s="363" t="s">
        <v>463</v>
      </c>
      <c r="H1382" s="363" t="s">
        <v>497</v>
      </c>
      <c r="I1382" s="363" t="s">
        <v>470</v>
      </c>
      <c r="J1382" s="363" t="s">
        <v>471</v>
      </c>
      <c r="K1382" s="363" t="s">
        <v>182</v>
      </c>
      <c r="L1382" s="364">
        <v>3.7707409861924646</v>
      </c>
      <c r="M1382" s="364">
        <v>1.2</v>
      </c>
      <c r="N1382" s="364">
        <v>3.4018268010075565</v>
      </c>
      <c r="O1382" s="363" t="s">
        <v>500</v>
      </c>
      <c r="P1382" s="363"/>
      <c r="Q1382" s="363" t="s">
        <v>300</v>
      </c>
      <c r="R1382" s="363" t="s">
        <v>497</v>
      </c>
      <c r="S1382" s="363"/>
      <c r="T1382" s="365">
        <v>2.11</v>
      </c>
      <c r="U1382" s="363">
        <v>30</v>
      </c>
      <c r="V1382" s="367">
        <v>45200</v>
      </c>
      <c r="W1382" s="367">
        <v>45930</v>
      </c>
      <c r="X1382" s="363" t="s">
        <v>3396</v>
      </c>
      <c r="Y1382" s="363"/>
      <c r="Z1382" s="363"/>
      <c r="AA1382" s="363"/>
      <c r="AB1382" s="363"/>
      <c r="AC1382" s="363"/>
      <c r="AD1382" s="363" t="s">
        <v>360</v>
      </c>
      <c r="AE1382" s="367"/>
      <c r="AF1382" s="363"/>
      <c r="AG1382" s="364">
        <v>4.7942996717989013E-4</v>
      </c>
      <c r="AH1382" s="364">
        <v>4.9879436548836299E-4</v>
      </c>
      <c r="AI1382" s="364">
        <v>1.2790477060533365</v>
      </c>
      <c r="AJ1382" s="363" t="s">
        <v>181</v>
      </c>
      <c r="AK1382" s="364">
        <v>17.323449501908524</v>
      </c>
      <c r="AL1382" s="364">
        <v>1.1700622077679011E-3</v>
      </c>
      <c r="AM1382" s="369"/>
      <c r="AN1382" s="363">
        <v>20</v>
      </c>
      <c r="AO1382" s="371" t="s">
        <v>305</v>
      </c>
      <c r="AP1382" s="371" t="s">
        <v>0</v>
      </c>
      <c r="AQ1382" s="371" t="s">
        <v>386</v>
      </c>
      <c r="AR1382" s="372" t="s">
        <v>0</v>
      </c>
      <c r="AS1382" s="363"/>
      <c r="AT1382" s="363"/>
    </row>
    <row r="1383" spans="1:46" x14ac:dyDescent="0.3">
      <c r="A1383" s="363" t="s">
        <v>2173</v>
      </c>
      <c r="B1383" s="363" t="s">
        <v>308</v>
      </c>
      <c r="C1383" s="363" t="s">
        <v>295</v>
      </c>
      <c r="D1383" s="363" t="s">
        <v>438</v>
      </c>
      <c r="E1383" s="363" t="s">
        <v>297</v>
      </c>
      <c r="F1383" s="363" t="s">
        <v>452</v>
      </c>
      <c r="G1383" s="363" t="s">
        <v>463</v>
      </c>
      <c r="H1383" s="363" t="s">
        <v>497</v>
      </c>
      <c r="I1383" s="363" t="s">
        <v>470</v>
      </c>
      <c r="J1383" s="363" t="s">
        <v>466</v>
      </c>
      <c r="K1383" s="363" t="s">
        <v>182</v>
      </c>
      <c r="L1383" s="364">
        <v>5.39771882329212</v>
      </c>
      <c r="M1383" s="364">
        <v>1.4</v>
      </c>
      <c r="N1383" s="364">
        <v>4.8696276473551645</v>
      </c>
      <c r="O1383" s="363" t="s">
        <v>501</v>
      </c>
      <c r="P1383" s="363"/>
      <c r="Q1383" s="363" t="s">
        <v>300</v>
      </c>
      <c r="R1383" s="363" t="s">
        <v>497</v>
      </c>
      <c r="S1383" s="363"/>
      <c r="T1383" s="365">
        <v>2.8</v>
      </c>
      <c r="U1383" s="363">
        <v>30</v>
      </c>
      <c r="V1383" s="367">
        <v>45200</v>
      </c>
      <c r="W1383" s="367">
        <v>45930</v>
      </c>
      <c r="X1383" s="363" t="s">
        <v>3396</v>
      </c>
      <c r="Y1383" s="363"/>
      <c r="Z1383" s="363"/>
      <c r="AA1383" s="363"/>
      <c r="AB1383" s="363"/>
      <c r="AC1383" s="363"/>
      <c r="AD1383" s="363" t="s">
        <v>360</v>
      </c>
      <c r="AE1383" s="367"/>
      <c r="AF1383" s="363"/>
      <c r="AG1383" s="364">
        <v>6.8605964863681422E-4</v>
      </c>
      <c r="AH1383" s="364">
        <v>7.137699154307741E-4</v>
      </c>
      <c r="AI1383" s="364">
        <v>1.3792654808368188</v>
      </c>
      <c r="AJ1383" s="363" t="s">
        <v>181</v>
      </c>
      <c r="AK1383" s="364">
        <v>14.443752552320717</v>
      </c>
      <c r="AL1383" s="364">
        <v>1.6743477089392338E-3</v>
      </c>
      <c r="AM1383" s="369"/>
      <c r="AN1383" s="363">
        <v>20</v>
      </c>
      <c r="AO1383" s="371" t="s">
        <v>305</v>
      </c>
      <c r="AP1383" s="371" t="s">
        <v>0</v>
      </c>
      <c r="AQ1383" s="371" t="s">
        <v>386</v>
      </c>
      <c r="AR1383" s="372" t="s">
        <v>0</v>
      </c>
      <c r="AS1383" s="363"/>
      <c r="AT1383" s="363"/>
    </row>
    <row r="1384" spans="1:46" x14ac:dyDescent="0.3">
      <c r="A1384" s="363" t="s">
        <v>2174</v>
      </c>
      <c r="B1384" s="363" t="s">
        <v>310</v>
      </c>
      <c r="C1384" s="363" t="s">
        <v>295</v>
      </c>
      <c r="D1384" s="363" t="s">
        <v>438</v>
      </c>
      <c r="E1384" s="363" t="s">
        <v>297</v>
      </c>
      <c r="F1384" s="363" t="s">
        <v>452</v>
      </c>
      <c r="G1384" s="363" t="s">
        <v>463</v>
      </c>
      <c r="H1384" s="363" t="s">
        <v>497</v>
      </c>
      <c r="I1384" s="363" t="s">
        <v>470</v>
      </c>
      <c r="J1384" s="363" t="s">
        <v>466</v>
      </c>
      <c r="K1384" s="363" t="s">
        <v>182</v>
      </c>
      <c r="L1384" s="364">
        <v>6.1396052383694046</v>
      </c>
      <c r="M1384" s="364">
        <v>1.5</v>
      </c>
      <c r="N1384" s="364">
        <v>5.5389308690176318</v>
      </c>
      <c r="O1384" s="363" t="s">
        <v>501</v>
      </c>
      <c r="P1384" s="363"/>
      <c r="Q1384" s="363" t="s">
        <v>300</v>
      </c>
      <c r="R1384" s="363" t="s">
        <v>497</v>
      </c>
      <c r="S1384" s="363"/>
      <c r="T1384" s="365">
        <v>2.8</v>
      </c>
      <c r="U1384" s="363">
        <v>30</v>
      </c>
      <c r="V1384" s="367">
        <v>45200</v>
      </c>
      <c r="W1384" s="367">
        <v>45930</v>
      </c>
      <c r="X1384" s="363" t="s">
        <v>3396</v>
      </c>
      <c r="Y1384" s="363"/>
      <c r="Z1384" s="363"/>
      <c r="AA1384" s="363"/>
      <c r="AB1384" s="363"/>
      <c r="AC1384" s="363"/>
      <c r="AD1384" s="363" t="s">
        <v>360</v>
      </c>
      <c r="AE1384" s="367"/>
      <c r="AF1384" s="363"/>
      <c r="AG1384" s="364">
        <v>7.8174768270474198E-4</v>
      </c>
      <c r="AH1384" s="364">
        <v>8.1332283348988302E-4</v>
      </c>
      <c r="AI1384" s="364">
        <v>1.5716382615145199</v>
      </c>
      <c r="AJ1384" s="363" t="s">
        <v>181</v>
      </c>
      <c r="AK1384" s="364">
        <v>9.9451274383224675</v>
      </c>
      <c r="AL1384" s="364">
        <v>1.9078770251333551E-3</v>
      </c>
      <c r="AM1384" s="369"/>
      <c r="AN1384" s="363">
        <v>20</v>
      </c>
      <c r="AO1384" s="371" t="s">
        <v>305</v>
      </c>
      <c r="AP1384" s="371" t="s">
        <v>0</v>
      </c>
      <c r="AQ1384" s="371" t="s">
        <v>386</v>
      </c>
      <c r="AR1384" s="372" t="s">
        <v>0</v>
      </c>
      <c r="AS1384" s="363"/>
      <c r="AT1384" s="363"/>
    </row>
    <row r="1385" spans="1:46" x14ac:dyDescent="0.3">
      <c r="A1385" s="363" t="s">
        <v>2182</v>
      </c>
      <c r="B1385" s="363" t="s">
        <v>308</v>
      </c>
      <c r="C1385" s="363" t="s">
        <v>295</v>
      </c>
      <c r="D1385" s="363" t="s">
        <v>438</v>
      </c>
      <c r="E1385" s="363" t="s">
        <v>297</v>
      </c>
      <c r="F1385" s="363" t="s">
        <v>452</v>
      </c>
      <c r="G1385" s="363" t="s">
        <v>463</v>
      </c>
      <c r="H1385" s="363" t="s">
        <v>497</v>
      </c>
      <c r="I1385" s="363" t="s">
        <v>470</v>
      </c>
      <c r="J1385" s="363" t="s">
        <v>471</v>
      </c>
      <c r="K1385" s="363" t="s">
        <v>474</v>
      </c>
      <c r="L1385" s="364">
        <v>6.3577831055988812</v>
      </c>
      <c r="M1385" s="364">
        <v>1.1000000000000001</v>
      </c>
      <c r="N1385" s="364">
        <v>5.7357630881612085</v>
      </c>
      <c r="O1385" s="363" t="s">
        <v>504</v>
      </c>
      <c r="P1385" s="363"/>
      <c r="Q1385" s="363" t="s">
        <v>300</v>
      </c>
      <c r="R1385" s="363" t="s">
        <v>497</v>
      </c>
      <c r="S1385" s="363"/>
      <c r="T1385" s="365">
        <v>2.11</v>
      </c>
      <c r="U1385" s="363">
        <v>30</v>
      </c>
      <c r="V1385" s="367">
        <v>45200</v>
      </c>
      <c r="W1385" s="367">
        <v>45930</v>
      </c>
      <c r="X1385" s="363" t="s">
        <v>3396</v>
      </c>
      <c r="Y1385" s="363"/>
      <c r="Z1385" s="363"/>
      <c r="AA1385" s="363"/>
      <c r="AB1385" s="363"/>
      <c r="AC1385" s="363"/>
      <c r="AD1385" s="363" t="s">
        <v>360</v>
      </c>
      <c r="AE1385" s="367"/>
      <c r="AF1385" s="363"/>
      <c r="AG1385" s="364">
        <v>8.0842616032916553E-4</v>
      </c>
      <c r="AH1385" s="364">
        <v>8.4107886717535516E-4</v>
      </c>
      <c r="AI1385" s="364">
        <v>2.1567605211764875</v>
      </c>
      <c r="AJ1385" s="363" t="s">
        <v>181</v>
      </c>
      <c r="AK1385" s="364">
        <v>1.1947105774746578</v>
      </c>
      <c r="AL1385" s="364">
        <v>1.9729865939255116E-3</v>
      </c>
      <c r="AM1385" s="369"/>
      <c r="AN1385" s="363">
        <v>20</v>
      </c>
      <c r="AO1385" s="371" t="s">
        <v>305</v>
      </c>
      <c r="AP1385" s="371" t="s">
        <v>0</v>
      </c>
      <c r="AQ1385" s="371" t="s">
        <v>386</v>
      </c>
      <c r="AR1385" s="372" t="s">
        <v>0</v>
      </c>
      <c r="AS1385" s="363"/>
      <c r="AT1385" s="363"/>
    </row>
    <row r="1386" spans="1:46" x14ac:dyDescent="0.3">
      <c r="A1386" s="362" t="s">
        <v>2183</v>
      </c>
      <c r="B1386" s="363" t="s">
        <v>310</v>
      </c>
      <c r="C1386" s="363" t="s">
        <v>295</v>
      </c>
      <c r="D1386" s="363" t="s">
        <v>438</v>
      </c>
      <c r="E1386" s="363" t="s">
        <v>297</v>
      </c>
      <c r="F1386" s="363" t="s">
        <v>452</v>
      </c>
      <c r="G1386" s="363" t="s">
        <v>463</v>
      </c>
      <c r="H1386" s="363" t="s">
        <v>497</v>
      </c>
      <c r="I1386" s="363" t="s">
        <v>470</v>
      </c>
      <c r="J1386" s="363" t="s">
        <v>471</v>
      </c>
      <c r="K1386" s="363" t="s">
        <v>474</v>
      </c>
      <c r="L1386" s="364">
        <v>4.730054548995156</v>
      </c>
      <c r="M1386" s="365">
        <v>1.2</v>
      </c>
      <c r="N1386" s="364">
        <v>4.2672849696969699</v>
      </c>
      <c r="O1386" s="363" t="s">
        <v>504</v>
      </c>
      <c r="P1386" s="363"/>
      <c r="Q1386" s="363" t="s">
        <v>300</v>
      </c>
      <c r="R1386" s="363" t="s">
        <v>497</v>
      </c>
      <c r="S1386" s="363"/>
      <c r="T1386" s="365">
        <v>2.11</v>
      </c>
      <c r="U1386" s="366">
        <v>30</v>
      </c>
      <c r="V1386" s="367">
        <v>45200</v>
      </c>
      <c r="W1386" s="367">
        <v>45930</v>
      </c>
      <c r="X1386" s="363" t="s">
        <v>3396</v>
      </c>
      <c r="Y1386" s="363"/>
      <c r="Z1386" s="363"/>
      <c r="AA1386" s="363"/>
      <c r="AB1386" s="363"/>
      <c r="AC1386" s="363"/>
      <c r="AD1386" s="363" t="s">
        <v>360</v>
      </c>
      <c r="AE1386" s="367"/>
      <c r="AF1386" s="362"/>
      <c r="AG1386" s="364">
        <v>6.0077688349709647E-4</v>
      </c>
      <c r="AH1386" s="364">
        <v>6.2504253992861367E-4</v>
      </c>
      <c r="AI1386" s="364">
        <v>1.6027831952325771</v>
      </c>
      <c r="AJ1386" s="363" t="s">
        <v>181</v>
      </c>
      <c r="AK1386" s="368">
        <v>9.3183740671492199</v>
      </c>
      <c r="AL1386" s="364">
        <v>1.4662127418012955E-3</v>
      </c>
      <c r="AM1386" s="369"/>
      <c r="AN1386" s="370">
        <v>20</v>
      </c>
      <c r="AO1386" s="371" t="s">
        <v>305</v>
      </c>
      <c r="AP1386" s="371" t="s">
        <v>0</v>
      </c>
      <c r="AQ1386" s="371" t="s">
        <v>386</v>
      </c>
      <c r="AR1386" s="372" t="s">
        <v>0</v>
      </c>
      <c r="AS1386" s="372"/>
      <c r="AT1386" s="363"/>
    </row>
    <row r="1387" spans="1:46" x14ac:dyDescent="0.3">
      <c r="A1387" s="362" t="s">
        <v>2185</v>
      </c>
      <c r="B1387" s="363" t="s">
        <v>308</v>
      </c>
      <c r="C1387" s="363" t="s">
        <v>295</v>
      </c>
      <c r="D1387" s="363" t="s">
        <v>438</v>
      </c>
      <c r="E1387" s="363" t="s">
        <v>297</v>
      </c>
      <c r="F1387" s="363" t="s">
        <v>452</v>
      </c>
      <c r="G1387" s="363" t="s">
        <v>463</v>
      </c>
      <c r="H1387" s="363" t="s">
        <v>497</v>
      </c>
      <c r="I1387" s="363" t="s">
        <v>470</v>
      </c>
      <c r="J1387" s="363" t="s">
        <v>466</v>
      </c>
      <c r="K1387" s="363" t="s">
        <v>474</v>
      </c>
      <c r="L1387" s="364">
        <v>10.249273238339281</v>
      </c>
      <c r="M1387" s="365">
        <v>1.4</v>
      </c>
      <c r="N1387" s="364">
        <v>9.2465254231738019</v>
      </c>
      <c r="O1387" s="363" t="s">
        <v>505</v>
      </c>
      <c r="P1387" s="363"/>
      <c r="Q1387" s="363" t="s">
        <v>300</v>
      </c>
      <c r="R1387" s="363" t="s">
        <v>497</v>
      </c>
      <c r="S1387" s="363"/>
      <c r="T1387" s="365">
        <v>2.8</v>
      </c>
      <c r="U1387" s="366">
        <v>30</v>
      </c>
      <c r="V1387" s="367">
        <v>45200</v>
      </c>
      <c r="W1387" s="367">
        <v>45930</v>
      </c>
      <c r="X1387" s="363" t="s">
        <v>3396</v>
      </c>
      <c r="Y1387" s="363"/>
      <c r="Z1387" s="363"/>
      <c r="AA1387" s="363"/>
      <c r="AB1387" s="363"/>
      <c r="AC1387" s="363"/>
      <c r="AD1387" s="363" t="s">
        <v>360</v>
      </c>
      <c r="AE1387" s="367"/>
      <c r="AF1387" s="362"/>
      <c r="AG1387" s="364">
        <v>1.3040688462954825E-3</v>
      </c>
      <c r="AH1387" s="364">
        <v>1.3567407906669973E-3</v>
      </c>
      <c r="AI1387" s="364">
        <v>2.6217212277444788</v>
      </c>
      <c r="AJ1387" s="363" t="s">
        <v>181</v>
      </c>
      <c r="AK1387" s="368">
        <v>-2.9736421107883784</v>
      </c>
      <c r="AL1387" s="364">
        <v>3.1826163941172884E-3</v>
      </c>
      <c r="AM1387" s="369"/>
      <c r="AN1387" s="370">
        <v>20</v>
      </c>
      <c r="AO1387" s="371" t="s">
        <v>305</v>
      </c>
      <c r="AP1387" s="371" t="s">
        <v>0</v>
      </c>
      <c r="AQ1387" s="371" t="s">
        <v>386</v>
      </c>
      <c r="AR1387" s="372" t="s">
        <v>0</v>
      </c>
      <c r="AS1387" s="372"/>
      <c r="AT1387" s="363"/>
    </row>
    <row r="1388" spans="1:46" x14ac:dyDescent="0.3">
      <c r="A1388" s="362" t="s">
        <v>2186</v>
      </c>
      <c r="B1388" s="363" t="s">
        <v>310</v>
      </c>
      <c r="C1388" s="363" t="s">
        <v>295</v>
      </c>
      <c r="D1388" s="363" t="s">
        <v>438</v>
      </c>
      <c r="E1388" s="363" t="s">
        <v>297</v>
      </c>
      <c r="F1388" s="363" t="s">
        <v>452</v>
      </c>
      <c r="G1388" s="363" t="s">
        <v>463</v>
      </c>
      <c r="H1388" s="363" t="s">
        <v>497</v>
      </c>
      <c r="I1388" s="363" t="s">
        <v>470</v>
      </c>
      <c r="J1388" s="363" t="s">
        <v>466</v>
      </c>
      <c r="K1388" s="363" t="s">
        <v>474</v>
      </c>
      <c r="L1388" s="364">
        <v>9.2332187037014641</v>
      </c>
      <c r="M1388" s="365">
        <v>1.5</v>
      </c>
      <c r="N1388" s="364">
        <v>8.3298775919191925</v>
      </c>
      <c r="O1388" s="363" t="s">
        <v>505</v>
      </c>
      <c r="P1388" s="363"/>
      <c r="Q1388" s="363" t="s">
        <v>300</v>
      </c>
      <c r="R1388" s="363" t="s">
        <v>497</v>
      </c>
      <c r="S1388" s="363"/>
      <c r="T1388" s="365">
        <v>2.8</v>
      </c>
      <c r="U1388" s="366">
        <v>30</v>
      </c>
      <c r="V1388" s="367">
        <v>45200</v>
      </c>
      <c r="W1388" s="367">
        <v>45930</v>
      </c>
      <c r="X1388" s="363" t="s">
        <v>3396</v>
      </c>
      <c r="Y1388" s="363"/>
      <c r="Z1388" s="363"/>
      <c r="AA1388" s="363"/>
      <c r="AB1388" s="363"/>
      <c r="AC1388" s="363"/>
      <c r="AD1388" s="363" t="s">
        <v>360</v>
      </c>
      <c r="AE1388" s="367"/>
      <c r="AF1388" s="362"/>
      <c r="AG1388" s="364">
        <v>1.1742566271579777E-3</v>
      </c>
      <c r="AH1388" s="364">
        <v>1.2216853959068426E-3</v>
      </c>
      <c r="AI1388" s="364">
        <v>2.3607446301513328</v>
      </c>
      <c r="AJ1388" s="363" t="s">
        <v>181</v>
      </c>
      <c r="AK1388" s="368">
        <v>-0.83615903386541379</v>
      </c>
      <c r="AL1388" s="364">
        <v>2.8658060524260525E-3</v>
      </c>
      <c r="AM1388" s="369"/>
      <c r="AN1388" s="370">
        <v>20</v>
      </c>
      <c r="AO1388" s="371" t="s">
        <v>305</v>
      </c>
      <c r="AP1388" s="371" t="s">
        <v>0</v>
      </c>
      <c r="AQ1388" s="371" t="s">
        <v>386</v>
      </c>
      <c r="AR1388" s="372" t="s">
        <v>0</v>
      </c>
      <c r="AS1388" s="372"/>
      <c r="AT1388" s="363"/>
    </row>
    <row r="1389" spans="1:46" x14ac:dyDescent="0.3">
      <c r="A1389" s="362" t="s">
        <v>2194</v>
      </c>
      <c r="B1389" s="363" t="s">
        <v>308</v>
      </c>
      <c r="C1389" s="363" t="s">
        <v>295</v>
      </c>
      <c r="D1389" s="363" t="s">
        <v>438</v>
      </c>
      <c r="E1389" s="363" t="s">
        <v>297</v>
      </c>
      <c r="F1389" s="363" t="s">
        <v>452</v>
      </c>
      <c r="G1389" s="363" t="s">
        <v>463</v>
      </c>
      <c r="H1389" s="363" t="s">
        <v>506</v>
      </c>
      <c r="I1389" s="363" t="s">
        <v>470</v>
      </c>
      <c r="J1389" s="363" t="s">
        <v>471</v>
      </c>
      <c r="K1389" s="363" t="s">
        <v>182</v>
      </c>
      <c r="L1389" s="364">
        <v>1.8809112557766965</v>
      </c>
      <c r="M1389" s="365">
        <v>1.1000000000000001</v>
      </c>
      <c r="N1389" s="364">
        <v>1.693949239057239</v>
      </c>
      <c r="O1389" s="363" t="s">
        <v>509</v>
      </c>
      <c r="P1389" s="363"/>
      <c r="Q1389" s="363" t="s">
        <v>300</v>
      </c>
      <c r="R1389" s="363" t="s">
        <v>506</v>
      </c>
      <c r="S1389" s="363"/>
      <c r="T1389" s="365">
        <v>2.11</v>
      </c>
      <c r="U1389" s="366">
        <v>30</v>
      </c>
      <c r="V1389" s="367">
        <v>45200</v>
      </c>
      <c r="W1389" s="367">
        <v>45930</v>
      </c>
      <c r="X1389" s="363" t="s">
        <v>3396</v>
      </c>
      <c r="Y1389" s="363"/>
      <c r="Z1389" s="363"/>
      <c r="AA1389" s="363"/>
      <c r="AB1389" s="363"/>
      <c r="AC1389" s="363"/>
      <c r="AD1389" s="363" t="s">
        <v>360</v>
      </c>
      <c r="AE1389" s="367"/>
      <c r="AF1389" s="362"/>
      <c r="AG1389" s="364">
        <v>3.0961692676478039E-4</v>
      </c>
      <c r="AH1389" s="364">
        <v>3.2255704724401052E-4</v>
      </c>
      <c r="AI1389" s="364">
        <v>0.71160556476087689</v>
      </c>
      <c r="AJ1389" s="363" t="s">
        <v>0</v>
      </c>
      <c r="AK1389" s="368">
        <v>51.308694324690258</v>
      </c>
      <c r="AL1389" s="364">
        <v>5.8246159986916632E-4</v>
      </c>
      <c r="AM1389" s="369"/>
      <c r="AN1389" s="370">
        <v>20</v>
      </c>
      <c r="AO1389" s="371" t="s">
        <v>305</v>
      </c>
      <c r="AP1389" s="371" t="s">
        <v>0</v>
      </c>
      <c r="AQ1389" s="371" t="s">
        <v>386</v>
      </c>
      <c r="AR1389" s="372" t="s">
        <v>0</v>
      </c>
      <c r="AS1389" s="372"/>
      <c r="AT1389" s="363"/>
    </row>
    <row r="1390" spans="1:46" x14ac:dyDescent="0.3">
      <c r="A1390" s="362" t="s">
        <v>2195</v>
      </c>
      <c r="B1390" s="363" t="s">
        <v>310</v>
      </c>
      <c r="C1390" s="363" t="s">
        <v>295</v>
      </c>
      <c r="D1390" s="363" t="s">
        <v>438</v>
      </c>
      <c r="E1390" s="363" t="s">
        <v>297</v>
      </c>
      <c r="F1390" s="363" t="s">
        <v>452</v>
      </c>
      <c r="G1390" s="363" t="s">
        <v>463</v>
      </c>
      <c r="H1390" s="363" t="s">
        <v>506</v>
      </c>
      <c r="I1390" s="363" t="s">
        <v>470</v>
      </c>
      <c r="J1390" s="363" t="s">
        <v>471</v>
      </c>
      <c r="K1390" s="363" t="s">
        <v>182</v>
      </c>
      <c r="L1390" s="364">
        <v>1.7811602471542956</v>
      </c>
      <c r="M1390" s="365">
        <v>1.2</v>
      </c>
      <c r="N1390" s="364">
        <v>1.6041134508816119</v>
      </c>
      <c r="O1390" s="363" t="s">
        <v>509</v>
      </c>
      <c r="P1390" s="363"/>
      <c r="Q1390" s="363" t="s">
        <v>300</v>
      </c>
      <c r="R1390" s="363" t="s">
        <v>506</v>
      </c>
      <c r="S1390" s="363"/>
      <c r="T1390" s="365">
        <v>2.11</v>
      </c>
      <c r="U1390" s="366">
        <v>30</v>
      </c>
      <c r="V1390" s="367">
        <v>45200</v>
      </c>
      <c r="W1390" s="367">
        <v>45930</v>
      </c>
      <c r="X1390" s="363" t="s">
        <v>3396</v>
      </c>
      <c r="Y1390" s="363"/>
      <c r="Z1390" s="363"/>
      <c r="AA1390" s="363"/>
      <c r="AB1390" s="363"/>
      <c r="AC1390" s="363"/>
      <c r="AD1390" s="363" t="s">
        <v>360</v>
      </c>
      <c r="AE1390" s="367"/>
      <c r="AF1390" s="362"/>
      <c r="AG1390" s="364">
        <v>2.9379380987659188E-4</v>
      </c>
      <c r="AH1390" s="364">
        <v>3.0607261948684079E-4</v>
      </c>
      <c r="AI1390" s="364">
        <v>0.67523863176676757</v>
      </c>
      <c r="AJ1390" s="363" t="s">
        <v>0</v>
      </c>
      <c r="AK1390" s="368">
        <v>55.596557775245756</v>
      </c>
      <c r="AL1390" s="364">
        <v>5.5269462920023722E-4</v>
      </c>
      <c r="AM1390" s="369"/>
      <c r="AN1390" s="370">
        <v>20</v>
      </c>
      <c r="AO1390" s="371" t="s">
        <v>305</v>
      </c>
      <c r="AP1390" s="371" t="s">
        <v>0</v>
      </c>
      <c r="AQ1390" s="371" t="s">
        <v>386</v>
      </c>
      <c r="AR1390" s="372" t="s">
        <v>0</v>
      </c>
      <c r="AS1390" s="372"/>
      <c r="AT1390" s="363"/>
    </row>
    <row r="1391" spans="1:46" x14ac:dyDescent="0.3">
      <c r="A1391" s="362" t="s">
        <v>2197</v>
      </c>
      <c r="B1391" s="363" t="s">
        <v>308</v>
      </c>
      <c r="C1391" s="363" t="s">
        <v>295</v>
      </c>
      <c r="D1391" s="363" t="s">
        <v>438</v>
      </c>
      <c r="E1391" s="363" t="s">
        <v>297</v>
      </c>
      <c r="F1391" s="363" t="s">
        <v>452</v>
      </c>
      <c r="G1391" s="363" t="s">
        <v>463</v>
      </c>
      <c r="H1391" s="363" t="s">
        <v>506</v>
      </c>
      <c r="I1391" s="363" t="s">
        <v>470</v>
      </c>
      <c r="J1391" s="363" t="s">
        <v>466</v>
      </c>
      <c r="K1391" s="363" t="s">
        <v>182</v>
      </c>
      <c r="L1391" s="364">
        <v>2.1956971185107101</v>
      </c>
      <c r="M1391" s="365">
        <v>1.4</v>
      </c>
      <c r="N1391" s="364">
        <v>1.9774454811083124</v>
      </c>
      <c r="O1391" s="363" t="s">
        <v>510</v>
      </c>
      <c r="P1391" s="363"/>
      <c r="Q1391" s="363" t="s">
        <v>300</v>
      </c>
      <c r="R1391" s="363" t="s">
        <v>506</v>
      </c>
      <c r="S1391" s="363"/>
      <c r="T1391" s="365">
        <v>2.8</v>
      </c>
      <c r="U1391" s="366">
        <v>30</v>
      </c>
      <c r="V1391" s="367">
        <v>45200</v>
      </c>
      <c r="W1391" s="367">
        <v>45930</v>
      </c>
      <c r="X1391" s="363" t="s">
        <v>3396</v>
      </c>
      <c r="Y1391" s="363"/>
      <c r="Z1391" s="363"/>
      <c r="AA1391" s="363"/>
      <c r="AB1391" s="363"/>
      <c r="AC1391" s="363"/>
      <c r="AD1391" s="363" t="s">
        <v>360</v>
      </c>
      <c r="AE1391" s="367"/>
      <c r="AF1391" s="362"/>
      <c r="AG1391" s="364">
        <v>3.6204722518358591E-4</v>
      </c>
      <c r="AH1391" s="364">
        <v>3.7717861597025873E-4</v>
      </c>
      <c r="AI1391" s="364">
        <v>0.62705305390269572</v>
      </c>
      <c r="AJ1391" s="363" t="s">
        <v>0</v>
      </c>
      <c r="AK1391" s="368">
        <v>62.043984129373015</v>
      </c>
      <c r="AL1391" s="364">
        <v>6.8109521082105012E-4</v>
      </c>
      <c r="AM1391" s="369"/>
      <c r="AN1391" s="370">
        <v>20</v>
      </c>
      <c r="AO1391" s="371" t="s">
        <v>305</v>
      </c>
      <c r="AP1391" s="371" t="s">
        <v>0</v>
      </c>
      <c r="AQ1391" s="371" t="s">
        <v>386</v>
      </c>
      <c r="AR1391" s="372" t="s">
        <v>0</v>
      </c>
      <c r="AS1391" s="372"/>
      <c r="AT1391" s="363"/>
    </row>
    <row r="1392" spans="1:46" x14ac:dyDescent="0.3">
      <c r="A1392" s="362" t="s">
        <v>2198</v>
      </c>
      <c r="B1392" s="363" t="s">
        <v>310</v>
      </c>
      <c r="C1392" s="363" t="s">
        <v>295</v>
      </c>
      <c r="D1392" s="363" t="s">
        <v>438</v>
      </c>
      <c r="E1392" s="363" t="s">
        <v>297</v>
      </c>
      <c r="F1392" s="363" t="s">
        <v>452</v>
      </c>
      <c r="G1392" s="363" t="s">
        <v>463</v>
      </c>
      <c r="H1392" s="363" t="s">
        <v>506</v>
      </c>
      <c r="I1392" s="363" t="s">
        <v>470</v>
      </c>
      <c r="J1392" s="363" t="s">
        <v>466</v>
      </c>
      <c r="K1392" s="363" t="s">
        <v>182</v>
      </c>
      <c r="L1392" s="364">
        <v>2.789275300021206</v>
      </c>
      <c r="M1392" s="365">
        <v>1.5</v>
      </c>
      <c r="N1392" s="364">
        <v>2.5120221687657431</v>
      </c>
      <c r="O1392" s="363" t="s">
        <v>510</v>
      </c>
      <c r="P1392" s="363"/>
      <c r="Q1392" s="363" t="s">
        <v>300</v>
      </c>
      <c r="R1392" s="363" t="s">
        <v>506</v>
      </c>
      <c r="S1392" s="363"/>
      <c r="T1392" s="365">
        <v>2.8</v>
      </c>
      <c r="U1392" s="366">
        <v>30</v>
      </c>
      <c r="V1392" s="367">
        <v>45200</v>
      </c>
      <c r="W1392" s="367">
        <v>45930</v>
      </c>
      <c r="X1392" s="363" t="s">
        <v>3396</v>
      </c>
      <c r="Y1392" s="363"/>
      <c r="Z1392" s="363"/>
      <c r="AA1392" s="363"/>
      <c r="AB1392" s="363"/>
      <c r="AC1392" s="363"/>
      <c r="AD1392" s="363" t="s">
        <v>360</v>
      </c>
      <c r="AE1392" s="367"/>
      <c r="AF1392" s="362"/>
      <c r="AG1392" s="364">
        <v>4.6074295998396975E-4</v>
      </c>
      <c r="AH1392" s="364">
        <v>4.7999923732787322E-4</v>
      </c>
      <c r="AI1392" s="364">
        <v>0.79799059356307978</v>
      </c>
      <c r="AJ1392" s="363" t="s">
        <v>0</v>
      </c>
      <c r="AK1392" s="368">
        <v>42.690182899354639</v>
      </c>
      <c r="AL1392" s="364">
        <v>8.667648904240894E-4</v>
      </c>
      <c r="AM1392" s="369"/>
      <c r="AN1392" s="370">
        <v>20</v>
      </c>
      <c r="AO1392" s="371" t="s">
        <v>305</v>
      </c>
      <c r="AP1392" s="371" t="s">
        <v>0</v>
      </c>
      <c r="AQ1392" s="371" t="s">
        <v>386</v>
      </c>
      <c r="AR1392" s="372" t="s">
        <v>0</v>
      </c>
      <c r="AS1392" s="372"/>
      <c r="AT1392" s="363"/>
    </row>
    <row r="1393" spans="1:46" x14ac:dyDescent="0.3">
      <c r="A1393" s="362" t="s">
        <v>2206</v>
      </c>
      <c r="B1393" s="363" t="s">
        <v>308</v>
      </c>
      <c r="C1393" s="363" t="s">
        <v>295</v>
      </c>
      <c r="D1393" s="363" t="s">
        <v>438</v>
      </c>
      <c r="E1393" s="363" t="s">
        <v>297</v>
      </c>
      <c r="F1393" s="363" t="s">
        <v>452</v>
      </c>
      <c r="G1393" s="363" t="s">
        <v>463</v>
      </c>
      <c r="H1393" s="363" t="s">
        <v>506</v>
      </c>
      <c r="I1393" s="363" t="s">
        <v>470</v>
      </c>
      <c r="J1393" s="363" t="s">
        <v>471</v>
      </c>
      <c r="K1393" s="363" t="s">
        <v>474</v>
      </c>
      <c r="L1393" s="364">
        <v>2.6886847923056285</v>
      </c>
      <c r="M1393" s="365">
        <v>1.1000000000000001</v>
      </c>
      <c r="N1393" s="364">
        <v>2.4214303274559192</v>
      </c>
      <c r="O1393" s="363" t="s">
        <v>513</v>
      </c>
      <c r="P1393" s="363"/>
      <c r="Q1393" s="363" t="s">
        <v>300</v>
      </c>
      <c r="R1393" s="363" t="s">
        <v>506</v>
      </c>
      <c r="S1393" s="363"/>
      <c r="T1393" s="365">
        <v>2.11</v>
      </c>
      <c r="U1393" s="366">
        <v>30</v>
      </c>
      <c r="V1393" s="367">
        <v>45200</v>
      </c>
      <c r="W1393" s="367">
        <v>45930</v>
      </c>
      <c r="X1393" s="363" t="s">
        <v>3396</v>
      </c>
      <c r="Y1393" s="363"/>
      <c r="Z1393" s="363"/>
      <c r="AA1393" s="363"/>
      <c r="AB1393" s="363"/>
      <c r="AC1393" s="363"/>
      <c r="AD1393" s="363" t="s">
        <v>360</v>
      </c>
      <c r="AE1393" s="367"/>
      <c r="AF1393" s="362"/>
      <c r="AG1393" s="364">
        <v>4.4352255848869161E-4</v>
      </c>
      <c r="AH1393" s="364">
        <v>4.6205912689297726E-4</v>
      </c>
      <c r="AI1393" s="364">
        <v>1.0193664927024786</v>
      </c>
      <c r="AJ1393" s="363" t="s">
        <v>181</v>
      </c>
      <c r="AK1393" s="368">
        <v>27.272003340213601</v>
      </c>
      <c r="AL1393" s="364">
        <v>8.3436930175219176E-4</v>
      </c>
      <c r="AM1393" s="369"/>
      <c r="AN1393" s="370">
        <v>20</v>
      </c>
      <c r="AO1393" s="371" t="s">
        <v>305</v>
      </c>
      <c r="AP1393" s="371" t="s">
        <v>0</v>
      </c>
      <c r="AQ1393" s="371" t="s">
        <v>386</v>
      </c>
      <c r="AR1393" s="372" t="s">
        <v>0</v>
      </c>
      <c r="AS1393" s="372"/>
      <c r="AT1393" s="363"/>
    </row>
    <row r="1394" spans="1:46" x14ac:dyDescent="0.3">
      <c r="A1394" s="362" t="s">
        <v>2207</v>
      </c>
      <c r="B1394" s="363" t="s">
        <v>310</v>
      </c>
      <c r="C1394" s="363" t="s">
        <v>295</v>
      </c>
      <c r="D1394" s="363" t="s">
        <v>438</v>
      </c>
      <c r="E1394" s="363" t="s">
        <v>297</v>
      </c>
      <c r="F1394" s="363" t="s">
        <v>452</v>
      </c>
      <c r="G1394" s="363" t="s">
        <v>463</v>
      </c>
      <c r="H1394" s="363" t="s">
        <v>506</v>
      </c>
      <c r="I1394" s="363" t="s">
        <v>470</v>
      </c>
      <c r="J1394" s="363" t="s">
        <v>471</v>
      </c>
      <c r="K1394" s="363" t="s">
        <v>474</v>
      </c>
      <c r="L1394" s="364">
        <v>2.23430491789061</v>
      </c>
      <c r="M1394" s="365">
        <v>1.2</v>
      </c>
      <c r="N1394" s="364">
        <v>2.0122156767676769</v>
      </c>
      <c r="O1394" s="363" t="s">
        <v>513</v>
      </c>
      <c r="P1394" s="363"/>
      <c r="Q1394" s="363" t="s">
        <v>300</v>
      </c>
      <c r="R1394" s="363" t="s">
        <v>506</v>
      </c>
      <c r="S1394" s="363"/>
      <c r="T1394" s="365">
        <v>2.11</v>
      </c>
      <c r="U1394" s="366">
        <v>30</v>
      </c>
      <c r="V1394" s="367">
        <v>45200</v>
      </c>
      <c r="W1394" s="367">
        <v>45930</v>
      </c>
      <c r="X1394" s="363" t="s">
        <v>3396</v>
      </c>
      <c r="Y1394" s="363"/>
      <c r="Z1394" s="363"/>
      <c r="AA1394" s="363"/>
      <c r="AB1394" s="363"/>
      <c r="AC1394" s="363"/>
      <c r="AD1394" s="363" t="s">
        <v>360</v>
      </c>
      <c r="AE1394" s="367"/>
      <c r="AF1394" s="362"/>
      <c r="AG1394" s="364">
        <v>3.6815497897771154E-4</v>
      </c>
      <c r="AH1394" s="364">
        <v>3.8354163704185302E-4</v>
      </c>
      <c r="AI1394" s="364">
        <v>0.84614602461316102</v>
      </c>
      <c r="AJ1394" s="363" t="s">
        <v>0</v>
      </c>
      <c r="AK1394" s="368">
        <v>38.649701877448145</v>
      </c>
      <c r="AL1394" s="364">
        <v>6.9258531920661677E-4</v>
      </c>
      <c r="AM1394" s="369"/>
      <c r="AN1394" s="370">
        <v>20</v>
      </c>
      <c r="AO1394" s="371" t="s">
        <v>305</v>
      </c>
      <c r="AP1394" s="371" t="s">
        <v>0</v>
      </c>
      <c r="AQ1394" s="371" t="s">
        <v>386</v>
      </c>
      <c r="AR1394" s="372" t="s">
        <v>0</v>
      </c>
      <c r="AS1394" s="372"/>
      <c r="AT1394" s="363"/>
    </row>
    <row r="1395" spans="1:46" x14ac:dyDescent="0.3">
      <c r="A1395" s="362" t="s">
        <v>2209</v>
      </c>
      <c r="B1395" s="363" t="s">
        <v>308</v>
      </c>
      <c r="C1395" s="363" t="s">
        <v>295</v>
      </c>
      <c r="D1395" s="363" t="s">
        <v>438</v>
      </c>
      <c r="E1395" s="363" t="s">
        <v>297</v>
      </c>
      <c r="F1395" s="363" t="s">
        <v>452</v>
      </c>
      <c r="G1395" s="363" t="s">
        <v>463</v>
      </c>
      <c r="H1395" s="363" t="s">
        <v>506</v>
      </c>
      <c r="I1395" s="363" t="s">
        <v>470</v>
      </c>
      <c r="J1395" s="363" t="s">
        <v>466</v>
      </c>
      <c r="K1395" s="363" t="s">
        <v>474</v>
      </c>
      <c r="L1395" s="364">
        <v>4.1597701349825602</v>
      </c>
      <c r="M1395" s="365">
        <v>1.4</v>
      </c>
      <c r="N1395" s="364">
        <v>3.746290226700252</v>
      </c>
      <c r="O1395" s="363" t="s">
        <v>514</v>
      </c>
      <c r="P1395" s="363"/>
      <c r="Q1395" s="363" t="s">
        <v>300</v>
      </c>
      <c r="R1395" s="363" t="s">
        <v>506</v>
      </c>
      <c r="S1395" s="363"/>
      <c r="T1395" s="365">
        <v>2.8</v>
      </c>
      <c r="U1395" s="366">
        <v>30</v>
      </c>
      <c r="V1395" s="367">
        <v>45200</v>
      </c>
      <c r="W1395" s="367">
        <v>45930</v>
      </c>
      <c r="X1395" s="363" t="s">
        <v>3396</v>
      </c>
      <c r="Y1395" s="363"/>
      <c r="Z1395" s="363"/>
      <c r="AA1395" s="363"/>
      <c r="AB1395" s="363"/>
      <c r="AC1395" s="363"/>
      <c r="AD1395" s="363" t="s">
        <v>360</v>
      </c>
      <c r="AE1395" s="367"/>
      <c r="AF1395" s="362"/>
      <c r="AG1395" s="364">
        <v>6.8662237809198081E-4</v>
      </c>
      <c r="AH1395" s="364">
        <v>7.1531905300922696E-4</v>
      </c>
      <c r="AI1395" s="364">
        <v>1.1892057972331826</v>
      </c>
      <c r="AJ1395" s="363" t="s">
        <v>181</v>
      </c>
      <c r="AK1395" s="368">
        <v>19.334540261376862</v>
      </c>
      <c r="AL1395" s="364">
        <v>1.2916967202935231E-3</v>
      </c>
      <c r="AM1395" s="369"/>
      <c r="AN1395" s="370">
        <v>20</v>
      </c>
      <c r="AO1395" s="371" t="s">
        <v>305</v>
      </c>
      <c r="AP1395" s="371" t="s">
        <v>0</v>
      </c>
      <c r="AQ1395" s="371" t="s">
        <v>386</v>
      </c>
      <c r="AR1395" s="372" t="s">
        <v>0</v>
      </c>
      <c r="AS1395" s="372"/>
      <c r="AT1395" s="363"/>
    </row>
    <row r="1396" spans="1:46" x14ac:dyDescent="0.3">
      <c r="A1396" s="362" t="s">
        <v>2210</v>
      </c>
      <c r="B1396" s="363" t="s">
        <v>310</v>
      </c>
      <c r="C1396" s="363" t="s">
        <v>295</v>
      </c>
      <c r="D1396" s="363" t="s">
        <v>438</v>
      </c>
      <c r="E1396" s="363" t="s">
        <v>297</v>
      </c>
      <c r="F1396" s="363" t="s">
        <v>452</v>
      </c>
      <c r="G1396" s="363" t="s">
        <v>463</v>
      </c>
      <c r="H1396" s="363" t="s">
        <v>506</v>
      </c>
      <c r="I1396" s="363" t="s">
        <v>470</v>
      </c>
      <c r="J1396" s="363" t="s">
        <v>466</v>
      </c>
      <c r="K1396" s="363" t="s">
        <v>474</v>
      </c>
      <c r="L1396" s="364">
        <v>4.1899799329723662</v>
      </c>
      <c r="M1396" s="365">
        <v>1.5</v>
      </c>
      <c r="N1396" s="364">
        <v>3.7734971797979799</v>
      </c>
      <c r="O1396" s="363" t="s">
        <v>514</v>
      </c>
      <c r="P1396" s="363"/>
      <c r="Q1396" s="363" t="s">
        <v>300</v>
      </c>
      <c r="R1396" s="363" t="s">
        <v>506</v>
      </c>
      <c r="S1396" s="363"/>
      <c r="T1396" s="365">
        <v>2.8</v>
      </c>
      <c r="U1396" s="366">
        <v>30</v>
      </c>
      <c r="V1396" s="367">
        <v>45200</v>
      </c>
      <c r="W1396" s="367">
        <v>45930</v>
      </c>
      <c r="X1396" s="363" t="s">
        <v>3396</v>
      </c>
      <c r="Y1396" s="363"/>
      <c r="Z1396" s="363"/>
      <c r="AA1396" s="363"/>
      <c r="AB1396" s="363"/>
      <c r="AC1396" s="363"/>
      <c r="AD1396" s="363" t="s">
        <v>360</v>
      </c>
      <c r="AE1396" s="367"/>
      <c r="AF1396" s="362"/>
      <c r="AG1396" s="364">
        <v>6.912943584528006E-4</v>
      </c>
      <c r="AH1396" s="364">
        <v>7.201862939760392E-4</v>
      </c>
      <c r="AI1396" s="364">
        <v>1.1972975028153479</v>
      </c>
      <c r="AJ1396" s="363" t="s">
        <v>181</v>
      </c>
      <c r="AK1396" s="368">
        <v>19.012572887613455</v>
      </c>
      <c r="AL1396" s="364">
        <v>1.3004858042236403E-3</v>
      </c>
      <c r="AM1396" s="369"/>
      <c r="AN1396" s="370">
        <v>20</v>
      </c>
      <c r="AO1396" s="371" t="s">
        <v>305</v>
      </c>
      <c r="AP1396" s="371" t="s">
        <v>0</v>
      </c>
      <c r="AQ1396" s="371" t="s">
        <v>386</v>
      </c>
      <c r="AR1396" s="372" t="s">
        <v>0</v>
      </c>
      <c r="AS1396" s="372"/>
      <c r="AT1396" s="363"/>
    </row>
    <row r="1397" spans="1:46" x14ac:dyDescent="0.3">
      <c r="A1397" s="362" t="s">
        <v>2218</v>
      </c>
      <c r="B1397" s="363" t="s">
        <v>308</v>
      </c>
      <c r="C1397" s="363" t="s">
        <v>295</v>
      </c>
      <c r="D1397" s="363" t="s">
        <v>438</v>
      </c>
      <c r="E1397" s="363" t="s">
        <v>297</v>
      </c>
      <c r="F1397" s="363" t="s">
        <v>452</v>
      </c>
      <c r="G1397" s="363" t="s">
        <v>463</v>
      </c>
      <c r="H1397" s="363" t="s">
        <v>515</v>
      </c>
      <c r="I1397" s="363" t="s">
        <v>470</v>
      </c>
      <c r="J1397" s="363" t="s">
        <v>471</v>
      </c>
      <c r="K1397" s="363" t="s">
        <v>182</v>
      </c>
      <c r="L1397" s="364">
        <v>1.6802794878497107</v>
      </c>
      <c r="M1397" s="365">
        <v>1.1000000000000001</v>
      </c>
      <c r="N1397" s="364">
        <v>1.5021814006734007</v>
      </c>
      <c r="O1397" s="363" t="s">
        <v>518</v>
      </c>
      <c r="P1397" s="363"/>
      <c r="Q1397" s="363" t="s">
        <v>300</v>
      </c>
      <c r="R1397" s="363" t="s">
        <v>515</v>
      </c>
      <c r="S1397" s="363"/>
      <c r="T1397" s="365">
        <v>2.11</v>
      </c>
      <c r="U1397" s="366">
        <v>30</v>
      </c>
      <c r="V1397" s="367">
        <v>45200</v>
      </c>
      <c r="W1397" s="367">
        <v>45930</v>
      </c>
      <c r="X1397" s="363" t="s">
        <v>3396</v>
      </c>
      <c r="Y1397" s="363"/>
      <c r="Z1397" s="363"/>
      <c r="AA1397" s="363"/>
      <c r="AB1397" s="363"/>
      <c r="AC1397" s="363"/>
      <c r="AD1397" s="363" t="s">
        <v>360</v>
      </c>
      <c r="AE1397" s="367"/>
      <c r="AF1397" s="362"/>
      <c r="AG1397" s="364">
        <v>2.5961138338173801E-4</v>
      </c>
      <c r="AH1397" s="364">
        <v>2.7117314463767839E-4</v>
      </c>
      <c r="AI1397" s="364">
        <v>0.61968045049579823</v>
      </c>
      <c r="AJ1397" s="363" t="s">
        <v>0</v>
      </c>
      <c r="AK1397" s="368">
        <v>62.551728970206277</v>
      </c>
      <c r="AL1397" s="364">
        <v>5.2033198042410807E-4</v>
      </c>
      <c r="AM1397" s="369"/>
      <c r="AN1397" s="370">
        <v>20</v>
      </c>
      <c r="AO1397" s="371" t="s">
        <v>305</v>
      </c>
      <c r="AP1397" s="371" t="s">
        <v>0</v>
      </c>
      <c r="AQ1397" s="371" t="s">
        <v>386</v>
      </c>
      <c r="AR1397" s="372" t="s">
        <v>0</v>
      </c>
      <c r="AS1397" s="372"/>
      <c r="AT1397" s="363"/>
    </row>
    <row r="1398" spans="1:46" x14ac:dyDescent="0.3">
      <c r="A1398" s="362" t="s">
        <v>2219</v>
      </c>
      <c r="B1398" s="363" t="s">
        <v>310</v>
      </c>
      <c r="C1398" s="363" t="s">
        <v>295</v>
      </c>
      <c r="D1398" s="363" t="s">
        <v>438</v>
      </c>
      <c r="E1398" s="363" t="s">
        <v>297</v>
      </c>
      <c r="F1398" s="363" t="s">
        <v>452</v>
      </c>
      <c r="G1398" s="363" t="s">
        <v>463</v>
      </c>
      <c r="H1398" s="363" t="s">
        <v>515</v>
      </c>
      <c r="I1398" s="363" t="s">
        <v>470</v>
      </c>
      <c r="J1398" s="363" t="s">
        <v>471</v>
      </c>
      <c r="K1398" s="363" t="s">
        <v>182</v>
      </c>
      <c r="L1398" s="364">
        <v>1.5468073838875518</v>
      </c>
      <c r="M1398" s="365">
        <v>1.2</v>
      </c>
      <c r="N1398" s="364">
        <v>1.3828564231738034</v>
      </c>
      <c r="O1398" s="363" t="s">
        <v>518</v>
      </c>
      <c r="P1398" s="363"/>
      <c r="Q1398" s="363" t="s">
        <v>300</v>
      </c>
      <c r="R1398" s="363" t="s">
        <v>515</v>
      </c>
      <c r="S1398" s="363"/>
      <c r="T1398" s="365">
        <v>2.11</v>
      </c>
      <c r="U1398" s="366">
        <v>30</v>
      </c>
      <c r="V1398" s="367">
        <v>45200</v>
      </c>
      <c r="W1398" s="367">
        <v>45930</v>
      </c>
      <c r="X1398" s="363" t="s">
        <v>3396</v>
      </c>
      <c r="Y1398" s="363"/>
      <c r="Z1398" s="363"/>
      <c r="AA1398" s="363"/>
      <c r="AB1398" s="363"/>
      <c r="AC1398" s="363"/>
      <c r="AD1398" s="363" t="s">
        <v>360</v>
      </c>
      <c r="AE1398" s="367"/>
      <c r="AF1398" s="362"/>
      <c r="AG1398" s="364">
        <v>2.3947583675861179E-4</v>
      </c>
      <c r="AH1398" s="364">
        <v>2.5014086390458398E-4</v>
      </c>
      <c r="AI1398" s="364">
        <v>0.57161782535254457</v>
      </c>
      <c r="AJ1398" s="363" t="s">
        <v>0</v>
      </c>
      <c r="AK1398" s="368">
        <v>70.045148632687173</v>
      </c>
      <c r="AL1398" s="364">
        <v>4.799748561915109E-4</v>
      </c>
      <c r="AM1398" s="369"/>
      <c r="AN1398" s="370">
        <v>20</v>
      </c>
      <c r="AO1398" s="371" t="s">
        <v>305</v>
      </c>
      <c r="AP1398" s="371" t="s">
        <v>0</v>
      </c>
      <c r="AQ1398" s="371" t="s">
        <v>386</v>
      </c>
      <c r="AR1398" s="372" t="s">
        <v>0</v>
      </c>
      <c r="AS1398" s="372"/>
      <c r="AT1398" s="363"/>
    </row>
    <row r="1399" spans="1:46" ht="15.6" customHeight="1" x14ac:dyDescent="0.3">
      <c r="A1399" s="362" t="s">
        <v>2221</v>
      </c>
      <c r="B1399" s="363" t="s">
        <v>308</v>
      </c>
      <c r="C1399" s="363" t="s">
        <v>295</v>
      </c>
      <c r="D1399" s="363" t="s">
        <v>438</v>
      </c>
      <c r="E1399" s="363" t="s">
        <v>297</v>
      </c>
      <c r="F1399" s="363" t="s">
        <v>452</v>
      </c>
      <c r="G1399" s="363" t="s">
        <v>463</v>
      </c>
      <c r="H1399" s="363" t="s">
        <v>515</v>
      </c>
      <c r="I1399" s="363" t="s">
        <v>470</v>
      </c>
      <c r="J1399" s="363" t="s">
        <v>466</v>
      </c>
      <c r="K1399" s="363" t="s">
        <v>182</v>
      </c>
      <c r="L1399" s="364">
        <v>1.9711406979975077</v>
      </c>
      <c r="M1399" s="365">
        <v>1.4</v>
      </c>
      <c r="N1399" s="364">
        <v>1.7622133198992445</v>
      </c>
      <c r="O1399" s="363" t="s">
        <v>519</v>
      </c>
      <c r="P1399" s="363"/>
      <c r="Q1399" s="363" t="s">
        <v>300</v>
      </c>
      <c r="R1399" s="363" t="s">
        <v>515</v>
      </c>
      <c r="S1399" s="363"/>
      <c r="T1399" s="365">
        <v>2.8</v>
      </c>
      <c r="U1399" s="366">
        <v>30</v>
      </c>
      <c r="V1399" s="367">
        <v>45200</v>
      </c>
      <c r="W1399" s="367">
        <v>45930</v>
      </c>
      <c r="X1399" s="363" t="s">
        <v>3396</v>
      </c>
      <c r="Y1399" s="363"/>
      <c r="Z1399" s="363"/>
      <c r="AA1399" s="363"/>
      <c r="AB1399" s="363"/>
      <c r="AC1399" s="363"/>
      <c r="AD1399" s="363" t="s">
        <v>360</v>
      </c>
      <c r="AE1399" s="367"/>
      <c r="AF1399" s="362"/>
      <c r="AG1399" s="364">
        <v>3.0506770275584257E-4</v>
      </c>
      <c r="AH1399" s="364">
        <v>3.1865385564411899E-4</v>
      </c>
      <c r="AI1399" s="364">
        <v>0.54873760021241724</v>
      </c>
      <c r="AJ1399" s="363" t="s">
        <v>0</v>
      </c>
      <c r="AK1399" s="368">
        <v>74.073579703093245</v>
      </c>
      <c r="AL1399" s="364">
        <v>6.1143883550349274E-4</v>
      </c>
      <c r="AM1399" s="369"/>
      <c r="AN1399" s="370">
        <v>20</v>
      </c>
      <c r="AO1399" s="371" t="s">
        <v>305</v>
      </c>
      <c r="AP1399" s="371" t="s">
        <v>0</v>
      </c>
      <c r="AQ1399" s="371" t="s">
        <v>386</v>
      </c>
      <c r="AR1399" s="372" t="s">
        <v>0</v>
      </c>
      <c r="AS1399" s="372"/>
      <c r="AT1399" s="363"/>
    </row>
    <row r="1400" spans="1:46" x14ac:dyDescent="0.3">
      <c r="A1400" s="362" t="s">
        <v>2222</v>
      </c>
      <c r="B1400" s="363" t="s">
        <v>310</v>
      </c>
      <c r="C1400" s="363" t="s">
        <v>295</v>
      </c>
      <c r="D1400" s="363" t="s">
        <v>438</v>
      </c>
      <c r="E1400" s="363" t="s">
        <v>297</v>
      </c>
      <c r="F1400" s="363" t="s">
        <v>452</v>
      </c>
      <c r="G1400" s="363" t="s">
        <v>463</v>
      </c>
      <c r="H1400" s="363" t="s">
        <v>515</v>
      </c>
      <c r="I1400" s="363" t="s">
        <v>470</v>
      </c>
      <c r="J1400" s="363" t="s">
        <v>466</v>
      </c>
      <c r="K1400" s="363" t="s">
        <v>182</v>
      </c>
      <c r="L1400" s="364">
        <v>2.513154736041884</v>
      </c>
      <c r="M1400" s="365">
        <v>1.5</v>
      </c>
      <c r="N1400" s="364">
        <v>2.2467775919395465</v>
      </c>
      <c r="O1400" s="363" t="s">
        <v>519</v>
      </c>
      <c r="P1400" s="363"/>
      <c r="Q1400" s="363" t="s">
        <v>300</v>
      </c>
      <c r="R1400" s="363" t="s">
        <v>515</v>
      </c>
      <c r="S1400" s="363"/>
      <c r="T1400" s="365">
        <v>2.8</v>
      </c>
      <c r="U1400" s="366">
        <v>30</v>
      </c>
      <c r="V1400" s="367">
        <v>45200</v>
      </c>
      <c r="W1400" s="367">
        <v>45930</v>
      </c>
      <c r="X1400" s="363" t="s">
        <v>3396</v>
      </c>
      <c r="Y1400" s="363"/>
      <c r="Z1400" s="363"/>
      <c r="AA1400" s="363"/>
      <c r="AB1400" s="363"/>
      <c r="AC1400" s="363"/>
      <c r="AD1400" s="363" t="s">
        <v>360</v>
      </c>
      <c r="AE1400" s="367"/>
      <c r="AF1400" s="362"/>
      <c r="AG1400" s="364">
        <v>3.896479284078704E-4</v>
      </c>
      <c r="AH1400" s="364">
        <v>4.0700085131687585E-4</v>
      </c>
      <c r="AI1400" s="364">
        <v>0.70087546872635831</v>
      </c>
      <c r="AJ1400" s="363" t="s">
        <v>0</v>
      </c>
      <c r="AK1400" s="368">
        <v>52.227280640623135</v>
      </c>
      <c r="AL1400" s="364">
        <v>7.8096066364892708E-4</v>
      </c>
      <c r="AM1400" s="369"/>
      <c r="AN1400" s="370">
        <v>20</v>
      </c>
      <c r="AO1400" s="371" t="s">
        <v>305</v>
      </c>
      <c r="AP1400" s="371" t="s">
        <v>0</v>
      </c>
      <c r="AQ1400" s="371" t="s">
        <v>386</v>
      </c>
      <c r="AR1400" s="372" t="s">
        <v>0</v>
      </c>
      <c r="AS1400" s="372"/>
      <c r="AT1400" s="363"/>
    </row>
    <row r="1401" spans="1:46" x14ac:dyDescent="0.3">
      <c r="A1401" s="362" t="s">
        <v>2230</v>
      </c>
      <c r="B1401" s="363" t="s">
        <v>308</v>
      </c>
      <c r="C1401" s="363" t="s">
        <v>295</v>
      </c>
      <c r="D1401" s="363" t="s">
        <v>438</v>
      </c>
      <c r="E1401" s="363" t="s">
        <v>297</v>
      </c>
      <c r="F1401" s="363" t="s">
        <v>452</v>
      </c>
      <c r="G1401" s="363" t="s">
        <v>463</v>
      </c>
      <c r="H1401" s="363" t="s">
        <v>515</v>
      </c>
      <c r="I1401" s="363" t="s">
        <v>470</v>
      </c>
      <c r="J1401" s="363" t="s">
        <v>471</v>
      </c>
      <c r="K1401" s="363" t="s">
        <v>474</v>
      </c>
      <c r="L1401" s="364">
        <v>2.3868781714740965</v>
      </c>
      <c r="M1401" s="365">
        <v>1.1000000000000001</v>
      </c>
      <c r="N1401" s="364">
        <v>2.1338854760705286</v>
      </c>
      <c r="O1401" s="363" t="s">
        <v>522</v>
      </c>
      <c r="P1401" s="363"/>
      <c r="Q1401" s="363" t="s">
        <v>300</v>
      </c>
      <c r="R1401" s="363" t="s">
        <v>515</v>
      </c>
      <c r="S1401" s="363"/>
      <c r="T1401" s="365">
        <v>2.11</v>
      </c>
      <c r="U1401" s="366">
        <v>30</v>
      </c>
      <c r="V1401" s="367">
        <v>45200</v>
      </c>
      <c r="W1401" s="367">
        <v>45930</v>
      </c>
      <c r="X1401" s="363" t="s">
        <v>3396</v>
      </c>
      <c r="Y1401" s="363"/>
      <c r="Z1401" s="363"/>
      <c r="AA1401" s="363"/>
      <c r="AB1401" s="363"/>
      <c r="AC1401" s="363"/>
      <c r="AD1401" s="363" t="s">
        <v>360</v>
      </c>
      <c r="AE1401" s="367"/>
      <c r="AF1401" s="362"/>
      <c r="AG1401" s="364">
        <v>3.6956589957732531E-4</v>
      </c>
      <c r="AH1401" s="364">
        <v>3.8602447178471969E-4</v>
      </c>
      <c r="AI1401" s="364">
        <v>0.88213683142397781</v>
      </c>
      <c r="AJ1401" s="363" t="s">
        <v>0</v>
      </c>
      <c r="AK1401" s="368">
        <v>36.036247858012601</v>
      </c>
      <c r="AL1401" s="364">
        <v>7.4071080366121364E-4</v>
      </c>
      <c r="AM1401" s="369"/>
      <c r="AN1401" s="370">
        <v>20</v>
      </c>
      <c r="AO1401" s="371" t="s">
        <v>305</v>
      </c>
      <c r="AP1401" s="371" t="s">
        <v>0</v>
      </c>
      <c r="AQ1401" s="371" t="s">
        <v>386</v>
      </c>
      <c r="AR1401" s="372" t="s">
        <v>0</v>
      </c>
      <c r="AS1401" s="372"/>
      <c r="AT1401" s="363"/>
    </row>
    <row r="1402" spans="1:46" x14ac:dyDescent="0.3">
      <c r="A1402" s="362" t="s">
        <v>2231</v>
      </c>
      <c r="B1402" s="363" t="s">
        <v>310</v>
      </c>
      <c r="C1402" s="363" t="s">
        <v>295</v>
      </c>
      <c r="D1402" s="363" t="s">
        <v>438</v>
      </c>
      <c r="E1402" s="363" t="s">
        <v>297</v>
      </c>
      <c r="F1402" s="363" t="s">
        <v>452</v>
      </c>
      <c r="G1402" s="363" t="s">
        <v>463</v>
      </c>
      <c r="H1402" s="363" t="s">
        <v>515</v>
      </c>
      <c r="I1402" s="363" t="s">
        <v>470</v>
      </c>
      <c r="J1402" s="363" t="s">
        <v>471</v>
      </c>
      <c r="K1402" s="363" t="s">
        <v>474</v>
      </c>
      <c r="L1402" s="364">
        <v>1.953265919058591</v>
      </c>
      <c r="M1402" s="365">
        <v>1.2</v>
      </c>
      <c r="N1402" s="364">
        <v>1.7462331447811448</v>
      </c>
      <c r="O1402" s="363" t="s">
        <v>522</v>
      </c>
      <c r="P1402" s="363"/>
      <c r="Q1402" s="363" t="s">
        <v>300</v>
      </c>
      <c r="R1402" s="363" t="s">
        <v>515</v>
      </c>
      <c r="S1402" s="363"/>
      <c r="T1402" s="365">
        <v>2.11</v>
      </c>
      <c r="U1402" s="366">
        <v>30</v>
      </c>
      <c r="V1402" s="367">
        <v>45200</v>
      </c>
      <c r="W1402" s="367">
        <v>45930</v>
      </c>
      <c r="X1402" s="363" t="s">
        <v>3396</v>
      </c>
      <c r="Y1402" s="363"/>
      <c r="Z1402" s="363"/>
      <c r="AA1402" s="363"/>
      <c r="AB1402" s="363"/>
      <c r="AC1402" s="363"/>
      <c r="AD1402" s="363" t="s">
        <v>360</v>
      </c>
      <c r="AE1402" s="367"/>
      <c r="AF1402" s="362"/>
      <c r="AG1402" s="364">
        <v>3.0208935703058924E-4</v>
      </c>
      <c r="AH1402" s="364">
        <v>3.1554286965569819E-4</v>
      </c>
      <c r="AI1402" s="364">
        <v>0.72107342296096633</v>
      </c>
      <c r="AJ1402" s="363" t="s">
        <v>0</v>
      </c>
      <c r="AK1402" s="368">
        <v>50.020123969699604</v>
      </c>
      <c r="AL1402" s="364">
        <v>6.0546941879525062E-4</v>
      </c>
      <c r="AM1402" s="369"/>
      <c r="AN1402" s="370">
        <v>20</v>
      </c>
      <c r="AO1402" s="371" t="s">
        <v>305</v>
      </c>
      <c r="AP1402" s="371" t="s">
        <v>0</v>
      </c>
      <c r="AQ1402" s="371" t="s">
        <v>386</v>
      </c>
      <c r="AR1402" s="372" t="s">
        <v>0</v>
      </c>
      <c r="AS1402" s="372"/>
      <c r="AT1402" s="363"/>
    </row>
    <row r="1403" spans="1:46" x14ac:dyDescent="0.3">
      <c r="A1403" s="362" t="s">
        <v>2233</v>
      </c>
      <c r="B1403" s="363" t="s">
        <v>308</v>
      </c>
      <c r="C1403" s="363" t="s">
        <v>295</v>
      </c>
      <c r="D1403" s="363" t="s">
        <v>438</v>
      </c>
      <c r="E1403" s="363" t="s">
        <v>297</v>
      </c>
      <c r="F1403" s="363" t="s">
        <v>452</v>
      </c>
      <c r="G1403" s="363" t="s">
        <v>463</v>
      </c>
      <c r="H1403" s="363" t="s">
        <v>515</v>
      </c>
      <c r="I1403" s="363" t="s">
        <v>470</v>
      </c>
      <c r="J1403" s="363" t="s">
        <v>466</v>
      </c>
      <c r="K1403" s="363" t="s">
        <v>474</v>
      </c>
      <c r="L1403" s="364">
        <v>3.7333091536818843</v>
      </c>
      <c r="M1403" s="365">
        <v>1.4</v>
      </c>
      <c r="N1403" s="364">
        <v>3.337604020151133</v>
      </c>
      <c r="O1403" s="363" t="s">
        <v>523</v>
      </c>
      <c r="P1403" s="363"/>
      <c r="Q1403" s="363" t="s">
        <v>300</v>
      </c>
      <c r="R1403" s="363" t="s">
        <v>515</v>
      </c>
      <c r="S1403" s="363"/>
      <c r="T1403" s="365">
        <v>2.8</v>
      </c>
      <c r="U1403" s="366">
        <v>30</v>
      </c>
      <c r="V1403" s="367">
        <v>45200</v>
      </c>
      <c r="W1403" s="367">
        <v>45930</v>
      </c>
      <c r="X1403" s="363" t="s">
        <v>3396</v>
      </c>
      <c r="Y1403" s="363"/>
      <c r="Z1403" s="363"/>
      <c r="AA1403" s="363"/>
      <c r="AB1403" s="363"/>
      <c r="AC1403" s="363"/>
      <c r="AD1403" s="363" t="s">
        <v>360</v>
      </c>
      <c r="AE1403" s="367"/>
      <c r="AF1403" s="362"/>
      <c r="AG1403" s="364">
        <v>5.7840014304989427E-4</v>
      </c>
      <c r="AH1403" s="364">
        <v>6.0415912278812651E-4</v>
      </c>
      <c r="AI1403" s="364">
        <v>1.0403917018830966</v>
      </c>
      <c r="AJ1403" s="363" t="s">
        <v>181</v>
      </c>
      <c r="AK1403" s="368">
        <v>26.513322590160406</v>
      </c>
      <c r="AL1403" s="364">
        <v>1.1592715542376693E-3</v>
      </c>
      <c r="AM1403" s="369"/>
      <c r="AN1403" s="370">
        <v>20</v>
      </c>
      <c r="AO1403" s="371" t="s">
        <v>305</v>
      </c>
      <c r="AP1403" s="371" t="s">
        <v>0</v>
      </c>
      <c r="AQ1403" s="371" t="s">
        <v>386</v>
      </c>
      <c r="AR1403" s="372" t="s">
        <v>0</v>
      </c>
      <c r="AS1403" s="372"/>
      <c r="AT1403" s="363"/>
    </row>
    <row r="1404" spans="1:46" x14ac:dyDescent="0.3">
      <c r="A1404" s="362" t="s">
        <v>2234</v>
      </c>
      <c r="B1404" s="363" t="s">
        <v>310</v>
      </c>
      <c r="C1404" s="363" t="s">
        <v>295</v>
      </c>
      <c r="D1404" s="363" t="s">
        <v>438</v>
      </c>
      <c r="E1404" s="363" t="s">
        <v>297</v>
      </c>
      <c r="F1404" s="363" t="s">
        <v>452</v>
      </c>
      <c r="G1404" s="363" t="s">
        <v>463</v>
      </c>
      <c r="H1404" s="363" t="s">
        <v>515</v>
      </c>
      <c r="I1404" s="363" t="s">
        <v>470</v>
      </c>
      <c r="J1404" s="363" t="s">
        <v>466</v>
      </c>
      <c r="K1404" s="363" t="s">
        <v>474</v>
      </c>
      <c r="L1404" s="364">
        <v>3.7830308561926529</v>
      </c>
      <c r="M1404" s="365">
        <v>1.5</v>
      </c>
      <c r="N1404" s="364">
        <v>3.3820555636363636</v>
      </c>
      <c r="O1404" s="363" t="s">
        <v>523</v>
      </c>
      <c r="P1404" s="363"/>
      <c r="Q1404" s="363" t="s">
        <v>300</v>
      </c>
      <c r="R1404" s="363" t="s">
        <v>515</v>
      </c>
      <c r="S1404" s="363"/>
      <c r="T1404" s="365">
        <v>2.8</v>
      </c>
      <c r="U1404" s="366">
        <v>30</v>
      </c>
      <c r="V1404" s="367">
        <v>45200</v>
      </c>
      <c r="W1404" s="367">
        <v>45930</v>
      </c>
      <c r="X1404" s="363" t="s">
        <v>3396</v>
      </c>
      <c r="Y1404" s="363"/>
      <c r="Z1404" s="363"/>
      <c r="AA1404" s="363"/>
      <c r="AB1404" s="363"/>
      <c r="AC1404" s="363"/>
      <c r="AD1404" s="363" t="s">
        <v>360</v>
      </c>
      <c r="AE1404" s="367"/>
      <c r="AF1404" s="362"/>
      <c r="AG1404" s="364">
        <v>5.8583696169745155E-4</v>
      </c>
      <c r="AH1404" s="364">
        <v>6.1192713924599078E-4</v>
      </c>
      <c r="AI1404" s="364">
        <v>1.0537686079961035</v>
      </c>
      <c r="AJ1404" s="363" t="s">
        <v>181</v>
      </c>
      <c r="AK1404" s="368">
        <v>25.83947811957481</v>
      </c>
      <c r="AL1404" s="364">
        <v>1.174176966028679E-3</v>
      </c>
      <c r="AM1404" s="369"/>
      <c r="AN1404" s="370">
        <v>20</v>
      </c>
      <c r="AO1404" s="371" t="s">
        <v>305</v>
      </c>
      <c r="AP1404" s="371" t="s">
        <v>0</v>
      </c>
      <c r="AQ1404" s="371" t="s">
        <v>386</v>
      </c>
      <c r="AR1404" s="372" t="s">
        <v>0</v>
      </c>
      <c r="AS1404" s="372"/>
      <c r="AT1404" s="363"/>
    </row>
    <row r="1405" spans="1:46" x14ac:dyDescent="0.3">
      <c r="A1405" s="362" t="s">
        <v>2242</v>
      </c>
      <c r="B1405" s="363" t="s">
        <v>308</v>
      </c>
      <c r="C1405" s="363" t="s">
        <v>295</v>
      </c>
      <c r="D1405" s="363" t="s">
        <v>438</v>
      </c>
      <c r="E1405" s="363" t="s">
        <v>297</v>
      </c>
      <c r="F1405" s="363" t="s">
        <v>452</v>
      </c>
      <c r="G1405" s="363" t="s">
        <v>463</v>
      </c>
      <c r="H1405" s="363" t="s">
        <v>524</v>
      </c>
      <c r="I1405" s="363" t="s">
        <v>470</v>
      </c>
      <c r="J1405" s="363" t="s">
        <v>471</v>
      </c>
      <c r="K1405" s="363" t="s">
        <v>182</v>
      </c>
      <c r="L1405" s="364">
        <v>1.4814289837360741</v>
      </c>
      <c r="M1405" s="365">
        <v>1.1000000000000001</v>
      </c>
      <c r="N1405" s="364">
        <v>1.3263942154882153</v>
      </c>
      <c r="O1405" s="363" t="s">
        <v>527</v>
      </c>
      <c r="P1405" s="363"/>
      <c r="Q1405" s="363" t="s">
        <v>300</v>
      </c>
      <c r="R1405" s="363" t="s">
        <v>524</v>
      </c>
      <c r="S1405" s="363"/>
      <c r="T1405" s="365">
        <v>2.11</v>
      </c>
      <c r="U1405" s="366">
        <v>30</v>
      </c>
      <c r="V1405" s="367">
        <v>45200</v>
      </c>
      <c r="W1405" s="367">
        <v>45930</v>
      </c>
      <c r="X1405" s="363" t="s">
        <v>3396</v>
      </c>
      <c r="Y1405" s="363"/>
      <c r="Z1405" s="363"/>
      <c r="AA1405" s="363"/>
      <c r="AB1405" s="363"/>
      <c r="AC1405" s="363"/>
      <c r="AD1405" s="363" t="s">
        <v>360</v>
      </c>
      <c r="AE1405" s="367"/>
      <c r="AF1405" s="362"/>
      <c r="AG1405" s="364">
        <v>1.9934031378711177E-4</v>
      </c>
      <c r="AH1405" s="364">
        <v>2.0800695065950037E-4</v>
      </c>
      <c r="AI1405" s="364">
        <v>0.51682866625055179</v>
      </c>
      <c r="AJ1405" s="363" t="s">
        <v>0</v>
      </c>
      <c r="AK1405" s="368">
        <v>77.412590525555771</v>
      </c>
      <c r="AL1405" s="364">
        <v>4.5875396476542098E-4</v>
      </c>
      <c r="AM1405" s="369"/>
      <c r="AN1405" s="370">
        <v>20</v>
      </c>
      <c r="AO1405" s="371" t="s">
        <v>305</v>
      </c>
      <c r="AP1405" s="371" t="s">
        <v>0</v>
      </c>
      <c r="AQ1405" s="371" t="s">
        <v>386</v>
      </c>
      <c r="AR1405" s="372" t="s">
        <v>0</v>
      </c>
      <c r="AS1405" s="372"/>
      <c r="AT1405" s="363"/>
    </row>
    <row r="1406" spans="1:46" x14ac:dyDescent="0.3">
      <c r="A1406" s="362" t="s">
        <v>2243</v>
      </c>
      <c r="B1406" s="363" t="s">
        <v>310</v>
      </c>
      <c r="C1406" s="363" t="s">
        <v>295</v>
      </c>
      <c r="D1406" s="363" t="s">
        <v>438</v>
      </c>
      <c r="E1406" s="363" t="s">
        <v>297</v>
      </c>
      <c r="F1406" s="363" t="s">
        <v>452</v>
      </c>
      <c r="G1406" s="363" t="s">
        <v>463</v>
      </c>
      <c r="H1406" s="363" t="s">
        <v>524</v>
      </c>
      <c r="I1406" s="363" t="s">
        <v>470</v>
      </c>
      <c r="J1406" s="363" t="s">
        <v>471</v>
      </c>
      <c r="K1406" s="363" t="s">
        <v>182</v>
      </c>
      <c r="L1406" s="364">
        <v>1.4054865749259287</v>
      </c>
      <c r="M1406" s="365">
        <v>1.2</v>
      </c>
      <c r="N1406" s="364">
        <v>1.2583993450881612</v>
      </c>
      <c r="O1406" s="363" t="s">
        <v>527</v>
      </c>
      <c r="P1406" s="363"/>
      <c r="Q1406" s="363" t="s">
        <v>300</v>
      </c>
      <c r="R1406" s="363" t="s">
        <v>524</v>
      </c>
      <c r="S1406" s="363"/>
      <c r="T1406" s="365">
        <v>2.11</v>
      </c>
      <c r="U1406" s="366">
        <v>30</v>
      </c>
      <c r="V1406" s="367">
        <v>45200</v>
      </c>
      <c r="W1406" s="367">
        <v>45930</v>
      </c>
      <c r="X1406" s="363" t="s">
        <v>3396</v>
      </c>
      <c r="Y1406" s="363"/>
      <c r="Z1406" s="363"/>
      <c r="AA1406" s="363"/>
      <c r="AB1406" s="363"/>
      <c r="AC1406" s="363"/>
      <c r="AD1406" s="363" t="s">
        <v>360</v>
      </c>
      <c r="AE1406" s="367"/>
      <c r="AF1406" s="362"/>
      <c r="AG1406" s="364">
        <v>1.8950656476917206E-4</v>
      </c>
      <c r="AH1406" s="364">
        <v>1.9774566377822754E-4</v>
      </c>
      <c r="AI1406" s="364">
        <v>0.49133275279166033</v>
      </c>
      <c r="AJ1406" s="363" t="s">
        <v>0</v>
      </c>
      <c r="AK1406" s="368">
        <v>82.657933376057827</v>
      </c>
      <c r="AL1406" s="364">
        <v>4.3612296120782747E-4</v>
      </c>
      <c r="AM1406" s="369"/>
      <c r="AN1406" s="370">
        <v>20</v>
      </c>
      <c r="AO1406" s="371" t="s">
        <v>305</v>
      </c>
      <c r="AP1406" s="371" t="s">
        <v>0</v>
      </c>
      <c r="AQ1406" s="371" t="s">
        <v>386</v>
      </c>
      <c r="AR1406" s="372" t="s">
        <v>0</v>
      </c>
      <c r="AS1406" s="372"/>
      <c r="AT1406" s="363"/>
    </row>
    <row r="1407" spans="1:46" x14ac:dyDescent="0.3">
      <c r="A1407" s="362" t="s">
        <v>2245</v>
      </c>
      <c r="B1407" s="363" t="s">
        <v>308</v>
      </c>
      <c r="C1407" s="363" t="s">
        <v>295</v>
      </c>
      <c r="D1407" s="363" t="s">
        <v>438</v>
      </c>
      <c r="E1407" s="363" t="s">
        <v>297</v>
      </c>
      <c r="F1407" s="363" t="s">
        <v>452</v>
      </c>
      <c r="G1407" s="363" t="s">
        <v>463</v>
      </c>
      <c r="H1407" s="363" t="s">
        <v>524</v>
      </c>
      <c r="I1407" s="363" t="s">
        <v>470</v>
      </c>
      <c r="J1407" s="363" t="s">
        <v>466</v>
      </c>
      <c r="K1407" s="363" t="s">
        <v>182</v>
      </c>
      <c r="L1407" s="364">
        <v>1.7878964553280876</v>
      </c>
      <c r="M1407" s="365">
        <v>1.4</v>
      </c>
      <c r="N1407" s="364">
        <v>1.6007891989924434</v>
      </c>
      <c r="O1407" s="363" t="s">
        <v>528</v>
      </c>
      <c r="P1407" s="363"/>
      <c r="Q1407" s="363" t="s">
        <v>300</v>
      </c>
      <c r="R1407" s="363" t="s">
        <v>524</v>
      </c>
      <c r="S1407" s="363"/>
      <c r="T1407" s="365">
        <v>2.8</v>
      </c>
      <c r="U1407" s="366">
        <v>30</v>
      </c>
      <c r="V1407" s="367">
        <v>45200</v>
      </c>
      <c r="W1407" s="367">
        <v>45930</v>
      </c>
      <c r="X1407" s="363" t="s">
        <v>3396</v>
      </c>
      <c r="Y1407" s="363"/>
      <c r="Z1407" s="363"/>
      <c r="AA1407" s="363"/>
      <c r="AB1407" s="363"/>
      <c r="AC1407" s="363"/>
      <c r="AD1407" s="363" t="s">
        <v>360</v>
      </c>
      <c r="AE1407" s="367"/>
      <c r="AF1407" s="362"/>
      <c r="AG1407" s="364">
        <v>2.4098669456867157E-4</v>
      </c>
      <c r="AH1407" s="364">
        <v>2.5146397401719486E-4</v>
      </c>
      <c r="AI1407" s="364">
        <v>0.4708352235800059</v>
      </c>
      <c r="AJ1407" s="363" t="s">
        <v>0</v>
      </c>
      <c r="AK1407" s="368">
        <v>87.286883129646824</v>
      </c>
      <c r="AL1407" s="364">
        <v>5.5459730893751304E-4</v>
      </c>
      <c r="AM1407" s="369"/>
      <c r="AN1407" s="370">
        <v>20</v>
      </c>
      <c r="AO1407" s="371" t="s">
        <v>305</v>
      </c>
      <c r="AP1407" s="371" t="s">
        <v>0</v>
      </c>
      <c r="AQ1407" s="371" t="s">
        <v>386</v>
      </c>
      <c r="AR1407" s="372" t="s">
        <v>0</v>
      </c>
      <c r="AS1407" s="372"/>
      <c r="AT1407" s="363"/>
    </row>
    <row r="1408" spans="1:46" x14ac:dyDescent="0.3">
      <c r="A1408" s="362" t="s">
        <v>2246</v>
      </c>
      <c r="B1408" s="363" t="s">
        <v>310</v>
      </c>
      <c r="C1408" s="363" t="s">
        <v>295</v>
      </c>
      <c r="D1408" s="363" t="s">
        <v>438</v>
      </c>
      <c r="E1408" s="363" t="s">
        <v>297</v>
      </c>
      <c r="F1408" s="363" t="s">
        <v>452</v>
      </c>
      <c r="G1408" s="363" t="s">
        <v>463</v>
      </c>
      <c r="H1408" s="363" t="s">
        <v>524</v>
      </c>
      <c r="I1408" s="363" t="s">
        <v>470</v>
      </c>
      <c r="J1408" s="363" t="s">
        <v>466</v>
      </c>
      <c r="K1408" s="363" t="s">
        <v>182</v>
      </c>
      <c r="L1408" s="364">
        <v>2.2654222521702709</v>
      </c>
      <c r="M1408" s="365">
        <v>1.5</v>
      </c>
      <c r="N1408" s="364">
        <v>2.0283408816120909</v>
      </c>
      <c r="O1408" s="363" t="s">
        <v>528</v>
      </c>
      <c r="P1408" s="363"/>
      <c r="Q1408" s="363" t="s">
        <v>300</v>
      </c>
      <c r="R1408" s="363" t="s">
        <v>524</v>
      </c>
      <c r="S1408" s="363"/>
      <c r="T1408" s="365">
        <v>2.8</v>
      </c>
      <c r="U1408" s="366">
        <v>30</v>
      </c>
      <c r="V1408" s="367">
        <v>45200</v>
      </c>
      <c r="W1408" s="367">
        <v>45930</v>
      </c>
      <c r="X1408" s="363" t="s">
        <v>3396</v>
      </c>
      <c r="Y1408" s="363"/>
      <c r="Z1408" s="363"/>
      <c r="AA1408" s="363"/>
      <c r="AB1408" s="363"/>
      <c r="AC1408" s="363"/>
      <c r="AD1408" s="363" t="s">
        <v>360</v>
      </c>
      <c r="AE1408" s="367"/>
      <c r="AF1408" s="362"/>
      <c r="AG1408" s="364">
        <v>3.0589642344630135E-4</v>
      </c>
      <c r="AH1408" s="364">
        <v>3.1919575649241454E-4</v>
      </c>
      <c r="AI1408" s="364">
        <v>0.59765461816657095</v>
      </c>
      <c r="AJ1408" s="363" t="s">
        <v>0</v>
      </c>
      <c r="AK1408" s="368">
        <v>63.742242601440942</v>
      </c>
      <c r="AL1408" s="364">
        <v>7.0397800824885555E-4</v>
      </c>
      <c r="AM1408" s="369"/>
      <c r="AN1408" s="370">
        <v>20</v>
      </c>
      <c r="AO1408" s="371" t="s">
        <v>305</v>
      </c>
      <c r="AP1408" s="371" t="s">
        <v>0</v>
      </c>
      <c r="AQ1408" s="371" t="s">
        <v>386</v>
      </c>
      <c r="AR1408" s="372" t="s">
        <v>0</v>
      </c>
      <c r="AS1408" s="372"/>
      <c r="AT1408" s="363"/>
    </row>
    <row r="1409" spans="1:46" x14ac:dyDescent="0.3">
      <c r="A1409" s="362" t="s">
        <v>2254</v>
      </c>
      <c r="B1409" s="363" t="s">
        <v>308</v>
      </c>
      <c r="C1409" s="363" t="s">
        <v>295</v>
      </c>
      <c r="D1409" s="363" t="s">
        <v>438</v>
      </c>
      <c r="E1409" s="363" t="s">
        <v>297</v>
      </c>
      <c r="F1409" s="363" t="s">
        <v>452</v>
      </c>
      <c r="G1409" s="363" t="s">
        <v>463</v>
      </c>
      <c r="H1409" s="363" t="s">
        <v>524</v>
      </c>
      <c r="I1409" s="363" t="s">
        <v>470</v>
      </c>
      <c r="J1409" s="363" t="s">
        <v>471</v>
      </c>
      <c r="K1409" s="363" t="s">
        <v>474</v>
      </c>
      <c r="L1409" s="364">
        <v>2.1128575898332986</v>
      </c>
      <c r="M1409" s="365">
        <v>1.1000000000000001</v>
      </c>
      <c r="N1409" s="364">
        <v>1.891742443324937</v>
      </c>
      <c r="O1409" s="363" t="s">
        <v>531</v>
      </c>
      <c r="P1409" s="363"/>
      <c r="Q1409" s="363" t="s">
        <v>300</v>
      </c>
      <c r="R1409" s="363" t="s">
        <v>524</v>
      </c>
      <c r="S1409" s="363"/>
      <c r="T1409" s="365">
        <v>2.11</v>
      </c>
      <c r="U1409" s="366">
        <v>30</v>
      </c>
      <c r="V1409" s="367">
        <v>45200</v>
      </c>
      <c r="W1409" s="367">
        <v>45930</v>
      </c>
      <c r="X1409" s="363" t="s">
        <v>3396</v>
      </c>
      <c r="Y1409" s="363"/>
      <c r="Z1409" s="363"/>
      <c r="AA1409" s="363"/>
      <c r="AB1409" s="363"/>
      <c r="AC1409" s="363"/>
      <c r="AD1409" s="363" t="s">
        <v>360</v>
      </c>
      <c r="AE1409" s="367"/>
      <c r="AF1409" s="362"/>
      <c r="AG1409" s="364">
        <v>2.8490755065020028E-4</v>
      </c>
      <c r="AH1409" s="364">
        <v>2.9729435910242307E-4</v>
      </c>
      <c r="AI1409" s="364">
        <v>0.73867842690621266</v>
      </c>
      <c r="AJ1409" s="363" t="s">
        <v>0</v>
      </c>
      <c r="AK1409" s="368">
        <v>47.053932620449359</v>
      </c>
      <c r="AL1409" s="364">
        <v>6.5567504118594808E-4</v>
      </c>
      <c r="AM1409" s="369"/>
      <c r="AN1409" s="370">
        <v>20</v>
      </c>
      <c r="AO1409" s="371" t="s">
        <v>305</v>
      </c>
      <c r="AP1409" s="371" t="s">
        <v>0</v>
      </c>
      <c r="AQ1409" s="371" t="s">
        <v>386</v>
      </c>
      <c r="AR1409" s="372" t="s">
        <v>0</v>
      </c>
      <c r="AS1409" s="372"/>
      <c r="AT1409" s="363"/>
    </row>
    <row r="1410" spans="1:46" x14ac:dyDescent="0.3">
      <c r="A1410" s="362" t="s">
        <v>2255</v>
      </c>
      <c r="B1410" s="363" t="s">
        <v>310</v>
      </c>
      <c r="C1410" s="363" t="s">
        <v>295</v>
      </c>
      <c r="D1410" s="363" t="s">
        <v>438</v>
      </c>
      <c r="E1410" s="363" t="s">
        <v>297</v>
      </c>
      <c r="F1410" s="363" t="s">
        <v>452</v>
      </c>
      <c r="G1410" s="363" t="s">
        <v>463</v>
      </c>
      <c r="H1410" s="363" t="s">
        <v>524</v>
      </c>
      <c r="I1410" s="363" t="s">
        <v>470</v>
      </c>
      <c r="J1410" s="363" t="s">
        <v>471</v>
      </c>
      <c r="K1410" s="363" t="s">
        <v>474</v>
      </c>
      <c r="L1410" s="364">
        <v>1.7565980904033989</v>
      </c>
      <c r="M1410" s="365">
        <v>1.2</v>
      </c>
      <c r="N1410" s="364">
        <v>1.5727662760942762</v>
      </c>
      <c r="O1410" s="363" t="s">
        <v>531</v>
      </c>
      <c r="P1410" s="363"/>
      <c r="Q1410" s="363" t="s">
        <v>300</v>
      </c>
      <c r="R1410" s="363" t="s">
        <v>524</v>
      </c>
      <c r="S1410" s="363"/>
      <c r="T1410" s="365">
        <v>2.11</v>
      </c>
      <c r="U1410" s="366">
        <v>30</v>
      </c>
      <c r="V1410" s="367">
        <v>45200</v>
      </c>
      <c r="W1410" s="367">
        <v>45930</v>
      </c>
      <c r="X1410" s="363" t="s">
        <v>3396</v>
      </c>
      <c r="Y1410" s="363"/>
      <c r="Z1410" s="363"/>
      <c r="AA1410" s="363"/>
      <c r="AB1410" s="363"/>
      <c r="AC1410" s="363"/>
      <c r="AD1410" s="363" t="s">
        <v>360</v>
      </c>
      <c r="AE1410" s="367"/>
      <c r="AF1410" s="362"/>
      <c r="AG1410" s="364">
        <v>2.3660207730233037E-4</v>
      </c>
      <c r="AH1410" s="364">
        <v>2.4688872854851038E-4</v>
      </c>
      <c r="AI1410" s="364">
        <v>0.6134370600764022</v>
      </c>
      <c r="AJ1410" s="363" t="s">
        <v>0</v>
      </c>
      <c r="AK1410" s="368">
        <v>61.493294033254244</v>
      </c>
      <c r="AL1410" s="364">
        <v>5.4450672306103471E-4</v>
      </c>
      <c r="AM1410" s="369"/>
      <c r="AN1410" s="370">
        <v>20</v>
      </c>
      <c r="AO1410" s="371" t="s">
        <v>305</v>
      </c>
      <c r="AP1410" s="371" t="s">
        <v>0</v>
      </c>
      <c r="AQ1410" s="371" t="s">
        <v>386</v>
      </c>
      <c r="AR1410" s="372" t="s">
        <v>0</v>
      </c>
      <c r="AS1410" s="372"/>
      <c r="AT1410" s="363"/>
    </row>
    <row r="1411" spans="1:46" x14ac:dyDescent="0.3">
      <c r="A1411" s="362" t="s">
        <v>2257</v>
      </c>
      <c r="B1411" s="363" t="s">
        <v>308</v>
      </c>
      <c r="C1411" s="363" t="s">
        <v>295</v>
      </c>
      <c r="D1411" s="363" t="s">
        <v>438</v>
      </c>
      <c r="E1411" s="363" t="s">
        <v>297</v>
      </c>
      <c r="F1411" s="363" t="s">
        <v>452</v>
      </c>
      <c r="G1411" s="363" t="s">
        <v>463</v>
      </c>
      <c r="H1411" s="363" t="s">
        <v>524</v>
      </c>
      <c r="I1411" s="363" t="s">
        <v>470</v>
      </c>
      <c r="J1411" s="363" t="s">
        <v>466</v>
      </c>
      <c r="K1411" s="363" t="s">
        <v>474</v>
      </c>
      <c r="L1411" s="364">
        <v>3.3853763726697781</v>
      </c>
      <c r="M1411" s="365">
        <v>1.4</v>
      </c>
      <c r="N1411" s="364">
        <v>3.0310893652392945</v>
      </c>
      <c r="O1411" s="363" t="s">
        <v>532</v>
      </c>
      <c r="P1411" s="363"/>
      <c r="Q1411" s="363" t="s">
        <v>300</v>
      </c>
      <c r="R1411" s="363" t="s">
        <v>524</v>
      </c>
      <c r="S1411" s="363"/>
      <c r="T1411" s="365">
        <v>2.8</v>
      </c>
      <c r="U1411" s="366">
        <v>30</v>
      </c>
      <c r="V1411" s="367">
        <v>45200</v>
      </c>
      <c r="W1411" s="367">
        <v>45930</v>
      </c>
      <c r="X1411" s="363" t="s">
        <v>3396</v>
      </c>
      <c r="Y1411" s="363"/>
      <c r="Z1411" s="363"/>
      <c r="AA1411" s="363"/>
      <c r="AB1411" s="363"/>
      <c r="AC1411" s="363"/>
      <c r="AD1411" s="363" t="s">
        <v>360</v>
      </c>
      <c r="AE1411" s="367"/>
      <c r="AF1411" s="362"/>
      <c r="AG1411" s="364">
        <v>4.5678674178202181E-4</v>
      </c>
      <c r="AH1411" s="364">
        <v>4.7664627116639999E-4</v>
      </c>
      <c r="AI1411" s="364">
        <v>0.8924612542624587</v>
      </c>
      <c r="AJ1411" s="363" t="s">
        <v>0</v>
      </c>
      <c r="AK1411" s="368">
        <v>34.867161107077557</v>
      </c>
      <c r="AL1411" s="364">
        <v>1.0512310573995366E-3</v>
      </c>
      <c r="AM1411" s="369"/>
      <c r="AN1411" s="370">
        <v>20</v>
      </c>
      <c r="AO1411" s="371" t="s">
        <v>305</v>
      </c>
      <c r="AP1411" s="371" t="s">
        <v>0</v>
      </c>
      <c r="AQ1411" s="371" t="s">
        <v>386</v>
      </c>
      <c r="AR1411" s="372" t="s">
        <v>0</v>
      </c>
      <c r="AS1411" s="372"/>
      <c r="AT1411" s="363"/>
    </row>
    <row r="1412" spans="1:46" x14ac:dyDescent="0.3">
      <c r="A1412" s="362" t="s">
        <v>2258</v>
      </c>
      <c r="B1412" s="363" t="s">
        <v>310</v>
      </c>
      <c r="C1412" s="363" t="s">
        <v>295</v>
      </c>
      <c r="D1412" s="363" t="s">
        <v>438</v>
      </c>
      <c r="E1412" s="363" t="s">
        <v>297</v>
      </c>
      <c r="F1412" s="363" t="s">
        <v>452</v>
      </c>
      <c r="G1412" s="363" t="s">
        <v>463</v>
      </c>
      <c r="H1412" s="363" t="s">
        <v>524</v>
      </c>
      <c r="I1412" s="363" t="s">
        <v>470</v>
      </c>
      <c r="J1412" s="363" t="s">
        <v>466</v>
      </c>
      <c r="K1412" s="363" t="s">
        <v>474</v>
      </c>
      <c r="L1412" s="364">
        <v>3.4101212151239215</v>
      </c>
      <c r="M1412" s="365">
        <v>1.5</v>
      </c>
      <c r="N1412" s="364">
        <v>3.053244606060606</v>
      </c>
      <c r="O1412" s="363" t="s">
        <v>532</v>
      </c>
      <c r="P1412" s="363"/>
      <c r="Q1412" s="363" t="s">
        <v>300</v>
      </c>
      <c r="R1412" s="363" t="s">
        <v>524</v>
      </c>
      <c r="S1412" s="363"/>
      <c r="T1412" s="365">
        <v>2.8</v>
      </c>
      <c r="U1412" s="366">
        <v>30</v>
      </c>
      <c r="V1412" s="367">
        <v>45200</v>
      </c>
      <c r="W1412" s="367">
        <v>45930</v>
      </c>
      <c r="X1412" s="363" t="s">
        <v>3396</v>
      </c>
      <c r="Y1412" s="363"/>
      <c r="Z1412" s="363"/>
      <c r="AA1412" s="363"/>
      <c r="AB1412" s="363"/>
      <c r="AC1412" s="363"/>
      <c r="AD1412" s="363" t="s">
        <v>360</v>
      </c>
      <c r="AE1412" s="367"/>
      <c r="AF1412" s="362"/>
      <c r="AG1412" s="364">
        <v>4.5991629427659121E-4</v>
      </c>
      <c r="AH1412" s="364">
        <v>4.7991188592819584E-4</v>
      </c>
      <c r="AI1412" s="364">
        <v>0.89857571444509754</v>
      </c>
      <c r="AJ1412" s="363" t="s">
        <v>0</v>
      </c>
      <c r="AK1412" s="368">
        <v>34.468834160264315</v>
      </c>
      <c r="AL1412" s="364">
        <v>1.0584332865299598E-3</v>
      </c>
      <c r="AM1412" s="369"/>
      <c r="AN1412" s="370">
        <v>20</v>
      </c>
      <c r="AO1412" s="371" t="s">
        <v>305</v>
      </c>
      <c r="AP1412" s="371" t="s">
        <v>0</v>
      </c>
      <c r="AQ1412" s="371" t="s">
        <v>386</v>
      </c>
      <c r="AR1412" s="372" t="s">
        <v>0</v>
      </c>
      <c r="AS1412" s="372"/>
      <c r="AT1412" s="363"/>
    </row>
    <row r="1413" spans="1:46" x14ac:dyDescent="0.3">
      <c r="A1413" s="362" t="s">
        <v>2266</v>
      </c>
      <c r="B1413" s="363" t="s">
        <v>308</v>
      </c>
      <c r="C1413" s="363" t="s">
        <v>295</v>
      </c>
      <c r="D1413" s="363" t="s">
        <v>438</v>
      </c>
      <c r="E1413" s="363" t="s">
        <v>297</v>
      </c>
      <c r="F1413" s="363" t="s">
        <v>452</v>
      </c>
      <c r="G1413" s="363" t="s">
        <v>463</v>
      </c>
      <c r="H1413" s="363" t="s">
        <v>533</v>
      </c>
      <c r="I1413" s="363" t="s">
        <v>470</v>
      </c>
      <c r="J1413" s="363" t="s">
        <v>471</v>
      </c>
      <c r="K1413" s="363" t="s">
        <v>182</v>
      </c>
      <c r="L1413" s="364">
        <v>1.4814289837360741</v>
      </c>
      <c r="M1413" s="365">
        <v>1.1000000000000001</v>
      </c>
      <c r="N1413" s="364">
        <v>1.3263942154882153</v>
      </c>
      <c r="O1413" s="363" t="s">
        <v>536</v>
      </c>
      <c r="P1413" s="363"/>
      <c r="Q1413" s="363" t="s">
        <v>300</v>
      </c>
      <c r="R1413" s="363" t="s">
        <v>533</v>
      </c>
      <c r="S1413" s="363"/>
      <c r="T1413" s="365">
        <v>2.11</v>
      </c>
      <c r="U1413" s="366">
        <v>30</v>
      </c>
      <c r="V1413" s="367">
        <v>45200</v>
      </c>
      <c r="W1413" s="367">
        <v>45930</v>
      </c>
      <c r="X1413" s="363" t="s">
        <v>3396</v>
      </c>
      <c r="Y1413" s="363"/>
      <c r="Z1413" s="363"/>
      <c r="AA1413" s="363"/>
      <c r="AB1413" s="363"/>
      <c r="AC1413" s="363"/>
      <c r="AD1413" s="363" t="s">
        <v>360</v>
      </c>
      <c r="AE1413" s="367"/>
      <c r="AF1413" s="362"/>
      <c r="AG1413" s="364">
        <v>1.9934031378711177E-4</v>
      </c>
      <c r="AH1413" s="364">
        <v>2.0800695065950037E-4</v>
      </c>
      <c r="AI1413" s="364">
        <v>0.51682866625055179</v>
      </c>
      <c r="AJ1413" s="363" t="s">
        <v>0</v>
      </c>
      <c r="AK1413" s="368">
        <v>77.412590525555771</v>
      </c>
      <c r="AL1413" s="364">
        <v>4.5875396476542098E-4</v>
      </c>
      <c r="AM1413" s="369"/>
      <c r="AN1413" s="370">
        <v>20</v>
      </c>
      <c r="AO1413" s="371" t="s">
        <v>305</v>
      </c>
      <c r="AP1413" s="371" t="s">
        <v>0</v>
      </c>
      <c r="AQ1413" s="371" t="s">
        <v>386</v>
      </c>
      <c r="AR1413" s="372" t="s">
        <v>0</v>
      </c>
      <c r="AS1413" s="372"/>
      <c r="AT1413" s="363"/>
    </row>
    <row r="1414" spans="1:46" x14ac:dyDescent="0.3">
      <c r="A1414" s="362" t="s">
        <v>2267</v>
      </c>
      <c r="B1414" s="363" t="s">
        <v>310</v>
      </c>
      <c r="C1414" s="363" t="s">
        <v>295</v>
      </c>
      <c r="D1414" s="363" t="s">
        <v>438</v>
      </c>
      <c r="E1414" s="363" t="s">
        <v>297</v>
      </c>
      <c r="F1414" s="363" t="s">
        <v>452</v>
      </c>
      <c r="G1414" s="363" t="s">
        <v>463</v>
      </c>
      <c r="H1414" s="363" t="s">
        <v>533</v>
      </c>
      <c r="I1414" s="363" t="s">
        <v>470</v>
      </c>
      <c r="J1414" s="363" t="s">
        <v>471</v>
      </c>
      <c r="K1414" s="363" t="s">
        <v>182</v>
      </c>
      <c r="L1414" s="364">
        <v>1.4363763897594657</v>
      </c>
      <c r="M1414" s="365">
        <v>1.2</v>
      </c>
      <c r="N1414" s="364">
        <v>1.2860564735516373</v>
      </c>
      <c r="O1414" s="363" t="s">
        <v>536</v>
      </c>
      <c r="P1414" s="363"/>
      <c r="Q1414" s="363" t="s">
        <v>300</v>
      </c>
      <c r="R1414" s="363" t="s">
        <v>533</v>
      </c>
      <c r="S1414" s="363"/>
      <c r="T1414" s="365">
        <v>2.11</v>
      </c>
      <c r="U1414" s="366">
        <v>30</v>
      </c>
      <c r="V1414" s="367">
        <v>45200</v>
      </c>
      <c r="W1414" s="367">
        <v>45930</v>
      </c>
      <c r="X1414" s="363" t="s">
        <v>3396</v>
      </c>
      <c r="Y1414" s="363"/>
      <c r="Z1414" s="363"/>
      <c r="AA1414" s="363"/>
      <c r="AB1414" s="363"/>
      <c r="AC1414" s="363"/>
      <c r="AD1414" s="363" t="s">
        <v>360</v>
      </c>
      <c r="AE1414" s="367"/>
      <c r="AF1414" s="362"/>
      <c r="AG1414" s="364">
        <v>1.9367154421464836E-4</v>
      </c>
      <c r="AH1414" s="364">
        <v>2.0209172232280397E-4</v>
      </c>
      <c r="AI1414" s="364">
        <v>0.50213127483103737</v>
      </c>
      <c r="AJ1414" s="363" t="s">
        <v>0</v>
      </c>
      <c r="AK1414" s="368">
        <v>80.371297858074342</v>
      </c>
      <c r="AL1414" s="364">
        <v>4.4570808123437308E-4</v>
      </c>
      <c r="AM1414" s="369"/>
      <c r="AN1414" s="370">
        <v>20</v>
      </c>
      <c r="AO1414" s="371" t="s">
        <v>305</v>
      </c>
      <c r="AP1414" s="371" t="s">
        <v>0</v>
      </c>
      <c r="AQ1414" s="371" t="s">
        <v>386</v>
      </c>
      <c r="AR1414" s="372" t="s">
        <v>0</v>
      </c>
      <c r="AS1414" s="372"/>
      <c r="AT1414" s="363"/>
    </row>
    <row r="1415" spans="1:46" x14ac:dyDescent="0.3">
      <c r="A1415" s="362" t="s">
        <v>2269</v>
      </c>
      <c r="B1415" s="363" t="s">
        <v>308</v>
      </c>
      <c r="C1415" s="363" t="s">
        <v>295</v>
      </c>
      <c r="D1415" s="363" t="s">
        <v>438</v>
      </c>
      <c r="E1415" s="363" t="s">
        <v>297</v>
      </c>
      <c r="F1415" s="363" t="s">
        <v>452</v>
      </c>
      <c r="G1415" s="363" t="s">
        <v>463</v>
      </c>
      <c r="H1415" s="363" t="s">
        <v>533</v>
      </c>
      <c r="I1415" s="363" t="s">
        <v>470</v>
      </c>
      <c r="J1415" s="363" t="s">
        <v>466</v>
      </c>
      <c r="K1415" s="363" t="s">
        <v>182</v>
      </c>
      <c r="L1415" s="364">
        <v>2.4189187336791775</v>
      </c>
      <c r="M1415" s="365">
        <v>1.4</v>
      </c>
      <c r="N1415" s="364">
        <v>2.1657736221662471</v>
      </c>
      <c r="O1415" s="363" t="s">
        <v>537</v>
      </c>
      <c r="P1415" s="363"/>
      <c r="Q1415" s="363" t="s">
        <v>300</v>
      </c>
      <c r="R1415" s="363" t="s">
        <v>533</v>
      </c>
      <c r="S1415" s="363"/>
      <c r="T1415" s="365">
        <v>2.8</v>
      </c>
      <c r="U1415" s="366">
        <v>30</v>
      </c>
      <c r="V1415" s="367">
        <v>45200</v>
      </c>
      <c r="W1415" s="367">
        <v>45930</v>
      </c>
      <c r="X1415" s="363" t="s">
        <v>3396</v>
      </c>
      <c r="Y1415" s="363"/>
      <c r="Z1415" s="363"/>
      <c r="AA1415" s="363"/>
      <c r="AB1415" s="363"/>
      <c r="AC1415" s="363"/>
      <c r="AD1415" s="363" t="s">
        <v>360</v>
      </c>
      <c r="AE1415" s="367"/>
      <c r="AF1415" s="362"/>
      <c r="AG1415" s="364">
        <v>3.2604082206349685E-4</v>
      </c>
      <c r="AH1415" s="364">
        <v>3.4021596484679306E-4</v>
      </c>
      <c r="AI1415" s="364">
        <v>0.63701236131412575</v>
      </c>
      <c r="AJ1415" s="363" t="s">
        <v>0</v>
      </c>
      <c r="AK1415" s="368">
        <v>58.341447997519644</v>
      </c>
      <c r="AL1415" s="364">
        <v>7.5033753562134102E-4</v>
      </c>
      <c r="AM1415" s="369"/>
      <c r="AN1415" s="370">
        <v>20</v>
      </c>
      <c r="AO1415" s="371" t="s">
        <v>305</v>
      </c>
      <c r="AP1415" s="371" t="s">
        <v>0</v>
      </c>
      <c r="AQ1415" s="371" t="s">
        <v>386</v>
      </c>
      <c r="AR1415" s="372" t="s">
        <v>0</v>
      </c>
      <c r="AS1415" s="372"/>
      <c r="AT1415" s="363"/>
    </row>
    <row r="1416" spans="1:46" x14ac:dyDescent="0.3">
      <c r="A1416" s="362" t="s">
        <v>2270</v>
      </c>
      <c r="B1416" s="363" t="s">
        <v>310</v>
      </c>
      <c r="C1416" s="363" t="s">
        <v>295</v>
      </c>
      <c r="D1416" s="363" t="s">
        <v>438</v>
      </c>
      <c r="E1416" s="363" t="s">
        <v>297</v>
      </c>
      <c r="F1416" s="363" t="s">
        <v>452</v>
      </c>
      <c r="G1416" s="363" t="s">
        <v>463</v>
      </c>
      <c r="H1416" s="363" t="s">
        <v>533</v>
      </c>
      <c r="I1416" s="363" t="s">
        <v>470</v>
      </c>
      <c r="J1416" s="363" t="s">
        <v>466</v>
      </c>
      <c r="K1416" s="363" t="s">
        <v>182</v>
      </c>
      <c r="L1416" s="364">
        <v>3.049606877921518</v>
      </c>
      <c r="M1416" s="365">
        <v>1.5</v>
      </c>
      <c r="N1416" s="364">
        <v>2.7304588790931987</v>
      </c>
      <c r="O1416" s="363" t="s">
        <v>537</v>
      </c>
      <c r="P1416" s="363"/>
      <c r="Q1416" s="363" t="s">
        <v>300</v>
      </c>
      <c r="R1416" s="363" t="s">
        <v>533</v>
      </c>
      <c r="S1416" s="363"/>
      <c r="T1416" s="365">
        <v>2.8</v>
      </c>
      <c r="U1416" s="366">
        <v>30</v>
      </c>
      <c r="V1416" s="367">
        <v>45200</v>
      </c>
      <c r="W1416" s="367">
        <v>45930</v>
      </c>
      <c r="X1416" s="363" t="s">
        <v>3396</v>
      </c>
      <c r="Y1416" s="363"/>
      <c r="Z1416" s="363"/>
      <c r="AA1416" s="363"/>
      <c r="AB1416" s="363"/>
      <c r="AC1416" s="363"/>
      <c r="AD1416" s="363" t="s">
        <v>360</v>
      </c>
      <c r="AE1416" s="367"/>
      <c r="AF1416" s="362"/>
      <c r="AG1416" s="364">
        <v>4.1178364694694408E-4</v>
      </c>
      <c r="AH1416" s="364">
        <v>4.2968659527825028E-4</v>
      </c>
      <c r="AI1416" s="364">
        <v>0.80453506291653776</v>
      </c>
      <c r="AJ1416" s="363" t="s">
        <v>0</v>
      </c>
      <c r="AK1416" s="368">
        <v>41.26464982131138</v>
      </c>
      <c r="AL1416" s="364">
        <v>9.4766270341192012E-4</v>
      </c>
      <c r="AM1416" s="369"/>
      <c r="AN1416" s="370">
        <v>20</v>
      </c>
      <c r="AO1416" s="371" t="s">
        <v>305</v>
      </c>
      <c r="AP1416" s="371" t="s">
        <v>0</v>
      </c>
      <c r="AQ1416" s="371" t="s">
        <v>386</v>
      </c>
      <c r="AR1416" s="372" t="s">
        <v>0</v>
      </c>
      <c r="AS1416" s="372"/>
      <c r="AT1416" s="363"/>
    </row>
    <row r="1417" spans="1:46" x14ac:dyDescent="0.3">
      <c r="A1417" s="362" t="s">
        <v>2278</v>
      </c>
      <c r="B1417" s="363" t="s">
        <v>308</v>
      </c>
      <c r="C1417" s="363" t="s">
        <v>295</v>
      </c>
      <c r="D1417" s="363" t="s">
        <v>438</v>
      </c>
      <c r="E1417" s="363" t="s">
        <v>297</v>
      </c>
      <c r="F1417" s="363" t="s">
        <v>452</v>
      </c>
      <c r="G1417" s="363" t="s">
        <v>463</v>
      </c>
      <c r="H1417" s="363" t="s">
        <v>533</v>
      </c>
      <c r="I1417" s="363" t="s">
        <v>470</v>
      </c>
      <c r="J1417" s="363" t="s">
        <v>471</v>
      </c>
      <c r="K1417" s="363" t="s">
        <v>474</v>
      </c>
      <c r="L1417" s="364">
        <v>2.1128575898332986</v>
      </c>
      <c r="M1417" s="365">
        <v>1.1000000000000001</v>
      </c>
      <c r="N1417" s="364">
        <v>1.891742443324937</v>
      </c>
      <c r="O1417" s="363" t="s">
        <v>540</v>
      </c>
      <c r="P1417" s="363"/>
      <c r="Q1417" s="363" t="s">
        <v>300</v>
      </c>
      <c r="R1417" s="363" t="s">
        <v>533</v>
      </c>
      <c r="S1417" s="363"/>
      <c r="T1417" s="365">
        <v>2.11</v>
      </c>
      <c r="U1417" s="366">
        <v>30</v>
      </c>
      <c r="V1417" s="367">
        <v>45200</v>
      </c>
      <c r="W1417" s="367">
        <v>45930</v>
      </c>
      <c r="X1417" s="363" t="s">
        <v>3396</v>
      </c>
      <c r="Y1417" s="363"/>
      <c r="Z1417" s="363"/>
      <c r="AA1417" s="363"/>
      <c r="AB1417" s="363"/>
      <c r="AC1417" s="363"/>
      <c r="AD1417" s="363" t="s">
        <v>360</v>
      </c>
      <c r="AE1417" s="367"/>
      <c r="AF1417" s="362"/>
      <c r="AG1417" s="364">
        <v>2.8490755065020028E-4</v>
      </c>
      <c r="AH1417" s="364">
        <v>2.9729435910242307E-4</v>
      </c>
      <c r="AI1417" s="364">
        <v>0.73867842690621266</v>
      </c>
      <c r="AJ1417" s="363" t="s">
        <v>0</v>
      </c>
      <c r="AK1417" s="368">
        <v>47.053932620449359</v>
      </c>
      <c r="AL1417" s="364">
        <v>6.5567504118594808E-4</v>
      </c>
      <c r="AM1417" s="369"/>
      <c r="AN1417" s="370">
        <v>20</v>
      </c>
      <c r="AO1417" s="371" t="s">
        <v>305</v>
      </c>
      <c r="AP1417" s="371" t="s">
        <v>0</v>
      </c>
      <c r="AQ1417" s="371" t="s">
        <v>386</v>
      </c>
      <c r="AR1417" s="372" t="s">
        <v>0</v>
      </c>
      <c r="AS1417" s="372"/>
      <c r="AT1417" s="363"/>
    </row>
    <row r="1418" spans="1:46" x14ac:dyDescent="0.3">
      <c r="A1418" s="362" t="s">
        <v>2279</v>
      </c>
      <c r="B1418" s="363" t="s">
        <v>310</v>
      </c>
      <c r="C1418" s="363" t="s">
        <v>295</v>
      </c>
      <c r="D1418" s="363" t="s">
        <v>438</v>
      </c>
      <c r="E1418" s="363" t="s">
        <v>297</v>
      </c>
      <c r="F1418" s="363" t="s">
        <v>452</v>
      </c>
      <c r="G1418" s="363" t="s">
        <v>463</v>
      </c>
      <c r="H1418" s="363" t="s">
        <v>533</v>
      </c>
      <c r="I1418" s="363" t="s">
        <v>470</v>
      </c>
      <c r="J1418" s="363" t="s">
        <v>471</v>
      </c>
      <c r="K1418" s="363" t="s">
        <v>474</v>
      </c>
      <c r="L1418" s="364">
        <v>1.795346577691709</v>
      </c>
      <c r="M1418" s="365">
        <v>1.2</v>
      </c>
      <c r="N1418" s="364">
        <v>1.6074596498316498</v>
      </c>
      <c r="O1418" s="363" t="s">
        <v>540</v>
      </c>
      <c r="P1418" s="363"/>
      <c r="Q1418" s="363" t="s">
        <v>300</v>
      </c>
      <c r="R1418" s="363" t="s">
        <v>533</v>
      </c>
      <c r="S1418" s="363"/>
      <c r="T1418" s="365">
        <v>2.11</v>
      </c>
      <c r="U1418" s="366">
        <v>30</v>
      </c>
      <c r="V1418" s="367">
        <v>45200</v>
      </c>
      <c r="W1418" s="367">
        <v>45930</v>
      </c>
      <c r="X1418" s="363" t="s">
        <v>3396</v>
      </c>
      <c r="Y1418" s="363"/>
      <c r="Z1418" s="363"/>
      <c r="AA1418" s="363"/>
      <c r="AB1418" s="363"/>
      <c r="AC1418" s="363"/>
      <c r="AD1418" s="363" t="s">
        <v>360</v>
      </c>
      <c r="AE1418" s="367"/>
      <c r="AF1418" s="362"/>
      <c r="AG1418" s="364">
        <v>2.4182124077223467E-4</v>
      </c>
      <c r="AH1418" s="364">
        <v>2.5233480344296277E-4</v>
      </c>
      <c r="AI1418" s="364">
        <v>0.62696875993102863</v>
      </c>
      <c r="AJ1418" s="363" t="s">
        <v>0</v>
      </c>
      <c r="AK1418" s="368">
        <v>59.655223984834947</v>
      </c>
      <c r="AL1418" s="364">
        <v>5.5651790077561607E-4</v>
      </c>
      <c r="AM1418" s="369"/>
      <c r="AN1418" s="370">
        <v>20</v>
      </c>
      <c r="AO1418" s="371" t="s">
        <v>305</v>
      </c>
      <c r="AP1418" s="371" t="s">
        <v>0</v>
      </c>
      <c r="AQ1418" s="371" t="s">
        <v>386</v>
      </c>
      <c r="AR1418" s="372" t="s">
        <v>0</v>
      </c>
      <c r="AS1418" s="372"/>
      <c r="AT1418" s="363"/>
    </row>
    <row r="1419" spans="1:46" x14ac:dyDescent="0.3">
      <c r="A1419" s="362" t="s">
        <v>2281</v>
      </c>
      <c r="B1419" s="363" t="s">
        <v>308</v>
      </c>
      <c r="C1419" s="363" t="s">
        <v>295</v>
      </c>
      <c r="D1419" s="363" t="s">
        <v>438</v>
      </c>
      <c r="E1419" s="363" t="s">
        <v>297</v>
      </c>
      <c r="F1419" s="363" t="s">
        <v>452</v>
      </c>
      <c r="G1419" s="363" t="s">
        <v>463</v>
      </c>
      <c r="H1419" s="363" t="s">
        <v>533</v>
      </c>
      <c r="I1419" s="363" t="s">
        <v>470</v>
      </c>
      <c r="J1419" s="363" t="s">
        <v>466</v>
      </c>
      <c r="K1419" s="363" t="s">
        <v>474</v>
      </c>
      <c r="L1419" s="364">
        <v>4.6025903493600344</v>
      </c>
      <c r="M1419" s="364">
        <v>1.4</v>
      </c>
      <c r="N1419" s="364">
        <v>4.1209192493702762</v>
      </c>
      <c r="O1419" s="362" t="s">
        <v>541</v>
      </c>
      <c r="P1419" s="363"/>
      <c r="Q1419" s="363" t="s">
        <v>300</v>
      </c>
      <c r="R1419" s="363" t="s">
        <v>533</v>
      </c>
      <c r="S1419" s="363"/>
      <c r="T1419" s="365">
        <v>2.8</v>
      </c>
      <c r="U1419" s="366">
        <v>30</v>
      </c>
      <c r="V1419" s="367">
        <v>45200</v>
      </c>
      <c r="W1419" s="367">
        <v>45930</v>
      </c>
      <c r="X1419" s="363" t="s">
        <v>3396</v>
      </c>
      <c r="Y1419" s="363"/>
      <c r="Z1419" s="363"/>
      <c r="AA1419" s="363"/>
      <c r="AB1419" s="363"/>
      <c r="AC1419" s="363"/>
      <c r="AD1419" s="363" t="s">
        <v>360</v>
      </c>
      <c r="AE1419" s="367"/>
      <c r="AF1419" s="362"/>
      <c r="AG1419" s="364">
        <v>6.2102467141151262E-4</v>
      </c>
      <c r="AH1419" s="364">
        <v>6.4802470574308298E-4</v>
      </c>
      <c r="AI1419" s="364">
        <v>1.2133461996152524</v>
      </c>
      <c r="AJ1419" s="362" t="s">
        <v>181</v>
      </c>
      <c r="AK1419" s="364">
        <v>19.386095502515172</v>
      </c>
      <c r="AL1419" s="364">
        <v>1.4292017746667857E-3</v>
      </c>
      <c r="AM1419" s="369"/>
      <c r="AN1419" s="370">
        <v>20</v>
      </c>
      <c r="AO1419" s="371" t="s">
        <v>305</v>
      </c>
      <c r="AP1419" s="371" t="s">
        <v>0</v>
      </c>
      <c r="AQ1419" s="371" t="s">
        <v>386</v>
      </c>
      <c r="AR1419" s="372" t="s">
        <v>0</v>
      </c>
      <c r="AS1419" s="372"/>
      <c r="AT1419" s="363"/>
    </row>
    <row r="1420" spans="1:46" x14ac:dyDescent="0.3">
      <c r="A1420" s="362" t="s">
        <v>2282</v>
      </c>
      <c r="B1420" s="363" t="s">
        <v>310</v>
      </c>
      <c r="C1420" s="363" t="s">
        <v>295</v>
      </c>
      <c r="D1420" s="363" t="s">
        <v>438</v>
      </c>
      <c r="E1420" s="363" t="s">
        <v>297</v>
      </c>
      <c r="F1420" s="363" t="s">
        <v>452</v>
      </c>
      <c r="G1420" s="363" t="s">
        <v>463</v>
      </c>
      <c r="H1420" s="363" t="s">
        <v>533</v>
      </c>
      <c r="I1420" s="363" t="s">
        <v>470</v>
      </c>
      <c r="J1420" s="363" t="s">
        <v>466</v>
      </c>
      <c r="K1420" s="363" t="s">
        <v>474</v>
      </c>
      <c r="L1420" s="364">
        <v>4.5818038890382944</v>
      </c>
      <c r="M1420" s="364">
        <v>1.5</v>
      </c>
      <c r="N1420" s="364">
        <v>4.1023081373737371</v>
      </c>
      <c r="O1420" s="362" t="s">
        <v>541</v>
      </c>
      <c r="P1420" s="363"/>
      <c r="Q1420" s="363" t="s">
        <v>300</v>
      </c>
      <c r="R1420" s="363" t="s">
        <v>533</v>
      </c>
      <c r="S1420" s="363"/>
      <c r="T1420" s="365">
        <v>2.8</v>
      </c>
      <c r="U1420" s="366">
        <v>30</v>
      </c>
      <c r="V1420" s="367">
        <v>45200</v>
      </c>
      <c r="W1420" s="367">
        <v>45930</v>
      </c>
      <c r="X1420" s="363" t="s">
        <v>3396</v>
      </c>
      <c r="Y1420" s="363"/>
      <c r="Z1420" s="363"/>
      <c r="AA1420" s="363"/>
      <c r="AB1420" s="363"/>
      <c r="AC1420" s="363"/>
      <c r="AD1420" s="363" t="s">
        <v>360</v>
      </c>
      <c r="AE1420" s="367"/>
      <c r="AF1420" s="362"/>
      <c r="AG1420" s="364">
        <v>6.1793881589983029E-4</v>
      </c>
      <c r="AH1420" s="364">
        <v>6.4480468775993496E-4</v>
      </c>
      <c r="AI1420" s="364">
        <v>1.2073171137672594</v>
      </c>
      <c r="AJ1420" s="362" t="s">
        <v>181</v>
      </c>
      <c r="AK1420" s="364">
        <v>19.601111607518629</v>
      </c>
      <c r="AL1420" s="364">
        <v>1.4221001080556397E-3</v>
      </c>
      <c r="AM1420" s="369"/>
      <c r="AN1420" s="370">
        <v>20</v>
      </c>
      <c r="AO1420" s="371" t="s">
        <v>305</v>
      </c>
      <c r="AP1420" s="371" t="s">
        <v>0</v>
      </c>
      <c r="AQ1420" s="371" t="s">
        <v>386</v>
      </c>
      <c r="AR1420" s="372" t="s">
        <v>0</v>
      </c>
      <c r="AS1420" s="372"/>
      <c r="AT1420" s="363"/>
    </row>
    <row r="1421" spans="1:46" x14ac:dyDescent="0.3">
      <c r="A1421" s="362" t="s">
        <v>2290</v>
      </c>
      <c r="B1421" s="363" t="s">
        <v>308</v>
      </c>
      <c r="C1421" s="363" t="s">
        <v>295</v>
      </c>
      <c r="D1421" s="363" t="s">
        <v>438</v>
      </c>
      <c r="E1421" s="363" t="s">
        <v>297</v>
      </c>
      <c r="F1421" s="363" t="s">
        <v>452</v>
      </c>
      <c r="G1421" s="363" t="s">
        <v>463</v>
      </c>
      <c r="H1421" s="363" t="s">
        <v>542</v>
      </c>
      <c r="I1421" s="363" t="s">
        <v>470</v>
      </c>
      <c r="J1421" s="363" t="s">
        <v>471</v>
      </c>
      <c r="K1421" s="363" t="s">
        <v>182</v>
      </c>
      <c r="L1421" s="364">
        <v>12.093919605179694</v>
      </c>
      <c r="M1421" s="365">
        <v>1.1000000000000001</v>
      </c>
      <c r="N1421" s="364">
        <v>10.866844175084175</v>
      </c>
      <c r="O1421" s="363" t="s">
        <v>545</v>
      </c>
      <c r="P1421" s="363"/>
      <c r="Q1421" s="363" t="s">
        <v>300</v>
      </c>
      <c r="R1421" s="363" t="s">
        <v>542</v>
      </c>
      <c r="S1421" s="363"/>
      <c r="T1421" s="365">
        <v>2.11</v>
      </c>
      <c r="U1421" s="366">
        <v>30</v>
      </c>
      <c r="V1421" s="367">
        <v>45200</v>
      </c>
      <c r="W1421" s="367">
        <v>45930</v>
      </c>
      <c r="X1421" s="363" t="s">
        <v>3396</v>
      </c>
      <c r="Y1421" s="363"/>
      <c r="Z1421" s="363"/>
      <c r="AA1421" s="363"/>
      <c r="AB1421" s="363"/>
      <c r="AC1421" s="363"/>
      <c r="AD1421" s="363" t="s">
        <v>360</v>
      </c>
      <c r="AE1421" s="367"/>
      <c r="AF1421" s="362"/>
      <c r="AG1421" s="364">
        <v>1.009311092142228E-3</v>
      </c>
      <c r="AH1421" s="364">
        <v>1.0511078659369657E-3</v>
      </c>
      <c r="AI1421" s="364">
        <v>3.6089540165503862</v>
      </c>
      <c r="AJ1421" s="363" t="s">
        <v>181</v>
      </c>
      <c r="AK1421" s="368">
        <v>-3.2866654029359537</v>
      </c>
      <c r="AL1421" s="364">
        <v>3.7451228707827693E-3</v>
      </c>
      <c r="AM1421" s="369"/>
      <c r="AN1421" s="370">
        <v>20</v>
      </c>
      <c r="AO1421" s="371" t="s">
        <v>305</v>
      </c>
      <c r="AP1421" s="371" t="s">
        <v>0</v>
      </c>
      <c r="AQ1421" s="371" t="s">
        <v>386</v>
      </c>
      <c r="AR1421" s="372" t="s">
        <v>0</v>
      </c>
      <c r="AS1421" s="372"/>
      <c r="AT1421" s="363"/>
    </row>
    <row r="1422" spans="1:46" x14ac:dyDescent="0.3">
      <c r="A1422" s="362" t="s">
        <v>2291</v>
      </c>
      <c r="B1422" s="363" t="s">
        <v>310</v>
      </c>
      <c r="C1422" s="363" t="s">
        <v>295</v>
      </c>
      <c r="D1422" s="363" t="s">
        <v>438</v>
      </c>
      <c r="E1422" s="363" t="s">
        <v>297</v>
      </c>
      <c r="F1422" s="363" t="s">
        <v>452</v>
      </c>
      <c r="G1422" s="363" t="s">
        <v>463</v>
      </c>
      <c r="H1422" s="363" t="s">
        <v>542</v>
      </c>
      <c r="I1422" s="363" t="s">
        <v>470</v>
      </c>
      <c r="J1422" s="363" t="s">
        <v>471</v>
      </c>
      <c r="K1422" s="363" t="s">
        <v>182</v>
      </c>
      <c r="L1422" s="364">
        <v>11.958088075212588</v>
      </c>
      <c r="M1422" s="365">
        <v>1.2</v>
      </c>
      <c r="N1422" s="364">
        <v>10.744794408060452</v>
      </c>
      <c r="O1422" s="363" t="s">
        <v>545</v>
      </c>
      <c r="P1422" s="363"/>
      <c r="Q1422" s="363" t="s">
        <v>300</v>
      </c>
      <c r="R1422" s="363" t="s">
        <v>542</v>
      </c>
      <c r="S1422" s="363"/>
      <c r="T1422" s="365">
        <v>2.11</v>
      </c>
      <c r="U1422" s="366">
        <v>30</v>
      </c>
      <c r="V1422" s="367">
        <v>45200</v>
      </c>
      <c r="W1422" s="367">
        <v>45930</v>
      </c>
      <c r="X1422" s="363" t="s">
        <v>3396</v>
      </c>
      <c r="Y1422" s="363"/>
      <c r="Z1422" s="363"/>
      <c r="AA1422" s="363"/>
      <c r="AB1422" s="363"/>
      <c r="AC1422" s="363"/>
      <c r="AD1422" s="363" t="s">
        <v>360</v>
      </c>
      <c r="AE1422" s="367"/>
      <c r="AF1422" s="362"/>
      <c r="AG1422" s="364">
        <v>1.0000068474743634E-3</v>
      </c>
      <c r="AH1422" s="364">
        <v>1.0414183214217682E-3</v>
      </c>
      <c r="AI1422" s="364">
        <v>3.5756851944533365</v>
      </c>
      <c r="AJ1422" s="363" t="s">
        <v>181</v>
      </c>
      <c r="AK1422" s="368">
        <v>-3.1714605091448247</v>
      </c>
      <c r="AL1422" s="364">
        <v>3.7105987881958808E-3</v>
      </c>
      <c r="AM1422" s="369"/>
      <c r="AN1422" s="370">
        <v>20</v>
      </c>
      <c r="AO1422" s="371" t="s">
        <v>305</v>
      </c>
      <c r="AP1422" s="371" t="s">
        <v>0</v>
      </c>
      <c r="AQ1422" s="371" t="s">
        <v>386</v>
      </c>
      <c r="AR1422" s="372" t="s">
        <v>0</v>
      </c>
      <c r="AS1422" s="372"/>
      <c r="AT1422" s="363"/>
    </row>
    <row r="1423" spans="1:46" x14ac:dyDescent="0.3">
      <c r="A1423" s="362" t="s">
        <v>2293</v>
      </c>
      <c r="B1423" s="363" t="s">
        <v>308</v>
      </c>
      <c r="C1423" s="363" t="s">
        <v>295</v>
      </c>
      <c r="D1423" s="363" t="s">
        <v>438</v>
      </c>
      <c r="E1423" s="363" t="s">
        <v>297</v>
      </c>
      <c r="F1423" s="363" t="s">
        <v>452</v>
      </c>
      <c r="G1423" s="363" t="s">
        <v>463</v>
      </c>
      <c r="H1423" s="363" t="s">
        <v>542</v>
      </c>
      <c r="I1423" s="363" t="s">
        <v>470</v>
      </c>
      <c r="J1423" s="363" t="s">
        <v>466</v>
      </c>
      <c r="K1423" s="363" t="s">
        <v>182</v>
      </c>
      <c r="L1423" s="364">
        <v>10.973743285783465</v>
      </c>
      <c r="M1423" s="365">
        <v>1.4</v>
      </c>
      <c r="N1423" s="364">
        <v>9.8603233853904282</v>
      </c>
      <c r="O1423" s="363" t="s">
        <v>546</v>
      </c>
      <c r="P1423" s="363"/>
      <c r="Q1423" s="363" t="s">
        <v>300</v>
      </c>
      <c r="R1423" s="363" t="s">
        <v>542</v>
      </c>
      <c r="S1423" s="363"/>
      <c r="T1423" s="365">
        <v>2.8</v>
      </c>
      <c r="U1423" s="366">
        <v>30</v>
      </c>
      <c r="V1423" s="367">
        <v>45200</v>
      </c>
      <c r="W1423" s="367">
        <v>45930</v>
      </c>
      <c r="X1423" s="363" t="s">
        <v>3396</v>
      </c>
      <c r="Y1423" s="363"/>
      <c r="Z1423" s="363"/>
      <c r="AA1423" s="363"/>
      <c r="AB1423" s="363"/>
      <c r="AC1423" s="363"/>
      <c r="AD1423" s="363" t="s">
        <v>360</v>
      </c>
      <c r="AE1423" s="367"/>
      <c r="AF1423" s="362"/>
      <c r="AG1423" s="364">
        <v>9.1737978567922737E-4</v>
      </c>
      <c r="AH1423" s="364">
        <v>9.5536957463965278E-4</v>
      </c>
      <c r="AI1423" s="364">
        <v>2.4718942807657895</v>
      </c>
      <c r="AJ1423" s="363" t="s">
        <v>181</v>
      </c>
      <c r="AK1423" s="368">
        <v>2.4090222885406418</v>
      </c>
      <c r="AL1423" s="364">
        <v>3.4040050122196865E-3</v>
      </c>
      <c r="AM1423" s="369"/>
      <c r="AN1423" s="370">
        <v>20</v>
      </c>
      <c r="AO1423" s="371" t="s">
        <v>305</v>
      </c>
      <c r="AP1423" s="371" t="s">
        <v>0</v>
      </c>
      <c r="AQ1423" s="371" t="s">
        <v>386</v>
      </c>
      <c r="AR1423" s="372" t="s">
        <v>0</v>
      </c>
      <c r="AS1423" s="372"/>
      <c r="AT1423" s="363"/>
    </row>
    <row r="1424" spans="1:46" x14ac:dyDescent="0.3">
      <c r="A1424" s="362" t="s">
        <v>2294</v>
      </c>
      <c r="B1424" s="363" t="s">
        <v>310</v>
      </c>
      <c r="C1424" s="363" t="s">
        <v>295</v>
      </c>
      <c r="D1424" s="363" t="s">
        <v>438</v>
      </c>
      <c r="E1424" s="363" t="s">
        <v>297</v>
      </c>
      <c r="F1424" s="363" t="s">
        <v>452</v>
      </c>
      <c r="G1424" s="363" t="s">
        <v>463</v>
      </c>
      <c r="H1424" s="363" t="s">
        <v>542</v>
      </c>
      <c r="I1424" s="363" t="s">
        <v>470</v>
      </c>
      <c r="J1424" s="363" t="s">
        <v>466</v>
      </c>
      <c r="K1424" s="363" t="s">
        <v>182</v>
      </c>
      <c r="L1424" s="364">
        <v>14.586144630161943</v>
      </c>
      <c r="M1424" s="364">
        <v>1.5</v>
      </c>
      <c r="N1424" s="364">
        <v>13.106202619647355</v>
      </c>
      <c r="O1424" s="362" t="s">
        <v>546</v>
      </c>
      <c r="P1424" s="363"/>
      <c r="Q1424" s="363" t="s">
        <v>300</v>
      </c>
      <c r="R1424" s="363" t="s">
        <v>542</v>
      </c>
      <c r="S1424" s="363"/>
      <c r="T1424" s="365">
        <v>2.8</v>
      </c>
      <c r="U1424" s="366">
        <v>30</v>
      </c>
      <c r="V1424" s="367">
        <v>45200</v>
      </c>
      <c r="W1424" s="367">
        <v>45930</v>
      </c>
      <c r="X1424" s="363" t="s">
        <v>3396</v>
      </c>
      <c r="Y1424" s="363"/>
      <c r="Z1424" s="363"/>
      <c r="AA1424" s="363"/>
      <c r="AB1424" s="363"/>
      <c r="AC1424" s="363"/>
      <c r="AD1424" s="363" t="s">
        <v>360</v>
      </c>
      <c r="AE1424" s="367"/>
      <c r="AF1424" s="362"/>
      <c r="AG1424" s="364">
        <v>1.2215448615668961E-3</v>
      </c>
      <c r="AH1424" s="364">
        <v>1.2721304883934774E-3</v>
      </c>
      <c r="AI1424" s="364">
        <v>3.2914718681864041</v>
      </c>
      <c r="AJ1424" s="362" t="s">
        <v>181</v>
      </c>
      <c r="AK1424" s="364">
        <v>-2.0923420003106816</v>
      </c>
      <c r="AL1424" s="364">
        <v>4.5326318459766686E-3</v>
      </c>
      <c r="AM1424" s="369"/>
      <c r="AN1424" s="370">
        <v>20</v>
      </c>
      <c r="AO1424" s="371" t="s">
        <v>305</v>
      </c>
      <c r="AP1424" s="371" t="s">
        <v>0</v>
      </c>
      <c r="AQ1424" s="371" t="s">
        <v>386</v>
      </c>
      <c r="AR1424" s="372" t="s">
        <v>0</v>
      </c>
      <c r="AS1424" s="372"/>
      <c r="AT1424" s="363"/>
    </row>
    <row r="1425" spans="1:46" x14ac:dyDescent="0.3">
      <c r="A1425" s="362" t="s">
        <v>2302</v>
      </c>
      <c r="B1425" s="363" t="s">
        <v>308</v>
      </c>
      <c r="C1425" s="363" t="s">
        <v>295</v>
      </c>
      <c r="D1425" s="363" t="s">
        <v>438</v>
      </c>
      <c r="E1425" s="363" t="s">
        <v>297</v>
      </c>
      <c r="F1425" s="363" t="s">
        <v>452</v>
      </c>
      <c r="G1425" s="363" t="s">
        <v>463</v>
      </c>
      <c r="H1425" s="363" t="s">
        <v>542</v>
      </c>
      <c r="I1425" s="363" t="s">
        <v>470</v>
      </c>
      <c r="J1425" s="363" t="s">
        <v>471</v>
      </c>
      <c r="K1425" s="363" t="s">
        <v>474</v>
      </c>
      <c r="L1425" s="364">
        <v>17.162866191583859</v>
      </c>
      <c r="M1425" s="364">
        <v>1.1000000000000001</v>
      </c>
      <c r="N1425" s="364">
        <v>15.421484397984885</v>
      </c>
      <c r="O1425" s="362" t="s">
        <v>549</v>
      </c>
      <c r="P1425" s="363"/>
      <c r="Q1425" s="363" t="s">
        <v>300</v>
      </c>
      <c r="R1425" s="363" t="s">
        <v>542</v>
      </c>
      <c r="S1425" s="363"/>
      <c r="T1425" s="365">
        <v>2.11</v>
      </c>
      <c r="U1425" s="366">
        <v>30</v>
      </c>
      <c r="V1425" s="367">
        <v>45200</v>
      </c>
      <c r="W1425" s="367">
        <v>45930</v>
      </c>
      <c r="X1425" s="363" t="s">
        <v>3396</v>
      </c>
      <c r="Y1425" s="363"/>
      <c r="Z1425" s="363"/>
      <c r="AA1425" s="363"/>
      <c r="AB1425" s="363"/>
      <c r="AC1425" s="363"/>
      <c r="AD1425" s="363" t="s">
        <v>360</v>
      </c>
      <c r="AE1425" s="367"/>
      <c r="AF1425" s="362"/>
      <c r="AG1425" s="364">
        <v>1.4353810829367574E-3</v>
      </c>
      <c r="AH1425" s="364">
        <v>1.4948219222377676E-3</v>
      </c>
      <c r="AI1425" s="364">
        <v>5.1324357424331941</v>
      </c>
      <c r="AJ1425" s="362" t="s">
        <v>181</v>
      </c>
      <c r="AK1425" s="364">
        <v>-6.9620814566696128</v>
      </c>
      <c r="AL1425" s="364">
        <v>5.3260868367013539E-3</v>
      </c>
      <c r="AM1425" s="369"/>
      <c r="AN1425" s="370">
        <v>20</v>
      </c>
      <c r="AO1425" s="371" t="s">
        <v>305</v>
      </c>
      <c r="AP1425" s="371" t="s">
        <v>0</v>
      </c>
      <c r="AQ1425" s="371" t="s">
        <v>386</v>
      </c>
      <c r="AR1425" s="372" t="s">
        <v>0</v>
      </c>
      <c r="AS1425" s="372"/>
      <c r="AT1425" s="363"/>
    </row>
    <row r="1426" spans="1:46" x14ac:dyDescent="0.3">
      <c r="A1426" s="362" t="s">
        <v>2303</v>
      </c>
      <c r="B1426" s="363" t="s">
        <v>310</v>
      </c>
      <c r="C1426" s="363" t="s">
        <v>295</v>
      </c>
      <c r="D1426" s="363" t="s">
        <v>438</v>
      </c>
      <c r="E1426" s="363" t="s">
        <v>297</v>
      </c>
      <c r="F1426" s="363" t="s">
        <v>452</v>
      </c>
      <c r="G1426" s="363" t="s">
        <v>463</v>
      </c>
      <c r="H1426" s="363" t="s">
        <v>542</v>
      </c>
      <c r="I1426" s="363" t="s">
        <v>470</v>
      </c>
      <c r="J1426" s="363" t="s">
        <v>471</v>
      </c>
      <c r="K1426" s="363" t="s">
        <v>474</v>
      </c>
      <c r="L1426" s="364">
        <v>14.993908042687277</v>
      </c>
      <c r="M1426" s="365">
        <v>1.2</v>
      </c>
      <c r="N1426" s="364">
        <v>13.47259346801347</v>
      </c>
      <c r="O1426" s="363" t="s">
        <v>549</v>
      </c>
      <c r="P1426" s="363"/>
      <c r="Q1426" s="363" t="s">
        <v>300</v>
      </c>
      <c r="R1426" s="363" t="s">
        <v>542</v>
      </c>
      <c r="S1426" s="363"/>
      <c r="T1426" s="365">
        <v>2.11</v>
      </c>
      <c r="U1426" s="366">
        <v>30</v>
      </c>
      <c r="V1426" s="367">
        <v>45200</v>
      </c>
      <c r="W1426" s="367">
        <v>45930</v>
      </c>
      <c r="X1426" s="363" t="s">
        <v>3396</v>
      </c>
      <c r="Y1426" s="363"/>
      <c r="Z1426" s="363"/>
      <c r="AA1426" s="363"/>
      <c r="AB1426" s="363"/>
      <c r="AC1426" s="363"/>
      <c r="AD1426" s="363" t="s">
        <v>360</v>
      </c>
      <c r="AE1426" s="367"/>
      <c r="AF1426" s="362"/>
      <c r="AG1426" s="364">
        <v>1.2525776507635376E-3</v>
      </c>
      <c r="AH1426" s="364">
        <v>1.3044483823317289E-3</v>
      </c>
      <c r="AI1426" s="364">
        <v>4.4787926923201864</v>
      </c>
      <c r="AJ1426" s="363" t="s">
        <v>181</v>
      </c>
      <c r="AK1426" s="368">
        <v>-5.6914187195419927</v>
      </c>
      <c r="AL1426" s="364">
        <v>4.6477812874812143E-3</v>
      </c>
      <c r="AM1426" s="369"/>
      <c r="AN1426" s="370">
        <v>20</v>
      </c>
      <c r="AO1426" s="371" t="s">
        <v>305</v>
      </c>
      <c r="AP1426" s="371" t="s">
        <v>0</v>
      </c>
      <c r="AQ1426" s="371" t="s">
        <v>386</v>
      </c>
      <c r="AR1426" s="372" t="s">
        <v>0</v>
      </c>
      <c r="AS1426" s="372"/>
      <c r="AT1426" s="363"/>
    </row>
    <row r="1427" spans="1:46" x14ac:dyDescent="0.3">
      <c r="A1427" s="362" t="s">
        <v>2305</v>
      </c>
      <c r="B1427" s="363" t="s">
        <v>308</v>
      </c>
      <c r="C1427" s="363" t="s">
        <v>295</v>
      </c>
      <c r="D1427" s="363" t="s">
        <v>438</v>
      </c>
      <c r="E1427" s="363" t="s">
        <v>297</v>
      </c>
      <c r="F1427" s="363" t="s">
        <v>452</v>
      </c>
      <c r="G1427" s="363" t="s">
        <v>463</v>
      </c>
      <c r="H1427" s="363" t="s">
        <v>542</v>
      </c>
      <c r="I1427" s="363" t="s">
        <v>470</v>
      </c>
      <c r="J1427" s="363" t="s">
        <v>466</v>
      </c>
      <c r="K1427" s="363" t="s">
        <v>474</v>
      </c>
      <c r="L1427" s="364">
        <v>20.84659174706179</v>
      </c>
      <c r="M1427" s="365">
        <v>1.4</v>
      </c>
      <c r="N1427" s="364">
        <v>18.731451133501256</v>
      </c>
      <c r="O1427" s="363" t="s">
        <v>550</v>
      </c>
      <c r="P1427" s="363"/>
      <c r="Q1427" s="363" t="s">
        <v>300</v>
      </c>
      <c r="R1427" s="363" t="s">
        <v>542</v>
      </c>
      <c r="S1427" s="363"/>
      <c r="T1427" s="365">
        <v>2.8</v>
      </c>
      <c r="U1427" s="366">
        <v>30</v>
      </c>
      <c r="V1427" s="367">
        <v>45200</v>
      </c>
      <c r="W1427" s="367">
        <v>45930</v>
      </c>
      <c r="X1427" s="363" t="s">
        <v>3396</v>
      </c>
      <c r="Y1427" s="363"/>
      <c r="Z1427" s="363"/>
      <c r="AA1427" s="363"/>
      <c r="AB1427" s="363"/>
      <c r="AC1427" s="363"/>
      <c r="AD1427" s="363" t="s">
        <v>360</v>
      </c>
      <c r="AE1427" s="367"/>
      <c r="AF1427" s="362"/>
      <c r="AG1427" s="364">
        <v>1.7445573910630594E-3</v>
      </c>
      <c r="AH1427" s="364">
        <v>1.8168015893225246E-3</v>
      </c>
      <c r="AI1427" s="364">
        <v>4.7007373660883465</v>
      </c>
      <c r="AJ1427" s="363" t="s">
        <v>181</v>
      </c>
      <c r="AK1427" s="368">
        <v>-6.162495726278638</v>
      </c>
      <c r="AL1427" s="364">
        <v>6.4733082154047042E-3</v>
      </c>
      <c r="AM1427" s="369"/>
      <c r="AN1427" s="370">
        <v>20</v>
      </c>
      <c r="AO1427" s="371" t="s">
        <v>305</v>
      </c>
      <c r="AP1427" s="371" t="s">
        <v>0</v>
      </c>
      <c r="AQ1427" s="371" t="s">
        <v>386</v>
      </c>
      <c r="AR1427" s="372" t="s">
        <v>0</v>
      </c>
      <c r="AS1427" s="372"/>
      <c r="AT1427" s="363"/>
    </row>
    <row r="1428" spans="1:46" x14ac:dyDescent="0.3">
      <c r="A1428" s="362" t="s">
        <v>2306</v>
      </c>
      <c r="B1428" s="363" t="s">
        <v>310</v>
      </c>
      <c r="C1428" s="363" t="s">
        <v>295</v>
      </c>
      <c r="D1428" s="363" t="s">
        <v>438</v>
      </c>
      <c r="E1428" s="363" t="s">
        <v>297</v>
      </c>
      <c r="F1428" s="363" t="s">
        <v>452</v>
      </c>
      <c r="G1428" s="363" t="s">
        <v>463</v>
      </c>
      <c r="H1428" s="363" t="s">
        <v>542</v>
      </c>
      <c r="I1428" s="363" t="s">
        <v>470</v>
      </c>
      <c r="J1428" s="363" t="s">
        <v>466</v>
      </c>
      <c r="K1428" s="363" t="s">
        <v>474</v>
      </c>
      <c r="L1428" s="364">
        <v>21.956401815392148</v>
      </c>
      <c r="M1428" s="365">
        <v>1.5</v>
      </c>
      <c r="N1428" s="364">
        <v>19.728657454545452</v>
      </c>
      <c r="O1428" s="363" t="s">
        <v>550</v>
      </c>
      <c r="P1428" s="363"/>
      <c r="Q1428" s="363" t="s">
        <v>300</v>
      </c>
      <c r="R1428" s="363" t="s">
        <v>542</v>
      </c>
      <c r="S1428" s="363"/>
      <c r="T1428" s="365">
        <v>2.8</v>
      </c>
      <c r="U1428" s="366">
        <v>30</v>
      </c>
      <c r="V1428" s="367">
        <v>45200</v>
      </c>
      <c r="W1428" s="367">
        <v>45930</v>
      </c>
      <c r="X1428" s="363" t="s">
        <v>3396</v>
      </c>
      <c r="Y1428" s="363"/>
      <c r="Z1428" s="363"/>
      <c r="AA1428" s="363"/>
      <c r="AB1428" s="363"/>
      <c r="AC1428" s="363"/>
      <c r="AD1428" s="363" t="s">
        <v>360</v>
      </c>
      <c r="AE1428" s="367"/>
      <c r="AF1428" s="362"/>
      <c r="AG1428" s="364">
        <v>1.8365967790502176E-3</v>
      </c>
      <c r="AH1428" s="364">
        <v>1.9126524379285692E-3</v>
      </c>
      <c r="AI1428" s="364">
        <v>4.948738946592095</v>
      </c>
      <c r="AJ1428" s="363" t="s">
        <v>181</v>
      </c>
      <c r="AK1428" s="368">
        <v>-6.6388916582907394</v>
      </c>
      <c r="AL1428" s="364">
        <v>6.814827118394211E-3</v>
      </c>
      <c r="AM1428" s="369"/>
      <c r="AN1428" s="370">
        <v>20</v>
      </c>
      <c r="AO1428" s="371" t="s">
        <v>305</v>
      </c>
      <c r="AP1428" s="371" t="s">
        <v>0</v>
      </c>
      <c r="AQ1428" s="371" t="s">
        <v>386</v>
      </c>
      <c r="AR1428" s="372" t="s">
        <v>0</v>
      </c>
      <c r="AS1428" s="372"/>
      <c r="AT1428" s="363"/>
    </row>
    <row r="1429" spans="1:46" x14ac:dyDescent="0.3">
      <c r="A1429" s="362" t="s">
        <v>2344</v>
      </c>
      <c r="B1429" s="363" t="s">
        <v>308</v>
      </c>
      <c r="C1429" s="363" t="s">
        <v>295</v>
      </c>
      <c r="D1429" s="363" t="s">
        <v>438</v>
      </c>
      <c r="E1429" s="363" t="s">
        <v>297</v>
      </c>
      <c r="F1429" s="363" t="s">
        <v>452</v>
      </c>
      <c r="G1429" s="363" t="s">
        <v>463</v>
      </c>
      <c r="H1429" s="363" t="s">
        <v>560</v>
      </c>
      <c r="I1429" s="363" t="s">
        <v>470</v>
      </c>
      <c r="J1429" s="363" t="s">
        <v>471</v>
      </c>
      <c r="K1429" s="363" t="s">
        <v>182</v>
      </c>
      <c r="L1429" s="364">
        <v>4.92</v>
      </c>
      <c r="M1429" s="364">
        <v>1.1000000000000001</v>
      </c>
      <c r="N1429" s="364">
        <v>4.3899999999999997</v>
      </c>
      <c r="O1429" s="362" t="s">
        <v>564</v>
      </c>
      <c r="P1429" s="363"/>
      <c r="Q1429" s="363" t="s">
        <v>300</v>
      </c>
      <c r="R1429" s="363" t="s">
        <v>560</v>
      </c>
      <c r="S1429" s="363"/>
      <c r="T1429" s="365">
        <v>1.67</v>
      </c>
      <c r="U1429" s="366">
        <v>30</v>
      </c>
      <c r="V1429" s="367">
        <v>45200</v>
      </c>
      <c r="W1429" s="367">
        <v>45930</v>
      </c>
      <c r="X1429" s="363" t="s">
        <v>3396</v>
      </c>
      <c r="Y1429" s="363"/>
      <c r="Z1429" s="363"/>
      <c r="AA1429" s="363"/>
      <c r="AB1429" s="363"/>
      <c r="AC1429" s="363"/>
      <c r="AD1429" s="363" t="s">
        <v>360</v>
      </c>
      <c r="AE1429" s="367"/>
      <c r="AF1429" s="362"/>
      <c r="AG1429" s="364">
        <v>1.8959999999999999E-3</v>
      </c>
      <c r="AH1429" s="364">
        <v>0</v>
      </c>
      <c r="AI1429" s="364">
        <v>2.29</v>
      </c>
      <c r="AJ1429" s="362" t="s">
        <v>181</v>
      </c>
      <c r="AK1429" s="364">
        <v>0.43</v>
      </c>
      <c r="AL1429" s="364">
        <v>1.6666666666666668E-3</v>
      </c>
      <c r="AM1429" s="369"/>
      <c r="AN1429" s="370">
        <v>20</v>
      </c>
      <c r="AO1429" s="371" t="s">
        <v>305</v>
      </c>
      <c r="AP1429" s="371" t="s">
        <v>0</v>
      </c>
      <c r="AQ1429" s="371" t="s">
        <v>386</v>
      </c>
      <c r="AR1429" s="372" t="s">
        <v>0</v>
      </c>
      <c r="AS1429" s="372"/>
      <c r="AT1429" s="363"/>
    </row>
    <row r="1430" spans="1:46" x14ac:dyDescent="0.3">
      <c r="A1430" s="362" t="s">
        <v>2345</v>
      </c>
      <c r="B1430" s="363" t="s">
        <v>308</v>
      </c>
      <c r="C1430" s="363" t="s">
        <v>295</v>
      </c>
      <c r="D1430" s="363" t="s">
        <v>438</v>
      </c>
      <c r="E1430" s="363" t="s">
        <v>297</v>
      </c>
      <c r="F1430" s="363" t="s">
        <v>452</v>
      </c>
      <c r="G1430" s="363" t="s">
        <v>463</v>
      </c>
      <c r="H1430" s="363" t="s">
        <v>560</v>
      </c>
      <c r="I1430" s="363" t="s">
        <v>470</v>
      </c>
      <c r="J1430" s="363" t="s">
        <v>466</v>
      </c>
      <c r="K1430" s="363" t="s">
        <v>182</v>
      </c>
      <c r="L1430" s="364">
        <v>5.53</v>
      </c>
      <c r="M1430" s="364">
        <v>1.4</v>
      </c>
      <c r="N1430" s="364">
        <v>4.9400000000000004</v>
      </c>
      <c r="O1430" s="362" t="s">
        <v>565</v>
      </c>
      <c r="P1430" s="363"/>
      <c r="Q1430" s="363" t="s">
        <v>300</v>
      </c>
      <c r="R1430" s="363" t="s">
        <v>560</v>
      </c>
      <c r="S1430" s="363"/>
      <c r="T1430" s="365">
        <v>1.85</v>
      </c>
      <c r="U1430" s="366">
        <v>30</v>
      </c>
      <c r="V1430" s="367">
        <v>45200</v>
      </c>
      <c r="W1430" s="367">
        <v>45930</v>
      </c>
      <c r="X1430" s="363" t="s">
        <v>3396</v>
      </c>
      <c r="Y1430" s="363"/>
      <c r="Z1430" s="363"/>
      <c r="AA1430" s="363"/>
      <c r="AB1430" s="363"/>
      <c r="AC1430" s="363"/>
      <c r="AD1430" s="363" t="s">
        <v>360</v>
      </c>
      <c r="AE1430" s="367"/>
      <c r="AF1430" s="362"/>
      <c r="AG1430" s="364">
        <v>2.1329999999999999E-3</v>
      </c>
      <c r="AH1430" s="364">
        <v>0</v>
      </c>
      <c r="AI1430" s="364">
        <v>2.3199999999999998</v>
      </c>
      <c r="AJ1430" s="362" t="s">
        <v>181</v>
      </c>
      <c r="AK1430" s="364">
        <v>0.11</v>
      </c>
      <c r="AL1430" s="364">
        <v>1.6666666666666668E-3</v>
      </c>
      <c r="AM1430" s="369"/>
      <c r="AN1430" s="370">
        <v>20</v>
      </c>
      <c r="AO1430" s="371" t="s">
        <v>305</v>
      </c>
      <c r="AP1430" s="371" t="s">
        <v>0</v>
      </c>
      <c r="AQ1430" s="371" t="s">
        <v>386</v>
      </c>
      <c r="AR1430" s="372" t="s">
        <v>0</v>
      </c>
      <c r="AS1430" s="372"/>
      <c r="AT1430" s="363"/>
    </row>
    <row r="1431" spans="1:46" x14ac:dyDescent="0.3">
      <c r="A1431" s="362" t="s">
        <v>2349</v>
      </c>
      <c r="B1431" s="363" t="s">
        <v>308</v>
      </c>
      <c r="C1431" s="363" t="s">
        <v>295</v>
      </c>
      <c r="D1431" s="363" t="s">
        <v>438</v>
      </c>
      <c r="E1431" s="363" t="s">
        <v>297</v>
      </c>
      <c r="F1431" s="363" t="s">
        <v>452</v>
      </c>
      <c r="G1431" s="363" t="s">
        <v>463</v>
      </c>
      <c r="H1431" s="363" t="s">
        <v>560</v>
      </c>
      <c r="I1431" s="363" t="s">
        <v>470</v>
      </c>
      <c r="J1431" s="363" t="s">
        <v>471</v>
      </c>
      <c r="K1431" s="363" t="s">
        <v>474</v>
      </c>
      <c r="L1431" s="364">
        <v>6.23</v>
      </c>
      <c r="M1431" s="365">
        <v>1.1000000000000001</v>
      </c>
      <c r="N1431" s="364">
        <v>5.56</v>
      </c>
      <c r="O1431" s="363" t="s">
        <v>569</v>
      </c>
      <c r="P1431" s="363"/>
      <c r="Q1431" s="363" t="s">
        <v>300</v>
      </c>
      <c r="R1431" s="363" t="s">
        <v>560</v>
      </c>
      <c r="S1431" s="363"/>
      <c r="T1431" s="365">
        <v>1.67</v>
      </c>
      <c r="U1431" s="366">
        <v>30</v>
      </c>
      <c r="V1431" s="367">
        <v>45200</v>
      </c>
      <c r="W1431" s="367">
        <v>45930</v>
      </c>
      <c r="X1431" s="363" t="s">
        <v>3396</v>
      </c>
      <c r="Y1431" s="363"/>
      <c r="Z1431" s="363"/>
      <c r="AA1431" s="363"/>
      <c r="AB1431" s="363"/>
      <c r="AC1431" s="363"/>
      <c r="AD1431" s="363" t="s">
        <v>360</v>
      </c>
      <c r="AE1431" s="367"/>
      <c r="AF1431" s="362"/>
      <c r="AG1431" s="364">
        <v>2.3999999999999998E-3</v>
      </c>
      <c r="AH1431" s="364">
        <v>0</v>
      </c>
      <c r="AI1431" s="364">
        <v>2.9</v>
      </c>
      <c r="AJ1431" s="363" t="s">
        <v>181</v>
      </c>
      <c r="AK1431" s="368">
        <v>-3.92</v>
      </c>
      <c r="AL1431" s="364">
        <v>2E-3</v>
      </c>
      <c r="AM1431" s="369"/>
      <c r="AN1431" s="370">
        <v>20</v>
      </c>
      <c r="AO1431" s="371" t="s">
        <v>305</v>
      </c>
      <c r="AP1431" s="371" t="s">
        <v>0</v>
      </c>
      <c r="AQ1431" s="371" t="s">
        <v>386</v>
      </c>
      <c r="AR1431" s="372" t="s">
        <v>0</v>
      </c>
      <c r="AS1431" s="372"/>
      <c r="AT1431" s="363"/>
    </row>
    <row r="1432" spans="1:46" x14ac:dyDescent="0.3">
      <c r="A1432" s="362" t="s">
        <v>2350</v>
      </c>
      <c r="B1432" s="363" t="s">
        <v>308</v>
      </c>
      <c r="C1432" s="363" t="s">
        <v>295</v>
      </c>
      <c r="D1432" s="363" t="s">
        <v>438</v>
      </c>
      <c r="E1432" s="363" t="s">
        <v>297</v>
      </c>
      <c r="F1432" s="363" t="s">
        <v>452</v>
      </c>
      <c r="G1432" s="363" t="s">
        <v>463</v>
      </c>
      <c r="H1432" s="363" t="s">
        <v>560</v>
      </c>
      <c r="I1432" s="363" t="s">
        <v>470</v>
      </c>
      <c r="J1432" s="363" t="s">
        <v>466</v>
      </c>
      <c r="K1432" s="363" t="s">
        <v>474</v>
      </c>
      <c r="L1432" s="364">
        <v>7.01</v>
      </c>
      <c r="M1432" s="365">
        <v>1.4</v>
      </c>
      <c r="N1432" s="364">
        <v>6.26</v>
      </c>
      <c r="O1432" s="363" t="s">
        <v>570</v>
      </c>
      <c r="P1432" s="363"/>
      <c r="Q1432" s="363" t="s">
        <v>300</v>
      </c>
      <c r="R1432" s="363" t="s">
        <v>560</v>
      </c>
      <c r="S1432" s="363"/>
      <c r="T1432" s="365">
        <v>1.85</v>
      </c>
      <c r="U1432" s="366">
        <v>30</v>
      </c>
      <c r="V1432" s="367">
        <v>45200</v>
      </c>
      <c r="W1432" s="367">
        <v>45930</v>
      </c>
      <c r="X1432" s="363" t="s">
        <v>3396</v>
      </c>
      <c r="Y1432" s="363"/>
      <c r="Z1432" s="363"/>
      <c r="AA1432" s="363"/>
      <c r="AB1432" s="363"/>
      <c r="AC1432" s="363"/>
      <c r="AD1432" s="363" t="s">
        <v>360</v>
      </c>
      <c r="AE1432" s="367"/>
      <c r="AF1432" s="362"/>
      <c r="AG1432" s="364">
        <v>2.7009999999999998E-3</v>
      </c>
      <c r="AH1432" s="364">
        <v>0</v>
      </c>
      <c r="AI1432" s="364">
        <v>2.94</v>
      </c>
      <c r="AJ1432" s="363" t="s">
        <v>181</v>
      </c>
      <c r="AK1432" s="368">
        <v>-4.17</v>
      </c>
      <c r="AL1432" s="364">
        <v>2.3333333333333335E-3</v>
      </c>
      <c r="AM1432" s="369"/>
      <c r="AN1432" s="370">
        <v>20</v>
      </c>
      <c r="AO1432" s="371" t="s">
        <v>305</v>
      </c>
      <c r="AP1432" s="371" t="s">
        <v>0</v>
      </c>
      <c r="AQ1432" s="371" t="s">
        <v>386</v>
      </c>
      <c r="AR1432" s="372" t="s">
        <v>0</v>
      </c>
      <c r="AS1432" s="372"/>
      <c r="AT1432" s="363"/>
    </row>
    <row r="1433" spans="1:46" x14ac:dyDescent="0.3">
      <c r="A1433" s="362" t="s">
        <v>2354</v>
      </c>
      <c r="B1433" s="363" t="s">
        <v>310</v>
      </c>
      <c r="C1433" s="363" t="s">
        <v>295</v>
      </c>
      <c r="D1433" s="363" t="s">
        <v>438</v>
      </c>
      <c r="E1433" s="363" t="s">
        <v>297</v>
      </c>
      <c r="F1433" s="363" t="s">
        <v>452</v>
      </c>
      <c r="G1433" s="363" t="s">
        <v>463</v>
      </c>
      <c r="H1433" s="363" t="s">
        <v>560</v>
      </c>
      <c r="I1433" s="363" t="s">
        <v>470</v>
      </c>
      <c r="J1433" s="363" t="s">
        <v>471</v>
      </c>
      <c r="K1433" s="363" t="s">
        <v>182</v>
      </c>
      <c r="L1433" s="364">
        <v>5.69</v>
      </c>
      <c r="M1433" s="365">
        <v>1.2</v>
      </c>
      <c r="N1433" s="364">
        <v>5.08</v>
      </c>
      <c r="O1433" s="363" t="s">
        <v>564</v>
      </c>
      <c r="P1433" s="363"/>
      <c r="Q1433" s="363" t="s">
        <v>300</v>
      </c>
      <c r="R1433" s="363" t="s">
        <v>560</v>
      </c>
      <c r="S1433" s="363"/>
      <c r="T1433" s="365">
        <v>1.67</v>
      </c>
      <c r="U1433" s="366">
        <v>30</v>
      </c>
      <c r="V1433" s="367">
        <v>45200</v>
      </c>
      <c r="W1433" s="367">
        <v>45930</v>
      </c>
      <c r="X1433" s="363" t="s">
        <v>3396</v>
      </c>
      <c r="Y1433" s="363"/>
      <c r="Z1433" s="363"/>
      <c r="AA1433" s="363"/>
      <c r="AB1433" s="363"/>
      <c r="AC1433" s="363"/>
      <c r="AD1433" s="363" t="s">
        <v>360</v>
      </c>
      <c r="AE1433" s="367"/>
      <c r="AF1433" s="362"/>
      <c r="AG1433" s="364">
        <v>2.1930000000000001E-3</v>
      </c>
      <c r="AH1433" s="364">
        <v>0</v>
      </c>
      <c r="AI1433" s="364">
        <v>2.65</v>
      </c>
      <c r="AJ1433" s="363" t="s">
        <v>181</v>
      </c>
      <c r="AK1433" s="368">
        <v>-2.37</v>
      </c>
      <c r="AL1433" s="364">
        <v>1.6666666666666668E-3</v>
      </c>
      <c r="AM1433" s="369"/>
      <c r="AN1433" s="370">
        <v>20</v>
      </c>
      <c r="AO1433" s="371" t="s">
        <v>305</v>
      </c>
      <c r="AP1433" s="371" t="s">
        <v>0</v>
      </c>
      <c r="AQ1433" s="371" t="s">
        <v>386</v>
      </c>
      <c r="AR1433" s="372" t="s">
        <v>0</v>
      </c>
      <c r="AS1433" s="372"/>
      <c r="AT1433" s="363"/>
    </row>
    <row r="1434" spans="1:46" x14ac:dyDescent="0.3">
      <c r="A1434" s="362" t="s">
        <v>2355</v>
      </c>
      <c r="B1434" s="363" t="s">
        <v>310</v>
      </c>
      <c r="C1434" s="363" t="s">
        <v>295</v>
      </c>
      <c r="D1434" s="363" t="s">
        <v>438</v>
      </c>
      <c r="E1434" s="363" t="s">
        <v>297</v>
      </c>
      <c r="F1434" s="363" t="s">
        <v>452</v>
      </c>
      <c r="G1434" s="363" t="s">
        <v>463</v>
      </c>
      <c r="H1434" s="363" t="s">
        <v>560</v>
      </c>
      <c r="I1434" s="363" t="s">
        <v>470</v>
      </c>
      <c r="J1434" s="363" t="s">
        <v>466</v>
      </c>
      <c r="K1434" s="363" t="s">
        <v>182</v>
      </c>
      <c r="L1434" s="364">
        <v>6.42</v>
      </c>
      <c r="M1434" s="364">
        <v>1.5</v>
      </c>
      <c r="N1434" s="364">
        <v>5.74</v>
      </c>
      <c r="O1434" s="362" t="s">
        <v>565</v>
      </c>
      <c r="P1434" s="363"/>
      <c r="Q1434" s="363" t="s">
        <v>300</v>
      </c>
      <c r="R1434" s="363" t="s">
        <v>560</v>
      </c>
      <c r="S1434" s="363"/>
      <c r="T1434" s="365">
        <v>1.85</v>
      </c>
      <c r="U1434" s="366">
        <v>30</v>
      </c>
      <c r="V1434" s="367">
        <v>45200</v>
      </c>
      <c r="W1434" s="367">
        <v>45930</v>
      </c>
      <c r="X1434" s="363" t="s">
        <v>3396</v>
      </c>
      <c r="Y1434" s="363"/>
      <c r="Z1434" s="363"/>
      <c r="AA1434" s="363"/>
      <c r="AB1434" s="363"/>
      <c r="AC1434" s="363"/>
      <c r="AD1434" s="363" t="s">
        <v>360</v>
      </c>
      <c r="AE1434" s="367"/>
      <c r="AF1434" s="362"/>
      <c r="AG1434" s="364">
        <v>2.4740000000000001E-3</v>
      </c>
      <c r="AH1434" s="364">
        <v>0</v>
      </c>
      <c r="AI1434" s="364">
        <v>2.7</v>
      </c>
      <c r="AJ1434" s="362" t="s">
        <v>181</v>
      </c>
      <c r="AK1434" s="364">
        <v>-2.7</v>
      </c>
      <c r="AL1434" s="364">
        <v>2E-3</v>
      </c>
      <c r="AM1434" s="369"/>
      <c r="AN1434" s="370">
        <v>20</v>
      </c>
      <c r="AO1434" s="371" t="s">
        <v>305</v>
      </c>
      <c r="AP1434" s="371" t="s">
        <v>0</v>
      </c>
      <c r="AQ1434" s="371" t="s">
        <v>386</v>
      </c>
      <c r="AR1434" s="372" t="s">
        <v>0</v>
      </c>
      <c r="AS1434" s="372"/>
      <c r="AT1434" s="363"/>
    </row>
    <row r="1435" spans="1:46" x14ac:dyDescent="0.3">
      <c r="A1435" s="362" t="s">
        <v>2359</v>
      </c>
      <c r="B1435" s="363" t="s">
        <v>310</v>
      </c>
      <c r="C1435" s="363" t="s">
        <v>295</v>
      </c>
      <c r="D1435" s="363" t="s">
        <v>438</v>
      </c>
      <c r="E1435" s="363" t="s">
        <v>297</v>
      </c>
      <c r="F1435" s="363" t="s">
        <v>452</v>
      </c>
      <c r="G1435" s="363" t="s">
        <v>463</v>
      </c>
      <c r="H1435" s="363" t="s">
        <v>560</v>
      </c>
      <c r="I1435" s="363" t="s">
        <v>470</v>
      </c>
      <c r="J1435" s="363" t="s">
        <v>471</v>
      </c>
      <c r="K1435" s="363" t="s">
        <v>474</v>
      </c>
      <c r="L1435" s="364">
        <v>7.12</v>
      </c>
      <c r="M1435" s="364">
        <v>1.2</v>
      </c>
      <c r="N1435" s="364">
        <v>6.36</v>
      </c>
      <c r="O1435" s="362" t="s">
        <v>569</v>
      </c>
      <c r="P1435" s="363"/>
      <c r="Q1435" s="363" t="s">
        <v>300</v>
      </c>
      <c r="R1435" s="363" t="s">
        <v>560</v>
      </c>
      <c r="S1435" s="363"/>
      <c r="T1435" s="365">
        <v>1.67</v>
      </c>
      <c r="U1435" s="366">
        <v>30</v>
      </c>
      <c r="V1435" s="367">
        <v>45200</v>
      </c>
      <c r="W1435" s="367">
        <v>45930</v>
      </c>
      <c r="X1435" s="363" t="s">
        <v>3396</v>
      </c>
      <c r="Y1435" s="363"/>
      <c r="Z1435" s="363"/>
      <c r="AA1435" s="363"/>
      <c r="AB1435" s="363"/>
      <c r="AC1435" s="363"/>
      <c r="AD1435" s="363" t="s">
        <v>360</v>
      </c>
      <c r="AE1435" s="367"/>
      <c r="AF1435" s="362"/>
      <c r="AG1435" s="364">
        <v>2.7439999999999999E-3</v>
      </c>
      <c r="AH1435" s="364">
        <v>0</v>
      </c>
      <c r="AI1435" s="364">
        <v>3.31</v>
      </c>
      <c r="AJ1435" s="362" t="s">
        <v>181</v>
      </c>
      <c r="AK1435" s="364">
        <v>-5.97</v>
      </c>
      <c r="AL1435" s="364">
        <v>2.3333333333333335E-3</v>
      </c>
      <c r="AM1435" s="369"/>
      <c r="AN1435" s="370">
        <v>20</v>
      </c>
      <c r="AO1435" s="371" t="s">
        <v>305</v>
      </c>
      <c r="AP1435" s="371" t="s">
        <v>0</v>
      </c>
      <c r="AQ1435" s="371" t="s">
        <v>386</v>
      </c>
      <c r="AR1435" s="372" t="s">
        <v>0</v>
      </c>
      <c r="AS1435" s="372"/>
      <c r="AT1435" s="363"/>
    </row>
    <row r="1436" spans="1:46" x14ac:dyDescent="0.3">
      <c r="A1436" s="362" t="s">
        <v>2360</v>
      </c>
      <c r="B1436" s="363" t="s">
        <v>310</v>
      </c>
      <c r="C1436" s="363" t="s">
        <v>295</v>
      </c>
      <c r="D1436" s="363" t="s">
        <v>438</v>
      </c>
      <c r="E1436" s="363" t="s">
        <v>297</v>
      </c>
      <c r="F1436" s="363" t="s">
        <v>452</v>
      </c>
      <c r="G1436" s="363" t="s">
        <v>463</v>
      </c>
      <c r="H1436" s="363" t="s">
        <v>560</v>
      </c>
      <c r="I1436" s="363" t="s">
        <v>470</v>
      </c>
      <c r="J1436" s="363" t="s">
        <v>466</v>
      </c>
      <c r="K1436" s="363" t="s">
        <v>474</v>
      </c>
      <c r="L1436" s="364">
        <v>8.0299999999999994</v>
      </c>
      <c r="M1436" s="365">
        <v>1.5</v>
      </c>
      <c r="N1436" s="364">
        <v>7.18</v>
      </c>
      <c r="O1436" s="363" t="s">
        <v>570</v>
      </c>
      <c r="P1436" s="363"/>
      <c r="Q1436" s="363" t="s">
        <v>300</v>
      </c>
      <c r="R1436" s="363" t="s">
        <v>560</v>
      </c>
      <c r="S1436" s="363"/>
      <c r="T1436" s="365">
        <v>1.85</v>
      </c>
      <c r="U1436" s="366">
        <v>30</v>
      </c>
      <c r="V1436" s="367">
        <v>45200</v>
      </c>
      <c r="W1436" s="367">
        <v>45930</v>
      </c>
      <c r="X1436" s="363" t="s">
        <v>3396</v>
      </c>
      <c r="Y1436" s="363"/>
      <c r="Z1436" s="363"/>
      <c r="AA1436" s="363"/>
      <c r="AB1436" s="363"/>
      <c r="AC1436" s="363"/>
      <c r="AD1436" s="363" t="s">
        <v>360</v>
      </c>
      <c r="AE1436" s="367"/>
      <c r="AF1436" s="362"/>
      <c r="AG1436" s="364">
        <v>3.0959999999999998E-3</v>
      </c>
      <c r="AH1436" s="364">
        <v>0</v>
      </c>
      <c r="AI1436" s="364">
        <v>3.37</v>
      </c>
      <c r="AJ1436" s="363" t="s">
        <v>181</v>
      </c>
      <c r="AK1436" s="368">
        <v>-6.23</v>
      </c>
      <c r="AL1436" s="364">
        <v>2.3333333333333335E-3</v>
      </c>
      <c r="AM1436" s="369"/>
      <c r="AN1436" s="370">
        <v>20</v>
      </c>
      <c r="AO1436" s="371" t="s">
        <v>305</v>
      </c>
      <c r="AP1436" s="371" t="s">
        <v>0</v>
      </c>
      <c r="AQ1436" s="371" t="s">
        <v>386</v>
      </c>
      <c r="AR1436" s="372" t="s">
        <v>0</v>
      </c>
      <c r="AS1436" s="372"/>
      <c r="AT1436" s="363"/>
    </row>
    <row r="1437" spans="1:46" x14ac:dyDescent="0.3">
      <c r="A1437" s="362" t="s">
        <v>581</v>
      </c>
      <c r="B1437" s="363" t="s">
        <v>312</v>
      </c>
      <c r="C1437" s="363" t="s">
        <v>295</v>
      </c>
      <c r="D1437" s="363" t="s">
        <v>438</v>
      </c>
      <c r="E1437" s="363" t="s">
        <v>297</v>
      </c>
      <c r="F1437" s="363" t="s">
        <v>298</v>
      </c>
      <c r="G1437" s="363" t="s">
        <v>582</v>
      </c>
      <c r="H1437" s="363" t="s">
        <v>583</v>
      </c>
      <c r="I1437" s="363"/>
      <c r="J1437" s="363"/>
      <c r="K1437" s="363"/>
      <c r="L1437" s="364">
        <v>1669.5204977484755</v>
      </c>
      <c r="M1437" s="365">
        <v>300</v>
      </c>
      <c r="N1437" s="364">
        <v>1500</v>
      </c>
      <c r="O1437" s="363" t="s">
        <v>584</v>
      </c>
      <c r="P1437" s="363"/>
      <c r="Q1437" s="363" t="s">
        <v>300</v>
      </c>
      <c r="R1437" s="363" t="s">
        <v>443</v>
      </c>
      <c r="S1437" s="363"/>
      <c r="T1437" s="365">
        <v>834</v>
      </c>
      <c r="U1437" s="366">
        <v>10</v>
      </c>
      <c r="V1437" s="367">
        <v>45200</v>
      </c>
      <c r="W1437" s="367">
        <v>45565</v>
      </c>
      <c r="X1437" s="363" t="s">
        <v>3397</v>
      </c>
      <c r="Y1437" s="363"/>
      <c r="Z1437" s="363"/>
      <c r="AA1437" s="363"/>
      <c r="AB1437" s="363"/>
      <c r="AC1437" s="363"/>
      <c r="AD1437" s="363" t="s">
        <v>360</v>
      </c>
      <c r="AE1437" s="367"/>
      <c r="AF1437" s="362"/>
      <c r="AG1437" s="364">
        <v>0.14097536628490134</v>
      </c>
      <c r="AH1437" s="364">
        <v>0.14704029444411715</v>
      </c>
      <c r="AI1437" s="364">
        <v>0.65094062447624224</v>
      </c>
      <c r="AJ1437" s="363" t="s">
        <v>0</v>
      </c>
      <c r="AK1437" s="368">
        <v>53.042518354421276</v>
      </c>
      <c r="AL1437" s="364">
        <v>1.5526540629060765</v>
      </c>
      <c r="AM1437" s="369"/>
      <c r="AN1437" s="370">
        <v>17</v>
      </c>
      <c r="AO1437" s="371" t="s">
        <v>305</v>
      </c>
      <c r="AP1437" s="371" t="s">
        <v>0</v>
      </c>
      <c r="AQ1437" s="371" t="s">
        <v>386</v>
      </c>
      <c r="AR1437" s="372" t="s">
        <v>0</v>
      </c>
      <c r="AS1437" s="372"/>
      <c r="AT1437" s="363"/>
    </row>
    <row r="1438" spans="1:46" x14ac:dyDescent="0.3">
      <c r="A1438" s="362" t="s">
        <v>581</v>
      </c>
      <c r="B1438" s="363" t="s">
        <v>312</v>
      </c>
      <c r="C1438" s="363" t="s">
        <v>295</v>
      </c>
      <c r="D1438" s="363" t="s">
        <v>438</v>
      </c>
      <c r="E1438" s="363" t="s">
        <v>297</v>
      </c>
      <c r="F1438" s="363" t="s">
        <v>298</v>
      </c>
      <c r="G1438" s="363" t="s">
        <v>582</v>
      </c>
      <c r="H1438" s="363" t="s">
        <v>583</v>
      </c>
      <c r="I1438" s="363"/>
      <c r="J1438" s="363"/>
      <c r="K1438" s="363"/>
      <c r="L1438" s="364">
        <v>1669.5204977484755</v>
      </c>
      <c r="M1438" s="365">
        <v>300</v>
      </c>
      <c r="N1438" s="364">
        <v>1500</v>
      </c>
      <c r="O1438" s="363" t="s">
        <v>584</v>
      </c>
      <c r="P1438" s="363"/>
      <c r="Q1438" s="363" t="s">
        <v>300</v>
      </c>
      <c r="R1438" s="363" t="s">
        <v>443</v>
      </c>
      <c r="S1438" s="363"/>
      <c r="T1438" s="365">
        <v>834</v>
      </c>
      <c r="U1438" s="366">
        <v>10</v>
      </c>
      <c r="V1438" s="367">
        <v>45566</v>
      </c>
      <c r="W1438" s="367">
        <v>45930</v>
      </c>
      <c r="X1438" s="363" t="s">
        <v>3393</v>
      </c>
      <c r="Y1438" s="363"/>
      <c r="Z1438" s="363"/>
      <c r="AA1438" s="363"/>
      <c r="AB1438" s="363"/>
      <c r="AC1438" s="363"/>
      <c r="AD1438" s="363" t="s">
        <v>360</v>
      </c>
      <c r="AE1438" s="367"/>
      <c r="AF1438" s="362"/>
      <c r="AG1438" s="364">
        <v>0.14097536628490134</v>
      </c>
      <c r="AH1438" s="364">
        <v>0.14704029444411715</v>
      </c>
      <c r="AI1438" s="364">
        <v>0.65094062447624224</v>
      </c>
      <c r="AJ1438" s="363" t="s">
        <v>0</v>
      </c>
      <c r="AK1438" s="368">
        <v>53.042518354421276</v>
      </c>
      <c r="AL1438" s="364">
        <v>1.5526540629060765</v>
      </c>
      <c r="AM1438" s="369"/>
      <c r="AN1438" s="370">
        <v>17</v>
      </c>
      <c r="AO1438" s="371" t="s">
        <v>305</v>
      </c>
      <c r="AP1438" s="371" t="s">
        <v>0</v>
      </c>
      <c r="AQ1438" s="371" t="s">
        <v>386</v>
      </c>
      <c r="AR1438" s="372" t="s">
        <v>0</v>
      </c>
      <c r="AS1438" s="372"/>
      <c r="AT1438" s="363"/>
    </row>
    <row r="1439" spans="1:46" x14ac:dyDescent="0.3">
      <c r="A1439" s="362" t="s">
        <v>585</v>
      </c>
      <c r="B1439" s="363" t="s">
        <v>312</v>
      </c>
      <c r="C1439" s="363" t="s">
        <v>295</v>
      </c>
      <c r="D1439" s="363" t="s">
        <v>438</v>
      </c>
      <c r="E1439" s="363" t="s">
        <v>297</v>
      </c>
      <c r="F1439" s="363" t="s">
        <v>298</v>
      </c>
      <c r="G1439" s="363" t="s">
        <v>586</v>
      </c>
      <c r="H1439" s="363" t="s">
        <v>587</v>
      </c>
      <c r="I1439" s="363" t="s">
        <v>588</v>
      </c>
      <c r="J1439" s="363" t="s">
        <v>589</v>
      </c>
      <c r="K1439" s="363"/>
      <c r="L1439" s="364">
        <v>1004.8796298180653</v>
      </c>
      <c r="M1439" s="365">
        <v>150</v>
      </c>
      <c r="N1439" s="364">
        <v>905.91</v>
      </c>
      <c r="O1439" s="363" t="s">
        <v>2734</v>
      </c>
      <c r="P1439" s="363"/>
      <c r="Q1439" s="363" t="s">
        <v>300</v>
      </c>
      <c r="R1439" s="363" t="s">
        <v>443</v>
      </c>
      <c r="S1439" s="363"/>
      <c r="T1439" s="365">
        <v>348</v>
      </c>
      <c r="U1439" s="366">
        <v>5</v>
      </c>
      <c r="V1439" s="367">
        <v>45200</v>
      </c>
      <c r="W1439" s="367">
        <v>45930</v>
      </c>
      <c r="X1439" s="363" t="s">
        <v>590</v>
      </c>
      <c r="Y1439" s="363"/>
      <c r="Z1439" s="363"/>
      <c r="AA1439" s="363"/>
      <c r="AB1439" s="363"/>
      <c r="AC1439" s="363"/>
      <c r="AD1439" s="363" t="s">
        <v>304</v>
      </c>
      <c r="AE1439" s="367">
        <v>44669</v>
      </c>
      <c r="AF1439" s="362" t="s">
        <v>2450</v>
      </c>
      <c r="AG1439" s="364">
        <v>0.12083178096182305</v>
      </c>
      <c r="AH1439" s="364">
        <v>0.12547566240469096</v>
      </c>
      <c r="AI1439" s="364">
        <v>1.5305259563398452</v>
      </c>
      <c r="AJ1439" s="363" t="s">
        <v>181</v>
      </c>
      <c r="AK1439" s="368">
        <v>14.377570785585339</v>
      </c>
      <c r="AL1439" s="364">
        <v>1.8690761114615999</v>
      </c>
      <c r="AM1439" s="369"/>
      <c r="AN1439" s="370">
        <v>17</v>
      </c>
      <c r="AO1439" s="371" t="s">
        <v>305</v>
      </c>
      <c r="AP1439" s="371" t="s">
        <v>0</v>
      </c>
      <c r="AQ1439" s="371" t="s">
        <v>306</v>
      </c>
      <c r="AR1439" s="372" t="s">
        <v>0</v>
      </c>
      <c r="AS1439" s="372"/>
      <c r="AT1439" s="363"/>
    </row>
    <row r="1440" spans="1:46" x14ac:dyDescent="0.3">
      <c r="A1440" s="362" t="s">
        <v>591</v>
      </c>
      <c r="B1440" s="363" t="s">
        <v>312</v>
      </c>
      <c r="C1440" s="363" t="s">
        <v>295</v>
      </c>
      <c r="D1440" s="363" t="s">
        <v>438</v>
      </c>
      <c r="E1440" s="363" t="s">
        <v>297</v>
      </c>
      <c r="F1440" s="363" t="s">
        <v>298</v>
      </c>
      <c r="G1440" s="363" t="s">
        <v>586</v>
      </c>
      <c r="H1440" s="363" t="s">
        <v>587</v>
      </c>
      <c r="I1440" s="363" t="s">
        <v>588</v>
      </c>
      <c r="J1440" s="363" t="s">
        <v>592</v>
      </c>
      <c r="K1440" s="363"/>
      <c r="L1440" s="364">
        <v>311.31260239495441</v>
      </c>
      <c r="M1440" s="365">
        <v>150</v>
      </c>
      <c r="N1440" s="364">
        <v>280.64999999999998</v>
      </c>
      <c r="O1440" s="363" t="s">
        <v>2735</v>
      </c>
      <c r="P1440" s="363"/>
      <c r="Q1440" s="363" t="s">
        <v>300</v>
      </c>
      <c r="R1440" s="363" t="s">
        <v>443</v>
      </c>
      <c r="S1440" s="363"/>
      <c r="T1440" s="365">
        <v>348</v>
      </c>
      <c r="U1440" s="366">
        <v>5</v>
      </c>
      <c r="V1440" s="367">
        <v>45200</v>
      </c>
      <c r="W1440" s="367">
        <v>45930</v>
      </c>
      <c r="X1440" s="363" t="s">
        <v>590</v>
      </c>
      <c r="Y1440" s="363"/>
      <c r="Z1440" s="363"/>
      <c r="AA1440" s="363"/>
      <c r="AB1440" s="363"/>
      <c r="AC1440" s="363"/>
      <c r="AD1440" s="363" t="s">
        <v>304</v>
      </c>
      <c r="AE1440" s="367">
        <v>44669</v>
      </c>
      <c r="AF1440" s="362" t="s">
        <v>2450</v>
      </c>
      <c r="AG1440" s="364">
        <v>3.7433793130081411E-2</v>
      </c>
      <c r="AH1440" s="364">
        <v>3.8872471728287838E-2</v>
      </c>
      <c r="AI1440" s="364">
        <v>0.4741583015146299</v>
      </c>
      <c r="AJ1440" s="363" t="s">
        <v>0</v>
      </c>
      <c r="AK1440" s="368">
        <v>94.700356639119988</v>
      </c>
      <c r="AL1440" s="364">
        <v>0.57904144045461481</v>
      </c>
      <c r="AM1440" s="369"/>
      <c r="AN1440" s="370">
        <v>17</v>
      </c>
      <c r="AO1440" s="371" t="s">
        <v>305</v>
      </c>
      <c r="AP1440" s="371" t="s">
        <v>0</v>
      </c>
      <c r="AQ1440" s="371" t="s">
        <v>306</v>
      </c>
      <c r="AR1440" s="372" t="s">
        <v>0</v>
      </c>
      <c r="AS1440" s="372"/>
      <c r="AT1440" s="363"/>
    </row>
    <row r="1441" spans="1:46" x14ac:dyDescent="0.3">
      <c r="A1441" s="362" t="s">
        <v>627</v>
      </c>
      <c r="B1441" s="363" t="s">
        <v>312</v>
      </c>
      <c r="C1441" s="363" t="s">
        <v>295</v>
      </c>
      <c r="D1441" s="363" t="s">
        <v>438</v>
      </c>
      <c r="E1441" s="363" t="s">
        <v>297</v>
      </c>
      <c r="F1441" s="363" t="s">
        <v>623</v>
      </c>
      <c r="G1441" s="363" t="s">
        <v>628</v>
      </c>
      <c r="H1441" s="363" t="s">
        <v>629</v>
      </c>
      <c r="I1441" s="363"/>
      <c r="J1441" s="363"/>
      <c r="K1441" s="363"/>
      <c r="L1441" s="364">
        <v>4683.5846462077625</v>
      </c>
      <c r="M1441" s="365">
        <v>1000</v>
      </c>
      <c r="N1441" s="364">
        <v>4222.33</v>
      </c>
      <c r="O1441" s="363" t="s">
        <v>2744</v>
      </c>
      <c r="P1441" s="363"/>
      <c r="Q1441" s="363" t="s">
        <v>300</v>
      </c>
      <c r="R1441" s="363" t="s">
        <v>443</v>
      </c>
      <c r="S1441" s="363"/>
      <c r="T1441" s="365">
        <v>4080</v>
      </c>
      <c r="U1441" s="366">
        <v>15</v>
      </c>
      <c r="V1441" s="367">
        <v>45200</v>
      </c>
      <c r="W1441" s="367">
        <v>45930</v>
      </c>
      <c r="X1441" s="363" t="s">
        <v>3397</v>
      </c>
      <c r="Y1441" s="363"/>
      <c r="Z1441" s="363"/>
      <c r="AA1441" s="363"/>
      <c r="AB1441" s="363"/>
      <c r="AC1441" s="363"/>
      <c r="AD1441" s="363" t="s">
        <v>360</v>
      </c>
      <c r="AE1441" s="367"/>
      <c r="AF1441" s="362"/>
      <c r="AG1441" s="364">
        <v>0.56317777502286059</v>
      </c>
      <c r="AH1441" s="364">
        <v>0.58482217021133032</v>
      </c>
      <c r="AI1441" s="364">
        <v>0.61091890644290514</v>
      </c>
      <c r="AJ1441" s="363" t="s">
        <v>0</v>
      </c>
      <c r="AK1441" s="368">
        <v>68.648311948800753</v>
      </c>
      <c r="AL1441" s="364">
        <v>2.9038224806488109</v>
      </c>
      <c r="AM1441" s="369"/>
      <c r="AN1441" s="370">
        <v>17</v>
      </c>
      <c r="AO1441" s="371" t="s">
        <v>305</v>
      </c>
      <c r="AP1441" s="371" t="s">
        <v>0</v>
      </c>
      <c r="AQ1441" s="371" t="s">
        <v>386</v>
      </c>
      <c r="AR1441" s="372" t="s">
        <v>0</v>
      </c>
      <c r="AS1441" s="372"/>
      <c r="AT1441" s="363"/>
    </row>
    <row r="1442" spans="1:46" x14ac:dyDescent="0.3">
      <c r="A1442" s="362" t="s">
        <v>631</v>
      </c>
      <c r="B1442" s="363" t="s">
        <v>312</v>
      </c>
      <c r="C1442" s="363" t="s">
        <v>295</v>
      </c>
      <c r="D1442" s="363" t="s">
        <v>438</v>
      </c>
      <c r="E1442" s="363" t="s">
        <v>297</v>
      </c>
      <c r="F1442" s="363" t="s">
        <v>623</v>
      </c>
      <c r="G1442" s="363" t="s">
        <v>624</v>
      </c>
      <c r="H1442" s="363" t="s">
        <v>632</v>
      </c>
      <c r="I1442" s="363"/>
      <c r="J1442" s="363"/>
      <c r="K1442" s="363"/>
      <c r="L1442" s="364">
        <v>4299.12</v>
      </c>
      <c r="M1442" s="365">
        <v>700</v>
      </c>
      <c r="N1442" s="364">
        <v>4010.57</v>
      </c>
      <c r="O1442" s="363" t="s">
        <v>2745</v>
      </c>
      <c r="P1442" s="363"/>
      <c r="Q1442" s="363" t="s">
        <v>300</v>
      </c>
      <c r="R1442" s="363" t="s">
        <v>443</v>
      </c>
      <c r="S1442" s="363"/>
      <c r="T1442" s="365">
        <v>2317</v>
      </c>
      <c r="U1442" s="366">
        <v>15</v>
      </c>
      <c r="V1442" s="367">
        <v>45200</v>
      </c>
      <c r="W1442" s="367">
        <v>45930</v>
      </c>
      <c r="X1442" s="363" t="s">
        <v>3397</v>
      </c>
      <c r="Y1442" s="363"/>
      <c r="Z1442" s="363"/>
      <c r="AA1442" s="363"/>
      <c r="AB1442" s="363"/>
      <c r="AC1442" s="363"/>
      <c r="AD1442" s="363" t="s">
        <v>360</v>
      </c>
      <c r="AE1442" s="367"/>
      <c r="AF1442" s="362"/>
      <c r="AG1442" s="364">
        <v>0.53493429548610549</v>
      </c>
      <c r="AH1442" s="364">
        <v>0.5554932198699678</v>
      </c>
      <c r="AI1442" s="364">
        <v>1.0218158368256425</v>
      </c>
      <c r="AJ1442" s="363" t="s">
        <v>181</v>
      </c>
      <c r="AK1442" s="368">
        <v>32.326757442215026</v>
      </c>
      <c r="AL1442" s="364">
        <v>2.7581951948290797</v>
      </c>
      <c r="AM1442" s="369"/>
      <c r="AN1442" s="370">
        <v>17</v>
      </c>
      <c r="AO1442" s="371" t="s">
        <v>305</v>
      </c>
      <c r="AP1442" s="371" t="s">
        <v>0</v>
      </c>
      <c r="AQ1442" s="371" t="s">
        <v>386</v>
      </c>
      <c r="AR1442" s="372" t="s">
        <v>0</v>
      </c>
      <c r="AS1442" s="372"/>
      <c r="AT1442" s="363"/>
    </row>
    <row r="1443" spans="1:46" x14ac:dyDescent="0.3">
      <c r="A1443" s="362" t="s">
        <v>639</v>
      </c>
      <c r="B1443" s="363" t="s">
        <v>312</v>
      </c>
      <c r="C1443" s="363" t="s">
        <v>295</v>
      </c>
      <c r="D1443" s="363" t="s">
        <v>438</v>
      </c>
      <c r="E1443" s="363" t="s">
        <v>297</v>
      </c>
      <c r="F1443" s="363" t="s">
        <v>623</v>
      </c>
      <c r="G1443" s="363" t="s">
        <v>640</v>
      </c>
      <c r="H1443" s="363" t="s">
        <v>506</v>
      </c>
      <c r="I1443" s="363" t="s">
        <v>632</v>
      </c>
      <c r="J1443" s="363"/>
      <c r="K1443" s="363"/>
      <c r="L1443" s="364">
        <v>1041.5275246975243</v>
      </c>
      <c r="M1443" s="365">
        <v>600</v>
      </c>
      <c r="N1443" s="364">
        <v>938</v>
      </c>
      <c r="O1443" s="363" t="s">
        <v>2746</v>
      </c>
      <c r="P1443" s="363"/>
      <c r="Q1443" s="363" t="s">
        <v>300</v>
      </c>
      <c r="R1443" s="363" t="s">
        <v>506</v>
      </c>
      <c r="S1443" s="363"/>
      <c r="T1443" s="365">
        <v>827</v>
      </c>
      <c r="U1443" s="366">
        <v>15</v>
      </c>
      <c r="V1443" s="367">
        <v>45200</v>
      </c>
      <c r="W1443" s="367">
        <v>45930</v>
      </c>
      <c r="X1443" s="363" t="s">
        <v>3322</v>
      </c>
      <c r="Y1443" s="363"/>
      <c r="Z1443" s="363"/>
      <c r="AA1443" s="363"/>
      <c r="AB1443" s="363"/>
      <c r="AC1443" s="363"/>
      <c r="AD1443" s="363" t="s">
        <v>360</v>
      </c>
      <c r="AE1443" s="367"/>
      <c r="AF1443" s="362"/>
      <c r="AG1443" s="364">
        <v>0.17162867206553295</v>
      </c>
      <c r="AH1443" s="364">
        <v>0.17880171559847102</v>
      </c>
      <c r="AI1443" s="364">
        <v>0.68813517600937346</v>
      </c>
      <c r="AJ1443" s="363" t="s">
        <v>0</v>
      </c>
      <c r="AK1443" s="368">
        <v>54.024120973813801</v>
      </c>
      <c r="AL1443" s="364">
        <v>0.64574706531246584</v>
      </c>
      <c r="AM1443" s="369"/>
      <c r="AN1443" s="370">
        <v>10</v>
      </c>
      <c r="AO1443" s="371" t="s">
        <v>305</v>
      </c>
      <c r="AP1443" s="371" t="s">
        <v>0</v>
      </c>
      <c r="AQ1443" s="371" t="s">
        <v>306</v>
      </c>
      <c r="AR1443" s="372" t="s">
        <v>0</v>
      </c>
      <c r="AS1443" s="372"/>
      <c r="AT1443" s="363"/>
    </row>
    <row r="1444" spans="1:46" x14ac:dyDescent="0.3">
      <c r="A1444" s="362" t="s">
        <v>642</v>
      </c>
      <c r="B1444" s="363" t="s">
        <v>312</v>
      </c>
      <c r="C1444" s="363" t="s">
        <v>295</v>
      </c>
      <c r="D1444" s="363" t="s">
        <v>438</v>
      </c>
      <c r="E1444" s="363" t="s">
        <v>297</v>
      </c>
      <c r="F1444" s="363" t="s">
        <v>623</v>
      </c>
      <c r="G1444" s="363" t="s">
        <v>640</v>
      </c>
      <c r="H1444" s="363" t="s">
        <v>506</v>
      </c>
      <c r="I1444" s="363" t="s">
        <v>643</v>
      </c>
      <c r="J1444" s="363"/>
      <c r="K1444" s="363"/>
      <c r="L1444" s="364">
        <v>1041.5275246975243</v>
      </c>
      <c r="M1444" s="365">
        <v>100</v>
      </c>
      <c r="N1444" s="364">
        <v>938</v>
      </c>
      <c r="O1444" s="363" t="s">
        <v>2747</v>
      </c>
      <c r="P1444" s="363"/>
      <c r="Q1444" s="363" t="s">
        <v>339</v>
      </c>
      <c r="R1444" s="363" t="s">
        <v>506</v>
      </c>
      <c r="S1444" s="363"/>
      <c r="T1444" s="365">
        <v>125</v>
      </c>
      <c r="U1444" s="366">
        <v>15</v>
      </c>
      <c r="V1444" s="367">
        <v>45200</v>
      </c>
      <c r="W1444" s="367">
        <v>45930</v>
      </c>
      <c r="X1444" s="363" t="s">
        <v>3322</v>
      </c>
      <c r="Y1444" s="363"/>
      <c r="Z1444" s="363"/>
      <c r="AA1444" s="363"/>
      <c r="AB1444" s="363"/>
      <c r="AC1444" s="363"/>
      <c r="AD1444" s="363" t="s">
        <v>360</v>
      </c>
      <c r="AE1444" s="367"/>
      <c r="AF1444" s="362"/>
      <c r="AG1444" s="364">
        <v>0.17162867206553295</v>
      </c>
      <c r="AH1444" s="364">
        <v>0.17880171559847102</v>
      </c>
      <c r="AI1444" s="364">
        <v>4.4115332601531145</v>
      </c>
      <c r="AJ1444" s="363" t="s">
        <v>181</v>
      </c>
      <c r="AK1444" s="368">
        <v>-15.463435728414735</v>
      </c>
      <c r="AL1444" s="364">
        <v>0.64574706531246584</v>
      </c>
      <c r="AM1444" s="369"/>
      <c r="AN1444" s="370">
        <v>10</v>
      </c>
      <c r="AO1444" s="371" t="s">
        <v>305</v>
      </c>
      <c r="AP1444" s="371" t="s">
        <v>0</v>
      </c>
      <c r="AQ1444" s="371" t="s">
        <v>306</v>
      </c>
      <c r="AR1444" s="372" t="s">
        <v>0</v>
      </c>
      <c r="AS1444" s="372"/>
      <c r="AT1444" s="363"/>
    </row>
    <row r="1445" spans="1:46" x14ac:dyDescent="0.3">
      <c r="A1445" s="362" t="s">
        <v>645</v>
      </c>
      <c r="B1445" s="363" t="s">
        <v>312</v>
      </c>
      <c r="C1445" s="363" t="s">
        <v>295</v>
      </c>
      <c r="D1445" s="363" t="s">
        <v>438</v>
      </c>
      <c r="E1445" s="363" t="s">
        <v>297</v>
      </c>
      <c r="F1445" s="363" t="s">
        <v>623</v>
      </c>
      <c r="G1445" s="363" t="s">
        <v>640</v>
      </c>
      <c r="H1445" s="363" t="s">
        <v>646</v>
      </c>
      <c r="I1445" s="363" t="s">
        <v>632</v>
      </c>
      <c r="J1445" s="363"/>
      <c r="K1445" s="363"/>
      <c r="L1445" s="364">
        <v>2075.8093120802387</v>
      </c>
      <c r="M1445" s="365">
        <v>600</v>
      </c>
      <c r="N1445" s="364">
        <v>1863</v>
      </c>
      <c r="O1445" s="363" t="s">
        <v>2748</v>
      </c>
      <c r="P1445" s="363"/>
      <c r="Q1445" s="363" t="s">
        <v>300</v>
      </c>
      <c r="R1445" s="363" t="s">
        <v>646</v>
      </c>
      <c r="S1445" s="363"/>
      <c r="T1445" s="365">
        <v>827</v>
      </c>
      <c r="U1445" s="366">
        <v>15</v>
      </c>
      <c r="V1445" s="367">
        <v>45200</v>
      </c>
      <c r="W1445" s="367">
        <v>45930</v>
      </c>
      <c r="X1445" s="363" t="s">
        <v>3322</v>
      </c>
      <c r="Y1445" s="363"/>
      <c r="Z1445" s="363"/>
      <c r="AA1445" s="363"/>
      <c r="AB1445" s="363"/>
      <c r="AC1445" s="363"/>
      <c r="AD1445" s="363" t="s">
        <v>360</v>
      </c>
      <c r="AE1445" s="367"/>
      <c r="AF1445" s="362"/>
      <c r="AG1445" s="364">
        <v>0.29607511526965052</v>
      </c>
      <c r="AH1445" s="364">
        <v>0.30889701137460712</v>
      </c>
      <c r="AI1445" s="364">
        <v>1.2454696004322658</v>
      </c>
      <c r="AJ1445" s="363" t="s">
        <v>181</v>
      </c>
      <c r="AK1445" s="368">
        <v>16.718189127982477</v>
      </c>
      <c r="AL1445" s="364">
        <v>1.2870017734897479</v>
      </c>
      <c r="AM1445" s="369"/>
      <c r="AN1445" s="370">
        <v>10</v>
      </c>
      <c r="AO1445" s="371" t="s">
        <v>305</v>
      </c>
      <c r="AP1445" s="371" t="s">
        <v>0</v>
      </c>
      <c r="AQ1445" s="371" t="s">
        <v>306</v>
      </c>
      <c r="AR1445" s="372" t="s">
        <v>0</v>
      </c>
      <c r="AS1445" s="372"/>
      <c r="AT1445" s="363"/>
    </row>
    <row r="1446" spans="1:46" x14ac:dyDescent="0.3">
      <c r="A1446" s="362" t="s">
        <v>648</v>
      </c>
      <c r="B1446" s="363" t="s">
        <v>312</v>
      </c>
      <c r="C1446" s="363" t="s">
        <v>295</v>
      </c>
      <c r="D1446" s="363" t="s">
        <v>438</v>
      </c>
      <c r="E1446" s="363" t="s">
        <v>297</v>
      </c>
      <c r="F1446" s="363" t="s">
        <v>623</v>
      </c>
      <c r="G1446" s="363" t="s">
        <v>640</v>
      </c>
      <c r="H1446" s="363" t="s">
        <v>646</v>
      </c>
      <c r="I1446" s="363" t="s">
        <v>643</v>
      </c>
      <c r="J1446" s="363"/>
      <c r="K1446" s="363"/>
      <c r="L1446" s="364">
        <v>2075.8093120802387</v>
      </c>
      <c r="M1446" s="365">
        <v>100</v>
      </c>
      <c r="N1446" s="364">
        <v>1863</v>
      </c>
      <c r="O1446" s="363" t="s">
        <v>2749</v>
      </c>
      <c r="P1446" s="363"/>
      <c r="Q1446" s="363" t="s">
        <v>339</v>
      </c>
      <c r="R1446" s="363" t="s">
        <v>646</v>
      </c>
      <c r="S1446" s="363"/>
      <c r="T1446" s="365">
        <v>125</v>
      </c>
      <c r="U1446" s="366">
        <v>15</v>
      </c>
      <c r="V1446" s="367">
        <v>45200</v>
      </c>
      <c r="W1446" s="367">
        <v>45930</v>
      </c>
      <c r="X1446" s="363" t="s">
        <v>3322</v>
      </c>
      <c r="Y1446" s="363"/>
      <c r="Z1446" s="363"/>
      <c r="AA1446" s="363"/>
      <c r="AB1446" s="363"/>
      <c r="AC1446" s="363"/>
      <c r="AD1446" s="363" t="s">
        <v>360</v>
      </c>
      <c r="AE1446" s="367"/>
      <c r="AF1446" s="362"/>
      <c r="AG1446" s="364">
        <v>0.29607511526965052</v>
      </c>
      <c r="AH1446" s="364">
        <v>0.30889701137460712</v>
      </c>
      <c r="AI1446" s="364">
        <v>7.984522167112277</v>
      </c>
      <c r="AJ1446" s="363" t="s">
        <v>181</v>
      </c>
      <c r="AK1446" s="368">
        <v>-18.146864472159301</v>
      </c>
      <c r="AL1446" s="364">
        <v>1.2870017734897479</v>
      </c>
      <c r="AM1446" s="369"/>
      <c r="AN1446" s="370">
        <v>10</v>
      </c>
      <c r="AO1446" s="371" t="s">
        <v>305</v>
      </c>
      <c r="AP1446" s="371" t="s">
        <v>0</v>
      </c>
      <c r="AQ1446" s="371" t="s">
        <v>306</v>
      </c>
      <c r="AR1446" s="372" t="s">
        <v>0</v>
      </c>
      <c r="AS1446" s="372"/>
      <c r="AT1446" s="363"/>
    </row>
    <row r="1447" spans="1:46" x14ac:dyDescent="0.3">
      <c r="A1447" s="362" t="s">
        <v>2451</v>
      </c>
      <c r="B1447" s="363" t="s">
        <v>312</v>
      </c>
      <c r="C1447" s="363" t="s">
        <v>295</v>
      </c>
      <c r="D1447" s="363" t="s">
        <v>438</v>
      </c>
      <c r="E1447" s="363" t="s">
        <v>297</v>
      </c>
      <c r="F1447" s="363" t="s">
        <v>623</v>
      </c>
      <c r="G1447" s="363" t="s">
        <v>2452</v>
      </c>
      <c r="H1447" s="363" t="s">
        <v>682</v>
      </c>
      <c r="I1447" s="363" t="s">
        <v>632</v>
      </c>
      <c r="J1447" s="363"/>
      <c r="K1447" s="363"/>
      <c r="L1447" s="364">
        <v>10.286436783571421</v>
      </c>
      <c r="M1447" s="365">
        <v>2</v>
      </c>
      <c r="N1447" s="364">
        <v>9.1609999999999996</v>
      </c>
      <c r="O1447" s="363" t="s">
        <v>2750</v>
      </c>
      <c r="P1447" s="363"/>
      <c r="Q1447" s="363" t="s">
        <v>300</v>
      </c>
      <c r="R1447" s="363" t="s">
        <v>441</v>
      </c>
      <c r="S1447" s="363"/>
      <c r="T1447" s="365">
        <v>2.44</v>
      </c>
      <c r="U1447" s="366">
        <v>15</v>
      </c>
      <c r="V1447" s="367">
        <v>45200</v>
      </c>
      <c r="W1447" s="367">
        <v>45930</v>
      </c>
      <c r="X1447" s="363" t="s">
        <v>3398</v>
      </c>
      <c r="Y1447" s="363"/>
      <c r="Z1447" s="363"/>
      <c r="AA1447" s="363"/>
      <c r="AB1447" s="363"/>
      <c r="AC1447" s="363"/>
      <c r="AD1447" s="363" t="s">
        <v>360</v>
      </c>
      <c r="AE1447" s="367"/>
      <c r="AF1447" s="362"/>
      <c r="AG1447" s="364">
        <v>1.2545011805190217E-3</v>
      </c>
      <c r="AH1447" s="364">
        <v>1.3144274769672369E-3</v>
      </c>
      <c r="AI1447" s="364">
        <v>2.066617342668478</v>
      </c>
      <c r="AJ1447" s="363" t="s">
        <v>181</v>
      </c>
      <c r="AK1447" s="368">
        <v>2.9334625059771371</v>
      </c>
      <c r="AL1447" s="364">
        <v>6.3775908058142953E-3</v>
      </c>
      <c r="AM1447" s="369"/>
      <c r="AN1447" s="370">
        <v>17</v>
      </c>
      <c r="AO1447" s="371" t="s">
        <v>305</v>
      </c>
      <c r="AP1447" s="371" t="s">
        <v>0</v>
      </c>
      <c r="AQ1447" s="371" t="s">
        <v>306</v>
      </c>
      <c r="AR1447" s="372" t="s">
        <v>0</v>
      </c>
      <c r="AS1447" s="372"/>
      <c r="AT1447" s="363"/>
    </row>
    <row r="1448" spans="1:46" x14ac:dyDescent="0.3">
      <c r="A1448" s="362" t="s">
        <v>2453</v>
      </c>
      <c r="B1448" s="363" t="s">
        <v>312</v>
      </c>
      <c r="C1448" s="363" t="s">
        <v>295</v>
      </c>
      <c r="D1448" s="363" t="s">
        <v>438</v>
      </c>
      <c r="E1448" s="363" t="s">
        <v>297</v>
      </c>
      <c r="F1448" s="363" t="s">
        <v>623</v>
      </c>
      <c r="G1448" s="363" t="s">
        <v>2452</v>
      </c>
      <c r="H1448" s="363" t="s">
        <v>682</v>
      </c>
      <c r="I1448" s="363" t="s">
        <v>625</v>
      </c>
      <c r="J1448" s="363"/>
      <c r="K1448" s="363"/>
      <c r="L1448" s="364">
        <v>8.044103604137721</v>
      </c>
      <c r="M1448" s="365">
        <v>2</v>
      </c>
      <c r="N1448" s="364">
        <v>7.1639999999999997</v>
      </c>
      <c r="O1448" s="363" t="s">
        <v>2751</v>
      </c>
      <c r="P1448" s="363"/>
      <c r="Q1448" s="363" t="s">
        <v>643</v>
      </c>
      <c r="R1448" s="363" t="s">
        <v>441</v>
      </c>
      <c r="S1448" s="363"/>
      <c r="T1448" s="365">
        <v>2.44</v>
      </c>
      <c r="U1448" s="366">
        <v>15</v>
      </c>
      <c r="V1448" s="367">
        <v>45200</v>
      </c>
      <c r="W1448" s="367">
        <v>45930</v>
      </c>
      <c r="X1448" s="363" t="s">
        <v>3398</v>
      </c>
      <c r="Y1448" s="363"/>
      <c r="Z1448" s="363"/>
      <c r="AA1448" s="363"/>
      <c r="AB1448" s="363"/>
      <c r="AC1448" s="363"/>
      <c r="AD1448" s="363" t="s">
        <v>360</v>
      </c>
      <c r="AE1448" s="367"/>
      <c r="AF1448" s="362"/>
      <c r="AG1448" s="364">
        <v>9.8103334321998376E-4</v>
      </c>
      <c r="AH1448" s="364">
        <v>1.0278963481053691E-3</v>
      </c>
      <c r="AI1448" s="364">
        <v>1.6161168696514547</v>
      </c>
      <c r="AJ1448" s="363" t="s">
        <v>181</v>
      </c>
      <c r="AK1448" s="368">
        <v>9.7894453640566255</v>
      </c>
      <c r="AL1448" s="364">
        <v>4.9873442345653995E-3</v>
      </c>
      <c r="AM1448" s="369"/>
      <c r="AN1448" s="370">
        <v>17</v>
      </c>
      <c r="AO1448" s="371" t="s">
        <v>305</v>
      </c>
      <c r="AP1448" s="371" t="s">
        <v>0</v>
      </c>
      <c r="AQ1448" s="371" t="s">
        <v>306</v>
      </c>
      <c r="AR1448" s="372" t="s">
        <v>0</v>
      </c>
      <c r="AS1448" s="372"/>
      <c r="AT1448" s="363"/>
    </row>
    <row r="1449" spans="1:46" x14ac:dyDescent="0.3">
      <c r="A1449" s="362" t="s">
        <v>2454</v>
      </c>
      <c r="B1449" s="363" t="s">
        <v>312</v>
      </c>
      <c r="C1449" s="363" t="s">
        <v>295</v>
      </c>
      <c r="D1449" s="363" t="s">
        <v>438</v>
      </c>
      <c r="E1449" s="363" t="s">
        <v>297</v>
      </c>
      <c r="F1449" s="363" t="s">
        <v>623</v>
      </c>
      <c r="G1449" s="363" t="s">
        <v>2452</v>
      </c>
      <c r="H1449" s="363" t="s">
        <v>687</v>
      </c>
      <c r="I1449" s="363" t="s">
        <v>632</v>
      </c>
      <c r="J1449" s="363"/>
      <c r="K1449" s="363"/>
      <c r="L1449" s="364">
        <v>15.529027476999538</v>
      </c>
      <c r="M1449" s="365">
        <v>3.5</v>
      </c>
      <c r="N1449" s="364">
        <v>13.83</v>
      </c>
      <c r="O1449" s="363" t="s">
        <v>2752</v>
      </c>
      <c r="P1449" s="363"/>
      <c r="Q1449" s="363" t="s">
        <v>300</v>
      </c>
      <c r="R1449" s="363" t="s">
        <v>441</v>
      </c>
      <c r="S1449" s="363"/>
      <c r="T1449" s="365">
        <v>3.9</v>
      </c>
      <c r="U1449" s="366">
        <v>15</v>
      </c>
      <c r="V1449" s="367">
        <v>45200</v>
      </c>
      <c r="W1449" s="367">
        <v>45930</v>
      </c>
      <c r="X1449" s="363" t="s">
        <v>3398</v>
      </c>
      <c r="Y1449" s="363"/>
      <c r="Z1449" s="363"/>
      <c r="AA1449" s="363"/>
      <c r="AB1449" s="363"/>
      <c r="AC1449" s="363"/>
      <c r="AD1449" s="363" t="s">
        <v>360</v>
      </c>
      <c r="AE1449" s="367"/>
      <c r="AF1449" s="362"/>
      <c r="AG1449" s="364">
        <v>1.8938709012747594E-3</v>
      </c>
      <c r="AH1449" s="364">
        <v>1.9843392649772831E-3</v>
      </c>
      <c r="AI1449" s="364">
        <v>1.9519315591405133</v>
      </c>
      <c r="AJ1449" s="363" t="s">
        <v>181</v>
      </c>
      <c r="AK1449" s="368">
        <v>4.3785436542438116</v>
      </c>
      <c r="AL1449" s="364">
        <v>9.6279970357397403E-3</v>
      </c>
      <c r="AM1449" s="369"/>
      <c r="AN1449" s="370">
        <v>17</v>
      </c>
      <c r="AO1449" s="371" t="s">
        <v>305</v>
      </c>
      <c r="AP1449" s="371" t="s">
        <v>0</v>
      </c>
      <c r="AQ1449" s="371" t="s">
        <v>306</v>
      </c>
      <c r="AR1449" s="372" t="s">
        <v>0</v>
      </c>
      <c r="AS1449" s="372"/>
      <c r="AT1449" s="363"/>
    </row>
    <row r="1450" spans="1:46" x14ac:dyDescent="0.3">
      <c r="A1450" s="362" t="s">
        <v>2455</v>
      </c>
      <c r="B1450" s="363" t="s">
        <v>312</v>
      </c>
      <c r="C1450" s="363" t="s">
        <v>295</v>
      </c>
      <c r="D1450" s="363" t="s">
        <v>438</v>
      </c>
      <c r="E1450" s="363" t="s">
        <v>297</v>
      </c>
      <c r="F1450" s="363" t="s">
        <v>623</v>
      </c>
      <c r="G1450" s="363" t="s">
        <v>2452</v>
      </c>
      <c r="H1450" s="363" t="s">
        <v>687</v>
      </c>
      <c r="I1450" s="363" t="s">
        <v>625</v>
      </c>
      <c r="J1450" s="363"/>
      <c r="K1450" s="363"/>
      <c r="L1450" s="364">
        <v>13.246271666389267</v>
      </c>
      <c r="M1450" s="365">
        <v>3.5</v>
      </c>
      <c r="N1450" s="364">
        <v>11.797000000000001</v>
      </c>
      <c r="O1450" s="363" t="s">
        <v>2753</v>
      </c>
      <c r="P1450" s="363"/>
      <c r="Q1450" s="363" t="s">
        <v>643</v>
      </c>
      <c r="R1450" s="363" t="s">
        <v>441</v>
      </c>
      <c r="S1450" s="363"/>
      <c r="T1450" s="365">
        <v>3.9</v>
      </c>
      <c r="U1450" s="366">
        <v>15</v>
      </c>
      <c r="V1450" s="367">
        <v>45200</v>
      </c>
      <c r="W1450" s="367">
        <v>45930</v>
      </c>
      <c r="X1450" s="363" t="s">
        <v>3398</v>
      </c>
      <c r="Y1450" s="363"/>
      <c r="Z1450" s="363"/>
      <c r="AA1450" s="363"/>
      <c r="AB1450" s="363"/>
      <c r="AC1450" s="363"/>
      <c r="AD1450" s="363" t="s">
        <v>360</v>
      </c>
      <c r="AE1450" s="367"/>
      <c r="AF1450" s="362"/>
      <c r="AG1450" s="364">
        <v>1.6154732481806463E-3</v>
      </c>
      <c r="AH1450" s="364">
        <v>1.6926428278334785E-3</v>
      </c>
      <c r="AI1450" s="364">
        <v>1.6649990313218104</v>
      </c>
      <c r="AJ1450" s="363" t="s">
        <v>181</v>
      </c>
      <c r="AK1450" s="368">
        <v>8.8660855718899771</v>
      </c>
      <c r="AL1450" s="364">
        <v>8.2126884331613619E-3</v>
      </c>
      <c r="AM1450" s="369"/>
      <c r="AN1450" s="370">
        <v>17</v>
      </c>
      <c r="AO1450" s="371" t="s">
        <v>305</v>
      </c>
      <c r="AP1450" s="371" t="s">
        <v>0</v>
      </c>
      <c r="AQ1450" s="371" t="s">
        <v>306</v>
      </c>
      <c r="AR1450" s="372" t="s">
        <v>0</v>
      </c>
      <c r="AS1450" s="372"/>
      <c r="AT1450" s="363"/>
    </row>
    <row r="1451" spans="1:46" x14ac:dyDescent="0.3">
      <c r="A1451" s="362" t="s">
        <v>2493</v>
      </c>
      <c r="B1451" s="363" t="s">
        <v>312</v>
      </c>
      <c r="C1451" s="363" t="s">
        <v>295</v>
      </c>
      <c r="D1451" s="363" t="s">
        <v>438</v>
      </c>
      <c r="E1451" s="363" t="s">
        <v>1627</v>
      </c>
      <c r="F1451" s="363" t="s">
        <v>1628</v>
      </c>
      <c r="G1451" s="363" t="s">
        <v>2457</v>
      </c>
      <c r="H1451" s="363" t="s">
        <v>2494</v>
      </c>
      <c r="I1451" s="363" t="s">
        <v>2495</v>
      </c>
      <c r="J1451" s="363" t="s">
        <v>2496</v>
      </c>
      <c r="K1451" s="363"/>
      <c r="L1451" s="364">
        <v>66.895225174153396</v>
      </c>
      <c r="M1451" s="365">
        <v>20</v>
      </c>
      <c r="N1451" s="364">
        <v>61.386061244308202</v>
      </c>
      <c r="O1451" s="363" t="s">
        <v>2754</v>
      </c>
      <c r="P1451" s="363"/>
      <c r="Q1451" s="363"/>
      <c r="R1451" s="363"/>
      <c r="S1451" s="363"/>
      <c r="T1451" s="365">
        <v>40.252685330790101</v>
      </c>
      <c r="U1451" s="366">
        <v>12</v>
      </c>
      <c r="V1451" s="367">
        <v>45200</v>
      </c>
      <c r="W1451" s="367">
        <v>45930</v>
      </c>
      <c r="X1451" s="363" t="s">
        <v>3322</v>
      </c>
      <c r="Y1451" s="363"/>
      <c r="Z1451" s="363"/>
      <c r="AA1451" s="363"/>
      <c r="AB1451" s="363"/>
      <c r="AC1451" s="363"/>
      <c r="AD1451" s="363" t="s">
        <v>304</v>
      </c>
      <c r="AE1451" s="367">
        <v>45014</v>
      </c>
      <c r="AF1451" s="362" t="s">
        <v>2461</v>
      </c>
      <c r="AG1451" s="364">
        <v>5.9704163800081891E-3</v>
      </c>
      <c r="AH1451" s="364">
        <v>5.7303825853999586E-3</v>
      </c>
      <c r="AI1451" s="364">
        <v>0.79994531361086407</v>
      </c>
      <c r="AJ1451" s="363" t="s">
        <v>0</v>
      </c>
      <c r="AK1451" s="368">
        <v>44.46976779755326</v>
      </c>
      <c r="AL1451" s="364">
        <v>4.5320957942942441E-2</v>
      </c>
      <c r="AM1451" s="369"/>
      <c r="AN1451" s="370">
        <v>8</v>
      </c>
      <c r="AO1451" s="371" t="s">
        <v>305</v>
      </c>
      <c r="AP1451" s="371" t="s">
        <v>0</v>
      </c>
      <c r="AQ1451" s="371" t="s">
        <v>306</v>
      </c>
      <c r="AR1451" s="372" t="s">
        <v>0</v>
      </c>
      <c r="AS1451" s="372"/>
      <c r="AT1451" s="363"/>
    </row>
    <row r="1452" spans="1:46" x14ac:dyDescent="0.3">
      <c r="A1452" s="362" t="s">
        <v>2497</v>
      </c>
      <c r="B1452" s="363" t="s">
        <v>312</v>
      </c>
      <c r="C1452" s="363" t="s">
        <v>295</v>
      </c>
      <c r="D1452" s="363" t="s">
        <v>438</v>
      </c>
      <c r="E1452" s="363" t="s">
        <v>1627</v>
      </c>
      <c r="F1452" s="363" t="s">
        <v>1628</v>
      </c>
      <c r="G1452" s="363" t="s">
        <v>2457</v>
      </c>
      <c r="H1452" s="363" t="s">
        <v>2494</v>
      </c>
      <c r="I1452" s="363" t="s">
        <v>2495</v>
      </c>
      <c r="J1452" s="363" t="s">
        <v>2498</v>
      </c>
      <c r="K1452" s="363"/>
      <c r="L1452" s="364">
        <v>75.628085968392739</v>
      </c>
      <c r="M1452" s="365">
        <v>20</v>
      </c>
      <c r="N1452" s="364">
        <v>68.845234846405589</v>
      </c>
      <c r="O1452" s="363" t="s">
        <v>2755</v>
      </c>
      <c r="P1452" s="363"/>
      <c r="Q1452" s="363"/>
      <c r="R1452" s="363"/>
      <c r="S1452" s="363"/>
      <c r="T1452" s="365">
        <v>44.52529033079</v>
      </c>
      <c r="U1452" s="366">
        <v>12</v>
      </c>
      <c r="V1452" s="367">
        <v>45200</v>
      </c>
      <c r="W1452" s="367">
        <v>45930</v>
      </c>
      <c r="X1452" s="363" t="s">
        <v>3322</v>
      </c>
      <c r="Y1452" s="363"/>
      <c r="Z1452" s="363"/>
      <c r="AA1452" s="363"/>
      <c r="AB1452" s="363"/>
      <c r="AC1452" s="363"/>
      <c r="AD1452" s="363" t="s">
        <v>304</v>
      </c>
      <c r="AE1452" s="367">
        <v>45014</v>
      </c>
      <c r="AF1452" s="362" t="s">
        <v>2461</v>
      </c>
      <c r="AG1452" s="364">
        <v>6.6958965843504446E-3</v>
      </c>
      <c r="AH1452" s="364">
        <v>6.4266956839194892E-3</v>
      </c>
      <c r="AI1452" s="364">
        <v>0.79002386184177587</v>
      </c>
      <c r="AJ1452" s="363" t="s">
        <v>0</v>
      </c>
      <c r="AK1452" s="368">
        <v>44.908864212267048</v>
      </c>
      <c r="AL1452" s="364">
        <v>5.1216520351883288E-2</v>
      </c>
      <c r="AM1452" s="369"/>
      <c r="AN1452" s="370">
        <v>8</v>
      </c>
      <c r="AO1452" s="371" t="s">
        <v>305</v>
      </c>
      <c r="AP1452" s="371" t="s">
        <v>0</v>
      </c>
      <c r="AQ1452" s="371" t="s">
        <v>306</v>
      </c>
      <c r="AR1452" s="372" t="s">
        <v>0</v>
      </c>
      <c r="AS1452" s="372"/>
      <c r="AT1452" s="363"/>
    </row>
    <row r="1453" spans="1:46" x14ac:dyDescent="0.3">
      <c r="A1453" s="362" t="s">
        <v>2499</v>
      </c>
      <c r="B1453" s="363" t="s">
        <v>312</v>
      </c>
      <c r="C1453" s="363" t="s">
        <v>295</v>
      </c>
      <c r="D1453" s="363" t="s">
        <v>438</v>
      </c>
      <c r="E1453" s="363" t="s">
        <v>1627</v>
      </c>
      <c r="F1453" s="363" t="s">
        <v>1628</v>
      </c>
      <c r="G1453" s="363" t="s">
        <v>2457</v>
      </c>
      <c r="H1453" s="363" t="s">
        <v>2494</v>
      </c>
      <c r="I1453" s="363" t="s">
        <v>2500</v>
      </c>
      <c r="J1453" s="363" t="s">
        <v>2496</v>
      </c>
      <c r="K1453" s="363"/>
      <c r="L1453" s="364">
        <v>144.80977615474262</v>
      </c>
      <c r="M1453" s="365">
        <v>50</v>
      </c>
      <c r="N1453" s="364">
        <v>135.53315604061143</v>
      </c>
      <c r="O1453" s="363" t="s">
        <v>2756</v>
      </c>
      <c r="P1453" s="363"/>
      <c r="Q1453" s="363"/>
      <c r="R1453" s="363"/>
      <c r="S1453" s="363"/>
      <c r="T1453" s="365">
        <v>36.706892412713003</v>
      </c>
      <c r="U1453" s="366">
        <v>12</v>
      </c>
      <c r="V1453" s="367">
        <v>45200</v>
      </c>
      <c r="W1453" s="367">
        <v>45930</v>
      </c>
      <c r="X1453" s="363" t="s">
        <v>3322</v>
      </c>
      <c r="Y1453" s="363"/>
      <c r="Z1453" s="363"/>
      <c r="AA1453" s="363"/>
      <c r="AB1453" s="363"/>
      <c r="AC1453" s="363"/>
      <c r="AD1453" s="363" t="s">
        <v>304</v>
      </c>
      <c r="AE1453" s="367">
        <v>45014</v>
      </c>
      <c r="AF1453" s="362" t="s">
        <v>2461</v>
      </c>
      <c r="AG1453" s="364">
        <v>1.408421785034724E-2</v>
      </c>
      <c r="AH1453" s="364">
        <v>1.3517977903326461E-2</v>
      </c>
      <c r="AI1453" s="364">
        <v>1.4508539837869954</v>
      </c>
      <c r="AJ1453" s="363" t="s">
        <v>181</v>
      </c>
      <c r="AK1453" s="368">
        <v>12.458320015648988</v>
      </c>
      <c r="AL1453" s="364">
        <v>9.2592146196152303E-2</v>
      </c>
      <c r="AM1453" s="369"/>
      <c r="AN1453" s="370">
        <v>8</v>
      </c>
      <c r="AO1453" s="371" t="s">
        <v>305</v>
      </c>
      <c r="AP1453" s="371" t="s">
        <v>0</v>
      </c>
      <c r="AQ1453" s="371" t="s">
        <v>306</v>
      </c>
      <c r="AR1453" s="372" t="s">
        <v>0</v>
      </c>
      <c r="AS1453" s="372"/>
      <c r="AT1453" s="363"/>
    </row>
    <row r="1454" spans="1:46" x14ac:dyDescent="0.3">
      <c r="A1454" s="362" t="s">
        <v>2501</v>
      </c>
      <c r="B1454" s="363" t="s">
        <v>312</v>
      </c>
      <c r="C1454" s="363" t="s">
        <v>295</v>
      </c>
      <c r="D1454" s="363" t="s">
        <v>438</v>
      </c>
      <c r="E1454" s="363" t="s">
        <v>1627</v>
      </c>
      <c r="F1454" s="363" t="s">
        <v>1628</v>
      </c>
      <c r="G1454" s="363" t="s">
        <v>2457</v>
      </c>
      <c r="H1454" s="363" t="s">
        <v>2494</v>
      </c>
      <c r="I1454" s="363" t="s">
        <v>2500</v>
      </c>
      <c r="J1454" s="363" t="s">
        <v>2498</v>
      </c>
      <c r="K1454" s="363"/>
      <c r="L1454" s="364">
        <v>159.9321197248691</v>
      </c>
      <c r="M1454" s="365">
        <v>50</v>
      </c>
      <c r="N1454" s="364">
        <v>153.23770728519449</v>
      </c>
      <c r="O1454" s="363" t="s">
        <v>2757</v>
      </c>
      <c r="P1454" s="363"/>
      <c r="Q1454" s="363"/>
      <c r="R1454" s="363"/>
      <c r="S1454" s="363"/>
      <c r="T1454" s="365">
        <v>34.052099412712998</v>
      </c>
      <c r="U1454" s="366">
        <v>12</v>
      </c>
      <c r="V1454" s="367">
        <v>45200</v>
      </c>
      <c r="W1454" s="367">
        <v>45930</v>
      </c>
      <c r="X1454" s="363" t="s">
        <v>3322</v>
      </c>
      <c r="Y1454" s="363"/>
      <c r="Z1454" s="363"/>
      <c r="AA1454" s="363"/>
      <c r="AB1454" s="363"/>
      <c r="AC1454" s="363"/>
      <c r="AD1454" s="363" t="s">
        <v>304</v>
      </c>
      <c r="AE1454" s="367">
        <v>45014</v>
      </c>
      <c r="AF1454" s="362" t="s">
        <v>2461</v>
      </c>
      <c r="AG1454" s="364">
        <v>1.5555018972378282E-2</v>
      </c>
      <c r="AH1454" s="364">
        <v>1.492964714041606E-2</v>
      </c>
      <c r="AI1454" s="364">
        <v>1.6840131745667983</v>
      </c>
      <c r="AJ1454" s="363" t="s">
        <v>181</v>
      </c>
      <c r="AK1454" s="368">
        <v>7.7218933756583992</v>
      </c>
      <c r="AL1454" s="364">
        <v>0.10454450513602959</v>
      </c>
      <c r="AM1454" s="369"/>
      <c r="AN1454" s="370">
        <v>8</v>
      </c>
      <c r="AO1454" s="371" t="s">
        <v>305</v>
      </c>
      <c r="AP1454" s="371" t="s">
        <v>0</v>
      </c>
      <c r="AQ1454" s="371" t="s">
        <v>306</v>
      </c>
      <c r="AR1454" s="372" t="s">
        <v>0</v>
      </c>
      <c r="AS1454" s="372"/>
      <c r="AT1454" s="363"/>
    </row>
    <row r="1455" spans="1:46" x14ac:dyDescent="0.3">
      <c r="A1455" s="362" t="s">
        <v>650</v>
      </c>
      <c r="B1455" s="363" t="s">
        <v>312</v>
      </c>
      <c r="C1455" s="363" t="s">
        <v>295</v>
      </c>
      <c r="D1455" s="363" t="s">
        <v>438</v>
      </c>
      <c r="E1455" s="363" t="s">
        <v>416</v>
      </c>
      <c r="F1455" s="363" t="s">
        <v>422</v>
      </c>
      <c r="G1455" s="363" t="s">
        <v>423</v>
      </c>
      <c r="H1455" s="363" t="s">
        <v>424</v>
      </c>
      <c r="I1455" s="363" t="s">
        <v>425</v>
      </c>
      <c r="J1455" s="363" t="s">
        <v>432</v>
      </c>
      <c r="K1455" s="363"/>
      <c r="L1455" s="364">
        <v>15425.388811964196</v>
      </c>
      <c r="M1455" s="365">
        <v>1500</v>
      </c>
      <c r="N1455" s="364">
        <v>14000</v>
      </c>
      <c r="O1455" s="363" t="s">
        <v>2729</v>
      </c>
      <c r="P1455" s="363"/>
      <c r="Q1455" s="363" t="s">
        <v>319</v>
      </c>
      <c r="R1455" s="363" t="s">
        <v>443</v>
      </c>
      <c r="S1455" s="363"/>
      <c r="T1455" s="365">
        <v>3000</v>
      </c>
      <c r="U1455" s="366">
        <v>10</v>
      </c>
      <c r="V1455" s="367">
        <v>45200</v>
      </c>
      <c r="W1455" s="367">
        <v>45930</v>
      </c>
      <c r="X1455" s="363" t="s">
        <v>3322</v>
      </c>
      <c r="Y1455" s="363"/>
      <c r="Z1455" s="363"/>
      <c r="AA1455" s="363"/>
      <c r="AB1455" s="363"/>
      <c r="AC1455" s="363"/>
      <c r="AD1455" s="363" t="s">
        <v>360</v>
      </c>
      <c r="AE1455" s="367"/>
      <c r="AF1455" s="362"/>
      <c r="AG1455" s="364">
        <v>2.6429398442427234</v>
      </c>
      <c r="AH1455" s="364">
        <v>2.7450365182061383</v>
      </c>
      <c r="AI1455" s="364">
        <v>2.1265883999395885</v>
      </c>
      <c r="AJ1455" s="363" t="s">
        <v>181</v>
      </c>
      <c r="AK1455" s="368">
        <v>-1.477302009303977</v>
      </c>
      <c r="AL1455" s="364">
        <v>14.345611595126721</v>
      </c>
      <c r="AM1455" s="369"/>
      <c r="AN1455" s="370">
        <v>17</v>
      </c>
      <c r="AO1455" s="371" t="s">
        <v>305</v>
      </c>
      <c r="AP1455" s="371" t="s">
        <v>0</v>
      </c>
      <c r="AQ1455" s="371" t="s">
        <v>306</v>
      </c>
      <c r="AR1455" s="372" t="s">
        <v>0</v>
      </c>
      <c r="AS1455" s="372"/>
      <c r="AT1455" s="363"/>
    </row>
    <row r="1456" spans="1:46" x14ac:dyDescent="0.3">
      <c r="A1456" s="362" t="s">
        <v>651</v>
      </c>
      <c r="B1456" s="363" t="s">
        <v>312</v>
      </c>
      <c r="C1456" s="363" t="s">
        <v>295</v>
      </c>
      <c r="D1456" s="363" t="s">
        <v>438</v>
      </c>
      <c r="E1456" s="363" t="s">
        <v>416</v>
      </c>
      <c r="F1456" s="363" t="s">
        <v>422</v>
      </c>
      <c r="G1456" s="363" t="s">
        <v>423</v>
      </c>
      <c r="H1456" s="363" t="s">
        <v>424</v>
      </c>
      <c r="I1456" s="363" t="s">
        <v>425</v>
      </c>
      <c r="J1456" s="363" t="s">
        <v>426</v>
      </c>
      <c r="K1456" s="363"/>
      <c r="L1456" s="364">
        <v>1101.8134865688712</v>
      </c>
      <c r="M1456" s="365">
        <v>200</v>
      </c>
      <c r="N1456" s="364">
        <v>1000</v>
      </c>
      <c r="O1456" s="363" t="s">
        <v>2728</v>
      </c>
      <c r="P1456" s="363"/>
      <c r="Q1456" s="363" t="s">
        <v>319</v>
      </c>
      <c r="R1456" s="363" t="s">
        <v>443</v>
      </c>
      <c r="S1456" s="363"/>
      <c r="T1456" s="365">
        <v>1500</v>
      </c>
      <c r="U1456" s="366">
        <v>10</v>
      </c>
      <c r="V1456" s="367">
        <v>45200</v>
      </c>
      <c r="W1456" s="367">
        <v>45930</v>
      </c>
      <c r="X1456" s="363" t="s">
        <v>3322</v>
      </c>
      <c r="Y1456" s="363"/>
      <c r="Z1456" s="363"/>
      <c r="AA1456" s="363"/>
      <c r="AB1456" s="363"/>
      <c r="AC1456" s="363"/>
      <c r="AD1456" s="363" t="s">
        <v>360</v>
      </c>
      <c r="AE1456" s="367"/>
      <c r="AF1456" s="362"/>
      <c r="AG1456" s="364">
        <v>0.18878141744590882</v>
      </c>
      <c r="AH1456" s="364">
        <v>0.19607403701472415</v>
      </c>
      <c r="AI1456" s="364">
        <v>0.30379834284851265</v>
      </c>
      <c r="AJ1456" s="363" t="s">
        <v>0</v>
      </c>
      <c r="AK1456" s="368">
        <v>165.94332656561306</v>
      </c>
      <c r="AL1456" s="364">
        <v>1.0246865425090514</v>
      </c>
      <c r="AM1456" s="369"/>
      <c r="AN1456" s="370">
        <v>17</v>
      </c>
      <c r="AO1456" s="371" t="s">
        <v>305</v>
      </c>
      <c r="AP1456" s="371" t="s">
        <v>0</v>
      </c>
      <c r="AQ1456" s="371" t="s">
        <v>306</v>
      </c>
      <c r="AR1456" s="372" t="s">
        <v>0</v>
      </c>
      <c r="AS1456" s="372"/>
      <c r="AT1456" s="363"/>
    </row>
    <row r="1457" spans="1:46" x14ac:dyDescent="0.3">
      <c r="A1457" s="362" t="s">
        <v>652</v>
      </c>
      <c r="B1457" s="363" t="s">
        <v>312</v>
      </c>
      <c r="C1457" s="363" t="s">
        <v>295</v>
      </c>
      <c r="D1457" s="363" t="s">
        <v>438</v>
      </c>
      <c r="E1457" s="363" t="s">
        <v>416</v>
      </c>
      <c r="F1457" s="363" t="s">
        <v>422</v>
      </c>
      <c r="G1457" s="363" t="s">
        <v>423</v>
      </c>
      <c r="H1457" s="363" t="s">
        <v>653</v>
      </c>
      <c r="I1457" s="363"/>
      <c r="J1457" s="363"/>
      <c r="K1457" s="363"/>
      <c r="L1457" s="364">
        <v>2166.8975459694439</v>
      </c>
      <c r="M1457" s="365">
        <v>200</v>
      </c>
      <c r="N1457" s="364">
        <v>1929.82</v>
      </c>
      <c r="O1457" s="363" t="s">
        <v>2758</v>
      </c>
      <c r="P1457" s="363"/>
      <c r="Q1457" s="363" t="s">
        <v>319</v>
      </c>
      <c r="R1457" s="363" t="s">
        <v>488</v>
      </c>
      <c r="S1457" s="363"/>
      <c r="T1457" s="365">
        <v>217.82</v>
      </c>
      <c r="U1457" s="366">
        <v>10</v>
      </c>
      <c r="V1457" s="367">
        <v>45200</v>
      </c>
      <c r="W1457" s="367">
        <v>45930</v>
      </c>
      <c r="X1457" s="363" t="s">
        <v>3322</v>
      </c>
      <c r="Y1457" s="363"/>
      <c r="Z1457" s="363"/>
      <c r="AA1457" s="363"/>
      <c r="AB1457" s="363"/>
      <c r="AC1457" s="363"/>
      <c r="AD1457" s="363" t="s">
        <v>304</v>
      </c>
      <c r="AE1457" s="367">
        <v>44669</v>
      </c>
      <c r="AF1457" s="362" t="s">
        <v>2507</v>
      </c>
      <c r="AG1457" s="364">
        <v>0.26426794687777455</v>
      </c>
      <c r="AH1457" s="364">
        <v>0.27689176865832216</v>
      </c>
      <c r="AI1457" s="364">
        <v>3.4517632927795514</v>
      </c>
      <c r="AJ1457" s="363" t="s">
        <v>181</v>
      </c>
      <c r="AK1457" s="368">
        <v>-6.936187813299143</v>
      </c>
      <c r="AL1457" s="364">
        <v>2.0152147177515873</v>
      </c>
      <c r="AM1457" s="369"/>
      <c r="AN1457" s="370">
        <v>20</v>
      </c>
      <c r="AO1457" s="371" t="s">
        <v>305</v>
      </c>
      <c r="AP1457" s="371" t="s">
        <v>0</v>
      </c>
      <c r="AQ1457" s="371" t="s">
        <v>306</v>
      </c>
      <c r="AR1457" s="372" t="s">
        <v>0</v>
      </c>
      <c r="AS1457" s="372"/>
      <c r="AT1457" s="363"/>
    </row>
    <row r="1458" spans="1:46" x14ac:dyDescent="0.3">
      <c r="A1458" s="362" t="s">
        <v>2403</v>
      </c>
      <c r="B1458" s="363" t="s">
        <v>312</v>
      </c>
      <c r="C1458" s="363" t="s">
        <v>295</v>
      </c>
      <c r="D1458" s="363" t="s">
        <v>438</v>
      </c>
      <c r="E1458" s="363" t="s">
        <v>679</v>
      </c>
      <c r="F1458" s="363" t="s">
        <v>680</v>
      </c>
      <c r="G1458" s="363" t="s">
        <v>681</v>
      </c>
      <c r="H1458" s="363" t="s">
        <v>684</v>
      </c>
      <c r="I1458" s="363" t="s">
        <v>688</v>
      </c>
      <c r="J1458" s="363" t="s">
        <v>2524</v>
      </c>
      <c r="K1458" s="363" t="s">
        <v>683</v>
      </c>
      <c r="L1458" s="364">
        <v>802.6847275331304</v>
      </c>
      <c r="M1458" s="365">
        <v>800</v>
      </c>
      <c r="N1458" s="364">
        <v>721.73959564608106</v>
      </c>
      <c r="O1458" s="363" t="s">
        <v>2525</v>
      </c>
      <c r="P1458" s="363"/>
      <c r="Q1458" s="363" t="s">
        <v>300</v>
      </c>
      <c r="R1458" s="363" t="s">
        <v>684</v>
      </c>
      <c r="S1458" s="363"/>
      <c r="T1458" s="365">
        <v>601.74</v>
      </c>
      <c r="U1458" s="366">
        <v>18</v>
      </c>
      <c r="V1458" s="367">
        <v>45200</v>
      </c>
      <c r="W1458" s="367">
        <v>45930</v>
      </c>
      <c r="X1458" s="363" t="s">
        <v>3322</v>
      </c>
      <c r="Y1458" s="363"/>
      <c r="Z1458" s="363"/>
      <c r="AA1458" s="363"/>
      <c r="AB1458" s="363"/>
      <c r="AC1458" s="363"/>
      <c r="AD1458" s="363" t="s">
        <v>304</v>
      </c>
      <c r="AE1458" s="367">
        <v>44673</v>
      </c>
      <c r="AF1458" s="362" t="s">
        <v>2526</v>
      </c>
      <c r="AG1458" s="364">
        <v>9.440069711034578E-2</v>
      </c>
      <c r="AH1458" s="364">
        <v>9.8372426786960468E-2</v>
      </c>
      <c r="AI1458" s="364">
        <v>0.47646974132715131</v>
      </c>
      <c r="AJ1458" s="363" t="s">
        <v>0</v>
      </c>
      <c r="AK1458" s="368">
        <v>84.501493758764454</v>
      </c>
      <c r="AL1458" s="364">
        <v>0.41480853475401686</v>
      </c>
      <c r="AM1458" s="369"/>
      <c r="AN1458" s="370">
        <v>20</v>
      </c>
      <c r="AO1458" s="371" t="s">
        <v>305</v>
      </c>
      <c r="AP1458" s="371" t="s">
        <v>0</v>
      </c>
      <c r="AQ1458" s="371" t="s">
        <v>306</v>
      </c>
      <c r="AR1458" s="372" t="s">
        <v>0</v>
      </c>
      <c r="AS1458" s="372"/>
      <c r="AT1458" s="363"/>
    </row>
    <row r="1459" spans="1:46" x14ac:dyDescent="0.3">
      <c r="A1459" s="362" t="s">
        <v>2404</v>
      </c>
      <c r="B1459" s="363" t="s">
        <v>312</v>
      </c>
      <c r="C1459" s="363" t="s">
        <v>295</v>
      </c>
      <c r="D1459" s="363" t="s">
        <v>438</v>
      </c>
      <c r="E1459" s="363" t="s">
        <v>679</v>
      </c>
      <c r="F1459" s="363" t="s">
        <v>680</v>
      </c>
      <c r="G1459" s="363" t="s">
        <v>681</v>
      </c>
      <c r="H1459" s="363" t="s">
        <v>685</v>
      </c>
      <c r="I1459" s="363" t="s">
        <v>688</v>
      </c>
      <c r="J1459" s="363" t="s">
        <v>2524</v>
      </c>
      <c r="K1459" s="363" t="s">
        <v>683</v>
      </c>
      <c r="L1459" s="364">
        <v>1587.3788465816447</v>
      </c>
      <c r="M1459" s="365">
        <v>800</v>
      </c>
      <c r="N1459" s="364">
        <v>1427.3028096472556</v>
      </c>
      <c r="O1459" s="363" t="s">
        <v>2527</v>
      </c>
      <c r="P1459" s="363"/>
      <c r="Q1459" s="363" t="s">
        <v>300</v>
      </c>
      <c r="R1459" s="363" t="s">
        <v>685</v>
      </c>
      <c r="S1459" s="363"/>
      <c r="T1459" s="365">
        <v>571.33000000000004</v>
      </c>
      <c r="U1459" s="366">
        <v>18</v>
      </c>
      <c r="V1459" s="367">
        <v>45200</v>
      </c>
      <c r="W1459" s="367">
        <v>45930</v>
      </c>
      <c r="X1459" s="363" t="s">
        <v>3322</v>
      </c>
      <c r="Y1459" s="363"/>
      <c r="Z1459" s="363"/>
      <c r="AA1459" s="363"/>
      <c r="AB1459" s="363"/>
      <c r="AC1459" s="363"/>
      <c r="AD1459" s="363" t="s">
        <v>304</v>
      </c>
      <c r="AE1459" s="367">
        <v>44673</v>
      </c>
      <c r="AF1459" s="362" t="s">
        <v>2526</v>
      </c>
      <c r="AG1459" s="364">
        <v>0.18666823837937438</v>
      </c>
      <c r="AH1459" s="364">
        <v>0.19452194926019681</v>
      </c>
      <c r="AI1459" s="364">
        <v>1.2799104103614909</v>
      </c>
      <c r="AJ1459" s="363" t="s">
        <v>181</v>
      </c>
      <c r="AK1459" s="368">
        <v>18.330974537966622</v>
      </c>
      <c r="AL1459" s="364">
        <v>0.82024371447968569</v>
      </c>
      <c r="AM1459" s="369"/>
      <c r="AN1459" s="370">
        <v>20</v>
      </c>
      <c r="AO1459" s="371" t="s">
        <v>305</v>
      </c>
      <c r="AP1459" s="371" t="s">
        <v>0</v>
      </c>
      <c r="AQ1459" s="371" t="s">
        <v>306</v>
      </c>
      <c r="AR1459" s="372" t="s">
        <v>0</v>
      </c>
      <c r="AS1459" s="372"/>
      <c r="AT1459" s="363"/>
    </row>
    <row r="1460" spans="1:46" x14ac:dyDescent="0.3">
      <c r="A1460" s="362" t="s">
        <v>2405</v>
      </c>
      <c r="B1460" s="363" t="s">
        <v>312</v>
      </c>
      <c r="C1460" s="363" t="s">
        <v>295</v>
      </c>
      <c r="D1460" s="363" t="s">
        <v>438</v>
      </c>
      <c r="E1460" s="363" t="s">
        <v>679</v>
      </c>
      <c r="F1460" s="363" t="s">
        <v>680</v>
      </c>
      <c r="G1460" s="363" t="s">
        <v>681</v>
      </c>
      <c r="H1460" s="363" t="s">
        <v>686</v>
      </c>
      <c r="I1460" s="363" t="s">
        <v>688</v>
      </c>
      <c r="J1460" s="363" t="s">
        <v>2524</v>
      </c>
      <c r="K1460" s="363" t="s">
        <v>683</v>
      </c>
      <c r="L1460" s="364">
        <v>2766.2038238399286</v>
      </c>
      <c r="M1460" s="365">
        <v>800</v>
      </c>
      <c r="N1460" s="364">
        <v>2487.2515457327795</v>
      </c>
      <c r="O1460" s="363" t="s">
        <v>2528</v>
      </c>
      <c r="P1460" s="363"/>
      <c r="Q1460" s="363" t="s">
        <v>300</v>
      </c>
      <c r="R1460" s="363" t="s">
        <v>686</v>
      </c>
      <c r="S1460" s="363"/>
      <c r="T1460" s="365">
        <v>495.92</v>
      </c>
      <c r="U1460" s="366">
        <v>18</v>
      </c>
      <c r="V1460" s="367">
        <v>45200</v>
      </c>
      <c r="W1460" s="367">
        <v>45930</v>
      </c>
      <c r="X1460" s="363" t="s">
        <v>3322</v>
      </c>
      <c r="Y1460" s="363"/>
      <c r="Z1460" s="363"/>
      <c r="AA1460" s="363"/>
      <c r="AB1460" s="363"/>
      <c r="AC1460" s="363"/>
      <c r="AD1460" s="363" t="s">
        <v>304</v>
      </c>
      <c r="AE1460" s="367">
        <v>44673</v>
      </c>
      <c r="AF1460" s="362" t="s">
        <v>2526</v>
      </c>
      <c r="AG1460" s="364">
        <v>0.32525336723764908</v>
      </c>
      <c r="AH1460" s="364">
        <v>0.33893778367333077</v>
      </c>
      <c r="AI1460" s="364">
        <v>2.5692310987737708</v>
      </c>
      <c r="AJ1460" s="363" t="s">
        <v>181</v>
      </c>
      <c r="AK1460" s="368">
        <v>-1.3616607552541078</v>
      </c>
      <c r="AL1460" s="364">
        <v>1.4292041988837514</v>
      </c>
      <c r="AM1460" s="369"/>
      <c r="AN1460" s="370">
        <v>20</v>
      </c>
      <c r="AO1460" s="371" t="s">
        <v>305</v>
      </c>
      <c r="AP1460" s="371" t="s">
        <v>0</v>
      </c>
      <c r="AQ1460" s="371" t="s">
        <v>306</v>
      </c>
      <c r="AR1460" s="372" t="s">
        <v>0</v>
      </c>
      <c r="AS1460" s="372"/>
      <c r="AT1460" s="363"/>
    </row>
    <row r="1461" spans="1:46" x14ac:dyDescent="0.3">
      <c r="A1461" s="362" t="s">
        <v>2406</v>
      </c>
      <c r="B1461" s="363" t="s">
        <v>312</v>
      </c>
      <c r="C1461" s="363" t="s">
        <v>295</v>
      </c>
      <c r="D1461" s="363" t="s">
        <v>438</v>
      </c>
      <c r="E1461" s="363" t="s">
        <v>679</v>
      </c>
      <c r="F1461" s="363" t="s">
        <v>680</v>
      </c>
      <c r="G1461" s="363" t="s">
        <v>681</v>
      </c>
      <c r="H1461" s="363" t="s">
        <v>684</v>
      </c>
      <c r="I1461" s="363" t="s">
        <v>688</v>
      </c>
      <c r="J1461" s="363" t="s">
        <v>2524</v>
      </c>
      <c r="K1461" s="363" t="s">
        <v>689</v>
      </c>
      <c r="L1461" s="364">
        <v>959.40367239271677</v>
      </c>
      <c r="M1461" s="365">
        <v>1100</v>
      </c>
      <c r="N1461" s="364">
        <v>862.65453274804531</v>
      </c>
      <c r="O1461" s="363" t="s">
        <v>2529</v>
      </c>
      <c r="P1461" s="363"/>
      <c r="Q1461" s="363" t="s">
        <v>300</v>
      </c>
      <c r="R1461" s="363" t="s">
        <v>684</v>
      </c>
      <c r="S1461" s="363"/>
      <c r="T1461" s="365">
        <v>3522.89</v>
      </c>
      <c r="U1461" s="366">
        <v>18</v>
      </c>
      <c r="V1461" s="367">
        <v>45200</v>
      </c>
      <c r="W1461" s="367">
        <v>45930</v>
      </c>
      <c r="X1461" s="363" t="s">
        <v>3322</v>
      </c>
      <c r="Y1461" s="363"/>
      <c r="Z1461" s="363"/>
      <c r="AA1461" s="363"/>
      <c r="AB1461" s="363"/>
      <c r="AC1461" s="363"/>
      <c r="AD1461" s="363" t="s">
        <v>304</v>
      </c>
      <c r="AE1461" s="367">
        <v>44673</v>
      </c>
      <c r="AF1461" s="362" t="s">
        <v>2526</v>
      </c>
      <c r="AG1461" s="364">
        <v>0.11286038683828287</v>
      </c>
      <c r="AH1461" s="364">
        <v>0.11760877282949919</v>
      </c>
      <c r="AI1461" s="364">
        <v>0.14914865847678876</v>
      </c>
      <c r="AJ1461" s="363" t="s">
        <v>0</v>
      </c>
      <c r="AK1461" s="368">
        <v>315.8384037895313</v>
      </c>
      <c r="AL1461" s="364">
        <v>0.49592273287385397</v>
      </c>
      <c r="AM1461" s="369"/>
      <c r="AN1461" s="370">
        <v>20</v>
      </c>
      <c r="AO1461" s="371" t="s">
        <v>305</v>
      </c>
      <c r="AP1461" s="371" t="s">
        <v>0</v>
      </c>
      <c r="AQ1461" s="371" t="s">
        <v>306</v>
      </c>
      <c r="AR1461" s="372" t="s">
        <v>0</v>
      </c>
      <c r="AS1461" s="372"/>
      <c r="AT1461" s="363"/>
    </row>
    <row r="1462" spans="1:46" x14ac:dyDescent="0.3">
      <c r="A1462" s="362" t="s">
        <v>2407</v>
      </c>
      <c r="B1462" s="363" t="s">
        <v>312</v>
      </c>
      <c r="C1462" s="363" t="s">
        <v>295</v>
      </c>
      <c r="D1462" s="363" t="s">
        <v>438</v>
      </c>
      <c r="E1462" s="363" t="s">
        <v>679</v>
      </c>
      <c r="F1462" s="363" t="s">
        <v>680</v>
      </c>
      <c r="G1462" s="363" t="s">
        <v>681</v>
      </c>
      <c r="H1462" s="363" t="s">
        <v>685</v>
      </c>
      <c r="I1462" s="363" t="s">
        <v>688</v>
      </c>
      <c r="J1462" s="363" t="s">
        <v>2524</v>
      </c>
      <c r="K1462" s="363" t="s">
        <v>689</v>
      </c>
      <c r="L1462" s="364">
        <v>1924.8150234186435</v>
      </c>
      <c r="M1462" s="365">
        <v>1100</v>
      </c>
      <c r="N1462" s="364">
        <v>1730.7109118235151</v>
      </c>
      <c r="O1462" s="363" t="s">
        <v>2530</v>
      </c>
      <c r="P1462" s="363"/>
      <c r="Q1462" s="363" t="s">
        <v>300</v>
      </c>
      <c r="R1462" s="363" t="s">
        <v>685</v>
      </c>
      <c r="S1462" s="363"/>
      <c r="T1462" s="365">
        <v>3522.89</v>
      </c>
      <c r="U1462" s="366">
        <v>18</v>
      </c>
      <c r="V1462" s="367">
        <v>45200</v>
      </c>
      <c r="W1462" s="367">
        <v>45930</v>
      </c>
      <c r="X1462" s="363" t="s">
        <v>3322</v>
      </c>
      <c r="Y1462" s="363"/>
      <c r="Z1462" s="363"/>
      <c r="AA1462" s="363"/>
      <c r="AB1462" s="363"/>
      <c r="AC1462" s="363"/>
      <c r="AD1462" s="363" t="s">
        <v>304</v>
      </c>
      <c r="AE1462" s="367">
        <v>44673</v>
      </c>
      <c r="AF1462" s="362" t="s">
        <v>2526</v>
      </c>
      <c r="AG1462" s="364">
        <v>0.22631379955643038</v>
      </c>
      <c r="AH1462" s="364">
        <v>0.23583552197416865</v>
      </c>
      <c r="AI1462" s="364">
        <v>0.29908101987097546</v>
      </c>
      <c r="AJ1462" s="363" t="s">
        <v>0</v>
      </c>
      <c r="AK1462" s="368">
        <v>147.02271508411042</v>
      </c>
      <c r="AL1462" s="364">
        <v>0.99445129604163462</v>
      </c>
      <c r="AM1462" s="369"/>
      <c r="AN1462" s="370">
        <v>20</v>
      </c>
      <c r="AO1462" s="371" t="s">
        <v>305</v>
      </c>
      <c r="AP1462" s="371" t="s">
        <v>0</v>
      </c>
      <c r="AQ1462" s="371" t="s">
        <v>306</v>
      </c>
      <c r="AR1462" s="372" t="s">
        <v>0</v>
      </c>
      <c r="AS1462" s="372"/>
      <c r="AT1462" s="363"/>
    </row>
    <row r="1463" spans="1:46" x14ac:dyDescent="0.3">
      <c r="A1463" s="362" t="s">
        <v>2408</v>
      </c>
      <c r="B1463" s="363" t="s">
        <v>312</v>
      </c>
      <c r="C1463" s="363" t="s">
        <v>295</v>
      </c>
      <c r="D1463" s="363" t="s">
        <v>438</v>
      </c>
      <c r="E1463" s="363" t="s">
        <v>679</v>
      </c>
      <c r="F1463" s="363" t="s">
        <v>680</v>
      </c>
      <c r="G1463" s="363" t="s">
        <v>681</v>
      </c>
      <c r="H1463" s="363" t="s">
        <v>686</v>
      </c>
      <c r="I1463" s="363" t="s">
        <v>688</v>
      </c>
      <c r="J1463" s="363" t="s">
        <v>2524</v>
      </c>
      <c r="K1463" s="363" t="s">
        <v>689</v>
      </c>
      <c r="L1463" s="364">
        <v>3855.4192533122073</v>
      </c>
      <c r="M1463" s="365">
        <v>1100</v>
      </c>
      <c r="N1463" s="364">
        <v>3466.6272292029098</v>
      </c>
      <c r="O1463" s="363" t="s">
        <v>2531</v>
      </c>
      <c r="P1463" s="363"/>
      <c r="Q1463" s="363" t="s">
        <v>300</v>
      </c>
      <c r="R1463" s="363" t="s">
        <v>686</v>
      </c>
      <c r="S1463" s="363"/>
      <c r="T1463" s="365">
        <v>3522.89</v>
      </c>
      <c r="U1463" s="366">
        <v>18</v>
      </c>
      <c r="V1463" s="367">
        <v>45200</v>
      </c>
      <c r="W1463" s="367">
        <v>45930</v>
      </c>
      <c r="X1463" s="363" t="s">
        <v>3322</v>
      </c>
      <c r="Y1463" s="363"/>
      <c r="Z1463" s="363"/>
      <c r="AA1463" s="363"/>
      <c r="AB1463" s="363"/>
      <c r="AC1463" s="363"/>
      <c r="AD1463" s="363" t="s">
        <v>304</v>
      </c>
      <c r="AE1463" s="367">
        <v>44673</v>
      </c>
      <c r="AF1463" s="362" t="s">
        <v>2526</v>
      </c>
      <c r="AG1463" s="364">
        <v>0.45329849287260765</v>
      </c>
      <c r="AH1463" s="364">
        <v>0.47237016428624529</v>
      </c>
      <c r="AI1463" s="364">
        <v>0.59904864758594245</v>
      </c>
      <c r="AJ1463" s="363" t="s">
        <v>0</v>
      </c>
      <c r="AK1463" s="368">
        <v>62.931801323539837</v>
      </c>
      <c r="AL1463" s="364">
        <v>1.9918505836339131</v>
      </c>
      <c r="AM1463" s="369"/>
      <c r="AN1463" s="370">
        <v>20</v>
      </c>
      <c r="AO1463" s="371" t="s">
        <v>305</v>
      </c>
      <c r="AP1463" s="371" t="s">
        <v>0</v>
      </c>
      <c r="AQ1463" s="371" t="s">
        <v>306</v>
      </c>
      <c r="AR1463" s="372" t="s">
        <v>0</v>
      </c>
      <c r="AS1463" s="372"/>
      <c r="AT1463" s="363"/>
    </row>
    <row r="1464" spans="1:46" x14ac:dyDescent="0.3">
      <c r="A1464" s="362" t="s">
        <v>2558</v>
      </c>
      <c r="B1464" s="363" t="s">
        <v>312</v>
      </c>
      <c r="C1464" s="363" t="s">
        <v>295</v>
      </c>
      <c r="D1464" s="363" t="s">
        <v>438</v>
      </c>
      <c r="E1464" s="363" t="s">
        <v>679</v>
      </c>
      <c r="F1464" s="363" t="s">
        <v>680</v>
      </c>
      <c r="G1464" s="363" t="s">
        <v>681</v>
      </c>
      <c r="H1464" s="363" t="s">
        <v>686</v>
      </c>
      <c r="I1464" s="363" t="s">
        <v>1117</v>
      </c>
      <c r="J1464" s="363" t="s">
        <v>2524</v>
      </c>
      <c r="K1464" s="363" t="s">
        <v>683</v>
      </c>
      <c r="L1464" s="364">
        <v>3181.115437813789</v>
      </c>
      <c r="M1464" s="365">
        <v>900</v>
      </c>
      <c r="N1464" s="364">
        <v>2860.322229933628</v>
      </c>
      <c r="O1464" s="363" t="s">
        <v>2559</v>
      </c>
      <c r="P1464" s="363"/>
      <c r="Q1464" s="363" t="s">
        <v>300</v>
      </c>
      <c r="R1464" s="363" t="s">
        <v>686</v>
      </c>
      <c r="S1464" s="363"/>
      <c r="T1464" s="365">
        <v>624.17999999999995</v>
      </c>
      <c r="U1464" s="366">
        <v>18</v>
      </c>
      <c r="V1464" s="367">
        <v>45200</v>
      </c>
      <c r="W1464" s="367">
        <v>45930</v>
      </c>
      <c r="X1464" s="363" t="s">
        <v>3322</v>
      </c>
      <c r="Y1464" s="363"/>
      <c r="Z1464" s="363"/>
      <c r="AA1464" s="363"/>
      <c r="AB1464" s="363"/>
      <c r="AC1464" s="363"/>
      <c r="AD1464" s="363" t="s">
        <v>304</v>
      </c>
      <c r="AE1464" s="367">
        <v>44673</v>
      </c>
      <c r="AF1464" s="362" t="s">
        <v>2560</v>
      </c>
      <c r="AG1464" s="364">
        <v>0.21390013822746556</v>
      </c>
      <c r="AH1464" s="364">
        <v>0.22289957946927078</v>
      </c>
      <c r="AI1464" s="364">
        <v>1.3744189057155491</v>
      </c>
      <c r="AJ1464" s="363" t="s">
        <v>181</v>
      </c>
      <c r="AK1464" s="368">
        <v>15.6326276177276</v>
      </c>
      <c r="AL1464" s="364">
        <v>0.93990410704385141</v>
      </c>
      <c r="AM1464" s="369"/>
      <c r="AN1464" s="370">
        <v>8</v>
      </c>
      <c r="AO1464" s="371" t="s">
        <v>305</v>
      </c>
      <c r="AP1464" s="371" t="s">
        <v>0</v>
      </c>
      <c r="AQ1464" s="371" t="s">
        <v>306</v>
      </c>
      <c r="AR1464" s="372" t="s">
        <v>0</v>
      </c>
      <c r="AS1464" s="372"/>
      <c r="AT1464" s="363"/>
    </row>
    <row r="1465" spans="1:46" x14ac:dyDescent="0.3">
      <c r="A1465" s="362" t="s">
        <v>2561</v>
      </c>
      <c r="B1465" s="363" t="s">
        <v>312</v>
      </c>
      <c r="C1465" s="363" t="s">
        <v>295</v>
      </c>
      <c r="D1465" s="363" t="s">
        <v>438</v>
      </c>
      <c r="E1465" s="363" t="s">
        <v>679</v>
      </c>
      <c r="F1465" s="363" t="s">
        <v>680</v>
      </c>
      <c r="G1465" s="363" t="s">
        <v>681</v>
      </c>
      <c r="H1465" s="363" t="s">
        <v>684</v>
      </c>
      <c r="I1465" s="363" t="s">
        <v>1117</v>
      </c>
      <c r="J1465" s="363" t="s">
        <v>2524</v>
      </c>
      <c r="K1465" s="363" t="s">
        <v>683</v>
      </c>
      <c r="L1465" s="364">
        <v>935.4054637354933</v>
      </c>
      <c r="M1465" s="365">
        <v>900</v>
      </c>
      <c r="N1465" s="364">
        <v>841.07637532411468</v>
      </c>
      <c r="O1465" s="363" t="s">
        <v>2562</v>
      </c>
      <c r="P1465" s="363"/>
      <c r="Q1465" s="363" t="s">
        <v>300</v>
      </c>
      <c r="R1465" s="363" t="s">
        <v>684</v>
      </c>
      <c r="S1465" s="363"/>
      <c r="T1465" s="365">
        <v>757.36</v>
      </c>
      <c r="U1465" s="366">
        <v>18</v>
      </c>
      <c r="V1465" s="367">
        <v>45200</v>
      </c>
      <c r="W1465" s="367">
        <v>45930</v>
      </c>
      <c r="X1465" s="363" t="s">
        <v>3322</v>
      </c>
      <c r="Y1465" s="363"/>
      <c r="Z1465" s="363"/>
      <c r="AA1465" s="363"/>
      <c r="AB1465" s="363"/>
      <c r="AC1465" s="363"/>
      <c r="AD1465" s="363" t="s">
        <v>304</v>
      </c>
      <c r="AE1465" s="367">
        <v>44673</v>
      </c>
      <c r="AF1465" s="362" t="s">
        <v>2560</v>
      </c>
      <c r="AG1465" s="364">
        <v>0.29938014788691436</v>
      </c>
      <c r="AH1465" s="364">
        <v>0.31197599785782987</v>
      </c>
      <c r="AI1465" s="364">
        <v>1.6449337730005356</v>
      </c>
      <c r="AJ1465" s="363" t="s">
        <v>181</v>
      </c>
      <c r="AK1465" s="368">
        <v>9.6229769354095449</v>
      </c>
      <c r="AL1465" s="364">
        <v>1.3155140192900303</v>
      </c>
      <c r="AM1465" s="369"/>
      <c r="AN1465" s="370">
        <v>8</v>
      </c>
      <c r="AO1465" s="371" t="s">
        <v>305</v>
      </c>
      <c r="AP1465" s="371" t="s">
        <v>0</v>
      </c>
      <c r="AQ1465" s="371" t="s">
        <v>306</v>
      </c>
      <c r="AR1465" s="372" t="s">
        <v>0</v>
      </c>
      <c r="AS1465" s="372"/>
      <c r="AT1465" s="363"/>
    </row>
    <row r="1466" spans="1:46" x14ac:dyDescent="0.3">
      <c r="A1466" s="362" t="s">
        <v>2563</v>
      </c>
      <c r="B1466" s="363" t="s">
        <v>312</v>
      </c>
      <c r="C1466" s="363" t="s">
        <v>295</v>
      </c>
      <c r="D1466" s="363" t="s">
        <v>438</v>
      </c>
      <c r="E1466" s="363" t="s">
        <v>679</v>
      </c>
      <c r="F1466" s="363" t="s">
        <v>680</v>
      </c>
      <c r="G1466" s="363" t="s">
        <v>681</v>
      </c>
      <c r="H1466" s="363" t="s">
        <v>685</v>
      </c>
      <c r="I1466" s="363" t="s">
        <v>1117</v>
      </c>
      <c r="J1466" s="363" t="s">
        <v>2524</v>
      </c>
      <c r="K1466" s="363" t="s">
        <v>683</v>
      </c>
      <c r="L1466" s="364">
        <v>1819.1692394397126</v>
      </c>
      <c r="M1466" s="365">
        <v>900</v>
      </c>
      <c r="N1466" s="364">
        <v>1635.7187650998567</v>
      </c>
      <c r="O1466" s="363" t="s">
        <v>2564</v>
      </c>
      <c r="P1466" s="363"/>
      <c r="Q1466" s="363" t="s">
        <v>300</v>
      </c>
      <c r="R1466" s="363" t="s">
        <v>685</v>
      </c>
      <c r="S1466" s="363"/>
      <c r="T1466" s="365">
        <v>719.08</v>
      </c>
      <c r="U1466" s="366">
        <v>18</v>
      </c>
      <c r="V1466" s="367">
        <v>45200</v>
      </c>
      <c r="W1466" s="367">
        <v>45930</v>
      </c>
      <c r="X1466" s="363" t="s">
        <v>3322</v>
      </c>
      <c r="Y1466" s="363"/>
      <c r="Z1466" s="363"/>
      <c r="AA1466" s="363"/>
      <c r="AB1466" s="363"/>
      <c r="AC1466" s="363"/>
      <c r="AD1466" s="363" t="s">
        <v>304</v>
      </c>
      <c r="AE1466" s="367">
        <v>44673</v>
      </c>
      <c r="AF1466" s="362" t="s">
        <v>2560</v>
      </c>
      <c r="AG1466" s="364">
        <v>0.16314996884333571</v>
      </c>
      <c r="AH1466" s="364">
        <v>0.1700141932911319</v>
      </c>
      <c r="AI1466" s="364">
        <v>0.80406603809019717</v>
      </c>
      <c r="AJ1466" s="363" t="s">
        <v>0</v>
      </c>
      <c r="AK1466" s="368">
        <v>41.55402549497736</v>
      </c>
      <c r="AL1466" s="364">
        <v>0.71690148052572666</v>
      </c>
      <c r="AM1466" s="369"/>
      <c r="AN1466" s="370">
        <v>8</v>
      </c>
      <c r="AO1466" s="371" t="s">
        <v>305</v>
      </c>
      <c r="AP1466" s="371" t="s">
        <v>0</v>
      </c>
      <c r="AQ1466" s="371" t="s">
        <v>306</v>
      </c>
      <c r="AR1466" s="372" t="s">
        <v>0</v>
      </c>
      <c r="AS1466" s="372"/>
      <c r="AT1466" s="363"/>
    </row>
    <row r="1467" spans="1:46" x14ac:dyDescent="0.3">
      <c r="A1467" s="362" t="s">
        <v>764</v>
      </c>
      <c r="B1467" s="363" t="s">
        <v>312</v>
      </c>
      <c r="C1467" s="363" t="s">
        <v>295</v>
      </c>
      <c r="D1467" s="363" t="s">
        <v>701</v>
      </c>
      <c r="E1467" s="363" t="s">
        <v>416</v>
      </c>
      <c r="F1467" s="363" t="s">
        <v>422</v>
      </c>
      <c r="G1467" s="363" t="s">
        <v>423</v>
      </c>
      <c r="H1467" s="363" t="s">
        <v>424</v>
      </c>
      <c r="I1467" s="363" t="s">
        <v>425</v>
      </c>
      <c r="J1467" s="363" t="s">
        <v>426</v>
      </c>
      <c r="K1467" s="363"/>
      <c r="L1467" s="364">
        <v>1101.8134865688712</v>
      </c>
      <c r="M1467" s="365">
        <v>200</v>
      </c>
      <c r="N1467" s="364">
        <v>1000</v>
      </c>
      <c r="O1467" s="363" t="s">
        <v>2728</v>
      </c>
      <c r="P1467" s="363"/>
      <c r="Q1467" s="363" t="s">
        <v>300</v>
      </c>
      <c r="R1467" s="363" t="s">
        <v>765</v>
      </c>
      <c r="S1467" s="363"/>
      <c r="T1467" s="365">
        <v>1500</v>
      </c>
      <c r="U1467" s="366">
        <v>10</v>
      </c>
      <c r="V1467" s="367">
        <v>45200</v>
      </c>
      <c r="W1467" s="367">
        <v>45930</v>
      </c>
      <c r="X1467" s="363" t="s">
        <v>3322</v>
      </c>
      <c r="Y1467" s="363"/>
      <c r="Z1467" s="363"/>
      <c r="AA1467" s="363"/>
      <c r="AB1467" s="363" t="s">
        <v>429</v>
      </c>
      <c r="AC1467" s="363" t="s">
        <v>430</v>
      </c>
      <c r="AD1467" s="363" t="s">
        <v>360</v>
      </c>
      <c r="AE1467" s="367">
        <v>0</v>
      </c>
      <c r="AF1467" s="362"/>
      <c r="AG1467" s="364">
        <v>0.18878141744590882</v>
      </c>
      <c r="AH1467" s="364">
        <v>0.19607403701472415</v>
      </c>
      <c r="AI1467" s="364">
        <v>0.30379834284851265</v>
      </c>
      <c r="AJ1467" s="363" t="s">
        <v>0</v>
      </c>
      <c r="AK1467" s="368">
        <v>165.94332656561306</v>
      </c>
      <c r="AL1467" s="364">
        <v>1.0246865425090514</v>
      </c>
      <c r="AM1467" s="369"/>
      <c r="AN1467" s="370">
        <v>17</v>
      </c>
      <c r="AO1467" s="371" t="s">
        <v>305</v>
      </c>
      <c r="AP1467" s="371" t="s">
        <v>0</v>
      </c>
      <c r="AQ1467" s="371" t="s">
        <v>306</v>
      </c>
      <c r="AR1467" s="372" t="s">
        <v>0</v>
      </c>
      <c r="AS1467" s="372"/>
      <c r="AT1467" s="363"/>
    </row>
    <row r="1468" spans="1:46" x14ac:dyDescent="0.3">
      <c r="A1468" s="362" t="s">
        <v>766</v>
      </c>
      <c r="B1468" s="363" t="s">
        <v>312</v>
      </c>
      <c r="C1468" s="363" t="s">
        <v>295</v>
      </c>
      <c r="D1468" s="363" t="s">
        <v>701</v>
      </c>
      <c r="E1468" s="363" t="s">
        <v>416</v>
      </c>
      <c r="F1468" s="363" t="s">
        <v>422</v>
      </c>
      <c r="G1468" s="363" t="s">
        <v>423</v>
      </c>
      <c r="H1468" s="363" t="s">
        <v>424</v>
      </c>
      <c r="I1468" s="363" t="s">
        <v>425</v>
      </c>
      <c r="J1468" s="363" t="s">
        <v>432</v>
      </c>
      <c r="K1468" s="363"/>
      <c r="L1468" s="364">
        <v>15425.388811964196</v>
      </c>
      <c r="M1468" s="365">
        <v>1500</v>
      </c>
      <c r="N1468" s="364">
        <v>14000</v>
      </c>
      <c r="O1468" s="363" t="s">
        <v>2729</v>
      </c>
      <c r="P1468" s="363"/>
      <c r="Q1468" s="363" t="s">
        <v>300</v>
      </c>
      <c r="R1468" s="363" t="s">
        <v>765</v>
      </c>
      <c r="S1468" s="363"/>
      <c r="T1468" s="365">
        <v>3000</v>
      </c>
      <c r="U1468" s="366">
        <v>10</v>
      </c>
      <c r="V1468" s="367">
        <v>45200</v>
      </c>
      <c r="W1468" s="367">
        <v>45930</v>
      </c>
      <c r="X1468" s="363" t="s">
        <v>3322</v>
      </c>
      <c r="Y1468" s="363"/>
      <c r="Z1468" s="363"/>
      <c r="AA1468" s="363"/>
      <c r="AB1468" s="363" t="s">
        <v>429</v>
      </c>
      <c r="AC1468" s="363" t="s">
        <v>430</v>
      </c>
      <c r="AD1468" s="363" t="s">
        <v>360</v>
      </c>
      <c r="AE1468" s="367">
        <v>0</v>
      </c>
      <c r="AF1468" s="362"/>
      <c r="AG1468" s="364">
        <v>2.6429398442427234</v>
      </c>
      <c r="AH1468" s="364">
        <v>2.7450365182061383</v>
      </c>
      <c r="AI1468" s="364">
        <v>2.1265883999395885</v>
      </c>
      <c r="AJ1468" s="363" t="s">
        <v>181</v>
      </c>
      <c r="AK1468" s="368">
        <v>-1.477302009303977</v>
      </c>
      <c r="AL1468" s="364">
        <v>14.345611595126721</v>
      </c>
      <c r="AM1468" s="369"/>
      <c r="AN1468" s="370">
        <v>17</v>
      </c>
      <c r="AO1468" s="371" t="s">
        <v>305</v>
      </c>
      <c r="AP1468" s="371" t="s">
        <v>0</v>
      </c>
      <c r="AQ1468" s="371" t="s">
        <v>306</v>
      </c>
      <c r="AR1468" s="372" t="s">
        <v>0</v>
      </c>
      <c r="AS1468" s="372"/>
      <c r="AT1468" s="363"/>
    </row>
    <row r="1469" spans="1:46" x14ac:dyDescent="0.3">
      <c r="A1469" s="362" t="s">
        <v>769</v>
      </c>
      <c r="B1469" s="363" t="s">
        <v>312</v>
      </c>
      <c r="C1469" s="363" t="s">
        <v>295</v>
      </c>
      <c r="D1469" s="363" t="s">
        <v>701</v>
      </c>
      <c r="E1469" s="363" t="s">
        <v>770</v>
      </c>
      <c r="F1469" s="363" t="s">
        <v>771</v>
      </c>
      <c r="G1469" s="363" t="s">
        <v>772</v>
      </c>
      <c r="H1469" s="363" t="s">
        <v>773</v>
      </c>
      <c r="I1469" s="363"/>
      <c r="J1469" s="363"/>
      <c r="K1469" s="363"/>
      <c r="L1469" s="364">
        <v>0</v>
      </c>
      <c r="M1469" s="365">
        <v>15000</v>
      </c>
      <c r="N1469" s="364">
        <v>0</v>
      </c>
      <c r="O1469" s="363" t="s">
        <v>774</v>
      </c>
      <c r="P1469" s="363"/>
      <c r="Q1469" s="363" t="s">
        <v>300</v>
      </c>
      <c r="R1469" s="363" t="s">
        <v>765</v>
      </c>
      <c r="S1469" s="363"/>
      <c r="T1469" s="365">
        <v>0</v>
      </c>
      <c r="U1469" s="366"/>
      <c r="V1469" s="367">
        <v>45200</v>
      </c>
      <c r="W1469" s="367">
        <v>45930</v>
      </c>
      <c r="X1469" s="363" t="s">
        <v>3065</v>
      </c>
      <c r="Y1469" s="363"/>
      <c r="Z1469" s="363"/>
      <c r="AA1469" s="363"/>
      <c r="AB1469" s="363"/>
      <c r="AC1469" s="363"/>
      <c r="AD1469" s="363" t="s">
        <v>360</v>
      </c>
      <c r="AE1469" s="367"/>
      <c r="AF1469" s="362"/>
      <c r="AG1469" s="364" t="s">
        <v>2438</v>
      </c>
      <c r="AH1469" s="364" t="s">
        <v>2438</v>
      </c>
      <c r="AI1469" s="364" t="s">
        <v>2438</v>
      </c>
      <c r="AJ1469" s="363" t="s">
        <v>181</v>
      </c>
      <c r="AK1469" s="368" t="s">
        <v>2438</v>
      </c>
      <c r="AL1469" s="364">
        <v>0</v>
      </c>
      <c r="AM1469" s="369"/>
      <c r="AN1469" s="370">
        <v>24</v>
      </c>
      <c r="AO1469" s="371" t="s">
        <v>393</v>
      </c>
      <c r="AP1469" s="371" t="s">
        <v>0</v>
      </c>
      <c r="AQ1469" s="371" t="s">
        <v>386</v>
      </c>
      <c r="AR1469" s="372" t="s">
        <v>181</v>
      </c>
      <c r="AS1469" s="372">
        <v>1.1086</v>
      </c>
      <c r="AT1469" s="363" t="s">
        <v>2713</v>
      </c>
    </row>
    <row r="1470" spans="1:46" x14ac:dyDescent="0.3">
      <c r="A1470" s="362" t="s">
        <v>2571</v>
      </c>
      <c r="B1470" s="363" t="s">
        <v>312</v>
      </c>
      <c r="C1470" s="363" t="s">
        <v>295</v>
      </c>
      <c r="D1470" s="363" t="s">
        <v>778</v>
      </c>
      <c r="E1470" s="363" t="s">
        <v>439</v>
      </c>
      <c r="F1470" s="363" t="s">
        <v>440</v>
      </c>
      <c r="G1470" s="363" t="s">
        <v>1122</v>
      </c>
      <c r="H1470" s="363" t="s">
        <v>1088</v>
      </c>
      <c r="I1470" s="363" t="s">
        <v>1126</v>
      </c>
      <c r="J1470" s="363"/>
      <c r="K1470" s="363"/>
      <c r="L1470" s="364">
        <v>191.1261267174695</v>
      </c>
      <c r="M1470" s="365">
        <v>800</v>
      </c>
      <c r="N1470" s="364">
        <v>171.53</v>
      </c>
      <c r="O1470" s="363" t="s">
        <v>2804</v>
      </c>
      <c r="P1470" s="363" t="s">
        <v>784</v>
      </c>
      <c r="Q1470" s="363" t="s">
        <v>300</v>
      </c>
      <c r="R1470" s="363" t="s">
        <v>1118</v>
      </c>
      <c r="S1470" s="363"/>
      <c r="T1470" s="365">
        <v>386.45</v>
      </c>
      <c r="U1470" s="366">
        <v>12</v>
      </c>
      <c r="V1470" s="367">
        <v>45200</v>
      </c>
      <c r="W1470" s="367">
        <v>45930</v>
      </c>
      <c r="X1470" s="363" t="s">
        <v>3399</v>
      </c>
      <c r="Y1470" s="363" t="s">
        <v>1126</v>
      </c>
      <c r="Z1470" s="363"/>
      <c r="AA1470" s="363"/>
      <c r="AB1470" s="363"/>
      <c r="AC1470" s="363"/>
      <c r="AD1470" s="363" t="s">
        <v>304</v>
      </c>
      <c r="AE1470" s="367">
        <v>44669</v>
      </c>
      <c r="AF1470" s="362" t="s">
        <v>2572</v>
      </c>
      <c r="AG1470" s="364">
        <v>2.387829492265757E-2</v>
      </c>
      <c r="AH1470" s="364">
        <v>2.49621903662017E-2</v>
      </c>
      <c r="AI1470" s="364">
        <v>0.11819200849819721</v>
      </c>
      <c r="AJ1470" s="363" t="s">
        <v>0</v>
      </c>
      <c r="AK1470" s="368">
        <v>223.31697265360779</v>
      </c>
      <c r="AL1470" s="364">
        <v>0.14812274820603871</v>
      </c>
      <c r="AM1470" s="369">
        <v>800</v>
      </c>
      <c r="AN1470" s="370">
        <v>2</v>
      </c>
      <c r="AO1470" s="371" t="s">
        <v>857</v>
      </c>
      <c r="AP1470" s="371" t="s">
        <v>0</v>
      </c>
      <c r="AQ1470" s="371" t="s">
        <v>306</v>
      </c>
      <c r="AR1470" s="372" t="s">
        <v>0</v>
      </c>
      <c r="AS1470" s="372"/>
      <c r="AT1470" s="363"/>
    </row>
    <row r="1471" spans="1:46" x14ac:dyDescent="0.3">
      <c r="A1471" s="362" t="s">
        <v>2573</v>
      </c>
      <c r="B1471" s="363" t="s">
        <v>312</v>
      </c>
      <c r="C1471" s="363" t="s">
        <v>295</v>
      </c>
      <c r="D1471" s="363" t="s">
        <v>778</v>
      </c>
      <c r="E1471" s="363" t="s">
        <v>439</v>
      </c>
      <c r="F1471" s="363" t="s">
        <v>440</v>
      </c>
      <c r="G1471" s="363" t="s">
        <v>1122</v>
      </c>
      <c r="H1471" s="363" t="s">
        <v>1088</v>
      </c>
      <c r="I1471" s="363" t="s">
        <v>1129</v>
      </c>
      <c r="J1471" s="363"/>
      <c r="K1471" s="363"/>
      <c r="L1471" s="364">
        <v>336.42766832340482</v>
      </c>
      <c r="M1471" s="365">
        <v>800</v>
      </c>
      <c r="N1471" s="364">
        <v>301.93</v>
      </c>
      <c r="O1471" s="363" t="s">
        <v>2805</v>
      </c>
      <c r="P1471" s="363" t="s">
        <v>784</v>
      </c>
      <c r="Q1471" s="363" t="s">
        <v>300</v>
      </c>
      <c r="R1471" s="363" t="s">
        <v>1118</v>
      </c>
      <c r="S1471" s="363"/>
      <c r="T1471" s="365">
        <v>386.45</v>
      </c>
      <c r="U1471" s="366">
        <v>12</v>
      </c>
      <c r="V1471" s="367">
        <v>45200</v>
      </c>
      <c r="W1471" s="367">
        <v>45930</v>
      </c>
      <c r="X1471" s="363" t="s">
        <v>3399</v>
      </c>
      <c r="Y1471" s="363" t="s">
        <v>1129</v>
      </c>
      <c r="Z1471" s="363"/>
      <c r="AA1471" s="363"/>
      <c r="AB1471" s="363"/>
      <c r="AC1471" s="363"/>
      <c r="AD1471" s="363" t="s">
        <v>304</v>
      </c>
      <c r="AE1471" s="367">
        <v>44669</v>
      </c>
      <c r="AF1471" s="362" t="s">
        <v>2572</v>
      </c>
      <c r="AG1471" s="364">
        <v>4.2031506745508762E-2</v>
      </c>
      <c r="AH1471" s="364">
        <v>4.3939421812070827E-2</v>
      </c>
      <c r="AI1471" s="364">
        <v>0.20804618665394661</v>
      </c>
      <c r="AJ1471" s="363" t="s">
        <v>0</v>
      </c>
      <c r="AK1471" s="368">
        <v>117.33208182467639</v>
      </c>
      <c r="AL1471" s="364">
        <v>0.26073144295063833</v>
      </c>
      <c r="AM1471" s="369">
        <v>800</v>
      </c>
      <c r="AN1471" s="370">
        <v>2</v>
      </c>
      <c r="AO1471" s="371" t="s">
        <v>857</v>
      </c>
      <c r="AP1471" s="371" t="s">
        <v>0</v>
      </c>
      <c r="AQ1471" s="371" t="s">
        <v>306</v>
      </c>
      <c r="AR1471" s="372" t="s">
        <v>0</v>
      </c>
      <c r="AS1471" s="372"/>
      <c r="AT1471" s="363"/>
    </row>
    <row r="1472" spans="1:46" x14ac:dyDescent="0.3">
      <c r="A1472" s="362" t="s">
        <v>2574</v>
      </c>
      <c r="B1472" s="363" t="s">
        <v>312</v>
      </c>
      <c r="C1472" s="363" t="s">
        <v>295</v>
      </c>
      <c r="D1472" s="363" t="s">
        <v>778</v>
      </c>
      <c r="E1472" s="363" t="s">
        <v>439</v>
      </c>
      <c r="F1472" s="363" t="s">
        <v>440</v>
      </c>
      <c r="G1472" s="363" t="s">
        <v>1122</v>
      </c>
      <c r="H1472" s="363" t="s">
        <v>1088</v>
      </c>
      <c r="I1472" s="363" t="s">
        <v>1132</v>
      </c>
      <c r="J1472" s="363"/>
      <c r="K1472" s="363"/>
      <c r="L1472" s="364">
        <v>517.09074691449598</v>
      </c>
      <c r="M1472" s="365">
        <v>800</v>
      </c>
      <c r="N1472" s="364">
        <v>464.06</v>
      </c>
      <c r="O1472" s="363" t="s">
        <v>2806</v>
      </c>
      <c r="P1472" s="363" t="s">
        <v>784</v>
      </c>
      <c r="Q1472" s="363" t="s">
        <v>300</v>
      </c>
      <c r="R1472" s="363" t="s">
        <v>1118</v>
      </c>
      <c r="S1472" s="363"/>
      <c r="T1472" s="365">
        <v>386.45</v>
      </c>
      <c r="U1472" s="366">
        <v>12</v>
      </c>
      <c r="V1472" s="367">
        <v>45200</v>
      </c>
      <c r="W1472" s="367">
        <v>45930</v>
      </c>
      <c r="X1472" s="363" t="s">
        <v>3399</v>
      </c>
      <c r="Y1472" s="363" t="s">
        <v>1132</v>
      </c>
      <c r="Z1472" s="363"/>
      <c r="AA1472" s="363"/>
      <c r="AB1472" s="363"/>
      <c r="AC1472" s="363"/>
      <c r="AD1472" s="363" t="s">
        <v>304</v>
      </c>
      <c r="AE1472" s="367">
        <v>44669</v>
      </c>
      <c r="AF1472" s="362" t="s">
        <v>2572</v>
      </c>
      <c r="AG1472" s="364">
        <v>6.4602603362824515E-2</v>
      </c>
      <c r="AH1472" s="364">
        <v>6.7535076877070777E-2</v>
      </c>
      <c r="AI1472" s="364">
        <v>0.31976786744598978</v>
      </c>
      <c r="AJ1472" s="363" t="s">
        <v>0</v>
      </c>
      <c r="AK1472" s="368">
        <v>68.62451515993132</v>
      </c>
      <c r="AL1472" s="364">
        <v>0.40074532885873382</v>
      </c>
      <c r="AM1472" s="369">
        <v>800</v>
      </c>
      <c r="AN1472" s="370">
        <v>2</v>
      </c>
      <c r="AO1472" s="371" t="s">
        <v>857</v>
      </c>
      <c r="AP1472" s="371" t="s">
        <v>0</v>
      </c>
      <c r="AQ1472" s="371" t="s">
        <v>306</v>
      </c>
      <c r="AR1472" s="372" t="s">
        <v>0</v>
      </c>
      <c r="AS1472" s="372"/>
      <c r="AT1472" s="363"/>
    </row>
    <row r="1473" spans="1:46" x14ac:dyDescent="0.3">
      <c r="A1473" s="362" t="s">
        <v>2575</v>
      </c>
      <c r="B1473" s="363" t="s">
        <v>312</v>
      </c>
      <c r="C1473" s="363" t="s">
        <v>295</v>
      </c>
      <c r="D1473" s="363" t="s">
        <v>778</v>
      </c>
      <c r="E1473" s="363" t="s">
        <v>439</v>
      </c>
      <c r="F1473" s="363" t="s">
        <v>440</v>
      </c>
      <c r="G1473" s="363" t="s">
        <v>1122</v>
      </c>
      <c r="H1473" s="363" t="s">
        <v>1088</v>
      </c>
      <c r="I1473" s="363" t="s">
        <v>1126</v>
      </c>
      <c r="J1473" s="363"/>
      <c r="K1473" s="363" t="s">
        <v>1120</v>
      </c>
      <c r="L1473" s="364">
        <v>191.1261267174695</v>
      </c>
      <c r="M1473" s="365">
        <v>800</v>
      </c>
      <c r="N1473" s="364">
        <v>171.53</v>
      </c>
      <c r="O1473" s="363" t="s">
        <v>2807</v>
      </c>
      <c r="P1473" s="363" t="s">
        <v>784</v>
      </c>
      <c r="Q1473" s="363" t="s">
        <v>300</v>
      </c>
      <c r="R1473" s="363" t="s">
        <v>1118</v>
      </c>
      <c r="S1473" s="363" t="s">
        <v>1120</v>
      </c>
      <c r="T1473" s="365">
        <v>386.45</v>
      </c>
      <c r="U1473" s="366">
        <v>12</v>
      </c>
      <c r="V1473" s="367">
        <v>45200</v>
      </c>
      <c r="W1473" s="367">
        <v>45930</v>
      </c>
      <c r="X1473" s="363" t="s">
        <v>3399</v>
      </c>
      <c r="Y1473" s="363" t="s">
        <v>1126</v>
      </c>
      <c r="Z1473" s="363"/>
      <c r="AA1473" s="363"/>
      <c r="AB1473" s="363"/>
      <c r="AC1473" s="363"/>
      <c r="AD1473" s="363" t="s">
        <v>304</v>
      </c>
      <c r="AE1473" s="367">
        <v>44669</v>
      </c>
      <c r="AF1473" s="362" t="s">
        <v>2572</v>
      </c>
      <c r="AG1473" s="364">
        <v>2.387829492265757E-2</v>
      </c>
      <c r="AH1473" s="364">
        <v>2.49621903662017E-2</v>
      </c>
      <c r="AI1473" s="364">
        <v>0.11819200849819721</v>
      </c>
      <c r="AJ1473" s="363" t="s">
        <v>0</v>
      </c>
      <c r="AK1473" s="368">
        <v>223.31697265360779</v>
      </c>
      <c r="AL1473" s="364">
        <v>0.14812274820603871</v>
      </c>
      <c r="AM1473" s="369">
        <v>800</v>
      </c>
      <c r="AN1473" s="370">
        <v>2</v>
      </c>
      <c r="AO1473" s="371" t="s">
        <v>857</v>
      </c>
      <c r="AP1473" s="371" t="s">
        <v>0</v>
      </c>
      <c r="AQ1473" s="371" t="s">
        <v>306</v>
      </c>
      <c r="AR1473" s="372" t="s">
        <v>0</v>
      </c>
      <c r="AS1473" s="372"/>
      <c r="AT1473" s="363"/>
    </row>
    <row r="1474" spans="1:46" x14ac:dyDescent="0.3">
      <c r="A1474" s="362" t="s">
        <v>2576</v>
      </c>
      <c r="B1474" s="363" t="s">
        <v>312</v>
      </c>
      <c r="C1474" s="363" t="s">
        <v>295</v>
      </c>
      <c r="D1474" s="363" t="s">
        <v>778</v>
      </c>
      <c r="E1474" s="363" t="s">
        <v>439</v>
      </c>
      <c r="F1474" s="363" t="s">
        <v>440</v>
      </c>
      <c r="G1474" s="363" t="s">
        <v>1122</v>
      </c>
      <c r="H1474" s="363" t="s">
        <v>1088</v>
      </c>
      <c r="I1474" s="363" t="s">
        <v>1129</v>
      </c>
      <c r="J1474" s="363"/>
      <c r="K1474" s="363" t="s">
        <v>1120</v>
      </c>
      <c r="L1474" s="364">
        <v>336.42766832340482</v>
      </c>
      <c r="M1474" s="365">
        <v>800</v>
      </c>
      <c r="N1474" s="364">
        <v>301.93</v>
      </c>
      <c r="O1474" s="363" t="s">
        <v>2808</v>
      </c>
      <c r="P1474" s="363" t="s">
        <v>784</v>
      </c>
      <c r="Q1474" s="363" t="s">
        <v>300</v>
      </c>
      <c r="R1474" s="363" t="s">
        <v>1118</v>
      </c>
      <c r="S1474" s="363" t="s">
        <v>1120</v>
      </c>
      <c r="T1474" s="365">
        <v>386.45</v>
      </c>
      <c r="U1474" s="366">
        <v>12</v>
      </c>
      <c r="V1474" s="367">
        <v>45200</v>
      </c>
      <c r="W1474" s="367">
        <v>45930</v>
      </c>
      <c r="X1474" s="363" t="s">
        <v>3399</v>
      </c>
      <c r="Y1474" s="363" t="s">
        <v>1129</v>
      </c>
      <c r="Z1474" s="363"/>
      <c r="AA1474" s="363"/>
      <c r="AB1474" s="363"/>
      <c r="AC1474" s="363"/>
      <c r="AD1474" s="363" t="s">
        <v>304</v>
      </c>
      <c r="AE1474" s="367">
        <v>44669</v>
      </c>
      <c r="AF1474" s="362" t="s">
        <v>2572</v>
      </c>
      <c r="AG1474" s="364">
        <v>4.2031506745508762E-2</v>
      </c>
      <c r="AH1474" s="364">
        <v>4.3939421812070827E-2</v>
      </c>
      <c r="AI1474" s="364">
        <v>0.20804618665394661</v>
      </c>
      <c r="AJ1474" s="363" t="s">
        <v>0</v>
      </c>
      <c r="AK1474" s="368">
        <v>117.33208182467639</v>
      </c>
      <c r="AL1474" s="364">
        <v>0.26073144295063833</v>
      </c>
      <c r="AM1474" s="369">
        <v>800</v>
      </c>
      <c r="AN1474" s="370">
        <v>2</v>
      </c>
      <c r="AO1474" s="371" t="s">
        <v>857</v>
      </c>
      <c r="AP1474" s="371" t="s">
        <v>0</v>
      </c>
      <c r="AQ1474" s="371" t="s">
        <v>306</v>
      </c>
      <c r="AR1474" s="372" t="s">
        <v>0</v>
      </c>
      <c r="AS1474" s="372"/>
      <c r="AT1474" s="363"/>
    </row>
    <row r="1475" spans="1:46" x14ac:dyDescent="0.3">
      <c r="A1475" s="362" t="s">
        <v>2577</v>
      </c>
      <c r="B1475" s="363" t="s">
        <v>312</v>
      </c>
      <c r="C1475" s="363" t="s">
        <v>295</v>
      </c>
      <c r="D1475" s="363" t="s">
        <v>778</v>
      </c>
      <c r="E1475" s="363" t="s">
        <v>439</v>
      </c>
      <c r="F1475" s="363" t="s">
        <v>440</v>
      </c>
      <c r="G1475" s="363" t="s">
        <v>1122</v>
      </c>
      <c r="H1475" s="363" t="s">
        <v>1088</v>
      </c>
      <c r="I1475" s="363" t="s">
        <v>1132</v>
      </c>
      <c r="J1475" s="363"/>
      <c r="K1475" s="363" t="s">
        <v>1120</v>
      </c>
      <c r="L1475" s="364">
        <v>517.09074691449598</v>
      </c>
      <c r="M1475" s="365">
        <v>800</v>
      </c>
      <c r="N1475" s="364">
        <v>464.06</v>
      </c>
      <c r="O1475" s="363" t="s">
        <v>2809</v>
      </c>
      <c r="P1475" s="363" t="s">
        <v>784</v>
      </c>
      <c r="Q1475" s="363" t="s">
        <v>300</v>
      </c>
      <c r="R1475" s="363" t="s">
        <v>1118</v>
      </c>
      <c r="S1475" s="363" t="s">
        <v>1120</v>
      </c>
      <c r="T1475" s="365">
        <v>386.45</v>
      </c>
      <c r="U1475" s="366">
        <v>12</v>
      </c>
      <c r="V1475" s="367">
        <v>45200</v>
      </c>
      <c r="W1475" s="367">
        <v>45930</v>
      </c>
      <c r="X1475" s="363" t="s">
        <v>3399</v>
      </c>
      <c r="Y1475" s="363" t="s">
        <v>1132</v>
      </c>
      <c r="Z1475" s="363"/>
      <c r="AA1475" s="363"/>
      <c r="AB1475" s="363"/>
      <c r="AC1475" s="363"/>
      <c r="AD1475" s="363" t="s">
        <v>304</v>
      </c>
      <c r="AE1475" s="367">
        <v>44669</v>
      </c>
      <c r="AF1475" s="362" t="s">
        <v>2572</v>
      </c>
      <c r="AG1475" s="364">
        <v>6.4602603362824515E-2</v>
      </c>
      <c r="AH1475" s="364">
        <v>6.7535076877070777E-2</v>
      </c>
      <c r="AI1475" s="364">
        <v>0.31976786744598978</v>
      </c>
      <c r="AJ1475" s="363" t="s">
        <v>0</v>
      </c>
      <c r="AK1475" s="368">
        <v>68.62451515993132</v>
      </c>
      <c r="AL1475" s="364">
        <v>0.40074532885873382</v>
      </c>
      <c r="AM1475" s="369">
        <v>800</v>
      </c>
      <c r="AN1475" s="370">
        <v>2</v>
      </c>
      <c r="AO1475" s="371" t="s">
        <v>857</v>
      </c>
      <c r="AP1475" s="371" t="s">
        <v>0</v>
      </c>
      <c r="AQ1475" s="371" t="s">
        <v>306</v>
      </c>
      <c r="AR1475" s="372" t="s">
        <v>0</v>
      </c>
      <c r="AS1475" s="372"/>
      <c r="AT1475" s="363"/>
    </row>
    <row r="1476" spans="1:46" x14ac:dyDescent="0.3">
      <c r="A1476" s="362" t="s">
        <v>777</v>
      </c>
      <c r="B1476" s="363" t="s">
        <v>294</v>
      </c>
      <c r="C1476" s="363" t="s">
        <v>295</v>
      </c>
      <c r="D1476" s="363" t="s">
        <v>778</v>
      </c>
      <c r="E1476" s="363" t="s">
        <v>297</v>
      </c>
      <c r="F1476" s="363" t="s">
        <v>452</v>
      </c>
      <c r="G1476" s="363" t="s">
        <v>463</v>
      </c>
      <c r="H1476" s="363" t="s">
        <v>779</v>
      </c>
      <c r="I1476" s="363" t="s">
        <v>780</v>
      </c>
      <c r="J1476" s="363" t="s">
        <v>781</v>
      </c>
      <c r="K1476" s="363" t="s">
        <v>782</v>
      </c>
      <c r="L1476" s="364">
        <v>0.44</v>
      </c>
      <c r="M1476" s="365">
        <v>0.9</v>
      </c>
      <c r="N1476" s="364">
        <v>0.41</v>
      </c>
      <c r="O1476" s="363" t="s">
        <v>783</v>
      </c>
      <c r="P1476" s="363" t="s">
        <v>784</v>
      </c>
      <c r="Q1476" s="363" t="s">
        <v>300</v>
      </c>
      <c r="R1476" s="363" t="s">
        <v>785</v>
      </c>
      <c r="S1476" s="363"/>
      <c r="T1476" s="365">
        <v>3.25</v>
      </c>
      <c r="U1476" s="366">
        <v>25</v>
      </c>
      <c r="V1476" s="367">
        <v>45200</v>
      </c>
      <c r="W1476" s="367">
        <v>45747</v>
      </c>
      <c r="X1476" s="363" t="s">
        <v>3400</v>
      </c>
      <c r="Y1476" s="363" t="s">
        <v>786</v>
      </c>
      <c r="Z1476" s="363"/>
      <c r="AA1476" s="363" t="s">
        <v>780</v>
      </c>
      <c r="AB1476" s="363"/>
      <c r="AC1476" s="363"/>
      <c r="AD1476" s="363" t="s">
        <v>304</v>
      </c>
      <c r="AE1476" s="367">
        <v>42390</v>
      </c>
      <c r="AF1476" s="362" t="s">
        <v>2580</v>
      </c>
      <c r="AG1476" s="364">
        <v>1.0066120486398026E-4</v>
      </c>
      <c r="AH1476" s="364">
        <v>1.0512175628891296E-4</v>
      </c>
      <c r="AI1476" s="364">
        <v>0.14067689494274363</v>
      </c>
      <c r="AJ1476" s="363" t="s">
        <v>0</v>
      </c>
      <c r="AK1476" s="368">
        <v>370.16481924950625</v>
      </c>
      <c r="AL1476" s="364">
        <v>2.3489945173002673E-4</v>
      </c>
      <c r="AM1476" s="369"/>
      <c r="AN1476" s="370">
        <v>15</v>
      </c>
      <c r="AO1476" s="371" t="s">
        <v>787</v>
      </c>
      <c r="AP1476" s="371" t="s">
        <v>0</v>
      </c>
      <c r="AQ1476" s="371" t="s">
        <v>386</v>
      </c>
      <c r="AR1476" s="372" t="s">
        <v>0</v>
      </c>
      <c r="AS1476" s="372"/>
      <c r="AT1476" s="363"/>
    </row>
    <row r="1477" spans="1:46" x14ac:dyDescent="0.3">
      <c r="A1477" s="362" t="s">
        <v>777</v>
      </c>
      <c r="B1477" s="363" t="s">
        <v>294</v>
      </c>
      <c r="C1477" s="363" t="s">
        <v>295</v>
      </c>
      <c r="D1477" s="363" t="s">
        <v>778</v>
      </c>
      <c r="E1477" s="363" t="s">
        <v>297</v>
      </c>
      <c r="F1477" s="363" t="s">
        <v>452</v>
      </c>
      <c r="G1477" s="363" t="s">
        <v>463</v>
      </c>
      <c r="H1477" s="363" t="s">
        <v>779</v>
      </c>
      <c r="I1477" s="363" t="s">
        <v>780</v>
      </c>
      <c r="J1477" s="363" t="s">
        <v>781</v>
      </c>
      <c r="K1477" s="363" t="s">
        <v>782</v>
      </c>
      <c r="L1477" s="364">
        <v>0.44</v>
      </c>
      <c r="M1477" s="365">
        <v>0.75</v>
      </c>
      <c r="N1477" s="364">
        <v>0.41</v>
      </c>
      <c r="O1477" s="363" t="s">
        <v>783</v>
      </c>
      <c r="P1477" s="363" t="s">
        <v>784</v>
      </c>
      <c r="Q1477" s="363" t="s">
        <v>300</v>
      </c>
      <c r="R1477" s="363" t="s">
        <v>785</v>
      </c>
      <c r="S1477" s="363"/>
      <c r="T1477" s="365">
        <v>3.25</v>
      </c>
      <c r="U1477" s="366">
        <v>25</v>
      </c>
      <c r="V1477" s="367">
        <v>45748</v>
      </c>
      <c r="W1477" s="367">
        <v>45930</v>
      </c>
      <c r="X1477" s="363" t="s">
        <v>3400</v>
      </c>
      <c r="Y1477" s="363" t="s">
        <v>786</v>
      </c>
      <c r="Z1477" s="363"/>
      <c r="AA1477" s="363" t="s">
        <v>780</v>
      </c>
      <c r="AB1477" s="363"/>
      <c r="AC1477" s="363"/>
      <c r="AD1477" s="363" t="s">
        <v>304</v>
      </c>
      <c r="AE1477" s="367">
        <v>42390</v>
      </c>
      <c r="AF1477" s="362" t="s">
        <v>2580</v>
      </c>
      <c r="AG1477" s="364">
        <v>1.006612048639803E-4</v>
      </c>
      <c r="AH1477" s="364">
        <v>1.05121756288913E-4</v>
      </c>
      <c r="AI1477" s="364">
        <v>0.1406768949427436</v>
      </c>
      <c r="AJ1477" s="363" t="s">
        <v>0</v>
      </c>
      <c r="AK1477" s="368">
        <v>370.16481924950631</v>
      </c>
      <c r="AL1477" s="364">
        <v>2.348994517300267E-4</v>
      </c>
      <c r="AM1477" s="369"/>
      <c r="AN1477" s="370">
        <v>15</v>
      </c>
      <c r="AO1477" s="371" t="s">
        <v>787</v>
      </c>
      <c r="AP1477" s="371" t="s">
        <v>0</v>
      </c>
      <c r="AQ1477" s="371" t="s">
        <v>386</v>
      </c>
      <c r="AR1477" s="372" t="s">
        <v>0</v>
      </c>
      <c r="AS1477" s="372"/>
      <c r="AT1477" s="363"/>
    </row>
    <row r="1478" spans="1:46" x14ac:dyDescent="0.3">
      <c r="A1478" s="362" t="s">
        <v>788</v>
      </c>
      <c r="B1478" s="363" t="s">
        <v>294</v>
      </c>
      <c r="C1478" s="363" t="s">
        <v>295</v>
      </c>
      <c r="D1478" s="363" t="s">
        <v>778</v>
      </c>
      <c r="E1478" s="363" t="s">
        <v>297</v>
      </c>
      <c r="F1478" s="363" t="s">
        <v>452</v>
      </c>
      <c r="G1478" s="363" t="s">
        <v>463</v>
      </c>
      <c r="H1478" s="363" t="s">
        <v>779</v>
      </c>
      <c r="I1478" s="363" t="s">
        <v>780</v>
      </c>
      <c r="J1478" s="363" t="s">
        <v>789</v>
      </c>
      <c r="K1478" s="363" t="s">
        <v>782</v>
      </c>
      <c r="L1478" s="364">
        <v>0.74</v>
      </c>
      <c r="M1478" s="365">
        <v>0.75</v>
      </c>
      <c r="N1478" s="364">
        <v>0.69</v>
      </c>
      <c r="O1478" s="363" t="s">
        <v>790</v>
      </c>
      <c r="P1478" s="363" t="s">
        <v>784</v>
      </c>
      <c r="Q1478" s="363" t="s">
        <v>300</v>
      </c>
      <c r="R1478" s="363" t="s">
        <v>785</v>
      </c>
      <c r="S1478" s="363"/>
      <c r="T1478" s="365">
        <v>4.18</v>
      </c>
      <c r="U1478" s="366">
        <v>25</v>
      </c>
      <c r="V1478" s="367">
        <v>45200</v>
      </c>
      <c r="W1478" s="367">
        <v>45747</v>
      </c>
      <c r="X1478" s="363" t="s">
        <v>3400</v>
      </c>
      <c r="Y1478" s="363" t="s">
        <v>791</v>
      </c>
      <c r="Z1478" s="363"/>
      <c r="AA1478" s="363" t="s">
        <v>780</v>
      </c>
      <c r="AB1478" s="363"/>
      <c r="AC1478" s="363"/>
      <c r="AD1478" s="363" t="s">
        <v>304</v>
      </c>
      <c r="AE1478" s="367">
        <v>42390</v>
      </c>
      <c r="AF1478" s="362" t="s">
        <v>2580</v>
      </c>
      <c r="AG1478" s="364">
        <v>1.3718429689427397E-4</v>
      </c>
      <c r="AH1478" s="364">
        <v>1.4326327848223535E-4</v>
      </c>
      <c r="AI1478" s="364">
        <v>0.14906378015591135</v>
      </c>
      <c r="AJ1478" s="363" t="s">
        <v>0</v>
      </c>
      <c r="AK1478" s="368">
        <v>347.80266056993952</v>
      </c>
      <c r="AL1478" s="364">
        <v>3.2012845634003632E-4</v>
      </c>
      <c r="AM1478" s="369"/>
      <c r="AN1478" s="370">
        <v>15</v>
      </c>
      <c r="AO1478" s="371" t="s">
        <v>787</v>
      </c>
      <c r="AP1478" s="371" t="s">
        <v>0</v>
      </c>
      <c r="AQ1478" s="371" t="s">
        <v>386</v>
      </c>
      <c r="AR1478" s="372" t="s">
        <v>0</v>
      </c>
      <c r="AS1478" s="372"/>
      <c r="AT1478" s="363"/>
    </row>
    <row r="1479" spans="1:46" x14ac:dyDescent="0.3">
      <c r="A1479" s="362" t="s">
        <v>788</v>
      </c>
      <c r="B1479" s="363" t="s">
        <v>294</v>
      </c>
      <c r="C1479" s="363" t="s">
        <v>295</v>
      </c>
      <c r="D1479" s="363" t="s">
        <v>778</v>
      </c>
      <c r="E1479" s="363" t="s">
        <v>297</v>
      </c>
      <c r="F1479" s="363" t="s">
        <v>452</v>
      </c>
      <c r="G1479" s="363" t="s">
        <v>463</v>
      </c>
      <c r="H1479" s="363" t="s">
        <v>779</v>
      </c>
      <c r="I1479" s="363" t="s">
        <v>780</v>
      </c>
      <c r="J1479" s="363" t="s">
        <v>789</v>
      </c>
      <c r="K1479" s="363" t="s">
        <v>782</v>
      </c>
      <c r="L1479" s="364">
        <v>0.74</v>
      </c>
      <c r="M1479" s="365">
        <v>0.9</v>
      </c>
      <c r="N1479" s="364">
        <v>0.69</v>
      </c>
      <c r="O1479" s="363" t="s">
        <v>790</v>
      </c>
      <c r="P1479" s="363" t="s">
        <v>784</v>
      </c>
      <c r="Q1479" s="363" t="s">
        <v>300</v>
      </c>
      <c r="R1479" s="363" t="s">
        <v>785</v>
      </c>
      <c r="S1479" s="363"/>
      <c r="T1479" s="365">
        <v>4.18</v>
      </c>
      <c r="U1479" s="366">
        <v>25</v>
      </c>
      <c r="V1479" s="367">
        <v>45748</v>
      </c>
      <c r="W1479" s="367">
        <v>45930</v>
      </c>
      <c r="X1479" s="363" t="s">
        <v>3400</v>
      </c>
      <c r="Y1479" s="363" t="s">
        <v>791</v>
      </c>
      <c r="Z1479" s="363"/>
      <c r="AA1479" s="363" t="s">
        <v>780</v>
      </c>
      <c r="AB1479" s="363"/>
      <c r="AC1479" s="363"/>
      <c r="AD1479" s="363" t="s">
        <v>304</v>
      </c>
      <c r="AE1479" s="367">
        <v>42390</v>
      </c>
      <c r="AF1479" s="362" t="s">
        <v>2580</v>
      </c>
      <c r="AG1479" s="364">
        <v>1.37184296894274E-4</v>
      </c>
      <c r="AH1479" s="364">
        <v>1.4326327848223529E-4</v>
      </c>
      <c r="AI1479" s="364">
        <v>0.14906378015591129</v>
      </c>
      <c r="AJ1479" s="363" t="s">
        <v>0</v>
      </c>
      <c r="AK1479" s="368">
        <v>347.80266056993952</v>
      </c>
      <c r="AL1479" s="364">
        <v>3.2012845634003632E-4</v>
      </c>
      <c r="AM1479" s="369"/>
      <c r="AN1479" s="370">
        <v>15</v>
      </c>
      <c r="AO1479" s="371" t="s">
        <v>787</v>
      </c>
      <c r="AP1479" s="371" t="s">
        <v>0</v>
      </c>
      <c r="AQ1479" s="371" t="s">
        <v>386</v>
      </c>
      <c r="AR1479" s="372" t="s">
        <v>0</v>
      </c>
      <c r="AS1479" s="372"/>
      <c r="AT1479" s="363"/>
    </row>
    <row r="1480" spans="1:46" x14ac:dyDescent="0.3">
      <c r="A1480" s="362" t="s">
        <v>792</v>
      </c>
      <c r="B1480" s="363" t="s">
        <v>294</v>
      </c>
      <c r="C1480" s="363" t="s">
        <v>295</v>
      </c>
      <c r="D1480" s="363" t="s">
        <v>778</v>
      </c>
      <c r="E1480" s="363" t="s">
        <v>297</v>
      </c>
      <c r="F1480" s="363" t="s">
        <v>452</v>
      </c>
      <c r="G1480" s="363" t="s">
        <v>463</v>
      </c>
      <c r="H1480" s="363" t="s">
        <v>779</v>
      </c>
      <c r="I1480" s="363" t="s">
        <v>780</v>
      </c>
      <c r="J1480" s="363" t="s">
        <v>793</v>
      </c>
      <c r="K1480" s="363" t="s">
        <v>782</v>
      </c>
      <c r="L1480" s="364">
        <v>0.51</v>
      </c>
      <c r="M1480" s="365">
        <v>0.45</v>
      </c>
      <c r="N1480" s="364">
        <v>0.48</v>
      </c>
      <c r="O1480" s="363" t="s">
        <v>794</v>
      </c>
      <c r="P1480" s="363" t="s">
        <v>784</v>
      </c>
      <c r="Q1480" s="363" t="s">
        <v>300</v>
      </c>
      <c r="R1480" s="363" t="s">
        <v>785</v>
      </c>
      <c r="S1480" s="363"/>
      <c r="T1480" s="365">
        <v>2.91</v>
      </c>
      <c r="U1480" s="366">
        <v>25</v>
      </c>
      <c r="V1480" s="367">
        <v>45200</v>
      </c>
      <c r="W1480" s="367">
        <v>45930</v>
      </c>
      <c r="X1480" s="363" t="s">
        <v>3400</v>
      </c>
      <c r="Y1480" s="363" t="s">
        <v>791</v>
      </c>
      <c r="Z1480" s="363"/>
      <c r="AA1480" s="363" t="s">
        <v>780</v>
      </c>
      <c r="AB1480" s="363"/>
      <c r="AC1480" s="363"/>
      <c r="AD1480" s="363" t="s">
        <v>304</v>
      </c>
      <c r="AE1480" s="367">
        <v>42390</v>
      </c>
      <c r="AF1480" s="362" t="s">
        <v>2580</v>
      </c>
      <c r="AG1480" s="364">
        <v>4.6321970379884708E-5</v>
      </c>
      <c r="AH1480" s="364">
        <v>4.8374613513482071E-5</v>
      </c>
      <c r="AI1480" s="364">
        <v>7.2299958170859296E-2</v>
      </c>
      <c r="AJ1480" s="363" t="s">
        <v>0</v>
      </c>
      <c r="AK1480" s="368">
        <v>746.05133896534392</v>
      </c>
      <c r="AL1480" s="364">
        <v>1.080953229200123E-4</v>
      </c>
      <c r="AM1480" s="369"/>
      <c r="AN1480" s="370">
        <v>15</v>
      </c>
      <c r="AO1480" s="371" t="s">
        <v>787</v>
      </c>
      <c r="AP1480" s="371" t="s">
        <v>0</v>
      </c>
      <c r="AQ1480" s="371" t="s">
        <v>386</v>
      </c>
      <c r="AR1480" s="372" t="s">
        <v>0</v>
      </c>
      <c r="AS1480" s="372"/>
      <c r="AT1480" s="363"/>
    </row>
    <row r="1481" spans="1:46" x14ac:dyDescent="0.3">
      <c r="A1481" s="362" t="s">
        <v>795</v>
      </c>
      <c r="B1481" s="363" t="s">
        <v>294</v>
      </c>
      <c r="C1481" s="363" t="s">
        <v>295</v>
      </c>
      <c r="D1481" s="363" t="s">
        <v>778</v>
      </c>
      <c r="E1481" s="363" t="s">
        <v>297</v>
      </c>
      <c r="F1481" s="363" t="s">
        <v>452</v>
      </c>
      <c r="G1481" s="363" t="s">
        <v>463</v>
      </c>
      <c r="H1481" s="363" t="s">
        <v>779</v>
      </c>
      <c r="I1481" s="363" t="s">
        <v>796</v>
      </c>
      <c r="J1481" s="363" t="s">
        <v>797</v>
      </c>
      <c r="K1481" s="363" t="s">
        <v>782</v>
      </c>
      <c r="L1481" s="364">
        <v>0.37</v>
      </c>
      <c r="M1481" s="365">
        <v>0.6</v>
      </c>
      <c r="N1481" s="364">
        <v>0.34</v>
      </c>
      <c r="O1481" s="363" t="s">
        <v>798</v>
      </c>
      <c r="P1481" s="363" t="s">
        <v>784</v>
      </c>
      <c r="Q1481" s="363" t="s">
        <v>300</v>
      </c>
      <c r="R1481" s="363" t="s">
        <v>785</v>
      </c>
      <c r="S1481" s="363"/>
      <c r="T1481" s="365">
        <v>1.28</v>
      </c>
      <c r="U1481" s="366">
        <v>25</v>
      </c>
      <c r="V1481" s="367">
        <v>45200</v>
      </c>
      <c r="W1481" s="367">
        <v>45930</v>
      </c>
      <c r="X1481" s="363" t="s">
        <v>3400</v>
      </c>
      <c r="Y1481" s="363" t="s">
        <v>786</v>
      </c>
      <c r="Z1481" s="363"/>
      <c r="AA1481" s="363" t="s">
        <v>796</v>
      </c>
      <c r="AB1481" s="363"/>
      <c r="AC1481" s="363"/>
      <c r="AD1481" s="363" t="s">
        <v>304</v>
      </c>
      <c r="AE1481" s="367">
        <v>42390</v>
      </c>
      <c r="AF1481" s="362" t="s">
        <v>2580</v>
      </c>
      <c r="AG1481" s="364">
        <v>4.5431163257194628E-5</v>
      </c>
      <c r="AH1481" s="364">
        <v>4.7444332484376641E-5</v>
      </c>
      <c r="AI1481" s="364">
        <v>0.16120848545879249</v>
      </c>
      <c r="AJ1481" s="363" t="s">
        <v>0</v>
      </c>
      <c r="AK1481" s="368">
        <v>319.54508597622839</v>
      </c>
      <c r="AL1481" s="364">
        <v>1.06016566710012E-4</v>
      </c>
      <c r="AM1481" s="369"/>
      <c r="AN1481" s="370">
        <v>15</v>
      </c>
      <c r="AO1481" s="371" t="s">
        <v>787</v>
      </c>
      <c r="AP1481" s="371" t="s">
        <v>0</v>
      </c>
      <c r="AQ1481" s="371" t="s">
        <v>386</v>
      </c>
      <c r="AR1481" s="372" t="s">
        <v>0</v>
      </c>
      <c r="AS1481" s="372"/>
      <c r="AT1481" s="363"/>
    </row>
    <row r="1482" spans="1:46" x14ac:dyDescent="0.3">
      <c r="A1482" s="362" t="s">
        <v>799</v>
      </c>
      <c r="B1482" s="363" t="s">
        <v>308</v>
      </c>
      <c r="C1482" s="363" t="s">
        <v>295</v>
      </c>
      <c r="D1482" s="363" t="s">
        <v>778</v>
      </c>
      <c r="E1482" s="363" t="s">
        <v>297</v>
      </c>
      <c r="F1482" s="363" t="s">
        <v>452</v>
      </c>
      <c r="G1482" s="363" t="s">
        <v>463</v>
      </c>
      <c r="H1482" s="363" t="s">
        <v>779</v>
      </c>
      <c r="I1482" s="363" t="s">
        <v>780</v>
      </c>
      <c r="J1482" s="363" t="s">
        <v>781</v>
      </c>
      <c r="K1482" s="363" t="s">
        <v>782</v>
      </c>
      <c r="L1482" s="364">
        <v>0.86</v>
      </c>
      <c r="M1482" s="365">
        <v>0.9</v>
      </c>
      <c r="N1482" s="364">
        <v>0.8</v>
      </c>
      <c r="O1482" s="363" t="s">
        <v>783</v>
      </c>
      <c r="P1482" s="363" t="s">
        <v>784</v>
      </c>
      <c r="Q1482" s="363" t="s">
        <v>300</v>
      </c>
      <c r="R1482" s="363" t="s">
        <v>785</v>
      </c>
      <c r="S1482" s="363"/>
      <c r="T1482" s="365">
        <v>3.25</v>
      </c>
      <c r="U1482" s="366">
        <v>25</v>
      </c>
      <c r="V1482" s="367">
        <v>45200</v>
      </c>
      <c r="W1482" s="367">
        <v>45747</v>
      </c>
      <c r="X1482" s="363" t="s">
        <v>3400</v>
      </c>
      <c r="Y1482" s="363" t="s">
        <v>786</v>
      </c>
      <c r="Z1482" s="363"/>
      <c r="AA1482" s="363" t="s">
        <v>780</v>
      </c>
      <c r="AB1482" s="363"/>
      <c r="AC1482" s="363"/>
      <c r="AD1482" s="363" t="s">
        <v>304</v>
      </c>
      <c r="AE1482" s="367">
        <v>42390</v>
      </c>
      <c r="AF1482" s="362" t="s">
        <v>2580</v>
      </c>
      <c r="AG1482" s="364">
        <v>1.4252913963041451E-4</v>
      </c>
      <c r="AH1482" s="364">
        <v>1.4884496465686792E-4</v>
      </c>
      <c r="AI1482" s="364">
        <v>0.1991885238127343</v>
      </c>
      <c r="AJ1482" s="363" t="s">
        <v>0</v>
      </c>
      <c r="AK1482" s="368">
        <v>253.41316803794967</v>
      </c>
      <c r="AL1482" s="364">
        <v>3.3260099360003765E-4</v>
      </c>
      <c r="AM1482" s="369"/>
      <c r="AN1482" s="370">
        <v>15</v>
      </c>
      <c r="AO1482" s="371" t="s">
        <v>787</v>
      </c>
      <c r="AP1482" s="371" t="s">
        <v>0</v>
      </c>
      <c r="AQ1482" s="371" t="s">
        <v>386</v>
      </c>
      <c r="AR1482" s="372" t="s">
        <v>0</v>
      </c>
      <c r="AS1482" s="372"/>
      <c r="AT1482" s="363"/>
    </row>
    <row r="1483" spans="1:46" x14ac:dyDescent="0.3">
      <c r="A1483" s="362" t="s">
        <v>799</v>
      </c>
      <c r="B1483" s="363" t="s">
        <v>308</v>
      </c>
      <c r="C1483" s="363" t="s">
        <v>295</v>
      </c>
      <c r="D1483" s="363" t="s">
        <v>778</v>
      </c>
      <c r="E1483" s="363" t="s">
        <v>297</v>
      </c>
      <c r="F1483" s="363" t="s">
        <v>452</v>
      </c>
      <c r="G1483" s="363" t="s">
        <v>463</v>
      </c>
      <c r="H1483" s="363" t="s">
        <v>779</v>
      </c>
      <c r="I1483" s="363" t="s">
        <v>780</v>
      </c>
      <c r="J1483" s="363" t="s">
        <v>781</v>
      </c>
      <c r="K1483" s="363" t="s">
        <v>782</v>
      </c>
      <c r="L1483" s="364">
        <v>0.86</v>
      </c>
      <c r="M1483" s="365">
        <v>0.75</v>
      </c>
      <c r="N1483" s="364">
        <v>0.8</v>
      </c>
      <c r="O1483" s="363" t="s">
        <v>783</v>
      </c>
      <c r="P1483" s="363" t="s">
        <v>784</v>
      </c>
      <c r="Q1483" s="363" t="s">
        <v>300</v>
      </c>
      <c r="R1483" s="363" t="s">
        <v>785</v>
      </c>
      <c r="S1483" s="363"/>
      <c r="T1483" s="365">
        <v>3.25</v>
      </c>
      <c r="U1483" s="366">
        <v>25</v>
      </c>
      <c r="V1483" s="367">
        <v>45748</v>
      </c>
      <c r="W1483" s="367">
        <v>45930</v>
      </c>
      <c r="X1483" s="363" t="s">
        <v>3400</v>
      </c>
      <c r="Y1483" s="363" t="s">
        <v>786</v>
      </c>
      <c r="Z1483" s="363"/>
      <c r="AA1483" s="363" t="s">
        <v>780</v>
      </c>
      <c r="AB1483" s="363"/>
      <c r="AC1483" s="363"/>
      <c r="AD1483" s="363" t="s">
        <v>304</v>
      </c>
      <c r="AE1483" s="367">
        <v>42390</v>
      </c>
      <c r="AF1483" s="362" t="s">
        <v>2580</v>
      </c>
      <c r="AG1483" s="364">
        <v>1.4252913963041451E-4</v>
      </c>
      <c r="AH1483" s="364">
        <v>1.4884496465686789E-4</v>
      </c>
      <c r="AI1483" s="364">
        <v>0.1991885238127343</v>
      </c>
      <c r="AJ1483" s="363" t="s">
        <v>0</v>
      </c>
      <c r="AK1483" s="368">
        <v>253.4131680379497</v>
      </c>
      <c r="AL1483" s="364">
        <v>3.3260099360003759E-4</v>
      </c>
      <c r="AM1483" s="369"/>
      <c r="AN1483" s="370">
        <v>15</v>
      </c>
      <c r="AO1483" s="371" t="s">
        <v>787</v>
      </c>
      <c r="AP1483" s="371" t="s">
        <v>0</v>
      </c>
      <c r="AQ1483" s="371" t="s">
        <v>386</v>
      </c>
      <c r="AR1483" s="372" t="s">
        <v>0</v>
      </c>
      <c r="AS1483" s="372"/>
      <c r="AT1483" s="363"/>
    </row>
    <row r="1484" spans="1:46" x14ac:dyDescent="0.3">
      <c r="A1484" s="362" t="s">
        <v>800</v>
      </c>
      <c r="B1484" s="363" t="s">
        <v>308</v>
      </c>
      <c r="C1484" s="363" t="s">
        <v>295</v>
      </c>
      <c r="D1484" s="363" t="s">
        <v>778</v>
      </c>
      <c r="E1484" s="363" t="s">
        <v>297</v>
      </c>
      <c r="F1484" s="363" t="s">
        <v>452</v>
      </c>
      <c r="G1484" s="363" t="s">
        <v>463</v>
      </c>
      <c r="H1484" s="363" t="s">
        <v>779</v>
      </c>
      <c r="I1484" s="363" t="s">
        <v>780</v>
      </c>
      <c r="J1484" s="363" t="s">
        <v>789</v>
      </c>
      <c r="K1484" s="363" t="s">
        <v>782</v>
      </c>
      <c r="L1484" s="364">
        <v>1.1599999999999999</v>
      </c>
      <c r="M1484" s="365">
        <v>0.75</v>
      </c>
      <c r="N1484" s="364">
        <v>1.08</v>
      </c>
      <c r="O1484" s="363" t="s">
        <v>790</v>
      </c>
      <c r="P1484" s="363" t="s">
        <v>784</v>
      </c>
      <c r="Q1484" s="363" t="s">
        <v>300</v>
      </c>
      <c r="R1484" s="363" t="s">
        <v>785</v>
      </c>
      <c r="S1484" s="363"/>
      <c r="T1484" s="365">
        <v>4.18</v>
      </c>
      <c r="U1484" s="366">
        <v>25</v>
      </c>
      <c r="V1484" s="367">
        <v>45200</v>
      </c>
      <c r="W1484" s="367">
        <v>45747</v>
      </c>
      <c r="X1484" s="363" t="s">
        <v>3400</v>
      </c>
      <c r="Y1484" s="363" t="s">
        <v>791</v>
      </c>
      <c r="Z1484" s="363"/>
      <c r="AA1484" s="363" t="s">
        <v>780</v>
      </c>
      <c r="AB1484" s="363"/>
      <c r="AC1484" s="363"/>
      <c r="AD1484" s="363" t="s">
        <v>304</v>
      </c>
      <c r="AE1484" s="367">
        <v>42390</v>
      </c>
      <c r="AF1484" s="362" t="s">
        <v>2580</v>
      </c>
      <c r="AG1484" s="364">
        <v>1.9241433850105958E-4</v>
      </c>
      <c r="AH1484" s="364">
        <v>2.0094070228677169E-4</v>
      </c>
      <c r="AI1484" s="364">
        <v>0.20907647086803152</v>
      </c>
      <c r="AJ1484" s="363" t="s">
        <v>0</v>
      </c>
      <c r="AK1484" s="368">
        <v>240.13786056734054</v>
      </c>
      <c r="AL1484" s="364">
        <v>4.4901134136005104E-4</v>
      </c>
      <c r="AM1484" s="369"/>
      <c r="AN1484" s="370">
        <v>15</v>
      </c>
      <c r="AO1484" s="371" t="s">
        <v>787</v>
      </c>
      <c r="AP1484" s="371" t="s">
        <v>0</v>
      </c>
      <c r="AQ1484" s="371" t="s">
        <v>386</v>
      </c>
      <c r="AR1484" s="372" t="s">
        <v>0</v>
      </c>
      <c r="AS1484" s="372"/>
      <c r="AT1484" s="363"/>
    </row>
    <row r="1485" spans="1:46" x14ac:dyDescent="0.3">
      <c r="A1485" s="362" t="s">
        <v>800</v>
      </c>
      <c r="B1485" s="363" t="s">
        <v>308</v>
      </c>
      <c r="C1485" s="363" t="s">
        <v>295</v>
      </c>
      <c r="D1485" s="363" t="s">
        <v>778</v>
      </c>
      <c r="E1485" s="363" t="s">
        <v>297</v>
      </c>
      <c r="F1485" s="363" t="s">
        <v>452</v>
      </c>
      <c r="G1485" s="363" t="s">
        <v>463</v>
      </c>
      <c r="H1485" s="363" t="s">
        <v>779</v>
      </c>
      <c r="I1485" s="363" t="s">
        <v>780</v>
      </c>
      <c r="J1485" s="363" t="s">
        <v>789</v>
      </c>
      <c r="K1485" s="363" t="s">
        <v>782</v>
      </c>
      <c r="L1485" s="364">
        <v>1.1599999999999999</v>
      </c>
      <c r="M1485" s="365">
        <v>0.9</v>
      </c>
      <c r="N1485" s="364">
        <v>1.08</v>
      </c>
      <c r="O1485" s="363" t="s">
        <v>790</v>
      </c>
      <c r="P1485" s="363" t="s">
        <v>784</v>
      </c>
      <c r="Q1485" s="363" t="s">
        <v>300</v>
      </c>
      <c r="R1485" s="363" t="s">
        <v>785</v>
      </c>
      <c r="S1485" s="363"/>
      <c r="T1485" s="365">
        <v>4.18</v>
      </c>
      <c r="U1485" s="366">
        <v>25</v>
      </c>
      <c r="V1485" s="367">
        <v>45748</v>
      </c>
      <c r="W1485" s="367">
        <v>45930</v>
      </c>
      <c r="X1485" s="363" t="s">
        <v>3400</v>
      </c>
      <c r="Y1485" s="363" t="s">
        <v>791</v>
      </c>
      <c r="Z1485" s="363"/>
      <c r="AA1485" s="363" t="s">
        <v>780</v>
      </c>
      <c r="AB1485" s="363"/>
      <c r="AC1485" s="363"/>
      <c r="AD1485" s="363" t="s">
        <v>304</v>
      </c>
      <c r="AE1485" s="367">
        <v>42390</v>
      </c>
      <c r="AF1485" s="362" t="s">
        <v>2580</v>
      </c>
      <c r="AG1485" s="364">
        <v>1.9241433850105961E-4</v>
      </c>
      <c r="AH1485" s="364">
        <v>2.0094070228677169E-4</v>
      </c>
      <c r="AI1485" s="364">
        <v>0.20907647086803149</v>
      </c>
      <c r="AJ1485" s="363" t="s">
        <v>0</v>
      </c>
      <c r="AK1485" s="368">
        <v>240.13786056734051</v>
      </c>
      <c r="AL1485" s="364">
        <v>4.4901134136005099E-4</v>
      </c>
      <c r="AM1485" s="369"/>
      <c r="AN1485" s="370">
        <v>15</v>
      </c>
      <c r="AO1485" s="371" t="s">
        <v>787</v>
      </c>
      <c r="AP1485" s="371" t="s">
        <v>0</v>
      </c>
      <c r="AQ1485" s="371" t="s">
        <v>386</v>
      </c>
      <c r="AR1485" s="372" t="s">
        <v>0</v>
      </c>
      <c r="AS1485" s="372"/>
      <c r="AT1485" s="363"/>
    </row>
    <row r="1486" spans="1:46" x14ac:dyDescent="0.3">
      <c r="A1486" s="362" t="s">
        <v>801</v>
      </c>
      <c r="B1486" s="363" t="s">
        <v>308</v>
      </c>
      <c r="C1486" s="363" t="s">
        <v>295</v>
      </c>
      <c r="D1486" s="363" t="s">
        <v>778</v>
      </c>
      <c r="E1486" s="363" t="s">
        <v>297</v>
      </c>
      <c r="F1486" s="363" t="s">
        <v>452</v>
      </c>
      <c r="G1486" s="363" t="s">
        <v>463</v>
      </c>
      <c r="H1486" s="363" t="s">
        <v>779</v>
      </c>
      <c r="I1486" s="363" t="s">
        <v>780</v>
      </c>
      <c r="J1486" s="363" t="s">
        <v>793</v>
      </c>
      <c r="K1486" s="363" t="s">
        <v>782</v>
      </c>
      <c r="L1486" s="364">
        <v>0.4</v>
      </c>
      <c r="M1486" s="365">
        <v>0.45</v>
      </c>
      <c r="N1486" s="364">
        <v>0.37</v>
      </c>
      <c r="O1486" s="363" t="s">
        <v>794</v>
      </c>
      <c r="P1486" s="363" t="s">
        <v>784</v>
      </c>
      <c r="Q1486" s="363" t="s">
        <v>300</v>
      </c>
      <c r="R1486" s="363" t="s">
        <v>785</v>
      </c>
      <c r="S1486" s="363"/>
      <c r="T1486" s="365">
        <v>2.91</v>
      </c>
      <c r="U1486" s="366">
        <v>25</v>
      </c>
      <c r="V1486" s="367">
        <v>45200</v>
      </c>
      <c r="W1486" s="367">
        <v>45930</v>
      </c>
      <c r="X1486" s="363" t="s">
        <v>3400</v>
      </c>
      <c r="Y1486" s="363" t="s">
        <v>791</v>
      </c>
      <c r="Z1486" s="363"/>
      <c r="AA1486" s="363" t="s">
        <v>780</v>
      </c>
      <c r="AB1486" s="363"/>
      <c r="AC1486" s="363"/>
      <c r="AD1486" s="363" t="s">
        <v>304</v>
      </c>
      <c r="AE1486" s="367">
        <v>42390</v>
      </c>
      <c r="AF1486" s="362" t="s">
        <v>2580</v>
      </c>
      <c r="AG1486" s="364">
        <v>6.5919727079066703E-5</v>
      </c>
      <c r="AH1486" s="364">
        <v>6.8840796153801399E-5</v>
      </c>
      <c r="AI1486" s="364">
        <v>0.1028884020123767</v>
      </c>
      <c r="AJ1486" s="363" t="s">
        <v>0</v>
      </c>
      <c r="AK1486" s="368">
        <v>516.13975942225716</v>
      </c>
      <c r="AL1486" s="364">
        <v>1.5382795954001739E-4</v>
      </c>
      <c r="AM1486" s="369"/>
      <c r="AN1486" s="370">
        <v>15</v>
      </c>
      <c r="AO1486" s="371" t="s">
        <v>787</v>
      </c>
      <c r="AP1486" s="371" t="s">
        <v>0</v>
      </c>
      <c r="AQ1486" s="371" t="s">
        <v>386</v>
      </c>
      <c r="AR1486" s="372" t="s">
        <v>0</v>
      </c>
      <c r="AS1486" s="372"/>
      <c r="AT1486" s="363"/>
    </row>
    <row r="1487" spans="1:46" x14ac:dyDescent="0.3">
      <c r="A1487" s="362" t="s">
        <v>802</v>
      </c>
      <c r="B1487" s="363" t="s">
        <v>308</v>
      </c>
      <c r="C1487" s="363" t="s">
        <v>295</v>
      </c>
      <c r="D1487" s="363" t="s">
        <v>778</v>
      </c>
      <c r="E1487" s="363" t="s">
        <v>297</v>
      </c>
      <c r="F1487" s="363" t="s">
        <v>452</v>
      </c>
      <c r="G1487" s="363" t="s">
        <v>463</v>
      </c>
      <c r="H1487" s="363" t="s">
        <v>779</v>
      </c>
      <c r="I1487" s="363" t="s">
        <v>796</v>
      </c>
      <c r="J1487" s="363" t="s">
        <v>797</v>
      </c>
      <c r="K1487" s="363" t="s">
        <v>782</v>
      </c>
      <c r="L1487" s="364">
        <v>0.41</v>
      </c>
      <c r="M1487" s="365">
        <v>0.6</v>
      </c>
      <c r="N1487" s="364">
        <v>0.38</v>
      </c>
      <c r="O1487" s="363" t="s">
        <v>798</v>
      </c>
      <c r="P1487" s="363" t="s">
        <v>784</v>
      </c>
      <c r="Q1487" s="363" t="s">
        <v>300</v>
      </c>
      <c r="R1487" s="363" t="s">
        <v>785</v>
      </c>
      <c r="S1487" s="363"/>
      <c r="T1487" s="365">
        <v>1.28</v>
      </c>
      <c r="U1487" s="366">
        <v>25</v>
      </c>
      <c r="V1487" s="367">
        <v>45200</v>
      </c>
      <c r="W1487" s="367">
        <v>45930</v>
      </c>
      <c r="X1487" s="363" t="s">
        <v>3400</v>
      </c>
      <c r="Y1487" s="363" t="s">
        <v>786</v>
      </c>
      <c r="Z1487" s="363"/>
      <c r="AA1487" s="363" t="s">
        <v>796</v>
      </c>
      <c r="AB1487" s="363"/>
      <c r="AC1487" s="363"/>
      <c r="AD1487" s="363" t="s">
        <v>304</v>
      </c>
      <c r="AE1487" s="367">
        <v>42390</v>
      </c>
      <c r="AF1487" s="362" t="s">
        <v>2580</v>
      </c>
      <c r="AG1487" s="364">
        <v>6.6810534201756797E-5</v>
      </c>
      <c r="AH1487" s="364">
        <v>6.9771077182906828E-5</v>
      </c>
      <c r="AI1487" s="364">
        <v>0.23707130214528321</v>
      </c>
      <c r="AJ1487" s="363" t="s">
        <v>0</v>
      </c>
      <c r="AK1487" s="368">
        <v>208.55862313364111</v>
      </c>
      <c r="AL1487" s="364">
        <v>1.5590671575001769E-4</v>
      </c>
      <c r="AM1487" s="369"/>
      <c r="AN1487" s="370">
        <v>15</v>
      </c>
      <c r="AO1487" s="371" t="s">
        <v>787</v>
      </c>
      <c r="AP1487" s="371" t="s">
        <v>0</v>
      </c>
      <c r="AQ1487" s="371" t="s">
        <v>386</v>
      </c>
      <c r="AR1487" s="372" t="s">
        <v>0</v>
      </c>
      <c r="AS1487" s="372"/>
      <c r="AT1487" s="363"/>
    </row>
    <row r="1488" spans="1:46" x14ac:dyDescent="0.3">
      <c r="A1488" s="362" t="s">
        <v>803</v>
      </c>
      <c r="B1488" s="363" t="s">
        <v>310</v>
      </c>
      <c r="C1488" s="363" t="s">
        <v>295</v>
      </c>
      <c r="D1488" s="363" t="s">
        <v>778</v>
      </c>
      <c r="E1488" s="363" t="s">
        <v>297</v>
      </c>
      <c r="F1488" s="363" t="s">
        <v>452</v>
      </c>
      <c r="G1488" s="363" t="s">
        <v>463</v>
      </c>
      <c r="H1488" s="363" t="s">
        <v>779</v>
      </c>
      <c r="I1488" s="363" t="s">
        <v>780</v>
      </c>
      <c r="J1488" s="363" t="s">
        <v>781</v>
      </c>
      <c r="K1488" s="363" t="s">
        <v>782</v>
      </c>
      <c r="L1488" s="364">
        <v>0.86</v>
      </c>
      <c r="M1488" s="365">
        <v>0.9</v>
      </c>
      <c r="N1488" s="364">
        <v>0.8</v>
      </c>
      <c r="O1488" s="363" t="s">
        <v>783</v>
      </c>
      <c r="P1488" s="363" t="s">
        <v>784</v>
      </c>
      <c r="Q1488" s="363" t="s">
        <v>300</v>
      </c>
      <c r="R1488" s="363" t="s">
        <v>785</v>
      </c>
      <c r="S1488" s="363"/>
      <c r="T1488" s="365">
        <v>3.25</v>
      </c>
      <c r="U1488" s="366">
        <v>25</v>
      </c>
      <c r="V1488" s="367">
        <v>45200</v>
      </c>
      <c r="W1488" s="367">
        <v>45747</v>
      </c>
      <c r="X1488" s="363" t="s">
        <v>3400</v>
      </c>
      <c r="Y1488" s="363" t="s">
        <v>786</v>
      </c>
      <c r="Z1488" s="363"/>
      <c r="AA1488" s="363" t="s">
        <v>780</v>
      </c>
      <c r="AB1488" s="363"/>
      <c r="AC1488" s="363"/>
      <c r="AD1488" s="363" t="s">
        <v>304</v>
      </c>
      <c r="AE1488" s="367">
        <v>42390</v>
      </c>
      <c r="AF1488" s="362" t="s">
        <v>2580</v>
      </c>
      <c r="AG1488" s="364">
        <v>1.4252913963041451E-4</v>
      </c>
      <c r="AH1488" s="364">
        <v>1.4884496465686792E-4</v>
      </c>
      <c r="AI1488" s="364">
        <v>0.1991885238127343</v>
      </c>
      <c r="AJ1488" s="363" t="s">
        <v>0</v>
      </c>
      <c r="AK1488" s="368">
        <v>253.41316803794967</v>
      </c>
      <c r="AL1488" s="364">
        <v>3.3260099360003765E-4</v>
      </c>
      <c r="AM1488" s="369"/>
      <c r="AN1488" s="370">
        <v>15</v>
      </c>
      <c r="AO1488" s="371" t="s">
        <v>787</v>
      </c>
      <c r="AP1488" s="371" t="s">
        <v>0</v>
      </c>
      <c r="AQ1488" s="371" t="s">
        <v>386</v>
      </c>
      <c r="AR1488" s="372" t="s">
        <v>0</v>
      </c>
      <c r="AS1488" s="372"/>
      <c r="AT1488" s="363"/>
    </row>
    <row r="1489" spans="1:46" x14ac:dyDescent="0.3">
      <c r="A1489" s="362" t="s">
        <v>803</v>
      </c>
      <c r="B1489" s="363" t="s">
        <v>310</v>
      </c>
      <c r="C1489" s="363" t="s">
        <v>295</v>
      </c>
      <c r="D1489" s="363" t="s">
        <v>778</v>
      </c>
      <c r="E1489" s="363" t="s">
        <v>297</v>
      </c>
      <c r="F1489" s="363" t="s">
        <v>452</v>
      </c>
      <c r="G1489" s="363" t="s">
        <v>463</v>
      </c>
      <c r="H1489" s="363" t="s">
        <v>779</v>
      </c>
      <c r="I1489" s="363" t="s">
        <v>780</v>
      </c>
      <c r="J1489" s="363" t="s">
        <v>781</v>
      </c>
      <c r="K1489" s="363" t="s">
        <v>782</v>
      </c>
      <c r="L1489" s="364">
        <v>0.86</v>
      </c>
      <c r="M1489" s="365">
        <v>0.75</v>
      </c>
      <c r="N1489" s="364">
        <v>0.8</v>
      </c>
      <c r="O1489" s="363" t="s">
        <v>783</v>
      </c>
      <c r="P1489" s="363" t="s">
        <v>784</v>
      </c>
      <c r="Q1489" s="363" t="s">
        <v>300</v>
      </c>
      <c r="R1489" s="363" t="s">
        <v>785</v>
      </c>
      <c r="S1489" s="363"/>
      <c r="T1489" s="365">
        <v>3.25</v>
      </c>
      <c r="U1489" s="366">
        <v>25</v>
      </c>
      <c r="V1489" s="367">
        <v>45748</v>
      </c>
      <c r="W1489" s="367">
        <v>45930</v>
      </c>
      <c r="X1489" s="363" t="s">
        <v>3400</v>
      </c>
      <c r="Y1489" s="363" t="s">
        <v>786</v>
      </c>
      <c r="Z1489" s="363"/>
      <c r="AA1489" s="363" t="s">
        <v>780</v>
      </c>
      <c r="AB1489" s="363"/>
      <c r="AC1489" s="363"/>
      <c r="AD1489" s="363" t="s">
        <v>304</v>
      </c>
      <c r="AE1489" s="367">
        <v>42390</v>
      </c>
      <c r="AF1489" s="362" t="s">
        <v>2580</v>
      </c>
      <c r="AG1489" s="364">
        <v>1.4252913963041451E-4</v>
      </c>
      <c r="AH1489" s="364">
        <v>1.4884496465686789E-4</v>
      </c>
      <c r="AI1489" s="364">
        <v>0.1991885238127343</v>
      </c>
      <c r="AJ1489" s="363" t="s">
        <v>0</v>
      </c>
      <c r="AK1489" s="368">
        <v>253.4131680379497</v>
      </c>
      <c r="AL1489" s="364">
        <v>3.3260099360003759E-4</v>
      </c>
      <c r="AM1489" s="369"/>
      <c r="AN1489" s="370">
        <v>15</v>
      </c>
      <c r="AO1489" s="371" t="s">
        <v>787</v>
      </c>
      <c r="AP1489" s="371" t="s">
        <v>0</v>
      </c>
      <c r="AQ1489" s="371" t="s">
        <v>386</v>
      </c>
      <c r="AR1489" s="372" t="s">
        <v>0</v>
      </c>
      <c r="AS1489" s="372"/>
      <c r="AT1489" s="363"/>
    </row>
    <row r="1490" spans="1:46" x14ac:dyDescent="0.3">
      <c r="A1490" s="362" t="s">
        <v>804</v>
      </c>
      <c r="B1490" s="363" t="s">
        <v>310</v>
      </c>
      <c r="C1490" s="363" t="s">
        <v>295</v>
      </c>
      <c r="D1490" s="363" t="s">
        <v>778</v>
      </c>
      <c r="E1490" s="363" t="s">
        <v>297</v>
      </c>
      <c r="F1490" s="363" t="s">
        <v>452</v>
      </c>
      <c r="G1490" s="363" t="s">
        <v>463</v>
      </c>
      <c r="H1490" s="363" t="s">
        <v>779</v>
      </c>
      <c r="I1490" s="363" t="s">
        <v>780</v>
      </c>
      <c r="J1490" s="363" t="s">
        <v>789</v>
      </c>
      <c r="K1490" s="363" t="s">
        <v>782</v>
      </c>
      <c r="L1490" s="364">
        <v>1.1599999999999999</v>
      </c>
      <c r="M1490" s="365">
        <v>0.75</v>
      </c>
      <c r="N1490" s="364">
        <v>1.08</v>
      </c>
      <c r="O1490" s="363" t="s">
        <v>790</v>
      </c>
      <c r="P1490" s="363" t="s">
        <v>784</v>
      </c>
      <c r="Q1490" s="363" t="s">
        <v>300</v>
      </c>
      <c r="R1490" s="363" t="s">
        <v>785</v>
      </c>
      <c r="S1490" s="363"/>
      <c r="T1490" s="365">
        <v>4.18</v>
      </c>
      <c r="U1490" s="366">
        <v>25</v>
      </c>
      <c r="V1490" s="367">
        <v>45200</v>
      </c>
      <c r="W1490" s="367">
        <v>45747</v>
      </c>
      <c r="X1490" s="363" t="s">
        <v>3400</v>
      </c>
      <c r="Y1490" s="363" t="s">
        <v>791</v>
      </c>
      <c r="Z1490" s="363"/>
      <c r="AA1490" s="363" t="s">
        <v>780</v>
      </c>
      <c r="AB1490" s="363"/>
      <c r="AC1490" s="363"/>
      <c r="AD1490" s="363" t="s">
        <v>304</v>
      </c>
      <c r="AE1490" s="367">
        <v>42390</v>
      </c>
      <c r="AF1490" s="362" t="s">
        <v>2580</v>
      </c>
      <c r="AG1490" s="364">
        <v>1.9241433850105958E-4</v>
      </c>
      <c r="AH1490" s="364">
        <v>2.0094070228677169E-4</v>
      </c>
      <c r="AI1490" s="364">
        <v>0.20907647086803152</v>
      </c>
      <c r="AJ1490" s="363" t="s">
        <v>0</v>
      </c>
      <c r="AK1490" s="368">
        <v>240.13786056734054</v>
      </c>
      <c r="AL1490" s="364">
        <v>4.4901134136005104E-4</v>
      </c>
      <c r="AM1490" s="369"/>
      <c r="AN1490" s="370">
        <v>15</v>
      </c>
      <c r="AO1490" s="371" t="s">
        <v>787</v>
      </c>
      <c r="AP1490" s="371" t="s">
        <v>0</v>
      </c>
      <c r="AQ1490" s="371" t="s">
        <v>386</v>
      </c>
      <c r="AR1490" s="372" t="s">
        <v>0</v>
      </c>
      <c r="AS1490" s="372"/>
      <c r="AT1490" s="363"/>
    </row>
    <row r="1491" spans="1:46" x14ac:dyDescent="0.3">
      <c r="A1491" s="362" t="s">
        <v>804</v>
      </c>
      <c r="B1491" s="363" t="s">
        <v>310</v>
      </c>
      <c r="C1491" s="363" t="s">
        <v>295</v>
      </c>
      <c r="D1491" s="363" t="s">
        <v>778</v>
      </c>
      <c r="E1491" s="363" t="s">
        <v>297</v>
      </c>
      <c r="F1491" s="363" t="s">
        <v>452</v>
      </c>
      <c r="G1491" s="363" t="s">
        <v>463</v>
      </c>
      <c r="H1491" s="363" t="s">
        <v>779</v>
      </c>
      <c r="I1491" s="363" t="s">
        <v>780</v>
      </c>
      <c r="J1491" s="363" t="s">
        <v>789</v>
      </c>
      <c r="K1491" s="363" t="s">
        <v>782</v>
      </c>
      <c r="L1491" s="364">
        <v>1.1599999999999999</v>
      </c>
      <c r="M1491" s="365">
        <v>0.9</v>
      </c>
      <c r="N1491" s="364">
        <v>1.08</v>
      </c>
      <c r="O1491" s="363" t="s">
        <v>790</v>
      </c>
      <c r="P1491" s="363" t="s">
        <v>784</v>
      </c>
      <c r="Q1491" s="363" t="s">
        <v>300</v>
      </c>
      <c r="R1491" s="363" t="s">
        <v>785</v>
      </c>
      <c r="S1491" s="363"/>
      <c r="T1491" s="365">
        <v>4.18</v>
      </c>
      <c r="U1491" s="366">
        <v>25</v>
      </c>
      <c r="V1491" s="367">
        <v>45748</v>
      </c>
      <c r="W1491" s="367">
        <v>45930</v>
      </c>
      <c r="X1491" s="363" t="s">
        <v>3400</v>
      </c>
      <c r="Y1491" s="363" t="s">
        <v>791</v>
      </c>
      <c r="Z1491" s="363"/>
      <c r="AA1491" s="363" t="s">
        <v>780</v>
      </c>
      <c r="AB1491" s="363"/>
      <c r="AC1491" s="363"/>
      <c r="AD1491" s="363" t="s">
        <v>304</v>
      </c>
      <c r="AE1491" s="367">
        <v>42390</v>
      </c>
      <c r="AF1491" s="362" t="s">
        <v>2580</v>
      </c>
      <c r="AG1491" s="364">
        <v>1.9241433850105961E-4</v>
      </c>
      <c r="AH1491" s="364">
        <v>2.0094070228677169E-4</v>
      </c>
      <c r="AI1491" s="364">
        <v>0.20907647086803149</v>
      </c>
      <c r="AJ1491" s="363" t="s">
        <v>0</v>
      </c>
      <c r="AK1491" s="368">
        <v>240.13786056734051</v>
      </c>
      <c r="AL1491" s="364">
        <v>4.4901134136005099E-4</v>
      </c>
      <c r="AM1491" s="369"/>
      <c r="AN1491" s="370">
        <v>15</v>
      </c>
      <c r="AO1491" s="371" t="s">
        <v>787</v>
      </c>
      <c r="AP1491" s="371" t="s">
        <v>0</v>
      </c>
      <c r="AQ1491" s="371" t="s">
        <v>386</v>
      </c>
      <c r="AR1491" s="372" t="s">
        <v>0</v>
      </c>
      <c r="AS1491" s="372"/>
      <c r="AT1491" s="363"/>
    </row>
    <row r="1492" spans="1:46" x14ac:dyDescent="0.3">
      <c r="A1492" s="362" t="s">
        <v>805</v>
      </c>
      <c r="B1492" s="363" t="s">
        <v>310</v>
      </c>
      <c r="C1492" s="363" t="s">
        <v>295</v>
      </c>
      <c r="D1492" s="363" t="s">
        <v>778</v>
      </c>
      <c r="E1492" s="363" t="s">
        <v>297</v>
      </c>
      <c r="F1492" s="363" t="s">
        <v>452</v>
      </c>
      <c r="G1492" s="363" t="s">
        <v>463</v>
      </c>
      <c r="H1492" s="363" t="s">
        <v>779</v>
      </c>
      <c r="I1492" s="363" t="s">
        <v>780</v>
      </c>
      <c r="J1492" s="363" t="s">
        <v>793</v>
      </c>
      <c r="K1492" s="363" t="s">
        <v>782</v>
      </c>
      <c r="L1492" s="364">
        <v>0.4</v>
      </c>
      <c r="M1492" s="365">
        <v>0.45</v>
      </c>
      <c r="N1492" s="364">
        <v>0.37</v>
      </c>
      <c r="O1492" s="363" t="s">
        <v>794</v>
      </c>
      <c r="P1492" s="363" t="s">
        <v>784</v>
      </c>
      <c r="Q1492" s="363" t="s">
        <v>300</v>
      </c>
      <c r="R1492" s="363" t="s">
        <v>785</v>
      </c>
      <c r="S1492" s="363"/>
      <c r="T1492" s="365">
        <v>2.91</v>
      </c>
      <c r="U1492" s="366">
        <v>25</v>
      </c>
      <c r="V1492" s="367">
        <v>45200</v>
      </c>
      <c r="W1492" s="367">
        <v>45930</v>
      </c>
      <c r="X1492" s="363" t="s">
        <v>3400</v>
      </c>
      <c r="Y1492" s="363" t="s">
        <v>791</v>
      </c>
      <c r="Z1492" s="363"/>
      <c r="AA1492" s="363" t="s">
        <v>780</v>
      </c>
      <c r="AB1492" s="363"/>
      <c r="AC1492" s="363"/>
      <c r="AD1492" s="363" t="s">
        <v>304</v>
      </c>
      <c r="AE1492" s="367">
        <v>42390</v>
      </c>
      <c r="AF1492" s="362" t="s">
        <v>2580</v>
      </c>
      <c r="AG1492" s="364">
        <v>6.5919727079066703E-5</v>
      </c>
      <c r="AH1492" s="364">
        <v>6.8840796153801399E-5</v>
      </c>
      <c r="AI1492" s="364">
        <v>0.1028884020123767</v>
      </c>
      <c r="AJ1492" s="363" t="s">
        <v>0</v>
      </c>
      <c r="AK1492" s="368">
        <v>516.13975942225716</v>
      </c>
      <c r="AL1492" s="364">
        <v>1.5382795954001739E-4</v>
      </c>
      <c r="AM1492" s="369"/>
      <c r="AN1492" s="370">
        <v>15</v>
      </c>
      <c r="AO1492" s="371" t="s">
        <v>787</v>
      </c>
      <c r="AP1492" s="371" t="s">
        <v>0</v>
      </c>
      <c r="AQ1492" s="371" t="s">
        <v>386</v>
      </c>
      <c r="AR1492" s="372" t="s">
        <v>0</v>
      </c>
      <c r="AS1492" s="372"/>
      <c r="AT1492" s="363"/>
    </row>
    <row r="1493" spans="1:46" x14ac:dyDescent="0.3">
      <c r="A1493" s="362" t="s">
        <v>806</v>
      </c>
      <c r="B1493" s="363" t="s">
        <v>310</v>
      </c>
      <c r="C1493" s="363" t="s">
        <v>295</v>
      </c>
      <c r="D1493" s="363" t="s">
        <v>778</v>
      </c>
      <c r="E1493" s="363" t="s">
        <v>297</v>
      </c>
      <c r="F1493" s="363" t="s">
        <v>452</v>
      </c>
      <c r="G1493" s="363" t="s">
        <v>463</v>
      </c>
      <c r="H1493" s="363" t="s">
        <v>779</v>
      </c>
      <c r="I1493" s="363" t="s">
        <v>796</v>
      </c>
      <c r="J1493" s="363" t="s">
        <v>797</v>
      </c>
      <c r="K1493" s="363" t="s">
        <v>782</v>
      </c>
      <c r="L1493" s="364">
        <v>0.41</v>
      </c>
      <c r="M1493" s="365">
        <v>0.6</v>
      </c>
      <c r="N1493" s="364">
        <v>0.38</v>
      </c>
      <c r="O1493" s="363" t="s">
        <v>798</v>
      </c>
      <c r="P1493" s="363" t="s">
        <v>784</v>
      </c>
      <c r="Q1493" s="363" t="s">
        <v>300</v>
      </c>
      <c r="R1493" s="363" t="s">
        <v>785</v>
      </c>
      <c r="S1493" s="363"/>
      <c r="T1493" s="365">
        <v>1.28</v>
      </c>
      <c r="U1493" s="366">
        <v>25</v>
      </c>
      <c r="V1493" s="367">
        <v>45200</v>
      </c>
      <c r="W1493" s="367">
        <v>45930</v>
      </c>
      <c r="X1493" s="363" t="s">
        <v>3400</v>
      </c>
      <c r="Y1493" s="363" t="s">
        <v>786</v>
      </c>
      <c r="Z1493" s="363"/>
      <c r="AA1493" s="363" t="s">
        <v>796</v>
      </c>
      <c r="AB1493" s="363"/>
      <c r="AC1493" s="363"/>
      <c r="AD1493" s="363" t="s">
        <v>304</v>
      </c>
      <c r="AE1493" s="367">
        <v>42390</v>
      </c>
      <c r="AF1493" s="362" t="s">
        <v>2580</v>
      </c>
      <c r="AG1493" s="364">
        <v>6.6810534201756797E-5</v>
      </c>
      <c r="AH1493" s="364">
        <v>6.9771077182906828E-5</v>
      </c>
      <c r="AI1493" s="364">
        <v>0.23707130214528321</v>
      </c>
      <c r="AJ1493" s="363" t="s">
        <v>0</v>
      </c>
      <c r="AK1493" s="368">
        <v>208.55862313364111</v>
      </c>
      <c r="AL1493" s="364">
        <v>1.5590671575001769E-4</v>
      </c>
      <c r="AM1493" s="369"/>
      <c r="AN1493" s="370">
        <v>15</v>
      </c>
      <c r="AO1493" s="371" t="s">
        <v>787</v>
      </c>
      <c r="AP1493" s="371" t="s">
        <v>0</v>
      </c>
      <c r="AQ1493" s="371" t="s">
        <v>386</v>
      </c>
      <c r="AR1493" s="372" t="s">
        <v>0</v>
      </c>
      <c r="AS1493" s="372"/>
      <c r="AT1493" s="363"/>
    </row>
    <row r="1494" spans="1:46" x14ac:dyDescent="0.3">
      <c r="A1494" s="362" t="s">
        <v>807</v>
      </c>
      <c r="B1494" s="363" t="s">
        <v>294</v>
      </c>
      <c r="C1494" s="363" t="s">
        <v>295</v>
      </c>
      <c r="D1494" s="363" t="s">
        <v>778</v>
      </c>
      <c r="E1494" s="363" t="s">
        <v>297</v>
      </c>
      <c r="F1494" s="363" t="s">
        <v>452</v>
      </c>
      <c r="G1494" s="363" t="s">
        <v>463</v>
      </c>
      <c r="H1494" s="363" t="s">
        <v>808</v>
      </c>
      <c r="I1494" s="363" t="s">
        <v>780</v>
      </c>
      <c r="J1494" s="363" t="s">
        <v>809</v>
      </c>
      <c r="K1494" s="363" t="s">
        <v>782</v>
      </c>
      <c r="L1494" s="364">
        <v>0.73</v>
      </c>
      <c r="M1494" s="365">
        <v>0.9</v>
      </c>
      <c r="N1494" s="364">
        <v>0.67</v>
      </c>
      <c r="O1494" s="363" t="s">
        <v>810</v>
      </c>
      <c r="P1494" s="363" t="s">
        <v>784</v>
      </c>
      <c r="Q1494" s="363" t="s">
        <v>300</v>
      </c>
      <c r="R1494" s="363" t="s">
        <v>811</v>
      </c>
      <c r="S1494" s="363"/>
      <c r="T1494" s="365">
        <v>0.53</v>
      </c>
      <c r="U1494" s="366">
        <v>45</v>
      </c>
      <c r="V1494" s="367">
        <v>45200</v>
      </c>
      <c r="W1494" s="367">
        <v>45930</v>
      </c>
      <c r="X1494" s="363" t="s">
        <v>3400</v>
      </c>
      <c r="Y1494" s="363" t="s">
        <v>812</v>
      </c>
      <c r="Z1494" s="363"/>
      <c r="AA1494" s="363" t="s">
        <v>780</v>
      </c>
      <c r="AB1494" s="363"/>
      <c r="AC1494" s="363"/>
      <c r="AD1494" s="363" t="s">
        <v>304</v>
      </c>
      <c r="AE1494" s="367">
        <v>44669</v>
      </c>
      <c r="AF1494" s="362" t="s">
        <v>2581</v>
      </c>
      <c r="AG1494" s="364">
        <v>2.7700000000000001E-4</v>
      </c>
      <c r="AH1494" s="364">
        <v>0</v>
      </c>
      <c r="AI1494" s="364">
        <v>1.2</v>
      </c>
      <c r="AJ1494" s="363" t="s">
        <v>181</v>
      </c>
      <c r="AK1494" s="368">
        <v>19.29</v>
      </c>
      <c r="AL1494" s="364">
        <v>2.2222222222222221E-4</v>
      </c>
      <c r="AM1494" s="369"/>
      <c r="AN1494" s="370">
        <v>15</v>
      </c>
      <c r="AO1494" s="371" t="s">
        <v>787</v>
      </c>
      <c r="AP1494" s="371" t="s">
        <v>0</v>
      </c>
      <c r="AQ1494" s="371" t="s">
        <v>386</v>
      </c>
      <c r="AR1494" s="372" t="s">
        <v>0</v>
      </c>
      <c r="AS1494" s="372"/>
      <c r="AT1494" s="363"/>
    </row>
    <row r="1495" spans="1:46" x14ac:dyDescent="0.3">
      <c r="A1495" s="362" t="s">
        <v>813</v>
      </c>
      <c r="B1495" s="363" t="s">
        <v>294</v>
      </c>
      <c r="C1495" s="363" t="s">
        <v>295</v>
      </c>
      <c r="D1495" s="363" t="s">
        <v>778</v>
      </c>
      <c r="E1495" s="363" t="s">
        <v>297</v>
      </c>
      <c r="F1495" s="363" t="s">
        <v>452</v>
      </c>
      <c r="G1495" s="363" t="s">
        <v>463</v>
      </c>
      <c r="H1495" s="363" t="s">
        <v>808</v>
      </c>
      <c r="I1495" s="363" t="s">
        <v>780</v>
      </c>
      <c r="J1495" s="363" t="s">
        <v>814</v>
      </c>
      <c r="K1495" s="363" t="s">
        <v>782</v>
      </c>
      <c r="L1495" s="364">
        <v>0.98</v>
      </c>
      <c r="M1495" s="365">
        <v>1.2</v>
      </c>
      <c r="N1495" s="364">
        <v>0.91</v>
      </c>
      <c r="O1495" s="363" t="s">
        <v>815</v>
      </c>
      <c r="P1495" s="363" t="s">
        <v>784</v>
      </c>
      <c r="Q1495" s="363" t="s">
        <v>300</v>
      </c>
      <c r="R1495" s="363" t="s">
        <v>811</v>
      </c>
      <c r="S1495" s="363"/>
      <c r="T1495" s="365">
        <v>1.04</v>
      </c>
      <c r="U1495" s="366">
        <v>45</v>
      </c>
      <c r="V1495" s="367">
        <v>45200</v>
      </c>
      <c r="W1495" s="367">
        <v>45930</v>
      </c>
      <c r="X1495" s="363" t="s">
        <v>3400</v>
      </c>
      <c r="Y1495" s="363" t="s">
        <v>816</v>
      </c>
      <c r="Z1495" s="363"/>
      <c r="AA1495" s="363" t="s">
        <v>780</v>
      </c>
      <c r="AB1495" s="363"/>
      <c r="AC1495" s="363"/>
      <c r="AD1495" s="363" t="s">
        <v>304</v>
      </c>
      <c r="AE1495" s="367">
        <v>44669</v>
      </c>
      <c r="AF1495" s="362" t="s">
        <v>2581</v>
      </c>
      <c r="AG1495" s="364">
        <v>3.7199999999999999E-4</v>
      </c>
      <c r="AH1495" s="364">
        <v>0</v>
      </c>
      <c r="AI1495" s="364">
        <v>0.82</v>
      </c>
      <c r="AJ1495" s="363" t="s">
        <v>0</v>
      </c>
      <c r="AK1495" s="368">
        <v>39.15</v>
      </c>
      <c r="AL1495" s="364">
        <v>2.2222222222222221E-4</v>
      </c>
      <c r="AM1495" s="369"/>
      <c r="AN1495" s="370">
        <v>15</v>
      </c>
      <c r="AO1495" s="371" t="s">
        <v>787</v>
      </c>
      <c r="AP1495" s="371" t="s">
        <v>0</v>
      </c>
      <c r="AQ1495" s="371" t="s">
        <v>386</v>
      </c>
      <c r="AR1495" s="372" t="s">
        <v>0</v>
      </c>
      <c r="AS1495" s="372"/>
      <c r="AT1495" s="363"/>
    </row>
    <row r="1496" spans="1:46" x14ac:dyDescent="0.3">
      <c r="A1496" s="362" t="s">
        <v>817</v>
      </c>
      <c r="B1496" s="363" t="s">
        <v>294</v>
      </c>
      <c r="C1496" s="363" t="s">
        <v>295</v>
      </c>
      <c r="D1496" s="363" t="s">
        <v>778</v>
      </c>
      <c r="E1496" s="363" t="s">
        <v>297</v>
      </c>
      <c r="F1496" s="363" t="s">
        <v>452</v>
      </c>
      <c r="G1496" s="363" t="s">
        <v>463</v>
      </c>
      <c r="H1496" s="363" t="s">
        <v>808</v>
      </c>
      <c r="I1496" s="363" t="s">
        <v>780</v>
      </c>
      <c r="J1496" s="363" t="s">
        <v>818</v>
      </c>
      <c r="K1496" s="363" t="s">
        <v>782</v>
      </c>
      <c r="L1496" s="364">
        <v>0.18</v>
      </c>
      <c r="M1496" s="365">
        <v>0.3</v>
      </c>
      <c r="N1496" s="364">
        <v>0.17</v>
      </c>
      <c r="O1496" s="363" t="s">
        <v>819</v>
      </c>
      <c r="P1496" s="363" t="s">
        <v>784</v>
      </c>
      <c r="Q1496" s="363" t="s">
        <v>300</v>
      </c>
      <c r="R1496" s="363" t="s">
        <v>811</v>
      </c>
      <c r="S1496" s="363"/>
      <c r="T1496" s="365">
        <v>0.53</v>
      </c>
      <c r="U1496" s="366">
        <v>45</v>
      </c>
      <c r="V1496" s="367">
        <v>45200</v>
      </c>
      <c r="W1496" s="367">
        <v>45930</v>
      </c>
      <c r="X1496" s="363" t="s">
        <v>3400</v>
      </c>
      <c r="Y1496" s="363" t="s">
        <v>816</v>
      </c>
      <c r="Z1496" s="363"/>
      <c r="AA1496" s="363" t="s">
        <v>780</v>
      </c>
      <c r="AB1496" s="363"/>
      <c r="AC1496" s="363"/>
      <c r="AD1496" s="363" t="s">
        <v>304</v>
      </c>
      <c r="AE1496" s="367">
        <v>44669</v>
      </c>
      <c r="AF1496" s="362" t="s">
        <v>2581</v>
      </c>
      <c r="AG1496" s="364">
        <v>7.1000000000000005E-5</v>
      </c>
      <c r="AH1496" s="364">
        <v>0</v>
      </c>
      <c r="AI1496" s="364">
        <v>0.31</v>
      </c>
      <c r="AJ1496" s="363" t="s">
        <v>0</v>
      </c>
      <c r="AK1496" s="368">
        <v>145.57</v>
      </c>
      <c r="AL1496" s="364">
        <v>0</v>
      </c>
      <c r="AM1496" s="369"/>
      <c r="AN1496" s="370">
        <v>15</v>
      </c>
      <c r="AO1496" s="371" t="s">
        <v>787</v>
      </c>
      <c r="AP1496" s="371" t="s">
        <v>0</v>
      </c>
      <c r="AQ1496" s="371" t="s">
        <v>386</v>
      </c>
      <c r="AR1496" s="372" t="s">
        <v>0</v>
      </c>
      <c r="AS1496" s="372"/>
      <c r="AT1496" s="363"/>
    </row>
    <row r="1497" spans="1:46" x14ac:dyDescent="0.3">
      <c r="A1497" s="362" t="s">
        <v>820</v>
      </c>
      <c r="B1497" s="363" t="s">
        <v>294</v>
      </c>
      <c r="C1497" s="363" t="s">
        <v>295</v>
      </c>
      <c r="D1497" s="363" t="s">
        <v>778</v>
      </c>
      <c r="E1497" s="363" t="s">
        <v>297</v>
      </c>
      <c r="F1497" s="363" t="s">
        <v>452</v>
      </c>
      <c r="G1497" s="363" t="s">
        <v>463</v>
      </c>
      <c r="H1497" s="363" t="s">
        <v>808</v>
      </c>
      <c r="I1497" s="363" t="s">
        <v>780</v>
      </c>
      <c r="J1497" s="363" t="s">
        <v>821</v>
      </c>
      <c r="K1497" s="363" t="s">
        <v>782</v>
      </c>
      <c r="L1497" s="364">
        <v>0.05</v>
      </c>
      <c r="M1497" s="365">
        <v>0.09</v>
      </c>
      <c r="N1497" s="364">
        <v>0.05</v>
      </c>
      <c r="O1497" s="363" t="s">
        <v>822</v>
      </c>
      <c r="P1497" s="363" t="s">
        <v>784</v>
      </c>
      <c r="Q1497" s="363" t="s">
        <v>300</v>
      </c>
      <c r="R1497" s="363" t="s">
        <v>811</v>
      </c>
      <c r="S1497" s="363"/>
      <c r="T1497" s="365">
        <v>0.53</v>
      </c>
      <c r="U1497" s="366">
        <v>45</v>
      </c>
      <c r="V1497" s="367">
        <v>45200</v>
      </c>
      <c r="W1497" s="367">
        <v>45930</v>
      </c>
      <c r="X1497" s="363" t="s">
        <v>3400</v>
      </c>
      <c r="Y1497" s="363" t="s">
        <v>823</v>
      </c>
      <c r="Z1497" s="363"/>
      <c r="AA1497" s="363" t="s">
        <v>780</v>
      </c>
      <c r="AB1497" s="363"/>
      <c r="AC1497" s="363"/>
      <c r="AD1497" s="363" t="s">
        <v>304</v>
      </c>
      <c r="AE1497" s="367">
        <v>44669</v>
      </c>
      <c r="AF1497" s="362" t="s">
        <v>2581</v>
      </c>
      <c r="AG1497" s="364">
        <v>1.9000000000000001E-5</v>
      </c>
      <c r="AH1497" s="364">
        <v>0</v>
      </c>
      <c r="AI1497" s="364">
        <v>0.08</v>
      </c>
      <c r="AJ1497" s="363" t="s">
        <v>0</v>
      </c>
      <c r="AK1497" s="368">
        <v>590.08000000000004</v>
      </c>
      <c r="AL1497" s="364">
        <v>0</v>
      </c>
      <c r="AM1497" s="369"/>
      <c r="AN1497" s="370">
        <v>15</v>
      </c>
      <c r="AO1497" s="371" t="s">
        <v>787</v>
      </c>
      <c r="AP1497" s="371" t="s">
        <v>0</v>
      </c>
      <c r="AQ1497" s="371" t="s">
        <v>386</v>
      </c>
      <c r="AR1497" s="372" t="s">
        <v>0</v>
      </c>
      <c r="AS1497" s="372"/>
      <c r="AT1497" s="363"/>
    </row>
    <row r="1498" spans="1:46" x14ac:dyDescent="0.3">
      <c r="A1498" s="362" t="s">
        <v>824</v>
      </c>
      <c r="B1498" s="363" t="s">
        <v>294</v>
      </c>
      <c r="C1498" s="363" t="s">
        <v>295</v>
      </c>
      <c r="D1498" s="363" t="s">
        <v>778</v>
      </c>
      <c r="E1498" s="363" t="s">
        <v>297</v>
      </c>
      <c r="F1498" s="363" t="s">
        <v>452</v>
      </c>
      <c r="G1498" s="363" t="s">
        <v>463</v>
      </c>
      <c r="H1498" s="363" t="s">
        <v>808</v>
      </c>
      <c r="I1498" s="363" t="s">
        <v>796</v>
      </c>
      <c r="J1498" s="363" t="s">
        <v>809</v>
      </c>
      <c r="K1498" s="363" t="s">
        <v>782</v>
      </c>
      <c r="L1498" s="364">
        <v>1.0900000000000001</v>
      </c>
      <c r="M1498" s="365">
        <v>1.1100000000000001</v>
      </c>
      <c r="N1498" s="364">
        <v>1.01</v>
      </c>
      <c r="O1498" s="363" t="s">
        <v>825</v>
      </c>
      <c r="P1498" s="363" t="s">
        <v>784</v>
      </c>
      <c r="Q1498" s="363" t="s">
        <v>300</v>
      </c>
      <c r="R1498" s="363" t="s">
        <v>811</v>
      </c>
      <c r="S1498" s="363"/>
      <c r="T1498" s="365">
        <v>0.75</v>
      </c>
      <c r="U1498" s="366">
        <v>45</v>
      </c>
      <c r="V1498" s="367">
        <v>45200</v>
      </c>
      <c r="W1498" s="367">
        <v>45930</v>
      </c>
      <c r="X1498" s="363" t="s">
        <v>3400</v>
      </c>
      <c r="Y1498" s="363" t="s">
        <v>812</v>
      </c>
      <c r="Z1498" s="363"/>
      <c r="AA1498" s="363" t="s">
        <v>796</v>
      </c>
      <c r="AB1498" s="363"/>
      <c r="AC1498" s="363"/>
      <c r="AD1498" s="363" t="s">
        <v>304</v>
      </c>
      <c r="AE1498" s="367">
        <v>44669</v>
      </c>
      <c r="AF1498" s="362" t="s">
        <v>2581</v>
      </c>
      <c r="AG1498" s="364">
        <v>4.17E-4</v>
      </c>
      <c r="AH1498" s="364">
        <v>0</v>
      </c>
      <c r="AI1498" s="364">
        <v>1.27</v>
      </c>
      <c r="AJ1498" s="363" t="s">
        <v>181</v>
      </c>
      <c r="AK1498" s="368">
        <v>16.72</v>
      </c>
      <c r="AL1498" s="364">
        <v>2.2222222222222221E-4</v>
      </c>
      <c r="AM1498" s="369"/>
      <c r="AN1498" s="370">
        <v>15</v>
      </c>
      <c r="AO1498" s="371" t="s">
        <v>787</v>
      </c>
      <c r="AP1498" s="371" t="s">
        <v>0</v>
      </c>
      <c r="AQ1498" s="371" t="s">
        <v>386</v>
      </c>
      <c r="AR1498" s="372" t="s">
        <v>0</v>
      </c>
      <c r="AS1498" s="372"/>
      <c r="AT1498" s="363"/>
    </row>
    <row r="1499" spans="1:46" x14ac:dyDescent="0.3">
      <c r="A1499" s="362" t="s">
        <v>826</v>
      </c>
      <c r="B1499" s="363" t="s">
        <v>294</v>
      </c>
      <c r="C1499" s="363" t="s">
        <v>295</v>
      </c>
      <c r="D1499" s="363" t="s">
        <v>778</v>
      </c>
      <c r="E1499" s="363" t="s">
        <v>297</v>
      </c>
      <c r="F1499" s="363" t="s">
        <v>452</v>
      </c>
      <c r="G1499" s="363" t="s">
        <v>463</v>
      </c>
      <c r="H1499" s="363" t="s">
        <v>808</v>
      </c>
      <c r="I1499" s="363" t="s">
        <v>796</v>
      </c>
      <c r="J1499" s="363" t="s">
        <v>789</v>
      </c>
      <c r="K1499" s="363" t="s">
        <v>782</v>
      </c>
      <c r="L1499" s="364">
        <v>1.46</v>
      </c>
      <c r="M1499" s="365">
        <v>1.29</v>
      </c>
      <c r="N1499" s="364">
        <v>1.35</v>
      </c>
      <c r="O1499" s="363" t="s">
        <v>827</v>
      </c>
      <c r="P1499" s="363" t="s">
        <v>784</v>
      </c>
      <c r="Q1499" s="363" t="s">
        <v>300</v>
      </c>
      <c r="R1499" s="363" t="s">
        <v>811</v>
      </c>
      <c r="S1499" s="363"/>
      <c r="T1499" s="365">
        <v>1.35</v>
      </c>
      <c r="U1499" s="366">
        <v>45</v>
      </c>
      <c r="V1499" s="367">
        <v>45200</v>
      </c>
      <c r="W1499" s="367">
        <v>45930</v>
      </c>
      <c r="X1499" s="363" t="s">
        <v>3400</v>
      </c>
      <c r="Y1499" s="363" t="s">
        <v>791</v>
      </c>
      <c r="Z1499" s="363"/>
      <c r="AA1499" s="363" t="s">
        <v>796</v>
      </c>
      <c r="AB1499" s="363"/>
      <c r="AC1499" s="363"/>
      <c r="AD1499" s="363" t="s">
        <v>304</v>
      </c>
      <c r="AE1499" s="367">
        <v>44669</v>
      </c>
      <c r="AF1499" s="362" t="s">
        <v>2581</v>
      </c>
      <c r="AG1499" s="364">
        <v>5.5599999999999996E-4</v>
      </c>
      <c r="AH1499" s="364">
        <v>0</v>
      </c>
      <c r="AI1499" s="364">
        <v>0.94</v>
      </c>
      <c r="AJ1499" s="363" t="s">
        <v>0</v>
      </c>
      <c r="AK1499" s="368">
        <v>31.01</v>
      </c>
      <c r="AL1499" s="364">
        <v>2.2222222222222221E-4</v>
      </c>
      <c r="AM1499" s="369"/>
      <c r="AN1499" s="370">
        <v>15</v>
      </c>
      <c r="AO1499" s="371" t="s">
        <v>787</v>
      </c>
      <c r="AP1499" s="371" t="s">
        <v>0</v>
      </c>
      <c r="AQ1499" s="371" t="s">
        <v>386</v>
      </c>
      <c r="AR1499" s="372" t="s">
        <v>0</v>
      </c>
      <c r="AS1499" s="372"/>
      <c r="AT1499" s="363"/>
    </row>
    <row r="1500" spans="1:46" x14ac:dyDescent="0.3">
      <c r="A1500" s="362" t="s">
        <v>828</v>
      </c>
      <c r="B1500" s="363" t="s">
        <v>294</v>
      </c>
      <c r="C1500" s="363" t="s">
        <v>295</v>
      </c>
      <c r="D1500" s="363" t="s">
        <v>778</v>
      </c>
      <c r="E1500" s="363" t="s">
        <v>297</v>
      </c>
      <c r="F1500" s="363" t="s">
        <v>452</v>
      </c>
      <c r="G1500" s="363" t="s">
        <v>463</v>
      </c>
      <c r="H1500" s="363" t="s">
        <v>808</v>
      </c>
      <c r="I1500" s="363" t="s">
        <v>796</v>
      </c>
      <c r="J1500" s="363" t="s">
        <v>829</v>
      </c>
      <c r="K1500" s="363" t="s">
        <v>782</v>
      </c>
      <c r="L1500" s="364">
        <v>0.36</v>
      </c>
      <c r="M1500" s="365">
        <v>0.21</v>
      </c>
      <c r="N1500" s="364">
        <v>0.34</v>
      </c>
      <c r="O1500" s="363" t="s">
        <v>830</v>
      </c>
      <c r="P1500" s="363" t="s">
        <v>784</v>
      </c>
      <c r="Q1500" s="363" t="s">
        <v>300</v>
      </c>
      <c r="R1500" s="363" t="s">
        <v>811</v>
      </c>
      <c r="S1500" s="363"/>
      <c r="T1500" s="365">
        <v>0.75</v>
      </c>
      <c r="U1500" s="366">
        <v>45</v>
      </c>
      <c r="V1500" s="367">
        <v>45200</v>
      </c>
      <c r="W1500" s="367">
        <v>45930</v>
      </c>
      <c r="X1500" s="363" t="s">
        <v>3400</v>
      </c>
      <c r="Y1500" s="363" t="s">
        <v>791</v>
      </c>
      <c r="Z1500" s="363"/>
      <c r="AA1500" s="363" t="s">
        <v>796</v>
      </c>
      <c r="AB1500" s="363"/>
      <c r="AC1500" s="363"/>
      <c r="AD1500" s="363" t="s">
        <v>304</v>
      </c>
      <c r="AE1500" s="367">
        <v>44669</v>
      </c>
      <c r="AF1500" s="362" t="s">
        <v>2581</v>
      </c>
      <c r="AG1500" s="364">
        <v>1.3899999999999999E-4</v>
      </c>
      <c r="AH1500" s="364">
        <v>0</v>
      </c>
      <c r="AI1500" s="364">
        <v>0.42</v>
      </c>
      <c r="AJ1500" s="363" t="s">
        <v>0</v>
      </c>
      <c r="AK1500" s="368">
        <v>98.28</v>
      </c>
      <c r="AL1500" s="364">
        <v>0</v>
      </c>
      <c r="AM1500" s="369"/>
      <c r="AN1500" s="370">
        <v>15</v>
      </c>
      <c r="AO1500" s="371" t="s">
        <v>787</v>
      </c>
      <c r="AP1500" s="371" t="s">
        <v>0</v>
      </c>
      <c r="AQ1500" s="371" t="s">
        <v>386</v>
      </c>
      <c r="AR1500" s="372" t="s">
        <v>0</v>
      </c>
      <c r="AS1500" s="372"/>
      <c r="AT1500" s="363"/>
    </row>
    <row r="1501" spans="1:46" x14ac:dyDescent="0.3">
      <c r="A1501" s="362" t="s">
        <v>831</v>
      </c>
      <c r="B1501" s="363" t="s">
        <v>294</v>
      </c>
      <c r="C1501" s="363" t="s">
        <v>295</v>
      </c>
      <c r="D1501" s="363" t="s">
        <v>778</v>
      </c>
      <c r="E1501" s="363" t="s">
        <v>297</v>
      </c>
      <c r="F1501" s="363" t="s">
        <v>452</v>
      </c>
      <c r="G1501" s="363" t="s">
        <v>463</v>
      </c>
      <c r="H1501" s="363" t="s">
        <v>808</v>
      </c>
      <c r="I1501" s="363" t="s">
        <v>832</v>
      </c>
      <c r="J1501" s="363" t="s">
        <v>833</v>
      </c>
      <c r="K1501" s="363" t="s">
        <v>782</v>
      </c>
      <c r="L1501" s="364">
        <v>2.21</v>
      </c>
      <c r="M1501" s="365">
        <v>2</v>
      </c>
      <c r="N1501" s="364">
        <v>2.0499999999999998</v>
      </c>
      <c r="O1501" s="363" t="s">
        <v>834</v>
      </c>
      <c r="P1501" s="363" t="s">
        <v>784</v>
      </c>
      <c r="Q1501" s="363" t="s">
        <v>300</v>
      </c>
      <c r="R1501" s="363" t="s">
        <v>811</v>
      </c>
      <c r="S1501" s="363"/>
      <c r="T1501" s="365">
        <v>1.25</v>
      </c>
      <c r="U1501" s="366">
        <v>45</v>
      </c>
      <c r="V1501" s="367">
        <v>45200</v>
      </c>
      <c r="W1501" s="367">
        <v>45930</v>
      </c>
      <c r="X1501" s="363" t="s">
        <v>3400</v>
      </c>
      <c r="Y1501" s="363" t="s">
        <v>835</v>
      </c>
      <c r="Z1501" s="363"/>
      <c r="AA1501" s="363" t="s">
        <v>832</v>
      </c>
      <c r="AB1501" s="363"/>
      <c r="AC1501" s="363"/>
      <c r="AD1501" s="363" t="s">
        <v>304</v>
      </c>
      <c r="AE1501" s="367">
        <v>44669</v>
      </c>
      <c r="AF1501" s="362" t="s">
        <v>2581</v>
      </c>
      <c r="AG1501" s="364">
        <v>8.4400000000000002E-4</v>
      </c>
      <c r="AH1501" s="364">
        <v>0</v>
      </c>
      <c r="AI1501" s="364">
        <v>1.55</v>
      </c>
      <c r="AJ1501" s="363" t="s">
        <v>181</v>
      </c>
      <c r="AK1501" s="368">
        <v>9.4499999999999993</v>
      </c>
      <c r="AL1501" s="364">
        <v>4.4444444444444452E-4</v>
      </c>
      <c r="AM1501" s="369"/>
      <c r="AN1501" s="370">
        <v>15</v>
      </c>
      <c r="AO1501" s="371" t="s">
        <v>787</v>
      </c>
      <c r="AP1501" s="371" t="s">
        <v>0</v>
      </c>
      <c r="AQ1501" s="371" t="s">
        <v>386</v>
      </c>
      <c r="AR1501" s="372" t="s">
        <v>0</v>
      </c>
      <c r="AS1501" s="372"/>
      <c r="AT1501" s="363"/>
    </row>
    <row r="1502" spans="1:46" x14ac:dyDescent="0.3">
      <c r="A1502" s="362" t="s">
        <v>836</v>
      </c>
      <c r="B1502" s="363" t="s">
        <v>308</v>
      </c>
      <c r="C1502" s="363" t="s">
        <v>295</v>
      </c>
      <c r="D1502" s="363" t="s">
        <v>778</v>
      </c>
      <c r="E1502" s="363" t="s">
        <v>297</v>
      </c>
      <c r="F1502" s="363" t="s">
        <v>452</v>
      </c>
      <c r="G1502" s="363" t="s">
        <v>463</v>
      </c>
      <c r="H1502" s="363" t="s">
        <v>808</v>
      </c>
      <c r="I1502" s="363" t="s">
        <v>780</v>
      </c>
      <c r="J1502" s="363" t="s">
        <v>809</v>
      </c>
      <c r="K1502" s="363" t="s">
        <v>782</v>
      </c>
      <c r="L1502" s="364">
        <v>0.8</v>
      </c>
      <c r="M1502" s="365">
        <v>1.05</v>
      </c>
      <c r="N1502" s="364">
        <v>0.74</v>
      </c>
      <c r="O1502" s="363" t="s">
        <v>810</v>
      </c>
      <c r="P1502" s="363" t="s">
        <v>784</v>
      </c>
      <c r="Q1502" s="363" t="s">
        <v>300</v>
      </c>
      <c r="R1502" s="363" t="s">
        <v>811</v>
      </c>
      <c r="S1502" s="363"/>
      <c r="T1502" s="365">
        <v>0.53</v>
      </c>
      <c r="U1502" s="366">
        <v>45</v>
      </c>
      <c r="V1502" s="367">
        <v>45200</v>
      </c>
      <c r="W1502" s="367">
        <v>45930</v>
      </c>
      <c r="X1502" s="363" t="s">
        <v>3400</v>
      </c>
      <c r="Y1502" s="363" t="s">
        <v>812</v>
      </c>
      <c r="Z1502" s="363"/>
      <c r="AA1502" s="363" t="s">
        <v>780</v>
      </c>
      <c r="AB1502" s="363"/>
      <c r="AC1502" s="363"/>
      <c r="AD1502" s="363" t="s">
        <v>304</v>
      </c>
      <c r="AE1502" s="367">
        <v>44669</v>
      </c>
      <c r="AF1502" s="362" t="s">
        <v>2581</v>
      </c>
      <c r="AG1502" s="364">
        <v>3.0600000000000001E-4</v>
      </c>
      <c r="AH1502" s="364">
        <v>0</v>
      </c>
      <c r="AI1502" s="364">
        <v>1.32</v>
      </c>
      <c r="AJ1502" s="363" t="s">
        <v>181</v>
      </c>
      <c r="AK1502" s="368">
        <v>15.23</v>
      </c>
      <c r="AL1502" s="364">
        <v>2.2222222222222221E-4</v>
      </c>
      <c r="AM1502" s="369"/>
      <c r="AN1502" s="370">
        <v>15</v>
      </c>
      <c r="AO1502" s="371" t="s">
        <v>787</v>
      </c>
      <c r="AP1502" s="371" t="s">
        <v>0</v>
      </c>
      <c r="AQ1502" s="371" t="s">
        <v>386</v>
      </c>
      <c r="AR1502" s="372" t="s">
        <v>0</v>
      </c>
      <c r="AS1502" s="372"/>
      <c r="AT1502" s="363"/>
    </row>
    <row r="1503" spans="1:46" x14ac:dyDescent="0.3">
      <c r="A1503" s="362" t="s">
        <v>837</v>
      </c>
      <c r="B1503" s="363" t="s">
        <v>308</v>
      </c>
      <c r="C1503" s="363" t="s">
        <v>295</v>
      </c>
      <c r="D1503" s="363" t="s">
        <v>778</v>
      </c>
      <c r="E1503" s="363" t="s">
        <v>297</v>
      </c>
      <c r="F1503" s="363" t="s">
        <v>452</v>
      </c>
      <c r="G1503" s="363" t="s">
        <v>463</v>
      </c>
      <c r="H1503" s="363" t="s">
        <v>808</v>
      </c>
      <c r="I1503" s="363" t="s">
        <v>780</v>
      </c>
      <c r="J1503" s="363" t="s">
        <v>814</v>
      </c>
      <c r="K1503" s="363" t="s">
        <v>782</v>
      </c>
      <c r="L1503" s="364">
        <v>1.08</v>
      </c>
      <c r="M1503" s="365">
        <v>1.35</v>
      </c>
      <c r="N1503" s="364">
        <v>1</v>
      </c>
      <c r="O1503" s="363" t="s">
        <v>815</v>
      </c>
      <c r="P1503" s="363" t="s">
        <v>784</v>
      </c>
      <c r="Q1503" s="363" t="s">
        <v>300</v>
      </c>
      <c r="R1503" s="363" t="s">
        <v>811</v>
      </c>
      <c r="S1503" s="363"/>
      <c r="T1503" s="365">
        <v>1.04</v>
      </c>
      <c r="U1503" s="366">
        <v>45</v>
      </c>
      <c r="V1503" s="367">
        <v>45200</v>
      </c>
      <c r="W1503" s="367">
        <v>45930</v>
      </c>
      <c r="X1503" s="363" t="s">
        <v>3400</v>
      </c>
      <c r="Y1503" s="363" t="s">
        <v>816</v>
      </c>
      <c r="Z1503" s="363"/>
      <c r="AA1503" s="363" t="s">
        <v>780</v>
      </c>
      <c r="AB1503" s="363"/>
      <c r="AC1503" s="363"/>
      <c r="AD1503" s="363" t="s">
        <v>304</v>
      </c>
      <c r="AE1503" s="367">
        <v>44669</v>
      </c>
      <c r="AF1503" s="362" t="s">
        <v>2581</v>
      </c>
      <c r="AG1503" s="364">
        <v>4.1100000000000002E-4</v>
      </c>
      <c r="AH1503" s="364">
        <v>0</v>
      </c>
      <c r="AI1503" s="364">
        <v>0.91</v>
      </c>
      <c r="AJ1503" s="363" t="s">
        <v>0</v>
      </c>
      <c r="AK1503" s="368">
        <v>33.15</v>
      </c>
      <c r="AL1503" s="364">
        <v>2.2222222222222221E-4</v>
      </c>
      <c r="AM1503" s="369"/>
      <c r="AN1503" s="370">
        <v>15</v>
      </c>
      <c r="AO1503" s="371" t="s">
        <v>787</v>
      </c>
      <c r="AP1503" s="371" t="s">
        <v>0</v>
      </c>
      <c r="AQ1503" s="371" t="s">
        <v>386</v>
      </c>
      <c r="AR1503" s="372" t="s">
        <v>0</v>
      </c>
      <c r="AS1503" s="372"/>
      <c r="AT1503" s="363"/>
    </row>
    <row r="1504" spans="1:46" x14ac:dyDescent="0.3">
      <c r="A1504" s="362" t="s">
        <v>838</v>
      </c>
      <c r="B1504" s="363" t="s">
        <v>308</v>
      </c>
      <c r="C1504" s="363" t="s">
        <v>295</v>
      </c>
      <c r="D1504" s="363" t="s">
        <v>778</v>
      </c>
      <c r="E1504" s="363" t="s">
        <v>297</v>
      </c>
      <c r="F1504" s="363" t="s">
        <v>452</v>
      </c>
      <c r="G1504" s="363" t="s">
        <v>463</v>
      </c>
      <c r="H1504" s="363" t="s">
        <v>808</v>
      </c>
      <c r="I1504" s="363" t="s">
        <v>780</v>
      </c>
      <c r="J1504" s="363" t="s">
        <v>818</v>
      </c>
      <c r="K1504" s="363" t="s">
        <v>782</v>
      </c>
      <c r="L1504" s="364">
        <v>0.28000000000000003</v>
      </c>
      <c r="M1504" s="365">
        <v>0.45</v>
      </c>
      <c r="N1504" s="364">
        <v>0.26</v>
      </c>
      <c r="O1504" s="363" t="s">
        <v>819</v>
      </c>
      <c r="P1504" s="363" t="s">
        <v>784</v>
      </c>
      <c r="Q1504" s="363" t="s">
        <v>300</v>
      </c>
      <c r="R1504" s="363" t="s">
        <v>811</v>
      </c>
      <c r="S1504" s="363"/>
      <c r="T1504" s="365">
        <v>0.53</v>
      </c>
      <c r="U1504" s="366">
        <v>45</v>
      </c>
      <c r="V1504" s="367">
        <v>45200</v>
      </c>
      <c r="W1504" s="367">
        <v>45930</v>
      </c>
      <c r="X1504" s="363" t="s">
        <v>3400</v>
      </c>
      <c r="Y1504" s="363" t="s">
        <v>816</v>
      </c>
      <c r="Z1504" s="363"/>
      <c r="AA1504" s="363" t="s">
        <v>780</v>
      </c>
      <c r="AB1504" s="363"/>
      <c r="AC1504" s="363"/>
      <c r="AD1504" s="363" t="s">
        <v>304</v>
      </c>
      <c r="AE1504" s="367">
        <v>44669</v>
      </c>
      <c r="AF1504" s="362" t="s">
        <v>2581</v>
      </c>
      <c r="AG1504" s="364">
        <v>1.06E-4</v>
      </c>
      <c r="AH1504" s="364">
        <v>0</v>
      </c>
      <c r="AI1504" s="364">
        <v>0.46</v>
      </c>
      <c r="AJ1504" s="363" t="s">
        <v>0</v>
      </c>
      <c r="AK1504" s="368">
        <v>89.08</v>
      </c>
      <c r="AL1504" s="364">
        <v>0</v>
      </c>
      <c r="AM1504" s="369"/>
      <c r="AN1504" s="370">
        <v>15</v>
      </c>
      <c r="AO1504" s="371" t="s">
        <v>787</v>
      </c>
      <c r="AP1504" s="371" t="s">
        <v>0</v>
      </c>
      <c r="AQ1504" s="371" t="s">
        <v>386</v>
      </c>
      <c r="AR1504" s="372" t="s">
        <v>0</v>
      </c>
      <c r="AS1504" s="372"/>
      <c r="AT1504" s="363"/>
    </row>
    <row r="1505" spans="1:46" x14ac:dyDescent="0.3">
      <c r="A1505" s="362" t="s">
        <v>839</v>
      </c>
      <c r="B1505" s="363" t="s">
        <v>308</v>
      </c>
      <c r="C1505" s="363" t="s">
        <v>295</v>
      </c>
      <c r="D1505" s="363" t="s">
        <v>778</v>
      </c>
      <c r="E1505" s="363" t="s">
        <v>297</v>
      </c>
      <c r="F1505" s="363" t="s">
        <v>452</v>
      </c>
      <c r="G1505" s="363" t="s">
        <v>463</v>
      </c>
      <c r="H1505" s="363" t="s">
        <v>808</v>
      </c>
      <c r="I1505" s="363" t="s">
        <v>780</v>
      </c>
      <c r="J1505" s="363" t="s">
        <v>821</v>
      </c>
      <c r="K1505" s="363" t="s">
        <v>782</v>
      </c>
      <c r="L1505" s="364">
        <v>0.06</v>
      </c>
      <c r="M1505" s="365">
        <v>0.12</v>
      </c>
      <c r="N1505" s="364">
        <v>0.05</v>
      </c>
      <c r="O1505" s="363" t="s">
        <v>822</v>
      </c>
      <c r="P1505" s="363" t="s">
        <v>784</v>
      </c>
      <c r="Q1505" s="363" t="s">
        <v>300</v>
      </c>
      <c r="R1505" s="363" t="s">
        <v>811</v>
      </c>
      <c r="S1505" s="363"/>
      <c r="T1505" s="365">
        <v>0.53</v>
      </c>
      <c r="U1505" s="366">
        <v>45</v>
      </c>
      <c r="V1505" s="367">
        <v>45200</v>
      </c>
      <c r="W1505" s="367">
        <v>45930</v>
      </c>
      <c r="X1505" s="363" t="s">
        <v>3400</v>
      </c>
      <c r="Y1505" s="363" t="s">
        <v>823</v>
      </c>
      <c r="Z1505" s="363"/>
      <c r="AA1505" s="363" t="s">
        <v>780</v>
      </c>
      <c r="AB1505" s="363"/>
      <c r="AC1505" s="363"/>
      <c r="AD1505" s="363" t="s">
        <v>304</v>
      </c>
      <c r="AE1505" s="367">
        <v>44669</v>
      </c>
      <c r="AF1505" s="362" t="s">
        <v>2581</v>
      </c>
      <c r="AG1505" s="364">
        <v>1.9000000000000001E-5</v>
      </c>
      <c r="AH1505" s="364">
        <v>0</v>
      </c>
      <c r="AI1505" s="364">
        <v>0.08</v>
      </c>
      <c r="AJ1505" s="363" t="s">
        <v>0</v>
      </c>
      <c r="AK1505" s="368">
        <v>590.08000000000004</v>
      </c>
      <c r="AL1505" s="364">
        <v>0</v>
      </c>
      <c r="AM1505" s="369"/>
      <c r="AN1505" s="370">
        <v>15</v>
      </c>
      <c r="AO1505" s="371" t="s">
        <v>787</v>
      </c>
      <c r="AP1505" s="371" t="s">
        <v>0</v>
      </c>
      <c r="AQ1505" s="371" t="s">
        <v>386</v>
      </c>
      <c r="AR1505" s="372" t="s">
        <v>0</v>
      </c>
      <c r="AS1505" s="372"/>
      <c r="AT1505" s="363"/>
    </row>
    <row r="1506" spans="1:46" x14ac:dyDescent="0.3">
      <c r="A1506" s="362" t="s">
        <v>840</v>
      </c>
      <c r="B1506" s="363" t="s">
        <v>308</v>
      </c>
      <c r="C1506" s="363" t="s">
        <v>295</v>
      </c>
      <c r="D1506" s="363" t="s">
        <v>778</v>
      </c>
      <c r="E1506" s="363" t="s">
        <v>297</v>
      </c>
      <c r="F1506" s="363" t="s">
        <v>452</v>
      </c>
      <c r="G1506" s="363" t="s">
        <v>463</v>
      </c>
      <c r="H1506" s="363" t="s">
        <v>808</v>
      </c>
      <c r="I1506" s="363" t="s">
        <v>796</v>
      </c>
      <c r="J1506" s="363" t="s">
        <v>809</v>
      </c>
      <c r="K1506" s="363" t="s">
        <v>782</v>
      </c>
      <c r="L1506" s="364">
        <v>1.4</v>
      </c>
      <c r="M1506" s="365">
        <v>1.83</v>
      </c>
      <c r="N1506" s="364">
        <v>1.3</v>
      </c>
      <c r="O1506" s="363" t="s">
        <v>825</v>
      </c>
      <c r="P1506" s="363" t="s">
        <v>784</v>
      </c>
      <c r="Q1506" s="363" t="s">
        <v>300</v>
      </c>
      <c r="R1506" s="363" t="s">
        <v>811</v>
      </c>
      <c r="S1506" s="363"/>
      <c r="T1506" s="365">
        <v>0.75</v>
      </c>
      <c r="U1506" s="366">
        <v>45</v>
      </c>
      <c r="V1506" s="367">
        <v>45200</v>
      </c>
      <c r="W1506" s="367">
        <v>45930</v>
      </c>
      <c r="X1506" s="363" t="s">
        <v>3400</v>
      </c>
      <c r="Y1506" s="363" t="s">
        <v>812</v>
      </c>
      <c r="Z1506" s="363"/>
      <c r="AA1506" s="363" t="s">
        <v>796</v>
      </c>
      <c r="AB1506" s="363"/>
      <c r="AC1506" s="363"/>
      <c r="AD1506" s="363" t="s">
        <v>304</v>
      </c>
      <c r="AE1506" s="367">
        <v>44669</v>
      </c>
      <c r="AF1506" s="362" t="s">
        <v>2581</v>
      </c>
      <c r="AG1506" s="364">
        <v>5.3600000000000002E-4</v>
      </c>
      <c r="AH1506" s="364">
        <v>0</v>
      </c>
      <c r="AI1506" s="364">
        <v>1.64</v>
      </c>
      <c r="AJ1506" s="363" t="s">
        <v>181</v>
      </c>
      <c r="AK1506" s="368">
        <v>7.74</v>
      </c>
      <c r="AL1506" s="364">
        <v>2.2222222222222221E-4</v>
      </c>
      <c r="AM1506" s="369"/>
      <c r="AN1506" s="370">
        <v>15</v>
      </c>
      <c r="AO1506" s="371" t="s">
        <v>787</v>
      </c>
      <c r="AP1506" s="371" t="s">
        <v>0</v>
      </c>
      <c r="AQ1506" s="371" t="s">
        <v>386</v>
      </c>
      <c r="AR1506" s="372" t="s">
        <v>0</v>
      </c>
      <c r="AS1506" s="372"/>
      <c r="AT1506" s="363"/>
    </row>
    <row r="1507" spans="1:46" x14ac:dyDescent="0.3">
      <c r="A1507" s="362" t="s">
        <v>841</v>
      </c>
      <c r="B1507" s="363" t="s">
        <v>308</v>
      </c>
      <c r="C1507" s="363" t="s">
        <v>295</v>
      </c>
      <c r="D1507" s="363" t="s">
        <v>778</v>
      </c>
      <c r="E1507" s="363" t="s">
        <v>297</v>
      </c>
      <c r="F1507" s="363" t="s">
        <v>452</v>
      </c>
      <c r="G1507" s="363" t="s">
        <v>463</v>
      </c>
      <c r="H1507" s="363" t="s">
        <v>808</v>
      </c>
      <c r="I1507" s="363" t="s">
        <v>796</v>
      </c>
      <c r="J1507" s="363" t="s">
        <v>789</v>
      </c>
      <c r="K1507" s="363" t="s">
        <v>782</v>
      </c>
      <c r="L1507" s="364">
        <v>1.87</v>
      </c>
      <c r="M1507" s="365">
        <v>2.16</v>
      </c>
      <c r="N1507" s="364">
        <v>1.74</v>
      </c>
      <c r="O1507" s="363" t="s">
        <v>827</v>
      </c>
      <c r="P1507" s="363" t="s">
        <v>784</v>
      </c>
      <c r="Q1507" s="363" t="s">
        <v>300</v>
      </c>
      <c r="R1507" s="363" t="s">
        <v>811</v>
      </c>
      <c r="S1507" s="363"/>
      <c r="T1507" s="365">
        <v>1.35</v>
      </c>
      <c r="U1507" s="366">
        <v>45</v>
      </c>
      <c r="V1507" s="367">
        <v>45200</v>
      </c>
      <c r="W1507" s="367">
        <v>45930</v>
      </c>
      <c r="X1507" s="363" t="s">
        <v>3400</v>
      </c>
      <c r="Y1507" s="363" t="s">
        <v>791</v>
      </c>
      <c r="Z1507" s="363"/>
      <c r="AA1507" s="363" t="s">
        <v>796</v>
      </c>
      <c r="AB1507" s="363"/>
      <c r="AC1507" s="363"/>
      <c r="AD1507" s="363" t="s">
        <v>304</v>
      </c>
      <c r="AE1507" s="367">
        <v>44669</v>
      </c>
      <c r="AF1507" s="362" t="s">
        <v>2581</v>
      </c>
      <c r="AG1507" s="364">
        <v>7.1500000000000003E-4</v>
      </c>
      <c r="AH1507" s="364">
        <v>0</v>
      </c>
      <c r="AI1507" s="364">
        <v>1.21</v>
      </c>
      <c r="AJ1507" s="363" t="s">
        <v>181</v>
      </c>
      <c r="AK1507" s="368">
        <v>18.78</v>
      </c>
      <c r="AL1507" s="364">
        <v>4.4444444444444452E-4</v>
      </c>
      <c r="AM1507" s="369"/>
      <c r="AN1507" s="370">
        <v>15</v>
      </c>
      <c r="AO1507" s="371" t="s">
        <v>787</v>
      </c>
      <c r="AP1507" s="371" t="s">
        <v>0</v>
      </c>
      <c r="AQ1507" s="371" t="s">
        <v>386</v>
      </c>
      <c r="AR1507" s="372" t="s">
        <v>0</v>
      </c>
      <c r="AS1507" s="372"/>
      <c r="AT1507" s="363"/>
    </row>
    <row r="1508" spans="1:46" x14ac:dyDescent="0.3">
      <c r="A1508" s="362" t="s">
        <v>842</v>
      </c>
      <c r="B1508" s="363" t="s">
        <v>308</v>
      </c>
      <c r="C1508" s="363" t="s">
        <v>295</v>
      </c>
      <c r="D1508" s="363" t="s">
        <v>778</v>
      </c>
      <c r="E1508" s="363" t="s">
        <v>297</v>
      </c>
      <c r="F1508" s="363" t="s">
        <v>452</v>
      </c>
      <c r="G1508" s="363" t="s">
        <v>463</v>
      </c>
      <c r="H1508" s="363" t="s">
        <v>808</v>
      </c>
      <c r="I1508" s="363" t="s">
        <v>796</v>
      </c>
      <c r="J1508" s="363" t="s">
        <v>829</v>
      </c>
      <c r="K1508" s="363" t="s">
        <v>782</v>
      </c>
      <c r="L1508" s="364">
        <v>0.47</v>
      </c>
      <c r="M1508" s="365">
        <v>0.33</v>
      </c>
      <c r="N1508" s="364">
        <v>0.44</v>
      </c>
      <c r="O1508" s="363" t="s">
        <v>830</v>
      </c>
      <c r="P1508" s="363" t="s">
        <v>784</v>
      </c>
      <c r="Q1508" s="363" t="s">
        <v>300</v>
      </c>
      <c r="R1508" s="363" t="s">
        <v>811</v>
      </c>
      <c r="S1508" s="363"/>
      <c r="T1508" s="365">
        <v>0.75</v>
      </c>
      <c r="U1508" s="366">
        <v>45</v>
      </c>
      <c r="V1508" s="367">
        <v>45200</v>
      </c>
      <c r="W1508" s="367">
        <v>45930</v>
      </c>
      <c r="X1508" s="363" t="s">
        <v>3400</v>
      </c>
      <c r="Y1508" s="363" t="s">
        <v>791</v>
      </c>
      <c r="Z1508" s="363"/>
      <c r="AA1508" s="363" t="s">
        <v>796</v>
      </c>
      <c r="AB1508" s="363"/>
      <c r="AC1508" s="363"/>
      <c r="AD1508" s="363" t="s">
        <v>304</v>
      </c>
      <c r="AE1508" s="367">
        <v>44669</v>
      </c>
      <c r="AF1508" s="362" t="s">
        <v>2581</v>
      </c>
      <c r="AG1508" s="364">
        <v>1.7899999999999999E-4</v>
      </c>
      <c r="AH1508" s="364">
        <v>0</v>
      </c>
      <c r="AI1508" s="364">
        <v>0.55000000000000004</v>
      </c>
      <c r="AJ1508" s="363" t="s">
        <v>0</v>
      </c>
      <c r="AK1508" s="368">
        <v>70.5</v>
      </c>
      <c r="AL1508" s="364">
        <v>0</v>
      </c>
      <c r="AM1508" s="369"/>
      <c r="AN1508" s="370">
        <v>15</v>
      </c>
      <c r="AO1508" s="371" t="s">
        <v>787</v>
      </c>
      <c r="AP1508" s="371" t="s">
        <v>0</v>
      </c>
      <c r="AQ1508" s="371" t="s">
        <v>386</v>
      </c>
      <c r="AR1508" s="372" t="s">
        <v>0</v>
      </c>
      <c r="AS1508" s="372"/>
      <c r="AT1508" s="363"/>
    </row>
    <row r="1509" spans="1:46" x14ac:dyDescent="0.3">
      <c r="A1509" s="362" t="s">
        <v>843</v>
      </c>
      <c r="B1509" s="363" t="s">
        <v>308</v>
      </c>
      <c r="C1509" s="363" t="s">
        <v>295</v>
      </c>
      <c r="D1509" s="363" t="s">
        <v>778</v>
      </c>
      <c r="E1509" s="363" t="s">
        <v>297</v>
      </c>
      <c r="F1509" s="363" t="s">
        <v>452</v>
      </c>
      <c r="G1509" s="363" t="s">
        <v>463</v>
      </c>
      <c r="H1509" s="363" t="s">
        <v>808</v>
      </c>
      <c r="I1509" s="363" t="s">
        <v>832</v>
      </c>
      <c r="J1509" s="363" t="s">
        <v>833</v>
      </c>
      <c r="K1509" s="363" t="s">
        <v>782</v>
      </c>
      <c r="L1509" s="364">
        <v>2.93</v>
      </c>
      <c r="M1509" s="365">
        <v>2</v>
      </c>
      <c r="N1509" s="364">
        <v>2.72</v>
      </c>
      <c r="O1509" s="363" t="s">
        <v>834</v>
      </c>
      <c r="P1509" s="363" t="s">
        <v>784</v>
      </c>
      <c r="Q1509" s="363" t="s">
        <v>300</v>
      </c>
      <c r="R1509" s="363" t="s">
        <v>811</v>
      </c>
      <c r="S1509" s="363"/>
      <c r="T1509" s="365">
        <v>1.25</v>
      </c>
      <c r="U1509" s="366">
        <v>45</v>
      </c>
      <c r="V1509" s="367">
        <v>45200</v>
      </c>
      <c r="W1509" s="367">
        <v>45930</v>
      </c>
      <c r="X1509" s="363" t="s">
        <v>3400</v>
      </c>
      <c r="Y1509" s="363" t="s">
        <v>835</v>
      </c>
      <c r="Z1509" s="363"/>
      <c r="AA1509" s="363" t="s">
        <v>832</v>
      </c>
      <c r="AB1509" s="363"/>
      <c r="AC1509" s="363"/>
      <c r="AD1509" s="363" t="s">
        <v>304</v>
      </c>
      <c r="AE1509" s="367">
        <v>44669</v>
      </c>
      <c r="AF1509" s="362" t="s">
        <v>2581</v>
      </c>
      <c r="AG1509" s="364">
        <v>1.1199999999999999E-3</v>
      </c>
      <c r="AH1509" s="364">
        <v>0</v>
      </c>
      <c r="AI1509" s="364">
        <v>2.06</v>
      </c>
      <c r="AJ1509" s="363" t="s">
        <v>181</v>
      </c>
      <c r="AK1509" s="368">
        <v>1.23</v>
      </c>
      <c r="AL1509" s="364">
        <v>6.6666666666666664E-4</v>
      </c>
      <c r="AM1509" s="369"/>
      <c r="AN1509" s="370">
        <v>15</v>
      </c>
      <c r="AO1509" s="371" t="s">
        <v>787</v>
      </c>
      <c r="AP1509" s="371" t="s">
        <v>0</v>
      </c>
      <c r="AQ1509" s="371" t="s">
        <v>386</v>
      </c>
      <c r="AR1509" s="372" t="s">
        <v>0</v>
      </c>
      <c r="AS1509" s="372"/>
      <c r="AT1509" s="363"/>
    </row>
    <row r="1510" spans="1:46" x14ac:dyDescent="0.3">
      <c r="A1510" s="362" t="s">
        <v>844</v>
      </c>
      <c r="B1510" s="363" t="s">
        <v>310</v>
      </c>
      <c r="C1510" s="363" t="s">
        <v>295</v>
      </c>
      <c r="D1510" s="363" t="s">
        <v>778</v>
      </c>
      <c r="E1510" s="363" t="s">
        <v>297</v>
      </c>
      <c r="F1510" s="363" t="s">
        <v>452</v>
      </c>
      <c r="G1510" s="363" t="s">
        <v>463</v>
      </c>
      <c r="H1510" s="363" t="s">
        <v>808</v>
      </c>
      <c r="I1510" s="363" t="s">
        <v>780</v>
      </c>
      <c r="J1510" s="363" t="s">
        <v>809</v>
      </c>
      <c r="K1510" s="363" t="s">
        <v>782</v>
      </c>
      <c r="L1510" s="364">
        <v>0.82</v>
      </c>
      <c r="M1510" s="365">
        <v>1.2</v>
      </c>
      <c r="N1510" s="364">
        <v>0.76</v>
      </c>
      <c r="O1510" s="363" t="s">
        <v>810</v>
      </c>
      <c r="P1510" s="363" t="s">
        <v>784</v>
      </c>
      <c r="Q1510" s="363" t="s">
        <v>300</v>
      </c>
      <c r="R1510" s="363" t="s">
        <v>811</v>
      </c>
      <c r="S1510" s="363"/>
      <c r="T1510" s="365">
        <v>0.53</v>
      </c>
      <c r="U1510" s="366">
        <v>45</v>
      </c>
      <c r="V1510" s="367">
        <v>45200</v>
      </c>
      <c r="W1510" s="367">
        <v>45930</v>
      </c>
      <c r="X1510" s="363" t="s">
        <v>3400</v>
      </c>
      <c r="Y1510" s="363" t="s">
        <v>812</v>
      </c>
      <c r="Z1510" s="363"/>
      <c r="AA1510" s="363" t="s">
        <v>780</v>
      </c>
      <c r="AB1510" s="363"/>
      <c r="AC1510" s="363"/>
      <c r="AD1510" s="363" t="s">
        <v>304</v>
      </c>
      <c r="AE1510" s="367">
        <v>44669</v>
      </c>
      <c r="AF1510" s="362" t="s">
        <v>2581</v>
      </c>
      <c r="AG1510" s="364">
        <v>3.1199999999999999E-4</v>
      </c>
      <c r="AH1510" s="364">
        <v>0</v>
      </c>
      <c r="AI1510" s="364">
        <v>1.35</v>
      </c>
      <c r="AJ1510" s="363" t="s">
        <v>181</v>
      </c>
      <c r="AK1510" s="368">
        <v>14.48</v>
      </c>
      <c r="AL1510" s="364">
        <v>2.2222222222222221E-4</v>
      </c>
      <c r="AM1510" s="369"/>
      <c r="AN1510" s="370">
        <v>15</v>
      </c>
      <c r="AO1510" s="371" t="s">
        <v>787</v>
      </c>
      <c r="AP1510" s="371" t="s">
        <v>0</v>
      </c>
      <c r="AQ1510" s="371" t="s">
        <v>386</v>
      </c>
      <c r="AR1510" s="372" t="s">
        <v>0</v>
      </c>
      <c r="AS1510" s="372"/>
      <c r="AT1510" s="363"/>
    </row>
    <row r="1511" spans="1:46" x14ac:dyDescent="0.3">
      <c r="A1511" s="362" t="s">
        <v>845</v>
      </c>
      <c r="B1511" s="363" t="s">
        <v>310</v>
      </c>
      <c r="C1511" s="363" t="s">
        <v>295</v>
      </c>
      <c r="D1511" s="363" t="s">
        <v>778</v>
      </c>
      <c r="E1511" s="363" t="s">
        <v>297</v>
      </c>
      <c r="F1511" s="363" t="s">
        <v>452</v>
      </c>
      <c r="G1511" s="363" t="s">
        <v>463</v>
      </c>
      <c r="H1511" s="363" t="s">
        <v>808</v>
      </c>
      <c r="I1511" s="363" t="s">
        <v>780</v>
      </c>
      <c r="J1511" s="363" t="s">
        <v>814</v>
      </c>
      <c r="K1511" s="363" t="s">
        <v>782</v>
      </c>
      <c r="L1511" s="364">
        <v>1.1000000000000001</v>
      </c>
      <c r="M1511" s="365">
        <v>1.5</v>
      </c>
      <c r="N1511" s="364">
        <v>1.02</v>
      </c>
      <c r="O1511" s="363" t="s">
        <v>815</v>
      </c>
      <c r="P1511" s="363" t="s">
        <v>784</v>
      </c>
      <c r="Q1511" s="363" t="s">
        <v>300</v>
      </c>
      <c r="R1511" s="363" t="s">
        <v>811</v>
      </c>
      <c r="S1511" s="363"/>
      <c r="T1511" s="365">
        <v>1.04</v>
      </c>
      <c r="U1511" s="366">
        <v>45</v>
      </c>
      <c r="V1511" s="367">
        <v>45200</v>
      </c>
      <c r="W1511" s="367">
        <v>45930</v>
      </c>
      <c r="X1511" s="363" t="s">
        <v>3400</v>
      </c>
      <c r="Y1511" s="363" t="s">
        <v>816</v>
      </c>
      <c r="Z1511" s="363"/>
      <c r="AA1511" s="363" t="s">
        <v>780</v>
      </c>
      <c r="AB1511" s="363"/>
      <c r="AC1511" s="363"/>
      <c r="AD1511" s="363" t="s">
        <v>304</v>
      </c>
      <c r="AE1511" s="367">
        <v>44669</v>
      </c>
      <c r="AF1511" s="362" t="s">
        <v>2581</v>
      </c>
      <c r="AG1511" s="364">
        <v>4.2000000000000002E-4</v>
      </c>
      <c r="AH1511" s="364">
        <v>0</v>
      </c>
      <c r="AI1511" s="364">
        <v>0.93</v>
      </c>
      <c r="AJ1511" s="363" t="s">
        <v>0</v>
      </c>
      <c r="AK1511" s="368">
        <v>32.049999999999997</v>
      </c>
      <c r="AL1511" s="364">
        <v>2.2222222222222221E-4</v>
      </c>
      <c r="AM1511" s="369"/>
      <c r="AN1511" s="370">
        <v>15</v>
      </c>
      <c r="AO1511" s="371" t="s">
        <v>787</v>
      </c>
      <c r="AP1511" s="371" t="s">
        <v>0</v>
      </c>
      <c r="AQ1511" s="371" t="s">
        <v>386</v>
      </c>
      <c r="AR1511" s="372" t="s">
        <v>0</v>
      </c>
      <c r="AS1511" s="372"/>
      <c r="AT1511" s="363"/>
    </row>
    <row r="1512" spans="1:46" x14ac:dyDescent="0.3">
      <c r="A1512" s="362" t="s">
        <v>846</v>
      </c>
      <c r="B1512" s="363" t="s">
        <v>310</v>
      </c>
      <c r="C1512" s="363" t="s">
        <v>295</v>
      </c>
      <c r="D1512" s="363" t="s">
        <v>778</v>
      </c>
      <c r="E1512" s="363" t="s">
        <v>297</v>
      </c>
      <c r="F1512" s="363" t="s">
        <v>452</v>
      </c>
      <c r="G1512" s="363" t="s">
        <v>463</v>
      </c>
      <c r="H1512" s="363" t="s">
        <v>808</v>
      </c>
      <c r="I1512" s="363" t="s">
        <v>780</v>
      </c>
      <c r="J1512" s="363" t="s">
        <v>818</v>
      </c>
      <c r="K1512" s="363" t="s">
        <v>782</v>
      </c>
      <c r="L1512" s="364">
        <v>0.28000000000000003</v>
      </c>
      <c r="M1512" s="365">
        <v>0.6</v>
      </c>
      <c r="N1512" s="364">
        <v>0.26</v>
      </c>
      <c r="O1512" s="363" t="s">
        <v>819</v>
      </c>
      <c r="P1512" s="363" t="s">
        <v>784</v>
      </c>
      <c r="Q1512" s="363" t="s">
        <v>300</v>
      </c>
      <c r="R1512" s="363" t="s">
        <v>811</v>
      </c>
      <c r="S1512" s="363"/>
      <c r="T1512" s="365">
        <v>0.53</v>
      </c>
      <c r="U1512" s="366">
        <v>45</v>
      </c>
      <c r="V1512" s="367">
        <v>45200</v>
      </c>
      <c r="W1512" s="367">
        <v>45930</v>
      </c>
      <c r="X1512" s="363" t="s">
        <v>3400</v>
      </c>
      <c r="Y1512" s="363" t="s">
        <v>816</v>
      </c>
      <c r="Z1512" s="363"/>
      <c r="AA1512" s="363" t="s">
        <v>780</v>
      </c>
      <c r="AB1512" s="363"/>
      <c r="AC1512" s="363"/>
      <c r="AD1512" s="363" t="s">
        <v>304</v>
      </c>
      <c r="AE1512" s="367">
        <v>44669</v>
      </c>
      <c r="AF1512" s="362" t="s">
        <v>2581</v>
      </c>
      <c r="AG1512" s="364">
        <v>1.06E-4</v>
      </c>
      <c r="AH1512" s="364">
        <v>0</v>
      </c>
      <c r="AI1512" s="364">
        <v>0.46</v>
      </c>
      <c r="AJ1512" s="363" t="s">
        <v>0</v>
      </c>
      <c r="AK1512" s="368">
        <v>89.08</v>
      </c>
      <c r="AL1512" s="364">
        <v>0</v>
      </c>
      <c r="AM1512" s="369"/>
      <c r="AN1512" s="370">
        <v>15</v>
      </c>
      <c r="AO1512" s="371" t="s">
        <v>787</v>
      </c>
      <c r="AP1512" s="371" t="s">
        <v>0</v>
      </c>
      <c r="AQ1512" s="371" t="s">
        <v>386</v>
      </c>
      <c r="AR1512" s="372" t="s">
        <v>0</v>
      </c>
      <c r="AS1512" s="372"/>
      <c r="AT1512" s="363"/>
    </row>
    <row r="1513" spans="1:46" x14ac:dyDescent="0.3">
      <c r="A1513" s="362" t="s">
        <v>847</v>
      </c>
      <c r="B1513" s="363" t="s">
        <v>310</v>
      </c>
      <c r="C1513" s="363" t="s">
        <v>295</v>
      </c>
      <c r="D1513" s="363" t="s">
        <v>778</v>
      </c>
      <c r="E1513" s="363" t="s">
        <v>297</v>
      </c>
      <c r="F1513" s="363" t="s">
        <v>452</v>
      </c>
      <c r="G1513" s="363" t="s">
        <v>463</v>
      </c>
      <c r="H1513" s="363" t="s">
        <v>3086</v>
      </c>
      <c r="I1513" s="363" t="s">
        <v>780</v>
      </c>
      <c r="J1513" s="363" t="s">
        <v>821</v>
      </c>
      <c r="K1513" s="363" t="s">
        <v>782</v>
      </c>
      <c r="L1513" s="364">
        <v>5.9928569284110174E-2</v>
      </c>
      <c r="M1513" s="365">
        <v>0.15</v>
      </c>
      <c r="N1513" s="364">
        <v>5.3732664954931272E-2</v>
      </c>
      <c r="O1513" s="363" t="s">
        <v>3091</v>
      </c>
      <c r="P1513" s="363" t="s">
        <v>3068</v>
      </c>
      <c r="Q1513" s="363" t="s">
        <v>300</v>
      </c>
      <c r="R1513" s="363" t="s">
        <v>811</v>
      </c>
      <c r="S1513" s="363"/>
      <c r="T1513" s="365">
        <v>0.79122485771818418</v>
      </c>
      <c r="U1513" s="366">
        <v>45</v>
      </c>
      <c r="V1513" s="367">
        <v>45200</v>
      </c>
      <c r="W1513" s="367">
        <v>45930</v>
      </c>
      <c r="X1513" s="363" t="s">
        <v>3081</v>
      </c>
      <c r="Y1513" s="363" t="s">
        <v>823</v>
      </c>
      <c r="Z1513" s="363"/>
      <c r="AA1513" s="363" t="s">
        <v>780</v>
      </c>
      <c r="AB1513" s="363"/>
      <c r="AC1513" s="363"/>
      <c r="AD1513" s="363" t="s">
        <v>304</v>
      </c>
      <c r="AE1513" s="367">
        <v>45146</v>
      </c>
      <c r="AF1513" s="362" t="s">
        <v>3088</v>
      </c>
      <c r="AG1513" s="364">
        <v>8.5889113608410569E-6</v>
      </c>
      <c r="AH1513" s="364">
        <v>8.2296908962907485E-6</v>
      </c>
      <c r="AI1513" s="364">
        <v>6.4301913148085338E-2</v>
      </c>
      <c r="AJ1513" s="363" t="s">
        <v>0</v>
      </c>
      <c r="AK1513" s="368">
        <v>782.74620584210538</v>
      </c>
      <c r="AL1513" s="364">
        <v>1.2385237652049445E-5</v>
      </c>
      <c r="AM1513" s="369"/>
      <c r="AN1513" s="370">
        <v>15</v>
      </c>
      <c r="AO1513" s="371" t="s">
        <v>3082</v>
      </c>
      <c r="AP1513" s="371" t="s">
        <v>0</v>
      </c>
      <c r="AQ1513" s="371" t="s">
        <v>386</v>
      </c>
      <c r="AR1513" s="372" t="s">
        <v>0</v>
      </c>
      <c r="AS1513" s="372"/>
      <c r="AT1513" s="363"/>
    </row>
    <row r="1514" spans="1:46" x14ac:dyDescent="0.3">
      <c r="A1514" s="362" t="s">
        <v>848</v>
      </c>
      <c r="B1514" s="363" t="s">
        <v>310</v>
      </c>
      <c r="C1514" s="363" t="s">
        <v>295</v>
      </c>
      <c r="D1514" s="363" t="s">
        <v>778</v>
      </c>
      <c r="E1514" s="363" t="s">
        <v>297</v>
      </c>
      <c r="F1514" s="363" t="s">
        <v>452</v>
      </c>
      <c r="G1514" s="363" t="s">
        <v>463</v>
      </c>
      <c r="H1514" s="363" t="s">
        <v>808</v>
      </c>
      <c r="I1514" s="363" t="s">
        <v>796</v>
      </c>
      <c r="J1514" s="363" t="s">
        <v>809</v>
      </c>
      <c r="K1514" s="363" t="s">
        <v>782</v>
      </c>
      <c r="L1514" s="364">
        <v>1.66</v>
      </c>
      <c r="M1514" s="365">
        <v>2.16</v>
      </c>
      <c r="N1514" s="364">
        <v>1.54</v>
      </c>
      <c r="O1514" s="363" t="s">
        <v>825</v>
      </c>
      <c r="P1514" s="363" t="s">
        <v>784</v>
      </c>
      <c r="Q1514" s="363" t="s">
        <v>300</v>
      </c>
      <c r="R1514" s="363" t="s">
        <v>811</v>
      </c>
      <c r="S1514" s="363"/>
      <c r="T1514" s="365">
        <v>0.75</v>
      </c>
      <c r="U1514" s="366">
        <v>45</v>
      </c>
      <c r="V1514" s="367">
        <v>45200</v>
      </c>
      <c r="W1514" s="367">
        <v>45930</v>
      </c>
      <c r="X1514" s="363" t="s">
        <v>3400</v>
      </c>
      <c r="Y1514" s="363" t="s">
        <v>812</v>
      </c>
      <c r="Z1514" s="363"/>
      <c r="AA1514" s="363" t="s">
        <v>796</v>
      </c>
      <c r="AB1514" s="363"/>
      <c r="AC1514" s="363"/>
      <c r="AD1514" s="363" t="s">
        <v>304</v>
      </c>
      <c r="AE1514" s="367">
        <v>44669</v>
      </c>
      <c r="AF1514" s="362" t="s">
        <v>2581</v>
      </c>
      <c r="AG1514" s="364">
        <v>6.3400000000000001E-4</v>
      </c>
      <c r="AH1514" s="364">
        <v>0</v>
      </c>
      <c r="AI1514" s="364">
        <v>1.94</v>
      </c>
      <c r="AJ1514" s="363" t="s">
        <v>181</v>
      </c>
      <c r="AK1514" s="368">
        <v>2.85</v>
      </c>
      <c r="AL1514" s="364">
        <v>4.4444444444444452E-4</v>
      </c>
      <c r="AM1514" s="369"/>
      <c r="AN1514" s="370">
        <v>15</v>
      </c>
      <c r="AO1514" s="371" t="s">
        <v>787</v>
      </c>
      <c r="AP1514" s="371" t="s">
        <v>0</v>
      </c>
      <c r="AQ1514" s="371" t="s">
        <v>386</v>
      </c>
      <c r="AR1514" s="372" t="s">
        <v>0</v>
      </c>
      <c r="AS1514" s="372"/>
      <c r="AT1514" s="363"/>
    </row>
    <row r="1515" spans="1:46" x14ac:dyDescent="0.3">
      <c r="A1515" s="362" t="s">
        <v>849</v>
      </c>
      <c r="B1515" s="363" t="s">
        <v>310</v>
      </c>
      <c r="C1515" s="363" t="s">
        <v>295</v>
      </c>
      <c r="D1515" s="363" t="s">
        <v>778</v>
      </c>
      <c r="E1515" s="363" t="s">
        <v>297</v>
      </c>
      <c r="F1515" s="363" t="s">
        <v>452</v>
      </c>
      <c r="G1515" s="363" t="s">
        <v>463</v>
      </c>
      <c r="H1515" s="363" t="s">
        <v>808</v>
      </c>
      <c r="I1515" s="363" t="s">
        <v>796</v>
      </c>
      <c r="J1515" s="363" t="s">
        <v>789</v>
      </c>
      <c r="K1515" s="363" t="s">
        <v>782</v>
      </c>
      <c r="L1515" s="364">
        <v>2.2200000000000002</v>
      </c>
      <c r="M1515" s="365">
        <v>2.5499999999999998</v>
      </c>
      <c r="N1515" s="364">
        <v>2.06</v>
      </c>
      <c r="O1515" s="363" t="s">
        <v>827</v>
      </c>
      <c r="P1515" s="363" t="s">
        <v>784</v>
      </c>
      <c r="Q1515" s="363" t="s">
        <v>300</v>
      </c>
      <c r="R1515" s="363" t="s">
        <v>811</v>
      </c>
      <c r="S1515" s="363"/>
      <c r="T1515" s="365">
        <v>1.35</v>
      </c>
      <c r="U1515" s="366">
        <v>45</v>
      </c>
      <c r="V1515" s="367">
        <v>45200</v>
      </c>
      <c r="W1515" s="367">
        <v>45930</v>
      </c>
      <c r="X1515" s="363" t="s">
        <v>3400</v>
      </c>
      <c r="Y1515" s="363" t="s">
        <v>791</v>
      </c>
      <c r="Z1515" s="363"/>
      <c r="AA1515" s="363" t="s">
        <v>796</v>
      </c>
      <c r="AB1515" s="363"/>
      <c r="AC1515" s="363"/>
      <c r="AD1515" s="363" t="s">
        <v>304</v>
      </c>
      <c r="AE1515" s="367">
        <v>44669</v>
      </c>
      <c r="AF1515" s="362" t="s">
        <v>2581</v>
      </c>
      <c r="AG1515" s="364">
        <v>8.4599999999999996E-4</v>
      </c>
      <c r="AH1515" s="364">
        <v>0</v>
      </c>
      <c r="AI1515" s="364">
        <v>1.44</v>
      </c>
      <c r="AJ1515" s="363" t="s">
        <v>181</v>
      </c>
      <c r="AK1515" s="368">
        <v>12.19</v>
      </c>
      <c r="AL1515" s="364">
        <v>4.4444444444444452E-4</v>
      </c>
      <c r="AM1515" s="369"/>
      <c r="AN1515" s="370">
        <v>15</v>
      </c>
      <c r="AO1515" s="371" t="s">
        <v>787</v>
      </c>
      <c r="AP1515" s="371" t="s">
        <v>0</v>
      </c>
      <c r="AQ1515" s="371" t="s">
        <v>386</v>
      </c>
      <c r="AR1515" s="372" t="s">
        <v>0</v>
      </c>
      <c r="AS1515" s="372"/>
      <c r="AT1515" s="363"/>
    </row>
    <row r="1516" spans="1:46" x14ac:dyDescent="0.3">
      <c r="A1516" s="362" t="s">
        <v>850</v>
      </c>
      <c r="B1516" s="363" t="s">
        <v>310</v>
      </c>
      <c r="C1516" s="363" t="s">
        <v>295</v>
      </c>
      <c r="D1516" s="363" t="s">
        <v>778</v>
      </c>
      <c r="E1516" s="363" t="s">
        <v>297</v>
      </c>
      <c r="F1516" s="363" t="s">
        <v>452</v>
      </c>
      <c r="G1516" s="363" t="s">
        <v>463</v>
      </c>
      <c r="H1516" s="363" t="s">
        <v>808</v>
      </c>
      <c r="I1516" s="363" t="s">
        <v>796</v>
      </c>
      <c r="J1516" s="363" t="s">
        <v>829</v>
      </c>
      <c r="K1516" s="363" t="s">
        <v>782</v>
      </c>
      <c r="L1516" s="364">
        <v>0.56000000000000005</v>
      </c>
      <c r="M1516" s="365">
        <v>0.39</v>
      </c>
      <c r="N1516" s="364">
        <v>0.52</v>
      </c>
      <c r="O1516" s="363" t="s">
        <v>830</v>
      </c>
      <c r="P1516" s="363" t="s">
        <v>784</v>
      </c>
      <c r="Q1516" s="363" t="s">
        <v>300</v>
      </c>
      <c r="R1516" s="363" t="s">
        <v>811</v>
      </c>
      <c r="S1516" s="363"/>
      <c r="T1516" s="365">
        <v>0.75</v>
      </c>
      <c r="U1516" s="366">
        <v>45</v>
      </c>
      <c r="V1516" s="367">
        <v>45200</v>
      </c>
      <c r="W1516" s="367">
        <v>45930</v>
      </c>
      <c r="X1516" s="363" t="s">
        <v>3400</v>
      </c>
      <c r="Y1516" s="363" t="s">
        <v>791</v>
      </c>
      <c r="Z1516" s="363"/>
      <c r="AA1516" s="363" t="s">
        <v>796</v>
      </c>
      <c r="AB1516" s="363"/>
      <c r="AC1516" s="363"/>
      <c r="AD1516" s="363" t="s">
        <v>304</v>
      </c>
      <c r="AE1516" s="367">
        <v>44669</v>
      </c>
      <c r="AF1516" s="362" t="s">
        <v>2581</v>
      </c>
      <c r="AG1516" s="364">
        <v>2.12E-4</v>
      </c>
      <c r="AH1516" s="364">
        <v>0</v>
      </c>
      <c r="AI1516" s="364">
        <v>0.65</v>
      </c>
      <c r="AJ1516" s="363" t="s">
        <v>0</v>
      </c>
      <c r="AK1516" s="368">
        <v>55.89</v>
      </c>
      <c r="AL1516" s="364">
        <v>2.2222222222222221E-4</v>
      </c>
      <c r="AM1516" s="369"/>
      <c r="AN1516" s="370">
        <v>15</v>
      </c>
      <c r="AO1516" s="371" t="s">
        <v>787</v>
      </c>
      <c r="AP1516" s="371" t="s">
        <v>0</v>
      </c>
      <c r="AQ1516" s="371" t="s">
        <v>386</v>
      </c>
      <c r="AR1516" s="372" t="s">
        <v>0</v>
      </c>
      <c r="AS1516" s="372"/>
      <c r="AT1516" s="363"/>
    </row>
    <row r="1517" spans="1:46" x14ac:dyDescent="0.3">
      <c r="A1517" s="362" t="s">
        <v>851</v>
      </c>
      <c r="B1517" s="363" t="s">
        <v>310</v>
      </c>
      <c r="C1517" s="363" t="s">
        <v>295</v>
      </c>
      <c r="D1517" s="363" t="s">
        <v>778</v>
      </c>
      <c r="E1517" s="363" t="s">
        <v>297</v>
      </c>
      <c r="F1517" s="363" t="s">
        <v>452</v>
      </c>
      <c r="G1517" s="363" t="s">
        <v>463</v>
      </c>
      <c r="H1517" s="363" t="s">
        <v>808</v>
      </c>
      <c r="I1517" s="363" t="s">
        <v>832</v>
      </c>
      <c r="J1517" s="363" t="s">
        <v>833</v>
      </c>
      <c r="K1517" s="363" t="s">
        <v>782</v>
      </c>
      <c r="L1517" s="364">
        <v>3.49</v>
      </c>
      <c r="M1517" s="365">
        <v>2</v>
      </c>
      <c r="N1517" s="364">
        <v>3.24</v>
      </c>
      <c r="O1517" s="363" t="s">
        <v>834</v>
      </c>
      <c r="P1517" s="363" t="s">
        <v>784</v>
      </c>
      <c r="Q1517" s="363" t="s">
        <v>300</v>
      </c>
      <c r="R1517" s="363" t="s">
        <v>811</v>
      </c>
      <c r="S1517" s="363"/>
      <c r="T1517" s="365">
        <v>1.25</v>
      </c>
      <c r="U1517" s="366">
        <v>45</v>
      </c>
      <c r="V1517" s="367">
        <v>45200</v>
      </c>
      <c r="W1517" s="367">
        <v>45930</v>
      </c>
      <c r="X1517" s="363" t="s">
        <v>3400</v>
      </c>
      <c r="Y1517" s="363" t="s">
        <v>835</v>
      </c>
      <c r="Z1517" s="363"/>
      <c r="AA1517" s="363" t="s">
        <v>832</v>
      </c>
      <c r="AB1517" s="363"/>
      <c r="AC1517" s="363"/>
      <c r="AD1517" s="363" t="s">
        <v>304</v>
      </c>
      <c r="AE1517" s="367">
        <v>44669</v>
      </c>
      <c r="AF1517" s="362" t="s">
        <v>2581</v>
      </c>
      <c r="AG1517" s="364">
        <v>1.3339999999999999E-3</v>
      </c>
      <c r="AH1517" s="364">
        <v>0</v>
      </c>
      <c r="AI1517" s="364">
        <v>2.46</v>
      </c>
      <c r="AJ1517" s="363" t="s">
        <v>181</v>
      </c>
      <c r="AK1517" s="368">
        <v>-2.8</v>
      </c>
      <c r="AL1517" s="364">
        <v>6.6666666666666664E-4</v>
      </c>
      <c r="AM1517" s="369"/>
      <c r="AN1517" s="370">
        <v>15</v>
      </c>
      <c r="AO1517" s="371" t="s">
        <v>787</v>
      </c>
      <c r="AP1517" s="371" t="s">
        <v>0</v>
      </c>
      <c r="AQ1517" s="371" t="s">
        <v>386</v>
      </c>
      <c r="AR1517" s="372" t="s">
        <v>0</v>
      </c>
      <c r="AS1517" s="372"/>
      <c r="AT1517" s="363"/>
    </row>
    <row r="1518" spans="1:46" x14ac:dyDescent="0.3">
      <c r="A1518" s="362" t="s">
        <v>864</v>
      </c>
      <c r="B1518" s="363" t="s">
        <v>294</v>
      </c>
      <c r="C1518" s="363" t="s">
        <v>295</v>
      </c>
      <c r="D1518" s="363" t="s">
        <v>778</v>
      </c>
      <c r="E1518" s="363" t="s">
        <v>297</v>
      </c>
      <c r="F1518" s="363" t="s">
        <v>452</v>
      </c>
      <c r="G1518" s="363" t="s">
        <v>453</v>
      </c>
      <c r="H1518" s="363" t="s">
        <v>779</v>
      </c>
      <c r="I1518" s="363" t="s">
        <v>853</v>
      </c>
      <c r="J1518" s="363" t="s">
        <v>854</v>
      </c>
      <c r="K1518" s="363" t="s">
        <v>782</v>
      </c>
      <c r="L1518" s="364">
        <v>14.841872295055429</v>
      </c>
      <c r="M1518" s="365">
        <v>45</v>
      </c>
      <c r="N1518" s="364">
        <v>13.28</v>
      </c>
      <c r="O1518" s="363" t="s">
        <v>865</v>
      </c>
      <c r="P1518" s="363" t="s">
        <v>784</v>
      </c>
      <c r="Q1518" s="363" t="s">
        <v>300</v>
      </c>
      <c r="R1518" s="363" t="s">
        <v>785</v>
      </c>
      <c r="S1518" s="363"/>
      <c r="T1518" s="365">
        <v>20.61</v>
      </c>
      <c r="U1518" s="366">
        <v>25</v>
      </c>
      <c r="V1518" s="367">
        <v>45200</v>
      </c>
      <c r="W1518" s="367">
        <v>45930</v>
      </c>
      <c r="X1518" s="363" t="s">
        <v>3401</v>
      </c>
      <c r="Y1518" s="363" t="s">
        <v>855</v>
      </c>
      <c r="Z1518" s="363"/>
      <c r="AA1518" s="363" t="s">
        <v>856</v>
      </c>
      <c r="AB1518" s="363"/>
      <c r="AC1518" s="363"/>
      <c r="AD1518" s="363" t="s">
        <v>304</v>
      </c>
      <c r="AE1518" s="367">
        <v>42390</v>
      </c>
      <c r="AF1518" s="362" t="s">
        <v>2582</v>
      </c>
      <c r="AG1518" s="364">
        <v>2.3659837178648811E-3</v>
      </c>
      <c r="AH1518" s="364">
        <v>2.4708264133040071E-3</v>
      </c>
      <c r="AI1518" s="364">
        <v>0.5799363658767952</v>
      </c>
      <c r="AJ1518" s="363" t="s">
        <v>0</v>
      </c>
      <c r="AK1518" s="368">
        <v>69.123611550182417</v>
      </c>
      <c r="AL1518" s="364">
        <v>5.5211764937606253E-3</v>
      </c>
      <c r="AM1518" s="369">
        <v>45</v>
      </c>
      <c r="AN1518" s="370">
        <v>15</v>
      </c>
      <c r="AO1518" s="371" t="s">
        <v>857</v>
      </c>
      <c r="AP1518" s="371" t="s">
        <v>0</v>
      </c>
      <c r="AQ1518" s="371" t="s">
        <v>386</v>
      </c>
      <c r="AR1518" s="372" t="s">
        <v>0</v>
      </c>
      <c r="AS1518" s="372"/>
      <c r="AT1518" s="363"/>
    </row>
    <row r="1519" spans="1:46" x14ac:dyDescent="0.3">
      <c r="A1519" s="362" t="s">
        <v>866</v>
      </c>
      <c r="B1519" s="363" t="s">
        <v>308</v>
      </c>
      <c r="C1519" s="363" t="s">
        <v>295</v>
      </c>
      <c r="D1519" s="363" t="s">
        <v>778</v>
      </c>
      <c r="E1519" s="363" t="s">
        <v>297</v>
      </c>
      <c r="F1519" s="363" t="s">
        <v>452</v>
      </c>
      <c r="G1519" s="363" t="s">
        <v>453</v>
      </c>
      <c r="H1519" s="363" t="s">
        <v>779</v>
      </c>
      <c r="I1519" s="363" t="s">
        <v>853</v>
      </c>
      <c r="J1519" s="363" t="s">
        <v>854</v>
      </c>
      <c r="K1519" s="363" t="s">
        <v>782</v>
      </c>
      <c r="L1519" s="364">
        <v>16.892688233415889</v>
      </c>
      <c r="M1519" s="365">
        <v>45</v>
      </c>
      <c r="N1519" s="364">
        <v>15.12</v>
      </c>
      <c r="O1519" s="363" t="s">
        <v>865</v>
      </c>
      <c r="P1519" s="363" t="s">
        <v>784</v>
      </c>
      <c r="Q1519" s="363" t="s">
        <v>300</v>
      </c>
      <c r="R1519" s="363" t="s">
        <v>785</v>
      </c>
      <c r="S1519" s="363"/>
      <c r="T1519" s="365">
        <v>20.61</v>
      </c>
      <c r="U1519" s="366">
        <v>25</v>
      </c>
      <c r="V1519" s="367">
        <v>45200</v>
      </c>
      <c r="W1519" s="367">
        <v>45930</v>
      </c>
      <c r="X1519" s="363" t="s">
        <v>3401</v>
      </c>
      <c r="Y1519" s="363" t="s">
        <v>855</v>
      </c>
      <c r="Z1519" s="363"/>
      <c r="AA1519" s="363" t="s">
        <v>856</v>
      </c>
      <c r="AB1519" s="363"/>
      <c r="AC1519" s="363"/>
      <c r="AD1519" s="363" t="s">
        <v>304</v>
      </c>
      <c r="AE1519" s="367">
        <v>42390</v>
      </c>
      <c r="AF1519" s="362" t="s">
        <v>2582</v>
      </c>
      <c r="AG1519" s="364">
        <v>2.692909931892144E-3</v>
      </c>
      <c r="AH1519" s="364">
        <v>2.8122395509856978E-3</v>
      </c>
      <c r="AI1519" s="364">
        <v>0.66007064534847604</v>
      </c>
      <c r="AJ1519" s="363" t="s">
        <v>0</v>
      </c>
      <c r="AK1519" s="368">
        <v>57.419040442596113</v>
      </c>
      <c r="AL1519" s="364">
        <v>6.2840800228307122E-3</v>
      </c>
      <c r="AM1519" s="369">
        <v>45</v>
      </c>
      <c r="AN1519" s="370">
        <v>15</v>
      </c>
      <c r="AO1519" s="371" t="s">
        <v>857</v>
      </c>
      <c r="AP1519" s="371" t="s">
        <v>0</v>
      </c>
      <c r="AQ1519" s="371" t="s">
        <v>386</v>
      </c>
      <c r="AR1519" s="372" t="s">
        <v>0</v>
      </c>
      <c r="AS1519" s="372"/>
      <c r="AT1519" s="363"/>
    </row>
    <row r="1520" spans="1:46" x14ac:dyDescent="0.3">
      <c r="A1520" s="362" t="s">
        <v>867</v>
      </c>
      <c r="B1520" s="363" t="s">
        <v>310</v>
      </c>
      <c r="C1520" s="363" t="s">
        <v>295</v>
      </c>
      <c r="D1520" s="363" t="s">
        <v>778</v>
      </c>
      <c r="E1520" s="363" t="s">
        <v>297</v>
      </c>
      <c r="F1520" s="363" t="s">
        <v>452</v>
      </c>
      <c r="G1520" s="363" t="s">
        <v>453</v>
      </c>
      <c r="H1520" s="363" t="s">
        <v>779</v>
      </c>
      <c r="I1520" s="363" t="s">
        <v>853</v>
      </c>
      <c r="J1520" s="363" t="s">
        <v>854</v>
      </c>
      <c r="K1520" s="363" t="s">
        <v>782</v>
      </c>
      <c r="L1520" s="364">
        <v>16.892688233415889</v>
      </c>
      <c r="M1520" s="365">
        <v>45</v>
      </c>
      <c r="N1520" s="364">
        <v>15.12</v>
      </c>
      <c r="O1520" s="363" t="s">
        <v>865</v>
      </c>
      <c r="P1520" s="363" t="s">
        <v>784</v>
      </c>
      <c r="Q1520" s="363" t="s">
        <v>300</v>
      </c>
      <c r="R1520" s="363" t="s">
        <v>785</v>
      </c>
      <c r="S1520" s="363"/>
      <c r="T1520" s="365">
        <v>18.53</v>
      </c>
      <c r="U1520" s="366">
        <v>25</v>
      </c>
      <c r="V1520" s="367">
        <v>45200</v>
      </c>
      <c r="W1520" s="367">
        <v>45930</v>
      </c>
      <c r="X1520" s="363" t="s">
        <v>3401</v>
      </c>
      <c r="Y1520" s="363" t="s">
        <v>855</v>
      </c>
      <c r="Z1520" s="363"/>
      <c r="AA1520" s="363" t="s">
        <v>856</v>
      </c>
      <c r="AB1520" s="363"/>
      <c r="AC1520" s="363"/>
      <c r="AD1520" s="363" t="s">
        <v>304</v>
      </c>
      <c r="AE1520" s="367">
        <v>42390</v>
      </c>
      <c r="AF1520" s="362" t="s">
        <v>2582</v>
      </c>
      <c r="AG1520" s="364">
        <v>2.692909931892144E-3</v>
      </c>
      <c r="AH1520" s="364">
        <v>2.8122395509856978E-3</v>
      </c>
      <c r="AI1520" s="364">
        <v>0.66007064534847604</v>
      </c>
      <c r="AJ1520" s="363" t="s">
        <v>0</v>
      </c>
      <c r="AK1520" s="368">
        <v>57.419040442596113</v>
      </c>
      <c r="AL1520" s="364">
        <v>6.2840800228307122E-3</v>
      </c>
      <c r="AM1520" s="369">
        <v>45</v>
      </c>
      <c r="AN1520" s="370">
        <v>15</v>
      </c>
      <c r="AO1520" s="371" t="s">
        <v>857</v>
      </c>
      <c r="AP1520" s="371" t="s">
        <v>0</v>
      </c>
      <c r="AQ1520" s="371" t="s">
        <v>386</v>
      </c>
      <c r="AR1520" s="372" t="s">
        <v>0</v>
      </c>
      <c r="AS1520" s="372"/>
      <c r="AT1520" s="363"/>
    </row>
    <row r="1521" spans="1:46" x14ac:dyDescent="0.3">
      <c r="A1521" s="362" t="s">
        <v>868</v>
      </c>
      <c r="B1521" s="363" t="s">
        <v>294</v>
      </c>
      <c r="C1521" s="363" t="s">
        <v>295</v>
      </c>
      <c r="D1521" s="363" t="s">
        <v>778</v>
      </c>
      <c r="E1521" s="363" t="s">
        <v>297</v>
      </c>
      <c r="F1521" s="363" t="s">
        <v>452</v>
      </c>
      <c r="G1521" s="363" t="s">
        <v>453</v>
      </c>
      <c r="H1521" s="363" t="s">
        <v>779</v>
      </c>
      <c r="I1521" s="363" t="s">
        <v>853</v>
      </c>
      <c r="J1521" s="363" t="s">
        <v>861</v>
      </c>
      <c r="K1521" s="363" t="s">
        <v>782</v>
      </c>
      <c r="L1521" s="364">
        <v>6.6330204872856946</v>
      </c>
      <c r="M1521" s="365">
        <v>45</v>
      </c>
      <c r="N1521" s="364">
        <v>5.94</v>
      </c>
      <c r="O1521" s="363" t="s">
        <v>869</v>
      </c>
      <c r="P1521" s="363" t="s">
        <v>784</v>
      </c>
      <c r="Q1521" s="363" t="s">
        <v>300</v>
      </c>
      <c r="R1521" s="363" t="s">
        <v>785</v>
      </c>
      <c r="S1521" s="363"/>
      <c r="T1521" s="365">
        <v>20.61</v>
      </c>
      <c r="U1521" s="366">
        <v>25</v>
      </c>
      <c r="V1521" s="367">
        <v>45200</v>
      </c>
      <c r="W1521" s="367">
        <v>45930</v>
      </c>
      <c r="X1521" s="363" t="s">
        <v>3401</v>
      </c>
      <c r="Y1521" s="363" t="s">
        <v>855</v>
      </c>
      <c r="Z1521" s="363"/>
      <c r="AA1521" s="363" t="s">
        <v>856</v>
      </c>
      <c r="AB1521" s="363"/>
      <c r="AC1521" s="363"/>
      <c r="AD1521" s="363" t="s">
        <v>304</v>
      </c>
      <c r="AE1521" s="367">
        <v>42390</v>
      </c>
      <c r="AF1521" s="362" t="s">
        <v>2582</v>
      </c>
      <c r="AG1521" s="364">
        <v>1.0573880546331379E-3</v>
      </c>
      <c r="AH1521" s="364">
        <v>1.104243581548139E-3</v>
      </c>
      <c r="AI1521" s="364">
        <v>0.2591808984547273</v>
      </c>
      <c r="AJ1521" s="363" t="s">
        <v>0</v>
      </c>
      <c r="AK1521" s="368">
        <v>188.4396056992056</v>
      </c>
      <c r="AL1521" s="364">
        <v>2.4674836212702808E-3</v>
      </c>
      <c r="AM1521" s="369">
        <v>45</v>
      </c>
      <c r="AN1521" s="370">
        <v>15</v>
      </c>
      <c r="AO1521" s="371" t="s">
        <v>857</v>
      </c>
      <c r="AP1521" s="371" t="s">
        <v>0</v>
      </c>
      <c r="AQ1521" s="371" t="s">
        <v>386</v>
      </c>
      <c r="AR1521" s="372" t="s">
        <v>0</v>
      </c>
      <c r="AS1521" s="372"/>
      <c r="AT1521" s="363"/>
    </row>
    <row r="1522" spans="1:46" x14ac:dyDescent="0.3">
      <c r="A1522" s="362" t="s">
        <v>870</v>
      </c>
      <c r="B1522" s="363" t="s">
        <v>308</v>
      </c>
      <c r="C1522" s="363" t="s">
        <v>295</v>
      </c>
      <c r="D1522" s="363" t="s">
        <v>778</v>
      </c>
      <c r="E1522" s="363" t="s">
        <v>297</v>
      </c>
      <c r="F1522" s="363" t="s">
        <v>452</v>
      </c>
      <c r="G1522" s="363" t="s">
        <v>453</v>
      </c>
      <c r="H1522" s="363" t="s">
        <v>779</v>
      </c>
      <c r="I1522" s="363" t="s">
        <v>853</v>
      </c>
      <c r="J1522" s="363" t="s">
        <v>861</v>
      </c>
      <c r="K1522" s="363" t="s">
        <v>782</v>
      </c>
      <c r="L1522" s="364">
        <v>9.1811732608343686</v>
      </c>
      <c r="M1522" s="365">
        <v>45</v>
      </c>
      <c r="N1522" s="364">
        <v>8.2100000000000009</v>
      </c>
      <c r="O1522" s="363" t="s">
        <v>869</v>
      </c>
      <c r="P1522" s="363" t="s">
        <v>784</v>
      </c>
      <c r="Q1522" s="363" t="s">
        <v>300</v>
      </c>
      <c r="R1522" s="363" t="s">
        <v>785</v>
      </c>
      <c r="S1522" s="363"/>
      <c r="T1522" s="365">
        <v>20.61</v>
      </c>
      <c r="U1522" s="366">
        <v>25</v>
      </c>
      <c r="V1522" s="367">
        <v>45200</v>
      </c>
      <c r="W1522" s="367">
        <v>45930</v>
      </c>
      <c r="X1522" s="363" t="s">
        <v>3401</v>
      </c>
      <c r="Y1522" s="363" t="s">
        <v>855</v>
      </c>
      <c r="Z1522" s="363"/>
      <c r="AA1522" s="363" t="s">
        <v>856</v>
      </c>
      <c r="AB1522" s="363"/>
      <c r="AC1522" s="363"/>
      <c r="AD1522" s="363" t="s">
        <v>304</v>
      </c>
      <c r="AE1522" s="367">
        <v>42390</v>
      </c>
      <c r="AF1522" s="362" t="s">
        <v>2582</v>
      </c>
      <c r="AG1522" s="364">
        <v>1.4635961025798189E-3</v>
      </c>
      <c r="AH1522" s="364">
        <v>1.528451730820212E-3</v>
      </c>
      <c r="AI1522" s="364">
        <v>0.35874828657212898</v>
      </c>
      <c r="AJ1522" s="363" t="s">
        <v>0</v>
      </c>
      <c r="AK1522" s="368">
        <v>128.56644042570321</v>
      </c>
      <c r="AL1522" s="364">
        <v>3.415396453030386E-3</v>
      </c>
      <c r="AM1522" s="369">
        <v>45</v>
      </c>
      <c r="AN1522" s="370">
        <v>15</v>
      </c>
      <c r="AO1522" s="371" t="s">
        <v>857</v>
      </c>
      <c r="AP1522" s="371" t="s">
        <v>0</v>
      </c>
      <c r="AQ1522" s="371" t="s">
        <v>386</v>
      </c>
      <c r="AR1522" s="372" t="s">
        <v>0</v>
      </c>
      <c r="AS1522" s="372"/>
      <c r="AT1522" s="363"/>
    </row>
    <row r="1523" spans="1:46" x14ac:dyDescent="0.3">
      <c r="A1523" s="362" t="s">
        <v>871</v>
      </c>
      <c r="B1523" s="363" t="s">
        <v>310</v>
      </c>
      <c r="C1523" s="363" t="s">
        <v>295</v>
      </c>
      <c r="D1523" s="363" t="s">
        <v>778</v>
      </c>
      <c r="E1523" s="363" t="s">
        <v>297</v>
      </c>
      <c r="F1523" s="363" t="s">
        <v>452</v>
      </c>
      <c r="G1523" s="363" t="s">
        <v>453</v>
      </c>
      <c r="H1523" s="363" t="s">
        <v>779</v>
      </c>
      <c r="I1523" s="363" t="s">
        <v>853</v>
      </c>
      <c r="J1523" s="363" t="s">
        <v>861</v>
      </c>
      <c r="K1523" s="363" t="s">
        <v>782</v>
      </c>
      <c r="L1523" s="364">
        <v>9.1811732608343686</v>
      </c>
      <c r="M1523" s="365">
        <v>45</v>
      </c>
      <c r="N1523" s="364">
        <v>8.2100000000000009</v>
      </c>
      <c r="O1523" s="363" t="s">
        <v>869</v>
      </c>
      <c r="P1523" s="363" t="s">
        <v>784</v>
      </c>
      <c r="Q1523" s="363" t="s">
        <v>300</v>
      </c>
      <c r="R1523" s="363" t="s">
        <v>785</v>
      </c>
      <c r="S1523" s="363"/>
      <c r="T1523" s="365">
        <v>18.53</v>
      </c>
      <c r="U1523" s="366">
        <v>25</v>
      </c>
      <c r="V1523" s="367">
        <v>45200</v>
      </c>
      <c r="W1523" s="367">
        <v>45930</v>
      </c>
      <c r="X1523" s="363" t="s">
        <v>3401</v>
      </c>
      <c r="Y1523" s="363" t="s">
        <v>855</v>
      </c>
      <c r="Z1523" s="363"/>
      <c r="AA1523" s="363" t="s">
        <v>856</v>
      </c>
      <c r="AB1523" s="363"/>
      <c r="AC1523" s="363"/>
      <c r="AD1523" s="363" t="s">
        <v>304</v>
      </c>
      <c r="AE1523" s="367">
        <v>42390</v>
      </c>
      <c r="AF1523" s="362" t="s">
        <v>2582</v>
      </c>
      <c r="AG1523" s="364">
        <v>1.4635961025798189E-3</v>
      </c>
      <c r="AH1523" s="364">
        <v>1.528451730820212E-3</v>
      </c>
      <c r="AI1523" s="364">
        <v>0.35874828657212898</v>
      </c>
      <c r="AJ1523" s="363" t="s">
        <v>0</v>
      </c>
      <c r="AK1523" s="368">
        <v>128.56644042570321</v>
      </c>
      <c r="AL1523" s="364">
        <v>3.415396453030386E-3</v>
      </c>
      <c r="AM1523" s="369">
        <v>45</v>
      </c>
      <c r="AN1523" s="370">
        <v>15</v>
      </c>
      <c r="AO1523" s="371" t="s">
        <v>857</v>
      </c>
      <c r="AP1523" s="371" t="s">
        <v>0</v>
      </c>
      <c r="AQ1523" s="371" t="s">
        <v>386</v>
      </c>
      <c r="AR1523" s="372" t="s">
        <v>0</v>
      </c>
      <c r="AS1523" s="372"/>
      <c r="AT1523" s="363"/>
    </row>
    <row r="1524" spans="1:46" x14ac:dyDescent="0.3">
      <c r="A1524" s="362" t="s">
        <v>872</v>
      </c>
      <c r="B1524" s="363" t="s">
        <v>294</v>
      </c>
      <c r="C1524" s="363" t="s">
        <v>295</v>
      </c>
      <c r="D1524" s="363" t="s">
        <v>778</v>
      </c>
      <c r="E1524" s="363" t="s">
        <v>297</v>
      </c>
      <c r="F1524" s="363" t="s">
        <v>452</v>
      </c>
      <c r="G1524" s="363" t="s">
        <v>873</v>
      </c>
      <c r="H1524" s="363" t="s">
        <v>779</v>
      </c>
      <c r="I1524" s="363" t="s">
        <v>874</v>
      </c>
      <c r="J1524" s="363"/>
      <c r="K1524" s="363" t="s">
        <v>782</v>
      </c>
      <c r="L1524" s="364">
        <v>0.26822660774196572</v>
      </c>
      <c r="M1524" s="365">
        <v>0.25</v>
      </c>
      <c r="N1524" s="364">
        <v>0.24</v>
      </c>
      <c r="O1524" s="363" t="s">
        <v>2810</v>
      </c>
      <c r="P1524" s="363" t="s">
        <v>784</v>
      </c>
      <c r="Q1524" s="363" t="s">
        <v>300</v>
      </c>
      <c r="R1524" s="363" t="s">
        <v>785</v>
      </c>
      <c r="S1524" s="363"/>
      <c r="T1524" s="365">
        <v>0.64</v>
      </c>
      <c r="U1524" s="366">
        <v>25</v>
      </c>
      <c r="V1524" s="367">
        <v>45200</v>
      </c>
      <c r="W1524" s="367">
        <v>45930</v>
      </c>
      <c r="X1524" s="363" t="s">
        <v>3402</v>
      </c>
      <c r="Y1524" s="363"/>
      <c r="Z1524" s="363"/>
      <c r="AA1524" s="363"/>
      <c r="AB1524" s="363"/>
      <c r="AC1524" s="363"/>
      <c r="AD1524" s="363" t="s">
        <v>304</v>
      </c>
      <c r="AE1524" s="367">
        <v>42390</v>
      </c>
      <c r="AF1524" s="362" t="s">
        <v>2582</v>
      </c>
      <c r="AG1524" s="364">
        <v>4.2758741889124352E-5</v>
      </c>
      <c r="AH1524" s="364">
        <v>4.4653489397060367E-5</v>
      </c>
      <c r="AI1524" s="364">
        <v>0.3034512667459624</v>
      </c>
      <c r="AJ1524" s="363" t="s">
        <v>0</v>
      </c>
      <c r="AK1524" s="368">
        <v>156.9672595466572</v>
      </c>
      <c r="AL1524" s="364">
        <v>9.9780298080011327E-5</v>
      </c>
      <c r="AM1524" s="369"/>
      <c r="AN1524" s="370">
        <v>12</v>
      </c>
      <c r="AO1524" s="371" t="s">
        <v>787</v>
      </c>
      <c r="AP1524" s="371" t="s">
        <v>0</v>
      </c>
      <c r="AQ1524" s="371" t="s">
        <v>386</v>
      </c>
      <c r="AR1524" s="372" t="s">
        <v>0</v>
      </c>
      <c r="AS1524" s="372"/>
      <c r="AT1524" s="363"/>
    </row>
    <row r="1525" spans="1:46" x14ac:dyDescent="0.3">
      <c r="A1525" s="362" t="s">
        <v>875</v>
      </c>
      <c r="B1525" s="363" t="s">
        <v>308</v>
      </c>
      <c r="C1525" s="363" t="s">
        <v>295</v>
      </c>
      <c r="D1525" s="363" t="s">
        <v>778</v>
      </c>
      <c r="E1525" s="363" t="s">
        <v>297</v>
      </c>
      <c r="F1525" s="363" t="s">
        <v>452</v>
      </c>
      <c r="G1525" s="363" t="s">
        <v>873</v>
      </c>
      <c r="H1525" s="363" t="s">
        <v>779</v>
      </c>
      <c r="I1525" s="363" t="s">
        <v>874</v>
      </c>
      <c r="J1525" s="363"/>
      <c r="K1525" s="363" t="s">
        <v>782</v>
      </c>
      <c r="L1525" s="364">
        <v>0.2626385534140081</v>
      </c>
      <c r="M1525" s="365">
        <v>0.25</v>
      </c>
      <c r="N1525" s="364">
        <v>0.24</v>
      </c>
      <c r="O1525" s="363" t="s">
        <v>2810</v>
      </c>
      <c r="P1525" s="363" t="s">
        <v>784</v>
      </c>
      <c r="Q1525" s="363" t="s">
        <v>300</v>
      </c>
      <c r="R1525" s="363" t="s">
        <v>785</v>
      </c>
      <c r="S1525" s="363"/>
      <c r="T1525" s="365">
        <v>0.68</v>
      </c>
      <c r="U1525" s="366">
        <v>25</v>
      </c>
      <c r="V1525" s="367">
        <v>45200</v>
      </c>
      <c r="W1525" s="367">
        <v>45930</v>
      </c>
      <c r="X1525" s="363" t="s">
        <v>3402</v>
      </c>
      <c r="Y1525" s="363"/>
      <c r="Z1525" s="363"/>
      <c r="AA1525" s="363"/>
      <c r="AB1525" s="363"/>
      <c r="AC1525" s="363"/>
      <c r="AD1525" s="363" t="s">
        <v>304</v>
      </c>
      <c r="AE1525" s="367">
        <v>42390</v>
      </c>
      <c r="AF1525" s="362" t="s">
        <v>2582</v>
      </c>
      <c r="AG1525" s="364">
        <v>4.1867934766434258E-5</v>
      </c>
      <c r="AH1525" s="364">
        <v>4.3723208367954951E-5</v>
      </c>
      <c r="AI1525" s="364">
        <v>0.2971293653554215</v>
      </c>
      <c r="AJ1525" s="363" t="s">
        <v>0</v>
      </c>
      <c r="AK1525" s="368">
        <v>160.88757592864681</v>
      </c>
      <c r="AL1525" s="364">
        <v>9.7701541870011106E-5</v>
      </c>
      <c r="AM1525" s="369"/>
      <c r="AN1525" s="370">
        <v>12</v>
      </c>
      <c r="AO1525" s="371" t="s">
        <v>787</v>
      </c>
      <c r="AP1525" s="371" t="s">
        <v>0</v>
      </c>
      <c r="AQ1525" s="371" t="s">
        <v>386</v>
      </c>
      <c r="AR1525" s="372" t="s">
        <v>0</v>
      </c>
      <c r="AS1525" s="372"/>
      <c r="AT1525" s="363"/>
    </row>
    <row r="1526" spans="1:46" x14ac:dyDescent="0.3">
      <c r="A1526" s="362" t="s">
        <v>876</v>
      </c>
      <c r="B1526" s="363" t="s">
        <v>310</v>
      </c>
      <c r="C1526" s="363" t="s">
        <v>295</v>
      </c>
      <c r="D1526" s="363" t="s">
        <v>778</v>
      </c>
      <c r="E1526" s="363" t="s">
        <v>297</v>
      </c>
      <c r="F1526" s="363" t="s">
        <v>452</v>
      </c>
      <c r="G1526" s="363" t="s">
        <v>873</v>
      </c>
      <c r="H1526" s="363" t="s">
        <v>779</v>
      </c>
      <c r="I1526" s="363" t="s">
        <v>874</v>
      </c>
      <c r="J1526" s="363"/>
      <c r="K1526" s="363" t="s">
        <v>782</v>
      </c>
      <c r="L1526" s="364">
        <v>0.2626385534140081</v>
      </c>
      <c r="M1526" s="365">
        <v>0.25</v>
      </c>
      <c r="N1526" s="364">
        <v>0.24</v>
      </c>
      <c r="O1526" s="363" t="s">
        <v>2810</v>
      </c>
      <c r="P1526" s="363" t="s">
        <v>784</v>
      </c>
      <c r="Q1526" s="363" t="s">
        <v>300</v>
      </c>
      <c r="R1526" s="363" t="s">
        <v>785</v>
      </c>
      <c r="S1526" s="363"/>
      <c r="T1526" s="365">
        <v>0.68</v>
      </c>
      <c r="U1526" s="366">
        <v>25</v>
      </c>
      <c r="V1526" s="367">
        <v>45200</v>
      </c>
      <c r="W1526" s="367">
        <v>45930</v>
      </c>
      <c r="X1526" s="363" t="s">
        <v>3402</v>
      </c>
      <c r="Y1526" s="363"/>
      <c r="Z1526" s="363"/>
      <c r="AA1526" s="363"/>
      <c r="AB1526" s="363"/>
      <c r="AC1526" s="363"/>
      <c r="AD1526" s="363" t="s">
        <v>304</v>
      </c>
      <c r="AE1526" s="367">
        <v>42390</v>
      </c>
      <c r="AF1526" s="362" t="s">
        <v>2582</v>
      </c>
      <c r="AG1526" s="364">
        <v>4.1867934766434258E-5</v>
      </c>
      <c r="AH1526" s="364">
        <v>4.3723208367954951E-5</v>
      </c>
      <c r="AI1526" s="364">
        <v>0.2971293653554215</v>
      </c>
      <c r="AJ1526" s="363" t="s">
        <v>0</v>
      </c>
      <c r="AK1526" s="368">
        <v>160.88757592864681</v>
      </c>
      <c r="AL1526" s="364">
        <v>9.7701541870011106E-5</v>
      </c>
      <c r="AM1526" s="369"/>
      <c r="AN1526" s="370">
        <v>12</v>
      </c>
      <c r="AO1526" s="371" t="s">
        <v>787</v>
      </c>
      <c r="AP1526" s="371" t="s">
        <v>0</v>
      </c>
      <c r="AQ1526" s="371" t="s">
        <v>386</v>
      </c>
      <c r="AR1526" s="372" t="s">
        <v>0</v>
      </c>
      <c r="AS1526" s="372"/>
      <c r="AT1526" s="363"/>
    </row>
    <row r="1527" spans="1:46" x14ac:dyDescent="0.3">
      <c r="A1527" s="362" t="s">
        <v>877</v>
      </c>
      <c r="B1527" s="363" t="s">
        <v>294</v>
      </c>
      <c r="C1527" s="363" t="s">
        <v>295</v>
      </c>
      <c r="D1527" s="363" t="s">
        <v>778</v>
      </c>
      <c r="E1527" s="363" t="s">
        <v>297</v>
      </c>
      <c r="F1527" s="363" t="s">
        <v>452</v>
      </c>
      <c r="G1527" s="363" t="s">
        <v>463</v>
      </c>
      <c r="H1527" s="363" t="s">
        <v>808</v>
      </c>
      <c r="I1527" s="363" t="s">
        <v>780</v>
      </c>
      <c r="J1527" s="363" t="s">
        <v>878</v>
      </c>
      <c r="K1527" s="363" t="s">
        <v>782</v>
      </c>
      <c r="L1527" s="364">
        <v>1.03</v>
      </c>
      <c r="M1527" s="365">
        <v>1.35</v>
      </c>
      <c r="N1527" s="364">
        <v>0.95</v>
      </c>
      <c r="O1527" s="363" t="s">
        <v>879</v>
      </c>
      <c r="P1527" s="363" t="s">
        <v>784</v>
      </c>
      <c r="Q1527" s="363" t="s">
        <v>300</v>
      </c>
      <c r="R1527" s="363" t="s">
        <v>811</v>
      </c>
      <c r="S1527" s="363"/>
      <c r="T1527" s="365">
        <v>1.34</v>
      </c>
      <c r="U1527" s="366">
        <v>45</v>
      </c>
      <c r="V1527" s="367">
        <v>45200</v>
      </c>
      <c r="W1527" s="367">
        <v>45930</v>
      </c>
      <c r="X1527" s="363" t="s">
        <v>3400</v>
      </c>
      <c r="Y1527" s="363" t="s">
        <v>823</v>
      </c>
      <c r="Z1527" s="363"/>
      <c r="AA1527" s="363" t="s">
        <v>780</v>
      </c>
      <c r="AB1527" s="363"/>
      <c r="AC1527" s="363"/>
      <c r="AD1527" s="363" t="s">
        <v>304</v>
      </c>
      <c r="AE1527" s="367">
        <v>44669</v>
      </c>
      <c r="AF1527" s="362" t="s">
        <v>2581</v>
      </c>
      <c r="AG1527" s="364">
        <v>3.9199999999999999E-4</v>
      </c>
      <c r="AH1527" s="364">
        <v>0</v>
      </c>
      <c r="AI1527" s="364">
        <v>0.67</v>
      </c>
      <c r="AJ1527" s="363" t="s">
        <v>0</v>
      </c>
      <c r="AK1527" s="368">
        <v>53.04</v>
      </c>
      <c r="AL1527" s="364">
        <v>2.2222222222222221E-4</v>
      </c>
      <c r="AM1527" s="369"/>
      <c r="AN1527" s="370">
        <v>15</v>
      </c>
      <c r="AO1527" s="371" t="s">
        <v>787</v>
      </c>
      <c r="AP1527" s="371" t="s">
        <v>0</v>
      </c>
      <c r="AQ1527" s="371" t="s">
        <v>386</v>
      </c>
      <c r="AR1527" s="372" t="s">
        <v>0</v>
      </c>
      <c r="AS1527" s="372"/>
      <c r="AT1527" s="363"/>
    </row>
    <row r="1528" spans="1:46" x14ac:dyDescent="0.3">
      <c r="A1528" s="362" t="s">
        <v>880</v>
      </c>
      <c r="B1528" s="363" t="s">
        <v>308</v>
      </c>
      <c r="C1528" s="363" t="s">
        <v>295</v>
      </c>
      <c r="D1528" s="363" t="s">
        <v>778</v>
      </c>
      <c r="E1528" s="363" t="s">
        <v>297</v>
      </c>
      <c r="F1528" s="363" t="s">
        <v>452</v>
      </c>
      <c r="G1528" s="363" t="s">
        <v>463</v>
      </c>
      <c r="H1528" s="363" t="s">
        <v>808</v>
      </c>
      <c r="I1528" s="363" t="s">
        <v>780</v>
      </c>
      <c r="J1528" s="363" t="s">
        <v>878</v>
      </c>
      <c r="K1528" s="363" t="s">
        <v>782</v>
      </c>
      <c r="L1528" s="364">
        <v>1.1299999999999999</v>
      </c>
      <c r="M1528" s="365">
        <v>1.5</v>
      </c>
      <c r="N1528" s="364">
        <v>1.05</v>
      </c>
      <c r="O1528" s="363" t="s">
        <v>879</v>
      </c>
      <c r="P1528" s="363" t="s">
        <v>784</v>
      </c>
      <c r="Q1528" s="363" t="s">
        <v>300</v>
      </c>
      <c r="R1528" s="363" t="s">
        <v>811</v>
      </c>
      <c r="S1528" s="363"/>
      <c r="T1528" s="365">
        <v>1.34</v>
      </c>
      <c r="U1528" s="366">
        <v>45</v>
      </c>
      <c r="V1528" s="367">
        <v>45200</v>
      </c>
      <c r="W1528" s="367">
        <v>45930</v>
      </c>
      <c r="X1528" s="363" t="s">
        <v>3400</v>
      </c>
      <c r="Y1528" s="363" t="s">
        <v>823</v>
      </c>
      <c r="Z1528" s="363"/>
      <c r="AA1528" s="363" t="s">
        <v>780</v>
      </c>
      <c r="AB1528" s="363"/>
      <c r="AC1528" s="363"/>
      <c r="AD1528" s="363" t="s">
        <v>304</v>
      </c>
      <c r="AE1528" s="367">
        <v>44669</v>
      </c>
      <c r="AF1528" s="362" t="s">
        <v>2581</v>
      </c>
      <c r="AG1528" s="364">
        <v>4.3300000000000001E-4</v>
      </c>
      <c r="AH1528" s="364">
        <v>0</v>
      </c>
      <c r="AI1528" s="364">
        <v>0.74</v>
      </c>
      <c r="AJ1528" s="363" t="s">
        <v>0</v>
      </c>
      <c r="AK1528" s="368">
        <v>45.69</v>
      </c>
      <c r="AL1528" s="364">
        <v>2.2222222222222221E-4</v>
      </c>
      <c r="AM1528" s="369"/>
      <c r="AN1528" s="370">
        <v>15</v>
      </c>
      <c r="AO1528" s="371" t="s">
        <v>787</v>
      </c>
      <c r="AP1528" s="371" t="s">
        <v>0</v>
      </c>
      <c r="AQ1528" s="371" t="s">
        <v>386</v>
      </c>
      <c r="AR1528" s="372" t="s">
        <v>0</v>
      </c>
      <c r="AS1528" s="372"/>
      <c r="AT1528" s="363"/>
    </row>
    <row r="1529" spans="1:46" x14ac:dyDescent="0.3">
      <c r="A1529" s="362" t="s">
        <v>881</v>
      </c>
      <c r="B1529" s="363" t="s">
        <v>310</v>
      </c>
      <c r="C1529" s="363" t="s">
        <v>295</v>
      </c>
      <c r="D1529" s="363" t="s">
        <v>778</v>
      </c>
      <c r="E1529" s="363" t="s">
        <v>297</v>
      </c>
      <c r="F1529" s="363" t="s">
        <v>452</v>
      </c>
      <c r="G1529" s="363" t="s">
        <v>463</v>
      </c>
      <c r="H1529" s="363" t="s">
        <v>808</v>
      </c>
      <c r="I1529" s="363" t="s">
        <v>780</v>
      </c>
      <c r="J1529" s="363" t="s">
        <v>878</v>
      </c>
      <c r="K1529" s="363" t="s">
        <v>782</v>
      </c>
      <c r="L1529" s="364">
        <v>1.1599999999999999</v>
      </c>
      <c r="M1529" s="365">
        <v>1.65</v>
      </c>
      <c r="N1529" s="364">
        <v>1.07</v>
      </c>
      <c r="O1529" s="363" t="s">
        <v>879</v>
      </c>
      <c r="P1529" s="363" t="s">
        <v>784</v>
      </c>
      <c r="Q1529" s="363" t="s">
        <v>300</v>
      </c>
      <c r="R1529" s="363" t="s">
        <v>811</v>
      </c>
      <c r="S1529" s="363"/>
      <c r="T1529" s="365">
        <v>1.34</v>
      </c>
      <c r="U1529" s="366">
        <v>45</v>
      </c>
      <c r="V1529" s="367">
        <v>45200</v>
      </c>
      <c r="W1529" s="367">
        <v>45930</v>
      </c>
      <c r="X1529" s="363" t="s">
        <v>3400</v>
      </c>
      <c r="Y1529" s="363" t="s">
        <v>823</v>
      </c>
      <c r="Z1529" s="363"/>
      <c r="AA1529" s="363" t="s">
        <v>780</v>
      </c>
      <c r="AB1529" s="363"/>
      <c r="AC1529" s="363"/>
      <c r="AD1529" s="363" t="s">
        <v>304</v>
      </c>
      <c r="AE1529" s="367">
        <v>44669</v>
      </c>
      <c r="AF1529" s="362" t="s">
        <v>2581</v>
      </c>
      <c r="AG1529" s="364">
        <v>4.4200000000000001E-4</v>
      </c>
      <c r="AH1529" s="364">
        <v>0</v>
      </c>
      <c r="AI1529" s="364">
        <v>0.76</v>
      </c>
      <c r="AJ1529" s="363" t="s">
        <v>0</v>
      </c>
      <c r="AK1529" s="368">
        <v>44.34</v>
      </c>
      <c r="AL1529" s="364">
        <v>2.2222222222222221E-4</v>
      </c>
      <c r="AM1529" s="369"/>
      <c r="AN1529" s="370">
        <v>15</v>
      </c>
      <c r="AO1529" s="371" t="s">
        <v>787</v>
      </c>
      <c r="AP1529" s="371" t="s">
        <v>0</v>
      </c>
      <c r="AQ1529" s="371" t="s">
        <v>386</v>
      </c>
      <c r="AR1529" s="372" t="s">
        <v>0</v>
      </c>
      <c r="AS1529" s="372"/>
      <c r="AT1529" s="363"/>
    </row>
    <row r="1530" spans="1:46" x14ac:dyDescent="0.3">
      <c r="A1530" s="362" t="s">
        <v>882</v>
      </c>
      <c r="B1530" s="363" t="s">
        <v>294</v>
      </c>
      <c r="C1530" s="363" t="s">
        <v>295</v>
      </c>
      <c r="D1530" s="363" t="s">
        <v>778</v>
      </c>
      <c r="E1530" s="363" t="s">
        <v>297</v>
      </c>
      <c r="F1530" s="363" t="s">
        <v>452</v>
      </c>
      <c r="G1530" s="363" t="s">
        <v>463</v>
      </c>
      <c r="H1530" s="363" t="s">
        <v>808</v>
      </c>
      <c r="I1530" s="363" t="s">
        <v>780</v>
      </c>
      <c r="J1530" s="363" t="s">
        <v>883</v>
      </c>
      <c r="K1530" s="363" t="s">
        <v>782</v>
      </c>
      <c r="L1530" s="364">
        <v>0.3</v>
      </c>
      <c r="M1530" s="365">
        <v>0.3</v>
      </c>
      <c r="N1530" s="364">
        <v>0.28000000000000003</v>
      </c>
      <c r="O1530" s="363" t="s">
        <v>884</v>
      </c>
      <c r="P1530" s="363" t="s">
        <v>784</v>
      </c>
      <c r="Q1530" s="363" t="s">
        <v>300</v>
      </c>
      <c r="R1530" s="363" t="s">
        <v>811</v>
      </c>
      <c r="S1530" s="363"/>
      <c r="T1530" s="365">
        <v>0.83</v>
      </c>
      <c r="U1530" s="366">
        <v>45</v>
      </c>
      <c r="V1530" s="367">
        <v>45200</v>
      </c>
      <c r="W1530" s="367">
        <v>45930</v>
      </c>
      <c r="X1530" s="363" t="s">
        <v>3400</v>
      </c>
      <c r="Y1530" s="363" t="s">
        <v>823</v>
      </c>
      <c r="Z1530" s="363"/>
      <c r="AA1530" s="363" t="s">
        <v>780</v>
      </c>
      <c r="AB1530" s="363"/>
      <c r="AC1530" s="363"/>
      <c r="AD1530" s="363" t="s">
        <v>304</v>
      </c>
      <c r="AE1530" s="367">
        <v>44669</v>
      </c>
      <c r="AF1530" s="362" t="s">
        <v>2581</v>
      </c>
      <c r="AG1530" s="364">
        <v>1.15E-4</v>
      </c>
      <c r="AH1530" s="364">
        <v>0</v>
      </c>
      <c r="AI1530" s="364">
        <v>0.32</v>
      </c>
      <c r="AJ1530" s="363" t="s">
        <v>0</v>
      </c>
      <c r="AK1530" s="368">
        <v>138.27000000000001</v>
      </c>
      <c r="AL1530" s="364">
        <v>0</v>
      </c>
      <c r="AM1530" s="369"/>
      <c r="AN1530" s="370">
        <v>15</v>
      </c>
      <c r="AO1530" s="371" t="s">
        <v>787</v>
      </c>
      <c r="AP1530" s="371" t="s">
        <v>0</v>
      </c>
      <c r="AQ1530" s="371" t="s">
        <v>386</v>
      </c>
      <c r="AR1530" s="372" t="s">
        <v>0</v>
      </c>
      <c r="AS1530" s="372"/>
      <c r="AT1530" s="363"/>
    </row>
    <row r="1531" spans="1:46" x14ac:dyDescent="0.3">
      <c r="A1531" s="362" t="s">
        <v>885</v>
      </c>
      <c r="B1531" s="363" t="s">
        <v>308</v>
      </c>
      <c r="C1531" s="363" t="s">
        <v>295</v>
      </c>
      <c r="D1531" s="363" t="s">
        <v>778</v>
      </c>
      <c r="E1531" s="363" t="s">
        <v>297</v>
      </c>
      <c r="F1531" s="363" t="s">
        <v>452</v>
      </c>
      <c r="G1531" s="363" t="s">
        <v>463</v>
      </c>
      <c r="H1531" s="363" t="s">
        <v>808</v>
      </c>
      <c r="I1531" s="363" t="s">
        <v>780</v>
      </c>
      <c r="J1531" s="363" t="s">
        <v>883</v>
      </c>
      <c r="K1531" s="363" t="s">
        <v>782</v>
      </c>
      <c r="L1531" s="364">
        <v>0.33</v>
      </c>
      <c r="M1531" s="365">
        <v>0.45</v>
      </c>
      <c r="N1531" s="364">
        <v>0.31</v>
      </c>
      <c r="O1531" s="363" t="s">
        <v>884</v>
      </c>
      <c r="P1531" s="363" t="s">
        <v>784</v>
      </c>
      <c r="Q1531" s="363" t="s">
        <v>300</v>
      </c>
      <c r="R1531" s="363" t="s">
        <v>811</v>
      </c>
      <c r="S1531" s="363"/>
      <c r="T1531" s="365">
        <v>0.83</v>
      </c>
      <c r="U1531" s="366">
        <v>45</v>
      </c>
      <c r="V1531" s="367">
        <v>45200</v>
      </c>
      <c r="W1531" s="367">
        <v>45930</v>
      </c>
      <c r="X1531" s="363" t="s">
        <v>3400</v>
      </c>
      <c r="Y1531" s="363" t="s">
        <v>823</v>
      </c>
      <c r="Z1531" s="363"/>
      <c r="AA1531" s="363" t="s">
        <v>780</v>
      </c>
      <c r="AB1531" s="363"/>
      <c r="AC1531" s="363"/>
      <c r="AD1531" s="363" t="s">
        <v>304</v>
      </c>
      <c r="AE1531" s="367">
        <v>44669</v>
      </c>
      <c r="AF1531" s="362" t="s">
        <v>2581</v>
      </c>
      <c r="AG1531" s="364">
        <v>1.27E-4</v>
      </c>
      <c r="AH1531" s="364">
        <v>0</v>
      </c>
      <c r="AI1531" s="364">
        <v>0.35</v>
      </c>
      <c r="AJ1531" s="363" t="s">
        <v>0</v>
      </c>
      <c r="AK1531" s="368">
        <v>122.18</v>
      </c>
      <c r="AL1531" s="364">
        <v>0</v>
      </c>
      <c r="AM1531" s="369"/>
      <c r="AN1531" s="370">
        <v>15</v>
      </c>
      <c r="AO1531" s="371" t="s">
        <v>787</v>
      </c>
      <c r="AP1531" s="371" t="s">
        <v>0</v>
      </c>
      <c r="AQ1531" s="371" t="s">
        <v>386</v>
      </c>
      <c r="AR1531" s="372" t="s">
        <v>0</v>
      </c>
      <c r="AS1531" s="372"/>
      <c r="AT1531" s="363"/>
    </row>
    <row r="1532" spans="1:46" x14ac:dyDescent="0.3">
      <c r="A1532" s="362" t="s">
        <v>886</v>
      </c>
      <c r="B1532" s="363" t="s">
        <v>310</v>
      </c>
      <c r="C1532" s="363" t="s">
        <v>295</v>
      </c>
      <c r="D1532" s="363" t="s">
        <v>778</v>
      </c>
      <c r="E1532" s="363" t="s">
        <v>297</v>
      </c>
      <c r="F1532" s="363" t="s">
        <v>452</v>
      </c>
      <c r="G1532" s="363" t="s">
        <v>463</v>
      </c>
      <c r="H1532" s="363" t="s">
        <v>808</v>
      </c>
      <c r="I1532" s="363" t="s">
        <v>780</v>
      </c>
      <c r="J1532" s="363" t="s">
        <v>883</v>
      </c>
      <c r="K1532" s="363" t="s">
        <v>782</v>
      </c>
      <c r="L1532" s="364">
        <v>0.34</v>
      </c>
      <c r="M1532" s="365">
        <v>0.6</v>
      </c>
      <c r="N1532" s="364">
        <v>0.32</v>
      </c>
      <c r="O1532" s="363" t="s">
        <v>884</v>
      </c>
      <c r="P1532" s="363" t="s">
        <v>784</v>
      </c>
      <c r="Q1532" s="363" t="s">
        <v>300</v>
      </c>
      <c r="R1532" s="363" t="s">
        <v>811</v>
      </c>
      <c r="S1532" s="363"/>
      <c r="T1532" s="365">
        <v>0.83</v>
      </c>
      <c r="U1532" s="366">
        <v>45</v>
      </c>
      <c r="V1532" s="367">
        <v>45200</v>
      </c>
      <c r="W1532" s="367">
        <v>45930</v>
      </c>
      <c r="X1532" s="363" t="s">
        <v>3400</v>
      </c>
      <c r="Y1532" s="363" t="s">
        <v>823</v>
      </c>
      <c r="Z1532" s="363"/>
      <c r="AA1532" s="363" t="s">
        <v>780</v>
      </c>
      <c r="AB1532" s="363"/>
      <c r="AC1532" s="363"/>
      <c r="AD1532" s="363" t="s">
        <v>304</v>
      </c>
      <c r="AE1532" s="367">
        <v>44669</v>
      </c>
      <c r="AF1532" s="362" t="s">
        <v>2581</v>
      </c>
      <c r="AG1532" s="364">
        <v>1.2999999999999999E-4</v>
      </c>
      <c r="AH1532" s="364">
        <v>0</v>
      </c>
      <c r="AI1532" s="364">
        <v>0.36</v>
      </c>
      <c r="AJ1532" s="363" t="s">
        <v>0</v>
      </c>
      <c r="AK1532" s="368">
        <v>119.27</v>
      </c>
      <c r="AL1532" s="364">
        <v>0</v>
      </c>
      <c r="AM1532" s="369"/>
      <c r="AN1532" s="370">
        <v>15</v>
      </c>
      <c r="AO1532" s="371" t="s">
        <v>787</v>
      </c>
      <c r="AP1532" s="371" t="s">
        <v>0</v>
      </c>
      <c r="AQ1532" s="371" t="s">
        <v>386</v>
      </c>
      <c r="AR1532" s="372" t="s">
        <v>0</v>
      </c>
      <c r="AS1532" s="372"/>
      <c r="AT1532" s="363"/>
    </row>
    <row r="1533" spans="1:46" x14ac:dyDescent="0.3">
      <c r="A1533" s="362" t="s">
        <v>887</v>
      </c>
      <c r="B1533" s="363" t="s">
        <v>294</v>
      </c>
      <c r="C1533" s="363" t="s">
        <v>295</v>
      </c>
      <c r="D1533" s="363" t="s">
        <v>778</v>
      </c>
      <c r="E1533" s="363" t="s">
        <v>297</v>
      </c>
      <c r="F1533" s="363" t="s">
        <v>452</v>
      </c>
      <c r="G1533" s="363" t="s">
        <v>463</v>
      </c>
      <c r="H1533" s="363" t="s">
        <v>779</v>
      </c>
      <c r="I1533" s="363" t="s">
        <v>796</v>
      </c>
      <c r="J1533" s="363" t="s">
        <v>781</v>
      </c>
      <c r="K1533" s="363" t="s">
        <v>782</v>
      </c>
      <c r="L1533" s="364">
        <v>0.53</v>
      </c>
      <c r="M1533" s="365">
        <v>0.9</v>
      </c>
      <c r="N1533" s="364">
        <v>0.49</v>
      </c>
      <c r="O1533" s="363" t="s">
        <v>888</v>
      </c>
      <c r="P1533" s="363" t="s">
        <v>784</v>
      </c>
      <c r="Q1533" s="363" t="s">
        <v>300</v>
      </c>
      <c r="R1533" s="363" t="s">
        <v>785</v>
      </c>
      <c r="S1533" s="363"/>
      <c r="T1533" s="365">
        <v>2.3199999999999998</v>
      </c>
      <c r="U1533" s="366">
        <v>25</v>
      </c>
      <c r="V1533" s="367">
        <v>45200</v>
      </c>
      <c r="W1533" s="367">
        <v>45930</v>
      </c>
      <c r="X1533" s="363" t="s">
        <v>3400</v>
      </c>
      <c r="Y1533" s="363" t="s">
        <v>786</v>
      </c>
      <c r="Z1533" s="363"/>
      <c r="AA1533" s="363" t="s">
        <v>796</v>
      </c>
      <c r="AB1533" s="363"/>
      <c r="AC1533" s="363"/>
      <c r="AD1533" s="363" t="s">
        <v>304</v>
      </c>
      <c r="AE1533" s="367">
        <v>42390</v>
      </c>
      <c r="AF1533" s="362" t="s">
        <v>2582</v>
      </c>
      <c r="AG1533" s="364">
        <v>9.8879590618600074E-5</v>
      </c>
      <c r="AH1533" s="364">
        <v>1.0326119423070211E-4</v>
      </c>
      <c r="AI1533" s="364">
        <v>0.19358098051035541</v>
      </c>
      <c r="AJ1533" s="363" t="s">
        <v>0</v>
      </c>
      <c r="AK1533" s="368">
        <v>261.54434789865161</v>
      </c>
      <c r="AL1533" s="364">
        <v>2.3074193931002621E-4</v>
      </c>
      <c r="AM1533" s="369"/>
      <c r="AN1533" s="370">
        <v>15</v>
      </c>
      <c r="AO1533" s="371" t="s">
        <v>787</v>
      </c>
      <c r="AP1533" s="371" t="s">
        <v>0</v>
      </c>
      <c r="AQ1533" s="371" t="s">
        <v>386</v>
      </c>
      <c r="AR1533" s="372" t="s">
        <v>0</v>
      </c>
      <c r="AS1533" s="372"/>
      <c r="AT1533" s="363"/>
    </row>
    <row r="1534" spans="1:46" x14ac:dyDescent="0.3">
      <c r="A1534" s="362" t="s">
        <v>889</v>
      </c>
      <c r="B1534" s="363" t="s">
        <v>308</v>
      </c>
      <c r="C1534" s="363" t="s">
        <v>295</v>
      </c>
      <c r="D1534" s="363" t="s">
        <v>778</v>
      </c>
      <c r="E1534" s="363" t="s">
        <v>297</v>
      </c>
      <c r="F1534" s="363" t="s">
        <v>452</v>
      </c>
      <c r="G1534" s="363" t="s">
        <v>463</v>
      </c>
      <c r="H1534" s="363" t="s">
        <v>779</v>
      </c>
      <c r="I1534" s="363" t="s">
        <v>796</v>
      </c>
      <c r="J1534" s="363" t="s">
        <v>781</v>
      </c>
      <c r="K1534" s="363" t="s">
        <v>782</v>
      </c>
      <c r="L1534" s="364">
        <v>0.8</v>
      </c>
      <c r="M1534" s="365">
        <v>0.9</v>
      </c>
      <c r="N1534" s="364">
        <v>0.75</v>
      </c>
      <c r="O1534" s="363" t="s">
        <v>888</v>
      </c>
      <c r="P1534" s="363" t="s">
        <v>784</v>
      </c>
      <c r="Q1534" s="363" t="s">
        <v>300</v>
      </c>
      <c r="R1534" s="363" t="s">
        <v>785</v>
      </c>
      <c r="S1534" s="363"/>
      <c r="T1534" s="365">
        <v>2.3199999999999998</v>
      </c>
      <c r="U1534" s="366">
        <v>25</v>
      </c>
      <c r="V1534" s="367">
        <v>45200</v>
      </c>
      <c r="W1534" s="367">
        <v>45930</v>
      </c>
      <c r="X1534" s="363" t="s">
        <v>3400</v>
      </c>
      <c r="Y1534" s="363" t="s">
        <v>786</v>
      </c>
      <c r="Z1534" s="363"/>
      <c r="AA1534" s="363" t="s">
        <v>796</v>
      </c>
      <c r="AB1534" s="363"/>
      <c r="AC1534" s="363"/>
      <c r="AD1534" s="363" t="s">
        <v>304</v>
      </c>
      <c r="AE1534" s="367">
        <v>42390</v>
      </c>
      <c r="AF1534" s="362" t="s">
        <v>2582</v>
      </c>
      <c r="AG1534" s="364">
        <v>1.3273026128082351E-4</v>
      </c>
      <c r="AH1534" s="364">
        <v>1.386118733367082E-4</v>
      </c>
      <c r="AI1534" s="364">
        <v>0.25985194681119772</v>
      </c>
      <c r="AJ1534" s="363" t="s">
        <v>0</v>
      </c>
      <c r="AK1534" s="368">
        <v>187.8825061831528</v>
      </c>
      <c r="AL1534" s="364">
        <v>3.0973467529003498E-4</v>
      </c>
      <c r="AM1534" s="369"/>
      <c r="AN1534" s="370">
        <v>15</v>
      </c>
      <c r="AO1534" s="371" t="s">
        <v>787</v>
      </c>
      <c r="AP1534" s="371" t="s">
        <v>0</v>
      </c>
      <c r="AQ1534" s="371" t="s">
        <v>386</v>
      </c>
      <c r="AR1534" s="372" t="s">
        <v>0</v>
      </c>
      <c r="AS1534" s="372"/>
      <c r="AT1534" s="363"/>
    </row>
    <row r="1535" spans="1:46" x14ac:dyDescent="0.3">
      <c r="A1535" s="362" t="s">
        <v>890</v>
      </c>
      <c r="B1535" s="363" t="s">
        <v>310</v>
      </c>
      <c r="C1535" s="363" t="s">
        <v>295</v>
      </c>
      <c r="D1535" s="363" t="s">
        <v>778</v>
      </c>
      <c r="E1535" s="363" t="s">
        <v>297</v>
      </c>
      <c r="F1535" s="363" t="s">
        <v>452</v>
      </c>
      <c r="G1535" s="363" t="s">
        <v>463</v>
      </c>
      <c r="H1535" s="363" t="s">
        <v>779</v>
      </c>
      <c r="I1535" s="363" t="s">
        <v>796</v>
      </c>
      <c r="J1535" s="363" t="s">
        <v>781</v>
      </c>
      <c r="K1535" s="363" t="s">
        <v>782</v>
      </c>
      <c r="L1535" s="364">
        <v>0.8</v>
      </c>
      <c r="M1535" s="365">
        <v>0.9</v>
      </c>
      <c r="N1535" s="364">
        <v>0.75</v>
      </c>
      <c r="O1535" s="363" t="s">
        <v>888</v>
      </c>
      <c r="P1535" s="363" t="s">
        <v>784</v>
      </c>
      <c r="Q1535" s="363" t="s">
        <v>300</v>
      </c>
      <c r="R1535" s="363" t="s">
        <v>785</v>
      </c>
      <c r="S1535" s="363"/>
      <c r="T1535" s="365">
        <v>2.3199999999999998</v>
      </c>
      <c r="U1535" s="366">
        <v>25</v>
      </c>
      <c r="V1535" s="367">
        <v>45200</v>
      </c>
      <c r="W1535" s="367">
        <v>45930</v>
      </c>
      <c r="X1535" s="363" t="s">
        <v>3400</v>
      </c>
      <c r="Y1535" s="363" t="s">
        <v>786</v>
      </c>
      <c r="Z1535" s="363"/>
      <c r="AA1535" s="363" t="s">
        <v>796</v>
      </c>
      <c r="AB1535" s="363"/>
      <c r="AC1535" s="363"/>
      <c r="AD1535" s="363" t="s">
        <v>304</v>
      </c>
      <c r="AE1535" s="367">
        <v>42390</v>
      </c>
      <c r="AF1535" s="362" t="s">
        <v>2582</v>
      </c>
      <c r="AG1535" s="364">
        <v>1.3273026128082351E-4</v>
      </c>
      <c r="AH1535" s="364">
        <v>1.386118733367082E-4</v>
      </c>
      <c r="AI1535" s="364">
        <v>0.25985194681119772</v>
      </c>
      <c r="AJ1535" s="363" t="s">
        <v>0</v>
      </c>
      <c r="AK1535" s="368">
        <v>187.8825061831528</v>
      </c>
      <c r="AL1535" s="364">
        <v>3.0973467529003498E-4</v>
      </c>
      <c r="AM1535" s="369"/>
      <c r="AN1535" s="370">
        <v>15</v>
      </c>
      <c r="AO1535" s="371" t="s">
        <v>787</v>
      </c>
      <c r="AP1535" s="371" t="s">
        <v>0</v>
      </c>
      <c r="AQ1535" s="371" t="s">
        <v>386</v>
      </c>
      <c r="AR1535" s="372" t="s">
        <v>0</v>
      </c>
      <c r="AS1535" s="372"/>
      <c r="AT1535" s="363"/>
    </row>
    <row r="1536" spans="1:46" x14ac:dyDescent="0.3">
      <c r="A1536" s="362" t="s">
        <v>891</v>
      </c>
      <c r="B1536" s="363" t="s">
        <v>294</v>
      </c>
      <c r="C1536" s="363" t="s">
        <v>295</v>
      </c>
      <c r="D1536" s="363" t="s">
        <v>778</v>
      </c>
      <c r="E1536" s="363" t="s">
        <v>297</v>
      </c>
      <c r="F1536" s="363" t="s">
        <v>452</v>
      </c>
      <c r="G1536" s="363" t="s">
        <v>453</v>
      </c>
      <c r="H1536" s="363" t="s">
        <v>779</v>
      </c>
      <c r="I1536" s="363" t="s">
        <v>853</v>
      </c>
      <c r="J1536" s="363" t="s">
        <v>892</v>
      </c>
      <c r="K1536" s="363" t="s">
        <v>782</v>
      </c>
      <c r="L1536" s="364">
        <v>15.90919067169534</v>
      </c>
      <c r="M1536" s="365">
        <v>45</v>
      </c>
      <c r="N1536" s="364">
        <v>14.24</v>
      </c>
      <c r="O1536" s="363" t="s">
        <v>893</v>
      </c>
      <c r="P1536" s="363" t="s">
        <v>784</v>
      </c>
      <c r="Q1536" s="363" t="s">
        <v>300</v>
      </c>
      <c r="R1536" s="363" t="s">
        <v>785</v>
      </c>
      <c r="S1536" s="363"/>
      <c r="T1536" s="365">
        <v>21.97</v>
      </c>
      <c r="U1536" s="366">
        <v>25</v>
      </c>
      <c r="V1536" s="367">
        <v>45200</v>
      </c>
      <c r="W1536" s="367">
        <v>45930</v>
      </c>
      <c r="X1536" s="363" t="s">
        <v>3401</v>
      </c>
      <c r="Y1536" s="363" t="s">
        <v>894</v>
      </c>
      <c r="Z1536" s="363"/>
      <c r="AA1536" s="363" t="s">
        <v>856</v>
      </c>
      <c r="AB1536" s="363"/>
      <c r="AC1536" s="363"/>
      <c r="AD1536" s="363" t="s">
        <v>304</v>
      </c>
      <c r="AE1536" s="367">
        <v>42390</v>
      </c>
      <c r="AF1536" s="362" t="s">
        <v>2582</v>
      </c>
      <c r="AG1536" s="364">
        <v>2.5361278782986881E-3</v>
      </c>
      <c r="AH1536" s="364">
        <v>2.6485100898631432E-3</v>
      </c>
      <c r="AI1536" s="364">
        <v>0.5193422040431348</v>
      </c>
      <c r="AJ1536" s="363" t="s">
        <v>0</v>
      </c>
      <c r="AK1536" s="368">
        <v>80.372374197172249</v>
      </c>
      <c r="AL1536" s="364">
        <v>5.918218929870672E-3</v>
      </c>
      <c r="AM1536" s="369">
        <v>45</v>
      </c>
      <c r="AN1536" s="370">
        <v>15</v>
      </c>
      <c r="AO1536" s="371" t="s">
        <v>857</v>
      </c>
      <c r="AP1536" s="371" t="s">
        <v>0</v>
      </c>
      <c r="AQ1536" s="371" t="s">
        <v>386</v>
      </c>
      <c r="AR1536" s="372" t="s">
        <v>0</v>
      </c>
      <c r="AS1536" s="372"/>
      <c r="AT1536" s="363"/>
    </row>
    <row r="1537" spans="1:46" x14ac:dyDescent="0.3">
      <c r="A1537" s="362" t="s">
        <v>895</v>
      </c>
      <c r="B1537" s="363" t="s">
        <v>294</v>
      </c>
      <c r="C1537" s="363" t="s">
        <v>295</v>
      </c>
      <c r="D1537" s="363" t="s">
        <v>778</v>
      </c>
      <c r="E1537" s="363" t="s">
        <v>297</v>
      </c>
      <c r="F1537" s="363" t="s">
        <v>452</v>
      </c>
      <c r="G1537" s="363" t="s">
        <v>453</v>
      </c>
      <c r="H1537" s="363" t="s">
        <v>779</v>
      </c>
      <c r="I1537" s="363" t="s">
        <v>853</v>
      </c>
      <c r="J1537" s="363" t="s">
        <v>896</v>
      </c>
      <c r="K1537" s="363" t="s">
        <v>782</v>
      </c>
      <c r="L1537" s="364">
        <v>7.7226910812374294</v>
      </c>
      <c r="M1537" s="365">
        <v>45</v>
      </c>
      <c r="N1537" s="364">
        <v>6.91</v>
      </c>
      <c r="O1537" s="363" t="s">
        <v>897</v>
      </c>
      <c r="P1537" s="363" t="s">
        <v>784</v>
      </c>
      <c r="Q1537" s="363" t="s">
        <v>300</v>
      </c>
      <c r="R1537" s="363" t="s">
        <v>785</v>
      </c>
      <c r="S1537" s="363"/>
      <c r="T1537" s="365">
        <v>21.97</v>
      </c>
      <c r="U1537" s="366">
        <v>25</v>
      </c>
      <c r="V1537" s="367">
        <v>45200</v>
      </c>
      <c r="W1537" s="367">
        <v>45930</v>
      </c>
      <c r="X1537" s="363" t="s">
        <v>3401</v>
      </c>
      <c r="Y1537" s="363" t="s">
        <v>894</v>
      </c>
      <c r="Z1537" s="363"/>
      <c r="AA1537" s="363" t="s">
        <v>856</v>
      </c>
      <c r="AB1537" s="363"/>
      <c r="AC1537" s="363"/>
      <c r="AD1537" s="363" t="s">
        <v>304</v>
      </c>
      <c r="AE1537" s="367">
        <v>42390</v>
      </c>
      <c r="AF1537" s="362" t="s">
        <v>2582</v>
      </c>
      <c r="AG1537" s="364">
        <v>1.2310954435577051E-3</v>
      </c>
      <c r="AH1537" s="364">
        <v>1.285648382223697E-3</v>
      </c>
      <c r="AI1537" s="364">
        <v>0.25210078187130752</v>
      </c>
      <c r="AJ1537" s="363" t="s">
        <v>0</v>
      </c>
      <c r="AK1537" s="368">
        <v>194.49819000390329</v>
      </c>
      <c r="AL1537" s="364">
        <v>2.872841082220327E-3</v>
      </c>
      <c r="AM1537" s="369">
        <v>45</v>
      </c>
      <c r="AN1537" s="370">
        <v>15</v>
      </c>
      <c r="AO1537" s="371" t="s">
        <v>857</v>
      </c>
      <c r="AP1537" s="371" t="s">
        <v>0</v>
      </c>
      <c r="AQ1537" s="371" t="s">
        <v>386</v>
      </c>
      <c r="AR1537" s="372" t="s">
        <v>0</v>
      </c>
      <c r="AS1537" s="372"/>
      <c r="AT1537" s="363"/>
    </row>
    <row r="1538" spans="1:46" x14ac:dyDescent="0.3">
      <c r="A1538" s="362" t="s">
        <v>898</v>
      </c>
      <c r="B1538" s="363" t="s">
        <v>308</v>
      </c>
      <c r="C1538" s="363" t="s">
        <v>295</v>
      </c>
      <c r="D1538" s="363" t="s">
        <v>778</v>
      </c>
      <c r="E1538" s="363" t="s">
        <v>297</v>
      </c>
      <c r="F1538" s="363" t="s">
        <v>452</v>
      </c>
      <c r="G1538" s="363" t="s">
        <v>453</v>
      </c>
      <c r="H1538" s="363" t="s">
        <v>779</v>
      </c>
      <c r="I1538" s="363" t="s">
        <v>853</v>
      </c>
      <c r="J1538" s="363" t="s">
        <v>892</v>
      </c>
      <c r="K1538" s="363" t="s">
        <v>782</v>
      </c>
      <c r="L1538" s="364">
        <v>18.155588511534301</v>
      </c>
      <c r="M1538" s="365">
        <v>45</v>
      </c>
      <c r="N1538" s="364">
        <v>16.239999999999998</v>
      </c>
      <c r="O1538" s="363" t="s">
        <v>893</v>
      </c>
      <c r="P1538" s="363" t="s">
        <v>784</v>
      </c>
      <c r="Q1538" s="363" t="s">
        <v>300</v>
      </c>
      <c r="R1538" s="363" t="s">
        <v>785</v>
      </c>
      <c r="S1538" s="363"/>
      <c r="T1538" s="365">
        <v>21.97</v>
      </c>
      <c r="U1538" s="366">
        <v>25</v>
      </c>
      <c r="V1538" s="367">
        <v>45200</v>
      </c>
      <c r="W1538" s="367">
        <v>45930</v>
      </c>
      <c r="X1538" s="363" t="s">
        <v>3401</v>
      </c>
      <c r="Y1538" s="363" t="s">
        <v>894</v>
      </c>
      <c r="Z1538" s="363"/>
      <c r="AA1538" s="363" t="s">
        <v>856</v>
      </c>
      <c r="AB1538" s="363"/>
      <c r="AC1538" s="363"/>
      <c r="AD1538" s="363" t="s">
        <v>304</v>
      </c>
      <c r="AE1538" s="367">
        <v>42390</v>
      </c>
      <c r="AF1538" s="362" t="s">
        <v>2582</v>
      </c>
      <c r="AG1538" s="364">
        <v>2.8942323416201051E-3</v>
      </c>
      <c r="AH1538" s="364">
        <v>3.0224830635635241E-3</v>
      </c>
      <c r="AI1538" s="364">
        <v>0.59267397995649651</v>
      </c>
      <c r="AJ1538" s="363" t="s">
        <v>0</v>
      </c>
      <c r="AK1538" s="368">
        <v>67.051563544411451</v>
      </c>
      <c r="AL1538" s="364">
        <v>6.7538789262907651E-3</v>
      </c>
      <c r="AM1538" s="369">
        <v>45</v>
      </c>
      <c r="AN1538" s="370">
        <v>15</v>
      </c>
      <c r="AO1538" s="371" t="s">
        <v>857</v>
      </c>
      <c r="AP1538" s="371" t="s">
        <v>0</v>
      </c>
      <c r="AQ1538" s="371" t="s">
        <v>386</v>
      </c>
      <c r="AR1538" s="372" t="s">
        <v>0</v>
      </c>
      <c r="AS1538" s="372"/>
      <c r="AT1538" s="363"/>
    </row>
    <row r="1539" spans="1:46" x14ac:dyDescent="0.3">
      <c r="A1539" s="362" t="s">
        <v>899</v>
      </c>
      <c r="B1539" s="363" t="s">
        <v>308</v>
      </c>
      <c r="C1539" s="363" t="s">
        <v>295</v>
      </c>
      <c r="D1539" s="363" t="s">
        <v>778</v>
      </c>
      <c r="E1539" s="363" t="s">
        <v>297</v>
      </c>
      <c r="F1539" s="363" t="s">
        <v>452</v>
      </c>
      <c r="G1539" s="363" t="s">
        <v>453</v>
      </c>
      <c r="H1539" s="363" t="s">
        <v>779</v>
      </c>
      <c r="I1539" s="363" t="s">
        <v>853</v>
      </c>
      <c r="J1539" s="363" t="s">
        <v>896</v>
      </c>
      <c r="K1539" s="363" t="s">
        <v>782</v>
      </c>
      <c r="L1539" s="364">
        <v>10.673183766399051</v>
      </c>
      <c r="M1539" s="365">
        <v>45</v>
      </c>
      <c r="N1539" s="364">
        <v>9.5500000000000007</v>
      </c>
      <c r="O1539" s="363" t="s">
        <v>897</v>
      </c>
      <c r="P1539" s="363" t="s">
        <v>784</v>
      </c>
      <c r="Q1539" s="363" t="s">
        <v>300</v>
      </c>
      <c r="R1539" s="363" t="s">
        <v>785</v>
      </c>
      <c r="S1539" s="363"/>
      <c r="T1539" s="365">
        <v>21.97</v>
      </c>
      <c r="U1539" s="366">
        <v>25</v>
      </c>
      <c r="V1539" s="367">
        <v>45200</v>
      </c>
      <c r="W1539" s="367">
        <v>45930</v>
      </c>
      <c r="X1539" s="363" t="s">
        <v>3401</v>
      </c>
      <c r="Y1539" s="363" t="s">
        <v>894</v>
      </c>
      <c r="Z1539" s="363"/>
      <c r="AA1539" s="363" t="s">
        <v>856</v>
      </c>
      <c r="AB1539" s="363"/>
      <c r="AC1539" s="363"/>
      <c r="AD1539" s="363" t="s">
        <v>304</v>
      </c>
      <c r="AE1539" s="367">
        <v>42390</v>
      </c>
      <c r="AF1539" s="362" t="s">
        <v>2582</v>
      </c>
      <c r="AG1539" s="364">
        <v>1.701441604338073E-3</v>
      </c>
      <c r="AH1539" s="364">
        <v>1.7768367655913611E-3</v>
      </c>
      <c r="AI1539" s="364">
        <v>0.34841714426497628</v>
      </c>
      <c r="AJ1539" s="363" t="s">
        <v>0</v>
      </c>
      <c r="AK1539" s="368">
        <v>133.18776978564091</v>
      </c>
      <c r="AL1539" s="364">
        <v>3.9704243611004501E-3</v>
      </c>
      <c r="AM1539" s="369">
        <v>45</v>
      </c>
      <c r="AN1539" s="370">
        <v>15</v>
      </c>
      <c r="AO1539" s="371" t="s">
        <v>857</v>
      </c>
      <c r="AP1539" s="371" t="s">
        <v>0</v>
      </c>
      <c r="AQ1539" s="371" t="s">
        <v>386</v>
      </c>
      <c r="AR1539" s="372" t="s">
        <v>0</v>
      </c>
      <c r="AS1539" s="372"/>
      <c r="AT1539" s="363"/>
    </row>
    <row r="1540" spans="1:46" x14ac:dyDescent="0.3">
      <c r="A1540" s="362" t="s">
        <v>900</v>
      </c>
      <c r="B1540" s="363" t="s">
        <v>310</v>
      </c>
      <c r="C1540" s="363" t="s">
        <v>295</v>
      </c>
      <c r="D1540" s="363" t="s">
        <v>778</v>
      </c>
      <c r="E1540" s="363" t="s">
        <v>297</v>
      </c>
      <c r="F1540" s="363" t="s">
        <v>452</v>
      </c>
      <c r="G1540" s="363" t="s">
        <v>453</v>
      </c>
      <c r="H1540" s="363" t="s">
        <v>779</v>
      </c>
      <c r="I1540" s="363" t="s">
        <v>853</v>
      </c>
      <c r="J1540" s="363" t="s">
        <v>892</v>
      </c>
      <c r="K1540" s="363" t="s">
        <v>782</v>
      </c>
      <c r="L1540" s="364">
        <v>18.155588511534301</v>
      </c>
      <c r="M1540" s="365">
        <v>45</v>
      </c>
      <c r="N1540" s="364">
        <v>16.239999999999998</v>
      </c>
      <c r="O1540" s="363" t="s">
        <v>893</v>
      </c>
      <c r="P1540" s="363" t="s">
        <v>784</v>
      </c>
      <c r="Q1540" s="363" t="s">
        <v>300</v>
      </c>
      <c r="R1540" s="363" t="s">
        <v>785</v>
      </c>
      <c r="S1540" s="363"/>
      <c r="T1540" s="365">
        <v>22.18</v>
      </c>
      <c r="U1540" s="366">
        <v>25</v>
      </c>
      <c r="V1540" s="367">
        <v>45200</v>
      </c>
      <c r="W1540" s="367">
        <v>45930</v>
      </c>
      <c r="X1540" s="363" t="s">
        <v>3401</v>
      </c>
      <c r="Y1540" s="363" t="s">
        <v>894</v>
      </c>
      <c r="Z1540" s="363"/>
      <c r="AA1540" s="363" t="s">
        <v>856</v>
      </c>
      <c r="AB1540" s="363"/>
      <c r="AC1540" s="363"/>
      <c r="AD1540" s="363" t="s">
        <v>304</v>
      </c>
      <c r="AE1540" s="367">
        <v>42390</v>
      </c>
      <c r="AF1540" s="362" t="s">
        <v>2582</v>
      </c>
      <c r="AG1540" s="364">
        <v>2.8942323416201051E-3</v>
      </c>
      <c r="AH1540" s="364">
        <v>3.0224830635635241E-3</v>
      </c>
      <c r="AI1540" s="364">
        <v>0.59267397995649651</v>
      </c>
      <c r="AJ1540" s="363" t="s">
        <v>0</v>
      </c>
      <c r="AK1540" s="368">
        <v>67.051563544411451</v>
      </c>
      <c r="AL1540" s="364">
        <v>6.7538789262907651E-3</v>
      </c>
      <c r="AM1540" s="369">
        <v>45</v>
      </c>
      <c r="AN1540" s="370">
        <v>15</v>
      </c>
      <c r="AO1540" s="371" t="s">
        <v>857</v>
      </c>
      <c r="AP1540" s="371" t="s">
        <v>0</v>
      </c>
      <c r="AQ1540" s="371" t="s">
        <v>386</v>
      </c>
      <c r="AR1540" s="372" t="s">
        <v>0</v>
      </c>
      <c r="AS1540" s="372"/>
      <c r="AT1540" s="363"/>
    </row>
    <row r="1541" spans="1:46" x14ac:dyDescent="0.3">
      <c r="A1541" s="362" t="s">
        <v>901</v>
      </c>
      <c r="B1541" s="363" t="s">
        <v>310</v>
      </c>
      <c r="C1541" s="363" t="s">
        <v>295</v>
      </c>
      <c r="D1541" s="363" t="s">
        <v>778</v>
      </c>
      <c r="E1541" s="363" t="s">
        <v>297</v>
      </c>
      <c r="F1541" s="363" t="s">
        <v>452</v>
      </c>
      <c r="G1541" s="363" t="s">
        <v>453</v>
      </c>
      <c r="H1541" s="363" t="s">
        <v>779</v>
      </c>
      <c r="I1541" s="363" t="s">
        <v>853</v>
      </c>
      <c r="J1541" s="363" t="s">
        <v>896</v>
      </c>
      <c r="K1541" s="363" t="s">
        <v>782</v>
      </c>
      <c r="L1541" s="364">
        <v>10.673183766399051</v>
      </c>
      <c r="M1541" s="365">
        <v>45</v>
      </c>
      <c r="N1541" s="364">
        <v>9.5500000000000007</v>
      </c>
      <c r="O1541" s="363" t="s">
        <v>897</v>
      </c>
      <c r="P1541" s="363" t="s">
        <v>784</v>
      </c>
      <c r="Q1541" s="363" t="s">
        <v>300</v>
      </c>
      <c r="R1541" s="363" t="s">
        <v>785</v>
      </c>
      <c r="S1541" s="363"/>
      <c r="T1541" s="365">
        <v>22.18</v>
      </c>
      <c r="U1541" s="366">
        <v>25</v>
      </c>
      <c r="V1541" s="367">
        <v>45200</v>
      </c>
      <c r="W1541" s="367">
        <v>45930</v>
      </c>
      <c r="X1541" s="363" t="s">
        <v>3401</v>
      </c>
      <c r="Y1541" s="363" t="s">
        <v>894</v>
      </c>
      <c r="Z1541" s="363"/>
      <c r="AA1541" s="363" t="s">
        <v>856</v>
      </c>
      <c r="AB1541" s="363"/>
      <c r="AC1541" s="363"/>
      <c r="AD1541" s="363" t="s">
        <v>304</v>
      </c>
      <c r="AE1541" s="367">
        <v>42390</v>
      </c>
      <c r="AF1541" s="362" t="s">
        <v>2582</v>
      </c>
      <c r="AG1541" s="364">
        <v>1.701441604338073E-3</v>
      </c>
      <c r="AH1541" s="364">
        <v>1.7768367655913611E-3</v>
      </c>
      <c r="AI1541" s="364">
        <v>0.34841714426497628</v>
      </c>
      <c r="AJ1541" s="363" t="s">
        <v>0</v>
      </c>
      <c r="AK1541" s="368">
        <v>133.18776978564091</v>
      </c>
      <c r="AL1541" s="364">
        <v>3.9704243611004501E-3</v>
      </c>
      <c r="AM1541" s="369">
        <v>45</v>
      </c>
      <c r="AN1541" s="370">
        <v>15</v>
      </c>
      <c r="AO1541" s="371" t="s">
        <v>857</v>
      </c>
      <c r="AP1541" s="371" t="s">
        <v>0</v>
      </c>
      <c r="AQ1541" s="371" t="s">
        <v>386</v>
      </c>
      <c r="AR1541" s="372" t="s">
        <v>0</v>
      </c>
      <c r="AS1541" s="372"/>
      <c r="AT1541" s="363"/>
    </row>
    <row r="1542" spans="1:46" x14ac:dyDescent="0.3">
      <c r="A1542" s="362" t="s">
        <v>909</v>
      </c>
      <c r="B1542" s="363" t="s">
        <v>294</v>
      </c>
      <c r="C1542" s="363" t="s">
        <v>295</v>
      </c>
      <c r="D1542" s="363" t="s">
        <v>778</v>
      </c>
      <c r="E1542" s="363" t="s">
        <v>297</v>
      </c>
      <c r="F1542" s="363" t="s">
        <v>452</v>
      </c>
      <c r="G1542" s="363" t="s">
        <v>463</v>
      </c>
      <c r="H1542" s="363" t="s">
        <v>3079</v>
      </c>
      <c r="I1542" s="363" t="s">
        <v>904</v>
      </c>
      <c r="J1542" s="363" t="s">
        <v>692</v>
      </c>
      <c r="K1542" s="363" t="s">
        <v>782</v>
      </c>
      <c r="L1542" s="364">
        <v>87.96</v>
      </c>
      <c r="M1542" s="365">
        <v>700</v>
      </c>
      <c r="N1542" s="364">
        <v>81.56</v>
      </c>
      <c r="O1542" s="363" t="s">
        <v>3111</v>
      </c>
      <c r="P1542" s="363" t="s">
        <v>3068</v>
      </c>
      <c r="Q1542" s="363" t="s">
        <v>300</v>
      </c>
      <c r="R1542" s="363" t="s">
        <v>785</v>
      </c>
      <c r="S1542" s="363"/>
      <c r="T1542" s="365">
        <v>332.27</v>
      </c>
      <c r="U1542" s="366">
        <v>20</v>
      </c>
      <c r="V1542" s="367">
        <v>45200</v>
      </c>
      <c r="W1542" s="367">
        <v>45930</v>
      </c>
      <c r="X1542" s="363" t="s">
        <v>3110</v>
      </c>
      <c r="Y1542" s="363" t="s">
        <v>692</v>
      </c>
      <c r="Z1542" s="363"/>
      <c r="AA1542" s="363" t="s">
        <v>906</v>
      </c>
      <c r="AB1542" s="363"/>
      <c r="AC1542" s="363"/>
      <c r="AD1542" s="363" t="s">
        <v>360</v>
      </c>
      <c r="AE1542" s="367"/>
      <c r="AF1542" s="362"/>
      <c r="AG1542" s="364">
        <v>1.4530845785320759E-2</v>
      </c>
      <c r="AH1542" s="364">
        <v>1.5174744146767684E-2</v>
      </c>
      <c r="AI1542" s="364">
        <v>8.9635141831109294E-2</v>
      </c>
      <c r="AJ1542" s="363" t="s">
        <v>0</v>
      </c>
      <c r="AK1542" s="368">
        <v>289.58847102381168</v>
      </c>
      <c r="AL1542" s="364">
        <v>4.2385839121904828E-2</v>
      </c>
      <c r="AM1542" s="369">
        <v>700</v>
      </c>
      <c r="AN1542" s="370">
        <v>15</v>
      </c>
      <c r="AO1542" s="371" t="s">
        <v>3071</v>
      </c>
      <c r="AP1542" s="371" t="s">
        <v>0</v>
      </c>
      <c r="AQ1542" s="371" t="s">
        <v>306</v>
      </c>
      <c r="AR1542" s="372" t="s">
        <v>0</v>
      </c>
      <c r="AS1542" s="372"/>
      <c r="AT1542" s="363"/>
    </row>
    <row r="1543" spans="1:46" x14ac:dyDescent="0.3">
      <c r="A1543" s="362" t="s">
        <v>910</v>
      </c>
      <c r="B1543" s="363" t="s">
        <v>308</v>
      </c>
      <c r="C1543" s="363" t="s">
        <v>295</v>
      </c>
      <c r="D1543" s="363" t="s">
        <v>778</v>
      </c>
      <c r="E1543" s="363" t="s">
        <v>297</v>
      </c>
      <c r="F1543" s="363" t="s">
        <v>452</v>
      </c>
      <c r="G1543" s="363" t="s">
        <v>463</v>
      </c>
      <c r="H1543" s="363" t="s">
        <v>3079</v>
      </c>
      <c r="I1543" s="363" t="s">
        <v>904</v>
      </c>
      <c r="J1543" s="363" t="s">
        <v>692</v>
      </c>
      <c r="K1543" s="363" t="s">
        <v>782</v>
      </c>
      <c r="L1543" s="364">
        <v>125.81</v>
      </c>
      <c r="M1543" s="365">
        <v>700</v>
      </c>
      <c r="N1543" s="364">
        <v>116.66</v>
      </c>
      <c r="O1543" s="363" t="s">
        <v>3111</v>
      </c>
      <c r="P1543" s="363" t="s">
        <v>3068</v>
      </c>
      <c r="Q1543" s="363" t="s">
        <v>300</v>
      </c>
      <c r="R1543" s="363" t="s">
        <v>785</v>
      </c>
      <c r="S1543" s="363"/>
      <c r="T1543" s="365">
        <v>332.27</v>
      </c>
      <c r="U1543" s="366">
        <v>20</v>
      </c>
      <c r="V1543" s="367">
        <v>45200</v>
      </c>
      <c r="W1543" s="367">
        <v>45930</v>
      </c>
      <c r="X1543" s="363" t="s">
        <v>3110</v>
      </c>
      <c r="Y1543" s="363" t="s">
        <v>692</v>
      </c>
      <c r="Z1543" s="363"/>
      <c r="AA1543" s="363" t="s">
        <v>906</v>
      </c>
      <c r="AB1543" s="363"/>
      <c r="AC1543" s="363"/>
      <c r="AD1543" s="363" t="s">
        <v>360</v>
      </c>
      <c r="AE1543" s="367"/>
      <c r="AF1543" s="362"/>
      <c r="AG1543" s="364">
        <v>2.0784311786605194E-2</v>
      </c>
      <c r="AH1543" s="364">
        <v>2.1705316971087761E-2</v>
      </c>
      <c r="AI1543" s="364">
        <v>0.12821034386975488</v>
      </c>
      <c r="AJ1543" s="363" t="s">
        <v>0</v>
      </c>
      <c r="AK1543" s="368">
        <v>194.24859053164252</v>
      </c>
      <c r="AL1543" s="364">
        <v>6.0626924864656852E-2</v>
      </c>
      <c r="AM1543" s="369">
        <v>700</v>
      </c>
      <c r="AN1543" s="370">
        <v>15</v>
      </c>
      <c r="AO1543" s="371" t="s">
        <v>3071</v>
      </c>
      <c r="AP1543" s="371" t="s">
        <v>0</v>
      </c>
      <c r="AQ1543" s="371" t="s">
        <v>306</v>
      </c>
      <c r="AR1543" s="372" t="s">
        <v>0</v>
      </c>
      <c r="AS1543" s="372"/>
      <c r="AT1543" s="363"/>
    </row>
    <row r="1544" spans="1:46" x14ac:dyDescent="0.3">
      <c r="A1544" s="362" t="s">
        <v>911</v>
      </c>
      <c r="B1544" s="363" t="s">
        <v>310</v>
      </c>
      <c r="C1544" s="363" t="s">
        <v>295</v>
      </c>
      <c r="D1544" s="363" t="s">
        <v>778</v>
      </c>
      <c r="E1544" s="363" t="s">
        <v>297</v>
      </c>
      <c r="F1544" s="363" t="s">
        <v>452</v>
      </c>
      <c r="G1544" s="363" t="s">
        <v>463</v>
      </c>
      <c r="H1544" s="363" t="s">
        <v>3079</v>
      </c>
      <c r="I1544" s="363" t="s">
        <v>904</v>
      </c>
      <c r="J1544" s="363" t="s">
        <v>692</v>
      </c>
      <c r="K1544" s="363" t="s">
        <v>782</v>
      </c>
      <c r="L1544" s="364">
        <v>148.31</v>
      </c>
      <c r="M1544" s="365">
        <v>700</v>
      </c>
      <c r="N1544" s="364">
        <v>137.52000000000001</v>
      </c>
      <c r="O1544" s="363" t="s">
        <v>3111</v>
      </c>
      <c r="P1544" s="363" t="s">
        <v>3068</v>
      </c>
      <c r="Q1544" s="363" t="s">
        <v>300</v>
      </c>
      <c r="R1544" s="363" t="s">
        <v>785</v>
      </c>
      <c r="S1544" s="363"/>
      <c r="T1544" s="365">
        <v>332.27</v>
      </c>
      <c r="U1544" s="366">
        <v>20</v>
      </c>
      <c r="V1544" s="367">
        <v>45200</v>
      </c>
      <c r="W1544" s="367">
        <v>45930</v>
      </c>
      <c r="X1544" s="363" t="s">
        <v>3110</v>
      </c>
      <c r="Y1544" s="363" t="s">
        <v>692</v>
      </c>
      <c r="Z1544" s="363"/>
      <c r="AA1544" s="363" t="s">
        <v>906</v>
      </c>
      <c r="AB1544" s="363"/>
      <c r="AC1544" s="363"/>
      <c r="AD1544" s="363" t="s">
        <v>360</v>
      </c>
      <c r="AE1544" s="367"/>
      <c r="AF1544" s="362"/>
      <c r="AG1544" s="364">
        <v>2.4500759102468257E-2</v>
      </c>
      <c r="AH1544" s="364">
        <v>2.5586449424515594E-2</v>
      </c>
      <c r="AI1544" s="364">
        <v>0.15113566337192436</v>
      </c>
      <c r="AJ1544" s="363" t="s">
        <v>0</v>
      </c>
      <c r="AK1544" s="368">
        <v>160.64442276275722</v>
      </c>
      <c r="AL1544" s="364">
        <v>7.1467638499808112E-2</v>
      </c>
      <c r="AM1544" s="369">
        <v>700</v>
      </c>
      <c r="AN1544" s="370">
        <v>15</v>
      </c>
      <c r="AO1544" s="371" t="s">
        <v>3071</v>
      </c>
      <c r="AP1544" s="371" t="s">
        <v>0</v>
      </c>
      <c r="AQ1544" s="371" t="s">
        <v>306</v>
      </c>
      <c r="AR1544" s="372" t="s">
        <v>0</v>
      </c>
      <c r="AS1544" s="372"/>
      <c r="AT1544" s="363"/>
    </row>
    <row r="1545" spans="1:46" x14ac:dyDescent="0.3">
      <c r="A1545" s="374" t="s">
        <v>987</v>
      </c>
      <c r="B1545" s="375" t="s">
        <v>294</v>
      </c>
      <c r="C1545" s="375" t="s">
        <v>295</v>
      </c>
      <c r="D1545" s="375" t="s">
        <v>778</v>
      </c>
      <c r="E1545" s="375" t="s">
        <v>297</v>
      </c>
      <c r="F1545" s="375" t="s">
        <v>452</v>
      </c>
      <c r="G1545" s="375" t="s">
        <v>463</v>
      </c>
      <c r="H1545" s="375" t="s">
        <v>808</v>
      </c>
      <c r="I1545" s="386" t="s">
        <v>904</v>
      </c>
      <c r="J1545" s="375" t="s">
        <v>692</v>
      </c>
      <c r="K1545" s="375" t="s">
        <v>782</v>
      </c>
      <c r="L1545" s="376">
        <v>2.87</v>
      </c>
      <c r="M1545" s="365">
        <v>700</v>
      </c>
      <c r="N1545" s="376">
        <v>2.66</v>
      </c>
      <c r="O1545" s="375" t="s">
        <v>988</v>
      </c>
      <c r="P1545" s="375" t="s">
        <v>784</v>
      </c>
      <c r="Q1545" s="375" t="s">
        <v>300</v>
      </c>
      <c r="R1545" s="375" t="s">
        <v>811</v>
      </c>
      <c r="S1545" s="375"/>
      <c r="T1545" s="377">
        <v>18.78</v>
      </c>
      <c r="U1545" s="378">
        <v>20</v>
      </c>
      <c r="V1545" s="379">
        <v>45200</v>
      </c>
      <c r="W1545" s="379">
        <v>45930</v>
      </c>
      <c r="X1545" s="375" t="s">
        <v>3403</v>
      </c>
      <c r="Y1545" s="375" t="s">
        <v>692</v>
      </c>
      <c r="Z1545" s="375"/>
      <c r="AA1545" s="375" t="s">
        <v>906</v>
      </c>
      <c r="AB1545" s="375"/>
      <c r="AC1545" s="375"/>
      <c r="AD1545" s="375" t="s">
        <v>304</v>
      </c>
      <c r="AE1545" s="379">
        <v>44669</v>
      </c>
      <c r="AF1545" s="374" t="s">
        <v>2581</v>
      </c>
      <c r="AG1545" s="376">
        <v>1.0950000000000001E-3</v>
      </c>
      <c r="AH1545" s="376">
        <v>0</v>
      </c>
      <c r="AI1545" s="376">
        <v>0.13</v>
      </c>
      <c r="AJ1545" s="374" t="s">
        <v>0</v>
      </c>
      <c r="AK1545" s="368">
        <v>362.64</v>
      </c>
      <c r="AL1545" s="376">
        <v>1.5E-3</v>
      </c>
      <c r="AM1545" s="380">
        <v>700</v>
      </c>
      <c r="AN1545" s="381">
        <v>15</v>
      </c>
      <c r="AO1545" s="382" t="s">
        <v>857</v>
      </c>
      <c r="AP1545" s="382" t="s">
        <v>0</v>
      </c>
      <c r="AQ1545" s="382" t="s">
        <v>306</v>
      </c>
      <c r="AR1545" s="383" t="s">
        <v>0</v>
      </c>
      <c r="AS1545" s="383"/>
      <c r="AT1545" s="375"/>
    </row>
    <row r="1546" spans="1:46" x14ac:dyDescent="0.3">
      <c r="A1546" s="362" t="s">
        <v>989</v>
      </c>
      <c r="B1546" s="363" t="s">
        <v>308</v>
      </c>
      <c r="C1546" s="363" t="s">
        <v>295</v>
      </c>
      <c r="D1546" s="363" t="s">
        <v>778</v>
      </c>
      <c r="E1546" s="363" t="s">
        <v>297</v>
      </c>
      <c r="F1546" s="363" t="s">
        <v>452</v>
      </c>
      <c r="G1546" s="363" t="s">
        <v>463</v>
      </c>
      <c r="H1546" s="363" t="s">
        <v>808</v>
      </c>
      <c r="I1546" s="363" t="s">
        <v>904</v>
      </c>
      <c r="J1546" s="363" t="s">
        <v>692</v>
      </c>
      <c r="K1546" s="363" t="s">
        <v>782</v>
      </c>
      <c r="L1546" s="364">
        <v>3.81</v>
      </c>
      <c r="M1546" s="365">
        <v>700</v>
      </c>
      <c r="N1546" s="364">
        <v>3.54</v>
      </c>
      <c r="O1546" s="363" t="s">
        <v>988</v>
      </c>
      <c r="P1546" s="363" t="s">
        <v>784</v>
      </c>
      <c r="Q1546" s="363" t="s">
        <v>300</v>
      </c>
      <c r="R1546" s="363" t="s">
        <v>811</v>
      </c>
      <c r="S1546" s="363"/>
      <c r="T1546" s="365">
        <v>18.78</v>
      </c>
      <c r="U1546" s="366">
        <v>20</v>
      </c>
      <c r="V1546" s="367">
        <v>45200</v>
      </c>
      <c r="W1546" s="367">
        <v>45930</v>
      </c>
      <c r="X1546" s="363" t="s">
        <v>3403</v>
      </c>
      <c r="Y1546" s="363" t="s">
        <v>692</v>
      </c>
      <c r="Z1546" s="363"/>
      <c r="AA1546" s="363" t="s">
        <v>906</v>
      </c>
      <c r="AB1546" s="363"/>
      <c r="AC1546" s="363"/>
      <c r="AD1546" s="363" t="s">
        <v>304</v>
      </c>
      <c r="AE1546" s="367">
        <v>44669</v>
      </c>
      <c r="AF1546" s="362" t="s">
        <v>2581</v>
      </c>
      <c r="AG1546" s="364">
        <v>1.456E-3</v>
      </c>
      <c r="AH1546" s="364">
        <v>0</v>
      </c>
      <c r="AI1546" s="364">
        <v>0.18</v>
      </c>
      <c r="AJ1546" s="363" t="s">
        <v>0</v>
      </c>
      <c r="AK1546" s="368">
        <v>266.70999999999998</v>
      </c>
      <c r="AL1546" s="364">
        <v>2E-3</v>
      </c>
      <c r="AM1546" s="369">
        <v>700</v>
      </c>
      <c r="AN1546" s="370">
        <v>15</v>
      </c>
      <c r="AO1546" s="371" t="s">
        <v>857</v>
      </c>
      <c r="AP1546" s="371" t="s">
        <v>0</v>
      </c>
      <c r="AQ1546" s="371" t="s">
        <v>306</v>
      </c>
      <c r="AR1546" s="372" t="s">
        <v>0</v>
      </c>
      <c r="AS1546" s="372"/>
      <c r="AT1546" s="363"/>
    </row>
    <row r="1547" spans="1:46" x14ac:dyDescent="0.3">
      <c r="A1547" s="362" t="s">
        <v>990</v>
      </c>
      <c r="B1547" s="363" t="s">
        <v>310</v>
      </c>
      <c r="C1547" s="363" t="s">
        <v>295</v>
      </c>
      <c r="D1547" s="363" t="s">
        <v>778</v>
      </c>
      <c r="E1547" s="363" t="s">
        <v>297</v>
      </c>
      <c r="F1547" s="363" t="s">
        <v>452</v>
      </c>
      <c r="G1547" s="363" t="s">
        <v>463</v>
      </c>
      <c r="H1547" s="363" t="s">
        <v>808</v>
      </c>
      <c r="I1547" s="363" t="s">
        <v>904</v>
      </c>
      <c r="J1547" s="363" t="s">
        <v>692</v>
      </c>
      <c r="K1547" s="363" t="s">
        <v>782</v>
      </c>
      <c r="L1547" s="364">
        <v>4.54</v>
      </c>
      <c r="M1547" s="365">
        <v>700</v>
      </c>
      <c r="N1547" s="364">
        <v>4.21</v>
      </c>
      <c r="O1547" s="363" t="s">
        <v>988</v>
      </c>
      <c r="P1547" s="363" t="s">
        <v>784</v>
      </c>
      <c r="Q1547" s="363" t="s">
        <v>300</v>
      </c>
      <c r="R1547" s="363" t="s">
        <v>811</v>
      </c>
      <c r="S1547" s="363"/>
      <c r="T1547" s="365">
        <v>18.78</v>
      </c>
      <c r="U1547" s="366">
        <v>20</v>
      </c>
      <c r="V1547" s="367">
        <v>45200</v>
      </c>
      <c r="W1547" s="367">
        <v>45930</v>
      </c>
      <c r="X1547" s="363" t="s">
        <v>3403</v>
      </c>
      <c r="Y1547" s="363" t="s">
        <v>692</v>
      </c>
      <c r="Z1547" s="363"/>
      <c r="AA1547" s="363" t="s">
        <v>906</v>
      </c>
      <c r="AB1547" s="363"/>
      <c r="AC1547" s="363"/>
      <c r="AD1547" s="363" t="s">
        <v>304</v>
      </c>
      <c r="AE1547" s="367">
        <v>44669</v>
      </c>
      <c r="AF1547" s="362" t="s">
        <v>2581</v>
      </c>
      <c r="AG1547" s="364">
        <v>1.732E-3</v>
      </c>
      <c r="AH1547" s="364">
        <v>0</v>
      </c>
      <c r="AI1547" s="364">
        <v>0.21</v>
      </c>
      <c r="AJ1547" s="363" t="s">
        <v>0</v>
      </c>
      <c r="AK1547" s="368">
        <v>220.41</v>
      </c>
      <c r="AL1547" s="364">
        <v>2E-3</v>
      </c>
      <c r="AM1547" s="369">
        <v>700</v>
      </c>
      <c r="AN1547" s="370">
        <v>15</v>
      </c>
      <c r="AO1547" s="371" t="s">
        <v>857</v>
      </c>
      <c r="AP1547" s="371" t="s">
        <v>0</v>
      </c>
      <c r="AQ1547" s="371" t="s">
        <v>306</v>
      </c>
      <c r="AR1547" s="372" t="s">
        <v>0</v>
      </c>
      <c r="AS1547" s="372"/>
      <c r="AT1547" s="363"/>
    </row>
    <row r="1548" spans="1:46" x14ac:dyDescent="0.3">
      <c r="A1548" s="362" t="s">
        <v>991</v>
      </c>
      <c r="B1548" s="363" t="s">
        <v>294</v>
      </c>
      <c r="C1548" s="363" t="s">
        <v>295</v>
      </c>
      <c r="D1548" s="363" t="s">
        <v>778</v>
      </c>
      <c r="E1548" s="363" t="s">
        <v>297</v>
      </c>
      <c r="F1548" s="363" t="s">
        <v>452</v>
      </c>
      <c r="G1548" s="363" t="s">
        <v>453</v>
      </c>
      <c r="H1548" s="363" t="s">
        <v>779</v>
      </c>
      <c r="I1548" s="363" t="s">
        <v>992</v>
      </c>
      <c r="J1548" s="363" t="s">
        <v>993</v>
      </c>
      <c r="K1548" s="363" t="s">
        <v>782</v>
      </c>
      <c r="L1548" s="364">
        <v>6.9403634753233634</v>
      </c>
      <c r="M1548" s="365">
        <v>10</v>
      </c>
      <c r="N1548" s="364">
        <v>6.21</v>
      </c>
      <c r="O1548" s="363" t="s">
        <v>994</v>
      </c>
      <c r="P1548" s="363" t="s">
        <v>784</v>
      </c>
      <c r="Q1548" s="363" t="s">
        <v>300</v>
      </c>
      <c r="R1548" s="363" t="s">
        <v>785</v>
      </c>
      <c r="S1548" s="363"/>
      <c r="T1548" s="365">
        <v>9.84</v>
      </c>
      <c r="U1548" s="366">
        <v>20</v>
      </c>
      <c r="V1548" s="367">
        <v>45200</v>
      </c>
      <c r="W1548" s="367">
        <v>45930</v>
      </c>
      <c r="X1548" s="363" t="s">
        <v>3396</v>
      </c>
      <c r="Y1548" s="363" t="s">
        <v>692</v>
      </c>
      <c r="Z1548" s="363"/>
      <c r="AA1548" s="363" t="s">
        <v>856</v>
      </c>
      <c r="AB1548" s="363"/>
      <c r="AC1548" s="363"/>
      <c r="AD1548" s="363" t="s">
        <v>304</v>
      </c>
      <c r="AE1548" s="367">
        <v>42390</v>
      </c>
      <c r="AF1548" s="362" t="s">
        <v>2582</v>
      </c>
      <c r="AG1548" s="364">
        <v>1.1063824463810931E-3</v>
      </c>
      <c r="AH1548" s="364">
        <v>1.155409038148937E-3</v>
      </c>
      <c r="AI1548" s="364">
        <v>0.45365832752000063</v>
      </c>
      <c r="AJ1548" s="363" t="s">
        <v>0</v>
      </c>
      <c r="AK1548" s="368">
        <v>95.96015184003231</v>
      </c>
      <c r="AL1548" s="364">
        <v>3.227269016025366E-3</v>
      </c>
      <c r="AM1548" s="369">
        <v>10</v>
      </c>
      <c r="AN1548" s="370">
        <v>15</v>
      </c>
      <c r="AO1548" s="371" t="s">
        <v>857</v>
      </c>
      <c r="AP1548" s="371" t="s">
        <v>0</v>
      </c>
      <c r="AQ1548" s="371" t="s">
        <v>386</v>
      </c>
      <c r="AR1548" s="372" t="s">
        <v>0</v>
      </c>
      <c r="AS1548" s="372"/>
      <c r="AT1548" s="363"/>
    </row>
    <row r="1549" spans="1:46" x14ac:dyDescent="0.3">
      <c r="A1549" s="362" t="s">
        <v>995</v>
      </c>
      <c r="B1549" s="363" t="s">
        <v>294</v>
      </c>
      <c r="C1549" s="363" t="s">
        <v>295</v>
      </c>
      <c r="D1549" s="363" t="s">
        <v>778</v>
      </c>
      <c r="E1549" s="363" t="s">
        <v>297</v>
      </c>
      <c r="F1549" s="363" t="s">
        <v>452</v>
      </c>
      <c r="G1549" s="363" t="s">
        <v>453</v>
      </c>
      <c r="H1549" s="363" t="s">
        <v>779</v>
      </c>
      <c r="I1549" s="363" t="s">
        <v>992</v>
      </c>
      <c r="J1549" s="363" t="s">
        <v>996</v>
      </c>
      <c r="K1549" s="363" t="s">
        <v>782</v>
      </c>
      <c r="L1549" s="364">
        <v>14.41718016613066</v>
      </c>
      <c r="M1549" s="365">
        <v>10</v>
      </c>
      <c r="N1549" s="364">
        <v>12.9</v>
      </c>
      <c r="O1549" s="363" t="s">
        <v>997</v>
      </c>
      <c r="P1549" s="363" t="s">
        <v>784</v>
      </c>
      <c r="Q1549" s="363" t="s">
        <v>300</v>
      </c>
      <c r="R1549" s="363" t="s">
        <v>785</v>
      </c>
      <c r="S1549" s="363"/>
      <c r="T1549" s="365">
        <v>9.84</v>
      </c>
      <c r="U1549" s="366">
        <v>20</v>
      </c>
      <c r="V1549" s="367">
        <v>45200</v>
      </c>
      <c r="W1549" s="367">
        <v>45930</v>
      </c>
      <c r="X1549" s="363" t="s">
        <v>3396</v>
      </c>
      <c r="Y1549" s="363" t="s">
        <v>692</v>
      </c>
      <c r="Z1549" s="363"/>
      <c r="AA1549" s="363" t="s">
        <v>856</v>
      </c>
      <c r="AB1549" s="363"/>
      <c r="AC1549" s="363"/>
      <c r="AD1549" s="363" t="s">
        <v>304</v>
      </c>
      <c r="AE1549" s="367">
        <v>42390</v>
      </c>
      <c r="AF1549" s="362" t="s">
        <v>2582</v>
      </c>
      <c r="AG1549" s="364">
        <v>2.2982823765404338E-3</v>
      </c>
      <c r="AH1549" s="364">
        <v>2.4001250550919951E-3</v>
      </c>
      <c r="AI1549" s="364">
        <v>0.94238203301256152</v>
      </c>
      <c r="AJ1549" s="363" t="s">
        <v>0</v>
      </c>
      <c r="AK1549" s="368">
        <v>32.043289093389859</v>
      </c>
      <c r="AL1549" s="364">
        <v>6.7039887772507578E-3</v>
      </c>
      <c r="AM1549" s="369">
        <v>10</v>
      </c>
      <c r="AN1549" s="370">
        <v>15</v>
      </c>
      <c r="AO1549" s="371" t="s">
        <v>857</v>
      </c>
      <c r="AP1549" s="371" t="s">
        <v>0</v>
      </c>
      <c r="AQ1549" s="371" t="s">
        <v>386</v>
      </c>
      <c r="AR1549" s="372" t="s">
        <v>0</v>
      </c>
      <c r="AS1549" s="372"/>
      <c r="AT1549" s="363"/>
    </row>
    <row r="1550" spans="1:46" x14ac:dyDescent="0.3">
      <c r="A1550" s="362" t="s">
        <v>998</v>
      </c>
      <c r="B1550" s="363" t="s">
        <v>294</v>
      </c>
      <c r="C1550" s="363" t="s">
        <v>295</v>
      </c>
      <c r="D1550" s="363" t="s">
        <v>778</v>
      </c>
      <c r="E1550" s="363" t="s">
        <v>297</v>
      </c>
      <c r="F1550" s="363" t="s">
        <v>452</v>
      </c>
      <c r="G1550" s="363" t="s">
        <v>453</v>
      </c>
      <c r="H1550" s="363" t="s">
        <v>779</v>
      </c>
      <c r="I1550" s="363" t="s">
        <v>992</v>
      </c>
      <c r="J1550" s="363" t="s">
        <v>999</v>
      </c>
      <c r="K1550" s="363" t="s">
        <v>782</v>
      </c>
      <c r="L1550" s="364">
        <v>14.41718016613066</v>
      </c>
      <c r="M1550" s="365">
        <v>10</v>
      </c>
      <c r="N1550" s="364">
        <v>12.9</v>
      </c>
      <c r="O1550" s="363" t="s">
        <v>1000</v>
      </c>
      <c r="P1550" s="363" t="s">
        <v>784</v>
      </c>
      <c r="Q1550" s="363" t="s">
        <v>300</v>
      </c>
      <c r="R1550" s="363" t="s">
        <v>785</v>
      </c>
      <c r="S1550" s="363"/>
      <c r="T1550" s="365">
        <v>9.84</v>
      </c>
      <c r="U1550" s="366">
        <v>20</v>
      </c>
      <c r="V1550" s="367">
        <v>45200</v>
      </c>
      <c r="W1550" s="367">
        <v>45930</v>
      </c>
      <c r="X1550" s="363" t="s">
        <v>3396</v>
      </c>
      <c r="Y1550" s="363" t="s">
        <v>692</v>
      </c>
      <c r="Z1550" s="363"/>
      <c r="AA1550" s="363" t="s">
        <v>856</v>
      </c>
      <c r="AB1550" s="363"/>
      <c r="AC1550" s="363"/>
      <c r="AD1550" s="363" t="s">
        <v>304</v>
      </c>
      <c r="AE1550" s="367">
        <v>42390</v>
      </c>
      <c r="AF1550" s="362" t="s">
        <v>2582</v>
      </c>
      <c r="AG1550" s="364">
        <v>2.2982823765404338E-3</v>
      </c>
      <c r="AH1550" s="364">
        <v>2.4001250550919951E-3</v>
      </c>
      <c r="AI1550" s="364">
        <v>0.94238203301256152</v>
      </c>
      <c r="AJ1550" s="363" t="s">
        <v>0</v>
      </c>
      <c r="AK1550" s="368">
        <v>32.043289093389859</v>
      </c>
      <c r="AL1550" s="364">
        <v>6.7039887772507578E-3</v>
      </c>
      <c r="AM1550" s="369">
        <v>10</v>
      </c>
      <c r="AN1550" s="370">
        <v>15</v>
      </c>
      <c r="AO1550" s="371" t="s">
        <v>857</v>
      </c>
      <c r="AP1550" s="371" t="s">
        <v>0</v>
      </c>
      <c r="AQ1550" s="371" t="s">
        <v>386</v>
      </c>
      <c r="AR1550" s="372" t="s">
        <v>0</v>
      </c>
      <c r="AS1550" s="372"/>
      <c r="AT1550" s="363"/>
    </row>
    <row r="1551" spans="1:46" x14ac:dyDescent="0.3">
      <c r="A1551" s="362" t="s">
        <v>1001</v>
      </c>
      <c r="B1551" s="363" t="s">
        <v>308</v>
      </c>
      <c r="C1551" s="363" t="s">
        <v>295</v>
      </c>
      <c r="D1551" s="363" t="s">
        <v>778</v>
      </c>
      <c r="E1551" s="363" t="s">
        <v>297</v>
      </c>
      <c r="F1551" s="363" t="s">
        <v>452</v>
      </c>
      <c r="G1551" s="363" t="s">
        <v>453</v>
      </c>
      <c r="H1551" s="363" t="s">
        <v>779</v>
      </c>
      <c r="I1551" s="363" t="s">
        <v>992</v>
      </c>
      <c r="J1551" s="363" t="s">
        <v>993</v>
      </c>
      <c r="K1551" s="363" t="s">
        <v>782</v>
      </c>
      <c r="L1551" s="364">
        <v>9.3096985103773928</v>
      </c>
      <c r="M1551" s="365">
        <v>10</v>
      </c>
      <c r="N1551" s="364">
        <v>8.33</v>
      </c>
      <c r="O1551" s="363" t="s">
        <v>994</v>
      </c>
      <c r="P1551" s="363" t="s">
        <v>784</v>
      </c>
      <c r="Q1551" s="363" t="s">
        <v>300</v>
      </c>
      <c r="R1551" s="363" t="s">
        <v>785</v>
      </c>
      <c r="S1551" s="363"/>
      <c r="T1551" s="365">
        <v>9.84</v>
      </c>
      <c r="U1551" s="366">
        <v>20</v>
      </c>
      <c r="V1551" s="367">
        <v>45200</v>
      </c>
      <c r="W1551" s="367">
        <v>45930</v>
      </c>
      <c r="X1551" s="363" t="s">
        <v>3396</v>
      </c>
      <c r="Y1551" s="363" t="s">
        <v>692</v>
      </c>
      <c r="Z1551" s="363"/>
      <c r="AA1551" s="363" t="s">
        <v>856</v>
      </c>
      <c r="AB1551" s="363"/>
      <c r="AC1551" s="363"/>
      <c r="AD1551" s="363" t="s">
        <v>304</v>
      </c>
      <c r="AE1551" s="367">
        <v>42390</v>
      </c>
      <c r="AF1551" s="362" t="s">
        <v>2582</v>
      </c>
      <c r="AG1551" s="364">
        <v>1.4840846664016911E-3</v>
      </c>
      <c r="AH1551" s="364">
        <v>1.549848194489637E-3</v>
      </c>
      <c r="AI1551" s="364">
        <v>0.60853041356547566</v>
      </c>
      <c r="AJ1551" s="363" t="s">
        <v>0</v>
      </c>
      <c r="AK1551" s="368">
        <v>64.593374413453134</v>
      </c>
      <c r="AL1551" s="364">
        <v>4.3290098073254912E-3</v>
      </c>
      <c r="AM1551" s="369">
        <v>10</v>
      </c>
      <c r="AN1551" s="370">
        <v>15</v>
      </c>
      <c r="AO1551" s="371" t="s">
        <v>857</v>
      </c>
      <c r="AP1551" s="371" t="s">
        <v>0</v>
      </c>
      <c r="AQ1551" s="371" t="s">
        <v>386</v>
      </c>
      <c r="AR1551" s="372" t="s">
        <v>0</v>
      </c>
      <c r="AS1551" s="372"/>
      <c r="AT1551" s="363"/>
    </row>
    <row r="1552" spans="1:46" x14ac:dyDescent="0.3">
      <c r="A1552" s="362" t="s">
        <v>1002</v>
      </c>
      <c r="B1552" s="363" t="s">
        <v>308</v>
      </c>
      <c r="C1552" s="363" t="s">
        <v>295</v>
      </c>
      <c r="D1552" s="363" t="s">
        <v>778</v>
      </c>
      <c r="E1552" s="363" t="s">
        <v>297</v>
      </c>
      <c r="F1552" s="363" t="s">
        <v>452</v>
      </c>
      <c r="G1552" s="363" t="s">
        <v>453</v>
      </c>
      <c r="H1552" s="363" t="s">
        <v>779</v>
      </c>
      <c r="I1552" s="363" t="s">
        <v>992</v>
      </c>
      <c r="J1552" s="363" t="s">
        <v>996</v>
      </c>
      <c r="K1552" s="363" t="s">
        <v>782</v>
      </c>
      <c r="L1552" s="364">
        <v>16.28917836599646</v>
      </c>
      <c r="M1552" s="365">
        <v>10</v>
      </c>
      <c r="N1552" s="364">
        <v>14.58</v>
      </c>
      <c r="O1552" s="363" t="s">
        <v>997</v>
      </c>
      <c r="P1552" s="363" t="s">
        <v>784</v>
      </c>
      <c r="Q1552" s="363" t="s">
        <v>300</v>
      </c>
      <c r="R1552" s="363" t="s">
        <v>785</v>
      </c>
      <c r="S1552" s="363"/>
      <c r="T1552" s="365">
        <v>9.84</v>
      </c>
      <c r="U1552" s="366">
        <v>20</v>
      </c>
      <c r="V1552" s="367">
        <v>45200</v>
      </c>
      <c r="W1552" s="367">
        <v>45930</v>
      </c>
      <c r="X1552" s="363" t="s">
        <v>3396</v>
      </c>
      <c r="Y1552" s="363" t="s">
        <v>692</v>
      </c>
      <c r="Z1552" s="363"/>
      <c r="AA1552" s="363" t="s">
        <v>856</v>
      </c>
      <c r="AB1552" s="363"/>
      <c r="AC1552" s="363"/>
      <c r="AD1552" s="363" t="s">
        <v>304</v>
      </c>
      <c r="AE1552" s="367">
        <v>42390</v>
      </c>
      <c r="AF1552" s="362" t="s">
        <v>2582</v>
      </c>
      <c r="AG1552" s="364">
        <v>2.5967027626416141E-3</v>
      </c>
      <c r="AH1552" s="364">
        <v>2.7117691998423121E-3</v>
      </c>
      <c r="AI1552" s="364">
        <v>1.064745591562642</v>
      </c>
      <c r="AJ1552" s="363" t="s">
        <v>181</v>
      </c>
      <c r="AK1552" s="368">
        <v>25.224815222864098</v>
      </c>
      <c r="AL1552" s="364">
        <v>7.5744679401883574E-3</v>
      </c>
      <c r="AM1552" s="369">
        <v>10</v>
      </c>
      <c r="AN1552" s="370">
        <v>15</v>
      </c>
      <c r="AO1552" s="371" t="s">
        <v>857</v>
      </c>
      <c r="AP1552" s="371" t="s">
        <v>0</v>
      </c>
      <c r="AQ1552" s="371" t="s">
        <v>386</v>
      </c>
      <c r="AR1552" s="372" t="s">
        <v>0</v>
      </c>
      <c r="AS1552" s="372"/>
      <c r="AT1552" s="363"/>
    </row>
    <row r="1553" spans="1:46" x14ac:dyDescent="0.3">
      <c r="A1553" s="362" t="s">
        <v>1003</v>
      </c>
      <c r="B1553" s="363" t="s">
        <v>308</v>
      </c>
      <c r="C1553" s="363" t="s">
        <v>295</v>
      </c>
      <c r="D1553" s="363" t="s">
        <v>778</v>
      </c>
      <c r="E1553" s="363" t="s">
        <v>297</v>
      </c>
      <c r="F1553" s="363" t="s">
        <v>452</v>
      </c>
      <c r="G1553" s="363" t="s">
        <v>453</v>
      </c>
      <c r="H1553" s="363" t="s">
        <v>779</v>
      </c>
      <c r="I1553" s="363" t="s">
        <v>992</v>
      </c>
      <c r="J1553" s="363" t="s">
        <v>999</v>
      </c>
      <c r="K1553" s="363" t="s">
        <v>782</v>
      </c>
      <c r="L1553" s="364">
        <v>16.28917836599646</v>
      </c>
      <c r="M1553" s="365">
        <v>10</v>
      </c>
      <c r="N1553" s="364">
        <v>14.58</v>
      </c>
      <c r="O1553" s="363" t="s">
        <v>1000</v>
      </c>
      <c r="P1553" s="363" t="s">
        <v>784</v>
      </c>
      <c r="Q1553" s="363" t="s">
        <v>300</v>
      </c>
      <c r="R1553" s="363" t="s">
        <v>785</v>
      </c>
      <c r="S1553" s="363"/>
      <c r="T1553" s="365">
        <v>9.84</v>
      </c>
      <c r="U1553" s="366">
        <v>20</v>
      </c>
      <c r="V1553" s="367">
        <v>45200</v>
      </c>
      <c r="W1553" s="367">
        <v>45930</v>
      </c>
      <c r="X1553" s="363" t="s">
        <v>3396</v>
      </c>
      <c r="Y1553" s="363" t="s">
        <v>692</v>
      </c>
      <c r="Z1553" s="363"/>
      <c r="AA1553" s="363" t="s">
        <v>856</v>
      </c>
      <c r="AB1553" s="363"/>
      <c r="AC1553" s="363"/>
      <c r="AD1553" s="363" t="s">
        <v>304</v>
      </c>
      <c r="AE1553" s="367">
        <v>42390</v>
      </c>
      <c r="AF1553" s="362" t="s">
        <v>2582</v>
      </c>
      <c r="AG1553" s="364">
        <v>2.5967027626416141E-3</v>
      </c>
      <c r="AH1553" s="364">
        <v>2.7117691998423121E-3</v>
      </c>
      <c r="AI1553" s="364">
        <v>1.064745591562642</v>
      </c>
      <c r="AJ1553" s="363" t="s">
        <v>181</v>
      </c>
      <c r="AK1553" s="368">
        <v>25.224815222864098</v>
      </c>
      <c r="AL1553" s="364">
        <v>7.5744679401883574E-3</v>
      </c>
      <c r="AM1553" s="369">
        <v>10</v>
      </c>
      <c r="AN1553" s="370">
        <v>15</v>
      </c>
      <c r="AO1553" s="371" t="s">
        <v>857</v>
      </c>
      <c r="AP1553" s="371" t="s">
        <v>0</v>
      </c>
      <c r="AQ1553" s="371" t="s">
        <v>386</v>
      </c>
      <c r="AR1553" s="372" t="s">
        <v>0</v>
      </c>
      <c r="AS1553" s="372"/>
      <c r="AT1553" s="363"/>
    </row>
    <row r="1554" spans="1:46" x14ac:dyDescent="0.3">
      <c r="A1554" s="362" t="s">
        <v>1004</v>
      </c>
      <c r="B1554" s="363" t="s">
        <v>310</v>
      </c>
      <c r="C1554" s="363" t="s">
        <v>295</v>
      </c>
      <c r="D1554" s="363" t="s">
        <v>778</v>
      </c>
      <c r="E1554" s="363" t="s">
        <v>297</v>
      </c>
      <c r="F1554" s="363" t="s">
        <v>452</v>
      </c>
      <c r="G1554" s="363" t="s">
        <v>453</v>
      </c>
      <c r="H1554" s="363" t="s">
        <v>779</v>
      </c>
      <c r="I1554" s="363" t="s">
        <v>992</v>
      </c>
      <c r="J1554" s="363" t="s">
        <v>993</v>
      </c>
      <c r="K1554" s="363" t="s">
        <v>782</v>
      </c>
      <c r="L1554" s="364">
        <v>9.3096985103773928</v>
      </c>
      <c r="M1554" s="365">
        <v>10</v>
      </c>
      <c r="N1554" s="364">
        <v>8.33</v>
      </c>
      <c r="O1554" s="363" t="s">
        <v>994</v>
      </c>
      <c r="P1554" s="363" t="s">
        <v>784</v>
      </c>
      <c r="Q1554" s="363" t="s">
        <v>300</v>
      </c>
      <c r="R1554" s="363" t="s">
        <v>785</v>
      </c>
      <c r="S1554" s="363"/>
      <c r="T1554" s="365">
        <v>9.84</v>
      </c>
      <c r="U1554" s="366">
        <v>20</v>
      </c>
      <c r="V1554" s="367">
        <v>45200</v>
      </c>
      <c r="W1554" s="367">
        <v>45930</v>
      </c>
      <c r="X1554" s="363" t="s">
        <v>3396</v>
      </c>
      <c r="Y1554" s="363" t="s">
        <v>692</v>
      </c>
      <c r="Z1554" s="363"/>
      <c r="AA1554" s="363" t="s">
        <v>856</v>
      </c>
      <c r="AB1554" s="363"/>
      <c r="AC1554" s="363"/>
      <c r="AD1554" s="363" t="s">
        <v>304</v>
      </c>
      <c r="AE1554" s="367">
        <v>42390</v>
      </c>
      <c r="AF1554" s="362" t="s">
        <v>2582</v>
      </c>
      <c r="AG1554" s="364">
        <v>1.4840846664016911E-3</v>
      </c>
      <c r="AH1554" s="364">
        <v>1.549848194489637E-3</v>
      </c>
      <c r="AI1554" s="364">
        <v>0.60853041356547566</v>
      </c>
      <c r="AJ1554" s="363" t="s">
        <v>0</v>
      </c>
      <c r="AK1554" s="368">
        <v>64.593374413453134</v>
      </c>
      <c r="AL1554" s="364">
        <v>4.3290098073254912E-3</v>
      </c>
      <c r="AM1554" s="369">
        <v>10</v>
      </c>
      <c r="AN1554" s="370">
        <v>15</v>
      </c>
      <c r="AO1554" s="371" t="s">
        <v>857</v>
      </c>
      <c r="AP1554" s="371" t="s">
        <v>0</v>
      </c>
      <c r="AQ1554" s="371" t="s">
        <v>386</v>
      </c>
      <c r="AR1554" s="372" t="s">
        <v>0</v>
      </c>
      <c r="AS1554" s="372"/>
      <c r="AT1554" s="363"/>
    </row>
    <row r="1555" spans="1:46" x14ac:dyDescent="0.3">
      <c r="A1555" s="362" t="s">
        <v>1005</v>
      </c>
      <c r="B1555" s="363" t="s">
        <v>310</v>
      </c>
      <c r="C1555" s="363" t="s">
        <v>295</v>
      </c>
      <c r="D1555" s="363" t="s">
        <v>778</v>
      </c>
      <c r="E1555" s="363" t="s">
        <v>297</v>
      </c>
      <c r="F1555" s="363" t="s">
        <v>452</v>
      </c>
      <c r="G1555" s="363" t="s">
        <v>453</v>
      </c>
      <c r="H1555" s="363" t="s">
        <v>779</v>
      </c>
      <c r="I1555" s="363" t="s">
        <v>992</v>
      </c>
      <c r="J1555" s="363" t="s">
        <v>996</v>
      </c>
      <c r="K1555" s="363" t="s">
        <v>782</v>
      </c>
      <c r="L1555" s="364">
        <v>16.28917836599646</v>
      </c>
      <c r="M1555" s="365">
        <v>10</v>
      </c>
      <c r="N1555" s="364">
        <v>14.58</v>
      </c>
      <c r="O1555" s="363" t="s">
        <v>997</v>
      </c>
      <c r="P1555" s="363" t="s">
        <v>784</v>
      </c>
      <c r="Q1555" s="363" t="s">
        <v>300</v>
      </c>
      <c r="R1555" s="363" t="s">
        <v>785</v>
      </c>
      <c r="S1555" s="363"/>
      <c r="T1555" s="365">
        <v>9.84</v>
      </c>
      <c r="U1555" s="366">
        <v>20</v>
      </c>
      <c r="V1555" s="367">
        <v>45200</v>
      </c>
      <c r="W1555" s="367">
        <v>45930</v>
      </c>
      <c r="X1555" s="363" t="s">
        <v>3396</v>
      </c>
      <c r="Y1555" s="363" t="s">
        <v>692</v>
      </c>
      <c r="Z1555" s="363"/>
      <c r="AA1555" s="363" t="s">
        <v>856</v>
      </c>
      <c r="AB1555" s="363"/>
      <c r="AC1555" s="363"/>
      <c r="AD1555" s="363" t="s">
        <v>304</v>
      </c>
      <c r="AE1555" s="367">
        <v>42390</v>
      </c>
      <c r="AF1555" s="362" t="s">
        <v>2582</v>
      </c>
      <c r="AG1555" s="364">
        <v>2.5967027626416141E-3</v>
      </c>
      <c r="AH1555" s="364">
        <v>2.7117691998423121E-3</v>
      </c>
      <c r="AI1555" s="364">
        <v>1.064745591562642</v>
      </c>
      <c r="AJ1555" s="363" t="s">
        <v>181</v>
      </c>
      <c r="AK1555" s="368">
        <v>25.224815222864098</v>
      </c>
      <c r="AL1555" s="364">
        <v>7.5744679401883574E-3</v>
      </c>
      <c r="AM1555" s="369">
        <v>10</v>
      </c>
      <c r="AN1555" s="370">
        <v>15</v>
      </c>
      <c r="AO1555" s="371" t="s">
        <v>857</v>
      </c>
      <c r="AP1555" s="371" t="s">
        <v>0</v>
      </c>
      <c r="AQ1555" s="371" t="s">
        <v>386</v>
      </c>
      <c r="AR1555" s="372" t="s">
        <v>0</v>
      </c>
      <c r="AS1555" s="372"/>
      <c r="AT1555" s="363"/>
    </row>
    <row r="1556" spans="1:46" x14ac:dyDescent="0.3">
      <c r="A1556" s="362" t="s">
        <v>1006</v>
      </c>
      <c r="B1556" s="363" t="s">
        <v>310</v>
      </c>
      <c r="C1556" s="363" t="s">
        <v>295</v>
      </c>
      <c r="D1556" s="363" t="s">
        <v>778</v>
      </c>
      <c r="E1556" s="363" t="s">
        <v>297</v>
      </c>
      <c r="F1556" s="363" t="s">
        <v>452</v>
      </c>
      <c r="G1556" s="363" t="s">
        <v>453</v>
      </c>
      <c r="H1556" s="363" t="s">
        <v>779</v>
      </c>
      <c r="I1556" s="363" t="s">
        <v>992</v>
      </c>
      <c r="J1556" s="363" t="s">
        <v>999</v>
      </c>
      <c r="K1556" s="363" t="s">
        <v>782</v>
      </c>
      <c r="L1556" s="364">
        <v>16.28917836599646</v>
      </c>
      <c r="M1556" s="365">
        <v>10</v>
      </c>
      <c r="N1556" s="364">
        <v>14.58</v>
      </c>
      <c r="O1556" s="363" t="s">
        <v>1000</v>
      </c>
      <c r="P1556" s="363" t="s">
        <v>784</v>
      </c>
      <c r="Q1556" s="363" t="s">
        <v>300</v>
      </c>
      <c r="R1556" s="363" t="s">
        <v>785</v>
      </c>
      <c r="S1556" s="363"/>
      <c r="T1556" s="365">
        <v>9.84</v>
      </c>
      <c r="U1556" s="366">
        <v>20</v>
      </c>
      <c r="V1556" s="367">
        <v>45200</v>
      </c>
      <c r="W1556" s="367">
        <v>45930</v>
      </c>
      <c r="X1556" s="363" t="s">
        <v>3396</v>
      </c>
      <c r="Y1556" s="363" t="s">
        <v>692</v>
      </c>
      <c r="Z1556" s="363"/>
      <c r="AA1556" s="363" t="s">
        <v>856</v>
      </c>
      <c r="AB1556" s="363"/>
      <c r="AC1556" s="363"/>
      <c r="AD1556" s="363" t="s">
        <v>304</v>
      </c>
      <c r="AE1556" s="367">
        <v>42390</v>
      </c>
      <c r="AF1556" s="362" t="s">
        <v>2582</v>
      </c>
      <c r="AG1556" s="364">
        <v>2.5967027626416141E-3</v>
      </c>
      <c r="AH1556" s="364">
        <v>2.7117691998423121E-3</v>
      </c>
      <c r="AI1556" s="364">
        <v>1.064745591562642</v>
      </c>
      <c r="AJ1556" s="363" t="s">
        <v>181</v>
      </c>
      <c r="AK1556" s="368">
        <v>25.224815222864098</v>
      </c>
      <c r="AL1556" s="364">
        <v>7.5744679401883574E-3</v>
      </c>
      <c r="AM1556" s="369">
        <v>10</v>
      </c>
      <c r="AN1556" s="370">
        <v>15</v>
      </c>
      <c r="AO1556" s="371" t="s">
        <v>857</v>
      </c>
      <c r="AP1556" s="371" t="s">
        <v>0</v>
      </c>
      <c r="AQ1556" s="371" t="s">
        <v>386</v>
      </c>
      <c r="AR1556" s="372" t="s">
        <v>0</v>
      </c>
      <c r="AS1556" s="372"/>
      <c r="AT1556" s="363"/>
    </row>
    <row r="1557" spans="1:46" x14ac:dyDescent="0.3">
      <c r="A1557" s="362" t="s">
        <v>1049</v>
      </c>
      <c r="B1557" s="363" t="s">
        <v>294</v>
      </c>
      <c r="C1557" s="363" t="s">
        <v>295</v>
      </c>
      <c r="D1557" s="363" t="s">
        <v>778</v>
      </c>
      <c r="E1557" s="363" t="s">
        <v>297</v>
      </c>
      <c r="F1557" s="363" t="s">
        <v>1044</v>
      </c>
      <c r="G1557" s="363" t="s">
        <v>1045</v>
      </c>
      <c r="H1557" s="363" t="s">
        <v>903</v>
      </c>
      <c r="I1557" s="363" t="s">
        <v>1046</v>
      </c>
      <c r="J1557" s="363"/>
      <c r="K1557" s="363" t="s">
        <v>782</v>
      </c>
      <c r="L1557" s="364">
        <v>487</v>
      </c>
      <c r="M1557" s="365">
        <v>750</v>
      </c>
      <c r="N1557" s="364">
        <v>436</v>
      </c>
      <c r="O1557" s="363" t="s">
        <v>2812</v>
      </c>
      <c r="P1557" s="363" t="s">
        <v>784</v>
      </c>
      <c r="Q1557" s="363" t="s">
        <v>300</v>
      </c>
      <c r="R1557" s="363" t="s">
        <v>905</v>
      </c>
      <c r="S1557" s="363"/>
      <c r="T1557" s="365">
        <v>440</v>
      </c>
      <c r="U1557" s="366">
        <v>20</v>
      </c>
      <c r="V1557" s="367">
        <v>45200</v>
      </c>
      <c r="W1557" s="367">
        <v>45747</v>
      </c>
      <c r="X1557" s="363" t="s">
        <v>3404</v>
      </c>
      <c r="Y1557" s="363"/>
      <c r="Z1557" s="363"/>
      <c r="AA1557" s="363"/>
      <c r="AB1557" s="363"/>
      <c r="AC1557" s="363"/>
      <c r="AD1557" s="363" t="s">
        <v>360</v>
      </c>
      <c r="AE1557" s="367"/>
      <c r="AF1557" s="362"/>
      <c r="AG1557" s="364">
        <v>8</v>
      </c>
      <c r="AH1557" s="364">
        <v>8</v>
      </c>
      <c r="AI1557" s="364">
        <v>3.12</v>
      </c>
      <c r="AJ1557" s="363" t="s">
        <v>0</v>
      </c>
      <c r="AK1557" s="368">
        <v>2.82</v>
      </c>
      <c r="AL1557" s="364">
        <v>0.23</v>
      </c>
      <c r="AM1557" s="369">
        <v>750</v>
      </c>
      <c r="AN1557" s="370">
        <v>16</v>
      </c>
      <c r="AO1557" s="371" t="s">
        <v>857</v>
      </c>
      <c r="AP1557" s="371" t="s">
        <v>0</v>
      </c>
      <c r="AQ1557" s="371" t="s">
        <v>306</v>
      </c>
      <c r="AR1557" s="372" t="s">
        <v>0</v>
      </c>
      <c r="AS1557" s="372"/>
      <c r="AT1557" s="363"/>
    </row>
    <row r="1558" spans="1:46" x14ac:dyDescent="0.3">
      <c r="A1558" s="362" t="s">
        <v>1050</v>
      </c>
      <c r="B1558" s="363" t="s">
        <v>308</v>
      </c>
      <c r="C1558" s="363" t="s">
        <v>295</v>
      </c>
      <c r="D1558" s="363" t="s">
        <v>778</v>
      </c>
      <c r="E1558" s="363" t="s">
        <v>297</v>
      </c>
      <c r="F1558" s="363" t="s">
        <v>1044</v>
      </c>
      <c r="G1558" s="363" t="s">
        <v>1045</v>
      </c>
      <c r="H1558" s="363" t="s">
        <v>903</v>
      </c>
      <c r="I1558" s="363" t="s">
        <v>1046</v>
      </c>
      <c r="J1558" s="363"/>
      <c r="K1558" s="363" t="s">
        <v>782</v>
      </c>
      <c r="L1558" s="364">
        <v>487</v>
      </c>
      <c r="M1558" s="365">
        <v>750</v>
      </c>
      <c r="N1558" s="364">
        <v>436</v>
      </c>
      <c r="O1558" s="363" t="s">
        <v>2812</v>
      </c>
      <c r="P1558" s="363" t="s">
        <v>784</v>
      </c>
      <c r="Q1558" s="363" t="s">
        <v>300</v>
      </c>
      <c r="R1558" s="363" t="s">
        <v>905</v>
      </c>
      <c r="S1558" s="363"/>
      <c r="T1558" s="365">
        <v>440</v>
      </c>
      <c r="U1558" s="366">
        <v>20</v>
      </c>
      <c r="V1558" s="367">
        <v>45200</v>
      </c>
      <c r="W1558" s="367">
        <v>45747</v>
      </c>
      <c r="X1558" s="363" t="s">
        <v>3404</v>
      </c>
      <c r="Y1558" s="363"/>
      <c r="Z1558" s="363"/>
      <c r="AA1558" s="363"/>
      <c r="AB1558" s="363"/>
      <c r="AC1558" s="363"/>
      <c r="AD1558" s="363" t="s">
        <v>360</v>
      </c>
      <c r="AE1558" s="367"/>
      <c r="AF1558" s="362"/>
      <c r="AG1558" s="364">
        <v>8</v>
      </c>
      <c r="AH1558" s="364">
        <v>8</v>
      </c>
      <c r="AI1558" s="364">
        <v>3.12</v>
      </c>
      <c r="AJ1558" s="363" t="s">
        <v>0</v>
      </c>
      <c r="AK1558" s="368">
        <v>2.82</v>
      </c>
      <c r="AL1558" s="364">
        <v>0.23</v>
      </c>
      <c r="AM1558" s="369">
        <v>750</v>
      </c>
      <c r="AN1558" s="370">
        <v>16</v>
      </c>
      <c r="AO1558" s="371" t="s">
        <v>857</v>
      </c>
      <c r="AP1558" s="371" t="s">
        <v>0</v>
      </c>
      <c r="AQ1558" s="371" t="s">
        <v>306</v>
      </c>
      <c r="AR1558" s="372" t="s">
        <v>0</v>
      </c>
      <c r="AS1558" s="372"/>
      <c r="AT1558" s="363"/>
    </row>
    <row r="1559" spans="1:46" x14ac:dyDescent="0.3">
      <c r="A1559" s="362" t="s">
        <v>1051</v>
      </c>
      <c r="B1559" s="363" t="s">
        <v>310</v>
      </c>
      <c r="C1559" s="363" t="s">
        <v>295</v>
      </c>
      <c r="D1559" s="363" t="s">
        <v>778</v>
      </c>
      <c r="E1559" s="363" t="s">
        <v>297</v>
      </c>
      <c r="F1559" s="363" t="s">
        <v>1044</v>
      </c>
      <c r="G1559" s="363" t="s">
        <v>1045</v>
      </c>
      <c r="H1559" s="363" t="s">
        <v>903</v>
      </c>
      <c r="I1559" s="363" t="s">
        <v>1046</v>
      </c>
      <c r="J1559" s="363"/>
      <c r="K1559" s="363" t="s">
        <v>782</v>
      </c>
      <c r="L1559" s="364">
        <v>487</v>
      </c>
      <c r="M1559" s="365">
        <v>750</v>
      </c>
      <c r="N1559" s="364">
        <v>436</v>
      </c>
      <c r="O1559" s="363" t="s">
        <v>2812</v>
      </c>
      <c r="P1559" s="363" t="s">
        <v>784</v>
      </c>
      <c r="Q1559" s="363" t="s">
        <v>300</v>
      </c>
      <c r="R1559" s="363" t="s">
        <v>905</v>
      </c>
      <c r="S1559" s="363"/>
      <c r="T1559" s="365">
        <v>440</v>
      </c>
      <c r="U1559" s="366">
        <v>20</v>
      </c>
      <c r="V1559" s="367">
        <v>45200</v>
      </c>
      <c r="W1559" s="367">
        <v>45747</v>
      </c>
      <c r="X1559" s="363" t="s">
        <v>3404</v>
      </c>
      <c r="Y1559" s="363"/>
      <c r="Z1559" s="363"/>
      <c r="AA1559" s="363"/>
      <c r="AB1559" s="363"/>
      <c r="AC1559" s="363"/>
      <c r="AD1559" s="363" t="s">
        <v>360</v>
      </c>
      <c r="AE1559" s="367"/>
      <c r="AF1559" s="362"/>
      <c r="AG1559" s="364">
        <v>8</v>
      </c>
      <c r="AH1559" s="364">
        <v>8</v>
      </c>
      <c r="AI1559" s="364">
        <v>3.12</v>
      </c>
      <c r="AJ1559" s="363" t="s">
        <v>0</v>
      </c>
      <c r="AK1559" s="368">
        <v>2.82</v>
      </c>
      <c r="AL1559" s="364">
        <v>0.23</v>
      </c>
      <c r="AM1559" s="369">
        <v>750</v>
      </c>
      <c r="AN1559" s="370">
        <v>16</v>
      </c>
      <c r="AO1559" s="371" t="s">
        <v>857</v>
      </c>
      <c r="AP1559" s="371" t="s">
        <v>0</v>
      </c>
      <c r="AQ1559" s="371" t="s">
        <v>306</v>
      </c>
      <c r="AR1559" s="372" t="s">
        <v>0</v>
      </c>
      <c r="AS1559" s="372"/>
      <c r="AT1559" s="363"/>
    </row>
    <row r="1560" spans="1:46" x14ac:dyDescent="0.3">
      <c r="A1560" s="362" t="s">
        <v>2593</v>
      </c>
      <c r="B1560" s="363" t="s">
        <v>310</v>
      </c>
      <c r="C1560" s="363" t="s">
        <v>295</v>
      </c>
      <c r="D1560" s="363" t="s">
        <v>778</v>
      </c>
      <c r="E1560" s="363" t="s">
        <v>297</v>
      </c>
      <c r="F1560" s="363" t="s">
        <v>1044</v>
      </c>
      <c r="G1560" s="363" t="s">
        <v>1045</v>
      </c>
      <c r="H1560" s="363" t="s">
        <v>903</v>
      </c>
      <c r="I1560" s="363" t="s">
        <v>1621</v>
      </c>
      <c r="J1560" s="363"/>
      <c r="K1560" s="363" t="s">
        <v>782</v>
      </c>
      <c r="L1560" s="364">
        <v>487</v>
      </c>
      <c r="M1560" s="365">
        <v>750</v>
      </c>
      <c r="N1560" s="364">
        <v>436</v>
      </c>
      <c r="O1560" s="363" t="s">
        <v>2814</v>
      </c>
      <c r="P1560" s="363" t="s">
        <v>784</v>
      </c>
      <c r="Q1560" s="363" t="s">
        <v>300</v>
      </c>
      <c r="R1560" s="363" t="s">
        <v>905</v>
      </c>
      <c r="S1560" s="363"/>
      <c r="T1560" s="365">
        <v>440</v>
      </c>
      <c r="U1560" s="366">
        <v>20</v>
      </c>
      <c r="V1560" s="367">
        <v>45200</v>
      </c>
      <c r="W1560" s="367">
        <v>45747</v>
      </c>
      <c r="X1560" s="363" t="s">
        <v>3404</v>
      </c>
      <c r="Y1560" s="363"/>
      <c r="Z1560" s="363"/>
      <c r="AA1560" s="363"/>
      <c r="AB1560" s="363"/>
      <c r="AC1560" s="363"/>
      <c r="AD1560" s="363" t="s">
        <v>360</v>
      </c>
      <c r="AE1560" s="367"/>
      <c r="AF1560" s="362"/>
      <c r="AG1560" s="364">
        <v>8</v>
      </c>
      <c r="AH1560" s="364">
        <v>8</v>
      </c>
      <c r="AI1560" s="364">
        <v>3.12</v>
      </c>
      <c r="AJ1560" s="363" t="s">
        <v>0</v>
      </c>
      <c r="AK1560" s="368">
        <v>2.82</v>
      </c>
      <c r="AL1560" s="364">
        <v>0.23</v>
      </c>
      <c r="AM1560" s="369">
        <v>750</v>
      </c>
      <c r="AN1560" s="370">
        <v>16</v>
      </c>
      <c r="AO1560" s="371" t="s">
        <v>857</v>
      </c>
      <c r="AP1560" s="371" t="s">
        <v>0</v>
      </c>
      <c r="AQ1560" s="371" t="s">
        <v>306</v>
      </c>
      <c r="AR1560" s="372" t="s">
        <v>0</v>
      </c>
      <c r="AS1560" s="372"/>
      <c r="AT1560" s="363"/>
    </row>
    <row r="1561" spans="1:46" x14ac:dyDescent="0.3">
      <c r="A1561" s="362" t="s">
        <v>1087</v>
      </c>
      <c r="B1561" s="363" t="s">
        <v>294</v>
      </c>
      <c r="C1561" s="363" t="s">
        <v>295</v>
      </c>
      <c r="D1561" s="363" t="s">
        <v>778</v>
      </c>
      <c r="E1561" s="363" t="s">
        <v>297</v>
      </c>
      <c r="F1561" s="363" t="s">
        <v>1044</v>
      </c>
      <c r="G1561" s="363" t="s">
        <v>586</v>
      </c>
      <c r="H1561" s="363" t="s">
        <v>1088</v>
      </c>
      <c r="I1561" s="363" t="s">
        <v>1089</v>
      </c>
      <c r="J1561" s="363" t="s">
        <v>182</v>
      </c>
      <c r="K1561" s="363" t="s">
        <v>697</v>
      </c>
      <c r="L1561" s="364">
        <v>398.37</v>
      </c>
      <c r="M1561" s="365">
        <v>400</v>
      </c>
      <c r="N1561" s="364">
        <v>356.44</v>
      </c>
      <c r="O1561" s="363" t="s">
        <v>1090</v>
      </c>
      <c r="P1561" s="363" t="s">
        <v>784</v>
      </c>
      <c r="Q1561" s="363" t="s">
        <v>300</v>
      </c>
      <c r="R1561" s="363" t="s">
        <v>1091</v>
      </c>
      <c r="S1561" s="363" t="s">
        <v>697</v>
      </c>
      <c r="T1561" s="365">
        <v>294.25</v>
      </c>
      <c r="U1561" s="366">
        <v>7</v>
      </c>
      <c r="V1561" s="367">
        <v>45200</v>
      </c>
      <c r="W1561" s="367">
        <v>45930</v>
      </c>
      <c r="X1561" s="363" t="s">
        <v>3405</v>
      </c>
      <c r="Y1561" s="363"/>
      <c r="Z1561" s="363"/>
      <c r="AA1561" s="363"/>
      <c r="AB1561" s="363"/>
      <c r="AC1561" s="363"/>
      <c r="AD1561" s="363" t="s">
        <v>304</v>
      </c>
      <c r="AE1561" s="367">
        <v>44669</v>
      </c>
      <c r="AF1561" s="362" t="s">
        <v>3406</v>
      </c>
      <c r="AG1561" s="364">
        <v>7.0000000000000007E-2</v>
      </c>
      <c r="AH1561" s="364">
        <v>0.06</v>
      </c>
      <c r="AI1561" s="364">
        <v>0.55000000000000004</v>
      </c>
      <c r="AJ1561" s="363" t="s">
        <v>0</v>
      </c>
      <c r="AK1561" s="368">
        <v>74.22</v>
      </c>
      <c r="AL1561" s="364">
        <v>0.52</v>
      </c>
      <c r="AM1561" s="369">
        <v>400</v>
      </c>
      <c r="AN1561" s="370">
        <v>4</v>
      </c>
      <c r="AO1561" s="371" t="s">
        <v>857</v>
      </c>
      <c r="AP1561" s="371" t="s">
        <v>0</v>
      </c>
      <c r="AQ1561" s="371" t="s">
        <v>306</v>
      </c>
      <c r="AR1561" s="372" t="s">
        <v>0</v>
      </c>
      <c r="AS1561" s="372"/>
      <c r="AT1561" s="363"/>
    </row>
    <row r="1562" spans="1:46" x14ac:dyDescent="0.3">
      <c r="A1562" s="362" t="s">
        <v>1092</v>
      </c>
      <c r="B1562" s="363" t="s">
        <v>294</v>
      </c>
      <c r="C1562" s="363" t="s">
        <v>295</v>
      </c>
      <c r="D1562" s="363" t="s">
        <v>778</v>
      </c>
      <c r="E1562" s="363" t="s">
        <v>297</v>
      </c>
      <c r="F1562" s="363" t="s">
        <v>1044</v>
      </c>
      <c r="G1562" s="363" t="s">
        <v>586</v>
      </c>
      <c r="H1562" s="363" t="s">
        <v>1088</v>
      </c>
      <c r="I1562" s="363" t="s">
        <v>1089</v>
      </c>
      <c r="J1562" s="363" t="s">
        <v>1093</v>
      </c>
      <c r="K1562" s="363" t="s">
        <v>697</v>
      </c>
      <c r="L1562" s="364">
        <v>194.09</v>
      </c>
      <c r="M1562" s="365">
        <v>400</v>
      </c>
      <c r="N1562" s="364">
        <v>173.67</v>
      </c>
      <c r="O1562" s="363" t="s">
        <v>1094</v>
      </c>
      <c r="P1562" s="363" t="s">
        <v>784</v>
      </c>
      <c r="Q1562" s="363" t="s">
        <v>300</v>
      </c>
      <c r="R1562" s="363" t="s">
        <v>1091</v>
      </c>
      <c r="S1562" s="363" t="s">
        <v>697</v>
      </c>
      <c r="T1562" s="365">
        <v>222.03</v>
      </c>
      <c r="U1562" s="366">
        <v>7</v>
      </c>
      <c r="V1562" s="367">
        <v>45200</v>
      </c>
      <c r="W1562" s="367">
        <v>45930</v>
      </c>
      <c r="X1562" s="363" t="s">
        <v>3405</v>
      </c>
      <c r="Y1562" s="363"/>
      <c r="Z1562" s="363"/>
      <c r="AA1562" s="363"/>
      <c r="AB1562" s="363"/>
      <c r="AC1562" s="363"/>
      <c r="AD1562" s="363" t="s">
        <v>304</v>
      </c>
      <c r="AE1562" s="367">
        <v>44669</v>
      </c>
      <c r="AF1562" s="362" t="s">
        <v>3406</v>
      </c>
      <c r="AG1562" s="364">
        <v>0.03</v>
      </c>
      <c r="AH1562" s="364">
        <v>0.03</v>
      </c>
      <c r="AI1562" s="364">
        <v>0.27</v>
      </c>
      <c r="AJ1562" s="363" t="s">
        <v>0</v>
      </c>
      <c r="AK1562" s="368">
        <v>181.3</v>
      </c>
      <c r="AL1562" s="364">
        <v>0.25</v>
      </c>
      <c r="AM1562" s="369">
        <v>400</v>
      </c>
      <c r="AN1562" s="370">
        <v>4</v>
      </c>
      <c r="AO1562" s="371" t="s">
        <v>857</v>
      </c>
      <c r="AP1562" s="371" t="s">
        <v>0</v>
      </c>
      <c r="AQ1562" s="371" t="s">
        <v>306</v>
      </c>
      <c r="AR1562" s="372" t="s">
        <v>0</v>
      </c>
      <c r="AS1562" s="372"/>
      <c r="AT1562" s="363"/>
    </row>
    <row r="1563" spans="1:46" x14ac:dyDescent="0.3">
      <c r="A1563" s="362" t="s">
        <v>1097</v>
      </c>
      <c r="B1563" s="363" t="s">
        <v>308</v>
      </c>
      <c r="C1563" s="363" t="s">
        <v>295</v>
      </c>
      <c r="D1563" s="363" t="s">
        <v>778</v>
      </c>
      <c r="E1563" s="363" t="s">
        <v>297</v>
      </c>
      <c r="F1563" s="363" t="s">
        <v>1044</v>
      </c>
      <c r="G1563" s="363" t="s">
        <v>586</v>
      </c>
      <c r="H1563" s="363" t="s">
        <v>1088</v>
      </c>
      <c r="I1563" s="363" t="s">
        <v>1089</v>
      </c>
      <c r="J1563" s="363" t="s">
        <v>182</v>
      </c>
      <c r="K1563" s="363" t="s">
        <v>697</v>
      </c>
      <c r="L1563" s="364">
        <v>418.46</v>
      </c>
      <c r="M1563" s="365">
        <v>400</v>
      </c>
      <c r="N1563" s="364">
        <v>374.42</v>
      </c>
      <c r="O1563" s="363" t="s">
        <v>1090</v>
      </c>
      <c r="P1563" s="363" t="s">
        <v>784</v>
      </c>
      <c r="Q1563" s="363" t="s">
        <v>300</v>
      </c>
      <c r="R1563" s="363" t="s">
        <v>1091</v>
      </c>
      <c r="S1563" s="363" t="s">
        <v>697</v>
      </c>
      <c r="T1563" s="365">
        <v>222.03</v>
      </c>
      <c r="U1563" s="366">
        <v>7</v>
      </c>
      <c r="V1563" s="367">
        <v>45200</v>
      </c>
      <c r="W1563" s="367">
        <v>45930</v>
      </c>
      <c r="X1563" s="363" t="s">
        <v>3405</v>
      </c>
      <c r="Y1563" s="363"/>
      <c r="Z1563" s="363"/>
      <c r="AA1563" s="363"/>
      <c r="AB1563" s="363"/>
      <c r="AC1563" s="363"/>
      <c r="AD1563" s="363" t="s">
        <v>304</v>
      </c>
      <c r="AE1563" s="367">
        <v>44669</v>
      </c>
      <c r="AF1563" s="362" t="s">
        <v>3406</v>
      </c>
      <c r="AG1563" s="364">
        <v>7.0000000000000007E-2</v>
      </c>
      <c r="AH1563" s="364">
        <v>0.06</v>
      </c>
      <c r="AI1563" s="364">
        <v>0.57999999999999996</v>
      </c>
      <c r="AJ1563" s="363" t="s">
        <v>0</v>
      </c>
      <c r="AK1563" s="368">
        <v>69.34</v>
      </c>
      <c r="AL1563" s="364">
        <v>0.55000000000000004</v>
      </c>
      <c r="AM1563" s="369">
        <v>400</v>
      </c>
      <c r="AN1563" s="370">
        <v>4</v>
      </c>
      <c r="AO1563" s="371" t="s">
        <v>857</v>
      </c>
      <c r="AP1563" s="371" t="s">
        <v>0</v>
      </c>
      <c r="AQ1563" s="371" t="s">
        <v>306</v>
      </c>
      <c r="AR1563" s="372" t="s">
        <v>0</v>
      </c>
      <c r="AS1563" s="372"/>
      <c r="AT1563" s="363"/>
    </row>
    <row r="1564" spans="1:46" x14ac:dyDescent="0.3">
      <c r="A1564" s="362" t="s">
        <v>1098</v>
      </c>
      <c r="B1564" s="363" t="s">
        <v>308</v>
      </c>
      <c r="C1564" s="363" t="s">
        <v>295</v>
      </c>
      <c r="D1564" s="363" t="s">
        <v>778</v>
      </c>
      <c r="E1564" s="363" t="s">
        <v>297</v>
      </c>
      <c r="F1564" s="363" t="s">
        <v>1044</v>
      </c>
      <c r="G1564" s="363" t="s">
        <v>586</v>
      </c>
      <c r="H1564" s="363" t="s">
        <v>1088</v>
      </c>
      <c r="I1564" s="363" t="s">
        <v>1089</v>
      </c>
      <c r="J1564" s="363" t="s">
        <v>1093</v>
      </c>
      <c r="K1564" s="363" t="s">
        <v>697</v>
      </c>
      <c r="L1564" s="364">
        <v>218.34</v>
      </c>
      <c r="M1564" s="365">
        <v>400</v>
      </c>
      <c r="N1564" s="364">
        <v>195.36</v>
      </c>
      <c r="O1564" s="363" t="s">
        <v>1094</v>
      </c>
      <c r="P1564" s="363" t="s">
        <v>784</v>
      </c>
      <c r="Q1564" s="363" t="s">
        <v>300</v>
      </c>
      <c r="R1564" s="363" t="s">
        <v>1091</v>
      </c>
      <c r="S1564" s="363" t="s">
        <v>697</v>
      </c>
      <c r="T1564" s="365">
        <v>222.03</v>
      </c>
      <c r="U1564" s="366">
        <v>7</v>
      </c>
      <c r="V1564" s="367">
        <v>45200</v>
      </c>
      <c r="W1564" s="367">
        <v>45930</v>
      </c>
      <c r="X1564" s="363" t="s">
        <v>3405</v>
      </c>
      <c r="Y1564" s="363"/>
      <c r="Z1564" s="363"/>
      <c r="AA1564" s="363"/>
      <c r="AB1564" s="363"/>
      <c r="AC1564" s="363"/>
      <c r="AD1564" s="363" t="s">
        <v>304</v>
      </c>
      <c r="AE1564" s="367">
        <v>44669</v>
      </c>
      <c r="AF1564" s="362" t="s">
        <v>3406</v>
      </c>
      <c r="AG1564" s="364">
        <v>0.04</v>
      </c>
      <c r="AH1564" s="364">
        <v>0.03</v>
      </c>
      <c r="AI1564" s="364">
        <v>0.3</v>
      </c>
      <c r="AJ1564" s="363" t="s">
        <v>0</v>
      </c>
      <c r="AK1564" s="368">
        <v>158.02000000000001</v>
      </c>
      <c r="AL1564" s="364">
        <v>0.28999999999999998</v>
      </c>
      <c r="AM1564" s="369">
        <v>400</v>
      </c>
      <c r="AN1564" s="370">
        <v>4</v>
      </c>
      <c r="AO1564" s="371" t="s">
        <v>857</v>
      </c>
      <c r="AP1564" s="371" t="s">
        <v>0</v>
      </c>
      <c r="AQ1564" s="371" t="s">
        <v>306</v>
      </c>
      <c r="AR1564" s="372" t="s">
        <v>0</v>
      </c>
      <c r="AS1564" s="372"/>
      <c r="AT1564" s="363"/>
    </row>
    <row r="1565" spans="1:46" x14ac:dyDescent="0.3">
      <c r="A1565" s="362" t="s">
        <v>1101</v>
      </c>
      <c r="B1565" s="363" t="s">
        <v>310</v>
      </c>
      <c r="C1565" s="363" t="s">
        <v>295</v>
      </c>
      <c r="D1565" s="363" t="s">
        <v>778</v>
      </c>
      <c r="E1565" s="363" t="s">
        <v>297</v>
      </c>
      <c r="F1565" s="363" t="s">
        <v>1044</v>
      </c>
      <c r="G1565" s="363" t="s">
        <v>586</v>
      </c>
      <c r="H1565" s="363" t="s">
        <v>1088</v>
      </c>
      <c r="I1565" s="363" t="s">
        <v>1089</v>
      </c>
      <c r="J1565" s="363" t="s">
        <v>182</v>
      </c>
      <c r="K1565" s="363" t="s">
        <v>697</v>
      </c>
      <c r="L1565" s="364">
        <v>337.87</v>
      </c>
      <c r="M1565" s="365">
        <v>400</v>
      </c>
      <c r="N1565" s="364">
        <v>302.31</v>
      </c>
      <c r="O1565" s="363" t="s">
        <v>1090</v>
      </c>
      <c r="P1565" s="363" t="s">
        <v>784</v>
      </c>
      <c r="Q1565" s="363" t="s">
        <v>300</v>
      </c>
      <c r="R1565" s="363" t="s">
        <v>1091</v>
      </c>
      <c r="S1565" s="363" t="s">
        <v>697</v>
      </c>
      <c r="T1565" s="365">
        <v>222.03</v>
      </c>
      <c r="U1565" s="366">
        <v>7</v>
      </c>
      <c r="V1565" s="367">
        <v>45200</v>
      </c>
      <c r="W1565" s="367">
        <v>45930</v>
      </c>
      <c r="X1565" s="363" t="s">
        <v>3405</v>
      </c>
      <c r="Y1565" s="363"/>
      <c r="Z1565" s="363"/>
      <c r="AA1565" s="363"/>
      <c r="AB1565" s="363"/>
      <c r="AC1565" s="363"/>
      <c r="AD1565" s="363" t="s">
        <v>304</v>
      </c>
      <c r="AE1565" s="367">
        <v>44669</v>
      </c>
      <c r="AF1565" s="362" t="s">
        <v>3406</v>
      </c>
      <c r="AG1565" s="364">
        <v>0.06</v>
      </c>
      <c r="AH1565" s="364">
        <v>0.05</v>
      </c>
      <c r="AI1565" s="364">
        <v>0.28000000000000003</v>
      </c>
      <c r="AJ1565" s="363" t="s">
        <v>0</v>
      </c>
      <c r="AK1565" s="368">
        <v>92.42</v>
      </c>
      <c r="AL1565" s="364">
        <v>0.45</v>
      </c>
      <c r="AM1565" s="369">
        <v>400</v>
      </c>
      <c r="AN1565" s="370">
        <v>4</v>
      </c>
      <c r="AO1565" s="371" t="s">
        <v>857</v>
      </c>
      <c r="AP1565" s="371" t="s">
        <v>0</v>
      </c>
      <c r="AQ1565" s="371" t="s">
        <v>306</v>
      </c>
      <c r="AR1565" s="372" t="s">
        <v>0</v>
      </c>
      <c r="AS1565" s="372"/>
      <c r="AT1565" s="363"/>
    </row>
    <row r="1566" spans="1:46" x14ac:dyDescent="0.3">
      <c r="A1566" s="362" t="s">
        <v>1102</v>
      </c>
      <c r="B1566" s="363" t="s">
        <v>310</v>
      </c>
      <c r="C1566" s="363" t="s">
        <v>295</v>
      </c>
      <c r="D1566" s="363" t="s">
        <v>778</v>
      </c>
      <c r="E1566" s="363" t="s">
        <v>297</v>
      </c>
      <c r="F1566" s="363" t="s">
        <v>1044</v>
      </c>
      <c r="G1566" s="363" t="s">
        <v>586</v>
      </c>
      <c r="H1566" s="363" t="s">
        <v>1088</v>
      </c>
      <c r="I1566" s="363" t="s">
        <v>1089</v>
      </c>
      <c r="J1566" s="363" t="s">
        <v>1093</v>
      </c>
      <c r="K1566" s="363" t="s">
        <v>697</v>
      </c>
      <c r="L1566" s="364">
        <v>204.98</v>
      </c>
      <c r="M1566" s="365">
        <v>400</v>
      </c>
      <c r="N1566" s="364">
        <v>183.41</v>
      </c>
      <c r="O1566" s="363" t="s">
        <v>1094</v>
      </c>
      <c r="P1566" s="363" t="s">
        <v>784</v>
      </c>
      <c r="Q1566" s="363" t="s">
        <v>300</v>
      </c>
      <c r="R1566" s="363" t="s">
        <v>1091</v>
      </c>
      <c r="S1566" s="363" t="s">
        <v>697</v>
      </c>
      <c r="T1566" s="365">
        <v>222.03</v>
      </c>
      <c r="U1566" s="366">
        <v>7</v>
      </c>
      <c r="V1566" s="367">
        <v>45200</v>
      </c>
      <c r="W1566" s="367">
        <v>45930</v>
      </c>
      <c r="X1566" s="363" t="s">
        <v>3405</v>
      </c>
      <c r="Y1566" s="363"/>
      <c r="Z1566" s="363"/>
      <c r="AA1566" s="363"/>
      <c r="AB1566" s="363"/>
      <c r="AC1566" s="363"/>
      <c r="AD1566" s="363" t="s">
        <v>304</v>
      </c>
      <c r="AE1566" s="367">
        <v>44669</v>
      </c>
      <c r="AF1566" s="362" t="s">
        <v>3406</v>
      </c>
      <c r="AG1566" s="364">
        <v>0.03</v>
      </c>
      <c r="AH1566" s="364">
        <v>0.03</v>
      </c>
      <c r="AI1566" s="364">
        <v>0.3</v>
      </c>
      <c r="AJ1566" s="363" t="s">
        <v>0</v>
      </c>
      <c r="AK1566" s="368">
        <v>170.11</v>
      </c>
      <c r="AL1566" s="364">
        <v>0.38</v>
      </c>
      <c r="AM1566" s="369">
        <v>400</v>
      </c>
      <c r="AN1566" s="370">
        <v>4</v>
      </c>
      <c r="AO1566" s="371" t="s">
        <v>857</v>
      </c>
      <c r="AP1566" s="371" t="s">
        <v>0</v>
      </c>
      <c r="AQ1566" s="371" t="s">
        <v>306</v>
      </c>
      <c r="AR1566" s="372" t="s">
        <v>0</v>
      </c>
      <c r="AS1566" s="372"/>
      <c r="AT1566" s="363"/>
    </row>
    <row r="1567" spans="1:46" x14ac:dyDescent="0.3">
      <c r="A1567" s="362" t="s">
        <v>1105</v>
      </c>
      <c r="B1567" s="363" t="s">
        <v>294</v>
      </c>
      <c r="C1567" s="363" t="s">
        <v>295</v>
      </c>
      <c r="D1567" s="363" t="s">
        <v>778</v>
      </c>
      <c r="E1567" s="363" t="s">
        <v>297</v>
      </c>
      <c r="F1567" s="363" t="s">
        <v>1044</v>
      </c>
      <c r="G1567" s="363" t="s">
        <v>1106</v>
      </c>
      <c r="H1567" s="363" t="s">
        <v>903</v>
      </c>
      <c r="I1567" s="363" t="s">
        <v>1106</v>
      </c>
      <c r="J1567" s="363" t="s">
        <v>1107</v>
      </c>
      <c r="K1567" s="363"/>
      <c r="L1567" s="364">
        <v>1.5758313204840479</v>
      </c>
      <c r="M1567" s="365">
        <v>2.2200000000000002</v>
      </c>
      <c r="N1567" s="364">
        <v>1.41</v>
      </c>
      <c r="O1567" s="363" t="s">
        <v>2815</v>
      </c>
      <c r="P1567" s="363" t="s">
        <v>784</v>
      </c>
      <c r="Q1567" s="363" t="s">
        <v>300</v>
      </c>
      <c r="R1567" s="363" t="s">
        <v>905</v>
      </c>
      <c r="S1567" s="363"/>
      <c r="T1567" s="365">
        <v>2.2200000000000002</v>
      </c>
      <c r="U1567" s="366">
        <v>15</v>
      </c>
      <c r="V1567" s="367">
        <v>45200</v>
      </c>
      <c r="W1567" s="367">
        <v>45930</v>
      </c>
      <c r="X1567" s="363" t="s">
        <v>1108</v>
      </c>
      <c r="Y1567" s="363" t="s">
        <v>835</v>
      </c>
      <c r="Z1567" s="363"/>
      <c r="AA1567" s="363"/>
      <c r="AB1567" s="363"/>
      <c r="AC1567" s="363"/>
      <c r="AD1567" s="363" t="s">
        <v>304</v>
      </c>
      <c r="AE1567" s="367">
        <v>44669</v>
      </c>
      <c r="AF1567" s="362" t="s">
        <v>2594</v>
      </c>
      <c r="AG1567" s="364">
        <v>2.5120760859860558E-4</v>
      </c>
      <c r="AH1567" s="364">
        <v>2.6233925020772959E-4</v>
      </c>
      <c r="AI1567" s="364">
        <v>0.1945753517938722</v>
      </c>
      <c r="AJ1567" s="363" t="s">
        <v>0</v>
      </c>
      <c r="AK1567" s="368">
        <v>118.87125608783261</v>
      </c>
      <c r="AL1567" s="364">
        <v>9.770154187001103E-4</v>
      </c>
      <c r="AM1567" s="369"/>
      <c r="AN1567" s="370">
        <v>13</v>
      </c>
      <c r="AO1567" s="371" t="s">
        <v>787</v>
      </c>
      <c r="AP1567" s="371" t="s">
        <v>0</v>
      </c>
      <c r="AQ1567" s="371" t="s">
        <v>386</v>
      </c>
      <c r="AR1567" s="372" t="s">
        <v>0</v>
      </c>
      <c r="AS1567" s="372"/>
      <c r="AT1567" s="363"/>
    </row>
    <row r="1568" spans="1:46" x14ac:dyDescent="0.3">
      <c r="A1568" s="362" t="s">
        <v>1109</v>
      </c>
      <c r="B1568" s="363" t="s">
        <v>308</v>
      </c>
      <c r="C1568" s="363" t="s">
        <v>295</v>
      </c>
      <c r="D1568" s="363" t="s">
        <v>778</v>
      </c>
      <c r="E1568" s="363" t="s">
        <v>297</v>
      </c>
      <c r="F1568" s="363" t="s">
        <v>1044</v>
      </c>
      <c r="G1568" s="363" t="s">
        <v>1106</v>
      </c>
      <c r="H1568" s="363" t="s">
        <v>903</v>
      </c>
      <c r="I1568" s="363" t="s">
        <v>1106</v>
      </c>
      <c r="J1568" s="363" t="s">
        <v>1107</v>
      </c>
      <c r="K1568" s="363"/>
      <c r="L1568" s="364">
        <v>1.5311268858603879</v>
      </c>
      <c r="M1568" s="365">
        <v>2.2200000000000002</v>
      </c>
      <c r="N1568" s="364">
        <v>1.37</v>
      </c>
      <c r="O1568" s="363" t="s">
        <v>2815</v>
      </c>
      <c r="P1568" s="363" t="s">
        <v>784</v>
      </c>
      <c r="Q1568" s="363" t="s">
        <v>300</v>
      </c>
      <c r="R1568" s="363" t="s">
        <v>905</v>
      </c>
      <c r="S1568" s="363"/>
      <c r="T1568" s="365">
        <v>2.2200000000000002</v>
      </c>
      <c r="U1568" s="366">
        <v>15</v>
      </c>
      <c r="V1568" s="367">
        <v>45200</v>
      </c>
      <c r="W1568" s="367">
        <v>45930</v>
      </c>
      <c r="X1568" s="363" t="s">
        <v>1108</v>
      </c>
      <c r="Y1568" s="363" t="s">
        <v>835</v>
      </c>
      <c r="Z1568" s="363"/>
      <c r="AA1568" s="363"/>
      <c r="AB1568" s="363"/>
      <c r="AC1568" s="363"/>
      <c r="AD1568" s="363" t="s">
        <v>304</v>
      </c>
      <c r="AE1568" s="367">
        <v>44669</v>
      </c>
      <c r="AF1568" s="362" t="s">
        <v>2594</v>
      </c>
      <c r="AG1568" s="364">
        <v>2.440811516170849E-4</v>
      </c>
      <c r="AH1568" s="364">
        <v>2.5489700197488631E-4</v>
      </c>
      <c r="AI1568" s="364">
        <v>0.18905548365787589</v>
      </c>
      <c r="AJ1568" s="363" t="s">
        <v>0</v>
      </c>
      <c r="AK1568" s="368">
        <v>123.1386682482614</v>
      </c>
      <c r="AL1568" s="364">
        <v>9.492986692334408E-4</v>
      </c>
      <c r="AM1568" s="369"/>
      <c r="AN1568" s="370">
        <v>13</v>
      </c>
      <c r="AO1568" s="371" t="s">
        <v>787</v>
      </c>
      <c r="AP1568" s="371" t="s">
        <v>0</v>
      </c>
      <c r="AQ1568" s="371" t="s">
        <v>386</v>
      </c>
      <c r="AR1568" s="372" t="s">
        <v>0</v>
      </c>
      <c r="AS1568" s="372"/>
      <c r="AT1568" s="363"/>
    </row>
    <row r="1569" spans="1:46" x14ac:dyDescent="0.3">
      <c r="A1569" s="362" t="s">
        <v>1110</v>
      </c>
      <c r="B1569" s="363" t="s">
        <v>310</v>
      </c>
      <c r="C1569" s="363" t="s">
        <v>295</v>
      </c>
      <c r="D1569" s="363" t="s">
        <v>778</v>
      </c>
      <c r="E1569" s="363" t="s">
        <v>297</v>
      </c>
      <c r="F1569" s="363" t="s">
        <v>1044</v>
      </c>
      <c r="G1569" s="363" t="s">
        <v>1106</v>
      </c>
      <c r="H1569" s="363" t="s">
        <v>903</v>
      </c>
      <c r="I1569" s="363" t="s">
        <v>1106</v>
      </c>
      <c r="J1569" s="363" t="s">
        <v>1107</v>
      </c>
      <c r="K1569" s="363"/>
      <c r="L1569" s="364">
        <v>1.5311268858603879</v>
      </c>
      <c r="M1569" s="365">
        <v>2.2200000000000002</v>
      </c>
      <c r="N1569" s="364">
        <v>1.37</v>
      </c>
      <c r="O1569" s="363" t="s">
        <v>2815</v>
      </c>
      <c r="P1569" s="363" t="s">
        <v>784</v>
      </c>
      <c r="Q1569" s="363" t="s">
        <v>300</v>
      </c>
      <c r="R1569" s="363" t="s">
        <v>905</v>
      </c>
      <c r="S1569" s="363"/>
      <c r="T1569" s="365">
        <v>2.2200000000000002</v>
      </c>
      <c r="U1569" s="366">
        <v>15</v>
      </c>
      <c r="V1569" s="367">
        <v>45200</v>
      </c>
      <c r="W1569" s="367">
        <v>45930</v>
      </c>
      <c r="X1569" s="363" t="s">
        <v>1108</v>
      </c>
      <c r="Y1569" s="363" t="s">
        <v>835</v>
      </c>
      <c r="Z1569" s="363"/>
      <c r="AA1569" s="363"/>
      <c r="AB1569" s="363"/>
      <c r="AC1569" s="363"/>
      <c r="AD1569" s="363" t="s">
        <v>304</v>
      </c>
      <c r="AE1569" s="367">
        <v>44669</v>
      </c>
      <c r="AF1569" s="362" t="s">
        <v>2594</v>
      </c>
      <c r="AG1569" s="364">
        <v>2.440811516170849E-4</v>
      </c>
      <c r="AH1569" s="364">
        <v>2.5489700197488631E-4</v>
      </c>
      <c r="AI1569" s="364">
        <v>0.18905548365787589</v>
      </c>
      <c r="AJ1569" s="363" t="s">
        <v>0</v>
      </c>
      <c r="AK1569" s="368">
        <v>123.1386682482614</v>
      </c>
      <c r="AL1569" s="364">
        <v>9.492986692334408E-4</v>
      </c>
      <c r="AM1569" s="369"/>
      <c r="AN1569" s="370">
        <v>13</v>
      </c>
      <c r="AO1569" s="371" t="s">
        <v>787</v>
      </c>
      <c r="AP1569" s="371" t="s">
        <v>0</v>
      </c>
      <c r="AQ1569" s="371" t="s">
        <v>386</v>
      </c>
      <c r="AR1569" s="372" t="s">
        <v>0</v>
      </c>
      <c r="AS1569" s="372"/>
      <c r="AT1569" s="363"/>
    </row>
    <row r="1570" spans="1:46" x14ac:dyDescent="0.3">
      <c r="A1570" s="362" t="s">
        <v>1956</v>
      </c>
      <c r="B1570" s="363" t="s">
        <v>294</v>
      </c>
      <c r="C1570" s="363" t="s">
        <v>295</v>
      </c>
      <c r="D1570" s="363" t="s">
        <v>778</v>
      </c>
      <c r="E1570" s="363" t="s">
        <v>297</v>
      </c>
      <c r="F1570" s="363" t="s">
        <v>1044</v>
      </c>
      <c r="G1570" s="363" t="s">
        <v>1045</v>
      </c>
      <c r="H1570" s="363" t="s">
        <v>903</v>
      </c>
      <c r="I1570" s="363" t="s">
        <v>1621</v>
      </c>
      <c r="J1570" s="363"/>
      <c r="K1570" s="363" t="s">
        <v>782</v>
      </c>
      <c r="L1570" s="364">
        <v>487</v>
      </c>
      <c r="M1570" s="365">
        <v>750</v>
      </c>
      <c r="N1570" s="364">
        <v>436</v>
      </c>
      <c r="O1570" s="363" t="s">
        <v>2814</v>
      </c>
      <c r="P1570" s="363" t="s">
        <v>784</v>
      </c>
      <c r="Q1570" s="363" t="s">
        <v>300</v>
      </c>
      <c r="R1570" s="363" t="s">
        <v>905</v>
      </c>
      <c r="S1570" s="363"/>
      <c r="T1570" s="365">
        <v>440</v>
      </c>
      <c r="U1570" s="366">
        <v>20</v>
      </c>
      <c r="V1570" s="367">
        <v>45200</v>
      </c>
      <c r="W1570" s="367">
        <v>45747</v>
      </c>
      <c r="X1570" s="363" t="s">
        <v>3404</v>
      </c>
      <c r="Y1570" s="363"/>
      <c r="Z1570" s="363"/>
      <c r="AA1570" s="363"/>
      <c r="AB1570" s="363"/>
      <c r="AC1570" s="363"/>
      <c r="AD1570" s="363" t="s">
        <v>360</v>
      </c>
      <c r="AE1570" s="367"/>
      <c r="AF1570" s="362"/>
      <c r="AG1570" s="364">
        <v>8</v>
      </c>
      <c r="AH1570" s="364">
        <v>8</v>
      </c>
      <c r="AI1570" s="364">
        <v>3.12</v>
      </c>
      <c r="AJ1570" s="363" t="s">
        <v>0</v>
      </c>
      <c r="AK1570" s="368">
        <v>2.82</v>
      </c>
      <c r="AL1570" s="364">
        <v>0.23</v>
      </c>
      <c r="AM1570" s="369">
        <v>750</v>
      </c>
      <c r="AN1570" s="370">
        <v>16</v>
      </c>
      <c r="AO1570" s="371" t="s">
        <v>857</v>
      </c>
      <c r="AP1570" s="371" t="s">
        <v>0</v>
      </c>
      <c r="AQ1570" s="371" t="s">
        <v>306</v>
      </c>
      <c r="AR1570" s="372" t="s">
        <v>0</v>
      </c>
      <c r="AS1570" s="372"/>
      <c r="AT1570" s="363"/>
    </row>
    <row r="1571" spans="1:46" x14ac:dyDescent="0.3">
      <c r="A1571" s="362" t="s">
        <v>1958</v>
      </c>
      <c r="B1571" s="363" t="s">
        <v>308</v>
      </c>
      <c r="C1571" s="363" t="s">
        <v>295</v>
      </c>
      <c r="D1571" s="363" t="s">
        <v>778</v>
      </c>
      <c r="E1571" s="363" t="s">
        <v>297</v>
      </c>
      <c r="F1571" s="363" t="s">
        <v>1044</v>
      </c>
      <c r="G1571" s="363" t="s">
        <v>1045</v>
      </c>
      <c r="H1571" s="363" t="s">
        <v>903</v>
      </c>
      <c r="I1571" s="363" t="s">
        <v>1621</v>
      </c>
      <c r="J1571" s="363"/>
      <c r="K1571" s="363" t="s">
        <v>782</v>
      </c>
      <c r="L1571" s="364">
        <v>487</v>
      </c>
      <c r="M1571" s="365">
        <v>750</v>
      </c>
      <c r="N1571" s="364">
        <v>436</v>
      </c>
      <c r="O1571" s="363" t="s">
        <v>2814</v>
      </c>
      <c r="P1571" s="363" t="s">
        <v>784</v>
      </c>
      <c r="Q1571" s="363" t="s">
        <v>300</v>
      </c>
      <c r="R1571" s="363" t="s">
        <v>905</v>
      </c>
      <c r="S1571" s="363"/>
      <c r="T1571" s="365">
        <v>440</v>
      </c>
      <c r="U1571" s="366">
        <v>20</v>
      </c>
      <c r="V1571" s="367">
        <v>45200</v>
      </c>
      <c r="W1571" s="367">
        <v>45747</v>
      </c>
      <c r="X1571" s="363" t="s">
        <v>3404</v>
      </c>
      <c r="Y1571" s="363"/>
      <c r="Z1571" s="363"/>
      <c r="AA1571" s="363"/>
      <c r="AB1571" s="363"/>
      <c r="AC1571" s="363"/>
      <c r="AD1571" s="363" t="s">
        <v>360</v>
      </c>
      <c r="AE1571" s="367"/>
      <c r="AF1571" s="362"/>
      <c r="AG1571" s="364">
        <v>8</v>
      </c>
      <c r="AH1571" s="364">
        <v>8</v>
      </c>
      <c r="AI1571" s="364">
        <v>3.12</v>
      </c>
      <c r="AJ1571" s="363" t="s">
        <v>0</v>
      </c>
      <c r="AK1571" s="368">
        <v>2.82</v>
      </c>
      <c r="AL1571" s="364">
        <v>0.23</v>
      </c>
      <c r="AM1571" s="369">
        <v>750</v>
      </c>
      <c r="AN1571" s="370">
        <v>16</v>
      </c>
      <c r="AO1571" s="371" t="s">
        <v>857</v>
      </c>
      <c r="AP1571" s="371" t="s">
        <v>0</v>
      </c>
      <c r="AQ1571" s="371" t="s">
        <v>306</v>
      </c>
      <c r="AR1571" s="372" t="s">
        <v>0</v>
      </c>
      <c r="AS1571" s="372"/>
      <c r="AT1571" s="363"/>
    </row>
    <row r="1572" spans="1:46" x14ac:dyDescent="0.3">
      <c r="A1572" s="362" t="s">
        <v>2595</v>
      </c>
      <c r="B1572" s="363" t="s">
        <v>294</v>
      </c>
      <c r="C1572" s="363" t="s">
        <v>295</v>
      </c>
      <c r="D1572" s="363" t="s">
        <v>778</v>
      </c>
      <c r="E1572" s="363" t="s">
        <v>297</v>
      </c>
      <c r="F1572" s="363" t="s">
        <v>1044</v>
      </c>
      <c r="G1572" s="363" t="s">
        <v>624</v>
      </c>
      <c r="H1572" s="363" t="s">
        <v>3108</v>
      </c>
      <c r="I1572" s="363" t="s">
        <v>1569</v>
      </c>
      <c r="J1572" s="363" t="s">
        <v>1082</v>
      </c>
      <c r="K1572" s="363"/>
      <c r="L1572" s="364">
        <v>5087.2708702581349</v>
      </c>
      <c r="M1572" s="365">
        <v>9000</v>
      </c>
      <c r="N1572" s="364">
        <v>4565.938887036179</v>
      </c>
      <c r="O1572" s="363" t="s">
        <v>3181</v>
      </c>
      <c r="P1572" s="363" t="s">
        <v>3068</v>
      </c>
      <c r="Q1572" s="363" t="s">
        <v>300</v>
      </c>
      <c r="R1572" s="363" t="s">
        <v>905</v>
      </c>
      <c r="S1572" s="363"/>
      <c r="T1572" s="365">
        <v>6886.89</v>
      </c>
      <c r="U1572" s="366">
        <v>15</v>
      </c>
      <c r="V1572" s="367">
        <v>45200</v>
      </c>
      <c r="W1572" s="367">
        <v>45930</v>
      </c>
      <c r="X1572" s="363" t="s">
        <v>3407</v>
      </c>
      <c r="Y1572" s="363"/>
      <c r="Z1572" s="363"/>
      <c r="AA1572" s="363"/>
      <c r="AB1572" s="363"/>
      <c r="AC1572" s="363" t="s">
        <v>1083</v>
      </c>
      <c r="AD1572" s="363" t="s">
        <v>304</v>
      </c>
      <c r="AE1572" s="367">
        <v>44957</v>
      </c>
      <c r="AF1572" s="362" t="s">
        <v>2592</v>
      </c>
      <c r="AG1572" s="364">
        <v>0.82659800000000005</v>
      </c>
      <c r="AH1572" s="364">
        <v>0.86</v>
      </c>
      <c r="AI1572" s="364">
        <v>0.49</v>
      </c>
      <c r="AJ1572" s="363" t="s">
        <v>0</v>
      </c>
      <c r="AK1572" s="368">
        <v>84.17</v>
      </c>
      <c r="AL1572" s="364">
        <v>2.0499999999999998</v>
      </c>
      <c r="AM1572" s="369">
        <v>9000</v>
      </c>
      <c r="AN1572" s="370">
        <v>13</v>
      </c>
      <c r="AO1572" s="371" t="s">
        <v>3071</v>
      </c>
      <c r="AP1572" s="371" t="s">
        <v>0</v>
      </c>
      <c r="AQ1572" s="371" t="s">
        <v>3322</v>
      </c>
      <c r="AR1572" s="372" t="s">
        <v>0</v>
      </c>
      <c r="AS1572" s="372"/>
      <c r="AT1572" s="363"/>
    </row>
    <row r="1573" spans="1:46" x14ac:dyDescent="0.3">
      <c r="A1573" s="362" t="s">
        <v>2596</v>
      </c>
      <c r="B1573" s="363" t="s">
        <v>294</v>
      </c>
      <c r="C1573" s="363" t="s">
        <v>295</v>
      </c>
      <c r="D1573" s="363" t="s">
        <v>778</v>
      </c>
      <c r="E1573" s="363" t="s">
        <v>297</v>
      </c>
      <c r="F1573" s="363" t="s">
        <v>1044</v>
      </c>
      <c r="G1573" s="363" t="s">
        <v>624</v>
      </c>
      <c r="H1573" s="363" t="s">
        <v>3108</v>
      </c>
      <c r="I1573" s="363" t="s">
        <v>1569</v>
      </c>
      <c r="J1573" s="363" t="s">
        <v>1085</v>
      </c>
      <c r="K1573" s="363"/>
      <c r="L1573" s="364">
        <v>4755.3510539991894</v>
      </c>
      <c r="M1573" s="365">
        <v>9000</v>
      </c>
      <c r="N1573" s="364">
        <v>4267.7545776342877</v>
      </c>
      <c r="O1573" s="363" t="s">
        <v>3184</v>
      </c>
      <c r="P1573" s="363" t="s">
        <v>3068</v>
      </c>
      <c r="Q1573" s="363" t="s">
        <v>300</v>
      </c>
      <c r="R1573" s="363" t="s">
        <v>905</v>
      </c>
      <c r="S1573" s="363"/>
      <c r="T1573" s="365">
        <v>4666.34</v>
      </c>
      <c r="U1573" s="366">
        <v>15</v>
      </c>
      <c r="V1573" s="367">
        <v>45200</v>
      </c>
      <c r="W1573" s="367">
        <v>45930</v>
      </c>
      <c r="X1573" s="363" t="s">
        <v>3407</v>
      </c>
      <c r="Y1573" s="363"/>
      <c r="Z1573" s="363"/>
      <c r="AA1573" s="363"/>
      <c r="AB1573" s="363"/>
      <c r="AC1573" s="363" t="s">
        <v>1086</v>
      </c>
      <c r="AD1573" s="363" t="s">
        <v>304</v>
      </c>
      <c r="AE1573" s="367">
        <v>44957</v>
      </c>
      <c r="AF1573" s="362" t="s">
        <v>2592</v>
      </c>
      <c r="AG1573" s="364">
        <v>0.384353</v>
      </c>
      <c r="AH1573" s="364">
        <v>0.4</v>
      </c>
      <c r="AI1573" s="364">
        <v>0.32</v>
      </c>
      <c r="AJ1573" s="363" t="s">
        <v>0</v>
      </c>
      <c r="AK1573" s="368">
        <v>126.33</v>
      </c>
      <c r="AL1573" s="364">
        <v>1.48</v>
      </c>
      <c r="AM1573" s="369">
        <v>9000</v>
      </c>
      <c r="AN1573" s="370">
        <v>13</v>
      </c>
      <c r="AO1573" s="371" t="s">
        <v>3071</v>
      </c>
      <c r="AP1573" s="371" t="s">
        <v>0</v>
      </c>
      <c r="AQ1573" s="371" t="s">
        <v>3322</v>
      </c>
      <c r="AR1573" s="372" t="s">
        <v>0</v>
      </c>
      <c r="AS1573" s="372"/>
      <c r="AT1573" s="363"/>
    </row>
    <row r="1574" spans="1:46" x14ac:dyDescent="0.3">
      <c r="A1574" s="362" t="s">
        <v>2597</v>
      </c>
      <c r="B1574" s="363" t="s">
        <v>294</v>
      </c>
      <c r="C1574" s="363" t="s">
        <v>295</v>
      </c>
      <c r="D1574" s="363" t="s">
        <v>778</v>
      </c>
      <c r="E1574" s="363" t="s">
        <v>297</v>
      </c>
      <c r="F1574" s="363" t="s">
        <v>1044</v>
      </c>
      <c r="G1574" s="363" t="s">
        <v>624</v>
      </c>
      <c r="H1574" s="363" t="s">
        <v>3079</v>
      </c>
      <c r="I1574" s="363" t="s">
        <v>1569</v>
      </c>
      <c r="J1574" s="363" t="s">
        <v>1082</v>
      </c>
      <c r="K1574" s="363"/>
      <c r="L1574" s="364">
        <v>4671.3134335955538</v>
      </c>
      <c r="M1574" s="365">
        <v>9000</v>
      </c>
      <c r="N1574" s="364">
        <v>4192.5979384340308</v>
      </c>
      <c r="O1574" s="363" t="s">
        <v>3185</v>
      </c>
      <c r="P1574" s="363" t="s">
        <v>3068</v>
      </c>
      <c r="Q1574" s="363" t="s">
        <v>300</v>
      </c>
      <c r="R1574" s="363" t="s">
        <v>785</v>
      </c>
      <c r="S1574" s="363"/>
      <c r="T1574" s="365">
        <v>6220.8</v>
      </c>
      <c r="U1574" s="366">
        <v>15</v>
      </c>
      <c r="V1574" s="367">
        <v>45200</v>
      </c>
      <c r="W1574" s="367">
        <v>45930</v>
      </c>
      <c r="X1574" s="363" t="s">
        <v>3407</v>
      </c>
      <c r="Y1574" s="363"/>
      <c r="Z1574" s="363"/>
      <c r="AA1574" s="363"/>
      <c r="AB1574" s="363"/>
      <c r="AC1574" s="363" t="s">
        <v>1083</v>
      </c>
      <c r="AD1574" s="363" t="s">
        <v>304</v>
      </c>
      <c r="AE1574" s="367">
        <v>44957</v>
      </c>
      <c r="AF1574" s="362" t="s">
        <v>2592</v>
      </c>
      <c r="AG1574" s="364">
        <v>0.75909800000000005</v>
      </c>
      <c r="AH1574" s="364">
        <v>0.79</v>
      </c>
      <c r="AI1574" s="364">
        <v>0.49</v>
      </c>
      <c r="AJ1574" s="363" t="s">
        <v>0</v>
      </c>
      <c r="AK1574" s="368">
        <v>83.51</v>
      </c>
      <c r="AL1574" s="364">
        <v>1.8826666666666665</v>
      </c>
      <c r="AM1574" s="369">
        <v>9000</v>
      </c>
      <c r="AN1574" s="370">
        <v>13</v>
      </c>
      <c r="AO1574" s="371" t="s">
        <v>3071</v>
      </c>
      <c r="AP1574" s="371" t="s">
        <v>0</v>
      </c>
      <c r="AQ1574" s="371" t="s">
        <v>3322</v>
      </c>
      <c r="AR1574" s="372" t="s">
        <v>0</v>
      </c>
      <c r="AS1574" s="372"/>
      <c r="AT1574" s="363"/>
    </row>
    <row r="1575" spans="1:46" x14ac:dyDescent="0.3">
      <c r="A1575" s="362" t="s">
        <v>2598</v>
      </c>
      <c r="B1575" s="363" t="s">
        <v>294</v>
      </c>
      <c r="C1575" s="363" t="s">
        <v>295</v>
      </c>
      <c r="D1575" s="363" t="s">
        <v>778</v>
      </c>
      <c r="E1575" s="363" t="s">
        <v>297</v>
      </c>
      <c r="F1575" s="363" t="s">
        <v>1044</v>
      </c>
      <c r="G1575" s="363" t="s">
        <v>624</v>
      </c>
      <c r="H1575" s="363" t="s">
        <v>3079</v>
      </c>
      <c r="I1575" s="363" t="s">
        <v>1569</v>
      </c>
      <c r="J1575" s="363" t="s">
        <v>1085</v>
      </c>
      <c r="K1575" s="363"/>
      <c r="L1575" s="364">
        <v>4443.682151402716</v>
      </c>
      <c r="M1575" s="365">
        <v>9000</v>
      </c>
      <c r="N1575" s="364">
        <v>3988.1025351647504</v>
      </c>
      <c r="O1575" s="363" t="s">
        <v>3186</v>
      </c>
      <c r="P1575" s="363" t="s">
        <v>3068</v>
      </c>
      <c r="Q1575" s="363" t="s">
        <v>300</v>
      </c>
      <c r="R1575" s="363" t="s">
        <v>785</v>
      </c>
      <c r="S1575" s="363"/>
      <c r="T1575" s="365">
        <v>4451.46</v>
      </c>
      <c r="U1575" s="366">
        <v>15</v>
      </c>
      <c r="V1575" s="367">
        <v>45200</v>
      </c>
      <c r="W1575" s="367">
        <v>45930</v>
      </c>
      <c r="X1575" s="363" t="s">
        <v>3407</v>
      </c>
      <c r="Y1575" s="363"/>
      <c r="Z1575" s="363"/>
      <c r="AA1575" s="363"/>
      <c r="AB1575" s="363"/>
      <c r="AC1575" s="363" t="s">
        <v>1086</v>
      </c>
      <c r="AD1575" s="363" t="s">
        <v>304</v>
      </c>
      <c r="AE1575" s="367">
        <v>44957</v>
      </c>
      <c r="AF1575" s="362" t="s">
        <v>2592</v>
      </c>
      <c r="AG1575" s="364">
        <v>0.53629300000000002</v>
      </c>
      <c r="AH1575" s="364">
        <v>0.56000000000000005</v>
      </c>
      <c r="AI1575" s="364">
        <v>0.47</v>
      </c>
      <c r="AJ1575" s="363" t="s">
        <v>0</v>
      </c>
      <c r="AK1575" s="368">
        <v>81.650000000000006</v>
      </c>
      <c r="AL1575" s="364">
        <v>2.0526666666666666</v>
      </c>
      <c r="AM1575" s="369">
        <v>9000</v>
      </c>
      <c r="AN1575" s="370">
        <v>13</v>
      </c>
      <c r="AO1575" s="371" t="s">
        <v>3071</v>
      </c>
      <c r="AP1575" s="371" t="s">
        <v>0</v>
      </c>
      <c r="AQ1575" s="371" t="s">
        <v>3322</v>
      </c>
      <c r="AR1575" s="372" t="s">
        <v>0</v>
      </c>
      <c r="AS1575" s="372"/>
      <c r="AT1575" s="363"/>
    </row>
    <row r="1576" spans="1:46" x14ac:dyDescent="0.3">
      <c r="A1576" s="362" t="s">
        <v>2599</v>
      </c>
      <c r="B1576" s="363" t="s">
        <v>308</v>
      </c>
      <c r="C1576" s="363" t="s">
        <v>295</v>
      </c>
      <c r="D1576" s="363" t="s">
        <v>778</v>
      </c>
      <c r="E1576" s="363" t="s">
        <v>297</v>
      </c>
      <c r="F1576" s="363" t="s">
        <v>1044</v>
      </c>
      <c r="G1576" s="363" t="s">
        <v>624</v>
      </c>
      <c r="H1576" s="363" t="s">
        <v>3108</v>
      </c>
      <c r="I1576" s="363" t="s">
        <v>1569</v>
      </c>
      <c r="J1576" s="363" t="s">
        <v>1082</v>
      </c>
      <c r="K1576" s="363"/>
      <c r="L1576" s="364">
        <v>3162.6496433539342</v>
      </c>
      <c r="M1576" s="365">
        <v>9000</v>
      </c>
      <c r="N1576" s="364">
        <v>2842.34</v>
      </c>
      <c r="O1576" s="363" t="s">
        <v>3181</v>
      </c>
      <c r="P1576" s="363" t="s">
        <v>3068</v>
      </c>
      <c r="Q1576" s="363" t="s">
        <v>300</v>
      </c>
      <c r="R1576" s="363" t="s">
        <v>905</v>
      </c>
      <c r="S1576" s="363"/>
      <c r="T1576" s="365">
        <v>6250.71</v>
      </c>
      <c r="U1576" s="366">
        <v>15</v>
      </c>
      <c r="V1576" s="367">
        <v>45200</v>
      </c>
      <c r="W1576" s="367">
        <v>45930</v>
      </c>
      <c r="X1576" s="363" t="s">
        <v>3407</v>
      </c>
      <c r="Y1576" s="363"/>
      <c r="Z1576" s="363"/>
      <c r="AA1576" s="363"/>
      <c r="AB1576" s="363"/>
      <c r="AC1576" s="363" t="s">
        <v>1083</v>
      </c>
      <c r="AD1576" s="363" t="s">
        <v>304</v>
      </c>
      <c r="AE1576" s="367">
        <v>44957</v>
      </c>
      <c r="AF1576" s="362" t="s">
        <v>2592</v>
      </c>
      <c r="AG1576" s="364">
        <v>0.48452699999999999</v>
      </c>
      <c r="AH1576" s="364">
        <v>0.5</v>
      </c>
      <c r="AI1576" s="364">
        <v>0.32</v>
      </c>
      <c r="AJ1576" s="363" t="s">
        <v>0</v>
      </c>
      <c r="AK1576" s="368">
        <v>138.97</v>
      </c>
      <c r="AL1576" s="364">
        <v>1.2746666666666668</v>
      </c>
      <c r="AM1576" s="369">
        <v>9000</v>
      </c>
      <c r="AN1576" s="370">
        <v>13</v>
      </c>
      <c r="AO1576" s="371" t="s">
        <v>3071</v>
      </c>
      <c r="AP1576" s="371" t="s">
        <v>0</v>
      </c>
      <c r="AQ1576" s="371" t="s">
        <v>3322</v>
      </c>
      <c r="AR1576" s="372" t="s">
        <v>0</v>
      </c>
      <c r="AS1576" s="372"/>
      <c r="AT1576" s="363"/>
    </row>
    <row r="1577" spans="1:46" x14ac:dyDescent="0.3">
      <c r="A1577" s="362" t="s">
        <v>2600</v>
      </c>
      <c r="B1577" s="363" t="s">
        <v>308</v>
      </c>
      <c r="C1577" s="363" t="s">
        <v>295</v>
      </c>
      <c r="D1577" s="363" t="s">
        <v>778</v>
      </c>
      <c r="E1577" s="363" t="s">
        <v>297</v>
      </c>
      <c r="F1577" s="363" t="s">
        <v>1044</v>
      </c>
      <c r="G1577" s="363" t="s">
        <v>624</v>
      </c>
      <c r="H1577" s="363" t="s">
        <v>3108</v>
      </c>
      <c r="I1577" s="363" t="s">
        <v>1569</v>
      </c>
      <c r="J1577" s="363" t="s">
        <v>1085</v>
      </c>
      <c r="K1577" s="363"/>
      <c r="L1577" s="364">
        <v>2729.9642689704133</v>
      </c>
      <c r="M1577" s="365">
        <v>9000</v>
      </c>
      <c r="N1577" s="364">
        <v>2453.63</v>
      </c>
      <c r="O1577" s="363" t="s">
        <v>3184</v>
      </c>
      <c r="P1577" s="363" t="s">
        <v>3068</v>
      </c>
      <c r="Q1577" s="363" t="s">
        <v>300</v>
      </c>
      <c r="R1577" s="363" t="s">
        <v>905</v>
      </c>
      <c r="S1577" s="363"/>
      <c r="T1577" s="365">
        <v>4359.17</v>
      </c>
      <c r="U1577" s="366">
        <v>15</v>
      </c>
      <c r="V1577" s="367">
        <v>45200</v>
      </c>
      <c r="W1577" s="367">
        <v>45930</v>
      </c>
      <c r="X1577" s="363" t="s">
        <v>3407</v>
      </c>
      <c r="Y1577" s="363"/>
      <c r="Z1577" s="363"/>
      <c r="AA1577" s="363"/>
      <c r="AB1577" s="363"/>
      <c r="AC1577" s="363" t="s">
        <v>1086</v>
      </c>
      <c r="AD1577" s="363" t="s">
        <v>304</v>
      </c>
      <c r="AE1577" s="367">
        <v>44957</v>
      </c>
      <c r="AF1577" s="362" t="s">
        <v>2592</v>
      </c>
      <c r="AG1577" s="364">
        <v>0.83</v>
      </c>
      <c r="AH1577" s="364">
        <v>0.82</v>
      </c>
      <c r="AI1577" s="364">
        <v>0.81</v>
      </c>
      <c r="AJ1577" s="363" t="s">
        <v>0</v>
      </c>
      <c r="AK1577" s="368">
        <v>88.8</v>
      </c>
      <c r="AL1577" s="364">
        <v>0.01</v>
      </c>
      <c r="AM1577" s="369">
        <v>9000</v>
      </c>
      <c r="AN1577" s="370">
        <v>13</v>
      </c>
      <c r="AO1577" s="371" t="s">
        <v>3071</v>
      </c>
      <c r="AP1577" s="371" t="s">
        <v>0</v>
      </c>
      <c r="AQ1577" s="371" t="s">
        <v>3322</v>
      </c>
      <c r="AR1577" s="372" t="s">
        <v>0</v>
      </c>
      <c r="AS1577" s="372"/>
      <c r="AT1577" s="363"/>
    </row>
    <row r="1578" spans="1:46" x14ac:dyDescent="0.3">
      <c r="A1578" s="362" t="s">
        <v>2601</v>
      </c>
      <c r="B1578" s="363" t="s">
        <v>308</v>
      </c>
      <c r="C1578" s="363" t="s">
        <v>295</v>
      </c>
      <c r="D1578" s="363" t="s">
        <v>778</v>
      </c>
      <c r="E1578" s="363" t="s">
        <v>297</v>
      </c>
      <c r="F1578" s="363" t="s">
        <v>1044</v>
      </c>
      <c r="G1578" s="363" t="s">
        <v>624</v>
      </c>
      <c r="H1578" s="363" t="s">
        <v>3079</v>
      </c>
      <c r="I1578" s="363" t="s">
        <v>1569</v>
      </c>
      <c r="J1578" s="363" t="s">
        <v>1082</v>
      </c>
      <c r="K1578" s="363"/>
      <c r="L1578" s="364">
        <v>4075.9760380252842</v>
      </c>
      <c r="M1578" s="365">
        <v>9000</v>
      </c>
      <c r="N1578" s="364">
        <v>3663.18</v>
      </c>
      <c r="O1578" s="363" t="s">
        <v>3185</v>
      </c>
      <c r="P1578" s="363" t="s">
        <v>3068</v>
      </c>
      <c r="Q1578" s="363" t="s">
        <v>300</v>
      </c>
      <c r="R1578" s="363" t="s">
        <v>785</v>
      </c>
      <c r="S1578" s="363"/>
      <c r="T1578" s="365">
        <v>5803.15</v>
      </c>
      <c r="U1578" s="366">
        <v>15</v>
      </c>
      <c r="V1578" s="367">
        <v>45200</v>
      </c>
      <c r="W1578" s="367">
        <v>45930</v>
      </c>
      <c r="X1578" s="363" t="s">
        <v>3407</v>
      </c>
      <c r="Y1578" s="363"/>
      <c r="Z1578" s="363"/>
      <c r="AA1578" s="363"/>
      <c r="AB1578" s="363"/>
      <c r="AC1578" s="363" t="s">
        <v>1083</v>
      </c>
      <c r="AD1578" s="363" t="s">
        <v>304</v>
      </c>
      <c r="AE1578" s="367">
        <v>44957</v>
      </c>
      <c r="AF1578" s="362" t="s">
        <v>2592</v>
      </c>
      <c r="AG1578" s="364">
        <v>0.62438499999999997</v>
      </c>
      <c r="AH1578" s="364">
        <v>0.65</v>
      </c>
      <c r="AI1578" s="364">
        <v>0.43</v>
      </c>
      <c r="AJ1578" s="363" t="s">
        <v>0</v>
      </c>
      <c r="AK1578" s="368">
        <v>97.54</v>
      </c>
      <c r="AL1578" s="364">
        <v>1.6426666666666667</v>
      </c>
      <c r="AM1578" s="369">
        <v>9000</v>
      </c>
      <c r="AN1578" s="370">
        <v>13</v>
      </c>
      <c r="AO1578" s="371" t="s">
        <v>3071</v>
      </c>
      <c r="AP1578" s="371" t="s">
        <v>0</v>
      </c>
      <c r="AQ1578" s="371" t="s">
        <v>3322</v>
      </c>
      <c r="AR1578" s="372" t="s">
        <v>0</v>
      </c>
      <c r="AS1578" s="372"/>
      <c r="AT1578" s="363"/>
    </row>
    <row r="1579" spans="1:46" x14ac:dyDescent="0.3">
      <c r="A1579" s="362" t="s">
        <v>2602</v>
      </c>
      <c r="B1579" s="363" t="s">
        <v>308</v>
      </c>
      <c r="C1579" s="363" t="s">
        <v>295</v>
      </c>
      <c r="D1579" s="363" t="s">
        <v>778</v>
      </c>
      <c r="E1579" s="363" t="s">
        <v>297</v>
      </c>
      <c r="F1579" s="363" t="s">
        <v>1044</v>
      </c>
      <c r="G1579" s="363" t="s">
        <v>624</v>
      </c>
      <c r="H1579" s="363" t="s">
        <v>3079</v>
      </c>
      <c r="I1579" s="363" t="s">
        <v>1569</v>
      </c>
      <c r="J1579" s="363" t="s">
        <v>1085</v>
      </c>
      <c r="K1579" s="363"/>
      <c r="L1579" s="364">
        <v>3784.9733115483855</v>
      </c>
      <c r="M1579" s="365">
        <v>9000</v>
      </c>
      <c r="N1579" s="364">
        <v>3401.75</v>
      </c>
      <c r="O1579" s="363" t="s">
        <v>3186</v>
      </c>
      <c r="P1579" s="363" t="s">
        <v>3068</v>
      </c>
      <c r="Q1579" s="363" t="s">
        <v>300</v>
      </c>
      <c r="R1579" s="363" t="s">
        <v>785</v>
      </c>
      <c r="S1579" s="363"/>
      <c r="T1579" s="365">
        <v>4159.6099999999997</v>
      </c>
      <c r="U1579" s="366">
        <v>15</v>
      </c>
      <c r="V1579" s="367">
        <v>45200</v>
      </c>
      <c r="W1579" s="367">
        <v>45930</v>
      </c>
      <c r="X1579" s="363" t="s">
        <v>3407</v>
      </c>
      <c r="Y1579" s="363"/>
      <c r="Z1579" s="363"/>
      <c r="AA1579" s="363"/>
      <c r="AB1579" s="363"/>
      <c r="AC1579" s="363" t="s">
        <v>1086</v>
      </c>
      <c r="AD1579" s="363" t="s">
        <v>304</v>
      </c>
      <c r="AE1579" s="367">
        <v>44957</v>
      </c>
      <c r="AF1579" s="362" t="s">
        <v>2592</v>
      </c>
      <c r="AG1579" s="364">
        <v>1.07</v>
      </c>
      <c r="AH1579" s="364">
        <v>1.07</v>
      </c>
      <c r="AI1579" s="364">
        <v>1.1299999999999999</v>
      </c>
      <c r="AJ1579" s="363" t="s">
        <v>181</v>
      </c>
      <c r="AK1579" s="368">
        <v>48.52</v>
      </c>
      <c r="AL1579" s="364">
        <v>0.01</v>
      </c>
      <c r="AM1579" s="369">
        <v>9000</v>
      </c>
      <c r="AN1579" s="370">
        <v>13</v>
      </c>
      <c r="AO1579" s="371" t="s">
        <v>3071</v>
      </c>
      <c r="AP1579" s="371" t="s">
        <v>0</v>
      </c>
      <c r="AQ1579" s="371" t="s">
        <v>3322</v>
      </c>
      <c r="AR1579" s="372" t="s">
        <v>0</v>
      </c>
      <c r="AS1579" s="372"/>
      <c r="AT1579" s="363"/>
    </row>
    <row r="1580" spans="1:46" x14ac:dyDescent="0.3">
      <c r="A1580" s="362" t="s">
        <v>2603</v>
      </c>
      <c r="B1580" s="363" t="s">
        <v>310</v>
      </c>
      <c r="C1580" s="363" t="s">
        <v>295</v>
      </c>
      <c r="D1580" s="363" t="s">
        <v>778</v>
      </c>
      <c r="E1580" s="363" t="s">
        <v>297</v>
      </c>
      <c r="F1580" s="363" t="s">
        <v>1044</v>
      </c>
      <c r="G1580" s="363" t="s">
        <v>624</v>
      </c>
      <c r="H1580" s="363" t="s">
        <v>3108</v>
      </c>
      <c r="I1580" s="363" t="s">
        <v>1569</v>
      </c>
      <c r="J1580" s="363" t="s">
        <v>1082</v>
      </c>
      <c r="K1580" s="363"/>
      <c r="L1580" s="364">
        <v>3161.233259318311</v>
      </c>
      <c r="M1580" s="365">
        <v>9000</v>
      </c>
      <c r="N1580" s="364">
        <v>2842.3395529659201</v>
      </c>
      <c r="O1580" s="363" t="s">
        <v>3181</v>
      </c>
      <c r="P1580" s="363" t="s">
        <v>3068</v>
      </c>
      <c r="Q1580" s="363" t="s">
        <v>300</v>
      </c>
      <c r="R1580" s="363" t="s">
        <v>905</v>
      </c>
      <c r="S1580" s="363"/>
      <c r="T1580" s="365">
        <v>6250.71</v>
      </c>
      <c r="U1580" s="366">
        <v>15</v>
      </c>
      <c r="V1580" s="367">
        <v>45200</v>
      </c>
      <c r="W1580" s="367">
        <v>45930</v>
      </c>
      <c r="X1580" s="363" t="s">
        <v>3407</v>
      </c>
      <c r="Y1580" s="363"/>
      <c r="Z1580" s="363"/>
      <c r="AA1580" s="363"/>
      <c r="AB1580" s="363"/>
      <c r="AC1580" s="363" t="s">
        <v>1083</v>
      </c>
      <c r="AD1580" s="363" t="s">
        <v>304</v>
      </c>
      <c r="AE1580" s="367">
        <v>44957</v>
      </c>
      <c r="AF1580" s="362" t="s">
        <v>2592</v>
      </c>
      <c r="AG1580" s="364">
        <v>0.41739700000000002</v>
      </c>
      <c r="AH1580" s="364">
        <v>0.43</v>
      </c>
      <c r="AI1580" s="364">
        <v>0.34</v>
      </c>
      <c r="AJ1580" s="363" t="s">
        <v>0</v>
      </c>
      <c r="AK1580" s="368">
        <v>124.64</v>
      </c>
      <c r="AL1580" s="364">
        <v>1.4813333333333332</v>
      </c>
      <c r="AM1580" s="369">
        <v>9000</v>
      </c>
      <c r="AN1580" s="370">
        <v>13</v>
      </c>
      <c r="AO1580" s="371" t="s">
        <v>3071</v>
      </c>
      <c r="AP1580" s="371" t="s">
        <v>0</v>
      </c>
      <c r="AQ1580" s="371" t="s">
        <v>3322</v>
      </c>
      <c r="AR1580" s="372" t="s">
        <v>0</v>
      </c>
      <c r="AS1580" s="372"/>
      <c r="AT1580" s="363"/>
    </row>
    <row r="1581" spans="1:46" x14ac:dyDescent="0.3">
      <c r="A1581" s="362" t="s">
        <v>2604</v>
      </c>
      <c r="B1581" s="363" t="s">
        <v>310</v>
      </c>
      <c r="C1581" s="363" t="s">
        <v>295</v>
      </c>
      <c r="D1581" s="363" t="s">
        <v>778</v>
      </c>
      <c r="E1581" s="363" t="s">
        <v>297</v>
      </c>
      <c r="F1581" s="363" t="s">
        <v>1044</v>
      </c>
      <c r="G1581" s="363" t="s">
        <v>624</v>
      </c>
      <c r="H1581" s="363" t="s">
        <v>3108</v>
      </c>
      <c r="I1581" s="363" t="s">
        <v>1569</v>
      </c>
      <c r="J1581" s="363" t="s">
        <v>1085</v>
      </c>
      <c r="K1581" s="363"/>
      <c r="L1581" s="364">
        <v>2728.5478849347901</v>
      </c>
      <c r="M1581" s="365">
        <v>9000</v>
      </c>
      <c r="N1581" s="364">
        <v>2453.6312468363617</v>
      </c>
      <c r="O1581" s="363" t="s">
        <v>3184</v>
      </c>
      <c r="P1581" s="363" t="s">
        <v>3068</v>
      </c>
      <c r="Q1581" s="363" t="s">
        <v>300</v>
      </c>
      <c r="R1581" s="363" t="s">
        <v>905</v>
      </c>
      <c r="S1581" s="363"/>
      <c r="T1581" s="365">
        <v>4359.17</v>
      </c>
      <c r="U1581" s="366">
        <v>15</v>
      </c>
      <c r="V1581" s="367">
        <v>45200</v>
      </c>
      <c r="W1581" s="367">
        <v>45930</v>
      </c>
      <c r="X1581" s="363" t="s">
        <v>3407</v>
      </c>
      <c r="Y1581" s="363"/>
      <c r="Z1581" s="363"/>
      <c r="AA1581" s="363"/>
      <c r="AB1581" s="363"/>
      <c r="AC1581" s="363" t="s">
        <v>1086</v>
      </c>
      <c r="AD1581" s="363" t="s">
        <v>304</v>
      </c>
      <c r="AE1581" s="367">
        <v>44957</v>
      </c>
      <c r="AF1581" s="362" t="s">
        <v>2592</v>
      </c>
      <c r="AG1581" s="364">
        <v>0.72</v>
      </c>
      <c r="AH1581" s="364">
        <v>0.71</v>
      </c>
      <c r="AI1581" s="364">
        <v>0.76</v>
      </c>
      <c r="AJ1581" s="363" t="s">
        <v>0</v>
      </c>
      <c r="AK1581" s="368">
        <v>95.3</v>
      </c>
      <c r="AL1581" s="364">
        <v>0.01</v>
      </c>
      <c r="AM1581" s="369">
        <v>9000</v>
      </c>
      <c r="AN1581" s="370">
        <v>13</v>
      </c>
      <c r="AO1581" s="371" t="s">
        <v>3071</v>
      </c>
      <c r="AP1581" s="371" t="s">
        <v>0</v>
      </c>
      <c r="AQ1581" s="371" t="s">
        <v>3322</v>
      </c>
      <c r="AR1581" s="372" t="s">
        <v>0</v>
      </c>
      <c r="AS1581" s="372"/>
      <c r="AT1581" s="363"/>
    </row>
    <row r="1582" spans="1:46" x14ac:dyDescent="0.3">
      <c r="A1582" s="362" t="s">
        <v>2605</v>
      </c>
      <c r="B1582" s="363" t="s">
        <v>310</v>
      </c>
      <c r="C1582" s="363" t="s">
        <v>295</v>
      </c>
      <c r="D1582" s="363" t="s">
        <v>778</v>
      </c>
      <c r="E1582" s="363" t="s">
        <v>297</v>
      </c>
      <c r="F1582" s="363" t="s">
        <v>1044</v>
      </c>
      <c r="G1582" s="363" t="s">
        <v>624</v>
      </c>
      <c r="H1582" s="363" t="s">
        <v>3079</v>
      </c>
      <c r="I1582" s="363" t="s">
        <v>1569</v>
      </c>
      <c r="J1582" s="363" t="s">
        <v>1082</v>
      </c>
      <c r="K1582" s="363"/>
      <c r="L1582" s="364">
        <v>4074.1353498754565</v>
      </c>
      <c r="M1582" s="365">
        <v>9000</v>
      </c>
      <c r="N1582" s="364">
        <v>3663.1773615530919</v>
      </c>
      <c r="O1582" s="363" t="s">
        <v>3185</v>
      </c>
      <c r="P1582" s="363" t="s">
        <v>3068</v>
      </c>
      <c r="Q1582" s="363" t="s">
        <v>300</v>
      </c>
      <c r="R1582" s="363" t="s">
        <v>785</v>
      </c>
      <c r="S1582" s="363"/>
      <c r="T1582" s="365">
        <v>5803.15</v>
      </c>
      <c r="U1582" s="366">
        <v>15</v>
      </c>
      <c r="V1582" s="367">
        <v>45200</v>
      </c>
      <c r="W1582" s="367">
        <v>45930</v>
      </c>
      <c r="X1582" s="363" t="s">
        <v>3407</v>
      </c>
      <c r="Y1582" s="363"/>
      <c r="Z1582" s="363"/>
      <c r="AA1582" s="363"/>
      <c r="AB1582" s="363"/>
      <c r="AC1582" s="363" t="s">
        <v>1083</v>
      </c>
      <c r="AD1582" s="363" t="s">
        <v>304</v>
      </c>
      <c r="AE1582" s="367">
        <v>44957</v>
      </c>
      <c r="AF1582" s="362" t="s">
        <v>2592</v>
      </c>
      <c r="AG1582" s="364">
        <v>0.579237</v>
      </c>
      <c r="AH1582" s="364">
        <v>0.6</v>
      </c>
      <c r="AI1582" s="364">
        <v>0.5</v>
      </c>
      <c r="AJ1582" s="363" t="s">
        <v>0</v>
      </c>
      <c r="AK1582" s="368">
        <v>80.09</v>
      </c>
      <c r="AL1582" s="364">
        <v>2.0533333333333332</v>
      </c>
      <c r="AM1582" s="369">
        <v>9000</v>
      </c>
      <c r="AN1582" s="370">
        <v>13</v>
      </c>
      <c r="AO1582" s="371" t="s">
        <v>3071</v>
      </c>
      <c r="AP1582" s="371" t="s">
        <v>0</v>
      </c>
      <c r="AQ1582" s="371" t="s">
        <v>3322</v>
      </c>
      <c r="AR1582" s="372" t="s">
        <v>0</v>
      </c>
      <c r="AS1582" s="372"/>
      <c r="AT1582" s="363"/>
    </row>
    <row r="1583" spans="1:46" x14ac:dyDescent="0.3">
      <c r="A1583" s="362" t="s">
        <v>2606</v>
      </c>
      <c r="B1583" s="363" t="s">
        <v>310</v>
      </c>
      <c r="C1583" s="363" t="s">
        <v>295</v>
      </c>
      <c r="D1583" s="363" t="s">
        <v>778</v>
      </c>
      <c r="E1583" s="363" t="s">
        <v>297</v>
      </c>
      <c r="F1583" s="363" t="s">
        <v>1044</v>
      </c>
      <c r="G1583" s="363" t="s">
        <v>624</v>
      </c>
      <c r="H1583" s="363" t="s">
        <v>3079</v>
      </c>
      <c r="I1583" s="363" t="s">
        <v>1569</v>
      </c>
      <c r="J1583" s="363" t="s">
        <v>1085</v>
      </c>
      <c r="K1583" s="363"/>
      <c r="L1583" s="364">
        <v>3783.1326233985578</v>
      </c>
      <c r="M1583" s="365">
        <v>9000</v>
      </c>
      <c r="N1583" s="364">
        <v>3401.7514304152942</v>
      </c>
      <c r="O1583" s="363" t="s">
        <v>3186</v>
      </c>
      <c r="P1583" s="363" t="s">
        <v>3068</v>
      </c>
      <c r="Q1583" s="363" t="s">
        <v>300</v>
      </c>
      <c r="R1583" s="363" t="s">
        <v>785</v>
      </c>
      <c r="S1583" s="363"/>
      <c r="T1583" s="365">
        <v>4159.6099999999997</v>
      </c>
      <c r="U1583" s="366">
        <v>15</v>
      </c>
      <c r="V1583" s="367">
        <v>45200</v>
      </c>
      <c r="W1583" s="367">
        <v>45930</v>
      </c>
      <c r="X1583" s="363" t="s">
        <v>3407</v>
      </c>
      <c r="Y1583" s="363"/>
      <c r="Z1583" s="363"/>
      <c r="AA1583" s="363"/>
      <c r="AB1583" s="363"/>
      <c r="AC1583" s="363" t="s">
        <v>1086</v>
      </c>
      <c r="AD1583" s="363" t="s">
        <v>304</v>
      </c>
      <c r="AE1583" s="367">
        <v>44957</v>
      </c>
      <c r="AF1583" s="362" t="s">
        <v>2592</v>
      </c>
      <c r="AG1583" s="364">
        <v>0.93</v>
      </c>
      <c r="AH1583" s="364">
        <v>0.93</v>
      </c>
      <c r="AI1583" s="364">
        <v>1.07</v>
      </c>
      <c r="AJ1583" s="363" t="s">
        <v>181</v>
      </c>
      <c r="AK1583" s="368">
        <v>54.58</v>
      </c>
      <c r="AL1583" s="364">
        <v>0.01</v>
      </c>
      <c r="AM1583" s="369">
        <v>9000</v>
      </c>
      <c r="AN1583" s="370">
        <v>13</v>
      </c>
      <c r="AO1583" s="371" t="s">
        <v>3071</v>
      </c>
      <c r="AP1583" s="371" t="s">
        <v>0</v>
      </c>
      <c r="AQ1583" s="371" t="s">
        <v>3322</v>
      </c>
      <c r="AR1583" s="372" t="s">
        <v>0</v>
      </c>
      <c r="AS1583" s="372"/>
      <c r="AT1583" s="363"/>
    </row>
    <row r="1584" spans="1:46" x14ac:dyDescent="0.3">
      <c r="A1584" s="362" t="s">
        <v>2613</v>
      </c>
      <c r="B1584" s="363" t="s">
        <v>294</v>
      </c>
      <c r="C1584" s="363" t="s">
        <v>295</v>
      </c>
      <c r="D1584" s="363" t="s">
        <v>778</v>
      </c>
      <c r="E1584" s="363" t="s">
        <v>297</v>
      </c>
      <c r="F1584" s="363" t="s">
        <v>1044</v>
      </c>
      <c r="G1584" s="363" t="s">
        <v>586</v>
      </c>
      <c r="H1584" s="363" t="s">
        <v>903</v>
      </c>
      <c r="I1584" s="363" t="s">
        <v>1614</v>
      </c>
      <c r="J1584" s="363" t="s">
        <v>1394</v>
      </c>
      <c r="K1584" s="363"/>
      <c r="L1584" s="364">
        <v>80</v>
      </c>
      <c r="M1584" s="365">
        <v>225</v>
      </c>
      <c r="N1584" s="364">
        <v>72.118695948052135</v>
      </c>
      <c r="O1584" s="363" t="s">
        <v>2816</v>
      </c>
      <c r="P1584" s="363" t="s">
        <v>784</v>
      </c>
      <c r="Q1584" s="363" t="s">
        <v>300</v>
      </c>
      <c r="R1584" s="363" t="s">
        <v>905</v>
      </c>
      <c r="S1584" s="363"/>
      <c r="T1584" s="365">
        <v>148.58000000000001</v>
      </c>
      <c r="U1584" s="366">
        <v>15</v>
      </c>
      <c r="V1584" s="367">
        <v>45200</v>
      </c>
      <c r="W1584" s="367">
        <v>45930</v>
      </c>
      <c r="X1584" s="363" t="s">
        <v>3405</v>
      </c>
      <c r="Y1584" s="363"/>
      <c r="Z1584" s="363"/>
      <c r="AA1584" s="363"/>
      <c r="AB1584" s="363"/>
      <c r="AC1584" s="363" t="s">
        <v>1396</v>
      </c>
      <c r="AD1584" s="363" t="s">
        <v>304</v>
      </c>
      <c r="AE1584" s="367">
        <v>44726</v>
      </c>
      <c r="AF1584" s="362" t="s">
        <v>2610</v>
      </c>
      <c r="AG1584" s="364">
        <v>1.1528E-2</v>
      </c>
      <c r="AH1584" s="364">
        <v>0.01</v>
      </c>
      <c r="AI1584" s="364">
        <v>0.31</v>
      </c>
      <c r="AJ1584" s="362" t="s">
        <v>0</v>
      </c>
      <c r="AK1584" s="368">
        <v>139.86000000000001</v>
      </c>
      <c r="AL1584" s="364">
        <v>4.5999999999999999E-2</v>
      </c>
      <c r="AM1584" s="369">
        <v>225</v>
      </c>
      <c r="AN1584" s="370">
        <v>4</v>
      </c>
      <c r="AO1584" s="371" t="s">
        <v>857</v>
      </c>
      <c r="AP1584" s="371" t="s">
        <v>0</v>
      </c>
      <c r="AQ1584" s="371" t="s">
        <v>306</v>
      </c>
      <c r="AR1584" s="372" t="s">
        <v>0</v>
      </c>
      <c r="AS1584" s="372"/>
      <c r="AT1584" s="363"/>
    </row>
    <row r="1585" spans="1:46" x14ac:dyDescent="0.3">
      <c r="A1585" s="362" t="s">
        <v>2618</v>
      </c>
      <c r="B1585" s="363" t="s">
        <v>308</v>
      </c>
      <c r="C1585" s="363" t="s">
        <v>295</v>
      </c>
      <c r="D1585" s="363" t="s">
        <v>778</v>
      </c>
      <c r="E1585" s="363" t="s">
        <v>297</v>
      </c>
      <c r="F1585" s="363" t="s">
        <v>1044</v>
      </c>
      <c r="G1585" s="363" t="s">
        <v>586</v>
      </c>
      <c r="H1585" s="363" t="s">
        <v>2612</v>
      </c>
      <c r="I1585" s="363" t="s">
        <v>1614</v>
      </c>
      <c r="J1585" s="363" t="s">
        <v>1394</v>
      </c>
      <c r="K1585" s="363"/>
      <c r="L1585" s="364">
        <v>80</v>
      </c>
      <c r="M1585" s="365">
        <v>225</v>
      </c>
      <c r="N1585" s="364">
        <v>71.300546719094783</v>
      </c>
      <c r="O1585" s="363" t="s">
        <v>2817</v>
      </c>
      <c r="P1585" s="363" t="s">
        <v>784</v>
      </c>
      <c r="Q1585" s="363" t="s">
        <v>300</v>
      </c>
      <c r="R1585" s="363" t="s">
        <v>1544</v>
      </c>
      <c r="S1585" s="363"/>
      <c r="T1585" s="365">
        <v>148.58000000000001</v>
      </c>
      <c r="U1585" s="366">
        <v>15</v>
      </c>
      <c r="V1585" s="367">
        <v>45200</v>
      </c>
      <c r="W1585" s="367">
        <v>45930</v>
      </c>
      <c r="X1585" s="363" t="s">
        <v>3405</v>
      </c>
      <c r="Y1585" s="363"/>
      <c r="Z1585" s="363"/>
      <c r="AA1585" s="363"/>
      <c r="AB1585" s="363"/>
      <c r="AC1585" s="363" t="s">
        <v>1396</v>
      </c>
      <c r="AD1585" s="363" t="s">
        <v>304</v>
      </c>
      <c r="AE1585" s="367">
        <v>44726</v>
      </c>
      <c r="AF1585" s="362" t="s">
        <v>2610</v>
      </c>
      <c r="AG1585" s="364">
        <v>7.7380000000000001E-3</v>
      </c>
      <c r="AH1585" s="364">
        <v>0.01</v>
      </c>
      <c r="AI1585" s="364">
        <v>0.31</v>
      </c>
      <c r="AJ1585" s="363" t="s">
        <v>0</v>
      </c>
      <c r="AK1585" s="368">
        <v>141.72999999999999</v>
      </c>
      <c r="AL1585" s="364">
        <v>4.5333333333333337E-2</v>
      </c>
      <c r="AM1585" s="369">
        <v>225</v>
      </c>
      <c r="AN1585" s="370">
        <v>4</v>
      </c>
      <c r="AO1585" s="371" t="s">
        <v>857</v>
      </c>
      <c r="AP1585" s="371" t="s">
        <v>0</v>
      </c>
      <c r="AQ1585" s="371" t="s">
        <v>306</v>
      </c>
      <c r="AR1585" s="372" t="s">
        <v>0</v>
      </c>
      <c r="AS1585" s="372"/>
      <c r="AT1585" s="363"/>
    </row>
    <row r="1586" spans="1:46" x14ac:dyDescent="0.3">
      <c r="A1586" s="362" t="s">
        <v>2623</v>
      </c>
      <c r="B1586" s="363" t="s">
        <v>294</v>
      </c>
      <c r="C1586" s="363" t="s">
        <v>295</v>
      </c>
      <c r="D1586" s="363" t="s">
        <v>778</v>
      </c>
      <c r="E1586" s="363" t="s">
        <v>297</v>
      </c>
      <c r="F1586" s="363" t="s">
        <v>1044</v>
      </c>
      <c r="G1586" s="363" t="s">
        <v>2624</v>
      </c>
      <c r="H1586" s="363" t="s">
        <v>3079</v>
      </c>
      <c r="I1586" s="363" t="s">
        <v>1401</v>
      </c>
      <c r="J1586" s="363" t="s">
        <v>1084</v>
      </c>
      <c r="K1586" s="363"/>
      <c r="L1586" s="364">
        <v>649.73</v>
      </c>
      <c r="M1586" s="365">
        <v>9000</v>
      </c>
      <c r="N1586" s="364">
        <v>603.75</v>
      </c>
      <c r="O1586" s="363" t="s">
        <v>3195</v>
      </c>
      <c r="P1586" s="363" t="s">
        <v>3068</v>
      </c>
      <c r="Q1586" s="363" t="s">
        <v>300</v>
      </c>
      <c r="R1586" s="363" t="s">
        <v>785</v>
      </c>
      <c r="S1586" s="363"/>
      <c r="T1586" s="365">
        <v>3706.07</v>
      </c>
      <c r="U1586" s="366">
        <v>15</v>
      </c>
      <c r="V1586" s="367">
        <v>45200</v>
      </c>
      <c r="W1586" s="367">
        <v>45930</v>
      </c>
      <c r="X1586" s="363" t="s">
        <v>3408</v>
      </c>
      <c r="Y1586" s="363"/>
      <c r="Z1586" s="363"/>
      <c r="AA1586" s="363"/>
      <c r="AB1586" s="363"/>
      <c r="AC1586" s="363"/>
      <c r="AD1586" s="363" t="s">
        <v>304</v>
      </c>
      <c r="AE1586" s="367">
        <v>44669</v>
      </c>
      <c r="AF1586" s="362" t="s">
        <v>2592</v>
      </c>
      <c r="AG1586" s="364">
        <v>0.18</v>
      </c>
      <c r="AH1586" s="364">
        <v>0.18</v>
      </c>
      <c r="AI1586" s="364">
        <v>0.22</v>
      </c>
      <c r="AJ1586" s="363" t="s">
        <v>0</v>
      </c>
      <c r="AK1586" s="368">
        <v>514.91999999999996</v>
      </c>
      <c r="AL1586" s="364">
        <v>0.41733333333333333</v>
      </c>
      <c r="AM1586" s="369">
        <v>9000</v>
      </c>
      <c r="AN1586" s="370">
        <v>10</v>
      </c>
      <c r="AO1586" s="371" t="s">
        <v>3071</v>
      </c>
      <c r="AP1586" s="371" t="s">
        <v>0</v>
      </c>
      <c r="AQ1586" s="371" t="s">
        <v>3322</v>
      </c>
      <c r="AR1586" s="372" t="s">
        <v>0</v>
      </c>
      <c r="AS1586" s="372"/>
      <c r="AT1586" s="363"/>
    </row>
    <row r="1587" spans="1:46" x14ac:dyDescent="0.3">
      <c r="A1587" s="362" t="s">
        <v>2625</v>
      </c>
      <c r="B1587" s="363" t="s">
        <v>294</v>
      </c>
      <c r="C1587" s="363" t="s">
        <v>295</v>
      </c>
      <c r="D1587" s="363" t="s">
        <v>778</v>
      </c>
      <c r="E1587" s="363" t="s">
        <v>297</v>
      </c>
      <c r="F1587" s="363" t="s">
        <v>1044</v>
      </c>
      <c r="G1587" s="363" t="s">
        <v>2624</v>
      </c>
      <c r="H1587" s="363" t="s">
        <v>3108</v>
      </c>
      <c r="I1587" s="363" t="s">
        <v>1401</v>
      </c>
      <c r="J1587" s="363" t="s">
        <v>1084</v>
      </c>
      <c r="K1587" s="363"/>
      <c r="L1587" s="364">
        <v>526.59</v>
      </c>
      <c r="M1587" s="365">
        <v>9000</v>
      </c>
      <c r="N1587" s="364">
        <v>489.57</v>
      </c>
      <c r="O1587" s="363" t="s">
        <v>3197</v>
      </c>
      <c r="P1587" s="363" t="s">
        <v>3068</v>
      </c>
      <c r="Q1587" s="363" t="s">
        <v>300</v>
      </c>
      <c r="R1587" s="363" t="s">
        <v>905</v>
      </c>
      <c r="S1587" s="363"/>
      <c r="T1587" s="365">
        <v>7079.72</v>
      </c>
      <c r="U1587" s="366">
        <v>15</v>
      </c>
      <c r="V1587" s="367">
        <v>45200</v>
      </c>
      <c r="W1587" s="367">
        <v>45930</v>
      </c>
      <c r="X1587" s="363" t="s">
        <v>3408</v>
      </c>
      <c r="Y1587" s="363"/>
      <c r="Z1587" s="363"/>
      <c r="AA1587" s="363"/>
      <c r="AB1587" s="363"/>
      <c r="AC1587" s="363"/>
      <c r="AD1587" s="363" t="s">
        <v>304</v>
      </c>
      <c r="AE1587" s="367">
        <v>44669</v>
      </c>
      <c r="AF1587" s="362" t="s">
        <v>2592</v>
      </c>
      <c r="AG1587" s="364">
        <v>0.13</v>
      </c>
      <c r="AH1587" s="364">
        <v>0.13</v>
      </c>
      <c r="AI1587" s="364">
        <v>0.09</v>
      </c>
      <c r="AJ1587" s="363" t="s">
        <v>0</v>
      </c>
      <c r="AK1587" s="368">
        <v>1251.6500000000001</v>
      </c>
      <c r="AL1587" s="364">
        <v>0.33800000000000002</v>
      </c>
      <c r="AM1587" s="369">
        <v>9000</v>
      </c>
      <c r="AN1587" s="370">
        <v>10</v>
      </c>
      <c r="AO1587" s="371" t="s">
        <v>3071</v>
      </c>
      <c r="AP1587" s="371" t="s">
        <v>0</v>
      </c>
      <c r="AQ1587" s="371" t="s">
        <v>3322</v>
      </c>
      <c r="AR1587" s="372" t="s">
        <v>0</v>
      </c>
      <c r="AS1587" s="372"/>
      <c r="AT1587" s="363"/>
    </row>
    <row r="1588" spans="1:46" x14ac:dyDescent="0.3">
      <c r="A1588" s="362" t="s">
        <v>2626</v>
      </c>
      <c r="B1588" s="363" t="s">
        <v>294</v>
      </c>
      <c r="C1588" s="363" t="s">
        <v>295</v>
      </c>
      <c r="D1588" s="363" t="s">
        <v>778</v>
      </c>
      <c r="E1588" s="363" t="s">
        <v>297</v>
      </c>
      <c r="F1588" s="363" t="s">
        <v>1044</v>
      </c>
      <c r="G1588" s="363" t="s">
        <v>2624</v>
      </c>
      <c r="H1588" s="363" t="s">
        <v>3079</v>
      </c>
      <c r="I1588" s="363" t="s">
        <v>1569</v>
      </c>
      <c r="J1588" s="363" t="s">
        <v>1082</v>
      </c>
      <c r="K1588" s="363"/>
      <c r="L1588" s="364">
        <v>5163.53</v>
      </c>
      <c r="M1588" s="365">
        <v>9000</v>
      </c>
      <c r="N1588" s="364">
        <v>4796.3500000000004</v>
      </c>
      <c r="O1588" s="363" t="s">
        <v>3198</v>
      </c>
      <c r="P1588" s="363" t="s">
        <v>3068</v>
      </c>
      <c r="Q1588" s="363" t="s">
        <v>300</v>
      </c>
      <c r="R1588" s="363" t="s">
        <v>785</v>
      </c>
      <c r="S1588" s="363"/>
      <c r="T1588" s="365">
        <v>8843.6299999999992</v>
      </c>
      <c r="U1588" s="366">
        <v>15</v>
      </c>
      <c r="V1588" s="367">
        <v>45200</v>
      </c>
      <c r="W1588" s="367">
        <v>45930</v>
      </c>
      <c r="X1588" s="363" t="s">
        <v>3408</v>
      </c>
      <c r="Y1588" s="363"/>
      <c r="Z1588" s="363"/>
      <c r="AA1588" s="363"/>
      <c r="AB1588" s="363"/>
      <c r="AC1588" s="363" t="s">
        <v>1083</v>
      </c>
      <c r="AD1588" s="363" t="s">
        <v>304</v>
      </c>
      <c r="AE1588" s="367">
        <v>44669</v>
      </c>
      <c r="AF1588" s="362" t="s">
        <v>2592</v>
      </c>
      <c r="AG1588" s="364">
        <v>2.2999999999999998</v>
      </c>
      <c r="AH1588" s="364">
        <v>2.29</v>
      </c>
      <c r="AI1588" s="364">
        <v>0.94</v>
      </c>
      <c r="AJ1588" s="363" t="s">
        <v>0</v>
      </c>
      <c r="AK1588" s="368">
        <v>69.36</v>
      </c>
      <c r="AL1588" s="364">
        <v>3.04</v>
      </c>
      <c r="AM1588" s="369">
        <v>9000</v>
      </c>
      <c r="AN1588" s="370">
        <v>10</v>
      </c>
      <c r="AO1588" s="371" t="s">
        <v>3071</v>
      </c>
      <c r="AP1588" s="371" t="s">
        <v>0</v>
      </c>
      <c r="AQ1588" s="371" t="s">
        <v>3322</v>
      </c>
      <c r="AR1588" s="372" t="s">
        <v>0</v>
      </c>
      <c r="AS1588" s="372"/>
      <c r="AT1588" s="363"/>
    </row>
    <row r="1589" spans="1:46" x14ac:dyDescent="0.3">
      <c r="A1589" s="362" t="s">
        <v>2627</v>
      </c>
      <c r="B1589" s="363" t="s">
        <v>294</v>
      </c>
      <c r="C1589" s="363" t="s">
        <v>295</v>
      </c>
      <c r="D1589" s="363" t="s">
        <v>778</v>
      </c>
      <c r="E1589" s="363" t="s">
        <v>297</v>
      </c>
      <c r="F1589" s="363" t="s">
        <v>1044</v>
      </c>
      <c r="G1589" s="363" t="s">
        <v>2624</v>
      </c>
      <c r="H1589" s="363" t="s">
        <v>3108</v>
      </c>
      <c r="I1589" s="363" t="s">
        <v>1569</v>
      </c>
      <c r="J1589" s="363" t="s">
        <v>1082</v>
      </c>
      <c r="K1589" s="363"/>
      <c r="L1589" s="364">
        <v>5442.44</v>
      </c>
      <c r="M1589" s="365">
        <v>9000</v>
      </c>
      <c r="N1589" s="364">
        <v>5055.51</v>
      </c>
      <c r="O1589" s="363" t="s">
        <v>3199</v>
      </c>
      <c r="P1589" s="363" t="s">
        <v>3068</v>
      </c>
      <c r="Q1589" s="363" t="s">
        <v>300</v>
      </c>
      <c r="R1589" s="363" t="s">
        <v>905</v>
      </c>
      <c r="S1589" s="363"/>
      <c r="T1589" s="365">
        <v>9054.17</v>
      </c>
      <c r="U1589" s="366">
        <v>15</v>
      </c>
      <c r="V1589" s="367">
        <v>45200</v>
      </c>
      <c r="W1589" s="367">
        <v>45930</v>
      </c>
      <c r="X1589" s="363" t="s">
        <v>3408</v>
      </c>
      <c r="Y1589" s="363"/>
      <c r="Z1589" s="363"/>
      <c r="AA1589" s="363"/>
      <c r="AB1589" s="363"/>
      <c r="AC1589" s="363" t="s">
        <v>1083</v>
      </c>
      <c r="AD1589" s="363" t="s">
        <v>304</v>
      </c>
      <c r="AE1589" s="367">
        <v>44669</v>
      </c>
      <c r="AF1589" s="362" t="s">
        <v>2592</v>
      </c>
      <c r="AG1589" s="364">
        <v>2.67</v>
      </c>
      <c r="AH1589" s="364">
        <v>2.65</v>
      </c>
      <c r="AI1589" s="364">
        <v>1.1200000000000001</v>
      </c>
      <c r="AJ1589" s="363" t="s">
        <v>181</v>
      </c>
      <c r="AK1589" s="368">
        <v>43.5</v>
      </c>
      <c r="AL1589" s="364">
        <v>3.5</v>
      </c>
      <c r="AM1589" s="369">
        <v>9000</v>
      </c>
      <c r="AN1589" s="370">
        <v>10</v>
      </c>
      <c r="AO1589" s="371" t="s">
        <v>3071</v>
      </c>
      <c r="AP1589" s="371" t="s">
        <v>0</v>
      </c>
      <c r="AQ1589" s="371" t="s">
        <v>3322</v>
      </c>
      <c r="AR1589" s="372" t="s">
        <v>0</v>
      </c>
      <c r="AS1589" s="372"/>
      <c r="AT1589" s="363"/>
    </row>
    <row r="1590" spans="1:46" x14ac:dyDescent="0.3">
      <c r="A1590" s="362" t="s">
        <v>2628</v>
      </c>
      <c r="B1590" s="363" t="s">
        <v>294</v>
      </c>
      <c r="C1590" s="363" t="s">
        <v>295</v>
      </c>
      <c r="D1590" s="363" t="s">
        <v>778</v>
      </c>
      <c r="E1590" s="363" t="s">
        <v>297</v>
      </c>
      <c r="F1590" s="363" t="s">
        <v>1044</v>
      </c>
      <c r="G1590" s="363" t="s">
        <v>2624</v>
      </c>
      <c r="H1590" s="363" t="s">
        <v>3079</v>
      </c>
      <c r="I1590" s="363" t="s">
        <v>1569</v>
      </c>
      <c r="J1590" s="363" t="s">
        <v>1085</v>
      </c>
      <c r="K1590" s="363"/>
      <c r="L1590" s="364">
        <v>4943.53</v>
      </c>
      <c r="M1590" s="365">
        <v>9000</v>
      </c>
      <c r="N1590" s="364">
        <v>4591.8500000000004</v>
      </c>
      <c r="O1590" s="363" t="s">
        <v>3200</v>
      </c>
      <c r="P1590" s="363" t="s">
        <v>3068</v>
      </c>
      <c r="Q1590" s="363" t="s">
        <v>300</v>
      </c>
      <c r="R1590" s="363" t="s">
        <v>785</v>
      </c>
      <c r="S1590" s="363"/>
      <c r="T1590" s="365">
        <v>10780.86</v>
      </c>
      <c r="U1590" s="366">
        <v>15</v>
      </c>
      <c r="V1590" s="367">
        <v>45200</v>
      </c>
      <c r="W1590" s="367">
        <v>45930</v>
      </c>
      <c r="X1590" s="363" t="s">
        <v>3408</v>
      </c>
      <c r="Y1590" s="363"/>
      <c r="Z1590" s="363"/>
      <c r="AA1590" s="363"/>
      <c r="AB1590" s="363"/>
      <c r="AC1590" s="363" t="s">
        <v>1086</v>
      </c>
      <c r="AD1590" s="363" t="s">
        <v>304</v>
      </c>
      <c r="AE1590" s="367">
        <v>44669</v>
      </c>
      <c r="AF1590" s="362" t="s">
        <v>2592</v>
      </c>
      <c r="AG1590" s="364">
        <v>2.2999999999999998</v>
      </c>
      <c r="AH1590" s="364">
        <v>2.29</v>
      </c>
      <c r="AI1590" s="364">
        <v>0.78</v>
      </c>
      <c r="AJ1590" s="363" t="s">
        <v>0</v>
      </c>
      <c r="AK1590" s="368">
        <v>121.0888321401786</v>
      </c>
      <c r="AL1590" s="364">
        <v>2.8278791839208606</v>
      </c>
      <c r="AM1590" s="369">
        <v>9000</v>
      </c>
      <c r="AN1590" s="370">
        <v>10</v>
      </c>
      <c r="AO1590" s="371" t="s">
        <v>3071</v>
      </c>
      <c r="AP1590" s="371" t="s">
        <v>0</v>
      </c>
      <c r="AQ1590" s="371" t="s">
        <v>3322</v>
      </c>
      <c r="AR1590" s="372" t="s">
        <v>0</v>
      </c>
      <c r="AS1590" s="372"/>
      <c r="AT1590" s="363"/>
    </row>
    <row r="1591" spans="1:46" x14ac:dyDescent="0.3">
      <c r="A1591" s="362" t="s">
        <v>2629</v>
      </c>
      <c r="B1591" s="363" t="s">
        <v>294</v>
      </c>
      <c r="C1591" s="363" t="s">
        <v>295</v>
      </c>
      <c r="D1591" s="363" t="s">
        <v>778</v>
      </c>
      <c r="E1591" s="363" t="s">
        <v>297</v>
      </c>
      <c r="F1591" s="363" t="s">
        <v>1044</v>
      </c>
      <c r="G1591" s="363" t="s">
        <v>2624</v>
      </c>
      <c r="H1591" s="363" t="s">
        <v>3108</v>
      </c>
      <c r="I1591" s="363" t="s">
        <v>1569</v>
      </c>
      <c r="J1591" s="363" t="s">
        <v>1085</v>
      </c>
      <c r="K1591" s="363"/>
      <c r="L1591" s="364">
        <v>5121.6499999999996</v>
      </c>
      <c r="M1591" s="365">
        <v>9000</v>
      </c>
      <c r="N1591" s="364">
        <v>4757.33</v>
      </c>
      <c r="O1591" s="363" t="s">
        <v>3201</v>
      </c>
      <c r="P1591" s="363" t="s">
        <v>3068</v>
      </c>
      <c r="Q1591" s="363" t="s">
        <v>300</v>
      </c>
      <c r="R1591" s="363" t="s">
        <v>905</v>
      </c>
      <c r="S1591" s="363"/>
      <c r="T1591" s="365">
        <v>11244.63</v>
      </c>
      <c r="U1591" s="366">
        <v>15</v>
      </c>
      <c r="V1591" s="367">
        <v>45200</v>
      </c>
      <c r="W1591" s="367">
        <v>45930</v>
      </c>
      <c r="X1591" s="363" t="s">
        <v>3408</v>
      </c>
      <c r="Y1591" s="363"/>
      <c r="Z1591" s="363"/>
      <c r="AA1591" s="363"/>
      <c r="AB1591" s="363"/>
      <c r="AC1591" s="363" t="s">
        <v>1086</v>
      </c>
      <c r="AD1591" s="363" t="s">
        <v>304</v>
      </c>
      <c r="AE1591" s="367">
        <v>44669</v>
      </c>
      <c r="AF1591" s="362" t="s">
        <v>2592</v>
      </c>
      <c r="AG1591" s="364">
        <v>2.67</v>
      </c>
      <c r="AH1591" s="364">
        <v>2.65</v>
      </c>
      <c r="AI1591" s="364">
        <v>0.91</v>
      </c>
      <c r="AJ1591" s="363" t="s">
        <v>0</v>
      </c>
      <c r="AK1591" s="368">
        <v>187.97764508571171</v>
      </c>
      <c r="AL1591" s="364">
        <v>2.9180124258431404</v>
      </c>
      <c r="AM1591" s="369">
        <v>9000</v>
      </c>
      <c r="AN1591" s="370">
        <v>10</v>
      </c>
      <c r="AO1591" s="371" t="s">
        <v>3071</v>
      </c>
      <c r="AP1591" s="371" t="s">
        <v>0</v>
      </c>
      <c r="AQ1591" s="371" t="s">
        <v>3322</v>
      </c>
      <c r="AR1591" s="372" t="s">
        <v>0</v>
      </c>
      <c r="AS1591" s="372"/>
      <c r="AT1591" s="363"/>
    </row>
    <row r="1592" spans="1:46" x14ac:dyDescent="0.3">
      <c r="A1592" s="362" t="s">
        <v>2630</v>
      </c>
      <c r="B1592" s="363" t="s">
        <v>308</v>
      </c>
      <c r="C1592" s="363" t="s">
        <v>295</v>
      </c>
      <c r="D1592" s="363" t="s">
        <v>778</v>
      </c>
      <c r="E1592" s="363" t="s">
        <v>297</v>
      </c>
      <c r="F1592" s="363" t="s">
        <v>1044</v>
      </c>
      <c r="G1592" s="363" t="s">
        <v>2624</v>
      </c>
      <c r="H1592" s="363" t="s">
        <v>3079</v>
      </c>
      <c r="I1592" s="363" t="s">
        <v>1401</v>
      </c>
      <c r="J1592" s="363" t="s">
        <v>1084</v>
      </c>
      <c r="K1592" s="363"/>
      <c r="L1592" s="364">
        <v>653.39</v>
      </c>
      <c r="M1592" s="365">
        <v>9000</v>
      </c>
      <c r="N1592" s="364">
        <v>607.62</v>
      </c>
      <c r="O1592" s="363" t="s">
        <v>3195</v>
      </c>
      <c r="P1592" s="363" t="s">
        <v>3068</v>
      </c>
      <c r="Q1592" s="363" t="s">
        <v>300</v>
      </c>
      <c r="R1592" s="363" t="s">
        <v>785</v>
      </c>
      <c r="S1592" s="363"/>
      <c r="T1592" s="365">
        <v>3562.8</v>
      </c>
      <c r="U1592" s="366">
        <v>15</v>
      </c>
      <c r="V1592" s="367">
        <v>45200</v>
      </c>
      <c r="W1592" s="367">
        <v>45930</v>
      </c>
      <c r="X1592" s="363" t="s">
        <v>3408</v>
      </c>
      <c r="Y1592" s="363"/>
      <c r="Z1592" s="363"/>
      <c r="AA1592" s="363"/>
      <c r="AB1592" s="363"/>
      <c r="AC1592" s="363"/>
      <c r="AD1592" s="363" t="s">
        <v>304</v>
      </c>
      <c r="AE1592" s="367">
        <v>44669</v>
      </c>
      <c r="AF1592" s="362" t="s">
        <v>2592</v>
      </c>
      <c r="AG1592" s="364">
        <v>0.15</v>
      </c>
      <c r="AH1592" s="364">
        <v>0.15</v>
      </c>
      <c r="AI1592" s="364">
        <v>0.21</v>
      </c>
      <c r="AJ1592" s="363" t="s">
        <v>0</v>
      </c>
      <c r="AK1592" s="368">
        <v>490.74</v>
      </c>
      <c r="AL1592" s="364">
        <v>0.42</v>
      </c>
      <c r="AM1592" s="369">
        <v>9000</v>
      </c>
      <c r="AN1592" s="370">
        <v>10</v>
      </c>
      <c r="AO1592" s="371" t="s">
        <v>3071</v>
      </c>
      <c r="AP1592" s="371" t="s">
        <v>0</v>
      </c>
      <c r="AQ1592" s="371" t="s">
        <v>3322</v>
      </c>
      <c r="AR1592" s="372" t="s">
        <v>0</v>
      </c>
      <c r="AS1592" s="372"/>
      <c r="AT1592" s="363"/>
    </row>
    <row r="1593" spans="1:46" x14ac:dyDescent="0.3">
      <c r="A1593" s="362" t="s">
        <v>2631</v>
      </c>
      <c r="B1593" s="363" t="s">
        <v>308</v>
      </c>
      <c r="C1593" s="363" t="s">
        <v>295</v>
      </c>
      <c r="D1593" s="363" t="s">
        <v>778</v>
      </c>
      <c r="E1593" s="363" t="s">
        <v>297</v>
      </c>
      <c r="F1593" s="363" t="s">
        <v>1044</v>
      </c>
      <c r="G1593" s="363" t="s">
        <v>2624</v>
      </c>
      <c r="H1593" s="363" t="s">
        <v>3108</v>
      </c>
      <c r="I1593" s="363" t="s">
        <v>1401</v>
      </c>
      <c r="J1593" s="363" t="s">
        <v>1084</v>
      </c>
      <c r="K1593" s="363"/>
      <c r="L1593" s="364">
        <v>537.35</v>
      </c>
      <c r="M1593" s="365">
        <v>9000</v>
      </c>
      <c r="N1593" s="364">
        <v>499.9</v>
      </c>
      <c r="O1593" s="363" t="s">
        <v>3197</v>
      </c>
      <c r="P1593" s="363" t="s">
        <v>3068</v>
      </c>
      <c r="Q1593" s="363" t="s">
        <v>300</v>
      </c>
      <c r="R1593" s="363" t="s">
        <v>905</v>
      </c>
      <c r="S1593" s="363"/>
      <c r="T1593" s="365">
        <v>5981.72</v>
      </c>
      <c r="U1593" s="366">
        <v>15</v>
      </c>
      <c r="V1593" s="367">
        <v>45200</v>
      </c>
      <c r="W1593" s="367">
        <v>45930</v>
      </c>
      <c r="X1593" s="363" t="s">
        <v>3408</v>
      </c>
      <c r="Y1593" s="363"/>
      <c r="Z1593" s="363"/>
      <c r="AA1593" s="363"/>
      <c r="AB1593" s="363"/>
      <c r="AC1593" s="363"/>
      <c r="AD1593" s="363" t="s">
        <v>304</v>
      </c>
      <c r="AE1593" s="367">
        <v>44669</v>
      </c>
      <c r="AF1593" s="362" t="s">
        <v>2592</v>
      </c>
      <c r="AG1593" s="364">
        <v>0.11</v>
      </c>
      <c r="AH1593" s="364">
        <v>0.11</v>
      </c>
      <c r="AI1593" s="364">
        <v>0.1</v>
      </c>
      <c r="AJ1593" s="363" t="s">
        <v>0</v>
      </c>
      <c r="AK1593" s="368">
        <v>1031.01</v>
      </c>
      <c r="AL1593" s="364">
        <v>0.34533333333333333</v>
      </c>
      <c r="AM1593" s="369">
        <v>9000</v>
      </c>
      <c r="AN1593" s="370">
        <v>10</v>
      </c>
      <c r="AO1593" s="371" t="s">
        <v>3071</v>
      </c>
      <c r="AP1593" s="371" t="s">
        <v>0</v>
      </c>
      <c r="AQ1593" s="371" t="s">
        <v>3322</v>
      </c>
      <c r="AR1593" s="372" t="s">
        <v>0</v>
      </c>
      <c r="AS1593" s="372"/>
      <c r="AT1593" s="363"/>
    </row>
    <row r="1594" spans="1:46" x14ac:dyDescent="0.3">
      <c r="A1594" s="362" t="s">
        <v>2632</v>
      </c>
      <c r="B1594" s="363" t="s">
        <v>308</v>
      </c>
      <c r="C1594" s="363" t="s">
        <v>295</v>
      </c>
      <c r="D1594" s="363" t="s">
        <v>778</v>
      </c>
      <c r="E1594" s="363" t="s">
        <v>297</v>
      </c>
      <c r="F1594" s="363" t="s">
        <v>1044</v>
      </c>
      <c r="G1594" s="363" t="s">
        <v>2624</v>
      </c>
      <c r="H1594" s="363" t="s">
        <v>3079</v>
      </c>
      <c r="I1594" s="363" t="s">
        <v>1569</v>
      </c>
      <c r="J1594" s="363" t="s">
        <v>1082</v>
      </c>
      <c r="K1594" s="363"/>
      <c r="L1594" s="364">
        <v>4593.97</v>
      </c>
      <c r="M1594" s="365">
        <v>9000</v>
      </c>
      <c r="N1594" s="364">
        <v>4270.8</v>
      </c>
      <c r="O1594" s="363" t="s">
        <v>3198</v>
      </c>
      <c r="P1594" s="363" t="s">
        <v>3068</v>
      </c>
      <c r="Q1594" s="363" t="s">
        <v>300</v>
      </c>
      <c r="R1594" s="363" t="s">
        <v>785</v>
      </c>
      <c r="S1594" s="363"/>
      <c r="T1594" s="365">
        <v>8835.85</v>
      </c>
      <c r="U1594" s="366">
        <v>15</v>
      </c>
      <c r="V1594" s="367">
        <v>45200</v>
      </c>
      <c r="W1594" s="367">
        <v>45930</v>
      </c>
      <c r="X1594" s="363" t="s">
        <v>3408</v>
      </c>
      <c r="Y1594" s="363"/>
      <c r="Z1594" s="363"/>
      <c r="AA1594" s="363"/>
      <c r="AB1594" s="363"/>
      <c r="AC1594" s="363" t="s">
        <v>1083</v>
      </c>
      <c r="AD1594" s="363" t="s">
        <v>304</v>
      </c>
      <c r="AE1594" s="367">
        <v>44669</v>
      </c>
      <c r="AF1594" s="362" t="s">
        <v>2592</v>
      </c>
      <c r="AG1594" s="364">
        <v>1.97</v>
      </c>
      <c r="AH1594" s="364">
        <v>1.96</v>
      </c>
      <c r="AI1594" s="364">
        <v>0.93</v>
      </c>
      <c r="AJ1594" s="363" t="s">
        <v>0</v>
      </c>
      <c r="AK1594" s="368">
        <v>71.94</v>
      </c>
      <c r="AL1594" s="364">
        <v>3</v>
      </c>
      <c r="AM1594" s="369">
        <v>9000</v>
      </c>
      <c r="AN1594" s="370">
        <v>10</v>
      </c>
      <c r="AO1594" s="371" t="s">
        <v>3071</v>
      </c>
      <c r="AP1594" s="371" t="s">
        <v>0</v>
      </c>
      <c r="AQ1594" s="371" t="s">
        <v>3322</v>
      </c>
      <c r="AR1594" s="372" t="s">
        <v>0</v>
      </c>
      <c r="AS1594" s="372"/>
      <c r="AT1594" s="363"/>
    </row>
    <row r="1595" spans="1:46" x14ac:dyDescent="0.3">
      <c r="A1595" s="362" t="s">
        <v>2633</v>
      </c>
      <c r="B1595" s="363" t="s">
        <v>308</v>
      </c>
      <c r="C1595" s="363" t="s">
        <v>295</v>
      </c>
      <c r="D1595" s="363" t="s">
        <v>778</v>
      </c>
      <c r="E1595" s="363" t="s">
        <v>297</v>
      </c>
      <c r="F1595" s="363" t="s">
        <v>1044</v>
      </c>
      <c r="G1595" s="363" t="s">
        <v>2624</v>
      </c>
      <c r="H1595" s="363" t="s">
        <v>3108</v>
      </c>
      <c r="I1595" s="363" t="s">
        <v>1569</v>
      </c>
      <c r="J1595" s="363" t="s">
        <v>1082</v>
      </c>
      <c r="K1595" s="363"/>
      <c r="L1595" s="364">
        <v>3595.13</v>
      </c>
      <c r="M1595" s="365">
        <v>9000</v>
      </c>
      <c r="N1595" s="364">
        <v>3342.24</v>
      </c>
      <c r="O1595" s="363" t="s">
        <v>3199</v>
      </c>
      <c r="P1595" s="363" t="s">
        <v>3068</v>
      </c>
      <c r="Q1595" s="363" t="s">
        <v>300</v>
      </c>
      <c r="R1595" s="363" t="s">
        <v>905</v>
      </c>
      <c r="S1595" s="363"/>
      <c r="T1595" s="365">
        <v>8816.07</v>
      </c>
      <c r="U1595" s="366">
        <v>15</v>
      </c>
      <c r="V1595" s="367">
        <v>45200</v>
      </c>
      <c r="W1595" s="367">
        <v>45930</v>
      </c>
      <c r="X1595" s="363" t="s">
        <v>3408</v>
      </c>
      <c r="Y1595" s="363"/>
      <c r="Z1595" s="363"/>
      <c r="AA1595" s="363"/>
      <c r="AB1595" s="363"/>
      <c r="AC1595" s="363" t="s">
        <v>1083</v>
      </c>
      <c r="AD1595" s="363" t="s">
        <v>304</v>
      </c>
      <c r="AE1595" s="367">
        <v>44669</v>
      </c>
      <c r="AF1595" s="362" t="s">
        <v>2592</v>
      </c>
      <c r="AG1595" s="364">
        <v>2.2799999999999998</v>
      </c>
      <c r="AH1595" s="364">
        <v>2.2599999999999998</v>
      </c>
      <c r="AI1595" s="364">
        <v>1.04</v>
      </c>
      <c r="AJ1595" s="363" t="s">
        <v>181</v>
      </c>
      <c r="AK1595" s="368">
        <v>55.29</v>
      </c>
      <c r="AL1595" s="364">
        <v>3.43</v>
      </c>
      <c r="AM1595" s="369">
        <v>9000</v>
      </c>
      <c r="AN1595" s="370">
        <v>10</v>
      </c>
      <c r="AO1595" s="371" t="s">
        <v>3071</v>
      </c>
      <c r="AP1595" s="371" t="s">
        <v>0</v>
      </c>
      <c r="AQ1595" s="371" t="s">
        <v>3322</v>
      </c>
      <c r="AR1595" s="372" t="s">
        <v>0</v>
      </c>
      <c r="AS1595" s="372"/>
      <c r="AT1595" s="363"/>
    </row>
    <row r="1596" spans="1:46" x14ac:dyDescent="0.3">
      <c r="A1596" s="362" t="s">
        <v>2634</v>
      </c>
      <c r="B1596" s="363" t="s">
        <v>308</v>
      </c>
      <c r="C1596" s="363" t="s">
        <v>295</v>
      </c>
      <c r="D1596" s="363" t="s">
        <v>778</v>
      </c>
      <c r="E1596" s="363" t="s">
        <v>297</v>
      </c>
      <c r="F1596" s="363" t="s">
        <v>1044</v>
      </c>
      <c r="G1596" s="363" t="s">
        <v>2624</v>
      </c>
      <c r="H1596" s="363" t="s">
        <v>3079</v>
      </c>
      <c r="I1596" s="363" t="s">
        <v>1569</v>
      </c>
      <c r="J1596" s="363" t="s">
        <v>1085</v>
      </c>
      <c r="K1596" s="363"/>
      <c r="L1596" s="364">
        <v>4312.72</v>
      </c>
      <c r="M1596" s="365">
        <v>9000</v>
      </c>
      <c r="N1596" s="364">
        <v>4009.38</v>
      </c>
      <c r="O1596" s="363" t="s">
        <v>3200</v>
      </c>
      <c r="P1596" s="363" t="s">
        <v>3068</v>
      </c>
      <c r="Q1596" s="363" t="s">
        <v>300</v>
      </c>
      <c r="R1596" s="363" t="s">
        <v>785</v>
      </c>
      <c r="S1596" s="363"/>
      <c r="T1596" s="365">
        <v>10767.08</v>
      </c>
      <c r="U1596" s="366">
        <v>15</v>
      </c>
      <c r="V1596" s="367">
        <v>45200</v>
      </c>
      <c r="W1596" s="367">
        <v>45930</v>
      </c>
      <c r="X1596" s="363" t="s">
        <v>3408</v>
      </c>
      <c r="Y1596" s="363"/>
      <c r="Z1596" s="363"/>
      <c r="AA1596" s="363"/>
      <c r="AB1596" s="363"/>
      <c r="AC1596" s="363" t="s">
        <v>1086</v>
      </c>
      <c r="AD1596" s="363" t="s">
        <v>304</v>
      </c>
      <c r="AE1596" s="367">
        <v>44669</v>
      </c>
      <c r="AF1596" s="362" t="s">
        <v>2592</v>
      </c>
      <c r="AG1596" s="364">
        <v>1.97</v>
      </c>
      <c r="AH1596" s="364">
        <v>1.96</v>
      </c>
      <c r="AI1596" s="364">
        <v>0.72</v>
      </c>
      <c r="AJ1596" s="363" t="s">
        <v>0</v>
      </c>
      <c r="AK1596" s="368">
        <v>137.36810109594396</v>
      </c>
      <c r="AL1596" s="364">
        <v>2.4731063816579404</v>
      </c>
      <c r="AM1596" s="369">
        <v>9000</v>
      </c>
      <c r="AN1596" s="370">
        <v>10</v>
      </c>
      <c r="AO1596" s="371" t="s">
        <v>3071</v>
      </c>
      <c r="AP1596" s="371" t="s">
        <v>0</v>
      </c>
      <c r="AQ1596" s="371" t="s">
        <v>3322</v>
      </c>
      <c r="AR1596" s="372" t="s">
        <v>0</v>
      </c>
      <c r="AS1596" s="372"/>
      <c r="AT1596" s="363"/>
    </row>
    <row r="1597" spans="1:46" x14ac:dyDescent="0.3">
      <c r="A1597" s="362" t="s">
        <v>2635</v>
      </c>
      <c r="B1597" s="363" t="s">
        <v>308</v>
      </c>
      <c r="C1597" s="363" t="s">
        <v>295</v>
      </c>
      <c r="D1597" s="363" t="s">
        <v>778</v>
      </c>
      <c r="E1597" s="363" t="s">
        <v>297</v>
      </c>
      <c r="F1597" s="363" t="s">
        <v>1044</v>
      </c>
      <c r="G1597" s="363" t="s">
        <v>2624</v>
      </c>
      <c r="H1597" s="363" t="s">
        <v>3108</v>
      </c>
      <c r="I1597" s="363" t="s">
        <v>1569</v>
      </c>
      <c r="J1597" s="363" t="s">
        <v>1085</v>
      </c>
      <c r="K1597" s="363"/>
      <c r="L1597" s="364">
        <v>3176.95</v>
      </c>
      <c r="M1597" s="365">
        <v>9000</v>
      </c>
      <c r="N1597" s="364">
        <v>2953.53</v>
      </c>
      <c r="O1597" s="363" t="s">
        <v>3201</v>
      </c>
      <c r="P1597" s="363" t="s">
        <v>3068</v>
      </c>
      <c r="Q1597" s="363" t="s">
        <v>300</v>
      </c>
      <c r="R1597" s="363" t="s">
        <v>905</v>
      </c>
      <c r="S1597" s="363"/>
      <c r="T1597" s="365">
        <v>10999.54</v>
      </c>
      <c r="U1597" s="366">
        <v>15</v>
      </c>
      <c r="V1597" s="367">
        <v>45200</v>
      </c>
      <c r="W1597" s="367">
        <v>45930</v>
      </c>
      <c r="X1597" s="363" t="s">
        <v>3408</v>
      </c>
      <c r="Y1597" s="363"/>
      <c r="Z1597" s="363"/>
      <c r="AA1597" s="363"/>
      <c r="AB1597" s="363"/>
      <c r="AC1597" s="363" t="s">
        <v>1086</v>
      </c>
      <c r="AD1597" s="363" t="s">
        <v>304</v>
      </c>
      <c r="AE1597" s="367">
        <v>44669</v>
      </c>
      <c r="AF1597" s="362" t="s">
        <v>2592</v>
      </c>
      <c r="AG1597" s="364">
        <v>2.2799999999999998</v>
      </c>
      <c r="AH1597" s="364">
        <v>2.2599999999999998</v>
      </c>
      <c r="AI1597" s="364">
        <v>0.84</v>
      </c>
      <c r="AJ1597" s="363" t="s">
        <v>0</v>
      </c>
      <c r="AK1597" s="368">
        <v>272.39835808748376</v>
      </c>
      <c r="AL1597" s="364">
        <v>1.8263070896691846</v>
      </c>
      <c r="AM1597" s="369">
        <v>9000</v>
      </c>
      <c r="AN1597" s="370">
        <v>10</v>
      </c>
      <c r="AO1597" s="371" t="s">
        <v>3071</v>
      </c>
      <c r="AP1597" s="371" t="s">
        <v>0</v>
      </c>
      <c r="AQ1597" s="371" t="s">
        <v>3322</v>
      </c>
      <c r="AR1597" s="372" t="s">
        <v>0</v>
      </c>
      <c r="AS1597" s="372"/>
      <c r="AT1597" s="363"/>
    </row>
    <row r="1598" spans="1:46" x14ac:dyDescent="0.3">
      <c r="A1598" s="362" t="s">
        <v>2636</v>
      </c>
      <c r="B1598" s="363" t="s">
        <v>310</v>
      </c>
      <c r="C1598" s="363" t="s">
        <v>295</v>
      </c>
      <c r="D1598" s="363" t="s">
        <v>778</v>
      </c>
      <c r="E1598" s="363" t="s">
        <v>297</v>
      </c>
      <c r="F1598" s="363" t="s">
        <v>1044</v>
      </c>
      <c r="G1598" s="363" t="s">
        <v>2624</v>
      </c>
      <c r="H1598" s="363" t="s">
        <v>3079</v>
      </c>
      <c r="I1598" s="363" t="s">
        <v>1401</v>
      </c>
      <c r="J1598" s="363" t="s">
        <v>1084</v>
      </c>
      <c r="K1598" s="363"/>
      <c r="L1598" s="364">
        <v>653.39</v>
      </c>
      <c r="M1598" s="365">
        <v>9000</v>
      </c>
      <c r="N1598" s="364">
        <v>607.62</v>
      </c>
      <c r="O1598" s="363" t="s">
        <v>3195</v>
      </c>
      <c r="P1598" s="363" t="s">
        <v>3068</v>
      </c>
      <c r="Q1598" s="363" t="s">
        <v>300</v>
      </c>
      <c r="R1598" s="363" t="s">
        <v>785</v>
      </c>
      <c r="S1598" s="363"/>
      <c r="T1598" s="365">
        <v>3562.8</v>
      </c>
      <c r="U1598" s="366">
        <v>15</v>
      </c>
      <c r="V1598" s="367">
        <v>45200</v>
      </c>
      <c r="W1598" s="367">
        <v>45930</v>
      </c>
      <c r="X1598" s="363" t="s">
        <v>3408</v>
      </c>
      <c r="Y1598" s="363"/>
      <c r="Z1598" s="363"/>
      <c r="AA1598" s="363"/>
      <c r="AB1598" s="363"/>
      <c r="AC1598" s="363"/>
      <c r="AD1598" s="363" t="s">
        <v>304</v>
      </c>
      <c r="AE1598" s="367">
        <v>44669</v>
      </c>
      <c r="AF1598" s="362" t="s">
        <v>2592</v>
      </c>
      <c r="AG1598" s="364">
        <v>0.15</v>
      </c>
      <c r="AH1598" s="364">
        <v>0.15</v>
      </c>
      <c r="AI1598" s="364">
        <v>0.21</v>
      </c>
      <c r="AJ1598" s="363" t="s">
        <v>0</v>
      </c>
      <c r="AK1598" s="368">
        <v>490.74</v>
      </c>
      <c r="AL1598" s="364">
        <v>0.42</v>
      </c>
      <c r="AM1598" s="369">
        <v>9000</v>
      </c>
      <c r="AN1598" s="370">
        <v>10</v>
      </c>
      <c r="AO1598" s="371" t="s">
        <v>3071</v>
      </c>
      <c r="AP1598" s="371" t="s">
        <v>0</v>
      </c>
      <c r="AQ1598" s="371" t="s">
        <v>3322</v>
      </c>
      <c r="AR1598" s="372" t="s">
        <v>0</v>
      </c>
      <c r="AS1598" s="372"/>
      <c r="AT1598" s="363"/>
    </row>
    <row r="1599" spans="1:46" x14ac:dyDescent="0.3">
      <c r="A1599" s="362" t="s">
        <v>2637</v>
      </c>
      <c r="B1599" s="363" t="s">
        <v>310</v>
      </c>
      <c r="C1599" s="363" t="s">
        <v>295</v>
      </c>
      <c r="D1599" s="363" t="s">
        <v>778</v>
      </c>
      <c r="E1599" s="363" t="s">
        <v>297</v>
      </c>
      <c r="F1599" s="363" t="s">
        <v>1044</v>
      </c>
      <c r="G1599" s="363" t="s">
        <v>2624</v>
      </c>
      <c r="H1599" s="363" t="s">
        <v>3108</v>
      </c>
      <c r="I1599" s="363" t="s">
        <v>1401</v>
      </c>
      <c r="J1599" s="363" t="s">
        <v>1084</v>
      </c>
      <c r="K1599" s="363"/>
      <c r="L1599" s="364">
        <v>537.35</v>
      </c>
      <c r="M1599" s="365">
        <v>9000</v>
      </c>
      <c r="N1599" s="364">
        <v>499.9</v>
      </c>
      <c r="O1599" s="363" t="s">
        <v>3197</v>
      </c>
      <c r="P1599" s="363" t="s">
        <v>3068</v>
      </c>
      <c r="Q1599" s="363" t="s">
        <v>300</v>
      </c>
      <c r="R1599" s="363" t="s">
        <v>905</v>
      </c>
      <c r="S1599" s="363"/>
      <c r="T1599" s="365">
        <v>5981.72</v>
      </c>
      <c r="U1599" s="366">
        <v>15</v>
      </c>
      <c r="V1599" s="367">
        <v>45200</v>
      </c>
      <c r="W1599" s="367">
        <v>45930</v>
      </c>
      <c r="X1599" s="363" t="s">
        <v>3408</v>
      </c>
      <c r="Y1599" s="363"/>
      <c r="Z1599" s="363"/>
      <c r="AA1599" s="363"/>
      <c r="AB1599" s="363"/>
      <c r="AC1599" s="363"/>
      <c r="AD1599" s="363" t="s">
        <v>304</v>
      </c>
      <c r="AE1599" s="367">
        <v>44669</v>
      </c>
      <c r="AF1599" s="362" t="s">
        <v>2592</v>
      </c>
      <c r="AG1599" s="364">
        <v>0.11</v>
      </c>
      <c r="AH1599" s="364">
        <v>0.11</v>
      </c>
      <c r="AI1599" s="364">
        <v>0.1</v>
      </c>
      <c r="AJ1599" s="363" t="s">
        <v>0</v>
      </c>
      <c r="AK1599" s="368">
        <v>1031.01</v>
      </c>
      <c r="AL1599" s="364">
        <v>0.34533333333333333</v>
      </c>
      <c r="AM1599" s="369">
        <v>9000</v>
      </c>
      <c r="AN1599" s="370">
        <v>10</v>
      </c>
      <c r="AO1599" s="371" t="s">
        <v>3071</v>
      </c>
      <c r="AP1599" s="371" t="s">
        <v>0</v>
      </c>
      <c r="AQ1599" s="371" t="s">
        <v>3322</v>
      </c>
      <c r="AR1599" s="372" t="s">
        <v>0</v>
      </c>
      <c r="AS1599" s="372"/>
      <c r="AT1599" s="363"/>
    </row>
    <row r="1600" spans="1:46" x14ac:dyDescent="0.3">
      <c r="A1600" s="362" t="s">
        <v>2638</v>
      </c>
      <c r="B1600" s="363" t="s">
        <v>310</v>
      </c>
      <c r="C1600" s="363" t="s">
        <v>295</v>
      </c>
      <c r="D1600" s="363" t="s">
        <v>778</v>
      </c>
      <c r="E1600" s="363" t="s">
        <v>297</v>
      </c>
      <c r="F1600" s="363" t="s">
        <v>1044</v>
      </c>
      <c r="G1600" s="363" t="s">
        <v>2624</v>
      </c>
      <c r="H1600" s="363" t="s">
        <v>3079</v>
      </c>
      <c r="I1600" s="363" t="s">
        <v>1569</v>
      </c>
      <c r="J1600" s="363" t="s">
        <v>1082</v>
      </c>
      <c r="K1600" s="363"/>
      <c r="L1600" s="364">
        <v>4592.72</v>
      </c>
      <c r="M1600" s="365">
        <v>9000</v>
      </c>
      <c r="N1600" s="364">
        <v>4270.8</v>
      </c>
      <c r="O1600" s="363" t="s">
        <v>3198</v>
      </c>
      <c r="P1600" s="363" t="s">
        <v>3068</v>
      </c>
      <c r="Q1600" s="363" t="s">
        <v>300</v>
      </c>
      <c r="R1600" s="363" t="s">
        <v>785</v>
      </c>
      <c r="S1600" s="363"/>
      <c r="T1600" s="365">
        <v>8821.42</v>
      </c>
      <c r="U1600" s="366">
        <v>15</v>
      </c>
      <c r="V1600" s="367">
        <v>45200</v>
      </c>
      <c r="W1600" s="367">
        <v>45930</v>
      </c>
      <c r="X1600" s="363" t="s">
        <v>3408</v>
      </c>
      <c r="Y1600" s="363"/>
      <c r="Z1600" s="363"/>
      <c r="AA1600" s="363"/>
      <c r="AB1600" s="363"/>
      <c r="AC1600" s="363" t="s">
        <v>1083</v>
      </c>
      <c r="AD1600" s="363" t="s">
        <v>304</v>
      </c>
      <c r="AE1600" s="367">
        <v>44669</v>
      </c>
      <c r="AF1600" s="362" t="s">
        <v>2592</v>
      </c>
      <c r="AG1600" s="364">
        <v>1.62</v>
      </c>
      <c r="AH1600" s="364">
        <v>1.61</v>
      </c>
      <c r="AI1600" s="364">
        <v>0.81</v>
      </c>
      <c r="AJ1600" s="363" t="s">
        <v>0</v>
      </c>
      <c r="AK1600" s="368">
        <v>162.5644420501599</v>
      </c>
      <c r="AL1600" s="364">
        <v>2.0616349061427539</v>
      </c>
      <c r="AM1600" s="369">
        <v>9000</v>
      </c>
      <c r="AN1600" s="370">
        <v>10</v>
      </c>
      <c r="AO1600" s="371" t="s">
        <v>3071</v>
      </c>
      <c r="AP1600" s="371" t="s">
        <v>0</v>
      </c>
      <c r="AQ1600" s="371" t="s">
        <v>3322</v>
      </c>
      <c r="AR1600" s="372" t="s">
        <v>0</v>
      </c>
      <c r="AS1600" s="372"/>
      <c r="AT1600" s="363"/>
    </row>
    <row r="1601" spans="1:46" x14ac:dyDescent="0.3">
      <c r="A1601" s="362" t="s">
        <v>2639</v>
      </c>
      <c r="B1601" s="363" t="s">
        <v>310</v>
      </c>
      <c r="C1601" s="363" t="s">
        <v>295</v>
      </c>
      <c r="D1601" s="363" t="s">
        <v>778</v>
      </c>
      <c r="E1601" s="363" t="s">
        <v>297</v>
      </c>
      <c r="F1601" s="363" t="s">
        <v>1044</v>
      </c>
      <c r="G1601" s="363" t="s">
        <v>2624</v>
      </c>
      <c r="H1601" s="363" t="s">
        <v>3108</v>
      </c>
      <c r="I1601" s="363" t="s">
        <v>1569</v>
      </c>
      <c r="J1601" s="363" t="s">
        <v>1082</v>
      </c>
      <c r="K1601" s="363"/>
      <c r="L1601" s="364">
        <v>3594.18</v>
      </c>
      <c r="M1601" s="365">
        <v>9000</v>
      </c>
      <c r="N1601" s="364">
        <v>3342.24</v>
      </c>
      <c r="O1601" s="363" t="s">
        <v>3199</v>
      </c>
      <c r="P1601" s="363" t="s">
        <v>3068</v>
      </c>
      <c r="Q1601" s="363" t="s">
        <v>300</v>
      </c>
      <c r="R1601" s="363" t="s">
        <v>905</v>
      </c>
      <c r="S1601" s="363"/>
      <c r="T1601" s="365">
        <v>8799.19</v>
      </c>
      <c r="U1601" s="366">
        <v>15</v>
      </c>
      <c r="V1601" s="367">
        <v>45200</v>
      </c>
      <c r="W1601" s="367">
        <v>45930</v>
      </c>
      <c r="X1601" s="363" t="s">
        <v>3408</v>
      </c>
      <c r="Y1601" s="363"/>
      <c r="Z1601" s="363"/>
      <c r="AA1601" s="363"/>
      <c r="AB1601" s="363"/>
      <c r="AC1601" s="363" t="s">
        <v>1083</v>
      </c>
      <c r="AD1601" s="363" t="s">
        <v>304</v>
      </c>
      <c r="AE1601" s="367">
        <v>44669</v>
      </c>
      <c r="AF1601" s="362" t="s">
        <v>2592</v>
      </c>
      <c r="AG1601" s="364">
        <v>1.87</v>
      </c>
      <c r="AH1601" s="364">
        <v>1.85</v>
      </c>
      <c r="AI1601" s="364">
        <v>0.91</v>
      </c>
      <c r="AJ1601" s="363" t="s">
        <v>0</v>
      </c>
      <c r="AK1601" s="368">
        <v>299.88709410069998</v>
      </c>
      <c r="AL1601" s="364">
        <v>1.6192784772580182</v>
      </c>
      <c r="AM1601" s="369">
        <v>9000</v>
      </c>
      <c r="AN1601" s="370">
        <v>10</v>
      </c>
      <c r="AO1601" s="371" t="s">
        <v>3071</v>
      </c>
      <c r="AP1601" s="371" t="s">
        <v>0</v>
      </c>
      <c r="AQ1601" s="371" t="s">
        <v>3322</v>
      </c>
      <c r="AR1601" s="372" t="s">
        <v>0</v>
      </c>
      <c r="AS1601" s="372"/>
      <c r="AT1601" s="363"/>
    </row>
    <row r="1602" spans="1:46" x14ac:dyDescent="0.3">
      <c r="A1602" s="362" t="s">
        <v>2640</v>
      </c>
      <c r="B1602" s="363" t="s">
        <v>310</v>
      </c>
      <c r="C1602" s="363" t="s">
        <v>295</v>
      </c>
      <c r="D1602" s="363" t="s">
        <v>778</v>
      </c>
      <c r="E1602" s="363" t="s">
        <v>297</v>
      </c>
      <c r="F1602" s="363" t="s">
        <v>1044</v>
      </c>
      <c r="G1602" s="363" t="s">
        <v>2624</v>
      </c>
      <c r="H1602" s="363" t="s">
        <v>3079</v>
      </c>
      <c r="I1602" s="363" t="s">
        <v>1569</v>
      </c>
      <c r="J1602" s="363" t="s">
        <v>1085</v>
      </c>
      <c r="K1602" s="363"/>
      <c r="L1602" s="364">
        <v>4311.4799999999996</v>
      </c>
      <c r="M1602" s="365">
        <v>9000</v>
      </c>
      <c r="N1602" s="364">
        <v>4009.38</v>
      </c>
      <c r="O1602" s="363" t="s">
        <v>3200</v>
      </c>
      <c r="P1602" s="363" t="s">
        <v>3068</v>
      </c>
      <c r="Q1602" s="363" t="s">
        <v>300</v>
      </c>
      <c r="R1602" s="363" t="s">
        <v>785</v>
      </c>
      <c r="S1602" s="363"/>
      <c r="T1602" s="365">
        <v>10741.49</v>
      </c>
      <c r="U1602" s="366">
        <v>15</v>
      </c>
      <c r="V1602" s="367">
        <v>45200</v>
      </c>
      <c r="W1602" s="367">
        <v>45930</v>
      </c>
      <c r="X1602" s="363" t="s">
        <v>3408</v>
      </c>
      <c r="Y1602" s="363"/>
      <c r="Z1602" s="363"/>
      <c r="AA1602" s="363"/>
      <c r="AB1602" s="363"/>
      <c r="AC1602" s="363" t="s">
        <v>1086</v>
      </c>
      <c r="AD1602" s="363" t="s">
        <v>304</v>
      </c>
      <c r="AE1602" s="367">
        <v>44669</v>
      </c>
      <c r="AF1602" s="362" t="s">
        <v>2592</v>
      </c>
      <c r="AG1602" s="364">
        <v>1.62</v>
      </c>
      <c r="AH1602" s="364">
        <v>1.61</v>
      </c>
      <c r="AI1602" s="364">
        <v>0.63</v>
      </c>
      <c r="AJ1602" s="363" t="s">
        <v>0</v>
      </c>
      <c r="AK1602" s="368">
        <v>138.69313359491491</v>
      </c>
      <c r="AL1602" s="364">
        <v>2.4721078083366645</v>
      </c>
      <c r="AM1602" s="369">
        <v>9000</v>
      </c>
      <c r="AN1602" s="370">
        <v>10</v>
      </c>
      <c r="AO1602" s="371" t="s">
        <v>3071</v>
      </c>
      <c r="AP1602" s="371" t="s">
        <v>0</v>
      </c>
      <c r="AQ1602" s="371" t="s">
        <v>3322</v>
      </c>
      <c r="AR1602" s="372" t="s">
        <v>0</v>
      </c>
      <c r="AS1602" s="372"/>
      <c r="AT1602" s="363"/>
    </row>
    <row r="1603" spans="1:46" x14ac:dyDescent="0.3">
      <c r="A1603" s="362" t="s">
        <v>2641</v>
      </c>
      <c r="B1603" s="363" t="s">
        <v>310</v>
      </c>
      <c r="C1603" s="363" t="s">
        <v>295</v>
      </c>
      <c r="D1603" s="363" t="s">
        <v>778</v>
      </c>
      <c r="E1603" s="363" t="s">
        <v>297</v>
      </c>
      <c r="F1603" s="363" t="s">
        <v>1044</v>
      </c>
      <c r="G1603" s="363" t="s">
        <v>2624</v>
      </c>
      <c r="H1603" s="363" t="s">
        <v>3108</v>
      </c>
      <c r="I1603" s="363" t="s">
        <v>1569</v>
      </c>
      <c r="J1603" s="363" t="s">
        <v>1085</v>
      </c>
      <c r="K1603" s="363"/>
      <c r="L1603" s="364">
        <v>3176</v>
      </c>
      <c r="M1603" s="365">
        <v>9000</v>
      </c>
      <c r="N1603" s="364">
        <v>2953.53</v>
      </c>
      <c r="O1603" s="363" t="s">
        <v>3201</v>
      </c>
      <c r="P1603" s="363" t="s">
        <v>3068</v>
      </c>
      <c r="Q1603" s="363" t="s">
        <v>300</v>
      </c>
      <c r="R1603" s="363" t="s">
        <v>905</v>
      </c>
      <c r="S1603" s="363"/>
      <c r="T1603" s="365">
        <v>10969.69</v>
      </c>
      <c r="U1603" s="366">
        <v>15</v>
      </c>
      <c r="V1603" s="367">
        <v>45200</v>
      </c>
      <c r="W1603" s="367">
        <v>45930</v>
      </c>
      <c r="X1603" s="363" t="s">
        <v>3408</v>
      </c>
      <c r="Y1603" s="363"/>
      <c r="Z1603" s="363"/>
      <c r="AA1603" s="363"/>
      <c r="AB1603" s="363"/>
      <c r="AC1603" s="363" t="s">
        <v>1086</v>
      </c>
      <c r="AD1603" s="363" t="s">
        <v>304</v>
      </c>
      <c r="AE1603" s="367">
        <v>44669</v>
      </c>
      <c r="AF1603" s="362" t="s">
        <v>2592</v>
      </c>
      <c r="AG1603" s="364">
        <v>1.87</v>
      </c>
      <c r="AH1603" s="364">
        <v>1.85</v>
      </c>
      <c r="AI1603" s="364">
        <v>0.74</v>
      </c>
      <c r="AJ1603" s="363" t="s">
        <v>0</v>
      </c>
      <c r="AK1603" s="368">
        <v>273.83686186969607</v>
      </c>
      <c r="AL1603" s="364">
        <v>1.8255387013298647</v>
      </c>
      <c r="AM1603" s="369">
        <v>9000</v>
      </c>
      <c r="AN1603" s="370">
        <v>10</v>
      </c>
      <c r="AO1603" s="371" t="s">
        <v>3071</v>
      </c>
      <c r="AP1603" s="371" t="s">
        <v>0</v>
      </c>
      <c r="AQ1603" s="371" t="s">
        <v>3322</v>
      </c>
      <c r="AR1603" s="372" t="s">
        <v>0</v>
      </c>
      <c r="AS1603" s="372"/>
      <c r="AT1603" s="363"/>
    </row>
    <row r="1604" spans="1:46" x14ac:dyDescent="0.3">
      <c r="A1604" s="362" t="s">
        <v>2004</v>
      </c>
      <c r="B1604" s="363" t="s">
        <v>294</v>
      </c>
      <c r="C1604" s="363" t="s">
        <v>295</v>
      </c>
      <c r="D1604" s="363" t="s">
        <v>778</v>
      </c>
      <c r="E1604" s="363" t="s">
        <v>679</v>
      </c>
      <c r="F1604" s="363" t="s">
        <v>680</v>
      </c>
      <c r="G1604" s="363" t="s">
        <v>681</v>
      </c>
      <c r="H1604" s="363" t="s">
        <v>1088</v>
      </c>
      <c r="I1604" s="363" t="s">
        <v>688</v>
      </c>
      <c r="J1604" s="363" t="s">
        <v>1111</v>
      </c>
      <c r="K1604" s="363" t="s">
        <v>1112</v>
      </c>
      <c r="L1604" s="364">
        <v>1613.0055133127789</v>
      </c>
      <c r="M1604" s="365">
        <v>3000</v>
      </c>
      <c r="N1604" s="364">
        <v>1451.069343690401</v>
      </c>
      <c r="O1604" s="363" t="s">
        <v>2005</v>
      </c>
      <c r="P1604" s="363" t="s">
        <v>784</v>
      </c>
      <c r="Q1604" s="363" t="s">
        <v>300</v>
      </c>
      <c r="R1604" s="363" t="s">
        <v>1091</v>
      </c>
      <c r="S1604" s="363"/>
      <c r="T1604" s="365">
        <v>629</v>
      </c>
      <c r="U1604" s="366">
        <v>13</v>
      </c>
      <c r="V1604" s="367">
        <v>45200</v>
      </c>
      <c r="W1604" s="367">
        <v>45930</v>
      </c>
      <c r="X1604" s="363" t="s">
        <v>2828</v>
      </c>
      <c r="Y1604" s="363" t="s">
        <v>688</v>
      </c>
      <c r="Z1604" s="363"/>
      <c r="AA1604" s="363" t="s">
        <v>1112</v>
      </c>
      <c r="AB1604" s="363"/>
      <c r="AC1604" s="363"/>
      <c r="AD1604" s="363" t="s">
        <v>304</v>
      </c>
      <c r="AE1604" s="367"/>
      <c r="AF1604" s="362"/>
      <c r="AG1604" s="364">
        <v>0.6747102097928197</v>
      </c>
      <c r="AH1604" s="364">
        <v>0.70364588588232235</v>
      </c>
      <c r="AI1604" s="364">
        <v>0.33574927944585992</v>
      </c>
      <c r="AJ1604" s="363" t="s">
        <v>0</v>
      </c>
      <c r="AK1604" s="368">
        <v>148.54055763555891</v>
      </c>
      <c r="AL1604" s="364">
        <v>3.0516242502226429</v>
      </c>
      <c r="AM1604" s="369">
        <v>3000</v>
      </c>
      <c r="AN1604" s="370">
        <v>6</v>
      </c>
      <c r="AO1604" s="371" t="s">
        <v>857</v>
      </c>
      <c r="AP1604" s="371" t="s">
        <v>0</v>
      </c>
      <c r="AQ1604" s="371" t="s">
        <v>306</v>
      </c>
      <c r="AR1604" s="372" t="s">
        <v>0</v>
      </c>
      <c r="AS1604" s="372"/>
      <c r="AT1604" s="363"/>
    </row>
    <row r="1605" spans="1:46" x14ac:dyDescent="0.3">
      <c r="A1605" s="362" t="s">
        <v>2008</v>
      </c>
      <c r="B1605" s="363" t="s">
        <v>294</v>
      </c>
      <c r="C1605" s="363" t="s">
        <v>295</v>
      </c>
      <c r="D1605" s="363" t="s">
        <v>778</v>
      </c>
      <c r="E1605" s="363" t="s">
        <v>679</v>
      </c>
      <c r="F1605" s="363" t="s">
        <v>680</v>
      </c>
      <c r="G1605" s="363" t="s">
        <v>681</v>
      </c>
      <c r="H1605" s="363" t="s">
        <v>1088</v>
      </c>
      <c r="I1605" s="363" t="s">
        <v>1117</v>
      </c>
      <c r="J1605" s="363" t="s">
        <v>1111</v>
      </c>
      <c r="K1605" s="363" t="s">
        <v>1112</v>
      </c>
      <c r="L1605" s="364">
        <v>1700.3936842564301</v>
      </c>
      <c r="M1605" s="365">
        <v>3000</v>
      </c>
      <c r="N1605" s="364">
        <v>1530.048424380926</v>
      </c>
      <c r="O1605" s="363" t="s">
        <v>2009</v>
      </c>
      <c r="P1605" s="363" t="s">
        <v>784</v>
      </c>
      <c r="Q1605" s="363" t="s">
        <v>300</v>
      </c>
      <c r="R1605" s="363" t="s">
        <v>1091</v>
      </c>
      <c r="S1605" s="363"/>
      <c r="T1605" s="365">
        <v>727.16</v>
      </c>
      <c r="U1605" s="366">
        <v>13</v>
      </c>
      <c r="V1605" s="367">
        <v>45200</v>
      </c>
      <c r="W1605" s="367">
        <v>45930</v>
      </c>
      <c r="X1605" s="363" t="s">
        <v>2828</v>
      </c>
      <c r="Y1605" s="363" t="s">
        <v>1117</v>
      </c>
      <c r="Z1605" s="363"/>
      <c r="AA1605" s="363" t="s">
        <v>1112</v>
      </c>
      <c r="AB1605" s="363"/>
      <c r="AC1605" s="363"/>
      <c r="AD1605" s="363" t="s">
        <v>304</v>
      </c>
      <c r="AE1605" s="367">
        <v>44725</v>
      </c>
      <c r="AF1605" s="362" t="s">
        <v>2642</v>
      </c>
      <c r="AG1605" s="364">
        <v>0.73787766731593418</v>
      </c>
      <c r="AH1605" s="364">
        <v>0.76952249542630213</v>
      </c>
      <c r="AI1605" s="364">
        <v>0.36654876289803517</v>
      </c>
      <c r="AJ1605" s="363" t="s">
        <v>0</v>
      </c>
      <c r="AK1605" s="368">
        <v>133.92607119745341</v>
      </c>
      <c r="AL1605" s="364">
        <v>3.3385435839194861</v>
      </c>
      <c r="AM1605" s="369">
        <v>3000</v>
      </c>
      <c r="AN1605" s="370">
        <v>6</v>
      </c>
      <c r="AO1605" s="371" t="s">
        <v>857</v>
      </c>
      <c r="AP1605" s="371" t="s">
        <v>0</v>
      </c>
      <c r="AQ1605" s="371" t="s">
        <v>306</v>
      </c>
      <c r="AR1605" s="372" t="s">
        <v>0</v>
      </c>
      <c r="AS1605" s="372"/>
      <c r="AT1605" s="363"/>
    </row>
    <row r="1606" spans="1:46" x14ac:dyDescent="0.3">
      <c r="A1606" s="362" t="s">
        <v>2016</v>
      </c>
      <c r="B1606" s="363" t="s">
        <v>294</v>
      </c>
      <c r="C1606" s="363" t="s">
        <v>295</v>
      </c>
      <c r="D1606" s="363" t="s">
        <v>778</v>
      </c>
      <c r="E1606" s="363" t="s">
        <v>679</v>
      </c>
      <c r="F1606" s="363" t="s">
        <v>680</v>
      </c>
      <c r="G1606" s="363" t="s">
        <v>681</v>
      </c>
      <c r="H1606" s="363" t="s">
        <v>1088</v>
      </c>
      <c r="I1606" s="363" t="s">
        <v>688</v>
      </c>
      <c r="J1606" s="363" t="s">
        <v>1111</v>
      </c>
      <c r="K1606" s="363" t="s">
        <v>1115</v>
      </c>
      <c r="L1606" s="364">
        <v>1661.31</v>
      </c>
      <c r="M1606" s="365">
        <v>3000</v>
      </c>
      <c r="N1606" s="364">
        <v>1493.78</v>
      </c>
      <c r="O1606" s="363" t="s">
        <v>2017</v>
      </c>
      <c r="P1606" s="363" t="s">
        <v>784</v>
      </c>
      <c r="Q1606" s="363" t="s">
        <v>300</v>
      </c>
      <c r="R1606" s="363" t="s">
        <v>1091</v>
      </c>
      <c r="S1606" s="363"/>
      <c r="T1606" s="365">
        <v>775.88</v>
      </c>
      <c r="U1606" s="366">
        <v>13</v>
      </c>
      <c r="V1606" s="367">
        <v>45200</v>
      </c>
      <c r="W1606" s="367">
        <v>45930</v>
      </c>
      <c r="X1606" s="363" t="s">
        <v>2828</v>
      </c>
      <c r="Y1606" s="363" t="s">
        <v>688</v>
      </c>
      <c r="Z1606" s="363"/>
      <c r="AA1606" s="363" t="s">
        <v>1115</v>
      </c>
      <c r="AB1606" s="363"/>
      <c r="AC1606" s="363"/>
      <c r="AD1606" s="363" t="s">
        <v>304</v>
      </c>
      <c r="AE1606" s="367">
        <v>44725</v>
      </c>
      <c r="AF1606" s="362" t="s">
        <v>2642</v>
      </c>
      <c r="AG1606" s="364">
        <v>0.20355699999999999</v>
      </c>
      <c r="AH1606" s="364">
        <v>0.2</v>
      </c>
      <c r="AI1606" s="364">
        <v>0.94</v>
      </c>
      <c r="AJ1606" s="363" t="s">
        <v>0</v>
      </c>
      <c r="AK1606" s="368">
        <v>32.43</v>
      </c>
      <c r="AL1606" s="364">
        <v>1.1884615384615385</v>
      </c>
      <c r="AM1606" s="369">
        <v>3000</v>
      </c>
      <c r="AN1606" s="370">
        <v>6</v>
      </c>
      <c r="AO1606" s="371" t="s">
        <v>857</v>
      </c>
      <c r="AP1606" s="371" t="s">
        <v>0</v>
      </c>
      <c r="AQ1606" s="371" t="s">
        <v>306</v>
      </c>
      <c r="AR1606" s="372" t="s">
        <v>0</v>
      </c>
      <c r="AS1606" s="372"/>
      <c r="AT1606" s="363"/>
    </row>
    <row r="1607" spans="1:46" x14ac:dyDescent="0.3">
      <c r="A1607" s="362" t="s">
        <v>2020</v>
      </c>
      <c r="B1607" s="363" t="s">
        <v>294</v>
      </c>
      <c r="C1607" s="363" t="s">
        <v>295</v>
      </c>
      <c r="D1607" s="363" t="s">
        <v>778</v>
      </c>
      <c r="E1607" s="363" t="s">
        <v>679</v>
      </c>
      <c r="F1607" s="363" t="s">
        <v>680</v>
      </c>
      <c r="G1607" s="363" t="s">
        <v>681</v>
      </c>
      <c r="H1607" s="363" t="s">
        <v>1088</v>
      </c>
      <c r="I1607" s="363" t="s">
        <v>1117</v>
      </c>
      <c r="J1607" s="363" t="s">
        <v>1111</v>
      </c>
      <c r="K1607" s="363" t="s">
        <v>1115</v>
      </c>
      <c r="L1607" s="364">
        <v>1862.54</v>
      </c>
      <c r="M1607" s="365">
        <v>3000</v>
      </c>
      <c r="N1607" s="364">
        <v>1674.71</v>
      </c>
      <c r="O1607" s="363" t="s">
        <v>2021</v>
      </c>
      <c r="P1607" s="363" t="s">
        <v>784</v>
      </c>
      <c r="Q1607" s="363" t="s">
        <v>300</v>
      </c>
      <c r="R1607" s="363" t="s">
        <v>1091</v>
      </c>
      <c r="S1607" s="363"/>
      <c r="T1607" s="365">
        <v>775.88</v>
      </c>
      <c r="U1607" s="366">
        <v>13</v>
      </c>
      <c r="V1607" s="367">
        <v>45200</v>
      </c>
      <c r="W1607" s="367">
        <v>45930</v>
      </c>
      <c r="X1607" s="363" t="s">
        <v>2828</v>
      </c>
      <c r="Y1607" s="363" t="s">
        <v>1117</v>
      </c>
      <c r="Z1607" s="363"/>
      <c r="AA1607" s="363" t="s">
        <v>1115</v>
      </c>
      <c r="AB1607" s="363"/>
      <c r="AC1607" s="363"/>
      <c r="AD1607" s="363" t="s">
        <v>304</v>
      </c>
      <c r="AE1607" s="367">
        <v>44725</v>
      </c>
      <c r="AF1607" s="362" t="s">
        <v>2642</v>
      </c>
      <c r="AG1607" s="364">
        <v>0.228213</v>
      </c>
      <c r="AH1607" s="364">
        <v>0.23</v>
      </c>
      <c r="AI1607" s="364">
        <v>1.06</v>
      </c>
      <c r="AJ1607" s="363" t="s">
        <v>181</v>
      </c>
      <c r="AK1607" s="368">
        <v>26.67</v>
      </c>
      <c r="AL1607" s="364">
        <v>1.332307692307692</v>
      </c>
      <c r="AM1607" s="369">
        <v>3000</v>
      </c>
      <c r="AN1607" s="370">
        <v>6</v>
      </c>
      <c r="AO1607" s="371" t="s">
        <v>857</v>
      </c>
      <c r="AP1607" s="371" t="s">
        <v>0</v>
      </c>
      <c r="AQ1607" s="371" t="s">
        <v>306</v>
      </c>
      <c r="AR1607" s="372" t="s">
        <v>0</v>
      </c>
      <c r="AS1607" s="372"/>
      <c r="AT1607" s="363"/>
    </row>
    <row r="1608" spans="1:46" x14ac:dyDescent="0.3">
      <c r="A1608" s="362" t="s">
        <v>2023</v>
      </c>
      <c r="B1608" s="363" t="s">
        <v>308</v>
      </c>
      <c r="C1608" s="363" t="s">
        <v>295</v>
      </c>
      <c r="D1608" s="363" t="s">
        <v>778</v>
      </c>
      <c r="E1608" s="363" t="s">
        <v>679</v>
      </c>
      <c r="F1608" s="363" t="s">
        <v>680</v>
      </c>
      <c r="G1608" s="363" t="s">
        <v>681</v>
      </c>
      <c r="H1608" s="363" t="s">
        <v>1088</v>
      </c>
      <c r="I1608" s="363" t="s">
        <v>688</v>
      </c>
      <c r="J1608" s="363" t="s">
        <v>1111</v>
      </c>
      <c r="K1608" s="363" t="s">
        <v>1112</v>
      </c>
      <c r="L1608" s="364">
        <v>1534.306572245883</v>
      </c>
      <c r="M1608" s="365">
        <v>3000</v>
      </c>
      <c r="N1608" s="364">
        <v>1380.4962225162969</v>
      </c>
      <c r="O1608" s="363" t="s">
        <v>2005</v>
      </c>
      <c r="P1608" s="363" t="s">
        <v>784</v>
      </c>
      <c r="Q1608" s="363" t="s">
        <v>300</v>
      </c>
      <c r="R1608" s="363" t="s">
        <v>1091</v>
      </c>
      <c r="S1608" s="363"/>
      <c r="T1608" s="365">
        <v>629</v>
      </c>
      <c r="U1608" s="366">
        <v>13</v>
      </c>
      <c r="V1608" s="367">
        <v>45200</v>
      </c>
      <c r="W1608" s="367">
        <v>45930</v>
      </c>
      <c r="X1608" s="363" t="s">
        <v>2828</v>
      </c>
      <c r="Y1608" s="363" t="s">
        <v>688</v>
      </c>
      <c r="Z1608" s="363"/>
      <c r="AA1608" s="363" t="s">
        <v>1112</v>
      </c>
      <c r="AB1608" s="363"/>
      <c r="AC1608" s="363"/>
      <c r="AD1608" s="363" t="s">
        <v>304</v>
      </c>
      <c r="AE1608" s="367"/>
      <c r="AF1608" s="362"/>
      <c r="AG1608" s="364">
        <v>0.68803408523073173</v>
      </c>
      <c r="AH1608" s="364">
        <v>0.71753542726984909</v>
      </c>
      <c r="AI1608" s="364">
        <v>0.3438167650053659</v>
      </c>
      <c r="AJ1608" s="363" t="s">
        <v>0</v>
      </c>
      <c r="AK1608" s="368">
        <v>144.49208775288881</v>
      </c>
      <c r="AL1608" s="364">
        <v>3.1798300462644642</v>
      </c>
      <c r="AM1608" s="369">
        <v>3000</v>
      </c>
      <c r="AN1608" s="370">
        <v>6</v>
      </c>
      <c r="AO1608" s="371" t="s">
        <v>857</v>
      </c>
      <c r="AP1608" s="371" t="s">
        <v>0</v>
      </c>
      <c r="AQ1608" s="371" t="s">
        <v>306</v>
      </c>
      <c r="AR1608" s="372" t="s">
        <v>0</v>
      </c>
      <c r="AS1608" s="372"/>
      <c r="AT1608" s="363"/>
    </row>
    <row r="1609" spans="1:46" x14ac:dyDescent="0.3">
      <c r="A1609" s="362" t="s">
        <v>2025</v>
      </c>
      <c r="B1609" s="363" t="s">
        <v>308</v>
      </c>
      <c r="C1609" s="363" t="s">
        <v>295</v>
      </c>
      <c r="D1609" s="363" t="s">
        <v>778</v>
      </c>
      <c r="E1609" s="363" t="s">
        <v>679</v>
      </c>
      <c r="F1609" s="363" t="s">
        <v>680</v>
      </c>
      <c r="G1609" s="363" t="s">
        <v>681</v>
      </c>
      <c r="H1609" s="363" t="s">
        <v>1088</v>
      </c>
      <c r="I1609" s="363" t="s">
        <v>1117</v>
      </c>
      <c r="J1609" s="363" t="s">
        <v>1111</v>
      </c>
      <c r="K1609" s="363" t="s">
        <v>1112</v>
      </c>
      <c r="L1609" s="364">
        <v>1833.3996273648161</v>
      </c>
      <c r="M1609" s="365">
        <v>3000</v>
      </c>
      <c r="N1609" s="364">
        <v>1649.6310984427571</v>
      </c>
      <c r="O1609" s="363" t="s">
        <v>2009</v>
      </c>
      <c r="P1609" s="363" t="s">
        <v>784</v>
      </c>
      <c r="Q1609" s="363" t="s">
        <v>300</v>
      </c>
      <c r="R1609" s="363" t="s">
        <v>1091</v>
      </c>
      <c r="S1609" s="363"/>
      <c r="T1609" s="365">
        <v>727.16</v>
      </c>
      <c r="U1609" s="366">
        <v>13</v>
      </c>
      <c r="V1609" s="367">
        <v>45200</v>
      </c>
      <c r="W1609" s="367">
        <v>45930</v>
      </c>
      <c r="X1609" s="363" t="s">
        <v>2828</v>
      </c>
      <c r="Y1609" s="363" t="s">
        <v>1117</v>
      </c>
      <c r="Z1609" s="363"/>
      <c r="AA1609" s="363" t="s">
        <v>1112</v>
      </c>
      <c r="AB1609" s="363"/>
      <c r="AC1609" s="363"/>
      <c r="AD1609" s="363" t="s">
        <v>304</v>
      </c>
      <c r="AE1609" s="367">
        <v>44725</v>
      </c>
      <c r="AF1609" s="362" t="s">
        <v>2642</v>
      </c>
      <c r="AG1609" s="364">
        <v>0.7973959734377889</v>
      </c>
      <c r="AH1609" s="364">
        <v>0.83158750700412953</v>
      </c>
      <c r="AI1609" s="364">
        <v>0.39675178046595722</v>
      </c>
      <c r="AJ1609" s="363" t="s">
        <v>0</v>
      </c>
      <c r="AK1609" s="368">
        <v>121.8229151080763</v>
      </c>
      <c r="AL1609" s="364">
        <v>3.6567535239785509</v>
      </c>
      <c r="AM1609" s="369">
        <v>3000</v>
      </c>
      <c r="AN1609" s="370">
        <v>6</v>
      </c>
      <c r="AO1609" s="371" t="s">
        <v>857</v>
      </c>
      <c r="AP1609" s="371" t="s">
        <v>0</v>
      </c>
      <c r="AQ1609" s="371" t="s">
        <v>306</v>
      </c>
      <c r="AR1609" s="372" t="s">
        <v>0</v>
      </c>
      <c r="AS1609" s="372"/>
      <c r="AT1609" s="363"/>
    </row>
    <row r="1610" spans="1:46" x14ac:dyDescent="0.3">
      <c r="A1610" s="362" t="s">
        <v>2028</v>
      </c>
      <c r="B1610" s="363" t="s">
        <v>308</v>
      </c>
      <c r="C1610" s="363" t="s">
        <v>295</v>
      </c>
      <c r="D1610" s="363" t="s">
        <v>778</v>
      </c>
      <c r="E1610" s="363" t="s">
        <v>679</v>
      </c>
      <c r="F1610" s="363" t="s">
        <v>680</v>
      </c>
      <c r="G1610" s="363" t="s">
        <v>681</v>
      </c>
      <c r="H1610" s="363" t="s">
        <v>1088</v>
      </c>
      <c r="I1610" s="363" t="s">
        <v>688</v>
      </c>
      <c r="J1610" s="363" t="s">
        <v>1111</v>
      </c>
      <c r="K1610" s="363" t="s">
        <v>1115</v>
      </c>
      <c r="L1610" s="364">
        <v>1506.6</v>
      </c>
      <c r="M1610" s="365">
        <v>3000</v>
      </c>
      <c r="N1610" s="364">
        <v>1354.67</v>
      </c>
      <c r="O1610" s="363" t="s">
        <v>2017</v>
      </c>
      <c r="P1610" s="363" t="s">
        <v>784</v>
      </c>
      <c r="Q1610" s="363" t="s">
        <v>300</v>
      </c>
      <c r="R1610" s="363" t="s">
        <v>1091</v>
      </c>
      <c r="S1610" s="363"/>
      <c r="T1610" s="365">
        <v>775.88</v>
      </c>
      <c r="U1610" s="366">
        <v>13</v>
      </c>
      <c r="V1610" s="367">
        <v>45200</v>
      </c>
      <c r="W1610" s="367">
        <v>45930</v>
      </c>
      <c r="X1610" s="363" t="s">
        <v>2828</v>
      </c>
      <c r="Y1610" s="363" t="s">
        <v>688</v>
      </c>
      <c r="Z1610" s="363"/>
      <c r="AA1610" s="363" t="s">
        <v>1115</v>
      </c>
      <c r="AB1610" s="363"/>
      <c r="AC1610" s="363"/>
      <c r="AD1610" s="363" t="s">
        <v>304</v>
      </c>
      <c r="AE1610" s="367">
        <v>44725</v>
      </c>
      <c r="AF1610" s="362" t="s">
        <v>2642</v>
      </c>
      <c r="AG1610" s="364">
        <v>0.18459999999999999</v>
      </c>
      <c r="AH1610" s="364">
        <v>0.18</v>
      </c>
      <c r="AI1610" s="364">
        <v>0.85</v>
      </c>
      <c r="AJ1610" s="363" t="s">
        <v>0</v>
      </c>
      <c r="AK1610" s="368">
        <v>37.909999999999997</v>
      </c>
      <c r="AL1610" s="364">
        <v>1.0776923076923079</v>
      </c>
      <c r="AM1610" s="369">
        <v>3000</v>
      </c>
      <c r="AN1610" s="370">
        <v>6</v>
      </c>
      <c r="AO1610" s="371" t="s">
        <v>857</v>
      </c>
      <c r="AP1610" s="371" t="s">
        <v>0</v>
      </c>
      <c r="AQ1610" s="371" t="s">
        <v>306</v>
      </c>
      <c r="AR1610" s="372" t="s">
        <v>0</v>
      </c>
      <c r="AS1610" s="372"/>
      <c r="AT1610" s="363"/>
    </row>
    <row r="1611" spans="1:46" x14ac:dyDescent="0.3">
      <c r="A1611" s="362" t="s">
        <v>2030</v>
      </c>
      <c r="B1611" s="363" t="s">
        <v>308</v>
      </c>
      <c r="C1611" s="363" t="s">
        <v>295</v>
      </c>
      <c r="D1611" s="363" t="s">
        <v>778</v>
      </c>
      <c r="E1611" s="363" t="s">
        <v>679</v>
      </c>
      <c r="F1611" s="363" t="s">
        <v>680</v>
      </c>
      <c r="G1611" s="363" t="s">
        <v>681</v>
      </c>
      <c r="H1611" s="363" t="s">
        <v>1088</v>
      </c>
      <c r="I1611" s="363" t="s">
        <v>1117</v>
      </c>
      <c r="J1611" s="363" t="s">
        <v>1111</v>
      </c>
      <c r="K1611" s="363" t="s">
        <v>1115</v>
      </c>
      <c r="L1611" s="364">
        <v>1856.62</v>
      </c>
      <c r="M1611" s="365">
        <v>3000</v>
      </c>
      <c r="N1611" s="364">
        <v>1669.39</v>
      </c>
      <c r="O1611" s="363" t="s">
        <v>2021</v>
      </c>
      <c r="P1611" s="363" t="s">
        <v>784</v>
      </c>
      <c r="Q1611" s="363" t="s">
        <v>300</v>
      </c>
      <c r="R1611" s="363" t="s">
        <v>1091</v>
      </c>
      <c r="S1611" s="363"/>
      <c r="T1611" s="365">
        <v>775.88</v>
      </c>
      <c r="U1611" s="366">
        <v>13</v>
      </c>
      <c r="V1611" s="367">
        <v>45200</v>
      </c>
      <c r="W1611" s="367">
        <v>45930</v>
      </c>
      <c r="X1611" s="363" t="s">
        <v>2828</v>
      </c>
      <c r="Y1611" s="363" t="s">
        <v>1117</v>
      </c>
      <c r="Z1611" s="363"/>
      <c r="AA1611" s="363" t="s">
        <v>1115</v>
      </c>
      <c r="AB1611" s="363"/>
      <c r="AC1611" s="363"/>
      <c r="AD1611" s="363" t="s">
        <v>304</v>
      </c>
      <c r="AE1611" s="367">
        <v>44725</v>
      </c>
      <c r="AF1611" s="362" t="s">
        <v>2642</v>
      </c>
      <c r="AG1611" s="364">
        <v>0.227488</v>
      </c>
      <c r="AH1611" s="364">
        <v>0.23</v>
      </c>
      <c r="AI1611" s="364">
        <v>1.05</v>
      </c>
      <c r="AJ1611" s="363" t="s">
        <v>181</v>
      </c>
      <c r="AK1611" s="368">
        <v>26.82</v>
      </c>
      <c r="AL1611" s="364">
        <v>1.3284615384615379</v>
      </c>
      <c r="AM1611" s="369">
        <v>3000</v>
      </c>
      <c r="AN1611" s="370">
        <v>6</v>
      </c>
      <c r="AO1611" s="371" t="s">
        <v>857</v>
      </c>
      <c r="AP1611" s="371" t="s">
        <v>0</v>
      </c>
      <c r="AQ1611" s="371" t="s">
        <v>306</v>
      </c>
      <c r="AR1611" s="372" t="s">
        <v>0</v>
      </c>
      <c r="AS1611" s="372"/>
      <c r="AT1611" s="363"/>
    </row>
    <row r="1612" spans="1:46" x14ac:dyDescent="0.3">
      <c r="A1612" s="362" t="s">
        <v>2032</v>
      </c>
      <c r="B1612" s="363" t="s">
        <v>310</v>
      </c>
      <c r="C1612" s="363" t="s">
        <v>295</v>
      </c>
      <c r="D1612" s="363" t="s">
        <v>778</v>
      </c>
      <c r="E1612" s="363" t="s">
        <v>679</v>
      </c>
      <c r="F1612" s="363" t="s">
        <v>680</v>
      </c>
      <c r="G1612" s="363" t="s">
        <v>681</v>
      </c>
      <c r="H1612" s="363" t="s">
        <v>1088</v>
      </c>
      <c r="I1612" s="363" t="s">
        <v>688</v>
      </c>
      <c r="J1612" s="363" t="s">
        <v>1111</v>
      </c>
      <c r="K1612" s="363" t="s">
        <v>1112</v>
      </c>
      <c r="L1612" s="364">
        <v>1584.9234524196049</v>
      </c>
      <c r="M1612" s="365">
        <v>3000</v>
      </c>
      <c r="N1612" s="364">
        <v>1426.0372317438851</v>
      </c>
      <c r="O1612" s="363" t="s">
        <v>2005</v>
      </c>
      <c r="P1612" s="363" t="s">
        <v>784</v>
      </c>
      <c r="Q1612" s="363" t="s">
        <v>300</v>
      </c>
      <c r="R1612" s="363" t="s">
        <v>1091</v>
      </c>
      <c r="S1612" s="363"/>
      <c r="T1612" s="365">
        <v>629</v>
      </c>
      <c r="U1612" s="366">
        <v>13</v>
      </c>
      <c r="V1612" s="367">
        <v>45200</v>
      </c>
      <c r="W1612" s="367">
        <v>45930</v>
      </c>
      <c r="X1612" s="363" t="s">
        <v>2828</v>
      </c>
      <c r="Y1612" s="363" t="s">
        <v>688</v>
      </c>
      <c r="Z1612" s="363"/>
      <c r="AA1612" s="363" t="s">
        <v>1112</v>
      </c>
      <c r="AB1612" s="363"/>
      <c r="AC1612" s="363"/>
      <c r="AD1612" s="363" t="s">
        <v>304</v>
      </c>
      <c r="AE1612" s="367"/>
      <c r="AF1612" s="362"/>
      <c r="AG1612" s="364">
        <v>0.77102046512728006</v>
      </c>
      <c r="AH1612" s="364">
        <v>0.80412209564212112</v>
      </c>
      <c r="AI1612" s="364">
        <v>0.3855222259738702</v>
      </c>
      <c r="AJ1612" s="363" t="s">
        <v>0</v>
      </c>
      <c r="AK1612" s="368">
        <v>125.92893647817139</v>
      </c>
      <c r="AL1612" s="364">
        <v>3.6104535818362788</v>
      </c>
      <c r="AM1612" s="369">
        <v>3000</v>
      </c>
      <c r="AN1612" s="370">
        <v>6</v>
      </c>
      <c r="AO1612" s="371" t="s">
        <v>857</v>
      </c>
      <c r="AP1612" s="371" t="s">
        <v>0</v>
      </c>
      <c r="AQ1612" s="371" t="s">
        <v>306</v>
      </c>
      <c r="AR1612" s="372" t="s">
        <v>0</v>
      </c>
      <c r="AS1612" s="372"/>
      <c r="AT1612" s="363"/>
    </row>
    <row r="1613" spans="1:46" x14ac:dyDescent="0.3">
      <c r="A1613" s="362" t="s">
        <v>2034</v>
      </c>
      <c r="B1613" s="363" t="s">
        <v>310</v>
      </c>
      <c r="C1613" s="363" t="s">
        <v>295</v>
      </c>
      <c r="D1613" s="363" t="s">
        <v>778</v>
      </c>
      <c r="E1613" s="363" t="s">
        <v>679</v>
      </c>
      <c r="F1613" s="363" t="s">
        <v>680</v>
      </c>
      <c r="G1613" s="363" t="s">
        <v>681</v>
      </c>
      <c r="H1613" s="363" t="s">
        <v>1088</v>
      </c>
      <c r="I1613" s="363" t="s">
        <v>1117</v>
      </c>
      <c r="J1613" s="363" t="s">
        <v>1111</v>
      </c>
      <c r="K1613" s="363" t="s">
        <v>1112</v>
      </c>
      <c r="L1613" s="364">
        <v>1920.4759150820171</v>
      </c>
      <c r="M1613" s="365">
        <v>3000</v>
      </c>
      <c r="N1613" s="364">
        <v>1727.869139147833</v>
      </c>
      <c r="O1613" s="363" t="s">
        <v>2009</v>
      </c>
      <c r="P1613" s="363" t="s">
        <v>784</v>
      </c>
      <c r="Q1613" s="363" t="s">
        <v>300</v>
      </c>
      <c r="R1613" s="363" t="s">
        <v>1091</v>
      </c>
      <c r="S1613" s="363"/>
      <c r="T1613" s="365">
        <v>727.16</v>
      </c>
      <c r="U1613" s="366">
        <v>13</v>
      </c>
      <c r="V1613" s="367">
        <v>45200</v>
      </c>
      <c r="W1613" s="367">
        <v>45930</v>
      </c>
      <c r="X1613" s="363" t="s">
        <v>2828</v>
      </c>
      <c r="Y1613" s="363" t="s">
        <v>1117</v>
      </c>
      <c r="Z1613" s="363"/>
      <c r="AA1613" s="363" t="s">
        <v>1112</v>
      </c>
      <c r="AB1613" s="363"/>
      <c r="AC1613" s="363"/>
      <c r="AD1613" s="363" t="s">
        <v>304</v>
      </c>
      <c r="AE1613" s="367">
        <v>44725</v>
      </c>
      <c r="AF1613" s="362" t="s">
        <v>2642</v>
      </c>
      <c r="AG1613" s="364">
        <v>0.90225067323254815</v>
      </c>
      <c r="AH1613" s="364">
        <v>0.94098662748906114</v>
      </c>
      <c r="AI1613" s="364">
        <v>0.44947029277698969</v>
      </c>
      <c r="AJ1613" s="362" t="s">
        <v>0</v>
      </c>
      <c r="AK1613" s="368">
        <v>104.4037875132444</v>
      </c>
      <c r="AL1613" s="364">
        <v>4.205528159819826</v>
      </c>
      <c r="AM1613" s="369">
        <v>3000</v>
      </c>
      <c r="AN1613" s="370">
        <v>6</v>
      </c>
      <c r="AO1613" s="371" t="s">
        <v>857</v>
      </c>
      <c r="AP1613" s="371" t="s">
        <v>0</v>
      </c>
      <c r="AQ1613" s="371" t="s">
        <v>306</v>
      </c>
      <c r="AR1613" s="372" t="s">
        <v>0</v>
      </c>
      <c r="AS1613" s="372"/>
      <c r="AT1613" s="363"/>
    </row>
    <row r="1614" spans="1:46" x14ac:dyDescent="0.3">
      <c r="A1614" s="362" t="s">
        <v>2037</v>
      </c>
      <c r="B1614" s="363" t="s">
        <v>310</v>
      </c>
      <c r="C1614" s="363" t="s">
        <v>295</v>
      </c>
      <c r="D1614" s="363" t="s">
        <v>778</v>
      </c>
      <c r="E1614" s="363" t="s">
        <v>679</v>
      </c>
      <c r="F1614" s="363" t="s">
        <v>680</v>
      </c>
      <c r="G1614" s="363" t="s">
        <v>681</v>
      </c>
      <c r="H1614" s="363" t="s">
        <v>1088</v>
      </c>
      <c r="I1614" s="363" t="s">
        <v>688</v>
      </c>
      <c r="J1614" s="363" t="s">
        <v>1111</v>
      </c>
      <c r="K1614" s="363" t="s">
        <v>1115</v>
      </c>
      <c r="L1614" s="364">
        <v>1466.07</v>
      </c>
      <c r="M1614" s="365">
        <v>3000</v>
      </c>
      <c r="N1614" s="364">
        <v>1318.23</v>
      </c>
      <c r="O1614" s="363" t="s">
        <v>2017</v>
      </c>
      <c r="P1614" s="363" t="s">
        <v>784</v>
      </c>
      <c r="Q1614" s="363" t="s">
        <v>300</v>
      </c>
      <c r="R1614" s="363" t="s">
        <v>1091</v>
      </c>
      <c r="S1614" s="363"/>
      <c r="T1614" s="365">
        <v>775.88</v>
      </c>
      <c r="U1614" s="366">
        <v>13</v>
      </c>
      <c r="V1614" s="367">
        <v>45200</v>
      </c>
      <c r="W1614" s="367">
        <v>45930</v>
      </c>
      <c r="X1614" s="363" t="s">
        <v>2828</v>
      </c>
      <c r="Y1614" s="363" t="s">
        <v>688</v>
      </c>
      <c r="Z1614" s="363"/>
      <c r="AA1614" s="363" t="s">
        <v>1115</v>
      </c>
      <c r="AB1614" s="363"/>
      <c r="AC1614" s="363"/>
      <c r="AD1614" s="363" t="s">
        <v>304</v>
      </c>
      <c r="AE1614" s="367">
        <v>44725</v>
      </c>
      <c r="AF1614" s="362" t="s">
        <v>2642</v>
      </c>
      <c r="AG1614" s="364">
        <v>0.17963499999999999</v>
      </c>
      <c r="AH1614" s="364">
        <v>0.18</v>
      </c>
      <c r="AI1614" s="364">
        <v>0.83</v>
      </c>
      <c r="AJ1614" s="362" t="s">
        <v>0</v>
      </c>
      <c r="AK1614" s="368">
        <v>39.54</v>
      </c>
      <c r="AL1614" s="364">
        <v>1.048461538461539</v>
      </c>
      <c r="AM1614" s="369">
        <v>3000</v>
      </c>
      <c r="AN1614" s="370">
        <v>6</v>
      </c>
      <c r="AO1614" s="371" t="s">
        <v>857</v>
      </c>
      <c r="AP1614" s="371" t="s">
        <v>0</v>
      </c>
      <c r="AQ1614" s="371" t="s">
        <v>306</v>
      </c>
      <c r="AR1614" s="372" t="s">
        <v>0</v>
      </c>
      <c r="AS1614" s="372"/>
      <c r="AT1614" s="363"/>
    </row>
    <row r="1615" spans="1:46" x14ac:dyDescent="0.3">
      <c r="A1615" s="362" t="s">
        <v>2039</v>
      </c>
      <c r="B1615" s="363" t="s">
        <v>310</v>
      </c>
      <c r="C1615" s="363" t="s">
        <v>295</v>
      </c>
      <c r="D1615" s="363" t="s">
        <v>778</v>
      </c>
      <c r="E1615" s="363" t="s">
        <v>679</v>
      </c>
      <c r="F1615" s="363" t="s">
        <v>680</v>
      </c>
      <c r="G1615" s="363" t="s">
        <v>681</v>
      </c>
      <c r="H1615" s="363" t="s">
        <v>1088</v>
      </c>
      <c r="I1615" s="363" t="s">
        <v>1117</v>
      </c>
      <c r="J1615" s="363" t="s">
        <v>1111</v>
      </c>
      <c r="K1615" s="363" t="s">
        <v>1115</v>
      </c>
      <c r="L1615" s="364">
        <v>1849.3</v>
      </c>
      <c r="M1615" s="365">
        <v>3000</v>
      </c>
      <c r="N1615" s="364">
        <v>1662.81</v>
      </c>
      <c r="O1615" s="363" t="s">
        <v>2021</v>
      </c>
      <c r="P1615" s="363" t="s">
        <v>784</v>
      </c>
      <c r="Q1615" s="363" t="s">
        <v>300</v>
      </c>
      <c r="R1615" s="363" t="s">
        <v>1091</v>
      </c>
      <c r="S1615" s="363"/>
      <c r="T1615" s="365">
        <v>775.88</v>
      </c>
      <c r="U1615" s="366">
        <v>13</v>
      </c>
      <c r="V1615" s="367">
        <v>45200</v>
      </c>
      <c r="W1615" s="367">
        <v>45930</v>
      </c>
      <c r="X1615" s="363" t="s">
        <v>2828</v>
      </c>
      <c r="Y1615" s="363" t="s">
        <v>1117</v>
      </c>
      <c r="Z1615" s="363"/>
      <c r="AA1615" s="363" t="s">
        <v>1115</v>
      </c>
      <c r="AB1615" s="363"/>
      <c r="AC1615" s="363"/>
      <c r="AD1615" s="363" t="s">
        <v>304</v>
      </c>
      <c r="AE1615" s="367">
        <v>44725</v>
      </c>
      <c r="AF1615" s="362" t="s">
        <v>2642</v>
      </c>
      <c r="AG1615" s="364">
        <v>0.22659099999999999</v>
      </c>
      <c r="AH1615" s="364">
        <v>0.23</v>
      </c>
      <c r="AI1615" s="364">
        <v>1.05</v>
      </c>
      <c r="AJ1615" s="362" t="s">
        <v>181</v>
      </c>
      <c r="AK1615" s="368">
        <v>27.01</v>
      </c>
      <c r="AL1615" s="364">
        <v>1.323076923076923</v>
      </c>
      <c r="AM1615" s="369">
        <v>3000</v>
      </c>
      <c r="AN1615" s="370">
        <v>6</v>
      </c>
      <c r="AO1615" s="371" t="s">
        <v>857</v>
      </c>
      <c r="AP1615" s="371" t="s">
        <v>0</v>
      </c>
      <c r="AQ1615" s="371" t="s">
        <v>306</v>
      </c>
      <c r="AR1615" s="372" t="s">
        <v>0</v>
      </c>
      <c r="AS1615" s="372"/>
      <c r="AT1615" s="363"/>
    </row>
    <row r="1616" spans="1:46" x14ac:dyDescent="0.3">
      <c r="A1616" s="362" t="s">
        <v>1125</v>
      </c>
      <c r="B1616" s="363" t="s">
        <v>312</v>
      </c>
      <c r="C1616" s="363" t="s">
        <v>295</v>
      </c>
      <c r="D1616" s="363" t="s">
        <v>778</v>
      </c>
      <c r="E1616" s="363" t="s">
        <v>439</v>
      </c>
      <c r="F1616" s="363" t="s">
        <v>440</v>
      </c>
      <c r="G1616" s="363" t="s">
        <v>1122</v>
      </c>
      <c r="H1616" s="363" t="s">
        <v>1091</v>
      </c>
      <c r="I1616" s="363" t="s">
        <v>1126</v>
      </c>
      <c r="J1616" s="363"/>
      <c r="K1616" s="363"/>
      <c r="L1616" s="364">
        <v>191.1261267174695</v>
      </c>
      <c r="M1616" s="365">
        <v>75</v>
      </c>
      <c r="N1616" s="364">
        <v>171.53</v>
      </c>
      <c r="O1616" s="363" t="s">
        <v>2829</v>
      </c>
      <c r="P1616" s="363"/>
      <c r="Q1616" s="363" t="s">
        <v>319</v>
      </c>
      <c r="R1616" s="363" t="s">
        <v>1118</v>
      </c>
      <c r="S1616" s="363"/>
      <c r="T1616" s="365">
        <v>386.45</v>
      </c>
      <c r="U1616" s="366">
        <v>12</v>
      </c>
      <c r="V1616" s="367">
        <v>45200</v>
      </c>
      <c r="W1616" s="367">
        <v>45930</v>
      </c>
      <c r="X1616" s="363" t="s">
        <v>3322</v>
      </c>
      <c r="Y1616" s="363" t="s">
        <v>1126</v>
      </c>
      <c r="Z1616" s="363"/>
      <c r="AA1616" s="363"/>
      <c r="AB1616" s="363"/>
      <c r="AC1616" s="363"/>
      <c r="AD1616" s="363" t="s">
        <v>304</v>
      </c>
      <c r="AE1616" s="367">
        <v>44669</v>
      </c>
      <c r="AF1616" s="362" t="s">
        <v>2658</v>
      </c>
      <c r="AG1616" s="364">
        <v>2.387829492265757E-2</v>
      </c>
      <c r="AH1616" s="364">
        <v>2.49621903662017E-2</v>
      </c>
      <c r="AI1616" s="364">
        <v>0.11819200849819721</v>
      </c>
      <c r="AJ1616" s="363" t="s">
        <v>0</v>
      </c>
      <c r="AK1616" s="368">
        <v>223.31697265360779</v>
      </c>
      <c r="AL1616" s="364">
        <v>0.14812274820603871</v>
      </c>
      <c r="AM1616" s="369"/>
      <c r="AN1616" s="370">
        <v>2</v>
      </c>
      <c r="AO1616" s="371" t="s">
        <v>305</v>
      </c>
      <c r="AP1616" s="371" t="s">
        <v>0</v>
      </c>
      <c r="AQ1616" s="371" t="s">
        <v>306</v>
      </c>
      <c r="AR1616" s="372" t="s">
        <v>0</v>
      </c>
      <c r="AS1616" s="372"/>
      <c r="AT1616" s="363"/>
    </row>
    <row r="1617" spans="1:46" x14ac:dyDescent="0.3">
      <c r="A1617" s="362" t="s">
        <v>1128</v>
      </c>
      <c r="B1617" s="363" t="s">
        <v>312</v>
      </c>
      <c r="C1617" s="363" t="s">
        <v>295</v>
      </c>
      <c r="D1617" s="363" t="s">
        <v>778</v>
      </c>
      <c r="E1617" s="363" t="s">
        <v>439</v>
      </c>
      <c r="F1617" s="363" t="s">
        <v>440</v>
      </c>
      <c r="G1617" s="363" t="s">
        <v>1122</v>
      </c>
      <c r="H1617" s="363" t="s">
        <v>1091</v>
      </c>
      <c r="I1617" s="363" t="s">
        <v>1129</v>
      </c>
      <c r="J1617" s="363"/>
      <c r="K1617" s="363"/>
      <c r="L1617" s="364">
        <v>336.42766832340482</v>
      </c>
      <c r="M1617" s="365">
        <v>125</v>
      </c>
      <c r="N1617" s="364">
        <v>301.93</v>
      </c>
      <c r="O1617" s="363" t="s">
        <v>2830</v>
      </c>
      <c r="P1617" s="363"/>
      <c r="Q1617" s="363" t="s">
        <v>319</v>
      </c>
      <c r="R1617" s="363" t="s">
        <v>1118</v>
      </c>
      <c r="S1617" s="363"/>
      <c r="T1617" s="365">
        <v>386.45</v>
      </c>
      <c r="U1617" s="366">
        <v>12</v>
      </c>
      <c r="V1617" s="367">
        <v>45200</v>
      </c>
      <c r="W1617" s="367">
        <v>45930</v>
      </c>
      <c r="X1617" s="363" t="s">
        <v>3322</v>
      </c>
      <c r="Y1617" s="363" t="s">
        <v>1129</v>
      </c>
      <c r="Z1617" s="363"/>
      <c r="AA1617" s="363"/>
      <c r="AB1617" s="363"/>
      <c r="AC1617" s="363"/>
      <c r="AD1617" s="363" t="s">
        <v>304</v>
      </c>
      <c r="AE1617" s="367">
        <v>44669</v>
      </c>
      <c r="AF1617" s="362" t="s">
        <v>2658</v>
      </c>
      <c r="AG1617" s="364">
        <v>4.2031506745508762E-2</v>
      </c>
      <c r="AH1617" s="364">
        <v>4.3939421812070827E-2</v>
      </c>
      <c r="AI1617" s="364">
        <v>0.20804618665394661</v>
      </c>
      <c r="AJ1617" s="363" t="s">
        <v>0</v>
      </c>
      <c r="AK1617" s="368">
        <v>117.33208182467639</v>
      </c>
      <c r="AL1617" s="364">
        <v>0.26073144295063833</v>
      </c>
      <c r="AM1617" s="369"/>
      <c r="AN1617" s="370">
        <v>2</v>
      </c>
      <c r="AO1617" s="371" t="s">
        <v>305</v>
      </c>
      <c r="AP1617" s="371" t="s">
        <v>0</v>
      </c>
      <c r="AQ1617" s="371" t="s">
        <v>306</v>
      </c>
      <c r="AR1617" s="372" t="s">
        <v>0</v>
      </c>
      <c r="AS1617" s="372"/>
      <c r="AT1617" s="363"/>
    </row>
    <row r="1618" spans="1:46" x14ac:dyDescent="0.3">
      <c r="A1618" s="362" t="s">
        <v>1131</v>
      </c>
      <c r="B1618" s="363" t="s">
        <v>312</v>
      </c>
      <c r="C1618" s="363" t="s">
        <v>295</v>
      </c>
      <c r="D1618" s="363" t="s">
        <v>778</v>
      </c>
      <c r="E1618" s="363" t="s">
        <v>439</v>
      </c>
      <c r="F1618" s="363" t="s">
        <v>440</v>
      </c>
      <c r="G1618" s="363" t="s">
        <v>1122</v>
      </c>
      <c r="H1618" s="363" t="s">
        <v>1091</v>
      </c>
      <c r="I1618" s="363" t="s">
        <v>1132</v>
      </c>
      <c r="J1618" s="363"/>
      <c r="K1618" s="363"/>
      <c r="L1618" s="364">
        <v>517.09074691449598</v>
      </c>
      <c r="M1618" s="365">
        <v>175</v>
      </c>
      <c r="N1618" s="364">
        <v>464.06</v>
      </c>
      <c r="O1618" s="363" t="s">
        <v>2831</v>
      </c>
      <c r="P1618" s="363"/>
      <c r="Q1618" s="363" t="s">
        <v>319</v>
      </c>
      <c r="R1618" s="363" t="s">
        <v>1118</v>
      </c>
      <c r="S1618" s="363"/>
      <c r="T1618" s="365">
        <v>386.45</v>
      </c>
      <c r="U1618" s="366">
        <v>12</v>
      </c>
      <c r="V1618" s="367">
        <v>45200</v>
      </c>
      <c r="W1618" s="367">
        <v>45930</v>
      </c>
      <c r="X1618" s="363" t="s">
        <v>3322</v>
      </c>
      <c r="Y1618" s="363" t="s">
        <v>1132</v>
      </c>
      <c r="Z1618" s="363"/>
      <c r="AA1618" s="363"/>
      <c r="AB1618" s="363"/>
      <c r="AC1618" s="363"/>
      <c r="AD1618" s="363" t="s">
        <v>304</v>
      </c>
      <c r="AE1618" s="367">
        <v>44669</v>
      </c>
      <c r="AF1618" s="362" t="s">
        <v>2658</v>
      </c>
      <c r="AG1618" s="364">
        <v>6.4602603362824515E-2</v>
      </c>
      <c r="AH1618" s="364">
        <v>6.7535076877070777E-2</v>
      </c>
      <c r="AI1618" s="364">
        <v>0.31976786744598978</v>
      </c>
      <c r="AJ1618" s="363" t="s">
        <v>0</v>
      </c>
      <c r="AK1618" s="368">
        <v>68.62451515993132</v>
      </c>
      <c r="AL1618" s="364">
        <v>0.40074532885873382</v>
      </c>
      <c r="AM1618" s="369"/>
      <c r="AN1618" s="370">
        <v>2</v>
      </c>
      <c r="AO1618" s="371" t="s">
        <v>305</v>
      </c>
      <c r="AP1618" s="371" t="s">
        <v>0</v>
      </c>
      <c r="AQ1618" s="371" t="s">
        <v>306</v>
      </c>
      <c r="AR1618" s="372" t="s">
        <v>0</v>
      </c>
      <c r="AS1618" s="372"/>
      <c r="AT1618" s="363"/>
    </row>
    <row r="1619" spans="1:46" x14ac:dyDescent="0.3">
      <c r="A1619" s="362" t="s">
        <v>1136</v>
      </c>
      <c r="B1619" s="363" t="s">
        <v>312</v>
      </c>
      <c r="C1619" s="363" t="s">
        <v>295</v>
      </c>
      <c r="D1619" s="363" t="s">
        <v>778</v>
      </c>
      <c r="E1619" s="363" t="s">
        <v>439</v>
      </c>
      <c r="F1619" s="363" t="s">
        <v>440</v>
      </c>
      <c r="G1619" s="363" t="s">
        <v>1122</v>
      </c>
      <c r="H1619" s="363" t="s">
        <v>1091</v>
      </c>
      <c r="I1619" s="363" t="s">
        <v>1126</v>
      </c>
      <c r="J1619" s="363"/>
      <c r="K1619" s="363" t="s">
        <v>1120</v>
      </c>
      <c r="L1619" s="364">
        <v>191.1261267174695</v>
      </c>
      <c r="M1619" s="365">
        <v>75</v>
      </c>
      <c r="N1619" s="364">
        <v>171.53</v>
      </c>
      <c r="O1619" s="363" t="s">
        <v>2832</v>
      </c>
      <c r="P1619" s="363"/>
      <c r="Q1619" s="363" t="s">
        <v>319</v>
      </c>
      <c r="R1619" s="363" t="s">
        <v>1118</v>
      </c>
      <c r="S1619" s="363" t="s">
        <v>1120</v>
      </c>
      <c r="T1619" s="365">
        <v>386.45</v>
      </c>
      <c r="U1619" s="366">
        <v>12</v>
      </c>
      <c r="V1619" s="367">
        <v>45200</v>
      </c>
      <c r="W1619" s="367">
        <v>45930</v>
      </c>
      <c r="X1619" s="363" t="s">
        <v>3322</v>
      </c>
      <c r="Y1619" s="363" t="s">
        <v>1126</v>
      </c>
      <c r="Z1619" s="363"/>
      <c r="AA1619" s="363"/>
      <c r="AB1619" s="363"/>
      <c r="AC1619" s="363"/>
      <c r="AD1619" s="363" t="s">
        <v>304</v>
      </c>
      <c r="AE1619" s="367">
        <v>44669</v>
      </c>
      <c r="AF1619" s="362" t="s">
        <v>2658</v>
      </c>
      <c r="AG1619" s="364">
        <v>2.387829492265757E-2</v>
      </c>
      <c r="AH1619" s="364">
        <v>2.49621903662017E-2</v>
      </c>
      <c r="AI1619" s="364">
        <v>0.11819200849819721</v>
      </c>
      <c r="AJ1619" s="363" t="s">
        <v>0</v>
      </c>
      <c r="AK1619" s="368">
        <v>223.31697265360779</v>
      </c>
      <c r="AL1619" s="364">
        <v>0.14812274820603871</v>
      </c>
      <c r="AM1619" s="369"/>
      <c r="AN1619" s="370">
        <v>2</v>
      </c>
      <c r="AO1619" s="371" t="s">
        <v>305</v>
      </c>
      <c r="AP1619" s="371" t="s">
        <v>0</v>
      </c>
      <c r="AQ1619" s="371" t="s">
        <v>306</v>
      </c>
      <c r="AR1619" s="372" t="s">
        <v>0</v>
      </c>
      <c r="AS1619" s="372"/>
      <c r="AT1619" s="363"/>
    </row>
    <row r="1620" spans="1:46" x14ac:dyDescent="0.3">
      <c r="A1620" s="362" t="s">
        <v>1138</v>
      </c>
      <c r="B1620" s="363" t="s">
        <v>312</v>
      </c>
      <c r="C1620" s="363" t="s">
        <v>295</v>
      </c>
      <c r="D1620" s="363" t="s">
        <v>778</v>
      </c>
      <c r="E1620" s="363" t="s">
        <v>439</v>
      </c>
      <c r="F1620" s="363" t="s">
        <v>440</v>
      </c>
      <c r="G1620" s="363" t="s">
        <v>1122</v>
      </c>
      <c r="H1620" s="363" t="s">
        <v>1091</v>
      </c>
      <c r="I1620" s="363" t="s">
        <v>1129</v>
      </c>
      <c r="J1620" s="363"/>
      <c r="K1620" s="363" t="s">
        <v>1120</v>
      </c>
      <c r="L1620" s="364">
        <v>336.42766832340482</v>
      </c>
      <c r="M1620" s="365">
        <v>125</v>
      </c>
      <c r="N1620" s="364">
        <v>301.93</v>
      </c>
      <c r="O1620" s="363" t="s">
        <v>2833</v>
      </c>
      <c r="P1620" s="363"/>
      <c r="Q1620" s="363" t="s">
        <v>319</v>
      </c>
      <c r="R1620" s="363" t="s">
        <v>1118</v>
      </c>
      <c r="S1620" s="363" t="s">
        <v>1120</v>
      </c>
      <c r="T1620" s="365">
        <v>386.45</v>
      </c>
      <c r="U1620" s="366">
        <v>12</v>
      </c>
      <c r="V1620" s="367">
        <v>45200</v>
      </c>
      <c r="W1620" s="367">
        <v>45930</v>
      </c>
      <c r="X1620" s="363" t="s">
        <v>3322</v>
      </c>
      <c r="Y1620" s="363" t="s">
        <v>1129</v>
      </c>
      <c r="Z1620" s="363"/>
      <c r="AA1620" s="363"/>
      <c r="AB1620" s="363"/>
      <c r="AC1620" s="363"/>
      <c r="AD1620" s="363" t="s">
        <v>304</v>
      </c>
      <c r="AE1620" s="367">
        <v>44669</v>
      </c>
      <c r="AF1620" s="362" t="s">
        <v>2658</v>
      </c>
      <c r="AG1620" s="364">
        <v>4.2031506745508762E-2</v>
      </c>
      <c r="AH1620" s="364">
        <v>4.3939421812070827E-2</v>
      </c>
      <c r="AI1620" s="364">
        <v>0.20804618665394661</v>
      </c>
      <c r="AJ1620" s="363" t="s">
        <v>0</v>
      </c>
      <c r="AK1620" s="368">
        <v>117.33208182467639</v>
      </c>
      <c r="AL1620" s="364">
        <v>0.26073144295063833</v>
      </c>
      <c r="AM1620" s="369"/>
      <c r="AN1620" s="370">
        <v>2</v>
      </c>
      <c r="AO1620" s="371" t="s">
        <v>305</v>
      </c>
      <c r="AP1620" s="371" t="s">
        <v>0</v>
      </c>
      <c r="AQ1620" s="371" t="s">
        <v>306</v>
      </c>
      <c r="AR1620" s="372" t="s">
        <v>0</v>
      </c>
      <c r="AS1620" s="372"/>
      <c r="AT1620" s="363"/>
    </row>
    <row r="1621" spans="1:46" x14ac:dyDescent="0.3">
      <c r="A1621" s="362" t="s">
        <v>1140</v>
      </c>
      <c r="B1621" s="363" t="s">
        <v>312</v>
      </c>
      <c r="C1621" s="363" t="s">
        <v>295</v>
      </c>
      <c r="D1621" s="363" t="s">
        <v>778</v>
      </c>
      <c r="E1621" s="363" t="s">
        <v>439</v>
      </c>
      <c r="F1621" s="363" t="s">
        <v>440</v>
      </c>
      <c r="G1621" s="363" t="s">
        <v>1122</v>
      </c>
      <c r="H1621" s="363" t="s">
        <v>1091</v>
      </c>
      <c r="I1621" s="363" t="s">
        <v>1132</v>
      </c>
      <c r="J1621" s="363"/>
      <c r="K1621" s="363" t="s">
        <v>1120</v>
      </c>
      <c r="L1621" s="364">
        <v>517.09074691449598</v>
      </c>
      <c r="M1621" s="365">
        <v>175</v>
      </c>
      <c r="N1621" s="364">
        <v>464.06</v>
      </c>
      <c r="O1621" s="363" t="s">
        <v>2834</v>
      </c>
      <c r="P1621" s="363"/>
      <c r="Q1621" s="363" t="s">
        <v>319</v>
      </c>
      <c r="R1621" s="363" t="s">
        <v>1118</v>
      </c>
      <c r="S1621" s="363" t="s">
        <v>1120</v>
      </c>
      <c r="T1621" s="365">
        <v>386.45</v>
      </c>
      <c r="U1621" s="366">
        <v>12</v>
      </c>
      <c r="V1621" s="367">
        <v>45200</v>
      </c>
      <c r="W1621" s="367">
        <v>45930</v>
      </c>
      <c r="X1621" s="363" t="s">
        <v>3322</v>
      </c>
      <c r="Y1621" s="363" t="s">
        <v>1132</v>
      </c>
      <c r="Z1621" s="363"/>
      <c r="AA1621" s="363"/>
      <c r="AB1621" s="363"/>
      <c r="AC1621" s="363"/>
      <c r="AD1621" s="363" t="s">
        <v>304</v>
      </c>
      <c r="AE1621" s="367">
        <v>44669</v>
      </c>
      <c r="AF1621" s="362" t="s">
        <v>2658</v>
      </c>
      <c r="AG1621" s="364">
        <v>6.4602603362824515E-2</v>
      </c>
      <c r="AH1621" s="364">
        <v>6.7535076877070777E-2</v>
      </c>
      <c r="AI1621" s="364">
        <v>0.31976786744598978</v>
      </c>
      <c r="AJ1621" s="363" t="s">
        <v>0</v>
      </c>
      <c r="AK1621" s="368">
        <v>68.62451515993132</v>
      </c>
      <c r="AL1621" s="364">
        <v>0.40074532885873382</v>
      </c>
      <c r="AM1621" s="369"/>
      <c r="AN1621" s="370">
        <v>2</v>
      </c>
      <c r="AO1621" s="371" t="s">
        <v>305</v>
      </c>
      <c r="AP1621" s="371" t="s">
        <v>0</v>
      </c>
      <c r="AQ1621" s="371" t="s">
        <v>306</v>
      </c>
      <c r="AR1621" s="372" t="s">
        <v>0</v>
      </c>
      <c r="AS1621" s="372"/>
      <c r="AT1621" s="363"/>
    </row>
    <row r="1622" spans="1:46" x14ac:dyDescent="0.3">
      <c r="A1622" s="362" t="s">
        <v>1148</v>
      </c>
      <c r="B1622" s="363" t="s">
        <v>294</v>
      </c>
      <c r="C1622" s="363" t="s">
        <v>295</v>
      </c>
      <c r="D1622" s="363" t="s">
        <v>778</v>
      </c>
      <c r="E1622" s="363" t="s">
        <v>297</v>
      </c>
      <c r="F1622" s="363" t="s">
        <v>452</v>
      </c>
      <c r="G1622" s="363" t="s">
        <v>463</v>
      </c>
      <c r="H1622" s="363" t="s">
        <v>1149</v>
      </c>
      <c r="I1622" s="363" t="s">
        <v>780</v>
      </c>
      <c r="J1622" s="363" t="s">
        <v>781</v>
      </c>
      <c r="K1622" s="363" t="s">
        <v>782</v>
      </c>
      <c r="L1622" s="364">
        <v>0.44</v>
      </c>
      <c r="M1622" s="365">
        <v>0.9</v>
      </c>
      <c r="N1622" s="364">
        <v>0.41</v>
      </c>
      <c r="O1622" s="363" t="s">
        <v>1150</v>
      </c>
      <c r="P1622" s="363"/>
      <c r="Q1622" s="363" t="s">
        <v>300</v>
      </c>
      <c r="R1622" s="363" t="s">
        <v>785</v>
      </c>
      <c r="S1622" s="363"/>
      <c r="T1622" s="365">
        <v>3.25</v>
      </c>
      <c r="U1622" s="366">
        <v>25</v>
      </c>
      <c r="V1622" s="367">
        <v>45200</v>
      </c>
      <c r="W1622" s="367">
        <v>45747</v>
      </c>
      <c r="X1622" s="363" t="s">
        <v>3400</v>
      </c>
      <c r="Y1622" s="363" t="s">
        <v>786</v>
      </c>
      <c r="Z1622" s="363"/>
      <c r="AA1622" s="363" t="s">
        <v>780</v>
      </c>
      <c r="AB1622" s="363"/>
      <c r="AC1622" s="363"/>
      <c r="AD1622" s="363" t="s">
        <v>304</v>
      </c>
      <c r="AE1622" s="367">
        <v>42390</v>
      </c>
      <c r="AF1622" s="362" t="s">
        <v>2580</v>
      </c>
      <c r="AG1622" s="364">
        <v>1.0066120486398026E-4</v>
      </c>
      <c r="AH1622" s="364">
        <v>1.0512175628891296E-4</v>
      </c>
      <c r="AI1622" s="364">
        <v>7.1477022485953737E-2</v>
      </c>
      <c r="AJ1622" s="363" t="s">
        <v>0</v>
      </c>
      <c r="AK1622" s="368">
        <v>370.16481924950625</v>
      </c>
      <c r="AL1622" s="364">
        <v>2.3489945173002673E-4</v>
      </c>
      <c r="AM1622" s="369"/>
      <c r="AN1622" s="370">
        <v>15</v>
      </c>
      <c r="AO1622" s="371" t="s">
        <v>305</v>
      </c>
      <c r="AP1622" s="371" t="s">
        <v>0</v>
      </c>
      <c r="AQ1622" s="371" t="s">
        <v>386</v>
      </c>
      <c r="AR1622" s="372" t="s">
        <v>0</v>
      </c>
      <c r="AS1622" s="372"/>
      <c r="AT1622" s="363"/>
    </row>
    <row r="1623" spans="1:46" x14ac:dyDescent="0.3">
      <c r="A1623" s="362" t="s">
        <v>1148</v>
      </c>
      <c r="B1623" s="363" t="s">
        <v>294</v>
      </c>
      <c r="C1623" s="363" t="s">
        <v>295</v>
      </c>
      <c r="D1623" s="363" t="s">
        <v>778</v>
      </c>
      <c r="E1623" s="363" t="s">
        <v>297</v>
      </c>
      <c r="F1623" s="363" t="s">
        <v>452</v>
      </c>
      <c r="G1623" s="363" t="s">
        <v>463</v>
      </c>
      <c r="H1623" s="363" t="s">
        <v>1149</v>
      </c>
      <c r="I1623" s="363" t="s">
        <v>780</v>
      </c>
      <c r="J1623" s="363" t="s">
        <v>781</v>
      </c>
      <c r="K1623" s="363" t="s">
        <v>782</v>
      </c>
      <c r="L1623" s="364">
        <v>0.44</v>
      </c>
      <c r="M1623" s="365">
        <v>0.75</v>
      </c>
      <c r="N1623" s="364">
        <v>0.41</v>
      </c>
      <c r="O1623" s="363" t="s">
        <v>1150</v>
      </c>
      <c r="P1623" s="363"/>
      <c r="Q1623" s="363" t="s">
        <v>300</v>
      </c>
      <c r="R1623" s="363" t="s">
        <v>785</v>
      </c>
      <c r="S1623" s="363"/>
      <c r="T1623" s="365">
        <v>3.25</v>
      </c>
      <c r="U1623" s="366">
        <v>25</v>
      </c>
      <c r="V1623" s="367">
        <v>45748</v>
      </c>
      <c r="W1623" s="367">
        <v>45930</v>
      </c>
      <c r="X1623" s="363" t="s">
        <v>3400</v>
      </c>
      <c r="Y1623" s="363" t="s">
        <v>786</v>
      </c>
      <c r="Z1623" s="363"/>
      <c r="AA1623" s="363" t="s">
        <v>780</v>
      </c>
      <c r="AB1623" s="363"/>
      <c r="AC1623" s="363"/>
      <c r="AD1623" s="363" t="s">
        <v>304</v>
      </c>
      <c r="AE1623" s="367">
        <v>42390</v>
      </c>
      <c r="AF1623" s="362" t="s">
        <v>2580</v>
      </c>
      <c r="AG1623" s="364">
        <v>1.006612048639803E-4</v>
      </c>
      <c r="AH1623" s="364">
        <v>1.05121756288913E-4</v>
      </c>
      <c r="AI1623" s="364">
        <v>7.1477022485953737E-2</v>
      </c>
      <c r="AJ1623" s="363" t="s">
        <v>0</v>
      </c>
      <c r="AK1623" s="368">
        <v>370.16481924950631</v>
      </c>
      <c r="AL1623" s="364">
        <v>2.348994517300267E-4</v>
      </c>
      <c r="AM1623" s="369"/>
      <c r="AN1623" s="370">
        <v>15</v>
      </c>
      <c r="AO1623" s="371" t="s">
        <v>305</v>
      </c>
      <c r="AP1623" s="371" t="s">
        <v>0</v>
      </c>
      <c r="AQ1623" s="371" t="s">
        <v>386</v>
      </c>
      <c r="AR1623" s="372" t="s">
        <v>0</v>
      </c>
      <c r="AS1623" s="372"/>
      <c r="AT1623" s="363"/>
    </row>
    <row r="1624" spans="1:46" x14ac:dyDescent="0.3">
      <c r="A1624" s="362" t="s">
        <v>1151</v>
      </c>
      <c r="B1624" s="363" t="s">
        <v>294</v>
      </c>
      <c r="C1624" s="363" t="s">
        <v>295</v>
      </c>
      <c r="D1624" s="363" t="s">
        <v>778</v>
      </c>
      <c r="E1624" s="363" t="s">
        <v>297</v>
      </c>
      <c r="F1624" s="363" t="s">
        <v>452</v>
      </c>
      <c r="G1624" s="363" t="s">
        <v>463</v>
      </c>
      <c r="H1624" s="363" t="s">
        <v>1149</v>
      </c>
      <c r="I1624" s="363" t="s">
        <v>780</v>
      </c>
      <c r="J1624" s="363" t="s">
        <v>789</v>
      </c>
      <c r="K1624" s="363" t="s">
        <v>782</v>
      </c>
      <c r="L1624" s="364">
        <v>0.74</v>
      </c>
      <c r="M1624" s="365">
        <v>0.75</v>
      </c>
      <c r="N1624" s="364">
        <v>0.69</v>
      </c>
      <c r="O1624" s="363" t="s">
        <v>1152</v>
      </c>
      <c r="P1624" s="363"/>
      <c r="Q1624" s="363" t="s">
        <v>300</v>
      </c>
      <c r="R1624" s="363" t="s">
        <v>785</v>
      </c>
      <c r="S1624" s="363"/>
      <c r="T1624" s="365">
        <v>4.18</v>
      </c>
      <c r="U1624" s="366">
        <v>25</v>
      </c>
      <c r="V1624" s="367">
        <v>45200</v>
      </c>
      <c r="W1624" s="367">
        <v>45747</v>
      </c>
      <c r="X1624" s="363" t="s">
        <v>3400</v>
      </c>
      <c r="Y1624" s="363" t="s">
        <v>791</v>
      </c>
      <c r="Z1624" s="363"/>
      <c r="AA1624" s="363" t="s">
        <v>780</v>
      </c>
      <c r="AB1624" s="363"/>
      <c r="AC1624" s="363"/>
      <c r="AD1624" s="363" t="s">
        <v>304</v>
      </c>
      <c r="AE1624" s="367">
        <v>42390</v>
      </c>
      <c r="AF1624" s="362" t="s">
        <v>2580</v>
      </c>
      <c r="AG1624" s="364">
        <v>1.3718429689427397E-4</v>
      </c>
      <c r="AH1624" s="364">
        <v>1.4326327848223535E-4</v>
      </c>
      <c r="AI1624" s="364">
        <v>7.5738344739424618E-2</v>
      </c>
      <c r="AJ1624" s="363" t="s">
        <v>0</v>
      </c>
      <c r="AK1624" s="368">
        <v>347.80266056993952</v>
      </c>
      <c r="AL1624" s="364">
        <v>3.2012845634003632E-4</v>
      </c>
      <c r="AM1624" s="369"/>
      <c r="AN1624" s="370">
        <v>15</v>
      </c>
      <c r="AO1624" s="371" t="s">
        <v>305</v>
      </c>
      <c r="AP1624" s="371" t="s">
        <v>0</v>
      </c>
      <c r="AQ1624" s="371" t="s">
        <v>386</v>
      </c>
      <c r="AR1624" s="372" t="s">
        <v>0</v>
      </c>
      <c r="AS1624" s="372"/>
      <c r="AT1624" s="363"/>
    </row>
    <row r="1625" spans="1:46" x14ac:dyDescent="0.3">
      <c r="A1625" s="362" t="s">
        <v>1151</v>
      </c>
      <c r="B1625" s="363" t="s">
        <v>294</v>
      </c>
      <c r="C1625" s="363" t="s">
        <v>295</v>
      </c>
      <c r="D1625" s="363" t="s">
        <v>778</v>
      </c>
      <c r="E1625" s="363" t="s">
        <v>297</v>
      </c>
      <c r="F1625" s="363" t="s">
        <v>452</v>
      </c>
      <c r="G1625" s="363" t="s">
        <v>463</v>
      </c>
      <c r="H1625" s="363" t="s">
        <v>1149</v>
      </c>
      <c r="I1625" s="363" t="s">
        <v>780</v>
      </c>
      <c r="J1625" s="363" t="s">
        <v>789</v>
      </c>
      <c r="K1625" s="363" t="s">
        <v>782</v>
      </c>
      <c r="L1625" s="364">
        <v>0.74</v>
      </c>
      <c r="M1625" s="365">
        <v>0.9</v>
      </c>
      <c r="N1625" s="364">
        <v>0.69</v>
      </c>
      <c r="O1625" s="363" t="s">
        <v>1152</v>
      </c>
      <c r="P1625" s="363"/>
      <c r="Q1625" s="363" t="s">
        <v>300</v>
      </c>
      <c r="R1625" s="363" t="s">
        <v>785</v>
      </c>
      <c r="S1625" s="363"/>
      <c r="T1625" s="365">
        <v>4.18</v>
      </c>
      <c r="U1625" s="366">
        <v>25</v>
      </c>
      <c r="V1625" s="367">
        <v>45748</v>
      </c>
      <c r="W1625" s="367">
        <v>45930</v>
      </c>
      <c r="X1625" s="363" t="s">
        <v>3400</v>
      </c>
      <c r="Y1625" s="363" t="s">
        <v>791</v>
      </c>
      <c r="Z1625" s="363"/>
      <c r="AA1625" s="363" t="s">
        <v>780</v>
      </c>
      <c r="AB1625" s="363"/>
      <c r="AC1625" s="363"/>
      <c r="AD1625" s="363" t="s">
        <v>304</v>
      </c>
      <c r="AE1625" s="367">
        <v>42390</v>
      </c>
      <c r="AF1625" s="362" t="s">
        <v>2580</v>
      </c>
      <c r="AG1625" s="364">
        <v>1.37184296894274E-4</v>
      </c>
      <c r="AH1625" s="364">
        <v>1.4326327848223529E-4</v>
      </c>
      <c r="AI1625" s="364">
        <v>7.5738344739424618E-2</v>
      </c>
      <c r="AJ1625" s="363" t="s">
        <v>0</v>
      </c>
      <c r="AK1625" s="368">
        <v>347.80266056993952</v>
      </c>
      <c r="AL1625" s="364">
        <v>3.2012845634003632E-4</v>
      </c>
      <c r="AM1625" s="369"/>
      <c r="AN1625" s="370">
        <v>15</v>
      </c>
      <c r="AO1625" s="371" t="s">
        <v>305</v>
      </c>
      <c r="AP1625" s="371" t="s">
        <v>0</v>
      </c>
      <c r="AQ1625" s="371" t="s">
        <v>386</v>
      </c>
      <c r="AR1625" s="372" t="s">
        <v>0</v>
      </c>
      <c r="AS1625" s="372"/>
      <c r="AT1625" s="363"/>
    </row>
    <row r="1626" spans="1:46" x14ac:dyDescent="0.3">
      <c r="A1626" s="362" t="s">
        <v>1153</v>
      </c>
      <c r="B1626" s="363" t="s">
        <v>294</v>
      </c>
      <c r="C1626" s="363" t="s">
        <v>295</v>
      </c>
      <c r="D1626" s="363" t="s">
        <v>778</v>
      </c>
      <c r="E1626" s="363" t="s">
        <v>297</v>
      </c>
      <c r="F1626" s="363" t="s">
        <v>452</v>
      </c>
      <c r="G1626" s="363" t="s">
        <v>463</v>
      </c>
      <c r="H1626" s="363" t="s">
        <v>1149</v>
      </c>
      <c r="I1626" s="363" t="s">
        <v>780</v>
      </c>
      <c r="J1626" s="363" t="s">
        <v>793</v>
      </c>
      <c r="K1626" s="363" t="s">
        <v>782</v>
      </c>
      <c r="L1626" s="364">
        <v>0.51</v>
      </c>
      <c r="M1626" s="365">
        <v>0.45</v>
      </c>
      <c r="N1626" s="364">
        <v>0.48</v>
      </c>
      <c r="O1626" s="363" t="s">
        <v>1154</v>
      </c>
      <c r="P1626" s="363"/>
      <c r="Q1626" s="363" t="s">
        <v>300</v>
      </c>
      <c r="R1626" s="363" t="s">
        <v>785</v>
      </c>
      <c r="S1626" s="363"/>
      <c r="T1626" s="365">
        <v>2.91</v>
      </c>
      <c r="U1626" s="366">
        <v>25</v>
      </c>
      <c r="V1626" s="367">
        <v>45200</v>
      </c>
      <c r="W1626" s="367">
        <v>45930</v>
      </c>
      <c r="X1626" s="363" t="s">
        <v>3400</v>
      </c>
      <c r="Y1626" s="363" t="s">
        <v>791</v>
      </c>
      <c r="Z1626" s="363"/>
      <c r="AA1626" s="363" t="s">
        <v>780</v>
      </c>
      <c r="AB1626" s="363"/>
      <c r="AC1626" s="363"/>
      <c r="AD1626" s="363" t="s">
        <v>304</v>
      </c>
      <c r="AE1626" s="367">
        <v>42390</v>
      </c>
      <c r="AF1626" s="362" t="s">
        <v>2580</v>
      </c>
      <c r="AG1626" s="364">
        <v>4.6321970379884708E-5</v>
      </c>
      <c r="AH1626" s="364">
        <v>4.8374613513482071E-5</v>
      </c>
      <c r="AI1626" s="364">
        <v>3.6735142171110242E-2</v>
      </c>
      <c r="AJ1626" s="363" t="s">
        <v>0</v>
      </c>
      <c r="AK1626" s="368">
        <v>746.05133896534392</v>
      </c>
      <c r="AL1626" s="364">
        <v>1.080953229200123E-4</v>
      </c>
      <c r="AM1626" s="369"/>
      <c r="AN1626" s="370">
        <v>15</v>
      </c>
      <c r="AO1626" s="371" t="s">
        <v>305</v>
      </c>
      <c r="AP1626" s="371" t="s">
        <v>0</v>
      </c>
      <c r="AQ1626" s="371" t="s">
        <v>386</v>
      </c>
      <c r="AR1626" s="372" t="s">
        <v>0</v>
      </c>
      <c r="AS1626" s="372"/>
      <c r="AT1626" s="363"/>
    </row>
    <row r="1627" spans="1:46" x14ac:dyDescent="0.3">
      <c r="A1627" s="362" t="s">
        <v>1155</v>
      </c>
      <c r="B1627" s="363" t="s">
        <v>294</v>
      </c>
      <c r="C1627" s="363" t="s">
        <v>295</v>
      </c>
      <c r="D1627" s="363" t="s">
        <v>778</v>
      </c>
      <c r="E1627" s="363" t="s">
        <v>297</v>
      </c>
      <c r="F1627" s="363" t="s">
        <v>452</v>
      </c>
      <c r="G1627" s="363" t="s">
        <v>463</v>
      </c>
      <c r="H1627" s="363" t="s">
        <v>1149</v>
      </c>
      <c r="I1627" s="363" t="s">
        <v>796</v>
      </c>
      <c r="J1627" s="363" t="s">
        <v>797</v>
      </c>
      <c r="K1627" s="363" t="s">
        <v>782</v>
      </c>
      <c r="L1627" s="364">
        <v>0.37</v>
      </c>
      <c r="M1627" s="365">
        <v>0.6</v>
      </c>
      <c r="N1627" s="364">
        <v>0.34</v>
      </c>
      <c r="O1627" s="363" t="s">
        <v>1156</v>
      </c>
      <c r="P1627" s="363"/>
      <c r="Q1627" s="363" t="s">
        <v>300</v>
      </c>
      <c r="R1627" s="363" t="s">
        <v>785</v>
      </c>
      <c r="S1627" s="363"/>
      <c r="T1627" s="365">
        <v>1.28</v>
      </c>
      <c r="U1627" s="366">
        <v>25</v>
      </c>
      <c r="V1627" s="367">
        <v>45200</v>
      </c>
      <c r="W1627" s="367">
        <v>45930</v>
      </c>
      <c r="X1627" s="363" t="s">
        <v>3400</v>
      </c>
      <c r="Y1627" s="363" t="s">
        <v>786</v>
      </c>
      <c r="Z1627" s="363"/>
      <c r="AA1627" s="363" t="s">
        <v>796</v>
      </c>
      <c r="AB1627" s="363"/>
      <c r="AC1627" s="363"/>
      <c r="AD1627" s="363" t="s">
        <v>304</v>
      </c>
      <c r="AE1627" s="367">
        <v>42390</v>
      </c>
      <c r="AF1627" s="362" t="s">
        <v>2580</v>
      </c>
      <c r="AG1627" s="364">
        <v>4.5431163257194628E-5</v>
      </c>
      <c r="AH1627" s="364">
        <v>4.7444332484376641E-5</v>
      </c>
      <c r="AI1627" s="364">
        <v>8.1908991130025088E-2</v>
      </c>
      <c r="AJ1627" s="363" t="s">
        <v>0</v>
      </c>
      <c r="AK1627" s="368">
        <v>319.54508597622839</v>
      </c>
      <c r="AL1627" s="364">
        <v>1.06016566710012E-4</v>
      </c>
      <c r="AM1627" s="369"/>
      <c r="AN1627" s="370">
        <v>15</v>
      </c>
      <c r="AO1627" s="371" t="s">
        <v>305</v>
      </c>
      <c r="AP1627" s="371" t="s">
        <v>0</v>
      </c>
      <c r="AQ1627" s="371" t="s">
        <v>386</v>
      </c>
      <c r="AR1627" s="372" t="s">
        <v>0</v>
      </c>
      <c r="AS1627" s="372"/>
      <c r="AT1627" s="363"/>
    </row>
    <row r="1628" spans="1:46" x14ac:dyDescent="0.3">
      <c r="A1628" s="362" t="s">
        <v>1157</v>
      </c>
      <c r="B1628" s="363" t="s">
        <v>308</v>
      </c>
      <c r="C1628" s="363" t="s">
        <v>295</v>
      </c>
      <c r="D1628" s="363" t="s">
        <v>778</v>
      </c>
      <c r="E1628" s="363" t="s">
        <v>297</v>
      </c>
      <c r="F1628" s="363" t="s">
        <v>452</v>
      </c>
      <c r="G1628" s="363" t="s">
        <v>463</v>
      </c>
      <c r="H1628" s="363" t="s">
        <v>1149</v>
      </c>
      <c r="I1628" s="363" t="s">
        <v>780</v>
      </c>
      <c r="J1628" s="363" t="s">
        <v>781</v>
      </c>
      <c r="K1628" s="363" t="s">
        <v>782</v>
      </c>
      <c r="L1628" s="364">
        <v>0.86</v>
      </c>
      <c r="M1628" s="365">
        <v>0.9</v>
      </c>
      <c r="N1628" s="364">
        <v>0.8</v>
      </c>
      <c r="O1628" s="363" t="s">
        <v>1150</v>
      </c>
      <c r="P1628" s="363"/>
      <c r="Q1628" s="363" t="s">
        <v>300</v>
      </c>
      <c r="R1628" s="363" t="s">
        <v>785</v>
      </c>
      <c r="S1628" s="363"/>
      <c r="T1628" s="365">
        <v>3.25</v>
      </c>
      <c r="U1628" s="366">
        <v>25</v>
      </c>
      <c r="V1628" s="367">
        <v>45200</v>
      </c>
      <c r="W1628" s="367">
        <v>45747</v>
      </c>
      <c r="X1628" s="363" t="s">
        <v>3400</v>
      </c>
      <c r="Y1628" s="363" t="s">
        <v>786</v>
      </c>
      <c r="Z1628" s="363"/>
      <c r="AA1628" s="363" t="s">
        <v>780</v>
      </c>
      <c r="AB1628" s="363"/>
      <c r="AC1628" s="363"/>
      <c r="AD1628" s="363" t="s">
        <v>304</v>
      </c>
      <c r="AE1628" s="367">
        <v>42390</v>
      </c>
      <c r="AF1628" s="362" t="s">
        <v>2580</v>
      </c>
      <c r="AG1628" s="364">
        <v>1.4252913963041451E-4</v>
      </c>
      <c r="AH1628" s="364">
        <v>1.4884496465686792E-4</v>
      </c>
      <c r="AI1628" s="364">
        <v>0.10120640351993447</v>
      </c>
      <c r="AJ1628" s="363" t="s">
        <v>0</v>
      </c>
      <c r="AK1628" s="368">
        <v>253.41316803794967</v>
      </c>
      <c r="AL1628" s="364">
        <v>3.3260099360003765E-4</v>
      </c>
      <c r="AM1628" s="369"/>
      <c r="AN1628" s="370">
        <v>15</v>
      </c>
      <c r="AO1628" s="371" t="s">
        <v>305</v>
      </c>
      <c r="AP1628" s="371" t="s">
        <v>0</v>
      </c>
      <c r="AQ1628" s="371" t="s">
        <v>386</v>
      </c>
      <c r="AR1628" s="372" t="s">
        <v>0</v>
      </c>
      <c r="AS1628" s="372"/>
      <c r="AT1628" s="363"/>
    </row>
    <row r="1629" spans="1:46" x14ac:dyDescent="0.3">
      <c r="A1629" s="362" t="s">
        <v>1157</v>
      </c>
      <c r="B1629" s="363" t="s">
        <v>308</v>
      </c>
      <c r="C1629" s="363" t="s">
        <v>295</v>
      </c>
      <c r="D1629" s="363" t="s">
        <v>778</v>
      </c>
      <c r="E1629" s="363" t="s">
        <v>297</v>
      </c>
      <c r="F1629" s="363" t="s">
        <v>452</v>
      </c>
      <c r="G1629" s="363" t="s">
        <v>463</v>
      </c>
      <c r="H1629" s="363" t="s">
        <v>1149</v>
      </c>
      <c r="I1629" s="363" t="s">
        <v>780</v>
      </c>
      <c r="J1629" s="363" t="s">
        <v>781</v>
      </c>
      <c r="K1629" s="363" t="s">
        <v>782</v>
      </c>
      <c r="L1629" s="364">
        <v>0.86</v>
      </c>
      <c r="M1629" s="365">
        <v>0.75</v>
      </c>
      <c r="N1629" s="364">
        <v>0.8</v>
      </c>
      <c r="O1629" s="363" t="s">
        <v>1150</v>
      </c>
      <c r="P1629" s="363"/>
      <c r="Q1629" s="363" t="s">
        <v>300</v>
      </c>
      <c r="R1629" s="363" t="s">
        <v>785</v>
      </c>
      <c r="S1629" s="363"/>
      <c r="T1629" s="365">
        <v>3.25</v>
      </c>
      <c r="U1629" s="366">
        <v>25</v>
      </c>
      <c r="V1629" s="367">
        <v>45748</v>
      </c>
      <c r="W1629" s="367">
        <v>45930</v>
      </c>
      <c r="X1629" s="363" t="s">
        <v>3400</v>
      </c>
      <c r="Y1629" s="363" t="s">
        <v>786</v>
      </c>
      <c r="Z1629" s="363"/>
      <c r="AA1629" s="363" t="s">
        <v>780</v>
      </c>
      <c r="AB1629" s="363"/>
      <c r="AC1629" s="363"/>
      <c r="AD1629" s="363" t="s">
        <v>304</v>
      </c>
      <c r="AE1629" s="367">
        <v>42390</v>
      </c>
      <c r="AF1629" s="362" t="s">
        <v>2580</v>
      </c>
      <c r="AG1629" s="364">
        <v>1.4252913963041451E-4</v>
      </c>
      <c r="AH1629" s="364">
        <v>1.4884496465686789E-4</v>
      </c>
      <c r="AI1629" s="364">
        <v>0.1012064035199345</v>
      </c>
      <c r="AJ1629" s="363" t="s">
        <v>0</v>
      </c>
      <c r="AK1629" s="368">
        <v>253.4131680379497</v>
      </c>
      <c r="AL1629" s="364">
        <v>3.3260099360003759E-4</v>
      </c>
      <c r="AM1629" s="369"/>
      <c r="AN1629" s="370">
        <v>15</v>
      </c>
      <c r="AO1629" s="371" t="s">
        <v>305</v>
      </c>
      <c r="AP1629" s="371" t="s">
        <v>0</v>
      </c>
      <c r="AQ1629" s="371" t="s">
        <v>386</v>
      </c>
      <c r="AR1629" s="372" t="s">
        <v>0</v>
      </c>
      <c r="AS1629" s="372"/>
      <c r="AT1629" s="363"/>
    </row>
    <row r="1630" spans="1:46" x14ac:dyDescent="0.3">
      <c r="A1630" s="362" t="s">
        <v>1158</v>
      </c>
      <c r="B1630" s="363" t="s">
        <v>308</v>
      </c>
      <c r="C1630" s="363" t="s">
        <v>295</v>
      </c>
      <c r="D1630" s="363" t="s">
        <v>778</v>
      </c>
      <c r="E1630" s="363" t="s">
        <v>297</v>
      </c>
      <c r="F1630" s="363" t="s">
        <v>452</v>
      </c>
      <c r="G1630" s="363" t="s">
        <v>463</v>
      </c>
      <c r="H1630" s="363" t="s">
        <v>1149</v>
      </c>
      <c r="I1630" s="363" t="s">
        <v>780</v>
      </c>
      <c r="J1630" s="363" t="s">
        <v>789</v>
      </c>
      <c r="K1630" s="363" t="s">
        <v>782</v>
      </c>
      <c r="L1630" s="364">
        <v>1.1599999999999999</v>
      </c>
      <c r="M1630" s="365">
        <v>0.75</v>
      </c>
      <c r="N1630" s="364">
        <v>1.08</v>
      </c>
      <c r="O1630" s="363" t="s">
        <v>1152</v>
      </c>
      <c r="P1630" s="363"/>
      <c r="Q1630" s="363" t="s">
        <v>300</v>
      </c>
      <c r="R1630" s="363" t="s">
        <v>785</v>
      </c>
      <c r="S1630" s="363"/>
      <c r="T1630" s="365">
        <v>4.18</v>
      </c>
      <c r="U1630" s="366">
        <v>25</v>
      </c>
      <c r="V1630" s="367">
        <v>45200</v>
      </c>
      <c r="W1630" s="367">
        <v>45747</v>
      </c>
      <c r="X1630" s="363" t="s">
        <v>3400</v>
      </c>
      <c r="Y1630" s="363" t="s">
        <v>791</v>
      </c>
      <c r="Z1630" s="363"/>
      <c r="AA1630" s="363" t="s">
        <v>780</v>
      </c>
      <c r="AB1630" s="363"/>
      <c r="AC1630" s="363"/>
      <c r="AD1630" s="363" t="s">
        <v>304</v>
      </c>
      <c r="AE1630" s="367">
        <v>42390</v>
      </c>
      <c r="AF1630" s="362" t="s">
        <v>2580</v>
      </c>
      <c r="AG1630" s="364">
        <v>1.9241433850105958E-4</v>
      </c>
      <c r="AH1630" s="364">
        <v>2.0094070228677169E-4</v>
      </c>
      <c r="AI1630" s="364">
        <v>0.10623040560854367</v>
      </c>
      <c r="AJ1630" s="363" t="s">
        <v>0</v>
      </c>
      <c r="AK1630" s="368">
        <v>240.13786056734054</v>
      </c>
      <c r="AL1630" s="364">
        <v>4.4901134136005104E-4</v>
      </c>
      <c r="AM1630" s="369"/>
      <c r="AN1630" s="370">
        <v>15</v>
      </c>
      <c r="AO1630" s="371" t="s">
        <v>305</v>
      </c>
      <c r="AP1630" s="371" t="s">
        <v>0</v>
      </c>
      <c r="AQ1630" s="371" t="s">
        <v>386</v>
      </c>
      <c r="AR1630" s="372" t="s">
        <v>0</v>
      </c>
      <c r="AS1630" s="372"/>
      <c r="AT1630" s="363"/>
    </row>
    <row r="1631" spans="1:46" x14ac:dyDescent="0.3">
      <c r="A1631" s="362" t="s">
        <v>1158</v>
      </c>
      <c r="B1631" s="363" t="s">
        <v>308</v>
      </c>
      <c r="C1631" s="363" t="s">
        <v>295</v>
      </c>
      <c r="D1631" s="363" t="s">
        <v>778</v>
      </c>
      <c r="E1631" s="363" t="s">
        <v>297</v>
      </c>
      <c r="F1631" s="363" t="s">
        <v>452</v>
      </c>
      <c r="G1631" s="363" t="s">
        <v>463</v>
      </c>
      <c r="H1631" s="363" t="s">
        <v>1149</v>
      </c>
      <c r="I1631" s="363" t="s">
        <v>780</v>
      </c>
      <c r="J1631" s="363" t="s">
        <v>789</v>
      </c>
      <c r="K1631" s="363" t="s">
        <v>782</v>
      </c>
      <c r="L1631" s="364">
        <v>1.1599999999999999</v>
      </c>
      <c r="M1631" s="365">
        <v>0.9</v>
      </c>
      <c r="N1631" s="364">
        <v>1.08</v>
      </c>
      <c r="O1631" s="363" t="s">
        <v>1152</v>
      </c>
      <c r="P1631" s="363"/>
      <c r="Q1631" s="363" t="s">
        <v>300</v>
      </c>
      <c r="R1631" s="363" t="s">
        <v>785</v>
      </c>
      <c r="S1631" s="363"/>
      <c r="T1631" s="365">
        <v>4.18</v>
      </c>
      <c r="U1631" s="366">
        <v>25</v>
      </c>
      <c r="V1631" s="367">
        <v>45748</v>
      </c>
      <c r="W1631" s="367">
        <v>45930</v>
      </c>
      <c r="X1631" s="363" t="s">
        <v>3400</v>
      </c>
      <c r="Y1631" s="363" t="s">
        <v>791</v>
      </c>
      <c r="Z1631" s="363"/>
      <c r="AA1631" s="363" t="s">
        <v>780</v>
      </c>
      <c r="AB1631" s="363"/>
      <c r="AC1631" s="363"/>
      <c r="AD1631" s="363" t="s">
        <v>304</v>
      </c>
      <c r="AE1631" s="367">
        <v>42390</v>
      </c>
      <c r="AF1631" s="362" t="s">
        <v>2580</v>
      </c>
      <c r="AG1631" s="364">
        <v>1.9241433850105961E-4</v>
      </c>
      <c r="AH1631" s="364">
        <v>2.0094070228677169E-4</v>
      </c>
      <c r="AI1631" s="364">
        <v>0.1062304056085437</v>
      </c>
      <c r="AJ1631" s="363" t="s">
        <v>0</v>
      </c>
      <c r="AK1631" s="368">
        <v>240.13786056734051</v>
      </c>
      <c r="AL1631" s="364">
        <v>4.4901134136005099E-4</v>
      </c>
      <c r="AM1631" s="369"/>
      <c r="AN1631" s="370">
        <v>15</v>
      </c>
      <c r="AO1631" s="371" t="s">
        <v>305</v>
      </c>
      <c r="AP1631" s="371" t="s">
        <v>0</v>
      </c>
      <c r="AQ1631" s="371" t="s">
        <v>386</v>
      </c>
      <c r="AR1631" s="372" t="s">
        <v>0</v>
      </c>
      <c r="AS1631" s="372"/>
      <c r="AT1631" s="363"/>
    </row>
    <row r="1632" spans="1:46" x14ac:dyDescent="0.3">
      <c r="A1632" s="362" t="s">
        <v>1159</v>
      </c>
      <c r="B1632" s="363" t="s">
        <v>308</v>
      </c>
      <c r="C1632" s="363" t="s">
        <v>295</v>
      </c>
      <c r="D1632" s="363" t="s">
        <v>778</v>
      </c>
      <c r="E1632" s="363" t="s">
        <v>297</v>
      </c>
      <c r="F1632" s="363" t="s">
        <v>452</v>
      </c>
      <c r="G1632" s="363" t="s">
        <v>463</v>
      </c>
      <c r="H1632" s="363" t="s">
        <v>1149</v>
      </c>
      <c r="I1632" s="363" t="s">
        <v>780</v>
      </c>
      <c r="J1632" s="363" t="s">
        <v>793</v>
      </c>
      <c r="K1632" s="363" t="s">
        <v>782</v>
      </c>
      <c r="L1632" s="364">
        <v>0.4</v>
      </c>
      <c r="M1632" s="365">
        <v>0.45</v>
      </c>
      <c r="N1632" s="364">
        <v>0.37</v>
      </c>
      <c r="O1632" s="363" t="s">
        <v>1154</v>
      </c>
      <c r="P1632" s="363"/>
      <c r="Q1632" s="363" t="s">
        <v>300</v>
      </c>
      <c r="R1632" s="363" t="s">
        <v>785</v>
      </c>
      <c r="S1632" s="363"/>
      <c r="T1632" s="365">
        <v>2.91</v>
      </c>
      <c r="U1632" s="366">
        <v>25</v>
      </c>
      <c r="V1632" s="367">
        <v>45200</v>
      </c>
      <c r="W1632" s="367">
        <v>45930</v>
      </c>
      <c r="X1632" s="363" t="s">
        <v>3400</v>
      </c>
      <c r="Y1632" s="363" t="s">
        <v>791</v>
      </c>
      <c r="Z1632" s="363"/>
      <c r="AA1632" s="363" t="s">
        <v>780</v>
      </c>
      <c r="AB1632" s="363"/>
      <c r="AC1632" s="363"/>
      <c r="AD1632" s="363" t="s">
        <v>304</v>
      </c>
      <c r="AE1632" s="367">
        <v>42390</v>
      </c>
      <c r="AF1632" s="362" t="s">
        <v>2580</v>
      </c>
      <c r="AG1632" s="364">
        <v>6.5919727079066703E-5</v>
      </c>
      <c r="AH1632" s="364">
        <v>6.8840796153801399E-5</v>
      </c>
      <c r="AI1632" s="364">
        <v>5.2276933089656863E-2</v>
      </c>
      <c r="AJ1632" s="363" t="s">
        <v>0</v>
      </c>
      <c r="AK1632" s="368">
        <v>516.13975942225716</v>
      </c>
      <c r="AL1632" s="364">
        <v>1.5382795954001739E-4</v>
      </c>
      <c r="AM1632" s="369"/>
      <c r="AN1632" s="370">
        <v>15</v>
      </c>
      <c r="AO1632" s="371" t="s">
        <v>305</v>
      </c>
      <c r="AP1632" s="371" t="s">
        <v>0</v>
      </c>
      <c r="AQ1632" s="371" t="s">
        <v>386</v>
      </c>
      <c r="AR1632" s="372" t="s">
        <v>0</v>
      </c>
      <c r="AS1632" s="372"/>
      <c r="AT1632" s="363"/>
    </row>
    <row r="1633" spans="1:46" x14ac:dyDescent="0.3">
      <c r="A1633" s="362" t="s">
        <v>1160</v>
      </c>
      <c r="B1633" s="363" t="s">
        <v>308</v>
      </c>
      <c r="C1633" s="363" t="s">
        <v>295</v>
      </c>
      <c r="D1633" s="363" t="s">
        <v>778</v>
      </c>
      <c r="E1633" s="363" t="s">
        <v>297</v>
      </c>
      <c r="F1633" s="363" t="s">
        <v>452</v>
      </c>
      <c r="G1633" s="363" t="s">
        <v>463</v>
      </c>
      <c r="H1633" s="363" t="s">
        <v>1149</v>
      </c>
      <c r="I1633" s="363" t="s">
        <v>796</v>
      </c>
      <c r="J1633" s="363" t="s">
        <v>797</v>
      </c>
      <c r="K1633" s="363" t="s">
        <v>782</v>
      </c>
      <c r="L1633" s="364">
        <v>0.41</v>
      </c>
      <c r="M1633" s="365">
        <v>0.6</v>
      </c>
      <c r="N1633" s="364">
        <v>0.38</v>
      </c>
      <c r="O1633" s="363" t="s">
        <v>1156</v>
      </c>
      <c r="P1633" s="363"/>
      <c r="Q1633" s="363" t="s">
        <v>300</v>
      </c>
      <c r="R1633" s="363" t="s">
        <v>785</v>
      </c>
      <c r="S1633" s="363"/>
      <c r="T1633" s="365">
        <v>1.28</v>
      </c>
      <c r="U1633" s="366">
        <v>25</v>
      </c>
      <c r="V1633" s="367">
        <v>45200</v>
      </c>
      <c r="W1633" s="367">
        <v>45930</v>
      </c>
      <c r="X1633" s="363" t="s">
        <v>3400</v>
      </c>
      <c r="Y1633" s="363" t="s">
        <v>786</v>
      </c>
      <c r="Z1633" s="363"/>
      <c r="AA1633" s="363" t="s">
        <v>796</v>
      </c>
      <c r="AB1633" s="363"/>
      <c r="AC1633" s="363"/>
      <c r="AD1633" s="363" t="s">
        <v>304</v>
      </c>
      <c r="AE1633" s="367">
        <v>42390</v>
      </c>
      <c r="AF1633" s="362" t="s">
        <v>2580</v>
      </c>
      <c r="AG1633" s="364">
        <v>6.6810534201756797E-5</v>
      </c>
      <c r="AH1633" s="364">
        <v>6.9771077182906828E-5</v>
      </c>
      <c r="AI1633" s="364">
        <v>0.12045439872062511</v>
      </c>
      <c r="AJ1633" s="363" t="s">
        <v>0</v>
      </c>
      <c r="AK1633" s="368">
        <v>208.55862313364111</v>
      </c>
      <c r="AL1633" s="364">
        <v>1.5590671575001769E-4</v>
      </c>
      <c r="AM1633" s="369"/>
      <c r="AN1633" s="370">
        <v>15</v>
      </c>
      <c r="AO1633" s="371" t="s">
        <v>305</v>
      </c>
      <c r="AP1633" s="371" t="s">
        <v>0</v>
      </c>
      <c r="AQ1633" s="371" t="s">
        <v>386</v>
      </c>
      <c r="AR1633" s="372" t="s">
        <v>0</v>
      </c>
      <c r="AS1633" s="372"/>
      <c r="AT1633" s="363"/>
    </row>
    <row r="1634" spans="1:46" x14ac:dyDescent="0.3">
      <c r="A1634" s="362" t="s">
        <v>1161</v>
      </c>
      <c r="B1634" s="363" t="s">
        <v>310</v>
      </c>
      <c r="C1634" s="363" t="s">
        <v>295</v>
      </c>
      <c r="D1634" s="363" t="s">
        <v>778</v>
      </c>
      <c r="E1634" s="363" t="s">
        <v>297</v>
      </c>
      <c r="F1634" s="363" t="s">
        <v>452</v>
      </c>
      <c r="G1634" s="363" t="s">
        <v>463</v>
      </c>
      <c r="H1634" s="363" t="s">
        <v>1149</v>
      </c>
      <c r="I1634" s="363" t="s">
        <v>780</v>
      </c>
      <c r="J1634" s="363" t="s">
        <v>781</v>
      </c>
      <c r="K1634" s="363" t="s">
        <v>782</v>
      </c>
      <c r="L1634" s="364">
        <v>0.57021570722970094</v>
      </c>
      <c r="M1634" s="365">
        <v>0.9</v>
      </c>
      <c r="N1634" s="364">
        <v>0.51345449569370105</v>
      </c>
      <c r="O1634" s="363" t="s">
        <v>1150</v>
      </c>
      <c r="P1634" s="363"/>
      <c r="Q1634" s="363" t="s">
        <v>300</v>
      </c>
      <c r="R1634" s="363" t="s">
        <v>785</v>
      </c>
      <c r="S1634" s="363"/>
      <c r="T1634" s="365">
        <v>3.25</v>
      </c>
      <c r="U1634" s="366">
        <v>25</v>
      </c>
      <c r="V1634" s="367">
        <v>45200</v>
      </c>
      <c r="W1634" s="367">
        <v>45747</v>
      </c>
      <c r="X1634" s="363" t="s">
        <v>3400</v>
      </c>
      <c r="Y1634" s="363" t="s">
        <v>786</v>
      </c>
      <c r="Z1634" s="363"/>
      <c r="AA1634" s="363" t="s">
        <v>780</v>
      </c>
      <c r="AB1634" s="363"/>
      <c r="AC1634" s="363"/>
      <c r="AD1634" s="363" t="s">
        <v>304</v>
      </c>
      <c r="AE1634" s="367">
        <v>42390</v>
      </c>
      <c r="AF1634" s="362" t="s">
        <v>2580</v>
      </c>
      <c r="AG1634" s="364">
        <v>1.4252913963041451E-4</v>
      </c>
      <c r="AH1634" s="364">
        <v>1.4884496465686792E-4</v>
      </c>
      <c r="AI1634" s="364">
        <v>0.10120640351993447</v>
      </c>
      <c r="AJ1634" s="363" t="s">
        <v>0</v>
      </c>
      <c r="AK1634" s="368">
        <v>253.41316803794967</v>
      </c>
      <c r="AL1634" s="364">
        <v>3.3260099360003765E-4</v>
      </c>
      <c r="AM1634" s="369"/>
      <c r="AN1634" s="370">
        <v>15</v>
      </c>
      <c r="AO1634" s="371" t="s">
        <v>305</v>
      </c>
      <c r="AP1634" s="371" t="s">
        <v>0</v>
      </c>
      <c r="AQ1634" s="371" t="s">
        <v>386</v>
      </c>
      <c r="AR1634" s="372" t="s">
        <v>0</v>
      </c>
      <c r="AS1634" s="372"/>
      <c r="AT1634" s="363"/>
    </row>
    <row r="1635" spans="1:46" x14ac:dyDescent="0.3">
      <c r="A1635" s="362" t="s">
        <v>1161</v>
      </c>
      <c r="B1635" s="363" t="s">
        <v>310</v>
      </c>
      <c r="C1635" s="363" t="s">
        <v>295</v>
      </c>
      <c r="D1635" s="363" t="s">
        <v>778</v>
      </c>
      <c r="E1635" s="363" t="s">
        <v>297</v>
      </c>
      <c r="F1635" s="363" t="s">
        <v>452</v>
      </c>
      <c r="G1635" s="363" t="s">
        <v>463</v>
      </c>
      <c r="H1635" s="363" t="s">
        <v>1149</v>
      </c>
      <c r="I1635" s="363" t="s">
        <v>780</v>
      </c>
      <c r="J1635" s="363" t="s">
        <v>781</v>
      </c>
      <c r="K1635" s="363" t="s">
        <v>782</v>
      </c>
      <c r="L1635" s="364">
        <v>0.86</v>
      </c>
      <c r="M1635" s="365">
        <v>0.75</v>
      </c>
      <c r="N1635" s="364">
        <v>0.8</v>
      </c>
      <c r="O1635" s="363" t="s">
        <v>1150</v>
      </c>
      <c r="P1635" s="363"/>
      <c r="Q1635" s="363" t="s">
        <v>300</v>
      </c>
      <c r="R1635" s="363" t="s">
        <v>785</v>
      </c>
      <c r="S1635" s="363"/>
      <c r="T1635" s="365">
        <v>3.25</v>
      </c>
      <c r="U1635" s="366">
        <v>25</v>
      </c>
      <c r="V1635" s="367">
        <v>45748</v>
      </c>
      <c r="W1635" s="367">
        <v>45930</v>
      </c>
      <c r="X1635" s="363" t="s">
        <v>3400</v>
      </c>
      <c r="Y1635" s="363" t="s">
        <v>786</v>
      </c>
      <c r="Z1635" s="363"/>
      <c r="AA1635" s="363" t="s">
        <v>780</v>
      </c>
      <c r="AB1635" s="363"/>
      <c r="AC1635" s="363"/>
      <c r="AD1635" s="363" t="s">
        <v>304</v>
      </c>
      <c r="AE1635" s="367">
        <v>42390</v>
      </c>
      <c r="AF1635" s="362" t="s">
        <v>2580</v>
      </c>
      <c r="AG1635" s="364">
        <v>1.4252913963041451E-4</v>
      </c>
      <c r="AH1635" s="364">
        <v>1.4884496465686789E-4</v>
      </c>
      <c r="AI1635" s="364">
        <v>0.1012064035199345</v>
      </c>
      <c r="AJ1635" s="363" t="s">
        <v>0</v>
      </c>
      <c r="AK1635" s="368">
        <v>253.4131680379497</v>
      </c>
      <c r="AL1635" s="364">
        <v>3.3260099360003759E-4</v>
      </c>
      <c r="AM1635" s="369"/>
      <c r="AN1635" s="370">
        <v>15</v>
      </c>
      <c r="AO1635" s="371" t="s">
        <v>305</v>
      </c>
      <c r="AP1635" s="371" t="s">
        <v>0</v>
      </c>
      <c r="AQ1635" s="371" t="s">
        <v>386</v>
      </c>
      <c r="AR1635" s="372" t="s">
        <v>0</v>
      </c>
      <c r="AS1635" s="372"/>
      <c r="AT1635" s="363"/>
    </row>
    <row r="1636" spans="1:46" x14ac:dyDescent="0.3">
      <c r="A1636" s="362" t="s">
        <v>1162</v>
      </c>
      <c r="B1636" s="363" t="s">
        <v>310</v>
      </c>
      <c r="C1636" s="363" t="s">
        <v>295</v>
      </c>
      <c r="D1636" s="363" t="s">
        <v>778</v>
      </c>
      <c r="E1636" s="363" t="s">
        <v>297</v>
      </c>
      <c r="F1636" s="363" t="s">
        <v>452</v>
      </c>
      <c r="G1636" s="363" t="s">
        <v>463</v>
      </c>
      <c r="H1636" s="363" t="s">
        <v>1149</v>
      </c>
      <c r="I1636" s="363" t="s">
        <v>780</v>
      </c>
      <c r="J1636" s="363" t="s">
        <v>789</v>
      </c>
      <c r="K1636" s="363" t="s">
        <v>782</v>
      </c>
      <c r="L1636" s="364">
        <v>0.57021570722970094</v>
      </c>
      <c r="M1636" s="365">
        <v>0.75</v>
      </c>
      <c r="N1636" s="364">
        <v>0.51345449569370105</v>
      </c>
      <c r="O1636" s="363" t="s">
        <v>1152</v>
      </c>
      <c r="P1636" s="363"/>
      <c r="Q1636" s="363" t="s">
        <v>300</v>
      </c>
      <c r="R1636" s="363" t="s">
        <v>785</v>
      </c>
      <c r="S1636" s="363"/>
      <c r="T1636" s="365">
        <v>4.18</v>
      </c>
      <c r="U1636" s="366">
        <v>25</v>
      </c>
      <c r="V1636" s="367">
        <v>45200</v>
      </c>
      <c r="W1636" s="367">
        <v>45747</v>
      </c>
      <c r="X1636" s="363" t="s">
        <v>3400</v>
      </c>
      <c r="Y1636" s="363" t="s">
        <v>791</v>
      </c>
      <c r="Z1636" s="363"/>
      <c r="AA1636" s="363" t="s">
        <v>780</v>
      </c>
      <c r="AB1636" s="363"/>
      <c r="AC1636" s="363"/>
      <c r="AD1636" s="363" t="s">
        <v>304</v>
      </c>
      <c r="AE1636" s="367">
        <v>42390</v>
      </c>
      <c r="AF1636" s="362" t="s">
        <v>2580</v>
      </c>
      <c r="AG1636" s="364">
        <v>1.9241433850105958E-4</v>
      </c>
      <c r="AH1636" s="364">
        <v>2.0094070228677169E-4</v>
      </c>
      <c r="AI1636" s="364">
        <v>0.10623040560854367</v>
      </c>
      <c r="AJ1636" s="363" t="s">
        <v>0</v>
      </c>
      <c r="AK1636" s="368">
        <v>240.13786056734054</v>
      </c>
      <c r="AL1636" s="364">
        <v>4.4901134136005104E-4</v>
      </c>
      <c r="AM1636" s="369"/>
      <c r="AN1636" s="370">
        <v>15</v>
      </c>
      <c r="AO1636" s="371" t="s">
        <v>305</v>
      </c>
      <c r="AP1636" s="371" t="s">
        <v>0</v>
      </c>
      <c r="AQ1636" s="371" t="s">
        <v>386</v>
      </c>
      <c r="AR1636" s="372" t="s">
        <v>0</v>
      </c>
      <c r="AS1636" s="372"/>
      <c r="AT1636" s="363"/>
    </row>
    <row r="1637" spans="1:46" x14ac:dyDescent="0.3">
      <c r="A1637" s="362" t="s">
        <v>1162</v>
      </c>
      <c r="B1637" s="363" t="s">
        <v>310</v>
      </c>
      <c r="C1637" s="363" t="s">
        <v>295</v>
      </c>
      <c r="D1637" s="363" t="s">
        <v>778</v>
      </c>
      <c r="E1637" s="363" t="s">
        <v>297</v>
      </c>
      <c r="F1637" s="363" t="s">
        <v>452</v>
      </c>
      <c r="G1637" s="363" t="s">
        <v>463</v>
      </c>
      <c r="H1637" s="363" t="s">
        <v>1149</v>
      </c>
      <c r="I1637" s="363" t="s">
        <v>780</v>
      </c>
      <c r="J1637" s="363" t="s">
        <v>789</v>
      </c>
      <c r="K1637" s="363" t="s">
        <v>782</v>
      </c>
      <c r="L1637" s="364">
        <v>1.1599999999999999</v>
      </c>
      <c r="M1637" s="365">
        <v>0.9</v>
      </c>
      <c r="N1637" s="364">
        <v>1.08</v>
      </c>
      <c r="O1637" s="363" t="s">
        <v>1152</v>
      </c>
      <c r="P1637" s="363"/>
      <c r="Q1637" s="363" t="s">
        <v>300</v>
      </c>
      <c r="R1637" s="363" t="s">
        <v>785</v>
      </c>
      <c r="S1637" s="363"/>
      <c r="T1637" s="365">
        <v>4.18</v>
      </c>
      <c r="U1637" s="366">
        <v>25</v>
      </c>
      <c r="V1637" s="367">
        <v>45748</v>
      </c>
      <c r="W1637" s="367">
        <v>45930</v>
      </c>
      <c r="X1637" s="363" t="s">
        <v>3400</v>
      </c>
      <c r="Y1637" s="363" t="s">
        <v>791</v>
      </c>
      <c r="Z1637" s="363"/>
      <c r="AA1637" s="363" t="s">
        <v>780</v>
      </c>
      <c r="AB1637" s="363"/>
      <c r="AC1637" s="363"/>
      <c r="AD1637" s="363" t="s">
        <v>304</v>
      </c>
      <c r="AE1637" s="367">
        <v>42390</v>
      </c>
      <c r="AF1637" s="362" t="s">
        <v>2580</v>
      </c>
      <c r="AG1637" s="364">
        <v>1.9241433850105961E-4</v>
      </c>
      <c r="AH1637" s="364">
        <v>2.0094070228677169E-4</v>
      </c>
      <c r="AI1637" s="364">
        <v>0.1062304056085437</v>
      </c>
      <c r="AJ1637" s="363" t="s">
        <v>0</v>
      </c>
      <c r="AK1637" s="368">
        <v>240.13786056734051</v>
      </c>
      <c r="AL1637" s="364">
        <v>4.4901134136005099E-4</v>
      </c>
      <c r="AM1637" s="369"/>
      <c r="AN1637" s="370">
        <v>15</v>
      </c>
      <c r="AO1637" s="371" t="s">
        <v>305</v>
      </c>
      <c r="AP1637" s="371" t="s">
        <v>0</v>
      </c>
      <c r="AQ1637" s="371" t="s">
        <v>386</v>
      </c>
      <c r="AR1637" s="372" t="s">
        <v>0</v>
      </c>
      <c r="AS1637" s="372"/>
      <c r="AT1637" s="363"/>
    </row>
    <row r="1638" spans="1:46" x14ac:dyDescent="0.3">
      <c r="A1638" s="362" t="s">
        <v>1163</v>
      </c>
      <c r="B1638" s="363" t="s">
        <v>310</v>
      </c>
      <c r="C1638" s="363" t="s">
        <v>295</v>
      </c>
      <c r="D1638" s="363" t="s">
        <v>778</v>
      </c>
      <c r="E1638" s="363" t="s">
        <v>297</v>
      </c>
      <c r="F1638" s="363" t="s">
        <v>452</v>
      </c>
      <c r="G1638" s="363" t="s">
        <v>463</v>
      </c>
      <c r="H1638" s="363" t="s">
        <v>1149</v>
      </c>
      <c r="I1638" s="363" t="s">
        <v>780</v>
      </c>
      <c r="J1638" s="363" t="s">
        <v>793</v>
      </c>
      <c r="K1638" s="363" t="s">
        <v>782</v>
      </c>
      <c r="L1638" s="364">
        <v>0.4</v>
      </c>
      <c r="M1638" s="365">
        <v>0.45</v>
      </c>
      <c r="N1638" s="364">
        <v>0.37</v>
      </c>
      <c r="O1638" s="363" t="s">
        <v>1154</v>
      </c>
      <c r="P1638" s="363"/>
      <c r="Q1638" s="363" t="s">
        <v>300</v>
      </c>
      <c r="R1638" s="363" t="s">
        <v>785</v>
      </c>
      <c r="S1638" s="363"/>
      <c r="T1638" s="365">
        <v>2.91</v>
      </c>
      <c r="U1638" s="366">
        <v>25</v>
      </c>
      <c r="V1638" s="367">
        <v>45200</v>
      </c>
      <c r="W1638" s="367">
        <v>45930</v>
      </c>
      <c r="X1638" s="363" t="s">
        <v>3400</v>
      </c>
      <c r="Y1638" s="363" t="s">
        <v>791</v>
      </c>
      <c r="Z1638" s="363"/>
      <c r="AA1638" s="363" t="s">
        <v>780</v>
      </c>
      <c r="AB1638" s="363"/>
      <c r="AC1638" s="363"/>
      <c r="AD1638" s="363" t="s">
        <v>304</v>
      </c>
      <c r="AE1638" s="367">
        <v>42390</v>
      </c>
      <c r="AF1638" s="362" t="s">
        <v>2580</v>
      </c>
      <c r="AG1638" s="364">
        <v>6.5919727079066703E-5</v>
      </c>
      <c r="AH1638" s="364">
        <v>6.8840796153801399E-5</v>
      </c>
      <c r="AI1638" s="364">
        <v>5.2276933089656863E-2</v>
      </c>
      <c r="AJ1638" s="363" t="s">
        <v>0</v>
      </c>
      <c r="AK1638" s="368">
        <v>516.13975942225716</v>
      </c>
      <c r="AL1638" s="364">
        <v>1.5382795954001739E-4</v>
      </c>
      <c r="AM1638" s="369"/>
      <c r="AN1638" s="370">
        <v>15</v>
      </c>
      <c r="AO1638" s="371" t="s">
        <v>305</v>
      </c>
      <c r="AP1638" s="371" t="s">
        <v>0</v>
      </c>
      <c r="AQ1638" s="371" t="s">
        <v>386</v>
      </c>
      <c r="AR1638" s="372" t="s">
        <v>0</v>
      </c>
      <c r="AS1638" s="372"/>
      <c r="AT1638" s="363"/>
    </row>
    <row r="1639" spans="1:46" x14ac:dyDescent="0.3">
      <c r="A1639" s="362" t="s">
        <v>1164</v>
      </c>
      <c r="B1639" s="363" t="s">
        <v>310</v>
      </c>
      <c r="C1639" s="363" t="s">
        <v>295</v>
      </c>
      <c r="D1639" s="363" t="s">
        <v>778</v>
      </c>
      <c r="E1639" s="363" t="s">
        <v>297</v>
      </c>
      <c r="F1639" s="363" t="s">
        <v>452</v>
      </c>
      <c r="G1639" s="363" t="s">
        <v>463</v>
      </c>
      <c r="H1639" s="363" t="s">
        <v>1149</v>
      </c>
      <c r="I1639" s="363" t="s">
        <v>796</v>
      </c>
      <c r="J1639" s="363" t="s">
        <v>797</v>
      </c>
      <c r="K1639" s="363" t="s">
        <v>782</v>
      </c>
      <c r="L1639" s="364">
        <v>0.41</v>
      </c>
      <c r="M1639" s="365">
        <v>0.6</v>
      </c>
      <c r="N1639" s="364">
        <v>0.38</v>
      </c>
      <c r="O1639" s="363" t="s">
        <v>1156</v>
      </c>
      <c r="P1639" s="363"/>
      <c r="Q1639" s="363" t="s">
        <v>300</v>
      </c>
      <c r="R1639" s="363" t="s">
        <v>785</v>
      </c>
      <c r="S1639" s="363"/>
      <c r="T1639" s="365">
        <v>1.28</v>
      </c>
      <c r="U1639" s="366">
        <v>25</v>
      </c>
      <c r="V1639" s="367">
        <v>45200</v>
      </c>
      <c r="W1639" s="367">
        <v>45930</v>
      </c>
      <c r="X1639" s="363" t="s">
        <v>3400</v>
      </c>
      <c r="Y1639" s="363" t="s">
        <v>786</v>
      </c>
      <c r="Z1639" s="363"/>
      <c r="AA1639" s="363" t="s">
        <v>796</v>
      </c>
      <c r="AB1639" s="363"/>
      <c r="AC1639" s="363"/>
      <c r="AD1639" s="363" t="s">
        <v>304</v>
      </c>
      <c r="AE1639" s="367">
        <v>42390</v>
      </c>
      <c r="AF1639" s="362" t="s">
        <v>2580</v>
      </c>
      <c r="AG1639" s="364">
        <v>6.6810534201756797E-5</v>
      </c>
      <c r="AH1639" s="364">
        <v>6.9771077182906828E-5</v>
      </c>
      <c r="AI1639" s="364">
        <v>0.12045439872062511</v>
      </c>
      <c r="AJ1639" s="363" t="s">
        <v>0</v>
      </c>
      <c r="AK1639" s="368">
        <v>208.55862313364111</v>
      </c>
      <c r="AL1639" s="364">
        <v>1.5590671575001769E-4</v>
      </c>
      <c r="AM1639" s="369"/>
      <c r="AN1639" s="370">
        <v>15</v>
      </c>
      <c r="AO1639" s="371" t="s">
        <v>305</v>
      </c>
      <c r="AP1639" s="371" t="s">
        <v>0</v>
      </c>
      <c r="AQ1639" s="371" t="s">
        <v>386</v>
      </c>
      <c r="AR1639" s="372" t="s">
        <v>0</v>
      </c>
      <c r="AS1639" s="372"/>
      <c r="AT1639" s="363"/>
    </row>
    <row r="1640" spans="1:46" x14ac:dyDescent="0.3">
      <c r="A1640" s="362" t="s">
        <v>1165</v>
      </c>
      <c r="B1640" s="363" t="s">
        <v>294</v>
      </c>
      <c r="C1640" s="363" t="s">
        <v>295</v>
      </c>
      <c r="D1640" s="363" t="s">
        <v>778</v>
      </c>
      <c r="E1640" s="363" t="s">
        <v>297</v>
      </c>
      <c r="F1640" s="363" t="s">
        <v>452</v>
      </c>
      <c r="G1640" s="363" t="s">
        <v>463</v>
      </c>
      <c r="H1640" s="363" t="s">
        <v>1166</v>
      </c>
      <c r="I1640" s="363" t="s">
        <v>780</v>
      </c>
      <c r="J1640" s="363" t="s">
        <v>809</v>
      </c>
      <c r="K1640" s="363" t="s">
        <v>782</v>
      </c>
      <c r="L1640" s="364">
        <v>0.73</v>
      </c>
      <c r="M1640" s="365">
        <v>0.9</v>
      </c>
      <c r="N1640" s="364">
        <v>0.67</v>
      </c>
      <c r="O1640" s="363" t="s">
        <v>1167</v>
      </c>
      <c r="P1640" s="363"/>
      <c r="Q1640" s="363" t="s">
        <v>300</v>
      </c>
      <c r="R1640" s="363" t="s">
        <v>811</v>
      </c>
      <c r="S1640" s="363"/>
      <c r="T1640" s="365">
        <v>0.53</v>
      </c>
      <c r="U1640" s="366">
        <v>45</v>
      </c>
      <c r="V1640" s="367">
        <v>45200</v>
      </c>
      <c r="W1640" s="367">
        <v>45930</v>
      </c>
      <c r="X1640" s="363" t="s">
        <v>3400</v>
      </c>
      <c r="Y1640" s="363" t="s">
        <v>812</v>
      </c>
      <c r="Z1640" s="363"/>
      <c r="AA1640" s="363" t="s">
        <v>780</v>
      </c>
      <c r="AB1640" s="363"/>
      <c r="AC1640" s="363"/>
      <c r="AD1640" s="363" t="s">
        <v>304</v>
      </c>
      <c r="AE1640" s="367">
        <v>44669</v>
      </c>
      <c r="AF1640" s="362" t="s">
        <v>2581</v>
      </c>
      <c r="AG1640" s="364">
        <v>2.7700000000000001E-4</v>
      </c>
      <c r="AH1640" s="364">
        <v>0</v>
      </c>
      <c r="AI1640" s="364">
        <v>1.2</v>
      </c>
      <c r="AJ1640" s="363" t="s">
        <v>181</v>
      </c>
      <c r="AK1640" s="368">
        <v>19.29</v>
      </c>
      <c r="AL1640" s="364">
        <v>2.2222222222222221E-4</v>
      </c>
      <c r="AM1640" s="369"/>
      <c r="AN1640" s="370">
        <v>15</v>
      </c>
      <c r="AO1640" s="371" t="s">
        <v>305</v>
      </c>
      <c r="AP1640" s="371" t="s">
        <v>0</v>
      </c>
      <c r="AQ1640" s="371" t="s">
        <v>386</v>
      </c>
      <c r="AR1640" s="372" t="s">
        <v>0</v>
      </c>
      <c r="AS1640" s="372"/>
      <c r="AT1640" s="363"/>
    </row>
    <row r="1641" spans="1:46" x14ac:dyDescent="0.3">
      <c r="A1641" s="362" t="s">
        <v>1168</v>
      </c>
      <c r="B1641" s="363" t="s">
        <v>294</v>
      </c>
      <c r="C1641" s="363" t="s">
        <v>295</v>
      </c>
      <c r="D1641" s="363" t="s">
        <v>778</v>
      </c>
      <c r="E1641" s="363" t="s">
        <v>297</v>
      </c>
      <c r="F1641" s="363" t="s">
        <v>452</v>
      </c>
      <c r="G1641" s="363" t="s">
        <v>463</v>
      </c>
      <c r="H1641" s="363" t="s">
        <v>1166</v>
      </c>
      <c r="I1641" s="363" t="s">
        <v>780</v>
      </c>
      <c r="J1641" s="363" t="s">
        <v>814</v>
      </c>
      <c r="K1641" s="363" t="s">
        <v>782</v>
      </c>
      <c r="L1641" s="364">
        <v>0.98</v>
      </c>
      <c r="M1641" s="365">
        <v>1.2</v>
      </c>
      <c r="N1641" s="364">
        <v>0.91</v>
      </c>
      <c r="O1641" s="363" t="s">
        <v>1169</v>
      </c>
      <c r="P1641" s="363"/>
      <c r="Q1641" s="363" t="s">
        <v>300</v>
      </c>
      <c r="R1641" s="363" t="s">
        <v>811</v>
      </c>
      <c r="S1641" s="363"/>
      <c r="T1641" s="365">
        <v>1.04</v>
      </c>
      <c r="U1641" s="366">
        <v>45</v>
      </c>
      <c r="V1641" s="367">
        <v>45200</v>
      </c>
      <c r="W1641" s="367">
        <v>45930</v>
      </c>
      <c r="X1641" s="363" t="s">
        <v>3400</v>
      </c>
      <c r="Y1641" s="363" t="s">
        <v>816</v>
      </c>
      <c r="Z1641" s="363"/>
      <c r="AA1641" s="363" t="s">
        <v>780</v>
      </c>
      <c r="AB1641" s="363"/>
      <c r="AC1641" s="363"/>
      <c r="AD1641" s="363" t="s">
        <v>304</v>
      </c>
      <c r="AE1641" s="367">
        <v>44669</v>
      </c>
      <c r="AF1641" s="362" t="s">
        <v>2581</v>
      </c>
      <c r="AG1641" s="364">
        <v>3.7199999999999999E-4</v>
      </c>
      <c r="AH1641" s="364">
        <v>0</v>
      </c>
      <c r="AI1641" s="364">
        <v>0.82</v>
      </c>
      <c r="AJ1641" s="363" t="s">
        <v>0</v>
      </c>
      <c r="AK1641" s="368">
        <v>39.15</v>
      </c>
      <c r="AL1641" s="364">
        <v>2.2222222222222221E-4</v>
      </c>
      <c r="AM1641" s="369"/>
      <c r="AN1641" s="370">
        <v>15</v>
      </c>
      <c r="AO1641" s="371" t="s">
        <v>305</v>
      </c>
      <c r="AP1641" s="371" t="s">
        <v>0</v>
      </c>
      <c r="AQ1641" s="371" t="s">
        <v>386</v>
      </c>
      <c r="AR1641" s="372" t="s">
        <v>0</v>
      </c>
      <c r="AS1641" s="372"/>
      <c r="AT1641" s="363"/>
    </row>
    <row r="1642" spans="1:46" x14ac:dyDescent="0.3">
      <c r="A1642" s="362" t="s">
        <v>1170</v>
      </c>
      <c r="B1642" s="363" t="s">
        <v>294</v>
      </c>
      <c r="C1642" s="363" t="s">
        <v>295</v>
      </c>
      <c r="D1642" s="363" t="s">
        <v>778</v>
      </c>
      <c r="E1642" s="363" t="s">
        <v>297</v>
      </c>
      <c r="F1642" s="363" t="s">
        <v>452</v>
      </c>
      <c r="G1642" s="363" t="s">
        <v>463</v>
      </c>
      <c r="H1642" s="363" t="s">
        <v>1166</v>
      </c>
      <c r="I1642" s="363" t="s">
        <v>780</v>
      </c>
      <c r="J1642" s="363" t="s">
        <v>818</v>
      </c>
      <c r="K1642" s="363" t="s">
        <v>782</v>
      </c>
      <c r="L1642" s="364">
        <v>0.18</v>
      </c>
      <c r="M1642" s="365">
        <v>0.3</v>
      </c>
      <c r="N1642" s="364">
        <v>0.17</v>
      </c>
      <c r="O1642" s="363" t="s">
        <v>1171</v>
      </c>
      <c r="P1642" s="363"/>
      <c r="Q1642" s="363" t="s">
        <v>300</v>
      </c>
      <c r="R1642" s="363" t="s">
        <v>811</v>
      </c>
      <c r="S1642" s="363"/>
      <c r="T1642" s="365">
        <v>0.53</v>
      </c>
      <c r="U1642" s="366">
        <v>45</v>
      </c>
      <c r="V1642" s="367">
        <v>45200</v>
      </c>
      <c r="W1642" s="367">
        <v>45930</v>
      </c>
      <c r="X1642" s="363" t="s">
        <v>3400</v>
      </c>
      <c r="Y1642" s="363" t="s">
        <v>816</v>
      </c>
      <c r="Z1642" s="363"/>
      <c r="AA1642" s="363" t="s">
        <v>780</v>
      </c>
      <c r="AB1642" s="363"/>
      <c r="AC1642" s="363"/>
      <c r="AD1642" s="363" t="s">
        <v>304</v>
      </c>
      <c r="AE1642" s="367">
        <v>44669</v>
      </c>
      <c r="AF1642" s="362" t="s">
        <v>2581</v>
      </c>
      <c r="AG1642" s="364">
        <v>7.1000000000000005E-5</v>
      </c>
      <c r="AH1642" s="364">
        <v>0</v>
      </c>
      <c r="AI1642" s="364">
        <v>0.31</v>
      </c>
      <c r="AJ1642" s="363" t="s">
        <v>0</v>
      </c>
      <c r="AK1642" s="368">
        <v>145.57</v>
      </c>
      <c r="AL1642" s="364">
        <v>0</v>
      </c>
      <c r="AM1642" s="369"/>
      <c r="AN1642" s="370">
        <v>15</v>
      </c>
      <c r="AO1642" s="371" t="s">
        <v>305</v>
      </c>
      <c r="AP1642" s="371" t="s">
        <v>0</v>
      </c>
      <c r="AQ1642" s="371" t="s">
        <v>386</v>
      </c>
      <c r="AR1642" s="372" t="s">
        <v>0</v>
      </c>
      <c r="AS1642" s="372"/>
      <c r="AT1642" s="363"/>
    </row>
    <row r="1643" spans="1:46" x14ac:dyDescent="0.3">
      <c r="A1643" s="362" t="s">
        <v>1172</v>
      </c>
      <c r="B1643" s="363" t="s">
        <v>294</v>
      </c>
      <c r="C1643" s="363" t="s">
        <v>295</v>
      </c>
      <c r="D1643" s="363" t="s">
        <v>778</v>
      </c>
      <c r="E1643" s="363" t="s">
        <v>297</v>
      </c>
      <c r="F1643" s="363" t="s">
        <v>452</v>
      </c>
      <c r="G1643" s="363" t="s">
        <v>463</v>
      </c>
      <c r="H1643" s="363" t="s">
        <v>1166</v>
      </c>
      <c r="I1643" s="363" t="s">
        <v>780</v>
      </c>
      <c r="J1643" s="363" t="s">
        <v>821</v>
      </c>
      <c r="K1643" s="363" t="s">
        <v>782</v>
      </c>
      <c r="L1643" s="364">
        <v>0.05</v>
      </c>
      <c r="M1643" s="365">
        <v>0.09</v>
      </c>
      <c r="N1643" s="364">
        <v>0.05</v>
      </c>
      <c r="O1643" s="363" t="s">
        <v>1173</v>
      </c>
      <c r="P1643" s="363"/>
      <c r="Q1643" s="363" t="s">
        <v>300</v>
      </c>
      <c r="R1643" s="363" t="s">
        <v>811</v>
      </c>
      <c r="S1643" s="363"/>
      <c r="T1643" s="365">
        <v>0.53</v>
      </c>
      <c r="U1643" s="366">
        <v>45</v>
      </c>
      <c r="V1643" s="367">
        <v>45200</v>
      </c>
      <c r="W1643" s="367">
        <v>45930</v>
      </c>
      <c r="X1643" s="363" t="s">
        <v>3400</v>
      </c>
      <c r="Y1643" s="363" t="s">
        <v>823</v>
      </c>
      <c r="Z1643" s="363"/>
      <c r="AA1643" s="363" t="s">
        <v>780</v>
      </c>
      <c r="AB1643" s="363"/>
      <c r="AC1643" s="363"/>
      <c r="AD1643" s="363" t="s">
        <v>304</v>
      </c>
      <c r="AE1643" s="367">
        <v>44669</v>
      </c>
      <c r="AF1643" s="362" t="s">
        <v>2581</v>
      </c>
      <c r="AG1643" s="364">
        <v>1.9000000000000001E-5</v>
      </c>
      <c r="AH1643" s="364">
        <v>0</v>
      </c>
      <c r="AI1643" s="364">
        <v>0.08</v>
      </c>
      <c r="AJ1643" s="363" t="s">
        <v>0</v>
      </c>
      <c r="AK1643" s="368">
        <v>590.08000000000004</v>
      </c>
      <c r="AL1643" s="364">
        <v>0</v>
      </c>
      <c r="AM1643" s="369"/>
      <c r="AN1643" s="370">
        <v>15</v>
      </c>
      <c r="AO1643" s="371" t="s">
        <v>305</v>
      </c>
      <c r="AP1643" s="371" t="s">
        <v>0</v>
      </c>
      <c r="AQ1643" s="371" t="s">
        <v>386</v>
      </c>
      <c r="AR1643" s="372" t="s">
        <v>0</v>
      </c>
      <c r="AS1643" s="372"/>
      <c r="AT1643" s="363"/>
    </row>
    <row r="1644" spans="1:46" x14ac:dyDescent="0.3">
      <c r="A1644" s="362" t="s">
        <v>1174</v>
      </c>
      <c r="B1644" s="363" t="s">
        <v>294</v>
      </c>
      <c r="C1644" s="363" t="s">
        <v>295</v>
      </c>
      <c r="D1644" s="363" t="s">
        <v>778</v>
      </c>
      <c r="E1644" s="363" t="s">
        <v>297</v>
      </c>
      <c r="F1644" s="363" t="s">
        <v>452</v>
      </c>
      <c r="G1644" s="363" t="s">
        <v>463</v>
      </c>
      <c r="H1644" s="363" t="s">
        <v>1166</v>
      </c>
      <c r="I1644" s="363" t="s">
        <v>796</v>
      </c>
      <c r="J1644" s="363" t="s">
        <v>809</v>
      </c>
      <c r="K1644" s="363" t="s">
        <v>782</v>
      </c>
      <c r="L1644" s="364">
        <v>1.0900000000000001</v>
      </c>
      <c r="M1644" s="365">
        <v>1.1100000000000001</v>
      </c>
      <c r="N1644" s="364">
        <v>1.01</v>
      </c>
      <c r="O1644" s="363" t="s">
        <v>1175</v>
      </c>
      <c r="P1644" s="363"/>
      <c r="Q1644" s="363" t="s">
        <v>300</v>
      </c>
      <c r="R1644" s="363" t="s">
        <v>811</v>
      </c>
      <c r="S1644" s="363"/>
      <c r="T1644" s="365">
        <v>0.75</v>
      </c>
      <c r="U1644" s="366">
        <v>45</v>
      </c>
      <c r="V1644" s="367">
        <v>45200</v>
      </c>
      <c r="W1644" s="367">
        <v>45930</v>
      </c>
      <c r="X1644" s="363" t="s">
        <v>3400</v>
      </c>
      <c r="Y1644" s="363" t="s">
        <v>812</v>
      </c>
      <c r="Z1644" s="363"/>
      <c r="AA1644" s="363" t="s">
        <v>796</v>
      </c>
      <c r="AB1644" s="363"/>
      <c r="AC1644" s="363"/>
      <c r="AD1644" s="363" t="s">
        <v>304</v>
      </c>
      <c r="AE1644" s="367">
        <v>44669</v>
      </c>
      <c r="AF1644" s="362" t="s">
        <v>2581</v>
      </c>
      <c r="AG1644" s="364">
        <v>4.17E-4</v>
      </c>
      <c r="AH1644" s="364">
        <v>0</v>
      </c>
      <c r="AI1644" s="364">
        <v>1.27</v>
      </c>
      <c r="AJ1644" s="363" t="s">
        <v>181</v>
      </c>
      <c r="AK1644" s="368">
        <v>16.72</v>
      </c>
      <c r="AL1644" s="364">
        <v>2.2222222222222221E-4</v>
      </c>
      <c r="AM1644" s="369"/>
      <c r="AN1644" s="370">
        <v>15</v>
      </c>
      <c r="AO1644" s="371" t="s">
        <v>305</v>
      </c>
      <c r="AP1644" s="371" t="s">
        <v>0</v>
      </c>
      <c r="AQ1644" s="371" t="s">
        <v>386</v>
      </c>
      <c r="AR1644" s="372" t="s">
        <v>0</v>
      </c>
      <c r="AS1644" s="372"/>
      <c r="AT1644" s="363"/>
    </row>
    <row r="1645" spans="1:46" x14ac:dyDescent="0.3">
      <c r="A1645" s="362" t="s">
        <v>1176</v>
      </c>
      <c r="B1645" s="363" t="s">
        <v>294</v>
      </c>
      <c r="C1645" s="363" t="s">
        <v>295</v>
      </c>
      <c r="D1645" s="363" t="s">
        <v>778</v>
      </c>
      <c r="E1645" s="363" t="s">
        <v>297</v>
      </c>
      <c r="F1645" s="363" t="s">
        <v>452</v>
      </c>
      <c r="G1645" s="363" t="s">
        <v>463</v>
      </c>
      <c r="H1645" s="363" t="s">
        <v>1166</v>
      </c>
      <c r="I1645" s="363" t="s">
        <v>796</v>
      </c>
      <c r="J1645" s="363" t="s">
        <v>789</v>
      </c>
      <c r="K1645" s="363" t="s">
        <v>782</v>
      </c>
      <c r="L1645" s="364">
        <v>1.46</v>
      </c>
      <c r="M1645" s="365">
        <v>1.29</v>
      </c>
      <c r="N1645" s="364">
        <v>1.35</v>
      </c>
      <c r="O1645" s="363" t="s">
        <v>1177</v>
      </c>
      <c r="P1645" s="363"/>
      <c r="Q1645" s="363" t="s">
        <v>300</v>
      </c>
      <c r="R1645" s="363" t="s">
        <v>811</v>
      </c>
      <c r="S1645" s="363"/>
      <c r="T1645" s="365">
        <v>1.35</v>
      </c>
      <c r="U1645" s="366">
        <v>45</v>
      </c>
      <c r="V1645" s="367">
        <v>45200</v>
      </c>
      <c r="W1645" s="367">
        <v>45930</v>
      </c>
      <c r="X1645" s="363" t="s">
        <v>3400</v>
      </c>
      <c r="Y1645" s="363" t="s">
        <v>791</v>
      </c>
      <c r="Z1645" s="363"/>
      <c r="AA1645" s="363" t="s">
        <v>796</v>
      </c>
      <c r="AB1645" s="363"/>
      <c r="AC1645" s="363"/>
      <c r="AD1645" s="363" t="s">
        <v>304</v>
      </c>
      <c r="AE1645" s="367">
        <v>44669</v>
      </c>
      <c r="AF1645" s="362" t="s">
        <v>2581</v>
      </c>
      <c r="AG1645" s="364">
        <v>5.5599999999999996E-4</v>
      </c>
      <c r="AH1645" s="364">
        <v>0</v>
      </c>
      <c r="AI1645" s="364">
        <v>0.94</v>
      </c>
      <c r="AJ1645" s="363" t="s">
        <v>0</v>
      </c>
      <c r="AK1645" s="368">
        <v>31.01</v>
      </c>
      <c r="AL1645" s="364">
        <v>2.2222222222222221E-4</v>
      </c>
      <c r="AM1645" s="369"/>
      <c r="AN1645" s="370">
        <v>15</v>
      </c>
      <c r="AO1645" s="371" t="s">
        <v>305</v>
      </c>
      <c r="AP1645" s="371" t="s">
        <v>0</v>
      </c>
      <c r="AQ1645" s="371" t="s">
        <v>386</v>
      </c>
      <c r="AR1645" s="372" t="s">
        <v>0</v>
      </c>
      <c r="AS1645" s="372"/>
      <c r="AT1645" s="363"/>
    </row>
    <row r="1646" spans="1:46" x14ac:dyDescent="0.3">
      <c r="A1646" s="362" t="s">
        <v>1178</v>
      </c>
      <c r="B1646" s="363" t="s">
        <v>294</v>
      </c>
      <c r="C1646" s="363" t="s">
        <v>295</v>
      </c>
      <c r="D1646" s="363" t="s">
        <v>778</v>
      </c>
      <c r="E1646" s="363" t="s">
        <v>297</v>
      </c>
      <c r="F1646" s="363" t="s">
        <v>452</v>
      </c>
      <c r="G1646" s="363" t="s">
        <v>463</v>
      </c>
      <c r="H1646" s="363" t="s">
        <v>1166</v>
      </c>
      <c r="I1646" s="363" t="s">
        <v>796</v>
      </c>
      <c r="J1646" s="363" t="s">
        <v>829</v>
      </c>
      <c r="K1646" s="363" t="s">
        <v>782</v>
      </c>
      <c r="L1646" s="364">
        <v>0.36</v>
      </c>
      <c r="M1646" s="365">
        <v>0.21</v>
      </c>
      <c r="N1646" s="364">
        <v>0.34</v>
      </c>
      <c r="O1646" s="363" t="s">
        <v>1179</v>
      </c>
      <c r="P1646" s="363"/>
      <c r="Q1646" s="363" t="s">
        <v>300</v>
      </c>
      <c r="R1646" s="363" t="s">
        <v>811</v>
      </c>
      <c r="S1646" s="363"/>
      <c r="T1646" s="365">
        <v>0.75</v>
      </c>
      <c r="U1646" s="366">
        <v>45</v>
      </c>
      <c r="V1646" s="367">
        <v>45200</v>
      </c>
      <c r="W1646" s="367">
        <v>45930</v>
      </c>
      <c r="X1646" s="363" t="s">
        <v>3400</v>
      </c>
      <c r="Y1646" s="363" t="s">
        <v>791</v>
      </c>
      <c r="Z1646" s="363"/>
      <c r="AA1646" s="363" t="s">
        <v>796</v>
      </c>
      <c r="AB1646" s="363"/>
      <c r="AC1646" s="363"/>
      <c r="AD1646" s="363" t="s">
        <v>304</v>
      </c>
      <c r="AE1646" s="367">
        <v>44669</v>
      </c>
      <c r="AF1646" s="362" t="s">
        <v>2581</v>
      </c>
      <c r="AG1646" s="364">
        <v>1.3899999999999999E-4</v>
      </c>
      <c r="AH1646" s="364">
        <v>0</v>
      </c>
      <c r="AI1646" s="364">
        <v>0.42</v>
      </c>
      <c r="AJ1646" s="363" t="s">
        <v>0</v>
      </c>
      <c r="AK1646" s="368">
        <v>98.28</v>
      </c>
      <c r="AL1646" s="364">
        <v>0</v>
      </c>
      <c r="AM1646" s="369"/>
      <c r="AN1646" s="370">
        <v>15</v>
      </c>
      <c r="AO1646" s="371" t="s">
        <v>305</v>
      </c>
      <c r="AP1646" s="371" t="s">
        <v>0</v>
      </c>
      <c r="AQ1646" s="371" t="s">
        <v>386</v>
      </c>
      <c r="AR1646" s="372" t="s">
        <v>0</v>
      </c>
      <c r="AS1646" s="372"/>
      <c r="AT1646" s="363"/>
    </row>
    <row r="1647" spans="1:46" x14ac:dyDescent="0.3">
      <c r="A1647" s="362" t="s">
        <v>1180</v>
      </c>
      <c r="B1647" s="363" t="s">
        <v>294</v>
      </c>
      <c r="C1647" s="363" t="s">
        <v>295</v>
      </c>
      <c r="D1647" s="363" t="s">
        <v>778</v>
      </c>
      <c r="E1647" s="363" t="s">
        <v>297</v>
      </c>
      <c r="F1647" s="363" t="s">
        <v>452</v>
      </c>
      <c r="G1647" s="363" t="s">
        <v>463</v>
      </c>
      <c r="H1647" s="363" t="s">
        <v>1166</v>
      </c>
      <c r="I1647" s="363" t="s">
        <v>832</v>
      </c>
      <c r="J1647" s="363" t="s">
        <v>833</v>
      </c>
      <c r="K1647" s="363" t="s">
        <v>782</v>
      </c>
      <c r="L1647" s="364">
        <v>2.21</v>
      </c>
      <c r="M1647" s="365">
        <v>2</v>
      </c>
      <c r="N1647" s="364">
        <v>2.0499999999999998</v>
      </c>
      <c r="O1647" s="363" t="s">
        <v>1181</v>
      </c>
      <c r="P1647" s="363"/>
      <c r="Q1647" s="363" t="s">
        <v>300</v>
      </c>
      <c r="R1647" s="363" t="s">
        <v>811</v>
      </c>
      <c r="S1647" s="363"/>
      <c r="T1647" s="365">
        <v>1.25</v>
      </c>
      <c r="U1647" s="366">
        <v>45</v>
      </c>
      <c r="V1647" s="367">
        <v>45200</v>
      </c>
      <c r="W1647" s="367">
        <v>45930</v>
      </c>
      <c r="X1647" s="363" t="s">
        <v>3400</v>
      </c>
      <c r="Y1647" s="363" t="s">
        <v>835</v>
      </c>
      <c r="Z1647" s="363"/>
      <c r="AA1647" s="363" t="s">
        <v>832</v>
      </c>
      <c r="AB1647" s="363"/>
      <c r="AC1647" s="363"/>
      <c r="AD1647" s="363" t="s">
        <v>304</v>
      </c>
      <c r="AE1647" s="367">
        <v>44669</v>
      </c>
      <c r="AF1647" s="362" t="s">
        <v>2581</v>
      </c>
      <c r="AG1647" s="364">
        <v>8.4400000000000002E-4</v>
      </c>
      <c r="AH1647" s="364">
        <v>0</v>
      </c>
      <c r="AI1647" s="364">
        <v>1.55</v>
      </c>
      <c r="AJ1647" s="363" t="s">
        <v>181</v>
      </c>
      <c r="AK1647" s="368">
        <v>9.4499999999999993</v>
      </c>
      <c r="AL1647" s="364">
        <v>4.4444444444444452E-4</v>
      </c>
      <c r="AM1647" s="369"/>
      <c r="AN1647" s="370">
        <v>15</v>
      </c>
      <c r="AO1647" s="371" t="s">
        <v>305</v>
      </c>
      <c r="AP1647" s="371" t="s">
        <v>0</v>
      </c>
      <c r="AQ1647" s="371" t="s">
        <v>386</v>
      </c>
      <c r="AR1647" s="372" t="s">
        <v>0</v>
      </c>
      <c r="AS1647" s="372"/>
      <c r="AT1647" s="363"/>
    </row>
    <row r="1648" spans="1:46" x14ac:dyDescent="0.3">
      <c r="A1648" s="362" t="s">
        <v>1182</v>
      </c>
      <c r="B1648" s="363" t="s">
        <v>308</v>
      </c>
      <c r="C1648" s="363" t="s">
        <v>295</v>
      </c>
      <c r="D1648" s="363" t="s">
        <v>778</v>
      </c>
      <c r="E1648" s="363" t="s">
        <v>297</v>
      </c>
      <c r="F1648" s="363" t="s">
        <v>452</v>
      </c>
      <c r="G1648" s="363" t="s">
        <v>463</v>
      </c>
      <c r="H1648" s="363" t="s">
        <v>1166</v>
      </c>
      <c r="I1648" s="363" t="s">
        <v>780</v>
      </c>
      <c r="J1648" s="363" t="s">
        <v>809</v>
      </c>
      <c r="K1648" s="363" t="s">
        <v>782</v>
      </c>
      <c r="L1648" s="364">
        <v>0.8</v>
      </c>
      <c r="M1648" s="365">
        <v>1.05</v>
      </c>
      <c r="N1648" s="364">
        <v>0.74</v>
      </c>
      <c r="O1648" s="363" t="s">
        <v>1167</v>
      </c>
      <c r="P1648" s="363"/>
      <c r="Q1648" s="363" t="s">
        <v>300</v>
      </c>
      <c r="R1648" s="363" t="s">
        <v>811</v>
      </c>
      <c r="S1648" s="363"/>
      <c r="T1648" s="365">
        <v>0.53</v>
      </c>
      <c r="U1648" s="366">
        <v>45</v>
      </c>
      <c r="V1648" s="367">
        <v>45200</v>
      </c>
      <c r="W1648" s="367">
        <v>45930</v>
      </c>
      <c r="X1648" s="363" t="s">
        <v>3400</v>
      </c>
      <c r="Y1648" s="363" t="s">
        <v>812</v>
      </c>
      <c r="Z1648" s="363"/>
      <c r="AA1648" s="363" t="s">
        <v>780</v>
      </c>
      <c r="AB1648" s="363"/>
      <c r="AC1648" s="363"/>
      <c r="AD1648" s="363" t="s">
        <v>304</v>
      </c>
      <c r="AE1648" s="367">
        <v>44669</v>
      </c>
      <c r="AF1648" s="362" t="s">
        <v>2581</v>
      </c>
      <c r="AG1648" s="364">
        <v>3.0600000000000001E-4</v>
      </c>
      <c r="AH1648" s="364">
        <v>0</v>
      </c>
      <c r="AI1648" s="364">
        <v>1.32</v>
      </c>
      <c r="AJ1648" s="363" t="s">
        <v>181</v>
      </c>
      <c r="AK1648" s="368">
        <v>15.23</v>
      </c>
      <c r="AL1648" s="364">
        <v>2.2222222222222221E-4</v>
      </c>
      <c r="AM1648" s="369"/>
      <c r="AN1648" s="370">
        <v>15</v>
      </c>
      <c r="AO1648" s="371" t="s">
        <v>305</v>
      </c>
      <c r="AP1648" s="371" t="s">
        <v>0</v>
      </c>
      <c r="AQ1648" s="371" t="s">
        <v>386</v>
      </c>
      <c r="AR1648" s="372" t="s">
        <v>0</v>
      </c>
      <c r="AS1648" s="372"/>
      <c r="AT1648" s="363"/>
    </row>
    <row r="1649" spans="1:46" x14ac:dyDescent="0.3">
      <c r="A1649" s="362" t="s">
        <v>1183</v>
      </c>
      <c r="B1649" s="363" t="s">
        <v>308</v>
      </c>
      <c r="C1649" s="363" t="s">
        <v>295</v>
      </c>
      <c r="D1649" s="363" t="s">
        <v>778</v>
      </c>
      <c r="E1649" s="363" t="s">
        <v>297</v>
      </c>
      <c r="F1649" s="363" t="s">
        <v>452</v>
      </c>
      <c r="G1649" s="363" t="s">
        <v>463</v>
      </c>
      <c r="H1649" s="363" t="s">
        <v>1166</v>
      </c>
      <c r="I1649" s="363" t="s">
        <v>780</v>
      </c>
      <c r="J1649" s="363" t="s">
        <v>814</v>
      </c>
      <c r="K1649" s="363" t="s">
        <v>782</v>
      </c>
      <c r="L1649" s="364">
        <v>1.08</v>
      </c>
      <c r="M1649" s="365">
        <v>1.35</v>
      </c>
      <c r="N1649" s="364">
        <v>1</v>
      </c>
      <c r="O1649" s="363" t="s">
        <v>1169</v>
      </c>
      <c r="P1649" s="363"/>
      <c r="Q1649" s="363" t="s">
        <v>300</v>
      </c>
      <c r="R1649" s="363" t="s">
        <v>811</v>
      </c>
      <c r="S1649" s="363"/>
      <c r="T1649" s="365">
        <v>1.04</v>
      </c>
      <c r="U1649" s="366">
        <v>45</v>
      </c>
      <c r="V1649" s="367">
        <v>45200</v>
      </c>
      <c r="W1649" s="367">
        <v>45930</v>
      </c>
      <c r="X1649" s="363" t="s">
        <v>3400</v>
      </c>
      <c r="Y1649" s="363" t="s">
        <v>816</v>
      </c>
      <c r="Z1649" s="363"/>
      <c r="AA1649" s="363" t="s">
        <v>780</v>
      </c>
      <c r="AB1649" s="363"/>
      <c r="AC1649" s="363"/>
      <c r="AD1649" s="363" t="s">
        <v>304</v>
      </c>
      <c r="AE1649" s="367">
        <v>44669</v>
      </c>
      <c r="AF1649" s="362" t="s">
        <v>2581</v>
      </c>
      <c r="AG1649" s="364">
        <v>4.1100000000000002E-4</v>
      </c>
      <c r="AH1649" s="364">
        <v>0</v>
      </c>
      <c r="AI1649" s="364">
        <v>0.91</v>
      </c>
      <c r="AJ1649" s="363" t="s">
        <v>0</v>
      </c>
      <c r="AK1649" s="368">
        <v>33.15</v>
      </c>
      <c r="AL1649" s="364">
        <v>2.2222222222222221E-4</v>
      </c>
      <c r="AM1649" s="369"/>
      <c r="AN1649" s="370">
        <v>15</v>
      </c>
      <c r="AO1649" s="371" t="s">
        <v>305</v>
      </c>
      <c r="AP1649" s="371" t="s">
        <v>0</v>
      </c>
      <c r="AQ1649" s="371" t="s">
        <v>386</v>
      </c>
      <c r="AR1649" s="372" t="s">
        <v>0</v>
      </c>
      <c r="AS1649" s="372"/>
      <c r="AT1649" s="363"/>
    </row>
    <row r="1650" spans="1:46" x14ac:dyDescent="0.3">
      <c r="A1650" s="362" t="s">
        <v>1184</v>
      </c>
      <c r="B1650" s="363" t="s">
        <v>308</v>
      </c>
      <c r="C1650" s="363" t="s">
        <v>295</v>
      </c>
      <c r="D1650" s="363" t="s">
        <v>778</v>
      </c>
      <c r="E1650" s="363" t="s">
        <v>297</v>
      </c>
      <c r="F1650" s="363" t="s">
        <v>452</v>
      </c>
      <c r="G1650" s="363" t="s">
        <v>463</v>
      </c>
      <c r="H1650" s="363" t="s">
        <v>1166</v>
      </c>
      <c r="I1650" s="363" t="s">
        <v>780</v>
      </c>
      <c r="J1650" s="363" t="s">
        <v>818</v>
      </c>
      <c r="K1650" s="363" t="s">
        <v>782</v>
      </c>
      <c r="L1650" s="364">
        <v>0.28000000000000003</v>
      </c>
      <c r="M1650" s="365">
        <v>0.45</v>
      </c>
      <c r="N1650" s="364">
        <v>0.26</v>
      </c>
      <c r="O1650" s="363" t="s">
        <v>1171</v>
      </c>
      <c r="P1650" s="363"/>
      <c r="Q1650" s="363" t="s">
        <v>300</v>
      </c>
      <c r="R1650" s="363" t="s">
        <v>811</v>
      </c>
      <c r="S1650" s="363"/>
      <c r="T1650" s="365">
        <v>0.53</v>
      </c>
      <c r="U1650" s="366">
        <v>45</v>
      </c>
      <c r="V1650" s="367">
        <v>45200</v>
      </c>
      <c r="W1650" s="367">
        <v>45930</v>
      </c>
      <c r="X1650" s="363" t="s">
        <v>3400</v>
      </c>
      <c r="Y1650" s="363" t="s">
        <v>816</v>
      </c>
      <c r="Z1650" s="363"/>
      <c r="AA1650" s="363" t="s">
        <v>780</v>
      </c>
      <c r="AB1650" s="363"/>
      <c r="AC1650" s="363"/>
      <c r="AD1650" s="363" t="s">
        <v>304</v>
      </c>
      <c r="AE1650" s="367">
        <v>44669</v>
      </c>
      <c r="AF1650" s="362" t="s">
        <v>2581</v>
      </c>
      <c r="AG1650" s="364">
        <v>1.06E-4</v>
      </c>
      <c r="AH1650" s="364">
        <v>0</v>
      </c>
      <c r="AI1650" s="364">
        <v>0.46</v>
      </c>
      <c r="AJ1650" s="363" t="s">
        <v>0</v>
      </c>
      <c r="AK1650" s="368">
        <v>89.08</v>
      </c>
      <c r="AL1650" s="364">
        <v>0</v>
      </c>
      <c r="AM1650" s="369"/>
      <c r="AN1650" s="370">
        <v>15</v>
      </c>
      <c r="AO1650" s="371" t="s">
        <v>305</v>
      </c>
      <c r="AP1650" s="371" t="s">
        <v>0</v>
      </c>
      <c r="AQ1650" s="371" t="s">
        <v>386</v>
      </c>
      <c r="AR1650" s="372" t="s">
        <v>0</v>
      </c>
      <c r="AS1650" s="372"/>
      <c r="AT1650" s="363"/>
    </row>
    <row r="1651" spans="1:46" x14ac:dyDescent="0.3">
      <c r="A1651" s="362" t="s">
        <v>1185</v>
      </c>
      <c r="B1651" s="363" t="s">
        <v>308</v>
      </c>
      <c r="C1651" s="363" t="s">
        <v>295</v>
      </c>
      <c r="D1651" s="363" t="s">
        <v>778</v>
      </c>
      <c r="E1651" s="363" t="s">
        <v>297</v>
      </c>
      <c r="F1651" s="363" t="s">
        <v>452</v>
      </c>
      <c r="G1651" s="363" t="s">
        <v>463</v>
      </c>
      <c r="H1651" s="363" t="s">
        <v>1166</v>
      </c>
      <c r="I1651" s="363" t="s">
        <v>780</v>
      </c>
      <c r="J1651" s="363" t="s">
        <v>821</v>
      </c>
      <c r="K1651" s="363" t="s">
        <v>782</v>
      </c>
      <c r="L1651" s="364">
        <v>0.06</v>
      </c>
      <c r="M1651" s="365">
        <v>0.12</v>
      </c>
      <c r="N1651" s="364">
        <v>0.05</v>
      </c>
      <c r="O1651" s="363" t="s">
        <v>1173</v>
      </c>
      <c r="P1651" s="363"/>
      <c r="Q1651" s="363" t="s">
        <v>300</v>
      </c>
      <c r="R1651" s="363" t="s">
        <v>811</v>
      </c>
      <c r="S1651" s="363"/>
      <c r="T1651" s="365">
        <v>0.53</v>
      </c>
      <c r="U1651" s="366">
        <v>45</v>
      </c>
      <c r="V1651" s="367">
        <v>45200</v>
      </c>
      <c r="W1651" s="367">
        <v>45930</v>
      </c>
      <c r="X1651" s="363" t="s">
        <v>3400</v>
      </c>
      <c r="Y1651" s="363" t="s">
        <v>823</v>
      </c>
      <c r="Z1651" s="363"/>
      <c r="AA1651" s="363" t="s">
        <v>780</v>
      </c>
      <c r="AB1651" s="363"/>
      <c r="AC1651" s="363"/>
      <c r="AD1651" s="363" t="s">
        <v>304</v>
      </c>
      <c r="AE1651" s="367">
        <v>44669</v>
      </c>
      <c r="AF1651" s="362" t="s">
        <v>2581</v>
      </c>
      <c r="AG1651" s="364">
        <v>2.1999999999999999E-5</v>
      </c>
      <c r="AH1651" s="364">
        <v>0</v>
      </c>
      <c r="AI1651" s="364">
        <v>0.09</v>
      </c>
      <c r="AJ1651" s="363" t="s">
        <v>0</v>
      </c>
      <c r="AK1651" s="368">
        <v>528.22</v>
      </c>
      <c r="AL1651" s="364">
        <v>0</v>
      </c>
      <c r="AM1651" s="369"/>
      <c r="AN1651" s="370">
        <v>15</v>
      </c>
      <c r="AO1651" s="371" t="s">
        <v>305</v>
      </c>
      <c r="AP1651" s="371" t="s">
        <v>0</v>
      </c>
      <c r="AQ1651" s="371" t="s">
        <v>386</v>
      </c>
      <c r="AR1651" s="372" t="s">
        <v>0</v>
      </c>
      <c r="AS1651" s="372"/>
      <c r="AT1651" s="363"/>
    </row>
    <row r="1652" spans="1:46" x14ac:dyDescent="0.3">
      <c r="A1652" s="362" t="s">
        <v>1186</v>
      </c>
      <c r="B1652" s="363" t="s">
        <v>308</v>
      </c>
      <c r="C1652" s="363" t="s">
        <v>295</v>
      </c>
      <c r="D1652" s="363" t="s">
        <v>778</v>
      </c>
      <c r="E1652" s="363" t="s">
        <v>297</v>
      </c>
      <c r="F1652" s="363" t="s">
        <v>452</v>
      </c>
      <c r="G1652" s="363" t="s">
        <v>463</v>
      </c>
      <c r="H1652" s="363" t="s">
        <v>1166</v>
      </c>
      <c r="I1652" s="363" t="s">
        <v>796</v>
      </c>
      <c r="J1652" s="363" t="s">
        <v>809</v>
      </c>
      <c r="K1652" s="363" t="s">
        <v>782</v>
      </c>
      <c r="L1652" s="364">
        <v>1.4</v>
      </c>
      <c r="M1652" s="365">
        <v>1.83</v>
      </c>
      <c r="N1652" s="364">
        <v>1.3</v>
      </c>
      <c r="O1652" s="363" t="s">
        <v>1175</v>
      </c>
      <c r="P1652" s="363"/>
      <c r="Q1652" s="363" t="s">
        <v>300</v>
      </c>
      <c r="R1652" s="363" t="s">
        <v>811</v>
      </c>
      <c r="S1652" s="363"/>
      <c r="T1652" s="365">
        <v>0.75</v>
      </c>
      <c r="U1652" s="366">
        <v>45</v>
      </c>
      <c r="V1652" s="367">
        <v>45200</v>
      </c>
      <c r="W1652" s="367">
        <v>45930</v>
      </c>
      <c r="X1652" s="363" t="s">
        <v>3400</v>
      </c>
      <c r="Y1652" s="363" t="s">
        <v>812</v>
      </c>
      <c r="Z1652" s="363"/>
      <c r="AA1652" s="363" t="s">
        <v>796</v>
      </c>
      <c r="AB1652" s="363"/>
      <c r="AC1652" s="363"/>
      <c r="AD1652" s="363" t="s">
        <v>304</v>
      </c>
      <c r="AE1652" s="367">
        <v>44669</v>
      </c>
      <c r="AF1652" s="362" t="s">
        <v>2581</v>
      </c>
      <c r="AG1652" s="364">
        <v>5.3600000000000002E-4</v>
      </c>
      <c r="AH1652" s="364">
        <v>0</v>
      </c>
      <c r="AI1652" s="364">
        <v>1.64</v>
      </c>
      <c r="AJ1652" s="363" t="s">
        <v>181</v>
      </c>
      <c r="AK1652" s="368">
        <v>7.74</v>
      </c>
      <c r="AL1652" s="364">
        <v>2.2222222222222221E-4</v>
      </c>
      <c r="AM1652" s="369"/>
      <c r="AN1652" s="370">
        <v>15</v>
      </c>
      <c r="AO1652" s="371" t="s">
        <v>305</v>
      </c>
      <c r="AP1652" s="371" t="s">
        <v>0</v>
      </c>
      <c r="AQ1652" s="371" t="s">
        <v>386</v>
      </c>
      <c r="AR1652" s="372" t="s">
        <v>0</v>
      </c>
      <c r="AS1652" s="372"/>
      <c r="AT1652" s="363"/>
    </row>
    <row r="1653" spans="1:46" x14ac:dyDescent="0.3">
      <c r="A1653" s="362" t="s">
        <v>1187</v>
      </c>
      <c r="B1653" s="363" t="s">
        <v>308</v>
      </c>
      <c r="C1653" s="363" t="s">
        <v>295</v>
      </c>
      <c r="D1653" s="363" t="s">
        <v>778</v>
      </c>
      <c r="E1653" s="363" t="s">
        <v>297</v>
      </c>
      <c r="F1653" s="363" t="s">
        <v>452</v>
      </c>
      <c r="G1653" s="363" t="s">
        <v>463</v>
      </c>
      <c r="H1653" s="363" t="s">
        <v>1166</v>
      </c>
      <c r="I1653" s="363" t="s">
        <v>796</v>
      </c>
      <c r="J1653" s="363" t="s">
        <v>789</v>
      </c>
      <c r="K1653" s="363" t="s">
        <v>782</v>
      </c>
      <c r="L1653" s="364">
        <v>1.87</v>
      </c>
      <c r="M1653" s="365">
        <v>2.16</v>
      </c>
      <c r="N1653" s="364">
        <v>1.74</v>
      </c>
      <c r="O1653" s="363" t="s">
        <v>1177</v>
      </c>
      <c r="P1653" s="363"/>
      <c r="Q1653" s="363" t="s">
        <v>300</v>
      </c>
      <c r="R1653" s="363" t="s">
        <v>811</v>
      </c>
      <c r="S1653" s="363"/>
      <c r="T1653" s="365">
        <v>1.35</v>
      </c>
      <c r="U1653" s="366">
        <v>45</v>
      </c>
      <c r="V1653" s="367">
        <v>45200</v>
      </c>
      <c r="W1653" s="367">
        <v>45930</v>
      </c>
      <c r="X1653" s="363" t="s">
        <v>3400</v>
      </c>
      <c r="Y1653" s="363" t="s">
        <v>791</v>
      </c>
      <c r="Z1653" s="363"/>
      <c r="AA1653" s="363" t="s">
        <v>796</v>
      </c>
      <c r="AB1653" s="363"/>
      <c r="AC1653" s="363"/>
      <c r="AD1653" s="363" t="s">
        <v>304</v>
      </c>
      <c r="AE1653" s="367">
        <v>44669</v>
      </c>
      <c r="AF1653" s="362" t="s">
        <v>2581</v>
      </c>
      <c r="AG1653" s="364">
        <v>7.1500000000000003E-4</v>
      </c>
      <c r="AH1653" s="364">
        <v>0</v>
      </c>
      <c r="AI1653" s="364">
        <v>1.21</v>
      </c>
      <c r="AJ1653" s="363" t="s">
        <v>181</v>
      </c>
      <c r="AK1653" s="368">
        <v>18.78</v>
      </c>
      <c r="AL1653" s="364">
        <v>4.4444444444444452E-4</v>
      </c>
      <c r="AM1653" s="369"/>
      <c r="AN1653" s="370">
        <v>15</v>
      </c>
      <c r="AO1653" s="371" t="s">
        <v>305</v>
      </c>
      <c r="AP1653" s="371" t="s">
        <v>0</v>
      </c>
      <c r="AQ1653" s="371" t="s">
        <v>386</v>
      </c>
      <c r="AR1653" s="372" t="s">
        <v>0</v>
      </c>
      <c r="AS1653" s="372"/>
      <c r="AT1653" s="363"/>
    </row>
    <row r="1654" spans="1:46" x14ac:dyDescent="0.3">
      <c r="A1654" s="362" t="s">
        <v>1188</v>
      </c>
      <c r="B1654" s="363" t="s">
        <v>308</v>
      </c>
      <c r="C1654" s="363" t="s">
        <v>295</v>
      </c>
      <c r="D1654" s="363" t="s">
        <v>778</v>
      </c>
      <c r="E1654" s="363" t="s">
        <v>297</v>
      </c>
      <c r="F1654" s="363" t="s">
        <v>452</v>
      </c>
      <c r="G1654" s="363" t="s">
        <v>463</v>
      </c>
      <c r="H1654" s="363" t="s">
        <v>1166</v>
      </c>
      <c r="I1654" s="363" t="s">
        <v>796</v>
      </c>
      <c r="J1654" s="363" t="s">
        <v>829</v>
      </c>
      <c r="K1654" s="363" t="s">
        <v>782</v>
      </c>
      <c r="L1654" s="364">
        <v>0.47</v>
      </c>
      <c r="M1654" s="365">
        <v>0.33</v>
      </c>
      <c r="N1654" s="364">
        <v>0.44</v>
      </c>
      <c r="O1654" s="363" t="s">
        <v>1179</v>
      </c>
      <c r="P1654" s="363"/>
      <c r="Q1654" s="363" t="s">
        <v>300</v>
      </c>
      <c r="R1654" s="363" t="s">
        <v>811</v>
      </c>
      <c r="S1654" s="363"/>
      <c r="T1654" s="365">
        <v>0.75</v>
      </c>
      <c r="U1654" s="366">
        <v>45</v>
      </c>
      <c r="V1654" s="367">
        <v>45200</v>
      </c>
      <c r="W1654" s="367">
        <v>45930</v>
      </c>
      <c r="X1654" s="363" t="s">
        <v>3400</v>
      </c>
      <c r="Y1654" s="363" t="s">
        <v>791</v>
      </c>
      <c r="Z1654" s="363"/>
      <c r="AA1654" s="363" t="s">
        <v>796</v>
      </c>
      <c r="AB1654" s="363"/>
      <c r="AC1654" s="363"/>
      <c r="AD1654" s="363" t="s">
        <v>304</v>
      </c>
      <c r="AE1654" s="367">
        <v>44669</v>
      </c>
      <c r="AF1654" s="362" t="s">
        <v>2581</v>
      </c>
      <c r="AG1654" s="364">
        <v>1.7899999999999999E-4</v>
      </c>
      <c r="AH1654" s="364">
        <v>0</v>
      </c>
      <c r="AI1654" s="364">
        <v>0.55000000000000004</v>
      </c>
      <c r="AJ1654" s="363" t="s">
        <v>0</v>
      </c>
      <c r="AK1654" s="368">
        <v>70.5</v>
      </c>
      <c r="AL1654" s="364">
        <v>0</v>
      </c>
      <c r="AM1654" s="369"/>
      <c r="AN1654" s="370">
        <v>15</v>
      </c>
      <c r="AO1654" s="371" t="s">
        <v>305</v>
      </c>
      <c r="AP1654" s="371" t="s">
        <v>0</v>
      </c>
      <c r="AQ1654" s="371" t="s">
        <v>386</v>
      </c>
      <c r="AR1654" s="372" t="s">
        <v>0</v>
      </c>
      <c r="AS1654" s="372"/>
      <c r="AT1654" s="363"/>
    </row>
    <row r="1655" spans="1:46" x14ac:dyDescent="0.3">
      <c r="A1655" s="362" t="s">
        <v>1189</v>
      </c>
      <c r="B1655" s="363" t="s">
        <v>308</v>
      </c>
      <c r="C1655" s="363" t="s">
        <v>295</v>
      </c>
      <c r="D1655" s="363" t="s">
        <v>778</v>
      </c>
      <c r="E1655" s="363" t="s">
        <v>297</v>
      </c>
      <c r="F1655" s="363" t="s">
        <v>452</v>
      </c>
      <c r="G1655" s="363" t="s">
        <v>463</v>
      </c>
      <c r="H1655" s="363" t="s">
        <v>1166</v>
      </c>
      <c r="I1655" s="363" t="s">
        <v>832</v>
      </c>
      <c r="J1655" s="363" t="s">
        <v>833</v>
      </c>
      <c r="K1655" s="363" t="s">
        <v>782</v>
      </c>
      <c r="L1655" s="364">
        <v>2.93</v>
      </c>
      <c r="M1655" s="365">
        <v>2</v>
      </c>
      <c r="N1655" s="364">
        <v>2.72</v>
      </c>
      <c r="O1655" s="363" t="s">
        <v>1181</v>
      </c>
      <c r="P1655" s="363"/>
      <c r="Q1655" s="363" t="s">
        <v>300</v>
      </c>
      <c r="R1655" s="363" t="s">
        <v>811</v>
      </c>
      <c r="S1655" s="363"/>
      <c r="T1655" s="365">
        <v>1.25</v>
      </c>
      <c r="U1655" s="366">
        <v>45</v>
      </c>
      <c r="V1655" s="367">
        <v>45200</v>
      </c>
      <c r="W1655" s="367">
        <v>45930</v>
      </c>
      <c r="X1655" s="363" t="s">
        <v>3400</v>
      </c>
      <c r="Y1655" s="363" t="s">
        <v>835</v>
      </c>
      <c r="Z1655" s="363"/>
      <c r="AA1655" s="363" t="s">
        <v>832</v>
      </c>
      <c r="AB1655" s="363"/>
      <c r="AC1655" s="363"/>
      <c r="AD1655" s="363" t="s">
        <v>304</v>
      </c>
      <c r="AE1655" s="367">
        <v>44669</v>
      </c>
      <c r="AF1655" s="362" t="s">
        <v>2581</v>
      </c>
      <c r="AG1655" s="364">
        <v>1.1199999999999999E-3</v>
      </c>
      <c r="AH1655" s="364">
        <v>0</v>
      </c>
      <c r="AI1655" s="364">
        <v>2.06</v>
      </c>
      <c r="AJ1655" s="363" t="s">
        <v>181</v>
      </c>
      <c r="AK1655" s="368">
        <v>1.23</v>
      </c>
      <c r="AL1655" s="364">
        <v>6.6666666666666664E-4</v>
      </c>
      <c r="AM1655" s="369"/>
      <c r="AN1655" s="370">
        <v>15</v>
      </c>
      <c r="AO1655" s="371" t="s">
        <v>305</v>
      </c>
      <c r="AP1655" s="371" t="s">
        <v>0</v>
      </c>
      <c r="AQ1655" s="371" t="s">
        <v>386</v>
      </c>
      <c r="AR1655" s="372" t="s">
        <v>0</v>
      </c>
      <c r="AS1655" s="372"/>
      <c r="AT1655" s="363"/>
    </row>
    <row r="1656" spans="1:46" x14ac:dyDescent="0.3">
      <c r="A1656" s="362" t="s">
        <v>1190</v>
      </c>
      <c r="B1656" s="363" t="s">
        <v>310</v>
      </c>
      <c r="C1656" s="363" t="s">
        <v>295</v>
      </c>
      <c r="D1656" s="363" t="s">
        <v>778</v>
      </c>
      <c r="E1656" s="363" t="s">
        <v>297</v>
      </c>
      <c r="F1656" s="363" t="s">
        <v>452</v>
      </c>
      <c r="G1656" s="363" t="s">
        <v>463</v>
      </c>
      <c r="H1656" s="363" t="s">
        <v>1166</v>
      </c>
      <c r="I1656" s="363" t="s">
        <v>780</v>
      </c>
      <c r="J1656" s="363" t="s">
        <v>809</v>
      </c>
      <c r="K1656" s="363" t="s">
        <v>782</v>
      </c>
      <c r="L1656" s="364">
        <v>0.82</v>
      </c>
      <c r="M1656" s="365">
        <v>1.2</v>
      </c>
      <c r="N1656" s="364">
        <v>0.76</v>
      </c>
      <c r="O1656" s="363" t="s">
        <v>1167</v>
      </c>
      <c r="P1656" s="363"/>
      <c r="Q1656" s="363" t="s">
        <v>300</v>
      </c>
      <c r="R1656" s="363" t="s">
        <v>811</v>
      </c>
      <c r="S1656" s="363"/>
      <c r="T1656" s="365">
        <v>0.53</v>
      </c>
      <c r="U1656" s="366">
        <v>45</v>
      </c>
      <c r="V1656" s="367">
        <v>45200</v>
      </c>
      <c r="W1656" s="367">
        <v>45930</v>
      </c>
      <c r="X1656" s="363" t="s">
        <v>3400</v>
      </c>
      <c r="Y1656" s="363" t="s">
        <v>812</v>
      </c>
      <c r="Z1656" s="363"/>
      <c r="AA1656" s="363" t="s">
        <v>780</v>
      </c>
      <c r="AB1656" s="363"/>
      <c r="AC1656" s="363"/>
      <c r="AD1656" s="363" t="s">
        <v>304</v>
      </c>
      <c r="AE1656" s="367">
        <v>44669</v>
      </c>
      <c r="AF1656" s="362" t="s">
        <v>2581</v>
      </c>
      <c r="AG1656" s="364">
        <v>3.1199999999999999E-4</v>
      </c>
      <c r="AH1656" s="364">
        <v>0</v>
      </c>
      <c r="AI1656" s="364">
        <v>1.35</v>
      </c>
      <c r="AJ1656" s="363" t="s">
        <v>181</v>
      </c>
      <c r="AK1656" s="368">
        <v>14.48</v>
      </c>
      <c r="AL1656" s="364">
        <v>2.2222222222222221E-4</v>
      </c>
      <c r="AM1656" s="369"/>
      <c r="AN1656" s="370">
        <v>15</v>
      </c>
      <c r="AO1656" s="371" t="s">
        <v>305</v>
      </c>
      <c r="AP1656" s="371" t="s">
        <v>0</v>
      </c>
      <c r="AQ1656" s="371" t="s">
        <v>386</v>
      </c>
      <c r="AR1656" s="372" t="s">
        <v>0</v>
      </c>
      <c r="AS1656" s="372"/>
      <c r="AT1656" s="363"/>
    </row>
    <row r="1657" spans="1:46" x14ac:dyDescent="0.3">
      <c r="A1657" s="362" t="s">
        <v>1191</v>
      </c>
      <c r="B1657" s="363" t="s">
        <v>310</v>
      </c>
      <c r="C1657" s="363" t="s">
        <v>295</v>
      </c>
      <c r="D1657" s="363" t="s">
        <v>778</v>
      </c>
      <c r="E1657" s="363" t="s">
        <v>297</v>
      </c>
      <c r="F1657" s="363" t="s">
        <v>452</v>
      </c>
      <c r="G1657" s="363" t="s">
        <v>463</v>
      </c>
      <c r="H1657" s="363" t="s">
        <v>1166</v>
      </c>
      <c r="I1657" s="363" t="s">
        <v>780</v>
      </c>
      <c r="J1657" s="363" t="s">
        <v>814</v>
      </c>
      <c r="K1657" s="363" t="s">
        <v>782</v>
      </c>
      <c r="L1657" s="364">
        <v>1.1000000000000001</v>
      </c>
      <c r="M1657" s="365">
        <v>1.5</v>
      </c>
      <c r="N1657" s="364">
        <v>1.02</v>
      </c>
      <c r="O1657" s="363" t="s">
        <v>1169</v>
      </c>
      <c r="P1657" s="363"/>
      <c r="Q1657" s="363" t="s">
        <v>300</v>
      </c>
      <c r="R1657" s="363" t="s">
        <v>811</v>
      </c>
      <c r="S1657" s="363"/>
      <c r="T1657" s="365">
        <v>1.04</v>
      </c>
      <c r="U1657" s="366">
        <v>45</v>
      </c>
      <c r="V1657" s="367">
        <v>45200</v>
      </c>
      <c r="W1657" s="367">
        <v>45930</v>
      </c>
      <c r="X1657" s="363" t="s">
        <v>3400</v>
      </c>
      <c r="Y1657" s="363" t="s">
        <v>816</v>
      </c>
      <c r="Z1657" s="363"/>
      <c r="AA1657" s="363" t="s">
        <v>780</v>
      </c>
      <c r="AB1657" s="363"/>
      <c r="AC1657" s="363"/>
      <c r="AD1657" s="363" t="s">
        <v>304</v>
      </c>
      <c r="AE1657" s="367">
        <v>44669</v>
      </c>
      <c r="AF1657" s="362" t="s">
        <v>2581</v>
      </c>
      <c r="AG1657" s="364">
        <v>4.2000000000000002E-4</v>
      </c>
      <c r="AH1657" s="364">
        <v>0</v>
      </c>
      <c r="AI1657" s="364">
        <v>0.93</v>
      </c>
      <c r="AJ1657" s="363" t="s">
        <v>0</v>
      </c>
      <c r="AK1657" s="368">
        <v>32.049999999999997</v>
      </c>
      <c r="AL1657" s="364">
        <v>2.2222222222222221E-4</v>
      </c>
      <c r="AM1657" s="369"/>
      <c r="AN1657" s="370">
        <v>15</v>
      </c>
      <c r="AO1657" s="371" t="s">
        <v>305</v>
      </c>
      <c r="AP1657" s="371" t="s">
        <v>0</v>
      </c>
      <c r="AQ1657" s="371" t="s">
        <v>386</v>
      </c>
      <c r="AR1657" s="372" t="s">
        <v>0</v>
      </c>
      <c r="AS1657" s="372"/>
      <c r="AT1657" s="363"/>
    </row>
    <row r="1658" spans="1:46" x14ac:dyDescent="0.3">
      <c r="A1658" s="362" t="s">
        <v>1192</v>
      </c>
      <c r="B1658" s="363" t="s">
        <v>310</v>
      </c>
      <c r="C1658" s="363" t="s">
        <v>295</v>
      </c>
      <c r="D1658" s="363" t="s">
        <v>778</v>
      </c>
      <c r="E1658" s="363" t="s">
        <v>297</v>
      </c>
      <c r="F1658" s="363" t="s">
        <v>452</v>
      </c>
      <c r="G1658" s="363" t="s">
        <v>463</v>
      </c>
      <c r="H1658" s="363" t="s">
        <v>1166</v>
      </c>
      <c r="I1658" s="363" t="s">
        <v>780</v>
      </c>
      <c r="J1658" s="363" t="s">
        <v>818</v>
      </c>
      <c r="K1658" s="363" t="s">
        <v>782</v>
      </c>
      <c r="L1658" s="364">
        <v>0.28000000000000003</v>
      </c>
      <c r="M1658" s="365">
        <v>0.6</v>
      </c>
      <c r="N1658" s="364">
        <v>0.26</v>
      </c>
      <c r="O1658" s="363" t="s">
        <v>1171</v>
      </c>
      <c r="P1658" s="363"/>
      <c r="Q1658" s="363" t="s">
        <v>300</v>
      </c>
      <c r="R1658" s="363" t="s">
        <v>811</v>
      </c>
      <c r="S1658" s="363"/>
      <c r="T1658" s="365">
        <v>0.53</v>
      </c>
      <c r="U1658" s="366">
        <v>45</v>
      </c>
      <c r="V1658" s="367">
        <v>45200</v>
      </c>
      <c r="W1658" s="367">
        <v>45930</v>
      </c>
      <c r="X1658" s="363" t="s">
        <v>3400</v>
      </c>
      <c r="Y1658" s="363" t="s">
        <v>816</v>
      </c>
      <c r="Z1658" s="363"/>
      <c r="AA1658" s="363" t="s">
        <v>780</v>
      </c>
      <c r="AB1658" s="363"/>
      <c r="AC1658" s="363"/>
      <c r="AD1658" s="363" t="s">
        <v>304</v>
      </c>
      <c r="AE1658" s="367">
        <v>44669</v>
      </c>
      <c r="AF1658" s="362" t="s">
        <v>2581</v>
      </c>
      <c r="AG1658" s="364">
        <v>1.08E-4</v>
      </c>
      <c r="AH1658" s="364">
        <v>0</v>
      </c>
      <c r="AI1658" s="364">
        <v>0.47</v>
      </c>
      <c r="AJ1658" s="363" t="s">
        <v>0</v>
      </c>
      <c r="AK1658" s="368">
        <v>86.84</v>
      </c>
      <c r="AL1658" s="364">
        <v>0</v>
      </c>
      <c r="AM1658" s="369"/>
      <c r="AN1658" s="370">
        <v>15</v>
      </c>
      <c r="AO1658" s="371" t="s">
        <v>305</v>
      </c>
      <c r="AP1658" s="371" t="s">
        <v>0</v>
      </c>
      <c r="AQ1658" s="371" t="s">
        <v>386</v>
      </c>
      <c r="AR1658" s="372" t="s">
        <v>0</v>
      </c>
      <c r="AS1658" s="372"/>
      <c r="AT1658" s="363"/>
    </row>
    <row r="1659" spans="1:46" x14ac:dyDescent="0.3">
      <c r="A1659" s="362" t="s">
        <v>1193</v>
      </c>
      <c r="B1659" s="363" t="s">
        <v>310</v>
      </c>
      <c r="C1659" s="363" t="s">
        <v>295</v>
      </c>
      <c r="D1659" s="363" t="s">
        <v>778</v>
      </c>
      <c r="E1659" s="363" t="s">
        <v>297</v>
      </c>
      <c r="F1659" s="363" t="s">
        <v>452</v>
      </c>
      <c r="G1659" s="363" t="s">
        <v>463</v>
      </c>
      <c r="H1659" s="363" t="s">
        <v>1166</v>
      </c>
      <c r="I1659" s="363" t="s">
        <v>780</v>
      </c>
      <c r="J1659" s="363" t="s">
        <v>821</v>
      </c>
      <c r="K1659" s="363" t="s">
        <v>782</v>
      </c>
      <c r="L1659" s="364">
        <v>5.9928569284110174E-2</v>
      </c>
      <c r="M1659" s="365">
        <v>0.15</v>
      </c>
      <c r="N1659" s="364">
        <v>5.3732664954931272E-2</v>
      </c>
      <c r="O1659" s="363" t="s">
        <v>1173</v>
      </c>
      <c r="P1659" s="363"/>
      <c r="Q1659" s="363" t="s">
        <v>300</v>
      </c>
      <c r="R1659" s="363" t="s">
        <v>811</v>
      </c>
      <c r="S1659" s="363"/>
      <c r="T1659" s="365">
        <v>0.79122485771818418</v>
      </c>
      <c r="U1659" s="366">
        <v>45</v>
      </c>
      <c r="V1659" s="367">
        <v>45200</v>
      </c>
      <c r="W1659" s="367">
        <v>45930</v>
      </c>
      <c r="X1659" s="363" t="s">
        <v>3081</v>
      </c>
      <c r="Y1659" s="363" t="s">
        <v>823</v>
      </c>
      <c r="Z1659" s="363"/>
      <c r="AA1659" s="363" t="s">
        <v>780</v>
      </c>
      <c r="AB1659" s="363"/>
      <c r="AC1659" s="363"/>
      <c r="AD1659" s="363" t="s">
        <v>304</v>
      </c>
      <c r="AE1659" s="367">
        <v>45146</v>
      </c>
      <c r="AF1659" s="362" t="s">
        <v>3088</v>
      </c>
      <c r="AG1659" s="364">
        <v>8.5889113608410569E-6</v>
      </c>
      <c r="AH1659" s="364">
        <v>8.2296908962907485E-6</v>
      </c>
      <c r="AI1659" s="364">
        <v>6.4301913148085338E-2</v>
      </c>
      <c r="AJ1659" s="363" t="s">
        <v>0</v>
      </c>
      <c r="AK1659" s="368">
        <v>782.74620584210538</v>
      </c>
      <c r="AL1659" s="364">
        <v>1.2385237652049445E-5</v>
      </c>
      <c r="AM1659" s="369"/>
      <c r="AN1659" s="370">
        <v>15</v>
      </c>
      <c r="AO1659" s="371" t="s">
        <v>305</v>
      </c>
      <c r="AP1659" s="371" t="s">
        <v>0</v>
      </c>
      <c r="AQ1659" s="371" t="s">
        <v>386</v>
      </c>
      <c r="AR1659" s="372" t="s">
        <v>0</v>
      </c>
      <c r="AS1659" s="372"/>
      <c r="AT1659" s="363"/>
    </row>
    <row r="1660" spans="1:46" x14ac:dyDescent="0.3">
      <c r="A1660" s="362" t="s">
        <v>1194</v>
      </c>
      <c r="B1660" s="363" t="s">
        <v>310</v>
      </c>
      <c r="C1660" s="363" t="s">
        <v>295</v>
      </c>
      <c r="D1660" s="363" t="s">
        <v>778</v>
      </c>
      <c r="E1660" s="363" t="s">
        <v>297</v>
      </c>
      <c r="F1660" s="363" t="s">
        <v>452</v>
      </c>
      <c r="G1660" s="363" t="s">
        <v>463</v>
      </c>
      <c r="H1660" s="363" t="s">
        <v>1166</v>
      </c>
      <c r="I1660" s="363" t="s">
        <v>796</v>
      </c>
      <c r="J1660" s="363" t="s">
        <v>809</v>
      </c>
      <c r="K1660" s="363" t="s">
        <v>782</v>
      </c>
      <c r="L1660" s="364">
        <v>1.66</v>
      </c>
      <c r="M1660" s="365">
        <v>2.16</v>
      </c>
      <c r="N1660" s="364">
        <v>1.54</v>
      </c>
      <c r="O1660" s="363" t="s">
        <v>1175</v>
      </c>
      <c r="P1660" s="363"/>
      <c r="Q1660" s="363" t="s">
        <v>300</v>
      </c>
      <c r="R1660" s="363" t="s">
        <v>811</v>
      </c>
      <c r="S1660" s="363"/>
      <c r="T1660" s="365">
        <v>0.75</v>
      </c>
      <c r="U1660" s="366">
        <v>45</v>
      </c>
      <c r="V1660" s="367">
        <v>45200</v>
      </c>
      <c r="W1660" s="367">
        <v>45930</v>
      </c>
      <c r="X1660" s="363" t="s">
        <v>3400</v>
      </c>
      <c r="Y1660" s="363" t="s">
        <v>812</v>
      </c>
      <c r="Z1660" s="363"/>
      <c r="AA1660" s="363" t="s">
        <v>796</v>
      </c>
      <c r="AB1660" s="363"/>
      <c r="AC1660" s="363"/>
      <c r="AD1660" s="363" t="s">
        <v>304</v>
      </c>
      <c r="AE1660" s="367">
        <v>44669</v>
      </c>
      <c r="AF1660" s="362" t="s">
        <v>2581</v>
      </c>
      <c r="AG1660" s="364">
        <v>6.3400000000000001E-4</v>
      </c>
      <c r="AH1660" s="364">
        <v>0</v>
      </c>
      <c r="AI1660" s="364">
        <v>1.94</v>
      </c>
      <c r="AJ1660" s="363" t="s">
        <v>181</v>
      </c>
      <c r="AK1660" s="368">
        <v>2.85</v>
      </c>
      <c r="AL1660" s="364">
        <v>4.4444444444444452E-4</v>
      </c>
      <c r="AM1660" s="369"/>
      <c r="AN1660" s="370">
        <v>15</v>
      </c>
      <c r="AO1660" s="371" t="s">
        <v>305</v>
      </c>
      <c r="AP1660" s="371" t="s">
        <v>0</v>
      </c>
      <c r="AQ1660" s="371" t="s">
        <v>386</v>
      </c>
      <c r="AR1660" s="372" t="s">
        <v>0</v>
      </c>
      <c r="AS1660" s="372"/>
      <c r="AT1660" s="363"/>
    </row>
    <row r="1661" spans="1:46" x14ac:dyDescent="0.3">
      <c r="A1661" s="362" t="s">
        <v>1195</v>
      </c>
      <c r="B1661" s="363" t="s">
        <v>310</v>
      </c>
      <c r="C1661" s="363" t="s">
        <v>295</v>
      </c>
      <c r="D1661" s="363" t="s">
        <v>778</v>
      </c>
      <c r="E1661" s="363" t="s">
        <v>297</v>
      </c>
      <c r="F1661" s="363" t="s">
        <v>452</v>
      </c>
      <c r="G1661" s="363" t="s">
        <v>463</v>
      </c>
      <c r="H1661" s="363" t="s">
        <v>1166</v>
      </c>
      <c r="I1661" s="363" t="s">
        <v>796</v>
      </c>
      <c r="J1661" s="363" t="s">
        <v>789</v>
      </c>
      <c r="K1661" s="363" t="s">
        <v>782</v>
      </c>
      <c r="L1661" s="364">
        <v>2.2200000000000002</v>
      </c>
      <c r="M1661" s="365">
        <v>2.5499999999999998</v>
      </c>
      <c r="N1661" s="364">
        <v>2.06</v>
      </c>
      <c r="O1661" s="363" t="s">
        <v>1177</v>
      </c>
      <c r="P1661" s="363"/>
      <c r="Q1661" s="363" t="s">
        <v>300</v>
      </c>
      <c r="R1661" s="363" t="s">
        <v>811</v>
      </c>
      <c r="S1661" s="363"/>
      <c r="T1661" s="365">
        <v>1.35</v>
      </c>
      <c r="U1661" s="366">
        <v>45</v>
      </c>
      <c r="V1661" s="367">
        <v>45200</v>
      </c>
      <c r="W1661" s="367">
        <v>45930</v>
      </c>
      <c r="X1661" s="363" t="s">
        <v>3400</v>
      </c>
      <c r="Y1661" s="363" t="s">
        <v>791</v>
      </c>
      <c r="Z1661" s="363"/>
      <c r="AA1661" s="363" t="s">
        <v>796</v>
      </c>
      <c r="AB1661" s="363"/>
      <c r="AC1661" s="363"/>
      <c r="AD1661" s="363" t="s">
        <v>304</v>
      </c>
      <c r="AE1661" s="367">
        <v>44669</v>
      </c>
      <c r="AF1661" s="362" t="s">
        <v>2581</v>
      </c>
      <c r="AG1661" s="364">
        <v>8.4599999999999996E-4</v>
      </c>
      <c r="AH1661" s="364">
        <v>0</v>
      </c>
      <c r="AI1661" s="364">
        <v>1.44</v>
      </c>
      <c r="AJ1661" s="363" t="s">
        <v>181</v>
      </c>
      <c r="AK1661" s="368">
        <v>12.19</v>
      </c>
      <c r="AL1661" s="364">
        <v>4.4444444444444452E-4</v>
      </c>
      <c r="AM1661" s="369"/>
      <c r="AN1661" s="370">
        <v>15</v>
      </c>
      <c r="AO1661" s="371" t="s">
        <v>305</v>
      </c>
      <c r="AP1661" s="371" t="s">
        <v>0</v>
      </c>
      <c r="AQ1661" s="371" t="s">
        <v>386</v>
      </c>
      <c r="AR1661" s="372" t="s">
        <v>0</v>
      </c>
      <c r="AS1661" s="372"/>
      <c r="AT1661" s="363"/>
    </row>
    <row r="1662" spans="1:46" x14ac:dyDescent="0.3">
      <c r="A1662" s="362" t="s">
        <v>1196</v>
      </c>
      <c r="B1662" s="363" t="s">
        <v>310</v>
      </c>
      <c r="C1662" s="363" t="s">
        <v>295</v>
      </c>
      <c r="D1662" s="363" t="s">
        <v>778</v>
      </c>
      <c r="E1662" s="363" t="s">
        <v>297</v>
      </c>
      <c r="F1662" s="363" t="s">
        <v>452</v>
      </c>
      <c r="G1662" s="363" t="s">
        <v>463</v>
      </c>
      <c r="H1662" s="363" t="s">
        <v>1166</v>
      </c>
      <c r="I1662" s="363" t="s">
        <v>796</v>
      </c>
      <c r="J1662" s="363" t="s">
        <v>829</v>
      </c>
      <c r="K1662" s="363" t="s">
        <v>782</v>
      </c>
      <c r="L1662" s="364">
        <v>0.56000000000000005</v>
      </c>
      <c r="M1662" s="365">
        <v>0.39</v>
      </c>
      <c r="N1662" s="364">
        <v>0.52</v>
      </c>
      <c r="O1662" s="363" t="s">
        <v>1179</v>
      </c>
      <c r="P1662" s="363"/>
      <c r="Q1662" s="363" t="s">
        <v>300</v>
      </c>
      <c r="R1662" s="363" t="s">
        <v>811</v>
      </c>
      <c r="S1662" s="363"/>
      <c r="T1662" s="365">
        <v>0.75</v>
      </c>
      <c r="U1662" s="366">
        <v>45</v>
      </c>
      <c r="V1662" s="367">
        <v>45200</v>
      </c>
      <c r="W1662" s="367">
        <v>45930</v>
      </c>
      <c r="X1662" s="363" t="s">
        <v>3400</v>
      </c>
      <c r="Y1662" s="363" t="s">
        <v>791</v>
      </c>
      <c r="Z1662" s="363"/>
      <c r="AA1662" s="363" t="s">
        <v>796</v>
      </c>
      <c r="AB1662" s="363"/>
      <c r="AC1662" s="363"/>
      <c r="AD1662" s="363" t="s">
        <v>304</v>
      </c>
      <c r="AE1662" s="367">
        <v>44669</v>
      </c>
      <c r="AF1662" s="362" t="s">
        <v>2581</v>
      </c>
      <c r="AG1662" s="364">
        <v>2.12E-4</v>
      </c>
      <c r="AH1662" s="364">
        <v>0</v>
      </c>
      <c r="AI1662" s="364">
        <v>0.65</v>
      </c>
      <c r="AJ1662" s="363" t="s">
        <v>0</v>
      </c>
      <c r="AK1662" s="368">
        <v>55.89</v>
      </c>
      <c r="AL1662" s="364">
        <v>2.2222222222222221E-4</v>
      </c>
      <c r="AM1662" s="369"/>
      <c r="AN1662" s="370">
        <v>15</v>
      </c>
      <c r="AO1662" s="371" t="s">
        <v>305</v>
      </c>
      <c r="AP1662" s="371" t="s">
        <v>0</v>
      </c>
      <c r="AQ1662" s="371" t="s">
        <v>386</v>
      </c>
      <c r="AR1662" s="372" t="s">
        <v>0</v>
      </c>
      <c r="AS1662" s="372"/>
      <c r="AT1662" s="363"/>
    </row>
    <row r="1663" spans="1:46" x14ac:dyDescent="0.3">
      <c r="A1663" s="362" t="s">
        <v>1197</v>
      </c>
      <c r="B1663" s="363" t="s">
        <v>310</v>
      </c>
      <c r="C1663" s="363" t="s">
        <v>295</v>
      </c>
      <c r="D1663" s="363" t="s">
        <v>778</v>
      </c>
      <c r="E1663" s="363" t="s">
        <v>297</v>
      </c>
      <c r="F1663" s="363" t="s">
        <v>452</v>
      </c>
      <c r="G1663" s="363" t="s">
        <v>463</v>
      </c>
      <c r="H1663" s="363" t="s">
        <v>1166</v>
      </c>
      <c r="I1663" s="363" t="s">
        <v>832</v>
      </c>
      <c r="J1663" s="363" t="s">
        <v>833</v>
      </c>
      <c r="K1663" s="363" t="s">
        <v>782</v>
      </c>
      <c r="L1663" s="364">
        <v>3.49</v>
      </c>
      <c r="M1663" s="365">
        <v>2</v>
      </c>
      <c r="N1663" s="364">
        <v>3.24</v>
      </c>
      <c r="O1663" s="363" t="s">
        <v>1181</v>
      </c>
      <c r="P1663" s="363"/>
      <c r="Q1663" s="363" t="s">
        <v>300</v>
      </c>
      <c r="R1663" s="363" t="s">
        <v>811</v>
      </c>
      <c r="S1663" s="363"/>
      <c r="T1663" s="365">
        <v>1.25</v>
      </c>
      <c r="U1663" s="366">
        <v>45</v>
      </c>
      <c r="V1663" s="367">
        <v>45200</v>
      </c>
      <c r="W1663" s="367">
        <v>45930</v>
      </c>
      <c r="X1663" s="363" t="s">
        <v>3400</v>
      </c>
      <c r="Y1663" s="363" t="s">
        <v>835</v>
      </c>
      <c r="Z1663" s="363"/>
      <c r="AA1663" s="363" t="s">
        <v>832</v>
      </c>
      <c r="AB1663" s="363"/>
      <c r="AC1663" s="363"/>
      <c r="AD1663" s="363" t="s">
        <v>304</v>
      </c>
      <c r="AE1663" s="367">
        <v>44669</v>
      </c>
      <c r="AF1663" s="362" t="s">
        <v>2581</v>
      </c>
      <c r="AG1663" s="364">
        <v>1.3339999999999999E-3</v>
      </c>
      <c r="AH1663" s="364">
        <v>0</v>
      </c>
      <c r="AI1663" s="364">
        <v>2.46</v>
      </c>
      <c r="AJ1663" s="363" t="s">
        <v>181</v>
      </c>
      <c r="AK1663" s="368">
        <v>-2.8</v>
      </c>
      <c r="AL1663" s="364">
        <v>6.6666666666666664E-4</v>
      </c>
      <c r="AM1663" s="369"/>
      <c r="AN1663" s="370">
        <v>15</v>
      </c>
      <c r="AO1663" s="371" t="s">
        <v>305</v>
      </c>
      <c r="AP1663" s="371" t="s">
        <v>0</v>
      </c>
      <c r="AQ1663" s="371" t="s">
        <v>386</v>
      </c>
      <c r="AR1663" s="372" t="s">
        <v>0</v>
      </c>
      <c r="AS1663" s="372"/>
      <c r="AT1663" s="363"/>
    </row>
    <row r="1664" spans="1:46" x14ac:dyDescent="0.3">
      <c r="A1664" s="362" t="s">
        <v>1198</v>
      </c>
      <c r="B1664" s="363" t="s">
        <v>294</v>
      </c>
      <c r="C1664" s="363" t="s">
        <v>295</v>
      </c>
      <c r="D1664" s="363" t="s">
        <v>778</v>
      </c>
      <c r="E1664" s="363" t="s">
        <v>297</v>
      </c>
      <c r="F1664" s="363" t="s">
        <v>452</v>
      </c>
      <c r="G1664" s="363" t="s">
        <v>453</v>
      </c>
      <c r="H1664" s="363" t="s">
        <v>1166</v>
      </c>
      <c r="I1664" s="363" t="s">
        <v>853</v>
      </c>
      <c r="J1664" s="363" t="s">
        <v>854</v>
      </c>
      <c r="K1664" s="363" t="s">
        <v>782</v>
      </c>
      <c r="L1664" s="364">
        <v>26.62</v>
      </c>
      <c r="M1664" s="365">
        <v>12</v>
      </c>
      <c r="N1664" s="364">
        <v>23.87</v>
      </c>
      <c r="O1664" s="363" t="s">
        <v>1199</v>
      </c>
      <c r="P1664" s="363"/>
      <c r="Q1664" s="363" t="s">
        <v>300</v>
      </c>
      <c r="R1664" s="363" t="s">
        <v>811</v>
      </c>
      <c r="S1664" s="363"/>
      <c r="T1664" s="365">
        <v>23.3</v>
      </c>
      <c r="U1664" s="366">
        <v>45</v>
      </c>
      <c r="V1664" s="367">
        <v>45200</v>
      </c>
      <c r="W1664" s="367">
        <v>45930</v>
      </c>
      <c r="X1664" s="363" t="s">
        <v>3401</v>
      </c>
      <c r="Y1664" s="363" t="s">
        <v>855</v>
      </c>
      <c r="Z1664" s="363"/>
      <c r="AA1664" s="363" t="s">
        <v>856</v>
      </c>
      <c r="AB1664" s="363"/>
      <c r="AC1664" s="363"/>
      <c r="AD1664" s="363" t="s">
        <v>304</v>
      </c>
      <c r="AE1664" s="367">
        <v>44669</v>
      </c>
      <c r="AF1664" s="362" t="s">
        <v>2581</v>
      </c>
      <c r="AG1664" s="364">
        <v>9.8180000000000003E-3</v>
      </c>
      <c r="AH1664" s="364">
        <v>0</v>
      </c>
      <c r="AI1664" s="364">
        <v>0.91</v>
      </c>
      <c r="AJ1664" s="363" t="s">
        <v>0</v>
      </c>
      <c r="AK1664" s="368">
        <v>32.81</v>
      </c>
      <c r="AL1664" s="364">
        <v>5.5555555555555558E-3</v>
      </c>
      <c r="AM1664" s="369"/>
      <c r="AN1664" s="370">
        <v>15</v>
      </c>
      <c r="AO1664" s="371" t="s">
        <v>305</v>
      </c>
      <c r="AP1664" s="371" t="s">
        <v>0</v>
      </c>
      <c r="AQ1664" s="371" t="s">
        <v>386</v>
      </c>
      <c r="AR1664" s="372" t="s">
        <v>0</v>
      </c>
      <c r="AS1664" s="372"/>
      <c r="AT1664" s="363"/>
    </row>
    <row r="1665" spans="1:46" x14ac:dyDescent="0.3">
      <c r="A1665" s="362" t="s">
        <v>1200</v>
      </c>
      <c r="B1665" s="363" t="s">
        <v>308</v>
      </c>
      <c r="C1665" s="363" t="s">
        <v>295</v>
      </c>
      <c r="D1665" s="363" t="s">
        <v>778</v>
      </c>
      <c r="E1665" s="363" t="s">
        <v>297</v>
      </c>
      <c r="F1665" s="363" t="s">
        <v>452</v>
      </c>
      <c r="G1665" s="363" t="s">
        <v>453</v>
      </c>
      <c r="H1665" s="363" t="s">
        <v>1166</v>
      </c>
      <c r="I1665" s="363" t="s">
        <v>853</v>
      </c>
      <c r="J1665" s="363" t="s">
        <v>854</v>
      </c>
      <c r="K1665" s="363" t="s">
        <v>782</v>
      </c>
      <c r="L1665" s="364">
        <v>35.21</v>
      </c>
      <c r="M1665" s="365">
        <v>12</v>
      </c>
      <c r="N1665" s="364">
        <v>31.57</v>
      </c>
      <c r="O1665" s="363" t="s">
        <v>1199</v>
      </c>
      <c r="P1665" s="363"/>
      <c r="Q1665" s="363" t="s">
        <v>300</v>
      </c>
      <c r="R1665" s="363" t="s">
        <v>811</v>
      </c>
      <c r="S1665" s="363"/>
      <c r="T1665" s="365">
        <v>23.3</v>
      </c>
      <c r="U1665" s="366">
        <v>45</v>
      </c>
      <c r="V1665" s="367">
        <v>45200</v>
      </c>
      <c r="W1665" s="367">
        <v>45930</v>
      </c>
      <c r="X1665" s="363" t="s">
        <v>3401</v>
      </c>
      <c r="Y1665" s="363" t="s">
        <v>855</v>
      </c>
      <c r="Z1665" s="363"/>
      <c r="AA1665" s="363" t="s">
        <v>856</v>
      </c>
      <c r="AB1665" s="363"/>
      <c r="AC1665" s="363"/>
      <c r="AD1665" s="363" t="s">
        <v>304</v>
      </c>
      <c r="AE1665" s="367">
        <v>44669</v>
      </c>
      <c r="AF1665" s="362" t="s">
        <v>2581</v>
      </c>
      <c r="AG1665" s="364">
        <v>1.2985E-2</v>
      </c>
      <c r="AH1665" s="364">
        <v>0.01</v>
      </c>
      <c r="AI1665" s="364">
        <v>1.21</v>
      </c>
      <c r="AJ1665" s="363" t="s">
        <v>181</v>
      </c>
      <c r="AK1665" s="368">
        <v>18.98</v>
      </c>
      <c r="AL1665" s="364">
        <v>7.3333333333333341E-3</v>
      </c>
      <c r="AM1665" s="369"/>
      <c r="AN1665" s="370">
        <v>15</v>
      </c>
      <c r="AO1665" s="371" t="s">
        <v>305</v>
      </c>
      <c r="AP1665" s="371" t="s">
        <v>0</v>
      </c>
      <c r="AQ1665" s="371" t="s">
        <v>386</v>
      </c>
      <c r="AR1665" s="372" t="s">
        <v>0</v>
      </c>
      <c r="AS1665" s="372"/>
      <c r="AT1665" s="363"/>
    </row>
    <row r="1666" spans="1:46" x14ac:dyDescent="0.3">
      <c r="A1666" s="362" t="s">
        <v>1201</v>
      </c>
      <c r="B1666" s="363" t="s">
        <v>310</v>
      </c>
      <c r="C1666" s="363" t="s">
        <v>295</v>
      </c>
      <c r="D1666" s="363" t="s">
        <v>778</v>
      </c>
      <c r="E1666" s="363" t="s">
        <v>297</v>
      </c>
      <c r="F1666" s="363" t="s">
        <v>452</v>
      </c>
      <c r="G1666" s="363" t="s">
        <v>453</v>
      </c>
      <c r="H1666" s="363" t="s">
        <v>1166</v>
      </c>
      <c r="I1666" s="363" t="s">
        <v>853</v>
      </c>
      <c r="J1666" s="363" t="s">
        <v>854</v>
      </c>
      <c r="K1666" s="363" t="s">
        <v>782</v>
      </c>
      <c r="L1666" s="364">
        <v>42.36</v>
      </c>
      <c r="M1666" s="365">
        <v>12</v>
      </c>
      <c r="N1666" s="364">
        <v>37.979999999999997</v>
      </c>
      <c r="O1666" s="363" t="s">
        <v>1199</v>
      </c>
      <c r="P1666" s="363"/>
      <c r="Q1666" s="363" t="s">
        <v>300</v>
      </c>
      <c r="R1666" s="363" t="s">
        <v>811</v>
      </c>
      <c r="S1666" s="363"/>
      <c r="T1666" s="365">
        <v>24.7</v>
      </c>
      <c r="U1666" s="366">
        <v>45</v>
      </c>
      <c r="V1666" s="367">
        <v>45200</v>
      </c>
      <c r="W1666" s="367">
        <v>45930</v>
      </c>
      <c r="X1666" s="363" t="s">
        <v>3401</v>
      </c>
      <c r="Y1666" s="363" t="s">
        <v>855</v>
      </c>
      <c r="Z1666" s="363"/>
      <c r="AA1666" s="363" t="s">
        <v>856</v>
      </c>
      <c r="AB1666" s="363"/>
      <c r="AC1666" s="363"/>
      <c r="AD1666" s="363" t="s">
        <v>304</v>
      </c>
      <c r="AE1666" s="367">
        <v>44669</v>
      </c>
      <c r="AF1666" s="362" t="s">
        <v>2581</v>
      </c>
      <c r="AG1666" s="364">
        <v>1.5622E-2</v>
      </c>
      <c r="AH1666" s="364">
        <v>0.01</v>
      </c>
      <c r="AI1666" s="364">
        <v>1.45</v>
      </c>
      <c r="AJ1666" s="363" t="s">
        <v>181</v>
      </c>
      <c r="AK1666" s="368">
        <v>11.74</v>
      </c>
      <c r="AL1666" s="364">
        <v>8.6666666666666663E-3</v>
      </c>
      <c r="AM1666" s="369"/>
      <c r="AN1666" s="370">
        <v>15</v>
      </c>
      <c r="AO1666" s="371" t="s">
        <v>305</v>
      </c>
      <c r="AP1666" s="371" t="s">
        <v>0</v>
      </c>
      <c r="AQ1666" s="371" t="s">
        <v>386</v>
      </c>
      <c r="AR1666" s="372" t="s">
        <v>0</v>
      </c>
      <c r="AS1666" s="372"/>
      <c r="AT1666" s="363"/>
    </row>
    <row r="1667" spans="1:46" x14ac:dyDescent="0.3">
      <c r="A1667" s="362" t="s">
        <v>1202</v>
      </c>
      <c r="B1667" s="363" t="s">
        <v>294</v>
      </c>
      <c r="C1667" s="363" t="s">
        <v>295</v>
      </c>
      <c r="D1667" s="363" t="s">
        <v>778</v>
      </c>
      <c r="E1667" s="363" t="s">
        <v>297</v>
      </c>
      <c r="F1667" s="363" t="s">
        <v>452</v>
      </c>
      <c r="G1667" s="363" t="s">
        <v>453</v>
      </c>
      <c r="H1667" s="363" t="s">
        <v>1166</v>
      </c>
      <c r="I1667" s="363" t="s">
        <v>853</v>
      </c>
      <c r="J1667" s="363" t="s">
        <v>861</v>
      </c>
      <c r="K1667" s="363" t="s">
        <v>782</v>
      </c>
      <c r="L1667" s="364">
        <v>14.34</v>
      </c>
      <c r="M1667" s="365">
        <v>12</v>
      </c>
      <c r="N1667" s="364">
        <v>12.86</v>
      </c>
      <c r="O1667" s="363" t="s">
        <v>1203</v>
      </c>
      <c r="P1667" s="363"/>
      <c r="Q1667" s="363" t="s">
        <v>300</v>
      </c>
      <c r="R1667" s="363" t="s">
        <v>811</v>
      </c>
      <c r="S1667" s="363"/>
      <c r="T1667" s="365">
        <v>23.3</v>
      </c>
      <c r="U1667" s="366">
        <v>45</v>
      </c>
      <c r="V1667" s="367">
        <v>45200</v>
      </c>
      <c r="W1667" s="367">
        <v>45930</v>
      </c>
      <c r="X1667" s="363" t="s">
        <v>3401</v>
      </c>
      <c r="Y1667" s="363" t="s">
        <v>855</v>
      </c>
      <c r="Z1667" s="363"/>
      <c r="AA1667" s="363" t="s">
        <v>856</v>
      </c>
      <c r="AB1667" s="363"/>
      <c r="AC1667" s="363"/>
      <c r="AD1667" s="363" t="s">
        <v>304</v>
      </c>
      <c r="AE1667" s="367">
        <v>44669</v>
      </c>
      <c r="AF1667" s="362" t="s">
        <v>2581</v>
      </c>
      <c r="AG1667" s="364">
        <v>5.2880000000000002E-3</v>
      </c>
      <c r="AH1667" s="364">
        <v>0</v>
      </c>
      <c r="AI1667" s="364">
        <v>0.49</v>
      </c>
      <c r="AJ1667" s="363" t="s">
        <v>0</v>
      </c>
      <c r="AK1667" s="368">
        <v>81.38</v>
      </c>
      <c r="AL1667" s="364">
        <v>2.8888888888888892E-3</v>
      </c>
      <c r="AM1667" s="369"/>
      <c r="AN1667" s="370">
        <v>15</v>
      </c>
      <c r="AO1667" s="371" t="s">
        <v>305</v>
      </c>
      <c r="AP1667" s="371" t="s">
        <v>0</v>
      </c>
      <c r="AQ1667" s="371" t="s">
        <v>386</v>
      </c>
      <c r="AR1667" s="372" t="s">
        <v>0</v>
      </c>
      <c r="AS1667" s="372"/>
      <c r="AT1667" s="363"/>
    </row>
    <row r="1668" spans="1:46" x14ac:dyDescent="0.3">
      <c r="A1668" s="362" t="s">
        <v>1204</v>
      </c>
      <c r="B1668" s="363" t="s">
        <v>308</v>
      </c>
      <c r="C1668" s="363" t="s">
        <v>295</v>
      </c>
      <c r="D1668" s="363" t="s">
        <v>778</v>
      </c>
      <c r="E1668" s="363" t="s">
        <v>297</v>
      </c>
      <c r="F1668" s="363" t="s">
        <v>452</v>
      </c>
      <c r="G1668" s="363" t="s">
        <v>453</v>
      </c>
      <c r="H1668" s="363" t="s">
        <v>1166</v>
      </c>
      <c r="I1668" s="363" t="s">
        <v>853</v>
      </c>
      <c r="J1668" s="363" t="s">
        <v>861</v>
      </c>
      <c r="K1668" s="363" t="s">
        <v>782</v>
      </c>
      <c r="L1668" s="364">
        <v>19.309999999999999</v>
      </c>
      <c r="M1668" s="365">
        <v>12</v>
      </c>
      <c r="N1668" s="364">
        <v>17.309999999999999</v>
      </c>
      <c r="O1668" s="363" t="s">
        <v>1203</v>
      </c>
      <c r="P1668" s="363"/>
      <c r="Q1668" s="363" t="s">
        <v>300</v>
      </c>
      <c r="R1668" s="363" t="s">
        <v>811</v>
      </c>
      <c r="S1668" s="363"/>
      <c r="T1668" s="365">
        <v>23.3</v>
      </c>
      <c r="U1668" s="366">
        <v>45</v>
      </c>
      <c r="V1668" s="367">
        <v>45200</v>
      </c>
      <c r="W1668" s="367">
        <v>45930</v>
      </c>
      <c r="X1668" s="363" t="s">
        <v>3401</v>
      </c>
      <c r="Y1668" s="363" t="s">
        <v>855</v>
      </c>
      <c r="Z1668" s="363"/>
      <c r="AA1668" s="363" t="s">
        <v>856</v>
      </c>
      <c r="AB1668" s="363"/>
      <c r="AC1668" s="363"/>
      <c r="AD1668" s="363" t="s">
        <v>304</v>
      </c>
      <c r="AE1668" s="367">
        <v>44669</v>
      </c>
      <c r="AF1668" s="362" t="s">
        <v>2581</v>
      </c>
      <c r="AG1668" s="364">
        <v>7.1219999999999999E-3</v>
      </c>
      <c r="AH1668" s="364">
        <v>0</v>
      </c>
      <c r="AI1668" s="364">
        <v>0.66</v>
      </c>
      <c r="AJ1668" s="363" t="s">
        <v>0</v>
      </c>
      <c r="AK1668" s="368">
        <v>54.27</v>
      </c>
      <c r="AL1668" s="364">
        <v>4.0000000000000001E-3</v>
      </c>
      <c r="AM1668" s="369"/>
      <c r="AN1668" s="370">
        <v>15</v>
      </c>
      <c r="AO1668" s="371" t="s">
        <v>305</v>
      </c>
      <c r="AP1668" s="371" t="s">
        <v>0</v>
      </c>
      <c r="AQ1668" s="371" t="s">
        <v>386</v>
      </c>
      <c r="AR1668" s="372" t="s">
        <v>0</v>
      </c>
      <c r="AS1668" s="372"/>
      <c r="AT1668" s="363"/>
    </row>
    <row r="1669" spans="1:46" x14ac:dyDescent="0.3">
      <c r="A1669" s="362" t="s">
        <v>1205</v>
      </c>
      <c r="B1669" s="363" t="s">
        <v>310</v>
      </c>
      <c r="C1669" s="363" t="s">
        <v>295</v>
      </c>
      <c r="D1669" s="363" t="s">
        <v>778</v>
      </c>
      <c r="E1669" s="363" t="s">
        <v>297</v>
      </c>
      <c r="F1669" s="363" t="s">
        <v>452</v>
      </c>
      <c r="G1669" s="363" t="s">
        <v>453</v>
      </c>
      <c r="H1669" s="363" t="s">
        <v>1166</v>
      </c>
      <c r="I1669" s="363" t="s">
        <v>853</v>
      </c>
      <c r="J1669" s="363" t="s">
        <v>861</v>
      </c>
      <c r="K1669" s="363" t="s">
        <v>782</v>
      </c>
      <c r="L1669" s="364">
        <v>23.66</v>
      </c>
      <c r="M1669" s="365">
        <v>12</v>
      </c>
      <c r="N1669" s="364">
        <v>21.21</v>
      </c>
      <c r="O1669" s="363" t="s">
        <v>1203</v>
      </c>
      <c r="P1669" s="363"/>
      <c r="Q1669" s="363" t="s">
        <v>300</v>
      </c>
      <c r="R1669" s="363" t="s">
        <v>811</v>
      </c>
      <c r="S1669" s="363"/>
      <c r="T1669" s="365">
        <v>24.7</v>
      </c>
      <c r="U1669" s="366">
        <v>45</v>
      </c>
      <c r="V1669" s="367">
        <v>45200</v>
      </c>
      <c r="W1669" s="367">
        <v>45930</v>
      </c>
      <c r="X1669" s="363" t="s">
        <v>3401</v>
      </c>
      <c r="Y1669" s="363" t="s">
        <v>855</v>
      </c>
      <c r="Z1669" s="363"/>
      <c r="AA1669" s="363" t="s">
        <v>856</v>
      </c>
      <c r="AB1669" s="363"/>
      <c r="AC1669" s="363"/>
      <c r="AD1669" s="363" t="s">
        <v>304</v>
      </c>
      <c r="AE1669" s="367">
        <v>44669</v>
      </c>
      <c r="AF1669" s="362" t="s">
        <v>2581</v>
      </c>
      <c r="AG1669" s="364">
        <v>8.7250000000000001E-3</v>
      </c>
      <c r="AH1669" s="364">
        <v>0</v>
      </c>
      <c r="AI1669" s="364">
        <v>0.81</v>
      </c>
      <c r="AJ1669" s="363" t="s">
        <v>0</v>
      </c>
      <c r="AK1669" s="368">
        <v>39.909999999999997</v>
      </c>
      <c r="AL1669" s="364">
        <v>4.8888888888888888E-3</v>
      </c>
      <c r="AM1669" s="369"/>
      <c r="AN1669" s="370">
        <v>15</v>
      </c>
      <c r="AO1669" s="371" t="s">
        <v>305</v>
      </c>
      <c r="AP1669" s="371" t="s">
        <v>0</v>
      </c>
      <c r="AQ1669" s="371" t="s">
        <v>386</v>
      </c>
      <c r="AR1669" s="372" t="s">
        <v>0</v>
      </c>
      <c r="AS1669" s="372"/>
      <c r="AT1669" s="363"/>
    </row>
    <row r="1670" spans="1:46" x14ac:dyDescent="0.3">
      <c r="A1670" s="362" t="s">
        <v>1206</v>
      </c>
      <c r="B1670" s="363" t="s">
        <v>294</v>
      </c>
      <c r="C1670" s="363" t="s">
        <v>295</v>
      </c>
      <c r="D1670" s="363" t="s">
        <v>778</v>
      </c>
      <c r="E1670" s="363" t="s">
        <v>297</v>
      </c>
      <c r="F1670" s="363" t="s">
        <v>452</v>
      </c>
      <c r="G1670" s="363" t="s">
        <v>453</v>
      </c>
      <c r="H1670" s="363" t="s">
        <v>1149</v>
      </c>
      <c r="I1670" s="363" t="s">
        <v>853</v>
      </c>
      <c r="J1670" s="363" t="s">
        <v>854</v>
      </c>
      <c r="K1670" s="363" t="s">
        <v>782</v>
      </c>
      <c r="L1670" s="364">
        <v>14.841872295055429</v>
      </c>
      <c r="M1670" s="365">
        <v>6</v>
      </c>
      <c r="N1670" s="364">
        <v>13.28</v>
      </c>
      <c r="O1670" s="363" t="s">
        <v>1207</v>
      </c>
      <c r="P1670" s="363"/>
      <c r="Q1670" s="363" t="s">
        <v>300</v>
      </c>
      <c r="R1670" s="363" t="s">
        <v>785</v>
      </c>
      <c r="S1670" s="363"/>
      <c r="T1670" s="365">
        <v>18.53</v>
      </c>
      <c r="U1670" s="366">
        <v>25</v>
      </c>
      <c r="V1670" s="367">
        <v>45200</v>
      </c>
      <c r="W1670" s="367">
        <v>45930</v>
      </c>
      <c r="X1670" s="363" t="s">
        <v>3401</v>
      </c>
      <c r="Y1670" s="363" t="s">
        <v>855</v>
      </c>
      <c r="Z1670" s="363"/>
      <c r="AA1670" s="363" t="s">
        <v>856</v>
      </c>
      <c r="AB1670" s="363"/>
      <c r="AC1670" s="363"/>
      <c r="AD1670" s="363" t="s">
        <v>304</v>
      </c>
      <c r="AE1670" s="367">
        <v>42390</v>
      </c>
      <c r="AF1670" s="362" t="s">
        <v>2580</v>
      </c>
      <c r="AG1670" s="364">
        <v>2.3659837178648811E-3</v>
      </c>
      <c r="AH1670" s="364">
        <v>2.4708264133040071E-3</v>
      </c>
      <c r="AI1670" s="364">
        <v>0.29466192498113669</v>
      </c>
      <c r="AJ1670" s="363" t="s">
        <v>0</v>
      </c>
      <c r="AK1670" s="368">
        <v>69.123611550182417</v>
      </c>
      <c r="AL1670" s="364">
        <v>5.5211764937606253E-3</v>
      </c>
      <c r="AM1670" s="369"/>
      <c r="AN1670" s="370">
        <v>15</v>
      </c>
      <c r="AO1670" s="371" t="s">
        <v>305</v>
      </c>
      <c r="AP1670" s="371" t="s">
        <v>0</v>
      </c>
      <c r="AQ1670" s="371" t="s">
        <v>386</v>
      </c>
      <c r="AR1670" s="372" t="s">
        <v>0</v>
      </c>
      <c r="AS1670" s="372"/>
      <c r="AT1670" s="363"/>
    </row>
    <row r="1671" spans="1:46" x14ac:dyDescent="0.3">
      <c r="A1671" s="362" t="s">
        <v>1208</v>
      </c>
      <c r="B1671" s="363" t="s">
        <v>308</v>
      </c>
      <c r="C1671" s="363" t="s">
        <v>295</v>
      </c>
      <c r="D1671" s="363" t="s">
        <v>778</v>
      </c>
      <c r="E1671" s="363" t="s">
        <v>297</v>
      </c>
      <c r="F1671" s="363" t="s">
        <v>452</v>
      </c>
      <c r="G1671" s="363" t="s">
        <v>453</v>
      </c>
      <c r="H1671" s="363" t="s">
        <v>1149</v>
      </c>
      <c r="I1671" s="363" t="s">
        <v>853</v>
      </c>
      <c r="J1671" s="363" t="s">
        <v>854</v>
      </c>
      <c r="K1671" s="363" t="s">
        <v>782</v>
      </c>
      <c r="L1671" s="364">
        <v>16.892688233415889</v>
      </c>
      <c r="M1671" s="365">
        <v>6</v>
      </c>
      <c r="N1671" s="364">
        <v>15.12</v>
      </c>
      <c r="O1671" s="363" t="s">
        <v>1207</v>
      </c>
      <c r="P1671" s="363"/>
      <c r="Q1671" s="363" t="s">
        <v>300</v>
      </c>
      <c r="R1671" s="363" t="s">
        <v>785</v>
      </c>
      <c r="S1671" s="363"/>
      <c r="T1671" s="365">
        <v>18.53</v>
      </c>
      <c r="U1671" s="366">
        <v>25</v>
      </c>
      <c r="V1671" s="367">
        <v>45200</v>
      </c>
      <c r="W1671" s="367">
        <v>45930</v>
      </c>
      <c r="X1671" s="363" t="s">
        <v>3401</v>
      </c>
      <c r="Y1671" s="363" t="s">
        <v>855</v>
      </c>
      <c r="Z1671" s="363"/>
      <c r="AA1671" s="363" t="s">
        <v>856</v>
      </c>
      <c r="AB1671" s="363"/>
      <c r="AC1671" s="363"/>
      <c r="AD1671" s="363" t="s">
        <v>304</v>
      </c>
      <c r="AE1671" s="367">
        <v>42390</v>
      </c>
      <c r="AF1671" s="362" t="s">
        <v>2580</v>
      </c>
      <c r="AG1671" s="364">
        <v>2.692909931892144E-3</v>
      </c>
      <c r="AH1671" s="364">
        <v>2.8122395509856978E-3</v>
      </c>
      <c r="AI1671" s="364">
        <v>0.33537763524773212</v>
      </c>
      <c r="AJ1671" s="363" t="s">
        <v>0</v>
      </c>
      <c r="AK1671" s="368">
        <v>57.419040442596113</v>
      </c>
      <c r="AL1671" s="364">
        <v>6.2840800228307122E-3</v>
      </c>
      <c r="AM1671" s="369"/>
      <c r="AN1671" s="370">
        <v>15</v>
      </c>
      <c r="AO1671" s="371" t="s">
        <v>305</v>
      </c>
      <c r="AP1671" s="371" t="s">
        <v>0</v>
      </c>
      <c r="AQ1671" s="371" t="s">
        <v>386</v>
      </c>
      <c r="AR1671" s="372" t="s">
        <v>0</v>
      </c>
      <c r="AS1671" s="372"/>
      <c r="AT1671" s="363"/>
    </row>
    <row r="1672" spans="1:46" x14ac:dyDescent="0.3">
      <c r="A1672" s="362" t="s">
        <v>1209</v>
      </c>
      <c r="B1672" s="363" t="s">
        <v>310</v>
      </c>
      <c r="C1672" s="363" t="s">
        <v>295</v>
      </c>
      <c r="D1672" s="363" t="s">
        <v>778</v>
      </c>
      <c r="E1672" s="363" t="s">
        <v>297</v>
      </c>
      <c r="F1672" s="363" t="s">
        <v>452</v>
      </c>
      <c r="G1672" s="363" t="s">
        <v>453</v>
      </c>
      <c r="H1672" s="363" t="s">
        <v>1149</v>
      </c>
      <c r="I1672" s="363" t="s">
        <v>853</v>
      </c>
      <c r="J1672" s="363" t="s">
        <v>854</v>
      </c>
      <c r="K1672" s="363" t="s">
        <v>782</v>
      </c>
      <c r="L1672" s="364">
        <v>16.892688233415889</v>
      </c>
      <c r="M1672" s="365">
        <v>6</v>
      </c>
      <c r="N1672" s="364">
        <v>15.12</v>
      </c>
      <c r="O1672" s="363" t="s">
        <v>1207</v>
      </c>
      <c r="P1672" s="363"/>
      <c r="Q1672" s="363" t="s">
        <v>300</v>
      </c>
      <c r="R1672" s="363" t="s">
        <v>785</v>
      </c>
      <c r="S1672" s="363"/>
      <c r="T1672" s="365">
        <v>18.53</v>
      </c>
      <c r="U1672" s="366">
        <v>25</v>
      </c>
      <c r="V1672" s="367">
        <v>45200</v>
      </c>
      <c r="W1672" s="367">
        <v>45930</v>
      </c>
      <c r="X1672" s="363" t="s">
        <v>3401</v>
      </c>
      <c r="Y1672" s="363" t="s">
        <v>855</v>
      </c>
      <c r="Z1672" s="363"/>
      <c r="AA1672" s="363" t="s">
        <v>856</v>
      </c>
      <c r="AB1672" s="363"/>
      <c r="AC1672" s="363"/>
      <c r="AD1672" s="363" t="s">
        <v>304</v>
      </c>
      <c r="AE1672" s="367">
        <v>42390</v>
      </c>
      <c r="AF1672" s="362" t="s">
        <v>2580</v>
      </c>
      <c r="AG1672" s="364">
        <v>2.692909931892144E-3</v>
      </c>
      <c r="AH1672" s="364">
        <v>2.8122395509856978E-3</v>
      </c>
      <c r="AI1672" s="364">
        <v>0.33537763524773212</v>
      </c>
      <c r="AJ1672" s="363" t="s">
        <v>0</v>
      </c>
      <c r="AK1672" s="368">
        <v>57.419040442596113</v>
      </c>
      <c r="AL1672" s="364">
        <v>6.2840800228307122E-3</v>
      </c>
      <c r="AM1672" s="369"/>
      <c r="AN1672" s="370">
        <v>15</v>
      </c>
      <c r="AO1672" s="371" t="s">
        <v>305</v>
      </c>
      <c r="AP1672" s="371" t="s">
        <v>0</v>
      </c>
      <c r="AQ1672" s="371" t="s">
        <v>386</v>
      </c>
      <c r="AR1672" s="372" t="s">
        <v>0</v>
      </c>
      <c r="AS1672" s="372"/>
      <c r="AT1672" s="363"/>
    </row>
    <row r="1673" spans="1:46" x14ac:dyDescent="0.3">
      <c r="A1673" s="362" t="s">
        <v>1210</v>
      </c>
      <c r="B1673" s="363" t="s">
        <v>294</v>
      </c>
      <c r="C1673" s="363" t="s">
        <v>295</v>
      </c>
      <c r="D1673" s="363" t="s">
        <v>778</v>
      </c>
      <c r="E1673" s="363" t="s">
        <v>297</v>
      </c>
      <c r="F1673" s="363" t="s">
        <v>452</v>
      </c>
      <c r="G1673" s="363" t="s">
        <v>453</v>
      </c>
      <c r="H1673" s="363" t="s">
        <v>1149</v>
      </c>
      <c r="I1673" s="363" t="s">
        <v>853</v>
      </c>
      <c r="J1673" s="363" t="s">
        <v>861</v>
      </c>
      <c r="K1673" s="363" t="s">
        <v>782</v>
      </c>
      <c r="L1673" s="364">
        <v>6.6330204872856946</v>
      </c>
      <c r="M1673" s="365">
        <v>6</v>
      </c>
      <c r="N1673" s="364">
        <v>5.94</v>
      </c>
      <c r="O1673" s="363" t="s">
        <v>1211</v>
      </c>
      <c r="P1673" s="363"/>
      <c r="Q1673" s="363" t="s">
        <v>300</v>
      </c>
      <c r="R1673" s="363" t="s">
        <v>785</v>
      </c>
      <c r="S1673" s="363"/>
      <c r="T1673" s="365">
        <v>18.53</v>
      </c>
      <c r="U1673" s="366">
        <v>25</v>
      </c>
      <c r="V1673" s="367">
        <v>45200</v>
      </c>
      <c r="W1673" s="367">
        <v>45930</v>
      </c>
      <c r="X1673" s="363" t="s">
        <v>3401</v>
      </c>
      <c r="Y1673" s="363" t="s">
        <v>855</v>
      </c>
      <c r="Z1673" s="363"/>
      <c r="AA1673" s="363" t="s">
        <v>856</v>
      </c>
      <c r="AB1673" s="363"/>
      <c r="AC1673" s="363"/>
      <c r="AD1673" s="363" t="s">
        <v>304</v>
      </c>
      <c r="AE1673" s="367">
        <v>42390</v>
      </c>
      <c r="AF1673" s="362" t="s">
        <v>2580</v>
      </c>
      <c r="AG1673" s="364">
        <v>1.0573880546331379E-3</v>
      </c>
      <c r="AH1673" s="364">
        <v>1.104243581548139E-3</v>
      </c>
      <c r="AI1673" s="364">
        <v>0.13168814192492809</v>
      </c>
      <c r="AJ1673" s="363" t="s">
        <v>0</v>
      </c>
      <c r="AK1673" s="368">
        <v>188.4396056992056</v>
      </c>
      <c r="AL1673" s="364">
        <v>2.4674836212702808E-3</v>
      </c>
      <c r="AM1673" s="369"/>
      <c r="AN1673" s="370">
        <v>15</v>
      </c>
      <c r="AO1673" s="371" t="s">
        <v>305</v>
      </c>
      <c r="AP1673" s="371" t="s">
        <v>0</v>
      </c>
      <c r="AQ1673" s="371" t="s">
        <v>386</v>
      </c>
      <c r="AR1673" s="372" t="s">
        <v>0</v>
      </c>
      <c r="AS1673" s="372"/>
      <c r="AT1673" s="363"/>
    </row>
    <row r="1674" spans="1:46" x14ac:dyDescent="0.3">
      <c r="A1674" s="362" t="s">
        <v>1212</v>
      </c>
      <c r="B1674" s="363" t="s">
        <v>308</v>
      </c>
      <c r="C1674" s="363" t="s">
        <v>295</v>
      </c>
      <c r="D1674" s="363" t="s">
        <v>778</v>
      </c>
      <c r="E1674" s="363" t="s">
        <v>297</v>
      </c>
      <c r="F1674" s="363" t="s">
        <v>452</v>
      </c>
      <c r="G1674" s="363" t="s">
        <v>453</v>
      </c>
      <c r="H1674" s="363" t="s">
        <v>1149</v>
      </c>
      <c r="I1674" s="363" t="s">
        <v>853</v>
      </c>
      <c r="J1674" s="363" t="s">
        <v>861</v>
      </c>
      <c r="K1674" s="363" t="s">
        <v>782</v>
      </c>
      <c r="L1674" s="364">
        <v>9.1811732608343686</v>
      </c>
      <c r="M1674" s="365">
        <v>6</v>
      </c>
      <c r="N1674" s="364">
        <v>8.2100000000000009</v>
      </c>
      <c r="O1674" s="363" t="s">
        <v>1211</v>
      </c>
      <c r="P1674" s="363"/>
      <c r="Q1674" s="363" t="s">
        <v>300</v>
      </c>
      <c r="R1674" s="363" t="s">
        <v>785</v>
      </c>
      <c r="S1674" s="363"/>
      <c r="T1674" s="365">
        <v>18.53</v>
      </c>
      <c r="U1674" s="366">
        <v>25</v>
      </c>
      <c r="V1674" s="367">
        <v>45200</v>
      </c>
      <c r="W1674" s="367">
        <v>45930</v>
      </c>
      <c r="X1674" s="363" t="s">
        <v>3401</v>
      </c>
      <c r="Y1674" s="363" t="s">
        <v>855</v>
      </c>
      <c r="Z1674" s="363"/>
      <c r="AA1674" s="363" t="s">
        <v>856</v>
      </c>
      <c r="AB1674" s="363"/>
      <c r="AC1674" s="363"/>
      <c r="AD1674" s="363" t="s">
        <v>304</v>
      </c>
      <c r="AE1674" s="367">
        <v>42390</v>
      </c>
      <c r="AF1674" s="362" t="s">
        <v>2580</v>
      </c>
      <c r="AG1674" s="364">
        <v>1.4635961025798189E-3</v>
      </c>
      <c r="AH1674" s="364">
        <v>1.528451730820212E-3</v>
      </c>
      <c r="AI1674" s="364">
        <v>0.1822776892861474</v>
      </c>
      <c r="AJ1674" s="363" t="s">
        <v>0</v>
      </c>
      <c r="AK1674" s="368">
        <v>128.56644042570321</v>
      </c>
      <c r="AL1674" s="364">
        <v>3.415396453030386E-3</v>
      </c>
      <c r="AM1674" s="369"/>
      <c r="AN1674" s="370">
        <v>15</v>
      </c>
      <c r="AO1674" s="371" t="s">
        <v>305</v>
      </c>
      <c r="AP1674" s="371" t="s">
        <v>0</v>
      </c>
      <c r="AQ1674" s="371" t="s">
        <v>386</v>
      </c>
      <c r="AR1674" s="372" t="s">
        <v>0</v>
      </c>
      <c r="AS1674" s="372"/>
      <c r="AT1674" s="363"/>
    </row>
    <row r="1675" spans="1:46" x14ac:dyDescent="0.3">
      <c r="A1675" s="362" t="s">
        <v>1213</v>
      </c>
      <c r="B1675" s="363" t="s">
        <v>310</v>
      </c>
      <c r="C1675" s="363" t="s">
        <v>295</v>
      </c>
      <c r="D1675" s="363" t="s">
        <v>778</v>
      </c>
      <c r="E1675" s="363" t="s">
        <v>297</v>
      </c>
      <c r="F1675" s="363" t="s">
        <v>452</v>
      </c>
      <c r="G1675" s="363" t="s">
        <v>453</v>
      </c>
      <c r="H1675" s="363" t="s">
        <v>1149</v>
      </c>
      <c r="I1675" s="363" t="s">
        <v>853</v>
      </c>
      <c r="J1675" s="363" t="s">
        <v>861</v>
      </c>
      <c r="K1675" s="363" t="s">
        <v>782</v>
      </c>
      <c r="L1675" s="364">
        <v>9.1811732608343686</v>
      </c>
      <c r="M1675" s="365">
        <v>6</v>
      </c>
      <c r="N1675" s="364">
        <v>8.2100000000000009</v>
      </c>
      <c r="O1675" s="363" t="s">
        <v>1211</v>
      </c>
      <c r="P1675" s="363"/>
      <c r="Q1675" s="363" t="s">
        <v>300</v>
      </c>
      <c r="R1675" s="363" t="s">
        <v>785</v>
      </c>
      <c r="S1675" s="363"/>
      <c r="T1675" s="365">
        <v>18.53</v>
      </c>
      <c r="U1675" s="366">
        <v>25</v>
      </c>
      <c r="V1675" s="367">
        <v>45200</v>
      </c>
      <c r="W1675" s="367">
        <v>45930</v>
      </c>
      <c r="X1675" s="363" t="s">
        <v>3401</v>
      </c>
      <c r="Y1675" s="363" t="s">
        <v>855</v>
      </c>
      <c r="Z1675" s="363"/>
      <c r="AA1675" s="363" t="s">
        <v>856</v>
      </c>
      <c r="AB1675" s="363"/>
      <c r="AC1675" s="363"/>
      <c r="AD1675" s="363" t="s">
        <v>304</v>
      </c>
      <c r="AE1675" s="367">
        <v>42390</v>
      </c>
      <c r="AF1675" s="362" t="s">
        <v>2580</v>
      </c>
      <c r="AG1675" s="364">
        <v>1.4635961025798189E-3</v>
      </c>
      <c r="AH1675" s="364">
        <v>1.528451730820212E-3</v>
      </c>
      <c r="AI1675" s="364">
        <v>0.1822776892861474</v>
      </c>
      <c r="AJ1675" s="363" t="s">
        <v>0</v>
      </c>
      <c r="AK1675" s="368">
        <v>128.56644042570321</v>
      </c>
      <c r="AL1675" s="364">
        <v>3.415396453030386E-3</v>
      </c>
      <c r="AM1675" s="369"/>
      <c r="AN1675" s="370">
        <v>15</v>
      </c>
      <c r="AO1675" s="371" t="s">
        <v>305</v>
      </c>
      <c r="AP1675" s="371" t="s">
        <v>0</v>
      </c>
      <c r="AQ1675" s="371" t="s">
        <v>386</v>
      </c>
      <c r="AR1675" s="372" t="s">
        <v>0</v>
      </c>
      <c r="AS1675" s="372"/>
      <c r="AT1675" s="363"/>
    </row>
    <row r="1676" spans="1:46" x14ac:dyDescent="0.3">
      <c r="A1676" s="362" t="s">
        <v>1214</v>
      </c>
      <c r="B1676" s="363" t="s">
        <v>294</v>
      </c>
      <c r="C1676" s="363" t="s">
        <v>295</v>
      </c>
      <c r="D1676" s="363" t="s">
        <v>778</v>
      </c>
      <c r="E1676" s="363" t="s">
        <v>297</v>
      </c>
      <c r="F1676" s="363" t="s">
        <v>452</v>
      </c>
      <c r="G1676" s="363" t="s">
        <v>873</v>
      </c>
      <c r="H1676" s="363" t="s">
        <v>1149</v>
      </c>
      <c r="I1676" s="363" t="s">
        <v>874</v>
      </c>
      <c r="J1676" s="363"/>
      <c r="K1676" s="363" t="s">
        <v>782</v>
      </c>
      <c r="L1676" s="364">
        <v>0.26822660774196572</v>
      </c>
      <c r="M1676" s="365">
        <v>0.25</v>
      </c>
      <c r="N1676" s="364">
        <v>0.24</v>
      </c>
      <c r="O1676" s="363" t="s">
        <v>2835</v>
      </c>
      <c r="P1676" s="363"/>
      <c r="Q1676" s="363" t="s">
        <v>300</v>
      </c>
      <c r="R1676" s="363" t="s">
        <v>785</v>
      </c>
      <c r="S1676" s="363"/>
      <c r="T1676" s="365">
        <v>0.64</v>
      </c>
      <c r="U1676" s="366">
        <v>25</v>
      </c>
      <c r="V1676" s="367">
        <v>45200</v>
      </c>
      <c r="W1676" s="367">
        <v>45930</v>
      </c>
      <c r="X1676" s="363" t="s">
        <v>3402</v>
      </c>
      <c r="Y1676" s="363"/>
      <c r="Z1676" s="363"/>
      <c r="AA1676" s="363"/>
      <c r="AB1676" s="363"/>
      <c r="AC1676" s="363"/>
      <c r="AD1676" s="363" t="s">
        <v>304</v>
      </c>
      <c r="AE1676" s="367">
        <v>42390</v>
      </c>
      <c r="AF1676" s="362" t="s">
        <v>2580</v>
      </c>
      <c r="AG1676" s="364">
        <v>4.2758741889124352E-5</v>
      </c>
      <c r="AH1676" s="364">
        <v>4.4653489397060367E-5</v>
      </c>
      <c r="AI1676" s="364">
        <v>0.15418163036240021</v>
      </c>
      <c r="AJ1676" s="363" t="s">
        <v>0</v>
      </c>
      <c r="AK1676" s="368">
        <v>156.9672595466572</v>
      </c>
      <c r="AL1676" s="364">
        <v>9.9780298080011327E-5</v>
      </c>
      <c r="AM1676" s="369"/>
      <c r="AN1676" s="370">
        <v>12</v>
      </c>
      <c r="AO1676" s="371" t="s">
        <v>305</v>
      </c>
      <c r="AP1676" s="371" t="s">
        <v>0</v>
      </c>
      <c r="AQ1676" s="371" t="s">
        <v>386</v>
      </c>
      <c r="AR1676" s="372" t="s">
        <v>0</v>
      </c>
      <c r="AS1676" s="372"/>
      <c r="AT1676" s="363"/>
    </row>
    <row r="1677" spans="1:46" x14ac:dyDescent="0.3">
      <c r="A1677" s="362" t="s">
        <v>1216</v>
      </c>
      <c r="B1677" s="363" t="s">
        <v>308</v>
      </c>
      <c r="C1677" s="363" t="s">
        <v>295</v>
      </c>
      <c r="D1677" s="363" t="s">
        <v>778</v>
      </c>
      <c r="E1677" s="363" t="s">
        <v>297</v>
      </c>
      <c r="F1677" s="363" t="s">
        <v>452</v>
      </c>
      <c r="G1677" s="363" t="s">
        <v>873</v>
      </c>
      <c r="H1677" s="363" t="s">
        <v>1149</v>
      </c>
      <c r="I1677" s="363" t="s">
        <v>874</v>
      </c>
      <c r="J1677" s="363"/>
      <c r="K1677" s="363" t="s">
        <v>782</v>
      </c>
      <c r="L1677" s="364">
        <v>0.2626385534140081</v>
      </c>
      <c r="M1677" s="365">
        <v>0.25</v>
      </c>
      <c r="N1677" s="364">
        <v>0.24</v>
      </c>
      <c r="O1677" s="363" t="s">
        <v>2835</v>
      </c>
      <c r="P1677" s="363"/>
      <c r="Q1677" s="363" t="s">
        <v>300</v>
      </c>
      <c r="R1677" s="363" t="s">
        <v>785</v>
      </c>
      <c r="S1677" s="363"/>
      <c r="T1677" s="365">
        <v>0.64</v>
      </c>
      <c r="U1677" s="366">
        <v>25</v>
      </c>
      <c r="V1677" s="367">
        <v>45200</v>
      </c>
      <c r="W1677" s="367">
        <v>45930</v>
      </c>
      <c r="X1677" s="363" t="s">
        <v>3402</v>
      </c>
      <c r="Y1677" s="363"/>
      <c r="Z1677" s="363"/>
      <c r="AA1677" s="363"/>
      <c r="AB1677" s="363"/>
      <c r="AC1677" s="363"/>
      <c r="AD1677" s="363" t="s">
        <v>304</v>
      </c>
      <c r="AE1677" s="367">
        <v>42390</v>
      </c>
      <c r="AF1677" s="362" t="s">
        <v>2580</v>
      </c>
      <c r="AG1677" s="364">
        <v>4.1867934766434258E-5</v>
      </c>
      <c r="AH1677" s="364">
        <v>4.3723208367954951E-5</v>
      </c>
      <c r="AI1677" s="364">
        <v>0.15096951306318351</v>
      </c>
      <c r="AJ1677" s="363" t="s">
        <v>0</v>
      </c>
      <c r="AK1677" s="368">
        <v>160.88757592864681</v>
      </c>
      <c r="AL1677" s="364">
        <v>9.7701541870011106E-5</v>
      </c>
      <c r="AM1677" s="369"/>
      <c r="AN1677" s="370">
        <v>12</v>
      </c>
      <c r="AO1677" s="371" t="s">
        <v>305</v>
      </c>
      <c r="AP1677" s="371" t="s">
        <v>0</v>
      </c>
      <c r="AQ1677" s="371" t="s">
        <v>386</v>
      </c>
      <c r="AR1677" s="372" t="s">
        <v>0</v>
      </c>
      <c r="AS1677" s="372"/>
      <c r="AT1677" s="363"/>
    </row>
    <row r="1678" spans="1:46" x14ac:dyDescent="0.3">
      <c r="A1678" s="362" t="s">
        <v>1217</v>
      </c>
      <c r="B1678" s="363" t="s">
        <v>310</v>
      </c>
      <c r="C1678" s="363" t="s">
        <v>295</v>
      </c>
      <c r="D1678" s="363" t="s">
        <v>778</v>
      </c>
      <c r="E1678" s="363" t="s">
        <v>297</v>
      </c>
      <c r="F1678" s="363" t="s">
        <v>452</v>
      </c>
      <c r="G1678" s="363" t="s">
        <v>873</v>
      </c>
      <c r="H1678" s="363" t="s">
        <v>1149</v>
      </c>
      <c r="I1678" s="363" t="s">
        <v>874</v>
      </c>
      <c r="J1678" s="363"/>
      <c r="K1678" s="363" t="s">
        <v>782</v>
      </c>
      <c r="L1678" s="364">
        <v>0.2626385534140081</v>
      </c>
      <c r="M1678" s="365">
        <v>0.25</v>
      </c>
      <c r="N1678" s="364">
        <v>0.24</v>
      </c>
      <c r="O1678" s="363" t="s">
        <v>2835</v>
      </c>
      <c r="P1678" s="363"/>
      <c r="Q1678" s="363" t="s">
        <v>300</v>
      </c>
      <c r="R1678" s="363" t="s">
        <v>785</v>
      </c>
      <c r="S1678" s="363"/>
      <c r="T1678" s="365">
        <v>0.64</v>
      </c>
      <c r="U1678" s="366">
        <v>25</v>
      </c>
      <c r="V1678" s="367">
        <v>45200</v>
      </c>
      <c r="W1678" s="367">
        <v>45930</v>
      </c>
      <c r="X1678" s="363" t="s">
        <v>3402</v>
      </c>
      <c r="Y1678" s="363"/>
      <c r="Z1678" s="363"/>
      <c r="AA1678" s="363"/>
      <c r="AB1678" s="363"/>
      <c r="AC1678" s="363"/>
      <c r="AD1678" s="363" t="s">
        <v>304</v>
      </c>
      <c r="AE1678" s="367">
        <v>42390</v>
      </c>
      <c r="AF1678" s="362" t="s">
        <v>2580</v>
      </c>
      <c r="AG1678" s="364">
        <v>4.1867934766434258E-5</v>
      </c>
      <c r="AH1678" s="364">
        <v>4.3723208367954951E-5</v>
      </c>
      <c r="AI1678" s="364">
        <v>0.15096951306318351</v>
      </c>
      <c r="AJ1678" s="363" t="s">
        <v>0</v>
      </c>
      <c r="AK1678" s="368">
        <v>160.88757592864681</v>
      </c>
      <c r="AL1678" s="364">
        <v>9.7701541870011106E-5</v>
      </c>
      <c r="AM1678" s="369"/>
      <c r="AN1678" s="370">
        <v>12</v>
      </c>
      <c r="AO1678" s="371" t="s">
        <v>305</v>
      </c>
      <c r="AP1678" s="371" t="s">
        <v>0</v>
      </c>
      <c r="AQ1678" s="371" t="s">
        <v>386</v>
      </c>
      <c r="AR1678" s="372" t="s">
        <v>0</v>
      </c>
      <c r="AS1678" s="372"/>
      <c r="AT1678" s="363"/>
    </row>
    <row r="1679" spans="1:46" x14ac:dyDescent="0.3">
      <c r="A1679" s="362" t="s">
        <v>1218</v>
      </c>
      <c r="B1679" s="363" t="s">
        <v>294</v>
      </c>
      <c r="C1679" s="363" t="s">
        <v>295</v>
      </c>
      <c r="D1679" s="363" t="s">
        <v>778</v>
      </c>
      <c r="E1679" s="363" t="s">
        <v>297</v>
      </c>
      <c r="F1679" s="363" t="s">
        <v>452</v>
      </c>
      <c r="G1679" s="363" t="s">
        <v>463</v>
      </c>
      <c r="H1679" s="363" t="s">
        <v>1166</v>
      </c>
      <c r="I1679" s="363" t="s">
        <v>780</v>
      </c>
      <c r="J1679" s="363" t="s">
        <v>878</v>
      </c>
      <c r="K1679" s="363" t="s">
        <v>782</v>
      </c>
      <c r="L1679" s="364">
        <v>1.03</v>
      </c>
      <c r="M1679" s="365">
        <v>1.35</v>
      </c>
      <c r="N1679" s="364">
        <v>0.95</v>
      </c>
      <c r="O1679" s="363" t="s">
        <v>1219</v>
      </c>
      <c r="P1679" s="363"/>
      <c r="Q1679" s="363" t="s">
        <v>300</v>
      </c>
      <c r="R1679" s="363" t="s">
        <v>811</v>
      </c>
      <c r="S1679" s="363"/>
      <c r="T1679" s="365">
        <v>1.34</v>
      </c>
      <c r="U1679" s="366">
        <v>45</v>
      </c>
      <c r="V1679" s="367">
        <v>45200</v>
      </c>
      <c r="W1679" s="367">
        <v>45930</v>
      </c>
      <c r="X1679" s="363" t="s">
        <v>3400</v>
      </c>
      <c r="Y1679" s="363" t="s">
        <v>823</v>
      </c>
      <c r="Z1679" s="363"/>
      <c r="AA1679" s="363" t="s">
        <v>780</v>
      </c>
      <c r="AB1679" s="363"/>
      <c r="AC1679" s="363"/>
      <c r="AD1679" s="363" t="s">
        <v>304</v>
      </c>
      <c r="AE1679" s="367">
        <v>44669</v>
      </c>
      <c r="AF1679" s="362" t="s">
        <v>2581</v>
      </c>
      <c r="AG1679" s="364">
        <v>3.9199999999999999E-4</v>
      </c>
      <c r="AH1679" s="364">
        <v>0</v>
      </c>
      <c r="AI1679" s="364">
        <v>0.67</v>
      </c>
      <c r="AJ1679" s="363" t="s">
        <v>0</v>
      </c>
      <c r="AK1679" s="368">
        <v>53.04</v>
      </c>
      <c r="AL1679" s="364">
        <v>2.2222222222222221E-4</v>
      </c>
      <c r="AM1679" s="369"/>
      <c r="AN1679" s="370">
        <v>15</v>
      </c>
      <c r="AO1679" s="371" t="s">
        <v>305</v>
      </c>
      <c r="AP1679" s="371" t="s">
        <v>0</v>
      </c>
      <c r="AQ1679" s="371" t="s">
        <v>386</v>
      </c>
      <c r="AR1679" s="372" t="s">
        <v>0</v>
      </c>
      <c r="AS1679" s="372"/>
      <c r="AT1679" s="363"/>
    </row>
    <row r="1680" spans="1:46" x14ac:dyDescent="0.3">
      <c r="A1680" s="362" t="s">
        <v>1220</v>
      </c>
      <c r="B1680" s="363" t="s">
        <v>308</v>
      </c>
      <c r="C1680" s="363" t="s">
        <v>295</v>
      </c>
      <c r="D1680" s="363" t="s">
        <v>778</v>
      </c>
      <c r="E1680" s="363" t="s">
        <v>297</v>
      </c>
      <c r="F1680" s="363" t="s">
        <v>452</v>
      </c>
      <c r="G1680" s="363" t="s">
        <v>463</v>
      </c>
      <c r="H1680" s="363" t="s">
        <v>1166</v>
      </c>
      <c r="I1680" s="363" t="s">
        <v>780</v>
      </c>
      <c r="J1680" s="363" t="s">
        <v>878</v>
      </c>
      <c r="K1680" s="363" t="s">
        <v>782</v>
      </c>
      <c r="L1680" s="364">
        <v>1.1299999999999999</v>
      </c>
      <c r="M1680" s="365">
        <v>1.5</v>
      </c>
      <c r="N1680" s="364">
        <v>1.05</v>
      </c>
      <c r="O1680" s="363" t="s">
        <v>1219</v>
      </c>
      <c r="P1680" s="363"/>
      <c r="Q1680" s="363" t="s">
        <v>300</v>
      </c>
      <c r="R1680" s="363" t="s">
        <v>811</v>
      </c>
      <c r="S1680" s="363"/>
      <c r="T1680" s="365">
        <v>1.34</v>
      </c>
      <c r="U1680" s="366">
        <v>45</v>
      </c>
      <c r="V1680" s="367">
        <v>45200</v>
      </c>
      <c r="W1680" s="367">
        <v>45930</v>
      </c>
      <c r="X1680" s="363" t="s">
        <v>3400</v>
      </c>
      <c r="Y1680" s="363" t="s">
        <v>823</v>
      </c>
      <c r="Z1680" s="363"/>
      <c r="AA1680" s="363" t="s">
        <v>780</v>
      </c>
      <c r="AB1680" s="363"/>
      <c r="AC1680" s="363"/>
      <c r="AD1680" s="363" t="s">
        <v>304</v>
      </c>
      <c r="AE1680" s="367">
        <v>44669</v>
      </c>
      <c r="AF1680" s="362" t="s">
        <v>2581</v>
      </c>
      <c r="AG1680" s="364">
        <v>4.3300000000000001E-4</v>
      </c>
      <c r="AH1680" s="364">
        <v>0</v>
      </c>
      <c r="AI1680" s="364">
        <v>0.74</v>
      </c>
      <c r="AJ1680" s="363" t="s">
        <v>0</v>
      </c>
      <c r="AK1680" s="368">
        <v>45.69</v>
      </c>
      <c r="AL1680" s="364">
        <v>2.2222222222222221E-4</v>
      </c>
      <c r="AM1680" s="369"/>
      <c r="AN1680" s="370">
        <v>15</v>
      </c>
      <c r="AO1680" s="371" t="s">
        <v>305</v>
      </c>
      <c r="AP1680" s="371" t="s">
        <v>0</v>
      </c>
      <c r="AQ1680" s="371" t="s">
        <v>386</v>
      </c>
      <c r="AR1680" s="372" t="s">
        <v>0</v>
      </c>
      <c r="AS1680" s="372"/>
      <c r="AT1680" s="363"/>
    </row>
    <row r="1681" spans="1:46" x14ac:dyDescent="0.3">
      <c r="A1681" s="362" t="s">
        <v>1221</v>
      </c>
      <c r="B1681" s="363" t="s">
        <v>310</v>
      </c>
      <c r="C1681" s="363" t="s">
        <v>295</v>
      </c>
      <c r="D1681" s="363" t="s">
        <v>778</v>
      </c>
      <c r="E1681" s="363" t="s">
        <v>297</v>
      </c>
      <c r="F1681" s="363" t="s">
        <v>452</v>
      </c>
      <c r="G1681" s="363" t="s">
        <v>463</v>
      </c>
      <c r="H1681" s="363" t="s">
        <v>1166</v>
      </c>
      <c r="I1681" s="363" t="s">
        <v>780</v>
      </c>
      <c r="J1681" s="363" t="s">
        <v>878</v>
      </c>
      <c r="K1681" s="363" t="s">
        <v>782</v>
      </c>
      <c r="L1681" s="364">
        <v>1.1599999999999999</v>
      </c>
      <c r="M1681" s="365">
        <v>1.65</v>
      </c>
      <c r="N1681" s="364">
        <v>1.07</v>
      </c>
      <c r="O1681" s="363" t="s">
        <v>1219</v>
      </c>
      <c r="P1681" s="363"/>
      <c r="Q1681" s="363" t="s">
        <v>300</v>
      </c>
      <c r="R1681" s="363" t="s">
        <v>811</v>
      </c>
      <c r="S1681" s="363"/>
      <c r="T1681" s="365">
        <v>1.34</v>
      </c>
      <c r="U1681" s="366">
        <v>45</v>
      </c>
      <c r="V1681" s="367">
        <v>45200</v>
      </c>
      <c r="W1681" s="367">
        <v>45930</v>
      </c>
      <c r="X1681" s="363" t="s">
        <v>3400</v>
      </c>
      <c r="Y1681" s="363" t="s">
        <v>823</v>
      </c>
      <c r="Z1681" s="363"/>
      <c r="AA1681" s="363" t="s">
        <v>780</v>
      </c>
      <c r="AB1681" s="363"/>
      <c r="AC1681" s="363"/>
      <c r="AD1681" s="363" t="s">
        <v>304</v>
      </c>
      <c r="AE1681" s="367">
        <v>44669</v>
      </c>
      <c r="AF1681" s="362" t="s">
        <v>2581</v>
      </c>
      <c r="AG1681" s="364">
        <v>4.4200000000000001E-4</v>
      </c>
      <c r="AH1681" s="364">
        <v>0</v>
      </c>
      <c r="AI1681" s="364">
        <v>0.76</v>
      </c>
      <c r="AJ1681" s="363" t="s">
        <v>0</v>
      </c>
      <c r="AK1681" s="368">
        <v>44.34</v>
      </c>
      <c r="AL1681" s="364">
        <v>2.2222222222222221E-4</v>
      </c>
      <c r="AM1681" s="369"/>
      <c r="AN1681" s="370">
        <v>15</v>
      </c>
      <c r="AO1681" s="371" t="s">
        <v>305</v>
      </c>
      <c r="AP1681" s="371" t="s">
        <v>0</v>
      </c>
      <c r="AQ1681" s="371" t="s">
        <v>386</v>
      </c>
      <c r="AR1681" s="372" t="s">
        <v>0</v>
      </c>
      <c r="AS1681" s="372"/>
      <c r="AT1681" s="363"/>
    </row>
    <row r="1682" spans="1:46" x14ac:dyDescent="0.3">
      <c r="A1682" s="362" t="s">
        <v>1222</v>
      </c>
      <c r="B1682" s="363" t="s">
        <v>294</v>
      </c>
      <c r="C1682" s="363" t="s">
        <v>295</v>
      </c>
      <c r="D1682" s="363" t="s">
        <v>778</v>
      </c>
      <c r="E1682" s="363" t="s">
        <v>297</v>
      </c>
      <c r="F1682" s="363" t="s">
        <v>452</v>
      </c>
      <c r="G1682" s="363" t="s">
        <v>463</v>
      </c>
      <c r="H1682" s="363" t="s">
        <v>1166</v>
      </c>
      <c r="I1682" s="363" t="s">
        <v>780</v>
      </c>
      <c r="J1682" s="363" t="s">
        <v>883</v>
      </c>
      <c r="K1682" s="363" t="s">
        <v>782</v>
      </c>
      <c r="L1682" s="364">
        <v>0.3</v>
      </c>
      <c r="M1682" s="365">
        <v>0.3</v>
      </c>
      <c r="N1682" s="364">
        <v>0.28000000000000003</v>
      </c>
      <c r="O1682" s="363" t="s">
        <v>1223</v>
      </c>
      <c r="P1682" s="363"/>
      <c r="Q1682" s="363" t="s">
        <v>300</v>
      </c>
      <c r="R1682" s="363" t="s">
        <v>811</v>
      </c>
      <c r="S1682" s="363"/>
      <c r="T1682" s="365">
        <v>0.83</v>
      </c>
      <c r="U1682" s="366">
        <v>45</v>
      </c>
      <c r="V1682" s="367">
        <v>45200</v>
      </c>
      <c r="W1682" s="367">
        <v>45930</v>
      </c>
      <c r="X1682" s="363" t="s">
        <v>3400</v>
      </c>
      <c r="Y1682" s="363" t="s">
        <v>823</v>
      </c>
      <c r="Z1682" s="363"/>
      <c r="AA1682" s="363" t="s">
        <v>780</v>
      </c>
      <c r="AB1682" s="363"/>
      <c r="AC1682" s="363"/>
      <c r="AD1682" s="363" t="s">
        <v>304</v>
      </c>
      <c r="AE1682" s="367">
        <v>44669</v>
      </c>
      <c r="AF1682" s="362" t="s">
        <v>2581</v>
      </c>
      <c r="AG1682" s="364">
        <v>1.15E-4</v>
      </c>
      <c r="AH1682" s="364">
        <v>0</v>
      </c>
      <c r="AI1682" s="364">
        <v>0.32</v>
      </c>
      <c r="AJ1682" s="363" t="s">
        <v>0</v>
      </c>
      <c r="AK1682" s="368">
        <v>138.27000000000001</v>
      </c>
      <c r="AL1682" s="364">
        <v>0</v>
      </c>
      <c r="AM1682" s="369"/>
      <c r="AN1682" s="370">
        <v>15</v>
      </c>
      <c r="AO1682" s="371" t="s">
        <v>305</v>
      </c>
      <c r="AP1682" s="371" t="s">
        <v>0</v>
      </c>
      <c r="AQ1682" s="371" t="s">
        <v>386</v>
      </c>
      <c r="AR1682" s="372" t="s">
        <v>0</v>
      </c>
      <c r="AS1682" s="372"/>
      <c r="AT1682" s="363"/>
    </row>
    <row r="1683" spans="1:46" x14ac:dyDescent="0.3">
      <c r="A1683" s="362" t="s">
        <v>1224</v>
      </c>
      <c r="B1683" s="363" t="s">
        <v>308</v>
      </c>
      <c r="C1683" s="363" t="s">
        <v>295</v>
      </c>
      <c r="D1683" s="363" t="s">
        <v>778</v>
      </c>
      <c r="E1683" s="363" t="s">
        <v>297</v>
      </c>
      <c r="F1683" s="363" t="s">
        <v>452</v>
      </c>
      <c r="G1683" s="363" t="s">
        <v>463</v>
      </c>
      <c r="H1683" s="363" t="s">
        <v>1166</v>
      </c>
      <c r="I1683" s="363" t="s">
        <v>780</v>
      </c>
      <c r="J1683" s="363" t="s">
        <v>883</v>
      </c>
      <c r="K1683" s="363" t="s">
        <v>782</v>
      </c>
      <c r="L1683" s="364">
        <v>0.33</v>
      </c>
      <c r="M1683" s="365">
        <v>0.45</v>
      </c>
      <c r="N1683" s="364">
        <v>0.31</v>
      </c>
      <c r="O1683" s="363" t="s">
        <v>1223</v>
      </c>
      <c r="P1683" s="363"/>
      <c r="Q1683" s="363" t="s">
        <v>300</v>
      </c>
      <c r="R1683" s="363" t="s">
        <v>811</v>
      </c>
      <c r="S1683" s="363"/>
      <c r="T1683" s="365">
        <v>0.83</v>
      </c>
      <c r="U1683" s="366">
        <v>45</v>
      </c>
      <c r="V1683" s="367">
        <v>45200</v>
      </c>
      <c r="W1683" s="367">
        <v>45930</v>
      </c>
      <c r="X1683" s="363" t="s">
        <v>3400</v>
      </c>
      <c r="Y1683" s="363" t="s">
        <v>823</v>
      </c>
      <c r="Z1683" s="363"/>
      <c r="AA1683" s="363" t="s">
        <v>780</v>
      </c>
      <c r="AB1683" s="363"/>
      <c r="AC1683" s="363"/>
      <c r="AD1683" s="363" t="s">
        <v>304</v>
      </c>
      <c r="AE1683" s="367">
        <v>44669</v>
      </c>
      <c r="AF1683" s="362" t="s">
        <v>2581</v>
      </c>
      <c r="AG1683" s="364">
        <v>1.27E-4</v>
      </c>
      <c r="AH1683" s="364">
        <v>0</v>
      </c>
      <c r="AI1683" s="364">
        <v>0.35</v>
      </c>
      <c r="AJ1683" s="363" t="s">
        <v>0</v>
      </c>
      <c r="AK1683" s="368">
        <v>122.18</v>
      </c>
      <c r="AL1683" s="364">
        <v>0</v>
      </c>
      <c r="AM1683" s="369"/>
      <c r="AN1683" s="370">
        <v>15</v>
      </c>
      <c r="AO1683" s="371" t="s">
        <v>305</v>
      </c>
      <c r="AP1683" s="371" t="s">
        <v>0</v>
      </c>
      <c r="AQ1683" s="371" t="s">
        <v>386</v>
      </c>
      <c r="AR1683" s="372" t="s">
        <v>0</v>
      </c>
      <c r="AS1683" s="372"/>
      <c r="AT1683" s="363"/>
    </row>
    <row r="1684" spans="1:46" x14ac:dyDescent="0.3">
      <c r="A1684" s="362" t="s">
        <v>1225</v>
      </c>
      <c r="B1684" s="363" t="s">
        <v>310</v>
      </c>
      <c r="C1684" s="363" t="s">
        <v>295</v>
      </c>
      <c r="D1684" s="363" t="s">
        <v>778</v>
      </c>
      <c r="E1684" s="363" t="s">
        <v>297</v>
      </c>
      <c r="F1684" s="363" t="s">
        <v>452</v>
      </c>
      <c r="G1684" s="363" t="s">
        <v>463</v>
      </c>
      <c r="H1684" s="363" t="s">
        <v>1166</v>
      </c>
      <c r="I1684" s="363" t="s">
        <v>780</v>
      </c>
      <c r="J1684" s="363" t="s">
        <v>883</v>
      </c>
      <c r="K1684" s="363" t="s">
        <v>782</v>
      </c>
      <c r="L1684" s="364">
        <v>0.34</v>
      </c>
      <c r="M1684" s="365">
        <v>0.6</v>
      </c>
      <c r="N1684" s="364">
        <v>0.32</v>
      </c>
      <c r="O1684" s="363" t="s">
        <v>1223</v>
      </c>
      <c r="P1684" s="363"/>
      <c r="Q1684" s="363" t="s">
        <v>300</v>
      </c>
      <c r="R1684" s="363" t="s">
        <v>811</v>
      </c>
      <c r="S1684" s="363"/>
      <c r="T1684" s="365">
        <v>0.83</v>
      </c>
      <c r="U1684" s="366">
        <v>45</v>
      </c>
      <c r="V1684" s="367">
        <v>45200</v>
      </c>
      <c r="W1684" s="367">
        <v>45930</v>
      </c>
      <c r="X1684" s="363" t="s">
        <v>3400</v>
      </c>
      <c r="Y1684" s="363" t="s">
        <v>823</v>
      </c>
      <c r="Z1684" s="363"/>
      <c r="AA1684" s="363" t="s">
        <v>780</v>
      </c>
      <c r="AB1684" s="363"/>
      <c r="AC1684" s="363"/>
      <c r="AD1684" s="363" t="s">
        <v>304</v>
      </c>
      <c r="AE1684" s="367">
        <v>44669</v>
      </c>
      <c r="AF1684" s="362" t="s">
        <v>2581</v>
      </c>
      <c r="AG1684" s="364">
        <v>1.2999999999999999E-4</v>
      </c>
      <c r="AH1684" s="364">
        <v>0</v>
      </c>
      <c r="AI1684" s="364">
        <v>0.36</v>
      </c>
      <c r="AJ1684" s="363" t="s">
        <v>0</v>
      </c>
      <c r="AK1684" s="368">
        <v>119.27</v>
      </c>
      <c r="AL1684" s="364">
        <v>0</v>
      </c>
      <c r="AM1684" s="369"/>
      <c r="AN1684" s="370">
        <v>15</v>
      </c>
      <c r="AO1684" s="371" t="s">
        <v>305</v>
      </c>
      <c r="AP1684" s="371" t="s">
        <v>0</v>
      </c>
      <c r="AQ1684" s="371" t="s">
        <v>386</v>
      </c>
      <c r="AR1684" s="372" t="s">
        <v>0</v>
      </c>
      <c r="AS1684" s="372"/>
      <c r="AT1684" s="363"/>
    </row>
    <row r="1685" spans="1:46" x14ac:dyDescent="0.3">
      <c r="A1685" s="362" t="s">
        <v>1226</v>
      </c>
      <c r="B1685" s="363" t="s">
        <v>294</v>
      </c>
      <c r="C1685" s="363" t="s">
        <v>295</v>
      </c>
      <c r="D1685" s="363" t="s">
        <v>778</v>
      </c>
      <c r="E1685" s="363" t="s">
        <v>297</v>
      </c>
      <c r="F1685" s="363" t="s">
        <v>452</v>
      </c>
      <c r="G1685" s="363" t="s">
        <v>463</v>
      </c>
      <c r="H1685" s="363" t="s">
        <v>1149</v>
      </c>
      <c r="I1685" s="363" t="s">
        <v>796</v>
      </c>
      <c r="J1685" s="363" t="s">
        <v>781</v>
      </c>
      <c r="K1685" s="363" t="s">
        <v>782</v>
      </c>
      <c r="L1685" s="364">
        <v>0.53</v>
      </c>
      <c r="M1685" s="365">
        <v>0.9</v>
      </c>
      <c r="N1685" s="364">
        <v>0.49</v>
      </c>
      <c r="O1685" s="363" t="s">
        <v>1227</v>
      </c>
      <c r="P1685" s="363"/>
      <c r="Q1685" s="363" t="s">
        <v>300</v>
      </c>
      <c r="R1685" s="363" t="s">
        <v>785</v>
      </c>
      <c r="S1685" s="363"/>
      <c r="T1685" s="365">
        <v>2.3199999999999998</v>
      </c>
      <c r="U1685" s="366">
        <v>25</v>
      </c>
      <c r="V1685" s="367">
        <v>45200</v>
      </c>
      <c r="W1685" s="367">
        <v>45930</v>
      </c>
      <c r="X1685" s="363" t="s">
        <v>3400</v>
      </c>
      <c r="Y1685" s="363" t="s">
        <v>786</v>
      </c>
      <c r="Z1685" s="363"/>
      <c r="AA1685" s="363" t="s">
        <v>796</v>
      </c>
      <c r="AB1685" s="363"/>
      <c r="AC1685" s="363"/>
      <c r="AD1685" s="363" t="s">
        <v>304</v>
      </c>
      <c r="AE1685" s="367">
        <v>42390</v>
      </c>
      <c r="AF1685" s="362" t="s">
        <v>2580</v>
      </c>
      <c r="AG1685" s="364">
        <v>9.8879590618600074E-5</v>
      </c>
      <c r="AH1685" s="364">
        <v>1.0326119423070211E-4</v>
      </c>
      <c r="AI1685" s="364">
        <v>9.8357246955324246E-2</v>
      </c>
      <c r="AJ1685" s="363" t="s">
        <v>0</v>
      </c>
      <c r="AK1685" s="368">
        <v>261.54434789865161</v>
      </c>
      <c r="AL1685" s="364">
        <v>2.3074193931002621E-4</v>
      </c>
      <c r="AM1685" s="369"/>
      <c r="AN1685" s="370">
        <v>15</v>
      </c>
      <c r="AO1685" s="371" t="s">
        <v>305</v>
      </c>
      <c r="AP1685" s="371" t="s">
        <v>0</v>
      </c>
      <c r="AQ1685" s="371" t="s">
        <v>386</v>
      </c>
      <c r="AR1685" s="372" t="s">
        <v>0</v>
      </c>
      <c r="AS1685" s="372"/>
      <c r="AT1685" s="363"/>
    </row>
    <row r="1686" spans="1:46" x14ac:dyDescent="0.3">
      <c r="A1686" s="362" t="s">
        <v>1228</v>
      </c>
      <c r="B1686" s="363" t="s">
        <v>308</v>
      </c>
      <c r="C1686" s="363" t="s">
        <v>295</v>
      </c>
      <c r="D1686" s="363" t="s">
        <v>778</v>
      </c>
      <c r="E1686" s="363" t="s">
        <v>297</v>
      </c>
      <c r="F1686" s="363" t="s">
        <v>452</v>
      </c>
      <c r="G1686" s="363" t="s">
        <v>463</v>
      </c>
      <c r="H1686" s="363" t="s">
        <v>1149</v>
      </c>
      <c r="I1686" s="363" t="s">
        <v>796</v>
      </c>
      <c r="J1686" s="363" t="s">
        <v>781</v>
      </c>
      <c r="K1686" s="363" t="s">
        <v>782</v>
      </c>
      <c r="L1686" s="364">
        <v>0.8</v>
      </c>
      <c r="M1686" s="365">
        <v>0.9</v>
      </c>
      <c r="N1686" s="364">
        <v>0.75</v>
      </c>
      <c r="O1686" s="363" t="s">
        <v>1227</v>
      </c>
      <c r="P1686" s="363"/>
      <c r="Q1686" s="363" t="s">
        <v>300</v>
      </c>
      <c r="R1686" s="363" t="s">
        <v>785</v>
      </c>
      <c r="S1686" s="363"/>
      <c r="T1686" s="365">
        <v>2.3199999999999998</v>
      </c>
      <c r="U1686" s="366">
        <v>25</v>
      </c>
      <c r="V1686" s="367">
        <v>45200</v>
      </c>
      <c r="W1686" s="367">
        <v>45930</v>
      </c>
      <c r="X1686" s="363" t="s">
        <v>3400</v>
      </c>
      <c r="Y1686" s="363" t="s">
        <v>786</v>
      </c>
      <c r="Z1686" s="363"/>
      <c r="AA1686" s="363" t="s">
        <v>796</v>
      </c>
      <c r="AB1686" s="363"/>
      <c r="AC1686" s="363"/>
      <c r="AD1686" s="363" t="s">
        <v>304</v>
      </c>
      <c r="AE1686" s="367">
        <v>42390</v>
      </c>
      <c r="AF1686" s="362" t="s">
        <v>2580</v>
      </c>
      <c r="AG1686" s="364">
        <v>1.3273026128082351E-4</v>
      </c>
      <c r="AH1686" s="364">
        <v>1.386118733367082E-4</v>
      </c>
      <c r="AI1686" s="364">
        <v>0.13202909726435419</v>
      </c>
      <c r="AJ1686" s="363" t="s">
        <v>0</v>
      </c>
      <c r="AK1686" s="368">
        <v>187.8825061831528</v>
      </c>
      <c r="AL1686" s="364">
        <v>3.0973467529003498E-4</v>
      </c>
      <c r="AM1686" s="369"/>
      <c r="AN1686" s="370">
        <v>15</v>
      </c>
      <c r="AO1686" s="371" t="s">
        <v>305</v>
      </c>
      <c r="AP1686" s="371" t="s">
        <v>0</v>
      </c>
      <c r="AQ1686" s="371" t="s">
        <v>386</v>
      </c>
      <c r="AR1686" s="372" t="s">
        <v>0</v>
      </c>
      <c r="AS1686" s="372"/>
      <c r="AT1686" s="363"/>
    </row>
    <row r="1687" spans="1:46" x14ac:dyDescent="0.3">
      <c r="A1687" s="362" t="s">
        <v>1229</v>
      </c>
      <c r="B1687" s="363" t="s">
        <v>310</v>
      </c>
      <c r="C1687" s="363" t="s">
        <v>295</v>
      </c>
      <c r="D1687" s="363" t="s">
        <v>778</v>
      </c>
      <c r="E1687" s="363" t="s">
        <v>297</v>
      </c>
      <c r="F1687" s="363" t="s">
        <v>452</v>
      </c>
      <c r="G1687" s="363" t="s">
        <v>463</v>
      </c>
      <c r="H1687" s="363" t="s">
        <v>1149</v>
      </c>
      <c r="I1687" s="363" t="s">
        <v>796</v>
      </c>
      <c r="J1687" s="363" t="s">
        <v>781</v>
      </c>
      <c r="K1687" s="363" t="s">
        <v>782</v>
      </c>
      <c r="L1687" s="364">
        <v>0.8</v>
      </c>
      <c r="M1687" s="365">
        <v>0.9</v>
      </c>
      <c r="N1687" s="364">
        <v>0.75</v>
      </c>
      <c r="O1687" s="363" t="s">
        <v>1227</v>
      </c>
      <c r="P1687" s="363"/>
      <c r="Q1687" s="363" t="s">
        <v>300</v>
      </c>
      <c r="R1687" s="363" t="s">
        <v>785</v>
      </c>
      <c r="S1687" s="363"/>
      <c r="T1687" s="365">
        <v>2.3199999999999998</v>
      </c>
      <c r="U1687" s="366">
        <v>25</v>
      </c>
      <c r="V1687" s="367">
        <v>45200</v>
      </c>
      <c r="W1687" s="367">
        <v>45930</v>
      </c>
      <c r="X1687" s="363" t="s">
        <v>3400</v>
      </c>
      <c r="Y1687" s="363" t="s">
        <v>786</v>
      </c>
      <c r="Z1687" s="363"/>
      <c r="AA1687" s="363" t="s">
        <v>796</v>
      </c>
      <c r="AB1687" s="363"/>
      <c r="AC1687" s="363"/>
      <c r="AD1687" s="363" t="s">
        <v>304</v>
      </c>
      <c r="AE1687" s="367">
        <v>42390</v>
      </c>
      <c r="AF1687" s="362" t="s">
        <v>2580</v>
      </c>
      <c r="AG1687" s="364">
        <v>1.3273026128082351E-4</v>
      </c>
      <c r="AH1687" s="364">
        <v>1.386118733367082E-4</v>
      </c>
      <c r="AI1687" s="364">
        <v>0.13202909726435419</v>
      </c>
      <c r="AJ1687" s="363" t="s">
        <v>0</v>
      </c>
      <c r="AK1687" s="368">
        <v>187.8825061831528</v>
      </c>
      <c r="AL1687" s="364">
        <v>3.0973467529003498E-4</v>
      </c>
      <c r="AM1687" s="369"/>
      <c r="AN1687" s="370">
        <v>15</v>
      </c>
      <c r="AO1687" s="371" t="s">
        <v>305</v>
      </c>
      <c r="AP1687" s="371" t="s">
        <v>0</v>
      </c>
      <c r="AQ1687" s="371" t="s">
        <v>386</v>
      </c>
      <c r="AR1687" s="372" t="s">
        <v>0</v>
      </c>
      <c r="AS1687" s="372"/>
      <c r="AT1687" s="363"/>
    </row>
    <row r="1688" spans="1:46" x14ac:dyDescent="0.3">
      <c r="A1688" s="362" t="s">
        <v>1230</v>
      </c>
      <c r="B1688" s="363" t="s">
        <v>294</v>
      </c>
      <c r="C1688" s="363" t="s">
        <v>295</v>
      </c>
      <c r="D1688" s="363" t="s">
        <v>778</v>
      </c>
      <c r="E1688" s="363" t="s">
        <v>297</v>
      </c>
      <c r="F1688" s="363" t="s">
        <v>452</v>
      </c>
      <c r="G1688" s="363" t="s">
        <v>453</v>
      </c>
      <c r="H1688" s="363" t="s">
        <v>1149</v>
      </c>
      <c r="I1688" s="363" t="s">
        <v>853</v>
      </c>
      <c r="J1688" s="363" t="s">
        <v>892</v>
      </c>
      <c r="K1688" s="363" t="s">
        <v>782</v>
      </c>
      <c r="L1688" s="364">
        <v>15.90919067169534</v>
      </c>
      <c r="M1688" s="365">
        <v>8</v>
      </c>
      <c r="N1688" s="364">
        <v>14.24</v>
      </c>
      <c r="O1688" s="363" t="s">
        <v>1231</v>
      </c>
      <c r="P1688" s="363"/>
      <c r="Q1688" s="363" t="s">
        <v>300</v>
      </c>
      <c r="R1688" s="363" t="s">
        <v>785</v>
      </c>
      <c r="S1688" s="363"/>
      <c r="T1688" s="365">
        <v>22.18</v>
      </c>
      <c r="U1688" s="366">
        <v>25</v>
      </c>
      <c r="V1688" s="367">
        <v>45200</v>
      </c>
      <c r="W1688" s="367">
        <v>45930</v>
      </c>
      <c r="X1688" s="363" t="s">
        <v>3401</v>
      </c>
      <c r="Y1688" s="363" t="s">
        <v>894</v>
      </c>
      <c r="Z1688" s="363"/>
      <c r="AA1688" s="363" t="s">
        <v>856</v>
      </c>
      <c r="AB1688" s="363"/>
      <c r="AC1688" s="363"/>
      <c r="AD1688" s="363" t="s">
        <v>304</v>
      </c>
      <c r="AE1688" s="367">
        <v>42390</v>
      </c>
      <c r="AF1688" s="362" t="s">
        <v>2580</v>
      </c>
      <c r="AG1688" s="364">
        <v>2.5361278782986881E-3</v>
      </c>
      <c r="AH1688" s="364">
        <v>2.6485100898631432E-3</v>
      </c>
      <c r="AI1688" s="364">
        <v>0.26387442238758829</v>
      </c>
      <c r="AJ1688" s="363" t="s">
        <v>0</v>
      </c>
      <c r="AK1688" s="368">
        <v>80.372374197172249</v>
      </c>
      <c r="AL1688" s="364">
        <v>5.918218929870672E-3</v>
      </c>
      <c r="AM1688" s="369"/>
      <c r="AN1688" s="370">
        <v>15</v>
      </c>
      <c r="AO1688" s="371" t="s">
        <v>305</v>
      </c>
      <c r="AP1688" s="371" t="s">
        <v>0</v>
      </c>
      <c r="AQ1688" s="371" t="s">
        <v>386</v>
      </c>
      <c r="AR1688" s="372" t="s">
        <v>0</v>
      </c>
      <c r="AS1688" s="372"/>
      <c r="AT1688" s="363"/>
    </row>
    <row r="1689" spans="1:46" x14ac:dyDescent="0.3">
      <c r="A1689" s="362" t="s">
        <v>1232</v>
      </c>
      <c r="B1689" s="363" t="s">
        <v>294</v>
      </c>
      <c r="C1689" s="363" t="s">
        <v>295</v>
      </c>
      <c r="D1689" s="363" t="s">
        <v>778</v>
      </c>
      <c r="E1689" s="363" t="s">
        <v>297</v>
      </c>
      <c r="F1689" s="363" t="s">
        <v>452</v>
      </c>
      <c r="G1689" s="363" t="s">
        <v>453</v>
      </c>
      <c r="H1689" s="363" t="s">
        <v>1149</v>
      </c>
      <c r="I1689" s="363" t="s">
        <v>853</v>
      </c>
      <c r="J1689" s="363" t="s">
        <v>896</v>
      </c>
      <c r="K1689" s="363" t="s">
        <v>782</v>
      </c>
      <c r="L1689" s="364">
        <v>7.7226910812374294</v>
      </c>
      <c r="M1689" s="365">
        <v>8</v>
      </c>
      <c r="N1689" s="364">
        <v>6.91</v>
      </c>
      <c r="O1689" s="363" t="s">
        <v>1233</v>
      </c>
      <c r="P1689" s="363"/>
      <c r="Q1689" s="363" t="s">
        <v>300</v>
      </c>
      <c r="R1689" s="363" t="s">
        <v>785</v>
      </c>
      <c r="S1689" s="363"/>
      <c r="T1689" s="365">
        <v>22.18</v>
      </c>
      <c r="U1689" s="366">
        <v>25</v>
      </c>
      <c r="V1689" s="367">
        <v>45200</v>
      </c>
      <c r="W1689" s="367">
        <v>45930</v>
      </c>
      <c r="X1689" s="363" t="s">
        <v>3401</v>
      </c>
      <c r="Y1689" s="363" t="s">
        <v>894</v>
      </c>
      <c r="Z1689" s="363"/>
      <c r="AA1689" s="363" t="s">
        <v>856</v>
      </c>
      <c r="AB1689" s="363"/>
      <c r="AC1689" s="363"/>
      <c r="AD1689" s="363" t="s">
        <v>304</v>
      </c>
      <c r="AE1689" s="367">
        <v>42390</v>
      </c>
      <c r="AF1689" s="362" t="s">
        <v>2580</v>
      </c>
      <c r="AG1689" s="364">
        <v>1.2310954435577051E-3</v>
      </c>
      <c r="AH1689" s="364">
        <v>1.285648382223697E-3</v>
      </c>
      <c r="AI1689" s="364">
        <v>0.12809078037922281</v>
      </c>
      <c r="AJ1689" s="363" t="s">
        <v>0</v>
      </c>
      <c r="AK1689" s="368">
        <v>194.49819000390329</v>
      </c>
      <c r="AL1689" s="364">
        <v>2.872841082220327E-3</v>
      </c>
      <c r="AM1689" s="369"/>
      <c r="AN1689" s="370">
        <v>15</v>
      </c>
      <c r="AO1689" s="371" t="s">
        <v>305</v>
      </c>
      <c r="AP1689" s="371" t="s">
        <v>0</v>
      </c>
      <c r="AQ1689" s="371" t="s">
        <v>386</v>
      </c>
      <c r="AR1689" s="372" t="s">
        <v>0</v>
      </c>
      <c r="AS1689" s="372"/>
      <c r="AT1689" s="363"/>
    </row>
    <row r="1690" spans="1:46" x14ac:dyDescent="0.3">
      <c r="A1690" s="362" t="s">
        <v>1234</v>
      </c>
      <c r="B1690" s="363" t="s">
        <v>308</v>
      </c>
      <c r="C1690" s="363" t="s">
        <v>295</v>
      </c>
      <c r="D1690" s="363" t="s">
        <v>778</v>
      </c>
      <c r="E1690" s="363" t="s">
        <v>297</v>
      </c>
      <c r="F1690" s="363" t="s">
        <v>452</v>
      </c>
      <c r="G1690" s="363" t="s">
        <v>453</v>
      </c>
      <c r="H1690" s="363" t="s">
        <v>1149</v>
      </c>
      <c r="I1690" s="363" t="s">
        <v>853</v>
      </c>
      <c r="J1690" s="363" t="s">
        <v>892</v>
      </c>
      <c r="K1690" s="363" t="s">
        <v>782</v>
      </c>
      <c r="L1690" s="364">
        <v>18.155588511534301</v>
      </c>
      <c r="M1690" s="365">
        <v>8</v>
      </c>
      <c r="N1690" s="364">
        <v>16.239999999999998</v>
      </c>
      <c r="O1690" s="363" t="s">
        <v>1231</v>
      </c>
      <c r="P1690" s="363"/>
      <c r="Q1690" s="363" t="s">
        <v>300</v>
      </c>
      <c r="R1690" s="363" t="s">
        <v>785</v>
      </c>
      <c r="S1690" s="363"/>
      <c r="T1690" s="365">
        <v>22.18</v>
      </c>
      <c r="U1690" s="366">
        <v>25</v>
      </c>
      <c r="V1690" s="367">
        <v>45200</v>
      </c>
      <c r="W1690" s="367">
        <v>45930</v>
      </c>
      <c r="X1690" s="363" t="s">
        <v>3401</v>
      </c>
      <c r="Y1690" s="363" t="s">
        <v>894</v>
      </c>
      <c r="Z1690" s="363"/>
      <c r="AA1690" s="363" t="s">
        <v>856</v>
      </c>
      <c r="AB1690" s="363"/>
      <c r="AC1690" s="363"/>
      <c r="AD1690" s="363" t="s">
        <v>304</v>
      </c>
      <c r="AE1690" s="367">
        <v>42390</v>
      </c>
      <c r="AF1690" s="362" t="s">
        <v>2580</v>
      </c>
      <c r="AG1690" s="364">
        <v>2.8942323416201051E-3</v>
      </c>
      <c r="AH1690" s="364">
        <v>3.0224830635635241E-3</v>
      </c>
      <c r="AI1690" s="364">
        <v>0.30113382449500342</v>
      </c>
      <c r="AJ1690" s="363" t="s">
        <v>0</v>
      </c>
      <c r="AK1690" s="368">
        <v>67.051563544411451</v>
      </c>
      <c r="AL1690" s="364">
        <v>6.7538789262907651E-3</v>
      </c>
      <c r="AM1690" s="369"/>
      <c r="AN1690" s="370">
        <v>15</v>
      </c>
      <c r="AO1690" s="371" t="s">
        <v>305</v>
      </c>
      <c r="AP1690" s="371" t="s">
        <v>0</v>
      </c>
      <c r="AQ1690" s="371" t="s">
        <v>386</v>
      </c>
      <c r="AR1690" s="372" t="s">
        <v>0</v>
      </c>
      <c r="AS1690" s="372"/>
      <c r="AT1690" s="363"/>
    </row>
    <row r="1691" spans="1:46" x14ac:dyDescent="0.3">
      <c r="A1691" s="362" t="s">
        <v>1235</v>
      </c>
      <c r="B1691" s="363" t="s">
        <v>308</v>
      </c>
      <c r="C1691" s="363" t="s">
        <v>295</v>
      </c>
      <c r="D1691" s="363" t="s">
        <v>778</v>
      </c>
      <c r="E1691" s="363" t="s">
        <v>297</v>
      </c>
      <c r="F1691" s="363" t="s">
        <v>452</v>
      </c>
      <c r="G1691" s="363" t="s">
        <v>453</v>
      </c>
      <c r="H1691" s="363" t="s">
        <v>1149</v>
      </c>
      <c r="I1691" s="363" t="s">
        <v>853</v>
      </c>
      <c r="J1691" s="363" t="s">
        <v>896</v>
      </c>
      <c r="K1691" s="363" t="s">
        <v>782</v>
      </c>
      <c r="L1691" s="364">
        <v>10.673183766399051</v>
      </c>
      <c r="M1691" s="365">
        <v>8</v>
      </c>
      <c r="N1691" s="364">
        <v>9.5500000000000007</v>
      </c>
      <c r="O1691" s="363" t="s">
        <v>1233</v>
      </c>
      <c r="P1691" s="363"/>
      <c r="Q1691" s="363" t="s">
        <v>300</v>
      </c>
      <c r="R1691" s="363" t="s">
        <v>785</v>
      </c>
      <c r="S1691" s="363"/>
      <c r="T1691" s="365">
        <v>22.18</v>
      </c>
      <c r="U1691" s="366">
        <v>25</v>
      </c>
      <c r="V1691" s="367">
        <v>45200</v>
      </c>
      <c r="W1691" s="367">
        <v>45930</v>
      </c>
      <c r="X1691" s="363" t="s">
        <v>3401</v>
      </c>
      <c r="Y1691" s="363" t="s">
        <v>894</v>
      </c>
      <c r="Z1691" s="363"/>
      <c r="AA1691" s="363" t="s">
        <v>856</v>
      </c>
      <c r="AB1691" s="363"/>
      <c r="AC1691" s="363"/>
      <c r="AD1691" s="363" t="s">
        <v>304</v>
      </c>
      <c r="AE1691" s="367">
        <v>42390</v>
      </c>
      <c r="AF1691" s="362" t="s">
        <v>2580</v>
      </c>
      <c r="AG1691" s="364">
        <v>1.701441604338073E-3</v>
      </c>
      <c r="AH1691" s="364">
        <v>1.7768367655913611E-3</v>
      </c>
      <c r="AI1691" s="364">
        <v>0.1770285025501559</v>
      </c>
      <c r="AJ1691" s="363" t="s">
        <v>0</v>
      </c>
      <c r="AK1691" s="368">
        <v>133.18776978564091</v>
      </c>
      <c r="AL1691" s="364">
        <v>3.9704243611004501E-3</v>
      </c>
      <c r="AM1691" s="369"/>
      <c r="AN1691" s="370">
        <v>15</v>
      </c>
      <c r="AO1691" s="371" t="s">
        <v>305</v>
      </c>
      <c r="AP1691" s="371" t="s">
        <v>0</v>
      </c>
      <c r="AQ1691" s="371" t="s">
        <v>386</v>
      </c>
      <c r="AR1691" s="372" t="s">
        <v>0</v>
      </c>
      <c r="AS1691" s="372"/>
      <c r="AT1691" s="363"/>
    </row>
    <row r="1692" spans="1:46" x14ac:dyDescent="0.3">
      <c r="A1692" s="362" t="s">
        <v>1236</v>
      </c>
      <c r="B1692" s="363" t="s">
        <v>310</v>
      </c>
      <c r="C1692" s="363" t="s">
        <v>295</v>
      </c>
      <c r="D1692" s="363" t="s">
        <v>778</v>
      </c>
      <c r="E1692" s="363" t="s">
        <v>297</v>
      </c>
      <c r="F1692" s="363" t="s">
        <v>452</v>
      </c>
      <c r="G1692" s="363" t="s">
        <v>453</v>
      </c>
      <c r="H1692" s="363" t="s">
        <v>1149</v>
      </c>
      <c r="I1692" s="363" t="s">
        <v>853</v>
      </c>
      <c r="J1692" s="363" t="s">
        <v>892</v>
      </c>
      <c r="K1692" s="363" t="s">
        <v>782</v>
      </c>
      <c r="L1692" s="364">
        <v>18.155588511534301</v>
      </c>
      <c r="M1692" s="365">
        <v>8</v>
      </c>
      <c r="N1692" s="364">
        <v>16.239999999999998</v>
      </c>
      <c r="O1692" s="363" t="s">
        <v>1231</v>
      </c>
      <c r="P1692" s="363"/>
      <c r="Q1692" s="363" t="s">
        <v>300</v>
      </c>
      <c r="R1692" s="363" t="s">
        <v>785</v>
      </c>
      <c r="S1692" s="363"/>
      <c r="T1692" s="365">
        <v>22.18</v>
      </c>
      <c r="U1692" s="366">
        <v>25</v>
      </c>
      <c r="V1692" s="367">
        <v>45200</v>
      </c>
      <c r="W1692" s="367">
        <v>45930</v>
      </c>
      <c r="X1692" s="363" t="s">
        <v>3401</v>
      </c>
      <c r="Y1692" s="363" t="s">
        <v>894</v>
      </c>
      <c r="Z1692" s="363"/>
      <c r="AA1692" s="363" t="s">
        <v>856</v>
      </c>
      <c r="AB1692" s="363"/>
      <c r="AC1692" s="363"/>
      <c r="AD1692" s="363" t="s">
        <v>304</v>
      </c>
      <c r="AE1692" s="367">
        <v>42390</v>
      </c>
      <c r="AF1692" s="362" t="s">
        <v>2580</v>
      </c>
      <c r="AG1692" s="364">
        <v>2.8942323416201051E-3</v>
      </c>
      <c r="AH1692" s="364">
        <v>3.0224830635635241E-3</v>
      </c>
      <c r="AI1692" s="364">
        <v>0.30113382449500342</v>
      </c>
      <c r="AJ1692" s="363" t="s">
        <v>0</v>
      </c>
      <c r="AK1692" s="368">
        <v>67.051563544411451</v>
      </c>
      <c r="AL1692" s="364">
        <v>6.7538789262907651E-3</v>
      </c>
      <c r="AM1692" s="369"/>
      <c r="AN1692" s="370">
        <v>15</v>
      </c>
      <c r="AO1692" s="371" t="s">
        <v>305</v>
      </c>
      <c r="AP1692" s="371" t="s">
        <v>0</v>
      </c>
      <c r="AQ1692" s="371" t="s">
        <v>386</v>
      </c>
      <c r="AR1692" s="372" t="s">
        <v>0</v>
      </c>
      <c r="AS1692" s="372"/>
      <c r="AT1692" s="363"/>
    </row>
    <row r="1693" spans="1:46" x14ac:dyDescent="0.3">
      <c r="A1693" s="362" t="s">
        <v>1237</v>
      </c>
      <c r="B1693" s="363" t="s">
        <v>310</v>
      </c>
      <c r="C1693" s="363" t="s">
        <v>295</v>
      </c>
      <c r="D1693" s="363" t="s">
        <v>778</v>
      </c>
      <c r="E1693" s="363" t="s">
        <v>297</v>
      </c>
      <c r="F1693" s="363" t="s">
        <v>452</v>
      </c>
      <c r="G1693" s="363" t="s">
        <v>453</v>
      </c>
      <c r="H1693" s="363" t="s">
        <v>1149</v>
      </c>
      <c r="I1693" s="363" t="s">
        <v>853</v>
      </c>
      <c r="J1693" s="363" t="s">
        <v>896</v>
      </c>
      <c r="K1693" s="363" t="s">
        <v>782</v>
      </c>
      <c r="L1693" s="364">
        <v>10.673183766399051</v>
      </c>
      <c r="M1693" s="365">
        <v>8</v>
      </c>
      <c r="N1693" s="364">
        <v>9.5500000000000007</v>
      </c>
      <c r="O1693" s="363" t="s">
        <v>1233</v>
      </c>
      <c r="P1693" s="363"/>
      <c r="Q1693" s="363" t="s">
        <v>300</v>
      </c>
      <c r="R1693" s="363" t="s">
        <v>785</v>
      </c>
      <c r="S1693" s="363"/>
      <c r="T1693" s="365">
        <v>22.18</v>
      </c>
      <c r="U1693" s="366">
        <v>25</v>
      </c>
      <c r="V1693" s="367">
        <v>45200</v>
      </c>
      <c r="W1693" s="367">
        <v>45930</v>
      </c>
      <c r="X1693" s="363" t="s">
        <v>3401</v>
      </c>
      <c r="Y1693" s="363" t="s">
        <v>894</v>
      </c>
      <c r="Z1693" s="363"/>
      <c r="AA1693" s="363" t="s">
        <v>856</v>
      </c>
      <c r="AB1693" s="363"/>
      <c r="AC1693" s="363"/>
      <c r="AD1693" s="363" t="s">
        <v>304</v>
      </c>
      <c r="AE1693" s="367">
        <v>42390</v>
      </c>
      <c r="AF1693" s="362" t="s">
        <v>2580</v>
      </c>
      <c r="AG1693" s="364">
        <v>1.701441604338073E-3</v>
      </c>
      <c r="AH1693" s="364">
        <v>1.7768367655913611E-3</v>
      </c>
      <c r="AI1693" s="364">
        <v>0.1770285025501559</v>
      </c>
      <c r="AJ1693" s="363" t="s">
        <v>0</v>
      </c>
      <c r="AK1693" s="368">
        <v>133.18776978564091</v>
      </c>
      <c r="AL1693" s="364">
        <v>3.9704243611004501E-3</v>
      </c>
      <c r="AM1693" s="369"/>
      <c r="AN1693" s="370">
        <v>15</v>
      </c>
      <c r="AO1693" s="371" t="s">
        <v>305</v>
      </c>
      <c r="AP1693" s="371" t="s">
        <v>0</v>
      </c>
      <c r="AQ1693" s="371" t="s">
        <v>386</v>
      </c>
      <c r="AR1693" s="372" t="s">
        <v>0</v>
      </c>
      <c r="AS1693" s="372"/>
      <c r="AT1693" s="363"/>
    </row>
    <row r="1694" spans="1:46" x14ac:dyDescent="0.3">
      <c r="A1694" s="362" t="s">
        <v>1249</v>
      </c>
      <c r="B1694" s="363" t="s">
        <v>294</v>
      </c>
      <c r="C1694" s="363" t="s">
        <v>295</v>
      </c>
      <c r="D1694" s="363" t="s">
        <v>778</v>
      </c>
      <c r="E1694" s="363" t="s">
        <v>297</v>
      </c>
      <c r="F1694" s="363" t="s">
        <v>452</v>
      </c>
      <c r="G1694" s="363" t="s">
        <v>873</v>
      </c>
      <c r="H1694" s="363" t="s">
        <v>1243</v>
      </c>
      <c r="I1694" s="363" t="s">
        <v>913</v>
      </c>
      <c r="J1694" s="363" t="s">
        <v>916</v>
      </c>
      <c r="K1694" s="363" t="s">
        <v>782</v>
      </c>
      <c r="L1694" s="364">
        <v>0.16764162983872857</v>
      </c>
      <c r="M1694" s="365">
        <v>0.08</v>
      </c>
      <c r="N1694" s="364">
        <v>0.15</v>
      </c>
      <c r="O1694" s="363" t="s">
        <v>1250</v>
      </c>
      <c r="P1694" s="363"/>
      <c r="Q1694" s="363" t="s">
        <v>300</v>
      </c>
      <c r="R1694" s="363" t="s">
        <v>905</v>
      </c>
      <c r="S1694" s="363"/>
      <c r="T1694" s="365">
        <v>0.2</v>
      </c>
      <c r="U1694" s="366">
        <v>45</v>
      </c>
      <c r="V1694" s="367">
        <v>45200</v>
      </c>
      <c r="W1694" s="367">
        <v>45930</v>
      </c>
      <c r="X1694" s="363" t="s">
        <v>2899</v>
      </c>
      <c r="Y1694" s="363"/>
      <c r="Z1694" s="363"/>
      <c r="AA1694" s="363" t="s">
        <v>916</v>
      </c>
      <c r="AB1694" s="363"/>
      <c r="AC1694" s="363"/>
      <c r="AD1694" s="363" t="s">
        <v>360</v>
      </c>
      <c r="AE1694" s="367"/>
      <c r="AF1694" s="362"/>
      <c r="AG1694" s="364">
        <v>2.672421368070272E-5</v>
      </c>
      <c r="AH1694" s="364">
        <v>2.7908430873162729E-5</v>
      </c>
      <c r="AI1694" s="364">
        <v>0.3898838509505177</v>
      </c>
      <c r="AJ1694" s="363" t="s">
        <v>0</v>
      </c>
      <c r="AK1694" s="368">
        <v>45.610198751104583</v>
      </c>
      <c r="AL1694" s="364">
        <v>3.4645936833337263E-5</v>
      </c>
      <c r="AM1694" s="369"/>
      <c r="AN1694" s="370">
        <v>12</v>
      </c>
      <c r="AO1694" s="371" t="s">
        <v>305</v>
      </c>
      <c r="AP1694" s="371" t="s">
        <v>0</v>
      </c>
      <c r="AQ1694" s="371" t="s">
        <v>386</v>
      </c>
      <c r="AR1694" s="372" t="s">
        <v>0</v>
      </c>
      <c r="AS1694" s="372"/>
      <c r="AT1694" s="363"/>
    </row>
    <row r="1695" spans="1:46" x14ac:dyDescent="0.3">
      <c r="A1695" s="362" t="s">
        <v>1305</v>
      </c>
      <c r="B1695" s="363" t="s">
        <v>310</v>
      </c>
      <c r="C1695" s="363" t="s">
        <v>295</v>
      </c>
      <c r="D1695" s="363" t="s">
        <v>778</v>
      </c>
      <c r="E1695" s="363" t="s">
        <v>297</v>
      </c>
      <c r="F1695" s="363" t="s">
        <v>452</v>
      </c>
      <c r="G1695" s="363" t="s">
        <v>463</v>
      </c>
      <c r="H1695" s="363" t="s">
        <v>1243</v>
      </c>
      <c r="I1695" s="363" t="s">
        <v>796</v>
      </c>
      <c r="J1695" s="363" t="s">
        <v>829</v>
      </c>
      <c r="K1695" s="363" t="s">
        <v>782</v>
      </c>
      <c r="L1695" s="364">
        <v>0.22</v>
      </c>
      <c r="M1695" s="365">
        <v>0.15</v>
      </c>
      <c r="N1695" s="364">
        <v>0.2</v>
      </c>
      <c r="O1695" s="363" t="s">
        <v>1280</v>
      </c>
      <c r="P1695" s="363"/>
      <c r="Q1695" s="363" t="s">
        <v>300</v>
      </c>
      <c r="R1695" s="363" t="s">
        <v>905</v>
      </c>
      <c r="S1695" s="363"/>
      <c r="T1695" s="365">
        <v>1.01</v>
      </c>
      <c r="U1695" s="366">
        <v>45</v>
      </c>
      <c r="V1695" s="367">
        <v>45200</v>
      </c>
      <c r="W1695" s="367">
        <v>45930</v>
      </c>
      <c r="X1695" s="363" t="s">
        <v>3081</v>
      </c>
      <c r="Y1695" s="363" t="s">
        <v>791</v>
      </c>
      <c r="Z1695" s="363"/>
      <c r="AA1695" s="363" t="s">
        <v>796</v>
      </c>
      <c r="AB1695" s="363"/>
      <c r="AC1695" s="363"/>
      <c r="AD1695" s="363" t="s">
        <v>360</v>
      </c>
      <c r="AE1695" s="367"/>
      <c r="AF1695" s="362"/>
      <c r="AG1695" s="364">
        <v>3.640229813636793E-5</v>
      </c>
      <c r="AH1695" s="364">
        <v>3.8015375617830745E-5</v>
      </c>
      <c r="AI1695" s="364">
        <v>9.8219829294291544E-2</v>
      </c>
      <c r="AJ1695" s="363" t="s">
        <v>0</v>
      </c>
      <c r="AK1695" s="368">
        <v>262.08042010766712</v>
      </c>
      <c r="AL1695" s="364">
        <v>4.7192846790160471E-5</v>
      </c>
      <c r="AM1695" s="369"/>
      <c r="AN1695" s="370">
        <v>15</v>
      </c>
      <c r="AO1695" s="371" t="s">
        <v>305</v>
      </c>
      <c r="AP1695" s="371" t="s">
        <v>0</v>
      </c>
      <c r="AQ1695" s="371" t="s">
        <v>386</v>
      </c>
      <c r="AR1695" s="372" t="s">
        <v>0</v>
      </c>
      <c r="AS1695" s="372"/>
      <c r="AT1695" s="363"/>
    </row>
    <row r="1696" spans="1:46" x14ac:dyDescent="0.3">
      <c r="A1696" s="362" t="s">
        <v>1306</v>
      </c>
      <c r="B1696" s="363" t="s">
        <v>294</v>
      </c>
      <c r="C1696" s="363" t="s">
        <v>295</v>
      </c>
      <c r="D1696" s="363" t="s">
        <v>778</v>
      </c>
      <c r="E1696" s="363" t="s">
        <v>297</v>
      </c>
      <c r="F1696" s="363" t="s">
        <v>452</v>
      </c>
      <c r="G1696" s="363" t="s">
        <v>453</v>
      </c>
      <c r="H1696" s="363" t="s">
        <v>1243</v>
      </c>
      <c r="I1696" s="363" t="s">
        <v>853</v>
      </c>
      <c r="J1696" s="363" t="s">
        <v>854</v>
      </c>
      <c r="K1696" s="363" t="s">
        <v>782</v>
      </c>
      <c r="L1696" s="364">
        <v>4.2913890946020246</v>
      </c>
      <c r="M1696" s="365">
        <v>6</v>
      </c>
      <c r="N1696" s="364">
        <v>3.84</v>
      </c>
      <c r="O1696" s="363" t="s">
        <v>1307</v>
      </c>
      <c r="P1696" s="363"/>
      <c r="Q1696" s="363" t="s">
        <v>300</v>
      </c>
      <c r="R1696" s="363" t="s">
        <v>905</v>
      </c>
      <c r="S1696" s="363"/>
      <c r="T1696" s="365">
        <v>22.6</v>
      </c>
      <c r="U1696" s="366">
        <v>45</v>
      </c>
      <c r="V1696" s="367">
        <v>45200</v>
      </c>
      <c r="W1696" s="367">
        <v>45930</v>
      </c>
      <c r="X1696" s="363" t="s">
        <v>3401</v>
      </c>
      <c r="Y1696" s="363" t="s">
        <v>855</v>
      </c>
      <c r="Z1696" s="363"/>
      <c r="AA1696" s="363" t="s">
        <v>856</v>
      </c>
      <c r="AB1696" s="363"/>
      <c r="AC1696" s="363"/>
      <c r="AD1696" s="363" t="s">
        <v>360</v>
      </c>
      <c r="AE1696" s="367"/>
      <c r="AF1696" s="362"/>
      <c r="AG1696" s="364">
        <v>2.4808996419880889E-3</v>
      </c>
      <c r="AH1696" s="364">
        <v>2.5908345513520128E-3</v>
      </c>
      <c r="AI1696" s="364">
        <v>0.3089736665022017</v>
      </c>
      <c r="AJ1696" s="363" t="s">
        <v>0</v>
      </c>
      <c r="AK1696" s="368">
        <v>64.657818384053968</v>
      </c>
      <c r="AL1696" s="364">
        <v>3.2163001431257891E-3</v>
      </c>
      <c r="AM1696" s="369"/>
      <c r="AN1696" s="370">
        <v>15</v>
      </c>
      <c r="AO1696" s="371" t="s">
        <v>305</v>
      </c>
      <c r="AP1696" s="371" t="s">
        <v>0</v>
      </c>
      <c r="AQ1696" s="371" t="s">
        <v>386</v>
      </c>
      <c r="AR1696" s="372" t="s">
        <v>0</v>
      </c>
      <c r="AS1696" s="372"/>
      <c r="AT1696" s="363"/>
    </row>
    <row r="1697" spans="1:46" x14ac:dyDescent="0.3">
      <c r="A1697" s="362" t="s">
        <v>1308</v>
      </c>
      <c r="B1697" s="363" t="s">
        <v>294</v>
      </c>
      <c r="C1697" s="363" t="s">
        <v>295</v>
      </c>
      <c r="D1697" s="363" t="s">
        <v>778</v>
      </c>
      <c r="E1697" s="363" t="s">
        <v>297</v>
      </c>
      <c r="F1697" s="363" t="s">
        <v>452</v>
      </c>
      <c r="G1697" s="363" t="s">
        <v>453</v>
      </c>
      <c r="H1697" s="363" t="s">
        <v>1243</v>
      </c>
      <c r="I1697" s="363" t="s">
        <v>853</v>
      </c>
      <c r="J1697" s="363" t="s">
        <v>861</v>
      </c>
      <c r="K1697" s="363" t="s">
        <v>782</v>
      </c>
      <c r="L1697" s="364">
        <v>2.926975212733919</v>
      </c>
      <c r="M1697" s="365">
        <v>6</v>
      </c>
      <c r="N1697" s="364">
        <v>2.62</v>
      </c>
      <c r="O1697" s="363" t="s">
        <v>1309</v>
      </c>
      <c r="P1697" s="363"/>
      <c r="Q1697" s="363" t="s">
        <v>300</v>
      </c>
      <c r="R1697" s="363" t="s">
        <v>905</v>
      </c>
      <c r="S1697" s="363"/>
      <c r="T1697" s="365">
        <v>22.6</v>
      </c>
      <c r="U1697" s="366">
        <v>45</v>
      </c>
      <c r="V1697" s="367">
        <v>45200</v>
      </c>
      <c r="W1697" s="367">
        <v>45930</v>
      </c>
      <c r="X1697" s="363" t="s">
        <v>3401</v>
      </c>
      <c r="Y1697" s="363" t="s">
        <v>855</v>
      </c>
      <c r="Z1697" s="363"/>
      <c r="AA1697" s="363" t="s">
        <v>856</v>
      </c>
      <c r="AB1697" s="363"/>
      <c r="AC1697" s="363"/>
      <c r="AD1697" s="363" t="s">
        <v>360</v>
      </c>
      <c r="AE1697" s="367"/>
      <c r="AF1697" s="362"/>
      <c r="AG1697" s="364">
        <v>1.084707024325005E-3</v>
      </c>
      <c r="AH1697" s="364">
        <v>1.1327731235687541E-3</v>
      </c>
      <c r="AI1697" s="364">
        <v>0.13509047311475189</v>
      </c>
      <c r="AJ1697" s="363" t="s">
        <v>0</v>
      </c>
      <c r="AK1697" s="368">
        <v>183.00639180241191</v>
      </c>
      <c r="AL1697" s="364">
        <v>1.4062412273921441E-3</v>
      </c>
      <c r="AM1697" s="369"/>
      <c r="AN1697" s="370">
        <v>15</v>
      </c>
      <c r="AO1697" s="371" t="s">
        <v>305</v>
      </c>
      <c r="AP1697" s="371" t="s">
        <v>0</v>
      </c>
      <c r="AQ1697" s="371" t="s">
        <v>386</v>
      </c>
      <c r="AR1697" s="372" t="s">
        <v>0</v>
      </c>
      <c r="AS1697" s="372"/>
      <c r="AT1697" s="363"/>
    </row>
    <row r="1698" spans="1:46" x14ac:dyDescent="0.3">
      <c r="A1698" s="362" t="s">
        <v>1310</v>
      </c>
      <c r="B1698" s="363" t="s">
        <v>294</v>
      </c>
      <c r="C1698" s="363" t="s">
        <v>295</v>
      </c>
      <c r="D1698" s="363" t="s">
        <v>778</v>
      </c>
      <c r="E1698" s="363" t="s">
        <v>297</v>
      </c>
      <c r="F1698" s="363" t="s">
        <v>452</v>
      </c>
      <c r="G1698" s="363" t="s">
        <v>453</v>
      </c>
      <c r="H1698" s="363" t="s">
        <v>1243</v>
      </c>
      <c r="I1698" s="363" t="s">
        <v>853</v>
      </c>
      <c r="J1698" s="363" t="s">
        <v>892</v>
      </c>
      <c r="K1698" s="363" t="s">
        <v>782</v>
      </c>
      <c r="L1698" s="364">
        <v>4.8094957867530983</v>
      </c>
      <c r="M1698" s="365">
        <v>8</v>
      </c>
      <c r="N1698" s="364">
        <v>4.3</v>
      </c>
      <c r="O1698" s="363" t="s">
        <v>1311</v>
      </c>
      <c r="P1698" s="363"/>
      <c r="Q1698" s="363" t="s">
        <v>300</v>
      </c>
      <c r="R1698" s="363" t="s">
        <v>905</v>
      </c>
      <c r="S1698" s="363"/>
      <c r="T1698" s="365">
        <v>26.25</v>
      </c>
      <c r="U1698" s="366">
        <v>45</v>
      </c>
      <c r="V1698" s="367">
        <v>45200</v>
      </c>
      <c r="W1698" s="367">
        <v>45930</v>
      </c>
      <c r="X1698" s="363" t="s">
        <v>3401</v>
      </c>
      <c r="Y1698" s="363" t="s">
        <v>894</v>
      </c>
      <c r="Z1698" s="363"/>
      <c r="AA1698" s="363" t="s">
        <v>856</v>
      </c>
      <c r="AB1698" s="363"/>
      <c r="AC1698" s="363"/>
      <c r="AD1698" s="363" t="s">
        <v>360</v>
      </c>
      <c r="AE1698" s="367"/>
      <c r="AF1698" s="362"/>
      <c r="AG1698" s="364">
        <v>2.6586226133686729E-3</v>
      </c>
      <c r="AH1698" s="364">
        <v>2.7764328750523519E-3</v>
      </c>
      <c r="AI1698" s="364">
        <v>0.27661953186676658</v>
      </c>
      <c r="AJ1698" s="363" t="s">
        <v>0</v>
      </c>
      <c r="AK1698" s="368">
        <v>75.411993124132565</v>
      </c>
      <c r="AL1698" s="364">
        <v>3.4467046337443808E-3</v>
      </c>
      <c r="AM1698" s="369"/>
      <c r="AN1698" s="370">
        <v>15</v>
      </c>
      <c r="AO1698" s="371" t="s">
        <v>305</v>
      </c>
      <c r="AP1698" s="371" t="s">
        <v>0</v>
      </c>
      <c r="AQ1698" s="371" t="s">
        <v>386</v>
      </c>
      <c r="AR1698" s="372" t="s">
        <v>0</v>
      </c>
      <c r="AS1698" s="372"/>
      <c r="AT1698" s="363"/>
    </row>
    <row r="1699" spans="1:46" x14ac:dyDescent="0.3">
      <c r="A1699" s="362" t="s">
        <v>1312</v>
      </c>
      <c r="B1699" s="363" t="s">
        <v>294</v>
      </c>
      <c r="C1699" s="363" t="s">
        <v>295</v>
      </c>
      <c r="D1699" s="363" t="s">
        <v>778</v>
      </c>
      <c r="E1699" s="363" t="s">
        <v>297</v>
      </c>
      <c r="F1699" s="363" t="s">
        <v>452</v>
      </c>
      <c r="G1699" s="363" t="s">
        <v>453</v>
      </c>
      <c r="H1699" s="363" t="s">
        <v>1243</v>
      </c>
      <c r="I1699" s="363" t="s">
        <v>853</v>
      </c>
      <c r="J1699" s="363" t="s">
        <v>896</v>
      </c>
      <c r="K1699" s="363" t="s">
        <v>782</v>
      </c>
      <c r="L1699" s="364">
        <v>3.4508563730852941</v>
      </c>
      <c r="M1699" s="365">
        <v>8</v>
      </c>
      <c r="N1699" s="364">
        <v>3.09</v>
      </c>
      <c r="O1699" s="363" t="s">
        <v>1313</v>
      </c>
      <c r="P1699" s="363"/>
      <c r="Q1699" s="363" t="s">
        <v>300</v>
      </c>
      <c r="R1699" s="363" t="s">
        <v>905</v>
      </c>
      <c r="S1699" s="363"/>
      <c r="T1699" s="365">
        <v>26.25</v>
      </c>
      <c r="U1699" s="366">
        <v>45</v>
      </c>
      <c r="V1699" s="367">
        <v>45200</v>
      </c>
      <c r="W1699" s="367">
        <v>45930</v>
      </c>
      <c r="X1699" s="363" t="s">
        <v>3401</v>
      </c>
      <c r="Y1699" s="363" t="s">
        <v>894</v>
      </c>
      <c r="Z1699" s="363"/>
      <c r="AA1699" s="363" t="s">
        <v>856</v>
      </c>
      <c r="AB1699" s="363"/>
      <c r="AC1699" s="363"/>
      <c r="AD1699" s="363" t="s">
        <v>360</v>
      </c>
      <c r="AE1699" s="367"/>
      <c r="AF1699" s="362"/>
      <c r="AG1699" s="364">
        <v>1.265993224196349E-3</v>
      </c>
      <c r="AH1699" s="364">
        <v>1.322092571385514E-3</v>
      </c>
      <c r="AI1699" s="364">
        <v>0.13172176120926199</v>
      </c>
      <c r="AJ1699" s="363" t="s">
        <v>0</v>
      </c>
      <c r="AK1699" s="368">
        <v>188.38454574138069</v>
      </c>
      <c r="AL1699" s="364">
        <v>1.64126517625518E-3</v>
      </c>
      <c r="AM1699" s="369"/>
      <c r="AN1699" s="370">
        <v>15</v>
      </c>
      <c r="AO1699" s="371" t="s">
        <v>305</v>
      </c>
      <c r="AP1699" s="371" t="s">
        <v>0</v>
      </c>
      <c r="AQ1699" s="371" t="s">
        <v>386</v>
      </c>
      <c r="AR1699" s="372" t="s">
        <v>0</v>
      </c>
      <c r="AS1699" s="372"/>
      <c r="AT1699" s="363"/>
    </row>
    <row r="1700" spans="1:46" x14ac:dyDescent="0.3">
      <c r="A1700" s="362" t="s">
        <v>1316</v>
      </c>
      <c r="B1700" s="363" t="s">
        <v>308</v>
      </c>
      <c r="C1700" s="363" t="s">
        <v>295</v>
      </c>
      <c r="D1700" s="363" t="s">
        <v>778</v>
      </c>
      <c r="E1700" s="363" t="s">
        <v>297</v>
      </c>
      <c r="F1700" s="363" t="s">
        <v>452</v>
      </c>
      <c r="G1700" s="363" t="s">
        <v>453</v>
      </c>
      <c r="H1700" s="363" t="s">
        <v>1243</v>
      </c>
      <c r="I1700" s="363" t="s">
        <v>853</v>
      </c>
      <c r="J1700" s="363" t="s">
        <v>854</v>
      </c>
      <c r="K1700" s="363" t="s">
        <v>782</v>
      </c>
      <c r="L1700" s="364">
        <v>7.2198522218785222</v>
      </c>
      <c r="M1700" s="365">
        <v>6</v>
      </c>
      <c r="N1700" s="364">
        <v>6.46</v>
      </c>
      <c r="O1700" s="363" t="s">
        <v>1307</v>
      </c>
      <c r="P1700" s="363"/>
      <c r="Q1700" s="363" t="s">
        <v>300</v>
      </c>
      <c r="R1700" s="363" t="s">
        <v>905</v>
      </c>
      <c r="S1700" s="363"/>
      <c r="T1700" s="365">
        <v>22.6</v>
      </c>
      <c r="U1700" s="366">
        <v>45</v>
      </c>
      <c r="V1700" s="367">
        <v>45200</v>
      </c>
      <c r="W1700" s="367">
        <v>45930</v>
      </c>
      <c r="X1700" s="363" t="s">
        <v>3401</v>
      </c>
      <c r="Y1700" s="363" t="s">
        <v>855</v>
      </c>
      <c r="Z1700" s="363"/>
      <c r="AA1700" s="363" t="s">
        <v>856</v>
      </c>
      <c r="AB1700" s="363"/>
      <c r="AC1700" s="363"/>
      <c r="AD1700" s="363" t="s">
        <v>360</v>
      </c>
      <c r="AE1700" s="367"/>
      <c r="AF1700" s="362"/>
      <c r="AG1700" s="364">
        <v>2.9987114492862942E-3</v>
      </c>
      <c r="AH1700" s="364">
        <v>3.1315919035402478E-3</v>
      </c>
      <c r="AI1700" s="364">
        <v>0.37346245514616672</v>
      </c>
      <c r="AJ1700" s="363" t="s">
        <v>0</v>
      </c>
      <c r="AK1700" s="368">
        <v>48.780856075339187</v>
      </c>
      <c r="AL1700" s="364">
        <v>3.8876042788266721E-3</v>
      </c>
      <c r="AM1700" s="369"/>
      <c r="AN1700" s="370">
        <v>15</v>
      </c>
      <c r="AO1700" s="371" t="s">
        <v>305</v>
      </c>
      <c r="AP1700" s="371" t="s">
        <v>0</v>
      </c>
      <c r="AQ1700" s="371" t="s">
        <v>386</v>
      </c>
      <c r="AR1700" s="372" t="s">
        <v>0</v>
      </c>
      <c r="AS1700" s="372"/>
      <c r="AT1700" s="363"/>
    </row>
    <row r="1701" spans="1:46" x14ac:dyDescent="0.3">
      <c r="A1701" s="362" t="s">
        <v>1317</v>
      </c>
      <c r="B1701" s="363" t="s">
        <v>308</v>
      </c>
      <c r="C1701" s="363" t="s">
        <v>295</v>
      </c>
      <c r="D1701" s="363" t="s">
        <v>778</v>
      </c>
      <c r="E1701" s="363" t="s">
        <v>297</v>
      </c>
      <c r="F1701" s="363" t="s">
        <v>452</v>
      </c>
      <c r="G1701" s="363" t="s">
        <v>453</v>
      </c>
      <c r="H1701" s="363" t="s">
        <v>1243</v>
      </c>
      <c r="I1701" s="363" t="s">
        <v>853</v>
      </c>
      <c r="J1701" s="363" t="s">
        <v>861</v>
      </c>
      <c r="K1701" s="363" t="s">
        <v>782</v>
      </c>
      <c r="L1701" s="364">
        <v>4.1259699157464533</v>
      </c>
      <c r="M1701" s="365">
        <v>6</v>
      </c>
      <c r="N1701" s="364">
        <v>3.69</v>
      </c>
      <c r="O1701" s="363" t="s">
        <v>1309</v>
      </c>
      <c r="P1701" s="363"/>
      <c r="Q1701" s="363" t="s">
        <v>300</v>
      </c>
      <c r="R1701" s="363" t="s">
        <v>905</v>
      </c>
      <c r="S1701" s="363"/>
      <c r="T1701" s="365">
        <v>22.6</v>
      </c>
      <c r="U1701" s="366">
        <v>45</v>
      </c>
      <c r="V1701" s="367">
        <v>45200</v>
      </c>
      <c r="W1701" s="367">
        <v>45930</v>
      </c>
      <c r="X1701" s="363" t="s">
        <v>3401</v>
      </c>
      <c r="Y1701" s="363" t="s">
        <v>855</v>
      </c>
      <c r="Z1701" s="363"/>
      <c r="AA1701" s="363" t="s">
        <v>856</v>
      </c>
      <c r="AB1701" s="363"/>
      <c r="AC1701" s="363"/>
      <c r="AD1701" s="363" t="s">
        <v>360</v>
      </c>
      <c r="AE1701" s="367"/>
      <c r="AF1701" s="362"/>
      <c r="AG1701" s="364">
        <v>1.5109834057211639E-3</v>
      </c>
      <c r="AH1701" s="364">
        <v>1.5779388846720319E-3</v>
      </c>
      <c r="AI1701" s="364">
        <v>0.18817935034064279</v>
      </c>
      <c r="AJ1701" s="363" t="s">
        <v>0</v>
      </c>
      <c r="AK1701" s="368">
        <v>123.67856202502399</v>
      </c>
      <c r="AL1701" s="364">
        <v>1.9588765550335812E-3</v>
      </c>
      <c r="AM1701" s="369"/>
      <c r="AN1701" s="370">
        <v>15</v>
      </c>
      <c r="AO1701" s="371" t="s">
        <v>305</v>
      </c>
      <c r="AP1701" s="371" t="s">
        <v>0</v>
      </c>
      <c r="AQ1701" s="371" t="s">
        <v>386</v>
      </c>
      <c r="AR1701" s="372" t="s">
        <v>0</v>
      </c>
      <c r="AS1701" s="372"/>
      <c r="AT1701" s="363"/>
    </row>
    <row r="1702" spans="1:46" x14ac:dyDescent="0.3">
      <c r="A1702" s="362" t="s">
        <v>1318</v>
      </c>
      <c r="B1702" s="363" t="s">
        <v>308</v>
      </c>
      <c r="C1702" s="363" t="s">
        <v>295</v>
      </c>
      <c r="D1702" s="363" t="s">
        <v>778</v>
      </c>
      <c r="E1702" s="363" t="s">
        <v>297</v>
      </c>
      <c r="F1702" s="363" t="s">
        <v>452</v>
      </c>
      <c r="G1702" s="363" t="s">
        <v>453</v>
      </c>
      <c r="H1702" s="363" t="s">
        <v>1243</v>
      </c>
      <c r="I1702" s="363" t="s">
        <v>853</v>
      </c>
      <c r="J1702" s="363" t="s">
        <v>892</v>
      </c>
      <c r="K1702" s="363" t="s">
        <v>782</v>
      </c>
      <c r="L1702" s="364">
        <v>7.9660664031617179</v>
      </c>
      <c r="M1702" s="365">
        <v>8</v>
      </c>
      <c r="N1702" s="364">
        <v>7.13</v>
      </c>
      <c r="O1702" s="363" t="s">
        <v>1311</v>
      </c>
      <c r="P1702" s="363"/>
      <c r="Q1702" s="363" t="s">
        <v>300</v>
      </c>
      <c r="R1702" s="363" t="s">
        <v>905</v>
      </c>
      <c r="S1702" s="363"/>
      <c r="T1702" s="365">
        <v>26.25</v>
      </c>
      <c r="U1702" s="366">
        <v>45</v>
      </c>
      <c r="V1702" s="367">
        <v>45200</v>
      </c>
      <c r="W1702" s="367">
        <v>45930</v>
      </c>
      <c r="X1702" s="363" t="s">
        <v>3401</v>
      </c>
      <c r="Y1702" s="363" t="s">
        <v>894</v>
      </c>
      <c r="Z1702" s="363"/>
      <c r="AA1702" s="363" t="s">
        <v>856</v>
      </c>
      <c r="AB1702" s="363"/>
      <c r="AC1702" s="363"/>
      <c r="AD1702" s="363" t="s">
        <v>360</v>
      </c>
      <c r="AE1702" s="367"/>
      <c r="AF1702" s="362"/>
      <c r="AG1702" s="364">
        <v>3.2266252953093979E-3</v>
      </c>
      <c r="AH1702" s="364">
        <v>3.3696051859054259E-3</v>
      </c>
      <c r="AI1702" s="364">
        <v>0.33571804219592838</v>
      </c>
      <c r="AJ1702" s="363" t="s">
        <v>0</v>
      </c>
      <c r="AK1702" s="368">
        <v>57.333150711085167</v>
      </c>
      <c r="AL1702" s="364">
        <v>4.1830774705584554E-3</v>
      </c>
      <c r="AM1702" s="369"/>
      <c r="AN1702" s="370">
        <v>15</v>
      </c>
      <c r="AO1702" s="371" t="s">
        <v>305</v>
      </c>
      <c r="AP1702" s="371" t="s">
        <v>0</v>
      </c>
      <c r="AQ1702" s="371" t="s">
        <v>386</v>
      </c>
      <c r="AR1702" s="372" t="s">
        <v>0</v>
      </c>
      <c r="AS1702" s="372"/>
      <c r="AT1702" s="363"/>
    </row>
    <row r="1703" spans="1:46" x14ac:dyDescent="0.3">
      <c r="A1703" s="362" t="s">
        <v>1319</v>
      </c>
      <c r="B1703" s="363" t="s">
        <v>308</v>
      </c>
      <c r="C1703" s="363" t="s">
        <v>295</v>
      </c>
      <c r="D1703" s="363" t="s">
        <v>778</v>
      </c>
      <c r="E1703" s="363" t="s">
        <v>297</v>
      </c>
      <c r="F1703" s="363" t="s">
        <v>452</v>
      </c>
      <c r="G1703" s="363" t="s">
        <v>453</v>
      </c>
      <c r="H1703" s="363" t="s">
        <v>1243</v>
      </c>
      <c r="I1703" s="363" t="s">
        <v>853</v>
      </c>
      <c r="J1703" s="363" t="s">
        <v>896</v>
      </c>
      <c r="K1703" s="363" t="s">
        <v>782</v>
      </c>
      <c r="L1703" s="364">
        <v>4.9444600043573441</v>
      </c>
      <c r="M1703" s="365">
        <v>8</v>
      </c>
      <c r="N1703" s="364">
        <v>4.42</v>
      </c>
      <c r="O1703" s="363" t="s">
        <v>1313</v>
      </c>
      <c r="P1703" s="363"/>
      <c r="Q1703" s="363" t="s">
        <v>300</v>
      </c>
      <c r="R1703" s="363" t="s">
        <v>905</v>
      </c>
      <c r="S1703" s="363"/>
      <c r="T1703" s="365">
        <v>26.25</v>
      </c>
      <c r="U1703" s="366">
        <v>45</v>
      </c>
      <c r="V1703" s="367">
        <v>45200</v>
      </c>
      <c r="W1703" s="367">
        <v>45930</v>
      </c>
      <c r="X1703" s="363" t="s">
        <v>3401</v>
      </c>
      <c r="Y1703" s="363" t="s">
        <v>894</v>
      </c>
      <c r="Z1703" s="363"/>
      <c r="AA1703" s="363" t="s">
        <v>856</v>
      </c>
      <c r="AB1703" s="363"/>
      <c r="AC1703" s="363"/>
      <c r="AD1703" s="363" t="s">
        <v>360</v>
      </c>
      <c r="AE1703" s="367"/>
      <c r="AF1703" s="362"/>
      <c r="AG1703" s="364">
        <v>1.7662156158262431E-3</v>
      </c>
      <c r="AH1703" s="364">
        <v>1.8444810766118341E-3</v>
      </c>
      <c r="AI1703" s="364">
        <v>0.18376799112777201</v>
      </c>
      <c r="AJ1703" s="363" t="s">
        <v>0</v>
      </c>
      <c r="AK1703" s="368">
        <v>127.3025120475619</v>
      </c>
      <c r="AL1703" s="364">
        <v>2.2897659549907042E-3</v>
      </c>
      <c r="AM1703" s="369"/>
      <c r="AN1703" s="370">
        <v>15</v>
      </c>
      <c r="AO1703" s="371" t="s">
        <v>305</v>
      </c>
      <c r="AP1703" s="371" t="s">
        <v>0</v>
      </c>
      <c r="AQ1703" s="371" t="s">
        <v>386</v>
      </c>
      <c r="AR1703" s="372" t="s">
        <v>0</v>
      </c>
      <c r="AS1703" s="372"/>
      <c r="AT1703" s="363"/>
    </row>
    <row r="1704" spans="1:46" x14ac:dyDescent="0.3">
      <c r="A1704" s="362" t="s">
        <v>1321</v>
      </c>
      <c r="B1704" s="363" t="s">
        <v>310</v>
      </c>
      <c r="C1704" s="363" t="s">
        <v>295</v>
      </c>
      <c r="D1704" s="363" t="s">
        <v>778</v>
      </c>
      <c r="E1704" s="363" t="s">
        <v>297</v>
      </c>
      <c r="F1704" s="363" t="s">
        <v>452</v>
      </c>
      <c r="G1704" s="363" t="s">
        <v>453</v>
      </c>
      <c r="H1704" s="363" t="s">
        <v>1243</v>
      </c>
      <c r="I1704" s="363" t="s">
        <v>853</v>
      </c>
      <c r="J1704" s="363" t="s">
        <v>854</v>
      </c>
      <c r="K1704" s="363" t="s">
        <v>782</v>
      </c>
      <c r="L1704" s="364">
        <v>7.2198522218785222</v>
      </c>
      <c r="M1704" s="365">
        <v>6</v>
      </c>
      <c r="N1704" s="364">
        <v>6.46</v>
      </c>
      <c r="O1704" s="363" t="s">
        <v>1307</v>
      </c>
      <c r="P1704" s="363"/>
      <c r="Q1704" s="363" t="s">
        <v>300</v>
      </c>
      <c r="R1704" s="363" t="s">
        <v>905</v>
      </c>
      <c r="S1704" s="363"/>
      <c r="T1704" s="365">
        <v>22.6</v>
      </c>
      <c r="U1704" s="366">
        <v>45</v>
      </c>
      <c r="V1704" s="367">
        <v>45200</v>
      </c>
      <c r="W1704" s="367">
        <v>45930</v>
      </c>
      <c r="X1704" s="363" t="s">
        <v>3401</v>
      </c>
      <c r="Y1704" s="363" t="s">
        <v>855</v>
      </c>
      <c r="Z1704" s="363"/>
      <c r="AA1704" s="363" t="s">
        <v>856</v>
      </c>
      <c r="AB1704" s="363"/>
      <c r="AC1704" s="363"/>
      <c r="AD1704" s="363" t="s">
        <v>360</v>
      </c>
      <c r="AE1704" s="367"/>
      <c r="AF1704" s="362"/>
      <c r="AG1704" s="364">
        <v>2.9987114492862942E-3</v>
      </c>
      <c r="AH1704" s="364">
        <v>3.1315919035402478E-3</v>
      </c>
      <c r="AI1704" s="364">
        <v>0.37346245514616672</v>
      </c>
      <c r="AJ1704" s="363" t="s">
        <v>0</v>
      </c>
      <c r="AK1704" s="368">
        <v>48.780856075339187</v>
      </c>
      <c r="AL1704" s="364">
        <v>3.8876042788266721E-3</v>
      </c>
      <c r="AM1704" s="369"/>
      <c r="AN1704" s="370">
        <v>15</v>
      </c>
      <c r="AO1704" s="371" t="s">
        <v>305</v>
      </c>
      <c r="AP1704" s="371" t="s">
        <v>0</v>
      </c>
      <c r="AQ1704" s="371" t="s">
        <v>386</v>
      </c>
      <c r="AR1704" s="372" t="s">
        <v>0</v>
      </c>
      <c r="AS1704" s="372"/>
      <c r="AT1704" s="363"/>
    </row>
    <row r="1705" spans="1:46" x14ac:dyDescent="0.3">
      <c r="A1705" s="362" t="s">
        <v>1322</v>
      </c>
      <c r="B1705" s="363" t="s">
        <v>310</v>
      </c>
      <c r="C1705" s="363" t="s">
        <v>295</v>
      </c>
      <c r="D1705" s="363" t="s">
        <v>778</v>
      </c>
      <c r="E1705" s="363" t="s">
        <v>297</v>
      </c>
      <c r="F1705" s="363" t="s">
        <v>452</v>
      </c>
      <c r="G1705" s="363" t="s">
        <v>453</v>
      </c>
      <c r="H1705" s="363" t="s">
        <v>1243</v>
      </c>
      <c r="I1705" s="363" t="s">
        <v>853</v>
      </c>
      <c r="J1705" s="363" t="s">
        <v>861</v>
      </c>
      <c r="K1705" s="363" t="s">
        <v>782</v>
      </c>
      <c r="L1705" s="364">
        <v>4.1259699157464533</v>
      </c>
      <c r="M1705" s="365">
        <v>6</v>
      </c>
      <c r="N1705" s="364">
        <v>3.69</v>
      </c>
      <c r="O1705" s="363" t="s">
        <v>1309</v>
      </c>
      <c r="P1705" s="363"/>
      <c r="Q1705" s="363" t="s">
        <v>300</v>
      </c>
      <c r="R1705" s="363" t="s">
        <v>905</v>
      </c>
      <c r="S1705" s="363"/>
      <c r="T1705" s="365">
        <v>22.6</v>
      </c>
      <c r="U1705" s="366">
        <v>45</v>
      </c>
      <c r="V1705" s="367">
        <v>45200</v>
      </c>
      <c r="W1705" s="367">
        <v>45930</v>
      </c>
      <c r="X1705" s="363" t="s">
        <v>3401</v>
      </c>
      <c r="Y1705" s="363" t="s">
        <v>855</v>
      </c>
      <c r="Z1705" s="363"/>
      <c r="AA1705" s="363" t="s">
        <v>856</v>
      </c>
      <c r="AB1705" s="363"/>
      <c r="AC1705" s="363"/>
      <c r="AD1705" s="363" t="s">
        <v>360</v>
      </c>
      <c r="AE1705" s="367"/>
      <c r="AF1705" s="362"/>
      <c r="AG1705" s="364">
        <v>1.5109834057211639E-3</v>
      </c>
      <c r="AH1705" s="364">
        <v>1.5779388846720319E-3</v>
      </c>
      <c r="AI1705" s="364">
        <v>0.18817935034064279</v>
      </c>
      <c r="AJ1705" s="363" t="s">
        <v>0</v>
      </c>
      <c r="AK1705" s="368">
        <v>123.67856202502399</v>
      </c>
      <c r="AL1705" s="364">
        <v>1.9588765550335812E-3</v>
      </c>
      <c r="AM1705" s="369"/>
      <c r="AN1705" s="370">
        <v>15</v>
      </c>
      <c r="AO1705" s="371" t="s">
        <v>305</v>
      </c>
      <c r="AP1705" s="371" t="s">
        <v>0</v>
      </c>
      <c r="AQ1705" s="371" t="s">
        <v>386</v>
      </c>
      <c r="AR1705" s="372" t="s">
        <v>0</v>
      </c>
      <c r="AS1705" s="372"/>
      <c r="AT1705" s="363"/>
    </row>
    <row r="1706" spans="1:46" x14ac:dyDescent="0.3">
      <c r="A1706" s="362" t="s">
        <v>1323</v>
      </c>
      <c r="B1706" s="363" t="s">
        <v>310</v>
      </c>
      <c r="C1706" s="363" t="s">
        <v>295</v>
      </c>
      <c r="D1706" s="363" t="s">
        <v>778</v>
      </c>
      <c r="E1706" s="363" t="s">
        <v>297</v>
      </c>
      <c r="F1706" s="363" t="s">
        <v>452</v>
      </c>
      <c r="G1706" s="363" t="s">
        <v>453</v>
      </c>
      <c r="H1706" s="363" t="s">
        <v>1243</v>
      </c>
      <c r="I1706" s="363" t="s">
        <v>853</v>
      </c>
      <c r="J1706" s="363" t="s">
        <v>892</v>
      </c>
      <c r="K1706" s="363" t="s">
        <v>782</v>
      </c>
      <c r="L1706" s="364">
        <v>7.9660664031617179</v>
      </c>
      <c r="M1706" s="365">
        <v>8</v>
      </c>
      <c r="N1706" s="364">
        <v>7.13</v>
      </c>
      <c r="O1706" s="363" t="s">
        <v>1311</v>
      </c>
      <c r="P1706" s="363"/>
      <c r="Q1706" s="363" t="s">
        <v>300</v>
      </c>
      <c r="R1706" s="363" t="s">
        <v>905</v>
      </c>
      <c r="S1706" s="363"/>
      <c r="T1706" s="365">
        <v>21.8</v>
      </c>
      <c r="U1706" s="366">
        <v>45</v>
      </c>
      <c r="V1706" s="367">
        <v>45200</v>
      </c>
      <c r="W1706" s="367">
        <v>45930</v>
      </c>
      <c r="X1706" s="363" t="s">
        <v>3401</v>
      </c>
      <c r="Y1706" s="363" t="s">
        <v>894</v>
      </c>
      <c r="Z1706" s="363"/>
      <c r="AA1706" s="363" t="s">
        <v>856</v>
      </c>
      <c r="AB1706" s="363"/>
      <c r="AC1706" s="363"/>
      <c r="AD1706" s="363" t="s">
        <v>360</v>
      </c>
      <c r="AE1706" s="367"/>
      <c r="AF1706" s="362"/>
      <c r="AG1706" s="364">
        <v>3.2266252953093979E-3</v>
      </c>
      <c r="AH1706" s="364">
        <v>3.3696051859054259E-3</v>
      </c>
      <c r="AI1706" s="364">
        <v>0.33571804219592838</v>
      </c>
      <c r="AJ1706" s="363" t="s">
        <v>0</v>
      </c>
      <c r="AK1706" s="368">
        <v>57.333150711085167</v>
      </c>
      <c r="AL1706" s="364">
        <v>4.1830774705584554E-3</v>
      </c>
      <c r="AM1706" s="369"/>
      <c r="AN1706" s="370">
        <v>15</v>
      </c>
      <c r="AO1706" s="371" t="s">
        <v>305</v>
      </c>
      <c r="AP1706" s="371" t="s">
        <v>0</v>
      </c>
      <c r="AQ1706" s="371" t="s">
        <v>386</v>
      </c>
      <c r="AR1706" s="372" t="s">
        <v>0</v>
      </c>
      <c r="AS1706" s="372"/>
      <c r="AT1706" s="363"/>
    </row>
    <row r="1707" spans="1:46" x14ac:dyDescent="0.3">
      <c r="A1707" s="362" t="s">
        <v>1324</v>
      </c>
      <c r="B1707" s="363" t="s">
        <v>310</v>
      </c>
      <c r="C1707" s="363" t="s">
        <v>295</v>
      </c>
      <c r="D1707" s="363" t="s">
        <v>778</v>
      </c>
      <c r="E1707" s="363" t="s">
        <v>297</v>
      </c>
      <c r="F1707" s="363" t="s">
        <v>452</v>
      </c>
      <c r="G1707" s="363" t="s">
        <v>453</v>
      </c>
      <c r="H1707" s="363" t="s">
        <v>1243</v>
      </c>
      <c r="I1707" s="363" t="s">
        <v>853</v>
      </c>
      <c r="J1707" s="363" t="s">
        <v>896</v>
      </c>
      <c r="K1707" s="363" t="s">
        <v>782</v>
      </c>
      <c r="L1707" s="364">
        <v>4.9444600043573441</v>
      </c>
      <c r="M1707" s="365">
        <v>8</v>
      </c>
      <c r="N1707" s="364">
        <v>4.42</v>
      </c>
      <c r="O1707" s="363" t="s">
        <v>1313</v>
      </c>
      <c r="P1707" s="363"/>
      <c r="Q1707" s="363" t="s">
        <v>300</v>
      </c>
      <c r="R1707" s="363" t="s">
        <v>905</v>
      </c>
      <c r="S1707" s="363"/>
      <c r="T1707" s="365">
        <v>26.25</v>
      </c>
      <c r="U1707" s="366">
        <v>45</v>
      </c>
      <c r="V1707" s="367">
        <v>45200</v>
      </c>
      <c r="W1707" s="367">
        <v>45930</v>
      </c>
      <c r="X1707" s="363" t="s">
        <v>3401</v>
      </c>
      <c r="Y1707" s="363" t="s">
        <v>894</v>
      </c>
      <c r="Z1707" s="363"/>
      <c r="AA1707" s="363" t="s">
        <v>856</v>
      </c>
      <c r="AB1707" s="363"/>
      <c r="AC1707" s="363"/>
      <c r="AD1707" s="363" t="s">
        <v>360</v>
      </c>
      <c r="AE1707" s="367"/>
      <c r="AF1707" s="362"/>
      <c r="AG1707" s="364">
        <v>1.7662156158262431E-3</v>
      </c>
      <c r="AH1707" s="364">
        <v>1.8444810766118341E-3</v>
      </c>
      <c r="AI1707" s="364">
        <v>0.18376799112777201</v>
      </c>
      <c r="AJ1707" s="363" t="s">
        <v>0</v>
      </c>
      <c r="AK1707" s="368">
        <v>127.3025120475619</v>
      </c>
      <c r="AL1707" s="364">
        <v>2.2897659549907042E-3</v>
      </c>
      <c r="AM1707" s="369"/>
      <c r="AN1707" s="370">
        <v>15</v>
      </c>
      <c r="AO1707" s="371" t="s">
        <v>305</v>
      </c>
      <c r="AP1707" s="371" t="s">
        <v>0</v>
      </c>
      <c r="AQ1707" s="371" t="s">
        <v>386</v>
      </c>
      <c r="AR1707" s="372" t="s">
        <v>0</v>
      </c>
      <c r="AS1707" s="372"/>
      <c r="AT1707" s="363"/>
    </row>
    <row r="1708" spans="1:46" x14ac:dyDescent="0.3">
      <c r="A1708" s="362" t="s">
        <v>1326</v>
      </c>
      <c r="B1708" s="363" t="s">
        <v>294</v>
      </c>
      <c r="C1708" s="363" t="s">
        <v>295</v>
      </c>
      <c r="D1708" s="363" t="s">
        <v>778</v>
      </c>
      <c r="E1708" s="363" t="s">
        <v>297</v>
      </c>
      <c r="F1708" s="363" t="s">
        <v>452</v>
      </c>
      <c r="G1708" s="363" t="s">
        <v>453</v>
      </c>
      <c r="H1708" s="363" t="s">
        <v>1166</v>
      </c>
      <c r="I1708" s="363" t="s">
        <v>853</v>
      </c>
      <c r="J1708" s="363" t="s">
        <v>892</v>
      </c>
      <c r="K1708" s="363" t="s">
        <v>782</v>
      </c>
      <c r="L1708" s="364">
        <v>29.55</v>
      </c>
      <c r="M1708" s="365">
        <v>16</v>
      </c>
      <c r="N1708" s="364">
        <v>26.5</v>
      </c>
      <c r="O1708" s="363" t="s">
        <v>1327</v>
      </c>
      <c r="P1708" s="363"/>
      <c r="Q1708" s="363" t="s">
        <v>300</v>
      </c>
      <c r="R1708" s="363" t="s">
        <v>811</v>
      </c>
      <c r="S1708" s="363"/>
      <c r="T1708" s="365">
        <v>26.98</v>
      </c>
      <c r="U1708" s="366">
        <v>45</v>
      </c>
      <c r="V1708" s="367">
        <v>45200</v>
      </c>
      <c r="W1708" s="367">
        <v>45930</v>
      </c>
      <c r="X1708" s="363" t="s">
        <v>3401</v>
      </c>
      <c r="Y1708" s="363" t="s">
        <v>894</v>
      </c>
      <c r="Z1708" s="363"/>
      <c r="AA1708" s="363" t="s">
        <v>856</v>
      </c>
      <c r="AB1708" s="363"/>
      <c r="AC1708" s="363"/>
      <c r="AD1708" s="363" t="s">
        <v>304</v>
      </c>
      <c r="AE1708" s="367">
        <v>44669</v>
      </c>
      <c r="AF1708" s="362" t="s">
        <v>2581</v>
      </c>
      <c r="AG1708" s="364">
        <v>1.0898E-2</v>
      </c>
      <c r="AH1708" s="364">
        <v>0</v>
      </c>
      <c r="AI1708" s="364">
        <v>0.88</v>
      </c>
      <c r="AJ1708" s="363" t="s">
        <v>0</v>
      </c>
      <c r="AK1708" s="368">
        <v>35.25</v>
      </c>
      <c r="AL1708" s="364">
        <v>6.0000000000000001E-3</v>
      </c>
      <c r="AM1708" s="369"/>
      <c r="AN1708" s="370">
        <v>15</v>
      </c>
      <c r="AO1708" s="371" t="s">
        <v>305</v>
      </c>
      <c r="AP1708" s="371" t="s">
        <v>0</v>
      </c>
      <c r="AQ1708" s="371" t="s">
        <v>386</v>
      </c>
      <c r="AR1708" s="372" t="s">
        <v>0</v>
      </c>
      <c r="AS1708" s="372"/>
      <c r="AT1708" s="363"/>
    </row>
    <row r="1709" spans="1:46" x14ac:dyDescent="0.3">
      <c r="A1709" s="362" t="s">
        <v>1328</v>
      </c>
      <c r="B1709" s="363" t="s">
        <v>294</v>
      </c>
      <c r="C1709" s="363" t="s">
        <v>295</v>
      </c>
      <c r="D1709" s="363" t="s">
        <v>778</v>
      </c>
      <c r="E1709" s="363" t="s">
        <v>297</v>
      </c>
      <c r="F1709" s="363" t="s">
        <v>452</v>
      </c>
      <c r="G1709" s="363" t="s">
        <v>453</v>
      </c>
      <c r="H1709" s="363" t="s">
        <v>1166</v>
      </c>
      <c r="I1709" s="363" t="s">
        <v>853</v>
      </c>
      <c r="J1709" s="363" t="s">
        <v>896</v>
      </c>
      <c r="K1709" s="363" t="s">
        <v>782</v>
      </c>
      <c r="L1709" s="364">
        <v>17.27</v>
      </c>
      <c r="M1709" s="365">
        <v>16</v>
      </c>
      <c r="N1709" s="364">
        <v>15.48</v>
      </c>
      <c r="O1709" s="363" t="s">
        <v>1329</v>
      </c>
      <c r="P1709" s="363"/>
      <c r="Q1709" s="363" t="s">
        <v>300</v>
      </c>
      <c r="R1709" s="363" t="s">
        <v>811</v>
      </c>
      <c r="S1709" s="363"/>
      <c r="T1709" s="365">
        <v>26.98</v>
      </c>
      <c r="U1709" s="366">
        <v>45</v>
      </c>
      <c r="V1709" s="367">
        <v>45200</v>
      </c>
      <c r="W1709" s="367">
        <v>45930</v>
      </c>
      <c r="X1709" s="363" t="s">
        <v>3401</v>
      </c>
      <c r="Y1709" s="363" t="s">
        <v>894</v>
      </c>
      <c r="Z1709" s="363"/>
      <c r="AA1709" s="363" t="s">
        <v>856</v>
      </c>
      <c r="AB1709" s="363"/>
      <c r="AC1709" s="363"/>
      <c r="AD1709" s="363" t="s">
        <v>304</v>
      </c>
      <c r="AE1709" s="367">
        <v>44669</v>
      </c>
      <c r="AF1709" s="362" t="s">
        <v>2581</v>
      </c>
      <c r="AG1709" s="364">
        <v>6.3680000000000004E-3</v>
      </c>
      <c r="AH1709" s="364">
        <v>0</v>
      </c>
      <c r="AI1709" s="364">
        <v>0.51</v>
      </c>
      <c r="AJ1709" s="363" t="s">
        <v>0</v>
      </c>
      <c r="AK1709" s="368">
        <v>77.319999999999993</v>
      </c>
      <c r="AL1709" s="364">
        <v>3.5555555555555562E-3</v>
      </c>
      <c r="AM1709" s="369"/>
      <c r="AN1709" s="370">
        <v>15</v>
      </c>
      <c r="AO1709" s="371" t="s">
        <v>305</v>
      </c>
      <c r="AP1709" s="371" t="s">
        <v>0</v>
      </c>
      <c r="AQ1709" s="371" t="s">
        <v>386</v>
      </c>
      <c r="AR1709" s="372" t="s">
        <v>0</v>
      </c>
      <c r="AS1709" s="372"/>
      <c r="AT1709" s="363"/>
    </row>
    <row r="1710" spans="1:46" x14ac:dyDescent="0.3">
      <c r="A1710" s="362" t="s">
        <v>1330</v>
      </c>
      <c r="B1710" s="363" t="s">
        <v>308</v>
      </c>
      <c r="C1710" s="363" t="s">
        <v>295</v>
      </c>
      <c r="D1710" s="363" t="s">
        <v>778</v>
      </c>
      <c r="E1710" s="363" t="s">
        <v>297</v>
      </c>
      <c r="F1710" s="363" t="s">
        <v>452</v>
      </c>
      <c r="G1710" s="363" t="s">
        <v>453</v>
      </c>
      <c r="H1710" s="363" t="s">
        <v>1166</v>
      </c>
      <c r="I1710" s="363" t="s">
        <v>853</v>
      </c>
      <c r="J1710" s="363" t="s">
        <v>892</v>
      </c>
      <c r="K1710" s="363" t="s">
        <v>782</v>
      </c>
      <c r="L1710" s="364">
        <v>39.11</v>
      </c>
      <c r="M1710" s="365">
        <v>16</v>
      </c>
      <c r="N1710" s="364">
        <v>35.07</v>
      </c>
      <c r="O1710" s="363" t="s">
        <v>1327</v>
      </c>
      <c r="P1710" s="363"/>
      <c r="Q1710" s="363" t="s">
        <v>300</v>
      </c>
      <c r="R1710" s="363" t="s">
        <v>811</v>
      </c>
      <c r="S1710" s="363"/>
      <c r="T1710" s="365">
        <v>26.98</v>
      </c>
      <c r="U1710" s="366">
        <v>45</v>
      </c>
      <c r="V1710" s="367">
        <v>45200</v>
      </c>
      <c r="W1710" s="367">
        <v>45930</v>
      </c>
      <c r="X1710" s="363" t="s">
        <v>3401</v>
      </c>
      <c r="Y1710" s="363" t="s">
        <v>894</v>
      </c>
      <c r="Z1710" s="363"/>
      <c r="AA1710" s="363" t="s">
        <v>856</v>
      </c>
      <c r="AB1710" s="363"/>
      <c r="AC1710" s="363"/>
      <c r="AD1710" s="363" t="s">
        <v>304</v>
      </c>
      <c r="AE1710" s="367">
        <v>44669</v>
      </c>
      <c r="AF1710" s="362" t="s">
        <v>2581</v>
      </c>
      <c r="AG1710" s="364">
        <v>1.4425E-2</v>
      </c>
      <c r="AH1710" s="364">
        <v>0.01</v>
      </c>
      <c r="AI1710" s="364">
        <v>1.1599999999999999</v>
      </c>
      <c r="AJ1710" s="363" t="s">
        <v>181</v>
      </c>
      <c r="AK1710" s="368">
        <v>20.79</v>
      </c>
      <c r="AL1710" s="364">
        <v>8.0000000000000002E-3</v>
      </c>
      <c r="AM1710" s="369"/>
      <c r="AN1710" s="370">
        <v>15</v>
      </c>
      <c r="AO1710" s="371" t="s">
        <v>305</v>
      </c>
      <c r="AP1710" s="371" t="s">
        <v>0</v>
      </c>
      <c r="AQ1710" s="371" t="s">
        <v>386</v>
      </c>
      <c r="AR1710" s="372" t="s">
        <v>0</v>
      </c>
      <c r="AS1710" s="372"/>
      <c r="AT1710" s="363"/>
    </row>
    <row r="1711" spans="1:46" x14ac:dyDescent="0.3">
      <c r="A1711" s="363" t="s">
        <v>1331</v>
      </c>
      <c r="B1711" s="363" t="s">
        <v>308</v>
      </c>
      <c r="C1711" s="363" t="s">
        <v>295</v>
      </c>
      <c r="D1711" s="363" t="s">
        <v>778</v>
      </c>
      <c r="E1711" s="363" t="s">
        <v>297</v>
      </c>
      <c r="F1711" s="363" t="s">
        <v>452</v>
      </c>
      <c r="G1711" s="363" t="s">
        <v>453</v>
      </c>
      <c r="H1711" s="363" t="s">
        <v>1166</v>
      </c>
      <c r="I1711" s="363" t="s">
        <v>853</v>
      </c>
      <c r="J1711" s="363" t="s">
        <v>896</v>
      </c>
      <c r="K1711" s="363" t="s">
        <v>782</v>
      </c>
      <c r="L1711" s="364">
        <v>23.22</v>
      </c>
      <c r="M1711" s="365">
        <v>16</v>
      </c>
      <c r="N1711" s="364">
        <v>20.82</v>
      </c>
      <c r="O1711" s="363" t="s">
        <v>1329</v>
      </c>
      <c r="P1711" s="363"/>
      <c r="Q1711" s="363" t="s">
        <v>300</v>
      </c>
      <c r="R1711" s="363" t="s">
        <v>811</v>
      </c>
      <c r="S1711" s="363"/>
      <c r="T1711" s="365">
        <v>26.98</v>
      </c>
      <c r="U1711" s="363">
        <v>45</v>
      </c>
      <c r="V1711" s="367">
        <v>45200</v>
      </c>
      <c r="W1711" s="367">
        <v>45930</v>
      </c>
      <c r="X1711" s="363" t="s">
        <v>3401</v>
      </c>
      <c r="Y1711" s="363" t="s">
        <v>894</v>
      </c>
      <c r="Z1711" s="363"/>
      <c r="AA1711" s="363" t="s">
        <v>856</v>
      </c>
      <c r="AB1711" s="363"/>
      <c r="AC1711" s="363"/>
      <c r="AD1711" s="363" t="s">
        <v>304</v>
      </c>
      <c r="AE1711" s="367">
        <v>44669</v>
      </c>
      <c r="AF1711" s="363" t="s">
        <v>2581</v>
      </c>
      <c r="AG1711" s="364">
        <v>8.5620000000000002E-3</v>
      </c>
      <c r="AH1711" s="364">
        <v>0</v>
      </c>
      <c r="AI1711" s="364">
        <v>0.69</v>
      </c>
      <c r="AJ1711" s="363" t="s">
        <v>0</v>
      </c>
      <c r="AK1711" s="368">
        <v>51.39</v>
      </c>
      <c r="AL1711" s="364">
        <v>4.8888888888888888E-3</v>
      </c>
      <c r="AM1711" s="369"/>
      <c r="AN1711" s="363">
        <v>15</v>
      </c>
      <c r="AO1711" s="371" t="s">
        <v>305</v>
      </c>
      <c r="AP1711" s="371" t="s">
        <v>0</v>
      </c>
      <c r="AQ1711" s="371" t="s">
        <v>386</v>
      </c>
      <c r="AR1711" s="372" t="s">
        <v>0</v>
      </c>
      <c r="AS1711" s="363"/>
      <c r="AT1711" s="363"/>
    </row>
    <row r="1712" spans="1:46" x14ac:dyDescent="0.3">
      <c r="A1712" s="362" t="s">
        <v>1332</v>
      </c>
      <c r="B1712" s="363" t="s">
        <v>310</v>
      </c>
      <c r="C1712" s="363" t="s">
        <v>295</v>
      </c>
      <c r="D1712" s="363" t="s">
        <v>778</v>
      </c>
      <c r="E1712" s="363" t="s">
        <v>297</v>
      </c>
      <c r="F1712" s="363" t="s">
        <v>452</v>
      </c>
      <c r="G1712" s="363" t="s">
        <v>453</v>
      </c>
      <c r="H1712" s="363" t="s">
        <v>1166</v>
      </c>
      <c r="I1712" s="363" t="s">
        <v>853</v>
      </c>
      <c r="J1712" s="363" t="s">
        <v>892</v>
      </c>
      <c r="K1712" s="363" t="s">
        <v>782</v>
      </c>
      <c r="L1712" s="364">
        <v>47.03</v>
      </c>
      <c r="M1712" s="365">
        <v>16</v>
      </c>
      <c r="N1712" s="364">
        <v>42.16</v>
      </c>
      <c r="O1712" s="363" t="s">
        <v>1327</v>
      </c>
      <c r="P1712" s="363"/>
      <c r="Q1712" s="363" t="s">
        <v>300</v>
      </c>
      <c r="R1712" s="363" t="s">
        <v>811</v>
      </c>
      <c r="S1712" s="363"/>
      <c r="T1712" s="365">
        <v>28.6</v>
      </c>
      <c r="U1712" s="366">
        <v>45</v>
      </c>
      <c r="V1712" s="367">
        <v>45200</v>
      </c>
      <c r="W1712" s="367">
        <v>45930</v>
      </c>
      <c r="X1712" s="363" t="s">
        <v>3401</v>
      </c>
      <c r="Y1712" s="363" t="s">
        <v>894</v>
      </c>
      <c r="Z1712" s="363"/>
      <c r="AA1712" s="363" t="s">
        <v>856</v>
      </c>
      <c r="AB1712" s="363"/>
      <c r="AC1712" s="363"/>
      <c r="AD1712" s="363" t="s">
        <v>304</v>
      </c>
      <c r="AE1712" s="367">
        <v>44669</v>
      </c>
      <c r="AF1712" s="362" t="s">
        <v>2581</v>
      </c>
      <c r="AG1712" s="364">
        <v>1.7343000000000001E-2</v>
      </c>
      <c r="AH1712" s="364">
        <v>0.01</v>
      </c>
      <c r="AI1712" s="364">
        <v>1.39</v>
      </c>
      <c r="AJ1712" s="363" t="s">
        <v>181</v>
      </c>
      <c r="AK1712" s="368">
        <v>13.27</v>
      </c>
      <c r="AL1712" s="364">
        <v>9.7777777777777776E-3</v>
      </c>
      <c r="AM1712" s="369"/>
      <c r="AN1712" s="370">
        <v>15</v>
      </c>
      <c r="AO1712" s="371" t="s">
        <v>305</v>
      </c>
      <c r="AP1712" s="371" t="s">
        <v>0</v>
      </c>
      <c r="AQ1712" s="371" t="s">
        <v>386</v>
      </c>
      <c r="AR1712" s="372" t="s">
        <v>0</v>
      </c>
      <c r="AS1712" s="372"/>
      <c r="AT1712" s="363"/>
    </row>
    <row r="1713" spans="1:46" x14ac:dyDescent="0.3">
      <c r="A1713" s="362" t="s">
        <v>1333</v>
      </c>
      <c r="B1713" s="363" t="s">
        <v>310</v>
      </c>
      <c r="C1713" s="363" t="s">
        <v>295</v>
      </c>
      <c r="D1713" s="363" t="s">
        <v>778</v>
      </c>
      <c r="E1713" s="363" t="s">
        <v>297</v>
      </c>
      <c r="F1713" s="363" t="s">
        <v>452</v>
      </c>
      <c r="G1713" s="363" t="s">
        <v>453</v>
      </c>
      <c r="H1713" s="363" t="s">
        <v>1166</v>
      </c>
      <c r="I1713" s="363" t="s">
        <v>853</v>
      </c>
      <c r="J1713" s="363" t="s">
        <v>896</v>
      </c>
      <c r="K1713" s="363" t="s">
        <v>782</v>
      </c>
      <c r="L1713" s="364">
        <v>28.32</v>
      </c>
      <c r="M1713" s="365">
        <v>16</v>
      </c>
      <c r="N1713" s="364">
        <v>25.4</v>
      </c>
      <c r="O1713" s="363" t="s">
        <v>1329</v>
      </c>
      <c r="P1713" s="363"/>
      <c r="Q1713" s="363" t="s">
        <v>300</v>
      </c>
      <c r="R1713" s="363" t="s">
        <v>811</v>
      </c>
      <c r="S1713" s="363"/>
      <c r="T1713" s="365">
        <v>28.6</v>
      </c>
      <c r="U1713" s="366">
        <v>45</v>
      </c>
      <c r="V1713" s="367">
        <v>45200</v>
      </c>
      <c r="W1713" s="367">
        <v>45930</v>
      </c>
      <c r="X1713" s="363" t="s">
        <v>3401</v>
      </c>
      <c r="Y1713" s="363" t="s">
        <v>894</v>
      </c>
      <c r="Z1713" s="363"/>
      <c r="AA1713" s="363" t="s">
        <v>856</v>
      </c>
      <c r="AB1713" s="363"/>
      <c r="AC1713" s="363"/>
      <c r="AD1713" s="363" t="s">
        <v>304</v>
      </c>
      <c r="AE1713" s="367">
        <v>44669</v>
      </c>
      <c r="AF1713" s="362" t="s">
        <v>2581</v>
      </c>
      <c r="AG1713" s="364">
        <v>1.0446E-2</v>
      </c>
      <c r="AH1713" s="364">
        <v>0</v>
      </c>
      <c r="AI1713" s="364">
        <v>0.84</v>
      </c>
      <c r="AJ1713" s="363" t="s">
        <v>0</v>
      </c>
      <c r="AK1713" s="368">
        <v>37.81</v>
      </c>
      <c r="AL1713" s="364">
        <v>5.7777777777777784E-3</v>
      </c>
      <c r="AM1713" s="369"/>
      <c r="AN1713" s="370">
        <v>15</v>
      </c>
      <c r="AO1713" s="371" t="s">
        <v>305</v>
      </c>
      <c r="AP1713" s="371" t="s">
        <v>0</v>
      </c>
      <c r="AQ1713" s="371" t="s">
        <v>386</v>
      </c>
      <c r="AR1713" s="372" t="s">
        <v>0</v>
      </c>
      <c r="AS1713" s="372"/>
      <c r="AT1713" s="363"/>
    </row>
    <row r="1714" spans="1:46" x14ac:dyDescent="0.3">
      <c r="A1714" s="362" t="s">
        <v>1334</v>
      </c>
      <c r="B1714" s="363" t="s">
        <v>294</v>
      </c>
      <c r="C1714" s="363" t="s">
        <v>295</v>
      </c>
      <c r="D1714" s="363" t="s">
        <v>778</v>
      </c>
      <c r="E1714" s="363" t="s">
        <v>297</v>
      </c>
      <c r="F1714" s="363" t="s">
        <v>452</v>
      </c>
      <c r="G1714" s="363" t="s">
        <v>463</v>
      </c>
      <c r="H1714" s="363" t="s">
        <v>1166</v>
      </c>
      <c r="I1714" s="363" t="s">
        <v>904</v>
      </c>
      <c r="J1714" s="363" t="s">
        <v>692</v>
      </c>
      <c r="K1714" s="363" t="s">
        <v>782</v>
      </c>
      <c r="L1714" s="364">
        <v>2.87</v>
      </c>
      <c r="M1714" s="365">
        <v>40</v>
      </c>
      <c r="N1714" s="364">
        <v>2.66</v>
      </c>
      <c r="O1714" s="363" t="s">
        <v>1335</v>
      </c>
      <c r="P1714" s="363"/>
      <c r="Q1714" s="363" t="s">
        <v>300</v>
      </c>
      <c r="R1714" s="363" t="s">
        <v>811</v>
      </c>
      <c r="S1714" s="363"/>
      <c r="T1714" s="365">
        <v>18.78</v>
      </c>
      <c r="U1714" s="366">
        <v>20</v>
      </c>
      <c r="V1714" s="367">
        <v>45200</v>
      </c>
      <c r="W1714" s="367">
        <v>45930</v>
      </c>
      <c r="X1714" s="363" t="s">
        <v>3403</v>
      </c>
      <c r="Y1714" s="363" t="s">
        <v>692</v>
      </c>
      <c r="Z1714" s="363"/>
      <c r="AA1714" s="363" t="s">
        <v>906</v>
      </c>
      <c r="AB1714" s="363"/>
      <c r="AC1714" s="363"/>
      <c r="AD1714" s="363" t="s">
        <v>304</v>
      </c>
      <c r="AE1714" s="367">
        <v>44669</v>
      </c>
      <c r="AF1714" s="362" t="s">
        <v>2581</v>
      </c>
      <c r="AG1714" s="364">
        <v>1.0950000000000001E-3</v>
      </c>
      <c r="AH1714" s="364">
        <v>0</v>
      </c>
      <c r="AI1714" s="364">
        <v>0.13</v>
      </c>
      <c r="AJ1714" s="363" t="s">
        <v>0</v>
      </c>
      <c r="AK1714" s="368">
        <v>362.64</v>
      </c>
      <c r="AL1714" s="364">
        <v>1.5E-3</v>
      </c>
      <c r="AM1714" s="369"/>
      <c r="AN1714" s="370">
        <v>15</v>
      </c>
      <c r="AO1714" s="371" t="s">
        <v>305</v>
      </c>
      <c r="AP1714" s="371" t="s">
        <v>0</v>
      </c>
      <c r="AQ1714" s="371" t="s">
        <v>306</v>
      </c>
      <c r="AR1714" s="372" t="s">
        <v>0</v>
      </c>
      <c r="AS1714" s="372"/>
      <c r="AT1714" s="363"/>
    </row>
    <row r="1715" spans="1:46" x14ac:dyDescent="0.3">
      <c r="A1715" s="362" t="s">
        <v>1336</v>
      </c>
      <c r="B1715" s="363" t="s">
        <v>308</v>
      </c>
      <c r="C1715" s="363" t="s">
        <v>295</v>
      </c>
      <c r="D1715" s="363" t="s">
        <v>778</v>
      </c>
      <c r="E1715" s="363" t="s">
        <v>297</v>
      </c>
      <c r="F1715" s="363" t="s">
        <v>452</v>
      </c>
      <c r="G1715" s="363" t="s">
        <v>463</v>
      </c>
      <c r="H1715" s="363" t="s">
        <v>1166</v>
      </c>
      <c r="I1715" s="363" t="s">
        <v>904</v>
      </c>
      <c r="J1715" s="363" t="s">
        <v>692</v>
      </c>
      <c r="K1715" s="363" t="s">
        <v>782</v>
      </c>
      <c r="L1715" s="364">
        <v>3.81</v>
      </c>
      <c r="M1715" s="365">
        <v>40</v>
      </c>
      <c r="N1715" s="364">
        <v>3.54</v>
      </c>
      <c r="O1715" s="363" t="s">
        <v>1335</v>
      </c>
      <c r="P1715" s="363"/>
      <c r="Q1715" s="363" t="s">
        <v>300</v>
      </c>
      <c r="R1715" s="363" t="s">
        <v>811</v>
      </c>
      <c r="S1715" s="363"/>
      <c r="T1715" s="365">
        <v>18.78</v>
      </c>
      <c r="U1715" s="366">
        <v>20</v>
      </c>
      <c r="V1715" s="367">
        <v>45200</v>
      </c>
      <c r="W1715" s="367">
        <v>45930</v>
      </c>
      <c r="X1715" s="363" t="s">
        <v>3403</v>
      </c>
      <c r="Y1715" s="363" t="s">
        <v>692</v>
      </c>
      <c r="Z1715" s="363"/>
      <c r="AA1715" s="363" t="s">
        <v>906</v>
      </c>
      <c r="AB1715" s="363"/>
      <c r="AC1715" s="363"/>
      <c r="AD1715" s="363" t="s">
        <v>304</v>
      </c>
      <c r="AE1715" s="367">
        <v>44669</v>
      </c>
      <c r="AF1715" s="362" t="s">
        <v>2581</v>
      </c>
      <c r="AG1715" s="364">
        <v>1.456E-3</v>
      </c>
      <c r="AH1715" s="364">
        <v>0</v>
      </c>
      <c r="AI1715" s="364">
        <v>0.18</v>
      </c>
      <c r="AJ1715" s="363" t="s">
        <v>0</v>
      </c>
      <c r="AK1715" s="368">
        <v>266.70999999999998</v>
      </c>
      <c r="AL1715" s="364">
        <v>2E-3</v>
      </c>
      <c r="AM1715" s="369"/>
      <c r="AN1715" s="370">
        <v>15</v>
      </c>
      <c r="AO1715" s="371" t="s">
        <v>305</v>
      </c>
      <c r="AP1715" s="371" t="s">
        <v>0</v>
      </c>
      <c r="AQ1715" s="371" t="s">
        <v>306</v>
      </c>
      <c r="AR1715" s="372" t="s">
        <v>0</v>
      </c>
      <c r="AS1715" s="372"/>
      <c r="AT1715" s="363"/>
    </row>
    <row r="1716" spans="1:46" x14ac:dyDescent="0.3">
      <c r="A1716" s="362" t="s">
        <v>1337</v>
      </c>
      <c r="B1716" s="363" t="s">
        <v>310</v>
      </c>
      <c r="C1716" s="363" t="s">
        <v>295</v>
      </c>
      <c r="D1716" s="363" t="s">
        <v>778</v>
      </c>
      <c r="E1716" s="363" t="s">
        <v>297</v>
      </c>
      <c r="F1716" s="363" t="s">
        <v>452</v>
      </c>
      <c r="G1716" s="363" t="s">
        <v>463</v>
      </c>
      <c r="H1716" s="363" t="s">
        <v>1166</v>
      </c>
      <c r="I1716" s="363" t="s">
        <v>904</v>
      </c>
      <c r="J1716" s="363" t="s">
        <v>692</v>
      </c>
      <c r="K1716" s="363" t="s">
        <v>782</v>
      </c>
      <c r="L1716" s="364">
        <v>4.54</v>
      </c>
      <c r="M1716" s="365">
        <v>40</v>
      </c>
      <c r="N1716" s="364">
        <v>4.21</v>
      </c>
      <c r="O1716" s="363" t="s">
        <v>1335</v>
      </c>
      <c r="P1716" s="363"/>
      <c r="Q1716" s="363" t="s">
        <v>300</v>
      </c>
      <c r="R1716" s="363" t="s">
        <v>811</v>
      </c>
      <c r="S1716" s="363"/>
      <c r="T1716" s="365">
        <v>18.78</v>
      </c>
      <c r="U1716" s="366">
        <v>20</v>
      </c>
      <c r="V1716" s="367">
        <v>45200</v>
      </c>
      <c r="W1716" s="367">
        <v>45930</v>
      </c>
      <c r="X1716" s="363" t="s">
        <v>3403</v>
      </c>
      <c r="Y1716" s="363" t="s">
        <v>692</v>
      </c>
      <c r="Z1716" s="363"/>
      <c r="AA1716" s="363" t="s">
        <v>906</v>
      </c>
      <c r="AB1716" s="363"/>
      <c r="AC1716" s="363"/>
      <c r="AD1716" s="363" t="s">
        <v>304</v>
      </c>
      <c r="AE1716" s="367">
        <v>44669</v>
      </c>
      <c r="AF1716" s="362" t="s">
        <v>2581</v>
      </c>
      <c r="AG1716" s="364">
        <v>1.732E-3</v>
      </c>
      <c r="AH1716" s="364">
        <v>0</v>
      </c>
      <c r="AI1716" s="364">
        <v>0.21</v>
      </c>
      <c r="AJ1716" s="363" t="s">
        <v>0</v>
      </c>
      <c r="AK1716" s="368">
        <v>220.41</v>
      </c>
      <c r="AL1716" s="364">
        <v>2E-3</v>
      </c>
      <c r="AM1716" s="369"/>
      <c r="AN1716" s="370">
        <v>15</v>
      </c>
      <c r="AO1716" s="371" t="s">
        <v>305</v>
      </c>
      <c r="AP1716" s="371" t="s">
        <v>0</v>
      </c>
      <c r="AQ1716" s="371" t="s">
        <v>306</v>
      </c>
      <c r="AR1716" s="372" t="s">
        <v>0</v>
      </c>
      <c r="AS1716" s="372"/>
      <c r="AT1716" s="363"/>
    </row>
    <row r="1717" spans="1:46" x14ac:dyDescent="0.3">
      <c r="A1717" s="362" t="s">
        <v>1338</v>
      </c>
      <c r="B1717" s="363" t="s">
        <v>294</v>
      </c>
      <c r="C1717" s="363" t="s">
        <v>295</v>
      </c>
      <c r="D1717" s="363" t="s">
        <v>778</v>
      </c>
      <c r="E1717" s="363" t="s">
        <v>297</v>
      </c>
      <c r="F1717" s="363" t="s">
        <v>452</v>
      </c>
      <c r="G1717" s="363" t="s">
        <v>453</v>
      </c>
      <c r="H1717" s="363" t="s">
        <v>1149</v>
      </c>
      <c r="I1717" s="363" t="s">
        <v>992</v>
      </c>
      <c r="J1717" s="363" t="s">
        <v>993</v>
      </c>
      <c r="K1717" s="363" t="s">
        <v>782</v>
      </c>
      <c r="L1717" s="364">
        <v>6.9403634753233634</v>
      </c>
      <c r="M1717" s="365">
        <v>2</v>
      </c>
      <c r="N1717" s="364">
        <v>6.21</v>
      </c>
      <c r="O1717" s="363" t="s">
        <v>1339</v>
      </c>
      <c r="P1717" s="363"/>
      <c r="Q1717" s="363" t="s">
        <v>300</v>
      </c>
      <c r="R1717" s="363" t="s">
        <v>785</v>
      </c>
      <c r="S1717" s="363"/>
      <c r="T1717" s="365">
        <v>9.84</v>
      </c>
      <c r="U1717" s="366">
        <v>20</v>
      </c>
      <c r="V1717" s="367">
        <v>45200</v>
      </c>
      <c r="W1717" s="367">
        <v>45930</v>
      </c>
      <c r="X1717" s="363" t="s">
        <v>3396</v>
      </c>
      <c r="Y1717" s="363" t="s">
        <v>692</v>
      </c>
      <c r="Z1717" s="363"/>
      <c r="AA1717" s="363" t="s">
        <v>856</v>
      </c>
      <c r="AB1717" s="363"/>
      <c r="AC1717" s="363"/>
      <c r="AD1717" s="363" t="s">
        <v>304</v>
      </c>
      <c r="AE1717" s="367">
        <v>42390</v>
      </c>
      <c r="AF1717" s="362" t="s">
        <v>2580</v>
      </c>
      <c r="AG1717" s="364">
        <v>1.1063824463810931E-3</v>
      </c>
      <c r="AH1717" s="364">
        <v>1.155409038148937E-3</v>
      </c>
      <c r="AI1717" s="364">
        <v>0.2304563748997481</v>
      </c>
      <c r="AJ1717" s="363" t="s">
        <v>0</v>
      </c>
      <c r="AK1717" s="368">
        <v>95.96015184003231</v>
      </c>
      <c r="AL1717" s="364">
        <v>3.227269016025366E-3</v>
      </c>
      <c r="AM1717" s="369"/>
      <c r="AN1717" s="370">
        <v>15</v>
      </c>
      <c r="AO1717" s="371" t="s">
        <v>305</v>
      </c>
      <c r="AP1717" s="371" t="s">
        <v>0</v>
      </c>
      <c r="AQ1717" s="371" t="s">
        <v>386</v>
      </c>
      <c r="AR1717" s="372" t="s">
        <v>0</v>
      </c>
      <c r="AS1717" s="372"/>
      <c r="AT1717" s="363"/>
    </row>
    <row r="1718" spans="1:46" x14ac:dyDescent="0.3">
      <c r="A1718" s="362" t="s">
        <v>1340</v>
      </c>
      <c r="B1718" s="363" t="s">
        <v>294</v>
      </c>
      <c r="C1718" s="363" t="s">
        <v>295</v>
      </c>
      <c r="D1718" s="363" t="s">
        <v>778</v>
      </c>
      <c r="E1718" s="363" t="s">
        <v>297</v>
      </c>
      <c r="F1718" s="363" t="s">
        <v>452</v>
      </c>
      <c r="G1718" s="363" t="s">
        <v>453</v>
      </c>
      <c r="H1718" s="363" t="s">
        <v>1149</v>
      </c>
      <c r="I1718" s="363" t="s">
        <v>992</v>
      </c>
      <c r="J1718" s="363" t="s">
        <v>996</v>
      </c>
      <c r="K1718" s="363" t="s">
        <v>782</v>
      </c>
      <c r="L1718" s="364">
        <v>14.41718016613066</v>
      </c>
      <c r="M1718" s="365">
        <v>2</v>
      </c>
      <c r="N1718" s="364">
        <v>12.9</v>
      </c>
      <c r="O1718" s="363" t="s">
        <v>1341</v>
      </c>
      <c r="P1718" s="363"/>
      <c r="Q1718" s="363" t="s">
        <v>300</v>
      </c>
      <c r="R1718" s="363" t="s">
        <v>785</v>
      </c>
      <c r="S1718" s="363"/>
      <c r="T1718" s="365">
        <v>9.84</v>
      </c>
      <c r="U1718" s="366">
        <v>20</v>
      </c>
      <c r="V1718" s="367">
        <v>45200</v>
      </c>
      <c r="W1718" s="367">
        <v>45930</v>
      </c>
      <c r="X1718" s="363" t="s">
        <v>3396</v>
      </c>
      <c r="Y1718" s="363" t="s">
        <v>692</v>
      </c>
      <c r="Z1718" s="363"/>
      <c r="AA1718" s="363" t="s">
        <v>856</v>
      </c>
      <c r="AB1718" s="363"/>
      <c r="AC1718" s="363"/>
      <c r="AD1718" s="363" t="s">
        <v>304</v>
      </c>
      <c r="AE1718" s="367">
        <v>42390</v>
      </c>
      <c r="AF1718" s="362" t="s">
        <v>2580</v>
      </c>
      <c r="AG1718" s="364">
        <v>2.2982823765404338E-3</v>
      </c>
      <c r="AH1718" s="364">
        <v>2.4001250550919951E-3</v>
      </c>
      <c r="AI1718" s="364">
        <v>0.47872580293184402</v>
      </c>
      <c r="AJ1718" s="363" t="s">
        <v>0</v>
      </c>
      <c r="AK1718" s="368">
        <v>32.043289093389859</v>
      </c>
      <c r="AL1718" s="364">
        <v>6.7039887772507578E-3</v>
      </c>
      <c r="AM1718" s="369"/>
      <c r="AN1718" s="370">
        <v>15</v>
      </c>
      <c r="AO1718" s="371" t="s">
        <v>305</v>
      </c>
      <c r="AP1718" s="371" t="s">
        <v>0</v>
      </c>
      <c r="AQ1718" s="371" t="s">
        <v>386</v>
      </c>
      <c r="AR1718" s="372" t="s">
        <v>0</v>
      </c>
      <c r="AS1718" s="372"/>
      <c r="AT1718" s="363"/>
    </row>
    <row r="1719" spans="1:46" x14ac:dyDescent="0.3">
      <c r="A1719" s="362" t="s">
        <v>1342</v>
      </c>
      <c r="B1719" s="363" t="s">
        <v>294</v>
      </c>
      <c r="C1719" s="363" t="s">
        <v>295</v>
      </c>
      <c r="D1719" s="363" t="s">
        <v>778</v>
      </c>
      <c r="E1719" s="363" t="s">
        <v>297</v>
      </c>
      <c r="F1719" s="363" t="s">
        <v>452</v>
      </c>
      <c r="G1719" s="363" t="s">
        <v>453</v>
      </c>
      <c r="H1719" s="363" t="s">
        <v>1149</v>
      </c>
      <c r="I1719" s="363" t="s">
        <v>992</v>
      </c>
      <c r="J1719" s="363" t="s">
        <v>999</v>
      </c>
      <c r="K1719" s="363" t="s">
        <v>782</v>
      </c>
      <c r="L1719" s="364">
        <v>14.41718016613066</v>
      </c>
      <c r="M1719" s="365">
        <v>2</v>
      </c>
      <c r="N1719" s="364">
        <v>12.9</v>
      </c>
      <c r="O1719" s="363" t="s">
        <v>1343</v>
      </c>
      <c r="P1719" s="363"/>
      <c r="Q1719" s="363" t="s">
        <v>300</v>
      </c>
      <c r="R1719" s="363" t="s">
        <v>785</v>
      </c>
      <c r="S1719" s="363"/>
      <c r="T1719" s="365">
        <v>9.84</v>
      </c>
      <c r="U1719" s="366">
        <v>20</v>
      </c>
      <c r="V1719" s="367">
        <v>45200</v>
      </c>
      <c r="W1719" s="367">
        <v>45930</v>
      </c>
      <c r="X1719" s="363" t="s">
        <v>3396</v>
      </c>
      <c r="Y1719" s="363" t="s">
        <v>692</v>
      </c>
      <c r="Z1719" s="363"/>
      <c r="AA1719" s="363" t="s">
        <v>856</v>
      </c>
      <c r="AB1719" s="363"/>
      <c r="AC1719" s="363"/>
      <c r="AD1719" s="363" t="s">
        <v>304</v>
      </c>
      <c r="AE1719" s="367">
        <v>42390</v>
      </c>
      <c r="AF1719" s="362" t="s">
        <v>2580</v>
      </c>
      <c r="AG1719" s="364">
        <v>2.2982823765404338E-3</v>
      </c>
      <c r="AH1719" s="364">
        <v>2.4001250550919951E-3</v>
      </c>
      <c r="AI1719" s="364">
        <v>0.47872580293184402</v>
      </c>
      <c r="AJ1719" s="363" t="s">
        <v>0</v>
      </c>
      <c r="AK1719" s="368">
        <v>32.043289093389859</v>
      </c>
      <c r="AL1719" s="364">
        <v>6.7039887772507578E-3</v>
      </c>
      <c r="AM1719" s="369"/>
      <c r="AN1719" s="370">
        <v>15</v>
      </c>
      <c r="AO1719" s="371" t="s">
        <v>305</v>
      </c>
      <c r="AP1719" s="371" t="s">
        <v>0</v>
      </c>
      <c r="AQ1719" s="371" t="s">
        <v>386</v>
      </c>
      <c r="AR1719" s="372" t="s">
        <v>0</v>
      </c>
      <c r="AS1719" s="372"/>
      <c r="AT1719" s="363"/>
    </row>
    <row r="1720" spans="1:46" x14ac:dyDescent="0.3">
      <c r="A1720" s="362" t="s">
        <v>1344</v>
      </c>
      <c r="B1720" s="363" t="s">
        <v>308</v>
      </c>
      <c r="C1720" s="363" t="s">
        <v>295</v>
      </c>
      <c r="D1720" s="363" t="s">
        <v>778</v>
      </c>
      <c r="E1720" s="363" t="s">
        <v>297</v>
      </c>
      <c r="F1720" s="363" t="s">
        <v>452</v>
      </c>
      <c r="G1720" s="363" t="s">
        <v>453</v>
      </c>
      <c r="H1720" s="363" t="s">
        <v>1149</v>
      </c>
      <c r="I1720" s="363" t="s">
        <v>992</v>
      </c>
      <c r="J1720" s="363" t="s">
        <v>993</v>
      </c>
      <c r="K1720" s="363" t="s">
        <v>782</v>
      </c>
      <c r="L1720" s="364">
        <v>9.3096985103773928</v>
      </c>
      <c r="M1720" s="365">
        <v>2</v>
      </c>
      <c r="N1720" s="364">
        <v>8.33</v>
      </c>
      <c r="O1720" s="363" t="s">
        <v>1339</v>
      </c>
      <c r="P1720" s="363"/>
      <c r="Q1720" s="363" t="s">
        <v>300</v>
      </c>
      <c r="R1720" s="363" t="s">
        <v>785</v>
      </c>
      <c r="S1720" s="363"/>
      <c r="T1720" s="365">
        <v>9.84</v>
      </c>
      <c r="U1720" s="366">
        <v>20</v>
      </c>
      <c r="V1720" s="367">
        <v>45200</v>
      </c>
      <c r="W1720" s="367">
        <v>45930</v>
      </c>
      <c r="X1720" s="363" t="s">
        <v>3396</v>
      </c>
      <c r="Y1720" s="363" t="s">
        <v>692</v>
      </c>
      <c r="Z1720" s="363"/>
      <c r="AA1720" s="363" t="s">
        <v>856</v>
      </c>
      <c r="AB1720" s="363"/>
      <c r="AC1720" s="363"/>
      <c r="AD1720" s="363" t="s">
        <v>304</v>
      </c>
      <c r="AE1720" s="367">
        <v>42390</v>
      </c>
      <c r="AF1720" s="362" t="s">
        <v>2580</v>
      </c>
      <c r="AG1720" s="364">
        <v>1.4840846664016911E-3</v>
      </c>
      <c r="AH1720" s="364">
        <v>1.549848194489637E-3</v>
      </c>
      <c r="AI1720" s="364">
        <v>0.30913069290095041</v>
      </c>
      <c r="AJ1720" s="363" t="s">
        <v>0</v>
      </c>
      <c r="AK1720" s="368">
        <v>64.593374413453134</v>
      </c>
      <c r="AL1720" s="364">
        <v>4.3290098073254912E-3</v>
      </c>
      <c r="AM1720" s="369"/>
      <c r="AN1720" s="370">
        <v>15</v>
      </c>
      <c r="AO1720" s="371" t="s">
        <v>305</v>
      </c>
      <c r="AP1720" s="371" t="s">
        <v>0</v>
      </c>
      <c r="AQ1720" s="371" t="s">
        <v>386</v>
      </c>
      <c r="AR1720" s="372" t="s">
        <v>0</v>
      </c>
      <c r="AS1720" s="372"/>
      <c r="AT1720" s="363"/>
    </row>
    <row r="1721" spans="1:46" x14ac:dyDescent="0.3">
      <c r="A1721" s="362" t="s">
        <v>1345</v>
      </c>
      <c r="B1721" s="363" t="s">
        <v>308</v>
      </c>
      <c r="C1721" s="363" t="s">
        <v>295</v>
      </c>
      <c r="D1721" s="363" t="s">
        <v>778</v>
      </c>
      <c r="E1721" s="363" t="s">
        <v>297</v>
      </c>
      <c r="F1721" s="363" t="s">
        <v>452</v>
      </c>
      <c r="G1721" s="363" t="s">
        <v>453</v>
      </c>
      <c r="H1721" s="363" t="s">
        <v>1149</v>
      </c>
      <c r="I1721" s="363" t="s">
        <v>992</v>
      </c>
      <c r="J1721" s="363" t="s">
        <v>996</v>
      </c>
      <c r="K1721" s="363" t="s">
        <v>782</v>
      </c>
      <c r="L1721" s="364">
        <v>16.28917836599646</v>
      </c>
      <c r="M1721" s="365">
        <v>2</v>
      </c>
      <c r="N1721" s="364">
        <v>14.58</v>
      </c>
      <c r="O1721" s="363" t="s">
        <v>1341</v>
      </c>
      <c r="P1721" s="363"/>
      <c r="Q1721" s="363" t="s">
        <v>300</v>
      </c>
      <c r="R1721" s="363" t="s">
        <v>785</v>
      </c>
      <c r="S1721" s="363"/>
      <c r="T1721" s="365">
        <v>9.84</v>
      </c>
      <c r="U1721" s="366">
        <v>20</v>
      </c>
      <c r="V1721" s="367">
        <v>45200</v>
      </c>
      <c r="W1721" s="367">
        <v>45930</v>
      </c>
      <c r="X1721" s="363" t="s">
        <v>3396</v>
      </c>
      <c r="Y1721" s="363" t="s">
        <v>692</v>
      </c>
      <c r="Z1721" s="363"/>
      <c r="AA1721" s="363" t="s">
        <v>856</v>
      </c>
      <c r="AB1721" s="363"/>
      <c r="AC1721" s="363"/>
      <c r="AD1721" s="363" t="s">
        <v>304</v>
      </c>
      <c r="AE1721" s="367">
        <v>42390</v>
      </c>
      <c r="AF1721" s="362" t="s">
        <v>2580</v>
      </c>
      <c r="AG1721" s="364">
        <v>2.5967027626416141E-3</v>
      </c>
      <c r="AH1721" s="364">
        <v>2.7117691998423121E-3</v>
      </c>
      <c r="AI1721" s="364">
        <v>0.54088593625826564</v>
      </c>
      <c r="AJ1721" s="363" t="s">
        <v>0</v>
      </c>
      <c r="AK1721" s="368">
        <v>25.224815222864098</v>
      </c>
      <c r="AL1721" s="364">
        <v>7.5744679401883574E-3</v>
      </c>
      <c r="AM1721" s="369"/>
      <c r="AN1721" s="370">
        <v>15</v>
      </c>
      <c r="AO1721" s="371" t="s">
        <v>305</v>
      </c>
      <c r="AP1721" s="371" t="s">
        <v>0</v>
      </c>
      <c r="AQ1721" s="371" t="s">
        <v>386</v>
      </c>
      <c r="AR1721" s="372" t="s">
        <v>0</v>
      </c>
      <c r="AS1721" s="372"/>
      <c r="AT1721" s="363"/>
    </row>
    <row r="1722" spans="1:46" x14ac:dyDescent="0.3">
      <c r="A1722" s="362" t="s">
        <v>1346</v>
      </c>
      <c r="B1722" s="363" t="s">
        <v>308</v>
      </c>
      <c r="C1722" s="363" t="s">
        <v>295</v>
      </c>
      <c r="D1722" s="363" t="s">
        <v>778</v>
      </c>
      <c r="E1722" s="363" t="s">
        <v>297</v>
      </c>
      <c r="F1722" s="363" t="s">
        <v>452</v>
      </c>
      <c r="G1722" s="363" t="s">
        <v>453</v>
      </c>
      <c r="H1722" s="363" t="s">
        <v>1149</v>
      </c>
      <c r="I1722" s="363" t="s">
        <v>992</v>
      </c>
      <c r="J1722" s="363" t="s">
        <v>999</v>
      </c>
      <c r="K1722" s="363" t="s">
        <v>782</v>
      </c>
      <c r="L1722" s="364">
        <v>16.28917836599646</v>
      </c>
      <c r="M1722" s="365">
        <v>2</v>
      </c>
      <c r="N1722" s="364">
        <v>14.58</v>
      </c>
      <c r="O1722" s="363" t="s">
        <v>1343</v>
      </c>
      <c r="P1722" s="363"/>
      <c r="Q1722" s="363" t="s">
        <v>300</v>
      </c>
      <c r="R1722" s="363" t="s">
        <v>785</v>
      </c>
      <c r="S1722" s="363"/>
      <c r="T1722" s="365">
        <v>9.84</v>
      </c>
      <c r="U1722" s="366">
        <v>20</v>
      </c>
      <c r="V1722" s="367">
        <v>45200</v>
      </c>
      <c r="W1722" s="367">
        <v>45930</v>
      </c>
      <c r="X1722" s="363" t="s">
        <v>3396</v>
      </c>
      <c r="Y1722" s="363" t="s">
        <v>692</v>
      </c>
      <c r="Z1722" s="363"/>
      <c r="AA1722" s="363" t="s">
        <v>856</v>
      </c>
      <c r="AB1722" s="363"/>
      <c r="AC1722" s="363"/>
      <c r="AD1722" s="363" t="s">
        <v>304</v>
      </c>
      <c r="AE1722" s="367">
        <v>42390</v>
      </c>
      <c r="AF1722" s="362" t="s">
        <v>2580</v>
      </c>
      <c r="AG1722" s="364">
        <v>2.5967027626416141E-3</v>
      </c>
      <c r="AH1722" s="364">
        <v>2.7117691998423121E-3</v>
      </c>
      <c r="AI1722" s="364">
        <v>0.54088593625826564</v>
      </c>
      <c r="AJ1722" s="363" t="s">
        <v>0</v>
      </c>
      <c r="AK1722" s="368">
        <v>25.224815222864098</v>
      </c>
      <c r="AL1722" s="364">
        <v>7.5744679401883574E-3</v>
      </c>
      <c r="AM1722" s="369"/>
      <c r="AN1722" s="370">
        <v>15</v>
      </c>
      <c r="AO1722" s="371" t="s">
        <v>305</v>
      </c>
      <c r="AP1722" s="371" t="s">
        <v>0</v>
      </c>
      <c r="AQ1722" s="371" t="s">
        <v>386</v>
      </c>
      <c r="AR1722" s="372" t="s">
        <v>0</v>
      </c>
      <c r="AS1722" s="372"/>
      <c r="AT1722" s="363"/>
    </row>
    <row r="1723" spans="1:46" x14ac:dyDescent="0.3">
      <c r="A1723" s="362" t="s">
        <v>1347</v>
      </c>
      <c r="B1723" s="363" t="s">
        <v>310</v>
      </c>
      <c r="C1723" s="363" t="s">
        <v>295</v>
      </c>
      <c r="D1723" s="363" t="s">
        <v>778</v>
      </c>
      <c r="E1723" s="363" t="s">
        <v>297</v>
      </c>
      <c r="F1723" s="363" t="s">
        <v>452</v>
      </c>
      <c r="G1723" s="363" t="s">
        <v>453</v>
      </c>
      <c r="H1723" s="363" t="s">
        <v>1149</v>
      </c>
      <c r="I1723" s="363" t="s">
        <v>992</v>
      </c>
      <c r="J1723" s="363" t="s">
        <v>993</v>
      </c>
      <c r="K1723" s="363" t="s">
        <v>782</v>
      </c>
      <c r="L1723" s="364">
        <v>9.3096985103773928</v>
      </c>
      <c r="M1723" s="365">
        <v>2</v>
      </c>
      <c r="N1723" s="364">
        <v>8.33</v>
      </c>
      <c r="O1723" s="363" t="s">
        <v>1339</v>
      </c>
      <c r="P1723" s="363"/>
      <c r="Q1723" s="363" t="s">
        <v>300</v>
      </c>
      <c r="R1723" s="363" t="s">
        <v>785</v>
      </c>
      <c r="S1723" s="363"/>
      <c r="T1723" s="365">
        <v>9.84</v>
      </c>
      <c r="U1723" s="366">
        <v>20</v>
      </c>
      <c r="V1723" s="367">
        <v>45200</v>
      </c>
      <c r="W1723" s="367">
        <v>45930</v>
      </c>
      <c r="X1723" s="363" t="s">
        <v>3396</v>
      </c>
      <c r="Y1723" s="363" t="s">
        <v>692</v>
      </c>
      <c r="Z1723" s="363"/>
      <c r="AA1723" s="363" t="s">
        <v>856</v>
      </c>
      <c r="AB1723" s="363"/>
      <c r="AC1723" s="363"/>
      <c r="AD1723" s="363" t="s">
        <v>304</v>
      </c>
      <c r="AE1723" s="367">
        <v>42390</v>
      </c>
      <c r="AF1723" s="362" t="s">
        <v>2580</v>
      </c>
      <c r="AG1723" s="364">
        <v>1.4840846664016911E-3</v>
      </c>
      <c r="AH1723" s="364">
        <v>1.549848194489637E-3</v>
      </c>
      <c r="AI1723" s="364">
        <v>0.30913069290095041</v>
      </c>
      <c r="AJ1723" s="363" t="s">
        <v>0</v>
      </c>
      <c r="AK1723" s="368">
        <v>64.593374413453134</v>
      </c>
      <c r="AL1723" s="364">
        <v>4.3290098073254912E-3</v>
      </c>
      <c r="AM1723" s="369"/>
      <c r="AN1723" s="370">
        <v>15</v>
      </c>
      <c r="AO1723" s="371" t="s">
        <v>305</v>
      </c>
      <c r="AP1723" s="371" t="s">
        <v>0</v>
      </c>
      <c r="AQ1723" s="371" t="s">
        <v>386</v>
      </c>
      <c r="AR1723" s="372" t="s">
        <v>0</v>
      </c>
      <c r="AS1723" s="372"/>
      <c r="AT1723" s="363"/>
    </row>
    <row r="1724" spans="1:46" x14ac:dyDescent="0.3">
      <c r="A1724" s="362" t="s">
        <v>1348</v>
      </c>
      <c r="B1724" s="363" t="s">
        <v>310</v>
      </c>
      <c r="C1724" s="363" t="s">
        <v>295</v>
      </c>
      <c r="D1724" s="363" t="s">
        <v>778</v>
      </c>
      <c r="E1724" s="363" t="s">
        <v>297</v>
      </c>
      <c r="F1724" s="363" t="s">
        <v>452</v>
      </c>
      <c r="G1724" s="363" t="s">
        <v>453</v>
      </c>
      <c r="H1724" s="363" t="s">
        <v>1149</v>
      </c>
      <c r="I1724" s="363" t="s">
        <v>992</v>
      </c>
      <c r="J1724" s="363" t="s">
        <v>996</v>
      </c>
      <c r="K1724" s="363" t="s">
        <v>782</v>
      </c>
      <c r="L1724" s="364">
        <v>16.28917836599646</v>
      </c>
      <c r="M1724" s="365">
        <v>2</v>
      </c>
      <c r="N1724" s="364">
        <v>14.58</v>
      </c>
      <c r="O1724" s="363" t="s">
        <v>1341</v>
      </c>
      <c r="P1724" s="363"/>
      <c r="Q1724" s="363" t="s">
        <v>300</v>
      </c>
      <c r="R1724" s="363" t="s">
        <v>785</v>
      </c>
      <c r="S1724" s="363"/>
      <c r="T1724" s="365">
        <v>9.84</v>
      </c>
      <c r="U1724" s="366">
        <v>20</v>
      </c>
      <c r="V1724" s="367">
        <v>45200</v>
      </c>
      <c r="W1724" s="367">
        <v>45930</v>
      </c>
      <c r="X1724" s="363" t="s">
        <v>3396</v>
      </c>
      <c r="Y1724" s="363" t="s">
        <v>692</v>
      </c>
      <c r="Z1724" s="363"/>
      <c r="AA1724" s="363" t="s">
        <v>856</v>
      </c>
      <c r="AB1724" s="363"/>
      <c r="AC1724" s="363"/>
      <c r="AD1724" s="363" t="s">
        <v>304</v>
      </c>
      <c r="AE1724" s="367">
        <v>42390</v>
      </c>
      <c r="AF1724" s="362" t="s">
        <v>2580</v>
      </c>
      <c r="AG1724" s="364">
        <v>2.5967027626416141E-3</v>
      </c>
      <c r="AH1724" s="364">
        <v>2.7117691998423121E-3</v>
      </c>
      <c r="AI1724" s="364">
        <v>0.54088593625826564</v>
      </c>
      <c r="AJ1724" s="363" t="s">
        <v>0</v>
      </c>
      <c r="AK1724" s="368">
        <v>25.224815222864098</v>
      </c>
      <c r="AL1724" s="364">
        <v>7.5744679401883574E-3</v>
      </c>
      <c r="AM1724" s="369"/>
      <c r="AN1724" s="370">
        <v>15</v>
      </c>
      <c r="AO1724" s="371" t="s">
        <v>305</v>
      </c>
      <c r="AP1724" s="371" t="s">
        <v>0</v>
      </c>
      <c r="AQ1724" s="371" t="s">
        <v>386</v>
      </c>
      <c r="AR1724" s="372" t="s">
        <v>0</v>
      </c>
      <c r="AS1724" s="372"/>
      <c r="AT1724" s="363"/>
    </row>
    <row r="1725" spans="1:46" x14ac:dyDescent="0.3">
      <c r="A1725" s="362" t="s">
        <v>1349</v>
      </c>
      <c r="B1725" s="363" t="s">
        <v>310</v>
      </c>
      <c r="C1725" s="363" t="s">
        <v>295</v>
      </c>
      <c r="D1725" s="363" t="s">
        <v>778</v>
      </c>
      <c r="E1725" s="363" t="s">
        <v>297</v>
      </c>
      <c r="F1725" s="363" t="s">
        <v>452</v>
      </c>
      <c r="G1725" s="363" t="s">
        <v>453</v>
      </c>
      <c r="H1725" s="363" t="s">
        <v>1149</v>
      </c>
      <c r="I1725" s="363" t="s">
        <v>992</v>
      </c>
      <c r="J1725" s="363" t="s">
        <v>999</v>
      </c>
      <c r="K1725" s="363" t="s">
        <v>782</v>
      </c>
      <c r="L1725" s="364">
        <v>16.28917836599646</v>
      </c>
      <c r="M1725" s="365">
        <v>2</v>
      </c>
      <c r="N1725" s="364">
        <v>14.58</v>
      </c>
      <c r="O1725" s="363" t="s">
        <v>1343</v>
      </c>
      <c r="P1725" s="363"/>
      <c r="Q1725" s="363" t="s">
        <v>300</v>
      </c>
      <c r="R1725" s="363" t="s">
        <v>785</v>
      </c>
      <c r="S1725" s="363"/>
      <c r="T1725" s="365">
        <v>9.84</v>
      </c>
      <c r="U1725" s="366">
        <v>20</v>
      </c>
      <c r="V1725" s="367">
        <v>45200</v>
      </c>
      <c r="W1725" s="367">
        <v>45930</v>
      </c>
      <c r="X1725" s="363" t="s">
        <v>3396</v>
      </c>
      <c r="Y1725" s="363" t="s">
        <v>692</v>
      </c>
      <c r="Z1725" s="363"/>
      <c r="AA1725" s="363" t="s">
        <v>856</v>
      </c>
      <c r="AB1725" s="363"/>
      <c r="AC1725" s="363"/>
      <c r="AD1725" s="363" t="s">
        <v>304</v>
      </c>
      <c r="AE1725" s="367">
        <v>42390</v>
      </c>
      <c r="AF1725" s="362" t="s">
        <v>2580</v>
      </c>
      <c r="AG1725" s="364">
        <v>2.5967027626416141E-3</v>
      </c>
      <c r="AH1725" s="364">
        <v>2.7117691998423121E-3</v>
      </c>
      <c r="AI1725" s="364">
        <v>0.54088593625826564</v>
      </c>
      <c r="AJ1725" s="363" t="s">
        <v>0</v>
      </c>
      <c r="AK1725" s="368">
        <v>25.224815222864098</v>
      </c>
      <c r="AL1725" s="364">
        <v>7.5744679401883574E-3</v>
      </c>
      <c r="AM1725" s="369"/>
      <c r="AN1725" s="370">
        <v>15</v>
      </c>
      <c r="AO1725" s="371" t="s">
        <v>305</v>
      </c>
      <c r="AP1725" s="371" t="s">
        <v>0</v>
      </c>
      <c r="AQ1725" s="371" t="s">
        <v>386</v>
      </c>
      <c r="AR1725" s="372" t="s">
        <v>0</v>
      </c>
      <c r="AS1725" s="372"/>
      <c r="AT1725" s="363"/>
    </row>
    <row r="1726" spans="1:46" x14ac:dyDescent="0.3">
      <c r="A1726" s="362" t="s">
        <v>1350</v>
      </c>
      <c r="B1726" s="363" t="s">
        <v>294</v>
      </c>
      <c r="C1726" s="363" t="s">
        <v>295</v>
      </c>
      <c r="D1726" s="363" t="s">
        <v>778</v>
      </c>
      <c r="E1726" s="363" t="s">
        <v>297</v>
      </c>
      <c r="F1726" s="363" t="s">
        <v>452</v>
      </c>
      <c r="G1726" s="363" t="s">
        <v>453</v>
      </c>
      <c r="H1726" s="363" t="s">
        <v>1243</v>
      </c>
      <c r="I1726" s="363" t="s">
        <v>992</v>
      </c>
      <c r="J1726" s="363" t="s">
        <v>993</v>
      </c>
      <c r="K1726" s="363" t="s">
        <v>782</v>
      </c>
      <c r="L1726" s="364">
        <v>3.9200368677138679</v>
      </c>
      <c r="M1726" s="365">
        <v>2</v>
      </c>
      <c r="N1726" s="364">
        <v>3.51</v>
      </c>
      <c r="O1726" s="363" t="s">
        <v>1351</v>
      </c>
      <c r="P1726" s="363"/>
      <c r="Q1726" s="363" t="s">
        <v>300</v>
      </c>
      <c r="R1726" s="363" t="s">
        <v>905</v>
      </c>
      <c r="S1726" s="363"/>
      <c r="T1726" s="365">
        <v>9.81</v>
      </c>
      <c r="U1726" s="366">
        <v>20</v>
      </c>
      <c r="V1726" s="367">
        <v>45200</v>
      </c>
      <c r="W1726" s="367">
        <v>45930</v>
      </c>
      <c r="X1726" s="363" t="s">
        <v>2899</v>
      </c>
      <c r="Y1726" s="363" t="s">
        <v>692</v>
      </c>
      <c r="Z1726" s="363"/>
      <c r="AA1726" s="363" t="s">
        <v>856</v>
      </c>
      <c r="AB1726" s="363"/>
      <c r="AC1726" s="363"/>
      <c r="AD1726" s="363" t="s">
        <v>360</v>
      </c>
      <c r="AE1726" s="367"/>
      <c r="AF1726" s="362"/>
      <c r="AG1726" s="364">
        <v>1.4608211435964947E-3</v>
      </c>
      <c r="AH1726" s="364">
        <v>1.5255538064177484E-3</v>
      </c>
      <c r="AI1726" s="364">
        <v>0.30459451331489812</v>
      </c>
      <c r="AJ1726" s="363" t="s">
        <v>0</v>
      </c>
      <c r="AK1726" s="368">
        <v>65.961713728407872</v>
      </c>
      <c r="AL1726" s="364">
        <v>4.261151132779104E-3</v>
      </c>
      <c r="AM1726" s="369"/>
      <c r="AN1726" s="370">
        <v>15</v>
      </c>
      <c r="AO1726" s="371" t="s">
        <v>305</v>
      </c>
      <c r="AP1726" s="371" t="s">
        <v>0</v>
      </c>
      <c r="AQ1726" s="371" t="s">
        <v>386</v>
      </c>
      <c r="AR1726" s="372" t="s">
        <v>0</v>
      </c>
      <c r="AS1726" s="372"/>
      <c r="AT1726" s="363"/>
    </row>
    <row r="1727" spans="1:46" x14ac:dyDescent="0.3">
      <c r="A1727" s="362" t="s">
        <v>1352</v>
      </c>
      <c r="B1727" s="363" t="s">
        <v>294</v>
      </c>
      <c r="C1727" s="363" t="s">
        <v>295</v>
      </c>
      <c r="D1727" s="363" t="s">
        <v>778</v>
      </c>
      <c r="E1727" s="363" t="s">
        <v>297</v>
      </c>
      <c r="F1727" s="363" t="s">
        <v>452</v>
      </c>
      <c r="G1727" s="363" t="s">
        <v>453</v>
      </c>
      <c r="H1727" s="363" t="s">
        <v>1243</v>
      </c>
      <c r="I1727" s="363" t="s">
        <v>992</v>
      </c>
      <c r="J1727" s="363" t="s">
        <v>996</v>
      </c>
      <c r="K1727" s="363" t="s">
        <v>782</v>
      </c>
      <c r="L1727" s="364">
        <v>4.0148113002493364</v>
      </c>
      <c r="M1727" s="365">
        <v>2</v>
      </c>
      <c r="N1727" s="364">
        <v>3.59</v>
      </c>
      <c r="O1727" s="363" t="s">
        <v>1353</v>
      </c>
      <c r="P1727" s="363"/>
      <c r="Q1727" s="363" t="s">
        <v>300</v>
      </c>
      <c r="R1727" s="363" t="s">
        <v>905</v>
      </c>
      <c r="S1727" s="363"/>
      <c r="T1727" s="365">
        <v>9.81</v>
      </c>
      <c r="U1727" s="366">
        <v>20</v>
      </c>
      <c r="V1727" s="367">
        <v>45200</v>
      </c>
      <c r="W1727" s="367">
        <v>45930</v>
      </c>
      <c r="X1727" s="363" t="s">
        <v>2899</v>
      </c>
      <c r="Y1727" s="363" t="s">
        <v>692</v>
      </c>
      <c r="Z1727" s="363"/>
      <c r="AA1727" s="363" t="s">
        <v>856</v>
      </c>
      <c r="AB1727" s="363"/>
      <c r="AC1727" s="363"/>
      <c r="AD1727" s="363" t="s">
        <v>360</v>
      </c>
      <c r="AE1727" s="367"/>
      <c r="AF1727" s="362"/>
      <c r="AG1727" s="364">
        <v>2.9119997805757453E-3</v>
      </c>
      <c r="AH1727" s="364">
        <v>3.0410378224728454E-3</v>
      </c>
      <c r="AI1727" s="364">
        <v>0.60717847617802478</v>
      </c>
      <c r="AJ1727" s="363" t="s">
        <v>0</v>
      </c>
      <c r="AK1727" s="368">
        <v>19.491439932200855</v>
      </c>
      <c r="AL1727" s="364">
        <v>8.4941754971478451E-3</v>
      </c>
      <c r="AM1727" s="369"/>
      <c r="AN1727" s="370">
        <v>15</v>
      </c>
      <c r="AO1727" s="371" t="s">
        <v>305</v>
      </c>
      <c r="AP1727" s="371" t="s">
        <v>0</v>
      </c>
      <c r="AQ1727" s="371" t="s">
        <v>386</v>
      </c>
      <c r="AR1727" s="372" t="s">
        <v>0</v>
      </c>
      <c r="AS1727" s="372"/>
      <c r="AT1727" s="363"/>
    </row>
    <row r="1728" spans="1:46" x14ac:dyDescent="0.3">
      <c r="A1728" s="362" t="s">
        <v>1354</v>
      </c>
      <c r="B1728" s="363" t="s">
        <v>294</v>
      </c>
      <c r="C1728" s="363" t="s">
        <v>295</v>
      </c>
      <c r="D1728" s="363" t="s">
        <v>778</v>
      </c>
      <c r="E1728" s="363" t="s">
        <v>297</v>
      </c>
      <c r="F1728" s="363" t="s">
        <v>452</v>
      </c>
      <c r="G1728" s="363" t="s">
        <v>453</v>
      </c>
      <c r="H1728" s="363" t="s">
        <v>1243</v>
      </c>
      <c r="I1728" s="363" t="s">
        <v>992</v>
      </c>
      <c r="J1728" s="363" t="s">
        <v>999</v>
      </c>
      <c r="K1728" s="363" t="s">
        <v>782</v>
      </c>
      <c r="L1728" s="364">
        <v>4.0148113002493364</v>
      </c>
      <c r="M1728" s="365">
        <v>2</v>
      </c>
      <c r="N1728" s="364">
        <v>3.59</v>
      </c>
      <c r="O1728" s="363" t="s">
        <v>1355</v>
      </c>
      <c r="P1728" s="363"/>
      <c r="Q1728" s="363" t="s">
        <v>300</v>
      </c>
      <c r="R1728" s="363" t="s">
        <v>905</v>
      </c>
      <c r="S1728" s="363"/>
      <c r="T1728" s="365">
        <v>9.81</v>
      </c>
      <c r="U1728" s="366">
        <v>20</v>
      </c>
      <c r="V1728" s="367">
        <v>45200</v>
      </c>
      <c r="W1728" s="367">
        <v>45930</v>
      </c>
      <c r="X1728" s="363" t="s">
        <v>2899</v>
      </c>
      <c r="Y1728" s="363" t="s">
        <v>692</v>
      </c>
      <c r="Z1728" s="363"/>
      <c r="AA1728" s="363" t="s">
        <v>856</v>
      </c>
      <c r="AB1728" s="363"/>
      <c r="AC1728" s="363"/>
      <c r="AD1728" s="363" t="s">
        <v>360</v>
      </c>
      <c r="AE1728" s="367"/>
      <c r="AF1728" s="362"/>
      <c r="AG1728" s="364">
        <v>2.2511887384320064E-3</v>
      </c>
      <c r="AH1728" s="364">
        <v>2.3509445793100702E-3</v>
      </c>
      <c r="AI1728" s="364">
        <v>0.46939335535252835</v>
      </c>
      <c r="AJ1728" s="363" t="s">
        <v>0</v>
      </c>
      <c r="AK1728" s="368">
        <v>33.222902104749714</v>
      </c>
      <c r="AL1728" s="364">
        <v>6.5666187027196912E-3</v>
      </c>
      <c r="AM1728" s="369"/>
      <c r="AN1728" s="370">
        <v>15</v>
      </c>
      <c r="AO1728" s="371" t="s">
        <v>305</v>
      </c>
      <c r="AP1728" s="371" t="s">
        <v>0</v>
      </c>
      <c r="AQ1728" s="371" t="s">
        <v>386</v>
      </c>
      <c r="AR1728" s="372" t="s">
        <v>0</v>
      </c>
      <c r="AS1728" s="372"/>
      <c r="AT1728" s="363"/>
    </row>
    <row r="1729" spans="1:46" x14ac:dyDescent="0.3">
      <c r="A1729" s="362" t="s">
        <v>1356</v>
      </c>
      <c r="B1729" s="363" t="s">
        <v>308</v>
      </c>
      <c r="C1729" s="363" t="s">
        <v>295</v>
      </c>
      <c r="D1729" s="363" t="s">
        <v>778</v>
      </c>
      <c r="E1729" s="363" t="s">
        <v>297</v>
      </c>
      <c r="F1729" s="363" t="s">
        <v>452</v>
      </c>
      <c r="G1729" s="363" t="s">
        <v>453</v>
      </c>
      <c r="H1729" s="363" t="s">
        <v>1243</v>
      </c>
      <c r="I1729" s="363" t="s">
        <v>992</v>
      </c>
      <c r="J1729" s="363" t="s">
        <v>993</v>
      </c>
      <c r="K1729" s="363" t="s">
        <v>782</v>
      </c>
      <c r="L1729" s="364">
        <v>5.5439033275615124</v>
      </c>
      <c r="M1729" s="365">
        <v>2</v>
      </c>
      <c r="N1729" s="364">
        <v>4.96</v>
      </c>
      <c r="O1729" s="363" t="s">
        <v>1351</v>
      </c>
      <c r="P1729" s="363"/>
      <c r="Q1729" s="363" t="s">
        <v>300</v>
      </c>
      <c r="R1729" s="363" t="s">
        <v>905</v>
      </c>
      <c r="S1729" s="363"/>
      <c r="T1729" s="365">
        <v>9.81</v>
      </c>
      <c r="U1729" s="366">
        <v>20</v>
      </c>
      <c r="V1729" s="367">
        <v>45200</v>
      </c>
      <c r="W1729" s="367">
        <v>45930</v>
      </c>
      <c r="X1729" s="363" t="s">
        <v>2899</v>
      </c>
      <c r="Y1729" s="363" t="s">
        <v>692</v>
      </c>
      <c r="Z1729" s="363"/>
      <c r="AA1729" s="363" t="s">
        <v>856</v>
      </c>
      <c r="AB1729" s="363"/>
      <c r="AC1729" s="363"/>
      <c r="AD1729" s="363" t="s">
        <v>360</v>
      </c>
      <c r="AE1729" s="367"/>
      <c r="AF1729" s="362"/>
      <c r="AG1729" s="364">
        <v>2.2101160941608981E-3</v>
      </c>
      <c r="AH1729" s="364">
        <v>2.3080519027616131E-3</v>
      </c>
      <c r="AI1729" s="364">
        <v>0.46082933494034228</v>
      </c>
      <c r="AJ1729" s="363" t="s">
        <v>0</v>
      </c>
      <c r="AK1729" s="368">
        <v>34.347425274196667</v>
      </c>
      <c r="AL1729" s="364">
        <v>6.4468116028366888E-3</v>
      </c>
      <c r="AM1729" s="369"/>
      <c r="AN1729" s="370">
        <v>15</v>
      </c>
      <c r="AO1729" s="371" t="s">
        <v>305</v>
      </c>
      <c r="AP1729" s="371" t="s">
        <v>0</v>
      </c>
      <c r="AQ1729" s="371" t="s">
        <v>386</v>
      </c>
      <c r="AR1729" s="372" t="s">
        <v>0</v>
      </c>
      <c r="AS1729" s="372"/>
      <c r="AT1729" s="363"/>
    </row>
    <row r="1730" spans="1:46" x14ac:dyDescent="0.3">
      <c r="A1730" s="362" t="s">
        <v>1357</v>
      </c>
      <c r="B1730" s="363" t="s">
        <v>308</v>
      </c>
      <c r="C1730" s="363" t="s">
        <v>295</v>
      </c>
      <c r="D1730" s="363" t="s">
        <v>778</v>
      </c>
      <c r="E1730" s="363" t="s">
        <v>297</v>
      </c>
      <c r="F1730" s="363" t="s">
        <v>452</v>
      </c>
      <c r="G1730" s="363" t="s">
        <v>453</v>
      </c>
      <c r="H1730" s="363" t="s">
        <v>1243</v>
      </c>
      <c r="I1730" s="363" t="s">
        <v>992</v>
      </c>
      <c r="J1730" s="363" t="s">
        <v>996</v>
      </c>
      <c r="K1730" s="363" t="s">
        <v>782</v>
      </c>
      <c r="L1730" s="364">
        <v>7.1448052113416987</v>
      </c>
      <c r="M1730" s="365">
        <v>2</v>
      </c>
      <c r="N1730" s="364">
        <v>6.39</v>
      </c>
      <c r="O1730" s="363" t="s">
        <v>1353</v>
      </c>
      <c r="P1730" s="363"/>
      <c r="Q1730" s="363" t="s">
        <v>300</v>
      </c>
      <c r="R1730" s="363" t="s">
        <v>905</v>
      </c>
      <c r="S1730" s="363"/>
      <c r="T1730" s="365">
        <v>9.81</v>
      </c>
      <c r="U1730" s="366">
        <v>20</v>
      </c>
      <c r="V1730" s="367">
        <v>45200</v>
      </c>
      <c r="W1730" s="367">
        <v>45930</v>
      </c>
      <c r="X1730" s="363" t="s">
        <v>2899</v>
      </c>
      <c r="Y1730" s="363" t="s">
        <v>692</v>
      </c>
      <c r="Z1730" s="363"/>
      <c r="AA1730" s="363" t="s">
        <v>856</v>
      </c>
      <c r="AB1730" s="363"/>
      <c r="AC1730" s="363"/>
      <c r="AD1730" s="363" t="s">
        <v>360</v>
      </c>
      <c r="AE1730" s="367"/>
      <c r="AF1730" s="362"/>
      <c r="AG1730" s="364">
        <v>4.3406718322470013E-3</v>
      </c>
      <c r="AH1730" s="364">
        <v>4.5330179297595188E-3</v>
      </c>
      <c r="AI1730" s="364">
        <v>0.9050696110188311</v>
      </c>
      <c r="AJ1730" s="363" t="s">
        <v>0</v>
      </c>
      <c r="AK1730" s="368">
        <v>4.0947630107533834</v>
      </c>
      <c r="AL1730" s="364">
        <v>1.2661549140413227E-2</v>
      </c>
      <c r="AM1730" s="369"/>
      <c r="AN1730" s="370">
        <v>15</v>
      </c>
      <c r="AO1730" s="371" t="s">
        <v>305</v>
      </c>
      <c r="AP1730" s="371" t="s">
        <v>0</v>
      </c>
      <c r="AQ1730" s="371" t="s">
        <v>386</v>
      </c>
      <c r="AR1730" s="372" t="s">
        <v>0</v>
      </c>
      <c r="AS1730" s="372"/>
      <c r="AT1730" s="363"/>
    </row>
    <row r="1731" spans="1:46" x14ac:dyDescent="0.3">
      <c r="A1731" s="362" t="s">
        <v>1358</v>
      </c>
      <c r="B1731" s="363" t="s">
        <v>308</v>
      </c>
      <c r="C1731" s="363" t="s">
        <v>295</v>
      </c>
      <c r="D1731" s="363" t="s">
        <v>778</v>
      </c>
      <c r="E1731" s="363" t="s">
        <v>297</v>
      </c>
      <c r="F1731" s="363" t="s">
        <v>452</v>
      </c>
      <c r="G1731" s="363" t="s">
        <v>453</v>
      </c>
      <c r="H1731" s="363" t="s">
        <v>1243</v>
      </c>
      <c r="I1731" s="363" t="s">
        <v>992</v>
      </c>
      <c r="J1731" s="363" t="s">
        <v>999</v>
      </c>
      <c r="K1731" s="363" t="s">
        <v>782</v>
      </c>
      <c r="L1731" s="364">
        <v>7.1448052113416987</v>
      </c>
      <c r="M1731" s="365">
        <v>2</v>
      </c>
      <c r="N1731" s="364">
        <v>6.39</v>
      </c>
      <c r="O1731" s="363" t="s">
        <v>1355</v>
      </c>
      <c r="P1731" s="363"/>
      <c r="Q1731" s="363" t="s">
        <v>300</v>
      </c>
      <c r="R1731" s="363" t="s">
        <v>905</v>
      </c>
      <c r="S1731" s="363"/>
      <c r="T1731" s="365">
        <v>9.81</v>
      </c>
      <c r="U1731" s="366">
        <v>20</v>
      </c>
      <c r="V1731" s="367">
        <v>45200</v>
      </c>
      <c r="W1731" s="367">
        <v>45930</v>
      </c>
      <c r="X1731" s="363" t="s">
        <v>2899</v>
      </c>
      <c r="Y1731" s="363" t="s">
        <v>692</v>
      </c>
      <c r="Z1731" s="363"/>
      <c r="AA1731" s="363" t="s">
        <v>856</v>
      </c>
      <c r="AB1731" s="363"/>
      <c r="AC1731" s="363"/>
      <c r="AD1731" s="363" t="s">
        <v>360</v>
      </c>
      <c r="AE1731" s="367"/>
      <c r="AF1731" s="362"/>
      <c r="AG1731" s="364">
        <v>3.371051499424012E-3</v>
      </c>
      <c r="AH1731" s="364">
        <v>3.5204312787500787E-3</v>
      </c>
      <c r="AI1731" s="364">
        <v>0.70289494051171608</v>
      </c>
      <c r="AJ1731" s="363" t="s">
        <v>0</v>
      </c>
      <c r="AK1731" s="368">
        <v>13.121319669160304</v>
      </c>
      <c r="AL1731" s="364">
        <v>9.8332092045589105E-3</v>
      </c>
      <c r="AM1731" s="369"/>
      <c r="AN1731" s="370">
        <v>15</v>
      </c>
      <c r="AO1731" s="371" t="s">
        <v>305</v>
      </c>
      <c r="AP1731" s="371" t="s">
        <v>0</v>
      </c>
      <c r="AQ1731" s="371" t="s">
        <v>386</v>
      </c>
      <c r="AR1731" s="372" t="s">
        <v>0</v>
      </c>
      <c r="AS1731" s="372"/>
      <c r="AT1731" s="363"/>
    </row>
    <row r="1732" spans="1:46" x14ac:dyDescent="0.3">
      <c r="A1732" s="362" t="s">
        <v>1359</v>
      </c>
      <c r="B1732" s="363" t="s">
        <v>310</v>
      </c>
      <c r="C1732" s="363" t="s">
        <v>295</v>
      </c>
      <c r="D1732" s="363" t="s">
        <v>778</v>
      </c>
      <c r="E1732" s="363" t="s">
        <v>297</v>
      </c>
      <c r="F1732" s="363" t="s">
        <v>452</v>
      </c>
      <c r="G1732" s="363" t="s">
        <v>453</v>
      </c>
      <c r="H1732" s="363" t="s">
        <v>1243</v>
      </c>
      <c r="I1732" s="363" t="s">
        <v>992</v>
      </c>
      <c r="J1732" s="363" t="s">
        <v>993</v>
      </c>
      <c r="K1732" s="363" t="s">
        <v>782</v>
      </c>
      <c r="L1732" s="364">
        <v>5.5439033275615124</v>
      </c>
      <c r="M1732" s="365">
        <v>2</v>
      </c>
      <c r="N1732" s="364">
        <v>4.96</v>
      </c>
      <c r="O1732" s="363" t="s">
        <v>1351</v>
      </c>
      <c r="P1732" s="363"/>
      <c r="Q1732" s="363" t="s">
        <v>300</v>
      </c>
      <c r="R1732" s="363" t="s">
        <v>905</v>
      </c>
      <c r="S1732" s="363"/>
      <c r="T1732" s="365">
        <v>9.81</v>
      </c>
      <c r="U1732" s="366">
        <v>20</v>
      </c>
      <c r="V1732" s="367">
        <v>45200</v>
      </c>
      <c r="W1732" s="367">
        <v>45930</v>
      </c>
      <c r="X1732" s="363" t="s">
        <v>2899</v>
      </c>
      <c r="Y1732" s="363" t="s">
        <v>692</v>
      </c>
      <c r="Z1732" s="363"/>
      <c r="AA1732" s="363" t="s">
        <v>856</v>
      </c>
      <c r="AB1732" s="363"/>
      <c r="AC1732" s="363"/>
      <c r="AD1732" s="363" t="s">
        <v>360</v>
      </c>
      <c r="AE1732" s="367"/>
      <c r="AF1732" s="362"/>
      <c r="AG1732" s="364">
        <v>2.8977855177114396E-3</v>
      </c>
      <c r="AH1732" s="364">
        <v>3.0261936898333922E-3</v>
      </c>
      <c r="AI1732" s="364">
        <v>0.60421467291007436</v>
      </c>
      <c r="AJ1732" s="363" t="s">
        <v>0</v>
      </c>
      <c r="AK1732" s="368">
        <v>19.720901261894774</v>
      </c>
      <c r="AL1732" s="364">
        <v>8.4527131165057223E-3</v>
      </c>
      <c r="AM1732" s="369"/>
      <c r="AN1732" s="370">
        <v>15</v>
      </c>
      <c r="AO1732" s="371" t="s">
        <v>305</v>
      </c>
      <c r="AP1732" s="371" t="s">
        <v>0</v>
      </c>
      <c r="AQ1732" s="371" t="s">
        <v>386</v>
      </c>
      <c r="AR1732" s="372" t="s">
        <v>0</v>
      </c>
      <c r="AS1732" s="372"/>
      <c r="AT1732" s="363"/>
    </row>
    <row r="1733" spans="1:46" x14ac:dyDescent="0.3">
      <c r="A1733" s="362" t="s">
        <v>1360</v>
      </c>
      <c r="B1733" s="363" t="s">
        <v>310</v>
      </c>
      <c r="C1733" s="363" t="s">
        <v>295</v>
      </c>
      <c r="D1733" s="363" t="s">
        <v>778</v>
      </c>
      <c r="E1733" s="363" t="s">
        <v>297</v>
      </c>
      <c r="F1733" s="363" t="s">
        <v>452</v>
      </c>
      <c r="G1733" s="363" t="s">
        <v>453</v>
      </c>
      <c r="H1733" s="363" t="s">
        <v>1243</v>
      </c>
      <c r="I1733" s="363" t="s">
        <v>992</v>
      </c>
      <c r="J1733" s="363" t="s">
        <v>996</v>
      </c>
      <c r="K1733" s="363" t="s">
        <v>782</v>
      </c>
      <c r="L1733" s="364">
        <v>7.1448052113416987</v>
      </c>
      <c r="M1733" s="365">
        <v>2</v>
      </c>
      <c r="N1733" s="364">
        <v>6.39</v>
      </c>
      <c r="O1733" s="363" t="s">
        <v>1353</v>
      </c>
      <c r="P1733" s="363"/>
      <c r="Q1733" s="363" t="s">
        <v>300</v>
      </c>
      <c r="R1733" s="363" t="s">
        <v>905</v>
      </c>
      <c r="S1733" s="363"/>
      <c r="T1733" s="365">
        <v>9.81</v>
      </c>
      <c r="U1733" s="366">
        <v>20</v>
      </c>
      <c r="V1733" s="367">
        <v>45200</v>
      </c>
      <c r="W1733" s="367">
        <v>45930</v>
      </c>
      <c r="X1733" s="363" t="s">
        <v>2899</v>
      </c>
      <c r="Y1733" s="363" t="s">
        <v>692</v>
      </c>
      <c r="Z1733" s="363"/>
      <c r="AA1733" s="363" t="s">
        <v>856</v>
      </c>
      <c r="AB1733" s="363"/>
      <c r="AC1733" s="363"/>
      <c r="AD1733" s="363" t="s">
        <v>360</v>
      </c>
      <c r="AE1733" s="367"/>
      <c r="AF1733" s="362"/>
      <c r="AG1733" s="364">
        <v>5.6417348261650303E-3</v>
      </c>
      <c r="AH1733" s="364">
        <v>5.891734300659179E-3</v>
      </c>
      <c r="AI1733" s="364">
        <v>1.1763530950795948</v>
      </c>
      <c r="AJ1733" s="363" t="s">
        <v>181</v>
      </c>
      <c r="AK1733" s="368">
        <v>-3.1424514229359533</v>
      </c>
      <c r="AL1733" s="364">
        <v>1.64566927653895E-2</v>
      </c>
      <c r="AM1733" s="369"/>
      <c r="AN1733" s="370">
        <v>15</v>
      </c>
      <c r="AO1733" s="371" t="s">
        <v>305</v>
      </c>
      <c r="AP1733" s="371" t="s">
        <v>0</v>
      </c>
      <c r="AQ1733" s="371" t="s">
        <v>386</v>
      </c>
      <c r="AR1733" s="372" t="s">
        <v>0</v>
      </c>
      <c r="AS1733" s="372"/>
      <c r="AT1733" s="363"/>
    </row>
    <row r="1734" spans="1:46" x14ac:dyDescent="0.3">
      <c r="A1734" s="362" t="s">
        <v>1361</v>
      </c>
      <c r="B1734" s="363" t="s">
        <v>310</v>
      </c>
      <c r="C1734" s="363" t="s">
        <v>295</v>
      </c>
      <c r="D1734" s="363" t="s">
        <v>778</v>
      </c>
      <c r="E1734" s="363" t="s">
        <v>297</v>
      </c>
      <c r="F1734" s="363" t="s">
        <v>452</v>
      </c>
      <c r="G1734" s="363" t="s">
        <v>453</v>
      </c>
      <c r="H1734" s="363" t="s">
        <v>1243</v>
      </c>
      <c r="I1734" s="363" t="s">
        <v>992</v>
      </c>
      <c r="J1734" s="363" t="s">
        <v>999</v>
      </c>
      <c r="K1734" s="363" t="s">
        <v>782</v>
      </c>
      <c r="L1734" s="364">
        <v>7.1448052113416987</v>
      </c>
      <c r="M1734" s="365">
        <v>2</v>
      </c>
      <c r="N1734" s="364">
        <v>6.39</v>
      </c>
      <c r="O1734" s="363" t="s">
        <v>1355</v>
      </c>
      <c r="P1734" s="363"/>
      <c r="Q1734" s="363" t="s">
        <v>300</v>
      </c>
      <c r="R1734" s="363" t="s">
        <v>905</v>
      </c>
      <c r="S1734" s="363"/>
      <c r="T1734" s="365">
        <v>9.81</v>
      </c>
      <c r="U1734" s="366">
        <v>20</v>
      </c>
      <c r="V1734" s="367">
        <v>45200</v>
      </c>
      <c r="W1734" s="367">
        <v>45930</v>
      </c>
      <c r="X1734" s="363" t="s">
        <v>2899</v>
      </c>
      <c r="Y1734" s="363" t="s">
        <v>692</v>
      </c>
      <c r="Z1734" s="363"/>
      <c r="AA1734" s="363" t="s">
        <v>856</v>
      </c>
      <c r="AB1734" s="363"/>
      <c r="AC1734" s="363"/>
      <c r="AD1734" s="363" t="s">
        <v>360</v>
      </c>
      <c r="AE1734" s="367"/>
      <c r="AF1734" s="362"/>
      <c r="AG1734" s="364">
        <v>4.387552491024938E-3</v>
      </c>
      <c r="AH1734" s="364">
        <v>4.5819759885605948E-3</v>
      </c>
      <c r="AI1734" s="364">
        <v>0.91484465535395831</v>
      </c>
      <c r="AJ1734" s="363" t="s">
        <v>0</v>
      </c>
      <c r="AK1734" s="368">
        <v>3.7594447797254285</v>
      </c>
      <c r="AL1734" s="364">
        <v>1.2798297963588941E-2</v>
      </c>
      <c r="AM1734" s="369"/>
      <c r="AN1734" s="370">
        <v>15</v>
      </c>
      <c r="AO1734" s="371" t="s">
        <v>305</v>
      </c>
      <c r="AP1734" s="371" t="s">
        <v>0</v>
      </c>
      <c r="AQ1734" s="371" t="s">
        <v>386</v>
      </c>
      <c r="AR1734" s="372" t="s">
        <v>0</v>
      </c>
      <c r="AS1734" s="372"/>
      <c r="AT1734" s="363"/>
    </row>
    <row r="1735" spans="1:46" x14ac:dyDescent="0.3">
      <c r="A1735" s="362" t="s">
        <v>1362</v>
      </c>
      <c r="B1735" s="363" t="s">
        <v>294</v>
      </c>
      <c r="C1735" s="363" t="s">
        <v>295</v>
      </c>
      <c r="D1735" s="363" t="s">
        <v>778</v>
      </c>
      <c r="E1735" s="363" t="s">
        <v>297</v>
      </c>
      <c r="F1735" s="363" t="s">
        <v>452</v>
      </c>
      <c r="G1735" s="363" t="s">
        <v>453</v>
      </c>
      <c r="H1735" s="363" t="s">
        <v>1166</v>
      </c>
      <c r="I1735" s="363" t="s">
        <v>992</v>
      </c>
      <c r="J1735" s="363" t="s">
        <v>999</v>
      </c>
      <c r="K1735" s="363" t="s">
        <v>782</v>
      </c>
      <c r="L1735" s="364">
        <v>21.07</v>
      </c>
      <c r="M1735" s="365">
        <v>2</v>
      </c>
      <c r="N1735" s="364">
        <v>18.89</v>
      </c>
      <c r="O1735" s="363" t="s">
        <v>1363</v>
      </c>
      <c r="P1735" s="363"/>
      <c r="Q1735" s="363" t="s">
        <v>300</v>
      </c>
      <c r="R1735" s="363" t="s">
        <v>811</v>
      </c>
      <c r="S1735" s="363"/>
      <c r="T1735" s="365">
        <v>13.793841795402404</v>
      </c>
      <c r="U1735" s="366">
        <v>20</v>
      </c>
      <c r="V1735" s="367">
        <v>45200</v>
      </c>
      <c r="W1735" s="367">
        <v>45930</v>
      </c>
      <c r="X1735" s="363" t="s">
        <v>2899</v>
      </c>
      <c r="Y1735" s="363" t="s">
        <v>692</v>
      </c>
      <c r="Z1735" s="363"/>
      <c r="AA1735" s="363" t="s">
        <v>856</v>
      </c>
      <c r="AB1735" s="363"/>
      <c r="AC1735" s="363"/>
      <c r="AD1735" s="363" t="s">
        <v>304</v>
      </c>
      <c r="AE1735" s="367">
        <v>45146</v>
      </c>
      <c r="AF1735" s="362" t="s">
        <v>3088</v>
      </c>
      <c r="AG1735" s="364">
        <v>3.0199240659942875E-3</v>
      </c>
      <c r="AH1735" s="364">
        <v>2.8936195228086311E-3</v>
      </c>
      <c r="AI1735" s="364">
        <v>0.91158395898090161</v>
      </c>
      <c r="AJ1735" s="363" t="s">
        <v>0</v>
      </c>
      <c r="AK1735" s="368">
        <v>32.91467667181093</v>
      </c>
      <c r="AL1735" s="364">
        <v>0.01</v>
      </c>
      <c r="AM1735" s="369"/>
      <c r="AN1735" s="370">
        <v>15</v>
      </c>
      <c r="AO1735" s="371" t="s">
        <v>305</v>
      </c>
      <c r="AP1735" s="371" t="s">
        <v>0</v>
      </c>
      <c r="AQ1735" s="371" t="s">
        <v>386</v>
      </c>
      <c r="AR1735" s="372" t="s">
        <v>0</v>
      </c>
      <c r="AS1735" s="372"/>
      <c r="AT1735" s="363"/>
    </row>
    <row r="1736" spans="1:46" x14ac:dyDescent="0.3">
      <c r="A1736" s="362" t="s">
        <v>1364</v>
      </c>
      <c r="B1736" s="363" t="s">
        <v>294</v>
      </c>
      <c r="C1736" s="363" t="s">
        <v>295</v>
      </c>
      <c r="D1736" s="363" t="s">
        <v>778</v>
      </c>
      <c r="E1736" s="363" t="s">
        <v>297</v>
      </c>
      <c r="F1736" s="363" t="s">
        <v>452</v>
      </c>
      <c r="G1736" s="363" t="s">
        <v>453</v>
      </c>
      <c r="H1736" s="363" t="s">
        <v>1166</v>
      </c>
      <c r="I1736" s="363" t="s">
        <v>992</v>
      </c>
      <c r="J1736" s="363" t="s">
        <v>996</v>
      </c>
      <c r="K1736" s="363" t="s">
        <v>782</v>
      </c>
      <c r="L1736" s="364">
        <v>27.04</v>
      </c>
      <c r="M1736" s="365">
        <v>2</v>
      </c>
      <c r="N1736" s="364">
        <v>24.25</v>
      </c>
      <c r="O1736" s="363" t="s">
        <v>1365</v>
      </c>
      <c r="P1736" s="363"/>
      <c r="Q1736" s="363" t="s">
        <v>300</v>
      </c>
      <c r="R1736" s="363" t="s">
        <v>811</v>
      </c>
      <c r="S1736" s="363"/>
      <c r="T1736" s="365">
        <v>13.793841795402404</v>
      </c>
      <c r="U1736" s="366">
        <v>20</v>
      </c>
      <c r="V1736" s="367">
        <v>45200</v>
      </c>
      <c r="W1736" s="367">
        <v>45930</v>
      </c>
      <c r="X1736" s="363" t="s">
        <v>2899</v>
      </c>
      <c r="Y1736" s="363" t="s">
        <v>692</v>
      </c>
      <c r="Z1736" s="363"/>
      <c r="AA1736" s="363" t="s">
        <v>856</v>
      </c>
      <c r="AB1736" s="363"/>
      <c r="AC1736" s="363"/>
      <c r="AD1736" s="363" t="s">
        <v>304</v>
      </c>
      <c r="AE1736" s="367">
        <v>45146</v>
      </c>
      <c r="AF1736" s="362" t="s">
        <v>3088</v>
      </c>
      <c r="AG1736" s="364">
        <v>0</v>
      </c>
      <c r="AH1736" s="364">
        <v>3.7134147657086657E-3</v>
      </c>
      <c r="AI1736" s="364">
        <v>1.1698460377324165</v>
      </c>
      <c r="AJ1736" s="363" t="s">
        <v>181</v>
      </c>
      <c r="AK1736" s="368">
        <v>20.35172981756654</v>
      </c>
      <c r="AL1736" s="364">
        <v>1.2500000000000001E-2</v>
      </c>
      <c r="AM1736" s="369"/>
      <c r="AN1736" s="370">
        <v>15</v>
      </c>
      <c r="AO1736" s="371" t="s">
        <v>305</v>
      </c>
      <c r="AP1736" s="371" t="s">
        <v>0</v>
      </c>
      <c r="AQ1736" s="371" t="s">
        <v>386</v>
      </c>
      <c r="AR1736" s="372" t="s">
        <v>0</v>
      </c>
      <c r="AS1736" s="372"/>
      <c r="AT1736" s="363"/>
    </row>
    <row r="1737" spans="1:46" x14ac:dyDescent="0.3">
      <c r="A1737" s="362" t="s">
        <v>1366</v>
      </c>
      <c r="B1737" s="363" t="s">
        <v>294</v>
      </c>
      <c r="C1737" s="363" t="s">
        <v>295</v>
      </c>
      <c r="D1737" s="363" t="s">
        <v>778</v>
      </c>
      <c r="E1737" s="363" t="s">
        <v>297</v>
      </c>
      <c r="F1737" s="363" t="s">
        <v>452</v>
      </c>
      <c r="G1737" s="363" t="s">
        <v>453</v>
      </c>
      <c r="H1737" s="363" t="s">
        <v>1166</v>
      </c>
      <c r="I1737" s="363" t="s">
        <v>992</v>
      </c>
      <c r="J1737" s="363" t="s">
        <v>993</v>
      </c>
      <c r="K1737" s="363" t="s">
        <v>782</v>
      </c>
      <c r="L1737" s="364">
        <v>13.67</v>
      </c>
      <c r="M1737" s="365">
        <v>2</v>
      </c>
      <c r="N1737" s="364">
        <v>12.26</v>
      </c>
      <c r="O1737" s="363" t="s">
        <v>1367</v>
      </c>
      <c r="P1737" s="363"/>
      <c r="Q1737" s="363" t="s">
        <v>300</v>
      </c>
      <c r="R1737" s="363" t="s">
        <v>811</v>
      </c>
      <c r="S1737" s="363"/>
      <c r="T1737" s="365">
        <v>13.793841795402404</v>
      </c>
      <c r="U1737" s="366">
        <v>20</v>
      </c>
      <c r="V1737" s="367">
        <v>45200</v>
      </c>
      <c r="W1737" s="367">
        <v>45930</v>
      </c>
      <c r="X1737" s="363" t="s">
        <v>2899</v>
      </c>
      <c r="Y1737" s="363" t="s">
        <v>692</v>
      </c>
      <c r="Z1737" s="363"/>
      <c r="AA1737" s="363" t="s">
        <v>856</v>
      </c>
      <c r="AB1737" s="363"/>
      <c r="AC1737" s="363"/>
      <c r="AD1737" s="363" t="s">
        <v>304</v>
      </c>
      <c r="AE1737" s="367">
        <v>45146</v>
      </c>
      <c r="AF1737" s="362" t="s">
        <v>3088</v>
      </c>
      <c r="AG1737" s="364">
        <v>1.9593528538775929E-3</v>
      </c>
      <c r="AH1737" s="364">
        <v>1.8774053738282752E-3</v>
      </c>
      <c r="AI1737" s="364">
        <v>0.59144355703864337</v>
      </c>
      <c r="AJ1737" s="363" t="s">
        <v>0</v>
      </c>
      <c r="AK1737" s="368">
        <v>63.717233636902698</v>
      </c>
      <c r="AL1737" s="364">
        <v>6.4999999999999997E-3</v>
      </c>
      <c r="AM1737" s="369"/>
      <c r="AN1737" s="370">
        <v>15</v>
      </c>
      <c r="AO1737" s="371" t="s">
        <v>305</v>
      </c>
      <c r="AP1737" s="371" t="s">
        <v>0</v>
      </c>
      <c r="AQ1737" s="371" t="s">
        <v>386</v>
      </c>
      <c r="AR1737" s="372" t="s">
        <v>0</v>
      </c>
      <c r="AS1737" s="372"/>
      <c r="AT1737" s="363"/>
    </row>
    <row r="1738" spans="1:46" x14ac:dyDescent="0.3">
      <c r="A1738" s="362" t="s">
        <v>1368</v>
      </c>
      <c r="B1738" s="363" t="s">
        <v>308</v>
      </c>
      <c r="C1738" s="363" t="s">
        <v>295</v>
      </c>
      <c r="D1738" s="363" t="s">
        <v>778</v>
      </c>
      <c r="E1738" s="363" t="s">
        <v>297</v>
      </c>
      <c r="F1738" s="363" t="s">
        <v>452</v>
      </c>
      <c r="G1738" s="363" t="s">
        <v>453</v>
      </c>
      <c r="H1738" s="363" t="s">
        <v>1166</v>
      </c>
      <c r="I1738" s="363" t="s">
        <v>992</v>
      </c>
      <c r="J1738" s="363" t="s">
        <v>999</v>
      </c>
      <c r="K1738" s="363" t="s">
        <v>782</v>
      </c>
      <c r="L1738" s="364">
        <v>27.94</v>
      </c>
      <c r="M1738" s="365">
        <v>2</v>
      </c>
      <c r="N1738" s="364">
        <v>25.05</v>
      </c>
      <c r="O1738" s="363" t="s">
        <v>1363</v>
      </c>
      <c r="P1738" s="363"/>
      <c r="Q1738" s="363" t="s">
        <v>300</v>
      </c>
      <c r="R1738" s="363" t="s">
        <v>811</v>
      </c>
      <c r="S1738" s="363"/>
      <c r="T1738" s="365">
        <v>13.793841795402404</v>
      </c>
      <c r="U1738" s="366">
        <v>20</v>
      </c>
      <c r="V1738" s="367">
        <v>45200</v>
      </c>
      <c r="W1738" s="367">
        <v>45930</v>
      </c>
      <c r="X1738" s="363" t="s">
        <v>2899</v>
      </c>
      <c r="Y1738" s="363" t="s">
        <v>692</v>
      </c>
      <c r="Z1738" s="363"/>
      <c r="AA1738" s="363" t="s">
        <v>856</v>
      </c>
      <c r="AB1738" s="363"/>
      <c r="AC1738" s="363"/>
      <c r="AD1738" s="363" t="s">
        <v>304</v>
      </c>
      <c r="AE1738" s="367">
        <v>45146</v>
      </c>
      <c r="AF1738" s="362" t="s">
        <v>3088</v>
      </c>
      <c r="AG1738" s="364">
        <v>0</v>
      </c>
      <c r="AH1738" s="364">
        <v>3.8369403471298562E-3</v>
      </c>
      <c r="AI1738" s="364">
        <v>1.2087606005005198</v>
      </c>
      <c r="AJ1738" s="363" t="s">
        <v>181</v>
      </c>
      <c r="AK1738" s="368">
        <v>18.924153239287723</v>
      </c>
      <c r="AL1738" s="364">
        <v>1.2999999999999999E-2</v>
      </c>
      <c r="AM1738" s="369"/>
      <c r="AN1738" s="370">
        <v>15</v>
      </c>
      <c r="AO1738" s="371" t="s">
        <v>305</v>
      </c>
      <c r="AP1738" s="371" t="s">
        <v>0</v>
      </c>
      <c r="AQ1738" s="371" t="s">
        <v>386</v>
      </c>
      <c r="AR1738" s="372" t="s">
        <v>0</v>
      </c>
      <c r="AS1738" s="372"/>
      <c r="AT1738" s="363"/>
    </row>
    <row r="1739" spans="1:46" x14ac:dyDescent="0.3">
      <c r="A1739" s="362" t="s">
        <v>1369</v>
      </c>
      <c r="B1739" s="363" t="s">
        <v>308</v>
      </c>
      <c r="C1739" s="363" t="s">
        <v>295</v>
      </c>
      <c r="D1739" s="363" t="s">
        <v>778</v>
      </c>
      <c r="E1739" s="363" t="s">
        <v>297</v>
      </c>
      <c r="F1739" s="363" t="s">
        <v>452</v>
      </c>
      <c r="G1739" s="363" t="s">
        <v>453</v>
      </c>
      <c r="H1739" s="363" t="s">
        <v>1166</v>
      </c>
      <c r="I1739" s="363" t="s">
        <v>992</v>
      </c>
      <c r="J1739" s="363" t="s">
        <v>996</v>
      </c>
      <c r="K1739" s="363" t="s">
        <v>782</v>
      </c>
      <c r="L1739" s="364">
        <v>35.58</v>
      </c>
      <c r="M1739" s="365">
        <v>2</v>
      </c>
      <c r="N1739" s="364">
        <v>31.9</v>
      </c>
      <c r="O1739" s="363" t="s">
        <v>1365</v>
      </c>
      <c r="P1739" s="363"/>
      <c r="Q1739" s="363" t="s">
        <v>300</v>
      </c>
      <c r="R1739" s="363" t="s">
        <v>811</v>
      </c>
      <c r="S1739" s="363"/>
      <c r="T1739" s="365">
        <v>13.793841795402404</v>
      </c>
      <c r="U1739" s="366">
        <v>20</v>
      </c>
      <c r="V1739" s="367">
        <v>45200</v>
      </c>
      <c r="W1739" s="367">
        <v>45930</v>
      </c>
      <c r="X1739" s="363" t="s">
        <v>2899</v>
      </c>
      <c r="Y1739" s="363" t="s">
        <v>692</v>
      </c>
      <c r="Z1739" s="363"/>
      <c r="AA1739" s="363" t="s">
        <v>856</v>
      </c>
      <c r="AB1739" s="363"/>
      <c r="AC1739" s="363"/>
      <c r="AD1739" s="363" t="s">
        <v>304</v>
      </c>
      <c r="AE1739" s="367">
        <v>45146</v>
      </c>
      <c r="AF1739" s="362" t="s">
        <v>3088</v>
      </c>
      <c r="AG1739" s="364">
        <v>0</v>
      </c>
      <c r="AH1739" s="364">
        <v>4.8858898781496641E-3</v>
      </c>
      <c r="AI1739" s="364">
        <v>1.5392137090453766</v>
      </c>
      <c r="AJ1739" s="363" t="s">
        <v>181</v>
      </c>
      <c r="AK1739" s="368">
        <v>9.7106055923638888</v>
      </c>
      <c r="AL1739" s="364">
        <v>1.6500000000000001E-2</v>
      </c>
      <c r="AM1739" s="369"/>
      <c r="AN1739" s="370">
        <v>15</v>
      </c>
      <c r="AO1739" s="371" t="s">
        <v>305</v>
      </c>
      <c r="AP1739" s="371" t="s">
        <v>0</v>
      </c>
      <c r="AQ1739" s="371" t="s">
        <v>386</v>
      </c>
      <c r="AR1739" s="372" t="s">
        <v>0</v>
      </c>
      <c r="AS1739" s="372"/>
      <c r="AT1739" s="363"/>
    </row>
    <row r="1740" spans="1:46" x14ac:dyDescent="0.3">
      <c r="A1740" s="362" t="s">
        <v>1370</v>
      </c>
      <c r="B1740" s="363" t="s">
        <v>308</v>
      </c>
      <c r="C1740" s="363" t="s">
        <v>295</v>
      </c>
      <c r="D1740" s="363" t="s">
        <v>778</v>
      </c>
      <c r="E1740" s="363" t="s">
        <v>297</v>
      </c>
      <c r="F1740" s="363" t="s">
        <v>452</v>
      </c>
      <c r="G1740" s="363" t="s">
        <v>453</v>
      </c>
      <c r="H1740" s="363" t="s">
        <v>1166</v>
      </c>
      <c r="I1740" s="363" t="s">
        <v>992</v>
      </c>
      <c r="J1740" s="363" t="s">
        <v>993</v>
      </c>
      <c r="K1740" s="363" t="s">
        <v>782</v>
      </c>
      <c r="L1740" s="364">
        <v>18.37</v>
      </c>
      <c r="M1740" s="365">
        <v>2</v>
      </c>
      <c r="N1740" s="364">
        <v>16.47</v>
      </c>
      <c r="O1740" s="363" t="s">
        <v>1367</v>
      </c>
      <c r="P1740" s="363"/>
      <c r="Q1740" s="363" t="s">
        <v>300</v>
      </c>
      <c r="R1740" s="363" t="s">
        <v>811</v>
      </c>
      <c r="S1740" s="363"/>
      <c r="T1740" s="365">
        <v>13.793841795402404</v>
      </c>
      <c r="U1740" s="366">
        <v>20</v>
      </c>
      <c r="V1740" s="367">
        <v>45200</v>
      </c>
      <c r="W1740" s="367">
        <v>45930</v>
      </c>
      <c r="X1740" s="363" t="s">
        <v>2899</v>
      </c>
      <c r="Y1740" s="363" t="s">
        <v>692</v>
      </c>
      <c r="Z1740" s="363"/>
      <c r="AA1740" s="363" t="s">
        <v>856</v>
      </c>
      <c r="AB1740" s="363"/>
      <c r="AC1740" s="363"/>
      <c r="AD1740" s="363" t="s">
        <v>304</v>
      </c>
      <c r="AE1740" s="367">
        <v>45146</v>
      </c>
      <c r="AF1740" s="362" t="s">
        <v>3088</v>
      </c>
      <c r="AG1740" s="364">
        <v>2.6334327237736667E-3</v>
      </c>
      <c r="AH1740" s="364">
        <v>2.5232926970982341E-3</v>
      </c>
      <c r="AI1740" s="364">
        <v>0.79491900312304031</v>
      </c>
      <c r="AJ1740" s="363" t="s">
        <v>0</v>
      </c>
      <c r="AK1740" s="368">
        <v>41.266419839784376</v>
      </c>
      <c r="AL1740" s="364">
        <v>8.5000000000000006E-3</v>
      </c>
      <c r="AM1740" s="369"/>
      <c r="AN1740" s="370">
        <v>15</v>
      </c>
      <c r="AO1740" s="371" t="s">
        <v>305</v>
      </c>
      <c r="AP1740" s="371" t="s">
        <v>0</v>
      </c>
      <c r="AQ1740" s="371" t="s">
        <v>386</v>
      </c>
      <c r="AR1740" s="372" t="s">
        <v>0</v>
      </c>
      <c r="AS1740" s="372"/>
      <c r="AT1740" s="363"/>
    </row>
    <row r="1741" spans="1:46" x14ac:dyDescent="0.3">
      <c r="A1741" s="362" t="s">
        <v>1371</v>
      </c>
      <c r="B1741" s="363" t="s">
        <v>310</v>
      </c>
      <c r="C1741" s="363" t="s">
        <v>295</v>
      </c>
      <c r="D1741" s="363" t="s">
        <v>778</v>
      </c>
      <c r="E1741" s="363" t="s">
        <v>297</v>
      </c>
      <c r="F1741" s="363" t="s">
        <v>452</v>
      </c>
      <c r="G1741" s="363" t="s">
        <v>453</v>
      </c>
      <c r="H1741" s="363" t="s">
        <v>1166</v>
      </c>
      <c r="I1741" s="363" t="s">
        <v>992</v>
      </c>
      <c r="J1741" s="363" t="s">
        <v>999</v>
      </c>
      <c r="K1741" s="363" t="s">
        <v>782</v>
      </c>
      <c r="L1741" s="364">
        <v>33.19</v>
      </c>
      <c r="M1741" s="365">
        <v>2</v>
      </c>
      <c r="N1741" s="364">
        <v>29.76</v>
      </c>
      <c r="O1741" s="363" t="s">
        <v>1363</v>
      </c>
      <c r="P1741" s="363"/>
      <c r="Q1741" s="363" t="s">
        <v>300</v>
      </c>
      <c r="R1741" s="363" t="s">
        <v>811</v>
      </c>
      <c r="S1741" s="363"/>
      <c r="T1741" s="365">
        <v>13.793841795402404</v>
      </c>
      <c r="U1741" s="366">
        <v>20</v>
      </c>
      <c r="V1741" s="367">
        <v>45200</v>
      </c>
      <c r="W1741" s="367">
        <v>45930</v>
      </c>
      <c r="X1741" s="363" t="s">
        <v>2899</v>
      </c>
      <c r="Y1741" s="363" t="s">
        <v>692</v>
      </c>
      <c r="Z1741" s="363"/>
      <c r="AA1741" s="363" t="s">
        <v>856</v>
      </c>
      <c r="AB1741" s="363"/>
      <c r="AC1741" s="363"/>
      <c r="AD1741" s="363" t="s">
        <v>304</v>
      </c>
      <c r="AE1741" s="367">
        <v>45146</v>
      </c>
      <c r="AF1741" s="362" t="s">
        <v>3088</v>
      </c>
      <c r="AG1741" s="364">
        <v>0</v>
      </c>
      <c r="AH1741" s="364">
        <v>4.5580540571309907E-3</v>
      </c>
      <c r="AI1741" s="364">
        <v>1.435934797196633</v>
      </c>
      <c r="AJ1741" s="363" t="s">
        <v>181</v>
      </c>
      <c r="AK1741" s="368">
        <v>12.134614848368585</v>
      </c>
      <c r="AL1741" s="364">
        <v>1.55E-2</v>
      </c>
      <c r="AM1741" s="369"/>
      <c r="AN1741" s="370">
        <v>15</v>
      </c>
      <c r="AO1741" s="371" t="s">
        <v>305</v>
      </c>
      <c r="AP1741" s="371" t="s">
        <v>0</v>
      </c>
      <c r="AQ1741" s="371" t="s">
        <v>386</v>
      </c>
      <c r="AR1741" s="372" t="s">
        <v>0</v>
      </c>
      <c r="AS1741" s="372"/>
      <c r="AT1741" s="363"/>
    </row>
    <row r="1742" spans="1:46" x14ac:dyDescent="0.3">
      <c r="A1742" s="362" t="s">
        <v>1372</v>
      </c>
      <c r="B1742" s="363" t="s">
        <v>310</v>
      </c>
      <c r="C1742" s="363" t="s">
        <v>295</v>
      </c>
      <c r="D1742" s="363" t="s">
        <v>778</v>
      </c>
      <c r="E1742" s="363" t="s">
        <v>297</v>
      </c>
      <c r="F1742" s="363" t="s">
        <v>452</v>
      </c>
      <c r="G1742" s="363" t="s">
        <v>453</v>
      </c>
      <c r="H1742" s="363" t="s">
        <v>1166</v>
      </c>
      <c r="I1742" s="363" t="s">
        <v>992</v>
      </c>
      <c r="J1742" s="363" t="s">
        <v>996</v>
      </c>
      <c r="K1742" s="363" t="s">
        <v>782</v>
      </c>
      <c r="L1742" s="364">
        <v>42.17</v>
      </c>
      <c r="M1742" s="365">
        <v>2</v>
      </c>
      <c r="N1742" s="364">
        <v>37.81</v>
      </c>
      <c r="O1742" s="363" t="s">
        <v>1365</v>
      </c>
      <c r="P1742" s="363"/>
      <c r="Q1742" s="363" t="s">
        <v>300</v>
      </c>
      <c r="R1742" s="363" t="s">
        <v>811</v>
      </c>
      <c r="S1742" s="363"/>
      <c r="T1742" s="365">
        <v>13.793841795402404</v>
      </c>
      <c r="U1742" s="366">
        <v>20</v>
      </c>
      <c r="V1742" s="367">
        <v>45200</v>
      </c>
      <c r="W1742" s="367">
        <v>45930</v>
      </c>
      <c r="X1742" s="363" t="s">
        <v>2899</v>
      </c>
      <c r="Y1742" s="363" t="s">
        <v>692</v>
      </c>
      <c r="Z1742" s="363"/>
      <c r="AA1742" s="363" t="s">
        <v>856</v>
      </c>
      <c r="AB1742" s="363"/>
      <c r="AC1742" s="363"/>
      <c r="AD1742" s="363" t="s">
        <v>304</v>
      </c>
      <c r="AE1742" s="367">
        <v>44669</v>
      </c>
      <c r="AF1742" s="362" t="s">
        <v>3088</v>
      </c>
      <c r="AG1742" s="364">
        <v>0</v>
      </c>
      <c r="AH1742" s="364">
        <v>5.7908743096706855E-3</v>
      </c>
      <c r="AI1742" s="364">
        <v>1.8243131439915696</v>
      </c>
      <c r="AJ1742" s="363" t="s">
        <v>181</v>
      </c>
      <c r="AK1742" s="368">
        <v>4.4437148466819263</v>
      </c>
      <c r="AL1742" s="364">
        <v>1.95E-2</v>
      </c>
      <c r="AM1742" s="369"/>
      <c r="AN1742" s="370">
        <v>15</v>
      </c>
      <c r="AO1742" s="371" t="s">
        <v>305</v>
      </c>
      <c r="AP1742" s="371" t="s">
        <v>0</v>
      </c>
      <c r="AQ1742" s="371" t="s">
        <v>386</v>
      </c>
      <c r="AR1742" s="372" t="s">
        <v>0</v>
      </c>
      <c r="AS1742" s="372"/>
      <c r="AT1742" s="363"/>
    </row>
    <row r="1743" spans="1:46" x14ac:dyDescent="0.3">
      <c r="A1743" s="362" t="s">
        <v>1373</v>
      </c>
      <c r="B1743" s="363" t="s">
        <v>310</v>
      </c>
      <c r="C1743" s="363" t="s">
        <v>295</v>
      </c>
      <c r="D1743" s="363" t="s">
        <v>778</v>
      </c>
      <c r="E1743" s="363" t="s">
        <v>297</v>
      </c>
      <c r="F1743" s="363" t="s">
        <v>452</v>
      </c>
      <c r="G1743" s="363" t="s">
        <v>453</v>
      </c>
      <c r="H1743" s="363" t="s">
        <v>1166</v>
      </c>
      <c r="I1743" s="363" t="s">
        <v>992</v>
      </c>
      <c r="J1743" s="363" t="s">
        <v>993</v>
      </c>
      <c r="K1743" s="363" t="s">
        <v>782</v>
      </c>
      <c r="L1743" s="364">
        <v>22</v>
      </c>
      <c r="M1743" s="365">
        <v>2</v>
      </c>
      <c r="N1743" s="364">
        <v>19.73</v>
      </c>
      <c r="O1743" s="363" t="s">
        <v>1367</v>
      </c>
      <c r="P1743" s="363"/>
      <c r="Q1743" s="363" t="s">
        <v>300</v>
      </c>
      <c r="R1743" s="363" t="s">
        <v>811</v>
      </c>
      <c r="S1743" s="363"/>
      <c r="T1743" s="365">
        <v>13.793841795402404</v>
      </c>
      <c r="U1743" s="366">
        <v>20</v>
      </c>
      <c r="V1743" s="367">
        <v>45200</v>
      </c>
      <c r="W1743" s="367">
        <v>45930</v>
      </c>
      <c r="X1743" s="363" t="s">
        <v>2899</v>
      </c>
      <c r="Y1743" s="363" t="s">
        <v>692</v>
      </c>
      <c r="Z1743" s="363"/>
      <c r="AA1743" s="363" t="s">
        <v>856</v>
      </c>
      <c r="AB1743" s="363"/>
      <c r="AC1743" s="363"/>
      <c r="AD1743" s="363" t="s">
        <v>304</v>
      </c>
      <c r="AE1743" s="367">
        <v>45146</v>
      </c>
      <c r="AF1743" s="362" t="s">
        <v>3088</v>
      </c>
      <c r="AG1743" s="364">
        <v>3.1533794763967875E-3</v>
      </c>
      <c r="AH1743" s="364">
        <v>3.0214933277541108E-3</v>
      </c>
      <c r="AI1743" s="364">
        <v>0.95186835312578499</v>
      </c>
      <c r="AJ1743" s="363" t="s">
        <v>0</v>
      </c>
      <c r="AK1743" s="368">
        <v>30.506327032708391</v>
      </c>
      <c r="AL1743" s="364">
        <v>1E-3</v>
      </c>
      <c r="AM1743" s="369"/>
      <c r="AN1743" s="370">
        <v>15</v>
      </c>
      <c r="AO1743" s="371" t="s">
        <v>305</v>
      </c>
      <c r="AP1743" s="371" t="s">
        <v>0</v>
      </c>
      <c r="AQ1743" s="371" t="s">
        <v>386</v>
      </c>
      <c r="AR1743" s="372" t="s">
        <v>0</v>
      </c>
      <c r="AS1743" s="372"/>
      <c r="AT1743" s="363"/>
    </row>
    <row r="1744" spans="1:46" x14ac:dyDescent="0.3">
      <c r="A1744" s="362" t="s">
        <v>1375</v>
      </c>
      <c r="B1744" s="363" t="s">
        <v>294</v>
      </c>
      <c r="C1744" s="363" t="s">
        <v>295</v>
      </c>
      <c r="D1744" s="363" t="s">
        <v>778</v>
      </c>
      <c r="E1744" s="363" t="s">
        <v>297</v>
      </c>
      <c r="F1744" s="363" t="s">
        <v>452</v>
      </c>
      <c r="G1744" s="363" t="s">
        <v>463</v>
      </c>
      <c r="H1744" s="363" t="s">
        <v>1374</v>
      </c>
      <c r="I1744" s="363" t="s">
        <v>832</v>
      </c>
      <c r="J1744" s="363" t="s">
        <v>833</v>
      </c>
      <c r="K1744" s="363" t="s">
        <v>782</v>
      </c>
      <c r="L1744" s="364">
        <v>2.12</v>
      </c>
      <c r="M1744" s="365">
        <v>0.75</v>
      </c>
      <c r="N1744" s="364">
        <v>1.97</v>
      </c>
      <c r="O1744" s="363" t="s">
        <v>2660</v>
      </c>
      <c r="P1744" s="363"/>
      <c r="Q1744" s="363" t="s">
        <v>300</v>
      </c>
      <c r="R1744" s="363" t="s">
        <v>1025</v>
      </c>
      <c r="S1744" s="363"/>
      <c r="T1744" s="365">
        <v>1.18</v>
      </c>
      <c r="U1744" s="366">
        <v>30</v>
      </c>
      <c r="V1744" s="367">
        <v>45200</v>
      </c>
      <c r="W1744" s="367">
        <v>45930</v>
      </c>
      <c r="X1744" s="363" t="s">
        <v>3081</v>
      </c>
      <c r="Y1744" s="363" t="s">
        <v>835</v>
      </c>
      <c r="Z1744" s="363"/>
      <c r="AA1744" s="363" t="s">
        <v>832</v>
      </c>
      <c r="AB1744" s="363"/>
      <c r="AC1744" s="363"/>
      <c r="AD1744" s="363" t="s">
        <v>360</v>
      </c>
      <c r="AE1744" s="367"/>
      <c r="AF1744" s="362"/>
      <c r="AG1744" s="364">
        <v>3.7041112007373775E-4</v>
      </c>
      <c r="AH1744" s="364">
        <v>3.8682496939819634E-4</v>
      </c>
      <c r="AI1744" s="364">
        <v>0.91593006731344773</v>
      </c>
      <c r="AJ1744" s="363" t="s">
        <v>0</v>
      </c>
      <c r="AK1744" s="368">
        <v>3.742791994635188</v>
      </c>
      <c r="AL1744" s="364">
        <v>7.2031531526634766E-4</v>
      </c>
      <c r="AM1744" s="369"/>
      <c r="AN1744" s="370">
        <v>12</v>
      </c>
      <c r="AO1744" s="371" t="s">
        <v>305</v>
      </c>
      <c r="AP1744" s="371" t="s">
        <v>0</v>
      </c>
      <c r="AQ1744" s="371" t="s">
        <v>386</v>
      </c>
      <c r="AR1744" s="372" t="s">
        <v>0</v>
      </c>
      <c r="AS1744" s="372"/>
      <c r="AT1744" s="363"/>
    </row>
    <row r="1745" spans="1:46" x14ac:dyDescent="0.3">
      <c r="A1745" s="362" t="s">
        <v>1376</v>
      </c>
      <c r="B1745" s="363" t="s">
        <v>294</v>
      </c>
      <c r="C1745" s="363" t="s">
        <v>295</v>
      </c>
      <c r="D1745" s="363" t="s">
        <v>778</v>
      </c>
      <c r="E1745" s="363" t="s">
        <v>297</v>
      </c>
      <c r="F1745" s="363" t="s">
        <v>452</v>
      </c>
      <c r="G1745" s="363" t="s">
        <v>463</v>
      </c>
      <c r="H1745" s="363" t="s">
        <v>1374</v>
      </c>
      <c r="I1745" s="363" t="s">
        <v>1027</v>
      </c>
      <c r="J1745" s="363" t="s">
        <v>809</v>
      </c>
      <c r="K1745" s="363" t="s">
        <v>782</v>
      </c>
      <c r="L1745" s="364">
        <v>0.75963111885270174</v>
      </c>
      <c r="M1745" s="365">
        <v>1.2</v>
      </c>
      <c r="N1745" s="364">
        <v>0.67969195919605507</v>
      </c>
      <c r="O1745" s="363" t="s">
        <v>2661</v>
      </c>
      <c r="P1745" s="363"/>
      <c r="Q1745" s="363" t="s">
        <v>300</v>
      </c>
      <c r="R1745" s="363" t="s">
        <v>1025</v>
      </c>
      <c r="S1745" s="363"/>
      <c r="T1745" s="365">
        <v>0.5</v>
      </c>
      <c r="U1745" s="366">
        <v>30</v>
      </c>
      <c r="V1745" s="367">
        <v>45200</v>
      </c>
      <c r="W1745" s="367">
        <v>45930</v>
      </c>
      <c r="X1745" s="363" t="s">
        <v>3081</v>
      </c>
      <c r="Y1745" s="363" t="s">
        <v>812</v>
      </c>
      <c r="Z1745" s="363"/>
      <c r="AA1745" s="363" t="s">
        <v>1027</v>
      </c>
      <c r="AB1745" s="363"/>
      <c r="AC1745" s="363"/>
      <c r="AD1745" s="363" t="s">
        <v>360</v>
      </c>
      <c r="AE1745" s="367"/>
      <c r="AF1745" s="362"/>
      <c r="AG1745" s="364">
        <v>1.2109488769740567E-4</v>
      </c>
      <c r="AH1745" s="364">
        <v>1.2646090705511765E-4</v>
      </c>
      <c r="AI1745" s="364">
        <v>0.70666911603056026</v>
      </c>
      <c r="AJ1745" s="363" t="s">
        <v>0</v>
      </c>
      <c r="AK1745" s="368">
        <v>12.931606643422224</v>
      </c>
      <c r="AL1745" s="364">
        <v>2.3548564684433768E-4</v>
      </c>
      <c r="AM1745" s="369"/>
      <c r="AN1745" s="370">
        <v>12</v>
      </c>
      <c r="AO1745" s="371" t="s">
        <v>305</v>
      </c>
      <c r="AP1745" s="371" t="s">
        <v>0</v>
      </c>
      <c r="AQ1745" s="371" t="s">
        <v>386</v>
      </c>
      <c r="AR1745" s="372" t="s">
        <v>0</v>
      </c>
      <c r="AS1745" s="372"/>
      <c r="AT1745" s="363"/>
    </row>
    <row r="1746" spans="1:46" x14ac:dyDescent="0.3">
      <c r="A1746" s="362" t="s">
        <v>1377</v>
      </c>
      <c r="B1746" s="363" t="s">
        <v>294</v>
      </c>
      <c r="C1746" s="363" t="s">
        <v>295</v>
      </c>
      <c r="D1746" s="363" t="s">
        <v>778</v>
      </c>
      <c r="E1746" s="363" t="s">
        <v>297</v>
      </c>
      <c r="F1746" s="363" t="s">
        <v>452</v>
      </c>
      <c r="G1746" s="363" t="s">
        <v>463</v>
      </c>
      <c r="H1746" s="363" t="s">
        <v>1374</v>
      </c>
      <c r="I1746" s="363" t="s">
        <v>832</v>
      </c>
      <c r="J1746" s="363" t="s">
        <v>809</v>
      </c>
      <c r="K1746" s="363" t="s">
        <v>782</v>
      </c>
      <c r="L1746" s="364">
        <v>3.3975370313982323</v>
      </c>
      <c r="M1746" s="365">
        <v>1.2</v>
      </c>
      <c r="N1746" s="364">
        <v>3.04</v>
      </c>
      <c r="O1746" s="363" t="s">
        <v>2662</v>
      </c>
      <c r="P1746" s="363"/>
      <c r="Q1746" s="363" t="s">
        <v>300</v>
      </c>
      <c r="R1746" s="363" t="s">
        <v>1025</v>
      </c>
      <c r="S1746" s="363"/>
      <c r="T1746" s="365">
        <v>1.18</v>
      </c>
      <c r="U1746" s="366">
        <v>30</v>
      </c>
      <c r="V1746" s="367">
        <v>45200</v>
      </c>
      <c r="W1746" s="367">
        <v>45930</v>
      </c>
      <c r="X1746" s="363" t="s">
        <v>3081</v>
      </c>
      <c r="Y1746" s="363" t="s">
        <v>812</v>
      </c>
      <c r="Z1746" s="363"/>
      <c r="AA1746" s="363" t="s">
        <v>832</v>
      </c>
      <c r="AB1746" s="363"/>
      <c r="AC1746" s="363"/>
      <c r="AD1746" s="363" t="s">
        <v>360</v>
      </c>
      <c r="AE1746" s="367"/>
      <c r="AF1746" s="362"/>
      <c r="AG1746" s="364">
        <v>5.4161073059557513E-4</v>
      </c>
      <c r="AH1746" s="364">
        <v>5.6561086569609806E-4</v>
      </c>
      <c r="AI1746" s="364">
        <v>0.89540798441719183</v>
      </c>
      <c r="AJ1746" s="363" t="s">
        <v>0</v>
      </c>
      <c r="AK1746" s="368">
        <v>4.4443775456820749</v>
      </c>
      <c r="AL1746" s="364">
        <v>1.0532364797334525E-3</v>
      </c>
      <c r="AM1746" s="369"/>
      <c r="AN1746" s="370">
        <v>12</v>
      </c>
      <c r="AO1746" s="371" t="s">
        <v>305</v>
      </c>
      <c r="AP1746" s="371" t="s">
        <v>0</v>
      </c>
      <c r="AQ1746" s="371" t="s">
        <v>386</v>
      </c>
      <c r="AR1746" s="372" t="s">
        <v>0</v>
      </c>
      <c r="AS1746" s="372"/>
      <c r="AT1746" s="363"/>
    </row>
    <row r="1747" spans="1:46" x14ac:dyDescent="0.3">
      <c r="A1747" s="362" t="s">
        <v>1378</v>
      </c>
      <c r="B1747" s="363" t="s">
        <v>294</v>
      </c>
      <c r="C1747" s="363" t="s">
        <v>295</v>
      </c>
      <c r="D1747" s="363" t="s">
        <v>778</v>
      </c>
      <c r="E1747" s="363" t="s">
        <v>297</v>
      </c>
      <c r="F1747" s="363" t="s">
        <v>452</v>
      </c>
      <c r="G1747" s="363" t="s">
        <v>463</v>
      </c>
      <c r="H1747" s="363" t="s">
        <v>1374</v>
      </c>
      <c r="I1747" s="363" t="s">
        <v>1027</v>
      </c>
      <c r="J1747" s="363" t="s">
        <v>878</v>
      </c>
      <c r="K1747" s="363" t="s">
        <v>782</v>
      </c>
      <c r="L1747" s="364">
        <v>1.0761727741871221</v>
      </c>
      <c r="M1747" s="365">
        <v>1.8</v>
      </c>
      <c r="N1747" s="364">
        <v>0.96292261226140674</v>
      </c>
      <c r="O1747" s="363" t="s">
        <v>2663</v>
      </c>
      <c r="P1747" s="363"/>
      <c r="Q1747" s="363" t="s">
        <v>300</v>
      </c>
      <c r="R1747" s="363" t="s">
        <v>1025</v>
      </c>
      <c r="S1747" s="363"/>
      <c r="T1747" s="365">
        <v>1.26</v>
      </c>
      <c r="U1747" s="366">
        <v>30</v>
      </c>
      <c r="V1747" s="367">
        <v>45200</v>
      </c>
      <c r="W1747" s="367">
        <v>45930</v>
      </c>
      <c r="X1747" s="363" t="s">
        <v>3081</v>
      </c>
      <c r="Y1747" s="363" t="s">
        <v>823</v>
      </c>
      <c r="Z1747" s="363"/>
      <c r="AA1747" s="363" t="s">
        <v>1027</v>
      </c>
      <c r="AB1747" s="363"/>
      <c r="AC1747" s="363"/>
      <c r="AD1747" s="363" t="s">
        <v>360</v>
      </c>
      <c r="AE1747" s="367"/>
      <c r="AF1747" s="362"/>
      <c r="AG1747" s="364">
        <v>1.7155566432036192E-4</v>
      </c>
      <c r="AH1747" s="364">
        <v>1.7915772773668501E-4</v>
      </c>
      <c r="AI1747" s="364">
        <v>0.39727828173101526</v>
      </c>
      <c r="AJ1747" s="363" t="s">
        <v>0</v>
      </c>
      <c r="AK1747" s="368">
        <v>44.253371990981222</v>
      </c>
      <c r="AL1747" s="364">
        <v>3.3361355999800805E-4</v>
      </c>
      <c r="AM1747" s="369"/>
      <c r="AN1747" s="370">
        <v>12</v>
      </c>
      <c r="AO1747" s="371" t="s">
        <v>305</v>
      </c>
      <c r="AP1747" s="371" t="s">
        <v>0</v>
      </c>
      <c r="AQ1747" s="371" t="s">
        <v>386</v>
      </c>
      <c r="AR1747" s="372" t="s">
        <v>0</v>
      </c>
      <c r="AS1747" s="372"/>
      <c r="AT1747" s="363"/>
    </row>
    <row r="1748" spans="1:46" x14ac:dyDescent="0.3">
      <c r="A1748" s="362" t="s">
        <v>1379</v>
      </c>
      <c r="B1748" s="363" t="s">
        <v>308</v>
      </c>
      <c r="C1748" s="363" t="s">
        <v>295</v>
      </c>
      <c r="D1748" s="363" t="s">
        <v>778</v>
      </c>
      <c r="E1748" s="363" t="s">
        <v>297</v>
      </c>
      <c r="F1748" s="363" t="s">
        <v>452</v>
      </c>
      <c r="G1748" s="363" t="s">
        <v>463</v>
      </c>
      <c r="H1748" s="363" t="s">
        <v>1374</v>
      </c>
      <c r="I1748" s="363" t="s">
        <v>832</v>
      </c>
      <c r="J1748" s="363" t="s">
        <v>833</v>
      </c>
      <c r="K1748" s="363" t="s">
        <v>782</v>
      </c>
      <c r="L1748" s="364">
        <v>2.5499999999999998</v>
      </c>
      <c r="M1748" s="365">
        <v>1.05</v>
      </c>
      <c r="N1748" s="364">
        <v>2.37</v>
      </c>
      <c r="O1748" s="363" t="s">
        <v>2660</v>
      </c>
      <c r="P1748" s="363"/>
      <c r="Q1748" s="363" t="s">
        <v>300</v>
      </c>
      <c r="R1748" s="363" t="s">
        <v>1025</v>
      </c>
      <c r="S1748" s="363"/>
      <c r="T1748" s="365">
        <v>1.18</v>
      </c>
      <c r="U1748" s="366">
        <v>30</v>
      </c>
      <c r="V1748" s="367">
        <v>45200</v>
      </c>
      <c r="W1748" s="367">
        <v>45930</v>
      </c>
      <c r="X1748" s="363" t="s">
        <v>3081</v>
      </c>
      <c r="Y1748" s="363" t="s">
        <v>835</v>
      </c>
      <c r="Z1748" s="363"/>
      <c r="AA1748" s="363" t="s">
        <v>832</v>
      </c>
      <c r="AB1748" s="363"/>
      <c r="AC1748" s="363"/>
      <c r="AD1748" s="363" t="s">
        <v>360</v>
      </c>
      <c r="AE1748" s="367"/>
      <c r="AF1748" s="362"/>
      <c r="AG1748" s="364">
        <v>4.9552033570996563E-4</v>
      </c>
      <c r="AH1748" s="364">
        <v>5.1747808937008634E-4</v>
      </c>
      <c r="AI1748" s="364">
        <v>1.2252925191653554</v>
      </c>
      <c r="AJ1748" s="363" t="s">
        <v>181</v>
      </c>
      <c r="AK1748" s="368">
        <v>-4.0917791128550949</v>
      </c>
      <c r="AL1748" s="364">
        <v>9.636073743324883E-4</v>
      </c>
      <c r="AM1748" s="369"/>
      <c r="AN1748" s="370">
        <v>12</v>
      </c>
      <c r="AO1748" s="371" t="s">
        <v>305</v>
      </c>
      <c r="AP1748" s="371" t="s">
        <v>0</v>
      </c>
      <c r="AQ1748" s="371" t="s">
        <v>386</v>
      </c>
      <c r="AR1748" s="372" t="s">
        <v>0</v>
      </c>
      <c r="AS1748" s="372"/>
      <c r="AT1748" s="363"/>
    </row>
    <row r="1749" spans="1:46" x14ac:dyDescent="0.3">
      <c r="A1749" s="362" t="s">
        <v>1380</v>
      </c>
      <c r="B1749" s="363" t="s">
        <v>308</v>
      </c>
      <c r="C1749" s="363" t="s">
        <v>295</v>
      </c>
      <c r="D1749" s="363" t="s">
        <v>778</v>
      </c>
      <c r="E1749" s="363" t="s">
        <v>297</v>
      </c>
      <c r="F1749" s="363" t="s">
        <v>452</v>
      </c>
      <c r="G1749" s="363" t="s">
        <v>463</v>
      </c>
      <c r="H1749" s="363" t="s">
        <v>1374</v>
      </c>
      <c r="I1749" s="363" t="s">
        <v>1027</v>
      </c>
      <c r="J1749" s="363" t="s">
        <v>809</v>
      </c>
      <c r="K1749" s="363" t="s">
        <v>782</v>
      </c>
      <c r="L1749" s="364">
        <v>0.84660613497617454</v>
      </c>
      <c r="M1749" s="365">
        <v>1.2</v>
      </c>
      <c r="N1749" s="364">
        <v>0.7575142306155791</v>
      </c>
      <c r="O1749" s="363" t="s">
        <v>2661</v>
      </c>
      <c r="P1749" s="363"/>
      <c r="Q1749" s="363" t="s">
        <v>300</v>
      </c>
      <c r="R1749" s="363" t="s">
        <v>1025</v>
      </c>
      <c r="S1749" s="363"/>
      <c r="T1749" s="365">
        <v>0.5</v>
      </c>
      <c r="U1749" s="366">
        <v>30</v>
      </c>
      <c r="V1749" s="367">
        <v>45200</v>
      </c>
      <c r="W1749" s="367">
        <v>45930</v>
      </c>
      <c r="X1749" s="363" t="s">
        <v>3081</v>
      </c>
      <c r="Y1749" s="363" t="s">
        <v>812</v>
      </c>
      <c r="Z1749" s="363"/>
      <c r="AA1749" s="363" t="s">
        <v>1027</v>
      </c>
      <c r="AB1749" s="363"/>
      <c r="AC1749" s="363"/>
      <c r="AD1749" s="363" t="s">
        <v>360</v>
      </c>
      <c r="AE1749" s="367"/>
      <c r="AF1749" s="362"/>
      <c r="AG1749" s="364">
        <v>1.3495981443429237E-4</v>
      </c>
      <c r="AH1749" s="364">
        <v>1.4094022360381294E-4</v>
      </c>
      <c r="AI1749" s="364">
        <v>0.7875801743525882</v>
      </c>
      <c r="AJ1749" s="363" t="s">
        <v>0</v>
      </c>
      <c r="AK1749" s="368">
        <v>8.7997359813700218</v>
      </c>
      <c r="AL1749" s="364">
        <v>2.6244790184261422E-4</v>
      </c>
      <c r="AM1749" s="369"/>
      <c r="AN1749" s="370">
        <v>12</v>
      </c>
      <c r="AO1749" s="371" t="s">
        <v>305</v>
      </c>
      <c r="AP1749" s="371" t="s">
        <v>0</v>
      </c>
      <c r="AQ1749" s="371" t="s">
        <v>386</v>
      </c>
      <c r="AR1749" s="372" t="s">
        <v>0</v>
      </c>
      <c r="AS1749" s="372"/>
      <c r="AT1749" s="363"/>
    </row>
    <row r="1750" spans="1:46" x14ac:dyDescent="0.3">
      <c r="A1750" s="362" t="s">
        <v>1381</v>
      </c>
      <c r="B1750" s="363" t="s">
        <v>308</v>
      </c>
      <c r="C1750" s="363" t="s">
        <v>295</v>
      </c>
      <c r="D1750" s="363" t="s">
        <v>778</v>
      </c>
      <c r="E1750" s="363" t="s">
        <v>297</v>
      </c>
      <c r="F1750" s="363" t="s">
        <v>452</v>
      </c>
      <c r="G1750" s="363" t="s">
        <v>463</v>
      </c>
      <c r="H1750" s="363" t="s">
        <v>1374</v>
      </c>
      <c r="I1750" s="363" t="s">
        <v>832</v>
      </c>
      <c r="J1750" s="363" t="s">
        <v>809</v>
      </c>
      <c r="K1750" s="363" t="s">
        <v>782</v>
      </c>
      <c r="L1750" s="364">
        <v>3.96</v>
      </c>
      <c r="M1750" s="365">
        <v>1.2</v>
      </c>
      <c r="N1750" s="364">
        <v>3.68</v>
      </c>
      <c r="O1750" s="363" t="s">
        <v>2662</v>
      </c>
      <c r="P1750" s="363"/>
      <c r="Q1750" s="363" t="s">
        <v>300</v>
      </c>
      <c r="R1750" s="363" t="s">
        <v>1025</v>
      </c>
      <c r="S1750" s="363"/>
      <c r="T1750" s="365">
        <v>1.18</v>
      </c>
      <c r="U1750" s="366">
        <v>30</v>
      </c>
      <c r="V1750" s="367">
        <v>45200</v>
      </c>
      <c r="W1750" s="367">
        <v>45930</v>
      </c>
      <c r="X1750" s="363" t="s">
        <v>3081</v>
      </c>
      <c r="Y1750" s="363" t="s">
        <v>812</v>
      </c>
      <c r="Z1750" s="363"/>
      <c r="AA1750" s="363" t="s">
        <v>832</v>
      </c>
      <c r="AB1750" s="363"/>
      <c r="AC1750" s="363"/>
      <c r="AD1750" s="363" t="s">
        <v>360</v>
      </c>
      <c r="AE1750" s="367"/>
      <c r="AF1750" s="362"/>
      <c r="AG1750" s="364">
        <v>6.5563404229990673E-4</v>
      </c>
      <c r="AH1750" s="364">
        <v>6.8468683742159235E-4</v>
      </c>
      <c r="AI1750" s="364">
        <v>1.0839149285050216</v>
      </c>
      <c r="AJ1750" s="363" t="s">
        <v>181</v>
      </c>
      <c r="AK1750" s="368">
        <v>-1.0742290547594571</v>
      </c>
      <c r="AL1750" s="364">
        <v>1.2749704754668114E-3</v>
      </c>
      <c r="AM1750" s="369"/>
      <c r="AN1750" s="370">
        <v>12</v>
      </c>
      <c r="AO1750" s="371" t="s">
        <v>305</v>
      </c>
      <c r="AP1750" s="371" t="s">
        <v>0</v>
      </c>
      <c r="AQ1750" s="371" t="s">
        <v>386</v>
      </c>
      <c r="AR1750" s="372" t="s">
        <v>0</v>
      </c>
      <c r="AS1750" s="372"/>
      <c r="AT1750" s="363"/>
    </row>
    <row r="1751" spans="1:46" x14ac:dyDescent="0.3">
      <c r="A1751" s="362" t="s">
        <v>1382</v>
      </c>
      <c r="B1751" s="363" t="s">
        <v>308</v>
      </c>
      <c r="C1751" s="363" t="s">
        <v>295</v>
      </c>
      <c r="D1751" s="363" t="s">
        <v>778</v>
      </c>
      <c r="E1751" s="363" t="s">
        <v>297</v>
      </c>
      <c r="F1751" s="363" t="s">
        <v>452</v>
      </c>
      <c r="G1751" s="363" t="s">
        <v>463</v>
      </c>
      <c r="H1751" s="363" t="s">
        <v>1374</v>
      </c>
      <c r="I1751" s="363" t="s">
        <v>1027</v>
      </c>
      <c r="J1751" s="363" t="s">
        <v>878</v>
      </c>
      <c r="K1751" s="363" t="s">
        <v>782</v>
      </c>
      <c r="L1751" s="364">
        <v>1.2008951410849258</v>
      </c>
      <c r="M1751" s="365">
        <v>2.1</v>
      </c>
      <c r="N1751" s="364">
        <v>1.0745199228618108</v>
      </c>
      <c r="O1751" s="363" t="s">
        <v>2663</v>
      </c>
      <c r="P1751" s="363"/>
      <c r="Q1751" s="363" t="s">
        <v>300</v>
      </c>
      <c r="R1751" s="363" t="s">
        <v>1025</v>
      </c>
      <c r="S1751" s="363"/>
      <c r="T1751" s="365">
        <v>1.26</v>
      </c>
      <c r="U1751" s="366">
        <v>30</v>
      </c>
      <c r="V1751" s="367">
        <v>45200</v>
      </c>
      <c r="W1751" s="367">
        <v>45930</v>
      </c>
      <c r="X1751" s="363" t="s">
        <v>3081</v>
      </c>
      <c r="Y1751" s="363" t="s">
        <v>823</v>
      </c>
      <c r="Z1751" s="363"/>
      <c r="AA1751" s="363" t="s">
        <v>1027</v>
      </c>
      <c r="AB1751" s="363"/>
      <c r="AC1751" s="363"/>
      <c r="AD1751" s="363" t="s">
        <v>360</v>
      </c>
      <c r="AE1751" s="367"/>
      <c r="AF1751" s="362"/>
      <c r="AG1751" s="364">
        <v>1.9143800015154156E-4</v>
      </c>
      <c r="AH1751" s="364">
        <v>1.9992109992683331E-4</v>
      </c>
      <c r="AI1751" s="364">
        <v>0.44332059835811222</v>
      </c>
      <c r="AJ1751" s="363" t="s">
        <v>0</v>
      </c>
      <c r="AK1751" s="368">
        <v>36.823280595331653</v>
      </c>
      <c r="AL1751" s="364">
        <v>3.7227749373632701E-4</v>
      </c>
      <c r="AM1751" s="369"/>
      <c r="AN1751" s="370">
        <v>12</v>
      </c>
      <c r="AO1751" s="371" t="s">
        <v>305</v>
      </c>
      <c r="AP1751" s="371" t="s">
        <v>0</v>
      </c>
      <c r="AQ1751" s="371" t="s">
        <v>386</v>
      </c>
      <c r="AR1751" s="372" t="s">
        <v>0</v>
      </c>
      <c r="AS1751" s="372"/>
      <c r="AT1751" s="363"/>
    </row>
    <row r="1752" spans="1:46" x14ac:dyDescent="0.3">
      <c r="A1752" s="362" t="s">
        <v>1383</v>
      </c>
      <c r="B1752" s="363" t="s">
        <v>310</v>
      </c>
      <c r="C1752" s="363" t="s">
        <v>295</v>
      </c>
      <c r="D1752" s="363" t="s">
        <v>778</v>
      </c>
      <c r="E1752" s="363" t="s">
        <v>297</v>
      </c>
      <c r="F1752" s="363" t="s">
        <v>452</v>
      </c>
      <c r="G1752" s="363" t="s">
        <v>463</v>
      </c>
      <c r="H1752" s="363" t="s">
        <v>1374</v>
      </c>
      <c r="I1752" s="363" t="s">
        <v>832</v>
      </c>
      <c r="J1752" s="363" t="s">
        <v>833</v>
      </c>
      <c r="K1752" s="363" t="s">
        <v>782</v>
      </c>
      <c r="L1752" s="364">
        <v>2.72</v>
      </c>
      <c r="M1752" s="365">
        <v>1.2</v>
      </c>
      <c r="N1752" s="364">
        <v>2.5299999999999998</v>
      </c>
      <c r="O1752" s="363" t="s">
        <v>2660</v>
      </c>
      <c r="P1752" s="363"/>
      <c r="Q1752" s="363" t="s">
        <v>300</v>
      </c>
      <c r="R1752" s="363" t="s">
        <v>1025</v>
      </c>
      <c r="S1752" s="363"/>
      <c r="T1752" s="365">
        <v>1.18</v>
      </c>
      <c r="U1752" s="366">
        <v>30</v>
      </c>
      <c r="V1752" s="367">
        <v>45200</v>
      </c>
      <c r="W1752" s="367">
        <v>45930</v>
      </c>
      <c r="X1752" s="363" t="s">
        <v>3081</v>
      </c>
      <c r="Y1752" s="363" t="s">
        <v>835</v>
      </c>
      <c r="Z1752" s="363"/>
      <c r="AA1752" s="363" t="s">
        <v>832</v>
      </c>
      <c r="AB1752" s="363"/>
      <c r="AC1752" s="363"/>
      <c r="AD1752" s="363" t="s">
        <v>360</v>
      </c>
      <c r="AE1752" s="367"/>
      <c r="AF1752" s="362"/>
      <c r="AG1752" s="364">
        <v>5.8083215036568625E-4</v>
      </c>
      <c r="AH1752" s="364">
        <v>6.0657028532504112E-4</v>
      </c>
      <c r="AI1752" s="364">
        <v>1.4362463807143584</v>
      </c>
      <c r="AJ1752" s="363" t="s">
        <v>181</v>
      </c>
      <c r="AK1752" s="368">
        <v>-7.4987504020534486</v>
      </c>
      <c r="AL1752" s="364">
        <v>1.1295079192660377E-3</v>
      </c>
      <c r="AM1752" s="369"/>
      <c r="AN1752" s="370">
        <v>12</v>
      </c>
      <c r="AO1752" s="371" t="s">
        <v>305</v>
      </c>
      <c r="AP1752" s="371" t="s">
        <v>0</v>
      </c>
      <c r="AQ1752" s="371" t="s">
        <v>386</v>
      </c>
      <c r="AR1752" s="372" t="s">
        <v>0</v>
      </c>
      <c r="AS1752" s="372"/>
      <c r="AT1752" s="363"/>
    </row>
    <row r="1753" spans="1:46" x14ac:dyDescent="0.3">
      <c r="A1753" s="362" t="s">
        <v>1384</v>
      </c>
      <c r="B1753" s="363" t="s">
        <v>310</v>
      </c>
      <c r="C1753" s="363" t="s">
        <v>295</v>
      </c>
      <c r="D1753" s="363" t="s">
        <v>778</v>
      </c>
      <c r="E1753" s="363" t="s">
        <v>297</v>
      </c>
      <c r="F1753" s="363" t="s">
        <v>452</v>
      </c>
      <c r="G1753" s="363" t="s">
        <v>463</v>
      </c>
      <c r="H1753" s="363" t="s">
        <v>1374</v>
      </c>
      <c r="I1753" s="363" t="s">
        <v>1027</v>
      </c>
      <c r="J1753" s="363" t="s">
        <v>809</v>
      </c>
      <c r="K1753" s="363" t="s">
        <v>782</v>
      </c>
      <c r="L1753" s="364">
        <v>0.85501293999948635</v>
      </c>
      <c r="M1753" s="365">
        <v>1.95</v>
      </c>
      <c r="N1753" s="364">
        <v>0.76503635238634615</v>
      </c>
      <c r="O1753" s="363" t="s">
        <v>2661</v>
      </c>
      <c r="P1753" s="363"/>
      <c r="Q1753" s="363" t="s">
        <v>300</v>
      </c>
      <c r="R1753" s="363" t="s">
        <v>1025</v>
      </c>
      <c r="S1753" s="363"/>
      <c r="T1753" s="365">
        <v>0.5</v>
      </c>
      <c r="U1753" s="366">
        <v>30</v>
      </c>
      <c r="V1753" s="367">
        <v>45200</v>
      </c>
      <c r="W1753" s="367">
        <v>45930</v>
      </c>
      <c r="X1753" s="363" t="s">
        <v>3081</v>
      </c>
      <c r="Y1753" s="363" t="s">
        <v>812</v>
      </c>
      <c r="Z1753" s="363"/>
      <c r="AA1753" s="363" t="s">
        <v>1027</v>
      </c>
      <c r="AB1753" s="363"/>
      <c r="AC1753" s="363"/>
      <c r="AD1753" s="363" t="s">
        <v>360</v>
      </c>
      <c r="AE1753" s="367"/>
      <c r="AF1753" s="362"/>
      <c r="AG1753" s="364">
        <v>1.3629996636452065E-4</v>
      </c>
      <c r="AH1753" s="364">
        <v>1.4233976104020604E-4</v>
      </c>
      <c r="AI1753" s="364">
        <v>0.7954008511614028</v>
      </c>
      <c r="AJ1753" s="363" t="s">
        <v>0</v>
      </c>
      <c r="AK1753" s="368">
        <v>8.4449117784816767</v>
      </c>
      <c r="AL1753" s="364">
        <v>2.6505401139984095E-4</v>
      </c>
      <c r="AM1753" s="369"/>
      <c r="AN1753" s="370">
        <v>12</v>
      </c>
      <c r="AO1753" s="371" t="s">
        <v>305</v>
      </c>
      <c r="AP1753" s="371" t="s">
        <v>0</v>
      </c>
      <c r="AQ1753" s="371" t="s">
        <v>386</v>
      </c>
      <c r="AR1753" s="372" t="s">
        <v>0</v>
      </c>
      <c r="AS1753" s="372"/>
      <c r="AT1753" s="363"/>
    </row>
    <row r="1754" spans="1:46" x14ac:dyDescent="0.3">
      <c r="A1754" s="362" t="s">
        <v>1385</v>
      </c>
      <c r="B1754" s="363" t="s">
        <v>310</v>
      </c>
      <c r="C1754" s="363" t="s">
        <v>295</v>
      </c>
      <c r="D1754" s="363" t="s">
        <v>778</v>
      </c>
      <c r="E1754" s="363" t="s">
        <v>297</v>
      </c>
      <c r="F1754" s="363" t="s">
        <v>452</v>
      </c>
      <c r="G1754" s="363" t="s">
        <v>463</v>
      </c>
      <c r="H1754" s="363" t="s">
        <v>1374</v>
      </c>
      <c r="I1754" s="363" t="s">
        <v>832</v>
      </c>
      <c r="J1754" s="363" t="s">
        <v>809</v>
      </c>
      <c r="K1754" s="363" t="s">
        <v>782</v>
      </c>
      <c r="L1754" s="364">
        <v>4.22</v>
      </c>
      <c r="M1754" s="365">
        <v>1.95</v>
      </c>
      <c r="N1754" s="364">
        <v>3.92</v>
      </c>
      <c r="O1754" s="363" t="s">
        <v>2662</v>
      </c>
      <c r="P1754" s="363"/>
      <c r="Q1754" s="363" t="s">
        <v>300</v>
      </c>
      <c r="R1754" s="363" t="s">
        <v>1025</v>
      </c>
      <c r="S1754" s="363"/>
      <c r="T1754" s="365">
        <v>1.18</v>
      </c>
      <c r="U1754" s="366">
        <v>30</v>
      </c>
      <c r="V1754" s="367">
        <v>45200</v>
      </c>
      <c r="W1754" s="367">
        <v>45930</v>
      </c>
      <c r="X1754" s="363" t="s">
        <v>3081</v>
      </c>
      <c r="Y1754" s="363" t="s">
        <v>812</v>
      </c>
      <c r="Z1754" s="363"/>
      <c r="AA1754" s="363" t="s">
        <v>832</v>
      </c>
      <c r="AB1754" s="363"/>
      <c r="AC1754" s="363"/>
      <c r="AD1754" s="363" t="s">
        <v>360</v>
      </c>
      <c r="AE1754" s="367"/>
      <c r="AF1754" s="362"/>
      <c r="AG1754" s="364">
        <v>6.9839278418903103E-4</v>
      </c>
      <c r="AH1754" s="364">
        <v>7.2934032681865274E-4</v>
      </c>
      <c r="AI1754" s="364">
        <v>1.1546050325379578</v>
      </c>
      <c r="AJ1754" s="363" t="s">
        <v>181</v>
      </c>
      <c r="AK1754" s="368">
        <v>-2.6791299538674638</v>
      </c>
      <c r="AL1754" s="364">
        <v>1.3581207238668202E-3</v>
      </c>
      <c r="AM1754" s="369"/>
      <c r="AN1754" s="370">
        <v>12</v>
      </c>
      <c r="AO1754" s="371" t="s">
        <v>305</v>
      </c>
      <c r="AP1754" s="371" t="s">
        <v>0</v>
      </c>
      <c r="AQ1754" s="371" t="s">
        <v>386</v>
      </c>
      <c r="AR1754" s="372" t="s">
        <v>0</v>
      </c>
      <c r="AS1754" s="372"/>
      <c r="AT1754" s="363"/>
    </row>
    <row r="1755" spans="1:46" x14ac:dyDescent="0.3">
      <c r="A1755" s="362" t="s">
        <v>1386</v>
      </c>
      <c r="B1755" s="363" t="s">
        <v>310</v>
      </c>
      <c r="C1755" s="363" t="s">
        <v>295</v>
      </c>
      <c r="D1755" s="363" t="s">
        <v>778</v>
      </c>
      <c r="E1755" s="363" t="s">
        <v>297</v>
      </c>
      <c r="F1755" s="363" t="s">
        <v>452</v>
      </c>
      <c r="G1755" s="363" t="s">
        <v>463</v>
      </c>
      <c r="H1755" s="363" t="s">
        <v>1374</v>
      </c>
      <c r="I1755" s="363" t="s">
        <v>1027</v>
      </c>
      <c r="J1755" s="363" t="s">
        <v>878</v>
      </c>
      <c r="K1755" s="363" t="s">
        <v>782</v>
      </c>
      <c r="L1755" s="364">
        <v>1.204286649407823</v>
      </c>
      <c r="M1755" s="365">
        <v>2.4</v>
      </c>
      <c r="N1755" s="364">
        <v>1.0775545285795194</v>
      </c>
      <c r="O1755" s="363" t="s">
        <v>2663</v>
      </c>
      <c r="P1755" s="363"/>
      <c r="Q1755" s="363" t="s">
        <v>300</v>
      </c>
      <c r="R1755" s="363" t="s">
        <v>1025</v>
      </c>
      <c r="S1755" s="363"/>
      <c r="T1755" s="365">
        <v>1.26</v>
      </c>
      <c r="U1755" s="366">
        <v>30</v>
      </c>
      <c r="V1755" s="367">
        <v>45200</v>
      </c>
      <c r="W1755" s="367">
        <v>45930</v>
      </c>
      <c r="X1755" s="363" t="s">
        <v>3081</v>
      </c>
      <c r="Y1755" s="363" t="s">
        <v>823</v>
      </c>
      <c r="Z1755" s="363"/>
      <c r="AA1755" s="363" t="s">
        <v>1027</v>
      </c>
      <c r="AB1755" s="363"/>
      <c r="AC1755" s="363"/>
      <c r="AD1755" s="363" t="s">
        <v>360</v>
      </c>
      <c r="AE1755" s="367"/>
      <c r="AF1755" s="362"/>
      <c r="AG1755" s="364">
        <v>1.9197864982911975E-4</v>
      </c>
      <c r="AH1755" s="364">
        <v>2.0048570715283315E-4</v>
      </c>
      <c r="AI1755" s="364">
        <v>0.44457260234047918</v>
      </c>
      <c r="AJ1755" s="363" t="s">
        <v>0</v>
      </c>
      <c r="AK1755" s="368">
        <v>36.642731703147902</v>
      </c>
      <c r="AL1755" s="364">
        <v>3.7332886131642538E-4</v>
      </c>
      <c r="AM1755" s="369"/>
      <c r="AN1755" s="370">
        <v>12</v>
      </c>
      <c r="AO1755" s="371" t="s">
        <v>305</v>
      </c>
      <c r="AP1755" s="371" t="s">
        <v>0</v>
      </c>
      <c r="AQ1755" s="371" t="s">
        <v>386</v>
      </c>
      <c r="AR1755" s="372" t="s">
        <v>0</v>
      </c>
      <c r="AS1755" s="372"/>
      <c r="AT1755" s="363"/>
    </row>
    <row r="1756" spans="1:46" x14ac:dyDescent="0.3">
      <c r="A1756" s="362" t="s">
        <v>1387</v>
      </c>
      <c r="B1756" s="363" t="s">
        <v>294</v>
      </c>
      <c r="C1756" s="363" t="s">
        <v>295</v>
      </c>
      <c r="D1756" s="363" t="s">
        <v>778</v>
      </c>
      <c r="E1756" s="363" t="s">
        <v>297</v>
      </c>
      <c r="F1756" s="363" t="s">
        <v>452</v>
      </c>
      <c r="G1756" s="363" t="s">
        <v>453</v>
      </c>
      <c r="H1756" s="363" t="s">
        <v>1374</v>
      </c>
      <c r="I1756" s="363" t="s">
        <v>853</v>
      </c>
      <c r="J1756" s="363" t="s">
        <v>1039</v>
      </c>
      <c r="K1756" s="363" t="s">
        <v>782</v>
      </c>
      <c r="L1756" s="364">
        <v>20.292320785187101</v>
      </c>
      <c r="M1756" s="365">
        <v>6</v>
      </c>
      <c r="N1756" s="364">
        <v>18.156874999999999</v>
      </c>
      <c r="O1756" s="363" t="s">
        <v>2664</v>
      </c>
      <c r="P1756" s="363"/>
      <c r="Q1756" s="363" t="s">
        <v>300</v>
      </c>
      <c r="R1756" s="363" t="s">
        <v>1025</v>
      </c>
      <c r="S1756" s="363"/>
      <c r="T1756" s="365">
        <v>23.3</v>
      </c>
      <c r="U1756" s="366">
        <v>20</v>
      </c>
      <c r="V1756" s="367">
        <v>45200</v>
      </c>
      <c r="W1756" s="367">
        <v>45930</v>
      </c>
      <c r="X1756" s="363" t="s">
        <v>3401</v>
      </c>
      <c r="Y1756" s="363" t="s">
        <v>855</v>
      </c>
      <c r="Z1756" s="363"/>
      <c r="AA1756" s="363" t="s">
        <v>856</v>
      </c>
      <c r="AB1756" s="363"/>
      <c r="AC1756" s="363"/>
      <c r="AD1756" s="363" t="s">
        <v>360</v>
      </c>
      <c r="AE1756" s="367"/>
      <c r="AF1756" s="362"/>
      <c r="AG1756" s="364">
        <v>3.2348547151587279E-3</v>
      </c>
      <c r="AH1756" s="364">
        <v>3.3781992720677109E-3</v>
      </c>
      <c r="AI1756" s="364">
        <v>0.53156901206654605</v>
      </c>
      <c r="AJ1756" s="363" t="s">
        <v>0</v>
      </c>
      <c r="AK1756" s="368">
        <v>26.171028550000319</v>
      </c>
      <c r="AL1756" s="364">
        <v>9.4359291651120118E-3</v>
      </c>
      <c r="AM1756" s="369"/>
      <c r="AN1756" s="370">
        <v>12</v>
      </c>
      <c r="AO1756" s="371" t="s">
        <v>305</v>
      </c>
      <c r="AP1756" s="371" t="s">
        <v>0</v>
      </c>
      <c r="AQ1756" s="371" t="s">
        <v>386</v>
      </c>
      <c r="AR1756" s="372" t="s">
        <v>0</v>
      </c>
      <c r="AS1756" s="372"/>
      <c r="AT1756" s="363"/>
    </row>
    <row r="1757" spans="1:46" x14ac:dyDescent="0.3">
      <c r="A1757" s="362" t="s">
        <v>1388</v>
      </c>
      <c r="B1757" s="363" t="s">
        <v>308</v>
      </c>
      <c r="C1757" s="363" t="s">
        <v>295</v>
      </c>
      <c r="D1757" s="363" t="s">
        <v>778</v>
      </c>
      <c r="E1757" s="363" t="s">
        <v>297</v>
      </c>
      <c r="F1757" s="363" t="s">
        <v>452</v>
      </c>
      <c r="G1757" s="363" t="s">
        <v>453</v>
      </c>
      <c r="H1757" s="363" t="s">
        <v>1374</v>
      </c>
      <c r="I1757" s="363" t="s">
        <v>853</v>
      </c>
      <c r="J1757" s="363" t="s">
        <v>1039</v>
      </c>
      <c r="K1757" s="363" t="s">
        <v>782</v>
      </c>
      <c r="L1757" s="364">
        <v>26.92324575209981</v>
      </c>
      <c r="M1757" s="365">
        <v>12</v>
      </c>
      <c r="N1757" s="364">
        <v>24.09</v>
      </c>
      <c r="O1757" s="363" t="s">
        <v>2664</v>
      </c>
      <c r="P1757" s="363"/>
      <c r="Q1757" s="363" t="s">
        <v>300</v>
      </c>
      <c r="R1757" s="363" t="s">
        <v>1025</v>
      </c>
      <c r="S1757" s="363"/>
      <c r="T1757" s="365">
        <v>23.3</v>
      </c>
      <c r="U1757" s="366">
        <v>20</v>
      </c>
      <c r="V1757" s="367">
        <v>45200</v>
      </c>
      <c r="W1757" s="367">
        <v>45930</v>
      </c>
      <c r="X1757" s="363" t="s">
        <v>3401</v>
      </c>
      <c r="Y1757" s="363" t="s">
        <v>855</v>
      </c>
      <c r="Z1757" s="363"/>
      <c r="AA1757" s="363" t="s">
        <v>856</v>
      </c>
      <c r="AB1757" s="363"/>
      <c r="AC1757" s="363"/>
      <c r="AD1757" s="363" t="s">
        <v>360</v>
      </c>
      <c r="AE1757" s="367"/>
      <c r="AF1757" s="362"/>
      <c r="AG1757" s="364">
        <v>4.2919087171208571E-3</v>
      </c>
      <c r="AH1757" s="364">
        <v>4.4820939982299348E-3</v>
      </c>
      <c r="AI1757" s="364">
        <v>0.70526990468806439</v>
      </c>
      <c r="AJ1757" s="363" t="s">
        <v>0</v>
      </c>
      <c r="AK1757" s="368">
        <v>13.00470280234973</v>
      </c>
      <c r="AL1757" s="364">
        <v>1.251930927472642E-2</v>
      </c>
      <c r="AM1757" s="369"/>
      <c r="AN1757" s="370">
        <v>12</v>
      </c>
      <c r="AO1757" s="371" t="s">
        <v>305</v>
      </c>
      <c r="AP1757" s="371" t="s">
        <v>0</v>
      </c>
      <c r="AQ1757" s="371" t="s">
        <v>386</v>
      </c>
      <c r="AR1757" s="372" t="s">
        <v>0</v>
      </c>
      <c r="AS1757" s="372"/>
      <c r="AT1757" s="363"/>
    </row>
    <row r="1758" spans="1:46" x14ac:dyDescent="0.3">
      <c r="A1758" s="362" t="s">
        <v>1389</v>
      </c>
      <c r="B1758" s="363" t="s">
        <v>310</v>
      </c>
      <c r="C1758" s="363" t="s">
        <v>295</v>
      </c>
      <c r="D1758" s="363" t="s">
        <v>778</v>
      </c>
      <c r="E1758" s="363" t="s">
        <v>297</v>
      </c>
      <c r="F1758" s="363" t="s">
        <v>452</v>
      </c>
      <c r="G1758" s="363" t="s">
        <v>453</v>
      </c>
      <c r="H1758" s="363" t="s">
        <v>1374</v>
      </c>
      <c r="I1758" s="363" t="s">
        <v>853</v>
      </c>
      <c r="J1758" s="363" t="s">
        <v>1039</v>
      </c>
      <c r="K1758" s="363" t="s">
        <v>782</v>
      </c>
      <c r="L1758" s="364">
        <v>32.283586866193161</v>
      </c>
      <c r="M1758" s="365">
        <v>12</v>
      </c>
      <c r="N1758" s="364">
        <v>28.88625</v>
      </c>
      <c r="O1758" s="363" t="s">
        <v>2664</v>
      </c>
      <c r="P1758" s="363"/>
      <c r="Q1758" s="363" t="s">
        <v>300</v>
      </c>
      <c r="R1758" s="363" t="s">
        <v>1025</v>
      </c>
      <c r="S1758" s="363"/>
      <c r="T1758" s="365">
        <v>23.3</v>
      </c>
      <c r="U1758" s="366">
        <v>20</v>
      </c>
      <c r="V1758" s="367">
        <v>45200</v>
      </c>
      <c r="W1758" s="367">
        <v>45930</v>
      </c>
      <c r="X1758" s="363" t="s">
        <v>3401</v>
      </c>
      <c r="Y1758" s="363" t="s">
        <v>855</v>
      </c>
      <c r="Z1758" s="363"/>
      <c r="AA1758" s="363" t="s">
        <v>856</v>
      </c>
      <c r="AB1758" s="363"/>
      <c r="AC1758" s="363"/>
      <c r="AD1758" s="363" t="s">
        <v>360</v>
      </c>
      <c r="AE1758" s="367"/>
      <c r="AF1758" s="362"/>
      <c r="AG1758" s="364">
        <v>5.1464154495613271E-3</v>
      </c>
      <c r="AH1758" s="364">
        <v>5.374466075399314E-3</v>
      </c>
      <c r="AI1758" s="364">
        <v>0.84568712263576584</v>
      </c>
      <c r="AJ1758" s="363" t="s">
        <v>0</v>
      </c>
      <c r="AK1758" s="368">
        <v>6.3145991291607002</v>
      </c>
      <c r="AL1758" s="364">
        <v>1.5011867892779829E-2</v>
      </c>
      <c r="AM1758" s="369"/>
      <c r="AN1758" s="370">
        <v>12</v>
      </c>
      <c r="AO1758" s="371" t="s">
        <v>305</v>
      </c>
      <c r="AP1758" s="371" t="s">
        <v>0</v>
      </c>
      <c r="AQ1758" s="371" t="s">
        <v>386</v>
      </c>
      <c r="AR1758" s="372" t="s">
        <v>0</v>
      </c>
      <c r="AS1758" s="372"/>
      <c r="AT1758" s="363"/>
    </row>
    <row r="1759" spans="1:46" x14ac:dyDescent="0.3">
      <c r="A1759" s="363" t="s">
        <v>1390</v>
      </c>
      <c r="B1759" s="363" t="s">
        <v>310</v>
      </c>
      <c r="C1759" s="363" t="s">
        <v>295</v>
      </c>
      <c r="D1759" s="363" t="s">
        <v>778</v>
      </c>
      <c r="E1759" s="363" t="s">
        <v>297</v>
      </c>
      <c r="F1759" s="363" t="s">
        <v>452</v>
      </c>
      <c r="G1759" s="363" t="s">
        <v>463</v>
      </c>
      <c r="H1759" s="363" t="s">
        <v>1243</v>
      </c>
      <c r="I1759" s="363" t="s">
        <v>796</v>
      </c>
      <c r="J1759" s="363" t="s">
        <v>936</v>
      </c>
      <c r="K1759" s="363" t="s">
        <v>782</v>
      </c>
      <c r="L1759" s="364">
        <v>0.66</v>
      </c>
      <c r="M1759" s="365">
        <v>1.2</v>
      </c>
      <c r="N1759" s="364">
        <v>0.61</v>
      </c>
      <c r="O1759" s="363" t="s">
        <v>1276</v>
      </c>
      <c r="P1759" s="363"/>
      <c r="Q1759" s="363" t="s">
        <v>300</v>
      </c>
      <c r="R1759" s="363" t="s">
        <v>905</v>
      </c>
      <c r="S1759" s="363"/>
      <c r="T1759" s="365">
        <v>1.19</v>
      </c>
      <c r="U1759" s="363">
        <v>45</v>
      </c>
      <c r="V1759" s="367">
        <v>45200</v>
      </c>
      <c r="W1759" s="367">
        <v>45930</v>
      </c>
      <c r="X1759" s="363" t="s">
        <v>3081</v>
      </c>
      <c r="Y1759" s="363" t="s">
        <v>937</v>
      </c>
      <c r="Z1759" s="363"/>
      <c r="AA1759" s="363" t="s">
        <v>796</v>
      </c>
      <c r="AB1759" s="363"/>
      <c r="AC1759" s="363"/>
      <c r="AD1759" s="363" t="s">
        <v>360</v>
      </c>
      <c r="AE1759" s="367"/>
      <c r="AF1759" s="363"/>
      <c r="AG1759" s="364">
        <v>0</v>
      </c>
      <c r="AH1759" s="364">
        <v>0</v>
      </c>
      <c r="AI1759" s="364">
        <v>1.9</v>
      </c>
      <c r="AJ1759" s="363" t="s">
        <v>181</v>
      </c>
      <c r="AK1759" s="368">
        <v>17.13</v>
      </c>
      <c r="AL1759" s="364">
        <v>0</v>
      </c>
      <c r="AM1759" s="369"/>
      <c r="AN1759" s="363">
        <v>15</v>
      </c>
      <c r="AO1759" s="371" t="s">
        <v>305</v>
      </c>
      <c r="AP1759" s="371" t="s">
        <v>0</v>
      </c>
      <c r="AQ1759" s="371" t="s">
        <v>386</v>
      </c>
      <c r="AR1759" s="372" t="s">
        <v>0</v>
      </c>
      <c r="AS1759" s="363"/>
      <c r="AT1759" s="363" t="s">
        <v>2000</v>
      </c>
    </row>
    <row r="1760" spans="1:46" x14ac:dyDescent="0.3">
      <c r="A1760" s="362" t="s">
        <v>1511</v>
      </c>
      <c r="B1760" s="363" t="s">
        <v>294</v>
      </c>
      <c r="C1760" s="363" t="s">
        <v>295</v>
      </c>
      <c r="D1760" s="363" t="s">
        <v>778</v>
      </c>
      <c r="E1760" s="363" t="s">
        <v>297</v>
      </c>
      <c r="F1760" s="363" t="s">
        <v>1044</v>
      </c>
      <c r="G1760" s="363" t="s">
        <v>1045</v>
      </c>
      <c r="H1760" s="363" t="s">
        <v>1243</v>
      </c>
      <c r="I1760" s="363" t="s">
        <v>1046</v>
      </c>
      <c r="J1760" s="363"/>
      <c r="K1760" s="363" t="s">
        <v>782</v>
      </c>
      <c r="L1760" s="364">
        <v>487</v>
      </c>
      <c r="M1760" s="365">
        <v>250</v>
      </c>
      <c r="N1760" s="364">
        <v>436</v>
      </c>
      <c r="O1760" s="363" t="s">
        <v>2837</v>
      </c>
      <c r="P1760" s="363"/>
      <c r="Q1760" s="363" t="s">
        <v>300</v>
      </c>
      <c r="R1760" s="363" t="s">
        <v>905</v>
      </c>
      <c r="S1760" s="363"/>
      <c r="T1760" s="365">
        <v>440</v>
      </c>
      <c r="U1760" s="366">
        <v>20</v>
      </c>
      <c r="V1760" s="367">
        <v>45200</v>
      </c>
      <c r="W1760" s="367">
        <v>45747</v>
      </c>
      <c r="X1760" s="363" t="s">
        <v>3404</v>
      </c>
      <c r="Y1760" s="363"/>
      <c r="Z1760" s="363"/>
      <c r="AA1760" s="363"/>
      <c r="AB1760" s="363"/>
      <c r="AC1760" s="363"/>
      <c r="AD1760" s="363" t="s">
        <v>360</v>
      </c>
      <c r="AE1760" s="367"/>
      <c r="AF1760" s="362"/>
      <c r="AG1760" s="364">
        <v>8</v>
      </c>
      <c r="AH1760" s="364">
        <v>8</v>
      </c>
      <c r="AI1760" s="364">
        <v>3.12</v>
      </c>
      <c r="AJ1760" s="363" t="s">
        <v>0</v>
      </c>
      <c r="AK1760" s="368">
        <v>2.82</v>
      </c>
      <c r="AL1760" s="364">
        <v>0.23</v>
      </c>
      <c r="AM1760" s="369"/>
      <c r="AN1760" s="370">
        <v>16</v>
      </c>
      <c r="AO1760" s="371" t="s">
        <v>305</v>
      </c>
      <c r="AP1760" s="371" t="s">
        <v>0</v>
      </c>
      <c r="AQ1760" s="371" t="s">
        <v>306</v>
      </c>
      <c r="AR1760" s="372" t="s">
        <v>0</v>
      </c>
      <c r="AS1760" s="372"/>
      <c r="AT1760" s="363"/>
    </row>
    <row r="1761" spans="1:46" x14ac:dyDescent="0.3">
      <c r="A1761" s="362" t="s">
        <v>1513</v>
      </c>
      <c r="B1761" s="363" t="s">
        <v>308</v>
      </c>
      <c r="C1761" s="363" t="s">
        <v>295</v>
      </c>
      <c r="D1761" s="363" t="s">
        <v>778</v>
      </c>
      <c r="E1761" s="363" t="s">
        <v>297</v>
      </c>
      <c r="F1761" s="363" t="s">
        <v>1044</v>
      </c>
      <c r="G1761" s="363" t="s">
        <v>1045</v>
      </c>
      <c r="H1761" s="363" t="s">
        <v>1243</v>
      </c>
      <c r="I1761" s="363" t="s">
        <v>1046</v>
      </c>
      <c r="J1761" s="363"/>
      <c r="K1761" s="363" t="s">
        <v>782</v>
      </c>
      <c r="L1761" s="364">
        <v>487</v>
      </c>
      <c r="M1761" s="365">
        <v>250</v>
      </c>
      <c r="N1761" s="364">
        <v>436</v>
      </c>
      <c r="O1761" s="363" t="s">
        <v>2837</v>
      </c>
      <c r="P1761" s="363"/>
      <c r="Q1761" s="363" t="s">
        <v>300</v>
      </c>
      <c r="R1761" s="363" t="s">
        <v>905</v>
      </c>
      <c r="S1761" s="363"/>
      <c r="T1761" s="365">
        <v>440</v>
      </c>
      <c r="U1761" s="366">
        <v>20</v>
      </c>
      <c r="V1761" s="367">
        <v>45200</v>
      </c>
      <c r="W1761" s="367">
        <v>45747</v>
      </c>
      <c r="X1761" s="363" t="s">
        <v>3404</v>
      </c>
      <c r="Y1761" s="363"/>
      <c r="Z1761" s="363"/>
      <c r="AA1761" s="363"/>
      <c r="AB1761" s="363"/>
      <c r="AC1761" s="363"/>
      <c r="AD1761" s="363" t="s">
        <v>360</v>
      </c>
      <c r="AE1761" s="367"/>
      <c r="AF1761" s="362"/>
      <c r="AG1761" s="364">
        <v>8</v>
      </c>
      <c r="AH1761" s="364">
        <v>8</v>
      </c>
      <c r="AI1761" s="364">
        <v>3.12</v>
      </c>
      <c r="AJ1761" s="363" t="s">
        <v>0</v>
      </c>
      <c r="AK1761" s="368">
        <v>2.82</v>
      </c>
      <c r="AL1761" s="364">
        <v>0.23</v>
      </c>
      <c r="AM1761" s="369"/>
      <c r="AN1761" s="370">
        <v>16</v>
      </c>
      <c r="AO1761" s="371" t="s">
        <v>305</v>
      </c>
      <c r="AP1761" s="371" t="s">
        <v>0</v>
      </c>
      <c r="AQ1761" s="371" t="s">
        <v>306</v>
      </c>
      <c r="AR1761" s="372" t="s">
        <v>0</v>
      </c>
      <c r="AS1761" s="372"/>
      <c r="AT1761" s="363"/>
    </row>
    <row r="1762" spans="1:46" x14ac:dyDescent="0.3">
      <c r="A1762" s="362" t="s">
        <v>1514</v>
      </c>
      <c r="B1762" s="363" t="s">
        <v>310</v>
      </c>
      <c r="C1762" s="363" t="s">
        <v>295</v>
      </c>
      <c r="D1762" s="363" t="s">
        <v>778</v>
      </c>
      <c r="E1762" s="363" t="s">
        <v>297</v>
      </c>
      <c r="F1762" s="363" t="s">
        <v>1044</v>
      </c>
      <c r="G1762" s="363" t="s">
        <v>1045</v>
      </c>
      <c r="H1762" s="363" t="s">
        <v>1243</v>
      </c>
      <c r="I1762" s="363" t="s">
        <v>1046</v>
      </c>
      <c r="J1762" s="363"/>
      <c r="K1762" s="363" t="s">
        <v>782</v>
      </c>
      <c r="L1762" s="364">
        <v>487</v>
      </c>
      <c r="M1762" s="365">
        <v>250</v>
      </c>
      <c r="N1762" s="364">
        <v>436</v>
      </c>
      <c r="O1762" s="363" t="s">
        <v>2837</v>
      </c>
      <c r="P1762" s="363"/>
      <c r="Q1762" s="363" t="s">
        <v>300</v>
      </c>
      <c r="R1762" s="363" t="s">
        <v>905</v>
      </c>
      <c r="S1762" s="363"/>
      <c r="T1762" s="365">
        <v>440</v>
      </c>
      <c r="U1762" s="366">
        <v>20</v>
      </c>
      <c r="V1762" s="367">
        <v>45200</v>
      </c>
      <c r="W1762" s="367">
        <v>45747</v>
      </c>
      <c r="X1762" s="363" t="s">
        <v>3404</v>
      </c>
      <c r="Y1762" s="363"/>
      <c r="Z1762" s="363"/>
      <c r="AA1762" s="363"/>
      <c r="AB1762" s="363"/>
      <c r="AC1762" s="363"/>
      <c r="AD1762" s="363" t="s">
        <v>360</v>
      </c>
      <c r="AE1762" s="367"/>
      <c r="AF1762" s="362"/>
      <c r="AG1762" s="364">
        <v>8</v>
      </c>
      <c r="AH1762" s="364">
        <v>8</v>
      </c>
      <c r="AI1762" s="364">
        <v>3.12</v>
      </c>
      <c r="AJ1762" s="363" t="s">
        <v>0</v>
      </c>
      <c r="AK1762" s="368">
        <v>2.82</v>
      </c>
      <c r="AL1762" s="364">
        <v>0.23</v>
      </c>
      <c r="AM1762" s="369"/>
      <c r="AN1762" s="370">
        <v>16</v>
      </c>
      <c r="AO1762" s="371" t="s">
        <v>305</v>
      </c>
      <c r="AP1762" s="371" t="s">
        <v>0</v>
      </c>
      <c r="AQ1762" s="371" t="s">
        <v>306</v>
      </c>
      <c r="AR1762" s="372" t="s">
        <v>0</v>
      </c>
      <c r="AS1762" s="372"/>
      <c r="AT1762" s="363"/>
    </row>
    <row r="1763" spans="1:46" x14ac:dyDescent="0.3">
      <c r="A1763" s="362" t="s">
        <v>1547</v>
      </c>
      <c r="B1763" s="363" t="s">
        <v>294</v>
      </c>
      <c r="C1763" s="363" t="s">
        <v>295</v>
      </c>
      <c r="D1763" s="363" t="s">
        <v>778</v>
      </c>
      <c r="E1763" s="363" t="s">
        <v>297</v>
      </c>
      <c r="F1763" s="363" t="s">
        <v>1044</v>
      </c>
      <c r="G1763" s="363" t="s">
        <v>586</v>
      </c>
      <c r="H1763" s="363" t="s">
        <v>1091</v>
      </c>
      <c r="I1763" s="363" t="s">
        <v>1089</v>
      </c>
      <c r="J1763" s="363" t="s">
        <v>1093</v>
      </c>
      <c r="K1763" s="363"/>
      <c r="L1763" s="364">
        <v>194.09</v>
      </c>
      <c r="M1763" s="365">
        <v>140</v>
      </c>
      <c r="N1763" s="364">
        <v>173.67</v>
      </c>
      <c r="O1763" s="363" t="s">
        <v>2838</v>
      </c>
      <c r="P1763" s="363"/>
      <c r="Q1763" s="363" t="s">
        <v>319</v>
      </c>
      <c r="R1763" s="363" t="s">
        <v>1091</v>
      </c>
      <c r="S1763" s="363"/>
      <c r="T1763" s="365">
        <v>222.03</v>
      </c>
      <c r="U1763" s="366">
        <v>7</v>
      </c>
      <c r="V1763" s="367">
        <v>45200</v>
      </c>
      <c r="W1763" s="367">
        <v>45930</v>
      </c>
      <c r="X1763" s="363"/>
      <c r="Y1763" s="363"/>
      <c r="Z1763" s="363"/>
      <c r="AA1763" s="363"/>
      <c r="AB1763" s="363"/>
      <c r="AC1763" s="363"/>
      <c r="AD1763" s="363" t="s">
        <v>304</v>
      </c>
      <c r="AE1763" s="367">
        <v>44669</v>
      </c>
      <c r="AF1763" s="362" t="s">
        <v>3406</v>
      </c>
      <c r="AG1763" s="364">
        <v>0.03</v>
      </c>
      <c r="AH1763" s="364">
        <v>0.03</v>
      </c>
      <c r="AI1763" s="364">
        <v>0.27</v>
      </c>
      <c r="AJ1763" s="363" t="s">
        <v>0</v>
      </c>
      <c r="AK1763" s="368">
        <v>181.3</v>
      </c>
      <c r="AL1763" s="364">
        <v>0.25</v>
      </c>
      <c r="AM1763" s="369"/>
      <c r="AN1763" s="370">
        <v>4</v>
      </c>
      <c r="AO1763" s="371" t="s">
        <v>305</v>
      </c>
      <c r="AP1763" s="371" t="s">
        <v>0</v>
      </c>
      <c r="AQ1763" s="371" t="s">
        <v>306</v>
      </c>
      <c r="AR1763" s="372" t="s">
        <v>0</v>
      </c>
      <c r="AS1763" s="372"/>
      <c r="AT1763" s="363"/>
    </row>
    <row r="1764" spans="1:46" x14ac:dyDescent="0.3">
      <c r="A1764" s="362" t="s">
        <v>1549</v>
      </c>
      <c r="B1764" s="363" t="s">
        <v>308</v>
      </c>
      <c r="C1764" s="363" t="s">
        <v>295</v>
      </c>
      <c r="D1764" s="363" t="s">
        <v>778</v>
      </c>
      <c r="E1764" s="363" t="s">
        <v>297</v>
      </c>
      <c r="F1764" s="363" t="s">
        <v>1044</v>
      </c>
      <c r="G1764" s="363" t="s">
        <v>586</v>
      </c>
      <c r="H1764" s="363" t="s">
        <v>1091</v>
      </c>
      <c r="I1764" s="363" t="s">
        <v>1089</v>
      </c>
      <c r="J1764" s="363" t="s">
        <v>1093</v>
      </c>
      <c r="K1764" s="363"/>
      <c r="L1764" s="364">
        <v>218.34</v>
      </c>
      <c r="M1764" s="365">
        <v>140</v>
      </c>
      <c r="N1764" s="364">
        <v>195.36</v>
      </c>
      <c r="O1764" s="363" t="s">
        <v>2838</v>
      </c>
      <c r="P1764" s="363"/>
      <c r="Q1764" s="363" t="s">
        <v>319</v>
      </c>
      <c r="R1764" s="363" t="s">
        <v>1091</v>
      </c>
      <c r="S1764" s="363"/>
      <c r="T1764" s="365">
        <v>222.03</v>
      </c>
      <c r="U1764" s="366">
        <v>7</v>
      </c>
      <c r="V1764" s="367">
        <v>45200</v>
      </c>
      <c r="W1764" s="367">
        <v>45930</v>
      </c>
      <c r="X1764" s="363"/>
      <c r="Y1764" s="363"/>
      <c r="Z1764" s="363"/>
      <c r="AA1764" s="363"/>
      <c r="AB1764" s="363"/>
      <c r="AC1764" s="363"/>
      <c r="AD1764" s="363" t="s">
        <v>304</v>
      </c>
      <c r="AE1764" s="367">
        <v>44669</v>
      </c>
      <c r="AF1764" s="362" t="s">
        <v>3406</v>
      </c>
      <c r="AG1764" s="364">
        <v>0.04</v>
      </c>
      <c r="AH1764" s="364">
        <v>0.03</v>
      </c>
      <c r="AI1764" s="364">
        <v>0.3</v>
      </c>
      <c r="AJ1764" s="363" t="s">
        <v>0</v>
      </c>
      <c r="AK1764" s="368">
        <v>158.02000000000001</v>
      </c>
      <c r="AL1764" s="364">
        <v>0.28999999999999998</v>
      </c>
      <c r="AM1764" s="369"/>
      <c r="AN1764" s="370">
        <v>4</v>
      </c>
      <c r="AO1764" s="371" t="s">
        <v>305</v>
      </c>
      <c r="AP1764" s="371" t="s">
        <v>0</v>
      </c>
      <c r="AQ1764" s="371" t="s">
        <v>306</v>
      </c>
      <c r="AR1764" s="372" t="s">
        <v>0</v>
      </c>
      <c r="AS1764" s="372"/>
      <c r="AT1764" s="363"/>
    </row>
    <row r="1765" spans="1:46" x14ac:dyDescent="0.3">
      <c r="A1765" s="362" t="s">
        <v>1550</v>
      </c>
      <c r="B1765" s="363" t="s">
        <v>310</v>
      </c>
      <c r="C1765" s="363" t="s">
        <v>295</v>
      </c>
      <c r="D1765" s="363" t="s">
        <v>778</v>
      </c>
      <c r="E1765" s="363" t="s">
        <v>297</v>
      </c>
      <c r="F1765" s="363" t="s">
        <v>1044</v>
      </c>
      <c r="G1765" s="363" t="s">
        <v>586</v>
      </c>
      <c r="H1765" s="363" t="s">
        <v>1091</v>
      </c>
      <c r="I1765" s="363" t="s">
        <v>1089</v>
      </c>
      <c r="J1765" s="363" t="s">
        <v>1093</v>
      </c>
      <c r="K1765" s="363"/>
      <c r="L1765" s="364">
        <v>204.98</v>
      </c>
      <c r="M1765" s="365">
        <v>140</v>
      </c>
      <c r="N1765" s="364">
        <v>183.41</v>
      </c>
      <c r="O1765" s="363" t="s">
        <v>2838</v>
      </c>
      <c r="P1765" s="363"/>
      <c r="Q1765" s="363" t="s">
        <v>319</v>
      </c>
      <c r="R1765" s="363" t="s">
        <v>1091</v>
      </c>
      <c r="S1765" s="363"/>
      <c r="T1765" s="365">
        <v>222.03</v>
      </c>
      <c r="U1765" s="366">
        <v>7</v>
      </c>
      <c r="V1765" s="367">
        <v>45200</v>
      </c>
      <c r="W1765" s="367">
        <v>45930</v>
      </c>
      <c r="X1765" s="363"/>
      <c r="Y1765" s="363"/>
      <c r="Z1765" s="363"/>
      <c r="AA1765" s="363"/>
      <c r="AB1765" s="363"/>
      <c r="AC1765" s="363"/>
      <c r="AD1765" s="363" t="s">
        <v>304</v>
      </c>
      <c r="AE1765" s="367">
        <v>44669</v>
      </c>
      <c r="AF1765" s="362" t="s">
        <v>2839</v>
      </c>
      <c r="AG1765" s="364">
        <v>0.03</v>
      </c>
      <c r="AH1765" s="364">
        <v>0.03</v>
      </c>
      <c r="AI1765" s="364">
        <v>0.3</v>
      </c>
      <c r="AJ1765" s="363" t="s">
        <v>0</v>
      </c>
      <c r="AK1765" s="368">
        <v>170.11</v>
      </c>
      <c r="AL1765" s="364">
        <v>0.38200000000000001</v>
      </c>
      <c r="AM1765" s="369"/>
      <c r="AN1765" s="370">
        <v>4</v>
      </c>
      <c r="AO1765" s="371" t="s">
        <v>305</v>
      </c>
      <c r="AP1765" s="371" t="s">
        <v>0</v>
      </c>
      <c r="AQ1765" s="371" t="s">
        <v>306</v>
      </c>
      <c r="AR1765" s="372" t="s">
        <v>0</v>
      </c>
      <c r="AS1765" s="372"/>
      <c r="AT1765" s="363"/>
    </row>
    <row r="1766" spans="1:46" x14ac:dyDescent="0.3">
      <c r="A1766" s="362" t="s">
        <v>1551</v>
      </c>
      <c r="B1766" s="363" t="s">
        <v>294</v>
      </c>
      <c r="C1766" s="363" t="s">
        <v>295</v>
      </c>
      <c r="D1766" s="363" t="s">
        <v>778</v>
      </c>
      <c r="E1766" s="363" t="s">
        <v>297</v>
      </c>
      <c r="F1766" s="363" t="s">
        <v>1044</v>
      </c>
      <c r="G1766" s="363" t="s">
        <v>586</v>
      </c>
      <c r="H1766" s="363" t="s">
        <v>1091</v>
      </c>
      <c r="I1766" s="363" t="s">
        <v>1089</v>
      </c>
      <c r="J1766" s="363" t="s">
        <v>182</v>
      </c>
      <c r="K1766" s="363"/>
      <c r="L1766" s="364">
        <v>398.37</v>
      </c>
      <c r="M1766" s="365">
        <v>140</v>
      </c>
      <c r="N1766" s="364">
        <v>356.44</v>
      </c>
      <c r="O1766" s="363" t="s">
        <v>2840</v>
      </c>
      <c r="P1766" s="363"/>
      <c r="Q1766" s="363" t="s">
        <v>319</v>
      </c>
      <c r="R1766" s="363" t="s">
        <v>1091</v>
      </c>
      <c r="S1766" s="363"/>
      <c r="T1766" s="365">
        <v>222.03</v>
      </c>
      <c r="U1766" s="366">
        <v>7</v>
      </c>
      <c r="V1766" s="367">
        <v>45200</v>
      </c>
      <c r="W1766" s="367">
        <v>45930</v>
      </c>
      <c r="X1766" s="363"/>
      <c r="Y1766" s="363"/>
      <c r="Z1766" s="363"/>
      <c r="AA1766" s="363"/>
      <c r="AB1766" s="363"/>
      <c r="AC1766" s="363"/>
      <c r="AD1766" s="363" t="s">
        <v>304</v>
      </c>
      <c r="AE1766" s="367">
        <v>44669</v>
      </c>
      <c r="AF1766" s="362" t="s">
        <v>3406</v>
      </c>
      <c r="AG1766" s="364">
        <v>7.0000000000000007E-2</v>
      </c>
      <c r="AH1766" s="364">
        <v>0.06</v>
      </c>
      <c r="AI1766" s="364">
        <v>0.55000000000000004</v>
      </c>
      <c r="AJ1766" s="363" t="s">
        <v>0</v>
      </c>
      <c r="AK1766" s="368">
        <v>74.22</v>
      </c>
      <c r="AL1766" s="364">
        <v>0.52</v>
      </c>
      <c r="AM1766" s="369"/>
      <c r="AN1766" s="370">
        <v>4</v>
      </c>
      <c r="AO1766" s="371" t="s">
        <v>305</v>
      </c>
      <c r="AP1766" s="371" t="s">
        <v>0</v>
      </c>
      <c r="AQ1766" s="371" t="s">
        <v>306</v>
      </c>
      <c r="AR1766" s="372" t="s">
        <v>0</v>
      </c>
      <c r="AS1766" s="372"/>
      <c r="AT1766" s="363"/>
    </row>
    <row r="1767" spans="1:46" x14ac:dyDescent="0.3">
      <c r="A1767" s="362" t="s">
        <v>1553</v>
      </c>
      <c r="B1767" s="363" t="s">
        <v>308</v>
      </c>
      <c r="C1767" s="363" t="s">
        <v>295</v>
      </c>
      <c r="D1767" s="363" t="s">
        <v>778</v>
      </c>
      <c r="E1767" s="363" t="s">
        <v>297</v>
      </c>
      <c r="F1767" s="363" t="s">
        <v>1044</v>
      </c>
      <c r="G1767" s="363" t="s">
        <v>586</v>
      </c>
      <c r="H1767" s="363" t="s">
        <v>1091</v>
      </c>
      <c r="I1767" s="363" t="s">
        <v>1089</v>
      </c>
      <c r="J1767" s="363" t="s">
        <v>182</v>
      </c>
      <c r="K1767" s="363"/>
      <c r="L1767" s="364">
        <v>418.46</v>
      </c>
      <c r="M1767" s="365">
        <v>140</v>
      </c>
      <c r="N1767" s="364">
        <v>374.42</v>
      </c>
      <c r="O1767" s="363" t="s">
        <v>2840</v>
      </c>
      <c r="P1767" s="363"/>
      <c r="Q1767" s="363" t="s">
        <v>319</v>
      </c>
      <c r="R1767" s="363" t="s">
        <v>1091</v>
      </c>
      <c r="S1767" s="363"/>
      <c r="T1767" s="365">
        <v>222.03</v>
      </c>
      <c r="U1767" s="366">
        <v>7</v>
      </c>
      <c r="V1767" s="367">
        <v>45200</v>
      </c>
      <c r="W1767" s="367">
        <v>45930</v>
      </c>
      <c r="X1767" s="363"/>
      <c r="Y1767" s="363"/>
      <c r="Z1767" s="363"/>
      <c r="AA1767" s="363"/>
      <c r="AB1767" s="363"/>
      <c r="AC1767" s="363"/>
      <c r="AD1767" s="363" t="s">
        <v>304</v>
      </c>
      <c r="AE1767" s="367">
        <v>44669</v>
      </c>
      <c r="AF1767" s="362" t="s">
        <v>3406</v>
      </c>
      <c r="AG1767" s="364">
        <v>7.0000000000000007E-2</v>
      </c>
      <c r="AH1767" s="364">
        <v>0.06</v>
      </c>
      <c r="AI1767" s="364">
        <v>0.57999999999999996</v>
      </c>
      <c r="AJ1767" s="363" t="s">
        <v>0</v>
      </c>
      <c r="AK1767" s="368">
        <v>69.34</v>
      </c>
      <c r="AL1767" s="364">
        <v>0.55000000000000004</v>
      </c>
      <c r="AM1767" s="369"/>
      <c r="AN1767" s="370">
        <v>4</v>
      </c>
      <c r="AO1767" s="371" t="s">
        <v>305</v>
      </c>
      <c r="AP1767" s="371" t="s">
        <v>0</v>
      </c>
      <c r="AQ1767" s="371" t="s">
        <v>306</v>
      </c>
      <c r="AR1767" s="372" t="s">
        <v>0</v>
      </c>
      <c r="AS1767" s="372"/>
      <c r="AT1767" s="363"/>
    </row>
    <row r="1768" spans="1:46" x14ac:dyDescent="0.3">
      <c r="A1768" s="362" t="s">
        <v>1554</v>
      </c>
      <c r="B1768" s="363" t="s">
        <v>310</v>
      </c>
      <c r="C1768" s="363" t="s">
        <v>295</v>
      </c>
      <c r="D1768" s="363" t="s">
        <v>778</v>
      </c>
      <c r="E1768" s="363" t="s">
        <v>297</v>
      </c>
      <c r="F1768" s="363" t="s">
        <v>1044</v>
      </c>
      <c r="G1768" s="363" t="s">
        <v>586</v>
      </c>
      <c r="H1768" s="363" t="s">
        <v>1091</v>
      </c>
      <c r="I1768" s="363" t="s">
        <v>1089</v>
      </c>
      <c r="J1768" s="363" t="s">
        <v>182</v>
      </c>
      <c r="K1768" s="363"/>
      <c r="L1768" s="364">
        <v>337.87</v>
      </c>
      <c r="M1768" s="365">
        <v>140</v>
      </c>
      <c r="N1768" s="364">
        <v>302.31</v>
      </c>
      <c r="O1768" s="363" t="s">
        <v>2840</v>
      </c>
      <c r="P1768" s="363"/>
      <c r="Q1768" s="363" t="s">
        <v>319</v>
      </c>
      <c r="R1768" s="363" t="s">
        <v>1091</v>
      </c>
      <c r="S1768" s="363"/>
      <c r="T1768" s="365">
        <v>222.03</v>
      </c>
      <c r="U1768" s="366">
        <v>7</v>
      </c>
      <c r="V1768" s="367">
        <v>45200</v>
      </c>
      <c r="W1768" s="367">
        <v>45930</v>
      </c>
      <c r="X1768" s="363"/>
      <c r="Y1768" s="363"/>
      <c r="Z1768" s="363"/>
      <c r="AA1768" s="363"/>
      <c r="AB1768" s="363"/>
      <c r="AC1768" s="363"/>
      <c r="AD1768" s="363" t="s">
        <v>304</v>
      </c>
      <c r="AE1768" s="367">
        <v>44669</v>
      </c>
      <c r="AF1768" s="362" t="s">
        <v>3406</v>
      </c>
      <c r="AG1768" s="364">
        <v>0.06</v>
      </c>
      <c r="AH1768" s="364">
        <v>0.05</v>
      </c>
      <c r="AI1768" s="364">
        <v>0.28000000000000003</v>
      </c>
      <c r="AJ1768" s="363" t="s">
        <v>0</v>
      </c>
      <c r="AK1768" s="368">
        <v>92.42</v>
      </c>
      <c r="AL1768" s="364">
        <v>0.45</v>
      </c>
      <c r="AM1768" s="369"/>
      <c r="AN1768" s="370">
        <v>4</v>
      </c>
      <c r="AO1768" s="371" t="s">
        <v>305</v>
      </c>
      <c r="AP1768" s="371" t="s">
        <v>0</v>
      </c>
      <c r="AQ1768" s="371" t="s">
        <v>306</v>
      </c>
      <c r="AR1768" s="372" t="s">
        <v>0</v>
      </c>
      <c r="AS1768" s="372"/>
      <c r="AT1768" s="363"/>
    </row>
    <row r="1769" spans="1:46" x14ac:dyDescent="0.3">
      <c r="A1769" s="362" t="s">
        <v>1555</v>
      </c>
      <c r="B1769" s="363" t="s">
        <v>294</v>
      </c>
      <c r="C1769" s="363" t="s">
        <v>295</v>
      </c>
      <c r="D1769" s="363" t="s">
        <v>778</v>
      </c>
      <c r="E1769" s="363" t="s">
        <v>297</v>
      </c>
      <c r="F1769" s="363" t="s">
        <v>1044</v>
      </c>
      <c r="G1769" s="363" t="s">
        <v>586</v>
      </c>
      <c r="H1769" s="363" t="s">
        <v>1091</v>
      </c>
      <c r="I1769" s="363" t="s">
        <v>1089</v>
      </c>
      <c r="J1769" s="363" t="s">
        <v>1093</v>
      </c>
      <c r="K1769" s="363" t="s">
        <v>697</v>
      </c>
      <c r="L1769" s="364">
        <v>194.09</v>
      </c>
      <c r="M1769" s="365">
        <v>165</v>
      </c>
      <c r="N1769" s="364">
        <v>173.67</v>
      </c>
      <c r="O1769" s="363" t="s">
        <v>1556</v>
      </c>
      <c r="P1769" s="363"/>
      <c r="Q1769" s="363" t="s">
        <v>319</v>
      </c>
      <c r="R1769" s="363" t="s">
        <v>1091</v>
      </c>
      <c r="S1769" s="363" t="s">
        <v>697</v>
      </c>
      <c r="T1769" s="365">
        <v>222.03</v>
      </c>
      <c r="U1769" s="366">
        <v>7</v>
      </c>
      <c r="V1769" s="367">
        <v>45200</v>
      </c>
      <c r="W1769" s="367">
        <v>45930</v>
      </c>
      <c r="X1769" s="363"/>
      <c r="Y1769" s="363"/>
      <c r="Z1769" s="363"/>
      <c r="AA1769" s="363"/>
      <c r="AB1769" s="363"/>
      <c r="AC1769" s="363"/>
      <c r="AD1769" s="363" t="s">
        <v>304</v>
      </c>
      <c r="AE1769" s="367">
        <v>44669</v>
      </c>
      <c r="AF1769" s="362" t="s">
        <v>3406</v>
      </c>
      <c r="AG1769" s="364">
        <v>0.03</v>
      </c>
      <c r="AH1769" s="364">
        <v>0.03</v>
      </c>
      <c r="AI1769" s="364">
        <v>0.27</v>
      </c>
      <c r="AJ1769" s="363" t="s">
        <v>0</v>
      </c>
      <c r="AK1769" s="368">
        <v>181.3</v>
      </c>
      <c r="AL1769" s="364">
        <v>0.25</v>
      </c>
      <c r="AM1769" s="369"/>
      <c r="AN1769" s="370">
        <v>4</v>
      </c>
      <c r="AO1769" s="371" t="s">
        <v>305</v>
      </c>
      <c r="AP1769" s="371" t="s">
        <v>0</v>
      </c>
      <c r="AQ1769" s="371" t="s">
        <v>306</v>
      </c>
      <c r="AR1769" s="372" t="s">
        <v>0</v>
      </c>
      <c r="AS1769" s="372"/>
      <c r="AT1769" s="363"/>
    </row>
    <row r="1770" spans="1:46" x14ac:dyDescent="0.3">
      <c r="A1770" s="362" t="s">
        <v>1557</v>
      </c>
      <c r="B1770" s="363" t="s">
        <v>308</v>
      </c>
      <c r="C1770" s="363" t="s">
        <v>295</v>
      </c>
      <c r="D1770" s="363" t="s">
        <v>778</v>
      </c>
      <c r="E1770" s="363" t="s">
        <v>297</v>
      </c>
      <c r="F1770" s="363" t="s">
        <v>1044</v>
      </c>
      <c r="G1770" s="363" t="s">
        <v>586</v>
      </c>
      <c r="H1770" s="363" t="s">
        <v>1091</v>
      </c>
      <c r="I1770" s="363" t="s">
        <v>1089</v>
      </c>
      <c r="J1770" s="363" t="s">
        <v>1093</v>
      </c>
      <c r="K1770" s="363" t="s">
        <v>697</v>
      </c>
      <c r="L1770" s="364">
        <v>218.34</v>
      </c>
      <c r="M1770" s="365">
        <v>165</v>
      </c>
      <c r="N1770" s="364">
        <v>195.36</v>
      </c>
      <c r="O1770" s="363" t="s">
        <v>1556</v>
      </c>
      <c r="P1770" s="363"/>
      <c r="Q1770" s="363" t="s">
        <v>319</v>
      </c>
      <c r="R1770" s="363" t="s">
        <v>1091</v>
      </c>
      <c r="S1770" s="363" t="s">
        <v>697</v>
      </c>
      <c r="T1770" s="365">
        <v>222.03</v>
      </c>
      <c r="U1770" s="366">
        <v>7</v>
      </c>
      <c r="V1770" s="367">
        <v>45200</v>
      </c>
      <c r="W1770" s="367">
        <v>45930</v>
      </c>
      <c r="X1770" s="363"/>
      <c r="Y1770" s="363"/>
      <c r="Z1770" s="363"/>
      <c r="AA1770" s="363"/>
      <c r="AB1770" s="363"/>
      <c r="AC1770" s="363"/>
      <c r="AD1770" s="363" t="s">
        <v>304</v>
      </c>
      <c r="AE1770" s="367">
        <v>44669</v>
      </c>
      <c r="AF1770" s="362" t="s">
        <v>3406</v>
      </c>
      <c r="AG1770" s="364">
        <v>0.04</v>
      </c>
      <c r="AH1770" s="364">
        <v>0.03</v>
      </c>
      <c r="AI1770" s="364">
        <v>0.3</v>
      </c>
      <c r="AJ1770" s="363" t="s">
        <v>0</v>
      </c>
      <c r="AK1770" s="368">
        <v>158.02000000000001</v>
      </c>
      <c r="AL1770" s="364">
        <v>0.28999999999999998</v>
      </c>
      <c r="AM1770" s="369"/>
      <c r="AN1770" s="370">
        <v>4</v>
      </c>
      <c r="AO1770" s="371" t="s">
        <v>305</v>
      </c>
      <c r="AP1770" s="371" t="s">
        <v>0</v>
      </c>
      <c r="AQ1770" s="371" t="s">
        <v>306</v>
      </c>
      <c r="AR1770" s="372" t="s">
        <v>0</v>
      </c>
      <c r="AS1770" s="372"/>
      <c r="AT1770" s="363"/>
    </row>
    <row r="1771" spans="1:46" x14ac:dyDescent="0.3">
      <c r="A1771" s="362" t="s">
        <v>1558</v>
      </c>
      <c r="B1771" s="363" t="s">
        <v>310</v>
      </c>
      <c r="C1771" s="363" t="s">
        <v>295</v>
      </c>
      <c r="D1771" s="363" t="s">
        <v>778</v>
      </c>
      <c r="E1771" s="363" t="s">
        <v>297</v>
      </c>
      <c r="F1771" s="363" t="s">
        <v>1044</v>
      </c>
      <c r="G1771" s="363" t="s">
        <v>586</v>
      </c>
      <c r="H1771" s="363" t="s">
        <v>1091</v>
      </c>
      <c r="I1771" s="363" t="s">
        <v>1089</v>
      </c>
      <c r="J1771" s="363" t="s">
        <v>1093</v>
      </c>
      <c r="K1771" s="363" t="s">
        <v>697</v>
      </c>
      <c r="L1771" s="364">
        <v>204.98</v>
      </c>
      <c r="M1771" s="365">
        <v>165</v>
      </c>
      <c r="N1771" s="364">
        <v>183.41</v>
      </c>
      <c r="O1771" s="363" t="s">
        <v>1556</v>
      </c>
      <c r="P1771" s="363"/>
      <c r="Q1771" s="363" t="s">
        <v>319</v>
      </c>
      <c r="R1771" s="363" t="s">
        <v>1091</v>
      </c>
      <c r="S1771" s="363" t="s">
        <v>697</v>
      </c>
      <c r="T1771" s="365">
        <v>222.03</v>
      </c>
      <c r="U1771" s="366">
        <v>7</v>
      </c>
      <c r="V1771" s="367">
        <v>45200</v>
      </c>
      <c r="W1771" s="367">
        <v>45930</v>
      </c>
      <c r="X1771" s="363"/>
      <c r="Y1771" s="363"/>
      <c r="Z1771" s="363"/>
      <c r="AA1771" s="363"/>
      <c r="AB1771" s="363"/>
      <c r="AC1771" s="363"/>
      <c r="AD1771" s="363" t="s">
        <v>304</v>
      </c>
      <c r="AE1771" s="367">
        <v>44669</v>
      </c>
      <c r="AF1771" s="362" t="s">
        <v>3406</v>
      </c>
      <c r="AG1771" s="364">
        <v>0.03</v>
      </c>
      <c r="AH1771" s="364">
        <v>0.03</v>
      </c>
      <c r="AI1771" s="364">
        <v>0.3</v>
      </c>
      <c r="AJ1771" s="363" t="s">
        <v>0</v>
      </c>
      <c r="AK1771" s="368">
        <v>170.11</v>
      </c>
      <c r="AL1771" s="364">
        <v>0.38200000000000001</v>
      </c>
      <c r="AM1771" s="369"/>
      <c r="AN1771" s="370">
        <v>4</v>
      </c>
      <c r="AO1771" s="371" t="s">
        <v>305</v>
      </c>
      <c r="AP1771" s="371" t="s">
        <v>0</v>
      </c>
      <c r="AQ1771" s="371" t="s">
        <v>306</v>
      </c>
      <c r="AR1771" s="372" t="s">
        <v>0</v>
      </c>
      <c r="AS1771" s="372"/>
      <c r="AT1771" s="363"/>
    </row>
    <row r="1772" spans="1:46" x14ac:dyDescent="0.3">
      <c r="A1772" s="362" t="s">
        <v>1559</v>
      </c>
      <c r="B1772" s="363" t="s">
        <v>294</v>
      </c>
      <c r="C1772" s="363" t="s">
        <v>295</v>
      </c>
      <c r="D1772" s="363" t="s">
        <v>778</v>
      </c>
      <c r="E1772" s="363" t="s">
        <v>297</v>
      </c>
      <c r="F1772" s="363" t="s">
        <v>1044</v>
      </c>
      <c r="G1772" s="363" t="s">
        <v>586</v>
      </c>
      <c r="H1772" s="363" t="s">
        <v>1091</v>
      </c>
      <c r="I1772" s="363" t="s">
        <v>1089</v>
      </c>
      <c r="J1772" s="363" t="s">
        <v>182</v>
      </c>
      <c r="K1772" s="363" t="s">
        <v>697</v>
      </c>
      <c r="L1772" s="364">
        <v>398.37</v>
      </c>
      <c r="M1772" s="365">
        <v>165</v>
      </c>
      <c r="N1772" s="364">
        <v>356.44</v>
      </c>
      <c r="O1772" s="363" t="s">
        <v>1560</v>
      </c>
      <c r="P1772" s="363"/>
      <c r="Q1772" s="363" t="s">
        <v>319</v>
      </c>
      <c r="R1772" s="363" t="s">
        <v>1091</v>
      </c>
      <c r="S1772" s="363" t="s">
        <v>697</v>
      </c>
      <c r="T1772" s="365">
        <v>222.03</v>
      </c>
      <c r="U1772" s="366">
        <v>7</v>
      </c>
      <c r="V1772" s="367">
        <v>45200</v>
      </c>
      <c r="W1772" s="367">
        <v>45930</v>
      </c>
      <c r="X1772" s="363"/>
      <c r="Y1772" s="363"/>
      <c r="Z1772" s="363"/>
      <c r="AA1772" s="363"/>
      <c r="AB1772" s="363"/>
      <c r="AC1772" s="363"/>
      <c r="AD1772" s="363" t="s">
        <v>304</v>
      </c>
      <c r="AE1772" s="367">
        <v>44669</v>
      </c>
      <c r="AF1772" s="362" t="s">
        <v>3406</v>
      </c>
      <c r="AG1772" s="364">
        <v>7.0000000000000007E-2</v>
      </c>
      <c r="AH1772" s="364">
        <v>0.06</v>
      </c>
      <c r="AI1772" s="364">
        <v>0.55000000000000004</v>
      </c>
      <c r="AJ1772" s="363" t="s">
        <v>0</v>
      </c>
      <c r="AK1772" s="368">
        <v>74.22</v>
      </c>
      <c r="AL1772" s="364">
        <v>0.52</v>
      </c>
      <c r="AM1772" s="369"/>
      <c r="AN1772" s="370">
        <v>4</v>
      </c>
      <c r="AO1772" s="371" t="s">
        <v>305</v>
      </c>
      <c r="AP1772" s="371" t="s">
        <v>0</v>
      </c>
      <c r="AQ1772" s="371" t="s">
        <v>306</v>
      </c>
      <c r="AR1772" s="372" t="s">
        <v>0</v>
      </c>
      <c r="AS1772" s="372"/>
      <c r="AT1772" s="363"/>
    </row>
    <row r="1773" spans="1:46" x14ac:dyDescent="0.3">
      <c r="A1773" s="362" t="s">
        <v>1561</v>
      </c>
      <c r="B1773" s="363" t="s">
        <v>308</v>
      </c>
      <c r="C1773" s="363" t="s">
        <v>295</v>
      </c>
      <c r="D1773" s="363" t="s">
        <v>778</v>
      </c>
      <c r="E1773" s="363" t="s">
        <v>297</v>
      </c>
      <c r="F1773" s="363" t="s">
        <v>1044</v>
      </c>
      <c r="G1773" s="363" t="s">
        <v>586</v>
      </c>
      <c r="H1773" s="363" t="s">
        <v>1091</v>
      </c>
      <c r="I1773" s="363" t="s">
        <v>1089</v>
      </c>
      <c r="J1773" s="363" t="s">
        <v>182</v>
      </c>
      <c r="K1773" s="363" t="s">
        <v>697</v>
      </c>
      <c r="L1773" s="364">
        <v>418.46</v>
      </c>
      <c r="M1773" s="365">
        <v>165</v>
      </c>
      <c r="N1773" s="364">
        <v>374.42</v>
      </c>
      <c r="O1773" s="363" t="s">
        <v>1560</v>
      </c>
      <c r="P1773" s="363"/>
      <c r="Q1773" s="363" t="s">
        <v>319</v>
      </c>
      <c r="R1773" s="363" t="s">
        <v>1091</v>
      </c>
      <c r="S1773" s="363" t="s">
        <v>697</v>
      </c>
      <c r="T1773" s="365">
        <v>222.03</v>
      </c>
      <c r="U1773" s="366">
        <v>7</v>
      </c>
      <c r="V1773" s="367">
        <v>45200</v>
      </c>
      <c r="W1773" s="367">
        <v>45930</v>
      </c>
      <c r="X1773" s="363"/>
      <c r="Y1773" s="363"/>
      <c r="Z1773" s="363"/>
      <c r="AA1773" s="363"/>
      <c r="AB1773" s="363"/>
      <c r="AC1773" s="363"/>
      <c r="AD1773" s="363" t="s">
        <v>304</v>
      </c>
      <c r="AE1773" s="367">
        <v>44669</v>
      </c>
      <c r="AF1773" s="362" t="s">
        <v>3406</v>
      </c>
      <c r="AG1773" s="364">
        <v>7.0000000000000007E-2</v>
      </c>
      <c r="AH1773" s="364">
        <v>0.06</v>
      </c>
      <c r="AI1773" s="364">
        <v>0.57999999999999996</v>
      </c>
      <c r="AJ1773" s="363" t="s">
        <v>0</v>
      </c>
      <c r="AK1773" s="368">
        <v>69.34</v>
      </c>
      <c r="AL1773" s="364">
        <v>0.55000000000000004</v>
      </c>
      <c r="AM1773" s="369"/>
      <c r="AN1773" s="370">
        <v>4</v>
      </c>
      <c r="AO1773" s="371" t="s">
        <v>305</v>
      </c>
      <c r="AP1773" s="371" t="s">
        <v>0</v>
      </c>
      <c r="AQ1773" s="371" t="s">
        <v>306</v>
      </c>
      <c r="AR1773" s="372" t="s">
        <v>0</v>
      </c>
      <c r="AS1773" s="372"/>
      <c r="AT1773" s="363"/>
    </row>
    <row r="1774" spans="1:46" x14ac:dyDescent="0.3">
      <c r="A1774" s="362" t="s">
        <v>1562</v>
      </c>
      <c r="B1774" s="363" t="s">
        <v>310</v>
      </c>
      <c r="C1774" s="363" t="s">
        <v>295</v>
      </c>
      <c r="D1774" s="363" t="s">
        <v>778</v>
      </c>
      <c r="E1774" s="363" t="s">
        <v>297</v>
      </c>
      <c r="F1774" s="363" t="s">
        <v>1044</v>
      </c>
      <c r="G1774" s="363" t="s">
        <v>586</v>
      </c>
      <c r="H1774" s="363" t="s">
        <v>1091</v>
      </c>
      <c r="I1774" s="363" t="s">
        <v>1089</v>
      </c>
      <c r="J1774" s="363" t="s">
        <v>182</v>
      </c>
      <c r="K1774" s="363" t="s">
        <v>697</v>
      </c>
      <c r="L1774" s="364">
        <v>337.87</v>
      </c>
      <c r="M1774" s="365">
        <v>165</v>
      </c>
      <c r="N1774" s="364">
        <v>302.31</v>
      </c>
      <c r="O1774" s="363" t="s">
        <v>1560</v>
      </c>
      <c r="P1774" s="363"/>
      <c r="Q1774" s="363" t="s">
        <v>319</v>
      </c>
      <c r="R1774" s="363" t="s">
        <v>1091</v>
      </c>
      <c r="S1774" s="363" t="s">
        <v>697</v>
      </c>
      <c r="T1774" s="365">
        <v>222.03</v>
      </c>
      <c r="U1774" s="366">
        <v>7</v>
      </c>
      <c r="V1774" s="367">
        <v>45200</v>
      </c>
      <c r="W1774" s="367">
        <v>45930</v>
      </c>
      <c r="X1774" s="363"/>
      <c r="Y1774" s="363"/>
      <c r="Z1774" s="363"/>
      <c r="AA1774" s="363"/>
      <c r="AB1774" s="363"/>
      <c r="AC1774" s="363"/>
      <c r="AD1774" s="363" t="s">
        <v>304</v>
      </c>
      <c r="AE1774" s="367">
        <v>44669</v>
      </c>
      <c r="AF1774" s="362" t="s">
        <v>3406</v>
      </c>
      <c r="AG1774" s="364">
        <v>0.06</v>
      </c>
      <c r="AH1774" s="364">
        <v>0.05</v>
      </c>
      <c r="AI1774" s="364">
        <v>0.28000000000000003</v>
      </c>
      <c r="AJ1774" s="363" t="s">
        <v>0</v>
      </c>
      <c r="AK1774" s="368">
        <v>92.42</v>
      </c>
      <c r="AL1774" s="364">
        <v>0.45</v>
      </c>
      <c r="AM1774" s="369"/>
      <c r="AN1774" s="370">
        <v>4</v>
      </c>
      <c r="AO1774" s="371" t="s">
        <v>305</v>
      </c>
      <c r="AP1774" s="371" t="s">
        <v>0</v>
      </c>
      <c r="AQ1774" s="371" t="s">
        <v>306</v>
      </c>
      <c r="AR1774" s="372" t="s">
        <v>0</v>
      </c>
      <c r="AS1774" s="372"/>
      <c r="AT1774" s="363"/>
    </row>
    <row r="1775" spans="1:46" x14ac:dyDescent="0.3">
      <c r="A1775" s="362" t="s">
        <v>1570</v>
      </c>
      <c r="B1775" s="363" t="s">
        <v>294</v>
      </c>
      <c r="C1775" s="363" t="s">
        <v>295</v>
      </c>
      <c r="D1775" s="363" t="s">
        <v>778</v>
      </c>
      <c r="E1775" s="363" t="s">
        <v>297</v>
      </c>
      <c r="F1775" s="363" t="s">
        <v>1044</v>
      </c>
      <c r="G1775" s="363" t="s">
        <v>586</v>
      </c>
      <c r="H1775" s="363" t="s">
        <v>1091</v>
      </c>
      <c r="I1775" s="363" t="s">
        <v>1089</v>
      </c>
      <c r="J1775" s="363" t="s">
        <v>1093</v>
      </c>
      <c r="K1775" s="363" t="s">
        <v>1120</v>
      </c>
      <c r="L1775" s="364">
        <v>194.09</v>
      </c>
      <c r="M1775" s="365">
        <v>140</v>
      </c>
      <c r="N1775" s="364">
        <v>173.67</v>
      </c>
      <c r="O1775" s="363" t="s">
        <v>1571</v>
      </c>
      <c r="P1775" s="363"/>
      <c r="Q1775" s="363" t="s">
        <v>319</v>
      </c>
      <c r="R1775" s="363" t="s">
        <v>1091</v>
      </c>
      <c r="S1775" s="363" t="s">
        <v>1120</v>
      </c>
      <c r="T1775" s="365">
        <v>222.03</v>
      </c>
      <c r="U1775" s="366">
        <v>7</v>
      </c>
      <c r="V1775" s="367">
        <v>45200</v>
      </c>
      <c r="W1775" s="367">
        <v>45930</v>
      </c>
      <c r="X1775" s="363"/>
      <c r="Y1775" s="363"/>
      <c r="Z1775" s="363"/>
      <c r="AA1775" s="363"/>
      <c r="AB1775" s="363"/>
      <c r="AC1775" s="363"/>
      <c r="AD1775" s="363" t="s">
        <v>304</v>
      </c>
      <c r="AE1775" s="367">
        <v>44669</v>
      </c>
      <c r="AF1775" s="362" t="s">
        <v>3406</v>
      </c>
      <c r="AG1775" s="364">
        <v>0.03</v>
      </c>
      <c r="AH1775" s="364">
        <v>0.03</v>
      </c>
      <c r="AI1775" s="364">
        <v>0.27</v>
      </c>
      <c r="AJ1775" s="363" t="s">
        <v>0</v>
      </c>
      <c r="AK1775" s="368">
        <v>181.3</v>
      </c>
      <c r="AL1775" s="364">
        <v>0.25</v>
      </c>
      <c r="AM1775" s="369"/>
      <c r="AN1775" s="370">
        <v>4</v>
      </c>
      <c r="AO1775" s="371" t="s">
        <v>305</v>
      </c>
      <c r="AP1775" s="371" t="s">
        <v>0</v>
      </c>
      <c r="AQ1775" s="371" t="s">
        <v>306</v>
      </c>
      <c r="AR1775" s="372" t="s">
        <v>0</v>
      </c>
      <c r="AS1775" s="372"/>
      <c r="AT1775" s="363"/>
    </row>
    <row r="1776" spans="1:46" x14ac:dyDescent="0.3">
      <c r="A1776" s="362" t="s">
        <v>1572</v>
      </c>
      <c r="B1776" s="363" t="s">
        <v>294</v>
      </c>
      <c r="C1776" s="363" t="s">
        <v>295</v>
      </c>
      <c r="D1776" s="363" t="s">
        <v>778</v>
      </c>
      <c r="E1776" s="363" t="s">
        <v>297</v>
      </c>
      <c r="F1776" s="363" t="s">
        <v>1044</v>
      </c>
      <c r="G1776" s="363" t="s">
        <v>586</v>
      </c>
      <c r="H1776" s="363" t="s">
        <v>1091</v>
      </c>
      <c r="I1776" s="363" t="s">
        <v>1089</v>
      </c>
      <c r="J1776" s="363" t="s">
        <v>182</v>
      </c>
      <c r="K1776" s="363" t="s">
        <v>1120</v>
      </c>
      <c r="L1776" s="364">
        <v>398.37</v>
      </c>
      <c r="M1776" s="365">
        <v>140</v>
      </c>
      <c r="N1776" s="364">
        <v>356.44</v>
      </c>
      <c r="O1776" s="363" t="s">
        <v>1573</v>
      </c>
      <c r="P1776" s="363"/>
      <c r="Q1776" s="363" t="s">
        <v>319</v>
      </c>
      <c r="R1776" s="363" t="s">
        <v>1091</v>
      </c>
      <c r="S1776" s="363" t="s">
        <v>1120</v>
      </c>
      <c r="T1776" s="365">
        <v>222.03</v>
      </c>
      <c r="U1776" s="366">
        <v>7</v>
      </c>
      <c r="V1776" s="367">
        <v>45200</v>
      </c>
      <c r="W1776" s="367">
        <v>45930</v>
      </c>
      <c r="X1776" s="363"/>
      <c r="Y1776" s="363"/>
      <c r="Z1776" s="363"/>
      <c r="AA1776" s="363"/>
      <c r="AB1776" s="363"/>
      <c r="AC1776" s="363"/>
      <c r="AD1776" s="363" t="s">
        <v>304</v>
      </c>
      <c r="AE1776" s="367">
        <v>44669</v>
      </c>
      <c r="AF1776" s="362" t="s">
        <v>3406</v>
      </c>
      <c r="AG1776" s="364">
        <v>7.0000000000000007E-2</v>
      </c>
      <c r="AH1776" s="364">
        <v>0.06</v>
      </c>
      <c r="AI1776" s="364">
        <v>0.55000000000000004</v>
      </c>
      <c r="AJ1776" s="363" t="s">
        <v>0</v>
      </c>
      <c r="AK1776" s="368">
        <v>74.22</v>
      </c>
      <c r="AL1776" s="364">
        <v>0.52</v>
      </c>
      <c r="AM1776" s="369"/>
      <c r="AN1776" s="370">
        <v>4</v>
      </c>
      <c r="AO1776" s="371" t="s">
        <v>305</v>
      </c>
      <c r="AP1776" s="371" t="s">
        <v>0</v>
      </c>
      <c r="AQ1776" s="371" t="s">
        <v>306</v>
      </c>
      <c r="AR1776" s="372" t="s">
        <v>0</v>
      </c>
      <c r="AS1776" s="372"/>
      <c r="AT1776" s="363"/>
    </row>
    <row r="1777" spans="1:46" x14ac:dyDescent="0.3">
      <c r="A1777" s="362" t="s">
        <v>1574</v>
      </c>
      <c r="B1777" s="363" t="s">
        <v>308</v>
      </c>
      <c r="C1777" s="363" t="s">
        <v>295</v>
      </c>
      <c r="D1777" s="363" t="s">
        <v>778</v>
      </c>
      <c r="E1777" s="363" t="s">
        <v>297</v>
      </c>
      <c r="F1777" s="363" t="s">
        <v>1044</v>
      </c>
      <c r="G1777" s="363" t="s">
        <v>586</v>
      </c>
      <c r="H1777" s="363" t="s">
        <v>1091</v>
      </c>
      <c r="I1777" s="363" t="s">
        <v>1089</v>
      </c>
      <c r="J1777" s="363" t="s">
        <v>1093</v>
      </c>
      <c r="K1777" s="363" t="s">
        <v>1120</v>
      </c>
      <c r="L1777" s="364">
        <v>218.34</v>
      </c>
      <c r="M1777" s="365">
        <v>140</v>
      </c>
      <c r="N1777" s="364">
        <v>195.36</v>
      </c>
      <c r="O1777" s="363" t="s">
        <v>1571</v>
      </c>
      <c r="P1777" s="363"/>
      <c r="Q1777" s="363" t="s">
        <v>319</v>
      </c>
      <c r="R1777" s="363" t="s">
        <v>1091</v>
      </c>
      <c r="S1777" s="363" t="s">
        <v>1120</v>
      </c>
      <c r="T1777" s="365">
        <v>222.03</v>
      </c>
      <c r="U1777" s="366">
        <v>7</v>
      </c>
      <c r="V1777" s="367">
        <v>45200</v>
      </c>
      <c r="W1777" s="367">
        <v>45930</v>
      </c>
      <c r="X1777" s="363"/>
      <c r="Y1777" s="363"/>
      <c r="Z1777" s="363"/>
      <c r="AA1777" s="363"/>
      <c r="AB1777" s="363"/>
      <c r="AC1777" s="363"/>
      <c r="AD1777" s="363" t="s">
        <v>304</v>
      </c>
      <c r="AE1777" s="367">
        <v>44669</v>
      </c>
      <c r="AF1777" s="362" t="s">
        <v>3406</v>
      </c>
      <c r="AG1777" s="364">
        <v>0.04</v>
      </c>
      <c r="AH1777" s="364">
        <v>0.03</v>
      </c>
      <c r="AI1777" s="364">
        <v>0.3</v>
      </c>
      <c r="AJ1777" s="363" t="s">
        <v>0</v>
      </c>
      <c r="AK1777" s="368">
        <v>158.02000000000001</v>
      </c>
      <c r="AL1777" s="364">
        <v>0.28999999999999998</v>
      </c>
      <c r="AM1777" s="369"/>
      <c r="AN1777" s="370">
        <v>4</v>
      </c>
      <c r="AO1777" s="371" t="s">
        <v>305</v>
      </c>
      <c r="AP1777" s="371" t="s">
        <v>0</v>
      </c>
      <c r="AQ1777" s="371" t="s">
        <v>306</v>
      </c>
      <c r="AR1777" s="372" t="s">
        <v>0</v>
      </c>
      <c r="AS1777" s="372"/>
      <c r="AT1777" s="363"/>
    </row>
    <row r="1778" spans="1:46" x14ac:dyDescent="0.3">
      <c r="A1778" s="362" t="s">
        <v>1575</v>
      </c>
      <c r="B1778" s="363" t="s">
        <v>308</v>
      </c>
      <c r="C1778" s="363" t="s">
        <v>295</v>
      </c>
      <c r="D1778" s="363" t="s">
        <v>778</v>
      </c>
      <c r="E1778" s="363" t="s">
        <v>297</v>
      </c>
      <c r="F1778" s="363" t="s">
        <v>1044</v>
      </c>
      <c r="G1778" s="363" t="s">
        <v>586</v>
      </c>
      <c r="H1778" s="363" t="s">
        <v>1091</v>
      </c>
      <c r="I1778" s="363" t="s">
        <v>1089</v>
      </c>
      <c r="J1778" s="363" t="s">
        <v>182</v>
      </c>
      <c r="K1778" s="363" t="s">
        <v>1120</v>
      </c>
      <c r="L1778" s="364">
        <v>418.46</v>
      </c>
      <c r="M1778" s="365">
        <v>140</v>
      </c>
      <c r="N1778" s="364">
        <v>374.42</v>
      </c>
      <c r="O1778" s="363" t="s">
        <v>1573</v>
      </c>
      <c r="P1778" s="363"/>
      <c r="Q1778" s="363" t="s">
        <v>319</v>
      </c>
      <c r="R1778" s="363" t="s">
        <v>1091</v>
      </c>
      <c r="S1778" s="363" t="s">
        <v>1120</v>
      </c>
      <c r="T1778" s="365">
        <v>222.03</v>
      </c>
      <c r="U1778" s="366">
        <v>7</v>
      </c>
      <c r="V1778" s="367">
        <v>45200</v>
      </c>
      <c r="W1778" s="367">
        <v>45930</v>
      </c>
      <c r="X1778" s="363"/>
      <c r="Y1778" s="363"/>
      <c r="Z1778" s="363"/>
      <c r="AA1778" s="363"/>
      <c r="AB1778" s="363"/>
      <c r="AC1778" s="363"/>
      <c r="AD1778" s="363" t="s">
        <v>304</v>
      </c>
      <c r="AE1778" s="367">
        <v>44669</v>
      </c>
      <c r="AF1778" s="362" t="s">
        <v>3406</v>
      </c>
      <c r="AG1778" s="364">
        <v>7.0000000000000007E-2</v>
      </c>
      <c r="AH1778" s="364">
        <v>0.06</v>
      </c>
      <c r="AI1778" s="364">
        <v>0.57999999999999996</v>
      </c>
      <c r="AJ1778" s="363" t="s">
        <v>0</v>
      </c>
      <c r="AK1778" s="368">
        <v>69.34</v>
      </c>
      <c r="AL1778" s="364">
        <v>0.55000000000000004</v>
      </c>
      <c r="AM1778" s="369"/>
      <c r="AN1778" s="370">
        <v>4</v>
      </c>
      <c r="AO1778" s="371" t="s">
        <v>305</v>
      </c>
      <c r="AP1778" s="371" t="s">
        <v>0</v>
      </c>
      <c r="AQ1778" s="371" t="s">
        <v>306</v>
      </c>
      <c r="AR1778" s="372" t="s">
        <v>0</v>
      </c>
      <c r="AS1778" s="372"/>
      <c r="AT1778" s="363"/>
    </row>
    <row r="1779" spans="1:46" x14ac:dyDescent="0.3">
      <c r="A1779" s="362" t="s">
        <v>1576</v>
      </c>
      <c r="B1779" s="363" t="s">
        <v>310</v>
      </c>
      <c r="C1779" s="363" t="s">
        <v>295</v>
      </c>
      <c r="D1779" s="363" t="s">
        <v>778</v>
      </c>
      <c r="E1779" s="363" t="s">
        <v>297</v>
      </c>
      <c r="F1779" s="363" t="s">
        <v>1044</v>
      </c>
      <c r="G1779" s="363" t="s">
        <v>586</v>
      </c>
      <c r="H1779" s="363" t="s">
        <v>1091</v>
      </c>
      <c r="I1779" s="363" t="s">
        <v>1089</v>
      </c>
      <c r="J1779" s="363" t="s">
        <v>1093</v>
      </c>
      <c r="K1779" s="363" t="s">
        <v>1120</v>
      </c>
      <c r="L1779" s="364">
        <v>204.98</v>
      </c>
      <c r="M1779" s="365">
        <v>140</v>
      </c>
      <c r="N1779" s="364">
        <v>183.41</v>
      </c>
      <c r="O1779" s="363" t="s">
        <v>1571</v>
      </c>
      <c r="P1779" s="363"/>
      <c r="Q1779" s="363" t="s">
        <v>319</v>
      </c>
      <c r="R1779" s="363" t="s">
        <v>1091</v>
      </c>
      <c r="S1779" s="363" t="s">
        <v>1120</v>
      </c>
      <c r="T1779" s="365">
        <v>222.03</v>
      </c>
      <c r="U1779" s="366">
        <v>7</v>
      </c>
      <c r="V1779" s="367">
        <v>45200</v>
      </c>
      <c r="W1779" s="367">
        <v>45930</v>
      </c>
      <c r="X1779" s="363"/>
      <c r="Y1779" s="363"/>
      <c r="Z1779" s="363"/>
      <c r="AA1779" s="363"/>
      <c r="AB1779" s="363"/>
      <c r="AC1779" s="363"/>
      <c r="AD1779" s="363" t="s">
        <v>304</v>
      </c>
      <c r="AE1779" s="367">
        <v>44669</v>
      </c>
      <c r="AF1779" s="362" t="s">
        <v>3406</v>
      </c>
      <c r="AG1779" s="364">
        <v>0.03</v>
      </c>
      <c r="AH1779" s="364">
        <v>0.03</v>
      </c>
      <c r="AI1779" s="364">
        <v>0.3</v>
      </c>
      <c r="AJ1779" s="363" t="s">
        <v>0</v>
      </c>
      <c r="AK1779" s="368">
        <v>170.11</v>
      </c>
      <c r="AL1779" s="364">
        <v>0.38200000000000001</v>
      </c>
      <c r="AM1779" s="369"/>
      <c r="AN1779" s="370">
        <v>4</v>
      </c>
      <c r="AO1779" s="371" t="s">
        <v>305</v>
      </c>
      <c r="AP1779" s="371" t="s">
        <v>0</v>
      </c>
      <c r="AQ1779" s="371" t="s">
        <v>306</v>
      </c>
      <c r="AR1779" s="372" t="s">
        <v>0</v>
      </c>
      <c r="AS1779" s="372"/>
      <c r="AT1779" s="363"/>
    </row>
    <row r="1780" spans="1:46" x14ac:dyDescent="0.3">
      <c r="A1780" s="362" t="s">
        <v>1577</v>
      </c>
      <c r="B1780" s="363" t="s">
        <v>310</v>
      </c>
      <c r="C1780" s="363" t="s">
        <v>295</v>
      </c>
      <c r="D1780" s="363" t="s">
        <v>778</v>
      </c>
      <c r="E1780" s="363" t="s">
        <v>297</v>
      </c>
      <c r="F1780" s="363" t="s">
        <v>1044</v>
      </c>
      <c r="G1780" s="363" t="s">
        <v>586</v>
      </c>
      <c r="H1780" s="363" t="s">
        <v>1091</v>
      </c>
      <c r="I1780" s="363" t="s">
        <v>1089</v>
      </c>
      <c r="J1780" s="363" t="s">
        <v>182</v>
      </c>
      <c r="K1780" s="363" t="s">
        <v>1120</v>
      </c>
      <c r="L1780" s="364">
        <v>337.87</v>
      </c>
      <c r="M1780" s="365">
        <v>140</v>
      </c>
      <c r="N1780" s="364">
        <v>302.31</v>
      </c>
      <c r="O1780" s="363" t="s">
        <v>1573</v>
      </c>
      <c r="P1780" s="363"/>
      <c r="Q1780" s="363" t="s">
        <v>319</v>
      </c>
      <c r="R1780" s="363" t="s">
        <v>1091</v>
      </c>
      <c r="S1780" s="363" t="s">
        <v>1120</v>
      </c>
      <c r="T1780" s="365">
        <v>222.03</v>
      </c>
      <c r="U1780" s="366">
        <v>7</v>
      </c>
      <c r="V1780" s="367">
        <v>45200</v>
      </c>
      <c r="W1780" s="367">
        <v>45930</v>
      </c>
      <c r="X1780" s="363"/>
      <c r="Y1780" s="363"/>
      <c r="Z1780" s="363"/>
      <c r="AA1780" s="363"/>
      <c r="AB1780" s="363"/>
      <c r="AC1780" s="363"/>
      <c r="AD1780" s="363" t="s">
        <v>304</v>
      </c>
      <c r="AE1780" s="367">
        <v>44669</v>
      </c>
      <c r="AF1780" s="362" t="s">
        <v>3406</v>
      </c>
      <c r="AG1780" s="364">
        <v>0.06</v>
      </c>
      <c r="AH1780" s="364">
        <v>0.05</v>
      </c>
      <c r="AI1780" s="364">
        <v>0.28000000000000003</v>
      </c>
      <c r="AJ1780" s="363" t="s">
        <v>0</v>
      </c>
      <c r="AK1780" s="368">
        <v>92.42</v>
      </c>
      <c r="AL1780" s="364">
        <v>0.45</v>
      </c>
      <c r="AM1780" s="369"/>
      <c r="AN1780" s="370">
        <v>4</v>
      </c>
      <c r="AO1780" s="371" t="s">
        <v>305</v>
      </c>
      <c r="AP1780" s="371" t="s">
        <v>0</v>
      </c>
      <c r="AQ1780" s="371" t="s">
        <v>306</v>
      </c>
      <c r="AR1780" s="372" t="s">
        <v>0</v>
      </c>
      <c r="AS1780" s="372"/>
      <c r="AT1780" s="363"/>
    </row>
    <row r="1781" spans="1:46" x14ac:dyDescent="0.3">
      <c r="A1781" s="362" t="s">
        <v>1578</v>
      </c>
      <c r="B1781" s="363" t="s">
        <v>294</v>
      </c>
      <c r="C1781" s="363" t="s">
        <v>295</v>
      </c>
      <c r="D1781" s="363" t="s">
        <v>778</v>
      </c>
      <c r="E1781" s="363" t="s">
        <v>297</v>
      </c>
      <c r="F1781" s="363" t="s">
        <v>1044</v>
      </c>
      <c r="G1781" s="363" t="s">
        <v>586</v>
      </c>
      <c r="H1781" s="363" t="s">
        <v>1091</v>
      </c>
      <c r="I1781" s="363" t="s">
        <v>1089</v>
      </c>
      <c r="J1781" s="363" t="s">
        <v>1093</v>
      </c>
      <c r="K1781" s="363" t="s">
        <v>1579</v>
      </c>
      <c r="L1781" s="364">
        <v>194.09</v>
      </c>
      <c r="M1781" s="365">
        <v>140</v>
      </c>
      <c r="N1781" s="364">
        <v>173.67</v>
      </c>
      <c r="O1781" s="363" t="s">
        <v>1580</v>
      </c>
      <c r="P1781" s="363"/>
      <c r="Q1781" s="363" t="s">
        <v>319</v>
      </c>
      <c r="R1781" s="363" t="s">
        <v>1091</v>
      </c>
      <c r="S1781" s="363" t="s">
        <v>1579</v>
      </c>
      <c r="T1781" s="365">
        <v>222.03</v>
      </c>
      <c r="U1781" s="366">
        <v>7</v>
      </c>
      <c r="V1781" s="367">
        <v>45200</v>
      </c>
      <c r="W1781" s="367">
        <v>45930</v>
      </c>
      <c r="X1781" s="363"/>
      <c r="Y1781" s="363"/>
      <c r="Z1781" s="363"/>
      <c r="AA1781" s="363"/>
      <c r="AB1781" s="363"/>
      <c r="AC1781" s="363"/>
      <c r="AD1781" s="363" t="s">
        <v>304</v>
      </c>
      <c r="AE1781" s="367">
        <v>44669</v>
      </c>
      <c r="AF1781" s="362" t="s">
        <v>3406</v>
      </c>
      <c r="AG1781" s="364">
        <v>0.03</v>
      </c>
      <c r="AH1781" s="364">
        <v>0.03</v>
      </c>
      <c r="AI1781" s="364">
        <v>0.27</v>
      </c>
      <c r="AJ1781" s="363" t="s">
        <v>0</v>
      </c>
      <c r="AK1781" s="368">
        <v>181.3</v>
      </c>
      <c r="AL1781" s="364">
        <v>0.25</v>
      </c>
      <c r="AM1781" s="369"/>
      <c r="AN1781" s="370">
        <v>4</v>
      </c>
      <c r="AO1781" s="371" t="s">
        <v>305</v>
      </c>
      <c r="AP1781" s="371" t="s">
        <v>0</v>
      </c>
      <c r="AQ1781" s="371" t="s">
        <v>306</v>
      </c>
      <c r="AR1781" s="372" t="s">
        <v>0</v>
      </c>
      <c r="AS1781" s="372"/>
      <c r="AT1781" s="363"/>
    </row>
    <row r="1782" spans="1:46" x14ac:dyDescent="0.3">
      <c r="A1782" s="362" t="s">
        <v>1581</v>
      </c>
      <c r="B1782" s="363" t="s">
        <v>294</v>
      </c>
      <c r="C1782" s="363" t="s">
        <v>295</v>
      </c>
      <c r="D1782" s="363" t="s">
        <v>778</v>
      </c>
      <c r="E1782" s="363" t="s">
        <v>297</v>
      </c>
      <c r="F1782" s="363" t="s">
        <v>1044</v>
      </c>
      <c r="G1782" s="363" t="s">
        <v>586</v>
      </c>
      <c r="H1782" s="363" t="s">
        <v>1091</v>
      </c>
      <c r="I1782" s="363" t="s">
        <v>1089</v>
      </c>
      <c r="J1782" s="363" t="s">
        <v>182</v>
      </c>
      <c r="K1782" s="363" t="s">
        <v>1579</v>
      </c>
      <c r="L1782" s="364">
        <v>398.37</v>
      </c>
      <c r="M1782" s="365">
        <v>140</v>
      </c>
      <c r="N1782" s="364">
        <v>356.44</v>
      </c>
      <c r="O1782" s="363" t="s">
        <v>1582</v>
      </c>
      <c r="P1782" s="363"/>
      <c r="Q1782" s="363" t="s">
        <v>319</v>
      </c>
      <c r="R1782" s="363" t="s">
        <v>1091</v>
      </c>
      <c r="S1782" s="363" t="s">
        <v>1579</v>
      </c>
      <c r="T1782" s="365">
        <v>222.03</v>
      </c>
      <c r="U1782" s="366">
        <v>7</v>
      </c>
      <c r="V1782" s="367">
        <v>45200</v>
      </c>
      <c r="W1782" s="367">
        <v>45930</v>
      </c>
      <c r="X1782" s="363"/>
      <c r="Y1782" s="363"/>
      <c r="Z1782" s="363"/>
      <c r="AA1782" s="363"/>
      <c r="AB1782" s="363"/>
      <c r="AC1782" s="363"/>
      <c r="AD1782" s="363" t="s">
        <v>304</v>
      </c>
      <c r="AE1782" s="367">
        <v>44669</v>
      </c>
      <c r="AF1782" s="362" t="s">
        <v>3406</v>
      </c>
      <c r="AG1782" s="364">
        <v>7.0000000000000007E-2</v>
      </c>
      <c r="AH1782" s="364">
        <v>0.06</v>
      </c>
      <c r="AI1782" s="364">
        <v>0.55000000000000004</v>
      </c>
      <c r="AJ1782" s="363" t="s">
        <v>0</v>
      </c>
      <c r="AK1782" s="368">
        <v>74.22</v>
      </c>
      <c r="AL1782" s="364">
        <v>0.52</v>
      </c>
      <c r="AM1782" s="369"/>
      <c r="AN1782" s="370">
        <v>4</v>
      </c>
      <c r="AO1782" s="371" t="s">
        <v>305</v>
      </c>
      <c r="AP1782" s="371" t="s">
        <v>0</v>
      </c>
      <c r="AQ1782" s="371" t="s">
        <v>306</v>
      </c>
      <c r="AR1782" s="372" t="s">
        <v>0</v>
      </c>
      <c r="AS1782" s="372"/>
      <c r="AT1782" s="363"/>
    </row>
    <row r="1783" spans="1:46" x14ac:dyDescent="0.3">
      <c r="A1783" s="362" t="s">
        <v>1583</v>
      </c>
      <c r="B1783" s="363" t="s">
        <v>308</v>
      </c>
      <c r="C1783" s="363" t="s">
        <v>295</v>
      </c>
      <c r="D1783" s="363" t="s">
        <v>778</v>
      </c>
      <c r="E1783" s="363" t="s">
        <v>297</v>
      </c>
      <c r="F1783" s="363" t="s">
        <v>1044</v>
      </c>
      <c r="G1783" s="363" t="s">
        <v>586</v>
      </c>
      <c r="H1783" s="363" t="s">
        <v>1091</v>
      </c>
      <c r="I1783" s="363" t="s">
        <v>1089</v>
      </c>
      <c r="J1783" s="363" t="s">
        <v>1093</v>
      </c>
      <c r="K1783" s="363" t="s">
        <v>1579</v>
      </c>
      <c r="L1783" s="364">
        <v>218.34</v>
      </c>
      <c r="M1783" s="365">
        <v>140</v>
      </c>
      <c r="N1783" s="364">
        <v>195.36</v>
      </c>
      <c r="O1783" s="363" t="s">
        <v>1580</v>
      </c>
      <c r="P1783" s="363"/>
      <c r="Q1783" s="363" t="s">
        <v>319</v>
      </c>
      <c r="R1783" s="363" t="s">
        <v>1091</v>
      </c>
      <c r="S1783" s="363" t="s">
        <v>1579</v>
      </c>
      <c r="T1783" s="365">
        <v>222.03</v>
      </c>
      <c r="U1783" s="366">
        <v>7</v>
      </c>
      <c r="V1783" s="367">
        <v>45200</v>
      </c>
      <c r="W1783" s="367">
        <v>45930</v>
      </c>
      <c r="X1783" s="363"/>
      <c r="Y1783" s="363"/>
      <c r="Z1783" s="363"/>
      <c r="AA1783" s="363"/>
      <c r="AB1783" s="363"/>
      <c r="AC1783" s="363"/>
      <c r="AD1783" s="363" t="s">
        <v>304</v>
      </c>
      <c r="AE1783" s="367">
        <v>44669</v>
      </c>
      <c r="AF1783" s="362" t="s">
        <v>3406</v>
      </c>
      <c r="AG1783" s="364">
        <v>0.04</v>
      </c>
      <c r="AH1783" s="364">
        <v>0.03</v>
      </c>
      <c r="AI1783" s="364">
        <v>0.3</v>
      </c>
      <c r="AJ1783" s="363" t="s">
        <v>0</v>
      </c>
      <c r="AK1783" s="368">
        <v>158.02000000000001</v>
      </c>
      <c r="AL1783" s="364">
        <v>0.28999999999999998</v>
      </c>
      <c r="AM1783" s="369"/>
      <c r="AN1783" s="370">
        <v>4</v>
      </c>
      <c r="AO1783" s="371" t="s">
        <v>305</v>
      </c>
      <c r="AP1783" s="371" t="s">
        <v>0</v>
      </c>
      <c r="AQ1783" s="371" t="s">
        <v>306</v>
      </c>
      <c r="AR1783" s="372" t="s">
        <v>0</v>
      </c>
      <c r="AS1783" s="372"/>
      <c r="AT1783" s="363"/>
    </row>
    <row r="1784" spans="1:46" x14ac:dyDescent="0.3">
      <c r="A1784" s="362" t="s">
        <v>1584</v>
      </c>
      <c r="B1784" s="363" t="s">
        <v>308</v>
      </c>
      <c r="C1784" s="363" t="s">
        <v>295</v>
      </c>
      <c r="D1784" s="363" t="s">
        <v>778</v>
      </c>
      <c r="E1784" s="363" t="s">
        <v>297</v>
      </c>
      <c r="F1784" s="363" t="s">
        <v>1044</v>
      </c>
      <c r="G1784" s="363" t="s">
        <v>586</v>
      </c>
      <c r="H1784" s="363" t="s">
        <v>1091</v>
      </c>
      <c r="I1784" s="363" t="s">
        <v>1089</v>
      </c>
      <c r="J1784" s="363" t="s">
        <v>182</v>
      </c>
      <c r="K1784" s="363" t="s">
        <v>1579</v>
      </c>
      <c r="L1784" s="364">
        <v>418.46</v>
      </c>
      <c r="M1784" s="365">
        <v>140</v>
      </c>
      <c r="N1784" s="364">
        <v>374.42</v>
      </c>
      <c r="O1784" s="363" t="s">
        <v>1582</v>
      </c>
      <c r="P1784" s="363"/>
      <c r="Q1784" s="363" t="s">
        <v>319</v>
      </c>
      <c r="R1784" s="363" t="s">
        <v>1091</v>
      </c>
      <c r="S1784" s="363" t="s">
        <v>1579</v>
      </c>
      <c r="T1784" s="365">
        <v>222.03</v>
      </c>
      <c r="U1784" s="366">
        <v>7</v>
      </c>
      <c r="V1784" s="367">
        <v>45200</v>
      </c>
      <c r="W1784" s="367">
        <v>45930</v>
      </c>
      <c r="X1784" s="363"/>
      <c r="Y1784" s="363"/>
      <c r="Z1784" s="363"/>
      <c r="AA1784" s="363"/>
      <c r="AB1784" s="363"/>
      <c r="AC1784" s="363"/>
      <c r="AD1784" s="363" t="s">
        <v>304</v>
      </c>
      <c r="AE1784" s="367">
        <v>44669</v>
      </c>
      <c r="AF1784" s="362" t="s">
        <v>3406</v>
      </c>
      <c r="AG1784" s="364">
        <v>7.0000000000000007E-2</v>
      </c>
      <c r="AH1784" s="364">
        <v>0.06</v>
      </c>
      <c r="AI1784" s="364">
        <v>0.57999999999999996</v>
      </c>
      <c r="AJ1784" s="363" t="s">
        <v>0</v>
      </c>
      <c r="AK1784" s="368">
        <v>69.34</v>
      </c>
      <c r="AL1784" s="364">
        <v>0.55000000000000004</v>
      </c>
      <c r="AM1784" s="369"/>
      <c r="AN1784" s="370">
        <v>4</v>
      </c>
      <c r="AO1784" s="371" t="s">
        <v>305</v>
      </c>
      <c r="AP1784" s="371" t="s">
        <v>0</v>
      </c>
      <c r="AQ1784" s="371" t="s">
        <v>306</v>
      </c>
      <c r="AR1784" s="372" t="s">
        <v>0</v>
      </c>
      <c r="AS1784" s="372"/>
      <c r="AT1784" s="363"/>
    </row>
    <row r="1785" spans="1:46" x14ac:dyDescent="0.3">
      <c r="A1785" s="362" t="s">
        <v>1585</v>
      </c>
      <c r="B1785" s="363" t="s">
        <v>310</v>
      </c>
      <c r="C1785" s="363" t="s">
        <v>295</v>
      </c>
      <c r="D1785" s="363" t="s">
        <v>778</v>
      </c>
      <c r="E1785" s="363" t="s">
        <v>297</v>
      </c>
      <c r="F1785" s="363" t="s">
        <v>1044</v>
      </c>
      <c r="G1785" s="363" t="s">
        <v>586</v>
      </c>
      <c r="H1785" s="363" t="s">
        <v>1091</v>
      </c>
      <c r="I1785" s="363" t="s">
        <v>1089</v>
      </c>
      <c r="J1785" s="363" t="s">
        <v>1093</v>
      </c>
      <c r="K1785" s="363" t="s">
        <v>1579</v>
      </c>
      <c r="L1785" s="364">
        <v>204.98</v>
      </c>
      <c r="M1785" s="365">
        <v>140</v>
      </c>
      <c r="N1785" s="364">
        <v>183.41</v>
      </c>
      <c r="O1785" s="363" t="s">
        <v>1580</v>
      </c>
      <c r="P1785" s="363"/>
      <c r="Q1785" s="363" t="s">
        <v>319</v>
      </c>
      <c r="R1785" s="363" t="s">
        <v>1091</v>
      </c>
      <c r="S1785" s="363" t="s">
        <v>1579</v>
      </c>
      <c r="T1785" s="365">
        <v>222.03</v>
      </c>
      <c r="U1785" s="366">
        <v>7</v>
      </c>
      <c r="V1785" s="367">
        <v>45200</v>
      </c>
      <c r="W1785" s="367">
        <v>45930</v>
      </c>
      <c r="X1785" s="363"/>
      <c r="Y1785" s="363"/>
      <c r="Z1785" s="363"/>
      <c r="AA1785" s="363"/>
      <c r="AB1785" s="363"/>
      <c r="AC1785" s="363"/>
      <c r="AD1785" s="363" t="s">
        <v>304</v>
      </c>
      <c r="AE1785" s="367">
        <v>44669</v>
      </c>
      <c r="AF1785" s="362" t="s">
        <v>3406</v>
      </c>
      <c r="AG1785" s="364">
        <v>0.03</v>
      </c>
      <c r="AH1785" s="364">
        <v>0.03</v>
      </c>
      <c r="AI1785" s="364">
        <v>0.3</v>
      </c>
      <c r="AJ1785" s="363" t="s">
        <v>0</v>
      </c>
      <c r="AK1785" s="368">
        <v>170.11</v>
      </c>
      <c r="AL1785" s="364">
        <v>0.38200000000000001</v>
      </c>
      <c r="AM1785" s="369"/>
      <c r="AN1785" s="370">
        <v>4</v>
      </c>
      <c r="AO1785" s="371" t="s">
        <v>305</v>
      </c>
      <c r="AP1785" s="371" t="s">
        <v>0</v>
      </c>
      <c r="AQ1785" s="371" t="s">
        <v>306</v>
      </c>
      <c r="AR1785" s="372" t="s">
        <v>0</v>
      </c>
      <c r="AS1785" s="372"/>
      <c r="AT1785" s="363"/>
    </row>
    <row r="1786" spans="1:46" x14ac:dyDescent="0.3">
      <c r="A1786" s="362" t="s">
        <v>1586</v>
      </c>
      <c r="B1786" s="363" t="s">
        <v>310</v>
      </c>
      <c r="C1786" s="363" t="s">
        <v>295</v>
      </c>
      <c r="D1786" s="363" t="s">
        <v>778</v>
      </c>
      <c r="E1786" s="363" t="s">
        <v>297</v>
      </c>
      <c r="F1786" s="363" t="s">
        <v>1044</v>
      </c>
      <c r="G1786" s="363" t="s">
        <v>586</v>
      </c>
      <c r="H1786" s="363" t="s">
        <v>1091</v>
      </c>
      <c r="I1786" s="363" t="s">
        <v>1089</v>
      </c>
      <c r="J1786" s="363" t="s">
        <v>182</v>
      </c>
      <c r="K1786" s="363" t="s">
        <v>1579</v>
      </c>
      <c r="L1786" s="364">
        <v>337.87</v>
      </c>
      <c r="M1786" s="365">
        <v>140</v>
      </c>
      <c r="N1786" s="364">
        <v>302.31</v>
      </c>
      <c r="O1786" s="363" t="s">
        <v>1582</v>
      </c>
      <c r="P1786" s="363"/>
      <c r="Q1786" s="363" t="s">
        <v>319</v>
      </c>
      <c r="R1786" s="363" t="s">
        <v>1091</v>
      </c>
      <c r="S1786" s="363" t="s">
        <v>1579</v>
      </c>
      <c r="T1786" s="365">
        <v>222.03</v>
      </c>
      <c r="U1786" s="366">
        <v>7</v>
      </c>
      <c r="V1786" s="367">
        <v>45200</v>
      </c>
      <c r="W1786" s="367">
        <v>45930</v>
      </c>
      <c r="X1786" s="363"/>
      <c r="Y1786" s="363"/>
      <c r="Z1786" s="363"/>
      <c r="AA1786" s="363"/>
      <c r="AB1786" s="363"/>
      <c r="AC1786" s="363"/>
      <c r="AD1786" s="363" t="s">
        <v>304</v>
      </c>
      <c r="AE1786" s="367">
        <v>44669</v>
      </c>
      <c r="AF1786" s="362" t="s">
        <v>3406</v>
      </c>
      <c r="AG1786" s="364">
        <v>0.06</v>
      </c>
      <c r="AH1786" s="364">
        <v>0.05</v>
      </c>
      <c r="AI1786" s="364">
        <v>0.28000000000000003</v>
      </c>
      <c r="AJ1786" s="363" t="s">
        <v>0</v>
      </c>
      <c r="AK1786" s="368">
        <v>92.42</v>
      </c>
      <c r="AL1786" s="364">
        <v>0.45</v>
      </c>
      <c r="AM1786" s="369"/>
      <c r="AN1786" s="370">
        <v>4</v>
      </c>
      <c r="AO1786" s="371" t="s">
        <v>305</v>
      </c>
      <c r="AP1786" s="371" t="s">
        <v>0</v>
      </c>
      <c r="AQ1786" s="371" t="s">
        <v>306</v>
      </c>
      <c r="AR1786" s="372" t="s">
        <v>0</v>
      </c>
      <c r="AS1786" s="372"/>
      <c r="AT1786" s="363"/>
    </row>
    <row r="1787" spans="1:46" x14ac:dyDescent="0.3">
      <c r="A1787" s="362" t="s">
        <v>1587</v>
      </c>
      <c r="B1787" s="363" t="s">
        <v>294</v>
      </c>
      <c r="C1787" s="363" t="s">
        <v>295</v>
      </c>
      <c r="D1787" s="363" t="s">
        <v>778</v>
      </c>
      <c r="E1787" s="363" t="s">
        <v>297</v>
      </c>
      <c r="F1787" s="363" t="s">
        <v>1044</v>
      </c>
      <c r="G1787" s="363" t="s">
        <v>1106</v>
      </c>
      <c r="H1787" s="363" t="s">
        <v>1243</v>
      </c>
      <c r="I1787" s="363" t="s">
        <v>1106</v>
      </c>
      <c r="J1787" s="363" t="s">
        <v>1107</v>
      </c>
      <c r="K1787" s="363"/>
      <c r="L1787" s="364">
        <v>1.5758313204840479</v>
      </c>
      <c r="M1787" s="365">
        <v>0.6</v>
      </c>
      <c r="N1787" s="364">
        <v>1.41</v>
      </c>
      <c r="O1787" s="363" t="s">
        <v>2841</v>
      </c>
      <c r="P1787" s="363"/>
      <c r="Q1787" s="363" t="s">
        <v>300</v>
      </c>
      <c r="R1787" s="363" t="s">
        <v>905</v>
      </c>
      <c r="S1787" s="363"/>
      <c r="T1787" s="365">
        <v>2.2200000000000002</v>
      </c>
      <c r="U1787" s="366">
        <v>15</v>
      </c>
      <c r="V1787" s="367">
        <v>45200</v>
      </c>
      <c r="W1787" s="367">
        <v>45930</v>
      </c>
      <c r="X1787" s="363" t="s">
        <v>1108</v>
      </c>
      <c r="Y1787" s="363" t="s">
        <v>835</v>
      </c>
      <c r="Z1787" s="363"/>
      <c r="AA1787" s="363"/>
      <c r="AB1787" s="363"/>
      <c r="AC1787" s="363"/>
      <c r="AD1787" s="363" t="s">
        <v>304</v>
      </c>
      <c r="AE1787" s="367">
        <v>44669</v>
      </c>
      <c r="AF1787" s="362" t="s">
        <v>2594</v>
      </c>
      <c r="AG1787" s="364">
        <v>2.5120760859860558E-4</v>
      </c>
      <c r="AH1787" s="364">
        <v>2.6233925020772959E-4</v>
      </c>
      <c r="AI1787" s="364">
        <v>0.1945753517938722</v>
      </c>
      <c r="AJ1787" s="363" t="s">
        <v>0</v>
      </c>
      <c r="AK1787" s="368">
        <v>118.87125608783261</v>
      </c>
      <c r="AL1787" s="364">
        <v>9.770154187001103E-4</v>
      </c>
      <c r="AM1787" s="369"/>
      <c r="AN1787" s="370">
        <v>13</v>
      </c>
      <c r="AO1787" s="371" t="s">
        <v>305</v>
      </c>
      <c r="AP1787" s="371" t="s">
        <v>0</v>
      </c>
      <c r="AQ1787" s="371" t="s">
        <v>386</v>
      </c>
      <c r="AR1787" s="372" t="s">
        <v>0</v>
      </c>
      <c r="AS1787" s="372"/>
      <c r="AT1787" s="363"/>
    </row>
    <row r="1788" spans="1:46" x14ac:dyDescent="0.3">
      <c r="A1788" s="362" t="s">
        <v>1589</v>
      </c>
      <c r="B1788" s="363" t="s">
        <v>308</v>
      </c>
      <c r="C1788" s="363" t="s">
        <v>295</v>
      </c>
      <c r="D1788" s="363" t="s">
        <v>778</v>
      </c>
      <c r="E1788" s="363" t="s">
        <v>297</v>
      </c>
      <c r="F1788" s="363" t="s">
        <v>1044</v>
      </c>
      <c r="G1788" s="363" t="s">
        <v>1106</v>
      </c>
      <c r="H1788" s="363" t="s">
        <v>1243</v>
      </c>
      <c r="I1788" s="363" t="s">
        <v>1106</v>
      </c>
      <c r="J1788" s="363" t="s">
        <v>1107</v>
      </c>
      <c r="K1788" s="363"/>
      <c r="L1788" s="364">
        <v>1.5311268858603879</v>
      </c>
      <c r="M1788" s="365">
        <v>0.6</v>
      </c>
      <c r="N1788" s="364">
        <v>1.37</v>
      </c>
      <c r="O1788" s="363" t="s">
        <v>2841</v>
      </c>
      <c r="P1788" s="363"/>
      <c r="Q1788" s="363" t="s">
        <v>300</v>
      </c>
      <c r="R1788" s="363" t="s">
        <v>905</v>
      </c>
      <c r="S1788" s="363"/>
      <c r="T1788" s="365">
        <v>2.2200000000000002</v>
      </c>
      <c r="U1788" s="366">
        <v>15</v>
      </c>
      <c r="V1788" s="367">
        <v>45200</v>
      </c>
      <c r="W1788" s="367">
        <v>45930</v>
      </c>
      <c r="X1788" s="363" t="s">
        <v>1108</v>
      </c>
      <c r="Y1788" s="363" t="s">
        <v>835</v>
      </c>
      <c r="Z1788" s="363"/>
      <c r="AA1788" s="363"/>
      <c r="AB1788" s="363"/>
      <c r="AC1788" s="363"/>
      <c r="AD1788" s="363" t="s">
        <v>304</v>
      </c>
      <c r="AE1788" s="367">
        <v>44669</v>
      </c>
      <c r="AF1788" s="362" t="s">
        <v>2594</v>
      </c>
      <c r="AG1788" s="364">
        <v>2.440811516170849E-4</v>
      </c>
      <c r="AH1788" s="364">
        <v>2.5489700197488631E-4</v>
      </c>
      <c r="AI1788" s="364">
        <v>0.18905548365787589</v>
      </c>
      <c r="AJ1788" s="363" t="s">
        <v>0</v>
      </c>
      <c r="AK1788" s="368">
        <v>123.1386682482614</v>
      </c>
      <c r="AL1788" s="364">
        <v>9.492986692334408E-4</v>
      </c>
      <c r="AM1788" s="369"/>
      <c r="AN1788" s="370">
        <v>13</v>
      </c>
      <c r="AO1788" s="371" t="s">
        <v>305</v>
      </c>
      <c r="AP1788" s="371" t="s">
        <v>0</v>
      </c>
      <c r="AQ1788" s="371" t="s">
        <v>386</v>
      </c>
      <c r="AR1788" s="372" t="s">
        <v>0</v>
      </c>
      <c r="AS1788" s="372"/>
      <c r="AT1788" s="363"/>
    </row>
    <row r="1789" spans="1:46" x14ac:dyDescent="0.3">
      <c r="A1789" s="362" t="s">
        <v>1590</v>
      </c>
      <c r="B1789" s="363" t="s">
        <v>310</v>
      </c>
      <c r="C1789" s="363" t="s">
        <v>295</v>
      </c>
      <c r="D1789" s="363" t="s">
        <v>778</v>
      </c>
      <c r="E1789" s="363" t="s">
        <v>297</v>
      </c>
      <c r="F1789" s="363" t="s">
        <v>1044</v>
      </c>
      <c r="G1789" s="363" t="s">
        <v>1106</v>
      </c>
      <c r="H1789" s="363" t="s">
        <v>1243</v>
      </c>
      <c r="I1789" s="363" t="s">
        <v>1106</v>
      </c>
      <c r="J1789" s="363" t="s">
        <v>1107</v>
      </c>
      <c r="K1789" s="363"/>
      <c r="L1789" s="364">
        <v>1.5311268858603879</v>
      </c>
      <c r="M1789" s="365">
        <v>0.6</v>
      </c>
      <c r="N1789" s="364">
        <v>1.37</v>
      </c>
      <c r="O1789" s="363" t="s">
        <v>2841</v>
      </c>
      <c r="P1789" s="363"/>
      <c r="Q1789" s="363" t="s">
        <v>300</v>
      </c>
      <c r="R1789" s="363" t="s">
        <v>905</v>
      </c>
      <c r="S1789" s="363"/>
      <c r="T1789" s="365">
        <v>2.2200000000000002</v>
      </c>
      <c r="U1789" s="366">
        <v>15</v>
      </c>
      <c r="V1789" s="367">
        <v>45200</v>
      </c>
      <c r="W1789" s="367">
        <v>45930</v>
      </c>
      <c r="X1789" s="363" t="s">
        <v>1108</v>
      </c>
      <c r="Y1789" s="363" t="s">
        <v>835</v>
      </c>
      <c r="Z1789" s="363"/>
      <c r="AA1789" s="363"/>
      <c r="AB1789" s="363"/>
      <c r="AC1789" s="363"/>
      <c r="AD1789" s="363" t="s">
        <v>304</v>
      </c>
      <c r="AE1789" s="367">
        <v>44669</v>
      </c>
      <c r="AF1789" s="362" t="s">
        <v>2594</v>
      </c>
      <c r="AG1789" s="364">
        <v>2.440811516170849E-4</v>
      </c>
      <c r="AH1789" s="364">
        <v>2.5489700197488631E-4</v>
      </c>
      <c r="AI1789" s="364">
        <v>0.18905548365787589</v>
      </c>
      <c r="AJ1789" s="363" t="s">
        <v>0</v>
      </c>
      <c r="AK1789" s="368">
        <v>123.1386682482614</v>
      </c>
      <c r="AL1789" s="364">
        <v>9.492986692334408E-4</v>
      </c>
      <c r="AM1789" s="369"/>
      <c r="AN1789" s="370">
        <v>13</v>
      </c>
      <c r="AO1789" s="371" t="s">
        <v>305</v>
      </c>
      <c r="AP1789" s="371" t="s">
        <v>0</v>
      </c>
      <c r="AQ1789" s="371" t="s">
        <v>386</v>
      </c>
      <c r="AR1789" s="372" t="s">
        <v>0</v>
      </c>
      <c r="AS1789" s="372"/>
      <c r="AT1789" s="363"/>
    </row>
    <row r="1790" spans="1:46" x14ac:dyDescent="0.3">
      <c r="A1790" s="362" t="s">
        <v>1613</v>
      </c>
      <c r="B1790" s="363" t="s">
        <v>294</v>
      </c>
      <c r="C1790" s="363" t="s">
        <v>295</v>
      </c>
      <c r="D1790" s="363" t="s">
        <v>778</v>
      </c>
      <c r="E1790" s="363" t="s">
        <v>297</v>
      </c>
      <c r="F1790" s="363" t="s">
        <v>1044</v>
      </c>
      <c r="G1790" s="363" t="s">
        <v>586</v>
      </c>
      <c r="H1790" s="363" t="s">
        <v>1243</v>
      </c>
      <c r="I1790" s="363" t="s">
        <v>1614</v>
      </c>
      <c r="J1790" s="363" t="s">
        <v>1394</v>
      </c>
      <c r="K1790" s="363"/>
      <c r="L1790" s="364">
        <v>80</v>
      </c>
      <c r="M1790" s="365">
        <v>35</v>
      </c>
      <c r="N1790" s="364">
        <v>72.118695948052135</v>
      </c>
      <c r="O1790" s="363" t="s">
        <v>2842</v>
      </c>
      <c r="P1790" s="363"/>
      <c r="Q1790" s="363" t="s">
        <v>319</v>
      </c>
      <c r="R1790" s="363" t="s">
        <v>905</v>
      </c>
      <c r="S1790" s="363"/>
      <c r="T1790" s="365">
        <v>148.58000000000001</v>
      </c>
      <c r="U1790" s="366">
        <v>15</v>
      </c>
      <c r="V1790" s="367">
        <v>45200</v>
      </c>
      <c r="W1790" s="367">
        <v>45930</v>
      </c>
      <c r="X1790" s="363" t="s">
        <v>3322</v>
      </c>
      <c r="Y1790" s="363"/>
      <c r="Z1790" s="363"/>
      <c r="AA1790" s="363"/>
      <c r="AB1790" s="363"/>
      <c r="AC1790" s="363" t="s">
        <v>1396</v>
      </c>
      <c r="AD1790" s="363" t="s">
        <v>304</v>
      </c>
      <c r="AE1790" s="367">
        <v>44726</v>
      </c>
      <c r="AF1790" s="362" t="s">
        <v>2610</v>
      </c>
      <c r="AG1790" s="364">
        <v>1.1528E-2</v>
      </c>
      <c r="AH1790" s="364">
        <v>0.01</v>
      </c>
      <c r="AI1790" s="364">
        <v>0.31</v>
      </c>
      <c r="AJ1790" s="363" t="s">
        <v>0</v>
      </c>
      <c r="AK1790" s="368">
        <v>139.86000000000001</v>
      </c>
      <c r="AL1790" s="364">
        <v>4.5999999999999999E-2</v>
      </c>
      <c r="AM1790" s="369"/>
      <c r="AN1790" s="370">
        <v>4</v>
      </c>
      <c r="AO1790" s="371" t="s">
        <v>305</v>
      </c>
      <c r="AP1790" s="371" t="s">
        <v>0</v>
      </c>
      <c r="AQ1790" s="371" t="s">
        <v>306</v>
      </c>
      <c r="AR1790" s="372" t="s">
        <v>0</v>
      </c>
      <c r="AS1790" s="372"/>
      <c r="AT1790" s="363"/>
    </row>
    <row r="1791" spans="1:46" x14ac:dyDescent="0.3">
      <c r="A1791" s="362" t="s">
        <v>1618</v>
      </c>
      <c r="B1791" s="363" t="s">
        <v>308</v>
      </c>
      <c r="C1791" s="363" t="s">
        <v>295</v>
      </c>
      <c r="D1791" s="363" t="s">
        <v>778</v>
      </c>
      <c r="E1791" s="363" t="s">
        <v>297</v>
      </c>
      <c r="F1791" s="363" t="s">
        <v>1044</v>
      </c>
      <c r="G1791" s="363" t="s">
        <v>586</v>
      </c>
      <c r="H1791" s="363" t="s">
        <v>2685</v>
      </c>
      <c r="I1791" s="363" t="s">
        <v>1614</v>
      </c>
      <c r="J1791" s="363" t="s">
        <v>1394</v>
      </c>
      <c r="K1791" s="363"/>
      <c r="L1791" s="364">
        <v>80</v>
      </c>
      <c r="M1791" s="365">
        <v>35</v>
      </c>
      <c r="N1791" s="364">
        <v>71.300546719094783</v>
      </c>
      <c r="O1791" s="363" t="s">
        <v>2843</v>
      </c>
      <c r="P1791" s="363"/>
      <c r="Q1791" s="363" t="s">
        <v>319</v>
      </c>
      <c r="R1791" s="363" t="s">
        <v>1544</v>
      </c>
      <c r="S1791" s="363"/>
      <c r="T1791" s="365">
        <v>148.58000000000001</v>
      </c>
      <c r="U1791" s="366">
        <v>15</v>
      </c>
      <c r="V1791" s="367">
        <v>45200</v>
      </c>
      <c r="W1791" s="367">
        <v>45930</v>
      </c>
      <c r="X1791" s="363" t="s">
        <v>3322</v>
      </c>
      <c r="Y1791" s="363"/>
      <c r="Z1791" s="363"/>
      <c r="AA1791" s="363"/>
      <c r="AB1791" s="363"/>
      <c r="AC1791" s="363" t="s">
        <v>1396</v>
      </c>
      <c r="AD1791" s="363" t="s">
        <v>304</v>
      </c>
      <c r="AE1791" s="367">
        <v>44726</v>
      </c>
      <c r="AF1791" s="362" t="s">
        <v>2610</v>
      </c>
      <c r="AG1791" s="364">
        <v>7.7380000000000001E-3</v>
      </c>
      <c r="AH1791" s="364">
        <v>0.01</v>
      </c>
      <c r="AI1791" s="364">
        <v>0.31</v>
      </c>
      <c r="AJ1791" s="363" t="s">
        <v>0</v>
      </c>
      <c r="AK1791" s="368">
        <v>141.72999999999999</v>
      </c>
      <c r="AL1791" s="364">
        <v>4.5333333333333337E-2</v>
      </c>
      <c r="AM1791" s="369"/>
      <c r="AN1791" s="370">
        <v>4</v>
      </c>
      <c r="AO1791" s="371" t="s">
        <v>305</v>
      </c>
      <c r="AP1791" s="371" t="s">
        <v>0</v>
      </c>
      <c r="AQ1791" s="371" t="s">
        <v>306</v>
      </c>
      <c r="AR1791" s="372" t="s">
        <v>0</v>
      </c>
      <c r="AS1791" s="372"/>
      <c r="AT1791" s="363"/>
    </row>
    <row r="1792" spans="1:46" x14ac:dyDescent="0.3">
      <c r="A1792" s="362" t="s">
        <v>1622</v>
      </c>
      <c r="B1792" s="363" t="s">
        <v>294</v>
      </c>
      <c r="C1792" s="363" t="s">
        <v>295</v>
      </c>
      <c r="D1792" s="363" t="s">
        <v>778</v>
      </c>
      <c r="E1792" s="363" t="s">
        <v>297</v>
      </c>
      <c r="F1792" s="363" t="s">
        <v>1044</v>
      </c>
      <c r="G1792" s="363" t="s">
        <v>1045</v>
      </c>
      <c r="H1792" s="363" t="s">
        <v>1243</v>
      </c>
      <c r="I1792" s="363" t="s">
        <v>1621</v>
      </c>
      <c r="J1792" s="363"/>
      <c r="K1792" s="363" t="s">
        <v>782</v>
      </c>
      <c r="L1792" s="364">
        <v>487</v>
      </c>
      <c r="M1792" s="365">
        <v>250</v>
      </c>
      <c r="N1792" s="364">
        <v>436</v>
      </c>
      <c r="O1792" s="363" t="s">
        <v>2844</v>
      </c>
      <c r="P1792" s="363"/>
      <c r="Q1792" s="363" t="s">
        <v>300</v>
      </c>
      <c r="R1792" s="363" t="s">
        <v>905</v>
      </c>
      <c r="S1792" s="363"/>
      <c r="T1792" s="365">
        <v>440</v>
      </c>
      <c r="U1792" s="366">
        <v>20</v>
      </c>
      <c r="V1792" s="367">
        <v>45200</v>
      </c>
      <c r="W1792" s="367">
        <v>45747</v>
      </c>
      <c r="X1792" s="363" t="s">
        <v>3404</v>
      </c>
      <c r="Y1792" s="363"/>
      <c r="Z1792" s="363"/>
      <c r="AA1792" s="363"/>
      <c r="AB1792" s="363"/>
      <c r="AC1792" s="363"/>
      <c r="AD1792" s="363" t="s">
        <v>360</v>
      </c>
      <c r="AE1792" s="367"/>
      <c r="AF1792" s="362"/>
      <c r="AG1792" s="364">
        <v>8</v>
      </c>
      <c r="AH1792" s="364">
        <v>8</v>
      </c>
      <c r="AI1792" s="364">
        <v>3.12</v>
      </c>
      <c r="AJ1792" s="363" t="s">
        <v>0</v>
      </c>
      <c r="AK1792" s="368">
        <v>2.82</v>
      </c>
      <c r="AL1792" s="364">
        <v>0.23</v>
      </c>
      <c r="AM1792" s="369"/>
      <c r="AN1792" s="370">
        <v>16</v>
      </c>
      <c r="AO1792" s="371" t="s">
        <v>305</v>
      </c>
      <c r="AP1792" s="371" t="s">
        <v>0</v>
      </c>
      <c r="AQ1792" s="371" t="s">
        <v>306</v>
      </c>
      <c r="AR1792" s="372" t="s">
        <v>0</v>
      </c>
      <c r="AS1792" s="372"/>
      <c r="AT1792" s="363"/>
    </row>
    <row r="1793" spans="1:46" x14ac:dyDescent="0.3">
      <c r="A1793" s="362" t="s">
        <v>1624</v>
      </c>
      <c r="B1793" s="363" t="s">
        <v>308</v>
      </c>
      <c r="C1793" s="363" t="s">
        <v>295</v>
      </c>
      <c r="D1793" s="363" t="s">
        <v>778</v>
      </c>
      <c r="E1793" s="363" t="s">
        <v>297</v>
      </c>
      <c r="F1793" s="363" t="s">
        <v>1044</v>
      </c>
      <c r="G1793" s="363" t="s">
        <v>1045</v>
      </c>
      <c r="H1793" s="363" t="s">
        <v>1243</v>
      </c>
      <c r="I1793" s="363" t="s">
        <v>1621</v>
      </c>
      <c r="J1793" s="363"/>
      <c r="K1793" s="363" t="s">
        <v>782</v>
      </c>
      <c r="L1793" s="364">
        <v>487</v>
      </c>
      <c r="M1793" s="365">
        <v>250</v>
      </c>
      <c r="N1793" s="364">
        <v>436</v>
      </c>
      <c r="O1793" s="363" t="s">
        <v>2844</v>
      </c>
      <c r="P1793" s="363"/>
      <c r="Q1793" s="363" t="s">
        <v>300</v>
      </c>
      <c r="R1793" s="363" t="s">
        <v>905</v>
      </c>
      <c r="S1793" s="363"/>
      <c r="T1793" s="365">
        <v>440</v>
      </c>
      <c r="U1793" s="366">
        <v>20</v>
      </c>
      <c r="V1793" s="367">
        <v>45200</v>
      </c>
      <c r="W1793" s="367">
        <v>45747</v>
      </c>
      <c r="X1793" s="363" t="s">
        <v>3404</v>
      </c>
      <c r="Y1793" s="363"/>
      <c r="Z1793" s="363"/>
      <c r="AA1793" s="363"/>
      <c r="AB1793" s="363"/>
      <c r="AC1793" s="363"/>
      <c r="AD1793" s="363" t="s">
        <v>360</v>
      </c>
      <c r="AE1793" s="367"/>
      <c r="AF1793" s="362"/>
      <c r="AG1793" s="364">
        <v>8</v>
      </c>
      <c r="AH1793" s="364">
        <v>8</v>
      </c>
      <c r="AI1793" s="364">
        <v>3.12</v>
      </c>
      <c r="AJ1793" s="363" t="s">
        <v>0</v>
      </c>
      <c r="AK1793" s="368">
        <v>2.82</v>
      </c>
      <c r="AL1793" s="364">
        <v>0.23</v>
      </c>
      <c r="AM1793" s="369"/>
      <c r="AN1793" s="370">
        <v>16</v>
      </c>
      <c r="AO1793" s="371" t="s">
        <v>305</v>
      </c>
      <c r="AP1793" s="371" t="s">
        <v>0</v>
      </c>
      <c r="AQ1793" s="371" t="s">
        <v>306</v>
      </c>
      <c r="AR1793" s="372" t="s">
        <v>0</v>
      </c>
      <c r="AS1793" s="372"/>
      <c r="AT1793" s="363"/>
    </row>
    <row r="1794" spans="1:46" x14ac:dyDescent="0.3">
      <c r="A1794" s="363" t="s">
        <v>1626</v>
      </c>
      <c r="B1794" s="363" t="s">
        <v>310</v>
      </c>
      <c r="C1794" s="363" t="s">
        <v>295</v>
      </c>
      <c r="D1794" s="363" t="s">
        <v>778</v>
      </c>
      <c r="E1794" s="363" t="s">
        <v>297</v>
      </c>
      <c r="F1794" s="363" t="s">
        <v>1044</v>
      </c>
      <c r="G1794" s="363" t="s">
        <v>1045</v>
      </c>
      <c r="H1794" s="363" t="s">
        <v>1243</v>
      </c>
      <c r="I1794" s="363" t="s">
        <v>1621</v>
      </c>
      <c r="J1794" s="363"/>
      <c r="K1794" s="363" t="s">
        <v>782</v>
      </c>
      <c r="L1794" s="364">
        <v>487</v>
      </c>
      <c r="M1794" s="365">
        <v>250</v>
      </c>
      <c r="N1794" s="364">
        <v>436</v>
      </c>
      <c r="O1794" s="363" t="s">
        <v>2844</v>
      </c>
      <c r="P1794" s="363"/>
      <c r="Q1794" s="363" t="s">
        <v>300</v>
      </c>
      <c r="R1794" s="363" t="s">
        <v>905</v>
      </c>
      <c r="S1794" s="363"/>
      <c r="T1794" s="365">
        <v>440</v>
      </c>
      <c r="U1794" s="363">
        <v>20</v>
      </c>
      <c r="V1794" s="367">
        <v>45200</v>
      </c>
      <c r="W1794" s="367">
        <v>45747</v>
      </c>
      <c r="X1794" s="363" t="s">
        <v>3404</v>
      </c>
      <c r="Y1794" s="363"/>
      <c r="Z1794" s="363"/>
      <c r="AA1794" s="363"/>
      <c r="AB1794" s="363"/>
      <c r="AC1794" s="363"/>
      <c r="AD1794" s="363" t="s">
        <v>360</v>
      </c>
      <c r="AE1794" s="367"/>
      <c r="AF1794" s="363"/>
      <c r="AG1794" s="364">
        <v>8</v>
      </c>
      <c r="AH1794" s="364">
        <v>8</v>
      </c>
      <c r="AI1794" s="364">
        <v>3.12</v>
      </c>
      <c r="AJ1794" s="363" t="s">
        <v>0</v>
      </c>
      <c r="AK1794" s="368">
        <v>2.82</v>
      </c>
      <c r="AL1794" s="364">
        <v>0.23</v>
      </c>
      <c r="AM1794" s="369"/>
      <c r="AN1794" s="363">
        <v>16</v>
      </c>
      <c r="AO1794" s="371" t="s">
        <v>305</v>
      </c>
      <c r="AP1794" s="371" t="s">
        <v>0</v>
      </c>
      <c r="AQ1794" s="371" t="s">
        <v>306</v>
      </c>
      <c r="AR1794" s="372" t="s">
        <v>0</v>
      </c>
      <c r="AS1794" s="363"/>
      <c r="AT1794" s="363"/>
    </row>
    <row r="1795" spans="1:46" x14ac:dyDescent="0.3">
      <c r="A1795" s="362" t="s">
        <v>2061</v>
      </c>
      <c r="B1795" s="363" t="s">
        <v>294</v>
      </c>
      <c r="C1795" s="363" t="s">
        <v>295</v>
      </c>
      <c r="D1795" s="363" t="s">
        <v>778</v>
      </c>
      <c r="E1795" s="363" t="s">
        <v>297</v>
      </c>
      <c r="F1795" s="363" t="s">
        <v>1044</v>
      </c>
      <c r="G1795" s="363" t="s">
        <v>2624</v>
      </c>
      <c r="H1795" s="363" t="s">
        <v>1149</v>
      </c>
      <c r="I1795" s="363" t="s">
        <v>1401</v>
      </c>
      <c r="J1795" s="363" t="s">
        <v>1084</v>
      </c>
      <c r="K1795" s="363"/>
      <c r="L1795" s="364">
        <v>649.73</v>
      </c>
      <c r="M1795" s="365">
        <v>200</v>
      </c>
      <c r="N1795" s="364">
        <v>603.75</v>
      </c>
      <c r="O1795" s="363" t="s">
        <v>3267</v>
      </c>
      <c r="P1795" s="363"/>
      <c r="Q1795" s="363" t="s">
        <v>300</v>
      </c>
      <c r="R1795" s="363" t="s">
        <v>785</v>
      </c>
      <c r="S1795" s="363"/>
      <c r="T1795" s="365">
        <v>3706.07</v>
      </c>
      <c r="U1795" s="366">
        <v>15</v>
      </c>
      <c r="V1795" s="367">
        <v>45200</v>
      </c>
      <c r="W1795" s="367">
        <v>45930</v>
      </c>
      <c r="X1795" s="363" t="s">
        <v>3322</v>
      </c>
      <c r="Y1795" s="363"/>
      <c r="Z1795" s="363"/>
      <c r="AA1795" s="363"/>
      <c r="AB1795" s="363"/>
      <c r="AC1795" s="363"/>
      <c r="AD1795" s="363" t="s">
        <v>304</v>
      </c>
      <c r="AE1795" s="367">
        <v>44669</v>
      </c>
      <c r="AF1795" s="362" t="s">
        <v>2592</v>
      </c>
      <c r="AG1795" s="364">
        <v>0.18</v>
      </c>
      <c r="AH1795" s="364">
        <v>0.18</v>
      </c>
      <c r="AI1795" s="364">
        <v>0.22</v>
      </c>
      <c r="AJ1795" s="363" t="s">
        <v>0</v>
      </c>
      <c r="AK1795" s="368">
        <v>514.91999999999996</v>
      </c>
      <c r="AL1795" s="364">
        <v>0.41733333333333333</v>
      </c>
      <c r="AM1795" s="369"/>
      <c r="AN1795" s="370">
        <v>10</v>
      </c>
      <c r="AO1795" s="371" t="s">
        <v>305</v>
      </c>
      <c r="AP1795" s="371" t="s">
        <v>0</v>
      </c>
      <c r="AQ1795" s="371" t="s">
        <v>3322</v>
      </c>
      <c r="AR1795" s="372" t="s">
        <v>0</v>
      </c>
      <c r="AS1795" s="372"/>
      <c r="AT1795" s="363"/>
    </row>
    <row r="1796" spans="1:46" x14ac:dyDescent="0.3">
      <c r="A1796" s="362" t="s">
        <v>2062</v>
      </c>
      <c r="B1796" s="363" t="s">
        <v>294</v>
      </c>
      <c r="C1796" s="363" t="s">
        <v>295</v>
      </c>
      <c r="D1796" s="363" t="s">
        <v>778</v>
      </c>
      <c r="E1796" s="363" t="s">
        <v>297</v>
      </c>
      <c r="F1796" s="363" t="s">
        <v>1044</v>
      </c>
      <c r="G1796" s="363" t="s">
        <v>2624</v>
      </c>
      <c r="H1796" s="363" t="s">
        <v>1243</v>
      </c>
      <c r="I1796" s="363" t="s">
        <v>1401</v>
      </c>
      <c r="J1796" s="363" t="s">
        <v>1084</v>
      </c>
      <c r="K1796" s="363"/>
      <c r="L1796" s="364">
        <v>526.59</v>
      </c>
      <c r="M1796" s="365">
        <v>200</v>
      </c>
      <c r="N1796" s="364">
        <v>489.57</v>
      </c>
      <c r="O1796" s="363" t="s">
        <v>2845</v>
      </c>
      <c r="P1796" s="363"/>
      <c r="Q1796" s="363" t="s">
        <v>300</v>
      </c>
      <c r="R1796" s="363" t="s">
        <v>905</v>
      </c>
      <c r="S1796" s="363"/>
      <c r="T1796" s="365">
        <v>7079.72</v>
      </c>
      <c r="U1796" s="366">
        <v>15</v>
      </c>
      <c r="V1796" s="367">
        <v>45200</v>
      </c>
      <c r="W1796" s="367">
        <v>45565</v>
      </c>
      <c r="X1796" s="363" t="s">
        <v>3322</v>
      </c>
      <c r="Y1796" s="363"/>
      <c r="Z1796" s="363"/>
      <c r="AA1796" s="363"/>
      <c r="AB1796" s="363"/>
      <c r="AC1796" s="363"/>
      <c r="AD1796" s="363" t="s">
        <v>304</v>
      </c>
      <c r="AE1796" s="367">
        <v>44669</v>
      </c>
      <c r="AF1796" s="362" t="s">
        <v>2592</v>
      </c>
      <c r="AG1796" s="364">
        <v>0.13</v>
      </c>
      <c r="AH1796" s="364">
        <v>0.13</v>
      </c>
      <c r="AI1796" s="364">
        <v>0.09</v>
      </c>
      <c r="AJ1796" s="363" t="s">
        <v>0</v>
      </c>
      <c r="AK1796" s="368">
        <v>1251.6500000000001</v>
      </c>
      <c r="AL1796" s="364">
        <v>0.33800000000000002</v>
      </c>
      <c r="AM1796" s="369"/>
      <c r="AN1796" s="370">
        <v>10</v>
      </c>
      <c r="AO1796" s="371" t="s">
        <v>305</v>
      </c>
      <c r="AP1796" s="371" t="s">
        <v>0</v>
      </c>
      <c r="AQ1796" s="371" t="s">
        <v>306</v>
      </c>
      <c r="AR1796" s="372" t="s">
        <v>0</v>
      </c>
      <c r="AS1796" s="372"/>
      <c r="AT1796" s="363"/>
    </row>
    <row r="1797" spans="1:46" x14ac:dyDescent="0.3">
      <c r="A1797" s="362" t="s">
        <v>2062</v>
      </c>
      <c r="B1797" s="363" t="s">
        <v>294</v>
      </c>
      <c r="C1797" s="363" t="s">
        <v>295</v>
      </c>
      <c r="D1797" s="363" t="s">
        <v>778</v>
      </c>
      <c r="E1797" s="363" t="s">
        <v>297</v>
      </c>
      <c r="F1797" s="363" t="s">
        <v>1044</v>
      </c>
      <c r="G1797" s="363" t="s">
        <v>2624</v>
      </c>
      <c r="H1797" s="363" t="s">
        <v>1391</v>
      </c>
      <c r="I1797" s="363" t="s">
        <v>1401</v>
      </c>
      <c r="J1797" s="363" t="s">
        <v>1084</v>
      </c>
      <c r="K1797" s="363"/>
      <c r="L1797" s="364">
        <v>526.59</v>
      </c>
      <c r="M1797" s="365">
        <v>200</v>
      </c>
      <c r="N1797" s="364">
        <v>489.57</v>
      </c>
      <c r="O1797" s="363" t="s">
        <v>3268</v>
      </c>
      <c r="P1797" s="363"/>
      <c r="Q1797" s="363" t="s">
        <v>319</v>
      </c>
      <c r="R1797" s="363" t="s">
        <v>905</v>
      </c>
      <c r="S1797" s="363"/>
      <c r="T1797" s="365">
        <v>7079.72</v>
      </c>
      <c r="U1797" s="366">
        <v>15</v>
      </c>
      <c r="V1797" s="367">
        <v>45566</v>
      </c>
      <c r="W1797" s="367">
        <v>45930</v>
      </c>
      <c r="X1797" s="363" t="s">
        <v>3322</v>
      </c>
      <c r="Y1797" s="363"/>
      <c r="Z1797" s="363"/>
      <c r="AA1797" s="363"/>
      <c r="AB1797" s="363"/>
      <c r="AC1797" s="363"/>
      <c r="AD1797" s="363" t="s">
        <v>304</v>
      </c>
      <c r="AE1797" s="367">
        <v>44669</v>
      </c>
      <c r="AF1797" s="362" t="s">
        <v>2592</v>
      </c>
      <c r="AG1797" s="364">
        <v>0.13</v>
      </c>
      <c r="AH1797" s="364">
        <v>0.13</v>
      </c>
      <c r="AI1797" s="364">
        <v>0.09</v>
      </c>
      <c r="AJ1797" s="363" t="s">
        <v>0</v>
      </c>
      <c r="AK1797" s="368">
        <v>1251.6500000000001</v>
      </c>
      <c r="AL1797" s="364">
        <v>0.33800000000000002</v>
      </c>
      <c r="AM1797" s="369"/>
      <c r="AN1797" s="370">
        <v>10</v>
      </c>
      <c r="AO1797" s="371" t="s">
        <v>305</v>
      </c>
      <c r="AP1797" s="371" t="s">
        <v>0</v>
      </c>
      <c r="AQ1797" s="371" t="s">
        <v>3322</v>
      </c>
      <c r="AR1797" s="372" t="s">
        <v>0</v>
      </c>
      <c r="AS1797" s="372"/>
      <c r="AT1797" s="363"/>
    </row>
    <row r="1798" spans="1:46" x14ac:dyDescent="0.3">
      <c r="A1798" s="362" t="s">
        <v>2063</v>
      </c>
      <c r="B1798" s="363" t="s">
        <v>294</v>
      </c>
      <c r="C1798" s="363" t="s">
        <v>295</v>
      </c>
      <c r="D1798" s="363" t="s">
        <v>778</v>
      </c>
      <c r="E1798" s="363" t="s">
        <v>297</v>
      </c>
      <c r="F1798" s="363" t="s">
        <v>1044</v>
      </c>
      <c r="G1798" s="363" t="s">
        <v>2624</v>
      </c>
      <c r="H1798" s="363" t="s">
        <v>1149</v>
      </c>
      <c r="I1798" s="363" t="s">
        <v>1569</v>
      </c>
      <c r="J1798" s="363" t="s">
        <v>1082</v>
      </c>
      <c r="K1798" s="363"/>
      <c r="L1798" s="364">
        <v>5163.53</v>
      </c>
      <c r="M1798" s="365">
        <v>1200</v>
      </c>
      <c r="N1798" s="364">
        <v>4796.3500000000004</v>
      </c>
      <c r="O1798" s="363" t="s">
        <v>3269</v>
      </c>
      <c r="P1798" s="363"/>
      <c r="Q1798" s="363" t="s">
        <v>300</v>
      </c>
      <c r="R1798" s="363" t="s">
        <v>785</v>
      </c>
      <c r="S1798" s="363"/>
      <c r="T1798" s="365">
        <v>8843.6299999999992</v>
      </c>
      <c r="U1798" s="366">
        <v>15</v>
      </c>
      <c r="V1798" s="367">
        <v>45200</v>
      </c>
      <c r="W1798" s="367">
        <v>45930</v>
      </c>
      <c r="X1798" s="363" t="s">
        <v>3322</v>
      </c>
      <c r="Y1798" s="363"/>
      <c r="Z1798" s="363"/>
      <c r="AA1798" s="363"/>
      <c r="AB1798" s="363"/>
      <c r="AC1798" s="363" t="s">
        <v>1083</v>
      </c>
      <c r="AD1798" s="363" t="s">
        <v>304</v>
      </c>
      <c r="AE1798" s="367">
        <v>44669</v>
      </c>
      <c r="AF1798" s="362" t="s">
        <v>2592</v>
      </c>
      <c r="AG1798" s="364">
        <v>2.2999999999999998</v>
      </c>
      <c r="AH1798" s="364">
        <v>2.29</v>
      </c>
      <c r="AI1798" s="364">
        <v>0.94</v>
      </c>
      <c r="AJ1798" s="363" t="s">
        <v>0</v>
      </c>
      <c r="AK1798" s="368">
        <v>146.66213640526922</v>
      </c>
      <c r="AL1798" s="364">
        <v>2.2997209305238919</v>
      </c>
      <c r="AM1798" s="369"/>
      <c r="AN1798" s="370">
        <v>10</v>
      </c>
      <c r="AO1798" s="371" t="s">
        <v>305</v>
      </c>
      <c r="AP1798" s="371" t="s">
        <v>0</v>
      </c>
      <c r="AQ1798" s="371" t="s">
        <v>3322</v>
      </c>
      <c r="AR1798" s="372" t="s">
        <v>0</v>
      </c>
      <c r="AS1798" s="372"/>
      <c r="AT1798" s="363"/>
    </row>
    <row r="1799" spans="1:46" x14ac:dyDescent="0.3">
      <c r="A1799" s="362" t="s">
        <v>2064</v>
      </c>
      <c r="B1799" s="363" t="s">
        <v>294</v>
      </c>
      <c r="C1799" s="363" t="s">
        <v>295</v>
      </c>
      <c r="D1799" s="363" t="s">
        <v>778</v>
      </c>
      <c r="E1799" s="363" t="s">
        <v>297</v>
      </c>
      <c r="F1799" s="363" t="s">
        <v>1044</v>
      </c>
      <c r="G1799" s="363" t="s">
        <v>2624</v>
      </c>
      <c r="H1799" s="363" t="s">
        <v>1243</v>
      </c>
      <c r="I1799" s="363" t="s">
        <v>1569</v>
      </c>
      <c r="J1799" s="363" t="s">
        <v>1082</v>
      </c>
      <c r="K1799" s="363"/>
      <c r="L1799" s="364">
        <v>5442.44</v>
      </c>
      <c r="M1799" s="365">
        <v>1200</v>
      </c>
      <c r="N1799" s="364">
        <v>5055.51</v>
      </c>
      <c r="O1799" s="363" t="s">
        <v>3270</v>
      </c>
      <c r="P1799" s="363"/>
      <c r="Q1799" s="363" t="s">
        <v>300</v>
      </c>
      <c r="R1799" s="363" t="s">
        <v>905</v>
      </c>
      <c r="S1799" s="363"/>
      <c r="T1799" s="365">
        <v>9054.17</v>
      </c>
      <c r="U1799" s="366">
        <v>15</v>
      </c>
      <c r="V1799" s="367">
        <v>45200</v>
      </c>
      <c r="W1799" s="367">
        <v>45930</v>
      </c>
      <c r="X1799" s="363" t="s">
        <v>3322</v>
      </c>
      <c r="Y1799" s="363"/>
      <c r="Z1799" s="363"/>
      <c r="AA1799" s="363"/>
      <c r="AB1799" s="363"/>
      <c r="AC1799" s="363" t="s">
        <v>1083</v>
      </c>
      <c r="AD1799" s="363" t="s">
        <v>304</v>
      </c>
      <c r="AE1799" s="367">
        <v>44669</v>
      </c>
      <c r="AF1799" s="362" t="s">
        <v>2592</v>
      </c>
      <c r="AG1799" s="364">
        <v>2.67</v>
      </c>
      <c r="AH1799" s="364">
        <v>2.65</v>
      </c>
      <c r="AI1799" s="364">
        <v>1.1200000000000001</v>
      </c>
      <c r="AJ1799" s="363" t="s">
        <v>181</v>
      </c>
      <c r="AK1799" s="368">
        <v>224.65738165787056</v>
      </c>
      <c r="AL1799" s="364">
        <v>2.3884046397626073</v>
      </c>
      <c r="AM1799" s="369"/>
      <c r="AN1799" s="370">
        <v>10</v>
      </c>
      <c r="AO1799" s="371" t="s">
        <v>305</v>
      </c>
      <c r="AP1799" s="371" t="s">
        <v>0</v>
      </c>
      <c r="AQ1799" s="371" t="s">
        <v>3322</v>
      </c>
      <c r="AR1799" s="372" t="s">
        <v>0</v>
      </c>
      <c r="AS1799" s="372"/>
      <c r="AT1799" s="363"/>
    </row>
    <row r="1800" spans="1:46" x14ac:dyDescent="0.3">
      <c r="A1800" s="362" t="s">
        <v>2065</v>
      </c>
      <c r="B1800" s="363" t="s">
        <v>294</v>
      </c>
      <c r="C1800" s="363" t="s">
        <v>295</v>
      </c>
      <c r="D1800" s="363" t="s">
        <v>778</v>
      </c>
      <c r="E1800" s="363" t="s">
        <v>297</v>
      </c>
      <c r="F1800" s="363" t="s">
        <v>1044</v>
      </c>
      <c r="G1800" s="363" t="s">
        <v>2624</v>
      </c>
      <c r="H1800" s="363" t="s">
        <v>1149</v>
      </c>
      <c r="I1800" s="363" t="s">
        <v>1569</v>
      </c>
      <c r="J1800" s="363" t="s">
        <v>1085</v>
      </c>
      <c r="K1800" s="363"/>
      <c r="L1800" s="364">
        <v>4943.53</v>
      </c>
      <c r="M1800" s="365">
        <v>1200</v>
      </c>
      <c r="N1800" s="364">
        <v>4591.8500000000004</v>
      </c>
      <c r="O1800" s="363" t="s">
        <v>3271</v>
      </c>
      <c r="P1800" s="363"/>
      <c r="Q1800" s="363" t="s">
        <v>300</v>
      </c>
      <c r="R1800" s="363" t="s">
        <v>785</v>
      </c>
      <c r="S1800" s="363"/>
      <c r="T1800" s="365">
        <v>10780.86</v>
      </c>
      <c r="U1800" s="366">
        <v>15</v>
      </c>
      <c r="V1800" s="367">
        <v>45200</v>
      </c>
      <c r="W1800" s="367">
        <v>45930</v>
      </c>
      <c r="X1800" s="363" t="s">
        <v>3322</v>
      </c>
      <c r="Y1800" s="363"/>
      <c r="Z1800" s="363"/>
      <c r="AA1800" s="363"/>
      <c r="AB1800" s="363"/>
      <c r="AC1800" s="363" t="s">
        <v>1086</v>
      </c>
      <c r="AD1800" s="363" t="s">
        <v>304</v>
      </c>
      <c r="AE1800" s="367">
        <v>44669</v>
      </c>
      <c r="AF1800" s="362" t="s">
        <v>2592</v>
      </c>
      <c r="AG1800" s="364">
        <v>2.2999999999999998</v>
      </c>
      <c r="AH1800" s="364">
        <v>2.29</v>
      </c>
      <c r="AI1800" s="364">
        <v>0.78</v>
      </c>
      <c r="AJ1800" s="363" t="s">
        <v>0</v>
      </c>
      <c r="AK1800" s="368">
        <v>121.0888321401786</v>
      </c>
      <c r="AL1800" s="364">
        <v>2.8278791839208606</v>
      </c>
      <c r="AM1800" s="369"/>
      <c r="AN1800" s="370">
        <v>10</v>
      </c>
      <c r="AO1800" s="371" t="s">
        <v>305</v>
      </c>
      <c r="AP1800" s="371" t="s">
        <v>0</v>
      </c>
      <c r="AQ1800" s="371" t="s">
        <v>3322</v>
      </c>
      <c r="AR1800" s="372" t="s">
        <v>0</v>
      </c>
      <c r="AS1800" s="372"/>
      <c r="AT1800" s="363"/>
    </row>
    <row r="1801" spans="1:46" x14ac:dyDescent="0.3">
      <c r="A1801" s="362" t="s">
        <v>2066</v>
      </c>
      <c r="B1801" s="363" t="s">
        <v>294</v>
      </c>
      <c r="C1801" s="363" t="s">
        <v>295</v>
      </c>
      <c r="D1801" s="363" t="s">
        <v>778</v>
      </c>
      <c r="E1801" s="363" t="s">
        <v>297</v>
      </c>
      <c r="F1801" s="363" t="s">
        <v>1044</v>
      </c>
      <c r="G1801" s="363" t="s">
        <v>2624</v>
      </c>
      <c r="H1801" s="363" t="s">
        <v>1243</v>
      </c>
      <c r="I1801" s="363" t="s">
        <v>1569</v>
      </c>
      <c r="J1801" s="363" t="s">
        <v>1085</v>
      </c>
      <c r="K1801" s="363"/>
      <c r="L1801" s="364">
        <v>5121.6499999999996</v>
      </c>
      <c r="M1801" s="365">
        <v>1200</v>
      </c>
      <c r="N1801" s="364">
        <v>4757.33</v>
      </c>
      <c r="O1801" s="363" t="s">
        <v>3272</v>
      </c>
      <c r="P1801" s="363"/>
      <c r="Q1801" s="363" t="s">
        <v>300</v>
      </c>
      <c r="R1801" s="363" t="s">
        <v>905</v>
      </c>
      <c r="S1801" s="363"/>
      <c r="T1801" s="365">
        <v>11244.63</v>
      </c>
      <c r="U1801" s="366">
        <v>15</v>
      </c>
      <c r="V1801" s="367">
        <v>45200</v>
      </c>
      <c r="W1801" s="367">
        <v>45930</v>
      </c>
      <c r="X1801" s="363" t="s">
        <v>3322</v>
      </c>
      <c r="Y1801" s="363"/>
      <c r="Z1801" s="363"/>
      <c r="AA1801" s="363"/>
      <c r="AB1801" s="363"/>
      <c r="AC1801" s="363" t="s">
        <v>1086</v>
      </c>
      <c r="AD1801" s="363" t="s">
        <v>304</v>
      </c>
      <c r="AE1801" s="367">
        <v>44669</v>
      </c>
      <c r="AF1801" s="362" t="s">
        <v>2592</v>
      </c>
      <c r="AG1801" s="364">
        <v>2.67</v>
      </c>
      <c r="AH1801" s="364">
        <v>2.65</v>
      </c>
      <c r="AI1801" s="364">
        <v>0.91</v>
      </c>
      <c r="AJ1801" s="363" t="s">
        <v>0</v>
      </c>
      <c r="AK1801" s="368">
        <v>187.97764508571171</v>
      </c>
      <c r="AL1801" s="364">
        <v>2.9180124258431404</v>
      </c>
      <c r="AM1801" s="369"/>
      <c r="AN1801" s="370">
        <v>10</v>
      </c>
      <c r="AO1801" s="371" t="s">
        <v>305</v>
      </c>
      <c r="AP1801" s="371" t="s">
        <v>0</v>
      </c>
      <c r="AQ1801" s="371" t="s">
        <v>3322</v>
      </c>
      <c r="AR1801" s="372" t="s">
        <v>0</v>
      </c>
      <c r="AS1801" s="372"/>
      <c r="AT1801" s="363"/>
    </row>
    <row r="1802" spans="1:46" x14ac:dyDescent="0.3">
      <c r="A1802" s="362" t="s">
        <v>2067</v>
      </c>
      <c r="B1802" s="363" t="s">
        <v>308</v>
      </c>
      <c r="C1802" s="363" t="s">
        <v>295</v>
      </c>
      <c r="D1802" s="363" t="s">
        <v>778</v>
      </c>
      <c r="E1802" s="363" t="s">
        <v>297</v>
      </c>
      <c r="F1802" s="363" t="s">
        <v>1044</v>
      </c>
      <c r="G1802" s="363" t="s">
        <v>2624</v>
      </c>
      <c r="H1802" s="363" t="s">
        <v>1149</v>
      </c>
      <c r="I1802" s="363" t="s">
        <v>1401</v>
      </c>
      <c r="J1802" s="363" t="s">
        <v>1084</v>
      </c>
      <c r="K1802" s="363"/>
      <c r="L1802" s="364">
        <v>653.39</v>
      </c>
      <c r="M1802" s="365">
        <v>200</v>
      </c>
      <c r="N1802" s="364">
        <v>607.62</v>
      </c>
      <c r="O1802" s="363" t="s">
        <v>3267</v>
      </c>
      <c r="P1802" s="363"/>
      <c r="Q1802" s="363" t="s">
        <v>300</v>
      </c>
      <c r="R1802" s="363" t="s">
        <v>785</v>
      </c>
      <c r="S1802" s="363"/>
      <c r="T1802" s="365">
        <v>3562.8</v>
      </c>
      <c r="U1802" s="366">
        <v>15</v>
      </c>
      <c r="V1802" s="367">
        <v>45200</v>
      </c>
      <c r="W1802" s="367">
        <v>45930</v>
      </c>
      <c r="X1802" s="363" t="s">
        <v>3322</v>
      </c>
      <c r="Y1802" s="363"/>
      <c r="Z1802" s="363"/>
      <c r="AA1802" s="363"/>
      <c r="AB1802" s="363"/>
      <c r="AC1802" s="363"/>
      <c r="AD1802" s="363" t="s">
        <v>304</v>
      </c>
      <c r="AE1802" s="367">
        <v>44669</v>
      </c>
      <c r="AF1802" s="362" t="s">
        <v>2592</v>
      </c>
      <c r="AG1802" s="364">
        <v>0.15</v>
      </c>
      <c r="AH1802" s="364">
        <v>0.15</v>
      </c>
      <c r="AI1802" s="364">
        <v>0.21</v>
      </c>
      <c r="AJ1802" s="363" t="s">
        <v>0</v>
      </c>
      <c r="AK1802" s="368">
        <v>490.74</v>
      </c>
      <c r="AL1802" s="364">
        <v>0.42</v>
      </c>
      <c r="AM1802" s="369"/>
      <c r="AN1802" s="370">
        <v>10</v>
      </c>
      <c r="AO1802" s="371" t="s">
        <v>305</v>
      </c>
      <c r="AP1802" s="371" t="s">
        <v>0</v>
      </c>
      <c r="AQ1802" s="371" t="s">
        <v>3322</v>
      </c>
      <c r="AR1802" s="372" t="s">
        <v>0</v>
      </c>
      <c r="AS1802" s="372"/>
      <c r="AT1802" s="363"/>
    </row>
    <row r="1803" spans="1:46" x14ac:dyDescent="0.3">
      <c r="A1803" s="362" t="s">
        <v>2068</v>
      </c>
      <c r="B1803" s="363" t="s">
        <v>308</v>
      </c>
      <c r="C1803" s="363" t="s">
        <v>295</v>
      </c>
      <c r="D1803" s="363" t="s">
        <v>778</v>
      </c>
      <c r="E1803" s="363" t="s">
        <v>297</v>
      </c>
      <c r="F1803" s="363" t="s">
        <v>1044</v>
      </c>
      <c r="G1803" s="363" t="s">
        <v>2624</v>
      </c>
      <c r="H1803" s="363" t="s">
        <v>1243</v>
      </c>
      <c r="I1803" s="363" t="s">
        <v>1401</v>
      </c>
      <c r="J1803" s="363" t="s">
        <v>1084</v>
      </c>
      <c r="K1803" s="363"/>
      <c r="L1803" s="364">
        <v>537.35</v>
      </c>
      <c r="M1803" s="365">
        <v>200</v>
      </c>
      <c r="N1803" s="364">
        <v>499.9</v>
      </c>
      <c r="O1803" s="363" t="s">
        <v>2845</v>
      </c>
      <c r="P1803" s="363"/>
      <c r="Q1803" s="363" t="s">
        <v>300</v>
      </c>
      <c r="R1803" s="363" t="s">
        <v>905</v>
      </c>
      <c r="S1803" s="363"/>
      <c r="T1803" s="365">
        <v>5981.72</v>
      </c>
      <c r="U1803" s="366">
        <v>15</v>
      </c>
      <c r="V1803" s="367">
        <v>45200</v>
      </c>
      <c r="W1803" s="367">
        <v>45565</v>
      </c>
      <c r="X1803" s="363" t="s">
        <v>3322</v>
      </c>
      <c r="Y1803" s="363"/>
      <c r="Z1803" s="363"/>
      <c r="AA1803" s="363"/>
      <c r="AB1803" s="363"/>
      <c r="AC1803" s="363"/>
      <c r="AD1803" s="363" t="s">
        <v>304</v>
      </c>
      <c r="AE1803" s="367">
        <v>44669</v>
      </c>
      <c r="AF1803" s="362" t="s">
        <v>2592</v>
      </c>
      <c r="AG1803" s="364">
        <v>0.11</v>
      </c>
      <c r="AH1803" s="364">
        <v>0.11</v>
      </c>
      <c r="AI1803" s="364">
        <v>0.1</v>
      </c>
      <c r="AJ1803" s="363" t="s">
        <v>0</v>
      </c>
      <c r="AK1803" s="368">
        <v>1031.01</v>
      </c>
      <c r="AL1803" s="364">
        <v>0.34533333333333333</v>
      </c>
      <c r="AM1803" s="369"/>
      <c r="AN1803" s="370">
        <v>10</v>
      </c>
      <c r="AO1803" s="371" t="s">
        <v>305</v>
      </c>
      <c r="AP1803" s="371" t="s">
        <v>0</v>
      </c>
      <c r="AQ1803" s="371" t="s">
        <v>306</v>
      </c>
      <c r="AR1803" s="372" t="s">
        <v>0</v>
      </c>
      <c r="AS1803" s="372"/>
      <c r="AT1803" s="363"/>
    </row>
    <row r="1804" spans="1:46" x14ac:dyDescent="0.3">
      <c r="A1804" s="362" t="s">
        <v>2068</v>
      </c>
      <c r="B1804" s="363" t="s">
        <v>308</v>
      </c>
      <c r="C1804" s="363" t="s">
        <v>295</v>
      </c>
      <c r="D1804" s="363" t="s">
        <v>778</v>
      </c>
      <c r="E1804" s="363" t="s">
        <v>297</v>
      </c>
      <c r="F1804" s="363" t="s">
        <v>1044</v>
      </c>
      <c r="G1804" s="363" t="s">
        <v>2624</v>
      </c>
      <c r="H1804" s="363" t="s">
        <v>1391</v>
      </c>
      <c r="I1804" s="363" t="s">
        <v>1401</v>
      </c>
      <c r="J1804" s="363" t="s">
        <v>1084</v>
      </c>
      <c r="K1804" s="363"/>
      <c r="L1804" s="364">
        <v>537.35</v>
      </c>
      <c r="M1804" s="365">
        <v>200</v>
      </c>
      <c r="N1804" s="364">
        <v>499.9</v>
      </c>
      <c r="O1804" s="363" t="s">
        <v>3268</v>
      </c>
      <c r="P1804" s="363"/>
      <c r="Q1804" s="363" t="s">
        <v>319</v>
      </c>
      <c r="R1804" s="363" t="s">
        <v>905</v>
      </c>
      <c r="S1804" s="363"/>
      <c r="T1804" s="365">
        <v>5981.72</v>
      </c>
      <c r="U1804" s="366">
        <v>15</v>
      </c>
      <c r="V1804" s="367">
        <v>45566</v>
      </c>
      <c r="W1804" s="367">
        <v>45930</v>
      </c>
      <c r="X1804" s="363" t="s">
        <v>3322</v>
      </c>
      <c r="Y1804" s="363"/>
      <c r="Z1804" s="363"/>
      <c r="AA1804" s="363"/>
      <c r="AB1804" s="363"/>
      <c r="AC1804" s="363"/>
      <c r="AD1804" s="363" t="s">
        <v>304</v>
      </c>
      <c r="AE1804" s="367">
        <v>44669</v>
      </c>
      <c r="AF1804" s="362" t="s">
        <v>2592</v>
      </c>
      <c r="AG1804" s="364">
        <v>0.11</v>
      </c>
      <c r="AH1804" s="364">
        <v>0.11</v>
      </c>
      <c r="AI1804" s="364">
        <v>0.1</v>
      </c>
      <c r="AJ1804" s="363" t="s">
        <v>0</v>
      </c>
      <c r="AK1804" s="368">
        <v>1031.01</v>
      </c>
      <c r="AL1804" s="364">
        <v>0.34533333333333333</v>
      </c>
      <c r="AM1804" s="369"/>
      <c r="AN1804" s="370">
        <v>10</v>
      </c>
      <c r="AO1804" s="371" t="s">
        <v>305</v>
      </c>
      <c r="AP1804" s="371" t="s">
        <v>0</v>
      </c>
      <c r="AQ1804" s="371" t="s">
        <v>3322</v>
      </c>
      <c r="AR1804" s="372" t="s">
        <v>0</v>
      </c>
      <c r="AS1804" s="372"/>
      <c r="AT1804" s="363"/>
    </row>
    <row r="1805" spans="1:46" x14ac:dyDescent="0.3">
      <c r="A1805" s="362" t="s">
        <v>2069</v>
      </c>
      <c r="B1805" s="363" t="s">
        <v>308</v>
      </c>
      <c r="C1805" s="363" t="s">
        <v>295</v>
      </c>
      <c r="D1805" s="363" t="s">
        <v>778</v>
      </c>
      <c r="E1805" s="363" t="s">
        <v>297</v>
      </c>
      <c r="F1805" s="363" t="s">
        <v>1044</v>
      </c>
      <c r="G1805" s="363" t="s">
        <v>2624</v>
      </c>
      <c r="H1805" s="363" t="s">
        <v>1149</v>
      </c>
      <c r="I1805" s="363" t="s">
        <v>1569</v>
      </c>
      <c r="J1805" s="363" t="s">
        <v>1082</v>
      </c>
      <c r="K1805" s="363"/>
      <c r="L1805" s="364">
        <v>4593.97</v>
      </c>
      <c r="M1805" s="365">
        <v>1200</v>
      </c>
      <c r="N1805" s="364">
        <v>4270.8</v>
      </c>
      <c r="O1805" s="363" t="s">
        <v>3269</v>
      </c>
      <c r="P1805" s="363"/>
      <c r="Q1805" s="363" t="s">
        <v>300</v>
      </c>
      <c r="R1805" s="363" t="s">
        <v>785</v>
      </c>
      <c r="S1805" s="363"/>
      <c r="T1805" s="365">
        <v>8835.85</v>
      </c>
      <c r="U1805" s="366">
        <v>15</v>
      </c>
      <c r="V1805" s="367">
        <v>45200</v>
      </c>
      <c r="W1805" s="367">
        <v>45930</v>
      </c>
      <c r="X1805" s="363" t="s">
        <v>3322</v>
      </c>
      <c r="Y1805" s="363"/>
      <c r="Z1805" s="363"/>
      <c r="AA1805" s="363"/>
      <c r="AB1805" s="363"/>
      <c r="AC1805" s="363" t="s">
        <v>1083</v>
      </c>
      <c r="AD1805" s="363" t="s">
        <v>304</v>
      </c>
      <c r="AE1805" s="367">
        <v>44669</v>
      </c>
      <c r="AF1805" s="362" t="s">
        <v>2592</v>
      </c>
      <c r="AG1805" s="364">
        <v>1.97</v>
      </c>
      <c r="AH1805" s="364">
        <v>1.96</v>
      </c>
      <c r="AI1805" s="364">
        <v>0.93</v>
      </c>
      <c r="AJ1805" s="363" t="s">
        <v>0</v>
      </c>
      <c r="AK1805" s="368">
        <v>161.51278213055502</v>
      </c>
      <c r="AL1805" s="364">
        <v>2.0623767034671316</v>
      </c>
      <c r="AM1805" s="369"/>
      <c r="AN1805" s="370">
        <v>10</v>
      </c>
      <c r="AO1805" s="371" t="s">
        <v>305</v>
      </c>
      <c r="AP1805" s="371" t="s">
        <v>0</v>
      </c>
      <c r="AQ1805" s="371" t="s">
        <v>3322</v>
      </c>
      <c r="AR1805" s="372" t="s">
        <v>0</v>
      </c>
      <c r="AS1805" s="372"/>
      <c r="AT1805" s="363"/>
    </row>
    <row r="1806" spans="1:46" x14ac:dyDescent="0.3">
      <c r="A1806" s="362" t="s">
        <v>2070</v>
      </c>
      <c r="B1806" s="363" t="s">
        <v>308</v>
      </c>
      <c r="C1806" s="363" t="s">
        <v>295</v>
      </c>
      <c r="D1806" s="363" t="s">
        <v>778</v>
      </c>
      <c r="E1806" s="363" t="s">
        <v>297</v>
      </c>
      <c r="F1806" s="363" t="s">
        <v>1044</v>
      </c>
      <c r="G1806" s="363" t="s">
        <v>2624</v>
      </c>
      <c r="H1806" s="363" t="s">
        <v>1243</v>
      </c>
      <c r="I1806" s="363" t="s">
        <v>1569</v>
      </c>
      <c r="J1806" s="363" t="s">
        <v>1082</v>
      </c>
      <c r="K1806" s="363"/>
      <c r="L1806" s="364">
        <v>3595.13</v>
      </c>
      <c r="M1806" s="365">
        <v>1200</v>
      </c>
      <c r="N1806" s="364">
        <v>3342.24</v>
      </c>
      <c r="O1806" s="363" t="s">
        <v>3270</v>
      </c>
      <c r="P1806" s="363"/>
      <c r="Q1806" s="363" t="s">
        <v>300</v>
      </c>
      <c r="R1806" s="363" t="s">
        <v>905</v>
      </c>
      <c r="S1806" s="363"/>
      <c r="T1806" s="365">
        <v>8816.07</v>
      </c>
      <c r="U1806" s="366">
        <v>15</v>
      </c>
      <c r="V1806" s="367">
        <v>45200</v>
      </c>
      <c r="W1806" s="367">
        <v>45930</v>
      </c>
      <c r="X1806" s="363" t="s">
        <v>3322</v>
      </c>
      <c r="Y1806" s="363"/>
      <c r="Z1806" s="363"/>
      <c r="AA1806" s="363"/>
      <c r="AB1806" s="363"/>
      <c r="AC1806" s="363" t="s">
        <v>1083</v>
      </c>
      <c r="AD1806" s="363" t="s">
        <v>304</v>
      </c>
      <c r="AE1806" s="367">
        <v>44669</v>
      </c>
      <c r="AF1806" s="362" t="s">
        <v>2592</v>
      </c>
      <c r="AG1806" s="364">
        <v>2.2799999999999998</v>
      </c>
      <c r="AH1806" s="364">
        <v>2.2599999999999998</v>
      </c>
      <c r="AI1806" s="364">
        <v>1.04</v>
      </c>
      <c r="AJ1806" s="363" t="s">
        <v>181</v>
      </c>
      <c r="AK1806" s="368">
        <v>298.8071976208854</v>
      </c>
      <c r="AL1806" s="364">
        <v>1.6198492800243709</v>
      </c>
      <c r="AM1806" s="369"/>
      <c r="AN1806" s="370">
        <v>10</v>
      </c>
      <c r="AO1806" s="371" t="s">
        <v>305</v>
      </c>
      <c r="AP1806" s="371" t="s">
        <v>0</v>
      </c>
      <c r="AQ1806" s="371" t="s">
        <v>3322</v>
      </c>
      <c r="AR1806" s="372" t="s">
        <v>0</v>
      </c>
      <c r="AS1806" s="372"/>
      <c r="AT1806" s="363"/>
    </row>
    <row r="1807" spans="1:46" x14ac:dyDescent="0.3">
      <c r="A1807" s="362" t="s">
        <v>2071</v>
      </c>
      <c r="B1807" s="363" t="s">
        <v>308</v>
      </c>
      <c r="C1807" s="363" t="s">
        <v>295</v>
      </c>
      <c r="D1807" s="363" t="s">
        <v>778</v>
      </c>
      <c r="E1807" s="363" t="s">
        <v>297</v>
      </c>
      <c r="F1807" s="363" t="s">
        <v>1044</v>
      </c>
      <c r="G1807" s="363" t="s">
        <v>2624</v>
      </c>
      <c r="H1807" s="363" t="s">
        <v>1149</v>
      </c>
      <c r="I1807" s="363" t="s">
        <v>1569</v>
      </c>
      <c r="J1807" s="363" t="s">
        <v>1085</v>
      </c>
      <c r="K1807" s="363"/>
      <c r="L1807" s="364">
        <v>4312.72</v>
      </c>
      <c r="M1807" s="365">
        <v>1200</v>
      </c>
      <c r="N1807" s="364">
        <v>4009.38</v>
      </c>
      <c r="O1807" s="363" t="s">
        <v>3271</v>
      </c>
      <c r="P1807" s="363"/>
      <c r="Q1807" s="363" t="s">
        <v>300</v>
      </c>
      <c r="R1807" s="363" t="s">
        <v>785</v>
      </c>
      <c r="S1807" s="363"/>
      <c r="T1807" s="365">
        <v>10767.08</v>
      </c>
      <c r="U1807" s="366">
        <v>15</v>
      </c>
      <c r="V1807" s="367">
        <v>45200</v>
      </c>
      <c r="W1807" s="367">
        <v>45930</v>
      </c>
      <c r="X1807" s="363" t="s">
        <v>3322</v>
      </c>
      <c r="Y1807" s="363"/>
      <c r="Z1807" s="363"/>
      <c r="AA1807" s="363"/>
      <c r="AB1807" s="363"/>
      <c r="AC1807" s="363" t="s">
        <v>1086</v>
      </c>
      <c r="AD1807" s="363" t="s">
        <v>304</v>
      </c>
      <c r="AE1807" s="367">
        <v>44669</v>
      </c>
      <c r="AF1807" s="362" t="s">
        <v>2592</v>
      </c>
      <c r="AG1807" s="364">
        <v>1.97</v>
      </c>
      <c r="AH1807" s="364">
        <v>1.96</v>
      </c>
      <c r="AI1807" s="364">
        <v>0.72</v>
      </c>
      <c r="AJ1807" s="363" t="s">
        <v>0</v>
      </c>
      <c r="AK1807" s="368">
        <v>137.36810109594396</v>
      </c>
      <c r="AL1807" s="364">
        <v>2.4731063816579404</v>
      </c>
      <c r="AM1807" s="369"/>
      <c r="AN1807" s="370">
        <v>10</v>
      </c>
      <c r="AO1807" s="371" t="s">
        <v>305</v>
      </c>
      <c r="AP1807" s="371" t="s">
        <v>0</v>
      </c>
      <c r="AQ1807" s="371" t="s">
        <v>3322</v>
      </c>
      <c r="AR1807" s="372" t="s">
        <v>0</v>
      </c>
      <c r="AS1807" s="372"/>
      <c r="AT1807" s="363"/>
    </row>
    <row r="1808" spans="1:46" x14ac:dyDescent="0.3">
      <c r="A1808" s="362" t="s">
        <v>2072</v>
      </c>
      <c r="B1808" s="363" t="s">
        <v>308</v>
      </c>
      <c r="C1808" s="363" t="s">
        <v>295</v>
      </c>
      <c r="D1808" s="363" t="s">
        <v>778</v>
      </c>
      <c r="E1808" s="363" t="s">
        <v>297</v>
      </c>
      <c r="F1808" s="363" t="s">
        <v>1044</v>
      </c>
      <c r="G1808" s="363" t="s">
        <v>2624</v>
      </c>
      <c r="H1808" s="363" t="s">
        <v>1243</v>
      </c>
      <c r="I1808" s="363" t="s">
        <v>1569</v>
      </c>
      <c r="J1808" s="363" t="s">
        <v>1085</v>
      </c>
      <c r="K1808" s="363"/>
      <c r="L1808" s="364">
        <v>3176.95</v>
      </c>
      <c r="M1808" s="365">
        <v>1200</v>
      </c>
      <c r="N1808" s="364">
        <v>2953.53</v>
      </c>
      <c r="O1808" s="363" t="s">
        <v>3272</v>
      </c>
      <c r="P1808" s="363"/>
      <c r="Q1808" s="363" t="s">
        <v>300</v>
      </c>
      <c r="R1808" s="363" t="s">
        <v>905</v>
      </c>
      <c r="S1808" s="363"/>
      <c r="T1808" s="365">
        <v>10999.54</v>
      </c>
      <c r="U1808" s="366">
        <v>15</v>
      </c>
      <c r="V1808" s="367">
        <v>45200</v>
      </c>
      <c r="W1808" s="367">
        <v>45930</v>
      </c>
      <c r="X1808" s="363" t="s">
        <v>3322</v>
      </c>
      <c r="Y1808" s="363"/>
      <c r="Z1808" s="363"/>
      <c r="AA1808" s="363"/>
      <c r="AB1808" s="363"/>
      <c r="AC1808" s="363" t="s">
        <v>1086</v>
      </c>
      <c r="AD1808" s="363" t="s">
        <v>304</v>
      </c>
      <c r="AE1808" s="367">
        <v>44669</v>
      </c>
      <c r="AF1808" s="362" t="s">
        <v>2592</v>
      </c>
      <c r="AG1808" s="364">
        <v>2.2799999999999998</v>
      </c>
      <c r="AH1808" s="364">
        <v>2.2599999999999998</v>
      </c>
      <c r="AI1808" s="364">
        <v>0.84</v>
      </c>
      <c r="AJ1808" s="363" t="s">
        <v>0</v>
      </c>
      <c r="AK1808" s="368">
        <v>272.39835808748376</v>
      </c>
      <c r="AL1808" s="364">
        <v>1.8263070896691846</v>
      </c>
      <c r="AM1808" s="369"/>
      <c r="AN1808" s="370">
        <v>10</v>
      </c>
      <c r="AO1808" s="371" t="s">
        <v>305</v>
      </c>
      <c r="AP1808" s="371" t="s">
        <v>0</v>
      </c>
      <c r="AQ1808" s="371" t="s">
        <v>3322</v>
      </c>
      <c r="AR1808" s="372" t="s">
        <v>0</v>
      </c>
      <c r="AS1808" s="372"/>
      <c r="AT1808" s="363"/>
    </row>
    <row r="1809" spans="1:46" x14ac:dyDescent="0.3">
      <c r="A1809" s="362" t="s">
        <v>2073</v>
      </c>
      <c r="B1809" s="363" t="s">
        <v>310</v>
      </c>
      <c r="C1809" s="363" t="s">
        <v>295</v>
      </c>
      <c r="D1809" s="363" t="s">
        <v>778</v>
      </c>
      <c r="E1809" s="363" t="s">
        <v>297</v>
      </c>
      <c r="F1809" s="363" t="s">
        <v>1044</v>
      </c>
      <c r="G1809" s="363" t="s">
        <v>2624</v>
      </c>
      <c r="H1809" s="363" t="s">
        <v>1149</v>
      </c>
      <c r="I1809" s="363" t="s">
        <v>1401</v>
      </c>
      <c r="J1809" s="363" t="s">
        <v>1084</v>
      </c>
      <c r="K1809" s="363"/>
      <c r="L1809" s="364">
        <v>653.39</v>
      </c>
      <c r="M1809" s="365">
        <v>200</v>
      </c>
      <c r="N1809" s="364">
        <v>607.62</v>
      </c>
      <c r="O1809" s="363" t="s">
        <v>3267</v>
      </c>
      <c r="P1809" s="363"/>
      <c r="Q1809" s="363" t="s">
        <v>300</v>
      </c>
      <c r="R1809" s="363" t="s">
        <v>785</v>
      </c>
      <c r="S1809" s="363"/>
      <c r="T1809" s="365">
        <v>3562.8</v>
      </c>
      <c r="U1809" s="366">
        <v>15</v>
      </c>
      <c r="V1809" s="367">
        <v>45200</v>
      </c>
      <c r="W1809" s="367">
        <v>45930</v>
      </c>
      <c r="X1809" s="363" t="s">
        <v>3322</v>
      </c>
      <c r="Y1809" s="363"/>
      <c r="Z1809" s="363"/>
      <c r="AA1809" s="363"/>
      <c r="AB1809" s="363"/>
      <c r="AC1809" s="363"/>
      <c r="AD1809" s="363" t="s">
        <v>304</v>
      </c>
      <c r="AE1809" s="367">
        <v>44669</v>
      </c>
      <c r="AF1809" s="362" t="s">
        <v>2592</v>
      </c>
      <c r="AG1809" s="364">
        <v>0.15</v>
      </c>
      <c r="AH1809" s="364">
        <v>0.15</v>
      </c>
      <c r="AI1809" s="364">
        <v>0.21</v>
      </c>
      <c r="AJ1809" s="363" t="s">
        <v>0</v>
      </c>
      <c r="AK1809" s="368">
        <v>490.74</v>
      </c>
      <c r="AL1809" s="364">
        <v>0.42</v>
      </c>
      <c r="AM1809" s="369"/>
      <c r="AN1809" s="370">
        <v>10</v>
      </c>
      <c r="AO1809" s="371" t="s">
        <v>305</v>
      </c>
      <c r="AP1809" s="371" t="s">
        <v>0</v>
      </c>
      <c r="AQ1809" s="371" t="s">
        <v>3322</v>
      </c>
      <c r="AR1809" s="372" t="s">
        <v>0</v>
      </c>
      <c r="AS1809" s="372"/>
      <c r="AT1809" s="363"/>
    </row>
    <row r="1810" spans="1:46" x14ac:dyDescent="0.3">
      <c r="A1810" s="362" t="s">
        <v>2074</v>
      </c>
      <c r="B1810" s="363" t="s">
        <v>310</v>
      </c>
      <c r="C1810" s="363" t="s">
        <v>295</v>
      </c>
      <c r="D1810" s="363" t="s">
        <v>778</v>
      </c>
      <c r="E1810" s="363" t="s">
        <v>297</v>
      </c>
      <c r="F1810" s="363" t="s">
        <v>1044</v>
      </c>
      <c r="G1810" s="363" t="s">
        <v>2624</v>
      </c>
      <c r="H1810" s="363" t="s">
        <v>1243</v>
      </c>
      <c r="I1810" s="363" t="s">
        <v>1401</v>
      </c>
      <c r="J1810" s="363" t="s">
        <v>1084</v>
      </c>
      <c r="K1810" s="363"/>
      <c r="L1810" s="364">
        <v>537.35</v>
      </c>
      <c r="M1810" s="365">
        <v>200</v>
      </c>
      <c r="N1810" s="364">
        <v>499.9</v>
      </c>
      <c r="O1810" s="363" t="s">
        <v>2845</v>
      </c>
      <c r="P1810" s="363"/>
      <c r="Q1810" s="363" t="s">
        <v>300</v>
      </c>
      <c r="R1810" s="363" t="s">
        <v>905</v>
      </c>
      <c r="S1810" s="363"/>
      <c r="T1810" s="365">
        <v>5981.72</v>
      </c>
      <c r="U1810" s="366">
        <v>15</v>
      </c>
      <c r="V1810" s="367">
        <v>45200</v>
      </c>
      <c r="W1810" s="367">
        <v>45565</v>
      </c>
      <c r="X1810" s="363" t="s">
        <v>3322</v>
      </c>
      <c r="Y1810" s="363"/>
      <c r="Z1810" s="363"/>
      <c r="AA1810" s="363"/>
      <c r="AB1810" s="363"/>
      <c r="AC1810" s="363"/>
      <c r="AD1810" s="363" t="s">
        <v>304</v>
      </c>
      <c r="AE1810" s="367">
        <v>44669</v>
      </c>
      <c r="AF1810" s="362" t="s">
        <v>2592</v>
      </c>
      <c r="AG1810" s="364">
        <v>0.11</v>
      </c>
      <c r="AH1810" s="364">
        <v>0.11</v>
      </c>
      <c r="AI1810" s="364">
        <v>0.1</v>
      </c>
      <c r="AJ1810" s="363" t="s">
        <v>0</v>
      </c>
      <c r="AK1810" s="368">
        <v>1031.01</v>
      </c>
      <c r="AL1810" s="364">
        <v>0.34533333333333333</v>
      </c>
      <c r="AM1810" s="369"/>
      <c r="AN1810" s="370">
        <v>10</v>
      </c>
      <c r="AO1810" s="371" t="s">
        <v>305</v>
      </c>
      <c r="AP1810" s="371" t="s">
        <v>0</v>
      </c>
      <c r="AQ1810" s="371" t="s">
        <v>306</v>
      </c>
      <c r="AR1810" s="372" t="s">
        <v>0</v>
      </c>
      <c r="AS1810" s="372"/>
      <c r="AT1810" s="363"/>
    </row>
    <row r="1811" spans="1:46" x14ac:dyDescent="0.3">
      <c r="A1811" s="362" t="s">
        <v>2074</v>
      </c>
      <c r="B1811" s="363" t="s">
        <v>310</v>
      </c>
      <c r="C1811" s="363" t="s">
        <v>295</v>
      </c>
      <c r="D1811" s="363" t="s">
        <v>778</v>
      </c>
      <c r="E1811" s="363" t="s">
        <v>297</v>
      </c>
      <c r="F1811" s="363" t="s">
        <v>1044</v>
      </c>
      <c r="G1811" s="363" t="s">
        <v>2624</v>
      </c>
      <c r="H1811" s="363" t="s">
        <v>1391</v>
      </c>
      <c r="I1811" s="363" t="s">
        <v>1401</v>
      </c>
      <c r="J1811" s="363" t="s">
        <v>1084</v>
      </c>
      <c r="K1811" s="363"/>
      <c r="L1811" s="364">
        <v>537.35</v>
      </c>
      <c r="M1811" s="365">
        <v>200</v>
      </c>
      <c r="N1811" s="364">
        <v>499.9</v>
      </c>
      <c r="O1811" s="363" t="s">
        <v>3268</v>
      </c>
      <c r="P1811" s="363"/>
      <c r="Q1811" s="363" t="s">
        <v>319</v>
      </c>
      <c r="R1811" s="363" t="s">
        <v>905</v>
      </c>
      <c r="S1811" s="363"/>
      <c r="T1811" s="365">
        <v>5981.72</v>
      </c>
      <c r="U1811" s="366">
        <v>15</v>
      </c>
      <c r="V1811" s="367">
        <v>45566</v>
      </c>
      <c r="W1811" s="367">
        <v>45930</v>
      </c>
      <c r="X1811" s="363" t="s">
        <v>3322</v>
      </c>
      <c r="Y1811" s="363"/>
      <c r="Z1811" s="363"/>
      <c r="AA1811" s="363"/>
      <c r="AB1811" s="363"/>
      <c r="AC1811" s="363"/>
      <c r="AD1811" s="363" t="s">
        <v>304</v>
      </c>
      <c r="AE1811" s="367">
        <v>44669</v>
      </c>
      <c r="AF1811" s="362" t="s">
        <v>2592</v>
      </c>
      <c r="AG1811" s="364">
        <v>0.11</v>
      </c>
      <c r="AH1811" s="364">
        <v>0.11</v>
      </c>
      <c r="AI1811" s="364">
        <v>0.1</v>
      </c>
      <c r="AJ1811" s="363" t="s">
        <v>0</v>
      </c>
      <c r="AK1811" s="368">
        <v>1031.01</v>
      </c>
      <c r="AL1811" s="364">
        <v>0.34533333333333333</v>
      </c>
      <c r="AM1811" s="369"/>
      <c r="AN1811" s="370">
        <v>10</v>
      </c>
      <c r="AO1811" s="371" t="s">
        <v>305</v>
      </c>
      <c r="AP1811" s="371" t="s">
        <v>0</v>
      </c>
      <c r="AQ1811" s="371" t="s">
        <v>3322</v>
      </c>
      <c r="AR1811" s="372" t="s">
        <v>0</v>
      </c>
      <c r="AS1811" s="372"/>
      <c r="AT1811" s="363"/>
    </row>
    <row r="1812" spans="1:46" x14ac:dyDescent="0.3">
      <c r="A1812" s="362" t="s">
        <v>2075</v>
      </c>
      <c r="B1812" s="363" t="s">
        <v>310</v>
      </c>
      <c r="C1812" s="363" t="s">
        <v>295</v>
      </c>
      <c r="D1812" s="363" t="s">
        <v>778</v>
      </c>
      <c r="E1812" s="363" t="s">
        <v>297</v>
      </c>
      <c r="F1812" s="363" t="s">
        <v>1044</v>
      </c>
      <c r="G1812" s="363" t="s">
        <v>2624</v>
      </c>
      <c r="H1812" s="363" t="s">
        <v>1149</v>
      </c>
      <c r="I1812" s="363" t="s">
        <v>1569</v>
      </c>
      <c r="J1812" s="363" t="s">
        <v>1082</v>
      </c>
      <c r="K1812" s="363"/>
      <c r="L1812" s="364">
        <v>4592.72</v>
      </c>
      <c r="M1812" s="365">
        <v>1200</v>
      </c>
      <c r="N1812" s="364">
        <v>4270.8</v>
      </c>
      <c r="O1812" s="363" t="s">
        <v>3269</v>
      </c>
      <c r="P1812" s="363"/>
      <c r="Q1812" s="363" t="s">
        <v>300</v>
      </c>
      <c r="R1812" s="363" t="s">
        <v>785</v>
      </c>
      <c r="S1812" s="363"/>
      <c r="T1812" s="365">
        <v>8821.42</v>
      </c>
      <c r="U1812" s="366">
        <v>15</v>
      </c>
      <c r="V1812" s="367">
        <v>45200</v>
      </c>
      <c r="W1812" s="367">
        <v>45930</v>
      </c>
      <c r="X1812" s="363" t="s">
        <v>3322</v>
      </c>
      <c r="Y1812" s="363"/>
      <c r="Z1812" s="363"/>
      <c r="AA1812" s="363"/>
      <c r="AB1812" s="363"/>
      <c r="AC1812" s="363" t="s">
        <v>1083</v>
      </c>
      <c r="AD1812" s="363" t="s">
        <v>304</v>
      </c>
      <c r="AE1812" s="367">
        <v>44669</v>
      </c>
      <c r="AF1812" s="362" t="s">
        <v>2592</v>
      </c>
      <c r="AG1812" s="364">
        <v>1.62</v>
      </c>
      <c r="AH1812" s="364">
        <v>1.61</v>
      </c>
      <c r="AI1812" s="364">
        <v>0.81</v>
      </c>
      <c r="AJ1812" s="363" t="s">
        <v>0</v>
      </c>
      <c r="AK1812" s="368">
        <v>162.5644420501599</v>
      </c>
      <c r="AL1812" s="364">
        <v>2.0616349061427539</v>
      </c>
      <c r="AM1812" s="369"/>
      <c r="AN1812" s="370">
        <v>10</v>
      </c>
      <c r="AO1812" s="371" t="s">
        <v>305</v>
      </c>
      <c r="AP1812" s="371" t="s">
        <v>0</v>
      </c>
      <c r="AQ1812" s="371" t="s">
        <v>3322</v>
      </c>
      <c r="AR1812" s="372" t="s">
        <v>0</v>
      </c>
      <c r="AS1812" s="372"/>
      <c r="AT1812" s="363"/>
    </row>
    <row r="1813" spans="1:46" x14ac:dyDescent="0.3">
      <c r="A1813" s="362" t="s">
        <v>2076</v>
      </c>
      <c r="B1813" s="363" t="s">
        <v>310</v>
      </c>
      <c r="C1813" s="363" t="s">
        <v>295</v>
      </c>
      <c r="D1813" s="363" t="s">
        <v>778</v>
      </c>
      <c r="E1813" s="363" t="s">
        <v>297</v>
      </c>
      <c r="F1813" s="363" t="s">
        <v>1044</v>
      </c>
      <c r="G1813" s="363" t="s">
        <v>2624</v>
      </c>
      <c r="H1813" s="363" t="s">
        <v>1243</v>
      </c>
      <c r="I1813" s="363" t="s">
        <v>1569</v>
      </c>
      <c r="J1813" s="363" t="s">
        <v>1082</v>
      </c>
      <c r="K1813" s="363"/>
      <c r="L1813" s="364">
        <v>3594.18</v>
      </c>
      <c r="M1813" s="365">
        <v>1200</v>
      </c>
      <c r="N1813" s="364">
        <v>3342.24</v>
      </c>
      <c r="O1813" s="363" t="s">
        <v>3270</v>
      </c>
      <c r="P1813" s="363"/>
      <c r="Q1813" s="363" t="s">
        <v>300</v>
      </c>
      <c r="R1813" s="363" t="s">
        <v>905</v>
      </c>
      <c r="S1813" s="363"/>
      <c r="T1813" s="365">
        <v>8799.19</v>
      </c>
      <c r="U1813" s="366">
        <v>15</v>
      </c>
      <c r="V1813" s="367">
        <v>45200</v>
      </c>
      <c r="W1813" s="367">
        <v>45930</v>
      </c>
      <c r="X1813" s="363" t="s">
        <v>3322</v>
      </c>
      <c r="Y1813" s="363"/>
      <c r="Z1813" s="363"/>
      <c r="AA1813" s="363"/>
      <c r="AB1813" s="363"/>
      <c r="AC1813" s="363" t="s">
        <v>1083</v>
      </c>
      <c r="AD1813" s="363" t="s">
        <v>304</v>
      </c>
      <c r="AE1813" s="367">
        <v>44669</v>
      </c>
      <c r="AF1813" s="362" t="s">
        <v>2592</v>
      </c>
      <c r="AG1813" s="364">
        <v>1.87</v>
      </c>
      <c r="AH1813" s="364">
        <v>1.85</v>
      </c>
      <c r="AI1813" s="364">
        <v>0.91</v>
      </c>
      <c r="AJ1813" s="363" t="s">
        <v>0</v>
      </c>
      <c r="AK1813" s="368">
        <v>299.88709410069998</v>
      </c>
      <c r="AL1813" s="364">
        <v>1.6192784772580182</v>
      </c>
      <c r="AM1813" s="369"/>
      <c r="AN1813" s="370">
        <v>10</v>
      </c>
      <c r="AO1813" s="371" t="s">
        <v>305</v>
      </c>
      <c r="AP1813" s="371" t="s">
        <v>0</v>
      </c>
      <c r="AQ1813" s="371" t="s">
        <v>3322</v>
      </c>
      <c r="AR1813" s="372" t="s">
        <v>0</v>
      </c>
      <c r="AS1813" s="372"/>
      <c r="AT1813" s="363"/>
    </row>
    <row r="1814" spans="1:46" x14ac:dyDescent="0.3">
      <c r="A1814" s="362" t="s">
        <v>2077</v>
      </c>
      <c r="B1814" s="363" t="s">
        <v>310</v>
      </c>
      <c r="C1814" s="363" t="s">
        <v>295</v>
      </c>
      <c r="D1814" s="363" t="s">
        <v>778</v>
      </c>
      <c r="E1814" s="363" t="s">
        <v>297</v>
      </c>
      <c r="F1814" s="363" t="s">
        <v>1044</v>
      </c>
      <c r="G1814" s="363" t="s">
        <v>2624</v>
      </c>
      <c r="H1814" s="363" t="s">
        <v>1149</v>
      </c>
      <c r="I1814" s="363" t="s">
        <v>1569</v>
      </c>
      <c r="J1814" s="363" t="s">
        <v>1085</v>
      </c>
      <c r="K1814" s="363"/>
      <c r="L1814" s="364">
        <v>4311.4799999999996</v>
      </c>
      <c r="M1814" s="365">
        <v>1200</v>
      </c>
      <c r="N1814" s="364">
        <v>4009.38</v>
      </c>
      <c r="O1814" s="363" t="s">
        <v>3271</v>
      </c>
      <c r="P1814" s="363"/>
      <c r="Q1814" s="363" t="s">
        <v>300</v>
      </c>
      <c r="R1814" s="363" t="s">
        <v>785</v>
      </c>
      <c r="S1814" s="363"/>
      <c r="T1814" s="365">
        <v>10741.49</v>
      </c>
      <c r="U1814" s="366">
        <v>15</v>
      </c>
      <c r="V1814" s="367">
        <v>45200</v>
      </c>
      <c r="W1814" s="367">
        <v>45930</v>
      </c>
      <c r="X1814" s="363" t="s">
        <v>3322</v>
      </c>
      <c r="Y1814" s="363"/>
      <c r="Z1814" s="363"/>
      <c r="AA1814" s="363"/>
      <c r="AB1814" s="363"/>
      <c r="AC1814" s="363" t="s">
        <v>1086</v>
      </c>
      <c r="AD1814" s="363" t="s">
        <v>304</v>
      </c>
      <c r="AE1814" s="367">
        <v>44669</v>
      </c>
      <c r="AF1814" s="362" t="s">
        <v>2592</v>
      </c>
      <c r="AG1814" s="364">
        <v>1.62</v>
      </c>
      <c r="AH1814" s="364">
        <v>1.61</v>
      </c>
      <c r="AI1814" s="364">
        <v>0.63</v>
      </c>
      <c r="AJ1814" s="363" t="s">
        <v>0</v>
      </c>
      <c r="AK1814" s="368">
        <v>138.69313359491491</v>
      </c>
      <c r="AL1814" s="364">
        <v>2.4721078083366645</v>
      </c>
      <c r="AM1814" s="369"/>
      <c r="AN1814" s="370">
        <v>10</v>
      </c>
      <c r="AO1814" s="371" t="s">
        <v>305</v>
      </c>
      <c r="AP1814" s="371" t="s">
        <v>0</v>
      </c>
      <c r="AQ1814" s="371" t="s">
        <v>3322</v>
      </c>
      <c r="AR1814" s="372" t="s">
        <v>0</v>
      </c>
      <c r="AS1814" s="372"/>
      <c r="AT1814" s="363"/>
    </row>
    <row r="1815" spans="1:46" x14ac:dyDescent="0.3">
      <c r="A1815" s="362" t="s">
        <v>2078</v>
      </c>
      <c r="B1815" s="363" t="s">
        <v>310</v>
      </c>
      <c r="C1815" s="363" t="s">
        <v>295</v>
      </c>
      <c r="D1815" s="363" t="s">
        <v>778</v>
      </c>
      <c r="E1815" s="363" t="s">
        <v>297</v>
      </c>
      <c r="F1815" s="363" t="s">
        <v>1044</v>
      </c>
      <c r="G1815" s="363" t="s">
        <v>2624</v>
      </c>
      <c r="H1815" s="363" t="s">
        <v>1243</v>
      </c>
      <c r="I1815" s="363" t="s">
        <v>1569</v>
      </c>
      <c r="J1815" s="363" t="s">
        <v>1085</v>
      </c>
      <c r="K1815" s="363"/>
      <c r="L1815" s="364">
        <v>3176</v>
      </c>
      <c r="M1815" s="365">
        <v>1200</v>
      </c>
      <c r="N1815" s="364">
        <v>2953.53</v>
      </c>
      <c r="O1815" s="363" t="s">
        <v>3272</v>
      </c>
      <c r="P1815" s="363"/>
      <c r="Q1815" s="363" t="s">
        <v>300</v>
      </c>
      <c r="R1815" s="363" t="s">
        <v>905</v>
      </c>
      <c r="S1815" s="363"/>
      <c r="T1815" s="365">
        <v>10969.69</v>
      </c>
      <c r="U1815" s="366">
        <v>15</v>
      </c>
      <c r="V1815" s="367">
        <v>45200</v>
      </c>
      <c r="W1815" s="367">
        <v>45930</v>
      </c>
      <c r="X1815" s="363" t="s">
        <v>3322</v>
      </c>
      <c r="Y1815" s="363"/>
      <c r="Z1815" s="363"/>
      <c r="AA1815" s="363"/>
      <c r="AB1815" s="363"/>
      <c r="AC1815" s="363" t="s">
        <v>1086</v>
      </c>
      <c r="AD1815" s="363" t="s">
        <v>304</v>
      </c>
      <c r="AE1815" s="367">
        <v>44669</v>
      </c>
      <c r="AF1815" s="362" t="s">
        <v>2592</v>
      </c>
      <c r="AG1815" s="364">
        <v>1.87</v>
      </c>
      <c r="AH1815" s="364">
        <v>1.85</v>
      </c>
      <c r="AI1815" s="364">
        <v>0.74</v>
      </c>
      <c r="AJ1815" s="363" t="s">
        <v>0</v>
      </c>
      <c r="AK1815" s="368">
        <v>273.83686186969607</v>
      </c>
      <c r="AL1815" s="364">
        <v>1.8255387013298647</v>
      </c>
      <c r="AM1815" s="369"/>
      <c r="AN1815" s="370">
        <v>10</v>
      </c>
      <c r="AO1815" s="371" t="s">
        <v>305</v>
      </c>
      <c r="AP1815" s="371" t="s">
        <v>0</v>
      </c>
      <c r="AQ1815" s="371" t="s">
        <v>3322</v>
      </c>
      <c r="AR1815" s="372" t="s">
        <v>0</v>
      </c>
      <c r="AS1815" s="372"/>
      <c r="AT1815" s="363"/>
    </row>
    <row r="1816" spans="1:46" x14ac:dyDescent="0.3">
      <c r="A1816" s="362" t="s">
        <v>2079</v>
      </c>
      <c r="B1816" s="363" t="s">
        <v>294</v>
      </c>
      <c r="C1816" s="363" t="s">
        <v>295</v>
      </c>
      <c r="D1816" s="363" t="s">
        <v>778</v>
      </c>
      <c r="E1816" s="363" t="s">
        <v>297</v>
      </c>
      <c r="F1816" s="363" t="s">
        <v>1044</v>
      </c>
      <c r="G1816" s="363" t="s">
        <v>624</v>
      </c>
      <c r="H1816" s="363" t="s">
        <v>1243</v>
      </c>
      <c r="I1816" s="363" t="s">
        <v>1569</v>
      </c>
      <c r="J1816" s="363" t="s">
        <v>1082</v>
      </c>
      <c r="K1816" s="363"/>
      <c r="L1816" s="364">
        <v>5087.2708702581349</v>
      </c>
      <c r="M1816" s="365">
        <v>1000</v>
      </c>
      <c r="N1816" s="364">
        <v>4565.938887036179</v>
      </c>
      <c r="O1816" s="363" t="s">
        <v>3273</v>
      </c>
      <c r="P1816" s="363"/>
      <c r="Q1816" s="363" t="s">
        <v>300</v>
      </c>
      <c r="R1816" s="363" t="s">
        <v>905</v>
      </c>
      <c r="S1816" s="363"/>
      <c r="T1816" s="365">
        <v>6670.1</v>
      </c>
      <c r="U1816" s="366">
        <v>15</v>
      </c>
      <c r="V1816" s="367">
        <v>45200</v>
      </c>
      <c r="W1816" s="367">
        <v>45930</v>
      </c>
      <c r="X1816" s="363" t="s">
        <v>3322</v>
      </c>
      <c r="Y1816" s="363"/>
      <c r="Z1816" s="363"/>
      <c r="AA1816" s="363"/>
      <c r="AB1816" s="363"/>
      <c r="AC1816" s="363" t="s">
        <v>1083</v>
      </c>
      <c r="AD1816" s="363" t="s">
        <v>304</v>
      </c>
      <c r="AE1816" s="367">
        <v>44957</v>
      </c>
      <c r="AF1816" s="362" t="s">
        <v>2592</v>
      </c>
      <c r="AG1816" s="364">
        <v>0.45148199999999999</v>
      </c>
      <c r="AH1816" s="364">
        <v>0.47</v>
      </c>
      <c r="AI1816" s="364">
        <v>0.31</v>
      </c>
      <c r="AJ1816" s="363" t="s">
        <v>0</v>
      </c>
      <c r="AK1816" s="368">
        <v>140.26</v>
      </c>
      <c r="AL1816" s="364">
        <v>1.274</v>
      </c>
      <c r="AM1816" s="369"/>
      <c r="AN1816" s="370">
        <v>13</v>
      </c>
      <c r="AO1816" s="371" t="s">
        <v>305</v>
      </c>
      <c r="AP1816" s="371" t="s">
        <v>0</v>
      </c>
      <c r="AQ1816" s="371" t="s">
        <v>3322</v>
      </c>
      <c r="AR1816" s="372" t="s">
        <v>0</v>
      </c>
      <c r="AS1816" s="372"/>
      <c r="AT1816" s="363"/>
    </row>
    <row r="1817" spans="1:46" x14ac:dyDescent="0.3">
      <c r="A1817" s="362" t="s">
        <v>2080</v>
      </c>
      <c r="B1817" s="363" t="s">
        <v>308</v>
      </c>
      <c r="C1817" s="363" t="s">
        <v>295</v>
      </c>
      <c r="D1817" s="363" t="s">
        <v>778</v>
      </c>
      <c r="E1817" s="363" t="s">
        <v>297</v>
      </c>
      <c r="F1817" s="363" t="s">
        <v>1044</v>
      </c>
      <c r="G1817" s="363" t="s">
        <v>624</v>
      </c>
      <c r="H1817" s="363" t="s">
        <v>1243</v>
      </c>
      <c r="I1817" s="363" t="s">
        <v>1569</v>
      </c>
      <c r="J1817" s="363" t="s">
        <v>1082</v>
      </c>
      <c r="K1817" s="363"/>
      <c r="L1817" s="364">
        <v>3162.6496433539342</v>
      </c>
      <c r="M1817" s="365">
        <v>1000</v>
      </c>
      <c r="N1817" s="364">
        <v>2842.34</v>
      </c>
      <c r="O1817" s="363" t="s">
        <v>3273</v>
      </c>
      <c r="P1817" s="363"/>
      <c r="Q1817" s="363" t="s">
        <v>300</v>
      </c>
      <c r="R1817" s="363" t="s">
        <v>905</v>
      </c>
      <c r="S1817" s="363"/>
      <c r="T1817" s="365">
        <v>6250.71</v>
      </c>
      <c r="U1817" s="366">
        <v>15</v>
      </c>
      <c r="V1817" s="367">
        <v>45200</v>
      </c>
      <c r="W1817" s="367">
        <v>45930</v>
      </c>
      <c r="X1817" s="363" t="s">
        <v>3322</v>
      </c>
      <c r="Y1817" s="363"/>
      <c r="Z1817" s="363"/>
      <c r="AA1817" s="363"/>
      <c r="AB1817" s="363"/>
      <c r="AC1817" s="363" t="s">
        <v>1083</v>
      </c>
      <c r="AD1817" s="363" t="s">
        <v>304</v>
      </c>
      <c r="AE1817" s="367">
        <v>44957</v>
      </c>
      <c r="AF1817" s="362" t="s">
        <v>2592</v>
      </c>
      <c r="AG1817" s="364">
        <v>0.77510199999999996</v>
      </c>
      <c r="AH1817" s="364">
        <v>0.81</v>
      </c>
      <c r="AI1817" s="364">
        <v>0.56000000000000005</v>
      </c>
      <c r="AJ1817" s="363" t="s">
        <v>0</v>
      </c>
      <c r="AK1817" s="368">
        <v>68.23</v>
      </c>
      <c r="AL1817" s="364">
        <v>2.58</v>
      </c>
      <c r="AM1817" s="369"/>
      <c r="AN1817" s="370">
        <v>13</v>
      </c>
      <c r="AO1817" s="371" t="s">
        <v>305</v>
      </c>
      <c r="AP1817" s="371" t="s">
        <v>0</v>
      </c>
      <c r="AQ1817" s="371" t="s">
        <v>3322</v>
      </c>
      <c r="AR1817" s="372" t="s">
        <v>0</v>
      </c>
      <c r="AS1817" s="372"/>
      <c r="AT1817" s="363"/>
    </row>
    <row r="1818" spans="1:46" x14ac:dyDescent="0.3">
      <c r="A1818" s="362" t="s">
        <v>2081</v>
      </c>
      <c r="B1818" s="363" t="s">
        <v>310</v>
      </c>
      <c r="C1818" s="363" t="s">
        <v>295</v>
      </c>
      <c r="D1818" s="363" t="s">
        <v>778</v>
      </c>
      <c r="E1818" s="363" t="s">
        <v>297</v>
      </c>
      <c r="F1818" s="363" t="s">
        <v>1044</v>
      </c>
      <c r="G1818" s="363" t="s">
        <v>624</v>
      </c>
      <c r="H1818" s="363" t="s">
        <v>1243</v>
      </c>
      <c r="I1818" s="363" t="s">
        <v>1569</v>
      </c>
      <c r="J1818" s="363" t="s">
        <v>1082</v>
      </c>
      <c r="K1818" s="363"/>
      <c r="L1818" s="364">
        <v>3161.233259318311</v>
      </c>
      <c r="M1818" s="365">
        <v>1000</v>
      </c>
      <c r="N1818" s="364">
        <v>2842.3395529659201</v>
      </c>
      <c r="O1818" s="363" t="s">
        <v>3273</v>
      </c>
      <c r="P1818" s="363"/>
      <c r="Q1818" s="363" t="s">
        <v>300</v>
      </c>
      <c r="R1818" s="363" t="s">
        <v>905</v>
      </c>
      <c r="S1818" s="363"/>
      <c r="T1818" s="365">
        <v>6250.71</v>
      </c>
      <c r="U1818" s="366">
        <v>15</v>
      </c>
      <c r="V1818" s="367">
        <v>45200</v>
      </c>
      <c r="W1818" s="367">
        <v>45930</v>
      </c>
      <c r="X1818" s="363" t="s">
        <v>3322</v>
      </c>
      <c r="Y1818" s="363"/>
      <c r="Z1818" s="363"/>
      <c r="AA1818" s="363"/>
      <c r="AB1818" s="363"/>
      <c r="AC1818" s="363" t="s">
        <v>1083</v>
      </c>
      <c r="AD1818" s="363" t="s">
        <v>304</v>
      </c>
      <c r="AE1818" s="367">
        <v>44957</v>
      </c>
      <c r="AF1818" s="362" t="s">
        <v>2592</v>
      </c>
      <c r="AG1818" s="364">
        <v>0.41739700000000002</v>
      </c>
      <c r="AH1818" s="364">
        <v>0.43</v>
      </c>
      <c r="AI1818" s="364">
        <v>0.34</v>
      </c>
      <c r="AJ1818" s="363" t="s">
        <v>0</v>
      </c>
      <c r="AK1818" s="368">
        <v>124.64</v>
      </c>
      <c r="AL1818" s="364">
        <v>1.4813333333333332</v>
      </c>
      <c r="AM1818" s="369"/>
      <c r="AN1818" s="370">
        <v>13</v>
      </c>
      <c r="AO1818" s="371" t="s">
        <v>305</v>
      </c>
      <c r="AP1818" s="371" t="s">
        <v>0</v>
      </c>
      <c r="AQ1818" s="371" t="s">
        <v>3322</v>
      </c>
      <c r="AR1818" s="372" t="s">
        <v>0</v>
      </c>
      <c r="AS1818" s="372"/>
      <c r="AT1818" s="363"/>
    </row>
    <row r="1819" spans="1:46" x14ac:dyDescent="0.3">
      <c r="A1819" s="362" t="s">
        <v>2082</v>
      </c>
      <c r="B1819" s="363" t="s">
        <v>294</v>
      </c>
      <c r="C1819" s="363" t="s">
        <v>295</v>
      </c>
      <c r="D1819" s="363" t="s">
        <v>778</v>
      </c>
      <c r="E1819" s="363" t="s">
        <v>297</v>
      </c>
      <c r="F1819" s="363" t="s">
        <v>1044</v>
      </c>
      <c r="G1819" s="363" t="s">
        <v>624</v>
      </c>
      <c r="H1819" s="363" t="s">
        <v>1243</v>
      </c>
      <c r="I1819" s="363" t="s">
        <v>1569</v>
      </c>
      <c r="J1819" s="363" t="s">
        <v>1085</v>
      </c>
      <c r="K1819" s="363"/>
      <c r="L1819" s="364">
        <v>4755.3510539991894</v>
      </c>
      <c r="M1819" s="365">
        <v>1000</v>
      </c>
      <c r="N1819" s="364">
        <v>4267.7545776342877</v>
      </c>
      <c r="O1819" s="363" t="s">
        <v>3274</v>
      </c>
      <c r="P1819" s="363"/>
      <c r="Q1819" s="363" t="s">
        <v>300</v>
      </c>
      <c r="R1819" s="363" t="s">
        <v>905</v>
      </c>
      <c r="S1819" s="363"/>
      <c r="T1819" s="365">
        <v>4666.34</v>
      </c>
      <c r="U1819" s="366">
        <v>15</v>
      </c>
      <c r="V1819" s="367">
        <v>45200</v>
      </c>
      <c r="W1819" s="367">
        <v>45930</v>
      </c>
      <c r="X1819" s="363" t="s">
        <v>3322</v>
      </c>
      <c r="Y1819" s="363"/>
      <c r="Z1819" s="363"/>
      <c r="AA1819" s="363"/>
      <c r="AB1819" s="363"/>
      <c r="AC1819" s="363" t="s">
        <v>1086</v>
      </c>
      <c r="AD1819" s="363" t="s">
        <v>304</v>
      </c>
      <c r="AE1819" s="367">
        <v>44957</v>
      </c>
      <c r="AF1819" s="362" t="s">
        <v>2592</v>
      </c>
      <c r="AG1819" s="364">
        <v>0.384353</v>
      </c>
      <c r="AH1819" s="364">
        <v>0.4</v>
      </c>
      <c r="AI1819" s="364">
        <v>0.32</v>
      </c>
      <c r="AJ1819" s="363" t="s">
        <v>0</v>
      </c>
      <c r="AK1819" s="368">
        <v>126.33</v>
      </c>
      <c r="AL1819" s="364">
        <v>1.48</v>
      </c>
      <c r="AM1819" s="369"/>
      <c r="AN1819" s="370">
        <v>13</v>
      </c>
      <c r="AO1819" s="371" t="s">
        <v>305</v>
      </c>
      <c r="AP1819" s="371" t="s">
        <v>0</v>
      </c>
      <c r="AQ1819" s="371" t="s">
        <v>3322</v>
      </c>
      <c r="AR1819" s="372" t="s">
        <v>0</v>
      </c>
      <c r="AS1819" s="372"/>
      <c r="AT1819" s="363"/>
    </row>
    <row r="1820" spans="1:46" x14ac:dyDescent="0.3">
      <c r="A1820" s="362" t="s">
        <v>2083</v>
      </c>
      <c r="B1820" s="363" t="s">
        <v>308</v>
      </c>
      <c r="C1820" s="363" t="s">
        <v>295</v>
      </c>
      <c r="D1820" s="363" t="s">
        <v>778</v>
      </c>
      <c r="E1820" s="363" t="s">
        <v>297</v>
      </c>
      <c r="F1820" s="363" t="s">
        <v>1044</v>
      </c>
      <c r="G1820" s="363" t="s">
        <v>624</v>
      </c>
      <c r="H1820" s="363" t="s">
        <v>1243</v>
      </c>
      <c r="I1820" s="363" t="s">
        <v>1569</v>
      </c>
      <c r="J1820" s="363" t="s">
        <v>1085</v>
      </c>
      <c r="K1820" s="363"/>
      <c r="L1820" s="364">
        <v>2729.9642689704133</v>
      </c>
      <c r="M1820" s="365">
        <v>1000</v>
      </c>
      <c r="N1820" s="364">
        <v>2453.63</v>
      </c>
      <c r="O1820" s="363" t="s">
        <v>3274</v>
      </c>
      <c r="P1820" s="363"/>
      <c r="Q1820" s="363" t="s">
        <v>300</v>
      </c>
      <c r="R1820" s="363" t="s">
        <v>905</v>
      </c>
      <c r="S1820" s="363"/>
      <c r="T1820" s="365">
        <v>4359.17</v>
      </c>
      <c r="U1820" s="366">
        <v>15</v>
      </c>
      <c r="V1820" s="367">
        <v>45200</v>
      </c>
      <c r="W1820" s="367">
        <v>45930</v>
      </c>
      <c r="X1820" s="363" t="s">
        <v>3322</v>
      </c>
      <c r="Y1820" s="363"/>
      <c r="Z1820" s="363"/>
      <c r="AA1820" s="363"/>
      <c r="AB1820" s="363"/>
      <c r="AC1820" s="363" t="s">
        <v>1086</v>
      </c>
      <c r="AD1820" s="363" t="s">
        <v>304</v>
      </c>
      <c r="AE1820" s="367">
        <v>44957</v>
      </c>
      <c r="AF1820" s="362" t="s">
        <v>2592</v>
      </c>
      <c r="AG1820" s="364">
        <v>0.83</v>
      </c>
      <c r="AH1820" s="364">
        <v>0.82</v>
      </c>
      <c r="AI1820" s="364">
        <v>0.81</v>
      </c>
      <c r="AJ1820" s="363" t="s">
        <v>0</v>
      </c>
      <c r="AK1820" s="368">
        <v>88.8</v>
      </c>
      <c r="AL1820" s="364">
        <v>0.01</v>
      </c>
      <c r="AM1820" s="369"/>
      <c r="AN1820" s="370">
        <v>13</v>
      </c>
      <c r="AO1820" s="371" t="s">
        <v>305</v>
      </c>
      <c r="AP1820" s="371" t="s">
        <v>0</v>
      </c>
      <c r="AQ1820" s="371" t="s">
        <v>3322</v>
      </c>
      <c r="AR1820" s="372" t="s">
        <v>0</v>
      </c>
      <c r="AS1820" s="372"/>
      <c r="AT1820" s="363"/>
    </row>
    <row r="1821" spans="1:46" x14ac:dyDescent="0.3">
      <c r="A1821" s="362" t="s">
        <v>2084</v>
      </c>
      <c r="B1821" s="363" t="s">
        <v>310</v>
      </c>
      <c r="C1821" s="363" t="s">
        <v>295</v>
      </c>
      <c r="D1821" s="363" t="s">
        <v>778</v>
      </c>
      <c r="E1821" s="363" t="s">
        <v>297</v>
      </c>
      <c r="F1821" s="363" t="s">
        <v>1044</v>
      </c>
      <c r="G1821" s="363" t="s">
        <v>624</v>
      </c>
      <c r="H1821" s="363" t="s">
        <v>1243</v>
      </c>
      <c r="I1821" s="363" t="s">
        <v>1569</v>
      </c>
      <c r="J1821" s="363" t="s">
        <v>1085</v>
      </c>
      <c r="K1821" s="363"/>
      <c r="L1821" s="364">
        <v>2728.5478849347901</v>
      </c>
      <c r="M1821" s="365">
        <v>1000</v>
      </c>
      <c r="N1821" s="364">
        <v>2453.6312468363617</v>
      </c>
      <c r="O1821" s="363" t="s">
        <v>3274</v>
      </c>
      <c r="P1821" s="363"/>
      <c r="Q1821" s="363" t="s">
        <v>300</v>
      </c>
      <c r="R1821" s="363" t="s">
        <v>905</v>
      </c>
      <c r="S1821" s="363"/>
      <c r="T1821" s="365">
        <v>4359.17</v>
      </c>
      <c r="U1821" s="366">
        <v>15</v>
      </c>
      <c r="V1821" s="367">
        <v>45200</v>
      </c>
      <c r="W1821" s="367">
        <v>45930</v>
      </c>
      <c r="X1821" s="363" t="s">
        <v>3322</v>
      </c>
      <c r="Y1821" s="363"/>
      <c r="Z1821" s="363"/>
      <c r="AA1821" s="363"/>
      <c r="AB1821" s="363"/>
      <c r="AC1821" s="363" t="s">
        <v>1086</v>
      </c>
      <c r="AD1821" s="363" t="s">
        <v>304</v>
      </c>
      <c r="AE1821" s="367">
        <v>44957</v>
      </c>
      <c r="AF1821" s="362" t="s">
        <v>2592</v>
      </c>
      <c r="AG1821" s="364">
        <v>0.72</v>
      </c>
      <c r="AH1821" s="364">
        <v>0.71</v>
      </c>
      <c r="AI1821" s="364">
        <v>0.76</v>
      </c>
      <c r="AJ1821" s="363" t="s">
        <v>0</v>
      </c>
      <c r="AK1821" s="368">
        <v>95.3</v>
      </c>
      <c r="AL1821" s="364">
        <v>0.01</v>
      </c>
      <c r="AM1821" s="369"/>
      <c r="AN1821" s="370">
        <v>13</v>
      </c>
      <c r="AO1821" s="371" t="s">
        <v>305</v>
      </c>
      <c r="AP1821" s="371" t="s">
        <v>0</v>
      </c>
      <c r="AQ1821" s="371" t="s">
        <v>3322</v>
      </c>
      <c r="AR1821" s="372" t="s">
        <v>0</v>
      </c>
      <c r="AS1821" s="372"/>
      <c r="AT1821" s="363"/>
    </row>
    <row r="1822" spans="1:46" x14ac:dyDescent="0.3">
      <c r="A1822" s="362" t="s">
        <v>2085</v>
      </c>
      <c r="B1822" s="363" t="s">
        <v>294</v>
      </c>
      <c r="C1822" s="363" t="s">
        <v>295</v>
      </c>
      <c r="D1822" s="363" t="s">
        <v>778</v>
      </c>
      <c r="E1822" s="363" t="s">
        <v>297</v>
      </c>
      <c r="F1822" s="363" t="s">
        <v>1044</v>
      </c>
      <c r="G1822" s="363" t="s">
        <v>624</v>
      </c>
      <c r="H1822" s="363" t="s">
        <v>1149</v>
      </c>
      <c r="I1822" s="363" t="s">
        <v>1569</v>
      </c>
      <c r="J1822" s="363" t="s">
        <v>1082</v>
      </c>
      <c r="K1822" s="363"/>
      <c r="L1822" s="364">
        <v>4671.3134335955538</v>
      </c>
      <c r="M1822" s="365">
        <v>1000</v>
      </c>
      <c r="N1822" s="364">
        <v>4192.5979384340308</v>
      </c>
      <c r="O1822" s="363" t="s">
        <v>3276</v>
      </c>
      <c r="P1822" s="363"/>
      <c r="Q1822" s="363" t="s">
        <v>300</v>
      </c>
      <c r="R1822" s="363" t="s">
        <v>785</v>
      </c>
      <c r="S1822" s="363"/>
      <c r="T1822" s="365">
        <v>6192.51</v>
      </c>
      <c r="U1822" s="366">
        <v>15</v>
      </c>
      <c r="V1822" s="367">
        <v>45200</v>
      </c>
      <c r="W1822" s="367">
        <v>45930</v>
      </c>
      <c r="X1822" s="363" t="s">
        <v>3322</v>
      </c>
      <c r="Y1822" s="363"/>
      <c r="Z1822" s="363"/>
      <c r="AA1822" s="363"/>
      <c r="AB1822" s="363"/>
      <c r="AC1822" s="363" t="s">
        <v>1083</v>
      </c>
      <c r="AD1822" s="363" t="s">
        <v>304</v>
      </c>
      <c r="AE1822" s="367">
        <v>44957</v>
      </c>
      <c r="AF1822" s="362" t="s">
        <v>2592</v>
      </c>
      <c r="AG1822" s="364">
        <v>0.58144099999999999</v>
      </c>
      <c r="AH1822" s="364">
        <v>0.61</v>
      </c>
      <c r="AI1822" s="364">
        <v>0.42</v>
      </c>
      <c r="AJ1822" s="363" t="s">
        <v>0</v>
      </c>
      <c r="AK1822" s="368">
        <v>98.82</v>
      </c>
      <c r="AL1822" s="364">
        <v>1.6419999999999999</v>
      </c>
      <c r="AM1822" s="369"/>
      <c r="AN1822" s="370">
        <v>13</v>
      </c>
      <c r="AO1822" s="371" t="s">
        <v>305</v>
      </c>
      <c r="AP1822" s="371" t="s">
        <v>0</v>
      </c>
      <c r="AQ1822" s="371" t="s">
        <v>3322</v>
      </c>
      <c r="AR1822" s="372" t="s">
        <v>0</v>
      </c>
      <c r="AS1822" s="372"/>
      <c r="AT1822" s="363"/>
    </row>
    <row r="1823" spans="1:46" x14ac:dyDescent="0.3">
      <c r="A1823" s="362" t="s">
        <v>2086</v>
      </c>
      <c r="B1823" s="363" t="s">
        <v>308</v>
      </c>
      <c r="C1823" s="363" t="s">
        <v>295</v>
      </c>
      <c r="D1823" s="363" t="s">
        <v>778</v>
      </c>
      <c r="E1823" s="363" t="s">
        <v>297</v>
      </c>
      <c r="F1823" s="363" t="s">
        <v>1044</v>
      </c>
      <c r="G1823" s="363" t="s">
        <v>624</v>
      </c>
      <c r="H1823" s="363" t="s">
        <v>1149</v>
      </c>
      <c r="I1823" s="363" t="s">
        <v>1569</v>
      </c>
      <c r="J1823" s="363" t="s">
        <v>1082</v>
      </c>
      <c r="K1823" s="363"/>
      <c r="L1823" s="364">
        <v>4075.9760380252842</v>
      </c>
      <c r="M1823" s="365">
        <v>1000</v>
      </c>
      <c r="N1823" s="364">
        <v>3663.18</v>
      </c>
      <c r="O1823" s="363" t="s">
        <v>3276</v>
      </c>
      <c r="P1823" s="363"/>
      <c r="Q1823" s="363" t="s">
        <v>300</v>
      </c>
      <c r="R1823" s="363" t="s">
        <v>785</v>
      </c>
      <c r="S1823" s="363"/>
      <c r="T1823" s="365">
        <v>5803.15</v>
      </c>
      <c r="U1823" s="366">
        <v>15</v>
      </c>
      <c r="V1823" s="367">
        <v>45200</v>
      </c>
      <c r="W1823" s="367">
        <v>45930</v>
      </c>
      <c r="X1823" s="363" t="s">
        <v>3322</v>
      </c>
      <c r="Y1823" s="363"/>
      <c r="Z1823" s="363"/>
      <c r="AA1823" s="363"/>
      <c r="AB1823" s="363"/>
      <c r="AC1823" s="363" t="s">
        <v>1083</v>
      </c>
      <c r="AD1823" s="363" t="s">
        <v>304</v>
      </c>
      <c r="AE1823" s="367">
        <v>44957</v>
      </c>
      <c r="AF1823" s="362" t="s">
        <v>2592</v>
      </c>
      <c r="AG1823" s="364">
        <v>0.72378200000000004</v>
      </c>
      <c r="AH1823" s="364">
        <v>0.75</v>
      </c>
      <c r="AI1823" s="364">
        <v>0.57999999999999996</v>
      </c>
      <c r="AJ1823" s="363" t="s">
        <v>0</v>
      </c>
      <c r="AK1823" s="368">
        <v>66.209999999999994</v>
      </c>
      <c r="AL1823" s="364">
        <v>2.4106666666666663</v>
      </c>
      <c r="AM1823" s="369"/>
      <c r="AN1823" s="370">
        <v>13</v>
      </c>
      <c r="AO1823" s="371" t="s">
        <v>305</v>
      </c>
      <c r="AP1823" s="371" t="s">
        <v>0</v>
      </c>
      <c r="AQ1823" s="371" t="s">
        <v>3322</v>
      </c>
      <c r="AR1823" s="372" t="s">
        <v>0</v>
      </c>
      <c r="AS1823" s="372"/>
      <c r="AT1823" s="363"/>
    </row>
    <row r="1824" spans="1:46" x14ac:dyDescent="0.3">
      <c r="A1824" s="362" t="s">
        <v>2087</v>
      </c>
      <c r="B1824" s="363" t="s">
        <v>310</v>
      </c>
      <c r="C1824" s="363" t="s">
        <v>295</v>
      </c>
      <c r="D1824" s="363" t="s">
        <v>778</v>
      </c>
      <c r="E1824" s="363" t="s">
        <v>297</v>
      </c>
      <c r="F1824" s="363" t="s">
        <v>1044</v>
      </c>
      <c r="G1824" s="363" t="s">
        <v>624</v>
      </c>
      <c r="H1824" s="363" t="s">
        <v>1149</v>
      </c>
      <c r="I1824" s="363" t="s">
        <v>1569</v>
      </c>
      <c r="J1824" s="363" t="s">
        <v>1082</v>
      </c>
      <c r="K1824" s="363"/>
      <c r="L1824" s="364">
        <v>4074.1353498754565</v>
      </c>
      <c r="M1824" s="365">
        <v>1000</v>
      </c>
      <c r="N1824" s="364">
        <v>3663.1773615530919</v>
      </c>
      <c r="O1824" s="363" t="s">
        <v>3276</v>
      </c>
      <c r="P1824" s="363"/>
      <c r="Q1824" s="363" t="s">
        <v>300</v>
      </c>
      <c r="R1824" s="363" t="s">
        <v>785</v>
      </c>
      <c r="S1824" s="363"/>
      <c r="T1824" s="365">
        <v>5803.15</v>
      </c>
      <c r="U1824" s="366">
        <v>15</v>
      </c>
      <c r="V1824" s="367">
        <v>45200</v>
      </c>
      <c r="W1824" s="367">
        <v>45930</v>
      </c>
      <c r="X1824" s="363" t="s">
        <v>3322</v>
      </c>
      <c r="Y1824" s="363"/>
      <c r="Z1824" s="363"/>
      <c r="AA1824" s="363"/>
      <c r="AB1824" s="363"/>
      <c r="AC1824" s="363" t="s">
        <v>1083</v>
      </c>
      <c r="AD1824" s="363" t="s">
        <v>304</v>
      </c>
      <c r="AE1824" s="367">
        <v>44957</v>
      </c>
      <c r="AF1824" s="362" t="s">
        <v>2592</v>
      </c>
      <c r="AG1824" s="364">
        <v>0.579237</v>
      </c>
      <c r="AH1824" s="364">
        <v>0.6</v>
      </c>
      <c r="AI1824" s="364">
        <v>0.5</v>
      </c>
      <c r="AJ1824" s="363" t="s">
        <v>0</v>
      </c>
      <c r="AK1824" s="368">
        <v>80.09</v>
      </c>
      <c r="AL1824" s="364">
        <v>2.0533333333333332</v>
      </c>
      <c r="AM1824" s="369"/>
      <c r="AN1824" s="370">
        <v>13</v>
      </c>
      <c r="AO1824" s="371" t="s">
        <v>305</v>
      </c>
      <c r="AP1824" s="371" t="s">
        <v>0</v>
      </c>
      <c r="AQ1824" s="371" t="s">
        <v>3322</v>
      </c>
      <c r="AR1824" s="372" t="s">
        <v>0</v>
      </c>
      <c r="AS1824" s="372"/>
      <c r="AT1824" s="363"/>
    </row>
    <row r="1825" spans="1:46" x14ac:dyDescent="0.3">
      <c r="A1825" s="363" t="s">
        <v>2088</v>
      </c>
      <c r="B1825" s="363" t="s">
        <v>294</v>
      </c>
      <c r="C1825" s="363" t="s">
        <v>295</v>
      </c>
      <c r="D1825" s="363" t="s">
        <v>778</v>
      </c>
      <c r="E1825" s="363" t="s">
        <v>297</v>
      </c>
      <c r="F1825" s="363" t="s">
        <v>1044</v>
      </c>
      <c r="G1825" s="363" t="s">
        <v>624</v>
      </c>
      <c r="H1825" s="363" t="s">
        <v>1149</v>
      </c>
      <c r="I1825" s="363" t="s">
        <v>1569</v>
      </c>
      <c r="J1825" s="363" t="s">
        <v>1085</v>
      </c>
      <c r="K1825" s="363"/>
      <c r="L1825" s="364">
        <v>4443.682151402716</v>
      </c>
      <c r="M1825" s="365">
        <v>1000</v>
      </c>
      <c r="N1825" s="364">
        <v>3988.1025351647504</v>
      </c>
      <c r="O1825" s="363" t="s">
        <v>3277</v>
      </c>
      <c r="P1825" s="363"/>
      <c r="Q1825" s="363" t="s">
        <v>300</v>
      </c>
      <c r="R1825" s="363" t="s">
        <v>785</v>
      </c>
      <c r="S1825" s="363"/>
      <c r="T1825" s="365">
        <v>4451.46</v>
      </c>
      <c r="U1825" s="363">
        <v>15</v>
      </c>
      <c r="V1825" s="367">
        <v>45200</v>
      </c>
      <c r="W1825" s="367">
        <v>45930</v>
      </c>
      <c r="X1825" s="363" t="s">
        <v>3322</v>
      </c>
      <c r="Y1825" s="363"/>
      <c r="Z1825" s="363"/>
      <c r="AA1825" s="363"/>
      <c r="AB1825" s="363"/>
      <c r="AC1825" s="363" t="s">
        <v>1086</v>
      </c>
      <c r="AD1825" s="363" t="s">
        <v>304</v>
      </c>
      <c r="AE1825" s="367">
        <v>44957</v>
      </c>
      <c r="AF1825" s="363" t="s">
        <v>2592</v>
      </c>
      <c r="AG1825" s="364">
        <v>0.53629300000000002</v>
      </c>
      <c r="AH1825" s="364">
        <v>0.56000000000000005</v>
      </c>
      <c r="AI1825" s="364">
        <v>0.47</v>
      </c>
      <c r="AJ1825" s="363" t="s">
        <v>0</v>
      </c>
      <c r="AK1825" s="368">
        <v>81.650000000000006</v>
      </c>
      <c r="AL1825" s="364">
        <v>2.0526666666666666</v>
      </c>
      <c r="AM1825" s="369"/>
      <c r="AN1825" s="363">
        <v>13</v>
      </c>
      <c r="AO1825" s="371" t="s">
        <v>305</v>
      </c>
      <c r="AP1825" s="371" t="s">
        <v>0</v>
      </c>
      <c r="AQ1825" s="371" t="s">
        <v>3322</v>
      </c>
      <c r="AR1825" s="372" t="s">
        <v>0</v>
      </c>
      <c r="AS1825" s="363"/>
      <c r="AT1825" s="363"/>
    </row>
    <row r="1826" spans="1:46" x14ac:dyDescent="0.3">
      <c r="A1826" s="363" t="s">
        <v>2089</v>
      </c>
      <c r="B1826" s="363" t="s">
        <v>308</v>
      </c>
      <c r="C1826" s="363" t="s">
        <v>295</v>
      </c>
      <c r="D1826" s="363" t="s">
        <v>778</v>
      </c>
      <c r="E1826" s="363" t="s">
        <v>297</v>
      </c>
      <c r="F1826" s="363" t="s">
        <v>1044</v>
      </c>
      <c r="G1826" s="363" t="s">
        <v>624</v>
      </c>
      <c r="H1826" s="363" t="s">
        <v>1149</v>
      </c>
      <c r="I1826" s="363" t="s">
        <v>1569</v>
      </c>
      <c r="J1826" s="363" t="s">
        <v>1085</v>
      </c>
      <c r="K1826" s="363"/>
      <c r="L1826" s="364">
        <v>3784.9733115483855</v>
      </c>
      <c r="M1826" s="365">
        <v>1000</v>
      </c>
      <c r="N1826" s="364">
        <v>3401.75</v>
      </c>
      <c r="O1826" s="363" t="s">
        <v>3277</v>
      </c>
      <c r="P1826" s="363"/>
      <c r="Q1826" s="363" t="s">
        <v>300</v>
      </c>
      <c r="R1826" s="363" t="s">
        <v>785</v>
      </c>
      <c r="S1826" s="363"/>
      <c r="T1826" s="365">
        <v>4159.6099999999997</v>
      </c>
      <c r="U1826" s="363">
        <v>15</v>
      </c>
      <c r="V1826" s="367">
        <v>45200</v>
      </c>
      <c r="W1826" s="367">
        <v>45930</v>
      </c>
      <c r="X1826" s="363" t="s">
        <v>3322</v>
      </c>
      <c r="Y1826" s="363"/>
      <c r="Z1826" s="363"/>
      <c r="AA1826" s="363"/>
      <c r="AB1826" s="363"/>
      <c r="AC1826" s="363" t="s">
        <v>1086</v>
      </c>
      <c r="AD1826" s="363" t="s">
        <v>304</v>
      </c>
      <c r="AE1826" s="367">
        <v>44957</v>
      </c>
      <c r="AF1826" s="363" t="s">
        <v>2592</v>
      </c>
      <c r="AG1826" s="364">
        <v>1.07</v>
      </c>
      <c r="AH1826" s="364">
        <v>1.07</v>
      </c>
      <c r="AI1826" s="364">
        <v>1.1299999999999999</v>
      </c>
      <c r="AJ1826" s="363" t="s">
        <v>181</v>
      </c>
      <c r="AK1826" s="368">
        <v>48.52</v>
      </c>
      <c r="AL1826" s="364">
        <v>0.01</v>
      </c>
      <c r="AM1826" s="369"/>
      <c r="AN1826" s="363">
        <v>13</v>
      </c>
      <c r="AO1826" s="371" t="s">
        <v>305</v>
      </c>
      <c r="AP1826" s="371" t="s">
        <v>0</v>
      </c>
      <c r="AQ1826" s="371" t="s">
        <v>3322</v>
      </c>
      <c r="AR1826" s="372" t="s">
        <v>0</v>
      </c>
      <c r="AS1826" s="363"/>
      <c r="AT1826" s="363"/>
    </row>
    <row r="1827" spans="1:46" x14ac:dyDescent="0.3">
      <c r="A1827" s="363" t="s">
        <v>2090</v>
      </c>
      <c r="B1827" s="363" t="s">
        <v>310</v>
      </c>
      <c r="C1827" s="363" t="s">
        <v>295</v>
      </c>
      <c r="D1827" s="363" t="s">
        <v>778</v>
      </c>
      <c r="E1827" s="363" t="s">
        <v>297</v>
      </c>
      <c r="F1827" s="363" t="s">
        <v>1044</v>
      </c>
      <c r="G1827" s="363" t="s">
        <v>624</v>
      </c>
      <c r="H1827" s="363" t="s">
        <v>1149</v>
      </c>
      <c r="I1827" s="363" t="s">
        <v>1569</v>
      </c>
      <c r="J1827" s="363" t="s">
        <v>1085</v>
      </c>
      <c r="K1827" s="363"/>
      <c r="L1827" s="364">
        <v>3783.1326233985578</v>
      </c>
      <c r="M1827" s="365">
        <v>1000</v>
      </c>
      <c r="N1827" s="364">
        <v>3401.7514304152942</v>
      </c>
      <c r="O1827" s="363" t="s">
        <v>3277</v>
      </c>
      <c r="P1827" s="363"/>
      <c r="Q1827" s="363" t="s">
        <v>300</v>
      </c>
      <c r="R1827" s="363" t="s">
        <v>785</v>
      </c>
      <c r="S1827" s="363"/>
      <c r="T1827" s="365">
        <v>4159.6099999999997</v>
      </c>
      <c r="U1827" s="363">
        <v>15</v>
      </c>
      <c r="V1827" s="367">
        <v>45200</v>
      </c>
      <c r="W1827" s="367">
        <v>45930</v>
      </c>
      <c r="X1827" s="363" t="s">
        <v>3322</v>
      </c>
      <c r="Y1827" s="363"/>
      <c r="Z1827" s="363"/>
      <c r="AA1827" s="363"/>
      <c r="AB1827" s="363"/>
      <c r="AC1827" s="363" t="s">
        <v>1086</v>
      </c>
      <c r="AD1827" s="363" t="s">
        <v>304</v>
      </c>
      <c r="AE1827" s="367">
        <v>44957</v>
      </c>
      <c r="AF1827" s="363" t="s">
        <v>2592</v>
      </c>
      <c r="AG1827" s="364">
        <v>0.93</v>
      </c>
      <c r="AH1827" s="364">
        <v>0.93</v>
      </c>
      <c r="AI1827" s="364">
        <v>1.07</v>
      </c>
      <c r="AJ1827" s="363" t="s">
        <v>181</v>
      </c>
      <c r="AK1827" s="368">
        <v>54.58</v>
      </c>
      <c r="AL1827" s="364">
        <v>0.01</v>
      </c>
      <c r="AM1827" s="369"/>
      <c r="AN1827" s="363">
        <v>13</v>
      </c>
      <c r="AO1827" s="371" t="s">
        <v>305</v>
      </c>
      <c r="AP1827" s="371" t="s">
        <v>0</v>
      </c>
      <c r="AQ1827" s="371" t="s">
        <v>3322</v>
      </c>
      <c r="AR1827" s="372" t="s">
        <v>0</v>
      </c>
      <c r="AS1827" s="363"/>
      <c r="AT1827" s="363"/>
    </row>
    <row r="1828" spans="1:46" x14ac:dyDescent="0.3">
      <c r="A1828" s="363" t="s">
        <v>1660</v>
      </c>
      <c r="B1828" s="363" t="s">
        <v>308</v>
      </c>
      <c r="C1828" s="363" t="s">
        <v>1066</v>
      </c>
      <c r="D1828" s="363" t="s">
        <v>778</v>
      </c>
      <c r="E1828" s="363" t="s">
        <v>770</v>
      </c>
      <c r="F1828" s="363" t="s">
        <v>1629</v>
      </c>
      <c r="G1828" s="363" t="s">
        <v>1653</v>
      </c>
      <c r="H1828" s="363" t="s">
        <v>1654</v>
      </c>
      <c r="I1828" s="363" t="s">
        <v>1655</v>
      </c>
      <c r="J1828" s="363"/>
      <c r="K1828" s="363" t="s">
        <v>782</v>
      </c>
      <c r="L1828" s="364">
        <v>5231.3599999999997</v>
      </c>
      <c r="M1828" s="365">
        <v>1400</v>
      </c>
      <c r="N1828" s="364">
        <v>4681.8100000000004</v>
      </c>
      <c r="O1828" s="363" t="s">
        <v>2855</v>
      </c>
      <c r="P1828" s="363"/>
      <c r="Q1828" s="363" t="s">
        <v>339</v>
      </c>
      <c r="R1828" s="363" t="s">
        <v>785</v>
      </c>
      <c r="S1828" s="363"/>
      <c r="T1828" s="365">
        <v>4110.8</v>
      </c>
      <c r="U1828" s="363">
        <v>45</v>
      </c>
      <c r="V1828" s="367">
        <v>45200</v>
      </c>
      <c r="W1828" s="367">
        <v>45930</v>
      </c>
      <c r="X1828" s="363" t="s">
        <v>3404</v>
      </c>
      <c r="Y1828" s="363" t="s">
        <v>1655</v>
      </c>
      <c r="Z1828" s="363"/>
      <c r="AA1828" s="363"/>
      <c r="AB1828" s="363"/>
      <c r="AC1828" s="363"/>
      <c r="AD1828" s="363" t="s">
        <v>304</v>
      </c>
      <c r="AE1828" s="367">
        <v>44669</v>
      </c>
      <c r="AF1828" s="363" t="s">
        <v>2691</v>
      </c>
      <c r="AG1828" s="364">
        <v>2.631926</v>
      </c>
      <c r="AH1828" s="364">
        <v>0.86</v>
      </c>
      <c r="AI1828" s="364">
        <v>1.06</v>
      </c>
      <c r="AJ1828" s="363" t="s">
        <v>181</v>
      </c>
      <c r="AK1828" s="368">
        <v>25.55</v>
      </c>
      <c r="AL1828" s="364">
        <v>1.0811111111111109</v>
      </c>
      <c r="AM1828" s="369"/>
      <c r="AN1828" s="363">
        <v>8</v>
      </c>
      <c r="AO1828" s="371" t="s">
        <v>305</v>
      </c>
      <c r="AP1828" s="371" t="s">
        <v>0</v>
      </c>
      <c r="AQ1828" s="371" t="s">
        <v>306</v>
      </c>
      <c r="AR1828" s="372" t="s">
        <v>0</v>
      </c>
      <c r="AS1828" s="363"/>
      <c r="AT1828" s="363"/>
    </row>
    <row r="1829" spans="1:46" x14ac:dyDescent="0.3">
      <c r="A1829" s="363" t="s">
        <v>1663</v>
      </c>
      <c r="B1829" s="363" t="s">
        <v>310</v>
      </c>
      <c r="C1829" s="363" t="s">
        <v>1066</v>
      </c>
      <c r="D1829" s="363" t="s">
        <v>778</v>
      </c>
      <c r="E1829" s="363" t="s">
        <v>770</v>
      </c>
      <c r="F1829" s="363" t="s">
        <v>1629</v>
      </c>
      <c r="G1829" s="363" t="s">
        <v>1653</v>
      </c>
      <c r="H1829" s="363" t="s">
        <v>1654</v>
      </c>
      <c r="I1829" s="363" t="s">
        <v>1655</v>
      </c>
      <c r="J1829" s="363"/>
      <c r="K1829" s="363" t="s">
        <v>782</v>
      </c>
      <c r="L1829" s="364">
        <v>4173.95</v>
      </c>
      <c r="M1829" s="365">
        <v>1400</v>
      </c>
      <c r="N1829" s="364">
        <v>3735.67</v>
      </c>
      <c r="O1829" s="363" t="s">
        <v>2855</v>
      </c>
      <c r="P1829" s="363"/>
      <c r="Q1829" s="363" t="s">
        <v>339</v>
      </c>
      <c r="R1829" s="363" t="s">
        <v>785</v>
      </c>
      <c r="S1829" s="363"/>
      <c r="T1829" s="365">
        <v>4428.42</v>
      </c>
      <c r="U1829" s="363">
        <v>45</v>
      </c>
      <c r="V1829" s="367">
        <v>45200</v>
      </c>
      <c r="W1829" s="367">
        <v>45930</v>
      </c>
      <c r="X1829" s="363" t="s">
        <v>3404</v>
      </c>
      <c r="Y1829" s="363" t="s">
        <v>1655</v>
      </c>
      <c r="Z1829" s="363"/>
      <c r="AA1829" s="363"/>
      <c r="AB1829" s="363"/>
      <c r="AC1829" s="363"/>
      <c r="AD1829" s="363" t="s">
        <v>304</v>
      </c>
      <c r="AE1829" s="367">
        <v>44669</v>
      </c>
      <c r="AF1829" s="363" t="s">
        <v>2691</v>
      </c>
      <c r="AG1829" s="364">
        <v>2.0855060000000001</v>
      </c>
      <c r="AH1829" s="364">
        <v>0.68</v>
      </c>
      <c r="AI1829" s="364">
        <v>0.85</v>
      </c>
      <c r="AJ1829" s="363" t="s">
        <v>0</v>
      </c>
      <c r="AK1829" s="368">
        <v>38.94</v>
      </c>
      <c r="AL1829" s="364">
        <v>0.86266666666666669</v>
      </c>
      <c r="AM1829" s="369"/>
      <c r="AN1829" s="363">
        <v>8</v>
      </c>
      <c r="AO1829" s="371" t="s">
        <v>305</v>
      </c>
      <c r="AP1829" s="371" t="s">
        <v>0</v>
      </c>
      <c r="AQ1829" s="371" t="s">
        <v>306</v>
      </c>
      <c r="AR1829" s="372" t="s">
        <v>0</v>
      </c>
      <c r="AS1829" s="363"/>
      <c r="AT1829" s="363"/>
    </row>
    <row r="1830" spans="1:46" x14ac:dyDescent="0.3">
      <c r="A1830" s="363" t="s">
        <v>1690</v>
      </c>
      <c r="B1830" s="363" t="s">
        <v>294</v>
      </c>
      <c r="C1830" s="363" t="s">
        <v>295</v>
      </c>
      <c r="D1830" s="363" t="s">
        <v>778</v>
      </c>
      <c r="E1830" s="363" t="s">
        <v>679</v>
      </c>
      <c r="F1830" s="363" t="s">
        <v>680</v>
      </c>
      <c r="G1830" s="363" t="s">
        <v>681</v>
      </c>
      <c r="H1830" s="363" t="s">
        <v>1091</v>
      </c>
      <c r="I1830" s="363" t="s">
        <v>689</v>
      </c>
      <c r="J1830" s="363" t="s">
        <v>1114</v>
      </c>
      <c r="K1830" s="363" t="s">
        <v>1697</v>
      </c>
      <c r="L1830" s="364">
        <v>1912.85</v>
      </c>
      <c r="M1830" s="365">
        <v>1100</v>
      </c>
      <c r="N1830" s="364">
        <v>1719.95</v>
      </c>
      <c r="O1830" s="363" t="s">
        <v>2700</v>
      </c>
      <c r="P1830" s="363"/>
      <c r="Q1830" s="363" t="s">
        <v>319</v>
      </c>
      <c r="R1830" s="363" t="s">
        <v>1091</v>
      </c>
      <c r="S1830" s="363" t="s">
        <v>1697</v>
      </c>
      <c r="T1830" s="365">
        <v>3693.66</v>
      </c>
      <c r="U1830" s="363">
        <v>15</v>
      </c>
      <c r="V1830" s="367">
        <v>45200</v>
      </c>
      <c r="W1830" s="367">
        <v>45930</v>
      </c>
      <c r="X1830" s="363" t="s">
        <v>3322</v>
      </c>
      <c r="Y1830" s="363" t="s">
        <v>689</v>
      </c>
      <c r="Z1830" s="363"/>
      <c r="AA1830" s="363"/>
      <c r="AB1830" s="363"/>
      <c r="AC1830" s="363"/>
      <c r="AD1830" s="363" t="s">
        <v>304</v>
      </c>
      <c r="AE1830" s="367">
        <v>44725</v>
      </c>
      <c r="AF1830" s="363" t="s">
        <v>2642</v>
      </c>
      <c r="AG1830" s="364">
        <v>0.234378</v>
      </c>
      <c r="AH1830" s="364">
        <v>0.23</v>
      </c>
      <c r="AI1830" s="364">
        <v>0.25</v>
      </c>
      <c r="AJ1830" s="363" t="s">
        <v>0</v>
      </c>
      <c r="AK1830" s="368">
        <v>179.43</v>
      </c>
      <c r="AL1830" s="364">
        <v>1.1859999999999999</v>
      </c>
      <c r="AM1830" s="369"/>
      <c r="AN1830" s="363">
        <v>6</v>
      </c>
      <c r="AO1830" s="371" t="s">
        <v>305</v>
      </c>
      <c r="AP1830" s="371" t="s">
        <v>0</v>
      </c>
      <c r="AQ1830" s="371" t="s">
        <v>306</v>
      </c>
      <c r="AR1830" s="372" t="s">
        <v>0</v>
      </c>
      <c r="AS1830" s="363"/>
      <c r="AT1830" s="363"/>
    </row>
    <row r="1831" spans="1:46" x14ac:dyDescent="0.3">
      <c r="A1831" s="363" t="s">
        <v>1691</v>
      </c>
      <c r="B1831" s="363" t="s">
        <v>308</v>
      </c>
      <c r="C1831" s="363" t="s">
        <v>295</v>
      </c>
      <c r="D1831" s="363" t="s">
        <v>778</v>
      </c>
      <c r="E1831" s="363" t="s">
        <v>679</v>
      </c>
      <c r="F1831" s="363" t="s">
        <v>680</v>
      </c>
      <c r="G1831" s="363" t="s">
        <v>681</v>
      </c>
      <c r="H1831" s="363" t="s">
        <v>1091</v>
      </c>
      <c r="I1831" s="363" t="s">
        <v>689</v>
      </c>
      <c r="J1831" s="363" t="s">
        <v>1114</v>
      </c>
      <c r="K1831" s="363" t="s">
        <v>1697</v>
      </c>
      <c r="L1831" s="364">
        <v>1977.1</v>
      </c>
      <c r="M1831" s="365">
        <v>1100</v>
      </c>
      <c r="N1831" s="364">
        <v>1777.72</v>
      </c>
      <c r="O1831" s="363" t="s">
        <v>2700</v>
      </c>
      <c r="P1831" s="363"/>
      <c r="Q1831" s="363" t="s">
        <v>319</v>
      </c>
      <c r="R1831" s="363" t="s">
        <v>1091</v>
      </c>
      <c r="S1831" s="363" t="s">
        <v>1697</v>
      </c>
      <c r="T1831" s="365">
        <v>3693.66</v>
      </c>
      <c r="U1831" s="363">
        <v>15</v>
      </c>
      <c r="V1831" s="367">
        <v>45200</v>
      </c>
      <c r="W1831" s="367">
        <v>45930</v>
      </c>
      <c r="X1831" s="363" t="s">
        <v>3322</v>
      </c>
      <c r="Y1831" s="363" t="s">
        <v>689</v>
      </c>
      <c r="Z1831" s="363"/>
      <c r="AA1831" s="363"/>
      <c r="AB1831" s="363"/>
      <c r="AC1831" s="363"/>
      <c r="AD1831" s="363" t="s">
        <v>304</v>
      </c>
      <c r="AE1831" s="367">
        <v>44725</v>
      </c>
      <c r="AF1831" s="363" t="s">
        <v>2642</v>
      </c>
      <c r="AG1831" s="364">
        <v>0.24224999999999999</v>
      </c>
      <c r="AH1831" s="364">
        <v>0.24</v>
      </c>
      <c r="AI1831" s="364">
        <v>0.26</v>
      </c>
      <c r="AJ1831" s="363" t="s">
        <v>0</v>
      </c>
      <c r="AK1831" s="368">
        <v>172.91</v>
      </c>
      <c r="AL1831" s="364">
        <v>1.226</v>
      </c>
      <c r="AM1831" s="369"/>
      <c r="AN1831" s="363">
        <v>6</v>
      </c>
      <c r="AO1831" s="371" t="s">
        <v>305</v>
      </c>
      <c r="AP1831" s="371" t="s">
        <v>0</v>
      </c>
      <c r="AQ1831" s="371" t="s">
        <v>306</v>
      </c>
      <c r="AR1831" s="372" t="s">
        <v>0</v>
      </c>
      <c r="AS1831" s="363"/>
      <c r="AT1831" s="363"/>
    </row>
    <row r="1832" spans="1:46" x14ac:dyDescent="0.3">
      <c r="A1832" s="363" t="s">
        <v>1692</v>
      </c>
      <c r="B1832" s="363" t="s">
        <v>310</v>
      </c>
      <c r="C1832" s="363" t="s">
        <v>295</v>
      </c>
      <c r="D1832" s="363" t="s">
        <v>778</v>
      </c>
      <c r="E1832" s="363" t="s">
        <v>679</v>
      </c>
      <c r="F1832" s="363" t="s">
        <v>680</v>
      </c>
      <c r="G1832" s="363" t="s">
        <v>681</v>
      </c>
      <c r="H1832" s="363" t="s">
        <v>1091</v>
      </c>
      <c r="I1832" s="363" t="s">
        <v>689</v>
      </c>
      <c r="J1832" s="363" t="s">
        <v>1114</v>
      </c>
      <c r="K1832" s="363" t="s">
        <v>1697</v>
      </c>
      <c r="L1832" s="364">
        <v>2011.64</v>
      </c>
      <c r="M1832" s="365">
        <v>1100</v>
      </c>
      <c r="N1832" s="364">
        <v>1808.78</v>
      </c>
      <c r="O1832" s="363" t="s">
        <v>2700</v>
      </c>
      <c r="P1832" s="363"/>
      <c r="Q1832" s="363" t="s">
        <v>319</v>
      </c>
      <c r="R1832" s="363" t="s">
        <v>1091</v>
      </c>
      <c r="S1832" s="363" t="s">
        <v>1697</v>
      </c>
      <c r="T1832" s="365">
        <v>3693.66</v>
      </c>
      <c r="U1832" s="363">
        <v>15</v>
      </c>
      <c r="V1832" s="367">
        <v>45200</v>
      </c>
      <c r="W1832" s="367">
        <v>45930</v>
      </c>
      <c r="X1832" s="363" t="s">
        <v>3322</v>
      </c>
      <c r="Y1832" s="363" t="s">
        <v>689</v>
      </c>
      <c r="Z1832" s="363"/>
      <c r="AA1832" s="363"/>
      <c r="AB1832" s="363"/>
      <c r="AC1832" s="363"/>
      <c r="AD1832" s="363" t="s">
        <v>304</v>
      </c>
      <c r="AE1832" s="367">
        <v>44725</v>
      </c>
      <c r="AF1832" s="363" t="s">
        <v>2642</v>
      </c>
      <c r="AG1832" s="364">
        <v>0.24648200000000001</v>
      </c>
      <c r="AH1832" s="364">
        <v>0.25</v>
      </c>
      <c r="AI1832" s="364">
        <v>0.26</v>
      </c>
      <c r="AJ1832" s="363" t="s">
        <v>0</v>
      </c>
      <c r="AK1832" s="368">
        <v>169.59</v>
      </c>
      <c r="AL1832" s="364">
        <v>1.247333333333333</v>
      </c>
      <c r="AM1832" s="369"/>
      <c r="AN1832" s="363">
        <v>6</v>
      </c>
      <c r="AO1832" s="371" t="s">
        <v>305</v>
      </c>
      <c r="AP1832" s="371" t="s">
        <v>0</v>
      </c>
      <c r="AQ1832" s="371" t="s">
        <v>306</v>
      </c>
      <c r="AR1832" s="372" t="s">
        <v>0</v>
      </c>
      <c r="AS1832" s="363"/>
      <c r="AT1832" s="363"/>
    </row>
    <row r="1833" spans="1:46" x14ac:dyDescent="0.3">
      <c r="A1833" s="363" t="s">
        <v>1696</v>
      </c>
      <c r="B1833" s="363" t="s">
        <v>294</v>
      </c>
      <c r="C1833" s="363" t="s">
        <v>295</v>
      </c>
      <c r="D1833" s="363" t="s">
        <v>778</v>
      </c>
      <c r="E1833" s="363" t="s">
        <v>679</v>
      </c>
      <c r="F1833" s="363" t="s">
        <v>680</v>
      </c>
      <c r="G1833" s="363" t="s">
        <v>681</v>
      </c>
      <c r="H1833" s="363" t="s">
        <v>1091</v>
      </c>
      <c r="I1833" s="363"/>
      <c r="J1833" s="363" t="s">
        <v>1116</v>
      </c>
      <c r="K1833" s="363" t="s">
        <v>1697</v>
      </c>
      <c r="L1833" s="364">
        <v>1237.69</v>
      </c>
      <c r="M1833" s="365">
        <v>700</v>
      </c>
      <c r="N1833" s="364">
        <v>1152.56</v>
      </c>
      <c r="O1833" s="363" t="s">
        <v>2856</v>
      </c>
      <c r="P1833" s="363"/>
      <c r="Q1833" s="363" t="s">
        <v>300</v>
      </c>
      <c r="R1833" s="363" t="s">
        <v>1091</v>
      </c>
      <c r="S1833" s="363"/>
      <c r="T1833" s="365">
        <v>549.22</v>
      </c>
      <c r="U1833" s="363">
        <v>13</v>
      </c>
      <c r="V1833" s="367">
        <v>45200</v>
      </c>
      <c r="W1833" s="367">
        <v>45930</v>
      </c>
      <c r="X1833" s="363" t="s">
        <v>3322</v>
      </c>
      <c r="Y1833" s="363"/>
      <c r="Z1833" s="363"/>
      <c r="AA1833" s="363"/>
      <c r="AB1833" s="363"/>
      <c r="AC1833" s="363"/>
      <c r="AD1833" s="363" t="s">
        <v>360</v>
      </c>
      <c r="AE1833" s="367"/>
      <c r="AF1833" s="363"/>
      <c r="AG1833" s="364">
        <v>0.27</v>
      </c>
      <c r="AH1833" s="364">
        <v>0.27</v>
      </c>
      <c r="AI1833" s="364">
        <v>2.3199999999999998</v>
      </c>
      <c r="AJ1833" s="363" t="s">
        <v>181</v>
      </c>
      <c r="AK1833" s="368">
        <v>-2.42</v>
      </c>
      <c r="AL1833" s="364">
        <v>0</v>
      </c>
      <c r="AM1833" s="369"/>
      <c r="AN1833" s="363">
        <v>6</v>
      </c>
      <c r="AO1833" s="371" t="s">
        <v>305</v>
      </c>
      <c r="AP1833" s="371" t="s">
        <v>0</v>
      </c>
      <c r="AQ1833" s="371" t="s">
        <v>306</v>
      </c>
      <c r="AR1833" s="372" t="s">
        <v>0</v>
      </c>
      <c r="AS1833" s="363"/>
      <c r="AT1833" s="363"/>
    </row>
    <row r="1834" spans="1:46" x14ac:dyDescent="0.3">
      <c r="A1834" s="363" t="s">
        <v>1699</v>
      </c>
      <c r="B1834" s="363" t="s">
        <v>308</v>
      </c>
      <c r="C1834" s="363" t="s">
        <v>295</v>
      </c>
      <c r="D1834" s="363" t="s">
        <v>778</v>
      </c>
      <c r="E1834" s="363" t="s">
        <v>679</v>
      </c>
      <c r="F1834" s="363" t="s">
        <v>680</v>
      </c>
      <c r="G1834" s="363" t="s">
        <v>681</v>
      </c>
      <c r="H1834" s="363" t="s">
        <v>1091</v>
      </c>
      <c r="I1834" s="363"/>
      <c r="J1834" s="363" t="s">
        <v>1116</v>
      </c>
      <c r="K1834" s="363" t="s">
        <v>1697</v>
      </c>
      <c r="L1834" s="364">
        <v>1200.22</v>
      </c>
      <c r="M1834" s="365">
        <v>700</v>
      </c>
      <c r="N1834" s="364">
        <v>1117.67</v>
      </c>
      <c r="O1834" s="363" t="s">
        <v>2856</v>
      </c>
      <c r="P1834" s="363"/>
      <c r="Q1834" s="363" t="s">
        <v>300</v>
      </c>
      <c r="R1834" s="363" t="s">
        <v>1091</v>
      </c>
      <c r="S1834" s="363"/>
      <c r="T1834" s="365">
        <v>549.22</v>
      </c>
      <c r="U1834" s="363">
        <v>13</v>
      </c>
      <c r="V1834" s="367">
        <v>45200</v>
      </c>
      <c r="W1834" s="367">
        <v>45930</v>
      </c>
      <c r="X1834" s="363" t="s">
        <v>3322</v>
      </c>
      <c r="Y1834" s="363"/>
      <c r="Z1834" s="363"/>
      <c r="AA1834" s="363"/>
      <c r="AB1834" s="363"/>
      <c r="AC1834" s="363"/>
      <c r="AD1834" s="363" t="s">
        <v>360</v>
      </c>
      <c r="AE1834" s="367"/>
      <c r="AF1834" s="363"/>
      <c r="AG1834" s="364">
        <v>0.26</v>
      </c>
      <c r="AH1834" s="364">
        <v>0.27</v>
      </c>
      <c r="AI1834" s="364">
        <v>2.25</v>
      </c>
      <c r="AJ1834" s="363" t="s">
        <v>181</v>
      </c>
      <c r="AK1834" s="368">
        <v>-1.01</v>
      </c>
      <c r="AL1834" s="364">
        <v>0</v>
      </c>
      <c r="AM1834" s="369"/>
      <c r="AN1834" s="363">
        <v>6</v>
      </c>
      <c r="AO1834" s="371" t="s">
        <v>305</v>
      </c>
      <c r="AP1834" s="371" t="s">
        <v>0</v>
      </c>
      <c r="AQ1834" s="371" t="s">
        <v>306</v>
      </c>
      <c r="AR1834" s="372" t="s">
        <v>0</v>
      </c>
      <c r="AS1834" s="363"/>
      <c r="AT1834" s="363"/>
    </row>
    <row r="1835" spans="1:46" x14ac:dyDescent="0.3">
      <c r="A1835" s="363" t="s">
        <v>1700</v>
      </c>
      <c r="B1835" s="363" t="s">
        <v>310</v>
      </c>
      <c r="C1835" s="363" t="s">
        <v>295</v>
      </c>
      <c r="D1835" s="363" t="s">
        <v>778</v>
      </c>
      <c r="E1835" s="363" t="s">
        <v>679</v>
      </c>
      <c r="F1835" s="363" t="s">
        <v>680</v>
      </c>
      <c r="G1835" s="363" t="s">
        <v>681</v>
      </c>
      <c r="H1835" s="363" t="s">
        <v>1091</v>
      </c>
      <c r="I1835" s="363"/>
      <c r="J1835" s="363" t="s">
        <v>1116</v>
      </c>
      <c r="K1835" s="363" t="s">
        <v>1697</v>
      </c>
      <c r="L1835" s="364">
        <v>1054.27</v>
      </c>
      <c r="M1835" s="365">
        <v>700</v>
      </c>
      <c r="N1835" s="364">
        <v>981.75</v>
      </c>
      <c r="O1835" s="363" t="s">
        <v>2856</v>
      </c>
      <c r="P1835" s="363"/>
      <c r="Q1835" s="363" t="s">
        <v>300</v>
      </c>
      <c r="R1835" s="363" t="s">
        <v>1091</v>
      </c>
      <c r="S1835" s="363"/>
      <c r="T1835" s="365">
        <v>549.22</v>
      </c>
      <c r="U1835" s="363">
        <v>13</v>
      </c>
      <c r="V1835" s="367">
        <v>45200</v>
      </c>
      <c r="W1835" s="367">
        <v>45930</v>
      </c>
      <c r="X1835" s="363" t="s">
        <v>3322</v>
      </c>
      <c r="Y1835" s="363"/>
      <c r="Z1835" s="363"/>
      <c r="AA1835" s="363"/>
      <c r="AB1835" s="363"/>
      <c r="AC1835" s="363"/>
      <c r="AD1835" s="363" t="s">
        <v>360</v>
      </c>
      <c r="AE1835" s="367"/>
      <c r="AF1835" s="363"/>
      <c r="AG1835" s="364">
        <v>0.23</v>
      </c>
      <c r="AH1835" s="364">
        <v>0.23</v>
      </c>
      <c r="AI1835" s="364">
        <v>1.97</v>
      </c>
      <c r="AJ1835" s="363" t="s">
        <v>181</v>
      </c>
      <c r="AK1835" s="368">
        <v>5.41</v>
      </c>
      <c r="AL1835" s="364">
        <v>0</v>
      </c>
      <c r="AM1835" s="369"/>
      <c r="AN1835" s="363">
        <v>6</v>
      </c>
      <c r="AO1835" s="371" t="s">
        <v>305</v>
      </c>
      <c r="AP1835" s="371" t="s">
        <v>0</v>
      </c>
      <c r="AQ1835" s="371" t="s">
        <v>306</v>
      </c>
      <c r="AR1835" s="372" t="s">
        <v>0</v>
      </c>
      <c r="AS1835" s="363"/>
      <c r="AT1835" s="363"/>
    </row>
    <row r="1836" spans="1:46" x14ac:dyDescent="0.3">
      <c r="A1836" s="363" t="s">
        <v>1702</v>
      </c>
      <c r="B1836" s="363" t="s">
        <v>294</v>
      </c>
      <c r="C1836" s="363" t="s">
        <v>295</v>
      </c>
      <c r="D1836" s="363" t="s">
        <v>778</v>
      </c>
      <c r="E1836" s="363" t="s">
        <v>679</v>
      </c>
      <c r="F1836" s="363" t="s">
        <v>680</v>
      </c>
      <c r="G1836" s="363" t="s">
        <v>681</v>
      </c>
      <c r="H1836" s="363" t="s">
        <v>1091</v>
      </c>
      <c r="I1836" s="363" t="s">
        <v>1117</v>
      </c>
      <c r="J1836" s="363" t="s">
        <v>1111</v>
      </c>
      <c r="K1836" s="363" t="s">
        <v>1697</v>
      </c>
      <c r="L1836" s="364">
        <v>1625</v>
      </c>
      <c r="M1836" s="365">
        <v>900</v>
      </c>
      <c r="N1836" s="364">
        <v>1512.24</v>
      </c>
      <c r="O1836" s="363" t="s">
        <v>2010</v>
      </c>
      <c r="P1836" s="363"/>
      <c r="Q1836" s="363" t="s">
        <v>300</v>
      </c>
      <c r="R1836" s="363" t="s">
        <v>1091</v>
      </c>
      <c r="S1836" s="363"/>
      <c r="T1836" s="365">
        <v>727.16</v>
      </c>
      <c r="U1836" s="363">
        <v>13</v>
      </c>
      <c r="V1836" s="367">
        <v>45200</v>
      </c>
      <c r="W1836" s="367">
        <v>45930</v>
      </c>
      <c r="X1836" s="363" t="s">
        <v>3322</v>
      </c>
      <c r="Y1836" s="363" t="s">
        <v>1117</v>
      </c>
      <c r="Z1836" s="363"/>
      <c r="AA1836" s="363"/>
      <c r="AB1836" s="363"/>
      <c r="AC1836" s="363"/>
      <c r="AD1836" s="363" t="s">
        <v>304</v>
      </c>
      <c r="AE1836" s="367">
        <v>44725</v>
      </c>
      <c r="AF1836" s="363" t="s">
        <v>2642</v>
      </c>
      <c r="AG1836" s="364">
        <v>0.28000000000000003</v>
      </c>
      <c r="AH1836" s="364">
        <v>0.28000000000000003</v>
      </c>
      <c r="AI1836" s="364">
        <v>1.74</v>
      </c>
      <c r="AJ1836" s="363" t="s">
        <v>181</v>
      </c>
      <c r="AK1836" s="368">
        <v>17.55</v>
      </c>
      <c r="AL1836" s="364">
        <v>0</v>
      </c>
      <c r="AM1836" s="369"/>
      <c r="AN1836" s="363">
        <v>6</v>
      </c>
      <c r="AO1836" s="371" t="s">
        <v>305</v>
      </c>
      <c r="AP1836" s="371" t="s">
        <v>0</v>
      </c>
      <c r="AQ1836" s="371" t="s">
        <v>306</v>
      </c>
      <c r="AR1836" s="372" t="s">
        <v>0</v>
      </c>
      <c r="AS1836" s="363"/>
      <c r="AT1836" s="363"/>
    </row>
    <row r="1837" spans="1:46" x14ac:dyDescent="0.3">
      <c r="A1837" s="363" t="s">
        <v>1703</v>
      </c>
      <c r="B1837" s="363" t="s">
        <v>308</v>
      </c>
      <c r="C1837" s="363" t="s">
        <v>295</v>
      </c>
      <c r="D1837" s="363" t="s">
        <v>778</v>
      </c>
      <c r="E1837" s="363" t="s">
        <v>679</v>
      </c>
      <c r="F1837" s="363" t="s">
        <v>680</v>
      </c>
      <c r="G1837" s="363" t="s">
        <v>681</v>
      </c>
      <c r="H1837" s="363" t="s">
        <v>1091</v>
      </c>
      <c r="I1837" s="363" t="s">
        <v>1117</v>
      </c>
      <c r="J1837" s="363" t="s">
        <v>1111</v>
      </c>
      <c r="K1837" s="363" t="s">
        <v>1697</v>
      </c>
      <c r="L1837" s="364">
        <v>1684.28</v>
      </c>
      <c r="M1837" s="365">
        <v>900</v>
      </c>
      <c r="N1837" s="364">
        <v>1567.59</v>
      </c>
      <c r="O1837" s="363" t="s">
        <v>2010</v>
      </c>
      <c r="P1837" s="363"/>
      <c r="Q1837" s="363" t="s">
        <v>300</v>
      </c>
      <c r="R1837" s="363" t="s">
        <v>1091</v>
      </c>
      <c r="S1837" s="363"/>
      <c r="T1837" s="365">
        <v>727.16</v>
      </c>
      <c r="U1837" s="363">
        <v>13</v>
      </c>
      <c r="V1837" s="367">
        <v>45200</v>
      </c>
      <c r="W1837" s="367">
        <v>45930</v>
      </c>
      <c r="X1837" s="363" t="s">
        <v>3322</v>
      </c>
      <c r="Y1837" s="363" t="s">
        <v>1117</v>
      </c>
      <c r="Z1837" s="363"/>
      <c r="AA1837" s="363"/>
      <c r="AB1837" s="363"/>
      <c r="AC1837" s="363"/>
      <c r="AD1837" s="363" t="s">
        <v>304</v>
      </c>
      <c r="AE1837" s="367">
        <v>44725</v>
      </c>
      <c r="AF1837" s="363" t="s">
        <v>2642</v>
      </c>
      <c r="AG1837" s="364">
        <v>0.27</v>
      </c>
      <c r="AH1837" s="364">
        <v>0.27</v>
      </c>
      <c r="AI1837" s="364">
        <v>1.74</v>
      </c>
      <c r="AJ1837" s="363" t="s">
        <v>181</v>
      </c>
      <c r="AK1837" s="368">
        <v>18.52</v>
      </c>
      <c r="AL1837" s="364">
        <v>0</v>
      </c>
      <c r="AM1837" s="369"/>
      <c r="AN1837" s="363">
        <v>6</v>
      </c>
      <c r="AO1837" s="371" t="s">
        <v>305</v>
      </c>
      <c r="AP1837" s="371" t="s">
        <v>0</v>
      </c>
      <c r="AQ1837" s="371" t="s">
        <v>306</v>
      </c>
      <c r="AR1837" s="372" t="s">
        <v>0</v>
      </c>
      <c r="AS1837" s="363"/>
      <c r="AT1837" s="363"/>
    </row>
    <row r="1838" spans="1:46" x14ac:dyDescent="0.3">
      <c r="A1838" s="363" t="s">
        <v>1704</v>
      </c>
      <c r="B1838" s="363" t="s">
        <v>310</v>
      </c>
      <c r="C1838" s="363" t="s">
        <v>295</v>
      </c>
      <c r="D1838" s="363" t="s">
        <v>778</v>
      </c>
      <c r="E1838" s="363" t="s">
        <v>679</v>
      </c>
      <c r="F1838" s="363" t="s">
        <v>680</v>
      </c>
      <c r="G1838" s="363" t="s">
        <v>681</v>
      </c>
      <c r="H1838" s="363" t="s">
        <v>1091</v>
      </c>
      <c r="I1838" s="363" t="s">
        <v>1117</v>
      </c>
      <c r="J1838" s="363" t="s">
        <v>1111</v>
      </c>
      <c r="K1838" s="363" t="s">
        <v>1697</v>
      </c>
      <c r="L1838" s="364">
        <v>1776.3</v>
      </c>
      <c r="M1838" s="365">
        <v>900</v>
      </c>
      <c r="N1838" s="364">
        <v>1653.19</v>
      </c>
      <c r="O1838" s="363" t="s">
        <v>2010</v>
      </c>
      <c r="P1838" s="363"/>
      <c r="Q1838" s="363" t="s">
        <v>300</v>
      </c>
      <c r="R1838" s="363" t="s">
        <v>1091</v>
      </c>
      <c r="S1838" s="363"/>
      <c r="T1838" s="365">
        <v>727.16</v>
      </c>
      <c r="U1838" s="363">
        <v>13</v>
      </c>
      <c r="V1838" s="367">
        <v>45200</v>
      </c>
      <c r="W1838" s="367">
        <v>45930</v>
      </c>
      <c r="X1838" s="363" t="s">
        <v>3322</v>
      </c>
      <c r="Y1838" s="363" t="s">
        <v>1117</v>
      </c>
      <c r="Z1838" s="363"/>
      <c r="AA1838" s="363"/>
      <c r="AB1838" s="363"/>
      <c r="AC1838" s="363"/>
      <c r="AD1838" s="363" t="s">
        <v>304</v>
      </c>
      <c r="AE1838" s="367">
        <v>44725</v>
      </c>
      <c r="AF1838" s="363" t="s">
        <v>2642</v>
      </c>
      <c r="AG1838" s="364">
        <v>0.28999999999999998</v>
      </c>
      <c r="AH1838" s="364">
        <v>0.28999999999999998</v>
      </c>
      <c r="AI1838" s="364">
        <v>1.8</v>
      </c>
      <c r="AJ1838" s="363" t="s">
        <v>181</v>
      </c>
      <c r="AK1838" s="368">
        <v>16.39</v>
      </c>
      <c r="AL1838" s="364">
        <v>0</v>
      </c>
      <c r="AM1838" s="369"/>
      <c r="AN1838" s="363">
        <v>6</v>
      </c>
      <c r="AO1838" s="371" t="s">
        <v>305</v>
      </c>
      <c r="AP1838" s="371" t="s">
        <v>0</v>
      </c>
      <c r="AQ1838" s="371" t="s">
        <v>306</v>
      </c>
      <c r="AR1838" s="372" t="s">
        <v>0</v>
      </c>
      <c r="AS1838" s="363"/>
      <c r="AT1838" s="363"/>
    </row>
    <row r="1839" spans="1:46" x14ac:dyDescent="0.3">
      <c r="A1839" s="363" t="s">
        <v>1705</v>
      </c>
      <c r="B1839" s="363" t="s">
        <v>294</v>
      </c>
      <c r="C1839" s="363" t="s">
        <v>295</v>
      </c>
      <c r="D1839" s="363" t="s">
        <v>778</v>
      </c>
      <c r="E1839" s="363" t="s">
        <v>679</v>
      </c>
      <c r="F1839" s="363" t="s">
        <v>680</v>
      </c>
      <c r="G1839" s="363" t="s">
        <v>681</v>
      </c>
      <c r="H1839" s="363" t="s">
        <v>1091</v>
      </c>
      <c r="I1839" s="363" t="s">
        <v>688</v>
      </c>
      <c r="J1839" s="363" t="s">
        <v>1111</v>
      </c>
      <c r="K1839" s="363" t="s">
        <v>1697</v>
      </c>
      <c r="L1839" s="364">
        <v>1511.7</v>
      </c>
      <c r="M1839" s="365">
        <v>800</v>
      </c>
      <c r="N1839" s="364">
        <v>1360.37</v>
      </c>
      <c r="O1839" s="363" t="s">
        <v>2701</v>
      </c>
      <c r="P1839" s="363"/>
      <c r="Q1839" s="363" t="s">
        <v>300</v>
      </c>
      <c r="R1839" s="363" t="s">
        <v>1091</v>
      </c>
      <c r="S1839" s="363"/>
      <c r="T1839" s="365">
        <v>727.16</v>
      </c>
      <c r="U1839" s="363">
        <v>13</v>
      </c>
      <c r="V1839" s="367">
        <v>45200</v>
      </c>
      <c r="W1839" s="367">
        <v>45930</v>
      </c>
      <c r="X1839" s="363" t="s">
        <v>3322</v>
      </c>
      <c r="Y1839" s="363" t="s">
        <v>688</v>
      </c>
      <c r="Z1839" s="363"/>
      <c r="AA1839" s="363"/>
      <c r="AB1839" s="363"/>
      <c r="AC1839" s="363"/>
      <c r="AD1839" s="363" t="s">
        <v>304</v>
      </c>
      <c r="AE1839" s="367">
        <v>43130</v>
      </c>
      <c r="AF1839" s="363" t="s">
        <v>1113</v>
      </c>
      <c r="AG1839" s="364">
        <v>0.25</v>
      </c>
      <c r="AH1839" s="364">
        <v>0.25</v>
      </c>
      <c r="AI1839" s="364">
        <v>1.54</v>
      </c>
      <c r="AJ1839" s="363" t="s">
        <v>181</v>
      </c>
      <c r="AK1839" s="368">
        <v>25.09</v>
      </c>
      <c r="AL1839" s="364">
        <v>0</v>
      </c>
      <c r="AM1839" s="369"/>
      <c r="AN1839" s="363">
        <v>6</v>
      </c>
      <c r="AO1839" s="371" t="s">
        <v>305</v>
      </c>
      <c r="AP1839" s="371" t="s">
        <v>0</v>
      </c>
      <c r="AQ1839" s="371" t="s">
        <v>306</v>
      </c>
      <c r="AR1839" s="372" t="s">
        <v>0</v>
      </c>
      <c r="AS1839" s="363"/>
      <c r="AT1839" s="363"/>
    </row>
    <row r="1840" spans="1:46" x14ac:dyDescent="0.3">
      <c r="A1840" s="363" t="s">
        <v>1706</v>
      </c>
      <c r="B1840" s="363" t="s">
        <v>308</v>
      </c>
      <c r="C1840" s="363" t="s">
        <v>295</v>
      </c>
      <c r="D1840" s="363" t="s">
        <v>778</v>
      </c>
      <c r="E1840" s="363" t="s">
        <v>679</v>
      </c>
      <c r="F1840" s="363" t="s">
        <v>680</v>
      </c>
      <c r="G1840" s="363" t="s">
        <v>681</v>
      </c>
      <c r="H1840" s="363" t="s">
        <v>1091</v>
      </c>
      <c r="I1840" s="363" t="s">
        <v>688</v>
      </c>
      <c r="J1840" s="363" t="s">
        <v>1111</v>
      </c>
      <c r="K1840" s="363" t="s">
        <v>1697</v>
      </c>
      <c r="L1840" s="364">
        <v>1470.72</v>
      </c>
      <c r="M1840" s="365">
        <v>800</v>
      </c>
      <c r="N1840" s="364">
        <v>1323.67</v>
      </c>
      <c r="O1840" s="363" t="s">
        <v>2701</v>
      </c>
      <c r="P1840" s="363"/>
      <c r="Q1840" s="363" t="s">
        <v>300</v>
      </c>
      <c r="R1840" s="363" t="s">
        <v>1091</v>
      </c>
      <c r="S1840" s="363"/>
      <c r="T1840" s="365">
        <v>727.16</v>
      </c>
      <c r="U1840" s="363">
        <v>13</v>
      </c>
      <c r="V1840" s="367">
        <v>45200</v>
      </c>
      <c r="W1840" s="367">
        <v>45930</v>
      </c>
      <c r="X1840" s="363" t="s">
        <v>3322</v>
      </c>
      <c r="Y1840" s="363" t="s">
        <v>688</v>
      </c>
      <c r="Z1840" s="363"/>
      <c r="AA1840" s="363"/>
      <c r="AB1840" s="363"/>
      <c r="AC1840" s="363"/>
      <c r="AD1840" s="363" t="s">
        <v>304</v>
      </c>
      <c r="AE1840" s="367">
        <v>43130</v>
      </c>
      <c r="AF1840" s="363" t="s">
        <v>1113</v>
      </c>
      <c r="AG1840" s="364">
        <v>0.22</v>
      </c>
      <c r="AH1840" s="364">
        <v>0.22</v>
      </c>
      <c r="AI1840" s="364">
        <v>1.43</v>
      </c>
      <c r="AJ1840" s="363" t="s">
        <v>181</v>
      </c>
      <c r="AK1840" s="368">
        <v>30.68</v>
      </c>
      <c r="AL1840" s="364">
        <v>0</v>
      </c>
      <c r="AM1840" s="369"/>
      <c r="AN1840" s="363">
        <v>6</v>
      </c>
      <c r="AO1840" s="371" t="s">
        <v>305</v>
      </c>
      <c r="AP1840" s="371" t="s">
        <v>0</v>
      </c>
      <c r="AQ1840" s="371" t="s">
        <v>306</v>
      </c>
      <c r="AR1840" s="372" t="s">
        <v>0</v>
      </c>
      <c r="AS1840" s="363"/>
      <c r="AT1840" s="363"/>
    </row>
    <row r="1841" spans="1:46" x14ac:dyDescent="0.3">
      <c r="A1841" s="363" t="s">
        <v>1707</v>
      </c>
      <c r="B1841" s="363" t="s">
        <v>310</v>
      </c>
      <c r="C1841" s="363" t="s">
        <v>295</v>
      </c>
      <c r="D1841" s="363" t="s">
        <v>778</v>
      </c>
      <c r="E1841" s="363" t="s">
        <v>679</v>
      </c>
      <c r="F1841" s="363" t="s">
        <v>680</v>
      </c>
      <c r="G1841" s="363" t="s">
        <v>681</v>
      </c>
      <c r="H1841" s="363" t="s">
        <v>1091</v>
      </c>
      <c r="I1841" s="363" t="s">
        <v>688</v>
      </c>
      <c r="J1841" s="363" t="s">
        <v>1111</v>
      </c>
      <c r="K1841" s="363" t="s">
        <v>1697</v>
      </c>
      <c r="L1841" s="364">
        <v>1548.09</v>
      </c>
      <c r="M1841" s="365">
        <v>800</v>
      </c>
      <c r="N1841" s="364">
        <v>1393.27</v>
      </c>
      <c r="O1841" s="363" t="s">
        <v>2701</v>
      </c>
      <c r="P1841" s="363"/>
      <c r="Q1841" s="363" t="s">
        <v>300</v>
      </c>
      <c r="R1841" s="363" t="s">
        <v>1091</v>
      </c>
      <c r="S1841" s="363"/>
      <c r="T1841" s="365">
        <v>727.16</v>
      </c>
      <c r="U1841" s="363">
        <v>13</v>
      </c>
      <c r="V1841" s="367">
        <v>45200</v>
      </c>
      <c r="W1841" s="367">
        <v>45930</v>
      </c>
      <c r="X1841" s="363" t="s">
        <v>3322</v>
      </c>
      <c r="Y1841" s="363" t="s">
        <v>688</v>
      </c>
      <c r="Z1841" s="363"/>
      <c r="AA1841" s="363"/>
      <c r="AB1841" s="363"/>
      <c r="AC1841" s="363"/>
      <c r="AD1841" s="363" t="s">
        <v>304</v>
      </c>
      <c r="AE1841" s="367">
        <v>43130</v>
      </c>
      <c r="AF1841" s="363" t="s">
        <v>1113</v>
      </c>
      <c r="AG1841" s="364">
        <v>0.24</v>
      </c>
      <c r="AH1841" s="364">
        <v>0.23</v>
      </c>
      <c r="AI1841" s="364">
        <v>1.47</v>
      </c>
      <c r="AJ1841" s="363" t="s">
        <v>181</v>
      </c>
      <c r="AK1841" s="368">
        <v>28.62</v>
      </c>
      <c r="AL1841" s="364">
        <v>0</v>
      </c>
      <c r="AM1841" s="369"/>
      <c r="AN1841" s="363">
        <v>6</v>
      </c>
      <c r="AO1841" s="371" t="s">
        <v>305</v>
      </c>
      <c r="AP1841" s="371" t="s">
        <v>0</v>
      </c>
      <c r="AQ1841" s="371" t="s">
        <v>306</v>
      </c>
      <c r="AR1841" s="372" t="s">
        <v>0</v>
      </c>
      <c r="AS1841" s="363"/>
      <c r="AT1841" s="363"/>
    </row>
    <row r="1842" spans="1:46" x14ac:dyDescent="0.3">
      <c r="A1842" s="363" t="s">
        <v>1708</v>
      </c>
      <c r="B1842" s="363" t="s">
        <v>294</v>
      </c>
      <c r="C1842" s="363" t="s">
        <v>295</v>
      </c>
      <c r="D1842" s="363" t="s">
        <v>778</v>
      </c>
      <c r="E1842" s="363" t="s">
        <v>679</v>
      </c>
      <c r="F1842" s="363" t="s">
        <v>680</v>
      </c>
      <c r="G1842" s="363" t="s">
        <v>681</v>
      </c>
      <c r="H1842" s="363" t="s">
        <v>1091</v>
      </c>
      <c r="I1842" s="363" t="s">
        <v>688</v>
      </c>
      <c r="J1842" s="363" t="s">
        <v>1111</v>
      </c>
      <c r="K1842" s="363" t="s">
        <v>1120</v>
      </c>
      <c r="L1842" s="364">
        <v>1511.7</v>
      </c>
      <c r="M1842" s="365">
        <v>800</v>
      </c>
      <c r="N1842" s="364">
        <v>1360.37</v>
      </c>
      <c r="O1842" s="363" t="s">
        <v>2011</v>
      </c>
      <c r="P1842" s="363"/>
      <c r="Q1842" s="363" t="s">
        <v>300</v>
      </c>
      <c r="R1842" s="363" t="s">
        <v>1091</v>
      </c>
      <c r="S1842" s="363"/>
      <c r="T1842" s="365">
        <v>775.88</v>
      </c>
      <c r="U1842" s="363">
        <v>13</v>
      </c>
      <c r="V1842" s="367">
        <v>45200</v>
      </c>
      <c r="W1842" s="367">
        <v>45930</v>
      </c>
      <c r="X1842" s="363" t="s">
        <v>3322</v>
      </c>
      <c r="Y1842" s="363" t="s">
        <v>688</v>
      </c>
      <c r="Z1842" s="363"/>
      <c r="AA1842" s="363"/>
      <c r="AB1842" s="363"/>
      <c r="AC1842" s="363"/>
      <c r="AD1842" s="363" t="s">
        <v>304</v>
      </c>
      <c r="AE1842" s="367">
        <v>44725</v>
      </c>
      <c r="AF1842" s="363" t="s">
        <v>2642</v>
      </c>
      <c r="AG1842" s="364">
        <v>0.17455300000000001</v>
      </c>
      <c r="AH1842" s="364">
        <v>0.17</v>
      </c>
      <c r="AI1842" s="364">
        <v>0.82</v>
      </c>
      <c r="AJ1842" s="363" t="s">
        <v>0</v>
      </c>
      <c r="AK1842" s="368">
        <v>40.46</v>
      </c>
      <c r="AL1842" s="364">
        <v>1.0323076923076919</v>
      </c>
      <c r="AM1842" s="369"/>
      <c r="AN1842" s="363">
        <v>6</v>
      </c>
      <c r="AO1842" s="371" t="s">
        <v>305</v>
      </c>
      <c r="AP1842" s="371" t="s">
        <v>0</v>
      </c>
      <c r="AQ1842" s="371" t="s">
        <v>306</v>
      </c>
      <c r="AR1842" s="372" t="s">
        <v>0</v>
      </c>
      <c r="AS1842" s="363"/>
      <c r="AT1842" s="363"/>
    </row>
    <row r="1843" spans="1:46" x14ac:dyDescent="0.3">
      <c r="A1843" s="363" t="s">
        <v>1709</v>
      </c>
      <c r="B1843" s="363" t="s">
        <v>308</v>
      </c>
      <c r="C1843" s="363" t="s">
        <v>295</v>
      </c>
      <c r="D1843" s="363" t="s">
        <v>778</v>
      </c>
      <c r="E1843" s="363" t="s">
        <v>679</v>
      </c>
      <c r="F1843" s="363" t="s">
        <v>680</v>
      </c>
      <c r="G1843" s="363" t="s">
        <v>681</v>
      </c>
      <c r="H1843" s="363" t="s">
        <v>1091</v>
      </c>
      <c r="I1843" s="363" t="s">
        <v>688</v>
      </c>
      <c r="J1843" s="363" t="s">
        <v>1111</v>
      </c>
      <c r="K1843" s="363" t="s">
        <v>1120</v>
      </c>
      <c r="L1843" s="364">
        <v>1470.72</v>
      </c>
      <c r="M1843" s="365">
        <v>800</v>
      </c>
      <c r="N1843" s="364">
        <v>1323.67</v>
      </c>
      <c r="O1843" s="363" t="s">
        <v>2011</v>
      </c>
      <c r="P1843" s="363"/>
      <c r="Q1843" s="363" t="s">
        <v>300</v>
      </c>
      <c r="R1843" s="363" t="s">
        <v>1091</v>
      </c>
      <c r="S1843" s="363"/>
      <c r="T1843" s="365">
        <v>775.88</v>
      </c>
      <c r="U1843" s="363">
        <v>13</v>
      </c>
      <c r="V1843" s="367">
        <v>45200</v>
      </c>
      <c r="W1843" s="367">
        <v>45930</v>
      </c>
      <c r="X1843" s="363" t="s">
        <v>3322</v>
      </c>
      <c r="Y1843" s="363" t="s">
        <v>688</v>
      </c>
      <c r="Z1843" s="363"/>
      <c r="AA1843" s="363"/>
      <c r="AB1843" s="363"/>
      <c r="AC1843" s="363"/>
      <c r="AD1843" s="363" t="s">
        <v>304</v>
      </c>
      <c r="AE1843" s="367">
        <v>44725</v>
      </c>
      <c r="AF1843" s="363" t="s">
        <v>2642</v>
      </c>
      <c r="AG1843" s="364">
        <v>0.16830000000000001</v>
      </c>
      <c r="AH1843" s="364">
        <v>0.17</v>
      </c>
      <c r="AI1843" s="364">
        <v>0.79</v>
      </c>
      <c r="AJ1843" s="363" t="s">
        <v>0</v>
      </c>
      <c r="AK1843" s="368">
        <v>42.61</v>
      </c>
      <c r="AL1843" s="364">
        <v>0.99384615384615382</v>
      </c>
      <c r="AM1843" s="369"/>
      <c r="AN1843" s="363">
        <v>6</v>
      </c>
      <c r="AO1843" s="371" t="s">
        <v>305</v>
      </c>
      <c r="AP1843" s="371" t="s">
        <v>0</v>
      </c>
      <c r="AQ1843" s="371" t="s">
        <v>306</v>
      </c>
      <c r="AR1843" s="372" t="s">
        <v>0</v>
      </c>
      <c r="AS1843" s="363"/>
      <c r="AT1843" s="363"/>
    </row>
    <row r="1844" spans="1:46" x14ac:dyDescent="0.3">
      <c r="A1844" s="363" t="s">
        <v>1710</v>
      </c>
      <c r="B1844" s="363" t="s">
        <v>310</v>
      </c>
      <c r="C1844" s="363" t="s">
        <v>295</v>
      </c>
      <c r="D1844" s="363" t="s">
        <v>778</v>
      </c>
      <c r="E1844" s="363" t="s">
        <v>679</v>
      </c>
      <c r="F1844" s="363" t="s">
        <v>680</v>
      </c>
      <c r="G1844" s="363" t="s">
        <v>681</v>
      </c>
      <c r="H1844" s="363" t="s">
        <v>1091</v>
      </c>
      <c r="I1844" s="363" t="s">
        <v>688</v>
      </c>
      <c r="J1844" s="363" t="s">
        <v>1111</v>
      </c>
      <c r="K1844" s="363" t="s">
        <v>1120</v>
      </c>
      <c r="L1844" s="364">
        <v>1548.09</v>
      </c>
      <c r="M1844" s="365">
        <v>800</v>
      </c>
      <c r="N1844" s="364">
        <v>1393.27</v>
      </c>
      <c r="O1844" s="363" t="s">
        <v>2011</v>
      </c>
      <c r="P1844" s="363"/>
      <c r="Q1844" s="363" t="s">
        <v>300</v>
      </c>
      <c r="R1844" s="363" t="s">
        <v>1091</v>
      </c>
      <c r="S1844" s="363"/>
      <c r="T1844" s="365">
        <v>775.88</v>
      </c>
      <c r="U1844" s="363">
        <v>13</v>
      </c>
      <c r="V1844" s="367">
        <v>45200</v>
      </c>
      <c r="W1844" s="367">
        <v>45930</v>
      </c>
      <c r="X1844" s="363" t="s">
        <v>3322</v>
      </c>
      <c r="Y1844" s="363" t="s">
        <v>688</v>
      </c>
      <c r="Z1844" s="363"/>
      <c r="AA1844" s="363"/>
      <c r="AB1844" s="363"/>
      <c r="AC1844" s="363"/>
      <c r="AD1844" s="363" t="s">
        <v>304</v>
      </c>
      <c r="AE1844" s="367">
        <v>44725</v>
      </c>
      <c r="AF1844" s="363" t="s">
        <v>2642</v>
      </c>
      <c r="AG1844" s="364">
        <v>0.17737700000000001</v>
      </c>
      <c r="AH1844" s="364">
        <v>0.18</v>
      </c>
      <c r="AI1844" s="364">
        <v>0.82</v>
      </c>
      <c r="AJ1844" s="363" t="s">
        <v>0</v>
      </c>
      <c r="AK1844" s="368">
        <v>40.44</v>
      </c>
      <c r="AL1844" s="364">
        <v>1.021538461538462</v>
      </c>
      <c r="AM1844" s="369"/>
      <c r="AN1844" s="363">
        <v>6</v>
      </c>
      <c r="AO1844" s="371" t="s">
        <v>305</v>
      </c>
      <c r="AP1844" s="371" t="s">
        <v>0</v>
      </c>
      <c r="AQ1844" s="371" t="s">
        <v>306</v>
      </c>
      <c r="AR1844" s="372" t="s">
        <v>0</v>
      </c>
      <c r="AS1844" s="363"/>
      <c r="AT1844" s="363"/>
    </row>
    <row r="1845" spans="1:46" x14ac:dyDescent="0.3">
      <c r="A1845" s="363" t="s">
        <v>2002</v>
      </c>
      <c r="B1845" s="363" t="s">
        <v>294</v>
      </c>
      <c r="C1845" s="363" t="s">
        <v>295</v>
      </c>
      <c r="D1845" s="363" t="s">
        <v>778</v>
      </c>
      <c r="E1845" s="363" t="s">
        <v>679</v>
      </c>
      <c r="F1845" s="363" t="s">
        <v>680</v>
      </c>
      <c r="G1845" s="363" t="s">
        <v>681</v>
      </c>
      <c r="H1845" s="363" t="s">
        <v>1091</v>
      </c>
      <c r="I1845" s="363" t="s">
        <v>688</v>
      </c>
      <c r="J1845" s="363" t="s">
        <v>1111</v>
      </c>
      <c r="K1845" s="363" t="s">
        <v>1112</v>
      </c>
      <c r="L1845" s="364">
        <v>1613.0055133127789</v>
      </c>
      <c r="M1845" s="365">
        <v>800</v>
      </c>
      <c r="N1845" s="364">
        <v>1451.069343690401</v>
      </c>
      <c r="O1845" s="363" t="s">
        <v>2003</v>
      </c>
      <c r="P1845" s="363"/>
      <c r="Q1845" s="363" t="s">
        <v>300</v>
      </c>
      <c r="R1845" s="363" t="s">
        <v>1091</v>
      </c>
      <c r="S1845" s="363"/>
      <c r="T1845" s="365">
        <v>727.16</v>
      </c>
      <c r="U1845" s="363">
        <v>13</v>
      </c>
      <c r="V1845" s="367">
        <v>45200</v>
      </c>
      <c r="W1845" s="367">
        <v>45930</v>
      </c>
      <c r="X1845" s="363" t="s">
        <v>3322</v>
      </c>
      <c r="Y1845" s="363" t="s">
        <v>688</v>
      </c>
      <c r="Z1845" s="363"/>
      <c r="AA1845" s="363" t="s">
        <v>1112</v>
      </c>
      <c r="AB1845" s="363"/>
      <c r="AC1845" s="363"/>
      <c r="AD1845" s="363" t="s">
        <v>304</v>
      </c>
      <c r="AE1845" s="367"/>
      <c r="AF1845" s="363"/>
      <c r="AG1845" s="364">
        <v>0.6747102097928197</v>
      </c>
      <c r="AH1845" s="364">
        <v>0.70364588588232235</v>
      </c>
      <c r="AI1845" s="364">
        <v>0.82259050505028253</v>
      </c>
      <c r="AJ1845" s="363" t="s">
        <v>0</v>
      </c>
      <c r="AK1845" s="368">
        <v>148.54055763555891</v>
      </c>
      <c r="AL1845" s="364">
        <v>3.0516242502226429</v>
      </c>
      <c r="AM1845" s="369"/>
      <c r="AN1845" s="363">
        <v>6</v>
      </c>
      <c r="AO1845" s="371" t="s">
        <v>305</v>
      </c>
      <c r="AP1845" s="371" t="s">
        <v>0</v>
      </c>
      <c r="AQ1845" s="371" t="s">
        <v>306</v>
      </c>
      <c r="AR1845" s="372" t="s">
        <v>0</v>
      </c>
      <c r="AS1845" s="363"/>
      <c r="AT1845" s="363"/>
    </row>
    <row r="1846" spans="1:46" x14ac:dyDescent="0.3">
      <c r="A1846" s="363" t="s">
        <v>2006</v>
      </c>
      <c r="B1846" s="363" t="s">
        <v>294</v>
      </c>
      <c r="C1846" s="363" t="s">
        <v>295</v>
      </c>
      <c r="D1846" s="363" t="s">
        <v>778</v>
      </c>
      <c r="E1846" s="363" t="s">
        <v>679</v>
      </c>
      <c r="F1846" s="363" t="s">
        <v>680</v>
      </c>
      <c r="G1846" s="363" t="s">
        <v>681</v>
      </c>
      <c r="H1846" s="363" t="s">
        <v>1091</v>
      </c>
      <c r="I1846" s="363" t="s">
        <v>1117</v>
      </c>
      <c r="J1846" s="363" t="s">
        <v>1111</v>
      </c>
      <c r="K1846" s="363" t="s">
        <v>1112</v>
      </c>
      <c r="L1846" s="364">
        <v>1700.3936842564301</v>
      </c>
      <c r="M1846" s="365">
        <v>900</v>
      </c>
      <c r="N1846" s="364">
        <v>1530.048424380926</v>
      </c>
      <c r="O1846" s="363" t="s">
        <v>2007</v>
      </c>
      <c r="P1846" s="363"/>
      <c r="Q1846" s="363" t="s">
        <v>300</v>
      </c>
      <c r="R1846" s="363" t="s">
        <v>1091</v>
      </c>
      <c r="S1846" s="363"/>
      <c r="T1846" s="365">
        <v>727.16</v>
      </c>
      <c r="U1846" s="363">
        <v>13</v>
      </c>
      <c r="V1846" s="367">
        <v>45200</v>
      </c>
      <c r="W1846" s="367">
        <v>45930</v>
      </c>
      <c r="X1846" s="363" t="s">
        <v>3322</v>
      </c>
      <c r="Y1846" s="363" t="s">
        <v>1117</v>
      </c>
      <c r="Z1846" s="363"/>
      <c r="AA1846" s="363" t="s">
        <v>1112</v>
      </c>
      <c r="AB1846" s="363"/>
      <c r="AC1846" s="363"/>
      <c r="AD1846" s="363" t="s">
        <v>304</v>
      </c>
      <c r="AE1846" s="367">
        <v>44725</v>
      </c>
      <c r="AF1846" s="363" t="s">
        <v>2642</v>
      </c>
      <c r="AG1846" s="364">
        <v>0.73787766731593418</v>
      </c>
      <c r="AH1846" s="364">
        <v>0.76952249542630213</v>
      </c>
      <c r="AI1846" s="364">
        <v>0.85988956714871578</v>
      </c>
      <c r="AJ1846" s="363" t="s">
        <v>0</v>
      </c>
      <c r="AK1846" s="368">
        <v>133.92607119745341</v>
      </c>
      <c r="AL1846" s="364">
        <v>3.3385435839194861</v>
      </c>
      <c r="AM1846" s="369"/>
      <c r="AN1846" s="363">
        <v>6</v>
      </c>
      <c r="AO1846" s="371" t="s">
        <v>305</v>
      </c>
      <c r="AP1846" s="371" t="s">
        <v>0</v>
      </c>
      <c r="AQ1846" s="371" t="s">
        <v>306</v>
      </c>
      <c r="AR1846" s="372" t="s">
        <v>0</v>
      </c>
      <c r="AS1846" s="363"/>
      <c r="AT1846" s="363"/>
    </row>
    <row r="1847" spans="1:46" x14ac:dyDescent="0.3">
      <c r="A1847" s="363" t="s">
        <v>2012</v>
      </c>
      <c r="B1847" s="363" t="s">
        <v>294</v>
      </c>
      <c r="C1847" s="363" t="s">
        <v>295</v>
      </c>
      <c r="D1847" s="363" t="s">
        <v>778</v>
      </c>
      <c r="E1847" s="363" t="s">
        <v>679</v>
      </c>
      <c r="F1847" s="363" t="s">
        <v>680</v>
      </c>
      <c r="G1847" s="363" t="s">
        <v>681</v>
      </c>
      <c r="H1847" s="363" t="s">
        <v>1091</v>
      </c>
      <c r="I1847" s="363" t="s">
        <v>1117</v>
      </c>
      <c r="J1847" s="363" t="s">
        <v>1111</v>
      </c>
      <c r="K1847" s="363" t="s">
        <v>1120</v>
      </c>
      <c r="L1847" s="364">
        <v>1625</v>
      </c>
      <c r="M1847" s="365">
        <v>900</v>
      </c>
      <c r="N1847" s="364">
        <v>1512.24</v>
      </c>
      <c r="O1847" s="363" t="s">
        <v>2013</v>
      </c>
      <c r="P1847" s="363"/>
      <c r="Q1847" s="363" t="s">
        <v>300</v>
      </c>
      <c r="R1847" s="363" t="s">
        <v>1091</v>
      </c>
      <c r="S1847" s="363"/>
      <c r="T1847" s="365">
        <v>727.16</v>
      </c>
      <c r="U1847" s="363">
        <v>13</v>
      </c>
      <c r="V1847" s="367">
        <v>45200</v>
      </c>
      <c r="W1847" s="367">
        <v>45930</v>
      </c>
      <c r="X1847" s="363" t="s">
        <v>3322</v>
      </c>
      <c r="Y1847" s="363" t="s">
        <v>1117</v>
      </c>
      <c r="Z1847" s="363"/>
      <c r="AA1847" s="363"/>
      <c r="AB1847" s="363"/>
      <c r="AC1847" s="363"/>
      <c r="AD1847" s="363" t="s">
        <v>304</v>
      </c>
      <c r="AE1847" s="367">
        <v>44725</v>
      </c>
      <c r="AF1847" s="363" t="s">
        <v>2642</v>
      </c>
      <c r="AG1847" s="364">
        <v>0.28000000000000003</v>
      </c>
      <c r="AH1847" s="364">
        <v>0.28000000000000003</v>
      </c>
      <c r="AI1847" s="364">
        <v>1.74</v>
      </c>
      <c r="AJ1847" s="363" t="s">
        <v>181</v>
      </c>
      <c r="AK1847" s="368">
        <v>17.55</v>
      </c>
      <c r="AL1847" s="364">
        <v>0</v>
      </c>
      <c r="AM1847" s="369"/>
      <c r="AN1847" s="363">
        <v>6</v>
      </c>
      <c r="AO1847" s="371" t="s">
        <v>305</v>
      </c>
      <c r="AP1847" s="371" t="s">
        <v>0</v>
      </c>
      <c r="AQ1847" s="371" t="s">
        <v>306</v>
      </c>
      <c r="AR1847" s="372" t="s">
        <v>0</v>
      </c>
      <c r="AS1847" s="363"/>
      <c r="AT1847" s="363"/>
    </row>
    <row r="1848" spans="1:46" x14ac:dyDescent="0.3">
      <c r="A1848" s="363" t="s">
        <v>2014</v>
      </c>
      <c r="B1848" s="363" t="s">
        <v>294</v>
      </c>
      <c r="C1848" s="363" t="s">
        <v>295</v>
      </c>
      <c r="D1848" s="363" t="s">
        <v>778</v>
      </c>
      <c r="E1848" s="363" t="s">
        <v>679</v>
      </c>
      <c r="F1848" s="363" t="s">
        <v>680</v>
      </c>
      <c r="G1848" s="363" t="s">
        <v>681</v>
      </c>
      <c r="H1848" s="363" t="s">
        <v>1091</v>
      </c>
      <c r="I1848" s="363" t="s">
        <v>688</v>
      </c>
      <c r="J1848" s="363" t="s">
        <v>1111</v>
      </c>
      <c r="K1848" s="363" t="s">
        <v>1115</v>
      </c>
      <c r="L1848" s="364">
        <v>1661.31</v>
      </c>
      <c r="M1848" s="365">
        <v>800</v>
      </c>
      <c r="N1848" s="364">
        <v>1493.78</v>
      </c>
      <c r="O1848" s="363" t="s">
        <v>2015</v>
      </c>
      <c r="P1848" s="363"/>
      <c r="Q1848" s="363" t="s">
        <v>300</v>
      </c>
      <c r="R1848" s="363" t="s">
        <v>1091</v>
      </c>
      <c r="S1848" s="363"/>
      <c r="T1848" s="365">
        <v>775.88</v>
      </c>
      <c r="U1848" s="363">
        <v>13</v>
      </c>
      <c r="V1848" s="367">
        <v>45200</v>
      </c>
      <c r="W1848" s="367">
        <v>45930</v>
      </c>
      <c r="X1848" s="363" t="s">
        <v>3322</v>
      </c>
      <c r="Y1848" s="363" t="s">
        <v>688</v>
      </c>
      <c r="Z1848" s="363"/>
      <c r="AA1848" s="363" t="s">
        <v>1115</v>
      </c>
      <c r="AB1848" s="363"/>
      <c r="AC1848" s="363"/>
      <c r="AD1848" s="363" t="s">
        <v>304</v>
      </c>
      <c r="AE1848" s="367">
        <v>44725</v>
      </c>
      <c r="AF1848" s="363" t="s">
        <v>2642</v>
      </c>
      <c r="AG1848" s="364">
        <v>0.20355699999999999</v>
      </c>
      <c r="AH1848" s="364">
        <v>0.2</v>
      </c>
      <c r="AI1848" s="364">
        <v>0.94</v>
      </c>
      <c r="AJ1848" s="363" t="s">
        <v>0</v>
      </c>
      <c r="AK1848" s="368">
        <v>32.43</v>
      </c>
      <c r="AL1848" s="364">
        <v>1.188461538461538</v>
      </c>
      <c r="AM1848" s="369"/>
      <c r="AN1848" s="363">
        <v>6</v>
      </c>
      <c r="AO1848" s="371" t="s">
        <v>305</v>
      </c>
      <c r="AP1848" s="371" t="s">
        <v>0</v>
      </c>
      <c r="AQ1848" s="371" t="s">
        <v>306</v>
      </c>
      <c r="AR1848" s="372" t="s">
        <v>0</v>
      </c>
      <c r="AS1848" s="363"/>
      <c r="AT1848" s="363"/>
    </row>
    <row r="1849" spans="1:46" x14ac:dyDescent="0.3">
      <c r="A1849" s="363" t="s">
        <v>2018</v>
      </c>
      <c r="B1849" s="363" t="s">
        <v>294</v>
      </c>
      <c r="C1849" s="363" t="s">
        <v>295</v>
      </c>
      <c r="D1849" s="363" t="s">
        <v>778</v>
      </c>
      <c r="E1849" s="363" t="s">
        <v>679</v>
      </c>
      <c r="F1849" s="363" t="s">
        <v>680</v>
      </c>
      <c r="G1849" s="363" t="s">
        <v>681</v>
      </c>
      <c r="H1849" s="363" t="s">
        <v>1091</v>
      </c>
      <c r="I1849" s="363" t="s">
        <v>1117</v>
      </c>
      <c r="J1849" s="363" t="s">
        <v>1111</v>
      </c>
      <c r="K1849" s="363" t="s">
        <v>1115</v>
      </c>
      <c r="L1849" s="364">
        <v>1862.54</v>
      </c>
      <c r="M1849" s="365">
        <v>900</v>
      </c>
      <c r="N1849" s="364">
        <v>1674.71</v>
      </c>
      <c r="O1849" s="363" t="s">
        <v>2019</v>
      </c>
      <c r="P1849" s="363"/>
      <c r="Q1849" s="363" t="s">
        <v>300</v>
      </c>
      <c r="R1849" s="363" t="s">
        <v>1091</v>
      </c>
      <c r="S1849" s="363"/>
      <c r="T1849" s="365">
        <v>775.88</v>
      </c>
      <c r="U1849" s="363">
        <v>13</v>
      </c>
      <c r="V1849" s="367">
        <v>45200</v>
      </c>
      <c r="W1849" s="367">
        <v>45930</v>
      </c>
      <c r="X1849" s="363" t="s">
        <v>3322</v>
      </c>
      <c r="Y1849" s="363" t="s">
        <v>1117</v>
      </c>
      <c r="Z1849" s="363"/>
      <c r="AA1849" s="363" t="s">
        <v>1115</v>
      </c>
      <c r="AB1849" s="363"/>
      <c r="AC1849" s="363"/>
      <c r="AD1849" s="363" t="s">
        <v>304</v>
      </c>
      <c r="AE1849" s="367">
        <v>44725</v>
      </c>
      <c r="AF1849" s="363" t="s">
        <v>2642</v>
      </c>
      <c r="AG1849" s="364">
        <v>0.228213</v>
      </c>
      <c r="AH1849" s="364">
        <v>0.23</v>
      </c>
      <c r="AI1849" s="364">
        <v>1.06</v>
      </c>
      <c r="AJ1849" s="363" t="s">
        <v>181</v>
      </c>
      <c r="AK1849" s="368">
        <v>26.67</v>
      </c>
      <c r="AL1849" s="364">
        <v>1.332307692307692</v>
      </c>
      <c r="AM1849" s="369"/>
      <c r="AN1849" s="363">
        <v>6</v>
      </c>
      <c r="AO1849" s="371" t="s">
        <v>305</v>
      </c>
      <c r="AP1849" s="371" t="s">
        <v>0</v>
      </c>
      <c r="AQ1849" s="371" t="s">
        <v>306</v>
      </c>
      <c r="AR1849" s="372" t="s">
        <v>0</v>
      </c>
      <c r="AS1849" s="363"/>
      <c r="AT1849" s="363"/>
    </row>
    <row r="1850" spans="1:46" x14ac:dyDescent="0.3">
      <c r="A1850" s="363" t="s">
        <v>2022</v>
      </c>
      <c r="B1850" s="363" t="s">
        <v>308</v>
      </c>
      <c r="C1850" s="363" t="s">
        <v>295</v>
      </c>
      <c r="D1850" s="363" t="s">
        <v>778</v>
      </c>
      <c r="E1850" s="363" t="s">
        <v>679</v>
      </c>
      <c r="F1850" s="363" t="s">
        <v>680</v>
      </c>
      <c r="G1850" s="363" t="s">
        <v>681</v>
      </c>
      <c r="H1850" s="363" t="s">
        <v>1091</v>
      </c>
      <c r="I1850" s="363" t="s">
        <v>688</v>
      </c>
      <c r="J1850" s="363" t="s">
        <v>1111</v>
      </c>
      <c r="K1850" s="363" t="s">
        <v>1112</v>
      </c>
      <c r="L1850" s="364">
        <v>1534.306572245883</v>
      </c>
      <c r="M1850" s="365">
        <v>800</v>
      </c>
      <c r="N1850" s="364">
        <v>1380.4962225162969</v>
      </c>
      <c r="O1850" s="363" t="s">
        <v>2003</v>
      </c>
      <c r="P1850" s="363"/>
      <c r="Q1850" s="363" t="s">
        <v>300</v>
      </c>
      <c r="R1850" s="363" t="s">
        <v>1091</v>
      </c>
      <c r="S1850" s="363"/>
      <c r="T1850" s="365">
        <v>629</v>
      </c>
      <c r="U1850" s="363">
        <v>13</v>
      </c>
      <c r="V1850" s="367">
        <v>45200</v>
      </c>
      <c r="W1850" s="367">
        <v>45930</v>
      </c>
      <c r="X1850" s="363" t="s">
        <v>3322</v>
      </c>
      <c r="Y1850" s="363" t="s">
        <v>688</v>
      </c>
      <c r="Z1850" s="363"/>
      <c r="AA1850" s="363" t="s">
        <v>1112</v>
      </c>
      <c r="AB1850" s="363"/>
      <c r="AC1850" s="363"/>
      <c r="AD1850" s="363" t="s">
        <v>304</v>
      </c>
      <c r="AE1850" s="367"/>
      <c r="AF1850" s="363"/>
      <c r="AG1850" s="364">
        <v>0.68803408523073173</v>
      </c>
      <c r="AH1850" s="364">
        <v>0.71753542726984909</v>
      </c>
      <c r="AI1850" s="364">
        <v>0.78203634648174913</v>
      </c>
      <c r="AJ1850" s="363" t="s">
        <v>0</v>
      </c>
      <c r="AK1850" s="368">
        <v>144.49208775288881</v>
      </c>
      <c r="AL1850" s="364">
        <v>3.1798300462644642</v>
      </c>
      <c r="AM1850" s="369"/>
      <c r="AN1850" s="363">
        <v>6</v>
      </c>
      <c r="AO1850" s="371" t="s">
        <v>305</v>
      </c>
      <c r="AP1850" s="371" t="s">
        <v>0</v>
      </c>
      <c r="AQ1850" s="371" t="s">
        <v>306</v>
      </c>
      <c r="AR1850" s="372" t="s">
        <v>0</v>
      </c>
      <c r="AS1850" s="363"/>
      <c r="AT1850" s="363"/>
    </row>
    <row r="1851" spans="1:46" x14ac:dyDescent="0.3">
      <c r="A1851" s="363" t="s">
        <v>2024</v>
      </c>
      <c r="B1851" s="363" t="s">
        <v>308</v>
      </c>
      <c r="C1851" s="363" t="s">
        <v>295</v>
      </c>
      <c r="D1851" s="363" t="s">
        <v>778</v>
      </c>
      <c r="E1851" s="363" t="s">
        <v>679</v>
      </c>
      <c r="F1851" s="363" t="s">
        <v>680</v>
      </c>
      <c r="G1851" s="363" t="s">
        <v>681</v>
      </c>
      <c r="H1851" s="363" t="s">
        <v>1091</v>
      </c>
      <c r="I1851" s="363" t="s">
        <v>1117</v>
      </c>
      <c r="J1851" s="363" t="s">
        <v>1111</v>
      </c>
      <c r="K1851" s="363" t="s">
        <v>1112</v>
      </c>
      <c r="L1851" s="364">
        <v>1833.3996273648161</v>
      </c>
      <c r="M1851" s="365">
        <v>900</v>
      </c>
      <c r="N1851" s="364">
        <v>1649.6310984427571</v>
      </c>
      <c r="O1851" s="363" t="s">
        <v>2007</v>
      </c>
      <c r="P1851" s="363"/>
      <c r="Q1851" s="363" t="s">
        <v>300</v>
      </c>
      <c r="R1851" s="363" t="s">
        <v>1091</v>
      </c>
      <c r="S1851" s="363"/>
      <c r="T1851" s="365">
        <v>727.16</v>
      </c>
      <c r="U1851" s="363">
        <v>13</v>
      </c>
      <c r="V1851" s="367">
        <v>45200</v>
      </c>
      <c r="W1851" s="367">
        <v>45930</v>
      </c>
      <c r="X1851" s="363" t="s">
        <v>3322</v>
      </c>
      <c r="Y1851" s="363" t="s">
        <v>1117</v>
      </c>
      <c r="Z1851" s="363"/>
      <c r="AA1851" s="363" t="s">
        <v>1112</v>
      </c>
      <c r="AB1851" s="363"/>
      <c r="AC1851" s="363"/>
      <c r="AD1851" s="363" t="s">
        <v>304</v>
      </c>
      <c r="AE1851" s="367">
        <v>44725</v>
      </c>
      <c r="AF1851" s="363" t="s">
        <v>2642</v>
      </c>
      <c r="AG1851" s="364">
        <v>0.7973959734377889</v>
      </c>
      <c r="AH1851" s="364">
        <v>0.83158750700412953</v>
      </c>
      <c r="AI1851" s="364">
        <v>0.93625358366819333</v>
      </c>
      <c r="AJ1851" s="363" t="s">
        <v>0</v>
      </c>
      <c r="AK1851" s="368">
        <v>121.8229151080763</v>
      </c>
      <c r="AL1851" s="364">
        <v>3.6567535239785509</v>
      </c>
      <c r="AM1851" s="369"/>
      <c r="AN1851" s="363">
        <v>6</v>
      </c>
      <c r="AO1851" s="371" t="s">
        <v>305</v>
      </c>
      <c r="AP1851" s="371" t="s">
        <v>0</v>
      </c>
      <c r="AQ1851" s="371" t="s">
        <v>306</v>
      </c>
      <c r="AR1851" s="372" t="s">
        <v>0</v>
      </c>
      <c r="AS1851" s="363"/>
      <c r="AT1851" s="363"/>
    </row>
    <row r="1852" spans="1:46" x14ac:dyDescent="0.3">
      <c r="A1852" s="363" t="s">
        <v>2026</v>
      </c>
      <c r="B1852" s="363" t="s">
        <v>308</v>
      </c>
      <c r="C1852" s="363" t="s">
        <v>295</v>
      </c>
      <c r="D1852" s="363" t="s">
        <v>778</v>
      </c>
      <c r="E1852" s="363" t="s">
        <v>679</v>
      </c>
      <c r="F1852" s="363" t="s">
        <v>680</v>
      </c>
      <c r="G1852" s="363" t="s">
        <v>681</v>
      </c>
      <c r="H1852" s="363" t="s">
        <v>1091</v>
      </c>
      <c r="I1852" s="363" t="s">
        <v>1117</v>
      </c>
      <c r="J1852" s="363" t="s">
        <v>1111</v>
      </c>
      <c r="K1852" s="363" t="s">
        <v>1120</v>
      </c>
      <c r="L1852" s="364">
        <v>1684.28</v>
      </c>
      <c r="M1852" s="365">
        <v>900</v>
      </c>
      <c r="N1852" s="364">
        <v>1567.59</v>
      </c>
      <c r="O1852" s="363" t="s">
        <v>2013</v>
      </c>
      <c r="P1852" s="363"/>
      <c r="Q1852" s="363" t="s">
        <v>300</v>
      </c>
      <c r="R1852" s="363" t="s">
        <v>1091</v>
      </c>
      <c r="S1852" s="363"/>
      <c r="T1852" s="365">
        <v>727.16</v>
      </c>
      <c r="U1852" s="363">
        <v>13</v>
      </c>
      <c r="V1852" s="367">
        <v>45200</v>
      </c>
      <c r="W1852" s="367">
        <v>45930</v>
      </c>
      <c r="X1852" s="363" t="s">
        <v>3322</v>
      </c>
      <c r="Y1852" s="363" t="s">
        <v>1117</v>
      </c>
      <c r="Z1852" s="363"/>
      <c r="AA1852" s="363"/>
      <c r="AB1852" s="363"/>
      <c r="AC1852" s="363"/>
      <c r="AD1852" s="363" t="s">
        <v>304</v>
      </c>
      <c r="AE1852" s="367">
        <v>44725</v>
      </c>
      <c r="AF1852" s="363" t="s">
        <v>2642</v>
      </c>
      <c r="AG1852" s="364">
        <v>0.27</v>
      </c>
      <c r="AH1852" s="364">
        <v>0.27</v>
      </c>
      <c r="AI1852" s="364">
        <v>1.74</v>
      </c>
      <c r="AJ1852" s="363" t="s">
        <v>181</v>
      </c>
      <c r="AK1852" s="368">
        <v>18.52</v>
      </c>
      <c r="AL1852" s="364">
        <v>0</v>
      </c>
      <c r="AM1852" s="369"/>
      <c r="AN1852" s="363">
        <v>6</v>
      </c>
      <c r="AO1852" s="371" t="s">
        <v>305</v>
      </c>
      <c r="AP1852" s="371" t="s">
        <v>0</v>
      </c>
      <c r="AQ1852" s="371" t="s">
        <v>306</v>
      </c>
      <c r="AR1852" s="372" t="s">
        <v>0</v>
      </c>
      <c r="AS1852" s="363"/>
      <c r="AT1852" s="363"/>
    </row>
    <row r="1853" spans="1:46" x14ac:dyDescent="0.3">
      <c r="A1853" s="363" t="s">
        <v>2027</v>
      </c>
      <c r="B1853" s="363" t="s">
        <v>308</v>
      </c>
      <c r="C1853" s="363" t="s">
        <v>295</v>
      </c>
      <c r="D1853" s="363" t="s">
        <v>778</v>
      </c>
      <c r="E1853" s="363" t="s">
        <v>679</v>
      </c>
      <c r="F1853" s="363" t="s">
        <v>680</v>
      </c>
      <c r="G1853" s="363" t="s">
        <v>681</v>
      </c>
      <c r="H1853" s="363" t="s">
        <v>1091</v>
      </c>
      <c r="I1853" s="363" t="s">
        <v>688</v>
      </c>
      <c r="J1853" s="363" t="s">
        <v>1111</v>
      </c>
      <c r="K1853" s="363" t="s">
        <v>1115</v>
      </c>
      <c r="L1853" s="364">
        <v>1506.6</v>
      </c>
      <c r="M1853" s="365">
        <v>800</v>
      </c>
      <c r="N1853" s="364">
        <v>1354.67</v>
      </c>
      <c r="O1853" s="363" t="s">
        <v>2015</v>
      </c>
      <c r="P1853" s="363"/>
      <c r="Q1853" s="363" t="s">
        <v>300</v>
      </c>
      <c r="R1853" s="363" t="s">
        <v>1091</v>
      </c>
      <c r="S1853" s="363"/>
      <c r="T1853" s="365">
        <v>775.88</v>
      </c>
      <c r="U1853" s="363">
        <v>13</v>
      </c>
      <c r="V1853" s="367">
        <v>45200</v>
      </c>
      <c r="W1853" s="367">
        <v>45930</v>
      </c>
      <c r="X1853" s="363" t="s">
        <v>3322</v>
      </c>
      <c r="Y1853" s="363" t="s">
        <v>688</v>
      </c>
      <c r="Z1853" s="363"/>
      <c r="AA1853" s="363" t="s">
        <v>1115</v>
      </c>
      <c r="AB1853" s="363"/>
      <c r="AC1853" s="363"/>
      <c r="AD1853" s="363" t="s">
        <v>304</v>
      </c>
      <c r="AE1853" s="367">
        <v>44725</v>
      </c>
      <c r="AF1853" s="363" t="s">
        <v>2642</v>
      </c>
      <c r="AG1853" s="364">
        <v>0.18459999999999999</v>
      </c>
      <c r="AH1853" s="364">
        <v>0.18</v>
      </c>
      <c r="AI1853" s="364">
        <v>0.85</v>
      </c>
      <c r="AJ1853" s="363" t="s">
        <v>0</v>
      </c>
      <c r="AK1853" s="368">
        <v>37.909999999999997</v>
      </c>
      <c r="AL1853" s="364">
        <v>1.0776923076923079</v>
      </c>
      <c r="AM1853" s="369"/>
      <c r="AN1853" s="363">
        <v>6</v>
      </c>
      <c r="AO1853" s="371" t="s">
        <v>305</v>
      </c>
      <c r="AP1853" s="371" t="s">
        <v>0</v>
      </c>
      <c r="AQ1853" s="371" t="s">
        <v>306</v>
      </c>
      <c r="AR1853" s="372" t="s">
        <v>0</v>
      </c>
      <c r="AS1853" s="363"/>
      <c r="AT1853" s="363"/>
    </row>
    <row r="1854" spans="1:46" x14ac:dyDescent="0.3">
      <c r="A1854" s="363" t="s">
        <v>2029</v>
      </c>
      <c r="B1854" s="363" t="s">
        <v>308</v>
      </c>
      <c r="C1854" s="363" t="s">
        <v>295</v>
      </c>
      <c r="D1854" s="363" t="s">
        <v>778</v>
      </c>
      <c r="E1854" s="363" t="s">
        <v>679</v>
      </c>
      <c r="F1854" s="363" t="s">
        <v>680</v>
      </c>
      <c r="G1854" s="363" t="s">
        <v>681</v>
      </c>
      <c r="H1854" s="363" t="s">
        <v>1091</v>
      </c>
      <c r="I1854" s="363" t="s">
        <v>1117</v>
      </c>
      <c r="J1854" s="363" t="s">
        <v>1111</v>
      </c>
      <c r="K1854" s="363" t="s">
        <v>1115</v>
      </c>
      <c r="L1854" s="364">
        <v>1856.62</v>
      </c>
      <c r="M1854" s="365">
        <v>900</v>
      </c>
      <c r="N1854" s="364">
        <v>1669.39</v>
      </c>
      <c r="O1854" s="363" t="s">
        <v>2019</v>
      </c>
      <c r="P1854" s="363"/>
      <c r="Q1854" s="363" t="s">
        <v>300</v>
      </c>
      <c r="R1854" s="363" t="s">
        <v>1091</v>
      </c>
      <c r="S1854" s="363"/>
      <c r="T1854" s="365">
        <v>775.88</v>
      </c>
      <c r="U1854" s="363">
        <v>13</v>
      </c>
      <c r="V1854" s="367">
        <v>45200</v>
      </c>
      <c r="W1854" s="367">
        <v>45930</v>
      </c>
      <c r="X1854" s="363" t="s">
        <v>3322</v>
      </c>
      <c r="Y1854" s="363" t="s">
        <v>1117</v>
      </c>
      <c r="Z1854" s="363"/>
      <c r="AA1854" s="363" t="s">
        <v>1115</v>
      </c>
      <c r="AB1854" s="363"/>
      <c r="AC1854" s="363"/>
      <c r="AD1854" s="363" t="s">
        <v>304</v>
      </c>
      <c r="AE1854" s="367">
        <v>44725</v>
      </c>
      <c r="AF1854" s="363" t="s">
        <v>2642</v>
      </c>
      <c r="AG1854" s="364">
        <v>0.227488</v>
      </c>
      <c r="AH1854" s="364">
        <v>0.23</v>
      </c>
      <c r="AI1854" s="364">
        <v>1.05</v>
      </c>
      <c r="AJ1854" s="363" t="s">
        <v>181</v>
      </c>
      <c r="AK1854" s="368">
        <v>26.82</v>
      </c>
      <c r="AL1854" s="364">
        <v>1.3284615384615379</v>
      </c>
      <c r="AM1854" s="369"/>
      <c r="AN1854" s="363">
        <v>6</v>
      </c>
      <c r="AO1854" s="371" t="s">
        <v>305</v>
      </c>
      <c r="AP1854" s="371" t="s">
        <v>0</v>
      </c>
      <c r="AQ1854" s="371" t="s">
        <v>306</v>
      </c>
      <c r="AR1854" s="372" t="s">
        <v>0</v>
      </c>
      <c r="AS1854" s="363"/>
      <c r="AT1854" s="363"/>
    </row>
    <row r="1855" spans="1:46" x14ac:dyDescent="0.3">
      <c r="A1855" s="362" t="s">
        <v>2031</v>
      </c>
      <c r="B1855" s="363" t="s">
        <v>310</v>
      </c>
      <c r="C1855" s="363" t="s">
        <v>295</v>
      </c>
      <c r="D1855" s="363" t="s">
        <v>778</v>
      </c>
      <c r="E1855" s="363" t="s">
        <v>679</v>
      </c>
      <c r="F1855" s="363" t="s">
        <v>680</v>
      </c>
      <c r="G1855" s="363" t="s">
        <v>681</v>
      </c>
      <c r="H1855" s="363" t="s">
        <v>1091</v>
      </c>
      <c r="I1855" s="363" t="s">
        <v>688</v>
      </c>
      <c r="J1855" s="363" t="s">
        <v>1111</v>
      </c>
      <c r="K1855" s="363" t="s">
        <v>1112</v>
      </c>
      <c r="L1855" s="364">
        <v>1584.9234524196049</v>
      </c>
      <c r="M1855" s="365">
        <v>800</v>
      </c>
      <c r="N1855" s="364">
        <v>1426.0372317438851</v>
      </c>
      <c r="O1855" s="363" t="s">
        <v>2003</v>
      </c>
      <c r="P1855" s="363"/>
      <c r="Q1855" s="363" t="s">
        <v>300</v>
      </c>
      <c r="R1855" s="363" t="s">
        <v>1091</v>
      </c>
      <c r="S1855" s="363"/>
      <c r="T1855" s="365">
        <v>629</v>
      </c>
      <c r="U1855" s="366">
        <v>13</v>
      </c>
      <c r="V1855" s="367">
        <v>45200</v>
      </c>
      <c r="W1855" s="367">
        <v>45930</v>
      </c>
      <c r="X1855" s="363" t="s">
        <v>3322</v>
      </c>
      <c r="Y1855" s="363" t="s">
        <v>688</v>
      </c>
      <c r="Z1855" s="363"/>
      <c r="AA1855" s="363" t="s">
        <v>1112</v>
      </c>
      <c r="AB1855" s="363"/>
      <c r="AC1855" s="363"/>
      <c r="AD1855" s="363" t="s">
        <v>304</v>
      </c>
      <c r="AE1855" s="367"/>
      <c r="AF1855" s="362"/>
      <c r="AG1855" s="364">
        <v>0.77102046512728006</v>
      </c>
      <c r="AH1855" s="364">
        <v>0.80412209564212112</v>
      </c>
      <c r="AI1855" s="364">
        <v>0.81994783194823051</v>
      </c>
      <c r="AJ1855" s="363" t="s">
        <v>0</v>
      </c>
      <c r="AK1855" s="368">
        <v>125.92893647817139</v>
      </c>
      <c r="AL1855" s="364">
        <v>3.6104535818362788</v>
      </c>
      <c r="AM1855" s="369"/>
      <c r="AN1855" s="370">
        <v>6</v>
      </c>
      <c r="AO1855" s="371" t="s">
        <v>305</v>
      </c>
      <c r="AP1855" s="371" t="s">
        <v>0</v>
      </c>
      <c r="AQ1855" s="371" t="s">
        <v>306</v>
      </c>
      <c r="AR1855" s="372" t="s">
        <v>0</v>
      </c>
      <c r="AS1855" s="372"/>
      <c r="AT1855" s="363"/>
    </row>
    <row r="1856" spans="1:46" x14ac:dyDescent="0.3">
      <c r="A1856" s="362" t="s">
        <v>2033</v>
      </c>
      <c r="B1856" s="363" t="s">
        <v>310</v>
      </c>
      <c r="C1856" s="363" t="s">
        <v>295</v>
      </c>
      <c r="D1856" s="363" t="s">
        <v>778</v>
      </c>
      <c r="E1856" s="363" t="s">
        <v>679</v>
      </c>
      <c r="F1856" s="363" t="s">
        <v>680</v>
      </c>
      <c r="G1856" s="363" t="s">
        <v>681</v>
      </c>
      <c r="H1856" s="363" t="s">
        <v>1091</v>
      </c>
      <c r="I1856" s="363" t="s">
        <v>1117</v>
      </c>
      <c r="J1856" s="363" t="s">
        <v>1111</v>
      </c>
      <c r="K1856" s="363" t="s">
        <v>1112</v>
      </c>
      <c r="L1856" s="364">
        <v>1920.4759150820171</v>
      </c>
      <c r="M1856" s="365">
        <v>900</v>
      </c>
      <c r="N1856" s="364">
        <v>1727.869139147833</v>
      </c>
      <c r="O1856" s="363" t="s">
        <v>2007</v>
      </c>
      <c r="P1856" s="363"/>
      <c r="Q1856" s="363" t="s">
        <v>300</v>
      </c>
      <c r="R1856" s="363" t="s">
        <v>1091</v>
      </c>
      <c r="S1856" s="363"/>
      <c r="T1856" s="365">
        <v>727.16</v>
      </c>
      <c r="U1856" s="366">
        <v>13</v>
      </c>
      <c r="V1856" s="367">
        <v>45200</v>
      </c>
      <c r="W1856" s="367">
        <v>45930</v>
      </c>
      <c r="X1856" s="363" t="s">
        <v>3322</v>
      </c>
      <c r="Y1856" s="363" t="s">
        <v>1117</v>
      </c>
      <c r="Z1856" s="363"/>
      <c r="AA1856" s="363" t="s">
        <v>1112</v>
      </c>
      <c r="AB1856" s="363"/>
      <c r="AC1856" s="363"/>
      <c r="AD1856" s="363" t="s">
        <v>304</v>
      </c>
      <c r="AE1856" s="367">
        <v>44725</v>
      </c>
      <c r="AF1856" s="362" t="s">
        <v>2642</v>
      </c>
      <c r="AG1856" s="364">
        <v>0.90225067323254815</v>
      </c>
      <c r="AH1856" s="364">
        <v>0.94098662748906114</v>
      </c>
      <c r="AI1856" s="364">
        <v>0.98876546400095677</v>
      </c>
      <c r="AJ1856" s="363" t="s">
        <v>0</v>
      </c>
      <c r="AK1856" s="368">
        <v>104.4037875132444</v>
      </c>
      <c r="AL1856" s="364">
        <v>4.205528159819826</v>
      </c>
      <c r="AM1856" s="369"/>
      <c r="AN1856" s="370">
        <v>6</v>
      </c>
      <c r="AO1856" s="371" t="s">
        <v>305</v>
      </c>
      <c r="AP1856" s="371" t="s">
        <v>0</v>
      </c>
      <c r="AQ1856" s="371" t="s">
        <v>306</v>
      </c>
      <c r="AR1856" s="372" t="s">
        <v>0</v>
      </c>
      <c r="AS1856" s="372"/>
      <c r="AT1856" s="363"/>
    </row>
    <row r="1857" spans="1:46" x14ac:dyDescent="0.3">
      <c r="A1857" s="362" t="s">
        <v>2035</v>
      </c>
      <c r="B1857" s="363" t="s">
        <v>310</v>
      </c>
      <c r="C1857" s="363" t="s">
        <v>295</v>
      </c>
      <c r="D1857" s="363" t="s">
        <v>778</v>
      </c>
      <c r="E1857" s="363" t="s">
        <v>679</v>
      </c>
      <c r="F1857" s="363" t="s">
        <v>680</v>
      </c>
      <c r="G1857" s="363" t="s">
        <v>681</v>
      </c>
      <c r="H1857" s="363" t="s">
        <v>1091</v>
      </c>
      <c r="I1857" s="363" t="s">
        <v>1117</v>
      </c>
      <c r="J1857" s="363" t="s">
        <v>1111</v>
      </c>
      <c r="K1857" s="363" t="s">
        <v>1120</v>
      </c>
      <c r="L1857" s="364">
        <v>1776.3</v>
      </c>
      <c r="M1857" s="365">
        <v>900</v>
      </c>
      <c r="N1857" s="364">
        <v>1653.19</v>
      </c>
      <c r="O1857" s="363" t="s">
        <v>2013</v>
      </c>
      <c r="P1857" s="363"/>
      <c r="Q1857" s="363" t="s">
        <v>300</v>
      </c>
      <c r="R1857" s="363" t="s">
        <v>1091</v>
      </c>
      <c r="S1857" s="363"/>
      <c r="T1857" s="365">
        <v>727.16</v>
      </c>
      <c r="U1857" s="366">
        <v>13</v>
      </c>
      <c r="V1857" s="367">
        <v>45200</v>
      </c>
      <c r="W1857" s="367">
        <v>45930</v>
      </c>
      <c r="X1857" s="363" t="s">
        <v>3322</v>
      </c>
      <c r="Y1857" s="363" t="s">
        <v>1117</v>
      </c>
      <c r="Z1857" s="363"/>
      <c r="AA1857" s="363"/>
      <c r="AB1857" s="363"/>
      <c r="AC1857" s="363"/>
      <c r="AD1857" s="363" t="s">
        <v>304</v>
      </c>
      <c r="AE1857" s="367">
        <v>44725</v>
      </c>
      <c r="AF1857" s="362" t="s">
        <v>2642</v>
      </c>
      <c r="AG1857" s="364">
        <v>0.28999999999999998</v>
      </c>
      <c r="AH1857" s="364">
        <v>0.28999999999999998</v>
      </c>
      <c r="AI1857" s="364">
        <v>1.8</v>
      </c>
      <c r="AJ1857" s="363" t="s">
        <v>181</v>
      </c>
      <c r="AK1857" s="368">
        <v>16.39</v>
      </c>
      <c r="AL1857" s="364">
        <v>0</v>
      </c>
      <c r="AM1857" s="369"/>
      <c r="AN1857" s="370">
        <v>6</v>
      </c>
      <c r="AO1857" s="371" t="s">
        <v>305</v>
      </c>
      <c r="AP1857" s="371" t="s">
        <v>0</v>
      </c>
      <c r="AQ1857" s="371" t="s">
        <v>306</v>
      </c>
      <c r="AR1857" s="372" t="s">
        <v>0</v>
      </c>
      <c r="AS1857" s="372"/>
      <c r="AT1857" s="363"/>
    </row>
    <row r="1858" spans="1:46" x14ac:dyDescent="0.3">
      <c r="A1858" s="362" t="s">
        <v>2036</v>
      </c>
      <c r="B1858" s="363" t="s">
        <v>310</v>
      </c>
      <c r="C1858" s="363" t="s">
        <v>295</v>
      </c>
      <c r="D1858" s="363" t="s">
        <v>778</v>
      </c>
      <c r="E1858" s="363" t="s">
        <v>679</v>
      </c>
      <c r="F1858" s="363" t="s">
        <v>680</v>
      </c>
      <c r="G1858" s="363" t="s">
        <v>681</v>
      </c>
      <c r="H1858" s="363" t="s">
        <v>1091</v>
      </c>
      <c r="I1858" s="363" t="s">
        <v>688</v>
      </c>
      <c r="J1858" s="363" t="s">
        <v>1111</v>
      </c>
      <c r="K1858" s="363" t="s">
        <v>1115</v>
      </c>
      <c r="L1858" s="364">
        <v>1466.07</v>
      </c>
      <c r="M1858" s="365">
        <v>800</v>
      </c>
      <c r="N1858" s="364">
        <v>1318.23</v>
      </c>
      <c r="O1858" s="363" t="s">
        <v>2015</v>
      </c>
      <c r="P1858" s="363"/>
      <c r="Q1858" s="363" t="s">
        <v>300</v>
      </c>
      <c r="R1858" s="363" t="s">
        <v>1091</v>
      </c>
      <c r="S1858" s="363"/>
      <c r="T1858" s="365">
        <v>775.88</v>
      </c>
      <c r="U1858" s="366">
        <v>13</v>
      </c>
      <c r="V1858" s="367">
        <v>45200</v>
      </c>
      <c r="W1858" s="367">
        <v>45930</v>
      </c>
      <c r="X1858" s="363" t="s">
        <v>3322</v>
      </c>
      <c r="Y1858" s="363" t="s">
        <v>688</v>
      </c>
      <c r="Z1858" s="363"/>
      <c r="AA1858" s="363" t="s">
        <v>1115</v>
      </c>
      <c r="AB1858" s="363"/>
      <c r="AC1858" s="363"/>
      <c r="AD1858" s="363" t="s">
        <v>304</v>
      </c>
      <c r="AE1858" s="367">
        <v>44725</v>
      </c>
      <c r="AF1858" s="362" t="s">
        <v>2642</v>
      </c>
      <c r="AG1858" s="364">
        <v>0.17963499999999999</v>
      </c>
      <c r="AH1858" s="364">
        <v>0.18</v>
      </c>
      <c r="AI1858" s="364">
        <v>0.83</v>
      </c>
      <c r="AJ1858" s="363" t="s">
        <v>0</v>
      </c>
      <c r="AK1858" s="368">
        <v>39.54</v>
      </c>
      <c r="AL1858" s="364">
        <v>1.048461538461539</v>
      </c>
      <c r="AM1858" s="369"/>
      <c r="AN1858" s="370">
        <v>6</v>
      </c>
      <c r="AO1858" s="371" t="s">
        <v>305</v>
      </c>
      <c r="AP1858" s="371" t="s">
        <v>0</v>
      </c>
      <c r="AQ1858" s="371" t="s">
        <v>306</v>
      </c>
      <c r="AR1858" s="372" t="s">
        <v>0</v>
      </c>
      <c r="AS1858" s="372"/>
      <c r="AT1858" s="363"/>
    </row>
    <row r="1859" spans="1:46" x14ac:dyDescent="0.3">
      <c r="A1859" s="363" t="s">
        <v>2038</v>
      </c>
      <c r="B1859" s="363" t="s">
        <v>310</v>
      </c>
      <c r="C1859" s="363" t="s">
        <v>295</v>
      </c>
      <c r="D1859" s="363" t="s">
        <v>778</v>
      </c>
      <c r="E1859" s="363" t="s">
        <v>679</v>
      </c>
      <c r="F1859" s="363" t="s">
        <v>680</v>
      </c>
      <c r="G1859" s="363" t="s">
        <v>681</v>
      </c>
      <c r="H1859" s="363" t="s">
        <v>1091</v>
      </c>
      <c r="I1859" s="363" t="s">
        <v>1117</v>
      </c>
      <c r="J1859" s="363" t="s">
        <v>1111</v>
      </c>
      <c r="K1859" s="363" t="s">
        <v>1115</v>
      </c>
      <c r="L1859" s="364">
        <v>1849.3</v>
      </c>
      <c r="M1859" s="365">
        <v>900</v>
      </c>
      <c r="N1859" s="364">
        <v>1662.81</v>
      </c>
      <c r="O1859" s="363" t="s">
        <v>2019</v>
      </c>
      <c r="P1859" s="363"/>
      <c r="Q1859" s="363" t="s">
        <v>300</v>
      </c>
      <c r="R1859" s="363" t="s">
        <v>1091</v>
      </c>
      <c r="S1859" s="363"/>
      <c r="T1859" s="365">
        <v>775.88</v>
      </c>
      <c r="U1859" s="363">
        <v>13</v>
      </c>
      <c r="V1859" s="367">
        <v>45200</v>
      </c>
      <c r="W1859" s="367">
        <v>45930</v>
      </c>
      <c r="X1859" s="363" t="s">
        <v>3322</v>
      </c>
      <c r="Y1859" s="363" t="s">
        <v>1117</v>
      </c>
      <c r="Z1859" s="363"/>
      <c r="AA1859" s="363" t="s">
        <v>1115</v>
      </c>
      <c r="AB1859" s="363"/>
      <c r="AC1859" s="363"/>
      <c r="AD1859" s="363" t="s">
        <v>304</v>
      </c>
      <c r="AE1859" s="367">
        <v>44725</v>
      </c>
      <c r="AF1859" s="363" t="s">
        <v>2642</v>
      </c>
      <c r="AG1859" s="364">
        <v>0.22659099999999999</v>
      </c>
      <c r="AH1859" s="364">
        <v>0.23</v>
      </c>
      <c r="AI1859" s="364">
        <v>1.05</v>
      </c>
      <c r="AJ1859" s="363" t="s">
        <v>181</v>
      </c>
      <c r="AK1859" s="368">
        <v>27.01</v>
      </c>
      <c r="AL1859" s="364">
        <v>1.323076923076923</v>
      </c>
      <c r="AM1859" s="369"/>
      <c r="AN1859" s="363">
        <v>6</v>
      </c>
      <c r="AO1859" s="371" t="s">
        <v>305</v>
      </c>
      <c r="AP1859" s="371" t="s">
        <v>0</v>
      </c>
      <c r="AQ1859" s="371" t="s">
        <v>306</v>
      </c>
      <c r="AR1859" s="372" t="s">
        <v>0</v>
      </c>
      <c r="AS1859" s="363"/>
      <c r="AT1859" s="363"/>
    </row>
    <row r="1860" spans="1:46" x14ac:dyDescent="0.3">
      <c r="A1860" s="362" t="s">
        <v>2040</v>
      </c>
      <c r="B1860" s="363" t="s">
        <v>294</v>
      </c>
      <c r="C1860" s="363" t="s">
        <v>295</v>
      </c>
      <c r="D1860" s="363" t="s">
        <v>778</v>
      </c>
      <c r="E1860" s="363" t="s">
        <v>679</v>
      </c>
      <c r="F1860" s="363" t="s">
        <v>680</v>
      </c>
      <c r="G1860" s="363" t="s">
        <v>681</v>
      </c>
      <c r="H1860" s="363" t="s">
        <v>1091</v>
      </c>
      <c r="I1860" s="363" t="s">
        <v>689</v>
      </c>
      <c r="J1860" s="363" t="s">
        <v>1114</v>
      </c>
      <c r="K1860" s="363" t="s">
        <v>1120</v>
      </c>
      <c r="L1860" s="364">
        <v>1912.85</v>
      </c>
      <c r="M1860" s="365">
        <v>1100</v>
      </c>
      <c r="N1860" s="364">
        <v>1719.95</v>
      </c>
      <c r="O1860" s="363" t="s">
        <v>1689</v>
      </c>
      <c r="P1860" s="363"/>
      <c r="Q1860" s="363" t="s">
        <v>319</v>
      </c>
      <c r="R1860" s="363" t="s">
        <v>1091</v>
      </c>
      <c r="S1860" s="363" t="s">
        <v>1120</v>
      </c>
      <c r="T1860" s="365">
        <v>3693.66</v>
      </c>
      <c r="U1860" s="366">
        <v>15</v>
      </c>
      <c r="V1860" s="367">
        <v>45200</v>
      </c>
      <c r="W1860" s="367">
        <v>45930</v>
      </c>
      <c r="X1860" s="363" t="s">
        <v>3322</v>
      </c>
      <c r="Y1860" s="363" t="s">
        <v>689</v>
      </c>
      <c r="Z1860" s="363"/>
      <c r="AA1860" s="363"/>
      <c r="AB1860" s="363"/>
      <c r="AC1860" s="363"/>
      <c r="AD1860" s="363" t="s">
        <v>304</v>
      </c>
      <c r="AE1860" s="367">
        <v>44725</v>
      </c>
      <c r="AF1860" s="362" t="s">
        <v>2642</v>
      </c>
      <c r="AG1860" s="364">
        <v>0.234378</v>
      </c>
      <c r="AH1860" s="364">
        <v>0.23</v>
      </c>
      <c r="AI1860" s="364">
        <v>0.25</v>
      </c>
      <c r="AJ1860" s="363" t="s">
        <v>0</v>
      </c>
      <c r="AK1860" s="368">
        <v>179.43</v>
      </c>
      <c r="AL1860" s="364">
        <v>1.1859999999999999</v>
      </c>
      <c r="AM1860" s="369"/>
      <c r="AN1860" s="370">
        <v>6</v>
      </c>
      <c r="AO1860" s="371" t="s">
        <v>305</v>
      </c>
      <c r="AP1860" s="371" t="s">
        <v>0</v>
      </c>
      <c r="AQ1860" s="371" t="s">
        <v>306</v>
      </c>
      <c r="AR1860" s="372" t="s">
        <v>0</v>
      </c>
      <c r="AS1860" s="372"/>
      <c r="AT1860" s="363"/>
    </row>
    <row r="1861" spans="1:46" x14ac:dyDescent="0.3">
      <c r="A1861" s="362" t="s">
        <v>2041</v>
      </c>
      <c r="B1861" s="363" t="s">
        <v>294</v>
      </c>
      <c r="C1861" s="363" t="s">
        <v>295</v>
      </c>
      <c r="D1861" s="363" t="s">
        <v>778</v>
      </c>
      <c r="E1861" s="363" t="s">
        <v>679</v>
      </c>
      <c r="F1861" s="363" t="s">
        <v>680</v>
      </c>
      <c r="G1861" s="363" t="s">
        <v>681</v>
      </c>
      <c r="H1861" s="363" t="s">
        <v>1091</v>
      </c>
      <c r="I1861" s="363" t="s">
        <v>689</v>
      </c>
      <c r="J1861" s="363" t="s">
        <v>1114</v>
      </c>
      <c r="K1861" s="363"/>
      <c r="L1861" s="364">
        <v>1912.85</v>
      </c>
      <c r="M1861" s="365">
        <v>1100</v>
      </c>
      <c r="N1861" s="364">
        <v>1778.6</v>
      </c>
      <c r="O1861" s="363" t="s">
        <v>2857</v>
      </c>
      <c r="P1861" s="363"/>
      <c r="Q1861" s="363" t="s">
        <v>319</v>
      </c>
      <c r="R1861" s="363" t="s">
        <v>1091</v>
      </c>
      <c r="S1861" s="363"/>
      <c r="T1861" s="365">
        <v>3522.89</v>
      </c>
      <c r="U1861" s="366">
        <v>15</v>
      </c>
      <c r="V1861" s="367">
        <v>45200</v>
      </c>
      <c r="W1861" s="367">
        <v>45930</v>
      </c>
      <c r="X1861" s="363" t="s">
        <v>3322</v>
      </c>
      <c r="Y1861" s="363" t="s">
        <v>689</v>
      </c>
      <c r="Z1861" s="363"/>
      <c r="AA1861" s="363"/>
      <c r="AB1861" s="363"/>
      <c r="AC1861" s="363"/>
      <c r="AD1861" s="363" t="s">
        <v>304</v>
      </c>
      <c r="AE1861" s="367">
        <v>44725</v>
      </c>
      <c r="AF1861" s="362" t="s">
        <v>2642</v>
      </c>
      <c r="AG1861" s="364">
        <v>0.42</v>
      </c>
      <c r="AH1861" s="364">
        <v>0.42</v>
      </c>
      <c r="AI1861" s="364">
        <v>0.53</v>
      </c>
      <c r="AJ1861" s="363" t="s">
        <v>0</v>
      </c>
      <c r="AK1861" s="368">
        <v>153.37</v>
      </c>
      <c r="AL1861" s="364">
        <v>0.91</v>
      </c>
      <c r="AM1861" s="369"/>
      <c r="AN1861" s="370">
        <v>6</v>
      </c>
      <c r="AO1861" s="371" t="s">
        <v>305</v>
      </c>
      <c r="AP1861" s="371" t="s">
        <v>0</v>
      </c>
      <c r="AQ1861" s="371" t="s">
        <v>306</v>
      </c>
      <c r="AR1861" s="372" t="s">
        <v>0</v>
      </c>
      <c r="AS1861" s="372"/>
      <c r="AT1861" s="363"/>
    </row>
    <row r="1862" spans="1:46" x14ac:dyDescent="0.3">
      <c r="A1862" s="362" t="s">
        <v>2042</v>
      </c>
      <c r="B1862" s="363" t="s">
        <v>294</v>
      </c>
      <c r="C1862" s="363" t="s">
        <v>295</v>
      </c>
      <c r="D1862" s="363" t="s">
        <v>778</v>
      </c>
      <c r="E1862" s="363" t="s">
        <v>679</v>
      </c>
      <c r="F1862" s="363" t="s">
        <v>680</v>
      </c>
      <c r="G1862" s="363" t="s">
        <v>681</v>
      </c>
      <c r="H1862" s="363" t="s">
        <v>1091</v>
      </c>
      <c r="I1862" s="363"/>
      <c r="J1862" s="363" t="s">
        <v>1116</v>
      </c>
      <c r="K1862" s="363" t="s">
        <v>1112</v>
      </c>
      <c r="L1862" s="364">
        <v>1047.3699194480801</v>
      </c>
      <c r="M1862" s="365">
        <v>700</v>
      </c>
      <c r="N1862" s="364">
        <v>941.75</v>
      </c>
      <c r="O1862" s="363" t="s">
        <v>2858</v>
      </c>
      <c r="P1862" s="363"/>
      <c r="Q1862" s="363" t="s">
        <v>300</v>
      </c>
      <c r="R1862" s="363" t="s">
        <v>1091</v>
      </c>
      <c r="S1862" s="363"/>
      <c r="T1862" s="365">
        <v>549.22</v>
      </c>
      <c r="U1862" s="366">
        <v>13</v>
      </c>
      <c r="V1862" s="367">
        <v>45200</v>
      </c>
      <c r="W1862" s="367">
        <v>45930</v>
      </c>
      <c r="X1862" s="363" t="s">
        <v>3322</v>
      </c>
      <c r="Y1862" s="363"/>
      <c r="Z1862" s="363"/>
      <c r="AA1862" s="363" t="s">
        <v>1112</v>
      </c>
      <c r="AB1862" s="363"/>
      <c r="AC1862" s="363"/>
      <c r="AD1862" s="363" t="s">
        <v>360</v>
      </c>
      <c r="AE1862" s="367"/>
      <c r="AF1862" s="362"/>
      <c r="AG1862" s="364">
        <v>0.1231510327286722</v>
      </c>
      <c r="AH1862" s="364">
        <v>0.12833237806156181</v>
      </c>
      <c r="AI1862" s="364">
        <v>0.48654961714489869</v>
      </c>
      <c r="AJ1862" s="363" t="s">
        <v>0</v>
      </c>
      <c r="AK1862" s="368">
        <v>38.984879614772687</v>
      </c>
      <c r="AL1862" s="364">
        <v>0.74927232698977997</v>
      </c>
      <c r="AM1862" s="369"/>
      <c r="AN1862" s="370">
        <v>6</v>
      </c>
      <c r="AO1862" s="371" t="s">
        <v>305</v>
      </c>
      <c r="AP1862" s="371" t="s">
        <v>0</v>
      </c>
      <c r="AQ1862" s="371" t="s">
        <v>306</v>
      </c>
      <c r="AR1862" s="372" t="s">
        <v>0</v>
      </c>
      <c r="AS1862" s="372"/>
      <c r="AT1862" s="363"/>
    </row>
    <row r="1863" spans="1:46" x14ac:dyDescent="0.3">
      <c r="A1863" s="362" t="s">
        <v>2044</v>
      </c>
      <c r="B1863" s="363" t="s">
        <v>294</v>
      </c>
      <c r="C1863" s="363" t="s">
        <v>295</v>
      </c>
      <c r="D1863" s="363" t="s">
        <v>778</v>
      </c>
      <c r="E1863" s="363" t="s">
        <v>679</v>
      </c>
      <c r="F1863" s="363" t="s">
        <v>680</v>
      </c>
      <c r="G1863" s="363" t="s">
        <v>681</v>
      </c>
      <c r="H1863" s="363" t="s">
        <v>1091</v>
      </c>
      <c r="I1863" s="363"/>
      <c r="J1863" s="363" t="s">
        <v>1116</v>
      </c>
      <c r="K1863" s="363" t="s">
        <v>1120</v>
      </c>
      <c r="L1863" s="364">
        <v>1237.69</v>
      </c>
      <c r="M1863" s="365">
        <v>700</v>
      </c>
      <c r="N1863" s="364">
        <v>1152.56</v>
      </c>
      <c r="O1863" s="363" t="s">
        <v>2859</v>
      </c>
      <c r="P1863" s="363"/>
      <c r="Q1863" s="363" t="s">
        <v>300</v>
      </c>
      <c r="R1863" s="363" t="s">
        <v>1091</v>
      </c>
      <c r="S1863" s="363"/>
      <c r="T1863" s="365">
        <v>549.22</v>
      </c>
      <c r="U1863" s="366">
        <v>13</v>
      </c>
      <c r="V1863" s="367">
        <v>45200</v>
      </c>
      <c r="W1863" s="367">
        <v>45930</v>
      </c>
      <c r="X1863" s="363" t="s">
        <v>3322</v>
      </c>
      <c r="Y1863" s="363"/>
      <c r="Z1863" s="363"/>
      <c r="AA1863" s="363"/>
      <c r="AB1863" s="363"/>
      <c r="AC1863" s="363"/>
      <c r="AD1863" s="363" t="s">
        <v>360</v>
      </c>
      <c r="AE1863" s="367"/>
      <c r="AF1863" s="362"/>
      <c r="AG1863" s="364">
        <v>0.27</v>
      </c>
      <c r="AH1863" s="364">
        <v>0.27</v>
      </c>
      <c r="AI1863" s="364">
        <v>2.3199999999999998</v>
      </c>
      <c r="AJ1863" s="363" t="s">
        <v>181</v>
      </c>
      <c r="AK1863" s="368">
        <v>-2.42</v>
      </c>
      <c r="AL1863" s="364">
        <v>0</v>
      </c>
      <c r="AM1863" s="369"/>
      <c r="AN1863" s="370">
        <v>6</v>
      </c>
      <c r="AO1863" s="371" t="s">
        <v>305</v>
      </c>
      <c r="AP1863" s="371" t="s">
        <v>0</v>
      </c>
      <c r="AQ1863" s="371" t="s">
        <v>306</v>
      </c>
      <c r="AR1863" s="372" t="s">
        <v>0</v>
      </c>
      <c r="AS1863" s="372"/>
      <c r="AT1863" s="363"/>
    </row>
    <row r="1864" spans="1:46" x14ac:dyDescent="0.3">
      <c r="A1864" s="362" t="s">
        <v>2045</v>
      </c>
      <c r="B1864" s="363" t="s">
        <v>294</v>
      </c>
      <c r="C1864" s="363" t="s">
        <v>295</v>
      </c>
      <c r="D1864" s="363" t="s">
        <v>778</v>
      </c>
      <c r="E1864" s="363" t="s">
        <v>679</v>
      </c>
      <c r="F1864" s="363" t="s">
        <v>680</v>
      </c>
      <c r="G1864" s="363" t="s">
        <v>681</v>
      </c>
      <c r="H1864" s="363" t="s">
        <v>1091</v>
      </c>
      <c r="I1864" s="363"/>
      <c r="J1864" s="363" t="s">
        <v>1116</v>
      </c>
      <c r="K1864" s="363" t="s">
        <v>1115</v>
      </c>
      <c r="L1864" s="364">
        <v>1593.4369547005431</v>
      </c>
      <c r="M1864" s="365">
        <v>700</v>
      </c>
      <c r="N1864" s="364">
        <v>1432.75</v>
      </c>
      <c r="O1864" s="363" t="s">
        <v>2860</v>
      </c>
      <c r="P1864" s="363"/>
      <c r="Q1864" s="363" t="s">
        <v>300</v>
      </c>
      <c r="R1864" s="363" t="s">
        <v>1091</v>
      </c>
      <c r="S1864" s="363"/>
      <c r="T1864" s="365">
        <v>549.22</v>
      </c>
      <c r="U1864" s="366">
        <v>13</v>
      </c>
      <c r="V1864" s="367">
        <v>45200</v>
      </c>
      <c r="W1864" s="367">
        <v>45930</v>
      </c>
      <c r="X1864" s="363" t="s">
        <v>3322</v>
      </c>
      <c r="Y1864" s="363"/>
      <c r="Z1864" s="363"/>
      <c r="AA1864" s="363" t="s">
        <v>1115</v>
      </c>
      <c r="AB1864" s="363"/>
      <c r="AC1864" s="363"/>
      <c r="AD1864" s="363" t="s">
        <v>360</v>
      </c>
      <c r="AE1864" s="367"/>
      <c r="AF1864" s="362"/>
      <c r="AG1864" s="364">
        <v>0.1873582608356836</v>
      </c>
      <c r="AH1864" s="364">
        <v>0.19524100309817111</v>
      </c>
      <c r="AI1864" s="364">
        <v>0.74022188899851715</v>
      </c>
      <c r="AJ1864" s="363" t="s">
        <v>0</v>
      </c>
      <c r="AK1864" s="368">
        <v>18.458853330243091</v>
      </c>
      <c r="AL1864" s="364">
        <v>1.1399202829780799</v>
      </c>
      <c r="AM1864" s="369"/>
      <c r="AN1864" s="370">
        <v>6</v>
      </c>
      <c r="AO1864" s="371" t="s">
        <v>305</v>
      </c>
      <c r="AP1864" s="371" t="s">
        <v>0</v>
      </c>
      <c r="AQ1864" s="371" t="s">
        <v>306</v>
      </c>
      <c r="AR1864" s="372" t="s">
        <v>0</v>
      </c>
      <c r="AS1864" s="372"/>
      <c r="AT1864" s="363"/>
    </row>
    <row r="1865" spans="1:46" x14ac:dyDescent="0.3">
      <c r="A1865" s="362" t="s">
        <v>2047</v>
      </c>
      <c r="B1865" s="363" t="s">
        <v>308</v>
      </c>
      <c r="C1865" s="363" t="s">
        <v>295</v>
      </c>
      <c r="D1865" s="363" t="s">
        <v>778</v>
      </c>
      <c r="E1865" s="363" t="s">
        <v>679</v>
      </c>
      <c r="F1865" s="363" t="s">
        <v>680</v>
      </c>
      <c r="G1865" s="363" t="s">
        <v>681</v>
      </c>
      <c r="H1865" s="363" t="s">
        <v>1091</v>
      </c>
      <c r="I1865" s="363" t="s">
        <v>689</v>
      </c>
      <c r="J1865" s="363" t="s">
        <v>1114</v>
      </c>
      <c r="K1865" s="363" t="s">
        <v>1120</v>
      </c>
      <c r="L1865" s="364">
        <v>1977.1</v>
      </c>
      <c r="M1865" s="365">
        <v>1100</v>
      </c>
      <c r="N1865" s="364">
        <v>1777.72</v>
      </c>
      <c r="O1865" s="363" t="s">
        <v>1689</v>
      </c>
      <c r="P1865" s="363"/>
      <c r="Q1865" s="363" t="s">
        <v>319</v>
      </c>
      <c r="R1865" s="363" t="s">
        <v>1091</v>
      </c>
      <c r="S1865" s="363" t="s">
        <v>1120</v>
      </c>
      <c r="T1865" s="365">
        <v>3693.66</v>
      </c>
      <c r="U1865" s="366">
        <v>15</v>
      </c>
      <c r="V1865" s="367">
        <v>45200</v>
      </c>
      <c r="W1865" s="367">
        <v>45930</v>
      </c>
      <c r="X1865" s="363" t="s">
        <v>3322</v>
      </c>
      <c r="Y1865" s="363" t="s">
        <v>689</v>
      </c>
      <c r="Z1865" s="363"/>
      <c r="AA1865" s="363"/>
      <c r="AB1865" s="363"/>
      <c r="AC1865" s="363"/>
      <c r="AD1865" s="363" t="s">
        <v>304</v>
      </c>
      <c r="AE1865" s="367">
        <v>44725</v>
      </c>
      <c r="AF1865" s="362" t="s">
        <v>2642</v>
      </c>
      <c r="AG1865" s="364">
        <v>0.24224999999999999</v>
      </c>
      <c r="AH1865" s="364">
        <v>0.24</v>
      </c>
      <c r="AI1865" s="364">
        <v>0.26</v>
      </c>
      <c r="AJ1865" s="363" t="s">
        <v>0</v>
      </c>
      <c r="AK1865" s="368">
        <v>172.91</v>
      </c>
      <c r="AL1865" s="364">
        <v>1.226</v>
      </c>
      <c r="AM1865" s="369"/>
      <c r="AN1865" s="370">
        <v>6</v>
      </c>
      <c r="AO1865" s="371" t="s">
        <v>305</v>
      </c>
      <c r="AP1865" s="371" t="s">
        <v>0</v>
      </c>
      <c r="AQ1865" s="371" t="s">
        <v>306</v>
      </c>
      <c r="AR1865" s="372" t="s">
        <v>0</v>
      </c>
      <c r="AS1865" s="372"/>
      <c r="AT1865" s="363"/>
    </row>
    <row r="1866" spans="1:46" x14ac:dyDescent="0.3">
      <c r="A1866" s="362" t="s">
        <v>2048</v>
      </c>
      <c r="B1866" s="363" t="s">
        <v>308</v>
      </c>
      <c r="C1866" s="363" t="s">
        <v>295</v>
      </c>
      <c r="D1866" s="363" t="s">
        <v>778</v>
      </c>
      <c r="E1866" s="363" t="s">
        <v>679</v>
      </c>
      <c r="F1866" s="363" t="s">
        <v>680</v>
      </c>
      <c r="G1866" s="363" t="s">
        <v>681</v>
      </c>
      <c r="H1866" s="363" t="s">
        <v>1091</v>
      </c>
      <c r="I1866" s="363" t="s">
        <v>689</v>
      </c>
      <c r="J1866" s="363" t="s">
        <v>1114</v>
      </c>
      <c r="K1866" s="363"/>
      <c r="L1866" s="364">
        <v>1977.1</v>
      </c>
      <c r="M1866" s="365">
        <v>1100</v>
      </c>
      <c r="N1866" s="364">
        <v>1830.52</v>
      </c>
      <c r="O1866" s="363" t="s">
        <v>2857</v>
      </c>
      <c r="P1866" s="363"/>
      <c r="Q1866" s="363" t="s">
        <v>319</v>
      </c>
      <c r="R1866" s="363" t="s">
        <v>1091</v>
      </c>
      <c r="S1866" s="363"/>
      <c r="T1866" s="365">
        <v>3522.89</v>
      </c>
      <c r="U1866" s="366">
        <v>15</v>
      </c>
      <c r="V1866" s="367">
        <v>45200</v>
      </c>
      <c r="W1866" s="367">
        <v>45930</v>
      </c>
      <c r="X1866" s="363" t="s">
        <v>3322</v>
      </c>
      <c r="Y1866" s="363" t="s">
        <v>689</v>
      </c>
      <c r="Z1866" s="363"/>
      <c r="AA1866" s="363"/>
      <c r="AB1866" s="363"/>
      <c r="AC1866" s="363"/>
      <c r="AD1866" s="363" t="s">
        <v>304</v>
      </c>
      <c r="AE1866" s="367">
        <v>44725</v>
      </c>
      <c r="AF1866" s="362" t="s">
        <v>2642</v>
      </c>
      <c r="AG1866" s="364">
        <v>0.44</v>
      </c>
      <c r="AH1866" s="364">
        <v>0.43</v>
      </c>
      <c r="AI1866" s="364">
        <v>0.54</v>
      </c>
      <c r="AJ1866" s="363" t="s">
        <v>0</v>
      </c>
      <c r="AK1866" s="368">
        <v>147.66</v>
      </c>
      <c r="AL1866" s="364">
        <v>0.93</v>
      </c>
      <c r="AM1866" s="369"/>
      <c r="AN1866" s="370">
        <v>6</v>
      </c>
      <c r="AO1866" s="371" t="s">
        <v>305</v>
      </c>
      <c r="AP1866" s="371" t="s">
        <v>0</v>
      </c>
      <c r="AQ1866" s="371" t="s">
        <v>306</v>
      </c>
      <c r="AR1866" s="372" t="s">
        <v>0</v>
      </c>
      <c r="AS1866" s="372"/>
      <c r="AT1866" s="363"/>
    </row>
    <row r="1867" spans="1:46" x14ac:dyDescent="0.3">
      <c r="A1867" s="362" t="s">
        <v>2049</v>
      </c>
      <c r="B1867" s="363" t="s">
        <v>308</v>
      </c>
      <c r="C1867" s="363" t="s">
        <v>295</v>
      </c>
      <c r="D1867" s="363" t="s">
        <v>778</v>
      </c>
      <c r="E1867" s="363" t="s">
        <v>679</v>
      </c>
      <c r="F1867" s="363" t="s">
        <v>680</v>
      </c>
      <c r="G1867" s="363" t="s">
        <v>681</v>
      </c>
      <c r="H1867" s="363" t="s">
        <v>1091</v>
      </c>
      <c r="I1867" s="363"/>
      <c r="J1867" s="363" t="s">
        <v>1116</v>
      </c>
      <c r="K1867" s="363" t="s">
        <v>1112</v>
      </c>
      <c r="L1867" s="364">
        <v>1039.028773288419</v>
      </c>
      <c r="M1867" s="365">
        <v>700</v>
      </c>
      <c r="N1867" s="364">
        <v>934.25</v>
      </c>
      <c r="O1867" s="363" t="s">
        <v>2858</v>
      </c>
      <c r="P1867" s="363"/>
      <c r="Q1867" s="363" t="s">
        <v>300</v>
      </c>
      <c r="R1867" s="363" t="s">
        <v>1091</v>
      </c>
      <c r="S1867" s="363"/>
      <c r="T1867" s="365">
        <v>549.22</v>
      </c>
      <c r="U1867" s="366">
        <v>13</v>
      </c>
      <c r="V1867" s="367">
        <v>45200</v>
      </c>
      <c r="W1867" s="367">
        <v>45930</v>
      </c>
      <c r="X1867" s="363" t="s">
        <v>3322</v>
      </c>
      <c r="Y1867" s="363"/>
      <c r="Z1867" s="363"/>
      <c r="AA1867" s="363" t="s">
        <v>1112</v>
      </c>
      <c r="AB1867" s="363"/>
      <c r="AC1867" s="363"/>
      <c r="AD1867" s="363" t="s">
        <v>360</v>
      </c>
      <c r="AE1867" s="367"/>
      <c r="AF1867" s="362"/>
      <c r="AG1867" s="364">
        <v>0.1221702705885447</v>
      </c>
      <c r="AH1867" s="364">
        <v>0.12731035222088041</v>
      </c>
      <c r="AI1867" s="364">
        <v>0.48267478610843811</v>
      </c>
      <c r="AJ1867" s="363" t="s">
        <v>0</v>
      </c>
      <c r="AK1867" s="368">
        <v>39.465710064486359</v>
      </c>
      <c r="AL1867" s="364">
        <v>0.74330519935248429</v>
      </c>
      <c r="AM1867" s="369"/>
      <c r="AN1867" s="370">
        <v>6</v>
      </c>
      <c r="AO1867" s="371" t="s">
        <v>305</v>
      </c>
      <c r="AP1867" s="371" t="s">
        <v>0</v>
      </c>
      <c r="AQ1867" s="371" t="s">
        <v>306</v>
      </c>
      <c r="AR1867" s="372" t="s">
        <v>0</v>
      </c>
      <c r="AS1867" s="372"/>
      <c r="AT1867" s="363"/>
    </row>
    <row r="1868" spans="1:46" x14ac:dyDescent="0.3">
      <c r="A1868" s="362" t="s">
        <v>2051</v>
      </c>
      <c r="B1868" s="363" t="s">
        <v>308</v>
      </c>
      <c r="C1868" s="363" t="s">
        <v>295</v>
      </c>
      <c r="D1868" s="363" t="s">
        <v>778</v>
      </c>
      <c r="E1868" s="363" t="s">
        <v>679</v>
      </c>
      <c r="F1868" s="363" t="s">
        <v>680</v>
      </c>
      <c r="G1868" s="363" t="s">
        <v>681</v>
      </c>
      <c r="H1868" s="363" t="s">
        <v>1091</v>
      </c>
      <c r="I1868" s="363"/>
      <c r="J1868" s="363" t="s">
        <v>1116</v>
      </c>
      <c r="K1868" s="363" t="s">
        <v>1120</v>
      </c>
      <c r="L1868" s="364">
        <v>1200.22</v>
      </c>
      <c r="M1868" s="365">
        <v>700</v>
      </c>
      <c r="N1868" s="364">
        <v>1117.67</v>
      </c>
      <c r="O1868" s="363" t="s">
        <v>2859</v>
      </c>
      <c r="P1868" s="363"/>
      <c r="Q1868" s="363" t="s">
        <v>300</v>
      </c>
      <c r="R1868" s="363" t="s">
        <v>1091</v>
      </c>
      <c r="S1868" s="363"/>
      <c r="T1868" s="365">
        <v>549.22</v>
      </c>
      <c r="U1868" s="366">
        <v>13</v>
      </c>
      <c r="V1868" s="367">
        <v>45200</v>
      </c>
      <c r="W1868" s="367">
        <v>45930</v>
      </c>
      <c r="X1868" s="363" t="s">
        <v>3322</v>
      </c>
      <c r="Y1868" s="363"/>
      <c r="Z1868" s="363"/>
      <c r="AA1868" s="363"/>
      <c r="AB1868" s="363"/>
      <c r="AC1868" s="363"/>
      <c r="AD1868" s="363" t="s">
        <v>360</v>
      </c>
      <c r="AE1868" s="367"/>
      <c r="AF1868" s="362"/>
      <c r="AG1868" s="364">
        <v>0.26</v>
      </c>
      <c r="AH1868" s="364">
        <v>0.27</v>
      </c>
      <c r="AI1868" s="364">
        <v>2.25</v>
      </c>
      <c r="AJ1868" s="363" t="s">
        <v>181</v>
      </c>
      <c r="AK1868" s="368">
        <v>-1.01</v>
      </c>
      <c r="AL1868" s="364">
        <v>0</v>
      </c>
      <c r="AM1868" s="369"/>
      <c r="AN1868" s="370">
        <v>6</v>
      </c>
      <c r="AO1868" s="371" t="s">
        <v>305</v>
      </c>
      <c r="AP1868" s="371" t="s">
        <v>0</v>
      </c>
      <c r="AQ1868" s="371" t="s">
        <v>306</v>
      </c>
      <c r="AR1868" s="372" t="s">
        <v>0</v>
      </c>
      <c r="AS1868" s="372"/>
      <c r="AT1868" s="363"/>
    </row>
    <row r="1869" spans="1:46" x14ac:dyDescent="0.3">
      <c r="A1869" s="362" t="s">
        <v>2052</v>
      </c>
      <c r="B1869" s="363" t="s">
        <v>308</v>
      </c>
      <c r="C1869" s="363" t="s">
        <v>295</v>
      </c>
      <c r="D1869" s="363" t="s">
        <v>778</v>
      </c>
      <c r="E1869" s="363" t="s">
        <v>679</v>
      </c>
      <c r="F1869" s="363" t="s">
        <v>680</v>
      </c>
      <c r="G1869" s="363" t="s">
        <v>681</v>
      </c>
      <c r="H1869" s="363" t="s">
        <v>1091</v>
      </c>
      <c r="I1869" s="363"/>
      <c r="J1869" s="363" t="s">
        <v>1116</v>
      </c>
      <c r="K1869" s="363" t="s">
        <v>1115</v>
      </c>
      <c r="L1869" s="364">
        <v>1660.16612397783</v>
      </c>
      <c r="M1869" s="365">
        <v>700</v>
      </c>
      <c r="N1869" s="364">
        <v>1492.75</v>
      </c>
      <c r="O1869" s="363" t="s">
        <v>2860</v>
      </c>
      <c r="P1869" s="363"/>
      <c r="Q1869" s="363" t="s">
        <v>300</v>
      </c>
      <c r="R1869" s="363" t="s">
        <v>1091</v>
      </c>
      <c r="S1869" s="363"/>
      <c r="T1869" s="365">
        <v>549.22</v>
      </c>
      <c r="U1869" s="366">
        <v>13</v>
      </c>
      <c r="V1869" s="367">
        <v>45200</v>
      </c>
      <c r="W1869" s="367">
        <v>45930</v>
      </c>
      <c r="X1869" s="363" t="s">
        <v>3322</v>
      </c>
      <c r="Y1869" s="363"/>
      <c r="Z1869" s="363"/>
      <c r="AA1869" s="363" t="s">
        <v>1115</v>
      </c>
      <c r="AB1869" s="363"/>
      <c r="AC1869" s="363"/>
      <c r="AD1869" s="363" t="s">
        <v>360</v>
      </c>
      <c r="AE1869" s="367"/>
      <c r="AF1869" s="362"/>
      <c r="AG1869" s="364">
        <v>0.19520435795670341</v>
      </c>
      <c r="AH1869" s="364">
        <v>0.2034172098236223</v>
      </c>
      <c r="AI1869" s="364">
        <v>0.77122053729020157</v>
      </c>
      <c r="AJ1869" s="363" t="s">
        <v>0</v>
      </c>
      <c r="AK1869" s="368">
        <v>16.876428139093679</v>
      </c>
      <c r="AL1869" s="364">
        <v>1.1876573040764471</v>
      </c>
      <c r="AM1869" s="369"/>
      <c r="AN1869" s="370">
        <v>6</v>
      </c>
      <c r="AO1869" s="371" t="s">
        <v>305</v>
      </c>
      <c r="AP1869" s="371" t="s">
        <v>0</v>
      </c>
      <c r="AQ1869" s="371" t="s">
        <v>306</v>
      </c>
      <c r="AR1869" s="372" t="s">
        <v>0</v>
      </c>
      <c r="AS1869" s="372"/>
      <c r="AT1869" s="363"/>
    </row>
    <row r="1870" spans="1:46" x14ac:dyDescent="0.3">
      <c r="A1870" s="362" t="s">
        <v>2054</v>
      </c>
      <c r="B1870" s="363" t="s">
        <v>310</v>
      </c>
      <c r="C1870" s="363" t="s">
        <v>295</v>
      </c>
      <c r="D1870" s="363" t="s">
        <v>778</v>
      </c>
      <c r="E1870" s="363" t="s">
        <v>679</v>
      </c>
      <c r="F1870" s="363" t="s">
        <v>680</v>
      </c>
      <c r="G1870" s="363" t="s">
        <v>681</v>
      </c>
      <c r="H1870" s="363" t="s">
        <v>1091</v>
      </c>
      <c r="I1870" s="363"/>
      <c r="J1870" s="363" t="s">
        <v>1116</v>
      </c>
      <c r="K1870" s="363" t="s">
        <v>1112</v>
      </c>
      <c r="L1870" s="364">
        <v>1014.56141122008</v>
      </c>
      <c r="M1870" s="365">
        <v>700</v>
      </c>
      <c r="N1870" s="364">
        <v>912.25</v>
      </c>
      <c r="O1870" s="363" t="s">
        <v>2858</v>
      </c>
      <c r="P1870" s="363"/>
      <c r="Q1870" s="363" t="s">
        <v>300</v>
      </c>
      <c r="R1870" s="363" t="s">
        <v>1091</v>
      </c>
      <c r="S1870" s="363"/>
      <c r="T1870" s="365">
        <v>549.22</v>
      </c>
      <c r="U1870" s="366">
        <v>13</v>
      </c>
      <c r="V1870" s="367">
        <v>45200</v>
      </c>
      <c r="W1870" s="367">
        <v>45930</v>
      </c>
      <c r="X1870" s="363" t="s">
        <v>3322</v>
      </c>
      <c r="Y1870" s="363"/>
      <c r="Z1870" s="363"/>
      <c r="AA1870" s="363" t="s">
        <v>1112</v>
      </c>
      <c r="AB1870" s="363"/>
      <c r="AC1870" s="363"/>
      <c r="AD1870" s="363" t="s">
        <v>360</v>
      </c>
      <c r="AE1870" s="367"/>
      <c r="AF1870" s="362"/>
      <c r="AG1870" s="364">
        <v>0.11929336831083751</v>
      </c>
      <c r="AH1870" s="364">
        <v>0.1243124097548816</v>
      </c>
      <c r="AI1870" s="364">
        <v>0.47130861506815369</v>
      </c>
      <c r="AJ1870" s="363" t="s">
        <v>0</v>
      </c>
      <c r="AK1870" s="368">
        <v>40.921756202773452</v>
      </c>
      <c r="AL1870" s="364">
        <v>0.72580162494974965</v>
      </c>
      <c r="AM1870" s="369"/>
      <c r="AN1870" s="370">
        <v>6</v>
      </c>
      <c r="AO1870" s="371" t="s">
        <v>305</v>
      </c>
      <c r="AP1870" s="371" t="s">
        <v>0</v>
      </c>
      <c r="AQ1870" s="371" t="s">
        <v>306</v>
      </c>
      <c r="AR1870" s="372" t="s">
        <v>0</v>
      </c>
      <c r="AS1870" s="372"/>
      <c r="AT1870" s="363"/>
    </row>
    <row r="1871" spans="1:46" x14ac:dyDescent="0.3">
      <c r="A1871" s="362" t="s">
        <v>2056</v>
      </c>
      <c r="B1871" s="363" t="s">
        <v>310</v>
      </c>
      <c r="C1871" s="363" t="s">
        <v>295</v>
      </c>
      <c r="D1871" s="363" t="s">
        <v>778</v>
      </c>
      <c r="E1871" s="363" t="s">
        <v>679</v>
      </c>
      <c r="F1871" s="363" t="s">
        <v>680</v>
      </c>
      <c r="G1871" s="363" t="s">
        <v>681</v>
      </c>
      <c r="H1871" s="363" t="s">
        <v>1091</v>
      </c>
      <c r="I1871" s="363" t="s">
        <v>689</v>
      </c>
      <c r="J1871" s="363" t="s">
        <v>1114</v>
      </c>
      <c r="K1871" s="363" t="s">
        <v>1120</v>
      </c>
      <c r="L1871" s="364">
        <v>2011.64</v>
      </c>
      <c r="M1871" s="365">
        <v>1100</v>
      </c>
      <c r="N1871" s="364">
        <v>1808.78</v>
      </c>
      <c r="O1871" s="363" t="s">
        <v>1689</v>
      </c>
      <c r="P1871" s="363"/>
      <c r="Q1871" s="363" t="s">
        <v>319</v>
      </c>
      <c r="R1871" s="363" t="s">
        <v>1091</v>
      </c>
      <c r="S1871" s="363" t="s">
        <v>1120</v>
      </c>
      <c r="T1871" s="365">
        <v>3693.66</v>
      </c>
      <c r="U1871" s="366">
        <v>15</v>
      </c>
      <c r="V1871" s="367">
        <v>45200</v>
      </c>
      <c r="W1871" s="367">
        <v>45930</v>
      </c>
      <c r="X1871" s="363" t="s">
        <v>3322</v>
      </c>
      <c r="Y1871" s="363" t="s">
        <v>689</v>
      </c>
      <c r="Z1871" s="363"/>
      <c r="AA1871" s="363"/>
      <c r="AB1871" s="363"/>
      <c r="AC1871" s="363"/>
      <c r="AD1871" s="363" t="s">
        <v>304</v>
      </c>
      <c r="AE1871" s="367">
        <v>44725</v>
      </c>
      <c r="AF1871" s="362" t="s">
        <v>2642</v>
      </c>
      <c r="AG1871" s="364">
        <v>0.24648200000000001</v>
      </c>
      <c r="AH1871" s="364">
        <v>0.25</v>
      </c>
      <c r="AI1871" s="364">
        <v>0.26</v>
      </c>
      <c r="AJ1871" s="363" t="s">
        <v>0</v>
      </c>
      <c r="AK1871" s="368">
        <v>169.59</v>
      </c>
      <c r="AL1871" s="364">
        <v>1.247333333333333</v>
      </c>
      <c r="AM1871" s="369"/>
      <c r="AN1871" s="370">
        <v>6</v>
      </c>
      <c r="AO1871" s="371" t="s">
        <v>305</v>
      </c>
      <c r="AP1871" s="371" t="s">
        <v>0</v>
      </c>
      <c r="AQ1871" s="371" t="s">
        <v>306</v>
      </c>
      <c r="AR1871" s="372" t="s">
        <v>0</v>
      </c>
      <c r="AS1871" s="372"/>
      <c r="AT1871" s="363"/>
    </row>
    <row r="1872" spans="1:46" x14ac:dyDescent="0.3">
      <c r="A1872" s="362" t="s">
        <v>2057</v>
      </c>
      <c r="B1872" s="363" t="s">
        <v>310</v>
      </c>
      <c r="C1872" s="363" t="s">
        <v>295</v>
      </c>
      <c r="D1872" s="363" t="s">
        <v>778</v>
      </c>
      <c r="E1872" s="363" t="s">
        <v>679</v>
      </c>
      <c r="F1872" s="363" t="s">
        <v>680</v>
      </c>
      <c r="G1872" s="363" t="s">
        <v>681</v>
      </c>
      <c r="H1872" s="363" t="s">
        <v>1091</v>
      </c>
      <c r="I1872" s="363"/>
      <c r="J1872" s="363" t="s">
        <v>1116</v>
      </c>
      <c r="K1872" s="363" t="s">
        <v>1120</v>
      </c>
      <c r="L1872" s="364">
        <v>1054.27</v>
      </c>
      <c r="M1872" s="365">
        <v>700</v>
      </c>
      <c r="N1872" s="364">
        <v>981.75</v>
      </c>
      <c r="O1872" s="363" t="s">
        <v>2859</v>
      </c>
      <c r="P1872" s="363"/>
      <c r="Q1872" s="363" t="s">
        <v>300</v>
      </c>
      <c r="R1872" s="363" t="s">
        <v>1091</v>
      </c>
      <c r="S1872" s="363"/>
      <c r="T1872" s="365">
        <v>549.22</v>
      </c>
      <c r="U1872" s="366">
        <v>13</v>
      </c>
      <c r="V1872" s="367">
        <v>45200</v>
      </c>
      <c r="W1872" s="367">
        <v>45930</v>
      </c>
      <c r="X1872" s="363" t="s">
        <v>3322</v>
      </c>
      <c r="Y1872" s="363"/>
      <c r="Z1872" s="363"/>
      <c r="AA1872" s="363"/>
      <c r="AB1872" s="363"/>
      <c r="AC1872" s="363"/>
      <c r="AD1872" s="363" t="s">
        <v>360</v>
      </c>
      <c r="AE1872" s="367"/>
      <c r="AF1872" s="362"/>
      <c r="AG1872" s="364">
        <v>0.23</v>
      </c>
      <c r="AH1872" s="364">
        <v>0.23</v>
      </c>
      <c r="AI1872" s="364">
        <v>1.97</v>
      </c>
      <c r="AJ1872" s="363" t="s">
        <v>181</v>
      </c>
      <c r="AK1872" s="368">
        <v>5.41</v>
      </c>
      <c r="AL1872" s="364">
        <v>0</v>
      </c>
      <c r="AM1872" s="369"/>
      <c r="AN1872" s="370">
        <v>6</v>
      </c>
      <c r="AO1872" s="371" t="s">
        <v>305</v>
      </c>
      <c r="AP1872" s="371" t="s">
        <v>0</v>
      </c>
      <c r="AQ1872" s="371" t="s">
        <v>306</v>
      </c>
      <c r="AR1872" s="372" t="s">
        <v>0</v>
      </c>
      <c r="AS1872" s="372"/>
      <c r="AT1872" s="363"/>
    </row>
    <row r="1873" spans="1:46" x14ac:dyDescent="0.3">
      <c r="A1873" s="362" t="s">
        <v>2058</v>
      </c>
      <c r="B1873" s="363" t="s">
        <v>310</v>
      </c>
      <c r="C1873" s="363" t="s">
        <v>295</v>
      </c>
      <c r="D1873" s="363" t="s">
        <v>778</v>
      </c>
      <c r="E1873" s="363" t="s">
        <v>679</v>
      </c>
      <c r="F1873" s="363" t="s">
        <v>680</v>
      </c>
      <c r="G1873" s="363" t="s">
        <v>681</v>
      </c>
      <c r="H1873" s="363" t="s">
        <v>1091</v>
      </c>
      <c r="I1873" s="363"/>
      <c r="J1873" s="363" t="s">
        <v>1116</v>
      </c>
      <c r="K1873" s="363" t="s">
        <v>1115</v>
      </c>
      <c r="L1873" s="364">
        <v>1666.004926289592</v>
      </c>
      <c r="M1873" s="365">
        <v>700</v>
      </c>
      <c r="N1873" s="364">
        <v>1498</v>
      </c>
      <c r="O1873" s="363" t="s">
        <v>2860</v>
      </c>
      <c r="P1873" s="363"/>
      <c r="Q1873" s="363" t="s">
        <v>300</v>
      </c>
      <c r="R1873" s="363" t="s">
        <v>1091</v>
      </c>
      <c r="S1873" s="363"/>
      <c r="T1873" s="365">
        <v>549.22</v>
      </c>
      <c r="U1873" s="366">
        <v>13</v>
      </c>
      <c r="V1873" s="367">
        <v>45200</v>
      </c>
      <c r="W1873" s="367">
        <v>45930</v>
      </c>
      <c r="X1873" s="363" t="s">
        <v>3322</v>
      </c>
      <c r="Y1873" s="363"/>
      <c r="Z1873" s="363"/>
      <c r="AA1873" s="363" t="s">
        <v>1115</v>
      </c>
      <c r="AB1873" s="363"/>
      <c r="AC1873" s="363"/>
      <c r="AD1873" s="363" t="s">
        <v>360</v>
      </c>
      <c r="AE1873" s="367"/>
      <c r="AF1873" s="362"/>
      <c r="AG1873" s="364">
        <v>0.1958908914547926</v>
      </c>
      <c r="AH1873" s="364">
        <v>0.2041326279120993</v>
      </c>
      <c r="AI1873" s="364">
        <v>0.77393291901572425</v>
      </c>
      <c r="AJ1873" s="363" t="s">
        <v>0</v>
      </c>
      <c r="AK1873" s="368">
        <v>16.743997082281819</v>
      </c>
      <c r="AL1873" s="364">
        <v>1.191834293422555</v>
      </c>
      <c r="AM1873" s="369"/>
      <c r="AN1873" s="370">
        <v>6</v>
      </c>
      <c r="AO1873" s="371" t="s">
        <v>305</v>
      </c>
      <c r="AP1873" s="371" t="s">
        <v>0</v>
      </c>
      <c r="AQ1873" s="371" t="s">
        <v>306</v>
      </c>
      <c r="AR1873" s="372" t="s">
        <v>0</v>
      </c>
      <c r="AS1873" s="372"/>
      <c r="AT1873" s="363"/>
    </row>
    <row r="1874" spans="1:46" x14ac:dyDescent="0.3">
      <c r="A1874" s="362" t="s">
        <v>2060</v>
      </c>
      <c r="B1874" s="363" t="s">
        <v>310</v>
      </c>
      <c r="C1874" s="363" t="s">
        <v>295</v>
      </c>
      <c r="D1874" s="363" t="s">
        <v>778</v>
      </c>
      <c r="E1874" s="363" t="s">
        <v>679</v>
      </c>
      <c r="F1874" s="363" t="s">
        <v>680</v>
      </c>
      <c r="G1874" s="363" t="s">
        <v>681</v>
      </c>
      <c r="H1874" s="363" t="s">
        <v>1091</v>
      </c>
      <c r="I1874" s="363" t="s">
        <v>689</v>
      </c>
      <c r="J1874" s="363" t="s">
        <v>1114</v>
      </c>
      <c r="K1874" s="363"/>
      <c r="L1874" s="364">
        <v>2011.64</v>
      </c>
      <c r="M1874" s="365">
        <v>1100</v>
      </c>
      <c r="N1874" s="364">
        <v>1877.27</v>
      </c>
      <c r="O1874" s="363" t="s">
        <v>2857</v>
      </c>
      <c r="P1874" s="363"/>
      <c r="Q1874" s="363" t="s">
        <v>319</v>
      </c>
      <c r="R1874" s="363" t="s">
        <v>1091</v>
      </c>
      <c r="S1874" s="363"/>
      <c r="T1874" s="365">
        <v>3522.89</v>
      </c>
      <c r="U1874" s="366">
        <v>15</v>
      </c>
      <c r="V1874" s="367">
        <v>45200</v>
      </c>
      <c r="W1874" s="367">
        <v>45930</v>
      </c>
      <c r="X1874" s="363" t="s">
        <v>3322</v>
      </c>
      <c r="Y1874" s="363" t="s">
        <v>689</v>
      </c>
      <c r="Z1874" s="363"/>
      <c r="AA1874" s="363"/>
      <c r="AB1874" s="363"/>
      <c r="AC1874" s="363"/>
      <c r="AD1874" s="363" t="s">
        <v>304</v>
      </c>
      <c r="AE1874" s="367">
        <v>44725</v>
      </c>
      <c r="AF1874" s="362" t="s">
        <v>2642</v>
      </c>
      <c r="AG1874" s="364">
        <v>0.45</v>
      </c>
      <c r="AH1874" s="364">
        <v>0.45</v>
      </c>
      <c r="AI1874" s="364">
        <v>0.56000000000000005</v>
      </c>
      <c r="AJ1874" s="363" t="s">
        <v>0</v>
      </c>
      <c r="AK1874" s="368">
        <v>142.79</v>
      </c>
      <c r="AL1874" s="364">
        <v>0.96</v>
      </c>
      <c r="AM1874" s="369"/>
      <c r="AN1874" s="370">
        <v>6</v>
      </c>
      <c r="AO1874" s="371" t="s">
        <v>305</v>
      </c>
      <c r="AP1874" s="371" t="s">
        <v>0</v>
      </c>
      <c r="AQ1874" s="371" t="s">
        <v>306</v>
      </c>
      <c r="AR1874" s="372" t="s">
        <v>0</v>
      </c>
      <c r="AS1874" s="372"/>
      <c r="AT1874" s="363"/>
    </row>
    <row r="1875" spans="1:46" x14ac:dyDescent="0.3">
      <c r="A1875" s="362" t="s">
        <v>1712</v>
      </c>
      <c r="B1875" s="363" t="s">
        <v>312</v>
      </c>
      <c r="C1875" s="363" t="s">
        <v>295</v>
      </c>
      <c r="D1875" s="363" t="s">
        <v>778</v>
      </c>
      <c r="E1875" s="363" t="s">
        <v>679</v>
      </c>
      <c r="F1875" s="363" t="s">
        <v>690</v>
      </c>
      <c r="G1875" s="363" t="s">
        <v>691</v>
      </c>
      <c r="H1875" s="363" t="s">
        <v>1091</v>
      </c>
      <c r="I1875" s="363" t="s">
        <v>1713</v>
      </c>
      <c r="J1875" s="363" t="s">
        <v>693</v>
      </c>
      <c r="K1875" s="363"/>
      <c r="L1875" s="364">
        <v>191</v>
      </c>
      <c r="M1875" s="365">
        <v>35</v>
      </c>
      <c r="N1875" s="364">
        <v>171.2927243</v>
      </c>
      <c r="O1875" s="363" t="s">
        <v>2861</v>
      </c>
      <c r="P1875" s="363"/>
      <c r="Q1875" s="363" t="s">
        <v>319</v>
      </c>
      <c r="R1875" s="363" t="s">
        <v>1091</v>
      </c>
      <c r="S1875" s="363"/>
      <c r="T1875" s="365">
        <v>59</v>
      </c>
      <c r="U1875" s="366">
        <v>14</v>
      </c>
      <c r="V1875" s="367">
        <v>45200</v>
      </c>
      <c r="W1875" s="367">
        <v>45930</v>
      </c>
      <c r="X1875" s="363"/>
      <c r="Y1875" s="363" t="s">
        <v>692</v>
      </c>
      <c r="Z1875" s="363"/>
      <c r="AA1875" s="363"/>
      <c r="AB1875" s="363"/>
      <c r="AC1875" s="363"/>
      <c r="AD1875" s="363" t="s">
        <v>304</v>
      </c>
      <c r="AE1875" s="367">
        <v>42997</v>
      </c>
      <c r="AF1875" s="362" t="s">
        <v>1715</v>
      </c>
      <c r="AG1875" s="364">
        <v>0.03</v>
      </c>
      <c r="AH1875" s="364">
        <v>0.03</v>
      </c>
      <c r="AI1875" s="364">
        <v>5.73</v>
      </c>
      <c r="AJ1875" s="363" t="s">
        <v>181</v>
      </c>
      <c r="AK1875" s="368">
        <v>-101.15</v>
      </c>
      <c r="AL1875" s="364">
        <v>0</v>
      </c>
      <c r="AM1875" s="369"/>
      <c r="AN1875" s="370">
        <v>2</v>
      </c>
      <c r="AO1875" s="371" t="s">
        <v>305</v>
      </c>
      <c r="AP1875" s="371" t="s">
        <v>0</v>
      </c>
      <c r="AQ1875" s="371" t="s">
        <v>2862</v>
      </c>
      <c r="AR1875" s="372" t="s">
        <v>0</v>
      </c>
      <c r="AS1875" s="372"/>
      <c r="AT1875" s="363"/>
    </row>
    <row r="1876" spans="1:46" x14ac:dyDescent="0.3">
      <c r="A1876" s="362" t="s">
        <v>1716</v>
      </c>
      <c r="B1876" s="363" t="s">
        <v>312</v>
      </c>
      <c r="C1876" s="363" t="s">
        <v>295</v>
      </c>
      <c r="D1876" s="363" t="s">
        <v>778</v>
      </c>
      <c r="E1876" s="363" t="s">
        <v>679</v>
      </c>
      <c r="F1876" s="363" t="s">
        <v>690</v>
      </c>
      <c r="G1876" s="363" t="s">
        <v>691</v>
      </c>
      <c r="H1876" s="363" t="s">
        <v>1091</v>
      </c>
      <c r="I1876" s="363" t="s">
        <v>1713</v>
      </c>
      <c r="J1876" s="363" t="s">
        <v>694</v>
      </c>
      <c r="K1876" s="363"/>
      <c r="L1876" s="364">
        <v>121</v>
      </c>
      <c r="M1876" s="365">
        <v>35</v>
      </c>
      <c r="N1876" s="364">
        <v>108.4482062</v>
      </c>
      <c r="O1876" s="363" t="s">
        <v>2863</v>
      </c>
      <c r="P1876" s="363"/>
      <c r="Q1876" s="363" t="s">
        <v>319</v>
      </c>
      <c r="R1876" s="363" t="s">
        <v>1091</v>
      </c>
      <c r="S1876" s="363"/>
      <c r="T1876" s="365">
        <v>59</v>
      </c>
      <c r="U1876" s="366">
        <v>14</v>
      </c>
      <c r="V1876" s="367">
        <v>45200</v>
      </c>
      <c r="W1876" s="367">
        <v>45930</v>
      </c>
      <c r="X1876" s="363"/>
      <c r="Y1876" s="363" t="s">
        <v>692</v>
      </c>
      <c r="Z1876" s="363"/>
      <c r="AA1876" s="363"/>
      <c r="AB1876" s="363"/>
      <c r="AC1876" s="363"/>
      <c r="AD1876" s="363" t="s">
        <v>304</v>
      </c>
      <c r="AE1876" s="367">
        <v>42997</v>
      </c>
      <c r="AF1876" s="362" t="s">
        <v>1715</v>
      </c>
      <c r="AG1876" s="364">
        <v>0.02</v>
      </c>
      <c r="AH1876" s="364">
        <v>0.02</v>
      </c>
      <c r="AI1876" s="364">
        <v>4.91</v>
      </c>
      <c r="AJ1876" s="363" t="s">
        <v>181</v>
      </c>
      <c r="AK1876" s="368">
        <v>-150.86000000000001</v>
      </c>
      <c r="AL1876" s="364">
        <v>0</v>
      </c>
      <c r="AM1876" s="369"/>
      <c r="AN1876" s="370">
        <v>2</v>
      </c>
      <c r="AO1876" s="371" t="s">
        <v>305</v>
      </c>
      <c r="AP1876" s="371" t="s">
        <v>0</v>
      </c>
      <c r="AQ1876" s="371" t="s">
        <v>2862</v>
      </c>
      <c r="AR1876" s="372" t="s">
        <v>0</v>
      </c>
      <c r="AS1876" s="372"/>
      <c r="AT1876" s="363"/>
    </row>
    <row r="1877" spans="1:46" x14ac:dyDescent="0.3">
      <c r="A1877" s="362" t="s">
        <v>1718</v>
      </c>
      <c r="B1877" s="363" t="s">
        <v>312</v>
      </c>
      <c r="C1877" s="363" t="s">
        <v>295</v>
      </c>
      <c r="D1877" s="363" t="s">
        <v>778</v>
      </c>
      <c r="E1877" s="363" t="s">
        <v>679</v>
      </c>
      <c r="F1877" s="363" t="s">
        <v>690</v>
      </c>
      <c r="G1877" s="363" t="s">
        <v>691</v>
      </c>
      <c r="H1877" s="363" t="s">
        <v>1091</v>
      </c>
      <c r="I1877" s="363" t="s">
        <v>1713</v>
      </c>
      <c r="J1877" s="363" t="s">
        <v>695</v>
      </c>
      <c r="K1877" s="363"/>
      <c r="L1877" s="364">
        <v>66</v>
      </c>
      <c r="M1877" s="365">
        <v>35</v>
      </c>
      <c r="N1877" s="364">
        <v>59.52371445</v>
      </c>
      <c r="O1877" s="363" t="s">
        <v>2864</v>
      </c>
      <c r="P1877" s="363"/>
      <c r="Q1877" s="363" t="s">
        <v>319</v>
      </c>
      <c r="R1877" s="363" t="s">
        <v>1091</v>
      </c>
      <c r="S1877" s="363"/>
      <c r="T1877" s="365">
        <v>59</v>
      </c>
      <c r="U1877" s="366">
        <v>14</v>
      </c>
      <c r="V1877" s="367">
        <v>45200</v>
      </c>
      <c r="W1877" s="367">
        <v>45930</v>
      </c>
      <c r="X1877" s="363"/>
      <c r="Y1877" s="363" t="s">
        <v>692</v>
      </c>
      <c r="Z1877" s="363"/>
      <c r="AA1877" s="363"/>
      <c r="AB1877" s="363"/>
      <c r="AC1877" s="363"/>
      <c r="AD1877" s="363" t="s">
        <v>304</v>
      </c>
      <c r="AE1877" s="367">
        <v>42997</v>
      </c>
      <c r="AF1877" s="362" t="s">
        <v>1715</v>
      </c>
      <c r="AG1877" s="364">
        <v>0.01</v>
      </c>
      <c r="AH1877" s="364">
        <v>0.01</v>
      </c>
      <c r="AI1877" s="364">
        <v>4.3899999999999997</v>
      </c>
      <c r="AJ1877" s="363" t="s">
        <v>181</v>
      </c>
      <c r="AK1877" s="368">
        <v>-272.86</v>
      </c>
      <c r="AL1877" s="364">
        <v>0</v>
      </c>
      <c r="AM1877" s="369"/>
      <c r="AN1877" s="370">
        <v>2</v>
      </c>
      <c r="AO1877" s="371" t="s">
        <v>305</v>
      </c>
      <c r="AP1877" s="371" t="s">
        <v>0</v>
      </c>
      <c r="AQ1877" s="371" t="s">
        <v>2862</v>
      </c>
      <c r="AR1877" s="372" t="s">
        <v>0</v>
      </c>
      <c r="AS1877" s="372"/>
      <c r="AT1877" s="363"/>
    </row>
    <row r="1878" spans="1:46" x14ac:dyDescent="0.3">
      <c r="A1878" s="362" t="s">
        <v>1720</v>
      </c>
      <c r="B1878" s="363" t="s">
        <v>312</v>
      </c>
      <c r="C1878" s="363" t="s">
        <v>295</v>
      </c>
      <c r="D1878" s="363" t="s">
        <v>778</v>
      </c>
      <c r="E1878" s="363" t="s">
        <v>679</v>
      </c>
      <c r="F1878" s="363" t="s">
        <v>690</v>
      </c>
      <c r="G1878" s="363" t="s">
        <v>691</v>
      </c>
      <c r="H1878" s="363" t="s">
        <v>1091</v>
      </c>
      <c r="I1878" s="363" t="s">
        <v>1713</v>
      </c>
      <c r="J1878" s="363" t="s">
        <v>1721</v>
      </c>
      <c r="K1878" s="363"/>
      <c r="L1878" s="364">
        <v>133</v>
      </c>
      <c r="M1878" s="365">
        <v>35</v>
      </c>
      <c r="N1878" s="364">
        <v>119.98887499999999</v>
      </c>
      <c r="O1878" s="363" t="s">
        <v>2865</v>
      </c>
      <c r="P1878" s="363"/>
      <c r="Q1878" s="363" t="s">
        <v>319</v>
      </c>
      <c r="R1878" s="363" t="s">
        <v>1091</v>
      </c>
      <c r="S1878" s="363"/>
      <c r="T1878" s="365">
        <v>59</v>
      </c>
      <c r="U1878" s="366">
        <v>14</v>
      </c>
      <c r="V1878" s="367">
        <v>45200</v>
      </c>
      <c r="W1878" s="367">
        <v>45930</v>
      </c>
      <c r="X1878" s="363"/>
      <c r="Y1878" s="363" t="s">
        <v>692</v>
      </c>
      <c r="Z1878" s="363"/>
      <c r="AA1878" s="363"/>
      <c r="AB1878" s="363"/>
      <c r="AC1878" s="363"/>
      <c r="AD1878" s="363" t="s">
        <v>304</v>
      </c>
      <c r="AE1878" s="367">
        <v>42997</v>
      </c>
      <c r="AF1878" s="362" t="s">
        <v>1715</v>
      </c>
      <c r="AG1878" s="364">
        <v>0.02</v>
      </c>
      <c r="AH1878" s="364">
        <v>0.02</v>
      </c>
      <c r="AI1878" s="364">
        <v>5.1100000000000003</v>
      </c>
      <c r="AJ1878" s="363" t="s">
        <v>181</v>
      </c>
      <c r="AK1878" s="368">
        <v>-140.06</v>
      </c>
      <c r="AL1878" s="364">
        <v>0</v>
      </c>
      <c r="AM1878" s="369"/>
      <c r="AN1878" s="370">
        <v>2</v>
      </c>
      <c r="AO1878" s="371" t="s">
        <v>305</v>
      </c>
      <c r="AP1878" s="371" t="s">
        <v>0</v>
      </c>
      <c r="AQ1878" s="371" t="s">
        <v>2862</v>
      </c>
      <c r="AR1878" s="372" t="s">
        <v>0</v>
      </c>
      <c r="AS1878" s="372"/>
      <c r="AT1878" s="363"/>
    </row>
    <row r="1879" spans="1:46" x14ac:dyDescent="0.3">
      <c r="A1879" s="362" t="s">
        <v>1723</v>
      </c>
      <c r="B1879" s="363" t="s">
        <v>312</v>
      </c>
      <c r="C1879" s="363" t="s">
        <v>295</v>
      </c>
      <c r="D1879" s="363" t="s">
        <v>778</v>
      </c>
      <c r="E1879" s="363" t="s">
        <v>679</v>
      </c>
      <c r="F1879" s="363" t="s">
        <v>690</v>
      </c>
      <c r="G1879" s="363" t="s">
        <v>691</v>
      </c>
      <c r="H1879" s="363" t="s">
        <v>1091</v>
      </c>
      <c r="I1879" s="363" t="s">
        <v>1713</v>
      </c>
      <c r="J1879" s="363" t="s">
        <v>1721</v>
      </c>
      <c r="K1879" s="363" t="s">
        <v>1120</v>
      </c>
      <c r="L1879" s="364">
        <v>133</v>
      </c>
      <c r="M1879" s="365">
        <v>35</v>
      </c>
      <c r="N1879" s="364">
        <v>119.98887499999999</v>
      </c>
      <c r="O1879" s="363" t="s">
        <v>1724</v>
      </c>
      <c r="P1879" s="363"/>
      <c r="Q1879" s="363" t="s">
        <v>319</v>
      </c>
      <c r="R1879" s="363" t="s">
        <v>1091</v>
      </c>
      <c r="S1879" s="363" t="s">
        <v>1120</v>
      </c>
      <c r="T1879" s="365">
        <v>59</v>
      </c>
      <c r="U1879" s="366">
        <v>14</v>
      </c>
      <c r="V1879" s="367">
        <v>45200</v>
      </c>
      <c r="W1879" s="367">
        <v>45930</v>
      </c>
      <c r="X1879" s="363" t="s">
        <v>3322</v>
      </c>
      <c r="Y1879" s="363" t="s">
        <v>692</v>
      </c>
      <c r="Z1879" s="363"/>
      <c r="AA1879" s="363"/>
      <c r="AB1879" s="363"/>
      <c r="AC1879" s="363"/>
      <c r="AD1879" s="363" t="s">
        <v>304</v>
      </c>
      <c r="AE1879" s="367">
        <v>44669</v>
      </c>
      <c r="AF1879" s="362" t="s">
        <v>2702</v>
      </c>
      <c r="AG1879" s="364">
        <v>2.1964999999999998E-2</v>
      </c>
      <c r="AH1879" s="364">
        <v>0.01</v>
      </c>
      <c r="AI1879" s="364">
        <v>4.16</v>
      </c>
      <c r="AJ1879" s="363" t="s">
        <v>181</v>
      </c>
      <c r="AK1879" s="368">
        <v>-120.54</v>
      </c>
      <c r="AL1879" s="364">
        <v>0.10928571428571431</v>
      </c>
      <c r="AM1879" s="369"/>
      <c r="AN1879" s="370">
        <v>2</v>
      </c>
      <c r="AO1879" s="371" t="s">
        <v>305</v>
      </c>
      <c r="AP1879" s="371" t="s">
        <v>0</v>
      </c>
      <c r="AQ1879" s="371" t="s">
        <v>2862</v>
      </c>
      <c r="AR1879" s="372" t="s">
        <v>0</v>
      </c>
      <c r="AS1879" s="372"/>
      <c r="AT1879" s="363"/>
    </row>
    <row r="1880" spans="1:46" x14ac:dyDescent="0.3">
      <c r="A1880" s="362" t="s">
        <v>1735</v>
      </c>
      <c r="B1880" s="363" t="s">
        <v>312</v>
      </c>
      <c r="C1880" s="363" t="s">
        <v>295</v>
      </c>
      <c r="D1880" s="363" t="s">
        <v>778</v>
      </c>
      <c r="E1880" s="363" t="s">
        <v>679</v>
      </c>
      <c r="F1880" s="363" t="s">
        <v>690</v>
      </c>
      <c r="G1880" s="363" t="s">
        <v>691</v>
      </c>
      <c r="H1880" s="363" t="s">
        <v>1736</v>
      </c>
      <c r="I1880" s="363" t="s">
        <v>692</v>
      </c>
      <c r="J1880" s="363" t="s">
        <v>693</v>
      </c>
      <c r="K1880" s="363"/>
      <c r="L1880" s="364">
        <v>1299</v>
      </c>
      <c r="M1880" s="365">
        <v>100</v>
      </c>
      <c r="N1880" s="364">
        <v>1167.8367679999999</v>
      </c>
      <c r="O1880" s="363" t="s">
        <v>2866</v>
      </c>
      <c r="P1880" s="363"/>
      <c r="Q1880" s="363" t="s">
        <v>319</v>
      </c>
      <c r="R1880" s="363" t="s">
        <v>1544</v>
      </c>
      <c r="S1880" s="363"/>
      <c r="T1880" s="365">
        <v>426.57</v>
      </c>
      <c r="U1880" s="366">
        <v>11</v>
      </c>
      <c r="V1880" s="367">
        <v>45200</v>
      </c>
      <c r="W1880" s="367">
        <v>45930</v>
      </c>
      <c r="X1880" s="363" t="s">
        <v>3322</v>
      </c>
      <c r="Y1880" s="363" t="s">
        <v>692</v>
      </c>
      <c r="Z1880" s="363"/>
      <c r="AA1880" s="363"/>
      <c r="AB1880" s="363"/>
      <c r="AC1880" s="363"/>
      <c r="AD1880" s="363" t="s">
        <v>304</v>
      </c>
      <c r="AE1880" s="367">
        <v>44669</v>
      </c>
      <c r="AF1880" s="362" t="s">
        <v>2644</v>
      </c>
      <c r="AG1880" s="364">
        <v>0.13</v>
      </c>
      <c r="AH1880" s="364">
        <v>0.12</v>
      </c>
      <c r="AI1880" s="364">
        <v>2.97</v>
      </c>
      <c r="AJ1880" s="363" t="s">
        <v>181</v>
      </c>
      <c r="AK1880" s="368">
        <v>-133.25</v>
      </c>
      <c r="AL1880" s="364">
        <v>1.0981818181818179</v>
      </c>
      <c r="AM1880" s="369"/>
      <c r="AN1880" s="370">
        <v>2</v>
      </c>
      <c r="AO1880" s="371" t="s">
        <v>305</v>
      </c>
      <c r="AP1880" s="371" t="s">
        <v>0</v>
      </c>
      <c r="AQ1880" s="371" t="s">
        <v>2862</v>
      </c>
      <c r="AR1880" s="372" t="s">
        <v>0</v>
      </c>
      <c r="AS1880" s="372"/>
      <c r="AT1880" s="363"/>
    </row>
    <row r="1881" spans="1:46" x14ac:dyDescent="0.3">
      <c r="A1881" s="362" t="s">
        <v>1738</v>
      </c>
      <c r="B1881" s="363" t="s">
        <v>312</v>
      </c>
      <c r="C1881" s="363" t="s">
        <v>295</v>
      </c>
      <c r="D1881" s="363" t="s">
        <v>778</v>
      </c>
      <c r="E1881" s="363" t="s">
        <v>679</v>
      </c>
      <c r="F1881" s="363" t="s">
        <v>690</v>
      </c>
      <c r="G1881" s="363" t="s">
        <v>691</v>
      </c>
      <c r="H1881" s="363" t="s">
        <v>1736</v>
      </c>
      <c r="I1881" s="363" t="s">
        <v>692</v>
      </c>
      <c r="J1881" s="363" t="s">
        <v>694</v>
      </c>
      <c r="K1881" s="363"/>
      <c r="L1881" s="364">
        <v>476</v>
      </c>
      <c r="M1881" s="365">
        <v>50</v>
      </c>
      <c r="N1881" s="364">
        <v>427.55618679999998</v>
      </c>
      <c r="O1881" s="363" t="s">
        <v>2867</v>
      </c>
      <c r="P1881" s="363"/>
      <c r="Q1881" s="363" t="s">
        <v>319</v>
      </c>
      <c r="R1881" s="363" t="s">
        <v>1544</v>
      </c>
      <c r="S1881" s="363"/>
      <c r="T1881" s="365">
        <v>426.57</v>
      </c>
      <c r="U1881" s="366">
        <v>11</v>
      </c>
      <c r="V1881" s="367">
        <v>45200</v>
      </c>
      <c r="W1881" s="367">
        <v>45930</v>
      </c>
      <c r="X1881" s="363" t="s">
        <v>3322</v>
      </c>
      <c r="Y1881" s="363" t="s">
        <v>692</v>
      </c>
      <c r="Z1881" s="363"/>
      <c r="AA1881" s="363"/>
      <c r="AB1881" s="363"/>
      <c r="AC1881" s="363"/>
      <c r="AD1881" s="363" t="s">
        <v>304</v>
      </c>
      <c r="AE1881" s="367">
        <v>44669</v>
      </c>
      <c r="AF1881" s="362" t="s">
        <v>2644</v>
      </c>
      <c r="AG1881" s="364">
        <v>0.05</v>
      </c>
      <c r="AH1881" s="364">
        <v>0.04</v>
      </c>
      <c r="AI1881" s="364">
        <v>2.74</v>
      </c>
      <c r="AJ1881" s="363" t="s">
        <v>181</v>
      </c>
      <c r="AK1881" s="368">
        <v>-362.34</v>
      </c>
      <c r="AL1881" s="364">
        <v>0.7063636363636363</v>
      </c>
      <c r="AM1881" s="369"/>
      <c r="AN1881" s="370">
        <v>2</v>
      </c>
      <c r="AO1881" s="371" t="s">
        <v>305</v>
      </c>
      <c r="AP1881" s="371" t="s">
        <v>0</v>
      </c>
      <c r="AQ1881" s="371" t="s">
        <v>2862</v>
      </c>
      <c r="AR1881" s="372" t="s">
        <v>0</v>
      </c>
      <c r="AS1881" s="372"/>
      <c r="AT1881" s="363"/>
    </row>
    <row r="1882" spans="1:46" x14ac:dyDescent="0.3">
      <c r="A1882" s="362" t="s">
        <v>1740</v>
      </c>
      <c r="B1882" s="363" t="s">
        <v>312</v>
      </c>
      <c r="C1882" s="363" t="s">
        <v>295</v>
      </c>
      <c r="D1882" s="363" t="s">
        <v>778</v>
      </c>
      <c r="E1882" s="363" t="s">
        <v>679</v>
      </c>
      <c r="F1882" s="363" t="s">
        <v>690</v>
      </c>
      <c r="G1882" s="363" t="s">
        <v>691</v>
      </c>
      <c r="H1882" s="363" t="s">
        <v>1736</v>
      </c>
      <c r="I1882" s="363" t="s">
        <v>692</v>
      </c>
      <c r="J1882" s="363" t="s">
        <v>695</v>
      </c>
      <c r="K1882" s="363"/>
      <c r="L1882" s="364">
        <v>895</v>
      </c>
      <c r="M1882" s="365">
        <v>50</v>
      </c>
      <c r="N1882" s="364">
        <v>804.3710638</v>
      </c>
      <c r="O1882" s="363" t="s">
        <v>2868</v>
      </c>
      <c r="P1882" s="363"/>
      <c r="Q1882" s="363" t="s">
        <v>319</v>
      </c>
      <c r="R1882" s="363" t="s">
        <v>1544</v>
      </c>
      <c r="S1882" s="363"/>
      <c r="T1882" s="365">
        <v>426.57</v>
      </c>
      <c r="U1882" s="366">
        <v>11</v>
      </c>
      <c r="V1882" s="367">
        <v>45200</v>
      </c>
      <c r="W1882" s="367">
        <v>45930</v>
      </c>
      <c r="X1882" s="363" t="s">
        <v>3322</v>
      </c>
      <c r="Y1882" s="363" t="s">
        <v>692</v>
      </c>
      <c r="Z1882" s="363"/>
      <c r="AA1882" s="363"/>
      <c r="AB1882" s="363"/>
      <c r="AC1882" s="363"/>
      <c r="AD1882" s="363" t="s">
        <v>304</v>
      </c>
      <c r="AE1882" s="367">
        <v>44669</v>
      </c>
      <c r="AF1882" s="362" t="s">
        <v>2644</v>
      </c>
      <c r="AG1882" s="364">
        <v>0.09</v>
      </c>
      <c r="AH1882" s="364">
        <v>0.08</v>
      </c>
      <c r="AI1882" s="364">
        <v>2.87</v>
      </c>
      <c r="AJ1882" s="363" t="s">
        <v>181</v>
      </c>
      <c r="AK1882" s="368">
        <v>-194.43</v>
      </c>
      <c r="AL1882" s="364">
        <v>0.93454545454545446</v>
      </c>
      <c r="AM1882" s="369"/>
      <c r="AN1882" s="370">
        <v>2</v>
      </c>
      <c r="AO1882" s="371" t="s">
        <v>305</v>
      </c>
      <c r="AP1882" s="371" t="s">
        <v>0</v>
      </c>
      <c r="AQ1882" s="371" t="s">
        <v>2862</v>
      </c>
      <c r="AR1882" s="372" t="s">
        <v>0</v>
      </c>
      <c r="AS1882" s="372"/>
      <c r="AT1882" s="363"/>
    </row>
    <row r="1883" spans="1:46" x14ac:dyDescent="0.3">
      <c r="A1883" s="362" t="s">
        <v>1742</v>
      </c>
      <c r="B1883" s="363" t="s">
        <v>312</v>
      </c>
      <c r="C1883" s="363" t="s">
        <v>295</v>
      </c>
      <c r="D1883" s="363" t="s">
        <v>778</v>
      </c>
      <c r="E1883" s="363" t="s">
        <v>679</v>
      </c>
      <c r="F1883" s="363" t="s">
        <v>690</v>
      </c>
      <c r="G1883" s="363" t="s">
        <v>691</v>
      </c>
      <c r="H1883" s="363" t="s">
        <v>1736</v>
      </c>
      <c r="I1883" s="363" t="s">
        <v>692</v>
      </c>
      <c r="J1883" s="363" t="s">
        <v>696</v>
      </c>
      <c r="K1883" s="363"/>
      <c r="L1883" s="364">
        <v>71</v>
      </c>
      <c r="M1883" s="365">
        <v>25</v>
      </c>
      <c r="N1883" s="364">
        <v>64.090482460000004</v>
      </c>
      <c r="O1883" s="363" t="s">
        <v>2869</v>
      </c>
      <c r="P1883" s="363"/>
      <c r="Q1883" s="363" t="s">
        <v>319</v>
      </c>
      <c r="R1883" s="363" t="s">
        <v>1544</v>
      </c>
      <c r="S1883" s="363"/>
      <c r="T1883" s="365">
        <v>426.57</v>
      </c>
      <c r="U1883" s="366">
        <v>11</v>
      </c>
      <c r="V1883" s="367">
        <v>45200</v>
      </c>
      <c r="W1883" s="367">
        <v>45930</v>
      </c>
      <c r="X1883" s="363" t="s">
        <v>3322</v>
      </c>
      <c r="Y1883" s="363" t="s">
        <v>692</v>
      </c>
      <c r="Z1883" s="363"/>
      <c r="AA1883" s="363"/>
      <c r="AB1883" s="363"/>
      <c r="AC1883" s="363"/>
      <c r="AD1883" s="363" t="s">
        <v>304</v>
      </c>
      <c r="AE1883" s="367">
        <v>44669</v>
      </c>
      <c r="AF1883" s="362" t="s">
        <v>2644</v>
      </c>
      <c r="AG1883" s="364">
        <v>0.01</v>
      </c>
      <c r="AH1883" s="364">
        <v>0.01</v>
      </c>
      <c r="AI1883" s="364">
        <v>2.64</v>
      </c>
      <c r="AJ1883" s="363" t="s">
        <v>181</v>
      </c>
      <c r="AK1883" s="368">
        <v>-2431.02</v>
      </c>
      <c r="AL1883" s="364">
        <v>0.54181818181818187</v>
      </c>
      <c r="AM1883" s="369"/>
      <c r="AN1883" s="370">
        <v>2</v>
      </c>
      <c r="AO1883" s="371" t="s">
        <v>305</v>
      </c>
      <c r="AP1883" s="371" t="s">
        <v>0</v>
      </c>
      <c r="AQ1883" s="371" t="s">
        <v>2862</v>
      </c>
      <c r="AR1883" s="372" t="s">
        <v>0</v>
      </c>
      <c r="AS1883" s="372"/>
      <c r="AT1883" s="363"/>
    </row>
    <row r="1884" spans="1:46" x14ac:dyDescent="0.3">
      <c r="A1884" s="362" t="s">
        <v>1744</v>
      </c>
      <c r="B1884" s="363" t="s">
        <v>312</v>
      </c>
      <c r="C1884" s="363" t="s">
        <v>295</v>
      </c>
      <c r="D1884" s="363" t="s">
        <v>778</v>
      </c>
      <c r="E1884" s="363" t="s">
        <v>679</v>
      </c>
      <c r="F1884" s="363" t="s">
        <v>690</v>
      </c>
      <c r="G1884" s="363" t="s">
        <v>691</v>
      </c>
      <c r="H1884" s="363" t="s">
        <v>1091</v>
      </c>
      <c r="I1884" s="363" t="s">
        <v>1745</v>
      </c>
      <c r="J1884" s="363" t="s">
        <v>693</v>
      </c>
      <c r="K1884" s="363"/>
      <c r="L1884" s="364">
        <v>54.302790827601591</v>
      </c>
      <c r="M1884" s="365">
        <v>30</v>
      </c>
      <c r="N1884" s="364">
        <v>48.82</v>
      </c>
      <c r="O1884" s="363" t="s">
        <v>2870</v>
      </c>
      <c r="P1884" s="363"/>
      <c r="Q1884" s="363" t="s">
        <v>319</v>
      </c>
      <c r="R1884" s="363" t="s">
        <v>1091</v>
      </c>
      <c r="S1884" s="363"/>
      <c r="T1884" s="365">
        <v>45</v>
      </c>
      <c r="U1884" s="366">
        <v>14</v>
      </c>
      <c r="V1884" s="367">
        <v>45200</v>
      </c>
      <c r="W1884" s="367">
        <v>45930</v>
      </c>
      <c r="X1884" s="363" t="s">
        <v>3322</v>
      </c>
      <c r="Y1884" s="363" t="s">
        <v>692</v>
      </c>
      <c r="Z1884" s="363"/>
      <c r="AA1884" s="363"/>
      <c r="AB1884" s="363"/>
      <c r="AC1884" s="363"/>
      <c r="AD1884" s="363" t="s">
        <v>360</v>
      </c>
      <c r="AE1884" s="367"/>
      <c r="AF1884" s="362"/>
      <c r="AG1884" s="364">
        <v>5.1267493205157518E-3</v>
      </c>
      <c r="AH1884" s="364">
        <v>5.3455029227740258E-3</v>
      </c>
      <c r="AI1884" s="364">
        <v>0.32928957738578057</v>
      </c>
      <c r="AJ1884" s="363" t="s">
        <v>0</v>
      </c>
      <c r="AK1884" s="368">
        <v>72.571711472309758</v>
      </c>
      <c r="AL1884" s="364">
        <v>3.6072568192621092E-2</v>
      </c>
      <c r="AM1884" s="369"/>
      <c r="AN1884" s="370">
        <v>2</v>
      </c>
      <c r="AO1884" s="371" t="s">
        <v>305</v>
      </c>
      <c r="AP1884" s="371" t="s">
        <v>0</v>
      </c>
      <c r="AQ1884" s="371" t="s">
        <v>2862</v>
      </c>
      <c r="AR1884" s="372" t="s">
        <v>0</v>
      </c>
      <c r="AS1884" s="372"/>
      <c r="AT1884" s="363"/>
    </row>
    <row r="1885" spans="1:46" x14ac:dyDescent="0.3">
      <c r="A1885" s="362" t="s">
        <v>1747</v>
      </c>
      <c r="B1885" s="363" t="s">
        <v>312</v>
      </c>
      <c r="C1885" s="363" t="s">
        <v>295</v>
      </c>
      <c r="D1885" s="363" t="s">
        <v>778</v>
      </c>
      <c r="E1885" s="363" t="s">
        <v>679</v>
      </c>
      <c r="F1885" s="363" t="s">
        <v>690</v>
      </c>
      <c r="G1885" s="363" t="s">
        <v>691</v>
      </c>
      <c r="H1885" s="363" t="s">
        <v>1091</v>
      </c>
      <c r="I1885" s="363" t="s">
        <v>1745</v>
      </c>
      <c r="J1885" s="363" t="s">
        <v>695</v>
      </c>
      <c r="K1885" s="363"/>
      <c r="L1885" s="364">
        <v>41.433407585582941</v>
      </c>
      <c r="M1885" s="365">
        <v>30</v>
      </c>
      <c r="N1885" s="364">
        <v>37.25</v>
      </c>
      <c r="O1885" s="363" t="s">
        <v>2871</v>
      </c>
      <c r="P1885" s="363"/>
      <c r="Q1885" s="363" t="s">
        <v>319</v>
      </c>
      <c r="R1885" s="363" t="s">
        <v>1091</v>
      </c>
      <c r="S1885" s="363"/>
      <c r="T1885" s="365">
        <v>45</v>
      </c>
      <c r="U1885" s="366">
        <v>14</v>
      </c>
      <c r="V1885" s="367">
        <v>45200</v>
      </c>
      <c r="W1885" s="367">
        <v>45930</v>
      </c>
      <c r="X1885" s="363" t="s">
        <v>3322</v>
      </c>
      <c r="Y1885" s="363" t="s">
        <v>692</v>
      </c>
      <c r="Z1885" s="363"/>
      <c r="AA1885" s="363"/>
      <c r="AB1885" s="363"/>
      <c r="AC1885" s="363"/>
      <c r="AD1885" s="363" t="s">
        <v>360</v>
      </c>
      <c r="AE1885" s="367"/>
      <c r="AF1885" s="362"/>
      <c r="AG1885" s="364">
        <v>3.9117454360756204E-3</v>
      </c>
      <c r="AH1885" s="364">
        <v>4.0786559580772734E-3</v>
      </c>
      <c r="AI1885" s="364">
        <v>0.25125024083613939</v>
      </c>
      <c r="AJ1885" s="363" t="s">
        <v>0</v>
      </c>
      <c r="AK1885" s="368">
        <v>100.5253423505732</v>
      </c>
      <c r="AL1885" s="364">
        <v>2.7523620753280131E-2</v>
      </c>
      <c r="AM1885" s="369"/>
      <c r="AN1885" s="370">
        <v>2</v>
      </c>
      <c r="AO1885" s="371" t="s">
        <v>305</v>
      </c>
      <c r="AP1885" s="371" t="s">
        <v>0</v>
      </c>
      <c r="AQ1885" s="371" t="s">
        <v>2862</v>
      </c>
      <c r="AR1885" s="372" t="s">
        <v>0</v>
      </c>
      <c r="AS1885" s="372"/>
      <c r="AT1885" s="363"/>
    </row>
    <row r="1886" spans="1:46" x14ac:dyDescent="0.3">
      <c r="A1886" s="362" t="s">
        <v>1749</v>
      </c>
      <c r="B1886" s="363" t="s">
        <v>312</v>
      </c>
      <c r="C1886" s="363" t="s">
        <v>295</v>
      </c>
      <c r="D1886" s="363" t="s">
        <v>778</v>
      </c>
      <c r="E1886" s="363" t="s">
        <v>679</v>
      </c>
      <c r="F1886" s="363" t="s">
        <v>690</v>
      </c>
      <c r="G1886" s="363" t="s">
        <v>691</v>
      </c>
      <c r="H1886" s="363" t="s">
        <v>1091</v>
      </c>
      <c r="I1886" s="363" t="s">
        <v>1745</v>
      </c>
      <c r="J1886" s="363" t="s">
        <v>694</v>
      </c>
      <c r="K1886" s="363"/>
      <c r="L1886" s="364">
        <v>22.69104737572864</v>
      </c>
      <c r="M1886" s="365">
        <v>30</v>
      </c>
      <c r="N1886" s="364">
        <v>20.399999999999999</v>
      </c>
      <c r="O1886" s="363" t="s">
        <v>2872</v>
      </c>
      <c r="P1886" s="363"/>
      <c r="Q1886" s="363" t="s">
        <v>319</v>
      </c>
      <c r="R1886" s="363" t="s">
        <v>1091</v>
      </c>
      <c r="S1886" s="363"/>
      <c r="T1886" s="365">
        <v>45</v>
      </c>
      <c r="U1886" s="366">
        <v>14</v>
      </c>
      <c r="V1886" s="367">
        <v>45200</v>
      </c>
      <c r="W1886" s="367">
        <v>45930</v>
      </c>
      <c r="X1886" s="363" t="s">
        <v>3322</v>
      </c>
      <c r="Y1886" s="363" t="s">
        <v>692</v>
      </c>
      <c r="Z1886" s="363"/>
      <c r="AA1886" s="363"/>
      <c r="AB1886" s="363"/>
      <c r="AC1886" s="363"/>
      <c r="AD1886" s="363" t="s">
        <v>360</v>
      </c>
      <c r="AE1886" s="367"/>
      <c r="AF1886" s="362"/>
      <c r="AG1886" s="364">
        <v>2.1422713260655741E-3</v>
      </c>
      <c r="AH1886" s="364">
        <v>2.2336800414705059E-3</v>
      </c>
      <c r="AI1886" s="364">
        <v>0.13759744733039581</v>
      </c>
      <c r="AJ1886" s="363" t="s">
        <v>0</v>
      </c>
      <c r="AK1886" s="368">
        <v>197.95078328209129</v>
      </c>
      <c r="AL1886" s="364">
        <v>1.5073338613876899E-2</v>
      </c>
      <c r="AM1886" s="369"/>
      <c r="AN1886" s="370">
        <v>2</v>
      </c>
      <c r="AO1886" s="371" t="s">
        <v>305</v>
      </c>
      <c r="AP1886" s="371" t="s">
        <v>0</v>
      </c>
      <c r="AQ1886" s="371" t="s">
        <v>2862</v>
      </c>
      <c r="AR1886" s="372" t="s">
        <v>0</v>
      </c>
      <c r="AS1886" s="372"/>
      <c r="AT1886" s="363"/>
    </row>
    <row r="1887" spans="1:46" x14ac:dyDescent="0.3">
      <c r="A1887" s="362" t="s">
        <v>1751</v>
      </c>
      <c r="B1887" s="363" t="s">
        <v>312</v>
      </c>
      <c r="C1887" s="363" t="s">
        <v>295</v>
      </c>
      <c r="D1887" s="363" t="s">
        <v>778</v>
      </c>
      <c r="E1887" s="363" t="s">
        <v>679</v>
      </c>
      <c r="F1887" s="363" t="s">
        <v>690</v>
      </c>
      <c r="G1887" s="363" t="s">
        <v>691</v>
      </c>
      <c r="H1887" s="363" t="s">
        <v>1091</v>
      </c>
      <c r="I1887" s="363" t="s">
        <v>1745</v>
      </c>
      <c r="J1887" s="363" t="s">
        <v>1721</v>
      </c>
      <c r="K1887" s="363"/>
      <c r="L1887" s="364">
        <v>46.850338993416202</v>
      </c>
      <c r="M1887" s="365">
        <v>30</v>
      </c>
      <c r="N1887" s="364">
        <v>42.12</v>
      </c>
      <c r="O1887" s="363" t="s">
        <v>2873</v>
      </c>
      <c r="P1887" s="363"/>
      <c r="Q1887" s="363" t="s">
        <v>319</v>
      </c>
      <c r="R1887" s="363" t="s">
        <v>1091</v>
      </c>
      <c r="S1887" s="363"/>
      <c r="T1887" s="365">
        <v>45</v>
      </c>
      <c r="U1887" s="366">
        <v>14</v>
      </c>
      <c r="V1887" s="367">
        <v>45200</v>
      </c>
      <c r="W1887" s="367">
        <v>45930</v>
      </c>
      <c r="X1887" s="363" t="s">
        <v>3322</v>
      </c>
      <c r="Y1887" s="363" t="s">
        <v>692</v>
      </c>
      <c r="Z1887" s="363"/>
      <c r="AA1887" s="363"/>
      <c r="AB1887" s="363"/>
      <c r="AC1887" s="363"/>
      <c r="AD1887" s="363" t="s">
        <v>360</v>
      </c>
      <c r="AE1887" s="367"/>
      <c r="AF1887" s="362"/>
      <c r="AG1887" s="364">
        <v>4.423160208523627E-3</v>
      </c>
      <c r="AH1887" s="364">
        <v>4.611892320918516E-3</v>
      </c>
      <c r="AI1887" s="364">
        <v>0.28409825889981732</v>
      </c>
      <c r="AJ1887" s="363" t="s">
        <v>0</v>
      </c>
      <c r="AK1887" s="368">
        <v>86.887576146813828</v>
      </c>
      <c r="AL1887" s="364">
        <v>3.1122010902769361E-2</v>
      </c>
      <c r="AM1887" s="369"/>
      <c r="AN1887" s="370">
        <v>2</v>
      </c>
      <c r="AO1887" s="371" t="s">
        <v>305</v>
      </c>
      <c r="AP1887" s="371" t="s">
        <v>0</v>
      </c>
      <c r="AQ1887" s="371" t="s">
        <v>2862</v>
      </c>
      <c r="AR1887" s="372" t="s">
        <v>0</v>
      </c>
      <c r="AS1887" s="372"/>
      <c r="AT1887" s="363"/>
    </row>
    <row r="1888" spans="1:46" x14ac:dyDescent="0.3">
      <c r="A1888" s="362" t="s">
        <v>1752</v>
      </c>
      <c r="B1888" s="363" t="s">
        <v>312</v>
      </c>
      <c r="C1888" s="363" t="s">
        <v>295</v>
      </c>
      <c r="D1888" s="363" t="s">
        <v>778</v>
      </c>
      <c r="E1888" s="363" t="s">
        <v>679</v>
      </c>
      <c r="F1888" s="363" t="s">
        <v>690</v>
      </c>
      <c r="G1888" s="363" t="s">
        <v>691</v>
      </c>
      <c r="H1888" s="363" t="s">
        <v>1091</v>
      </c>
      <c r="I1888" s="363" t="s">
        <v>1745</v>
      </c>
      <c r="J1888" s="363" t="s">
        <v>1721</v>
      </c>
      <c r="K1888" s="363" t="s">
        <v>1120</v>
      </c>
      <c r="L1888" s="364">
        <v>46.850338993416202</v>
      </c>
      <c r="M1888" s="365">
        <v>30</v>
      </c>
      <c r="N1888" s="364">
        <v>42.12</v>
      </c>
      <c r="O1888" s="363" t="s">
        <v>2874</v>
      </c>
      <c r="P1888" s="363"/>
      <c r="Q1888" s="363" t="s">
        <v>319</v>
      </c>
      <c r="R1888" s="363" t="s">
        <v>1091</v>
      </c>
      <c r="S1888" s="363" t="s">
        <v>1120</v>
      </c>
      <c r="T1888" s="365">
        <v>45</v>
      </c>
      <c r="U1888" s="366">
        <v>14</v>
      </c>
      <c r="V1888" s="367">
        <v>45200</v>
      </c>
      <c r="W1888" s="367">
        <v>45930</v>
      </c>
      <c r="X1888" s="363" t="s">
        <v>3322</v>
      </c>
      <c r="Y1888" s="363" t="s">
        <v>692</v>
      </c>
      <c r="Z1888" s="363"/>
      <c r="AA1888" s="363"/>
      <c r="AB1888" s="363"/>
      <c r="AC1888" s="363"/>
      <c r="AD1888" s="363" t="s">
        <v>360</v>
      </c>
      <c r="AE1888" s="367"/>
      <c r="AF1888" s="362"/>
      <c r="AG1888" s="364">
        <v>4.423160208523627E-3</v>
      </c>
      <c r="AH1888" s="364">
        <v>4.611892320918516E-3</v>
      </c>
      <c r="AI1888" s="364">
        <v>0.28409825889981732</v>
      </c>
      <c r="AJ1888" s="363" t="s">
        <v>0</v>
      </c>
      <c r="AK1888" s="368">
        <v>86.887576146813828</v>
      </c>
      <c r="AL1888" s="364">
        <v>3.1122010902769361E-2</v>
      </c>
      <c r="AM1888" s="369"/>
      <c r="AN1888" s="370">
        <v>2</v>
      </c>
      <c r="AO1888" s="371" t="s">
        <v>305</v>
      </c>
      <c r="AP1888" s="371" t="s">
        <v>0</v>
      </c>
      <c r="AQ1888" s="371" t="s">
        <v>2862</v>
      </c>
      <c r="AR1888" s="372" t="s">
        <v>0</v>
      </c>
      <c r="AS1888" s="372"/>
      <c r="AT1888" s="363"/>
    </row>
    <row r="1889" spans="1:46" x14ac:dyDescent="0.3">
      <c r="A1889" s="362" t="s">
        <v>2416</v>
      </c>
      <c r="B1889" s="363" t="s">
        <v>312</v>
      </c>
      <c r="C1889" s="363" t="s">
        <v>295</v>
      </c>
      <c r="D1889" s="363" t="s">
        <v>296</v>
      </c>
      <c r="E1889" s="363" t="s">
        <v>313</v>
      </c>
      <c r="F1889" s="363" t="s">
        <v>361</v>
      </c>
      <c r="G1889" s="363" t="s">
        <v>362</v>
      </c>
      <c r="H1889" s="363" t="s">
        <v>363</v>
      </c>
      <c r="I1889" s="363"/>
      <c r="J1889" s="363"/>
      <c r="K1889" s="363"/>
      <c r="L1889" s="364">
        <v>0</v>
      </c>
      <c r="M1889" s="365">
        <v>100</v>
      </c>
      <c r="N1889" s="364">
        <v>0</v>
      </c>
      <c r="O1889" s="363" t="s">
        <v>364</v>
      </c>
      <c r="P1889" s="363"/>
      <c r="Q1889" s="363" t="s">
        <v>300</v>
      </c>
      <c r="R1889" s="363" t="s">
        <v>301</v>
      </c>
      <c r="S1889" s="363"/>
      <c r="T1889" s="365">
        <v>0</v>
      </c>
      <c r="U1889" s="366"/>
      <c r="V1889" s="367">
        <v>45200</v>
      </c>
      <c r="W1889" s="367">
        <v>46295</v>
      </c>
      <c r="X1889" s="363" t="s">
        <v>306</v>
      </c>
      <c r="Y1889" s="363"/>
      <c r="Z1889" s="363"/>
      <c r="AA1889" s="363"/>
      <c r="AB1889" s="363" t="s">
        <v>363</v>
      </c>
      <c r="AC1889" s="363"/>
      <c r="AD1889" s="363" t="s">
        <v>360</v>
      </c>
      <c r="AE1889" s="367"/>
      <c r="AF1889" s="362"/>
      <c r="AG1889" s="364">
        <v>0</v>
      </c>
      <c r="AH1889" s="364">
        <v>0</v>
      </c>
      <c r="AI1889" s="364">
        <v>0</v>
      </c>
      <c r="AJ1889" s="363" t="s">
        <v>0</v>
      </c>
      <c r="AK1889" s="368">
        <v>0</v>
      </c>
      <c r="AL1889" s="364">
        <v>0</v>
      </c>
      <c r="AM1889" s="369"/>
      <c r="AN1889" s="370">
        <v>22</v>
      </c>
      <c r="AO1889" s="371" t="s">
        <v>305</v>
      </c>
      <c r="AP1889" s="371" t="s">
        <v>0</v>
      </c>
      <c r="AQ1889" s="371" t="s">
        <v>306</v>
      </c>
      <c r="AR1889" s="372" t="s">
        <v>0</v>
      </c>
      <c r="AS1889" s="372"/>
      <c r="AT1889" s="363" t="s">
        <v>1951</v>
      </c>
    </row>
    <row r="1890" spans="1:46" x14ac:dyDescent="0.3">
      <c r="A1890" s="362" t="s">
        <v>2417</v>
      </c>
      <c r="B1890" s="363" t="s">
        <v>312</v>
      </c>
      <c r="C1890" s="363" t="s">
        <v>295</v>
      </c>
      <c r="D1890" s="363" t="s">
        <v>296</v>
      </c>
      <c r="E1890" s="363" t="s">
        <v>313</v>
      </c>
      <c r="F1890" s="363" t="s">
        <v>361</v>
      </c>
      <c r="G1890" s="363" t="s">
        <v>362</v>
      </c>
      <c r="H1890" s="363" t="s">
        <v>365</v>
      </c>
      <c r="I1890" s="363" t="s">
        <v>366</v>
      </c>
      <c r="J1890" s="363"/>
      <c r="K1890" s="363"/>
      <c r="L1890" s="364">
        <v>0</v>
      </c>
      <c r="M1890" s="365">
        <v>200</v>
      </c>
      <c r="N1890" s="364">
        <v>0</v>
      </c>
      <c r="O1890" s="363" t="s">
        <v>367</v>
      </c>
      <c r="P1890" s="363"/>
      <c r="Q1890" s="363" t="s">
        <v>300</v>
      </c>
      <c r="R1890" s="363" t="s">
        <v>301</v>
      </c>
      <c r="S1890" s="363"/>
      <c r="T1890" s="365">
        <v>0</v>
      </c>
      <c r="U1890" s="366"/>
      <c r="V1890" s="367">
        <v>45200</v>
      </c>
      <c r="W1890" s="367">
        <v>46295</v>
      </c>
      <c r="X1890" s="363" t="s">
        <v>306</v>
      </c>
      <c r="Y1890" s="363"/>
      <c r="Z1890" s="363"/>
      <c r="AA1890" s="363"/>
      <c r="AB1890" s="363" t="s">
        <v>365</v>
      </c>
      <c r="AC1890" s="363"/>
      <c r="AD1890" s="363" t="s">
        <v>360</v>
      </c>
      <c r="AE1890" s="367"/>
      <c r="AF1890" s="362"/>
      <c r="AG1890" s="364">
        <v>0</v>
      </c>
      <c r="AH1890" s="364">
        <v>0</v>
      </c>
      <c r="AI1890" s="364">
        <v>0</v>
      </c>
      <c r="AJ1890" s="363" t="s">
        <v>0</v>
      </c>
      <c r="AK1890" s="368">
        <v>0</v>
      </c>
      <c r="AL1890" s="364">
        <v>0</v>
      </c>
      <c r="AM1890" s="369"/>
      <c r="AN1890" s="370">
        <v>22</v>
      </c>
      <c r="AO1890" s="371" t="s">
        <v>305</v>
      </c>
      <c r="AP1890" s="371" t="s">
        <v>0</v>
      </c>
      <c r="AQ1890" s="371" t="s">
        <v>306</v>
      </c>
      <c r="AR1890" s="372" t="s">
        <v>0</v>
      </c>
      <c r="AS1890" s="372"/>
      <c r="AT1890" s="363" t="s">
        <v>1951</v>
      </c>
    </row>
    <row r="1891" spans="1:46" x14ac:dyDescent="0.3">
      <c r="A1891" s="362" t="s">
        <v>2418</v>
      </c>
      <c r="B1891" s="363" t="s">
        <v>312</v>
      </c>
      <c r="C1891" s="363" t="s">
        <v>295</v>
      </c>
      <c r="D1891" s="363" t="s">
        <v>296</v>
      </c>
      <c r="E1891" s="363" t="s">
        <v>313</v>
      </c>
      <c r="F1891" s="363" t="s">
        <v>361</v>
      </c>
      <c r="G1891" s="363" t="s">
        <v>362</v>
      </c>
      <c r="H1891" s="363" t="s">
        <v>365</v>
      </c>
      <c r="I1891" s="363" t="s">
        <v>368</v>
      </c>
      <c r="J1891" s="363" t="s">
        <v>369</v>
      </c>
      <c r="K1891" s="363"/>
      <c r="L1891" s="364">
        <v>0</v>
      </c>
      <c r="M1891" s="365">
        <v>400</v>
      </c>
      <c r="N1891" s="364">
        <v>0</v>
      </c>
      <c r="O1891" s="363" t="s">
        <v>370</v>
      </c>
      <c r="P1891" s="363"/>
      <c r="Q1891" s="363" t="s">
        <v>300</v>
      </c>
      <c r="R1891" s="363" t="s">
        <v>301</v>
      </c>
      <c r="S1891" s="363"/>
      <c r="T1891" s="365">
        <v>0</v>
      </c>
      <c r="U1891" s="366"/>
      <c r="V1891" s="367">
        <v>45200</v>
      </c>
      <c r="W1891" s="367">
        <v>46295</v>
      </c>
      <c r="X1891" s="363" t="s">
        <v>306</v>
      </c>
      <c r="Y1891" s="363"/>
      <c r="Z1891" s="363"/>
      <c r="AA1891" s="363"/>
      <c r="AB1891" s="363" t="s">
        <v>365</v>
      </c>
      <c r="AC1891" s="363"/>
      <c r="AD1891" s="363" t="s">
        <v>360</v>
      </c>
      <c r="AE1891" s="367"/>
      <c r="AF1891" s="362"/>
      <c r="AG1891" s="364">
        <v>0</v>
      </c>
      <c r="AH1891" s="364">
        <v>0</v>
      </c>
      <c r="AI1891" s="364">
        <v>0</v>
      </c>
      <c r="AJ1891" s="363" t="s">
        <v>0</v>
      </c>
      <c r="AK1891" s="368">
        <v>0</v>
      </c>
      <c r="AL1891" s="364">
        <v>0</v>
      </c>
      <c r="AM1891" s="369"/>
      <c r="AN1891" s="370">
        <v>22</v>
      </c>
      <c r="AO1891" s="371" t="s">
        <v>305</v>
      </c>
      <c r="AP1891" s="371" t="s">
        <v>0</v>
      </c>
      <c r="AQ1891" s="371" t="s">
        <v>306</v>
      </c>
      <c r="AR1891" s="372" t="s">
        <v>181</v>
      </c>
      <c r="AS1891" s="372"/>
      <c r="AT1891" s="363" t="s">
        <v>1951</v>
      </c>
    </row>
    <row r="1892" spans="1:46" x14ac:dyDescent="0.3">
      <c r="A1892" s="362" t="s">
        <v>2419</v>
      </c>
      <c r="B1892" s="363" t="s">
        <v>312</v>
      </c>
      <c r="C1892" s="363" t="s">
        <v>295</v>
      </c>
      <c r="D1892" s="363" t="s">
        <v>296</v>
      </c>
      <c r="E1892" s="363" t="s">
        <v>313</v>
      </c>
      <c r="F1892" s="363" t="s">
        <v>361</v>
      </c>
      <c r="G1892" s="363" t="s">
        <v>362</v>
      </c>
      <c r="H1892" s="363" t="s">
        <v>365</v>
      </c>
      <c r="I1892" s="363" t="s">
        <v>368</v>
      </c>
      <c r="J1892" s="363" t="s">
        <v>371</v>
      </c>
      <c r="K1892" s="363"/>
      <c r="L1892" s="364">
        <v>0</v>
      </c>
      <c r="M1892" s="365">
        <v>600</v>
      </c>
      <c r="N1892" s="364">
        <v>0</v>
      </c>
      <c r="O1892" s="363" t="s">
        <v>372</v>
      </c>
      <c r="P1892" s="363"/>
      <c r="Q1892" s="363" t="s">
        <v>300</v>
      </c>
      <c r="R1892" s="363" t="s">
        <v>301</v>
      </c>
      <c r="S1892" s="363"/>
      <c r="T1892" s="365">
        <v>0</v>
      </c>
      <c r="U1892" s="366"/>
      <c r="V1892" s="367">
        <v>45200</v>
      </c>
      <c r="W1892" s="367">
        <v>46295</v>
      </c>
      <c r="X1892" s="363" t="s">
        <v>306</v>
      </c>
      <c r="Y1892" s="363"/>
      <c r="Z1892" s="363"/>
      <c r="AA1892" s="363"/>
      <c r="AB1892" s="363" t="s">
        <v>365</v>
      </c>
      <c r="AC1892" s="363"/>
      <c r="AD1892" s="363" t="s">
        <v>360</v>
      </c>
      <c r="AE1892" s="367"/>
      <c r="AF1892" s="362"/>
      <c r="AG1892" s="364">
        <v>0</v>
      </c>
      <c r="AH1892" s="364">
        <v>0</v>
      </c>
      <c r="AI1892" s="364">
        <v>0</v>
      </c>
      <c r="AJ1892" s="363" t="s">
        <v>0</v>
      </c>
      <c r="AK1892" s="368">
        <v>0</v>
      </c>
      <c r="AL1892" s="364">
        <v>0</v>
      </c>
      <c r="AM1892" s="369"/>
      <c r="AN1892" s="370">
        <v>22</v>
      </c>
      <c r="AO1892" s="371" t="s">
        <v>305</v>
      </c>
      <c r="AP1892" s="371" t="s">
        <v>0</v>
      </c>
      <c r="AQ1892" s="371" t="s">
        <v>306</v>
      </c>
      <c r="AR1892" s="372" t="s">
        <v>0</v>
      </c>
      <c r="AS1892" s="372"/>
      <c r="AT1892" s="363" t="s">
        <v>1951</v>
      </c>
    </row>
    <row r="1893" spans="1:46" x14ac:dyDescent="0.3">
      <c r="A1893" s="362" t="s">
        <v>2420</v>
      </c>
      <c r="B1893" s="363" t="s">
        <v>312</v>
      </c>
      <c r="C1893" s="363" t="s">
        <v>295</v>
      </c>
      <c r="D1893" s="363" t="s">
        <v>296</v>
      </c>
      <c r="E1893" s="363" t="s">
        <v>313</v>
      </c>
      <c r="F1893" s="363" t="s">
        <v>361</v>
      </c>
      <c r="G1893" s="363" t="s">
        <v>362</v>
      </c>
      <c r="H1893" s="363" t="s">
        <v>373</v>
      </c>
      <c r="I1893" s="363" t="s">
        <v>374</v>
      </c>
      <c r="J1893" s="363" t="s">
        <v>371</v>
      </c>
      <c r="K1893" s="363"/>
      <c r="L1893" s="364">
        <v>0</v>
      </c>
      <c r="M1893" s="365">
        <v>400</v>
      </c>
      <c r="N1893" s="364">
        <v>0</v>
      </c>
      <c r="O1893" s="363" t="s">
        <v>375</v>
      </c>
      <c r="P1893" s="363"/>
      <c r="Q1893" s="363" t="s">
        <v>300</v>
      </c>
      <c r="R1893" s="363" t="s">
        <v>301</v>
      </c>
      <c r="S1893" s="363"/>
      <c r="T1893" s="365">
        <v>0</v>
      </c>
      <c r="U1893" s="366"/>
      <c r="V1893" s="367">
        <v>45200</v>
      </c>
      <c r="W1893" s="367">
        <v>46295</v>
      </c>
      <c r="X1893" s="363" t="s">
        <v>306</v>
      </c>
      <c r="Y1893" s="363"/>
      <c r="Z1893" s="363"/>
      <c r="AA1893" s="363"/>
      <c r="AB1893" s="363" t="s">
        <v>365</v>
      </c>
      <c r="AC1893" s="363"/>
      <c r="AD1893" s="363" t="s">
        <v>360</v>
      </c>
      <c r="AE1893" s="367"/>
      <c r="AF1893" s="362"/>
      <c r="AG1893" s="364">
        <v>0</v>
      </c>
      <c r="AH1893" s="364">
        <v>0</v>
      </c>
      <c r="AI1893" s="364">
        <v>0</v>
      </c>
      <c r="AJ1893" s="363" t="s">
        <v>0</v>
      </c>
      <c r="AK1893" s="368">
        <v>0</v>
      </c>
      <c r="AL1893" s="364">
        <v>0</v>
      </c>
      <c r="AM1893" s="369"/>
      <c r="AN1893" s="370">
        <v>22</v>
      </c>
      <c r="AO1893" s="371" t="s">
        <v>305</v>
      </c>
      <c r="AP1893" s="371" t="s">
        <v>0</v>
      </c>
      <c r="AQ1893" s="371" t="s">
        <v>306</v>
      </c>
      <c r="AR1893" s="372" t="s">
        <v>0</v>
      </c>
      <c r="AS1893" s="372"/>
      <c r="AT1893" s="363" t="s">
        <v>1951</v>
      </c>
    </row>
    <row r="1894" spans="1:46" x14ac:dyDescent="0.3">
      <c r="A1894" s="362" t="s">
        <v>2421</v>
      </c>
      <c r="B1894" s="363" t="s">
        <v>312</v>
      </c>
      <c r="C1894" s="363" t="s">
        <v>295</v>
      </c>
      <c r="D1894" s="363" t="s">
        <v>296</v>
      </c>
      <c r="E1894" s="363" t="s">
        <v>313</v>
      </c>
      <c r="F1894" s="363" t="s">
        <v>361</v>
      </c>
      <c r="G1894" s="363" t="s">
        <v>362</v>
      </c>
      <c r="H1894" s="363" t="s">
        <v>376</v>
      </c>
      <c r="I1894" s="363" t="s">
        <v>374</v>
      </c>
      <c r="J1894" s="363" t="s">
        <v>371</v>
      </c>
      <c r="K1894" s="363"/>
      <c r="L1894" s="364">
        <v>0</v>
      </c>
      <c r="M1894" s="365">
        <v>100</v>
      </c>
      <c r="N1894" s="364">
        <v>0</v>
      </c>
      <c r="O1894" s="363" t="s">
        <v>377</v>
      </c>
      <c r="P1894" s="363"/>
      <c r="Q1894" s="363" t="s">
        <v>300</v>
      </c>
      <c r="R1894" s="363" t="s">
        <v>301</v>
      </c>
      <c r="S1894" s="363"/>
      <c r="T1894" s="365">
        <v>0</v>
      </c>
      <c r="U1894" s="366"/>
      <c r="V1894" s="367">
        <v>45200</v>
      </c>
      <c r="W1894" s="367">
        <v>46295</v>
      </c>
      <c r="X1894" s="363" t="s">
        <v>306</v>
      </c>
      <c r="Y1894" s="363"/>
      <c r="Z1894" s="363"/>
      <c r="AA1894" s="363"/>
      <c r="AB1894" s="363" t="s">
        <v>378</v>
      </c>
      <c r="AC1894" s="363"/>
      <c r="AD1894" s="363" t="s">
        <v>360</v>
      </c>
      <c r="AE1894" s="367"/>
      <c r="AF1894" s="362"/>
      <c r="AG1894" s="364">
        <v>0</v>
      </c>
      <c r="AH1894" s="364">
        <v>0</v>
      </c>
      <c r="AI1894" s="364">
        <v>0</v>
      </c>
      <c r="AJ1894" s="363" t="s">
        <v>0</v>
      </c>
      <c r="AK1894" s="368">
        <v>0</v>
      </c>
      <c r="AL1894" s="364">
        <v>0</v>
      </c>
      <c r="AM1894" s="369"/>
      <c r="AN1894" s="370">
        <v>22</v>
      </c>
      <c r="AO1894" s="371" t="s">
        <v>305</v>
      </c>
      <c r="AP1894" s="371" t="s">
        <v>0</v>
      </c>
      <c r="AQ1894" s="371" t="s">
        <v>306</v>
      </c>
      <c r="AR1894" s="372" t="s">
        <v>0</v>
      </c>
      <c r="AS1894" s="372"/>
      <c r="AT1894" s="363" t="s">
        <v>1951</v>
      </c>
    </row>
    <row r="1895" spans="1:46" x14ac:dyDescent="0.3">
      <c r="A1895" s="362" t="s">
        <v>2091</v>
      </c>
      <c r="B1895" s="363" t="s">
        <v>294</v>
      </c>
      <c r="C1895" s="363" t="s">
        <v>295</v>
      </c>
      <c r="D1895" s="363" t="s">
        <v>438</v>
      </c>
      <c r="E1895" s="363" t="s">
        <v>297</v>
      </c>
      <c r="F1895" s="363" t="s">
        <v>452</v>
      </c>
      <c r="G1895" s="363" t="s">
        <v>463</v>
      </c>
      <c r="H1895" s="363" t="s">
        <v>464</v>
      </c>
      <c r="I1895" s="363" t="s">
        <v>465</v>
      </c>
      <c r="J1895" s="363" t="s">
        <v>466</v>
      </c>
      <c r="K1895" s="363" t="s">
        <v>182</v>
      </c>
      <c r="L1895" s="364">
        <v>3.4705504095904396</v>
      </c>
      <c r="M1895" s="365">
        <v>1.75</v>
      </c>
      <c r="N1895" s="364">
        <v>3.1049065843828711</v>
      </c>
      <c r="O1895" s="363" t="s">
        <v>467</v>
      </c>
      <c r="P1895" s="363"/>
      <c r="Q1895" s="363" t="s">
        <v>300</v>
      </c>
      <c r="R1895" s="363" t="s">
        <v>464</v>
      </c>
      <c r="S1895" s="363"/>
      <c r="T1895" s="365">
        <v>2.8</v>
      </c>
      <c r="U1895" s="366">
        <v>30</v>
      </c>
      <c r="V1895" s="367">
        <v>45200</v>
      </c>
      <c r="W1895" s="367">
        <v>45930</v>
      </c>
      <c r="X1895" s="363" t="s">
        <v>3396</v>
      </c>
      <c r="Y1895" s="363"/>
      <c r="Z1895" s="363"/>
      <c r="AA1895" s="363"/>
      <c r="AB1895" s="363"/>
      <c r="AC1895" s="363"/>
      <c r="AD1895" s="363" t="s">
        <v>360</v>
      </c>
      <c r="AE1895" s="367"/>
      <c r="AF1895" s="362"/>
      <c r="AG1895" s="364">
        <v>5.4808799449248993E-4</v>
      </c>
      <c r="AH1895" s="364">
        <v>5.7310781792483333E-4</v>
      </c>
      <c r="AI1895" s="364">
        <v>0.99063202540184148</v>
      </c>
      <c r="AJ1895" s="363" t="s">
        <v>0</v>
      </c>
      <c r="AK1895" s="368">
        <v>29.402641290769044</v>
      </c>
      <c r="AL1895" s="364">
        <v>1.0784002984433536E-3</v>
      </c>
      <c r="AM1895" s="369"/>
      <c r="AN1895" s="370">
        <v>20</v>
      </c>
      <c r="AO1895" s="371" t="s">
        <v>305</v>
      </c>
      <c r="AP1895" s="371" t="s">
        <v>0</v>
      </c>
      <c r="AQ1895" s="371" t="s">
        <v>386</v>
      </c>
      <c r="AR1895" s="372" t="s">
        <v>0</v>
      </c>
      <c r="AS1895" s="372"/>
      <c r="AT1895" s="363"/>
    </row>
    <row r="1896" spans="1:46" x14ac:dyDescent="0.3">
      <c r="A1896" s="362" t="s">
        <v>2092</v>
      </c>
      <c r="B1896" s="363" t="s">
        <v>308</v>
      </c>
      <c r="C1896" s="363" t="s">
        <v>295</v>
      </c>
      <c r="D1896" s="363" t="s">
        <v>438</v>
      </c>
      <c r="E1896" s="363" t="s">
        <v>297</v>
      </c>
      <c r="F1896" s="363" t="s">
        <v>452</v>
      </c>
      <c r="G1896" s="363" t="s">
        <v>463</v>
      </c>
      <c r="H1896" s="363" t="s">
        <v>464</v>
      </c>
      <c r="I1896" s="363" t="s">
        <v>465</v>
      </c>
      <c r="J1896" s="363" t="s">
        <v>466</v>
      </c>
      <c r="K1896" s="363" t="s">
        <v>182</v>
      </c>
      <c r="L1896" s="364">
        <v>3.9668887095639809</v>
      </c>
      <c r="M1896" s="365">
        <v>2</v>
      </c>
      <c r="N1896" s="364">
        <v>3.5489525925925927</v>
      </c>
      <c r="O1896" s="363" t="s">
        <v>467</v>
      </c>
      <c r="P1896" s="363"/>
      <c r="Q1896" s="363" t="s">
        <v>300</v>
      </c>
      <c r="R1896" s="363" t="s">
        <v>464</v>
      </c>
      <c r="S1896" s="363"/>
      <c r="T1896" s="365">
        <v>2.8</v>
      </c>
      <c r="U1896" s="366">
        <v>30</v>
      </c>
      <c r="V1896" s="367">
        <v>45200</v>
      </c>
      <c r="W1896" s="367">
        <v>45930</v>
      </c>
      <c r="X1896" s="363" t="s">
        <v>3396</v>
      </c>
      <c r="Y1896" s="363"/>
      <c r="Z1896" s="363"/>
      <c r="AA1896" s="363"/>
      <c r="AB1896" s="363"/>
      <c r="AC1896" s="363"/>
      <c r="AD1896" s="363" t="s">
        <v>360</v>
      </c>
      <c r="AE1896" s="367"/>
      <c r="AF1896" s="362"/>
      <c r="AG1896" s="364">
        <v>6.2529938108209313E-4</v>
      </c>
      <c r="AH1896" s="364">
        <v>6.5384384887601774E-4</v>
      </c>
      <c r="AI1896" s="364">
        <v>1.1301863908503469</v>
      </c>
      <c r="AJ1896" s="363" t="s">
        <v>181</v>
      </c>
      <c r="AK1896" s="368">
        <v>22.356557884423882</v>
      </c>
      <c r="AL1896" s="364">
        <v>1.2303189377460689E-3</v>
      </c>
      <c r="AM1896" s="369"/>
      <c r="AN1896" s="370">
        <v>20</v>
      </c>
      <c r="AO1896" s="371" t="s">
        <v>305</v>
      </c>
      <c r="AP1896" s="371" t="s">
        <v>0</v>
      </c>
      <c r="AQ1896" s="371" t="s">
        <v>386</v>
      </c>
      <c r="AR1896" s="372" t="s">
        <v>0</v>
      </c>
      <c r="AS1896" s="372"/>
      <c r="AT1896" s="363"/>
    </row>
    <row r="1897" spans="1:46" x14ac:dyDescent="0.3">
      <c r="A1897" s="362" t="s">
        <v>2093</v>
      </c>
      <c r="B1897" s="363" t="s">
        <v>310</v>
      </c>
      <c r="C1897" s="363" t="s">
        <v>295</v>
      </c>
      <c r="D1897" s="363" t="s">
        <v>438</v>
      </c>
      <c r="E1897" s="363" t="s">
        <v>297</v>
      </c>
      <c r="F1897" s="363" t="s">
        <v>452</v>
      </c>
      <c r="G1897" s="363" t="s">
        <v>463</v>
      </c>
      <c r="H1897" s="363" t="s">
        <v>464</v>
      </c>
      <c r="I1897" s="363" t="s">
        <v>465</v>
      </c>
      <c r="J1897" s="363" t="s">
        <v>466</v>
      </c>
      <c r="K1897" s="363" t="s">
        <v>182</v>
      </c>
      <c r="L1897" s="364">
        <v>4.4797664039309142</v>
      </c>
      <c r="M1897" s="365">
        <v>2.5</v>
      </c>
      <c r="N1897" s="364">
        <v>4.0077954682997117</v>
      </c>
      <c r="O1897" s="363" t="s">
        <v>467</v>
      </c>
      <c r="P1897" s="363"/>
      <c r="Q1897" s="363" t="s">
        <v>300</v>
      </c>
      <c r="R1897" s="363" t="s">
        <v>464</v>
      </c>
      <c r="S1897" s="363"/>
      <c r="T1897" s="365">
        <v>2.8</v>
      </c>
      <c r="U1897" s="366">
        <v>30</v>
      </c>
      <c r="V1897" s="367">
        <v>45200</v>
      </c>
      <c r="W1897" s="367">
        <v>45930</v>
      </c>
      <c r="X1897" s="363" t="s">
        <v>3396</v>
      </c>
      <c r="Y1897" s="363"/>
      <c r="Z1897" s="363"/>
      <c r="AA1897" s="363"/>
      <c r="AB1897" s="363"/>
      <c r="AC1897" s="363"/>
      <c r="AD1897" s="363" t="s">
        <v>360</v>
      </c>
      <c r="AE1897" s="367"/>
      <c r="AF1897" s="362"/>
      <c r="AG1897" s="364">
        <v>7.0657605079084461E-4</v>
      </c>
      <c r="AH1897" s="364">
        <v>7.3883074020194748E-4</v>
      </c>
      <c r="AI1897" s="364">
        <v>1.2770884809172003</v>
      </c>
      <c r="AJ1897" s="363" t="s">
        <v>181</v>
      </c>
      <c r="AK1897" s="368">
        <v>16.603169338777228</v>
      </c>
      <c r="AL1897" s="364">
        <v>1.3902362972780164E-3</v>
      </c>
      <c r="AM1897" s="369"/>
      <c r="AN1897" s="370">
        <v>20</v>
      </c>
      <c r="AO1897" s="371" t="s">
        <v>305</v>
      </c>
      <c r="AP1897" s="371" t="s">
        <v>0</v>
      </c>
      <c r="AQ1897" s="371" t="s">
        <v>386</v>
      </c>
      <c r="AR1897" s="372" t="s">
        <v>0</v>
      </c>
      <c r="AS1897" s="372"/>
      <c r="AT1897" s="363"/>
    </row>
    <row r="1898" spans="1:46" x14ac:dyDescent="0.3">
      <c r="A1898" s="362" t="s">
        <v>2094</v>
      </c>
      <c r="B1898" s="363" t="s">
        <v>294</v>
      </c>
      <c r="C1898" s="363" t="s">
        <v>295</v>
      </c>
      <c r="D1898" s="363" t="s">
        <v>438</v>
      </c>
      <c r="E1898" s="363" t="s">
        <v>297</v>
      </c>
      <c r="F1898" s="363" t="s">
        <v>452</v>
      </c>
      <c r="G1898" s="363" t="s">
        <v>463</v>
      </c>
      <c r="H1898" s="363" t="s">
        <v>464</v>
      </c>
      <c r="I1898" s="363" t="s">
        <v>465</v>
      </c>
      <c r="J1898" s="363" t="s">
        <v>468</v>
      </c>
      <c r="K1898" s="363" t="s">
        <v>182</v>
      </c>
      <c r="L1898" s="364">
        <v>3.5460705121663803</v>
      </c>
      <c r="M1898" s="365">
        <v>1.9</v>
      </c>
      <c r="N1898" s="364">
        <v>3.1724701797979797</v>
      </c>
      <c r="O1898" s="363" t="s">
        <v>469</v>
      </c>
      <c r="P1898" s="363"/>
      <c r="Q1898" s="363" t="s">
        <v>300</v>
      </c>
      <c r="R1898" s="363" t="s">
        <v>464</v>
      </c>
      <c r="S1898" s="363"/>
      <c r="T1898" s="365">
        <v>1.95</v>
      </c>
      <c r="U1898" s="366">
        <v>30</v>
      </c>
      <c r="V1898" s="367">
        <v>45200</v>
      </c>
      <c r="W1898" s="367">
        <v>45930</v>
      </c>
      <c r="X1898" s="363" t="s">
        <v>3396</v>
      </c>
      <c r="Y1898" s="363"/>
      <c r="Z1898" s="363"/>
      <c r="AA1898" s="363"/>
      <c r="AB1898" s="363"/>
      <c r="AC1898" s="363"/>
      <c r="AD1898" s="363" t="s">
        <v>360</v>
      </c>
      <c r="AE1898" s="367"/>
      <c r="AF1898" s="362"/>
      <c r="AG1898" s="364">
        <v>5.5915793398147009E-4</v>
      </c>
      <c r="AH1898" s="364">
        <v>5.8468309220348986E-4</v>
      </c>
      <c r="AI1898" s="364">
        <v>1.4511756620702823</v>
      </c>
      <c r="AJ1898" s="363" t="s">
        <v>181</v>
      </c>
      <c r="AK1898" s="368">
        <v>11.293192704584657</v>
      </c>
      <c r="AL1898" s="364">
        <v>1.1001811551098462E-3</v>
      </c>
      <c r="AM1898" s="369"/>
      <c r="AN1898" s="370">
        <v>20</v>
      </c>
      <c r="AO1898" s="371" t="s">
        <v>305</v>
      </c>
      <c r="AP1898" s="371" t="s">
        <v>0</v>
      </c>
      <c r="AQ1898" s="371" t="s">
        <v>386</v>
      </c>
      <c r="AR1898" s="372" t="s">
        <v>0</v>
      </c>
      <c r="AS1898" s="372"/>
      <c r="AT1898" s="363"/>
    </row>
    <row r="1899" spans="1:46" x14ac:dyDescent="0.3">
      <c r="A1899" s="362" t="s">
        <v>2095</v>
      </c>
      <c r="B1899" s="363" t="s">
        <v>308</v>
      </c>
      <c r="C1899" s="363" t="s">
        <v>295</v>
      </c>
      <c r="D1899" s="363" t="s">
        <v>438</v>
      </c>
      <c r="E1899" s="363" t="s">
        <v>297</v>
      </c>
      <c r="F1899" s="363" t="s">
        <v>452</v>
      </c>
      <c r="G1899" s="363" t="s">
        <v>463</v>
      </c>
      <c r="H1899" s="363" t="s">
        <v>464</v>
      </c>
      <c r="I1899" s="363" t="s">
        <v>465</v>
      </c>
      <c r="J1899" s="363" t="s">
        <v>468</v>
      </c>
      <c r="K1899" s="363" t="s">
        <v>182</v>
      </c>
      <c r="L1899" s="364">
        <v>5.1789779978821695</v>
      </c>
      <c r="M1899" s="365">
        <v>2.2000000000000002</v>
      </c>
      <c r="N1899" s="364">
        <v>4.6333408215488214</v>
      </c>
      <c r="O1899" s="363" t="s">
        <v>469</v>
      </c>
      <c r="P1899" s="363"/>
      <c r="Q1899" s="363" t="s">
        <v>300</v>
      </c>
      <c r="R1899" s="363" t="s">
        <v>464</v>
      </c>
      <c r="S1899" s="363"/>
      <c r="T1899" s="365">
        <v>1.95</v>
      </c>
      <c r="U1899" s="366">
        <v>30</v>
      </c>
      <c r="V1899" s="367">
        <v>45200</v>
      </c>
      <c r="W1899" s="367">
        <v>45930</v>
      </c>
      <c r="X1899" s="363" t="s">
        <v>3396</v>
      </c>
      <c r="Y1899" s="363"/>
      <c r="Z1899" s="363"/>
      <c r="AA1899" s="363"/>
      <c r="AB1899" s="363"/>
      <c r="AC1899" s="363"/>
      <c r="AD1899" s="363" t="s">
        <v>360</v>
      </c>
      <c r="AE1899" s="367"/>
      <c r="AF1899" s="362"/>
      <c r="AG1899" s="364">
        <v>8.1626888917087157E-4</v>
      </c>
      <c r="AH1899" s="364">
        <v>8.5353097789675437E-4</v>
      </c>
      <c r="AI1899" s="364">
        <v>2.1184525402963668</v>
      </c>
      <c r="AJ1899" s="363" t="s">
        <v>181</v>
      </c>
      <c r="AK1899" s="368">
        <v>-0.97651288437350525</v>
      </c>
      <c r="AL1899" s="364">
        <v>1.606064395749055E-3</v>
      </c>
      <c r="AM1899" s="369"/>
      <c r="AN1899" s="370">
        <v>20</v>
      </c>
      <c r="AO1899" s="371" t="s">
        <v>305</v>
      </c>
      <c r="AP1899" s="371" t="s">
        <v>0</v>
      </c>
      <c r="AQ1899" s="371" t="s">
        <v>386</v>
      </c>
      <c r="AR1899" s="372" t="s">
        <v>0</v>
      </c>
      <c r="AS1899" s="372"/>
      <c r="AT1899" s="363"/>
    </row>
    <row r="1900" spans="1:46" x14ac:dyDescent="0.3">
      <c r="A1900" s="362" t="s">
        <v>2096</v>
      </c>
      <c r="B1900" s="363" t="s">
        <v>310</v>
      </c>
      <c r="C1900" s="363" t="s">
        <v>295</v>
      </c>
      <c r="D1900" s="363" t="s">
        <v>438</v>
      </c>
      <c r="E1900" s="363" t="s">
        <v>297</v>
      </c>
      <c r="F1900" s="363" t="s">
        <v>452</v>
      </c>
      <c r="G1900" s="363" t="s">
        <v>463</v>
      </c>
      <c r="H1900" s="363" t="s">
        <v>464</v>
      </c>
      <c r="I1900" s="363" t="s">
        <v>465</v>
      </c>
      <c r="J1900" s="363" t="s">
        <v>468</v>
      </c>
      <c r="K1900" s="363" t="s">
        <v>182</v>
      </c>
      <c r="L1900" s="364">
        <v>5.108693080591161</v>
      </c>
      <c r="M1900" s="365">
        <v>2.8</v>
      </c>
      <c r="N1900" s="364">
        <v>4.5704608524590169</v>
      </c>
      <c r="O1900" s="363" t="s">
        <v>469</v>
      </c>
      <c r="P1900" s="363"/>
      <c r="Q1900" s="363" t="s">
        <v>300</v>
      </c>
      <c r="R1900" s="363" t="s">
        <v>464</v>
      </c>
      <c r="S1900" s="363"/>
      <c r="T1900" s="365">
        <v>1.95</v>
      </c>
      <c r="U1900" s="366">
        <v>30</v>
      </c>
      <c r="V1900" s="367">
        <v>45200</v>
      </c>
      <c r="W1900" s="367">
        <v>45930</v>
      </c>
      <c r="X1900" s="363" t="s">
        <v>3396</v>
      </c>
      <c r="Y1900" s="363"/>
      <c r="Z1900" s="363"/>
      <c r="AA1900" s="363"/>
      <c r="AB1900" s="363"/>
      <c r="AC1900" s="363"/>
      <c r="AD1900" s="363" t="s">
        <v>360</v>
      </c>
      <c r="AE1900" s="367"/>
      <c r="AF1900" s="362"/>
      <c r="AG1900" s="364">
        <v>8.054760055641963E-4</v>
      </c>
      <c r="AH1900" s="364">
        <v>8.4224540690250934E-4</v>
      </c>
      <c r="AI1900" s="364">
        <v>2.0904419031190651</v>
      </c>
      <c r="AJ1900" s="363" t="s">
        <v>181</v>
      </c>
      <c r="AK1900" s="368">
        <v>-0.61896604974592351</v>
      </c>
      <c r="AL1900" s="364">
        <v>1.5848286653198931E-3</v>
      </c>
      <c r="AM1900" s="369"/>
      <c r="AN1900" s="370">
        <v>20</v>
      </c>
      <c r="AO1900" s="371" t="s">
        <v>305</v>
      </c>
      <c r="AP1900" s="371" t="s">
        <v>0</v>
      </c>
      <c r="AQ1900" s="371" t="s">
        <v>386</v>
      </c>
      <c r="AR1900" s="372" t="s">
        <v>0</v>
      </c>
      <c r="AS1900" s="372"/>
      <c r="AT1900" s="363"/>
    </row>
    <row r="1901" spans="1:46" x14ac:dyDescent="0.3">
      <c r="A1901" s="362" t="s">
        <v>2103</v>
      </c>
      <c r="B1901" s="363" t="s">
        <v>294</v>
      </c>
      <c r="C1901" s="363" t="s">
        <v>295</v>
      </c>
      <c r="D1901" s="363" t="s">
        <v>438</v>
      </c>
      <c r="E1901" s="363" t="s">
        <v>297</v>
      </c>
      <c r="F1901" s="363" t="s">
        <v>452</v>
      </c>
      <c r="G1901" s="363" t="s">
        <v>463</v>
      </c>
      <c r="H1901" s="363" t="s">
        <v>464</v>
      </c>
      <c r="I1901" s="363" t="s">
        <v>465</v>
      </c>
      <c r="J1901" s="363" t="s">
        <v>466</v>
      </c>
      <c r="K1901" s="363" t="s">
        <v>474</v>
      </c>
      <c r="L1901" s="364">
        <v>4.5223030263051038</v>
      </c>
      <c r="M1901" s="365">
        <v>1.75</v>
      </c>
      <c r="N1901" s="364">
        <v>4.0458505959595961</v>
      </c>
      <c r="O1901" s="363" t="s">
        <v>475</v>
      </c>
      <c r="P1901" s="363"/>
      <c r="Q1901" s="363" t="s">
        <v>300</v>
      </c>
      <c r="R1901" s="363" t="s">
        <v>464</v>
      </c>
      <c r="S1901" s="363"/>
      <c r="T1901" s="365">
        <v>2.8</v>
      </c>
      <c r="U1901" s="366">
        <v>30</v>
      </c>
      <c r="V1901" s="367">
        <v>45200</v>
      </c>
      <c r="W1901" s="367">
        <v>45930</v>
      </c>
      <c r="X1901" s="363" t="s">
        <v>3396</v>
      </c>
      <c r="Y1901" s="363"/>
      <c r="Z1901" s="363"/>
      <c r="AA1901" s="363"/>
      <c r="AB1901" s="363"/>
      <c r="AC1901" s="363"/>
      <c r="AD1901" s="363" t="s">
        <v>360</v>
      </c>
      <c r="AE1901" s="367"/>
      <c r="AF1901" s="362"/>
      <c r="AG1901" s="364">
        <v>7.1220121789786488E-4</v>
      </c>
      <c r="AH1901" s="364">
        <v>7.4471269214864549E-4</v>
      </c>
      <c r="AI1901" s="364">
        <v>1.287255590469766</v>
      </c>
      <c r="AJ1901" s="363" t="s">
        <v>181</v>
      </c>
      <c r="AK1901" s="368">
        <v>16.253563626877899</v>
      </c>
      <c r="AL1901" s="364">
        <v>1.4013041950388893E-3</v>
      </c>
      <c r="AM1901" s="369"/>
      <c r="AN1901" s="370">
        <v>20</v>
      </c>
      <c r="AO1901" s="371" t="s">
        <v>305</v>
      </c>
      <c r="AP1901" s="371" t="s">
        <v>0</v>
      </c>
      <c r="AQ1901" s="371" t="s">
        <v>386</v>
      </c>
      <c r="AR1901" s="372" t="s">
        <v>0</v>
      </c>
      <c r="AS1901" s="372"/>
      <c r="AT1901" s="363"/>
    </row>
    <row r="1902" spans="1:46" x14ac:dyDescent="0.3">
      <c r="A1902" s="362" t="s">
        <v>2104</v>
      </c>
      <c r="B1902" s="363" t="s">
        <v>308</v>
      </c>
      <c r="C1902" s="363" t="s">
        <v>295</v>
      </c>
      <c r="D1902" s="363" t="s">
        <v>438</v>
      </c>
      <c r="E1902" s="363" t="s">
        <v>297</v>
      </c>
      <c r="F1902" s="363" t="s">
        <v>452</v>
      </c>
      <c r="G1902" s="363" t="s">
        <v>463</v>
      </c>
      <c r="H1902" s="363" t="s">
        <v>464</v>
      </c>
      <c r="I1902" s="363" t="s">
        <v>465</v>
      </c>
      <c r="J1902" s="363" t="s">
        <v>466</v>
      </c>
      <c r="K1902" s="363" t="s">
        <v>474</v>
      </c>
      <c r="L1902" s="364">
        <v>5.6501722844976765</v>
      </c>
      <c r="M1902" s="365">
        <v>2</v>
      </c>
      <c r="N1902" s="364">
        <v>5.0548918928121056</v>
      </c>
      <c r="O1902" s="363" t="s">
        <v>475</v>
      </c>
      <c r="P1902" s="363"/>
      <c r="Q1902" s="363" t="s">
        <v>300</v>
      </c>
      <c r="R1902" s="363" t="s">
        <v>464</v>
      </c>
      <c r="S1902" s="363"/>
      <c r="T1902" s="365">
        <v>2.8</v>
      </c>
      <c r="U1902" s="366">
        <v>30</v>
      </c>
      <c r="V1902" s="367">
        <v>45200</v>
      </c>
      <c r="W1902" s="367">
        <v>45930</v>
      </c>
      <c r="X1902" s="363" t="s">
        <v>3396</v>
      </c>
      <c r="Y1902" s="363"/>
      <c r="Z1902" s="363"/>
      <c r="AA1902" s="363"/>
      <c r="AB1902" s="363"/>
      <c r="AC1902" s="363"/>
      <c r="AD1902" s="363" t="s">
        <v>360</v>
      </c>
      <c r="AE1902" s="367"/>
      <c r="AF1902" s="362"/>
      <c r="AG1902" s="364">
        <v>8.9014993355117941E-4</v>
      </c>
      <c r="AH1902" s="364">
        <v>9.3078463890790828E-4</v>
      </c>
      <c r="AI1902" s="364">
        <v>1.6088858731555418</v>
      </c>
      <c r="AJ1902" s="363" t="s">
        <v>181</v>
      </c>
      <c r="AK1902" s="368">
        <v>7.4747930755496634</v>
      </c>
      <c r="AL1902" s="364">
        <v>1.751430360903621E-3</v>
      </c>
      <c r="AM1902" s="369"/>
      <c r="AN1902" s="370">
        <v>20</v>
      </c>
      <c r="AO1902" s="371" t="s">
        <v>305</v>
      </c>
      <c r="AP1902" s="371" t="s">
        <v>0</v>
      </c>
      <c r="AQ1902" s="371" t="s">
        <v>386</v>
      </c>
      <c r="AR1902" s="372" t="s">
        <v>0</v>
      </c>
      <c r="AS1902" s="372"/>
      <c r="AT1902" s="363"/>
    </row>
    <row r="1903" spans="1:46" x14ac:dyDescent="0.3">
      <c r="A1903" s="362" t="s">
        <v>2105</v>
      </c>
      <c r="B1903" s="363" t="s">
        <v>310</v>
      </c>
      <c r="C1903" s="363" t="s">
        <v>295</v>
      </c>
      <c r="D1903" s="363" t="s">
        <v>438</v>
      </c>
      <c r="E1903" s="363" t="s">
        <v>297</v>
      </c>
      <c r="F1903" s="363" t="s">
        <v>452</v>
      </c>
      <c r="G1903" s="363" t="s">
        <v>463</v>
      </c>
      <c r="H1903" s="363" t="s">
        <v>464</v>
      </c>
      <c r="I1903" s="363" t="s">
        <v>465</v>
      </c>
      <c r="J1903" s="363" t="s">
        <v>466</v>
      </c>
      <c r="K1903" s="363" t="s">
        <v>474</v>
      </c>
      <c r="L1903" s="364">
        <v>5.8807121316629178</v>
      </c>
      <c r="M1903" s="365">
        <v>2.5</v>
      </c>
      <c r="N1903" s="364">
        <v>5.2611429495459134</v>
      </c>
      <c r="O1903" s="363" t="s">
        <v>475</v>
      </c>
      <c r="P1903" s="363"/>
      <c r="Q1903" s="363" t="s">
        <v>300</v>
      </c>
      <c r="R1903" s="363" t="s">
        <v>464</v>
      </c>
      <c r="S1903" s="363"/>
      <c r="T1903" s="365">
        <v>2.8</v>
      </c>
      <c r="U1903" s="366">
        <v>30</v>
      </c>
      <c r="V1903" s="367">
        <v>45200</v>
      </c>
      <c r="W1903" s="367">
        <v>45930</v>
      </c>
      <c r="X1903" s="363" t="s">
        <v>3396</v>
      </c>
      <c r="Y1903" s="363"/>
      <c r="Z1903" s="363"/>
      <c r="AA1903" s="363"/>
      <c r="AB1903" s="363"/>
      <c r="AC1903" s="363"/>
      <c r="AD1903" s="363" t="s">
        <v>360</v>
      </c>
      <c r="AE1903" s="367"/>
      <c r="AF1903" s="362"/>
      <c r="AG1903" s="364">
        <v>9.2712127751366845E-4</v>
      </c>
      <c r="AH1903" s="364">
        <v>9.6944369817759805E-4</v>
      </c>
      <c r="AI1903" s="364">
        <v>1.6757090798658114</v>
      </c>
      <c r="AJ1903" s="363" t="s">
        <v>181</v>
      </c>
      <c r="AK1903" s="368">
        <v>6.0736894976180054</v>
      </c>
      <c r="AL1903" s="364">
        <v>1.8241739874081887E-3</v>
      </c>
      <c r="AM1903" s="369"/>
      <c r="AN1903" s="370">
        <v>20</v>
      </c>
      <c r="AO1903" s="371" t="s">
        <v>305</v>
      </c>
      <c r="AP1903" s="371" t="s">
        <v>0</v>
      </c>
      <c r="AQ1903" s="371" t="s">
        <v>386</v>
      </c>
      <c r="AR1903" s="372" t="s">
        <v>0</v>
      </c>
      <c r="AS1903" s="372"/>
      <c r="AT1903" s="363"/>
    </row>
    <row r="1904" spans="1:46" x14ac:dyDescent="0.3">
      <c r="A1904" s="362" t="s">
        <v>2106</v>
      </c>
      <c r="B1904" s="363" t="s">
        <v>294</v>
      </c>
      <c r="C1904" s="363" t="s">
        <v>295</v>
      </c>
      <c r="D1904" s="363" t="s">
        <v>438</v>
      </c>
      <c r="E1904" s="363" t="s">
        <v>297</v>
      </c>
      <c r="F1904" s="363" t="s">
        <v>452</v>
      </c>
      <c r="G1904" s="363" t="s">
        <v>463</v>
      </c>
      <c r="H1904" s="363" t="s">
        <v>464</v>
      </c>
      <c r="I1904" s="363" t="s">
        <v>465</v>
      </c>
      <c r="J1904" s="363" t="s">
        <v>468</v>
      </c>
      <c r="K1904" s="363" t="s">
        <v>474</v>
      </c>
      <c r="L1904" s="364">
        <v>4.9300074643172884</v>
      </c>
      <c r="M1904" s="365">
        <v>1.9</v>
      </c>
      <c r="N1904" s="364">
        <v>4.4106008645533139</v>
      </c>
      <c r="O1904" s="363" t="s">
        <v>476</v>
      </c>
      <c r="P1904" s="363"/>
      <c r="Q1904" s="363" t="s">
        <v>300</v>
      </c>
      <c r="R1904" s="363" t="s">
        <v>464</v>
      </c>
      <c r="S1904" s="363"/>
      <c r="T1904" s="365">
        <v>1.95</v>
      </c>
      <c r="U1904" s="366">
        <v>30</v>
      </c>
      <c r="V1904" s="367">
        <v>45200</v>
      </c>
      <c r="W1904" s="367">
        <v>45930</v>
      </c>
      <c r="X1904" s="363" t="s">
        <v>3396</v>
      </c>
      <c r="Y1904" s="363"/>
      <c r="Z1904" s="363"/>
      <c r="AA1904" s="363"/>
      <c r="AB1904" s="363"/>
      <c r="AC1904" s="363"/>
      <c r="AD1904" s="363" t="s">
        <v>360</v>
      </c>
      <c r="AE1904" s="367"/>
      <c r="AF1904" s="362"/>
      <c r="AG1904" s="364">
        <v>7.7775485103123904E-4</v>
      </c>
      <c r="AH1904" s="364">
        <v>8.1325880156835821E-4</v>
      </c>
      <c r="AI1904" s="364">
        <v>2.0184975340277207</v>
      </c>
      <c r="AJ1904" s="363" t="s">
        <v>181</v>
      </c>
      <c r="AK1904" s="368">
        <v>0.3448569233185666</v>
      </c>
      <c r="AL1904" s="364">
        <v>1.5302854138312036E-3</v>
      </c>
      <c r="AM1904" s="369"/>
      <c r="AN1904" s="370">
        <v>20</v>
      </c>
      <c r="AO1904" s="371" t="s">
        <v>305</v>
      </c>
      <c r="AP1904" s="371" t="s">
        <v>0</v>
      </c>
      <c r="AQ1904" s="371" t="s">
        <v>386</v>
      </c>
      <c r="AR1904" s="372" t="s">
        <v>0</v>
      </c>
      <c r="AS1904" s="372"/>
      <c r="AT1904" s="363"/>
    </row>
    <row r="1905" spans="1:46" x14ac:dyDescent="0.3">
      <c r="A1905" s="362" t="s">
        <v>2107</v>
      </c>
      <c r="B1905" s="363" t="s">
        <v>308</v>
      </c>
      <c r="C1905" s="363" t="s">
        <v>295</v>
      </c>
      <c r="D1905" s="363" t="s">
        <v>438</v>
      </c>
      <c r="E1905" s="363" t="s">
        <v>297</v>
      </c>
      <c r="F1905" s="363" t="s">
        <v>452</v>
      </c>
      <c r="G1905" s="363" t="s">
        <v>463</v>
      </c>
      <c r="H1905" s="363" t="s">
        <v>464</v>
      </c>
      <c r="I1905" s="363" t="s">
        <v>465</v>
      </c>
      <c r="J1905" s="363" t="s">
        <v>468</v>
      </c>
      <c r="K1905" s="363" t="s">
        <v>474</v>
      </c>
      <c r="L1905" s="364">
        <v>6.5486001678470229</v>
      </c>
      <c r="M1905" s="365">
        <v>2.2000000000000002</v>
      </c>
      <c r="N1905" s="364">
        <v>5.8586648744394623</v>
      </c>
      <c r="O1905" s="363" t="s">
        <v>476</v>
      </c>
      <c r="P1905" s="363"/>
      <c r="Q1905" s="363" t="s">
        <v>300</v>
      </c>
      <c r="R1905" s="363" t="s">
        <v>464</v>
      </c>
      <c r="S1905" s="363"/>
      <c r="T1905" s="365">
        <v>1.95</v>
      </c>
      <c r="U1905" s="366">
        <v>30</v>
      </c>
      <c r="V1905" s="367">
        <v>45200</v>
      </c>
      <c r="W1905" s="367">
        <v>45930</v>
      </c>
      <c r="X1905" s="363" t="s">
        <v>3396</v>
      </c>
      <c r="Y1905" s="363"/>
      <c r="Z1905" s="363"/>
      <c r="AA1905" s="363"/>
      <c r="AB1905" s="363"/>
      <c r="AC1905" s="363"/>
      <c r="AD1905" s="363" t="s">
        <v>360</v>
      </c>
      <c r="AE1905" s="367"/>
      <c r="AF1905" s="362"/>
      <c r="AG1905" s="364">
        <v>1.0325756940438508E-3</v>
      </c>
      <c r="AH1905" s="364">
        <v>1.0797120331082172E-3</v>
      </c>
      <c r="AI1905" s="364">
        <v>2.6798309124795923</v>
      </c>
      <c r="AJ1905" s="363" t="s">
        <v>181</v>
      </c>
      <c r="AK1905" s="368">
        <v>-6.5663137435167434</v>
      </c>
      <c r="AL1905" s="364">
        <v>2.0316627034557312E-3</v>
      </c>
      <c r="AM1905" s="369"/>
      <c r="AN1905" s="370">
        <v>20</v>
      </c>
      <c r="AO1905" s="371" t="s">
        <v>305</v>
      </c>
      <c r="AP1905" s="371" t="s">
        <v>0</v>
      </c>
      <c r="AQ1905" s="371" t="s">
        <v>386</v>
      </c>
      <c r="AR1905" s="372" t="s">
        <v>0</v>
      </c>
      <c r="AS1905" s="372"/>
      <c r="AT1905" s="363"/>
    </row>
    <row r="1906" spans="1:46" x14ac:dyDescent="0.3">
      <c r="A1906" s="362" t="s">
        <v>2108</v>
      </c>
      <c r="B1906" s="363" t="s">
        <v>310</v>
      </c>
      <c r="C1906" s="363" t="s">
        <v>295</v>
      </c>
      <c r="D1906" s="363" t="s">
        <v>438</v>
      </c>
      <c r="E1906" s="363" t="s">
        <v>297</v>
      </c>
      <c r="F1906" s="363" t="s">
        <v>452</v>
      </c>
      <c r="G1906" s="363" t="s">
        <v>463</v>
      </c>
      <c r="H1906" s="363" t="s">
        <v>464</v>
      </c>
      <c r="I1906" s="363" t="s">
        <v>465</v>
      </c>
      <c r="J1906" s="363" t="s">
        <v>468</v>
      </c>
      <c r="K1906" s="363" t="s">
        <v>474</v>
      </c>
      <c r="L1906" s="364">
        <v>6.9757647960917346</v>
      </c>
      <c r="M1906" s="365">
        <v>2.8</v>
      </c>
      <c r="N1906" s="364">
        <v>6.240825082568807</v>
      </c>
      <c r="O1906" s="363" t="s">
        <v>476</v>
      </c>
      <c r="P1906" s="363"/>
      <c r="Q1906" s="363" t="s">
        <v>300</v>
      </c>
      <c r="R1906" s="363" t="s">
        <v>464</v>
      </c>
      <c r="S1906" s="363"/>
      <c r="T1906" s="365">
        <v>1.95</v>
      </c>
      <c r="U1906" s="366">
        <v>30</v>
      </c>
      <c r="V1906" s="367">
        <v>45200</v>
      </c>
      <c r="W1906" s="367">
        <v>45930</v>
      </c>
      <c r="X1906" s="363" t="s">
        <v>3396</v>
      </c>
      <c r="Y1906" s="363"/>
      <c r="Z1906" s="363"/>
      <c r="AA1906" s="363"/>
      <c r="AB1906" s="363"/>
      <c r="AC1906" s="363"/>
      <c r="AD1906" s="363" t="s">
        <v>360</v>
      </c>
      <c r="AE1906" s="367"/>
      <c r="AF1906" s="362"/>
      <c r="AG1906" s="364">
        <v>1.0994653550589662E-3</v>
      </c>
      <c r="AH1906" s="364">
        <v>1.1496551591232312E-3</v>
      </c>
      <c r="AI1906" s="364">
        <v>2.8534288214247296</v>
      </c>
      <c r="AJ1906" s="363" t="s">
        <v>181</v>
      </c>
      <c r="AK1906" s="368">
        <v>-7.8496393035706795</v>
      </c>
      <c r="AL1906" s="364">
        <v>2.1632726477097885E-3</v>
      </c>
      <c r="AM1906" s="369"/>
      <c r="AN1906" s="370">
        <v>20</v>
      </c>
      <c r="AO1906" s="371" t="s">
        <v>305</v>
      </c>
      <c r="AP1906" s="371" t="s">
        <v>0</v>
      </c>
      <c r="AQ1906" s="371" t="s">
        <v>386</v>
      </c>
      <c r="AR1906" s="372" t="s">
        <v>0</v>
      </c>
      <c r="AS1906" s="372"/>
      <c r="AT1906" s="363"/>
    </row>
    <row r="1907" spans="1:46" x14ac:dyDescent="0.3">
      <c r="A1907" s="362" t="s">
        <v>2115</v>
      </c>
      <c r="B1907" s="363" t="s">
        <v>294</v>
      </c>
      <c r="C1907" s="363" t="s">
        <v>295</v>
      </c>
      <c r="D1907" s="363" t="s">
        <v>438</v>
      </c>
      <c r="E1907" s="363" t="s">
        <v>297</v>
      </c>
      <c r="F1907" s="363" t="s">
        <v>452</v>
      </c>
      <c r="G1907" s="363" t="s">
        <v>463</v>
      </c>
      <c r="H1907" s="363" t="s">
        <v>479</v>
      </c>
      <c r="I1907" s="363" t="s">
        <v>465</v>
      </c>
      <c r="J1907" s="363" t="s">
        <v>466</v>
      </c>
      <c r="K1907" s="363" t="s">
        <v>182</v>
      </c>
      <c r="L1907" s="364">
        <v>1.4466162774492439</v>
      </c>
      <c r="M1907" s="365">
        <v>1.75</v>
      </c>
      <c r="N1907" s="364">
        <v>1.3004844332493704</v>
      </c>
      <c r="O1907" s="363" t="s">
        <v>480</v>
      </c>
      <c r="P1907" s="363"/>
      <c r="Q1907" s="363" t="s">
        <v>300</v>
      </c>
      <c r="R1907" s="363" t="s">
        <v>479</v>
      </c>
      <c r="S1907" s="363"/>
      <c r="T1907" s="365">
        <v>2.8</v>
      </c>
      <c r="U1907" s="366">
        <v>30</v>
      </c>
      <c r="V1907" s="367">
        <v>45200</v>
      </c>
      <c r="W1907" s="367">
        <v>45930</v>
      </c>
      <c r="X1907" s="363" t="s">
        <v>3396</v>
      </c>
      <c r="Y1907" s="363"/>
      <c r="Z1907" s="363"/>
      <c r="AA1907" s="363"/>
      <c r="AB1907" s="363"/>
      <c r="AC1907" s="363"/>
      <c r="AD1907" s="363" t="s">
        <v>360</v>
      </c>
      <c r="AE1907" s="367"/>
      <c r="AF1907" s="362"/>
      <c r="AG1907" s="364">
        <v>1.7966133791307064E-4</v>
      </c>
      <c r="AH1907" s="364">
        <v>1.8727472712470555E-4</v>
      </c>
      <c r="AI1907" s="364">
        <v>0.36508347635398392</v>
      </c>
      <c r="AJ1907" s="363" t="s">
        <v>0</v>
      </c>
      <c r="AK1907" s="368">
        <v>115.03164448884135</v>
      </c>
      <c r="AL1907" s="364">
        <v>4.4987825745001694E-4</v>
      </c>
      <c r="AM1907" s="369"/>
      <c r="AN1907" s="370">
        <v>20</v>
      </c>
      <c r="AO1907" s="371" t="s">
        <v>305</v>
      </c>
      <c r="AP1907" s="371" t="s">
        <v>0</v>
      </c>
      <c r="AQ1907" s="371" t="s">
        <v>386</v>
      </c>
      <c r="AR1907" s="372" t="s">
        <v>0</v>
      </c>
      <c r="AS1907" s="372"/>
      <c r="AT1907" s="363"/>
    </row>
    <row r="1908" spans="1:46" x14ac:dyDescent="0.3">
      <c r="A1908" s="362" t="s">
        <v>2116</v>
      </c>
      <c r="B1908" s="363" t="s">
        <v>308</v>
      </c>
      <c r="C1908" s="363" t="s">
        <v>295</v>
      </c>
      <c r="D1908" s="363" t="s">
        <v>438</v>
      </c>
      <c r="E1908" s="363" t="s">
        <v>297</v>
      </c>
      <c r="F1908" s="363" t="s">
        <v>452</v>
      </c>
      <c r="G1908" s="363" t="s">
        <v>463</v>
      </c>
      <c r="H1908" s="363" t="s">
        <v>479</v>
      </c>
      <c r="I1908" s="363" t="s">
        <v>465</v>
      </c>
      <c r="J1908" s="363" t="s">
        <v>466</v>
      </c>
      <c r="K1908" s="363" t="s">
        <v>182</v>
      </c>
      <c r="L1908" s="364">
        <v>1.847877639854598</v>
      </c>
      <c r="M1908" s="365">
        <v>2</v>
      </c>
      <c r="N1908" s="364">
        <v>1.6612118518518519</v>
      </c>
      <c r="O1908" s="363" t="s">
        <v>480</v>
      </c>
      <c r="P1908" s="363"/>
      <c r="Q1908" s="363" t="s">
        <v>300</v>
      </c>
      <c r="R1908" s="363" t="s">
        <v>479</v>
      </c>
      <c r="S1908" s="363"/>
      <c r="T1908" s="365">
        <v>2.8</v>
      </c>
      <c r="U1908" s="366">
        <v>30</v>
      </c>
      <c r="V1908" s="367">
        <v>45200</v>
      </c>
      <c r="W1908" s="367">
        <v>45930</v>
      </c>
      <c r="X1908" s="363" t="s">
        <v>3396</v>
      </c>
      <c r="Y1908" s="363"/>
      <c r="Z1908" s="363"/>
      <c r="AA1908" s="363"/>
      <c r="AB1908" s="363"/>
      <c r="AC1908" s="363"/>
      <c r="AD1908" s="363" t="s">
        <v>360</v>
      </c>
      <c r="AE1908" s="367"/>
      <c r="AF1908" s="362"/>
      <c r="AG1908" s="364">
        <v>2.2906595256151564E-4</v>
      </c>
      <c r="AH1908" s="364">
        <v>2.387729283206995E-4</v>
      </c>
      <c r="AI1908" s="364">
        <v>0.46547685354518809</v>
      </c>
      <c r="AJ1908" s="363" t="s">
        <v>0</v>
      </c>
      <c r="AK1908" s="368">
        <v>85.529988406301484</v>
      </c>
      <c r="AL1908" s="364">
        <v>5.7358913596293438E-4</v>
      </c>
      <c r="AM1908" s="369"/>
      <c r="AN1908" s="370">
        <v>20</v>
      </c>
      <c r="AO1908" s="371" t="s">
        <v>305</v>
      </c>
      <c r="AP1908" s="371" t="s">
        <v>0</v>
      </c>
      <c r="AQ1908" s="371" t="s">
        <v>386</v>
      </c>
      <c r="AR1908" s="372" t="s">
        <v>0</v>
      </c>
      <c r="AS1908" s="372"/>
      <c r="AT1908" s="363"/>
    </row>
    <row r="1909" spans="1:46" x14ac:dyDescent="0.3">
      <c r="A1909" s="362" t="s">
        <v>2117</v>
      </c>
      <c r="B1909" s="363" t="s">
        <v>310</v>
      </c>
      <c r="C1909" s="363" t="s">
        <v>295</v>
      </c>
      <c r="D1909" s="363" t="s">
        <v>438</v>
      </c>
      <c r="E1909" s="363" t="s">
        <v>297</v>
      </c>
      <c r="F1909" s="363" t="s">
        <v>452</v>
      </c>
      <c r="G1909" s="363" t="s">
        <v>463</v>
      </c>
      <c r="H1909" s="363" t="s">
        <v>479</v>
      </c>
      <c r="I1909" s="363" t="s">
        <v>465</v>
      </c>
      <c r="J1909" s="363" t="s">
        <v>466</v>
      </c>
      <c r="K1909" s="363" t="s">
        <v>182</v>
      </c>
      <c r="L1909" s="364">
        <v>2.052426890402042</v>
      </c>
      <c r="M1909" s="365">
        <v>2.5</v>
      </c>
      <c r="N1909" s="364">
        <v>1.8450982910662823</v>
      </c>
      <c r="O1909" s="363" t="s">
        <v>480</v>
      </c>
      <c r="P1909" s="363"/>
      <c r="Q1909" s="363" t="s">
        <v>300</v>
      </c>
      <c r="R1909" s="363" t="s">
        <v>479</v>
      </c>
      <c r="S1909" s="363"/>
      <c r="T1909" s="365">
        <v>2.8</v>
      </c>
      <c r="U1909" s="366">
        <v>30</v>
      </c>
      <c r="V1909" s="367">
        <v>45200</v>
      </c>
      <c r="W1909" s="367">
        <v>45930</v>
      </c>
      <c r="X1909" s="363" t="s">
        <v>3396</v>
      </c>
      <c r="Y1909" s="363"/>
      <c r="Z1909" s="363"/>
      <c r="AA1909" s="363"/>
      <c r="AB1909" s="363"/>
      <c r="AC1909" s="363"/>
      <c r="AD1909" s="363" t="s">
        <v>360</v>
      </c>
      <c r="AE1909" s="367"/>
      <c r="AF1909" s="362"/>
      <c r="AG1909" s="364">
        <v>2.5457783587085682E-4</v>
      </c>
      <c r="AH1909" s="364">
        <v>2.6536591176773314E-4</v>
      </c>
      <c r="AI1909" s="364">
        <v>0.51731865298351809</v>
      </c>
      <c r="AJ1909" s="363" t="s">
        <v>0</v>
      </c>
      <c r="AK1909" s="368">
        <v>74.778825595121546</v>
      </c>
      <c r="AL1909" s="364">
        <v>6.3747178172742164E-4</v>
      </c>
      <c r="AM1909" s="369"/>
      <c r="AN1909" s="370">
        <v>20</v>
      </c>
      <c r="AO1909" s="371" t="s">
        <v>305</v>
      </c>
      <c r="AP1909" s="371" t="s">
        <v>0</v>
      </c>
      <c r="AQ1909" s="371" t="s">
        <v>386</v>
      </c>
      <c r="AR1909" s="372" t="s">
        <v>0</v>
      </c>
      <c r="AS1909" s="372"/>
      <c r="AT1909" s="363"/>
    </row>
    <row r="1910" spans="1:46" x14ac:dyDescent="0.3">
      <c r="A1910" s="362" t="s">
        <v>2118</v>
      </c>
      <c r="B1910" s="363" t="s">
        <v>294</v>
      </c>
      <c r="C1910" s="363" t="s">
        <v>295</v>
      </c>
      <c r="D1910" s="363" t="s">
        <v>438</v>
      </c>
      <c r="E1910" s="363" t="s">
        <v>297</v>
      </c>
      <c r="F1910" s="363" t="s">
        <v>452</v>
      </c>
      <c r="G1910" s="363" t="s">
        <v>463</v>
      </c>
      <c r="H1910" s="363" t="s">
        <v>479</v>
      </c>
      <c r="I1910" s="363" t="s">
        <v>465</v>
      </c>
      <c r="J1910" s="363" t="s">
        <v>468</v>
      </c>
      <c r="K1910" s="363" t="s">
        <v>182</v>
      </c>
      <c r="L1910" s="364">
        <v>1.4850340542892233</v>
      </c>
      <c r="M1910" s="365">
        <v>1.9</v>
      </c>
      <c r="N1910" s="364">
        <v>1.3350213878787878</v>
      </c>
      <c r="O1910" s="363" t="s">
        <v>481</v>
      </c>
      <c r="P1910" s="363"/>
      <c r="Q1910" s="363" t="s">
        <v>300</v>
      </c>
      <c r="R1910" s="363" t="s">
        <v>479</v>
      </c>
      <c r="S1910" s="363"/>
      <c r="T1910" s="365">
        <v>1.95</v>
      </c>
      <c r="U1910" s="366">
        <v>30</v>
      </c>
      <c r="V1910" s="367">
        <v>45200</v>
      </c>
      <c r="W1910" s="367">
        <v>45930</v>
      </c>
      <c r="X1910" s="363" t="s">
        <v>3396</v>
      </c>
      <c r="Y1910" s="363"/>
      <c r="Z1910" s="363"/>
      <c r="AA1910" s="363"/>
      <c r="AB1910" s="363"/>
      <c r="AC1910" s="363"/>
      <c r="AD1910" s="363" t="s">
        <v>360</v>
      </c>
      <c r="AE1910" s="367"/>
      <c r="AF1910" s="362"/>
      <c r="AG1910" s="364">
        <v>1.8415049344780302E-4</v>
      </c>
      <c r="AH1910" s="364">
        <v>1.9195411662248469E-4</v>
      </c>
      <c r="AI1910" s="364">
        <v>0.5373210499129768</v>
      </c>
      <c r="AJ1910" s="363" t="s">
        <v>0</v>
      </c>
      <c r="AK1910" s="368">
        <v>71.185292510521691</v>
      </c>
      <c r="AL1910" s="364">
        <v>4.6111925950892787E-4</v>
      </c>
      <c r="AM1910" s="369"/>
      <c r="AN1910" s="370">
        <v>20</v>
      </c>
      <c r="AO1910" s="371" t="s">
        <v>305</v>
      </c>
      <c r="AP1910" s="371" t="s">
        <v>0</v>
      </c>
      <c r="AQ1910" s="371" t="s">
        <v>386</v>
      </c>
      <c r="AR1910" s="372" t="s">
        <v>0</v>
      </c>
      <c r="AS1910" s="372"/>
      <c r="AT1910" s="363"/>
    </row>
    <row r="1911" spans="1:46" x14ac:dyDescent="0.3">
      <c r="A1911" s="362" t="s">
        <v>2119</v>
      </c>
      <c r="B1911" s="363" t="s">
        <v>308</v>
      </c>
      <c r="C1911" s="363" t="s">
        <v>295</v>
      </c>
      <c r="D1911" s="363" t="s">
        <v>438</v>
      </c>
      <c r="E1911" s="363" t="s">
        <v>297</v>
      </c>
      <c r="F1911" s="363" t="s">
        <v>452</v>
      </c>
      <c r="G1911" s="363" t="s">
        <v>463</v>
      </c>
      <c r="H1911" s="363" t="s">
        <v>479</v>
      </c>
      <c r="I1911" s="363" t="s">
        <v>465</v>
      </c>
      <c r="J1911" s="363" t="s">
        <v>468</v>
      </c>
      <c r="K1911" s="363" t="s">
        <v>182</v>
      </c>
      <c r="L1911" s="364">
        <v>2.391593427512976</v>
      </c>
      <c r="M1911" s="365">
        <v>2.2000000000000002</v>
      </c>
      <c r="N1911" s="364">
        <v>2.150003474747475</v>
      </c>
      <c r="O1911" s="363" t="s">
        <v>481</v>
      </c>
      <c r="P1911" s="363"/>
      <c r="Q1911" s="363" t="s">
        <v>300</v>
      </c>
      <c r="R1911" s="363" t="s">
        <v>479</v>
      </c>
      <c r="S1911" s="363"/>
      <c r="T1911" s="365">
        <v>1.95</v>
      </c>
      <c r="U1911" s="366">
        <v>30</v>
      </c>
      <c r="V1911" s="367">
        <v>45200</v>
      </c>
      <c r="W1911" s="367">
        <v>45930</v>
      </c>
      <c r="X1911" s="363" t="s">
        <v>3396</v>
      </c>
      <c r="Y1911" s="363"/>
      <c r="Z1911" s="363"/>
      <c r="AA1911" s="363"/>
      <c r="AB1911" s="363"/>
      <c r="AC1911" s="363"/>
      <c r="AD1911" s="363" t="s">
        <v>360</v>
      </c>
      <c r="AE1911" s="367"/>
      <c r="AF1911" s="362"/>
      <c r="AG1911" s="364">
        <v>2.964325426797874E-4</v>
      </c>
      <c r="AH1911" s="364">
        <v>3.0899426769325568E-4</v>
      </c>
      <c r="AI1911" s="364">
        <v>0.8649417228209817</v>
      </c>
      <c r="AJ1911" s="363" t="s">
        <v>0</v>
      </c>
      <c r="AK1911" s="368">
        <v>35.98208825535513</v>
      </c>
      <c r="AL1911" s="364">
        <v>7.4227742763880713E-4</v>
      </c>
      <c r="AM1911" s="369"/>
      <c r="AN1911" s="370">
        <v>20</v>
      </c>
      <c r="AO1911" s="371" t="s">
        <v>305</v>
      </c>
      <c r="AP1911" s="371" t="s">
        <v>0</v>
      </c>
      <c r="AQ1911" s="371" t="s">
        <v>386</v>
      </c>
      <c r="AR1911" s="372" t="s">
        <v>0</v>
      </c>
      <c r="AS1911" s="372"/>
      <c r="AT1911" s="363"/>
    </row>
    <row r="1912" spans="1:46" x14ac:dyDescent="0.3">
      <c r="A1912" s="362" t="s">
        <v>2120</v>
      </c>
      <c r="B1912" s="363" t="s">
        <v>310</v>
      </c>
      <c r="C1912" s="363" t="s">
        <v>295</v>
      </c>
      <c r="D1912" s="363" t="s">
        <v>438</v>
      </c>
      <c r="E1912" s="363" t="s">
        <v>297</v>
      </c>
      <c r="F1912" s="363" t="s">
        <v>452</v>
      </c>
      <c r="G1912" s="363" t="s">
        <v>463</v>
      </c>
      <c r="H1912" s="363" t="s">
        <v>479</v>
      </c>
      <c r="I1912" s="363" t="s">
        <v>465</v>
      </c>
      <c r="J1912" s="363" t="s">
        <v>468</v>
      </c>
      <c r="K1912" s="363" t="s">
        <v>182</v>
      </c>
      <c r="L1912" s="364">
        <v>2.3627707783389962</v>
      </c>
      <c r="M1912" s="365">
        <v>2.8</v>
      </c>
      <c r="N1912" s="364">
        <v>2.1240923833543506</v>
      </c>
      <c r="O1912" s="363" t="s">
        <v>481</v>
      </c>
      <c r="P1912" s="363"/>
      <c r="Q1912" s="363" t="s">
        <v>300</v>
      </c>
      <c r="R1912" s="363" t="s">
        <v>479</v>
      </c>
      <c r="S1912" s="363"/>
      <c r="T1912" s="365">
        <v>1.95</v>
      </c>
      <c r="U1912" s="366">
        <v>30</v>
      </c>
      <c r="V1912" s="367">
        <v>45200</v>
      </c>
      <c r="W1912" s="367">
        <v>45930</v>
      </c>
      <c r="X1912" s="363" t="s">
        <v>3396</v>
      </c>
      <c r="Y1912" s="363"/>
      <c r="Z1912" s="363"/>
      <c r="AA1912" s="363"/>
      <c r="AB1912" s="363"/>
      <c r="AC1912" s="363"/>
      <c r="AD1912" s="363" t="s">
        <v>360</v>
      </c>
      <c r="AE1912" s="367"/>
      <c r="AF1912" s="362"/>
      <c r="AG1912" s="364">
        <v>2.9296364905097489E-4</v>
      </c>
      <c r="AH1912" s="364">
        <v>3.0537837506267301E-4</v>
      </c>
      <c r="AI1912" s="364">
        <v>0.85482005802512639</v>
      </c>
      <c r="AJ1912" s="363" t="s">
        <v>0</v>
      </c>
      <c r="AK1912" s="368">
        <v>36.665719649559023</v>
      </c>
      <c r="AL1912" s="364">
        <v>7.3359119698319041E-4</v>
      </c>
      <c r="AM1912" s="369"/>
      <c r="AN1912" s="370">
        <v>20</v>
      </c>
      <c r="AO1912" s="371" t="s">
        <v>305</v>
      </c>
      <c r="AP1912" s="371" t="s">
        <v>0</v>
      </c>
      <c r="AQ1912" s="371" t="s">
        <v>386</v>
      </c>
      <c r="AR1912" s="372" t="s">
        <v>0</v>
      </c>
      <c r="AS1912" s="372"/>
      <c r="AT1912" s="363"/>
    </row>
    <row r="1913" spans="1:46" x14ac:dyDescent="0.3">
      <c r="A1913" s="362" t="s">
        <v>2127</v>
      </c>
      <c r="B1913" s="363" t="s">
        <v>294</v>
      </c>
      <c r="C1913" s="363" t="s">
        <v>295</v>
      </c>
      <c r="D1913" s="363" t="s">
        <v>438</v>
      </c>
      <c r="E1913" s="363" t="s">
        <v>297</v>
      </c>
      <c r="F1913" s="363" t="s">
        <v>452</v>
      </c>
      <c r="G1913" s="363" t="s">
        <v>463</v>
      </c>
      <c r="H1913" s="363" t="s">
        <v>479</v>
      </c>
      <c r="I1913" s="363" t="s">
        <v>465</v>
      </c>
      <c r="J1913" s="363" t="s">
        <v>466</v>
      </c>
      <c r="K1913" s="363" t="s">
        <v>474</v>
      </c>
      <c r="L1913" s="364">
        <v>1.8817303082720516</v>
      </c>
      <c r="M1913" s="365">
        <v>1.75</v>
      </c>
      <c r="N1913" s="364">
        <v>1.6916448484848485</v>
      </c>
      <c r="O1913" s="363" t="s">
        <v>484</v>
      </c>
      <c r="P1913" s="363"/>
      <c r="Q1913" s="363" t="s">
        <v>300</v>
      </c>
      <c r="R1913" s="363" t="s">
        <v>479</v>
      </c>
      <c r="S1913" s="363"/>
      <c r="T1913" s="365">
        <v>2.8</v>
      </c>
      <c r="U1913" s="366">
        <v>30</v>
      </c>
      <c r="V1913" s="367">
        <v>45200</v>
      </c>
      <c r="W1913" s="367">
        <v>45930</v>
      </c>
      <c r="X1913" s="363" t="s">
        <v>3396</v>
      </c>
      <c r="Y1913" s="363"/>
      <c r="Z1913" s="363"/>
      <c r="AA1913" s="363"/>
      <c r="AB1913" s="363"/>
      <c r="AC1913" s="363"/>
      <c r="AD1913" s="363" t="s">
        <v>360</v>
      </c>
      <c r="AE1913" s="367"/>
      <c r="AF1913" s="362"/>
      <c r="AG1913" s="364">
        <v>2.3305036197594303E-4</v>
      </c>
      <c r="AH1913" s="364">
        <v>2.4292618240701294E-4</v>
      </c>
      <c r="AI1913" s="364">
        <v>0.47357343156878334</v>
      </c>
      <c r="AJ1913" s="363" t="s">
        <v>0</v>
      </c>
      <c r="AK1913" s="368">
        <v>83.695784200438709</v>
      </c>
      <c r="AL1913" s="364">
        <v>5.8356623612901065E-4</v>
      </c>
      <c r="AM1913" s="369"/>
      <c r="AN1913" s="370">
        <v>20</v>
      </c>
      <c r="AO1913" s="371" t="s">
        <v>305</v>
      </c>
      <c r="AP1913" s="371" t="s">
        <v>0</v>
      </c>
      <c r="AQ1913" s="371" t="s">
        <v>386</v>
      </c>
      <c r="AR1913" s="372" t="s">
        <v>0</v>
      </c>
      <c r="AS1913" s="372"/>
      <c r="AT1913" s="363"/>
    </row>
    <row r="1914" spans="1:46" x14ac:dyDescent="0.3">
      <c r="A1914" s="362" t="s">
        <v>2128</v>
      </c>
      <c r="B1914" s="363" t="s">
        <v>308</v>
      </c>
      <c r="C1914" s="363" t="s">
        <v>295</v>
      </c>
      <c r="D1914" s="363" t="s">
        <v>438</v>
      </c>
      <c r="E1914" s="363" t="s">
        <v>297</v>
      </c>
      <c r="F1914" s="363" t="s">
        <v>452</v>
      </c>
      <c r="G1914" s="363" t="s">
        <v>463</v>
      </c>
      <c r="H1914" s="363" t="s">
        <v>479</v>
      </c>
      <c r="I1914" s="363" t="s">
        <v>465</v>
      </c>
      <c r="J1914" s="363" t="s">
        <v>466</v>
      </c>
      <c r="K1914" s="363" t="s">
        <v>474</v>
      </c>
      <c r="L1914" s="364">
        <v>2.6282658986316565</v>
      </c>
      <c r="M1914" s="365">
        <v>2</v>
      </c>
      <c r="N1914" s="364">
        <v>2.36276816519546</v>
      </c>
      <c r="O1914" s="363" t="s">
        <v>484</v>
      </c>
      <c r="P1914" s="363"/>
      <c r="Q1914" s="363" t="s">
        <v>300</v>
      </c>
      <c r="R1914" s="363" t="s">
        <v>479</v>
      </c>
      <c r="S1914" s="363"/>
      <c r="T1914" s="365">
        <v>2.8</v>
      </c>
      <c r="U1914" s="366">
        <v>30</v>
      </c>
      <c r="V1914" s="367">
        <v>45200</v>
      </c>
      <c r="W1914" s="367">
        <v>45930</v>
      </c>
      <c r="X1914" s="363" t="s">
        <v>3396</v>
      </c>
      <c r="Y1914" s="363"/>
      <c r="Z1914" s="363"/>
      <c r="AA1914" s="363"/>
      <c r="AB1914" s="363"/>
      <c r="AC1914" s="363"/>
      <c r="AD1914" s="363" t="s">
        <v>360</v>
      </c>
      <c r="AE1914" s="367"/>
      <c r="AF1914" s="362"/>
      <c r="AG1914" s="364">
        <v>3.256267863105679E-4</v>
      </c>
      <c r="AH1914" s="364">
        <v>3.3942565639977852E-4</v>
      </c>
      <c r="AI1914" s="364">
        <v>0.6616947225326727</v>
      </c>
      <c r="AJ1914" s="363" t="s">
        <v>0</v>
      </c>
      <c r="AK1914" s="368">
        <v>53.716272898710038</v>
      </c>
      <c r="AL1914" s="364">
        <v>8.1538083210383244E-4</v>
      </c>
      <c r="AM1914" s="369"/>
      <c r="AN1914" s="370">
        <v>20</v>
      </c>
      <c r="AO1914" s="371" t="s">
        <v>305</v>
      </c>
      <c r="AP1914" s="371" t="s">
        <v>0</v>
      </c>
      <c r="AQ1914" s="371" t="s">
        <v>386</v>
      </c>
      <c r="AR1914" s="372" t="s">
        <v>0</v>
      </c>
      <c r="AS1914" s="372"/>
      <c r="AT1914" s="363"/>
    </row>
    <row r="1915" spans="1:46" x14ac:dyDescent="0.3">
      <c r="A1915" s="362" t="s">
        <v>2129</v>
      </c>
      <c r="B1915" s="363" t="s">
        <v>310</v>
      </c>
      <c r="C1915" s="363" t="s">
        <v>295</v>
      </c>
      <c r="D1915" s="363" t="s">
        <v>438</v>
      </c>
      <c r="E1915" s="363" t="s">
        <v>297</v>
      </c>
      <c r="F1915" s="363" t="s">
        <v>452</v>
      </c>
      <c r="G1915" s="363" t="s">
        <v>463</v>
      </c>
      <c r="H1915" s="363" t="s">
        <v>479</v>
      </c>
      <c r="I1915" s="363" t="s">
        <v>465</v>
      </c>
      <c r="J1915" s="363" t="s">
        <v>466</v>
      </c>
      <c r="K1915" s="363" t="s">
        <v>474</v>
      </c>
      <c r="L1915" s="364">
        <v>2.7124116920803352</v>
      </c>
      <c r="M1915" s="365">
        <v>2.5</v>
      </c>
      <c r="N1915" s="364">
        <v>2.4384138607467207</v>
      </c>
      <c r="O1915" s="363" t="s">
        <v>484</v>
      </c>
      <c r="P1915" s="363"/>
      <c r="Q1915" s="363" t="s">
        <v>300</v>
      </c>
      <c r="R1915" s="363" t="s">
        <v>479</v>
      </c>
      <c r="S1915" s="363"/>
      <c r="T1915" s="365">
        <v>2.8</v>
      </c>
      <c r="U1915" s="366">
        <v>30</v>
      </c>
      <c r="V1915" s="367">
        <v>45200</v>
      </c>
      <c r="W1915" s="367">
        <v>45930</v>
      </c>
      <c r="X1915" s="363" t="s">
        <v>3396</v>
      </c>
      <c r="Y1915" s="363"/>
      <c r="Z1915" s="363"/>
      <c r="AA1915" s="363"/>
      <c r="AB1915" s="363"/>
      <c r="AC1915" s="363"/>
      <c r="AD1915" s="363" t="s">
        <v>360</v>
      </c>
      <c r="AE1915" s="367"/>
      <c r="AF1915" s="362"/>
      <c r="AG1915" s="364">
        <v>3.3628816623245468E-4</v>
      </c>
      <c r="AH1915" s="364">
        <v>3.5053882653886666E-4</v>
      </c>
      <c r="AI1915" s="364">
        <v>0.68335933713381891</v>
      </c>
      <c r="AJ1915" s="363" t="s">
        <v>0</v>
      </c>
      <c r="AK1915" s="368">
        <v>51.323641690553664</v>
      </c>
      <c r="AL1915" s="364">
        <v>8.4207729934038223E-4</v>
      </c>
      <c r="AM1915" s="369"/>
      <c r="AN1915" s="370">
        <v>20</v>
      </c>
      <c r="AO1915" s="371" t="s">
        <v>305</v>
      </c>
      <c r="AP1915" s="371" t="s">
        <v>0</v>
      </c>
      <c r="AQ1915" s="371" t="s">
        <v>386</v>
      </c>
      <c r="AR1915" s="372" t="s">
        <v>0</v>
      </c>
      <c r="AS1915" s="372"/>
      <c r="AT1915" s="363"/>
    </row>
    <row r="1916" spans="1:46" x14ac:dyDescent="0.3">
      <c r="A1916" s="362" t="s">
        <v>2130</v>
      </c>
      <c r="B1916" s="363" t="s">
        <v>294</v>
      </c>
      <c r="C1916" s="363" t="s">
        <v>295</v>
      </c>
      <c r="D1916" s="363" t="s">
        <v>438</v>
      </c>
      <c r="E1916" s="363" t="s">
        <v>297</v>
      </c>
      <c r="F1916" s="363" t="s">
        <v>452</v>
      </c>
      <c r="G1916" s="363" t="s">
        <v>463</v>
      </c>
      <c r="H1916" s="363" t="s">
        <v>479</v>
      </c>
      <c r="I1916" s="363" t="s">
        <v>465</v>
      </c>
      <c r="J1916" s="363" t="s">
        <v>468</v>
      </c>
      <c r="K1916" s="363" t="s">
        <v>474</v>
      </c>
      <c r="L1916" s="364">
        <v>2.068882850616605</v>
      </c>
      <c r="M1916" s="365">
        <v>1.9</v>
      </c>
      <c r="N1916" s="364">
        <v>1.8598919308357347</v>
      </c>
      <c r="O1916" s="363" t="s">
        <v>485</v>
      </c>
      <c r="P1916" s="363"/>
      <c r="Q1916" s="363" t="s">
        <v>300</v>
      </c>
      <c r="R1916" s="363" t="s">
        <v>479</v>
      </c>
      <c r="S1916" s="363"/>
      <c r="T1916" s="365">
        <v>1.95</v>
      </c>
      <c r="U1916" s="366">
        <v>30</v>
      </c>
      <c r="V1916" s="367">
        <v>45200</v>
      </c>
      <c r="W1916" s="367">
        <v>45930</v>
      </c>
      <c r="X1916" s="363" t="s">
        <v>3396</v>
      </c>
      <c r="Y1916" s="363"/>
      <c r="Z1916" s="363"/>
      <c r="AA1916" s="363"/>
      <c r="AB1916" s="363"/>
      <c r="AC1916" s="363"/>
      <c r="AD1916" s="363" t="s">
        <v>360</v>
      </c>
      <c r="AE1916" s="367"/>
      <c r="AF1916" s="362"/>
      <c r="AG1916" s="364">
        <v>2.5667312670106957E-4</v>
      </c>
      <c r="AH1916" s="364">
        <v>2.6754999334606833E-4</v>
      </c>
      <c r="AI1916" s="364">
        <v>0.74893024363552463</v>
      </c>
      <c r="AJ1916" s="363" t="s">
        <v>0</v>
      </c>
      <c r="AK1916" s="368">
        <v>44.925523104391473</v>
      </c>
      <c r="AL1916" s="364">
        <v>6.4271846305851148E-4</v>
      </c>
      <c r="AM1916" s="369"/>
      <c r="AN1916" s="370">
        <v>20</v>
      </c>
      <c r="AO1916" s="371" t="s">
        <v>305</v>
      </c>
      <c r="AP1916" s="371" t="s">
        <v>0</v>
      </c>
      <c r="AQ1916" s="371" t="s">
        <v>386</v>
      </c>
      <c r="AR1916" s="372" t="s">
        <v>0</v>
      </c>
      <c r="AS1916" s="372"/>
      <c r="AT1916" s="363"/>
    </row>
    <row r="1917" spans="1:46" x14ac:dyDescent="0.3">
      <c r="A1917" s="362" t="s">
        <v>2131</v>
      </c>
      <c r="B1917" s="363" t="s">
        <v>308</v>
      </c>
      <c r="C1917" s="363" t="s">
        <v>295</v>
      </c>
      <c r="D1917" s="363" t="s">
        <v>438</v>
      </c>
      <c r="E1917" s="363" t="s">
        <v>297</v>
      </c>
      <c r="F1917" s="363" t="s">
        <v>452</v>
      </c>
      <c r="G1917" s="363" t="s">
        <v>463</v>
      </c>
      <c r="H1917" s="363" t="s">
        <v>479</v>
      </c>
      <c r="I1917" s="363" t="s">
        <v>465</v>
      </c>
      <c r="J1917" s="363" t="s">
        <v>468</v>
      </c>
      <c r="K1917" s="363" t="s">
        <v>474</v>
      </c>
      <c r="L1917" s="364">
        <v>3.0318835781478084</v>
      </c>
      <c r="M1917" s="365">
        <v>2.2000000000000002</v>
      </c>
      <c r="N1917" s="364">
        <v>2.7256138744394622</v>
      </c>
      <c r="O1917" s="363" t="s">
        <v>485</v>
      </c>
      <c r="P1917" s="363"/>
      <c r="Q1917" s="363" t="s">
        <v>300</v>
      </c>
      <c r="R1917" s="363" t="s">
        <v>479</v>
      </c>
      <c r="S1917" s="363"/>
      <c r="T1917" s="365">
        <v>1.95</v>
      </c>
      <c r="U1917" s="366">
        <v>30</v>
      </c>
      <c r="V1917" s="367">
        <v>45200</v>
      </c>
      <c r="W1917" s="367">
        <v>45930</v>
      </c>
      <c r="X1917" s="363" t="s">
        <v>3396</v>
      </c>
      <c r="Y1917" s="363"/>
      <c r="Z1917" s="363"/>
      <c r="AA1917" s="363"/>
      <c r="AB1917" s="363"/>
      <c r="AC1917" s="363"/>
      <c r="AD1917" s="363" t="s">
        <v>360</v>
      </c>
      <c r="AE1917" s="367"/>
      <c r="AF1917" s="362"/>
      <c r="AG1917" s="364">
        <v>3.7595450508291192E-4</v>
      </c>
      <c r="AH1917" s="364">
        <v>3.9188607949013749E-4</v>
      </c>
      <c r="AI1917" s="364">
        <v>1.0969738153209048</v>
      </c>
      <c r="AJ1917" s="363" t="s">
        <v>181</v>
      </c>
      <c r="AK1917" s="368">
        <v>23.769814033794002</v>
      </c>
      <c r="AL1917" s="364">
        <v>9.414031955446066E-4</v>
      </c>
      <c r="AM1917" s="369"/>
      <c r="AN1917" s="370">
        <v>20</v>
      </c>
      <c r="AO1917" s="371" t="s">
        <v>305</v>
      </c>
      <c r="AP1917" s="371" t="s">
        <v>0</v>
      </c>
      <c r="AQ1917" s="371" t="s">
        <v>386</v>
      </c>
      <c r="AR1917" s="372" t="s">
        <v>0</v>
      </c>
      <c r="AS1917" s="372"/>
      <c r="AT1917" s="363"/>
    </row>
    <row r="1918" spans="1:46" x14ac:dyDescent="0.3">
      <c r="A1918" s="362" t="s">
        <v>2132</v>
      </c>
      <c r="B1918" s="363" t="s">
        <v>310</v>
      </c>
      <c r="C1918" s="363" t="s">
        <v>295</v>
      </c>
      <c r="D1918" s="363" t="s">
        <v>438</v>
      </c>
      <c r="E1918" s="363" t="s">
        <v>297</v>
      </c>
      <c r="F1918" s="363" t="s">
        <v>452</v>
      </c>
      <c r="G1918" s="363" t="s">
        <v>463</v>
      </c>
      <c r="H1918" s="363" t="s">
        <v>479</v>
      </c>
      <c r="I1918" s="363" t="s">
        <v>465</v>
      </c>
      <c r="J1918" s="363" t="s">
        <v>468</v>
      </c>
      <c r="K1918" s="363" t="s">
        <v>474</v>
      </c>
      <c r="L1918" s="364">
        <v>3.2188747681531686</v>
      </c>
      <c r="M1918" s="365">
        <v>2.8</v>
      </c>
      <c r="N1918" s="364">
        <v>2.8937159036697246</v>
      </c>
      <c r="O1918" s="363" t="s">
        <v>485</v>
      </c>
      <c r="P1918" s="363"/>
      <c r="Q1918" s="363" t="s">
        <v>300</v>
      </c>
      <c r="R1918" s="363" t="s">
        <v>479</v>
      </c>
      <c r="S1918" s="363"/>
      <c r="T1918" s="365">
        <v>1.95</v>
      </c>
      <c r="U1918" s="366">
        <v>30</v>
      </c>
      <c r="V1918" s="367">
        <v>45200</v>
      </c>
      <c r="W1918" s="367">
        <v>45930</v>
      </c>
      <c r="X1918" s="363" t="s">
        <v>3396</v>
      </c>
      <c r="Y1918" s="363"/>
      <c r="Z1918" s="363"/>
      <c r="AA1918" s="363"/>
      <c r="AB1918" s="363"/>
      <c r="AC1918" s="363"/>
      <c r="AD1918" s="363" t="s">
        <v>360</v>
      </c>
      <c r="AE1918" s="367"/>
      <c r="AF1918" s="362"/>
      <c r="AG1918" s="364">
        <v>3.9897267287596115E-4</v>
      </c>
      <c r="AH1918" s="364">
        <v>4.1587967289441089E-4</v>
      </c>
      <c r="AI1918" s="364">
        <v>1.1641370678002689</v>
      </c>
      <c r="AJ1918" s="363" t="s">
        <v>181</v>
      </c>
      <c r="AK1918" s="368">
        <v>21.143401517605671</v>
      </c>
      <c r="AL1918" s="364">
        <v>9.9904149066539351E-4</v>
      </c>
      <c r="AM1918" s="369"/>
      <c r="AN1918" s="370">
        <v>20</v>
      </c>
      <c r="AO1918" s="371" t="s">
        <v>305</v>
      </c>
      <c r="AP1918" s="371" t="s">
        <v>0</v>
      </c>
      <c r="AQ1918" s="371" t="s">
        <v>386</v>
      </c>
      <c r="AR1918" s="372" t="s">
        <v>0</v>
      </c>
      <c r="AS1918" s="372"/>
      <c r="AT1918" s="363"/>
    </row>
    <row r="1919" spans="1:46" x14ac:dyDescent="0.3">
      <c r="A1919" s="362" t="s">
        <v>2139</v>
      </c>
      <c r="B1919" s="363" t="s">
        <v>294</v>
      </c>
      <c r="C1919" s="363" t="s">
        <v>295</v>
      </c>
      <c r="D1919" s="363" t="s">
        <v>438</v>
      </c>
      <c r="E1919" s="363" t="s">
        <v>297</v>
      </c>
      <c r="F1919" s="363" t="s">
        <v>452</v>
      </c>
      <c r="G1919" s="363" t="s">
        <v>463</v>
      </c>
      <c r="H1919" s="363" t="s">
        <v>488</v>
      </c>
      <c r="I1919" s="363" t="s">
        <v>465</v>
      </c>
      <c r="J1919" s="363" t="s">
        <v>466</v>
      </c>
      <c r="K1919" s="363" t="s">
        <v>182</v>
      </c>
      <c r="L1919" s="364">
        <v>4.8501834886893418</v>
      </c>
      <c r="M1919" s="365">
        <v>1.75</v>
      </c>
      <c r="N1919" s="364">
        <v>4.3566228513853904</v>
      </c>
      <c r="O1919" s="363" t="s">
        <v>489</v>
      </c>
      <c r="P1919" s="363"/>
      <c r="Q1919" s="363" t="s">
        <v>300</v>
      </c>
      <c r="R1919" s="363" t="s">
        <v>488</v>
      </c>
      <c r="S1919" s="363"/>
      <c r="T1919" s="365">
        <v>2.8</v>
      </c>
      <c r="U1919" s="366">
        <v>30</v>
      </c>
      <c r="V1919" s="367">
        <v>45200</v>
      </c>
      <c r="W1919" s="367">
        <v>45930</v>
      </c>
      <c r="X1919" s="363" t="s">
        <v>3396</v>
      </c>
      <c r="Y1919" s="363"/>
      <c r="Z1919" s="363"/>
      <c r="AA1919" s="363"/>
      <c r="AB1919" s="363"/>
      <c r="AC1919" s="363"/>
      <c r="AD1919" s="363" t="s">
        <v>360</v>
      </c>
      <c r="AE1919" s="367"/>
      <c r="AF1919" s="362"/>
      <c r="AG1919" s="364">
        <v>6.0186548200878666E-4</v>
      </c>
      <c r="AH1919" s="364">
        <v>6.2737033586776365E-4</v>
      </c>
      <c r="AI1919" s="364">
        <v>1.2230296457858465</v>
      </c>
      <c r="AJ1919" s="363" t="s">
        <v>181</v>
      </c>
      <c r="AK1919" s="368">
        <v>19.077778508607413</v>
      </c>
      <c r="AL1919" s="364">
        <v>1.5070921624575574E-3</v>
      </c>
      <c r="AM1919" s="369"/>
      <c r="AN1919" s="370">
        <v>20</v>
      </c>
      <c r="AO1919" s="371" t="s">
        <v>305</v>
      </c>
      <c r="AP1919" s="371" t="s">
        <v>0</v>
      </c>
      <c r="AQ1919" s="371" t="s">
        <v>386</v>
      </c>
      <c r="AR1919" s="372" t="s">
        <v>0</v>
      </c>
      <c r="AS1919" s="372"/>
      <c r="AT1919" s="363"/>
    </row>
    <row r="1920" spans="1:46" x14ac:dyDescent="0.3">
      <c r="A1920" s="362" t="s">
        <v>2140</v>
      </c>
      <c r="B1920" s="363" t="s">
        <v>308</v>
      </c>
      <c r="C1920" s="363" t="s">
        <v>295</v>
      </c>
      <c r="D1920" s="363" t="s">
        <v>438</v>
      </c>
      <c r="E1920" s="363" t="s">
        <v>297</v>
      </c>
      <c r="F1920" s="363" t="s">
        <v>452</v>
      </c>
      <c r="G1920" s="363" t="s">
        <v>463</v>
      </c>
      <c r="H1920" s="363" t="s">
        <v>488</v>
      </c>
      <c r="I1920" s="363" t="s">
        <v>465</v>
      </c>
      <c r="J1920" s="363" t="s">
        <v>466</v>
      </c>
      <c r="K1920" s="363" t="s">
        <v>182</v>
      </c>
      <c r="L1920" s="364">
        <v>5.9517379521422793</v>
      </c>
      <c r="M1920" s="365">
        <v>2</v>
      </c>
      <c r="N1920" s="364">
        <v>5.346081777777778</v>
      </c>
      <c r="O1920" s="363" t="s">
        <v>489</v>
      </c>
      <c r="P1920" s="363"/>
      <c r="Q1920" s="363" t="s">
        <v>300</v>
      </c>
      <c r="R1920" s="363" t="s">
        <v>488</v>
      </c>
      <c r="S1920" s="363"/>
      <c r="T1920" s="365">
        <v>2.8</v>
      </c>
      <c r="U1920" s="366">
        <v>30</v>
      </c>
      <c r="V1920" s="367">
        <v>45200</v>
      </c>
      <c r="W1920" s="367">
        <v>45930</v>
      </c>
      <c r="X1920" s="363" t="s">
        <v>3396</v>
      </c>
      <c r="Y1920" s="363"/>
      <c r="Z1920" s="363"/>
      <c r="AA1920" s="363"/>
      <c r="AB1920" s="363"/>
      <c r="AC1920" s="363"/>
      <c r="AD1920" s="363" t="s">
        <v>360</v>
      </c>
      <c r="AE1920" s="367"/>
      <c r="AF1920" s="362"/>
      <c r="AG1920" s="364">
        <v>7.371758836979686E-4</v>
      </c>
      <c r="AH1920" s="364">
        <v>7.6841469659570574E-4</v>
      </c>
      <c r="AI1920" s="364">
        <v>1.4979891468636051</v>
      </c>
      <c r="AJ1920" s="363" t="s">
        <v>181</v>
      </c>
      <c r="AK1920" s="368">
        <v>11.583071163225569</v>
      </c>
      <c r="AL1920" s="364">
        <v>1.8459141284625339E-3</v>
      </c>
      <c r="AM1920" s="369"/>
      <c r="AN1920" s="370">
        <v>20</v>
      </c>
      <c r="AO1920" s="371" t="s">
        <v>305</v>
      </c>
      <c r="AP1920" s="371" t="s">
        <v>0</v>
      </c>
      <c r="AQ1920" s="371" t="s">
        <v>386</v>
      </c>
      <c r="AR1920" s="372" t="s">
        <v>0</v>
      </c>
      <c r="AS1920" s="372"/>
      <c r="AT1920" s="363"/>
    </row>
    <row r="1921" spans="1:46" x14ac:dyDescent="0.3">
      <c r="A1921" s="362" t="s">
        <v>2141</v>
      </c>
      <c r="B1921" s="363" t="s">
        <v>310</v>
      </c>
      <c r="C1921" s="363" t="s">
        <v>295</v>
      </c>
      <c r="D1921" s="363" t="s">
        <v>438</v>
      </c>
      <c r="E1921" s="363" t="s">
        <v>297</v>
      </c>
      <c r="F1921" s="363" t="s">
        <v>452</v>
      </c>
      <c r="G1921" s="363" t="s">
        <v>463</v>
      </c>
      <c r="H1921" s="363" t="s">
        <v>488</v>
      </c>
      <c r="I1921" s="363" t="s">
        <v>465</v>
      </c>
      <c r="J1921" s="363" t="s">
        <v>466</v>
      </c>
      <c r="K1921" s="363" t="s">
        <v>182</v>
      </c>
      <c r="L1921" s="364">
        <v>6.4317809134860946</v>
      </c>
      <c r="M1921" s="365">
        <v>2.5</v>
      </c>
      <c r="N1921" s="364">
        <v>5.7772749769452441</v>
      </c>
      <c r="O1921" s="363" t="s">
        <v>489</v>
      </c>
      <c r="P1921" s="363"/>
      <c r="Q1921" s="363" t="s">
        <v>300</v>
      </c>
      <c r="R1921" s="363" t="s">
        <v>488</v>
      </c>
      <c r="S1921" s="363"/>
      <c r="T1921" s="365">
        <v>2.8</v>
      </c>
      <c r="U1921" s="366">
        <v>30</v>
      </c>
      <c r="V1921" s="367">
        <v>45200</v>
      </c>
      <c r="W1921" s="367">
        <v>45930</v>
      </c>
      <c r="X1921" s="363" t="s">
        <v>3396</v>
      </c>
      <c r="Y1921" s="363"/>
      <c r="Z1921" s="363"/>
      <c r="AA1921" s="363"/>
      <c r="AB1921" s="363"/>
      <c r="AC1921" s="363"/>
      <c r="AD1921" s="363" t="s">
        <v>360</v>
      </c>
      <c r="AE1921" s="367"/>
      <c r="AF1921" s="362"/>
      <c r="AG1921" s="364">
        <v>7.9712076477596132E-4</v>
      </c>
      <c r="AH1921" s="364">
        <v>8.3089982209241017E-4</v>
      </c>
      <c r="AI1921" s="364">
        <v>1.6198010281942941</v>
      </c>
      <c r="AJ1921" s="363" t="s">
        <v>181</v>
      </c>
      <c r="AK1921" s="368">
        <v>9.0760909123534077</v>
      </c>
      <c r="AL1921" s="364">
        <v>1.9960182018022542E-3</v>
      </c>
      <c r="AM1921" s="369"/>
      <c r="AN1921" s="370">
        <v>20</v>
      </c>
      <c r="AO1921" s="371" t="s">
        <v>305</v>
      </c>
      <c r="AP1921" s="371" t="s">
        <v>0</v>
      </c>
      <c r="AQ1921" s="371" t="s">
        <v>386</v>
      </c>
      <c r="AR1921" s="372" t="s">
        <v>0</v>
      </c>
      <c r="AS1921" s="372"/>
      <c r="AT1921" s="363"/>
    </row>
    <row r="1922" spans="1:46" x14ac:dyDescent="0.3">
      <c r="A1922" s="362" t="s">
        <v>2142</v>
      </c>
      <c r="B1922" s="363" t="s">
        <v>294</v>
      </c>
      <c r="C1922" s="363" t="s">
        <v>295</v>
      </c>
      <c r="D1922" s="363" t="s">
        <v>438</v>
      </c>
      <c r="E1922" s="363" t="s">
        <v>297</v>
      </c>
      <c r="F1922" s="363" t="s">
        <v>452</v>
      </c>
      <c r="G1922" s="363" t="s">
        <v>463</v>
      </c>
      <c r="H1922" s="363" t="s">
        <v>488</v>
      </c>
      <c r="I1922" s="363" t="s">
        <v>465</v>
      </c>
      <c r="J1922" s="363" t="s">
        <v>468</v>
      </c>
      <c r="K1922" s="363" t="s">
        <v>182</v>
      </c>
      <c r="L1922" s="364">
        <v>4.6985170699276786</v>
      </c>
      <c r="M1922" s="365">
        <v>1.9</v>
      </c>
      <c r="N1922" s="364">
        <v>4.2203901939393935</v>
      </c>
      <c r="O1922" s="363" t="s">
        <v>490</v>
      </c>
      <c r="P1922" s="363"/>
      <c r="Q1922" s="363" t="s">
        <v>300</v>
      </c>
      <c r="R1922" s="363" t="s">
        <v>488</v>
      </c>
      <c r="S1922" s="363"/>
      <c r="T1922" s="365">
        <v>1.95</v>
      </c>
      <c r="U1922" s="366">
        <v>30</v>
      </c>
      <c r="V1922" s="367">
        <v>45200</v>
      </c>
      <c r="W1922" s="367">
        <v>45930</v>
      </c>
      <c r="X1922" s="363" t="s">
        <v>3396</v>
      </c>
      <c r="Y1922" s="363"/>
      <c r="Z1922" s="363"/>
      <c r="AA1922" s="363"/>
      <c r="AB1922" s="363"/>
      <c r="AC1922" s="363"/>
      <c r="AD1922" s="363" t="s">
        <v>360</v>
      </c>
      <c r="AE1922" s="367"/>
      <c r="AF1922" s="362"/>
      <c r="AG1922" s="364">
        <v>5.8215317283499021E-4</v>
      </c>
      <c r="AH1922" s="364">
        <v>6.0682269125817735E-4</v>
      </c>
      <c r="AI1922" s="364">
        <v>1.6986278352087651</v>
      </c>
      <c r="AJ1922" s="363" t="s">
        <v>181</v>
      </c>
      <c r="AK1922" s="368">
        <v>7.6454006291622703</v>
      </c>
      <c r="AL1922" s="364">
        <v>1.4577318526411271E-3</v>
      </c>
      <c r="AM1922" s="369"/>
      <c r="AN1922" s="370">
        <v>20</v>
      </c>
      <c r="AO1922" s="371" t="s">
        <v>305</v>
      </c>
      <c r="AP1922" s="371" t="s">
        <v>0</v>
      </c>
      <c r="AQ1922" s="371" t="s">
        <v>386</v>
      </c>
      <c r="AR1922" s="372" t="s">
        <v>0</v>
      </c>
      <c r="AS1922" s="372"/>
      <c r="AT1922" s="363"/>
    </row>
    <row r="1923" spans="1:46" x14ac:dyDescent="0.3">
      <c r="A1923" s="362" t="s">
        <v>2143</v>
      </c>
      <c r="B1923" s="363" t="s">
        <v>308</v>
      </c>
      <c r="C1923" s="363" t="s">
        <v>295</v>
      </c>
      <c r="D1923" s="363" t="s">
        <v>438</v>
      </c>
      <c r="E1923" s="363" t="s">
        <v>297</v>
      </c>
      <c r="F1923" s="363" t="s">
        <v>452</v>
      </c>
      <c r="G1923" s="363" t="s">
        <v>463</v>
      </c>
      <c r="H1923" s="363" t="s">
        <v>488</v>
      </c>
      <c r="I1923" s="363" t="s">
        <v>465</v>
      </c>
      <c r="J1923" s="363" t="s">
        <v>468</v>
      </c>
      <c r="K1923" s="363" t="s">
        <v>182</v>
      </c>
      <c r="L1923" s="364">
        <v>7.254949815078696</v>
      </c>
      <c r="M1923" s="365">
        <v>2.2000000000000002</v>
      </c>
      <c r="N1923" s="364">
        <v>6.5166771986531993</v>
      </c>
      <c r="O1923" s="363" t="s">
        <v>490</v>
      </c>
      <c r="P1923" s="363"/>
      <c r="Q1923" s="363" t="s">
        <v>300</v>
      </c>
      <c r="R1923" s="363" t="s">
        <v>488</v>
      </c>
      <c r="S1923" s="363"/>
      <c r="T1923" s="365">
        <v>1.95</v>
      </c>
      <c r="U1923" s="366">
        <v>30</v>
      </c>
      <c r="V1923" s="367">
        <v>45200</v>
      </c>
      <c r="W1923" s="367">
        <v>45930</v>
      </c>
      <c r="X1923" s="363" t="s">
        <v>3396</v>
      </c>
      <c r="Y1923" s="363"/>
      <c r="Z1923" s="363"/>
      <c r="AA1923" s="363"/>
      <c r="AB1923" s="363"/>
      <c r="AC1923" s="363"/>
      <c r="AD1923" s="363" t="s">
        <v>360</v>
      </c>
      <c r="AE1923" s="367"/>
      <c r="AF1923" s="362"/>
      <c r="AG1923" s="364">
        <v>8.98489334789123E-4</v>
      </c>
      <c r="AH1923" s="364">
        <v>9.3656402068265879E-4</v>
      </c>
      <c r="AI1923" s="364">
        <v>2.6216450668449909</v>
      </c>
      <c r="AJ1923" s="363" t="s">
        <v>181</v>
      </c>
      <c r="AK1923" s="368">
        <v>-2.7052887897489164</v>
      </c>
      <c r="AL1923" s="364">
        <v>2.2498486372618106E-3</v>
      </c>
      <c r="AM1923" s="369"/>
      <c r="AN1923" s="370">
        <v>20</v>
      </c>
      <c r="AO1923" s="371" t="s">
        <v>305</v>
      </c>
      <c r="AP1923" s="371" t="s">
        <v>0</v>
      </c>
      <c r="AQ1923" s="371" t="s">
        <v>386</v>
      </c>
      <c r="AR1923" s="372" t="s">
        <v>0</v>
      </c>
      <c r="AS1923" s="372"/>
      <c r="AT1923" s="363"/>
    </row>
    <row r="1924" spans="1:46" x14ac:dyDescent="0.3">
      <c r="A1924" s="362" t="s">
        <v>2144</v>
      </c>
      <c r="B1924" s="363" t="s">
        <v>310</v>
      </c>
      <c r="C1924" s="363" t="s">
        <v>295</v>
      </c>
      <c r="D1924" s="363" t="s">
        <v>438</v>
      </c>
      <c r="E1924" s="363" t="s">
        <v>297</v>
      </c>
      <c r="F1924" s="363" t="s">
        <v>452</v>
      </c>
      <c r="G1924" s="363" t="s">
        <v>463</v>
      </c>
      <c r="H1924" s="363" t="s">
        <v>488</v>
      </c>
      <c r="I1924" s="363" t="s">
        <v>465</v>
      </c>
      <c r="J1924" s="363" t="s">
        <v>468</v>
      </c>
      <c r="K1924" s="363" t="s">
        <v>182</v>
      </c>
      <c r="L1924" s="364">
        <v>6.8984889105499434</v>
      </c>
      <c r="M1924" s="365">
        <v>2.8</v>
      </c>
      <c r="N1924" s="364">
        <v>6.196490194199245</v>
      </c>
      <c r="O1924" s="363" t="s">
        <v>490</v>
      </c>
      <c r="P1924" s="363"/>
      <c r="Q1924" s="363" t="s">
        <v>300</v>
      </c>
      <c r="R1924" s="363" t="s">
        <v>488</v>
      </c>
      <c r="S1924" s="363"/>
      <c r="T1924" s="365">
        <v>1.95</v>
      </c>
      <c r="U1924" s="366">
        <v>30</v>
      </c>
      <c r="V1924" s="367">
        <v>45200</v>
      </c>
      <c r="W1924" s="367">
        <v>45930</v>
      </c>
      <c r="X1924" s="363" t="s">
        <v>3396</v>
      </c>
      <c r="Y1924" s="363"/>
      <c r="Z1924" s="363"/>
      <c r="AA1924" s="363"/>
      <c r="AB1924" s="363"/>
      <c r="AC1924" s="363"/>
      <c r="AD1924" s="363" t="s">
        <v>360</v>
      </c>
      <c r="AE1924" s="367"/>
      <c r="AF1924" s="362"/>
      <c r="AG1924" s="364">
        <v>8.5464567964525773E-4</v>
      </c>
      <c r="AH1924" s="364">
        <v>8.9086243207938407E-4</v>
      </c>
      <c r="AI1924" s="364">
        <v>2.4937164451353695</v>
      </c>
      <c r="AJ1924" s="363" t="s">
        <v>181</v>
      </c>
      <c r="AK1924" s="368">
        <v>-1.7281002688441869</v>
      </c>
      <c r="AL1924" s="364">
        <v>2.1400625953371696E-3</v>
      </c>
      <c r="AM1924" s="369"/>
      <c r="AN1924" s="370">
        <v>20</v>
      </c>
      <c r="AO1924" s="371" t="s">
        <v>305</v>
      </c>
      <c r="AP1924" s="371" t="s">
        <v>0</v>
      </c>
      <c r="AQ1924" s="371" t="s">
        <v>386</v>
      </c>
      <c r="AR1924" s="372" t="s">
        <v>0</v>
      </c>
      <c r="AS1924" s="372"/>
      <c r="AT1924" s="363"/>
    </row>
    <row r="1925" spans="1:46" x14ac:dyDescent="0.3">
      <c r="A1925" s="362" t="s">
        <v>2151</v>
      </c>
      <c r="B1925" s="363" t="s">
        <v>294</v>
      </c>
      <c r="C1925" s="363" t="s">
        <v>295</v>
      </c>
      <c r="D1925" s="363" t="s">
        <v>438</v>
      </c>
      <c r="E1925" s="363" t="s">
        <v>297</v>
      </c>
      <c r="F1925" s="363" t="s">
        <v>452</v>
      </c>
      <c r="G1925" s="363" t="s">
        <v>463</v>
      </c>
      <c r="H1925" s="363" t="s">
        <v>488</v>
      </c>
      <c r="I1925" s="363" t="s">
        <v>465</v>
      </c>
      <c r="J1925" s="363" t="s">
        <v>466</v>
      </c>
      <c r="K1925" s="363" t="s">
        <v>474</v>
      </c>
      <c r="L1925" s="364">
        <v>6.2933302263503617</v>
      </c>
      <c r="M1925" s="365">
        <v>1.75</v>
      </c>
      <c r="N1925" s="364">
        <v>5.6529132020202013</v>
      </c>
      <c r="O1925" s="363" t="s">
        <v>493</v>
      </c>
      <c r="P1925" s="363"/>
      <c r="Q1925" s="363" t="s">
        <v>300</v>
      </c>
      <c r="R1925" s="363" t="s">
        <v>488</v>
      </c>
      <c r="S1925" s="363"/>
      <c r="T1925" s="365">
        <v>2.8</v>
      </c>
      <c r="U1925" s="366">
        <v>30</v>
      </c>
      <c r="V1925" s="367">
        <v>45200</v>
      </c>
      <c r="W1925" s="367">
        <v>45930</v>
      </c>
      <c r="X1925" s="363" t="s">
        <v>3396</v>
      </c>
      <c r="Y1925" s="363"/>
      <c r="Z1925" s="363"/>
      <c r="AA1925" s="363"/>
      <c r="AB1925" s="363"/>
      <c r="AC1925" s="363"/>
      <c r="AD1925" s="363" t="s">
        <v>360</v>
      </c>
      <c r="AE1925" s="367"/>
      <c r="AF1925" s="362"/>
      <c r="AG1925" s="364">
        <v>7.7877662626960953E-4</v>
      </c>
      <c r="AH1925" s="364">
        <v>8.1177832621010144E-4</v>
      </c>
      <c r="AI1925" s="364">
        <v>1.5825245504923504</v>
      </c>
      <c r="AJ1925" s="363" t="s">
        <v>181</v>
      </c>
      <c r="AK1925" s="368">
        <v>9.8022877298635454</v>
      </c>
      <c r="AL1925" s="364">
        <v>1.9500838390644434E-3</v>
      </c>
      <c r="AM1925" s="369"/>
      <c r="AN1925" s="370">
        <v>20</v>
      </c>
      <c r="AO1925" s="371" t="s">
        <v>305</v>
      </c>
      <c r="AP1925" s="371" t="s">
        <v>0</v>
      </c>
      <c r="AQ1925" s="371" t="s">
        <v>386</v>
      </c>
      <c r="AR1925" s="372" t="s">
        <v>0</v>
      </c>
      <c r="AS1925" s="372"/>
      <c r="AT1925" s="363"/>
    </row>
    <row r="1926" spans="1:46" x14ac:dyDescent="0.3">
      <c r="A1926" s="362" t="s">
        <v>2152</v>
      </c>
      <c r="B1926" s="363" t="s">
        <v>308</v>
      </c>
      <c r="C1926" s="363" t="s">
        <v>295</v>
      </c>
      <c r="D1926" s="363" t="s">
        <v>438</v>
      </c>
      <c r="E1926" s="363" t="s">
        <v>297</v>
      </c>
      <c r="F1926" s="363" t="s">
        <v>452</v>
      </c>
      <c r="G1926" s="363" t="s">
        <v>463</v>
      </c>
      <c r="H1926" s="363" t="s">
        <v>488</v>
      </c>
      <c r="I1926" s="363" t="s">
        <v>465</v>
      </c>
      <c r="J1926" s="363" t="s">
        <v>466</v>
      </c>
      <c r="K1926" s="363" t="s">
        <v>474</v>
      </c>
      <c r="L1926" s="364">
        <v>8.4652520057757865</v>
      </c>
      <c r="M1926" s="365">
        <v>2</v>
      </c>
      <c r="N1926" s="364">
        <v>7.6038175498108442</v>
      </c>
      <c r="O1926" s="363" t="s">
        <v>493</v>
      </c>
      <c r="P1926" s="363"/>
      <c r="Q1926" s="363" t="s">
        <v>300</v>
      </c>
      <c r="R1926" s="363" t="s">
        <v>488</v>
      </c>
      <c r="S1926" s="363"/>
      <c r="T1926" s="365">
        <v>2.8</v>
      </c>
      <c r="U1926" s="366">
        <v>30</v>
      </c>
      <c r="V1926" s="367">
        <v>45200</v>
      </c>
      <c r="W1926" s="367">
        <v>45930</v>
      </c>
      <c r="X1926" s="363" t="s">
        <v>3396</v>
      </c>
      <c r="Y1926" s="363"/>
      <c r="Z1926" s="363"/>
      <c r="AA1926" s="363"/>
      <c r="AB1926" s="363"/>
      <c r="AC1926" s="363"/>
      <c r="AD1926" s="363" t="s">
        <v>360</v>
      </c>
      <c r="AE1926" s="367"/>
      <c r="AF1926" s="362"/>
      <c r="AG1926" s="364">
        <v>1.0479262032176459E-3</v>
      </c>
      <c r="AH1926" s="364">
        <v>1.0923334760501962E-3</v>
      </c>
      <c r="AI1926" s="364">
        <v>2.1294539252415103</v>
      </c>
      <c r="AJ1926" s="363" t="s">
        <v>181</v>
      </c>
      <c r="AK1926" s="368">
        <v>1.697453350132174</v>
      </c>
      <c r="AL1926" s="364">
        <v>2.6240437687705159E-3</v>
      </c>
      <c r="AM1926" s="369"/>
      <c r="AN1926" s="370">
        <v>20</v>
      </c>
      <c r="AO1926" s="371" t="s">
        <v>305</v>
      </c>
      <c r="AP1926" s="371" t="s">
        <v>0</v>
      </c>
      <c r="AQ1926" s="371" t="s">
        <v>386</v>
      </c>
      <c r="AR1926" s="372" t="s">
        <v>0</v>
      </c>
      <c r="AS1926" s="372"/>
      <c r="AT1926" s="363"/>
    </row>
    <row r="1927" spans="1:46" x14ac:dyDescent="0.3">
      <c r="A1927" s="362" t="s">
        <v>2153</v>
      </c>
      <c r="B1927" s="363" t="s">
        <v>310</v>
      </c>
      <c r="C1927" s="363" t="s">
        <v>295</v>
      </c>
      <c r="D1927" s="363" t="s">
        <v>438</v>
      </c>
      <c r="E1927" s="363" t="s">
        <v>297</v>
      </c>
      <c r="F1927" s="363" t="s">
        <v>452</v>
      </c>
      <c r="G1927" s="363" t="s">
        <v>463</v>
      </c>
      <c r="H1927" s="363" t="s">
        <v>488</v>
      </c>
      <c r="I1927" s="363" t="s">
        <v>465</v>
      </c>
      <c r="J1927" s="363" t="s">
        <v>466</v>
      </c>
      <c r="K1927" s="363" t="s">
        <v>474</v>
      </c>
      <c r="L1927" s="364">
        <v>8.4538087973478362</v>
      </c>
      <c r="M1927" s="365">
        <v>2.5</v>
      </c>
      <c r="N1927" s="364">
        <v>7.5935388163471247</v>
      </c>
      <c r="O1927" s="363" t="s">
        <v>493</v>
      </c>
      <c r="P1927" s="363"/>
      <c r="Q1927" s="363" t="s">
        <v>300</v>
      </c>
      <c r="R1927" s="363" t="s">
        <v>488</v>
      </c>
      <c r="S1927" s="363"/>
      <c r="T1927" s="365">
        <v>2.8</v>
      </c>
      <c r="U1927" s="366">
        <v>30</v>
      </c>
      <c r="V1927" s="367">
        <v>45200</v>
      </c>
      <c r="W1927" s="367">
        <v>45930</v>
      </c>
      <c r="X1927" s="363" t="s">
        <v>3396</v>
      </c>
      <c r="Y1927" s="363"/>
      <c r="Z1927" s="363"/>
      <c r="AA1927" s="363"/>
      <c r="AB1927" s="363"/>
      <c r="AC1927" s="363"/>
      <c r="AD1927" s="363" t="s">
        <v>360</v>
      </c>
      <c r="AE1927" s="367"/>
      <c r="AF1927" s="362"/>
      <c r="AG1927" s="364">
        <v>1.0472452133217203E-3</v>
      </c>
      <c r="AH1927" s="364">
        <v>1.0916236282976664E-3</v>
      </c>
      <c r="AI1927" s="364">
        <v>2.1280701096612957</v>
      </c>
      <c r="AJ1927" s="363" t="s">
        <v>181</v>
      </c>
      <c r="AK1927" s="368">
        <v>1.7127028512330533</v>
      </c>
      <c r="AL1927" s="364">
        <v>2.6223385463154322E-3</v>
      </c>
      <c r="AM1927" s="369"/>
      <c r="AN1927" s="370">
        <v>20</v>
      </c>
      <c r="AO1927" s="371" t="s">
        <v>305</v>
      </c>
      <c r="AP1927" s="371" t="s">
        <v>0</v>
      </c>
      <c r="AQ1927" s="371" t="s">
        <v>386</v>
      </c>
      <c r="AR1927" s="372" t="s">
        <v>0</v>
      </c>
      <c r="AS1927" s="372"/>
      <c r="AT1927" s="363"/>
    </row>
    <row r="1928" spans="1:46" x14ac:dyDescent="0.3">
      <c r="A1928" s="362" t="s">
        <v>2154</v>
      </c>
      <c r="B1928" s="363" t="s">
        <v>294</v>
      </c>
      <c r="C1928" s="363" t="s">
        <v>295</v>
      </c>
      <c r="D1928" s="363" t="s">
        <v>438</v>
      </c>
      <c r="E1928" s="363" t="s">
        <v>297</v>
      </c>
      <c r="F1928" s="363" t="s">
        <v>452</v>
      </c>
      <c r="G1928" s="363" t="s">
        <v>463</v>
      </c>
      <c r="H1928" s="363" t="s">
        <v>488</v>
      </c>
      <c r="I1928" s="363" t="s">
        <v>465</v>
      </c>
      <c r="J1928" s="363" t="s">
        <v>468</v>
      </c>
      <c r="K1928" s="363" t="s">
        <v>474</v>
      </c>
      <c r="L1928" s="364">
        <v>6.5223855588222222</v>
      </c>
      <c r="M1928" s="365">
        <v>1.9</v>
      </c>
      <c r="N1928" s="364">
        <v>5.8586595821325647</v>
      </c>
      <c r="O1928" s="363" t="s">
        <v>494</v>
      </c>
      <c r="P1928" s="363"/>
      <c r="Q1928" s="363" t="s">
        <v>300</v>
      </c>
      <c r="R1928" s="363" t="s">
        <v>488</v>
      </c>
      <c r="S1928" s="363"/>
      <c r="T1928" s="365">
        <v>1.95</v>
      </c>
      <c r="U1928" s="366">
        <v>30</v>
      </c>
      <c r="V1928" s="367">
        <v>45200</v>
      </c>
      <c r="W1928" s="367">
        <v>45930</v>
      </c>
      <c r="X1928" s="363" t="s">
        <v>3396</v>
      </c>
      <c r="Y1928" s="363"/>
      <c r="Z1928" s="363"/>
      <c r="AA1928" s="363"/>
      <c r="AB1928" s="363"/>
      <c r="AC1928" s="363"/>
      <c r="AD1928" s="363" t="s">
        <v>360</v>
      </c>
      <c r="AE1928" s="367"/>
      <c r="AF1928" s="362"/>
      <c r="AG1928" s="364">
        <v>8.0852034910836913E-4</v>
      </c>
      <c r="AH1928" s="364">
        <v>8.4278247904011512E-4</v>
      </c>
      <c r="AI1928" s="364">
        <v>2.3591302674519028</v>
      </c>
      <c r="AJ1928" s="363" t="s">
        <v>181</v>
      </c>
      <c r="AK1928" s="368">
        <v>-0.58566114791543311</v>
      </c>
      <c r="AL1928" s="364">
        <v>2.0245631586343115E-3</v>
      </c>
      <c r="AM1928" s="369"/>
      <c r="AN1928" s="370">
        <v>20</v>
      </c>
      <c r="AO1928" s="371" t="s">
        <v>305</v>
      </c>
      <c r="AP1928" s="371" t="s">
        <v>0</v>
      </c>
      <c r="AQ1928" s="371" t="s">
        <v>386</v>
      </c>
      <c r="AR1928" s="372" t="s">
        <v>0</v>
      </c>
      <c r="AS1928" s="372"/>
      <c r="AT1928" s="363"/>
    </row>
    <row r="1929" spans="1:46" x14ac:dyDescent="0.3">
      <c r="A1929" s="362" t="s">
        <v>2155</v>
      </c>
      <c r="B1929" s="363" t="s">
        <v>308</v>
      </c>
      <c r="C1929" s="363" t="s">
        <v>295</v>
      </c>
      <c r="D1929" s="363" t="s">
        <v>438</v>
      </c>
      <c r="E1929" s="363" t="s">
        <v>297</v>
      </c>
      <c r="F1929" s="363" t="s">
        <v>452</v>
      </c>
      <c r="G1929" s="363" t="s">
        <v>463</v>
      </c>
      <c r="H1929" s="363" t="s">
        <v>488</v>
      </c>
      <c r="I1929" s="363" t="s">
        <v>465</v>
      </c>
      <c r="J1929" s="363" t="s">
        <v>468</v>
      </c>
      <c r="K1929" s="363" t="s">
        <v>474</v>
      </c>
      <c r="L1929" s="364">
        <v>9.1657587292714329</v>
      </c>
      <c r="M1929" s="365">
        <v>2.2000000000000002</v>
      </c>
      <c r="N1929" s="364">
        <v>8.2330398475336342</v>
      </c>
      <c r="O1929" s="363" t="s">
        <v>494</v>
      </c>
      <c r="P1929" s="363"/>
      <c r="Q1929" s="363" t="s">
        <v>300</v>
      </c>
      <c r="R1929" s="363" t="s">
        <v>488</v>
      </c>
      <c r="S1929" s="363"/>
      <c r="T1929" s="365">
        <v>1.95</v>
      </c>
      <c r="U1929" s="366">
        <v>30</v>
      </c>
      <c r="V1929" s="367">
        <v>45200</v>
      </c>
      <c r="W1929" s="367">
        <v>45930</v>
      </c>
      <c r="X1929" s="363" t="s">
        <v>3396</v>
      </c>
      <c r="Y1929" s="363"/>
      <c r="Z1929" s="363"/>
      <c r="AA1929" s="363"/>
      <c r="AB1929" s="363"/>
      <c r="AC1929" s="363"/>
      <c r="AD1929" s="363" t="s">
        <v>360</v>
      </c>
      <c r="AE1929" s="367"/>
      <c r="AF1929" s="362"/>
      <c r="AG1929" s="364">
        <v>1.135615154528796E-3</v>
      </c>
      <c r="AH1929" s="364">
        <v>1.1837383638207248E-3</v>
      </c>
      <c r="AI1929" s="364">
        <v>3.3135394627734556</v>
      </c>
      <c r="AJ1929" s="363" t="s">
        <v>181</v>
      </c>
      <c r="AK1929" s="368">
        <v>-6.6827446693165768</v>
      </c>
      <c r="AL1929" s="364">
        <v>2.8436199617996871E-3</v>
      </c>
      <c r="AM1929" s="369"/>
      <c r="AN1929" s="370">
        <v>20</v>
      </c>
      <c r="AO1929" s="371" t="s">
        <v>305</v>
      </c>
      <c r="AP1929" s="371" t="s">
        <v>0</v>
      </c>
      <c r="AQ1929" s="371" t="s">
        <v>386</v>
      </c>
      <c r="AR1929" s="372" t="s">
        <v>0</v>
      </c>
      <c r="AS1929" s="372"/>
      <c r="AT1929" s="363"/>
    </row>
    <row r="1930" spans="1:46" x14ac:dyDescent="0.3">
      <c r="A1930" s="362" t="s">
        <v>2156</v>
      </c>
      <c r="B1930" s="363" t="s">
        <v>310</v>
      </c>
      <c r="C1930" s="363" t="s">
        <v>295</v>
      </c>
      <c r="D1930" s="363" t="s">
        <v>438</v>
      </c>
      <c r="E1930" s="363" t="s">
        <v>297</v>
      </c>
      <c r="F1930" s="363" t="s">
        <v>452</v>
      </c>
      <c r="G1930" s="363" t="s">
        <v>463</v>
      </c>
      <c r="H1930" s="363" t="s">
        <v>488</v>
      </c>
      <c r="I1930" s="363" t="s">
        <v>465</v>
      </c>
      <c r="J1930" s="363" t="s">
        <v>468</v>
      </c>
      <c r="K1930" s="363" t="s">
        <v>474</v>
      </c>
      <c r="L1930" s="364">
        <v>9.4270993995018006</v>
      </c>
      <c r="M1930" s="365">
        <v>2.8</v>
      </c>
      <c r="N1930" s="364">
        <v>8.4677861697247696</v>
      </c>
      <c r="O1930" s="363" t="s">
        <v>494</v>
      </c>
      <c r="P1930" s="363"/>
      <c r="Q1930" s="363" t="s">
        <v>300</v>
      </c>
      <c r="R1930" s="363" t="s">
        <v>488</v>
      </c>
      <c r="S1930" s="363"/>
      <c r="T1930" s="365">
        <v>1.95</v>
      </c>
      <c r="U1930" s="366">
        <v>30</v>
      </c>
      <c r="V1930" s="367">
        <v>45200</v>
      </c>
      <c r="W1930" s="367">
        <v>45930</v>
      </c>
      <c r="X1930" s="363" t="s">
        <v>3396</v>
      </c>
      <c r="Y1930" s="363"/>
      <c r="Z1930" s="363"/>
      <c r="AA1930" s="363"/>
      <c r="AB1930" s="363"/>
      <c r="AC1930" s="363"/>
      <c r="AD1930" s="363" t="s">
        <v>360</v>
      </c>
      <c r="AE1930" s="367"/>
      <c r="AF1930" s="362"/>
      <c r="AG1930" s="364">
        <v>1.1675006786923286E-3</v>
      </c>
      <c r="AH1930" s="364">
        <v>1.2169750796679766E-3</v>
      </c>
      <c r="AI1930" s="364">
        <v>3.4065762122265935</v>
      </c>
      <c r="AJ1930" s="363" t="s">
        <v>181</v>
      </c>
      <c r="AK1930" s="368">
        <v>-7.0943451478168571</v>
      </c>
      <c r="AL1930" s="364">
        <v>2.9234624266014971E-3</v>
      </c>
      <c r="AM1930" s="369"/>
      <c r="AN1930" s="370">
        <v>20</v>
      </c>
      <c r="AO1930" s="371" t="s">
        <v>305</v>
      </c>
      <c r="AP1930" s="371" t="s">
        <v>0</v>
      </c>
      <c r="AQ1930" s="371" t="s">
        <v>386</v>
      </c>
      <c r="AR1930" s="372" t="s">
        <v>0</v>
      </c>
      <c r="AS1930" s="372"/>
      <c r="AT1930" s="363"/>
    </row>
    <row r="1931" spans="1:46" x14ac:dyDescent="0.3">
      <c r="A1931" s="362" t="s">
        <v>2163</v>
      </c>
      <c r="B1931" s="363" t="s">
        <v>294</v>
      </c>
      <c r="C1931" s="363" t="s">
        <v>295</v>
      </c>
      <c r="D1931" s="363" t="s">
        <v>438</v>
      </c>
      <c r="E1931" s="363" t="s">
        <v>297</v>
      </c>
      <c r="F1931" s="363" t="s">
        <v>452</v>
      </c>
      <c r="G1931" s="363" t="s">
        <v>463</v>
      </c>
      <c r="H1931" s="363" t="s">
        <v>497</v>
      </c>
      <c r="I1931" s="363" t="s">
        <v>465</v>
      </c>
      <c r="J1931" s="363" t="s">
        <v>466</v>
      </c>
      <c r="K1931" s="363" t="s">
        <v>182</v>
      </c>
      <c r="L1931" s="364">
        <v>6.1084267798232164</v>
      </c>
      <c r="M1931" s="365">
        <v>1.75</v>
      </c>
      <c r="N1931" s="364">
        <v>5.5108027858942066</v>
      </c>
      <c r="O1931" s="363" t="s">
        <v>498</v>
      </c>
      <c r="P1931" s="363"/>
      <c r="Q1931" s="363" t="s">
        <v>300</v>
      </c>
      <c r="R1931" s="363" t="s">
        <v>497</v>
      </c>
      <c r="S1931" s="363"/>
      <c r="T1931" s="365">
        <v>2.8</v>
      </c>
      <c r="U1931" s="366">
        <v>30</v>
      </c>
      <c r="V1931" s="367">
        <v>45200</v>
      </c>
      <c r="W1931" s="367">
        <v>45930</v>
      </c>
      <c r="X1931" s="363" t="s">
        <v>3396</v>
      </c>
      <c r="Y1931" s="363"/>
      <c r="Z1931" s="363"/>
      <c r="AA1931" s="363"/>
      <c r="AB1931" s="363"/>
      <c r="AC1931" s="363"/>
      <c r="AD1931" s="363" t="s">
        <v>360</v>
      </c>
      <c r="AE1931" s="367"/>
      <c r="AF1931" s="362"/>
      <c r="AG1931" s="364">
        <v>7.7772711259395757E-4</v>
      </c>
      <c r="AH1931" s="364">
        <v>8.0913987069115227E-4</v>
      </c>
      <c r="AI1931" s="364">
        <v>1.5635552419431051</v>
      </c>
      <c r="AJ1931" s="363" t="s">
        <v>181</v>
      </c>
      <c r="AK1931" s="368">
        <v>10.111869224109489</v>
      </c>
      <c r="AL1931" s="364">
        <v>1.8980647116311736E-3</v>
      </c>
      <c r="AM1931" s="369"/>
      <c r="AN1931" s="370">
        <v>20</v>
      </c>
      <c r="AO1931" s="371" t="s">
        <v>305</v>
      </c>
      <c r="AP1931" s="371" t="s">
        <v>0</v>
      </c>
      <c r="AQ1931" s="371" t="s">
        <v>386</v>
      </c>
      <c r="AR1931" s="372" t="s">
        <v>0</v>
      </c>
      <c r="AS1931" s="372"/>
      <c r="AT1931" s="363"/>
    </row>
    <row r="1932" spans="1:46" x14ac:dyDescent="0.3">
      <c r="A1932" s="362" t="s">
        <v>2164</v>
      </c>
      <c r="B1932" s="363" t="s">
        <v>308</v>
      </c>
      <c r="C1932" s="363" t="s">
        <v>295</v>
      </c>
      <c r="D1932" s="363" t="s">
        <v>438</v>
      </c>
      <c r="E1932" s="363" t="s">
        <v>297</v>
      </c>
      <c r="F1932" s="363" t="s">
        <v>452</v>
      </c>
      <c r="G1932" s="363" t="s">
        <v>463</v>
      </c>
      <c r="H1932" s="363" t="s">
        <v>497</v>
      </c>
      <c r="I1932" s="363" t="s">
        <v>465</v>
      </c>
      <c r="J1932" s="363" t="s">
        <v>466</v>
      </c>
      <c r="K1932" s="363" t="s">
        <v>182</v>
      </c>
      <c r="L1932" s="364">
        <v>6.9971812015092878</v>
      </c>
      <c r="M1932" s="365">
        <v>2</v>
      </c>
      <c r="N1932" s="364">
        <v>6.3126050370370361</v>
      </c>
      <c r="O1932" s="363" t="s">
        <v>498</v>
      </c>
      <c r="P1932" s="363"/>
      <c r="Q1932" s="363" t="s">
        <v>300</v>
      </c>
      <c r="R1932" s="363" t="s">
        <v>497</v>
      </c>
      <c r="S1932" s="363"/>
      <c r="T1932" s="365">
        <v>2.8</v>
      </c>
      <c r="U1932" s="366">
        <v>30</v>
      </c>
      <c r="V1932" s="367">
        <v>45200</v>
      </c>
      <c r="W1932" s="367">
        <v>45930</v>
      </c>
      <c r="X1932" s="363" t="s">
        <v>3396</v>
      </c>
      <c r="Y1932" s="363"/>
      <c r="Z1932" s="363"/>
      <c r="AA1932" s="363"/>
      <c r="AB1932" s="363"/>
      <c r="AC1932" s="363"/>
      <c r="AD1932" s="363" t="s">
        <v>360</v>
      </c>
      <c r="AE1932" s="367"/>
      <c r="AF1932" s="362"/>
      <c r="AG1932" s="364">
        <v>8.892155268266453E-4</v>
      </c>
      <c r="AH1932" s="364">
        <v>9.2513135358406778E-4</v>
      </c>
      <c r="AI1932" s="364">
        <v>1.7876933639998744</v>
      </c>
      <c r="AJ1932" s="363" t="s">
        <v>181</v>
      </c>
      <c r="AK1932" s="368">
        <v>6.0470043602060004</v>
      </c>
      <c r="AL1932" s="364">
        <v>2.1701552963415251E-3</v>
      </c>
      <c r="AM1932" s="369"/>
      <c r="AN1932" s="370">
        <v>20</v>
      </c>
      <c r="AO1932" s="371" t="s">
        <v>305</v>
      </c>
      <c r="AP1932" s="371" t="s">
        <v>0</v>
      </c>
      <c r="AQ1932" s="371" t="s">
        <v>386</v>
      </c>
      <c r="AR1932" s="372" t="s">
        <v>0</v>
      </c>
      <c r="AS1932" s="372"/>
      <c r="AT1932" s="363"/>
    </row>
    <row r="1933" spans="1:46" x14ac:dyDescent="0.3">
      <c r="A1933" s="362" t="s">
        <v>2165</v>
      </c>
      <c r="B1933" s="363" t="s">
        <v>310</v>
      </c>
      <c r="C1933" s="363" t="s">
        <v>295</v>
      </c>
      <c r="D1933" s="363" t="s">
        <v>438</v>
      </c>
      <c r="E1933" s="363" t="s">
        <v>297</v>
      </c>
      <c r="F1933" s="363" t="s">
        <v>452</v>
      </c>
      <c r="G1933" s="363" t="s">
        <v>463</v>
      </c>
      <c r="H1933" s="363" t="s">
        <v>497</v>
      </c>
      <c r="I1933" s="363" t="s">
        <v>465</v>
      </c>
      <c r="J1933" s="363" t="s">
        <v>466</v>
      </c>
      <c r="K1933" s="363" t="s">
        <v>182</v>
      </c>
      <c r="L1933" s="364">
        <v>7.0575875603425136</v>
      </c>
      <c r="M1933" s="365">
        <v>2.5</v>
      </c>
      <c r="N1933" s="364">
        <v>6.3671014798270891</v>
      </c>
      <c r="O1933" s="363" t="s">
        <v>498</v>
      </c>
      <c r="P1933" s="363"/>
      <c r="Q1933" s="363" t="s">
        <v>300</v>
      </c>
      <c r="R1933" s="363" t="s">
        <v>497</v>
      </c>
      <c r="S1933" s="363"/>
      <c r="T1933" s="365">
        <v>2.8</v>
      </c>
      <c r="U1933" s="366">
        <v>30</v>
      </c>
      <c r="V1933" s="367">
        <v>45200</v>
      </c>
      <c r="W1933" s="367">
        <v>45930</v>
      </c>
      <c r="X1933" s="363" t="s">
        <v>3396</v>
      </c>
      <c r="Y1933" s="363"/>
      <c r="Z1933" s="363"/>
      <c r="AA1933" s="363"/>
      <c r="AB1933" s="363"/>
      <c r="AC1933" s="363"/>
      <c r="AD1933" s="363" t="s">
        <v>360</v>
      </c>
      <c r="AE1933" s="367"/>
      <c r="AF1933" s="362"/>
      <c r="AG1933" s="364">
        <v>8.9744068478751131E-4</v>
      </c>
      <c r="AH1933" s="364">
        <v>9.3368872948250078E-4</v>
      </c>
      <c r="AI1933" s="364">
        <v>1.8042293554000308</v>
      </c>
      <c r="AJ1933" s="363" t="s">
        <v>181</v>
      </c>
      <c r="AK1933" s="368">
        <v>5.7871188261091069</v>
      </c>
      <c r="AL1933" s="364">
        <v>2.1902290237714988E-3</v>
      </c>
      <c r="AM1933" s="369"/>
      <c r="AN1933" s="370">
        <v>20</v>
      </c>
      <c r="AO1933" s="371" t="s">
        <v>305</v>
      </c>
      <c r="AP1933" s="371" t="s">
        <v>0</v>
      </c>
      <c r="AQ1933" s="371" t="s">
        <v>386</v>
      </c>
      <c r="AR1933" s="372" t="s">
        <v>0</v>
      </c>
      <c r="AS1933" s="372"/>
      <c r="AT1933" s="363"/>
    </row>
    <row r="1934" spans="1:46" x14ac:dyDescent="0.3">
      <c r="A1934" s="362" t="s">
        <v>2166</v>
      </c>
      <c r="B1934" s="363" t="s">
        <v>294</v>
      </c>
      <c r="C1934" s="363" t="s">
        <v>295</v>
      </c>
      <c r="D1934" s="363" t="s">
        <v>438</v>
      </c>
      <c r="E1934" s="363" t="s">
        <v>297</v>
      </c>
      <c r="F1934" s="363" t="s">
        <v>452</v>
      </c>
      <c r="G1934" s="363" t="s">
        <v>463</v>
      </c>
      <c r="H1934" s="363" t="s">
        <v>497</v>
      </c>
      <c r="I1934" s="363" t="s">
        <v>465</v>
      </c>
      <c r="J1934" s="363" t="s">
        <v>468</v>
      </c>
      <c r="K1934" s="363" t="s">
        <v>182</v>
      </c>
      <c r="L1934" s="364">
        <v>5.8396368750174723</v>
      </c>
      <c r="M1934" s="365">
        <v>1.9</v>
      </c>
      <c r="N1934" s="364">
        <v>5.2683102080808073</v>
      </c>
      <c r="O1934" s="363" t="s">
        <v>499</v>
      </c>
      <c r="P1934" s="363"/>
      <c r="Q1934" s="363" t="s">
        <v>300</v>
      </c>
      <c r="R1934" s="363" t="s">
        <v>497</v>
      </c>
      <c r="S1934" s="363"/>
      <c r="T1934" s="365">
        <v>1.95</v>
      </c>
      <c r="U1934" s="366">
        <v>30</v>
      </c>
      <c r="V1934" s="367">
        <v>45200</v>
      </c>
      <c r="W1934" s="367">
        <v>45930</v>
      </c>
      <c r="X1934" s="363" t="s">
        <v>3396</v>
      </c>
      <c r="Y1934" s="363"/>
      <c r="Z1934" s="363"/>
      <c r="AA1934" s="363"/>
      <c r="AB1934" s="363"/>
      <c r="AC1934" s="363"/>
      <c r="AD1934" s="363" t="s">
        <v>360</v>
      </c>
      <c r="AE1934" s="367"/>
      <c r="AF1934" s="362"/>
      <c r="AG1934" s="364">
        <v>7.4236741540272509E-4</v>
      </c>
      <c r="AH1934" s="364">
        <v>7.7235197896192368E-4</v>
      </c>
      <c r="AI1934" s="364">
        <v>2.1430303014323213</v>
      </c>
      <c r="AJ1934" s="363" t="s">
        <v>181</v>
      </c>
      <c r="AK1934" s="368">
        <v>1.3452963328964416</v>
      </c>
      <c r="AL1934" s="364">
        <v>1.8117683843386957E-3</v>
      </c>
      <c r="AM1934" s="369"/>
      <c r="AN1934" s="370">
        <v>20</v>
      </c>
      <c r="AO1934" s="371" t="s">
        <v>305</v>
      </c>
      <c r="AP1934" s="371" t="s">
        <v>0</v>
      </c>
      <c r="AQ1934" s="371" t="s">
        <v>386</v>
      </c>
      <c r="AR1934" s="372" t="s">
        <v>0</v>
      </c>
      <c r="AS1934" s="372"/>
      <c r="AT1934" s="363"/>
    </row>
    <row r="1935" spans="1:46" x14ac:dyDescent="0.3">
      <c r="A1935" s="362" t="s">
        <v>2167</v>
      </c>
      <c r="B1935" s="363" t="s">
        <v>308</v>
      </c>
      <c r="C1935" s="363" t="s">
        <v>295</v>
      </c>
      <c r="D1935" s="363" t="s">
        <v>438</v>
      </c>
      <c r="E1935" s="363" t="s">
        <v>297</v>
      </c>
      <c r="F1935" s="363" t="s">
        <v>452</v>
      </c>
      <c r="G1935" s="363" t="s">
        <v>463</v>
      </c>
      <c r="H1935" s="363" t="s">
        <v>497</v>
      </c>
      <c r="I1935" s="363" t="s">
        <v>465</v>
      </c>
      <c r="J1935" s="363" t="s">
        <v>468</v>
      </c>
      <c r="K1935" s="363" t="s">
        <v>182</v>
      </c>
      <c r="L1935" s="364">
        <v>8.4057283625625878</v>
      </c>
      <c r="M1935" s="365">
        <v>2.2000000000000002</v>
      </c>
      <c r="N1935" s="364">
        <v>7.5833455892255888</v>
      </c>
      <c r="O1935" s="363" t="s">
        <v>499</v>
      </c>
      <c r="P1935" s="363"/>
      <c r="Q1935" s="363" t="s">
        <v>300</v>
      </c>
      <c r="R1935" s="363" t="s">
        <v>497</v>
      </c>
      <c r="S1935" s="363"/>
      <c r="T1935" s="365">
        <v>1.95</v>
      </c>
      <c r="U1935" s="366">
        <v>30</v>
      </c>
      <c r="V1935" s="367">
        <v>45200</v>
      </c>
      <c r="W1935" s="367">
        <v>45930</v>
      </c>
      <c r="X1935" s="363" t="s">
        <v>3396</v>
      </c>
      <c r="Y1935" s="363"/>
      <c r="Z1935" s="363"/>
      <c r="AA1935" s="363"/>
      <c r="AB1935" s="363"/>
      <c r="AC1935" s="363"/>
      <c r="AD1935" s="363" t="s">
        <v>360</v>
      </c>
      <c r="AE1935" s="367"/>
      <c r="AF1935" s="362"/>
      <c r="AG1935" s="364">
        <v>1.0680964317376176E-3</v>
      </c>
      <c r="AH1935" s="364">
        <v>1.1112373410505833E-3</v>
      </c>
      <c r="AI1935" s="364">
        <v>3.0833290505129716</v>
      </c>
      <c r="AJ1935" s="363" t="s">
        <v>181</v>
      </c>
      <c r="AK1935" s="368">
        <v>-5.868341143261901</v>
      </c>
      <c r="AL1935" s="364">
        <v>2.606719134348586E-3</v>
      </c>
      <c r="AM1935" s="369"/>
      <c r="AN1935" s="370">
        <v>20</v>
      </c>
      <c r="AO1935" s="371" t="s">
        <v>305</v>
      </c>
      <c r="AP1935" s="371" t="s">
        <v>0</v>
      </c>
      <c r="AQ1935" s="371" t="s">
        <v>386</v>
      </c>
      <c r="AR1935" s="372" t="s">
        <v>0</v>
      </c>
      <c r="AS1935" s="372"/>
      <c r="AT1935" s="363"/>
    </row>
    <row r="1936" spans="1:46" x14ac:dyDescent="0.3">
      <c r="A1936" s="362" t="s">
        <v>2168</v>
      </c>
      <c r="B1936" s="363" t="s">
        <v>310</v>
      </c>
      <c r="C1936" s="363" t="s">
        <v>295</v>
      </c>
      <c r="D1936" s="363" t="s">
        <v>438</v>
      </c>
      <c r="E1936" s="363" t="s">
        <v>297</v>
      </c>
      <c r="F1936" s="363" t="s">
        <v>452</v>
      </c>
      <c r="G1936" s="363" t="s">
        <v>463</v>
      </c>
      <c r="H1936" s="363" t="s">
        <v>497</v>
      </c>
      <c r="I1936" s="363" t="s">
        <v>465</v>
      </c>
      <c r="J1936" s="363" t="s">
        <v>468</v>
      </c>
      <c r="K1936" s="363" t="s">
        <v>182</v>
      </c>
      <c r="L1936" s="364">
        <v>7.4855002287079042</v>
      </c>
      <c r="M1936" s="365">
        <v>2.8</v>
      </c>
      <c r="N1936" s="364">
        <v>6.7531488877679706</v>
      </c>
      <c r="O1936" s="363" t="s">
        <v>499</v>
      </c>
      <c r="P1936" s="363"/>
      <c r="Q1936" s="363" t="s">
        <v>300</v>
      </c>
      <c r="R1936" s="363" t="s">
        <v>497</v>
      </c>
      <c r="S1936" s="363"/>
      <c r="T1936" s="365">
        <v>1.95</v>
      </c>
      <c r="U1936" s="366">
        <v>30</v>
      </c>
      <c r="V1936" s="367">
        <v>45200</v>
      </c>
      <c r="W1936" s="367">
        <v>45930</v>
      </c>
      <c r="X1936" s="363" t="s">
        <v>3396</v>
      </c>
      <c r="Y1936" s="363"/>
      <c r="Z1936" s="363"/>
      <c r="AA1936" s="363"/>
      <c r="AB1936" s="363"/>
      <c r="AC1936" s="363"/>
      <c r="AD1936" s="363" t="s">
        <v>360</v>
      </c>
      <c r="AE1936" s="367"/>
      <c r="AF1936" s="362"/>
      <c r="AG1936" s="364">
        <v>9.5150167722954653E-4</v>
      </c>
      <c r="AH1936" s="364">
        <v>9.8993327043477367E-4</v>
      </c>
      <c r="AI1936" s="364">
        <v>2.7467489599613009</v>
      </c>
      <c r="AJ1936" s="363" t="s">
        <v>181</v>
      </c>
      <c r="AK1936" s="368">
        <v>-3.8537532461116637</v>
      </c>
      <c r="AL1936" s="364">
        <v>2.322166383763678E-3</v>
      </c>
      <c r="AM1936" s="369"/>
      <c r="AN1936" s="370">
        <v>20</v>
      </c>
      <c r="AO1936" s="371" t="s">
        <v>305</v>
      </c>
      <c r="AP1936" s="371" t="s">
        <v>0</v>
      </c>
      <c r="AQ1936" s="371" t="s">
        <v>386</v>
      </c>
      <c r="AR1936" s="372" t="s">
        <v>0</v>
      </c>
      <c r="AS1936" s="372"/>
      <c r="AT1936" s="363"/>
    </row>
    <row r="1937" spans="1:46" x14ac:dyDescent="0.3">
      <c r="A1937" s="362" t="s">
        <v>2175</v>
      </c>
      <c r="B1937" s="363" t="s">
        <v>294</v>
      </c>
      <c r="C1937" s="363" t="s">
        <v>295</v>
      </c>
      <c r="D1937" s="363" t="s">
        <v>438</v>
      </c>
      <c r="E1937" s="363" t="s">
        <v>297</v>
      </c>
      <c r="F1937" s="363" t="s">
        <v>452</v>
      </c>
      <c r="G1937" s="363" t="s">
        <v>463</v>
      </c>
      <c r="H1937" s="363" t="s">
        <v>497</v>
      </c>
      <c r="I1937" s="363" t="s">
        <v>465</v>
      </c>
      <c r="J1937" s="363" t="s">
        <v>466</v>
      </c>
      <c r="K1937" s="363" t="s">
        <v>474</v>
      </c>
      <c r="L1937" s="364">
        <v>7.9379098060046687</v>
      </c>
      <c r="M1937" s="365">
        <v>1.75</v>
      </c>
      <c r="N1937" s="364">
        <v>7.1612965252525251</v>
      </c>
      <c r="O1937" s="363" t="s">
        <v>502</v>
      </c>
      <c r="P1937" s="363"/>
      <c r="Q1937" s="363" t="s">
        <v>300</v>
      </c>
      <c r="R1937" s="363" t="s">
        <v>497</v>
      </c>
      <c r="S1937" s="363"/>
      <c r="T1937" s="365">
        <v>2.8</v>
      </c>
      <c r="U1937" s="366">
        <v>30</v>
      </c>
      <c r="V1937" s="367">
        <v>45200</v>
      </c>
      <c r="W1937" s="367">
        <v>45930</v>
      </c>
      <c r="X1937" s="363" t="s">
        <v>3396</v>
      </c>
      <c r="Y1937" s="363"/>
      <c r="Z1937" s="363"/>
      <c r="AA1937" s="363"/>
      <c r="AB1937" s="363"/>
      <c r="AC1937" s="363"/>
      <c r="AD1937" s="363" t="s">
        <v>360</v>
      </c>
      <c r="AE1937" s="367"/>
      <c r="AF1937" s="362"/>
      <c r="AG1937" s="364">
        <v>1.0078482514053234E-3</v>
      </c>
      <c r="AH1937" s="364">
        <v>1.048555708825038E-3</v>
      </c>
      <c r="AI1937" s="364">
        <v>2.0261945238248456</v>
      </c>
      <c r="AJ1937" s="363" t="s">
        <v>181</v>
      </c>
      <c r="AK1937" s="368">
        <v>2.7092607650673428</v>
      </c>
      <c r="AL1937" s="364">
        <v>2.4596817697293818E-3</v>
      </c>
      <c r="AM1937" s="369"/>
      <c r="AN1937" s="370">
        <v>20</v>
      </c>
      <c r="AO1937" s="371" t="s">
        <v>305</v>
      </c>
      <c r="AP1937" s="371" t="s">
        <v>0</v>
      </c>
      <c r="AQ1937" s="371" t="s">
        <v>386</v>
      </c>
      <c r="AR1937" s="372" t="s">
        <v>0</v>
      </c>
      <c r="AS1937" s="372"/>
      <c r="AT1937" s="363"/>
    </row>
    <row r="1938" spans="1:46" x14ac:dyDescent="0.3">
      <c r="A1938" s="362" t="s">
        <v>2176</v>
      </c>
      <c r="B1938" s="363" t="s">
        <v>308</v>
      </c>
      <c r="C1938" s="363" t="s">
        <v>295</v>
      </c>
      <c r="D1938" s="363" t="s">
        <v>438</v>
      </c>
      <c r="E1938" s="363" t="s">
        <v>297</v>
      </c>
      <c r="F1938" s="363" t="s">
        <v>452</v>
      </c>
      <c r="G1938" s="363" t="s">
        <v>463</v>
      </c>
      <c r="H1938" s="363" t="s">
        <v>497</v>
      </c>
      <c r="I1938" s="363" t="s">
        <v>465</v>
      </c>
      <c r="J1938" s="363" t="s">
        <v>466</v>
      </c>
      <c r="K1938" s="363" t="s">
        <v>474</v>
      </c>
      <c r="L1938" s="364">
        <v>9.9680753783753371</v>
      </c>
      <c r="M1938" s="365">
        <v>2</v>
      </c>
      <c r="N1938" s="364">
        <v>8.9928388348045392</v>
      </c>
      <c r="O1938" s="363" t="s">
        <v>502</v>
      </c>
      <c r="P1938" s="363"/>
      <c r="Q1938" s="363" t="s">
        <v>300</v>
      </c>
      <c r="R1938" s="363" t="s">
        <v>497</v>
      </c>
      <c r="S1938" s="363"/>
      <c r="T1938" s="365">
        <v>2.8</v>
      </c>
      <c r="U1938" s="366">
        <v>30</v>
      </c>
      <c r="V1938" s="367">
        <v>45200</v>
      </c>
      <c r="W1938" s="367">
        <v>45930</v>
      </c>
      <c r="X1938" s="363" t="s">
        <v>3396</v>
      </c>
      <c r="Y1938" s="363"/>
      <c r="Z1938" s="363"/>
      <c r="AA1938" s="363"/>
      <c r="AB1938" s="363"/>
      <c r="AC1938" s="363"/>
      <c r="AD1938" s="363" t="s">
        <v>360</v>
      </c>
      <c r="AE1938" s="367"/>
      <c r="AF1938" s="362"/>
      <c r="AG1938" s="364">
        <v>1.2660729241798241E-3</v>
      </c>
      <c r="AH1938" s="364">
        <v>1.3172101956683039E-3</v>
      </c>
      <c r="AI1938" s="364">
        <v>2.5453336076726347</v>
      </c>
      <c r="AJ1938" s="363" t="s">
        <v>181</v>
      </c>
      <c r="AK1938" s="368">
        <v>-2.3933744087558866</v>
      </c>
      <c r="AL1938" s="364">
        <v>3.0898862863638398E-3</v>
      </c>
      <c r="AM1938" s="369"/>
      <c r="AN1938" s="370">
        <v>20</v>
      </c>
      <c r="AO1938" s="371" t="s">
        <v>305</v>
      </c>
      <c r="AP1938" s="371" t="s">
        <v>0</v>
      </c>
      <c r="AQ1938" s="371" t="s">
        <v>386</v>
      </c>
      <c r="AR1938" s="372" t="s">
        <v>0</v>
      </c>
      <c r="AS1938" s="372"/>
      <c r="AT1938" s="363"/>
    </row>
    <row r="1939" spans="1:46" x14ac:dyDescent="0.3">
      <c r="A1939" s="362" t="s">
        <v>2177</v>
      </c>
      <c r="B1939" s="363" t="s">
        <v>310</v>
      </c>
      <c r="C1939" s="363" t="s">
        <v>295</v>
      </c>
      <c r="D1939" s="363" t="s">
        <v>438</v>
      </c>
      <c r="E1939" s="363" t="s">
        <v>297</v>
      </c>
      <c r="F1939" s="363" t="s">
        <v>452</v>
      </c>
      <c r="G1939" s="363" t="s">
        <v>463</v>
      </c>
      <c r="H1939" s="363" t="s">
        <v>497</v>
      </c>
      <c r="I1939" s="363" t="s">
        <v>465</v>
      </c>
      <c r="J1939" s="363" t="s">
        <v>466</v>
      </c>
      <c r="K1939" s="363" t="s">
        <v>474</v>
      </c>
      <c r="L1939" s="364">
        <v>9.26901228474512</v>
      </c>
      <c r="M1939" s="365">
        <v>2.5</v>
      </c>
      <c r="N1939" s="364">
        <v>8.3621692724520678</v>
      </c>
      <c r="O1939" s="363" t="s">
        <v>502</v>
      </c>
      <c r="P1939" s="363"/>
      <c r="Q1939" s="363" t="s">
        <v>300</v>
      </c>
      <c r="R1939" s="363" t="s">
        <v>497</v>
      </c>
      <c r="S1939" s="363"/>
      <c r="T1939" s="365">
        <v>2.8</v>
      </c>
      <c r="U1939" s="366">
        <v>30</v>
      </c>
      <c r="V1939" s="367">
        <v>45200</v>
      </c>
      <c r="W1939" s="367">
        <v>45930</v>
      </c>
      <c r="X1939" s="363" t="s">
        <v>3396</v>
      </c>
      <c r="Y1939" s="363"/>
      <c r="Z1939" s="363"/>
      <c r="AA1939" s="363"/>
      <c r="AB1939" s="363"/>
      <c r="AC1939" s="363"/>
      <c r="AD1939" s="363" t="s">
        <v>360</v>
      </c>
      <c r="AE1939" s="367"/>
      <c r="AF1939" s="362"/>
      <c r="AG1939" s="364">
        <v>1.1781104814976124E-3</v>
      </c>
      <c r="AH1939" s="364">
        <v>1.2256949092072523E-3</v>
      </c>
      <c r="AI1939" s="364">
        <v>2.3684924816237127</v>
      </c>
      <c r="AJ1939" s="363" t="s">
        <v>181</v>
      </c>
      <c r="AK1939" s="368">
        <v>-0.90640104002176036</v>
      </c>
      <c r="AL1939" s="364">
        <v>2.875211491438497E-3</v>
      </c>
      <c r="AM1939" s="369"/>
      <c r="AN1939" s="370">
        <v>20</v>
      </c>
      <c r="AO1939" s="371" t="s">
        <v>305</v>
      </c>
      <c r="AP1939" s="371" t="s">
        <v>0</v>
      </c>
      <c r="AQ1939" s="371" t="s">
        <v>386</v>
      </c>
      <c r="AR1939" s="372" t="s">
        <v>0</v>
      </c>
      <c r="AS1939" s="372"/>
      <c r="AT1939" s="363"/>
    </row>
    <row r="1940" spans="1:46" x14ac:dyDescent="0.3">
      <c r="A1940" s="362" t="s">
        <v>2178</v>
      </c>
      <c r="B1940" s="363" t="s">
        <v>294</v>
      </c>
      <c r="C1940" s="363" t="s">
        <v>295</v>
      </c>
      <c r="D1940" s="363" t="s">
        <v>438</v>
      </c>
      <c r="E1940" s="363" t="s">
        <v>297</v>
      </c>
      <c r="F1940" s="363" t="s">
        <v>452</v>
      </c>
      <c r="G1940" s="363" t="s">
        <v>463</v>
      </c>
      <c r="H1940" s="363" t="s">
        <v>497</v>
      </c>
      <c r="I1940" s="363" t="s">
        <v>465</v>
      </c>
      <c r="J1940" s="363" t="s">
        <v>468</v>
      </c>
      <c r="K1940" s="363" t="s">
        <v>474</v>
      </c>
      <c r="L1940" s="364">
        <v>8.1138276163202985</v>
      </c>
      <c r="M1940" s="365">
        <v>1.9</v>
      </c>
      <c r="N1940" s="364">
        <v>7.320003242074927</v>
      </c>
      <c r="O1940" s="363" t="s">
        <v>503</v>
      </c>
      <c r="P1940" s="363"/>
      <c r="Q1940" s="363" t="s">
        <v>300</v>
      </c>
      <c r="R1940" s="363" t="s">
        <v>497</v>
      </c>
      <c r="S1940" s="363"/>
      <c r="T1940" s="365">
        <v>1.95</v>
      </c>
      <c r="U1940" s="366">
        <v>30</v>
      </c>
      <c r="V1940" s="367">
        <v>45200</v>
      </c>
      <c r="W1940" s="367">
        <v>45930</v>
      </c>
      <c r="X1940" s="363" t="s">
        <v>3396</v>
      </c>
      <c r="Y1940" s="363"/>
      <c r="Z1940" s="363"/>
      <c r="AA1940" s="363"/>
      <c r="AB1940" s="363"/>
      <c r="AC1940" s="363"/>
      <c r="AD1940" s="363" t="s">
        <v>360</v>
      </c>
      <c r="AE1940" s="367"/>
      <c r="AF1940" s="362"/>
      <c r="AG1940" s="364">
        <v>1.0319695023349815E-3</v>
      </c>
      <c r="AH1940" s="364">
        <v>1.0736512282457714E-3</v>
      </c>
      <c r="AI1940" s="364">
        <v>2.9790395803648853</v>
      </c>
      <c r="AJ1940" s="363" t="s">
        <v>181</v>
      </c>
      <c r="AK1940" s="368">
        <v>-5.292793931996397</v>
      </c>
      <c r="AL1940" s="364">
        <v>2.51855035544357E-3</v>
      </c>
      <c r="AM1940" s="369"/>
      <c r="AN1940" s="370">
        <v>20</v>
      </c>
      <c r="AO1940" s="371" t="s">
        <v>305</v>
      </c>
      <c r="AP1940" s="371" t="s">
        <v>0</v>
      </c>
      <c r="AQ1940" s="371" t="s">
        <v>386</v>
      </c>
      <c r="AR1940" s="372" t="s">
        <v>0</v>
      </c>
      <c r="AS1940" s="372"/>
      <c r="AT1940" s="363"/>
    </row>
    <row r="1941" spans="1:46" x14ac:dyDescent="0.3">
      <c r="A1941" s="362" t="s">
        <v>2179</v>
      </c>
      <c r="B1941" s="363" t="s">
        <v>308</v>
      </c>
      <c r="C1941" s="363" t="s">
        <v>295</v>
      </c>
      <c r="D1941" s="363" t="s">
        <v>438</v>
      </c>
      <c r="E1941" s="363" t="s">
        <v>297</v>
      </c>
      <c r="F1941" s="363" t="s">
        <v>452</v>
      </c>
      <c r="G1941" s="363" t="s">
        <v>463</v>
      </c>
      <c r="H1941" s="363" t="s">
        <v>497</v>
      </c>
      <c r="I1941" s="363" t="s">
        <v>465</v>
      </c>
      <c r="J1941" s="363" t="s">
        <v>468</v>
      </c>
      <c r="K1941" s="363" t="s">
        <v>474</v>
      </c>
      <c r="L1941" s="364">
        <v>10.636477071018383</v>
      </c>
      <c r="M1941" s="365">
        <v>2.2000000000000002</v>
      </c>
      <c r="N1941" s="364">
        <v>9.5958467847533644</v>
      </c>
      <c r="O1941" s="363" t="s">
        <v>503</v>
      </c>
      <c r="P1941" s="363"/>
      <c r="Q1941" s="363" t="s">
        <v>300</v>
      </c>
      <c r="R1941" s="363" t="s">
        <v>497</v>
      </c>
      <c r="S1941" s="363"/>
      <c r="T1941" s="365">
        <v>1.95</v>
      </c>
      <c r="U1941" s="366">
        <v>30</v>
      </c>
      <c r="V1941" s="367">
        <v>45200</v>
      </c>
      <c r="W1941" s="367">
        <v>45930</v>
      </c>
      <c r="X1941" s="363" t="s">
        <v>3396</v>
      </c>
      <c r="Y1941" s="363"/>
      <c r="Z1941" s="363"/>
      <c r="AA1941" s="363"/>
      <c r="AB1941" s="363"/>
      <c r="AC1941" s="363"/>
      <c r="AD1941" s="363" t="s">
        <v>360</v>
      </c>
      <c r="AE1941" s="367"/>
      <c r="AF1941" s="362"/>
      <c r="AG1941" s="364">
        <v>1.3521260056276513E-3</v>
      </c>
      <c r="AH1941" s="364">
        <v>1.4067390009108473E-3</v>
      </c>
      <c r="AI1941" s="364">
        <v>3.9032518686757931</v>
      </c>
      <c r="AJ1941" s="363" t="s">
        <v>181</v>
      </c>
      <c r="AK1941" s="368">
        <v>-9.3218705861200828</v>
      </c>
      <c r="AL1941" s="364">
        <v>3.2999012319383523E-3</v>
      </c>
      <c r="AM1941" s="369"/>
      <c r="AN1941" s="370">
        <v>20</v>
      </c>
      <c r="AO1941" s="371" t="s">
        <v>305</v>
      </c>
      <c r="AP1941" s="371" t="s">
        <v>0</v>
      </c>
      <c r="AQ1941" s="371" t="s">
        <v>386</v>
      </c>
      <c r="AR1941" s="372" t="s">
        <v>0</v>
      </c>
      <c r="AS1941" s="372"/>
      <c r="AT1941" s="363"/>
    </row>
    <row r="1942" spans="1:46" x14ac:dyDescent="0.3">
      <c r="A1942" s="362" t="s">
        <v>2180</v>
      </c>
      <c r="B1942" s="363" t="s">
        <v>310</v>
      </c>
      <c r="C1942" s="363" t="s">
        <v>295</v>
      </c>
      <c r="D1942" s="363" t="s">
        <v>438</v>
      </c>
      <c r="E1942" s="363" t="s">
        <v>297</v>
      </c>
      <c r="F1942" s="363" t="s">
        <v>452</v>
      </c>
      <c r="G1942" s="363" t="s">
        <v>463</v>
      </c>
      <c r="H1942" s="363" t="s">
        <v>497</v>
      </c>
      <c r="I1942" s="363" t="s">
        <v>465</v>
      </c>
      <c r="J1942" s="363" t="s">
        <v>468</v>
      </c>
      <c r="K1942" s="363" t="s">
        <v>474</v>
      </c>
      <c r="L1942" s="364">
        <v>10.213831945323589</v>
      </c>
      <c r="M1942" s="365">
        <v>2.8</v>
      </c>
      <c r="N1942" s="364">
        <v>9.2145515642201836</v>
      </c>
      <c r="O1942" s="363" t="s">
        <v>503</v>
      </c>
      <c r="P1942" s="363"/>
      <c r="Q1942" s="363" t="s">
        <v>300</v>
      </c>
      <c r="R1942" s="363" t="s">
        <v>497</v>
      </c>
      <c r="S1942" s="363"/>
      <c r="T1942" s="365">
        <v>1.95</v>
      </c>
      <c r="U1942" s="366">
        <v>30</v>
      </c>
      <c r="V1942" s="367">
        <v>45200</v>
      </c>
      <c r="W1942" s="367">
        <v>45930</v>
      </c>
      <c r="X1942" s="363" t="s">
        <v>3396</v>
      </c>
      <c r="Y1942" s="363"/>
      <c r="Z1942" s="363"/>
      <c r="AA1942" s="363"/>
      <c r="AB1942" s="363"/>
      <c r="AC1942" s="363"/>
      <c r="AD1942" s="363" t="s">
        <v>360</v>
      </c>
      <c r="AE1942" s="367"/>
      <c r="AF1942" s="362"/>
      <c r="AG1942" s="364">
        <v>1.2978495844136687E-3</v>
      </c>
      <c r="AH1942" s="364">
        <v>1.3502703299188039E-3</v>
      </c>
      <c r="AI1942" s="364">
        <v>3.7465693245587834</v>
      </c>
      <c r="AJ1942" s="363" t="s">
        <v>181</v>
      </c>
      <c r="AK1942" s="368">
        <v>-8.7787491967814244</v>
      </c>
      <c r="AL1942" s="364">
        <v>3.1674381120192262E-3</v>
      </c>
      <c r="AM1942" s="369"/>
      <c r="AN1942" s="370">
        <v>20</v>
      </c>
      <c r="AO1942" s="371" t="s">
        <v>305</v>
      </c>
      <c r="AP1942" s="371" t="s">
        <v>0</v>
      </c>
      <c r="AQ1942" s="371" t="s">
        <v>386</v>
      </c>
      <c r="AR1942" s="372" t="s">
        <v>0</v>
      </c>
      <c r="AS1942" s="372"/>
      <c r="AT1942" s="363"/>
    </row>
    <row r="1943" spans="1:46" x14ac:dyDescent="0.3">
      <c r="A1943" s="362" t="s">
        <v>2187</v>
      </c>
      <c r="B1943" s="363" t="s">
        <v>294</v>
      </c>
      <c r="C1943" s="363" t="s">
        <v>295</v>
      </c>
      <c r="D1943" s="363" t="s">
        <v>438</v>
      </c>
      <c r="E1943" s="363" t="s">
        <v>297</v>
      </c>
      <c r="F1943" s="363" t="s">
        <v>452</v>
      </c>
      <c r="G1943" s="363" t="s">
        <v>463</v>
      </c>
      <c r="H1943" s="363" t="s">
        <v>506</v>
      </c>
      <c r="I1943" s="363" t="s">
        <v>465</v>
      </c>
      <c r="J1943" s="363" t="s">
        <v>466</v>
      </c>
      <c r="K1943" s="363" t="s">
        <v>182</v>
      </c>
      <c r="L1943" s="364">
        <v>8.0865094487754003</v>
      </c>
      <c r="M1943" s="365">
        <v>1.75</v>
      </c>
      <c r="N1943" s="364">
        <v>7.282712826196474</v>
      </c>
      <c r="O1943" s="363" t="s">
        <v>507</v>
      </c>
      <c r="P1943" s="363"/>
      <c r="Q1943" s="363" t="s">
        <v>300</v>
      </c>
      <c r="R1943" s="363" t="s">
        <v>506</v>
      </c>
      <c r="S1943" s="363"/>
      <c r="T1943" s="365">
        <v>2.8</v>
      </c>
      <c r="U1943" s="366">
        <v>30</v>
      </c>
      <c r="V1943" s="367">
        <v>45200</v>
      </c>
      <c r="W1943" s="367">
        <v>45930</v>
      </c>
      <c r="X1943" s="363" t="s">
        <v>3396</v>
      </c>
      <c r="Y1943" s="363"/>
      <c r="Z1943" s="363"/>
      <c r="AA1943" s="363"/>
      <c r="AB1943" s="363"/>
      <c r="AC1943" s="363"/>
      <c r="AD1943" s="363" t="s">
        <v>360</v>
      </c>
      <c r="AE1943" s="367"/>
      <c r="AF1943" s="362"/>
      <c r="AG1943" s="364">
        <v>1.3356729711033546E-3</v>
      </c>
      <c r="AH1943" s="364">
        <v>1.3914960468877718E-3</v>
      </c>
      <c r="AI1943" s="364">
        <v>2.3133385848239802</v>
      </c>
      <c r="AJ1943" s="363" t="s">
        <v>181</v>
      </c>
      <c r="AK1943" s="368">
        <v>-3.8155283638353925</v>
      </c>
      <c r="AL1943" s="364">
        <v>2.5127121562119954E-3</v>
      </c>
      <c r="AM1943" s="369"/>
      <c r="AN1943" s="370">
        <v>20</v>
      </c>
      <c r="AO1943" s="371" t="s">
        <v>305</v>
      </c>
      <c r="AP1943" s="371" t="s">
        <v>0</v>
      </c>
      <c r="AQ1943" s="371" t="s">
        <v>386</v>
      </c>
      <c r="AR1943" s="372" t="s">
        <v>0</v>
      </c>
      <c r="AS1943" s="372"/>
      <c r="AT1943" s="363"/>
    </row>
    <row r="1944" spans="1:46" x14ac:dyDescent="0.3">
      <c r="A1944" s="362" t="s">
        <v>2188</v>
      </c>
      <c r="B1944" s="363" t="s">
        <v>308</v>
      </c>
      <c r="C1944" s="363" t="s">
        <v>295</v>
      </c>
      <c r="D1944" s="363" t="s">
        <v>438</v>
      </c>
      <c r="E1944" s="363" t="s">
        <v>297</v>
      </c>
      <c r="F1944" s="363" t="s">
        <v>452</v>
      </c>
      <c r="G1944" s="363" t="s">
        <v>463</v>
      </c>
      <c r="H1944" s="363" t="s">
        <v>506</v>
      </c>
      <c r="I1944" s="363" t="s">
        <v>465</v>
      </c>
      <c r="J1944" s="363" t="s">
        <v>466</v>
      </c>
      <c r="K1944" s="363" t="s">
        <v>182</v>
      </c>
      <c r="L1944" s="364">
        <v>10.228927112958367</v>
      </c>
      <c r="M1944" s="365">
        <v>2</v>
      </c>
      <c r="N1944" s="364">
        <v>9.2121748148148139</v>
      </c>
      <c r="O1944" s="363" t="s">
        <v>507</v>
      </c>
      <c r="P1944" s="363"/>
      <c r="Q1944" s="363" t="s">
        <v>300</v>
      </c>
      <c r="R1944" s="363" t="s">
        <v>506</v>
      </c>
      <c r="S1944" s="363"/>
      <c r="T1944" s="365">
        <v>2.8</v>
      </c>
      <c r="U1944" s="366">
        <v>30</v>
      </c>
      <c r="V1944" s="367">
        <v>45200</v>
      </c>
      <c r="W1944" s="367">
        <v>45930</v>
      </c>
      <c r="X1944" s="363" t="s">
        <v>3396</v>
      </c>
      <c r="Y1944" s="363"/>
      <c r="Z1944" s="363"/>
      <c r="AA1944" s="363"/>
      <c r="AB1944" s="363"/>
      <c r="AC1944" s="363"/>
      <c r="AD1944" s="363" t="s">
        <v>360</v>
      </c>
      <c r="AE1944" s="367"/>
      <c r="AF1944" s="362"/>
      <c r="AG1944" s="364">
        <v>1.6863789524469727E-3</v>
      </c>
      <c r="AH1944" s="364">
        <v>1.7568594234157967E-3</v>
      </c>
      <c r="AI1944" s="364">
        <v>2.920749003483992</v>
      </c>
      <c r="AJ1944" s="363" t="s">
        <v>181</v>
      </c>
      <c r="AK1944" s="368">
        <v>-8.9085988312892521</v>
      </c>
      <c r="AL1944" s="364">
        <v>3.1724718441320222E-3</v>
      </c>
      <c r="AM1944" s="369"/>
      <c r="AN1944" s="370">
        <v>20</v>
      </c>
      <c r="AO1944" s="371" t="s">
        <v>305</v>
      </c>
      <c r="AP1944" s="371" t="s">
        <v>0</v>
      </c>
      <c r="AQ1944" s="371" t="s">
        <v>386</v>
      </c>
      <c r="AR1944" s="372" t="s">
        <v>0</v>
      </c>
      <c r="AS1944" s="372"/>
      <c r="AT1944" s="363"/>
    </row>
    <row r="1945" spans="1:46" x14ac:dyDescent="0.3">
      <c r="A1945" s="362" t="s">
        <v>2189</v>
      </c>
      <c r="B1945" s="363" t="s">
        <v>310</v>
      </c>
      <c r="C1945" s="363" t="s">
        <v>295</v>
      </c>
      <c r="D1945" s="363" t="s">
        <v>438</v>
      </c>
      <c r="E1945" s="363" t="s">
        <v>297</v>
      </c>
      <c r="F1945" s="363" t="s">
        <v>452</v>
      </c>
      <c r="G1945" s="363" t="s">
        <v>463</v>
      </c>
      <c r="H1945" s="363" t="s">
        <v>506</v>
      </c>
      <c r="I1945" s="363" t="s">
        <v>465</v>
      </c>
      <c r="J1945" s="363" t="s">
        <v>466</v>
      </c>
      <c r="K1945" s="363" t="s">
        <v>182</v>
      </c>
      <c r="L1945" s="364">
        <v>11.46960054521238</v>
      </c>
      <c r="M1945" s="365">
        <v>2.5</v>
      </c>
      <c r="N1945" s="364">
        <v>10.329525678674351</v>
      </c>
      <c r="O1945" s="363" t="s">
        <v>507</v>
      </c>
      <c r="P1945" s="363"/>
      <c r="Q1945" s="363" t="s">
        <v>300</v>
      </c>
      <c r="R1945" s="363" t="s">
        <v>506</v>
      </c>
      <c r="S1945" s="363"/>
      <c r="T1945" s="365">
        <v>2.8</v>
      </c>
      <c r="U1945" s="366">
        <v>30</v>
      </c>
      <c r="V1945" s="367">
        <v>45200</v>
      </c>
      <c r="W1945" s="367">
        <v>45930</v>
      </c>
      <c r="X1945" s="363" t="s">
        <v>3396</v>
      </c>
      <c r="Y1945" s="363"/>
      <c r="Z1945" s="363"/>
      <c r="AA1945" s="363"/>
      <c r="AB1945" s="363"/>
      <c r="AC1945" s="363"/>
      <c r="AD1945" s="363" t="s">
        <v>360</v>
      </c>
      <c r="AE1945" s="367"/>
      <c r="AF1945" s="362"/>
      <c r="AG1945" s="364">
        <v>1.8920776009169402E-3</v>
      </c>
      <c r="AH1945" s="364">
        <v>1.9711550349828058E-3</v>
      </c>
      <c r="AI1945" s="364">
        <v>3.2770118242840831</v>
      </c>
      <c r="AJ1945" s="363" t="s">
        <v>181</v>
      </c>
      <c r="AK1945" s="368">
        <v>-11.017368486696876</v>
      </c>
      <c r="AL1945" s="364">
        <v>3.5594389428971526E-3</v>
      </c>
      <c r="AM1945" s="369"/>
      <c r="AN1945" s="370">
        <v>20</v>
      </c>
      <c r="AO1945" s="371" t="s">
        <v>305</v>
      </c>
      <c r="AP1945" s="371" t="s">
        <v>0</v>
      </c>
      <c r="AQ1945" s="371" t="s">
        <v>386</v>
      </c>
      <c r="AR1945" s="372" t="s">
        <v>0</v>
      </c>
      <c r="AS1945" s="372"/>
      <c r="AT1945" s="363"/>
    </row>
    <row r="1946" spans="1:46" x14ac:dyDescent="0.3">
      <c r="A1946" s="362" t="s">
        <v>2190</v>
      </c>
      <c r="B1946" s="363" t="s">
        <v>294</v>
      </c>
      <c r="C1946" s="363" t="s">
        <v>295</v>
      </c>
      <c r="D1946" s="363" t="s">
        <v>438</v>
      </c>
      <c r="E1946" s="363" t="s">
        <v>297</v>
      </c>
      <c r="F1946" s="363" t="s">
        <v>452</v>
      </c>
      <c r="G1946" s="363" t="s">
        <v>463</v>
      </c>
      <c r="H1946" s="363" t="s">
        <v>506</v>
      </c>
      <c r="I1946" s="363" t="s">
        <v>465</v>
      </c>
      <c r="J1946" s="363" t="s">
        <v>468</v>
      </c>
      <c r="K1946" s="363" t="s">
        <v>182</v>
      </c>
      <c r="L1946" s="364">
        <v>7.5712362465258103</v>
      </c>
      <c r="M1946" s="365">
        <v>1.9</v>
      </c>
      <c r="N1946" s="364">
        <v>6.8186576262626257</v>
      </c>
      <c r="O1946" s="363" t="s">
        <v>508</v>
      </c>
      <c r="P1946" s="363"/>
      <c r="Q1946" s="363" t="s">
        <v>300</v>
      </c>
      <c r="R1946" s="363" t="s">
        <v>506</v>
      </c>
      <c r="S1946" s="363"/>
      <c r="T1946" s="365">
        <v>1.95</v>
      </c>
      <c r="U1946" s="366">
        <v>30</v>
      </c>
      <c r="V1946" s="367">
        <v>45200</v>
      </c>
      <c r="W1946" s="367">
        <v>45930</v>
      </c>
      <c r="X1946" s="363" t="s">
        <v>3396</v>
      </c>
      <c r="Y1946" s="363"/>
      <c r="Z1946" s="363"/>
      <c r="AA1946" s="363"/>
      <c r="AB1946" s="363"/>
      <c r="AC1946" s="363"/>
      <c r="AD1946" s="363" t="s">
        <v>360</v>
      </c>
      <c r="AE1946" s="367"/>
      <c r="AF1946" s="362"/>
      <c r="AG1946" s="364">
        <v>1.2486508843977786E-3</v>
      </c>
      <c r="AH1946" s="364">
        <v>1.3008369617206106E-3</v>
      </c>
      <c r="AI1946" s="364">
        <v>3.1052996410565328</v>
      </c>
      <c r="AJ1946" s="363" t="s">
        <v>181</v>
      </c>
      <c r="AK1946" s="368">
        <v>-10.061384812828223</v>
      </c>
      <c r="AL1946" s="364">
        <v>2.3490033293848667E-3</v>
      </c>
      <c r="AM1946" s="369"/>
      <c r="AN1946" s="370">
        <v>20</v>
      </c>
      <c r="AO1946" s="371" t="s">
        <v>305</v>
      </c>
      <c r="AP1946" s="371" t="s">
        <v>0</v>
      </c>
      <c r="AQ1946" s="371" t="s">
        <v>386</v>
      </c>
      <c r="AR1946" s="372" t="s">
        <v>0</v>
      </c>
      <c r="AS1946" s="372"/>
      <c r="AT1946" s="363"/>
    </row>
    <row r="1947" spans="1:46" x14ac:dyDescent="0.3">
      <c r="A1947" s="362" t="s">
        <v>2191</v>
      </c>
      <c r="B1947" s="363" t="s">
        <v>308</v>
      </c>
      <c r="C1947" s="363" t="s">
        <v>295</v>
      </c>
      <c r="D1947" s="363" t="s">
        <v>438</v>
      </c>
      <c r="E1947" s="363" t="s">
        <v>297</v>
      </c>
      <c r="F1947" s="363" t="s">
        <v>452</v>
      </c>
      <c r="G1947" s="363" t="s">
        <v>463</v>
      </c>
      <c r="H1947" s="363" t="s">
        <v>506</v>
      </c>
      <c r="I1947" s="363" t="s">
        <v>465</v>
      </c>
      <c r="J1947" s="363" t="s">
        <v>468</v>
      </c>
      <c r="K1947" s="363" t="s">
        <v>182</v>
      </c>
      <c r="L1947" s="364">
        <v>12.177082779799404</v>
      </c>
      <c r="M1947" s="365">
        <v>2.2000000000000002</v>
      </c>
      <c r="N1947" s="364">
        <v>10.966684390572391</v>
      </c>
      <c r="O1947" s="363" t="s">
        <v>508</v>
      </c>
      <c r="P1947" s="363"/>
      <c r="Q1947" s="363" t="s">
        <v>300</v>
      </c>
      <c r="R1947" s="363" t="s">
        <v>506</v>
      </c>
      <c r="S1947" s="363"/>
      <c r="T1947" s="365">
        <v>1.95</v>
      </c>
      <c r="U1947" s="366">
        <v>30</v>
      </c>
      <c r="V1947" s="367">
        <v>45200</v>
      </c>
      <c r="W1947" s="367">
        <v>45930</v>
      </c>
      <c r="X1947" s="363" t="s">
        <v>3396</v>
      </c>
      <c r="Y1947" s="363"/>
      <c r="Z1947" s="363"/>
      <c r="AA1947" s="363"/>
      <c r="AB1947" s="363"/>
      <c r="AC1947" s="363"/>
      <c r="AD1947" s="363" t="s">
        <v>360</v>
      </c>
      <c r="AE1947" s="367"/>
      <c r="AF1947" s="362"/>
      <c r="AG1947" s="364">
        <v>2.0073335515203268E-3</v>
      </c>
      <c r="AH1947" s="364">
        <v>2.0912279893021716E-3</v>
      </c>
      <c r="AI1947" s="364">
        <v>4.9920856461196896</v>
      </c>
      <c r="AJ1947" s="363" t="s">
        <v>181</v>
      </c>
      <c r="AK1947" s="368">
        <v>-16.956920214818986</v>
      </c>
      <c r="AL1947" s="364">
        <v>3.7762622480192643E-3</v>
      </c>
      <c r="AM1947" s="369"/>
      <c r="AN1947" s="370">
        <v>20</v>
      </c>
      <c r="AO1947" s="371" t="s">
        <v>305</v>
      </c>
      <c r="AP1947" s="371" t="s">
        <v>0</v>
      </c>
      <c r="AQ1947" s="371" t="s">
        <v>386</v>
      </c>
      <c r="AR1947" s="372" t="s">
        <v>0</v>
      </c>
      <c r="AS1947" s="372"/>
      <c r="AT1947" s="363"/>
    </row>
    <row r="1948" spans="1:46" x14ac:dyDescent="0.3">
      <c r="A1948" s="362" t="s">
        <v>2192</v>
      </c>
      <c r="B1948" s="363" t="s">
        <v>310</v>
      </c>
      <c r="C1948" s="363" t="s">
        <v>295</v>
      </c>
      <c r="D1948" s="363" t="s">
        <v>438</v>
      </c>
      <c r="E1948" s="363" t="s">
        <v>297</v>
      </c>
      <c r="F1948" s="363" t="s">
        <v>452</v>
      </c>
      <c r="G1948" s="363" t="s">
        <v>463</v>
      </c>
      <c r="H1948" s="363" t="s">
        <v>506</v>
      </c>
      <c r="I1948" s="363" t="s">
        <v>465</v>
      </c>
      <c r="J1948" s="363" t="s">
        <v>468</v>
      </c>
      <c r="K1948" s="363" t="s">
        <v>182</v>
      </c>
      <c r="L1948" s="364">
        <v>11.987836209311894</v>
      </c>
      <c r="M1948" s="365">
        <v>2.8</v>
      </c>
      <c r="N1948" s="364">
        <v>10.796248872635562</v>
      </c>
      <c r="O1948" s="363" t="s">
        <v>508</v>
      </c>
      <c r="P1948" s="363"/>
      <c r="Q1948" s="363" t="s">
        <v>300</v>
      </c>
      <c r="R1948" s="363" t="s">
        <v>506</v>
      </c>
      <c r="S1948" s="363"/>
      <c r="T1948" s="365">
        <v>1.95</v>
      </c>
      <c r="U1948" s="366">
        <v>30</v>
      </c>
      <c r="V1948" s="367">
        <v>45200</v>
      </c>
      <c r="W1948" s="367">
        <v>45930</v>
      </c>
      <c r="X1948" s="363" t="s">
        <v>3396</v>
      </c>
      <c r="Y1948" s="363"/>
      <c r="Z1948" s="363"/>
      <c r="AA1948" s="363"/>
      <c r="AB1948" s="363"/>
      <c r="AC1948" s="363"/>
      <c r="AD1948" s="363" t="s">
        <v>360</v>
      </c>
      <c r="AE1948" s="367"/>
      <c r="AF1948" s="362"/>
      <c r="AG1948" s="364">
        <v>1.9768362812063525E-3</v>
      </c>
      <c r="AH1948" s="364">
        <v>2.0594561169944561E-3</v>
      </c>
      <c r="AI1948" s="364">
        <v>4.9162412577942352</v>
      </c>
      <c r="AJ1948" s="363" t="s">
        <v>181</v>
      </c>
      <c r="AK1948" s="368">
        <v>-16.781839171738699</v>
      </c>
      <c r="AL1948" s="364">
        <v>3.7188897747364464E-3</v>
      </c>
      <c r="AM1948" s="369"/>
      <c r="AN1948" s="370">
        <v>20</v>
      </c>
      <c r="AO1948" s="371" t="s">
        <v>305</v>
      </c>
      <c r="AP1948" s="371" t="s">
        <v>0</v>
      </c>
      <c r="AQ1948" s="371" t="s">
        <v>386</v>
      </c>
      <c r="AR1948" s="372" t="s">
        <v>0</v>
      </c>
      <c r="AS1948" s="372"/>
      <c r="AT1948" s="363"/>
    </row>
    <row r="1949" spans="1:46" x14ac:dyDescent="0.3">
      <c r="A1949" s="362" t="s">
        <v>2199</v>
      </c>
      <c r="B1949" s="363" t="s">
        <v>294</v>
      </c>
      <c r="C1949" s="363" t="s">
        <v>295</v>
      </c>
      <c r="D1949" s="363" t="s">
        <v>438</v>
      </c>
      <c r="E1949" s="363" t="s">
        <v>297</v>
      </c>
      <c r="F1949" s="363" t="s">
        <v>452</v>
      </c>
      <c r="G1949" s="363" t="s">
        <v>463</v>
      </c>
      <c r="H1949" s="363" t="s">
        <v>506</v>
      </c>
      <c r="I1949" s="363" t="s">
        <v>465</v>
      </c>
      <c r="J1949" s="363" t="s">
        <v>466</v>
      </c>
      <c r="K1949" s="363" t="s">
        <v>474</v>
      </c>
      <c r="L1949" s="364">
        <v>10.518774159461152</v>
      </c>
      <c r="M1949" s="365">
        <v>1.75</v>
      </c>
      <c r="N1949" s="364">
        <v>9.4732111515151516</v>
      </c>
      <c r="O1949" s="363" t="s">
        <v>511</v>
      </c>
      <c r="P1949" s="363"/>
      <c r="Q1949" s="363" t="s">
        <v>300</v>
      </c>
      <c r="R1949" s="363" t="s">
        <v>506</v>
      </c>
      <c r="S1949" s="363"/>
      <c r="T1949" s="365">
        <v>2.8</v>
      </c>
      <c r="U1949" s="366">
        <v>30</v>
      </c>
      <c r="V1949" s="367">
        <v>45200</v>
      </c>
      <c r="W1949" s="367">
        <v>45930</v>
      </c>
      <c r="X1949" s="363" t="s">
        <v>3396</v>
      </c>
      <c r="Y1949" s="363"/>
      <c r="Z1949" s="363"/>
      <c r="AA1949" s="363"/>
      <c r="AB1949" s="363"/>
      <c r="AC1949" s="363"/>
      <c r="AD1949" s="363" t="s">
        <v>360</v>
      </c>
      <c r="AE1949" s="367"/>
      <c r="AF1949" s="362"/>
      <c r="AG1949" s="364">
        <v>1.7325879513806854E-3</v>
      </c>
      <c r="AH1949" s="364">
        <v>1.8049996798543072E-3</v>
      </c>
      <c r="AI1949" s="364">
        <v>3.0007813635841925</v>
      </c>
      <c r="AJ1949" s="363" t="s">
        <v>181</v>
      </c>
      <c r="AK1949" s="368">
        <v>-9.4259291363202209</v>
      </c>
      <c r="AL1949" s="364">
        <v>3.2594017407901951E-3</v>
      </c>
      <c r="AM1949" s="369"/>
      <c r="AN1949" s="370">
        <v>20</v>
      </c>
      <c r="AO1949" s="371" t="s">
        <v>305</v>
      </c>
      <c r="AP1949" s="371" t="s">
        <v>0</v>
      </c>
      <c r="AQ1949" s="371" t="s">
        <v>386</v>
      </c>
      <c r="AR1949" s="372" t="s">
        <v>0</v>
      </c>
      <c r="AS1949" s="372"/>
      <c r="AT1949" s="363"/>
    </row>
    <row r="1950" spans="1:46" x14ac:dyDescent="0.3">
      <c r="A1950" s="362" t="s">
        <v>2200</v>
      </c>
      <c r="B1950" s="363" t="s">
        <v>308</v>
      </c>
      <c r="C1950" s="363" t="s">
        <v>295</v>
      </c>
      <c r="D1950" s="363" t="s">
        <v>438</v>
      </c>
      <c r="E1950" s="363" t="s">
        <v>297</v>
      </c>
      <c r="F1950" s="363" t="s">
        <v>452</v>
      </c>
      <c r="G1950" s="363" t="s">
        <v>463</v>
      </c>
      <c r="H1950" s="363" t="s">
        <v>506</v>
      </c>
      <c r="I1950" s="363" t="s">
        <v>465</v>
      </c>
      <c r="J1950" s="363" t="s">
        <v>466</v>
      </c>
      <c r="K1950" s="363" t="s">
        <v>474</v>
      </c>
      <c r="L1950" s="364">
        <v>14.54876650420028</v>
      </c>
      <c r="M1950" s="365">
        <v>2</v>
      </c>
      <c r="N1950" s="364">
        <v>13.102623461538462</v>
      </c>
      <c r="O1950" s="363" t="s">
        <v>511</v>
      </c>
      <c r="P1950" s="363"/>
      <c r="Q1950" s="363" t="s">
        <v>300</v>
      </c>
      <c r="R1950" s="363" t="s">
        <v>506</v>
      </c>
      <c r="S1950" s="363"/>
      <c r="T1950" s="365">
        <v>2.8</v>
      </c>
      <c r="U1950" s="366">
        <v>30</v>
      </c>
      <c r="V1950" s="367">
        <v>45200</v>
      </c>
      <c r="W1950" s="367">
        <v>45930</v>
      </c>
      <c r="X1950" s="363" t="s">
        <v>3396</v>
      </c>
      <c r="Y1950" s="363"/>
      <c r="Z1950" s="363"/>
      <c r="AA1950" s="363"/>
      <c r="AB1950" s="363"/>
      <c r="AC1950" s="363"/>
      <c r="AD1950" s="363" t="s">
        <v>360</v>
      </c>
      <c r="AE1950" s="367"/>
      <c r="AF1950" s="362"/>
      <c r="AG1950" s="364">
        <v>2.39725787550038E-3</v>
      </c>
      <c r="AH1950" s="364">
        <v>2.4974487986934293E-3</v>
      </c>
      <c r="AI1950" s="364">
        <v>4.1519662830244277</v>
      </c>
      <c r="AJ1950" s="363" t="s">
        <v>181</v>
      </c>
      <c r="AK1950" s="368">
        <v>-14.660581035173124</v>
      </c>
      <c r="AL1950" s="364">
        <v>4.5098007788304919E-3</v>
      </c>
      <c r="AM1950" s="369"/>
      <c r="AN1950" s="370">
        <v>20</v>
      </c>
      <c r="AO1950" s="371" t="s">
        <v>305</v>
      </c>
      <c r="AP1950" s="371" t="s">
        <v>0</v>
      </c>
      <c r="AQ1950" s="371" t="s">
        <v>386</v>
      </c>
      <c r="AR1950" s="372" t="s">
        <v>0</v>
      </c>
      <c r="AS1950" s="372"/>
      <c r="AT1950" s="363"/>
    </row>
    <row r="1951" spans="1:46" x14ac:dyDescent="0.3">
      <c r="A1951" s="362" t="s">
        <v>2201</v>
      </c>
      <c r="B1951" s="363" t="s">
        <v>310</v>
      </c>
      <c r="C1951" s="363" t="s">
        <v>295</v>
      </c>
      <c r="D1951" s="363" t="s">
        <v>438</v>
      </c>
      <c r="E1951" s="363" t="s">
        <v>297</v>
      </c>
      <c r="F1951" s="363" t="s">
        <v>452</v>
      </c>
      <c r="G1951" s="363" t="s">
        <v>463</v>
      </c>
      <c r="H1951" s="363" t="s">
        <v>506</v>
      </c>
      <c r="I1951" s="363" t="s">
        <v>465</v>
      </c>
      <c r="J1951" s="363" t="s">
        <v>466</v>
      </c>
      <c r="K1951" s="363" t="s">
        <v>474</v>
      </c>
      <c r="L1951" s="364">
        <v>15.082779221435278</v>
      </c>
      <c r="M1951" s="365">
        <v>2.5</v>
      </c>
      <c r="N1951" s="364">
        <v>13.583555474268415</v>
      </c>
      <c r="O1951" s="363" t="s">
        <v>511</v>
      </c>
      <c r="P1951" s="363"/>
      <c r="Q1951" s="363" t="s">
        <v>300</v>
      </c>
      <c r="R1951" s="363" t="s">
        <v>506</v>
      </c>
      <c r="S1951" s="363"/>
      <c r="T1951" s="365">
        <v>2.8</v>
      </c>
      <c r="U1951" s="366">
        <v>30</v>
      </c>
      <c r="V1951" s="367">
        <v>45200</v>
      </c>
      <c r="W1951" s="367">
        <v>45930</v>
      </c>
      <c r="X1951" s="363" t="s">
        <v>3396</v>
      </c>
      <c r="Y1951" s="363"/>
      <c r="Z1951" s="363"/>
      <c r="AA1951" s="363"/>
      <c r="AB1951" s="363"/>
      <c r="AC1951" s="363"/>
      <c r="AD1951" s="363" t="s">
        <v>360</v>
      </c>
      <c r="AE1951" s="367"/>
      <c r="AF1951" s="362"/>
      <c r="AG1951" s="364">
        <v>2.4869961246402387E-3</v>
      </c>
      <c r="AH1951" s="364">
        <v>2.5909375655055571E-3</v>
      </c>
      <c r="AI1951" s="364">
        <v>4.3073897727266237</v>
      </c>
      <c r="AJ1951" s="363" t="s">
        <v>181</v>
      </c>
      <c r="AK1951" s="368">
        <v>-15.152937395150522</v>
      </c>
      <c r="AL1951" s="364">
        <v>4.6786193402367617E-3</v>
      </c>
      <c r="AM1951" s="369"/>
      <c r="AN1951" s="370">
        <v>20</v>
      </c>
      <c r="AO1951" s="371" t="s">
        <v>305</v>
      </c>
      <c r="AP1951" s="371" t="s">
        <v>0</v>
      </c>
      <c r="AQ1951" s="371" t="s">
        <v>386</v>
      </c>
      <c r="AR1951" s="372" t="s">
        <v>0</v>
      </c>
      <c r="AS1951" s="372"/>
      <c r="AT1951" s="363"/>
    </row>
    <row r="1952" spans="1:46" x14ac:dyDescent="0.3">
      <c r="A1952" s="362" t="s">
        <v>2202</v>
      </c>
      <c r="B1952" s="363" t="s">
        <v>294</v>
      </c>
      <c r="C1952" s="363" t="s">
        <v>295</v>
      </c>
      <c r="D1952" s="363" t="s">
        <v>438</v>
      </c>
      <c r="E1952" s="363" t="s">
        <v>297</v>
      </c>
      <c r="F1952" s="363" t="s">
        <v>452</v>
      </c>
      <c r="G1952" s="363" t="s">
        <v>463</v>
      </c>
      <c r="H1952" s="363" t="s">
        <v>506</v>
      </c>
      <c r="I1952" s="363" t="s">
        <v>465</v>
      </c>
      <c r="J1952" s="363" t="s">
        <v>468</v>
      </c>
      <c r="K1952" s="363" t="s">
        <v>474</v>
      </c>
      <c r="L1952" s="364">
        <v>10.502860119684042</v>
      </c>
      <c r="M1952" s="365">
        <v>1.9</v>
      </c>
      <c r="N1952" s="364">
        <v>9.4588789625360228</v>
      </c>
      <c r="O1952" s="363" t="s">
        <v>512</v>
      </c>
      <c r="P1952" s="363"/>
      <c r="Q1952" s="363" t="s">
        <v>300</v>
      </c>
      <c r="R1952" s="363" t="s">
        <v>506</v>
      </c>
      <c r="S1952" s="363"/>
      <c r="T1952" s="365">
        <v>1.95</v>
      </c>
      <c r="U1952" s="366">
        <v>30</v>
      </c>
      <c r="V1952" s="367">
        <v>45200</v>
      </c>
      <c r="W1952" s="367">
        <v>45930</v>
      </c>
      <c r="X1952" s="363" t="s">
        <v>3396</v>
      </c>
      <c r="Y1952" s="363"/>
      <c r="Z1952" s="363"/>
      <c r="AA1952" s="363"/>
      <c r="AB1952" s="363"/>
      <c r="AC1952" s="363"/>
      <c r="AD1952" s="363" t="s">
        <v>360</v>
      </c>
      <c r="AE1952" s="367"/>
      <c r="AF1952" s="362"/>
      <c r="AG1952" s="364">
        <v>1.7329651939252866E-3</v>
      </c>
      <c r="AH1952" s="364">
        <v>1.8053926888624155E-3</v>
      </c>
      <c r="AI1952" s="364">
        <v>4.3097524391336028</v>
      </c>
      <c r="AJ1952" s="363" t="s">
        <v>181</v>
      </c>
      <c r="AK1952" s="368">
        <v>-15.160147918652697</v>
      </c>
      <c r="AL1952" s="364">
        <v>3.2601114219383259E-3</v>
      </c>
      <c r="AM1952" s="369"/>
      <c r="AN1952" s="370">
        <v>20</v>
      </c>
      <c r="AO1952" s="371" t="s">
        <v>305</v>
      </c>
      <c r="AP1952" s="371" t="s">
        <v>0</v>
      </c>
      <c r="AQ1952" s="371" t="s">
        <v>386</v>
      </c>
      <c r="AR1952" s="372" t="s">
        <v>0</v>
      </c>
      <c r="AS1952" s="372"/>
      <c r="AT1952" s="363"/>
    </row>
    <row r="1953" spans="1:46" x14ac:dyDescent="0.3">
      <c r="A1953" s="362" t="s">
        <v>2203</v>
      </c>
      <c r="B1953" s="363" t="s">
        <v>308</v>
      </c>
      <c r="C1953" s="363" t="s">
        <v>295</v>
      </c>
      <c r="D1953" s="363" t="s">
        <v>438</v>
      </c>
      <c r="E1953" s="363" t="s">
        <v>297</v>
      </c>
      <c r="F1953" s="363" t="s">
        <v>452</v>
      </c>
      <c r="G1953" s="363" t="s">
        <v>463</v>
      </c>
      <c r="H1953" s="363" t="s">
        <v>506</v>
      </c>
      <c r="I1953" s="363" t="s">
        <v>465</v>
      </c>
      <c r="J1953" s="363" t="s">
        <v>468</v>
      </c>
      <c r="K1953" s="363" t="s">
        <v>474</v>
      </c>
      <c r="L1953" s="364">
        <v>15.413009965615855</v>
      </c>
      <c r="M1953" s="365">
        <v>2.2000000000000002</v>
      </c>
      <c r="N1953" s="364">
        <v>13.880961381165921</v>
      </c>
      <c r="O1953" s="363" t="s">
        <v>512</v>
      </c>
      <c r="P1953" s="363"/>
      <c r="Q1953" s="363" t="s">
        <v>300</v>
      </c>
      <c r="R1953" s="363" t="s">
        <v>506</v>
      </c>
      <c r="S1953" s="363"/>
      <c r="T1953" s="365">
        <v>1.95</v>
      </c>
      <c r="U1953" s="366">
        <v>30</v>
      </c>
      <c r="V1953" s="367">
        <v>45200</v>
      </c>
      <c r="W1953" s="367">
        <v>45930</v>
      </c>
      <c r="X1953" s="363" t="s">
        <v>3396</v>
      </c>
      <c r="Y1953" s="363"/>
      <c r="Z1953" s="363"/>
      <c r="AA1953" s="363"/>
      <c r="AB1953" s="363"/>
      <c r="AC1953" s="363"/>
      <c r="AD1953" s="363" t="s">
        <v>360</v>
      </c>
      <c r="AE1953" s="367"/>
      <c r="AF1953" s="362"/>
      <c r="AG1953" s="364">
        <v>2.5418387088048853E-3</v>
      </c>
      <c r="AH1953" s="364">
        <v>2.6480722389751981E-3</v>
      </c>
      <c r="AI1953" s="364">
        <v>6.3213592595838097</v>
      </c>
      <c r="AJ1953" s="363" t="s">
        <v>181</v>
      </c>
      <c r="AK1953" s="368">
        <v>-19.343372580496265</v>
      </c>
      <c r="AL1953" s="364">
        <v>4.7817910228940439E-3</v>
      </c>
      <c r="AM1953" s="369"/>
      <c r="AN1953" s="370">
        <v>20</v>
      </c>
      <c r="AO1953" s="371" t="s">
        <v>305</v>
      </c>
      <c r="AP1953" s="371" t="s">
        <v>0</v>
      </c>
      <c r="AQ1953" s="371" t="s">
        <v>386</v>
      </c>
      <c r="AR1953" s="372" t="s">
        <v>0</v>
      </c>
      <c r="AS1953" s="372"/>
      <c r="AT1953" s="363"/>
    </row>
    <row r="1954" spans="1:46" x14ac:dyDescent="0.3">
      <c r="A1954" s="362" t="s">
        <v>2204</v>
      </c>
      <c r="B1954" s="363" t="s">
        <v>310</v>
      </c>
      <c r="C1954" s="363" t="s">
        <v>295</v>
      </c>
      <c r="D1954" s="363" t="s">
        <v>438</v>
      </c>
      <c r="E1954" s="363" t="s">
        <v>297</v>
      </c>
      <c r="F1954" s="363" t="s">
        <v>452</v>
      </c>
      <c r="G1954" s="363" t="s">
        <v>463</v>
      </c>
      <c r="H1954" s="363" t="s">
        <v>506</v>
      </c>
      <c r="I1954" s="363" t="s">
        <v>465</v>
      </c>
      <c r="J1954" s="363" t="s">
        <v>468</v>
      </c>
      <c r="K1954" s="363" t="s">
        <v>474</v>
      </c>
      <c r="L1954" s="364">
        <v>16.376428655604382</v>
      </c>
      <c r="M1954" s="365">
        <v>2.8</v>
      </c>
      <c r="N1954" s="364">
        <v>14.748616541284404</v>
      </c>
      <c r="O1954" s="363" t="s">
        <v>512</v>
      </c>
      <c r="P1954" s="363"/>
      <c r="Q1954" s="363" t="s">
        <v>300</v>
      </c>
      <c r="R1954" s="363" t="s">
        <v>506</v>
      </c>
      <c r="S1954" s="363"/>
      <c r="T1954" s="365">
        <v>1.95</v>
      </c>
      <c r="U1954" s="366">
        <v>30</v>
      </c>
      <c r="V1954" s="367">
        <v>45200</v>
      </c>
      <c r="W1954" s="367">
        <v>45930</v>
      </c>
      <c r="X1954" s="363" t="s">
        <v>3396</v>
      </c>
      <c r="Y1954" s="363"/>
      <c r="Z1954" s="363"/>
      <c r="AA1954" s="363"/>
      <c r="AB1954" s="363"/>
      <c r="AC1954" s="363"/>
      <c r="AD1954" s="363" t="s">
        <v>360</v>
      </c>
      <c r="AE1954" s="367"/>
      <c r="AF1954" s="362"/>
      <c r="AG1954" s="364">
        <v>2.699578896708191E-3</v>
      </c>
      <c r="AH1954" s="364">
        <v>2.8124050155241367E-3</v>
      </c>
      <c r="AI1954" s="364">
        <v>6.7136470919930833</v>
      </c>
      <c r="AJ1954" s="363" t="s">
        <v>181</v>
      </c>
      <c r="AK1954" s="368">
        <v>-19.867053491164693</v>
      </c>
      <c r="AL1954" s="364">
        <v>5.0785370799325295E-3</v>
      </c>
      <c r="AM1954" s="369"/>
      <c r="AN1954" s="370">
        <v>20</v>
      </c>
      <c r="AO1954" s="371" t="s">
        <v>305</v>
      </c>
      <c r="AP1954" s="371" t="s">
        <v>0</v>
      </c>
      <c r="AQ1954" s="371" t="s">
        <v>386</v>
      </c>
      <c r="AR1954" s="372" t="s">
        <v>0</v>
      </c>
      <c r="AS1954" s="372"/>
      <c r="AT1954" s="363"/>
    </row>
    <row r="1955" spans="1:46" x14ac:dyDescent="0.3">
      <c r="A1955" s="362" t="s">
        <v>2211</v>
      </c>
      <c r="B1955" s="363" t="s">
        <v>294</v>
      </c>
      <c r="C1955" s="363" t="s">
        <v>295</v>
      </c>
      <c r="D1955" s="363" t="s">
        <v>438</v>
      </c>
      <c r="E1955" s="363" t="s">
        <v>297</v>
      </c>
      <c r="F1955" s="363" t="s">
        <v>452</v>
      </c>
      <c r="G1955" s="363" t="s">
        <v>463</v>
      </c>
      <c r="H1955" s="363" t="s">
        <v>515</v>
      </c>
      <c r="I1955" s="363" t="s">
        <v>465</v>
      </c>
      <c r="J1955" s="363" t="s">
        <v>466</v>
      </c>
      <c r="K1955" s="363" t="s">
        <v>182</v>
      </c>
      <c r="L1955" s="364">
        <v>3.6730402360892791</v>
      </c>
      <c r="M1955" s="365">
        <v>1.75</v>
      </c>
      <c r="N1955" s="364">
        <v>3.2837231939546596</v>
      </c>
      <c r="O1955" s="363" t="s">
        <v>516</v>
      </c>
      <c r="P1955" s="363"/>
      <c r="Q1955" s="363" t="s">
        <v>300</v>
      </c>
      <c r="R1955" s="363" t="s">
        <v>515</v>
      </c>
      <c r="S1955" s="363"/>
      <c r="T1955" s="365">
        <v>2.8</v>
      </c>
      <c r="U1955" s="366">
        <v>30</v>
      </c>
      <c r="V1955" s="367">
        <v>45200</v>
      </c>
      <c r="W1955" s="367">
        <v>45930</v>
      </c>
      <c r="X1955" s="363" t="s">
        <v>3396</v>
      </c>
      <c r="Y1955" s="363"/>
      <c r="Z1955" s="363"/>
      <c r="AA1955" s="363"/>
      <c r="AB1955" s="363"/>
      <c r="AC1955" s="363"/>
      <c r="AD1955" s="363" t="s">
        <v>360</v>
      </c>
      <c r="AE1955" s="367"/>
      <c r="AF1955" s="362"/>
      <c r="AG1955" s="364">
        <v>5.6944336962782031E-4</v>
      </c>
      <c r="AH1955" s="364">
        <v>5.9480346055547492E-4</v>
      </c>
      <c r="AI1955" s="364">
        <v>1.0242807917183163</v>
      </c>
      <c r="AJ1955" s="363" t="s">
        <v>181</v>
      </c>
      <c r="AK1955" s="368">
        <v>27.348253028934213</v>
      </c>
      <c r="AL1955" s="364">
        <v>1.1413197387501912E-3</v>
      </c>
      <c r="AM1955" s="369"/>
      <c r="AN1955" s="370">
        <v>20</v>
      </c>
      <c r="AO1955" s="371" t="s">
        <v>305</v>
      </c>
      <c r="AP1955" s="371" t="s">
        <v>0</v>
      </c>
      <c r="AQ1955" s="371" t="s">
        <v>386</v>
      </c>
      <c r="AR1955" s="372" t="s">
        <v>0</v>
      </c>
      <c r="AS1955" s="372"/>
      <c r="AT1955" s="363"/>
    </row>
    <row r="1956" spans="1:46" x14ac:dyDescent="0.3">
      <c r="A1956" s="362" t="s">
        <v>2212</v>
      </c>
      <c r="B1956" s="363" t="s">
        <v>308</v>
      </c>
      <c r="C1956" s="363" t="s">
        <v>295</v>
      </c>
      <c r="D1956" s="363" t="s">
        <v>438</v>
      </c>
      <c r="E1956" s="363" t="s">
        <v>297</v>
      </c>
      <c r="F1956" s="363" t="s">
        <v>452</v>
      </c>
      <c r="G1956" s="363" t="s">
        <v>463</v>
      </c>
      <c r="H1956" s="363" t="s">
        <v>515</v>
      </c>
      <c r="I1956" s="363" t="s">
        <v>465</v>
      </c>
      <c r="J1956" s="363" t="s">
        <v>466</v>
      </c>
      <c r="K1956" s="363" t="s">
        <v>182</v>
      </c>
      <c r="L1956" s="364">
        <v>4.4258100675682286</v>
      </c>
      <c r="M1956" s="365">
        <v>2</v>
      </c>
      <c r="N1956" s="364">
        <v>3.9567045925925926</v>
      </c>
      <c r="O1956" s="363" t="s">
        <v>516</v>
      </c>
      <c r="P1956" s="363"/>
      <c r="Q1956" s="363" t="s">
        <v>300</v>
      </c>
      <c r="R1956" s="363" t="s">
        <v>515</v>
      </c>
      <c r="S1956" s="363"/>
      <c r="T1956" s="365">
        <v>2.8</v>
      </c>
      <c r="U1956" s="366">
        <v>30</v>
      </c>
      <c r="V1956" s="367">
        <v>45200</v>
      </c>
      <c r="W1956" s="367">
        <v>45930</v>
      </c>
      <c r="X1956" s="363" t="s">
        <v>3396</v>
      </c>
      <c r="Y1956" s="363"/>
      <c r="Z1956" s="363"/>
      <c r="AA1956" s="363"/>
      <c r="AB1956" s="363"/>
      <c r="AC1956" s="363"/>
      <c r="AD1956" s="363" t="s">
        <v>360</v>
      </c>
      <c r="AE1956" s="367"/>
      <c r="AF1956" s="362"/>
      <c r="AG1956" s="364">
        <v>6.8486295755148033E-4</v>
      </c>
      <c r="AH1956" s="364">
        <v>7.1536324573262034E-4</v>
      </c>
      <c r="AI1956" s="364">
        <v>1.231890666911905</v>
      </c>
      <c r="AJ1956" s="363" t="s">
        <v>181</v>
      </c>
      <c r="AK1956" s="368">
        <v>18.261621019828159</v>
      </c>
      <c r="AL1956" s="364">
        <v>1.3726520554681531E-3</v>
      </c>
      <c r="AM1956" s="369"/>
      <c r="AN1956" s="370">
        <v>20</v>
      </c>
      <c r="AO1956" s="371" t="s">
        <v>305</v>
      </c>
      <c r="AP1956" s="371" t="s">
        <v>0</v>
      </c>
      <c r="AQ1956" s="371" t="s">
        <v>386</v>
      </c>
      <c r="AR1956" s="372" t="s">
        <v>0</v>
      </c>
      <c r="AS1956" s="372"/>
      <c r="AT1956" s="363"/>
    </row>
    <row r="1957" spans="1:46" x14ac:dyDescent="0.3">
      <c r="A1957" s="362" t="s">
        <v>2213</v>
      </c>
      <c r="B1957" s="363" t="s">
        <v>310</v>
      </c>
      <c r="C1957" s="363" t="s">
        <v>295</v>
      </c>
      <c r="D1957" s="363" t="s">
        <v>438</v>
      </c>
      <c r="E1957" s="363" t="s">
        <v>297</v>
      </c>
      <c r="F1957" s="363" t="s">
        <v>452</v>
      </c>
      <c r="G1957" s="363" t="s">
        <v>463</v>
      </c>
      <c r="H1957" s="363" t="s">
        <v>515</v>
      </c>
      <c r="I1957" s="363" t="s">
        <v>465</v>
      </c>
      <c r="J1957" s="363" t="s">
        <v>466</v>
      </c>
      <c r="K1957" s="363" t="s">
        <v>182</v>
      </c>
      <c r="L1957" s="364">
        <v>4.8382115551514273</v>
      </c>
      <c r="M1957" s="365">
        <v>2.5</v>
      </c>
      <c r="N1957" s="364">
        <v>4.3253943544668587</v>
      </c>
      <c r="O1957" s="363" t="s">
        <v>516</v>
      </c>
      <c r="P1957" s="363"/>
      <c r="Q1957" s="363" t="s">
        <v>300</v>
      </c>
      <c r="R1957" s="363" t="s">
        <v>515</v>
      </c>
      <c r="S1957" s="363"/>
      <c r="T1957" s="365">
        <v>2.8</v>
      </c>
      <c r="U1957" s="366">
        <v>30</v>
      </c>
      <c r="V1957" s="367">
        <v>45200</v>
      </c>
      <c r="W1957" s="367">
        <v>45930</v>
      </c>
      <c r="X1957" s="363" t="s">
        <v>3396</v>
      </c>
      <c r="Y1957" s="363"/>
      <c r="Z1957" s="363"/>
      <c r="AA1957" s="363"/>
      <c r="AB1957" s="363"/>
      <c r="AC1957" s="363"/>
      <c r="AD1957" s="363" t="s">
        <v>360</v>
      </c>
      <c r="AE1957" s="367"/>
      <c r="AF1957" s="362"/>
      <c r="AG1957" s="364">
        <v>7.4913712745840384E-4</v>
      </c>
      <c r="AH1957" s="364">
        <v>7.8249985794737946E-4</v>
      </c>
      <c r="AI1957" s="364">
        <v>1.3475032126903024</v>
      </c>
      <c r="AJ1957" s="363" t="s">
        <v>181</v>
      </c>
      <c r="AK1957" s="368">
        <v>14.415268220313985</v>
      </c>
      <c r="AL1957" s="364">
        <v>1.501475012621032E-3</v>
      </c>
      <c r="AM1957" s="369"/>
      <c r="AN1957" s="370">
        <v>20</v>
      </c>
      <c r="AO1957" s="371" t="s">
        <v>305</v>
      </c>
      <c r="AP1957" s="371" t="s">
        <v>0</v>
      </c>
      <c r="AQ1957" s="371" t="s">
        <v>386</v>
      </c>
      <c r="AR1957" s="372" t="s">
        <v>0</v>
      </c>
      <c r="AS1957" s="372"/>
      <c r="AT1957" s="363"/>
    </row>
    <row r="1958" spans="1:46" x14ac:dyDescent="0.3">
      <c r="A1958" s="362" t="s">
        <v>2214</v>
      </c>
      <c r="B1958" s="363" t="s">
        <v>294</v>
      </c>
      <c r="C1958" s="363" t="s">
        <v>295</v>
      </c>
      <c r="D1958" s="363" t="s">
        <v>438</v>
      </c>
      <c r="E1958" s="363" t="s">
        <v>297</v>
      </c>
      <c r="F1958" s="363" t="s">
        <v>452</v>
      </c>
      <c r="G1958" s="363" t="s">
        <v>463</v>
      </c>
      <c r="H1958" s="363" t="s">
        <v>515</v>
      </c>
      <c r="I1958" s="363" t="s">
        <v>465</v>
      </c>
      <c r="J1958" s="363" t="s">
        <v>468</v>
      </c>
      <c r="K1958" s="363" t="s">
        <v>182</v>
      </c>
      <c r="L1958" s="364">
        <v>3.5967681059631151</v>
      </c>
      <c r="M1958" s="365">
        <v>1.9</v>
      </c>
      <c r="N1958" s="364">
        <v>3.215535385858586</v>
      </c>
      <c r="O1958" s="363" t="s">
        <v>517</v>
      </c>
      <c r="P1958" s="363"/>
      <c r="Q1958" s="363" t="s">
        <v>300</v>
      </c>
      <c r="R1958" s="363" t="s">
        <v>515</v>
      </c>
      <c r="S1958" s="363"/>
      <c r="T1958" s="365">
        <v>1.95</v>
      </c>
      <c r="U1958" s="366">
        <v>30</v>
      </c>
      <c r="V1958" s="367">
        <v>45200</v>
      </c>
      <c r="W1958" s="367">
        <v>45930</v>
      </c>
      <c r="X1958" s="363" t="s">
        <v>3396</v>
      </c>
      <c r="Y1958" s="363"/>
      <c r="Z1958" s="363"/>
      <c r="AA1958" s="363"/>
      <c r="AB1958" s="363"/>
      <c r="AC1958" s="363"/>
      <c r="AD1958" s="363" t="s">
        <v>360</v>
      </c>
      <c r="AE1958" s="367"/>
      <c r="AF1958" s="362"/>
      <c r="AG1958" s="364">
        <v>5.5676571661579738E-4</v>
      </c>
      <c r="AH1958" s="364">
        <v>5.8156120981471863E-4</v>
      </c>
      <c r="AI1958" s="364">
        <v>1.4380182350577231</v>
      </c>
      <c r="AJ1958" s="363" t="s">
        <v>181</v>
      </c>
      <c r="AK1958" s="368">
        <v>11.835548123819791</v>
      </c>
      <c r="AL1958" s="364">
        <v>1.1159102662804282E-3</v>
      </c>
      <c r="AM1958" s="369"/>
      <c r="AN1958" s="370">
        <v>20</v>
      </c>
      <c r="AO1958" s="371" t="s">
        <v>305</v>
      </c>
      <c r="AP1958" s="371" t="s">
        <v>0</v>
      </c>
      <c r="AQ1958" s="371" t="s">
        <v>386</v>
      </c>
      <c r="AR1958" s="372" t="s">
        <v>0</v>
      </c>
      <c r="AS1958" s="372"/>
      <c r="AT1958" s="363"/>
    </row>
    <row r="1959" spans="1:46" x14ac:dyDescent="0.3">
      <c r="A1959" s="362" t="s">
        <v>2215</v>
      </c>
      <c r="B1959" s="363" t="s">
        <v>308</v>
      </c>
      <c r="C1959" s="363" t="s">
        <v>295</v>
      </c>
      <c r="D1959" s="363" t="s">
        <v>438</v>
      </c>
      <c r="E1959" s="363" t="s">
        <v>297</v>
      </c>
      <c r="F1959" s="363" t="s">
        <v>452</v>
      </c>
      <c r="G1959" s="363" t="s">
        <v>463</v>
      </c>
      <c r="H1959" s="363" t="s">
        <v>515</v>
      </c>
      <c r="I1959" s="363" t="s">
        <v>465</v>
      </c>
      <c r="J1959" s="363" t="s">
        <v>468</v>
      </c>
      <c r="K1959" s="363" t="s">
        <v>182</v>
      </c>
      <c r="L1959" s="364">
        <v>5.4250230252441316</v>
      </c>
      <c r="M1959" s="365">
        <v>2.2000000000000002</v>
      </c>
      <c r="N1959" s="364">
        <v>4.8500078383838385</v>
      </c>
      <c r="O1959" s="363" t="s">
        <v>517</v>
      </c>
      <c r="P1959" s="363"/>
      <c r="Q1959" s="363" t="s">
        <v>300</v>
      </c>
      <c r="R1959" s="363" t="s">
        <v>515</v>
      </c>
      <c r="S1959" s="363"/>
      <c r="T1959" s="365">
        <v>1.95</v>
      </c>
      <c r="U1959" s="366">
        <v>30</v>
      </c>
      <c r="V1959" s="367">
        <v>45200</v>
      </c>
      <c r="W1959" s="367">
        <v>45930</v>
      </c>
      <c r="X1959" s="363" t="s">
        <v>3396</v>
      </c>
      <c r="Y1959" s="363"/>
      <c r="Z1959" s="363"/>
      <c r="AA1959" s="363"/>
      <c r="AB1959" s="363"/>
      <c r="AC1959" s="363"/>
      <c r="AD1959" s="363" t="s">
        <v>360</v>
      </c>
      <c r="AE1959" s="367"/>
      <c r="AF1959" s="362"/>
      <c r="AG1959" s="364">
        <v>8.393897981542512E-4</v>
      </c>
      <c r="AH1959" s="364">
        <v>8.7677192031128035E-4</v>
      </c>
      <c r="AI1959" s="364">
        <v>2.1679816124529432</v>
      </c>
      <c r="AJ1959" s="363" t="s">
        <v>181</v>
      </c>
      <c r="AK1959" s="368">
        <v>-1.0953059478021694</v>
      </c>
      <c r="AL1959" s="364">
        <v>1.6823659669004992E-3</v>
      </c>
      <c r="AM1959" s="369"/>
      <c r="AN1959" s="370">
        <v>20</v>
      </c>
      <c r="AO1959" s="371" t="s">
        <v>305</v>
      </c>
      <c r="AP1959" s="371" t="s">
        <v>0</v>
      </c>
      <c r="AQ1959" s="371" t="s">
        <v>386</v>
      </c>
      <c r="AR1959" s="372" t="s">
        <v>0</v>
      </c>
      <c r="AS1959" s="372"/>
      <c r="AT1959" s="363"/>
    </row>
    <row r="1960" spans="1:46" x14ac:dyDescent="0.3">
      <c r="A1960" s="362" t="s">
        <v>2216</v>
      </c>
      <c r="B1960" s="363" t="s">
        <v>310</v>
      </c>
      <c r="C1960" s="363" t="s">
        <v>295</v>
      </c>
      <c r="D1960" s="363" t="s">
        <v>438</v>
      </c>
      <c r="E1960" s="363" t="s">
        <v>297</v>
      </c>
      <c r="F1960" s="363" t="s">
        <v>452</v>
      </c>
      <c r="G1960" s="363" t="s">
        <v>463</v>
      </c>
      <c r="H1960" s="363" t="s">
        <v>515</v>
      </c>
      <c r="I1960" s="363" t="s">
        <v>465</v>
      </c>
      <c r="J1960" s="363" t="s">
        <v>468</v>
      </c>
      <c r="K1960" s="363" t="s">
        <v>182</v>
      </c>
      <c r="L1960" s="364">
        <v>5.2270328290484604</v>
      </c>
      <c r="M1960" s="365">
        <v>2.8</v>
      </c>
      <c r="N1960" s="364">
        <v>4.6730032433795721</v>
      </c>
      <c r="O1960" s="363" t="s">
        <v>517</v>
      </c>
      <c r="P1960" s="363"/>
      <c r="Q1960" s="363" t="s">
        <v>300</v>
      </c>
      <c r="R1960" s="363" t="s">
        <v>515</v>
      </c>
      <c r="S1960" s="363"/>
      <c r="T1960" s="365">
        <v>1.95</v>
      </c>
      <c r="U1960" s="366">
        <v>30</v>
      </c>
      <c r="V1960" s="367">
        <v>45200</v>
      </c>
      <c r="W1960" s="367">
        <v>45930</v>
      </c>
      <c r="X1960" s="363" t="s">
        <v>3396</v>
      </c>
      <c r="Y1960" s="363"/>
      <c r="Z1960" s="363"/>
      <c r="AA1960" s="363"/>
      <c r="AB1960" s="363"/>
      <c r="AC1960" s="363"/>
      <c r="AD1960" s="363" t="s">
        <v>360</v>
      </c>
      <c r="AE1960" s="367"/>
      <c r="AF1960" s="362"/>
      <c r="AG1960" s="364">
        <v>8.0904177275957598E-4</v>
      </c>
      <c r="AH1960" s="364">
        <v>8.4507234931166335E-4</v>
      </c>
      <c r="AI1960" s="364">
        <v>2.0895985284857734</v>
      </c>
      <c r="AJ1960" s="363" t="s">
        <v>181</v>
      </c>
      <c r="AK1960" s="368">
        <v>-0.13976341087482094</v>
      </c>
      <c r="AL1960" s="364">
        <v>1.621540251364162E-3</v>
      </c>
      <c r="AM1960" s="369"/>
      <c r="AN1960" s="370">
        <v>20</v>
      </c>
      <c r="AO1960" s="371" t="s">
        <v>305</v>
      </c>
      <c r="AP1960" s="371" t="s">
        <v>0</v>
      </c>
      <c r="AQ1960" s="371" t="s">
        <v>386</v>
      </c>
      <c r="AR1960" s="372" t="s">
        <v>0</v>
      </c>
      <c r="AS1960" s="372"/>
      <c r="AT1960" s="363"/>
    </row>
    <row r="1961" spans="1:46" x14ac:dyDescent="0.3">
      <c r="A1961" s="362" t="s">
        <v>2223</v>
      </c>
      <c r="B1961" s="363" t="s">
        <v>294</v>
      </c>
      <c r="C1961" s="363" t="s">
        <v>295</v>
      </c>
      <c r="D1961" s="363" t="s">
        <v>438</v>
      </c>
      <c r="E1961" s="363" t="s">
        <v>297</v>
      </c>
      <c r="F1961" s="363" t="s">
        <v>452</v>
      </c>
      <c r="G1961" s="363" t="s">
        <v>463</v>
      </c>
      <c r="H1961" s="363" t="s">
        <v>515</v>
      </c>
      <c r="I1961" s="363" t="s">
        <v>465</v>
      </c>
      <c r="J1961" s="363" t="s">
        <v>466</v>
      </c>
      <c r="K1961" s="363" t="s">
        <v>474</v>
      </c>
      <c r="L1961" s="364">
        <v>4.7935876567120932</v>
      </c>
      <c r="M1961" s="365">
        <v>1.75</v>
      </c>
      <c r="N1961" s="364">
        <v>4.2855002828282824</v>
      </c>
      <c r="O1961" s="363" t="s">
        <v>520</v>
      </c>
      <c r="P1961" s="363"/>
      <c r="Q1961" s="363" t="s">
        <v>300</v>
      </c>
      <c r="R1961" s="363" t="s">
        <v>515</v>
      </c>
      <c r="S1961" s="363"/>
      <c r="T1961" s="365">
        <v>2.8</v>
      </c>
      <c r="U1961" s="366">
        <v>30</v>
      </c>
      <c r="V1961" s="367">
        <v>45200</v>
      </c>
      <c r="W1961" s="367">
        <v>45930</v>
      </c>
      <c r="X1961" s="363" t="s">
        <v>3396</v>
      </c>
      <c r="Y1961" s="363"/>
      <c r="Z1961" s="363"/>
      <c r="AA1961" s="363"/>
      <c r="AB1961" s="363"/>
      <c r="AC1961" s="363"/>
      <c r="AD1961" s="363" t="s">
        <v>360</v>
      </c>
      <c r="AE1961" s="367"/>
      <c r="AF1961" s="362"/>
      <c r="AG1961" s="364">
        <v>7.4109971798499335E-4</v>
      </c>
      <c r="AH1961" s="364">
        <v>7.741045034245751E-4</v>
      </c>
      <c r="AI1961" s="364">
        <v>1.3330459995978583</v>
      </c>
      <c r="AJ1961" s="363" t="s">
        <v>181</v>
      </c>
      <c r="AK1961" s="368">
        <v>14.859751842792075</v>
      </c>
      <c r="AL1961" s="364">
        <v>1.4853658530984335E-3</v>
      </c>
      <c r="AM1961" s="369"/>
      <c r="AN1961" s="370">
        <v>20</v>
      </c>
      <c r="AO1961" s="371" t="s">
        <v>305</v>
      </c>
      <c r="AP1961" s="371" t="s">
        <v>0</v>
      </c>
      <c r="AQ1961" s="371" t="s">
        <v>386</v>
      </c>
      <c r="AR1961" s="372" t="s">
        <v>0</v>
      </c>
      <c r="AS1961" s="372"/>
      <c r="AT1961" s="363"/>
    </row>
    <row r="1962" spans="1:46" x14ac:dyDescent="0.3">
      <c r="A1962" s="362" t="s">
        <v>2224</v>
      </c>
      <c r="B1962" s="363" t="s">
        <v>308</v>
      </c>
      <c r="C1962" s="363" t="s">
        <v>295</v>
      </c>
      <c r="D1962" s="363" t="s">
        <v>438</v>
      </c>
      <c r="E1962" s="363" t="s">
        <v>297</v>
      </c>
      <c r="F1962" s="363" t="s">
        <v>452</v>
      </c>
      <c r="G1962" s="363" t="s">
        <v>463</v>
      </c>
      <c r="H1962" s="363" t="s">
        <v>515</v>
      </c>
      <c r="I1962" s="363" t="s">
        <v>465</v>
      </c>
      <c r="J1962" s="363" t="s">
        <v>466</v>
      </c>
      <c r="K1962" s="363" t="s">
        <v>474</v>
      </c>
      <c r="L1962" s="364">
        <v>6.2949003892517119</v>
      </c>
      <c r="M1962" s="365">
        <v>2</v>
      </c>
      <c r="N1962" s="364">
        <v>5.6276841752837328</v>
      </c>
      <c r="O1962" s="363" t="s">
        <v>520</v>
      </c>
      <c r="P1962" s="363"/>
      <c r="Q1962" s="363" t="s">
        <v>300</v>
      </c>
      <c r="R1962" s="363" t="s">
        <v>515</v>
      </c>
      <c r="S1962" s="363"/>
      <c r="T1962" s="365">
        <v>2.8</v>
      </c>
      <c r="U1962" s="366">
        <v>30</v>
      </c>
      <c r="V1962" s="367">
        <v>45200</v>
      </c>
      <c r="W1962" s="367">
        <v>45930</v>
      </c>
      <c r="X1962" s="363" t="s">
        <v>3396</v>
      </c>
      <c r="Y1962" s="363"/>
      <c r="Z1962" s="363"/>
      <c r="AA1962" s="363"/>
      <c r="AB1962" s="363"/>
      <c r="AC1962" s="363"/>
      <c r="AD1962" s="363" t="s">
        <v>360</v>
      </c>
      <c r="AE1962" s="367"/>
      <c r="AF1962" s="362"/>
      <c r="AG1962" s="364">
        <v>9.7356120120361503E-4</v>
      </c>
      <c r="AH1962" s="364">
        <v>1.0169186304108374E-3</v>
      </c>
      <c r="AI1962" s="364">
        <v>1.751183859787198</v>
      </c>
      <c r="AJ1962" s="363" t="s">
        <v>181</v>
      </c>
      <c r="AK1962" s="368">
        <v>4.9676463981630956</v>
      </c>
      <c r="AL1962" s="364">
        <v>1.9512820327353359E-3</v>
      </c>
      <c r="AM1962" s="369"/>
      <c r="AN1962" s="370">
        <v>20</v>
      </c>
      <c r="AO1962" s="371" t="s">
        <v>305</v>
      </c>
      <c r="AP1962" s="371" t="s">
        <v>0</v>
      </c>
      <c r="AQ1962" s="371" t="s">
        <v>386</v>
      </c>
      <c r="AR1962" s="372" t="s">
        <v>0</v>
      </c>
      <c r="AS1962" s="372"/>
      <c r="AT1962" s="363"/>
    </row>
    <row r="1963" spans="1:46" x14ac:dyDescent="0.3">
      <c r="A1963" s="362" t="s">
        <v>2225</v>
      </c>
      <c r="B1963" s="363" t="s">
        <v>310</v>
      </c>
      <c r="C1963" s="363" t="s">
        <v>295</v>
      </c>
      <c r="D1963" s="363" t="s">
        <v>438</v>
      </c>
      <c r="E1963" s="363" t="s">
        <v>297</v>
      </c>
      <c r="F1963" s="363" t="s">
        <v>452</v>
      </c>
      <c r="G1963" s="363" t="s">
        <v>463</v>
      </c>
      <c r="H1963" s="363" t="s">
        <v>515</v>
      </c>
      <c r="I1963" s="363" t="s">
        <v>465</v>
      </c>
      <c r="J1963" s="363" t="s">
        <v>466</v>
      </c>
      <c r="K1963" s="363" t="s">
        <v>474</v>
      </c>
      <c r="L1963" s="364">
        <v>6.3592519643521461</v>
      </c>
      <c r="M1963" s="365">
        <v>2.5</v>
      </c>
      <c r="N1963" s="364">
        <v>5.6852149253279514</v>
      </c>
      <c r="O1963" s="363" t="s">
        <v>520</v>
      </c>
      <c r="P1963" s="363"/>
      <c r="Q1963" s="363" t="s">
        <v>300</v>
      </c>
      <c r="R1963" s="363" t="s">
        <v>515</v>
      </c>
      <c r="S1963" s="363"/>
      <c r="T1963" s="365">
        <v>2.8</v>
      </c>
      <c r="U1963" s="366">
        <v>30</v>
      </c>
      <c r="V1963" s="367">
        <v>45200</v>
      </c>
      <c r="W1963" s="367">
        <v>45930</v>
      </c>
      <c r="X1963" s="363" t="s">
        <v>3396</v>
      </c>
      <c r="Y1963" s="363"/>
      <c r="Z1963" s="363"/>
      <c r="AA1963" s="363"/>
      <c r="AB1963" s="363"/>
      <c r="AC1963" s="363"/>
      <c r="AD1963" s="363" t="s">
        <v>360</v>
      </c>
      <c r="AE1963" s="367"/>
      <c r="AF1963" s="362"/>
      <c r="AG1963" s="364">
        <v>9.8420503582402207E-4</v>
      </c>
      <c r="AH1963" s="364">
        <v>1.0280364869062709E-3</v>
      </c>
      <c r="AI1963" s="364">
        <v>1.7703293550785641</v>
      </c>
      <c r="AJ1963" s="363" t="s">
        <v>181</v>
      </c>
      <c r="AK1963" s="368">
        <v>4.6265894388581401</v>
      </c>
      <c r="AL1963" s="364">
        <v>1.9726151787445756E-3</v>
      </c>
      <c r="AM1963" s="369"/>
      <c r="AN1963" s="370">
        <v>20</v>
      </c>
      <c r="AO1963" s="371" t="s">
        <v>305</v>
      </c>
      <c r="AP1963" s="371" t="s">
        <v>0</v>
      </c>
      <c r="AQ1963" s="371" t="s">
        <v>386</v>
      </c>
      <c r="AR1963" s="372" t="s">
        <v>0</v>
      </c>
      <c r="AS1963" s="372"/>
      <c r="AT1963" s="363"/>
    </row>
    <row r="1964" spans="1:46" x14ac:dyDescent="0.3">
      <c r="A1964" s="362" t="s">
        <v>2226</v>
      </c>
      <c r="B1964" s="363" t="s">
        <v>294</v>
      </c>
      <c r="C1964" s="363" t="s">
        <v>295</v>
      </c>
      <c r="D1964" s="363" t="s">
        <v>438</v>
      </c>
      <c r="E1964" s="363" t="s">
        <v>297</v>
      </c>
      <c r="F1964" s="363" t="s">
        <v>452</v>
      </c>
      <c r="G1964" s="363" t="s">
        <v>463</v>
      </c>
      <c r="H1964" s="363" t="s">
        <v>515</v>
      </c>
      <c r="I1964" s="363" t="s">
        <v>465</v>
      </c>
      <c r="J1964" s="363" t="s">
        <v>468</v>
      </c>
      <c r="K1964" s="363" t="s">
        <v>474</v>
      </c>
      <c r="L1964" s="364">
        <v>4.9929601198889051</v>
      </c>
      <c r="M1964" s="365">
        <v>1.9</v>
      </c>
      <c r="N1964" s="364">
        <v>4.463740634005763</v>
      </c>
      <c r="O1964" s="363" t="s">
        <v>521</v>
      </c>
      <c r="P1964" s="363"/>
      <c r="Q1964" s="363" t="s">
        <v>300</v>
      </c>
      <c r="R1964" s="363" t="s">
        <v>515</v>
      </c>
      <c r="S1964" s="363"/>
      <c r="T1964" s="365">
        <v>1.95</v>
      </c>
      <c r="U1964" s="366">
        <v>30</v>
      </c>
      <c r="V1964" s="367">
        <v>45200</v>
      </c>
      <c r="W1964" s="367">
        <v>45930</v>
      </c>
      <c r="X1964" s="363" t="s">
        <v>3396</v>
      </c>
      <c r="Y1964" s="363"/>
      <c r="Z1964" s="363"/>
      <c r="AA1964" s="363"/>
      <c r="AB1964" s="363"/>
      <c r="AC1964" s="363"/>
      <c r="AD1964" s="363" t="s">
        <v>360</v>
      </c>
      <c r="AE1964" s="367"/>
      <c r="AF1964" s="362"/>
      <c r="AG1964" s="364">
        <v>7.7326111507318267E-4</v>
      </c>
      <c r="AH1964" s="364">
        <v>8.0769820440463333E-4</v>
      </c>
      <c r="AI1964" s="364">
        <v>1.9971840053212697</v>
      </c>
      <c r="AJ1964" s="363" t="s">
        <v>181</v>
      </c>
      <c r="AK1964" s="368">
        <v>1.083177349871028</v>
      </c>
      <c r="AL1964" s="364">
        <v>1.5498260598201723E-3</v>
      </c>
      <c r="AM1964" s="369"/>
      <c r="AN1964" s="370">
        <v>20</v>
      </c>
      <c r="AO1964" s="371" t="s">
        <v>305</v>
      </c>
      <c r="AP1964" s="371" t="s">
        <v>0</v>
      </c>
      <c r="AQ1964" s="371" t="s">
        <v>386</v>
      </c>
      <c r="AR1964" s="372" t="s">
        <v>0</v>
      </c>
      <c r="AS1964" s="372"/>
      <c r="AT1964" s="363"/>
    </row>
    <row r="1965" spans="1:46" x14ac:dyDescent="0.3">
      <c r="A1965" s="362" t="s">
        <v>2227</v>
      </c>
      <c r="B1965" s="363" t="s">
        <v>308</v>
      </c>
      <c r="C1965" s="363" t="s">
        <v>295</v>
      </c>
      <c r="D1965" s="363" t="s">
        <v>438</v>
      </c>
      <c r="E1965" s="363" t="s">
        <v>297</v>
      </c>
      <c r="F1965" s="363" t="s">
        <v>452</v>
      </c>
      <c r="G1965" s="363" t="s">
        <v>463</v>
      </c>
      <c r="H1965" s="363" t="s">
        <v>515</v>
      </c>
      <c r="I1965" s="363" t="s">
        <v>465</v>
      </c>
      <c r="J1965" s="363" t="s">
        <v>468</v>
      </c>
      <c r="K1965" s="363" t="s">
        <v>474</v>
      </c>
      <c r="L1965" s="364">
        <v>6.8518561381826855</v>
      </c>
      <c r="M1965" s="365">
        <v>2.2000000000000002</v>
      </c>
      <c r="N1965" s="364">
        <v>6.1256064394618841</v>
      </c>
      <c r="O1965" s="363" t="s">
        <v>521</v>
      </c>
      <c r="P1965" s="363"/>
      <c r="Q1965" s="363" t="s">
        <v>300</v>
      </c>
      <c r="R1965" s="363" t="s">
        <v>515</v>
      </c>
      <c r="S1965" s="363"/>
      <c r="T1965" s="365">
        <v>1.95</v>
      </c>
      <c r="U1965" s="366">
        <v>30</v>
      </c>
      <c r="V1965" s="367">
        <v>45200</v>
      </c>
      <c r="W1965" s="367">
        <v>45930</v>
      </c>
      <c r="X1965" s="363" t="s">
        <v>3396</v>
      </c>
      <c r="Y1965" s="363"/>
      <c r="Z1965" s="363"/>
      <c r="AA1965" s="363"/>
      <c r="AB1965" s="363"/>
      <c r="AC1965" s="363"/>
      <c r="AD1965" s="363" t="s">
        <v>360</v>
      </c>
      <c r="AE1965" s="367"/>
      <c r="AF1965" s="362"/>
      <c r="AG1965" s="364">
        <v>1.0606072251502273E-3</v>
      </c>
      <c r="AH1965" s="364">
        <v>1.107841238404112E-3</v>
      </c>
      <c r="AI1965" s="364">
        <v>2.7393434697640733</v>
      </c>
      <c r="AJ1965" s="363" t="s">
        <v>181</v>
      </c>
      <c r="AK1965" s="368">
        <v>-6.408495222377196</v>
      </c>
      <c r="AL1965" s="364">
        <v>2.1257459928213456E-3</v>
      </c>
      <c r="AM1965" s="369"/>
      <c r="AN1965" s="370">
        <v>20</v>
      </c>
      <c r="AO1965" s="371" t="s">
        <v>305</v>
      </c>
      <c r="AP1965" s="371" t="s">
        <v>0</v>
      </c>
      <c r="AQ1965" s="371" t="s">
        <v>386</v>
      </c>
      <c r="AR1965" s="372" t="s">
        <v>0</v>
      </c>
      <c r="AS1965" s="372"/>
      <c r="AT1965" s="363"/>
    </row>
    <row r="1966" spans="1:46" x14ac:dyDescent="0.3">
      <c r="A1966" s="362" t="s">
        <v>2228</v>
      </c>
      <c r="B1966" s="363" t="s">
        <v>310</v>
      </c>
      <c r="C1966" s="363" t="s">
        <v>295</v>
      </c>
      <c r="D1966" s="363" t="s">
        <v>438</v>
      </c>
      <c r="E1966" s="363" t="s">
        <v>297</v>
      </c>
      <c r="F1966" s="363" t="s">
        <v>452</v>
      </c>
      <c r="G1966" s="363" t="s">
        <v>463</v>
      </c>
      <c r="H1966" s="363" t="s">
        <v>515</v>
      </c>
      <c r="I1966" s="363" t="s">
        <v>465</v>
      </c>
      <c r="J1966" s="363" t="s">
        <v>468</v>
      </c>
      <c r="K1966" s="363" t="s">
        <v>474</v>
      </c>
      <c r="L1966" s="364">
        <v>7.1298960678248866</v>
      </c>
      <c r="M1966" s="365">
        <v>2.8</v>
      </c>
      <c r="N1966" s="364">
        <v>6.3741760458715602</v>
      </c>
      <c r="O1966" s="363" t="s">
        <v>521</v>
      </c>
      <c r="P1966" s="363"/>
      <c r="Q1966" s="363" t="s">
        <v>300</v>
      </c>
      <c r="R1966" s="363" t="s">
        <v>515</v>
      </c>
      <c r="S1966" s="363"/>
      <c r="T1966" s="365">
        <v>1.95</v>
      </c>
      <c r="U1966" s="366">
        <v>30</v>
      </c>
      <c r="V1966" s="367">
        <v>45200</v>
      </c>
      <c r="W1966" s="367">
        <v>45930</v>
      </c>
      <c r="X1966" s="363" t="s">
        <v>3396</v>
      </c>
      <c r="Y1966" s="363"/>
      <c r="Z1966" s="363"/>
      <c r="AA1966" s="363"/>
      <c r="AB1966" s="363"/>
      <c r="AC1966" s="363"/>
      <c r="AD1966" s="363" t="s">
        <v>360</v>
      </c>
      <c r="AE1966" s="367"/>
      <c r="AF1966" s="362"/>
      <c r="AG1966" s="364">
        <v>1.1031786331556356E-3</v>
      </c>
      <c r="AH1966" s="364">
        <v>1.1523085588663481E-3</v>
      </c>
      <c r="AI1966" s="364">
        <v>2.8492971884951133</v>
      </c>
      <c r="AJ1966" s="363" t="s">
        <v>181</v>
      </c>
      <c r="AK1966" s="368">
        <v>-7.1864812723571072</v>
      </c>
      <c r="AL1966" s="364">
        <v>2.211070699112536E-3</v>
      </c>
      <c r="AM1966" s="369"/>
      <c r="AN1966" s="370">
        <v>20</v>
      </c>
      <c r="AO1966" s="371" t="s">
        <v>305</v>
      </c>
      <c r="AP1966" s="371" t="s">
        <v>0</v>
      </c>
      <c r="AQ1966" s="371" t="s">
        <v>386</v>
      </c>
      <c r="AR1966" s="372" t="s">
        <v>0</v>
      </c>
      <c r="AS1966" s="372"/>
      <c r="AT1966" s="363"/>
    </row>
    <row r="1967" spans="1:46" x14ac:dyDescent="0.3">
      <c r="A1967" s="362" t="s">
        <v>2235</v>
      </c>
      <c r="B1967" s="363" t="s">
        <v>294</v>
      </c>
      <c r="C1967" s="363" t="s">
        <v>295</v>
      </c>
      <c r="D1967" s="363" t="s">
        <v>438</v>
      </c>
      <c r="E1967" s="363" t="s">
        <v>297</v>
      </c>
      <c r="F1967" s="363" t="s">
        <v>452</v>
      </c>
      <c r="G1967" s="363" t="s">
        <v>463</v>
      </c>
      <c r="H1967" s="363" t="s">
        <v>524</v>
      </c>
      <c r="I1967" s="363" t="s">
        <v>465</v>
      </c>
      <c r="J1967" s="363" t="s">
        <v>466</v>
      </c>
      <c r="K1967" s="363" t="s">
        <v>182</v>
      </c>
      <c r="L1967" s="364">
        <v>4.3393161234250117</v>
      </c>
      <c r="M1967" s="365">
        <v>1.75</v>
      </c>
      <c r="N1967" s="364">
        <v>3.8851972443324936</v>
      </c>
      <c r="O1967" s="363" t="s">
        <v>525</v>
      </c>
      <c r="P1967" s="363"/>
      <c r="Q1967" s="363" t="s">
        <v>300</v>
      </c>
      <c r="R1967" s="363" t="s">
        <v>524</v>
      </c>
      <c r="S1967" s="363"/>
      <c r="T1967" s="365">
        <v>2.8</v>
      </c>
      <c r="U1967" s="366">
        <v>30</v>
      </c>
      <c r="V1967" s="367">
        <v>45200</v>
      </c>
      <c r="W1967" s="367">
        <v>45930</v>
      </c>
      <c r="X1967" s="363" t="s">
        <v>3396</v>
      </c>
      <c r="Y1967" s="363"/>
      <c r="Z1967" s="363"/>
      <c r="AA1967" s="363"/>
      <c r="AB1967" s="363"/>
      <c r="AC1967" s="363"/>
      <c r="AD1967" s="363" t="s">
        <v>360</v>
      </c>
      <c r="AE1967" s="367"/>
      <c r="AF1967" s="362"/>
      <c r="AG1967" s="364">
        <v>5.8589290581335148E-4</v>
      </c>
      <c r="AH1967" s="364">
        <v>6.1136553081491394E-4</v>
      </c>
      <c r="AI1967" s="364">
        <v>1.1447064237148576</v>
      </c>
      <c r="AJ1967" s="363" t="s">
        <v>181</v>
      </c>
      <c r="AK1967" s="368">
        <v>21.967895620885624</v>
      </c>
      <c r="AL1967" s="364">
        <v>1.3483509098759427E-3</v>
      </c>
      <c r="AM1967" s="369"/>
      <c r="AN1967" s="370">
        <v>20</v>
      </c>
      <c r="AO1967" s="371" t="s">
        <v>305</v>
      </c>
      <c r="AP1967" s="371" t="s">
        <v>0</v>
      </c>
      <c r="AQ1967" s="371" t="s">
        <v>386</v>
      </c>
      <c r="AR1967" s="372" t="s">
        <v>0</v>
      </c>
      <c r="AS1967" s="372"/>
      <c r="AT1967" s="363"/>
    </row>
    <row r="1968" spans="1:46" x14ac:dyDescent="0.3">
      <c r="A1968" s="362" t="s">
        <v>2236</v>
      </c>
      <c r="B1968" s="363" t="s">
        <v>308</v>
      </c>
      <c r="C1968" s="363" t="s">
        <v>295</v>
      </c>
      <c r="D1968" s="363" t="s">
        <v>438</v>
      </c>
      <c r="E1968" s="363" t="s">
        <v>297</v>
      </c>
      <c r="F1968" s="363" t="s">
        <v>452</v>
      </c>
      <c r="G1968" s="363" t="s">
        <v>463</v>
      </c>
      <c r="H1968" s="363" t="s">
        <v>524</v>
      </c>
      <c r="I1968" s="363" t="s">
        <v>465</v>
      </c>
      <c r="J1968" s="363" t="s">
        <v>466</v>
      </c>
      <c r="K1968" s="363" t="s">
        <v>182</v>
      </c>
      <c r="L1968" s="364">
        <v>5.2119355085683514</v>
      </c>
      <c r="M1968" s="365">
        <v>2</v>
      </c>
      <c r="N1968" s="364">
        <v>4.6664951111111108</v>
      </c>
      <c r="O1968" s="363" t="s">
        <v>525</v>
      </c>
      <c r="P1968" s="363"/>
      <c r="Q1968" s="363" t="s">
        <v>300</v>
      </c>
      <c r="R1968" s="363" t="s">
        <v>524</v>
      </c>
      <c r="S1968" s="363"/>
      <c r="T1968" s="365">
        <v>2.8</v>
      </c>
      <c r="U1968" s="366">
        <v>30</v>
      </c>
      <c r="V1968" s="367">
        <v>45200</v>
      </c>
      <c r="W1968" s="367">
        <v>45930</v>
      </c>
      <c r="X1968" s="363" t="s">
        <v>3396</v>
      </c>
      <c r="Y1968" s="363"/>
      <c r="Z1968" s="363"/>
      <c r="AA1968" s="363"/>
      <c r="AB1968" s="363"/>
      <c r="AC1968" s="363"/>
      <c r="AD1968" s="363" t="s">
        <v>360</v>
      </c>
      <c r="AE1968" s="367"/>
      <c r="AF1968" s="362"/>
      <c r="AG1968" s="364">
        <v>7.0239600452755139E-4</v>
      </c>
      <c r="AH1968" s="364">
        <v>7.3293378685670952E-4</v>
      </c>
      <c r="AI1968" s="364">
        <v>1.3723279636884376</v>
      </c>
      <c r="AJ1968" s="363" t="s">
        <v>181</v>
      </c>
      <c r="AK1968" s="368">
        <v>14.398051476334034</v>
      </c>
      <c r="AL1968" s="364">
        <v>1.6164665630883437E-3</v>
      </c>
      <c r="AM1968" s="369"/>
      <c r="AN1968" s="370">
        <v>20</v>
      </c>
      <c r="AO1968" s="371" t="s">
        <v>305</v>
      </c>
      <c r="AP1968" s="371" t="s">
        <v>0</v>
      </c>
      <c r="AQ1968" s="371" t="s">
        <v>386</v>
      </c>
      <c r="AR1968" s="372" t="s">
        <v>0</v>
      </c>
      <c r="AS1968" s="372"/>
      <c r="AT1968" s="363"/>
    </row>
    <row r="1969" spans="1:46" x14ac:dyDescent="0.3">
      <c r="A1969" s="362" t="s">
        <v>2237</v>
      </c>
      <c r="B1969" s="363" t="s">
        <v>310</v>
      </c>
      <c r="C1969" s="363" t="s">
        <v>295</v>
      </c>
      <c r="D1969" s="363" t="s">
        <v>438</v>
      </c>
      <c r="E1969" s="363" t="s">
        <v>297</v>
      </c>
      <c r="F1969" s="363" t="s">
        <v>452</v>
      </c>
      <c r="G1969" s="363" t="s">
        <v>463</v>
      </c>
      <c r="H1969" s="363" t="s">
        <v>524</v>
      </c>
      <c r="I1969" s="363" t="s">
        <v>465</v>
      </c>
      <c r="J1969" s="363" t="s">
        <v>466</v>
      </c>
      <c r="K1969" s="363" t="s">
        <v>182</v>
      </c>
      <c r="L1969" s="364">
        <v>5.6079738218646007</v>
      </c>
      <c r="M1969" s="365">
        <v>2.5</v>
      </c>
      <c r="N1969" s="364">
        <v>5.0210871527377519</v>
      </c>
      <c r="O1969" s="363" t="s">
        <v>525</v>
      </c>
      <c r="P1969" s="363"/>
      <c r="Q1969" s="363" t="s">
        <v>300</v>
      </c>
      <c r="R1969" s="363" t="s">
        <v>524</v>
      </c>
      <c r="S1969" s="363"/>
      <c r="T1969" s="365">
        <v>2.8</v>
      </c>
      <c r="U1969" s="366">
        <v>30</v>
      </c>
      <c r="V1969" s="367">
        <v>45200</v>
      </c>
      <c r="W1969" s="367">
        <v>45930</v>
      </c>
      <c r="X1969" s="363" t="s">
        <v>3396</v>
      </c>
      <c r="Y1969" s="363"/>
      <c r="Z1969" s="363"/>
      <c r="AA1969" s="363"/>
      <c r="AB1969" s="363"/>
      <c r="AC1969" s="363"/>
      <c r="AD1969" s="363" t="s">
        <v>360</v>
      </c>
      <c r="AE1969" s="367"/>
      <c r="AF1969" s="362"/>
      <c r="AG1969" s="364">
        <v>7.5623110971969687E-4</v>
      </c>
      <c r="AH1969" s="364">
        <v>7.8910945878532274E-4</v>
      </c>
      <c r="AI1969" s="364">
        <v>1.4775099690060545</v>
      </c>
      <c r="AJ1969" s="363" t="s">
        <v>181</v>
      </c>
      <c r="AK1969" s="368">
        <v>11.687992592538786</v>
      </c>
      <c r="AL1969" s="364">
        <v>1.7403605586442841E-3</v>
      </c>
      <c r="AM1969" s="369"/>
      <c r="AN1969" s="370">
        <v>20</v>
      </c>
      <c r="AO1969" s="371" t="s">
        <v>305</v>
      </c>
      <c r="AP1969" s="371" t="s">
        <v>0</v>
      </c>
      <c r="AQ1969" s="371" t="s">
        <v>386</v>
      </c>
      <c r="AR1969" s="372" t="s">
        <v>0</v>
      </c>
      <c r="AS1969" s="372"/>
      <c r="AT1969" s="363"/>
    </row>
    <row r="1970" spans="1:46" x14ac:dyDescent="0.3">
      <c r="A1970" s="362" t="s">
        <v>2238</v>
      </c>
      <c r="B1970" s="363" t="s">
        <v>294</v>
      </c>
      <c r="C1970" s="363" t="s">
        <v>295</v>
      </c>
      <c r="D1970" s="363" t="s">
        <v>438</v>
      </c>
      <c r="E1970" s="363" t="s">
        <v>297</v>
      </c>
      <c r="F1970" s="363" t="s">
        <v>452</v>
      </c>
      <c r="G1970" s="363" t="s">
        <v>463</v>
      </c>
      <c r="H1970" s="363" t="s">
        <v>524</v>
      </c>
      <c r="I1970" s="363" t="s">
        <v>465</v>
      </c>
      <c r="J1970" s="363" t="s">
        <v>468</v>
      </c>
      <c r="K1970" s="363" t="s">
        <v>182</v>
      </c>
      <c r="L1970" s="364">
        <v>4.2647652372641129</v>
      </c>
      <c r="M1970" s="365">
        <v>1.9</v>
      </c>
      <c r="N1970" s="364">
        <v>3.8184482707070706</v>
      </c>
      <c r="O1970" s="363" t="s">
        <v>526</v>
      </c>
      <c r="P1970" s="363"/>
      <c r="Q1970" s="363" t="s">
        <v>300</v>
      </c>
      <c r="R1970" s="363" t="s">
        <v>524</v>
      </c>
      <c r="S1970" s="363"/>
      <c r="T1970" s="365">
        <v>1.95</v>
      </c>
      <c r="U1970" s="366">
        <v>30</v>
      </c>
      <c r="V1970" s="367">
        <v>45200</v>
      </c>
      <c r="W1970" s="367">
        <v>45930</v>
      </c>
      <c r="X1970" s="363" t="s">
        <v>3396</v>
      </c>
      <c r="Y1970" s="363"/>
      <c r="Z1970" s="363"/>
      <c r="AA1970" s="363"/>
      <c r="AB1970" s="363"/>
      <c r="AC1970" s="363"/>
      <c r="AD1970" s="363" t="s">
        <v>360</v>
      </c>
      <c r="AE1970" s="367"/>
      <c r="AF1970" s="362"/>
      <c r="AG1970" s="364">
        <v>5.7494628351291487E-4</v>
      </c>
      <c r="AH1970" s="364">
        <v>5.9994298671695067E-4</v>
      </c>
      <c r="AI1970" s="364">
        <v>1.6129710457095936</v>
      </c>
      <c r="AJ1970" s="363" t="s">
        <v>181</v>
      </c>
      <c r="AK1970" s="368">
        <v>8.7184938511836805</v>
      </c>
      <c r="AL1970" s="364">
        <v>1.3231587834780787E-3</v>
      </c>
      <c r="AM1970" s="369"/>
      <c r="AN1970" s="370">
        <v>20</v>
      </c>
      <c r="AO1970" s="371" t="s">
        <v>305</v>
      </c>
      <c r="AP1970" s="371" t="s">
        <v>0</v>
      </c>
      <c r="AQ1970" s="371" t="s">
        <v>386</v>
      </c>
      <c r="AR1970" s="372" t="s">
        <v>0</v>
      </c>
      <c r="AS1970" s="372"/>
      <c r="AT1970" s="363"/>
    </row>
    <row r="1971" spans="1:46" x14ac:dyDescent="0.3">
      <c r="A1971" s="362" t="s">
        <v>2239</v>
      </c>
      <c r="B1971" s="363" t="s">
        <v>308</v>
      </c>
      <c r="C1971" s="363" t="s">
        <v>295</v>
      </c>
      <c r="D1971" s="363" t="s">
        <v>438</v>
      </c>
      <c r="E1971" s="363" t="s">
        <v>297</v>
      </c>
      <c r="F1971" s="363" t="s">
        <v>452</v>
      </c>
      <c r="G1971" s="363" t="s">
        <v>463</v>
      </c>
      <c r="H1971" s="363" t="s">
        <v>524</v>
      </c>
      <c r="I1971" s="363" t="s">
        <v>465</v>
      </c>
      <c r="J1971" s="363" t="s">
        <v>468</v>
      </c>
      <c r="K1971" s="363" t="s">
        <v>182</v>
      </c>
      <c r="L1971" s="364">
        <v>6.40348080619823</v>
      </c>
      <c r="M1971" s="365">
        <v>2.2000000000000002</v>
      </c>
      <c r="N1971" s="364">
        <v>5.7333425993265994</v>
      </c>
      <c r="O1971" s="363" t="s">
        <v>526</v>
      </c>
      <c r="P1971" s="363"/>
      <c r="Q1971" s="363" t="s">
        <v>300</v>
      </c>
      <c r="R1971" s="363" t="s">
        <v>524</v>
      </c>
      <c r="S1971" s="363"/>
      <c r="T1971" s="365">
        <v>1.95</v>
      </c>
      <c r="U1971" s="366">
        <v>30</v>
      </c>
      <c r="V1971" s="367">
        <v>45200</v>
      </c>
      <c r="W1971" s="367">
        <v>45930</v>
      </c>
      <c r="X1971" s="363" t="s">
        <v>3396</v>
      </c>
      <c r="Y1971" s="363"/>
      <c r="Z1971" s="363"/>
      <c r="AA1971" s="363"/>
      <c r="AB1971" s="363"/>
      <c r="AC1971" s="363"/>
      <c r="AD1971" s="363" t="s">
        <v>360</v>
      </c>
      <c r="AE1971" s="367"/>
      <c r="AF1971" s="362"/>
      <c r="AG1971" s="364">
        <v>8.6287981040586274E-4</v>
      </c>
      <c r="AH1971" s="364">
        <v>9.0039488118722833E-4</v>
      </c>
      <c r="AI1971" s="364">
        <v>2.4207481464323215</v>
      </c>
      <c r="AJ1971" s="363" t="s">
        <v>181</v>
      </c>
      <c r="AK1971" s="368">
        <v>-2.0893975333315322</v>
      </c>
      <c r="AL1971" s="364">
        <v>1.9857976874786951E-3</v>
      </c>
      <c r="AM1971" s="369"/>
      <c r="AN1971" s="370">
        <v>20</v>
      </c>
      <c r="AO1971" s="371" t="s">
        <v>305</v>
      </c>
      <c r="AP1971" s="371" t="s">
        <v>0</v>
      </c>
      <c r="AQ1971" s="371" t="s">
        <v>386</v>
      </c>
      <c r="AR1971" s="372" t="s">
        <v>0</v>
      </c>
      <c r="AS1971" s="372"/>
      <c r="AT1971" s="363"/>
    </row>
    <row r="1972" spans="1:46" x14ac:dyDescent="0.3">
      <c r="A1972" s="362" t="s">
        <v>2240</v>
      </c>
      <c r="B1972" s="363" t="s">
        <v>310</v>
      </c>
      <c r="C1972" s="363" t="s">
        <v>295</v>
      </c>
      <c r="D1972" s="363" t="s">
        <v>438</v>
      </c>
      <c r="E1972" s="363" t="s">
        <v>297</v>
      </c>
      <c r="F1972" s="363" t="s">
        <v>452</v>
      </c>
      <c r="G1972" s="363" t="s">
        <v>463</v>
      </c>
      <c r="H1972" s="363" t="s">
        <v>524</v>
      </c>
      <c r="I1972" s="363" t="s">
        <v>465</v>
      </c>
      <c r="J1972" s="363" t="s">
        <v>468</v>
      </c>
      <c r="K1972" s="363" t="s">
        <v>182</v>
      </c>
      <c r="L1972" s="364">
        <v>6.0209003042845879</v>
      </c>
      <c r="M1972" s="365">
        <v>2.8</v>
      </c>
      <c r="N1972" s="364">
        <v>5.3907999798234565</v>
      </c>
      <c r="O1972" s="363" t="s">
        <v>526</v>
      </c>
      <c r="P1972" s="363"/>
      <c r="Q1972" s="363" t="s">
        <v>300</v>
      </c>
      <c r="R1972" s="363" t="s">
        <v>524</v>
      </c>
      <c r="S1972" s="363"/>
      <c r="T1972" s="365">
        <v>1.95</v>
      </c>
      <c r="U1972" s="366">
        <v>30</v>
      </c>
      <c r="V1972" s="367">
        <v>45200</v>
      </c>
      <c r="W1972" s="367">
        <v>45930</v>
      </c>
      <c r="X1972" s="363" t="s">
        <v>3396</v>
      </c>
      <c r="Y1972" s="363"/>
      <c r="Z1972" s="363"/>
      <c r="AA1972" s="363"/>
      <c r="AB1972" s="363"/>
      <c r="AC1972" s="363"/>
      <c r="AD1972" s="363" t="s">
        <v>360</v>
      </c>
      <c r="AE1972" s="367"/>
      <c r="AF1972" s="362"/>
      <c r="AG1972" s="364">
        <v>8.1161347493423385E-4</v>
      </c>
      <c r="AH1972" s="364">
        <v>8.4689966032423217E-4</v>
      </c>
      <c r="AI1972" s="364">
        <v>2.2769240760685121</v>
      </c>
      <c r="AJ1972" s="363" t="s">
        <v>181</v>
      </c>
      <c r="AK1972" s="368">
        <v>-0.72619924587590201</v>
      </c>
      <c r="AL1972" s="364">
        <v>1.8678153576137941E-3</v>
      </c>
      <c r="AM1972" s="369"/>
      <c r="AN1972" s="370">
        <v>20</v>
      </c>
      <c r="AO1972" s="371" t="s">
        <v>305</v>
      </c>
      <c r="AP1972" s="371" t="s">
        <v>0</v>
      </c>
      <c r="AQ1972" s="371" t="s">
        <v>386</v>
      </c>
      <c r="AR1972" s="372" t="s">
        <v>0</v>
      </c>
      <c r="AS1972" s="372"/>
      <c r="AT1972" s="363"/>
    </row>
    <row r="1973" spans="1:46" x14ac:dyDescent="0.3">
      <c r="A1973" s="362" t="s">
        <v>2247</v>
      </c>
      <c r="B1973" s="363" t="s">
        <v>294</v>
      </c>
      <c r="C1973" s="363" t="s">
        <v>295</v>
      </c>
      <c r="D1973" s="363" t="s">
        <v>438</v>
      </c>
      <c r="E1973" s="363" t="s">
        <v>297</v>
      </c>
      <c r="F1973" s="363" t="s">
        <v>452</v>
      </c>
      <c r="G1973" s="363" t="s">
        <v>463</v>
      </c>
      <c r="H1973" s="363" t="s">
        <v>524</v>
      </c>
      <c r="I1973" s="363" t="s">
        <v>465</v>
      </c>
      <c r="J1973" s="363" t="s">
        <v>466</v>
      </c>
      <c r="K1973" s="363" t="s">
        <v>474</v>
      </c>
      <c r="L1973" s="364">
        <v>5.6366256052836059</v>
      </c>
      <c r="M1973" s="365">
        <v>1.75</v>
      </c>
      <c r="N1973" s="364">
        <v>5.0467404646464651</v>
      </c>
      <c r="O1973" s="363" t="s">
        <v>529</v>
      </c>
      <c r="P1973" s="363"/>
      <c r="Q1973" s="363" t="s">
        <v>300</v>
      </c>
      <c r="R1973" s="363" t="s">
        <v>524</v>
      </c>
      <c r="S1973" s="363"/>
      <c r="T1973" s="365">
        <v>2.8</v>
      </c>
      <c r="U1973" s="366">
        <v>30</v>
      </c>
      <c r="V1973" s="367">
        <v>45200</v>
      </c>
      <c r="W1973" s="367">
        <v>45930</v>
      </c>
      <c r="X1973" s="363" t="s">
        <v>3396</v>
      </c>
      <c r="Y1973" s="363"/>
      <c r="Z1973" s="363"/>
      <c r="AA1973" s="363"/>
      <c r="AB1973" s="363"/>
      <c r="AC1973" s="363"/>
      <c r="AD1973" s="363" t="s">
        <v>360</v>
      </c>
      <c r="AE1973" s="367"/>
      <c r="AF1973" s="362"/>
      <c r="AG1973" s="364">
        <v>7.5893967752880534E-4</v>
      </c>
      <c r="AH1973" s="364">
        <v>7.9193578588355757E-4</v>
      </c>
      <c r="AI1973" s="364">
        <v>1.4828019173116063</v>
      </c>
      <c r="AJ1973" s="363" t="s">
        <v>181</v>
      </c>
      <c r="AK1973" s="368">
        <v>11.561801805799501</v>
      </c>
      <c r="AL1973" s="364">
        <v>1.7465939501628285E-3</v>
      </c>
      <c r="AM1973" s="369"/>
      <c r="AN1973" s="370">
        <v>20</v>
      </c>
      <c r="AO1973" s="371" t="s">
        <v>305</v>
      </c>
      <c r="AP1973" s="371" t="s">
        <v>0</v>
      </c>
      <c r="AQ1973" s="371" t="s">
        <v>386</v>
      </c>
      <c r="AR1973" s="372" t="s">
        <v>0</v>
      </c>
      <c r="AS1973" s="372"/>
      <c r="AT1973" s="363"/>
    </row>
    <row r="1974" spans="1:46" x14ac:dyDescent="0.3">
      <c r="A1974" s="362" t="s">
        <v>2248</v>
      </c>
      <c r="B1974" s="363" t="s">
        <v>308</v>
      </c>
      <c r="C1974" s="363" t="s">
        <v>295</v>
      </c>
      <c r="D1974" s="363" t="s">
        <v>438</v>
      </c>
      <c r="E1974" s="363" t="s">
        <v>297</v>
      </c>
      <c r="F1974" s="363" t="s">
        <v>452</v>
      </c>
      <c r="G1974" s="363" t="s">
        <v>463</v>
      </c>
      <c r="H1974" s="363" t="s">
        <v>524</v>
      </c>
      <c r="I1974" s="363" t="s">
        <v>465</v>
      </c>
      <c r="J1974" s="363" t="s">
        <v>466</v>
      </c>
      <c r="K1974" s="363" t="s">
        <v>474</v>
      </c>
      <c r="L1974" s="364">
        <v>7.4210159517147183</v>
      </c>
      <c r="M1974" s="365">
        <v>2</v>
      </c>
      <c r="N1974" s="364">
        <v>6.6443904766708695</v>
      </c>
      <c r="O1974" s="363" t="s">
        <v>529</v>
      </c>
      <c r="P1974" s="363"/>
      <c r="Q1974" s="363" t="s">
        <v>300</v>
      </c>
      <c r="R1974" s="363" t="s">
        <v>524</v>
      </c>
      <c r="S1974" s="363"/>
      <c r="T1974" s="365">
        <v>2.8</v>
      </c>
      <c r="U1974" s="366">
        <v>30</v>
      </c>
      <c r="V1974" s="367">
        <v>45200</v>
      </c>
      <c r="W1974" s="367">
        <v>45930</v>
      </c>
      <c r="X1974" s="363" t="s">
        <v>3396</v>
      </c>
      <c r="Y1974" s="363"/>
      <c r="Z1974" s="363"/>
      <c r="AA1974" s="363"/>
      <c r="AB1974" s="363"/>
      <c r="AC1974" s="363"/>
      <c r="AD1974" s="363" t="s">
        <v>360</v>
      </c>
      <c r="AE1974" s="367"/>
      <c r="AF1974" s="362"/>
      <c r="AG1974" s="364">
        <v>9.9956227180057018E-4</v>
      </c>
      <c r="AH1974" s="364">
        <v>1.0430198297649211E-3</v>
      </c>
      <c r="AI1974" s="364">
        <v>1.9529257686517196</v>
      </c>
      <c r="AJ1974" s="363" t="s">
        <v>181</v>
      </c>
      <c r="AK1974" s="368">
        <v>3.0803729384968164</v>
      </c>
      <c r="AL1974" s="364">
        <v>2.300353332984922E-3</v>
      </c>
      <c r="AM1974" s="369"/>
      <c r="AN1974" s="370">
        <v>20</v>
      </c>
      <c r="AO1974" s="371" t="s">
        <v>305</v>
      </c>
      <c r="AP1974" s="371" t="s">
        <v>0</v>
      </c>
      <c r="AQ1974" s="371" t="s">
        <v>386</v>
      </c>
      <c r="AR1974" s="372" t="s">
        <v>0</v>
      </c>
      <c r="AS1974" s="372"/>
      <c r="AT1974" s="363"/>
    </row>
    <row r="1975" spans="1:46" x14ac:dyDescent="0.3">
      <c r="A1975" s="362" t="s">
        <v>2249</v>
      </c>
      <c r="B1975" s="363" t="s">
        <v>310</v>
      </c>
      <c r="C1975" s="363" t="s">
        <v>295</v>
      </c>
      <c r="D1975" s="363" t="s">
        <v>438</v>
      </c>
      <c r="E1975" s="363" t="s">
        <v>297</v>
      </c>
      <c r="F1975" s="363" t="s">
        <v>452</v>
      </c>
      <c r="G1975" s="363" t="s">
        <v>463</v>
      </c>
      <c r="H1975" s="363" t="s">
        <v>524</v>
      </c>
      <c r="I1975" s="363" t="s">
        <v>465</v>
      </c>
      <c r="J1975" s="363" t="s">
        <v>466</v>
      </c>
      <c r="K1975" s="363" t="s">
        <v>474</v>
      </c>
      <c r="L1975" s="364">
        <v>7.3858138732478373</v>
      </c>
      <c r="M1975" s="365">
        <v>2.5</v>
      </c>
      <c r="N1975" s="364">
        <v>6.6128723723511609</v>
      </c>
      <c r="O1975" s="363" t="s">
        <v>529</v>
      </c>
      <c r="P1975" s="363"/>
      <c r="Q1975" s="363" t="s">
        <v>300</v>
      </c>
      <c r="R1975" s="363" t="s">
        <v>524</v>
      </c>
      <c r="S1975" s="363"/>
      <c r="T1975" s="365">
        <v>2.8</v>
      </c>
      <c r="U1975" s="366">
        <v>30</v>
      </c>
      <c r="V1975" s="367">
        <v>45200</v>
      </c>
      <c r="W1975" s="367">
        <v>45930</v>
      </c>
      <c r="X1975" s="363" t="s">
        <v>3396</v>
      </c>
      <c r="Y1975" s="363"/>
      <c r="Z1975" s="363"/>
      <c r="AA1975" s="363"/>
      <c r="AB1975" s="363"/>
      <c r="AC1975" s="363"/>
      <c r="AD1975" s="363" t="s">
        <v>360</v>
      </c>
      <c r="AE1975" s="367"/>
      <c r="AF1975" s="362"/>
      <c r="AG1975" s="364">
        <v>9.9552003262812455E-4</v>
      </c>
      <c r="AH1975" s="364">
        <v>1.0388018478217666E-3</v>
      </c>
      <c r="AI1975" s="364">
        <v>1.9450281185846532</v>
      </c>
      <c r="AJ1975" s="363" t="s">
        <v>181</v>
      </c>
      <c r="AK1975" s="368">
        <v>3.188993459208437</v>
      </c>
      <c r="AL1975" s="364">
        <v>2.2910506825994611E-3</v>
      </c>
      <c r="AM1975" s="369"/>
      <c r="AN1975" s="370">
        <v>20</v>
      </c>
      <c r="AO1975" s="371" t="s">
        <v>305</v>
      </c>
      <c r="AP1975" s="371" t="s">
        <v>0</v>
      </c>
      <c r="AQ1975" s="371" t="s">
        <v>386</v>
      </c>
      <c r="AR1975" s="372" t="s">
        <v>0</v>
      </c>
      <c r="AS1975" s="372"/>
      <c r="AT1975" s="363"/>
    </row>
    <row r="1976" spans="1:46" x14ac:dyDescent="0.3">
      <c r="A1976" s="362" t="s">
        <v>2250</v>
      </c>
      <c r="B1976" s="363" t="s">
        <v>294</v>
      </c>
      <c r="C1976" s="363" t="s">
        <v>295</v>
      </c>
      <c r="D1976" s="363" t="s">
        <v>438</v>
      </c>
      <c r="E1976" s="363" t="s">
        <v>297</v>
      </c>
      <c r="F1976" s="363" t="s">
        <v>452</v>
      </c>
      <c r="G1976" s="363" t="s">
        <v>463</v>
      </c>
      <c r="H1976" s="363" t="s">
        <v>524</v>
      </c>
      <c r="I1976" s="363" t="s">
        <v>465</v>
      </c>
      <c r="J1976" s="363" t="s">
        <v>468</v>
      </c>
      <c r="K1976" s="363" t="s">
        <v>474</v>
      </c>
      <c r="L1976" s="364">
        <v>5.9202601121393039</v>
      </c>
      <c r="M1976" s="365">
        <v>1.9</v>
      </c>
      <c r="N1976" s="364">
        <v>5.3006920028818438</v>
      </c>
      <c r="O1976" s="363" t="s">
        <v>530</v>
      </c>
      <c r="P1976" s="363"/>
      <c r="Q1976" s="363" t="s">
        <v>300</v>
      </c>
      <c r="R1976" s="363" t="s">
        <v>524</v>
      </c>
      <c r="S1976" s="363"/>
      <c r="T1976" s="365">
        <v>1.95</v>
      </c>
      <c r="U1976" s="366">
        <v>30</v>
      </c>
      <c r="V1976" s="367">
        <v>45200</v>
      </c>
      <c r="W1976" s="367">
        <v>45930</v>
      </c>
      <c r="X1976" s="363" t="s">
        <v>3396</v>
      </c>
      <c r="Y1976" s="363"/>
      <c r="Z1976" s="363"/>
      <c r="AA1976" s="363"/>
      <c r="AB1976" s="363"/>
      <c r="AC1976" s="363"/>
      <c r="AD1976" s="363" t="s">
        <v>360</v>
      </c>
      <c r="AE1976" s="367"/>
      <c r="AF1976" s="362"/>
      <c r="AG1976" s="364">
        <v>7.9851109906461601E-4</v>
      </c>
      <c r="AH1976" s="364">
        <v>8.3322763784540504E-4</v>
      </c>
      <c r="AI1976" s="364">
        <v>2.2401662892739429</v>
      </c>
      <c r="AJ1976" s="363" t="s">
        <v>181</v>
      </c>
      <c r="AK1976" s="368">
        <v>-0.3497155605115031</v>
      </c>
      <c r="AL1976" s="364">
        <v>1.8376620646654693E-3</v>
      </c>
      <c r="AM1976" s="369"/>
      <c r="AN1976" s="370">
        <v>20</v>
      </c>
      <c r="AO1976" s="371" t="s">
        <v>305</v>
      </c>
      <c r="AP1976" s="371" t="s">
        <v>0</v>
      </c>
      <c r="AQ1976" s="371" t="s">
        <v>386</v>
      </c>
      <c r="AR1976" s="372" t="s">
        <v>0</v>
      </c>
      <c r="AS1976" s="372"/>
      <c r="AT1976" s="363"/>
    </row>
    <row r="1977" spans="1:46" x14ac:dyDescent="0.3">
      <c r="A1977" s="362" t="s">
        <v>2251</v>
      </c>
      <c r="B1977" s="363" t="s">
        <v>308</v>
      </c>
      <c r="C1977" s="363" t="s">
        <v>295</v>
      </c>
      <c r="D1977" s="363" t="s">
        <v>438</v>
      </c>
      <c r="E1977" s="363" t="s">
        <v>297</v>
      </c>
      <c r="F1977" s="363" t="s">
        <v>452</v>
      </c>
      <c r="G1977" s="363" t="s">
        <v>463</v>
      </c>
      <c r="H1977" s="363" t="s">
        <v>524</v>
      </c>
      <c r="I1977" s="363" t="s">
        <v>465</v>
      </c>
      <c r="J1977" s="363" t="s">
        <v>468</v>
      </c>
      <c r="K1977" s="363" t="s">
        <v>474</v>
      </c>
      <c r="L1977" s="364">
        <v>8.0812408116740322</v>
      </c>
      <c r="M1977" s="365">
        <v>2.2000000000000002</v>
      </c>
      <c r="N1977" s="364">
        <v>7.2355213677130052</v>
      </c>
      <c r="O1977" s="363" t="s">
        <v>530</v>
      </c>
      <c r="P1977" s="363"/>
      <c r="Q1977" s="363" t="s">
        <v>300</v>
      </c>
      <c r="R1977" s="363" t="s">
        <v>524</v>
      </c>
      <c r="S1977" s="363"/>
      <c r="T1977" s="365">
        <v>1.95</v>
      </c>
      <c r="U1977" s="366">
        <v>30</v>
      </c>
      <c r="V1977" s="367">
        <v>45200</v>
      </c>
      <c r="W1977" s="367">
        <v>45930</v>
      </c>
      <c r="X1977" s="363" t="s">
        <v>3396</v>
      </c>
      <c r="Y1977" s="363"/>
      <c r="Z1977" s="363"/>
      <c r="AA1977" s="363"/>
      <c r="AB1977" s="363"/>
      <c r="AC1977" s="363"/>
      <c r="AD1977" s="363" t="s">
        <v>360</v>
      </c>
      <c r="AE1977" s="367"/>
      <c r="AF1977" s="362"/>
      <c r="AG1977" s="364">
        <v>1.0894228710415291E-3</v>
      </c>
      <c r="AH1977" s="364">
        <v>1.1367872613367871E-3</v>
      </c>
      <c r="AI1977" s="364">
        <v>3.0562986454791674</v>
      </c>
      <c r="AJ1977" s="363" t="s">
        <v>181</v>
      </c>
      <c r="AK1977" s="368">
        <v>-6.5771643265066002</v>
      </c>
      <c r="AL1977" s="364">
        <v>2.5071549848676017E-3</v>
      </c>
      <c r="AM1977" s="369"/>
      <c r="AN1977" s="370">
        <v>20</v>
      </c>
      <c r="AO1977" s="371" t="s">
        <v>305</v>
      </c>
      <c r="AP1977" s="371" t="s">
        <v>0</v>
      </c>
      <c r="AQ1977" s="371" t="s">
        <v>386</v>
      </c>
      <c r="AR1977" s="372" t="s">
        <v>0</v>
      </c>
      <c r="AS1977" s="372"/>
      <c r="AT1977" s="363"/>
    </row>
    <row r="1978" spans="1:46" x14ac:dyDescent="0.3">
      <c r="A1978" s="362" t="s">
        <v>2252</v>
      </c>
      <c r="B1978" s="363" t="s">
        <v>310</v>
      </c>
      <c r="C1978" s="363" t="s">
        <v>295</v>
      </c>
      <c r="D1978" s="363" t="s">
        <v>438</v>
      </c>
      <c r="E1978" s="363" t="s">
        <v>297</v>
      </c>
      <c r="F1978" s="363" t="s">
        <v>452</v>
      </c>
      <c r="G1978" s="363" t="s">
        <v>463</v>
      </c>
      <c r="H1978" s="363" t="s">
        <v>524</v>
      </c>
      <c r="I1978" s="363" t="s">
        <v>465</v>
      </c>
      <c r="J1978" s="363" t="s">
        <v>468</v>
      </c>
      <c r="K1978" s="363" t="s">
        <v>474</v>
      </c>
      <c r="L1978" s="364">
        <v>8.221355975165821</v>
      </c>
      <c r="M1978" s="365">
        <v>2.8</v>
      </c>
      <c r="N1978" s="364">
        <v>7.3609731743119262</v>
      </c>
      <c r="O1978" s="363" t="s">
        <v>530</v>
      </c>
      <c r="P1978" s="363"/>
      <c r="Q1978" s="363" t="s">
        <v>300</v>
      </c>
      <c r="R1978" s="363" t="s">
        <v>524</v>
      </c>
      <c r="S1978" s="363"/>
      <c r="T1978" s="365">
        <v>1.95</v>
      </c>
      <c r="U1978" s="366">
        <v>30</v>
      </c>
      <c r="V1978" s="367">
        <v>45200</v>
      </c>
      <c r="W1978" s="367">
        <v>45930</v>
      </c>
      <c r="X1978" s="363" t="s">
        <v>3396</v>
      </c>
      <c r="Y1978" s="363"/>
      <c r="Z1978" s="363"/>
      <c r="AA1978" s="363"/>
      <c r="AB1978" s="363"/>
      <c r="AC1978" s="363"/>
      <c r="AD1978" s="363" t="s">
        <v>360</v>
      </c>
      <c r="AE1978" s="367"/>
      <c r="AF1978" s="362"/>
      <c r="AG1978" s="364">
        <v>1.1078429291809476E-3</v>
      </c>
      <c r="AH1978" s="364">
        <v>1.1560081607713242E-3</v>
      </c>
      <c r="AI1978" s="364">
        <v>3.1079748129597804</v>
      </c>
      <c r="AJ1978" s="363" t="s">
        <v>181</v>
      </c>
      <c r="AK1978" s="368">
        <v>-6.8613764707077793</v>
      </c>
      <c r="AL1978" s="364">
        <v>2.5495461828251428E-3</v>
      </c>
      <c r="AM1978" s="369"/>
      <c r="AN1978" s="370">
        <v>20</v>
      </c>
      <c r="AO1978" s="371" t="s">
        <v>305</v>
      </c>
      <c r="AP1978" s="371" t="s">
        <v>0</v>
      </c>
      <c r="AQ1978" s="371" t="s">
        <v>386</v>
      </c>
      <c r="AR1978" s="372" t="s">
        <v>0</v>
      </c>
      <c r="AS1978" s="372"/>
      <c r="AT1978" s="363"/>
    </row>
    <row r="1979" spans="1:46" x14ac:dyDescent="0.3">
      <c r="A1979" s="362" t="s">
        <v>2259</v>
      </c>
      <c r="B1979" s="363" t="s">
        <v>294</v>
      </c>
      <c r="C1979" s="363" t="s">
        <v>295</v>
      </c>
      <c r="D1979" s="363" t="s">
        <v>438</v>
      </c>
      <c r="E1979" s="363" t="s">
        <v>297</v>
      </c>
      <c r="F1979" s="363" t="s">
        <v>452</v>
      </c>
      <c r="G1979" s="363" t="s">
        <v>463</v>
      </c>
      <c r="H1979" s="363" t="s">
        <v>533</v>
      </c>
      <c r="I1979" s="363" t="s">
        <v>465</v>
      </c>
      <c r="J1979" s="363" t="s">
        <v>466</v>
      </c>
      <c r="K1979" s="363" t="s">
        <v>182</v>
      </c>
      <c r="L1979" s="364">
        <v>4.7569072148006404</v>
      </c>
      <c r="M1979" s="365">
        <v>1.75</v>
      </c>
      <c r="N1979" s="364">
        <v>4.2590865188916878</v>
      </c>
      <c r="O1979" s="363" t="s">
        <v>534</v>
      </c>
      <c r="P1979" s="363"/>
      <c r="Q1979" s="363" t="s">
        <v>300</v>
      </c>
      <c r="R1979" s="363" t="s">
        <v>533</v>
      </c>
      <c r="S1979" s="363"/>
      <c r="T1979" s="365">
        <v>2.8</v>
      </c>
      <c r="U1979" s="366">
        <v>30</v>
      </c>
      <c r="V1979" s="367">
        <v>45200</v>
      </c>
      <c r="W1979" s="367">
        <v>45930</v>
      </c>
      <c r="X1979" s="363" t="s">
        <v>3396</v>
      </c>
      <c r="Y1979" s="363"/>
      <c r="Z1979" s="363"/>
      <c r="AA1979" s="363"/>
      <c r="AB1979" s="363"/>
      <c r="AC1979" s="363"/>
      <c r="AD1979" s="363" t="s">
        <v>360</v>
      </c>
      <c r="AE1979" s="367"/>
      <c r="AF1979" s="362"/>
      <c r="AG1979" s="364">
        <v>6.4227590511756519E-4</v>
      </c>
      <c r="AH1979" s="364">
        <v>6.7019987060044949E-4</v>
      </c>
      <c r="AI1979" s="364">
        <v>1.2548664561225635</v>
      </c>
      <c r="AJ1979" s="363" t="s">
        <v>181</v>
      </c>
      <c r="AK1979" s="368">
        <v>17.961461200601764</v>
      </c>
      <c r="AL1979" s="364">
        <v>1.4781085288179798E-3</v>
      </c>
      <c r="AM1979" s="369"/>
      <c r="AN1979" s="370">
        <v>20</v>
      </c>
      <c r="AO1979" s="371" t="s">
        <v>305</v>
      </c>
      <c r="AP1979" s="371" t="s">
        <v>0</v>
      </c>
      <c r="AQ1979" s="371" t="s">
        <v>386</v>
      </c>
      <c r="AR1979" s="372" t="s">
        <v>0</v>
      </c>
      <c r="AS1979" s="372"/>
      <c r="AT1979" s="363"/>
    </row>
    <row r="1980" spans="1:46" x14ac:dyDescent="0.3">
      <c r="A1980" s="362" t="s">
        <v>2260</v>
      </c>
      <c r="B1980" s="363" t="s">
        <v>308</v>
      </c>
      <c r="C1980" s="363" t="s">
        <v>295</v>
      </c>
      <c r="D1980" s="363" t="s">
        <v>438</v>
      </c>
      <c r="E1980" s="363" t="s">
        <v>297</v>
      </c>
      <c r="F1980" s="363" t="s">
        <v>452</v>
      </c>
      <c r="G1980" s="363" t="s">
        <v>463</v>
      </c>
      <c r="H1980" s="363" t="s">
        <v>533</v>
      </c>
      <c r="I1980" s="363" t="s">
        <v>465</v>
      </c>
      <c r="J1980" s="363" t="s">
        <v>466</v>
      </c>
      <c r="K1980" s="363" t="s">
        <v>182</v>
      </c>
      <c r="L1980" s="364">
        <v>5.650480243917146</v>
      </c>
      <c r="M1980" s="365">
        <v>2</v>
      </c>
      <c r="N1980" s="364">
        <v>5.0591451851851854</v>
      </c>
      <c r="O1980" s="363" t="s">
        <v>534</v>
      </c>
      <c r="P1980" s="363"/>
      <c r="Q1980" s="363" t="s">
        <v>300</v>
      </c>
      <c r="R1980" s="363" t="s">
        <v>533</v>
      </c>
      <c r="S1980" s="363"/>
      <c r="T1980" s="365">
        <v>2.8</v>
      </c>
      <c r="U1980" s="366">
        <v>30</v>
      </c>
      <c r="V1980" s="367">
        <v>45200</v>
      </c>
      <c r="W1980" s="367">
        <v>45930</v>
      </c>
      <c r="X1980" s="363" t="s">
        <v>3396</v>
      </c>
      <c r="Y1980" s="363"/>
      <c r="Z1980" s="363"/>
      <c r="AA1980" s="363"/>
      <c r="AB1980" s="363"/>
      <c r="AC1980" s="363"/>
      <c r="AD1980" s="363" t="s">
        <v>360</v>
      </c>
      <c r="AE1980" s="367"/>
      <c r="AF1980" s="362"/>
      <c r="AG1980" s="364">
        <v>7.6149728646190853E-4</v>
      </c>
      <c r="AH1980" s="364">
        <v>7.9460459092879523E-4</v>
      </c>
      <c r="AI1980" s="364">
        <v>1.4877989250343906</v>
      </c>
      <c r="AJ1980" s="363" t="s">
        <v>181</v>
      </c>
      <c r="AK1980" s="368">
        <v>11.44346815738116</v>
      </c>
      <c r="AL1980" s="364">
        <v>1.7524799308562958E-3</v>
      </c>
      <c r="AM1980" s="369"/>
      <c r="AN1980" s="370">
        <v>20</v>
      </c>
      <c r="AO1980" s="371" t="s">
        <v>305</v>
      </c>
      <c r="AP1980" s="371" t="s">
        <v>0</v>
      </c>
      <c r="AQ1980" s="371" t="s">
        <v>386</v>
      </c>
      <c r="AR1980" s="372" t="s">
        <v>0</v>
      </c>
      <c r="AS1980" s="372"/>
      <c r="AT1980" s="363"/>
    </row>
    <row r="1981" spans="1:46" x14ac:dyDescent="0.3">
      <c r="A1981" s="362" t="s">
        <v>2261</v>
      </c>
      <c r="B1981" s="363" t="s">
        <v>310</v>
      </c>
      <c r="C1981" s="363" t="s">
        <v>295</v>
      </c>
      <c r="D1981" s="363" t="s">
        <v>438</v>
      </c>
      <c r="E1981" s="363" t="s">
        <v>297</v>
      </c>
      <c r="F1981" s="363" t="s">
        <v>452</v>
      </c>
      <c r="G1981" s="363" t="s">
        <v>463</v>
      </c>
      <c r="H1981" s="363" t="s">
        <v>533</v>
      </c>
      <c r="I1981" s="363" t="s">
        <v>465</v>
      </c>
      <c r="J1981" s="363" t="s">
        <v>466</v>
      </c>
      <c r="K1981" s="363" t="s">
        <v>182</v>
      </c>
      <c r="L1981" s="364">
        <v>6.1316099317374997</v>
      </c>
      <c r="M1981" s="365">
        <v>2.5</v>
      </c>
      <c r="N1981" s="364">
        <v>5.489923603746397</v>
      </c>
      <c r="O1981" s="363" t="s">
        <v>534</v>
      </c>
      <c r="P1981" s="363"/>
      <c r="Q1981" s="363" t="s">
        <v>300</v>
      </c>
      <c r="R1981" s="363" t="s">
        <v>533</v>
      </c>
      <c r="S1981" s="363"/>
      <c r="T1981" s="365">
        <v>2.8</v>
      </c>
      <c r="U1981" s="366">
        <v>30</v>
      </c>
      <c r="V1981" s="367">
        <v>45200</v>
      </c>
      <c r="W1981" s="367">
        <v>45930</v>
      </c>
      <c r="X1981" s="363" t="s">
        <v>3396</v>
      </c>
      <c r="Y1981" s="363"/>
      <c r="Z1981" s="363"/>
      <c r="AA1981" s="363"/>
      <c r="AB1981" s="363"/>
      <c r="AC1981" s="363"/>
      <c r="AD1981" s="363" t="s">
        <v>360</v>
      </c>
      <c r="AE1981" s="367"/>
      <c r="AF1981" s="362"/>
      <c r="AG1981" s="364">
        <v>8.2684305068749994E-4</v>
      </c>
      <c r="AH1981" s="364">
        <v>8.6279136608154281E-4</v>
      </c>
      <c r="AI1981" s="364">
        <v>1.6154702371963792</v>
      </c>
      <c r="AJ1981" s="363" t="s">
        <v>181</v>
      </c>
      <c r="AK1981" s="368">
        <v>8.6683867113153763</v>
      </c>
      <c r="AL1981" s="364">
        <v>1.9028641047827565E-3</v>
      </c>
      <c r="AM1981" s="369"/>
      <c r="AN1981" s="370">
        <v>20</v>
      </c>
      <c r="AO1981" s="371" t="s">
        <v>305</v>
      </c>
      <c r="AP1981" s="371" t="s">
        <v>0</v>
      </c>
      <c r="AQ1981" s="371" t="s">
        <v>386</v>
      </c>
      <c r="AR1981" s="372" t="s">
        <v>0</v>
      </c>
      <c r="AS1981" s="372"/>
      <c r="AT1981" s="363"/>
    </row>
    <row r="1982" spans="1:46" x14ac:dyDescent="0.3">
      <c r="A1982" s="362" t="s">
        <v>2262</v>
      </c>
      <c r="B1982" s="363" t="s">
        <v>294</v>
      </c>
      <c r="C1982" s="363" t="s">
        <v>295</v>
      </c>
      <c r="D1982" s="363" t="s">
        <v>438</v>
      </c>
      <c r="E1982" s="363" t="s">
        <v>297</v>
      </c>
      <c r="F1982" s="363" t="s">
        <v>452</v>
      </c>
      <c r="G1982" s="363" t="s">
        <v>463</v>
      </c>
      <c r="H1982" s="363" t="s">
        <v>533</v>
      </c>
      <c r="I1982" s="363" t="s">
        <v>465</v>
      </c>
      <c r="J1982" s="363" t="s">
        <v>468</v>
      </c>
      <c r="K1982" s="363" t="s">
        <v>182</v>
      </c>
      <c r="L1982" s="364">
        <v>4.6655890377588607</v>
      </c>
      <c r="M1982" s="365">
        <v>1.9</v>
      </c>
      <c r="N1982" s="364">
        <v>4.1773249878787881</v>
      </c>
      <c r="O1982" s="363" t="s">
        <v>535</v>
      </c>
      <c r="P1982" s="363"/>
      <c r="Q1982" s="363" t="s">
        <v>300</v>
      </c>
      <c r="R1982" s="363" t="s">
        <v>533</v>
      </c>
      <c r="S1982" s="363"/>
      <c r="T1982" s="365">
        <v>1.95</v>
      </c>
      <c r="U1982" s="366">
        <v>30</v>
      </c>
      <c r="V1982" s="367">
        <v>45200</v>
      </c>
      <c r="W1982" s="367">
        <v>45930</v>
      </c>
      <c r="X1982" s="363" t="s">
        <v>3396</v>
      </c>
      <c r="Y1982" s="363"/>
      <c r="Z1982" s="363"/>
      <c r="AA1982" s="363"/>
      <c r="AB1982" s="363"/>
      <c r="AC1982" s="363"/>
      <c r="AD1982" s="363" t="s">
        <v>360</v>
      </c>
      <c r="AE1982" s="367"/>
      <c r="AF1982" s="362"/>
      <c r="AG1982" s="364">
        <v>6.2898258835435421E-4</v>
      </c>
      <c r="AH1982" s="364">
        <v>6.563286057692957E-4</v>
      </c>
      <c r="AI1982" s="364">
        <v>1.764566068802601</v>
      </c>
      <c r="AJ1982" s="363" t="s">
        <v>181</v>
      </c>
      <c r="AK1982" s="368">
        <v>5.9359240864622214</v>
      </c>
      <c r="AL1982" s="364">
        <v>1.4475158120004555E-3</v>
      </c>
      <c r="AM1982" s="369"/>
      <c r="AN1982" s="370">
        <v>20</v>
      </c>
      <c r="AO1982" s="371" t="s">
        <v>305</v>
      </c>
      <c r="AP1982" s="371" t="s">
        <v>0</v>
      </c>
      <c r="AQ1982" s="371" t="s">
        <v>386</v>
      </c>
      <c r="AR1982" s="372" t="s">
        <v>0</v>
      </c>
      <c r="AS1982" s="372"/>
      <c r="AT1982" s="363"/>
    </row>
    <row r="1983" spans="1:46" x14ac:dyDescent="0.3">
      <c r="A1983" s="362" t="s">
        <v>2263</v>
      </c>
      <c r="B1983" s="363" t="s">
        <v>308</v>
      </c>
      <c r="C1983" s="363" t="s">
        <v>295</v>
      </c>
      <c r="D1983" s="363" t="s">
        <v>438</v>
      </c>
      <c r="E1983" s="363" t="s">
        <v>297</v>
      </c>
      <c r="F1983" s="363" t="s">
        <v>452</v>
      </c>
      <c r="G1983" s="363" t="s">
        <v>463</v>
      </c>
      <c r="H1983" s="363" t="s">
        <v>533</v>
      </c>
      <c r="I1983" s="363" t="s">
        <v>465</v>
      </c>
      <c r="J1983" s="363" t="s">
        <v>468</v>
      </c>
      <c r="K1983" s="363" t="s">
        <v>182</v>
      </c>
      <c r="L1983" s="364">
        <v>6.9433091299765692</v>
      </c>
      <c r="M1983" s="365">
        <v>2.2000000000000002</v>
      </c>
      <c r="N1983" s="364">
        <v>6.2166767138047136</v>
      </c>
      <c r="O1983" s="363" t="s">
        <v>535</v>
      </c>
      <c r="P1983" s="363"/>
      <c r="Q1983" s="363" t="s">
        <v>300</v>
      </c>
      <c r="R1983" s="363" t="s">
        <v>533</v>
      </c>
      <c r="S1983" s="363"/>
      <c r="T1983" s="365">
        <v>1.95</v>
      </c>
      <c r="U1983" s="366">
        <v>30</v>
      </c>
      <c r="V1983" s="367">
        <v>45200</v>
      </c>
      <c r="W1983" s="367">
        <v>45930</v>
      </c>
      <c r="X1983" s="363" t="s">
        <v>3396</v>
      </c>
      <c r="Y1983" s="363"/>
      <c r="Z1983" s="363"/>
      <c r="AA1983" s="363"/>
      <c r="AB1983" s="363"/>
      <c r="AC1983" s="363"/>
      <c r="AD1983" s="363" t="s">
        <v>360</v>
      </c>
      <c r="AE1983" s="367"/>
      <c r="AF1983" s="362"/>
      <c r="AG1983" s="364">
        <v>9.3562258512031049E-4</v>
      </c>
      <c r="AH1983" s="364">
        <v>9.7630026361289577E-4</v>
      </c>
      <c r="AI1983" s="364">
        <v>2.6248228448234179</v>
      </c>
      <c r="AJ1983" s="363" t="s">
        <v>181</v>
      </c>
      <c r="AK1983" s="368">
        <v>-3.7672940470806724</v>
      </c>
      <c r="AL1983" s="364">
        <v>2.1532050506673059E-3</v>
      </c>
      <c r="AM1983" s="369"/>
      <c r="AN1983" s="370">
        <v>20</v>
      </c>
      <c r="AO1983" s="371" t="s">
        <v>305</v>
      </c>
      <c r="AP1983" s="371" t="s">
        <v>0</v>
      </c>
      <c r="AQ1983" s="371" t="s">
        <v>386</v>
      </c>
      <c r="AR1983" s="372" t="s">
        <v>0</v>
      </c>
      <c r="AS1983" s="372"/>
      <c r="AT1983" s="363"/>
    </row>
    <row r="1984" spans="1:46" x14ac:dyDescent="0.3">
      <c r="A1984" s="362" t="s">
        <v>2264</v>
      </c>
      <c r="B1984" s="363" t="s">
        <v>310</v>
      </c>
      <c r="C1984" s="363" t="s">
        <v>295</v>
      </c>
      <c r="D1984" s="363" t="s">
        <v>438</v>
      </c>
      <c r="E1984" s="363" t="s">
        <v>297</v>
      </c>
      <c r="F1984" s="363" t="s">
        <v>452</v>
      </c>
      <c r="G1984" s="363" t="s">
        <v>463</v>
      </c>
      <c r="H1984" s="363" t="s">
        <v>533</v>
      </c>
      <c r="I1984" s="363" t="s">
        <v>465</v>
      </c>
      <c r="J1984" s="363" t="s">
        <v>468</v>
      </c>
      <c r="K1984" s="363" t="s">
        <v>182</v>
      </c>
      <c r="L1984" s="364">
        <v>6.5935402788768718</v>
      </c>
      <c r="M1984" s="365">
        <v>2.8</v>
      </c>
      <c r="N1984" s="364">
        <v>5.9035119344262306</v>
      </c>
      <c r="O1984" s="363" t="s">
        <v>535</v>
      </c>
      <c r="P1984" s="363"/>
      <c r="Q1984" s="363" t="s">
        <v>300</v>
      </c>
      <c r="R1984" s="363" t="s">
        <v>533</v>
      </c>
      <c r="S1984" s="363"/>
      <c r="T1984" s="365">
        <v>1.95</v>
      </c>
      <c r="U1984" s="366">
        <v>30</v>
      </c>
      <c r="V1984" s="367">
        <v>45200</v>
      </c>
      <c r="W1984" s="367">
        <v>45930</v>
      </c>
      <c r="X1984" s="363" t="s">
        <v>3396</v>
      </c>
      <c r="Y1984" s="363"/>
      <c r="Z1984" s="363"/>
      <c r="AA1984" s="363"/>
      <c r="AB1984" s="363"/>
      <c r="AC1984" s="363"/>
      <c r="AD1984" s="363" t="s">
        <v>360</v>
      </c>
      <c r="AE1984" s="367"/>
      <c r="AF1984" s="362"/>
      <c r="AG1984" s="364">
        <v>8.8880497390895726E-4</v>
      </c>
      <c r="AH1984" s="364">
        <v>9.2744718236593905E-4</v>
      </c>
      <c r="AI1984" s="364">
        <v>2.4934793550424197</v>
      </c>
      <c r="AJ1984" s="363" t="s">
        <v>181</v>
      </c>
      <c r="AK1984" s="368">
        <v>-2.7188907192020375</v>
      </c>
      <c r="AL1984" s="364">
        <v>2.0454608399955417E-3</v>
      </c>
      <c r="AM1984" s="369"/>
      <c r="AN1984" s="370">
        <v>20</v>
      </c>
      <c r="AO1984" s="371" t="s">
        <v>305</v>
      </c>
      <c r="AP1984" s="371" t="s">
        <v>0</v>
      </c>
      <c r="AQ1984" s="371" t="s">
        <v>386</v>
      </c>
      <c r="AR1984" s="372" t="s">
        <v>0</v>
      </c>
      <c r="AS1984" s="372"/>
      <c r="AT1984" s="363"/>
    </row>
    <row r="1985" spans="1:46" x14ac:dyDescent="0.3">
      <c r="A1985" s="362" t="s">
        <v>2271</v>
      </c>
      <c r="B1985" s="363" t="s">
        <v>294</v>
      </c>
      <c r="C1985" s="363" t="s">
        <v>295</v>
      </c>
      <c r="D1985" s="363" t="s">
        <v>438</v>
      </c>
      <c r="E1985" s="363" t="s">
        <v>297</v>
      </c>
      <c r="F1985" s="363" t="s">
        <v>452</v>
      </c>
      <c r="G1985" s="363" t="s">
        <v>463</v>
      </c>
      <c r="H1985" s="363" t="s">
        <v>533</v>
      </c>
      <c r="I1985" s="363" t="s">
        <v>465</v>
      </c>
      <c r="J1985" s="363" t="s">
        <v>466</v>
      </c>
      <c r="K1985" s="363" t="s">
        <v>474</v>
      </c>
      <c r="L1985" s="364">
        <v>6.1876923544035121</v>
      </c>
      <c r="M1985" s="365">
        <v>1.75</v>
      </c>
      <c r="N1985" s="364">
        <v>5.5401368787878793</v>
      </c>
      <c r="O1985" s="363" t="s">
        <v>538</v>
      </c>
      <c r="P1985" s="363"/>
      <c r="Q1985" s="363" t="s">
        <v>300</v>
      </c>
      <c r="R1985" s="363" t="s">
        <v>533</v>
      </c>
      <c r="S1985" s="363"/>
      <c r="T1985" s="365">
        <v>2.8</v>
      </c>
      <c r="U1985" s="366">
        <v>30</v>
      </c>
      <c r="V1985" s="367">
        <v>45200</v>
      </c>
      <c r="W1985" s="367">
        <v>45930</v>
      </c>
      <c r="X1985" s="363" t="s">
        <v>3396</v>
      </c>
      <c r="Y1985" s="363"/>
      <c r="Z1985" s="363"/>
      <c r="AA1985" s="363"/>
      <c r="AB1985" s="363"/>
      <c r="AC1985" s="363"/>
      <c r="AD1985" s="363" t="s">
        <v>360</v>
      </c>
      <c r="AE1985" s="367"/>
      <c r="AF1985" s="362"/>
      <c r="AG1985" s="364">
        <v>8.3313769069502956E-4</v>
      </c>
      <c r="AH1985" s="364">
        <v>8.6935967556491108E-4</v>
      </c>
      <c r="AI1985" s="364">
        <v>1.6277685852051997</v>
      </c>
      <c r="AJ1985" s="363" t="s">
        <v>181</v>
      </c>
      <c r="AK1985" s="368">
        <v>8.4240544761326319</v>
      </c>
      <c r="AL1985" s="364">
        <v>1.9173503419385248E-3</v>
      </c>
      <c r="AM1985" s="369"/>
      <c r="AN1985" s="370">
        <v>20</v>
      </c>
      <c r="AO1985" s="371" t="s">
        <v>305</v>
      </c>
      <c r="AP1985" s="371" t="s">
        <v>0</v>
      </c>
      <c r="AQ1985" s="371" t="s">
        <v>386</v>
      </c>
      <c r="AR1985" s="372" t="s">
        <v>0</v>
      </c>
      <c r="AS1985" s="372"/>
      <c r="AT1985" s="363"/>
    </row>
    <row r="1986" spans="1:46" x14ac:dyDescent="0.3">
      <c r="A1986" s="362" t="s">
        <v>2272</v>
      </c>
      <c r="B1986" s="363" t="s">
        <v>308</v>
      </c>
      <c r="C1986" s="363" t="s">
        <v>295</v>
      </c>
      <c r="D1986" s="363" t="s">
        <v>438</v>
      </c>
      <c r="E1986" s="363" t="s">
        <v>297</v>
      </c>
      <c r="F1986" s="363" t="s">
        <v>452</v>
      </c>
      <c r="G1986" s="363" t="s">
        <v>463</v>
      </c>
      <c r="H1986" s="363" t="s">
        <v>533</v>
      </c>
      <c r="I1986" s="363" t="s">
        <v>465</v>
      </c>
      <c r="J1986" s="363" t="s">
        <v>466</v>
      </c>
      <c r="K1986" s="363" t="s">
        <v>474</v>
      </c>
      <c r="L1986" s="364">
        <v>8.0447651373114315</v>
      </c>
      <c r="M1986" s="365">
        <v>2</v>
      </c>
      <c r="N1986" s="364">
        <v>7.2028629520807064</v>
      </c>
      <c r="O1986" s="363" t="s">
        <v>538</v>
      </c>
      <c r="P1986" s="363"/>
      <c r="Q1986" s="363" t="s">
        <v>300</v>
      </c>
      <c r="R1986" s="363" t="s">
        <v>533</v>
      </c>
      <c r="S1986" s="363"/>
      <c r="T1986" s="365">
        <v>2.8</v>
      </c>
      <c r="U1986" s="366">
        <v>30</v>
      </c>
      <c r="V1986" s="367">
        <v>45200</v>
      </c>
      <c r="W1986" s="367">
        <v>45930</v>
      </c>
      <c r="X1986" s="363" t="s">
        <v>3396</v>
      </c>
      <c r="Y1986" s="363"/>
      <c r="Z1986" s="363"/>
      <c r="AA1986" s="363"/>
      <c r="AB1986" s="363"/>
      <c r="AC1986" s="363"/>
      <c r="AD1986" s="363" t="s">
        <v>360</v>
      </c>
      <c r="AE1986" s="367"/>
      <c r="AF1986" s="362"/>
      <c r="AG1986" s="364">
        <v>1.0835772041286355E-3</v>
      </c>
      <c r="AH1986" s="364">
        <v>1.1306874447667144E-3</v>
      </c>
      <c r="AI1986" s="364">
        <v>2.1170725466202915</v>
      </c>
      <c r="AJ1986" s="363" t="s">
        <v>181</v>
      </c>
      <c r="AK1986" s="368">
        <v>1.0062404239875393</v>
      </c>
      <c r="AL1986" s="364">
        <v>2.4937019967487405E-3</v>
      </c>
      <c r="AM1986" s="369"/>
      <c r="AN1986" s="370">
        <v>20</v>
      </c>
      <c r="AO1986" s="371" t="s">
        <v>305</v>
      </c>
      <c r="AP1986" s="371" t="s">
        <v>0</v>
      </c>
      <c r="AQ1986" s="371" t="s">
        <v>386</v>
      </c>
      <c r="AR1986" s="372" t="s">
        <v>0</v>
      </c>
      <c r="AS1986" s="372"/>
      <c r="AT1986" s="363"/>
    </row>
    <row r="1987" spans="1:46" x14ac:dyDescent="0.3">
      <c r="A1987" s="362" t="s">
        <v>2273</v>
      </c>
      <c r="B1987" s="363" t="s">
        <v>310</v>
      </c>
      <c r="C1987" s="363" t="s">
        <v>295</v>
      </c>
      <c r="D1987" s="363" t="s">
        <v>438</v>
      </c>
      <c r="E1987" s="363" t="s">
        <v>297</v>
      </c>
      <c r="F1987" s="363" t="s">
        <v>452</v>
      </c>
      <c r="G1987" s="363" t="s">
        <v>463</v>
      </c>
      <c r="H1987" s="363" t="s">
        <v>533</v>
      </c>
      <c r="I1987" s="363" t="s">
        <v>465</v>
      </c>
      <c r="J1987" s="363" t="s">
        <v>466</v>
      </c>
      <c r="K1987" s="363" t="s">
        <v>474</v>
      </c>
      <c r="L1987" s="364">
        <v>8.0666704627656749</v>
      </c>
      <c r="M1987" s="365">
        <v>2.5</v>
      </c>
      <c r="N1987" s="364">
        <v>7.2224758375378411</v>
      </c>
      <c r="O1987" s="363" t="s">
        <v>538</v>
      </c>
      <c r="P1987" s="363"/>
      <c r="Q1987" s="363" t="s">
        <v>300</v>
      </c>
      <c r="R1987" s="363" t="s">
        <v>533</v>
      </c>
      <c r="S1987" s="363"/>
      <c r="T1987" s="365">
        <v>2.8</v>
      </c>
      <c r="U1987" s="366">
        <v>30</v>
      </c>
      <c r="V1987" s="367">
        <v>45200</v>
      </c>
      <c r="W1987" s="367">
        <v>45930</v>
      </c>
      <c r="X1987" s="363" t="s">
        <v>3396</v>
      </c>
      <c r="Y1987" s="363"/>
      <c r="Z1987" s="363"/>
      <c r="AA1987" s="363"/>
      <c r="AB1987" s="363"/>
      <c r="AC1987" s="363"/>
      <c r="AD1987" s="363" t="s">
        <v>360</v>
      </c>
      <c r="AE1987" s="367"/>
      <c r="AF1987" s="362"/>
      <c r="AG1987" s="364">
        <v>1.0872914184014587E-3</v>
      </c>
      <c r="AH1987" s="364">
        <v>1.1345631404065387E-3</v>
      </c>
      <c r="AI1987" s="364">
        <v>2.1243293078730181</v>
      </c>
      <c r="AJ1987" s="363" t="s">
        <v>181</v>
      </c>
      <c r="AK1987" s="368">
        <v>0.92194366693027729</v>
      </c>
      <c r="AL1987" s="364">
        <v>2.5022497435204525E-3</v>
      </c>
      <c r="AM1987" s="369"/>
      <c r="AN1987" s="370">
        <v>20</v>
      </c>
      <c r="AO1987" s="371" t="s">
        <v>305</v>
      </c>
      <c r="AP1987" s="371" t="s">
        <v>0</v>
      </c>
      <c r="AQ1987" s="371" t="s">
        <v>386</v>
      </c>
      <c r="AR1987" s="372" t="s">
        <v>0</v>
      </c>
      <c r="AS1987" s="372"/>
      <c r="AT1987" s="363"/>
    </row>
    <row r="1988" spans="1:46" x14ac:dyDescent="0.3">
      <c r="A1988" s="362" t="s">
        <v>2274</v>
      </c>
      <c r="B1988" s="363" t="s">
        <v>294</v>
      </c>
      <c r="C1988" s="363" t="s">
        <v>295</v>
      </c>
      <c r="D1988" s="363" t="s">
        <v>438</v>
      </c>
      <c r="E1988" s="363" t="s">
        <v>297</v>
      </c>
      <c r="F1988" s="363" t="s">
        <v>452</v>
      </c>
      <c r="G1988" s="363" t="s">
        <v>463</v>
      </c>
      <c r="H1988" s="363" t="s">
        <v>533</v>
      </c>
      <c r="I1988" s="363" t="s">
        <v>465</v>
      </c>
      <c r="J1988" s="363" t="s">
        <v>468</v>
      </c>
      <c r="K1988" s="363" t="s">
        <v>474</v>
      </c>
      <c r="L1988" s="364">
        <v>6.4692566638915707</v>
      </c>
      <c r="M1988" s="365">
        <v>1.9</v>
      </c>
      <c r="N1988" s="364">
        <v>5.792234870317003</v>
      </c>
      <c r="O1988" s="363" t="s">
        <v>539</v>
      </c>
      <c r="P1988" s="363"/>
      <c r="Q1988" s="363" t="s">
        <v>300</v>
      </c>
      <c r="R1988" s="363" t="s">
        <v>533</v>
      </c>
      <c r="S1988" s="363"/>
      <c r="T1988" s="365">
        <v>1.95</v>
      </c>
      <c r="U1988" s="366">
        <v>30</v>
      </c>
      <c r="V1988" s="367">
        <v>45200</v>
      </c>
      <c r="W1988" s="367">
        <v>45930</v>
      </c>
      <c r="X1988" s="363" t="s">
        <v>3396</v>
      </c>
      <c r="Y1988" s="363"/>
      <c r="Z1988" s="363"/>
      <c r="AA1988" s="363"/>
      <c r="AB1988" s="363"/>
      <c r="AC1988" s="363"/>
      <c r="AD1988" s="363" t="s">
        <v>360</v>
      </c>
      <c r="AE1988" s="367"/>
      <c r="AF1988" s="362"/>
      <c r="AG1988" s="364">
        <v>8.7255849421597137E-4</v>
      </c>
      <c r="AH1988" s="364">
        <v>9.1049436115437754E-4</v>
      </c>
      <c r="AI1988" s="364">
        <v>2.4479010078281678</v>
      </c>
      <c r="AJ1988" s="363" t="s">
        <v>181</v>
      </c>
      <c r="AK1988" s="368">
        <v>-2.3287829872030432</v>
      </c>
      <c r="AL1988" s="364">
        <v>2.0080718300605122E-3</v>
      </c>
      <c r="AM1988" s="369"/>
      <c r="AN1988" s="370">
        <v>20</v>
      </c>
      <c r="AO1988" s="371" t="s">
        <v>305</v>
      </c>
      <c r="AP1988" s="371" t="s">
        <v>0</v>
      </c>
      <c r="AQ1988" s="371" t="s">
        <v>386</v>
      </c>
      <c r="AR1988" s="372" t="s">
        <v>0</v>
      </c>
      <c r="AS1988" s="372"/>
      <c r="AT1988" s="363"/>
    </row>
    <row r="1989" spans="1:46" x14ac:dyDescent="0.3">
      <c r="A1989" s="362" t="s">
        <v>2275</v>
      </c>
      <c r="B1989" s="363" t="s">
        <v>308</v>
      </c>
      <c r="C1989" s="363" t="s">
        <v>295</v>
      </c>
      <c r="D1989" s="363" t="s">
        <v>438</v>
      </c>
      <c r="E1989" s="363" t="s">
        <v>297</v>
      </c>
      <c r="F1989" s="363" t="s">
        <v>452</v>
      </c>
      <c r="G1989" s="363" t="s">
        <v>463</v>
      </c>
      <c r="H1989" s="363" t="s">
        <v>533</v>
      </c>
      <c r="I1989" s="363" t="s">
        <v>465</v>
      </c>
      <c r="J1989" s="363" t="s">
        <v>468</v>
      </c>
      <c r="K1989" s="363" t="s">
        <v>474</v>
      </c>
      <c r="L1989" s="364">
        <v>8.7873686495872967</v>
      </c>
      <c r="M1989" s="365">
        <v>2.2000000000000002</v>
      </c>
      <c r="N1989" s="364">
        <v>7.8677513901345293</v>
      </c>
      <c r="O1989" s="363" t="s">
        <v>539</v>
      </c>
      <c r="P1989" s="363"/>
      <c r="Q1989" s="363" t="s">
        <v>300</v>
      </c>
      <c r="R1989" s="363" t="s">
        <v>533</v>
      </c>
      <c r="S1989" s="363"/>
      <c r="T1989" s="365">
        <v>1.95</v>
      </c>
      <c r="U1989" s="366">
        <v>30</v>
      </c>
      <c r="V1989" s="367">
        <v>45200</v>
      </c>
      <c r="W1989" s="367">
        <v>45930</v>
      </c>
      <c r="X1989" s="363" t="s">
        <v>3396</v>
      </c>
      <c r="Y1989" s="363"/>
      <c r="Z1989" s="363"/>
      <c r="AA1989" s="363"/>
      <c r="AB1989" s="363"/>
      <c r="AC1989" s="363"/>
      <c r="AD1989" s="363" t="s">
        <v>360</v>
      </c>
      <c r="AE1989" s="367"/>
      <c r="AF1989" s="362"/>
      <c r="AG1989" s="364">
        <v>1.1846151607441868E-3</v>
      </c>
      <c r="AH1989" s="364">
        <v>1.2361181870846616E-3</v>
      </c>
      <c r="AI1989" s="364">
        <v>3.3233538669288039</v>
      </c>
      <c r="AJ1989" s="363" t="s">
        <v>181</v>
      </c>
      <c r="AK1989" s="368">
        <v>-7.9507454421584614</v>
      </c>
      <c r="AL1989" s="364">
        <v>2.7262267796618581E-3</v>
      </c>
      <c r="AM1989" s="369"/>
      <c r="AN1989" s="370">
        <v>20</v>
      </c>
      <c r="AO1989" s="371" t="s">
        <v>305</v>
      </c>
      <c r="AP1989" s="371" t="s">
        <v>0</v>
      </c>
      <c r="AQ1989" s="371" t="s">
        <v>386</v>
      </c>
      <c r="AR1989" s="372" t="s">
        <v>0</v>
      </c>
      <c r="AS1989" s="372"/>
      <c r="AT1989" s="363"/>
    </row>
    <row r="1990" spans="1:46" x14ac:dyDescent="0.3">
      <c r="A1990" s="362" t="s">
        <v>2276</v>
      </c>
      <c r="B1990" s="363" t="s">
        <v>310</v>
      </c>
      <c r="C1990" s="363" t="s">
        <v>295</v>
      </c>
      <c r="D1990" s="363" t="s">
        <v>438</v>
      </c>
      <c r="E1990" s="363" t="s">
        <v>297</v>
      </c>
      <c r="F1990" s="363" t="s">
        <v>452</v>
      </c>
      <c r="G1990" s="363" t="s">
        <v>463</v>
      </c>
      <c r="H1990" s="363" t="s">
        <v>533</v>
      </c>
      <c r="I1990" s="363" t="s">
        <v>465</v>
      </c>
      <c r="J1990" s="363" t="s">
        <v>468</v>
      </c>
      <c r="K1990" s="363" t="s">
        <v>474</v>
      </c>
      <c r="L1990" s="364">
        <v>9.0107252988683371</v>
      </c>
      <c r="M1990" s="365">
        <v>2.8</v>
      </c>
      <c r="N1990" s="364">
        <v>8.0677332798165136</v>
      </c>
      <c r="O1990" s="363" t="s">
        <v>539</v>
      </c>
      <c r="P1990" s="363"/>
      <c r="Q1990" s="363" t="s">
        <v>300</v>
      </c>
      <c r="R1990" s="363" t="s">
        <v>533</v>
      </c>
      <c r="S1990" s="363"/>
      <c r="T1990" s="365">
        <v>1.95</v>
      </c>
      <c r="U1990" s="366">
        <v>30</v>
      </c>
      <c r="V1990" s="367">
        <v>45200</v>
      </c>
      <c r="W1990" s="367">
        <v>45930</v>
      </c>
      <c r="X1990" s="363" t="s">
        <v>3396</v>
      </c>
      <c r="Y1990" s="363"/>
      <c r="Z1990" s="363"/>
      <c r="AA1990" s="363"/>
      <c r="AB1990" s="363"/>
      <c r="AC1990" s="363"/>
      <c r="AD1990" s="363" t="s">
        <v>360</v>
      </c>
      <c r="AE1990" s="367"/>
      <c r="AF1990" s="362"/>
      <c r="AG1990" s="364">
        <v>1.2142119060769446E-3</v>
      </c>
      <c r="AH1990" s="364">
        <v>1.2670016979468319E-3</v>
      </c>
      <c r="AI1990" s="364">
        <v>3.4063854381171503</v>
      </c>
      <c r="AJ1990" s="363" t="s">
        <v>181</v>
      </c>
      <c r="AK1990" s="368">
        <v>-8.333921614826302</v>
      </c>
      <c r="AL1990" s="364">
        <v>2.7943395663210338E-3</v>
      </c>
      <c r="AM1990" s="369"/>
      <c r="AN1990" s="370">
        <v>20</v>
      </c>
      <c r="AO1990" s="371" t="s">
        <v>305</v>
      </c>
      <c r="AP1990" s="371" t="s">
        <v>0</v>
      </c>
      <c r="AQ1990" s="371" t="s">
        <v>386</v>
      </c>
      <c r="AR1990" s="372" t="s">
        <v>0</v>
      </c>
      <c r="AS1990" s="372"/>
      <c r="AT1990" s="363"/>
    </row>
    <row r="1991" spans="1:46" x14ac:dyDescent="0.3">
      <c r="A1991" s="362" t="s">
        <v>2283</v>
      </c>
      <c r="B1991" s="363" t="s">
        <v>294</v>
      </c>
      <c r="C1991" s="363" t="s">
        <v>295</v>
      </c>
      <c r="D1991" s="363" t="s">
        <v>438</v>
      </c>
      <c r="E1991" s="363" t="s">
        <v>297</v>
      </c>
      <c r="F1991" s="363" t="s">
        <v>452</v>
      </c>
      <c r="G1991" s="363" t="s">
        <v>463</v>
      </c>
      <c r="H1991" s="363" t="s">
        <v>542</v>
      </c>
      <c r="I1991" s="363" t="s">
        <v>465</v>
      </c>
      <c r="J1991" s="363" t="s">
        <v>466</v>
      </c>
      <c r="K1991" s="363" t="s">
        <v>182</v>
      </c>
      <c r="L1991" s="364">
        <v>1.5016091334778545</v>
      </c>
      <c r="M1991" s="365">
        <v>1.75</v>
      </c>
      <c r="N1991" s="364">
        <v>1.3492525994962214</v>
      </c>
      <c r="O1991" s="363" t="s">
        <v>543</v>
      </c>
      <c r="P1991" s="363"/>
      <c r="Q1991" s="363" t="s">
        <v>300</v>
      </c>
      <c r="R1991" s="363" t="s">
        <v>542</v>
      </c>
      <c r="S1991" s="363"/>
      <c r="T1991" s="365">
        <v>2.8</v>
      </c>
      <c r="U1991" s="366">
        <v>30</v>
      </c>
      <c r="V1991" s="367">
        <v>45200</v>
      </c>
      <c r="W1991" s="367">
        <v>45930</v>
      </c>
      <c r="X1991" s="363" t="s">
        <v>3396</v>
      </c>
      <c r="Y1991" s="363"/>
      <c r="Z1991" s="363"/>
      <c r="AA1991" s="363"/>
      <c r="AB1991" s="363"/>
      <c r="AC1991" s="363"/>
      <c r="AD1991" s="363" t="s">
        <v>360</v>
      </c>
      <c r="AE1991" s="367"/>
      <c r="AF1991" s="362"/>
      <c r="AG1991" s="364">
        <v>1.2574696710430423E-4</v>
      </c>
      <c r="AH1991" s="364">
        <v>1.3095429869943971E-4</v>
      </c>
      <c r="AI1991" s="364">
        <v>0.33882718331168893</v>
      </c>
      <c r="AJ1991" s="363" t="s">
        <v>0</v>
      </c>
      <c r="AK1991" s="368">
        <v>116.21642356131065</v>
      </c>
      <c r="AL1991" s="364">
        <v>4.6659334877054479E-4</v>
      </c>
      <c r="AM1991" s="369"/>
      <c r="AN1991" s="370">
        <v>20</v>
      </c>
      <c r="AO1991" s="371" t="s">
        <v>305</v>
      </c>
      <c r="AP1991" s="371" t="s">
        <v>0</v>
      </c>
      <c r="AQ1991" s="371" t="s">
        <v>386</v>
      </c>
      <c r="AR1991" s="372" t="s">
        <v>0</v>
      </c>
      <c r="AS1991" s="372"/>
      <c r="AT1991" s="363"/>
    </row>
    <row r="1992" spans="1:46" x14ac:dyDescent="0.3">
      <c r="A1992" s="362" t="s">
        <v>2284</v>
      </c>
      <c r="B1992" s="363" t="s">
        <v>308</v>
      </c>
      <c r="C1992" s="363" t="s">
        <v>295</v>
      </c>
      <c r="D1992" s="363" t="s">
        <v>438</v>
      </c>
      <c r="E1992" s="363" t="s">
        <v>297</v>
      </c>
      <c r="F1992" s="363" t="s">
        <v>452</v>
      </c>
      <c r="G1992" s="363" t="s">
        <v>463</v>
      </c>
      <c r="H1992" s="363" t="s">
        <v>542</v>
      </c>
      <c r="I1992" s="363" t="s">
        <v>465</v>
      </c>
      <c r="J1992" s="363" t="s">
        <v>466</v>
      </c>
      <c r="K1992" s="363" t="s">
        <v>182</v>
      </c>
      <c r="L1992" s="364">
        <v>2.453854620805437</v>
      </c>
      <c r="M1992" s="365">
        <v>2</v>
      </c>
      <c r="N1992" s="364">
        <v>2.2048811851851848</v>
      </c>
      <c r="O1992" s="363" t="s">
        <v>543</v>
      </c>
      <c r="P1992" s="363"/>
      <c r="Q1992" s="363" t="s">
        <v>300</v>
      </c>
      <c r="R1992" s="363" t="s">
        <v>542</v>
      </c>
      <c r="S1992" s="363"/>
      <c r="T1992" s="365">
        <v>2.8</v>
      </c>
      <c r="U1992" s="366">
        <v>30</v>
      </c>
      <c r="V1992" s="367">
        <v>45200</v>
      </c>
      <c r="W1992" s="367">
        <v>45930</v>
      </c>
      <c r="X1992" s="363" t="s">
        <v>3396</v>
      </c>
      <c r="Y1992" s="363"/>
      <c r="Z1992" s="363"/>
      <c r="AA1992" s="363"/>
      <c r="AB1992" s="363"/>
      <c r="AC1992" s="363"/>
      <c r="AD1992" s="363" t="s">
        <v>360</v>
      </c>
      <c r="AE1992" s="367"/>
      <c r="AF1992" s="362"/>
      <c r="AG1992" s="364">
        <v>2.0510464552667823E-4</v>
      </c>
      <c r="AH1992" s="364">
        <v>2.1359827305150126E-4</v>
      </c>
      <c r="AI1992" s="364">
        <v>0.55265769766281725</v>
      </c>
      <c r="AJ1992" s="363" t="s">
        <v>0</v>
      </c>
      <c r="AK1992" s="368">
        <v>65.188330408259873</v>
      </c>
      <c r="AL1992" s="364">
        <v>7.6105583783429929E-4</v>
      </c>
      <c r="AM1992" s="369"/>
      <c r="AN1992" s="370">
        <v>20</v>
      </c>
      <c r="AO1992" s="371" t="s">
        <v>305</v>
      </c>
      <c r="AP1992" s="371" t="s">
        <v>0</v>
      </c>
      <c r="AQ1992" s="371" t="s">
        <v>386</v>
      </c>
      <c r="AR1992" s="372" t="s">
        <v>0</v>
      </c>
      <c r="AS1992" s="372"/>
      <c r="AT1992" s="363"/>
    </row>
    <row r="1993" spans="1:46" x14ac:dyDescent="0.3">
      <c r="A1993" s="362" t="s">
        <v>2285</v>
      </c>
      <c r="B1993" s="363" t="s">
        <v>310</v>
      </c>
      <c r="C1993" s="363" t="s">
        <v>295</v>
      </c>
      <c r="D1993" s="363" t="s">
        <v>438</v>
      </c>
      <c r="E1993" s="363" t="s">
        <v>297</v>
      </c>
      <c r="F1993" s="363" t="s">
        <v>452</v>
      </c>
      <c r="G1993" s="363" t="s">
        <v>463</v>
      </c>
      <c r="H1993" s="363" t="s">
        <v>542</v>
      </c>
      <c r="I1993" s="363" t="s">
        <v>465</v>
      </c>
      <c r="J1993" s="363" t="s">
        <v>466</v>
      </c>
      <c r="K1993" s="363" t="s">
        <v>182</v>
      </c>
      <c r="L1993" s="364">
        <v>2.8613582432137097</v>
      </c>
      <c r="M1993" s="365">
        <v>2.5</v>
      </c>
      <c r="N1993" s="364">
        <v>2.5710386023054754</v>
      </c>
      <c r="O1993" s="363" t="s">
        <v>543</v>
      </c>
      <c r="P1993" s="363"/>
      <c r="Q1993" s="363" t="s">
        <v>300</v>
      </c>
      <c r="R1993" s="363" t="s">
        <v>542</v>
      </c>
      <c r="S1993" s="363"/>
      <c r="T1993" s="365">
        <v>2.8</v>
      </c>
      <c r="U1993" s="366">
        <v>30</v>
      </c>
      <c r="V1993" s="367">
        <v>45200</v>
      </c>
      <c r="W1993" s="367">
        <v>45930</v>
      </c>
      <c r="X1993" s="363" t="s">
        <v>3396</v>
      </c>
      <c r="Y1993" s="363"/>
      <c r="Z1993" s="363"/>
      <c r="AA1993" s="363"/>
      <c r="AB1993" s="363"/>
      <c r="AC1993" s="363"/>
      <c r="AD1993" s="363" t="s">
        <v>360</v>
      </c>
      <c r="AE1993" s="367"/>
      <c r="AF1993" s="362"/>
      <c r="AG1993" s="364">
        <v>2.3931199388444564E-4</v>
      </c>
      <c r="AH1993" s="364">
        <v>2.4922218842468987E-4</v>
      </c>
      <c r="AI1993" s="364">
        <v>0.64482993656071519</v>
      </c>
      <c r="AJ1993" s="363" t="s">
        <v>0</v>
      </c>
      <c r="AK1993" s="368">
        <v>53.630592290719271</v>
      </c>
      <c r="AL1993" s="364">
        <v>8.879847140557996E-4</v>
      </c>
      <c r="AM1993" s="369"/>
      <c r="AN1993" s="370">
        <v>20</v>
      </c>
      <c r="AO1993" s="371" t="s">
        <v>305</v>
      </c>
      <c r="AP1993" s="371" t="s">
        <v>0</v>
      </c>
      <c r="AQ1993" s="371" t="s">
        <v>386</v>
      </c>
      <c r="AR1993" s="372" t="s">
        <v>0</v>
      </c>
      <c r="AS1993" s="372"/>
      <c r="AT1993" s="363"/>
    </row>
    <row r="1994" spans="1:46" x14ac:dyDescent="0.3">
      <c r="A1994" s="362" t="s">
        <v>2286</v>
      </c>
      <c r="B1994" s="363" t="s">
        <v>294</v>
      </c>
      <c r="C1994" s="363" t="s">
        <v>295</v>
      </c>
      <c r="D1994" s="363" t="s">
        <v>438</v>
      </c>
      <c r="E1994" s="363" t="s">
        <v>297</v>
      </c>
      <c r="F1994" s="363" t="s">
        <v>452</v>
      </c>
      <c r="G1994" s="363" t="s">
        <v>463</v>
      </c>
      <c r="H1994" s="363" t="s">
        <v>542</v>
      </c>
      <c r="I1994" s="363" t="s">
        <v>465</v>
      </c>
      <c r="J1994" s="363" t="s">
        <v>468</v>
      </c>
      <c r="K1994" s="363" t="s">
        <v>182</v>
      </c>
      <c r="L1994" s="364">
        <v>1.4218668180708041</v>
      </c>
      <c r="M1994" s="365">
        <v>1.9</v>
      </c>
      <c r="N1994" s="364">
        <v>1.277601113131313</v>
      </c>
      <c r="O1994" s="363" t="s">
        <v>544</v>
      </c>
      <c r="P1994" s="363"/>
      <c r="Q1994" s="363" t="s">
        <v>300</v>
      </c>
      <c r="R1994" s="363" t="s">
        <v>542</v>
      </c>
      <c r="S1994" s="363"/>
      <c r="T1994" s="365">
        <v>1.95</v>
      </c>
      <c r="U1994" s="366">
        <v>30</v>
      </c>
      <c r="V1994" s="367">
        <v>45200</v>
      </c>
      <c r="W1994" s="367">
        <v>45930</v>
      </c>
      <c r="X1994" s="363" t="s">
        <v>3396</v>
      </c>
      <c r="Y1994" s="363"/>
      <c r="Z1994" s="363"/>
      <c r="AA1994" s="363"/>
      <c r="AB1994" s="363"/>
      <c r="AC1994" s="363"/>
      <c r="AD1994" s="363" t="s">
        <v>360</v>
      </c>
      <c r="AE1994" s="367"/>
      <c r="AF1994" s="362"/>
      <c r="AG1994" s="364">
        <v>1.1888709883576386E-4</v>
      </c>
      <c r="AH1994" s="364">
        <v>1.2381035512001247E-4</v>
      </c>
      <c r="AI1994" s="364">
        <v>0.45997992237114244</v>
      </c>
      <c r="AJ1994" s="363" t="s">
        <v>0</v>
      </c>
      <c r="AK1994" s="368">
        <v>81.479588689923716</v>
      </c>
      <c r="AL1994" s="364">
        <v>4.4113930418203314E-4</v>
      </c>
      <c r="AM1994" s="369"/>
      <c r="AN1994" s="370">
        <v>20</v>
      </c>
      <c r="AO1994" s="371" t="s">
        <v>305</v>
      </c>
      <c r="AP1994" s="371" t="s">
        <v>0</v>
      </c>
      <c r="AQ1994" s="371" t="s">
        <v>386</v>
      </c>
      <c r="AR1994" s="372" t="s">
        <v>0</v>
      </c>
      <c r="AS1994" s="372"/>
      <c r="AT1994" s="363"/>
    </row>
    <row r="1995" spans="1:46" x14ac:dyDescent="0.3">
      <c r="A1995" s="362" t="s">
        <v>2287</v>
      </c>
      <c r="B1995" s="363" t="s">
        <v>308</v>
      </c>
      <c r="C1995" s="363" t="s">
        <v>295</v>
      </c>
      <c r="D1995" s="363" t="s">
        <v>438</v>
      </c>
      <c r="E1995" s="363" t="s">
        <v>297</v>
      </c>
      <c r="F1995" s="363" t="s">
        <v>452</v>
      </c>
      <c r="G1995" s="363" t="s">
        <v>463</v>
      </c>
      <c r="H1995" s="363" t="s">
        <v>542</v>
      </c>
      <c r="I1995" s="363" t="s">
        <v>465</v>
      </c>
      <c r="J1995" s="363" t="s">
        <v>468</v>
      </c>
      <c r="K1995" s="363" t="s">
        <v>182</v>
      </c>
      <c r="L1995" s="364">
        <v>2.9677893492176128</v>
      </c>
      <c r="M1995" s="365">
        <v>2.2000000000000002</v>
      </c>
      <c r="N1995" s="364">
        <v>2.6666709764309768</v>
      </c>
      <c r="O1995" s="363" t="s">
        <v>544</v>
      </c>
      <c r="P1995" s="363"/>
      <c r="Q1995" s="363" t="s">
        <v>300</v>
      </c>
      <c r="R1995" s="363" t="s">
        <v>542</v>
      </c>
      <c r="S1995" s="363"/>
      <c r="T1995" s="365">
        <v>1.95</v>
      </c>
      <c r="U1995" s="366">
        <v>30</v>
      </c>
      <c r="V1995" s="367">
        <v>45200</v>
      </c>
      <c r="W1995" s="367">
        <v>45930</v>
      </c>
      <c r="X1995" s="363" t="s">
        <v>3396</v>
      </c>
      <c r="Y1995" s="363"/>
      <c r="Z1995" s="363"/>
      <c r="AA1995" s="363"/>
      <c r="AB1995" s="363"/>
      <c r="AC1995" s="363"/>
      <c r="AD1995" s="363" t="s">
        <v>360</v>
      </c>
      <c r="AE1995" s="367"/>
      <c r="AF1995" s="362"/>
      <c r="AG1995" s="364">
        <v>2.480338393392532E-4</v>
      </c>
      <c r="AH1995" s="364">
        <v>2.5830521588213797E-4</v>
      </c>
      <c r="AI1995" s="364">
        <v>0.95965489344050769</v>
      </c>
      <c r="AJ1995" s="363" t="s">
        <v>0</v>
      </c>
      <c r="AK1995" s="368">
        <v>30.896217949940212</v>
      </c>
      <c r="AL1995" s="364">
        <v>9.2034776162610167E-4</v>
      </c>
      <c r="AM1995" s="369"/>
      <c r="AN1995" s="370">
        <v>20</v>
      </c>
      <c r="AO1995" s="371" t="s">
        <v>305</v>
      </c>
      <c r="AP1995" s="371" t="s">
        <v>0</v>
      </c>
      <c r="AQ1995" s="371" t="s">
        <v>386</v>
      </c>
      <c r="AR1995" s="372" t="s">
        <v>0</v>
      </c>
      <c r="AS1995" s="372"/>
      <c r="AT1995" s="363"/>
    </row>
    <row r="1996" spans="1:46" x14ac:dyDescent="0.3">
      <c r="A1996" s="362" t="s">
        <v>2288</v>
      </c>
      <c r="B1996" s="363" t="s">
        <v>310</v>
      </c>
      <c r="C1996" s="363" t="s">
        <v>295</v>
      </c>
      <c r="D1996" s="363" t="s">
        <v>438</v>
      </c>
      <c r="E1996" s="363" t="s">
        <v>297</v>
      </c>
      <c r="F1996" s="363" t="s">
        <v>452</v>
      </c>
      <c r="G1996" s="363" t="s">
        <v>463</v>
      </c>
      <c r="H1996" s="363" t="s">
        <v>542</v>
      </c>
      <c r="I1996" s="363" t="s">
        <v>465</v>
      </c>
      <c r="J1996" s="363" t="s">
        <v>468</v>
      </c>
      <c r="K1996" s="363" t="s">
        <v>182</v>
      </c>
      <c r="L1996" s="364">
        <v>3.0486715900204784</v>
      </c>
      <c r="M1996" s="365">
        <v>2.8</v>
      </c>
      <c r="N1996" s="364">
        <v>2.7393467288776803</v>
      </c>
      <c r="O1996" s="363" t="s">
        <v>544</v>
      </c>
      <c r="P1996" s="363"/>
      <c r="Q1996" s="363" t="s">
        <v>300</v>
      </c>
      <c r="R1996" s="363" t="s">
        <v>542</v>
      </c>
      <c r="S1996" s="363"/>
      <c r="T1996" s="365">
        <v>1.95</v>
      </c>
      <c r="U1996" s="366">
        <v>30</v>
      </c>
      <c r="V1996" s="367">
        <v>45200</v>
      </c>
      <c r="W1996" s="367">
        <v>45930</v>
      </c>
      <c r="X1996" s="363" t="s">
        <v>3396</v>
      </c>
      <c r="Y1996" s="363"/>
      <c r="Z1996" s="363"/>
      <c r="AA1996" s="363"/>
      <c r="AB1996" s="363"/>
      <c r="AC1996" s="363"/>
      <c r="AD1996" s="363" t="s">
        <v>360</v>
      </c>
      <c r="AE1996" s="367"/>
      <c r="AF1996" s="362"/>
      <c r="AG1996" s="364">
        <v>2.5488373640036329E-4</v>
      </c>
      <c r="AH1996" s="364">
        <v>2.654387753345657E-4</v>
      </c>
      <c r="AI1996" s="364">
        <v>0.98615747571625501</v>
      </c>
      <c r="AJ1996" s="363" t="s">
        <v>0</v>
      </c>
      <c r="AK1996" s="368">
        <v>29.644804074831995</v>
      </c>
      <c r="AL1996" s="364">
        <v>9.4576480731775505E-4</v>
      </c>
      <c r="AM1996" s="369"/>
      <c r="AN1996" s="370">
        <v>20</v>
      </c>
      <c r="AO1996" s="371" t="s">
        <v>305</v>
      </c>
      <c r="AP1996" s="371" t="s">
        <v>0</v>
      </c>
      <c r="AQ1996" s="371" t="s">
        <v>386</v>
      </c>
      <c r="AR1996" s="372" t="s">
        <v>0</v>
      </c>
      <c r="AS1996" s="372"/>
      <c r="AT1996" s="363"/>
    </row>
    <row r="1997" spans="1:46" x14ac:dyDescent="0.3">
      <c r="A1997" s="362" t="s">
        <v>2295</v>
      </c>
      <c r="B1997" s="363" t="s">
        <v>294</v>
      </c>
      <c r="C1997" s="363" t="s">
        <v>295</v>
      </c>
      <c r="D1997" s="363" t="s">
        <v>438</v>
      </c>
      <c r="E1997" s="363" t="s">
        <v>297</v>
      </c>
      <c r="F1997" s="363" t="s">
        <v>452</v>
      </c>
      <c r="G1997" s="363" t="s">
        <v>463</v>
      </c>
      <c r="H1997" s="363" t="s">
        <v>542</v>
      </c>
      <c r="I1997" s="363" t="s">
        <v>465</v>
      </c>
      <c r="J1997" s="363" t="s">
        <v>466</v>
      </c>
      <c r="K1997" s="363" t="s">
        <v>474</v>
      </c>
      <c r="L1997" s="364">
        <v>1.9454195119346254</v>
      </c>
      <c r="M1997" s="365">
        <v>1.75</v>
      </c>
      <c r="N1997" s="364">
        <v>1.7480330101010102</v>
      </c>
      <c r="O1997" s="363" t="s">
        <v>547</v>
      </c>
      <c r="P1997" s="363"/>
      <c r="Q1997" s="363" t="s">
        <v>300</v>
      </c>
      <c r="R1997" s="363" t="s">
        <v>542</v>
      </c>
      <c r="S1997" s="363"/>
      <c r="T1997" s="365">
        <v>2.8</v>
      </c>
      <c r="U1997" s="366">
        <v>30</v>
      </c>
      <c r="V1997" s="367">
        <v>45200</v>
      </c>
      <c r="W1997" s="367">
        <v>45930</v>
      </c>
      <c r="X1997" s="363" t="s">
        <v>3396</v>
      </c>
      <c r="Y1997" s="363"/>
      <c r="Z1997" s="363"/>
      <c r="AA1997" s="363"/>
      <c r="AB1997" s="363"/>
      <c r="AC1997" s="363"/>
      <c r="AD1997" s="363" t="s">
        <v>360</v>
      </c>
      <c r="AE1997" s="367"/>
      <c r="AF1997" s="362"/>
      <c r="AG1997" s="364">
        <v>1.6245945992708716E-4</v>
      </c>
      <c r="AH1997" s="364">
        <v>1.6918709955202738E-4</v>
      </c>
      <c r="AI1997" s="364">
        <v>0.43774957342529008</v>
      </c>
      <c r="AJ1997" s="363" t="s">
        <v>0</v>
      </c>
      <c r="AK1997" s="368">
        <v>86.413096279327888</v>
      </c>
      <c r="AL1997" s="364">
        <v>6.0281774735733624E-4</v>
      </c>
      <c r="AM1997" s="369"/>
      <c r="AN1997" s="370">
        <v>20</v>
      </c>
      <c r="AO1997" s="371" t="s">
        <v>305</v>
      </c>
      <c r="AP1997" s="371" t="s">
        <v>0</v>
      </c>
      <c r="AQ1997" s="371" t="s">
        <v>386</v>
      </c>
      <c r="AR1997" s="372" t="s">
        <v>0</v>
      </c>
      <c r="AS1997" s="372"/>
      <c r="AT1997" s="363"/>
    </row>
    <row r="1998" spans="1:46" x14ac:dyDescent="0.3">
      <c r="A1998" s="362" t="s">
        <v>2296</v>
      </c>
      <c r="B1998" s="363" t="s">
        <v>308</v>
      </c>
      <c r="C1998" s="363" t="s">
        <v>295</v>
      </c>
      <c r="D1998" s="363" t="s">
        <v>438</v>
      </c>
      <c r="E1998" s="363" t="s">
        <v>297</v>
      </c>
      <c r="F1998" s="363" t="s">
        <v>452</v>
      </c>
      <c r="G1998" s="363" t="s">
        <v>463</v>
      </c>
      <c r="H1998" s="363" t="s">
        <v>542</v>
      </c>
      <c r="I1998" s="363" t="s">
        <v>465</v>
      </c>
      <c r="J1998" s="363" t="s">
        <v>466</v>
      </c>
      <c r="K1998" s="363" t="s">
        <v>474</v>
      </c>
      <c r="L1998" s="364">
        <v>3.4901566429312498</v>
      </c>
      <c r="M1998" s="365">
        <v>2</v>
      </c>
      <c r="N1998" s="364">
        <v>3.1360377465321561</v>
      </c>
      <c r="O1998" s="363" t="s">
        <v>547</v>
      </c>
      <c r="P1998" s="363"/>
      <c r="Q1998" s="363" t="s">
        <v>300</v>
      </c>
      <c r="R1998" s="363" t="s">
        <v>542</v>
      </c>
      <c r="S1998" s="363"/>
      <c r="T1998" s="365">
        <v>2.8</v>
      </c>
      <c r="U1998" s="366">
        <v>30</v>
      </c>
      <c r="V1998" s="367">
        <v>45200</v>
      </c>
      <c r="W1998" s="367">
        <v>45930</v>
      </c>
      <c r="X1998" s="363" t="s">
        <v>3396</v>
      </c>
      <c r="Y1998" s="363"/>
      <c r="Z1998" s="363"/>
      <c r="AA1998" s="363"/>
      <c r="AB1998" s="363"/>
      <c r="AC1998" s="363"/>
      <c r="AD1998" s="363" t="s">
        <v>360</v>
      </c>
      <c r="AE1998" s="367"/>
      <c r="AF1998" s="362"/>
      <c r="AG1998" s="364">
        <v>2.9156479098431116E-4</v>
      </c>
      <c r="AH1998" s="364">
        <v>3.0363883605342447E-4</v>
      </c>
      <c r="AI1998" s="364">
        <v>0.78562592130060172</v>
      </c>
      <c r="AJ1998" s="363" t="s">
        <v>0</v>
      </c>
      <c r="AK1998" s="368">
        <v>41.211112597675154</v>
      </c>
      <c r="AL1998" s="364">
        <v>1.0818725520124061E-3</v>
      </c>
      <c r="AM1998" s="369"/>
      <c r="AN1998" s="370">
        <v>20</v>
      </c>
      <c r="AO1998" s="371" t="s">
        <v>305</v>
      </c>
      <c r="AP1998" s="371" t="s">
        <v>0</v>
      </c>
      <c r="AQ1998" s="371" t="s">
        <v>386</v>
      </c>
      <c r="AR1998" s="372" t="s">
        <v>0</v>
      </c>
      <c r="AS1998" s="372"/>
      <c r="AT1998" s="363"/>
    </row>
    <row r="1999" spans="1:46" x14ac:dyDescent="0.3">
      <c r="A1999" s="362" t="s">
        <v>2297</v>
      </c>
      <c r="B1999" s="363" t="s">
        <v>310</v>
      </c>
      <c r="C1999" s="363" t="s">
        <v>295</v>
      </c>
      <c r="D1999" s="363" t="s">
        <v>438</v>
      </c>
      <c r="E1999" s="363" t="s">
        <v>297</v>
      </c>
      <c r="F1999" s="363" t="s">
        <v>452</v>
      </c>
      <c r="G1999" s="363" t="s">
        <v>463</v>
      </c>
      <c r="H1999" s="363" t="s">
        <v>542</v>
      </c>
      <c r="I1999" s="363" t="s">
        <v>465</v>
      </c>
      <c r="J1999" s="363" t="s">
        <v>466</v>
      </c>
      <c r="K1999" s="363" t="s">
        <v>474</v>
      </c>
      <c r="L1999" s="364">
        <v>3.7609140942788897</v>
      </c>
      <c r="M1999" s="365">
        <v>2.5</v>
      </c>
      <c r="N1999" s="364">
        <v>3.3793235570131177</v>
      </c>
      <c r="O1999" s="363" t="s">
        <v>547</v>
      </c>
      <c r="P1999" s="363"/>
      <c r="Q1999" s="363" t="s">
        <v>300</v>
      </c>
      <c r="R1999" s="363" t="s">
        <v>542</v>
      </c>
      <c r="S1999" s="363"/>
      <c r="T1999" s="365">
        <v>2.8</v>
      </c>
      <c r="U1999" s="366">
        <v>30</v>
      </c>
      <c r="V1999" s="367">
        <v>45200</v>
      </c>
      <c r="W1999" s="367">
        <v>45930</v>
      </c>
      <c r="X1999" s="363" t="s">
        <v>3396</v>
      </c>
      <c r="Y1999" s="363"/>
      <c r="Z1999" s="363"/>
      <c r="AA1999" s="363"/>
      <c r="AB1999" s="363"/>
      <c r="AC1999" s="363"/>
      <c r="AD1999" s="363" t="s">
        <v>360</v>
      </c>
      <c r="AE1999" s="367"/>
      <c r="AF1999" s="362"/>
      <c r="AG1999" s="364">
        <v>3.1440448067665284E-4</v>
      </c>
      <c r="AH1999" s="364">
        <v>3.2742434448395779E-4</v>
      </c>
      <c r="AI1999" s="364">
        <v>0.84716782488981546</v>
      </c>
      <c r="AJ1999" s="363" t="s">
        <v>0</v>
      </c>
      <c r="AK1999" s="368">
        <v>37.079117513861689</v>
      </c>
      <c r="AL1999" s="364">
        <v>1.1666208965954625E-3</v>
      </c>
      <c r="AM1999" s="369"/>
      <c r="AN1999" s="370">
        <v>20</v>
      </c>
      <c r="AO1999" s="371" t="s">
        <v>305</v>
      </c>
      <c r="AP1999" s="371" t="s">
        <v>0</v>
      </c>
      <c r="AQ1999" s="371" t="s">
        <v>386</v>
      </c>
      <c r="AR1999" s="372" t="s">
        <v>0</v>
      </c>
      <c r="AS1999" s="372"/>
      <c r="AT1999" s="363"/>
    </row>
    <row r="2000" spans="1:46" x14ac:dyDescent="0.3">
      <c r="A2000" s="362" t="s">
        <v>2298</v>
      </c>
      <c r="B2000" s="363" t="s">
        <v>294</v>
      </c>
      <c r="C2000" s="363" t="s">
        <v>295</v>
      </c>
      <c r="D2000" s="363" t="s">
        <v>438</v>
      </c>
      <c r="E2000" s="363" t="s">
        <v>297</v>
      </c>
      <c r="F2000" s="363" t="s">
        <v>452</v>
      </c>
      <c r="G2000" s="363" t="s">
        <v>463</v>
      </c>
      <c r="H2000" s="363" t="s">
        <v>542</v>
      </c>
      <c r="I2000" s="363" t="s">
        <v>465</v>
      </c>
      <c r="J2000" s="363" t="s">
        <v>468</v>
      </c>
      <c r="K2000" s="363" t="s">
        <v>474</v>
      </c>
      <c r="L2000" s="364">
        <v>1.9811990481854389</v>
      </c>
      <c r="M2000" s="365">
        <v>1.9</v>
      </c>
      <c r="N2000" s="364">
        <v>1.7801822766570605</v>
      </c>
      <c r="O2000" s="363" t="s">
        <v>548</v>
      </c>
      <c r="P2000" s="363"/>
      <c r="Q2000" s="363" t="s">
        <v>300</v>
      </c>
      <c r="R2000" s="363" t="s">
        <v>542</v>
      </c>
      <c r="S2000" s="363"/>
      <c r="T2000" s="365">
        <v>1.95</v>
      </c>
      <c r="U2000" s="366">
        <v>30</v>
      </c>
      <c r="V2000" s="367">
        <v>45200</v>
      </c>
      <c r="W2000" s="367">
        <v>45930</v>
      </c>
      <c r="X2000" s="363" t="s">
        <v>3396</v>
      </c>
      <c r="Y2000" s="363"/>
      <c r="Z2000" s="363"/>
      <c r="AA2000" s="363"/>
      <c r="AB2000" s="363"/>
      <c r="AC2000" s="363"/>
      <c r="AD2000" s="363" t="s">
        <v>360</v>
      </c>
      <c r="AE2000" s="367"/>
      <c r="AF2000" s="362"/>
      <c r="AG2000" s="364">
        <v>1.6573412812975324E-4</v>
      </c>
      <c r="AH2000" s="364">
        <v>1.7259737566308284E-4</v>
      </c>
      <c r="AI2000" s="364">
        <v>0.64123333934396465</v>
      </c>
      <c r="AJ2000" s="363" t="s">
        <v>0</v>
      </c>
      <c r="AK2000" s="368">
        <v>54.019283434894746</v>
      </c>
      <c r="AL2000" s="364">
        <v>6.1496864401893933E-4</v>
      </c>
      <c r="AM2000" s="369"/>
      <c r="AN2000" s="370">
        <v>20</v>
      </c>
      <c r="AO2000" s="371" t="s">
        <v>305</v>
      </c>
      <c r="AP2000" s="371" t="s">
        <v>0</v>
      </c>
      <c r="AQ2000" s="371" t="s">
        <v>386</v>
      </c>
      <c r="AR2000" s="372" t="s">
        <v>0</v>
      </c>
      <c r="AS2000" s="372"/>
      <c r="AT2000" s="363"/>
    </row>
    <row r="2001" spans="1:46" x14ac:dyDescent="0.3">
      <c r="A2001" s="362" t="s">
        <v>2299</v>
      </c>
      <c r="B2001" s="363" t="s">
        <v>308</v>
      </c>
      <c r="C2001" s="363" t="s">
        <v>295</v>
      </c>
      <c r="D2001" s="363" t="s">
        <v>438</v>
      </c>
      <c r="E2001" s="363" t="s">
        <v>297</v>
      </c>
      <c r="F2001" s="363" t="s">
        <v>452</v>
      </c>
      <c r="G2001" s="363" t="s">
        <v>463</v>
      </c>
      <c r="H2001" s="363" t="s">
        <v>542</v>
      </c>
      <c r="I2001" s="363" t="s">
        <v>465</v>
      </c>
      <c r="J2001" s="363" t="s">
        <v>468</v>
      </c>
      <c r="K2001" s="363" t="s">
        <v>474</v>
      </c>
      <c r="L2001" s="364">
        <v>3.752644988715637</v>
      </c>
      <c r="M2001" s="365">
        <v>2.2000000000000002</v>
      </c>
      <c r="N2001" s="364">
        <v>3.3718934529147986</v>
      </c>
      <c r="O2001" s="363" t="s">
        <v>548</v>
      </c>
      <c r="P2001" s="363"/>
      <c r="Q2001" s="363" t="s">
        <v>300</v>
      </c>
      <c r="R2001" s="363" t="s">
        <v>542</v>
      </c>
      <c r="S2001" s="363"/>
      <c r="T2001" s="365">
        <v>1.95</v>
      </c>
      <c r="U2001" s="366">
        <v>30</v>
      </c>
      <c r="V2001" s="367">
        <v>45200</v>
      </c>
      <c r="W2001" s="367">
        <v>45930</v>
      </c>
      <c r="X2001" s="363" t="s">
        <v>3396</v>
      </c>
      <c r="Y2001" s="363"/>
      <c r="Z2001" s="363"/>
      <c r="AA2001" s="363"/>
      <c r="AB2001" s="363"/>
      <c r="AC2001" s="363"/>
      <c r="AD2001" s="363" t="s">
        <v>360</v>
      </c>
      <c r="AE2001" s="367"/>
      <c r="AF2001" s="362"/>
      <c r="AG2001" s="364">
        <v>3.137614543440934E-4</v>
      </c>
      <c r="AH2001" s="364">
        <v>3.2675468966551795E-4</v>
      </c>
      <c r="AI2001" s="364">
        <v>1.2139582076237607</v>
      </c>
      <c r="AJ2001" s="363" t="s">
        <v>181</v>
      </c>
      <c r="AK2001" s="368">
        <v>21.14166590611763</v>
      </c>
      <c r="AL2001" s="364">
        <v>1.1642349002031383E-3</v>
      </c>
      <c r="AM2001" s="369"/>
      <c r="AN2001" s="370">
        <v>20</v>
      </c>
      <c r="AO2001" s="371" t="s">
        <v>305</v>
      </c>
      <c r="AP2001" s="371" t="s">
        <v>0</v>
      </c>
      <c r="AQ2001" s="371" t="s">
        <v>386</v>
      </c>
      <c r="AR2001" s="372" t="s">
        <v>0</v>
      </c>
      <c r="AS2001" s="372"/>
      <c r="AT2001" s="363"/>
    </row>
    <row r="2002" spans="1:46" x14ac:dyDescent="0.3">
      <c r="A2002" s="362" t="s">
        <v>2300</v>
      </c>
      <c r="B2002" s="363" t="s">
        <v>310</v>
      </c>
      <c r="C2002" s="363" t="s">
        <v>295</v>
      </c>
      <c r="D2002" s="363" t="s">
        <v>438</v>
      </c>
      <c r="E2002" s="363" t="s">
        <v>297</v>
      </c>
      <c r="F2002" s="363" t="s">
        <v>452</v>
      </c>
      <c r="G2002" s="363" t="s">
        <v>463</v>
      </c>
      <c r="H2002" s="363" t="s">
        <v>542</v>
      </c>
      <c r="I2002" s="363" t="s">
        <v>465</v>
      </c>
      <c r="J2002" s="363" t="s">
        <v>468</v>
      </c>
      <c r="K2002" s="363" t="s">
        <v>474</v>
      </c>
      <c r="L2002" s="364">
        <v>4.1554477544019193</v>
      </c>
      <c r="M2002" s="365">
        <v>2.8</v>
      </c>
      <c r="N2002" s="364">
        <v>3.7338269724770639</v>
      </c>
      <c r="O2002" s="363" t="s">
        <v>548</v>
      </c>
      <c r="P2002" s="363"/>
      <c r="Q2002" s="363" t="s">
        <v>300</v>
      </c>
      <c r="R2002" s="363" t="s">
        <v>542</v>
      </c>
      <c r="S2002" s="363"/>
      <c r="T2002" s="365">
        <v>1.95</v>
      </c>
      <c r="U2002" s="366">
        <v>30</v>
      </c>
      <c r="V2002" s="367">
        <v>45200</v>
      </c>
      <c r="W2002" s="367">
        <v>45930</v>
      </c>
      <c r="X2002" s="363" t="s">
        <v>3396</v>
      </c>
      <c r="Y2002" s="363"/>
      <c r="Z2002" s="363"/>
      <c r="AA2002" s="363"/>
      <c r="AB2002" s="363"/>
      <c r="AC2002" s="363"/>
      <c r="AD2002" s="363" t="s">
        <v>360</v>
      </c>
      <c r="AE2002" s="367"/>
      <c r="AF2002" s="362"/>
      <c r="AG2002" s="364">
        <v>3.4729316166495647E-4</v>
      </c>
      <c r="AH2002" s="364">
        <v>3.6167498490219082E-4</v>
      </c>
      <c r="AI2002" s="364">
        <v>1.3436940013428906</v>
      </c>
      <c r="AJ2002" s="363" t="s">
        <v>181</v>
      </c>
      <c r="AK2002" s="368">
        <v>17.587564401175449</v>
      </c>
      <c r="AL2002" s="364">
        <v>1.2886567607785712E-3</v>
      </c>
      <c r="AM2002" s="369"/>
      <c r="AN2002" s="370">
        <v>20</v>
      </c>
      <c r="AO2002" s="371" t="s">
        <v>305</v>
      </c>
      <c r="AP2002" s="371" t="s">
        <v>0</v>
      </c>
      <c r="AQ2002" s="371" t="s">
        <v>386</v>
      </c>
      <c r="AR2002" s="372" t="s">
        <v>0</v>
      </c>
      <c r="AS2002" s="372"/>
      <c r="AT2002" s="363"/>
    </row>
    <row r="2003" spans="1:46" x14ac:dyDescent="0.3">
      <c r="A2003" s="362" t="s">
        <v>2307</v>
      </c>
      <c r="B2003" s="363" t="s">
        <v>294</v>
      </c>
      <c r="C2003" s="363" t="s">
        <v>295</v>
      </c>
      <c r="D2003" s="363" t="s">
        <v>438</v>
      </c>
      <c r="E2003" s="363" t="s">
        <v>297</v>
      </c>
      <c r="F2003" s="363" t="s">
        <v>452</v>
      </c>
      <c r="G2003" s="363" t="s">
        <v>463</v>
      </c>
      <c r="H2003" s="363" t="s">
        <v>464</v>
      </c>
      <c r="I2003" s="363" t="s">
        <v>465</v>
      </c>
      <c r="J2003" s="363" t="s">
        <v>551</v>
      </c>
      <c r="K2003" s="363" t="s">
        <v>182</v>
      </c>
      <c r="L2003" s="364">
        <v>3.5703324436202855</v>
      </c>
      <c r="M2003" s="365">
        <v>1.8</v>
      </c>
      <c r="N2003" s="364">
        <v>3.1941759675925923</v>
      </c>
      <c r="O2003" s="363" t="s">
        <v>552</v>
      </c>
      <c r="P2003" s="363"/>
      <c r="Q2003" s="363" t="s">
        <v>300</v>
      </c>
      <c r="R2003" s="363" t="s">
        <v>464</v>
      </c>
      <c r="S2003" s="363"/>
      <c r="T2003" s="365">
        <v>2.11</v>
      </c>
      <c r="U2003" s="366">
        <v>30</v>
      </c>
      <c r="V2003" s="367">
        <v>45200</v>
      </c>
      <c r="W2003" s="367">
        <v>45930</v>
      </c>
      <c r="X2003" s="363" t="s">
        <v>3396</v>
      </c>
      <c r="Y2003" s="363"/>
      <c r="Z2003" s="363"/>
      <c r="AA2003" s="363"/>
      <c r="AB2003" s="363"/>
      <c r="AC2003" s="363"/>
      <c r="AD2003" s="363" t="s">
        <v>360</v>
      </c>
      <c r="AE2003" s="367"/>
      <c r="AF2003" s="362"/>
      <c r="AG2003" s="364">
        <v>5.6295916050635737E-4</v>
      </c>
      <c r="AH2003" s="364">
        <v>5.886578419900336E-4</v>
      </c>
      <c r="AI2003" s="364">
        <v>1.3502511040238336</v>
      </c>
      <c r="AJ2003" s="363" t="s">
        <v>181</v>
      </c>
      <c r="AK2003" s="368">
        <v>14.204775334388563</v>
      </c>
      <c r="AL2003" s="364">
        <v>1.1076603260825378E-3</v>
      </c>
      <c r="AM2003" s="369"/>
      <c r="AN2003" s="370">
        <v>20</v>
      </c>
      <c r="AO2003" s="371" t="s">
        <v>305</v>
      </c>
      <c r="AP2003" s="371" t="s">
        <v>0</v>
      </c>
      <c r="AQ2003" s="371" t="s">
        <v>386</v>
      </c>
      <c r="AR2003" s="372" t="s">
        <v>0</v>
      </c>
      <c r="AS2003" s="372"/>
      <c r="AT2003" s="363"/>
    </row>
    <row r="2004" spans="1:46" x14ac:dyDescent="0.3">
      <c r="A2004" s="362" t="s">
        <v>2308</v>
      </c>
      <c r="B2004" s="363" t="s">
        <v>294</v>
      </c>
      <c r="C2004" s="363" t="s">
        <v>295</v>
      </c>
      <c r="D2004" s="363" t="s">
        <v>438</v>
      </c>
      <c r="E2004" s="363" t="s">
        <v>297</v>
      </c>
      <c r="F2004" s="363" t="s">
        <v>452</v>
      </c>
      <c r="G2004" s="363" t="s">
        <v>463</v>
      </c>
      <c r="H2004" s="363" t="s">
        <v>464</v>
      </c>
      <c r="I2004" s="363" t="s">
        <v>465</v>
      </c>
      <c r="J2004" s="363" t="s">
        <v>551</v>
      </c>
      <c r="K2004" s="363" t="s">
        <v>474</v>
      </c>
      <c r="L2004" s="364">
        <v>4.773027660010781</v>
      </c>
      <c r="M2004" s="365">
        <v>1.8</v>
      </c>
      <c r="N2004" s="364">
        <v>4.2701598478605387</v>
      </c>
      <c r="O2004" s="363" t="s">
        <v>553</v>
      </c>
      <c r="P2004" s="363"/>
      <c r="Q2004" s="363" t="s">
        <v>300</v>
      </c>
      <c r="R2004" s="363" t="s">
        <v>464</v>
      </c>
      <c r="S2004" s="363"/>
      <c r="T2004" s="365">
        <v>2.11</v>
      </c>
      <c r="U2004" s="366">
        <v>30</v>
      </c>
      <c r="V2004" s="367">
        <v>45200</v>
      </c>
      <c r="W2004" s="367">
        <v>45930</v>
      </c>
      <c r="X2004" s="363" t="s">
        <v>3396</v>
      </c>
      <c r="Y2004" s="363"/>
      <c r="Z2004" s="363"/>
      <c r="AA2004" s="363"/>
      <c r="AB2004" s="363"/>
      <c r="AC2004" s="363"/>
      <c r="AD2004" s="363" t="s">
        <v>360</v>
      </c>
      <c r="AE2004" s="367"/>
      <c r="AF2004" s="362"/>
      <c r="AG2004" s="364">
        <v>7.5263722743468557E-4</v>
      </c>
      <c r="AH2004" s="364">
        <v>7.8699457648857439E-4</v>
      </c>
      <c r="AI2004" s="364">
        <v>1.8051917768938148</v>
      </c>
      <c r="AJ2004" s="363" t="s">
        <v>181</v>
      </c>
      <c r="AK2004" s="368">
        <v>3.6540171680440947</v>
      </c>
      <c r="AL2004" s="364">
        <v>1.4808647860216262E-3</v>
      </c>
      <c r="AM2004" s="369"/>
      <c r="AN2004" s="370">
        <v>20</v>
      </c>
      <c r="AO2004" s="371" t="s">
        <v>305</v>
      </c>
      <c r="AP2004" s="371" t="s">
        <v>0</v>
      </c>
      <c r="AQ2004" s="371" t="s">
        <v>386</v>
      </c>
      <c r="AR2004" s="372" t="s">
        <v>0</v>
      </c>
      <c r="AS2004" s="372"/>
      <c r="AT2004" s="363"/>
    </row>
    <row r="2005" spans="1:46" x14ac:dyDescent="0.3">
      <c r="A2005" s="362" t="s">
        <v>2309</v>
      </c>
      <c r="B2005" s="363" t="s">
        <v>308</v>
      </c>
      <c r="C2005" s="363" t="s">
        <v>295</v>
      </c>
      <c r="D2005" s="363" t="s">
        <v>438</v>
      </c>
      <c r="E2005" s="363" t="s">
        <v>297</v>
      </c>
      <c r="F2005" s="363" t="s">
        <v>452</v>
      </c>
      <c r="G2005" s="363" t="s">
        <v>463</v>
      </c>
      <c r="H2005" s="363" t="s">
        <v>464</v>
      </c>
      <c r="I2005" s="363" t="s">
        <v>465</v>
      </c>
      <c r="J2005" s="363" t="s">
        <v>551</v>
      </c>
      <c r="K2005" s="363" t="s">
        <v>182</v>
      </c>
      <c r="L2005" s="364">
        <v>4.4908783663706586</v>
      </c>
      <c r="M2005" s="365">
        <v>2.1</v>
      </c>
      <c r="N2005" s="364">
        <v>4.0177367171717169</v>
      </c>
      <c r="O2005" s="363" t="s">
        <v>552</v>
      </c>
      <c r="P2005" s="363"/>
      <c r="Q2005" s="363" t="s">
        <v>300</v>
      </c>
      <c r="R2005" s="363" t="s">
        <v>464</v>
      </c>
      <c r="S2005" s="363"/>
      <c r="T2005" s="365">
        <v>2.11</v>
      </c>
      <c r="U2005" s="366">
        <v>30</v>
      </c>
      <c r="V2005" s="367">
        <v>45200</v>
      </c>
      <c r="W2005" s="367">
        <v>45930</v>
      </c>
      <c r="X2005" s="363" t="s">
        <v>3396</v>
      </c>
      <c r="Y2005" s="363"/>
      <c r="Z2005" s="363"/>
      <c r="AA2005" s="363"/>
      <c r="AB2005" s="363"/>
      <c r="AC2005" s="363"/>
      <c r="AD2005" s="363" t="s">
        <v>360</v>
      </c>
      <c r="AE2005" s="367"/>
      <c r="AF2005" s="362"/>
      <c r="AG2005" s="364">
        <v>7.0725415312703345E-4</v>
      </c>
      <c r="AH2005" s="364">
        <v>7.3953979742291925E-4</v>
      </c>
      <c r="AI2005" s="364">
        <v>1.696340992526463</v>
      </c>
      <c r="AJ2005" s="363" t="s">
        <v>181</v>
      </c>
      <c r="AK2005" s="368">
        <v>5.6633961255391601</v>
      </c>
      <c r="AL2005" s="364">
        <v>1.3915705096108342E-3</v>
      </c>
      <c r="AM2005" s="369"/>
      <c r="AN2005" s="370">
        <v>20</v>
      </c>
      <c r="AO2005" s="371" t="s">
        <v>305</v>
      </c>
      <c r="AP2005" s="371" t="s">
        <v>0</v>
      </c>
      <c r="AQ2005" s="371" t="s">
        <v>386</v>
      </c>
      <c r="AR2005" s="372" t="s">
        <v>0</v>
      </c>
      <c r="AS2005" s="372"/>
      <c r="AT2005" s="363"/>
    </row>
    <row r="2006" spans="1:46" x14ac:dyDescent="0.3">
      <c r="A2006" s="362" t="s">
        <v>2310</v>
      </c>
      <c r="B2006" s="363" t="s">
        <v>308</v>
      </c>
      <c r="C2006" s="363" t="s">
        <v>295</v>
      </c>
      <c r="D2006" s="363" t="s">
        <v>438</v>
      </c>
      <c r="E2006" s="363" t="s">
        <v>297</v>
      </c>
      <c r="F2006" s="363" t="s">
        <v>452</v>
      </c>
      <c r="G2006" s="363" t="s">
        <v>463</v>
      </c>
      <c r="H2006" s="363" t="s">
        <v>464</v>
      </c>
      <c r="I2006" s="363" t="s">
        <v>465</v>
      </c>
      <c r="J2006" s="363" t="s">
        <v>551</v>
      </c>
      <c r="K2006" s="363" t="s">
        <v>474</v>
      </c>
      <c r="L2006" s="364">
        <v>6.1019533655746647</v>
      </c>
      <c r="M2006" s="365">
        <v>2.1</v>
      </c>
      <c r="N2006" s="364">
        <v>5.4590750591073585</v>
      </c>
      <c r="O2006" s="363" t="s">
        <v>553</v>
      </c>
      <c r="P2006" s="363"/>
      <c r="Q2006" s="363" t="s">
        <v>300</v>
      </c>
      <c r="R2006" s="363" t="s">
        <v>464</v>
      </c>
      <c r="S2006" s="363"/>
      <c r="T2006" s="365">
        <v>2.11</v>
      </c>
      <c r="U2006" s="366">
        <v>30</v>
      </c>
      <c r="V2006" s="367">
        <v>45200</v>
      </c>
      <c r="W2006" s="367">
        <v>45930</v>
      </c>
      <c r="X2006" s="363" t="s">
        <v>3396</v>
      </c>
      <c r="Y2006" s="363"/>
      <c r="Z2006" s="363"/>
      <c r="AA2006" s="363"/>
      <c r="AB2006" s="363"/>
      <c r="AC2006" s="363"/>
      <c r="AD2006" s="363" t="s">
        <v>360</v>
      </c>
      <c r="AE2006" s="367"/>
      <c r="AF2006" s="362"/>
      <c r="AG2006" s="364">
        <v>9.6174397454316289E-4</v>
      </c>
      <c r="AH2006" s="364">
        <v>1.0056468964680836E-3</v>
      </c>
      <c r="AI2006" s="364">
        <v>2.3067319168359295</v>
      </c>
      <c r="AJ2006" s="363" t="s">
        <v>181</v>
      </c>
      <c r="AK2006" s="368">
        <v>-3.1544918369154473</v>
      </c>
      <c r="AL2006" s="364">
        <v>1.8922964917956341E-3</v>
      </c>
      <c r="AM2006" s="369"/>
      <c r="AN2006" s="370">
        <v>20</v>
      </c>
      <c r="AO2006" s="371" t="s">
        <v>305</v>
      </c>
      <c r="AP2006" s="371" t="s">
        <v>0</v>
      </c>
      <c r="AQ2006" s="371" t="s">
        <v>386</v>
      </c>
      <c r="AR2006" s="372" t="s">
        <v>0</v>
      </c>
      <c r="AS2006" s="372"/>
      <c r="AT2006" s="363"/>
    </row>
    <row r="2007" spans="1:46" x14ac:dyDescent="0.3">
      <c r="A2007" s="362" t="s">
        <v>2311</v>
      </c>
      <c r="B2007" s="363" t="s">
        <v>310</v>
      </c>
      <c r="C2007" s="363" t="s">
        <v>295</v>
      </c>
      <c r="D2007" s="363" t="s">
        <v>438</v>
      </c>
      <c r="E2007" s="363" t="s">
        <v>297</v>
      </c>
      <c r="F2007" s="363" t="s">
        <v>452</v>
      </c>
      <c r="G2007" s="363" t="s">
        <v>463</v>
      </c>
      <c r="H2007" s="363" t="s">
        <v>464</v>
      </c>
      <c r="I2007" s="363" t="s">
        <v>465</v>
      </c>
      <c r="J2007" s="363" t="s">
        <v>551</v>
      </c>
      <c r="K2007" s="363" t="s">
        <v>182</v>
      </c>
      <c r="L2007" s="364">
        <v>4.8046532356990586</v>
      </c>
      <c r="M2007" s="365">
        <v>2.6</v>
      </c>
      <c r="N2007" s="364">
        <v>4.2984534746922032</v>
      </c>
      <c r="O2007" s="363" t="s">
        <v>552</v>
      </c>
      <c r="P2007" s="363"/>
      <c r="Q2007" s="363" t="s">
        <v>300</v>
      </c>
      <c r="R2007" s="363" t="s">
        <v>464</v>
      </c>
      <c r="S2007" s="363"/>
      <c r="T2007" s="365">
        <v>2.11</v>
      </c>
      <c r="U2007" s="366">
        <v>30</v>
      </c>
      <c r="V2007" s="367">
        <v>45200</v>
      </c>
      <c r="W2007" s="367">
        <v>45930</v>
      </c>
      <c r="X2007" s="363" t="s">
        <v>3396</v>
      </c>
      <c r="Y2007" s="363"/>
      <c r="Z2007" s="363"/>
      <c r="AA2007" s="363"/>
      <c r="AB2007" s="363"/>
      <c r="AC2007" s="363"/>
      <c r="AD2007" s="363" t="s">
        <v>360</v>
      </c>
      <c r="AE2007" s="367"/>
      <c r="AF2007" s="362"/>
      <c r="AG2007" s="364">
        <v>7.5816531455406833E-4</v>
      </c>
      <c r="AH2007" s="364">
        <v>7.9277501681590068E-4</v>
      </c>
      <c r="AI2007" s="364">
        <v>1.8184508305867551</v>
      </c>
      <c r="AJ2007" s="363" t="s">
        <v>181</v>
      </c>
      <c r="AK2007" s="368">
        <v>3.425691671465922</v>
      </c>
      <c r="AL2007" s="364">
        <v>1.4917416723232197E-3</v>
      </c>
      <c r="AM2007" s="369"/>
      <c r="AN2007" s="370">
        <v>20</v>
      </c>
      <c r="AO2007" s="371" t="s">
        <v>305</v>
      </c>
      <c r="AP2007" s="371" t="s">
        <v>0</v>
      </c>
      <c r="AQ2007" s="371" t="s">
        <v>386</v>
      </c>
      <c r="AR2007" s="372" t="s">
        <v>0</v>
      </c>
      <c r="AS2007" s="372"/>
      <c r="AT2007" s="363"/>
    </row>
    <row r="2008" spans="1:46" x14ac:dyDescent="0.3">
      <c r="A2008" s="362" t="s">
        <v>2312</v>
      </c>
      <c r="B2008" s="363" t="s">
        <v>310</v>
      </c>
      <c r="C2008" s="363" t="s">
        <v>295</v>
      </c>
      <c r="D2008" s="363" t="s">
        <v>438</v>
      </c>
      <c r="E2008" s="363" t="s">
        <v>297</v>
      </c>
      <c r="F2008" s="363" t="s">
        <v>452</v>
      </c>
      <c r="G2008" s="363" t="s">
        <v>463</v>
      </c>
      <c r="H2008" s="363" t="s">
        <v>464</v>
      </c>
      <c r="I2008" s="363" t="s">
        <v>465</v>
      </c>
      <c r="J2008" s="363" t="s">
        <v>551</v>
      </c>
      <c r="K2008" s="363" t="s">
        <v>474</v>
      </c>
      <c r="L2008" s="364">
        <v>6.4124154418501567</v>
      </c>
      <c r="M2008" s="365">
        <v>2.6</v>
      </c>
      <c r="N2008" s="364">
        <v>5.7368280466926072</v>
      </c>
      <c r="O2008" s="363" t="s">
        <v>553</v>
      </c>
      <c r="P2008" s="363"/>
      <c r="Q2008" s="363" t="s">
        <v>300</v>
      </c>
      <c r="R2008" s="363" t="s">
        <v>464</v>
      </c>
      <c r="S2008" s="363"/>
      <c r="T2008" s="365">
        <v>2.11</v>
      </c>
      <c r="U2008" s="366">
        <v>30</v>
      </c>
      <c r="V2008" s="367">
        <v>45200</v>
      </c>
      <c r="W2008" s="367">
        <v>45930</v>
      </c>
      <c r="X2008" s="363" t="s">
        <v>3396</v>
      </c>
      <c r="Y2008" s="363"/>
      <c r="Z2008" s="363"/>
      <c r="AA2008" s="363"/>
      <c r="AB2008" s="363"/>
      <c r="AC2008" s="363"/>
      <c r="AD2008" s="363" t="s">
        <v>360</v>
      </c>
      <c r="AE2008" s="367"/>
      <c r="AF2008" s="362"/>
      <c r="AG2008" s="364">
        <v>1.0112717956868664E-3</v>
      </c>
      <c r="AH2008" s="364">
        <v>1.0574356270870104E-3</v>
      </c>
      <c r="AI2008" s="364">
        <v>2.4255238290574654</v>
      </c>
      <c r="AJ2008" s="363" t="s">
        <v>181</v>
      </c>
      <c r="AK2008" s="368">
        <v>-4.3546845721275433</v>
      </c>
      <c r="AL2008" s="364">
        <v>1.989745838687597E-3</v>
      </c>
      <c r="AM2008" s="369"/>
      <c r="AN2008" s="370">
        <v>20</v>
      </c>
      <c r="AO2008" s="371" t="s">
        <v>305</v>
      </c>
      <c r="AP2008" s="371" t="s">
        <v>0</v>
      </c>
      <c r="AQ2008" s="371" t="s">
        <v>386</v>
      </c>
      <c r="AR2008" s="372" t="s">
        <v>0</v>
      </c>
      <c r="AS2008" s="372"/>
      <c r="AT2008" s="363"/>
    </row>
    <row r="2009" spans="1:46" x14ac:dyDescent="0.3">
      <c r="A2009" s="362" t="s">
        <v>2313</v>
      </c>
      <c r="B2009" s="363" t="s">
        <v>294</v>
      </c>
      <c r="C2009" s="363" t="s">
        <v>295</v>
      </c>
      <c r="D2009" s="363" t="s">
        <v>438</v>
      </c>
      <c r="E2009" s="363" t="s">
        <v>297</v>
      </c>
      <c r="F2009" s="363" t="s">
        <v>452</v>
      </c>
      <c r="G2009" s="363" t="s">
        <v>463</v>
      </c>
      <c r="H2009" s="363" t="s">
        <v>479</v>
      </c>
      <c r="I2009" s="363" t="s">
        <v>465</v>
      </c>
      <c r="J2009" s="363" t="s">
        <v>551</v>
      </c>
      <c r="K2009" s="363" t="s">
        <v>182</v>
      </c>
      <c r="L2009" s="364">
        <v>1.4951149478829093</v>
      </c>
      <c r="M2009" s="365">
        <v>1.8</v>
      </c>
      <c r="N2009" s="364">
        <v>1.3440839467592591</v>
      </c>
      <c r="O2009" s="363" t="s">
        <v>554</v>
      </c>
      <c r="P2009" s="363"/>
      <c r="Q2009" s="363" t="s">
        <v>300</v>
      </c>
      <c r="R2009" s="363" t="s">
        <v>479</v>
      </c>
      <c r="S2009" s="363"/>
      <c r="T2009" s="365">
        <v>2.11</v>
      </c>
      <c r="U2009" s="366">
        <v>30</v>
      </c>
      <c r="V2009" s="367">
        <v>45200</v>
      </c>
      <c r="W2009" s="367">
        <v>45930</v>
      </c>
      <c r="X2009" s="363" t="s">
        <v>3396</v>
      </c>
      <c r="Y2009" s="363"/>
      <c r="Z2009" s="363"/>
      <c r="AA2009" s="363"/>
      <c r="AB2009" s="363"/>
      <c r="AC2009" s="363"/>
      <c r="AD2009" s="363" t="s">
        <v>360</v>
      </c>
      <c r="AE2009" s="367"/>
      <c r="AF2009" s="362"/>
      <c r="AG2009" s="364">
        <v>1.8539250267106419E-4</v>
      </c>
      <c r="AH2009" s="364">
        <v>1.9324875764583686E-4</v>
      </c>
      <c r="AI2009" s="364">
        <v>0.49992550155123971</v>
      </c>
      <c r="AJ2009" s="363" t="s">
        <v>0</v>
      </c>
      <c r="AK2009" s="368">
        <v>78.137334067783755</v>
      </c>
      <c r="AL2009" s="364">
        <v>4.6422929393028997E-4</v>
      </c>
      <c r="AM2009" s="369"/>
      <c r="AN2009" s="370">
        <v>20</v>
      </c>
      <c r="AO2009" s="371" t="s">
        <v>305</v>
      </c>
      <c r="AP2009" s="371" t="s">
        <v>0</v>
      </c>
      <c r="AQ2009" s="371" t="s">
        <v>386</v>
      </c>
      <c r="AR2009" s="372" t="s">
        <v>0</v>
      </c>
      <c r="AS2009" s="372"/>
      <c r="AT2009" s="363"/>
    </row>
    <row r="2010" spans="1:46" x14ac:dyDescent="0.3">
      <c r="A2010" s="362" t="s">
        <v>2314</v>
      </c>
      <c r="B2010" s="363" t="s">
        <v>294</v>
      </c>
      <c r="C2010" s="363" t="s">
        <v>295</v>
      </c>
      <c r="D2010" s="363" t="s">
        <v>438</v>
      </c>
      <c r="E2010" s="363" t="s">
        <v>297</v>
      </c>
      <c r="F2010" s="363" t="s">
        <v>452</v>
      </c>
      <c r="G2010" s="363" t="s">
        <v>463</v>
      </c>
      <c r="H2010" s="363" t="s">
        <v>479</v>
      </c>
      <c r="I2010" s="363" t="s">
        <v>465</v>
      </c>
      <c r="J2010" s="363" t="s">
        <v>551</v>
      </c>
      <c r="K2010" s="363" t="s">
        <v>474</v>
      </c>
      <c r="L2010" s="364">
        <v>1.9843691166456257</v>
      </c>
      <c r="M2010" s="365">
        <v>1.8</v>
      </c>
      <c r="N2010" s="364">
        <v>1.7839154627575278</v>
      </c>
      <c r="O2010" s="363" t="s">
        <v>555</v>
      </c>
      <c r="P2010" s="363"/>
      <c r="Q2010" s="363" t="s">
        <v>300</v>
      </c>
      <c r="R2010" s="363" t="s">
        <v>479</v>
      </c>
      <c r="S2010" s="363"/>
      <c r="T2010" s="365">
        <v>2.11</v>
      </c>
      <c r="U2010" s="366">
        <v>30</v>
      </c>
      <c r="V2010" s="367">
        <v>45200</v>
      </c>
      <c r="W2010" s="367">
        <v>45930</v>
      </c>
      <c r="X2010" s="363" t="s">
        <v>3396</v>
      </c>
      <c r="Y2010" s="363"/>
      <c r="Z2010" s="363"/>
      <c r="AA2010" s="363"/>
      <c r="AB2010" s="363"/>
      <c r="AC2010" s="363"/>
      <c r="AD2010" s="363" t="s">
        <v>360</v>
      </c>
      <c r="AE2010" s="367"/>
      <c r="AF2010" s="362"/>
      <c r="AG2010" s="364">
        <v>2.46072767540877E-4</v>
      </c>
      <c r="AH2010" s="364">
        <v>2.5650042980497151E-4</v>
      </c>
      <c r="AI2010" s="364">
        <v>0.66355462037880508</v>
      </c>
      <c r="AJ2010" s="363" t="s">
        <v>0</v>
      </c>
      <c r="AK2010" s="368">
        <v>53.504735898066258</v>
      </c>
      <c r="AL2010" s="364">
        <v>6.1617479393789529E-4</v>
      </c>
      <c r="AM2010" s="369"/>
      <c r="AN2010" s="370">
        <v>20</v>
      </c>
      <c r="AO2010" s="371" t="s">
        <v>305</v>
      </c>
      <c r="AP2010" s="371" t="s">
        <v>0</v>
      </c>
      <c r="AQ2010" s="371" t="s">
        <v>386</v>
      </c>
      <c r="AR2010" s="372" t="s">
        <v>0</v>
      </c>
      <c r="AS2010" s="372"/>
      <c r="AT2010" s="363"/>
    </row>
    <row r="2011" spans="1:46" x14ac:dyDescent="0.3">
      <c r="A2011" s="362" t="s">
        <v>2315</v>
      </c>
      <c r="B2011" s="363" t="s">
        <v>308</v>
      </c>
      <c r="C2011" s="363" t="s">
        <v>295</v>
      </c>
      <c r="D2011" s="363" t="s">
        <v>438</v>
      </c>
      <c r="E2011" s="363" t="s">
        <v>297</v>
      </c>
      <c r="F2011" s="363" t="s">
        <v>452</v>
      </c>
      <c r="G2011" s="363" t="s">
        <v>463</v>
      </c>
      <c r="H2011" s="363" t="s">
        <v>479</v>
      </c>
      <c r="I2011" s="363" t="s">
        <v>465</v>
      </c>
      <c r="J2011" s="363" t="s">
        <v>551</v>
      </c>
      <c r="K2011" s="363" t="s">
        <v>182</v>
      </c>
      <c r="L2011" s="364">
        <v>2.083251981915391</v>
      </c>
      <c r="M2011" s="365">
        <v>2.1</v>
      </c>
      <c r="N2011" s="364">
        <v>1.8728095454545453</v>
      </c>
      <c r="O2011" s="363" t="s">
        <v>554</v>
      </c>
      <c r="P2011" s="363"/>
      <c r="Q2011" s="363" t="s">
        <v>300</v>
      </c>
      <c r="R2011" s="363" t="s">
        <v>479</v>
      </c>
      <c r="S2011" s="363"/>
      <c r="T2011" s="365">
        <v>2.11</v>
      </c>
      <c r="U2011" s="366">
        <v>30</v>
      </c>
      <c r="V2011" s="367">
        <v>45200</v>
      </c>
      <c r="W2011" s="367">
        <v>45930</v>
      </c>
      <c r="X2011" s="363" t="s">
        <v>3396</v>
      </c>
      <c r="Y2011" s="363"/>
      <c r="Z2011" s="363"/>
      <c r="AA2011" s="363"/>
      <c r="AB2011" s="363"/>
      <c r="AC2011" s="363"/>
      <c r="AD2011" s="363" t="s">
        <v>360</v>
      </c>
      <c r="AE2011" s="367"/>
      <c r="AF2011" s="362"/>
      <c r="AG2011" s="364">
        <v>2.5800930396820528E-4</v>
      </c>
      <c r="AH2011" s="364">
        <v>2.6894279290995751E-4</v>
      </c>
      <c r="AI2011" s="364">
        <v>0.69574243204454678</v>
      </c>
      <c r="AJ2011" s="363" t="s">
        <v>0</v>
      </c>
      <c r="AK2011" s="368">
        <v>50.022983509465831</v>
      </c>
      <c r="AL2011" s="364">
        <v>6.4606429754669845E-4</v>
      </c>
      <c r="AM2011" s="369"/>
      <c r="AN2011" s="370">
        <v>20</v>
      </c>
      <c r="AO2011" s="371" t="s">
        <v>305</v>
      </c>
      <c r="AP2011" s="371" t="s">
        <v>0</v>
      </c>
      <c r="AQ2011" s="371" t="s">
        <v>386</v>
      </c>
      <c r="AR2011" s="372" t="s">
        <v>0</v>
      </c>
      <c r="AS2011" s="372"/>
      <c r="AT2011" s="363"/>
    </row>
    <row r="2012" spans="1:46" x14ac:dyDescent="0.3">
      <c r="A2012" s="362" t="s">
        <v>2316</v>
      </c>
      <c r="B2012" s="363" t="s">
        <v>308</v>
      </c>
      <c r="C2012" s="363" t="s">
        <v>295</v>
      </c>
      <c r="D2012" s="363" t="s">
        <v>438</v>
      </c>
      <c r="E2012" s="363" t="s">
        <v>297</v>
      </c>
      <c r="F2012" s="363" t="s">
        <v>452</v>
      </c>
      <c r="G2012" s="363" t="s">
        <v>463</v>
      </c>
      <c r="H2012" s="363" t="s">
        <v>479</v>
      </c>
      <c r="I2012" s="363" t="s">
        <v>465</v>
      </c>
      <c r="J2012" s="363" t="s">
        <v>551</v>
      </c>
      <c r="K2012" s="363" t="s">
        <v>474</v>
      </c>
      <c r="L2012" s="364">
        <v>2.8424450518351683</v>
      </c>
      <c r="M2012" s="365">
        <v>2.1</v>
      </c>
      <c r="N2012" s="364">
        <v>2.5553117297949339</v>
      </c>
      <c r="O2012" s="363" t="s">
        <v>555</v>
      </c>
      <c r="P2012" s="363"/>
      <c r="Q2012" s="363" t="s">
        <v>300</v>
      </c>
      <c r="R2012" s="363" t="s">
        <v>479</v>
      </c>
      <c r="S2012" s="363"/>
      <c r="T2012" s="365">
        <v>2.11</v>
      </c>
      <c r="U2012" s="366">
        <v>30</v>
      </c>
      <c r="V2012" s="367">
        <v>45200</v>
      </c>
      <c r="W2012" s="367">
        <v>45930</v>
      </c>
      <c r="X2012" s="363" t="s">
        <v>3396</v>
      </c>
      <c r="Y2012" s="363"/>
      <c r="Z2012" s="363"/>
      <c r="AA2012" s="363"/>
      <c r="AB2012" s="363"/>
      <c r="AC2012" s="363"/>
      <c r="AD2012" s="363" t="s">
        <v>360</v>
      </c>
      <c r="AE2012" s="367"/>
      <c r="AF2012" s="362"/>
      <c r="AG2012" s="364">
        <v>3.5231571678159867E-4</v>
      </c>
      <c r="AH2012" s="364">
        <v>3.6724556595444795E-4</v>
      </c>
      <c r="AI2012" s="364">
        <v>0.95004711020558263</v>
      </c>
      <c r="AJ2012" s="363" t="s">
        <v>0</v>
      </c>
      <c r="AK2012" s="368">
        <v>30.810110315769382</v>
      </c>
      <c r="AL2012" s="364">
        <v>8.8221084502136671E-4</v>
      </c>
      <c r="AM2012" s="369"/>
      <c r="AN2012" s="370">
        <v>20</v>
      </c>
      <c r="AO2012" s="371" t="s">
        <v>305</v>
      </c>
      <c r="AP2012" s="371" t="s">
        <v>0</v>
      </c>
      <c r="AQ2012" s="371" t="s">
        <v>386</v>
      </c>
      <c r="AR2012" s="372" t="s">
        <v>0</v>
      </c>
      <c r="AS2012" s="372"/>
      <c r="AT2012" s="363"/>
    </row>
    <row r="2013" spans="1:46" x14ac:dyDescent="0.3">
      <c r="A2013" s="362" t="s">
        <v>2317</v>
      </c>
      <c r="B2013" s="363" t="s">
        <v>310</v>
      </c>
      <c r="C2013" s="363" t="s">
        <v>295</v>
      </c>
      <c r="D2013" s="363" t="s">
        <v>438</v>
      </c>
      <c r="E2013" s="363" t="s">
        <v>297</v>
      </c>
      <c r="F2013" s="363" t="s">
        <v>452</v>
      </c>
      <c r="G2013" s="363" t="s">
        <v>463</v>
      </c>
      <c r="H2013" s="363" t="s">
        <v>479</v>
      </c>
      <c r="I2013" s="363" t="s">
        <v>465</v>
      </c>
      <c r="J2013" s="363" t="s">
        <v>551</v>
      </c>
      <c r="K2013" s="363" t="s">
        <v>182</v>
      </c>
      <c r="L2013" s="364">
        <v>2.2042186052180259</v>
      </c>
      <c r="M2013" s="365">
        <v>2.6</v>
      </c>
      <c r="N2013" s="364">
        <v>1.9815565663474695</v>
      </c>
      <c r="O2013" s="363" t="s">
        <v>554</v>
      </c>
      <c r="P2013" s="363"/>
      <c r="Q2013" s="363" t="s">
        <v>300</v>
      </c>
      <c r="R2013" s="363" t="s">
        <v>479</v>
      </c>
      <c r="S2013" s="363"/>
      <c r="T2013" s="365">
        <v>2.11</v>
      </c>
      <c r="U2013" s="366">
        <v>30</v>
      </c>
      <c r="V2013" s="367">
        <v>45200</v>
      </c>
      <c r="W2013" s="367">
        <v>45930</v>
      </c>
      <c r="X2013" s="363" t="s">
        <v>3396</v>
      </c>
      <c r="Y2013" s="363"/>
      <c r="Z2013" s="363"/>
      <c r="AA2013" s="363"/>
      <c r="AB2013" s="363"/>
      <c r="AC2013" s="363"/>
      <c r="AD2013" s="363" t="s">
        <v>360</v>
      </c>
      <c r="AE2013" s="367"/>
      <c r="AF2013" s="362"/>
      <c r="AG2013" s="364">
        <v>2.7353057373355103E-4</v>
      </c>
      <c r="AH2013" s="364">
        <v>2.8512179721716408E-4</v>
      </c>
      <c r="AI2013" s="364">
        <v>0.73759675981054018</v>
      </c>
      <c r="AJ2013" s="363" t="s">
        <v>0</v>
      </c>
      <c r="AK2013" s="368">
        <v>45.950076646856303</v>
      </c>
      <c r="AL2013" s="364">
        <v>6.8493009848392603E-4</v>
      </c>
      <c r="AM2013" s="369"/>
      <c r="AN2013" s="370">
        <v>20</v>
      </c>
      <c r="AO2013" s="371" t="s">
        <v>305</v>
      </c>
      <c r="AP2013" s="371" t="s">
        <v>0</v>
      </c>
      <c r="AQ2013" s="371" t="s">
        <v>386</v>
      </c>
      <c r="AR2013" s="372" t="s">
        <v>0</v>
      </c>
      <c r="AS2013" s="372"/>
      <c r="AT2013" s="363"/>
    </row>
    <row r="2014" spans="1:46" x14ac:dyDescent="0.3">
      <c r="A2014" s="362" t="s">
        <v>2318</v>
      </c>
      <c r="B2014" s="363" t="s">
        <v>310</v>
      </c>
      <c r="C2014" s="363" t="s">
        <v>295</v>
      </c>
      <c r="D2014" s="363" t="s">
        <v>438</v>
      </c>
      <c r="E2014" s="363" t="s">
        <v>297</v>
      </c>
      <c r="F2014" s="363" t="s">
        <v>452</v>
      </c>
      <c r="G2014" s="363" t="s">
        <v>463</v>
      </c>
      <c r="H2014" s="363" t="s">
        <v>479</v>
      </c>
      <c r="I2014" s="363" t="s">
        <v>465</v>
      </c>
      <c r="J2014" s="363" t="s">
        <v>551</v>
      </c>
      <c r="K2014" s="363" t="s">
        <v>474</v>
      </c>
      <c r="L2014" s="364">
        <v>2.956893796412333</v>
      </c>
      <c r="M2014" s="365">
        <v>2.6</v>
      </c>
      <c r="N2014" s="364">
        <v>2.6581992840466926</v>
      </c>
      <c r="O2014" s="363" t="s">
        <v>555</v>
      </c>
      <c r="P2014" s="363"/>
      <c r="Q2014" s="363" t="s">
        <v>300</v>
      </c>
      <c r="R2014" s="363" t="s">
        <v>479</v>
      </c>
      <c r="S2014" s="363"/>
      <c r="T2014" s="365">
        <v>2.11</v>
      </c>
      <c r="U2014" s="366">
        <v>30</v>
      </c>
      <c r="V2014" s="367">
        <v>45200</v>
      </c>
      <c r="W2014" s="367">
        <v>45930</v>
      </c>
      <c r="X2014" s="363" t="s">
        <v>3396</v>
      </c>
      <c r="Y2014" s="363"/>
      <c r="Z2014" s="363"/>
      <c r="AA2014" s="363"/>
      <c r="AB2014" s="363"/>
      <c r="AC2014" s="363"/>
      <c r="AD2014" s="363" t="s">
        <v>360</v>
      </c>
      <c r="AE2014" s="367"/>
      <c r="AF2014" s="362"/>
      <c r="AG2014" s="364">
        <v>3.6671723331546414E-4</v>
      </c>
      <c r="AH2014" s="364">
        <v>3.8225736599106211E-4</v>
      </c>
      <c r="AI2014" s="364">
        <v>0.98888193509095201</v>
      </c>
      <c r="AJ2014" s="363" t="s">
        <v>0</v>
      </c>
      <c r="AK2014" s="368">
        <v>28.745855217942132</v>
      </c>
      <c r="AL2014" s="364">
        <v>9.1827274480543578E-4</v>
      </c>
      <c r="AM2014" s="369"/>
      <c r="AN2014" s="370">
        <v>20</v>
      </c>
      <c r="AO2014" s="371" t="s">
        <v>305</v>
      </c>
      <c r="AP2014" s="371" t="s">
        <v>0</v>
      </c>
      <c r="AQ2014" s="371" t="s">
        <v>386</v>
      </c>
      <c r="AR2014" s="372" t="s">
        <v>0</v>
      </c>
      <c r="AS2014" s="372"/>
      <c r="AT2014" s="363"/>
    </row>
    <row r="2015" spans="1:46" x14ac:dyDescent="0.3">
      <c r="A2015" s="362" t="s">
        <v>2319</v>
      </c>
      <c r="B2015" s="363" t="s">
        <v>294</v>
      </c>
      <c r="C2015" s="363" t="s">
        <v>295</v>
      </c>
      <c r="D2015" s="363" t="s">
        <v>438</v>
      </c>
      <c r="E2015" s="363" t="s">
        <v>297</v>
      </c>
      <c r="F2015" s="363" t="s">
        <v>452</v>
      </c>
      <c r="G2015" s="363" t="s">
        <v>463</v>
      </c>
      <c r="H2015" s="363" t="s">
        <v>488</v>
      </c>
      <c r="I2015" s="363" t="s">
        <v>465</v>
      </c>
      <c r="J2015" s="363" t="s">
        <v>551</v>
      </c>
      <c r="K2015" s="363" t="s">
        <v>182</v>
      </c>
      <c r="L2015" s="364">
        <v>4.8939605927783179</v>
      </c>
      <c r="M2015" s="365">
        <v>1.8</v>
      </c>
      <c r="N2015" s="364">
        <v>4.3959451435185173</v>
      </c>
      <c r="O2015" s="363" t="s">
        <v>556</v>
      </c>
      <c r="P2015" s="363"/>
      <c r="Q2015" s="363" t="s">
        <v>300</v>
      </c>
      <c r="R2015" s="363" t="s">
        <v>488</v>
      </c>
      <c r="S2015" s="363"/>
      <c r="T2015" s="365">
        <v>2.11</v>
      </c>
      <c r="U2015" s="366">
        <v>30</v>
      </c>
      <c r="V2015" s="367">
        <v>45200</v>
      </c>
      <c r="W2015" s="367">
        <v>45930</v>
      </c>
      <c r="X2015" s="363" t="s">
        <v>3396</v>
      </c>
      <c r="Y2015" s="363"/>
      <c r="Z2015" s="363"/>
      <c r="AA2015" s="363"/>
      <c r="AB2015" s="363"/>
      <c r="AC2015" s="363"/>
      <c r="AD2015" s="363" t="s">
        <v>360</v>
      </c>
      <c r="AE2015" s="367"/>
      <c r="AF2015" s="362"/>
      <c r="AG2015" s="364">
        <v>6.063425381477159E-4</v>
      </c>
      <c r="AH2015" s="364">
        <v>6.320371132416783E-4</v>
      </c>
      <c r="AI2015" s="364">
        <v>1.6350504638969967</v>
      </c>
      <c r="AJ2015" s="363" t="s">
        <v>181</v>
      </c>
      <c r="AK2015" s="368">
        <v>8.7885547044750432</v>
      </c>
      <c r="AL2015" s="364">
        <v>1.518302867207301E-3</v>
      </c>
      <c r="AM2015" s="369"/>
      <c r="AN2015" s="370">
        <v>20</v>
      </c>
      <c r="AO2015" s="371" t="s">
        <v>305</v>
      </c>
      <c r="AP2015" s="371" t="s">
        <v>0</v>
      </c>
      <c r="AQ2015" s="371" t="s">
        <v>386</v>
      </c>
      <c r="AR2015" s="372" t="s">
        <v>0</v>
      </c>
      <c r="AS2015" s="372"/>
      <c r="AT2015" s="363"/>
    </row>
    <row r="2016" spans="1:46" x14ac:dyDescent="0.3">
      <c r="A2016" s="362" t="s">
        <v>2320</v>
      </c>
      <c r="B2016" s="363" t="s">
        <v>294</v>
      </c>
      <c r="C2016" s="363" t="s">
        <v>295</v>
      </c>
      <c r="D2016" s="363" t="s">
        <v>438</v>
      </c>
      <c r="E2016" s="363" t="s">
        <v>297</v>
      </c>
      <c r="F2016" s="363" t="s">
        <v>452</v>
      </c>
      <c r="G2016" s="363" t="s">
        <v>463</v>
      </c>
      <c r="H2016" s="363" t="s">
        <v>488</v>
      </c>
      <c r="I2016" s="363" t="s">
        <v>465</v>
      </c>
      <c r="J2016" s="363" t="s">
        <v>551</v>
      </c>
      <c r="K2016" s="363" t="s">
        <v>474</v>
      </c>
      <c r="L2016" s="364">
        <v>6.505371209489101</v>
      </c>
      <c r="M2016" s="365">
        <v>1.8</v>
      </c>
      <c r="N2016" s="364">
        <v>5.8433766339144224</v>
      </c>
      <c r="O2016" s="363" t="s">
        <v>557</v>
      </c>
      <c r="P2016" s="363"/>
      <c r="Q2016" s="363" t="s">
        <v>300</v>
      </c>
      <c r="R2016" s="363" t="s">
        <v>488</v>
      </c>
      <c r="S2016" s="363"/>
      <c r="T2016" s="365">
        <v>2.11</v>
      </c>
      <c r="U2016" s="366">
        <v>30</v>
      </c>
      <c r="V2016" s="367">
        <v>45200</v>
      </c>
      <c r="W2016" s="367">
        <v>45930</v>
      </c>
      <c r="X2016" s="363" t="s">
        <v>3396</v>
      </c>
      <c r="Y2016" s="363"/>
      <c r="Z2016" s="363"/>
      <c r="AA2016" s="363"/>
      <c r="AB2016" s="363"/>
      <c r="AC2016" s="363"/>
      <c r="AD2016" s="363" t="s">
        <v>360</v>
      </c>
      <c r="AE2016" s="367"/>
      <c r="AF2016" s="362"/>
      <c r="AG2016" s="364">
        <v>8.0603363225988057E-4</v>
      </c>
      <c r="AH2016" s="364">
        <v>8.401903842430562E-4</v>
      </c>
      <c r="AI2016" s="364">
        <v>2.1735332447053768</v>
      </c>
      <c r="AJ2016" s="363" t="s">
        <v>181</v>
      </c>
      <c r="AK2016" s="368">
        <v>1.2218641925235332</v>
      </c>
      <c r="AL2016" s="364">
        <v>2.0183363328989319E-3</v>
      </c>
      <c r="AM2016" s="369"/>
      <c r="AN2016" s="370">
        <v>20</v>
      </c>
      <c r="AO2016" s="371" t="s">
        <v>305</v>
      </c>
      <c r="AP2016" s="371" t="s">
        <v>0</v>
      </c>
      <c r="AQ2016" s="371" t="s">
        <v>386</v>
      </c>
      <c r="AR2016" s="372" t="s">
        <v>0</v>
      </c>
      <c r="AS2016" s="372"/>
      <c r="AT2016" s="363"/>
    </row>
    <row r="2017" spans="1:46" x14ac:dyDescent="0.3">
      <c r="A2017" s="362" t="s">
        <v>2321</v>
      </c>
      <c r="B2017" s="363" t="s">
        <v>308</v>
      </c>
      <c r="C2017" s="363" t="s">
        <v>295</v>
      </c>
      <c r="D2017" s="363" t="s">
        <v>438</v>
      </c>
      <c r="E2017" s="363" t="s">
        <v>297</v>
      </c>
      <c r="F2017" s="363" t="s">
        <v>452</v>
      </c>
      <c r="G2017" s="363" t="s">
        <v>463</v>
      </c>
      <c r="H2017" s="363" t="s">
        <v>488</v>
      </c>
      <c r="I2017" s="363" t="s">
        <v>465</v>
      </c>
      <c r="J2017" s="363" t="s">
        <v>551</v>
      </c>
      <c r="K2017" s="363" t="s">
        <v>182</v>
      </c>
      <c r="L2017" s="364">
        <v>6.5578846728183917</v>
      </c>
      <c r="M2017" s="365">
        <v>2.1</v>
      </c>
      <c r="N2017" s="364">
        <v>5.8905462626262626</v>
      </c>
      <c r="O2017" s="363" t="s">
        <v>556</v>
      </c>
      <c r="P2017" s="363"/>
      <c r="Q2017" s="363" t="s">
        <v>300</v>
      </c>
      <c r="R2017" s="363" t="s">
        <v>488</v>
      </c>
      <c r="S2017" s="363"/>
      <c r="T2017" s="365">
        <v>2.11</v>
      </c>
      <c r="U2017" s="366">
        <v>30</v>
      </c>
      <c r="V2017" s="367">
        <v>45200</v>
      </c>
      <c r="W2017" s="367">
        <v>45930</v>
      </c>
      <c r="X2017" s="363" t="s">
        <v>3396</v>
      </c>
      <c r="Y2017" s="363"/>
      <c r="Z2017" s="363"/>
      <c r="AA2017" s="363"/>
      <c r="AB2017" s="363"/>
      <c r="AC2017" s="363"/>
      <c r="AD2017" s="363" t="s">
        <v>360</v>
      </c>
      <c r="AE2017" s="367"/>
      <c r="AF2017" s="362"/>
      <c r="AG2017" s="364">
        <v>8.1151644325042353E-4</v>
      </c>
      <c r="AH2017" s="364">
        <v>8.4590553667405447E-4</v>
      </c>
      <c r="AI2017" s="364">
        <v>2.1883180768580619</v>
      </c>
      <c r="AJ2017" s="363" t="s">
        <v>181</v>
      </c>
      <c r="AK2017" s="368">
        <v>1.0666357634030936</v>
      </c>
      <c r="AL2017" s="364">
        <v>2.0320654828819232E-3</v>
      </c>
      <c r="AM2017" s="369"/>
      <c r="AN2017" s="370">
        <v>20</v>
      </c>
      <c r="AO2017" s="371" t="s">
        <v>305</v>
      </c>
      <c r="AP2017" s="371" t="s">
        <v>0</v>
      </c>
      <c r="AQ2017" s="371" t="s">
        <v>386</v>
      </c>
      <c r="AR2017" s="372" t="s">
        <v>0</v>
      </c>
      <c r="AS2017" s="372"/>
      <c r="AT2017" s="363"/>
    </row>
    <row r="2018" spans="1:46" x14ac:dyDescent="0.3">
      <c r="A2018" s="362" t="s">
        <v>2322</v>
      </c>
      <c r="B2018" s="363" t="s">
        <v>308</v>
      </c>
      <c r="C2018" s="363" t="s">
        <v>295</v>
      </c>
      <c r="D2018" s="363" t="s">
        <v>438</v>
      </c>
      <c r="E2018" s="363" t="s">
        <v>297</v>
      </c>
      <c r="F2018" s="363" t="s">
        <v>452</v>
      </c>
      <c r="G2018" s="363" t="s">
        <v>463</v>
      </c>
      <c r="H2018" s="363" t="s">
        <v>488</v>
      </c>
      <c r="I2018" s="363" t="s">
        <v>465</v>
      </c>
      <c r="J2018" s="363" t="s">
        <v>551</v>
      </c>
      <c r="K2018" s="363" t="s">
        <v>474</v>
      </c>
      <c r="L2018" s="364">
        <v>8.9061708746238857</v>
      </c>
      <c r="M2018" s="365">
        <v>2.1</v>
      </c>
      <c r="N2018" s="364">
        <v>7.9998679722557302</v>
      </c>
      <c r="O2018" s="363" t="s">
        <v>557</v>
      </c>
      <c r="P2018" s="363"/>
      <c r="Q2018" s="363" t="s">
        <v>300</v>
      </c>
      <c r="R2018" s="363" t="s">
        <v>488</v>
      </c>
      <c r="S2018" s="363"/>
      <c r="T2018" s="365">
        <v>2.11</v>
      </c>
      <c r="U2018" s="366">
        <v>30</v>
      </c>
      <c r="V2018" s="367">
        <v>45200</v>
      </c>
      <c r="W2018" s="367">
        <v>45930</v>
      </c>
      <c r="X2018" s="363" t="s">
        <v>3396</v>
      </c>
      <c r="Y2018" s="363"/>
      <c r="Z2018" s="363"/>
      <c r="AA2018" s="363"/>
      <c r="AB2018" s="363"/>
      <c r="AC2018" s="363"/>
      <c r="AD2018" s="363" t="s">
        <v>360</v>
      </c>
      <c r="AE2018" s="367"/>
      <c r="AF2018" s="362"/>
      <c r="AG2018" s="364">
        <v>1.1029884087878456E-3</v>
      </c>
      <c r="AH2018" s="364">
        <v>1.1497290161414818E-3</v>
      </c>
      <c r="AI2018" s="364">
        <v>2.9742952143367956</v>
      </c>
      <c r="AJ2018" s="363" t="s">
        <v>181</v>
      </c>
      <c r="AK2018" s="368">
        <v>-4.9637763488243589</v>
      </c>
      <c r="AL2018" s="364">
        <v>2.7619214523112107E-3</v>
      </c>
      <c r="AM2018" s="369"/>
      <c r="AN2018" s="370">
        <v>20</v>
      </c>
      <c r="AO2018" s="371" t="s">
        <v>305</v>
      </c>
      <c r="AP2018" s="371" t="s">
        <v>0</v>
      </c>
      <c r="AQ2018" s="371" t="s">
        <v>386</v>
      </c>
      <c r="AR2018" s="372" t="s">
        <v>0</v>
      </c>
      <c r="AS2018" s="372"/>
      <c r="AT2018" s="363"/>
    </row>
    <row r="2019" spans="1:46" x14ac:dyDescent="0.3">
      <c r="A2019" s="362" t="s">
        <v>2323</v>
      </c>
      <c r="B2019" s="363" t="s">
        <v>310</v>
      </c>
      <c r="C2019" s="363" t="s">
        <v>295</v>
      </c>
      <c r="D2019" s="363" t="s">
        <v>438</v>
      </c>
      <c r="E2019" s="363" t="s">
        <v>297</v>
      </c>
      <c r="F2019" s="363" t="s">
        <v>452</v>
      </c>
      <c r="G2019" s="363" t="s">
        <v>463</v>
      </c>
      <c r="H2019" s="363" t="s">
        <v>488</v>
      </c>
      <c r="I2019" s="363" t="s">
        <v>465</v>
      </c>
      <c r="J2019" s="363" t="s">
        <v>551</v>
      </c>
      <c r="K2019" s="363" t="s">
        <v>182</v>
      </c>
      <c r="L2019" s="364">
        <v>7.6702542614554776</v>
      </c>
      <c r="M2019" s="365">
        <v>2.6</v>
      </c>
      <c r="N2019" s="364">
        <v>6.8897197537619705</v>
      </c>
      <c r="O2019" s="363" t="s">
        <v>556</v>
      </c>
      <c r="P2019" s="363"/>
      <c r="Q2019" s="363" t="s">
        <v>300</v>
      </c>
      <c r="R2019" s="363" t="s">
        <v>488</v>
      </c>
      <c r="S2019" s="363"/>
      <c r="T2019" s="365">
        <v>2.11</v>
      </c>
      <c r="U2019" s="366">
        <v>30</v>
      </c>
      <c r="V2019" s="367">
        <v>45200</v>
      </c>
      <c r="W2019" s="367">
        <v>45930</v>
      </c>
      <c r="X2019" s="363" t="s">
        <v>3396</v>
      </c>
      <c r="Y2019" s="363"/>
      <c r="Z2019" s="363"/>
      <c r="AA2019" s="363"/>
      <c r="AB2019" s="363"/>
      <c r="AC2019" s="363"/>
      <c r="AD2019" s="363" t="s">
        <v>360</v>
      </c>
      <c r="AE2019" s="367"/>
      <c r="AF2019" s="362"/>
      <c r="AG2019" s="364">
        <v>9.5104476405819276E-4</v>
      </c>
      <c r="AH2019" s="364">
        <v>9.9134655647813976E-4</v>
      </c>
      <c r="AI2019" s="364">
        <v>2.5645671956489555</v>
      </c>
      <c r="AJ2019" s="363" t="s">
        <v>181</v>
      </c>
      <c r="AK2019" s="368">
        <v>-2.2813419624905751</v>
      </c>
      <c r="AL2019" s="364">
        <v>2.3814492654979573E-3</v>
      </c>
      <c r="AM2019" s="369"/>
      <c r="AN2019" s="370">
        <v>20</v>
      </c>
      <c r="AO2019" s="371" t="s">
        <v>305</v>
      </c>
      <c r="AP2019" s="371" t="s">
        <v>0</v>
      </c>
      <c r="AQ2019" s="371" t="s">
        <v>386</v>
      </c>
      <c r="AR2019" s="372" t="s">
        <v>0</v>
      </c>
      <c r="AS2019" s="372"/>
      <c r="AT2019" s="363"/>
    </row>
    <row r="2020" spans="1:46" x14ac:dyDescent="0.3">
      <c r="A2020" s="362" t="s">
        <v>2324</v>
      </c>
      <c r="B2020" s="363" t="s">
        <v>310</v>
      </c>
      <c r="C2020" s="363" t="s">
        <v>295</v>
      </c>
      <c r="D2020" s="363" t="s">
        <v>438</v>
      </c>
      <c r="E2020" s="363" t="s">
        <v>297</v>
      </c>
      <c r="F2020" s="363" t="s">
        <v>452</v>
      </c>
      <c r="G2020" s="363" t="s">
        <v>463</v>
      </c>
      <c r="H2020" s="363" t="s">
        <v>488</v>
      </c>
      <c r="I2020" s="363" t="s">
        <v>465</v>
      </c>
      <c r="J2020" s="363" t="s">
        <v>551</v>
      </c>
      <c r="K2020" s="363" t="s">
        <v>474</v>
      </c>
      <c r="L2020" s="364">
        <v>8.9988275407807325</v>
      </c>
      <c r="M2020" s="365">
        <v>2.6</v>
      </c>
      <c r="N2020" s="364">
        <v>8.0830957821011662</v>
      </c>
      <c r="O2020" s="363" t="s">
        <v>557</v>
      </c>
      <c r="P2020" s="363"/>
      <c r="Q2020" s="363" t="s">
        <v>300</v>
      </c>
      <c r="R2020" s="363" t="s">
        <v>488</v>
      </c>
      <c r="S2020" s="363"/>
      <c r="T2020" s="365">
        <v>2.11</v>
      </c>
      <c r="U2020" s="366">
        <v>30</v>
      </c>
      <c r="V2020" s="367">
        <v>45200</v>
      </c>
      <c r="W2020" s="367">
        <v>45930</v>
      </c>
      <c r="X2020" s="363" t="s">
        <v>3396</v>
      </c>
      <c r="Y2020" s="363"/>
      <c r="Z2020" s="363"/>
      <c r="AA2020" s="363"/>
      <c r="AB2020" s="363"/>
      <c r="AC2020" s="363"/>
      <c r="AD2020" s="363" t="s">
        <v>360</v>
      </c>
      <c r="AE2020" s="367"/>
      <c r="AF2020" s="362"/>
      <c r="AG2020" s="364">
        <v>1.1151197502857991E-3</v>
      </c>
      <c r="AH2020" s="364">
        <v>1.1623744394422093E-3</v>
      </c>
      <c r="AI2020" s="364">
        <v>3.0070083332357518</v>
      </c>
      <c r="AJ2020" s="363" t="s">
        <v>181</v>
      </c>
      <c r="AK2020" s="368">
        <v>-5.1464327292720666</v>
      </c>
      <c r="AL2020" s="364">
        <v>2.7922987546124497E-3</v>
      </c>
      <c r="AM2020" s="369"/>
      <c r="AN2020" s="370">
        <v>20</v>
      </c>
      <c r="AO2020" s="371" t="s">
        <v>305</v>
      </c>
      <c r="AP2020" s="371" t="s">
        <v>0</v>
      </c>
      <c r="AQ2020" s="371" t="s">
        <v>386</v>
      </c>
      <c r="AR2020" s="372" t="s">
        <v>0</v>
      </c>
      <c r="AS2020" s="372"/>
      <c r="AT2020" s="363"/>
    </row>
    <row r="2021" spans="1:46" x14ac:dyDescent="0.3">
      <c r="A2021" s="362" t="s">
        <v>2325</v>
      </c>
      <c r="B2021" s="363" t="s">
        <v>294</v>
      </c>
      <c r="C2021" s="363" t="s">
        <v>295</v>
      </c>
      <c r="D2021" s="363" t="s">
        <v>438</v>
      </c>
      <c r="E2021" s="363" t="s">
        <v>297</v>
      </c>
      <c r="F2021" s="363" t="s">
        <v>452</v>
      </c>
      <c r="G2021" s="363" t="s">
        <v>463</v>
      </c>
      <c r="H2021" s="363" t="s">
        <v>497</v>
      </c>
      <c r="I2021" s="363" t="s">
        <v>465</v>
      </c>
      <c r="J2021" s="363" t="s">
        <v>551</v>
      </c>
      <c r="K2021" s="363" t="s">
        <v>182</v>
      </c>
      <c r="L2021" s="364">
        <v>6.1171256105314837</v>
      </c>
      <c r="M2021" s="365">
        <v>1.8</v>
      </c>
      <c r="N2021" s="364">
        <v>5.5186505578703704</v>
      </c>
      <c r="O2021" s="363" t="s">
        <v>558</v>
      </c>
      <c r="P2021" s="363"/>
      <c r="Q2021" s="363" t="s">
        <v>300</v>
      </c>
      <c r="R2021" s="363" t="s">
        <v>497</v>
      </c>
      <c r="S2021" s="363"/>
      <c r="T2021" s="365">
        <v>2.11</v>
      </c>
      <c r="U2021" s="366">
        <v>30</v>
      </c>
      <c r="V2021" s="367">
        <v>45200</v>
      </c>
      <c r="W2021" s="367">
        <v>45930</v>
      </c>
      <c r="X2021" s="363" t="s">
        <v>3396</v>
      </c>
      <c r="Y2021" s="363"/>
      <c r="Z2021" s="363"/>
      <c r="AA2021" s="363"/>
      <c r="AB2021" s="363"/>
      <c r="AC2021" s="363"/>
      <c r="AD2021" s="363" t="s">
        <v>360</v>
      </c>
      <c r="AE2021" s="367"/>
      <c r="AF2021" s="362"/>
      <c r="AG2021" s="364">
        <v>7.7760951667284986E-4</v>
      </c>
      <c r="AH2021" s="364">
        <v>8.0901752501635448E-4</v>
      </c>
      <c r="AI2021" s="364">
        <v>2.074546308308804</v>
      </c>
      <c r="AJ2021" s="362" t="s">
        <v>181</v>
      </c>
      <c r="AK2021" s="368">
        <v>2.1261583003677194</v>
      </c>
      <c r="AL2021" s="364">
        <v>1.8977777155055773E-3</v>
      </c>
      <c r="AM2021" s="369"/>
      <c r="AN2021" s="370">
        <v>20</v>
      </c>
      <c r="AO2021" s="371" t="s">
        <v>305</v>
      </c>
      <c r="AP2021" s="371" t="s">
        <v>0</v>
      </c>
      <c r="AQ2021" s="371" t="s">
        <v>386</v>
      </c>
      <c r="AR2021" s="372" t="s">
        <v>0</v>
      </c>
      <c r="AS2021" s="372"/>
      <c r="AT2021" s="363"/>
    </row>
    <row r="2022" spans="1:46" x14ac:dyDescent="0.3">
      <c r="A2022" s="362" t="s">
        <v>2326</v>
      </c>
      <c r="B2022" s="363" t="s">
        <v>294</v>
      </c>
      <c r="C2022" s="363" t="s">
        <v>295</v>
      </c>
      <c r="D2022" s="363" t="s">
        <v>438</v>
      </c>
      <c r="E2022" s="363" t="s">
        <v>297</v>
      </c>
      <c r="F2022" s="363" t="s">
        <v>452</v>
      </c>
      <c r="G2022" s="363" t="s">
        <v>463</v>
      </c>
      <c r="H2022" s="363" t="s">
        <v>497</v>
      </c>
      <c r="I2022" s="363" t="s">
        <v>465</v>
      </c>
      <c r="J2022" s="363" t="s">
        <v>551</v>
      </c>
      <c r="K2022" s="363" t="s">
        <v>474</v>
      </c>
      <c r="L2022" s="364">
        <v>8.1586131140237494</v>
      </c>
      <c r="M2022" s="365">
        <v>1.8</v>
      </c>
      <c r="N2022" s="364">
        <v>7.3604071061806664</v>
      </c>
      <c r="O2022" s="363" t="s">
        <v>559</v>
      </c>
      <c r="P2022" s="363"/>
      <c r="Q2022" s="363" t="s">
        <v>300</v>
      </c>
      <c r="R2022" s="363" t="s">
        <v>497</v>
      </c>
      <c r="S2022" s="363"/>
      <c r="T2022" s="365">
        <v>2.11</v>
      </c>
      <c r="U2022" s="366">
        <v>30</v>
      </c>
      <c r="V2022" s="367">
        <v>45200</v>
      </c>
      <c r="W2022" s="367">
        <v>45930</v>
      </c>
      <c r="X2022" s="363" t="s">
        <v>3396</v>
      </c>
      <c r="Y2022" s="363"/>
      <c r="Z2022" s="363"/>
      <c r="AA2022" s="363"/>
      <c r="AB2022" s="363"/>
      <c r="AC2022" s="363"/>
      <c r="AD2022" s="363" t="s">
        <v>360</v>
      </c>
      <c r="AE2022" s="367"/>
      <c r="AF2022" s="362"/>
      <c r="AG2022" s="364">
        <v>1.037179724631989E-3</v>
      </c>
      <c r="AH2022" s="364">
        <v>1.0790718938332314E-3</v>
      </c>
      <c r="AI2022" s="364">
        <v>2.7670409410553458</v>
      </c>
      <c r="AJ2022" s="362" t="s">
        <v>181</v>
      </c>
      <c r="AK2022" s="368">
        <v>-3.9890933596287277</v>
      </c>
      <c r="AL2022" s="364">
        <v>2.5312660482895086E-3</v>
      </c>
      <c r="AM2022" s="369"/>
      <c r="AN2022" s="370">
        <v>20</v>
      </c>
      <c r="AO2022" s="371" t="s">
        <v>305</v>
      </c>
      <c r="AP2022" s="371" t="s">
        <v>0</v>
      </c>
      <c r="AQ2022" s="371" t="s">
        <v>386</v>
      </c>
      <c r="AR2022" s="372" t="s">
        <v>0</v>
      </c>
      <c r="AS2022" s="372"/>
      <c r="AT2022" s="363"/>
    </row>
    <row r="2023" spans="1:46" x14ac:dyDescent="0.3">
      <c r="A2023" s="362" t="s">
        <v>2327</v>
      </c>
      <c r="B2023" s="363" t="s">
        <v>308</v>
      </c>
      <c r="C2023" s="363" t="s">
        <v>295</v>
      </c>
      <c r="D2023" s="363" t="s">
        <v>438</v>
      </c>
      <c r="E2023" s="363" t="s">
        <v>297</v>
      </c>
      <c r="F2023" s="363" t="s">
        <v>452</v>
      </c>
      <c r="G2023" s="363" t="s">
        <v>463</v>
      </c>
      <c r="H2023" s="363" t="s">
        <v>497</v>
      </c>
      <c r="I2023" s="363" t="s">
        <v>465</v>
      </c>
      <c r="J2023" s="363" t="s">
        <v>551</v>
      </c>
      <c r="K2023" s="363" t="s">
        <v>182</v>
      </c>
      <c r="L2023" s="364">
        <v>7.6648913391010582</v>
      </c>
      <c r="M2023" s="365">
        <v>2.1</v>
      </c>
      <c r="N2023" s="364">
        <v>6.9149890909090912</v>
      </c>
      <c r="O2023" s="363" t="s">
        <v>558</v>
      </c>
      <c r="P2023" s="363"/>
      <c r="Q2023" s="363" t="s">
        <v>300</v>
      </c>
      <c r="R2023" s="363" t="s">
        <v>497</v>
      </c>
      <c r="S2023" s="363"/>
      <c r="T2023" s="365">
        <v>2.11</v>
      </c>
      <c r="U2023" s="366">
        <v>30</v>
      </c>
      <c r="V2023" s="367">
        <v>45200</v>
      </c>
      <c r="W2023" s="367">
        <v>45930</v>
      </c>
      <c r="X2023" s="363" t="s">
        <v>3396</v>
      </c>
      <c r="Y2023" s="363"/>
      <c r="Z2023" s="363"/>
      <c r="AA2023" s="363"/>
      <c r="AB2023" s="363"/>
      <c r="AC2023" s="363"/>
      <c r="AD2023" s="363" t="s">
        <v>360</v>
      </c>
      <c r="AE2023" s="367"/>
      <c r="AF2023" s="362"/>
      <c r="AG2023" s="364">
        <v>9.7318666815912548E-4</v>
      </c>
      <c r="AH2023" s="364">
        <v>1.0124941281862494E-3</v>
      </c>
      <c r="AI2023" s="364">
        <v>2.5963170028617903</v>
      </c>
      <c r="AJ2023" s="362" t="s">
        <v>181</v>
      </c>
      <c r="AK2023" s="368">
        <v>-2.7844520304217633</v>
      </c>
      <c r="AL2023" s="364">
        <v>2.3750892089924361E-3</v>
      </c>
      <c r="AM2023" s="369"/>
      <c r="AN2023" s="370">
        <v>20</v>
      </c>
      <c r="AO2023" s="371" t="s">
        <v>305</v>
      </c>
      <c r="AP2023" s="371" t="s">
        <v>0</v>
      </c>
      <c r="AQ2023" s="371" t="s">
        <v>386</v>
      </c>
      <c r="AR2023" s="372" t="s">
        <v>0</v>
      </c>
      <c r="AS2023" s="372"/>
      <c r="AT2023" s="363"/>
    </row>
    <row r="2024" spans="1:46" x14ac:dyDescent="0.3">
      <c r="A2024" s="362" t="s">
        <v>2328</v>
      </c>
      <c r="B2024" s="363" t="s">
        <v>308</v>
      </c>
      <c r="C2024" s="363" t="s">
        <v>295</v>
      </c>
      <c r="D2024" s="363" t="s">
        <v>438</v>
      </c>
      <c r="E2024" s="363" t="s">
        <v>297</v>
      </c>
      <c r="F2024" s="363" t="s">
        <v>452</v>
      </c>
      <c r="G2024" s="363" t="s">
        <v>463</v>
      </c>
      <c r="H2024" s="363" t="s">
        <v>497</v>
      </c>
      <c r="I2024" s="363" t="s">
        <v>465</v>
      </c>
      <c r="J2024" s="363" t="s">
        <v>551</v>
      </c>
      <c r="K2024" s="363" t="s">
        <v>474</v>
      </c>
      <c r="L2024" s="364">
        <v>10.428473209049242</v>
      </c>
      <c r="M2024" s="365">
        <v>2.1</v>
      </c>
      <c r="N2024" s="364">
        <v>9.408193186972257</v>
      </c>
      <c r="O2024" s="363" t="s">
        <v>559</v>
      </c>
      <c r="P2024" s="363"/>
      <c r="Q2024" s="363" t="s">
        <v>300</v>
      </c>
      <c r="R2024" s="363" t="s">
        <v>497</v>
      </c>
      <c r="S2024" s="363"/>
      <c r="T2024" s="365">
        <v>2.11</v>
      </c>
      <c r="U2024" s="366">
        <v>30</v>
      </c>
      <c r="V2024" s="367">
        <v>45200</v>
      </c>
      <c r="W2024" s="367">
        <v>45930</v>
      </c>
      <c r="X2024" s="363" t="s">
        <v>3396</v>
      </c>
      <c r="Y2024" s="363"/>
      <c r="Z2024" s="363"/>
      <c r="AA2024" s="363"/>
      <c r="AB2024" s="363"/>
      <c r="AC2024" s="363"/>
      <c r="AD2024" s="363" t="s">
        <v>360</v>
      </c>
      <c r="AE2024" s="367"/>
      <c r="AF2024" s="362"/>
      <c r="AG2024" s="364">
        <v>1.3251262406241025E-3</v>
      </c>
      <c r="AH2024" s="364">
        <v>1.3786487029002793E-3</v>
      </c>
      <c r="AI2024" s="364">
        <v>3.5352393348941096</v>
      </c>
      <c r="AJ2024" s="362" t="s">
        <v>181</v>
      </c>
      <c r="AK2024" s="368">
        <v>-7.9699416792180413</v>
      </c>
      <c r="AL2024" s="364">
        <v>3.2340075523356886E-3</v>
      </c>
      <c r="AM2024" s="369"/>
      <c r="AN2024" s="370">
        <v>20</v>
      </c>
      <c r="AO2024" s="371" t="s">
        <v>305</v>
      </c>
      <c r="AP2024" s="371" t="s">
        <v>0</v>
      </c>
      <c r="AQ2024" s="371" t="s">
        <v>386</v>
      </c>
      <c r="AR2024" s="372" t="s">
        <v>0</v>
      </c>
      <c r="AS2024" s="372"/>
      <c r="AT2024" s="363"/>
    </row>
    <row r="2025" spans="1:46" x14ac:dyDescent="0.3">
      <c r="A2025" s="362" t="s">
        <v>2329</v>
      </c>
      <c r="B2025" s="363" t="s">
        <v>310</v>
      </c>
      <c r="C2025" s="363" t="s">
        <v>295</v>
      </c>
      <c r="D2025" s="363" t="s">
        <v>438</v>
      </c>
      <c r="E2025" s="363" t="s">
        <v>297</v>
      </c>
      <c r="F2025" s="363" t="s">
        <v>452</v>
      </c>
      <c r="G2025" s="363" t="s">
        <v>463</v>
      </c>
      <c r="H2025" s="363" t="s">
        <v>497</v>
      </c>
      <c r="I2025" s="363" t="s">
        <v>465</v>
      </c>
      <c r="J2025" s="363" t="s">
        <v>551</v>
      </c>
      <c r="K2025" s="363" t="s">
        <v>182</v>
      </c>
      <c r="L2025" s="364">
        <v>7.3665495521674593</v>
      </c>
      <c r="M2025" s="365">
        <v>2.6</v>
      </c>
      <c r="N2025" s="364">
        <v>6.6458358686730516</v>
      </c>
      <c r="O2025" s="363" t="s">
        <v>558</v>
      </c>
      <c r="P2025" s="363"/>
      <c r="Q2025" s="363" t="s">
        <v>300</v>
      </c>
      <c r="R2025" s="363" t="s">
        <v>497</v>
      </c>
      <c r="S2025" s="363"/>
      <c r="T2025" s="365">
        <v>2.11</v>
      </c>
      <c r="U2025" s="366">
        <v>30</v>
      </c>
      <c r="V2025" s="367">
        <v>45200</v>
      </c>
      <c r="W2025" s="367">
        <v>45930</v>
      </c>
      <c r="X2025" s="363" t="s">
        <v>3396</v>
      </c>
      <c r="Y2025" s="363"/>
      <c r="Z2025" s="363"/>
      <c r="AA2025" s="363"/>
      <c r="AB2025" s="363"/>
      <c r="AC2025" s="363"/>
      <c r="AD2025" s="363" t="s">
        <v>360</v>
      </c>
      <c r="AE2025" s="367"/>
      <c r="AF2025" s="362"/>
      <c r="AG2025" s="364">
        <v>9.371560473499797E-4</v>
      </c>
      <c r="AH2025" s="364">
        <v>9.7500821392360114E-4</v>
      </c>
      <c r="AI2025" s="364">
        <v>2.5001926759560349</v>
      </c>
      <c r="AJ2025" s="362" t="s">
        <v>181</v>
      </c>
      <c r="AK2025" s="368">
        <v>-2.0337998390193501</v>
      </c>
      <c r="AL2025" s="364">
        <v>2.2871554738961917E-3</v>
      </c>
      <c r="AM2025" s="369"/>
      <c r="AN2025" s="370">
        <v>20</v>
      </c>
      <c r="AO2025" s="371" t="s">
        <v>305</v>
      </c>
      <c r="AP2025" s="371" t="s">
        <v>0</v>
      </c>
      <c r="AQ2025" s="371" t="s">
        <v>386</v>
      </c>
      <c r="AR2025" s="372" t="s">
        <v>0</v>
      </c>
      <c r="AS2025" s="372"/>
      <c r="AT2025" s="363"/>
    </row>
    <row r="2026" spans="1:46" x14ac:dyDescent="0.3">
      <c r="A2026" s="362" t="s">
        <v>2330</v>
      </c>
      <c r="B2026" s="363" t="s">
        <v>310</v>
      </c>
      <c r="C2026" s="363" t="s">
        <v>295</v>
      </c>
      <c r="D2026" s="363" t="s">
        <v>438</v>
      </c>
      <c r="E2026" s="363" t="s">
        <v>297</v>
      </c>
      <c r="F2026" s="363" t="s">
        <v>452</v>
      </c>
      <c r="G2026" s="363" t="s">
        <v>463</v>
      </c>
      <c r="H2026" s="363" t="s">
        <v>497</v>
      </c>
      <c r="I2026" s="363" t="s">
        <v>465</v>
      </c>
      <c r="J2026" s="363" t="s">
        <v>551</v>
      </c>
      <c r="K2026" s="363" t="s">
        <v>474</v>
      </c>
      <c r="L2026" s="364">
        <v>9.8165560309756135</v>
      </c>
      <c r="M2026" s="365">
        <v>2.6</v>
      </c>
      <c r="N2026" s="364">
        <v>8.8561435330739293</v>
      </c>
      <c r="O2026" s="363" t="s">
        <v>559</v>
      </c>
      <c r="P2026" s="363"/>
      <c r="Q2026" s="363" t="s">
        <v>300</v>
      </c>
      <c r="R2026" s="363" t="s">
        <v>497</v>
      </c>
      <c r="S2026" s="363"/>
      <c r="T2026" s="365">
        <v>2.11</v>
      </c>
      <c r="U2026" s="366">
        <v>30</v>
      </c>
      <c r="V2026" s="367">
        <v>45200</v>
      </c>
      <c r="W2026" s="367">
        <v>45930</v>
      </c>
      <c r="X2026" s="363" t="s">
        <v>3396</v>
      </c>
      <c r="Y2026" s="363"/>
      <c r="Z2026" s="363"/>
      <c r="AA2026" s="363"/>
      <c r="AB2026" s="363"/>
      <c r="AC2026" s="363"/>
      <c r="AD2026" s="363" t="s">
        <v>360</v>
      </c>
      <c r="AE2026" s="367"/>
      <c r="AF2026" s="362"/>
      <c r="AG2026" s="364">
        <v>1.2481055890113089E-3</v>
      </c>
      <c r="AH2026" s="364">
        <v>1.2985171515150302E-3</v>
      </c>
      <c r="AI2026" s="364">
        <v>3.3297597142864288</v>
      </c>
      <c r="AJ2026" s="362" t="s">
        <v>181</v>
      </c>
      <c r="AK2026" s="368">
        <v>-7.0850834770009987</v>
      </c>
      <c r="AL2026" s="364">
        <v>3.0460365037175007E-3</v>
      </c>
      <c r="AM2026" s="369"/>
      <c r="AN2026" s="370">
        <v>20</v>
      </c>
      <c r="AO2026" s="371" t="s">
        <v>305</v>
      </c>
      <c r="AP2026" s="371" t="s">
        <v>0</v>
      </c>
      <c r="AQ2026" s="371" t="s">
        <v>386</v>
      </c>
      <c r="AR2026" s="372" t="s">
        <v>0</v>
      </c>
      <c r="AS2026" s="372"/>
      <c r="AT2026" s="363"/>
    </row>
    <row r="2027" spans="1:46" x14ac:dyDescent="0.3">
      <c r="A2027" s="362" t="s">
        <v>2331</v>
      </c>
      <c r="B2027" s="363" t="s">
        <v>294</v>
      </c>
      <c r="C2027" s="363" t="s">
        <v>295</v>
      </c>
      <c r="D2027" s="363" t="s">
        <v>438</v>
      </c>
      <c r="E2027" s="363" t="s">
        <v>297</v>
      </c>
      <c r="F2027" s="363" t="s">
        <v>452</v>
      </c>
      <c r="G2027" s="363" t="s">
        <v>463</v>
      </c>
      <c r="H2027" s="363" t="s">
        <v>560</v>
      </c>
      <c r="I2027" s="363" t="s">
        <v>465</v>
      </c>
      <c r="J2027" s="363" t="s">
        <v>466</v>
      </c>
      <c r="K2027" s="363" t="s">
        <v>182</v>
      </c>
      <c r="L2027" s="364">
        <v>6.69</v>
      </c>
      <c r="M2027" s="365">
        <v>1.75</v>
      </c>
      <c r="N2027" s="364">
        <v>5.98</v>
      </c>
      <c r="O2027" s="363" t="s">
        <v>561</v>
      </c>
      <c r="P2027" s="363"/>
      <c r="Q2027" s="363" t="s">
        <v>300</v>
      </c>
      <c r="R2027" s="363" t="s">
        <v>560</v>
      </c>
      <c r="S2027" s="363"/>
      <c r="T2027" s="365">
        <v>0.89</v>
      </c>
      <c r="U2027" s="366">
        <v>30</v>
      </c>
      <c r="V2027" s="367">
        <v>45200</v>
      </c>
      <c r="W2027" s="367">
        <v>45930</v>
      </c>
      <c r="X2027" s="363" t="s">
        <v>3396</v>
      </c>
      <c r="Y2027" s="363"/>
      <c r="Z2027" s="363"/>
      <c r="AA2027" s="363"/>
      <c r="AB2027" s="363"/>
      <c r="AC2027" s="363"/>
      <c r="AD2027" s="363" t="s">
        <v>360</v>
      </c>
      <c r="AE2027" s="367"/>
      <c r="AF2027" s="362"/>
      <c r="AG2027" s="364">
        <v>2.578E-3</v>
      </c>
      <c r="AH2027" s="364">
        <v>0</v>
      </c>
      <c r="AI2027" s="364">
        <v>5.84</v>
      </c>
      <c r="AJ2027" s="362" t="s">
        <v>181</v>
      </c>
      <c r="AK2027" s="368">
        <v>-12.17</v>
      </c>
      <c r="AL2027" s="364">
        <v>2E-3</v>
      </c>
      <c r="AM2027" s="369"/>
      <c r="AN2027" s="370">
        <v>20</v>
      </c>
      <c r="AO2027" s="371" t="s">
        <v>305</v>
      </c>
      <c r="AP2027" s="371" t="s">
        <v>0</v>
      </c>
      <c r="AQ2027" s="371" t="s">
        <v>386</v>
      </c>
      <c r="AR2027" s="372" t="s">
        <v>0</v>
      </c>
      <c r="AS2027" s="372"/>
      <c r="AT2027" s="363"/>
    </row>
    <row r="2028" spans="1:46" x14ac:dyDescent="0.3">
      <c r="A2028" s="362" t="s">
        <v>2332</v>
      </c>
      <c r="B2028" s="363" t="s">
        <v>294</v>
      </c>
      <c r="C2028" s="363" t="s">
        <v>295</v>
      </c>
      <c r="D2028" s="363" t="s">
        <v>438</v>
      </c>
      <c r="E2028" s="363" t="s">
        <v>297</v>
      </c>
      <c r="F2028" s="363" t="s">
        <v>452</v>
      </c>
      <c r="G2028" s="363" t="s">
        <v>463</v>
      </c>
      <c r="H2028" s="363" t="s">
        <v>560</v>
      </c>
      <c r="I2028" s="363" t="s">
        <v>465</v>
      </c>
      <c r="J2028" s="363" t="s">
        <v>551</v>
      </c>
      <c r="K2028" s="363" t="s">
        <v>182</v>
      </c>
      <c r="L2028" s="364">
        <v>7.08</v>
      </c>
      <c r="M2028" s="365">
        <v>1.8</v>
      </c>
      <c r="N2028" s="364">
        <v>6.33</v>
      </c>
      <c r="O2028" s="363" t="s">
        <v>562</v>
      </c>
      <c r="P2028" s="363"/>
      <c r="Q2028" s="363" t="s">
        <v>300</v>
      </c>
      <c r="R2028" s="363" t="s">
        <v>560</v>
      </c>
      <c r="S2028" s="363"/>
      <c r="T2028" s="365">
        <v>1.06</v>
      </c>
      <c r="U2028" s="366">
        <v>30</v>
      </c>
      <c r="V2028" s="367">
        <v>45200</v>
      </c>
      <c r="W2028" s="367">
        <v>45930</v>
      </c>
      <c r="X2028" s="363" t="s">
        <v>3396</v>
      </c>
      <c r="Y2028" s="363"/>
      <c r="Z2028" s="363"/>
      <c r="AA2028" s="363"/>
      <c r="AB2028" s="363"/>
      <c r="AC2028" s="363"/>
      <c r="AD2028" s="363" t="s">
        <v>360</v>
      </c>
      <c r="AE2028" s="367"/>
      <c r="AF2028" s="362"/>
      <c r="AG2028" s="364">
        <v>2.7290000000000001E-3</v>
      </c>
      <c r="AH2028" s="364">
        <v>0</v>
      </c>
      <c r="AI2028" s="364">
        <v>5.19</v>
      </c>
      <c r="AJ2028" s="362" t="s">
        <v>181</v>
      </c>
      <c r="AK2028" s="368">
        <v>-11.16</v>
      </c>
      <c r="AL2028" s="364">
        <v>2.3333333333333335E-3</v>
      </c>
      <c r="AM2028" s="369"/>
      <c r="AN2028" s="370">
        <v>20</v>
      </c>
      <c r="AO2028" s="371" t="s">
        <v>305</v>
      </c>
      <c r="AP2028" s="371" t="s">
        <v>0</v>
      </c>
      <c r="AQ2028" s="371" t="s">
        <v>386</v>
      </c>
      <c r="AR2028" s="372" t="s">
        <v>0</v>
      </c>
      <c r="AS2028" s="372"/>
      <c r="AT2028" s="363"/>
    </row>
    <row r="2029" spans="1:46" x14ac:dyDescent="0.3">
      <c r="A2029" s="362" t="s">
        <v>2333</v>
      </c>
      <c r="B2029" s="363" t="s">
        <v>294</v>
      </c>
      <c r="C2029" s="363" t="s">
        <v>295</v>
      </c>
      <c r="D2029" s="363" t="s">
        <v>438</v>
      </c>
      <c r="E2029" s="363" t="s">
        <v>297</v>
      </c>
      <c r="F2029" s="363" t="s">
        <v>452</v>
      </c>
      <c r="G2029" s="363" t="s">
        <v>463</v>
      </c>
      <c r="H2029" s="363" t="s">
        <v>560</v>
      </c>
      <c r="I2029" s="363" t="s">
        <v>465</v>
      </c>
      <c r="J2029" s="363" t="s">
        <v>468</v>
      </c>
      <c r="K2029" s="363" t="s">
        <v>182</v>
      </c>
      <c r="L2029" s="364">
        <v>7.36</v>
      </c>
      <c r="M2029" s="365">
        <v>1.9</v>
      </c>
      <c r="N2029" s="364">
        <v>6.58</v>
      </c>
      <c r="O2029" s="363" t="s">
        <v>563</v>
      </c>
      <c r="P2029" s="363"/>
      <c r="Q2029" s="363" t="s">
        <v>300</v>
      </c>
      <c r="R2029" s="363" t="s">
        <v>560</v>
      </c>
      <c r="S2029" s="363"/>
      <c r="T2029" s="365">
        <v>1.35</v>
      </c>
      <c r="U2029" s="366">
        <v>30</v>
      </c>
      <c r="V2029" s="367">
        <v>45200</v>
      </c>
      <c r="W2029" s="367">
        <v>45930</v>
      </c>
      <c r="X2029" s="363" t="s">
        <v>3396</v>
      </c>
      <c r="Y2029" s="363"/>
      <c r="Z2029" s="363"/>
      <c r="AA2029" s="363"/>
      <c r="AB2029" s="363"/>
      <c r="AC2029" s="363"/>
      <c r="AD2029" s="363" t="s">
        <v>360</v>
      </c>
      <c r="AE2029" s="367"/>
      <c r="AF2029" s="362"/>
      <c r="AG2029" s="364">
        <v>2.8389999999999999E-3</v>
      </c>
      <c r="AH2029" s="364">
        <v>0</v>
      </c>
      <c r="AI2029" s="364">
        <v>4.24</v>
      </c>
      <c r="AJ2029" s="362" t="s">
        <v>181</v>
      </c>
      <c r="AK2029" s="368">
        <v>-9.1</v>
      </c>
      <c r="AL2029" s="364">
        <v>2.3333333333333335E-3</v>
      </c>
      <c r="AM2029" s="369"/>
      <c r="AN2029" s="370">
        <v>20</v>
      </c>
      <c r="AO2029" s="371" t="s">
        <v>305</v>
      </c>
      <c r="AP2029" s="371" t="s">
        <v>0</v>
      </c>
      <c r="AQ2029" s="371" t="s">
        <v>386</v>
      </c>
      <c r="AR2029" s="372" t="s">
        <v>0</v>
      </c>
      <c r="AS2029" s="372"/>
      <c r="AT2029" s="363"/>
    </row>
    <row r="2030" spans="1:46" x14ac:dyDescent="0.3">
      <c r="A2030" s="362" t="s">
        <v>2336</v>
      </c>
      <c r="B2030" s="363" t="s">
        <v>294</v>
      </c>
      <c r="C2030" s="363" t="s">
        <v>295</v>
      </c>
      <c r="D2030" s="363" t="s">
        <v>438</v>
      </c>
      <c r="E2030" s="363" t="s">
        <v>297</v>
      </c>
      <c r="F2030" s="363" t="s">
        <v>452</v>
      </c>
      <c r="G2030" s="363" t="s">
        <v>463</v>
      </c>
      <c r="H2030" s="363" t="s">
        <v>560</v>
      </c>
      <c r="I2030" s="363" t="s">
        <v>465</v>
      </c>
      <c r="J2030" s="363" t="s">
        <v>466</v>
      </c>
      <c r="K2030" s="363" t="s">
        <v>474</v>
      </c>
      <c r="L2030" s="364">
        <v>8.68</v>
      </c>
      <c r="M2030" s="365">
        <v>1.75</v>
      </c>
      <c r="N2030" s="364">
        <v>7.75</v>
      </c>
      <c r="O2030" s="363" t="s">
        <v>566</v>
      </c>
      <c r="P2030" s="363"/>
      <c r="Q2030" s="363" t="s">
        <v>300</v>
      </c>
      <c r="R2030" s="363" t="s">
        <v>560</v>
      </c>
      <c r="S2030" s="363"/>
      <c r="T2030" s="365">
        <v>0.89</v>
      </c>
      <c r="U2030" s="366">
        <v>30</v>
      </c>
      <c r="V2030" s="367">
        <v>45200</v>
      </c>
      <c r="W2030" s="367">
        <v>45930</v>
      </c>
      <c r="X2030" s="363" t="s">
        <v>3396</v>
      </c>
      <c r="Y2030" s="363"/>
      <c r="Z2030" s="363"/>
      <c r="AA2030" s="363"/>
      <c r="AB2030" s="363"/>
      <c r="AC2030" s="363"/>
      <c r="AD2030" s="363" t="s">
        <v>360</v>
      </c>
      <c r="AE2030" s="367"/>
      <c r="AF2030" s="362"/>
      <c r="AG2030" s="364">
        <v>3.3449999999999999E-3</v>
      </c>
      <c r="AH2030" s="364">
        <v>0</v>
      </c>
      <c r="AI2030" s="364">
        <v>7.57</v>
      </c>
      <c r="AJ2030" s="362" t="s">
        <v>181</v>
      </c>
      <c r="AK2030" s="368">
        <v>-14.04</v>
      </c>
      <c r="AL2030" s="364">
        <v>2.6666666666666666E-3</v>
      </c>
      <c r="AM2030" s="369"/>
      <c r="AN2030" s="370">
        <v>20</v>
      </c>
      <c r="AO2030" s="371" t="s">
        <v>305</v>
      </c>
      <c r="AP2030" s="371" t="s">
        <v>0</v>
      </c>
      <c r="AQ2030" s="371" t="s">
        <v>386</v>
      </c>
      <c r="AR2030" s="372" t="s">
        <v>0</v>
      </c>
      <c r="AS2030" s="372"/>
      <c r="AT2030" s="363"/>
    </row>
    <row r="2031" spans="1:46" x14ac:dyDescent="0.3">
      <c r="A2031" s="362" t="s">
        <v>2337</v>
      </c>
      <c r="B2031" s="363" t="s">
        <v>294</v>
      </c>
      <c r="C2031" s="363" t="s">
        <v>295</v>
      </c>
      <c r="D2031" s="363" t="s">
        <v>438</v>
      </c>
      <c r="E2031" s="363" t="s">
        <v>297</v>
      </c>
      <c r="F2031" s="363" t="s">
        <v>452</v>
      </c>
      <c r="G2031" s="363" t="s">
        <v>463</v>
      </c>
      <c r="H2031" s="363" t="s">
        <v>560</v>
      </c>
      <c r="I2031" s="363" t="s">
        <v>465</v>
      </c>
      <c r="J2031" s="363" t="s">
        <v>551</v>
      </c>
      <c r="K2031" s="363" t="s">
        <v>474</v>
      </c>
      <c r="L2031" s="364">
        <v>9.19</v>
      </c>
      <c r="M2031" s="365">
        <v>1.8</v>
      </c>
      <c r="N2031" s="364">
        <v>8.2100000000000009</v>
      </c>
      <c r="O2031" s="363" t="s">
        <v>567</v>
      </c>
      <c r="P2031" s="363"/>
      <c r="Q2031" s="363" t="s">
        <v>300</v>
      </c>
      <c r="R2031" s="363" t="s">
        <v>560</v>
      </c>
      <c r="S2031" s="363"/>
      <c r="T2031" s="365">
        <v>1.06</v>
      </c>
      <c r="U2031" s="366">
        <v>30</v>
      </c>
      <c r="V2031" s="367">
        <v>45200</v>
      </c>
      <c r="W2031" s="367">
        <v>45930</v>
      </c>
      <c r="X2031" s="363" t="s">
        <v>3396</v>
      </c>
      <c r="Y2031" s="363"/>
      <c r="Z2031" s="363"/>
      <c r="AA2031" s="363"/>
      <c r="AB2031" s="363"/>
      <c r="AC2031" s="363"/>
      <c r="AD2031" s="363" t="s">
        <v>360</v>
      </c>
      <c r="AE2031" s="367"/>
      <c r="AF2031" s="362"/>
      <c r="AG2031" s="364">
        <v>3.5409999999999999E-3</v>
      </c>
      <c r="AH2031" s="364">
        <v>0</v>
      </c>
      <c r="AI2031" s="364">
        <v>6.73</v>
      </c>
      <c r="AJ2031" s="362" t="s">
        <v>181</v>
      </c>
      <c r="AK2031" s="368">
        <v>-13.25</v>
      </c>
      <c r="AL2031" s="364">
        <v>3.0000000000000001E-3</v>
      </c>
      <c r="AM2031" s="369"/>
      <c r="AN2031" s="370">
        <v>20</v>
      </c>
      <c r="AO2031" s="371" t="s">
        <v>305</v>
      </c>
      <c r="AP2031" s="371" t="s">
        <v>0</v>
      </c>
      <c r="AQ2031" s="371" t="s">
        <v>386</v>
      </c>
      <c r="AR2031" s="372" t="s">
        <v>0</v>
      </c>
      <c r="AS2031" s="372"/>
      <c r="AT2031" s="363"/>
    </row>
    <row r="2032" spans="1:46" x14ac:dyDescent="0.3">
      <c r="A2032" s="362" t="s">
        <v>2338</v>
      </c>
      <c r="B2032" s="363" t="s">
        <v>294</v>
      </c>
      <c r="C2032" s="363" t="s">
        <v>295</v>
      </c>
      <c r="D2032" s="363" t="s">
        <v>438</v>
      </c>
      <c r="E2032" s="363" t="s">
        <v>297</v>
      </c>
      <c r="F2032" s="363" t="s">
        <v>452</v>
      </c>
      <c r="G2032" s="363" t="s">
        <v>463</v>
      </c>
      <c r="H2032" s="363" t="s">
        <v>560</v>
      </c>
      <c r="I2032" s="363" t="s">
        <v>465</v>
      </c>
      <c r="J2032" s="363" t="s">
        <v>468</v>
      </c>
      <c r="K2032" s="363" t="s">
        <v>474</v>
      </c>
      <c r="L2032" s="364">
        <v>9.56</v>
      </c>
      <c r="M2032" s="365">
        <v>1.9</v>
      </c>
      <c r="N2032" s="364">
        <v>8.5399999999999991</v>
      </c>
      <c r="O2032" s="363" t="s">
        <v>568</v>
      </c>
      <c r="P2032" s="363"/>
      <c r="Q2032" s="363" t="s">
        <v>300</v>
      </c>
      <c r="R2032" s="363" t="s">
        <v>560</v>
      </c>
      <c r="S2032" s="363"/>
      <c r="T2032" s="365">
        <v>1.35</v>
      </c>
      <c r="U2032" s="366">
        <v>30</v>
      </c>
      <c r="V2032" s="367">
        <v>45200</v>
      </c>
      <c r="W2032" s="367">
        <v>45930</v>
      </c>
      <c r="X2032" s="363" t="s">
        <v>3396</v>
      </c>
      <c r="Y2032" s="363"/>
      <c r="Z2032" s="363"/>
      <c r="AA2032" s="363"/>
      <c r="AB2032" s="363"/>
      <c r="AC2032" s="363"/>
      <c r="AD2032" s="363" t="s">
        <v>360</v>
      </c>
      <c r="AE2032" s="367"/>
      <c r="AF2032" s="362"/>
      <c r="AG2032" s="364">
        <v>3.6830000000000001E-3</v>
      </c>
      <c r="AH2032" s="364">
        <v>0</v>
      </c>
      <c r="AI2032" s="364">
        <v>5.5</v>
      </c>
      <c r="AJ2032" s="362" t="s">
        <v>181</v>
      </c>
      <c r="AK2032" s="368">
        <v>-11.67</v>
      </c>
      <c r="AL2032" s="364">
        <v>3.0000000000000001E-3</v>
      </c>
      <c r="AM2032" s="369"/>
      <c r="AN2032" s="370">
        <v>20</v>
      </c>
      <c r="AO2032" s="371" t="s">
        <v>305</v>
      </c>
      <c r="AP2032" s="371" t="s">
        <v>0</v>
      </c>
      <c r="AQ2032" s="371" t="s">
        <v>386</v>
      </c>
      <c r="AR2032" s="372" t="s">
        <v>0</v>
      </c>
      <c r="AS2032" s="372"/>
      <c r="AT2032" s="363"/>
    </row>
    <row r="2033" spans="1:46" x14ac:dyDescent="0.3">
      <c r="A2033" s="362" t="s">
        <v>2341</v>
      </c>
      <c r="B2033" s="363" t="s">
        <v>308</v>
      </c>
      <c r="C2033" s="363" t="s">
        <v>295</v>
      </c>
      <c r="D2033" s="363" t="s">
        <v>438</v>
      </c>
      <c r="E2033" s="363" t="s">
        <v>297</v>
      </c>
      <c r="F2033" s="363" t="s">
        <v>452</v>
      </c>
      <c r="G2033" s="363" t="s">
        <v>463</v>
      </c>
      <c r="H2033" s="363" t="s">
        <v>560</v>
      </c>
      <c r="I2033" s="363" t="s">
        <v>465</v>
      </c>
      <c r="J2033" s="363" t="s">
        <v>466</v>
      </c>
      <c r="K2033" s="363" t="s">
        <v>182</v>
      </c>
      <c r="L2033" s="364">
        <v>9.3000000000000007</v>
      </c>
      <c r="M2033" s="365">
        <v>2</v>
      </c>
      <c r="N2033" s="364">
        <v>8.31</v>
      </c>
      <c r="O2033" s="363" t="s">
        <v>561</v>
      </c>
      <c r="P2033" s="363"/>
      <c r="Q2033" s="363" t="s">
        <v>300</v>
      </c>
      <c r="R2033" s="363" t="s">
        <v>560</v>
      </c>
      <c r="S2033" s="363"/>
      <c r="T2033" s="365">
        <v>0.89</v>
      </c>
      <c r="U2033" s="366">
        <v>30</v>
      </c>
      <c r="V2033" s="367">
        <v>45200</v>
      </c>
      <c r="W2033" s="367">
        <v>45930</v>
      </c>
      <c r="X2033" s="363" t="s">
        <v>3396</v>
      </c>
      <c r="Y2033" s="363"/>
      <c r="Z2033" s="363"/>
      <c r="AA2033" s="363"/>
      <c r="AB2033" s="363"/>
      <c r="AC2033" s="363"/>
      <c r="AD2033" s="363" t="s">
        <v>360</v>
      </c>
      <c r="AE2033" s="367"/>
      <c r="AF2033" s="362"/>
      <c r="AG2033" s="364">
        <v>3.5829999999999998E-3</v>
      </c>
      <c r="AH2033" s="364">
        <v>0</v>
      </c>
      <c r="AI2033" s="364">
        <v>8.11</v>
      </c>
      <c r="AJ2033" s="362" t="s">
        <v>181</v>
      </c>
      <c r="AK2033" s="368">
        <v>-14.45</v>
      </c>
      <c r="AL2033" s="364">
        <v>3.0000000000000001E-3</v>
      </c>
      <c r="AM2033" s="369"/>
      <c r="AN2033" s="370">
        <v>20</v>
      </c>
      <c r="AO2033" s="371" t="s">
        <v>305</v>
      </c>
      <c r="AP2033" s="371" t="s">
        <v>0</v>
      </c>
      <c r="AQ2033" s="371" t="s">
        <v>386</v>
      </c>
      <c r="AR2033" s="372" t="s">
        <v>0</v>
      </c>
      <c r="AS2033" s="372"/>
      <c r="AT2033" s="363"/>
    </row>
    <row r="2034" spans="1:46" x14ac:dyDescent="0.3">
      <c r="A2034" s="362" t="s">
        <v>2342</v>
      </c>
      <c r="B2034" s="363" t="s">
        <v>308</v>
      </c>
      <c r="C2034" s="363" t="s">
        <v>295</v>
      </c>
      <c r="D2034" s="363" t="s">
        <v>438</v>
      </c>
      <c r="E2034" s="363" t="s">
        <v>297</v>
      </c>
      <c r="F2034" s="363" t="s">
        <v>452</v>
      </c>
      <c r="G2034" s="363" t="s">
        <v>463</v>
      </c>
      <c r="H2034" s="363" t="s">
        <v>560</v>
      </c>
      <c r="I2034" s="363" t="s">
        <v>465</v>
      </c>
      <c r="J2034" s="363" t="s">
        <v>551</v>
      </c>
      <c r="K2034" s="363" t="s">
        <v>182</v>
      </c>
      <c r="L2034" s="364">
        <v>9.85</v>
      </c>
      <c r="M2034" s="365">
        <v>2.1</v>
      </c>
      <c r="N2034" s="364">
        <v>8.8000000000000007</v>
      </c>
      <c r="O2034" s="363" t="s">
        <v>562</v>
      </c>
      <c r="P2034" s="363"/>
      <c r="Q2034" s="363" t="s">
        <v>300</v>
      </c>
      <c r="R2034" s="363" t="s">
        <v>560</v>
      </c>
      <c r="S2034" s="363"/>
      <c r="T2034" s="365">
        <v>1.06</v>
      </c>
      <c r="U2034" s="366">
        <v>30</v>
      </c>
      <c r="V2034" s="367">
        <v>45200</v>
      </c>
      <c r="W2034" s="367">
        <v>45930</v>
      </c>
      <c r="X2034" s="363" t="s">
        <v>3396</v>
      </c>
      <c r="Y2034" s="363"/>
      <c r="Z2034" s="363"/>
      <c r="AA2034" s="363"/>
      <c r="AB2034" s="363"/>
      <c r="AC2034" s="363"/>
      <c r="AD2034" s="363" t="s">
        <v>360</v>
      </c>
      <c r="AE2034" s="367"/>
      <c r="AF2034" s="362"/>
      <c r="AG2034" s="364">
        <v>3.7980000000000002E-3</v>
      </c>
      <c r="AH2034" s="364">
        <v>0</v>
      </c>
      <c r="AI2034" s="364">
        <v>7.22</v>
      </c>
      <c r="AJ2034" s="362" t="s">
        <v>181</v>
      </c>
      <c r="AK2034" s="368">
        <v>-13.73</v>
      </c>
      <c r="AL2034" s="364">
        <v>3.0000000000000001E-3</v>
      </c>
      <c r="AM2034" s="369"/>
      <c r="AN2034" s="370">
        <v>20</v>
      </c>
      <c r="AO2034" s="371" t="s">
        <v>305</v>
      </c>
      <c r="AP2034" s="371" t="s">
        <v>0</v>
      </c>
      <c r="AQ2034" s="371" t="s">
        <v>386</v>
      </c>
      <c r="AR2034" s="372" t="s">
        <v>0</v>
      </c>
      <c r="AS2034" s="372"/>
      <c r="AT2034" s="363"/>
    </row>
    <row r="2035" spans="1:46" x14ac:dyDescent="0.3">
      <c r="A2035" s="362" t="s">
        <v>2343</v>
      </c>
      <c r="B2035" s="363" t="s">
        <v>308</v>
      </c>
      <c r="C2035" s="363" t="s">
        <v>295</v>
      </c>
      <c r="D2035" s="363" t="s">
        <v>438</v>
      </c>
      <c r="E2035" s="363" t="s">
        <v>297</v>
      </c>
      <c r="F2035" s="363" t="s">
        <v>452</v>
      </c>
      <c r="G2035" s="363" t="s">
        <v>463</v>
      </c>
      <c r="H2035" s="363" t="s">
        <v>560</v>
      </c>
      <c r="I2035" s="363" t="s">
        <v>465</v>
      </c>
      <c r="J2035" s="363" t="s">
        <v>468</v>
      </c>
      <c r="K2035" s="363" t="s">
        <v>182</v>
      </c>
      <c r="L2035" s="364">
        <v>10.26</v>
      </c>
      <c r="M2035" s="365">
        <v>2.2000000000000002</v>
      </c>
      <c r="N2035" s="364">
        <v>9.17</v>
      </c>
      <c r="O2035" s="363" t="s">
        <v>563</v>
      </c>
      <c r="P2035" s="363"/>
      <c r="Q2035" s="363" t="s">
        <v>300</v>
      </c>
      <c r="R2035" s="363" t="s">
        <v>560</v>
      </c>
      <c r="S2035" s="363"/>
      <c r="T2035" s="365">
        <v>1.35</v>
      </c>
      <c r="U2035" s="366">
        <v>30</v>
      </c>
      <c r="V2035" s="367">
        <v>45200</v>
      </c>
      <c r="W2035" s="367">
        <v>45930</v>
      </c>
      <c r="X2035" s="363" t="s">
        <v>3396</v>
      </c>
      <c r="Y2035" s="363"/>
      <c r="Z2035" s="363"/>
      <c r="AA2035" s="363"/>
      <c r="AB2035" s="363"/>
      <c r="AC2035" s="363"/>
      <c r="AD2035" s="363" t="s">
        <v>360</v>
      </c>
      <c r="AE2035" s="367"/>
      <c r="AF2035" s="362"/>
      <c r="AG2035" s="364">
        <v>3.9550000000000002E-3</v>
      </c>
      <c r="AH2035" s="364">
        <v>0</v>
      </c>
      <c r="AI2035" s="364">
        <v>5.9</v>
      </c>
      <c r="AJ2035" s="362" t="s">
        <v>181</v>
      </c>
      <c r="AK2035" s="368">
        <v>-12.26</v>
      </c>
      <c r="AL2035" s="364">
        <v>3.3333333333333335E-3</v>
      </c>
      <c r="AM2035" s="369"/>
      <c r="AN2035" s="370">
        <v>20</v>
      </c>
      <c r="AO2035" s="371" t="s">
        <v>305</v>
      </c>
      <c r="AP2035" s="371" t="s">
        <v>0</v>
      </c>
      <c r="AQ2035" s="371" t="s">
        <v>386</v>
      </c>
      <c r="AR2035" s="372" t="s">
        <v>0</v>
      </c>
      <c r="AS2035" s="372"/>
      <c r="AT2035" s="363"/>
    </row>
    <row r="2036" spans="1:46" x14ac:dyDescent="0.3">
      <c r="A2036" s="362" t="s">
        <v>2346</v>
      </c>
      <c r="B2036" s="363" t="s">
        <v>308</v>
      </c>
      <c r="C2036" s="363" t="s">
        <v>295</v>
      </c>
      <c r="D2036" s="363" t="s">
        <v>438</v>
      </c>
      <c r="E2036" s="363" t="s">
        <v>297</v>
      </c>
      <c r="F2036" s="363" t="s">
        <v>452</v>
      </c>
      <c r="G2036" s="363" t="s">
        <v>463</v>
      </c>
      <c r="H2036" s="363" t="s">
        <v>560</v>
      </c>
      <c r="I2036" s="363" t="s">
        <v>465</v>
      </c>
      <c r="J2036" s="363" t="s">
        <v>466</v>
      </c>
      <c r="K2036" s="363" t="s">
        <v>474</v>
      </c>
      <c r="L2036" s="364">
        <v>11.77</v>
      </c>
      <c r="M2036" s="365">
        <v>2</v>
      </c>
      <c r="N2036" s="364">
        <v>10.51</v>
      </c>
      <c r="O2036" s="363" t="s">
        <v>566</v>
      </c>
      <c r="P2036" s="363"/>
      <c r="Q2036" s="363" t="s">
        <v>300</v>
      </c>
      <c r="R2036" s="363" t="s">
        <v>560</v>
      </c>
      <c r="S2036" s="363"/>
      <c r="T2036" s="365">
        <v>0.89</v>
      </c>
      <c r="U2036" s="366">
        <v>30</v>
      </c>
      <c r="V2036" s="367">
        <v>45200</v>
      </c>
      <c r="W2036" s="367">
        <v>45930</v>
      </c>
      <c r="X2036" s="363" t="s">
        <v>3396</v>
      </c>
      <c r="Y2036" s="363"/>
      <c r="Z2036" s="363"/>
      <c r="AA2036" s="363"/>
      <c r="AB2036" s="363"/>
      <c r="AC2036" s="363"/>
      <c r="AD2036" s="363" t="s">
        <v>360</v>
      </c>
      <c r="AE2036" s="367"/>
      <c r="AF2036" s="362"/>
      <c r="AG2036" s="364">
        <v>4.5360000000000001E-3</v>
      </c>
      <c r="AH2036" s="364">
        <v>0</v>
      </c>
      <c r="AI2036" s="364">
        <v>10.27</v>
      </c>
      <c r="AJ2036" s="362" t="s">
        <v>181</v>
      </c>
      <c r="AK2036" s="368">
        <v>-15.68</v>
      </c>
      <c r="AL2036" s="364">
        <v>3.6666666666666666E-3</v>
      </c>
      <c r="AM2036" s="369"/>
      <c r="AN2036" s="370">
        <v>20</v>
      </c>
      <c r="AO2036" s="371" t="s">
        <v>305</v>
      </c>
      <c r="AP2036" s="371" t="s">
        <v>0</v>
      </c>
      <c r="AQ2036" s="371" t="s">
        <v>386</v>
      </c>
      <c r="AR2036" s="372" t="s">
        <v>0</v>
      </c>
      <c r="AS2036" s="372"/>
      <c r="AT2036" s="363"/>
    </row>
    <row r="2037" spans="1:46" x14ac:dyDescent="0.3">
      <c r="A2037" s="362" t="s">
        <v>2347</v>
      </c>
      <c r="B2037" s="363" t="s">
        <v>308</v>
      </c>
      <c r="C2037" s="363" t="s">
        <v>295</v>
      </c>
      <c r="D2037" s="363" t="s">
        <v>438</v>
      </c>
      <c r="E2037" s="363" t="s">
        <v>297</v>
      </c>
      <c r="F2037" s="363" t="s">
        <v>452</v>
      </c>
      <c r="G2037" s="363" t="s">
        <v>463</v>
      </c>
      <c r="H2037" s="363" t="s">
        <v>560</v>
      </c>
      <c r="I2037" s="363" t="s">
        <v>465</v>
      </c>
      <c r="J2037" s="363" t="s">
        <v>551</v>
      </c>
      <c r="K2037" s="363" t="s">
        <v>474</v>
      </c>
      <c r="L2037" s="364">
        <v>12.47</v>
      </c>
      <c r="M2037" s="365">
        <v>2.1</v>
      </c>
      <c r="N2037" s="364">
        <v>11.14</v>
      </c>
      <c r="O2037" s="363" t="s">
        <v>567</v>
      </c>
      <c r="P2037" s="363"/>
      <c r="Q2037" s="363" t="s">
        <v>300</v>
      </c>
      <c r="R2037" s="363" t="s">
        <v>560</v>
      </c>
      <c r="S2037" s="363"/>
      <c r="T2037" s="365">
        <v>1.06</v>
      </c>
      <c r="U2037" s="366">
        <v>30</v>
      </c>
      <c r="V2037" s="367">
        <v>45200</v>
      </c>
      <c r="W2037" s="367">
        <v>45930</v>
      </c>
      <c r="X2037" s="363" t="s">
        <v>3396</v>
      </c>
      <c r="Y2037" s="363"/>
      <c r="Z2037" s="363"/>
      <c r="AA2037" s="363"/>
      <c r="AB2037" s="363"/>
      <c r="AC2037" s="363"/>
      <c r="AD2037" s="363" t="s">
        <v>360</v>
      </c>
      <c r="AE2037" s="367"/>
      <c r="AF2037" s="362"/>
      <c r="AG2037" s="364">
        <v>4.8079999999999998E-3</v>
      </c>
      <c r="AH2037" s="364">
        <v>0</v>
      </c>
      <c r="AI2037" s="364">
        <v>9.14</v>
      </c>
      <c r="AJ2037" s="362" t="s">
        <v>181</v>
      </c>
      <c r="AK2037" s="368">
        <v>-15.11</v>
      </c>
      <c r="AL2037" s="364">
        <v>4.0000000000000001E-3</v>
      </c>
      <c r="AM2037" s="369"/>
      <c r="AN2037" s="370">
        <v>20</v>
      </c>
      <c r="AO2037" s="371" t="s">
        <v>305</v>
      </c>
      <c r="AP2037" s="371" t="s">
        <v>0</v>
      </c>
      <c r="AQ2037" s="371" t="s">
        <v>386</v>
      </c>
      <c r="AR2037" s="372" t="s">
        <v>0</v>
      </c>
      <c r="AS2037" s="372"/>
      <c r="AT2037" s="363"/>
    </row>
    <row r="2038" spans="1:46" x14ac:dyDescent="0.3">
      <c r="A2038" s="362" t="s">
        <v>2348</v>
      </c>
      <c r="B2038" s="363" t="s">
        <v>308</v>
      </c>
      <c r="C2038" s="363" t="s">
        <v>295</v>
      </c>
      <c r="D2038" s="363" t="s">
        <v>438</v>
      </c>
      <c r="E2038" s="363" t="s">
        <v>297</v>
      </c>
      <c r="F2038" s="363" t="s">
        <v>452</v>
      </c>
      <c r="G2038" s="363" t="s">
        <v>463</v>
      </c>
      <c r="H2038" s="363" t="s">
        <v>560</v>
      </c>
      <c r="I2038" s="363" t="s">
        <v>465</v>
      </c>
      <c r="J2038" s="363" t="s">
        <v>468</v>
      </c>
      <c r="K2038" s="363" t="s">
        <v>474</v>
      </c>
      <c r="L2038" s="364">
        <v>12.99</v>
      </c>
      <c r="M2038" s="365">
        <v>2.2000000000000002</v>
      </c>
      <c r="N2038" s="364">
        <v>11.6</v>
      </c>
      <c r="O2038" s="363" t="s">
        <v>568</v>
      </c>
      <c r="P2038" s="363"/>
      <c r="Q2038" s="363" t="s">
        <v>300</v>
      </c>
      <c r="R2038" s="363" t="s">
        <v>560</v>
      </c>
      <c r="S2038" s="363"/>
      <c r="T2038" s="365">
        <v>1.35</v>
      </c>
      <c r="U2038" s="366">
        <v>30</v>
      </c>
      <c r="V2038" s="367">
        <v>45200</v>
      </c>
      <c r="W2038" s="367">
        <v>45930</v>
      </c>
      <c r="X2038" s="363" t="s">
        <v>3396</v>
      </c>
      <c r="Y2038" s="363"/>
      <c r="Z2038" s="363"/>
      <c r="AA2038" s="363"/>
      <c r="AB2038" s="363"/>
      <c r="AC2038" s="363"/>
      <c r="AD2038" s="363" t="s">
        <v>360</v>
      </c>
      <c r="AE2038" s="367"/>
      <c r="AF2038" s="362"/>
      <c r="AG2038" s="364">
        <v>5.006E-3</v>
      </c>
      <c r="AH2038" s="364">
        <v>0</v>
      </c>
      <c r="AI2038" s="364">
        <v>7.47</v>
      </c>
      <c r="AJ2038" s="362" t="s">
        <v>181</v>
      </c>
      <c r="AK2038" s="368">
        <v>-13.95</v>
      </c>
      <c r="AL2038" s="364">
        <v>4.0000000000000001E-3</v>
      </c>
      <c r="AM2038" s="369"/>
      <c r="AN2038" s="370">
        <v>20</v>
      </c>
      <c r="AO2038" s="371" t="s">
        <v>305</v>
      </c>
      <c r="AP2038" s="371" t="s">
        <v>0</v>
      </c>
      <c r="AQ2038" s="371" t="s">
        <v>386</v>
      </c>
      <c r="AR2038" s="372" t="s">
        <v>0</v>
      </c>
      <c r="AS2038" s="372"/>
      <c r="AT2038" s="363"/>
    </row>
    <row r="2039" spans="1:46" x14ac:dyDescent="0.3">
      <c r="A2039" s="362" t="s">
        <v>2351</v>
      </c>
      <c r="B2039" s="363" t="s">
        <v>310</v>
      </c>
      <c r="C2039" s="363" t="s">
        <v>295</v>
      </c>
      <c r="D2039" s="363" t="s">
        <v>438</v>
      </c>
      <c r="E2039" s="363" t="s">
        <v>297</v>
      </c>
      <c r="F2039" s="363" t="s">
        <v>452</v>
      </c>
      <c r="G2039" s="363" t="s">
        <v>463</v>
      </c>
      <c r="H2039" s="363" t="s">
        <v>560</v>
      </c>
      <c r="I2039" s="363" t="s">
        <v>465</v>
      </c>
      <c r="J2039" s="363" t="s">
        <v>466</v>
      </c>
      <c r="K2039" s="363" t="s">
        <v>182</v>
      </c>
      <c r="L2039" s="364">
        <v>10.88</v>
      </c>
      <c r="M2039" s="365">
        <v>2.5</v>
      </c>
      <c r="N2039" s="364">
        <v>9.7200000000000006</v>
      </c>
      <c r="O2039" s="363" t="s">
        <v>561</v>
      </c>
      <c r="P2039" s="363"/>
      <c r="Q2039" s="363" t="s">
        <v>300</v>
      </c>
      <c r="R2039" s="363" t="s">
        <v>560</v>
      </c>
      <c r="S2039" s="363"/>
      <c r="T2039" s="365">
        <v>0.89</v>
      </c>
      <c r="U2039" s="366">
        <v>30</v>
      </c>
      <c r="V2039" s="367">
        <v>45200</v>
      </c>
      <c r="W2039" s="367">
        <v>45930</v>
      </c>
      <c r="X2039" s="363" t="s">
        <v>3396</v>
      </c>
      <c r="Y2039" s="363"/>
      <c r="Z2039" s="363"/>
      <c r="AA2039" s="363"/>
      <c r="AB2039" s="363"/>
      <c r="AC2039" s="363"/>
      <c r="AD2039" s="363" t="s">
        <v>360</v>
      </c>
      <c r="AE2039" s="367"/>
      <c r="AF2039" s="362"/>
      <c r="AG2039" s="364">
        <v>4.1929999999999997E-3</v>
      </c>
      <c r="AH2039" s="364">
        <v>0</v>
      </c>
      <c r="AI2039" s="364">
        <v>9.49</v>
      </c>
      <c r="AJ2039" s="362" t="s">
        <v>181</v>
      </c>
      <c r="AK2039" s="368">
        <v>-15.3</v>
      </c>
      <c r="AL2039" s="364">
        <v>3.3333333333333335E-3</v>
      </c>
      <c r="AM2039" s="369"/>
      <c r="AN2039" s="370">
        <v>20</v>
      </c>
      <c r="AO2039" s="371" t="s">
        <v>305</v>
      </c>
      <c r="AP2039" s="371" t="s">
        <v>0</v>
      </c>
      <c r="AQ2039" s="371" t="s">
        <v>386</v>
      </c>
      <c r="AR2039" s="372" t="s">
        <v>0</v>
      </c>
      <c r="AS2039" s="372"/>
      <c r="AT2039" s="363"/>
    </row>
    <row r="2040" spans="1:46" x14ac:dyDescent="0.3">
      <c r="A2040" s="362" t="s">
        <v>2352</v>
      </c>
      <c r="B2040" s="363" t="s">
        <v>310</v>
      </c>
      <c r="C2040" s="363" t="s">
        <v>295</v>
      </c>
      <c r="D2040" s="363" t="s">
        <v>438</v>
      </c>
      <c r="E2040" s="363" t="s">
        <v>297</v>
      </c>
      <c r="F2040" s="363" t="s">
        <v>452</v>
      </c>
      <c r="G2040" s="363" t="s">
        <v>463</v>
      </c>
      <c r="H2040" s="363" t="s">
        <v>560</v>
      </c>
      <c r="I2040" s="363" t="s">
        <v>465</v>
      </c>
      <c r="J2040" s="363" t="s">
        <v>551</v>
      </c>
      <c r="K2040" s="363" t="s">
        <v>182</v>
      </c>
      <c r="L2040" s="364">
        <v>11.55</v>
      </c>
      <c r="M2040" s="365">
        <v>2.6</v>
      </c>
      <c r="N2040" s="364">
        <v>10.32</v>
      </c>
      <c r="O2040" s="363" t="s">
        <v>562</v>
      </c>
      <c r="P2040" s="363"/>
      <c r="Q2040" s="363" t="s">
        <v>300</v>
      </c>
      <c r="R2040" s="363" t="s">
        <v>560</v>
      </c>
      <c r="S2040" s="363"/>
      <c r="T2040" s="365">
        <v>1.06</v>
      </c>
      <c r="U2040" s="366">
        <v>30</v>
      </c>
      <c r="V2040" s="367">
        <v>45200</v>
      </c>
      <c r="W2040" s="367">
        <v>45930</v>
      </c>
      <c r="X2040" s="363" t="s">
        <v>3396</v>
      </c>
      <c r="Y2040" s="363"/>
      <c r="Z2040" s="363"/>
      <c r="AA2040" s="363"/>
      <c r="AB2040" s="363"/>
      <c r="AC2040" s="363"/>
      <c r="AD2040" s="363" t="s">
        <v>360</v>
      </c>
      <c r="AE2040" s="367"/>
      <c r="AF2040" s="362"/>
      <c r="AG2040" s="364">
        <v>4.4510000000000001E-3</v>
      </c>
      <c r="AH2040" s="364">
        <v>0</v>
      </c>
      <c r="AI2040" s="364">
        <v>8.4600000000000009</v>
      </c>
      <c r="AJ2040" s="362" t="s">
        <v>181</v>
      </c>
      <c r="AK2040" s="368">
        <v>-14.69</v>
      </c>
      <c r="AL2040" s="364">
        <v>3.6666666666666666E-3</v>
      </c>
      <c r="AM2040" s="369"/>
      <c r="AN2040" s="370">
        <v>20</v>
      </c>
      <c r="AO2040" s="371" t="s">
        <v>305</v>
      </c>
      <c r="AP2040" s="371" t="s">
        <v>0</v>
      </c>
      <c r="AQ2040" s="371" t="s">
        <v>386</v>
      </c>
      <c r="AR2040" s="372" t="s">
        <v>0</v>
      </c>
      <c r="AS2040" s="372"/>
      <c r="AT2040" s="363"/>
    </row>
    <row r="2041" spans="1:46" x14ac:dyDescent="0.3">
      <c r="A2041" s="362" t="s">
        <v>2353</v>
      </c>
      <c r="B2041" s="363" t="s">
        <v>310</v>
      </c>
      <c r="C2041" s="363" t="s">
        <v>295</v>
      </c>
      <c r="D2041" s="363" t="s">
        <v>438</v>
      </c>
      <c r="E2041" s="363" t="s">
        <v>297</v>
      </c>
      <c r="F2041" s="363" t="s">
        <v>452</v>
      </c>
      <c r="G2041" s="363" t="s">
        <v>463</v>
      </c>
      <c r="H2041" s="363" t="s">
        <v>560</v>
      </c>
      <c r="I2041" s="363" t="s">
        <v>465</v>
      </c>
      <c r="J2041" s="363" t="s">
        <v>468</v>
      </c>
      <c r="K2041" s="363" t="s">
        <v>182</v>
      </c>
      <c r="L2041" s="364">
        <v>12.04</v>
      </c>
      <c r="M2041" s="365">
        <v>2.8</v>
      </c>
      <c r="N2041" s="364">
        <v>10.76</v>
      </c>
      <c r="O2041" s="363" t="s">
        <v>563</v>
      </c>
      <c r="P2041" s="363"/>
      <c r="Q2041" s="363" t="s">
        <v>300</v>
      </c>
      <c r="R2041" s="363" t="s">
        <v>560</v>
      </c>
      <c r="S2041" s="363"/>
      <c r="T2041" s="365">
        <v>1.35</v>
      </c>
      <c r="U2041" s="366">
        <v>30</v>
      </c>
      <c r="V2041" s="367">
        <v>45200</v>
      </c>
      <c r="W2041" s="367">
        <v>45930</v>
      </c>
      <c r="X2041" s="363" t="s">
        <v>3396</v>
      </c>
      <c r="Y2041" s="363"/>
      <c r="Z2041" s="363"/>
      <c r="AA2041" s="363"/>
      <c r="AB2041" s="363"/>
      <c r="AC2041" s="363"/>
      <c r="AD2041" s="363" t="s">
        <v>360</v>
      </c>
      <c r="AE2041" s="367"/>
      <c r="AF2041" s="362"/>
      <c r="AG2041" s="364">
        <v>4.64E-3</v>
      </c>
      <c r="AH2041" s="364">
        <v>0</v>
      </c>
      <c r="AI2041" s="364">
        <v>6.93</v>
      </c>
      <c r="AJ2041" s="362" t="s">
        <v>181</v>
      </c>
      <c r="AK2041" s="368">
        <v>-13.45</v>
      </c>
      <c r="AL2041" s="364">
        <v>3.6666666666666666E-3</v>
      </c>
      <c r="AM2041" s="369"/>
      <c r="AN2041" s="370">
        <v>20</v>
      </c>
      <c r="AO2041" s="371" t="s">
        <v>305</v>
      </c>
      <c r="AP2041" s="371" t="s">
        <v>0</v>
      </c>
      <c r="AQ2041" s="371" t="s">
        <v>386</v>
      </c>
      <c r="AR2041" s="372" t="s">
        <v>0</v>
      </c>
      <c r="AS2041" s="372"/>
      <c r="AT2041" s="363"/>
    </row>
    <row r="2042" spans="1:46" x14ac:dyDescent="0.3">
      <c r="A2042" s="362" t="s">
        <v>2356</v>
      </c>
      <c r="B2042" s="363" t="s">
        <v>310</v>
      </c>
      <c r="C2042" s="363" t="s">
        <v>295</v>
      </c>
      <c r="D2042" s="363" t="s">
        <v>438</v>
      </c>
      <c r="E2042" s="363" t="s">
        <v>297</v>
      </c>
      <c r="F2042" s="363" t="s">
        <v>452</v>
      </c>
      <c r="G2042" s="363" t="s">
        <v>463</v>
      </c>
      <c r="H2042" s="363" t="s">
        <v>560</v>
      </c>
      <c r="I2042" s="363" t="s">
        <v>465</v>
      </c>
      <c r="J2042" s="363" t="s">
        <v>466</v>
      </c>
      <c r="K2042" s="363" t="s">
        <v>474</v>
      </c>
      <c r="L2042" s="364">
        <v>13.61</v>
      </c>
      <c r="M2042" s="365">
        <v>2.5</v>
      </c>
      <c r="N2042" s="364">
        <v>12.16</v>
      </c>
      <c r="O2042" s="363" t="s">
        <v>566</v>
      </c>
      <c r="P2042" s="363"/>
      <c r="Q2042" s="363" t="s">
        <v>300</v>
      </c>
      <c r="R2042" s="363" t="s">
        <v>560</v>
      </c>
      <c r="S2042" s="363"/>
      <c r="T2042" s="365">
        <v>0.89</v>
      </c>
      <c r="U2042" s="366">
        <v>30</v>
      </c>
      <c r="V2042" s="367">
        <v>45200</v>
      </c>
      <c r="W2042" s="367">
        <v>45930</v>
      </c>
      <c r="X2042" s="363" t="s">
        <v>3396</v>
      </c>
      <c r="Y2042" s="363"/>
      <c r="Z2042" s="363"/>
      <c r="AA2042" s="363"/>
      <c r="AB2042" s="363"/>
      <c r="AC2042" s="363"/>
      <c r="AD2042" s="363" t="s">
        <v>360</v>
      </c>
      <c r="AE2042" s="367"/>
      <c r="AF2042" s="362"/>
      <c r="AG2042" s="364">
        <v>5.2459999999999998E-3</v>
      </c>
      <c r="AH2042" s="364">
        <v>0</v>
      </c>
      <c r="AI2042" s="364">
        <v>11.88</v>
      </c>
      <c r="AJ2042" s="362" t="s">
        <v>181</v>
      </c>
      <c r="AK2042" s="368">
        <v>-16.309999999999999</v>
      </c>
      <c r="AL2042" s="364">
        <v>4.3333333333333331E-3</v>
      </c>
      <c r="AM2042" s="369"/>
      <c r="AN2042" s="370">
        <v>20</v>
      </c>
      <c r="AO2042" s="371" t="s">
        <v>305</v>
      </c>
      <c r="AP2042" s="371" t="s">
        <v>0</v>
      </c>
      <c r="AQ2042" s="371" t="s">
        <v>386</v>
      </c>
      <c r="AR2042" s="372" t="s">
        <v>0</v>
      </c>
      <c r="AS2042" s="372"/>
      <c r="AT2042" s="363"/>
    </row>
    <row r="2043" spans="1:46" x14ac:dyDescent="0.3">
      <c r="A2043" s="362" t="s">
        <v>2357</v>
      </c>
      <c r="B2043" s="363" t="s">
        <v>310</v>
      </c>
      <c r="C2043" s="363" t="s">
        <v>295</v>
      </c>
      <c r="D2043" s="363" t="s">
        <v>438</v>
      </c>
      <c r="E2043" s="363" t="s">
        <v>297</v>
      </c>
      <c r="F2043" s="363" t="s">
        <v>452</v>
      </c>
      <c r="G2043" s="363" t="s">
        <v>463</v>
      </c>
      <c r="H2043" s="363" t="s">
        <v>560</v>
      </c>
      <c r="I2043" s="363" t="s">
        <v>465</v>
      </c>
      <c r="J2043" s="363" t="s">
        <v>551</v>
      </c>
      <c r="K2043" s="363" t="s">
        <v>474</v>
      </c>
      <c r="L2043" s="364">
        <v>14.45</v>
      </c>
      <c r="M2043" s="365">
        <v>2.6</v>
      </c>
      <c r="N2043" s="364">
        <v>12.91</v>
      </c>
      <c r="O2043" s="363" t="s">
        <v>567</v>
      </c>
      <c r="P2043" s="363"/>
      <c r="Q2043" s="363" t="s">
        <v>300</v>
      </c>
      <c r="R2043" s="363" t="s">
        <v>560</v>
      </c>
      <c r="S2043" s="363"/>
      <c r="T2043" s="365">
        <v>1.06</v>
      </c>
      <c r="U2043" s="366">
        <v>30</v>
      </c>
      <c r="V2043" s="367">
        <v>45200</v>
      </c>
      <c r="W2043" s="367">
        <v>45930</v>
      </c>
      <c r="X2043" s="363" t="s">
        <v>3396</v>
      </c>
      <c r="Y2043" s="363"/>
      <c r="Z2043" s="363"/>
      <c r="AA2043" s="363"/>
      <c r="AB2043" s="363"/>
      <c r="AC2043" s="363"/>
      <c r="AD2043" s="363" t="s">
        <v>360</v>
      </c>
      <c r="AE2043" s="367"/>
      <c r="AF2043" s="362"/>
      <c r="AG2043" s="364">
        <v>5.5690000000000002E-3</v>
      </c>
      <c r="AH2043" s="364">
        <v>0</v>
      </c>
      <c r="AI2043" s="364">
        <v>10.59</v>
      </c>
      <c r="AJ2043" s="362" t="s">
        <v>181</v>
      </c>
      <c r="AK2043" s="368">
        <v>-15.82</v>
      </c>
      <c r="AL2043" s="364">
        <v>4.3333333333333331E-3</v>
      </c>
      <c r="AM2043" s="369"/>
      <c r="AN2043" s="370">
        <v>20</v>
      </c>
      <c r="AO2043" s="371" t="s">
        <v>305</v>
      </c>
      <c r="AP2043" s="371" t="s">
        <v>0</v>
      </c>
      <c r="AQ2043" s="371" t="s">
        <v>386</v>
      </c>
      <c r="AR2043" s="372" t="s">
        <v>0</v>
      </c>
      <c r="AS2043" s="372"/>
      <c r="AT2043" s="363"/>
    </row>
    <row r="2044" spans="1:46" x14ac:dyDescent="0.3">
      <c r="A2044" s="362" t="s">
        <v>2358</v>
      </c>
      <c r="B2044" s="363" t="s">
        <v>310</v>
      </c>
      <c r="C2044" s="363" t="s">
        <v>295</v>
      </c>
      <c r="D2044" s="363" t="s">
        <v>438</v>
      </c>
      <c r="E2044" s="363" t="s">
        <v>297</v>
      </c>
      <c r="F2044" s="363" t="s">
        <v>452</v>
      </c>
      <c r="G2044" s="363" t="s">
        <v>463</v>
      </c>
      <c r="H2044" s="363" t="s">
        <v>560</v>
      </c>
      <c r="I2044" s="363" t="s">
        <v>465</v>
      </c>
      <c r="J2044" s="363" t="s">
        <v>468</v>
      </c>
      <c r="K2044" s="363" t="s">
        <v>474</v>
      </c>
      <c r="L2044" s="364">
        <v>15.06</v>
      </c>
      <c r="M2044" s="365">
        <v>2.8</v>
      </c>
      <c r="N2044" s="364">
        <v>13.46</v>
      </c>
      <c r="O2044" s="363" t="s">
        <v>568</v>
      </c>
      <c r="P2044" s="363"/>
      <c r="Q2044" s="363" t="s">
        <v>300</v>
      </c>
      <c r="R2044" s="363" t="s">
        <v>560</v>
      </c>
      <c r="S2044" s="363"/>
      <c r="T2044" s="365">
        <v>1.35</v>
      </c>
      <c r="U2044" s="366">
        <v>30</v>
      </c>
      <c r="V2044" s="367">
        <v>45200</v>
      </c>
      <c r="W2044" s="367">
        <v>45930</v>
      </c>
      <c r="X2044" s="363" t="s">
        <v>3396</v>
      </c>
      <c r="Y2044" s="363"/>
      <c r="Z2044" s="363"/>
      <c r="AA2044" s="363"/>
      <c r="AB2044" s="363"/>
      <c r="AC2044" s="363"/>
      <c r="AD2044" s="363" t="s">
        <v>360</v>
      </c>
      <c r="AE2044" s="367"/>
      <c r="AF2044" s="362"/>
      <c r="AG2044" s="364">
        <v>5.8060000000000004E-3</v>
      </c>
      <c r="AH2044" s="364">
        <v>0</v>
      </c>
      <c r="AI2044" s="364">
        <v>8.67</v>
      </c>
      <c r="AJ2044" s="362" t="s">
        <v>181</v>
      </c>
      <c r="AK2044" s="368">
        <v>-14.83</v>
      </c>
      <c r="AL2044" s="364">
        <v>4.6666666666666671E-3</v>
      </c>
      <c r="AM2044" s="369"/>
      <c r="AN2044" s="370">
        <v>20</v>
      </c>
      <c r="AO2044" s="371" t="s">
        <v>305</v>
      </c>
      <c r="AP2044" s="371" t="s">
        <v>0</v>
      </c>
      <c r="AQ2044" s="371" t="s">
        <v>386</v>
      </c>
      <c r="AR2044" s="372" t="s">
        <v>0</v>
      </c>
      <c r="AS2044" s="372"/>
      <c r="AT2044" s="363"/>
    </row>
    <row r="2045" spans="1:46" x14ac:dyDescent="0.3">
      <c r="A2045" s="362" t="s">
        <v>2361</v>
      </c>
      <c r="B2045" s="363" t="s">
        <v>294</v>
      </c>
      <c r="C2045" s="363" t="s">
        <v>295</v>
      </c>
      <c r="D2045" s="363" t="s">
        <v>438</v>
      </c>
      <c r="E2045" s="363" t="s">
        <v>297</v>
      </c>
      <c r="F2045" s="363" t="s">
        <v>452</v>
      </c>
      <c r="G2045" s="363" t="s">
        <v>463</v>
      </c>
      <c r="H2045" s="363" t="s">
        <v>506</v>
      </c>
      <c r="I2045" s="363" t="s">
        <v>465</v>
      </c>
      <c r="J2045" s="363" t="s">
        <v>551</v>
      </c>
      <c r="K2045" s="363" t="s">
        <v>182</v>
      </c>
      <c r="L2045" s="364">
        <v>8.0415702387139518</v>
      </c>
      <c r="M2045" s="365">
        <v>1.8</v>
      </c>
      <c r="N2045" s="364">
        <v>7.2422405601851843</v>
      </c>
      <c r="O2045" s="363" t="s">
        <v>571</v>
      </c>
      <c r="P2045" s="363"/>
      <c r="Q2045" s="363" t="s">
        <v>300</v>
      </c>
      <c r="R2045" s="363" t="s">
        <v>506</v>
      </c>
      <c r="S2045" s="363"/>
      <c r="T2045" s="365">
        <v>2.11</v>
      </c>
      <c r="U2045" s="366">
        <v>30</v>
      </c>
      <c r="V2045" s="367">
        <v>45200</v>
      </c>
      <c r="W2045" s="367">
        <v>45930</v>
      </c>
      <c r="X2045" s="363" t="s">
        <v>3396</v>
      </c>
      <c r="Y2045" s="363"/>
      <c r="Z2045" s="363"/>
      <c r="AA2045" s="363"/>
      <c r="AB2045" s="363"/>
      <c r="AC2045" s="363"/>
      <c r="AD2045" s="363" t="s">
        <v>360</v>
      </c>
      <c r="AE2045" s="367"/>
      <c r="AF2045" s="362"/>
      <c r="AG2045" s="364">
        <v>1.3261608431025299E-3</v>
      </c>
      <c r="AH2045" s="364">
        <v>1.3815863692967787E-3</v>
      </c>
      <c r="AI2045" s="364">
        <v>3.0479710705115246</v>
      </c>
      <c r="AJ2045" s="362" t="s">
        <v>181</v>
      </c>
      <c r="AK2045" s="368">
        <v>-9.718231934321258</v>
      </c>
      <c r="AL2045" s="364">
        <v>2.494817626505841E-3</v>
      </c>
      <c r="AM2045" s="369"/>
      <c r="AN2045" s="370">
        <v>20</v>
      </c>
      <c r="AO2045" s="371" t="s">
        <v>305</v>
      </c>
      <c r="AP2045" s="371" t="s">
        <v>0</v>
      </c>
      <c r="AQ2045" s="371" t="s">
        <v>386</v>
      </c>
      <c r="AR2045" s="372" t="s">
        <v>0</v>
      </c>
      <c r="AS2045" s="372"/>
      <c r="AT2045" s="363"/>
    </row>
    <row r="2046" spans="1:46" x14ac:dyDescent="0.3">
      <c r="A2046" s="362" t="s">
        <v>2362</v>
      </c>
      <c r="B2046" s="363" t="s">
        <v>294</v>
      </c>
      <c r="C2046" s="363" t="s">
        <v>295</v>
      </c>
      <c r="D2046" s="363" t="s">
        <v>438</v>
      </c>
      <c r="E2046" s="363" t="s">
        <v>297</v>
      </c>
      <c r="F2046" s="363" t="s">
        <v>452</v>
      </c>
      <c r="G2046" s="363" t="s">
        <v>463</v>
      </c>
      <c r="H2046" s="363" t="s">
        <v>506</v>
      </c>
      <c r="I2046" s="363" t="s">
        <v>465</v>
      </c>
      <c r="J2046" s="363" t="s">
        <v>551</v>
      </c>
      <c r="K2046" s="363" t="s">
        <v>474</v>
      </c>
      <c r="L2046" s="364">
        <v>10.715074606771816</v>
      </c>
      <c r="M2046" s="365">
        <v>1.8</v>
      </c>
      <c r="N2046" s="364">
        <v>9.6499993930269419</v>
      </c>
      <c r="O2046" s="363" t="s">
        <v>572</v>
      </c>
      <c r="P2046" s="363"/>
      <c r="Q2046" s="363" t="s">
        <v>300</v>
      </c>
      <c r="R2046" s="363" t="s">
        <v>506</v>
      </c>
      <c r="S2046" s="363"/>
      <c r="T2046" s="365">
        <v>2.11</v>
      </c>
      <c r="U2046" s="366">
        <v>30</v>
      </c>
      <c r="V2046" s="367">
        <v>45200</v>
      </c>
      <c r="W2046" s="367">
        <v>45930</v>
      </c>
      <c r="X2046" s="363" t="s">
        <v>3396</v>
      </c>
      <c r="Y2046" s="363"/>
      <c r="Z2046" s="363"/>
      <c r="AA2046" s="363"/>
      <c r="AB2046" s="363"/>
      <c r="AC2046" s="363"/>
      <c r="AD2046" s="363" t="s">
        <v>360</v>
      </c>
      <c r="AE2046" s="367"/>
      <c r="AF2046" s="362"/>
      <c r="AG2046" s="364">
        <v>1.7671525874621457E-3</v>
      </c>
      <c r="AH2046" s="364">
        <v>1.8410089092914617E-3</v>
      </c>
      <c r="AI2046" s="364">
        <v>4.0615208869862407</v>
      </c>
      <c r="AJ2046" s="362" t="s">
        <v>181</v>
      </c>
      <c r="AK2046" s="368">
        <v>-14.356720119181663</v>
      </c>
      <c r="AL2046" s="364">
        <v>3.3244258770390427E-3</v>
      </c>
      <c r="AM2046" s="369"/>
      <c r="AN2046" s="370">
        <v>20</v>
      </c>
      <c r="AO2046" s="371" t="s">
        <v>305</v>
      </c>
      <c r="AP2046" s="371" t="s">
        <v>0</v>
      </c>
      <c r="AQ2046" s="371" t="s">
        <v>386</v>
      </c>
      <c r="AR2046" s="372" t="s">
        <v>0</v>
      </c>
      <c r="AS2046" s="372"/>
      <c r="AT2046" s="363"/>
    </row>
    <row r="2047" spans="1:46" x14ac:dyDescent="0.3">
      <c r="A2047" s="362" t="s">
        <v>2363</v>
      </c>
      <c r="B2047" s="363" t="s">
        <v>308</v>
      </c>
      <c r="C2047" s="363" t="s">
        <v>295</v>
      </c>
      <c r="D2047" s="363" t="s">
        <v>438</v>
      </c>
      <c r="E2047" s="363" t="s">
        <v>297</v>
      </c>
      <c r="F2047" s="363" t="s">
        <v>452</v>
      </c>
      <c r="G2047" s="363" t="s">
        <v>463</v>
      </c>
      <c r="H2047" s="363" t="s">
        <v>506</v>
      </c>
      <c r="I2047" s="363" t="s">
        <v>465</v>
      </c>
      <c r="J2047" s="363" t="s">
        <v>551</v>
      </c>
      <c r="K2047" s="363" t="s">
        <v>182</v>
      </c>
      <c r="L2047" s="364">
        <v>11.161827578110382</v>
      </c>
      <c r="M2047" s="365">
        <v>2.1</v>
      </c>
      <c r="N2047" s="364">
        <v>10.052345252525253</v>
      </c>
      <c r="O2047" s="363" t="s">
        <v>571</v>
      </c>
      <c r="P2047" s="363"/>
      <c r="Q2047" s="363" t="s">
        <v>300</v>
      </c>
      <c r="R2047" s="363" t="s">
        <v>506</v>
      </c>
      <c r="S2047" s="363"/>
      <c r="T2047" s="365">
        <v>2.11</v>
      </c>
      <c r="U2047" s="366">
        <v>30</v>
      </c>
      <c r="V2047" s="367">
        <v>45200</v>
      </c>
      <c r="W2047" s="367">
        <v>45930</v>
      </c>
      <c r="X2047" s="363" t="s">
        <v>3396</v>
      </c>
      <c r="Y2047" s="363"/>
      <c r="Z2047" s="363"/>
      <c r="AA2047" s="363"/>
      <c r="AB2047" s="363"/>
      <c r="AC2047" s="363"/>
      <c r="AD2047" s="363" t="s">
        <v>360</v>
      </c>
      <c r="AE2047" s="367"/>
      <c r="AF2047" s="362"/>
      <c r="AG2047" s="364">
        <v>1.8385126832776923E-3</v>
      </c>
      <c r="AH2047" s="364">
        <v>1.9153514267947092E-3</v>
      </c>
      <c r="AI2047" s="364">
        <v>4.225530787267922</v>
      </c>
      <c r="AJ2047" s="362" t="s">
        <v>181</v>
      </c>
      <c r="AK2047" s="368">
        <v>-14.898135999832698</v>
      </c>
      <c r="AL2047" s="364">
        <v>3.4586708487524816E-3</v>
      </c>
      <c r="AM2047" s="369"/>
      <c r="AN2047" s="370">
        <v>20</v>
      </c>
      <c r="AO2047" s="371" t="s">
        <v>305</v>
      </c>
      <c r="AP2047" s="371" t="s">
        <v>0</v>
      </c>
      <c r="AQ2047" s="371" t="s">
        <v>386</v>
      </c>
      <c r="AR2047" s="372" t="s">
        <v>0</v>
      </c>
      <c r="AS2047" s="372"/>
      <c r="AT2047" s="363"/>
    </row>
    <row r="2048" spans="1:46" x14ac:dyDescent="0.3">
      <c r="A2048" s="362" t="s">
        <v>2364</v>
      </c>
      <c r="B2048" s="363" t="s">
        <v>308</v>
      </c>
      <c r="C2048" s="363" t="s">
        <v>295</v>
      </c>
      <c r="D2048" s="363" t="s">
        <v>438</v>
      </c>
      <c r="E2048" s="363" t="s">
        <v>297</v>
      </c>
      <c r="F2048" s="363" t="s">
        <v>452</v>
      </c>
      <c r="G2048" s="363" t="s">
        <v>463</v>
      </c>
      <c r="H2048" s="363" t="s">
        <v>506</v>
      </c>
      <c r="I2048" s="363" t="s">
        <v>465</v>
      </c>
      <c r="J2048" s="363" t="s">
        <v>551</v>
      </c>
      <c r="K2048" s="363" t="s">
        <v>474</v>
      </c>
      <c r="L2048" s="364">
        <v>15.186232225961685</v>
      </c>
      <c r="M2048" s="365">
        <v>2.1</v>
      </c>
      <c r="N2048" s="364">
        <v>13.676725281061522</v>
      </c>
      <c r="O2048" s="363" t="s">
        <v>572</v>
      </c>
      <c r="P2048" s="363"/>
      <c r="Q2048" s="363" t="s">
        <v>300</v>
      </c>
      <c r="R2048" s="363" t="s">
        <v>506</v>
      </c>
      <c r="S2048" s="363"/>
      <c r="T2048" s="365">
        <v>2.11</v>
      </c>
      <c r="U2048" s="366">
        <v>30</v>
      </c>
      <c r="V2048" s="367">
        <v>45200</v>
      </c>
      <c r="W2048" s="367">
        <v>45930</v>
      </c>
      <c r="X2048" s="363" t="s">
        <v>3396</v>
      </c>
      <c r="Y2048" s="363"/>
      <c r="Z2048" s="363"/>
      <c r="AA2048" s="363"/>
      <c r="AB2048" s="363"/>
      <c r="AC2048" s="363"/>
      <c r="AD2048" s="363" t="s">
        <v>360</v>
      </c>
      <c r="AE2048" s="367"/>
      <c r="AF2048" s="362"/>
      <c r="AG2048" s="364">
        <v>2.5033855066468572E-3</v>
      </c>
      <c r="AH2048" s="364">
        <v>2.6080119248484013E-3</v>
      </c>
      <c r="AI2048" s="364">
        <v>5.7536358747756635</v>
      </c>
      <c r="AJ2048" s="362" t="s">
        <v>181</v>
      </c>
      <c r="AK2048" s="368">
        <v>-18.45904163288543</v>
      </c>
      <c r="AL2048" s="364">
        <v>4.7094515875695884E-3</v>
      </c>
      <c r="AM2048" s="369"/>
      <c r="AN2048" s="370">
        <v>20</v>
      </c>
      <c r="AO2048" s="371" t="s">
        <v>305</v>
      </c>
      <c r="AP2048" s="371" t="s">
        <v>0</v>
      </c>
      <c r="AQ2048" s="371" t="s">
        <v>386</v>
      </c>
      <c r="AR2048" s="372" t="s">
        <v>0</v>
      </c>
      <c r="AS2048" s="372"/>
      <c r="AT2048" s="363"/>
    </row>
    <row r="2049" spans="1:46" x14ac:dyDescent="0.3">
      <c r="A2049" s="362" t="s">
        <v>2365</v>
      </c>
      <c r="B2049" s="363" t="s">
        <v>310</v>
      </c>
      <c r="C2049" s="363" t="s">
        <v>295</v>
      </c>
      <c r="D2049" s="363" t="s">
        <v>438</v>
      </c>
      <c r="E2049" s="363" t="s">
        <v>297</v>
      </c>
      <c r="F2049" s="363" t="s">
        <v>452</v>
      </c>
      <c r="G2049" s="363" t="s">
        <v>463</v>
      </c>
      <c r="H2049" s="363" t="s">
        <v>506</v>
      </c>
      <c r="I2049" s="363" t="s">
        <v>465</v>
      </c>
      <c r="J2049" s="363" t="s">
        <v>551</v>
      </c>
      <c r="K2049" s="363" t="s">
        <v>182</v>
      </c>
      <c r="L2049" s="364">
        <v>11.898339601722093</v>
      </c>
      <c r="M2049" s="365">
        <v>2.6</v>
      </c>
      <c r="N2049" s="364">
        <v>10.715648201094393</v>
      </c>
      <c r="O2049" s="363" t="s">
        <v>571</v>
      </c>
      <c r="P2049" s="363"/>
      <c r="Q2049" s="363" t="s">
        <v>300</v>
      </c>
      <c r="R2049" s="363" t="s">
        <v>506</v>
      </c>
      <c r="S2049" s="363"/>
      <c r="T2049" s="365">
        <v>2.11</v>
      </c>
      <c r="U2049" s="366">
        <v>30</v>
      </c>
      <c r="V2049" s="367">
        <v>45200</v>
      </c>
      <c r="W2049" s="367">
        <v>45930</v>
      </c>
      <c r="X2049" s="363" t="s">
        <v>3396</v>
      </c>
      <c r="Y2049" s="363"/>
      <c r="Z2049" s="363"/>
      <c r="AA2049" s="363"/>
      <c r="AB2049" s="363"/>
      <c r="AC2049" s="363"/>
      <c r="AD2049" s="363" t="s">
        <v>360</v>
      </c>
      <c r="AE2049" s="367"/>
      <c r="AF2049" s="362"/>
      <c r="AG2049" s="364">
        <v>1.9637008596418148E-3</v>
      </c>
      <c r="AH2049" s="364">
        <v>2.04577171401806E-3</v>
      </c>
      <c r="AI2049" s="364">
        <v>4.5132560220405491</v>
      </c>
      <c r="AJ2049" s="362" t="s">
        <v>181</v>
      </c>
      <c r="AK2049" s="368">
        <v>-15.752883027937324</v>
      </c>
      <c r="AL2049" s="364">
        <v>3.6941789853768962E-3</v>
      </c>
      <c r="AM2049" s="369"/>
      <c r="AN2049" s="370">
        <v>20</v>
      </c>
      <c r="AO2049" s="371" t="s">
        <v>305</v>
      </c>
      <c r="AP2049" s="371" t="s">
        <v>0</v>
      </c>
      <c r="AQ2049" s="371" t="s">
        <v>386</v>
      </c>
      <c r="AR2049" s="372" t="s">
        <v>0</v>
      </c>
      <c r="AS2049" s="372"/>
      <c r="AT2049" s="363"/>
    </row>
    <row r="2050" spans="1:46" x14ac:dyDescent="0.3">
      <c r="A2050" s="362" t="s">
        <v>2366</v>
      </c>
      <c r="B2050" s="363" t="s">
        <v>310</v>
      </c>
      <c r="C2050" s="363" t="s">
        <v>295</v>
      </c>
      <c r="D2050" s="363" t="s">
        <v>438</v>
      </c>
      <c r="E2050" s="363" t="s">
        <v>297</v>
      </c>
      <c r="F2050" s="363" t="s">
        <v>452</v>
      </c>
      <c r="G2050" s="363" t="s">
        <v>463</v>
      </c>
      <c r="H2050" s="363" t="s">
        <v>506</v>
      </c>
      <c r="I2050" s="363" t="s">
        <v>465</v>
      </c>
      <c r="J2050" s="363" t="s">
        <v>551</v>
      </c>
      <c r="K2050" s="363" t="s">
        <v>474</v>
      </c>
      <c r="L2050" s="364">
        <v>15.887363719439467</v>
      </c>
      <c r="M2050" s="365">
        <v>2.6</v>
      </c>
      <c r="N2050" s="364">
        <v>14.308164513618678</v>
      </c>
      <c r="O2050" s="363" t="s">
        <v>572</v>
      </c>
      <c r="P2050" s="363"/>
      <c r="Q2050" s="363" t="s">
        <v>300</v>
      </c>
      <c r="R2050" s="363" t="s">
        <v>506</v>
      </c>
      <c r="S2050" s="363"/>
      <c r="T2050" s="365">
        <v>2.11</v>
      </c>
      <c r="U2050" s="366">
        <v>30</v>
      </c>
      <c r="V2050" s="367">
        <v>45200</v>
      </c>
      <c r="W2050" s="367">
        <v>45930</v>
      </c>
      <c r="X2050" s="363" t="s">
        <v>3396</v>
      </c>
      <c r="Y2050" s="363"/>
      <c r="Z2050" s="363"/>
      <c r="AA2050" s="363"/>
      <c r="AB2050" s="363"/>
      <c r="AC2050" s="363"/>
      <c r="AD2050" s="363" t="s">
        <v>360</v>
      </c>
      <c r="AE2050" s="367"/>
      <c r="AF2050" s="362"/>
      <c r="AG2050" s="364">
        <v>2.6205061835551432E-3</v>
      </c>
      <c r="AH2050" s="364">
        <v>2.7300275397874932E-3</v>
      </c>
      <c r="AI2050" s="364">
        <v>6.0228192372854741</v>
      </c>
      <c r="AJ2050" s="362" t="s">
        <v>181</v>
      </c>
      <c r="AK2050" s="368">
        <v>-18.899126969430437</v>
      </c>
      <c r="AL2050" s="364">
        <v>4.9297828774721771E-3</v>
      </c>
      <c r="AM2050" s="369"/>
      <c r="AN2050" s="370">
        <v>20</v>
      </c>
      <c r="AO2050" s="371" t="s">
        <v>305</v>
      </c>
      <c r="AP2050" s="371" t="s">
        <v>0</v>
      </c>
      <c r="AQ2050" s="371" t="s">
        <v>386</v>
      </c>
      <c r="AR2050" s="372" t="s">
        <v>0</v>
      </c>
      <c r="AS2050" s="372"/>
      <c r="AT2050" s="363"/>
    </row>
    <row r="2051" spans="1:46" x14ac:dyDescent="0.3">
      <c r="A2051" s="362" t="s">
        <v>2367</v>
      </c>
      <c r="B2051" s="363" t="s">
        <v>294</v>
      </c>
      <c r="C2051" s="363" t="s">
        <v>295</v>
      </c>
      <c r="D2051" s="363" t="s">
        <v>438</v>
      </c>
      <c r="E2051" s="363" t="s">
        <v>297</v>
      </c>
      <c r="F2051" s="363" t="s">
        <v>452</v>
      </c>
      <c r="G2051" s="363" t="s">
        <v>463</v>
      </c>
      <c r="H2051" s="363" t="s">
        <v>515</v>
      </c>
      <c r="I2051" s="363" t="s">
        <v>465</v>
      </c>
      <c r="J2051" s="363" t="s">
        <v>551</v>
      </c>
      <c r="K2051" s="363" t="s">
        <v>182</v>
      </c>
      <c r="L2051" s="364">
        <v>3.7143763751270802</v>
      </c>
      <c r="M2051" s="365">
        <v>1.8</v>
      </c>
      <c r="N2051" s="364">
        <v>3.3206779861111109</v>
      </c>
      <c r="O2051" s="363" t="s">
        <v>573</v>
      </c>
      <c r="P2051" s="363"/>
      <c r="Q2051" s="363" t="s">
        <v>300</v>
      </c>
      <c r="R2051" s="363" t="s">
        <v>515</v>
      </c>
      <c r="S2051" s="363"/>
      <c r="T2051" s="365">
        <v>2.11</v>
      </c>
      <c r="U2051" s="366">
        <v>30</v>
      </c>
      <c r="V2051" s="367">
        <v>45200</v>
      </c>
      <c r="W2051" s="367">
        <v>45930</v>
      </c>
      <c r="X2051" s="363" t="s">
        <v>3396</v>
      </c>
      <c r="Y2051" s="363"/>
      <c r="Z2051" s="363"/>
      <c r="AA2051" s="363"/>
      <c r="AB2051" s="363"/>
      <c r="AC2051" s="363"/>
      <c r="AD2051" s="363" t="s">
        <v>360</v>
      </c>
      <c r="AE2051" s="367"/>
      <c r="AF2051" s="362"/>
      <c r="AG2051" s="364">
        <v>5.7494601052058419E-4</v>
      </c>
      <c r="AH2051" s="364">
        <v>6.0055116088843198E-4</v>
      </c>
      <c r="AI2051" s="364">
        <v>1.3723697249679991</v>
      </c>
      <c r="AJ2051" s="362" t="s">
        <v>181</v>
      </c>
      <c r="AK2051" s="368">
        <v>13.672659465980438</v>
      </c>
      <c r="AL2051" s="364">
        <v>1.1523485310781629E-3</v>
      </c>
      <c r="AM2051" s="369"/>
      <c r="AN2051" s="370">
        <v>20</v>
      </c>
      <c r="AO2051" s="371" t="s">
        <v>305</v>
      </c>
      <c r="AP2051" s="371" t="s">
        <v>0</v>
      </c>
      <c r="AQ2051" s="371" t="s">
        <v>386</v>
      </c>
      <c r="AR2051" s="372" t="s">
        <v>0</v>
      </c>
      <c r="AS2051" s="372"/>
      <c r="AT2051" s="363"/>
    </row>
    <row r="2052" spans="1:46" x14ac:dyDescent="0.3">
      <c r="A2052" s="362" t="s">
        <v>2368</v>
      </c>
      <c r="B2052" s="363" t="s">
        <v>294</v>
      </c>
      <c r="C2052" s="363" t="s">
        <v>295</v>
      </c>
      <c r="D2052" s="363" t="s">
        <v>438</v>
      </c>
      <c r="E2052" s="363" t="s">
        <v>297</v>
      </c>
      <c r="F2052" s="363" t="s">
        <v>452</v>
      </c>
      <c r="G2052" s="363" t="s">
        <v>463</v>
      </c>
      <c r="H2052" s="363" t="s">
        <v>515</v>
      </c>
      <c r="I2052" s="363" t="s">
        <v>465</v>
      </c>
      <c r="J2052" s="363" t="s">
        <v>551</v>
      </c>
      <c r="K2052" s="363" t="s">
        <v>474</v>
      </c>
      <c r="L2052" s="364">
        <v>4.9649716941787858</v>
      </c>
      <c r="M2052" s="365">
        <v>1.8</v>
      </c>
      <c r="N2052" s="364">
        <v>4.4387187892234552</v>
      </c>
      <c r="O2052" s="363" t="s">
        <v>574</v>
      </c>
      <c r="P2052" s="363"/>
      <c r="Q2052" s="363" t="s">
        <v>300</v>
      </c>
      <c r="R2052" s="363" t="s">
        <v>515</v>
      </c>
      <c r="S2052" s="363"/>
      <c r="T2052" s="365">
        <v>2.11</v>
      </c>
      <c r="U2052" s="366">
        <v>30</v>
      </c>
      <c r="V2052" s="367">
        <v>45200</v>
      </c>
      <c r="W2052" s="367">
        <v>45930</v>
      </c>
      <c r="X2052" s="363" t="s">
        <v>3396</v>
      </c>
      <c r="Y2052" s="363"/>
      <c r="Z2052" s="363"/>
      <c r="AA2052" s="363"/>
      <c r="AB2052" s="363"/>
      <c r="AC2052" s="363"/>
      <c r="AD2052" s="363" t="s">
        <v>360</v>
      </c>
      <c r="AE2052" s="367"/>
      <c r="AF2052" s="362"/>
      <c r="AG2052" s="364">
        <v>7.6856648820946183E-4</v>
      </c>
      <c r="AH2052" s="364">
        <v>8.0279450290683045E-4</v>
      </c>
      <c r="AI2052" s="364">
        <v>1.8345329139489317</v>
      </c>
      <c r="AJ2052" s="362" t="s">
        <v>181</v>
      </c>
      <c r="AK2052" s="368">
        <v>3.5348332819927375</v>
      </c>
      <c r="AL2052" s="364">
        <v>1.5404167478650014E-3</v>
      </c>
      <c r="AM2052" s="369"/>
      <c r="AN2052" s="370">
        <v>20</v>
      </c>
      <c r="AO2052" s="371" t="s">
        <v>305</v>
      </c>
      <c r="AP2052" s="371" t="s">
        <v>0</v>
      </c>
      <c r="AQ2052" s="371" t="s">
        <v>386</v>
      </c>
      <c r="AR2052" s="372" t="s">
        <v>0</v>
      </c>
      <c r="AS2052" s="372"/>
      <c r="AT2052" s="363"/>
    </row>
    <row r="2053" spans="1:46" x14ac:dyDescent="0.3">
      <c r="A2053" s="362" t="s">
        <v>2369</v>
      </c>
      <c r="B2053" s="363" t="s">
        <v>308</v>
      </c>
      <c r="C2053" s="363" t="s">
        <v>295</v>
      </c>
      <c r="D2053" s="363" t="s">
        <v>438</v>
      </c>
      <c r="E2053" s="363" t="s">
        <v>297</v>
      </c>
      <c r="F2053" s="363" t="s">
        <v>452</v>
      </c>
      <c r="G2053" s="363" t="s">
        <v>463</v>
      </c>
      <c r="H2053" s="363" t="s">
        <v>515</v>
      </c>
      <c r="I2053" s="363" t="s">
        <v>465</v>
      </c>
      <c r="J2053" s="363" t="s">
        <v>551</v>
      </c>
      <c r="K2053" s="363" t="s">
        <v>182</v>
      </c>
      <c r="L2053" s="364">
        <v>4.8879814020819277</v>
      </c>
      <c r="M2053" s="365">
        <v>2.1</v>
      </c>
      <c r="N2053" s="364">
        <v>4.3698889393939391</v>
      </c>
      <c r="O2053" s="363" t="s">
        <v>573</v>
      </c>
      <c r="P2053" s="363"/>
      <c r="Q2053" s="363" t="s">
        <v>300</v>
      </c>
      <c r="R2053" s="363" t="s">
        <v>515</v>
      </c>
      <c r="S2053" s="363"/>
      <c r="T2053" s="365">
        <v>2.11</v>
      </c>
      <c r="U2053" s="366">
        <v>30</v>
      </c>
      <c r="V2053" s="367">
        <v>45200</v>
      </c>
      <c r="W2053" s="367">
        <v>45930</v>
      </c>
      <c r="X2053" s="363" t="s">
        <v>3396</v>
      </c>
      <c r="Y2053" s="363"/>
      <c r="Z2053" s="363"/>
      <c r="AA2053" s="363"/>
      <c r="AB2053" s="363"/>
      <c r="AC2053" s="363"/>
      <c r="AD2053" s="363" t="s">
        <v>360</v>
      </c>
      <c r="AE2053" s="367"/>
      <c r="AF2053" s="362"/>
      <c r="AG2053" s="364">
        <v>7.5569523025770301E-4</v>
      </c>
      <c r="AH2053" s="364">
        <v>7.8935002505398956E-4</v>
      </c>
      <c r="AI2053" s="364">
        <v>1.8038098122802135</v>
      </c>
      <c r="AJ2053" s="362" t="s">
        <v>181</v>
      </c>
      <c r="AK2053" s="368">
        <v>4.0475706047140116</v>
      </c>
      <c r="AL2053" s="364">
        <v>1.5146192383207447E-3</v>
      </c>
      <c r="AM2053" s="369"/>
      <c r="AN2053" s="370">
        <v>20</v>
      </c>
      <c r="AO2053" s="371" t="s">
        <v>305</v>
      </c>
      <c r="AP2053" s="371" t="s">
        <v>0</v>
      </c>
      <c r="AQ2053" s="371" t="s">
        <v>386</v>
      </c>
      <c r="AR2053" s="372" t="s">
        <v>0</v>
      </c>
      <c r="AS2053" s="372"/>
      <c r="AT2053" s="363"/>
    </row>
    <row r="2054" spans="1:46" x14ac:dyDescent="0.3">
      <c r="A2054" s="362" t="s">
        <v>2370</v>
      </c>
      <c r="B2054" s="363" t="s">
        <v>308</v>
      </c>
      <c r="C2054" s="363" t="s">
        <v>295</v>
      </c>
      <c r="D2054" s="363" t="s">
        <v>438</v>
      </c>
      <c r="E2054" s="363" t="s">
        <v>297</v>
      </c>
      <c r="F2054" s="363" t="s">
        <v>452</v>
      </c>
      <c r="G2054" s="363" t="s">
        <v>463</v>
      </c>
      <c r="H2054" s="363" t="s">
        <v>515</v>
      </c>
      <c r="I2054" s="363" t="s">
        <v>465</v>
      </c>
      <c r="J2054" s="363" t="s">
        <v>551</v>
      </c>
      <c r="K2054" s="363" t="s">
        <v>474</v>
      </c>
      <c r="L2054" s="364">
        <v>6.6422263937940178</v>
      </c>
      <c r="M2054" s="365">
        <v>2.1</v>
      </c>
      <c r="N2054" s="364">
        <v>5.9381960084439092</v>
      </c>
      <c r="O2054" s="363" t="s">
        <v>574</v>
      </c>
      <c r="P2054" s="363"/>
      <c r="Q2054" s="363" t="s">
        <v>300</v>
      </c>
      <c r="R2054" s="363" t="s">
        <v>515</v>
      </c>
      <c r="S2054" s="363"/>
      <c r="T2054" s="365">
        <v>2.11</v>
      </c>
      <c r="U2054" s="366">
        <v>30</v>
      </c>
      <c r="V2054" s="367">
        <v>45200</v>
      </c>
      <c r="W2054" s="367">
        <v>45930</v>
      </c>
      <c r="X2054" s="363" t="s">
        <v>3396</v>
      </c>
      <c r="Y2054" s="363"/>
      <c r="Z2054" s="363"/>
      <c r="AA2054" s="363"/>
      <c r="AB2054" s="363"/>
      <c r="AC2054" s="363"/>
      <c r="AD2054" s="363" t="s">
        <v>360</v>
      </c>
      <c r="AE2054" s="367"/>
      <c r="AF2054" s="362"/>
      <c r="AG2054" s="364">
        <v>1.027725627478605E-3</v>
      </c>
      <c r="AH2054" s="364">
        <v>1.0734952627955866E-3</v>
      </c>
      <c r="AI2054" s="364">
        <v>2.4531338785155059</v>
      </c>
      <c r="AJ2054" s="362" t="s">
        <v>181</v>
      </c>
      <c r="AK2054" s="368">
        <v>-4.0563584566909539</v>
      </c>
      <c r="AL2054" s="364">
        <v>2.0598423078090969E-3</v>
      </c>
      <c r="AM2054" s="369"/>
      <c r="AN2054" s="370">
        <v>20</v>
      </c>
      <c r="AO2054" s="371" t="s">
        <v>305</v>
      </c>
      <c r="AP2054" s="371" t="s">
        <v>0</v>
      </c>
      <c r="AQ2054" s="371" t="s">
        <v>386</v>
      </c>
      <c r="AR2054" s="372" t="s">
        <v>0</v>
      </c>
      <c r="AS2054" s="372"/>
      <c r="AT2054" s="363"/>
    </row>
    <row r="2055" spans="1:46" x14ac:dyDescent="0.3">
      <c r="A2055" s="362" t="s">
        <v>2371</v>
      </c>
      <c r="B2055" s="363" t="s">
        <v>310</v>
      </c>
      <c r="C2055" s="363" t="s">
        <v>295</v>
      </c>
      <c r="D2055" s="363" t="s">
        <v>438</v>
      </c>
      <c r="E2055" s="363" t="s">
        <v>297</v>
      </c>
      <c r="F2055" s="363" t="s">
        <v>452</v>
      </c>
      <c r="G2055" s="363" t="s">
        <v>463</v>
      </c>
      <c r="H2055" s="363" t="s">
        <v>515</v>
      </c>
      <c r="I2055" s="363" t="s">
        <v>465</v>
      </c>
      <c r="J2055" s="363" t="s">
        <v>551</v>
      </c>
      <c r="K2055" s="363" t="s">
        <v>182</v>
      </c>
      <c r="L2055" s="364">
        <v>5.0808752452348074</v>
      </c>
      <c r="M2055" s="365">
        <v>2.6</v>
      </c>
      <c r="N2055" s="364">
        <v>4.5423373597811221</v>
      </c>
      <c r="O2055" s="363" t="s">
        <v>573</v>
      </c>
      <c r="P2055" s="363"/>
      <c r="Q2055" s="363" t="s">
        <v>300</v>
      </c>
      <c r="R2055" s="363" t="s">
        <v>515</v>
      </c>
      <c r="S2055" s="363"/>
      <c r="T2055" s="365">
        <v>2.11</v>
      </c>
      <c r="U2055" s="366">
        <v>30</v>
      </c>
      <c r="V2055" s="367">
        <v>45200</v>
      </c>
      <c r="W2055" s="367">
        <v>45930</v>
      </c>
      <c r="X2055" s="363" t="s">
        <v>3396</v>
      </c>
      <c r="Y2055" s="363"/>
      <c r="Z2055" s="363"/>
      <c r="AA2055" s="363"/>
      <c r="AB2055" s="363"/>
      <c r="AC2055" s="363"/>
      <c r="AD2055" s="363" t="s">
        <v>360</v>
      </c>
      <c r="AE2055" s="367"/>
      <c r="AF2055" s="362"/>
      <c r="AG2055" s="364">
        <v>7.8706992331443906E-4</v>
      </c>
      <c r="AH2055" s="364">
        <v>8.2212198623462379E-4</v>
      </c>
      <c r="AI2055" s="364">
        <v>1.8786997638466949</v>
      </c>
      <c r="AJ2055" s="362" t="s">
        <v>181</v>
      </c>
      <c r="AK2055" s="368">
        <v>2.827116224932313</v>
      </c>
      <c r="AL2055" s="364">
        <v>1.5775026757138008E-3</v>
      </c>
      <c r="AM2055" s="369"/>
      <c r="AN2055" s="370">
        <v>20</v>
      </c>
      <c r="AO2055" s="371" t="s">
        <v>305</v>
      </c>
      <c r="AP2055" s="371" t="s">
        <v>0</v>
      </c>
      <c r="AQ2055" s="371" t="s">
        <v>386</v>
      </c>
      <c r="AR2055" s="372" t="s">
        <v>0</v>
      </c>
      <c r="AS2055" s="372"/>
      <c r="AT2055" s="363"/>
    </row>
    <row r="2056" spans="1:46" x14ac:dyDescent="0.3">
      <c r="A2056" s="362" t="s">
        <v>2372</v>
      </c>
      <c r="B2056" s="363" t="s">
        <v>310</v>
      </c>
      <c r="C2056" s="363" t="s">
        <v>295</v>
      </c>
      <c r="D2056" s="363" t="s">
        <v>438</v>
      </c>
      <c r="E2056" s="363" t="s">
        <v>297</v>
      </c>
      <c r="F2056" s="363" t="s">
        <v>452</v>
      </c>
      <c r="G2056" s="363" t="s">
        <v>463</v>
      </c>
      <c r="H2056" s="363" t="s">
        <v>515</v>
      </c>
      <c r="I2056" s="363" t="s">
        <v>465</v>
      </c>
      <c r="J2056" s="363" t="s">
        <v>551</v>
      </c>
      <c r="K2056" s="363" t="s">
        <v>474</v>
      </c>
      <c r="L2056" s="364">
        <v>6.7810685355147209</v>
      </c>
      <c r="M2056" s="365">
        <v>2.6</v>
      </c>
      <c r="N2056" s="364">
        <v>6.0623218365758751</v>
      </c>
      <c r="O2056" s="363" t="s">
        <v>574</v>
      </c>
      <c r="P2056" s="363"/>
      <c r="Q2056" s="363" t="s">
        <v>300</v>
      </c>
      <c r="R2056" s="363" t="s">
        <v>515</v>
      </c>
      <c r="S2056" s="363"/>
      <c r="T2056" s="365">
        <v>2.11</v>
      </c>
      <c r="U2056" s="366">
        <v>30</v>
      </c>
      <c r="V2056" s="367">
        <v>45200</v>
      </c>
      <c r="W2056" s="367">
        <v>45930</v>
      </c>
      <c r="X2056" s="363" t="s">
        <v>3396</v>
      </c>
      <c r="Y2056" s="363"/>
      <c r="Z2056" s="363"/>
      <c r="AA2056" s="363"/>
      <c r="AB2056" s="363"/>
      <c r="AC2056" s="363"/>
      <c r="AD2056" s="363" t="s">
        <v>360</v>
      </c>
      <c r="AE2056" s="367"/>
      <c r="AF2056" s="362"/>
      <c r="AG2056" s="364">
        <v>1.0498259408628678E-3</v>
      </c>
      <c r="AH2056" s="364">
        <v>1.096579810937593E-3</v>
      </c>
      <c r="AI2056" s="364">
        <v>2.5058863116933705</v>
      </c>
      <c r="AJ2056" s="362" t="s">
        <v>181</v>
      </c>
      <c r="AK2056" s="368">
        <v>-4.5302795168341827</v>
      </c>
      <c r="AL2056" s="364">
        <v>2.10413736021178E-3</v>
      </c>
      <c r="AM2056" s="369"/>
      <c r="AN2056" s="370">
        <v>20</v>
      </c>
      <c r="AO2056" s="371" t="s">
        <v>305</v>
      </c>
      <c r="AP2056" s="371" t="s">
        <v>0</v>
      </c>
      <c r="AQ2056" s="371" t="s">
        <v>386</v>
      </c>
      <c r="AR2056" s="372" t="s">
        <v>0</v>
      </c>
      <c r="AS2056" s="372"/>
      <c r="AT2056" s="363"/>
    </row>
    <row r="2057" spans="1:46" x14ac:dyDescent="0.3">
      <c r="A2057" s="362" t="s">
        <v>2373</v>
      </c>
      <c r="B2057" s="363" t="s">
        <v>294</v>
      </c>
      <c r="C2057" s="363" t="s">
        <v>295</v>
      </c>
      <c r="D2057" s="363" t="s">
        <v>438</v>
      </c>
      <c r="E2057" s="363" t="s">
        <v>297</v>
      </c>
      <c r="F2057" s="363" t="s">
        <v>452</v>
      </c>
      <c r="G2057" s="363" t="s">
        <v>463</v>
      </c>
      <c r="H2057" s="363" t="s">
        <v>524</v>
      </c>
      <c r="I2057" s="363" t="s">
        <v>465</v>
      </c>
      <c r="J2057" s="363" t="s">
        <v>551</v>
      </c>
      <c r="K2057" s="363" t="s">
        <v>182</v>
      </c>
      <c r="L2057" s="364">
        <v>4.3975930083597454</v>
      </c>
      <c r="M2057" s="365">
        <v>1.8</v>
      </c>
      <c r="N2057" s="364">
        <v>3.9373753263888887</v>
      </c>
      <c r="O2057" s="363" t="s">
        <v>575</v>
      </c>
      <c r="P2057" s="363"/>
      <c r="Q2057" s="363" t="s">
        <v>300</v>
      </c>
      <c r="R2057" s="363" t="s">
        <v>524</v>
      </c>
      <c r="S2057" s="363"/>
      <c r="T2057" s="365">
        <v>2.11</v>
      </c>
      <c r="U2057" s="366">
        <v>30</v>
      </c>
      <c r="V2057" s="367">
        <v>45200</v>
      </c>
      <c r="W2057" s="367">
        <v>45930</v>
      </c>
      <c r="X2057" s="363" t="s">
        <v>3396</v>
      </c>
      <c r="Y2057" s="363"/>
      <c r="Z2057" s="363"/>
      <c r="AA2057" s="363"/>
      <c r="AB2057" s="363"/>
      <c r="AC2057" s="363"/>
      <c r="AD2057" s="363" t="s">
        <v>360</v>
      </c>
      <c r="AE2057" s="367"/>
      <c r="AF2057" s="362"/>
      <c r="AG2057" s="364">
        <v>5.9282742236602777E-4</v>
      </c>
      <c r="AH2057" s="364">
        <v>6.1860153649292483E-4</v>
      </c>
      <c r="AI2057" s="364">
        <v>1.5370207872021322</v>
      </c>
      <c r="AJ2057" s="362" t="s">
        <v>181</v>
      </c>
      <c r="AK2057" s="368">
        <v>10.318967608188085</v>
      </c>
      <c r="AL2057" s="364">
        <v>1.3643097337677783E-3</v>
      </c>
      <c r="AM2057" s="369"/>
      <c r="AN2057" s="370">
        <v>20</v>
      </c>
      <c r="AO2057" s="371" t="s">
        <v>305</v>
      </c>
      <c r="AP2057" s="371" t="s">
        <v>0</v>
      </c>
      <c r="AQ2057" s="371" t="s">
        <v>386</v>
      </c>
      <c r="AR2057" s="372" t="s">
        <v>0</v>
      </c>
      <c r="AS2057" s="372"/>
      <c r="AT2057" s="363"/>
    </row>
    <row r="2058" spans="1:46" x14ac:dyDescent="0.3">
      <c r="A2058" s="362" t="s">
        <v>2374</v>
      </c>
      <c r="B2058" s="363" t="s">
        <v>294</v>
      </c>
      <c r="C2058" s="363" t="s">
        <v>295</v>
      </c>
      <c r="D2058" s="363" t="s">
        <v>438</v>
      </c>
      <c r="E2058" s="363" t="s">
        <v>297</v>
      </c>
      <c r="F2058" s="363" t="s">
        <v>452</v>
      </c>
      <c r="G2058" s="363" t="s">
        <v>463</v>
      </c>
      <c r="H2058" s="363" t="s">
        <v>524</v>
      </c>
      <c r="I2058" s="363" t="s">
        <v>465</v>
      </c>
      <c r="J2058" s="363" t="s">
        <v>551</v>
      </c>
      <c r="K2058" s="363" t="s">
        <v>474</v>
      </c>
      <c r="L2058" s="364">
        <v>5.8517747251079024</v>
      </c>
      <c r="M2058" s="365">
        <v>1.8</v>
      </c>
      <c r="N2058" s="364">
        <v>5.2393737606973056</v>
      </c>
      <c r="O2058" s="363" t="s">
        <v>576</v>
      </c>
      <c r="P2058" s="363"/>
      <c r="Q2058" s="363" t="s">
        <v>300</v>
      </c>
      <c r="R2058" s="363" t="s">
        <v>524</v>
      </c>
      <c r="S2058" s="363"/>
      <c r="T2058" s="365">
        <v>2.11</v>
      </c>
      <c r="U2058" s="366">
        <v>30</v>
      </c>
      <c r="V2058" s="367">
        <v>45200</v>
      </c>
      <c r="W2058" s="367">
        <v>45930</v>
      </c>
      <c r="X2058" s="363" t="s">
        <v>3396</v>
      </c>
      <c r="Y2058" s="363"/>
      <c r="Z2058" s="363"/>
      <c r="AA2058" s="363"/>
      <c r="AB2058" s="363"/>
      <c r="AC2058" s="363"/>
      <c r="AD2058" s="363" t="s">
        <v>360</v>
      </c>
      <c r="AE2058" s="367"/>
      <c r="AF2058" s="362"/>
      <c r="AG2058" s="364">
        <v>7.8890436785952615E-4</v>
      </c>
      <c r="AH2058" s="364">
        <v>8.2320323873710279E-4</v>
      </c>
      <c r="AI2058" s="364">
        <v>2.0453885342806912</v>
      </c>
      <c r="AJ2058" s="362" t="s">
        <v>181</v>
      </c>
      <c r="AK2058" s="368">
        <v>1.8710816065728841</v>
      </c>
      <c r="AL2058" s="364">
        <v>1.8155535109813548E-3</v>
      </c>
      <c r="AM2058" s="369"/>
      <c r="AN2058" s="370">
        <v>20</v>
      </c>
      <c r="AO2058" s="371" t="s">
        <v>305</v>
      </c>
      <c r="AP2058" s="371" t="s">
        <v>0</v>
      </c>
      <c r="AQ2058" s="371" t="s">
        <v>386</v>
      </c>
      <c r="AR2058" s="372" t="s">
        <v>0</v>
      </c>
      <c r="AS2058" s="372"/>
      <c r="AT2058" s="363"/>
    </row>
    <row r="2059" spans="1:46" x14ac:dyDescent="0.3">
      <c r="A2059" s="362" t="s">
        <v>2375</v>
      </c>
      <c r="B2059" s="363" t="s">
        <v>308</v>
      </c>
      <c r="C2059" s="363" t="s">
        <v>295</v>
      </c>
      <c r="D2059" s="363" t="s">
        <v>438</v>
      </c>
      <c r="E2059" s="363" t="s">
        <v>297</v>
      </c>
      <c r="F2059" s="363" t="s">
        <v>452</v>
      </c>
      <c r="G2059" s="363" t="s">
        <v>463</v>
      </c>
      <c r="H2059" s="363" t="s">
        <v>524</v>
      </c>
      <c r="I2059" s="363" t="s">
        <v>465</v>
      </c>
      <c r="J2059" s="363" t="s">
        <v>551</v>
      </c>
      <c r="K2059" s="363" t="s">
        <v>182</v>
      </c>
      <c r="L2059" s="364">
        <v>5.7566767322229788</v>
      </c>
      <c r="M2059" s="365">
        <v>2.1</v>
      </c>
      <c r="N2059" s="364">
        <v>5.1542279797979802</v>
      </c>
      <c r="O2059" s="363" t="s">
        <v>575</v>
      </c>
      <c r="P2059" s="363"/>
      <c r="Q2059" s="363" t="s">
        <v>300</v>
      </c>
      <c r="R2059" s="363" t="s">
        <v>524</v>
      </c>
      <c r="S2059" s="363"/>
      <c r="T2059" s="365">
        <v>2.11</v>
      </c>
      <c r="U2059" s="366">
        <v>30</v>
      </c>
      <c r="V2059" s="367">
        <v>45200</v>
      </c>
      <c r="W2059" s="367">
        <v>45930</v>
      </c>
      <c r="X2059" s="363" t="s">
        <v>3396</v>
      </c>
      <c r="Y2059" s="363"/>
      <c r="Z2059" s="363"/>
      <c r="AA2059" s="363"/>
      <c r="AB2059" s="363"/>
      <c r="AC2059" s="363"/>
      <c r="AD2059" s="363" t="s">
        <v>360</v>
      </c>
      <c r="AE2059" s="367"/>
      <c r="AF2059" s="362"/>
      <c r="AG2059" s="364">
        <v>7.7510595431451543E-4</v>
      </c>
      <c r="AH2059" s="364">
        <v>8.0880491723901574E-4</v>
      </c>
      <c r="AI2059" s="364">
        <v>2.0096134543013466</v>
      </c>
      <c r="AJ2059" s="362" t="s">
        <v>181</v>
      </c>
      <c r="AK2059" s="368">
        <v>2.3257742002140862</v>
      </c>
      <c r="AL2059" s="364">
        <v>1.7837983842787502E-3</v>
      </c>
      <c r="AM2059" s="369"/>
      <c r="AN2059" s="370">
        <v>20</v>
      </c>
      <c r="AO2059" s="371" t="s">
        <v>305</v>
      </c>
      <c r="AP2059" s="371" t="s">
        <v>0</v>
      </c>
      <c r="AQ2059" s="371" t="s">
        <v>386</v>
      </c>
      <c r="AR2059" s="372" t="s">
        <v>0</v>
      </c>
      <c r="AS2059" s="372"/>
      <c r="AT2059" s="363"/>
    </row>
    <row r="2060" spans="1:46" x14ac:dyDescent="0.3">
      <c r="A2060" s="362" t="s">
        <v>2376</v>
      </c>
      <c r="B2060" s="363" t="s">
        <v>308</v>
      </c>
      <c r="C2060" s="363" t="s">
        <v>295</v>
      </c>
      <c r="D2060" s="363" t="s">
        <v>438</v>
      </c>
      <c r="E2060" s="363" t="s">
        <v>297</v>
      </c>
      <c r="F2060" s="363" t="s">
        <v>452</v>
      </c>
      <c r="G2060" s="363" t="s">
        <v>463</v>
      </c>
      <c r="H2060" s="363" t="s">
        <v>524</v>
      </c>
      <c r="I2060" s="363" t="s">
        <v>465</v>
      </c>
      <c r="J2060" s="363" t="s">
        <v>551</v>
      </c>
      <c r="K2060" s="363" t="s">
        <v>474</v>
      </c>
      <c r="L2060" s="364">
        <v>7.8322505067873811</v>
      </c>
      <c r="M2060" s="365">
        <v>2.1</v>
      </c>
      <c r="N2060" s="364">
        <v>7.0125884402895062</v>
      </c>
      <c r="O2060" s="363" t="s">
        <v>576</v>
      </c>
      <c r="P2060" s="363"/>
      <c r="Q2060" s="363" t="s">
        <v>300</v>
      </c>
      <c r="R2060" s="363" t="s">
        <v>524</v>
      </c>
      <c r="S2060" s="363"/>
      <c r="T2060" s="365">
        <v>2.11</v>
      </c>
      <c r="U2060" s="366">
        <v>30</v>
      </c>
      <c r="V2060" s="367">
        <v>45200</v>
      </c>
      <c r="W2060" s="367">
        <v>45930</v>
      </c>
      <c r="X2060" s="363" t="s">
        <v>3396</v>
      </c>
      <c r="Y2060" s="363"/>
      <c r="Z2060" s="363"/>
      <c r="AA2060" s="363"/>
      <c r="AB2060" s="363"/>
      <c r="AC2060" s="363"/>
      <c r="AD2060" s="363" t="s">
        <v>360</v>
      </c>
      <c r="AE2060" s="367"/>
      <c r="AF2060" s="362"/>
      <c r="AG2060" s="364">
        <v>1.0554123611958568E-3</v>
      </c>
      <c r="AH2060" s="364">
        <v>1.101298090536502E-3</v>
      </c>
      <c r="AI2060" s="364">
        <v>2.7363625180390736</v>
      </c>
      <c r="AJ2060" s="362" t="s">
        <v>181</v>
      </c>
      <c r="AK2060" s="368">
        <v>-4.5785938139871449</v>
      </c>
      <c r="AL2060" s="364">
        <v>2.428884534004068E-3</v>
      </c>
      <c r="AM2060" s="369"/>
      <c r="AN2060" s="370">
        <v>20</v>
      </c>
      <c r="AO2060" s="371" t="s">
        <v>305</v>
      </c>
      <c r="AP2060" s="371" t="s">
        <v>0</v>
      </c>
      <c r="AQ2060" s="371" t="s">
        <v>386</v>
      </c>
      <c r="AR2060" s="372" t="s">
        <v>0</v>
      </c>
      <c r="AS2060" s="372"/>
      <c r="AT2060" s="363"/>
    </row>
    <row r="2061" spans="1:46" x14ac:dyDescent="0.3">
      <c r="A2061" s="362" t="s">
        <v>2377</v>
      </c>
      <c r="B2061" s="363" t="s">
        <v>310</v>
      </c>
      <c r="C2061" s="363" t="s">
        <v>295</v>
      </c>
      <c r="D2061" s="363" t="s">
        <v>438</v>
      </c>
      <c r="E2061" s="363" t="s">
        <v>297</v>
      </c>
      <c r="F2061" s="363" t="s">
        <v>452</v>
      </c>
      <c r="G2061" s="363" t="s">
        <v>463</v>
      </c>
      <c r="H2061" s="363" t="s">
        <v>524</v>
      </c>
      <c r="I2061" s="363" t="s">
        <v>465</v>
      </c>
      <c r="J2061" s="363" t="s">
        <v>551</v>
      </c>
      <c r="K2061" s="363" t="s">
        <v>182</v>
      </c>
      <c r="L2061" s="364">
        <v>5.8734115806798854</v>
      </c>
      <c r="M2061" s="365">
        <v>2.6</v>
      </c>
      <c r="N2061" s="364">
        <v>5.258746272229823</v>
      </c>
      <c r="O2061" s="363" t="s">
        <v>575</v>
      </c>
      <c r="P2061" s="363"/>
      <c r="Q2061" s="363" t="s">
        <v>300</v>
      </c>
      <c r="R2061" s="363" t="s">
        <v>524</v>
      </c>
      <c r="S2061" s="363"/>
      <c r="T2061" s="365">
        <v>2.11</v>
      </c>
      <c r="U2061" s="366">
        <v>30</v>
      </c>
      <c r="V2061" s="367">
        <v>45200</v>
      </c>
      <c r="W2061" s="367">
        <v>45930</v>
      </c>
      <c r="X2061" s="363" t="s">
        <v>3396</v>
      </c>
      <c r="Y2061" s="363"/>
      <c r="Z2061" s="363"/>
      <c r="AA2061" s="363"/>
      <c r="AB2061" s="363"/>
      <c r="AC2061" s="363"/>
      <c r="AD2061" s="363" t="s">
        <v>360</v>
      </c>
      <c r="AE2061" s="367"/>
      <c r="AF2061" s="362"/>
      <c r="AG2061" s="364">
        <v>7.9238695139401279E-4</v>
      </c>
      <c r="AH2061" s="364">
        <v>8.2683723312420502E-4</v>
      </c>
      <c r="AI2061" s="364">
        <v>2.0544178117461467</v>
      </c>
      <c r="AJ2061" s="362" t="s">
        <v>181</v>
      </c>
      <c r="AK2061" s="368">
        <v>1.7588244535895978</v>
      </c>
      <c r="AL2061" s="364">
        <v>1.8235681918741453E-3</v>
      </c>
      <c r="AM2061" s="369"/>
      <c r="AN2061" s="370">
        <v>20</v>
      </c>
      <c r="AO2061" s="371" t="s">
        <v>305</v>
      </c>
      <c r="AP2061" s="371" t="s">
        <v>0</v>
      </c>
      <c r="AQ2061" s="371" t="s">
        <v>386</v>
      </c>
      <c r="AR2061" s="372" t="s">
        <v>0</v>
      </c>
      <c r="AS2061" s="372"/>
      <c r="AT2061" s="363"/>
    </row>
    <row r="2062" spans="1:46" x14ac:dyDescent="0.3">
      <c r="A2062" s="362" t="s">
        <v>2378</v>
      </c>
      <c r="B2062" s="363" t="s">
        <v>310</v>
      </c>
      <c r="C2062" s="363" t="s">
        <v>295</v>
      </c>
      <c r="D2062" s="363" t="s">
        <v>438</v>
      </c>
      <c r="E2062" s="363" t="s">
        <v>297</v>
      </c>
      <c r="F2062" s="363" t="s">
        <v>452</v>
      </c>
      <c r="G2062" s="363" t="s">
        <v>463</v>
      </c>
      <c r="H2062" s="363" t="s">
        <v>524</v>
      </c>
      <c r="I2062" s="363" t="s">
        <v>465</v>
      </c>
      <c r="J2062" s="363" t="s">
        <v>551</v>
      </c>
      <c r="K2062" s="363" t="s">
        <v>474</v>
      </c>
      <c r="L2062" s="364">
        <v>7.8463819140084547</v>
      </c>
      <c r="M2062" s="365">
        <v>2.6</v>
      </c>
      <c r="N2062" s="364">
        <v>7.0252409649805445</v>
      </c>
      <c r="O2062" s="363" t="s">
        <v>576</v>
      </c>
      <c r="P2062" s="363"/>
      <c r="Q2062" s="363" t="s">
        <v>300</v>
      </c>
      <c r="R2062" s="363" t="s">
        <v>524</v>
      </c>
      <c r="S2062" s="363"/>
      <c r="T2062" s="365">
        <v>2.11</v>
      </c>
      <c r="U2062" s="366">
        <v>30</v>
      </c>
      <c r="V2062" s="367">
        <v>45200</v>
      </c>
      <c r="W2062" s="367">
        <v>45930</v>
      </c>
      <c r="X2062" s="363" t="s">
        <v>3396</v>
      </c>
      <c r="Y2062" s="363"/>
      <c r="Z2062" s="363"/>
      <c r="AA2062" s="363"/>
      <c r="AB2062" s="363"/>
      <c r="AC2062" s="363"/>
      <c r="AD2062" s="363" t="s">
        <v>360</v>
      </c>
      <c r="AE2062" s="367"/>
      <c r="AF2062" s="362"/>
      <c r="AG2062" s="364">
        <v>1.0579391864325154E-3</v>
      </c>
      <c r="AH2062" s="364">
        <v>1.1039347735151803E-3</v>
      </c>
      <c r="AI2062" s="364">
        <v>2.7429138055940094</v>
      </c>
      <c r="AJ2062" s="362" t="s">
        <v>181</v>
      </c>
      <c r="AK2062" s="368">
        <v>-4.6241939861727133</v>
      </c>
      <c r="AL2062" s="364">
        <v>2.4346996703082297E-3</v>
      </c>
      <c r="AM2062" s="369"/>
      <c r="AN2062" s="370">
        <v>20</v>
      </c>
      <c r="AO2062" s="371" t="s">
        <v>305</v>
      </c>
      <c r="AP2062" s="371" t="s">
        <v>0</v>
      </c>
      <c r="AQ2062" s="371" t="s">
        <v>386</v>
      </c>
      <c r="AR2062" s="372" t="s">
        <v>0</v>
      </c>
      <c r="AS2062" s="372"/>
      <c r="AT2062" s="363"/>
    </row>
    <row r="2063" spans="1:46" x14ac:dyDescent="0.3">
      <c r="A2063" s="362" t="s">
        <v>2379</v>
      </c>
      <c r="B2063" s="363" t="s">
        <v>294</v>
      </c>
      <c r="C2063" s="363" t="s">
        <v>295</v>
      </c>
      <c r="D2063" s="363" t="s">
        <v>438</v>
      </c>
      <c r="E2063" s="363" t="s">
        <v>297</v>
      </c>
      <c r="F2063" s="363" t="s">
        <v>452</v>
      </c>
      <c r="G2063" s="363" t="s">
        <v>463</v>
      </c>
      <c r="H2063" s="363" t="s">
        <v>533</v>
      </c>
      <c r="I2063" s="363" t="s">
        <v>465</v>
      </c>
      <c r="J2063" s="363" t="s">
        <v>551</v>
      </c>
      <c r="K2063" s="363" t="s">
        <v>182</v>
      </c>
      <c r="L2063" s="364">
        <v>4.8214573947076715</v>
      </c>
      <c r="M2063" s="365">
        <v>1.8</v>
      </c>
      <c r="N2063" s="364">
        <v>4.3168813819444436</v>
      </c>
      <c r="O2063" s="363" t="s">
        <v>577</v>
      </c>
      <c r="P2063" s="363"/>
      <c r="Q2063" s="363" t="s">
        <v>300</v>
      </c>
      <c r="R2063" s="363" t="s">
        <v>533</v>
      </c>
      <c r="S2063" s="363"/>
      <c r="T2063" s="365">
        <v>2.11</v>
      </c>
      <c r="U2063" s="366">
        <v>30</v>
      </c>
      <c r="V2063" s="367">
        <v>45200</v>
      </c>
      <c r="W2063" s="367">
        <v>45930</v>
      </c>
      <c r="X2063" s="363" t="s">
        <v>3396</v>
      </c>
      <c r="Y2063" s="363"/>
      <c r="Z2063" s="363"/>
      <c r="AA2063" s="363"/>
      <c r="AB2063" s="363"/>
      <c r="AC2063" s="363"/>
      <c r="AD2063" s="363" t="s">
        <v>360</v>
      </c>
      <c r="AE2063" s="367"/>
      <c r="AF2063" s="362"/>
      <c r="AG2063" s="364">
        <v>6.4996741488323518E-4</v>
      </c>
      <c r="AH2063" s="364">
        <v>6.782257809741705E-4</v>
      </c>
      <c r="AI2063" s="364">
        <v>1.6851673691011329</v>
      </c>
      <c r="AJ2063" s="362" t="s">
        <v>181</v>
      </c>
      <c r="AK2063" s="368">
        <v>7.3308721516287774</v>
      </c>
      <c r="AL2063" s="364">
        <v>1.4958094671429858E-3</v>
      </c>
      <c r="AM2063" s="369"/>
      <c r="AN2063" s="370">
        <v>20</v>
      </c>
      <c r="AO2063" s="371" t="s">
        <v>305</v>
      </c>
      <c r="AP2063" s="371" t="s">
        <v>0</v>
      </c>
      <c r="AQ2063" s="371" t="s">
        <v>386</v>
      </c>
      <c r="AR2063" s="372" t="s">
        <v>0</v>
      </c>
      <c r="AS2063" s="372"/>
      <c r="AT2063" s="363"/>
    </row>
    <row r="2064" spans="1:46" x14ac:dyDescent="0.3">
      <c r="A2064" s="362" t="s">
        <v>2380</v>
      </c>
      <c r="B2064" s="363" t="s">
        <v>294</v>
      </c>
      <c r="C2064" s="363" t="s">
        <v>295</v>
      </c>
      <c r="D2064" s="363" t="s">
        <v>438</v>
      </c>
      <c r="E2064" s="363" t="s">
        <v>297</v>
      </c>
      <c r="F2064" s="363" t="s">
        <v>452</v>
      </c>
      <c r="G2064" s="363" t="s">
        <v>463</v>
      </c>
      <c r="H2064" s="363" t="s">
        <v>533</v>
      </c>
      <c r="I2064" s="363" t="s">
        <v>465</v>
      </c>
      <c r="J2064" s="363" t="s">
        <v>551</v>
      </c>
      <c r="K2064" s="363" t="s">
        <v>474</v>
      </c>
      <c r="L2064" s="364">
        <v>6.4165572723033035</v>
      </c>
      <c r="M2064" s="365">
        <v>1.8</v>
      </c>
      <c r="N2064" s="364">
        <v>5.7450505847860542</v>
      </c>
      <c r="O2064" s="363" t="s">
        <v>578</v>
      </c>
      <c r="P2064" s="363"/>
      <c r="Q2064" s="363" t="s">
        <v>300</v>
      </c>
      <c r="R2064" s="363" t="s">
        <v>533</v>
      </c>
      <c r="S2064" s="363"/>
      <c r="T2064" s="365">
        <v>2.11</v>
      </c>
      <c r="U2064" s="366">
        <v>30</v>
      </c>
      <c r="V2064" s="367">
        <v>45200</v>
      </c>
      <c r="W2064" s="367">
        <v>45930</v>
      </c>
      <c r="X2064" s="363" t="s">
        <v>3396</v>
      </c>
      <c r="Y2064" s="363"/>
      <c r="Z2064" s="363"/>
      <c r="AA2064" s="363"/>
      <c r="AB2064" s="363"/>
      <c r="AC2064" s="363"/>
      <c r="AD2064" s="363" t="s">
        <v>360</v>
      </c>
      <c r="AE2064" s="367"/>
      <c r="AF2064" s="362"/>
      <c r="AG2064" s="364">
        <v>8.6504527199610223E-4</v>
      </c>
      <c r="AH2064" s="364">
        <v>9.0265448966079089E-4</v>
      </c>
      <c r="AI2064" s="364">
        <v>2.2427986877233304</v>
      </c>
      <c r="AJ2064" s="362" t="s">
        <v>181</v>
      </c>
      <c r="AK2064" s="368">
        <v>-0.37708757045127977</v>
      </c>
      <c r="AL2064" s="364">
        <v>1.9907811956873288E-3</v>
      </c>
      <c r="AM2064" s="369"/>
      <c r="AN2064" s="370">
        <v>20</v>
      </c>
      <c r="AO2064" s="371" t="s">
        <v>305</v>
      </c>
      <c r="AP2064" s="371" t="s">
        <v>0</v>
      </c>
      <c r="AQ2064" s="371" t="s">
        <v>386</v>
      </c>
      <c r="AR2064" s="372" t="s">
        <v>0</v>
      </c>
      <c r="AS2064" s="372"/>
      <c r="AT2064" s="363"/>
    </row>
    <row r="2065" spans="1:46" x14ac:dyDescent="0.3">
      <c r="A2065" s="362" t="s">
        <v>2381</v>
      </c>
      <c r="B2065" s="363" t="s">
        <v>308</v>
      </c>
      <c r="C2065" s="363" t="s">
        <v>295</v>
      </c>
      <c r="D2065" s="363" t="s">
        <v>438</v>
      </c>
      <c r="E2065" s="363" t="s">
        <v>297</v>
      </c>
      <c r="F2065" s="363" t="s">
        <v>452</v>
      </c>
      <c r="G2065" s="363" t="s">
        <v>463</v>
      </c>
      <c r="H2065" s="363" t="s">
        <v>533</v>
      </c>
      <c r="I2065" s="363" t="s">
        <v>465</v>
      </c>
      <c r="J2065" s="363" t="s">
        <v>551</v>
      </c>
      <c r="K2065" s="363" t="s">
        <v>182</v>
      </c>
      <c r="L2065" s="364">
        <v>6.2393794395832902</v>
      </c>
      <c r="M2065" s="365">
        <v>2.1</v>
      </c>
      <c r="N2065" s="364">
        <v>5.5864147979797982</v>
      </c>
      <c r="O2065" s="363" t="s">
        <v>577</v>
      </c>
      <c r="P2065" s="363"/>
      <c r="Q2065" s="363" t="s">
        <v>300</v>
      </c>
      <c r="R2065" s="363" t="s">
        <v>533</v>
      </c>
      <c r="S2065" s="363"/>
      <c r="T2065" s="365">
        <v>2.11</v>
      </c>
      <c r="U2065" s="366">
        <v>30</v>
      </c>
      <c r="V2065" s="367">
        <v>45200</v>
      </c>
      <c r="W2065" s="367">
        <v>45930</v>
      </c>
      <c r="X2065" s="363" t="s">
        <v>3396</v>
      </c>
      <c r="Y2065" s="363"/>
      <c r="Z2065" s="363"/>
      <c r="AA2065" s="363"/>
      <c r="AB2065" s="363"/>
      <c r="AC2065" s="363"/>
      <c r="AD2065" s="363" t="s">
        <v>360</v>
      </c>
      <c r="AE2065" s="367"/>
      <c r="AF2065" s="362"/>
      <c r="AG2065" s="364">
        <v>8.4009931073219244E-4</v>
      </c>
      <c r="AH2065" s="364">
        <v>8.7662396309446126E-4</v>
      </c>
      <c r="AI2065" s="364">
        <v>2.1781214147551871</v>
      </c>
      <c r="AJ2065" s="362" t="s">
        <v>181</v>
      </c>
      <c r="AK2065" s="368">
        <v>0.31459197935310634</v>
      </c>
      <c r="AL2065" s="364">
        <v>1.9333715407244846E-3</v>
      </c>
      <c r="AM2065" s="369"/>
      <c r="AN2065" s="370">
        <v>20</v>
      </c>
      <c r="AO2065" s="371" t="s">
        <v>305</v>
      </c>
      <c r="AP2065" s="371" t="s">
        <v>0</v>
      </c>
      <c r="AQ2065" s="371" t="s">
        <v>386</v>
      </c>
      <c r="AR2065" s="372" t="s">
        <v>0</v>
      </c>
      <c r="AS2065" s="372"/>
      <c r="AT2065" s="363"/>
    </row>
    <row r="2066" spans="1:46" x14ac:dyDescent="0.3">
      <c r="A2066" s="362" t="s">
        <v>2382</v>
      </c>
      <c r="B2066" s="363" t="s">
        <v>308</v>
      </c>
      <c r="C2066" s="363" t="s">
        <v>295</v>
      </c>
      <c r="D2066" s="363" t="s">
        <v>438</v>
      </c>
      <c r="E2066" s="363" t="s">
        <v>297</v>
      </c>
      <c r="F2066" s="363" t="s">
        <v>452</v>
      </c>
      <c r="G2066" s="363" t="s">
        <v>463</v>
      </c>
      <c r="H2066" s="363" t="s">
        <v>533</v>
      </c>
      <c r="I2066" s="363" t="s">
        <v>465</v>
      </c>
      <c r="J2066" s="363" t="s">
        <v>551</v>
      </c>
      <c r="K2066" s="363" t="s">
        <v>474</v>
      </c>
      <c r="L2066" s="364">
        <v>8.4970999286885878</v>
      </c>
      <c r="M2066" s="365">
        <v>2.1</v>
      </c>
      <c r="N2066" s="364">
        <v>7.6078599227985535</v>
      </c>
      <c r="O2066" s="363" t="s">
        <v>578</v>
      </c>
      <c r="P2066" s="363"/>
      <c r="Q2066" s="363" t="s">
        <v>300</v>
      </c>
      <c r="R2066" s="363" t="s">
        <v>533</v>
      </c>
      <c r="S2066" s="363"/>
      <c r="T2066" s="365">
        <v>2.11</v>
      </c>
      <c r="U2066" s="366">
        <v>30</v>
      </c>
      <c r="V2066" s="367">
        <v>45200</v>
      </c>
      <c r="W2066" s="367">
        <v>45930</v>
      </c>
      <c r="X2066" s="363" t="s">
        <v>3396</v>
      </c>
      <c r="Y2066" s="363"/>
      <c r="Z2066" s="363"/>
      <c r="AA2066" s="363"/>
      <c r="AB2066" s="363"/>
      <c r="AC2066" s="363"/>
      <c r="AD2066" s="363" t="s">
        <v>360</v>
      </c>
      <c r="AE2066" s="367"/>
      <c r="AF2066" s="362"/>
      <c r="AG2066" s="364">
        <v>1.1450022303656916E-3</v>
      </c>
      <c r="AH2066" s="364">
        <v>1.1947830216172404E-3</v>
      </c>
      <c r="AI2066" s="364">
        <v>2.9686417379968426</v>
      </c>
      <c r="AJ2066" s="362" t="s">
        <v>181</v>
      </c>
      <c r="AK2066" s="368">
        <v>-6.072435417505587</v>
      </c>
      <c r="AL2066" s="364">
        <v>2.6350631383398175E-3</v>
      </c>
      <c r="AM2066" s="369"/>
      <c r="AN2066" s="370">
        <v>20</v>
      </c>
      <c r="AO2066" s="371" t="s">
        <v>305</v>
      </c>
      <c r="AP2066" s="371" t="s">
        <v>0</v>
      </c>
      <c r="AQ2066" s="371" t="s">
        <v>386</v>
      </c>
      <c r="AR2066" s="372" t="s">
        <v>0</v>
      </c>
      <c r="AS2066" s="372"/>
      <c r="AT2066" s="363"/>
    </row>
    <row r="2067" spans="1:46" x14ac:dyDescent="0.3">
      <c r="A2067" s="362" t="s">
        <v>2383</v>
      </c>
      <c r="B2067" s="363" t="s">
        <v>310</v>
      </c>
      <c r="C2067" s="363" t="s">
        <v>295</v>
      </c>
      <c r="D2067" s="363" t="s">
        <v>438</v>
      </c>
      <c r="E2067" s="363" t="s">
        <v>297</v>
      </c>
      <c r="F2067" s="363" t="s">
        <v>452</v>
      </c>
      <c r="G2067" s="363" t="s">
        <v>463</v>
      </c>
      <c r="H2067" s="363" t="s">
        <v>533</v>
      </c>
      <c r="I2067" s="363" t="s">
        <v>465</v>
      </c>
      <c r="J2067" s="363" t="s">
        <v>551</v>
      </c>
      <c r="K2067" s="363" t="s">
        <v>182</v>
      </c>
      <c r="L2067" s="364">
        <v>6.4352161666579608</v>
      </c>
      <c r="M2067" s="365">
        <v>2.6</v>
      </c>
      <c r="N2067" s="364">
        <v>5.7617567852257183</v>
      </c>
      <c r="O2067" s="363" t="s">
        <v>577</v>
      </c>
      <c r="P2067" s="363"/>
      <c r="Q2067" s="363" t="s">
        <v>300</v>
      </c>
      <c r="R2067" s="363" t="s">
        <v>533</v>
      </c>
      <c r="S2067" s="363"/>
      <c r="T2067" s="365">
        <v>2.11</v>
      </c>
      <c r="U2067" s="366">
        <v>30</v>
      </c>
      <c r="V2067" s="367">
        <v>45200</v>
      </c>
      <c r="W2067" s="367">
        <v>45930</v>
      </c>
      <c r="X2067" s="363" t="s">
        <v>3396</v>
      </c>
      <c r="Y2067" s="363"/>
      <c r="Z2067" s="363"/>
      <c r="AA2067" s="363"/>
      <c r="AB2067" s="363"/>
      <c r="AC2067" s="363"/>
      <c r="AD2067" s="363" t="s">
        <v>360</v>
      </c>
      <c r="AE2067" s="367"/>
      <c r="AF2067" s="362"/>
      <c r="AG2067" s="364">
        <v>8.6818048587517925E-4</v>
      </c>
      <c r="AH2067" s="364">
        <v>9.0592601194478114E-4</v>
      </c>
      <c r="AI2067" s="364">
        <v>2.2509273415653435</v>
      </c>
      <c r="AJ2067" s="362" t="s">
        <v>181</v>
      </c>
      <c r="AK2067" s="368">
        <v>-0.46120625515167185</v>
      </c>
      <c r="AL2067" s="364">
        <v>1.9979964537055858E-3</v>
      </c>
      <c r="AM2067" s="369"/>
      <c r="AN2067" s="370">
        <v>20</v>
      </c>
      <c r="AO2067" s="371" t="s">
        <v>305</v>
      </c>
      <c r="AP2067" s="371" t="s">
        <v>0</v>
      </c>
      <c r="AQ2067" s="371" t="s">
        <v>386</v>
      </c>
      <c r="AR2067" s="372" t="s">
        <v>0</v>
      </c>
      <c r="AS2067" s="372"/>
      <c r="AT2067" s="363"/>
    </row>
    <row r="2068" spans="1:46" x14ac:dyDescent="0.3">
      <c r="A2068" s="362" t="s">
        <v>2384</v>
      </c>
      <c r="B2068" s="363" t="s">
        <v>310</v>
      </c>
      <c r="C2068" s="363" t="s">
        <v>295</v>
      </c>
      <c r="D2068" s="363" t="s">
        <v>438</v>
      </c>
      <c r="E2068" s="363" t="s">
        <v>297</v>
      </c>
      <c r="F2068" s="363" t="s">
        <v>452</v>
      </c>
      <c r="G2068" s="363" t="s">
        <v>463</v>
      </c>
      <c r="H2068" s="363" t="s">
        <v>533</v>
      </c>
      <c r="I2068" s="363" t="s">
        <v>465</v>
      </c>
      <c r="J2068" s="363" t="s">
        <v>551</v>
      </c>
      <c r="K2068" s="363" t="s">
        <v>474</v>
      </c>
      <c r="L2068" s="364">
        <v>8.5886072301984431</v>
      </c>
      <c r="M2068" s="365">
        <v>2.6</v>
      </c>
      <c r="N2068" s="364">
        <v>7.6897907859922174</v>
      </c>
      <c r="O2068" s="363" t="s">
        <v>578</v>
      </c>
      <c r="P2068" s="363"/>
      <c r="Q2068" s="363" t="s">
        <v>300</v>
      </c>
      <c r="R2068" s="363" t="s">
        <v>533</v>
      </c>
      <c r="S2068" s="363"/>
      <c r="T2068" s="365">
        <v>2.11</v>
      </c>
      <c r="U2068" s="366">
        <v>30</v>
      </c>
      <c r="V2068" s="367">
        <v>45200</v>
      </c>
      <c r="W2068" s="367">
        <v>45930</v>
      </c>
      <c r="X2068" s="363" t="s">
        <v>3396</v>
      </c>
      <c r="Y2068" s="363"/>
      <c r="Z2068" s="363"/>
      <c r="AA2068" s="363"/>
      <c r="AB2068" s="363"/>
      <c r="AC2068" s="363"/>
      <c r="AD2068" s="363" t="s">
        <v>360</v>
      </c>
      <c r="AE2068" s="367"/>
      <c r="AF2068" s="362"/>
      <c r="AG2068" s="364">
        <v>1.1580145148788344E-3</v>
      </c>
      <c r="AH2068" s="364">
        <v>1.2083610358747242E-3</v>
      </c>
      <c r="AI2068" s="364">
        <v>3.0023786250420907</v>
      </c>
      <c r="AJ2068" s="362" t="s">
        <v>181</v>
      </c>
      <c r="AK2068" s="368">
        <v>-6.2701812647901036</v>
      </c>
      <c r="AL2068" s="364">
        <v>2.6650090985806301E-3</v>
      </c>
      <c r="AM2068" s="369"/>
      <c r="AN2068" s="370">
        <v>20</v>
      </c>
      <c r="AO2068" s="371" t="s">
        <v>305</v>
      </c>
      <c r="AP2068" s="371" t="s">
        <v>0</v>
      </c>
      <c r="AQ2068" s="371" t="s">
        <v>386</v>
      </c>
      <c r="AR2068" s="372" t="s">
        <v>0</v>
      </c>
      <c r="AS2068" s="372"/>
      <c r="AT2068" s="363"/>
    </row>
    <row r="2069" spans="1:46" x14ac:dyDescent="0.3">
      <c r="A2069" s="362" t="s">
        <v>2385</v>
      </c>
      <c r="B2069" s="363" t="s">
        <v>294</v>
      </c>
      <c r="C2069" s="363" t="s">
        <v>295</v>
      </c>
      <c r="D2069" s="363" t="s">
        <v>438</v>
      </c>
      <c r="E2069" s="363" t="s">
        <v>297</v>
      </c>
      <c r="F2069" s="363" t="s">
        <v>452</v>
      </c>
      <c r="G2069" s="363" t="s">
        <v>463</v>
      </c>
      <c r="H2069" s="363" t="s">
        <v>542</v>
      </c>
      <c r="I2069" s="363" t="s">
        <v>465</v>
      </c>
      <c r="J2069" s="363" t="s">
        <v>551</v>
      </c>
      <c r="K2069" s="363" t="s">
        <v>182</v>
      </c>
      <c r="L2069" s="364">
        <v>1.4958568405710291</v>
      </c>
      <c r="M2069" s="365">
        <v>1.8</v>
      </c>
      <c r="N2069" s="364">
        <v>1.3440839467592591</v>
      </c>
      <c r="O2069" s="363" t="s">
        <v>579</v>
      </c>
      <c r="P2069" s="363"/>
      <c r="Q2069" s="363" t="s">
        <v>300</v>
      </c>
      <c r="R2069" s="363" t="s">
        <v>542</v>
      </c>
      <c r="S2069" s="363"/>
      <c r="T2069" s="365">
        <v>2.11</v>
      </c>
      <c r="U2069" s="366">
        <v>30</v>
      </c>
      <c r="V2069" s="367">
        <v>45200</v>
      </c>
      <c r="W2069" s="367">
        <v>45930</v>
      </c>
      <c r="X2069" s="363" t="s">
        <v>3396</v>
      </c>
      <c r="Y2069" s="363"/>
      <c r="Z2069" s="363"/>
      <c r="AA2069" s="363"/>
      <c r="AB2069" s="363"/>
      <c r="AC2069" s="363"/>
      <c r="AD2069" s="363" t="s">
        <v>360</v>
      </c>
      <c r="AE2069" s="367"/>
      <c r="AF2069" s="362"/>
      <c r="AG2069" s="364">
        <v>1.2506821495206316E-4</v>
      </c>
      <c r="AH2069" s="364">
        <v>1.3024743861259774E-4</v>
      </c>
      <c r="AI2069" s="364">
        <v>0.44720150229997757</v>
      </c>
      <c r="AJ2069" s="362" t="s">
        <v>0</v>
      </c>
      <c r="AK2069" s="368">
        <v>84.255522837885039</v>
      </c>
      <c r="AL2069" s="364">
        <v>4.6407478910272666E-4</v>
      </c>
      <c r="AM2069" s="369"/>
      <c r="AN2069" s="370">
        <v>20</v>
      </c>
      <c r="AO2069" s="371" t="s">
        <v>305</v>
      </c>
      <c r="AP2069" s="371" t="s">
        <v>0</v>
      </c>
      <c r="AQ2069" s="371" t="s">
        <v>386</v>
      </c>
      <c r="AR2069" s="372" t="s">
        <v>0</v>
      </c>
      <c r="AS2069" s="372"/>
      <c r="AT2069" s="363"/>
    </row>
    <row r="2070" spans="1:46" x14ac:dyDescent="0.3">
      <c r="A2070" s="362" t="s">
        <v>2386</v>
      </c>
      <c r="B2070" s="363" t="s">
        <v>294</v>
      </c>
      <c r="C2070" s="363" t="s">
        <v>295</v>
      </c>
      <c r="D2070" s="363" t="s">
        <v>438</v>
      </c>
      <c r="E2070" s="363" t="s">
        <v>297</v>
      </c>
      <c r="F2070" s="363" t="s">
        <v>452</v>
      </c>
      <c r="G2070" s="363" t="s">
        <v>463</v>
      </c>
      <c r="H2070" s="363" t="s">
        <v>542</v>
      </c>
      <c r="I2070" s="363" t="s">
        <v>465</v>
      </c>
      <c r="J2070" s="363" t="s">
        <v>551</v>
      </c>
      <c r="K2070" s="363" t="s">
        <v>474</v>
      </c>
      <c r="L2070" s="364">
        <v>2.0009864896514737</v>
      </c>
      <c r="M2070" s="365">
        <v>1.8</v>
      </c>
      <c r="N2070" s="364">
        <v>1.7979620412044375</v>
      </c>
      <c r="O2070" s="363" t="s">
        <v>580</v>
      </c>
      <c r="P2070" s="363"/>
      <c r="Q2070" s="363" t="s">
        <v>300</v>
      </c>
      <c r="R2070" s="363" t="s">
        <v>542</v>
      </c>
      <c r="S2070" s="363"/>
      <c r="T2070" s="365">
        <v>2.11</v>
      </c>
      <c r="U2070" s="366">
        <v>30</v>
      </c>
      <c r="V2070" s="367">
        <v>45200</v>
      </c>
      <c r="W2070" s="367">
        <v>45930</v>
      </c>
      <c r="X2070" s="363" t="s">
        <v>3396</v>
      </c>
      <c r="Y2070" s="363"/>
      <c r="Z2070" s="363"/>
      <c r="AA2070" s="363"/>
      <c r="AB2070" s="363"/>
      <c r="AC2070" s="363"/>
      <c r="AD2070" s="363" t="s">
        <v>360</v>
      </c>
      <c r="AE2070" s="367"/>
      <c r="AF2070" s="362"/>
      <c r="AG2070" s="364">
        <v>1.6731103532011742E-4</v>
      </c>
      <c r="AH2070" s="364">
        <v>1.742395844573272E-4</v>
      </c>
      <c r="AI2070" s="364">
        <v>0.59824749537841559</v>
      </c>
      <c r="AJ2070" s="362" t="s">
        <v>0</v>
      </c>
      <c r="AK2070" s="368">
        <v>59.026571797137699</v>
      </c>
      <c r="AL2070" s="364">
        <v>6.2081987386245559E-4</v>
      </c>
      <c r="AM2070" s="369"/>
      <c r="AN2070" s="370">
        <v>20</v>
      </c>
      <c r="AO2070" s="371" t="s">
        <v>305</v>
      </c>
      <c r="AP2070" s="371" t="s">
        <v>0</v>
      </c>
      <c r="AQ2070" s="371" t="s">
        <v>386</v>
      </c>
      <c r="AR2070" s="372" t="s">
        <v>0</v>
      </c>
      <c r="AS2070" s="372"/>
      <c r="AT2070" s="363"/>
    </row>
    <row r="2071" spans="1:46" x14ac:dyDescent="0.3">
      <c r="A2071" s="362" t="s">
        <v>2387</v>
      </c>
      <c r="B2071" s="363" t="s">
        <v>308</v>
      </c>
      <c r="C2071" s="363" t="s">
        <v>295</v>
      </c>
      <c r="D2071" s="363" t="s">
        <v>438</v>
      </c>
      <c r="E2071" s="363" t="s">
        <v>297</v>
      </c>
      <c r="F2071" s="363" t="s">
        <v>452</v>
      </c>
      <c r="G2071" s="363" t="s">
        <v>463</v>
      </c>
      <c r="H2071" s="363" t="s">
        <v>542</v>
      </c>
      <c r="I2071" s="363" t="s">
        <v>465</v>
      </c>
      <c r="J2071" s="363" t="s">
        <v>551</v>
      </c>
      <c r="K2071" s="363" t="s">
        <v>182</v>
      </c>
      <c r="L2071" s="364">
        <v>2.6899755805745733</v>
      </c>
      <c r="M2071" s="365">
        <v>2.1</v>
      </c>
      <c r="N2071" s="364">
        <v>2.417044797979798</v>
      </c>
      <c r="O2071" s="363" t="s">
        <v>579</v>
      </c>
      <c r="P2071" s="363"/>
      <c r="Q2071" s="363" t="s">
        <v>300</v>
      </c>
      <c r="R2071" s="363" t="s">
        <v>542</v>
      </c>
      <c r="S2071" s="363"/>
      <c r="T2071" s="365">
        <v>2.11</v>
      </c>
      <c r="U2071" s="366">
        <v>30</v>
      </c>
      <c r="V2071" s="367">
        <v>45200</v>
      </c>
      <c r="W2071" s="367">
        <v>45930</v>
      </c>
      <c r="X2071" s="363" t="s">
        <v>3396</v>
      </c>
      <c r="Y2071" s="363"/>
      <c r="Z2071" s="363"/>
      <c r="AA2071" s="363"/>
      <c r="AB2071" s="363"/>
      <c r="AC2071" s="363"/>
      <c r="AD2071" s="363" t="s">
        <v>360</v>
      </c>
      <c r="AE2071" s="367"/>
      <c r="AF2071" s="362"/>
      <c r="AG2071" s="364">
        <v>2.2463697226962897E-4</v>
      </c>
      <c r="AH2071" s="364">
        <v>2.33939456695873E-4</v>
      </c>
      <c r="AI2071" s="364">
        <v>0.80322559580466202</v>
      </c>
      <c r="AJ2071" s="362" t="s">
        <v>0</v>
      </c>
      <c r="AK2071" s="368">
        <v>39.964804490323147</v>
      </c>
      <c r="AL2071" s="364">
        <v>8.3353196949888524E-4</v>
      </c>
      <c r="AM2071" s="369"/>
      <c r="AN2071" s="370">
        <v>20</v>
      </c>
      <c r="AO2071" s="371" t="s">
        <v>305</v>
      </c>
      <c r="AP2071" s="371" t="s">
        <v>0</v>
      </c>
      <c r="AQ2071" s="371" t="s">
        <v>386</v>
      </c>
      <c r="AR2071" s="372" t="s">
        <v>0</v>
      </c>
      <c r="AS2071" s="372"/>
      <c r="AT2071" s="363"/>
    </row>
    <row r="2072" spans="1:46" x14ac:dyDescent="0.3">
      <c r="A2072" s="362" t="s">
        <v>2388</v>
      </c>
      <c r="B2072" s="363" t="s">
        <v>308</v>
      </c>
      <c r="C2072" s="363" t="s">
        <v>295</v>
      </c>
      <c r="D2072" s="363" t="s">
        <v>438</v>
      </c>
      <c r="E2072" s="363" t="s">
        <v>297</v>
      </c>
      <c r="F2072" s="363" t="s">
        <v>452</v>
      </c>
      <c r="G2072" s="363" t="s">
        <v>463</v>
      </c>
      <c r="H2072" s="363" t="s">
        <v>542</v>
      </c>
      <c r="I2072" s="363" t="s">
        <v>465</v>
      </c>
      <c r="J2072" s="363" t="s">
        <v>551</v>
      </c>
      <c r="K2072" s="363" t="s">
        <v>474</v>
      </c>
      <c r="L2072" s="364">
        <v>3.667927270299987</v>
      </c>
      <c r="M2072" s="365">
        <v>2.1</v>
      </c>
      <c r="N2072" s="364">
        <v>3.2957713787696026</v>
      </c>
      <c r="O2072" s="363" t="s">
        <v>580</v>
      </c>
      <c r="P2072" s="363"/>
      <c r="Q2072" s="363" t="s">
        <v>300</v>
      </c>
      <c r="R2072" s="363" t="s">
        <v>542</v>
      </c>
      <c r="S2072" s="363"/>
      <c r="T2072" s="365">
        <v>2.11</v>
      </c>
      <c r="U2072" s="366">
        <v>30</v>
      </c>
      <c r="V2072" s="367">
        <v>45200</v>
      </c>
      <c r="W2072" s="367">
        <v>45930</v>
      </c>
      <c r="X2072" s="363" t="s">
        <v>3396</v>
      </c>
      <c r="Y2072" s="363"/>
      <c r="Z2072" s="363"/>
      <c r="AA2072" s="363"/>
      <c r="AB2072" s="363"/>
      <c r="AC2072" s="363"/>
      <c r="AD2072" s="363" t="s">
        <v>360</v>
      </c>
      <c r="AE2072" s="367"/>
      <c r="AF2072" s="362"/>
      <c r="AG2072" s="364">
        <v>3.0654906163170797E-4</v>
      </c>
      <c r="AH2072" s="364">
        <v>3.1924362318538609E-4</v>
      </c>
      <c r="AI2072" s="364">
        <v>1.0961154354277187</v>
      </c>
      <c r="AJ2072" s="362" t="s">
        <v>181</v>
      </c>
      <c r="AK2072" s="368">
        <v>25.099130602189675</v>
      </c>
      <c r="AL2072" s="364">
        <v>1.1374727877974467E-3</v>
      </c>
      <c r="AM2072" s="369"/>
      <c r="AN2072" s="370">
        <v>20</v>
      </c>
      <c r="AO2072" s="371" t="s">
        <v>305</v>
      </c>
      <c r="AP2072" s="371" t="s">
        <v>0</v>
      </c>
      <c r="AQ2072" s="371" t="s">
        <v>386</v>
      </c>
      <c r="AR2072" s="372" t="s">
        <v>0</v>
      </c>
      <c r="AS2072" s="372"/>
      <c r="AT2072" s="363"/>
    </row>
    <row r="2073" spans="1:46" x14ac:dyDescent="0.3">
      <c r="A2073" s="362" t="s">
        <v>2389</v>
      </c>
      <c r="B2073" s="363" t="s">
        <v>310</v>
      </c>
      <c r="C2073" s="363" t="s">
        <v>295</v>
      </c>
      <c r="D2073" s="363" t="s">
        <v>438</v>
      </c>
      <c r="E2073" s="363" t="s">
        <v>297</v>
      </c>
      <c r="F2073" s="363" t="s">
        <v>452</v>
      </c>
      <c r="G2073" s="363" t="s">
        <v>463</v>
      </c>
      <c r="H2073" s="363" t="s">
        <v>542</v>
      </c>
      <c r="I2073" s="363" t="s">
        <v>465</v>
      </c>
      <c r="J2073" s="363" t="s">
        <v>551</v>
      </c>
      <c r="K2073" s="363" t="s">
        <v>182</v>
      </c>
      <c r="L2073" s="364">
        <v>2.9856536607285702</v>
      </c>
      <c r="M2073" s="365">
        <v>2.6</v>
      </c>
      <c r="N2073" s="364">
        <v>2.6827227359781127</v>
      </c>
      <c r="O2073" s="363" t="s">
        <v>579</v>
      </c>
      <c r="P2073" s="363"/>
      <c r="Q2073" s="363" t="s">
        <v>300</v>
      </c>
      <c r="R2073" s="363" t="s">
        <v>542</v>
      </c>
      <c r="S2073" s="363"/>
      <c r="T2073" s="365">
        <v>2.11</v>
      </c>
      <c r="U2073" s="366">
        <v>30</v>
      </c>
      <c r="V2073" s="367">
        <v>45200</v>
      </c>
      <c r="W2073" s="367">
        <v>45930</v>
      </c>
      <c r="X2073" s="363" t="s">
        <v>3396</v>
      </c>
      <c r="Y2073" s="363"/>
      <c r="Z2073" s="363"/>
      <c r="AA2073" s="363"/>
      <c r="AB2073" s="363"/>
      <c r="AC2073" s="363"/>
      <c r="AD2073" s="363" t="s">
        <v>360</v>
      </c>
      <c r="AE2073" s="367"/>
      <c r="AF2073" s="362"/>
      <c r="AG2073" s="364">
        <v>2.4982159461624947E-4</v>
      </c>
      <c r="AH2073" s="364">
        <v>2.6016700423327232E-4</v>
      </c>
      <c r="AI2073" s="364">
        <v>0.89327726043090661</v>
      </c>
      <c r="AJ2073" s="362" t="s">
        <v>0</v>
      </c>
      <c r="AK2073" s="368">
        <v>34.356364784432586</v>
      </c>
      <c r="AL2073" s="364">
        <v>9.2698135876712886E-4</v>
      </c>
      <c r="AM2073" s="369"/>
      <c r="AN2073" s="370">
        <v>20</v>
      </c>
      <c r="AO2073" s="371" t="s">
        <v>305</v>
      </c>
      <c r="AP2073" s="371" t="s">
        <v>0</v>
      </c>
      <c r="AQ2073" s="371" t="s">
        <v>386</v>
      </c>
      <c r="AR2073" s="372" t="s">
        <v>0</v>
      </c>
      <c r="AS2073" s="372"/>
      <c r="AT2073" s="363"/>
    </row>
    <row r="2074" spans="1:46" x14ac:dyDescent="0.3">
      <c r="A2074" s="362" t="s">
        <v>2390</v>
      </c>
      <c r="B2074" s="363" t="s">
        <v>310</v>
      </c>
      <c r="C2074" s="363" t="s">
        <v>295</v>
      </c>
      <c r="D2074" s="363" t="s">
        <v>438</v>
      </c>
      <c r="E2074" s="363" t="s">
        <v>297</v>
      </c>
      <c r="F2074" s="363" t="s">
        <v>452</v>
      </c>
      <c r="G2074" s="363" t="s">
        <v>463</v>
      </c>
      <c r="H2074" s="363" t="s">
        <v>542</v>
      </c>
      <c r="I2074" s="363" t="s">
        <v>465</v>
      </c>
      <c r="J2074" s="363" t="s">
        <v>551</v>
      </c>
      <c r="K2074" s="363" t="s">
        <v>474</v>
      </c>
      <c r="L2074" s="364">
        <v>3.9847311967950527</v>
      </c>
      <c r="M2074" s="365">
        <v>2.6</v>
      </c>
      <c r="N2074" s="364">
        <v>3.5804316887159535</v>
      </c>
      <c r="O2074" s="363" t="s">
        <v>580</v>
      </c>
      <c r="P2074" s="363"/>
      <c r="Q2074" s="363" t="s">
        <v>300</v>
      </c>
      <c r="R2074" s="363" t="s">
        <v>542</v>
      </c>
      <c r="S2074" s="363"/>
      <c r="T2074" s="365">
        <v>2.11</v>
      </c>
      <c r="U2074" s="366">
        <v>30</v>
      </c>
      <c r="V2074" s="367">
        <v>45200</v>
      </c>
      <c r="W2074" s="367">
        <v>45930</v>
      </c>
      <c r="X2074" s="363" t="s">
        <v>3396</v>
      </c>
      <c r="Y2074" s="363"/>
      <c r="Z2074" s="363"/>
      <c r="AA2074" s="363"/>
      <c r="AB2074" s="363"/>
      <c r="AC2074" s="363"/>
      <c r="AD2074" s="363" t="s">
        <v>360</v>
      </c>
      <c r="AE2074" s="367"/>
      <c r="AF2074" s="362"/>
      <c r="AG2074" s="364">
        <v>3.3322222441358357E-4</v>
      </c>
      <c r="AH2074" s="364">
        <v>3.4702135338940111E-4</v>
      </c>
      <c r="AI2074" s="364">
        <v>1.191489615603861</v>
      </c>
      <c r="AJ2074" s="362" t="s">
        <v>181</v>
      </c>
      <c r="AK2074" s="368">
        <v>21.835820159502685</v>
      </c>
      <c r="AL2074" s="364">
        <v>1.2364455155800093E-3</v>
      </c>
      <c r="AM2074" s="369"/>
      <c r="AN2074" s="370">
        <v>20</v>
      </c>
      <c r="AO2074" s="371" t="s">
        <v>305</v>
      </c>
      <c r="AP2074" s="371" t="s">
        <v>0</v>
      </c>
      <c r="AQ2074" s="371" t="s">
        <v>386</v>
      </c>
      <c r="AR2074" s="372" t="s">
        <v>0</v>
      </c>
      <c r="AS2074" s="372"/>
      <c r="AT2074" s="363"/>
    </row>
    <row r="2075" spans="1:46" x14ac:dyDescent="0.3">
      <c r="A2075" s="362" t="s">
        <v>593</v>
      </c>
      <c r="B2075" s="363" t="s">
        <v>312</v>
      </c>
      <c r="C2075" s="363" t="s">
        <v>295</v>
      </c>
      <c r="D2075" s="363" t="s">
        <v>438</v>
      </c>
      <c r="E2075" s="363" t="s">
        <v>297</v>
      </c>
      <c r="F2075" s="363" t="s">
        <v>298</v>
      </c>
      <c r="G2075" s="363" t="s">
        <v>586</v>
      </c>
      <c r="H2075" s="363" t="s">
        <v>587</v>
      </c>
      <c r="I2075" s="363" t="s">
        <v>594</v>
      </c>
      <c r="J2075" s="363" t="s">
        <v>589</v>
      </c>
      <c r="K2075" s="363"/>
      <c r="L2075" s="364">
        <v>251.12969044898477</v>
      </c>
      <c r="M2075" s="365">
        <v>50</v>
      </c>
      <c r="N2075" s="364">
        <v>226.4</v>
      </c>
      <c r="O2075" s="363" t="s">
        <v>2736</v>
      </c>
      <c r="P2075" s="363"/>
      <c r="Q2075" s="363" t="s">
        <v>300</v>
      </c>
      <c r="R2075" s="363" t="s">
        <v>443</v>
      </c>
      <c r="S2075" s="363"/>
      <c r="T2075" s="365">
        <v>0</v>
      </c>
      <c r="U2075" s="366">
        <v>1</v>
      </c>
      <c r="V2075" s="367">
        <v>45200</v>
      </c>
      <c r="W2075" s="367">
        <v>45930</v>
      </c>
      <c r="X2075" s="363" t="s">
        <v>590</v>
      </c>
      <c r="Y2075" s="363"/>
      <c r="Z2075" s="363"/>
      <c r="AA2075" s="363"/>
      <c r="AB2075" s="363"/>
      <c r="AC2075" s="363"/>
      <c r="AD2075" s="363" t="s">
        <v>304</v>
      </c>
      <c r="AE2075" s="367">
        <v>44669</v>
      </c>
      <c r="AF2075" s="362" t="s">
        <v>2450</v>
      </c>
      <c r="AG2075" s="364">
        <v>3.0197097093943536E-2</v>
      </c>
      <c r="AH2075" s="364">
        <v>3.1357650532010888E-2</v>
      </c>
      <c r="AI2075" s="364">
        <v>9999</v>
      </c>
      <c r="AJ2075" s="362" t="s">
        <v>181</v>
      </c>
      <c r="AK2075" s="368">
        <v>-21.675895580286014</v>
      </c>
      <c r="AL2075" s="364">
        <v>2.3355061211755572</v>
      </c>
      <c r="AM2075" s="369"/>
      <c r="AN2075" s="370">
        <v>17</v>
      </c>
      <c r="AO2075" s="371" t="s">
        <v>305</v>
      </c>
      <c r="AP2075" s="371" t="s">
        <v>0</v>
      </c>
      <c r="AQ2075" s="371" t="s">
        <v>306</v>
      </c>
      <c r="AR2075" s="372" t="s">
        <v>0</v>
      </c>
      <c r="AS2075" s="372"/>
      <c r="AT2075" s="363"/>
    </row>
    <row r="2076" spans="1:46" x14ac:dyDescent="0.3">
      <c r="A2076" s="362" t="s">
        <v>595</v>
      </c>
      <c r="B2076" s="363" t="s">
        <v>312</v>
      </c>
      <c r="C2076" s="363" t="s">
        <v>295</v>
      </c>
      <c r="D2076" s="363" t="s">
        <v>438</v>
      </c>
      <c r="E2076" s="363" t="s">
        <v>297</v>
      </c>
      <c r="F2076" s="363" t="s">
        <v>298</v>
      </c>
      <c r="G2076" s="363" t="s">
        <v>586</v>
      </c>
      <c r="H2076" s="363" t="s">
        <v>587</v>
      </c>
      <c r="I2076" s="363" t="s">
        <v>596</v>
      </c>
      <c r="J2076" s="363" t="s">
        <v>589</v>
      </c>
      <c r="K2076" s="363"/>
      <c r="L2076" s="364">
        <v>251.12969044898477</v>
      </c>
      <c r="M2076" s="365">
        <v>50</v>
      </c>
      <c r="N2076" s="364">
        <v>226.4</v>
      </c>
      <c r="O2076" s="363" t="s">
        <v>2737</v>
      </c>
      <c r="P2076" s="363"/>
      <c r="Q2076" s="363" t="s">
        <v>300</v>
      </c>
      <c r="R2076" s="363" t="s">
        <v>443</v>
      </c>
      <c r="S2076" s="363"/>
      <c r="T2076" s="365">
        <v>0</v>
      </c>
      <c r="U2076" s="366">
        <v>1</v>
      </c>
      <c r="V2076" s="367">
        <v>45200</v>
      </c>
      <c r="W2076" s="367">
        <v>45930</v>
      </c>
      <c r="X2076" s="363" t="s">
        <v>590</v>
      </c>
      <c r="Y2076" s="363"/>
      <c r="Z2076" s="363"/>
      <c r="AA2076" s="363"/>
      <c r="AB2076" s="363"/>
      <c r="AC2076" s="363"/>
      <c r="AD2076" s="363" t="s">
        <v>304</v>
      </c>
      <c r="AE2076" s="367">
        <v>44669</v>
      </c>
      <c r="AF2076" s="362" t="s">
        <v>2450</v>
      </c>
      <c r="AG2076" s="364">
        <v>3.0197097093943536E-2</v>
      </c>
      <c r="AH2076" s="364">
        <v>3.1357650532010888E-2</v>
      </c>
      <c r="AI2076" s="364">
        <v>9999</v>
      </c>
      <c r="AJ2076" s="362" t="s">
        <v>181</v>
      </c>
      <c r="AK2076" s="368">
        <v>-21.675895580286014</v>
      </c>
      <c r="AL2076" s="364">
        <v>2.3355061211755572</v>
      </c>
      <c r="AM2076" s="369"/>
      <c r="AN2076" s="370">
        <v>17</v>
      </c>
      <c r="AO2076" s="371" t="s">
        <v>305</v>
      </c>
      <c r="AP2076" s="371" t="s">
        <v>0</v>
      </c>
      <c r="AQ2076" s="371" t="s">
        <v>306</v>
      </c>
      <c r="AR2076" s="372" t="s">
        <v>0</v>
      </c>
      <c r="AS2076" s="372"/>
      <c r="AT2076" s="363"/>
    </row>
    <row r="2077" spans="1:46" x14ac:dyDescent="0.3">
      <c r="A2077" s="362" t="s">
        <v>597</v>
      </c>
      <c r="B2077" s="363" t="s">
        <v>312</v>
      </c>
      <c r="C2077" s="363" t="s">
        <v>295</v>
      </c>
      <c r="D2077" s="363" t="s">
        <v>438</v>
      </c>
      <c r="E2077" s="363" t="s">
        <v>297</v>
      </c>
      <c r="F2077" s="363" t="s">
        <v>298</v>
      </c>
      <c r="G2077" s="363" t="s">
        <v>586</v>
      </c>
      <c r="H2077" s="363" t="s">
        <v>587</v>
      </c>
      <c r="I2077" s="363" t="s">
        <v>598</v>
      </c>
      <c r="J2077" s="363" t="s">
        <v>589</v>
      </c>
      <c r="K2077" s="363"/>
      <c r="L2077" s="364">
        <v>251.12969044898477</v>
      </c>
      <c r="M2077" s="365">
        <v>50</v>
      </c>
      <c r="N2077" s="364">
        <v>226.4</v>
      </c>
      <c r="O2077" s="363" t="s">
        <v>2738</v>
      </c>
      <c r="P2077" s="363"/>
      <c r="Q2077" s="363" t="s">
        <v>300</v>
      </c>
      <c r="R2077" s="363" t="s">
        <v>443</v>
      </c>
      <c r="S2077" s="363"/>
      <c r="T2077" s="365">
        <v>0</v>
      </c>
      <c r="U2077" s="366">
        <v>1</v>
      </c>
      <c r="V2077" s="367">
        <v>45200</v>
      </c>
      <c r="W2077" s="367">
        <v>45930</v>
      </c>
      <c r="X2077" s="363" t="s">
        <v>590</v>
      </c>
      <c r="Y2077" s="363"/>
      <c r="Z2077" s="363"/>
      <c r="AA2077" s="363"/>
      <c r="AB2077" s="363"/>
      <c r="AC2077" s="363"/>
      <c r="AD2077" s="363" t="s">
        <v>304</v>
      </c>
      <c r="AE2077" s="367">
        <v>44669</v>
      </c>
      <c r="AF2077" s="362" t="s">
        <v>2450</v>
      </c>
      <c r="AG2077" s="364">
        <v>3.0197097093943536E-2</v>
      </c>
      <c r="AH2077" s="364">
        <v>3.1357650532010888E-2</v>
      </c>
      <c r="AI2077" s="364">
        <v>9999</v>
      </c>
      <c r="AJ2077" s="362" t="s">
        <v>181</v>
      </c>
      <c r="AK2077" s="368">
        <v>-21.675895580286014</v>
      </c>
      <c r="AL2077" s="364">
        <v>2.3355061211755572</v>
      </c>
      <c r="AM2077" s="369"/>
      <c r="AN2077" s="370">
        <v>17</v>
      </c>
      <c r="AO2077" s="371" t="s">
        <v>305</v>
      </c>
      <c r="AP2077" s="371" t="s">
        <v>0</v>
      </c>
      <c r="AQ2077" s="371" t="s">
        <v>306</v>
      </c>
      <c r="AR2077" s="372" t="s">
        <v>0</v>
      </c>
      <c r="AS2077" s="372"/>
      <c r="AT2077" s="363"/>
    </row>
    <row r="2078" spans="1:46" x14ac:dyDescent="0.3">
      <c r="A2078" s="362" t="s">
        <v>599</v>
      </c>
      <c r="B2078" s="363" t="s">
        <v>312</v>
      </c>
      <c r="C2078" s="363" t="s">
        <v>295</v>
      </c>
      <c r="D2078" s="363" t="s">
        <v>438</v>
      </c>
      <c r="E2078" s="363" t="s">
        <v>297</v>
      </c>
      <c r="F2078" s="363" t="s">
        <v>298</v>
      </c>
      <c r="G2078" s="363" t="s">
        <v>586</v>
      </c>
      <c r="H2078" s="363" t="s">
        <v>587</v>
      </c>
      <c r="I2078" s="363" t="s">
        <v>600</v>
      </c>
      <c r="J2078" s="363" t="s">
        <v>589</v>
      </c>
      <c r="K2078" s="363"/>
      <c r="L2078" s="364">
        <v>251.12969044898477</v>
      </c>
      <c r="M2078" s="365">
        <v>50</v>
      </c>
      <c r="N2078" s="364">
        <v>226.4</v>
      </c>
      <c r="O2078" s="363" t="s">
        <v>2739</v>
      </c>
      <c r="P2078" s="363"/>
      <c r="Q2078" s="363" t="s">
        <v>300</v>
      </c>
      <c r="R2078" s="363" t="s">
        <v>443</v>
      </c>
      <c r="S2078" s="363"/>
      <c r="T2078" s="365">
        <v>0</v>
      </c>
      <c r="U2078" s="366">
        <v>1</v>
      </c>
      <c r="V2078" s="367">
        <v>45200</v>
      </c>
      <c r="W2078" s="367">
        <v>45930</v>
      </c>
      <c r="X2078" s="363" t="s">
        <v>590</v>
      </c>
      <c r="Y2078" s="363"/>
      <c r="Z2078" s="363"/>
      <c r="AA2078" s="363"/>
      <c r="AB2078" s="363"/>
      <c r="AC2078" s="363"/>
      <c r="AD2078" s="363" t="s">
        <v>304</v>
      </c>
      <c r="AE2078" s="367">
        <v>44669</v>
      </c>
      <c r="AF2078" s="362" t="s">
        <v>2450</v>
      </c>
      <c r="AG2078" s="364">
        <v>3.0197097093943536E-2</v>
      </c>
      <c r="AH2078" s="364">
        <v>3.1357650532010888E-2</v>
      </c>
      <c r="AI2078" s="364">
        <v>9999</v>
      </c>
      <c r="AJ2078" s="362" t="s">
        <v>181</v>
      </c>
      <c r="AK2078" s="368">
        <v>-21.675895580286014</v>
      </c>
      <c r="AL2078" s="364">
        <v>2.3355061211755572</v>
      </c>
      <c r="AM2078" s="369"/>
      <c r="AN2078" s="370">
        <v>17</v>
      </c>
      <c r="AO2078" s="371" t="s">
        <v>305</v>
      </c>
      <c r="AP2078" s="371" t="s">
        <v>0</v>
      </c>
      <c r="AQ2078" s="371" t="s">
        <v>306</v>
      </c>
      <c r="AR2078" s="372" t="s">
        <v>0</v>
      </c>
      <c r="AS2078" s="372"/>
      <c r="AT2078" s="363"/>
    </row>
    <row r="2079" spans="1:46" x14ac:dyDescent="0.3">
      <c r="A2079" s="362" t="s">
        <v>601</v>
      </c>
      <c r="B2079" s="363" t="s">
        <v>312</v>
      </c>
      <c r="C2079" s="363" t="s">
        <v>295</v>
      </c>
      <c r="D2079" s="363" t="s">
        <v>438</v>
      </c>
      <c r="E2079" s="363" t="s">
        <v>297</v>
      </c>
      <c r="F2079" s="363" t="s">
        <v>298</v>
      </c>
      <c r="G2079" s="363" t="s">
        <v>586</v>
      </c>
      <c r="H2079" s="363" t="s">
        <v>587</v>
      </c>
      <c r="I2079" s="363" t="s">
        <v>594</v>
      </c>
      <c r="J2079" s="363" t="s">
        <v>592</v>
      </c>
      <c r="K2079" s="363"/>
      <c r="L2079" s="364">
        <v>78.70545769977403</v>
      </c>
      <c r="M2079" s="365">
        <v>50</v>
      </c>
      <c r="N2079" s="364">
        <v>70.95</v>
      </c>
      <c r="O2079" s="363" t="s">
        <v>2740</v>
      </c>
      <c r="P2079" s="363"/>
      <c r="Q2079" s="363" t="s">
        <v>300</v>
      </c>
      <c r="R2079" s="363" t="s">
        <v>443</v>
      </c>
      <c r="S2079" s="363"/>
      <c r="T2079" s="365">
        <v>0</v>
      </c>
      <c r="U2079" s="366">
        <v>1</v>
      </c>
      <c r="V2079" s="367">
        <v>45200</v>
      </c>
      <c r="W2079" s="367">
        <v>45930</v>
      </c>
      <c r="X2079" s="363" t="s">
        <v>590</v>
      </c>
      <c r="Y2079" s="363"/>
      <c r="Z2079" s="363"/>
      <c r="AA2079" s="363"/>
      <c r="AB2079" s="363"/>
      <c r="AC2079" s="363"/>
      <c r="AD2079" s="363" t="s">
        <v>304</v>
      </c>
      <c r="AE2079" s="367">
        <v>44669</v>
      </c>
      <c r="AF2079" s="362" t="s">
        <v>2450</v>
      </c>
      <c r="AG2079" s="364">
        <v>9.4639401009660677E-3</v>
      </c>
      <c r="AH2079" s="364">
        <v>9.8276640770711254E-3</v>
      </c>
      <c r="AI2079" s="364">
        <v>9999</v>
      </c>
      <c r="AJ2079" s="362" t="s">
        <v>181</v>
      </c>
      <c r="AK2079" s="368">
        <v>-21.675895580286021</v>
      </c>
      <c r="AL2079" s="364">
        <v>0.73196075660789794</v>
      </c>
      <c r="AM2079" s="369"/>
      <c r="AN2079" s="370">
        <v>17</v>
      </c>
      <c r="AO2079" s="371" t="s">
        <v>305</v>
      </c>
      <c r="AP2079" s="371" t="s">
        <v>0</v>
      </c>
      <c r="AQ2079" s="371" t="s">
        <v>306</v>
      </c>
      <c r="AR2079" s="372" t="s">
        <v>0</v>
      </c>
      <c r="AS2079" s="372"/>
      <c r="AT2079" s="363"/>
    </row>
    <row r="2080" spans="1:46" x14ac:dyDescent="0.3">
      <c r="A2080" s="362" t="s">
        <v>602</v>
      </c>
      <c r="B2080" s="363" t="s">
        <v>312</v>
      </c>
      <c r="C2080" s="363" t="s">
        <v>295</v>
      </c>
      <c r="D2080" s="363" t="s">
        <v>438</v>
      </c>
      <c r="E2080" s="363" t="s">
        <v>297</v>
      </c>
      <c r="F2080" s="363" t="s">
        <v>298</v>
      </c>
      <c r="G2080" s="363" t="s">
        <v>586</v>
      </c>
      <c r="H2080" s="363" t="s">
        <v>587</v>
      </c>
      <c r="I2080" s="363" t="s">
        <v>596</v>
      </c>
      <c r="J2080" s="363" t="s">
        <v>592</v>
      </c>
      <c r="K2080" s="363"/>
      <c r="L2080" s="364">
        <v>78.70545769977403</v>
      </c>
      <c r="M2080" s="365">
        <v>50</v>
      </c>
      <c r="N2080" s="364">
        <v>70.95</v>
      </c>
      <c r="O2080" s="363" t="s">
        <v>2741</v>
      </c>
      <c r="P2080" s="363"/>
      <c r="Q2080" s="363" t="s">
        <v>300</v>
      </c>
      <c r="R2080" s="363" t="s">
        <v>443</v>
      </c>
      <c r="S2080" s="363"/>
      <c r="T2080" s="365">
        <v>0</v>
      </c>
      <c r="U2080" s="366">
        <v>1</v>
      </c>
      <c r="V2080" s="367">
        <v>45200</v>
      </c>
      <c r="W2080" s="367">
        <v>45930</v>
      </c>
      <c r="X2080" s="363" t="s">
        <v>590</v>
      </c>
      <c r="Y2080" s="363"/>
      <c r="Z2080" s="363"/>
      <c r="AA2080" s="363"/>
      <c r="AB2080" s="363"/>
      <c r="AC2080" s="363"/>
      <c r="AD2080" s="363" t="s">
        <v>304</v>
      </c>
      <c r="AE2080" s="367">
        <v>44669</v>
      </c>
      <c r="AF2080" s="362" t="s">
        <v>2450</v>
      </c>
      <c r="AG2080" s="364">
        <v>9.4639401009660677E-3</v>
      </c>
      <c r="AH2080" s="364">
        <v>9.8276640770711254E-3</v>
      </c>
      <c r="AI2080" s="364">
        <v>9999</v>
      </c>
      <c r="AJ2080" s="362" t="s">
        <v>181</v>
      </c>
      <c r="AK2080" s="368">
        <v>-21.675895580286021</v>
      </c>
      <c r="AL2080" s="364">
        <v>0.73196075660789794</v>
      </c>
      <c r="AM2080" s="369"/>
      <c r="AN2080" s="370">
        <v>17</v>
      </c>
      <c r="AO2080" s="371" t="s">
        <v>305</v>
      </c>
      <c r="AP2080" s="371" t="s">
        <v>0</v>
      </c>
      <c r="AQ2080" s="371" t="s">
        <v>306</v>
      </c>
      <c r="AR2080" s="372" t="s">
        <v>0</v>
      </c>
      <c r="AS2080" s="372"/>
      <c r="AT2080" s="363"/>
    </row>
    <row r="2081" spans="1:46" x14ac:dyDescent="0.3">
      <c r="A2081" s="362" t="s">
        <v>603</v>
      </c>
      <c r="B2081" s="363" t="s">
        <v>312</v>
      </c>
      <c r="C2081" s="363" t="s">
        <v>295</v>
      </c>
      <c r="D2081" s="363" t="s">
        <v>438</v>
      </c>
      <c r="E2081" s="363" t="s">
        <v>297</v>
      </c>
      <c r="F2081" s="363" t="s">
        <v>298</v>
      </c>
      <c r="G2081" s="363" t="s">
        <v>586</v>
      </c>
      <c r="H2081" s="363" t="s">
        <v>587</v>
      </c>
      <c r="I2081" s="363" t="s">
        <v>598</v>
      </c>
      <c r="J2081" s="363" t="s">
        <v>592</v>
      </c>
      <c r="K2081" s="363"/>
      <c r="L2081" s="364">
        <v>78.70545769977403</v>
      </c>
      <c r="M2081" s="365">
        <v>50</v>
      </c>
      <c r="N2081" s="364">
        <v>70.95</v>
      </c>
      <c r="O2081" s="363" t="s">
        <v>2742</v>
      </c>
      <c r="P2081" s="363"/>
      <c r="Q2081" s="363" t="s">
        <v>300</v>
      </c>
      <c r="R2081" s="363" t="s">
        <v>443</v>
      </c>
      <c r="S2081" s="363"/>
      <c r="T2081" s="365">
        <v>0</v>
      </c>
      <c r="U2081" s="366">
        <v>1</v>
      </c>
      <c r="V2081" s="367">
        <v>45200</v>
      </c>
      <c r="W2081" s="367">
        <v>45930</v>
      </c>
      <c r="X2081" s="363" t="s">
        <v>590</v>
      </c>
      <c r="Y2081" s="363"/>
      <c r="Z2081" s="363"/>
      <c r="AA2081" s="363"/>
      <c r="AB2081" s="363"/>
      <c r="AC2081" s="363"/>
      <c r="AD2081" s="363" t="s">
        <v>304</v>
      </c>
      <c r="AE2081" s="367">
        <v>44669</v>
      </c>
      <c r="AF2081" s="362" t="s">
        <v>2450</v>
      </c>
      <c r="AG2081" s="364">
        <v>9.4639401009660677E-3</v>
      </c>
      <c r="AH2081" s="364">
        <v>9.8276640770711254E-3</v>
      </c>
      <c r="AI2081" s="364">
        <v>9999</v>
      </c>
      <c r="AJ2081" s="362" t="s">
        <v>181</v>
      </c>
      <c r="AK2081" s="368">
        <v>-21.675895580286021</v>
      </c>
      <c r="AL2081" s="364">
        <v>0.73196075660789794</v>
      </c>
      <c r="AM2081" s="369"/>
      <c r="AN2081" s="370">
        <v>17</v>
      </c>
      <c r="AO2081" s="371" t="s">
        <v>305</v>
      </c>
      <c r="AP2081" s="371" t="s">
        <v>0</v>
      </c>
      <c r="AQ2081" s="371" t="s">
        <v>306</v>
      </c>
      <c r="AR2081" s="372" t="s">
        <v>0</v>
      </c>
      <c r="AS2081" s="372"/>
      <c r="AT2081" s="363"/>
    </row>
    <row r="2082" spans="1:46" x14ac:dyDescent="0.3">
      <c r="A2082" s="362" t="s">
        <v>604</v>
      </c>
      <c r="B2082" s="363" t="s">
        <v>312</v>
      </c>
      <c r="C2082" s="363" t="s">
        <v>295</v>
      </c>
      <c r="D2082" s="363" t="s">
        <v>438</v>
      </c>
      <c r="E2082" s="363" t="s">
        <v>297</v>
      </c>
      <c r="F2082" s="363" t="s">
        <v>298</v>
      </c>
      <c r="G2082" s="363" t="s">
        <v>586</v>
      </c>
      <c r="H2082" s="363" t="s">
        <v>587</v>
      </c>
      <c r="I2082" s="363" t="s">
        <v>600</v>
      </c>
      <c r="J2082" s="363" t="s">
        <v>592</v>
      </c>
      <c r="K2082" s="363"/>
      <c r="L2082" s="364">
        <v>78.70545769977403</v>
      </c>
      <c r="M2082" s="365">
        <v>50</v>
      </c>
      <c r="N2082" s="364">
        <v>70.95</v>
      </c>
      <c r="O2082" s="363" t="s">
        <v>2743</v>
      </c>
      <c r="P2082" s="363"/>
      <c r="Q2082" s="363" t="s">
        <v>300</v>
      </c>
      <c r="R2082" s="363" t="s">
        <v>443</v>
      </c>
      <c r="S2082" s="363"/>
      <c r="T2082" s="365">
        <v>0</v>
      </c>
      <c r="U2082" s="366">
        <v>1</v>
      </c>
      <c r="V2082" s="367">
        <v>45200</v>
      </c>
      <c r="W2082" s="367">
        <v>45930</v>
      </c>
      <c r="X2082" s="363" t="s">
        <v>590</v>
      </c>
      <c r="Y2082" s="363"/>
      <c r="Z2082" s="363"/>
      <c r="AA2082" s="363"/>
      <c r="AB2082" s="363"/>
      <c r="AC2082" s="363"/>
      <c r="AD2082" s="363" t="s">
        <v>304</v>
      </c>
      <c r="AE2082" s="367">
        <v>44669</v>
      </c>
      <c r="AF2082" s="362" t="s">
        <v>2450</v>
      </c>
      <c r="AG2082" s="364">
        <v>9.4639401009660677E-3</v>
      </c>
      <c r="AH2082" s="364">
        <v>9.8276640770711254E-3</v>
      </c>
      <c r="AI2082" s="364">
        <v>9999</v>
      </c>
      <c r="AJ2082" s="362" t="s">
        <v>181</v>
      </c>
      <c r="AK2082" s="368">
        <v>-21.675895580286021</v>
      </c>
      <c r="AL2082" s="364">
        <v>0.73196075660789794</v>
      </c>
      <c r="AM2082" s="369"/>
      <c r="AN2082" s="370">
        <v>17</v>
      </c>
      <c r="AO2082" s="371" t="s">
        <v>305</v>
      </c>
      <c r="AP2082" s="371" t="s">
        <v>0</v>
      </c>
      <c r="AQ2082" s="371" t="s">
        <v>306</v>
      </c>
      <c r="AR2082" s="372" t="s">
        <v>0</v>
      </c>
      <c r="AS2082" s="372"/>
      <c r="AT2082" s="363"/>
    </row>
    <row r="2083" spans="1:46" x14ac:dyDescent="0.3">
      <c r="A2083" s="362" t="s">
        <v>700</v>
      </c>
      <c r="B2083" s="363" t="s">
        <v>312</v>
      </c>
      <c r="C2083" s="363" t="s">
        <v>295</v>
      </c>
      <c r="D2083" s="363" t="s">
        <v>701</v>
      </c>
      <c r="E2083" s="363" t="s">
        <v>387</v>
      </c>
      <c r="F2083" s="363" t="s">
        <v>388</v>
      </c>
      <c r="G2083" s="363" t="s">
        <v>389</v>
      </c>
      <c r="H2083" s="363" t="s">
        <v>702</v>
      </c>
      <c r="I2083" s="363" t="s">
        <v>703</v>
      </c>
      <c r="J2083" s="363"/>
      <c r="K2083" s="363"/>
      <c r="L2083" s="364">
        <v>13308.02</v>
      </c>
      <c r="M2083" s="365">
        <v>2000</v>
      </c>
      <c r="N2083" s="364">
        <v>11927</v>
      </c>
      <c r="O2083" s="363" t="s">
        <v>2763</v>
      </c>
      <c r="P2083" s="363"/>
      <c r="Q2083" s="363" t="s">
        <v>300</v>
      </c>
      <c r="R2083" s="363" t="s">
        <v>702</v>
      </c>
      <c r="S2083" s="363"/>
      <c r="T2083" s="365">
        <v>8543.7199999999993</v>
      </c>
      <c r="U2083" s="366">
        <v>10</v>
      </c>
      <c r="V2083" s="367">
        <v>45200</v>
      </c>
      <c r="W2083" s="367">
        <v>45930</v>
      </c>
      <c r="X2083" s="363" t="s">
        <v>3322</v>
      </c>
      <c r="Y2083" s="363"/>
      <c r="Z2083" s="363"/>
      <c r="AA2083" s="363"/>
      <c r="AB2083" s="363"/>
      <c r="AC2083" s="363"/>
      <c r="AD2083" s="363" t="s">
        <v>304</v>
      </c>
      <c r="AE2083" s="367">
        <v>44669</v>
      </c>
      <c r="AF2083" s="362" t="s">
        <v>2565</v>
      </c>
      <c r="AG2083" s="364">
        <v>2.3920400000000002</v>
      </c>
      <c r="AH2083" s="364">
        <v>1.95</v>
      </c>
      <c r="AI2083" s="364">
        <v>0.63</v>
      </c>
      <c r="AJ2083" s="362" t="s">
        <v>0</v>
      </c>
      <c r="AK2083" s="368">
        <v>60.59</v>
      </c>
      <c r="AL2083" s="364">
        <v>12.376000000000001</v>
      </c>
      <c r="AM2083" s="369"/>
      <c r="AN2083" s="370">
        <v>20</v>
      </c>
      <c r="AO2083" s="371" t="s">
        <v>305</v>
      </c>
      <c r="AP2083" s="371" t="s">
        <v>0</v>
      </c>
      <c r="AQ2083" s="371" t="s">
        <v>386</v>
      </c>
      <c r="AR2083" s="372" t="s">
        <v>0</v>
      </c>
      <c r="AS2083" s="372"/>
      <c r="AT2083" s="363"/>
    </row>
    <row r="2084" spans="1:46" x14ac:dyDescent="0.3">
      <c r="A2084" s="362" t="s">
        <v>704</v>
      </c>
      <c r="B2084" s="363" t="s">
        <v>312</v>
      </c>
      <c r="C2084" s="363" t="s">
        <v>295</v>
      </c>
      <c r="D2084" s="363" t="s">
        <v>701</v>
      </c>
      <c r="E2084" s="363" t="s">
        <v>387</v>
      </c>
      <c r="F2084" s="363" t="s">
        <v>388</v>
      </c>
      <c r="G2084" s="363" t="s">
        <v>389</v>
      </c>
      <c r="H2084" s="363" t="s">
        <v>702</v>
      </c>
      <c r="I2084" s="363" t="s">
        <v>397</v>
      </c>
      <c r="J2084" s="363"/>
      <c r="K2084" s="363"/>
      <c r="L2084" s="364">
        <v>19962.03</v>
      </c>
      <c r="M2084" s="365">
        <v>3000</v>
      </c>
      <c r="N2084" s="364">
        <v>17891</v>
      </c>
      <c r="O2084" s="363" t="s">
        <v>2764</v>
      </c>
      <c r="P2084" s="363"/>
      <c r="Q2084" s="363" t="s">
        <v>300</v>
      </c>
      <c r="R2084" s="363" t="s">
        <v>702</v>
      </c>
      <c r="S2084" s="363"/>
      <c r="T2084" s="365">
        <v>9939.36</v>
      </c>
      <c r="U2084" s="366">
        <v>10</v>
      </c>
      <c r="V2084" s="367">
        <v>45200</v>
      </c>
      <c r="W2084" s="367">
        <v>45930</v>
      </c>
      <c r="X2084" s="363" t="s">
        <v>3322</v>
      </c>
      <c r="Y2084" s="363"/>
      <c r="Z2084" s="363"/>
      <c r="AA2084" s="363"/>
      <c r="AB2084" s="363"/>
      <c r="AC2084" s="363"/>
      <c r="AD2084" s="363" t="s">
        <v>304</v>
      </c>
      <c r="AE2084" s="367">
        <v>44669</v>
      </c>
      <c r="AF2084" s="362" t="s">
        <v>2565</v>
      </c>
      <c r="AG2084" s="364">
        <v>3.5880610000000002</v>
      </c>
      <c r="AH2084" s="364">
        <v>2.93</v>
      </c>
      <c r="AI2084" s="364">
        <v>0.82</v>
      </c>
      <c r="AJ2084" s="362" t="s">
        <v>0</v>
      </c>
      <c r="AK2084" s="368">
        <v>41.51</v>
      </c>
      <c r="AL2084" s="364">
        <v>18.565000000000001</v>
      </c>
      <c r="AM2084" s="369"/>
      <c r="AN2084" s="370">
        <v>20</v>
      </c>
      <c r="AO2084" s="371" t="s">
        <v>305</v>
      </c>
      <c r="AP2084" s="371" t="s">
        <v>0</v>
      </c>
      <c r="AQ2084" s="371" t="s">
        <v>386</v>
      </c>
      <c r="AR2084" s="372" t="s">
        <v>0</v>
      </c>
      <c r="AS2084" s="372"/>
      <c r="AT2084" s="363"/>
    </row>
    <row r="2085" spans="1:46" x14ac:dyDescent="0.3">
      <c r="A2085" s="362" t="s">
        <v>705</v>
      </c>
      <c r="B2085" s="363" t="s">
        <v>312</v>
      </c>
      <c r="C2085" s="363" t="s">
        <v>295</v>
      </c>
      <c r="D2085" s="363" t="s">
        <v>701</v>
      </c>
      <c r="E2085" s="363" t="s">
        <v>387</v>
      </c>
      <c r="F2085" s="363" t="s">
        <v>388</v>
      </c>
      <c r="G2085" s="363" t="s">
        <v>389</v>
      </c>
      <c r="H2085" s="363" t="s">
        <v>702</v>
      </c>
      <c r="I2085" s="363" t="s">
        <v>398</v>
      </c>
      <c r="J2085" s="363"/>
      <c r="K2085" s="363"/>
      <c r="L2085" s="364">
        <v>26616.04</v>
      </c>
      <c r="M2085" s="365">
        <v>4000</v>
      </c>
      <c r="N2085" s="364">
        <v>23854</v>
      </c>
      <c r="O2085" s="363" t="s">
        <v>2765</v>
      </c>
      <c r="P2085" s="363"/>
      <c r="Q2085" s="363" t="s">
        <v>300</v>
      </c>
      <c r="R2085" s="363" t="s">
        <v>702</v>
      </c>
      <c r="S2085" s="363"/>
      <c r="T2085" s="365">
        <v>11335</v>
      </c>
      <c r="U2085" s="366">
        <v>10</v>
      </c>
      <c r="V2085" s="367">
        <v>45200</v>
      </c>
      <c r="W2085" s="367">
        <v>45930</v>
      </c>
      <c r="X2085" s="363" t="s">
        <v>3322</v>
      </c>
      <c r="Y2085" s="363"/>
      <c r="Z2085" s="363"/>
      <c r="AA2085" s="363"/>
      <c r="AB2085" s="363"/>
      <c r="AC2085" s="363"/>
      <c r="AD2085" s="363" t="s">
        <v>304</v>
      </c>
      <c r="AE2085" s="367">
        <v>44669</v>
      </c>
      <c r="AF2085" s="362" t="s">
        <v>2565</v>
      </c>
      <c r="AG2085" s="364">
        <v>4.7840809999999996</v>
      </c>
      <c r="AH2085" s="364">
        <v>3.9</v>
      </c>
      <c r="AI2085" s="364">
        <v>0.95</v>
      </c>
      <c r="AJ2085" s="362" t="s">
        <v>0</v>
      </c>
      <c r="AK2085" s="368">
        <v>31.96</v>
      </c>
      <c r="AL2085" s="364">
        <v>24.753</v>
      </c>
      <c r="AM2085" s="369"/>
      <c r="AN2085" s="370">
        <v>20</v>
      </c>
      <c r="AO2085" s="371" t="s">
        <v>305</v>
      </c>
      <c r="AP2085" s="371" t="s">
        <v>0</v>
      </c>
      <c r="AQ2085" s="371" t="s">
        <v>386</v>
      </c>
      <c r="AR2085" s="372" t="s">
        <v>0</v>
      </c>
      <c r="AS2085" s="372"/>
      <c r="AT2085" s="363"/>
    </row>
    <row r="2086" spans="1:46" x14ac:dyDescent="0.3">
      <c r="A2086" s="362" t="s">
        <v>706</v>
      </c>
      <c r="B2086" s="363" t="s">
        <v>312</v>
      </c>
      <c r="C2086" s="363" t="s">
        <v>295</v>
      </c>
      <c r="D2086" s="363" t="s">
        <v>701</v>
      </c>
      <c r="E2086" s="363" t="s">
        <v>387</v>
      </c>
      <c r="F2086" s="363" t="s">
        <v>388</v>
      </c>
      <c r="G2086" s="363" t="s">
        <v>389</v>
      </c>
      <c r="H2086" s="363" t="s">
        <v>702</v>
      </c>
      <c r="I2086" s="363" t="s">
        <v>399</v>
      </c>
      <c r="J2086" s="363"/>
      <c r="K2086" s="363"/>
      <c r="L2086" s="364">
        <v>33270.050000000003</v>
      </c>
      <c r="M2086" s="365">
        <v>5000</v>
      </c>
      <c r="N2086" s="364">
        <v>29818</v>
      </c>
      <c r="O2086" s="363" t="s">
        <v>2766</v>
      </c>
      <c r="P2086" s="363"/>
      <c r="Q2086" s="363" t="s">
        <v>300</v>
      </c>
      <c r="R2086" s="363" t="s">
        <v>702</v>
      </c>
      <c r="S2086" s="363"/>
      <c r="T2086" s="365">
        <v>12730.64</v>
      </c>
      <c r="U2086" s="366">
        <v>10</v>
      </c>
      <c r="V2086" s="367">
        <v>45200</v>
      </c>
      <c r="W2086" s="367">
        <v>45930</v>
      </c>
      <c r="X2086" s="363" t="s">
        <v>3322</v>
      </c>
      <c r="Y2086" s="363"/>
      <c r="Z2086" s="363"/>
      <c r="AA2086" s="363"/>
      <c r="AB2086" s="363"/>
      <c r="AC2086" s="363"/>
      <c r="AD2086" s="363" t="s">
        <v>304</v>
      </c>
      <c r="AE2086" s="367">
        <v>44669</v>
      </c>
      <c r="AF2086" s="362" t="s">
        <v>2565</v>
      </c>
      <c r="AG2086" s="364">
        <v>5.9801010000000003</v>
      </c>
      <c r="AH2086" s="364">
        <v>4.88</v>
      </c>
      <c r="AI2086" s="364">
        <v>1.06</v>
      </c>
      <c r="AJ2086" s="362" t="s">
        <v>181</v>
      </c>
      <c r="AK2086" s="368">
        <v>26.24</v>
      </c>
      <c r="AL2086" s="364">
        <v>30.941000000000003</v>
      </c>
      <c r="AM2086" s="369"/>
      <c r="AN2086" s="370">
        <v>20</v>
      </c>
      <c r="AO2086" s="371" t="s">
        <v>305</v>
      </c>
      <c r="AP2086" s="371" t="s">
        <v>0</v>
      </c>
      <c r="AQ2086" s="371" t="s">
        <v>386</v>
      </c>
      <c r="AR2086" s="372" t="s">
        <v>0</v>
      </c>
      <c r="AS2086" s="372"/>
      <c r="AT2086" s="363"/>
    </row>
    <row r="2087" spans="1:46" x14ac:dyDescent="0.3">
      <c r="A2087" s="362" t="s">
        <v>707</v>
      </c>
      <c r="B2087" s="363" t="s">
        <v>312</v>
      </c>
      <c r="C2087" s="363" t="s">
        <v>295</v>
      </c>
      <c r="D2087" s="363" t="s">
        <v>701</v>
      </c>
      <c r="E2087" s="363" t="s">
        <v>387</v>
      </c>
      <c r="F2087" s="363" t="s">
        <v>388</v>
      </c>
      <c r="G2087" s="363" t="s">
        <v>389</v>
      </c>
      <c r="H2087" s="363" t="s">
        <v>702</v>
      </c>
      <c r="I2087" s="363" t="s">
        <v>400</v>
      </c>
      <c r="J2087" s="363"/>
      <c r="K2087" s="363"/>
      <c r="L2087" s="364">
        <v>39924.050000000003</v>
      </c>
      <c r="M2087" s="365">
        <v>6000</v>
      </c>
      <c r="N2087" s="364">
        <v>35781</v>
      </c>
      <c r="O2087" s="363" t="s">
        <v>2767</v>
      </c>
      <c r="P2087" s="363"/>
      <c r="Q2087" s="363" t="s">
        <v>300</v>
      </c>
      <c r="R2087" s="363" t="s">
        <v>702</v>
      </c>
      <c r="S2087" s="363"/>
      <c r="T2087" s="365">
        <v>14126.29</v>
      </c>
      <c r="U2087" s="366">
        <v>10</v>
      </c>
      <c r="V2087" s="367">
        <v>45200</v>
      </c>
      <c r="W2087" s="367">
        <v>45930</v>
      </c>
      <c r="X2087" s="363" t="s">
        <v>3322</v>
      </c>
      <c r="Y2087" s="363"/>
      <c r="Z2087" s="363"/>
      <c r="AA2087" s="363"/>
      <c r="AB2087" s="363"/>
      <c r="AC2087" s="363"/>
      <c r="AD2087" s="363" t="s">
        <v>304</v>
      </c>
      <c r="AE2087" s="367">
        <v>44669</v>
      </c>
      <c r="AF2087" s="362" t="s">
        <v>2565</v>
      </c>
      <c r="AG2087" s="364">
        <v>7.1761210000000002</v>
      </c>
      <c r="AH2087" s="364">
        <v>5.86</v>
      </c>
      <c r="AI2087" s="364">
        <v>1.1499999999999999</v>
      </c>
      <c r="AJ2087" s="362" t="s">
        <v>181</v>
      </c>
      <c r="AK2087" s="368">
        <v>22.42</v>
      </c>
      <c r="AL2087" s="364">
        <v>37.129000000000005</v>
      </c>
      <c r="AM2087" s="369"/>
      <c r="AN2087" s="370">
        <v>20</v>
      </c>
      <c r="AO2087" s="371" t="s">
        <v>305</v>
      </c>
      <c r="AP2087" s="371" t="s">
        <v>0</v>
      </c>
      <c r="AQ2087" s="371" t="s">
        <v>386</v>
      </c>
      <c r="AR2087" s="372" t="s">
        <v>0</v>
      </c>
      <c r="AS2087" s="372"/>
      <c r="AT2087" s="363"/>
    </row>
    <row r="2088" spans="1:46" x14ac:dyDescent="0.3">
      <c r="A2088" s="362" t="s">
        <v>708</v>
      </c>
      <c r="B2088" s="363" t="s">
        <v>312</v>
      </c>
      <c r="C2088" s="363" t="s">
        <v>295</v>
      </c>
      <c r="D2088" s="363" t="s">
        <v>701</v>
      </c>
      <c r="E2088" s="363" t="s">
        <v>387</v>
      </c>
      <c r="F2088" s="363" t="s">
        <v>388</v>
      </c>
      <c r="G2088" s="363" t="s">
        <v>389</v>
      </c>
      <c r="H2088" s="363" t="s">
        <v>702</v>
      </c>
      <c r="I2088" s="363" t="s">
        <v>709</v>
      </c>
      <c r="J2088" s="363"/>
      <c r="K2088" s="363"/>
      <c r="L2088" s="364">
        <v>46578.06</v>
      </c>
      <c r="M2088" s="365">
        <v>7000</v>
      </c>
      <c r="N2088" s="364">
        <v>41745</v>
      </c>
      <c r="O2088" s="363" t="s">
        <v>2768</v>
      </c>
      <c r="P2088" s="363"/>
      <c r="Q2088" s="363" t="s">
        <v>300</v>
      </c>
      <c r="R2088" s="363" t="s">
        <v>702</v>
      </c>
      <c r="S2088" s="363"/>
      <c r="T2088" s="365">
        <v>15521.93</v>
      </c>
      <c r="U2088" s="366">
        <v>10</v>
      </c>
      <c r="V2088" s="367">
        <v>45200</v>
      </c>
      <c r="W2088" s="367">
        <v>45930</v>
      </c>
      <c r="X2088" s="363" t="s">
        <v>3322</v>
      </c>
      <c r="Y2088" s="363"/>
      <c r="Z2088" s="363"/>
      <c r="AA2088" s="363"/>
      <c r="AB2088" s="363"/>
      <c r="AC2088" s="363"/>
      <c r="AD2088" s="363" t="s">
        <v>304</v>
      </c>
      <c r="AE2088" s="367">
        <v>44669</v>
      </c>
      <c r="AF2088" s="362" t="s">
        <v>2565</v>
      </c>
      <c r="AG2088" s="364">
        <v>8.3721409999999992</v>
      </c>
      <c r="AH2088" s="364">
        <v>6.83</v>
      </c>
      <c r="AI2088" s="364">
        <v>1.22</v>
      </c>
      <c r="AJ2088" s="362" t="s">
        <v>181</v>
      </c>
      <c r="AK2088" s="368">
        <v>19.690000000000001</v>
      </c>
      <c r="AL2088" s="364">
        <v>43.317999999999998</v>
      </c>
      <c r="AM2088" s="369"/>
      <c r="AN2088" s="370">
        <v>20</v>
      </c>
      <c r="AO2088" s="371" t="s">
        <v>305</v>
      </c>
      <c r="AP2088" s="371" t="s">
        <v>0</v>
      </c>
      <c r="AQ2088" s="371" t="s">
        <v>386</v>
      </c>
      <c r="AR2088" s="372" t="s">
        <v>0</v>
      </c>
      <c r="AS2088" s="372"/>
      <c r="AT2088" s="363"/>
    </row>
    <row r="2089" spans="1:46" x14ac:dyDescent="0.3">
      <c r="A2089" s="362" t="s">
        <v>710</v>
      </c>
      <c r="B2089" s="363" t="s">
        <v>312</v>
      </c>
      <c r="C2089" s="363" t="s">
        <v>295</v>
      </c>
      <c r="D2089" s="363" t="s">
        <v>701</v>
      </c>
      <c r="E2089" s="363" t="s">
        <v>387</v>
      </c>
      <c r="F2089" s="363" t="s">
        <v>388</v>
      </c>
      <c r="G2089" s="363" t="s">
        <v>389</v>
      </c>
      <c r="H2089" s="363" t="s">
        <v>702</v>
      </c>
      <c r="I2089" s="363" t="s">
        <v>401</v>
      </c>
      <c r="J2089" s="363"/>
      <c r="K2089" s="363"/>
      <c r="L2089" s="364">
        <v>53232.07</v>
      </c>
      <c r="M2089" s="365">
        <v>8000</v>
      </c>
      <c r="N2089" s="364">
        <v>47708</v>
      </c>
      <c r="O2089" s="363" t="s">
        <v>2769</v>
      </c>
      <c r="P2089" s="363"/>
      <c r="Q2089" s="363" t="s">
        <v>300</v>
      </c>
      <c r="R2089" s="363" t="s">
        <v>702</v>
      </c>
      <c r="S2089" s="363"/>
      <c r="T2089" s="365">
        <v>16917.57</v>
      </c>
      <c r="U2089" s="366">
        <v>10</v>
      </c>
      <c r="V2089" s="367">
        <v>45200</v>
      </c>
      <c r="W2089" s="367">
        <v>45930</v>
      </c>
      <c r="X2089" s="363" t="s">
        <v>3322</v>
      </c>
      <c r="Y2089" s="363"/>
      <c r="Z2089" s="363"/>
      <c r="AA2089" s="363"/>
      <c r="AB2089" s="363"/>
      <c r="AC2089" s="363"/>
      <c r="AD2089" s="363" t="s">
        <v>304</v>
      </c>
      <c r="AE2089" s="367">
        <v>44669</v>
      </c>
      <c r="AF2089" s="362" t="s">
        <v>2565</v>
      </c>
      <c r="AG2089" s="364">
        <v>9.5681609999999999</v>
      </c>
      <c r="AH2089" s="364">
        <v>7.81</v>
      </c>
      <c r="AI2089" s="364">
        <v>1.28</v>
      </c>
      <c r="AJ2089" s="362" t="s">
        <v>181</v>
      </c>
      <c r="AK2089" s="368">
        <v>17.649999999999999</v>
      </c>
      <c r="AL2089" s="364">
        <v>49.506</v>
      </c>
      <c r="AM2089" s="369"/>
      <c r="AN2089" s="370">
        <v>20</v>
      </c>
      <c r="AO2089" s="371" t="s">
        <v>305</v>
      </c>
      <c r="AP2089" s="371" t="s">
        <v>0</v>
      </c>
      <c r="AQ2089" s="371" t="s">
        <v>386</v>
      </c>
      <c r="AR2089" s="372" t="s">
        <v>0</v>
      </c>
      <c r="AS2089" s="372"/>
      <c r="AT2089" s="363"/>
    </row>
    <row r="2090" spans="1:46" x14ac:dyDescent="0.3">
      <c r="A2090" s="362" t="s">
        <v>711</v>
      </c>
      <c r="B2090" s="363" t="s">
        <v>312</v>
      </c>
      <c r="C2090" s="363" t="s">
        <v>295</v>
      </c>
      <c r="D2090" s="363" t="s">
        <v>701</v>
      </c>
      <c r="E2090" s="363" t="s">
        <v>387</v>
      </c>
      <c r="F2090" s="363" t="s">
        <v>388</v>
      </c>
      <c r="G2090" s="363" t="s">
        <v>389</v>
      </c>
      <c r="H2090" s="363" t="s">
        <v>702</v>
      </c>
      <c r="I2090" s="363" t="s">
        <v>712</v>
      </c>
      <c r="J2090" s="363"/>
      <c r="K2090" s="363"/>
      <c r="L2090" s="364">
        <v>59886.080000000002</v>
      </c>
      <c r="M2090" s="365">
        <v>9000</v>
      </c>
      <c r="N2090" s="364">
        <v>53672</v>
      </c>
      <c r="O2090" s="363" t="s">
        <v>2770</v>
      </c>
      <c r="P2090" s="363"/>
      <c r="Q2090" s="363" t="s">
        <v>300</v>
      </c>
      <c r="R2090" s="363" t="s">
        <v>702</v>
      </c>
      <c r="S2090" s="363"/>
      <c r="T2090" s="365">
        <v>18313.21</v>
      </c>
      <c r="U2090" s="366">
        <v>10</v>
      </c>
      <c r="V2090" s="367">
        <v>45200</v>
      </c>
      <c r="W2090" s="367">
        <v>45930</v>
      </c>
      <c r="X2090" s="363" t="s">
        <v>3322</v>
      </c>
      <c r="Y2090" s="363"/>
      <c r="Z2090" s="363"/>
      <c r="AA2090" s="363"/>
      <c r="AB2090" s="363"/>
      <c r="AC2090" s="363"/>
      <c r="AD2090" s="363" t="s">
        <v>304</v>
      </c>
      <c r="AE2090" s="367">
        <v>44669</v>
      </c>
      <c r="AF2090" s="362" t="s">
        <v>2565</v>
      </c>
      <c r="AG2090" s="364">
        <v>10.764182</v>
      </c>
      <c r="AH2090" s="364">
        <v>8.7799999999999994</v>
      </c>
      <c r="AI2090" s="364">
        <v>1.33</v>
      </c>
      <c r="AJ2090" s="362" t="s">
        <v>181</v>
      </c>
      <c r="AK2090" s="368">
        <v>16.059999999999999</v>
      </c>
      <c r="AL2090" s="364">
        <v>55.694000000000003</v>
      </c>
      <c r="AM2090" s="369"/>
      <c r="AN2090" s="370">
        <v>20</v>
      </c>
      <c r="AO2090" s="371" t="s">
        <v>305</v>
      </c>
      <c r="AP2090" s="371" t="s">
        <v>0</v>
      </c>
      <c r="AQ2090" s="371" t="s">
        <v>386</v>
      </c>
      <c r="AR2090" s="372" t="s">
        <v>0</v>
      </c>
      <c r="AS2090" s="372"/>
      <c r="AT2090" s="363"/>
    </row>
    <row r="2091" spans="1:46" x14ac:dyDescent="0.3">
      <c r="A2091" s="362" t="s">
        <v>713</v>
      </c>
      <c r="B2091" s="363" t="s">
        <v>312</v>
      </c>
      <c r="C2091" s="363" t="s">
        <v>295</v>
      </c>
      <c r="D2091" s="363" t="s">
        <v>701</v>
      </c>
      <c r="E2091" s="363" t="s">
        <v>387</v>
      </c>
      <c r="F2091" s="363" t="s">
        <v>388</v>
      </c>
      <c r="G2091" s="363" t="s">
        <v>389</v>
      </c>
      <c r="H2091" s="363" t="s">
        <v>702</v>
      </c>
      <c r="I2091" s="363" t="s">
        <v>402</v>
      </c>
      <c r="J2091" s="363"/>
      <c r="K2091" s="363"/>
      <c r="L2091" s="364">
        <v>66540.09</v>
      </c>
      <c r="M2091" s="365">
        <v>10000</v>
      </c>
      <c r="N2091" s="364">
        <v>59635</v>
      </c>
      <c r="O2091" s="363" t="s">
        <v>2771</v>
      </c>
      <c r="P2091" s="363"/>
      <c r="Q2091" s="363" t="s">
        <v>300</v>
      </c>
      <c r="R2091" s="363" t="s">
        <v>702</v>
      </c>
      <c r="S2091" s="363"/>
      <c r="T2091" s="365">
        <v>19708.849999999999</v>
      </c>
      <c r="U2091" s="366">
        <v>10</v>
      </c>
      <c r="V2091" s="367">
        <v>45200</v>
      </c>
      <c r="W2091" s="367">
        <v>45930</v>
      </c>
      <c r="X2091" s="363" t="s">
        <v>3322</v>
      </c>
      <c r="Y2091" s="363"/>
      <c r="Z2091" s="363"/>
      <c r="AA2091" s="363"/>
      <c r="AB2091" s="363"/>
      <c r="AC2091" s="363"/>
      <c r="AD2091" s="363" t="s">
        <v>304</v>
      </c>
      <c r="AE2091" s="367">
        <v>44669</v>
      </c>
      <c r="AF2091" s="362" t="s">
        <v>2565</v>
      </c>
      <c r="AG2091" s="364">
        <v>11.960202000000001</v>
      </c>
      <c r="AH2091" s="364">
        <v>9.76</v>
      </c>
      <c r="AI2091" s="364">
        <v>1.37</v>
      </c>
      <c r="AJ2091" s="362" t="s">
        <v>181</v>
      </c>
      <c r="AK2091" s="368">
        <v>14.79</v>
      </c>
      <c r="AL2091" s="364">
        <v>61.882000000000005</v>
      </c>
      <c r="AM2091" s="369"/>
      <c r="AN2091" s="370">
        <v>20</v>
      </c>
      <c r="AO2091" s="371" t="s">
        <v>305</v>
      </c>
      <c r="AP2091" s="371" t="s">
        <v>0</v>
      </c>
      <c r="AQ2091" s="371" t="s">
        <v>386</v>
      </c>
      <c r="AR2091" s="372" t="s">
        <v>0</v>
      </c>
      <c r="AS2091" s="372"/>
      <c r="AT2091" s="363"/>
    </row>
    <row r="2092" spans="1:46" x14ac:dyDescent="0.3">
      <c r="A2092" s="362" t="s">
        <v>714</v>
      </c>
      <c r="B2092" s="363" t="s">
        <v>312</v>
      </c>
      <c r="C2092" s="363" t="s">
        <v>295</v>
      </c>
      <c r="D2092" s="363" t="s">
        <v>701</v>
      </c>
      <c r="E2092" s="363" t="s">
        <v>387</v>
      </c>
      <c r="F2092" s="363" t="s">
        <v>388</v>
      </c>
      <c r="G2092" s="363" t="s">
        <v>389</v>
      </c>
      <c r="H2092" s="363" t="s">
        <v>702</v>
      </c>
      <c r="I2092" s="363" t="s">
        <v>715</v>
      </c>
      <c r="J2092" s="363"/>
      <c r="K2092" s="363"/>
      <c r="L2092" s="364">
        <v>73194.100000000006</v>
      </c>
      <c r="M2092" s="365">
        <v>11000</v>
      </c>
      <c r="N2092" s="364">
        <v>65599</v>
      </c>
      <c r="O2092" s="363" t="s">
        <v>2772</v>
      </c>
      <c r="P2092" s="363"/>
      <c r="Q2092" s="363" t="s">
        <v>300</v>
      </c>
      <c r="R2092" s="363" t="s">
        <v>702</v>
      </c>
      <c r="S2092" s="363"/>
      <c r="T2092" s="365">
        <v>21104.49</v>
      </c>
      <c r="U2092" s="366">
        <v>10</v>
      </c>
      <c r="V2092" s="367">
        <v>45200</v>
      </c>
      <c r="W2092" s="367">
        <v>45930</v>
      </c>
      <c r="X2092" s="363" t="s">
        <v>3322</v>
      </c>
      <c r="Y2092" s="363"/>
      <c r="Z2092" s="363"/>
      <c r="AA2092" s="363"/>
      <c r="AB2092" s="363"/>
      <c r="AC2092" s="363"/>
      <c r="AD2092" s="363" t="s">
        <v>304</v>
      </c>
      <c r="AE2092" s="367">
        <v>44669</v>
      </c>
      <c r="AF2092" s="362" t="s">
        <v>2565</v>
      </c>
      <c r="AG2092" s="364">
        <v>13.156222</v>
      </c>
      <c r="AH2092" s="364">
        <v>10.73</v>
      </c>
      <c r="AI2092" s="364">
        <v>1.41</v>
      </c>
      <c r="AJ2092" s="362" t="s">
        <v>181</v>
      </c>
      <c r="AK2092" s="368">
        <v>13.74</v>
      </c>
      <c r="AL2092" s="364">
        <v>68.070999999999998</v>
      </c>
      <c r="AM2092" s="369"/>
      <c r="AN2092" s="370">
        <v>20</v>
      </c>
      <c r="AO2092" s="371" t="s">
        <v>305</v>
      </c>
      <c r="AP2092" s="371" t="s">
        <v>0</v>
      </c>
      <c r="AQ2092" s="371" t="s">
        <v>386</v>
      </c>
      <c r="AR2092" s="372" t="s">
        <v>0</v>
      </c>
      <c r="AS2092" s="372"/>
      <c r="AT2092" s="363"/>
    </row>
    <row r="2093" spans="1:46" x14ac:dyDescent="0.3">
      <c r="A2093" s="362" t="s">
        <v>716</v>
      </c>
      <c r="B2093" s="363" t="s">
        <v>312</v>
      </c>
      <c r="C2093" s="363" t="s">
        <v>295</v>
      </c>
      <c r="D2093" s="363" t="s">
        <v>701</v>
      </c>
      <c r="E2093" s="363" t="s">
        <v>387</v>
      </c>
      <c r="F2093" s="363" t="s">
        <v>388</v>
      </c>
      <c r="G2093" s="363" t="s">
        <v>389</v>
      </c>
      <c r="H2093" s="363" t="s">
        <v>702</v>
      </c>
      <c r="I2093" s="363" t="s">
        <v>403</v>
      </c>
      <c r="J2093" s="363"/>
      <c r="K2093" s="363"/>
      <c r="L2093" s="364">
        <v>79848.11</v>
      </c>
      <c r="M2093" s="365">
        <v>12000</v>
      </c>
      <c r="N2093" s="364">
        <v>71562</v>
      </c>
      <c r="O2093" s="363" t="s">
        <v>2773</v>
      </c>
      <c r="P2093" s="363"/>
      <c r="Q2093" s="363" t="s">
        <v>300</v>
      </c>
      <c r="R2093" s="363" t="s">
        <v>702</v>
      </c>
      <c r="S2093" s="363"/>
      <c r="T2093" s="365">
        <v>22500.14</v>
      </c>
      <c r="U2093" s="366">
        <v>10</v>
      </c>
      <c r="V2093" s="367">
        <v>45200</v>
      </c>
      <c r="W2093" s="367">
        <v>45930</v>
      </c>
      <c r="X2093" s="363" t="s">
        <v>3322</v>
      </c>
      <c r="Y2093" s="363"/>
      <c r="Z2093" s="363"/>
      <c r="AA2093" s="363"/>
      <c r="AB2093" s="363"/>
      <c r="AC2093" s="363"/>
      <c r="AD2093" s="363" t="s">
        <v>304</v>
      </c>
      <c r="AE2093" s="367">
        <v>44669</v>
      </c>
      <c r="AF2093" s="362" t="s">
        <v>2565</v>
      </c>
      <c r="AG2093" s="364">
        <v>14.352242</v>
      </c>
      <c r="AH2093" s="364">
        <v>11.71</v>
      </c>
      <c r="AI2093" s="364">
        <v>1.44</v>
      </c>
      <c r="AJ2093" s="362" t="s">
        <v>181</v>
      </c>
      <c r="AK2093" s="368">
        <v>12.88</v>
      </c>
      <c r="AL2093" s="364">
        <v>74.259</v>
      </c>
      <c r="AM2093" s="369"/>
      <c r="AN2093" s="370">
        <v>20</v>
      </c>
      <c r="AO2093" s="371" t="s">
        <v>305</v>
      </c>
      <c r="AP2093" s="371" t="s">
        <v>0</v>
      </c>
      <c r="AQ2093" s="371" t="s">
        <v>386</v>
      </c>
      <c r="AR2093" s="372" t="s">
        <v>0</v>
      </c>
      <c r="AS2093" s="372"/>
      <c r="AT2093" s="363"/>
    </row>
    <row r="2094" spans="1:46" x14ac:dyDescent="0.3">
      <c r="A2094" s="362" t="s">
        <v>717</v>
      </c>
      <c r="B2094" s="363" t="s">
        <v>312</v>
      </c>
      <c r="C2094" s="363" t="s">
        <v>295</v>
      </c>
      <c r="D2094" s="363" t="s">
        <v>701</v>
      </c>
      <c r="E2094" s="363" t="s">
        <v>387</v>
      </c>
      <c r="F2094" s="363" t="s">
        <v>388</v>
      </c>
      <c r="G2094" s="363" t="s">
        <v>389</v>
      </c>
      <c r="H2094" s="363" t="s">
        <v>702</v>
      </c>
      <c r="I2094" s="363" t="s">
        <v>718</v>
      </c>
      <c r="J2094" s="363"/>
      <c r="K2094" s="363"/>
      <c r="L2094" s="364">
        <v>86502.12</v>
      </c>
      <c r="M2094" s="365">
        <v>13000</v>
      </c>
      <c r="N2094" s="364">
        <v>77526</v>
      </c>
      <c r="O2094" s="363" t="s">
        <v>2774</v>
      </c>
      <c r="P2094" s="363"/>
      <c r="Q2094" s="363" t="s">
        <v>300</v>
      </c>
      <c r="R2094" s="363" t="s">
        <v>702</v>
      </c>
      <c r="S2094" s="363"/>
      <c r="T2094" s="365">
        <v>23895.78</v>
      </c>
      <c r="U2094" s="366">
        <v>10</v>
      </c>
      <c r="V2094" s="367">
        <v>45200</v>
      </c>
      <c r="W2094" s="367">
        <v>45930</v>
      </c>
      <c r="X2094" s="363" t="s">
        <v>3322</v>
      </c>
      <c r="Y2094" s="363"/>
      <c r="Z2094" s="363"/>
      <c r="AA2094" s="363"/>
      <c r="AB2094" s="363"/>
      <c r="AC2094" s="363"/>
      <c r="AD2094" s="363" t="s">
        <v>304</v>
      </c>
      <c r="AE2094" s="367">
        <v>44669</v>
      </c>
      <c r="AF2094" s="362" t="s">
        <v>2565</v>
      </c>
      <c r="AG2094" s="364">
        <v>15.548261999999999</v>
      </c>
      <c r="AH2094" s="364">
        <v>12.69</v>
      </c>
      <c r="AI2094" s="364">
        <v>1.47</v>
      </c>
      <c r="AJ2094" s="362" t="s">
        <v>181</v>
      </c>
      <c r="AK2094" s="368">
        <v>12.14</v>
      </c>
      <c r="AL2094" s="364">
        <v>80.447000000000003</v>
      </c>
      <c r="AM2094" s="369"/>
      <c r="AN2094" s="370">
        <v>20</v>
      </c>
      <c r="AO2094" s="371" t="s">
        <v>305</v>
      </c>
      <c r="AP2094" s="371" t="s">
        <v>0</v>
      </c>
      <c r="AQ2094" s="371" t="s">
        <v>386</v>
      </c>
      <c r="AR2094" s="372" t="s">
        <v>0</v>
      </c>
      <c r="AS2094" s="372"/>
      <c r="AT2094" s="363"/>
    </row>
    <row r="2095" spans="1:46" x14ac:dyDescent="0.3">
      <c r="A2095" s="362" t="s">
        <v>719</v>
      </c>
      <c r="B2095" s="363" t="s">
        <v>312</v>
      </c>
      <c r="C2095" s="363" t="s">
        <v>295</v>
      </c>
      <c r="D2095" s="363" t="s">
        <v>701</v>
      </c>
      <c r="E2095" s="363" t="s">
        <v>387</v>
      </c>
      <c r="F2095" s="363" t="s">
        <v>388</v>
      </c>
      <c r="G2095" s="363" t="s">
        <v>389</v>
      </c>
      <c r="H2095" s="363" t="s">
        <v>702</v>
      </c>
      <c r="I2095" s="363" t="s">
        <v>720</v>
      </c>
      <c r="J2095" s="363"/>
      <c r="K2095" s="363"/>
      <c r="L2095" s="364">
        <v>93156.13</v>
      </c>
      <c r="M2095" s="365">
        <v>14000</v>
      </c>
      <c r="N2095" s="364">
        <v>83489</v>
      </c>
      <c r="O2095" s="363" t="s">
        <v>2775</v>
      </c>
      <c r="P2095" s="363"/>
      <c r="Q2095" s="363" t="s">
        <v>300</v>
      </c>
      <c r="R2095" s="363" t="s">
        <v>702</v>
      </c>
      <c r="S2095" s="363"/>
      <c r="T2095" s="365">
        <v>25291.42</v>
      </c>
      <c r="U2095" s="366">
        <v>10</v>
      </c>
      <c r="V2095" s="367">
        <v>45200</v>
      </c>
      <c r="W2095" s="367">
        <v>45930</v>
      </c>
      <c r="X2095" s="363" t="s">
        <v>3322</v>
      </c>
      <c r="Y2095" s="363"/>
      <c r="Z2095" s="363"/>
      <c r="AA2095" s="363"/>
      <c r="AB2095" s="363"/>
      <c r="AC2095" s="363"/>
      <c r="AD2095" s="363" t="s">
        <v>304</v>
      </c>
      <c r="AE2095" s="367">
        <v>44669</v>
      </c>
      <c r="AF2095" s="362" t="s">
        <v>2565</v>
      </c>
      <c r="AG2095" s="364">
        <v>16.744282999999999</v>
      </c>
      <c r="AH2095" s="364">
        <v>13.66</v>
      </c>
      <c r="AI2095" s="364">
        <v>1.49</v>
      </c>
      <c r="AJ2095" s="362" t="s">
        <v>181</v>
      </c>
      <c r="AK2095" s="368">
        <v>11.51</v>
      </c>
      <c r="AL2095" s="364">
        <v>86.635000000000005</v>
      </c>
      <c r="AM2095" s="369"/>
      <c r="AN2095" s="370">
        <v>20</v>
      </c>
      <c r="AO2095" s="371" t="s">
        <v>305</v>
      </c>
      <c r="AP2095" s="371" t="s">
        <v>0</v>
      </c>
      <c r="AQ2095" s="371" t="s">
        <v>386</v>
      </c>
      <c r="AR2095" s="372" t="s">
        <v>0</v>
      </c>
      <c r="AS2095" s="372"/>
      <c r="AT2095" s="363"/>
    </row>
    <row r="2096" spans="1:46" x14ac:dyDescent="0.3">
      <c r="A2096" s="362" t="s">
        <v>721</v>
      </c>
      <c r="B2096" s="363" t="s">
        <v>312</v>
      </c>
      <c r="C2096" s="363" t="s">
        <v>295</v>
      </c>
      <c r="D2096" s="363" t="s">
        <v>701</v>
      </c>
      <c r="E2096" s="363" t="s">
        <v>387</v>
      </c>
      <c r="F2096" s="363" t="s">
        <v>388</v>
      </c>
      <c r="G2096" s="363" t="s">
        <v>389</v>
      </c>
      <c r="H2096" s="363" t="s">
        <v>702</v>
      </c>
      <c r="I2096" s="363" t="s">
        <v>404</v>
      </c>
      <c r="J2096" s="363"/>
      <c r="K2096" s="363"/>
      <c r="L2096" s="364">
        <v>99810.14</v>
      </c>
      <c r="M2096" s="365">
        <v>15000</v>
      </c>
      <c r="N2096" s="364">
        <v>89453</v>
      </c>
      <c r="O2096" s="363" t="s">
        <v>2776</v>
      </c>
      <c r="P2096" s="363"/>
      <c r="Q2096" s="363" t="s">
        <v>300</v>
      </c>
      <c r="R2096" s="363" t="s">
        <v>702</v>
      </c>
      <c r="S2096" s="363"/>
      <c r="T2096" s="365">
        <v>26687.06</v>
      </c>
      <c r="U2096" s="366">
        <v>10</v>
      </c>
      <c r="V2096" s="367">
        <v>45200</v>
      </c>
      <c r="W2096" s="367">
        <v>45930</v>
      </c>
      <c r="X2096" s="363" t="s">
        <v>3322</v>
      </c>
      <c r="Y2096" s="363"/>
      <c r="Z2096" s="363"/>
      <c r="AA2096" s="363"/>
      <c r="AB2096" s="363"/>
      <c r="AC2096" s="363"/>
      <c r="AD2096" s="363" t="s">
        <v>304</v>
      </c>
      <c r="AE2096" s="367">
        <v>44669</v>
      </c>
      <c r="AF2096" s="362" t="s">
        <v>2565</v>
      </c>
      <c r="AG2096" s="364">
        <v>17.940303</v>
      </c>
      <c r="AH2096" s="364">
        <v>14.64</v>
      </c>
      <c r="AI2096" s="364">
        <v>1.52</v>
      </c>
      <c r="AJ2096" s="362" t="s">
        <v>181</v>
      </c>
      <c r="AK2096" s="368">
        <v>10.97</v>
      </c>
      <c r="AL2096" s="364">
        <v>92.823000000000008</v>
      </c>
      <c r="AM2096" s="369"/>
      <c r="AN2096" s="370">
        <v>20</v>
      </c>
      <c r="AO2096" s="371" t="s">
        <v>305</v>
      </c>
      <c r="AP2096" s="371" t="s">
        <v>0</v>
      </c>
      <c r="AQ2096" s="371" t="s">
        <v>386</v>
      </c>
      <c r="AR2096" s="372" t="s">
        <v>0</v>
      </c>
      <c r="AS2096" s="372"/>
      <c r="AT2096" s="363"/>
    </row>
    <row r="2097" spans="1:46" x14ac:dyDescent="0.3">
      <c r="A2097" s="362" t="s">
        <v>722</v>
      </c>
      <c r="B2097" s="363" t="s">
        <v>312</v>
      </c>
      <c r="C2097" s="363" t="s">
        <v>295</v>
      </c>
      <c r="D2097" s="363" t="s">
        <v>701</v>
      </c>
      <c r="E2097" s="363" t="s">
        <v>387</v>
      </c>
      <c r="F2097" s="363" t="s">
        <v>388</v>
      </c>
      <c r="G2097" s="363" t="s">
        <v>389</v>
      </c>
      <c r="H2097" s="363" t="s">
        <v>702</v>
      </c>
      <c r="I2097" s="363" t="s">
        <v>723</v>
      </c>
      <c r="J2097" s="363"/>
      <c r="K2097" s="363"/>
      <c r="L2097" s="364">
        <v>106464.15</v>
      </c>
      <c r="M2097" s="365">
        <v>16000</v>
      </c>
      <c r="N2097" s="364">
        <v>95416</v>
      </c>
      <c r="O2097" s="363" t="s">
        <v>2777</v>
      </c>
      <c r="P2097" s="363"/>
      <c r="Q2097" s="363" t="s">
        <v>300</v>
      </c>
      <c r="R2097" s="363" t="s">
        <v>702</v>
      </c>
      <c r="S2097" s="363"/>
      <c r="T2097" s="365">
        <v>28082.7</v>
      </c>
      <c r="U2097" s="366">
        <v>10</v>
      </c>
      <c r="V2097" s="367">
        <v>45200</v>
      </c>
      <c r="W2097" s="367">
        <v>45930</v>
      </c>
      <c r="X2097" s="363" t="s">
        <v>3322</v>
      </c>
      <c r="Y2097" s="363"/>
      <c r="Z2097" s="363"/>
      <c r="AA2097" s="363"/>
      <c r="AB2097" s="363"/>
      <c r="AC2097" s="363"/>
      <c r="AD2097" s="363" t="s">
        <v>304</v>
      </c>
      <c r="AE2097" s="367">
        <v>44669</v>
      </c>
      <c r="AF2097" s="362" t="s">
        <v>2565</v>
      </c>
      <c r="AG2097" s="364">
        <v>19.136323000000001</v>
      </c>
      <c r="AH2097" s="364">
        <v>15.61</v>
      </c>
      <c r="AI2097" s="364">
        <v>1.54</v>
      </c>
      <c r="AJ2097" s="362" t="s">
        <v>181</v>
      </c>
      <c r="AK2097" s="368">
        <v>10.49</v>
      </c>
      <c r="AL2097" s="364">
        <v>99.012</v>
      </c>
      <c r="AM2097" s="369"/>
      <c r="AN2097" s="370">
        <v>20</v>
      </c>
      <c r="AO2097" s="371" t="s">
        <v>305</v>
      </c>
      <c r="AP2097" s="371" t="s">
        <v>0</v>
      </c>
      <c r="AQ2097" s="371" t="s">
        <v>386</v>
      </c>
      <c r="AR2097" s="372" t="s">
        <v>0</v>
      </c>
      <c r="AS2097" s="372"/>
      <c r="AT2097" s="363"/>
    </row>
    <row r="2098" spans="1:46" x14ac:dyDescent="0.3">
      <c r="A2098" s="362" t="s">
        <v>724</v>
      </c>
      <c r="B2098" s="363" t="s">
        <v>312</v>
      </c>
      <c r="C2098" s="363" t="s">
        <v>295</v>
      </c>
      <c r="D2098" s="363" t="s">
        <v>701</v>
      </c>
      <c r="E2098" s="363" t="s">
        <v>387</v>
      </c>
      <c r="F2098" s="363" t="s">
        <v>388</v>
      </c>
      <c r="G2098" s="363" t="s">
        <v>389</v>
      </c>
      <c r="H2098" s="363" t="s">
        <v>702</v>
      </c>
      <c r="I2098" s="363" t="s">
        <v>725</v>
      </c>
      <c r="J2098" s="363"/>
      <c r="K2098" s="363"/>
      <c r="L2098" s="364">
        <v>113118.16</v>
      </c>
      <c r="M2098" s="365">
        <v>17000</v>
      </c>
      <c r="N2098" s="364">
        <v>101380</v>
      </c>
      <c r="O2098" s="363" t="s">
        <v>2778</v>
      </c>
      <c r="P2098" s="363"/>
      <c r="Q2098" s="363" t="s">
        <v>300</v>
      </c>
      <c r="R2098" s="363" t="s">
        <v>702</v>
      </c>
      <c r="S2098" s="363"/>
      <c r="T2098" s="365">
        <v>29478.34</v>
      </c>
      <c r="U2098" s="366">
        <v>10</v>
      </c>
      <c r="V2098" s="367">
        <v>45200</v>
      </c>
      <c r="W2098" s="367">
        <v>45930</v>
      </c>
      <c r="X2098" s="363" t="s">
        <v>3322</v>
      </c>
      <c r="Y2098" s="363"/>
      <c r="Z2098" s="363"/>
      <c r="AA2098" s="363"/>
      <c r="AB2098" s="363"/>
      <c r="AC2098" s="363"/>
      <c r="AD2098" s="363" t="s">
        <v>304</v>
      </c>
      <c r="AE2098" s="367">
        <v>44669</v>
      </c>
      <c r="AF2098" s="362" t="s">
        <v>2565</v>
      </c>
      <c r="AG2098" s="364">
        <v>20.332343000000002</v>
      </c>
      <c r="AH2098" s="364">
        <v>16.59</v>
      </c>
      <c r="AI2098" s="364">
        <v>1.56</v>
      </c>
      <c r="AJ2098" s="362" t="s">
        <v>181</v>
      </c>
      <c r="AK2098" s="368">
        <v>10.07</v>
      </c>
      <c r="AL2098" s="364">
        <v>105.2</v>
      </c>
      <c r="AM2098" s="369"/>
      <c r="AN2098" s="370">
        <v>20</v>
      </c>
      <c r="AO2098" s="371" t="s">
        <v>305</v>
      </c>
      <c r="AP2098" s="371" t="s">
        <v>0</v>
      </c>
      <c r="AQ2098" s="371" t="s">
        <v>386</v>
      </c>
      <c r="AR2098" s="372" t="s">
        <v>0</v>
      </c>
      <c r="AS2098" s="372"/>
      <c r="AT2098" s="363"/>
    </row>
    <row r="2099" spans="1:46" x14ac:dyDescent="0.3">
      <c r="A2099" s="362" t="s">
        <v>726</v>
      </c>
      <c r="B2099" s="363" t="s">
        <v>312</v>
      </c>
      <c r="C2099" s="363" t="s">
        <v>295</v>
      </c>
      <c r="D2099" s="363" t="s">
        <v>701</v>
      </c>
      <c r="E2099" s="363" t="s">
        <v>387</v>
      </c>
      <c r="F2099" s="363" t="s">
        <v>388</v>
      </c>
      <c r="G2099" s="363" t="s">
        <v>389</v>
      </c>
      <c r="H2099" s="363" t="s">
        <v>702</v>
      </c>
      <c r="I2099" s="363" t="s">
        <v>727</v>
      </c>
      <c r="J2099" s="363"/>
      <c r="K2099" s="363"/>
      <c r="L2099" s="364">
        <v>119772.16</v>
      </c>
      <c r="M2099" s="365">
        <v>18000</v>
      </c>
      <c r="N2099" s="364">
        <v>107343</v>
      </c>
      <c r="O2099" s="363" t="s">
        <v>2779</v>
      </c>
      <c r="P2099" s="363"/>
      <c r="Q2099" s="363" t="s">
        <v>300</v>
      </c>
      <c r="R2099" s="363" t="s">
        <v>702</v>
      </c>
      <c r="S2099" s="363"/>
      <c r="T2099" s="365">
        <v>30873.98</v>
      </c>
      <c r="U2099" s="366">
        <v>10</v>
      </c>
      <c r="V2099" s="367">
        <v>45200</v>
      </c>
      <c r="W2099" s="367">
        <v>45930</v>
      </c>
      <c r="X2099" s="363" t="s">
        <v>3322</v>
      </c>
      <c r="Y2099" s="363"/>
      <c r="Z2099" s="363"/>
      <c r="AA2099" s="363"/>
      <c r="AB2099" s="363"/>
      <c r="AC2099" s="363"/>
      <c r="AD2099" s="363" t="s">
        <v>304</v>
      </c>
      <c r="AE2099" s="367">
        <v>44669</v>
      </c>
      <c r="AF2099" s="362" t="s">
        <v>2565</v>
      </c>
      <c r="AG2099" s="364">
        <v>21.528362999999999</v>
      </c>
      <c r="AH2099" s="364">
        <v>17.57</v>
      </c>
      <c r="AI2099" s="364">
        <v>1.57</v>
      </c>
      <c r="AJ2099" s="362" t="s">
        <v>181</v>
      </c>
      <c r="AK2099" s="368">
        <v>9.6999999999999993</v>
      </c>
      <c r="AL2099" s="364">
        <v>111.38800000000001</v>
      </c>
      <c r="AM2099" s="369"/>
      <c r="AN2099" s="370">
        <v>20</v>
      </c>
      <c r="AO2099" s="371" t="s">
        <v>305</v>
      </c>
      <c r="AP2099" s="371" t="s">
        <v>0</v>
      </c>
      <c r="AQ2099" s="371" t="s">
        <v>386</v>
      </c>
      <c r="AR2099" s="372" t="s">
        <v>0</v>
      </c>
      <c r="AS2099" s="372"/>
      <c r="AT2099" s="363"/>
    </row>
    <row r="2100" spans="1:46" x14ac:dyDescent="0.3">
      <c r="A2100" s="362" t="s">
        <v>728</v>
      </c>
      <c r="B2100" s="363" t="s">
        <v>312</v>
      </c>
      <c r="C2100" s="363" t="s">
        <v>295</v>
      </c>
      <c r="D2100" s="363" t="s">
        <v>701</v>
      </c>
      <c r="E2100" s="363" t="s">
        <v>387</v>
      </c>
      <c r="F2100" s="363" t="s">
        <v>388</v>
      </c>
      <c r="G2100" s="363" t="s">
        <v>389</v>
      </c>
      <c r="H2100" s="363" t="s">
        <v>702</v>
      </c>
      <c r="I2100" s="363" t="s">
        <v>729</v>
      </c>
      <c r="J2100" s="363"/>
      <c r="K2100" s="363"/>
      <c r="L2100" s="364">
        <v>126426.17</v>
      </c>
      <c r="M2100" s="365">
        <v>19000</v>
      </c>
      <c r="N2100" s="364">
        <v>113307</v>
      </c>
      <c r="O2100" s="363" t="s">
        <v>2780</v>
      </c>
      <c r="P2100" s="363"/>
      <c r="Q2100" s="363" t="s">
        <v>300</v>
      </c>
      <c r="R2100" s="363" t="s">
        <v>702</v>
      </c>
      <c r="S2100" s="363"/>
      <c r="T2100" s="365">
        <v>32269.63</v>
      </c>
      <c r="U2100" s="366">
        <v>10</v>
      </c>
      <c r="V2100" s="367">
        <v>45200</v>
      </c>
      <c r="W2100" s="367">
        <v>45930</v>
      </c>
      <c r="X2100" s="363" t="s">
        <v>3322</v>
      </c>
      <c r="Y2100" s="363"/>
      <c r="Z2100" s="363"/>
      <c r="AA2100" s="363"/>
      <c r="AB2100" s="363"/>
      <c r="AC2100" s="363"/>
      <c r="AD2100" s="363" t="s">
        <v>304</v>
      </c>
      <c r="AE2100" s="367">
        <v>44669</v>
      </c>
      <c r="AF2100" s="362" t="s">
        <v>2565</v>
      </c>
      <c r="AG2100" s="364">
        <v>22.724383</v>
      </c>
      <c r="AH2100" s="364">
        <v>18.54</v>
      </c>
      <c r="AI2100" s="364">
        <v>1.59</v>
      </c>
      <c r="AJ2100" s="362" t="s">
        <v>181</v>
      </c>
      <c r="AK2100" s="368">
        <v>9.36</v>
      </c>
      <c r="AL2100" s="364">
        <v>117.57599999999999</v>
      </c>
      <c r="AM2100" s="369"/>
      <c r="AN2100" s="370">
        <v>20</v>
      </c>
      <c r="AO2100" s="371" t="s">
        <v>305</v>
      </c>
      <c r="AP2100" s="371" t="s">
        <v>0</v>
      </c>
      <c r="AQ2100" s="371" t="s">
        <v>386</v>
      </c>
      <c r="AR2100" s="372" t="s">
        <v>0</v>
      </c>
      <c r="AS2100" s="372"/>
      <c r="AT2100" s="363"/>
    </row>
    <row r="2101" spans="1:46" x14ac:dyDescent="0.3">
      <c r="A2101" s="362" t="s">
        <v>730</v>
      </c>
      <c r="B2101" s="363" t="s">
        <v>312</v>
      </c>
      <c r="C2101" s="363" t="s">
        <v>295</v>
      </c>
      <c r="D2101" s="363" t="s">
        <v>701</v>
      </c>
      <c r="E2101" s="363" t="s">
        <v>387</v>
      </c>
      <c r="F2101" s="363" t="s">
        <v>388</v>
      </c>
      <c r="G2101" s="363" t="s">
        <v>389</v>
      </c>
      <c r="H2101" s="363" t="s">
        <v>702</v>
      </c>
      <c r="I2101" s="363" t="s">
        <v>405</v>
      </c>
      <c r="J2101" s="363"/>
      <c r="K2101" s="363"/>
      <c r="L2101" s="364">
        <v>133080.18</v>
      </c>
      <c r="M2101" s="365">
        <v>20000</v>
      </c>
      <c r="N2101" s="364">
        <v>119270</v>
      </c>
      <c r="O2101" s="363" t="s">
        <v>2781</v>
      </c>
      <c r="P2101" s="363"/>
      <c r="Q2101" s="363" t="s">
        <v>300</v>
      </c>
      <c r="R2101" s="363" t="s">
        <v>702</v>
      </c>
      <c r="S2101" s="363"/>
      <c r="T2101" s="365">
        <v>33665.269999999997</v>
      </c>
      <c r="U2101" s="366">
        <v>10</v>
      </c>
      <c r="V2101" s="367">
        <v>45200</v>
      </c>
      <c r="W2101" s="367">
        <v>45930</v>
      </c>
      <c r="X2101" s="363" t="s">
        <v>3322</v>
      </c>
      <c r="Y2101" s="363"/>
      <c r="Z2101" s="363"/>
      <c r="AA2101" s="363"/>
      <c r="AB2101" s="363"/>
      <c r="AC2101" s="363"/>
      <c r="AD2101" s="363" t="s">
        <v>304</v>
      </c>
      <c r="AE2101" s="367">
        <v>44669</v>
      </c>
      <c r="AF2101" s="362" t="s">
        <v>2565</v>
      </c>
      <c r="AG2101" s="364">
        <v>23.920404000000001</v>
      </c>
      <c r="AH2101" s="364">
        <v>19.52</v>
      </c>
      <c r="AI2101" s="364">
        <v>1.6</v>
      </c>
      <c r="AJ2101" s="362" t="s">
        <v>181</v>
      </c>
      <c r="AK2101" s="368">
        <v>9.06</v>
      </c>
      <c r="AL2101" s="364">
        <v>123.76500000000001</v>
      </c>
      <c r="AM2101" s="369"/>
      <c r="AN2101" s="370">
        <v>20</v>
      </c>
      <c r="AO2101" s="371" t="s">
        <v>305</v>
      </c>
      <c r="AP2101" s="371" t="s">
        <v>0</v>
      </c>
      <c r="AQ2101" s="371" t="s">
        <v>386</v>
      </c>
      <c r="AR2101" s="372" t="s">
        <v>0</v>
      </c>
      <c r="AS2101" s="372"/>
      <c r="AT2101" s="363"/>
    </row>
    <row r="2102" spans="1:46" x14ac:dyDescent="0.3">
      <c r="A2102" s="362" t="s">
        <v>731</v>
      </c>
      <c r="B2102" s="363" t="s">
        <v>312</v>
      </c>
      <c r="C2102" s="363" t="s">
        <v>295</v>
      </c>
      <c r="D2102" s="363" t="s">
        <v>701</v>
      </c>
      <c r="E2102" s="363" t="s">
        <v>387</v>
      </c>
      <c r="F2102" s="363" t="s">
        <v>388</v>
      </c>
      <c r="G2102" s="363" t="s">
        <v>389</v>
      </c>
      <c r="H2102" s="363" t="s">
        <v>702</v>
      </c>
      <c r="I2102" s="363" t="s">
        <v>732</v>
      </c>
      <c r="J2102" s="363"/>
      <c r="K2102" s="363"/>
      <c r="L2102" s="364">
        <v>146388.20000000001</v>
      </c>
      <c r="M2102" s="365">
        <v>22000</v>
      </c>
      <c r="N2102" s="364">
        <v>131197</v>
      </c>
      <c r="O2102" s="363" t="s">
        <v>2782</v>
      </c>
      <c r="P2102" s="363"/>
      <c r="Q2102" s="363" t="s">
        <v>300</v>
      </c>
      <c r="R2102" s="363" t="s">
        <v>702</v>
      </c>
      <c r="S2102" s="363"/>
      <c r="T2102" s="365">
        <v>36456.550000000003</v>
      </c>
      <c r="U2102" s="366">
        <v>10</v>
      </c>
      <c r="V2102" s="367">
        <v>45200</v>
      </c>
      <c r="W2102" s="367">
        <v>45930</v>
      </c>
      <c r="X2102" s="363" t="s">
        <v>3322</v>
      </c>
      <c r="Y2102" s="363"/>
      <c r="Z2102" s="363"/>
      <c r="AA2102" s="363"/>
      <c r="AB2102" s="363"/>
      <c r="AC2102" s="363"/>
      <c r="AD2102" s="363" t="s">
        <v>304</v>
      </c>
      <c r="AE2102" s="367">
        <v>44669</v>
      </c>
      <c r="AF2102" s="362" t="s">
        <v>2565</v>
      </c>
      <c r="AG2102" s="364">
        <v>26.312443999999999</v>
      </c>
      <c r="AH2102" s="364">
        <v>21.47</v>
      </c>
      <c r="AI2102" s="364">
        <v>1.63</v>
      </c>
      <c r="AJ2102" s="362" t="s">
        <v>181</v>
      </c>
      <c r="AK2102" s="368">
        <v>8.5399999999999991</v>
      </c>
      <c r="AL2102" s="364">
        <v>136.14100000000002</v>
      </c>
      <c r="AM2102" s="369"/>
      <c r="AN2102" s="370">
        <v>20</v>
      </c>
      <c r="AO2102" s="371" t="s">
        <v>305</v>
      </c>
      <c r="AP2102" s="371" t="s">
        <v>0</v>
      </c>
      <c r="AQ2102" s="371" t="s">
        <v>386</v>
      </c>
      <c r="AR2102" s="372" t="s">
        <v>0</v>
      </c>
      <c r="AS2102" s="372"/>
      <c r="AT2102" s="363"/>
    </row>
    <row r="2103" spans="1:46" x14ac:dyDescent="0.3">
      <c r="A2103" s="362" t="s">
        <v>733</v>
      </c>
      <c r="B2103" s="363" t="s">
        <v>312</v>
      </c>
      <c r="C2103" s="363" t="s">
        <v>295</v>
      </c>
      <c r="D2103" s="363" t="s">
        <v>701</v>
      </c>
      <c r="E2103" s="363" t="s">
        <v>387</v>
      </c>
      <c r="F2103" s="363" t="s">
        <v>388</v>
      </c>
      <c r="G2103" s="363" t="s">
        <v>389</v>
      </c>
      <c r="H2103" s="363" t="s">
        <v>702</v>
      </c>
      <c r="I2103" s="363" t="s">
        <v>734</v>
      </c>
      <c r="J2103" s="363"/>
      <c r="K2103" s="363"/>
      <c r="L2103" s="364">
        <v>159696.22</v>
      </c>
      <c r="M2103" s="365">
        <v>24000</v>
      </c>
      <c r="N2103" s="364">
        <v>143124</v>
      </c>
      <c r="O2103" s="363" t="s">
        <v>2783</v>
      </c>
      <c r="P2103" s="363"/>
      <c r="Q2103" s="363" t="s">
        <v>300</v>
      </c>
      <c r="R2103" s="363" t="s">
        <v>702</v>
      </c>
      <c r="S2103" s="363"/>
      <c r="T2103" s="365">
        <v>39247.83</v>
      </c>
      <c r="U2103" s="366">
        <v>10</v>
      </c>
      <c r="V2103" s="367">
        <v>45200</v>
      </c>
      <c r="W2103" s="367">
        <v>45930</v>
      </c>
      <c r="X2103" s="363" t="s">
        <v>3322</v>
      </c>
      <c r="Y2103" s="363"/>
      <c r="Z2103" s="363"/>
      <c r="AA2103" s="363"/>
      <c r="AB2103" s="363"/>
      <c r="AC2103" s="363"/>
      <c r="AD2103" s="363" t="s">
        <v>304</v>
      </c>
      <c r="AE2103" s="367">
        <v>44669</v>
      </c>
      <c r="AF2103" s="362" t="s">
        <v>2565</v>
      </c>
      <c r="AG2103" s="364">
        <v>28.704484000000001</v>
      </c>
      <c r="AH2103" s="364">
        <v>23.42</v>
      </c>
      <c r="AI2103" s="364">
        <v>1.65</v>
      </c>
      <c r="AJ2103" s="362" t="s">
        <v>181</v>
      </c>
      <c r="AK2103" s="368">
        <v>8.11</v>
      </c>
      <c r="AL2103" s="364">
        <v>148.517</v>
      </c>
      <c r="AM2103" s="369"/>
      <c r="AN2103" s="370">
        <v>20</v>
      </c>
      <c r="AO2103" s="371" t="s">
        <v>305</v>
      </c>
      <c r="AP2103" s="371" t="s">
        <v>0</v>
      </c>
      <c r="AQ2103" s="371" t="s">
        <v>386</v>
      </c>
      <c r="AR2103" s="372" t="s">
        <v>0</v>
      </c>
      <c r="AS2103" s="372"/>
      <c r="AT2103" s="363"/>
    </row>
    <row r="2104" spans="1:46" x14ac:dyDescent="0.3">
      <c r="A2104" s="362" t="s">
        <v>735</v>
      </c>
      <c r="B2104" s="363" t="s">
        <v>312</v>
      </c>
      <c r="C2104" s="363" t="s">
        <v>295</v>
      </c>
      <c r="D2104" s="363" t="s">
        <v>701</v>
      </c>
      <c r="E2104" s="363" t="s">
        <v>387</v>
      </c>
      <c r="F2104" s="363" t="s">
        <v>388</v>
      </c>
      <c r="G2104" s="363" t="s">
        <v>389</v>
      </c>
      <c r="H2104" s="363" t="s">
        <v>702</v>
      </c>
      <c r="I2104" s="363" t="s">
        <v>406</v>
      </c>
      <c r="J2104" s="363"/>
      <c r="K2104" s="363"/>
      <c r="L2104" s="364">
        <v>166350.23000000001</v>
      </c>
      <c r="M2104" s="365">
        <v>25000</v>
      </c>
      <c r="N2104" s="364">
        <v>149088</v>
      </c>
      <c r="O2104" s="363" t="s">
        <v>2784</v>
      </c>
      <c r="P2104" s="363"/>
      <c r="Q2104" s="363" t="s">
        <v>300</v>
      </c>
      <c r="R2104" s="363" t="s">
        <v>702</v>
      </c>
      <c r="S2104" s="363"/>
      <c r="T2104" s="365">
        <v>40643.480000000003</v>
      </c>
      <c r="U2104" s="366">
        <v>10</v>
      </c>
      <c r="V2104" s="367">
        <v>45200</v>
      </c>
      <c r="W2104" s="367">
        <v>45930</v>
      </c>
      <c r="X2104" s="363" t="s">
        <v>3322</v>
      </c>
      <c r="Y2104" s="363"/>
      <c r="Z2104" s="363"/>
      <c r="AA2104" s="363"/>
      <c r="AB2104" s="363"/>
      <c r="AC2104" s="363"/>
      <c r="AD2104" s="363" t="s">
        <v>304</v>
      </c>
      <c r="AE2104" s="367">
        <v>44669</v>
      </c>
      <c r="AF2104" s="362" t="s">
        <v>2565</v>
      </c>
      <c r="AG2104" s="364">
        <v>29.900504999999999</v>
      </c>
      <c r="AH2104" s="364">
        <v>24.4</v>
      </c>
      <c r="AI2104" s="364">
        <v>1.66</v>
      </c>
      <c r="AJ2104" s="362" t="s">
        <v>181</v>
      </c>
      <c r="AK2104" s="368">
        <v>7.91</v>
      </c>
      <c r="AL2104" s="364">
        <v>154.70599999999999</v>
      </c>
      <c r="AM2104" s="369"/>
      <c r="AN2104" s="370">
        <v>20</v>
      </c>
      <c r="AO2104" s="371" t="s">
        <v>305</v>
      </c>
      <c r="AP2104" s="371" t="s">
        <v>0</v>
      </c>
      <c r="AQ2104" s="371" t="s">
        <v>386</v>
      </c>
      <c r="AR2104" s="372" t="s">
        <v>0</v>
      </c>
      <c r="AS2104" s="372"/>
      <c r="AT2104" s="363"/>
    </row>
    <row r="2105" spans="1:46" x14ac:dyDescent="0.3">
      <c r="A2105" s="362" t="s">
        <v>736</v>
      </c>
      <c r="B2105" s="363" t="s">
        <v>312</v>
      </c>
      <c r="C2105" s="363" t="s">
        <v>295</v>
      </c>
      <c r="D2105" s="363" t="s">
        <v>701</v>
      </c>
      <c r="E2105" s="363" t="s">
        <v>387</v>
      </c>
      <c r="F2105" s="363" t="s">
        <v>388</v>
      </c>
      <c r="G2105" s="363" t="s">
        <v>389</v>
      </c>
      <c r="H2105" s="363" t="s">
        <v>702</v>
      </c>
      <c r="I2105" s="363" t="s">
        <v>737</v>
      </c>
      <c r="J2105" s="363"/>
      <c r="K2105" s="363"/>
      <c r="L2105" s="364">
        <v>173004.24</v>
      </c>
      <c r="M2105" s="365">
        <v>26000</v>
      </c>
      <c r="N2105" s="364">
        <v>155051</v>
      </c>
      <c r="O2105" s="363" t="s">
        <v>2785</v>
      </c>
      <c r="P2105" s="363"/>
      <c r="Q2105" s="363" t="s">
        <v>300</v>
      </c>
      <c r="R2105" s="363" t="s">
        <v>702</v>
      </c>
      <c r="S2105" s="363"/>
      <c r="T2105" s="365">
        <v>42039.12</v>
      </c>
      <c r="U2105" s="366">
        <v>10</v>
      </c>
      <c r="V2105" s="367">
        <v>45200</v>
      </c>
      <c r="W2105" s="367">
        <v>45930</v>
      </c>
      <c r="X2105" s="363" t="s">
        <v>3322</v>
      </c>
      <c r="Y2105" s="363"/>
      <c r="Z2105" s="363"/>
      <c r="AA2105" s="363"/>
      <c r="AB2105" s="363"/>
      <c r="AC2105" s="363"/>
      <c r="AD2105" s="363" t="s">
        <v>304</v>
      </c>
      <c r="AE2105" s="367">
        <v>44669</v>
      </c>
      <c r="AF2105" s="362" t="s">
        <v>2565</v>
      </c>
      <c r="AG2105" s="364">
        <v>31.096525</v>
      </c>
      <c r="AH2105" s="364">
        <v>25.37</v>
      </c>
      <c r="AI2105" s="364">
        <v>1.67</v>
      </c>
      <c r="AJ2105" s="362" t="s">
        <v>181</v>
      </c>
      <c r="AK2105" s="368">
        <v>7.74</v>
      </c>
      <c r="AL2105" s="364">
        <v>160.89400000000001</v>
      </c>
      <c r="AM2105" s="369"/>
      <c r="AN2105" s="370">
        <v>20</v>
      </c>
      <c r="AO2105" s="371" t="s">
        <v>305</v>
      </c>
      <c r="AP2105" s="371" t="s">
        <v>0</v>
      </c>
      <c r="AQ2105" s="371" t="s">
        <v>386</v>
      </c>
      <c r="AR2105" s="372" t="s">
        <v>0</v>
      </c>
      <c r="AS2105" s="372"/>
      <c r="AT2105" s="363"/>
    </row>
    <row r="2106" spans="1:46" x14ac:dyDescent="0.3">
      <c r="A2106" s="362" t="s">
        <v>738</v>
      </c>
      <c r="B2106" s="363" t="s">
        <v>312</v>
      </c>
      <c r="C2106" s="363" t="s">
        <v>295</v>
      </c>
      <c r="D2106" s="363" t="s">
        <v>701</v>
      </c>
      <c r="E2106" s="363" t="s">
        <v>387</v>
      </c>
      <c r="F2106" s="363" t="s">
        <v>388</v>
      </c>
      <c r="G2106" s="363" t="s">
        <v>389</v>
      </c>
      <c r="H2106" s="363" t="s">
        <v>702</v>
      </c>
      <c r="I2106" s="363" t="s">
        <v>739</v>
      </c>
      <c r="J2106" s="363"/>
      <c r="K2106" s="363"/>
      <c r="L2106" s="364">
        <v>186312.26</v>
      </c>
      <c r="M2106" s="365">
        <v>28000</v>
      </c>
      <c r="N2106" s="364">
        <v>166978</v>
      </c>
      <c r="O2106" s="363" t="s">
        <v>2786</v>
      </c>
      <c r="P2106" s="363"/>
      <c r="Q2106" s="363" t="s">
        <v>300</v>
      </c>
      <c r="R2106" s="363" t="s">
        <v>702</v>
      </c>
      <c r="S2106" s="363"/>
      <c r="T2106" s="365">
        <v>44830.400000000001</v>
      </c>
      <c r="U2106" s="366">
        <v>10</v>
      </c>
      <c r="V2106" s="367">
        <v>45200</v>
      </c>
      <c r="W2106" s="367">
        <v>45930</v>
      </c>
      <c r="X2106" s="363" t="s">
        <v>3322</v>
      </c>
      <c r="Y2106" s="363"/>
      <c r="Z2106" s="363"/>
      <c r="AA2106" s="363"/>
      <c r="AB2106" s="363"/>
      <c r="AC2106" s="363"/>
      <c r="AD2106" s="363" t="s">
        <v>304</v>
      </c>
      <c r="AE2106" s="367">
        <v>44669</v>
      </c>
      <c r="AF2106" s="362" t="s">
        <v>2565</v>
      </c>
      <c r="AG2106" s="364">
        <v>33.488565000000001</v>
      </c>
      <c r="AH2106" s="364">
        <v>27.32</v>
      </c>
      <c r="AI2106" s="364">
        <v>1.69</v>
      </c>
      <c r="AJ2106" s="362" t="s">
        <v>181</v>
      </c>
      <c r="AK2106" s="368">
        <v>7.42</v>
      </c>
      <c r="AL2106" s="364">
        <v>173.27</v>
      </c>
      <c r="AM2106" s="369"/>
      <c r="AN2106" s="370">
        <v>20</v>
      </c>
      <c r="AO2106" s="371" t="s">
        <v>305</v>
      </c>
      <c r="AP2106" s="371" t="s">
        <v>0</v>
      </c>
      <c r="AQ2106" s="371" t="s">
        <v>386</v>
      </c>
      <c r="AR2106" s="372" t="s">
        <v>0</v>
      </c>
      <c r="AS2106" s="372"/>
      <c r="AT2106" s="363"/>
    </row>
    <row r="2107" spans="1:46" x14ac:dyDescent="0.3">
      <c r="A2107" s="362" t="s">
        <v>740</v>
      </c>
      <c r="B2107" s="363" t="s">
        <v>312</v>
      </c>
      <c r="C2107" s="363" t="s">
        <v>295</v>
      </c>
      <c r="D2107" s="363" t="s">
        <v>701</v>
      </c>
      <c r="E2107" s="363" t="s">
        <v>387</v>
      </c>
      <c r="F2107" s="363" t="s">
        <v>388</v>
      </c>
      <c r="G2107" s="363" t="s">
        <v>389</v>
      </c>
      <c r="H2107" s="363" t="s">
        <v>702</v>
      </c>
      <c r="I2107" s="363" t="s">
        <v>407</v>
      </c>
      <c r="J2107" s="363"/>
      <c r="K2107" s="363"/>
      <c r="L2107" s="364">
        <v>199620.27</v>
      </c>
      <c r="M2107" s="365">
        <v>30000</v>
      </c>
      <c r="N2107" s="364">
        <v>178905</v>
      </c>
      <c r="O2107" s="363" t="s">
        <v>2787</v>
      </c>
      <c r="P2107" s="363"/>
      <c r="Q2107" s="363" t="s">
        <v>300</v>
      </c>
      <c r="R2107" s="363" t="s">
        <v>702</v>
      </c>
      <c r="S2107" s="363"/>
      <c r="T2107" s="365">
        <v>47621.68</v>
      </c>
      <c r="U2107" s="366">
        <v>10</v>
      </c>
      <c r="V2107" s="367">
        <v>45200</v>
      </c>
      <c r="W2107" s="367">
        <v>45930</v>
      </c>
      <c r="X2107" s="363" t="s">
        <v>3322</v>
      </c>
      <c r="Y2107" s="363"/>
      <c r="Z2107" s="363"/>
      <c r="AA2107" s="363"/>
      <c r="AB2107" s="363"/>
      <c r="AC2107" s="363"/>
      <c r="AD2107" s="363" t="s">
        <v>304</v>
      </c>
      <c r="AE2107" s="367">
        <v>44669</v>
      </c>
      <c r="AF2107" s="362" t="s">
        <v>2565</v>
      </c>
      <c r="AG2107" s="364">
        <v>35.880606</v>
      </c>
      <c r="AH2107" s="364">
        <v>29.28</v>
      </c>
      <c r="AI2107" s="364">
        <v>1.7</v>
      </c>
      <c r="AJ2107" s="362" t="s">
        <v>181</v>
      </c>
      <c r="AK2107" s="368">
        <v>7.15</v>
      </c>
      <c r="AL2107" s="364">
        <v>185.64699999999999</v>
      </c>
      <c r="AM2107" s="369"/>
      <c r="AN2107" s="370">
        <v>20</v>
      </c>
      <c r="AO2107" s="371" t="s">
        <v>305</v>
      </c>
      <c r="AP2107" s="371" t="s">
        <v>0</v>
      </c>
      <c r="AQ2107" s="371" t="s">
        <v>386</v>
      </c>
      <c r="AR2107" s="372" t="s">
        <v>0</v>
      </c>
      <c r="AS2107" s="372"/>
      <c r="AT2107" s="363"/>
    </row>
    <row r="2108" spans="1:46" x14ac:dyDescent="0.3">
      <c r="A2108" s="362" t="s">
        <v>741</v>
      </c>
      <c r="B2108" s="363" t="s">
        <v>312</v>
      </c>
      <c r="C2108" s="363" t="s">
        <v>295</v>
      </c>
      <c r="D2108" s="363" t="s">
        <v>701</v>
      </c>
      <c r="E2108" s="363" t="s">
        <v>387</v>
      </c>
      <c r="F2108" s="363" t="s">
        <v>388</v>
      </c>
      <c r="G2108" s="363" t="s">
        <v>389</v>
      </c>
      <c r="H2108" s="363" t="s">
        <v>702</v>
      </c>
      <c r="I2108" s="363" t="s">
        <v>742</v>
      </c>
      <c r="J2108" s="363"/>
      <c r="K2108" s="363"/>
      <c r="L2108" s="364">
        <v>212928.29</v>
      </c>
      <c r="M2108" s="365">
        <v>32000</v>
      </c>
      <c r="N2108" s="364">
        <v>190832</v>
      </c>
      <c r="O2108" s="363" t="s">
        <v>2788</v>
      </c>
      <c r="P2108" s="363"/>
      <c r="Q2108" s="363" t="s">
        <v>300</v>
      </c>
      <c r="R2108" s="363" t="s">
        <v>702</v>
      </c>
      <c r="S2108" s="363"/>
      <c r="T2108" s="365">
        <v>50412.97</v>
      </c>
      <c r="U2108" s="366">
        <v>10</v>
      </c>
      <c r="V2108" s="367">
        <v>45200</v>
      </c>
      <c r="W2108" s="367">
        <v>45930</v>
      </c>
      <c r="X2108" s="363" t="s">
        <v>3322</v>
      </c>
      <c r="Y2108" s="363"/>
      <c r="Z2108" s="363"/>
      <c r="AA2108" s="363"/>
      <c r="AB2108" s="363"/>
      <c r="AC2108" s="363"/>
      <c r="AD2108" s="363" t="s">
        <v>304</v>
      </c>
      <c r="AE2108" s="367">
        <v>44669</v>
      </c>
      <c r="AF2108" s="362" t="s">
        <v>2565</v>
      </c>
      <c r="AG2108" s="364">
        <v>38.272646000000002</v>
      </c>
      <c r="AH2108" s="364">
        <v>31.23</v>
      </c>
      <c r="AI2108" s="364">
        <v>1.71</v>
      </c>
      <c r="AJ2108" s="362" t="s">
        <v>181</v>
      </c>
      <c r="AK2108" s="368">
        <v>6.91</v>
      </c>
      <c r="AL2108" s="364">
        <v>198.023</v>
      </c>
      <c r="AM2108" s="369"/>
      <c r="AN2108" s="370">
        <v>20</v>
      </c>
      <c r="AO2108" s="371" t="s">
        <v>305</v>
      </c>
      <c r="AP2108" s="371" t="s">
        <v>0</v>
      </c>
      <c r="AQ2108" s="371" t="s">
        <v>386</v>
      </c>
      <c r="AR2108" s="372" t="s">
        <v>0</v>
      </c>
      <c r="AS2108" s="372"/>
      <c r="AT2108" s="363"/>
    </row>
    <row r="2109" spans="1:46" x14ac:dyDescent="0.3">
      <c r="A2109" s="362" t="s">
        <v>743</v>
      </c>
      <c r="B2109" s="363" t="s">
        <v>312</v>
      </c>
      <c r="C2109" s="363" t="s">
        <v>295</v>
      </c>
      <c r="D2109" s="363" t="s">
        <v>701</v>
      </c>
      <c r="E2109" s="363" t="s">
        <v>387</v>
      </c>
      <c r="F2109" s="363" t="s">
        <v>388</v>
      </c>
      <c r="G2109" s="363" t="s">
        <v>389</v>
      </c>
      <c r="H2109" s="363" t="s">
        <v>702</v>
      </c>
      <c r="I2109" s="363" t="s">
        <v>744</v>
      </c>
      <c r="J2109" s="363"/>
      <c r="K2109" s="363"/>
      <c r="L2109" s="364">
        <v>226236.31</v>
      </c>
      <c r="M2109" s="365">
        <v>34000</v>
      </c>
      <c r="N2109" s="364">
        <v>202759</v>
      </c>
      <c r="O2109" s="363" t="s">
        <v>2789</v>
      </c>
      <c r="P2109" s="363"/>
      <c r="Q2109" s="363" t="s">
        <v>300</v>
      </c>
      <c r="R2109" s="363" t="s">
        <v>702</v>
      </c>
      <c r="S2109" s="363"/>
      <c r="T2109" s="365">
        <v>53204.25</v>
      </c>
      <c r="U2109" s="366">
        <v>10</v>
      </c>
      <c r="V2109" s="367">
        <v>45200</v>
      </c>
      <c r="W2109" s="367">
        <v>45930</v>
      </c>
      <c r="X2109" s="363" t="s">
        <v>3322</v>
      </c>
      <c r="Y2109" s="363"/>
      <c r="Z2109" s="363"/>
      <c r="AA2109" s="363"/>
      <c r="AB2109" s="363"/>
      <c r="AC2109" s="363"/>
      <c r="AD2109" s="363" t="s">
        <v>304</v>
      </c>
      <c r="AE2109" s="367">
        <v>44669</v>
      </c>
      <c r="AF2109" s="362" t="s">
        <v>2565</v>
      </c>
      <c r="AG2109" s="364">
        <v>40.664686000000003</v>
      </c>
      <c r="AH2109" s="364">
        <v>33.18</v>
      </c>
      <c r="AI2109" s="364">
        <v>1.73</v>
      </c>
      <c r="AJ2109" s="362" t="s">
        <v>181</v>
      </c>
      <c r="AK2109" s="368">
        <v>6.7</v>
      </c>
      <c r="AL2109" s="364">
        <v>210.4</v>
      </c>
      <c r="AM2109" s="369"/>
      <c r="AN2109" s="370">
        <v>20</v>
      </c>
      <c r="AO2109" s="371" t="s">
        <v>305</v>
      </c>
      <c r="AP2109" s="371" t="s">
        <v>0</v>
      </c>
      <c r="AQ2109" s="371" t="s">
        <v>386</v>
      </c>
      <c r="AR2109" s="372" t="s">
        <v>0</v>
      </c>
      <c r="AS2109" s="372"/>
      <c r="AT2109" s="363"/>
    </row>
    <row r="2110" spans="1:46" x14ac:dyDescent="0.3">
      <c r="A2110" s="362" t="s">
        <v>745</v>
      </c>
      <c r="B2110" s="363" t="s">
        <v>312</v>
      </c>
      <c r="C2110" s="363" t="s">
        <v>295</v>
      </c>
      <c r="D2110" s="363" t="s">
        <v>701</v>
      </c>
      <c r="E2110" s="363" t="s">
        <v>387</v>
      </c>
      <c r="F2110" s="363" t="s">
        <v>388</v>
      </c>
      <c r="G2110" s="363" t="s">
        <v>389</v>
      </c>
      <c r="H2110" s="363" t="s">
        <v>702</v>
      </c>
      <c r="I2110" s="363" t="s">
        <v>746</v>
      </c>
      <c r="J2110" s="363"/>
      <c r="K2110" s="363"/>
      <c r="L2110" s="364">
        <v>239544.33</v>
      </c>
      <c r="M2110" s="365">
        <v>36000</v>
      </c>
      <c r="N2110" s="364">
        <v>214686</v>
      </c>
      <c r="O2110" s="363" t="s">
        <v>2790</v>
      </c>
      <c r="P2110" s="363"/>
      <c r="Q2110" s="363" t="s">
        <v>300</v>
      </c>
      <c r="R2110" s="363" t="s">
        <v>702</v>
      </c>
      <c r="S2110" s="363"/>
      <c r="T2110" s="365">
        <v>55995.53</v>
      </c>
      <c r="U2110" s="366">
        <v>10</v>
      </c>
      <c r="V2110" s="367">
        <v>45200</v>
      </c>
      <c r="W2110" s="367">
        <v>45930</v>
      </c>
      <c r="X2110" s="363" t="s">
        <v>3322</v>
      </c>
      <c r="Y2110" s="363"/>
      <c r="Z2110" s="363"/>
      <c r="AA2110" s="363"/>
      <c r="AB2110" s="363"/>
      <c r="AC2110" s="363"/>
      <c r="AD2110" s="363" t="s">
        <v>304</v>
      </c>
      <c r="AE2110" s="367">
        <v>44669</v>
      </c>
      <c r="AF2110" s="362" t="s">
        <v>2565</v>
      </c>
      <c r="AG2110" s="364">
        <v>43.056727000000002</v>
      </c>
      <c r="AH2110" s="364">
        <v>35.130000000000003</v>
      </c>
      <c r="AI2110" s="364">
        <v>1.74</v>
      </c>
      <c r="AJ2110" s="362" t="s">
        <v>181</v>
      </c>
      <c r="AK2110" s="368">
        <v>6.52</v>
      </c>
      <c r="AL2110" s="364">
        <v>222.77600000000001</v>
      </c>
      <c r="AM2110" s="369"/>
      <c r="AN2110" s="370">
        <v>20</v>
      </c>
      <c r="AO2110" s="371" t="s">
        <v>305</v>
      </c>
      <c r="AP2110" s="371" t="s">
        <v>0</v>
      </c>
      <c r="AQ2110" s="371" t="s">
        <v>386</v>
      </c>
      <c r="AR2110" s="372" t="s">
        <v>0</v>
      </c>
      <c r="AS2110" s="372"/>
      <c r="AT2110" s="363"/>
    </row>
    <row r="2111" spans="1:46" x14ac:dyDescent="0.3">
      <c r="A2111" s="362" t="s">
        <v>747</v>
      </c>
      <c r="B2111" s="363" t="s">
        <v>312</v>
      </c>
      <c r="C2111" s="363" t="s">
        <v>295</v>
      </c>
      <c r="D2111" s="363" t="s">
        <v>701</v>
      </c>
      <c r="E2111" s="363" t="s">
        <v>387</v>
      </c>
      <c r="F2111" s="363" t="s">
        <v>388</v>
      </c>
      <c r="G2111" s="363" t="s">
        <v>389</v>
      </c>
      <c r="H2111" s="363" t="s">
        <v>702</v>
      </c>
      <c r="I2111" s="363" t="s">
        <v>748</v>
      </c>
      <c r="J2111" s="363"/>
      <c r="K2111" s="363"/>
      <c r="L2111" s="364">
        <v>252852.35</v>
      </c>
      <c r="M2111" s="365">
        <v>38000</v>
      </c>
      <c r="N2111" s="364">
        <v>226613</v>
      </c>
      <c r="O2111" s="363" t="s">
        <v>2791</v>
      </c>
      <c r="P2111" s="363"/>
      <c r="Q2111" s="363" t="s">
        <v>300</v>
      </c>
      <c r="R2111" s="363" t="s">
        <v>702</v>
      </c>
      <c r="S2111" s="363"/>
      <c r="T2111" s="365">
        <v>58786.82</v>
      </c>
      <c r="U2111" s="366">
        <v>10</v>
      </c>
      <c r="V2111" s="367">
        <v>45200</v>
      </c>
      <c r="W2111" s="367">
        <v>45930</v>
      </c>
      <c r="X2111" s="363" t="s">
        <v>3322</v>
      </c>
      <c r="Y2111" s="363"/>
      <c r="Z2111" s="363"/>
      <c r="AA2111" s="363"/>
      <c r="AB2111" s="363"/>
      <c r="AC2111" s="363"/>
      <c r="AD2111" s="363" t="s">
        <v>304</v>
      </c>
      <c r="AE2111" s="367">
        <v>44669</v>
      </c>
      <c r="AF2111" s="362" t="s">
        <v>2565</v>
      </c>
      <c r="AG2111" s="364">
        <v>45.448766999999997</v>
      </c>
      <c r="AH2111" s="364">
        <v>37.08</v>
      </c>
      <c r="AI2111" s="364">
        <v>1.75</v>
      </c>
      <c r="AJ2111" s="362" t="s">
        <v>181</v>
      </c>
      <c r="AK2111" s="368">
        <v>6.35</v>
      </c>
      <c r="AL2111" s="364">
        <v>235.15300000000002</v>
      </c>
      <c r="AM2111" s="369"/>
      <c r="AN2111" s="370">
        <v>20</v>
      </c>
      <c r="AO2111" s="371" t="s">
        <v>305</v>
      </c>
      <c r="AP2111" s="371" t="s">
        <v>0</v>
      </c>
      <c r="AQ2111" s="371" t="s">
        <v>386</v>
      </c>
      <c r="AR2111" s="372" t="s">
        <v>0</v>
      </c>
      <c r="AS2111" s="372"/>
      <c r="AT2111" s="363"/>
    </row>
    <row r="2112" spans="1:46" x14ac:dyDescent="0.3">
      <c r="A2112" s="362" t="s">
        <v>749</v>
      </c>
      <c r="B2112" s="363" t="s">
        <v>312</v>
      </c>
      <c r="C2112" s="363" t="s">
        <v>295</v>
      </c>
      <c r="D2112" s="363" t="s">
        <v>701</v>
      </c>
      <c r="E2112" s="363" t="s">
        <v>387</v>
      </c>
      <c r="F2112" s="363" t="s">
        <v>388</v>
      </c>
      <c r="G2112" s="363" t="s">
        <v>389</v>
      </c>
      <c r="H2112" s="363" t="s">
        <v>702</v>
      </c>
      <c r="I2112" s="363" t="s">
        <v>408</v>
      </c>
      <c r="J2112" s="363"/>
      <c r="K2112" s="363"/>
      <c r="L2112" s="364">
        <v>266160.37</v>
      </c>
      <c r="M2112" s="365">
        <v>40000</v>
      </c>
      <c r="N2112" s="364">
        <v>238540</v>
      </c>
      <c r="O2112" s="363" t="s">
        <v>2792</v>
      </c>
      <c r="P2112" s="363"/>
      <c r="Q2112" s="363" t="s">
        <v>300</v>
      </c>
      <c r="R2112" s="363" t="s">
        <v>702</v>
      </c>
      <c r="S2112" s="363"/>
      <c r="T2112" s="365">
        <v>61578.1</v>
      </c>
      <c r="U2112" s="366">
        <v>10</v>
      </c>
      <c r="V2112" s="367">
        <v>45200</v>
      </c>
      <c r="W2112" s="367">
        <v>45930</v>
      </c>
      <c r="X2112" s="363" t="s">
        <v>3322</v>
      </c>
      <c r="Y2112" s="363"/>
      <c r="Z2112" s="363"/>
      <c r="AA2112" s="363"/>
      <c r="AB2112" s="363"/>
      <c r="AC2112" s="363"/>
      <c r="AD2112" s="363" t="s">
        <v>304</v>
      </c>
      <c r="AE2112" s="367">
        <v>44669</v>
      </c>
      <c r="AF2112" s="362" t="s">
        <v>2565</v>
      </c>
      <c r="AG2112" s="364">
        <v>47.840806999999998</v>
      </c>
      <c r="AH2112" s="364">
        <v>39.03</v>
      </c>
      <c r="AI2112" s="364">
        <v>1.75</v>
      </c>
      <c r="AJ2112" s="362" t="s">
        <v>181</v>
      </c>
      <c r="AK2112" s="368">
        <v>6.2</v>
      </c>
      <c r="AL2112" s="364">
        <v>247.529</v>
      </c>
      <c r="AM2112" s="369"/>
      <c r="AN2112" s="370">
        <v>20</v>
      </c>
      <c r="AO2112" s="371" t="s">
        <v>305</v>
      </c>
      <c r="AP2112" s="371" t="s">
        <v>0</v>
      </c>
      <c r="AQ2112" s="371" t="s">
        <v>386</v>
      </c>
      <c r="AR2112" s="372" t="s">
        <v>0</v>
      </c>
      <c r="AS2112" s="372"/>
      <c r="AT2112" s="363"/>
    </row>
    <row r="2113" spans="1:46" x14ac:dyDescent="0.3">
      <c r="A2113" s="362" t="s">
        <v>750</v>
      </c>
      <c r="B2113" s="363" t="s">
        <v>312</v>
      </c>
      <c r="C2113" s="363" t="s">
        <v>295</v>
      </c>
      <c r="D2113" s="363" t="s">
        <v>701</v>
      </c>
      <c r="E2113" s="363" t="s">
        <v>387</v>
      </c>
      <c r="F2113" s="363" t="s">
        <v>388</v>
      </c>
      <c r="G2113" s="363" t="s">
        <v>389</v>
      </c>
      <c r="H2113" s="363" t="s">
        <v>702</v>
      </c>
      <c r="I2113" s="363" t="s">
        <v>751</v>
      </c>
      <c r="J2113" s="363"/>
      <c r="K2113" s="363"/>
      <c r="L2113" s="364">
        <v>279468.38</v>
      </c>
      <c r="M2113" s="365">
        <v>42000</v>
      </c>
      <c r="N2113" s="364">
        <v>250467</v>
      </c>
      <c r="O2113" s="363" t="s">
        <v>2793</v>
      </c>
      <c r="P2113" s="363"/>
      <c r="Q2113" s="363" t="s">
        <v>300</v>
      </c>
      <c r="R2113" s="363" t="s">
        <v>702</v>
      </c>
      <c r="S2113" s="363"/>
      <c r="T2113" s="365">
        <v>64369.38</v>
      </c>
      <c r="U2113" s="366">
        <v>10</v>
      </c>
      <c r="V2113" s="367">
        <v>45200</v>
      </c>
      <c r="W2113" s="367">
        <v>45930</v>
      </c>
      <c r="X2113" s="363" t="s">
        <v>3322</v>
      </c>
      <c r="Y2113" s="363"/>
      <c r="Z2113" s="363"/>
      <c r="AA2113" s="363"/>
      <c r="AB2113" s="363"/>
      <c r="AC2113" s="363"/>
      <c r="AD2113" s="363" t="s">
        <v>304</v>
      </c>
      <c r="AE2113" s="367">
        <v>44669</v>
      </c>
      <c r="AF2113" s="362" t="s">
        <v>2565</v>
      </c>
      <c r="AG2113" s="364">
        <v>50.232847999999997</v>
      </c>
      <c r="AH2113" s="364">
        <v>40.99</v>
      </c>
      <c r="AI2113" s="364">
        <v>1.76</v>
      </c>
      <c r="AJ2113" s="362" t="s">
        <v>181</v>
      </c>
      <c r="AK2113" s="368">
        <v>6.06</v>
      </c>
      <c r="AL2113" s="364">
        <v>259.90600000000001</v>
      </c>
      <c r="AM2113" s="369"/>
      <c r="AN2113" s="370">
        <v>20</v>
      </c>
      <c r="AO2113" s="371" t="s">
        <v>305</v>
      </c>
      <c r="AP2113" s="371" t="s">
        <v>0</v>
      </c>
      <c r="AQ2113" s="371" t="s">
        <v>386</v>
      </c>
      <c r="AR2113" s="372" t="s">
        <v>0</v>
      </c>
      <c r="AS2113" s="372"/>
      <c r="AT2113" s="363"/>
    </row>
    <row r="2114" spans="1:46" x14ac:dyDescent="0.3">
      <c r="A2114" s="362" t="s">
        <v>752</v>
      </c>
      <c r="B2114" s="363" t="s">
        <v>312</v>
      </c>
      <c r="C2114" s="363" t="s">
        <v>295</v>
      </c>
      <c r="D2114" s="363" t="s">
        <v>701</v>
      </c>
      <c r="E2114" s="363" t="s">
        <v>387</v>
      </c>
      <c r="F2114" s="363" t="s">
        <v>388</v>
      </c>
      <c r="G2114" s="363" t="s">
        <v>389</v>
      </c>
      <c r="H2114" s="363" t="s">
        <v>702</v>
      </c>
      <c r="I2114" s="363" t="s">
        <v>753</v>
      </c>
      <c r="J2114" s="363"/>
      <c r="K2114" s="363"/>
      <c r="L2114" s="364">
        <v>292776.40000000002</v>
      </c>
      <c r="M2114" s="365">
        <v>44000</v>
      </c>
      <c r="N2114" s="364">
        <v>262394</v>
      </c>
      <c r="O2114" s="363" t="s">
        <v>2794</v>
      </c>
      <c r="P2114" s="363"/>
      <c r="Q2114" s="363" t="s">
        <v>300</v>
      </c>
      <c r="R2114" s="363" t="s">
        <v>702</v>
      </c>
      <c r="S2114" s="363"/>
      <c r="T2114" s="365">
        <v>67160.66</v>
      </c>
      <c r="U2114" s="366">
        <v>10</v>
      </c>
      <c r="V2114" s="367">
        <v>45200</v>
      </c>
      <c r="W2114" s="367">
        <v>45930</v>
      </c>
      <c r="X2114" s="363" t="s">
        <v>3322</v>
      </c>
      <c r="Y2114" s="363"/>
      <c r="Z2114" s="363"/>
      <c r="AA2114" s="363"/>
      <c r="AB2114" s="363"/>
      <c r="AC2114" s="363"/>
      <c r="AD2114" s="363" t="s">
        <v>304</v>
      </c>
      <c r="AE2114" s="367">
        <v>44669</v>
      </c>
      <c r="AF2114" s="362" t="s">
        <v>2565</v>
      </c>
      <c r="AG2114" s="364">
        <v>52.624887999999999</v>
      </c>
      <c r="AH2114" s="364">
        <v>42.94</v>
      </c>
      <c r="AI2114" s="364">
        <v>1.77</v>
      </c>
      <c r="AJ2114" s="362" t="s">
        <v>181</v>
      </c>
      <c r="AK2114" s="368">
        <v>5.94</v>
      </c>
      <c r="AL2114" s="364">
        <v>272.28200000000004</v>
      </c>
      <c r="AM2114" s="369"/>
      <c r="AN2114" s="370">
        <v>20</v>
      </c>
      <c r="AO2114" s="371" t="s">
        <v>305</v>
      </c>
      <c r="AP2114" s="371" t="s">
        <v>0</v>
      </c>
      <c r="AQ2114" s="371" t="s">
        <v>386</v>
      </c>
      <c r="AR2114" s="372" t="s">
        <v>0</v>
      </c>
      <c r="AS2114" s="372"/>
      <c r="AT2114" s="363"/>
    </row>
    <row r="2115" spans="1:46" x14ac:dyDescent="0.3">
      <c r="A2115" s="362" t="s">
        <v>754</v>
      </c>
      <c r="B2115" s="363" t="s">
        <v>312</v>
      </c>
      <c r="C2115" s="363" t="s">
        <v>295</v>
      </c>
      <c r="D2115" s="363" t="s">
        <v>701</v>
      </c>
      <c r="E2115" s="363" t="s">
        <v>387</v>
      </c>
      <c r="F2115" s="363" t="s">
        <v>388</v>
      </c>
      <c r="G2115" s="363" t="s">
        <v>389</v>
      </c>
      <c r="H2115" s="363" t="s">
        <v>702</v>
      </c>
      <c r="I2115" s="363" t="s">
        <v>755</v>
      </c>
      <c r="J2115" s="363"/>
      <c r="K2115" s="363"/>
      <c r="L2115" s="364">
        <v>306084.42</v>
      </c>
      <c r="M2115" s="365">
        <v>46000</v>
      </c>
      <c r="N2115" s="364">
        <v>274321</v>
      </c>
      <c r="O2115" s="363" t="s">
        <v>2795</v>
      </c>
      <c r="P2115" s="363"/>
      <c r="Q2115" s="363" t="s">
        <v>300</v>
      </c>
      <c r="R2115" s="363" t="s">
        <v>702</v>
      </c>
      <c r="S2115" s="363"/>
      <c r="T2115" s="365">
        <v>69951.95</v>
      </c>
      <c r="U2115" s="366">
        <v>10</v>
      </c>
      <c r="V2115" s="367">
        <v>45200</v>
      </c>
      <c r="W2115" s="367">
        <v>45930</v>
      </c>
      <c r="X2115" s="363" t="s">
        <v>3322</v>
      </c>
      <c r="Y2115" s="363"/>
      <c r="Z2115" s="363"/>
      <c r="AA2115" s="363"/>
      <c r="AB2115" s="363"/>
      <c r="AC2115" s="363"/>
      <c r="AD2115" s="363" t="s">
        <v>304</v>
      </c>
      <c r="AE2115" s="367">
        <v>44669</v>
      </c>
      <c r="AF2115" s="362" t="s">
        <v>2565</v>
      </c>
      <c r="AG2115" s="364">
        <v>55.016928</v>
      </c>
      <c r="AH2115" s="364">
        <v>44.89</v>
      </c>
      <c r="AI2115" s="364">
        <v>1.78</v>
      </c>
      <c r="AJ2115" s="362" t="s">
        <v>181</v>
      </c>
      <c r="AK2115" s="368">
        <v>5.82</v>
      </c>
      <c r="AL2115" s="364">
        <v>284.65899999999999</v>
      </c>
      <c r="AM2115" s="369"/>
      <c r="AN2115" s="370">
        <v>20</v>
      </c>
      <c r="AO2115" s="371" t="s">
        <v>305</v>
      </c>
      <c r="AP2115" s="371" t="s">
        <v>0</v>
      </c>
      <c r="AQ2115" s="371" t="s">
        <v>386</v>
      </c>
      <c r="AR2115" s="372" t="s">
        <v>0</v>
      </c>
      <c r="AS2115" s="372"/>
      <c r="AT2115" s="363"/>
    </row>
    <row r="2116" spans="1:46" x14ac:dyDescent="0.3">
      <c r="A2116" s="362" t="s">
        <v>756</v>
      </c>
      <c r="B2116" s="363" t="s">
        <v>312</v>
      </c>
      <c r="C2116" s="363" t="s">
        <v>295</v>
      </c>
      <c r="D2116" s="363" t="s">
        <v>701</v>
      </c>
      <c r="E2116" s="363" t="s">
        <v>387</v>
      </c>
      <c r="F2116" s="363" t="s">
        <v>388</v>
      </c>
      <c r="G2116" s="363" t="s">
        <v>389</v>
      </c>
      <c r="H2116" s="363" t="s">
        <v>702</v>
      </c>
      <c r="I2116" s="363" t="s">
        <v>757</v>
      </c>
      <c r="J2116" s="363"/>
      <c r="K2116" s="363"/>
      <c r="L2116" s="364">
        <v>319392.44</v>
      </c>
      <c r="M2116" s="365">
        <v>48000</v>
      </c>
      <c r="N2116" s="364">
        <v>286248</v>
      </c>
      <c r="O2116" s="363" t="s">
        <v>2796</v>
      </c>
      <c r="P2116" s="363"/>
      <c r="Q2116" s="363" t="s">
        <v>300</v>
      </c>
      <c r="R2116" s="363" t="s">
        <v>702</v>
      </c>
      <c r="S2116" s="363"/>
      <c r="T2116" s="365">
        <v>72743.23</v>
      </c>
      <c r="U2116" s="366">
        <v>10</v>
      </c>
      <c r="V2116" s="367">
        <v>45200</v>
      </c>
      <c r="W2116" s="367">
        <v>45930</v>
      </c>
      <c r="X2116" s="363" t="s">
        <v>3322</v>
      </c>
      <c r="Y2116" s="363"/>
      <c r="Z2116" s="363"/>
      <c r="AA2116" s="363"/>
      <c r="AB2116" s="363"/>
      <c r="AC2116" s="363"/>
      <c r="AD2116" s="363" t="s">
        <v>304</v>
      </c>
      <c r="AE2116" s="367">
        <v>44669</v>
      </c>
      <c r="AF2116" s="362" t="s">
        <v>2565</v>
      </c>
      <c r="AG2116" s="364">
        <v>57.408968999999999</v>
      </c>
      <c r="AH2116" s="364">
        <v>46.84</v>
      </c>
      <c r="AI2116" s="364">
        <v>1.78</v>
      </c>
      <c r="AJ2116" s="362" t="s">
        <v>181</v>
      </c>
      <c r="AK2116" s="368">
        <v>5.72</v>
      </c>
      <c r="AL2116" s="364">
        <v>297.03499999999997</v>
      </c>
      <c r="AM2116" s="369"/>
      <c r="AN2116" s="370">
        <v>20</v>
      </c>
      <c r="AO2116" s="371" t="s">
        <v>305</v>
      </c>
      <c r="AP2116" s="371" t="s">
        <v>0</v>
      </c>
      <c r="AQ2116" s="371" t="s">
        <v>386</v>
      </c>
      <c r="AR2116" s="372" t="s">
        <v>0</v>
      </c>
      <c r="AS2116" s="372"/>
      <c r="AT2116" s="363"/>
    </row>
    <row r="2117" spans="1:46" x14ac:dyDescent="0.3">
      <c r="A2117" s="362" t="s">
        <v>758</v>
      </c>
      <c r="B2117" s="363" t="s">
        <v>312</v>
      </c>
      <c r="C2117" s="363" t="s">
        <v>295</v>
      </c>
      <c r="D2117" s="363" t="s">
        <v>701</v>
      </c>
      <c r="E2117" s="363" t="s">
        <v>387</v>
      </c>
      <c r="F2117" s="363" t="s">
        <v>388</v>
      </c>
      <c r="G2117" s="363" t="s">
        <v>389</v>
      </c>
      <c r="H2117" s="363" t="s">
        <v>702</v>
      </c>
      <c r="I2117" s="363" t="s">
        <v>409</v>
      </c>
      <c r="J2117" s="363"/>
      <c r="K2117" s="363"/>
      <c r="L2117" s="364">
        <v>332700.46000000002</v>
      </c>
      <c r="M2117" s="365">
        <v>50000</v>
      </c>
      <c r="N2117" s="364">
        <v>298175</v>
      </c>
      <c r="O2117" s="363" t="s">
        <v>2797</v>
      </c>
      <c r="P2117" s="363"/>
      <c r="Q2117" s="363" t="s">
        <v>300</v>
      </c>
      <c r="R2117" s="363" t="s">
        <v>702</v>
      </c>
      <c r="S2117" s="363"/>
      <c r="T2117" s="365">
        <v>75534.509999999995</v>
      </c>
      <c r="U2117" s="366">
        <v>10</v>
      </c>
      <c r="V2117" s="367">
        <v>45200</v>
      </c>
      <c r="W2117" s="367">
        <v>45930</v>
      </c>
      <c r="X2117" s="363" t="s">
        <v>3322</v>
      </c>
      <c r="Y2117" s="363"/>
      <c r="Z2117" s="363"/>
      <c r="AA2117" s="363"/>
      <c r="AB2117" s="363"/>
      <c r="AC2117" s="363"/>
      <c r="AD2117" s="363" t="s">
        <v>304</v>
      </c>
      <c r="AE2117" s="367">
        <v>44669</v>
      </c>
      <c r="AF2117" s="362" t="s">
        <v>2565</v>
      </c>
      <c r="AG2117" s="364">
        <v>59.801009000000001</v>
      </c>
      <c r="AH2117" s="364">
        <v>48.79</v>
      </c>
      <c r="AI2117" s="364">
        <v>1.79</v>
      </c>
      <c r="AJ2117" s="362" t="s">
        <v>181</v>
      </c>
      <c r="AK2117" s="368">
        <v>5.62</v>
      </c>
      <c r="AL2117" s="364">
        <v>309.411</v>
      </c>
      <c r="AM2117" s="369"/>
      <c r="AN2117" s="370">
        <v>20</v>
      </c>
      <c r="AO2117" s="371" t="s">
        <v>305</v>
      </c>
      <c r="AP2117" s="371" t="s">
        <v>0</v>
      </c>
      <c r="AQ2117" s="371" t="s">
        <v>386</v>
      </c>
      <c r="AR2117" s="372" t="s">
        <v>0</v>
      </c>
      <c r="AS2117" s="372"/>
      <c r="AT2117" s="363"/>
    </row>
    <row r="2118" spans="1:46" x14ac:dyDescent="0.3">
      <c r="A2118" s="362" t="s">
        <v>759</v>
      </c>
      <c r="B2118" s="363" t="s">
        <v>312</v>
      </c>
      <c r="C2118" s="363" t="s">
        <v>295</v>
      </c>
      <c r="D2118" s="363" t="s">
        <v>701</v>
      </c>
      <c r="E2118" s="363" t="s">
        <v>387</v>
      </c>
      <c r="F2118" s="363" t="s">
        <v>388</v>
      </c>
      <c r="G2118" s="363" t="s">
        <v>389</v>
      </c>
      <c r="H2118" s="363" t="s">
        <v>702</v>
      </c>
      <c r="I2118" s="363" t="s">
        <v>410</v>
      </c>
      <c r="J2118" s="363"/>
      <c r="K2118" s="363"/>
      <c r="L2118" s="364">
        <v>399240.55</v>
      </c>
      <c r="M2118" s="365">
        <v>60000</v>
      </c>
      <c r="N2118" s="364">
        <v>357810</v>
      </c>
      <c r="O2118" s="363" t="s">
        <v>2798</v>
      </c>
      <c r="P2118" s="363"/>
      <c r="Q2118" s="363" t="s">
        <v>300</v>
      </c>
      <c r="R2118" s="363" t="s">
        <v>702</v>
      </c>
      <c r="S2118" s="363"/>
      <c r="T2118" s="365">
        <v>89490.93</v>
      </c>
      <c r="U2118" s="366">
        <v>10</v>
      </c>
      <c r="V2118" s="367">
        <v>45200</v>
      </c>
      <c r="W2118" s="367">
        <v>45930</v>
      </c>
      <c r="X2118" s="363" t="s">
        <v>3322</v>
      </c>
      <c r="Y2118" s="363"/>
      <c r="Z2118" s="363"/>
      <c r="AA2118" s="363"/>
      <c r="AB2118" s="363"/>
      <c r="AC2118" s="363"/>
      <c r="AD2118" s="363" t="s">
        <v>304</v>
      </c>
      <c r="AE2118" s="367">
        <v>44669</v>
      </c>
      <c r="AF2118" s="362" t="s">
        <v>2565</v>
      </c>
      <c r="AG2118" s="364">
        <v>71.761211000000003</v>
      </c>
      <c r="AH2118" s="364">
        <v>58.55</v>
      </c>
      <c r="AI2118" s="364">
        <v>1.81</v>
      </c>
      <c r="AJ2118" s="362" t="s">
        <v>181</v>
      </c>
      <c r="AK2118" s="368">
        <v>5.24</v>
      </c>
      <c r="AL2118" s="364">
        <v>371.29399999999998</v>
      </c>
      <c r="AM2118" s="369"/>
      <c r="AN2118" s="370">
        <v>20</v>
      </c>
      <c r="AO2118" s="371" t="s">
        <v>305</v>
      </c>
      <c r="AP2118" s="371" t="s">
        <v>0</v>
      </c>
      <c r="AQ2118" s="371" t="s">
        <v>386</v>
      </c>
      <c r="AR2118" s="372" t="s">
        <v>0</v>
      </c>
      <c r="AS2118" s="372"/>
      <c r="AT2118" s="363"/>
    </row>
    <row r="2119" spans="1:46" x14ac:dyDescent="0.3">
      <c r="A2119" s="362" t="s">
        <v>760</v>
      </c>
      <c r="B2119" s="363" t="s">
        <v>312</v>
      </c>
      <c r="C2119" s="363" t="s">
        <v>295</v>
      </c>
      <c r="D2119" s="363" t="s">
        <v>701</v>
      </c>
      <c r="E2119" s="363" t="s">
        <v>387</v>
      </c>
      <c r="F2119" s="363" t="s">
        <v>388</v>
      </c>
      <c r="G2119" s="363" t="s">
        <v>389</v>
      </c>
      <c r="H2119" s="363" t="s">
        <v>702</v>
      </c>
      <c r="I2119" s="363" t="s">
        <v>411</v>
      </c>
      <c r="J2119" s="363"/>
      <c r="K2119" s="363"/>
      <c r="L2119" s="364">
        <v>465780.64</v>
      </c>
      <c r="M2119" s="365">
        <v>70000</v>
      </c>
      <c r="N2119" s="364">
        <v>417445</v>
      </c>
      <c r="O2119" s="363" t="s">
        <v>2799</v>
      </c>
      <c r="P2119" s="363"/>
      <c r="Q2119" s="363" t="s">
        <v>300</v>
      </c>
      <c r="R2119" s="363" t="s">
        <v>702</v>
      </c>
      <c r="S2119" s="363"/>
      <c r="T2119" s="365">
        <v>103447.34</v>
      </c>
      <c r="U2119" s="366">
        <v>10</v>
      </c>
      <c r="V2119" s="367">
        <v>45200</v>
      </c>
      <c r="W2119" s="367">
        <v>45930</v>
      </c>
      <c r="X2119" s="363" t="s">
        <v>3322</v>
      </c>
      <c r="Y2119" s="363"/>
      <c r="Z2119" s="363"/>
      <c r="AA2119" s="363"/>
      <c r="AB2119" s="363"/>
      <c r="AC2119" s="363"/>
      <c r="AD2119" s="363" t="s">
        <v>304</v>
      </c>
      <c r="AE2119" s="367">
        <v>44669</v>
      </c>
      <c r="AF2119" s="362" t="s">
        <v>2565</v>
      </c>
      <c r="AG2119" s="364">
        <v>83.721412999999998</v>
      </c>
      <c r="AH2119" s="364">
        <v>68.31</v>
      </c>
      <c r="AI2119" s="364">
        <v>1.83</v>
      </c>
      <c r="AJ2119" s="362" t="s">
        <v>181</v>
      </c>
      <c r="AK2119" s="368">
        <v>4.97</v>
      </c>
      <c r="AL2119" s="364">
        <v>433.17600000000004</v>
      </c>
      <c r="AM2119" s="369"/>
      <c r="AN2119" s="370">
        <v>20</v>
      </c>
      <c r="AO2119" s="371" t="s">
        <v>305</v>
      </c>
      <c r="AP2119" s="371" t="s">
        <v>0</v>
      </c>
      <c r="AQ2119" s="371" t="s">
        <v>386</v>
      </c>
      <c r="AR2119" s="372" t="s">
        <v>0</v>
      </c>
      <c r="AS2119" s="372"/>
      <c r="AT2119" s="363"/>
    </row>
    <row r="2120" spans="1:46" x14ac:dyDescent="0.3">
      <c r="A2120" s="362" t="s">
        <v>761</v>
      </c>
      <c r="B2120" s="363" t="s">
        <v>312</v>
      </c>
      <c r="C2120" s="363" t="s">
        <v>295</v>
      </c>
      <c r="D2120" s="363" t="s">
        <v>701</v>
      </c>
      <c r="E2120" s="363" t="s">
        <v>387</v>
      </c>
      <c r="F2120" s="363" t="s">
        <v>388</v>
      </c>
      <c r="G2120" s="363" t="s">
        <v>389</v>
      </c>
      <c r="H2120" s="363" t="s">
        <v>702</v>
      </c>
      <c r="I2120" s="363" t="s">
        <v>412</v>
      </c>
      <c r="J2120" s="363"/>
      <c r="K2120" s="363"/>
      <c r="L2120" s="364">
        <v>532320.73</v>
      </c>
      <c r="M2120" s="365">
        <v>80000</v>
      </c>
      <c r="N2120" s="364">
        <v>477080</v>
      </c>
      <c r="O2120" s="363" t="s">
        <v>2800</v>
      </c>
      <c r="P2120" s="363"/>
      <c r="Q2120" s="363" t="s">
        <v>300</v>
      </c>
      <c r="R2120" s="363" t="s">
        <v>702</v>
      </c>
      <c r="S2120" s="363"/>
      <c r="T2120" s="365">
        <v>117403.76</v>
      </c>
      <c r="U2120" s="366">
        <v>10</v>
      </c>
      <c r="V2120" s="367">
        <v>45200</v>
      </c>
      <c r="W2120" s="367">
        <v>45930</v>
      </c>
      <c r="X2120" s="363" t="s">
        <v>3322</v>
      </c>
      <c r="Y2120" s="363"/>
      <c r="Z2120" s="363"/>
      <c r="AA2120" s="363"/>
      <c r="AB2120" s="363"/>
      <c r="AC2120" s="363"/>
      <c r="AD2120" s="363" t="s">
        <v>304</v>
      </c>
      <c r="AE2120" s="367">
        <v>44669</v>
      </c>
      <c r="AF2120" s="362" t="s">
        <v>2565</v>
      </c>
      <c r="AG2120" s="364">
        <v>95.681614999999994</v>
      </c>
      <c r="AH2120" s="364">
        <v>78.069999999999993</v>
      </c>
      <c r="AI2120" s="364">
        <v>1.84</v>
      </c>
      <c r="AJ2120" s="362" t="s">
        <v>181</v>
      </c>
      <c r="AK2120" s="368">
        <v>4.7699999999999996</v>
      </c>
      <c r="AL2120" s="364">
        <v>495.05799999999999</v>
      </c>
      <c r="AM2120" s="369"/>
      <c r="AN2120" s="370">
        <v>20</v>
      </c>
      <c r="AO2120" s="371" t="s">
        <v>305</v>
      </c>
      <c r="AP2120" s="371" t="s">
        <v>0</v>
      </c>
      <c r="AQ2120" s="371" t="s">
        <v>386</v>
      </c>
      <c r="AR2120" s="372" t="s">
        <v>0</v>
      </c>
      <c r="AS2120" s="372"/>
      <c r="AT2120" s="363"/>
    </row>
    <row r="2121" spans="1:46" x14ac:dyDescent="0.3">
      <c r="A2121" s="362" t="s">
        <v>762</v>
      </c>
      <c r="B2121" s="363" t="s">
        <v>312</v>
      </c>
      <c r="C2121" s="363" t="s">
        <v>295</v>
      </c>
      <c r="D2121" s="363" t="s">
        <v>701</v>
      </c>
      <c r="E2121" s="363" t="s">
        <v>387</v>
      </c>
      <c r="F2121" s="363" t="s">
        <v>388</v>
      </c>
      <c r="G2121" s="363" t="s">
        <v>389</v>
      </c>
      <c r="H2121" s="363" t="s">
        <v>702</v>
      </c>
      <c r="I2121" s="363" t="s">
        <v>413</v>
      </c>
      <c r="J2121" s="363"/>
      <c r="K2121" s="363"/>
      <c r="L2121" s="364">
        <v>598860.81999999995</v>
      </c>
      <c r="M2121" s="365">
        <v>90000</v>
      </c>
      <c r="N2121" s="364">
        <v>536715</v>
      </c>
      <c r="O2121" s="363" t="s">
        <v>2801</v>
      </c>
      <c r="P2121" s="363"/>
      <c r="Q2121" s="363" t="s">
        <v>300</v>
      </c>
      <c r="R2121" s="363" t="s">
        <v>702</v>
      </c>
      <c r="S2121" s="363"/>
      <c r="T2121" s="365">
        <v>131360.18</v>
      </c>
      <c r="U2121" s="366">
        <v>10</v>
      </c>
      <c r="V2121" s="367">
        <v>45200</v>
      </c>
      <c r="W2121" s="367">
        <v>45930</v>
      </c>
      <c r="X2121" s="363" t="s">
        <v>3322</v>
      </c>
      <c r="Y2121" s="363"/>
      <c r="Z2121" s="363"/>
      <c r="AA2121" s="363"/>
      <c r="AB2121" s="363"/>
      <c r="AC2121" s="363"/>
      <c r="AD2121" s="363" t="s">
        <v>304</v>
      </c>
      <c r="AE2121" s="367">
        <v>44669</v>
      </c>
      <c r="AF2121" s="362" t="s">
        <v>2565</v>
      </c>
      <c r="AG2121" s="364">
        <v>107.641817</v>
      </c>
      <c r="AH2121" s="364">
        <v>87.83</v>
      </c>
      <c r="AI2121" s="364">
        <v>1.85</v>
      </c>
      <c r="AJ2121" s="362" t="s">
        <v>181</v>
      </c>
      <c r="AK2121" s="368">
        <v>4.6100000000000003</v>
      </c>
      <c r="AL2121" s="364">
        <v>556.94100000000003</v>
      </c>
      <c r="AM2121" s="369"/>
      <c r="AN2121" s="370">
        <v>20</v>
      </c>
      <c r="AO2121" s="371" t="s">
        <v>305</v>
      </c>
      <c r="AP2121" s="371" t="s">
        <v>0</v>
      </c>
      <c r="AQ2121" s="371" t="s">
        <v>386</v>
      </c>
      <c r="AR2121" s="372" t="s">
        <v>0</v>
      </c>
      <c r="AS2121" s="372"/>
      <c r="AT2121" s="363"/>
    </row>
    <row r="2122" spans="1:46" x14ac:dyDescent="0.3">
      <c r="A2122" s="362" t="s">
        <v>763</v>
      </c>
      <c r="B2122" s="363" t="s">
        <v>312</v>
      </c>
      <c r="C2122" s="363" t="s">
        <v>295</v>
      </c>
      <c r="D2122" s="363" t="s">
        <v>701</v>
      </c>
      <c r="E2122" s="363" t="s">
        <v>387</v>
      </c>
      <c r="F2122" s="363" t="s">
        <v>388</v>
      </c>
      <c r="G2122" s="363" t="s">
        <v>389</v>
      </c>
      <c r="H2122" s="363" t="s">
        <v>702</v>
      </c>
      <c r="I2122" s="363" t="s">
        <v>414</v>
      </c>
      <c r="J2122" s="363"/>
      <c r="K2122" s="363"/>
      <c r="L2122" s="364">
        <v>665400.91</v>
      </c>
      <c r="M2122" s="365">
        <v>100000</v>
      </c>
      <c r="N2122" s="364">
        <v>596350</v>
      </c>
      <c r="O2122" s="363" t="s">
        <v>2802</v>
      </c>
      <c r="P2122" s="363"/>
      <c r="Q2122" s="363" t="s">
        <v>300</v>
      </c>
      <c r="R2122" s="363" t="s">
        <v>702</v>
      </c>
      <c r="S2122" s="363"/>
      <c r="T2122" s="365">
        <v>145316.59</v>
      </c>
      <c r="U2122" s="366">
        <v>10</v>
      </c>
      <c r="V2122" s="367">
        <v>45200</v>
      </c>
      <c r="W2122" s="367">
        <v>45930</v>
      </c>
      <c r="X2122" s="363" t="s">
        <v>3322</v>
      </c>
      <c r="Y2122" s="363"/>
      <c r="Z2122" s="363"/>
      <c r="AA2122" s="363"/>
      <c r="AB2122" s="363"/>
      <c r="AC2122" s="363"/>
      <c r="AD2122" s="363" t="s">
        <v>304</v>
      </c>
      <c r="AE2122" s="367">
        <v>44669</v>
      </c>
      <c r="AF2122" s="362" t="s">
        <v>2565</v>
      </c>
      <c r="AG2122" s="364">
        <v>119.602018</v>
      </c>
      <c r="AH2122" s="364">
        <v>97.59</v>
      </c>
      <c r="AI2122" s="364">
        <v>1.86</v>
      </c>
      <c r="AJ2122" s="362" t="s">
        <v>181</v>
      </c>
      <c r="AK2122" s="368">
        <v>4.4800000000000004</v>
      </c>
      <c r="AL2122" s="364">
        <v>618.82299999999998</v>
      </c>
      <c r="AM2122" s="369"/>
      <c r="AN2122" s="370">
        <v>20</v>
      </c>
      <c r="AO2122" s="371" t="s">
        <v>305</v>
      </c>
      <c r="AP2122" s="371" t="s">
        <v>0</v>
      </c>
      <c r="AQ2122" s="371" t="s">
        <v>386</v>
      </c>
      <c r="AR2122" s="372" t="s">
        <v>0</v>
      </c>
      <c r="AS2122" s="372"/>
      <c r="AT2122" s="363"/>
    </row>
    <row r="2123" spans="1:46" x14ac:dyDescent="0.3">
      <c r="A2123" s="362" t="s">
        <v>775</v>
      </c>
      <c r="B2123" s="363" t="s">
        <v>312</v>
      </c>
      <c r="C2123" s="363" t="s">
        <v>295</v>
      </c>
      <c r="D2123" s="363" t="s">
        <v>701</v>
      </c>
      <c r="E2123" s="363" t="s">
        <v>770</v>
      </c>
      <c r="F2123" s="363" t="s">
        <v>771</v>
      </c>
      <c r="G2123" s="363" t="s">
        <v>772</v>
      </c>
      <c r="H2123" s="363" t="s">
        <v>773</v>
      </c>
      <c r="I2123" s="363" t="s">
        <v>776</v>
      </c>
      <c r="J2123" s="363"/>
      <c r="K2123" s="363"/>
      <c r="L2123" s="364"/>
      <c r="M2123" s="365">
        <v>10000</v>
      </c>
      <c r="N2123" s="364"/>
      <c r="O2123" s="363" t="s">
        <v>2803</v>
      </c>
      <c r="P2123" s="363"/>
      <c r="Q2123" s="363" t="s">
        <v>300</v>
      </c>
      <c r="R2123" s="363" t="s">
        <v>765</v>
      </c>
      <c r="S2123" s="363"/>
      <c r="T2123" s="365"/>
      <c r="U2123" s="366"/>
      <c r="V2123" s="367">
        <v>45200</v>
      </c>
      <c r="W2123" s="367">
        <v>45930</v>
      </c>
      <c r="X2123" s="363" t="s">
        <v>3409</v>
      </c>
      <c r="Y2123" s="363"/>
      <c r="Z2123" s="363"/>
      <c r="AA2123" s="363"/>
      <c r="AB2123" s="363"/>
      <c r="AC2123" s="363"/>
      <c r="AD2123" s="363" t="s">
        <v>360</v>
      </c>
      <c r="AE2123" s="367"/>
      <c r="AF2123" s="362"/>
      <c r="AG2123" s="364" t="s">
        <v>2438</v>
      </c>
      <c r="AH2123" s="364" t="s">
        <v>2438</v>
      </c>
      <c r="AI2123" s="364" t="s">
        <v>2438</v>
      </c>
      <c r="AJ2123" s="362" t="s">
        <v>181</v>
      </c>
      <c r="AK2123" s="368" t="s">
        <v>2438</v>
      </c>
      <c r="AL2123" s="364"/>
      <c r="AM2123" s="369"/>
      <c r="AN2123" s="370">
        <v>24</v>
      </c>
      <c r="AO2123" s="371" t="s">
        <v>393</v>
      </c>
      <c r="AP2123" s="371" t="s">
        <v>0</v>
      </c>
      <c r="AQ2123" s="371" t="s">
        <v>306</v>
      </c>
      <c r="AR2123" s="372" t="s">
        <v>181</v>
      </c>
      <c r="AS2123" s="372">
        <v>1.1086</v>
      </c>
      <c r="AT2123" s="363" t="s">
        <v>2714</v>
      </c>
    </row>
    <row r="2124" spans="1:46" x14ac:dyDescent="0.3">
      <c r="A2124" s="362" t="s">
        <v>2585</v>
      </c>
      <c r="B2124" s="363" t="s">
        <v>312</v>
      </c>
      <c r="C2124" s="363" t="s">
        <v>295</v>
      </c>
      <c r="D2124" s="363" t="s">
        <v>778</v>
      </c>
      <c r="E2124" s="363" t="s">
        <v>297</v>
      </c>
      <c r="F2124" s="363" t="s">
        <v>452</v>
      </c>
      <c r="G2124" s="363" t="s">
        <v>2584</v>
      </c>
      <c r="H2124" s="363" t="s">
        <v>3066</v>
      </c>
      <c r="I2124" s="363" t="s">
        <v>782</v>
      </c>
      <c r="J2124" s="363"/>
      <c r="K2124" s="363" t="s">
        <v>1119</v>
      </c>
      <c r="L2124" s="364">
        <v>14.291714427375258</v>
      </c>
      <c r="M2124" s="365">
        <v>35</v>
      </c>
      <c r="N2124" s="364">
        <v>12.787737545671593</v>
      </c>
      <c r="O2124" s="363" t="s">
        <v>3152</v>
      </c>
      <c r="P2124" s="363" t="s">
        <v>3068</v>
      </c>
      <c r="Q2124" s="363" t="s">
        <v>300</v>
      </c>
      <c r="R2124" s="363" t="s">
        <v>1091</v>
      </c>
      <c r="S2124" s="363"/>
      <c r="T2124" s="365">
        <v>18.908387912172401</v>
      </c>
      <c r="U2124" s="366">
        <v>5</v>
      </c>
      <c r="V2124" s="367">
        <v>45200</v>
      </c>
      <c r="W2124" s="367">
        <v>45930</v>
      </c>
      <c r="X2124" s="363" t="s">
        <v>2811</v>
      </c>
      <c r="Y2124" s="363"/>
      <c r="Z2124" s="363"/>
      <c r="AA2124" s="363"/>
      <c r="AB2124" s="363"/>
      <c r="AC2124" s="363"/>
      <c r="AD2124" s="363" t="s">
        <v>360</v>
      </c>
      <c r="AE2124" s="367"/>
      <c r="AF2124" s="362"/>
      <c r="AG2124" s="364">
        <v>2.2782815377551508E-3</v>
      </c>
      <c r="AH2124" s="364">
        <v>2.3792379287834887E-3</v>
      </c>
      <c r="AI2124" s="364">
        <v>1.9218667218562944</v>
      </c>
      <c r="AJ2124" s="362" t="s">
        <v>181</v>
      </c>
      <c r="AK2124" s="368">
        <v>292.556047217745</v>
      </c>
      <c r="AL2124" s="364">
        <v>0</v>
      </c>
      <c r="AM2124" s="369">
        <v>35</v>
      </c>
      <c r="AN2124" s="370">
        <v>20</v>
      </c>
      <c r="AO2124" s="371" t="s">
        <v>857</v>
      </c>
      <c r="AP2124" s="371" t="s">
        <v>0</v>
      </c>
      <c r="AQ2124" s="371" t="s">
        <v>386</v>
      </c>
      <c r="AR2124" s="372" t="s">
        <v>0</v>
      </c>
      <c r="AS2124" s="372"/>
      <c r="AT2124" s="363"/>
    </row>
    <row r="2125" spans="1:46" x14ac:dyDescent="0.3">
      <c r="A2125" s="362" t="s">
        <v>1052</v>
      </c>
      <c r="B2125" s="363" t="s">
        <v>310</v>
      </c>
      <c r="C2125" s="363" t="s">
        <v>295</v>
      </c>
      <c r="D2125" s="363" t="s">
        <v>778</v>
      </c>
      <c r="E2125" s="363" t="s">
        <v>297</v>
      </c>
      <c r="F2125" s="363" t="s">
        <v>1044</v>
      </c>
      <c r="G2125" s="363" t="s">
        <v>635</v>
      </c>
      <c r="H2125" s="363" t="s">
        <v>3079</v>
      </c>
      <c r="I2125" s="363" t="s">
        <v>1053</v>
      </c>
      <c r="J2125" s="363"/>
      <c r="K2125" s="363" t="s">
        <v>1054</v>
      </c>
      <c r="L2125" s="364">
        <v>3175.1288164917023</v>
      </c>
      <c r="M2125" s="365">
        <v>6000</v>
      </c>
      <c r="N2125" s="364">
        <v>2851</v>
      </c>
      <c r="O2125" s="363" t="s">
        <v>3164</v>
      </c>
      <c r="P2125" s="363" t="s">
        <v>3068</v>
      </c>
      <c r="Q2125" s="363" t="s">
        <v>300</v>
      </c>
      <c r="R2125" s="363" t="s">
        <v>785</v>
      </c>
      <c r="S2125" s="363"/>
      <c r="T2125" s="365">
        <v>3895.16</v>
      </c>
      <c r="U2125" s="366">
        <v>15</v>
      </c>
      <c r="V2125" s="367">
        <v>45200</v>
      </c>
      <c r="W2125" s="367">
        <v>45930</v>
      </c>
      <c r="X2125" s="363" t="s">
        <v>2813</v>
      </c>
      <c r="Y2125" s="363"/>
      <c r="Z2125" s="363"/>
      <c r="AA2125" s="363"/>
      <c r="AB2125" s="363"/>
      <c r="AC2125" s="363" t="s">
        <v>1054</v>
      </c>
      <c r="AD2125" s="363" t="s">
        <v>304</v>
      </c>
      <c r="AE2125" s="367">
        <v>45656</v>
      </c>
      <c r="AF2125" s="362" t="s">
        <v>3165</v>
      </c>
      <c r="AG2125" s="364">
        <v>0.40798050106116546</v>
      </c>
      <c r="AH2125" s="364">
        <v>0.42540020732322492</v>
      </c>
      <c r="AI2125" s="364">
        <v>0.20589082489116337</v>
      </c>
      <c r="AJ2125" s="362" t="s">
        <v>0</v>
      </c>
      <c r="AK2125" s="368">
        <v>104.81302051450169</v>
      </c>
      <c r="AL2125" s="364">
        <v>1.968579866224855</v>
      </c>
      <c r="AM2125" s="369">
        <v>6000</v>
      </c>
      <c r="AN2125" s="370">
        <v>17</v>
      </c>
      <c r="AO2125" s="371" t="s">
        <v>857</v>
      </c>
      <c r="AP2125" s="371" t="s">
        <v>0</v>
      </c>
      <c r="AQ2125" s="371" t="s">
        <v>306</v>
      </c>
      <c r="AR2125" s="372" t="s">
        <v>0</v>
      </c>
      <c r="AS2125" s="372"/>
      <c r="AT2125" s="363"/>
    </row>
    <row r="2126" spans="1:46" x14ac:dyDescent="0.3">
      <c r="A2126" s="362" t="s">
        <v>1055</v>
      </c>
      <c r="B2126" s="363" t="s">
        <v>294</v>
      </c>
      <c r="C2126" s="363" t="s">
        <v>295</v>
      </c>
      <c r="D2126" s="363" t="s">
        <v>778</v>
      </c>
      <c r="E2126" s="363" t="s">
        <v>297</v>
      </c>
      <c r="F2126" s="363" t="s">
        <v>1044</v>
      </c>
      <c r="G2126" s="363" t="s">
        <v>635</v>
      </c>
      <c r="H2126" s="363" t="s">
        <v>3079</v>
      </c>
      <c r="I2126" s="363" t="s">
        <v>1053</v>
      </c>
      <c r="J2126" s="363"/>
      <c r="K2126" s="363" t="s">
        <v>1054</v>
      </c>
      <c r="L2126" s="364">
        <v>3251.3</v>
      </c>
      <c r="M2126" s="365">
        <v>6000</v>
      </c>
      <c r="N2126" s="364">
        <v>3054.54</v>
      </c>
      <c r="O2126" s="363" t="s">
        <v>3164</v>
      </c>
      <c r="P2126" s="363" t="s">
        <v>3068</v>
      </c>
      <c r="Q2126" s="363" t="s">
        <v>300</v>
      </c>
      <c r="R2126" s="363" t="s">
        <v>785</v>
      </c>
      <c r="S2126" s="363"/>
      <c r="T2126" s="365">
        <v>3895.16</v>
      </c>
      <c r="U2126" s="366">
        <v>15</v>
      </c>
      <c r="V2126" s="367">
        <v>45200</v>
      </c>
      <c r="W2126" s="367">
        <v>45930</v>
      </c>
      <c r="X2126" s="363" t="s">
        <v>2813</v>
      </c>
      <c r="Y2126" s="363"/>
      <c r="Z2126" s="363"/>
      <c r="AA2126" s="363"/>
      <c r="AB2126" s="363"/>
      <c r="AC2126" s="363" t="s">
        <v>1054</v>
      </c>
      <c r="AD2126" s="363" t="s">
        <v>304</v>
      </c>
      <c r="AE2126" s="367">
        <v>45656</v>
      </c>
      <c r="AF2126" s="362" t="s">
        <v>3165</v>
      </c>
      <c r="AG2126" s="364">
        <v>1.176207</v>
      </c>
      <c r="AH2126" s="364">
        <v>0.48</v>
      </c>
      <c r="AI2126" s="364">
        <v>0.5</v>
      </c>
      <c r="AJ2126" s="362" t="s">
        <v>0</v>
      </c>
      <c r="AK2126" s="368">
        <v>97.34</v>
      </c>
      <c r="AL2126" s="364">
        <v>2.016</v>
      </c>
      <c r="AM2126" s="369">
        <v>6000</v>
      </c>
      <c r="AN2126" s="370">
        <v>17</v>
      </c>
      <c r="AO2126" s="371" t="s">
        <v>857</v>
      </c>
      <c r="AP2126" s="371" t="s">
        <v>0</v>
      </c>
      <c r="AQ2126" s="371" t="s">
        <v>306</v>
      </c>
      <c r="AR2126" s="372" t="s">
        <v>0</v>
      </c>
      <c r="AS2126" s="372"/>
      <c r="AT2126" s="363"/>
    </row>
    <row r="2127" spans="1:46" x14ac:dyDescent="0.3">
      <c r="A2127" s="362" t="s">
        <v>1056</v>
      </c>
      <c r="B2127" s="363" t="s">
        <v>308</v>
      </c>
      <c r="C2127" s="363" t="s">
        <v>295</v>
      </c>
      <c r="D2127" s="363" t="s">
        <v>778</v>
      </c>
      <c r="E2127" s="363" t="s">
        <v>297</v>
      </c>
      <c r="F2127" s="363" t="s">
        <v>1044</v>
      </c>
      <c r="G2127" s="363" t="s">
        <v>635</v>
      </c>
      <c r="H2127" s="363" t="s">
        <v>3079</v>
      </c>
      <c r="I2127" s="363" t="s">
        <v>1053</v>
      </c>
      <c r="J2127" s="363"/>
      <c r="K2127" s="363" t="s">
        <v>1054</v>
      </c>
      <c r="L2127" s="364">
        <v>3146.12</v>
      </c>
      <c r="M2127" s="365">
        <v>6000</v>
      </c>
      <c r="N2127" s="364">
        <v>2824.97</v>
      </c>
      <c r="O2127" s="363" t="s">
        <v>3164</v>
      </c>
      <c r="P2127" s="363" t="s">
        <v>3068</v>
      </c>
      <c r="Q2127" s="363" t="s">
        <v>300</v>
      </c>
      <c r="R2127" s="363" t="s">
        <v>785</v>
      </c>
      <c r="S2127" s="363"/>
      <c r="T2127" s="365">
        <v>3895.16</v>
      </c>
      <c r="U2127" s="366">
        <v>15</v>
      </c>
      <c r="V2127" s="367">
        <v>45200</v>
      </c>
      <c r="W2127" s="367">
        <v>45930</v>
      </c>
      <c r="X2127" s="363" t="s">
        <v>2813</v>
      </c>
      <c r="Y2127" s="363"/>
      <c r="Z2127" s="363"/>
      <c r="AA2127" s="363"/>
      <c r="AB2127" s="363"/>
      <c r="AC2127" s="363" t="s">
        <v>1054</v>
      </c>
      <c r="AD2127" s="363" t="s">
        <v>304</v>
      </c>
      <c r="AE2127" s="367">
        <v>45656</v>
      </c>
      <c r="AF2127" s="362" t="s">
        <v>3165</v>
      </c>
      <c r="AG2127" s="364">
        <v>0.99332100000000001</v>
      </c>
      <c r="AH2127" s="364">
        <v>0.45</v>
      </c>
      <c r="AI2127" s="364">
        <v>0.56999999999999995</v>
      </c>
      <c r="AJ2127" s="362" t="s">
        <v>0</v>
      </c>
      <c r="AK2127" s="368">
        <v>90.32</v>
      </c>
      <c r="AL2127" s="364">
        <v>1.9506666666666668</v>
      </c>
      <c r="AM2127" s="369">
        <v>6000</v>
      </c>
      <c r="AN2127" s="370">
        <v>17</v>
      </c>
      <c r="AO2127" s="371" t="s">
        <v>857</v>
      </c>
      <c r="AP2127" s="371" t="s">
        <v>0</v>
      </c>
      <c r="AQ2127" s="371" t="s">
        <v>306</v>
      </c>
      <c r="AR2127" s="372" t="s">
        <v>0</v>
      </c>
      <c r="AS2127" s="372"/>
      <c r="AT2127" s="363"/>
    </row>
    <row r="2128" spans="1:46" x14ac:dyDescent="0.3">
      <c r="A2128" s="362" t="s">
        <v>1057</v>
      </c>
      <c r="B2128" s="363" t="s">
        <v>294</v>
      </c>
      <c r="C2128" s="363" t="s">
        <v>1058</v>
      </c>
      <c r="D2128" s="363" t="s">
        <v>778</v>
      </c>
      <c r="E2128" s="363" t="s">
        <v>297</v>
      </c>
      <c r="F2128" s="363" t="s">
        <v>1044</v>
      </c>
      <c r="G2128" s="363" t="s">
        <v>635</v>
      </c>
      <c r="H2128" s="363" t="s">
        <v>3079</v>
      </c>
      <c r="I2128" s="363" t="s">
        <v>1053</v>
      </c>
      <c r="J2128" s="363"/>
      <c r="K2128" s="363" t="s">
        <v>1059</v>
      </c>
      <c r="L2128" s="364">
        <v>1877.02</v>
      </c>
      <c r="M2128" s="365">
        <v>6000</v>
      </c>
      <c r="N2128" s="364">
        <v>1684.54</v>
      </c>
      <c r="O2128" s="363" t="s">
        <v>3166</v>
      </c>
      <c r="P2128" s="363" t="s">
        <v>3068</v>
      </c>
      <c r="Q2128" s="363" t="s">
        <v>300</v>
      </c>
      <c r="R2128" s="363" t="s">
        <v>785</v>
      </c>
      <c r="S2128" s="363"/>
      <c r="T2128" s="365">
        <v>3536</v>
      </c>
      <c r="U2128" s="366">
        <v>15</v>
      </c>
      <c r="V2128" s="367">
        <v>45200</v>
      </c>
      <c r="W2128" s="367">
        <v>45930</v>
      </c>
      <c r="X2128" s="363" t="s">
        <v>2813</v>
      </c>
      <c r="Y2128" s="363"/>
      <c r="Z2128" s="363"/>
      <c r="AA2128" s="363"/>
      <c r="AB2128" s="363"/>
      <c r="AC2128" s="363" t="s">
        <v>1059</v>
      </c>
      <c r="AD2128" s="363" t="s">
        <v>304</v>
      </c>
      <c r="AE2128" s="367">
        <v>45643</v>
      </c>
      <c r="AF2128" s="362" t="s">
        <v>3167</v>
      </c>
      <c r="AG2128" s="364">
        <v>0.67632499999999995</v>
      </c>
      <c r="AH2128" s="364">
        <v>0.28000000000000003</v>
      </c>
      <c r="AI2128" s="364">
        <v>0.34</v>
      </c>
      <c r="AJ2128" s="362" t="s">
        <v>0</v>
      </c>
      <c r="AK2128" s="368">
        <v>168.19</v>
      </c>
      <c r="AL2128" s="364">
        <v>1.1640000000000001</v>
      </c>
      <c r="AM2128" s="369">
        <v>6000</v>
      </c>
      <c r="AN2128" s="370">
        <v>17</v>
      </c>
      <c r="AO2128" s="371" t="s">
        <v>857</v>
      </c>
      <c r="AP2128" s="371" t="s">
        <v>0</v>
      </c>
      <c r="AQ2128" s="371" t="s">
        <v>306</v>
      </c>
      <c r="AR2128" s="372" t="s">
        <v>0</v>
      </c>
      <c r="AS2128" s="372"/>
      <c r="AT2128" s="363"/>
    </row>
    <row r="2129" spans="1:46" x14ac:dyDescent="0.3">
      <c r="A2129" s="362" t="s">
        <v>1060</v>
      </c>
      <c r="B2129" s="363" t="s">
        <v>308</v>
      </c>
      <c r="C2129" s="363" t="s">
        <v>1058</v>
      </c>
      <c r="D2129" s="363" t="s">
        <v>778</v>
      </c>
      <c r="E2129" s="363" t="s">
        <v>297</v>
      </c>
      <c r="F2129" s="363" t="s">
        <v>1044</v>
      </c>
      <c r="G2129" s="363" t="s">
        <v>635</v>
      </c>
      <c r="H2129" s="363" t="s">
        <v>3079</v>
      </c>
      <c r="I2129" s="363" t="s">
        <v>1053</v>
      </c>
      <c r="J2129" s="363"/>
      <c r="K2129" s="363" t="s">
        <v>1059</v>
      </c>
      <c r="L2129" s="364">
        <v>982.85</v>
      </c>
      <c r="M2129" s="365">
        <v>6000</v>
      </c>
      <c r="N2129" s="364">
        <v>882.48</v>
      </c>
      <c r="O2129" s="363" t="s">
        <v>3166</v>
      </c>
      <c r="P2129" s="363" t="s">
        <v>3068</v>
      </c>
      <c r="Q2129" s="363" t="s">
        <v>300</v>
      </c>
      <c r="R2129" s="363" t="s">
        <v>785</v>
      </c>
      <c r="S2129" s="363"/>
      <c r="T2129" s="365">
        <v>3356</v>
      </c>
      <c r="U2129" s="366">
        <v>15</v>
      </c>
      <c r="V2129" s="367">
        <v>45200</v>
      </c>
      <c r="W2129" s="367">
        <v>45930</v>
      </c>
      <c r="X2129" s="363" t="s">
        <v>2813</v>
      </c>
      <c r="Y2129" s="363"/>
      <c r="Z2129" s="363"/>
      <c r="AA2129" s="363"/>
      <c r="AB2129" s="363"/>
      <c r="AC2129" s="363" t="s">
        <v>1059</v>
      </c>
      <c r="AD2129" s="363" t="s">
        <v>304</v>
      </c>
      <c r="AE2129" s="367">
        <v>45643</v>
      </c>
      <c r="AF2129" s="362" t="s">
        <v>3168</v>
      </c>
      <c r="AG2129" s="364">
        <v>0.31499100000000002</v>
      </c>
      <c r="AH2129" s="364">
        <v>0.14000000000000001</v>
      </c>
      <c r="AI2129" s="364">
        <v>0.26</v>
      </c>
      <c r="AJ2129" s="362" t="s">
        <v>0</v>
      </c>
      <c r="AK2129" s="368">
        <v>333</v>
      </c>
      <c r="AL2129" s="364">
        <v>0.60933333333333339</v>
      </c>
      <c r="AM2129" s="369">
        <v>6000</v>
      </c>
      <c r="AN2129" s="370">
        <v>17</v>
      </c>
      <c r="AO2129" s="371" t="s">
        <v>857</v>
      </c>
      <c r="AP2129" s="371" t="s">
        <v>0</v>
      </c>
      <c r="AQ2129" s="371" t="s">
        <v>306</v>
      </c>
      <c r="AR2129" s="372" t="s">
        <v>0</v>
      </c>
      <c r="AS2129" s="372"/>
      <c r="AT2129" s="363"/>
    </row>
    <row r="2130" spans="1:46" x14ac:dyDescent="0.3">
      <c r="A2130" s="362" t="s">
        <v>1061</v>
      </c>
      <c r="B2130" s="363" t="s">
        <v>310</v>
      </c>
      <c r="C2130" s="363" t="s">
        <v>1062</v>
      </c>
      <c r="D2130" s="363" t="s">
        <v>778</v>
      </c>
      <c r="E2130" s="363" t="s">
        <v>297</v>
      </c>
      <c r="F2130" s="363" t="s">
        <v>1044</v>
      </c>
      <c r="G2130" s="363" t="s">
        <v>635</v>
      </c>
      <c r="H2130" s="363" t="s">
        <v>3079</v>
      </c>
      <c r="I2130" s="363" t="s">
        <v>1053</v>
      </c>
      <c r="J2130" s="363"/>
      <c r="K2130" s="363" t="s">
        <v>1059</v>
      </c>
      <c r="L2130" s="364">
        <v>1243.79</v>
      </c>
      <c r="M2130" s="365">
        <v>6000</v>
      </c>
      <c r="N2130" s="364">
        <v>1117.08</v>
      </c>
      <c r="O2130" s="363" t="s">
        <v>3166</v>
      </c>
      <c r="P2130" s="363" t="s">
        <v>3068</v>
      </c>
      <c r="Q2130" s="363" t="s">
        <v>300</v>
      </c>
      <c r="R2130" s="363" t="s">
        <v>785</v>
      </c>
      <c r="S2130" s="363"/>
      <c r="T2130" s="365">
        <v>4310.28</v>
      </c>
      <c r="U2130" s="366">
        <v>15</v>
      </c>
      <c r="V2130" s="367">
        <v>45200</v>
      </c>
      <c r="W2130" s="367">
        <v>45930</v>
      </c>
      <c r="X2130" s="363" t="s">
        <v>2813</v>
      </c>
      <c r="Y2130" s="363"/>
      <c r="Z2130" s="363"/>
      <c r="AA2130" s="363"/>
      <c r="AB2130" s="363"/>
      <c r="AC2130" s="363" t="s">
        <v>1059</v>
      </c>
      <c r="AD2130" s="363" t="s">
        <v>304</v>
      </c>
      <c r="AE2130" s="367">
        <v>45643</v>
      </c>
      <c r="AF2130" s="362" t="s">
        <v>3168</v>
      </c>
      <c r="AG2130" s="364">
        <v>0.27314699999999997</v>
      </c>
      <c r="AH2130" s="364">
        <v>0.16</v>
      </c>
      <c r="AI2130" s="364">
        <v>0.35</v>
      </c>
      <c r="AJ2130" s="362" t="s">
        <v>0</v>
      </c>
      <c r="AK2130" s="368">
        <v>262.33999999999997</v>
      </c>
      <c r="AL2130" s="364">
        <v>0.77133333333333332</v>
      </c>
      <c r="AM2130" s="369">
        <v>6000</v>
      </c>
      <c r="AN2130" s="370">
        <v>17</v>
      </c>
      <c r="AO2130" s="371" t="s">
        <v>857</v>
      </c>
      <c r="AP2130" s="371" t="s">
        <v>0</v>
      </c>
      <c r="AQ2130" s="371" t="s">
        <v>306</v>
      </c>
      <c r="AR2130" s="372" t="s">
        <v>0</v>
      </c>
      <c r="AS2130" s="372"/>
      <c r="AT2130" s="363"/>
    </row>
    <row r="2131" spans="1:46" x14ac:dyDescent="0.3">
      <c r="A2131" s="362" t="s">
        <v>1063</v>
      </c>
      <c r="B2131" s="363" t="s">
        <v>294</v>
      </c>
      <c r="C2131" s="363" t="s">
        <v>1062</v>
      </c>
      <c r="D2131" s="363" t="s">
        <v>778</v>
      </c>
      <c r="E2131" s="363" t="s">
        <v>297</v>
      </c>
      <c r="F2131" s="363" t="s">
        <v>1044</v>
      </c>
      <c r="G2131" s="363" t="s">
        <v>635</v>
      </c>
      <c r="H2131" s="363" t="s">
        <v>3079</v>
      </c>
      <c r="I2131" s="363" t="s">
        <v>1053</v>
      </c>
      <c r="J2131" s="363"/>
      <c r="K2131" s="363" t="s">
        <v>1059</v>
      </c>
      <c r="L2131" s="364">
        <v>2166.98</v>
      </c>
      <c r="M2131" s="365">
        <v>6000</v>
      </c>
      <c r="N2131" s="364">
        <v>1945.19</v>
      </c>
      <c r="O2131" s="363" t="s">
        <v>3166</v>
      </c>
      <c r="P2131" s="363" t="s">
        <v>3068</v>
      </c>
      <c r="Q2131" s="363" t="s">
        <v>300</v>
      </c>
      <c r="R2131" s="363" t="s">
        <v>785</v>
      </c>
      <c r="S2131" s="363"/>
      <c r="T2131" s="365">
        <v>3191</v>
      </c>
      <c r="U2131" s="366">
        <v>15</v>
      </c>
      <c r="V2131" s="367">
        <v>45200</v>
      </c>
      <c r="W2131" s="367">
        <v>45930</v>
      </c>
      <c r="X2131" s="363" t="s">
        <v>2813</v>
      </c>
      <c r="Y2131" s="363"/>
      <c r="Z2131" s="363"/>
      <c r="AA2131" s="363"/>
      <c r="AB2131" s="363"/>
      <c r="AC2131" s="363" t="s">
        <v>1059</v>
      </c>
      <c r="AD2131" s="363" t="s">
        <v>304</v>
      </c>
      <c r="AE2131" s="367">
        <v>45643</v>
      </c>
      <c r="AF2131" s="362" t="s">
        <v>3168</v>
      </c>
      <c r="AG2131" s="364">
        <v>0.67779299999999998</v>
      </c>
      <c r="AH2131" s="364">
        <v>0.31</v>
      </c>
      <c r="AI2131" s="364">
        <v>0.35</v>
      </c>
      <c r="AJ2131" s="362" t="s">
        <v>0</v>
      </c>
      <c r="AK2131" s="368">
        <v>162.19999999999999</v>
      </c>
      <c r="AL2131" s="364">
        <v>1.3433333333333333</v>
      </c>
      <c r="AM2131" s="369">
        <v>6000</v>
      </c>
      <c r="AN2131" s="370">
        <v>17</v>
      </c>
      <c r="AO2131" s="371" t="s">
        <v>857</v>
      </c>
      <c r="AP2131" s="371" t="s">
        <v>0</v>
      </c>
      <c r="AQ2131" s="371" t="s">
        <v>306</v>
      </c>
      <c r="AR2131" s="372" t="s">
        <v>0</v>
      </c>
      <c r="AS2131" s="372"/>
      <c r="AT2131" s="363"/>
    </row>
    <row r="2132" spans="1:46" x14ac:dyDescent="0.3">
      <c r="A2132" s="362" t="s">
        <v>1064</v>
      </c>
      <c r="B2132" s="363" t="s">
        <v>308</v>
      </c>
      <c r="C2132" s="363" t="s">
        <v>1062</v>
      </c>
      <c r="D2132" s="363" t="s">
        <v>778</v>
      </c>
      <c r="E2132" s="363" t="s">
        <v>297</v>
      </c>
      <c r="F2132" s="363" t="s">
        <v>1044</v>
      </c>
      <c r="G2132" s="363" t="s">
        <v>635</v>
      </c>
      <c r="H2132" s="363" t="s">
        <v>3079</v>
      </c>
      <c r="I2132" s="363" t="s">
        <v>1053</v>
      </c>
      <c r="J2132" s="363"/>
      <c r="K2132" s="363" t="s">
        <v>1059</v>
      </c>
      <c r="L2132" s="364">
        <v>1272.81</v>
      </c>
      <c r="M2132" s="365">
        <v>6000</v>
      </c>
      <c r="N2132" s="364">
        <v>1143.1400000000001</v>
      </c>
      <c r="O2132" s="363" t="s">
        <v>3166</v>
      </c>
      <c r="P2132" s="363" t="s">
        <v>3068</v>
      </c>
      <c r="Q2132" s="363" t="s">
        <v>300</v>
      </c>
      <c r="R2132" s="363" t="s">
        <v>785</v>
      </c>
      <c r="S2132" s="363"/>
      <c r="T2132" s="365">
        <v>3010</v>
      </c>
      <c r="U2132" s="366">
        <v>15</v>
      </c>
      <c r="V2132" s="367">
        <v>45200</v>
      </c>
      <c r="W2132" s="367">
        <v>45930</v>
      </c>
      <c r="X2132" s="363" t="s">
        <v>2813</v>
      </c>
      <c r="Y2132" s="363"/>
      <c r="Z2132" s="363"/>
      <c r="AA2132" s="363"/>
      <c r="AB2132" s="363"/>
      <c r="AC2132" s="363" t="s">
        <v>1059</v>
      </c>
      <c r="AD2132" s="363" t="s">
        <v>304</v>
      </c>
      <c r="AE2132" s="367">
        <v>45643</v>
      </c>
      <c r="AF2132" s="362" t="s">
        <v>3168</v>
      </c>
      <c r="AG2132" s="364">
        <v>0.31645800000000002</v>
      </c>
      <c r="AH2132" s="364">
        <v>0.18</v>
      </c>
      <c r="AI2132" s="364">
        <v>0.27</v>
      </c>
      <c r="AJ2132" s="362" t="s">
        <v>0</v>
      </c>
      <c r="AK2132" s="368">
        <v>285.25</v>
      </c>
      <c r="AL2132" s="364">
        <v>0.78933333333333333</v>
      </c>
      <c r="AM2132" s="369">
        <v>6000</v>
      </c>
      <c r="AN2132" s="370">
        <v>17</v>
      </c>
      <c r="AO2132" s="371" t="s">
        <v>857</v>
      </c>
      <c r="AP2132" s="371" t="s">
        <v>0</v>
      </c>
      <c r="AQ2132" s="371" t="s">
        <v>306</v>
      </c>
      <c r="AR2132" s="372" t="s">
        <v>0</v>
      </c>
      <c r="AS2132" s="372"/>
      <c r="AT2132" s="363"/>
    </row>
    <row r="2133" spans="1:46" x14ac:dyDescent="0.3">
      <c r="A2133" s="362" t="s">
        <v>1065</v>
      </c>
      <c r="B2133" s="363" t="s">
        <v>308</v>
      </c>
      <c r="C2133" s="363" t="s">
        <v>1066</v>
      </c>
      <c r="D2133" s="363" t="s">
        <v>778</v>
      </c>
      <c r="E2133" s="363" t="s">
        <v>297</v>
      </c>
      <c r="F2133" s="363" t="s">
        <v>1044</v>
      </c>
      <c r="G2133" s="363" t="s">
        <v>635</v>
      </c>
      <c r="H2133" s="363" t="s">
        <v>3079</v>
      </c>
      <c r="I2133" s="363" t="s">
        <v>1053</v>
      </c>
      <c r="J2133" s="363"/>
      <c r="K2133" s="363" t="s">
        <v>1059</v>
      </c>
      <c r="L2133" s="364">
        <v>1010.92</v>
      </c>
      <c r="M2133" s="365">
        <v>6000</v>
      </c>
      <c r="N2133" s="364">
        <v>907.72</v>
      </c>
      <c r="O2133" s="363" t="s">
        <v>3166</v>
      </c>
      <c r="P2133" s="363" t="s">
        <v>3068</v>
      </c>
      <c r="Q2133" s="363" t="s">
        <v>300</v>
      </c>
      <c r="R2133" s="363" t="s">
        <v>785</v>
      </c>
      <c r="S2133" s="363"/>
      <c r="T2133" s="365">
        <v>3179</v>
      </c>
      <c r="U2133" s="366">
        <v>15</v>
      </c>
      <c r="V2133" s="367">
        <v>45200</v>
      </c>
      <c r="W2133" s="367">
        <v>45930</v>
      </c>
      <c r="X2133" s="363" t="s">
        <v>2813</v>
      </c>
      <c r="Y2133" s="363"/>
      <c r="Z2133" s="363"/>
      <c r="AA2133" s="363"/>
      <c r="AB2133" s="363"/>
      <c r="AC2133" s="363" t="s">
        <v>1059</v>
      </c>
      <c r="AD2133" s="363" t="s">
        <v>304</v>
      </c>
      <c r="AE2133" s="367">
        <v>45643</v>
      </c>
      <c r="AF2133" s="362" t="s">
        <v>3168</v>
      </c>
      <c r="AG2133" s="364">
        <v>0.315133</v>
      </c>
      <c r="AH2133" s="364">
        <v>0.15</v>
      </c>
      <c r="AI2133" s="364">
        <v>0.25</v>
      </c>
      <c r="AJ2133" s="362" t="s">
        <v>0</v>
      </c>
      <c r="AK2133" s="368">
        <v>340.37</v>
      </c>
      <c r="AL2133" s="364">
        <v>0.62666666666666671</v>
      </c>
      <c r="AM2133" s="369">
        <v>6000</v>
      </c>
      <c r="AN2133" s="370">
        <v>17</v>
      </c>
      <c r="AO2133" s="371" t="s">
        <v>857</v>
      </c>
      <c r="AP2133" s="371" t="s">
        <v>0</v>
      </c>
      <c r="AQ2133" s="371" t="s">
        <v>306</v>
      </c>
      <c r="AR2133" s="372" t="s">
        <v>0</v>
      </c>
      <c r="AS2133" s="372"/>
      <c r="AT2133" s="363"/>
    </row>
    <row r="2134" spans="1:46" x14ac:dyDescent="0.3">
      <c r="A2134" s="362" t="s">
        <v>1067</v>
      </c>
      <c r="B2134" s="363" t="s">
        <v>294</v>
      </c>
      <c r="C2134" s="363" t="s">
        <v>1066</v>
      </c>
      <c r="D2134" s="363" t="s">
        <v>778</v>
      </c>
      <c r="E2134" s="363" t="s">
        <v>297</v>
      </c>
      <c r="F2134" s="363" t="s">
        <v>1044</v>
      </c>
      <c r="G2134" s="363" t="s">
        <v>635</v>
      </c>
      <c r="H2134" s="363" t="s">
        <v>3079</v>
      </c>
      <c r="I2134" s="363" t="s">
        <v>1053</v>
      </c>
      <c r="J2134" s="363"/>
      <c r="K2134" s="363" t="s">
        <v>1059</v>
      </c>
      <c r="L2134" s="364">
        <v>1905.09</v>
      </c>
      <c r="M2134" s="365">
        <v>6000</v>
      </c>
      <c r="N2134" s="364">
        <v>1709.77</v>
      </c>
      <c r="O2134" s="363" t="s">
        <v>3166</v>
      </c>
      <c r="P2134" s="363" t="s">
        <v>3068</v>
      </c>
      <c r="Q2134" s="363" t="s">
        <v>300</v>
      </c>
      <c r="R2134" s="363" t="s">
        <v>785</v>
      </c>
      <c r="S2134" s="363"/>
      <c r="T2134" s="365">
        <v>3359</v>
      </c>
      <c r="U2134" s="366">
        <v>15</v>
      </c>
      <c r="V2134" s="367">
        <v>45200</v>
      </c>
      <c r="W2134" s="367">
        <v>45930</v>
      </c>
      <c r="X2134" s="363" t="s">
        <v>2813</v>
      </c>
      <c r="Y2134" s="363"/>
      <c r="Z2134" s="363"/>
      <c r="AA2134" s="363"/>
      <c r="AB2134" s="363"/>
      <c r="AC2134" s="363" t="s">
        <v>1059</v>
      </c>
      <c r="AD2134" s="363" t="s">
        <v>304</v>
      </c>
      <c r="AE2134" s="367">
        <v>45643</v>
      </c>
      <c r="AF2134" s="362" t="s">
        <v>3168</v>
      </c>
      <c r="AG2134" s="364">
        <v>0.67646700000000004</v>
      </c>
      <c r="AH2134" s="364">
        <v>0.28000000000000003</v>
      </c>
      <c r="AI2134" s="364">
        <v>0.33</v>
      </c>
      <c r="AJ2134" s="362" t="s">
        <v>0</v>
      </c>
      <c r="AK2134" s="368">
        <v>174.53</v>
      </c>
      <c r="AL2134" s="364">
        <v>1.1813333333333333</v>
      </c>
      <c r="AM2134" s="369">
        <v>6000</v>
      </c>
      <c r="AN2134" s="370">
        <v>17</v>
      </c>
      <c r="AO2134" s="371" t="s">
        <v>857</v>
      </c>
      <c r="AP2134" s="371" t="s">
        <v>0</v>
      </c>
      <c r="AQ2134" s="371" t="s">
        <v>306</v>
      </c>
      <c r="AR2134" s="372" t="s">
        <v>0</v>
      </c>
      <c r="AS2134" s="372"/>
      <c r="AT2134" s="363"/>
    </row>
    <row r="2135" spans="1:46" x14ac:dyDescent="0.3">
      <c r="A2135" s="362" t="s">
        <v>1068</v>
      </c>
      <c r="B2135" s="363" t="s">
        <v>310</v>
      </c>
      <c r="C2135" s="363" t="s">
        <v>1066</v>
      </c>
      <c r="D2135" s="363" t="s">
        <v>778</v>
      </c>
      <c r="E2135" s="363" t="s">
        <v>297</v>
      </c>
      <c r="F2135" s="363" t="s">
        <v>1044</v>
      </c>
      <c r="G2135" s="363" t="s">
        <v>635</v>
      </c>
      <c r="H2135" s="363" t="s">
        <v>3079</v>
      </c>
      <c r="I2135" s="363" t="s">
        <v>1053</v>
      </c>
      <c r="J2135" s="363"/>
      <c r="K2135" s="363" t="s">
        <v>1059</v>
      </c>
      <c r="L2135" s="364">
        <v>981.9</v>
      </c>
      <c r="M2135" s="365">
        <v>6000</v>
      </c>
      <c r="N2135" s="364">
        <v>881.66</v>
      </c>
      <c r="O2135" s="363" t="s">
        <v>3166</v>
      </c>
      <c r="P2135" s="363" t="s">
        <v>3068</v>
      </c>
      <c r="Q2135" s="363" t="s">
        <v>300</v>
      </c>
      <c r="R2135" s="363" t="s">
        <v>785</v>
      </c>
      <c r="S2135" s="363"/>
      <c r="T2135" s="365">
        <v>4073.9</v>
      </c>
      <c r="U2135" s="366">
        <v>15</v>
      </c>
      <c r="V2135" s="367">
        <v>45200</v>
      </c>
      <c r="W2135" s="367">
        <v>45930</v>
      </c>
      <c r="X2135" s="363" t="s">
        <v>2813</v>
      </c>
      <c r="Y2135" s="363"/>
      <c r="Z2135" s="363"/>
      <c r="AA2135" s="363"/>
      <c r="AB2135" s="363"/>
      <c r="AC2135" s="363" t="s">
        <v>1059</v>
      </c>
      <c r="AD2135" s="363" t="s">
        <v>304</v>
      </c>
      <c r="AE2135" s="367">
        <v>45643</v>
      </c>
      <c r="AF2135" s="362" t="s">
        <v>3168</v>
      </c>
      <c r="AG2135" s="364">
        <v>0.27182099999999998</v>
      </c>
      <c r="AH2135" s="364">
        <v>0.13</v>
      </c>
      <c r="AI2135" s="364">
        <v>0.33</v>
      </c>
      <c r="AJ2135" s="362" t="s">
        <v>0</v>
      </c>
      <c r="AK2135" s="368">
        <v>312.98</v>
      </c>
      <c r="AL2135" s="364">
        <v>0.60866666666666669</v>
      </c>
      <c r="AM2135" s="369">
        <v>6000</v>
      </c>
      <c r="AN2135" s="370">
        <v>17</v>
      </c>
      <c r="AO2135" s="371" t="s">
        <v>857</v>
      </c>
      <c r="AP2135" s="371" t="s">
        <v>0</v>
      </c>
      <c r="AQ2135" s="371" t="s">
        <v>306</v>
      </c>
      <c r="AR2135" s="372" t="s">
        <v>0</v>
      </c>
      <c r="AS2135" s="372"/>
      <c r="AT2135" s="363"/>
    </row>
    <row r="2136" spans="1:46" x14ac:dyDescent="0.3">
      <c r="A2136" s="362" t="s">
        <v>1069</v>
      </c>
      <c r="B2136" s="363" t="s">
        <v>310</v>
      </c>
      <c r="C2136" s="363" t="s">
        <v>1058</v>
      </c>
      <c r="D2136" s="363" t="s">
        <v>778</v>
      </c>
      <c r="E2136" s="363" t="s">
        <v>297</v>
      </c>
      <c r="F2136" s="363" t="s">
        <v>1044</v>
      </c>
      <c r="G2136" s="363" t="s">
        <v>635</v>
      </c>
      <c r="H2136" s="363" t="s">
        <v>3079</v>
      </c>
      <c r="I2136" s="363" t="s">
        <v>1053</v>
      </c>
      <c r="J2136" s="363"/>
      <c r="K2136" s="363" t="s">
        <v>1059</v>
      </c>
      <c r="L2136" s="364">
        <v>953.83</v>
      </c>
      <c r="M2136" s="365">
        <v>6000</v>
      </c>
      <c r="N2136" s="364">
        <v>856.42</v>
      </c>
      <c r="O2136" s="363" t="s">
        <v>3166</v>
      </c>
      <c r="P2136" s="363" t="s">
        <v>3068</v>
      </c>
      <c r="Q2136" s="363" t="s">
        <v>300</v>
      </c>
      <c r="R2136" s="363" t="s">
        <v>785</v>
      </c>
      <c r="S2136" s="363"/>
      <c r="T2136" s="365">
        <v>3906.22</v>
      </c>
      <c r="U2136" s="366">
        <v>15</v>
      </c>
      <c r="V2136" s="367">
        <v>45200</v>
      </c>
      <c r="W2136" s="367">
        <v>45930</v>
      </c>
      <c r="X2136" s="363" t="s">
        <v>2813</v>
      </c>
      <c r="Y2136" s="363"/>
      <c r="Z2136" s="363"/>
      <c r="AA2136" s="363"/>
      <c r="AB2136" s="363"/>
      <c r="AC2136" s="363" t="s">
        <v>1059</v>
      </c>
      <c r="AD2136" s="363" t="s">
        <v>304</v>
      </c>
      <c r="AE2136" s="367">
        <v>45643</v>
      </c>
      <c r="AF2136" s="362" t="s">
        <v>3168</v>
      </c>
      <c r="AG2136" s="364">
        <v>0.271679</v>
      </c>
      <c r="AH2136" s="364">
        <v>0.13</v>
      </c>
      <c r="AI2136" s="364">
        <v>0.34</v>
      </c>
      <c r="AJ2136" s="362" t="s">
        <v>0</v>
      </c>
      <c r="AK2136" s="368">
        <v>304.58</v>
      </c>
      <c r="AL2136" s="364">
        <v>0.59133333333333327</v>
      </c>
      <c r="AM2136" s="369">
        <v>6000</v>
      </c>
      <c r="AN2136" s="370">
        <v>17</v>
      </c>
      <c r="AO2136" s="371" t="s">
        <v>857</v>
      </c>
      <c r="AP2136" s="371" t="s">
        <v>0</v>
      </c>
      <c r="AQ2136" s="371" t="s">
        <v>306</v>
      </c>
      <c r="AR2136" s="372" t="s">
        <v>0</v>
      </c>
      <c r="AS2136" s="372"/>
      <c r="AT2136" s="363"/>
    </row>
    <row r="2137" spans="1:46" x14ac:dyDescent="0.3">
      <c r="A2137" s="362" t="s">
        <v>1070</v>
      </c>
      <c r="B2137" s="363" t="s">
        <v>294</v>
      </c>
      <c r="C2137" s="363" t="s">
        <v>295</v>
      </c>
      <c r="D2137" s="363" t="s">
        <v>778</v>
      </c>
      <c r="E2137" s="363" t="s">
        <v>297</v>
      </c>
      <c r="F2137" s="363" t="s">
        <v>1044</v>
      </c>
      <c r="G2137" s="363" t="s">
        <v>635</v>
      </c>
      <c r="H2137" s="363" t="s">
        <v>3108</v>
      </c>
      <c r="I2137" s="363" t="s">
        <v>1053</v>
      </c>
      <c r="J2137" s="363"/>
      <c r="K2137" s="363" t="s">
        <v>1054</v>
      </c>
      <c r="L2137" s="364">
        <v>2841.6</v>
      </c>
      <c r="M2137" s="365">
        <v>6000</v>
      </c>
      <c r="N2137" s="364">
        <v>2550.2800000000002</v>
      </c>
      <c r="O2137" s="363" t="s">
        <v>3169</v>
      </c>
      <c r="P2137" s="363" t="s">
        <v>3068</v>
      </c>
      <c r="Q2137" s="363" t="s">
        <v>300</v>
      </c>
      <c r="R2137" s="363" t="s">
        <v>905</v>
      </c>
      <c r="S2137" s="363"/>
      <c r="T2137" s="365">
        <v>4039.18</v>
      </c>
      <c r="U2137" s="366">
        <v>15</v>
      </c>
      <c r="V2137" s="367">
        <v>45200</v>
      </c>
      <c r="W2137" s="367">
        <v>45930</v>
      </c>
      <c r="X2137" s="363" t="s">
        <v>2813</v>
      </c>
      <c r="Y2137" s="363"/>
      <c r="Z2137" s="363"/>
      <c r="AA2137" s="363"/>
      <c r="AB2137" s="363"/>
      <c r="AC2137" s="363" t="s">
        <v>1054</v>
      </c>
      <c r="AD2137" s="363" t="s">
        <v>304</v>
      </c>
      <c r="AE2137" s="367">
        <v>45643</v>
      </c>
      <c r="AF2137" s="362" t="s">
        <v>3165</v>
      </c>
      <c r="AG2137" s="364">
        <v>1.027992</v>
      </c>
      <c r="AH2137" s="364">
        <v>0.42</v>
      </c>
      <c r="AI2137" s="364">
        <v>0.69</v>
      </c>
      <c r="AJ2137" s="362" t="s">
        <v>0</v>
      </c>
      <c r="AK2137" s="368">
        <v>78.06</v>
      </c>
      <c r="AL2137" s="364">
        <v>1.762</v>
      </c>
      <c r="AM2137" s="369">
        <v>6000</v>
      </c>
      <c r="AN2137" s="370">
        <v>17</v>
      </c>
      <c r="AO2137" s="371" t="s">
        <v>857</v>
      </c>
      <c r="AP2137" s="371" t="s">
        <v>0</v>
      </c>
      <c r="AQ2137" s="371" t="s">
        <v>306</v>
      </c>
      <c r="AR2137" s="372" t="s">
        <v>0</v>
      </c>
      <c r="AS2137" s="372"/>
      <c r="AT2137" s="363"/>
    </row>
    <row r="2138" spans="1:46" x14ac:dyDescent="0.3">
      <c r="A2138" s="362" t="s">
        <v>1071</v>
      </c>
      <c r="B2138" s="363" t="s">
        <v>310</v>
      </c>
      <c r="C2138" s="363" t="s">
        <v>295</v>
      </c>
      <c r="D2138" s="363" t="s">
        <v>778</v>
      </c>
      <c r="E2138" s="363" t="s">
        <v>297</v>
      </c>
      <c r="F2138" s="363" t="s">
        <v>1044</v>
      </c>
      <c r="G2138" s="363" t="s">
        <v>635</v>
      </c>
      <c r="H2138" s="363" t="s">
        <v>3108</v>
      </c>
      <c r="I2138" s="363" t="s">
        <v>1053</v>
      </c>
      <c r="J2138" s="363"/>
      <c r="K2138" s="363" t="s">
        <v>1054</v>
      </c>
      <c r="L2138" s="364">
        <v>2832.1124448749206</v>
      </c>
      <c r="M2138" s="365">
        <v>6000</v>
      </c>
      <c r="N2138" s="364">
        <v>2543</v>
      </c>
      <c r="O2138" s="363" t="s">
        <v>3169</v>
      </c>
      <c r="P2138" s="363" t="s">
        <v>3068</v>
      </c>
      <c r="Q2138" s="363" t="s">
        <v>300</v>
      </c>
      <c r="R2138" s="363" t="s">
        <v>905</v>
      </c>
      <c r="S2138" s="363"/>
      <c r="T2138" s="365">
        <v>3895.16</v>
      </c>
      <c r="U2138" s="366">
        <v>15</v>
      </c>
      <c r="V2138" s="367">
        <v>45200</v>
      </c>
      <c r="W2138" s="367">
        <v>45930</v>
      </c>
      <c r="X2138" s="363" t="s">
        <v>2813</v>
      </c>
      <c r="Y2138" s="363"/>
      <c r="Z2138" s="363"/>
      <c r="AA2138" s="363"/>
      <c r="AB2138" s="363"/>
      <c r="AC2138" s="363" t="s">
        <v>1054</v>
      </c>
      <c r="AD2138" s="363" t="s">
        <v>360</v>
      </c>
      <c r="AE2138" s="367"/>
      <c r="AF2138" s="362"/>
      <c r="AG2138" s="364">
        <v>0.36390544166907884</v>
      </c>
      <c r="AH2138" s="364">
        <v>0.37944325753172958</v>
      </c>
      <c r="AI2138" s="364">
        <v>0.18364797183382264</v>
      </c>
      <c r="AJ2138" s="362" t="s">
        <v>0</v>
      </c>
      <c r="AK2138" s="368">
        <v>120.22825830550671</v>
      </c>
      <c r="AL2138" s="364">
        <v>1.7559097158224504</v>
      </c>
      <c r="AM2138" s="369">
        <v>6000</v>
      </c>
      <c r="AN2138" s="370">
        <v>17</v>
      </c>
      <c r="AO2138" s="371" t="s">
        <v>857</v>
      </c>
      <c r="AP2138" s="371" t="s">
        <v>0</v>
      </c>
      <c r="AQ2138" s="371" t="s">
        <v>306</v>
      </c>
      <c r="AR2138" s="372" t="s">
        <v>0</v>
      </c>
      <c r="AS2138" s="372"/>
      <c r="AT2138" s="363"/>
    </row>
    <row r="2139" spans="1:46" x14ac:dyDescent="0.3">
      <c r="A2139" s="362" t="s">
        <v>1072</v>
      </c>
      <c r="B2139" s="363" t="s">
        <v>308</v>
      </c>
      <c r="C2139" s="363" t="s">
        <v>295</v>
      </c>
      <c r="D2139" s="363" t="s">
        <v>778</v>
      </c>
      <c r="E2139" s="363" t="s">
        <v>297</v>
      </c>
      <c r="F2139" s="363" t="s">
        <v>1044</v>
      </c>
      <c r="G2139" s="363" t="s">
        <v>635</v>
      </c>
      <c r="H2139" s="363" t="s">
        <v>3108</v>
      </c>
      <c r="I2139" s="363" t="s">
        <v>1053</v>
      </c>
      <c r="J2139" s="363"/>
      <c r="K2139" s="363" t="s">
        <v>1054</v>
      </c>
      <c r="L2139" s="364">
        <v>2862.49</v>
      </c>
      <c r="M2139" s="365">
        <v>6000</v>
      </c>
      <c r="N2139" s="364">
        <v>2570.29</v>
      </c>
      <c r="O2139" s="363" t="s">
        <v>3169</v>
      </c>
      <c r="P2139" s="363" t="s">
        <v>3068</v>
      </c>
      <c r="Q2139" s="363" t="s">
        <v>300</v>
      </c>
      <c r="R2139" s="363" t="s">
        <v>905</v>
      </c>
      <c r="S2139" s="363"/>
      <c r="T2139" s="365">
        <v>4039.18</v>
      </c>
      <c r="U2139" s="366">
        <v>15</v>
      </c>
      <c r="V2139" s="367">
        <v>45200</v>
      </c>
      <c r="W2139" s="367">
        <v>45930</v>
      </c>
      <c r="X2139" s="363" t="s">
        <v>2813</v>
      </c>
      <c r="Y2139" s="363"/>
      <c r="Z2139" s="363"/>
      <c r="AA2139" s="363"/>
      <c r="AB2139" s="363"/>
      <c r="AC2139" s="363" t="s">
        <v>1054</v>
      </c>
      <c r="AD2139" s="363" t="s">
        <v>304</v>
      </c>
      <c r="AE2139" s="367">
        <v>44669</v>
      </c>
      <c r="AF2139" s="362" t="s">
        <v>3165</v>
      </c>
      <c r="AG2139" s="364">
        <v>0.90377099999999999</v>
      </c>
      <c r="AH2139" s="364">
        <v>0.41</v>
      </c>
      <c r="AI2139" s="364">
        <v>0.52</v>
      </c>
      <c r="AJ2139" s="362" t="s">
        <v>0</v>
      </c>
      <c r="AK2139" s="368">
        <v>104.48</v>
      </c>
      <c r="AL2139" s="364">
        <v>1.7746666666666668</v>
      </c>
      <c r="AM2139" s="369">
        <v>6000</v>
      </c>
      <c r="AN2139" s="370">
        <v>17</v>
      </c>
      <c r="AO2139" s="371" t="s">
        <v>857</v>
      </c>
      <c r="AP2139" s="371" t="s">
        <v>0</v>
      </c>
      <c r="AQ2139" s="371" t="s">
        <v>306</v>
      </c>
      <c r="AR2139" s="372" t="s">
        <v>0</v>
      </c>
      <c r="AS2139" s="372"/>
      <c r="AT2139" s="363"/>
    </row>
    <row r="2140" spans="1:46" x14ac:dyDescent="0.3">
      <c r="A2140" s="362" t="s">
        <v>1073</v>
      </c>
      <c r="B2140" s="363" t="s">
        <v>310</v>
      </c>
      <c r="C2140" s="363" t="s">
        <v>1062</v>
      </c>
      <c r="D2140" s="363" t="s">
        <v>778</v>
      </c>
      <c r="E2140" s="363" t="s">
        <v>297</v>
      </c>
      <c r="F2140" s="363" t="s">
        <v>1044</v>
      </c>
      <c r="G2140" s="363" t="s">
        <v>635</v>
      </c>
      <c r="H2140" s="363" t="s">
        <v>3108</v>
      </c>
      <c r="I2140" s="363" t="s">
        <v>1053</v>
      </c>
      <c r="J2140" s="363"/>
      <c r="K2140" s="363" t="s">
        <v>1059</v>
      </c>
      <c r="L2140" s="364">
        <v>1243.79</v>
      </c>
      <c r="M2140" s="365">
        <v>6000</v>
      </c>
      <c r="N2140" s="364">
        <v>1117.08</v>
      </c>
      <c r="O2140" s="363" t="s">
        <v>3170</v>
      </c>
      <c r="P2140" s="363" t="s">
        <v>3068</v>
      </c>
      <c r="Q2140" s="363" t="s">
        <v>300</v>
      </c>
      <c r="R2140" s="363" t="s">
        <v>905</v>
      </c>
      <c r="S2140" s="363"/>
      <c r="T2140" s="365">
        <v>4310.28</v>
      </c>
      <c r="U2140" s="366">
        <v>15</v>
      </c>
      <c r="V2140" s="367">
        <v>45200</v>
      </c>
      <c r="W2140" s="367">
        <v>45930</v>
      </c>
      <c r="X2140" s="363" t="s">
        <v>2813</v>
      </c>
      <c r="Y2140" s="363"/>
      <c r="Z2140" s="363"/>
      <c r="AA2140" s="363"/>
      <c r="AB2140" s="363"/>
      <c r="AC2140" s="363" t="s">
        <v>1059</v>
      </c>
      <c r="AD2140" s="363" t="s">
        <v>304</v>
      </c>
      <c r="AE2140" s="367">
        <v>44957</v>
      </c>
      <c r="AF2140" s="362" t="s">
        <v>2592</v>
      </c>
      <c r="AG2140" s="364">
        <v>0.27314699999999997</v>
      </c>
      <c r="AH2140" s="364">
        <v>0.16</v>
      </c>
      <c r="AI2140" s="364">
        <v>0.35</v>
      </c>
      <c r="AJ2140" s="362" t="s">
        <v>0</v>
      </c>
      <c r="AK2140" s="368">
        <v>262.33999999999997</v>
      </c>
      <c r="AL2140" s="364">
        <v>0.77133333333333332</v>
      </c>
      <c r="AM2140" s="369">
        <v>6000</v>
      </c>
      <c r="AN2140" s="370">
        <v>17</v>
      </c>
      <c r="AO2140" s="371" t="s">
        <v>857</v>
      </c>
      <c r="AP2140" s="371" t="s">
        <v>0</v>
      </c>
      <c r="AQ2140" s="371" t="s">
        <v>306</v>
      </c>
      <c r="AR2140" s="372" t="s">
        <v>0</v>
      </c>
      <c r="AS2140" s="372"/>
      <c r="AT2140" s="363"/>
    </row>
    <row r="2141" spans="1:46" x14ac:dyDescent="0.3">
      <c r="A2141" s="362" t="s">
        <v>1074</v>
      </c>
      <c r="B2141" s="363" t="s">
        <v>294</v>
      </c>
      <c r="C2141" s="363" t="s">
        <v>1062</v>
      </c>
      <c r="D2141" s="363" t="s">
        <v>778</v>
      </c>
      <c r="E2141" s="363" t="s">
        <v>297</v>
      </c>
      <c r="F2141" s="363" t="s">
        <v>1044</v>
      </c>
      <c r="G2141" s="363" t="s">
        <v>635</v>
      </c>
      <c r="H2141" s="363" t="s">
        <v>3108</v>
      </c>
      <c r="I2141" s="363" t="s">
        <v>1053</v>
      </c>
      <c r="J2141" s="363"/>
      <c r="K2141" s="363" t="s">
        <v>1059</v>
      </c>
      <c r="L2141" s="364">
        <v>2166.98</v>
      </c>
      <c r="M2141" s="365">
        <v>6000</v>
      </c>
      <c r="N2141" s="364">
        <v>1945.19</v>
      </c>
      <c r="O2141" s="363" t="s">
        <v>3170</v>
      </c>
      <c r="P2141" s="363" t="s">
        <v>3068</v>
      </c>
      <c r="Q2141" s="363" t="s">
        <v>300</v>
      </c>
      <c r="R2141" s="363" t="s">
        <v>905</v>
      </c>
      <c r="S2141" s="363"/>
      <c r="T2141" s="365">
        <v>3191</v>
      </c>
      <c r="U2141" s="366">
        <v>15</v>
      </c>
      <c r="V2141" s="367">
        <v>45200</v>
      </c>
      <c r="W2141" s="367">
        <v>45930</v>
      </c>
      <c r="X2141" s="363" t="s">
        <v>2813</v>
      </c>
      <c r="Y2141" s="363"/>
      <c r="Z2141" s="363"/>
      <c r="AA2141" s="363"/>
      <c r="AB2141" s="363"/>
      <c r="AC2141" s="363" t="s">
        <v>1059</v>
      </c>
      <c r="AD2141" s="363" t="s">
        <v>304</v>
      </c>
      <c r="AE2141" s="367">
        <v>44957</v>
      </c>
      <c r="AF2141" s="362" t="s">
        <v>2592</v>
      </c>
      <c r="AG2141" s="364">
        <v>0.67779299999999998</v>
      </c>
      <c r="AH2141" s="364">
        <v>0.31</v>
      </c>
      <c r="AI2141" s="364">
        <v>0.35</v>
      </c>
      <c r="AJ2141" s="362" t="s">
        <v>0</v>
      </c>
      <c r="AK2141" s="368">
        <v>162.19999999999999</v>
      </c>
      <c r="AL2141" s="364">
        <v>1.3433333333333333</v>
      </c>
      <c r="AM2141" s="369">
        <v>6000</v>
      </c>
      <c r="AN2141" s="370">
        <v>17</v>
      </c>
      <c r="AO2141" s="371" t="s">
        <v>857</v>
      </c>
      <c r="AP2141" s="371" t="s">
        <v>0</v>
      </c>
      <c r="AQ2141" s="371" t="s">
        <v>306</v>
      </c>
      <c r="AR2141" s="372" t="s">
        <v>0</v>
      </c>
      <c r="AS2141" s="372"/>
      <c r="AT2141" s="363"/>
    </row>
    <row r="2142" spans="1:46" x14ac:dyDescent="0.3">
      <c r="A2142" s="362" t="s">
        <v>1075</v>
      </c>
      <c r="B2142" s="363" t="s">
        <v>308</v>
      </c>
      <c r="C2142" s="363" t="s">
        <v>1062</v>
      </c>
      <c r="D2142" s="363" t="s">
        <v>778</v>
      </c>
      <c r="E2142" s="363" t="s">
        <v>297</v>
      </c>
      <c r="F2142" s="363" t="s">
        <v>1044</v>
      </c>
      <c r="G2142" s="363" t="s">
        <v>635</v>
      </c>
      <c r="H2142" s="363" t="s">
        <v>3108</v>
      </c>
      <c r="I2142" s="363" t="s">
        <v>1053</v>
      </c>
      <c r="J2142" s="363"/>
      <c r="K2142" s="363" t="s">
        <v>1059</v>
      </c>
      <c r="L2142" s="364">
        <v>1272.81</v>
      </c>
      <c r="M2142" s="365">
        <v>6000</v>
      </c>
      <c r="N2142" s="364">
        <v>1143.1400000000001</v>
      </c>
      <c r="O2142" s="363" t="s">
        <v>3170</v>
      </c>
      <c r="P2142" s="363" t="s">
        <v>3068</v>
      </c>
      <c r="Q2142" s="363" t="s">
        <v>300</v>
      </c>
      <c r="R2142" s="363" t="s">
        <v>905</v>
      </c>
      <c r="S2142" s="363"/>
      <c r="T2142" s="365">
        <v>3010</v>
      </c>
      <c r="U2142" s="366">
        <v>15</v>
      </c>
      <c r="V2142" s="367">
        <v>45200</v>
      </c>
      <c r="W2142" s="367">
        <v>45930</v>
      </c>
      <c r="X2142" s="363" t="s">
        <v>2813</v>
      </c>
      <c r="Y2142" s="363"/>
      <c r="Z2142" s="363"/>
      <c r="AA2142" s="363"/>
      <c r="AB2142" s="363"/>
      <c r="AC2142" s="363" t="s">
        <v>1059</v>
      </c>
      <c r="AD2142" s="363" t="s">
        <v>304</v>
      </c>
      <c r="AE2142" s="367">
        <v>44957</v>
      </c>
      <c r="AF2142" s="362" t="s">
        <v>2592</v>
      </c>
      <c r="AG2142" s="364">
        <v>0.31645800000000002</v>
      </c>
      <c r="AH2142" s="364">
        <v>0.18</v>
      </c>
      <c r="AI2142" s="364">
        <v>0.27</v>
      </c>
      <c r="AJ2142" s="362" t="s">
        <v>0</v>
      </c>
      <c r="AK2142" s="368">
        <v>285.25</v>
      </c>
      <c r="AL2142" s="364">
        <v>0.78933333333333333</v>
      </c>
      <c r="AM2142" s="369">
        <v>6000</v>
      </c>
      <c r="AN2142" s="370">
        <v>17</v>
      </c>
      <c r="AO2142" s="371" t="s">
        <v>857</v>
      </c>
      <c r="AP2142" s="371" t="s">
        <v>0</v>
      </c>
      <c r="AQ2142" s="371" t="s">
        <v>306</v>
      </c>
      <c r="AR2142" s="372" t="s">
        <v>0</v>
      </c>
      <c r="AS2142" s="372"/>
      <c r="AT2142" s="363"/>
    </row>
    <row r="2143" spans="1:46" x14ac:dyDescent="0.3">
      <c r="A2143" s="362" t="s">
        <v>1076</v>
      </c>
      <c r="B2143" s="363" t="s">
        <v>310</v>
      </c>
      <c r="C2143" s="363" t="s">
        <v>1066</v>
      </c>
      <c r="D2143" s="363" t="s">
        <v>778</v>
      </c>
      <c r="E2143" s="363" t="s">
        <v>297</v>
      </c>
      <c r="F2143" s="363" t="s">
        <v>1044</v>
      </c>
      <c r="G2143" s="363" t="s">
        <v>635</v>
      </c>
      <c r="H2143" s="363" t="s">
        <v>3108</v>
      </c>
      <c r="I2143" s="363" t="s">
        <v>1053</v>
      </c>
      <c r="J2143" s="363"/>
      <c r="K2143" s="363" t="s">
        <v>1059</v>
      </c>
      <c r="L2143" s="364">
        <v>981.9</v>
      </c>
      <c r="M2143" s="365">
        <v>6000</v>
      </c>
      <c r="N2143" s="364">
        <v>881.66</v>
      </c>
      <c r="O2143" s="363" t="s">
        <v>3170</v>
      </c>
      <c r="P2143" s="363" t="s">
        <v>3068</v>
      </c>
      <c r="Q2143" s="363" t="s">
        <v>300</v>
      </c>
      <c r="R2143" s="363" t="s">
        <v>905</v>
      </c>
      <c r="S2143" s="363"/>
      <c r="T2143" s="365">
        <v>4073.9</v>
      </c>
      <c r="U2143" s="366">
        <v>15</v>
      </c>
      <c r="V2143" s="367">
        <v>45200</v>
      </c>
      <c r="W2143" s="367">
        <v>45930</v>
      </c>
      <c r="X2143" s="363" t="s">
        <v>2813</v>
      </c>
      <c r="Y2143" s="363"/>
      <c r="Z2143" s="363"/>
      <c r="AA2143" s="363"/>
      <c r="AB2143" s="363"/>
      <c r="AC2143" s="363" t="s">
        <v>1059</v>
      </c>
      <c r="AD2143" s="363" t="s">
        <v>304</v>
      </c>
      <c r="AE2143" s="367">
        <v>44957</v>
      </c>
      <c r="AF2143" s="362" t="s">
        <v>2592</v>
      </c>
      <c r="AG2143" s="364">
        <v>0.27182099999999998</v>
      </c>
      <c r="AH2143" s="364">
        <v>0.13</v>
      </c>
      <c r="AI2143" s="364">
        <v>0.33</v>
      </c>
      <c r="AJ2143" s="362" t="s">
        <v>0</v>
      </c>
      <c r="AK2143" s="368">
        <v>312.98</v>
      </c>
      <c r="AL2143" s="364">
        <v>0.60866666666666669</v>
      </c>
      <c r="AM2143" s="369">
        <v>6000</v>
      </c>
      <c r="AN2143" s="370">
        <v>17</v>
      </c>
      <c r="AO2143" s="371" t="s">
        <v>857</v>
      </c>
      <c r="AP2143" s="371" t="s">
        <v>0</v>
      </c>
      <c r="AQ2143" s="371" t="s">
        <v>306</v>
      </c>
      <c r="AR2143" s="372" t="s">
        <v>0</v>
      </c>
      <c r="AS2143" s="372"/>
      <c r="AT2143" s="363"/>
    </row>
    <row r="2144" spans="1:46" x14ac:dyDescent="0.3">
      <c r="A2144" s="362" t="s">
        <v>1077</v>
      </c>
      <c r="B2144" s="363" t="s">
        <v>294</v>
      </c>
      <c r="C2144" s="363" t="s">
        <v>1066</v>
      </c>
      <c r="D2144" s="363" t="s">
        <v>778</v>
      </c>
      <c r="E2144" s="363" t="s">
        <v>297</v>
      </c>
      <c r="F2144" s="363" t="s">
        <v>1044</v>
      </c>
      <c r="G2144" s="363" t="s">
        <v>635</v>
      </c>
      <c r="H2144" s="363" t="s">
        <v>3108</v>
      </c>
      <c r="I2144" s="363" t="s">
        <v>1053</v>
      </c>
      <c r="J2144" s="363"/>
      <c r="K2144" s="363" t="s">
        <v>1059</v>
      </c>
      <c r="L2144" s="364">
        <v>1905.09</v>
      </c>
      <c r="M2144" s="365">
        <v>6000</v>
      </c>
      <c r="N2144" s="364">
        <v>1709.77</v>
      </c>
      <c r="O2144" s="363" t="s">
        <v>3170</v>
      </c>
      <c r="P2144" s="363" t="s">
        <v>3068</v>
      </c>
      <c r="Q2144" s="363" t="s">
        <v>300</v>
      </c>
      <c r="R2144" s="363" t="s">
        <v>905</v>
      </c>
      <c r="S2144" s="363"/>
      <c r="T2144" s="365">
        <v>3359</v>
      </c>
      <c r="U2144" s="366">
        <v>15</v>
      </c>
      <c r="V2144" s="367">
        <v>45200</v>
      </c>
      <c r="W2144" s="367">
        <v>45930</v>
      </c>
      <c r="X2144" s="363" t="s">
        <v>2813</v>
      </c>
      <c r="Y2144" s="363"/>
      <c r="Z2144" s="363"/>
      <c r="AA2144" s="363"/>
      <c r="AB2144" s="363"/>
      <c r="AC2144" s="363" t="s">
        <v>1059</v>
      </c>
      <c r="AD2144" s="363" t="s">
        <v>304</v>
      </c>
      <c r="AE2144" s="367">
        <v>44957</v>
      </c>
      <c r="AF2144" s="362" t="s">
        <v>2592</v>
      </c>
      <c r="AG2144" s="364">
        <v>0.67646700000000004</v>
      </c>
      <c r="AH2144" s="364">
        <v>0.28000000000000003</v>
      </c>
      <c r="AI2144" s="364">
        <v>0.33</v>
      </c>
      <c r="AJ2144" s="362" t="s">
        <v>0</v>
      </c>
      <c r="AK2144" s="368">
        <v>174.53</v>
      </c>
      <c r="AL2144" s="364">
        <v>1.1813333333333333</v>
      </c>
      <c r="AM2144" s="369">
        <v>6000</v>
      </c>
      <c r="AN2144" s="370">
        <v>17</v>
      </c>
      <c r="AO2144" s="371" t="s">
        <v>857</v>
      </c>
      <c r="AP2144" s="371" t="s">
        <v>0</v>
      </c>
      <c r="AQ2144" s="371" t="s">
        <v>306</v>
      </c>
      <c r="AR2144" s="372" t="s">
        <v>0</v>
      </c>
      <c r="AS2144" s="372"/>
      <c r="AT2144" s="363"/>
    </row>
    <row r="2145" spans="1:46" x14ac:dyDescent="0.3">
      <c r="A2145" s="362" t="s">
        <v>1078</v>
      </c>
      <c r="B2145" s="363" t="s">
        <v>308</v>
      </c>
      <c r="C2145" s="363" t="s">
        <v>1066</v>
      </c>
      <c r="D2145" s="363" t="s">
        <v>778</v>
      </c>
      <c r="E2145" s="363" t="s">
        <v>297</v>
      </c>
      <c r="F2145" s="363" t="s">
        <v>1044</v>
      </c>
      <c r="G2145" s="363" t="s">
        <v>635</v>
      </c>
      <c r="H2145" s="363" t="s">
        <v>3108</v>
      </c>
      <c r="I2145" s="363" t="s">
        <v>1053</v>
      </c>
      <c r="J2145" s="363"/>
      <c r="K2145" s="363" t="s">
        <v>1059</v>
      </c>
      <c r="L2145" s="364">
        <v>1010.92</v>
      </c>
      <c r="M2145" s="365">
        <v>6000</v>
      </c>
      <c r="N2145" s="364">
        <v>907.72</v>
      </c>
      <c r="O2145" s="363" t="s">
        <v>3170</v>
      </c>
      <c r="P2145" s="363" t="s">
        <v>3068</v>
      </c>
      <c r="Q2145" s="363" t="s">
        <v>300</v>
      </c>
      <c r="R2145" s="363" t="s">
        <v>905</v>
      </c>
      <c r="S2145" s="363"/>
      <c r="T2145" s="365">
        <v>3179</v>
      </c>
      <c r="U2145" s="366">
        <v>15</v>
      </c>
      <c r="V2145" s="367">
        <v>45200</v>
      </c>
      <c r="W2145" s="367">
        <v>45930</v>
      </c>
      <c r="X2145" s="363" t="s">
        <v>2813</v>
      </c>
      <c r="Y2145" s="363"/>
      <c r="Z2145" s="363"/>
      <c r="AA2145" s="363"/>
      <c r="AB2145" s="363"/>
      <c r="AC2145" s="363" t="s">
        <v>1059</v>
      </c>
      <c r="AD2145" s="363" t="s">
        <v>304</v>
      </c>
      <c r="AE2145" s="367">
        <v>44957</v>
      </c>
      <c r="AF2145" s="362" t="s">
        <v>2592</v>
      </c>
      <c r="AG2145" s="364">
        <v>0.315133</v>
      </c>
      <c r="AH2145" s="364">
        <v>0.15</v>
      </c>
      <c r="AI2145" s="364">
        <v>0.25</v>
      </c>
      <c r="AJ2145" s="362" t="s">
        <v>0</v>
      </c>
      <c r="AK2145" s="368">
        <v>340.37</v>
      </c>
      <c r="AL2145" s="364">
        <v>0.62666666666666671</v>
      </c>
      <c r="AM2145" s="369">
        <v>6000</v>
      </c>
      <c r="AN2145" s="370">
        <v>17</v>
      </c>
      <c r="AO2145" s="371" t="s">
        <v>857</v>
      </c>
      <c r="AP2145" s="371" t="s">
        <v>0</v>
      </c>
      <c r="AQ2145" s="371" t="s">
        <v>306</v>
      </c>
      <c r="AR2145" s="372" t="s">
        <v>0</v>
      </c>
      <c r="AS2145" s="372"/>
      <c r="AT2145" s="363"/>
    </row>
    <row r="2146" spans="1:46" x14ac:dyDescent="0.3">
      <c r="A2146" s="362" t="s">
        <v>1079</v>
      </c>
      <c r="B2146" s="363" t="s">
        <v>308</v>
      </c>
      <c r="C2146" s="363" t="s">
        <v>1058</v>
      </c>
      <c r="D2146" s="363" t="s">
        <v>778</v>
      </c>
      <c r="E2146" s="363" t="s">
        <v>297</v>
      </c>
      <c r="F2146" s="363" t="s">
        <v>1044</v>
      </c>
      <c r="G2146" s="363" t="s">
        <v>635</v>
      </c>
      <c r="H2146" s="363" t="s">
        <v>3108</v>
      </c>
      <c r="I2146" s="363" t="s">
        <v>1053</v>
      </c>
      <c r="J2146" s="363"/>
      <c r="K2146" s="363" t="s">
        <v>1059</v>
      </c>
      <c r="L2146" s="364">
        <v>982.85</v>
      </c>
      <c r="M2146" s="365">
        <v>6000</v>
      </c>
      <c r="N2146" s="364">
        <v>882.48</v>
      </c>
      <c r="O2146" s="363" t="s">
        <v>3170</v>
      </c>
      <c r="P2146" s="363" t="s">
        <v>3068</v>
      </c>
      <c r="Q2146" s="363" t="s">
        <v>300</v>
      </c>
      <c r="R2146" s="363" t="s">
        <v>905</v>
      </c>
      <c r="S2146" s="363"/>
      <c r="T2146" s="365">
        <v>3356</v>
      </c>
      <c r="U2146" s="366">
        <v>15</v>
      </c>
      <c r="V2146" s="367">
        <v>45200</v>
      </c>
      <c r="W2146" s="367">
        <v>45930</v>
      </c>
      <c r="X2146" s="363" t="s">
        <v>2813</v>
      </c>
      <c r="Y2146" s="363"/>
      <c r="Z2146" s="363"/>
      <c r="AA2146" s="363"/>
      <c r="AB2146" s="363"/>
      <c r="AC2146" s="363" t="s">
        <v>1059</v>
      </c>
      <c r="AD2146" s="363" t="s">
        <v>304</v>
      </c>
      <c r="AE2146" s="367">
        <v>44957</v>
      </c>
      <c r="AF2146" s="362" t="s">
        <v>2592</v>
      </c>
      <c r="AG2146" s="364">
        <v>0.31499100000000002</v>
      </c>
      <c r="AH2146" s="364">
        <v>0.14000000000000001</v>
      </c>
      <c r="AI2146" s="364">
        <v>0.26</v>
      </c>
      <c r="AJ2146" s="362" t="s">
        <v>0</v>
      </c>
      <c r="AK2146" s="368">
        <v>333</v>
      </c>
      <c r="AL2146" s="364">
        <v>0.60933333333333339</v>
      </c>
      <c r="AM2146" s="369">
        <v>6000</v>
      </c>
      <c r="AN2146" s="370">
        <v>17</v>
      </c>
      <c r="AO2146" s="371" t="s">
        <v>857</v>
      </c>
      <c r="AP2146" s="371" t="s">
        <v>0</v>
      </c>
      <c r="AQ2146" s="371" t="s">
        <v>306</v>
      </c>
      <c r="AR2146" s="372" t="s">
        <v>0</v>
      </c>
      <c r="AS2146" s="372"/>
      <c r="AT2146" s="363"/>
    </row>
    <row r="2147" spans="1:46" x14ac:dyDescent="0.3">
      <c r="A2147" s="362" t="s">
        <v>1080</v>
      </c>
      <c r="B2147" s="363" t="s">
        <v>294</v>
      </c>
      <c r="C2147" s="363" t="s">
        <v>1058</v>
      </c>
      <c r="D2147" s="363" t="s">
        <v>778</v>
      </c>
      <c r="E2147" s="363" t="s">
        <v>297</v>
      </c>
      <c r="F2147" s="363" t="s">
        <v>1044</v>
      </c>
      <c r="G2147" s="363" t="s">
        <v>635</v>
      </c>
      <c r="H2147" s="363" t="s">
        <v>3108</v>
      </c>
      <c r="I2147" s="363" t="s">
        <v>1053</v>
      </c>
      <c r="J2147" s="363"/>
      <c r="K2147" s="363" t="s">
        <v>1059</v>
      </c>
      <c r="L2147" s="364">
        <v>1877.02</v>
      </c>
      <c r="M2147" s="365">
        <v>6000</v>
      </c>
      <c r="N2147" s="364">
        <v>1684.54</v>
      </c>
      <c r="O2147" s="363" t="s">
        <v>3170</v>
      </c>
      <c r="P2147" s="363" t="s">
        <v>3068</v>
      </c>
      <c r="Q2147" s="363" t="s">
        <v>300</v>
      </c>
      <c r="R2147" s="363" t="s">
        <v>905</v>
      </c>
      <c r="S2147" s="363"/>
      <c r="T2147" s="365">
        <v>3536</v>
      </c>
      <c r="U2147" s="366">
        <v>15</v>
      </c>
      <c r="V2147" s="367">
        <v>45200</v>
      </c>
      <c r="W2147" s="367">
        <v>45930</v>
      </c>
      <c r="X2147" s="363" t="s">
        <v>2813</v>
      </c>
      <c r="Y2147" s="363"/>
      <c r="Z2147" s="363"/>
      <c r="AA2147" s="363"/>
      <c r="AB2147" s="363"/>
      <c r="AC2147" s="363" t="s">
        <v>1059</v>
      </c>
      <c r="AD2147" s="363" t="s">
        <v>304</v>
      </c>
      <c r="AE2147" s="367">
        <v>44957</v>
      </c>
      <c r="AF2147" s="362" t="s">
        <v>2592</v>
      </c>
      <c r="AG2147" s="364">
        <v>0.67632499999999995</v>
      </c>
      <c r="AH2147" s="364">
        <v>0.28000000000000003</v>
      </c>
      <c r="AI2147" s="364">
        <v>0.34</v>
      </c>
      <c r="AJ2147" s="362" t="s">
        <v>0</v>
      </c>
      <c r="AK2147" s="368">
        <v>168.19</v>
      </c>
      <c r="AL2147" s="364">
        <v>1.1640000000000001</v>
      </c>
      <c r="AM2147" s="369">
        <v>6000</v>
      </c>
      <c r="AN2147" s="370">
        <v>17</v>
      </c>
      <c r="AO2147" s="371" t="s">
        <v>857</v>
      </c>
      <c r="AP2147" s="371" t="s">
        <v>0</v>
      </c>
      <c r="AQ2147" s="371" t="s">
        <v>306</v>
      </c>
      <c r="AR2147" s="372" t="s">
        <v>0</v>
      </c>
      <c r="AS2147" s="372"/>
      <c r="AT2147" s="363"/>
    </row>
    <row r="2148" spans="1:46" x14ac:dyDescent="0.3">
      <c r="A2148" s="362" t="s">
        <v>1081</v>
      </c>
      <c r="B2148" s="363" t="s">
        <v>310</v>
      </c>
      <c r="C2148" s="363" t="s">
        <v>1058</v>
      </c>
      <c r="D2148" s="363" t="s">
        <v>778</v>
      </c>
      <c r="E2148" s="363" t="s">
        <v>297</v>
      </c>
      <c r="F2148" s="363" t="s">
        <v>1044</v>
      </c>
      <c r="G2148" s="363" t="s">
        <v>635</v>
      </c>
      <c r="H2148" s="363" t="s">
        <v>3108</v>
      </c>
      <c r="I2148" s="363" t="s">
        <v>1053</v>
      </c>
      <c r="J2148" s="363"/>
      <c r="K2148" s="363" t="s">
        <v>1059</v>
      </c>
      <c r="L2148" s="364">
        <v>953.83</v>
      </c>
      <c r="M2148" s="365">
        <v>6000</v>
      </c>
      <c r="N2148" s="364">
        <v>856.42</v>
      </c>
      <c r="O2148" s="363" t="s">
        <v>3170</v>
      </c>
      <c r="P2148" s="363" t="s">
        <v>3068</v>
      </c>
      <c r="Q2148" s="363" t="s">
        <v>300</v>
      </c>
      <c r="R2148" s="363" t="s">
        <v>905</v>
      </c>
      <c r="S2148" s="363"/>
      <c r="T2148" s="365">
        <v>3906.22</v>
      </c>
      <c r="U2148" s="366">
        <v>15</v>
      </c>
      <c r="V2148" s="367">
        <v>45200</v>
      </c>
      <c r="W2148" s="367">
        <v>45930</v>
      </c>
      <c r="X2148" s="363" t="s">
        <v>2813</v>
      </c>
      <c r="Y2148" s="363"/>
      <c r="Z2148" s="363"/>
      <c r="AA2148" s="363"/>
      <c r="AB2148" s="363"/>
      <c r="AC2148" s="363" t="s">
        <v>1059</v>
      </c>
      <c r="AD2148" s="363" t="s">
        <v>304</v>
      </c>
      <c r="AE2148" s="367">
        <v>44957</v>
      </c>
      <c r="AF2148" s="362" t="s">
        <v>2592</v>
      </c>
      <c r="AG2148" s="364">
        <v>0.271679</v>
      </c>
      <c r="AH2148" s="364">
        <v>0.13</v>
      </c>
      <c r="AI2148" s="364">
        <v>0.34</v>
      </c>
      <c r="AJ2148" s="362" t="s">
        <v>0</v>
      </c>
      <c r="AK2148" s="368">
        <v>304.58</v>
      </c>
      <c r="AL2148" s="364">
        <v>0.59133333333333327</v>
      </c>
      <c r="AM2148" s="369">
        <v>6000</v>
      </c>
      <c r="AN2148" s="370">
        <v>17</v>
      </c>
      <c r="AO2148" s="371" t="s">
        <v>857</v>
      </c>
      <c r="AP2148" s="371" t="s">
        <v>0</v>
      </c>
      <c r="AQ2148" s="371" t="s">
        <v>306</v>
      </c>
      <c r="AR2148" s="372" t="s">
        <v>0</v>
      </c>
      <c r="AS2148" s="372"/>
      <c r="AT2148" s="363"/>
    </row>
    <row r="2149" spans="1:46" x14ac:dyDescent="0.3">
      <c r="A2149" s="362" t="s">
        <v>1095</v>
      </c>
      <c r="B2149" s="363" t="s">
        <v>294</v>
      </c>
      <c r="C2149" s="363" t="s">
        <v>295</v>
      </c>
      <c r="D2149" s="363" t="s">
        <v>778</v>
      </c>
      <c r="E2149" s="363" t="s">
        <v>297</v>
      </c>
      <c r="F2149" s="363" t="s">
        <v>1044</v>
      </c>
      <c r="G2149" s="363" t="s">
        <v>586</v>
      </c>
      <c r="H2149" s="363" t="s">
        <v>3066</v>
      </c>
      <c r="I2149" s="363" t="s">
        <v>1089</v>
      </c>
      <c r="J2149" s="363" t="s">
        <v>182</v>
      </c>
      <c r="K2149" s="363"/>
      <c r="L2149" s="364">
        <v>398.37</v>
      </c>
      <c r="M2149" s="365">
        <v>400</v>
      </c>
      <c r="N2149" s="364">
        <v>356.44</v>
      </c>
      <c r="O2149" s="363" t="s">
        <v>3176</v>
      </c>
      <c r="P2149" s="363" t="s">
        <v>3068</v>
      </c>
      <c r="Q2149" s="363" t="s">
        <v>300</v>
      </c>
      <c r="R2149" s="363" t="s">
        <v>1091</v>
      </c>
      <c r="S2149" s="363"/>
      <c r="T2149" s="365">
        <v>240.35</v>
      </c>
      <c r="U2149" s="366">
        <v>7</v>
      </c>
      <c r="V2149" s="367">
        <v>45200</v>
      </c>
      <c r="W2149" s="367">
        <v>45930</v>
      </c>
      <c r="X2149" s="363" t="s">
        <v>3405</v>
      </c>
      <c r="Y2149" s="363"/>
      <c r="Z2149" s="363"/>
      <c r="AA2149" s="363"/>
      <c r="AB2149" s="363"/>
      <c r="AC2149" s="363"/>
      <c r="AD2149" s="363" t="s">
        <v>304</v>
      </c>
      <c r="AE2149" s="367">
        <v>45124</v>
      </c>
      <c r="AF2149" s="362" t="s">
        <v>3174</v>
      </c>
      <c r="AG2149" s="364">
        <v>0.20585700000000001</v>
      </c>
      <c r="AH2149" s="364">
        <v>7.0000000000000007E-2</v>
      </c>
      <c r="AI2149" s="364">
        <v>0.74</v>
      </c>
      <c r="AJ2149" s="362" t="s">
        <v>0</v>
      </c>
      <c r="AK2149" s="368">
        <v>48.25</v>
      </c>
      <c r="AL2149" s="364">
        <v>0.74</v>
      </c>
      <c r="AM2149" s="369">
        <v>400</v>
      </c>
      <c r="AN2149" s="370">
        <v>4</v>
      </c>
      <c r="AO2149" s="371" t="s">
        <v>857</v>
      </c>
      <c r="AP2149" s="371" t="s">
        <v>0</v>
      </c>
      <c r="AQ2149" s="371" t="s">
        <v>306</v>
      </c>
      <c r="AR2149" s="372" t="s">
        <v>0</v>
      </c>
      <c r="AS2149" s="372"/>
      <c r="AT2149" s="363"/>
    </row>
    <row r="2150" spans="1:46" x14ac:dyDescent="0.3">
      <c r="A2150" s="362" t="s">
        <v>1096</v>
      </c>
      <c r="B2150" s="363" t="s">
        <v>294</v>
      </c>
      <c r="C2150" s="363" t="s">
        <v>295</v>
      </c>
      <c r="D2150" s="363" t="s">
        <v>778</v>
      </c>
      <c r="E2150" s="363" t="s">
        <v>297</v>
      </c>
      <c r="F2150" s="363" t="s">
        <v>1044</v>
      </c>
      <c r="G2150" s="363" t="s">
        <v>586</v>
      </c>
      <c r="H2150" s="363" t="s">
        <v>3066</v>
      </c>
      <c r="I2150" s="363" t="s">
        <v>1089</v>
      </c>
      <c r="J2150" s="363" t="s">
        <v>1093</v>
      </c>
      <c r="K2150" s="363"/>
      <c r="L2150" s="364">
        <v>194.09</v>
      </c>
      <c r="M2150" s="365">
        <v>400</v>
      </c>
      <c r="N2150" s="364">
        <v>173.67</v>
      </c>
      <c r="O2150" s="363" t="s">
        <v>3177</v>
      </c>
      <c r="P2150" s="363" t="s">
        <v>3068</v>
      </c>
      <c r="Q2150" s="363" t="s">
        <v>300</v>
      </c>
      <c r="R2150" s="363" t="s">
        <v>1091</v>
      </c>
      <c r="S2150" s="363"/>
      <c r="T2150" s="365">
        <v>240.35</v>
      </c>
      <c r="U2150" s="366">
        <v>7</v>
      </c>
      <c r="V2150" s="367">
        <v>45200</v>
      </c>
      <c r="W2150" s="367">
        <v>45930</v>
      </c>
      <c r="X2150" s="363" t="s">
        <v>3405</v>
      </c>
      <c r="Y2150" s="363"/>
      <c r="Z2150" s="363"/>
      <c r="AA2150" s="363"/>
      <c r="AB2150" s="363"/>
      <c r="AC2150" s="363"/>
      <c r="AD2150" s="363" t="s">
        <v>304</v>
      </c>
      <c r="AE2150" s="367">
        <v>45124</v>
      </c>
      <c r="AF2150" s="362" t="s">
        <v>3174</v>
      </c>
      <c r="AG2150" s="364">
        <v>0.100299</v>
      </c>
      <c r="AH2150" s="364">
        <v>0.03</v>
      </c>
      <c r="AI2150" s="364">
        <v>0.27</v>
      </c>
      <c r="AJ2150" s="362" t="s">
        <v>0</v>
      </c>
      <c r="AK2150" s="368">
        <v>181.3</v>
      </c>
      <c r="AL2150" s="364">
        <v>0.36199999999999999</v>
      </c>
      <c r="AM2150" s="369">
        <v>400</v>
      </c>
      <c r="AN2150" s="370">
        <v>4</v>
      </c>
      <c r="AO2150" s="371" t="s">
        <v>857</v>
      </c>
      <c r="AP2150" s="371" t="s">
        <v>0</v>
      </c>
      <c r="AQ2150" s="371" t="s">
        <v>306</v>
      </c>
      <c r="AR2150" s="372" t="s">
        <v>0</v>
      </c>
      <c r="AS2150" s="372"/>
      <c r="AT2150" s="363"/>
    </row>
    <row r="2151" spans="1:46" x14ac:dyDescent="0.3">
      <c r="A2151" s="362" t="s">
        <v>1099</v>
      </c>
      <c r="B2151" s="363" t="s">
        <v>308</v>
      </c>
      <c r="C2151" s="363" t="s">
        <v>295</v>
      </c>
      <c r="D2151" s="363" t="s">
        <v>778</v>
      </c>
      <c r="E2151" s="363" t="s">
        <v>297</v>
      </c>
      <c r="F2151" s="363" t="s">
        <v>1044</v>
      </c>
      <c r="G2151" s="363" t="s">
        <v>586</v>
      </c>
      <c r="H2151" s="363" t="s">
        <v>3066</v>
      </c>
      <c r="I2151" s="363" t="s">
        <v>1089</v>
      </c>
      <c r="J2151" s="363" t="s">
        <v>182</v>
      </c>
      <c r="K2151" s="363"/>
      <c r="L2151" s="364">
        <v>418.46</v>
      </c>
      <c r="M2151" s="365">
        <v>400</v>
      </c>
      <c r="N2151" s="364">
        <v>374.42</v>
      </c>
      <c r="O2151" s="363" t="s">
        <v>3176</v>
      </c>
      <c r="P2151" s="363" t="s">
        <v>3068</v>
      </c>
      <c r="Q2151" s="363" t="s">
        <v>300</v>
      </c>
      <c r="R2151" s="363" t="s">
        <v>1091</v>
      </c>
      <c r="S2151" s="363"/>
      <c r="T2151" s="365">
        <v>240.35</v>
      </c>
      <c r="U2151" s="366">
        <v>7</v>
      </c>
      <c r="V2151" s="367">
        <v>45200</v>
      </c>
      <c r="W2151" s="367">
        <v>45930</v>
      </c>
      <c r="X2151" s="363" t="s">
        <v>3405</v>
      </c>
      <c r="Y2151" s="363"/>
      <c r="Z2151" s="363"/>
      <c r="AA2151" s="363"/>
      <c r="AB2151" s="363"/>
      <c r="AC2151" s="363"/>
      <c r="AD2151" s="363" t="s">
        <v>304</v>
      </c>
      <c r="AE2151" s="367">
        <v>45124</v>
      </c>
      <c r="AF2151" s="362" t="s">
        <v>3174</v>
      </c>
      <c r="AG2151" s="364">
        <v>0.21623999999999999</v>
      </c>
      <c r="AH2151" s="364">
        <v>7.0000000000000007E-2</v>
      </c>
      <c r="AI2151" s="364">
        <v>0.78</v>
      </c>
      <c r="AJ2151" s="362" t="s">
        <v>0</v>
      </c>
      <c r="AK2151" s="368">
        <v>44.62</v>
      </c>
      <c r="AL2151" s="364">
        <v>0.77800000000000002</v>
      </c>
      <c r="AM2151" s="369">
        <v>400</v>
      </c>
      <c r="AN2151" s="370">
        <v>4</v>
      </c>
      <c r="AO2151" s="371" t="s">
        <v>857</v>
      </c>
      <c r="AP2151" s="371" t="s">
        <v>0</v>
      </c>
      <c r="AQ2151" s="371" t="s">
        <v>306</v>
      </c>
      <c r="AR2151" s="372" t="s">
        <v>0</v>
      </c>
      <c r="AS2151" s="372"/>
      <c r="AT2151" s="363"/>
    </row>
    <row r="2152" spans="1:46" x14ac:dyDescent="0.3">
      <c r="A2152" s="362" t="s">
        <v>1100</v>
      </c>
      <c r="B2152" s="363" t="s">
        <v>308</v>
      </c>
      <c r="C2152" s="363" t="s">
        <v>295</v>
      </c>
      <c r="D2152" s="363" t="s">
        <v>778</v>
      </c>
      <c r="E2152" s="363" t="s">
        <v>297</v>
      </c>
      <c r="F2152" s="363" t="s">
        <v>1044</v>
      </c>
      <c r="G2152" s="363" t="s">
        <v>586</v>
      </c>
      <c r="H2152" s="363" t="s">
        <v>3066</v>
      </c>
      <c r="I2152" s="363" t="s">
        <v>1089</v>
      </c>
      <c r="J2152" s="363" t="s">
        <v>1093</v>
      </c>
      <c r="K2152" s="363"/>
      <c r="L2152" s="364">
        <v>218.34</v>
      </c>
      <c r="M2152" s="365">
        <v>400</v>
      </c>
      <c r="N2152" s="364">
        <v>195.36</v>
      </c>
      <c r="O2152" s="363" t="s">
        <v>3177</v>
      </c>
      <c r="P2152" s="363" t="s">
        <v>3068</v>
      </c>
      <c r="Q2152" s="363" t="s">
        <v>300</v>
      </c>
      <c r="R2152" s="363" t="s">
        <v>1091</v>
      </c>
      <c r="S2152" s="363"/>
      <c r="T2152" s="365">
        <v>240.35</v>
      </c>
      <c r="U2152" s="366">
        <v>7</v>
      </c>
      <c r="V2152" s="367">
        <v>45200</v>
      </c>
      <c r="W2152" s="367">
        <v>45930</v>
      </c>
      <c r="X2152" s="363" t="s">
        <v>3405</v>
      </c>
      <c r="Y2152" s="363"/>
      <c r="Z2152" s="363"/>
      <c r="AA2152" s="363"/>
      <c r="AB2152" s="363"/>
      <c r="AC2152" s="363"/>
      <c r="AD2152" s="363" t="s">
        <v>304</v>
      </c>
      <c r="AE2152" s="367">
        <v>45124</v>
      </c>
      <c r="AF2152" s="362" t="s">
        <v>3174</v>
      </c>
      <c r="AG2152" s="364">
        <v>0.112827</v>
      </c>
      <c r="AH2152" s="364">
        <v>0.04</v>
      </c>
      <c r="AI2152" s="364">
        <v>0.3</v>
      </c>
      <c r="AJ2152" s="362" t="s">
        <v>0</v>
      </c>
      <c r="AK2152" s="368">
        <v>158.13999999999999</v>
      </c>
      <c r="AL2152" s="364">
        <v>0.40599999999999997</v>
      </c>
      <c r="AM2152" s="369">
        <v>400</v>
      </c>
      <c r="AN2152" s="370">
        <v>4</v>
      </c>
      <c r="AO2152" s="371" t="s">
        <v>857</v>
      </c>
      <c r="AP2152" s="371" t="s">
        <v>0</v>
      </c>
      <c r="AQ2152" s="371" t="s">
        <v>306</v>
      </c>
      <c r="AR2152" s="372" t="s">
        <v>0</v>
      </c>
      <c r="AS2152" s="372"/>
      <c r="AT2152" s="363"/>
    </row>
    <row r="2153" spans="1:46" x14ac:dyDescent="0.3">
      <c r="A2153" s="362" t="s">
        <v>1103</v>
      </c>
      <c r="B2153" s="363" t="s">
        <v>310</v>
      </c>
      <c r="C2153" s="363" t="s">
        <v>295</v>
      </c>
      <c r="D2153" s="363" t="s">
        <v>778</v>
      </c>
      <c r="E2153" s="363" t="s">
        <v>297</v>
      </c>
      <c r="F2153" s="363" t="s">
        <v>1044</v>
      </c>
      <c r="G2153" s="363" t="s">
        <v>586</v>
      </c>
      <c r="H2153" s="363" t="s">
        <v>3066</v>
      </c>
      <c r="I2153" s="363" t="s">
        <v>1089</v>
      </c>
      <c r="J2153" s="363" t="s">
        <v>182</v>
      </c>
      <c r="K2153" s="363"/>
      <c r="L2153" s="364">
        <v>337.87</v>
      </c>
      <c r="M2153" s="365">
        <v>400</v>
      </c>
      <c r="N2153" s="364">
        <v>302.31</v>
      </c>
      <c r="O2153" s="363" t="s">
        <v>3176</v>
      </c>
      <c r="P2153" s="363" t="s">
        <v>3068</v>
      </c>
      <c r="Q2153" s="363" t="s">
        <v>300</v>
      </c>
      <c r="R2153" s="363" t="s">
        <v>1091</v>
      </c>
      <c r="S2153" s="363"/>
      <c r="T2153" s="365">
        <v>165.03</v>
      </c>
      <c r="U2153" s="366">
        <v>7</v>
      </c>
      <c r="V2153" s="367">
        <v>45200</v>
      </c>
      <c r="W2153" s="367">
        <v>45930</v>
      </c>
      <c r="X2153" s="363" t="s">
        <v>3405</v>
      </c>
      <c r="Y2153" s="363"/>
      <c r="Z2153" s="363"/>
      <c r="AA2153" s="363"/>
      <c r="AB2153" s="363"/>
      <c r="AC2153" s="363"/>
      <c r="AD2153" s="363" t="s">
        <v>304</v>
      </c>
      <c r="AE2153" s="367">
        <v>45124</v>
      </c>
      <c r="AF2153" s="362" t="s">
        <v>3174</v>
      </c>
      <c r="AG2153" s="364">
        <v>0.174595</v>
      </c>
      <c r="AH2153" s="364">
        <v>0.06</v>
      </c>
      <c r="AI2153" s="364">
        <v>0.63</v>
      </c>
      <c r="AJ2153" s="362" t="s">
        <v>0</v>
      </c>
      <c r="AK2153" s="368">
        <v>61.77</v>
      </c>
      <c r="AL2153" s="364">
        <v>0.628</v>
      </c>
      <c r="AM2153" s="369">
        <v>400</v>
      </c>
      <c r="AN2153" s="370">
        <v>4</v>
      </c>
      <c r="AO2153" s="371" t="s">
        <v>857</v>
      </c>
      <c r="AP2153" s="371" t="s">
        <v>0</v>
      </c>
      <c r="AQ2153" s="371" t="s">
        <v>306</v>
      </c>
      <c r="AR2153" s="372" t="s">
        <v>0</v>
      </c>
      <c r="AS2153" s="372"/>
      <c r="AT2153" s="363"/>
    </row>
    <row r="2154" spans="1:46" x14ac:dyDescent="0.3">
      <c r="A2154" s="362" t="s">
        <v>1104</v>
      </c>
      <c r="B2154" s="363" t="s">
        <v>310</v>
      </c>
      <c r="C2154" s="363" t="s">
        <v>295</v>
      </c>
      <c r="D2154" s="363" t="s">
        <v>778</v>
      </c>
      <c r="E2154" s="363" t="s">
        <v>297</v>
      </c>
      <c r="F2154" s="363" t="s">
        <v>1044</v>
      </c>
      <c r="G2154" s="363" t="s">
        <v>586</v>
      </c>
      <c r="H2154" s="363" t="s">
        <v>3066</v>
      </c>
      <c r="I2154" s="363" t="s">
        <v>1089</v>
      </c>
      <c r="J2154" s="363" t="s">
        <v>1093</v>
      </c>
      <c r="K2154" s="363"/>
      <c r="L2154" s="364">
        <v>204.98</v>
      </c>
      <c r="M2154" s="365">
        <v>400</v>
      </c>
      <c r="N2154" s="364">
        <v>183.41</v>
      </c>
      <c r="O2154" s="363" t="s">
        <v>3177</v>
      </c>
      <c r="P2154" s="363" t="s">
        <v>3068</v>
      </c>
      <c r="Q2154" s="363" t="s">
        <v>300</v>
      </c>
      <c r="R2154" s="363" t="s">
        <v>1091</v>
      </c>
      <c r="S2154" s="363"/>
      <c r="T2154" s="365">
        <v>222.03</v>
      </c>
      <c r="U2154" s="366">
        <v>7</v>
      </c>
      <c r="V2154" s="367">
        <v>45200</v>
      </c>
      <c r="W2154" s="367">
        <v>45930</v>
      </c>
      <c r="X2154" s="363" t="s">
        <v>3405</v>
      </c>
      <c r="Y2154" s="363"/>
      <c r="Z2154" s="363"/>
      <c r="AA2154" s="363"/>
      <c r="AB2154" s="363"/>
      <c r="AC2154" s="363"/>
      <c r="AD2154" s="363" t="s">
        <v>304</v>
      </c>
      <c r="AE2154" s="367">
        <v>45124</v>
      </c>
      <c r="AF2154" s="362" t="s">
        <v>3174</v>
      </c>
      <c r="AG2154" s="364">
        <v>0.105922</v>
      </c>
      <c r="AH2154" s="364">
        <v>0.03</v>
      </c>
      <c r="AI2154" s="364">
        <v>0.28000000000000003</v>
      </c>
      <c r="AJ2154" s="362" t="s">
        <v>0</v>
      </c>
      <c r="AK2154" s="368">
        <v>170.22</v>
      </c>
      <c r="AL2154" s="364">
        <v>0.38200000000000001</v>
      </c>
      <c r="AM2154" s="369">
        <v>400</v>
      </c>
      <c r="AN2154" s="370">
        <v>4</v>
      </c>
      <c r="AO2154" s="371" t="s">
        <v>857</v>
      </c>
      <c r="AP2154" s="371" t="s">
        <v>0</v>
      </c>
      <c r="AQ2154" s="371" t="s">
        <v>306</v>
      </c>
      <c r="AR2154" s="372" t="s">
        <v>0</v>
      </c>
      <c r="AS2154" s="372"/>
      <c r="AT2154" s="363"/>
    </row>
    <row r="2155" spans="1:46" x14ac:dyDescent="0.3">
      <c r="A2155" s="362" t="s">
        <v>2818</v>
      </c>
      <c r="B2155" s="363" t="s">
        <v>294</v>
      </c>
      <c r="C2155" s="363" t="s">
        <v>1058</v>
      </c>
      <c r="D2155" s="363" t="s">
        <v>778</v>
      </c>
      <c r="E2155" s="363" t="s">
        <v>297</v>
      </c>
      <c r="F2155" s="363" t="s">
        <v>1044</v>
      </c>
      <c r="G2155" s="363" t="s">
        <v>635</v>
      </c>
      <c r="H2155" s="363" t="s">
        <v>3191</v>
      </c>
      <c r="I2155" s="363" t="s">
        <v>1053</v>
      </c>
      <c r="J2155" s="363"/>
      <c r="K2155" s="363" t="s">
        <v>1059</v>
      </c>
      <c r="L2155" s="364">
        <v>1448</v>
      </c>
      <c r="M2155" s="365">
        <v>6000</v>
      </c>
      <c r="N2155" s="364">
        <v>1300</v>
      </c>
      <c r="O2155" s="363" t="s">
        <v>3202</v>
      </c>
      <c r="P2155" s="363" t="s">
        <v>3068</v>
      </c>
      <c r="Q2155" s="363" t="s">
        <v>300</v>
      </c>
      <c r="R2155" s="363" t="s">
        <v>1544</v>
      </c>
      <c r="S2155" s="363"/>
      <c r="T2155" s="365">
        <v>3999.58</v>
      </c>
      <c r="U2155" s="366">
        <v>15</v>
      </c>
      <c r="V2155" s="367">
        <v>45383</v>
      </c>
      <c r="W2155" s="367">
        <v>45930</v>
      </c>
      <c r="X2155" s="363" t="s">
        <v>2813</v>
      </c>
      <c r="Y2155" s="363"/>
      <c r="Z2155" s="363"/>
      <c r="AA2155" s="363"/>
      <c r="AB2155" s="363"/>
      <c r="AC2155" s="363" t="s">
        <v>1059</v>
      </c>
      <c r="AD2155" s="363" t="s">
        <v>304</v>
      </c>
      <c r="AE2155" s="367">
        <v>44669</v>
      </c>
      <c r="AF2155" s="362" t="s">
        <v>2819</v>
      </c>
      <c r="AG2155" s="364">
        <v>0.22</v>
      </c>
      <c r="AH2155" s="364">
        <v>0.22</v>
      </c>
      <c r="AI2155" s="364">
        <v>0.18</v>
      </c>
      <c r="AJ2155" s="362" t="s">
        <v>0</v>
      </c>
      <c r="AK2155" s="368">
        <v>261.77</v>
      </c>
      <c r="AL2155" s="364">
        <v>0.89800000000000002</v>
      </c>
      <c r="AM2155" s="369">
        <v>6000</v>
      </c>
      <c r="AN2155" s="370">
        <v>17</v>
      </c>
      <c r="AO2155" s="371" t="s">
        <v>857</v>
      </c>
      <c r="AP2155" s="371" t="s">
        <v>0</v>
      </c>
      <c r="AQ2155" s="371" t="s">
        <v>306</v>
      </c>
      <c r="AR2155" s="372" t="s">
        <v>0</v>
      </c>
      <c r="AS2155" s="372"/>
      <c r="AT2155" s="363"/>
    </row>
    <row r="2156" spans="1:46" x14ac:dyDescent="0.3">
      <c r="A2156" s="362" t="s">
        <v>2820</v>
      </c>
      <c r="B2156" s="363" t="s">
        <v>294</v>
      </c>
      <c r="C2156" s="363" t="s">
        <v>1066</v>
      </c>
      <c r="D2156" s="363" t="s">
        <v>778</v>
      </c>
      <c r="E2156" s="363" t="s">
        <v>297</v>
      </c>
      <c r="F2156" s="363" t="s">
        <v>1044</v>
      </c>
      <c r="G2156" s="363" t="s">
        <v>635</v>
      </c>
      <c r="H2156" s="363" t="s">
        <v>3191</v>
      </c>
      <c r="I2156" s="363" t="s">
        <v>1053</v>
      </c>
      <c r="J2156" s="363"/>
      <c r="K2156" s="363" t="s">
        <v>1059</v>
      </c>
      <c r="L2156" s="364">
        <v>1448</v>
      </c>
      <c r="M2156" s="365">
        <v>6000</v>
      </c>
      <c r="N2156" s="364">
        <v>1300</v>
      </c>
      <c r="O2156" s="363" t="s">
        <v>3202</v>
      </c>
      <c r="P2156" s="363" t="s">
        <v>3068</v>
      </c>
      <c r="Q2156" s="363" t="s">
        <v>300</v>
      </c>
      <c r="R2156" s="363" t="s">
        <v>1544</v>
      </c>
      <c r="S2156" s="363"/>
      <c r="T2156" s="365">
        <v>3999.58</v>
      </c>
      <c r="U2156" s="366">
        <v>15</v>
      </c>
      <c r="V2156" s="367">
        <v>45383</v>
      </c>
      <c r="W2156" s="367">
        <v>45930</v>
      </c>
      <c r="X2156" s="363" t="s">
        <v>2813</v>
      </c>
      <c r="Y2156" s="363"/>
      <c r="Z2156" s="363"/>
      <c r="AA2156" s="363"/>
      <c r="AB2156" s="363"/>
      <c r="AC2156" s="363" t="s">
        <v>1059</v>
      </c>
      <c r="AD2156" s="363" t="s">
        <v>304</v>
      </c>
      <c r="AE2156" s="367">
        <v>44669</v>
      </c>
      <c r="AF2156" s="362" t="s">
        <v>2819</v>
      </c>
      <c r="AG2156" s="364">
        <v>0.22</v>
      </c>
      <c r="AH2156" s="364">
        <v>0.22</v>
      </c>
      <c r="AI2156" s="364">
        <v>0.18</v>
      </c>
      <c r="AJ2156" s="362" t="s">
        <v>0</v>
      </c>
      <c r="AK2156" s="368">
        <v>261.77</v>
      </c>
      <c r="AL2156" s="364">
        <v>0.89800000000000002</v>
      </c>
      <c r="AM2156" s="369">
        <v>6000</v>
      </c>
      <c r="AN2156" s="370">
        <v>17</v>
      </c>
      <c r="AO2156" s="371" t="s">
        <v>857</v>
      </c>
      <c r="AP2156" s="371" t="s">
        <v>0</v>
      </c>
      <c r="AQ2156" s="371" t="s">
        <v>306</v>
      </c>
      <c r="AR2156" s="372" t="s">
        <v>0</v>
      </c>
      <c r="AS2156" s="372"/>
      <c r="AT2156" s="363"/>
    </row>
    <row r="2157" spans="1:46" x14ac:dyDescent="0.3">
      <c r="A2157" s="362" t="s">
        <v>2821</v>
      </c>
      <c r="B2157" s="363" t="s">
        <v>294</v>
      </c>
      <c r="C2157" s="363" t="s">
        <v>1062</v>
      </c>
      <c r="D2157" s="363" t="s">
        <v>778</v>
      </c>
      <c r="E2157" s="363" t="s">
        <v>297</v>
      </c>
      <c r="F2157" s="363" t="s">
        <v>1044</v>
      </c>
      <c r="G2157" s="363" t="s">
        <v>635</v>
      </c>
      <c r="H2157" s="363" t="s">
        <v>3191</v>
      </c>
      <c r="I2157" s="363" t="s">
        <v>1053</v>
      </c>
      <c r="J2157" s="363"/>
      <c r="K2157" s="363" t="s">
        <v>1059</v>
      </c>
      <c r="L2157" s="364">
        <v>1448</v>
      </c>
      <c r="M2157" s="365">
        <v>6000</v>
      </c>
      <c r="N2157" s="364">
        <v>1300</v>
      </c>
      <c r="O2157" s="363" t="s">
        <v>3202</v>
      </c>
      <c r="P2157" s="363" t="s">
        <v>3068</v>
      </c>
      <c r="Q2157" s="363" t="s">
        <v>300</v>
      </c>
      <c r="R2157" s="363" t="s">
        <v>1544</v>
      </c>
      <c r="S2157" s="363"/>
      <c r="T2157" s="365">
        <v>3999.58</v>
      </c>
      <c r="U2157" s="366">
        <v>15</v>
      </c>
      <c r="V2157" s="367">
        <v>45383</v>
      </c>
      <c r="W2157" s="367">
        <v>45930</v>
      </c>
      <c r="X2157" s="363" t="s">
        <v>2813</v>
      </c>
      <c r="Y2157" s="363"/>
      <c r="Z2157" s="363"/>
      <c r="AA2157" s="363"/>
      <c r="AB2157" s="363"/>
      <c r="AC2157" s="363" t="s">
        <v>1059</v>
      </c>
      <c r="AD2157" s="363" t="s">
        <v>304</v>
      </c>
      <c r="AE2157" s="367">
        <v>44669</v>
      </c>
      <c r="AF2157" s="362" t="s">
        <v>2819</v>
      </c>
      <c r="AG2157" s="364">
        <v>0.22</v>
      </c>
      <c r="AH2157" s="364">
        <v>0.22</v>
      </c>
      <c r="AI2157" s="364">
        <v>0.18</v>
      </c>
      <c r="AJ2157" s="362" t="s">
        <v>0</v>
      </c>
      <c r="AK2157" s="368">
        <v>261.77</v>
      </c>
      <c r="AL2157" s="364">
        <v>0.89800000000000002</v>
      </c>
      <c r="AM2157" s="369">
        <v>6000</v>
      </c>
      <c r="AN2157" s="370">
        <v>17</v>
      </c>
      <c r="AO2157" s="371" t="s">
        <v>857</v>
      </c>
      <c r="AP2157" s="371" t="s">
        <v>0</v>
      </c>
      <c r="AQ2157" s="371" t="s">
        <v>306</v>
      </c>
      <c r="AR2157" s="372" t="s">
        <v>0</v>
      </c>
      <c r="AS2157" s="372"/>
      <c r="AT2157" s="363"/>
    </row>
    <row r="2158" spans="1:46" x14ac:dyDescent="0.3">
      <c r="A2158" s="362" t="s">
        <v>2822</v>
      </c>
      <c r="B2158" s="363" t="s">
        <v>308</v>
      </c>
      <c r="C2158" s="363" t="s">
        <v>1058</v>
      </c>
      <c r="D2158" s="363" t="s">
        <v>778</v>
      </c>
      <c r="E2158" s="363" t="s">
        <v>297</v>
      </c>
      <c r="F2158" s="363" t="s">
        <v>1044</v>
      </c>
      <c r="G2158" s="363" t="s">
        <v>635</v>
      </c>
      <c r="H2158" s="363" t="s">
        <v>3191</v>
      </c>
      <c r="I2158" s="363" t="s">
        <v>1053</v>
      </c>
      <c r="J2158" s="363"/>
      <c r="K2158" s="363" t="s">
        <v>1059</v>
      </c>
      <c r="L2158" s="364">
        <v>1448</v>
      </c>
      <c r="M2158" s="365">
        <v>6000</v>
      </c>
      <c r="N2158" s="364">
        <v>1300</v>
      </c>
      <c r="O2158" s="363" t="s">
        <v>3202</v>
      </c>
      <c r="P2158" s="363" t="s">
        <v>3068</v>
      </c>
      <c r="Q2158" s="363" t="s">
        <v>300</v>
      </c>
      <c r="R2158" s="363" t="s">
        <v>1544</v>
      </c>
      <c r="S2158" s="363"/>
      <c r="T2158" s="365">
        <v>3999.58</v>
      </c>
      <c r="U2158" s="366">
        <v>15</v>
      </c>
      <c r="V2158" s="367">
        <v>45383</v>
      </c>
      <c r="W2158" s="367">
        <v>45930</v>
      </c>
      <c r="X2158" s="363" t="s">
        <v>2813</v>
      </c>
      <c r="Y2158" s="363"/>
      <c r="Z2158" s="363"/>
      <c r="AA2158" s="363"/>
      <c r="AB2158" s="363"/>
      <c r="AC2158" s="363" t="s">
        <v>1059</v>
      </c>
      <c r="AD2158" s="363" t="s">
        <v>304</v>
      </c>
      <c r="AE2158" s="367">
        <v>44669</v>
      </c>
      <c r="AF2158" s="362" t="s">
        <v>2819</v>
      </c>
      <c r="AG2158" s="364">
        <v>0.21</v>
      </c>
      <c r="AH2158" s="364">
        <v>0.21</v>
      </c>
      <c r="AI2158" s="364">
        <v>0.18</v>
      </c>
      <c r="AJ2158" s="362" t="s">
        <v>0</v>
      </c>
      <c r="AK2158" s="368">
        <v>262.33</v>
      </c>
      <c r="AL2158" s="364">
        <v>0.89733333333333343</v>
      </c>
      <c r="AM2158" s="369">
        <v>6000</v>
      </c>
      <c r="AN2158" s="370">
        <v>17</v>
      </c>
      <c r="AO2158" s="371" t="s">
        <v>857</v>
      </c>
      <c r="AP2158" s="371" t="s">
        <v>0</v>
      </c>
      <c r="AQ2158" s="371" t="s">
        <v>306</v>
      </c>
      <c r="AR2158" s="372" t="s">
        <v>0</v>
      </c>
      <c r="AS2158" s="372"/>
      <c r="AT2158" s="363"/>
    </row>
    <row r="2159" spans="1:46" x14ac:dyDescent="0.3">
      <c r="A2159" s="362" t="s">
        <v>2823</v>
      </c>
      <c r="B2159" s="363" t="s">
        <v>308</v>
      </c>
      <c r="C2159" s="363" t="s">
        <v>1066</v>
      </c>
      <c r="D2159" s="363" t="s">
        <v>778</v>
      </c>
      <c r="E2159" s="363" t="s">
        <v>297</v>
      </c>
      <c r="F2159" s="363" t="s">
        <v>1044</v>
      </c>
      <c r="G2159" s="363" t="s">
        <v>635</v>
      </c>
      <c r="H2159" s="363" t="s">
        <v>3191</v>
      </c>
      <c r="I2159" s="363" t="s">
        <v>1053</v>
      </c>
      <c r="J2159" s="363"/>
      <c r="K2159" s="363" t="s">
        <v>1059</v>
      </c>
      <c r="L2159" s="364">
        <v>1448</v>
      </c>
      <c r="M2159" s="365">
        <v>6000</v>
      </c>
      <c r="N2159" s="364">
        <v>1300</v>
      </c>
      <c r="O2159" s="363" t="s">
        <v>3202</v>
      </c>
      <c r="P2159" s="363" t="s">
        <v>3068</v>
      </c>
      <c r="Q2159" s="363" t="s">
        <v>300</v>
      </c>
      <c r="R2159" s="363" t="s">
        <v>1544</v>
      </c>
      <c r="S2159" s="363"/>
      <c r="T2159" s="365">
        <v>3999.58</v>
      </c>
      <c r="U2159" s="366">
        <v>15</v>
      </c>
      <c r="V2159" s="367">
        <v>45383</v>
      </c>
      <c r="W2159" s="367">
        <v>45930</v>
      </c>
      <c r="X2159" s="363" t="s">
        <v>2813</v>
      </c>
      <c r="Y2159" s="363"/>
      <c r="Z2159" s="363"/>
      <c r="AA2159" s="363"/>
      <c r="AB2159" s="363"/>
      <c r="AC2159" s="363" t="s">
        <v>1059</v>
      </c>
      <c r="AD2159" s="363" t="s">
        <v>304</v>
      </c>
      <c r="AE2159" s="367">
        <v>44669</v>
      </c>
      <c r="AF2159" s="362" t="s">
        <v>2819</v>
      </c>
      <c r="AG2159" s="364">
        <v>0.21</v>
      </c>
      <c r="AH2159" s="364">
        <v>0.21</v>
      </c>
      <c r="AI2159" s="364">
        <v>0.18</v>
      </c>
      <c r="AJ2159" s="362" t="s">
        <v>0</v>
      </c>
      <c r="AK2159" s="368">
        <v>262.33</v>
      </c>
      <c r="AL2159" s="364">
        <v>0.89733333333333343</v>
      </c>
      <c r="AM2159" s="369">
        <v>6000</v>
      </c>
      <c r="AN2159" s="370">
        <v>17</v>
      </c>
      <c r="AO2159" s="371" t="s">
        <v>857</v>
      </c>
      <c r="AP2159" s="371" t="s">
        <v>0</v>
      </c>
      <c r="AQ2159" s="371" t="s">
        <v>306</v>
      </c>
      <c r="AR2159" s="372" t="s">
        <v>0</v>
      </c>
      <c r="AS2159" s="372"/>
      <c r="AT2159" s="363"/>
    </row>
    <row r="2160" spans="1:46" x14ac:dyDescent="0.3">
      <c r="A2160" s="362" t="s">
        <v>2824</v>
      </c>
      <c r="B2160" s="363" t="s">
        <v>308</v>
      </c>
      <c r="C2160" s="363" t="s">
        <v>1062</v>
      </c>
      <c r="D2160" s="363" t="s">
        <v>778</v>
      </c>
      <c r="E2160" s="363" t="s">
        <v>297</v>
      </c>
      <c r="F2160" s="363" t="s">
        <v>1044</v>
      </c>
      <c r="G2160" s="363" t="s">
        <v>635</v>
      </c>
      <c r="H2160" s="363" t="s">
        <v>3191</v>
      </c>
      <c r="I2160" s="363" t="s">
        <v>1053</v>
      </c>
      <c r="J2160" s="363"/>
      <c r="K2160" s="363" t="s">
        <v>1059</v>
      </c>
      <c r="L2160" s="364">
        <v>1448</v>
      </c>
      <c r="M2160" s="365">
        <v>6000</v>
      </c>
      <c r="N2160" s="364">
        <v>1300</v>
      </c>
      <c r="O2160" s="363" t="s">
        <v>3202</v>
      </c>
      <c r="P2160" s="363" t="s">
        <v>3068</v>
      </c>
      <c r="Q2160" s="363" t="s">
        <v>300</v>
      </c>
      <c r="R2160" s="363" t="s">
        <v>1544</v>
      </c>
      <c r="S2160" s="363"/>
      <c r="T2160" s="365">
        <v>3999.58</v>
      </c>
      <c r="U2160" s="366">
        <v>15</v>
      </c>
      <c r="V2160" s="367">
        <v>45383</v>
      </c>
      <c r="W2160" s="367">
        <v>45930</v>
      </c>
      <c r="X2160" s="363" t="s">
        <v>2813</v>
      </c>
      <c r="Y2160" s="363"/>
      <c r="Z2160" s="363"/>
      <c r="AA2160" s="363"/>
      <c r="AB2160" s="363"/>
      <c r="AC2160" s="363" t="s">
        <v>1059</v>
      </c>
      <c r="AD2160" s="363" t="s">
        <v>304</v>
      </c>
      <c r="AE2160" s="367">
        <v>44669</v>
      </c>
      <c r="AF2160" s="362" t="s">
        <v>2819</v>
      </c>
      <c r="AG2160" s="364">
        <v>0.21</v>
      </c>
      <c r="AH2160" s="364">
        <v>0.21</v>
      </c>
      <c r="AI2160" s="364">
        <v>0.18</v>
      </c>
      <c r="AJ2160" s="362" t="s">
        <v>0</v>
      </c>
      <c r="AK2160" s="368">
        <v>262.33</v>
      </c>
      <c r="AL2160" s="364">
        <v>0.89733333333333343</v>
      </c>
      <c r="AM2160" s="369">
        <v>6000</v>
      </c>
      <c r="AN2160" s="370">
        <v>17</v>
      </c>
      <c r="AO2160" s="371" t="s">
        <v>857</v>
      </c>
      <c r="AP2160" s="371" t="s">
        <v>0</v>
      </c>
      <c r="AQ2160" s="371" t="s">
        <v>306</v>
      </c>
      <c r="AR2160" s="372" t="s">
        <v>0</v>
      </c>
      <c r="AS2160" s="372"/>
      <c r="AT2160" s="363"/>
    </row>
    <row r="2161" spans="1:46" x14ac:dyDescent="0.3">
      <c r="A2161" s="362" t="s">
        <v>2825</v>
      </c>
      <c r="B2161" s="363" t="s">
        <v>310</v>
      </c>
      <c r="C2161" s="363" t="s">
        <v>1058</v>
      </c>
      <c r="D2161" s="363" t="s">
        <v>778</v>
      </c>
      <c r="E2161" s="363" t="s">
        <v>297</v>
      </c>
      <c r="F2161" s="363" t="s">
        <v>1044</v>
      </c>
      <c r="G2161" s="363" t="s">
        <v>635</v>
      </c>
      <c r="H2161" s="363" t="s">
        <v>3191</v>
      </c>
      <c r="I2161" s="363" t="s">
        <v>1053</v>
      </c>
      <c r="J2161" s="363"/>
      <c r="K2161" s="363" t="s">
        <v>1059</v>
      </c>
      <c r="L2161" s="364">
        <v>1448</v>
      </c>
      <c r="M2161" s="365">
        <v>6000</v>
      </c>
      <c r="N2161" s="364">
        <v>1300</v>
      </c>
      <c r="O2161" s="363" t="s">
        <v>3202</v>
      </c>
      <c r="P2161" s="363" t="s">
        <v>3068</v>
      </c>
      <c r="Q2161" s="363" t="s">
        <v>300</v>
      </c>
      <c r="R2161" s="363" t="s">
        <v>1544</v>
      </c>
      <c r="S2161" s="363"/>
      <c r="T2161" s="365">
        <v>3999.58</v>
      </c>
      <c r="U2161" s="366">
        <v>15</v>
      </c>
      <c r="V2161" s="367">
        <v>45383</v>
      </c>
      <c r="W2161" s="367">
        <v>45930</v>
      </c>
      <c r="X2161" s="363" t="s">
        <v>2813</v>
      </c>
      <c r="Y2161" s="363"/>
      <c r="Z2161" s="363"/>
      <c r="AA2161" s="363"/>
      <c r="AB2161" s="363"/>
      <c r="AC2161" s="363" t="s">
        <v>1059</v>
      </c>
      <c r="AD2161" s="363" t="s">
        <v>304</v>
      </c>
      <c r="AE2161" s="367">
        <v>44669</v>
      </c>
      <c r="AF2161" s="362" t="s">
        <v>2819</v>
      </c>
      <c r="AG2161" s="364">
        <v>0.19</v>
      </c>
      <c r="AH2161" s="364">
        <v>0.19</v>
      </c>
      <c r="AI2161" s="364">
        <v>0.17</v>
      </c>
      <c r="AJ2161" s="362" t="s">
        <v>0</v>
      </c>
      <c r="AK2161" s="368">
        <v>264.04000000000002</v>
      </c>
      <c r="AL2161" s="364">
        <v>0.89733333333333343</v>
      </c>
      <c r="AM2161" s="369">
        <v>6000</v>
      </c>
      <c r="AN2161" s="370">
        <v>17</v>
      </c>
      <c r="AO2161" s="371" t="s">
        <v>857</v>
      </c>
      <c r="AP2161" s="371" t="s">
        <v>0</v>
      </c>
      <c r="AQ2161" s="371" t="s">
        <v>306</v>
      </c>
      <c r="AR2161" s="372" t="s">
        <v>0</v>
      </c>
      <c r="AS2161" s="372"/>
      <c r="AT2161" s="363"/>
    </row>
    <row r="2162" spans="1:46" x14ac:dyDescent="0.3">
      <c r="A2162" s="362" t="s">
        <v>2826</v>
      </c>
      <c r="B2162" s="363" t="s">
        <v>310</v>
      </c>
      <c r="C2162" s="363" t="s">
        <v>1066</v>
      </c>
      <c r="D2162" s="363" t="s">
        <v>778</v>
      </c>
      <c r="E2162" s="363" t="s">
        <v>297</v>
      </c>
      <c r="F2162" s="363" t="s">
        <v>1044</v>
      </c>
      <c r="G2162" s="363" t="s">
        <v>635</v>
      </c>
      <c r="H2162" s="363" t="s">
        <v>3191</v>
      </c>
      <c r="I2162" s="363" t="s">
        <v>1053</v>
      </c>
      <c r="J2162" s="363"/>
      <c r="K2162" s="363" t="s">
        <v>1059</v>
      </c>
      <c r="L2162" s="364">
        <v>1448</v>
      </c>
      <c r="M2162" s="365">
        <v>6000</v>
      </c>
      <c r="N2162" s="364">
        <v>1300</v>
      </c>
      <c r="O2162" s="363" t="s">
        <v>3202</v>
      </c>
      <c r="P2162" s="363" t="s">
        <v>3068</v>
      </c>
      <c r="Q2162" s="363" t="s">
        <v>300</v>
      </c>
      <c r="R2162" s="363" t="s">
        <v>1544</v>
      </c>
      <c r="S2162" s="363"/>
      <c r="T2162" s="365">
        <v>3999.58</v>
      </c>
      <c r="U2162" s="366">
        <v>15</v>
      </c>
      <c r="V2162" s="367">
        <v>45383</v>
      </c>
      <c r="W2162" s="367">
        <v>45930</v>
      </c>
      <c r="X2162" s="363" t="s">
        <v>2813</v>
      </c>
      <c r="Y2162" s="363"/>
      <c r="Z2162" s="363"/>
      <c r="AA2162" s="363"/>
      <c r="AB2162" s="363"/>
      <c r="AC2162" s="363" t="s">
        <v>1059</v>
      </c>
      <c r="AD2162" s="363" t="s">
        <v>304</v>
      </c>
      <c r="AE2162" s="367">
        <v>44669</v>
      </c>
      <c r="AF2162" s="362" t="s">
        <v>2819</v>
      </c>
      <c r="AG2162" s="364">
        <v>0.19</v>
      </c>
      <c r="AH2162" s="364">
        <v>0.19</v>
      </c>
      <c r="AI2162" s="364">
        <v>0.17</v>
      </c>
      <c r="AJ2162" s="362" t="s">
        <v>0</v>
      </c>
      <c r="AK2162" s="368">
        <v>264.04000000000002</v>
      </c>
      <c r="AL2162" s="364">
        <v>0.89733333333333343</v>
      </c>
      <c r="AM2162" s="369">
        <v>6000</v>
      </c>
      <c r="AN2162" s="370">
        <v>17</v>
      </c>
      <c r="AO2162" s="371" t="s">
        <v>857</v>
      </c>
      <c r="AP2162" s="371" t="s">
        <v>0</v>
      </c>
      <c r="AQ2162" s="371" t="s">
        <v>306</v>
      </c>
      <c r="AR2162" s="372" t="s">
        <v>0</v>
      </c>
      <c r="AS2162" s="372"/>
      <c r="AT2162" s="363"/>
    </row>
    <row r="2163" spans="1:46" x14ac:dyDescent="0.3">
      <c r="A2163" s="362" t="s">
        <v>2827</v>
      </c>
      <c r="B2163" s="363" t="s">
        <v>310</v>
      </c>
      <c r="C2163" s="363" t="s">
        <v>1062</v>
      </c>
      <c r="D2163" s="363" t="s">
        <v>778</v>
      </c>
      <c r="E2163" s="363" t="s">
        <v>297</v>
      </c>
      <c r="F2163" s="363" t="s">
        <v>1044</v>
      </c>
      <c r="G2163" s="363" t="s">
        <v>635</v>
      </c>
      <c r="H2163" s="363" t="s">
        <v>3191</v>
      </c>
      <c r="I2163" s="363" t="s">
        <v>1053</v>
      </c>
      <c r="J2163" s="363"/>
      <c r="K2163" s="363" t="s">
        <v>1059</v>
      </c>
      <c r="L2163" s="364">
        <v>1448</v>
      </c>
      <c r="M2163" s="365">
        <v>6000</v>
      </c>
      <c r="N2163" s="364">
        <v>1300</v>
      </c>
      <c r="O2163" s="363" t="s">
        <v>3202</v>
      </c>
      <c r="P2163" s="363" t="s">
        <v>3068</v>
      </c>
      <c r="Q2163" s="363" t="s">
        <v>300</v>
      </c>
      <c r="R2163" s="363" t="s">
        <v>1544</v>
      </c>
      <c r="S2163" s="363"/>
      <c r="T2163" s="365">
        <v>3999.58</v>
      </c>
      <c r="U2163" s="366">
        <v>15</v>
      </c>
      <c r="V2163" s="367">
        <v>45383</v>
      </c>
      <c r="W2163" s="367">
        <v>45930</v>
      </c>
      <c r="X2163" s="363" t="s">
        <v>2813</v>
      </c>
      <c r="Y2163" s="363"/>
      <c r="Z2163" s="363"/>
      <c r="AA2163" s="363"/>
      <c r="AB2163" s="363"/>
      <c r="AC2163" s="363" t="s">
        <v>1059</v>
      </c>
      <c r="AD2163" s="363" t="s">
        <v>304</v>
      </c>
      <c r="AE2163" s="367">
        <v>44669</v>
      </c>
      <c r="AF2163" s="362" t="s">
        <v>2819</v>
      </c>
      <c r="AG2163" s="364">
        <v>0.19</v>
      </c>
      <c r="AH2163" s="364">
        <v>0.19</v>
      </c>
      <c r="AI2163" s="364">
        <v>0.17</v>
      </c>
      <c r="AJ2163" s="362" t="s">
        <v>0</v>
      </c>
      <c r="AK2163" s="368">
        <v>264.04000000000002</v>
      </c>
      <c r="AL2163" s="364">
        <v>0.89733333333333343</v>
      </c>
      <c r="AM2163" s="369">
        <v>6000</v>
      </c>
      <c r="AN2163" s="370">
        <v>17</v>
      </c>
      <c r="AO2163" s="371" t="s">
        <v>857</v>
      </c>
      <c r="AP2163" s="371" t="s">
        <v>0</v>
      </c>
      <c r="AQ2163" s="371" t="s">
        <v>306</v>
      </c>
      <c r="AR2163" s="372" t="s">
        <v>0</v>
      </c>
      <c r="AS2163" s="372"/>
      <c r="AT2163" s="363"/>
    </row>
    <row r="2164" spans="1:46" x14ac:dyDescent="0.3">
      <c r="A2164" s="362" t="s">
        <v>1146</v>
      </c>
      <c r="B2164" s="363" t="s">
        <v>312</v>
      </c>
      <c r="C2164" s="363" t="s">
        <v>295</v>
      </c>
      <c r="D2164" s="363" t="s">
        <v>778</v>
      </c>
      <c r="E2164" s="363" t="s">
        <v>439</v>
      </c>
      <c r="F2164" s="363" t="s">
        <v>440</v>
      </c>
      <c r="G2164" s="363" t="s">
        <v>1143</v>
      </c>
      <c r="H2164" s="363" t="s">
        <v>1144</v>
      </c>
      <c r="I2164" s="363"/>
      <c r="J2164" s="363"/>
      <c r="K2164" s="363" t="s">
        <v>1119</v>
      </c>
      <c r="L2164" s="364">
        <v>53.54</v>
      </c>
      <c r="M2164" s="365">
        <v>20</v>
      </c>
      <c r="N2164" s="364">
        <v>48.4</v>
      </c>
      <c r="O2164" s="363" t="s">
        <v>1147</v>
      </c>
      <c r="P2164" s="363"/>
      <c r="Q2164" s="363" t="s">
        <v>319</v>
      </c>
      <c r="R2164" s="363" t="s">
        <v>1118</v>
      </c>
      <c r="S2164" s="363"/>
      <c r="T2164" s="365">
        <v>50.6</v>
      </c>
      <c r="U2164" s="366">
        <v>10</v>
      </c>
      <c r="V2164" s="367">
        <v>45200</v>
      </c>
      <c r="W2164" s="367">
        <v>45930</v>
      </c>
      <c r="X2164" s="363" t="s">
        <v>3322</v>
      </c>
      <c r="Y2164" s="363" t="s">
        <v>692</v>
      </c>
      <c r="Z2164" s="363"/>
      <c r="AA2164" s="363"/>
      <c r="AB2164" s="363"/>
      <c r="AC2164" s="363"/>
      <c r="AD2164" s="363" t="s">
        <v>304</v>
      </c>
      <c r="AE2164" s="367">
        <v>44669</v>
      </c>
      <c r="AF2164" s="362" t="s">
        <v>2659</v>
      </c>
      <c r="AG2164" s="364">
        <v>0</v>
      </c>
      <c r="AH2164" s="364">
        <v>0.01</v>
      </c>
      <c r="AI2164" s="364">
        <v>0.35</v>
      </c>
      <c r="AJ2164" s="362" t="s">
        <v>0</v>
      </c>
      <c r="AK2164" s="368">
        <v>113.21</v>
      </c>
      <c r="AL2164" s="364">
        <v>0.05</v>
      </c>
      <c r="AM2164" s="369"/>
      <c r="AN2164" s="370">
        <v>2</v>
      </c>
      <c r="AO2164" s="371" t="s">
        <v>305</v>
      </c>
      <c r="AP2164" s="371" t="s">
        <v>0</v>
      </c>
      <c r="AQ2164" s="371" t="s">
        <v>306</v>
      </c>
      <c r="AR2164" s="372" t="s">
        <v>0</v>
      </c>
      <c r="AS2164" s="372"/>
      <c r="AT2164" s="363"/>
    </row>
    <row r="2165" spans="1:46" x14ac:dyDescent="0.3">
      <c r="A2165" s="362" t="s">
        <v>2666</v>
      </c>
      <c r="B2165" s="363" t="s">
        <v>312</v>
      </c>
      <c r="C2165" s="363" t="s">
        <v>295</v>
      </c>
      <c r="D2165" s="363" t="s">
        <v>778</v>
      </c>
      <c r="E2165" s="363" t="s">
        <v>297</v>
      </c>
      <c r="F2165" s="363" t="s">
        <v>452</v>
      </c>
      <c r="G2165" s="363" t="s">
        <v>2584</v>
      </c>
      <c r="H2165" s="363" t="s">
        <v>1091</v>
      </c>
      <c r="I2165" s="363" t="s">
        <v>782</v>
      </c>
      <c r="J2165" s="363"/>
      <c r="K2165" s="363" t="s">
        <v>1119</v>
      </c>
      <c r="L2165" s="364">
        <v>14.291714427375258</v>
      </c>
      <c r="M2165" s="365">
        <v>10</v>
      </c>
      <c r="N2165" s="364">
        <v>12.787737545671593</v>
      </c>
      <c r="O2165" s="363" t="s">
        <v>3258</v>
      </c>
      <c r="P2165" s="363"/>
      <c r="Q2165" s="363" t="s">
        <v>319</v>
      </c>
      <c r="R2165" s="363"/>
      <c r="S2165" s="363"/>
      <c r="T2165" s="365">
        <v>18.908387912172401</v>
      </c>
      <c r="U2165" s="366">
        <v>5</v>
      </c>
      <c r="V2165" s="367">
        <v>45200</v>
      </c>
      <c r="W2165" s="367">
        <v>45930</v>
      </c>
      <c r="X2165" s="363" t="s">
        <v>2811</v>
      </c>
      <c r="Y2165" s="363"/>
      <c r="Z2165" s="363"/>
      <c r="AA2165" s="363"/>
      <c r="AB2165" s="363"/>
      <c r="AC2165" s="363"/>
      <c r="AD2165" s="363" t="s">
        <v>360</v>
      </c>
      <c r="AE2165" s="367"/>
      <c r="AF2165" s="362"/>
      <c r="AG2165" s="364">
        <v>2.2782815377551508E-3</v>
      </c>
      <c r="AH2165" s="364">
        <v>2.3792379287834887E-3</v>
      </c>
      <c r="AI2165" s="364">
        <v>1.9218667218562944</v>
      </c>
      <c r="AJ2165" s="362" t="s">
        <v>181</v>
      </c>
      <c r="AK2165" s="368">
        <v>292.556047217745</v>
      </c>
      <c r="AL2165" s="364">
        <v>0</v>
      </c>
      <c r="AM2165" s="369"/>
      <c r="AN2165" s="370">
        <v>20</v>
      </c>
      <c r="AO2165" s="371" t="s">
        <v>305</v>
      </c>
      <c r="AP2165" s="371" t="s">
        <v>0</v>
      </c>
      <c r="AQ2165" s="371" t="s">
        <v>386</v>
      </c>
      <c r="AR2165" s="372" t="s">
        <v>0</v>
      </c>
      <c r="AS2165" s="372"/>
      <c r="AT2165" s="363"/>
    </row>
    <row r="2166" spans="1:46" x14ac:dyDescent="0.3">
      <c r="A2166" s="362" t="s">
        <v>2703</v>
      </c>
      <c r="B2166" s="363" t="s">
        <v>294</v>
      </c>
      <c r="C2166" s="363" t="s">
        <v>295</v>
      </c>
      <c r="D2166" s="363" t="s">
        <v>778</v>
      </c>
      <c r="E2166" s="363" t="s">
        <v>297</v>
      </c>
      <c r="F2166" s="363" t="s">
        <v>1044</v>
      </c>
      <c r="G2166" s="363" t="s">
        <v>2624</v>
      </c>
      <c r="H2166" s="363" t="s">
        <v>1399</v>
      </c>
      <c r="I2166" s="363" t="s">
        <v>1401</v>
      </c>
      <c r="J2166" s="363" t="s">
        <v>1084</v>
      </c>
      <c r="K2166" s="363"/>
      <c r="L2166" s="364">
        <v>1205.5999999999999</v>
      </c>
      <c r="M2166" s="365">
        <v>200</v>
      </c>
      <c r="N2166" s="364">
        <v>1119.5999999999999</v>
      </c>
      <c r="O2166" s="363" t="s">
        <v>2836</v>
      </c>
      <c r="P2166" s="363"/>
      <c r="Q2166" s="363" t="s">
        <v>339</v>
      </c>
      <c r="R2166" s="363" t="s">
        <v>905</v>
      </c>
      <c r="S2166" s="363"/>
      <c r="T2166" s="365">
        <v>5432</v>
      </c>
      <c r="U2166" s="366">
        <v>15</v>
      </c>
      <c r="V2166" s="367">
        <v>45200</v>
      </c>
      <c r="W2166" s="367">
        <v>45565</v>
      </c>
      <c r="X2166" s="363" t="s">
        <v>3408</v>
      </c>
      <c r="Y2166" s="363"/>
      <c r="Z2166" s="363"/>
      <c r="AA2166" s="363"/>
      <c r="AB2166" s="363"/>
      <c r="AC2166" s="363"/>
      <c r="AD2166" s="363" t="s">
        <v>360</v>
      </c>
      <c r="AE2166" s="367"/>
      <c r="AF2166" s="362"/>
      <c r="AG2166" s="364">
        <v>0.44</v>
      </c>
      <c r="AH2166" s="364">
        <v>0.43</v>
      </c>
      <c r="AI2166" s="364">
        <v>0.3</v>
      </c>
      <c r="AJ2166" s="362" t="s">
        <v>0</v>
      </c>
      <c r="AK2166" s="368">
        <v>365.1</v>
      </c>
      <c r="AL2166" s="364">
        <v>0.62</v>
      </c>
      <c r="AM2166" s="369"/>
      <c r="AN2166" s="370">
        <v>11</v>
      </c>
      <c r="AO2166" s="371" t="s">
        <v>305</v>
      </c>
      <c r="AP2166" s="371" t="s">
        <v>181</v>
      </c>
      <c r="AQ2166" s="371" t="s">
        <v>306</v>
      </c>
      <c r="AR2166" s="372" t="s">
        <v>0</v>
      </c>
      <c r="AS2166" s="372"/>
      <c r="AT2166" s="363" t="s">
        <v>2000</v>
      </c>
    </row>
    <row r="2167" spans="1:46" x14ac:dyDescent="0.3">
      <c r="A2167" s="362" t="s">
        <v>2704</v>
      </c>
      <c r="B2167" s="363" t="s">
        <v>308</v>
      </c>
      <c r="C2167" s="363" t="s">
        <v>295</v>
      </c>
      <c r="D2167" s="363" t="s">
        <v>778</v>
      </c>
      <c r="E2167" s="363" t="s">
        <v>297</v>
      </c>
      <c r="F2167" s="363" t="s">
        <v>1044</v>
      </c>
      <c r="G2167" s="363" t="s">
        <v>2624</v>
      </c>
      <c r="H2167" s="363" t="s">
        <v>1399</v>
      </c>
      <c r="I2167" s="363" t="s">
        <v>1401</v>
      </c>
      <c r="J2167" s="363" t="s">
        <v>1084</v>
      </c>
      <c r="K2167" s="363"/>
      <c r="L2167" s="364">
        <v>1502</v>
      </c>
      <c r="M2167" s="365">
        <v>200</v>
      </c>
      <c r="N2167" s="364">
        <v>1394.9</v>
      </c>
      <c r="O2167" s="363" t="s">
        <v>2836</v>
      </c>
      <c r="P2167" s="363"/>
      <c r="Q2167" s="363" t="s">
        <v>339</v>
      </c>
      <c r="R2167" s="363" t="s">
        <v>905</v>
      </c>
      <c r="S2167" s="363"/>
      <c r="T2167" s="365">
        <v>5432</v>
      </c>
      <c r="U2167" s="366">
        <v>15</v>
      </c>
      <c r="V2167" s="367">
        <v>45200</v>
      </c>
      <c r="W2167" s="367">
        <v>45565</v>
      </c>
      <c r="X2167" s="363" t="s">
        <v>3408</v>
      </c>
      <c r="Y2167" s="363"/>
      <c r="Z2167" s="363"/>
      <c r="AA2167" s="363"/>
      <c r="AB2167" s="363"/>
      <c r="AC2167" s="363"/>
      <c r="AD2167" s="363" t="s">
        <v>360</v>
      </c>
      <c r="AE2167" s="367"/>
      <c r="AF2167" s="362"/>
      <c r="AG2167" s="364">
        <v>0.56999999999999995</v>
      </c>
      <c r="AH2167" s="364">
        <v>0.56999999999999995</v>
      </c>
      <c r="AI2167" s="364">
        <v>0.4</v>
      </c>
      <c r="AJ2167" s="362" t="s">
        <v>0</v>
      </c>
      <c r="AK2167" s="368">
        <v>265.10000000000002</v>
      </c>
      <c r="AL2167" s="364">
        <v>0.81</v>
      </c>
      <c r="AM2167" s="369"/>
      <c r="AN2167" s="370">
        <v>11</v>
      </c>
      <c r="AO2167" s="371" t="s">
        <v>305</v>
      </c>
      <c r="AP2167" s="371" t="s">
        <v>181</v>
      </c>
      <c r="AQ2167" s="371" t="s">
        <v>306</v>
      </c>
      <c r="AR2167" s="372" t="s">
        <v>0</v>
      </c>
      <c r="AS2167" s="372"/>
      <c r="AT2167" s="363" t="s">
        <v>2000</v>
      </c>
    </row>
    <row r="2168" spans="1:46" x14ac:dyDescent="0.3">
      <c r="A2168" s="362" t="s">
        <v>2705</v>
      </c>
      <c r="B2168" s="363" t="s">
        <v>310</v>
      </c>
      <c r="C2168" s="363" t="s">
        <v>295</v>
      </c>
      <c r="D2168" s="363" t="s">
        <v>778</v>
      </c>
      <c r="E2168" s="363" t="s">
        <v>297</v>
      </c>
      <c r="F2168" s="363" t="s">
        <v>1044</v>
      </c>
      <c r="G2168" s="363" t="s">
        <v>2624</v>
      </c>
      <c r="H2168" s="363" t="s">
        <v>1399</v>
      </c>
      <c r="I2168" s="363" t="s">
        <v>1401</v>
      </c>
      <c r="J2168" s="363" t="s">
        <v>1084</v>
      </c>
      <c r="K2168" s="363"/>
      <c r="L2168" s="364">
        <v>1630.6</v>
      </c>
      <c r="M2168" s="365">
        <v>200</v>
      </c>
      <c r="N2168" s="364">
        <v>1514.3</v>
      </c>
      <c r="O2168" s="363" t="s">
        <v>2836</v>
      </c>
      <c r="P2168" s="363"/>
      <c r="Q2168" s="363" t="s">
        <v>339</v>
      </c>
      <c r="R2168" s="363" t="s">
        <v>905</v>
      </c>
      <c r="S2168" s="363"/>
      <c r="T2168" s="365">
        <v>5432</v>
      </c>
      <c r="U2168" s="366">
        <v>15</v>
      </c>
      <c r="V2168" s="367">
        <v>45200</v>
      </c>
      <c r="W2168" s="367">
        <v>45565</v>
      </c>
      <c r="X2168" s="363" t="s">
        <v>3408</v>
      </c>
      <c r="Y2168" s="363"/>
      <c r="Z2168" s="363"/>
      <c r="AA2168" s="363"/>
      <c r="AB2168" s="363"/>
      <c r="AC2168" s="363"/>
      <c r="AD2168" s="363" t="s">
        <v>360</v>
      </c>
      <c r="AE2168" s="367"/>
      <c r="AF2168" s="362"/>
      <c r="AG2168" s="364">
        <v>0.68</v>
      </c>
      <c r="AH2168" s="364">
        <v>0.68</v>
      </c>
      <c r="AI2168" s="364">
        <v>0.5</v>
      </c>
      <c r="AJ2168" s="362" t="s">
        <v>0</v>
      </c>
      <c r="AK2168" s="368">
        <v>210.8</v>
      </c>
      <c r="AL2168" s="364">
        <v>0.96</v>
      </c>
      <c r="AM2168" s="369"/>
      <c r="AN2168" s="370">
        <v>11</v>
      </c>
      <c r="AO2168" s="371" t="s">
        <v>305</v>
      </c>
      <c r="AP2168" s="371" t="s">
        <v>181</v>
      </c>
      <c r="AQ2168" s="371" t="s">
        <v>306</v>
      </c>
      <c r="AR2168" s="372" t="s">
        <v>0</v>
      </c>
      <c r="AS2168" s="372"/>
      <c r="AT2168" s="363" t="s">
        <v>2000</v>
      </c>
    </row>
    <row r="2169" spans="1:46" x14ac:dyDescent="0.3">
      <c r="A2169" s="362" t="s">
        <v>1515</v>
      </c>
      <c r="B2169" s="363" t="s">
        <v>310</v>
      </c>
      <c r="C2169" s="363" t="s">
        <v>295</v>
      </c>
      <c r="D2169" s="363" t="s">
        <v>778</v>
      </c>
      <c r="E2169" s="363" t="s">
        <v>297</v>
      </c>
      <c r="F2169" s="363" t="s">
        <v>1044</v>
      </c>
      <c r="G2169" s="363" t="s">
        <v>635</v>
      </c>
      <c r="H2169" s="363" t="s">
        <v>1149</v>
      </c>
      <c r="I2169" s="363" t="s">
        <v>1053</v>
      </c>
      <c r="J2169" s="363"/>
      <c r="K2169" s="363" t="s">
        <v>1054</v>
      </c>
      <c r="L2169" s="364">
        <v>3175.1288164917023</v>
      </c>
      <c r="M2169" s="365">
        <v>800</v>
      </c>
      <c r="N2169" s="364">
        <v>2851</v>
      </c>
      <c r="O2169" s="363" t="s">
        <v>2684</v>
      </c>
      <c r="P2169" s="363"/>
      <c r="Q2169" s="363" t="s">
        <v>319</v>
      </c>
      <c r="R2169" s="363" t="s">
        <v>785</v>
      </c>
      <c r="S2169" s="363"/>
      <c r="T2169" s="365">
        <v>3895.16</v>
      </c>
      <c r="U2169" s="366">
        <v>15</v>
      </c>
      <c r="V2169" s="367">
        <v>45200</v>
      </c>
      <c r="W2169" s="367">
        <v>45930</v>
      </c>
      <c r="X2169" s="363" t="s">
        <v>3322</v>
      </c>
      <c r="Y2169" s="363"/>
      <c r="Z2169" s="363"/>
      <c r="AA2169" s="363"/>
      <c r="AB2169" s="363"/>
      <c r="AC2169" s="363" t="s">
        <v>1054</v>
      </c>
      <c r="AD2169" s="363" t="s">
        <v>360</v>
      </c>
      <c r="AE2169" s="367"/>
      <c r="AF2169" s="362"/>
      <c r="AG2169" s="364">
        <v>0.40798050106116546</v>
      </c>
      <c r="AH2169" s="364">
        <v>0.42540020732322492</v>
      </c>
      <c r="AI2169" s="364">
        <v>0.20589082489116337</v>
      </c>
      <c r="AJ2169" s="362" t="s">
        <v>0</v>
      </c>
      <c r="AK2169" s="368">
        <v>104.81302051450169</v>
      </c>
      <c r="AL2169" s="364">
        <v>1.968579866224855</v>
      </c>
      <c r="AM2169" s="369"/>
      <c r="AN2169" s="370">
        <v>17</v>
      </c>
      <c r="AO2169" s="371" t="s">
        <v>305</v>
      </c>
      <c r="AP2169" s="371" t="s">
        <v>0</v>
      </c>
      <c r="AQ2169" s="371" t="s">
        <v>306</v>
      </c>
      <c r="AR2169" s="372" t="s">
        <v>0</v>
      </c>
      <c r="AS2169" s="372"/>
      <c r="AT2169" s="363"/>
    </row>
    <row r="2170" spans="1:46" x14ac:dyDescent="0.3">
      <c r="A2170" s="362" t="s">
        <v>1517</v>
      </c>
      <c r="B2170" s="363" t="s">
        <v>294</v>
      </c>
      <c r="C2170" s="363" t="s">
        <v>295</v>
      </c>
      <c r="D2170" s="363" t="s">
        <v>778</v>
      </c>
      <c r="E2170" s="363" t="s">
        <v>297</v>
      </c>
      <c r="F2170" s="363" t="s">
        <v>1044</v>
      </c>
      <c r="G2170" s="363" t="s">
        <v>635</v>
      </c>
      <c r="H2170" s="363" t="s">
        <v>1149</v>
      </c>
      <c r="I2170" s="363" t="s">
        <v>1053</v>
      </c>
      <c r="J2170" s="363"/>
      <c r="K2170" s="363" t="s">
        <v>1054</v>
      </c>
      <c r="L2170" s="364">
        <v>3251.3</v>
      </c>
      <c r="M2170" s="365">
        <v>800</v>
      </c>
      <c r="N2170" s="364">
        <v>3054.54</v>
      </c>
      <c r="O2170" s="363" t="s">
        <v>2684</v>
      </c>
      <c r="P2170" s="363"/>
      <c r="Q2170" s="363" t="s">
        <v>319</v>
      </c>
      <c r="R2170" s="363" t="s">
        <v>785</v>
      </c>
      <c r="S2170" s="363"/>
      <c r="T2170" s="365">
        <v>3895.16</v>
      </c>
      <c r="U2170" s="366">
        <v>15</v>
      </c>
      <c r="V2170" s="367">
        <v>45200</v>
      </c>
      <c r="W2170" s="367">
        <v>45930</v>
      </c>
      <c r="X2170" s="363" t="s">
        <v>3322</v>
      </c>
      <c r="Y2170" s="363"/>
      <c r="Z2170" s="363"/>
      <c r="AA2170" s="363"/>
      <c r="AB2170" s="363"/>
      <c r="AC2170" s="363" t="s">
        <v>1054</v>
      </c>
      <c r="AD2170" s="363" t="s">
        <v>304</v>
      </c>
      <c r="AE2170" s="367">
        <v>44669</v>
      </c>
      <c r="AF2170" s="362" t="s">
        <v>3165</v>
      </c>
      <c r="AG2170" s="364">
        <v>1.176207</v>
      </c>
      <c r="AH2170" s="364">
        <v>0.48</v>
      </c>
      <c r="AI2170" s="364">
        <v>0.5</v>
      </c>
      <c r="AJ2170" s="362" t="s">
        <v>0</v>
      </c>
      <c r="AK2170" s="368">
        <v>97.34</v>
      </c>
      <c r="AL2170" s="364">
        <v>2.016</v>
      </c>
      <c r="AM2170" s="369"/>
      <c r="AN2170" s="370">
        <v>17</v>
      </c>
      <c r="AO2170" s="371" t="s">
        <v>305</v>
      </c>
      <c r="AP2170" s="371" t="s">
        <v>0</v>
      </c>
      <c r="AQ2170" s="371" t="s">
        <v>306</v>
      </c>
      <c r="AR2170" s="372" t="s">
        <v>0</v>
      </c>
      <c r="AS2170" s="372"/>
      <c r="AT2170" s="363"/>
    </row>
    <row r="2171" spans="1:46" x14ac:dyDescent="0.3">
      <c r="A2171" s="362" t="s">
        <v>1518</v>
      </c>
      <c r="B2171" s="363" t="s">
        <v>308</v>
      </c>
      <c r="C2171" s="363" t="s">
        <v>295</v>
      </c>
      <c r="D2171" s="363" t="s">
        <v>778</v>
      </c>
      <c r="E2171" s="363" t="s">
        <v>297</v>
      </c>
      <c r="F2171" s="363" t="s">
        <v>1044</v>
      </c>
      <c r="G2171" s="363" t="s">
        <v>635</v>
      </c>
      <c r="H2171" s="363" t="s">
        <v>1149</v>
      </c>
      <c r="I2171" s="363" t="s">
        <v>1053</v>
      </c>
      <c r="J2171" s="363"/>
      <c r="K2171" s="363" t="s">
        <v>1054</v>
      </c>
      <c r="L2171" s="364">
        <v>3146.12</v>
      </c>
      <c r="M2171" s="365">
        <v>800</v>
      </c>
      <c r="N2171" s="364">
        <v>2824.97</v>
      </c>
      <c r="O2171" s="363" t="s">
        <v>2684</v>
      </c>
      <c r="P2171" s="363"/>
      <c r="Q2171" s="363" t="s">
        <v>319</v>
      </c>
      <c r="R2171" s="363" t="s">
        <v>785</v>
      </c>
      <c r="S2171" s="363"/>
      <c r="T2171" s="365">
        <v>3895.16</v>
      </c>
      <c r="U2171" s="366">
        <v>15</v>
      </c>
      <c r="V2171" s="367">
        <v>45200</v>
      </c>
      <c r="W2171" s="367">
        <v>45930</v>
      </c>
      <c r="X2171" s="363" t="s">
        <v>3322</v>
      </c>
      <c r="Y2171" s="363"/>
      <c r="Z2171" s="363"/>
      <c r="AA2171" s="363"/>
      <c r="AB2171" s="363"/>
      <c r="AC2171" s="363" t="s">
        <v>1054</v>
      </c>
      <c r="AD2171" s="363" t="s">
        <v>304</v>
      </c>
      <c r="AE2171" s="367">
        <v>44669</v>
      </c>
      <c r="AF2171" s="362" t="s">
        <v>3165</v>
      </c>
      <c r="AG2171" s="364">
        <v>0.99332100000000001</v>
      </c>
      <c r="AH2171" s="364">
        <v>0.45</v>
      </c>
      <c r="AI2171" s="364">
        <v>0.56999999999999995</v>
      </c>
      <c r="AJ2171" s="362" t="s">
        <v>0</v>
      </c>
      <c r="AK2171" s="368">
        <v>90.32</v>
      </c>
      <c r="AL2171" s="364">
        <v>1.9506666666666668</v>
      </c>
      <c r="AM2171" s="369"/>
      <c r="AN2171" s="370">
        <v>17</v>
      </c>
      <c r="AO2171" s="371" t="s">
        <v>305</v>
      </c>
      <c r="AP2171" s="371" t="s">
        <v>0</v>
      </c>
      <c r="AQ2171" s="371" t="s">
        <v>306</v>
      </c>
      <c r="AR2171" s="372" t="s">
        <v>0</v>
      </c>
      <c r="AS2171" s="372"/>
      <c r="AT2171" s="363"/>
    </row>
    <row r="2172" spans="1:46" x14ac:dyDescent="0.3">
      <c r="A2172" s="362" t="s">
        <v>1519</v>
      </c>
      <c r="B2172" s="363" t="s">
        <v>310</v>
      </c>
      <c r="C2172" s="363" t="s">
        <v>1058</v>
      </c>
      <c r="D2172" s="363" t="s">
        <v>778</v>
      </c>
      <c r="E2172" s="363" t="s">
        <v>297</v>
      </c>
      <c r="F2172" s="363" t="s">
        <v>1044</v>
      </c>
      <c r="G2172" s="363" t="s">
        <v>635</v>
      </c>
      <c r="H2172" s="363" t="s">
        <v>1149</v>
      </c>
      <c r="I2172" s="363" t="s">
        <v>1053</v>
      </c>
      <c r="J2172" s="363"/>
      <c r="K2172" s="363" t="s">
        <v>1059</v>
      </c>
      <c r="L2172" s="364">
        <v>953.83</v>
      </c>
      <c r="M2172" s="365">
        <v>800</v>
      </c>
      <c r="N2172" s="364">
        <v>856.42</v>
      </c>
      <c r="O2172" s="363" t="s">
        <v>1520</v>
      </c>
      <c r="P2172" s="363"/>
      <c r="Q2172" s="363" t="s">
        <v>319</v>
      </c>
      <c r="R2172" s="363" t="s">
        <v>785</v>
      </c>
      <c r="S2172" s="363"/>
      <c r="T2172" s="365">
        <v>3906.22</v>
      </c>
      <c r="U2172" s="366">
        <v>15</v>
      </c>
      <c r="V2172" s="367">
        <v>45200</v>
      </c>
      <c r="W2172" s="367">
        <v>45930</v>
      </c>
      <c r="X2172" s="363" t="s">
        <v>3322</v>
      </c>
      <c r="Y2172" s="363"/>
      <c r="Z2172" s="363"/>
      <c r="AA2172" s="363"/>
      <c r="AB2172" s="363"/>
      <c r="AC2172" s="363" t="s">
        <v>1059</v>
      </c>
      <c r="AD2172" s="363" t="s">
        <v>304</v>
      </c>
      <c r="AE2172" s="367">
        <v>44669</v>
      </c>
      <c r="AF2172" s="362" t="s">
        <v>3168</v>
      </c>
      <c r="AG2172" s="364">
        <v>0.271679</v>
      </c>
      <c r="AH2172" s="364">
        <v>0.13</v>
      </c>
      <c r="AI2172" s="364">
        <v>0.34</v>
      </c>
      <c r="AJ2172" s="362" t="s">
        <v>0</v>
      </c>
      <c r="AK2172" s="368">
        <v>304.58</v>
      </c>
      <c r="AL2172" s="364">
        <v>0.59133333333333327</v>
      </c>
      <c r="AM2172" s="369"/>
      <c r="AN2172" s="370">
        <v>17</v>
      </c>
      <c r="AO2172" s="371" t="s">
        <v>305</v>
      </c>
      <c r="AP2172" s="371" t="s">
        <v>0</v>
      </c>
      <c r="AQ2172" s="371" t="s">
        <v>306</v>
      </c>
      <c r="AR2172" s="372" t="s">
        <v>0</v>
      </c>
      <c r="AS2172" s="372"/>
      <c r="AT2172" s="363"/>
    </row>
    <row r="2173" spans="1:46" x14ac:dyDescent="0.3">
      <c r="A2173" s="362" t="s">
        <v>1521</v>
      </c>
      <c r="B2173" s="363" t="s">
        <v>294</v>
      </c>
      <c r="C2173" s="363" t="s">
        <v>1058</v>
      </c>
      <c r="D2173" s="363" t="s">
        <v>778</v>
      </c>
      <c r="E2173" s="363" t="s">
        <v>297</v>
      </c>
      <c r="F2173" s="363" t="s">
        <v>1044</v>
      </c>
      <c r="G2173" s="363" t="s">
        <v>635</v>
      </c>
      <c r="H2173" s="363" t="s">
        <v>1149</v>
      </c>
      <c r="I2173" s="363" t="s">
        <v>1053</v>
      </c>
      <c r="J2173" s="363"/>
      <c r="K2173" s="363" t="s">
        <v>1059</v>
      </c>
      <c r="L2173" s="364">
        <v>1877.02</v>
      </c>
      <c r="M2173" s="365">
        <v>800</v>
      </c>
      <c r="N2173" s="364">
        <v>1684.54</v>
      </c>
      <c r="O2173" s="363" t="s">
        <v>1520</v>
      </c>
      <c r="P2173" s="363"/>
      <c r="Q2173" s="363" t="s">
        <v>319</v>
      </c>
      <c r="R2173" s="363" t="s">
        <v>785</v>
      </c>
      <c r="S2173" s="363"/>
      <c r="T2173" s="365">
        <v>3644.31</v>
      </c>
      <c r="U2173" s="366">
        <v>15</v>
      </c>
      <c r="V2173" s="367">
        <v>45200</v>
      </c>
      <c r="W2173" s="367">
        <v>45930</v>
      </c>
      <c r="X2173" s="363" t="s">
        <v>3322</v>
      </c>
      <c r="Y2173" s="363"/>
      <c r="Z2173" s="363"/>
      <c r="AA2173" s="363"/>
      <c r="AB2173" s="363"/>
      <c r="AC2173" s="363" t="s">
        <v>1059</v>
      </c>
      <c r="AD2173" s="363" t="s">
        <v>304</v>
      </c>
      <c r="AE2173" s="367">
        <v>44669</v>
      </c>
      <c r="AF2173" s="362" t="s">
        <v>3168</v>
      </c>
      <c r="AG2173" s="364">
        <v>0.67632499999999995</v>
      </c>
      <c r="AH2173" s="364">
        <v>0.28000000000000003</v>
      </c>
      <c r="AI2173" s="364">
        <v>0.34</v>
      </c>
      <c r="AJ2173" s="362" t="s">
        <v>0</v>
      </c>
      <c r="AK2173" s="368">
        <v>168.19</v>
      </c>
      <c r="AL2173" s="364">
        <v>1.1640000000000001</v>
      </c>
      <c r="AM2173" s="369"/>
      <c r="AN2173" s="370">
        <v>17</v>
      </c>
      <c r="AO2173" s="371" t="s">
        <v>305</v>
      </c>
      <c r="AP2173" s="371" t="s">
        <v>0</v>
      </c>
      <c r="AQ2173" s="371" t="s">
        <v>306</v>
      </c>
      <c r="AR2173" s="372" t="s">
        <v>0</v>
      </c>
      <c r="AS2173" s="372"/>
      <c r="AT2173" s="363"/>
    </row>
    <row r="2174" spans="1:46" x14ac:dyDescent="0.3">
      <c r="A2174" s="362" t="s">
        <v>1522</v>
      </c>
      <c r="B2174" s="363" t="s">
        <v>308</v>
      </c>
      <c r="C2174" s="363" t="s">
        <v>1058</v>
      </c>
      <c r="D2174" s="363" t="s">
        <v>778</v>
      </c>
      <c r="E2174" s="363" t="s">
        <v>297</v>
      </c>
      <c r="F2174" s="363" t="s">
        <v>1044</v>
      </c>
      <c r="G2174" s="363" t="s">
        <v>635</v>
      </c>
      <c r="H2174" s="363" t="s">
        <v>1149</v>
      </c>
      <c r="I2174" s="363" t="s">
        <v>1053</v>
      </c>
      <c r="J2174" s="363"/>
      <c r="K2174" s="363" t="s">
        <v>1059</v>
      </c>
      <c r="L2174" s="364">
        <v>982.85</v>
      </c>
      <c r="M2174" s="365">
        <v>800</v>
      </c>
      <c r="N2174" s="364">
        <v>882.48</v>
      </c>
      <c r="O2174" s="363" t="s">
        <v>1520</v>
      </c>
      <c r="P2174" s="363"/>
      <c r="Q2174" s="363" t="s">
        <v>319</v>
      </c>
      <c r="R2174" s="363" t="s">
        <v>785</v>
      </c>
      <c r="S2174" s="363"/>
      <c r="T2174" s="365">
        <v>3644.31</v>
      </c>
      <c r="U2174" s="366">
        <v>15</v>
      </c>
      <c r="V2174" s="367">
        <v>45200</v>
      </c>
      <c r="W2174" s="367">
        <v>45930</v>
      </c>
      <c r="X2174" s="363" t="s">
        <v>3322</v>
      </c>
      <c r="Y2174" s="363"/>
      <c r="Z2174" s="363"/>
      <c r="AA2174" s="363"/>
      <c r="AB2174" s="363"/>
      <c r="AC2174" s="363" t="s">
        <v>1059</v>
      </c>
      <c r="AD2174" s="363" t="s">
        <v>304</v>
      </c>
      <c r="AE2174" s="367">
        <v>44669</v>
      </c>
      <c r="AF2174" s="362" t="s">
        <v>3168</v>
      </c>
      <c r="AG2174" s="364">
        <v>0.31499100000000002</v>
      </c>
      <c r="AH2174" s="364">
        <v>0.14000000000000001</v>
      </c>
      <c r="AI2174" s="364">
        <v>0.26</v>
      </c>
      <c r="AJ2174" s="362" t="s">
        <v>0</v>
      </c>
      <c r="AK2174" s="368">
        <v>333</v>
      </c>
      <c r="AL2174" s="364">
        <v>0.60933333333333339</v>
      </c>
      <c r="AM2174" s="369"/>
      <c r="AN2174" s="370">
        <v>17</v>
      </c>
      <c r="AO2174" s="371" t="s">
        <v>305</v>
      </c>
      <c r="AP2174" s="371" t="s">
        <v>0</v>
      </c>
      <c r="AQ2174" s="371" t="s">
        <v>306</v>
      </c>
      <c r="AR2174" s="372" t="s">
        <v>0</v>
      </c>
      <c r="AS2174" s="372"/>
      <c r="AT2174" s="363"/>
    </row>
    <row r="2175" spans="1:46" x14ac:dyDescent="0.3">
      <c r="A2175" s="362" t="s">
        <v>1523</v>
      </c>
      <c r="B2175" s="363" t="s">
        <v>310</v>
      </c>
      <c r="C2175" s="363" t="s">
        <v>1062</v>
      </c>
      <c r="D2175" s="363" t="s">
        <v>778</v>
      </c>
      <c r="E2175" s="363" t="s">
        <v>297</v>
      </c>
      <c r="F2175" s="363" t="s">
        <v>1044</v>
      </c>
      <c r="G2175" s="363" t="s">
        <v>635</v>
      </c>
      <c r="H2175" s="363" t="s">
        <v>1149</v>
      </c>
      <c r="I2175" s="363" t="s">
        <v>1053</v>
      </c>
      <c r="J2175" s="363"/>
      <c r="K2175" s="363" t="s">
        <v>1059</v>
      </c>
      <c r="L2175" s="364">
        <v>1243.79</v>
      </c>
      <c r="M2175" s="365">
        <v>800</v>
      </c>
      <c r="N2175" s="364">
        <v>1117.08</v>
      </c>
      <c r="O2175" s="363" t="s">
        <v>1520</v>
      </c>
      <c r="P2175" s="363"/>
      <c r="Q2175" s="363" t="s">
        <v>319</v>
      </c>
      <c r="R2175" s="363" t="s">
        <v>785</v>
      </c>
      <c r="S2175" s="363"/>
      <c r="T2175" s="365">
        <v>4310.28</v>
      </c>
      <c r="U2175" s="366">
        <v>15</v>
      </c>
      <c r="V2175" s="367">
        <v>45200</v>
      </c>
      <c r="W2175" s="367">
        <v>45930</v>
      </c>
      <c r="X2175" s="363" t="s">
        <v>3322</v>
      </c>
      <c r="Y2175" s="363"/>
      <c r="Z2175" s="363"/>
      <c r="AA2175" s="363"/>
      <c r="AB2175" s="363"/>
      <c r="AC2175" s="363" t="s">
        <v>1059</v>
      </c>
      <c r="AD2175" s="363" t="s">
        <v>304</v>
      </c>
      <c r="AE2175" s="367">
        <v>44669</v>
      </c>
      <c r="AF2175" s="362" t="s">
        <v>3168</v>
      </c>
      <c r="AG2175" s="364">
        <v>0.27314699999999997</v>
      </c>
      <c r="AH2175" s="364">
        <v>0.16</v>
      </c>
      <c r="AI2175" s="364">
        <v>0.35</v>
      </c>
      <c r="AJ2175" s="362" t="s">
        <v>0</v>
      </c>
      <c r="AK2175" s="368">
        <v>262.33999999999997</v>
      </c>
      <c r="AL2175" s="364">
        <v>0.77133333333333332</v>
      </c>
      <c r="AM2175" s="369"/>
      <c r="AN2175" s="370">
        <v>17</v>
      </c>
      <c r="AO2175" s="371" t="s">
        <v>305</v>
      </c>
      <c r="AP2175" s="371" t="s">
        <v>0</v>
      </c>
      <c r="AQ2175" s="371" t="s">
        <v>306</v>
      </c>
      <c r="AR2175" s="372" t="s">
        <v>0</v>
      </c>
      <c r="AS2175" s="372"/>
      <c r="AT2175" s="363"/>
    </row>
    <row r="2176" spans="1:46" x14ac:dyDescent="0.3">
      <c r="A2176" s="362" t="s">
        <v>1524</v>
      </c>
      <c r="B2176" s="363" t="s">
        <v>294</v>
      </c>
      <c r="C2176" s="363" t="s">
        <v>1062</v>
      </c>
      <c r="D2176" s="363" t="s">
        <v>778</v>
      </c>
      <c r="E2176" s="363" t="s">
        <v>297</v>
      </c>
      <c r="F2176" s="363" t="s">
        <v>1044</v>
      </c>
      <c r="G2176" s="363" t="s">
        <v>635</v>
      </c>
      <c r="H2176" s="363" t="s">
        <v>1149</v>
      </c>
      <c r="I2176" s="363" t="s">
        <v>1053</v>
      </c>
      <c r="J2176" s="363"/>
      <c r="K2176" s="363" t="s">
        <v>1059</v>
      </c>
      <c r="L2176" s="364">
        <v>2166.98</v>
      </c>
      <c r="M2176" s="365">
        <v>800</v>
      </c>
      <c r="N2176" s="364">
        <v>1945.19</v>
      </c>
      <c r="O2176" s="363" t="s">
        <v>1520</v>
      </c>
      <c r="P2176" s="363"/>
      <c r="Q2176" s="363" t="s">
        <v>319</v>
      </c>
      <c r="R2176" s="363" t="s">
        <v>785</v>
      </c>
      <c r="S2176" s="363"/>
      <c r="T2176" s="365">
        <v>4024.37</v>
      </c>
      <c r="U2176" s="366">
        <v>15</v>
      </c>
      <c r="V2176" s="367">
        <v>45200</v>
      </c>
      <c r="W2176" s="367">
        <v>45930</v>
      </c>
      <c r="X2176" s="363" t="s">
        <v>3322</v>
      </c>
      <c r="Y2176" s="363"/>
      <c r="Z2176" s="363"/>
      <c r="AA2176" s="363"/>
      <c r="AB2176" s="363"/>
      <c r="AC2176" s="363" t="s">
        <v>1059</v>
      </c>
      <c r="AD2176" s="363" t="s">
        <v>304</v>
      </c>
      <c r="AE2176" s="367">
        <v>44669</v>
      </c>
      <c r="AF2176" s="362" t="s">
        <v>3168</v>
      </c>
      <c r="AG2176" s="364">
        <v>0.67779299999999998</v>
      </c>
      <c r="AH2176" s="364">
        <v>0.31</v>
      </c>
      <c r="AI2176" s="364">
        <v>0.35</v>
      </c>
      <c r="AJ2176" s="362" t="s">
        <v>0</v>
      </c>
      <c r="AK2176" s="368">
        <v>162.19999999999999</v>
      </c>
      <c r="AL2176" s="364">
        <v>1.3433333333333333</v>
      </c>
      <c r="AM2176" s="369"/>
      <c r="AN2176" s="370">
        <v>17</v>
      </c>
      <c r="AO2176" s="371" t="s">
        <v>305</v>
      </c>
      <c r="AP2176" s="371" t="s">
        <v>0</v>
      </c>
      <c r="AQ2176" s="371" t="s">
        <v>306</v>
      </c>
      <c r="AR2176" s="372" t="s">
        <v>0</v>
      </c>
      <c r="AS2176" s="372"/>
      <c r="AT2176" s="363"/>
    </row>
    <row r="2177" spans="1:46" x14ac:dyDescent="0.3">
      <c r="A2177" s="362" t="s">
        <v>1525</v>
      </c>
      <c r="B2177" s="363" t="s">
        <v>308</v>
      </c>
      <c r="C2177" s="363" t="s">
        <v>1062</v>
      </c>
      <c r="D2177" s="363" t="s">
        <v>778</v>
      </c>
      <c r="E2177" s="363" t="s">
        <v>297</v>
      </c>
      <c r="F2177" s="363" t="s">
        <v>1044</v>
      </c>
      <c r="G2177" s="363" t="s">
        <v>635</v>
      </c>
      <c r="H2177" s="363" t="s">
        <v>1149</v>
      </c>
      <c r="I2177" s="363" t="s">
        <v>1053</v>
      </c>
      <c r="J2177" s="363"/>
      <c r="K2177" s="363" t="s">
        <v>1059</v>
      </c>
      <c r="L2177" s="364">
        <v>1272.81</v>
      </c>
      <c r="M2177" s="365">
        <v>800</v>
      </c>
      <c r="N2177" s="364">
        <v>1143.1400000000001</v>
      </c>
      <c r="O2177" s="363" t="s">
        <v>1520</v>
      </c>
      <c r="P2177" s="363"/>
      <c r="Q2177" s="363" t="s">
        <v>319</v>
      </c>
      <c r="R2177" s="363" t="s">
        <v>785</v>
      </c>
      <c r="S2177" s="363"/>
      <c r="T2177" s="365">
        <v>4024.37</v>
      </c>
      <c r="U2177" s="366">
        <v>15</v>
      </c>
      <c r="V2177" s="367">
        <v>45200</v>
      </c>
      <c r="W2177" s="367">
        <v>45930</v>
      </c>
      <c r="X2177" s="363" t="s">
        <v>3322</v>
      </c>
      <c r="Y2177" s="363"/>
      <c r="Z2177" s="363"/>
      <c r="AA2177" s="363"/>
      <c r="AB2177" s="363"/>
      <c r="AC2177" s="363" t="s">
        <v>1059</v>
      </c>
      <c r="AD2177" s="363" t="s">
        <v>304</v>
      </c>
      <c r="AE2177" s="367">
        <v>44669</v>
      </c>
      <c r="AF2177" s="362" t="s">
        <v>3168</v>
      </c>
      <c r="AG2177" s="364">
        <v>0.31645800000000002</v>
      </c>
      <c r="AH2177" s="364">
        <v>0.18</v>
      </c>
      <c r="AI2177" s="364">
        <v>0.27</v>
      </c>
      <c r="AJ2177" s="362" t="s">
        <v>0</v>
      </c>
      <c r="AK2177" s="368">
        <v>285.25</v>
      </c>
      <c r="AL2177" s="364">
        <v>0.78933333333333333</v>
      </c>
      <c r="AM2177" s="369"/>
      <c r="AN2177" s="370">
        <v>17</v>
      </c>
      <c r="AO2177" s="371" t="s">
        <v>305</v>
      </c>
      <c r="AP2177" s="371" t="s">
        <v>0</v>
      </c>
      <c r="AQ2177" s="371" t="s">
        <v>306</v>
      </c>
      <c r="AR2177" s="372" t="s">
        <v>0</v>
      </c>
      <c r="AS2177" s="372"/>
      <c r="AT2177" s="363"/>
    </row>
    <row r="2178" spans="1:46" x14ac:dyDescent="0.3">
      <c r="A2178" s="362" t="s">
        <v>1526</v>
      </c>
      <c r="B2178" s="363" t="s">
        <v>308</v>
      </c>
      <c r="C2178" s="363" t="s">
        <v>1066</v>
      </c>
      <c r="D2178" s="363" t="s">
        <v>778</v>
      </c>
      <c r="E2178" s="363" t="s">
        <v>297</v>
      </c>
      <c r="F2178" s="363" t="s">
        <v>1044</v>
      </c>
      <c r="G2178" s="363" t="s">
        <v>635</v>
      </c>
      <c r="H2178" s="363" t="s">
        <v>1149</v>
      </c>
      <c r="I2178" s="363" t="s">
        <v>1053</v>
      </c>
      <c r="J2178" s="363"/>
      <c r="K2178" s="363" t="s">
        <v>1059</v>
      </c>
      <c r="L2178" s="364">
        <v>1010.92</v>
      </c>
      <c r="M2178" s="365">
        <v>800</v>
      </c>
      <c r="N2178" s="364">
        <v>907.72</v>
      </c>
      <c r="O2178" s="363" t="s">
        <v>1520</v>
      </c>
      <c r="P2178" s="363"/>
      <c r="Q2178" s="363" t="s">
        <v>319</v>
      </c>
      <c r="R2178" s="363" t="s">
        <v>785</v>
      </c>
      <c r="S2178" s="363"/>
      <c r="T2178" s="365">
        <v>3802.03</v>
      </c>
      <c r="U2178" s="366">
        <v>15</v>
      </c>
      <c r="V2178" s="367">
        <v>45200</v>
      </c>
      <c r="W2178" s="367">
        <v>45930</v>
      </c>
      <c r="X2178" s="363" t="s">
        <v>3322</v>
      </c>
      <c r="Y2178" s="363"/>
      <c r="Z2178" s="363"/>
      <c r="AA2178" s="363"/>
      <c r="AB2178" s="363"/>
      <c r="AC2178" s="363" t="s">
        <v>1059</v>
      </c>
      <c r="AD2178" s="363" t="s">
        <v>304</v>
      </c>
      <c r="AE2178" s="367">
        <v>44669</v>
      </c>
      <c r="AF2178" s="362" t="s">
        <v>3168</v>
      </c>
      <c r="AG2178" s="364">
        <v>0.315133</v>
      </c>
      <c r="AH2178" s="364">
        <v>0.15</v>
      </c>
      <c r="AI2178" s="364">
        <v>0.25</v>
      </c>
      <c r="AJ2178" s="362" t="s">
        <v>0</v>
      </c>
      <c r="AK2178" s="368">
        <v>340.37</v>
      </c>
      <c r="AL2178" s="364">
        <v>0.62666666666666671</v>
      </c>
      <c r="AM2178" s="369"/>
      <c r="AN2178" s="370">
        <v>17</v>
      </c>
      <c r="AO2178" s="371" t="s">
        <v>305</v>
      </c>
      <c r="AP2178" s="371" t="s">
        <v>0</v>
      </c>
      <c r="AQ2178" s="371" t="s">
        <v>306</v>
      </c>
      <c r="AR2178" s="372" t="s">
        <v>0</v>
      </c>
      <c r="AS2178" s="372"/>
      <c r="AT2178" s="363"/>
    </row>
    <row r="2179" spans="1:46" x14ac:dyDescent="0.3">
      <c r="A2179" s="362" t="s">
        <v>1527</v>
      </c>
      <c r="B2179" s="363" t="s">
        <v>294</v>
      </c>
      <c r="C2179" s="363" t="s">
        <v>1066</v>
      </c>
      <c r="D2179" s="363" t="s">
        <v>778</v>
      </c>
      <c r="E2179" s="363" t="s">
        <v>297</v>
      </c>
      <c r="F2179" s="363" t="s">
        <v>1044</v>
      </c>
      <c r="G2179" s="363" t="s">
        <v>635</v>
      </c>
      <c r="H2179" s="363" t="s">
        <v>1149</v>
      </c>
      <c r="I2179" s="363" t="s">
        <v>1053</v>
      </c>
      <c r="J2179" s="363"/>
      <c r="K2179" s="363" t="s">
        <v>1059</v>
      </c>
      <c r="L2179" s="364">
        <v>1905.09</v>
      </c>
      <c r="M2179" s="365">
        <v>800</v>
      </c>
      <c r="N2179" s="364">
        <v>1709.77</v>
      </c>
      <c r="O2179" s="363" t="s">
        <v>1520</v>
      </c>
      <c r="P2179" s="363"/>
      <c r="Q2179" s="363" t="s">
        <v>319</v>
      </c>
      <c r="R2179" s="363" t="s">
        <v>785</v>
      </c>
      <c r="S2179" s="363"/>
      <c r="T2179" s="365">
        <v>3802.03</v>
      </c>
      <c r="U2179" s="366">
        <v>15</v>
      </c>
      <c r="V2179" s="367">
        <v>45200</v>
      </c>
      <c r="W2179" s="367">
        <v>45930</v>
      </c>
      <c r="X2179" s="363" t="s">
        <v>3322</v>
      </c>
      <c r="Y2179" s="363"/>
      <c r="Z2179" s="363"/>
      <c r="AA2179" s="363"/>
      <c r="AB2179" s="363"/>
      <c r="AC2179" s="363" t="s">
        <v>1059</v>
      </c>
      <c r="AD2179" s="363" t="s">
        <v>304</v>
      </c>
      <c r="AE2179" s="367">
        <v>44669</v>
      </c>
      <c r="AF2179" s="362" t="s">
        <v>3168</v>
      </c>
      <c r="AG2179" s="364">
        <v>0.67646700000000004</v>
      </c>
      <c r="AH2179" s="364">
        <v>0.28000000000000003</v>
      </c>
      <c r="AI2179" s="364">
        <v>0.33</v>
      </c>
      <c r="AJ2179" s="362" t="s">
        <v>0</v>
      </c>
      <c r="AK2179" s="368">
        <v>174.53</v>
      </c>
      <c r="AL2179" s="364">
        <v>1.1813333333333333</v>
      </c>
      <c r="AM2179" s="369"/>
      <c r="AN2179" s="370">
        <v>17</v>
      </c>
      <c r="AO2179" s="371" t="s">
        <v>305</v>
      </c>
      <c r="AP2179" s="371" t="s">
        <v>0</v>
      </c>
      <c r="AQ2179" s="371" t="s">
        <v>306</v>
      </c>
      <c r="AR2179" s="372" t="s">
        <v>0</v>
      </c>
      <c r="AS2179" s="372"/>
      <c r="AT2179" s="363"/>
    </row>
    <row r="2180" spans="1:46" x14ac:dyDescent="0.3">
      <c r="A2180" s="362" t="s">
        <v>1528</v>
      </c>
      <c r="B2180" s="363" t="s">
        <v>310</v>
      </c>
      <c r="C2180" s="363" t="s">
        <v>1066</v>
      </c>
      <c r="D2180" s="363" t="s">
        <v>778</v>
      </c>
      <c r="E2180" s="363" t="s">
        <v>297</v>
      </c>
      <c r="F2180" s="363" t="s">
        <v>1044</v>
      </c>
      <c r="G2180" s="363" t="s">
        <v>635</v>
      </c>
      <c r="H2180" s="363" t="s">
        <v>1149</v>
      </c>
      <c r="I2180" s="363" t="s">
        <v>1053</v>
      </c>
      <c r="J2180" s="363"/>
      <c r="K2180" s="363" t="s">
        <v>1059</v>
      </c>
      <c r="L2180" s="364">
        <v>981.9</v>
      </c>
      <c r="M2180" s="365">
        <v>800</v>
      </c>
      <c r="N2180" s="364">
        <v>881.66</v>
      </c>
      <c r="O2180" s="363" t="s">
        <v>1520</v>
      </c>
      <c r="P2180" s="363"/>
      <c r="Q2180" s="363" t="s">
        <v>319</v>
      </c>
      <c r="R2180" s="363" t="s">
        <v>785</v>
      </c>
      <c r="S2180" s="363"/>
      <c r="T2180" s="365">
        <v>4073.9</v>
      </c>
      <c r="U2180" s="366">
        <v>15</v>
      </c>
      <c r="V2180" s="367">
        <v>45200</v>
      </c>
      <c r="W2180" s="367">
        <v>45930</v>
      </c>
      <c r="X2180" s="363" t="s">
        <v>3322</v>
      </c>
      <c r="Y2180" s="363"/>
      <c r="Z2180" s="363"/>
      <c r="AA2180" s="363"/>
      <c r="AB2180" s="363"/>
      <c r="AC2180" s="363" t="s">
        <v>1059</v>
      </c>
      <c r="AD2180" s="363" t="s">
        <v>304</v>
      </c>
      <c r="AE2180" s="367">
        <v>44669</v>
      </c>
      <c r="AF2180" s="362" t="s">
        <v>3168</v>
      </c>
      <c r="AG2180" s="364">
        <v>0.27182099999999998</v>
      </c>
      <c r="AH2180" s="364">
        <v>0.13</v>
      </c>
      <c r="AI2180" s="364">
        <v>0.33</v>
      </c>
      <c r="AJ2180" s="362" t="s">
        <v>0</v>
      </c>
      <c r="AK2180" s="368">
        <v>312.98</v>
      </c>
      <c r="AL2180" s="364">
        <v>0.60866666666666669</v>
      </c>
      <c r="AM2180" s="369"/>
      <c r="AN2180" s="370">
        <v>17</v>
      </c>
      <c r="AO2180" s="371" t="s">
        <v>305</v>
      </c>
      <c r="AP2180" s="371" t="s">
        <v>0</v>
      </c>
      <c r="AQ2180" s="371" t="s">
        <v>306</v>
      </c>
      <c r="AR2180" s="372" t="s">
        <v>0</v>
      </c>
      <c r="AS2180" s="372"/>
      <c r="AT2180" s="363"/>
    </row>
    <row r="2181" spans="1:46" x14ac:dyDescent="0.3">
      <c r="A2181" s="362" t="s">
        <v>1529</v>
      </c>
      <c r="B2181" s="363" t="s">
        <v>308</v>
      </c>
      <c r="C2181" s="363" t="s">
        <v>295</v>
      </c>
      <c r="D2181" s="363" t="s">
        <v>778</v>
      </c>
      <c r="E2181" s="363" t="s">
        <v>297</v>
      </c>
      <c r="F2181" s="363" t="s">
        <v>1044</v>
      </c>
      <c r="G2181" s="363" t="s">
        <v>635</v>
      </c>
      <c r="H2181" s="363" t="s">
        <v>1243</v>
      </c>
      <c r="I2181" s="363" t="s">
        <v>1053</v>
      </c>
      <c r="J2181" s="363"/>
      <c r="K2181" s="363" t="s">
        <v>1054</v>
      </c>
      <c r="L2181" s="364">
        <v>2862.49</v>
      </c>
      <c r="M2181" s="365">
        <v>800</v>
      </c>
      <c r="N2181" s="364">
        <v>2570.29</v>
      </c>
      <c r="O2181" s="363" t="s">
        <v>1530</v>
      </c>
      <c r="P2181" s="363"/>
      <c r="Q2181" s="363" t="s">
        <v>300</v>
      </c>
      <c r="R2181" s="363" t="s">
        <v>905</v>
      </c>
      <c r="S2181" s="363"/>
      <c r="T2181" s="365">
        <v>4039.18</v>
      </c>
      <c r="U2181" s="366">
        <v>15</v>
      </c>
      <c r="V2181" s="367">
        <v>45200</v>
      </c>
      <c r="W2181" s="367">
        <v>45930</v>
      </c>
      <c r="X2181" s="363" t="s">
        <v>3322</v>
      </c>
      <c r="Y2181" s="363"/>
      <c r="Z2181" s="363"/>
      <c r="AA2181" s="363"/>
      <c r="AB2181" s="363"/>
      <c r="AC2181" s="363" t="s">
        <v>1054</v>
      </c>
      <c r="AD2181" s="363" t="s">
        <v>304</v>
      </c>
      <c r="AE2181" s="367">
        <v>44669</v>
      </c>
      <c r="AF2181" s="362" t="s">
        <v>3165</v>
      </c>
      <c r="AG2181" s="364">
        <v>0.90377099999999999</v>
      </c>
      <c r="AH2181" s="364">
        <v>0.41</v>
      </c>
      <c r="AI2181" s="364">
        <v>0.52</v>
      </c>
      <c r="AJ2181" s="362" t="s">
        <v>0</v>
      </c>
      <c r="AK2181" s="368">
        <v>104.48</v>
      </c>
      <c r="AL2181" s="364">
        <v>1.7746666666666668</v>
      </c>
      <c r="AM2181" s="369"/>
      <c r="AN2181" s="370">
        <v>17</v>
      </c>
      <c r="AO2181" s="371" t="s">
        <v>305</v>
      </c>
      <c r="AP2181" s="371" t="s">
        <v>0</v>
      </c>
      <c r="AQ2181" s="371" t="s">
        <v>306</v>
      </c>
      <c r="AR2181" s="372" t="s">
        <v>0</v>
      </c>
      <c r="AS2181" s="372"/>
      <c r="AT2181" s="363"/>
    </row>
    <row r="2182" spans="1:46" x14ac:dyDescent="0.3">
      <c r="A2182" s="362" t="s">
        <v>1531</v>
      </c>
      <c r="B2182" s="363" t="s">
        <v>294</v>
      </c>
      <c r="C2182" s="363" t="s">
        <v>295</v>
      </c>
      <c r="D2182" s="363" t="s">
        <v>778</v>
      </c>
      <c r="E2182" s="363" t="s">
        <v>297</v>
      </c>
      <c r="F2182" s="363" t="s">
        <v>1044</v>
      </c>
      <c r="G2182" s="363" t="s">
        <v>635</v>
      </c>
      <c r="H2182" s="363" t="s">
        <v>1243</v>
      </c>
      <c r="I2182" s="363" t="s">
        <v>1053</v>
      </c>
      <c r="J2182" s="363"/>
      <c r="K2182" s="363" t="s">
        <v>1054</v>
      </c>
      <c r="L2182" s="364">
        <v>2841.6</v>
      </c>
      <c r="M2182" s="365">
        <v>800</v>
      </c>
      <c r="N2182" s="364">
        <v>2550.2800000000002</v>
      </c>
      <c r="O2182" s="363" t="s">
        <v>1530</v>
      </c>
      <c r="P2182" s="363"/>
      <c r="Q2182" s="363" t="s">
        <v>300</v>
      </c>
      <c r="R2182" s="363" t="s">
        <v>905</v>
      </c>
      <c r="S2182" s="363"/>
      <c r="T2182" s="365">
        <v>4039.18</v>
      </c>
      <c r="U2182" s="366">
        <v>15</v>
      </c>
      <c r="V2182" s="367">
        <v>45200</v>
      </c>
      <c r="W2182" s="367">
        <v>45930</v>
      </c>
      <c r="X2182" s="363" t="s">
        <v>3322</v>
      </c>
      <c r="Y2182" s="363"/>
      <c r="Z2182" s="363"/>
      <c r="AA2182" s="363"/>
      <c r="AB2182" s="363"/>
      <c r="AC2182" s="363" t="s">
        <v>1054</v>
      </c>
      <c r="AD2182" s="363" t="s">
        <v>304</v>
      </c>
      <c r="AE2182" s="367">
        <v>44669</v>
      </c>
      <c r="AF2182" s="362" t="s">
        <v>3165</v>
      </c>
      <c r="AG2182" s="364">
        <v>1.027992</v>
      </c>
      <c r="AH2182" s="364">
        <v>0.42</v>
      </c>
      <c r="AI2182" s="364">
        <v>0.69</v>
      </c>
      <c r="AJ2182" s="362" t="s">
        <v>0</v>
      </c>
      <c r="AK2182" s="368">
        <v>78.06</v>
      </c>
      <c r="AL2182" s="364">
        <v>1.762</v>
      </c>
      <c r="AM2182" s="369"/>
      <c r="AN2182" s="370">
        <v>17</v>
      </c>
      <c r="AO2182" s="371" t="s">
        <v>305</v>
      </c>
      <c r="AP2182" s="371" t="s">
        <v>0</v>
      </c>
      <c r="AQ2182" s="371" t="s">
        <v>306</v>
      </c>
      <c r="AR2182" s="372" t="s">
        <v>0</v>
      </c>
      <c r="AS2182" s="372"/>
      <c r="AT2182" s="363"/>
    </row>
    <row r="2183" spans="1:46" x14ac:dyDescent="0.3">
      <c r="A2183" s="362" t="s">
        <v>1532</v>
      </c>
      <c r="B2183" s="363" t="s">
        <v>310</v>
      </c>
      <c r="C2183" s="363" t="s">
        <v>295</v>
      </c>
      <c r="D2183" s="363" t="s">
        <v>778</v>
      </c>
      <c r="E2183" s="363" t="s">
        <v>297</v>
      </c>
      <c r="F2183" s="363" t="s">
        <v>1044</v>
      </c>
      <c r="G2183" s="363" t="s">
        <v>635</v>
      </c>
      <c r="H2183" s="363" t="s">
        <v>1243</v>
      </c>
      <c r="I2183" s="363" t="s">
        <v>1053</v>
      </c>
      <c r="J2183" s="363"/>
      <c r="K2183" s="363" t="s">
        <v>1054</v>
      </c>
      <c r="L2183" s="364">
        <v>2832.1124448749206</v>
      </c>
      <c r="M2183" s="365">
        <v>800</v>
      </c>
      <c r="N2183" s="364">
        <v>2543</v>
      </c>
      <c r="O2183" s="363" t="s">
        <v>1530</v>
      </c>
      <c r="P2183" s="363"/>
      <c r="Q2183" s="363" t="s">
        <v>300</v>
      </c>
      <c r="R2183" s="363" t="s">
        <v>905</v>
      </c>
      <c r="S2183" s="363"/>
      <c r="T2183" s="365">
        <v>3895.16</v>
      </c>
      <c r="U2183" s="366">
        <v>15</v>
      </c>
      <c r="V2183" s="367">
        <v>45200</v>
      </c>
      <c r="W2183" s="367">
        <v>45930</v>
      </c>
      <c r="X2183" s="363" t="s">
        <v>3322</v>
      </c>
      <c r="Y2183" s="363"/>
      <c r="Z2183" s="363"/>
      <c r="AA2183" s="363"/>
      <c r="AB2183" s="363"/>
      <c r="AC2183" s="363" t="s">
        <v>1054</v>
      </c>
      <c r="AD2183" s="363" t="s">
        <v>360</v>
      </c>
      <c r="AE2183" s="367"/>
      <c r="AF2183" s="362"/>
      <c r="AG2183" s="364">
        <v>0.36390544166907884</v>
      </c>
      <c r="AH2183" s="364">
        <v>0.37944325753172958</v>
      </c>
      <c r="AI2183" s="364">
        <v>0.18364797183382264</v>
      </c>
      <c r="AJ2183" s="362" t="s">
        <v>0</v>
      </c>
      <c r="AK2183" s="368">
        <v>120.22825830550671</v>
      </c>
      <c r="AL2183" s="364">
        <v>1.7559097158224504</v>
      </c>
      <c r="AM2183" s="369"/>
      <c r="AN2183" s="370">
        <v>17</v>
      </c>
      <c r="AO2183" s="371" t="s">
        <v>305</v>
      </c>
      <c r="AP2183" s="371" t="s">
        <v>0</v>
      </c>
      <c r="AQ2183" s="371" t="s">
        <v>306</v>
      </c>
      <c r="AR2183" s="372" t="s">
        <v>0</v>
      </c>
      <c r="AS2183" s="372"/>
      <c r="AT2183" s="363"/>
    </row>
    <row r="2184" spans="1:46" x14ac:dyDescent="0.3">
      <c r="A2184" s="362" t="s">
        <v>1533</v>
      </c>
      <c r="B2184" s="363" t="s">
        <v>310</v>
      </c>
      <c r="C2184" s="363" t="s">
        <v>1062</v>
      </c>
      <c r="D2184" s="363" t="s">
        <v>778</v>
      </c>
      <c r="E2184" s="363" t="s">
        <v>297</v>
      </c>
      <c r="F2184" s="363" t="s">
        <v>1044</v>
      </c>
      <c r="G2184" s="363" t="s">
        <v>635</v>
      </c>
      <c r="H2184" s="363" t="s">
        <v>1243</v>
      </c>
      <c r="I2184" s="363" t="s">
        <v>1053</v>
      </c>
      <c r="J2184" s="363"/>
      <c r="K2184" s="363" t="s">
        <v>1059</v>
      </c>
      <c r="L2184" s="364">
        <v>1243.79</v>
      </c>
      <c r="M2184" s="365">
        <v>800</v>
      </c>
      <c r="N2184" s="364">
        <v>1117.08</v>
      </c>
      <c r="O2184" s="363" t="s">
        <v>1534</v>
      </c>
      <c r="P2184" s="363"/>
      <c r="Q2184" s="363" t="s">
        <v>300</v>
      </c>
      <c r="R2184" s="363" t="s">
        <v>905</v>
      </c>
      <c r="S2184" s="363"/>
      <c r="T2184" s="365">
        <v>4310.28</v>
      </c>
      <c r="U2184" s="366">
        <v>15</v>
      </c>
      <c r="V2184" s="367">
        <v>45200</v>
      </c>
      <c r="W2184" s="367">
        <v>45930</v>
      </c>
      <c r="X2184" s="363" t="s">
        <v>3322</v>
      </c>
      <c r="Y2184" s="363"/>
      <c r="Z2184" s="363"/>
      <c r="AA2184" s="363"/>
      <c r="AB2184" s="363"/>
      <c r="AC2184" s="363" t="s">
        <v>1059</v>
      </c>
      <c r="AD2184" s="363" t="s">
        <v>304</v>
      </c>
      <c r="AE2184" s="367">
        <v>44957</v>
      </c>
      <c r="AF2184" s="362" t="s">
        <v>2592</v>
      </c>
      <c r="AG2184" s="364">
        <v>0.27314699999999997</v>
      </c>
      <c r="AH2184" s="364">
        <v>0.16</v>
      </c>
      <c r="AI2184" s="364">
        <v>0.35</v>
      </c>
      <c r="AJ2184" s="362" t="s">
        <v>0</v>
      </c>
      <c r="AK2184" s="368">
        <v>262.33999999999997</v>
      </c>
      <c r="AL2184" s="364">
        <v>0.77133333333333332</v>
      </c>
      <c r="AM2184" s="369"/>
      <c r="AN2184" s="370">
        <v>17</v>
      </c>
      <c r="AO2184" s="371" t="s">
        <v>305</v>
      </c>
      <c r="AP2184" s="371" t="s">
        <v>0</v>
      </c>
      <c r="AQ2184" s="371" t="s">
        <v>306</v>
      </c>
      <c r="AR2184" s="372" t="s">
        <v>0</v>
      </c>
      <c r="AS2184" s="372"/>
      <c r="AT2184" s="363"/>
    </row>
    <row r="2185" spans="1:46" x14ac:dyDescent="0.3">
      <c r="A2185" s="362" t="s">
        <v>1535</v>
      </c>
      <c r="B2185" s="363" t="s">
        <v>294</v>
      </c>
      <c r="C2185" s="363" t="s">
        <v>1062</v>
      </c>
      <c r="D2185" s="363" t="s">
        <v>778</v>
      </c>
      <c r="E2185" s="363" t="s">
        <v>297</v>
      </c>
      <c r="F2185" s="363" t="s">
        <v>1044</v>
      </c>
      <c r="G2185" s="363" t="s">
        <v>635</v>
      </c>
      <c r="H2185" s="363" t="s">
        <v>1243</v>
      </c>
      <c r="I2185" s="363" t="s">
        <v>1053</v>
      </c>
      <c r="J2185" s="363"/>
      <c r="K2185" s="363" t="s">
        <v>1059</v>
      </c>
      <c r="L2185" s="364">
        <v>2166.98</v>
      </c>
      <c r="M2185" s="365">
        <v>800</v>
      </c>
      <c r="N2185" s="364">
        <v>1945.19</v>
      </c>
      <c r="O2185" s="363" t="s">
        <v>1534</v>
      </c>
      <c r="P2185" s="363"/>
      <c r="Q2185" s="363" t="s">
        <v>300</v>
      </c>
      <c r="R2185" s="363" t="s">
        <v>905</v>
      </c>
      <c r="S2185" s="363"/>
      <c r="T2185" s="365">
        <v>4024.37</v>
      </c>
      <c r="U2185" s="366">
        <v>15</v>
      </c>
      <c r="V2185" s="367">
        <v>45200</v>
      </c>
      <c r="W2185" s="367">
        <v>45930</v>
      </c>
      <c r="X2185" s="363" t="s">
        <v>3322</v>
      </c>
      <c r="Y2185" s="363"/>
      <c r="Z2185" s="363"/>
      <c r="AA2185" s="363"/>
      <c r="AB2185" s="363"/>
      <c r="AC2185" s="363" t="s">
        <v>1059</v>
      </c>
      <c r="AD2185" s="363" t="s">
        <v>304</v>
      </c>
      <c r="AE2185" s="367">
        <v>44957</v>
      </c>
      <c r="AF2185" s="362" t="s">
        <v>2592</v>
      </c>
      <c r="AG2185" s="364">
        <v>0.67779299999999998</v>
      </c>
      <c r="AH2185" s="364">
        <v>0.31</v>
      </c>
      <c r="AI2185" s="364">
        <v>0.35</v>
      </c>
      <c r="AJ2185" s="362" t="s">
        <v>0</v>
      </c>
      <c r="AK2185" s="368">
        <v>162.19999999999999</v>
      </c>
      <c r="AL2185" s="364">
        <v>1.3433333333333333</v>
      </c>
      <c r="AM2185" s="369"/>
      <c r="AN2185" s="370">
        <v>17</v>
      </c>
      <c r="AO2185" s="371" t="s">
        <v>305</v>
      </c>
      <c r="AP2185" s="371" t="s">
        <v>0</v>
      </c>
      <c r="AQ2185" s="371" t="s">
        <v>306</v>
      </c>
      <c r="AR2185" s="372" t="s">
        <v>0</v>
      </c>
      <c r="AS2185" s="372"/>
      <c r="AT2185" s="363"/>
    </row>
    <row r="2186" spans="1:46" x14ac:dyDescent="0.3">
      <c r="A2186" s="362" t="s">
        <v>1536</v>
      </c>
      <c r="B2186" s="363" t="s">
        <v>308</v>
      </c>
      <c r="C2186" s="363" t="s">
        <v>1062</v>
      </c>
      <c r="D2186" s="363" t="s">
        <v>778</v>
      </c>
      <c r="E2186" s="363" t="s">
        <v>297</v>
      </c>
      <c r="F2186" s="363" t="s">
        <v>1044</v>
      </c>
      <c r="G2186" s="363" t="s">
        <v>635</v>
      </c>
      <c r="H2186" s="363" t="s">
        <v>1243</v>
      </c>
      <c r="I2186" s="363" t="s">
        <v>1053</v>
      </c>
      <c r="J2186" s="363"/>
      <c r="K2186" s="363" t="s">
        <v>1059</v>
      </c>
      <c r="L2186" s="364">
        <v>1272.81</v>
      </c>
      <c r="M2186" s="365">
        <v>800</v>
      </c>
      <c r="N2186" s="364">
        <v>1143.1400000000001</v>
      </c>
      <c r="O2186" s="363" t="s">
        <v>1534</v>
      </c>
      <c r="P2186" s="363"/>
      <c r="Q2186" s="363" t="s">
        <v>300</v>
      </c>
      <c r="R2186" s="363" t="s">
        <v>905</v>
      </c>
      <c r="S2186" s="363"/>
      <c r="T2186" s="365">
        <v>4024.37</v>
      </c>
      <c r="U2186" s="366">
        <v>15</v>
      </c>
      <c r="V2186" s="367">
        <v>45200</v>
      </c>
      <c r="W2186" s="367">
        <v>45930</v>
      </c>
      <c r="X2186" s="363" t="s">
        <v>3322</v>
      </c>
      <c r="Y2186" s="363"/>
      <c r="Z2186" s="363"/>
      <c r="AA2186" s="363"/>
      <c r="AB2186" s="363"/>
      <c r="AC2186" s="363" t="s">
        <v>1059</v>
      </c>
      <c r="AD2186" s="363" t="s">
        <v>304</v>
      </c>
      <c r="AE2186" s="367">
        <v>44957</v>
      </c>
      <c r="AF2186" s="362" t="s">
        <v>2592</v>
      </c>
      <c r="AG2186" s="364">
        <v>0.31645800000000002</v>
      </c>
      <c r="AH2186" s="364">
        <v>0.18</v>
      </c>
      <c r="AI2186" s="364">
        <v>0.27</v>
      </c>
      <c r="AJ2186" s="362" t="s">
        <v>0</v>
      </c>
      <c r="AK2186" s="368">
        <v>285.25</v>
      </c>
      <c r="AL2186" s="364">
        <v>0.78933333333333333</v>
      </c>
      <c r="AM2186" s="369"/>
      <c r="AN2186" s="370">
        <v>17</v>
      </c>
      <c r="AO2186" s="371" t="s">
        <v>305</v>
      </c>
      <c r="AP2186" s="371" t="s">
        <v>0</v>
      </c>
      <c r="AQ2186" s="371" t="s">
        <v>306</v>
      </c>
      <c r="AR2186" s="372" t="s">
        <v>0</v>
      </c>
      <c r="AS2186" s="372"/>
      <c r="AT2186" s="363"/>
    </row>
    <row r="2187" spans="1:46" x14ac:dyDescent="0.3">
      <c r="A2187" s="362" t="s">
        <v>1537</v>
      </c>
      <c r="B2187" s="363" t="s">
        <v>310</v>
      </c>
      <c r="C2187" s="363" t="s">
        <v>1066</v>
      </c>
      <c r="D2187" s="363" t="s">
        <v>778</v>
      </c>
      <c r="E2187" s="363" t="s">
        <v>297</v>
      </c>
      <c r="F2187" s="363" t="s">
        <v>1044</v>
      </c>
      <c r="G2187" s="363" t="s">
        <v>635</v>
      </c>
      <c r="H2187" s="363" t="s">
        <v>1243</v>
      </c>
      <c r="I2187" s="363" t="s">
        <v>1053</v>
      </c>
      <c r="J2187" s="363"/>
      <c r="K2187" s="363" t="s">
        <v>1059</v>
      </c>
      <c r="L2187" s="364">
        <v>981.9</v>
      </c>
      <c r="M2187" s="365">
        <v>800</v>
      </c>
      <c r="N2187" s="364">
        <v>881.66</v>
      </c>
      <c r="O2187" s="363" t="s">
        <v>1534</v>
      </c>
      <c r="P2187" s="363"/>
      <c r="Q2187" s="363" t="s">
        <v>300</v>
      </c>
      <c r="R2187" s="363" t="s">
        <v>905</v>
      </c>
      <c r="S2187" s="363"/>
      <c r="T2187" s="365">
        <v>4073.9</v>
      </c>
      <c r="U2187" s="366">
        <v>15</v>
      </c>
      <c r="V2187" s="367">
        <v>45200</v>
      </c>
      <c r="W2187" s="367">
        <v>45930</v>
      </c>
      <c r="X2187" s="363" t="s">
        <v>3322</v>
      </c>
      <c r="Y2187" s="363"/>
      <c r="Z2187" s="363"/>
      <c r="AA2187" s="363"/>
      <c r="AB2187" s="363"/>
      <c r="AC2187" s="363" t="s">
        <v>1059</v>
      </c>
      <c r="AD2187" s="363" t="s">
        <v>304</v>
      </c>
      <c r="AE2187" s="367">
        <v>44957</v>
      </c>
      <c r="AF2187" s="362" t="s">
        <v>2592</v>
      </c>
      <c r="AG2187" s="364">
        <v>0.27182099999999998</v>
      </c>
      <c r="AH2187" s="364">
        <v>0.13</v>
      </c>
      <c r="AI2187" s="364">
        <v>0.33</v>
      </c>
      <c r="AJ2187" s="362" t="s">
        <v>0</v>
      </c>
      <c r="AK2187" s="368">
        <v>312.98</v>
      </c>
      <c r="AL2187" s="364">
        <v>0.60866666666666669</v>
      </c>
      <c r="AM2187" s="369"/>
      <c r="AN2187" s="370">
        <v>17</v>
      </c>
      <c r="AO2187" s="371" t="s">
        <v>305</v>
      </c>
      <c r="AP2187" s="371" t="s">
        <v>0</v>
      </c>
      <c r="AQ2187" s="371" t="s">
        <v>306</v>
      </c>
      <c r="AR2187" s="372" t="s">
        <v>0</v>
      </c>
      <c r="AS2187" s="372"/>
      <c r="AT2187" s="363"/>
    </row>
    <row r="2188" spans="1:46" x14ac:dyDescent="0.3">
      <c r="A2188" s="362" t="s">
        <v>1538</v>
      </c>
      <c r="B2188" s="363" t="s">
        <v>294</v>
      </c>
      <c r="C2188" s="363" t="s">
        <v>1066</v>
      </c>
      <c r="D2188" s="363" t="s">
        <v>778</v>
      </c>
      <c r="E2188" s="363" t="s">
        <v>297</v>
      </c>
      <c r="F2188" s="363" t="s">
        <v>1044</v>
      </c>
      <c r="G2188" s="363" t="s">
        <v>635</v>
      </c>
      <c r="H2188" s="363" t="s">
        <v>1243</v>
      </c>
      <c r="I2188" s="363" t="s">
        <v>1053</v>
      </c>
      <c r="J2188" s="363"/>
      <c r="K2188" s="363" t="s">
        <v>1059</v>
      </c>
      <c r="L2188" s="364">
        <v>1905.09</v>
      </c>
      <c r="M2188" s="365">
        <v>800</v>
      </c>
      <c r="N2188" s="364">
        <v>1709.77</v>
      </c>
      <c r="O2188" s="363" t="s">
        <v>1534</v>
      </c>
      <c r="P2188" s="363"/>
      <c r="Q2188" s="363" t="s">
        <v>300</v>
      </c>
      <c r="R2188" s="363" t="s">
        <v>905</v>
      </c>
      <c r="S2188" s="363"/>
      <c r="T2188" s="365">
        <v>3802.03</v>
      </c>
      <c r="U2188" s="366">
        <v>15</v>
      </c>
      <c r="V2188" s="367">
        <v>45200</v>
      </c>
      <c r="W2188" s="367">
        <v>45930</v>
      </c>
      <c r="X2188" s="363" t="s">
        <v>3322</v>
      </c>
      <c r="Y2188" s="363"/>
      <c r="Z2188" s="363"/>
      <c r="AA2188" s="363"/>
      <c r="AB2188" s="363"/>
      <c r="AC2188" s="363" t="s">
        <v>1059</v>
      </c>
      <c r="AD2188" s="363" t="s">
        <v>304</v>
      </c>
      <c r="AE2188" s="367">
        <v>44957</v>
      </c>
      <c r="AF2188" s="362" t="s">
        <v>2592</v>
      </c>
      <c r="AG2188" s="364">
        <v>0.67646700000000004</v>
      </c>
      <c r="AH2188" s="364">
        <v>0.28000000000000003</v>
      </c>
      <c r="AI2188" s="364">
        <v>0.33</v>
      </c>
      <c r="AJ2188" s="362" t="s">
        <v>0</v>
      </c>
      <c r="AK2188" s="368">
        <v>174.53</v>
      </c>
      <c r="AL2188" s="364">
        <v>1.1813333333333333</v>
      </c>
      <c r="AM2188" s="369"/>
      <c r="AN2188" s="370">
        <v>17</v>
      </c>
      <c r="AO2188" s="371" t="s">
        <v>305</v>
      </c>
      <c r="AP2188" s="371" t="s">
        <v>0</v>
      </c>
      <c r="AQ2188" s="371" t="s">
        <v>306</v>
      </c>
      <c r="AR2188" s="372" t="s">
        <v>0</v>
      </c>
      <c r="AS2188" s="372"/>
      <c r="AT2188" s="363"/>
    </row>
    <row r="2189" spans="1:46" x14ac:dyDescent="0.3">
      <c r="A2189" s="362" t="s">
        <v>1539</v>
      </c>
      <c r="B2189" s="363" t="s">
        <v>308</v>
      </c>
      <c r="C2189" s="363" t="s">
        <v>1066</v>
      </c>
      <c r="D2189" s="363" t="s">
        <v>778</v>
      </c>
      <c r="E2189" s="363" t="s">
        <v>297</v>
      </c>
      <c r="F2189" s="363" t="s">
        <v>1044</v>
      </c>
      <c r="G2189" s="363" t="s">
        <v>635</v>
      </c>
      <c r="H2189" s="363" t="s">
        <v>1243</v>
      </c>
      <c r="I2189" s="363" t="s">
        <v>1053</v>
      </c>
      <c r="J2189" s="363"/>
      <c r="K2189" s="363" t="s">
        <v>1059</v>
      </c>
      <c r="L2189" s="364">
        <v>1010.92</v>
      </c>
      <c r="M2189" s="365">
        <v>800</v>
      </c>
      <c r="N2189" s="364">
        <v>907.72</v>
      </c>
      <c r="O2189" s="363" t="s">
        <v>1534</v>
      </c>
      <c r="P2189" s="363"/>
      <c r="Q2189" s="363" t="s">
        <v>300</v>
      </c>
      <c r="R2189" s="363" t="s">
        <v>905</v>
      </c>
      <c r="S2189" s="363"/>
      <c r="T2189" s="365">
        <v>3802.03</v>
      </c>
      <c r="U2189" s="366">
        <v>15</v>
      </c>
      <c r="V2189" s="367">
        <v>45200</v>
      </c>
      <c r="W2189" s="367">
        <v>45930</v>
      </c>
      <c r="X2189" s="363" t="s">
        <v>3322</v>
      </c>
      <c r="Y2189" s="363"/>
      <c r="Z2189" s="363"/>
      <c r="AA2189" s="363"/>
      <c r="AB2189" s="363"/>
      <c r="AC2189" s="363" t="s">
        <v>1059</v>
      </c>
      <c r="AD2189" s="363" t="s">
        <v>304</v>
      </c>
      <c r="AE2189" s="367">
        <v>44957</v>
      </c>
      <c r="AF2189" s="362" t="s">
        <v>2592</v>
      </c>
      <c r="AG2189" s="364">
        <v>0.315133</v>
      </c>
      <c r="AH2189" s="364">
        <v>0.15</v>
      </c>
      <c r="AI2189" s="364">
        <v>0.25</v>
      </c>
      <c r="AJ2189" s="362" t="s">
        <v>0</v>
      </c>
      <c r="AK2189" s="368">
        <v>340.37</v>
      </c>
      <c r="AL2189" s="364">
        <v>0.62666666666666671</v>
      </c>
      <c r="AM2189" s="369"/>
      <c r="AN2189" s="370">
        <v>17</v>
      </c>
      <c r="AO2189" s="371" t="s">
        <v>305</v>
      </c>
      <c r="AP2189" s="371" t="s">
        <v>0</v>
      </c>
      <c r="AQ2189" s="371" t="s">
        <v>306</v>
      </c>
      <c r="AR2189" s="372" t="s">
        <v>0</v>
      </c>
      <c r="AS2189" s="372"/>
      <c r="AT2189" s="363"/>
    </row>
    <row r="2190" spans="1:46" x14ac:dyDescent="0.3">
      <c r="A2190" s="362" t="s">
        <v>1540</v>
      </c>
      <c r="B2190" s="363" t="s">
        <v>308</v>
      </c>
      <c r="C2190" s="363" t="s">
        <v>1058</v>
      </c>
      <c r="D2190" s="363" t="s">
        <v>778</v>
      </c>
      <c r="E2190" s="363" t="s">
        <v>297</v>
      </c>
      <c r="F2190" s="363" t="s">
        <v>1044</v>
      </c>
      <c r="G2190" s="363" t="s">
        <v>635</v>
      </c>
      <c r="H2190" s="363" t="s">
        <v>1243</v>
      </c>
      <c r="I2190" s="363" t="s">
        <v>1053</v>
      </c>
      <c r="J2190" s="363"/>
      <c r="K2190" s="363" t="s">
        <v>1059</v>
      </c>
      <c r="L2190" s="364">
        <v>982.85</v>
      </c>
      <c r="M2190" s="365">
        <v>800</v>
      </c>
      <c r="N2190" s="364">
        <v>882.48</v>
      </c>
      <c r="O2190" s="363" t="s">
        <v>1534</v>
      </c>
      <c r="P2190" s="363"/>
      <c r="Q2190" s="363" t="s">
        <v>300</v>
      </c>
      <c r="R2190" s="363" t="s">
        <v>905</v>
      </c>
      <c r="S2190" s="363"/>
      <c r="T2190" s="365">
        <v>3644.31</v>
      </c>
      <c r="U2190" s="366">
        <v>15</v>
      </c>
      <c r="V2190" s="367">
        <v>45200</v>
      </c>
      <c r="W2190" s="367">
        <v>45930</v>
      </c>
      <c r="X2190" s="363" t="s">
        <v>3322</v>
      </c>
      <c r="Y2190" s="363"/>
      <c r="Z2190" s="363"/>
      <c r="AA2190" s="363"/>
      <c r="AB2190" s="363"/>
      <c r="AC2190" s="363" t="s">
        <v>1059</v>
      </c>
      <c r="AD2190" s="363" t="s">
        <v>304</v>
      </c>
      <c r="AE2190" s="367">
        <v>44957</v>
      </c>
      <c r="AF2190" s="362" t="s">
        <v>2592</v>
      </c>
      <c r="AG2190" s="364">
        <v>0.31499100000000002</v>
      </c>
      <c r="AH2190" s="364">
        <v>0.14000000000000001</v>
      </c>
      <c r="AI2190" s="364">
        <v>0.26</v>
      </c>
      <c r="AJ2190" s="362" t="s">
        <v>0</v>
      </c>
      <c r="AK2190" s="368">
        <v>333</v>
      </c>
      <c r="AL2190" s="364">
        <v>0.60933333333333339</v>
      </c>
      <c r="AM2190" s="369"/>
      <c r="AN2190" s="370">
        <v>17</v>
      </c>
      <c r="AO2190" s="371" t="s">
        <v>305</v>
      </c>
      <c r="AP2190" s="371" t="s">
        <v>0</v>
      </c>
      <c r="AQ2190" s="371" t="s">
        <v>306</v>
      </c>
      <c r="AR2190" s="372" t="s">
        <v>0</v>
      </c>
      <c r="AS2190" s="372"/>
      <c r="AT2190" s="363"/>
    </row>
    <row r="2191" spans="1:46" x14ac:dyDescent="0.3">
      <c r="A2191" s="362" t="s">
        <v>1541</v>
      </c>
      <c r="B2191" s="363" t="s">
        <v>294</v>
      </c>
      <c r="C2191" s="363" t="s">
        <v>1058</v>
      </c>
      <c r="D2191" s="363" t="s">
        <v>778</v>
      </c>
      <c r="E2191" s="363" t="s">
        <v>297</v>
      </c>
      <c r="F2191" s="363" t="s">
        <v>1044</v>
      </c>
      <c r="G2191" s="363" t="s">
        <v>635</v>
      </c>
      <c r="H2191" s="363" t="s">
        <v>1243</v>
      </c>
      <c r="I2191" s="363" t="s">
        <v>1053</v>
      </c>
      <c r="J2191" s="363"/>
      <c r="K2191" s="363" t="s">
        <v>1059</v>
      </c>
      <c r="L2191" s="364">
        <v>1877.02</v>
      </c>
      <c r="M2191" s="365">
        <v>800</v>
      </c>
      <c r="N2191" s="364">
        <v>1684.54</v>
      </c>
      <c r="O2191" s="363" t="s">
        <v>1534</v>
      </c>
      <c r="P2191" s="363"/>
      <c r="Q2191" s="363" t="s">
        <v>300</v>
      </c>
      <c r="R2191" s="363" t="s">
        <v>905</v>
      </c>
      <c r="S2191" s="363"/>
      <c r="T2191" s="365">
        <v>3644.31</v>
      </c>
      <c r="U2191" s="366">
        <v>15</v>
      </c>
      <c r="V2191" s="367">
        <v>45200</v>
      </c>
      <c r="W2191" s="367">
        <v>45930</v>
      </c>
      <c r="X2191" s="363" t="s">
        <v>3322</v>
      </c>
      <c r="Y2191" s="363"/>
      <c r="Z2191" s="363"/>
      <c r="AA2191" s="363"/>
      <c r="AB2191" s="363"/>
      <c r="AC2191" s="363" t="s">
        <v>1059</v>
      </c>
      <c r="AD2191" s="363" t="s">
        <v>304</v>
      </c>
      <c r="AE2191" s="367">
        <v>44957</v>
      </c>
      <c r="AF2191" s="362" t="s">
        <v>2592</v>
      </c>
      <c r="AG2191" s="364">
        <v>0.67632499999999995</v>
      </c>
      <c r="AH2191" s="364">
        <v>0.28000000000000003</v>
      </c>
      <c r="AI2191" s="364">
        <v>0.34</v>
      </c>
      <c r="AJ2191" s="362" t="s">
        <v>0</v>
      </c>
      <c r="AK2191" s="368">
        <v>168.19</v>
      </c>
      <c r="AL2191" s="364">
        <v>1.1640000000000001</v>
      </c>
      <c r="AM2191" s="369"/>
      <c r="AN2191" s="370">
        <v>17</v>
      </c>
      <c r="AO2191" s="371" t="s">
        <v>305</v>
      </c>
      <c r="AP2191" s="371" t="s">
        <v>0</v>
      </c>
      <c r="AQ2191" s="371" t="s">
        <v>306</v>
      </c>
      <c r="AR2191" s="372" t="s">
        <v>0</v>
      </c>
      <c r="AS2191" s="372"/>
      <c r="AT2191" s="363"/>
    </row>
    <row r="2192" spans="1:46" x14ac:dyDescent="0.3">
      <c r="A2192" s="362" t="s">
        <v>1542</v>
      </c>
      <c r="B2192" s="363" t="s">
        <v>310</v>
      </c>
      <c r="C2192" s="363" t="s">
        <v>1058</v>
      </c>
      <c r="D2192" s="363" t="s">
        <v>778</v>
      </c>
      <c r="E2192" s="363" t="s">
        <v>297</v>
      </c>
      <c r="F2192" s="363" t="s">
        <v>1044</v>
      </c>
      <c r="G2192" s="363" t="s">
        <v>635</v>
      </c>
      <c r="H2192" s="363" t="s">
        <v>1243</v>
      </c>
      <c r="I2192" s="363" t="s">
        <v>1053</v>
      </c>
      <c r="J2192" s="363"/>
      <c r="K2192" s="363" t="s">
        <v>1059</v>
      </c>
      <c r="L2192" s="364">
        <v>953.83</v>
      </c>
      <c r="M2192" s="365">
        <v>800</v>
      </c>
      <c r="N2192" s="364">
        <v>856.42</v>
      </c>
      <c r="O2192" s="363" t="s">
        <v>1534</v>
      </c>
      <c r="P2192" s="363"/>
      <c r="Q2192" s="363" t="s">
        <v>300</v>
      </c>
      <c r="R2192" s="363" t="s">
        <v>905</v>
      </c>
      <c r="S2192" s="363"/>
      <c r="T2192" s="365">
        <v>3906.22</v>
      </c>
      <c r="U2192" s="366">
        <v>15</v>
      </c>
      <c r="V2192" s="367">
        <v>45200</v>
      </c>
      <c r="W2192" s="367">
        <v>45930</v>
      </c>
      <c r="X2192" s="363" t="s">
        <v>3322</v>
      </c>
      <c r="Y2192" s="363"/>
      <c r="Z2192" s="363"/>
      <c r="AA2192" s="363"/>
      <c r="AB2192" s="363"/>
      <c r="AC2192" s="363" t="s">
        <v>1059</v>
      </c>
      <c r="AD2192" s="363" t="s">
        <v>304</v>
      </c>
      <c r="AE2192" s="367">
        <v>44957</v>
      </c>
      <c r="AF2192" s="362" t="s">
        <v>2592</v>
      </c>
      <c r="AG2192" s="364">
        <v>0.271679</v>
      </c>
      <c r="AH2192" s="364">
        <v>0.13</v>
      </c>
      <c r="AI2192" s="364">
        <v>0.34</v>
      </c>
      <c r="AJ2192" s="362" t="s">
        <v>0</v>
      </c>
      <c r="AK2192" s="368">
        <v>304.58</v>
      </c>
      <c r="AL2192" s="364">
        <v>0.59133333333333327</v>
      </c>
      <c r="AM2192" s="369"/>
      <c r="AN2192" s="370">
        <v>17</v>
      </c>
      <c r="AO2192" s="371" t="s">
        <v>305</v>
      </c>
      <c r="AP2192" s="371" t="s">
        <v>0</v>
      </c>
      <c r="AQ2192" s="371" t="s">
        <v>306</v>
      </c>
      <c r="AR2192" s="372" t="s">
        <v>0</v>
      </c>
      <c r="AS2192" s="372"/>
      <c r="AT2192" s="363"/>
    </row>
    <row r="2193" spans="1:46" x14ac:dyDescent="0.3">
      <c r="A2193" s="362" t="s">
        <v>1605</v>
      </c>
      <c r="B2193" s="363" t="s">
        <v>294</v>
      </c>
      <c r="C2193" s="363" t="s">
        <v>295</v>
      </c>
      <c r="D2193" s="363" t="s">
        <v>778</v>
      </c>
      <c r="E2193" s="363" t="s">
        <v>297</v>
      </c>
      <c r="F2193" s="363" t="s">
        <v>1044</v>
      </c>
      <c r="G2193" s="363" t="s">
        <v>586</v>
      </c>
      <c r="H2193" s="363" t="s">
        <v>1091</v>
      </c>
      <c r="I2193" s="363" t="s">
        <v>1089</v>
      </c>
      <c r="J2193" s="363" t="s">
        <v>1093</v>
      </c>
      <c r="K2193" s="363" t="s">
        <v>1119</v>
      </c>
      <c r="L2193" s="364">
        <v>194.09</v>
      </c>
      <c r="M2193" s="365">
        <v>140</v>
      </c>
      <c r="N2193" s="364">
        <v>173.67</v>
      </c>
      <c r="O2193" s="363" t="s">
        <v>1606</v>
      </c>
      <c r="P2193" s="363"/>
      <c r="Q2193" s="363" t="s">
        <v>319</v>
      </c>
      <c r="R2193" s="363" t="s">
        <v>1091</v>
      </c>
      <c r="S2193" s="363"/>
      <c r="T2193" s="365">
        <v>240.35</v>
      </c>
      <c r="U2193" s="366">
        <v>7</v>
      </c>
      <c r="V2193" s="367">
        <v>45200</v>
      </c>
      <c r="W2193" s="367">
        <v>45930</v>
      </c>
      <c r="X2193" s="363"/>
      <c r="Y2193" s="363"/>
      <c r="Z2193" s="363"/>
      <c r="AA2193" s="363"/>
      <c r="AB2193" s="363"/>
      <c r="AC2193" s="363"/>
      <c r="AD2193" s="363" t="s">
        <v>304</v>
      </c>
      <c r="AE2193" s="367">
        <v>44669</v>
      </c>
      <c r="AF2193" s="362" t="s">
        <v>3264</v>
      </c>
      <c r="AG2193" s="364">
        <v>0.100299</v>
      </c>
      <c r="AH2193" s="364">
        <v>0.03</v>
      </c>
      <c r="AI2193" s="364">
        <v>0.27</v>
      </c>
      <c r="AJ2193" s="362" t="s">
        <v>0</v>
      </c>
      <c r="AK2193" s="368">
        <v>181.3</v>
      </c>
      <c r="AL2193" s="364">
        <v>0.36199999999999999</v>
      </c>
      <c r="AM2193" s="369"/>
      <c r="AN2193" s="370">
        <v>4</v>
      </c>
      <c r="AO2193" s="371" t="s">
        <v>305</v>
      </c>
      <c r="AP2193" s="371" t="s">
        <v>0</v>
      </c>
      <c r="AQ2193" s="371" t="s">
        <v>306</v>
      </c>
      <c r="AR2193" s="372" t="s">
        <v>0</v>
      </c>
      <c r="AS2193" s="372"/>
      <c r="AT2193" s="363"/>
    </row>
    <row r="2194" spans="1:46" x14ac:dyDescent="0.3">
      <c r="A2194" s="362" t="s">
        <v>1607</v>
      </c>
      <c r="B2194" s="363" t="s">
        <v>294</v>
      </c>
      <c r="C2194" s="363" t="s">
        <v>295</v>
      </c>
      <c r="D2194" s="363" t="s">
        <v>778</v>
      </c>
      <c r="E2194" s="363" t="s">
        <v>297</v>
      </c>
      <c r="F2194" s="363" t="s">
        <v>1044</v>
      </c>
      <c r="G2194" s="363" t="s">
        <v>586</v>
      </c>
      <c r="H2194" s="363" t="s">
        <v>1091</v>
      </c>
      <c r="I2194" s="363" t="s">
        <v>1089</v>
      </c>
      <c r="J2194" s="363" t="s">
        <v>182</v>
      </c>
      <c r="K2194" s="363" t="s">
        <v>1119</v>
      </c>
      <c r="L2194" s="364">
        <v>398.37</v>
      </c>
      <c r="M2194" s="365">
        <v>140</v>
      </c>
      <c r="N2194" s="364">
        <v>356.44</v>
      </c>
      <c r="O2194" s="363" t="s">
        <v>1608</v>
      </c>
      <c r="P2194" s="363"/>
      <c r="Q2194" s="363" t="s">
        <v>319</v>
      </c>
      <c r="R2194" s="363" t="s">
        <v>1091</v>
      </c>
      <c r="S2194" s="363"/>
      <c r="T2194" s="365">
        <v>240.35</v>
      </c>
      <c r="U2194" s="366">
        <v>7</v>
      </c>
      <c r="V2194" s="367">
        <v>45200</v>
      </c>
      <c r="W2194" s="367">
        <v>45930</v>
      </c>
      <c r="X2194" s="363"/>
      <c r="Y2194" s="363"/>
      <c r="Z2194" s="363"/>
      <c r="AA2194" s="363"/>
      <c r="AB2194" s="363"/>
      <c r="AC2194" s="363"/>
      <c r="AD2194" s="363" t="s">
        <v>304</v>
      </c>
      <c r="AE2194" s="367">
        <v>44669</v>
      </c>
      <c r="AF2194" s="362" t="s">
        <v>3264</v>
      </c>
      <c r="AG2194" s="364">
        <v>0.20585700000000001</v>
      </c>
      <c r="AH2194" s="364">
        <v>7.0000000000000007E-2</v>
      </c>
      <c r="AI2194" s="364">
        <v>0.74</v>
      </c>
      <c r="AJ2194" s="362" t="s">
        <v>0</v>
      </c>
      <c r="AK2194" s="368">
        <v>48.25</v>
      </c>
      <c r="AL2194" s="364">
        <v>0.74</v>
      </c>
      <c r="AM2194" s="369"/>
      <c r="AN2194" s="370">
        <v>4</v>
      </c>
      <c r="AO2194" s="371" t="s">
        <v>305</v>
      </c>
      <c r="AP2194" s="371" t="s">
        <v>0</v>
      </c>
      <c r="AQ2194" s="371" t="s">
        <v>306</v>
      </c>
      <c r="AR2194" s="372" t="s">
        <v>0</v>
      </c>
      <c r="AS2194" s="372"/>
      <c r="AT2194" s="363"/>
    </row>
    <row r="2195" spans="1:46" x14ac:dyDescent="0.3">
      <c r="A2195" s="362" t="s">
        <v>1609</v>
      </c>
      <c r="B2195" s="363" t="s">
        <v>308</v>
      </c>
      <c r="C2195" s="363" t="s">
        <v>295</v>
      </c>
      <c r="D2195" s="363" t="s">
        <v>778</v>
      </c>
      <c r="E2195" s="363" t="s">
        <v>297</v>
      </c>
      <c r="F2195" s="363" t="s">
        <v>1044</v>
      </c>
      <c r="G2195" s="363" t="s">
        <v>586</v>
      </c>
      <c r="H2195" s="363" t="s">
        <v>1091</v>
      </c>
      <c r="I2195" s="363" t="s">
        <v>1089</v>
      </c>
      <c r="J2195" s="363" t="s">
        <v>1093</v>
      </c>
      <c r="K2195" s="363" t="s">
        <v>1119</v>
      </c>
      <c r="L2195" s="364">
        <v>218.34</v>
      </c>
      <c r="M2195" s="365">
        <v>140</v>
      </c>
      <c r="N2195" s="364">
        <v>195.36</v>
      </c>
      <c r="O2195" s="363" t="s">
        <v>1606</v>
      </c>
      <c r="P2195" s="363"/>
      <c r="Q2195" s="363" t="s">
        <v>319</v>
      </c>
      <c r="R2195" s="363" t="s">
        <v>1091</v>
      </c>
      <c r="S2195" s="363"/>
      <c r="T2195" s="365">
        <v>222.03</v>
      </c>
      <c r="U2195" s="366">
        <v>5</v>
      </c>
      <c r="V2195" s="367">
        <v>45200</v>
      </c>
      <c r="W2195" s="367">
        <v>45930</v>
      </c>
      <c r="X2195" s="363"/>
      <c r="Y2195" s="363"/>
      <c r="Z2195" s="363"/>
      <c r="AA2195" s="363"/>
      <c r="AB2195" s="363"/>
      <c r="AC2195" s="363"/>
      <c r="AD2195" s="363" t="s">
        <v>304</v>
      </c>
      <c r="AE2195" s="367">
        <v>44669</v>
      </c>
      <c r="AF2195" s="362" t="s">
        <v>2839</v>
      </c>
      <c r="AG2195" s="364">
        <v>0.112827</v>
      </c>
      <c r="AH2195" s="364">
        <v>0.04</v>
      </c>
      <c r="AI2195" s="364">
        <v>0.3</v>
      </c>
      <c r="AJ2195" s="362" t="s">
        <v>0</v>
      </c>
      <c r="AK2195" s="368">
        <v>158.13999999999999</v>
      </c>
      <c r="AL2195" s="364">
        <v>0.40599999999999997</v>
      </c>
      <c r="AM2195" s="369"/>
      <c r="AN2195" s="370">
        <v>4</v>
      </c>
      <c r="AO2195" s="371" t="s">
        <v>305</v>
      </c>
      <c r="AP2195" s="371" t="s">
        <v>0</v>
      </c>
      <c r="AQ2195" s="371" t="s">
        <v>306</v>
      </c>
      <c r="AR2195" s="372" t="s">
        <v>0</v>
      </c>
      <c r="AS2195" s="372"/>
      <c r="AT2195" s="363"/>
    </row>
    <row r="2196" spans="1:46" x14ac:dyDescent="0.3">
      <c r="A2196" s="362" t="s">
        <v>1610</v>
      </c>
      <c r="B2196" s="363" t="s">
        <v>308</v>
      </c>
      <c r="C2196" s="363" t="s">
        <v>295</v>
      </c>
      <c r="D2196" s="363" t="s">
        <v>778</v>
      </c>
      <c r="E2196" s="363" t="s">
        <v>297</v>
      </c>
      <c r="F2196" s="363" t="s">
        <v>1044</v>
      </c>
      <c r="G2196" s="363" t="s">
        <v>586</v>
      </c>
      <c r="H2196" s="363" t="s">
        <v>1091</v>
      </c>
      <c r="I2196" s="363" t="s">
        <v>1089</v>
      </c>
      <c r="J2196" s="363" t="s">
        <v>182</v>
      </c>
      <c r="K2196" s="363" t="s">
        <v>1119</v>
      </c>
      <c r="L2196" s="364">
        <v>418.46</v>
      </c>
      <c r="M2196" s="365">
        <v>140</v>
      </c>
      <c r="N2196" s="364">
        <v>374.42</v>
      </c>
      <c r="O2196" s="363" t="s">
        <v>1608</v>
      </c>
      <c r="P2196" s="363"/>
      <c r="Q2196" s="363" t="s">
        <v>319</v>
      </c>
      <c r="R2196" s="363" t="s">
        <v>1091</v>
      </c>
      <c r="S2196" s="363"/>
      <c r="T2196" s="365">
        <v>294.25</v>
      </c>
      <c r="U2196" s="366">
        <v>7</v>
      </c>
      <c r="V2196" s="367">
        <v>45200</v>
      </c>
      <c r="W2196" s="367">
        <v>45930</v>
      </c>
      <c r="X2196" s="363"/>
      <c r="Y2196" s="363"/>
      <c r="Z2196" s="363"/>
      <c r="AA2196" s="363"/>
      <c r="AB2196" s="363"/>
      <c r="AC2196" s="363"/>
      <c r="AD2196" s="363" t="s">
        <v>304</v>
      </c>
      <c r="AE2196" s="367">
        <v>44669</v>
      </c>
      <c r="AF2196" s="362" t="s">
        <v>3264</v>
      </c>
      <c r="AG2196" s="364">
        <v>0.21623999999999999</v>
      </c>
      <c r="AH2196" s="364">
        <v>7.0000000000000007E-2</v>
      </c>
      <c r="AI2196" s="364">
        <v>0.78</v>
      </c>
      <c r="AJ2196" s="362" t="s">
        <v>0</v>
      </c>
      <c r="AK2196" s="368">
        <v>44.62</v>
      </c>
      <c r="AL2196" s="364">
        <v>0.77800000000000002</v>
      </c>
      <c r="AM2196" s="369"/>
      <c r="AN2196" s="370">
        <v>4</v>
      </c>
      <c r="AO2196" s="371" t="s">
        <v>305</v>
      </c>
      <c r="AP2196" s="371" t="s">
        <v>0</v>
      </c>
      <c r="AQ2196" s="371" t="s">
        <v>306</v>
      </c>
      <c r="AR2196" s="372" t="s">
        <v>0</v>
      </c>
      <c r="AS2196" s="372"/>
      <c r="AT2196" s="363"/>
    </row>
    <row r="2197" spans="1:46" x14ac:dyDescent="0.3">
      <c r="A2197" s="362" t="s">
        <v>1611</v>
      </c>
      <c r="B2197" s="363" t="s">
        <v>310</v>
      </c>
      <c r="C2197" s="363" t="s">
        <v>295</v>
      </c>
      <c r="D2197" s="363" t="s">
        <v>778</v>
      </c>
      <c r="E2197" s="363" t="s">
        <v>297</v>
      </c>
      <c r="F2197" s="363" t="s">
        <v>1044</v>
      </c>
      <c r="G2197" s="363" t="s">
        <v>586</v>
      </c>
      <c r="H2197" s="363" t="s">
        <v>1091</v>
      </c>
      <c r="I2197" s="363" t="s">
        <v>1089</v>
      </c>
      <c r="J2197" s="363" t="s">
        <v>1093</v>
      </c>
      <c r="K2197" s="363" t="s">
        <v>1119</v>
      </c>
      <c r="L2197" s="364">
        <v>204.98</v>
      </c>
      <c r="M2197" s="365">
        <v>140</v>
      </c>
      <c r="N2197" s="364">
        <v>183.41</v>
      </c>
      <c r="O2197" s="363" t="s">
        <v>1606</v>
      </c>
      <c r="P2197" s="363"/>
      <c r="Q2197" s="363" t="s">
        <v>319</v>
      </c>
      <c r="R2197" s="363" t="s">
        <v>1091</v>
      </c>
      <c r="S2197" s="363"/>
      <c r="T2197" s="365">
        <v>294.25</v>
      </c>
      <c r="U2197" s="366">
        <v>5</v>
      </c>
      <c r="V2197" s="367">
        <v>45200</v>
      </c>
      <c r="W2197" s="367">
        <v>45930</v>
      </c>
      <c r="X2197" s="363"/>
      <c r="Y2197" s="363"/>
      <c r="Z2197" s="363"/>
      <c r="AA2197" s="363"/>
      <c r="AB2197" s="363"/>
      <c r="AC2197" s="363"/>
      <c r="AD2197" s="363" t="s">
        <v>304</v>
      </c>
      <c r="AE2197" s="367">
        <v>44669</v>
      </c>
      <c r="AF2197" s="362" t="s">
        <v>2839</v>
      </c>
      <c r="AG2197" s="364">
        <v>0.105922</v>
      </c>
      <c r="AH2197" s="364">
        <v>0.03</v>
      </c>
      <c r="AI2197" s="364">
        <v>0.28000000000000003</v>
      </c>
      <c r="AJ2197" s="362" t="s">
        <v>0</v>
      </c>
      <c r="AK2197" s="368">
        <v>170.22</v>
      </c>
      <c r="AL2197" s="364">
        <v>0.38200000000000001</v>
      </c>
      <c r="AM2197" s="369"/>
      <c r="AN2197" s="370">
        <v>4</v>
      </c>
      <c r="AO2197" s="371" t="s">
        <v>305</v>
      </c>
      <c r="AP2197" s="371" t="s">
        <v>0</v>
      </c>
      <c r="AQ2197" s="371" t="s">
        <v>306</v>
      </c>
      <c r="AR2197" s="372" t="s">
        <v>0</v>
      </c>
      <c r="AS2197" s="372"/>
      <c r="AT2197" s="363"/>
    </row>
    <row r="2198" spans="1:46" x14ac:dyDescent="0.3">
      <c r="A2198" s="362" t="s">
        <v>1612</v>
      </c>
      <c r="B2198" s="363" t="s">
        <v>310</v>
      </c>
      <c r="C2198" s="363" t="s">
        <v>295</v>
      </c>
      <c r="D2198" s="363" t="s">
        <v>778</v>
      </c>
      <c r="E2198" s="363" t="s">
        <v>297</v>
      </c>
      <c r="F2198" s="363" t="s">
        <v>1044</v>
      </c>
      <c r="G2198" s="363" t="s">
        <v>586</v>
      </c>
      <c r="H2198" s="363" t="s">
        <v>1091</v>
      </c>
      <c r="I2198" s="363" t="s">
        <v>1089</v>
      </c>
      <c r="J2198" s="363" t="s">
        <v>182</v>
      </c>
      <c r="K2198" s="363" t="s">
        <v>1119</v>
      </c>
      <c r="L2198" s="364">
        <v>337.87</v>
      </c>
      <c r="M2198" s="365">
        <v>140</v>
      </c>
      <c r="N2198" s="364">
        <v>302.31</v>
      </c>
      <c r="O2198" s="363" t="s">
        <v>1608</v>
      </c>
      <c r="P2198" s="363"/>
      <c r="Q2198" s="363" t="s">
        <v>319</v>
      </c>
      <c r="R2198" s="363" t="s">
        <v>1091</v>
      </c>
      <c r="S2198" s="363"/>
      <c r="T2198" s="365">
        <v>165.03</v>
      </c>
      <c r="U2198" s="366">
        <v>7</v>
      </c>
      <c r="V2198" s="367">
        <v>45200</v>
      </c>
      <c r="W2198" s="367">
        <v>45930</v>
      </c>
      <c r="X2198" s="363"/>
      <c r="Y2198" s="363"/>
      <c r="Z2198" s="363"/>
      <c r="AA2198" s="363"/>
      <c r="AB2198" s="363"/>
      <c r="AC2198" s="363"/>
      <c r="AD2198" s="363" t="s">
        <v>304</v>
      </c>
      <c r="AE2198" s="367">
        <v>44669</v>
      </c>
      <c r="AF2198" s="362" t="s">
        <v>3264</v>
      </c>
      <c r="AG2198" s="364">
        <v>0.174595</v>
      </c>
      <c r="AH2198" s="364">
        <v>0.06</v>
      </c>
      <c r="AI2198" s="364">
        <v>0.63</v>
      </c>
      <c r="AJ2198" s="362" t="s">
        <v>0</v>
      </c>
      <c r="AK2198" s="368">
        <v>61.77</v>
      </c>
      <c r="AL2198" s="364">
        <v>0.628</v>
      </c>
      <c r="AM2198" s="369"/>
      <c r="AN2198" s="370">
        <v>4</v>
      </c>
      <c r="AO2198" s="371" t="s">
        <v>305</v>
      </c>
      <c r="AP2198" s="371" t="s">
        <v>0</v>
      </c>
      <c r="AQ2198" s="371" t="s">
        <v>306</v>
      </c>
      <c r="AR2198" s="372" t="s">
        <v>0</v>
      </c>
      <c r="AS2198" s="372"/>
      <c r="AT2198" s="363"/>
    </row>
    <row r="2199" spans="1:46" x14ac:dyDescent="0.3">
      <c r="A2199" s="362" t="s">
        <v>2846</v>
      </c>
      <c r="B2199" s="363" t="s">
        <v>294</v>
      </c>
      <c r="C2199" s="363" t="s">
        <v>1058</v>
      </c>
      <c r="D2199" s="363" t="s">
        <v>778</v>
      </c>
      <c r="E2199" s="363" t="s">
        <v>297</v>
      </c>
      <c r="F2199" s="363" t="s">
        <v>1044</v>
      </c>
      <c r="G2199" s="363" t="s">
        <v>635</v>
      </c>
      <c r="H2199" s="363" t="s">
        <v>2685</v>
      </c>
      <c r="I2199" s="363" t="s">
        <v>1053</v>
      </c>
      <c r="J2199" s="363"/>
      <c r="K2199" s="363" t="s">
        <v>1059</v>
      </c>
      <c r="L2199" s="364">
        <v>1448</v>
      </c>
      <c r="M2199" s="365">
        <v>800</v>
      </c>
      <c r="N2199" s="364">
        <v>1300</v>
      </c>
      <c r="O2199" s="363" t="s">
        <v>3204</v>
      </c>
      <c r="P2199" s="363"/>
      <c r="Q2199" s="363" t="s">
        <v>300</v>
      </c>
      <c r="R2199" s="363" t="s">
        <v>1544</v>
      </c>
      <c r="S2199" s="363"/>
      <c r="T2199" s="365">
        <v>3999.58</v>
      </c>
      <c r="U2199" s="366">
        <v>15</v>
      </c>
      <c r="V2199" s="367">
        <v>45383</v>
      </c>
      <c r="W2199" s="367">
        <v>45930</v>
      </c>
      <c r="X2199" s="363" t="s">
        <v>2813</v>
      </c>
      <c r="Y2199" s="363"/>
      <c r="Z2199" s="363"/>
      <c r="AA2199" s="363"/>
      <c r="AB2199" s="363"/>
      <c r="AC2199" s="363" t="s">
        <v>1059</v>
      </c>
      <c r="AD2199" s="363" t="s">
        <v>304</v>
      </c>
      <c r="AE2199" s="367">
        <v>44669</v>
      </c>
      <c r="AF2199" s="362" t="s">
        <v>2819</v>
      </c>
      <c r="AG2199" s="364">
        <v>0.22</v>
      </c>
      <c r="AH2199" s="364">
        <v>0.22</v>
      </c>
      <c r="AI2199" s="364">
        <v>0.18</v>
      </c>
      <c r="AJ2199" s="362" t="s">
        <v>0</v>
      </c>
      <c r="AK2199" s="368">
        <v>261.77</v>
      </c>
      <c r="AL2199" s="364">
        <v>0.89800000000000002</v>
      </c>
      <c r="AM2199" s="369"/>
      <c r="AN2199" s="370">
        <v>17</v>
      </c>
      <c r="AO2199" s="371" t="s">
        <v>305</v>
      </c>
      <c r="AP2199" s="371" t="s">
        <v>0</v>
      </c>
      <c r="AQ2199" s="371" t="s">
        <v>306</v>
      </c>
      <c r="AR2199" s="372" t="s">
        <v>0</v>
      </c>
      <c r="AS2199" s="372"/>
      <c r="AT2199" s="363"/>
    </row>
    <row r="2200" spans="1:46" x14ac:dyDescent="0.3">
      <c r="A2200" s="362" t="s">
        <v>2847</v>
      </c>
      <c r="B2200" s="363" t="s">
        <v>294</v>
      </c>
      <c r="C2200" s="363" t="s">
        <v>1066</v>
      </c>
      <c r="D2200" s="363" t="s">
        <v>778</v>
      </c>
      <c r="E2200" s="363" t="s">
        <v>297</v>
      </c>
      <c r="F2200" s="363" t="s">
        <v>1044</v>
      </c>
      <c r="G2200" s="363" t="s">
        <v>635</v>
      </c>
      <c r="H2200" s="363" t="s">
        <v>2685</v>
      </c>
      <c r="I2200" s="363" t="s">
        <v>1053</v>
      </c>
      <c r="J2200" s="363"/>
      <c r="K2200" s="363" t="s">
        <v>1059</v>
      </c>
      <c r="L2200" s="364">
        <v>1448</v>
      </c>
      <c r="M2200" s="365">
        <v>800</v>
      </c>
      <c r="N2200" s="364">
        <v>1300</v>
      </c>
      <c r="O2200" s="363" t="s">
        <v>3204</v>
      </c>
      <c r="P2200" s="363"/>
      <c r="Q2200" s="363" t="s">
        <v>300</v>
      </c>
      <c r="R2200" s="363" t="s">
        <v>1544</v>
      </c>
      <c r="S2200" s="363"/>
      <c r="T2200" s="365">
        <v>3999.58</v>
      </c>
      <c r="U2200" s="366">
        <v>15</v>
      </c>
      <c r="V2200" s="367">
        <v>45383</v>
      </c>
      <c r="W2200" s="367">
        <v>45930</v>
      </c>
      <c r="X2200" s="363" t="s">
        <v>2813</v>
      </c>
      <c r="Y2200" s="363"/>
      <c r="Z2200" s="363"/>
      <c r="AA2200" s="363"/>
      <c r="AB2200" s="363"/>
      <c r="AC2200" s="363" t="s">
        <v>1059</v>
      </c>
      <c r="AD2200" s="363" t="s">
        <v>304</v>
      </c>
      <c r="AE2200" s="367">
        <v>44669</v>
      </c>
      <c r="AF2200" s="362" t="s">
        <v>2819</v>
      </c>
      <c r="AG2200" s="364">
        <v>0.22</v>
      </c>
      <c r="AH2200" s="364">
        <v>0.22</v>
      </c>
      <c r="AI2200" s="364">
        <v>0.18</v>
      </c>
      <c r="AJ2200" s="362" t="s">
        <v>0</v>
      </c>
      <c r="AK2200" s="368">
        <v>261.77</v>
      </c>
      <c r="AL2200" s="364">
        <v>0.89800000000000002</v>
      </c>
      <c r="AM2200" s="369"/>
      <c r="AN2200" s="370">
        <v>17</v>
      </c>
      <c r="AO2200" s="371" t="s">
        <v>305</v>
      </c>
      <c r="AP2200" s="371" t="s">
        <v>0</v>
      </c>
      <c r="AQ2200" s="371" t="s">
        <v>306</v>
      </c>
      <c r="AR2200" s="372" t="s">
        <v>0</v>
      </c>
      <c r="AS2200" s="372"/>
      <c r="AT2200" s="363"/>
    </row>
    <row r="2201" spans="1:46" x14ac:dyDescent="0.3">
      <c r="A2201" s="362" t="s">
        <v>2848</v>
      </c>
      <c r="B2201" s="363" t="s">
        <v>294</v>
      </c>
      <c r="C2201" s="363" t="s">
        <v>1062</v>
      </c>
      <c r="D2201" s="363" t="s">
        <v>778</v>
      </c>
      <c r="E2201" s="363" t="s">
        <v>297</v>
      </c>
      <c r="F2201" s="363" t="s">
        <v>1044</v>
      </c>
      <c r="G2201" s="363" t="s">
        <v>635</v>
      </c>
      <c r="H2201" s="363" t="s">
        <v>2685</v>
      </c>
      <c r="I2201" s="363" t="s">
        <v>1053</v>
      </c>
      <c r="J2201" s="363"/>
      <c r="K2201" s="363" t="s">
        <v>1059</v>
      </c>
      <c r="L2201" s="364">
        <v>1448</v>
      </c>
      <c r="M2201" s="365">
        <v>800</v>
      </c>
      <c r="N2201" s="364">
        <v>1300</v>
      </c>
      <c r="O2201" s="363" t="s">
        <v>3204</v>
      </c>
      <c r="P2201" s="363"/>
      <c r="Q2201" s="363" t="s">
        <v>300</v>
      </c>
      <c r="R2201" s="363" t="s">
        <v>1544</v>
      </c>
      <c r="S2201" s="363"/>
      <c r="T2201" s="365">
        <v>3999.58</v>
      </c>
      <c r="U2201" s="366">
        <v>15</v>
      </c>
      <c r="V2201" s="367">
        <v>45383</v>
      </c>
      <c r="W2201" s="367">
        <v>45930</v>
      </c>
      <c r="X2201" s="363" t="s">
        <v>2813</v>
      </c>
      <c r="Y2201" s="363"/>
      <c r="Z2201" s="363"/>
      <c r="AA2201" s="363"/>
      <c r="AB2201" s="363"/>
      <c r="AC2201" s="363" t="s">
        <v>1059</v>
      </c>
      <c r="AD2201" s="363" t="s">
        <v>304</v>
      </c>
      <c r="AE2201" s="367">
        <v>44669</v>
      </c>
      <c r="AF2201" s="362" t="s">
        <v>2819</v>
      </c>
      <c r="AG2201" s="364">
        <v>0.22</v>
      </c>
      <c r="AH2201" s="364">
        <v>0.22</v>
      </c>
      <c r="AI2201" s="364">
        <v>0.18</v>
      </c>
      <c r="AJ2201" s="362" t="s">
        <v>0</v>
      </c>
      <c r="AK2201" s="368">
        <v>261.77</v>
      </c>
      <c r="AL2201" s="364">
        <v>0.89800000000000002</v>
      </c>
      <c r="AM2201" s="369"/>
      <c r="AN2201" s="370">
        <v>17</v>
      </c>
      <c r="AO2201" s="371" t="s">
        <v>305</v>
      </c>
      <c r="AP2201" s="371" t="s">
        <v>0</v>
      </c>
      <c r="AQ2201" s="371" t="s">
        <v>306</v>
      </c>
      <c r="AR2201" s="372" t="s">
        <v>0</v>
      </c>
      <c r="AS2201" s="372"/>
      <c r="AT2201" s="363"/>
    </row>
    <row r="2202" spans="1:46" x14ac:dyDescent="0.3">
      <c r="A2202" s="362" t="s">
        <v>2849</v>
      </c>
      <c r="B2202" s="363" t="s">
        <v>308</v>
      </c>
      <c r="C2202" s="363" t="s">
        <v>1058</v>
      </c>
      <c r="D2202" s="363" t="s">
        <v>778</v>
      </c>
      <c r="E2202" s="363" t="s">
        <v>297</v>
      </c>
      <c r="F2202" s="363" t="s">
        <v>1044</v>
      </c>
      <c r="G2202" s="363" t="s">
        <v>635</v>
      </c>
      <c r="H2202" s="363" t="s">
        <v>2685</v>
      </c>
      <c r="I2202" s="363" t="s">
        <v>1053</v>
      </c>
      <c r="J2202" s="363"/>
      <c r="K2202" s="363" t="s">
        <v>1059</v>
      </c>
      <c r="L2202" s="364">
        <v>1448</v>
      </c>
      <c r="M2202" s="365">
        <v>800</v>
      </c>
      <c r="N2202" s="364">
        <v>1300</v>
      </c>
      <c r="O2202" s="363" t="s">
        <v>3204</v>
      </c>
      <c r="P2202" s="363"/>
      <c r="Q2202" s="363" t="s">
        <v>300</v>
      </c>
      <c r="R2202" s="363" t="s">
        <v>1544</v>
      </c>
      <c r="S2202" s="363"/>
      <c r="T2202" s="365">
        <v>3999.58</v>
      </c>
      <c r="U2202" s="366">
        <v>15</v>
      </c>
      <c r="V2202" s="367">
        <v>45383</v>
      </c>
      <c r="W2202" s="367">
        <v>45930</v>
      </c>
      <c r="X2202" s="363" t="s">
        <v>2813</v>
      </c>
      <c r="Y2202" s="363"/>
      <c r="Z2202" s="363"/>
      <c r="AA2202" s="363"/>
      <c r="AB2202" s="363"/>
      <c r="AC2202" s="363" t="s">
        <v>1059</v>
      </c>
      <c r="AD2202" s="363" t="s">
        <v>304</v>
      </c>
      <c r="AE2202" s="367">
        <v>44669</v>
      </c>
      <c r="AF2202" s="362" t="s">
        <v>2819</v>
      </c>
      <c r="AG2202" s="364">
        <v>0.21</v>
      </c>
      <c r="AH2202" s="364">
        <v>0.21</v>
      </c>
      <c r="AI2202" s="364">
        <v>0.18</v>
      </c>
      <c r="AJ2202" s="362" t="s">
        <v>0</v>
      </c>
      <c r="AK2202" s="368">
        <v>262.33</v>
      </c>
      <c r="AL2202" s="364">
        <v>0.89733333333333343</v>
      </c>
      <c r="AM2202" s="369"/>
      <c r="AN2202" s="370">
        <v>17</v>
      </c>
      <c r="AO2202" s="371" t="s">
        <v>305</v>
      </c>
      <c r="AP2202" s="371" t="s">
        <v>0</v>
      </c>
      <c r="AQ2202" s="371" t="s">
        <v>306</v>
      </c>
      <c r="AR2202" s="372" t="s">
        <v>0</v>
      </c>
      <c r="AS2202" s="372"/>
      <c r="AT2202" s="363"/>
    </row>
    <row r="2203" spans="1:46" x14ac:dyDescent="0.3">
      <c r="A2203" s="362" t="s">
        <v>2850</v>
      </c>
      <c r="B2203" s="363" t="s">
        <v>308</v>
      </c>
      <c r="C2203" s="363" t="s">
        <v>1066</v>
      </c>
      <c r="D2203" s="363" t="s">
        <v>778</v>
      </c>
      <c r="E2203" s="363" t="s">
        <v>297</v>
      </c>
      <c r="F2203" s="363" t="s">
        <v>1044</v>
      </c>
      <c r="G2203" s="363" t="s">
        <v>635</v>
      </c>
      <c r="H2203" s="363" t="s">
        <v>2685</v>
      </c>
      <c r="I2203" s="363" t="s">
        <v>1053</v>
      </c>
      <c r="J2203" s="363"/>
      <c r="K2203" s="363" t="s">
        <v>1059</v>
      </c>
      <c r="L2203" s="364">
        <v>1448</v>
      </c>
      <c r="M2203" s="365">
        <v>800</v>
      </c>
      <c r="N2203" s="364">
        <v>1300</v>
      </c>
      <c r="O2203" s="363" t="s">
        <v>3204</v>
      </c>
      <c r="P2203" s="363"/>
      <c r="Q2203" s="363" t="s">
        <v>300</v>
      </c>
      <c r="R2203" s="363" t="s">
        <v>1544</v>
      </c>
      <c r="S2203" s="363"/>
      <c r="T2203" s="365">
        <v>3999.58</v>
      </c>
      <c r="U2203" s="366">
        <v>15</v>
      </c>
      <c r="V2203" s="367">
        <v>45383</v>
      </c>
      <c r="W2203" s="367">
        <v>45930</v>
      </c>
      <c r="X2203" s="363" t="s">
        <v>2813</v>
      </c>
      <c r="Y2203" s="363"/>
      <c r="Z2203" s="363"/>
      <c r="AA2203" s="363"/>
      <c r="AB2203" s="363"/>
      <c r="AC2203" s="363" t="s">
        <v>1059</v>
      </c>
      <c r="AD2203" s="363" t="s">
        <v>304</v>
      </c>
      <c r="AE2203" s="367">
        <v>44669</v>
      </c>
      <c r="AF2203" s="362" t="s">
        <v>2819</v>
      </c>
      <c r="AG2203" s="364">
        <v>0.21</v>
      </c>
      <c r="AH2203" s="364">
        <v>0.21</v>
      </c>
      <c r="AI2203" s="364">
        <v>0.18</v>
      </c>
      <c r="AJ2203" s="362" t="s">
        <v>0</v>
      </c>
      <c r="AK2203" s="368">
        <v>262.33</v>
      </c>
      <c r="AL2203" s="364">
        <v>0.89733333333333343</v>
      </c>
      <c r="AM2203" s="369"/>
      <c r="AN2203" s="370">
        <v>17</v>
      </c>
      <c r="AO2203" s="371" t="s">
        <v>305</v>
      </c>
      <c r="AP2203" s="371" t="s">
        <v>0</v>
      </c>
      <c r="AQ2203" s="371" t="s">
        <v>306</v>
      </c>
      <c r="AR2203" s="372" t="s">
        <v>0</v>
      </c>
      <c r="AS2203" s="372"/>
      <c r="AT2203" s="363"/>
    </row>
    <row r="2204" spans="1:46" x14ac:dyDescent="0.3">
      <c r="A2204" s="362" t="s">
        <v>2851</v>
      </c>
      <c r="B2204" s="363" t="s">
        <v>308</v>
      </c>
      <c r="C2204" s="363" t="s">
        <v>1062</v>
      </c>
      <c r="D2204" s="363" t="s">
        <v>778</v>
      </c>
      <c r="E2204" s="363" t="s">
        <v>297</v>
      </c>
      <c r="F2204" s="363" t="s">
        <v>1044</v>
      </c>
      <c r="G2204" s="363" t="s">
        <v>635</v>
      </c>
      <c r="H2204" s="363" t="s">
        <v>2685</v>
      </c>
      <c r="I2204" s="363" t="s">
        <v>1053</v>
      </c>
      <c r="J2204" s="363"/>
      <c r="K2204" s="363" t="s">
        <v>1059</v>
      </c>
      <c r="L2204" s="364">
        <v>1448</v>
      </c>
      <c r="M2204" s="365">
        <v>800</v>
      </c>
      <c r="N2204" s="364">
        <v>1300</v>
      </c>
      <c r="O2204" s="363" t="s">
        <v>3204</v>
      </c>
      <c r="P2204" s="363"/>
      <c r="Q2204" s="363" t="s">
        <v>300</v>
      </c>
      <c r="R2204" s="363" t="s">
        <v>1544</v>
      </c>
      <c r="S2204" s="363"/>
      <c r="T2204" s="365">
        <v>3999.58</v>
      </c>
      <c r="U2204" s="366">
        <v>15</v>
      </c>
      <c r="V2204" s="367">
        <v>45383</v>
      </c>
      <c r="W2204" s="367">
        <v>45930</v>
      </c>
      <c r="X2204" s="363" t="s">
        <v>2813</v>
      </c>
      <c r="Y2204" s="363"/>
      <c r="Z2204" s="363"/>
      <c r="AA2204" s="363"/>
      <c r="AB2204" s="363"/>
      <c r="AC2204" s="363" t="s">
        <v>1059</v>
      </c>
      <c r="AD2204" s="363" t="s">
        <v>304</v>
      </c>
      <c r="AE2204" s="367">
        <v>44669</v>
      </c>
      <c r="AF2204" s="362" t="s">
        <v>2819</v>
      </c>
      <c r="AG2204" s="364">
        <v>0.21</v>
      </c>
      <c r="AH2204" s="364">
        <v>0.21</v>
      </c>
      <c r="AI2204" s="364">
        <v>0.18</v>
      </c>
      <c r="AJ2204" s="362" t="s">
        <v>0</v>
      </c>
      <c r="AK2204" s="368">
        <v>262.33</v>
      </c>
      <c r="AL2204" s="364">
        <v>0.89733333333333343</v>
      </c>
      <c r="AM2204" s="369"/>
      <c r="AN2204" s="370">
        <v>17</v>
      </c>
      <c r="AO2204" s="371" t="s">
        <v>305</v>
      </c>
      <c r="AP2204" s="371" t="s">
        <v>0</v>
      </c>
      <c r="AQ2204" s="371" t="s">
        <v>306</v>
      </c>
      <c r="AR2204" s="372" t="s">
        <v>0</v>
      </c>
      <c r="AS2204" s="372"/>
      <c r="AT2204" s="363"/>
    </row>
    <row r="2205" spans="1:46" x14ac:dyDescent="0.3">
      <c r="A2205" s="362" t="s">
        <v>2852</v>
      </c>
      <c r="B2205" s="363" t="s">
        <v>310</v>
      </c>
      <c r="C2205" s="363" t="s">
        <v>1058</v>
      </c>
      <c r="D2205" s="363" t="s">
        <v>778</v>
      </c>
      <c r="E2205" s="363" t="s">
        <v>297</v>
      </c>
      <c r="F2205" s="363" t="s">
        <v>1044</v>
      </c>
      <c r="G2205" s="363" t="s">
        <v>635</v>
      </c>
      <c r="H2205" s="363" t="s">
        <v>2685</v>
      </c>
      <c r="I2205" s="363" t="s">
        <v>1053</v>
      </c>
      <c r="J2205" s="363"/>
      <c r="K2205" s="363" t="s">
        <v>1059</v>
      </c>
      <c r="L2205" s="364">
        <v>1448</v>
      </c>
      <c r="M2205" s="365">
        <v>800</v>
      </c>
      <c r="N2205" s="364">
        <v>1300</v>
      </c>
      <c r="O2205" s="363" t="s">
        <v>3204</v>
      </c>
      <c r="P2205" s="363"/>
      <c r="Q2205" s="363" t="s">
        <v>300</v>
      </c>
      <c r="R2205" s="363" t="s">
        <v>1544</v>
      </c>
      <c r="S2205" s="363"/>
      <c r="T2205" s="365">
        <v>3999.58</v>
      </c>
      <c r="U2205" s="366">
        <v>15</v>
      </c>
      <c r="V2205" s="367">
        <v>45383</v>
      </c>
      <c r="W2205" s="367">
        <v>45930</v>
      </c>
      <c r="X2205" s="363" t="s">
        <v>2813</v>
      </c>
      <c r="Y2205" s="363"/>
      <c r="Z2205" s="363"/>
      <c r="AA2205" s="363"/>
      <c r="AB2205" s="363"/>
      <c r="AC2205" s="363" t="s">
        <v>1059</v>
      </c>
      <c r="AD2205" s="363" t="s">
        <v>304</v>
      </c>
      <c r="AE2205" s="367">
        <v>44669</v>
      </c>
      <c r="AF2205" s="362" t="s">
        <v>2819</v>
      </c>
      <c r="AG2205" s="364">
        <v>0.19</v>
      </c>
      <c r="AH2205" s="364">
        <v>0.19</v>
      </c>
      <c r="AI2205" s="364">
        <v>0.17</v>
      </c>
      <c r="AJ2205" s="362" t="s">
        <v>0</v>
      </c>
      <c r="AK2205" s="368">
        <v>264.04000000000002</v>
      </c>
      <c r="AL2205" s="364">
        <v>0.89733333333333343</v>
      </c>
      <c r="AM2205" s="369"/>
      <c r="AN2205" s="370">
        <v>17</v>
      </c>
      <c r="AO2205" s="371" t="s">
        <v>305</v>
      </c>
      <c r="AP2205" s="371" t="s">
        <v>0</v>
      </c>
      <c r="AQ2205" s="371" t="s">
        <v>306</v>
      </c>
      <c r="AR2205" s="372" t="s">
        <v>0</v>
      </c>
      <c r="AS2205" s="372"/>
      <c r="AT2205" s="363"/>
    </row>
    <row r="2206" spans="1:46" x14ac:dyDescent="0.3">
      <c r="A2206" s="362" t="s">
        <v>2853</v>
      </c>
      <c r="B2206" s="363" t="s">
        <v>310</v>
      </c>
      <c r="C2206" s="363" t="s">
        <v>1066</v>
      </c>
      <c r="D2206" s="363" t="s">
        <v>778</v>
      </c>
      <c r="E2206" s="363" t="s">
        <v>297</v>
      </c>
      <c r="F2206" s="363" t="s">
        <v>1044</v>
      </c>
      <c r="G2206" s="363" t="s">
        <v>635</v>
      </c>
      <c r="H2206" s="363" t="s">
        <v>2685</v>
      </c>
      <c r="I2206" s="363" t="s">
        <v>1053</v>
      </c>
      <c r="J2206" s="363"/>
      <c r="K2206" s="363" t="s">
        <v>1059</v>
      </c>
      <c r="L2206" s="364">
        <v>1448</v>
      </c>
      <c r="M2206" s="365">
        <v>800</v>
      </c>
      <c r="N2206" s="364">
        <v>1300</v>
      </c>
      <c r="O2206" s="363" t="s">
        <v>3204</v>
      </c>
      <c r="P2206" s="363"/>
      <c r="Q2206" s="363" t="s">
        <v>300</v>
      </c>
      <c r="R2206" s="363" t="s">
        <v>1544</v>
      </c>
      <c r="S2206" s="363"/>
      <c r="T2206" s="365">
        <v>3999.58</v>
      </c>
      <c r="U2206" s="366">
        <v>15</v>
      </c>
      <c r="V2206" s="367">
        <v>45383</v>
      </c>
      <c r="W2206" s="367">
        <v>45930</v>
      </c>
      <c r="X2206" s="363" t="s">
        <v>2813</v>
      </c>
      <c r="Y2206" s="363"/>
      <c r="Z2206" s="363"/>
      <c r="AA2206" s="363"/>
      <c r="AB2206" s="363"/>
      <c r="AC2206" s="363" t="s">
        <v>1059</v>
      </c>
      <c r="AD2206" s="363" t="s">
        <v>304</v>
      </c>
      <c r="AE2206" s="367">
        <v>44669</v>
      </c>
      <c r="AF2206" s="362" t="s">
        <v>2819</v>
      </c>
      <c r="AG2206" s="364">
        <v>0.19</v>
      </c>
      <c r="AH2206" s="364">
        <v>0.19</v>
      </c>
      <c r="AI2206" s="364">
        <v>0.17</v>
      </c>
      <c r="AJ2206" s="362" t="s">
        <v>0</v>
      </c>
      <c r="AK2206" s="368">
        <v>264.04000000000002</v>
      </c>
      <c r="AL2206" s="364">
        <v>0.89733333333333343</v>
      </c>
      <c r="AM2206" s="369"/>
      <c r="AN2206" s="370">
        <v>17</v>
      </c>
      <c r="AO2206" s="371" t="s">
        <v>305</v>
      </c>
      <c r="AP2206" s="371" t="s">
        <v>0</v>
      </c>
      <c r="AQ2206" s="371" t="s">
        <v>306</v>
      </c>
      <c r="AR2206" s="372" t="s">
        <v>0</v>
      </c>
      <c r="AS2206" s="372"/>
      <c r="AT2206" s="363"/>
    </row>
    <row r="2207" spans="1:46" x14ac:dyDescent="0.3">
      <c r="A2207" s="362" t="s">
        <v>2854</v>
      </c>
      <c r="B2207" s="363" t="s">
        <v>310</v>
      </c>
      <c r="C2207" s="363" t="s">
        <v>1062</v>
      </c>
      <c r="D2207" s="363" t="s">
        <v>778</v>
      </c>
      <c r="E2207" s="363" t="s">
        <v>297</v>
      </c>
      <c r="F2207" s="363" t="s">
        <v>1044</v>
      </c>
      <c r="G2207" s="363" t="s">
        <v>635</v>
      </c>
      <c r="H2207" s="363" t="s">
        <v>2685</v>
      </c>
      <c r="I2207" s="363" t="s">
        <v>1053</v>
      </c>
      <c r="J2207" s="363"/>
      <c r="K2207" s="363" t="s">
        <v>1059</v>
      </c>
      <c r="L2207" s="364">
        <v>1448</v>
      </c>
      <c r="M2207" s="365">
        <v>800</v>
      </c>
      <c r="N2207" s="364">
        <v>1300</v>
      </c>
      <c r="O2207" s="363" t="s">
        <v>3204</v>
      </c>
      <c r="P2207" s="363"/>
      <c r="Q2207" s="363" t="s">
        <v>300</v>
      </c>
      <c r="R2207" s="363" t="s">
        <v>1544</v>
      </c>
      <c r="S2207" s="363"/>
      <c r="T2207" s="365">
        <v>3999.58</v>
      </c>
      <c r="U2207" s="366">
        <v>15</v>
      </c>
      <c r="V2207" s="367">
        <v>45383</v>
      </c>
      <c r="W2207" s="367">
        <v>45930</v>
      </c>
      <c r="X2207" s="363" t="s">
        <v>2813</v>
      </c>
      <c r="Y2207" s="363"/>
      <c r="Z2207" s="363"/>
      <c r="AA2207" s="363"/>
      <c r="AB2207" s="363"/>
      <c r="AC2207" s="363" t="s">
        <v>1059</v>
      </c>
      <c r="AD2207" s="363" t="s">
        <v>304</v>
      </c>
      <c r="AE2207" s="367">
        <v>44669</v>
      </c>
      <c r="AF2207" s="362" t="s">
        <v>2819</v>
      </c>
      <c r="AG2207" s="364">
        <v>0.19</v>
      </c>
      <c r="AH2207" s="364">
        <v>0.19</v>
      </c>
      <c r="AI2207" s="364">
        <v>0.17</v>
      </c>
      <c r="AJ2207" s="362" t="s">
        <v>0</v>
      </c>
      <c r="AK2207" s="368">
        <v>264.04000000000002</v>
      </c>
      <c r="AL2207" s="364">
        <v>0.89733333333333343</v>
      </c>
      <c r="AM2207" s="369"/>
      <c r="AN2207" s="370">
        <v>17</v>
      </c>
      <c r="AO2207" s="371" t="s">
        <v>305</v>
      </c>
      <c r="AP2207" s="371" t="s">
        <v>0</v>
      </c>
      <c r="AQ2207" s="371" t="s">
        <v>306</v>
      </c>
      <c r="AR2207" s="372" t="s">
        <v>0</v>
      </c>
      <c r="AS2207" s="372"/>
      <c r="AT2207" s="363"/>
    </row>
    <row r="2208" spans="1:46" x14ac:dyDescent="0.3">
      <c r="A2208" s="362" t="s">
        <v>1731</v>
      </c>
      <c r="B2208" s="363" t="s">
        <v>312</v>
      </c>
      <c r="C2208" s="363" t="s">
        <v>295</v>
      </c>
      <c r="D2208" s="363" t="s">
        <v>778</v>
      </c>
      <c r="E2208" s="363" t="s">
        <v>679</v>
      </c>
      <c r="F2208" s="363" t="s">
        <v>690</v>
      </c>
      <c r="G2208" s="363" t="s">
        <v>1726</v>
      </c>
      <c r="H2208" s="363" t="s">
        <v>1091</v>
      </c>
      <c r="I2208" s="363" t="s">
        <v>1727</v>
      </c>
      <c r="J2208" s="363" t="s">
        <v>699</v>
      </c>
      <c r="K2208" s="363" t="s">
        <v>1119</v>
      </c>
      <c r="L2208" s="364">
        <v>28.17</v>
      </c>
      <c r="M2208" s="365">
        <v>15</v>
      </c>
      <c r="N2208" s="364">
        <v>25.27</v>
      </c>
      <c r="O2208" s="363" t="s">
        <v>1732</v>
      </c>
      <c r="P2208" s="363"/>
      <c r="Q2208" s="363" t="s">
        <v>319</v>
      </c>
      <c r="R2208" s="363" t="s">
        <v>1118</v>
      </c>
      <c r="S2208" s="363" t="s">
        <v>1119</v>
      </c>
      <c r="T2208" s="365">
        <v>18.3</v>
      </c>
      <c r="U2208" s="366">
        <v>10</v>
      </c>
      <c r="V2208" s="367">
        <v>45200</v>
      </c>
      <c r="W2208" s="367">
        <v>45930</v>
      </c>
      <c r="X2208" s="363" t="s">
        <v>3322</v>
      </c>
      <c r="Y2208" s="363"/>
      <c r="Z2208" s="363"/>
      <c r="AA2208" s="363"/>
      <c r="AB2208" s="363"/>
      <c r="AC2208" s="363"/>
      <c r="AD2208" s="363" t="s">
        <v>304</v>
      </c>
      <c r="AE2208" s="367">
        <v>45167</v>
      </c>
      <c r="AF2208" s="362" t="s">
        <v>3302</v>
      </c>
      <c r="AG2208" s="364">
        <v>4.5919999999999997E-3</v>
      </c>
      <c r="AH2208" s="364">
        <v>0</v>
      </c>
      <c r="AI2208" s="364">
        <v>2.2400000000000002</v>
      </c>
      <c r="AJ2208" s="362" t="s">
        <v>181</v>
      </c>
      <c r="AK2208" s="368">
        <v>-82.55</v>
      </c>
      <c r="AL2208" s="364">
        <v>3.5999999999999997E-2</v>
      </c>
      <c r="AM2208" s="369"/>
      <c r="AN2208" s="370">
        <v>2</v>
      </c>
      <c r="AO2208" s="371" t="s">
        <v>305</v>
      </c>
      <c r="AP2208" s="371" t="s">
        <v>0</v>
      </c>
      <c r="AQ2208" s="371" t="s">
        <v>306</v>
      </c>
      <c r="AR2208" s="372" t="s">
        <v>0</v>
      </c>
      <c r="AS2208" s="372"/>
      <c r="AT2208" s="363"/>
    </row>
    <row r="2209" spans="1:46" x14ac:dyDescent="0.3">
      <c r="A2209" s="362" t="s">
        <v>1733</v>
      </c>
      <c r="B2209" s="363" t="s">
        <v>312</v>
      </c>
      <c r="C2209" s="363" t="s">
        <v>295</v>
      </c>
      <c r="D2209" s="363" t="s">
        <v>778</v>
      </c>
      <c r="E2209" s="363" t="s">
        <v>679</v>
      </c>
      <c r="F2209" s="363" t="s">
        <v>690</v>
      </c>
      <c r="G2209" s="363" t="s">
        <v>1726</v>
      </c>
      <c r="H2209" s="363" t="s">
        <v>1091</v>
      </c>
      <c r="I2209" s="363" t="s">
        <v>1727</v>
      </c>
      <c r="J2209" s="363" t="s">
        <v>698</v>
      </c>
      <c r="K2209" s="363" t="s">
        <v>1119</v>
      </c>
      <c r="L2209" s="364">
        <v>50.1</v>
      </c>
      <c r="M2209" s="365">
        <v>15</v>
      </c>
      <c r="N2209" s="364">
        <v>44.95</v>
      </c>
      <c r="O2209" s="363" t="s">
        <v>1734</v>
      </c>
      <c r="P2209" s="363"/>
      <c r="Q2209" s="363" t="s">
        <v>319</v>
      </c>
      <c r="R2209" s="363" t="s">
        <v>1118</v>
      </c>
      <c r="S2209" s="363" t="s">
        <v>1119</v>
      </c>
      <c r="T2209" s="365">
        <v>18.3</v>
      </c>
      <c r="U2209" s="366">
        <v>10</v>
      </c>
      <c r="V2209" s="367">
        <v>45200</v>
      </c>
      <c r="W2209" s="367">
        <v>45930</v>
      </c>
      <c r="X2209" s="363" t="s">
        <v>3322</v>
      </c>
      <c r="Y2209" s="363"/>
      <c r="Z2209" s="363"/>
      <c r="AA2209" s="363"/>
      <c r="AB2209" s="363"/>
      <c r="AC2209" s="363"/>
      <c r="AD2209" s="363" t="s">
        <v>304</v>
      </c>
      <c r="AE2209" s="367">
        <v>45167</v>
      </c>
      <c r="AF2209" s="362" t="s">
        <v>3302</v>
      </c>
      <c r="AG2209" s="364">
        <v>8.2170000000000003E-3</v>
      </c>
      <c r="AH2209" s="364">
        <v>0.01</v>
      </c>
      <c r="AI2209" s="364">
        <v>2.48</v>
      </c>
      <c r="AJ2209" s="362" t="s">
        <v>181</v>
      </c>
      <c r="AK2209" s="368">
        <v>-46.06</v>
      </c>
      <c r="AL2209" s="364">
        <v>4.7E-2</v>
      </c>
      <c r="AM2209" s="369"/>
      <c r="AN2209" s="370">
        <v>2</v>
      </c>
      <c r="AO2209" s="371" t="s">
        <v>305</v>
      </c>
      <c r="AP2209" s="371" t="s">
        <v>0</v>
      </c>
      <c r="AQ2209" s="371" t="s">
        <v>306</v>
      </c>
      <c r="AR2209" s="372" t="s">
        <v>0</v>
      </c>
      <c r="AS2209" s="372"/>
      <c r="AT2209" s="363"/>
    </row>
  </sheetData>
  <autoFilter ref="A1:AT2209" xr:uid="{7D306DB3-D5D6-4436-A69A-D82B1C1C4288}"/>
  <dataValidations count="3">
    <dataValidation type="list" allowBlank="1" showInputMessage="1" showErrorMessage="1" sqref="D1" xr:uid="{C3EA27BA-E9B7-4DA0-A257-1AB495EE1A8B}">
      <formula1>"Residential, Commercial, Agricultural, Industrial"</formula1>
    </dataValidation>
    <dataValidation type="list" allowBlank="1" showInputMessage="1" showErrorMessage="1" sqref="R1" xr:uid="{AD5E8982-167D-44B3-9A31-4AA9BF027452}">
      <formula1>Res_BldgTypes</formula1>
    </dataValidation>
    <dataValidation type="list" allowBlank="1" showInputMessage="1" showErrorMessage="1" errorTitle="Heating Zone Value ERROR!" error="You have entered an invalid Heating Zone." promptTitle="Heating Zone Values" prompt="Using the drop down selection; select the appropriate value." sqref="N351 N951 P951:U951 P351:U351 B351:L351 B951:L951 W951:AR951 W351:AR351" xr:uid="{335FEE1F-1BA0-4D39-8486-F1635A3AB2F9}">
      <formula1>Heating_Zone</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T5692"/>
  <sheetViews>
    <sheetView zoomScaleNormal="100" workbookViewId="0"/>
  </sheetViews>
  <sheetFormatPr defaultColWidth="9.109375" defaultRowHeight="10.199999999999999" x14ac:dyDescent="0.2"/>
  <cols>
    <col min="1" max="1" width="17" style="50" customWidth="1"/>
    <col min="2" max="2" width="15.88671875" style="50" customWidth="1"/>
    <col min="3" max="3" width="16" style="50" customWidth="1"/>
    <col min="4" max="4" width="10.6640625" style="50" customWidth="1"/>
    <col min="5" max="5" width="18.44140625" style="50" customWidth="1"/>
    <col min="6" max="6" width="27.5546875" style="50" customWidth="1"/>
    <col min="7" max="7" width="35.44140625" style="50" customWidth="1"/>
    <col min="8" max="8" width="58.44140625" style="50" customWidth="1"/>
    <col min="9" max="9" width="45.6640625" style="50" customWidth="1"/>
    <col min="10" max="10" width="57" style="50" customWidth="1"/>
    <col min="11" max="11" width="55.5546875" style="50" customWidth="1"/>
    <col min="12" max="12" width="19.6640625" style="50" customWidth="1"/>
    <col min="13" max="13" width="12.44140625" style="308" customWidth="1"/>
    <col min="14" max="14" width="19.6640625" style="50" customWidth="1"/>
    <col min="15" max="15" width="138.6640625" style="50" bestFit="1" customWidth="1"/>
    <col min="16" max="16" width="12.44140625" style="50" customWidth="1"/>
    <col min="17" max="17" width="11.88671875" style="50" customWidth="1"/>
    <col min="18" max="18" width="34.33203125" style="50" customWidth="1"/>
    <col min="19" max="19" width="55.5546875" style="50" customWidth="1"/>
    <col min="20" max="20" width="15" style="308" customWidth="1"/>
    <col min="21" max="21" width="16" style="50" customWidth="1"/>
    <col min="22" max="22" width="19.88671875" style="310" customWidth="1"/>
    <col min="23" max="23" width="20.88671875" style="310" customWidth="1"/>
    <col min="24" max="24" width="29.109375" style="50" customWidth="1"/>
    <col min="25" max="25" width="30.6640625" style="50" customWidth="1"/>
    <col min="26" max="26" width="11.109375" style="50" customWidth="1"/>
    <col min="27" max="27" width="32" style="50" customWidth="1"/>
    <col min="28" max="28" width="52" style="50" customWidth="1"/>
    <col min="29" max="29" width="54.5546875" style="50" customWidth="1"/>
    <col min="30" max="30" width="19.33203125" style="50" customWidth="1"/>
    <col min="31" max="31" width="19.5546875" style="310" customWidth="1"/>
    <col min="32" max="32" width="63.5546875" style="50" customWidth="1"/>
    <col min="33" max="33" width="18.44140625" style="50" customWidth="1"/>
    <col min="34" max="34" width="25.6640625" style="50" customWidth="1"/>
    <col min="35" max="35" width="22.6640625" style="50" customWidth="1"/>
    <col min="36" max="36" width="16.44140625" style="50" customWidth="1"/>
    <col min="37" max="37" width="17.33203125" style="50" customWidth="1"/>
    <col min="38" max="38" width="23.44140625" style="50" customWidth="1"/>
    <col min="39" max="39" width="12.6640625" style="311" customWidth="1"/>
    <col min="40" max="40" width="25.6640625" style="50" customWidth="1"/>
    <col min="41" max="43" width="20.6640625" style="313" customWidth="1"/>
    <col min="44" max="44" width="20.6640625" style="314" customWidth="1"/>
    <col min="45" max="45" width="20.6640625" style="50" customWidth="1"/>
    <col min="46" max="46" width="46.33203125" style="50" customWidth="1"/>
    <col min="47" max="16384" width="9.109375" style="50"/>
  </cols>
  <sheetData>
    <row r="1" spans="1:46" ht="30.6" x14ac:dyDescent="0.2">
      <c r="A1" s="315" t="s">
        <v>2875</v>
      </c>
      <c r="B1" s="315" t="s">
        <v>250</v>
      </c>
      <c r="C1" s="315" t="s">
        <v>251</v>
      </c>
      <c r="D1" s="315" t="s">
        <v>252</v>
      </c>
      <c r="E1" s="315" t="s">
        <v>253</v>
      </c>
      <c r="F1" s="315" t="s">
        <v>254</v>
      </c>
      <c r="G1" s="315" t="s">
        <v>255</v>
      </c>
      <c r="H1" s="315" t="s">
        <v>256</v>
      </c>
      <c r="I1" s="315" t="s">
        <v>257</v>
      </c>
      <c r="J1" s="315" t="s">
        <v>258</v>
      </c>
      <c r="K1" s="315" t="s">
        <v>259</v>
      </c>
      <c r="L1" s="316" t="s">
        <v>260</v>
      </c>
      <c r="M1" s="317" t="s">
        <v>261</v>
      </c>
      <c r="N1" s="315" t="s">
        <v>262</v>
      </c>
      <c r="O1" s="315" t="s">
        <v>263</v>
      </c>
      <c r="P1" s="315" t="s">
        <v>264</v>
      </c>
      <c r="Q1" s="315" t="s">
        <v>265</v>
      </c>
      <c r="R1" s="315" t="s">
        <v>266</v>
      </c>
      <c r="S1" s="315" t="s">
        <v>267</v>
      </c>
      <c r="T1" s="318" t="s">
        <v>268</v>
      </c>
      <c r="U1" s="315" t="s">
        <v>269</v>
      </c>
      <c r="V1" s="319" t="s">
        <v>270</v>
      </c>
      <c r="W1" s="319" t="s">
        <v>271</v>
      </c>
      <c r="X1" s="315" t="s">
        <v>272</v>
      </c>
      <c r="Y1" s="315" t="s">
        <v>273</v>
      </c>
      <c r="Z1" s="315" t="s">
        <v>179</v>
      </c>
      <c r="AA1" s="315" t="s">
        <v>274</v>
      </c>
      <c r="AB1" s="315" t="s">
        <v>275</v>
      </c>
      <c r="AC1" s="315" t="s">
        <v>276</v>
      </c>
      <c r="AD1" s="315" t="s">
        <v>277</v>
      </c>
      <c r="AE1" s="319" t="s">
        <v>278</v>
      </c>
      <c r="AF1" s="315" t="s">
        <v>279</v>
      </c>
      <c r="AG1" s="315" t="s">
        <v>280</v>
      </c>
      <c r="AH1" s="315" t="s">
        <v>281</v>
      </c>
      <c r="AI1" s="315" t="s">
        <v>282</v>
      </c>
      <c r="AJ1" s="315" t="s">
        <v>283</v>
      </c>
      <c r="AK1" s="315" t="s">
        <v>284</v>
      </c>
      <c r="AL1" s="315" t="s">
        <v>285</v>
      </c>
      <c r="AM1" s="320" t="s">
        <v>286</v>
      </c>
      <c r="AN1" s="321" t="s">
        <v>180</v>
      </c>
      <c r="AO1" s="321" t="s">
        <v>287</v>
      </c>
      <c r="AP1" s="321" t="s">
        <v>288</v>
      </c>
      <c r="AQ1" s="321" t="s">
        <v>289</v>
      </c>
      <c r="AR1" s="321" t="s">
        <v>290</v>
      </c>
      <c r="AS1" s="321" t="s">
        <v>291</v>
      </c>
      <c r="AT1" s="315" t="s">
        <v>292</v>
      </c>
    </row>
    <row r="2" spans="1:46" x14ac:dyDescent="0.2">
      <c r="A2" s="306" t="s">
        <v>293</v>
      </c>
      <c r="B2" s="50" t="s">
        <v>294</v>
      </c>
      <c r="C2" s="50" t="s">
        <v>295</v>
      </c>
      <c r="D2" s="50" t="s">
        <v>296</v>
      </c>
      <c r="E2" s="50" t="s">
        <v>297</v>
      </c>
      <c r="F2" s="50" t="s">
        <v>298</v>
      </c>
      <c r="G2" s="50" t="s">
        <v>299</v>
      </c>
      <c r="L2" s="307">
        <v>888.25172415339284</v>
      </c>
      <c r="M2" s="308">
        <v>14</v>
      </c>
      <c r="N2" s="307">
        <v>796</v>
      </c>
      <c r="O2" s="50" t="s">
        <v>299</v>
      </c>
      <c r="Q2" s="50" t="s">
        <v>300</v>
      </c>
      <c r="R2" s="50" t="s">
        <v>301</v>
      </c>
      <c r="T2" s="308">
        <v>21</v>
      </c>
      <c r="U2" s="309">
        <v>2</v>
      </c>
      <c r="V2" s="310">
        <v>45931</v>
      </c>
      <c r="X2" s="50" t="s">
        <v>306</v>
      </c>
      <c r="AB2" s="50" t="s">
        <v>302</v>
      </c>
      <c r="AC2" s="50" t="s">
        <v>303</v>
      </c>
      <c r="AD2" s="50" t="s">
        <v>304</v>
      </c>
      <c r="AE2" s="310">
        <v>45125</v>
      </c>
      <c r="AF2" s="306" t="s">
        <v>2887</v>
      </c>
      <c r="AG2" s="307">
        <v>8.2715358774574893E-2</v>
      </c>
      <c r="AH2" s="307">
        <v>8.6426428974236386E-2</v>
      </c>
      <c r="AI2" s="307">
        <v>3.296805770906353</v>
      </c>
      <c r="AJ2" s="50" t="s">
        <v>181</v>
      </c>
      <c r="AK2" s="307">
        <v>-7.99</v>
      </c>
      <c r="AL2" s="307">
        <v>4.13</v>
      </c>
      <c r="AN2" s="312">
        <v>22</v>
      </c>
      <c r="AO2" s="313" t="s">
        <v>305</v>
      </c>
      <c r="AP2" s="313" t="s">
        <v>0</v>
      </c>
      <c r="AQ2" s="313" t="s">
        <v>306</v>
      </c>
      <c r="AR2" s="314" t="s">
        <v>0</v>
      </c>
      <c r="AS2" s="314"/>
    </row>
    <row r="3" spans="1:46" x14ac:dyDescent="0.2">
      <c r="A3" s="306" t="s">
        <v>307</v>
      </c>
      <c r="B3" s="50" t="s">
        <v>308</v>
      </c>
      <c r="C3" s="50" t="s">
        <v>295</v>
      </c>
      <c r="D3" s="50" t="s">
        <v>296</v>
      </c>
      <c r="E3" s="50" t="s">
        <v>297</v>
      </c>
      <c r="F3" s="50" t="s">
        <v>298</v>
      </c>
      <c r="G3" s="50" t="s">
        <v>299</v>
      </c>
      <c r="L3" s="307">
        <v>841.50454949308403</v>
      </c>
      <c r="M3" s="308">
        <v>14</v>
      </c>
      <c r="N3" s="307">
        <v>756.75</v>
      </c>
      <c r="O3" s="50" t="s">
        <v>299</v>
      </c>
      <c r="Q3" s="50" t="s">
        <v>300</v>
      </c>
      <c r="R3" s="50" t="s">
        <v>301</v>
      </c>
      <c r="T3" s="308">
        <v>21</v>
      </c>
      <c r="U3" s="309">
        <v>2</v>
      </c>
      <c r="V3" s="310">
        <v>45931</v>
      </c>
      <c r="X3" s="50" t="s">
        <v>306</v>
      </c>
      <c r="AB3" s="50" t="s">
        <v>302</v>
      </c>
      <c r="AC3" s="50" t="s">
        <v>303</v>
      </c>
      <c r="AD3" s="50" t="s">
        <v>304</v>
      </c>
      <c r="AE3" s="310">
        <v>45125</v>
      </c>
      <c r="AF3" s="306" t="s">
        <v>2887</v>
      </c>
      <c r="AG3" s="307">
        <v>7.3368439705407004E-2</v>
      </c>
      <c r="AH3" s="307">
        <v>7.6517405349248099E-2</v>
      </c>
      <c r="AI3" s="307">
        <v>2.9926522255302763</v>
      </c>
      <c r="AJ3" s="306" t="s">
        <v>181</v>
      </c>
      <c r="AK3" s="307">
        <v>-0.17</v>
      </c>
      <c r="AL3" s="307">
        <v>3.915</v>
      </c>
      <c r="AN3" s="312">
        <v>22</v>
      </c>
      <c r="AO3" s="313" t="s">
        <v>305</v>
      </c>
      <c r="AP3" s="313" t="s">
        <v>0</v>
      </c>
      <c r="AQ3" s="313" t="s">
        <v>306</v>
      </c>
      <c r="AR3" s="314" t="s">
        <v>0</v>
      </c>
      <c r="AS3" s="314"/>
    </row>
    <row r="4" spans="1:46" x14ac:dyDescent="0.2">
      <c r="A4" s="306" t="s">
        <v>309</v>
      </c>
      <c r="B4" s="50" t="s">
        <v>310</v>
      </c>
      <c r="C4" s="50" t="s">
        <v>295</v>
      </c>
      <c r="D4" s="50" t="s">
        <v>296</v>
      </c>
      <c r="E4" s="50" t="s">
        <v>297</v>
      </c>
      <c r="F4" s="50" t="s">
        <v>298</v>
      </c>
      <c r="G4" s="50" t="s">
        <v>299</v>
      </c>
      <c r="L4" s="307">
        <v>551.34935332619875</v>
      </c>
      <c r="M4" s="308">
        <v>14</v>
      </c>
      <c r="N4" s="307">
        <v>495.75</v>
      </c>
      <c r="O4" s="50" t="s">
        <v>299</v>
      </c>
      <c r="Q4" s="50" t="s">
        <v>300</v>
      </c>
      <c r="R4" s="50" t="s">
        <v>301</v>
      </c>
      <c r="T4" s="308">
        <v>21</v>
      </c>
      <c r="U4" s="309">
        <v>2</v>
      </c>
      <c r="V4" s="310">
        <v>45931</v>
      </c>
      <c r="X4" s="50" t="s">
        <v>306</v>
      </c>
      <c r="AB4" s="50" t="s">
        <v>302</v>
      </c>
      <c r="AC4" s="50" t="s">
        <v>303</v>
      </c>
      <c r="AD4" s="50" t="s">
        <v>304</v>
      </c>
      <c r="AE4" s="310">
        <v>45125</v>
      </c>
      <c r="AF4" s="306" t="s">
        <v>2887</v>
      </c>
      <c r="AG4" s="307">
        <v>4.8258888490450576E-2</v>
      </c>
      <c r="AH4" s="307">
        <v>5.0334963019985655E-2</v>
      </c>
      <c r="AI4" s="307">
        <v>1.9747079653550585</v>
      </c>
      <c r="AJ4" s="50" t="s">
        <v>181</v>
      </c>
      <c r="AK4" s="307">
        <v>7.94</v>
      </c>
      <c r="AL4" s="307">
        <v>2.5649999999999999</v>
      </c>
      <c r="AN4" s="312">
        <v>22</v>
      </c>
      <c r="AO4" s="313" t="s">
        <v>305</v>
      </c>
      <c r="AP4" s="313" t="s">
        <v>0</v>
      </c>
      <c r="AQ4" s="313" t="s">
        <v>306</v>
      </c>
      <c r="AR4" s="314" t="s">
        <v>0</v>
      </c>
      <c r="AS4" s="314"/>
    </row>
    <row r="5" spans="1:46" x14ac:dyDescent="0.2">
      <c r="A5" s="306" t="s">
        <v>311</v>
      </c>
      <c r="B5" s="50" t="s">
        <v>312</v>
      </c>
      <c r="C5" s="50" t="s">
        <v>295</v>
      </c>
      <c r="D5" s="50" t="s">
        <v>296</v>
      </c>
      <c r="E5" s="50" t="s">
        <v>313</v>
      </c>
      <c r="F5" s="50" t="s">
        <v>314</v>
      </c>
      <c r="G5" s="50" t="s">
        <v>315</v>
      </c>
      <c r="H5" s="50" t="s">
        <v>316</v>
      </c>
      <c r="I5" s="50" t="s">
        <v>317</v>
      </c>
      <c r="L5" s="307">
        <v>13.114978549180412</v>
      </c>
      <c r="M5" s="308">
        <v>3</v>
      </c>
      <c r="N5" s="307">
        <v>11.88804225773781</v>
      </c>
      <c r="O5" s="50" t="s">
        <v>318</v>
      </c>
      <c r="Q5" s="50" t="s">
        <v>300</v>
      </c>
      <c r="R5" s="50" t="s">
        <v>301</v>
      </c>
      <c r="T5" s="308">
        <v>6.3348195833729264</v>
      </c>
      <c r="U5" s="309">
        <v>5</v>
      </c>
      <c r="V5" s="310">
        <v>45200</v>
      </c>
      <c r="X5" s="50" t="s">
        <v>306</v>
      </c>
      <c r="AD5" s="50" t="s">
        <v>304</v>
      </c>
      <c r="AE5" s="310">
        <v>45504</v>
      </c>
      <c r="AF5" s="306" t="s">
        <v>2888</v>
      </c>
      <c r="AG5" s="307">
        <v>1.4244437635277608E-3</v>
      </c>
      <c r="AH5" s="307">
        <v>1.4770122808606574E-3</v>
      </c>
      <c r="AI5" s="307">
        <v>0.55743533624507913</v>
      </c>
      <c r="AJ5" s="306" t="s">
        <v>0</v>
      </c>
      <c r="AK5" s="307">
        <v>70.201007780011579</v>
      </c>
      <c r="AL5" s="307">
        <v>2.4399929288427987E-2</v>
      </c>
      <c r="AN5" s="312">
        <v>22</v>
      </c>
      <c r="AO5" s="313" t="s">
        <v>305</v>
      </c>
      <c r="AP5" s="313" t="s">
        <v>0</v>
      </c>
      <c r="AQ5" s="313" t="s">
        <v>306</v>
      </c>
      <c r="AR5" s="314" t="s">
        <v>0</v>
      </c>
      <c r="AS5" s="314"/>
    </row>
    <row r="6" spans="1:46" x14ac:dyDescent="0.2">
      <c r="A6" s="306" t="s">
        <v>320</v>
      </c>
      <c r="B6" s="50" t="s">
        <v>312</v>
      </c>
      <c r="C6" s="50" t="s">
        <v>295</v>
      </c>
      <c r="D6" s="50" t="s">
        <v>296</v>
      </c>
      <c r="E6" s="50" t="s">
        <v>313</v>
      </c>
      <c r="F6" s="50" t="s">
        <v>314</v>
      </c>
      <c r="G6" s="50" t="s">
        <v>315</v>
      </c>
      <c r="H6" s="50" t="s">
        <v>321</v>
      </c>
      <c r="I6" s="50" t="s">
        <v>322</v>
      </c>
      <c r="L6" s="307">
        <v>17.859372237327527</v>
      </c>
      <c r="M6" s="308">
        <v>4</v>
      </c>
      <c r="N6" s="307">
        <v>16.188587046319423</v>
      </c>
      <c r="O6" s="50" t="s">
        <v>323</v>
      </c>
      <c r="Q6" s="50" t="s">
        <v>300</v>
      </c>
      <c r="R6" s="50" t="s">
        <v>301</v>
      </c>
      <c r="T6" s="308">
        <v>4.410057721984181</v>
      </c>
      <c r="U6" s="309">
        <v>5</v>
      </c>
      <c r="V6" s="310">
        <v>45200</v>
      </c>
      <c r="X6" s="50" t="s">
        <v>306</v>
      </c>
      <c r="AB6" s="50" t="s">
        <v>324</v>
      </c>
      <c r="AD6" s="50" t="s">
        <v>304</v>
      </c>
      <c r="AE6" s="310">
        <v>45504</v>
      </c>
      <c r="AF6" s="306" t="s">
        <v>2888</v>
      </c>
      <c r="AG6" s="307">
        <v>1.9391649781544602E-3</v>
      </c>
      <c r="AH6" s="307">
        <v>2.0107290724174711E-3</v>
      </c>
      <c r="AI6" s="307">
        <v>1.0916669965910535</v>
      </c>
      <c r="AJ6" s="50" t="s">
        <v>181</v>
      </c>
      <c r="AK6" s="307">
        <v>26.268407736309793</v>
      </c>
      <c r="AL6" s="307">
        <v>3.3216817369036644E-2</v>
      </c>
      <c r="AN6" s="312">
        <v>22</v>
      </c>
      <c r="AO6" s="313" t="s">
        <v>305</v>
      </c>
      <c r="AP6" s="313" t="s">
        <v>0</v>
      </c>
      <c r="AQ6" s="313" t="s">
        <v>306</v>
      </c>
      <c r="AR6" s="314" t="s">
        <v>0</v>
      </c>
      <c r="AS6" s="314"/>
    </row>
    <row r="7" spans="1:46" x14ac:dyDescent="0.2">
      <c r="A7" s="306" t="s">
        <v>326</v>
      </c>
      <c r="B7" s="50" t="s">
        <v>312</v>
      </c>
      <c r="C7" s="50" t="s">
        <v>295</v>
      </c>
      <c r="D7" s="50" t="s">
        <v>296</v>
      </c>
      <c r="E7" s="50" t="s">
        <v>313</v>
      </c>
      <c r="F7" s="50" t="s">
        <v>314</v>
      </c>
      <c r="G7" s="50" t="s">
        <v>327</v>
      </c>
      <c r="H7" s="50" t="s">
        <v>328</v>
      </c>
      <c r="I7" s="50" t="s">
        <v>329</v>
      </c>
      <c r="L7" s="307">
        <v>17.859372237327527</v>
      </c>
      <c r="M7" s="308">
        <v>4</v>
      </c>
      <c r="N7" s="307">
        <v>16.188587046319423</v>
      </c>
      <c r="O7" s="50" t="s">
        <v>330</v>
      </c>
      <c r="Q7" s="50" t="s">
        <v>300</v>
      </c>
      <c r="R7" s="50" t="s">
        <v>301</v>
      </c>
      <c r="T7" s="308">
        <v>4.410057721984181</v>
      </c>
      <c r="U7" s="309">
        <v>10</v>
      </c>
      <c r="V7" s="310">
        <v>45200</v>
      </c>
      <c r="X7" s="50" t="s">
        <v>306</v>
      </c>
      <c r="AD7" s="50" t="s">
        <v>304</v>
      </c>
      <c r="AE7" s="310">
        <v>45504</v>
      </c>
      <c r="AF7" s="306" t="s">
        <v>2888</v>
      </c>
      <c r="AG7" s="307">
        <v>1.9391649781544602E-3</v>
      </c>
      <c r="AH7" s="307">
        <v>2.0107290724174711E-3</v>
      </c>
      <c r="AI7" s="307">
        <v>1.0916669965910535</v>
      </c>
      <c r="AJ7" s="306" t="s">
        <v>181</v>
      </c>
      <c r="AK7" s="307">
        <v>26.268407736309793</v>
      </c>
      <c r="AL7" s="307">
        <v>1.6608408684518322E-2</v>
      </c>
      <c r="AN7" s="312">
        <v>22</v>
      </c>
      <c r="AO7" s="313" t="s">
        <v>305</v>
      </c>
      <c r="AP7" s="313" t="s">
        <v>0</v>
      </c>
      <c r="AQ7" s="313" t="s">
        <v>306</v>
      </c>
      <c r="AR7" s="314" t="s">
        <v>0</v>
      </c>
      <c r="AS7" s="314"/>
    </row>
    <row r="8" spans="1:46" x14ac:dyDescent="0.2">
      <c r="A8" s="306" t="s">
        <v>331</v>
      </c>
      <c r="B8" s="50" t="s">
        <v>312</v>
      </c>
      <c r="C8" s="50" t="s">
        <v>295</v>
      </c>
      <c r="D8" s="50" t="s">
        <v>296</v>
      </c>
      <c r="E8" s="50" t="s">
        <v>313</v>
      </c>
      <c r="F8" s="50" t="s">
        <v>314</v>
      </c>
      <c r="G8" s="50" t="s">
        <v>332</v>
      </c>
      <c r="H8" s="50" t="s">
        <v>333</v>
      </c>
      <c r="I8" s="50" t="s">
        <v>329</v>
      </c>
      <c r="L8" s="307">
        <v>4.8551485157257588</v>
      </c>
      <c r="M8" s="308">
        <v>1</v>
      </c>
      <c r="N8" s="307">
        <v>4.4009382482861774</v>
      </c>
      <c r="O8" s="50" t="s">
        <v>334</v>
      </c>
      <c r="Q8" s="50" t="s">
        <v>300</v>
      </c>
      <c r="R8" s="50" t="s">
        <v>301</v>
      </c>
      <c r="T8" s="308">
        <v>8.1538723207840693</v>
      </c>
      <c r="U8" s="309">
        <v>4</v>
      </c>
      <c r="V8" s="310">
        <v>45200</v>
      </c>
      <c r="X8" s="50" t="s">
        <v>306</v>
      </c>
      <c r="AD8" s="50" t="s">
        <v>304</v>
      </c>
      <c r="AE8" s="310">
        <v>45504</v>
      </c>
      <c r="AF8" s="306" t="s">
        <v>2888</v>
      </c>
      <c r="AG8" s="307">
        <v>5.2703580708239313E-4</v>
      </c>
      <c r="AH8" s="307">
        <v>5.464858490349465E-4</v>
      </c>
      <c r="AI8" s="307">
        <v>0.18191981694612025</v>
      </c>
      <c r="AJ8" s="50" t="s">
        <v>0</v>
      </c>
      <c r="AK8" s="307">
        <v>255.50950975055451</v>
      </c>
      <c r="AL8" s="307">
        <v>1.1284787748861302E-2</v>
      </c>
      <c r="AN8" s="312">
        <v>22</v>
      </c>
      <c r="AO8" s="313" t="s">
        <v>305</v>
      </c>
      <c r="AP8" s="313" t="s">
        <v>0</v>
      </c>
      <c r="AQ8" s="313" t="s">
        <v>306</v>
      </c>
      <c r="AR8" s="314" t="s">
        <v>0</v>
      </c>
      <c r="AS8" s="314"/>
    </row>
    <row r="9" spans="1:46" x14ac:dyDescent="0.2">
      <c r="A9" s="306" t="s">
        <v>335</v>
      </c>
      <c r="B9" s="50" t="s">
        <v>312</v>
      </c>
      <c r="C9" s="50" t="s">
        <v>295</v>
      </c>
      <c r="D9" s="50" t="s">
        <v>296</v>
      </c>
      <c r="E9" s="50" t="s">
        <v>313</v>
      </c>
      <c r="F9" s="50" t="s">
        <v>314</v>
      </c>
      <c r="G9" s="50" t="s">
        <v>336</v>
      </c>
      <c r="H9" s="50" t="s">
        <v>337</v>
      </c>
      <c r="I9" s="50" t="s">
        <v>317</v>
      </c>
      <c r="L9" s="307">
        <v>2.5458218544967433</v>
      </c>
      <c r="M9" s="308">
        <v>1</v>
      </c>
      <c r="N9" s="307">
        <v>2.3076543871908237</v>
      </c>
      <c r="O9" s="50" t="s">
        <v>338</v>
      </c>
      <c r="Q9" s="50" t="s">
        <v>300</v>
      </c>
      <c r="R9" s="50" t="s">
        <v>301</v>
      </c>
      <c r="T9" s="308">
        <v>15.838730479209929</v>
      </c>
      <c r="U9" s="309">
        <v>4</v>
      </c>
      <c r="V9" s="310">
        <v>45200</v>
      </c>
      <c r="X9" s="50" t="s">
        <v>306</v>
      </c>
      <c r="AD9" s="50" t="s">
        <v>304</v>
      </c>
      <c r="AE9" s="310">
        <v>45504</v>
      </c>
      <c r="AF9" s="306" t="s">
        <v>2888</v>
      </c>
      <c r="AG9" s="307">
        <v>2.7671895498689156E-4</v>
      </c>
      <c r="AH9" s="307">
        <v>2.8693115539383726E-4</v>
      </c>
      <c r="AI9" s="307">
        <v>4.330146796988818E-2</v>
      </c>
      <c r="AJ9" s="306" t="s">
        <v>0</v>
      </c>
      <c r="AK9" s="307">
        <v>1136.112290802007</v>
      </c>
      <c r="AL9" s="307">
        <v>5.9250522092621173E-3</v>
      </c>
      <c r="AN9" s="312">
        <v>22</v>
      </c>
      <c r="AO9" s="313" t="s">
        <v>305</v>
      </c>
      <c r="AP9" s="313" t="s">
        <v>0</v>
      </c>
      <c r="AQ9" s="313" t="s">
        <v>306</v>
      </c>
      <c r="AR9" s="314" t="s">
        <v>0</v>
      </c>
      <c r="AS9" s="314"/>
    </row>
    <row r="10" spans="1:46" x14ac:dyDescent="0.2">
      <c r="A10" s="306" t="s">
        <v>342</v>
      </c>
      <c r="B10" s="50" t="s">
        <v>312</v>
      </c>
      <c r="C10" s="50" t="s">
        <v>295</v>
      </c>
      <c r="D10" s="50" t="s">
        <v>296</v>
      </c>
      <c r="E10" s="50" t="s">
        <v>313</v>
      </c>
      <c r="F10" s="50" t="s">
        <v>314</v>
      </c>
      <c r="G10" s="50" t="s">
        <v>343</v>
      </c>
      <c r="H10" s="50" t="s">
        <v>344</v>
      </c>
      <c r="I10" s="50" t="s">
        <v>345</v>
      </c>
      <c r="L10" s="307">
        <v>28.750827614433028</v>
      </c>
      <c r="M10" s="308">
        <v>3</v>
      </c>
      <c r="N10" s="307">
        <v>26.06112181911837</v>
      </c>
      <c r="O10" s="50" t="s">
        <v>346</v>
      </c>
      <c r="Q10" s="50" t="s">
        <v>300</v>
      </c>
      <c r="R10" s="50" t="s">
        <v>301</v>
      </c>
      <c r="T10" s="308">
        <v>3.159037442144736</v>
      </c>
      <c r="U10" s="309">
        <v>5</v>
      </c>
      <c r="V10" s="310">
        <v>45200</v>
      </c>
      <c r="X10" s="50" t="s">
        <v>306</v>
      </c>
      <c r="AD10" s="50" t="s">
        <v>304</v>
      </c>
      <c r="AE10" s="310">
        <v>45504</v>
      </c>
      <c r="AF10" s="306" t="s">
        <v>2888</v>
      </c>
      <c r="AG10" s="307">
        <v>3.1216533541140287E-3</v>
      </c>
      <c r="AH10" s="307">
        <v>3.2368567006095259E-3</v>
      </c>
      <c r="AI10" s="307">
        <v>2.4555667498421196</v>
      </c>
      <c r="AJ10" s="306" t="s">
        <v>181</v>
      </c>
      <c r="AK10" s="307">
        <v>0.80699560106502843</v>
      </c>
      <c r="AL10" s="307">
        <v>5.3472185461874114E-2</v>
      </c>
      <c r="AN10" s="312">
        <v>22</v>
      </c>
      <c r="AO10" s="313" t="s">
        <v>305</v>
      </c>
      <c r="AP10" s="313" t="s">
        <v>0</v>
      </c>
      <c r="AQ10" s="313" t="s">
        <v>306</v>
      </c>
      <c r="AR10" s="314" t="s">
        <v>0</v>
      </c>
      <c r="AS10" s="314"/>
    </row>
    <row r="11" spans="1:46" x14ac:dyDescent="0.2">
      <c r="A11" s="306" t="s">
        <v>2409</v>
      </c>
      <c r="B11" s="50" t="s">
        <v>312</v>
      </c>
      <c r="C11" s="50" t="s">
        <v>295</v>
      </c>
      <c r="D11" s="50" t="s">
        <v>296</v>
      </c>
      <c r="E11" s="50" t="s">
        <v>313</v>
      </c>
      <c r="F11" s="50" t="s">
        <v>314</v>
      </c>
      <c r="G11" s="50" t="s">
        <v>347</v>
      </c>
      <c r="H11" s="50" t="s">
        <v>348</v>
      </c>
      <c r="I11" s="50" t="s">
        <v>325</v>
      </c>
      <c r="L11" s="307">
        <v>58.626093354026217</v>
      </c>
      <c r="M11" s="308">
        <v>23</v>
      </c>
      <c r="N11" s="307">
        <v>53.141488000550304</v>
      </c>
      <c r="O11" s="50" t="s">
        <v>349</v>
      </c>
      <c r="Q11" s="50" t="s">
        <v>300</v>
      </c>
      <c r="R11" s="50" t="s">
        <v>301</v>
      </c>
      <c r="T11" s="308">
        <v>28.785641467701964</v>
      </c>
      <c r="U11" s="309">
        <v>10</v>
      </c>
      <c r="V11" s="310">
        <v>45931</v>
      </c>
      <c r="X11" s="50" t="s">
        <v>2889</v>
      </c>
      <c r="AB11" s="50" t="s">
        <v>340</v>
      </c>
      <c r="AC11" s="50" t="s">
        <v>341</v>
      </c>
      <c r="AD11" s="50" t="s">
        <v>304</v>
      </c>
      <c r="AE11" s="310">
        <v>45124</v>
      </c>
      <c r="AF11" s="306" t="s">
        <v>2890</v>
      </c>
      <c r="AG11" s="307">
        <v>6.3659121324505267E-3</v>
      </c>
      <c r="AH11" s="307">
        <v>6.6008435287210551E-3</v>
      </c>
      <c r="AI11" s="307">
        <v>0.76939895960568905</v>
      </c>
      <c r="AJ11" s="50" t="s">
        <v>0</v>
      </c>
      <c r="AK11" s="307">
        <v>45.46912351586829</v>
      </c>
      <c r="AL11" s="307">
        <v>5.4522266819244478E-2</v>
      </c>
      <c r="AN11" s="312">
        <v>22</v>
      </c>
      <c r="AO11" s="313" t="s">
        <v>305</v>
      </c>
      <c r="AP11" s="313" t="s">
        <v>0</v>
      </c>
      <c r="AQ11" s="313" t="s">
        <v>306</v>
      </c>
      <c r="AR11" s="314" t="s">
        <v>0</v>
      </c>
      <c r="AS11" s="314"/>
    </row>
    <row r="12" spans="1:46" x14ac:dyDescent="0.2">
      <c r="A12" s="306" t="s">
        <v>2410</v>
      </c>
      <c r="B12" s="50" t="s">
        <v>312</v>
      </c>
      <c r="C12" s="50" t="s">
        <v>295</v>
      </c>
      <c r="D12" s="50" t="s">
        <v>296</v>
      </c>
      <c r="E12" s="50" t="s">
        <v>313</v>
      </c>
      <c r="F12" s="50" t="s">
        <v>314</v>
      </c>
      <c r="G12" s="50" t="s">
        <v>350</v>
      </c>
      <c r="H12" s="50" t="s">
        <v>351</v>
      </c>
      <c r="I12" s="50" t="s">
        <v>325</v>
      </c>
      <c r="L12" s="307">
        <v>65.858555888759923</v>
      </c>
      <c r="M12" s="308">
        <v>18</v>
      </c>
      <c r="N12" s="307">
        <v>59.697337094622419</v>
      </c>
      <c r="O12" s="50" t="s">
        <v>352</v>
      </c>
      <c r="Q12" s="50" t="s">
        <v>300</v>
      </c>
      <c r="R12" s="50" t="s">
        <v>301</v>
      </c>
      <c r="T12" s="308">
        <v>15.838730479209929</v>
      </c>
      <c r="U12" s="309">
        <v>4</v>
      </c>
      <c r="V12" s="310">
        <v>45931</v>
      </c>
      <c r="X12" s="50" t="s">
        <v>2889</v>
      </c>
      <c r="AD12" s="50" t="s">
        <v>304</v>
      </c>
      <c r="AE12" s="310">
        <v>45504</v>
      </c>
      <c r="AF12" s="306" t="s">
        <v>2888</v>
      </c>
      <c r="AG12" s="307">
        <v>7.1513521725534409E-3</v>
      </c>
      <c r="AH12" s="307">
        <v>7.4152699138235389E-3</v>
      </c>
      <c r="AI12" s="307">
        <v>1.1190561450908998</v>
      </c>
      <c r="AJ12" s="306" t="s">
        <v>181</v>
      </c>
      <c r="AK12" s="307">
        <v>25.146444996584503</v>
      </c>
      <c r="AL12" s="307">
        <v>0.1531233557571306</v>
      </c>
      <c r="AN12" s="312">
        <v>22</v>
      </c>
      <c r="AO12" s="313" t="s">
        <v>305</v>
      </c>
      <c r="AP12" s="313" t="s">
        <v>0</v>
      </c>
      <c r="AQ12" s="313" t="s">
        <v>306</v>
      </c>
      <c r="AR12" s="314" t="s">
        <v>0</v>
      </c>
      <c r="AS12" s="314"/>
    </row>
    <row r="13" spans="1:46" x14ac:dyDescent="0.2">
      <c r="A13" s="306" t="s">
        <v>2411</v>
      </c>
      <c r="B13" s="50" t="s">
        <v>312</v>
      </c>
      <c r="C13" s="50" t="s">
        <v>295</v>
      </c>
      <c r="D13" s="50" t="s">
        <v>296</v>
      </c>
      <c r="E13" s="50" t="s">
        <v>313</v>
      </c>
      <c r="F13" s="50" t="s">
        <v>314</v>
      </c>
      <c r="G13" s="50" t="s">
        <v>350</v>
      </c>
      <c r="H13" s="50" t="s">
        <v>353</v>
      </c>
      <c r="I13" s="50" t="s">
        <v>325</v>
      </c>
      <c r="L13" s="307">
        <v>32.929277944379962</v>
      </c>
      <c r="M13" s="308">
        <v>21</v>
      </c>
      <c r="N13" s="307">
        <v>29.84866854731121</v>
      </c>
      <c r="O13" s="50" t="s">
        <v>354</v>
      </c>
      <c r="Q13" s="50" t="s">
        <v>300</v>
      </c>
      <c r="R13" s="50" t="s">
        <v>301</v>
      </c>
      <c r="T13" s="308">
        <v>25.874159482749786</v>
      </c>
      <c r="U13" s="309">
        <v>5</v>
      </c>
      <c r="V13" s="310">
        <v>45931</v>
      </c>
      <c r="X13" s="50" t="s">
        <v>2889</v>
      </c>
      <c r="AD13" s="50" t="s">
        <v>304</v>
      </c>
      <c r="AE13" s="310">
        <v>45504</v>
      </c>
      <c r="AF13" s="306" t="s">
        <v>2888</v>
      </c>
      <c r="AG13" s="307">
        <v>3.5757599405055046E-3</v>
      </c>
      <c r="AH13" s="307">
        <v>3.7077219057467378E-3</v>
      </c>
      <c r="AI13" s="307">
        <v>0.34251537636088514</v>
      </c>
      <c r="AJ13" s="306" t="s">
        <v>0</v>
      </c>
      <c r="AK13" s="307">
        <v>126.53157746401021</v>
      </c>
      <c r="AL13" s="307">
        <v>6.1250778679145398E-2</v>
      </c>
      <c r="AN13" s="312">
        <v>22</v>
      </c>
      <c r="AO13" s="313" t="s">
        <v>305</v>
      </c>
      <c r="AP13" s="313" t="s">
        <v>0</v>
      </c>
      <c r="AQ13" s="313" t="s">
        <v>306</v>
      </c>
      <c r="AR13" s="314" t="s">
        <v>0</v>
      </c>
      <c r="AS13" s="314"/>
    </row>
    <row r="14" spans="1:46" x14ac:dyDescent="0.2">
      <c r="A14" s="306" t="s">
        <v>2412</v>
      </c>
      <c r="B14" s="50" t="s">
        <v>312</v>
      </c>
      <c r="C14" s="50" t="s">
        <v>295</v>
      </c>
      <c r="D14" s="50" t="s">
        <v>296</v>
      </c>
      <c r="E14" s="50" t="s">
        <v>313</v>
      </c>
      <c r="F14" s="50" t="s">
        <v>314</v>
      </c>
      <c r="G14" s="50" t="s">
        <v>347</v>
      </c>
      <c r="H14" s="50" t="s">
        <v>355</v>
      </c>
      <c r="I14" s="50" t="s">
        <v>325</v>
      </c>
      <c r="L14" s="307">
        <v>61.711677214764393</v>
      </c>
      <c r="M14" s="308">
        <v>26</v>
      </c>
      <c r="N14" s="307">
        <v>55.938408421631856</v>
      </c>
      <c r="O14" s="306" t="s">
        <v>2891</v>
      </c>
      <c r="Q14" s="50" t="s">
        <v>319</v>
      </c>
      <c r="R14" s="50" t="s">
        <v>301</v>
      </c>
      <c r="T14" s="308">
        <v>32.125747545177916</v>
      </c>
      <c r="U14" s="309">
        <v>10</v>
      </c>
      <c r="V14" s="310">
        <v>45931</v>
      </c>
      <c r="X14" s="50" t="s">
        <v>2889</v>
      </c>
      <c r="AD14" s="50" t="s">
        <v>304</v>
      </c>
      <c r="AE14" s="310">
        <v>45124</v>
      </c>
      <c r="AF14" s="306" t="s">
        <v>2890</v>
      </c>
      <c r="AG14" s="307">
        <v>6.7009601394216025E-3</v>
      </c>
      <c r="AH14" s="307">
        <v>6.9482563460221579E-3</v>
      </c>
      <c r="AI14" s="307">
        <v>0.72568919879235194</v>
      </c>
      <c r="AJ14" s="306" t="s">
        <v>0</v>
      </c>
      <c r="AK14" s="307">
        <v>49.38670589010956</v>
      </c>
      <c r="AL14" s="307">
        <v>5.7391859809730952E-2</v>
      </c>
      <c r="AN14" s="312">
        <v>22</v>
      </c>
      <c r="AO14" s="313" t="s">
        <v>305</v>
      </c>
      <c r="AP14" s="313" t="s">
        <v>0</v>
      </c>
      <c r="AQ14" s="313" t="s">
        <v>306</v>
      </c>
      <c r="AR14" s="314" t="s">
        <v>0</v>
      </c>
      <c r="AS14" s="314"/>
    </row>
    <row r="15" spans="1:46" x14ac:dyDescent="0.2">
      <c r="A15" s="306" t="s">
        <v>2413</v>
      </c>
      <c r="B15" s="50" t="s">
        <v>312</v>
      </c>
      <c r="C15" s="50" t="s">
        <v>295</v>
      </c>
      <c r="D15" s="50" t="s">
        <v>296</v>
      </c>
      <c r="E15" s="50" t="s">
        <v>313</v>
      </c>
      <c r="F15" s="50" t="s">
        <v>314</v>
      </c>
      <c r="G15" s="50" t="s">
        <v>347</v>
      </c>
      <c r="H15" s="50" t="s">
        <v>356</v>
      </c>
      <c r="I15" s="50" t="s">
        <v>325</v>
      </c>
      <c r="L15" s="307">
        <v>37.027006328858604</v>
      </c>
      <c r="M15" s="308">
        <v>26</v>
      </c>
      <c r="N15" s="307">
        <v>33.563045052979078</v>
      </c>
      <c r="O15" s="50" t="s">
        <v>2892</v>
      </c>
      <c r="Q15" s="50" t="s">
        <v>319</v>
      </c>
      <c r="R15" s="50" t="s">
        <v>301</v>
      </c>
      <c r="T15" s="308">
        <v>32.125747545177916</v>
      </c>
      <c r="U15" s="309">
        <v>10</v>
      </c>
      <c r="V15" s="310">
        <v>45931</v>
      </c>
      <c r="X15" s="50" t="s">
        <v>2889</v>
      </c>
      <c r="AD15" s="50" t="s">
        <v>304</v>
      </c>
      <c r="AE15" s="310">
        <v>45124</v>
      </c>
      <c r="AF15" s="306" t="s">
        <v>2890</v>
      </c>
      <c r="AG15" s="307">
        <v>4.0205760836529566E-3</v>
      </c>
      <c r="AH15" s="307">
        <v>4.16895380761329E-3</v>
      </c>
      <c r="AI15" s="307">
        <v>0.43541351927541072</v>
      </c>
      <c r="AJ15" s="50" t="s">
        <v>0</v>
      </c>
      <c r="AK15" s="307">
        <v>95.359409268392113</v>
      </c>
      <c r="AL15" s="307">
        <v>3.4435115885838551E-2</v>
      </c>
      <c r="AN15" s="312">
        <v>22</v>
      </c>
      <c r="AO15" s="313" t="s">
        <v>305</v>
      </c>
      <c r="AP15" s="313" t="s">
        <v>0</v>
      </c>
      <c r="AQ15" s="313" t="s">
        <v>306</v>
      </c>
      <c r="AR15" s="314" t="s">
        <v>0</v>
      </c>
      <c r="AS15" s="314"/>
    </row>
    <row r="16" spans="1:46" x14ac:dyDescent="0.2">
      <c r="A16" s="306" t="s">
        <v>2414</v>
      </c>
      <c r="B16" s="50" t="s">
        <v>312</v>
      </c>
      <c r="C16" s="50" t="s">
        <v>295</v>
      </c>
      <c r="D16" s="50" t="s">
        <v>296</v>
      </c>
      <c r="E16" s="50" t="s">
        <v>313</v>
      </c>
      <c r="F16" s="50" t="s">
        <v>314</v>
      </c>
      <c r="G16" s="50" t="s">
        <v>350</v>
      </c>
      <c r="H16" s="50" t="s">
        <v>357</v>
      </c>
      <c r="I16" s="50" t="s">
        <v>325</v>
      </c>
      <c r="L16" s="307">
        <v>16.464638972189981</v>
      </c>
      <c r="M16" s="308">
        <v>10</v>
      </c>
      <c r="N16" s="307">
        <v>14.924334273655605</v>
      </c>
      <c r="O16" s="50" t="s">
        <v>358</v>
      </c>
      <c r="Q16" s="50" t="s">
        <v>300</v>
      </c>
      <c r="R16" s="50" t="s">
        <v>301</v>
      </c>
      <c r="T16" s="308">
        <v>17.872227129212522</v>
      </c>
      <c r="U16" s="309">
        <v>5</v>
      </c>
      <c r="V16" s="310">
        <v>45931</v>
      </c>
      <c r="X16" s="50" t="s">
        <v>2889</v>
      </c>
      <c r="AD16" s="50" t="s">
        <v>304</v>
      </c>
      <c r="AE16" s="310">
        <v>45504</v>
      </c>
      <c r="AF16" s="306" t="s">
        <v>2888</v>
      </c>
      <c r="AG16" s="307">
        <v>1.787484657459914E-3</v>
      </c>
      <c r="AH16" s="307">
        <v>1.8534510512228063E-3</v>
      </c>
      <c r="AI16" s="307">
        <v>0.24783688167765208</v>
      </c>
      <c r="AJ16" s="306" t="s">
        <v>0</v>
      </c>
      <c r="AK16" s="307">
        <v>182.34611058786456</v>
      </c>
      <c r="AL16" s="307">
        <v>3.0618617851333546E-2</v>
      </c>
      <c r="AN16" s="312">
        <v>22</v>
      </c>
      <c r="AO16" s="313" t="s">
        <v>305</v>
      </c>
      <c r="AP16" s="313" t="s">
        <v>0</v>
      </c>
      <c r="AQ16" s="313" t="s">
        <v>306</v>
      </c>
      <c r="AR16" s="314" t="s">
        <v>0</v>
      </c>
      <c r="AS16" s="314"/>
    </row>
    <row r="17" spans="1:46" x14ac:dyDescent="0.2">
      <c r="A17" s="306" t="s">
        <v>2415</v>
      </c>
      <c r="B17" s="50" t="s">
        <v>312</v>
      </c>
      <c r="C17" s="50" t="s">
        <v>295</v>
      </c>
      <c r="D17" s="50" t="s">
        <v>296</v>
      </c>
      <c r="E17" s="50" t="s">
        <v>313</v>
      </c>
      <c r="F17" s="50" t="s">
        <v>314</v>
      </c>
      <c r="G17" s="50" t="s">
        <v>347</v>
      </c>
      <c r="H17" s="50" t="s">
        <v>359</v>
      </c>
      <c r="I17" s="50" t="s">
        <v>345</v>
      </c>
      <c r="L17" s="307">
        <v>58.626093354026217</v>
      </c>
      <c r="M17" s="308">
        <v>23</v>
      </c>
      <c r="N17" s="307">
        <v>53.141488000550304</v>
      </c>
      <c r="O17" s="50" t="s">
        <v>2434</v>
      </c>
      <c r="Q17" s="50" t="s">
        <v>300</v>
      </c>
      <c r="R17" s="50" t="s">
        <v>301</v>
      </c>
      <c r="T17" s="308">
        <v>28.785641467701964</v>
      </c>
      <c r="U17" s="309">
        <v>10</v>
      </c>
      <c r="V17" s="310">
        <v>45931</v>
      </c>
      <c r="X17" s="50" t="s">
        <v>306</v>
      </c>
      <c r="AD17" s="50" t="s">
        <v>360</v>
      </c>
      <c r="AF17" s="306"/>
      <c r="AG17" s="307">
        <v>0</v>
      </c>
      <c r="AH17" s="307">
        <v>0</v>
      </c>
      <c r="AI17" s="307">
        <v>0.93</v>
      </c>
      <c r="AJ17" s="306" t="s">
        <v>0</v>
      </c>
      <c r="AK17" s="307">
        <v>58.91</v>
      </c>
      <c r="AL17" s="307">
        <v>2.5000000000000001E-2</v>
      </c>
      <c r="AN17" s="312">
        <v>22</v>
      </c>
      <c r="AO17" s="313" t="s">
        <v>305</v>
      </c>
      <c r="AP17" s="313" t="s">
        <v>0</v>
      </c>
      <c r="AQ17" s="313" t="s">
        <v>306</v>
      </c>
      <c r="AR17" s="314" t="s">
        <v>0</v>
      </c>
      <c r="AS17" s="314"/>
    </row>
    <row r="18" spans="1:46" x14ac:dyDescent="0.2">
      <c r="A18" s="306" t="s">
        <v>2416</v>
      </c>
      <c r="B18" s="50" t="s">
        <v>312</v>
      </c>
      <c r="C18" s="50" t="s">
        <v>295</v>
      </c>
      <c r="D18" s="50" t="s">
        <v>296</v>
      </c>
      <c r="E18" s="50" t="s">
        <v>313</v>
      </c>
      <c r="F18" s="50" t="s">
        <v>361</v>
      </c>
      <c r="G18" s="50" t="s">
        <v>362</v>
      </c>
      <c r="H18" s="50" t="s">
        <v>363</v>
      </c>
      <c r="L18" s="307">
        <v>0</v>
      </c>
      <c r="M18" s="308">
        <v>100</v>
      </c>
      <c r="N18" s="307">
        <v>0</v>
      </c>
      <c r="O18" s="50" t="s">
        <v>364</v>
      </c>
      <c r="Q18" s="50" t="s">
        <v>300</v>
      </c>
      <c r="R18" s="50" t="s">
        <v>301</v>
      </c>
      <c r="T18" s="308">
        <v>0</v>
      </c>
      <c r="U18" s="309"/>
      <c r="V18" s="310">
        <v>46296</v>
      </c>
      <c r="X18" s="50" t="s">
        <v>306</v>
      </c>
      <c r="AB18" s="50" t="s">
        <v>363</v>
      </c>
      <c r="AD18" s="50" t="s">
        <v>360</v>
      </c>
      <c r="AF18" s="306"/>
      <c r="AG18" s="307">
        <v>0</v>
      </c>
      <c r="AH18" s="307">
        <v>0</v>
      </c>
      <c r="AI18" s="307">
        <v>0</v>
      </c>
      <c r="AJ18" s="50" t="s">
        <v>0</v>
      </c>
      <c r="AK18" s="307">
        <v>0</v>
      </c>
      <c r="AL18" s="307">
        <v>0</v>
      </c>
      <c r="AN18" s="312">
        <v>22</v>
      </c>
      <c r="AO18" s="313" t="s">
        <v>305</v>
      </c>
      <c r="AP18" s="313" t="s">
        <v>0</v>
      </c>
      <c r="AQ18" s="313" t="s">
        <v>306</v>
      </c>
      <c r="AR18" s="314" t="s">
        <v>181</v>
      </c>
      <c r="AS18" s="314"/>
      <c r="AT18" s="50" t="s">
        <v>3451</v>
      </c>
    </row>
    <row r="19" spans="1:46" x14ac:dyDescent="0.2">
      <c r="A19" s="306" t="s">
        <v>2417</v>
      </c>
      <c r="B19" s="50" t="s">
        <v>312</v>
      </c>
      <c r="C19" s="50" t="s">
        <v>295</v>
      </c>
      <c r="D19" s="50" t="s">
        <v>296</v>
      </c>
      <c r="E19" s="50" t="s">
        <v>313</v>
      </c>
      <c r="F19" s="50" t="s">
        <v>361</v>
      </c>
      <c r="G19" s="50" t="s">
        <v>362</v>
      </c>
      <c r="H19" s="50" t="s">
        <v>365</v>
      </c>
      <c r="I19" s="50" t="s">
        <v>366</v>
      </c>
      <c r="L19" s="307">
        <v>0</v>
      </c>
      <c r="M19" s="308">
        <v>200</v>
      </c>
      <c r="N19" s="307">
        <v>0</v>
      </c>
      <c r="O19" s="50" t="s">
        <v>367</v>
      </c>
      <c r="Q19" s="50" t="s">
        <v>300</v>
      </c>
      <c r="R19" s="50" t="s">
        <v>301</v>
      </c>
      <c r="T19" s="308">
        <v>0</v>
      </c>
      <c r="U19" s="309"/>
      <c r="V19" s="310">
        <v>46296</v>
      </c>
      <c r="X19" s="50" t="s">
        <v>306</v>
      </c>
      <c r="AB19" s="50" t="s">
        <v>365</v>
      </c>
      <c r="AD19" s="50" t="s">
        <v>360</v>
      </c>
      <c r="AF19" s="306"/>
      <c r="AG19" s="307">
        <v>0</v>
      </c>
      <c r="AH19" s="307">
        <v>0</v>
      </c>
      <c r="AI19" s="307">
        <v>0</v>
      </c>
      <c r="AJ19" s="306" t="s">
        <v>0</v>
      </c>
      <c r="AK19" s="307">
        <v>0</v>
      </c>
      <c r="AL19" s="307">
        <v>0</v>
      </c>
      <c r="AN19" s="312">
        <v>22</v>
      </c>
      <c r="AO19" s="313" t="s">
        <v>305</v>
      </c>
      <c r="AP19" s="313" t="s">
        <v>0</v>
      </c>
      <c r="AQ19" s="313" t="s">
        <v>306</v>
      </c>
      <c r="AR19" s="314" t="s">
        <v>181</v>
      </c>
      <c r="AS19" s="314"/>
      <c r="AT19" s="50" t="s">
        <v>3451</v>
      </c>
    </row>
    <row r="20" spans="1:46" x14ac:dyDescent="0.2">
      <c r="A20" s="306" t="s">
        <v>2418</v>
      </c>
      <c r="B20" s="50" t="s">
        <v>312</v>
      </c>
      <c r="C20" s="50" t="s">
        <v>295</v>
      </c>
      <c r="D20" s="50" t="s">
        <v>296</v>
      </c>
      <c r="E20" s="50" t="s">
        <v>313</v>
      </c>
      <c r="F20" s="50" t="s">
        <v>361</v>
      </c>
      <c r="G20" s="50" t="s">
        <v>362</v>
      </c>
      <c r="H20" s="50" t="s">
        <v>365</v>
      </c>
      <c r="I20" s="50" t="s">
        <v>368</v>
      </c>
      <c r="J20" s="50" t="s">
        <v>369</v>
      </c>
      <c r="L20" s="307">
        <v>0</v>
      </c>
      <c r="M20" s="308">
        <v>400</v>
      </c>
      <c r="N20" s="307">
        <v>0</v>
      </c>
      <c r="O20" s="50" t="s">
        <v>370</v>
      </c>
      <c r="Q20" s="50" t="s">
        <v>300</v>
      </c>
      <c r="R20" s="50" t="s">
        <v>301</v>
      </c>
      <c r="T20" s="308">
        <v>0</v>
      </c>
      <c r="U20" s="309"/>
      <c r="V20" s="310">
        <v>46296</v>
      </c>
      <c r="X20" s="50" t="s">
        <v>306</v>
      </c>
      <c r="AB20" s="50" t="s">
        <v>365</v>
      </c>
      <c r="AD20" s="50" t="s">
        <v>360</v>
      </c>
      <c r="AF20" s="306"/>
      <c r="AG20" s="307">
        <v>0</v>
      </c>
      <c r="AH20" s="307">
        <v>0</v>
      </c>
      <c r="AI20" s="307">
        <v>0</v>
      </c>
      <c r="AJ20" s="306" t="s">
        <v>0</v>
      </c>
      <c r="AK20" s="307">
        <v>0</v>
      </c>
      <c r="AL20" s="307">
        <v>0</v>
      </c>
      <c r="AN20" s="312">
        <v>22</v>
      </c>
      <c r="AO20" s="313" t="s">
        <v>305</v>
      </c>
      <c r="AP20" s="313" t="s">
        <v>0</v>
      </c>
      <c r="AQ20" s="313" t="s">
        <v>306</v>
      </c>
      <c r="AR20" s="314" t="s">
        <v>181</v>
      </c>
      <c r="AS20" s="314"/>
      <c r="AT20" s="50" t="s">
        <v>3451</v>
      </c>
    </row>
    <row r="21" spans="1:46" x14ac:dyDescent="0.2">
      <c r="A21" s="306" t="s">
        <v>2419</v>
      </c>
      <c r="B21" s="50" t="s">
        <v>312</v>
      </c>
      <c r="C21" s="50" t="s">
        <v>295</v>
      </c>
      <c r="D21" s="50" t="s">
        <v>296</v>
      </c>
      <c r="E21" s="50" t="s">
        <v>313</v>
      </c>
      <c r="F21" s="50" t="s">
        <v>361</v>
      </c>
      <c r="G21" s="50" t="s">
        <v>362</v>
      </c>
      <c r="H21" s="50" t="s">
        <v>365</v>
      </c>
      <c r="I21" s="50" t="s">
        <v>368</v>
      </c>
      <c r="J21" s="50" t="s">
        <v>371</v>
      </c>
      <c r="L21" s="307">
        <v>0</v>
      </c>
      <c r="M21" s="308">
        <v>600</v>
      </c>
      <c r="N21" s="307">
        <v>0</v>
      </c>
      <c r="O21" s="306" t="s">
        <v>372</v>
      </c>
      <c r="Q21" s="50" t="s">
        <v>300</v>
      </c>
      <c r="R21" s="50" t="s">
        <v>301</v>
      </c>
      <c r="T21" s="308">
        <v>0</v>
      </c>
      <c r="U21" s="309"/>
      <c r="V21" s="310">
        <v>46296</v>
      </c>
      <c r="X21" s="50" t="s">
        <v>306</v>
      </c>
      <c r="AB21" s="50" t="s">
        <v>365</v>
      </c>
      <c r="AD21" s="50" t="s">
        <v>360</v>
      </c>
      <c r="AF21" s="306"/>
      <c r="AG21" s="307">
        <v>0</v>
      </c>
      <c r="AH21" s="307">
        <v>0</v>
      </c>
      <c r="AI21" s="307">
        <v>0</v>
      </c>
      <c r="AJ21" s="306" t="s">
        <v>0</v>
      </c>
      <c r="AK21" s="307">
        <v>0</v>
      </c>
      <c r="AL21" s="307">
        <v>0</v>
      </c>
      <c r="AN21" s="312">
        <v>22</v>
      </c>
      <c r="AO21" s="313" t="s">
        <v>305</v>
      </c>
      <c r="AP21" s="313" t="s">
        <v>0</v>
      </c>
      <c r="AQ21" s="313" t="s">
        <v>306</v>
      </c>
      <c r="AR21" s="314" t="s">
        <v>181</v>
      </c>
      <c r="AS21" s="314"/>
      <c r="AT21" s="50" t="s">
        <v>3451</v>
      </c>
    </row>
    <row r="22" spans="1:46" x14ac:dyDescent="0.2">
      <c r="A22" s="306" t="s">
        <v>2420</v>
      </c>
      <c r="B22" s="50" t="s">
        <v>312</v>
      </c>
      <c r="C22" s="50" t="s">
        <v>295</v>
      </c>
      <c r="D22" s="50" t="s">
        <v>296</v>
      </c>
      <c r="E22" s="50" t="s">
        <v>313</v>
      </c>
      <c r="F22" s="50" t="s">
        <v>361</v>
      </c>
      <c r="G22" s="50" t="s">
        <v>362</v>
      </c>
      <c r="H22" s="50" t="s">
        <v>373</v>
      </c>
      <c r="I22" s="50" t="s">
        <v>374</v>
      </c>
      <c r="J22" s="50" t="s">
        <v>371</v>
      </c>
      <c r="L22" s="307">
        <v>0</v>
      </c>
      <c r="M22" s="308">
        <v>400</v>
      </c>
      <c r="N22" s="307">
        <v>0</v>
      </c>
      <c r="O22" s="50" t="s">
        <v>375</v>
      </c>
      <c r="Q22" s="50" t="s">
        <v>300</v>
      </c>
      <c r="R22" s="50" t="s">
        <v>301</v>
      </c>
      <c r="T22" s="308">
        <v>0</v>
      </c>
      <c r="U22" s="309"/>
      <c r="V22" s="310">
        <v>46296</v>
      </c>
      <c r="X22" s="50" t="s">
        <v>306</v>
      </c>
      <c r="AB22" s="50" t="s">
        <v>365</v>
      </c>
      <c r="AD22" s="50" t="s">
        <v>360</v>
      </c>
      <c r="AF22" s="306"/>
      <c r="AG22" s="307">
        <v>0</v>
      </c>
      <c r="AH22" s="307">
        <v>0</v>
      </c>
      <c r="AI22" s="307">
        <v>0</v>
      </c>
      <c r="AJ22" s="50" t="s">
        <v>0</v>
      </c>
      <c r="AK22" s="307">
        <v>0</v>
      </c>
      <c r="AL22" s="307">
        <v>0</v>
      </c>
      <c r="AN22" s="312">
        <v>22</v>
      </c>
      <c r="AO22" s="313" t="s">
        <v>305</v>
      </c>
      <c r="AP22" s="313" t="s">
        <v>0</v>
      </c>
      <c r="AQ22" s="313" t="s">
        <v>306</v>
      </c>
      <c r="AR22" s="314" t="s">
        <v>181</v>
      </c>
      <c r="AS22" s="314"/>
      <c r="AT22" s="50" t="s">
        <v>3451</v>
      </c>
    </row>
    <row r="23" spans="1:46" x14ac:dyDescent="0.2">
      <c r="A23" s="306" t="s">
        <v>2421</v>
      </c>
      <c r="B23" s="50" t="s">
        <v>312</v>
      </c>
      <c r="C23" s="50" t="s">
        <v>295</v>
      </c>
      <c r="D23" s="50" t="s">
        <v>296</v>
      </c>
      <c r="E23" s="50" t="s">
        <v>313</v>
      </c>
      <c r="F23" s="50" t="s">
        <v>361</v>
      </c>
      <c r="G23" s="50" t="s">
        <v>362</v>
      </c>
      <c r="H23" s="50" t="s">
        <v>376</v>
      </c>
      <c r="I23" s="50" t="s">
        <v>374</v>
      </c>
      <c r="J23" s="50" t="s">
        <v>371</v>
      </c>
      <c r="L23" s="307">
        <v>0</v>
      </c>
      <c r="M23" s="308">
        <v>100</v>
      </c>
      <c r="N23" s="307">
        <v>0</v>
      </c>
      <c r="O23" s="50" t="s">
        <v>377</v>
      </c>
      <c r="Q23" s="50" t="s">
        <v>300</v>
      </c>
      <c r="R23" s="50" t="s">
        <v>301</v>
      </c>
      <c r="T23" s="308">
        <v>0</v>
      </c>
      <c r="U23" s="309"/>
      <c r="V23" s="310">
        <v>46296</v>
      </c>
      <c r="X23" s="50" t="s">
        <v>306</v>
      </c>
      <c r="AB23" s="50" t="s">
        <v>378</v>
      </c>
      <c r="AD23" s="50" t="s">
        <v>360</v>
      </c>
      <c r="AF23" s="306"/>
      <c r="AG23" s="307">
        <v>0</v>
      </c>
      <c r="AH23" s="307">
        <v>0</v>
      </c>
      <c r="AI23" s="307">
        <v>0</v>
      </c>
      <c r="AJ23" s="306" t="s">
        <v>0</v>
      </c>
      <c r="AK23" s="307">
        <v>0</v>
      </c>
      <c r="AL23" s="307">
        <v>0</v>
      </c>
      <c r="AN23" s="312">
        <v>22</v>
      </c>
      <c r="AO23" s="313" t="s">
        <v>305</v>
      </c>
      <c r="AP23" s="313" t="s">
        <v>0</v>
      </c>
      <c r="AQ23" s="313" t="s">
        <v>306</v>
      </c>
      <c r="AR23" s="314" t="s">
        <v>181</v>
      </c>
      <c r="AS23" s="314"/>
      <c r="AT23" s="50" t="s">
        <v>3451</v>
      </c>
    </row>
    <row r="24" spans="1:46" x14ac:dyDescent="0.2">
      <c r="A24" s="306" t="s">
        <v>2422</v>
      </c>
      <c r="B24" s="50" t="s">
        <v>312</v>
      </c>
      <c r="C24" s="50" t="s">
        <v>295</v>
      </c>
      <c r="D24" s="50" t="s">
        <v>296</v>
      </c>
      <c r="E24" s="50" t="s">
        <v>313</v>
      </c>
      <c r="F24" s="50" t="s">
        <v>361</v>
      </c>
      <c r="G24" s="50" t="s">
        <v>379</v>
      </c>
      <c r="H24" s="50" t="s">
        <v>380</v>
      </c>
      <c r="I24" s="50" t="s">
        <v>381</v>
      </c>
      <c r="J24" s="50" t="s">
        <v>382</v>
      </c>
      <c r="L24" s="307">
        <v>220.64151968578344</v>
      </c>
      <c r="M24" s="308">
        <v>95</v>
      </c>
      <c r="N24" s="307">
        <v>200</v>
      </c>
      <c r="O24" s="50" t="s">
        <v>383</v>
      </c>
      <c r="Q24" s="50" t="s">
        <v>300</v>
      </c>
      <c r="R24" s="50" t="s">
        <v>384</v>
      </c>
      <c r="T24" s="308">
        <v>103</v>
      </c>
      <c r="U24" s="309">
        <v>10</v>
      </c>
      <c r="V24" s="310">
        <v>45931</v>
      </c>
      <c r="X24" s="50" t="s">
        <v>2893</v>
      </c>
      <c r="AB24" s="50" t="s">
        <v>385</v>
      </c>
      <c r="AD24" s="50" t="s">
        <v>360</v>
      </c>
      <c r="AF24" s="306"/>
      <c r="AG24" s="307">
        <v>2.3958351081116151E-2</v>
      </c>
      <c r="AH24" s="307">
        <v>2.4842524276522705E-2</v>
      </c>
      <c r="AI24" s="307">
        <v>0.80925719007980468</v>
      </c>
      <c r="AJ24" s="306" t="s">
        <v>0</v>
      </c>
      <c r="AK24" s="307">
        <v>42.265645016375295</v>
      </c>
      <c r="AL24" s="307">
        <v>2.0519699999999998E-2</v>
      </c>
      <c r="AN24" s="312">
        <v>20</v>
      </c>
      <c r="AO24" s="313" t="s">
        <v>305</v>
      </c>
      <c r="AP24" s="313" t="s">
        <v>0</v>
      </c>
      <c r="AQ24" s="313" t="s">
        <v>386</v>
      </c>
      <c r="AR24" s="314" t="s">
        <v>0</v>
      </c>
      <c r="AS24" s="314"/>
      <c r="AT24" s="50" t="s">
        <v>1952</v>
      </c>
    </row>
    <row r="25" spans="1:46" x14ac:dyDescent="0.2">
      <c r="A25" s="306" t="s">
        <v>2423</v>
      </c>
      <c r="B25" s="50" t="s">
        <v>312</v>
      </c>
      <c r="C25" s="50" t="s">
        <v>295</v>
      </c>
      <c r="D25" s="50" t="s">
        <v>296</v>
      </c>
      <c r="E25" s="50" t="s">
        <v>387</v>
      </c>
      <c r="F25" s="50" t="s">
        <v>388</v>
      </c>
      <c r="G25" s="50" t="s">
        <v>389</v>
      </c>
      <c r="H25" s="50" t="s">
        <v>390</v>
      </c>
      <c r="I25" s="50" t="s">
        <v>391</v>
      </c>
      <c r="L25" s="307">
        <v>0</v>
      </c>
      <c r="M25" s="308">
        <v>135</v>
      </c>
      <c r="N25" s="307">
        <v>0</v>
      </c>
      <c r="O25" s="306" t="s">
        <v>392</v>
      </c>
      <c r="Q25" s="50" t="s">
        <v>300</v>
      </c>
      <c r="R25" s="50" t="s">
        <v>384</v>
      </c>
      <c r="T25" s="308">
        <v>127</v>
      </c>
      <c r="U25" s="309">
        <v>10</v>
      </c>
      <c r="V25" s="310">
        <v>45931</v>
      </c>
      <c r="X25" s="50" t="s">
        <v>2893</v>
      </c>
      <c r="AB25" s="50" t="s">
        <v>390</v>
      </c>
      <c r="AD25" s="50" t="s">
        <v>360</v>
      </c>
      <c r="AF25" s="306"/>
      <c r="AG25" s="307">
        <v>0</v>
      </c>
      <c r="AH25" s="307">
        <v>0</v>
      </c>
      <c r="AI25" s="307">
        <v>0</v>
      </c>
      <c r="AJ25" s="306" t="s">
        <v>0</v>
      </c>
      <c r="AK25" s="307">
        <v>0</v>
      </c>
      <c r="AL25" s="307">
        <v>0</v>
      </c>
      <c r="AN25" s="312">
        <v>9</v>
      </c>
      <c r="AO25" s="313" t="s">
        <v>393</v>
      </c>
      <c r="AP25" s="313" t="s">
        <v>0</v>
      </c>
      <c r="AQ25" s="313" t="s">
        <v>306</v>
      </c>
      <c r="AR25" s="314" t="s">
        <v>181</v>
      </c>
      <c r="AS25" s="314">
        <v>1.1032</v>
      </c>
      <c r="AT25" s="50" t="s">
        <v>2708</v>
      </c>
    </row>
    <row r="26" spans="1:46" x14ac:dyDescent="0.2">
      <c r="A26" s="306" t="s">
        <v>2424</v>
      </c>
      <c r="B26" s="50" t="s">
        <v>312</v>
      </c>
      <c r="C26" s="50" t="s">
        <v>295</v>
      </c>
      <c r="D26" s="50" t="s">
        <v>296</v>
      </c>
      <c r="E26" s="50" t="s">
        <v>387</v>
      </c>
      <c r="F26" s="50" t="s">
        <v>388</v>
      </c>
      <c r="G26" s="50" t="s">
        <v>389</v>
      </c>
      <c r="H26" s="50" t="s">
        <v>394</v>
      </c>
      <c r="I26" s="50" t="s">
        <v>391</v>
      </c>
      <c r="L26" s="307">
        <v>0</v>
      </c>
      <c r="M26" s="308">
        <v>95</v>
      </c>
      <c r="N26" s="307">
        <v>0</v>
      </c>
      <c r="O26" s="306" t="s">
        <v>395</v>
      </c>
      <c r="Q26" s="50" t="s">
        <v>300</v>
      </c>
      <c r="R26" s="50" t="s">
        <v>384</v>
      </c>
      <c r="T26" s="308">
        <v>203</v>
      </c>
      <c r="U26" s="309">
        <v>10</v>
      </c>
      <c r="V26" s="310">
        <v>45931</v>
      </c>
      <c r="X26" s="50" t="s">
        <v>2893</v>
      </c>
      <c r="AB26" s="50" t="s">
        <v>394</v>
      </c>
      <c r="AD26" s="50" t="s">
        <v>360</v>
      </c>
      <c r="AF26" s="306"/>
      <c r="AG26" s="307">
        <v>0</v>
      </c>
      <c r="AH26" s="307">
        <v>0</v>
      </c>
      <c r="AI26" s="307">
        <v>0.64</v>
      </c>
      <c r="AJ26" s="306" t="s">
        <v>0</v>
      </c>
      <c r="AK26" s="307">
        <v>93.07</v>
      </c>
      <c r="AL26" s="307">
        <v>0</v>
      </c>
      <c r="AN26" s="312">
        <v>9</v>
      </c>
      <c r="AO26" s="313" t="s">
        <v>393</v>
      </c>
      <c r="AP26" s="313" t="s">
        <v>0</v>
      </c>
      <c r="AQ26" s="313" t="s">
        <v>306</v>
      </c>
      <c r="AR26" s="314" t="s">
        <v>181</v>
      </c>
      <c r="AS26" s="314">
        <v>1.1032</v>
      </c>
      <c r="AT26" s="50" t="s">
        <v>2708</v>
      </c>
    </row>
    <row r="27" spans="1:46" x14ac:dyDescent="0.2">
      <c r="A27" s="306" t="s">
        <v>2425</v>
      </c>
      <c r="B27" s="50" t="s">
        <v>312</v>
      </c>
      <c r="C27" s="50" t="s">
        <v>295</v>
      </c>
      <c r="D27" s="50" t="s">
        <v>296</v>
      </c>
      <c r="E27" s="50" t="s">
        <v>387</v>
      </c>
      <c r="F27" s="50" t="s">
        <v>388</v>
      </c>
      <c r="G27" s="50" t="s">
        <v>389</v>
      </c>
      <c r="H27" s="50" t="s">
        <v>390</v>
      </c>
      <c r="I27" s="50" t="s">
        <v>391</v>
      </c>
      <c r="L27" s="307">
        <v>0</v>
      </c>
      <c r="M27" s="308">
        <v>135</v>
      </c>
      <c r="N27" s="307">
        <v>0</v>
      </c>
      <c r="O27" s="50" t="s">
        <v>392</v>
      </c>
      <c r="Q27" s="50" t="s">
        <v>339</v>
      </c>
      <c r="R27" s="50" t="s">
        <v>384</v>
      </c>
      <c r="T27" s="308">
        <v>127</v>
      </c>
      <c r="U27" s="309">
        <v>10</v>
      </c>
      <c r="V27" s="310">
        <v>45931</v>
      </c>
      <c r="X27" s="50" t="s">
        <v>2893</v>
      </c>
      <c r="AB27" s="50" t="s">
        <v>390</v>
      </c>
      <c r="AD27" s="50" t="s">
        <v>360</v>
      </c>
      <c r="AF27" s="306"/>
      <c r="AG27" s="307">
        <v>0</v>
      </c>
      <c r="AH27" s="307">
        <v>0</v>
      </c>
      <c r="AI27" s="307">
        <v>1</v>
      </c>
      <c r="AJ27" s="50" t="s">
        <v>181</v>
      </c>
      <c r="AK27" s="307">
        <v>60.09</v>
      </c>
      <c r="AL27" s="307">
        <v>0.23199999999999998</v>
      </c>
      <c r="AN27" s="312">
        <v>9</v>
      </c>
      <c r="AO27" s="313" t="s">
        <v>393</v>
      </c>
      <c r="AP27" s="313" t="s">
        <v>0</v>
      </c>
      <c r="AQ27" s="313" t="s">
        <v>306</v>
      </c>
      <c r="AR27" s="314" t="s">
        <v>181</v>
      </c>
      <c r="AS27" s="314">
        <v>1.1032</v>
      </c>
      <c r="AT27" s="50" t="s">
        <v>1953</v>
      </c>
    </row>
    <row r="28" spans="1:46" x14ac:dyDescent="0.2">
      <c r="A28" s="306" t="s">
        <v>2426</v>
      </c>
      <c r="B28" s="50" t="s">
        <v>312</v>
      </c>
      <c r="C28" s="50" t="s">
        <v>295</v>
      </c>
      <c r="D28" s="50" t="s">
        <v>296</v>
      </c>
      <c r="E28" s="50" t="s">
        <v>387</v>
      </c>
      <c r="F28" s="50" t="s">
        <v>388</v>
      </c>
      <c r="G28" s="50" t="s">
        <v>389</v>
      </c>
      <c r="H28" s="50" t="s">
        <v>394</v>
      </c>
      <c r="I28" s="50" t="s">
        <v>391</v>
      </c>
      <c r="L28" s="307">
        <v>0</v>
      </c>
      <c r="M28" s="308">
        <v>95</v>
      </c>
      <c r="N28" s="307">
        <v>0</v>
      </c>
      <c r="O28" s="50" t="s">
        <v>395</v>
      </c>
      <c r="Q28" s="50" t="s">
        <v>339</v>
      </c>
      <c r="R28" s="50" t="s">
        <v>384</v>
      </c>
      <c r="T28" s="308">
        <v>127</v>
      </c>
      <c r="U28" s="309">
        <v>10</v>
      </c>
      <c r="V28" s="310">
        <v>45931</v>
      </c>
      <c r="X28" s="50" t="s">
        <v>2893</v>
      </c>
      <c r="AB28" s="50" t="s">
        <v>394</v>
      </c>
      <c r="AD28" s="50" t="s">
        <v>360</v>
      </c>
      <c r="AF28" s="306"/>
      <c r="AG28" s="307">
        <v>0</v>
      </c>
      <c r="AH28" s="307">
        <v>0</v>
      </c>
      <c r="AI28" s="307">
        <v>0.64</v>
      </c>
      <c r="AJ28" s="306" t="s">
        <v>0</v>
      </c>
      <c r="AK28" s="307">
        <v>93.07</v>
      </c>
      <c r="AL28" s="307">
        <v>0.13600000000000001</v>
      </c>
      <c r="AN28" s="312">
        <v>9</v>
      </c>
      <c r="AO28" s="313" t="s">
        <v>393</v>
      </c>
      <c r="AP28" s="313" t="s">
        <v>0</v>
      </c>
      <c r="AQ28" s="313" t="s">
        <v>306</v>
      </c>
      <c r="AR28" s="314" t="s">
        <v>181</v>
      </c>
      <c r="AS28" s="314">
        <v>1.1032</v>
      </c>
      <c r="AT28" s="50" t="s">
        <v>1953</v>
      </c>
    </row>
    <row r="29" spans="1:46" x14ac:dyDescent="0.2">
      <c r="A29" s="306" t="s">
        <v>415</v>
      </c>
      <c r="B29" s="50" t="s">
        <v>294</v>
      </c>
      <c r="C29" s="50" t="s">
        <v>295</v>
      </c>
      <c r="D29" s="50" t="s">
        <v>296</v>
      </c>
      <c r="E29" s="50" t="s">
        <v>416</v>
      </c>
      <c r="F29" s="50" t="s">
        <v>417</v>
      </c>
      <c r="G29" s="50" t="s">
        <v>418</v>
      </c>
      <c r="H29" s="50" t="s">
        <v>2435</v>
      </c>
      <c r="I29" s="50" t="s">
        <v>2436</v>
      </c>
      <c r="L29" s="307">
        <v>61.398983135562702</v>
      </c>
      <c r="M29" s="308">
        <v>140</v>
      </c>
      <c r="N29" s="307">
        <v>54.875</v>
      </c>
      <c r="O29" s="50" t="s">
        <v>2894</v>
      </c>
      <c r="Q29" s="50" t="s">
        <v>339</v>
      </c>
      <c r="R29" s="50" t="s">
        <v>301</v>
      </c>
      <c r="T29" s="308">
        <v>0</v>
      </c>
      <c r="U29" s="309">
        <v>20</v>
      </c>
      <c r="V29" s="310">
        <v>45931</v>
      </c>
      <c r="X29" s="50" t="s">
        <v>2895</v>
      </c>
      <c r="AD29" s="50" t="s">
        <v>304</v>
      </c>
      <c r="AE29" s="310">
        <v>45350</v>
      </c>
      <c r="AF29" s="306" t="s">
        <v>2896</v>
      </c>
      <c r="AG29" s="307">
        <v>6.6627361184600038E-3</v>
      </c>
      <c r="AH29" s="307">
        <v>6.9697127534220863E-3</v>
      </c>
      <c r="AI29" s="307">
        <v>9999</v>
      </c>
      <c r="AJ29" s="306" t="s">
        <v>181</v>
      </c>
      <c r="AK29" s="307">
        <v>-195.04410698567662</v>
      </c>
      <c r="AL29" s="307">
        <v>2.8550527158036638E-2</v>
      </c>
      <c r="AN29" s="312">
        <v>22</v>
      </c>
      <c r="AO29" s="313" t="s">
        <v>305</v>
      </c>
      <c r="AP29" s="313" t="s">
        <v>0</v>
      </c>
      <c r="AQ29" s="313" t="s">
        <v>306</v>
      </c>
      <c r="AR29" s="314" t="s">
        <v>0</v>
      </c>
      <c r="AS29" s="314"/>
    </row>
    <row r="30" spans="1:46" x14ac:dyDescent="0.2">
      <c r="A30" s="306" t="s">
        <v>419</v>
      </c>
      <c r="B30" s="50" t="s">
        <v>308</v>
      </c>
      <c r="C30" s="50" t="s">
        <v>295</v>
      </c>
      <c r="D30" s="50" t="s">
        <v>296</v>
      </c>
      <c r="E30" s="50" t="s">
        <v>416</v>
      </c>
      <c r="F30" s="50" t="s">
        <v>417</v>
      </c>
      <c r="G30" s="50" t="s">
        <v>418</v>
      </c>
      <c r="H30" s="50" t="s">
        <v>2435</v>
      </c>
      <c r="I30" s="50" t="s">
        <v>2436</v>
      </c>
      <c r="L30" s="307">
        <v>276.32833259491093</v>
      </c>
      <c r="M30" s="308">
        <v>165</v>
      </c>
      <c r="N30" s="307">
        <v>247.25</v>
      </c>
      <c r="O30" s="306" t="s">
        <v>2894</v>
      </c>
      <c r="Q30" s="50" t="s">
        <v>339</v>
      </c>
      <c r="R30" s="50" t="s">
        <v>301</v>
      </c>
      <c r="T30" s="308">
        <v>0</v>
      </c>
      <c r="U30" s="309">
        <v>20</v>
      </c>
      <c r="V30" s="310">
        <v>45931</v>
      </c>
      <c r="X30" s="50" t="s">
        <v>2895</v>
      </c>
      <c r="AD30" s="50" t="s">
        <v>304</v>
      </c>
      <c r="AE30" s="310">
        <v>45350</v>
      </c>
      <c r="AF30" s="306" t="s">
        <v>2896</v>
      </c>
      <c r="AG30" s="307">
        <v>3.1045582182393467E-2</v>
      </c>
      <c r="AH30" s="307">
        <v>3.2456256849473716E-2</v>
      </c>
      <c r="AI30" s="307">
        <v>9999</v>
      </c>
      <c r="AJ30" s="306" t="s">
        <v>181</v>
      </c>
      <c r="AK30" s="307">
        <v>-60.108132419434497</v>
      </c>
      <c r="AL30" s="307">
        <v>3.4330186356717536E-2</v>
      </c>
      <c r="AN30" s="312">
        <v>22</v>
      </c>
      <c r="AO30" s="313" t="s">
        <v>305</v>
      </c>
      <c r="AP30" s="313" t="s">
        <v>0</v>
      </c>
      <c r="AQ30" s="313" t="s">
        <v>306</v>
      </c>
      <c r="AR30" s="314" t="s">
        <v>0</v>
      </c>
      <c r="AS30" s="314"/>
    </row>
    <row r="31" spans="1:46" x14ac:dyDescent="0.2">
      <c r="A31" s="306" t="s">
        <v>420</v>
      </c>
      <c r="B31" s="50" t="s">
        <v>310</v>
      </c>
      <c r="C31" s="50" t="s">
        <v>295</v>
      </c>
      <c r="D31" s="50" t="s">
        <v>296</v>
      </c>
      <c r="E31" s="50" t="s">
        <v>416</v>
      </c>
      <c r="F31" s="50" t="s">
        <v>417</v>
      </c>
      <c r="G31" s="50" t="s">
        <v>418</v>
      </c>
      <c r="H31" s="50" t="s">
        <v>2435</v>
      </c>
      <c r="I31" s="50" t="s">
        <v>2436</v>
      </c>
      <c r="L31" s="307">
        <v>423.85245757985831</v>
      </c>
      <c r="M31" s="308">
        <v>225</v>
      </c>
      <c r="N31" s="307">
        <v>379.25</v>
      </c>
      <c r="O31" s="306" t="s">
        <v>2894</v>
      </c>
      <c r="Q31" s="50" t="s">
        <v>339</v>
      </c>
      <c r="R31" s="50" t="s">
        <v>301</v>
      </c>
      <c r="T31" s="308">
        <v>0</v>
      </c>
      <c r="U31" s="309">
        <v>20</v>
      </c>
      <c r="V31" s="310">
        <v>45931</v>
      </c>
      <c r="X31" s="50" t="s">
        <v>2895</v>
      </c>
      <c r="AD31" s="50" t="s">
        <v>304</v>
      </c>
      <c r="AE31" s="310">
        <v>45350</v>
      </c>
      <c r="AF31" s="306" t="s">
        <v>2896</v>
      </c>
      <c r="AG31" s="307">
        <v>4.7619967816674311E-2</v>
      </c>
      <c r="AH31" s="307">
        <v>4.9783763034025916E-2</v>
      </c>
      <c r="AI31" s="307">
        <v>9999</v>
      </c>
      <c r="AJ31" s="306" t="s">
        <v>181</v>
      </c>
      <c r="AK31" s="307">
        <v>-46.689199775542448</v>
      </c>
      <c r="AL31" s="307">
        <v>4.2642501857648639E-2</v>
      </c>
      <c r="AN31" s="312">
        <v>22</v>
      </c>
      <c r="AO31" s="313" t="s">
        <v>305</v>
      </c>
      <c r="AP31" s="313" t="s">
        <v>0</v>
      </c>
      <c r="AQ31" s="313" t="s">
        <v>306</v>
      </c>
      <c r="AR31" s="314" t="s">
        <v>0</v>
      </c>
      <c r="AS31" s="314"/>
    </row>
    <row r="32" spans="1:46" x14ac:dyDescent="0.2">
      <c r="A32" s="306" t="s">
        <v>421</v>
      </c>
      <c r="B32" s="50" t="s">
        <v>312</v>
      </c>
      <c r="C32" s="50" t="s">
        <v>295</v>
      </c>
      <c r="D32" s="50" t="s">
        <v>296</v>
      </c>
      <c r="E32" s="50" t="s">
        <v>416</v>
      </c>
      <c r="F32" s="50" t="s">
        <v>422</v>
      </c>
      <c r="G32" s="50" t="s">
        <v>423</v>
      </c>
      <c r="H32" s="50" t="s">
        <v>424</v>
      </c>
      <c r="I32" s="50" t="s">
        <v>425</v>
      </c>
      <c r="J32" s="50" t="s">
        <v>426</v>
      </c>
      <c r="L32" s="307">
        <v>1409.9751905578639</v>
      </c>
      <c r="M32" s="308">
        <v>400</v>
      </c>
      <c r="N32" s="307">
        <v>1271.9376792916121</v>
      </c>
      <c r="O32" s="306" t="s">
        <v>427</v>
      </c>
      <c r="Q32" s="50" t="s">
        <v>300</v>
      </c>
      <c r="R32" s="50" t="s">
        <v>428</v>
      </c>
      <c r="T32" s="308">
        <v>795.82382628292373</v>
      </c>
      <c r="U32" s="309">
        <v>15</v>
      </c>
      <c r="V32" s="310">
        <v>45931</v>
      </c>
      <c r="X32" s="50" t="s">
        <v>306</v>
      </c>
      <c r="AB32" s="50" t="s">
        <v>429</v>
      </c>
      <c r="AC32" s="50" t="s">
        <v>430</v>
      </c>
      <c r="AD32" s="50" t="s">
        <v>360</v>
      </c>
      <c r="AF32" s="306"/>
      <c r="AG32" s="307">
        <v>0.17746828965566824</v>
      </c>
      <c r="AH32" s="307">
        <v>0.19563066284125449</v>
      </c>
      <c r="AI32" s="307">
        <v>0.89782396444831991</v>
      </c>
      <c r="AJ32" s="306" t="s">
        <v>0</v>
      </c>
      <c r="AK32" s="307">
        <v>34.394375452190431</v>
      </c>
      <c r="AL32" s="307">
        <v>1.3112769272188121</v>
      </c>
      <c r="AN32" s="312">
        <v>20</v>
      </c>
      <c r="AO32" s="313" t="s">
        <v>305</v>
      </c>
      <c r="AP32" s="313" t="s">
        <v>0</v>
      </c>
      <c r="AQ32" s="313" t="s">
        <v>306</v>
      </c>
      <c r="AR32" s="314" t="s">
        <v>0</v>
      </c>
      <c r="AS32" s="314"/>
    </row>
    <row r="33" spans="1:46" x14ac:dyDescent="0.2">
      <c r="A33" s="306" t="s">
        <v>431</v>
      </c>
      <c r="B33" s="50" t="s">
        <v>312</v>
      </c>
      <c r="C33" s="50" t="s">
        <v>295</v>
      </c>
      <c r="D33" s="50" t="s">
        <v>296</v>
      </c>
      <c r="E33" s="50" t="s">
        <v>416</v>
      </c>
      <c r="F33" s="50" t="s">
        <v>422</v>
      </c>
      <c r="G33" s="50" t="s">
        <v>423</v>
      </c>
      <c r="H33" s="50" t="s">
        <v>424</v>
      </c>
      <c r="I33" s="50" t="s">
        <v>425</v>
      </c>
      <c r="J33" s="50" t="s">
        <v>432</v>
      </c>
      <c r="L33" s="307">
        <v>4052.4192589474869</v>
      </c>
      <c r="M33" s="308">
        <v>2000</v>
      </c>
      <c r="N33" s="307">
        <v>3655.6847115181695</v>
      </c>
      <c r="O33" s="306" t="s">
        <v>433</v>
      </c>
      <c r="Q33" s="50" t="s">
        <v>300</v>
      </c>
      <c r="R33" s="50" t="s">
        <v>428</v>
      </c>
      <c r="T33" s="308">
        <v>1400.4898594678336</v>
      </c>
      <c r="U33" s="309">
        <v>15</v>
      </c>
      <c r="V33" s="310">
        <v>45931</v>
      </c>
      <c r="X33" s="50" t="s">
        <v>306</v>
      </c>
      <c r="AB33" s="50" t="s">
        <v>429</v>
      </c>
      <c r="AC33" s="50" t="s">
        <v>430</v>
      </c>
      <c r="AD33" s="50" t="s">
        <v>360</v>
      </c>
      <c r="AF33" s="306"/>
      <c r="AG33" s="307">
        <v>0.51006281505460771</v>
      </c>
      <c r="AH33" s="307">
        <v>0.5622634150214344</v>
      </c>
      <c r="AI33" s="307">
        <v>1.4663277775007091</v>
      </c>
      <c r="AJ33" s="306" t="s">
        <v>181</v>
      </c>
      <c r="AK33" s="307">
        <v>12.425131828027656</v>
      </c>
      <c r="AL33" s="307">
        <v>3.7687499108211582</v>
      </c>
      <c r="AN33" s="312">
        <v>20</v>
      </c>
      <c r="AO33" s="313" t="s">
        <v>305</v>
      </c>
      <c r="AP33" s="313" t="s">
        <v>0</v>
      </c>
      <c r="AQ33" s="313" t="s">
        <v>306</v>
      </c>
      <c r="AR33" s="314" t="s">
        <v>0</v>
      </c>
      <c r="AS33" s="314"/>
    </row>
    <row r="34" spans="1:46" x14ac:dyDescent="0.2">
      <c r="A34" s="306" t="s">
        <v>434</v>
      </c>
      <c r="B34" s="50" t="s">
        <v>312</v>
      </c>
      <c r="C34" s="50" t="s">
        <v>295</v>
      </c>
      <c r="D34" s="50" t="s">
        <v>296</v>
      </c>
      <c r="E34" s="50" t="s">
        <v>435</v>
      </c>
      <c r="F34" s="50" t="s">
        <v>436</v>
      </c>
      <c r="G34" s="50" t="s">
        <v>437</v>
      </c>
      <c r="L34" s="307">
        <v>1</v>
      </c>
      <c r="M34" s="308">
        <v>0.03</v>
      </c>
      <c r="N34" s="307">
        <v>0.92</v>
      </c>
      <c r="O34" s="306" t="s">
        <v>437</v>
      </c>
      <c r="Q34" s="50" t="s">
        <v>300</v>
      </c>
      <c r="R34" s="50" t="s">
        <v>301</v>
      </c>
      <c r="U34" s="309">
        <v>1</v>
      </c>
      <c r="V34" s="310">
        <v>45200</v>
      </c>
      <c r="X34" s="50" t="s">
        <v>2897</v>
      </c>
      <c r="AF34" s="306"/>
      <c r="AG34" s="307" t="s">
        <v>2438</v>
      </c>
      <c r="AH34" s="307" t="s">
        <v>2438</v>
      </c>
      <c r="AI34" s="307" t="s">
        <v>2438</v>
      </c>
      <c r="AJ34" s="306" t="s">
        <v>181</v>
      </c>
      <c r="AK34" s="307" t="s">
        <v>2438</v>
      </c>
      <c r="AL34" s="307">
        <v>0</v>
      </c>
      <c r="AN34" s="312">
        <v>5</v>
      </c>
      <c r="AO34" s="313" t="s">
        <v>305</v>
      </c>
      <c r="AP34" s="313" t="s">
        <v>0</v>
      </c>
      <c r="AQ34" s="313" t="s">
        <v>386</v>
      </c>
      <c r="AR34" s="314" t="s">
        <v>181</v>
      </c>
      <c r="AS34" s="314"/>
      <c r="AT34" s="50" t="s">
        <v>2001</v>
      </c>
    </row>
    <row r="35" spans="1:46" x14ac:dyDescent="0.2">
      <c r="A35" s="306" t="s">
        <v>2439</v>
      </c>
      <c r="B35" s="50" t="s">
        <v>312</v>
      </c>
      <c r="C35" s="50" t="s">
        <v>295</v>
      </c>
      <c r="D35" s="50" t="s">
        <v>296</v>
      </c>
      <c r="E35" s="50" t="s">
        <v>770</v>
      </c>
      <c r="F35" s="50" t="s">
        <v>771</v>
      </c>
      <c r="G35" s="50" t="s">
        <v>2440</v>
      </c>
      <c r="L35" s="307">
        <v>0</v>
      </c>
      <c r="M35" s="308">
        <v>15000</v>
      </c>
      <c r="N35" s="307">
        <v>0</v>
      </c>
      <c r="O35" s="306" t="s">
        <v>2440</v>
      </c>
      <c r="T35" s="308">
        <v>0</v>
      </c>
      <c r="U35" s="309">
        <v>1</v>
      </c>
      <c r="V35" s="310">
        <v>45200</v>
      </c>
      <c r="X35" s="50" t="s">
        <v>306</v>
      </c>
      <c r="AD35" s="50" t="s">
        <v>360</v>
      </c>
      <c r="AF35" s="306"/>
      <c r="AG35" s="307">
        <v>0</v>
      </c>
      <c r="AH35" s="307">
        <v>0</v>
      </c>
      <c r="AI35" s="307">
        <v>9999</v>
      </c>
      <c r="AJ35" s="306" t="s">
        <v>181</v>
      </c>
      <c r="AK35" s="307">
        <v>0</v>
      </c>
      <c r="AL35" s="307">
        <v>0</v>
      </c>
      <c r="AN35" s="312">
        <v>5</v>
      </c>
      <c r="AO35" s="313" t="s">
        <v>305</v>
      </c>
      <c r="AP35" s="313" t="s">
        <v>0</v>
      </c>
      <c r="AQ35" s="313" t="s">
        <v>386</v>
      </c>
      <c r="AR35" s="314" t="s">
        <v>181</v>
      </c>
      <c r="AS35" s="314"/>
      <c r="AT35" s="50" t="s">
        <v>2709</v>
      </c>
    </row>
    <row r="36" spans="1:46" x14ac:dyDescent="0.2">
      <c r="A36" s="306" t="s">
        <v>2441</v>
      </c>
      <c r="B36" s="50" t="s">
        <v>312</v>
      </c>
      <c r="C36" s="50" t="s">
        <v>295</v>
      </c>
      <c r="D36" s="50" t="s">
        <v>296</v>
      </c>
      <c r="E36" s="50" t="s">
        <v>770</v>
      </c>
      <c r="F36" s="50" t="s">
        <v>771</v>
      </c>
      <c r="G36" s="50" t="s">
        <v>2442</v>
      </c>
      <c r="L36" s="307">
        <v>0</v>
      </c>
      <c r="M36" s="308">
        <v>150</v>
      </c>
      <c r="N36" s="307">
        <v>0</v>
      </c>
      <c r="O36" s="306" t="s">
        <v>2442</v>
      </c>
      <c r="T36" s="308">
        <v>0</v>
      </c>
      <c r="U36" s="309">
        <v>1</v>
      </c>
      <c r="V36" s="310">
        <v>45200</v>
      </c>
      <c r="X36" s="50" t="s">
        <v>306</v>
      </c>
      <c r="AD36" s="50" t="s">
        <v>360</v>
      </c>
      <c r="AF36" s="306"/>
      <c r="AG36" s="307">
        <v>0</v>
      </c>
      <c r="AH36" s="307">
        <v>0</v>
      </c>
      <c r="AI36" s="307">
        <v>9999</v>
      </c>
      <c r="AJ36" s="306" t="s">
        <v>181</v>
      </c>
      <c r="AK36" s="307">
        <v>0</v>
      </c>
      <c r="AL36" s="307">
        <v>0</v>
      </c>
      <c r="AN36" s="312">
        <v>5</v>
      </c>
      <c r="AO36" s="313" t="s">
        <v>305</v>
      </c>
      <c r="AP36" s="313" t="s">
        <v>0</v>
      </c>
      <c r="AQ36" s="313" t="s">
        <v>386</v>
      </c>
      <c r="AR36" s="314" t="s">
        <v>181</v>
      </c>
      <c r="AS36" s="314"/>
      <c r="AT36" s="50" t="s">
        <v>2710</v>
      </c>
    </row>
    <row r="37" spans="1:46" x14ac:dyDescent="0.2">
      <c r="A37" s="306" t="s">
        <v>444</v>
      </c>
      <c r="B37" s="50" t="s">
        <v>312</v>
      </c>
      <c r="C37" s="50" t="s">
        <v>295</v>
      </c>
      <c r="D37" s="50" t="s">
        <v>438</v>
      </c>
      <c r="E37" s="50" t="s">
        <v>442</v>
      </c>
      <c r="F37" s="50" t="s">
        <v>388</v>
      </c>
      <c r="G37" s="50" t="s">
        <v>423</v>
      </c>
      <c r="H37" s="50" t="s">
        <v>445</v>
      </c>
      <c r="I37" s="50" t="s">
        <v>446</v>
      </c>
      <c r="L37" s="307">
        <v>1094.8877632985157</v>
      </c>
      <c r="M37" s="308">
        <v>400</v>
      </c>
      <c r="N37" s="307">
        <v>986</v>
      </c>
      <c r="O37" s="306" t="s">
        <v>447</v>
      </c>
      <c r="Q37" s="50" t="s">
        <v>319</v>
      </c>
      <c r="T37" s="308">
        <v>1219.57</v>
      </c>
      <c r="U37" s="309">
        <v>5</v>
      </c>
      <c r="V37" s="310">
        <v>45931</v>
      </c>
      <c r="X37" s="50" t="s">
        <v>2898</v>
      </c>
      <c r="AD37" s="50" t="s">
        <v>360</v>
      </c>
      <c r="AF37" s="306"/>
      <c r="AG37" s="307">
        <v>0.11418366942070121</v>
      </c>
      <c r="AH37" s="307">
        <v>0.11892472503468791</v>
      </c>
      <c r="AI37" s="307">
        <v>0.17854661349744214</v>
      </c>
      <c r="AJ37" s="306" t="s">
        <v>0</v>
      </c>
      <c r="AK37" s="307">
        <v>250.17756774470004</v>
      </c>
      <c r="AL37" s="307">
        <v>2.0364912397352435</v>
      </c>
      <c r="AN37" s="312">
        <v>20</v>
      </c>
      <c r="AO37" s="313" t="s">
        <v>305</v>
      </c>
      <c r="AP37" s="313" t="s">
        <v>0</v>
      </c>
      <c r="AQ37" s="313" t="s">
        <v>386</v>
      </c>
      <c r="AR37" s="314" t="s">
        <v>0</v>
      </c>
      <c r="AS37" s="314"/>
    </row>
    <row r="38" spans="1:46" x14ac:dyDescent="0.2">
      <c r="A38" s="306" t="s">
        <v>448</v>
      </c>
      <c r="B38" s="50" t="s">
        <v>312</v>
      </c>
      <c r="C38" s="50" t="s">
        <v>295</v>
      </c>
      <c r="D38" s="50" t="s">
        <v>438</v>
      </c>
      <c r="E38" s="50" t="s">
        <v>442</v>
      </c>
      <c r="F38" s="50" t="s">
        <v>388</v>
      </c>
      <c r="G38" s="50" t="s">
        <v>423</v>
      </c>
      <c r="H38" s="50" t="s">
        <v>445</v>
      </c>
      <c r="I38" s="50" t="s">
        <v>449</v>
      </c>
      <c r="L38" s="307">
        <v>2552.8873913015086</v>
      </c>
      <c r="M38" s="308">
        <v>800</v>
      </c>
      <c r="N38" s="307">
        <v>2299</v>
      </c>
      <c r="O38" s="306" t="s">
        <v>450</v>
      </c>
      <c r="Q38" s="50" t="s">
        <v>319</v>
      </c>
      <c r="T38" s="308">
        <v>1219.57</v>
      </c>
      <c r="U38" s="309">
        <v>5</v>
      </c>
      <c r="V38" s="310">
        <v>45931</v>
      </c>
      <c r="X38" s="50" t="s">
        <v>2898</v>
      </c>
      <c r="AD38" s="50" t="s">
        <v>360</v>
      </c>
      <c r="AF38" s="306"/>
      <c r="AG38" s="307">
        <v>0.2662355537507019</v>
      </c>
      <c r="AH38" s="307">
        <v>0.27729000289528144</v>
      </c>
      <c r="AI38" s="307">
        <v>0.41630696189718008</v>
      </c>
      <c r="AJ38" s="306" t="s">
        <v>0</v>
      </c>
      <c r="AK38" s="307">
        <v>96.527521462347707</v>
      </c>
      <c r="AL38" s="307">
        <v>4.748370547820814</v>
      </c>
      <c r="AN38" s="312">
        <v>20</v>
      </c>
      <c r="AO38" s="313" t="s">
        <v>305</v>
      </c>
      <c r="AP38" s="313" t="s">
        <v>0</v>
      </c>
      <c r="AQ38" s="313" t="s">
        <v>386</v>
      </c>
      <c r="AR38" s="314" t="s">
        <v>0</v>
      </c>
      <c r="AS38" s="314"/>
    </row>
    <row r="39" spans="1:46" x14ac:dyDescent="0.2">
      <c r="A39" s="306" t="s">
        <v>451</v>
      </c>
      <c r="B39" s="50" t="s">
        <v>294</v>
      </c>
      <c r="C39" s="50" t="s">
        <v>295</v>
      </c>
      <c r="D39" s="50" t="s">
        <v>438</v>
      </c>
      <c r="E39" s="50" t="s">
        <v>297</v>
      </c>
      <c r="F39" s="50" t="s">
        <v>452</v>
      </c>
      <c r="G39" s="50" t="s">
        <v>453</v>
      </c>
      <c r="H39" s="50" t="s">
        <v>454</v>
      </c>
      <c r="L39" s="307">
        <v>26.167480853450805</v>
      </c>
      <c r="M39" s="308">
        <v>9</v>
      </c>
      <c r="N39" s="307">
        <v>23.504645817047226</v>
      </c>
      <c r="O39" s="306" t="s">
        <v>455</v>
      </c>
      <c r="Q39" s="50" t="s">
        <v>300</v>
      </c>
      <c r="R39" s="50" t="s">
        <v>443</v>
      </c>
      <c r="T39" s="308">
        <v>22.71</v>
      </c>
      <c r="U39" s="309">
        <v>20</v>
      </c>
      <c r="V39" s="310">
        <v>45200</v>
      </c>
      <c r="X39" s="50" t="s">
        <v>2899</v>
      </c>
      <c r="AD39" s="50" t="s">
        <v>360</v>
      </c>
      <c r="AF39" s="306"/>
      <c r="AG39" s="307">
        <v>2.4158101395827161E-3</v>
      </c>
      <c r="AH39" s="307">
        <v>2.5223721567247718E-3</v>
      </c>
      <c r="AI39" s="307">
        <v>0.71988132598266275</v>
      </c>
      <c r="AJ39" s="306" t="s">
        <v>0</v>
      </c>
      <c r="AK39" s="307">
        <v>45.597672996832252</v>
      </c>
      <c r="AL39" s="307">
        <v>9.7853136595178695E-3</v>
      </c>
      <c r="AN39" s="312">
        <v>20</v>
      </c>
      <c r="AO39" s="313" t="s">
        <v>305</v>
      </c>
      <c r="AP39" s="313" t="s">
        <v>0</v>
      </c>
      <c r="AQ39" s="313" t="s">
        <v>386</v>
      </c>
      <c r="AR39" s="314" t="s">
        <v>0</v>
      </c>
      <c r="AS39" s="314"/>
    </row>
    <row r="40" spans="1:46" x14ac:dyDescent="0.2">
      <c r="A40" s="306" t="s">
        <v>456</v>
      </c>
      <c r="B40" s="50" t="s">
        <v>308</v>
      </c>
      <c r="C40" s="50" t="s">
        <v>295</v>
      </c>
      <c r="D40" s="50" t="s">
        <v>438</v>
      </c>
      <c r="E40" s="50" t="s">
        <v>297</v>
      </c>
      <c r="F40" s="50" t="s">
        <v>452</v>
      </c>
      <c r="G40" s="50" t="s">
        <v>453</v>
      </c>
      <c r="H40" s="50" t="s">
        <v>454</v>
      </c>
      <c r="L40" s="307">
        <v>42.849689735072637</v>
      </c>
      <c r="M40" s="308">
        <v>18</v>
      </c>
      <c r="N40" s="307">
        <v>38.281040414034237</v>
      </c>
      <c r="O40" s="306" t="s">
        <v>455</v>
      </c>
      <c r="Q40" s="50" t="s">
        <v>300</v>
      </c>
      <c r="R40" s="50" t="s">
        <v>443</v>
      </c>
      <c r="T40" s="308">
        <v>22.71</v>
      </c>
      <c r="U40" s="309">
        <v>20</v>
      </c>
      <c r="V40" s="310">
        <v>45931</v>
      </c>
      <c r="X40" s="50" t="s">
        <v>2899</v>
      </c>
      <c r="AD40" s="50" t="s">
        <v>360</v>
      </c>
      <c r="AF40" s="306"/>
      <c r="AG40" s="307">
        <v>4.9191343396808316E-3</v>
      </c>
      <c r="AH40" s="307">
        <v>5.1361186420646647E-3</v>
      </c>
      <c r="AI40" s="307">
        <v>1.0320269967695275</v>
      </c>
      <c r="AJ40" s="306" t="s">
        <v>181</v>
      </c>
      <c r="AK40" s="307">
        <v>25.663636617873344</v>
      </c>
      <c r="AL40" s="307">
        <v>1.9925105726808758E-2</v>
      </c>
      <c r="AN40" s="312">
        <v>20</v>
      </c>
      <c r="AO40" s="313" t="s">
        <v>305</v>
      </c>
      <c r="AP40" s="313" t="s">
        <v>0</v>
      </c>
      <c r="AQ40" s="313" t="s">
        <v>386</v>
      </c>
      <c r="AR40" s="314" t="s">
        <v>0</v>
      </c>
      <c r="AS40" s="314"/>
    </row>
    <row r="41" spans="1:46" x14ac:dyDescent="0.2">
      <c r="A41" s="306" t="s">
        <v>457</v>
      </c>
      <c r="B41" s="50" t="s">
        <v>310</v>
      </c>
      <c r="C41" s="50" t="s">
        <v>295</v>
      </c>
      <c r="D41" s="50" t="s">
        <v>438</v>
      </c>
      <c r="E41" s="50" t="s">
        <v>297</v>
      </c>
      <c r="F41" s="50" t="s">
        <v>452</v>
      </c>
      <c r="G41" s="50" t="s">
        <v>453</v>
      </c>
      <c r="H41" s="50" t="s">
        <v>454</v>
      </c>
      <c r="L41" s="307">
        <v>42.849689735072637</v>
      </c>
      <c r="M41" s="308">
        <v>18</v>
      </c>
      <c r="N41" s="307">
        <v>38.281040414034237</v>
      </c>
      <c r="O41" s="306" t="s">
        <v>455</v>
      </c>
      <c r="Q41" s="50" t="s">
        <v>300</v>
      </c>
      <c r="R41" s="50" t="s">
        <v>443</v>
      </c>
      <c r="T41" s="308">
        <v>22.71</v>
      </c>
      <c r="U41" s="309">
        <v>20</v>
      </c>
      <c r="V41" s="310">
        <v>45931</v>
      </c>
      <c r="X41" s="50" t="s">
        <v>2899</v>
      </c>
      <c r="AD41" s="50" t="s">
        <v>360</v>
      </c>
      <c r="AF41" s="306"/>
      <c r="AG41" s="307">
        <v>4.9191343396808316E-3</v>
      </c>
      <c r="AH41" s="307">
        <v>5.1361186420646647E-3</v>
      </c>
      <c r="AI41" s="307">
        <v>1.0320269967695275</v>
      </c>
      <c r="AJ41" s="306" t="s">
        <v>181</v>
      </c>
      <c r="AK41" s="307">
        <v>25.663636617873344</v>
      </c>
      <c r="AL41" s="307">
        <v>1.9925105726808758E-2</v>
      </c>
      <c r="AN41" s="312">
        <v>20</v>
      </c>
      <c r="AO41" s="313" t="s">
        <v>305</v>
      </c>
      <c r="AP41" s="313" t="s">
        <v>0</v>
      </c>
      <c r="AQ41" s="313" t="s">
        <v>386</v>
      </c>
      <c r="AR41" s="314" t="s">
        <v>0</v>
      </c>
      <c r="AS41" s="314"/>
    </row>
    <row r="42" spans="1:46" x14ac:dyDescent="0.2">
      <c r="A42" s="306" t="s">
        <v>458</v>
      </c>
      <c r="B42" s="50" t="s">
        <v>294</v>
      </c>
      <c r="C42" s="50" t="s">
        <v>295</v>
      </c>
      <c r="D42" s="50" t="s">
        <v>438</v>
      </c>
      <c r="E42" s="50" t="s">
        <v>297</v>
      </c>
      <c r="F42" s="50" t="s">
        <v>452</v>
      </c>
      <c r="G42" s="50" t="s">
        <v>453</v>
      </c>
      <c r="H42" s="50" t="s">
        <v>459</v>
      </c>
      <c r="L42" s="307">
        <v>24.648428781611884</v>
      </c>
      <c r="M42" s="308">
        <v>9</v>
      </c>
      <c r="N42" s="307">
        <v>22.140174352400408</v>
      </c>
      <c r="O42" s="306" t="s">
        <v>460</v>
      </c>
      <c r="Q42" s="50" t="s">
        <v>300</v>
      </c>
      <c r="R42" s="50" t="s">
        <v>443</v>
      </c>
      <c r="T42" s="308">
        <v>22.71</v>
      </c>
      <c r="U42" s="309">
        <v>20</v>
      </c>
      <c r="V42" s="310">
        <v>45200</v>
      </c>
      <c r="X42" s="50" t="s">
        <v>2899</v>
      </c>
      <c r="AD42" s="50" t="s">
        <v>360</v>
      </c>
      <c r="AF42" s="306"/>
      <c r="AG42" s="307">
        <v>1.8616515636810957E-3</v>
      </c>
      <c r="AH42" s="307">
        <v>1.9437695010930923E-3</v>
      </c>
      <c r="AI42" s="307">
        <v>0.55474897394541645</v>
      </c>
      <c r="AJ42" s="306" t="s">
        <v>0</v>
      </c>
      <c r="AK42" s="307">
        <v>65.213510277059285</v>
      </c>
      <c r="AL42" s="307">
        <v>7.5406772150141037E-3</v>
      </c>
      <c r="AN42" s="312">
        <v>20</v>
      </c>
      <c r="AO42" s="313" t="s">
        <v>305</v>
      </c>
      <c r="AP42" s="313" t="s">
        <v>0</v>
      </c>
      <c r="AQ42" s="313" t="s">
        <v>386</v>
      </c>
      <c r="AR42" s="314" t="s">
        <v>0</v>
      </c>
      <c r="AS42" s="314"/>
    </row>
    <row r="43" spans="1:46" x14ac:dyDescent="0.2">
      <c r="A43" s="306" t="s">
        <v>461</v>
      </c>
      <c r="B43" s="50" t="s">
        <v>308</v>
      </c>
      <c r="C43" s="50" t="s">
        <v>295</v>
      </c>
      <c r="D43" s="50" t="s">
        <v>438</v>
      </c>
      <c r="E43" s="50" t="s">
        <v>297</v>
      </c>
      <c r="F43" s="50" t="s">
        <v>452</v>
      </c>
      <c r="G43" s="50" t="s">
        <v>453</v>
      </c>
      <c r="H43" s="50" t="s">
        <v>459</v>
      </c>
      <c r="L43" s="307">
        <v>35.631406452814751</v>
      </c>
      <c r="M43" s="308">
        <v>18</v>
      </c>
      <c r="N43" s="307">
        <v>31.832373089801784</v>
      </c>
      <c r="O43" s="306" t="s">
        <v>460</v>
      </c>
      <c r="Q43" s="50" t="s">
        <v>300</v>
      </c>
      <c r="R43" s="50" t="s">
        <v>443</v>
      </c>
      <c r="T43" s="308">
        <v>22.71</v>
      </c>
      <c r="U43" s="309">
        <v>20</v>
      </c>
      <c r="V43" s="310">
        <v>45931</v>
      </c>
      <c r="X43" s="50" t="s">
        <v>2899</v>
      </c>
      <c r="AD43" s="50" t="s">
        <v>360</v>
      </c>
      <c r="AF43" s="306"/>
      <c r="AG43" s="307">
        <v>4.0904771104959114E-3</v>
      </c>
      <c r="AH43" s="307">
        <v>4.270909125754836E-3</v>
      </c>
      <c r="AI43" s="307">
        <v>0.85817595458746776</v>
      </c>
      <c r="AJ43" s="306" t="s">
        <v>0</v>
      </c>
      <c r="AK43" s="307">
        <v>34.992395209107322</v>
      </c>
      <c r="AL43" s="307">
        <v>1.6568604000558859E-2</v>
      </c>
      <c r="AN43" s="312">
        <v>20</v>
      </c>
      <c r="AO43" s="313" t="s">
        <v>305</v>
      </c>
      <c r="AP43" s="313" t="s">
        <v>0</v>
      </c>
      <c r="AQ43" s="313" t="s">
        <v>386</v>
      </c>
      <c r="AR43" s="314" t="s">
        <v>0</v>
      </c>
      <c r="AS43" s="314"/>
    </row>
    <row r="44" spans="1:46" x14ac:dyDescent="0.2">
      <c r="A44" s="306" t="s">
        <v>462</v>
      </c>
      <c r="B44" s="50" t="s">
        <v>310</v>
      </c>
      <c r="C44" s="50" t="s">
        <v>295</v>
      </c>
      <c r="D44" s="50" t="s">
        <v>438</v>
      </c>
      <c r="E44" s="50" t="s">
        <v>297</v>
      </c>
      <c r="F44" s="50" t="s">
        <v>452</v>
      </c>
      <c r="G44" s="50" t="s">
        <v>453</v>
      </c>
      <c r="H44" s="50" t="s">
        <v>459</v>
      </c>
      <c r="L44" s="307">
        <v>35.631406452814751</v>
      </c>
      <c r="M44" s="308">
        <v>18</v>
      </c>
      <c r="N44" s="307">
        <v>31.832373089801784</v>
      </c>
      <c r="O44" s="306" t="s">
        <v>460</v>
      </c>
      <c r="Q44" s="50" t="s">
        <v>300</v>
      </c>
      <c r="R44" s="50" t="s">
        <v>443</v>
      </c>
      <c r="T44" s="308">
        <v>22.71</v>
      </c>
      <c r="U44" s="309">
        <v>20</v>
      </c>
      <c r="V44" s="310">
        <v>45931</v>
      </c>
      <c r="X44" s="50" t="s">
        <v>2899</v>
      </c>
      <c r="AD44" s="50" t="s">
        <v>360</v>
      </c>
      <c r="AF44" s="306"/>
      <c r="AG44" s="307">
        <v>4.0904771104959114E-3</v>
      </c>
      <c r="AH44" s="307">
        <v>4.270909125754836E-3</v>
      </c>
      <c r="AI44" s="307">
        <v>0.85817595458746776</v>
      </c>
      <c r="AJ44" s="306" t="s">
        <v>0</v>
      </c>
      <c r="AK44" s="307">
        <v>34.992395209107322</v>
      </c>
      <c r="AL44" s="307">
        <v>1.6568604000558859E-2</v>
      </c>
      <c r="AN44" s="312">
        <v>20</v>
      </c>
      <c r="AO44" s="313" t="s">
        <v>305</v>
      </c>
      <c r="AP44" s="313" t="s">
        <v>0</v>
      </c>
      <c r="AQ44" s="313" t="s">
        <v>386</v>
      </c>
      <c r="AR44" s="314" t="s">
        <v>0</v>
      </c>
      <c r="AS44" s="314"/>
    </row>
    <row r="45" spans="1:46" x14ac:dyDescent="0.2">
      <c r="A45" s="306" t="s">
        <v>2097</v>
      </c>
      <c r="B45" s="50" t="s">
        <v>294</v>
      </c>
      <c r="C45" s="50" t="s">
        <v>295</v>
      </c>
      <c r="D45" s="50" t="s">
        <v>438</v>
      </c>
      <c r="E45" s="50" t="s">
        <v>297</v>
      </c>
      <c r="F45" s="50" t="s">
        <v>452</v>
      </c>
      <c r="G45" s="50" t="s">
        <v>463</v>
      </c>
      <c r="H45" s="50" t="s">
        <v>464</v>
      </c>
      <c r="I45" s="50" t="s">
        <v>470</v>
      </c>
      <c r="J45" s="50" t="s">
        <v>471</v>
      </c>
      <c r="K45" s="50" t="s">
        <v>182</v>
      </c>
      <c r="L45" s="307">
        <v>0.82355435898582952</v>
      </c>
      <c r="M45" s="308">
        <v>0.8</v>
      </c>
      <c r="N45" s="307">
        <v>0.73678784343434334</v>
      </c>
      <c r="O45" s="50" t="s">
        <v>472</v>
      </c>
      <c r="Q45" s="50" t="s">
        <v>300</v>
      </c>
      <c r="R45" s="50" t="s">
        <v>464</v>
      </c>
      <c r="T45" s="308">
        <v>2.11</v>
      </c>
      <c r="U45" s="309">
        <v>30</v>
      </c>
      <c r="V45" s="310">
        <v>45200</v>
      </c>
      <c r="X45" s="50" t="s">
        <v>2899</v>
      </c>
      <c r="AD45" s="50" t="s">
        <v>360</v>
      </c>
      <c r="AF45" s="306"/>
      <c r="AG45" s="307">
        <v>1.2993579745935934E-4</v>
      </c>
      <c r="AH45" s="307">
        <v>1.358672733220704E-4</v>
      </c>
      <c r="AI45" s="307">
        <v>0.31164952323346368</v>
      </c>
      <c r="AJ45" s="50" t="s">
        <v>0</v>
      </c>
      <c r="AK45" s="307">
        <v>153.72422742001706</v>
      </c>
      <c r="AL45" s="307">
        <v>2.5565749326145529E-4</v>
      </c>
      <c r="AN45" s="312">
        <v>20</v>
      </c>
      <c r="AO45" s="313" t="s">
        <v>305</v>
      </c>
      <c r="AP45" s="313" t="s">
        <v>0</v>
      </c>
      <c r="AQ45" s="313" t="s">
        <v>386</v>
      </c>
      <c r="AR45" s="314" t="s">
        <v>0</v>
      </c>
      <c r="AS45" s="314"/>
    </row>
    <row r="46" spans="1:46" x14ac:dyDescent="0.2">
      <c r="A46" s="306" t="s">
        <v>2098</v>
      </c>
      <c r="B46" s="50" t="s">
        <v>308</v>
      </c>
      <c r="C46" s="50" t="s">
        <v>295</v>
      </c>
      <c r="D46" s="50" t="s">
        <v>438</v>
      </c>
      <c r="E46" s="50" t="s">
        <v>297</v>
      </c>
      <c r="F46" s="50" t="s">
        <v>452</v>
      </c>
      <c r="G46" s="50" t="s">
        <v>463</v>
      </c>
      <c r="H46" s="50" t="s">
        <v>464</v>
      </c>
      <c r="I46" s="50" t="s">
        <v>470</v>
      </c>
      <c r="J46" s="50" t="s">
        <v>471</v>
      </c>
      <c r="K46" s="50" t="s">
        <v>182</v>
      </c>
      <c r="L46" s="307">
        <v>1.0656534533373623</v>
      </c>
      <c r="M46" s="308">
        <v>1.1000000000000001</v>
      </c>
      <c r="N46" s="307">
        <v>0.95338030958841136</v>
      </c>
      <c r="O46" s="50" t="s">
        <v>472</v>
      </c>
      <c r="Q46" s="50" t="s">
        <v>300</v>
      </c>
      <c r="R46" s="50" t="s">
        <v>464</v>
      </c>
      <c r="T46" s="308">
        <v>2.11</v>
      </c>
      <c r="U46" s="309">
        <v>30</v>
      </c>
      <c r="V46" s="310">
        <v>45931</v>
      </c>
      <c r="X46" s="50" t="s">
        <v>2899</v>
      </c>
      <c r="AD46" s="50" t="s">
        <v>360</v>
      </c>
      <c r="AF46" s="306"/>
      <c r="AG46" s="307">
        <v>1.6789895006622031E-4</v>
      </c>
      <c r="AH46" s="307">
        <v>1.7556341658864886E-4</v>
      </c>
      <c r="AI46" s="307">
        <v>0.40380885121922566</v>
      </c>
      <c r="AJ46" s="306" t="s">
        <v>0</v>
      </c>
      <c r="AK46" s="307">
        <v>112.55675019027522</v>
      </c>
      <c r="AL46" s="307">
        <v>3.3035257053458156E-4</v>
      </c>
      <c r="AN46" s="312">
        <v>20</v>
      </c>
      <c r="AO46" s="313" t="s">
        <v>305</v>
      </c>
      <c r="AP46" s="313" t="s">
        <v>0</v>
      </c>
      <c r="AQ46" s="313" t="s">
        <v>386</v>
      </c>
      <c r="AR46" s="314" t="s">
        <v>0</v>
      </c>
      <c r="AS46" s="314"/>
    </row>
    <row r="47" spans="1:46" x14ac:dyDescent="0.2">
      <c r="A47" s="306" t="s">
        <v>2099</v>
      </c>
      <c r="B47" s="50" t="s">
        <v>310</v>
      </c>
      <c r="C47" s="50" t="s">
        <v>295</v>
      </c>
      <c r="D47" s="50" t="s">
        <v>438</v>
      </c>
      <c r="E47" s="50" t="s">
        <v>297</v>
      </c>
      <c r="F47" s="50" t="s">
        <v>452</v>
      </c>
      <c r="G47" s="50" t="s">
        <v>463</v>
      </c>
      <c r="H47" s="50" t="s">
        <v>464</v>
      </c>
      <c r="I47" s="50" t="s">
        <v>470</v>
      </c>
      <c r="J47" s="50" t="s">
        <v>471</v>
      </c>
      <c r="K47" s="50" t="s">
        <v>182</v>
      </c>
      <c r="L47" s="307">
        <v>1.0656534533373623</v>
      </c>
      <c r="M47" s="308">
        <v>1.1000000000000001</v>
      </c>
      <c r="N47" s="307">
        <v>0.95338030958841136</v>
      </c>
      <c r="O47" s="50" t="s">
        <v>472</v>
      </c>
      <c r="Q47" s="50" t="s">
        <v>300</v>
      </c>
      <c r="R47" s="50" t="s">
        <v>464</v>
      </c>
      <c r="T47" s="308">
        <v>2.11</v>
      </c>
      <c r="U47" s="309">
        <v>30</v>
      </c>
      <c r="V47" s="310">
        <v>45931</v>
      </c>
      <c r="X47" s="50" t="s">
        <v>2899</v>
      </c>
      <c r="AD47" s="50" t="s">
        <v>360</v>
      </c>
      <c r="AF47" s="306"/>
      <c r="AG47" s="307">
        <v>1.6789895006622031E-4</v>
      </c>
      <c r="AH47" s="307">
        <v>1.7556341658864886E-4</v>
      </c>
      <c r="AI47" s="307">
        <v>0.40380885121922566</v>
      </c>
      <c r="AJ47" s="50" t="s">
        <v>0</v>
      </c>
      <c r="AK47" s="307">
        <v>112.55675019027522</v>
      </c>
      <c r="AL47" s="307">
        <v>3.3035257053458156E-4</v>
      </c>
      <c r="AN47" s="312">
        <v>20</v>
      </c>
      <c r="AO47" s="313" t="s">
        <v>305</v>
      </c>
      <c r="AP47" s="313" t="s">
        <v>0</v>
      </c>
      <c r="AQ47" s="313" t="s">
        <v>386</v>
      </c>
      <c r="AR47" s="314" t="s">
        <v>0</v>
      </c>
      <c r="AS47" s="314"/>
    </row>
    <row r="48" spans="1:46" x14ac:dyDescent="0.2">
      <c r="A48" s="306" t="s">
        <v>2100</v>
      </c>
      <c r="B48" s="50" t="s">
        <v>294</v>
      </c>
      <c r="C48" s="50" t="s">
        <v>295</v>
      </c>
      <c r="D48" s="50" t="s">
        <v>438</v>
      </c>
      <c r="E48" s="50" t="s">
        <v>297</v>
      </c>
      <c r="F48" s="50" t="s">
        <v>452</v>
      </c>
      <c r="G48" s="50" t="s">
        <v>463</v>
      </c>
      <c r="H48" s="50" t="s">
        <v>464</v>
      </c>
      <c r="I48" s="50" t="s">
        <v>470</v>
      </c>
      <c r="J48" s="50" t="s">
        <v>466</v>
      </c>
      <c r="K48" s="50" t="s">
        <v>182</v>
      </c>
      <c r="L48" s="307">
        <v>0.88980398422240392</v>
      </c>
      <c r="M48" s="308">
        <v>1.1000000000000001</v>
      </c>
      <c r="N48" s="307">
        <v>0.79605766329966321</v>
      </c>
      <c r="O48" s="50" t="s">
        <v>473</v>
      </c>
      <c r="Q48" s="50" t="s">
        <v>300</v>
      </c>
      <c r="R48" s="50" t="s">
        <v>464</v>
      </c>
      <c r="T48" s="308">
        <v>2.8</v>
      </c>
      <c r="U48" s="309">
        <v>30</v>
      </c>
      <c r="V48" s="310">
        <v>45200</v>
      </c>
      <c r="X48" s="50" t="s">
        <v>2899</v>
      </c>
      <c r="AD48" s="50" t="s">
        <v>360</v>
      </c>
      <c r="AF48" s="306"/>
      <c r="AG48" s="307">
        <v>1.4015722922254849E-4</v>
      </c>
      <c r="AH48" s="307">
        <v>1.4655530610646516E-4</v>
      </c>
      <c r="AI48" s="307">
        <v>0.25332472386666344</v>
      </c>
      <c r="AJ48" s="306" t="s">
        <v>0</v>
      </c>
      <c r="AK48" s="307">
        <v>195.48571877116214</v>
      </c>
      <c r="AL48" s="307">
        <v>2.757688534348308E-4</v>
      </c>
      <c r="AN48" s="312">
        <v>20</v>
      </c>
      <c r="AO48" s="313" t="s">
        <v>305</v>
      </c>
      <c r="AP48" s="313" t="s">
        <v>0</v>
      </c>
      <c r="AQ48" s="313" t="s">
        <v>386</v>
      </c>
      <c r="AR48" s="314" t="s">
        <v>0</v>
      </c>
      <c r="AS48" s="314"/>
    </row>
    <row r="49" spans="1:45" x14ac:dyDescent="0.2">
      <c r="A49" s="306" t="s">
        <v>2101</v>
      </c>
      <c r="B49" s="50" t="s">
        <v>308</v>
      </c>
      <c r="C49" s="50" t="s">
        <v>295</v>
      </c>
      <c r="D49" s="50" t="s">
        <v>438</v>
      </c>
      <c r="E49" s="50" t="s">
        <v>297</v>
      </c>
      <c r="F49" s="50" t="s">
        <v>452</v>
      </c>
      <c r="G49" s="50" t="s">
        <v>463</v>
      </c>
      <c r="H49" s="50" t="s">
        <v>464</v>
      </c>
      <c r="I49" s="50" t="s">
        <v>470</v>
      </c>
      <c r="J49" s="50" t="s">
        <v>466</v>
      </c>
      <c r="K49" s="50" t="s">
        <v>182</v>
      </c>
      <c r="L49" s="307">
        <v>1.4399541007820433</v>
      </c>
      <c r="M49" s="308">
        <v>1.4</v>
      </c>
      <c r="N49" s="307">
        <v>1.2882460823425692</v>
      </c>
      <c r="O49" s="50" t="s">
        <v>473</v>
      </c>
      <c r="Q49" s="50" t="s">
        <v>300</v>
      </c>
      <c r="R49" s="50" t="s">
        <v>464</v>
      </c>
      <c r="T49" s="308">
        <v>2.8</v>
      </c>
      <c r="U49" s="309">
        <v>30</v>
      </c>
      <c r="V49" s="310">
        <v>45931</v>
      </c>
      <c r="X49" s="50" t="s">
        <v>2899</v>
      </c>
      <c r="AD49" s="50" t="s">
        <v>360</v>
      </c>
      <c r="AF49" s="306"/>
      <c r="AG49" s="307">
        <v>2.2687186055438555E-4</v>
      </c>
      <c r="AH49" s="307">
        <v>2.3722839809922635E-4</v>
      </c>
      <c r="AI49" s="307">
        <v>0.41118087883242843</v>
      </c>
      <c r="AJ49" s="50" t="s">
        <v>0</v>
      </c>
      <c r="AK49" s="307">
        <v>110.04002843961091</v>
      </c>
      <c r="AL49" s="307">
        <v>4.463857712424327E-4</v>
      </c>
      <c r="AN49" s="312">
        <v>20</v>
      </c>
      <c r="AO49" s="313" t="s">
        <v>305</v>
      </c>
      <c r="AP49" s="313" t="s">
        <v>0</v>
      </c>
      <c r="AQ49" s="313" t="s">
        <v>386</v>
      </c>
      <c r="AR49" s="314" t="s">
        <v>0</v>
      </c>
      <c r="AS49" s="314"/>
    </row>
    <row r="50" spans="1:45" x14ac:dyDescent="0.2">
      <c r="A50" s="306" t="s">
        <v>2102</v>
      </c>
      <c r="B50" s="50" t="s">
        <v>310</v>
      </c>
      <c r="C50" s="50" t="s">
        <v>295</v>
      </c>
      <c r="D50" s="50" t="s">
        <v>438</v>
      </c>
      <c r="E50" s="50" t="s">
        <v>297</v>
      </c>
      <c r="F50" s="50" t="s">
        <v>452</v>
      </c>
      <c r="G50" s="50" t="s">
        <v>463</v>
      </c>
      <c r="H50" s="50" t="s">
        <v>464</v>
      </c>
      <c r="I50" s="50" t="s">
        <v>470</v>
      </c>
      <c r="J50" s="50" t="s">
        <v>466</v>
      </c>
      <c r="K50" s="50" t="s">
        <v>182</v>
      </c>
      <c r="L50" s="307">
        <v>1.4399541007820433</v>
      </c>
      <c r="M50" s="308">
        <v>1.4</v>
      </c>
      <c r="N50" s="307">
        <v>1.2882460823425692</v>
      </c>
      <c r="O50" s="50" t="s">
        <v>473</v>
      </c>
      <c r="Q50" s="50" t="s">
        <v>300</v>
      </c>
      <c r="R50" s="50" t="s">
        <v>464</v>
      </c>
      <c r="T50" s="308">
        <v>2.8</v>
      </c>
      <c r="U50" s="309">
        <v>30</v>
      </c>
      <c r="V50" s="310">
        <v>45931</v>
      </c>
      <c r="X50" s="50" t="s">
        <v>2899</v>
      </c>
      <c r="AD50" s="50" t="s">
        <v>360</v>
      </c>
      <c r="AF50" s="306"/>
      <c r="AG50" s="307">
        <v>2.2687186055438555E-4</v>
      </c>
      <c r="AH50" s="307">
        <v>2.3722839809922635E-4</v>
      </c>
      <c r="AI50" s="307">
        <v>0.41118087883242843</v>
      </c>
      <c r="AJ50" s="306" t="s">
        <v>0</v>
      </c>
      <c r="AK50" s="307">
        <v>110.04002843961091</v>
      </c>
      <c r="AL50" s="307">
        <v>4.463857712424327E-4</v>
      </c>
      <c r="AN50" s="312">
        <v>20</v>
      </c>
      <c r="AO50" s="313" t="s">
        <v>305</v>
      </c>
      <c r="AP50" s="313" t="s">
        <v>0</v>
      </c>
      <c r="AQ50" s="313" t="s">
        <v>386</v>
      </c>
      <c r="AR50" s="314" t="s">
        <v>0</v>
      </c>
      <c r="AS50" s="314"/>
    </row>
    <row r="51" spans="1:45" x14ac:dyDescent="0.2">
      <c r="A51" s="306" t="s">
        <v>2109</v>
      </c>
      <c r="B51" s="50" t="s">
        <v>294</v>
      </c>
      <c r="C51" s="50" t="s">
        <v>295</v>
      </c>
      <c r="D51" s="50" t="s">
        <v>438</v>
      </c>
      <c r="E51" s="50" t="s">
        <v>297</v>
      </c>
      <c r="F51" s="50" t="s">
        <v>452</v>
      </c>
      <c r="G51" s="50" t="s">
        <v>463</v>
      </c>
      <c r="H51" s="50" t="s">
        <v>464</v>
      </c>
      <c r="I51" s="50" t="s">
        <v>470</v>
      </c>
      <c r="J51" s="50" t="s">
        <v>471</v>
      </c>
      <c r="K51" s="50" t="s">
        <v>474</v>
      </c>
      <c r="L51" s="307">
        <v>0.79320812387154915</v>
      </c>
      <c r="M51" s="308">
        <v>0.8</v>
      </c>
      <c r="N51" s="307">
        <v>0.70963877078085635</v>
      </c>
      <c r="O51" s="50" t="s">
        <v>477</v>
      </c>
      <c r="Q51" s="50" t="s">
        <v>300</v>
      </c>
      <c r="R51" s="50" t="s">
        <v>464</v>
      </c>
      <c r="T51" s="308">
        <v>2.11</v>
      </c>
      <c r="U51" s="309">
        <v>30</v>
      </c>
      <c r="V51" s="310">
        <v>45200</v>
      </c>
      <c r="X51" s="50" t="s">
        <v>2899</v>
      </c>
      <c r="AD51" s="50" t="s">
        <v>360</v>
      </c>
      <c r="AF51" s="306"/>
      <c r="AG51" s="307">
        <v>1.2530138605288042E-4</v>
      </c>
      <c r="AH51" s="307">
        <v>1.3102130436230057E-4</v>
      </c>
      <c r="AI51" s="307">
        <v>0.30053394051078375</v>
      </c>
      <c r="AJ51" s="50" t="s">
        <v>0</v>
      </c>
      <c r="AK51" s="307">
        <v>160.43293764072746</v>
      </c>
      <c r="AL51" s="307">
        <v>2.4653897453074687E-4</v>
      </c>
      <c r="AN51" s="312">
        <v>20</v>
      </c>
      <c r="AO51" s="313" t="s">
        <v>305</v>
      </c>
      <c r="AP51" s="313" t="s">
        <v>0</v>
      </c>
      <c r="AQ51" s="313" t="s">
        <v>386</v>
      </c>
      <c r="AR51" s="314" t="s">
        <v>0</v>
      </c>
      <c r="AS51" s="314"/>
    </row>
    <row r="52" spans="1:45" x14ac:dyDescent="0.2">
      <c r="A52" s="306" t="s">
        <v>2110</v>
      </c>
      <c r="B52" s="50" t="s">
        <v>308</v>
      </c>
      <c r="C52" s="50" t="s">
        <v>295</v>
      </c>
      <c r="D52" s="50" t="s">
        <v>438</v>
      </c>
      <c r="E52" s="50" t="s">
        <v>297</v>
      </c>
      <c r="F52" s="50" t="s">
        <v>452</v>
      </c>
      <c r="G52" s="50" t="s">
        <v>463</v>
      </c>
      <c r="H52" s="50" t="s">
        <v>464</v>
      </c>
      <c r="I52" s="50" t="s">
        <v>470</v>
      </c>
      <c r="J52" s="50" t="s">
        <v>471</v>
      </c>
      <c r="K52" s="50" t="s">
        <v>474</v>
      </c>
      <c r="L52" s="307">
        <v>1.4601357442334848</v>
      </c>
      <c r="M52" s="308">
        <v>1.1000000000000001</v>
      </c>
      <c r="N52" s="307">
        <v>1.3063014655644607</v>
      </c>
      <c r="O52" s="50" t="s">
        <v>477</v>
      </c>
      <c r="Q52" s="50" t="s">
        <v>300</v>
      </c>
      <c r="R52" s="50" t="s">
        <v>464</v>
      </c>
      <c r="T52" s="308">
        <v>2.8</v>
      </c>
      <c r="U52" s="309">
        <v>30</v>
      </c>
      <c r="V52" s="310">
        <v>45931</v>
      </c>
      <c r="X52" s="50" t="s">
        <v>2899</v>
      </c>
      <c r="AD52" s="50" t="s">
        <v>360</v>
      </c>
      <c r="AF52" s="306"/>
      <c r="AG52" s="307">
        <v>2.3005157787758847E-4</v>
      </c>
      <c r="AH52" s="307">
        <v>2.4055326723525992E-4</v>
      </c>
      <c r="AI52" s="307">
        <v>0.41694377494567236</v>
      </c>
      <c r="AJ52" s="306" t="s">
        <v>0</v>
      </c>
      <c r="AK52" s="307">
        <v>108.13462309105577</v>
      </c>
      <c r="AL52" s="307">
        <v>4.526420807123796E-4</v>
      </c>
      <c r="AN52" s="312">
        <v>20</v>
      </c>
      <c r="AO52" s="313" t="s">
        <v>305</v>
      </c>
      <c r="AP52" s="313" t="s">
        <v>0</v>
      </c>
      <c r="AQ52" s="313" t="s">
        <v>386</v>
      </c>
      <c r="AR52" s="314" t="s">
        <v>0</v>
      </c>
      <c r="AS52" s="314"/>
    </row>
    <row r="53" spans="1:45" x14ac:dyDescent="0.2">
      <c r="A53" s="306" t="s">
        <v>2111</v>
      </c>
      <c r="B53" s="50" t="s">
        <v>310</v>
      </c>
      <c r="C53" s="50" t="s">
        <v>295</v>
      </c>
      <c r="D53" s="50" t="s">
        <v>438</v>
      </c>
      <c r="E53" s="50" t="s">
        <v>297</v>
      </c>
      <c r="F53" s="50" t="s">
        <v>452</v>
      </c>
      <c r="G53" s="50" t="s">
        <v>463</v>
      </c>
      <c r="H53" s="50" t="s">
        <v>464</v>
      </c>
      <c r="I53" s="50" t="s">
        <v>470</v>
      </c>
      <c r="J53" s="50" t="s">
        <v>471</v>
      </c>
      <c r="K53" s="50" t="s">
        <v>474</v>
      </c>
      <c r="L53" s="307">
        <v>1.4601357442334848</v>
      </c>
      <c r="M53" s="308">
        <v>1.1000000000000001</v>
      </c>
      <c r="N53" s="307">
        <v>1.3063014655644607</v>
      </c>
      <c r="O53" s="50" t="s">
        <v>477</v>
      </c>
      <c r="Q53" s="50" t="s">
        <v>300</v>
      </c>
      <c r="R53" s="50" t="s">
        <v>464</v>
      </c>
      <c r="T53" s="308">
        <v>2.8</v>
      </c>
      <c r="U53" s="309">
        <v>30</v>
      </c>
      <c r="V53" s="310">
        <v>45931</v>
      </c>
      <c r="X53" s="50" t="s">
        <v>2899</v>
      </c>
      <c r="AD53" s="50" t="s">
        <v>360</v>
      </c>
      <c r="AF53" s="306"/>
      <c r="AG53" s="307">
        <v>2.3005157787758847E-4</v>
      </c>
      <c r="AH53" s="307">
        <v>2.4055326723525992E-4</v>
      </c>
      <c r="AI53" s="307">
        <v>0.41694377494567236</v>
      </c>
      <c r="AJ53" s="50" t="s">
        <v>0</v>
      </c>
      <c r="AK53" s="307">
        <v>108.13462309105577</v>
      </c>
      <c r="AL53" s="307">
        <v>4.526420807123796E-4</v>
      </c>
      <c r="AN53" s="312">
        <v>20</v>
      </c>
      <c r="AO53" s="313" t="s">
        <v>305</v>
      </c>
      <c r="AP53" s="313" t="s">
        <v>0</v>
      </c>
      <c r="AQ53" s="313" t="s">
        <v>386</v>
      </c>
      <c r="AR53" s="314" t="s">
        <v>0</v>
      </c>
      <c r="AS53" s="314"/>
    </row>
    <row r="54" spans="1:45" x14ac:dyDescent="0.2">
      <c r="A54" s="306" t="s">
        <v>2112</v>
      </c>
      <c r="B54" s="50" t="s">
        <v>294</v>
      </c>
      <c r="C54" s="50" t="s">
        <v>295</v>
      </c>
      <c r="D54" s="50" t="s">
        <v>438</v>
      </c>
      <c r="E54" s="50" t="s">
        <v>297</v>
      </c>
      <c r="F54" s="50" t="s">
        <v>452</v>
      </c>
      <c r="G54" s="50" t="s">
        <v>463</v>
      </c>
      <c r="H54" s="50" t="s">
        <v>464</v>
      </c>
      <c r="I54" s="50" t="s">
        <v>470</v>
      </c>
      <c r="J54" s="50" t="s">
        <v>466</v>
      </c>
      <c r="K54" s="50" t="s">
        <v>474</v>
      </c>
      <c r="L54" s="307">
        <v>1.0390716544588512</v>
      </c>
      <c r="M54" s="308">
        <v>1.1000000000000001</v>
      </c>
      <c r="N54" s="307">
        <v>0.92959906666666681</v>
      </c>
      <c r="O54" s="50" t="s">
        <v>478</v>
      </c>
      <c r="Q54" s="50" t="s">
        <v>300</v>
      </c>
      <c r="R54" s="50" t="s">
        <v>464</v>
      </c>
      <c r="T54" s="308">
        <v>2.8</v>
      </c>
      <c r="U54" s="309">
        <v>30</v>
      </c>
      <c r="V54" s="310">
        <v>45200</v>
      </c>
      <c r="X54" s="50" t="s">
        <v>2899</v>
      </c>
      <c r="AD54" s="50" t="s">
        <v>360</v>
      </c>
      <c r="AF54" s="306"/>
      <c r="AG54" s="307">
        <v>1.6378146474306304E-4</v>
      </c>
      <c r="AH54" s="307">
        <v>1.712579710167617E-4</v>
      </c>
      <c r="AI54" s="307">
        <v>0.29602393369688018</v>
      </c>
      <c r="AJ54" s="306" t="s">
        <v>0</v>
      </c>
      <c r="AK54" s="307">
        <v>163.29859088300026</v>
      </c>
      <c r="AL54" s="307">
        <v>3.2225113892880359E-4</v>
      </c>
      <c r="AN54" s="312">
        <v>20</v>
      </c>
      <c r="AO54" s="313" t="s">
        <v>305</v>
      </c>
      <c r="AP54" s="313" t="s">
        <v>0</v>
      </c>
      <c r="AQ54" s="313" t="s">
        <v>386</v>
      </c>
      <c r="AR54" s="314" t="s">
        <v>0</v>
      </c>
      <c r="AS54" s="314"/>
    </row>
    <row r="55" spans="1:45" x14ac:dyDescent="0.2">
      <c r="A55" s="306" t="s">
        <v>2113</v>
      </c>
      <c r="B55" s="50" t="s">
        <v>308</v>
      </c>
      <c r="C55" s="50" t="s">
        <v>295</v>
      </c>
      <c r="D55" s="50" t="s">
        <v>438</v>
      </c>
      <c r="E55" s="50" t="s">
        <v>297</v>
      </c>
      <c r="F55" s="50" t="s">
        <v>452</v>
      </c>
      <c r="G55" s="50" t="s">
        <v>463</v>
      </c>
      <c r="H55" s="50" t="s">
        <v>464</v>
      </c>
      <c r="I55" s="50" t="s">
        <v>470</v>
      </c>
      <c r="J55" s="50" t="s">
        <v>466</v>
      </c>
      <c r="K55" s="50" t="s">
        <v>474</v>
      </c>
      <c r="L55" s="307">
        <v>2.552655461109139</v>
      </c>
      <c r="M55" s="308">
        <v>1.4</v>
      </c>
      <c r="N55" s="307">
        <v>2.2837175126333866</v>
      </c>
      <c r="O55" s="50" t="s">
        <v>478</v>
      </c>
      <c r="Q55" s="50" t="s">
        <v>300</v>
      </c>
      <c r="R55" s="50" t="s">
        <v>464</v>
      </c>
      <c r="T55" s="308">
        <v>1.95</v>
      </c>
      <c r="U55" s="309">
        <v>30</v>
      </c>
      <c r="V55" s="310">
        <v>45931</v>
      </c>
      <c r="X55" s="50" t="s">
        <v>2899</v>
      </c>
      <c r="AD55" s="50" t="s">
        <v>360</v>
      </c>
      <c r="AF55" s="306"/>
      <c r="AG55" s="307">
        <v>4.0218344008438774E-4</v>
      </c>
      <c r="AH55" s="307">
        <v>4.2054282536455869E-4</v>
      </c>
      <c r="AI55" s="307">
        <v>1.0466461548656278</v>
      </c>
      <c r="AJ55" s="50" t="s">
        <v>181</v>
      </c>
      <c r="AK55" s="307">
        <v>26.341846344664983</v>
      </c>
      <c r="AL55" s="307">
        <v>7.9132319294383129E-4</v>
      </c>
      <c r="AN55" s="312">
        <v>20</v>
      </c>
      <c r="AO55" s="313" t="s">
        <v>305</v>
      </c>
      <c r="AP55" s="313" t="s">
        <v>0</v>
      </c>
      <c r="AQ55" s="313" t="s">
        <v>386</v>
      </c>
      <c r="AR55" s="314" t="s">
        <v>0</v>
      </c>
      <c r="AS55" s="314"/>
    </row>
    <row r="56" spans="1:45" x14ac:dyDescent="0.2">
      <c r="A56" s="306" t="s">
        <v>2114</v>
      </c>
      <c r="B56" s="50" t="s">
        <v>310</v>
      </c>
      <c r="C56" s="50" t="s">
        <v>295</v>
      </c>
      <c r="D56" s="50" t="s">
        <v>438</v>
      </c>
      <c r="E56" s="50" t="s">
        <v>297</v>
      </c>
      <c r="F56" s="50" t="s">
        <v>452</v>
      </c>
      <c r="G56" s="50" t="s">
        <v>463</v>
      </c>
      <c r="H56" s="50" t="s">
        <v>464</v>
      </c>
      <c r="I56" s="50" t="s">
        <v>470</v>
      </c>
      <c r="J56" s="50" t="s">
        <v>466</v>
      </c>
      <c r="K56" s="50" t="s">
        <v>474</v>
      </c>
      <c r="L56" s="307">
        <v>2.552655461109139</v>
      </c>
      <c r="M56" s="308">
        <v>1.4</v>
      </c>
      <c r="N56" s="307">
        <v>2.2837175126333866</v>
      </c>
      <c r="O56" s="50" t="s">
        <v>478</v>
      </c>
      <c r="Q56" s="50" t="s">
        <v>300</v>
      </c>
      <c r="R56" s="50" t="s">
        <v>464</v>
      </c>
      <c r="T56" s="308">
        <v>1.95</v>
      </c>
      <c r="U56" s="309">
        <v>30</v>
      </c>
      <c r="V56" s="310">
        <v>45931</v>
      </c>
      <c r="X56" s="50" t="s">
        <v>2899</v>
      </c>
      <c r="AD56" s="50" t="s">
        <v>360</v>
      </c>
      <c r="AF56" s="306"/>
      <c r="AG56" s="307">
        <v>4.0218344008438774E-4</v>
      </c>
      <c r="AH56" s="307">
        <v>4.2054282536455869E-4</v>
      </c>
      <c r="AI56" s="307">
        <v>1.0466461548656278</v>
      </c>
      <c r="AJ56" s="306" t="s">
        <v>181</v>
      </c>
      <c r="AK56" s="307">
        <v>26.341846344664983</v>
      </c>
      <c r="AL56" s="307">
        <v>7.9132319294383129E-4</v>
      </c>
      <c r="AN56" s="312">
        <v>20</v>
      </c>
      <c r="AO56" s="313" t="s">
        <v>305</v>
      </c>
      <c r="AP56" s="313" t="s">
        <v>0</v>
      </c>
      <c r="AQ56" s="313" t="s">
        <v>386</v>
      </c>
      <c r="AR56" s="314" t="s">
        <v>0</v>
      </c>
      <c r="AS56" s="314"/>
    </row>
    <row r="57" spans="1:45" x14ac:dyDescent="0.2">
      <c r="A57" s="306" t="s">
        <v>2121</v>
      </c>
      <c r="B57" s="50" t="s">
        <v>294</v>
      </c>
      <c r="C57" s="50" t="s">
        <v>295</v>
      </c>
      <c r="D57" s="50" t="s">
        <v>438</v>
      </c>
      <c r="E57" s="50" t="s">
        <v>297</v>
      </c>
      <c r="F57" s="50" t="s">
        <v>452</v>
      </c>
      <c r="G57" s="50" t="s">
        <v>463</v>
      </c>
      <c r="H57" s="50" t="s">
        <v>479</v>
      </c>
      <c r="I57" s="50" t="s">
        <v>470</v>
      </c>
      <c r="J57" s="50" t="s">
        <v>471</v>
      </c>
      <c r="K57" s="50" t="s">
        <v>182</v>
      </c>
      <c r="L57" s="307">
        <v>0.93393847143329234</v>
      </c>
      <c r="M57" s="308">
        <v>0.8</v>
      </c>
      <c r="N57" s="307">
        <v>0.83959544949494946</v>
      </c>
      <c r="O57" s="50" t="s">
        <v>482</v>
      </c>
      <c r="Q57" s="50" t="s">
        <v>300</v>
      </c>
      <c r="R57" s="50" t="s">
        <v>479</v>
      </c>
      <c r="T57" s="308">
        <v>2.11</v>
      </c>
      <c r="U57" s="309">
        <v>30</v>
      </c>
      <c r="V57" s="310">
        <v>45200</v>
      </c>
      <c r="X57" s="50" t="s">
        <v>2899</v>
      </c>
      <c r="AD57" s="50" t="s">
        <v>360</v>
      </c>
      <c r="AF57" s="306"/>
      <c r="AG57" s="307">
        <v>1.1587884588689245E-4</v>
      </c>
      <c r="AH57" s="307">
        <v>1.2078936678905137E-4</v>
      </c>
      <c r="AI57" s="307">
        <v>0.3124764449184238</v>
      </c>
      <c r="AJ57" s="50" t="s">
        <v>0</v>
      </c>
      <c r="AK57" s="307">
        <v>138.06015945454863</v>
      </c>
      <c r="AL57" s="307">
        <v>2.9016467242461516E-4</v>
      </c>
      <c r="AN57" s="312">
        <v>20</v>
      </c>
      <c r="AO57" s="313" t="s">
        <v>305</v>
      </c>
      <c r="AP57" s="313" t="s">
        <v>0</v>
      </c>
      <c r="AQ57" s="313" t="s">
        <v>386</v>
      </c>
      <c r="AR57" s="314" t="s">
        <v>0</v>
      </c>
      <c r="AS57" s="314"/>
    </row>
    <row r="58" spans="1:45" x14ac:dyDescent="0.2">
      <c r="A58" s="306" t="s">
        <v>2122</v>
      </c>
      <c r="B58" s="50" t="s">
        <v>308</v>
      </c>
      <c r="C58" s="50" t="s">
        <v>295</v>
      </c>
      <c r="D58" s="50" t="s">
        <v>438</v>
      </c>
      <c r="E58" s="50" t="s">
        <v>297</v>
      </c>
      <c r="F58" s="50" t="s">
        <v>452</v>
      </c>
      <c r="G58" s="50" t="s">
        <v>463</v>
      </c>
      <c r="H58" s="50" t="s">
        <v>479</v>
      </c>
      <c r="I58" s="50" t="s">
        <v>470</v>
      </c>
      <c r="J58" s="50" t="s">
        <v>471</v>
      </c>
      <c r="K58" s="50" t="s">
        <v>182</v>
      </c>
      <c r="L58" s="307">
        <v>1.2475389250167348</v>
      </c>
      <c r="M58" s="308">
        <v>1.1000000000000001</v>
      </c>
      <c r="N58" s="307">
        <v>1.11530836585672</v>
      </c>
      <c r="O58" s="50" t="s">
        <v>482</v>
      </c>
      <c r="Q58" s="50" t="s">
        <v>300</v>
      </c>
      <c r="R58" s="50" t="s">
        <v>479</v>
      </c>
      <c r="T58" s="308">
        <v>2.8</v>
      </c>
      <c r="U58" s="309">
        <v>30</v>
      </c>
      <c r="V58" s="310">
        <v>45931</v>
      </c>
      <c r="X58" s="50" t="s">
        <v>2899</v>
      </c>
      <c r="AD58" s="50" t="s">
        <v>360</v>
      </c>
      <c r="AF58" s="306"/>
      <c r="AG58" s="307">
        <v>1.9295632150742592E-4</v>
      </c>
      <c r="AH58" s="307">
        <v>2.0154960772251056E-4</v>
      </c>
      <c r="AI58" s="307">
        <v>0.34780208618543973</v>
      </c>
      <c r="AJ58" s="306" t="s">
        <v>0</v>
      </c>
      <c r="AK58" s="307">
        <v>132.43366880298123</v>
      </c>
      <c r="AL58" s="307">
        <v>3.8673706675518781E-4</v>
      </c>
      <c r="AN58" s="312">
        <v>20</v>
      </c>
      <c r="AO58" s="313" t="s">
        <v>305</v>
      </c>
      <c r="AP58" s="313" t="s">
        <v>0</v>
      </c>
      <c r="AQ58" s="313" t="s">
        <v>386</v>
      </c>
      <c r="AR58" s="314" t="s">
        <v>0</v>
      </c>
      <c r="AS58" s="314"/>
    </row>
    <row r="59" spans="1:45" x14ac:dyDescent="0.2">
      <c r="A59" s="306" t="s">
        <v>2123</v>
      </c>
      <c r="B59" s="50" t="s">
        <v>310</v>
      </c>
      <c r="C59" s="50" t="s">
        <v>295</v>
      </c>
      <c r="D59" s="50" t="s">
        <v>438</v>
      </c>
      <c r="E59" s="50" t="s">
        <v>297</v>
      </c>
      <c r="F59" s="50" t="s">
        <v>452</v>
      </c>
      <c r="G59" s="50" t="s">
        <v>463</v>
      </c>
      <c r="H59" s="50" t="s">
        <v>479</v>
      </c>
      <c r="I59" s="50" t="s">
        <v>470</v>
      </c>
      <c r="J59" s="50" t="s">
        <v>471</v>
      </c>
      <c r="K59" s="50" t="s">
        <v>182</v>
      </c>
      <c r="L59" s="307">
        <v>1.2475389250167348</v>
      </c>
      <c r="M59" s="308">
        <v>1.1000000000000001</v>
      </c>
      <c r="N59" s="307">
        <v>1.11530836585672</v>
      </c>
      <c r="O59" s="306" t="s">
        <v>482</v>
      </c>
      <c r="Q59" s="50" t="s">
        <v>300</v>
      </c>
      <c r="R59" s="50" t="s">
        <v>479</v>
      </c>
      <c r="T59" s="308">
        <v>2.8</v>
      </c>
      <c r="U59" s="309">
        <v>30</v>
      </c>
      <c r="V59" s="310">
        <v>45931</v>
      </c>
      <c r="X59" s="50" t="s">
        <v>2899</v>
      </c>
      <c r="AD59" s="50" t="s">
        <v>360</v>
      </c>
      <c r="AF59" s="306"/>
      <c r="AG59" s="307">
        <v>1.9295632150742592E-4</v>
      </c>
      <c r="AH59" s="307">
        <v>2.0154960772251056E-4</v>
      </c>
      <c r="AI59" s="307">
        <v>0.34780208618543973</v>
      </c>
      <c r="AJ59" s="306" t="s">
        <v>0</v>
      </c>
      <c r="AK59" s="307">
        <v>132.43366880298123</v>
      </c>
      <c r="AL59" s="307">
        <v>3.8673706675518781E-4</v>
      </c>
      <c r="AN59" s="312">
        <v>20</v>
      </c>
      <c r="AO59" s="313" t="s">
        <v>305</v>
      </c>
      <c r="AP59" s="313" t="s">
        <v>0</v>
      </c>
      <c r="AQ59" s="313" t="s">
        <v>386</v>
      </c>
      <c r="AR59" s="314" t="s">
        <v>0</v>
      </c>
      <c r="AS59" s="314"/>
    </row>
    <row r="60" spans="1:45" x14ac:dyDescent="0.2">
      <c r="A60" s="306" t="s">
        <v>2124</v>
      </c>
      <c r="B60" s="50" t="s">
        <v>294</v>
      </c>
      <c r="C60" s="50" t="s">
        <v>295</v>
      </c>
      <c r="D60" s="50" t="s">
        <v>438</v>
      </c>
      <c r="E60" s="50" t="s">
        <v>297</v>
      </c>
      <c r="F60" s="50" t="s">
        <v>452</v>
      </c>
      <c r="G60" s="50" t="s">
        <v>463</v>
      </c>
      <c r="H60" s="50" t="s">
        <v>479</v>
      </c>
      <c r="I60" s="50" t="s">
        <v>470</v>
      </c>
      <c r="J60" s="50" t="s">
        <v>466</v>
      </c>
      <c r="K60" s="50" t="s">
        <v>182</v>
      </c>
      <c r="L60" s="307">
        <v>0.9997676211443044</v>
      </c>
      <c r="M60" s="308">
        <v>1.1000000000000001</v>
      </c>
      <c r="N60" s="307">
        <v>0.89877478114478093</v>
      </c>
      <c r="O60" s="306" t="s">
        <v>483</v>
      </c>
      <c r="Q60" s="50" t="s">
        <v>300</v>
      </c>
      <c r="R60" s="50" t="s">
        <v>479</v>
      </c>
      <c r="T60" s="308">
        <v>2.8</v>
      </c>
      <c r="U60" s="309">
        <v>30</v>
      </c>
      <c r="V60" s="310">
        <v>45200</v>
      </c>
      <c r="X60" s="50" t="s">
        <v>2899</v>
      </c>
      <c r="AD60" s="50" t="s">
        <v>360</v>
      </c>
      <c r="AF60" s="306"/>
      <c r="AG60" s="307">
        <v>1.2384246117044196E-4</v>
      </c>
      <c r="AH60" s="307">
        <v>1.29090450909189E-4</v>
      </c>
      <c r="AI60" s="307">
        <v>0.2516559030981641</v>
      </c>
      <c r="AJ60" s="306" t="s">
        <v>0</v>
      </c>
      <c r="AK60" s="307">
        <v>176.68417977063703</v>
      </c>
      <c r="AL60" s="307">
        <v>3.1010584289780329E-4</v>
      </c>
      <c r="AN60" s="312">
        <v>20</v>
      </c>
      <c r="AO60" s="313" t="s">
        <v>305</v>
      </c>
      <c r="AP60" s="313" t="s">
        <v>0</v>
      </c>
      <c r="AQ60" s="313" t="s">
        <v>386</v>
      </c>
      <c r="AR60" s="314" t="s">
        <v>0</v>
      </c>
      <c r="AS60" s="314"/>
    </row>
    <row r="61" spans="1:45" x14ac:dyDescent="0.2">
      <c r="A61" s="306" t="s">
        <v>2125</v>
      </c>
      <c r="B61" s="50" t="s">
        <v>308</v>
      </c>
      <c r="C61" s="50" t="s">
        <v>295</v>
      </c>
      <c r="D61" s="50" t="s">
        <v>438</v>
      </c>
      <c r="E61" s="50" t="s">
        <v>297</v>
      </c>
      <c r="F61" s="50" t="s">
        <v>452</v>
      </c>
      <c r="G61" s="50" t="s">
        <v>463</v>
      </c>
      <c r="H61" s="50" t="s">
        <v>479</v>
      </c>
      <c r="I61" s="50" t="s">
        <v>470</v>
      </c>
      <c r="J61" s="50" t="s">
        <v>466</v>
      </c>
      <c r="K61" s="50" t="s">
        <v>182</v>
      </c>
      <c r="L61" s="307">
        <v>1.6403209056370316</v>
      </c>
      <c r="M61" s="308">
        <v>1.4</v>
      </c>
      <c r="N61" s="307">
        <v>1.4664581537783374</v>
      </c>
      <c r="O61" s="306" t="s">
        <v>483</v>
      </c>
      <c r="Q61" s="50" t="s">
        <v>300</v>
      </c>
      <c r="R61" s="50" t="s">
        <v>479</v>
      </c>
      <c r="T61" s="308">
        <v>2.11</v>
      </c>
      <c r="U61" s="309">
        <v>30</v>
      </c>
      <c r="V61" s="310">
        <v>45931</v>
      </c>
      <c r="X61" s="50" t="s">
        <v>2899</v>
      </c>
      <c r="AD61" s="50" t="s">
        <v>360</v>
      </c>
      <c r="AF61" s="306"/>
      <c r="AG61" s="307">
        <v>2.5370774546309679E-4</v>
      </c>
      <c r="AH61" s="307">
        <v>2.6500658892526508E-4</v>
      </c>
      <c r="AI61" s="307">
        <v>0.60685156116269778</v>
      </c>
      <c r="AJ61" s="306" t="s">
        <v>0</v>
      </c>
      <c r="AK61" s="307">
        <v>64.510354330784438</v>
      </c>
      <c r="AL61" s="307">
        <v>5.0849948074747941E-4</v>
      </c>
      <c r="AN61" s="312">
        <v>20</v>
      </c>
      <c r="AO61" s="313" t="s">
        <v>305</v>
      </c>
      <c r="AP61" s="313" t="s">
        <v>0</v>
      </c>
      <c r="AQ61" s="313" t="s">
        <v>386</v>
      </c>
      <c r="AR61" s="314" t="s">
        <v>0</v>
      </c>
      <c r="AS61" s="314"/>
    </row>
    <row r="62" spans="1:45" x14ac:dyDescent="0.2">
      <c r="A62" s="306" t="s">
        <v>2126</v>
      </c>
      <c r="B62" s="50" t="s">
        <v>310</v>
      </c>
      <c r="C62" s="50" t="s">
        <v>295</v>
      </c>
      <c r="D62" s="50" t="s">
        <v>438</v>
      </c>
      <c r="E62" s="50" t="s">
        <v>297</v>
      </c>
      <c r="F62" s="50" t="s">
        <v>452</v>
      </c>
      <c r="G62" s="50" t="s">
        <v>463</v>
      </c>
      <c r="H62" s="50" t="s">
        <v>479</v>
      </c>
      <c r="I62" s="50" t="s">
        <v>470</v>
      </c>
      <c r="J62" s="50" t="s">
        <v>466</v>
      </c>
      <c r="K62" s="50" t="s">
        <v>182</v>
      </c>
      <c r="L62" s="307">
        <v>1.6403209056370316</v>
      </c>
      <c r="M62" s="308">
        <v>1.4</v>
      </c>
      <c r="N62" s="307">
        <v>1.4664581537783374</v>
      </c>
      <c r="O62" s="306" t="s">
        <v>483</v>
      </c>
      <c r="Q62" s="50" t="s">
        <v>300</v>
      </c>
      <c r="R62" s="50" t="s">
        <v>479</v>
      </c>
      <c r="T62" s="308">
        <v>2.11</v>
      </c>
      <c r="U62" s="309">
        <v>30</v>
      </c>
      <c r="V62" s="310">
        <v>45931</v>
      </c>
      <c r="X62" s="50" t="s">
        <v>2899</v>
      </c>
      <c r="AD62" s="50" t="s">
        <v>360</v>
      </c>
      <c r="AF62" s="306"/>
      <c r="AG62" s="307">
        <v>2.5370774546309679E-4</v>
      </c>
      <c r="AH62" s="307">
        <v>2.6500658892526508E-4</v>
      </c>
      <c r="AI62" s="307">
        <v>0.60685156116269778</v>
      </c>
      <c r="AJ62" s="306" t="s">
        <v>0</v>
      </c>
      <c r="AK62" s="307">
        <v>64.510354330784438</v>
      </c>
      <c r="AL62" s="307">
        <v>5.0849948074747941E-4</v>
      </c>
      <c r="AN62" s="312">
        <v>20</v>
      </c>
      <c r="AO62" s="313" t="s">
        <v>305</v>
      </c>
      <c r="AP62" s="313" t="s">
        <v>0</v>
      </c>
      <c r="AQ62" s="313" t="s">
        <v>386</v>
      </c>
      <c r="AR62" s="314" t="s">
        <v>0</v>
      </c>
      <c r="AS62" s="314"/>
    </row>
    <row r="63" spans="1:45" x14ac:dyDescent="0.2">
      <c r="A63" s="306" t="s">
        <v>2133</v>
      </c>
      <c r="B63" s="50" t="s">
        <v>294</v>
      </c>
      <c r="C63" s="50" t="s">
        <v>295</v>
      </c>
      <c r="D63" s="50" t="s">
        <v>438</v>
      </c>
      <c r="E63" s="50" t="s">
        <v>297</v>
      </c>
      <c r="F63" s="50" t="s">
        <v>452</v>
      </c>
      <c r="G63" s="50" t="s">
        <v>463</v>
      </c>
      <c r="H63" s="50" t="s">
        <v>479</v>
      </c>
      <c r="I63" s="50" t="s">
        <v>470</v>
      </c>
      <c r="J63" s="50" t="s">
        <v>471</v>
      </c>
      <c r="K63" s="50" t="s">
        <v>474</v>
      </c>
      <c r="L63" s="307">
        <v>0.91271937582809004</v>
      </c>
      <c r="M63" s="308">
        <v>0.8</v>
      </c>
      <c r="N63" s="307">
        <v>0.82051982871536511</v>
      </c>
      <c r="O63" s="306" t="s">
        <v>486</v>
      </c>
      <c r="Q63" s="50" t="s">
        <v>300</v>
      </c>
      <c r="R63" s="50" t="s">
        <v>479</v>
      </c>
      <c r="T63" s="308">
        <v>2.11</v>
      </c>
      <c r="U63" s="309">
        <v>30</v>
      </c>
      <c r="V63" s="310">
        <v>45200</v>
      </c>
      <c r="X63" s="50" t="s">
        <v>2899</v>
      </c>
      <c r="AD63" s="50" t="s">
        <v>360</v>
      </c>
      <c r="AF63" s="306"/>
      <c r="AG63" s="307">
        <v>1.1338493131838269E-4</v>
      </c>
      <c r="AH63" s="307">
        <v>1.1818976925896968E-4</v>
      </c>
      <c r="AI63" s="307">
        <v>0.30575140764062042</v>
      </c>
      <c r="AJ63" s="306" t="s">
        <v>0</v>
      </c>
      <c r="AK63" s="307">
        <v>141.57528260670566</v>
      </c>
      <c r="AL63" s="307">
        <v>2.8391982334721814E-4</v>
      </c>
      <c r="AN63" s="312">
        <v>20</v>
      </c>
      <c r="AO63" s="313" t="s">
        <v>305</v>
      </c>
      <c r="AP63" s="313" t="s">
        <v>0</v>
      </c>
      <c r="AQ63" s="313" t="s">
        <v>386</v>
      </c>
      <c r="AR63" s="314" t="s">
        <v>0</v>
      </c>
      <c r="AS63" s="314"/>
    </row>
    <row r="64" spans="1:45" x14ac:dyDescent="0.2">
      <c r="A64" s="306" t="s">
        <v>2134</v>
      </c>
      <c r="B64" s="50" t="s">
        <v>308</v>
      </c>
      <c r="C64" s="50" t="s">
        <v>295</v>
      </c>
      <c r="D64" s="50" t="s">
        <v>438</v>
      </c>
      <c r="E64" s="50" t="s">
        <v>297</v>
      </c>
      <c r="F64" s="50" t="s">
        <v>452</v>
      </c>
      <c r="G64" s="50" t="s">
        <v>463</v>
      </c>
      <c r="H64" s="50" t="s">
        <v>479</v>
      </c>
      <c r="I64" s="50" t="s">
        <v>470</v>
      </c>
      <c r="J64" s="50" t="s">
        <v>471</v>
      </c>
      <c r="K64" s="50" t="s">
        <v>474</v>
      </c>
      <c r="L64" s="307">
        <v>1.716658964491766</v>
      </c>
      <c r="M64" s="308">
        <v>1.1000000000000001</v>
      </c>
      <c r="N64" s="307">
        <v>1.5347049026104878</v>
      </c>
      <c r="O64" s="306" t="s">
        <v>486</v>
      </c>
      <c r="Q64" s="50" t="s">
        <v>300</v>
      </c>
      <c r="R64" s="50" t="s">
        <v>479</v>
      </c>
      <c r="T64" s="308">
        <v>1.95</v>
      </c>
      <c r="U64" s="309">
        <v>30</v>
      </c>
      <c r="V64" s="310">
        <v>45931</v>
      </c>
      <c r="X64" s="50" t="s">
        <v>2899</v>
      </c>
      <c r="AD64" s="50" t="s">
        <v>360</v>
      </c>
      <c r="AF64" s="306"/>
      <c r="AG64" s="307">
        <v>2.6551492096059024E-4</v>
      </c>
      <c r="AH64" s="307">
        <v>2.7733959554168247E-4</v>
      </c>
      <c r="AI64" s="307">
        <v>0.68720375403907852</v>
      </c>
      <c r="AJ64" s="306" t="s">
        <v>0</v>
      </c>
      <c r="AK64" s="307">
        <v>53.847326405076934</v>
      </c>
      <c r="AL64" s="307">
        <v>5.321642789924471E-4</v>
      </c>
      <c r="AN64" s="312">
        <v>20</v>
      </c>
      <c r="AO64" s="313" t="s">
        <v>305</v>
      </c>
      <c r="AP64" s="313" t="s">
        <v>0</v>
      </c>
      <c r="AQ64" s="313" t="s">
        <v>386</v>
      </c>
      <c r="AR64" s="314" t="s">
        <v>0</v>
      </c>
      <c r="AS64" s="314"/>
    </row>
    <row r="65" spans="1:45" x14ac:dyDescent="0.2">
      <c r="A65" s="306" t="s">
        <v>2135</v>
      </c>
      <c r="B65" s="50" t="s">
        <v>310</v>
      </c>
      <c r="C65" s="50" t="s">
        <v>295</v>
      </c>
      <c r="D65" s="50" t="s">
        <v>438</v>
      </c>
      <c r="E65" s="50" t="s">
        <v>297</v>
      </c>
      <c r="F65" s="50" t="s">
        <v>452</v>
      </c>
      <c r="G65" s="50" t="s">
        <v>463</v>
      </c>
      <c r="H65" s="50" t="s">
        <v>479</v>
      </c>
      <c r="I65" s="50" t="s">
        <v>470</v>
      </c>
      <c r="J65" s="50" t="s">
        <v>471</v>
      </c>
      <c r="K65" s="50" t="s">
        <v>474</v>
      </c>
      <c r="L65" s="307">
        <v>1.716658964491766</v>
      </c>
      <c r="M65" s="308">
        <v>1.1000000000000001</v>
      </c>
      <c r="N65" s="307">
        <v>1.5347049026104878</v>
      </c>
      <c r="O65" s="306" t="s">
        <v>486</v>
      </c>
      <c r="Q65" s="50" t="s">
        <v>300</v>
      </c>
      <c r="R65" s="50" t="s">
        <v>479</v>
      </c>
      <c r="T65" s="308">
        <v>1.95</v>
      </c>
      <c r="U65" s="309">
        <v>30</v>
      </c>
      <c r="V65" s="310">
        <v>45931</v>
      </c>
      <c r="X65" s="50" t="s">
        <v>2899</v>
      </c>
      <c r="AD65" s="50" t="s">
        <v>360</v>
      </c>
      <c r="AF65" s="306"/>
      <c r="AG65" s="307">
        <v>2.6551492096059024E-4</v>
      </c>
      <c r="AH65" s="307">
        <v>2.7733959554168247E-4</v>
      </c>
      <c r="AI65" s="307">
        <v>0.68720375403907852</v>
      </c>
      <c r="AJ65" s="306" t="s">
        <v>0</v>
      </c>
      <c r="AK65" s="307">
        <v>53.847326405076934</v>
      </c>
      <c r="AL65" s="307">
        <v>5.321642789924471E-4</v>
      </c>
      <c r="AN65" s="312">
        <v>20</v>
      </c>
      <c r="AO65" s="313" t="s">
        <v>305</v>
      </c>
      <c r="AP65" s="313" t="s">
        <v>0</v>
      </c>
      <c r="AQ65" s="313" t="s">
        <v>386</v>
      </c>
      <c r="AR65" s="314" t="s">
        <v>0</v>
      </c>
      <c r="AS65" s="314"/>
    </row>
    <row r="66" spans="1:45" x14ac:dyDescent="0.2">
      <c r="A66" s="306" t="s">
        <v>2136</v>
      </c>
      <c r="B66" s="50" t="s">
        <v>294</v>
      </c>
      <c r="C66" s="50" t="s">
        <v>295</v>
      </c>
      <c r="D66" s="50" t="s">
        <v>438</v>
      </c>
      <c r="E66" s="50" t="s">
        <v>297</v>
      </c>
      <c r="F66" s="50" t="s">
        <v>452</v>
      </c>
      <c r="G66" s="50" t="s">
        <v>463</v>
      </c>
      <c r="H66" s="50" t="s">
        <v>479</v>
      </c>
      <c r="I66" s="50" t="s">
        <v>470</v>
      </c>
      <c r="J66" s="50" t="s">
        <v>466</v>
      </c>
      <c r="K66" s="50" t="s">
        <v>474</v>
      </c>
      <c r="L66" s="307">
        <v>1.1674820686318144</v>
      </c>
      <c r="M66" s="308">
        <v>1.1000000000000001</v>
      </c>
      <c r="N66" s="307">
        <v>1.0495473333333334</v>
      </c>
      <c r="O66" s="50" t="s">
        <v>487</v>
      </c>
      <c r="Q66" s="50" t="s">
        <v>300</v>
      </c>
      <c r="R66" s="50" t="s">
        <v>479</v>
      </c>
      <c r="T66" s="308">
        <v>2.8</v>
      </c>
      <c r="U66" s="309">
        <v>30</v>
      </c>
      <c r="V66" s="310">
        <v>45200</v>
      </c>
      <c r="X66" s="50" t="s">
        <v>2899</v>
      </c>
      <c r="AD66" s="50" t="s">
        <v>360</v>
      </c>
      <c r="AF66" s="306"/>
      <c r="AG66" s="307">
        <v>1.4471675703344849E-4</v>
      </c>
      <c r="AH66" s="307">
        <v>1.5084932294629031E-4</v>
      </c>
      <c r="AI66" s="307">
        <v>0.29407382444190577</v>
      </c>
      <c r="AJ66" s="50" t="s">
        <v>0</v>
      </c>
      <c r="AK66" s="307">
        <v>148.06102559161729</v>
      </c>
      <c r="AL66" s="307">
        <v>3.6237580791882121E-4</v>
      </c>
      <c r="AN66" s="312">
        <v>20</v>
      </c>
      <c r="AO66" s="313" t="s">
        <v>305</v>
      </c>
      <c r="AP66" s="313" t="s">
        <v>0</v>
      </c>
      <c r="AQ66" s="313" t="s">
        <v>386</v>
      </c>
      <c r="AR66" s="314" t="s">
        <v>0</v>
      </c>
      <c r="AS66" s="314"/>
    </row>
    <row r="67" spans="1:45" x14ac:dyDescent="0.2">
      <c r="A67" s="306" t="s">
        <v>2137</v>
      </c>
      <c r="B67" s="50" t="s">
        <v>308</v>
      </c>
      <c r="C67" s="50" t="s">
        <v>295</v>
      </c>
      <c r="D67" s="50" t="s">
        <v>438</v>
      </c>
      <c r="E67" s="50" t="s">
        <v>297</v>
      </c>
      <c r="F67" s="50" t="s">
        <v>452</v>
      </c>
      <c r="G67" s="50" t="s">
        <v>463</v>
      </c>
      <c r="H67" s="50" t="s">
        <v>479</v>
      </c>
      <c r="I67" s="50" t="s">
        <v>470</v>
      </c>
      <c r="J67" s="50" t="s">
        <v>466</v>
      </c>
      <c r="K67" s="50" t="s">
        <v>474</v>
      </c>
      <c r="L67" s="307">
        <v>2.8898765279882865</v>
      </c>
      <c r="M67" s="308">
        <v>1.4</v>
      </c>
      <c r="N67" s="307">
        <v>2.583569460900847</v>
      </c>
      <c r="O67" s="50" t="s">
        <v>487</v>
      </c>
      <c r="Q67" s="50" t="s">
        <v>300</v>
      </c>
      <c r="R67" s="50" t="s">
        <v>479</v>
      </c>
      <c r="T67" s="308">
        <v>2.8</v>
      </c>
      <c r="U67" s="309">
        <v>30</v>
      </c>
      <c r="V67" s="310">
        <v>45931</v>
      </c>
      <c r="X67" s="50" t="s">
        <v>2899</v>
      </c>
      <c r="AD67" s="50" t="s">
        <v>360</v>
      </c>
      <c r="AF67" s="306"/>
      <c r="AG67" s="307">
        <v>4.4697598870014542E-4</v>
      </c>
      <c r="AH67" s="307">
        <v>4.6688200977353615E-4</v>
      </c>
      <c r="AI67" s="307">
        <v>0.80567032025808638</v>
      </c>
      <c r="AJ67" s="306" t="s">
        <v>0</v>
      </c>
      <c r="AK67" s="307">
        <v>42.005908130560982</v>
      </c>
      <c r="AL67" s="307">
        <v>8.9586172367636858E-4</v>
      </c>
      <c r="AN67" s="312">
        <v>20</v>
      </c>
      <c r="AO67" s="313" t="s">
        <v>305</v>
      </c>
      <c r="AP67" s="313" t="s">
        <v>0</v>
      </c>
      <c r="AQ67" s="313" t="s">
        <v>386</v>
      </c>
      <c r="AR67" s="314" t="s">
        <v>0</v>
      </c>
      <c r="AS67" s="314"/>
    </row>
    <row r="68" spans="1:45" x14ac:dyDescent="0.2">
      <c r="A68" s="306" t="s">
        <v>2138</v>
      </c>
      <c r="B68" s="50" t="s">
        <v>310</v>
      </c>
      <c r="C68" s="50" t="s">
        <v>295</v>
      </c>
      <c r="D68" s="50" t="s">
        <v>438</v>
      </c>
      <c r="E68" s="50" t="s">
        <v>297</v>
      </c>
      <c r="F68" s="50" t="s">
        <v>452</v>
      </c>
      <c r="G68" s="50" t="s">
        <v>463</v>
      </c>
      <c r="H68" s="50" t="s">
        <v>479</v>
      </c>
      <c r="I68" s="50" t="s">
        <v>470</v>
      </c>
      <c r="J68" s="50" t="s">
        <v>466</v>
      </c>
      <c r="K68" s="50" t="s">
        <v>474</v>
      </c>
      <c r="L68" s="307">
        <v>2.8898765279882865</v>
      </c>
      <c r="M68" s="308">
        <v>1.4</v>
      </c>
      <c r="N68" s="307">
        <v>2.583569460900847</v>
      </c>
      <c r="O68" s="50" t="s">
        <v>487</v>
      </c>
      <c r="Q68" s="50" t="s">
        <v>300</v>
      </c>
      <c r="R68" s="50" t="s">
        <v>479</v>
      </c>
      <c r="T68" s="308">
        <v>2.8</v>
      </c>
      <c r="U68" s="309">
        <v>30</v>
      </c>
      <c r="V68" s="310">
        <v>45931</v>
      </c>
      <c r="X68" s="50" t="s">
        <v>2899</v>
      </c>
      <c r="AD68" s="50" t="s">
        <v>360</v>
      </c>
      <c r="AF68" s="306"/>
      <c r="AG68" s="307">
        <v>4.4697598870014542E-4</v>
      </c>
      <c r="AH68" s="307">
        <v>4.6688200977353615E-4</v>
      </c>
      <c r="AI68" s="307">
        <v>0.80567032025808638</v>
      </c>
      <c r="AJ68" s="50" t="s">
        <v>0</v>
      </c>
      <c r="AK68" s="307">
        <v>42.005908130560982</v>
      </c>
      <c r="AL68" s="307">
        <v>8.9586172367636858E-4</v>
      </c>
      <c r="AN68" s="312">
        <v>20</v>
      </c>
      <c r="AO68" s="313" t="s">
        <v>305</v>
      </c>
      <c r="AP68" s="313" t="s">
        <v>0</v>
      </c>
      <c r="AQ68" s="313" t="s">
        <v>386</v>
      </c>
      <c r="AR68" s="314" t="s">
        <v>0</v>
      </c>
      <c r="AS68" s="314"/>
    </row>
    <row r="69" spans="1:45" x14ac:dyDescent="0.2">
      <c r="A69" s="306" t="s">
        <v>2145</v>
      </c>
      <c r="B69" s="50" t="s">
        <v>294</v>
      </c>
      <c r="C69" s="50" t="s">
        <v>295</v>
      </c>
      <c r="D69" s="50" t="s">
        <v>438</v>
      </c>
      <c r="E69" s="50" t="s">
        <v>297</v>
      </c>
      <c r="F69" s="50" t="s">
        <v>452</v>
      </c>
      <c r="G69" s="50" t="s">
        <v>463</v>
      </c>
      <c r="H69" s="50" t="s">
        <v>488</v>
      </c>
      <c r="I69" s="50" t="s">
        <v>470</v>
      </c>
      <c r="J69" s="50" t="s">
        <v>471</v>
      </c>
      <c r="K69" s="50" t="s">
        <v>182</v>
      </c>
      <c r="L69" s="307">
        <v>2.498926574060409</v>
      </c>
      <c r="M69" s="308">
        <v>0.8</v>
      </c>
      <c r="N69" s="307">
        <v>2.2446327323232325</v>
      </c>
      <c r="O69" s="50" t="s">
        <v>491</v>
      </c>
      <c r="Q69" s="50" t="s">
        <v>300</v>
      </c>
      <c r="R69" s="50" t="s">
        <v>488</v>
      </c>
      <c r="T69" s="308">
        <v>2.11</v>
      </c>
      <c r="U69" s="309">
        <v>30</v>
      </c>
      <c r="V69" s="310">
        <v>45200</v>
      </c>
      <c r="X69" s="50" t="s">
        <v>2899</v>
      </c>
      <c r="AD69" s="50" t="s">
        <v>360</v>
      </c>
      <c r="AF69" s="306"/>
      <c r="AG69" s="307">
        <v>3.097985471669982E-4</v>
      </c>
      <c r="AH69" s="307">
        <v>3.2292667447685167E-4</v>
      </c>
      <c r="AI69" s="307">
        <v>0.83539620988394958</v>
      </c>
      <c r="AJ69" s="306" t="s">
        <v>0</v>
      </c>
      <c r="AK69" s="307">
        <v>38.024032059187078</v>
      </c>
      <c r="AL69" s="307">
        <v>7.7574636913519616E-4</v>
      </c>
      <c r="AN69" s="312">
        <v>20</v>
      </c>
      <c r="AO69" s="313" t="s">
        <v>305</v>
      </c>
      <c r="AP69" s="313" t="s">
        <v>0</v>
      </c>
      <c r="AQ69" s="313" t="s">
        <v>386</v>
      </c>
      <c r="AR69" s="314" t="s">
        <v>0</v>
      </c>
      <c r="AS69" s="314"/>
    </row>
    <row r="70" spans="1:45" x14ac:dyDescent="0.2">
      <c r="A70" s="306" t="s">
        <v>2146</v>
      </c>
      <c r="B70" s="50" t="s">
        <v>308</v>
      </c>
      <c r="C70" s="50" t="s">
        <v>295</v>
      </c>
      <c r="D70" s="50" t="s">
        <v>438</v>
      </c>
      <c r="E70" s="50" t="s">
        <v>297</v>
      </c>
      <c r="F70" s="50" t="s">
        <v>452</v>
      </c>
      <c r="G70" s="50" t="s">
        <v>463</v>
      </c>
      <c r="H70" s="50" t="s">
        <v>488</v>
      </c>
      <c r="I70" s="50" t="s">
        <v>470</v>
      </c>
      <c r="J70" s="50" t="s">
        <v>471</v>
      </c>
      <c r="K70" s="50" t="s">
        <v>182</v>
      </c>
      <c r="L70" s="307">
        <v>3.1223323652412001</v>
      </c>
      <c r="M70" s="308">
        <v>1.1000000000000001</v>
      </c>
      <c r="N70" s="307">
        <v>2.8045999834340041</v>
      </c>
      <c r="O70" s="50" t="s">
        <v>491</v>
      </c>
      <c r="Q70" s="50" t="s">
        <v>300</v>
      </c>
      <c r="R70" s="50" t="s">
        <v>488</v>
      </c>
      <c r="T70" s="308">
        <v>2.8</v>
      </c>
      <c r="U70" s="309">
        <v>30</v>
      </c>
      <c r="V70" s="310">
        <v>45931</v>
      </c>
      <c r="X70" s="50" t="s">
        <v>2899</v>
      </c>
      <c r="AD70" s="50" t="s">
        <v>360</v>
      </c>
      <c r="AF70" s="306"/>
      <c r="AG70" s="307">
        <v>3.8654534702726897E-4</v>
      </c>
      <c r="AH70" s="307">
        <v>4.0292572251066333E-4</v>
      </c>
      <c r="AI70" s="307">
        <v>0.78693539317849703</v>
      </c>
      <c r="AJ70" s="50" t="s">
        <v>0</v>
      </c>
      <c r="AK70" s="307">
        <v>41.730206364595993</v>
      </c>
      <c r="AL70" s="307">
        <v>9.6792303322477122E-4</v>
      </c>
      <c r="AN70" s="312">
        <v>20</v>
      </c>
      <c r="AO70" s="313" t="s">
        <v>305</v>
      </c>
      <c r="AP70" s="313" t="s">
        <v>0</v>
      </c>
      <c r="AQ70" s="313" t="s">
        <v>386</v>
      </c>
      <c r="AR70" s="314" t="s">
        <v>0</v>
      </c>
      <c r="AS70" s="314"/>
    </row>
    <row r="71" spans="1:45" x14ac:dyDescent="0.2">
      <c r="A71" s="306" t="s">
        <v>2147</v>
      </c>
      <c r="B71" s="50" t="s">
        <v>310</v>
      </c>
      <c r="C71" s="50" t="s">
        <v>295</v>
      </c>
      <c r="D71" s="50" t="s">
        <v>438</v>
      </c>
      <c r="E71" s="50" t="s">
        <v>297</v>
      </c>
      <c r="F71" s="50" t="s">
        <v>452</v>
      </c>
      <c r="G71" s="50" t="s">
        <v>463</v>
      </c>
      <c r="H71" s="50" t="s">
        <v>488</v>
      </c>
      <c r="I71" s="50" t="s">
        <v>470</v>
      </c>
      <c r="J71" s="50" t="s">
        <v>471</v>
      </c>
      <c r="K71" s="50" t="s">
        <v>182</v>
      </c>
      <c r="L71" s="307">
        <v>3.1223323652412001</v>
      </c>
      <c r="M71" s="308">
        <v>1.1000000000000001</v>
      </c>
      <c r="N71" s="307">
        <v>2.8045999834340041</v>
      </c>
      <c r="O71" s="50" t="s">
        <v>491</v>
      </c>
      <c r="Q71" s="50" t="s">
        <v>300</v>
      </c>
      <c r="R71" s="50" t="s">
        <v>488</v>
      </c>
      <c r="T71" s="308">
        <v>2.8</v>
      </c>
      <c r="U71" s="309">
        <v>30</v>
      </c>
      <c r="V71" s="310">
        <v>45931</v>
      </c>
      <c r="X71" s="50" t="s">
        <v>2899</v>
      </c>
      <c r="AD71" s="50" t="s">
        <v>360</v>
      </c>
      <c r="AF71" s="306"/>
      <c r="AG71" s="307">
        <v>3.8654534702726897E-4</v>
      </c>
      <c r="AH71" s="307">
        <v>4.0292572251066333E-4</v>
      </c>
      <c r="AI71" s="307">
        <v>0.78693539317849703</v>
      </c>
      <c r="AJ71" s="306" t="s">
        <v>0</v>
      </c>
      <c r="AK71" s="307">
        <v>41.730206364595993</v>
      </c>
      <c r="AL71" s="307">
        <v>9.6792303322477122E-4</v>
      </c>
      <c r="AN71" s="312">
        <v>20</v>
      </c>
      <c r="AO71" s="313" t="s">
        <v>305</v>
      </c>
      <c r="AP71" s="313" t="s">
        <v>0</v>
      </c>
      <c r="AQ71" s="313" t="s">
        <v>386</v>
      </c>
      <c r="AR71" s="314" t="s">
        <v>0</v>
      </c>
      <c r="AS71" s="314"/>
    </row>
    <row r="72" spans="1:45" x14ac:dyDescent="0.2">
      <c r="A72" s="306" t="s">
        <v>2148</v>
      </c>
      <c r="B72" s="50" t="s">
        <v>294</v>
      </c>
      <c r="C72" s="50" t="s">
        <v>295</v>
      </c>
      <c r="D72" s="50" t="s">
        <v>438</v>
      </c>
      <c r="E72" s="50" t="s">
        <v>297</v>
      </c>
      <c r="F72" s="50" t="s">
        <v>452</v>
      </c>
      <c r="G72" s="50" t="s">
        <v>463</v>
      </c>
      <c r="H72" s="50" t="s">
        <v>488</v>
      </c>
      <c r="I72" s="50" t="s">
        <v>470</v>
      </c>
      <c r="J72" s="50" t="s">
        <v>466</v>
      </c>
      <c r="K72" s="50" t="s">
        <v>182</v>
      </c>
      <c r="L72" s="307">
        <v>2.5300803172889688</v>
      </c>
      <c r="M72" s="308">
        <v>1.1000000000000001</v>
      </c>
      <c r="N72" s="307">
        <v>2.272616232323232</v>
      </c>
      <c r="O72" s="50" t="s">
        <v>492</v>
      </c>
      <c r="Q72" s="50" t="s">
        <v>300</v>
      </c>
      <c r="R72" s="50" t="s">
        <v>488</v>
      </c>
      <c r="T72" s="308">
        <v>2.8</v>
      </c>
      <c r="U72" s="309">
        <v>30</v>
      </c>
      <c r="V72" s="310">
        <v>45200</v>
      </c>
      <c r="X72" s="50" t="s">
        <v>2899</v>
      </c>
      <c r="AD72" s="50" t="s">
        <v>360</v>
      </c>
      <c r="AF72" s="306"/>
      <c r="AG72" s="307">
        <v>3.1314450895954618E-4</v>
      </c>
      <c r="AH72" s="307">
        <v>3.2641442587037794E-4</v>
      </c>
      <c r="AI72" s="307">
        <v>0.63632992640535813</v>
      </c>
      <c r="AJ72" s="50" t="s">
        <v>0</v>
      </c>
      <c r="AK72" s="307">
        <v>56.724585451073658</v>
      </c>
      <c r="AL72" s="307">
        <v>7.841247741844458E-4</v>
      </c>
      <c r="AN72" s="312">
        <v>20</v>
      </c>
      <c r="AO72" s="313" t="s">
        <v>305</v>
      </c>
      <c r="AP72" s="313" t="s">
        <v>0</v>
      </c>
      <c r="AQ72" s="313" t="s">
        <v>386</v>
      </c>
      <c r="AR72" s="314" t="s">
        <v>0</v>
      </c>
      <c r="AS72" s="314"/>
    </row>
    <row r="73" spans="1:45" x14ac:dyDescent="0.2">
      <c r="A73" s="306" t="s">
        <v>2149</v>
      </c>
      <c r="B73" s="50" t="s">
        <v>308</v>
      </c>
      <c r="C73" s="50" t="s">
        <v>295</v>
      </c>
      <c r="D73" s="50" t="s">
        <v>438</v>
      </c>
      <c r="E73" s="50" t="s">
        <v>297</v>
      </c>
      <c r="F73" s="50" t="s">
        <v>452</v>
      </c>
      <c r="G73" s="50" t="s">
        <v>463</v>
      </c>
      <c r="H73" s="50" t="s">
        <v>488</v>
      </c>
      <c r="I73" s="50" t="s">
        <v>470</v>
      </c>
      <c r="J73" s="50" t="s">
        <v>466</v>
      </c>
      <c r="K73" s="50" t="s">
        <v>182</v>
      </c>
      <c r="L73" s="307">
        <v>3.7947634610825478</v>
      </c>
      <c r="M73" s="308">
        <v>1.4</v>
      </c>
      <c r="N73" s="307">
        <v>3.408603663904282</v>
      </c>
      <c r="O73" s="50" t="s">
        <v>492</v>
      </c>
      <c r="Q73" s="50" t="s">
        <v>300</v>
      </c>
      <c r="R73" s="50" t="s">
        <v>488</v>
      </c>
      <c r="T73" s="308">
        <v>2.11</v>
      </c>
      <c r="U73" s="309">
        <v>30</v>
      </c>
      <c r="V73" s="310">
        <v>45931</v>
      </c>
      <c r="X73" s="50" t="s">
        <v>2899</v>
      </c>
      <c r="AD73" s="50" t="s">
        <v>360</v>
      </c>
      <c r="AF73" s="306"/>
      <c r="AG73" s="307">
        <v>4.6979244595481742E-4</v>
      </c>
      <c r="AH73" s="307">
        <v>4.8970052846876704E-4</v>
      </c>
      <c r="AI73" s="307">
        <v>1.269171274275309</v>
      </c>
      <c r="AJ73" s="306" t="s">
        <v>181</v>
      </c>
      <c r="AK73" s="307">
        <v>17.573768741713295</v>
      </c>
      <c r="AL73" s="307">
        <v>1.176376672935589E-3</v>
      </c>
      <c r="AN73" s="312">
        <v>20</v>
      </c>
      <c r="AO73" s="313" t="s">
        <v>305</v>
      </c>
      <c r="AP73" s="313" t="s">
        <v>0</v>
      </c>
      <c r="AQ73" s="313" t="s">
        <v>386</v>
      </c>
      <c r="AR73" s="314" t="s">
        <v>0</v>
      </c>
      <c r="AS73" s="314"/>
    </row>
    <row r="74" spans="1:45" x14ac:dyDescent="0.2">
      <c r="A74" s="306" t="s">
        <v>2150</v>
      </c>
      <c r="B74" s="50" t="s">
        <v>310</v>
      </c>
      <c r="C74" s="50" t="s">
        <v>295</v>
      </c>
      <c r="D74" s="50" t="s">
        <v>438</v>
      </c>
      <c r="E74" s="50" t="s">
        <v>297</v>
      </c>
      <c r="F74" s="50" t="s">
        <v>452</v>
      </c>
      <c r="G74" s="50" t="s">
        <v>463</v>
      </c>
      <c r="H74" s="50" t="s">
        <v>488</v>
      </c>
      <c r="I74" s="50" t="s">
        <v>470</v>
      </c>
      <c r="J74" s="50" t="s">
        <v>466</v>
      </c>
      <c r="K74" s="50" t="s">
        <v>182</v>
      </c>
      <c r="L74" s="307">
        <v>3.7947634610825478</v>
      </c>
      <c r="M74" s="308">
        <v>1.4</v>
      </c>
      <c r="N74" s="307">
        <v>3.408603663904282</v>
      </c>
      <c r="O74" s="50" t="s">
        <v>492</v>
      </c>
      <c r="Q74" s="50" t="s">
        <v>300</v>
      </c>
      <c r="R74" s="50" t="s">
        <v>488</v>
      </c>
      <c r="T74" s="308">
        <v>2.11</v>
      </c>
      <c r="U74" s="309">
        <v>30</v>
      </c>
      <c r="V74" s="310">
        <v>45931</v>
      </c>
      <c r="X74" s="50" t="s">
        <v>2899</v>
      </c>
      <c r="AD74" s="50" t="s">
        <v>360</v>
      </c>
      <c r="AF74" s="306"/>
      <c r="AG74" s="307">
        <v>4.6979244595481742E-4</v>
      </c>
      <c r="AH74" s="307">
        <v>4.8970052846876704E-4</v>
      </c>
      <c r="AI74" s="307">
        <v>1.269171274275309</v>
      </c>
      <c r="AJ74" s="50" t="s">
        <v>181</v>
      </c>
      <c r="AK74" s="307">
        <v>17.573768741713295</v>
      </c>
      <c r="AL74" s="307">
        <v>1.176376672935589E-3</v>
      </c>
      <c r="AN74" s="312">
        <v>20</v>
      </c>
      <c r="AO74" s="313" t="s">
        <v>305</v>
      </c>
      <c r="AP74" s="313" t="s">
        <v>0</v>
      </c>
      <c r="AQ74" s="313" t="s">
        <v>386</v>
      </c>
      <c r="AR74" s="314" t="s">
        <v>0</v>
      </c>
      <c r="AS74" s="314"/>
    </row>
    <row r="75" spans="1:45" x14ac:dyDescent="0.2">
      <c r="A75" s="306" t="s">
        <v>2157</v>
      </c>
      <c r="B75" s="50" t="s">
        <v>294</v>
      </c>
      <c r="C75" s="50" t="s">
        <v>295</v>
      </c>
      <c r="D75" s="50" t="s">
        <v>438</v>
      </c>
      <c r="E75" s="50" t="s">
        <v>297</v>
      </c>
      <c r="F75" s="50" t="s">
        <v>452</v>
      </c>
      <c r="G75" s="50" t="s">
        <v>463</v>
      </c>
      <c r="H75" s="50" t="s">
        <v>488</v>
      </c>
      <c r="I75" s="50" t="s">
        <v>470</v>
      </c>
      <c r="J75" s="50" t="s">
        <v>471</v>
      </c>
      <c r="K75" s="50" t="s">
        <v>474</v>
      </c>
      <c r="L75" s="307">
        <v>2.4194777691473459</v>
      </c>
      <c r="M75" s="308">
        <v>0.8</v>
      </c>
      <c r="N75" s="307">
        <v>2.1732687355163725</v>
      </c>
      <c r="O75" s="50" t="s">
        <v>495</v>
      </c>
      <c r="Q75" s="50" t="s">
        <v>300</v>
      </c>
      <c r="R75" s="50" t="s">
        <v>488</v>
      </c>
      <c r="T75" s="308">
        <v>2.11</v>
      </c>
      <c r="U75" s="309">
        <v>30</v>
      </c>
      <c r="V75" s="310">
        <v>45200</v>
      </c>
      <c r="X75" s="50" t="s">
        <v>2899</v>
      </c>
      <c r="AD75" s="50" t="s">
        <v>360</v>
      </c>
      <c r="AF75" s="306"/>
      <c r="AG75" s="307">
        <v>3.0031684511355419E-4</v>
      </c>
      <c r="AH75" s="307">
        <v>3.1304317263186566E-4</v>
      </c>
      <c r="AI75" s="307">
        <v>0.80982805266975144</v>
      </c>
      <c r="AJ75" s="306" t="s">
        <v>0</v>
      </c>
      <c r="AK75" s="307">
        <v>39.911352787962066</v>
      </c>
      <c r="AL75" s="307">
        <v>7.5200385643317221E-4</v>
      </c>
      <c r="AN75" s="312">
        <v>20</v>
      </c>
      <c r="AO75" s="313" t="s">
        <v>305</v>
      </c>
      <c r="AP75" s="313" t="s">
        <v>0</v>
      </c>
      <c r="AQ75" s="313" t="s">
        <v>386</v>
      </c>
      <c r="AR75" s="314" t="s">
        <v>0</v>
      </c>
      <c r="AS75" s="314"/>
    </row>
    <row r="76" spans="1:45" x14ac:dyDescent="0.2">
      <c r="A76" s="306" t="s">
        <v>2158</v>
      </c>
      <c r="B76" s="50" t="s">
        <v>308</v>
      </c>
      <c r="C76" s="50" t="s">
        <v>295</v>
      </c>
      <c r="D76" s="50" t="s">
        <v>438</v>
      </c>
      <c r="E76" s="50" t="s">
        <v>297</v>
      </c>
      <c r="F76" s="50" t="s">
        <v>452</v>
      </c>
      <c r="G76" s="50" t="s">
        <v>463</v>
      </c>
      <c r="H76" s="50" t="s">
        <v>488</v>
      </c>
      <c r="I76" s="50" t="s">
        <v>470</v>
      </c>
      <c r="J76" s="50" t="s">
        <v>471</v>
      </c>
      <c r="K76" s="50" t="s">
        <v>474</v>
      </c>
      <c r="L76" s="307">
        <v>4.3024422362414239</v>
      </c>
      <c r="M76" s="308">
        <v>1.1000000000000001</v>
      </c>
      <c r="N76" s="307">
        <v>3.8646204224822527</v>
      </c>
      <c r="O76" s="50" t="s">
        <v>495</v>
      </c>
      <c r="Q76" s="50" t="s">
        <v>300</v>
      </c>
      <c r="R76" s="50" t="s">
        <v>488</v>
      </c>
      <c r="T76" s="308">
        <v>1.95</v>
      </c>
      <c r="U76" s="309">
        <v>30</v>
      </c>
      <c r="V76" s="310">
        <v>45931</v>
      </c>
      <c r="X76" s="50" t="s">
        <v>2899</v>
      </c>
      <c r="AD76" s="50" t="s">
        <v>360</v>
      </c>
      <c r="AF76" s="306"/>
      <c r="AG76" s="307">
        <v>5.3264317591130209E-4</v>
      </c>
      <c r="AH76" s="307">
        <v>5.55214642072242E-4</v>
      </c>
      <c r="AI76" s="307">
        <v>1.5570351468234056</v>
      </c>
      <c r="AJ76" s="50" t="s">
        <v>181</v>
      </c>
      <c r="AK76" s="307">
        <v>10.285889067169371</v>
      </c>
      <c r="AL76" s="307">
        <v>1.3337570932348405E-3</v>
      </c>
      <c r="AN76" s="312">
        <v>20</v>
      </c>
      <c r="AO76" s="313" t="s">
        <v>305</v>
      </c>
      <c r="AP76" s="313" t="s">
        <v>0</v>
      </c>
      <c r="AQ76" s="313" t="s">
        <v>386</v>
      </c>
      <c r="AR76" s="314" t="s">
        <v>0</v>
      </c>
      <c r="AS76" s="314"/>
    </row>
    <row r="77" spans="1:45" x14ac:dyDescent="0.2">
      <c r="A77" s="306" t="s">
        <v>2159</v>
      </c>
      <c r="B77" s="50" t="s">
        <v>310</v>
      </c>
      <c r="C77" s="50" t="s">
        <v>295</v>
      </c>
      <c r="D77" s="50" t="s">
        <v>438</v>
      </c>
      <c r="E77" s="50" t="s">
        <v>297</v>
      </c>
      <c r="F77" s="50" t="s">
        <v>452</v>
      </c>
      <c r="G77" s="50" t="s">
        <v>463</v>
      </c>
      <c r="H77" s="50" t="s">
        <v>488</v>
      </c>
      <c r="I77" s="50" t="s">
        <v>470</v>
      </c>
      <c r="J77" s="50" t="s">
        <v>471</v>
      </c>
      <c r="K77" s="50" t="s">
        <v>474</v>
      </c>
      <c r="L77" s="307">
        <v>4.3024422362414239</v>
      </c>
      <c r="M77" s="308">
        <v>1.1000000000000001</v>
      </c>
      <c r="N77" s="307">
        <v>3.8646204224822527</v>
      </c>
      <c r="O77" s="50" t="s">
        <v>495</v>
      </c>
      <c r="Q77" s="50" t="s">
        <v>300</v>
      </c>
      <c r="R77" s="50" t="s">
        <v>488</v>
      </c>
      <c r="T77" s="308">
        <v>1.95</v>
      </c>
      <c r="U77" s="309">
        <v>30</v>
      </c>
      <c r="V77" s="310">
        <v>45931</v>
      </c>
      <c r="X77" s="50" t="s">
        <v>2899</v>
      </c>
      <c r="AD77" s="50" t="s">
        <v>360</v>
      </c>
      <c r="AF77" s="306"/>
      <c r="AG77" s="307">
        <v>5.3264317591130209E-4</v>
      </c>
      <c r="AH77" s="307">
        <v>5.55214642072242E-4</v>
      </c>
      <c r="AI77" s="307">
        <v>1.5570351468234056</v>
      </c>
      <c r="AJ77" s="306" t="s">
        <v>181</v>
      </c>
      <c r="AK77" s="307">
        <v>10.285889067169371</v>
      </c>
      <c r="AL77" s="307">
        <v>1.3337570932348405E-3</v>
      </c>
      <c r="AN77" s="312">
        <v>20</v>
      </c>
      <c r="AO77" s="313" t="s">
        <v>305</v>
      </c>
      <c r="AP77" s="313" t="s">
        <v>0</v>
      </c>
      <c r="AQ77" s="313" t="s">
        <v>386</v>
      </c>
      <c r="AR77" s="314" t="s">
        <v>0</v>
      </c>
      <c r="AS77" s="314"/>
    </row>
    <row r="78" spans="1:45" x14ac:dyDescent="0.2">
      <c r="A78" s="306" t="s">
        <v>2160</v>
      </c>
      <c r="B78" s="50" t="s">
        <v>294</v>
      </c>
      <c r="C78" s="50" t="s">
        <v>295</v>
      </c>
      <c r="D78" s="50" t="s">
        <v>438</v>
      </c>
      <c r="E78" s="50" t="s">
        <v>297</v>
      </c>
      <c r="F78" s="50" t="s">
        <v>452</v>
      </c>
      <c r="G78" s="50" t="s">
        <v>463</v>
      </c>
      <c r="H78" s="50" t="s">
        <v>488</v>
      </c>
      <c r="I78" s="50" t="s">
        <v>470</v>
      </c>
      <c r="J78" s="50" t="s">
        <v>466</v>
      </c>
      <c r="K78" s="50" t="s">
        <v>474</v>
      </c>
      <c r="L78" s="307">
        <v>2.9489459193742524</v>
      </c>
      <c r="M78" s="308">
        <v>1.1000000000000001</v>
      </c>
      <c r="N78" s="307">
        <v>2.6488575555555558</v>
      </c>
      <c r="O78" s="50" t="s">
        <v>496</v>
      </c>
      <c r="Q78" s="50" t="s">
        <v>300</v>
      </c>
      <c r="R78" s="50" t="s">
        <v>488</v>
      </c>
      <c r="T78" s="308">
        <v>2.8</v>
      </c>
      <c r="U78" s="309">
        <v>30</v>
      </c>
      <c r="V78" s="310">
        <v>45200</v>
      </c>
      <c r="X78" s="50" t="s">
        <v>2899</v>
      </c>
      <c r="AD78" s="50" t="s">
        <v>360</v>
      </c>
      <c r="AF78" s="306"/>
      <c r="AG78" s="307">
        <v>3.6523752965584617E-4</v>
      </c>
      <c r="AH78" s="307">
        <v>3.8071495791206595E-4</v>
      </c>
      <c r="AI78" s="307">
        <v>0.74218631882957165</v>
      </c>
      <c r="AJ78" s="50" t="s">
        <v>0</v>
      </c>
      <c r="AK78" s="307">
        <v>45.531407831602628</v>
      </c>
      <c r="AL78" s="307">
        <v>9.1456751522369175E-4</v>
      </c>
      <c r="AN78" s="312">
        <v>20</v>
      </c>
      <c r="AO78" s="313" t="s">
        <v>305</v>
      </c>
      <c r="AP78" s="313" t="s">
        <v>0</v>
      </c>
      <c r="AQ78" s="313" t="s">
        <v>386</v>
      </c>
      <c r="AR78" s="314" t="s">
        <v>0</v>
      </c>
      <c r="AS78" s="314"/>
    </row>
    <row r="79" spans="1:45" x14ac:dyDescent="0.2">
      <c r="A79" s="306" t="s">
        <v>2161</v>
      </c>
      <c r="B79" s="50" t="s">
        <v>308</v>
      </c>
      <c r="C79" s="50" t="s">
        <v>295</v>
      </c>
      <c r="D79" s="50" t="s">
        <v>438</v>
      </c>
      <c r="E79" s="50" t="s">
        <v>297</v>
      </c>
      <c r="F79" s="50" t="s">
        <v>452</v>
      </c>
      <c r="G79" s="50" t="s">
        <v>463</v>
      </c>
      <c r="H79" s="50" t="s">
        <v>488</v>
      </c>
      <c r="I79" s="50" t="s">
        <v>470</v>
      </c>
      <c r="J79" s="50" t="s">
        <v>466</v>
      </c>
      <c r="K79" s="50" t="s">
        <v>474</v>
      </c>
      <c r="L79" s="307">
        <v>6.7251892022666642</v>
      </c>
      <c r="M79" s="308">
        <v>1.4</v>
      </c>
      <c r="N79" s="307">
        <v>6.0408256773812683</v>
      </c>
      <c r="O79" s="50" t="s">
        <v>496</v>
      </c>
      <c r="Q79" s="50" t="s">
        <v>300</v>
      </c>
      <c r="R79" s="50" t="s">
        <v>488</v>
      </c>
      <c r="T79" s="308">
        <v>2.8</v>
      </c>
      <c r="U79" s="309">
        <v>30</v>
      </c>
      <c r="V79" s="310">
        <v>45931</v>
      </c>
      <c r="X79" s="50" t="s">
        <v>2899</v>
      </c>
      <c r="AD79" s="50" t="s">
        <v>360</v>
      </c>
      <c r="AF79" s="306"/>
      <c r="AG79" s="307">
        <v>8.3257971603333512E-4</v>
      </c>
      <c r="AH79" s="307">
        <v>8.6786139378050456E-4</v>
      </c>
      <c r="AI79" s="307">
        <v>1.6949795185166561</v>
      </c>
      <c r="AJ79" s="306" t="s">
        <v>181</v>
      </c>
      <c r="AK79" s="307">
        <v>7.6708764130079423</v>
      </c>
      <c r="AL79" s="307">
        <v>2.0848086527026637E-3</v>
      </c>
      <c r="AN79" s="312">
        <v>20</v>
      </c>
      <c r="AO79" s="313" t="s">
        <v>305</v>
      </c>
      <c r="AP79" s="313" t="s">
        <v>0</v>
      </c>
      <c r="AQ79" s="313" t="s">
        <v>386</v>
      </c>
      <c r="AR79" s="314" t="s">
        <v>0</v>
      </c>
      <c r="AS79" s="314"/>
    </row>
    <row r="80" spans="1:45" x14ac:dyDescent="0.2">
      <c r="A80" s="306" t="s">
        <v>2162</v>
      </c>
      <c r="B80" s="50" t="s">
        <v>310</v>
      </c>
      <c r="C80" s="50" t="s">
        <v>295</v>
      </c>
      <c r="D80" s="50" t="s">
        <v>438</v>
      </c>
      <c r="E80" s="50" t="s">
        <v>297</v>
      </c>
      <c r="F80" s="50" t="s">
        <v>452</v>
      </c>
      <c r="G80" s="50" t="s">
        <v>463</v>
      </c>
      <c r="H80" s="50" t="s">
        <v>488</v>
      </c>
      <c r="I80" s="50" t="s">
        <v>470</v>
      </c>
      <c r="J80" s="50" t="s">
        <v>466</v>
      </c>
      <c r="K80" s="50" t="s">
        <v>474</v>
      </c>
      <c r="L80" s="307">
        <v>6.7251892022666642</v>
      </c>
      <c r="M80" s="308">
        <v>1.4</v>
      </c>
      <c r="N80" s="307">
        <v>6.0408256773812683</v>
      </c>
      <c r="O80" s="306" t="s">
        <v>496</v>
      </c>
      <c r="Q80" s="50" t="s">
        <v>300</v>
      </c>
      <c r="R80" s="50" t="s">
        <v>488</v>
      </c>
      <c r="T80" s="308">
        <v>2.8</v>
      </c>
      <c r="U80" s="309">
        <v>30</v>
      </c>
      <c r="V80" s="310">
        <v>45931</v>
      </c>
      <c r="X80" s="50" t="s">
        <v>2899</v>
      </c>
      <c r="AD80" s="50" t="s">
        <v>360</v>
      </c>
      <c r="AF80" s="306"/>
      <c r="AG80" s="307">
        <v>8.3257971603333512E-4</v>
      </c>
      <c r="AH80" s="307">
        <v>8.6786139378050456E-4</v>
      </c>
      <c r="AI80" s="307">
        <v>1.6949795185166561</v>
      </c>
      <c r="AJ80" s="306" t="s">
        <v>181</v>
      </c>
      <c r="AK80" s="307">
        <v>7.6708764130079423</v>
      </c>
      <c r="AL80" s="307">
        <v>2.0848086527026637E-3</v>
      </c>
      <c r="AN80" s="312">
        <v>20</v>
      </c>
      <c r="AO80" s="313" t="s">
        <v>305</v>
      </c>
      <c r="AP80" s="313" t="s">
        <v>0</v>
      </c>
      <c r="AQ80" s="313" t="s">
        <v>386</v>
      </c>
      <c r="AR80" s="314" t="s">
        <v>0</v>
      </c>
      <c r="AS80" s="314"/>
    </row>
    <row r="81" spans="1:45" x14ac:dyDescent="0.2">
      <c r="A81" s="306" t="s">
        <v>2169</v>
      </c>
      <c r="B81" s="50" t="s">
        <v>294</v>
      </c>
      <c r="C81" s="50" t="s">
        <v>295</v>
      </c>
      <c r="D81" s="50" t="s">
        <v>438</v>
      </c>
      <c r="E81" s="50" t="s">
        <v>297</v>
      </c>
      <c r="F81" s="50" t="s">
        <v>452</v>
      </c>
      <c r="G81" s="50" t="s">
        <v>463</v>
      </c>
      <c r="H81" s="50" t="s">
        <v>497</v>
      </c>
      <c r="I81" s="50" t="s">
        <v>470</v>
      </c>
      <c r="J81" s="50" t="s">
        <v>471</v>
      </c>
      <c r="K81" s="50" t="s">
        <v>182</v>
      </c>
      <c r="L81" s="307">
        <v>4.7102090230881783</v>
      </c>
      <c r="M81" s="308">
        <v>0.8</v>
      </c>
      <c r="N81" s="307">
        <v>4.2493810505050504</v>
      </c>
      <c r="O81" s="306" t="s">
        <v>500</v>
      </c>
      <c r="Q81" s="50" t="s">
        <v>300</v>
      </c>
      <c r="R81" s="50" t="s">
        <v>497</v>
      </c>
      <c r="T81" s="308">
        <v>2.11</v>
      </c>
      <c r="U81" s="309">
        <v>30</v>
      </c>
      <c r="V81" s="310">
        <v>45200</v>
      </c>
      <c r="X81" s="50" t="s">
        <v>2899</v>
      </c>
      <c r="AD81" s="50" t="s">
        <v>360</v>
      </c>
      <c r="AF81" s="306"/>
      <c r="AG81" s="307">
        <v>5.9913219919177088E-4</v>
      </c>
      <c r="AH81" s="307">
        <v>6.233314260628511E-4</v>
      </c>
      <c r="AI81" s="307">
        <v>1.5983954226027544</v>
      </c>
      <c r="AJ81" s="306" t="s">
        <v>181</v>
      </c>
      <c r="AK81" s="307">
        <v>9.4051944603549522</v>
      </c>
      <c r="AL81" s="307">
        <v>1.4621988438785398E-3</v>
      </c>
      <c r="AN81" s="312">
        <v>20</v>
      </c>
      <c r="AO81" s="313" t="s">
        <v>305</v>
      </c>
      <c r="AP81" s="313" t="s">
        <v>0</v>
      </c>
      <c r="AQ81" s="313" t="s">
        <v>386</v>
      </c>
      <c r="AR81" s="314" t="s">
        <v>0</v>
      </c>
      <c r="AS81" s="314"/>
    </row>
    <row r="82" spans="1:45" x14ac:dyDescent="0.2">
      <c r="A82" s="306" t="s">
        <v>2170</v>
      </c>
      <c r="B82" s="50" t="s">
        <v>308</v>
      </c>
      <c r="C82" s="50" t="s">
        <v>295</v>
      </c>
      <c r="D82" s="50" t="s">
        <v>438</v>
      </c>
      <c r="E82" s="50" t="s">
        <v>297</v>
      </c>
      <c r="F82" s="50" t="s">
        <v>452</v>
      </c>
      <c r="G82" s="50" t="s">
        <v>463</v>
      </c>
      <c r="H82" s="50" t="s">
        <v>497</v>
      </c>
      <c r="I82" s="50" t="s">
        <v>470</v>
      </c>
      <c r="J82" s="50" t="s">
        <v>471</v>
      </c>
      <c r="K82" s="50" t="s">
        <v>182</v>
      </c>
      <c r="L82" s="307">
        <v>4.2896413972082001</v>
      </c>
      <c r="M82" s="308">
        <v>1.1000000000000001</v>
      </c>
      <c r="N82" s="307">
        <v>3.8699600755312993</v>
      </c>
      <c r="O82" s="306" t="s">
        <v>500</v>
      </c>
      <c r="Q82" s="50" t="s">
        <v>300</v>
      </c>
      <c r="R82" s="50" t="s">
        <v>497</v>
      </c>
      <c r="T82" s="308">
        <v>2.11</v>
      </c>
      <c r="U82" s="309">
        <v>30</v>
      </c>
      <c r="V82" s="310">
        <v>45931</v>
      </c>
      <c r="X82" s="50" t="s">
        <v>2899</v>
      </c>
      <c r="AD82" s="50" t="s">
        <v>360</v>
      </c>
      <c r="AF82" s="306"/>
      <c r="AG82" s="307">
        <v>5.448775393251074E-4</v>
      </c>
      <c r="AH82" s="307">
        <v>5.6688539536901828E-4</v>
      </c>
      <c r="AI82" s="307">
        <v>1.4565081655973204</v>
      </c>
      <c r="AJ82" s="306" t="s">
        <v>181</v>
      </c>
      <c r="AK82" s="307">
        <v>12.463440174959175</v>
      </c>
      <c r="AL82" s="307">
        <v>1.3297888331345392E-3</v>
      </c>
      <c r="AN82" s="312">
        <v>20</v>
      </c>
      <c r="AO82" s="313" t="s">
        <v>305</v>
      </c>
      <c r="AP82" s="313" t="s">
        <v>0</v>
      </c>
      <c r="AQ82" s="313" t="s">
        <v>386</v>
      </c>
      <c r="AR82" s="314" t="s">
        <v>0</v>
      </c>
      <c r="AS82" s="314"/>
    </row>
    <row r="83" spans="1:45" x14ac:dyDescent="0.2">
      <c r="A83" s="306" t="s">
        <v>2171</v>
      </c>
      <c r="B83" s="50" t="s">
        <v>310</v>
      </c>
      <c r="C83" s="50" t="s">
        <v>295</v>
      </c>
      <c r="D83" s="50" t="s">
        <v>438</v>
      </c>
      <c r="E83" s="50" t="s">
        <v>297</v>
      </c>
      <c r="F83" s="50" t="s">
        <v>452</v>
      </c>
      <c r="G83" s="50" t="s">
        <v>463</v>
      </c>
      <c r="H83" s="50" t="s">
        <v>497</v>
      </c>
      <c r="I83" s="50" t="s">
        <v>470</v>
      </c>
      <c r="J83" s="50" t="s">
        <v>471</v>
      </c>
      <c r="K83" s="50" t="s">
        <v>182</v>
      </c>
      <c r="L83" s="307">
        <v>4.2896413972082001</v>
      </c>
      <c r="M83" s="308">
        <v>1.1000000000000001</v>
      </c>
      <c r="N83" s="307">
        <v>3.8699600755312993</v>
      </c>
      <c r="O83" s="306" t="s">
        <v>500</v>
      </c>
      <c r="Q83" s="50" t="s">
        <v>300</v>
      </c>
      <c r="R83" s="50" t="s">
        <v>497</v>
      </c>
      <c r="T83" s="308">
        <v>2.11</v>
      </c>
      <c r="U83" s="309">
        <v>30</v>
      </c>
      <c r="V83" s="310">
        <v>45931</v>
      </c>
      <c r="X83" s="50" t="s">
        <v>2899</v>
      </c>
      <c r="AD83" s="50" t="s">
        <v>360</v>
      </c>
      <c r="AF83" s="306"/>
      <c r="AG83" s="307">
        <v>5.448775393251074E-4</v>
      </c>
      <c r="AH83" s="307">
        <v>5.6688539536901828E-4</v>
      </c>
      <c r="AI83" s="307">
        <v>1.4565081655973204</v>
      </c>
      <c r="AJ83" s="306" t="s">
        <v>181</v>
      </c>
      <c r="AK83" s="307">
        <v>12.463440174959175</v>
      </c>
      <c r="AL83" s="307">
        <v>1.3297888331345392E-3</v>
      </c>
      <c r="AN83" s="312">
        <v>20</v>
      </c>
      <c r="AO83" s="313" t="s">
        <v>305</v>
      </c>
      <c r="AP83" s="313" t="s">
        <v>0</v>
      </c>
      <c r="AQ83" s="313" t="s">
        <v>386</v>
      </c>
      <c r="AR83" s="314" t="s">
        <v>0</v>
      </c>
      <c r="AS83" s="314"/>
    </row>
    <row r="84" spans="1:45" x14ac:dyDescent="0.2">
      <c r="A84" s="306" t="s">
        <v>2172</v>
      </c>
      <c r="B84" s="50" t="s">
        <v>294</v>
      </c>
      <c r="C84" s="50" t="s">
        <v>295</v>
      </c>
      <c r="D84" s="50" t="s">
        <v>438</v>
      </c>
      <c r="E84" s="50" t="s">
        <v>297</v>
      </c>
      <c r="F84" s="50" t="s">
        <v>452</v>
      </c>
      <c r="G84" s="50" t="s">
        <v>463</v>
      </c>
      <c r="H84" s="50" t="s">
        <v>497</v>
      </c>
      <c r="I84" s="50" t="s">
        <v>470</v>
      </c>
      <c r="J84" s="50" t="s">
        <v>466</v>
      </c>
      <c r="K84" s="50" t="s">
        <v>182</v>
      </c>
      <c r="L84" s="307">
        <v>5.0808404497361783</v>
      </c>
      <c r="M84" s="308">
        <v>1.1000000000000001</v>
      </c>
      <c r="N84" s="307">
        <v>4.5837513838383828</v>
      </c>
      <c r="O84" s="306" t="s">
        <v>501</v>
      </c>
      <c r="Q84" s="50" t="s">
        <v>300</v>
      </c>
      <c r="R84" s="50" t="s">
        <v>497</v>
      </c>
      <c r="T84" s="308">
        <v>2.8</v>
      </c>
      <c r="U84" s="309">
        <v>30</v>
      </c>
      <c r="V84" s="310">
        <v>45200</v>
      </c>
      <c r="X84" s="50" t="s">
        <v>2899</v>
      </c>
      <c r="AD84" s="50" t="s">
        <v>360</v>
      </c>
      <c r="AF84" s="306"/>
      <c r="AG84" s="307">
        <v>6.4521231643561202E-4</v>
      </c>
      <c r="AH84" s="307">
        <v>6.7127274057322871E-4</v>
      </c>
      <c r="AI84" s="307">
        <v>1.2971453395322876</v>
      </c>
      <c r="AJ84" s="306" t="s">
        <v>181</v>
      </c>
      <c r="AK84" s="307">
        <v>16.770503086735697</v>
      </c>
      <c r="AL84" s="307">
        <v>1.5746586553368881E-3</v>
      </c>
      <c r="AN84" s="312">
        <v>20</v>
      </c>
      <c r="AO84" s="313" t="s">
        <v>305</v>
      </c>
      <c r="AP84" s="313" t="s">
        <v>0</v>
      </c>
      <c r="AQ84" s="313" t="s">
        <v>386</v>
      </c>
      <c r="AR84" s="314" t="s">
        <v>0</v>
      </c>
      <c r="AS84" s="314"/>
    </row>
    <row r="85" spans="1:45" x14ac:dyDescent="0.2">
      <c r="A85" s="306" t="s">
        <v>2173</v>
      </c>
      <c r="B85" s="50" t="s">
        <v>308</v>
      </c>
      <c r="C85" s="50" t="s">
        <v>295</v>
      </c>
      <c r="D85" s="50" t="s">
        <v>438</v>
      </c>
      <c r="E85" s="50" t="s">
        <v>297</v>
      </c>
      <c r="F85" s="50" t="s">
        <v>452</v>
      </c>
      <c r="G85" s="50" t="s">
        <v>463</v>
      </c>
      <c r="H85" s="50" t="s">
        <v>497</v>
      </c>
      <c r="I85" s="50" t="s">
        <v>470</v>
      </c>
      <c r="J85" s="50" t="s">
        <v>466</v>
      </c>
      <c r="K85" s="50" t="s">
        <v>182</v>
      </c>
      <c r="L85" s="307">
        <v>5.5980281553629867</v>
      </c>
      <c r="M85" s="308">
        <v>1.4</v>
      </c>
      <c r="N85" s="307">
        <v>5.0503395172040308</v>
      </c>
      <c r="O85" s="50" t="s">
        <v>501</v>
      </c>
      <c r="Q85" s="50" t="s">
        <v>300</v>
      </c>
      <c r="R85" s="50" t="s">
        <v>497</v>
      </c>
      <c r="T85" s="308">
        <v>2.8</v>
      </c>
      <c r="U85" s="309">
        <v>30</v>
      </c>
      <c r="V85" s="310">
        <v>45931</v>
      </c>
      <c r="X85" s="50" t="s">
        <v>2899</v>
      </c>
      <c r="AD85" s="50" t="s">
        <v>360</v>
      </c>
      <c r="AF85" s="306"/>
      <c r="AG85" s="307">
        <v>7.1107104858509208E-4</v>
      </c>
      <c r="AH85" s="307">
        <v>7.3979153740105015E-4</v>
      </c>
      <c r="AI85" s="307">
        <v>1.4323575392076962</v>
      </c>
      <c r="AJ85" s="50" t="s">
        <v>181</v>
      </c>
      <c r="AK85" s="307">
        <v>13.051407415806967</v>
      </c>
      <c r="AL85" s="307">
        <v>1.7353887281625234E-3</v>
      </c>
      <c r="AN85" s="312">
        <v>20</v>
      </c>
      <c r="AO85" s="313" t="s">
        <v>305</v>
      </c>
      <c r="AP85" s="313" t="s">
        <v>0</v>
      </c>
      <c r="AQ85" s="313" t="s">
        <v>386</v>
      </c>
      <c r="AR85" s="314" t="s">
        <v>0</v>
      </c>
      <c r="AS85" s="314"/>
    </row>
    <row r="86" spans="1:45" x14ac:dyDescent="0.2">
      <c r="A86" s="306" t="s">
        <v>2174</v>
      </c>
      <c r="B86" s="50" t="s">
        <v>310</v>
      </c>
      <c r="C86" s="50" t="s">
        <v>295</v>
      </c>
      <c r="D86" s="50" t="s">
        <v>438</v>
      </c>
      <c r="E86" s="50" t="s">
        <v>297</v>
      </c>
      <c r="F86" s="50" t="s">
        <v>452</v>
      </c>
      <c r="G86" s="50" t="s">
        <v>463</v>
      </c>
      <c r="H86" s="50" t="s">
        <v>497</v>
      </c>
      <c r="I86" s="50" t="s">
        <v>470</v>
      </c>
      <c r="J86" s="50" t="s">
        <v>466</v>
      </c>
      <c r="K86" s="50" t="s">
        <v>182</v>
      </c>
      <c r="L86" s="307">
        <v>5.5980281553629867</v>
      </c>
      <c r="M86" s="308">
        <v>1.4</v>
      </c>
      <c r="N86" s="307">
        <v>5.0503395172040308</v>
      </c>
      <c r="O86" s="50" t="s">
        <v>501</v>
      </c>
      <c r="Q86" s="50" t="s">
        <v>300</v>
      </c>
      <c r="R86" s="50" t="s">
        <v>497</v>
      </c>
      <c r="T86" s="308">
        <v>2.8</v>
      </c>
      <c r="U86" s="309">
        <v>30</v>
      </c>
      <c r="V86" s="310">
        <v>45931</v>
      </c>
      <c r="X86" s="50" t="s">
        <v>2899</v>
      </c>
      <c r="AD86" s="50" t="s">
        <v>360</v>
      </c>
      <c r="AF86" s="306"/>
      <c r="AG86" s="307">
        <v>7.1107104858509208E-4</v>
      </c>
      <c r="AH86" s="307">
        <v>7.3979153740105015E-4</v>
      </c>
      <c r="AI86" s="307">
        <v>1.4323575392076962</v>
      </c>
      <c r="AJ86" s="306" t="s">
        <v>181</v>
      </c>
      <c r="AK86" s="307">
        <v>13.051407415806967</v>
      </c>
      <c r="AL86" s="307">
        <v>1.7353887281625234E-3</v>
      </c>
      <c r="AN86" s="312">
        <v>20</v>
      </c>
      <c r="AO86" s="313" t="s">
        <v>305</v>
      </c>
      <c r="AP86" s="313" t="s">
        <v>0</v>
      </c>
      <c r="AQ86" s="313" t="s">
        <v>386</v>
      </c>
      <c r="AR86" s="314" t="s">
        <v>0</v>
      </c>
      <c r="AS86" s="314"/>
    </row>
    <row r="87" spans="1:45" x14ac:dyDescent="0.2">
      <c r="A87" s="306" t="s">
        <v>2181</v>
      </c>
      <c r="B87" s="50" t="s">
        <v>294</v>
      </c>
      <c r="C87" s="50" t="s">
        <v>295</v>
      </c>
      <c r="D87" s="50" t="s">
        <v>438</v>
      </c>
      <c r="E87" s="50" t="s">
        <v>297</v>
      </c>
      <c r="F87" s="50" t="s">
        <v>452</v>
      </c>
      <c r="G87" s="50" t="s">
        <v>463</v>
      </c>
      <c r="H87" s="50" t="s">
        <v>497</v>
      </c>
      <c r="I87" s="50" t="s">
        <v>470</v>
      </c>
      <c r="J87" s="50" t="s">
        <v>471</v>
      </c>
      <c r="K87" s="50" t="s">
        <v>474</v>
      </c>
      <c r="L87" s="307">
        <v>4.5720903503805097</v>
      </c>
      <c r="M87" s="308">
        <v>0.8</v>
      </c>
      <c r="N87" s="307">
        <v>4.1247753551637274</v>
      </c>
      <c r="O87" s="50" t="s">
        <v>504</v>
      </c>
      <c r="Q87" s="50" t="s">
        <v>300</v>
      </c>
      <c r="R87" s="50" t="s">
        <v>497</v>
      </c>
      <c r="T87" s="308">
        <v>2.11</v>
      </c>
      <c r="U87" s="309">
        <v>30</v>
      </c>
      <c r="V87" s="310">
        <v>45200</v>
      </c>
      <c r="X87" s="50" t="s">
        <v>2899</v>
      </c>
      <c r="AD87" s="50" t="s">
        <v>360</v>
      </c>
      <c r="AF87" s="306"/>
      <c r="AG87" s="307">
        <v>5.8227676444125699E-4</v>
      </c>
      <c r="AH87" s="307">
        <v>6.0579519250017423E-4</v>
      </c>
      <c r="AI87" s="307">
        <v>1.5534276345460534</v>
      </c>
      <c r="AJ87" s="50" t="s">
        <v>181</v>
      </c>
      <c r="AK87" s="307">
        <v>10.323237225942</v>
      </c>
      <c r="AL87" s="307">
        <v>1.4210626852168631E-3</v>
      </c>
      <c r="AN87" s="312">
        <v>20</v>
      </c>
      <c r="AO87" s="313" t="s">
        <v>305</v>
      </c>
      <c r="AP87" s="313" t="s">
        <v>0</v>
      </c>
      <c r="AQ87" s="313" t="s">
        <v>386</v>
      </c>
      <c r="AR87" s="314" t="s">
        <v>0</v>
      </c>
      <c r="AS87" s="314"/>
    </row>
    <row r="88" spans="1:45" x14ac:dyDescent="0.2">
      <c r="A88" s="306" t="s">
        <v>2182</v>
      </c>
      <c r="B88" s="50" t="s">
        <v>308</v>
      </c>
      <c r="C88" s="50" t="s">
        <v>295</v>
      </c>
      <c r="D88" s="50" t="s">
        <v>438</v>
      </c>
      <c r="E88" s="50" t="s">
        <v>297</v>
      </c>
      <c r="F88" s="50" t="s">
        <v>452</v>
      </c>
      <c r="G88" s="50" t="s">
        <v>463</v>
      </c>
      <c r="H88" s="50" t="s">
        <v>497</v>
      </c>
      <c r="I88" s="50" t="s">
        <v>470</v>
      </c>
      <c r="J88" s="50" t="s">
        <v>471</v>
      </c>
      <c r="K88" s="50" t="s">
        <v>474</v>
      </c>
      <c r="L88" s="307">
        <v>5.9182963953158758</v>
      </c>
      <c r="M88" s="308">
        <v>1.1000000000000001</v>
      </c>
      <c r="N88" s="307">
        <v>5.339273996175864</v>
      </c>
      <c r="O88" s="50" t="s">
        <v>504</v>
      </c>
      <c r="Q88" s="50" t="s">
        <v>300</v>
      </c>
      <c r="R88" s="50" t="s">
        <v>497</v>
      </c>
      <c r="T88" s="308">
        <v>2.8</v>
      </c>
      <c r="U88" s="309">
        <v>30</v>
      </c>
      <c r="V88" s="310">
        <v>45931</v>
      </c>
      <c r="X88" s="50" t="s">
        <v>2899</v>
      </c>
      <c r="AD88" s="50" t="s">
        <v>360</v>
      </c>
      <c r="AF88" s="306"/>
      <c r="AG88" s="307">
        <v>7.5175206463064931E-4</v>
      </c>
      <c r="AH88" s="307">
        <v>7.8211567851643423E-4</v>
      </c>
      <c r="AI88" s="307">
        <v>1.5143040059516726</v>
      </c>
      <c r="AJ88" s="306" t="s">
        <v>181</v>
      </c>
      <c r="AK88" s="307">
        <v>11.132496489725181</v>
      </c>
      <c r="AL88" s="307">
        <v>1.8346718825479182E-3</v>
      </c>
      <c r="AN88" s="312">
        <v>20</v>
      </c>
      <c r="AO88" s="313" t="s">
        <v>305</v>
      </c>
      <c r="AP88" s="313" t="s">
        <v>0</v>
      </c>
      <c r="AQ88" s="313" t="s">
        <v>386</v>
      </c>
      <c r="AR88" s="314" t="s">
        <v>0</v>
      </c>
      <c r="AS88" s="314"/>
    </row>
    <row r="89" spans="1:45" x14ac:dyDescent="0.2">
      <c r="A89" s="306" t="s">
        <v>2183</v>
      </c>
      <c r="B89" s="50" t="s">
        <v>310</v>
      </c>
      <c r="C89" s="50" t="s">
        <v>295</v>
      </c>
      <c r="D89" s="50" t="s">
        <v>438</v>
      </c>
      <c r="E89" s="50" t="s">
        <v>297</v>
      </c>
      <c r="F89" s="50" t="s">
        <v>452</v>
      </c>
      <c r="G89" s="50" t="s">
        <v>463</v>
      </c>
      <c r="H89" s="50" t="s">
        <v>497</v>
      </c>
      <c r="I89" s="50" t="s">
        <v>470</v>
      </c>
      <c r="J89" s="50" t="s">
        <v>471</v>
      </c>
      <c r="K89" s="50" t="s">
        <v>474</v>
      </c>
      <c r="L89" s="307">
        <v>5.9182963953158758</v>
      </c>
      <c r="M89" s="308">
        <v>1.1000000000000001</v>
      </c>
      <c r="N89" s="307">
        <v>5.339273996175864</v>
      </c>
      <c r="O89" s="50" t="s">
        <v>504</v>
      </c>
      <c r="Q89" s="50" t="s">
        <v>300</v>
      </c>
      <c r="R89" s="50" t="s">
        <v>497</v>
      </c>
      <c r="T89" s="308">
        <v>2.8</v>
      </c>
      <c r="U89" s="309">
        <v>30</v>
      </c>
      <c r="V89" s="310">
        <v>45931</v>
      </c>
      <c r="X89" s="50" t="s">
        <v>2899</v>
      </c>
      <c r="AD89" s="50" t="s">
        <v>360</v>
      </c>
      <c r="AF89" s="306"/>
      <c r="AG89" s="307">
        <v>7.5175206463064931E-4</v>
      </c>
      <c r="AH89" s="307">
        <v>7.8211567851643423E-4</v>
      </c>
      <c r="AI89" s="307">
        <v>1.5143040059516726</v>
      </c>
      <c r="AJ89" s="50" t="s">
        <v>181</v>
      </c>
      <c r="AK89" s="307">
        <v>11.132496489725181</v>
      </c>
      <c r="AL89" s="307">
        <v>1.8346718825479182E-3</v>
      </c>
      <c r="AN89" s="312">
        <v>20</v>
      </c>
      <c r="AO89" s="313" t="s">
        <v>305</v>
      </c>
      <c r="AP89" s="313" t="s">
        <v>0</v>
      </c>
      <c r="AQ89" s="313" t="s">
        <v>386</v>
      </c>
      <c r="AR89" s="314" t="s">
        <v>0</v>
      </c>
      <c r="AS89" s="314"/>
    </row>
    <row r="90" spans="1:45" x14ac:dyDescent="0.2">
      <c r="A90" s="306" t="s">
        <v>2184</v>
      </c>
      <c r="B90" s="50" t="s">
        <v>294</v>
      </c>
      <c r="C90" s="50" t="s">
        <v>295</v>
      </c>
      <c r="D90" s="50" t="s">
        <v>438</v>
      </c>
      <c r="E90" s="50" t="s">
        <v>297</v>
      </c>
      <c r="F90" s="50" t="s">
        <v>452</v>
      </c>
      <c r="G90" s="50" t="s">
        <v>463</v>
      </c>
      <c r="H90" s="50" t="s">
        <v>497</v>
      </c>
      <c r="I90" s="50" t="s">
        <v>470</v>
      </c>
      <c r="J90" s="50" t="s">
        <v>466</v>
      </c>
      <c r="K90" s="50" t="s">
        <v>474</v>
      </c>
      <c r="L90" s="307">
        <v>5.9387087018438507</v>
      </c>
      <c r="M90" s="308">
        <v>1.1000000000000001</v>
      </c>
      <c r="N90" s="307">
        <v>5.3576892444444448</v>
      </c>
      <c r="O90" s="50" t="s">
        <v>505</v>
      </c>
      <c r="Q90" s="50" t="s">
        <v>300</v>
      </c>
      <c r="R90" s="50" t="s">
        <v>497</v>
      </c>
      <c r="T90" s="308">
        <v>2.8</v>
      </c>
      <c r="U90" s="309">
        <v>30</v>
      </c>
      <c r="V90" s="310">
        <v>45200</v>
      </c>
      <c r="X90" s="50" t="s">
        <v>2899</v>
      </c>
      <c r="AD90" s="50" t="s">
        <v>360</v>
      </c>
      <c r="AF90" s="306"/>
      <c r="AG90" s="307">
        <v>7.546702172067292E-4</v>
      </c>
      <c r="AH90" s="307">
        <v>7.8515169662591103E-4</v>
      </c>
      <c r="AI90" s="307">
        <v>1.5172012842864224</v>
      </c>
      <c r="AJ90" s="306" t="s">
        <v>181</v>
      </c>
      <c r="AK90" s="307">
        <v>11.10239784612404</v>
      </c>
      <c r="AL90" s="307">
        <v>1.8417937153066347E-3</v>
      </c>
      <c r="AN90" s="312">
        <v>20</v>
      </c>
      <c r="AO90" s="313" t="s">
        <v>305</v>
      </c>
      <c r="AP90" s="313" t="s">
        <v>0</v>
      </c>
      <c r="AQ90" s="313" t="s">
        <v>386</v>
      </c>
      <c r="AR90" s="314" t="s">
        <v>0</v>
      </c>
      <c r="AS90" s="314"/>
    </row>
    <row r="91" spans="1:45" x14ac:dyDescent="0.2">
      <c r="A91" s="306" t="s">
        <v>2185</v>
      </c>
      <c r="B91" s="50" t="s">
        <v>308</v>
      </c>
      <c r="C91" s="50" t="s">
        <v>295</v>
      </c>
      <c r="D91" s="50" t="s">
        <v>438</v>
      </c>
      <c r="E91" s="50" t="s">
        <v>297</v>
      </c>
      <c r="F91" s="50" t="s">
        <v>452</v>
      </c>
      <c r="G91" s="50" t="s">
        <v>463</v>
      </c>
      <c r="H91" s="50" t="s">
        <v>497</v>
      </c>
      <c r="I91" s="50" t="s">
        <v>470</v>
      </c>
      <c r="J91" s="50" t="s">
        <v>466</v>
      </c>
      <c r="K91" s="50" t="s">
        <v>474</v>
      </c>
      <c r="L91" s="307">
        <v>9.9749385139870697</v>
      </c>
      <c r="M91" s="308">
        <v>1.4</v>
      </c>
      <c r="N91" s="307">
        <v>8.9990305087350571</v>
      </c>
      <c r="O91" s="50" t="s">
        <v>505</v>
      </c>
      <c r="Q91" s="50" t="s">
        <v>300</v>
      </c>
      <c r="R91" s="50" t="s">
        <v>497</v>
      </c>
      <c r="T91" s="308">
        <v>1.95</v>
      </c>
      <c r="U91" s="309">
        <v>30</v>
      </c>
      <c r="V91" s="310">
        <v>45931</v>
      </c>
      <c r="X91" s="50" t="s">
        <v>2899</v>
      </c>
      <c r="AD91" s="50" t="s">
        <v>360</v>
      </c>
      <c r="AF91" s="306"/>
      <c r="AG91" s="307">
        <v>1.2670336396785574E-3</v>
      </c>
      <c r="AH91" s="307">
        <v>1.3182097149107583E-3</v>
      </c>
      <c r="AI91" s="307">
        <v>3.6647977085190893</v>
      </c>
      <c r="AJ91" s="50" t="s">
        <v>181</v>
      </c>
      <c r="AK91" s="307">
        <v>-8.5492751665223921</v>
      </c>
      <c r="AL91" s="307">
        <v>3.0922309393359871E-3</v>
      </c>
      <c r="AN91" s="312">
        <v>20</v>
      </c>
      <c r="AO91" s="313" t="s">
        <v>305</v>
      </c>
      <c r="AP91" s="313" t="s">
        <v>0</v>
      </c>
      <c r="AQ91" s="313" t="s">
        <v>386</v>
      </c>
      <c r="AR91" s="314" t="s">
        <v>0</v>
      </c>
      <c r="AS91" s="314"/>
    </row>
    <row r="92" spans="1:45" x14ac:dyDescent="0.2">
      <c r="A92" s="306" t="s">
        <v>2186</v>
      </c>
      <c r="B92" s="50" t="s">
        <v>310</v>
      </c>
      <c r="C92" s="50" t="s">
        <v>295</v>
      </c>
      <c r="D92" s="50" t="s">
        <v>438</v>
      </c>
      <c r="E92" s="50" t="s">
        <v>297</v>
      </c>
      <c r="F92" s="50" t="s">
        <v>452</v>
      </c>
      <c r="G92" s="50" t="s">
        <v>463</v>
      </c>
      <c r="H92" s="50" t="s">
        <v>497</v>
      </c>
      <c r="I92" s="50" t="s">
        <v>470</v>
      </c>
      <c r="J92" s="50" t="s">
        <v>466</v>
      </c>
      <c r="K92" s="50" t="s">
        <v>474</v>
      </c>
      <c r="L92" s="307">
        <v>9.9749385139870697</v>
      </c>
      <c r="M92" s="308">
        <v>1.4</v>
      </c>
      <c r="N92" s="307">
        <v>8.9990305087350571</v>
      </c>
      <c r="O92" s="50" t="s">
        <v>505</v>
      </c>
      <c r="Q92" s="50" t="s">
        <v>300</v>
      </c>
      <c r="R92" s="50" t="s">
        <v>497</v>
      </c>
      <c r="T92" s="308">
        <v>1.95</v>
      </c>
      <c r="U92" s="309">
        <v>30</v>
      </c>
      <c r="V92" s="310">
        <v>45931</v>
      </c>
      <c r="X92" s="50" t="s">
        <v>2899</v>
      </c>
      <c r="AD92" s="50" t="s">
        <v>360</v>
      </c>
      <c r="AF92" s="306"/>
      <c r="AG92" s="307">
        <v>1.2670336396785574E-3</v>
      </c>
      <c r="AH92" s="307">
        <v>1.3182097149107583E-3</v>
      </c>
      <c r="AI92" s="307">
        <v>3.6647977085190893</v>
      </c>
      <c r="AJ92" s="306" t="s">
        <v>181</v>
      </c>
      <c r="AK92" s="307">
        <v>-8.5492751665223921</v>
      </c>
      <c r="AL92" s="307">
        <v>3.0922309393359871E-3</v>
      </c>
      <c r="AN92" s="312">
        <v>20</v>
      </c>
      <c r="AO92" s="313" t="s">
        <v>305</v>
      </c>
      <c r="AP92" s="313" t="s">
        <v>0</v>
      </c>
      <c r="AQ92" s="313" t="s">
        <v>386</v>
      </c>
      <c r="AR92" s="314" t="s">
        <v>0</v>
      </c>
      <c r="AS92" s="314"/>
    </row>
    <row r="93" spans="1:45" x14ac:dyDescent="0.2">
      <c r="A93" s="306" t="s">
        <v>2193</v>
      </c>
      <c r="B93" s="50" t="s">
        <v>294</v>
      </c>
      <c r="C93" s="50" t="s">
        <v>295</v>
      </c>
      <c r="D93" s="50" t="s">
        <v>438</v>
      </c>
      <c r="E93" s="50" t="s">
        <v>297</v>
      </c>
      <c r="F93" s="50" t="s">
        <v>452</v>
      </c>
      <c r="G93" s="50" t="s">
        <v>463</v>
      </c>
      <c r="H93" s="50" t="s">
        <v>506</v>
      </c>
      <c r="I93" s="50" t="s">
        <v>470</v>
      </c>
      <c r="J93" s="50" t="s">
        <v>471</v>
      </c>
      <c r="K93" s="50" t="s">
        <v>182</v>
      </c>
      <c r="L93" s="307">
        <v>1.331802878860463</v>
      </c>
      <c r="M93" s="308">
        <v>0.8</v>
      </c>
      <c r="N93" s="307">
        <v>1.1994220707070706</v>
      </c>
      <c r="O93" s="306" t="s">
        <v>509</v>
      </c>
      <c r="Q93" s="50" t="s">
        <v>300</v>
      </c>
      <c r="R93" s="50" t="s">
        <v>506</v>
      </c>
      <c r="T93" s="308">
        <v>2.11</v>
      </c>
      <c r="U93" s="309">
        <v>30</v>
      </c>
      <c r="V93" s="310">
        <v>45200</v>
      </c>
      <c r="X93" s="50" t="s">
        <v>2899</v>
      </c>
      <c r="AD93" s="50" t="s">
        <v>360</v>
      </c>
      <c r="AF93" s="306"/>
      <c r="AG93" s="307">
        <v>2.1976756801475144E-4</v>
      </c>
      <c r="AH93" s="307">
        <v>2.2895252711002329E-4</v>
      </c>
      <c r="AI93" s="307">
        <v>0.50510101623762704</v>
      </c>
      <c r="AJ93" s="306" t="s">
        <v>0</v>
      </c>
      <c r="AK93" s="307">
        <v>83.858090102521473</v>
      </c>
      <c r="AL93" s="307">
        <v>4.1343401539049499E-4</v>
      </c>
      <c r="AN93" s="312">
        <v>20</v>
      </c>
      <c r="AO93" s="313" t="s">
        <v>305</v>
      </c>
      <c r="AP93" s="313" t="s">
        <v>0</v>
      </c>
      <c r="AQ93" s="313" t="s">
        <v>386</v>
      </c>
      <c r="AR93" s="314" t="s">
        <v>0</v>
      </c>
      <c r="AS93" s="314"/>
    </row>
    <row r="94" spans="1:45" x14ac:dyDescent="0.2">
      <c r="A94" s="306" t="s">
        <v>2194</v>
      </c>
      <c r="B94" s="50" t="s">
        <v>308</v>
      </c>
      <c r="C94" s="50" t="s">
        <v>295</v>
      </c>
      <c r="D94" s="50" t="s">
        <v>438</v>
      </c>
      <c r="E94" s="50" t="s">
        <v>297</v>
      </c>
      <c r="F94" s="50" t="s">
        <v>452</v>
      </c>
      <c r="G94" s="50" t="s">
        <v>463</v>
      </c>
      <c r="H94" s="50" t="s">
        <v>506</v>
      </c>
      <c r="I94" s="50" t="s">
        <v>470</v>
      </c>
      <c r="J94" s="50" t="s">
        <v>471</v>
      </c>
      <c r="K94" s="50" t="s">
        <v>182</v>
      </c>
      <c r="L94" s="307">
        <v>1.8539784834486481</v>
      </c>
      <c r="M94" s="308">
        <v>1.1000000000000001</v>
      </c>
      <c r="N94" s="307">
        <v>1.6696935762498197</v>
      </c>
      <c r="O94" s="306" t="s">
        <v>509</v>
      </c>
      <c r="Q94" s="50" t="s">
        <v>300</v>
      </c>
      <c r="R94" s="50" t="s">
        <v>506</v>
      </c>
      <c r="T94" s="308">
        <v>2.11</v>
      </c>
      <c r="U94" s="309">
        <v>30</v>
      </c>
      <c r="V94" s="310">
        <v>45931</v>
      </c>
      <c r="X94" s="50" t="s">
        <v>2899</v>
      </c>
      <c r="AD94" s="50" t="s">
        <v>360</v>
      </c>
      <c r="AF94" s="306"/>
      <c r="AG94" s="307">
        <v>3.0550883928369643E-4</v>
      </c>
      <c r="AH94" s="307">
        <v>3.1827726647890649E-4</v>
      </c>
      <c r="AI94" s="307">
        <v>0.70390404804063356</v>
      </c>
      <c r="AJ94" s="306" t="s">
        <v>0</v>
      </c>
      <c r="AK94" s="307">
        <v>52.238831736756154</v>
      </c>
      <c r="AL94" s="307">
        <v>5.7473332986908183E-4</v>
      </c>
      <c r="AN94" s="312">
        <v>20</v>
      </c>
      <c r="AO94" s="313" t="s">
        <v>305</v>
      </c>
      <c r="AP94" s="313" t="s">
        <v>0</v>
      </c>
      <c r="AQ94" s="313" t="s">
        <v>386</v>
      </c>
      <c r="AR94" s="314" t="s">
        <v>0</v>
      </c>
      <c r="AS94" s="314"/>
    </row>
    <row r="95" spans="1:45" x14ac:dyDescent="0.2">
      <c r="A95" s="306" t="s">
        <v>2195</v>
      </c>
      <c r="B95" s="50" t="s">
        <v>310</v>
      </c>
      <c r="C95" s="50" t="s">
        <v>295</v>
      </c>
      <c r="D95" s="50" t="s">
        <v>438</v>
      </c>
      <c r="E95" s="50" t="s">
        <v>297</v>
      </c>
      <c r="F95" s="50" t="s">
        <v>452</v>
      </c>
      <c r="G95" s="50" t="s">
        <v>463</v>
      </c>
      <c r="H95" s="50" t="s">
        <v>506</v>
      </c>
      <c r="I95" s="50" t="s">
        <v>470</v>
      </c>
      <c r="J95" s="50" t="s">
        <v>471</v>
      </c>
      <c r="K95" s="50" t="s">
        <v>182</v>
      </c>
      <c r="L95" s="307">
        <v>1.8539784834486481</v>
      </c>
      <c r="M95" s="308">
        <v>1.1000000000000001</v>
      </c>
      <c r="N95" s="307">
        <v>1.6696935762498197</v>
      </c>
      <c r="O95" s="306" t="s">
        <v>509</v>
      </c>
      <c r="Q95" s="50" t="s">
        <v>300</v>
      </c>
      <c r="R95" s="50" t="s">
        <v>506</v>
      </c>
      <c r="T95" s="308">
        <v>2.11</v>
      </c>
      <c r="U95" s="309">
        <v>30</v>
      </c>
      <c r="V95" s="310">
        <v>45931</v>
      </c>
      <c r="X95" s="50" t="s">
        <v>2899</v>
      </c>
      <c r="AD95" s="50" t="s">
        <v>360</v>
      </c>
      <c r="AF95" s="306"/>
      <c r="AG95" s="307">
        <v>3.0550883928369643E-4</v>
      </c>
      <c r="AH95" s="307">
        <v>3.1827726647890649E-4</v>
      </c>
      <c r="AI95" s="307">
        <v>0.70390404804063356</v>
      </c>
      <c r="AJ95" s="306" t="s">
        <v>0</v>
      </c>
      <c r="AK95" s="307">
        <v>52.238831736756154</v>
      </c>
      <c r="AL95" s="307">
        <v>5.7473332986908183E-4</v>
      </c>
      <c r="AN95" s="312">
        <v>20</v>
      </c>
      <c r="AO95" s="313" t="s">
        <v>305</v>
      </c>
      <c r="AP95" s="313" t="s">
        <v>0</v>
      </c>
      <c r="AQ95" s="313" t="s">
        <v>386</v>
      </c>
      <c r="AR95" s="314" t="s">
        <v>0</v>
      </c>
      <c r="AS95" s="314"/>
    </row>
    <row r="96" spans="1:45" x14ac:dyDescent="0.2">
      <c r="A96" s="306" t="s">
        <v>2196</v>
      </c>
      <c r="B96" s="50" t="s">
        <v>294</v>
      </c>
      <c r="C96" s="50" t="s">
        <v>295</v>
      </c>
      <c r="D96" s="50" t="s">
        <v>438</v>
      </c>
      <c r="E96" s="50" t="s">
        <v>297</v>
      </c>
      <c r="F96" s="50" t="s">
        <v>452</v>
      </c>
      <c r="G96" s="50" t="s">
        <v>463</v>
      </c>
      <c r="H96" s="50" t="s">
        <v>506</v>
      </c>
      <c r="I96" s="50" t="s">
        <v>470</v>
      </c>
      <c r="J96" s="50" t="s">
        <v>466</v>
      </c>
      <c r="K96" s="50" t="s">
        <v>182</v>
      </c>
      <c r="L96" s="307">
        <v>1.3543919272204825</v>
      </c>
      <c r="M96" s="308">
        <v>1.1000000000000001</v>
      </c>
      <c r="N96" s="307">
        <v>1.2197657744107742</v>
      </c>
      <c r="O96" s="306" t="s">
        <v>510</v>
      </c>
      <c r="Q96" s="50" t="s">
        <v>300</v>
      </c>
      <c r="R96" s="50" t="s">
        <v>506</v>
      </c>
      <c r="T96" s="308">
        <v>2.8</v>
      </c>
      <c r="U96" s="309">
        <v>30</v>
      </c>
      <c r="V96" s="310">
        <v>45200</v>
      </c>
      <c r="X96" s="50" t="s">
        <v>2899</v>
      </c>
      <c r="AD96" s="50" t="s">
        <v>360</v>
      </c>
      <c r="AF96" s="306"/>
      <c r="AG96" s="307">
        <v>2.2312725403053488E-4</v>
      </c>
      <c r="AH96" s="307">
        <v>2.3245262774160595E-4</v>
      </c>
      <c r="AI96" s="307">
        <v>0.38644855233408559</v>
      </c>
      <c r="AJ96" s="306" t="s">
        <v>0</v>
      </c>
      <c r="AK96" s="307">
        <v>118.29607419152163</v>
      </c>
      <c r="AL96" s="307">
        <v>4.1975436780875236E-4</v>
      </c>
      <c r="AN96" s="312">
        <v>20</v>
      </c>
      <c r="AO96" s="313" t="s">
        <v>305</v>
      </c>
      <c r="AP96" s="313" t="s">
        <v>0</v>
      </c>
      <c r="AQ96" s="313" t="s">
        <v>386</v>
      </c>
      <c r="AR96" s="314" t="s">
        <v>0</v>
      </c>
      <c r="AS96" s="314"/>
    </row>
    <row r="97" spans="1:45" x14ac:dyDescent="0.2">
      <c r="A97" s="306" t="s">
        <v>2197</v>
      </c>
      <c r="B97" s="50" t="s">
        <v>308</v>
      </c>
      <c r="C97" s="50" t="s">
        <v>295</v>
      </c>
      <c r="D97" s="50" t="s">
        <v>438</v>
      </c>
      <c r="E97" s="50" t="s">
        <v>297</v>
      </c>
      <c r="F97" s="50" t="s">
        <v>452</v>
      </c>
      <c r="G97" s="50" t="s">
        <v>463</v>
      </c>
      <c r="H97" s="50" t="s">
        <v>506</v>
      </c>
      <c r="I97" s="50" t="s">
        <v>470</v>
      </c>
      <c r="J97" s="50" t="s">
        <v>466</v>
      </c>
      <c r="K97" s="50" t="s">
        <v>182</v>
      </c>
      <c r="L97" s="307">
        <v>2.355963227518544</v>
      </c>
      <c r="M97" s="308">
        <v>1.4</v>
      </c>
      <c r="N97" s="307">
        <v>2.1217811867758187</v>
      </c>
      <c r="O97" s="306" t="s">
        <v>510</v>
      </c>
      <c r="Q97" s="50" t="s">
        <v>300</v>
      </c>
      <c r="R97" s="50" t="s">
        <v>506</v>
      </c>
      <c r="T97" s="308">
        <v>2.8</v>
      </c>
      <c r="U97" s="309">
        <v>30</v>
      </c>
      <c r="V97" s="310">
        <v>45931</v>
      </c>
      <c r="X97" s="50" t="s">
        <v>2899</v>
      </c>
      <c r="AD97" s="50" t="s">
        <v>360</v>
      </c>
      <c r="AF97" s="306"/>
      <c r="AG97" s="307">
        <v>3.8822866471211549E-4</v>
      </c>
      <c r="AH97" s="307">
        <v>4.0445428179112608E-4</v>
      </c>
      <c r="AI97" s="307">
        <v>0.6740648870266307</v>
      </c>
      <c r="AJ97" s="306" t="s">
        <v>0</v>
      </c>
      <c r="AK97" s="307">
        <v>55.810551443149436</v>
      </c>
      <c r="AL97" s="307">
        <v>7.3034860053074939E-4</v>
      </c>
      <c r="AN97" s="312">
        <v>20</v>
      </c>
      <c r="AO97" s="313" t="s">
        <v>305</v>
      </c>
      <c r="AP97" s="313" t="s">
        <v>0</v>
      </c>
      <c r="AQ97" s="313" t="s">
        <v>386</v>
      </c>
      <c r="AR97" s="314" t="s">
        <v>0</v>
      </c>
      <c r="AS97" s="314"/>
    </row>
    <row r="98" spans="1:45" x14ac:dyDescent="0.2">
      <c r="A98" s="306" t="s">
        <v>2198</v>
      </c>
      <c r="B98" s="50" t="s">
        <v>310</v>
      </c>
      <c r="C98" s="50" t="s">
        <v>295</v>
      </c>
      <c r="D98" s="50" t="s">
        <v>438</v>
      </c>
      <c r="E98" s="50" t="s">
        <v>297</v>
      </c>
      <c r="F98" s="50" t="s">
        <v>452</v>
      </c>
      <c r="G98" s="50" t="s">
        <v>463</v>
      </c>
      <c r="H98" s="50" t="s">
        <v>506</v>
      </c>
      <c r="I98" s="50" t="s">
        <v>470</v>
      </c>
      <c r="J98" s="50" t="s">
        <v>466</v>
      </c>
      <c r="K98" s="50" t="s">
        <v>182</v>
      </c>
      <c r="L98" s="307">
        <v>2.355963227518544</v>
      </c>
      <c r="M98" s="308">
        <v>1.4</v>
      </c>
      <c r="N98" s="307">
        <v>2.1217811867758187</v>
      </c>
      <c r="O98" s="306" t="s">
        <v>510</v>
      </c>
      <c r="Q98" s="50" t="s">
        <v>300</v>
      </c>
      <c r="R98" s="50" t="s">
        <v>506</v>
      </c>
      <c r="T98" s="308">
        <v>2.8</v>
      </c>
      <c r="U98" s="309">
        <v>30</v>
      </c>
      <c r="V98" s="310">
        <v>45931</v>
      </c>
      <c r="X98" s="50" t="s">
        <v>2899</v>
      </c>
      <c r="AD98" s="50" t="s">
        <v>360</v>
      </c>
      <c r="AF98" s="306"/>
      <c r="AG98" s="307">
        <v>3.8822866471211549E-4</v>
      </c>
      <c r="AH98" s="307">
        <v>4.0445428179112608E-4</v>
      </c>
      <c r="AI98" s="307">
        <v>0.6740648870266307</v>
      </c>
      <c r="AJ98" s="306" t="s">
        <v>0</v>
      </c>
      <c r="AK98" s="307">
        <v>55.810551443149436</v>
      </c>
      <c r="AL98" s="307">
        <v>7.3034860053074939E-4</v>
      </c>
      <c r="AN98" s="312">
        <v>20</v>
      </c>
      <c r="AO98" s="313" t="s">
        <v>305</v>
      </c>
      <c r="AP98" s="313" t="s">
        <v>0</v>
      </c>
      <c r="AQ98" s="313" t="s">
        <v>386</v>
      </c>
      <c r="AR98" s="314" t="s">
        <v>0</v>
      </c>
      <c r="AS98" s="314"/>
    </row>
    <row r="99" spans="1:45" x14ac:dyDescent="0.2">
      <c r="A99" s="306" t="s">
        <v>2205</v>
      </c>
      <c r="B99" s="50" t="s">
        <v>294</v>
      </c>
      <c r="C99" s="50" t="s">
        <v>295</v>
      </c>
      <c r="D99" s="50" t="s">
        <v>438</v>
      </c>
      <c r="E99" s="50" t="s">
        <v>297</v>
      </c>
      <c r="F99" s="50" t="s">
        <v>452</v>
      </c>
      <c r="G99" s="50" t="s">
        <v>463</v>
      </c>
      <c r="H99" s="50" t="s">
        <v>506</v>
      </c>
      <c r="I99" s="50" t="s">
        <v>470</v>
      </c>
      <c r="J99" s="50" t="s">
        <v>471</v>
      </c>
      <c r="K99" s="50" t="s">
        <v>474</v>
      </c>
      <c r="L99" s="307">
        <v>1.2804381743990045</v>
      </c>
      <c r="M99" s="308">
        <v>0.8</v>
      </c>
      <c r="N99" s="307">
        <v>1.1531630025188915</v>
      </c>
      <c r="O99" s="306" t="s">
        <v>513</v>
      </c>
      <c r="Q99" s="50" t="s">
        <v>300</v>
      </c>
      <c r="R99" s="50" t="s">
        <v>506</v>
      </c>
      <c r="T99" s="308">
        <v>2.11</v>
      </c>
      <c r="U99" s="309">
        <v>30</v>
      </c>
      <c r="V99" s="310">
        <v>45200</v>
      </c>
      <c r="X99" s="50" t="s">
        <v>2899</v>
      </c>
      <c r="AD99" s="50" t="s">
        <v>360</v>
      </c>
      <c r="AF99" s="306"/>
      <c r="AG99" s="307">
        <v>2.11550687969786E-4</v>
      </c>
      <c r="AH99" s="307">
        <v>2.2039223102880858E-4</v>
      </c>
      <c r="AI99" s="307">
        <v>0.48621581630341248</v>
      </c>
      <c r="AJ99" s="306" t="s">
        <v>0</v>
      </c>
      <c r="AK99" s="307">
        <v>88.214664647513246</v>
      </c>
      <c r="AL99" s="307">
        <v>3.9797614896525379E-4</v>
      </c>
      <c r="AN99" s="312">
        <v>20</v>
      </c>
      <c r="AO99" s="313" t="s">
        <v>305</v>
      </c>
      <c r="AP99" s="313" t="s">
        <v>0</v>
      </c>
      <c r="AQ99" s="313" t="s">
        <v>386</v>
      </c>
      <c r="AR99" s="314" t="s">
        <v>0</v>
      </c>
      <c r="AS99" s="314"/>
    </row>
    <row r="100" spans="1:45" x14ac:dyDescent="0.2">
      <c r="A100" s="306" t="s">
        <v>2206</v>
      </c>
      <c r="B100" s="50" t="s">
        <v>308</v>
      </c>
      <c r="C100" s="50" t="s">
        <v>295</v>
      </c>
      <c r="D100" s="50" t="s">
        <v>438</v>
      </c>
      <c r="E100" s="50" t="s">
        <v>297</v>
      </c>
      <c r="F100" s="50" t="s">
        <v>452</v>
      </c>
      <c r="G100" s="50" t="s">
        <v>463</v>
      </c>
      <c r="H100" s="50" t="s">
        <v>506</v>
      </c>
      <c r="I100" s="50" t="s">
        <v>470</v>
      </c>
      <c r="J100" s="50" t="s">
        <v>471</v>
      </c>
      <c r="K100" s="50" t="s">
        <v>474</v>
      </c>
      <c r="L100" s="307">
        <v>2.5660022262135733</v>
      </c>
      <c r="M100" s="308">
        <v>1.1000000000000001</v>
      </c>
      <c r="N100" s="307">
        <v>2.3109423717700937</v>
      </c>
      <c r="O100" s="306" t="s">
        <v>513</v>
      </c>
      <c r="Q100" s="50" t="s">
        <v>300</v>
      </c>
      <c r="R100" s="50" t="s">
        <v>506</v>
      </c>
      <c r="T100" s="308">
        <v>2.8</v>
      </c>
      <c r="U100" s="309">
        <v>30</v>
      </c>
      <c r="V100" s="310">
        <v>45931</v>
      </c>
      <c r="X100" s="50" t="s">
        <v>2899</v>
      </c>
      <c r="AD100" s="50" t="s">
        <v>360</v>
      </c>
      <c r="AF100" s="306"/>
      <c r="AG100" s="307">
        <v>4.2284005382395984E-4</v>
      </c>
      <c r="AH100" s="307">
        <v>4.4051221825340341E-4</v>
      </c>
      <c r="AI100" s="307">
        <v>0.7341591670530947</v>
      </c>
      <c r="AJ100" s="306" t="s">
        <v>0</v>
      </c>
      <c r="AK100" s="307">
        <v>48.913759334170052</v>
      </c>
      <c r="AL100" s="307">
        <v>7.9546069012620846E-4</v>
      </c>
      <c r="AN100" s="312">
        <v>20</v>
      </c>
      <c r="AO100" s="313" t="s">
        <v>305</v>
      </c>
      <c r="AP100" s="313" t="s">
        <v>0</v>
      </c>
      <c r="AQ100" s="313" t="s">
        <v>386</v>
      </c>
      <c r="AR100" s="314" t="s">
        <v>0</v>
      </c>
      <c r="AS100" s="314"/>
    </row>
    <row r="101" spans="1:45" x14ac:dyDescent="0.2">
      <c r="A101" s="306" t="s">
        <v>2207</v>
      </c>
      <c r="B101" s="50" t="s">
        <v>310</v>
      </c>
      <c r="C101" s="50" t="s">
        <v>295</v>
      </c>
      <c r="D101" s="50" t="s">
        <v>438</v>
      </c>
      <c r="E101" s="50" t="s">
        <v>297</v>
      </c>
      <c r="F101" s="50" t="s">
        <v>452</v>
      </c>
      <c r="G101" s="50" t="s">
        <v>463</v>
      </c>
      <c r="H101" s="50" t="s">
        <v>506</v>
      </c>
      <c r="I101" s="50" t="s">
        <v>470</v>
      </c>
      <c r="J101" s="50" t="s">
        <v>471</v>
      </c>
      <c r="K101" s="50" t="s">
        <v>474</v>
      </c>
      <c r="L101" s="307">
        <v>2.5660022262135733</v>
      </c>
      <c r="M101" s="308">
        <v>1.1000000000000001</v>
      </c>
      <c r="N101" s="307">
        <v>2.3109423717700937</v>
      </c>
      <c r="O101" s="306" t="s">
        <v>513</v>
      </c>
      <c r="Q101" s="50" t="s">
        <v>300</v>
      </c>
      <c r="R101" s="50" t="s">
        <v>506</v>
      </c>
      <c r="T101" s="308">
        <v>2.8</v>
      </c>
      <c r="U101" s="309">
        <v>30</v>
      </c>
      <c r="V101" s="310">
        <v>45931</v>
      </c>
      <c r="X101" s="50" t="s">
        <v>2899</v>
      </c>
      <c r="AD101" s="50" t="s">
        <v>360</v>
      </c>
      <c r="AF101" s="306"/>
      <c r="AG101" s="307">
        <v>4.2284005382395984E-4</v>
      </c>
      <c r="AH101" s="307">
        <v>4.4051221825340341E-4</v>
      </c>
      <c r="AI101" s="307">
        <v>0.7341591670530947</v>
      </c>
      <c r="AJ101" s="306" t="s">
        <v>0</v>
      </c>
      <c r="AK101" s="307">
        <v>48.913759334170052</v>
      </c>
      <c r="AL101" s="307">
        <v>7.9546069012620846E-4</v>
      </c>
      <c r="AN101" s="312">
        <v>20</v>
      </c>
      <c r="AO101" s="313" t="s">
        <v>305</v>
      </c>
      <c r="AP101" s="313" t="s">
        <v>0</v>
      </c>
      <c r="AQ101" s="313" t="s">
        <v>386</v>
      </c>
      <c r="AR101" s="314" t="s">
        <v>0</v>
      </c>
      <c r="AS101" s="314"/>
    </row>
    <row r="102" spans="1:45" x14ac:dyDescent="0.2">
      <c r="A102" s="306" t="s">
        <v>2208</v>
      </c>
      <c r="B102" s="50" t="s">
        <v>294</v>
      </c>
      <c r="C102" s="50" t="s">
        <v>295</v>
      </c>
      <c r="D102" s="50" t="s">
        <v>438</v>
      </c>
      <c r="E102" s="50" t="s">
        <v>297</v>
      </c>
      <c r="F102" s="50" t="s">
        <v>452</v>
      </c>
      <c r="G102" s="50" t="s">
        <v>463</v>
      </c>
      <c r="H102" s="50" t="s">
        <v>506</v>
      </c>
      <c r="I102" s="50" t="s">
        <v>470</v>
      </c>
      <c r="J102" s="50" t="s">
        <v>466</v>
      </c>
      <c r="K102" s="50" t="s">
        <v>474</v>
      </c>
      <c r="L102" s="307">
        <v>1.5760463593442655</v>
      </c>
      <c r="M102" s="308">
        <v>1.1000000000000001</v>
      </c>
      <c r="N102" s="307">
        <v>1.4193878222222223</v>
      </c>
      <c r="O102" s="306" t="s">
        <v>514</v>
      </c>
      <c r="Q102" s="50" t="s">
        <v>300</v>
      </c>
      <c r="R102" s="50" t="s">
        <v>506</v>
      </c>
      <c r="T102" s="308">
        <v>2.8</v>
      </c>
      <c r="U102" s="309">
        <v>30</v>
      </c>
      <c r="V102" s="310">
        <v>45200</v>
      </c>
      <c r="X102" s="50" t="s">
        <v>2899</v>
      </c>
      <c r="AD102" s="50" t="s">
        <v>360</v>
      </c>
      <c r="AF102" s="306"/>
      <c r="AG102" s="307">
        <v>2.598216570714891E-4</v>
      </c>
      <c r="AH102" s="307">
        <v>2.7068063555418852E-4</v>
      </c>
      <c r="AI102" s="307">
        <v>0.45000196715807483</v>
      </c>
      <c r="AJ102" s="306" t="s">
        <v>0</v>
      </c>
      <c r="AK102" s="307">
        <v>97.591625022542459</v>
      </c>
      <c r="AL102" s="307">
        <v>4.8878509208086414E-4</v>
      </c>
      <c r="AN102" s="312">
        <v>20</v>
      </c>
      <c r="AO102" s="313" t="s">
        <v>305</v>
      </c>
      <c r="AP102" s="313" t="s">
        <v>0</v>
      </c>
      <c r="AQ102" s="313" t="s">
        <v>386</v>
      </c>
      <c r="AR102" s="314" t="s">
        <v>0</v>
      </c>
      <c r="AS102" s="314"/>
    </row>
    <row r="103" spans="1:45" x14ac:dyDescent="0.2">
      <c r="A103" s="306" t="s">
        <v>2209</v>
      </c>
      <c r="B103" s="50" t="s">
        <v>308</v>
      </c>
      <c r="C103" s="50" t="s">
        <v>295</v>
      </c>
      <c r="D103" s="50" t="s">
        <v>438</v>
      </c>
      <c r="E103" s="50" t="s">
        <v>297</v>
      </c>
      <c r="F103" s="50" t="s">
        <v>452</v>
      </c>
      <c r="G103" s="50" t="s">
        <v>463</v>
      </c>
      <c r="H103" s="50" t="s">
        <v>506</v>
      </c>
      <c r="I103" s="50" t="s">
        <v>470</v>
      </c>
      <c r="J103" s="50" t="s">
        <v>466</v>
      </c>
      <c r="K103" s="50" t="s">
        <v>474</v>
      </c>
      <c r="L103" s="307">
        <v>4.1679267804398075</v>
      </c>
      <c r="M103" s="308">
        <v>1.4</v>
      </c>
      <c r="N103" s="307">
        <v>3.7536361040366386</v>
      </c>
      <c r="O103" s="306" t="s">
        <v>514</v>
      </c>
      <c r="Q103" s="50" t="s">
        <v>300</v>
      </c>
      <c r="R103" s="50" t="s">
        <v>506</v>
      </c>
      <c r="T103" s="308">
        <v>1.95</v>
      </c>
      <c r="U103" s="309">
        <v>30</v>
      </c>
      <c r="V103" s="310">
        <v>45931</v>
      </c>
      <c r="X103" s="50" t="s">
        <v>2899</v>
      </c>
      <c r="AD103" s="50" t="s">
        <v>360</v>
      </c>
      <c r="AF103" s="306"/>
      <c r="AG103" s="307">
        <v>6.8681405112265353E-4</v>
      </c>
      <c r="AH103" s="307">
        <v>7.1551873681675036E-4</v>
      </c>
      <c r="AI103" s="307">
        <v>1.7122875465085974</v>
      </c>
      <c r="AJ103" s="306" t="s">
        <v>181</v>
      </c>
      <c r="AK103" s="307">
        <v>4.7226539317489626</v>
      </c>
      <c r="AL103" s="307">
        <v>1.2920573019363417E-3</v>
      </c>
      <c r="AN103" s="312">
        <v>20</v>
      </c>
      <c r="AO103" s="313" t="s">
        <v>305</v>
      </c>
      <c r="AP103" s="313" t="s">
        <v>0</v>
      </c>
      <c r="AQ103" s="313" t="s">
        <v>386</v>
      </c>
      <c r="AR103" s="314" t="s">
        <v>0</v>
      </c>
      <c r="AS103" s="314"/>
    </row>
    <row r="104" spans="1:45" x14ac:dyDescent="0.2">
      <c r="A104" s="306" t="s">
        <v>2210</v>
      </c>
      <c r="B104" s="50" t="s">
        <v>310</v>
      </c>
      <c r="C104" s="50" t="s">
        <v>295</v>
      </c>
      <c r="D104" s="50" t="s">
        <v>438</v>
      </c>
      <c r="E104" s="50" t="s">
        <v>297</v>
      </c>
      <c r="F104" s="50" t="s">
        <v>452</v>
      </c>
      <c r="G104" s="50" t="s">
        <v>463</v>
      </c>
      <c r="H104" s="50" t="s">
        <v>506</v>
      </c>
      <c r="I104" s="50" t="s">
        <v>470</v>
      </c>
      <c r="J104" s="50" t="s">
        <v>466</v>
      </c>
      <c r="K104" s="50" t="s">
        <v>474</v>
      </c>
      <c r="L104" s="307">
        <v>4.1679267804398075</v>
      </c>
      <c r="M104" s="308">
        <v>1.4</v>
      </c>
      <c r="N104" s="307">
        <v>3.7536361040366386</v>
      </c>
      <c r="O104" s="306" t="s">
        <v>514</v>
      </c>
      <c r="Q104" s="50" t="s">
        <v>300</v>
      </c>
      <c r="R104" s="50" t="s">
        <v>506</v>
      </c>
      <c r="T104" s="308">
        <v>1.95</v>
      </c>
      <c r="U104" s="309">
        <v>30</v>
      </c>
      <c r="V104" s="310">
        <v>45931</v>
      </c>
      <c r="X104" s="50" t="s">
        <v>2899</v>
      </c>
      <c r="AD104" s="50" t="s">
        <v>360</v>
      </c>
      <c r="AF104" s="306"/>
      <c r="AG104" s="307">
        <v>6.8681405112265353E-4</v>
      </c>
      <c r="AH104" s="307">
        <v>7.1551873681675036E-4</v>
      </c>
      <c r="AI104" s="307">
        <v>1.7122875465085974</v>
      </c>
      <c r="AJ104" s="306" t="s">
        <v>181</v>
      </c>
      <c r="AK104" s="307">
        <v>4.7226539317489626</v>
      </c>
      <c r="AL104" s="307">
        <v>1.2920573019363417E-3</v>
      </c>
      <c r="AN104" s="312">
        <v>20</v>
      </c>
      <c r="AO104" s="313" t="s">
        <v>305</v>
      </c>
      <c r="AP104" s="313" t="s">
        <v>0</v>
      </c>
      <c r="AQ104" s="313" t="s">
        <v>386</v>
      </c>
      <c r="AR104" s="314" t="s">
        <v>0</v>
      </c>
      <c r="AS104" s="314"/>
    </row>
    <row r="105" spans="1:45" x14ac:dyDescent="0.2">
      <c r="A105" s="306" t="s">
        <v>2217</v>
      </c>
      <c r="B105" s="50" t="s">
        <v>294</v>
      </c>
      <c r="C105" s="50" t="s">
        <v>295</v>
      </c>
      <c r="D105" s="50" t="s">
        <v>438</v>
      </c>
      <c r="E105" s="50" t="s">
        <v>297</v>
      </c>
      <c r="F105" s="50" t="s">
        <v>452</v>
      </c>
      <c r="G105" s="50" t="s">
        <v>463</v>
      </c>
      <c r="H105" s="50" t="s">
        <v>515</v>
      </c>
      <c r="I105" s="50" t="s">
        <v>470</v>
      </c>
      <c r="J105" s="50" t="s">
        <v>471</v>
      </c>
      <c r="K105" s="50" t="s">
        <v>182</v>
      </c>
      <c r="L105" s="307">
        <v>1.2457947547450587</v>
      </c>
      <c r="M105" s="308">
        <v>0.8</v>
      </c>
      <c r="N105" s="307">
        <v>1.1137490656565656</v>
      </c>
      <c r="O105" s="306" t="s">
        <v>518</v>
      </c>
      <c r="Q105" s="50" t="s">
        <v>300</v>
      </c>
      <c r="R105" s="50" t="s">
        <v>515</v>
      </c>
      <c r="T105" s="308">
        <v>2.11</v>
      </c>
      <c r="U105" s="309">
        <v>30</v>
      </c>
      <c r="V105" s="310">
        <v>45200</v>
      </c>
      <c r="X105" s="50" t="s">
        <v>2899</v>
      </c>
      <c r="AD105" s="50" t="s">
        <v>360</v>
      </c>
      <c r="AF105" s="306"/>
      <c r="AG105" s="307">
        <v>1.9295496869382541E-4</v>
      </c>
      <c r="AH105" s="307">
        <v>2.0154819466152154E-4</v>
      </c>
      <c r="AI105" s="307">
        <v>0.46057464957063737</v>
      </c>
      <c r="AJ105" s="306" t="s">
        <v>0</v>
      </c>
      <c r="AK105" s="307">
        <v>93.338512267656</v>
      </c>
      <c r="AL105" s="307">
        <v>3.8673435534796526E-4</v>
      </c>
      <c r="AN105" s="312">
        <v>20</v>
      </c>
      <c r="AO105" s="313" t="s">
        <v>305</v>
      </c>
      <c r="AP105" s="313" t="s">
        <v>0</v>
      </c>
      <c r="AQ105" s="313" t="s">
        <v>386</v>
      </c>
      <c r="AR105" s="314" t="s">
        <v>0</v>
      </c>
      <c r="AS105" s="314"/>
    </row>
    <row r="106" spans="1:45" x14ac:dyDescent="0.2">
      <c r="A106" s="306" t="s">
        <v>2218</v>
      </c>
      <c r="B106" s="50" t="s">
        <v>308</v>
      </c>
      <c r="C106" s="50" t="s">
        <v>295</v>
      </c>
      <c r="D106" s="50" t="s">
        <v>438</v>
      </c>
      <c r="E106" s="50" t="s">
        <v>297</v>
      </c>
      <c r="F106" s="50" t="s">
        <v>452</v>
      </c>
      <c r="G106" s="50" t="s">
        <v>463</v>
      </c>
      <c r="H106" s="50" t="s">
        <v>515</v>
      </c>
      <c r="I106" s="50" t="s">
        <v>470</v>
      </c>
      <c r="J106" s="50" t="s">
        <v>471</v>
      </c>
      <c r="K106" s="50" t="s">
        <v>182</v>
      </c>
      <c r="L106" s="307">
        <v>1.6442420197799277</v>
      </c>
      <c r="M106" s="308">
        <v>1.1000000000000001</v>
      </c>
      <c r="N106" s="307">
        <v>1.4699636567485093</v>
      </c>
      <c r="O106" s="306" t="s">
        <v>518</v>
      </c>
      <c r="Q106" s="50" t="s">
        <v>300</v>
      </c>
      <c r="R106" s="50" t="s">
        <v>515</v>
      </c>
      <c r="T106" s="308">
        <v>1.5908</v>
      </c>
      <c r="U106" s="309">
        <v>30</v>
      </c>
      <c r="V106" s="310">
        <v>45931</v>
      </c>
      <c r="X106" s="50" t="s">
        <v>2899</v>
      </c>
      <c r="AD106" s="50" t="s">
        <v>360</v>
      </c>
      <c r="AF106" s="306"/>
      <c r="AG106" s="307">
        <v>2.5431422254052648E-4</v>
      </c>
      <c r="AH106" s="307">
        <v>2.65640075385277E-4</v>
      </c>
      <c r="AI106" s="307">
        <v>0.80683786085536358</v>
      </c>
      <c r="AJ106" s="306" t="s">
        <v>0</v>
      </c>
      <c r="AK106" s="307">
        <v>41.906509782652428</v>
      </c>
      <c r="AL106" s="307">
        <v>5.0971502613177718E-4</v>
      </c>
      <c r="AN106" s="312">
        <v>20</v>
      </c>
      <c r="AO106" s="313" t="s">
        <v>305</v>
      </c>
      <c r="AP106" s="313" t="s">
        <v>0</v>
      </c>
      <c r="AQ106" s="313" t="s">
        <v>386</v>
      </c>
      <c r="AR106" s="314" t="s">
        <v>0</v>
      </c>
      <c r="AS106" s="314"/>
    </row>
    <row r="107" spans="1:45" x14ac:dyDescent="0.2">
      <c r="A107" s="306" t="s">
        <v>2219</v>
      </c>
      <c r="B107" s="50" t="s">
        <v>310</v>
      </c>
      <c r="C107" s="50" t="s">
        <v>295</v>
      </c>
      <c r="D107" s="50" t="s">
        <v>438</v>
      </c>
      <c r="E107" s="50" t="s">
        <v>297</v>
      </c>
      <c r="F107" s="50" t="s">
        <v>452</v>
      </c>
      <c r="G107" s="50" t="s">
        <v>463</v>
      </c>
      <c r="H107" s="50" t="s">
        <v>515</v>
      </c>
      <c r="I107" s="50" t="s">
        <v>470</v>
      </c>
      <c r="J107" s="50" t="s">
        <v>471</v>
      </c>
      <c r="K107" s="50" t="s">
        <v>182</v>
      </c>
      <c r="L107" s="307">
        <v>1.6442420197799277</v>
      </c>
      <c r="M107" s="308">
        <v>1.1000000000000001</v>
      </c>
      <c r="N107" s="307">
        <v>1.4699636567485093</v>
      </c>
      <c r="O107" s="306" t="s">
        <v>518</v>
      </c>
      <c r="Q107" s="50" t="s">
        <v>300</v>
      </c>
      <c r="R107" s="50" t="s">
        <v>515</v>
      </c>
      <c r="T107" s="308">
        <v>1.5908</v>
      </c>
      <c r="U107" s="309">
        <v>30</v>
      </c>
      <c r="V107" s="310">
        <v>45931</v>
      </c>
      <c r="X107" s="50" t="s">
        <v>2899</v>
      </c>
      <c r="AD107" s="50" t="s">
        <v>360</v>
      </c>
      <c r="AF107" s="306"/>
      <c r="AG107" s="307">
        <v>2.5431422254052648E-4</v>
      </c>
      <c r="AH107" s="307">
        <v>2.65640075385277E-4</v>
      </c>
      <c r="AI107" s="307">
        <v>0.80683786085536358</v>
      </c>
      <c r="AJ107" s="306" t="s">
        <v>0</v>
      </c>
      <c r="AK107" s="307">
        <v>41.906509782652428</v>
      </c>
      <c r="AL107" s="307">
        <v>5.0971502613177718E-4</v>
      </c>
      <c r="AN107" s="312">
        <v>20</v>
      </c>
      <c r="AO107" s="313" t="s">
        <v>305</v>
      </c>
      <c r="AP107" s="313" t="s">
        <v>0</v>
      </c>
      <c r="AQ107" s="313" t="s">
        <v>386</v>
      </c>
      <c r="AR107" s="314" t="s">
        <v>0</v>
      </c>
      <c r="AS107" s="314"/>
    </row>
    <row r="108" spans="1:45" x14ac:dyDescent="0.2">
      <c r="A108" s="306" t="s">
        <v>2220</v>
      </c>
      <c r="B108" s="50" t="s">
        <v>294</v>
      </c>
      <c r="C108" s="50" t="s">
        <v>295</v>
      </c>
      <c r="D108" s="50" t="s">
        <v>438</v>
      </c>
      <c r="E108" s="50" t="s">
        <v>297</v>
      </c>
      <c r="F108" s="50" t="s">
        <v>452</v>
      </c>
      <c r="G108" s="50" t="s">
        <v>463</v>
      </c>
      <c r="H108" s="50" t="s">
        <v>515</v>
      </c>
      <c r="I108" s="50" t="s">
        <v>470</v>
      </c>
      <c r="J108" s="50" t="s">
        <v>466</v>
      </c>
      <c r="K108" s="50" t="s">
        <v>182</v>
      </c>
      <c r="L108" s="307">
        <v>1.2925712523795412</v>
      </c>
      <c r="M108" s="308">
        <v>1.1000000000000001</v>
      </c>
      <c r="N108" s="307">
        <v>1.1555675757575756</v>
      </c>
      <c r="O108" s="306" t="s">
        <v>519</v>
      </c>
      <c r="Q108" s="50" t="s">
        <v>300</v>
      </c>
      <c r="R108" s="50" t="s">
        <v>515</v>
      </c>
      <c r="T108" s="308">
        <v>2.8</v>
      </c>
      <c r="U108" s="309">
        <v>30</v>
      </c>
      <c r="V108" s="310">
        <v>45200</v>
      </c>
      <c r="X108" s="50" t="s">
        <v>2899</v>
      </c>
      <c r="AD108" s="50" t="s">
        <v>360</v>
      </c>
      <c r="AF108" s="306"/>
      <c r="AG108" s="307">
        <v>1.9987044176895789E-4</v>
      </c>
      <c r="AH108" s="307">
        <v>2.0877164748555815E-4</v>
      </c>
      <c r="AI108" s="307">
        <v>0.35951503741276702</v>
      </c>
      <c r="AJ108" s="306" t="s">
        <v>0</v>
      </c>
      <c r="AK108" s="307">
        <v>127.04446930760395</v>
      </c>
      <c r="AL108" s="307">
        <v>4.0059484849692013E-4</v>
      </c>
      <c r="AN108" s="312">
        <v>20</v>
      </c>
      <c r="AO108" s="313" t="s">
        <v>305</v>
      </c>
      <c r="AP108" s="313" t="s">
        <v>0</v>
      </c>
      <c r="AQ108" s="313" t="s">
        <v>386</v>
      </c>
      <c r="AR108" s="314" t="s">
        <v>0</v>
      </c>
      <c r="AS108" s="314"/>
    </row>
    <row r="109" spans="1:45" x14ac:dyDescent="0.2">
      <c r="A109" s="306" t="s">
        <v>2221</v>
      </c>
      <c r="B109" s="50" t="s">
        <v>308</v>
      </c>
      <c r="C109" s="50" t="s">
        <v>295</v>
      </c>
      <c r="D109" s="50" t="s">
        <v>438</v>
      </c>
      <c r="E109" s="50" t="s">
        <v>297</v>
      </c>
      <c r="F109" s="50" t="s">
        <v>452</v>
      </c>
      <c r="G109" s="50" t="s">
        <v>463</v>
      </c>
      <c r="H109" s="50" t="s">
        <v>515</v>
      </c>
      <c r="I109" s="50" t="s">
        <v>470</v>
      </c>
      <c r="J109" s="50" t="s">
        <v>466</v>
      </c>
      <c r="K109" s="50" t="s">
        <v>182</v>
      </c>
      <c r="L109" s="307">
        <v>2.1174844882694894</v>
      </c>
      <c r="M109" s="308">
        <v>1.4</v>
      </c>
      <c r="N109" s="307">
        <v>1.893045673350126</v>
      </c>
      <c r="O109" s="306" t="s">
        <v>519</v>
      </c>
      <c r="Q109" s="50" t="s">
        <v>300</v>
      </c>
      <c r="R109" s="50" t="s">
        <v>515</v>
      </c>
      <c r="T109" s="308">
        <v>0.93589999999999995</v>
      </c>
      <c r="U109" s="309">
        <v>30</v>
      </c>
      <c r="V109" s="310">
        <v>45931</v>
      </c>
      <c r="X109" s="50" t="s">
        <v>2899</v>
      </c>
      <c r="AD109" s="50" t="s">
        <v>360</v>
      </c>
      <c r="AF109" s="306"/>
      <c r="AG109" s="307">
        <v>3.2751043635775455E-4</v>
      </c>
      <c r="AH109" s="307">
        <v>3.4209607364635265E-4</v>
      </c>
      <c r="AI109" s="307">
        <v>1.766147208276694</v>
      </c>
      <c r="AJ109" s="306" t="s">
        <v>181</v>
      </c>
      <c r="AK109" s="307">
        <v>4.650501827556055</v>
      </c>
      <c r="AL109" s="307">
        <v>6.5642019136354166E-4</v>
      </c>
      <c r="AN109" s="312">
        <v>20</v>
      </c>
      <c r="AO109" s="313" t="s">
        <v>305</v>
      </c>
      <c r="AP109" s="313" t="s">
        <v>0</v>
      </c>
      <c r="AQ109" s="313" t="s">
        <v>386</v>
      </c>
      <c r="AR109" s="314" t="s">
        <v>0</v>
      </c>
      <c r="AS109" s="314"/>
    </row>
    <row r="110" spans="1:45" x14ac:dyDescent="0.2">
      <c r="A110" s="306" t="s">
        <v>2222</v>
      </c>
      <c r="B110" s="50" t="s">
        <v>310</v>
      </c>
      <c r="C110" s="50" t="s">
        <v>295</v>
      </c>
      <c r="D110" s="50" t="s">
        <v>438</v>
      </c>
      <c r="E110" s="50" t="s">
        <v>297</v>
      </c>
      <c r="F110" s="50" t="s">
        <v>452</v>
      </c>
      <c r="G110" s="50" t="s">
        <v>463</v>
      </c>
      <c r="H110" s="50" t="s">
        <v>515</v>
      </c>
      <c r="I110" s="50" t="s">
        <v>470</v>
      </c>
      <c r="J110" s="50" t="s">
        <v>466</v>
      </c>
      <c r="K110" s="50" t="s">
        <v>182</v>
      </c>
      <c r="L110" s="307">
        <v>2.1174844882694894</v>
      </c>
      <c r="M110" s="308">
        <v>1.4</v>
      </c>
      <c r="N110" s="307">
        <v>1.893045673350126</v>
      </c>
      <c r="O110" s="306" t="s">
        <v>519</v>
      </c>
      <c r="Q110" s="50" t="s">
        <v>300</v>
      </c>
      <c r="R110" s="50" t="s">
        <v>515</v>
      </c>
      <c r="T110" s="308">
        <v>0.93589999999999995</v>
      </c>
      <c r="U110" s="309">
        <v>30</v>
      </c>
      <c r="V110" s="310">
        <v>45931</v>
      </c>
      <c r="X110" s="50" t="s">
        <v>2899</v>
      </c>
      <c r="AD110" s="50" t="s">
        <v>360</v>
      </c>
      <c r="AF110" s="306"/>
      <c r="AG110" s="307">
        <v>3.2751043635775455E-4</v>
      </c>
      <c r="AH110" s="307">
        <v>3.4209607364635265E-4</v>
      </c>
      <c r="AI110" s="307">
        <v>1.766147208276694</v>
      </c>
      <c r="AJ110" s="306" t="s">
        <v>181</v>
      </c>
      <c r="AK110" s="307">
        <v>4.650501827556055</v>
      </c>
      <c r="AL110" s="307">
        <v>6.5642019136354166E-4</v>
      </c>
      <c r="AN110" s="312">
        <v>20</v>
      </c>
      <c r="AO110" s="313" t="s">
        <v>305</v>
      </c>
      <c r="AP110" s="313" t="s">
        <v>0</v>
      </c>
      <c r="AQ110" s="313" t="s">
        <v>386</v>
      </c>
      <c r="AR110" s="314" t="s">
        <v>0</v>
      </c>
      <c r="AS110" s="314"/>
    </row>
    <row r="111" spans="1:45" x14ac:dyDescent="0.2">
      <c r="A111" s="306" t="s">
        <v>2229</v>
      </c>
      <c r="B111" s="50" t="s">
        <v>294</v>
      </c>
      <c r="C111" s="50" t="s">
        <v>295</v>
      </c>
      <c r="D111" s="50" t="s">
        <v>438</v>
      </c>
      <c r="E111" s="50" t="s">
        <v>297</v>
      </c>
      <c r="F111" s="50" t="s">
        <v>452</v>
      </c>
      <c r="G111" s="50" t="s">
        <v>463</v>
      </c>
      <c r="H111" s="50" t="s">
        <v>515</v>
      </c>
      <c r="I111" s="50" t="s">
        <v>470</v>
      </c>
      <c r="J111" s="50" t="s">
        <v>471</v>
      </c>
      <c r="K111" s="50" t="s">
        <v>474</v>
      </c>
      <c r="L111" s="307">
        <v>1.2030626403726161</v>
      </c>
      <c r="M111" s="308">
        <v>0.8</v>
      </c>
      <c r="N111" s="307">
        <v>1.0755462619647354</v>
      </c>
      <c r="O111" s="306" t="s">
        <v>522</v>
      </c>
      <c r="Q111" s="50" t="s">
        <v>300</v>
      </c>
      <c r="R111" s="50" t="s">
        <v>515</v>
      </c>
      <c r="T111" s="308">
        <v>2.11</v>
      </c>
      <c r="U111" s="309">
        <v>30</v>
      </c>
      <c r="V111" s="310">
        <v>45200</v>
      </c>
      <c r="X111" s="50" t="s">
        <v>2899</v>
      </c>
      <c r="AD111" s="50" t="s">
        <v>360</v>
      </c>
      <c r="AF111" s="306"/>
      <c r="AG111" s="307">
        <v>1.8656487629052794E-4</v>
      </c>
      <c r="AH111" s="307">
        <v>1.9487352027338219E-4</v>
      </c>
      <c r="AI111" s="307">
        <v>0.44532179244394282</v>
      </c>
      <c r="AJ111" s="306" t="s">
        <v>0</v>
      </c>
      <c r="AK111" s="307">
        <v>97.445499472471212</v>
      </c>
      <c r="AL111" s="307">
        <v>3.739268682802209E-4</v>
      </c>
      <c r="AN111" s="312">
        <v>20</v>
      </c>
      <c r="AO111" s="313" t="s">
        <v>305</v>
      </c>
      <c r="AP111" s="313" t="s">
        <v>0</v>
      </c>
      <c r="AQ111" s="313" t="s">
        <v>386</v>
      </c>
      <c r="AR111" s="314" t="s">
        <v>0</v>
      </c>
      <c r="AS111" s="314"/>
    </row>
    <row r="112" spans="1:45" x14ac:dyDescent="0.2">
      <c r="A112" s="306" t="s">
        <v>2230</v>
      </c>
      <c r="B112" s="50" t="s">
        <v>308</v>
      </c>
      <c r="C112" s="50" t="s">
        <v>295</v>
      </c>
      <c r="D112" s="50" t="s">
        <v>438</v>
      </c>
      <c r="E112" s="50" t="s">
        <v>297</v>
      </c>
      <c r="F112" s="50" t="s">
        <v>452</v>
      </c>
      <c r="G112" s="50" t="s">
        <v>463</v>
      </c>
      <c r="H112" s="50" t="s">
        <v>515</v>
      </c>
      <c r="I112" s="50" t="s">
        <v>470</v>
      </c>
      <c r="J112" s="50" t="s">
        <v>471</v>
      </c>
      <c r="K112" s="50" t="s">
        <v>474</v>
      </c>
      <c r="L112" s="307">
        <v>2.2698028633219098</v>
      </c>
      <c r="M112" s="308">
        <v>1.1000000000000001</v>
      </c>
      <c r="N112" s="307">
        <v>2.0292193466223947</v>
      </c>
      <c r="O112" s="306" t="s">
        <v>522</v>
      </c>
      <c r="Q112" s="50" t="s">
        <v>300</v>
      </c>
      <c r="R112" s="50" t="s">
        <v>515</v>
      </c>
      <c r="T112" s="308">
        <v>1.4364000000000001</v>
      </c>
      <c r="U112" s="309">
        <v>30</v>
      </c>
      <c r="V112" s="310">
        <v>45931</v>
      </c>
      <c r="X112" s="50" t="s">
        <v>2899</v>
      </c>
      <c r="AD112" s="50" t="s">
        <v>360</v>
      </c>
      <c r="AF112" s="306"/>
      <c r="AG112" s="307">
        <v>3.5106945544624454E-4</v>
      </c>
      <c r="AH112" s="307">
        <v>3.6670429077299165E-4</v>
      </c>
      <c r="AI112" s="307">
        <v>1.2335275453157049</v>
      </c>
      <c r="AJ112" s="306" t="s">
        <v>181</v>
      </c>
      <c r="AK112" s="307">
        <v>18.180329161267128</v>
      </c>
      <c r="AL112" s="307">
        <v>7.0363888762979174E-4</v>
      </c>
      <c r="AN112" s="312">
        <v>20</v>
      </c>
      <c r="AO112" s="313" t="s">
        <v>305</v>
      </c>
      <c r="AP112" s="313" t="s">
        <v>0</v>
      </c>
      <c r="AQ112" s="313" t="s">
        <v>386</v>
      </c>
      <c r="AR112" s="314" t="s">
        <v>0</v>
      </c>
      <c r="AS112" s="314"/>
    </row>
    <row r="113" spans="1:46" x14ac:dyDescent="0.2">
      <c r="A113" s="306" t="s">
        <v>2231</v>
      </c>
      <c r="B113" s="50" t="s">
        <v>310</v>
      </c>
      <c r="C113" s="50" t="s">
        <v>295</v>
      </c>
      <c r="D113" s="50" t="s">
        <v>438</v>
      </c>
      <c r="E113" s="50" t="s">
        <v>297</v>
      </c>
      <c r="F113" s="50" t="s">
        <v>452</v>
      </c>
      <c r="G113" s="50" t="s">
        <v>463</v>
      </c>
      <c r="H113" s="50" t="s">
        <v>515</v>
      </c>
      <c r="I113" s="50" t="s">
        <v>470</v>
      </c>
      <c r="J113" s="50" t="s">
        <v>471</v>
      </c>
      <c r="K113" s="50" t="s">
        <v>474</v>
      </c>
      <c r="L113" s="307">
        <v>2.2698028633219098</v>
      </c>
      <c r="M113" s="308">
        <v>1.1000000000000001</v>
      </c>
      <c r="N113" s="307">
        <v>2.0292193466223947</v>
      </c>
      <c r="O113" s="306" t="s">
        <v>522</v>
      </c>
      <c r="Q113" s="50" t="s">
        <v>300</v>
      </c>
      <c r="R113" s="50" t="s">
        <v>515</v>
      </c>
      <c r="T113" s="308">
        <v>1.4364000000000001</v>
      </c>
      <c r="U113" s="309">
        <v>30</v>
      </c>
      <c r="V113" s="310">
        <v>45931</v>
      </c>
      <c r="X113" s="50" t="s">
        <v>2899</v>
      </c>
      <c r="AD113" s="50" t="s">
        <v>360</v>
      </c>
      <c r="AF113" s="306"/>
      <c r="AG113" s="307">
        <v>3.5106945544624454E-4</v>
      </c>
      <c r="AH113" s="307">
        <v>3.6670429077299165E-4</v>
      </c>
      <c r="AI113" s="307">
        <v>1.2335275453157049</v>
      </c>
      <c r="AJ113" s="306" t="s">
        <v>181</v>
      </c>
      <c r="AK113" s="307">
        <v>18.180329161267128</v>
      </c>
      <c r="AL113" s="307">
        <v>7.0363888762979174E-4</v>
      </c>
      <c r="AN113" s="312">
        <v>20</v>
      </c>
      <c r="AO113" s="313" t="s">
        <v>305</v>
      </c>
      <c r="AP113" s="313" t="s">
        <v>0</v>
      </c>
      <c r="AQ113" s="313" t="s">
        <v>386</v>
      </c>
      <c r="AR113" s="314" t="s">
        <v>0</v>
      </c>
      <c r="AS113" s="314"/>
    </row>
    <row r="114" spans="1:46" x14ac:dyDescent="0.2">
      <c r="A114" s="306" t="s">
        <v>2232</v>
      </c>
      <c r="B114" s="50" t="s">
        <v>294</v>
      </c>
      <c r="C114" s="50" t="s">
        <v>295</v>
      </c>
      <c r="D114" s="50" t="s">
        <v>438</v>
      </c>
      <c r="E114" s="50" t="s">
        <v>297</v>
      </c>
      <c r="F114" s="50" t="s">
        <v>452</v>
      </c>
      <c r="G114" s="50" t="s">
        <v>463</v>
      </c>
      <c r="H114" s="50" t="s">
        <v>515</v>
      </c>
      <c r="I114" s="50" t="s">
        <v>470</v>
      </c>
      <c r="J114" s="50" t="s">
        <v>466</v>
      </c>
      <c r="K114" s="50" t="s">
        <v>474</v>
      </c>
      <c r="L114" s="307">
        <v>1.5094045132756586</v>
      </c>
      <c r="M114" s="308">
        <v>1.1000000000000001</v>
      </c>
      <c r="N114" s="307">
        <v>1.3494180000000002</v>
      </c>
      <c r="O114" s="306" t="s">
        <v>523</v>
      </c>
      <c r="Q114" s="50" t="s">
        <v>300</v>
      </c>
      <c r="R114" s="50" t="s">
        <v>515</v>
      </c>
      <c r="T114" s="308">
        <v>2.8</v>
      </c>
      <c r="U114" s="309">
        <v>30</v>
      </c>
      <c r="V114" s="310">
        <v>45200</v>
      </c>
      <c r="X114" s="50" t="s">
        <v>2899</v>
      </c>
      <c r="AD114" s="50" t="s">
        <v>360</v>
      </c>
      <c r="AF114" s="306"/>
      <c r="AG114" s="307">
        <v>2.335596522087681E-4</v>
      </c>
      <c r="AH114" s="307">
        <v>2.4396120279827975E-4</v>
      </c>
      <c r="AI114" s="307">
        <v>0.42011318111265272</v>
      </c>
      <c r="AJ114" s="306" t="s">
        <v>0</v>
      </c>
      <c r="AK114" s="307">
        <v>104.88690191405587</v>
      </c>
      <c r="AL114" s="307">
        <v>4.681172096458347E-4</v>
      </c>
      <c r="AM114" s="50"/>
      <c r="AN114" s="312">
        <v>20</v>
      </c>
      <c r="AO114" s="313" t="s">
        <v>305</v>
      </c>
      <c r="AP114" s="313" t="s">
        <v>0</v>
      </c>
      <c r="AQ114" s="313" t="s">
        <v>386</v>
      </c>
      <c r="AR114" s="314" t="s">
        <v>0</v>
      </c>
      <c r="AS114" s="314"/>
      <c r="AT114" s="322"/>
    </row>
    <row r="115" spans="1:46" x14ac:dyDescent="0.2">
      <c r="A115" s="306" t="s">
        <v>2233</v>
      </c>
      <c r="B115" s="50" t="s">
        <v>308</v>
      </c>
      <c r="C115" s="50" t="s">
        <v>295</v>
      </c>
      <c r="D115" s="50" t="s">
        <v>438</v>
      </c>
      <c r="E115" s="50" t="s">
        <v>297</v>
      </c>
      <c r="F115" s="50" t="s">
        <v>452</v>
      </c>
      <c r="G115" s="50" t="s">
        <v>463</v>
      </c>
      <c r="H115" s="50" t="s">
        <v>515</v>
      </c>
      <c r="I115" s="50" t="s">
        <v>470</v>
      </c>
      <c r="J115" s="50" t="s">
        <v>466</v>
      </c>
      <c r="K115" s="50" t="s">
        <v>474</v>
      </c>
      <c r="L115" s="307">
        <v>3.7467340133597924</v>
      </c>
      <c r="M115" s="308">
        <v>1.4</v>
      </c>
      <c r="N115" s="307">
        <v>3.3496059368921456</v>
      </c>
      <c r="O115" s="306" t="s">
        <v>523</v>
      </c>
      <c r="Q115" s="50" t="s">
        <v>300</v>
      </c>
      <c r="R115" s="50" t="s">
        <v>515</v>
      </c>
      <c r="T115" s="308">
        <v>1.7185999999999999</v>
      </c>
      <c r="U115" s="309">
        <v>30</v>
      </c>
      <c r="V115" s="310">
        <v>45931</v>
      </c>
      <c r="X115" s="50" t="s">
        <v>2899</v>
      </c>
      <c r="AD115" s="50" t="s">
        <v>360</v>
      </c>
      <c r="AF115" s="306"/>
      <c r="AG115" s="307">
        <v>5.7950577604218843E-4</v>
      </c>
      <c r="AH115" s="307">
        <v>6.0531399501071597E-4</v>
      </c>
      <c r="AI115" s="307">
        <v>1.7018221204139059</v>
      </c>
      <c r="AJ115" s="306" t="s">
        <v>181</v>
      </c>
      <c r="AK115" s="307">
        <v>5.8348792896556283</v>
      </c>
      <c r="AL115" s="307">
        <v>1.1614875441415358E-3</v>
      </c>
      <c r="AN115" s="312">
        <v>20</v>
      </c>
      <c r="AO115" s="313" t="s">
        <v>305</v>
      </c>
      <c r="AP115" s="313" t="s">
        <v>0</v>
      </c>
      <c r="AQ115" s="313" t="s">
        <v>386</v>
      </c>
      <c r="AR115" s="314" t="s">
        <v>0</v>
      </c>
      <c r="AS115" s="314"/>
    </row>
    <row r="116" spans="1:46" x14ac:dyDescent="0.2">
      <c r="A116" s="306" t="s">
        <v>2234</v>
      </c>
      <c r="B116" s="50" t="s">
        <v>310</v>
      </c>
      <c r="C116" s="50" t="s">
        <v>295</v>
      </c>
      <c r="D116" s="50" t="s">
        <v>438</v>
      </c>
      <c r="E116" s="50" t="s">
        <v>297</v>
      </c>
      <c r="F116" s="50" t="s">
        <v>452</v>
      </c>
      <c r="G116" s="50" t="s">
        <v>463</v>
      </c>
      <c r="H116" s="50" t="s">
        <v>515</v>
      </c>
      <c r="I116" s="50" t="s">
        <v>470</v>
      </c>
      <c r="J116" s="50" t="s">
        <v>466</v>
      </c>
      <c r="K116" s="50" t="s">
        <v>474</v>
      </c>
      <c r="L116" s="307">
        <v>3.7467340133597924</v>
      </c>
      <c r="M116" s="308">
        <v>1.4</v>
      </c>
      <c r="N116" s="307">
        <v>3.3496059368921456</v>
      </c>
      <c r="O116" s="306" t="s">
        <v>523</v>
      </c>
      <c r="Q116" s="50" t="s">
        <v>300</v>
      </c>
      <c r="R116" s="50" t="s">
        <v>515</v>
      </c>
      <c r="T116" s="308">
        <v>1.7185999999999999</v>
      </c>
      <c r="U116" s="309">
        <v>30</v>
      </c>
      <c r="V116" s="310">
        <v>45931</v>
      </c>
      <c r="X116" s="50" t="s">
        <v>2899</v>
      </c>
      <c r="AD116" s="50" t="s">
        <v>360</v>
      </c>
      <c r="AF116" s="306"/>
      <c r="AG116" s="307">
        <v>5.7950577604218843E-4</v>
      </c>
      <c r="AH116" s="307">
        <v>6.0531399501071597E-4</v>
      </c>
      <c r="AI116" s="307">
        <v>1.7018221204139059</v>
      </c>
      <c r="AJ116" s="306" t="s">
        <v>181</v>
      </c>
      <c r="AK116" s="307">
        <v>5.8348792896556283</v>
      </c>
      <c r="AL116" s="307">
        <v>1.1614875441415358E-3</v>
      </c>
      <c r="AN116" s="312">
        <v>20</v>
      </c>
      <c r="AO116" s="313" t="s">
        <v>305</v>
      </c>
      <c r="AP116" s="313" t="s">
        <v>0</v>
      </c>
      <c r="AQ116" s="313" t="s">
        <v>386</v>
      </c>
      <c r="AR116" s="314" t="s">
        <v>0</v>
      </c>
      <c r="AS116" s="314"/>
    </row>
    <row r="117" spans="1:46" x14ac:dyDescent="0.2">
      <c r="A117" s="306" t="s">
        <v>2241</v>
      </c>
      <c r="B117" s="50" t="s">
        <v>294</v>
      </c>
      <c r="C117" s="50" t="s">
        <v>295</v>
      </c>
      <c r="D117" s="50" t="s">
        <v>438</v>
      </c>
      <c r="E117" s="50" t="s">
        <v>297</v>
      </c>
      <c r="F117" s="50" t="s">
        <v>452</v>
      </c>
      <c r="G117" s="50" t="s">
        <v>463</v>
      </c>
      <c r="H117" s="50" t="s">
        <v>524</v>
      </c>
      <c r="I117" s="50" t="s">
        <v>470</v>
      </c>
      <c r="J117" s="50" t="s">
        <v>471</v>
      </c>
      <c r="K117" s="50" t="s">
        <v>182</v>
      </c>
      <c r="L117" s="307">
        <v>1.2056542004457969</v>
      </c>
      <c r="M117" s="308">
        <v>0.8</v>
      </c>
      <c r="N117" s="307">
        <v>1.0794798636363636</v>
      </c>
      <c r="O117" s="306" t="s">
        <v>527</v>
      </c>
      <c r="Q117" s="50" t="s">
        <v>300</v>
      </c>
      <c r="R117" s="50" t="s">
        <v>524</v>
      </c>
      <c r="T117" s="308">
        <v>2.11</v>
      </c>
      <c r="U117" s="309">
        <v>30</v>
      </c>
      <c r="V117" s="310">
        <v>45200</v>
      </c>
      <c r="X117" s="50" t="s">
        <v>2899</v>
      </c>
      <c r="AD117" s="50" t="s">
        <v>360</v>
      </c>
      <c r="AF117" s="306"/>
      <c r="AG117" s="307">
        <v>1.626313722746511E-4</v>
      </c>
      <c r="AH117" s="307">
        <v>1.6970202958819331E-4</v>
      </c>
      <c r="AI117" s="307">
        <v>0.42165357135421166</v>
      </c>
      <c r="AJ117" s="306" t="s">
        <v>0</v>
      </c>
      <c r="AK117" s="307">
        <v>100.22896073428294</v>
      </c>
      <c r="AL117" s="307">
        <v>3.7427344930296284E-4</v>
      </c>
      <c r="AN117" s="312">
        <v>20</v>
      </c>
      <c r="AO117" s="313" t="s">
        <v>305</v>
      </c>
      <c r="AP117" s="313" t="s">
        <v>0</v>
      </c>
      <c r="AQ117" s="313" t="s">
        <v>386</v>
      </c>
      <c r="AR117" s="314" t="s">
        <v>0</v>
      </c>
      <c r="AS117" s="314"/>
      <c r="AT117" s="323"/>
    </row>
    <row r="118" spans="1:46" x14ac:dyDescent="0.2">
      <c r="A118" s="306" t="s">
        <v>2242</v>
      </c>
      <c r="B118" s="50" t="s">
        <v>308</v>
      </c>
      <c r="C118" s="50" t="s">
        <v>295</v>
      </c>
      <c r="D118" s="50" t="s">
        <v>438</v>
      </c>
      <c r="E118" s="50" t="s">
        <v>297</v>
      </c>
      <c r="F118" s="50" t="s">
        <v>452</v>
      </c>
      <c r="G118" s="50" t="s">
        <v>463</v>
      </c>
      <c r="H118" s="50" t="s">
        <v>524</v>
      </c>
      <c r="I118" s="50" t="s">
        <v>470</v>
      </c>
      <c r="J118" s="50" t="s">
        <v>471</v>
      </c>
      <c r="K118" s="50" t="s">
        <v>182</v>
      </c>
      <c r="L118" s="307">
        <v>1.4609245333573349</v>
      </c>
      <c r="M118" s="308">
        <v>1.1000000000000001</v>
      </c>
      <c r="N118" s="307">
        <v>1.3080356004802007</v>
      </c>
      <c r="O118" s="306" t="s">
        <v>527</v>
      </c>
      <c r="Q118" s="50" t="s">
        <v>300</v>
      </c>
      <c r="R118" s="50" t="s">
        <v>524</v>
      </c>
      <c r="T118" s="308">
        <v>2.11</v>
      </c>
      <c r="U118" s="309">
        <v>30</v>
      </c>
      <c r="V118" s="310">
        <v>45931</v>
      </c>
      <c r="X118" s="50" t="s">
        <v>2899</v>
      </c>
      <c r="AD118" s="50" t="s">
        <v>360</v>
      </c>
      <c r="AF118" s="306"/>
      <c r="AG118" s="307">
        <v>1.9679079627087854E-4</v>
      </c>
      <c r="AH118" s="307">
        <v>2.0534658881833753E-4</v>
      </c>
      <c r="AI118" s="307">
        <v>0.51131552727281626</v>
      </c>
      <c r="AJ118" s="306" t="s">
        <v>0</v>
      </c>
      <c r="AK118" s="307">
        <v>78.60984801413376</v>
      </c>
      <c r="AL118" s="307">
        <v>4.5288660534077376E-4</v>
      </c>
      <c r="AN118" s="312">
        <v>20</v>
      </c>
      <c r="AO118" s="313" t="s">
        <v>305</v>
      </c>
      <c r="AP118" s="313" t="s">
        <v>0</v>
      </c>
      <c r="AQ118" s="313" t="s">
        <v>386</v>
      </c>
      <c r="AR118" s="314" t="s">
        <v>0</v>
      </c>
      <c r="AS118" s="314"/>
    </row>
    <row r="119" spans="1:46" x14ac:dyDescent="0.2">
      <c r="A119" s="306" t="s">
        <v>2243</v>
      </c>
      <c r="B119" s="50" t="s">
        <v>310</v>
      </c>
      <c r="C119" s="50" t="s">
        <v>295</v>
      </c>
      <c r="D119" s="50" t="s">
        <v>438</v>
      </c>
      <c r="E119" s="50" t="s">
        <v>297</v>
      </c>
      <c r="F119" s="50" t="s">
        <v>452</v>
      </c>
      <c r="G119" s="50" t="s">
        <v>463</v>
      </c>
      <c r="H119" s="50" t="s">
        <v>524</v>
      </c>
      <c r="I119" s="50" t="s">
        <v>470</v>
      </c>
      <c r="J119" s="50" t="s">
        <v>471</v>
      </c>
      <c r="K119" s="50" t="s">
        <v>182</v>
      </c>
      <c r="L119" s="307">
        <v>1.4609245333573349</v>
      </c>
      <c r="M119" s="308">
        <v>1.1000000000000001</v>
      </c>
      <c r="N119" s="307">
        <v>1.3080356004802007</v>
      </c>
      <c r="O119" s="306" t="s">
        <v>527</v>
      </c>
      <c r="Q119" s="50" t="s">
        <v>300</v>
      </c>
      <c r="R119" s="50" t="s">
        <v>524</v>
      </c>
      <c r="T119" s="308">
        <v>2.11</v>
      </c>
      <c r="U119" s="309">
        <v>30</v>
      </c>
      <c r="V119" s="310">
        <v>45931</v>
      </c>
      <c r="X119" s="50" t="s">
        <v>2899</v>
      </c>
      <c r="AD119" s="50" t="s">
        <v>360</v>
      </c>
      <c r="AF119" s="306"/>
      <c r="AG119" s="307">
        <v>1.9679079627087854E-4</v>
      </c>
      <c r="AH119" s="307">
        <v>2.0534658881833753E-4</v>
      </c>
      <c r="AI119" s="307">
        <v>0.51131552727281626</v>
      </c>
      <c r="AJ119" s="306" t="s">
        <v>0</v>
      </c>
      <c r="AK119" s="307">
        <v>78.60984801413376</v>
      </c>
      <c r="AL119" s="307">
        <v>4.5288660534077376E-4</v>
      </c>
      <c r="AN119" s="312">
        <v>20</v>
      </c>
      <c r="AO119" s="313" t="s">
        <v>305</v>
      </c>
      <c r="AP119" s="313" t="s">
        <v>0</v>
      </c>
      <c r="AQ119" s="313" t="s">
        <v>386</v>
      </c>
      <c r="AR119" s="314" t="s">
        <v>0</v>
      </c>
      <c r="AS119" s="314"/>
    </row>
    <row r="120" spans="1:46" x14ac:dyDescent="0.2">
      <c r="A120" s="306" t="s">
        <v>2244</v>
      </c>
      <c r="B120" s="50" t="s">
        <v>294</v>
      </c>
      <c r="C120" s="50" t="s">
        <v>295</v>
      </c>
      <c r="D120" s="50" t="s">
        <v>438</v>
      </c>
      <c r="E120" s="50" t="s">
        <v>297</v>
      </c>
      <c r="F120" s="50" t="s">
        <v>452</v>
      </c>
      <c r="G120" s="50" t="s">
        <v>463</v>
      </c>
      <c r="H120" s="50" t="s">
        <v>524</v>
      </c>
      <c r="I120" s="50" t="s">
        <v>470</v>
      </c>
      <c r="J120" s="50" t="s">
        <v>466</v>
      </c>
      <c r="K120" s="50" t="s">
        <v>182</v>
      </c>
      <c r="L120" s="307">
        <v>1.2762949846943494</v>
      </c>
      <c r="M120" s="308">
        <v>1.1000000000000001</v>
      </c>
      <c r="N120" s="307">
        <v>1.142727936026936</v>
      </c>
      <c r="O120" s="306" t="s">
        <v>528</v>
      </c>
      <c r="Q120" s="50" t="s">
        <v>300</v>
      </c>
      <c r="R120" s="50" t="s">
        <v>524</v>
      </c>
      <c r="T120" s="308">
        <v>2.8</v>
      </c>
      <c r="U120" s="309">
        <v>30</v>
      </c>
      <c r="V120" s="310">
        <v>45200</v>
      </c>
      <c r="X120" s="50" t="s">
        <v>2899</v>
      </c>
      <c r="AD120" s="50" t="s">
        <v>360</v>
      </c>
      <c r="AF120" s="306"/>
      <c r="AG120" s="307">
        <v>1.7187679112577029E-4</v>
      </c>
      <c r="AH120" s="307">
        <v>1.7934940771384921E-4</v>
      </c>
      <c r="AI120" s="307">
        <v>0.33580960775764102</v>
      </c>
      <c r="AJ120" s="306" t="s">
        <v>0</v>
      </c>
      <c r="AK120" s="307">
        <v>131.90176192529171</v>
      </c>
      <c r="AL120" s="307">
        <v>3.9555049293397456E-4</v>
      </c>
      <c r="AN120" s="312">
        <v>20</v>
      </c>
      <c r="AO120" s="313" t="s">
        <v>305</v>
      </c>
      <c r="AP120" s="313" t="s">
        <v>0</v>
      </c>
      <c r="AQ120" s="313" t="s">
        <v>386</v>
      </c>
      <c r="AR120" s="314" t="s">
        <v>0</v>
      </c>
      <c r="AS120" s="314"/>
    </row>
    <row r="121" spans="1:46" x14ac:dyDescent="0.2">
      <c r="A121" s="306" t="s">
        <v>2245</v>
      </c>
      <c r="B121" s="50" t="s">
        <v>308</v>
      </c>
      <c r="C121" s="50" t="s">
        <v>295</v>
      </c>
      <c r="D121" s="50" t="s">
        <v>438</v>
      </c>
      <c r="E121" s="50" t="s">
        <v>297</v>
      </c>
      <c r="F121" s="50" t="s">
        <v>452</v>
      </c>
      <c r="G121" s="50" t="s">
        <v>463</v>
      </c>
      <c r="H121" s="50" t="s">
        <v>524</v>
      </c>
      <c r="I121" s="50" t="s">
        <v>470</v>
      </c>
      <c r="J121" s="50" t="s">
        <v>466</v>
      </c>
      <c r="K121" s="50" t="s">
        <v>182</v>
      </c>
      <c r="L121" s="307">
        <v>1.9168284204754769</v>
      </c>
      <c r="M121" s="308">
        <v>1.4</v>
      </c>
      <c r="N121" s="307">
        <v>1.7162281532997481</v>
      </c>
      <c r="O121" s="306" t="s">
        <v>528</v>
      </c>
      <c r="Q121" s="50" t="s">
        <v>300</v>
      </c>
      <c r="R121" s="50" t="s">
        <v>524</v>
      </c>
      <c r="T121" s="308">
        <v>2.8</v>
      </c>
      <c r="U121" s="309">
        <v>30</v>
      </c>
      <c r="V121" s="310">
        <v>45931</v>
      </c>
      <c r="X121" s="50" t="s">
        <v>2899</v>
      </c>
      <c r="AD121" s="50" t="s">
        <v>360</v>
      </c>
      <c r="AF121" s="306"/>
      <c r="AG121" s="307">
        <v>2.5820237977190215E-4</v>
      </c>
      <c r="AH121" s="307">
        <v>2.6942813848852316E-4</v>
      </c>
      <c r="AI121" s="307">
        <v>0.50555552728780428</v>
      </c>
      <c r="AJ121" s="306" t="s">
        <v>0</v>
      </c>
      <c r="AK121" s="307">
        <v>79.776450757591064</v>
      </c>
      <c r="AL121" s="307">
        <v>5.9421681034739775E-4</v>
      </c>
      <c r="AN121" s="312">
        <v>20</v>
      </c>
      <c r="AO121" s="313" t="s">
        <v>305</v>
      </c>
      <c r="AP121" s="313" t="s">
        <v>0</v>
      </c>
      <c r="AQ121" s="313" t="s">
        <v>386</v>
      </c>
      <c r="AR121" s="314" t="s">
        <v>0</v>
      </c>
      <c r="AS121" s="314"/>
    </row>
    <row r="122" spans="1:46" x14ac:dyDescent="0.2">
      <c r="A122" s="306" t="s">
        <v>2246</v>
      </c>
      <c r="B122" s="50" t="s">
        <v>310</v>
      </c>
      <c r="C122" s="50" t="s">
        <v>295</v>
      </c>
      <c r="D122" s="50" t="s">
        <v>438</v>
      </c>
      <c r="E122" s="50" t="s">
        <v>297</v>
      </c>
      <c r="F122" s="50" t="s">
        <v>452</v>
      </c>
      <c r="G122" s="50" t="s">
        <v>463</v>
      </c>
      <c r="H122" s="50" t="s">
        <v>524</v>
      </c>
      <c r="I122" s="50" t="s">
        <v>470</v>
      </c>
      <c r="J122" s="50" t="s">
        <v>466</v>
      </c>
      <c r="K122" s="50" t="s">
        <v>182</v>
      </c>
      <c r="L122" s="307">
        <v>1.9168284204754769</v>
      </c>
      <c r="M122" s="308">
        <v>1.4</v>
      </c>
      <c r="N122" s="307">
        <v>1.7162281532997481</v>
      </c>
      <c r="O122" s="306" t="s">
        <v>528</v>
      </c>
      <c r="Q122" s="50" t="s">
        <v>300</v>
      </c>
      <c r="R122" s="50" t="s">
        <v>524</v>
      </c>
      <c r="T122" s="308">
        <v>2.8</v>
      </c>
      <c r="U122" s="309">
        <v>30</v>
      </c>
      <c r="V122" s="310">
        <v>45931</v>
      </c>
      <c r="X122" s="50" t="s">
        <v>2899</v>
      </c>
      <c r="AD122" s="50" t="s">
        <v>360</v>
      </c>
      <c r="AF122" s="306"/>
      <c r="AG122" s="307">
        <v>2.5820237977190215E-4</v>
      </c>
      <c r="AH122" s="307">
        <v>2.6942813848852316E-4</v>
      </c>
      <c r="AI122" s="307">
        <v>0.50555552728780428</v>
      </c>
      <c r="AJ122" s="306" t="s">
        <v>0</v>
      </c>
      <c r="AK122" s="307">
        <v>79.776450757591064</v>
      </c>
      <c r="AL122" s="307">
        <v>5.9421681034739775E-4</v>
      </c>
      <c r="AN122" s="312">
        <v>20</v>
      </c>
      <c r="AO122" s="313" t="s">
        <v>305</v>
      </c>
      <c r="AP122" s="313" t="s">
        <v>0</v>
      </c>
      <c r="AQ122" s="313" t="s">
        <v>386</v>
      </c>
      <c r="AR122" s="314" t="s">
        <v>0</v>
      </c>
      <c r="AS122" s="314"/>
    </row>
    <row r="123" spans="1:46" x14ac:dyDescent="0.2">
      <c r="A123" s="306" t="s">
        <v>2253</v>
      </c>
      <c r="B123" s="50" t="s">
        <v>294</v>
      </c>
      <c r="C123" s="50" t="s">
        <v>295</v>
      </c>
      <c r="D123" s="50" t="s">
        <v>438</v>
      </c>
      <c r="E123" s="50" t="s">
        <v>297</v>
      </c>
      <c r="F123" s="50" t="s">
        <v>452</v>
      </c>
      <c r="G123" s="50" t="s">
        <v>463</v>
      </c>
      <c r="H123" s="50" t="s">
        <v>524</v>
      </c>
      <c r="I123" s="50" t="s">
        <v>470</v>
      </c>
      <c r="J123" s="50" t="s">
        <v>471</v>
      </c>
      <c r="K123" s="50" t="s">
        <v>474</v>
      </c>
      <c r="L123" s="307">
        <v>1.1641084256114353</v>
      </c>
      <c r="M123" s="308">
        <v>0.8</v>
      </c>
      <c r="N123" s="307">
        <v>1.0422819445843827</v>
      </c>
      <c r="O123" s="306" t="s">
        <v>531</v>
      </c>
      <c r="Q123" s="50" t="s">
        <v>300</v>
      </c>
      <c r="R123" s="50" t="s">
        <v>524</v>
      </c>
      <c r="T123" s="308">
        <v>2.11</v>
      </c>
      <c r="U123" s="309">
        <v>30</v>
      </c>
      <c r="V123" s="310">
        <v>45200</v>
      </c>
      <c r="X123" s="50" t="s">
        <v>2899</v>
      </c>
      <c r="AD123" s="50" t="s">
        <v>360</v>
      </c>
      <c r="AF123" s="306"/>
      <c r="AG123" s="307">
        <v>1.5721977528829469E-4</v>
      </c>
      <c r="AH123" s="307">
        <v>1.6405515482440476E-4</v>
      </c>
      <c r="AI123" s="307">
        <v>0.40762295005333904</v>
      </c>
      <c r="AJ123" s="306" t="s">
        <v>0</v>
      </c>
      <c r="AK123" s="307">
        <v>104.49365699655118</v>
      </c>
      <c r="AL123" s="307">
        <v>3.6181941265558964E-4</v>
      </c>
      <c r="AN123" s="312">
        <v>20</v>
      </c>
      <c r="AO123" s="313" t="s">
        <v>305</v>
      </c>
      <c r="AP123" s="313" t="s">
        <v>0</v>
      </c>
      <c r="AQ123" s="313" t="s">
        <v>386</v>
      </c>
      <c r="AR123" s="314" t="s">
        <v>0</v>
      </c>
      <c r="AS123" s="314"/>
    </row>
    <row r="124" spans="1:46" x14ac:dyDescent="0.2">
      <c r="A124" s="306" t="s">
        <v>2254</v>
      </c>
      <c r="B124" s="50" t="s">
        <v>308</v>
      </c>
      <c r="C124" s="50" t="s">
        <v>295</v>
      </c>
      <c r="D124" s="50" t="s">
        <v>438</v>
      </c>
      <c r="E124" s="50" t="s">
        <v>297</v>
      </c>
      <c r="F124" s="50" t="s">
        <v>452</v>
      </c>
      <c r="G124" s="50" t="s">
        <v>463</v>
      </c>
      <c r="H124" s="50" t="s">
        <v>524</v>
      </c>
      <c r="I124" s="50" t="s">
        <v>470</v>
      </c>
      <c r="J124" s="50" t="s">
        <v>471</v>
      </c>
      <c r="K124" s="50" t="s">
        <v>474</v>
      </c>
      <c r="L124" s="307">
        <v>2.0166675249872257</v>
      </c>
      <c r="M124" s="308">
        <v>1.1000000000000001</v>
      </c>
      <c r="N124" s="307">
        <v>1.8056188781726588</v>
      </c>
      <c r="O124" s="306" t="s">
        <v>531</v>
      </c>
      <c r="Q124" s="50" t="s">
        <v>300</v>
      </c>
      <c r="R124" s="50" t="s">
        <v>524</v>
      </c>
      <c r="T124" s="308">
        <v>2.8</v>
      </c>
      <c r="U124" s="309">
        <v>30</v>
      </c>
      <c r="V124" s="310">
        <v>45931</v>
      </c>
      <c r="X124" s="50" t="s">
        <v>2899</v>
      </c>
      <c r="AD124" s="50" t="s">
        <v>360</v>
      </c>
      <c r="AF124" s="306"/>
      <c r="AG124" s="307">
        <v>2.7165099838787337E-4</v>
      </c>
      <c r="AH124" s="307">
        <v>2.834614571672441E-4</v>
      </c>
      <c r="AI124" s="307">
        <v>0.53188767605303322</v>
      </c>
      <c r="AJ124" s="306" t="s">
        <v>0</v>
      </c>
      <c r="AK124" s="307">
        <v>74.649538739629264</v>
      </c>
      <c r="AL124" s="307">
        <v>6.2516693274604026E-4</v>
      </c>
      <c r="AN124" s="312">
        <v>20</v>
      </c>
      <c r="AO124" s="313" t="s">
        <v>305</v>
      </c>
      <c r="AP124" s="313" t="s">
        <v>0</v>
      </c>
      <c r="AQ124" s="313" t="s">
        <v>386</v>
      </c>
      <c r="AR124" s="314" t="s">
        <v>0</v>
      </c>
      <c r="AS124" s="314"/>
    </row>
    <row r="125" spans="1:46" x14ac:dyDescent="0.2">
      <c r="A125" s="306" t="s">
        <v>2255</v>
      </c>
      <c r="B125" s="50" t="s">
        <v>310</v>
      </c>
      <c r="C125" s="50" t="s">
        <v>295</v>
      </c>
      <c r="D125" s="50" t="s">
        <v>438</v>
      </c>
      <c r="E125" s="50" t="s">
        <v>297</v>
      </c>
      <c r="F125" s="50" t="s">
        <v>452</v>
      </c>
      <c r="G125" s="50" t="s">
        <v>463</v>
      </c>
      <c r="H125" s="50" t="s">
        <v>524</v>
      </c>
      <c r="I125" s="50" t="s">
        <v>470</v>
      </c>
      <c r="J125" s="50" t="s">
        <v>471</v>
      </c>
      <c r="K125" s="50" t="s">
        <v>474</v>
      </c>
      <c r="L125" s="307">
        <v>2.0166675249872257</v>
      </c>
      <c r="M125" s="308">
        <v>1.1000000000000001</v>
      </c>
      <c r="N125" s="307">
        <v>1.8056188781726588</v>
      </c>
      <c r="O125" s="306" t="s">
        <v>531</v>
      </c>
      <c r="Q125" s="50" t="s">
        <v>300</v>
      </c>
      <c r="R125" s="50" t="s">
        <v>524</v>
      </c>
      <c r="T125" s="308">
        <v>2.8</v>
      </c>
      <c r="U125" s="309">
        <v>30</v>
      </c>
      <c r="V125" s="310">
        <v>45931</v>
      </c>
      <c r="X125" s="50" t="s">
        <v>2899</v>
      </c>
      <c r="AD125" s="50" t="s">
        <v>360</v>
      </c>
      <c r="AF125" s="306"/>
      <c r="AG125" s="307">
        <v>2.7165099838787337E-4</v>
      </c>
      <c r="AH125" s="307">
        <v>2.834614571672441E-4</v>
      </c>
      <c r="AI125" s="307">
        <v>0.53188767605303322</v>
      </c>
      <c r="AJ125" s="306" t="s">
        <v>0</v>
      </c>
      <c r="AK125" s="307">
        <v>74.649538739629264</v>
      </c>
      <c r="AL125" s="307">
        <v>6.2516693274604026E-4</v>
      </c>
      <c r="AN125" s="312">
        <v>20</v>
      </c>
      <c r="AO125" s="313" t="s">
        <v>305</v>
      </c>
      <c r="AP125" s="313" t="s">
        <v>0</v>
      </c>
      <c r="AQ125" s="313" t="s">
        <v>386</v>
      </c>
      <c r="AR125" s="314" t="s">
        <v>0</v>
      </c>
      <c r="AS125" s="314"/>
    </row>
    <row r="126" spans="1:46" x14ac:dyDescent="0.2">
      <c r="A126" s="306" t="s">
        <v>2256</v>
      </c>
      <c r="B126" s="50" t="s">
        <v>294</v>
      </c>
      <c r="C126" s="50" t="s">
        <v>295</v>
      </c>
      <c r="D126" s="50" t="s">
        <v>438</v>
      </c>
      <c r="E126" s="50" t="s">
        <v>297</v>
      </c>
      <c r="F126" s="50" t="s">
        <v>452</v>
      </c>
      <c r="G126" s="50" t="s">
        <v>463</v>
      </c>
      <c r="H126" s="50" t="s">
        <v>524</v>
      </c>
      <c r="I126" s="50" t="s">
        <v>470</v>
      </c>
      <c r="J126" s="50" t="s">
        <v>466</v>
      </c>
      <c r="K126" s="50" t="s">
        <v>474</v>
      </c>
      <c r="L126" s="307">
        <v>1.4959798602652961</v>
      </c>
      <c r="M126" s="308">
        <v>1.1000000000000001</v>
      </c>
      <c r="N126" s="307">
        <v>1.3394223111111112</v>
      </c>
      <c r="O126" s="306" t="s">
        <v>532</v>
      </c>
      <c r="Q126" s="50" t="s">
        <v>300</v>
      </c>
      <c r="R126" s="50" t="s">
        <v>524</v>
      </c>
      <c r="T126" s="308">
        <v>2.8</v>
      </c>
      <c r="U126" s="309">
        <v>30</v>
      </c>
      <c r="V126" s="310">
        <v>45200</v>
      </c>
      <c r="X126" s="50" t="s">
        <v>2899</v>
      </c>
      <c r="AD126" s="50" t="s">
        <v>360</v>
      </c>
      <c r="AF126" s="306"/>
      <c r="AG126" s="307">
        <v>2.0159976296223813E-4</v>
      </c>
      <c r="AH126" s="307">
        <v>2.1036463297753903E-4</v>
      </c>
      <c r="AI126" s="307">
        <v>0.39388178520766048</v>
      </c>
      <c r="AJ126" s="306" t="s">
        <v>0</v>
      </c>
      <c r="AK126" s="307">
        <v>108.96486256909124</v>
      </c>
      <c r="AL126" s="307">
        <v>4.6395377230852591E-4</v>
      </c>
      <c r="AN126" s="312">
        <v>20</v>
      </c>
      <c r="AO126" s="313" t="s">
        <v>305</v>
      </c>
      <c r="AP126" s="313" t="s">
        <v>0</v>
      </c>
      <c r="AQ126" s="313" t="s">
        <v>386</v>
      </c>
      <c r="AR126" s="314" t="s">
        <v>0</v>
      </c>
      <c r="AS126" s="314"/>
    </row>
    <row r="127" spans="1:46" x14ac:dyDescent="0.2">
      <c r="A127" s="306" t="s">
        <v>2257</v>
      </c>
      <c r="B127" s="50" t="s">
        <v>308</v>
      </c>
      <c r="C127" s="50" t="s">
        <v>295</v>
      </c>
      <c r="D127" s="50" t="s">
        <v>438</v>
      </c>
      <c r="E127" s="50" t="s">
        <v>297</v>
      </c>
      <c r="F127" s="50" t="s">
        <v>452</v>
      </c>
      <c r="G127" s="50" t="s">
        <v>463</v>
      </c>
      <c r="H127" s="50" t="s">
        <v>524</v>
      </c>
      <c r="I127" s="50" t="s">
        <v>470</v>
      </c>
      <c r="J127" s="50" t="s">
        <v>466</v>
      </c>
      <c r="K127" s="50" t="s">
        <v>474</v>
      </c>
      <c r="L127" s="307">
        <v>3.3920574801323964</v>
      </c>
      <c r="M127" s="308">
        <v>1.4</v>
      </c>
      <c r="N127" s="307">
        <v>3.0370712802610482</v>
      </c>
      <c r="O127" s="50" t="s">
        <v>532</v>
      </c>
      <c r="Q127" s="50" t="s">
        <v>300</v>
      </c>
      <c r="R127" s="50" t="s">
        <v>524</v>
      </c>
      <c r="T127" s="308">
        <v>1.95</v>
      </c>
      <c r="U127" s="309">
        <v>30</v>
      </c>
      <c r="V127" s="310">
        <v>45931</v>
      </c>
      <c r="X127" s="50" t="s">
        <v>2899</v>
      </c>
      <c r="AD127" s="50" t="s">
        <v>360</v>
      </c>
      <c r="AF127" s="306"/>
      <c r="AG127" s="307">
        <v>4.5692003746272263E-4</v>
      </c>
      <c r="AH127" s="307">
        <v>4.7678536208861188E-4</v>
      </c>
      <c r="AI127" s="307">
        <v>1.2846128026242647</v>
      </c>
      <c r="AJ127" s="50" t="s">
        <v>181</v>
      </c>
      <c r="AK127" s="307">
        <v>16.972547766228917</v>
      </c>
      <c r="AL127" s="307">
        <v>1.0515378188410431E-3</v>
      </c>
      <c r="AN127" s="312">
        <v>20</v>
      </c>
      <c r="AO127" s="313" t="s">
        <v>305</v>
      </c>
      <c r="AP127" s="313" t="s">
        <v>0</v>
      </c>
      <c r="AQ127" s="313" t="s">
        <v>386</v>
      </c>
      <c r="AR127" s="314" t="s">
        <v>0</v>
      </c>
      <c r="AS127" s="314"/>
    </row>
    <row r="128" spans="1:46" x14ac:dyDescent="0.2">
      <c r="A128" s="306" t="s">
        <v>2258</v>
      </c>
      <c r="B128" s="50" t="s">
        <v>310</v>
      </c>
      <c r="C128" s="50" t="s">
        <v>295</v>
      </c>
      <c r="D128" s="50" t="s">
        <v>438</v>
      </c>
      <c r="E128" s="50" t="s">
        <v>297</v>
      </c>
      <c r="F128" s="50" t="s">
        <v>452</v>
      </c>
      <c r="G128" s="50" t="s">
        <v>463</v>
      </c>
      <c r="H128" s="50" t="s">
        <v>524</v>
      </c>
      <c r="I128" s="50" t="s">
        <v>470</v>
      </c>
      <c r="J128" s="50" t="s">
        <v>466</v>
      </c>
      <c r="K128" s="50" t="s">
        <v>474</v>
      </c>
      <c r="L128" s="307">
        <v>3.3920574801323964</v>
      </c>
      <c r="M128" s="308">
        <v>1.4</v>
      </c>
      <c r="N128" s="307">
        <v>3.0370712802610482</v>
      </c>
      <c r="O128" s="50" t="s">
        <v>532</v>
      </c>
      <c r="Q128" s="50" t="s">
        <v>300</v>
      </c>
      <c r="R128" s="50" t="s">
        <v>524</v>
      </c>
      <c r="T128" s="308">
        <v>1.95</v>
      </c>
      <c r="U128" s="309">
        <v>30</v>
      </c>
      <c r="V128" s="310">
        <v>45931</v>
      </c>
      <c r="X128" s="50" t="s">
        <v>2899</v>
      </c>
      <c r="AD128" s="50" t="s">
        <v>360</v>
      </c>
      <c r="AF128" s="306"/>
      <c r="AG128" s="307">
        <v>4.5692003746272263E-4</v>
      </c>
      <c r="AH128" s="307">
        <v>4.7678536208861188E-4</v>
      </c>
      <c r="AI128" s="307">
        <v>1.2846128026242647</v>
      </c>
      <c r="AJ128" s="306" t="s">
        <v>181</v>
      </c>
      <c r="AK128" s="307">
        <v>16.972547766228917</v>
      </c>
      <c r="AL128" s="307">
        <v>1.0515378188410431E-3</v>
      </c>
      <c r="AN128" s="312">
        <v>20</v>
      </c>
      <c r="AO128" s="313" t="s">
        <v>305</v>
      </c>
      <c r="AP128" s="313" t="s">
        <v>0</v>
      </c>
      <c r="AQ128" s="313" t="s">
        <v>386</v>
      </c>
      <c r="AR128" s="314" t="s">
        <v>0</v>
      </c>
      <c r="AS128" s="314"/>
    </row>
    <row r="129" spans="1:45" x14ac:dyDescent="0.2">
      <c r="A129" s="306" t="s">
        <v>2265</v>
      </c>
      <c r="B129" s="50" t="s">
        <v>294</v>
      </c>
      <c r="C129" s="50" t="s">
        <v>295</v>
      </c>
      <c r="D129" s="50" t="s">
        <v>438</v>
      </c>
      <c r="E129" s="50" t="s">
        <v>297</v>
      </c>
      <c r="F129" s="50" t="s">
        <v>452</v>
      </c>
      <c r="G129" s="50" t="s">
        <v>463</v>
      </c>
      <c r="H129" s="50" t="s">
        <v>533</v>
      </c>
      <c r="I129" s="50" t="s">
        <v>470</v>
      </c>
      <c r="J129" s="50" t="s">
        <v>471</v>
      </c>
      <c r="K129" s="50" t="s">
        <v>182</v>
      </c>
      <c r="L129" s="307">
        <v>1.1865168321847523</v>
      </c>
      <c r="M129" s="308">
        <v>0.8</v>
      </c>
      <c r="N129" s="307">
        <v>1.0623452626262626</v>
      </c>
      <c r="O129" s="50" t="s">
        <v>536</v>
      </c>
      <c r="Q129" s="50" t="s">
        <v>300</v>
      </c>
      <c r="R129" s="50" t="s">
        <v>533</v>
      </c>
      <c r="T129" s="308">
        <v>2.11</v>
      </c>
      <c r="U129" s="309">
        <v>30</v>
      </c>
      <c r="V129" s="310">
        <v>45200</v>
      </c>
      <c r="X129" s="50" t="s">
        <v>2899</v>
      </c>
      <c r="AD129" s="50" t="s">
        <v>360</v>
      </c>
      <c r="AF129" s="306"/>
      <c r="AG129" s="307">
        <v>1.6004992192108521E-4</v>
      </c>
      <c r="AH129" s="307">
        <v>1.6700834657885693E-4</v>
      </c>
      <c r="AI129" s="307">
        <v>0.41496065752319239</v>
      </c>
      <c r="AJ129" s="50" t="s">
        <v>0</v>
      </c>
      <c r="AK129" s="307">
        <v>102.22734103983866</v>
      </c>
      <c r="AL129" s="307">
        <v>3.6833260090132883E-4</v>
      </c>
      <c r="AN129" s="312">
        <v>20</v>
      </c>
      <c r="AO129" s="313" t="s">
        <v>305</v>
      </c>
      <c r="AP129" s="313" t="s">
        <v>0</v>
      </c>
      <c r="AQ129" s="313" t="s">
        <v>386</v>
      </c>
      <c r="AR129" s="314" t="s">
        <v>0</v>
      </c>
      <c r="AS129" s="314"/>
    </row>
    <row r="130" spans="1:45" x14ac:dyDescent="0.2">
      <c r="A130" s="306" t="s">
        <v>2266</v>
      </c>
      <c r="B130" s="50" t="s">
        <v>308</v>
      </c>
      <c r="C130" s="50" t="s">
        <v>295</v>
      </c>
      <c r="D130" s="50" t="s">
        <v>438</v>
      </c>
      <c r="E130" s="50" t="s">
        <v>297</v>
      </c>
      <c r="F130" s="50" t="s">
        <v>452</v>
      </c>
      <c r="G130" s="50" t="s">
        <v>463</v>
      </c>
      <c r="H130" s="50" t="s">
        <v>533</v>
      </c>
      <c r="I130" s="50" t="s">
        <v>470</v>
      </c>
      <c r="J130" s="50" t="s">
        <v>471</v>
      </c>
      <c r="K130" s="50" t="s">
        <v>182</v>
      </c>
      <c r="L130" s="307">
        <v>1.46926478336239</v>
      </c>
      <c r="M130" s="308">
        <v>1.1000000000000001</v>
      </c>
      <c r="N130" s="307">
        <v>1.3155030251653392</v>
      </c>
      <c r="O130" s="50" t="s">
        <v>536</v>
      </c>
      <c r="Q130" s="50" t="s">
        <v>300</v>
      </c>
      <c r="R130" s="50" t="s">
        <v>533</v>
      </c>
      <c r="T130" s="308">
        <v>2.8</v>
      </c>
      <c r="U130" s="309">
        <v>30</v>
      </c>
      <c r="V130" s="310">
        <v>45931</v>
      </c>
      <c r="X130" s="50" t="s">
        <v>2899</v>
      </c>
      <c r="AD130" s="50" t="s">
        <v>360</v>
      </c>
      <c r="AF130" s="306"/>
      <c r="AG130" s="307">
        <v>1.9791425227570116E-4</v>
      </c>
      <c r="AH130" s="307">
        <v>2.0651888885802155E-4</v>
      </c>
      <c r="AI130" s="307">
        <v>0.38751247860459059</v>
      </c>
      <c r="AJ130" s="306" t="s">
        <v>0</v>
      </c>
      <c r="AK130" s="307">
        <v>111.32244485345878</v>
      </c>
      <c r="AL130" s="307">
        <v>4.5547208284234101E-4</v>
      </c>
      <c r="AN130" s="312">
        <v>20</v>
      </c>
      <c r="AO130" s="313" t="s">
        <v>305</v>
      </c>
      <c r="AP130" s="313" t="s">
        <v>0</v>
      </c>
      <c r="AQ130" s="313" t="s">
        <v>386</v>
      </c>
      <c r="AR130" s="314" t="s">
        <v>0</v>
      </c>
      <c r="AS130" s="314"/>
    </row>
    <row r="131" spans="1:45" x14ac:dyDescent="0.2">
      <c r="A131" s="306" t="s">
        <v>2267</v>
      </c>
      <c r="B131" s="50" t="s">
        <v>310</v>
      </c>
      <c r="C131" s="50" t="s">
        <v>295</v>
      </c>
      <c r="D131" s="50" t="s">
        <v>438</v>
      </c>
      <c r="E131" s="50" t="s">
        <v>297</v>
      </c>
      <c r="F131" s="50" t="s">
        <v>452</v>
      </c>
      <c r="G131" s="50" t="s">
        <v>463</v>
      </c>
      <c r="H131" s="50" t="s">
        <v>533</v>
      </c>
      <c r="I131" s="50" t="s">
        <v>470</v>
      </c>
      <c r="J131" s="50" t="s">
        <v>471</v>
      </c>
      <c r="K131" s="50" t="s">
        <v>182</v>
      </c>
      <c r="L131" s="307">
        <v>1.46926478336239</v>
      </c>
      <c r="M131" s="308">
        <v>1.1000000000000001</v>
      </c>
      <c r="N131" s="307">
        <v>1.3155030251653392</v>
      </c>
      <c r="O131" s="50" t="s">
        <v>536</v>
      </c>
      <c r="Q131" s="50" t="s">
        <v>300</v>
      </c>
      <c r="R131" s="50" t="s">
        <v>533</v>
      </c>
      <c r="T131" s="308">
        <v>2.8</v>
      </c>
      <c r="U131" s="309">
        <v>30</v>
      </c>
      <c r="V131" s="310">
        <v>45931</v>
      </c>
      <c r="X131" s="50" t="s">
        <v>2899</v>
      </c>
      <c r="AD131" s="50" t="s">
        <v>360</v>
      </c>
      <c r="AF131" s="306"/>
      <c r="AG131" s="307">
        <v>1.9791425227570116E-4</v>
      </c>
      <c r="AH131" s="307">
        <v>2.0651888885802155E-4</v>
      </c>
      <c r="AI131" s="307">
        <v>0.38751247860459059</v>
      </c>
      <c r="AJ131" s="50" t="s">
        <v>0</v>
      </c>
      <c r="AK131" s="307">
        <v>111.32244485345878</v>
      </c>
      <c r="AL131" s="307">
        <v>4.5547208284234101E-4</v>
      </c>
      <c r="AN131" s="312">
        <v>20</v>
      </c>
      <c r="AO131" s="313" t="s">
        <v>305</v>
      </c>
      <c r="AP131" s="313" t="s">
        <v>0</v>
      </c>
      <c r="AQ131" s="313" t="s">
        <v>386</v>
      </c>
      <c r="AR131" s="314" t="s">
        <v>0</v>
      </c>
      <c r="AS131" s="314"/>
    </row>
    <row r="132" spans="1:45" x14ac:dyDescent="0.2">
      <c r="A132" s="306" t="s">
        <v>2268</v>
      </c>
      <c r="B132" s="50" t="s">
        <v>294</v>
      </c>
      <c r="C132" s="50" t="s">
        <v>295</v>
      </c>
      <c r="D132" s="50" t="s">
        <v>438</v>
      </c>
      <c r="E132" s="50" t="s">
        <v>297</v>
      </c>
      <c r="F132" s="50" t="s">
        <v>452</v>
      </c>
      <c r="G132" s="50" t="s">
        <v>463</v>
      </c>
      <c r="H132" s="50" t="s">
        <v>533</v>
      </c>
      <c r="I132" s="50" t="s">
        <v>470</v>
      </c>
      <c r="J132" s="50" t="s">
        <v>466</v>
      </c>
      <c r="K132" s="50" t="s">
        <v>182</v>
      </c>
      <c r="L132" s="307">
        <v>1.7925491358066703</v>
      </c>
      <c r="M132" s="308">
        <v>1.1000000000000001</v>
      </c>
      <c r="N132" s="307">
        <v>1.604954966329966</v>
      </c>
      <c r="O132" s="50" t="s">
        <v>537</v>
      </c>
      <c r="Q132" s="50" t="s">
        <v>300</v>
      </c>
      <c r="R132" s="50" t="s">
        <v>533</v>
      </c>
      <c r="T132" s="308">
        <v>2.8</v>
      </c>
      <c r="U132" s="309">
        <v>30</v>
      </c>
      <c r="V132" s="310">
        <v>45200</v>
      </c>
      <c r="X132" s="50" t="s">
        <v>2899</v>
      </c>
      <c r="AD132" s="50" t="s">
        <v>360</v>
      </c>
      <c r="AF132" s="306"/>
      <c r="AG132" s="307">
        <v>2.413999875361942E-4</v>
      </c>
      <c r="AH132" s="307">
        <v>2.5189523555315898E-4</v>
      </c>
      <c r="AI132" s="307">
        <v>0.47164270752477666</v>
      </c>
      <c r="AJ132" s="306" t="s">
        <v>0</v>
      </c>
      <c r="AK132" s="307">
        <v>87.096916446277532</v>
      </c>
      <c r="AL132" s="307">
        <v>5.5554844513198639E-4</v>
      </c>
      <c r="AN132" s="312">
        <v>20</v>
      </c>
      <c r="AO132" s="313" t="s">
        <v>305</v>
      </c>
      <c r="AP132" s="313" t="s">
        <v>0</v>
      </c>
      <c r="AQ132" s="313" t="s">
        <v>386</v>
      </c>
      <c r="AR132" s="314" t="s">
        <v>0</v>
      </c>
      <c r="AS132" s="314"/>
    </row>
    <row r="133" spans="1:45" x14ac:dyDescent="0.2">
      <c r="A133" s="306" t="s">
        <v>2269</v>
      </c>
      <c r="B133" s="50" t="s">
        <v>308</v>
      </c>
      <c r="C133" s="50" t="s">
        <v>295</v>
      </c>
      <c r="D133" s="50" t="s">
        <v>438</v>
      </c>
      <c r="E133" s="50" t="s">
        <v>297</v>
      </c>
      <c r="F133" s="50" t="s">
        <v>452</v>
      </c>
      <c r="G133" s="50" t="s">
        <v>463</v>
      </c>
      <c r="H133" s="50" t="s">
        <v>533</v>
      </c>
      <c r="I133" s="50" t="s">
        <v>470</v>
      </c>
      <c r="J133" s="50" t="s">
        <v>466</v>
      </c>
      <c r="K133" s="50" t="s">
        <v>182</v>
      </c>
      <c r="L133" s="307">
        <v>2.5892045326246098</v>
      </c>
      <c r="M133" s="308">
        <v>1.4</v>
      </c>
      <c r="N133" s="307">
        <v>2.3182386415365244</v>
      </c>
      <c r="O133" s="306" t="s">
        <v>537</v>
      </c>
      <c r="Q133" s="50" t="s">
        <v>300</v>
      </c>
      <c r="R133" s="50" t="s">
        <v>533</v>
      </c>
      <c r="T133" s="308">
        <v>2.11</v>
      </c>
      <c r="U133" s="309">
        <v>30</v>
      </c>
      <c r="V133" s="310">
        <v>45931</v>
      </c>
      <c r="X133" s="50" t="s">
        <v>2899</v>
      </c>
      <c r="AD133" s="50" t="s">
        <v>360</v>
      </c>
      <c r="AF133" s="306"/>
      <c r="AG133" s="307">
        <v>3.4877340345049564E-4</v>
      </c>
      <c r="AH133" s="307">
        <v>3.6393688132923852E-4</v>
      </c>
      <c r="AI133" s="307">
        <v>0.90620730269596927</v>
      </c>
      <c r="AJ133" s="306" t="s">
        <v>0</v>
      </c>
      <c r="AK133" s="307">
        <v>33.990840580110337</v>
      </c>
      <c r="AL133" s="307">
        <v>8.026534051136288E-4</v>
      </c>
      <c r="AN133" s="312">
        <v>20</v>
      </c>
      <c r="AO133" s="313" t="s">
        <v>305</v>
      </c>
      <c r="AP133" s="313" t="s">
        <v>0</v>
      </c>
      <c r="AQ133" s="313" t="s">
        <v>386</v>
      </c>
      <c r="AR133" s="314" t="s">
        <v>0</v>
      </c>
      <c r="AS133" s="314"/>
    </row>
    <row r="134" spans="1:45" x14ac:dyDescent="0.2">
      <c r="A134" s="306" t="s">
        <v>2270</v>
      </c>
      <c r="B134" s="50" t="s">
        <v>310</v>
      </c>
      <c r="C134" s="50" t="s">
        <v>295</v>
      </c>
      <c r="D134" s="50" t="s">
        <v>438</v>
      </c>
      <c r="E134" s="50" t="s">
        <v>297</v>
      </c>
      <c r="F134" s="50" t="s">
        <v>452</v>
      </c>
      <c r="G134" s="50" t="s">
        <v>463</v>
      </c>
      <c r="H134" s="50" t="s">
        <v>533</v>
      </c>
      <c r="I134" s="50" t="s">
        <v>470</v>
      </c>
      <c r="J134" s="50" t="s">
        <v>466</v>
      </c>
      <c r="K134" s="50" t="s">
        <v>182</v>
      </c>
      <c r="L134" s="307">
        <v>2.5892045326246098</v>
      </c>
      <c r="M134" s="308">
        <v>1.4</v>
      </c>
      <c r="N134" s="307">
        <v>2.3182386415365244</v>
      </c>
      <c r="O134" s="306" t="s">
        <v>537</v>
      </c>
      <c r="Q134" s="50" t="s">
        <v>300</v>
      </c>
      <c r="R134" s="50" t="s">
        <v>533</v>
      </c>
      <c r="T134" s="308">
        <v>2.11</v>
      </c>
      <c r="U134" s="309">
        <v>30</v>
      </c>
      <c r="V134" s="310">
        <v>45931</v>
      </c>
      <c r="X134" s="50" t="s">
        <v>2899</v>
      </c>
      <c r="AD134" s="50" t="s">
        <v>360</v>
      </c>
      <c r="AF134" s="306"/>
      <c r="AG134" s="307">
        <v>3.4877340345049564E-4</v>
      </c>
      <c r="AH134" s="307">
        <v>3.6393688132923852E-4</v>
      </c>
      <c r="AI134" s="307">
        <v>0.90620730269596927</v>
      </c>
      <c r="AJ134" s="306" t="s">
        <v>0</v>
      </c>
      <c r="AK134" s="307">
        <v>33.990840580110337</v>
      </c>
      <c r="AL134" s="307">
        <v>8.026534051136288E-4</v>
      </c>
      <c r="AN134" s="312">
        <v>20</v>
      </c>
      <c r="AO134" s="313" t="s">
        <v>305</v>
      </c>
      <c r="AP134" s="313" t="s">
        <v>0</v>
      </c>
      <c r="AQ134" s="313" t="s">
        <v>386</v>
      </c>
      <c r="AR134" s="314" t="s">
        <v>0</v>
      </c>
      <c r="AS134" s="314"/>
    </row>
    <row r="135" spans="1:45" x14ac:dyDescent="0.2">
      <c r="A135" s="306" t="s">
        <v>2277</v>
      </c>
      <c r="B135" s="50" t="s">
        <v>294</v>
      </c>
      <c r="C135" s="50" t="s">
        <v>295</v>
      </c>
      <c r="D135" s="50" t="s">
        <v>438</v>
      </c>
      <c r="E135" s="50" t="s">
        <v>297</v>
      </c>
      <c r="F135" s="50" t="s">
        <v>452</v>
      </c>
      <c r="G135" s="50" t="s">
        <v>463</v>
      </c>
      <c r="H135" s="50" t="s">
        <v>533</v>
      </c>
      <c r="I135" s="50" t="s">
        <v>470</v>
      </c>
      <c r="J135" s="50" t="s">
        <v>471</v>
      </c>
      <c r="K135" s="50" t="s">
        <v>474</v>
      </c>
      <c r="L135" s="307">
        <v>1.1517242934240797</v>
      </c>
      <c r="M135" s="308">
        <v>0.8</v>
      </c>
      <c r="N135" s="307">
        <v>1.0311938387909318</v>
      </c>
      <c r="O135" s="306" t="s">
        <v>540</v>
      </c>
      <c r="Q135" s="50" t="s">
        <v>300</v>
      </c>
      <c r="R135" s="50" t="s">
        <v>533</v>
      </c>
      <c r="T135" s="308">
        <v>2.11</v>
      </c>
      <c r="U135" s="309">
        <v>30</v>
      </c>
      <c r="V135" s="310">
        <v>45200</v>
      </c>
      <c r="X135" s="50" t="s">
        <v>2899</v>
      </c>
      <c r="AD135" s="50" t="s">
        <v>360</v>
      </c>
      <c r="AF135" s="306"/>
      <c r="AG135" s="307">
        <v>1.555472244873554E-4</v>
      </c>
      <c r="AH135" s="307">
        <v>1.6230988721988983E-4</v>
      </c>
      <c r="AI135" s="307">
        <v>0.40328653569106948</v>
      </c>
      <c r="AJ135" s="306" t="s">
        <v>0</v>
      </c>
      <c r="AK135" s="307">
        <v>105.87176748264504</v>
      </c>
      <c r="AL135" s="307">
        <v>3.5797026996776428E-4</v>
      </c>
      <c r="AN135" s="312">
        <v>20</v>
      </c>
      <c r="AO135" s="313" t="s">
        <v>305</v>
      </c>
      <c r="AP135" s="313" t="s">
        <v>0</v>
      </c>
      <c r="AQ135" s="313" t="s">
        <v>386</v>
      </c>
      <c r="AR135" s="314" t="s">
        <v>0</v>
      </c>
      <c r="AS135" s="314"/>
    </row>
    <row r="136" spans="1:45" x14ac:dyDescent="0.2">
      <c r="A136" s="306" t="s">
        <v>2278</v>
      </c>
      <c r="B136" s="50" t="s">
        <v>308</v>
      </c>
      <c r="C136" s="50" t="s">
        <v>295</v>
      </c>
      <c r="D136" s="50" t="s">
        <v>438</v>
      </c>
      <c r="E136" s="50" t="s">
        <v>297</v>
      </c>
      <c r="F136" s="50" t="s">
        <v>452</v>
      </c>
      <c r="G136" s="50" t="s">
        <v>463</v>
      </c>
      <c r="H136" s="50" t="s">
        <v>533</v>
      </c>
      <c r="I136" s="50" t="s">
        <v>470</v>
      </c>
      <c r="J136" s="50" t="s">
        <v>471</v>
      </c>
      <c r="K136" s="50" t="s">
        <v>474</v>
      </c>
      <c r="L136" s="307">
        <v>2.0271296165550692</v>
      </c>
      <c r="M136" s="308">
        <v>1.1000000000000001</v>
      </c>
      <c r="N136" s="307">
        <v>1.8149860890817495</v>
      </c>
      <c r="O136" s="50" t="s">
        <v>540</v>
      </c>
      <c r="Q136" s="50" t="s">
        <v>300</v>
      </c>
      <c r="R136" s="50" t="s">
        <v>533</v>
      </c>
      <c r="T136" s="308">
        <v>1.95</v>
      </c>
      <c r="U136" s="309">
        <v>30</v>
      </c>
      <c r="V136" s="310">
        <v>45931</v>
      </c>
      <c r="X136" s="50" t="s">
        <v>2899</v>
      </c>
      <c r="AD136" s="50" t="s">
        <v>360</v>
      </c>
      <c r="AF136" s="306"/>
      <c r="AG136" s="307">
        <v>2.7306027264077632E-4</v>
      </c>
      <c r="AH136" s="307">
        <v>2.8493200185747847E-4</v>
      </c>
      <c r="AI136" s="307">
        <v>0.76769826963658017</v>
      </c>
      <c r="AJ136" s="50" t="s">
        <v>0</v>
      </c>
      <c r="AK136" s="307">
        <v>44.414454889851818</v>
      </c>
      <c r="AL136" s="307">
        <v>6.2841018113207151E-4</v>
      </c>
      <c r="AN136" s="312">
        <v>20</v>
      </c>
      <c r="AO136" s="313" t="s">
        <v>305</v>
      </c>
      <c r="AP136" s="313" t="s">
        <v>0</v>
      </c>
      <c r="AQ136" s="313" t="s">
        <v>386</v>
      </c>
      <c r="AR136" s="314" t="s">
        <v>0</v>
      </c>
      <c r="AS136" s="314"/>
    </row>
    <row r="137" spans="1:45" x14ac:dyDescent="0.2">
      <c r="A137" s="306" t="s">
        <v>2279</v>
      </c>
      <c r="B137" s="50" t="s">
        <v>310</v>
      </c>
      <c r="C137" s="50" t="s">
        <v>295</v>
      </c>
      <c r="D137" s="50" t="s">
        <v>438</v>
      </c>
      <c r="E137" s="50" t="s">
        <v>297</v>
      </c>
      <c r="F137" s="50" t="s">
        <v>452</v>
      </c>
      <c r="G137" s="50" t="s">
        <v>463</v>
      </c>
      <c r="H137" s="50" t="s">
        <v>533</v>
      </c>
      <c r="I137" s="50" t="s">
        <v>470</v>
      </c>
      <c r="J137" s="50" t="s">
        <v>471</v>
      </c>
      <c r="K137" s="50" t="s">
        <v>474</v>
      </c>
      <c r="L137" s="307">
        <v>2.0271296165550692</v>
      </c>
      <c r="M137" s="308">
        <v>1.1000000000000001</v>
      </c>
      <c r="N137" s="307">
        <v>1.8149860890817495</v>
      </c>
      <c r="O137" s="50" t="s">
        <v>540</v>
      </c>
      <c r="Q137" s="50" t="s">
        <v>300</v>
      </c>
      <c r="R137" s="50" t="s">
        <v>533</v>
      </c>
      <c r="T137" s="308">
        <v>1.95</v>
      </c>
      <c r="U137" s="309">
        <v>30</v>
      </c>
      <c r="V137" s="310">
        <v>45931</v>
      </c>
      <c r="X137" s="50" t="s">
        <v>2899</v>
      </c>
      <c r="AD137" s="50" t="s">
        <v>360</v>
      </c>
      <c r="AF137" s="306"/>
      <c r="AG137" s="307">
        <v>2.7306027264077632E-4</v>
      </c>
      <c r="AH137" s="307">
        <v>2.8493200185747847E-4</v>
      </c>
      <c r="AI137" s="307">
        <v>0.76769826963658017</v>
      </c>
      <c r="AJ137" s="306" t="s">
        <v>0</v>
      </c>
      <c r="AK137" s="307">
        <v>44.414454889851818</v>
      </c>
      <c r="AL137" s="307">
        <v>6.2841018113207151E-4</v>
      </c>
      <c r="AN137" s="312">
        <v>20</v>
      </c>
      <c r="AO137" s="313" t="s">
        <v>305</v>
      </c>
      <c r="AP137" s="313" t="s">
        <v>0</v>
      </c>
      <c r="AQ137" s="313" t="s">
        <v>386</v>
      </c>
      <c r="AR137" s="314" t="s">
        <v>0</v>
      </c>
      <c r="AS137" s="314"/>
    </row>
    <row r="138" spans="1:45" x14ac:dyDescent="0.2">
      <c r="A138" s="306" t="s">
        <v>2280</v>
      </c>
      <c r="B138" s="50" t="s">
        <v>294</v>
      </c>
      <c r="C138" s="50" t="s">
        <v>295</v>
      </c>
      <c r="D138" s="50" t="s">
        <v>438</v>
      </c>
      <c r="E138" s="50" t="s">
        <v>297</v>
      </c>
      <c r="F138" s="50" t="s">
        <v>452</v>
      </c>
      <c r="G138" s="50" t="s">
        <v>463</v>
      </c>
      <c r="H138" s="50" t="s">
        <v>533</v>
      </c>
      <c r="I138" s="50" t="s">
        <v>470</v>
      </c>
      <c r="J138" s="50" t="s">
        <v>466</v>
      </c>
      <c r="K138" s="50" t="s">
        <v>474</v>
      </c>
      <c r="L138" s="307">
        <v>2.0988374158945944</v>
      </c>
      <c r="M138" s="308">
        <v>1.1000000000000001</v>
      </c>
      <c r="N138" s="307">
        <v>1.8791895111111112</v>
      </c>
      <c r="O138" s="50" t="s">
        <v>541</v>
      </c>
      <c r="Q138" s="50" t="s">
        <v>300</v>
      </c>
      <c r="R138" s="50" t="s">
        <v>533</v>
      </c>
      <c r="T138" s="308">
        <v>2.8</v>
      </c>
      <c r="U138" s="309">
        <v>30</v>
      </c>
      <c r="V138" s="310">
        <v>45200</v>
      </c>
      <c r="X138" s="50" t="s">
        <v>2899</v>
      </c>
      <c r="AD138" s="50" t="s">
        <v>360</v>
      </c>
      <c r="AF138" s="306"/>
      <c r="AG138" s="307">
        <v>2.8284145848433403E-4</v>
      </c>
      <c r="AH138" s="307">
        <v>2.9513844029684577E-4</v>
      </c>
      <c r="AI138" s="307">
        <v>0.55261026581373263</v>
      </c>
      <c r="AJ138" s="50" t="s">
        <v>0</v>
      </c>
      <c r="AK138" s="307">
        <v>70.867437238876775</v>
      </c>
      <c r="AL138" s="307">
        <v>6.5092021786569308E-4</v>
      </c>
      <c r="AN138" s="312">
        <v>20</v>
      </c>
      <c r="AO138" s="313" t="s">
        <v>305</v>
      </c>
      <c r="AP138" s="313" t="s">
        <v>0</v>
      </c>
      <c r="AQ138" s="313" t="s">
        <v>386</v>
      </c>
      <c r="AR138" s="314" t="s">
        <v>0</v>
      </c>
      <c r="AS138" s="314"/>
    </row>
    <row r="139" spans="1:45" x14ac:dyDescent="0.2">
      <c r="A139" s="306" t="s">
        <v>2281</v>
      </c>
      <c r="B139" s="50" t="s">
        <v>308</v>
      </c>
      <c r="C139" s="50" t="s">
        <v>295</v>
      </c>
      <c r="D139" s="50" t="s">
        <v>438</v>
      </c>
      <c r="E139" s="50" t="s">
        <v>297</v>
      </c>
      <c r="F139" s="50" t="s">
        <v>452</v>
      </c>
      <c r="G139" s="50" t="s">
        <v>463</v>
      </c>
      <c r="H139" s="50" t="s">
        <v>533</v>
      </c>
      <c r="I139" s="50" t="s">
        <v>470</v>
      </c>
      <c r="J139" s="50" t="s">
        <v>466</v>
      </c>
      <c r="K139" s="50" t="s">
        <v>474</v>
      </c>
      <c r="L139" s="307">
        <v>4.596978005073165</v>
      </c>
      <c r="M139" s="308">
        <v>1.4</v>
      </c>
      <c r="N139" s="307">
        <v>4.1158942491312107</v>
      </c>
      <c r="O139" s="50" t="s">
        <v>541</v>
      </c>
      <c r="Q139" s="50" t="s">
        <v>300</v>
      </c>
      <c r="R139" s="50" t="s">
        <v>533</v>
      </c>
      <c r="T139" s="308">
        <v>2.8</v>
      </c>
      <c r="U139" s="309">
        <v>30</v>
      </c>
      <c r="V139" s="310">
        <v>45931</v>
      </c>
      <c r="X139" s="50" t="s">
        <v>2899</v>
      </c>
      <c r="AD139" s="50" t="s">
        <v>360</v>
      </c>
      <c r="AF139" s="306"/>
      <c r="AG139" s="307">
        <v>6.192263470167844E-4</v>
      </c>
      <c r="AH139" s="307">
        <v>6.4614819633794821E-4</v>
      </c>
      <c r="AI139" s="307">
        <v>1.2124338383446536</v>
      </c>
      <c r="AJ139" s="306" t="s">
        <v>181</v>
      </c>
      <c r="AK139" s="307">
        <v>19.398815409745481</v>
      </c>
      <c r="AL139" s="307">
        <v>1.4250631815726817E-3</v>
      </c>
      <c r="AN139" s="312">
        <v>20</v>
      </c>
      <c r="AO139" s="313" t="s">
        <v>305</v>
      </c>
      <c r="AP139" s="313" t="s">
        <v>0</v>
      </c>
      <c r="AQ139" s="313" t="s">
        <v>386</v>
      </c>
      <c r="AR139" s="314" t="s">
        <v>0</v>
      </c>
      <c r="AS139" s="314"/>
    </row>
    <row r="140" spans="1:45" x14ac:dyDescent="0.2">
      <c r="A140" s="306" t="s">
        <v>2282</v>
      </c>
      <c r="B140" s="50" t="s">
        <v>310</v>
      </c>
      <c r="C140" s="50" t="s">
        <v>295</v>
      </c>
      <c r="D140" s="50" t="s">
        <v>438</v>
      </c>
      <c r="E140" s="50" t="s">
        <v>297</v>
      </c>
      <c r="F140" s="50" t="s">
        <v>452</v>
      </c>
      <c r="G140" s="50" t="s">
        <v>463</v>
      </c>
      <c r="H140" s="50" t="s">
        <v>533</v>
      </c>
      <c r="I140" s="50" t="s">
        <v>470</v>
      </c>
      <c r="J140" s="50" t="s">
        <v>466</v>
      </c>
      <c r="K140" s="50" t="s">
        <v>474</v>
      </c>
      <c r="L140" s="307">
        <v>4.596978005073165</v>
      </c>
      <c r="M140" s="308">
        <v>1.4</v>
      </c>
      <c r="N140" s="307">
        <v>4.1158942491312107</v>
      </c>
      <c r="O140" s="50" t="s">
        <v>541</v>
      </c>
      <c r="Q140" s="50" t="s">
        <v>300</v>
      </c>
      <c r="R140" s="50" t="s">
        <v>533</v>
      </c>
      <c r="T140" s="308">
        <v>2.8</v>
      </c>
      <c r="U140" s="309">
        <v>30</v>
      </c>
      <c r="V140" s="310">
        <v>45931</v>
      </c>
      <c r="X140" s="50" t="s">
        <v>2899</v>
      </c>
      <c r="AD140" s="50" t="s">
        <v>360</v>
      </c>
      <c r="AF140" s="306"/>
      <c r="AG140" s="307">
        <v>6.192263470167844E-4</v>
      </c>
      <c r="AH140" s="307">
        <v>6.4614819633794821E-4</v>
      </c>
      <c r="AI140" s="307">
        <v>1.2124338383446536</v>
      </c>
      <c r="AJ140" s="50" t="s">
        <v>181</v>
      </c>
      <c r="AK140" s="307">
        <v>19.398815409745481</v>
      </c>
      <c r="AL140" s="307">
        <v>1.4250631815726817E-3</v>
      </c>
      <c r="AN140" s="312">
        <v>20</v>
      </c>
      <c r="AO140" s="313" t="s">
        <v>305</v>
      </c>
      <c r="AP140" s="313" t="s">
        <v>0</v>
      </c>
      <c r="AQ140" s="313" t="s">
        <v>386</v>
      </c>
      <c r="AR140" s="314" t="s">
        <v>0</v>
      </c>
      <c r="AS140" s="314"/>
    </row>
    <row r="141" spans="1:45" x14ac:dyDescent="0.2">
      <c r="A141" s="306" t="s">
        <v>2289</v>
      </c>
      <c r="B141" s="50" t="s">
        <v>294</v>
      </c>
      <c r="C141" s="50" t="s">
        <v>295</v>
      </c>
      <c r="D141" s="50" t="s">
        <v>438</v>
      </c>
      <c r="E141" s="50" t="s">
        <v>297</v>
      </c>
      <c r="F141" s="50" t="s">
        <v>452</v>
      </c>
      <c r="G141" s="50" t="s">
        <v>463</v>
      </c>
      <c r="H141" s="50" t="s">
        <v>542</v>
      </c>
      <c r="I141" s="50" t="s">
        <v>470</v>
      </c>
      <c r="J141" s="50" t="s">
        <v>471</v>
      </c>
      <c r="K141" s="50" t="s">
        <v>182</v>
      </c>
      <c r="L141" s="307">
        <v>8.1998534266271008</v>
      </c>
      <c r="M141" s="308">
        <v>0.8</v>
      </c>
      <c r="N141" s="307">
        <v>7.3678784343434334</v>
      </c>
      <c r="O141" s="50" t="s">
        <v>545</v>
      </c>
      <c r="Q141" s="50" t="s">
        <v>300</v>
      </c>
      <c r="R141" s="50" t="s">
        <v>542</v>
      </c>
      <c r="T141" s="308">
        <v>2.11</v>
      </c>
      <c r="U141" s="309">
        <v>30</v>
      </c>
      <c r="V141" s="310">
        <v>45200</v>
      </c>
      <c r="X141" s="50" t="s">
        <v>2899</v>
      </c>
      <c r="AD141" s="50" t="s">
        <v>360</v>
      </c>
      <c r="AF141" s="306"/>
      <c r="AG141" s="307">
        <v>6.8601138122546649E-4</v>
      </c>
      <c r="AH141" s="307">
        <v>7.1441992913990466E-4</v>
      </c>
      <c r="AI141" s="307">
        <v>2.4529439426036226</v>
      </c>
      <c r="AJ141" s="306" t="s">
        <v>181</v>
      </c>
      <c r="AK141" s="307">
        <v>2.5486827832798182</v>
      </c>
      <c r="AL141" s="307">
        <v>2.5454955696481434E-3</v>
      </c>
      <c r="AN141" s="312">
        <v>20</v>
      </c>
      <c r="AO141" s="313" t="s">
        <v>305</v>
      </c>
      <c r="AP141" s="313" t="s">
        <v>0</v>
      </c>
      <c r="AQ141" s="313" t="s">
        <v>386</v>
      </c>
      <c r="AR141" s="314" t="s">
        <v>0</v>
      </c>
      <c r="AS141" s="314"/>
    </row>
    <row r="142" spans="1:45" x14ac:dyDescent="0.2">
      <c r="A142" s="306" t="s">
        <v>2290</v>
      </c>
      <c r="B142" s="50" t="s">
        <v>308</v>
      </c>
      <c r="C142" s="50" t="s">
        <v>295</v>
      </c>
      <c r="D142" s="50" t="s">
        <v>438</v>
      </c>
      <c r="E142" s="50" t="s">
        <v>297</v>
      </c>
      <c r="F142" s="50" t="s">
        <v>452</v>
      </c>
      <c r="G142" s="50" t="s">
        <v>463</v>
      </c>
      <c r="H142" s="50" t="s">
        <v>542</v>
      </c>
      <c r="I142" s="50" t="s">
        <v>470</v>
      </c>
      <c r="J142" s="50" t="s">
        <v>471</v>
      </c>
      <c r="K142" s="50" t="s">
        <v>182</v>
      </c>
      <c r="L142" s="307">
        <v>12.057245092088575</v>
      </c>
      <c r="M142" s="308">
        <v>1.1000000000000001</v>
      </c>
      <c r="N142" s="307">
        <v>10.833890737987769</v>
      </c>
      <c r="O142" s="50" t="s">
        <v>545</v>
      </c>
      <c r="Q142" s="50" t="s">
        <v>300</v>
      </c>
      <c r="R142" s="50" t="s">
        <v>542</v>
      </c>
      <c r="T142" s="308">
        <v>2.11</v>
      </c>
      <c r="U142" s="309">
        <v>30</v>
      </c>
      <c r="V142" s="310">
        <v>45931</v>
      </c>
      <c r="X142" s="50" t="s">
        <v>2899</v>
      </c>
      <c r="AD142" s="50" t="s">
        <v>360</v>
      </c>
      <c r="AF142" s="306"/>
      <c r="AG142" s="307">
        <v>1.0073230187423628E-3</v>
      </c>
      <c r="AH142" s="307">
        <v>1.0490374640510388E-3</v>
      </c>
      <c r="AI142" s="307">
        <v>3.6068608827185238</v>
      </c>
      <c r="AJ142" s="50" t="s">
        <v>181</v>
      </c>
      <c r="AK142" s="307">
        <v>-3.3244532147729267</v>
      </c>
      <c r="AL142" s="307">
        <v>3.7377459785474633E-3</v>
      </c>
      <c r="AN142" s="312">
        <v>20</v>
      </c>
      <c r="AO142" s="313" t="s">
        <v>305</v>
      </c>
      <c r="AP142" s="313" t="s">
        <v>0</v>
      </c>
      <c r="AQ142" s="313" t="s">
        <v>386</v>
      </c>
      <c r="AR142" s="314" t="s">
        <v>0</v>
      </c>
      <c r="AS142" s="314"/>
    </row>
    <row r="143" spans="1:45" x14ac:dyDescent="0.2">
      <c r="A143" s="306" t="s">
        <v>2291</v>
      </c>
      <c r="B143" s="50" t="s">
        <v>310</v>
      </c>
      <c r="C143" s="50" t="s">
        <v>295</v>
      </c>
      <c r="D143" s="50" t="s">
        <v>438</v>
      </c>
      <c r="E143" s="50" t="s">
        <v>297</v>
      </c>
      <c r="F143" s="50" t="s">
        <v>452</v>
      </c>
      <c r="G143" s="50" t="s">
        <v>463</v>
      </c>
      <c r="H143" s="50" t="s">
        <v>542</v>
      </c>
      <c r="I143" s="50" t="s">
        <v>470</v>
      </c>
      <c r="J143" s="50" t="s">
        <v>471</v>
      </c>
      <c r="K143" s="50" t="s">
        <v>182</v>
      </c>
      <c r="L143" s="307">
        <v>12.057245092088575</v>
      </c>
      <c r="M143" s="308">
        <v>1.1000000000000001</v>
      </c>
      <c r="N143" s="307">
        <v>10.833890737987769</v>
      </c>
      <c r="O143" s="50" t="s">
        <v>545</v>
      </c>
      <c r="Q143" s="50" t="s">
        <v>300</v>
      </c>
      <c r="R143" s="50" t="s">
        <v>542</v>
      </c>
      <c r="T143" s="308">
        <v>2.11</v>
      </c>
      <c r="U143" s="309">
        <v>30</v>
      </c>
      <c r="V143" s="310">
        <v>45931</v>
      </c>
      <c r="X143" s="50" t="s">
        <v>2899</v>
      </c>
      <c r="AD143" s="50" t="s">
        <v>360</v>
      </c>
      <c r="AF143" s="306"/>
      <c r="AG143" s="307">
        <v>1.0073230187423628E-3</v>
      </c>
      <c r="AH143" s="307">
        <v>1.0490374640510388E-3</v>
      </c>
      <c r="AI143" s="307">
        <v>3.6068608827185238</v>
      </c>
      <c r="AJ143" s="50" t="s">
        <v>181</v>
      </c>
      <c r="AK143" s="307">
        <v>-3.3244532147729267</v>
      </c>
      <c r="AL143" s="307">
        <v>3.7377459785474633E-3</v>
      </c>
      <c r="AN143" s="312">
        <v>20</v>
      </c>
      <c r="AO143" s="313" t="s">
        <v>305</v>
      </c>
      <c r="AP143" s="313" t="s">
        <v>0</v>
      </c>
      <c r="AQ143" s="313" t="s">
        <v>386</v>
      </c>
      <c r="AR143" s="314" t="s">
        <v>0</v>
      </c>
      <c r="AS143" s="314"/>
    </row>
    <row r="144" spans="1:45" x14ac:dyDescent="0.2">
      <c r="A144" s="306" t="s">
        <v>2292</v>
      </c>
      <c r="B144" s="50" t="s">
        <v>294</v>
      </c>
      <c r="C144" s="50" t="s">
        <v>295</v>
      </c>
      <c r="D144" s="50" t="s">
        <v>438</v>
      </c>
      <c r="E144" s="50" t="s">
        <v>297</v>
      </c>
      <c r="F144" s="50" t="s">
        <v>452</v>
      </c>
      <c r="G144" s="50" t="s">
        <v>463</v>
      </c>
      <c r="H144" s="50" t="s">
        <v>542</v>
      </c>
      <c r="I144" s="50" t="s">
        <v>470</v>
      </c>
      <c r="J144" s="50" t="s">
        <v>466</v>
      </c>
      <c r="K144" s="50" t="s">
        <v>182</v>
      </c>
      <c r="L144" s="307">
        <v>6.6303194953589246</v>
      </c>
      <c r="M144" s="308">
        <v>1.1000000000000001</v>
      </c>
      <c r="N144" s="307">
        <v>5.9575928350168343</v>
      </c>
      <c r="O144" s="306" t="s">
        <v>546</v>
      </c>
      <c r="Q144" s="50" t="s">
        <v>300</v>
      </c>
      <c r="R144" s="50" t="s">
        <v>542</v>
      </c>
      <c r="T144" s="308">
        <v>2.8</v>
      </c>
      <c r="U144" s="309">
        <v>30</v>
      </c>
      <c r="V144" s="310">
        <v>45200</v>
      </c>
      <c r="X144" s="50" t="s">
        <v>2899</v>
      </c>
      <c r="AD144" s="50" t="s">
        <v>360</v>
      </c>
      <c r="AF144" s="306"/>
      <c r="AG144" s="307">
        <v>5.537889669173249E-4</v>
      </c>
      <c r="AH144" s="307">
        <v>5.7672202725963921E-4</v>
      </c>
      <c r="AI144" s="307">
        <v>1.4921930932460996</v>
      </c>
      <c r="AJ144" s="306" t="s">
        <v>181</v>
      </c>
      <c r="AK144" s="307">
        <v>14.277987155182014</v>
      </c>
      <c r="AL144" s="307">
        <v>2.0548745988585382E-3</v>
      </c>
      <c r="AN144" s="312">
        <v>20</v>
      </c>
      <c r="AO144" s="313" t="s">
        <v>305</v>
      </c>
      <c r="AP144" s="313" t="s">
        <v>0</v>
      </c>
      <c r="AQ144" s="313" t="s">
        <v>386</v>
      </c>
      <c r="AR144" s="314" t="s">
        <v>0</v>
      </c>
      <c r="AS144" s="314"/>
    </row>
    <row r="145" spans="1:45" x14ac:dyDescent="0.2">
      <c r="A145" s="306" t="s">
        <v>2293</v>
      </c>
      <c r="B145" s="50" t="s">
        <v>308</v>
      </c>
      <c r="C145" s="50" t="s">
        <v>295</v>
      </c>
      <c r="D145" s="50" t="s">
        <v>438</v>
      </c>
      <c r="E145" s="50" t="s">
        <v>297</v>
      </c>
      <c r="F145" s="50" t="s">
        <v>452</v>
      </c>
      <c r="G145" s="50" t="s">
        <v>463</v>
      </c>
      <c r="H145" s="50" t="s">
        <v>542</v>
      </c>
      <c r="I145" s="50" t="s">
        <v>470</v>
      </c>
      <c r="J145" s="50" t="s">
        <v>466</v>
      </c>
      <c r="K145" s="50" t="s">
        <v>182</v>
      </c>
      <c r="L145" s="307">
        <v>11.949091648765654</v>
      </c>
      <c r="M145" s="308">
        <v>1.4</v>
      </c>
      <c r="N145" s="307">
        <v>10.736710778639798</v>
      </c>
      <c r="O145" s="306" t="s">
        <v>546</v>
      </c>
      <c r="Q145" s="50" t="s">
        <v>300</v>
      </c>
      <c r="R145" s="50" t="s">
        <v>542</v>
      </c>
      <c r="T145" s="308">
        <v>2.11</v>
      </c>
      <c r="U145" s="309">
        <v>30</v>
      </c>
      <c r="V145" s="310">
        <v>45931</v>
      </c>
      <c r="X145" s="50" t="s">
        <v>2899</v>
      </c>
      <c r="AD145" s="50" t="s">
        <v>360</v>
      </c>
      <c r="AF145" s="306"/>
      <c r="AG145" s="307">
        <v>9.9828733503656234E-4</v>
      </c>
      <c r="AH145" s="307">
        <v>1.0396276019270356E-3</v>
      </c>
      <c r="AI145" s="307">
        <v>3.5745073541078525</v>
      </c>
      <c r="AJ145" s="306" t="s">
        <v>181</v>
      </c>
      <c r="AK145" s="307">
        <v>-3.2121597386600445</v>
      </c>
      <c r="AL145" s="307">
        <v>3.7042184111173598E-3</v>
      </c>
      <c r="AN145" s="312">
        <v>20</v>
      </c>
      <c r="AO145" s="313" t="s">
        <v>305</v>
      </c>
      <c r="AP145" s="313" t="s">
        <v>0</v>
      </c>
      <c r="AQ145" s="313" t="s">
        <v>386</v>
      </c>
      <c r="AR145" s="314" t="s">
        <v>0</v>
      </c>
      <c r="AS145" s="314"/>
    </row>
    <row r="146" spans="1:45" x14ac:dyDescent="0.2">
      <c r="A146" s="306" t="s">
        <v>2294</v>
      </c>
      <c r="B146" s="50" t="s">
        <v>310</v>
      </c>
      <c r="C146" s="50" t="s">
        <v>295</v>
      </c>
      <c r="D146" s="50" t="s">
        <v>438</v>
      </c>
      <c r="E146" s="50" t="s">
        <v>297</v>
      </c>
      <c r="F146" s="50" t="s">
        <v>452</v>
      </c>
      <c r="G146" s="50" t="s">
        <v>463</v>
      </c>
      <c r="H146" s="50" t="s">
        <v>542</v>
      </c>
      <c r="I146" s="50" t="s">
        <v>470</v>
      </c>
      <c r="J146" s="50" t="s">
        <v>466</v>
      </c>
      <c r="K146" s="50" t="s">
        <v>182</v>
      </c>
      <c r="L146" s="307">
        <v>11.949091648765654</v>
      </c>
      <c r="M146" s="308">
        <v>1.4</v>
      </c>
      <c r="N146" s="307">
        <v>10.736710778639798</v>
      </c>
      <c r="O146" s="306" t="s">
        <v>546</v>
      </c>
      <c r="Q146" s="50" t="s">
        <v>300</v>
      </c>
      <c r="R146" s="50" t="s">
        <v>542</v>
      </c>
      <c r="T146" s="308">
        <v>2.11</v>
      </c>
      <c r="U146" s="309">
        <v>30</v>
      </c>
      <c r="V146" s="310">
        <v>45931</v>
      </c>
      <c r="X146" s="50" t="s">
        <v>2899</v>
      </c>
      <c r="AD146" s="50" t="s">
        <v>360</v>
      </c>
      <c r="AF146" s="306"/>
      <c r="AG146" s="307">
        <v>9.9828733503656234E-4</v>
      </c>
      <c r="AH146" s="307">
        <v>1.0396276019270356E-3</v>
      </c>
      <c r="AI146" s="307">
        <v>3.5745073541078525</v>
      </c>
      <c r="AJ146" s="306" t="s">
        <v>181</v>
      </c>
      <c r="AK146" s="307">
        <v>-3.2121597386600445</v>
      </c>
      <c r="AL146" s="307">
        <v>3.7042184111173598E-3</v>
      </c>
      <c r="AN146" s="312">
        <v>20</v>
      </c>
      <c r="AO146" s="313" t="s">
        <v>305</v>
      </c>
      <c r="AP146" s="313" t="s">
        <v>0</v>
      </c>
      <c r="AQ146" s="313" t="s">
        <v>386</v>
      </c>
      <c r="AR146" s="314" t="s">
        <v>0</v>
      </c>
      <c r="AS146" s="314"/>
    </row>
    <row r="147" spans="1:45" x14ac:dyDescent="0.2">
      <c r="A147" s="306" t="s">
        <v>2301</v>
      </c>
      <c r="B147" s="50" t="s">
        <v>294</v>
      </c>
      <c r="C147" s="50" t="s">
        <v>295</v>
      </c>
      <c r="D147" s="50" t="s">
        <v>438</v>
      </c>
      <c r="E147" s="50" t="s">
        <v>297</v>
      </c>
      <c r="F147" s="50" t="s">
        <v>452</v>
      </c>
      <c r="G147" s="50" t="s">
        <v>463</v>
      </c>
      <c r="H147" s="50" t="s">
        <v>542</v>
      </c>
      <c r="I147" s="50" t="s">
        <v>470</v>
      </c>
      <c r="J147" s="50" t="s">
        <v>471</v>
      </c>
      <c r="K147" s="50" t="s">
        <v>474</v>
      </c>
      <c r="L147" s="307">
        <v>7.9594070120132931</v>
      </c>
      <c r="M147" s="308">
        <v>0.8</v>
      </c>
      <c r="N147" s="307">
        <v>7.1518282367758177</v>
      </c>
      <c r="O147" s="306" t="s">
        <v>549</v>
      </c>
      <c r="Q147" s="50" t="s">
        <v>300</v>
      </c>
      <c r="R147" s="50" t="s">
        <v>542</v>
      </c>
      <c r="T147" s="308">
        <v>2.11</v>
      </c>
      <c r="U147" s="309">
        <v>30</v>
      </c>
      <c r="V147" s="310">
        <v>45200</v>
      </c>
      <c r="X147" s="50" t="s">
        <v>2899</v>
      </c>
      <c r="AD147" s="50" t="s">
        <v>360</v>
      </c>
      <c r="AF147" s="306"/>
      <c r="AG147" s="307">
        <v>6.6671176740074761E-4</v>
      </c>
      <c r="AH147" s="307">
        <v>6.9432109533272676E-4</v>
      </c>
      <c r="AI147" s="307">
        <v>2.3839350717283825</v>
      </c>
      <c r="AJ147" s="306" t="s">
        <v>181</v>
      </c>
      <c r="AK147" s="307">
        <v>3.0760304190323291</v>
      </c>
      <c r="AL147" s="307">
        <v>2.4738829363431642E-3</v>
      </c>
      <c r="AN147" s="312">
        <v>20</v>
      </c>
      <c r="AO147" s="313" t="s">
        <v>305</v>
      </c>
      <c r="AP147" s="313" t="s">
        <v>0</v>
      </c>
      <c r="AQ147" s="313" t="s">
        <v>386</v>
      </c>
      <c r="AR147" s="314" t="s">
        <v>0</v>
      </c>
      <c r="AS147" s="314"/>
    </row>
    <row r="148" spans="1:45" x14ac:dyDescent="0.2">
      <c r="A148" s="306" t="s">
        <v>2302</v>
      </c>
      <c r="B148" s="50" t="s">
        <v>308</v>
      </c>
      <c r="C148" s="50" t="s">
        <v>295</v>
      </c>
      <c r="D148" s="50" t="s">
        <v>438</v>
      </c>
      <c r="E148" s="50" t="s">
        <v>297</v>
      </c>
      <c r="F148" s="50" t="s">
        <v>452</v>
      </c>
      <c r="G148" s="50" t="s">
        <v>463</v>
      </c>
      <c r="H148" s="50" t="s">
        <v>542</v>
      </c>
      <c r="I148" s="50" t="s">
        <v>470</v>
      </c>
      <c r="J148" s="50" t="s">
        <v>471</v>
      </c>
      <c r="K148" s="50" t="s">
        <v>474</v>
      </c>
      <c r="L148" s="307">
        <v>16.577247491381783</v>
      </c>
      <c r="M148" s="308">
        <v>1.1000000000000001</v>
      </c>
      <c r="N148" s="307">
        <v>14.895283846892603</v>
      </c>
      <c r="O148" s="306" t="s">
        <v>549</v>
      </c>
      <c r="Q148" s="50" t="s">
        <v>300</v>
      </c>
      <c r="R148" s="50" t="s">
        <v>542</v>
      </c>
      <c r="T148" s="308">
        <v>2.11</v>
      </c>
      <c r="U148" s="309">
        <v>30</v>
      </c>
      <c r="V148" s="310">
        <v>45931</v>
      </c>
      <c r="X148" s="50" t="s">
        <v>2899</v>
      </c>
      <c r="AD148" s="50" t="s">
        <v>360</v>
      </c>
      <c r="AF148" s="306"/>
      <c r="AG148" s="307">
        <v>1.3849467982047458E-3</v>
      </c>
      <c r="AH148" s="307">
        <v>1.4422990937387702E-3</v>
      </c>
      <c r="AI148" s="307">
        <v>4.9589956132716795</v>
      </c>
      <c r="AJ148" s="306" t="s">
        <v>181</v>
      </c>
      <c r="AK148" s="307">
        <v>-6.7072453423692906</v>
      </c>
      <c r="AL148" s="307">
        <v>5.1389467223283596E-3</v>
      </c>
      <c r="AN148" s="312">
        <v>20</v>
      </c>
      <c r="AO148" s="313" t="s">
        <v>305</v>
      </c>
      <c r="AP148" s="313" t="s">
        <v>0</v>
      </c>
      <c r="AQ148" s="313" t="s">
        <v>386</v>
      </c>
      <c r="AR148" s="314" t="s">
        <v>0</v>
      </c>
      <c r="AS148" s="314"/>
    </row>
    <row r="149" spans="1:45" x14ac:dyDescent="0.2">
      <c r="A149" s="306" t="s">
        <v>2303</v>
      </c>
      <c r="B149" s="50" t="s">
        <v>310</v>
      </c>
      <c r="C149" s="50" t="s">
        <v>295</v>
      </c>
      <c r="D149" s="50" t="s">
        <v>438</v>
      </c>
      <c r="E149" s="50" t="s">
        <v>297</v>
      </c>
      <c r="F149" s="50" t="s">
        <v>452</v>
      </c>
      <c r="G149" s="50" t="s">
        <v>463</v>
      </c>
      <c r="H149" s="50" t="s">
        <v>542</v>
      </c>
      <c r="I149" s="50" t="s">
        <v>470</v>
      </c>
      <c r="J149" s="50" t="s">
        <v>471</v>
      </c>
      <c r="K149" s="50" t="s">
        <v>474</v>
      </c>
      <c r="L149" s="307">
        <v>16.577247491381783</v>
      </c>
      <c r="M149" s="308">
        <v>1.1000000000000001</v>
      </c>
      <c r="N149" s="307">
        <v>14.895283846892603</v>
      </c>
      <c r="O149" s="306" t="s">
        <v>549</v>
      </c>
      <c r="Q149" s="50" t="s">
        <v>300</v>
      </c>
      <c r="R149" s="50" t="s">
        <v>542</v>
      </c>
      <c r="T149" s="308">
        <v>2.11</v>
      </c>
      <c r="U149" s="309">
        <v>30</v>
      </c>
      <c r="V149" s="310">
        <v>45931</v>
      </c>
      <c r="X149" s="50" t="s">
        <v>2899</v>
      </c>
      <c r="AD149" s="50" t="s">
        <v>360</v>
      </c>
      <c r="AF149" s="306"/>
      <c r="AG149" s="307">
        <v>1.3849467982047458E-3</v>
      </c>
      <c r="AH149" s="307">
        <v>1.4422990937387702E-3</v>
      </c>
      <c r="AI149" s="307">
        <v>4.9589956132716795</v>
      </c>
      <c r="AJ149" s="306" t="s">
        <v>181</v>
      </c>
      <c r="AK149" s="307">
        <v>-6.7072453423692906</v>
      </c>
      <c r="AL149" s="307">
        <v>5.1389467223283596E-3</v>
      </c>
      <c r="AN149" s="312">
        <v>20</v>
      </c>
      <c r="AO149" s="313" t="s">
        <v>305</v>
      </c>
      <c r="AP149" s="313" t="s">
        <v>0</v>
      </c>
      <c r="AQ149" s="313" t="s">
        <v>386</v>
      </c>
      <c r="AR149" s="314" t="s">
        <v>0</v>
      </c>
      <c r="AS149" s="314"/>
    </row>
    <row r="150" spans="1:45" x14ac:dyDescent="0.2">
      <c r="A150" s="306" t="s">
        <v>2304</v>
      </c>
      <c r="B150" s="50" t="s">
        <v>294</v>
      </c>
      <c r="C150" s="50" t="s">
        <v>295</v>
      </c>
      <c r="D150" s="50" t="s">
        <v>438</v>
      </c>
      <c r="E150" s="50" t="s">
        <v>297</v>
      </c>
      <c r="F150" s="50" t="s">
        <v>452</v>
      </c>
      <c r="G150" s="50" t="s">
        <v>463</v>
      </c>
      <c r="H150" s="50" t="s">
        <v>542</v>
      </c>
      <c r="I150" s="50" t="s">
        <v>470</v>
      </c>
      <c r="J150" s="50" t="s">
        <v>466</v>
      </c>
      <c r="K150" s="50" t="s">
        <v>474</v>
      </c>
      <c r="L150" s="307">
        <v>7.7537027257789521</v>
      </c>
      <c r="M150" s="308">
        <v>1.1000000000000001</v>
      </c>
      <c r="N150" s="307">
        <v>6.9669951555555558</v>
      </c>
      <c r="O150" s="306" t="s">
        <v>550</v>
      </c>
      <c r="Q150" s="50" t="s">
        <v>300</v>
      </c>
      <c r="R150" s="50" t="s">
        <v>542</v>
      </c>
      <c r="T150" s="308">
        <v>2.8</v>
      </c>
      <c r="U150" s="309">
        <v>30</v>
      </c>
      <c r="V150" s="310">
        <v>45200</v>
      </c>
      <c r="X150" s="50" t="s">
        <v>2899</v>
      </c>
      <c r="AD150" s="50" t="s">
        <v>360</v>
      </c>
      <c r="AF150" s="306"/>
      <c r="AG150" s="307">
        <v>6.4806278837719938E-4</v>
      </c>
      <c r="AH150" s="307">
        <v>6.7489983988834221E-4</v>
      </c>
      <c r="AI150" s="307">
        <v>1.7462153899332455</v>
      </c>
      <c r="AJ150" s="306" t="s">
        <v>181</v>
      </c>
      <c r="AK150" s="307">
        <v>9.9216334985849883</v>
      </c>
      <c r="AL150" s="307">
        <v>2.4046845312116014E-3</v>
      </c>
      <c r="AN150" s="312">
        <v>20</v>
      </c>
      <c r="AO150" s="313" t="s">
        <v>305</v>
      </c>
      <c r="AP150" s="313" t="s">
        <v>0</v>
      </c>
      <c r="AQ150" s="313" t="s">
        <v>386</v>
      </c>
      <c r="AR150" s="314" t="s">
        <v>0</v>
      </c>
      <c r="AS150" s="314"/>
    </row>
    <row r="151" spans="1:45" x14ac:dyDescent="0.2">
      <c r="A151" s="306" t="s">
        <v>2305</v>
      </c>
      <c r="B151" s="50" t="s">
        <v>308</v>
      </c>
      <c r="C151" s="50" t="s">
        <v>295</v>
      </c>
      <c r="D151" s="50" t="s">
        <v>438</v>
      </c>
      <c r="E151" s="50" t="s">
        <v>297</v>
      </c>
      <c r="F151" s="50" t="s">
        <v>452</v>
      </c>
      <c r="G151" s="50" t="s">
        <v>463</v>
      </c>
      <c r="H151" s="50" t="s">
        <v>542</v>
      </c>
      <c r="I151" s="50" t="s">
        <v>470</v>
      </c>
      <c r="J151" s="50" t="s">
        <v>466</v>
      </c>
      <c r="K151" s="50" t="s">
        <v>474</v>
      </c>
      <c r="L151" s="307">
        <v>21.146240465510989</v>
      </c>
      <c r="M151" s="308">
        <v>1.4</v>
      </c>
      <c r="N151" s="307">
        <v>19.000696840183188</v>
      </c>
      <c r="O151" s="306" t="s">
        <v>550</v>
      </c>
      <c r="Q151" s="50" t="s">
        <v>300</v>
      </c>
      <c r="R151" s="50" t="s">
        <v>542</v>
      </c>
      <c r="T151" s="308">
        <v>2.11</v>
      </c>
      <c r="U151" s="309">
        <v>30</v>
      </c>
      <c r="V151" s="310">
        <v>45931</v>
      </c>
      <c r="X151" s="50" t="s">
        <v>2899</v>
      </c>
      <c r="AD151" s="50" t="s">
        <v>360</v>
      </c>
      <c r="AF151" s="306"/>
      <c r="AG151" s="307">
        <v>1.7666634971820602E-3</v>
      </c>
      <c r="AH151" s="307">
        <v>1.839823135610698E-3</v>
      </c>
      <c r="AI151" s="307">
        <v>6.325785614298999</v>
      </c>
      <c r="AJ151" s="306" t="s">
        <v>181</v>
      </c>
      <c r="AK151" s="307">
        <v>-8.6569644985237595</v>
      </c>
      <c r="AL151" s="307">
        <v>6.5553345443084164E-3</v>
      </c>
      <c r="AN151" s="312">
        <v>20</v>
      </c>
      <c r="AO151" s="313" t="s">
        <v>305</v>
      </c>
      <c r="AP151" s="313" t="s">
        <v>0</v>
      </c>
      <c r="AQ151" s="313" t="s">
        <v>386</v>
      </c>
      <c r="AR151" s="314" t="s">
        <v>0</v>
      </c>
      <c r="AS151" s="314"/>
    </row>
    <row r="152" spans="1:45" x14ac:dyDescent="0.2">
      <c r="A152" s="306" t="s">
        <v>2306</v>
      </c>
      <c r="B152" s="50" t="s">
        <v>310</v>
      </c>
      <c r="C152" s="50" t="s">
        <v>295</v>
      </c>
      <c r="D152" s="50" t="s">
        <v>438</v>
      </c>
      <c r="E152" s="50" t="s">
        <v>297</v>
      </c>
      <c r="F152" s="50" t="s">
        <v>452</v>
      </c>
      <c r="G152" s="50" t="s">
        <v>463</v>
      </c>
      <c r="H152" s="50" t="s">
        <v>542</v>
      </c>
      <c r="I152" s="50" t="s">
        <v>470</v>
      </c>
      <c r="J152" s="50" t="s">
        <v>466</v>
      </c>
      <c r="K152" s="50" t="s">
        <v>474</v>
      </c>
      <c r="L152" s="307">
        <v>21.146240465510989</v>
      </c>
      <c r="M152" s="308">
        <v>1.4</v>
      </c>
      <c r="N152" s="307">
        <v>19.000696840183188</v>
      </c>
      <c r="O152" s="306" t="s">
        <v>550</v>
      </c>
      <c r="Q152" s="50" t="s">
        <v>300</v>
      </c>
      <c r="R152" s="50" t="s">
        <v>542</v>
      </c>
      <c r="T152" s="308">
        <v>2.11</v>
      </c>
      <c r="U152" s="309">
        <v>30</v>
      </c>
      <c r="V152" s="310">
        <v>45931</v>
      </c>
      <c r="X152" s="50" t="s">
        <v>2899</v>
      </c>
      <c r="AD152" s="50" t="s">
        <v>360</v>
      </c>
      <c r="AF152" s="306"/>
      <c r="AG152" s="307">
        <v>1.7666634971820602E-3</v>
      </c>
      <c r="AH152" s="307">
        <v>1.839823135610698E-3</v>
      </c>
      <c r="AI152" s="307">
        <v>6.325785614298999</v>
      </c>
      <c r="AJ152" s="306" t="s">
        <v>181</v>
      </c>
      <c r="AK152" s="307">
        <v>-8.6569644985237595</v>
      </c>
      <c r="AL152" s="307">
        <v>6.5553345443084164E-3</v>
      </c>
      <c r="AN152" s="312">
        <v>20</v>
      </c>
      <c r="AO152" s="313" t="s">
        <v>305</v>
      </c>
      <c r="AP152" s="313" t="s">
        <v>0</v>
      </c>
      <c r="AQ152" s="313" t="s">
        <v>386</v>
      </c>
      <c r="AR152" s="314" t="s">
        <v>0</v>
      </c>
      <c r="AS152" s="314"/>
    </row>
    <row r="153" spans="1:45" x14ac:dyDescent="0.2">
      <c r="A153" s="306" t="s">
        <v>2334</v>
      </c>
      <c r="B153" s="50" t="s">
        <v>294</v>
      </c>
      <c r="C153" s="50" t="s">
        <v>295</v>
      </c>
      <c r="D153" s="50" t="s">
        <v>438</v>
      </c>
      <c r="E153" s="50" t="s">
        <v>297</v>
      </c>
      <c r="F153" s="50" t="s">
        <v>452</v>
      </c>
      <c r="G153" s="50" t="s">
        <v>463</v>
      </c>
      <c r="H153" s="50" t="s">
        <v>560</v>
      </c>
      <c r="I153" s="50" t="s">
        <v>470</v>
      </c>
      <c r="J153" s="50" t="s">
        <v>471</v>
      </c>
      <c r="K153" s="50" t="s">
        <v>182</v>
      </c>
      <c r="L153" s="307">
        <v>3.52</v>
      </c>
      <c r="M153" s="308">
        <v>0.8</v>
      </c>
      <c r="N153" s="307">
        <v>3.14</v>
      </c>
      <c r="O153" s="306" t="s">
        <v>564</v>
      </c>
      <c r="Q153" s="50" t="s">
        <v>300</v>
      </c>
      <c r="R153" s="50" t="s">
        <v>560</v>
      </c>
      <c r="T153" s="308">
        <v>1.67</v>
      </c>
      <c r="U153" s="309">
        <v>30</v>
      </c>
      <c r="V153" s="310">
        <v>45200</v>
      </c>
      <c r="X153" s="50" t="s">
        <v>2899</v>
      </c>
      <c r="AD153" s="50" t="s">
        <v>360</v>
      </c>
      <c r="AF153" s="306"/>
      <c r="AG153" s="307">
        <v>1.3550000000000001E-3</v>
      </c>
      <c r="AH153" s="307">
        <v>0</v>
      </c>
      <c r="AI153" s="307">
        <v>1.64</v>
      </c>
      <c r="AJ153" s="306" t="s">
        <v>181</v>
      </c>
      <c r="AK153" s="307">
        <v>8.7100000000000009</v>
      </c>
      <c r="AL153" s="307">
        <v>1E-3</v>
      </c>
      <c r="AN153" s="312">
        <v>20</v>
      </c>
      <c r="AO153" s="313" t="s">
        <v>305</v>
      </c>
      <c r="AP153" s="313" t="s">
        <v>0</v>
      </c>
      <c r="AQ153" s="313" t="s">
        <v>386</v>
      </c>
      <c r="AR153" s="314" t="s">
        <v>0</v>
      </c>
      <c r="AS153" s="314"/>
    </row>
    <row r="154" spans="1:45" x14ac:dyDescent="0.2">
      <c r="A154" s="306" t="s">
        <v>2335</v>
      </c>
      <c r="B154" s="50" t="s">
        <v>294</v>
      </c>
      <c r="C154" s="50" t="s">
        <v>295</v>
      </c>
      <c r="D154" s="50" t="s">
        <v>438</v>
      </c>
      <c r="E154" s="50" t="s">
        <v>297</v>
      </c>
      <c r="F154" s="50" t="s">
        <v>452</v>
      </c>
      <c r="G154" s="50" t="s">
        <v>463</v>
      </c>
      <c r="H154" s="50" t="s">
        <v>560</v>
      </c>
      <c r="I154" s="50" t="s">
        <v>470</v>
      </c>
      <c r="J154" s="50" t="s">
        <v>466</v>
      </c>
      <c r="K154" s="50" t="s">
        <v>182</v>
      </c>
      <c r="L154" s="307">
        <v>3.95</v>
      </c>
      <c r="M154" s="308">
        <v>1.1000000000000001</v>
      </c>
      <c r="N154" s="307">
        <v>3.53</v>
      </c>
      <c r="O154" s="306" t="s">
        <v>565</v>
      </c>
      <c r="Q154" s="50" t="s">
        <v>300</v>
      </c>
      <c r="R154" s="50" t="s">
        <v>560</v>
      </c>
      <c r="T154" s="308">
        <v>1.85</v>
      </c>
      <c r="U154" s="309">
        <v>30</v>
      </c>
      <c r="V154" s="310">
        <v>45200</v>
      </c>
      <c r="X154" s="50" t="s">
        <v>2899</v>
      </c>
      <c r="AD154" s="50" t="s">
        <v>360</v>
      </c>
      <c r="AF154" s="306"/>
      <c r="AG154" s="307">
        <v>1.523E-3</v>
      </c>
      <c r="AH154" s="307">
        <v>0</v>
      </c>
      <c r="AI154" s="307">
        <v>1.66</v>
      </c>
      <c r="AJ154" s="306" t="s">
        <v>181</v>
      </c>
      <c r="AK154" s="307">
        <v>8.2899999999999991</v>
      </c>
      <c r="AL154" s="307">
        <v>1.3333333333333333E-3</v>
      </c>
      <c r="AN154" s="312">
        <v>20</v>
      </c>
      <c r="AO154" s="313" t="s">
        <v>305</v>
      </c>
      <c r="AP154" s="313" t="s">
        <v>0</v>
      </c>
      <c r="AQ154" s="313" t="s">
        <v>386</v>
      </c>
      <c r="AR154" s="314" t="s">
        <v>0</v>
      </c>
      <c r="AS154" s="314"/>
    </row>
    <row r="155" spans="1:45" x14ac:dyDescent="0.2">
      <c r="A155" s="306" t="s">
        <v>2339</v>
      </c>
      <c r="B155" s="50" t="s">
        <v>294</v>
      </c>
      <c r="C155" s="50" t="s">
        <v>295</v>
      </c>
      <c r="D155" s="50" t="s">
        <v>438</v>
      </c>
      <c r="E155" s="50" t="s">
        <v>297</v>
      </c>
      <c r="F155" s="50" t="s">
        <v>452</v>
      </c>
      <c r="G155" s="50" t="s">
        <v>463</v>
      </c>
      <c r="H155" s="50" t="s">
        <v>560</v>
      </c>
      <c r="I155" s="50" t="s">
        <v>470</v>
      </c>
      <c r="J155" s="50" t="s">
        <v>471</v>
      </c>
      <c r="K155" s="50" t="s">
        <v>474</v>
      </c>
      <c r="L155" s="307">
        <v>4.5599999999999996</v>
      </c>
      <c r="M155" s="308">
        <v>0.8</v>
      </c>
      <c r="N155" s="307">
        <v>4.08</v>
      </c>
      <c r="O155" s="306" t="s">
        <v>569</v>
      </c>
      <c r="Q155" s="50" t="s">
        <v>300</v>
      </c>
      <c r="R155" s="50" t="s">
        <v>560</v>
      </c>
      <c r="T155" s="308">
        <v>1.67</v>
      </c>
      <c r="U155" s="309">
        <v>30</v>
      </c>
      <c r="V155" s="310">
        <v>45200</v>
      </c>
      <c r="X155" s="50" t="s">
        <v>2899</v>
      </c>
      <c r="AD155" s="50" t="s">
        <v>360</v>
      </c>
      <c r="AF155" s="306"/>
      <c r="AG155" s="307">
        <v>1.758E-3</v>
      </c>
      <c r="AH155" s="307">
        <v>0</v>
      </c>
      <c r="AI155" s="307">
        <v>2.12</v>
      </c>
      <c r="AJ155" s="306" t="s">
        <v>181</v>
      </c>
      <c r="AK155" s="307">
        <v>2.06</v>
      </c>
      <c r="AL155" s="307">
        <v>1.3333333333333333E-3</v>
      </c>
      <c r="AN155" s="312">
        <v>20</v>
      </c>
      <c r="AO155" s="313" t="s">
        <v>305</v>
      </c>
      <c r="AP155" s="313" t="s">
        <v>0</v>
      </c>
      <c r="AQ155" s="313" t="s">
        <v>386</v>
      </c>
      <c r="AR155" s="314" t="s">
        <v>0</v>
      </c>
      <c r="AS155" s="314"/>
    </row>
    <row r="156" spans="1:45" x14ac:dyDescent="0.2">
      <c r="A156" s="306" t="s">
        <v>2340</v>
      </c>
      <c r="B156" s="50" t="s">
        <v>294</v>
      </c>
      <c r="C156" s="50" t="s">
        <v>295</v>
      </c>
      <c r="D156" s="50" t="s">
        <v>438</v>
      </c>
      <c r="E156" s="50" t="s">
        <v>297</v>
      </c>
      <c r="F156" s="50" t="s">
        <v>452</v>
      </c>
      <c r="G156" s="50" t="s">
        <v>463</v>
      </c>
      <c r="H156" s="50" t="s">
        <v>560</v>
      </c>
      <c r="I156" s="50" t="s">
        <v>470</v>
      </c>
      <c r="J156" s="50" t="s">
        <v>466</v>
      </c>
      <c r="K156" s="50" t="s">
        <v>474</v>
      </c>
      <c r="L156" s="307">
        <v>5.13</v>
      </c>
      <c r="M156" s="308">
        <v>1.1000000000000001</v>
      </c>
      <c r="N156" s="307">
        <v>4.58</v>
      </c>
      <c r="O156" s="306" t="s">
        <v>570</v>
      </c>
      <c r="Q156" s="50" t="s">
        <v>300</v>
      </c>
      <c r="R156" s="50" t="s">
        <v>560</v>
      </c>
      <c r="T156" s="308">
        <v>1.85</v>
      </c>
      <c r="U156" s="309">
        <v>30</v>
      </c>
      <c r="V156" s="310">
        <v>45200</v>
      </c>
      <c r="X156" s="50" t="s">
        <v>2899</v>
      </c>
      <c r="AD156" s="50" t="s">
        <v>360</v>
      </c>
      <c r="AF156" s="306"/>
      <c r="AG156" s="307">
        <v>1.977E-3</v>
      </c>
      <c r="AH156" s="307">
        <v>0</v>
      </c>
      <c r="AI156" s="307">
        <v>2.15</v>
      </c>
      <c r="AJ156" s="306" t="s">
        <v>181</v>
      </c>
      <c r="AK156" s="307">
        <v>1.73</v>
      </c>
      <c r="AL156" s="307">
        <v>1.6666666666666668E-3</v>
      </c>
      <c r="AN156" s="312">
        <v>20</v>
      </c>
      <c r="AO156" s="313" t="s">
        <v>305</v>
      </c>
      <c r="AP156" s="313" t="s">
        <v>0</v>
      </c>
      <c r="AQ156" s="313" t="s">
        <v>386</v>
      </c>
      <c r="AR156" s="314" t="s">
        <v>0</v>
      </c>
      <c r="AS156" s="314"/>
    </row>
    <row r="157" spans="1:45" x14ac:dyDescent="0.2">
      <c r="A157" s="306" t="s">
        <v>2344</v>
      </c>
      <c r="B157" s="50" t="s">
        <v>308</v>
      </c>
      <c r="C157" s="50" t="s">
        <v>295</v>
      </c>
      <c r="D157" s="50" t="s">
        <v>438</v>
      </c>
      <c r="E157" s="50" t="s">
        <v>297</v>
      </c>
      <c r="F157" s="50" t="s">
        <v>452</v>
      </c>
      <c r="G157" s="50" t="s">
        <v>463</v>
      </c>
      <c r="H157" s="50" t="s">
        <v>560</v>
      </c>
      <c r="I157" s="50" t="s">
        <v>470</v>
      </c>
      <c r="J157" s="50" t="s">
        <v>471</v>
      </c>
      <c r="K157" s="50" t="s">
        <v>182</v>
      </c>
      <c r="L157" s="307">
        <v>5.1224583504977854</v>
      </c>
      <c r="M157" s="308">
        <v>1.1000000000000001</v>
      </c>
      <c r="N157" s="307">
        <v>4.5762999999999998</v>
      </c>
      <c r="O157" s="306" t="s">
        <v>564</v>
      </c>
      <c r="Q157" s="50" t="s">
        <v>300</v>
      </c>
      <c r="R157" s="50" t="s">
        <v>560</v>
      </c>
      <c r="T157" s="308">
        <v>2.11</v>
      </c>
      <c r="U157" s="309">
        <v>30</v>
      </c>
      <c r="V157" s="310">
        <v>45931</v>
      </c>
      <c r="X157" s="50" t="s">
        <v>2899</v>
      </c>
      <c r="AD157" s="50" t="s">
        <v>304</v>
      </c>
      <c r="AF157" s="306" t="s">
        <v>2900</v>
      </c>
      <c r="AG157" s="307">
        <v>5.8805701817938206E-4</v>
      </c>
      <c r="AH157" s="307">
        <v>6.1399636706487091E-4</v>
      </c>
      <c r="AI157" s="307">
        <v>1.6274034623946021</v>
      </c>
      <c r="AJ157" s="306" t="s">
        <v>181</v>
      </c>
      <c r="AK157" s="307">
        <v>8.8167626908491528</v>
      </c>
      <c r="AL157" s="307">
        <v>1.5879620886543129E-3</v>
      </c>
      <c r="AN157" s="312">
        <v>20</v>
      </c>
      <c r="AO157" s="313" t="s">
        <v>305</v>
      </c>
      <c r="AP157" s="313" t="s">
        <v>0</v>
      </c>
      <c r="AQ157" s="313" t="s">
        <v>386</v>
      </c>
      <c r="AR157" s="314" t="s">
        <v>0</v>
      </c>
      <c r="AS157" s="314"/>
    </row>
    <row r="158" spans="1:45" x14ac:dyDescent="0.2">
      <c r="A158" s="306" t="s">
        <v>2345</v>
      </c>
      <c r="B158" s="50" t="s">
        <v>308</v>
      </c>
      <c r="C158" s="50" t="s">
        <v>295</v>
      </c>
      <c r="D158" s="50" t="s">
        <v>438</v>
      </c>
      <c r="E158" s="50" t="s">
        <v>297</v>
      </c>
      <c r="F158" s="50" t="s">
        <v>452</v>
      </c>
      <c r="G158" s="50" t="s">
        <v>463</v>
      </c>
      <c r="H158" s="50" t="s">
        <v>560</v>
      </c>
      <c r="I158" s="50" t="s">
        <v>470</v>
      </c>
      <c r="J158" s="50" t="s">
        <v>466</v>
      </c>
      <c r="K158" s="50" t="s">
        <v>182</v>
      </c>
      <c r="L158" s="307">
        <v>5.7713426250828368</v>
      </c>
      <c r="M158" s="308">
        <v>1.4</v>
      </c>
      <c r="N158" s="307">
        <v>5.1560000000000006</v>
      </c>
      <c r="O158" s="306" t="s">
        <v>565</v>
      </c>
      <c r="Q158" s="50" t="s">
        <v>300</v>
      </c>
      <c r="R158" s="50" t="s">
        <v>560</v>
      </c>
      <c r="T158" s="308">
        <v>2.11</v>
      </c>
      <c r="U158" s="309">
        <v>30</v>
      </c>
      <c r="V158" s="310">
        <v>45931</v>
      </c>
      <c r="X158" s="50" t="s">
        <v>2899</v>
      </c>
      <c r="AD158" s="50" t="s">
        <v>304</v>
      </c>
      <c r="AF158" s="306" t="s">
        <v>2900</v>
      </c>
      <c r="AG158" s="307">
        <v>6.6254878083449385E-4</v>
      </c>
      <c r="AH158" s="307">
        <v>6.9177398085494286E-4</v>
      </c>
      <c r="AI158" s="307">
        <v>1.8335537993808473</v>
      </c>
      <c r="AJ158" s="306" t="s">
        <v>181</v>
      </c>
      <c r="AK158" s="307">
        <v>5.5334736878096171</v>
      </c>
      <c r="AL158" s="307">
        <v>1.7891162137756791E-3</v>
      </c>
      <c r="AN158" s="312">
        <v>20</v>
      </c>
      <c r="AO158" s="313" t="s">
        <v>305</v>
      </c>
      <c r="AP158" s="313" t="s">
        <v>0</v>
      </c>
      <c r="AQ158" s="313" t="s">
        <v>386</v>
      </c>
      <c r="AR158" s="314" t="s">
        <v>0</v>
      </c>
      <c r="AS158" s="314"/>
    </row>
    <row r="159" spans="1:45" x14ac:dyDescent="0.2">
      <c r="A159" s="306" t="s">
        <v>2349</v>
      </c>
      <c r="B159" s="50" t="s">
        <v>308</v>
      </c>
      <c r="C159" s="50" t="s">
        <v>295</v>
      </c>
      <c r="D159" s="50" t="s">
        <v>438</v>
      </c>
      <c r="E159" s="50" t="s">
        <v>297</v>
      </c>
      <c r="F159" s="50" t="s">
        <v>452</v>
      </c>
      <c r="G159" s="50" t="s">
        <v>463</v>
      </c>
      <c r="H159" s="50" t="s">
        <v>560</v>
      </c>
      <c r="I159" s="50" t="s">
        <v>470</v>
      </c>
      <c r="J159" s="50" t="s">
        <v>471</v>
      </c>
      <c r="K159" s="50" t="s">
        <v>474</v>
      </c>
      <c r="L159" s="307">
        <v>6.4653365016443871</v>
      </c>
      <c r="M159" s="308">
        <v>1.1000000000000001</v>
      </c>
      <c r="N159" s="307">
        <v>5.7759999999999998</v>
      </c>
      <c r="O159" s="306" t="s">
        <v>569</v>
      </c>
      <c r="Q159" s="50" t="s">
        <v>300</v>
      </c>
      <c r="R159" s="50" t="s">
        <v>560</v>
      </c>
      <c r="T159" s="308">
        <v>2.11</v>
      </c>
      <c r="U159" s="309">
        <v>30</v>
      </c>
      <c r="V159" s="310">
        <v>45931</v>
      </c>
      <c r="X159" s="50" t="s">
        <v>2899</v>
      </c>
      <c r="AD159" s="50" t="s">
        <v>304</v>
      </c>
      <c r="AF159" s="306" t="s">
        <v>2900</v>
      </c>
      <c r="AG159" s="307">
        <v>7.4221911522498755E-4</v>
      </c>
      <c r="AH159" s="307">
        <v>7.7495859453416394E-4</v>
      </c>
      <c r="AI159" s="307">
        <v>2.054035443216403</v>
      </c>
      <c r="AJ159" s="306" t="s">
        <v>181</v>
      </c>
      <c r="AK159" s="307">
        <v>2.7512963831208785</v>
      </c>
      <c r="AL159" s="307">
        <v>2.0042543155097594E-3</v>
      </c>
      <c r="AN159" s="312">
        <v>20</v>
      </c>
      <c r="AO159" s="313" t="s">
        <v>305</v>
      </c>
      <c r="AP159" s="313" t="s">
        <v>0</v>
      </c>
      <c r="AQ159" s="313" t="s">
        <v>386</v>
      </c>
      <c r="AR159" s="314" t="s">
        <v>0</v>
      </c>
      <c r="AS159" s="314"/>
    </row>
    <row r="160" spans="1:45" x14ac:dyDescent="0.2">
      <c r="A160" s="306" t="s">
        <v>2350</v>
      </c>
      <c r="B160" s="50" t="s">
        <v>308</v>
      </c>
      <c r="C160" s="50" t="s">
        <v>295</v>
      </c>
      <c r="D160" s="50" t="s">
        <v>438</v>
      </c>
      <c r="E160" s="50" t="s">
        <v>297</v>
      </c>
      <c r="F160" s="50" t="s">
        <v>452</v>
      </c>
      <c r="G160" s="50" t="s">
        <v>463</v>
      </c>
      <c r="H160" s="50" t="s">
        <v>560</v>
      </c>
      <c r="I160" s="50" t="s">
        <v>470</v>
      </c>
      <c r="J160" s="50" t="s">
        <v>466</v>
      </c>
      <c r="K160" s="50" t="s">
        <v>474</v>
      </c>
      <c r="L160" s="307">
        <v>7.2851447519567749</v>
      </c>
      <c r="M160" s="308">
        <v>1.4</v>
      </c>
      <c r="N160" s="307">
        <v>6.5084</v>
      </c>
      <c r="O160" s="50" t="s">
        <v>570</v>
      </c>
      <c r="Q160" s="50" t="s">
        <v>300</v>
      </c>
      <c r="R160" s="50" t="s">
        <v>560</v>
      </c>
      <c r="T160" s="308">
        <v>2.11</v>
      </c>
      <c r="U160" s="309">
        <v>30</v>
      </c>
      <c r="V160" s="310">
        <v>45931</v>
      </c>
      <c r="X160" s="50" t="s">
        <v>2899</v>
      </c>
      <c r="AD160" s="50" t="s">
        <v>304</v>
      </c>
      <c r="AF160" s="306" t="s">
        <v>2900</v>
      </c>
      <c r="AG160" s="307">
        <v>8.3633291023724199E-4</v>
      </c>
      <c r="AH160" s="307">
        <v>8.7322377366103748E-4</v>
      </c>
      <c r="AI160" s="307">
        <v>2.3144882753860165</v>
      </c>
      <c r="AJ160" s="50" t="s">
        <v>181</v>
      </c>
      <c r="AK160" s="307">
        <v>0.14766125739478794</v>
      </c>
      <c r="AL160" s="307">
        <v>2.2583948731066E-3</v>
      </c>
      <c r="AN160" s="312">
        <v>20</v>
      </c>
      <c r="AO160" s="313" t="s">
        <v>305</v>
      </c>
      <c r="AP160" s="313" t="s">
        <v>0</v>
      </c>
      <c r="AQ160" s="313" t="s">
        <v>386</v>
      </c>
      <c r="AR160" s="314" t="s">
        <v>0</v>
      </c>
      <c r="AS160" s="314"/>
    </row>
    <row r="161" spans="1:45" x14ac:dyDescent="0.2">
      <c r="A161" s="306" t="s">
        <v>2354</v>
      </c>
      <c r="B161" s="50" t="s">
        <v>310</v>
      </c>
      <c r="C161" s="50" t="s">
        <v>295</v>
      </c>
      <c r="D161" s="50" t="s">
        <v>438</v>
      </c>
      <c r="E161" s="50" t="s">
        <v>297</v>
      </c>
      <c r="F161" s="50" t="s">
        <v>452</v>
      </c>
      <c r="G161" s="50" t="s">
        <v>463</v>
      </c>
      <c r="H161" s="50" t="s">
        <v>560</v>
      </c>
      <c r="I161" s="50" t="s">
        <v>470</v>
      </c>
      <c r="J161" s="50" t="s">
        <v>471</v>
      </c>
      <c r="K161" s="50" t="s">
        <v>182</v>
      </c>
      <c r="L161" s="307">
        <v>5.1224583504977854</v>
      </c>
      <c r="M161" s="308">
        <v>1.1000000000000001</v>
      </c>
      <c r="N161" s="307">
        <v>4.5762999999999998</v>
      </c>
      <c r="O161" s="50" t="s">
        <v>564</v>
      </c>
      <c r="Q161" s="50" t="s">
        <v>300</v>
      </c>
      <c r="R161" s="50" t="s">
        <v>560</v>
      </c>
      <c r="T161" s="308">
        <v>2.11</v>
      </c>
      <c r="U161" s="309">
        <v>30</v>
      </c>
      <c r="V161" s="310">
        <v>45931</v>
      </c>
      <c r="X161" s="50" t="s">
        <v>2899</v>
      </c>
      <c r="AD161" s="50" t="s">
        <v>304</v>
      </c>
      <c r="AF161" s="306" t="s">
        <v>2900</v>
      </c>
      <c r="AG161" s="307">
        <v>5.8805701817938206E-4</v>
      </c>
      <c r="AH161" s="307">
        <v>6.1399636706487091E-4</v>
      </c>
      <c r="AI161" s="307">
        <v>1.6274034623946021</v>
      </c>
      <c r="AJ161" s="306" t="s">
        <v>181</v>
      </c>
      <c r="AK161" s="307">
        <v>8.8167626908491528</v>
      </c>
      <c r="AL161" s="307">
        <v>1.5879620886543129E-3</v>
      </c>
      <c r="AN161" s="312">
        <v>20</v>
      </c>
      <c r="AO161" s="313" t="s">
        <v>305</v>
      </c>
      <c r="AP161" s="313" t="s">
        <v>0</v>
      </c>
      <c r="AQ161" s="313" t="s">
        <v>386</v>
      </c>
      <c r="AR161" s="314" t="s">
        <v>0</v>
      </c>
      <c r="AS161" s="314"/>
    </row>
    <row r="162" spans="1:45" x14ac:dyDescent="0.2">
      <c r="A162" s="306" t="s">
        <v>2355</v>
      </c>
      <c r="B162" s="50" t="s">
        <v>310</v>
      </c>
      <c r="C162" s="50" t="s">
        <v>295</v>
      </c>
      <c r="D162" s="50" t="s">
        <v>438</v>
      </c>
      <c r="E162" s="50" t="s">
        <v>297</v>
      </c>
      <c r="F162" s="50" t="s">
        <v>452</v>
      </c>
      <c r="G162" s="50" t="s">
        <v>463</v>
      </c>
      <c r="H162" s="50" t="s">
        <v>560</v>
      </c>
      <c r="I162" s="50" t="s">
        <v>470</v>
      </c>
      <c r="J162" s="50" t="s">
        <v>466</v>
      </c>
      <c r="K162" s="50" t="s">
        <v>182</v>
      </c>
      <c r="L162" s="307">
        <v>5.7713426250828368</v>
      </c>
      <c r="M162" s="308">
        <v>1.4</v>
      </c>
      <c r="N162" s="307">
        <v>5.1560000000000006</v>
      </c>
      <c r="O162" s="50" t="s">
        <v>565</v>
      </c>
      <c r="Q162" s="50" t="s">
        <v>300</v>
      </c>
      <c r="R162" s="50" t="s">
        <v>560</v>
      </c>
      <c r="T162" s="308">
        <v>2.11</v>
      </c>
      <c r="U162" s="309">
        <v>30</v>
      </c>
      <c r="V162" s="310">
        <v>45931</v>
      </c>
      <c r="X162" s="50" t="s">
        <v>2899</v>
      </c>
      <c r="AD162" s="50" t="s">
        <v>304</v>
      </c>
      <c r="AF162" s="306" t="s">
        <v>2900</v>
      </c>
      <c r="AG162" s="307">
        <v>6.6254878083449385E-4</v>
      </c>
      <c r="AH162" s="307">
        <v>6.9177398085494286E-4</v>
      </c>
      <c r="AI162" s="307">
        <v>1.8335537993808473</v>
      </c>
      <c r="AJ162" s="50" t="s">
        <v>181</v>
      </c>
      <c r="AK162" s="307">
        <v>5.5334736878096171</v>
      </c>
      <c r="AL162" s="307">
        <v>1.7891162137756791E-3</v>
      </c>
      <c r="AN162" s="312">
        <v>20</v>
      </c>
      <c r="AO162" s="313" t="s">
        <v>305</v>
      </c>
      <c r="AP162" s="313" t="s">
        <v>0</v>
      </c>
      <c r="AQ162" s="313" t="s">
        <v>386</v>
      </c>
      <c r="AR162" s="314" t="s">
        <v>0</v>
      </c>
      <c r="AS162" s="314"/>
    </row>
    <row r="163" spans="1:45" x14ac:dyDescent="0.2">
      <c r="A163" s="306" t="s">
        <v>2359</v>
      </c>
      <c r="B163" s="50" t="s">
        <v>310</v>
      </c>
      <c r="C163" s="50" t="s">
        <v>295</v>
      </c>
      <c r="D163" s="50" t="s">
        <v>438</v>
      </c>
      <c r="E163" s="50" t="s">
        <v>297</v>
      </c>
      <c r="F163" s="50" t="s">
        <v>452</v>
      </c>
      <c r="G163" s="50" t="s">
        <v>463</v>
      </c>
      <c r="H163" s="50" t="s">
        <v>560</v>
      </c>
      <c r="I163" s="50" t="s">
        <v>470</v>
      </c>
      <c r="J163" s="50" t="s">
        <v>471</v>
      </c>
      <c r="K163" s="50" t="s">
        <v>474</v>
      </c>
      <c r="L163" s="307">
        <v>6.4653365016443871</v>
      </c>
      <c r="M163" s="308">
        <v>1.1000000000000001</v>
      </c>
      <c r="N163" s="307">
        <v>5.7759999999999998</v>
      </c>
      <c r="O163" s="50" t="s">
        <v>569</v>
      </c>
      <c r="Q163" s="50" t="s">
        <v>300</v>
      </c>
      <c r="R163" s="50" t="s">
        <v>560</v>
      </c>
      <c r="T163" s="308">
        <v>2.11</v>
      </c>
      <c r="U163" s="309">
        <v>30</v>
      </c>
      <c r="V163" s="310">
        <v>45931</v>
      </c>
      <c r="X163" s="50" t="s">
        <v>2899</v>
      </c>
      <c r="AD163" s="50" t="s">
        <v>304</v>
      </c>
      <c r="AF163" s="306" t="s">
        <v>2900</v>
      </c>
      <c r="AG163" s="307">
        <v>7.4221911522498755E-4</v>
      </c>
      <c r="AH163" s="307">
        <v>7.7495859453416394E-4</v>
      </c>
      <c r="AI163" s="307">
        <v>2.054035443216403</v>
      </c>
      <c r="AJ163" s="306" t="s">
        <v>181</v>
      </c>
      <c r="AK163" s="307">
        <v>2.7512963831208785</v>
      </c>
      <c r="AL163" s="307">
        <v>2.0042543155097594E-3</v>
      </c>
      <c r="AM163" s="50"/>
      <c r="AN163" s="312">
        <v>20</v>
      </c>
      <c r="AO163" s="313" t="s">
        <v>305</v>
      </c>
      <c r="AP163" s="313" t="s">
        <v>0</v>
      </c>
      <c r="AQ163" s="313" t="s">
        <v>386</v>
      </c>
      <c r="AR163" s="314" t="s">
        <v>0</v>
      </c>
      <c r="AS163" s="314"/>
    </row>
    <row r="164" spans="1:45" x14ac:dyDescent="0.2">
      <c r="A164" s="306" t="s">
        <v>2360</v>
      </c>
      <c r="B164" s="50" t="s">
        <v>310</v>
      </c>
      <c r="C164" s="50" t="s">
        <v>295</v>
      </c>
      <c r="D164" s="50" t="s">
        <v>438</v>
      </c>
      <c r="E164" s="50" t="s">
        <v>297</v>
      </c>
      <c r="F164" s="50" t="s">
        <v>452</v>
      </c>
      <c r="G164" s="50" t="s">
        <v>463</v>
      </c>
      <c r="H164" s="50" t="s">
        <v>560</v>
      </c>
      <c r="I164" s="50" t="s">
        <v>470</v>
      </c>
      <c r="J164" s="50" t="s">
        <v>466</v>
      </c>
      <c r="K164" s="50" t="s">
        <v>474</v>
      </c>
      <c r="L164" s="307">
        <v>7.2851447519567749</v>
      </c>
      <c r="M164" s="308">
        <v>1.4</v>
      </c>
      <c r="N164" s="307">
        <v>6.5084</v>
      </c>
      <c r="O164" s="50" t="s">
        <v>570</v>
      </c>
      <c r="Q164" s="50" t="s">
        <v>300</v>
      </c>
      <c r="R164" s="50" t="s">
        <v>560</v>
      </c>
      <c r="T164" s="308">
        <v>2.11</v>
      </c>
      <c r="U164" s="309">
        <v>30</v>
      </c>
      <c r="V164" s="310">
        <v>45931</v>
      </c>
      <c r="X164" s="50" t="s">
        <v>2899</v>
      </c>
      <c r="AD164" s="50" t="s">
        <v>304</v>
      </c>
      <c r="AF164" s="306" t="s">
        <v>2900</v>
      </c>
      <c r="AG164" s="307">
        <v>8.3633291023724199E-4</v>
      </c>
      <c r="AH164" s="307">
        <v>8.7322377366103748E-4</v>
      </c>
      <c r="AI164" s="307">
        <v>2.3144882753860165</v>
      </c>
      <c r="AJ164" s="50" t="s">
        <v>181</v>
      </c>
      <c r="AK164" s="307">
        <v>0.14766125739478794</v>
      </c>
      <c r="AL164" s="307">
        <v>2.2583948731066E-3</v>
      </c>
      <c r="AN164" s="312">
        <v>20</v>
      </c>
      <c r="AO164" s="313" t="s">
        <v>305</v>
      </c>
      <c r="AP164" s="313" t="s">
        <v>0</v>
      </c>
      <c r="AQ164" s="313" t="s">
        <v>386</v>
      </c>
      <c r="AR164" s="314" t="s">
        <v>0</v>
      </c>
      <c r="AS164" s="314"/>
    </row>
    <row r="165" spans="1:45" x14ac:dyDescent="0.2">
      <c r="A165" s="306" t="s">
        <v>2443</v>
      </c>
      <c r="B165" s="50" t="s">
        <v>294</v>
      </c>
      <c r="C165" s="50" t="s">
        <v>295</v>
      </c>
      <c r="D165" s="50" t="s">
        <v>438</v>
      </c>
      <c r="E165" s="50" t="s">
        <v>297</v>
      </c>
      <c r="F165" s="50" t="s">
        <v>452</v>
      </c>
      <c r="G165" s="50" t="s">
        <v>2444</v>
      </c>
      <c r="H165" s="50" t="s">
        <v>454</v>
      </c>
      <c r="L165" s="307">
        <v>8.3830875317270213</v>
      </c>
      <c r="M165" s="308">
        <v>3</v>
      </c>
      <c r="N165" s="307">
        <v>7.4658957707109312</v>
      </c>
      <c r="O165" s="50" t="s">
        <v>2901</v>
      </c>
      <c r="T165" s="308">
        <v>34.979999999999997</v>
      </c>
      <c r="U165" s="309">
        <v>30</v>
      </c>
      <c r="V165" s="310">
        <v>45200</v>
      </c>
      <c r="X165" s="50" t="s">
        <v>2902</v>
      </c>
      <c r="AD165" s="50" t="s">
        <v>304</v>
      </c>
      <c r="AE165" s="310">
        <v>45124</v>
      </c>
      <c r="AF165" s="306" t="s">
        <v>2903</v>
      </c>
      <c r="AG165" s="307">
        <v>1.0223747470787944E-3</v>
      </c>
      <c r="AH165" s="307">
        <v>1.071212590459113E-3</v>
      </c>
      <c r="AI165" s="307">
        <v>0.17182122050115528</v>
      </c>
      <c r="AJ165" s="306" t="s">
        <v>0</v>
      </c>
      <c r="AK165" s="307">
        <v>274.16046415248564</v>
      </c>
      <c r="AL165" s="307">
        <v>2.5987571348353817E-3</v>
      </c>
      <c r="AN165" s="312">
        <v>8</v>
      </c>
      <c r="AO165" s="313" t="s">
        <v>305</v>
      </c>
      <c r="AP165" s="313" t="s">
        <v>0</v>
      </c>
      <c r="AQ165" s="313" t="s">
        <v>306</v>
      </c>
      <c r="AR165" s="314" t="s">
        <v>0</v>
      </c>
      <c r="AS165" s="314"/>
    </row>
    <row r="166" spans="1:45" x14ac:dyDescent="0.2">
      <c r="A166" s="306" t="s">
        <v>2445</v>
      </c>
      <c r="B166" s="50" t="s">
        <v>294</v>
      </c>
      <c r="C166" s="50" t="s">
        <v>295</v>
      </c>
      <c r="D166" s="50" t="s">
        <v>438</v>
      </c>
      <c r="E166" s="50" t="s">
        <v>297</v>
      </c>
      <c r="F166" s="50" t="s">
        <v>452</v>
      </c>
      <c r="G166" s="50" t="s">
        <v>2444</v>
      </c>
      <c r="H166" s="50" t="s">
        <v>459</v>
      </c>
      <c r="L166" s="307">
        <v>9.9832291754058105</v>
      </c>
      <c r="M166" s="308">
        <v>3</v>
      </c>
      <c r="N166" s="307">
        <v>8.8909662694820195</v>
      </c>
      <c r="O166" s="50" t="s">
        <v>2904</v>
      </c>
      <c r="T166" s="308">
        <v>34.979999999999997</v>
      </c>
      <c r="U166" s="309">
        <v>30</v>
      </c>
      <c r="V166" s="310">
        <v>45200</v>
      </c>
      <c r="X166" s="50" t="s">
        <v>2902</v>
      </c>
      <c r="AD166" s="50" t="s">
        <v>304</v>
      </c>
      <c r="AE166" s="310">
        <v>45124</v>
      </c>
      <c r="AF166" s="306" t="s">
        <v>2903</v>
      </c>
      <c r="AG166" s="307">
        <v>6.198818413433037E-4</v>
      </c>
      <c r="AH166" s="307">
        <v>6.4949299162682557E-4</v>
      </c>
      <c r="AI166" s="307">
        <v>0.10417790037404095</v>
      </c>
      <c r="AJ166" s="306" t="s">
        <v>0</v>
      </c>
      <c r="AK166" s="307">
        <v>466.23943532507951</v>
      </c>
      <c r="AL166" s="307">
        <v>1.5756672028027429E-3</v>
      </c>
      <c r="AN166" s="312">
        <v>8</v>
      </c>
      <c r="AO166" s="313" t="s">
        <v>305</v>
      </c>
      <c r="AP166" s="313" t="s">
        <v>0</v>
      </c>
      <c r="AQ166" s="313" t="s">
        <v>306</v>
      </c>
      <c r="AR166" s="314" t="s">
        <v>0</v>
      </c>
      <c r="AS166" s="314"/>
    </row>
    <row r="167" spans="1:45" x14ac:dyDescent="0.2">
      <c r="A167" s="306" t="s">
        <v>2446</v>
      </c>
      <c r="B167" s="50" t="s">
        <v>308</v>
      </c>
      <c r="C167" s="50" t="s">
        <v>295</v>
      </c>
      <c r="D167" s="50" t="s">
        <v>438</v>
      </c>
      <c r="E167" s="50" t="s">
        <v>297</v>
      </c>
      <c r="F167" s="50" t="s">
        <v>452</v>
      </c>
      <c r="G167" s="50" t="s">
        <v>2444</v>
      </c>
      <c r="H167" s="50" t="s">
        <v>454</v>
      </c>
      <c r="L167" s="307">
        <v>11.613487645601186</v>
      </c>
      <c r="M167" s="308">
        <v>3</v>
      </c>
      <c r="N167" s="307">
        <v>10.342858519411788</v>
      </c>
      <c r="O167" s="50" t="s">
        <v>2901</v>
      </c>
      <c r="T167" s="308">
        <v>34.979999999999997</v>
      </c>
      <c r="U167" s="309">
        <v>30</v>
      </c>
      <c r="V167" s="310">
        <v>45200</v>
      </c>
      <c r="X167" s="50" t="s">
        <v>2902</v>
      </c>
      <c r="AD167" s="50" t="s">
        <v>304</v>
      </c>
      <c r="AE167" s="310">
        <v>45124</v>
      </c>
      <c r="AF167" s="306" t="s">
        <v>2903</v>
      </c>
      <c r="AG167" s="307">
        <v>1.2175229430215039E-3</v>
      </c>
      <c r="AH167" s="307">
        <v>1.2756828251714943E-3</v>
      </c>
      <c r="AI167" s="307">
        <v>0.20461800201525376</v>
      </c>
      <c r="AJ167" s="50" t="s">
        <v>0</v>
      </c>
      <c r="AK167" s="307">
        <v>226.74523079971914</v>
      </c>
      <c r="AL167" s="307">
        <v>3.0948010443758085E-3</v>
      </c>
      <c r="AN167" s="312">
        <v>8</v>
      </c>
      <c r="AO167" s="313" t="s">
        <v>305</v>
      </c>
      <c r="AP167" s="313" t="s">
        <v>0</v>
      </c>
      <c r="AQ167" s="313" t="s">
        <v>306</v>
      </c>
      <c r="AR167" s="314" t="s">
        <v>0</v>
      </c>
      <c r="AS167" s="314"/>
    </row>
    <row r="168" spans="1:45" x14ac:dyDescent="0.2">
      <c r="A168" s="306" t="s">
        <v>2447</v>
      </c>
      <c r="B168" s="50" t="s">
        <v>308</v>
      </c>
      <c r="C168" s="50" t="s">
        <v>295</v>
      </c>
      <c r="D168" s="50" t="s">
        <v>438</v>
      </c>
      <c r="E168" s="50" t="s">
        <v>297</v>
      </c>
      <c r="F168" s="50" t="s">
        <v>452</v>
      </c>
      <c r="G168" s="50" t="s">
        <v>2444</v>
      </c>
      <c r="H168" s="50" t="s">
        <v>459</v>
      </c>
      <c r="L168" s="307">
        <v>5.0827974283959305</v>
      </c>
      <c r="M168" s="308">
        <v>3</v>
      </c>
      <c r="N168" s="307">
        <v>4.5266896809109056</v>
      </c>
      <c r="O168" s="50" t="s">
        <v>2904</v>
      </c>
      <c r="T168" s="308">
        <v>34.979999999999997</v>
      </c>
      <c r="U168" s="309">
        <v>30</v>
      </c>
      <c r="V168" s="310">
        <v>45200</v>
      </c>
      <c r="X168" s="50" t="s">
        <v>2902</v>
      </c>
      <c r="AD168" s="50" t="s">
        <v>304</v>
      </c>
      <c r="AE168" s="310">
        <v>45124</v>
      </c>
      <c r="AF168" s="306" t="s">
        <v>2903</v>
      </c>
      <c r="AG168" s="307">
        <v>7.9075674859844971E-4</v>
      </c>
      <c r="AH168" s="307">
        <v>8.2853042635244918E-4</v>
      </c>
      <c r="AI168" s="307">
        <v>0.13289529113656742</v>
      </c>
      <c r="AJ168" s="306" t="s">
        <v>0</v>
      </c>
      <c r="AK168" s="307">
        <v>360.8087354535167</v>
      </c>
      <c r="AL168" s="307">
        <v>2.0100112490171588E-3</v>
      </c>
      <c r="AN168" s="312">
        <v>8</v>
      </c>
      <c r="AO168" s="313" t="s">
        <v>305</v>
      </c>
      <c r="AP168" s="313" t="s">
        <v>0</v>
      </c>
      <c r="AQ168" s="313" t="s">
        <v>306</v>
      </c>
      <c r="AR168" s="314" t="s">
        <v>0</v>
      </c>
      <c r="AS168" s="314"/>
    </row>
    <row r="169" spans="1:45" x14ac:dyDescent="0.2">
      <c r="A169" s="306" t="s">
        <v>2448</v>
      </c>
      <c r="B169" s="50" t="s">
        <v>310</v>
      </c>
      <c r="C169" s="50" t="s">
        <v>295</v>
      </c>
      <c r="D169" s="50" t="s">
        <v>438</v>
      </c>
      <c r="E169" s="50" t="s">
        <v>297</v>
      </c>
      <c r="F169" s="50" t="s">
        <v>452</v>
      </c>
      <c r="G169" s="50" t="s">
        <v>2444</v>
      </c>
      <c r="H169" s="50" t="s">
        <v>454</v>
      </c>
      <c r="L169" s="307">
        <v>6.4839072548940475</v>
      </c>
      <c r="M169" s="308">
        <v>3</v>
      </c>
      <c r="N169" s="307">
        <v>5.7745043897952364</v>
      </c>
      <c r="O169" s="50" t="s">
        <v>2901</v>
      </c>
      <c r="T169" s="308">
        <v>34.979999999999997</v>
      </c>
      <c r="U169" s="309">
        <v>30</v>
      </c>
      <c r="V169" s="310">
        <v>45200</v>
      </c>
      <c r="X169" s="50" t="s">
        <v>2902</v>
      </c>
      <c r="AD169" s="50" t="s">
        <v>304</v>
      </c>
      <c r="AE169" s="310">
        <v>45124</v>
      </c>
      <c r="AF169" s="306" t="s">
        <v>2903</v>
      </c>
      <c r="AG169" s="307">
        <v>1.4163440915340366E-3</v>
      </c>
      <c r="AH169" s="307">
        <v>1.4840014658115412E-3</v>
      </c>
      <c r="AI169" s="307">
        <v>0.23803206324522272</v>
      </c>
      <c r="AJ169" s="306" t="s">
        <v>0</v>
      </c>
      <c r="AK169" s="307">
        <v>191.87480357454245</v>
      </c>
      <c r="AL169" s="307">
        <v>3.6001811701363781E-3</v>
      </c>
      <c r="AN169" s="312">
        <v>8</v>
      </c>
      <c r="AO169" s="313" t="s">
        <v>305</v>
      </c>
      <c r="AP169" s="313" t="s">
        <v>0</v>
      </c>
      <c r="AQ169" s="313" t="s">
        <v>306</v>
      </c>
      <c r="AR169" s="314" t="s">
        <v>0</v>
      </c>
      <c r="AS169" s="314"/>
    </row>
    <row r="170" spans="1:45" x14ac:dyDescent="0.2">
      <c r="A170" s="306" t="s">
        <v>2449</v>
      </c>
      <c r="B170" s="50" t="s">
        <v>310</v>
      </c>
      <c r="C170" s="50" t="s">
        <v>295</v>
      </c>
      <c r="D170" s="50" t="s">
        <v>438</v>
      </c>
      <c r="E170" s="50" t="s">
        <v>297</v>
      </c>
      <c r="F170" s="50" t="s">
        <v>452</v>
      </c>
      <c r="G170" s="50" t="s">
        <v>2444</v>
      </c>
      <c r="H170" s="50" t="s">
        <v>459</v>
      </c>
      <c r="L170" s="307">
        <v>6.821556644480073</v>
      </c>
      <c r="M170" s="308">
        <v>3</v>
      </c>
      <c r="N170" s="307">
        <v>6.0752116340119873</v>
      </c>
      <c r="O170" s="50" t="s">
        <v>2904</v>
      </c>
      <c r="T170" s="308">
        <v>34.979999999999997</v>
      </c>
      <c r="U170" s="309">
        <v>30</v>
      </c>
      <c r="V170" s="310">
        <v>45200</v>
      </c>
      <c r="X170" s="50" t="s">
        <v>2902</v>
      </c>
      <c r="AD170" s="50" t="s">
        <v>304</v>
      </c>
      <c r="AE170" s="310">
        <v>45124</v>
      </c>
      <c r="AF170" s="306" t="s">
        <v>2903</v>
      </c>
      <c r="AG170" s="307">
        <v>8.3193539643826363E-4</v>
      </c>
      <c r="AH170" s="307">
        <v>8.7167613799109072E-4</v>
      </c>
      <c r="AI170" s="307">
        <v>0.13981581176820501</v>
      </c>
      <c r="AJ170" s="50" t="s">
        <v>0</v>
      </c>
      <c r="AK170" s="307">
        <v>341.8774461984965</v>
      </c>
      <c r="AL170" s="307">
        <v>2.1146825597888274E-3</v>
      </c>
      <c r="AN170" s="312">
        <v>8</v>
      </c>
      <c r="AO170" s="313" t="s">
        <v>305</v>
      </c>
      <c r="AP170" s="313" t="s">
        <v>0</v>
      </c>
      <c r="AQ170" s="313" t="s">
        <v>306</v>
      </c>
      <c r="AR170" s="314" t="s">
        <v>0</v>
      </c>
      <c r="AS170" s="314"/>
    </row>
    <row r="171" spans="1:45" x14ac:dyDescent="0.2">
      <c r="A171" s="306" t="s">
        <v>2905</v>
      </c>
      <c r="B171" s="50" t="s">
        <v>294</v>
      </c>
      <c r="C171" s="50" t="s">
        <v>295</v>
      </c>
      <c r="D171" s="50" t="s">
        <v>438</v>
      </c>
      <c r="E171" s="50" t="s">
        <v>297</v>
      </c>
      <c r="F171" s="50" t="s">
        <v>452</v>
      </c>
      <c r="G171" s="50" t="s">
        <v>463</v>
      </c>
      <c r="H171" s="50" t="s">
        <v>497</v>
      </c>
      <c r="I171" s="50" t="s">
        <v>465</v>
      </c>
      <c r="J171" s="50" t="s">
        <v>2906</v>
      </c>
      <c r="K171" s="50" t="s">
        <v>182</v>
      </c>
      <c r="L171" s="307">
        <v>6.0217297551240581</v>
      </c>
      <c r="M171" s="308">
        <v>1.8</v>
      </c>
      <c r="N171" s="307">
        <v>5.4325878506151284</v>
      </c>
      <c r="O171" s="50" t="s">
        <v>2907</v>
      </c>
      <c r="Q171" s="50" t="s">
        <v>300</v>
      </c>
      <c r="R171" s="50" t="s">
        <v>497</v>
      </c>
      <c r="T171" s="308">
        <v>2.57</v>
      </c>
      <c r="U171" s="309">
        <v>30</v>
      </c>
      <c r="V171" s="310">
        <v>45931</v>
      </c>
      <c r="X171" s="50" t="s">
        <v>2899</v>
      </c>
      <c r="AD171" s="50" t="s">
        <v>360</v>
      </c>
      <c r="AF171" s="306"/>
      <c r="AG171" s="307">
        <v>7.6489034574969347E-4</v>
      </c>
      <c r="AH171" s="307">
        <v>7.9578462089174981E-4</v>
      </c>
      <c r="AI171" s="307">
        <v>1.678659177341745</v>
      </c>
      <c r="AJ171" s="306" t="s">
        <v>181</v>
      </c>
      <c r="AK171" s="307">
        <v>7.8485439992617554</v>
      </c>
      <c r="AL171" s="307">
        <v>1.8667362240884554E-3</v>
      </c>
      <c r="AN171" s="312">
        <v>20</v>
      </c>
      <c r="AO171" s="313" t="s">
        <v>305</v>
      </c>
      <c r="AP171" s="313" t="s">
        <v>0</v>
      </c>
      <c r="AQ171" s="313" t="s">
        <v>386</v>
      </c>
      <c r="AR171" s="314" t="s">
        <v>0</v>
      </c>
      <c r="AS171" s="314"/>
    </row>
    <row r="172" spans="1:45" x14ac:dyDescent="0.2">
      <c r="A172" s="306" t="s">
        <v>2908</v>
      </c>
      <c r="B172" s="50" t="s">
        <v>294</v>
      </c>
      <c r="C172" s="50" t="s">
        <v>295</v>
      </c>
      <c r="D172" s="50" t="s">
        <v>438</v>
      </c>
      <c r="E172" s="50" t="s">
        <v>297</v>
      </c>
      <c r="F172" s="50" t="s">
        <v>452</v>
      </c>
      <c r="G172" s="50" t="s">
        <v>463</v>
      </c>
      <c r="H172" s="50" t="s">
        <v>497</v>
      </c>
      <c r="I172" s="50" t="s">
        <v>465</v>
      </c>
      <c r="J172" s="50" t="s">
        <v>2906</v>
      </c>
      <c r="K172" s="50" t="s">
        <v>474</v>
      </c>
      <c r="L172" s="307">
        <v>8.0701168454495704</v>
      </c>
      <c r="M172" s="308">
        <v>1.8</v>
      </c>
      <c r="N172" s="307">
        <v>7.2805689578360386</v>
      </c>
      <c r="O172" s="50" t="s">
        <v>2909</v>
      </c>
      <c r="Q172" s="50" t="s">
        <v>300</v>
      </c>
      <c r="R172" s="50" t="s">
        <v>497</v>
      </c>
      <c r="T172" s="308">
        <v>2.2333333333333329</v>
      </c>
      <c r="U172" s="309">
        <v>30</v>
      </c>
      <c r="V172" s="310">
        <v>45931</v>
      </c>
      <c r="X172" s="50" t="s">
        <v>2899</v>
      </c>
      <c r="AD172" s="50" t="s">
        <v>360</v>
      </c>
      <c r="AF172" s="306"/>
      <c r="AG172" s="307">
        <v>1.0250799546266218E-3</v>
      </c>
      <c r="AH172" s="307">
        <v>1.0664834085162139E-3</v>
      </c>
      <c r="AI172" s="307">
        <v>2.5888129122127808</v>
      </c>
      <c r="AJ172" s="306" t="s">
        <v>181</v>
      </c>
      <c r="AK172" s="307">
        <v>-2.7889824429020873</v>
      </c>
      <c r="AL172" s="307">
        <v>2.5017362220893626E-3</v>
      </c>
      <c r="AN172" s="312">
        <v>20</v>
      </c>
      <c r="AO172" s="313" t="s">
        <v>305</v>
      </c>
      <c r="AP172" s="313" t="s">
        <v>0</v>
      </c>
      <c r="AQ172" s="313" t="s">
        <v>386</v>
      </c>
      <c r="AR172" s="314" t="s">
        <v>0</v>
      </c>
      <c r="AS172" s="314"/>
    </row>
    <row r="173" spans="1:45" x14ac:dyDescent="0.2">
      <c r="A173" s="306" t="s">
        <v>2910</v>
      </c>
      <c r="B173" s="50" t="s">
        <v>308</v>
      </c>
      <c r="C173" s="50" t="s">
        <v>295</v>
      </c>
      <c r="D173" s="50" t="s">
        <v>438</v>
      </c>
      <c r="E173" s="50" t="s">
        <v>297</v>
      </c>
      <c r="F173" s="50" t="s">
        <v>452</v>
      </c>
      <c r="G173" s="50" t="s">
        <v>463</v>
      </c>
      <c r="H173" s="50" t="s">
        <v>497</v>
      </c>
      <c r="I173" s="50" t="s">
        <v>465</v>
      </c>
      <c r="J173" s="50" t="s">
        <v>2906</v>
      </c>
      <c r="K173" s="50" t="s">
        <v>182</v>
      </c>
      <c r="L173" s="307">
        <v>3.7925161235741776</v>
      </c>
      <c r="M173" s="308">
        <v>2.1</v>
      </c>
      <c r="N173" s="307">
        <v>3.4214715462212899</v>
      </c>
      <c r="O173" s="50" t="s">
        <v>2907</v>
      </c>
      <c r="Q173" s="50" t="s">
        <v>300</v>
      </c>
      <c r="R173" s="50" t="s">
        <v>497</v>
      </c>
      <c r="T173" s="308">
        <v>1.2849999999999997</v>
      </c>
      <c r="U173" s="309">
        <v>30</v>
      </c>
      <c r="V173" s="310">
        <v>45931</v>
      </c>
      <c r="X173" s="50" t="s">
        <v>2899</v>
      </c>
      <c r="AD173" s="50" t="s">
        <v>360</v>
      </c>
      <c r="AF173" s="306"/>
      <c r="AG173" s="307">
        <v>4.8173184234206426E-4</v>
      </c>
      <c r="AH173" s="307">
        <v>5.0118921445390383E-4</v>
      </c>
      <c r="AI173" s="307">
        <v>2.1144562293374372</v>
      </c>
      <c r="AJ173" s="50" t="s">
        <v>181</v>
      </c>
      <c r="AK173" s="307">
        <v>1.6124571946993844</v>
      </c>
      <c r="AL173" s="307">
        <v>1.1756799983079936E-3</v>
      </c>
      <c r="AN173" s="312">
        <v>20</v>
      </c>
      <c r="AO173" s="313" t="s">
        <v>305</v>
      </c>
      <c r="AP173" s="313" t="s">
        <v>0</v>
      </c>
      <c r="AQ173" s="313" t="s">
        <v>386</v>
      </c>
      <c r="AR173" s="314" t="s">
        <v>0</v>
      </c>
      <c r="AS173" s="314"/>
    </row>
    <row r="174" spans="1:45" x14ac:dyDescent="0.2">
      <c r="A174" s="306" t="s">
        <v>2911</v>
      </c>
      <c r="B174" s="50" t="s">
        <v>310</v>
      </c>
      <c r="C174" s="50" t="s">
        <v>295</v>
      </c>
      <c r="D174" s="50" t="s">
        <v>438</v>
      </c>
      <c r="E174" s="50" t="s">
        <v>297</v>
      </c>
      <c r="F174" s="50" t="s">
        <v>452</v>
      </c>
      <c r="G174" s="50" t="s">
        <v>463</v>
      </c>
      <c r="H174" s="50" t="s">
        <v>497</v>
      </c>
      <c r="I174" s="50" t="s">
        <v>465</v>
      </c>
      <c r="J174" s="50" t="s">
        <v>2906</v>
      </c>
      <c r="K174" s="50" t="s">
        <v>182</v>
      </c>
      <c r="L174" s="307">
        <v>3.7925161235741776</v>
      </c>
      <c r="M174" s="308">
        <v>2.1</v>
      </c>
      <c r="N174" s="307">
        <v>3.4214715462212899</v>
      </c>
      <c r="O174" s="50" t="s">
        <v>2907</v>
      </c>
      <c r="Q174" s="50" t="s">
        <v>300</v>
      </c>
      <c r="R174" s="50" t="s">
        <v>497</v>
      </c>
      <c r="T174" s="308">
        <v>1.2849999999999997</v>
      </c>
      <c r="U174" s="309">
        <v>30</v>
      </c>
      <c r="V174" s="310">
        <v>45931</v>
      </c>
      <c r="X174" s="50" t="s">
        <v>2899</v>
      </c>
      <c r="AD174" s="50" t="s">
        <v>360</v>
      </c>
      <c r="AF174" s="306"/>
      <c r="AG174" s="306">
        <v>4.8173184234206426E-4</v>
      </c>
      <c r="AH174" s="306">
        <v>5.0118921445390383E-4</v>
      </c>
      <c r="AI174" s="306">
        <v>2.1144562293374372</v>
      </c>
      <c r="AJ174" s="306" t="s">
        <v>181</v>
      </c>
      <c r="AK174" s="306">
        <v>1.6124571946993844</v>
      </c>
      <c r="AL174" s="306">
        <v>1.1756799983079936E-3</v>
      </c>
      <c r="AN174" s="312">
        <v>20</v>
      </c>
      <c r="AO174" s="313" t="s">
        <v>305</v>
      </c>
      <c r="AP174" s="313" t="s">
        <v>0</v>
      </c>
      <c r="AQ174" s="313" t="s">
        <v>386</v>
      </c>
      <c r="AR174" s="314" t="s">
        <v>0</v>
      </c>
      <c r="AS174" s="314"/>
    </row>
    <row r="175" spans="1:45" x14ac:dyDescent="0.2">
      <c r="A175" s="306" t="s">
        <v>2912</v>
      </c>
      <c r="B175" s="50" t="s">
        <v>308</v>
      </c>
      <c r="C175" s="50" t="s">
        <v>295</v>
      </c>
      <c r="D175" s="50" t="s">
        <v>438</v>
      </c>
      <c r="E175" s="50" t="s">
        <v>297</v>
      </c>
      <c r="F175" s="50" t="s">
        <v>452</v>
      </c>
      <c r="G175" s="50" t="s">
        <v>463</v>
      </c>
      <c r="H175" s="50" t="s">
        <v>497</v>
      </c>
      <c r="I175" s="50" t="s">
        <v>465</v>
      </c>
      <c r="J175" s="50" t="s">
        <v>2906</v>
      </c>
      <c r="K175" s="50" t="s">
        <v>474</v>
      </c>
      <c r="L175" s="307">
        <v>5.0941578001908878</v>
      </c>
      <c r="M175" s="308">
        <v>2.1</v>
      </c>
      <c r="N175" s="307">
        <v>4.5957658180997472</v>
      </c>
      <c r="O175" s="50" t="s">
        <v>2909</v>
      </c>
      <c r="Q175" s="50" t="s">
        <v>300</v>
      </c>
      <c r="R175" s="50" t="s">
        <v>497</v>
      </c>
      <c r="T175" s="308">
        <v>1.1166666666666667</v>
      </c>
      <c r="U175" s="309">
        <v>30</v>
      </c>
      <c r="V175" s="310">
        <v>45931</v>
      </c>
      <c r="X175" s="50" t="s">
        <v>2899</v>
      </c>
      <c r="AD175" s="50" t="s">
        <v>360</v>
      </c>
      <c r="AF175" s="306"/>
      <c r="AG175" s="307">
        <v>6.4706857988369357E-4</v>
      </c>
      <c r="AH175" s="307">
        <v>6.7320397936126574E-4</v>
      </c>
      <c r="AI175" s="307">
        <v>3.2683099247614331</v>
      </c>
      <c r="AJ175" s="306" t="s">
        <v>181</v>
      </c>
      <c r="AK175" s="307">
        <v>-6.8679734242435497</v>
      </c>
      <c r="AL175" s="307">
        <v>1.5791889180591726E-3</v>
      </c>
      <c r="AN175" s="312">
        <v>20</v>
      </c>
      <c r="AO175" s="313" t="s">
        <v>305</v>
      </c>
      <c r="AP175" s="313" t="s">
        <v>0</v>
      </c>
      <c r="AQ175" s="313" t="s">
        <v>386</v>
      </c>
      <c r="AR175" s="314" t="s">
        <v>0</v>
      </c>
      <c r="AS175" s="314"/>
    </row>
    <row r="176" spans="1:45" x14ac:dyDescent="0.2">
      <c r="A176" s="306" t="s">
        <v>2913</v>
      </c>
      <c r="B176" s="50" t="s">
        <v>310</v>
      </c>
      <c r="C176" s="50" t="s">
        <v>295</v>
      </c>
      <c r="D176" s="50" t="s">
        <v>438</v>
      </c>
      <c r="E176" s="50" t="s">
        <v>297</v>
      </c>
      <c r="F176" s="50" t="s">
        <v>452</v>
      </c>
      <c r="G176" s="50" t="s">
        <v>463</v>
      </c>
      <c r="H176" s="50" t="s">
        <v>497</v>
      </c>
      <c r="I176" s="50" t="s">
        <v>465</v>
      </c>
      <c r="J176" s="50" t="s">
        <v>2906</v>
      </c>
      <c r="K176" s="50" t="s">
        <v>474</v>
      </c>
      <c r="L176" s="307">
        <v>5.0941578001908878</v>
      </c>
      <c r="M176" s="308">
        <v>2.1</v>
      </c>
      <c r="N176" s="307">
        <v>4.5957658180997472</v>
      </c>
      <c r="O176" s="50" t="s">
        <v>2909</v>
      </c>
      <c r="Q176" s="50" t="s">
        <v>300</v>
      </c>
      <c r="R176" s="50" t="s">
        <v>497</v>
      </c>
      <c r="T176" s="308">
        <v>1.1166666666666667</v>
      </c>
      <c r="U176" s="309">
        <v>30</v>
      </c>
      <c r="V176" s="310">
        <v>45931</v>
      </c>
      <c r="X176" s="50" t="s">
        <v>2899</v>
      </c>
      <c r="AD176" s="50" t="s">
        <v>360</v>
      </c>
      <c r="AF176" s="306"/>
      <c r="AG176" s="307">
        <v>6.4706857988369357E-4</v>
      </c>
      <c r="AH176" s="307">
        <v>6.7320397936126574E-4</v>
      </c>
      <c r="AI176" s="307">
        <v>3.2683099247614331</v>
      </c>
      <c r="AJ176" s="50" t="s">
        <v>181</v>
      </c>
      <c r="AK176" s="307">
        <v>-6.8679734242435497</v>
      </c>
      <c r="AL176" s="307">
        <v>1.5791889180591726E-3</v>
      </c>
      <c r="AN176" s="312">
        <v>20</v>
      </c>
      <c r="AO176" s="313" t="s">
        <v>305</v>
      </c>
      <c r="AP176" s="313" t="s">
        <v>0</v>
      </c>
      <c r="AQ176" s="313" t="s">
        <v>386</v>
      </c>
      <c r="AR176" s="314" t="s">
        <v>0</v>
      </c>
      <c r="AS176" s="314"/>
    </row>
    <row r="177" spans="1:45" x14ac:dyDescent="0.2">
      <c r="A177" s="306" t="s">
        <v>2914</v>
      </c>
      <c r="B177" s="50" t="s">
        <v>294</v>
      </c>
      <c r="C177" s="50" t="s">
        <v>295</v>
      </c>
      <c r="D177" s="50" t="s">
        <v>438</v>
      </c>
      <c r="E177" s="50" t="s">
        <v>297</v>
      </c>
      <c r="F177" s="50" t="s">
        <v>452</v>
      </c>
      <c r="G177" s="50" t="s">
        <v>463</v>
      </c>
      <c r="H177" s="50" t="s">
        <v>533</v>
      </c>
      <c r="I177" s="50" t="s">
        <v>465</v>
      </c>
      <c r="J177" s="50" t="s">
        <v>2906</v>
      </c>
      <c r="K177" s="50" t="s">
        <v>182</v>
      </c>
      <c r="L177" s="307">
        <v>4.7479845490890566</v>
      </c>
      <c r="M177" s="308">
        <v>1.8</v>
      </c>
      <c r="N177" s="307">
        <v>4.2510976295716389</v>
      </c>
      <c r="O177" s="50" t="s">
        <v>2915</v>
      </c>
      <c r="Q177" s="50" t="s">
        <v>300</v>
      </c>
      <c r="R177" s="50" t="s">
        <v>533</v>
      </c>
      <c r="T177" s="308">
        <v>2.34</v>
      </c>
      <c r="U177" s="309">
        <v>30</v>
      </c>
      <c r="V177" s="310">
        <v>45931</v>
      </c>
      <c r="X177" s="50" t="s">
        <v>2899</v>
      </c>
      <c r="AD177" s="50" t="s">
        <v>360</v>
      </c>
      <c r="AF177" s="306"/>
      <c r="AG177" s="307">
        <v>6.3956736899326472E-4</v>
      </c>
      <c r="AH177" s="307">
        <v>6.6737357656457014E-4</v>
      </c>
      <c r="AI177" s="307">
        <v>1.4984321890539658</v>
      </c>
      <c r="AJ177" s="306" t="s">
        <v>181</v>
      </c>
      <c r="AK177" s="307">
        <v>11.156926788206308</v>
      </c>
      <c r="AL177" s="307">
        <v>1.4718752102176084E-3</v>
      </c>
      <c r="AN177" s="312">
        <v>20</v>
      </c>
      <c r="AO177" s="313" t="s">
        <v>305</v>
      </c>
      <c r="AP177" s="313" t="s">
        <v>0</v>
      </c>
      <c r="AQ177" s="313" t="s">
        <v>386</v>
      </c>
      <c r="AR177" s="314" t="s">
        <v>0</v>
      </c>
      <c r="AS177" s="314"/>
    </row>
    <row r="178" spans="1:45" x14ac:dyDescent="0.2">
      <c r="A178" s="306" t="s">
        <v>2916</v>
      </c>
      <c r="B178" s="50" t="s">
        <v>294</v>
      </c>
      <c r="C178" s="50" t="s">
        <v>295</v>
      </c>
      <c r="D178" s="50" t="s">
        <v>438</v>
      </c>
      <c r="E178" s="50" t="s">
        <v>297</v>
      </c>
      <c r="F178" s="50" t="s">
        <v>452</v>
      </c>
      <c r="G178" s="50" t="s">
        <v>463</v>
      </c>
      <c r="H178" s="50" t="s">
        <v>533</v>
      </c>
      <c r="I178" s="50" t="s">
        <v>465</v>
      </c>
      <c r="J178" s="50" t="s">
        <v>2906</v>
      </c>
      <c r="K178" s="50" t="s">
        <v>474</v>
      </c>
      <c r="L178" s="307">
        <v>6.3578354301994615</v>
      </c>
      <c r="M178" s="308">
        <v>1.8</v>
      </c>
      <c r="N178" s="307">
        <v>5.6924741112969786</v>
      </c>
      <c r="O178" s="50" t="s">
        <v>2917</v>
      </c>
      <c r="Q178" s="50" t="s">
        <v>300</v>
      </c>
      <c r="R178" s="50" t="s">
        <v>533</v>
      </c>
      <c r="T178" s="308">
        <v>2.5166666666666662</v>
      </c>
      <c r="U178" s="309">
        <v>30</v>
      </c>
      <c r="V178" s="310">
        <v>45931</v>
      </c>
      <c r="X178" s="50" t="s">
        <v>2899</v>
      </c>
      <c r="AD178" s="50" t="s">
        <v>360</v>
      </c>
      <c r="AF178" s="306"/>
      <c r="AG178" s="307">
        <v>8.5641897873593123E-4</v>
      </c>
      <c r="AH178" s="307">
        <v>8.9365315459487423E-4</v>
      </c>
      <c r="AI178" s="307">
        <v>1.8656374010172772</v>
      </c>
      <c r="AJ178" s="306" t="s">
        <v>181</v>
      </c>
      <c r="AK178" s="307">
        <v>4.2798660729969669</v>
      </c>
      <c r="AL178" s="307">
        <v>1.9709289833618336E-3</v>
      </c>
      <c r="AN178" s="312">
        <v>20</v>
      </c>
      <c r="AO178" s="313" t="s">
        <v>305</v>
      </c>
      <c r="AP178" s="313" t="s">
        <v>0</v>
      </c>
      <c r="AQ178" s="313" t="s">
        <v>386</v>
      </c>
      <c r="AR178" s="314" t="s">
        <v>0</v>
      </c>
      <c r="AS178" s="314"/>
    </row>
    <row r="179" spans="1:45" x14ac:dyDescent="0.2">
      <c r="A179" s="306" t="s">
        <v>2918</v>
      </c>
      <c r="B179" s="50" t="s">
        <v>308</v>
      </c>
      <c r="C179" s="50" t="s">
        <v>295</v>
      </c>
      <c r="D179" s="50" t="s">
        <v>438</v>
      </c>
      <c r="E179" s="50" t="s">
        <v>297</v>
      </c>
      <c r="F179" s="50" t="s">
        <v>452</v>
      </c>
      <c r="G179" s="50" t="s">
        <v>463</v>
      </c>
      <c r="H179" s="50" t="s">
        <v>533</v>
      </c>
      <c r="I179" s="50" t="s">
        <v>465</v>
      </c>
      <c r="J179" s="50" t="s">
        <v>2906</v>
      </c>
      <c r="K179" s="50" t="s">
        <v>182</v>
      </c>
      <c r="L179" s="307">
        <v>3.1535853592836238</v>
      </c>
      <c r="M179" s="308">
        <v>2.1</v>
      </c>
      <c r="N179" s="307">
        <v>2.8235557860175722</v>
      </c>
      <c r="O179" s="50" t="s">
        <v>2915</v>
      </c>
      <c r="Q179" s="50" t="s">
        <v>300</v>
      </c>
      <c r="R179" s="50" t="s">
        <v>533</v>
      </c>
      <c r="T179" s="308">
        <v>1.17</v>
      </c>
      <c r="U179" s="309">
        <v>30</v>
      </c>
      <c r="V179" s="310">
        <v>45931</v>
      </c>
      <c r="X179" s="50" t="s">
        <v>2899</v>
      </c>
      <c r="AD179" s="50" t="s">
        <v>360</v>
      </c>
      <c r="AF179" s="306"/>
      <c r="AG179" s="307">
        <v>4.2479714714313316E-4</v>
      </c>
      <c r="AH179" s="307">
        <v>4.4326587807253231E-4</v>
      </c>
      <c r="AI179" s="307">
        <v>1.9905009228332533</v>
      </c>
      <c r="AJ179" s="50" t="s">
        <v>181</v>
      </c>
      <c r="AK179" s="307">
        <v>2.5194946385796064</v>
      </c>
      <c r="AL179" s="307">
        <v>9.7761146137792325E-4</v>
      </c>
      <c r="AN179" s="312">
        <v>20</v>
      </c>
      <c r="AO179" s="313" t="s">
        <v>305</v>
      </c>
      <c r="AP179" s="313" t="s">
        <v>0</v>
      </c>
      <c r="AQ179" s="313" t="s">
        <v>386</v>
      </c>
      <c r="AR179" s="314" t="s">
        <v>0</v>
      </c>
      <c r="AS179" s="314"/>
    </row>
    <row r="180" spans="1:45" x14ac:dyDescent="0.2">
      <c r="A180" s="306" t="s">
        <v>2919</v>
      </c>
      <c r="B180" s="50" t="s">
        <v>310</v>
      </c>
      <c r="C180" s="50" t="s">
        <v>295</v>
      </c>
      <c r="D180" s="50" t="s">
        <v>438</v>
      </c>
      <c r="E180" s="50" t="s">
        <v>297</v>
      </c>
      <c r="F180" s="50" t="s">
        <v>452</v>
      </c>
      <c r="G180" s="50" t="s">
        <v>463</v>
      </c>
      <c r="H180" s="50" t="s">
        <v>533</v>
      </c>
      <c r="I180" s="50" t="s">
        <v>465</v>
      </c>
      <c r="J180" s="50" t="s">
        <v>2906</v>
      </c>
      <c r="K180" s="50" t="s">
        <v>182</v>
      </c>
      <c r="L180" s="307">
        <v>3.1535853592836238</v>
      </c>
      <c r="M180" s="308">
        <v>2.1</v>
      </c>
      <c r="N180" s="307">
        <v>2.8235557860175722</v>
      </c>
      <c r="O180" s="50" t="s">
        <v>2915</v>
      </c>
      <c r="Q180" s="50" t="s">
        <v>300</v>
      </c>
      <c r="R180" s="50" t="s">
        <v>533</v>
      </c>
      <c r="T180" s="308">
        <v>1.17</v>
      </c>
      <c r="U180" s="309">
        <v>30</v>
      </c>
      <c r="V180" s="310">
        <v>45931</v>
      </c>
      <c r="X180" s="50" t="s">
        <v>2899</v>
      </c>
      <c r="AD180" s="50" t="s">
        <v>360</v>
      </c>
      <c r="AF180" s="306"/>
      <c r="AG180" s="307">
        <v>4.2479714714313316E-4</v>
      </c>
      <c r="AH180" s="307">
        <v>4.4326587807253231E-4</v>
      </c>
      <c r="AI180" s="307">
        <v>1.9905009228332533</v>
      </c>
      <c r="AJ180" s="306" t="s">
        <v>181</v>
      </c>
      <c r="AK180" s="307">
        <v>2.5194946385796064</v>
      </c>
      <c r="AL180" s="307">
        <v>9.7761146137792325E-4</v>
      </c>
      <c r="AN180" s="312">
        <v>20</v>
      </c>
      <c r="AO180" s="313" t="s">
        <v>305</v>
      </c>
      <c r="AP180" s="313" t="s">
        <v>0</v>
      </c>
      <c r="AQ180" s="313" t="s">
        <v>386</v>
      </c>
      <c r="AR180" s="314" t="s">
        <v>0</v>
      </c>
      <c r="AS180" s="314"/>
    </row>
    <row r="181" spans="1:45" x14ac:dyDescent="0.2">
      <c r="A181" s="306" t="s">
        <v>2920</v>
      </c>
      <c r="B181" s="50" t="s">
        <v>308</v>
      </c>
      <c r="C181" s="50" t="s">
        <v>295</v>
      </c>
      <c r="D181" s="50" t="s">
        <v>438</v>
      </c>
      <c r="E181" s="50" t="s">
        <v>297</v>
      </c>
      <c r="F181" s="50" t="s">
        <v>452</v>
      </c>
      <c r="G181" s="50" t="s">
        <v>463</v>
      </c>
      <c r="H181" s="50" t="s">
        <v>533</v>
      </c>
      <c r="I181" s="50" t="s">
        <v>465</v>
      </c>
      <c r="J181" s="50" t="s">
        <v>2906</v>
      </c>
      <c r="K181" s="50" t="s">
        <v>474</v>
      </c>
      <c r="L181" s="307">
        <v>4.2366935700289172</v>
      </c>
      <c r="M181" s="308">
        <v>2.1</v>
      </c>
      <c r="N181" s="307">
        <v>3.7933143645606071</v>
      </c>
      <c r="O181" s="50" t="s">
        <v>2917</v>
      </c>
      <c r="Q181" s="50" t="s">
        <v>300</v>
      </c>
      <c r="R181" s="50" t="s">
        <v>533</v>
      </c>
      <c r="T181" s="308">
        <v>1.2583333333333333</v>
      </c>
      <c r="U181" s="309">
        <v>30</v>
      </c>
      <c r="V181" s="310">
        <v>45931</v>
      </c>
      <c r="X181" s="50" t="s">
        <v>2899</v>
      </c>
      <c r="AD181" s="50" t="s">
        <v>360</v>
      </c>
      <c r="AF181" s="306"/>
      <c r="AG181" s="307">
        <v>5.706949826393069E-4</v>
      </c>
      <c r="AH181" s="307">
        <v>5.9550685378299904E-4</v>
      </c>
      <c r="AI181" s="307">
        <v>2.4864229556339388</v>
      </c>
      <c r="AJ181" s="306" t="s">
        <v>181</v>
      </c>
      <c r="AK181" s="307">
        <v>-2.7265788361698253</v>
      </c>
      <c r="AL181" s="307">
        <v>1.3133750067089646E-3</v>
      </c>
      <c r="AN181" s="312">
        <v>20</v>
      </c>
      <c r="AO181" s="313" t="s">
        <v>305</v>
      </c>
      <c r="AP181" s="313" t="s">
        <v>0</v>
      </c>
      <c r="AQ181" s="313" t="s">
        <v>386</v>
      </c>
      <c r="AR181" s="314" t="s">
        <v>0</v>
      </c>
      <c r="AS181" s="314"/>
    </row>
    <row r="182" spans="1:45" x14ac:dyDescent="0.2">
      <c r="A182" s="306" t="s">
        <v>2921</v>
      </c>
      <c r="B182" s="50" t="s">
        <v>310</v>
      </c>
      <c r="C182" s="50" t="s">
        <v>295</v>
      </c>
      <c r="D182" s="50" t="s">
        <v>438</v>
      </c>
      <c r="E182" s="50" t="s">
        <v>297</v>
      </c>
      <c r="F182" s="50" t="s">
        <v>452</v>
      </c>
      <c r="G182" s="50" t="s">
        <v>463</v>
      </c>
      <c r="H182" s="50" t="s">
        <v>533</v>
      </c>
      <c r="I182" s="50" t="s">
        <v>465</v>
      </c>
      <c r="J182" s="50" t="s">
        <v>2906</v>
      </c>
      <c r="K182" s="50" t="s">
        <v>474</v>
      </c>
      <c r="L182" s="307">
        <v>4.2366935700289172</v>
      </c>
      <c r="M182" s="308">
        <v>2.1</v>
      </c>
      <c r="N182" s="307">
        <v>3.7933143645606071</v>
      </c>
      <c r="O182" s="306" t="s">
        <v>2917</v>
      </c>
      <c r="Q182" s="50" t="s">
        <v>300</v>
      </c>
      <c r="R182" s="50" t="s">
        <v>533</v>
      </c>
      <c r="T182" s="308">
        <v>1.2583333333333333</v>
      </c>
      <c r="U182" s="309">
        <v>30</v>
      </c>
      <c r="V182" s="310">
        <v>45931</v>
      </c>
      <c r="X182" s="50" t="s">
        <v>2899</v>
      </c>
      <c r="AD182" s="50" t="s">
        <v>360</v>
      </c>
      <c r="AF182" s="306"/>
      <c r="AG182" s="307">
        <v>5.706949826393069E-4</v>
      </c>
      <c r="AH182" s="307">
        <v>5.9550685378299904E-4</v>
      </c>
      <c r="AI182" s="307">
        <v>2.4864229556339388</v>
      </c>
      <c r="AJ182" s="306" t="s">
        <v>181</v>
      </c>
      <c r="AK182" s="307">
        <v>-2.7265788361698253</v>
      </c>
      <c r="AL182" s="307">
        <v>1.3133750067089646E-3</v>
      </c>
      <c r="AN182" s="312">
        <v>20</v>
      </c>
      <c r="AO182" s="313" t="s">
        <v>305</v>
      </c>
      <c r="AP182" s="313" t="s">
        <v>0</v>
      </c>
      <c r="AQ182" s="313" t="s">
        <v>386</v>
      </c>
      <c r="AR182" s="314" t="s">
        <v>0</v>
      </c>
      <c r="AS182" s="314"/>
    </row>
    <row r="183" spans="1:45" x14ac:dyDescent="0.2">
      <c r="A183" s="306" t="s">
        <v>2922</v>
      </c>
      <c r="B183" s="50" t="s">
        <v>294</v>
      </c>
      <c r="C183" s="50" t="s">
        <v>295</v>
      </c>
      <c r="D183" s="50" t="s">
        <v>438</v>
      </c>
      <c r="E183" s="50" t="s">
        <v>297</v>
      </c>
      <c r="F183" s="50" t="s">
        <v>452</v>
      </c>
      <c r="G183" s="50" t="s">
        <v>463</v>
      </c>
      <c r="H183" s="50" t="s">
        <v>506</v>
      </c>
      <c r="I183" s="50" t="s">
        <v>465</v>
      </c>
      <c r="J183" s="50" t="s">
        <v>2906</v>
      </c>
      <c r="K183" s="50" t="s">
        <v>182</v>
      </c>
      <c r="L183" s="307">
        <v>7.8997719780050542</v>
      </c>
      <c r="M183" s="308">
        <v>1.8</v>
      </c>
      <c r="N183" s="307">
        <v>7.1145370042147613</v>
      </c>
      <c r="O183" s="306" t="s">
        <v>2923</v>
      </c>
      <c r="Q183" s="50" t="s">
        <v>300</v>
      </c>
      <c r="R183" s="50" t="s">
        <v>506</v>
      </c>
      <c r="T183" s="308">
        <v>2.57</v>
      </c>
      <c r="U183" s="309">
        <v>30</v>
      </c>
      <c r="V183" s="310">
        <v>45931</v>
      </c>
      <c r="X183" s="50" t="s">
        <v>2899</v>
      </c>
      <c r="AD183" s="50" t="s">
        <v>360</v>
      </c>
      <c r="AF183" s="306"/>
      <c r="AG183" s="307">
        <v>1.3017681645996529E-3</v>
      </c>
      <c r="AH183" s="307">
        <v>1.3561742239258058E-3</v>
      </c>
      <c r="AI183" s="307">
        <v>2.4624797113455514</v>
      </c>
      <c r="AJ183" s="306" t="s">
        <v>181</v>
      </c>
      <c r="AK183" s="307">
        <v>-5.3821779978635682</v>
      </c>
      <c r="AL183" s="307">
        <v>2.4489293131815695E-3</v>
      </c>
      <c r="AN183" s="312">
        <v>20</v>
      </c>
      <c r="AO183" s="313" t="s">
        <v>305</v>
      </c>
      <c r="AP183" s="313" t="s">
        <v>0</v>
      </c>
      <c r="AQ183" s="313" t="s">
        <v>386</v>
      </c>
      <c r="AR183" s="314" t="s">
        <v>0</v>
      </c>
      <c r="AS183" s="314"/>
    </row>
    <row r="184" spans="1:45" x14ac:dyDescent="0.2">
      <c r="A184" s="306" t="s">
        <v>2924</v>
      </c>
      <c r="B184" s="50" t="s">
        <v>294</v>
      </c>
      <c r="C184" s="50" t="s">
        <v>295</v>
      </c>
      <c r="D184" s="50" t="s">
        <v>438</v>
      </c>
      <c r="E184" s="50" t="s">
        <v>297</v>
      </c>
      <c r="F184" s="50" t="s">
        <v>452</v>
      </c>
      <c r="G184" s="50" t="s">
        <v>463</v>
      </c>
      <c r="H184" s="50" t="s">
        <v>506</v>
      </c>
      <c r="I184" s="50" t="s">
        <v>465</v>
      </c>
      <c r="J184" s="50" t="s">
        <v>2906</v>
      </c>
      <c r="K184" s="50" t="s">
        <v>474</v>
      </c>
      <c r="L184" s="307">
        <v>10.578902961972338</v>
      </c>
      <c r="M184" s="308">
        <v>1.8</v>
      </c>
      <c r="N184" s="307">
        <v>9.5273631690260387</v>
      </c>
      <c r="O184" s="306" t="s">
        <v>2925</v>
      </c>
      <c r="Q184" s="50" t="s">
        <v>300</v>
      </c>
      <c r="R184" s="50" t="s">
        <v>506</v>
      </c>
      <c r="T184" s="308">
        <v>2.2333333333333329</v>
      </c>
      <c r="U184" s="309">
        <v>30</v>
      </c>
      <c r="V184" s="310">
        <v>45931</v>
      </c>
      <c r="X184" s="50" t="s">
        <v>2899</v>
      </c>
      <c r="AD184" s="50" t="s">
        <v>360</v>
      </c>
      <c r="AF184" s="306"/>
      <c r="AG184" s="307">
        <v>1.7432502014776193E-3</v>
      </c>
      <c r="AH184" s="307">
        <v>1.8161075477095324E-3</v>
      </c>
      <c r="AI184" s="307">
        <v>3.7947075725897905</v>
      </c>
      <c r="AJ184" s="306" t="s">
        <v>181</v>
      </c>
      <c r="AK184" s="307">
        <v>-13.47935189663794</v>
      </c>
      <c r="AL184" s="307">
        <v>3.2794599182114277E-3</v>
      </c>
      <c r="AN184" s="312">
        <v>20</v>
      </c>
      <c r="AO184" s="313" t="s">
        <v>305</v>
      </c>
      <c r="AP184" s="313" t="s">
        <v>0</v>
      </c>
      <c r="AQ184" s="313" t="s">
        <v>386</v>
      </c>
      <c r="AR184" s="314" t="s">
        <v>0</v>
      </c>
      <c r="AS184" s="314"/>
    </row>
    <row r="185" spans="1:45" x14ac:dyDescent="0.2">
      <c r="A185" s="306" t="s">
        <v>2926</v>
      </c>
      <c r="B185" s="50" t="s">
        <v>308</v>
      </c>
      <c r="C185" s="50" t="s">
        <v>295</v>
      </c>
      <c r="D185" s="50" t="s">
        <v>438</v>
      </c>
      <c r="E185" s="50" t="s">
        <v>297</v>
      </c>
      <c r="F185" s="50" t="s">
        <v>452</v>
      </c>
      <c r="G185" s="50" t="s">
        <v>463</v>
      </c>
      <c r="H185" s="50" t="s">
        <v>506</v>
      </c>
      <c r="I185" s="50" t="s">
        <v>465</v>
      </c>
      <c r="J185" s="50" t="s">
        <v>2906</v>
      </c>
      <c r="K185" s="50" t="s">
        <v>182</v>
      </c>
      <c r="L185" s="307">
        <v>5.6750968283200454</v>
      </c>
      <c r="M185" s="308">
        <v>2.1</v>
      </c>
      <c r="N185" s="307">
        <v>5.1109938995708761</v>
      </c>
      <c r="O185" s="306" t="s">
        <v>2923</v>
      </c>
      <c r="Q185" s="50" t="s">
        <v>300</v>
      </c>
      <c r="R185" s="50" t="s">
        <v>506</v>
      </c>
      <c r="T185" s="308">
        <v>1.2849999999999997</v>
      </c>
      <c r="U185" s="309">
        <v>30</v>
      </c>
      <c r="V185" s="310">
        <v>45931</v>
      </c>
      <c r="X185" s="50" t="s">
        <v>2899</v>
      </c>
      <c r="AD185" s="50" t="s">
        <v>360</v>
      </c>
      <c r="AF185" s="306"/>
      <c r="AG185" s="307">
        <v>9.351738762456177E-4</v>
      </c>
      <c r="AH185" s="307">
        <v>9.7425850496438398E-4</v>
      </c>
      <c r="AI185" s="307">
        <v>3.5380289047757265</v>
      </c>
      <c r="AJ185" s="306" t="s">
        <v>181</v>
      </c>
      <c r="AK185" s="307">
        <v>-12.393536450232252</v>
      </c>
      <c r="AL185" s="307">
        <v>1.7592800167792154E-3</v>
      </c>
      <c r="AN185" s="312">
        <v>20</v>
      </c>
      <c r="AO185" s="313" t="s">
        <v>305</v>
      </c>
      <c r="AP185" s="313" t="s">
        <v>0</v>
      </c>
      <c r="AQ185" s="313" t="s">
        <v>386</v>
      </c>
      <c r="AR185" s="314" t="s">
        <v>0</v>
      </c>
      <c r="AS185" s="314"/>
    </row>
    <row r="186" spans="1:45" x14ac:dyDescent="0.2">
      <c r="A186" s="306" t="s">
        <v>2927</v>
      </c>
      <c r="B186" s="50" t="s">
        <v>310</v>
      </c>
      <c r="C186" s="50" t="s">
        <v>295</v>
      </c>
      <c r="D186" s="50" t="s">
        <v>438</v>
      </c>
      <c r="E186" s="50" t="s">
        <v>297</v>
      </c>
      <c r="F186" s="50" t="s">
        <v>452</v>
      </c>
      <c r="G186" s="50" t="s">
        <v>463</v>
      </c>
      <c r="H186" s="50" t="s">
        <v>506</v>
      </c>
      <c r="I186" s="50" t="s">
        <v>465</v>
      </c>
      <c r="J186" s="50" t="s">
        <v>2906</v>
      </c>
      <c r="K186" s="50" t="s">
        <v>182</v>
      </c>
      <c r="L186" s="307">
        <v>5.6750968283200454</v>
      </c>
      <c r="M186" s="308">
        <v>2.1</v>
      </c>
      <c r="N186" s="307">
        <v>5.1109938995708761</v>
      </c>
      <c r="O186" s="306" t="s">
        <v>2923</v>
      </c>
      <c r="Q186" s="50" t="s">
        <v>300</v>
      </c>
      <c r="R186" s="50" t="s">
        <v>506</v>
      </c>
      <c r="T186" s="308">
        <v>1.2849999999999997</v>
      </c>
      <c r="U186" s="309">
        <v>30</v>
      </c>
      <c r="V186" s="310">
        <v>45931</v>
      </c>
      <c r="X186" s="50" t="s">
        <v>2899</v>
      </c>
      <c r="AD186" s="50" t="s">
        <v>360</v>
      </c>
      <c r="AF186" s="306"/>
      <c r="AG186" s="307">
        <v>9.351738762456177E-4</v>
      </c>
      <c r="AH186" s="307">
        <v>9.7425850496438398E-4</v>
      </c>
      <c r="AI186" s="307">
        <v>3.5380289047757265</v>
      </c>
      <c r="AJ186" s="306" t="s">
        <v>181</v>
      </c>
      <c r="AK186" s="307">
        <v>-12.393536450232252</v>
      </c>
      <c r="AL186" s="307">
        <v>1.7592800167792154E-3</v>
      </c>
      <c r="AN186" s="312">
        <v>20</v>
      </c>
      <c r="AO186" s="313" t="s">
        <v>305</v>
      </c>
      <c r="AP186" s="313" t="s">
        <v>0</v>
      </c>
      <c r="AQ186" s="313" t="s">
        <v>386</v>
      </c>
      <c r="AR186" s="314" t="s">
        <v>0</v>
      </c>
      <c r="AS186" s="314"/>
    </row>
    <row r="187" spans="1:45" x14ac:dyDescent="0.2">
      <c r="A187" s="306" t="s">
        <v>2928</v>
      </c>
      <c r="B187" s="50" t="s">
        <v>308</v>
      </c>
      <c r="C187" s="50" t="s">
        <v>295</v>
      </c>
      <c r="D187" s="50" t="s">
        <v>438</v>
      </c>
      <c r="E187" s="50" t="s">
        <v>297</v>
      </c>
      <c r="F187" s="50" t="s">
        <v>452</v>
      </c>
      <c r="G187" s="50" t="s">
        <v>463</v>
      </c>
      <c r="H187" s="50" t="s">
        <v>506</v>
      </c>
      <c r="I187" s="50" t="s">
        <v>465</v>
      </c>
      <c r="J187" s="50" t="s">
        <v>2906</v>
      </c>
      <c r="K187" s="50" t="s">
        <v>474</v>
      </c>
      <c r="L187" s="307">
        <v>7.6236034464945286</v>
      </c>
      <c r="M187" s="308">
        <v>2.1</v>
      </c>
      <c r="N187" s="307">
        <v>6.8658195422042354</v>
      </c>
      <c r="O187" s="306" t="s">
        <v>2925</v>
      </c>
      <c r="Q187" s="50" t="s">
        <v>300</v>
      </c>
      <c r="R187" s="50" t="s">
        <v>506</v>
      </c>
      <c r="T187" s="308">
        <v>1.1166666666666667</v>
      </c>
      <c r="U187" s="309">
        <v>30</v>
      </c>
      <c r="V187" s="310">
        <v>45931</v>
      </c>
      <c r="X187" s="50" t="s">
        <v>2899</v>
      </c>
      <c r="AD187" s="50" t="s">
        <v>360</v>
      </c>
      <c r="AF187" s="306"/>
      <c r="AG187" s="307">
        <v>1.256259584936139E-3</v>
      </c>
      <c r="AH187" s="307">
        <v>1.3087636600593031E-3</v>
      </c>
      <c r="AI187" s="307">
        <v>5.4692524986429785</v>
      </c>
      <c r="AJ187" s="306" t="s">
        <v>181</v>
      </c>
      <c r="AK187" s="307">
        <v>-18.061788288458796</v>
      </c>
      <c r="AL187" s="307">
        <v>2.3633170684133056E-3</v>
      </c>
      <c r="AN187" s="312">
        <v>20</v>
      </c>
      <c r="AO187" s="313" t="s">
        <v>305</v>
      </c>
      <c r="AP187" s="313" t="s">
        <v>0</v>
      </c>
      <c r="AQ187" s="313" t="s">
        <v>386</v>
      </c>
      <c r="AR187" s="314" t="s">
        <v>0</v>
      </c>
      <c r="AS187" s="314"/>
    </row>
    <row r="188" spans="1:45" x14ac:dyDescent="0.2">
      <c r="A188" s="306" t="s">
        <v>2929</v>
      </c>
      <c r="B188" s="50" t="s">
        <v>310</v>
      </c>
      <c r="C188" s="50" t="s">
        <v>295</v>
      </c>
      <c r="D188" s="50" t="s">
        <v>438</v>
      </c>
      <c r="E188" s="50" t="s">
        <v>297</v>
      </c>
      <c r="F188" s="50" t="s">
        <v>452</v>
      </c>
      <c r="G188" s="50" t="s">
        <v>463</v>
      </c>
      <c r="H188" s="50" t="s">
        <v>506</v>
      </c>
      <c r="I188" s="50" t="s">
        <v>465</v>
      </c>
      <c r="J188" s="50" t="s">
        <v>2906</v>
      </c>
      <c r="K188" s="50" t="s">
        <v>474</v>
      </c>
      <c r="L188" s="307">
        <v>7.6236034464945286</v>
      </c>
      <c r="M188" s="308">
        <v>2.1</v>
      </c>
      <c r="N188" s="307">
        <v>6.8658195422042354</v>
      </c>
      <c r="O188" s="306" t="s">
        <v>2925</v>
      </c>
      <c r="Q188" s="50" t="s">
        <v>300</v>
      </c>
      <c r="R188" s="50" t="s">
        <v>506</v>
      </c>
      <c r="T188" s="308">
        <v>1.1166666666666667</v>
      </c>
      <c r="U188" s="309">
        <v>30</v>
      </c>
      <c r="V188" s="310">
        <v>45931</v>
      </c>
      <c r="X188" s="50" t="s">
        <v>2899</v>
      </c>
      <c r="AD188" s="50" t="s">
        <v>360</v>
      </c>
      <c r="AF188" s="306"/>
      <c r="AG188" s="307">
        <v>1.256259584936139E-3</v>
      </c>
      <c r="AH188" s="307">
        <v>1.3087636600593031E-3</v>
      </c>
      <c r="AI188" s="307">
        <v>5.4692524986429785</v>
      </c>
      <c r="AJ188" s="306" t="s">
        <v>181</v>
      </c>
      <c r="AK188" s="307">
        <v>-18.061788288458796</v>
      </c>
      <c r="AL188" s="307">
        <v>2.3633170684133056E-3</v>
      </c>
      <c r="AN188" s="312">
        <v>20</v>
      </c>
      <c r="AO188" s="313" t="s">
        <v>305</v>
      </c>
      <c r="AP188" s="313" t="s">
        <v>0</v>
      </c>
      <c r="AQ188" s="313" t="s">
        <v>386</v>
      </c>
      <c r="AR188" s="314" t="s">
        <v>0</v>
      </c>
      <c r="AS188" s="314"/>
    </row>
    <row r="189" spans="1:45" x14ac:dyDescent="0.2">
      <c r="A189" s="306" t="s">
        <v>2930</v>
      </c>
      <c r="B189" s="50" t="s">
        <v>294</v>
      </c>
      <c r="C189" s="50" t="s">
        <v>295</v>
      </c>
      <c r="D189" s="50" t="s">
        <v>438</v>
      </c>
      <c r="E189" s="50" t="s">
        <v>297</v>
      </c>
      <c r="F189" s="50" t="s">
        <v>452</v>
      </c>
      <c r="G189" s="50" t="s">
        <v>463</v>
      </c>
      <c r="H189" s="50" t="s">
        <v>479</v>
      </c>
      <c r="I189" s="50" t="s">
        <v>465</v>
      </c>
      <c r="J189" s="50" t="s">
        <v>2906</v>
      </c>
      <c r="K189" s="50" t="s">
        <v>182</v>
      </c>
      <c r="L189" s="307">
        <v>1.4838028336746893</v>
      </c>
      <c r="M189" s="308">
        <v>1.8</v>
      </c>
      <c r="N189" s="307">
        <v>1.3265299226291389</v>
      </c>
      <c r="O189" s="306" t="s">
        <v>2931</v>
      </c>
      <c r="Q189" s="50" t="s">
        <v>300</v>
      </c>
      <c r="R189" s="50" t="s">
        <v>479</v>
      </c>
      <c r="T189" s="308">
        <v>2.34</v>
      </c>
      <c r="U189" s="309">
        <v>30</v>
      </c>
      <c r="V189" s="310">
        <v>45931</v>
      </c>
      <c r="X189" s="50" t="s">
        <v>2899</v>
      </c>
      <c r="AD189" s="50" t="s">
        <v>360</v>
      </c>
      <c r="AF189" s="306"/>
      <c r="AG189" s="307">
        <v>2.2949916101761906E-4</v>
      </c>
      <c r="AH189" s="307">
        <v>2.3971987812778793E-4</v>
      </c>
      <c r="AI189" s="307">
        <v>0.49499002551202415</v>
      </c>
      <c r="AJ189" s="306" t="s">
        <v>0</v>
      </c>
      <c r="AK189" s="307">
        <v>85.119152491638545</v>
      </c>
      <c r="AL189" s="307">
        <v>4.5997887843915339E-4</v>
      </c>
      <c r="AN189" s="312">
        <v>20</v>
      </c>
      <c r="AO189" s="313" t="s">
        <v>305</v>
      </c>
      <c r="AP189" s="313" t="s">
        <v>0</v>
      </c>
      <c r="AQ189" s="313" t="s">
        <v>386</v>
      </c>
      <c r="AR189" s="314" t="s">
        <v>0</v>
      </c>
      <c r="AS189" s="314"/>
    </row>
    <row r="190" spans="1:45" x14ac:dyDescent="0.2">
      <c r="A190" s="306" t="s">
        <v>2932</v>
      </c>
      <c r="B190" s="50" t="s">
        <v>294</v>
      </c>
      <c r="C190" s="50" t="s">
        <v>295</v>
      </c>
      <c r="D190" s="50" t="s">
        <v>438</v>
      </c>
      <c r="E190" s="50" t="s">
        <v>297</v>
      </c>
      <c r="F190" s="50" t="s">
        <v>452</v>
      </c>
      <c r="G190" s="50" t="s">
        <v>463</v>
      </c>
      <c r="H190" s="50" t="s">
        <v>479</v>
      </c>
      <c r="I190" s="50" t="s">
        <v>465</v>
      </c>
      <c r="J190" s="50" t="s">
        <v>2906</v>
      </c>
      <c r="K190" s="50" t="s">
        <v>474</v>
      </c>
      <c r="L190" s="307">
        <v>1.9893405143450562</v>
      </c>
      <c r="M190" s="308">
        <v>1.8</v>
      </c>
      <c r="N190" s="307">
        <v>1.7784840806927038</v>
      </c>
      <c r="O190" s="306" t="s">
        <v>2933</v>
      </c>
      <c r="Q190" s="50" t="s">
        <v>300</v>
      </c>
      <c r="R190" s="50" t="s">
        <v>479</v>
      </c>
      <c r="T190" s="308">
        <v>2.5166666666666662</v>
      </c>
      <c r="U190" s="309">
        <v>30</v>
      </c>
      <c r="V190" s="310">
        <v>45931</v>
      </c>
      <c r="X190" s="50" t="s">
        <v>2899</v>
      </c>
      <c r="AD190" s="50" t="s">
        <v>360</v>
      </c>
      <c r="AF190" s="306"/>
      <c r="AG190" s="307">
        <v>3.0769046173734709E-4</v>
      </c>
      <c r="AH190" s="307">
        <v>3.2139341887658132E-4</v>
      </c>
      <c r="AI190" s="307">
        <v>0.6170488388574471</v>
      </c>
      <c r="AJ190" s="306" t="s">
        <v>0</v>
      </c>
      <c r="AK190" s="307">
        <v>63.003285654806589</v>
      </c>
      <c r="AL190" s="307">
        <v>6.1669555944696705E-4</v>
      </c>
      <c r="AN190" s="312">
        <v>20</v>
      </c>
      <c r="AO190" s="313" t="s">
        <v>305</v>
      </c>
      <c r="AP190" s="313" t="s">
        <v>0</v>
      </c>
      <c r="AQ190" s="313" t="s">
        <v>386</v>
      </c>
      <c r="AR190" s="314" t="s">
        <v>0</v>
      </c>
      <c r="AS190" s="314"/>
    </row>
    <row r="191" spans="1:45" x14ac:dyDescent="0.2">
      <c r="A191" s="306" t="s">
        <v>2934</v>
      </c>
      <c r="B191" s="50" t="s">
        <v>308</v>
      </c>
      <c r="C191" s="50" t="s">
        <v>295</v>
      </c>
      <c r="D191" s="50" t="s">
        <v>438</v>
      </c>
      <c r="E191" s="50" t="s">
        <v>297</v>
      </c>
      <c r="F191" s="50" t="s">
        <v>452</v>
      </c>
      <c r="G191" s="50" t="s">
        <v>463</v>
      </c>
      <c r="H191" s="50" t="s">
        <v>479</v>
      </c>
      <c r="I191" s="50" t="s">
        <v>465</v>
      </c>
      <c r="J191" s="50" t="s">
        <v>2906</v>
      </c>
      <c r="K191" s="50" t="s">
        <v>182</v>
      </c>
      <c r="L191" s="307">
        <v>1.0730789892598136</v>
      </c>
      <c r="M191" s="308">
        <v>2.1</v>
      </c>
      <c r="N191" s="307">
        <v>0.95933998526778563</v>
      </c>
      <c r="O191" s="306" t="s">
        <v>2931</v>
      </c>
      <c r="Q191" s="50" t="s">
        <v>300</v>
      </c>
      <c r="R191" s="50" t="s">
        <v>479</v>
      </c>
      <c r="T191" s="308">
        <v>1.17</v>
      </c>
      <c r="U191" s="309">
        <v>30</v>
      </c>
      <c r="V191" s="310">
        <v>45931</v>
      </c>
      <c r="X191" s="50" t="s">
        <v>2899</v>
      </c>
      <c r="AD191" s="50" t="s">
        <v>360</v>
      </c>
      <c r="AF191" s="306"/>
      <c r="AG191" s="307">
        <v>1.6597267652526573E-4</v>
      </c>
      <c r="AH191" s="307">
        <v>1.7336424940623182E-4</v>
      </c>
      <c r="AI191" s="307">
        <v>0.71594875574497663</v>
      </c>
      <c r="AJ191" s="306" t="s">
        <v>0</v>
      </c>
      <c r="AK191" s="307">
        <v>50.614028754327208</v>
      </c>
      <c r="AL191" s="307">
        <v>3.3265448667054202E-4</v>
      </c>
      <c r="AN191" s="312">
        <v>20</v>
      </c>
      <c r="AO191" s="313" t="s">
        <v>305</v>
      </c>
      <c r="AP191" s="313" t="s">
        <v>0</v>
      </c>
      <c r="AQ191" s="313" t="s">
        <v>386</v>
      </c>
      <c r="AR191" s="314" t="s">
        <v>0</v>
      </c>
      <c r="AS191" s="314"/>
    </row>
    <row r="192" spans="1:45" x14ac:dyDescent="0.2">
      <c r="A192" s="306" t="s">
        <v>2935</v>
      </c>
      <c r="B192" s="50" t="s">
        <v>310</v>
      </c>
      <c r="C192" s="50" t="s">
        <v>295</v>
      </c>
      <c r="D192" s="50" t="s">
        <v>438</v>
      </c>
      <c r="E192" s="50" t="s">
        <v>297</v>
      </c>
      <c r="F192" s="50" t="s">
        <v>452</v>
      </c>
      <c r="G192" s="50" t="s">
        <v>463</v>
      </c>
      <c r="H192" s="50" t="s">
        <v>479</v>
      </c>
      <c r="I192" s="50" t="s">
        <v>465</v>
      </c>
      <c r="J192" s="50" t="s">
        <v>2906</v>
      </c>
      <c r="K192" s="50" t="s">
        <v>182</v>
      </c>
      <c r="L192" s="307">
        <v>1.0730789892598136</v>
      </c>
      <c r="M192" s="308">
        <v>2.1</v>
      </c>
      <c r="N192" s="307">
        <v>0.95933998526778563</v>
      </c>
      <c r="O192" s="306" t="s">
        <v>2931</v>
      </c>
      <c r="Q192" s="50" t="s">
        <v>300</v>
      </c>
      <c r="R192" s="50" t="s">
        <v>479</v>
      </c>
      <c r="T192" s="308">
        <v>1.17</v>
      </c>
      <c r="U192" s="309">
        <v>30</v>
      </c>
      <c r="V192" s="310">
        <v>45931</v>
      </c>
      <c r="X192" s="50" t="s">
        <v>2899</v>
      </c>
      <c r="AD192" s="50" t="s">
        <v>360</v>
      </c>
      <c r="AF192" s="306"/>
      <c r="AG192" s="307">
        <v>1.6597267652526573E-4</v>
      </c>
      <c r="AH192" s="307">
        <v>1.7336424940623182E-4</v>
      </c>
      <c r="AI192" s="307">
        <v>0.71594875574497663</v>
      </c>
      <c r="AJ192" s="306" t="s">
        <v>0</v>
      </c>
      <c r="AK192" s="307">
        <v>50.614028754327208</v>
      </c>
      <c r="AL192" s="307">
        <v>3.3265448667054202E-4</v>
      </c>
      <c r="AN192" s="312">
        <v>20</v>
      </c>
      <c r="AO192" s="313" t="s">
        <v>305</v>
      </c>
      <c r="AP192" s="313" t="s">
        <v>0</v>
      </c>
      <c r="AQ192" s="313" t="s">
        <v>386</v>
      </c>
      <c r="AR192" s="314" t="s">
        <v>0</v>
      </c>
      <c r="AS192" s="314"/>
    </row>
    <row r="193" spans="1:45" x14ac:dyDescent="0.2">
      <c r="A193" s="306" t="s">
        <v>2936</v>
      </c>
      <c r="B193" s="50" t="s">
        <v>308</v>
      </c>
      <c r="C193" s="50" t="s">
        <v>295</v>
      </c>
      <c r="D193" s="50" t="s">
        <v>438</v>
      </c>
      <c r="E193" s="50" t="s">
        <v>297</v>
      </c>
      <c r="F193" s="50" t="s">
        <v>452</v>
      </c>
      <c r="G193" s="50" t="s">
        <v>463</v>
      </c>
      <c r="H193" s="50" t="s">
        <v>479</v>
      </c>
      <c r="I193" s="50" t="s">
        <v>465</v>
      </c>
      <c r="J193" s="50" t="s">
        <v>2906</v>
      </c>
      <c r="K193" s="50" t="s">
        <v>474</v>
      </c>
      <c r="L193" s="307">
        <v>1.4424358432580404</v>
      </c>
      <c r="M193" s="308">
        <v>2.1</v>
      </c>
      <c r="N193" s="307">
        <v>1.2895475491281401</v>
      </c>
      <c r="O193" s="306" t="s">
        <v>2933</v>
      </c>
      <c r="Q193" s="50" t="s">
        <v>300</v>
      </c>
      <c r="R193" s="50" t="s">
        <v>479</v>
      </c>
      <c r="T193" s="308">
        <v>1.2583333333333333</v>
      </c>
      <c r="U193" s="309">
        <v>30</v>
      </c>
      <c r="V193" s="310">
        <v>45931</v>
      </c>
      <c r="X193" s="50" t="s">
        <v>2899</v>
      </c>
      <c r="AD193" s="50" t="s">
        <v>360</v>
      </c>
      <c r="AF193" s="306"/>
      <c r="AG193" s="307">
        <v>2.2310094598595385E-4</v>
      </c>
      <c r="AH193" s="307">
        <v>2.3303671937101834E-4</v>
      </c>
      <c r="AI193" s="307">
        <v>0.89482253620292396</v>
      </c>
      <c r="AJ193" s="306" t="s">
        <v>0</v>
      </c>
      <c r="AK193" s="307">
        <v>35.162244213501026</v>
      </c>
      <c r="AL193" s="307">
        <v>4.4715511140999226E-4</v>
      </c>
      <c r="AN193" s="312">
        <v>20</v>
      </c>
      <c r="AO193" s="313" t="s">
        <v>305</v>
      </c>
      <c r="AP193" s="313" t="s">
        <v>0</v>
      </c>
      <c r="AQ193" s="313" t="s">
        <v>386</v>
      </c>
      <c r="AR193" s="314" t="s">
        <v>0</v>
      </c>
      <c r="AS193" s="314"/>
    </row>
    <row r="194" spans="1:45" x14ac:dyDescent="0.2">
      <c r="A194" s="306" t="s">
        <v>2937</v>
      </c>
      <c r="B194" s="50" t="s">
        <v>310</v>
      </c>
      <c r="C194" s="50" t="s">
        <v>295</v>
      </c>
      <c r="D194" s="50" t="s">
        <v>438</v>
      </c>
      <c r="E194" s="50" t="s">
        <v>297</v>
      </c>
      <c r="F194" s="50" t="s">
        <v>452</v>
      </c>
      <c r="G194" s="50" t="s">
        <v>463</v>
      </c>
      <c r="H194" s="50" t="s">
        <v>479</v>
      </c>
      <c r="I194" s="50" t="s">
        <v>465</v>
      </c>
      <c r="J194" s="50" t="s">
        <v>2906</v>
      </c>
      <c r="K194" s="50" t="s">
        <v>474</v>
      </c>
      <c r="L194" s="307">
        <v>1.4424358432580404</v>
      </c>
      <c r="M194" s="308">
        <v>2.1</v>
      </c>
      <c r="N194" s="307">
        <v>1.2895475491281401</v>
      </c>
      <c r="O194" s="306" t="s">
        <v>2933</v>
      </c>
      <c r="Q194" s="50" t="s">
        <v>300</v>
      </c>
      <c r="R194" s="50" t="s">
        <v>479</v>
      </c>
      <c r="T194" s="308">
        <v>1.2583333333333333</v>
      </c>
      <c r="U194" s="309">
        <v>30</v>
      </c>
      <c r="V194" s="310">
        <v>45931</v>
      </c>
      <c r="X194" s="50" t="s">
        <v>2899</v>
      </c>
      <c r="AD194" s="50" t="s">
        <v>360</v>
      </c>
      <c r="AF194" s="306"/>
      <c r="AG194" s="307">
        <v>2.2310094598595385E-4</v>
      </c>
      <c r="AH194" s="307">
        <v>2.3303671937101834E-4</v>
      </c>
      <c r="AI194" s="307">
        <v>0.89482253620292396</v>
      </c>
      <c r="AJ194" s="306" t="s">
        <v>0</v>
      </c>
      <c r="AK194" s="307">
        <v>35.162244213501026</v>
      </c>
      <c r="AL194" s="307">
        <v>4.4715511140999226E-4</v>
      </c>
      <c r="AN194" s="312">
        <v>20</v>
      </c>
      <c r="AO194" s="313" t="s">
        <v>305</v>
      </c>
      <c r="AP194" s="313" t="s">
        <v>0</v>
      </c>
      <c r="AQ194" s="313" t="s">
        <v>386</v>
      </c>
      <c r="AR194" s="314" t="s">
        <v>0</v>
      </c>
      <c r="AS194" s="314"/>
    </row>
    <row r="195" spans="1:45" x14ac:dyDescent="0.2">
      <c r="A195" s="306" t="s">
        <v>2938</v>
      </c>
      <c r="B195" s="50" t="s">
        <v>294</v>
      </c>
      <c r="C195" s="50" t="s">
        <v>295</v>
      </c>
      <c r="D195" s="50" t="s">
        <v>438</v>
      </c>
      <c r="E195" s="50" t="s">
        <v>297</v>
      </c>
      <c r="F195" s="50" t="s">
        <v>452</v>
      </c>
      <c r="G195" s="50" t="s">
        <v>463</v>
      </c>
      <c r="H195" s="50" t="s">
        <v>524</v>
      </c>
      <c r="I195" s="50" t="s">
        <v>465</v>
      </c>
      <c r="J195" s="50" t="s">
        <v>2906</v>
      </c>
      <c r="K195" s="50" t="s">
        <v>182</v>
      </c>
      <c r="L195" s="307">
        <v>4.3338914563496225</v>
      </c>
      <c r="M195" s="308">
        <v>1.8</v>
      </c>
      <c r="N195" s="307">
        <v>3.8803402804761506</v>
      </c>
      <c r="O195" s="306" t="s">
        <v>2939</v>
      </c>
      <c r="Q195" s="50" t="s">
        <v>300</v>
      </c>
      <c r="R195" s="50" t="s">
        <v>524</v>
      </c>
      <c r="T195" s="308">
        <v>2.57</v>
      </c>
      <c r="U195" s="309">
        <v>30</v>
      </c>
      <c r="V195" s="310">
        <v>45931</v>
      </c>
      <c r="X195" s="50" t="s">
        <v>2899</v>
      </c>
      <c r="AD195" s="50" t="s">
        <v>360</v>
      </c>
      <c r="AF195" s="306"/>
      <c r="AG195" s="307">
        <v>5.837878214603108E-4</v>
      </c>
      <c r="AH195" s="307">
        <v>6.0916892457487032E-4</v>
      </c>
      <c r="AI195" s="307">
        <v>1.2453417873509842</v>
      </c>
      <c r="AJ195" s="306" t="s">
        <v>181</v>
      </c>
      <c r="AK195" s="307">
        <v>18.257744690588382</v>
      </c>
      <c r="AL195" s="307">
        <v>1.3435063514683828E-3</v>
      </c>
      <c r="AN195" s="312">
        <v>20</v>
      </c>
      <c r="AO195" s="313" t="s">
        <v>305</v>
      </c>
      <c r="AP195" s="313" t="s">
        <v>0</v>
      </c>
      <c r="AQ195" s="313" t="s">
        <v>386</v>
      </c>
      <c r="AR195" s="314" t="s">
        <v>0</v>
      </c>
      <c r="AS195" s="314"/>
    </row>
    <row r="196" spans="1:45" x14ac:dyDescent="0.2">
      <c r="A196" s="306" t="s">
        <v>2940</v>
      </c>
      <c r="B196" s="50" t="s">
        <v>294</v>
      </c>
      <c r="C196" s="50" t="s">
        <v>295</v>
      </c>
      <c r="D196" s="50" t="s">
        <v>438</v>
      </c>
      <c r="E196" s="50" t="s">
        <v>297</v>
      </c>
      <c r="F196" s="50" t="s">
        <v>452</v>
      </c>
      <c r="G196" s="50" t="s">
        <v>463</v>
      </c>
      <c r="H196" s="50" t="s">
        <v>524</v>
      </c>
      <c r="I196" s="50" t="s">
        <v>465</v>
      </c>
      <c r="J196" s="50" t="s">
        <v>2906</v>
      </c>
      <c r="K196" s="50" t="s">
        <v>474</v>
      </c>
      <c r="L196" s="307">
        <v>5.8028868141769365</v>
      </c>
      <c r="M196" s="308">
        <v>1.8</v>
      </c>
      <c r="N196" s="307">
        <v>5.195602076075204</v>
      </c>
      <c r="O196" s="306" t="s">
        <v>2941</v>
      </c>
      <c r="Q196" s="50" t="s">
        <v>300</v>
      </c>
      <c r="R196" s="50" t="s">
        <v>524</v>
      </c>
      <c r="T196" s="308">
        <v>2.2333333333333329</v>
      </c>
      <c r="U196" s="309">
        <v>30</v>
      </c>
      <c r="V196" s="310">
        <v>45931</v>
      </c>
      <c r="X196" s="50" t="s">
        <v>2899</v>
      </c>
      <c r="AD196" s="50" t="s">
        <v>360</v>
      </c>
      <c r="AF196" s="306"/>
      <c r="AG196" s="307">
        <v>7.8166578133050243E-4</v>
      </c>
      <c r="AH196" s="307">
        <v>8.1564994315738812E-4</v>
      </c>
      <c r="AI196" s="307">
        <v>1.918819865356735</v>
      </c>
      <c r="AJ196" s="306" t="s">
        <v>181</v>
      </c>
      <c r="AK196" s="307">
        <v>3.5020706785090798</v>
      </c>
      <c r="AL196" s="307">
        <v>1.7988949123948514E-3</v>
      </c>
      <c r="AN196" s="312">
        <v>20</v>
      </c>
      <c r="AO196" s="313" t="s">
        <v>305</v>
      </c>
      <c r="AP196" s="313" t="s">
        <v>0</v>
      </c>
      <c r="AQ196" s="313" t="s">
        <v>386</v>
      </c>
      <c r="AR196" s="314" t="s">
        <v>0</v>
      </c>
      <c r="AS196" s="314"/>
    </row>
    <row r="197" spans="1:45" x14ac:dyDescent="0.2">
      <c r="A197" s="306" t="s">
        <v>2942</v>
      </c>
      <c r="B197" s="50" t="s">
        <v>308</v>
      </c>
      <c r="C197" s="50" t="s">
        <v>295</v>
      </c>
      <c r="D197" s="50" t="s">
        <v>438</v>
      </c>
      <c r="E197" s="50" t="s">
        <v>297</v>
      </c>
      <c r="F197" s="50" t="s">
        <v>452</v>
      </c>
      <c r="G197" s="50" t="s">
        <v>463</v>
      </c>
      <c r="H197" s="50" t="s">
        <v>524</v>
      </c>
      <c r="I197" s="50" t="s">
        <v>465</v>
      </c>
      <c r="J197" s="50" t="s">
        <v>2906</v>
      </c>
      <c r="K197" s="50" t="s">
        <v>182</v>
      </c>
      <c r="L197" s="307">
        <v>2.9012075108577045</v>
      </c>
      <c r="M197" s="308">
        <v>2.1</v>
      </c>
      <c r="N197" s="307">
        <v>2.5975898288609383</v>
      </c>
      <c r="O197" s="306" t="s">
        <v>2939</v>
      </c>
      <c r="Q197" s="50" t="s">
        <v>300</v>
      </c>
      <c r="R197" s="50" t="s">
        <v>524</v>
      </c>
      <c r="T197" s="308">
        <v>1.2849999999999997</v>
      </c>
      <c r="U197" s="309">
        <v>30</v>
      </c>
      <c r="V197" s="310">
        <v>45931</v>
      </c>
      <c r="X197" s="50" t="s">
        <v>2899</v>
      </c>
      <c r="AD197" s="50" t="s">
        <v>360</v>
      </c>
      <c r="AF197" s="306"/>
      <c r="AG197" s="307">
        <v>3.9080111475484015E-4</v>
      </c>
      <c r="AH197" s="307">
        <v>4.0779181416008929E-4</v>
      </c>
      <c r="AI197" s="307">
        <v>1.6673213823822015</v>
      </c>
      <c r="AJ197" s="306" t="s">
        <v>181</v>
      </c>
      <c r="AK197" s="307">
        <v>7.6177374007779477</v>
      </c>
      <c r="AL197" s="307">
        <v>8.9937432836588894E-4</v>
      </c>
      <c r="AN197" s="312">
        <v>20</v>
      </c>
      <c r="AO197" s="313" t="s">
        <v>305</v>
      </c>
      <c r="AP197" s="313" t="s">
        <v>0</v>
      </c>
      <c r="AQ197" s="313" t="s">
        <v>386</v>
      </c>
      <c r="AR197" s="314" t="s">
        <v>0</v>
      </c>
      <c r="AS197" s="314"/>
    </row>
    <row r="198" spans="1:45" x14ac:dyDescent="0.2">
      <c r="A198" s="306" t="s">
        <v>2943</v>
      </c>
      <c r="B198" s="50" t="s">
        <v>310</v>
      </c>
      <c r="C198" s="50" t="s">
        <v>295</v>
      </c>
      <c r="D198" s="50" t="s">
        <v>438</v>
      </c>
      <c r="E198" s="50" t="s">
        <v>297</v>
      </c>
      <c r="F198" s="50" t="s">
        <v>452</v>
      </c>
      <c r="G198" s="50" t="s">
        <v>463</v>
      </c>
      <c r="H198" s="50" t="s">
        <v>524</v>
      </c>
      <c r="I198" s="50" t="s">
        <v>465</v>
      </c>
      <c r="J198" s="50" t="s">
        <v>2906</v>
      </c>
      <c r="K198" s="50" t="s">
        <v>182</v>
      </c>
      <c r="L198" s="307">
        <v>2.9012075108577045</v>
      </c>
      <c r="M198" s="308">
        <v>2.1</v>
      </c>
      <c r="N198" s="307">
        <v>2.5975898288609383</v>
      </c>
      <c r="O198" s="306" t="s">
        <v>2939</v>
      </c>
      <c r="Q198" s="50" t="s">
        <v>300</v>
      </c>
      <c r="R198" s="50" t="s">
        <v>524</v>
      </c>
      <c r="T198" s="308">
        <v>1.2849999999999997</v>
      </c>
      <c r="U198" s="309">
        <v>30</v>
      </c>
      <c r="V198" s="310">
        <v>45931</v>
      </c>
      <c r="X198" s="50" t="s">
        <v>2899</v>
      </c>
      <c r="AD198" s="50" t="s">
        <v>360</v>
      </c>
      <c r="AF198" s="306"/>
      <c r="AG198" s="307">
        <v>3.9080111475484015E-4</v>
      </c>
      <c r="AH198" s="307">
        <v>4.0779181416008929E-4</v>
      </c>
      <c r="AI198" s="307">
        <v>1.6673213823822015</v>
      </c>
      <c r="AJ198" s="306" t="s">
        <v>181</v>
      </c>
      <c r="AK198" s="307">
        <v>7.6177374007779477</v>
      </c>
      <c r="AL198" s="307">
        <v>8.9937432836588894E-4</v>
      </c>
      <c r="AN198" s="312">
        <v>20</v>
      </c>
      <c r="AO198" s="313" t="s">
        <v>305</v>
      </c>
      <c r="AP198" s="313" t="s">
        <v>0</v>
      </c>
      <c r="AQ198" s="313" t="s">
        <v>386</v>
      </c>
      <c r="AR198" s="314" t="s">
        <v>0</v>
      </c>
      <c r="AS198" s="314"/>
    </row>
    <row r="199" spans="1:45" x14ac:dyDescent="0.2">
      <c r="A199" s="306" t="s">
        <v>2944</v>
      </c>
      <c r="B199" s="50" t="s">
        <v>308</v>
      </c>
      <c r="C199" s="50" t="s">
        <v>295</v>
      </c>
      <c r="D199" s="50" t="s">
        <v>438</v>
      </c>
      <c r="E199" s="50" t="s">
        <v>297</v>
      </c>
      <c r="F199" s="50" t="s">
        <v>452</v>
      </c>
      <c r="G199" s="50" t="s">
        <v>463</v>
      </c>
      <c r="H199" s="50" t="s">
        <v>524</v>
      </c>
      <c r="I199" s="50" t="s">
        <v>465</v>
      </c>
      <c r="J199" s="50" t="s">
        <v>2906</v>
      </c>
      <c r="K199" s="50" t="s">
        <v>474</v>
      </c>
      <c r="L199" s="307">
        <v>3.8944415471804237</v>
      </c>
      <c r="M199" s="308">
        <v>2.1</v>
      </c>
      <c r="N199" s="307">
        <v>3.4868797609925575</v>
      </c>
      <c r="O199" s="306" t="s">
        <v>2941</v>
      </c>
      <c r="Q199" s="50" t="s">
        <v>300</v>
      </c>
      <c r="R199" s="50" t="s">
        <v>524</v>
      </c>
      <c r="T199" s="308">
        <v>1.1166666666666667</v>
      </c>
      <c r="U199" s="309">
        <v>30</v>
      </c>
      <c r="V199" s="310">
        <v>45931</v>
      </c>
      <c r="X199" s="50" t="s">
        <v>2899</v>
      </c>
      <c r="AD199" s="50" t="s">
        <v>360</v>
      </c>
      <c r="AF199" s="306"/>
      <c r="AG199" s="307">
        <v>5.2459263678651127E-4</v>
      </c>
      <c r="AH199" s="307">
        <v>5.4740013519254354E-4</v>
      </c>
      <c r="AI199" s="307">
        <v>2.5755221649141622</v>
      </c>
      <c r="AJ199" s="306" t="s">
        <v>181</v>
      </c>
      <c r="AK199" s="307">
        <v>-3.4550156845609656</v>
      </c>
      <c r="AL199" s="307">
        <v>1.2072768796259317E-3</v>
      </c>
      <c r="AN199" s="312">
        <v>20</v>
      </c>
      <c r="AO199" s="313" t="s">
        <v>305</v>
      </c>
      <c r="AP199" s="313" t="s">
        <v>0</v>
      </c>
      <c r="AQ199" s="313" t="s">
        <v>386</v>
      </c>
      <c r="AR199" s="314" t="s">
        <v>0</v>
      </c>
      <c r="AS199" s="314"/>
    </row>
    <row r="200" spans="1:45" x14ac:dyDescent="0.2">
      <c r="A200" s="306" t="s">
        <v>2945</v>
      </c>
      <c r="B200" s="50" t="s">
        <v>310</v>
      </c>
      <c r="C200" s="50" t="s">
        <v>295</v>
      </c>
      <c r="D200" s="50" t="s">
        <v>438</v>
      </c>
      <c r="E200" s="50" t="s">
        <v>297</v>
      </c>
      <c r="F200" s="50" t="s">
        <v>452</v>
      </c>
      <c r="G200" s="50" t="s">
        <v>463</v>
      </c>
      <c r="H200" s="50" t="s">
        <v>524</v>
      </c>
      <c r="I200" s="50" t="s">
        <v>465</v>
      </c>
      <c r="J200" s="50" t="s">
        <v>2906</v>
      </c>
      <c r="K200" s="50" t="s">
        <v>474</v>
      </c>
      <c r="L200" s="307">
        <v>3.8944415471804237</v>
      </c>
      <c r="M200" s="308">
        <v>2.1</v>
      </c>
      <c r="N200" s="307">
        <v>3.4868797609925575</v>
      </c>
      <c r="O200" s="306" t="s">
        <v>2941</v>
      </c>
      <c r="Q200" s="50" t="s">
        <v>300</v>
      </c>
      <c r="R200" s="50" t="s">
        <v>524</v>
      </c>
      <c r="T200" s="308">
        <v>1.1166666666666667</v>
      </c>
      <c r="U200" s="309">
        <v>30</v>
      </c>
      <c r="V200" s="310">
        <v>45931</v>
      </c>
      <c r="X200" s="50" t="s">
        <v>2899</v>
      </c>
      <c r="AD200" s="50" t="s">
        <v>360</v>
      </c>
      <c r="AF200" s="306"/>
      <c r="AG200" s="307">
        <v>5.2459263678651127E-4</v>
      </c>
      <c r="AH200" s="307">
        <v>5.4740013519254354E-4</v>
      </c>
      <c r="AI200" s="307">
        <v>2.5755221649141622</v>
      </c>
      <c r="AJ200" s="306" t="s">
        <v>181</v>
      </c>
      <c r="AK200" s="307">
        <v>-3.4550156845609656</v>
      </c>
      <c r="AL200" s="307">
        <v>1.2072768796259317E-3</v>
      </c>
      <c r="AN200" s="312">
        <v>20</v>
      </c>
      <c r="AO200" s="313" t="s">
        <v>305</v>
      </c>
      <c r="AP200" s="313" t="s">
        <v>0</v>
      </c>
      <c r="AQ200" s="313" t="s">
        <v>386</v>
      </c>
      <c r="AR200" s="314" t="s">
        <v>0</v>
      </c>
      <c r="AS200" s="314"/>
    </row>
    <row r="201" spans="1:45" x14ac:dyDescent="0.2">
      <c r="A201" s="306" t="s">
        <v>2946</v>
      </c>
      <c r="B201" s="50" t="s">
        <v>294</v>
      </c>
      <c r="C201" s="50" t="s">
        <v>295</v>
      </c>
      <c r="D201" s="50" t="s">
        <v>438</v>
      </c>
      <c r="E201" s="50" t="s">
        <v>297</v>
      </c>
      <c r="F201" s="50" t="s">
        <v>452</v>
      </c>
      <c r="G201" s="50" t="s">
        <v>463</v>
      </c>
      <c r="H201" s="50" t="s">
        <v>488</v>
      </c>
      <c r="I201" s="50" t="s">
        <v>465</v>
      </c>
      <c r="J201" s="50" t="s">
        <v>2906</v>
      </c>
      <c r="K201" s="50" t="s">
        <v>182</v>
      </c>
      <c r="L201" s="307">
        <v>4.8142203837984461</v>
      </c>
      <c r="M201" s="308">
        <v>1.8</v>
      </c>
      <c r="N201" s="307">
        <v>4.3243193962811004</v>
      </c>
      <c r="O201" s="306" t="s">
        <v>2947</v>
      </c>
      <c r="Q201" s="50" t="s">
        <v>300</v>
      </c>
      <c r="R201" s="50" t="s">
        <v>488</v>
      </c>
      <c r="T201" s="308">
        <v>2.34</v>
      </c>
      <c r="U201" s="309">
        <v>30</v>
      </c>
      <c r="V201" s="310">
        <v>45931</v>
      </c>
      <c r="X201" s="50" t="s">
        <v>2899</v>
      </c>
      <c r="AD201" s="50" t="s">
        <v>360</v>
      </c>
      <c r="AF201" s="306"/>
      <c r="AG201" s="307">
        <v>5.9600140895870542E-4</v>
      </c>
      <c r="AH201" s="307">
        <v>6.2125776488810929E-4</v>
      </c>
      <c r="AI201" s="307">
        <v>1.4518711951912628</v>
      </c>
      <c r="AJ201" s="306" t="s">
        <v>181</v>
      </c>
      <c r="AK201" s="307">
        <v>12.613300009506323</v>
      </c>
      <c r="AL201" s="307">
        <v>1.4924083189775167E-3</v>
      </c>
      <c r="AN201" s="312">
        <v>20</v>
      </c>
      <c r="AO201" s="313" t="s">
        <v>305</v>
      </c>
      <c r="AP201" s="313" t="s">
        <v>0</v>
      </c>
      <c r="AQ201" s="313" t="s">
        <v>386</v>
      </c>
      <c r="AR201" s="314" t="s">
        <v>0</v>
      </c>
      <c r="AS201" s="314"/>
    </row>
    <row r="202" spans="1:45" x14ac:dyDescent="0.2">
      <c r="A202" s="306" t="s">
        <v>2948</v>
      </c>
      <c r="B202" s="50" t="s">
        <v>294</v>
      </c>
      <c r="C202" s="50" t="s">
        <v>295</v>
      </c>
      <c r="D202" s="50" t="s">
        <v>438</v>
      </c>
      <c r="E202" s="50" t="s">
        <v>297</v>
      </c>
      <c r="F202" s="50" t="s">
        <v>452</v>
      </c>
      <c r="G202" s="50" t="s">
        <v>463</v>
      </c>
      <c r="H202" s="50" t="s">
        <v>488</v>
      </c>
      <c r="I202" s="50" t="s">
        <v>465</v>
      </c>
      <c r="J202" s="50" t="s">
        <v>2906</v>
      </c>
      <c r="K202" s="50" t="s">
        <v>474</v>
      </c>
      <c r="L202" s="307">
        <v>6.4403623315538949</v>
      </c>
      <c r="M202" s="308">
        <v>1.8</v>
      </c>
      <c r="N202" s="307">
        <v>5.7849831393557292</v>
      </c>
      <c r="O202" s="306" t="s">
        <v>2949</v>
      </c>
      <c r="Q202" s="50" t="s">
        <v>300</v>
      </c>
      <c r="R202" s="50" t="s">
        <v>488</v>
      </c>
      <c r="T202" s="308">
        <v>2.5166666666666662</v>
      </c>
      <c r="U202" s="309">
        <v>30</v>
      </c>
      <c r="V202" s="310">
        <v>45931</v>
      </c>
      <c r="X202" s="50" t="s">
        <v>2899</v>
      </c>
      <c r="AD202" s="50" t="s">
        <v>360</v>
      </c>
      <c r="AF202" s="306"/>
      <c r="AG202" s="307">
        <v>7.973180946864183E-4</v>
      </c>
      <c r="AH202" s="307">
        <v>8.3110551412144437E-4</v>
      </c>
      <c r="AI202" s="307">
        <v>1.8059369478993785</v>
      </c>
      <c r="AJ202" s="306" t="s">
        <v>181</v>
      </c>
      <c r="AK202" s="307">
        <v>5.8573577529089391</v>
      </c>
      <c r="AL202" s="307">
        <v>1.9965123227817065E-3</v>
      </c>
      <c r="AN202" s="312">
        <v>20</v>
      </c>
      <c r="AO202" s="313" t="s">
        <v>305</v>
      </c>
      <c r="AP202" s="313" t="s">
        <v>0</v>
      </c>
      <c r="AQ202" s="313" t="s">
        <v>386</v>
      </c>
      <c r="AR202" s="314" t="s">
        <v>0</v>
      </c>
      <c r="AS202" s="314"/>
    </row>
    <row r="203" spans="1:45" x14ac:dyDescent="0.2">
      <c r="A203" s="306" t="s">
        <v>2950</v>
      </c>
      <c r="B203" s="50" t="s">
        <v>308</v>
      </c>
      <c r="C203" s="50" t="s">
        <v>295</v>
      </c>
      <c r="D203" s="50" t="s">
        <v>438</v>
      </c>
      <c r="E203" s="50" t="s">
        <v>297</v>
      </c>
      <c r="F203" s="50" t="s">
        <v>452</v>
      </c>
      <c r="G203" s="50" t="s">
        <v>463</v>
      </c>
      <c r="H203" s="50" t="s">
        <v>488</v>
      </c>
      <c r="I203" s="50" t="s">
        <v>465</v>
      </c>
      <c r="J203" s="50" t="s">
        <v>2906</v>
      </c>
      <c r="K203" s="50" t="s">
        <v>182</v>
      </c>
      <c r="L203" s="307">
        <v>3.3497132307185744</v>
      </c>
      <c r="M203" s="308">
        <v>2.1</v>
      </c>
      <c r="N203" s="307">
        <v>3.0088422923727549</v>
      </c>
      <c r="O203" s="306" t="s">
        <v>2947</v>
      </c>
      <c r="Q203" s="50" t="s">
        <v>300</v>
      </c>
      <c r="R203" s="50" t="s">
        <v>488</v>
      </c>
      <c r="T203" s="308">
        <v>1.17</v>
      </c>
      <c r="U203" s="309">
        <v>30</v>
      </c>
      <c r="V203" s="310">
        <v>45931</v>
      </c>
      <c r="X203" s="50" t="s">
        <v>2899</v>
      </c>
      <c r="AD203" s="50" t="s">
        <v>360</v>
      </c>
      <c r="AF203" s="306"/>
      <c r="AG203" s="307">
        <v>4.1469514188311634E-4</v>
      </c>
      <c r="AH203" s="307">
        <v>4.3226840253008964E-4</v>
      </c>
      <c r="AI203" s="307">
        <v>2.0204111004964642</v>
      </c>
      <c r="AJ203" s="306" t="s">
        <v>181</v>
      </c>
      <c r="AK203" s="307">
        <v>2.916558960807015</v>
      </c>
      <c r="AL203" s="307">
        <v>1.0384111015227571E-3</v>
      </c>
      <c r="AN203" s="312">
        <v>20</v>
      </c>
      <c r="AO203" s="313" t="s">
        <v>305</v>
      </c>
      <c r="AP203" s="313" t="s">
        <v>0</v>
      </c>
      <c r="AQ203" s="313" t="s">
        <v>386</v>
      </c>
      <c r="AR203" s="314" t="s">
        <v>0</v>
      </c>
      <c r="AS203" s="314"/>
    </row>
    <row r="204" spans="1:45" x14ac:dyDescent="0.2">
      <c r="A204" s="306" t="s">
        <v>2951</v>
      </c>
      <c r="B204" s="50" t="s">
        <v>310</v>
      </c>
      <c r="C204" s="50" t="s">
        <v>295</v>
      </c>
      <c r="D204" s="50" t="s">
        <v>438</v>
      </c>
      <c r="E204" s="50" t="s">
        <v>297</v>
      </c>
      <c r="F204" s="50" t="s">
        <v>452</v>
      </c>
      <c r="G204" s="50" t="s">
        <v>463</v>
      </c>
      <c r="H204" s="50" t="s">
        <v>488</v>
      </c>
      <c r="I204" s="50" t="s">
        <v>465</v>
      </c>
      <c r="J204" s="50" t="s">
        <v>2906</v>
      </c>
      <c r="K204" s="50" t="s">
        <v>182</v>
      </c>
      <c r="L204" s="307">
        <v>3.3497132307185744</v>
      </c>
      <c r="M204" s="308">
        <v>2.1</v>
      </c>
      <c r="N204" s="307">
        <v>3.0088422923727549</v>
      </c>
      <c r="O204" s="306" t="s">
        <v>2947</v>
      </c>
      <c r="Q204" s="50" t="s">
        <v>300</v>
      </c>
      <c r="R204" s="50" t="s">
        <v>488</v>
      </c>
      <c r="T204" s="308">
        <v>1.17</v>
      </c>
      <c r="U204" s="309">
        <v>30</v>
      </c>
      <c r="V204" s="310">
        <v>45931</v>
      </c>
      <c r="X204" s="50" t="s">
        <v>2899</v>
      </c>
      <c r="AD204" s="50" t="s">
        <v>360</v>
      </c>
      <c r="AF204" s="306"/>
      <c r="AG204" s="307">
        <v>4.1469514188311634E-4</v>
      </c>
      <c r="AH204" s="307">
        <v>4.3226840253008964E-4</v>
      </c>
      <c r="AI204" s="307">
        <v>2.0204111004964642</v>
      </c>
      <c r="AJ204" s="306" t="s">
        <v>181</v>
      </c>
      <c r="AK204" s="307">
        <v>2.916558960807015</v>
      </c>
      <c r="AL204" s="307">
        <v>1.0384111015227571E-3</v>
      </c>
      <c r="AN204" s="312">
        <v>20</v>
      </c>
      <c r="AO204" s="313" t="s">
        <v>305</v>
      </c>
      <c r="AP204" s="313" t="s">
        <v>0</v>
      </c>
      <c r="AQ204" s="313" t="s">
        <v>386</v>
      </c>
      <c r="AR204" s="314" t="s">
        <v>0</v>
      </c>
      <c r="AS204" s="314"/>
    </row>
    <row r="205" spans="1:45" x14ac:dyDescent="0.2">
      <c r="A205" s="306" t="s">
        <v>2952</v>
      </c>
      <c r="B205" s="50" t="s">
        <v>308</v>
      </c>
      <c r="C205" s="50" t="s">
        <v>295</v>
      </c>
      <c r="D205" s="50" t="s">
        <v>438</v>
      </c>
      <c r="E205" s="50" t="s">
        <v>297</v>
      </c>
      <c r="F205" s="50" t="s">
        <v>452</v>
      </c>
      <c r="G205" s="50" t="s">
        <v>463</v>
      </c>
      <c r="H205" s="50" t="s">
        <v>488</v>
      </c>
      <c r="I205" s="50" t="s">
        <v>465</v>
      </c>
      <c r="J205" s="50" t="s">
        <v>2906</v>
      </c>
      <c r="K205" s="50" t="s">
        <v>474</v>
      </c>
      <c r="L205" s="307">
        <v>4.4382785373700173</v>
      </c>
      <c r="M205" s="308">
        <v>2.1</v>
      </c>
      <c r="N205" s="307">
        <v>3.9866338545358131</v>
      </c>
      <c r="O205" s="306" t="s">
        <v>2949</v>
      </c>
      <c r="Q205" s="50" t="s">
        <v>300</v>
      </c>
      <c r="R205" s="50" t="s">
        <v>488</v>
      </c>
      <c r="T205" s="308">
        <v>1.2583333333333333</v>
      </c>
      <c r="U205" s="309">
        <v>30</v>
      </c>
      <c r="V205" s="310">
        <v>45931</v>
      </c>
      <c r="X205" s="50" t="s">
        <v>2899</v>
      </c>
      <c r="AD205" s="50" t="s">
        <v>360</v>
      </c>
      <c r="AF205" s="306"/>
      <c r="AG205" s="306">
        <v>5.4945973610302811E-4</v>
      </c>
      <c r="AH205" s="306">
        <v>5.7274382646808279E-4</v>
      </c>
      <c r="AI205" s="306">
        <v>2.4890684042527935</v>
      </c>
      <c r="AJ205" s="306" t="s">
        <v>181</v>
      </c>
      <c r="AK205" s="306">
        <v>-1.7458620990869032</v>
      </c>
      <c r="AL205" s="306">
        <v>1.3758663465847051E-3</v>
      </c>
      <c r="AN205" s="312">
        <v>20</v>
      </c>
      <c r="AO205" s="313" t="s">
        <v>305</v>
      </c>
      <c r="AP205" s="313" t="s">
        <v>0</v>
      </c>
      <c r="AQ205" s="313" t="s">
        <v>386</v>
      </c>
      <c r="AR205" s="314" t="s">
        <v>0</v>
      </c>
      <c r="AS205" s="314"/>
    </row>
    <row r="206" spans="1:45" x14ac:dyDescent="0.2">
      <c r="A206" s="306" t="s">
        <v>2953</v>
      </c>
      <c r="B206" s="50" t="s">
        <v>310</v>
      </c>
      <c r="C206" s="50" t="s">
        <v>295</v>
      </c>
      <c r="D206" s="50" t="s">
        <v>438</v>
      </c>
      <c r="E206" s="50" t="s">
        <v>297</v>
      </c>
      <c r="F206" s="50" t="s">
        <v>452</v>
      </c>
      <c r="G206" s="50" t="s">
        <v>463</v>
      </c>
      <c r="H206" s="50" t="s">
        <v>488</v>
      </c>
      <c r="I206" s="50" t="s">
        <v>465</v>
      </c>
      <c r="J206" s="50" t="s">
        <v>2906</v>
      </c>
      <c r="K206" s="50" t="s">
        <v>474</v>
      </c>
      <c r="L206" s="307">
        <v>4.4382785373700173</v>
      </c>
      <c r="M206" s="308">
        <v>2.1</v>
      </c>
      <c r="N206" s="307">
        <v>3.9866338545358131</v>
      </c>
      <c r="O206" s="306" t="s">
        <v>2949</v>
      </c>
      <c r="Q206" s="50" t="s">
        <v>300</v>
      </c>
      <c r="R206" s="50" t="s">
        <v>488</v>
      </c>
      <c r="T206" s="308">
        <v>1.2583333333333333</v>
      </c>
      <c r="U206" s="309">
        <v>30</v>
      </c>
      <c r="V206" s="310">
        <v>45931</v>
      </c>
      <c r="X206" s="50" t="s">
        <v>2899</v>
      </c>
      <c r="AD206" s="50" t="s">
        <v>360</v>
      </c>
      <c r="AF206" s="306"/>
      <c r="AG206" s="307">
        <v>5.4945973610302811E-4</v>
      </c>
      <c r="AH206" s="307">
        <v>5.7274382646808279E-4</v>
      </c>
      <c r="AI206" s="307">
        <v>2.4890684042527935</v>
      </c>
      <c r="AJ206" s="306" t="s">
        <v>181</v>
      </c>
      <c r="AK206" s="307">
        <v>-1.7458620990869032</v>
      </c>
      <c r="AL206" s="307">
        <v>1.3758663465847051E-3</v>
      </c>
      <c r="AN206" s="312">
        <v>20</v>
      </c>
      <c r="AO206" s="313" t="s">
        <v>305</v>
      </c>
      <c r="AP206" s="313" t="s">
        <v>0</v>
      </c>
      <c r="AQ206" s="313" t="s">
        <v>386</v>
      </c>
      <c r="AR206" s="314" t="s">
        <v>0</v>
      </c>
      <c r="AS206" s="314"/>
    </row>
    <row r="207" spans="1:45" x14ac:dyDescent="0.2">
      <c r="A207" s="306" t="s">
        <v>2954</v>
      </c>
      <c r="B207" s="50" t="s">
        <v>294</v>
      </c>
      <c r="C207" s="50" t="s">
        <v>295</v>
      </c>
      <c r="D207" s="50" t="s">
        <v>438</v>
      </c>
      <c r="E207" s="50" t="s">
        <v>297</v>
      </c>
      <c r="F207" s="50" t="s">
        <v>452</v>
      </c>
      <c r="G207" s="50" t="s">
        <v>463</v>
      </c>
      <c r="H207" s="50" t="s">
        <v>464</v>
      </c>
      <c r="I207" s="50" t="s">
        <v>465</v>
      </c>
      <c r="J207" s="50" t="s">
        <v>2906</v>
      </c>
      <c r="K207" s="50" t="s">
        <v>182</v>
      </c>
      <c r="L207" s="307">
        <v>3.528984455125701</v>
      </c>
      <c r="M207" s="308">
        <v>1.8</v>
      </c>
      <c r="N207" s="307">
        <v>3.1571842439244806</v>
      </c>
      <c r="O207" s="306" t="s">
        <v>2955</v>
      </c>
      <c r="Q207" s="50" t="s">
        <v>300</v>
      </c>
      <c r="R207" s="50" t="s">
        <v>464</v>
      </c>
      <c r="T207" s="308">
        <v>2.57</v>
      </c>
      <c r="U207" s="309">
        <v>30</v>
      </c>
      <c r="V207" s="310">
        <v>45931</v>
      </c>
      <c r="X207" s="50" t="s">
        <v>2899</v>
      </c>
      <c r="AD207" s="50" t="s">
        <v>360</v>
      </c>
      <c r="AF207" s="306"/>
      <c r="AG207" s="307">
        <v>5.5600888164910906E-4</v>
      </c>
      <c r="AH207" s="307">
        <v>5.8139028789311331E-4</v>
      </c>
      <c r="AI207" s="307">
        <v>1.097890215959179</v>
      </c>
      <c r="AJ207" s="306" t="s">
        <v>181</v>
      </c>
      <c r="AK207" s="307">
        <v>23.814052005041251</v>
      </c>
      <c r="AL207" s="307">
        <v>1.0939851810889652E-3</v>
      </c>
      <c r="AN207" s="312">
        <v>20</v>
      </c>
      <c r="AO207" s="313" t="s">
        <v>305</v>
      </c>
      <c r="AP207" s="313" t="s">
        <v>0</v>
      </c>
      <c r="AQ207" s="313" t="s">
        <v>386</v>
      </c>
      <c r="AR207" s="314" t="s">
        <v>0</v>
      </c>
      <c r="AS207" s="314"/>
    </row>
    <row r="208" spans="1:45" x14ac:dyDescent="0.2">
      <c r="A208" s="306" t="s">
        <v>2956</v>
      </c>
      <c r="B208" s="50" t="s">
        <v>294</v>
      </c>
      <c r="C208" s="50" t="s">
        <v>295</v>
      </c>
      <c r="D208" s="50" t="s">
        <v>438</v>
      </c>
      <c r="E208" s="50" t="s">
        <v>297</v>
      </c>
      <c r="F208" s="50" t="s">
        <v>452</v>
      </c>
      <c r="G208" s="50" t="s">
        <v>463</v>
      </c>
      <c r="H208" s="50" t="s">
        <v>464</v>
      </c>
      <c r="I208" s="50" t="s">
        <v>465</v>
      </c>
      <c r="J208" s="50" t="s">
        <v>2906</v>
      </c>
      <c r="K208" s="50" t="s">
        <v>474</v>
      </c>
      <c r="L208" s="307">
        <v>4.7417793835443911</v>
      </c>
      <c r="M208" s="308">
        <v>1.8</v>
      </c>
      <c r="N208" s="307">
        <v>4.2422037694578165</v>
      </c>
      <c r="O208" s="306" t="s">
        <v>2957</v>
      </c>
      <c r="Q208" s="50" t="s">
        <v>300</v>
      </c>
      <c r="R208" s="50" t="s">
        <v>464</v>
      </c>
      <c r="T208" s="308">
        <v>2.2333333333333329</v>
      </c>
      <c r="U208" s="309">
        <v>30</v>
      </c>
      <c r="V208" s="310">
        <v>45931</v>
      </c>
      <c r="X208" s="50" t="s">
        <v>2899</v>
      </c>
      <c r="AD208" s="50" t="s">
        <v>360</v>
      </c>
      <c r="AF208" s="306"/>
      <c r="AG208" s="307">
        <v>7.4709069580682194E-4</v>
      </c>
      <c r="AH208" s="307">
        <v>7.8119484967419778E-4</v>
      </c>
      <c r="AI208" s="307">
        <v>1.6975793705009659</v>
      </c>
      <c r="AJ208" s="306" t="s">
        <v>181</v>
      </c>
      <c r="AK208" s="307">
        <v>5.5753392023084842</v>
      </c>
      <c r="AL208" s="307">
        <v>1.4699516088987584E-3</v>
      </c>
      <c r="AN208" s="312">
        <v>20</v>
      </c>
      <c r="AO208" s="313" t="s">
        <v>305</v>
      </c>
      <c r="AP208" s="313" t="s">
        <v>0</v>
      </c>
      <c r="AQ208" s="313" t="s">
        <v>386</v>
      </c>
      <c r="AR208" s="314" t="s">
        <v>0</v>
      </c>
      <c r="AS208" s="314"/>
    </row>
    <row r="209" spans="1:45" x14ac:dyDescent="0.2">
      <c r="A209" s="306" t="s">
        <v>2958</v>
      </c>
      <c r="B209" s="50" t="s">
        <v>308</v>
      </c>
      <c r="C209" s="50" t="s">
        <v>295</v>
      </c>
      <c r="D209" s="50" t="s">
        <v>438</v>
      </c>
      <c r="E209" s="50" t="s">
        <v>297</v>
      </c>
      <c r="F209" s="50" t="s">
        <v>452</v>
      </c>
      <c r="G209" s="50" t="s">
        <v>463</v>
      </c>
      <c r="H209" s="50" t="s">
        <v>464</v>
      </c>
      <c r="I209" s="50" t="s">
        <v>465</v>
      </c>
      <c r="J209" s="50" t="s">
        <v>2906</v>
      </c>
      <c r="K209" s="50" t="s">
        <v>182</v>
      </c>
      <c r="L209" s="307">
        <v>2.3068273897243294</v>
      </c>
      <c r="M209" s="308">
        <v>2.1</v>
      </c>
      <c r="N209" s="307">
        <v>2.0637889401050562</v>
      </c>
      <c r="O209" s="306" t="s">
        <v>2955</v>
      </c>
      <c r="Q209" s="50" t="s">
        <v>300</v>
      </c>
      <c r="R209" s="50" t="s">
        <v>464</v>
      </c>
      <c r="T209" s="308">
        <v>1.2849999999999997</v>
      </c>
      <c r="U209" s="309">
        <v>30</v>
      </c>
      <c r="V209" s="310">
        <v>45931</v>
      </c>
      <c r="X209" s="50" t="s">
        <v>2899</v>
      </c>
      <c r="AD209" s="50" t="s">
        <v>360</v>
      </c>
      <c r="AF209" s="306"/>
      <c r="AG209" s="307">
        <v>3.6345201669993511E-4</v>
      </c>
      <c r="AH209" s="307">
        <v>3.8004334031099466E-4</v>
      </c>
      <c r="AI209" s="307">
        <v>1.4353382698563246</v>
      </c>
      <c r="AJ209" s="306" t="s">
        <v>181</v>
      </c>
      <c r="AK209" s="307">
        <v>11.675951129430635</v>
      </c>
      <c r="AL209" s="307">
        <v>7.1511649081454072E-4</v>
      </c>
      <c r="AN209" s="312">
        <v>20</v>
      </c>
      <c r="AO209" s="313" t="s">
        <v>305</v>
      </c>
      <c r="AP209" s="313" t="s">
        <v>0</v>
      </c>
      <c r="AQ209" s="313" t="s">
        <v>386</v>
      </c>
      <c r="AR209" s="314" t="s">
        <v>0</v>
      </c>
      <c r="AS209" s="314"/>
    </row>
    <row r="210" spans="1:45" x14ac:dyDescent="0.2">
      <c r="A210" s="306" t="s">
        <v>2959</v>
      </c>
      <c r="B210" s="50" t="s">
        <v>310</v>
      </c>
      <c r="C210" s="50" t="s">
        <v>295</v>
      </c>
      <c r="D210" s="50" t="s">
        <v>438</v>
      </c>
      <c r="E210" s="50" t="s">
        <v>297</v>
      </c>
      <c r="F210" s="50" t="s">
        <v>452</v>
      </c>
      <c r="G210" s="50" t="s">
        <v>463</v>
      </c>
      <c r="H210" s="50" t="s">
        <v>464</v>
      </c>
      <c r="I210" s="50" t="s">
        <v>465</v>
      </c>
      <c r="J210" s="50" t="s">
        <v>2906</v>
      </c>
      <c r="K210" s="50" t="s">
        <v>182</v>
      </c>
      <c r="L210" s="307">
        <v>2.3068273897243294</v>
      </c>
      <c r="M210" s="308">
        <v>2.1</v>
      </c>
      <c r="N210" s="307">
        <v>2.0637889401050562</v>
      </c>
      <c r="O210" s="306" t="s">
        <v>2955</v>
      </c>
      <c r="Q210" s="50" t="s">
        <v>300</v>
      </c>
      <c r="R210" s="50" t="s">
        <v>464</v>
      </c>
      <c r="T210" s="308">
        <v>1.2849999999999997</v>
      </c>
      <c r="U210" s="309">
        <v>30</v>
      </c>
      <c r="V210" s="310">
        <v>45931</v>
      </c>
      <c r="X210" s="50" t="s">
        <v>2899</v>
      </c>
      <c r="AD210" s="50" t="s">
        <v>360</v>
      </c>
      <c r="AF210" s="306"/>
      <c r="AG210" s="307">
        <v>3.6345201669993511E-4</v>
      </c>
      <c r="AH210" s="307">
        <v>3.8004334031099466E-4</v>
      </c>
      <c r="AI210" s="307">
        <v>1.4353382698563246</v>
      </c>
      <c r="AJ210" s="306" t="s">
        <v>181</v>
      </c>
      <c r="AK210" s="307">
        <v>11.675951129430635</v>
      </c>
      <c r="AL210" s="307">
        <v>7.1511649081454072E-4</v>
      </c>
      <c r="AN210" s="312">
        <v>20</v>
      </c>
      <c r="AO210" s="313" t="s">
        <v>305</v>
      </c>
      <c r="AP210" s="313" t="s">
        <v>0</v>
      </c>
      <c r="AQ210" s="313" t="s">
        <v>386</v>
      </c>
      <c r="AR210" s="314" t="s">
        <v>0</v>
      </c>
      <c r="AS210" s="314"/>
    </row>
    <row r="211" spans="1:45" x14ac:dyDescent="0.2">
      <c r="A211" s="306" t="s">
        <v>2960</v>
      </c>
      <c r="B211" s="50" t="s">
        <v>308</v>
      </c>
      <c r="C211" s="50" t="s">
        <v>295</v>
      </c>
      <c r="D211" s="50" t="s">
        <v>438</v>
      </c>
      <c r="E211" s="50" t="s">
        <v>297</v>
      </c>
      <c r="F211" s="50" t="s">
        <v>452</v>
      </c>
      <c r="G211" s="50" t="s">
        <v>463</v>
      </c>
      <c r="H211" s="50" t="s">
        <v>464</v>
      </c>
      <c r="I211" s="50" t="s">
        <v>465</v>
      </c>
      <c r="J211" s="50" t="s">
        <v>2906</v>
      </c>
      <c r="K211" s="50" t="s">
        <v>474</v>
      </c>
      <c r="L211" s="307">
        <v>3.0936884644790723</v>
      </c>
      <c r="M211" s="308">
        <v>2.1</v>
      </c>
      <c r="N211" s="307">
        <v>2.7677493624199991</v>
      </c>
      <c r="O211" s="306" t="s">
        <v>2957</v>
      </c>
      <c r="Q211" s="50" t="s">
        <v>300</v>
      </c>
      <c r="R211" s="50" t="s">
        <v>464</v>
      </c>
      <c r="T211" s="308">
        <v>1.1166666666666667</v>
      </c>
      <c r="U211" s="309">
        <v>30</v>
      </c>
      <c r="V211" s="310">
        <v>45931</v>
      </c>
      <c r="X211" s="50" t="s">
        <v>2899</v>
      </c>
      <c r="AD211" s="50" t="s">
        <v>360</v>
      </c>
      <c r="AF211" s="306"/>
      <c r="AG211" s="307">
        <v>4.8742585442884543E-4</v>
      </c>
      <c r="AH211" s="307">
        <v>5.0967649472148907E-4</v>
      </c>
      <c r="AI211" s="307">
        <v>2.215110105831569</v>
      </c>
      <c r="AJ211" s="306" t="s">
        <v>181</v>
      </c>
      <c r="AK211" s="307">
        <v>-2.2259743481894332</v>
      </c>
      <c r="AL211" s="307">
        <v>9.5904342398851067E-4</v>
      </c>
      <c r="AN211" s="312">
        <v>20</v>
      </c>
      <c r="AO211" s="313" t="s">
        <v>305</v>
      </c>
      <c r="AP211" s="313" t="s">
        <v>0</v>
      </c>
      <c r="AQ211" s="313" t="s">
        <v>386</v>
      </c>
      <c r="AR211" s="314" t="s">
        <v>0</v>
      </c>
      <c r="AS211" s="314"/>
    </row>
    <row r="212" spans="1:45" x14ac:dyDescent="0.2">
      <c r="A212" s="306" t="s">
        <v>2961</v>
      </c>
      <c r="B212" s="50" t="s">
        <v>310</v>
      </c>
      <c r="C212" s="50" t="s">
        <v>295</v>
      </c>
      <c r="D212" s="50" t="s">
        <v>438</v>
      </c>
      <c r="E212" s="50" t="s">
        <v>297</v>
      </c>
      <c r="F212" s="50" t="s">
        <v>452</v>
      </c>
      <c r="G212" s="50" t="s">
        <v>463</v>
      </c>
      <c r="H212" s="50" t="s">
        <v>464</v>
      </c>
      <c r="I212" s="50" t="s">
        <v>465</v>
      </c>
      <c r="J212" s="50" t="s">
        <v>2906</v>
      </c>
      <c r="K212" s="50" t="s">
        <v>474</v>
      </c>
      <c r="L212" s="307">
        <v>3.0936884644790723</v>
      </c>
      <c r="M212" s="308">
        <v>2.1</v>
      </c>
      <c r="N212" s="307">
        <v>2.7677493624199991</v>
      </c>
      <c r="O212" s="306" t="s">
        <v>2957</v>
      </c>
      <c r="Q212" s="50" t="s">
        <v>300</v>
      </c>
      <c r="R212" s="50" t="s">
        <v>464</v>
      </c>
      <c r="T212" s="308">
        <v>1.1166666666666667</v>
      </c>
      <c r="U212" s="309">
        <v>30</v>
      </c>
      <c r="V212" s="310">
        <v>45931</v>
      </c>
      <c r="X212" s="50" t="s">
        <v>2899</v>
      </c>
      <c r="AD212" s="50" t="s">
        <v>360</v>
      </c>
      <c r="AF212" s="306"/>
      <c r="AG212" s="307">
        <v>4.8742585442884543E-4</v>
      </c>
      <c r="AH212" s="307">
        <v>5.0967649472148907E-4</v>
      </c>
      <c r="AI212" s="307">
        <v>2.215110105831569</v>
      </c>
      <c r="AJ212" s="306" t="s">
        <v>181</v>
      </c>
      <c r="AK212" s="307">
        <v>-2.2259743481894332</v>
      </c>
      <c r="AL212" s="307">
        <v>9.5904342398851067E-4</v>
      </c>
      <c r="AN212" s="312">
        <v>20</v>
      </c>
      <c r="AO212" s="313" t="s">
        <v>305</v>
      </c>
      <c r="AP212" s="313" t="s">
        <v>0</v>
      </c>
      <c r="AQ212" s="313" t="s">
        <v>386</v>
      </c>
      <c r="AR212" s="314" t="s">
        <v>0</v>
      </c>
      <c r="AS212" s="314"/>
    </row>
    <row r="213" spans="1:45" x14ac:dyDescent="0.2">
      <c r="A213" s="306" t="s">
        <v>2962</v>
      </c>
      <c r="B213" s="50" t="s">
        <v>294</v>
      </c>
      <c r="C213" s="50" t="s">
        <v>295</v>
      </c>
      <c r="D213" s="50" t="s">
        <v>438</v>
      </c>
      <c r="E213" s="50" t="s">
        <v>297</v>
      </c>
      <c r="F213" s="50" t="s">
        <v>452</v>
      </c>
      <c r="G213" s="50" t="s">
        <v>463</v>
      </c>
      <c r="H213" s="50" t="s">
        <v>560</v>
      </c>
      <c r="I213" s="50" t="s">
        <v>465</v>
      </c>
      <c r="J213" s="50" t="s">
        <v>2906</v>
      </c>
      <c r="K213" s="50" t="s">
        <v>182</v>
      </c>
      <c r="L213" s="307">
        <v>7.0481421119611314</v>
      </c>
      <c r="M213" s="308">
        <v>1.8</v>
      </c>
      <c r="N213" s="307">
        <v>6.2966666666666669</v>
      </c>
      <c r="O213" s="306" t="s">
        <v>2963</v>
      </c>
      <c r="Q213" s="50" t="s">
        <v>300</v>
      </c>
      <c r="R213" s="50" t="s">
        <v>560</v>
      </c>
      <c r="T213" s="308">
        <v>2.11</v>
      </c>
      <c r="U213" s="309">
        <v>30</v>
      </c>
      <c r="V213" s="310">
        <v>45931</v>
      </c>
      <c r="X213" s="50" t="s">
        <v>2899</v>
      </c>
      <c r="AD213" s="50" t="s">
        <v>304</v>
      </c>
      <c r="AF213" s="306" t="s">
        <v>2900</v>
      </c>
      <c r="AG213" s="307">
        <v>8.0912506270775723E-4</v>
      </c>
      <c r="AH213" s="307">
        <v>8.4481578086047769E-4</v>
      </c>
      <c r="AI213" s="307">
        <v>2.2391926086309928</v>
      </c>
      <c r="AJ213" s="306" t="s">
        <v>181</v>
      </c>
      <c r="AK213" s="307">
        <v>0.8381196333636195</v>
      </c>
      <c r="AL213" s="307">
        <v>2.1849240547079495E-3</v>
      </c>
      <c r="AN213" s="312">
        <v>20</v>
      </c>
      <c r="AO213" s="313" t="s">
        <v>305</v>
      </c>
      <c r="AP213" s="313" t="s">
        <v>0</v>
      </c>
      <c r="AQ213" s="313" t="s">
        <v>386</v>
      </c>
      <c r="AR213" s="314" t="s">
        <v>0</v>
      </c>
      <c r="AS213" s="314"/>
    </row>
    <row r="214" spans="1:45" x14ac:dyDescent="0.2">
      <c r="A214" s="306" t="s">
        <v>2964</v>
      </c>
      <c r="B214" s="50" t="s">
        <v>294</v>
      </c>
      <c r="C214" s="50" t="s">
        <v>295</v>
      </c>
      <c r="D214" s="50" t="s">
        <v>438</v>
      </c>
      <c r="E214" s="50" t="s">
        <v>297</v>
      </c>
      <c r="F214" s="50" t="s">
        <v>452</v>
      </c>
      <c r="G214" s="50" t="s">
        <v>463</v>
      </c>
      <c r="H214" s="50" t="s">
        <v>560</v>
      </c>
      <c r="I214" s="50" t="s">
        <v>465</v>
      </c>
      <c r="J214" s="50" t="s">
        <v>2906</v>
      </c>
      <c r="K214" s="50" t="s">
        <v>474</v>
      </c>
      <c r="L214" s="307">
        <v>9.1413171912677456</v>
      </c>
      <c r="M214" s="308">
        <v>1.8</v>
      </c>
      <c r="N214" s="307">
        <v>8.1666666666666661</v>
      </c>
      <c r="O214" s="306" t="s">
        <v>2965</v>
      </c>
      <c r="Q214" s="50" t="s">
        <v>300</v>
      </c>
      <c r="R214" s="50" t="s">
        <v>560</v>
      </c>
      <c r="T214" s="308">
        <v>2.34</v>
      </c>
      <c r="U214" s="309">
        <v>30</v>
      </c>
      <c r="V214" s="310">
        <v>45931</v>
      </c>
      <c r="X214" s="50" t="s">
        <v>2899</v>
      </c>
      <c r="AD214" s="50" t="s">
        <v>304</v>
      </c>
      <c r="AF214" s="306" t="s">
        <v>2900</v>
      </c>
      <c r="AG214" s="307">
        <v>1.0494210712726337E-3</v>
      </c>
      <c r="AH214" s="307">
        <v>1.095711309215548E-3</v>
      </c>
      <c r="AI214" s="307">
        <v>2.6187387597828891</v>
      </c>
      <c r="AJ214" s="306" t="s">
        <v>181</v>
      </c>
      <c r="AK214" s="307">
        <v>-2.2379411976207266</v>
      </c>
      <c r="AL214" s="307">
        <v>2.833808329293001E-3</v>
      </c>
      <c r="AN214" s="312">
        <v>20</v>
      </c>
      <c r="AO214" s="313" t="s">
        <v>305</v>
      </c>
      <c r="AP214" s="313" t="s">
        <v>0</v>
      </c>
      <c r="AQ214" s="313" t="s">
        <v>386</v>
      </c>
      <c r="AR214" s="314" t="s">
        <v>0</v>
      </c>
      <c r="AS214" s="314"/>
    </row>
    <row r="215" spans="1:45" x14ac:dyDescent="0.2">
      <c r="A215" s="306" t="s">
        <v>2966</v>
      </c>
      <c r="B215" s="50" t="s">
        <v>308</v>
      </c>
      <c r="C215" s="50" t="s">
        <v>295</v>
      </c>
      <c r="D215" s="50" t="s">
        <v>438</v>
      </c>
      <c r="E215" s="50" t="s">
        <v>297</v>
      </c>
      <c r="F215" s="50" t="s">
        <v>452</v>
      </c>
      <c r="G215" s="50" t="s">
        <v>463</v>
      </c>
      <c r="H215" s="50" t="s">
        <v>560</v>
      </c>
      <c r="I215" s="50" t="s">
        <v>465</v>
      </c>
      <c r="J215" s="50" t="s">
        <v>2906</v>
      </c>
      <c r="K215" s="50" t="s">
        <v>182</v>
      </c>
      <c r="L215" s="307">
        <v>5.1304056997293781</v>
      </c>
      <c r="M215" s="308">
        <v>2.1</v>
      </c>
      <c r="N215" s="307">
        <v>4.5834000000000001</v>
      </c>
      <c r="O215" s="306" t="s">
        <v>2963</v>
      </c>
      <c r="Q215" s="50" t="s">
        <v>300</v>
      </c>
      <c r="R215" s="50" t="s">
        <v>560</v>
      </c>
      <c r="T215" s="308">
        <v>1.0549999999999997</v>
      </c>
      <c r="U215" s="309">
        <v>30</v>
      </c>
      <c r="V215" s="310">
        <v>45931</v>
      </c>
      <c r="X215" s="50" t="s">
        <v>2899</v>
      </c>
      <c r="AD215" s="50" t="s">
        <v>304</v>
      </c>
      <c r="AF215" s="306" t="s">
        <v>2900</v>
      </c>
      <c r="AG215" s="307">
        <v>5.8896937200869257E-4</v>
      </c>
      <c r="AH215" s="307">
        <v>6.1494896506022979E-4</v>
      </c>
      <c r="AI215" s="307">
        <v>3.2598566656641483</v>
      </c>
      <c r="AJ215" s="306" t="s">
        <v>181</v>
      </c>
      <c r="AK215" s="307">
        <v>-5.8070614575214439</v>
      </c>
      <c r="AL215" s="307">
        <v>1.5904257669161074E-3</v>
      </c>
      <c r="AN215" s="312">
        <v>20</v>
      </c>
      <c r="AO215" s="313" t="s">
        <v>305</v>
      </c>
      <c r="AP215" s="313" t="s">
        <v>0</v>
      </c>
      <c r="AQ215" s="313" t="s">
        <v>386</v>
      </c>
      <c r="AR215" s="314" t="s">
        <v>0</v>
      </c>
      <c r="AS215" s="314"/>
    </row>
    <row r="216" spans="1:45" x14ac:dyDescent="0.2">
      <c r="A216" s="306" t="s">
        <v>2967</v>
      </c>
      <c r="B216" s="50" t="s">
        <v>310</v>
      </c>
      <c r="C216" s="50" t="s">
        <v>295</v>
      </c>
      <c r="D216" s="50" t="s">
        <v>438</v>
      </c>
      <c r="E216" s="50" t="s">
        <v>297</v>
      </c>
      <c r="F216" s="50" t="s">
        <v>452</v>
      </c>
      <c r="G216" s="50" t="s">
        <v>463</v>
      </c>
      <c r="H216" s="50" t="s">
        <v>560</v>
      </c>
      <c r="I216" s="50" t="s">
        <v>465</v>
      </c>
      <c r="J216" s="50" t="s">
        <v>2906</v>
      </c>
      <c r="K216" s="50" t="s">
        <v>182</v>
      </c>
      <c r="L216" s="307">
        <v>5.1304056997293781</v>
      </c>
      <c r="M216" s="308">
        <v>2.1</v>
      </c>
      <c r="N216" s="307">
        <v>4.5834000000000001</v>
      </c>
      <c r="O216" s="306" t="s">
        <v>2963</v>
      </c>
      <c r="Q216" s="50" t="s">
        <v>300</v>
      </c>
      <c r="R216" s="50" t="s">
        <v>560</v>
      </c>
      <c r="T216" s="308">
        <v>1.0549999999999997</v>
      </c>
      <c r="U216" s="309">
        <v>30</v>
      </c>
      <c r="V216" s="310">
        <v>45931</v>
      </c>
      <c r="X216" s="50" t="s">
        <v>2899</v>
      </c>
      <c r="AD216" s="50" t="s">
        <v>304</v>
      </c>
      <c r="AF216" s="306" t="s">
        <v>2900</v>
      </c>
      <c r="AG216" s="307">
        <v>5.8896937200869257E-4</v>
      </c>
      <c r="AH216" s="307">
        <v>6.1494896506022979E-4</v>
      </c>
      <c r="AI216" s="307">
        <v>3.2598566656641483</v>
      </c>
      <c r="AJ216" s="306" t="s">
        <v>181</v>
      </c>
      <c r="AK216" s="307">
        <v>-5.8070614575214439</v>
      </c>
      <c r="AL216" s="307">
        <v>1.5904257669161074E-3</v>
      </c>
      <c r="AN216" s="312">
        <v>20</v>
      </c>
      <c r="AO216" s="313" t="s">
        <v>305</v>
      </c>
      <c r="AP216" s="313" t="s">
        <v>0</v>
      </c>
      <c r="AQ216" s="313" t="s">
        <v>386</v>
      </c>
      <c r="AR216" s="314" t="s">
        <v>0</v>
      </c>
      <c r="AS216" s="314"/>
    </row>
    <row r="217" spans="1:45" x14ac:dyDescent="0.2">
      <c r="A217" s="306" t="s">
        <v>2968</v>
      </c>
      <c r="B217" s="50" t="s">
        <v>308</v>
      </c>
      <c r="C217" s="50" t="s">
        <v>295</v>
      </c>
      <c r="D217" s="50" t="s">
        <v>438</v>
      </c>
      <c r="E217" s="50" t="s">
        <v>297</v>
      </c>
      <c r="F217" s="50" t="s">
        <v>452</v>
      </c>
      <c r="G217" s="50" t="s">
        <v>463</v>
      </c>
      <c r="H217" s="50" t="s">
        <v>560</v>
      </c>
      <c r="I217" s="50" t="s">
        <v>465</v>
      </c>
      <c r="J217" s="50" t="s">
        <v>2906</v>
      </c>
      <c r="K217" s="50" t="s">
        <v>474</v>
      </c>
      <c r="L217" s="307">
        <v>6.4689930285208943</v>
      </c>
      <c r="M217" s="308">
        <v>2.1</v>
      </c>
      <c r="N217" s="307">
        <v>5.7792666666666666</v>
      </c>
      <c r="O217" s="306" t="s">
        <v>2965</v>
      </c>
      <c r="Q217" s="50" t="s">
        <v>300</v>
      </c>
      <c r="R217" s="50" t="s">
        <v>560</v>
      </c>
      <c r="T217" s="308">
        <v>1.17</v>
      </c>
      <c r="U217" s="309">
        <v>30</v>
      </c>
      <c r="V217" s="310">
        <v>45931</v>
      </c>
      <c r="X217" s="50" t="s">
        <v>2899</v>
      </c>
      <c r="AD217" s="50" t="s">
        <v>304</v>
      </c>
      <c r="AF217" s="306" t="s">
        <v>2900</v>
      </c>
      <c r="AG217" s="307">
        <v>7.4263888365349662E-4</v>
      </c>
      <c r="AH217" s="307">
        <v>7.7539687905785019E-4</v>
      </c>
      <c r="AI217" s="307">
        <v>3.7063811321929609</v>
      </c>
      <c r="AJ217" s="306" t="s">
        <v>181</v>
      </c>
      <c r="AK217" s="307">
        <v>-7.5634097189921281</v>
      </c>
      <c r="AL217" s="307">
        <v>2.0053878388414767E-3</v>
      </c>
      <c r="AN217" s="312">
        <v>20</v>
      </c>
      <c r="AO217" s="313" t="s">
        <v>305</v>
      </c>
      <c r="AP217" s="313" t="s">
        <v>0</v>
      </c>
      <c r="AQ217" s="313" t="s">
        <v>386</v>
      </c>
      <c r="AR217" s="314" t="s">
        <v>0</v>
      </c>
      <c r="AS217" s="314"/>
    </row>
    <row r="218" spans="1:45" x14ac:dyDescent="0.2">
      <c r="A218" s="306" t="s">
        <v>2969</v>
      </c>
      <c r="B218" s="50" t="s">
        <v>310</v>
      </c>
      <c r="C218" s="50" t="s">
        <v>295</v>
      </c>
      <c r="D218" s="50" t="s">
        <v>438</v>
      </c>
      <c r="E218" s="50" t="s">
        <v>297</v>
      </c>
      <c r="F218" s="50" t="s">
        <v>452</v>
      </c>
      <c r="G218" s="50" t="s">
        <v>463</v>
      </c>
      <c r="H218" s="50" t="s">
        <v>560</v>
      </c>
      <c r="I218" s="50" t="s">
        <v>465</v>
      </c>
      <c r="J218" s="50" t="s">
        <v>2906</v>
      </c>
      <c r="K218" s="50" t="s">
        <v>474</v>
      </c>
      <c r="L218" s="307">
        <v>6.4689930285208943</v>
      </c>
      <c r="M218" s="308">
        <v>2.1</v>
      </c>
      <c r="N218" s="307">
        <v>5.7792666666666666</v>
      </c>
      <c r="O218" s="306" t="s">
        <v>2965</v>
      </c>
      <c r="Q218" s="50" t="s">
        <v>300</v>
      </c>
      <c r="R218" s="50" t="s">
        <v>560</v>
      </c>
      <c r="T218" s="308">
        <v>1.17</v>
      </c>
      <c r="U218" s="309">
        <v>30</v>
      </c>
      <c r="V218" s="310">
        <v>45931</v>
      </c>
      <c r="X218" s="50" t="s">
        <v>2899</v>
      </c>
      <c r="AD218" s="50" t="s">
        <v>304</v>
      </c>
      <c r="AF218" s="306" t="s">
        <v>2900</v>
      </c>
      <c r="AG218" s="307">
        <v>7.4263888365349662E-4</v>
      </c>
      <c r="AH218" s="307">
        <v>7.7539687905785019E-4</v>
      </c>
      <c r="AI218" s="307">
        <v>3.7063811321929609</v>
      </c>
      <c r="AJ218" s="306" t="s">
        <v>181</v>
      </c>
      <c r="AK218" s="307">
        <v>-7.5634097189921281</v>
      </c>
      <c r="AL218" s="307">
        <v>2.0053878388414767E-3</v>
      </c>
      <c r="AN218" s="312">
        <v>20</v>
      </c>
      <c r="AO218" s="313" t="s">
        <v>305</v>
      </c>
      <c r="AP218" s="313" t="s">
        <v>0</v>
      </c>
      <c r="AQ218" s="313" t="s">
        <v>386</v>
      </c>
      <c r="AR218" s="314" t="s">
        <v>0</v>
      </c>
      <c r="AS218" s="314"/>
    </row>
    <row r="219" spans="1:45" x14ac:dyDescent="0.2">
      <c r="A219" s="306" t="s">
        <v>2970</v>
      </c>
      <c r="B219" s="50" t="s">
        <v>294</v>
      </c>
      <c r="C219" s="50" t="s">
        <v>295</v>
      </c>
      <c r="D219" s="50" t="s">
        <v>438</v>
      </c>
      <c r="E219" s="50" t="s">
        <v>297</v>
      </c>
      <c r="F219" s="50" t="s">
        <v>452</v>
      </c>
      <c r="G219" s="50" t="s">
        <v>463</v>
      </c>
      <c r="H219" s="50" t="s">
        <v>515</v>
      </c>
      <c r="I219" s="50" t="s">
        <v>465</v>
      </c>
      <c r="J219" s="50" t="s">
        <v>2906</v>
      </c>
      <c r="K219" s="50" t="s">
        <v>182</v>
      </c>
      <c r="L219" s="307">
        <v>3.6613949057264916</v>
      </c>
      <c r="M219" s="308">
        <v>1.8</v>
      </c>
      <c r="N219" s="307">
        <v>3.273312188641452</v>
      </c>
      <c r="O219" s="306" t="s">
        <v>2971</v>
      </c>
      <c r="Q219" s="50" t="s">
        <v>300</v>
      </c>
      <c r="R219" s="50" t="s">
        <v>515</v>
      </c>
      <c r="T219" s="308">
        <v>1.0999999999999999</v>
      </c>
      <c r="U219" s="309">
        <v>30</v>
      </c>
      <c r="V219" s="310">
        <v>45931</v>
      </c>
      <c r="X219" s="50" t="s">
        <v>2899</v>
      </c>
      <c r="AD219" s="50" t="s">
        <v>360</v>
      </c>
      <c r="AF219" s="306"/>
      <c r="AG219" s="307">
        <v>5.6630641211097711E-4</v>
      </c>
      <c r="AH219" s="307">
        <v>5.9152679901869495E-4</v>
      </c>
      <c r="AI219" s="307">
        <v>2.5983042080021184</v>
      </c>
      <c r="AJ219" s="306" t="s">
        <v>181</v>
      </c>
      <c r="AK219" s="307">
        <v>-5.3850020869283801</v>
      </c>
      <c r="AL219" s="307">
        <v>1.1350324207752116E-3</v>
      </c>
      <c r="AN219" s="312">
        <v>20</v>
      </c>
      <c r="AO219" s="313" t="s">
        <v>305</v>
      </c>
      <c r="AP219" s="313" t="s">
        <v>0</v>
      </c>
      <c r="AQ219" s="313" t="s">
        <v>386</v>
      </c>
      <c r="AR219" s="314" t="s">
        <v>0</v>
      </c>
      <c r="AS219" s="314"/>
    </row>
    <row r="220" spans="1:45" x14ac:dyDescent="0.2">
      <c r="A220" s="306" t="s">
        <v>2972</v>
      </c>
      <c r="B220" s="50" t="s">
        <v>294</v>
      </c>
      <c r="C220" s="50" t="s">
        <v>295</v>
      </c>
      <c r="D220" s="50" t="s">
        <v>438</v>
      </c>
      <c r="E220" s="50" t="s">
        <v>297</v>
      </c>
      <c r="F220" s="50" t="s">
        <v>452</v>
      </c>
      <c r="G220" s="50" t="s">
        <v>463</v>
      </c>
      <c r="H220" s="50" t="s">
        <v>515</v>
      </c>
      <c r="I220" s="50" t="s">
        <v>465</v>
      </c>
      <c r="J220" s="50" t="s">
        <v>2906</v>
      </c>
      <c r="K220" s="50" t="s">
        <v>474</v>
      </c>
      <c r="L220" s="307">
        <v>4.9171731569265944</v>
      </c>
      <c r="M220" s="308">
        <v>1.8</v>
      </c>
      <c r="N220" s="307">
        <v>4.3959865686858333</v>
      </c>
      <c r="O220" s="306" t="s">
        <v>2973</v>
      </c>
      <c r="Q220" s="50" t="s">
        <v>300</v>
      </c>
      <c r="R220" s="50" t="s">
        <v>515</v>
      </c>
      <c r="T220" s="308">
        <v>1.47</v>
      </c>
      <c r="U220" s="309">
        <v>30</v>
      </c>
      <c r="V220" s="310">
        <v>45931</v>
      </c>
      <c r="X220" s="50" t="s">
        <v>2899</v>
      </c>
      <c r="AD220" s="50" t="s">
        <v>360</v>
      </c>
      <c r="AF220" s="306"/>
      <c r="AG220" s="307">
        <v>7.605371067382808E-4</v>
      </c>
      <c r="AH220" s="307">
        <v>7.9440753391235444E-4</v>
      </c>
      <c r="AI220" s="307">
        <v>2.6111647619922267</v>
      </c>
      <c r="AJ220" s="306" t="s">
        <v>181</v>
      </c>
      <c r="AK220" s="307">
        <v>-5.4899046776684104</v>
      </c>
      <c r="AL220" s="307">
        <v>1.524323678647244E-3</v>
      </c>
      <c r="AN220" s="312">
        <v>20</v>
      </c>
      <c r="AO220" s="313" t="s">
        <v>305</v>
      </c>
      <c r="AP220" s="313" t="s">
        <v>0</v>
      </c>
      <c r="AQ220" s="313" t="s">
        <v>386</v>
      </c>
      <c r="AR220" s="314" t="s">
        <v>0</v>
      </c>
      <c r="AS220" s="314"/>
    </row>
    <row r="221" spans="1:45" x14ac:dyDescent="0.2">
      <c r="A221" s="306" t="s">
        <v>2974</v>
      </c>
      <c r="B221" s="50" t="s">
        <v>308</v>
      </c>
      <c r="C221" s="50" t="s">
        <v>295</v>
      </c>
      <c r="D221" s="50" t="s">
        <v>438</v>
      </c>
      <c r="E221" s="50" t="s">
        <v>297</v>
      </c>
      <c r="F221" s="50" t="s">
        <v>452</v>
      </c>
      <c r="G221" s="50" t="s">
        <v>463</v>
      </c>
      <c r="H221" s="50" t="s">
        <v>515</v>
      </c>
      <c r="I221" s="50" t="s">
        <v>465</v>
      </c>
      <c r="J221" s="50" t="s">
        <v>2906</v>
      </c>
      <c r="K221" s="50" t="s">
        <v>182</v>
      </c>
      <c r="L221" s="307">
        <v>2.4747978135366995</v>
      </c>
      <c r="M221" s="308">
        <v>2.1</v>
      </c>
      <c r="N221" s="307">
        <v>2.2124862398216347</v>
      </c>
      <c r="O221" s="306" t="s">
        <v>2971</v>
      </c>
      <c r="Q221" s="50" t="s">
        <v>300</v>
      </c>
      <c r="R221" s="50" t="s">
        <v>515</v>
      </c>
      <c r="T221" s="308">
        <v>0.71555000000000002</v>
      </c>
      <c r="U221" s="309">
        <v>30</v>
      </c>
      <c r="V221" s="310">
        <v>45931</v>
      </c>
      <c r="X221" s="50" t="s">
        <v>2899</v>
      </c>
      <c r="AD221" s="50" t="s">
        <v>360</v>
      </c>
      <c r="AF221" s="306"/>
      <c r="AG221" s="307">
        <v>3.8277593828846376E-4</v>
      </c>
      <c r="AH221" s="307">
        <v>3.9982281795668831E-4</v>
      </c>
      <c r="AI221" s="307">
        <v>2.6998264419040177</v>
      </c>
      <c r="AJ221" s="306" t="s">
        <v>181</v>
      </c>
      <c r="AK221" s="307">
        <v>-6.1859165423988296</v>
      </c>
      <c r="AL221" s="307">
        <v>7.671873221963769E-4</v>
      </c>
      <c r="AN221" s="312">
        <v>20</v>
      </c>
      <c r="AO221" s="313" t="s">
        <v>305</v>
      </c>
      <c r="AP221" s="313" t="s">
        <v>0</v>
      </c>
      <c r="AQ221" s="313" t="s">
        <v>386</v>
      </c>
      <c r="AR221" s="314" t="s">
        <v>0</v>
      </c>
      <c r="AS221" s="314"/>
    </row>
    <row r="222" spans="1:45" x14ac:dyDescent="0.2">
      <c r="A222" s="306" t="s">
        <v>2975</v>
      </c>
      <c r="B222" s="50" t="s">
        <v>310</v>
      </c>
      <c r="C222" s="50" t="s">
        <v>295</v>
      </c>
      <c r="D222" s="50" t="s">
        <v>438</v>
      </c>
      <c r="E222" s="50" t="s">
        <v>297</v>
      </c>
      <c r="F222" s="50" t="s">
        <v>452</v>
      </c>
      <c r="G222" s="50" t="s">
        <v>463</v>
      </c>
      <c r="H222" s="50" t="s">
        <v>515</v>
      </c>
      <c r="I222" s="50" t="s">
        <v>465</v>
      </c>
      <c r="J222" s="50" t="s">
        <v>2906</v>
      </c>
      <c r="K222" s="50" t="s">
        <v>182</v>
      </c>
      <c r="L222" s="307">
        <v>2.4747978135366995</v>
      </c>
      <c r="M222" s="308">
        <v>2.1</v>
      </c>
      <c r="N222" s="307">
        <v>2.2124862398216347</v>
      </c>
      <c r="O222" s="306" t="s">
        <v>2971</v>
      </c>
      <c r="Q222" s="50" t="s">
        <v>300</v>
      </c>
      <c r="R222" s="50" t="s">
        <v>515</v>
      </c>
      <c r="T222" s="308">
        <v>0.71555000000000002</v>
      </c>
      <c r="U222" s="309">
        <v>30</v>
      </c>
      <c r="V222" s="310">
        <v>45931</v>
      </c>
      <c r="X222" s="50" t="s">
        <v>2899</v>
      </c>
      <c r="AD222" s="50" t="s">
        <v>360</v>
      </c>
      <c r="AF222" s="306"/>
      <c r="AG222" s="307">
        <v>3.8277593828846376E-4</v>
      </c>
      <c r="AH222" s="307">
        <v>3.9982281795668831E-4</v>
      </c>
      <c r="AI222" s="307">
        <v>2.6998264419040177</v>
      </c>
      <c r="AJ222" s="306" t="s">
        <v>181</v>
      </c>
      <c r="AK222" s="307">
        <v>-6.1859165423988296</v>
      </c>
      <c r="AL222" s="307">
        <v>7.671873221963769E-4</v>
      </c>
      <c r="AN222" s="312">
        <v>20</v>
      </c>
      <c r="AO222" s="313" t="s">
        <v>305</v>
      </c>
      <c r="AP222" s="313" t="s">
        <v>0</v>
      </c>
      <c r="AQ222" s="313" t="s">
        <v>386</v>
      </c>
      <c r="AR222" s="314" t="s">
        <v>0</v>
      </c>
      <c r="AS222" s="314"/>
    </row>
    <row r="223" spans="1:45" x14ac:dyDescent="0.2">
      <c r="A223" s="306" t="s">
        <v>2976</v>
      </c>
      <c r="B223" s="50" t="s">
        <v>308</v>
      </c>
      <c r="C223" s="50" t="s">
        <v>295</v>
      </c>
      <c r="D223" s="50" t="s">
        <v>438</v>
      </c>
      <c r="E223" s="50" t="s">
        <v>297</v>
      </c>
      <c r="F223" s="50" t="s">
        <v>452</v>
      </c>
      <c r="G223" s="50" t="s">
        <v>463</v>
      </c>
      <c r="H223" s="50" t="s">
        <v>515</v>
      </c>
      <c r="I223" s="50" t="s">
        <v>465</v>
      </c>
      <c r="J223" s="50" t="s">
        <v>2906</v>
      </c>
      <c r="K223" s="50" t="s">
        <v>474</v>
      </c>
      <c r="L223" s="307">
        <v>3.3198193342955862</v>
      </c>
      <c r="M223" s="308">
        <v>2.1</v>
      </c>
      <c r="N223" s="307">
        <v>2.9679412821712847</v>
      </c>
      <c r="O223" s="306" t="s">
        <v>2973</v>
      </c>
      <c r="Q223" s="50" t="s">
        <v>300</v>
      </c>
      <c r="R223" s="50" t="s">
        <v>515</v>
      </c>
      <c r="T223" s="308">
        <v>0.61083333333333323</v>
      </c>
      <c r="U223" s="309">
        <v>30</v>
      </c>
      <c r="V223" s="310">
        <v>45931</v>
      </c>
      <c r="X223" s="50" t="s">
        <v>2899</v>
      </c>
      <c r="AD223" s="50" t="s">
        <v>360</v>
      </c>
      <c r="AF223" s="306"/>
      <c r="AG223" s="307">
        <v>5.1347506195553369E-4</v>
      </c>
      <c r="AH223" s="307">
        <v>5.3634261113568533E-4</v>
      </c>
      <c r="AI223" s="307">
        <v>4.2425584093997344</v>
      </c>
      <c r="AJ223" s="306" t="s">
        <v>181</v>
      </c>
      <c r="AK223" s="307">
        <v>-13.639714421437999</v>
      </c>
      <c r="AL223" s="307">
        <v>1.0291439936316309E-3</v>
      </c>
      <c r="AN223" s="312">
        <v>20</v>
      </c>
      <c r="AO223" s="313" t="s">
        <v>305</v>
      </c>
      <c r="AP223" s="313" t="s">
        <v>0</v>
      </c>
      <c r="AQ223" s="313" t="s">
        <v>386</v>
      </c>
      <c r="AR223" s="314" t="s">
        <v>0</v>
      </c>
      <c r="AS223" s="314"/>
    </row>
    <row r="224" spans="1:45" x14ac:dyDescent="0.2">
      <c r="A224" s="306" t="s">
        <v>2977</v>
      </c>
      <c r="B224" s="50" t="s">
        <v>310</v>
      </c>
      <c r="C224" s="50" t="s">
        <v>295</v>
      </c>
      <c r="D224" s="50" t="s">
        <v>438</v>
      </c>
      <c r="E224" s="50" t="s">
        <v>297</v>
      </c>
      <c r="F224" s="50" t="s">
        <v>452</v>
      </c>
      <c r="G224" s="50" t="s">
        <v>463</v>
      </c>
      <c r="H224" s="50" t="s">
        <v>515</v>
      </c>
      <c r="I224" s="50" t="s">
        <v>465</v>
      </c>
      <c r="J224" s="50" t="s">
        <v>2906</v>
      </c>
      <c r="K224" s="50" t="s">
        <v>474</v>
      </c>
      <c r="L224" s="307">
        <v>3.3198193342955862</v>
      </c>
      <c r="M224" s="308">
        <v>2.1</v>
      </c>
      <c r="N224" s="307">
        <v>2.9679412821712847</v>
      </c>
      <c r="O224" s="306" t="s">
        <v>2973</v>
      </c>
      <c r="Q224" s="50" t="s">
        <v>300</v>
      </c>
      <c r="R224" s="50" t="s">
        <v>515</v>
      </c>
      <c r="T224" s="308">
        <v>0.61083333333333323</v>
      </c>
      <c r="U224" s="309">
        <v>30</v>
      </c>
      <c r="V224" s="310">
        <v>45931</v>
      </c>
      <c r="X224" s="50" t="s">
        <v>2899</v>
      </c>
      <c r="AD224" s="50" t="s">
        <v>360</v>
      </c>
      <c r="AF224" s="306"/>
      <c r="AG224" s="307">
        <v>5.1347506195553369E-4</v>
      </c>
      <c r="AH224" s="307">
        <v>5.3634261113568533E-4</v>
      </c>
      <c r="AI224" s="307">
        <v>4.2425584093997344</v>
      </c>
      <c r="AJ224" s="306" t="s">
        <v>181</v>
      </c>
      <c r="AK224" s="307">
        <v>-13.639714421437999</v>
      </c>
      <c r="AL224" s="307">
        <v>1.0291439936316309E-3</v>
      </c>
      <c r="AN224" s="312">
        <v>20</v>
      </c>
      <c r="AO224" s="313" t="s">
        <v>305</v>
      </c>
      <c r="AP224" s="313" t="s">
        <v>0</v>
      </c>
      <c r="AQ224" s="313" t="s">
        <v>386</v>
      </c>
      <c r="AR224" s="314" t="s">
        <v>0</v>
      </c>
      <c r="AS224" s="314"/>
    </row>
    <row r="225" spans="1:45" x14ac:dyDescent="0.2">
      <c r="A225" s="306" t="s">
        <v>2978</v>
      </c>
      <c r="B225" s="50" t="s">
        <v>294</v>
      </c>
      <c r="C225" s="50" t="s">
        <v>295</v>
      </c>
      <c r="D225" s="50" t="s">
        <v>438</v>
      </c>
      <c r="E225" s="50" t="s">
        <v>297</v>
      </c>
      <c r="F225" s="50" t="s">
        <v>452</v>
      </c>
      <c r="G225" s="50" t="s">
        <v>463</v>
      </c>
      <c r="H225" s="50" t="s">
        <v>542</v>
      </c>
      <c r="I225" s="50" t="s">
        <v>465</v>
      </c>
      <c r="J225" s="50" t="s">
        <v>2906</v>
      </c>
      <c r="K225" s="50" t="s">
        <v>182</v>
      </c>
      <c r="L225" s="307">
        <v>1.4731109307065624</v>
      </c>
      <c r="M225" s="308">
        <v>1.8</v>
      </c>
      <c r="N225" s="307">
        <v>1.3236458864622644</v>
      </c>
      <c r="O225" s="306" t="s">
        <v>2979</v>
      </c>
      <c r="Q225" s="50" t="s">
        <v>300</v>
      </c>
      <c r="R225" s="50" t="s">
        <v>542</v>
      </c>
      <c r="T225" s="308">
        <v>2.11</v>
      </c>
      <c r="U225" s="309">
        <v>30</v>
      </c>
      <c r="V225" s="310">
        <v>45931</v>
      </c>
      <c r="X225" s="50" t="s">
        <v>2899</v>
      </c>
      <c r="AD225" s="50" t="s">
        <v>360</v>
      </c>
      <c r="AF225" s="306"/>
      <c r="AG225" s="307">
        <v>1.2307111104802656E-4</v>
      </c>
      <c r="AH225" s="307">
        <v>1.2816763225857175E-4</v>
      </c>
      <c r="AI225" s="307">
        <v>0.44067331727020559</v>
      </c>
      <c r="AJ225" s="306" t="s">
        <v>0</v>
      </c>
      <c r="AK225" s="307">
        <v>85.814791797271056</v>
      </c>
      <c r="AL225" s="307">
        <v>4.5666438851903505E-4</v>
      </c>
      <c r="AN225" s="312">
        <v>20</v>
      </c>
      <c r="AO225" s="313" t="s">
        <v>305</v>
      </c>
      <c r="AP225" s="313" t="s">
        <v>0</v>
      </c>
      <c r="AQ225" s="313" t="s">
        <v>386</v>
      </c>
      <c r="AR225" s="314" t="s">
        <v>0</v>
      </c>
      <c r="AS225" s="314"/>
    </row>
    <row r="226" spans="1:45" x14ac:dyDescent="0.2">
      <c r="A226" s="306" t="s">
        <v>2980</v>
      </c>
      <c r="B226" s="50" t="s">
        <v>294</v>
      </c>
      <c r="C226" s="50" t="s">
        <v>295</v>
      </c>
      <c r="D226" s="50" t="s">
        <v>438</v>
      </c>
      <c r="E226" s="50" t="s">
        <v>297</v>
      </c>
      <c r="F226" s="50" t="s">
        <v>452</v>
      </c>
      <c r="G226" s="50" t="s">
        <v>463</v>
      </c>
      <c r="H226" s="50" t="s">
        <v>542</v>
      </c>
      <c r="I226" s="50" t="s">
        <v>465</v>
      </c>
      <c r="J226" s="50" t="s">
        <v>2906</v>
      </c>
      <c r="K226" s="50" t="s">
        <v>474</v>
      </c>
      <c r="L226" s="307">
        <v>1.9758683499238459</v>
      </c>
      <c r="M226" s="308">
        <v>1.8</v>
      </c>
      <c r="N226" s="307">
        <v>1.7753924426541692</v>
      </c>
      <c r="O226" s="306" t="s">
        <v>2981</v>
      </c>
      <c r="Q226" s="50" t="s">
        <v>300</v>
      </c>
      <c r="R226" s="50" t="s">
        <v>542</v>
      </c>
      <c r="T226" s="308">
        <v>2.11</v>
      </c>
      <c r="U226" s="309">
        <v>30</v>
      </c>
      <c r="V226" s="310">
        <v>45931</v>
      </c>
      <c r="X226" s="50" t="s">
        <v>2899</v>
      </c>
      <c r="AD226" s="50" t="s">
        <v>360</v>
      </c>
      <c r="AF226" s="306"/>
      <c r="AG226" s="307">
        <v>1.6507399954810158E-4</v>
      </c>
      <c r="AH226" s="307">
        <v>1.7190991037105763E-4</v>
      </c>
      <c r="AI226" s="307">
        <v>0.59107053114630015</v>
      </c>
      <c r="AJ226" s="306" t="s">
        <v>0</v>
      </c>
      <c r="AK226" s="307">
        <v>59.976595824938684</v>
      </c>
      <c r="AL226" s="307">
        <v>6.1251918847639298E-4</v>
      </c>
      <c r="AN226" s="312">
        <v>20</v>
      </c>
      <c r="AO226" s="313" t="s">
        <v>305</v>
      </c>
      <c r="AP226" s="313" t="s">
        <v>0</v>
      </c>
      <c r="AQ226" s="313" t="s">
        <v>386</v>
      </c>
      <c r="AR226" s="314" t="s">
        <v>0</v>
      </c>
      <c r="AS226" s="314"/>
    </row>
    <row r="227" spans="1:45" x14ac:dyDescent="0.2">
      <c r="A227" s="306" t="s">
        <v>2982</v>
      </c>
      <c r="B227" s="50" t="s">
        <v>308</v>
      </c>
      <c r="C227" s="50" t="s">
        <v>295</v>
      </c>
      <c r="D227" s="50" t="s">
        <v>438</v>
      </c>
      <c r="E227" s="50" t="s">
        <v>297</v>
      </c>
      <c r="F227" s="50" t="s">
        <v>452</v>
      </c>
      <c r="G227" s="50" t="s">
        <v>463</v>
      </c>
      <c r="H227" s="50" t="s">
        <v>542</v>
      </c>
      <c r="I227" s="50" t="s">
        <v>465</v>
      </c>
      <c r="J227" s="50" t="s">
        <v>2906</v>
      </c>
      <c r="K227" s="50" t="s">
        <v>182</v>
      </c>
      <c r="L227" s="307">
        <v>1.3872194692177016</v>
      </c>
      <c r="M227" s="308">
        <v>2.1</v>
      </c>
      <c r="N227" s="307">
        <v>1.2464691597730988</v>
      </c>
      <c r="O227" s="306" t="s">
        <v>2979</v>
      </c>
      <c r="Q227" s="50" t="s">
        <v>300</v>
      </c>
      <c r="R227" s="50" t="s">
        <v>542</v>
      </c>
      <c r="T227" s="308">
        <v>1.0549999999999997</v>
      </c>
      <c r="U227" s="309">
        <v>30</v>
      </c>
      <c r="V227" s="310">
        <v>45931</v>
      </c>
      <c r="X227" s="50" t="s">
        <v>2899</v>
      </c>
      <c r="AD227" s="50" t="s">
        <v>360</v>
      </c>
      <c r="AF227" s="306"/>
      <c r="AG227" s="307">
        <v>1.1589530549623233E-4</v>
      </c>
      <c r="AH227" s="307">
        <v>1.2069466805690401E-4</v>
      </c>
      <c r="AI227" s="307">
        <v>0.82995868476621726</v>
      </c>
      <c r="AJ227" s="306" t="s">
        <v>0</v>
      </c>
      <c r="AK227" s="307">
        <v>38.185589253079698</v>
      </c>
      <c r="AL227" s="307">
        <v>4.3003803545748801E-4</v>
      </c>
      <c r="AN227" s="312">
        <v>20</v>
      </c>
      <c r="AO227" s="313" t="s">
        <v>305</v>
      </c>
      <c r="AP227" s="313" t="s">
        <v>0</v>
      </c>
      <c r="AQ227" s="313" t="s">
        <v>386</v>
      </c>
      <c r="AR227" s="314" t="s">
        <v>0</v>
      </c>
      <c r="AS227" s="314"/>
    </row>
    <row r="228" spans="1:45" x14ac:dyDescent="0.2">
      <c r="A228" s="306" t="s">
        <v>2983</v>
      </c>
      <c r="B228" s="50" t="s">
        <v>310</v>
      </c>
      <c r="C228" s="50" t="s">
        <v>295</v>
      </c>
      <c r="D228" s="50" t="s">
        <v>438</v>
      </c>
      <c r="E228" s="50" t="s">
        <v>297</v>
      </c>
      <c r="F228" s="50" t="s">
        <v>452</v>
      </c>
      <c r="G228" s="50" t="s">
        <v>463</v>
      </c>
      <c r="H228" s="50" t="s">
        <v>542</v>
      </c>
      <c r="I228" s="50" t="s">
        <v>465</v>
      </c>
      <c r="J228" s="50" t="s">
        <v>2906</v>
      </c>
      <c r="K228" s="50" t="s">
        <v>182</v>
      </c>
      <c r="L228" s="307">
        <v>1.3872194692177016</v>
      </c>
      <c r="M228" s="308">
        <v>2.1</v>
      </c>
      <c r="N228" s="307">
        <v>1.2464691597730988</v>
      </c>
      <c r="O228" s="306" t="s">
        <v>2979</v>
      </c>
      <c r="Q228" s="50" t="s">
        <v>300</v>
      </c>
      <c r="R228" s="50" t="s">
        <v>542</v>
      </c>
      <c r="T228" s="308">
        <v>1.0549999999999997</v>
      </c>
      <c r="U228" s="309">
        <v>30</v>
      </c>
      <c r="V228" s="310">
        <v>45931</v>
      </c>
      <c r="X228" s="50" t="s">
        <v>2899</v>
      </c>
      <c r="AD228" s="50" t="s">
        <v>360</v>
      </c>
      <c r="AF228" s="306"/>
      <c r="AG228" s="307">
        <v>1.1589530549623233E-4</v>
      </c>
      <c r="AH228" s="307">
        <v>1.2069466805690401E-4</v>
      </c>
      <c r="AI228" s="307">
        <v>0.82995868476621726</v>
      </c>
      <c r="AJ228" s="306" t="s">
        <v>0</v>
      </c>
      <c r="AK228" s="307">
        <v>38.185589253079698</v>
      </c>
      <c r="AL228" s="307">
        <v>4.3003803545748801E-4</v>
      </c>
      <c r="AN228" s="312">
        <v>20</v>
      </c>
      <c r="AO228" s="313" t="s">
        <v>305</v>
      </c>
      <c r="AP228" s="313" t="s">
        <v>0</v>
      </c>
      <c r="AQ228" s="313" t="s">
        <v>386</v>
      </c>
      <c r="AR228" s="314" t="s">
        <v>0</v>
      </c>
      <c r="AS228" s="314"/>
    </row>
    <row r="229" spans="1:45" x14ac:dyDescent="0.2">
      <c r="A229" s="306" t="s">
        <v>2984</v>
      </c>
      <c r="B229" s="50" t="s">
        <v>308</v>
      </c>
      <c r="C229" s="50" t="s">
        <v>295</v>
      </c>
      <c r="D229" s="50" t="s">
        <v>438</v>
      </c>
      <c r="E229" s="50" t="s">
        <v>297</v>
      </c>
      <c r="F229" s="50" t="s">
        <v>452</v>
      </c>
      <c r="G229" s="50" t="s">
        <v>463</v>
      </c>
      <c r="H229" s="50" t="s">
        <v>542</v>
      </c>
      <c r="I229" s="50" t="s">
        <v>465</v>
      </c>
      <c r="J229" s="50" t="s">
        <v>2906</v>
      </c>
      <c r="K229" s="50" t="s">
        <v>474</v>
      </c>
      <c r="L229" s="307">
        <v>1.8630212034499503</v>
      </c>
      <c r="M229" s="308">
        <v>2.1</v>
      </c>
      <c r="N229" s="307">
        <v>1.6739950135022907</v>
      </c>
      <c r="O229" s="306" t="s">
        <v>2981</v>
      </c>
      <c r="Q229" s="50" t="s">
        <v>300</v>
      </c>
      <c r="R229" s="50" t="s">
        <v>542</v>
      </c>
      <c r="T229" s="308">
        <v>1.0549999999999997</v>
      </c>
      <c r="U229" s="309">
        <v>30</v>
      </c>
      <c r="V229" s="310">
        <v>45931</v>
      </c>
      <c r="X229" s="50" t="s">
        <v>2899</v>
      </c>
      <c r="AD229" s="50" t="s">
        <v>360</v>
      </c>
      <c r="AF229" s="306"/>
      <c r="AG229" s="307">
        <v>1.5564618022666029E-4</v>
      </c>
      <c r="AH229" s="307">
        <v>1.6209167382877753E-4</v>
      </c>
      <c r="AI229" s="307">
        <v>1.114625812294046</v>
      </c>
      <c r="AJ229" s="306" t="s">
        <v>181</v>
      </c>
      <c r="AK229" s="307">
        <v>24.415707583267395</v>
      </c>
      <c r="AL229" s="307">
        <v>5.7753657306948501E-4</v>
      </c>
      <c r="AN229" s="312">
        <v>20</v>
      </c>
      <c r="AO229" s="313" t="s">
        <v>305</v>
      </c>
      <c r="AP229" s="313" t="s">
        <v>0</v>
      </c>
      <c r="AQ229" s="313" t="s">
        <v>386</v>
      </c>
      <c r="AR229" s="314" t="s">
        <v>0</v>
      </c>
      <c r="AS229" s="314"/>
    </row>
    <row r="230" spans="1:45" x14ac:dyDescent="0.2">
      <c r="A230" s="306" t="s">
        <v>2985</v>
      </c>
      <c r="B230" s="50" t="s">
        <v>310</v>
      </c>
      <c r="C230" s="50" t="s">
        <v>295</v>
      </c>
      <c r="D230" s="50" t="s">
        <v>438</v>
      </c>
      <c r="E230" s="50" t="s">
        <v>297</v>
      </c>
      <c r="F230" s="50" t="s">
        <v>452</v>
      </c>
      <c r="G230" s="50" t="s">
        <v>463</v>
      </c>
      <c r="H230" s="50" t="s">
        <v>542</v>
      </c>
      <c r="I230" s="50" t="s">
        <v>465</v>
      </c>
      <c r="J230" s="50" t="s">
        <v>2906</v>
      </c>
      <c r="K230" s="50" t="s">
        <v>474</v>
      </c>
      <c r="L230" s="307">
        <v>1.8630212034499503</v>
      </c>
      <c r="M230" s="308">
        <v>2.1</v>
      </c>
      <c r="N230" s="307">
        <v>1.6739950135022907</v>
      </c>
      <c r="O230" s="306" t="s">
        <v>2981</v>
      </c>
      <c r="Q230" s="50" t="s">
        <v>300</v>
      </c>
      <c r="R230" s="50" t="s">
        <v>542</v>
      </c>
      <c r="T230" s="308">
        <v>1.0549999999999997</v>
      </c>
      <c r="U230" s="309">
        <v>30</v>
      </c>
      <c r="V230" s="310">
        <v>45931</v>
      </c>
      <c r="X230" s="50" t="s">
        <v>2899</v>
      </c>
      <c r="AD230" s="50" t="s">
        <v>360</v>
      </c>
      <c r="AF230" s="306"/>
      <c r="AG230" s="307">
        <v>1.5564618022666029E-4</v>
      </c>
      <c r="AH230" s="307">
        <v>1.6209167382877753E-4</v>
      </c>
      <c r="AI230" s="307">
        <v>1.114625812294046</v>
      </c>
      <c r="AJ230" s="306" t="s">
        <v>181</v>
      </c>
      <c r="AK230" s="307">
        <v>24.415707583267395</v>
      </c>
      <c r="AL230" s="307">
        <v>5.7753657306948501E-4</v>
      </c>
      <c r="AN230" s="312">
        <v>20</v>
      </c>
      <c r="AO230" s="313" t="s">
        <v>305</v>
      </c>
      <c r="AP230" s="313" t="s">
        <v>0</v>
      </c>
      <c r="AQ230" s="313" t="s">
        <v>386</v>
      </c>
      <c r="AR230" s="314" t="s">
        <v>0</v>
      </c>
      <c r="AS230" s="314"/>
    </row>
    <row r="231" spans="1:45" x14ac:dyDescent="0.2">
      <c r="A231" s="306" t="s">
        <v>581</v>
      </c>
      <c r="B231" s="50" t="s">
        <v>312</v>
      </c>
      <c r="C231" s="50" t="s">
        <v>295</v>
      </c>
      <c r="D231" s="50" t="s">
        <v>438</v>
      </c>
      <c r="E231" s="50" t="s">
        <v>297</v>
      </c>
      <c r="F231" s="50" t="s">
        <v>298</v>
      </c>
      <c r="G231" s="50" t="s">
        <v>582</v>
      </c>
      <c r="H231" s="50" t="s">
        <v>583</v>
      </c>
      <c r="L231" s="307">
        <v>1669.5204977484755</v>
      </c>
      <c r="M231" s="308">
        <v>500</v>
      </c>
      <c r="N231" s="307">
        <v>1500</v>
      </c>
      <c r="O231" s="306" t="s">
        <v>584</v>
      </c>
      <c r="Q231" s="50" t="s">
        <v>300</v>
      </c>
      <c r="R231" s="50" t="s">
        <v>443</v>
      </c>
      <c r="T231" s="308">
        <v>834</v>
      </c>
      <c r="U231" s="309">
        <v>10</v>
      </c>
      <c r="V231" s="310">
        <v>45931</v>
      </c>
      <c r="X231" s="50" t="s">
        <v>2893</v>
      </c>
      <c r="AD231" s="50" t="s">
        <v>360</v>
      </c>
      <c r="AF231" s="306"/>
      <c r="AG231" s="307">
        <v>0.14097536628490134</v>
      </c>
      <c r="AH231" s="307">
        <v>0.14704029444411715</v>
      </c>
      <c r="AI231" s="307">
        <v>0.65094062447624224</v>
      </c>
      <c r="AJ231" s="306" t="s">
        <v>0</v>
      </c>
      <c r="AK231" s="307">
        <v>53.042518354421276</v>
      </c>
      <c r="AL231" s="307">
        <v>1.5526540629060765</v>
      </c>
      <c r="AN231" s="312">
        <v>17</v>
      </c>
      <c r="AO231" s="313" t="s">
        <v>305</v>
      </c>
      <c r="AP231" s="313" t="s">
        <v>0</v>
      </c>
      <c r="AQ231" s="313" t="s">
        <v>386</v>
      </c>
      <c r="AR231" s="314" t="s">
        <v>0</v>
      </c>
      <c r="AS231" s="314"/>
    </row>
    <row r="232" spans="1:45" x14ac:dyDescent="0.2">
      <c r="A232" s="306" t="s">
        <v>585</v>
      </c>
      <c r="B232" s="50" t="s">
        <v>312</v>
      </c>
      <c r="C232" s="50" t="s">
        <v>295</v>
      </c>
      <c r="D232" s="50" t="s">
        <v>438</v>
      </c>
      <c r="E232" s="50" t="s">
        <v>297</v>
      </c>
      <c r="F232" s="50" t="s">
        <v>298</v>
      </c>
      <c r="G232" s="50" t="s">
        <v>586</v>
      </c>
      <c r="H232" s="50" t="s">
        <v>587</v>
      </c>
      <c r="I232" s="50" t="s">
        <v>589</v>
      </c>
      <c r="L232" s="307">
        <v>1255.5043363766877</v>
      </c>
      <c r="M232" s="308">
        <v>300</v>
      </c>
      <c r="N232" s="307">
        <v>1131.8569488710114</v>
      </c>
      <c r="O232" s="306" t="s">
        <v>3452</v>
      </c>
      <c r="Q232" s="50" t="s">
        <v>300</v>
      </c>
      <c r="R232" s="50" t="s">
        <v>443</v>
      </c>
      <c r="T232" s="308">
        <v>371.09710254759318</v>
      </c>
      <c r="U232" s="309">
        <v>5</v>
      </c>
      <c r="V232" s="310">
        <v>45931</v>
      </c>
      <c r="X232" s="50" t="s">
        <v>590</v>
      </c>
      <c r="AD232" s="50" t="s">
        <v>304</v>
      </c>
      <c r="AE232" s="310">
        <v>45119</v>
      </c>
      <c r="AF232" s="306" t="s">
        <v>2987</v>
      </c>
      <c r="AG232" s="307">
        <v>0.15096815625285717</v>
      </c>
      <c r="AH232" s="307">
        <v>0.15677025743605608</v>
      </c>
      <c r="AI232" s="307">
        <v>0.77419985588895479</v>
      </c>
      <c r="AJ232" s="306" t="s">
        <v>0</v>
      </c>
      <c r="AK232" s="307">
        <v>49.624808657657589</v>
      </c>
      <c r="AL232" s="307">
        <v>2.3352380656606373</v>
      </c>
      <c r="AN232" s="312">
        <v>17</v>
      </c>
      <c r="AO232" s="313" t="s">
        <v>305</v>
      </c>
      <c r="AP232" s="313" t="s">
        <v>0</v>
      </c>
      <c r="AQ232" s="313" t="s">
        <v>306</v>
      </c>
      <c r="AR232" s="314" t="s">
        <v>0</v>
      </c>
      <c r="AS232" s="314"/>
    </row>
    <row r="233" spans="1:45" x14ac:dyDescent="0.2">
      <c r="A233" s="306" t="s">
        <v>591</v>
      </c>
      <c r="B233" s="50" t="s">
        <v>312</v>
      </c>
      <c r="C233" s="50" t="s">
        <v>295</v>
      </c>
      <c r="D233" s="50" t="s">
        <v>438</v>
      </c>
      <c r="E233" s="50" t="s">
        <v>297</v>
      </c>
      <c r="F233" s="50" t="s">
        <v>298</v>
      </c>
      <c r="G233" s="50" t="s">
        <v>586</v>
      </c>
      <c r="H233" s="50" t="s">
        <v>587</v>
      </c>
      <c r="I233" s="50" t="s">
        <v>592</v>
      </c>
      <c r="L233" s="307">
        <v>390.51488271224838</v>
      </c>
      <c r="M233" s="308">
        <v>150</v>
      </c>
      <c r="N233" s="307">
        <v>352.05532217516082</v>
      </c>
      <c r="O233" s="306" t="s">
        <v>3453</v>
      </c>
      <c r="Q233" s="50" t="s">
        <v>300</v>
      </c>
      <c r="R233" s="50" t="s">
        <v>443</v>
      </c>
      <c r="T233" s="308">
        <v>371.09710254759318</v>
      </c>
      <c r="U233" s="309">
        <v>5</v>
      </c>
      <c r="V233" s="310">
        <v>45931</v>
      </c>
      <c r="X233" s="50" t="s">
        <v>590</v>
      </c>
      <c r="AD233" s="50" t="s">
        <v>304</v>
      </c>
      <c r="AE233" s="310">
        <v>45119</v>
      </c>
      <c r="AF233" s="306" t="s">
        <v>2987</v>
      </c>
      <c r="AG233" s="307">
        <v>4.6957473681461338E-2</v>
      </c>
      <c r="AH233" s="307">
        <v>4.8762172237565501E-2</v>
      </c>
      <c r="AI233" s="307">
        <v>0.24080885836749907</v>
      </c>
      <c r="AJ233" s="306" t="s">
        <v>0</v>
      </c>
      <c r="AK233" s="307">
        <v>207.75411980284042</v>
      </c>
      <c r="AL233" s="307">
        <v>0.72635768184478144</v>
      </c>
      <c r="AN233" s="312">
        <v>17</v>
      </c>
      <c r="AO233" s="313" t="s">
        <v>305</v>
      </c>
      <c r="AP233" s="313" t="s">
        <v>0</v>
      </c>
      <c r="AQ233" s="313" t="s">
        <v>306</v>
      </c>
      <c r="AR233" s="314" t="s">
        <v>0</v>
      </c>
      <c r="AS233" s="314"/>
    </row>
    <row r="234" spans="1:45" x14ac:dyDescent="0.2">
      <c r="A234" s="306" t="s">
        <v>2391</v>
      </c>
      <c r="B234" s="50" t="s">
        <v>312</v>
      </c>
      <c r="C234" s="50" t="s">
        <v>295</v>
      </c>
      <c r="D234" s="50" t="s">
        <v>438</v>
      </c>
      <c r="E234" s="50" t="s">
        <v>297</v>
      </c>
      <c r="F234" s="50" t="s">
        <v>298</v>
      </c>
      <c r="G234" s="50" t="s">
        <v>582</v>
      </c>
      <c r="H234" s="50" t="s">
        <v>605</v>
      </c>
      <c r="I234" s="50" t="s">
        <v>589</v>
      </c>
      <c r="J234" s="50" t="s">
        <v>606</v>
      </c>
      <c r="L234" s="307">
        <v>149.62242700821838</v>
      </c>
      <c r="M234" s="308">
        <v>120</v>
      </c>
      <c r="N234" s="307">
        <v>134.5</v>
      </c>
      <c r="O234" s="306" t="s">
        <v>607</v>
      </c>
      <c r="Q234" s="50" t="s">
        <v>300</v>
      </c>
      <c r="R234" s="50" t="s">
        <v>443</v>
      </c>
      <c r="T234" s="308">
        <v>255.2</v>
      </c>
      <c r="U234" s="309">
        <v>15</v>
      </c>
      <c r="V234" s="310">
        <v>45200</v>
      </c>
      <c r="X234" s="50" t="s">
        <v>2986</v>
      </c>
      <c r="AD234" s="50" t="s">
        <v>304</v>
      </c>
      <c r="AE234" s="310">
        <v>45282</v>
      </c>
      <c r="AF234" s="306" t="s">
        <v>2988</v>
      </c>
      <c r="AG234" s="307">
        <v>1.2634212326452858E-2</v>
      </c>
      <c r="AH234" s="307">
        <v>1.3177751188081779E-2</v>
      </c>
      <c r="AI234" s="307">
        <v>0.2534767054889544</v>
      </c>
      <c r="AJ234" s="306" t="s">
        <v>0</v>
      </c>
      <c r="AK234" s="307">
        <v>161.02733110396485</v>
      </c>
      <c r="AL234" s="307">
        <v>9.2765904745095024E-2</v>
      </c>
      <c r="AN234" s="312">
        <v>17</v>
      </c>
      <c r="AO234" s="313" t="s">
        <v>305</v>
      </c>
      <c r="AP234" s="313" t="s">
        <v>0</v>
      </c>
      <c r="AQ234" s="313" t="s">
        <v>386</v>
      </c>
      <c r="AR234" s="314" t="s">
        <v>0</v>
      </c>
      <c r="AS234" s="314"/>
    </row>
    <row r="235" spans="1:45" x14ac:dyDescent="0.2">
      <c r="A235" s="306" t="s">
        <v>2392</v>
      </c>
      <c r="B235" s="50" t="s">
        <v>312</v>
      </c>
      <c r="C235" s="50" t="s">
        <v>295</v>
      </c>
      <c r="D235" s="50" t="s">
        <v>438</v>
      </c>
      <c r="E235" s="50" t="s">
        <v>297</v>
      </c>
      <c r="F235" s="50" t="s">
        <v>298</v>
      </c>
      <c r="G235" s="50" t="s">
        <v>582</v>
      </c>
      <c r="H235" s="50" t="s">
        <v>605</v>
      </c>
      <c r="I235" s="50" t="s">
        <v>589</v>
      </c>
      <c r="J235" s="50" t="s">
        <v>608</v>
      </c>
      <c r="L235" s="307">
        <v>398.98200855193073</v>
      </c>
      <c r="M235" s="308">
        <v>120</v>
      </c>
      <c r="N235" s="307">
        <v>358</v>
      </c>
      <c r="O235" s="306" t="s">
        <v>609</v>
      </c>
      <c r="Q235" s="50" t="s">
        <v>300</v>
      </c>
      <c r="R235" s="50" t="s">
        <v>443</v>
      </c>
      <c r="T235" s="308">
        <v>272.14</v>
      </c>
      <c r="U235" s="309">
        <v>15</v>
      </c>
      <c r="V235" s="310">
        <v>45200</v>
      </c>
      <c r="X235" s="50" t="s">
        <v>2986</v>
      </c>
      <c r="AD235" s="50" t="s">
        <v>304</v>
      </c>
      <c r="AE235" s="310">
        <v>45282</v>
      </c>
      <c r="AF235" s="306" t="s">
        <v>2988</v>
      </c>
      <c r="AG235" s="307">
        <v>3.3690293034765721E-2</v>
      </c>
      <c r="AH235" s="307">
        <v>3.5139689566255114E-2</v>
      </c>
      <c r="AI235" s="307">
        <v>0.6759190256388119</v>
      </c>
      <c r="AJ235" s="306" t="s">
        <v>0</v>
      </c>
      <c r="AK235" s="307">
        <v>50.49760507306236</v>
      </c>
      <c r="AL235" s="307">
        <v>0.24736884530219619</v>
      </c>
      <c r="AN235" s="312">
        <v>17</v>
      </c>
      <c r="AO235" s="313" t="s">
        <v>305</v>
      </c>
      <c r="AP235" s="313" t="s">
        <v>0</v>
      </c>
      <c r="AQ235" s="313" t="s">
        <v>386</v>
      </c>
      <c r="AR235" s="314" t="s">
        <v>0</v>
      </c>
      <c r="AS235" s="314"/>
    </row>
    <row r="236" spans="1:45" x14ac:dyDescent="0.2">
      <c r="A236" s="306" t="s">
        <v>2393</v>
      </c>
      <c r="B236" s="50" t="s">
        <v>312</v>
      </c>
      <c r="C236" s="50" t="s">
        <v>295</v>
      </c>
      <c r="D236" s="50" t="s">
        <v>438</v>
      </c>
      <c r="E236" s="50" t="s">
        <v>297</v>
      </c>
      <c r="F236" s="50" t="s">
        <v>298</v>
      </c>
      <c r="G236" s="50" t="s">
        <v>582</v>
      </c>
      <c r="H236" s="50" t="s">
        <v>605</v>
      </c>
      <c r="I236" s="50" t="s">
        <v>589</v>
      </c>
      <c r="J236" s="50" t="s">
        <v>610</v>
      </c>
      <c r="L236" s="307">
        <v>698.22686256836744</v>
      </c>
      <c r="M236" s="308">
        <v>120</v>
      </c>
      <c r="N236" s="307">
        <v>627</v>
      </c>
      <c r="O236" s="306" t="s">
        <v>611</v>
      </c>
      <c r="Q236" s="50" t="s">
        <v>300</v>
      </c>
      <c r="R236" s="50" t="s">
        <v>443</v>
      </c>
      <c r="T236" s="308">
        <v>255.2</v>
      </c>
      <c r="U236" s="309">
        <v>15</v>
      </c>
      <c r="V236" s="310">
        <v>45200</v>
      </c>
      <c r="X236" s="50" t="s">
        <v>2986</v>
      </c>
      <c r="AD236" s="50" t="s">
        <v>304</v>
      </c>
      <c r="AE236" s="310">
        <v>45282</v>
      </c>
      <c r="AF236" s="306" t="s">
        <v>2988</v>
      </c>
      <c r="AG236" s="307">
        <v>5.8958717687671441E-2</v>
      </c>
      <c r="AH236" s="307">
        <v>6.1495191942418675E-2</v>
      </c>
      <c r="AI236" s="307">
        <v>1.1828724366167209</v>
      </c>
      <c r="AJ236" s="306" t="s">
        <v>181</v>
      </c>
      <c r="AK236" s="307">
        <v>22.073953830575064</v>
      </c>
      <c r="AL236" s="307">
        <v>0.43290065479238632</v>
      </c>
      <c r="AN236" s="312">
        <v>17</v>
      </c>
      <c r="AO236" s="313" t="s">
        <v>305</v>
      </c>
      <c r="AP236" s="313" t="s">
        <v>0</v>
      </c>
      <c r="AQ236" s="313" t="s">
        <v>386</v>
      </c>
      <c r="AR236" s="314" t="s">
        <v>0</v>
      </c>
      <c r="AS236" s="314"/>
    </row>
    <row r="237" spans="1:45" x14ac:dyDescent="0.2">
      <c r="A237" s="306" t="s">
        <v>2394</v>
      </c>
      <c r="B237" s="50" t="s">
        <v>312</v>
      </c>
      <c r="C237" s="50" t="s">
        <v>295</v>
      </c>
      <c r="D237" s="50" t="s">
        <v>438</v>
      </c>
      <c r="E237" s="50" t="s">
        <v>297</v>
      </c>
      <c r="F237" s="50" t="s">
        <v>298</v>
      </c>
      <c r="G237" s="50" t="s">
        <v>582</v>
      </c>
      <c r="H237" s="50" t="s">
        <v>612</v>
      </c>
      <c r="I237" s="50" t="s">
        <v>589</v>
      </c>
      <c r="J237" s="50" t="s">
        <v>606</v>
      </c>
      <c r="L237" s="307">
        <v>689.5230957067721</v>
      </c>
      <c r="M237" s="308">
        <v>250</v>
      </c>
      <c r="N237" s="307">
        <v>619.5</v>
      </c>
      <c r="O237" s="306" t="s">
        <v>613</v>
      </c>
      <c r="Q237" s="50" t="s">
        <v>300</v>
      </c>
      <c r="R237" s="50" t="s">
        <v>443</v>
      </c>
      <c r="T237" s="308">
        <v>387.91</v>
      </c>
      <c r="U237" s="309">
        <v>15</v>
      </c>
      <c r="V237" s="310">
        <v>45200</v>
      </c>
      <c r="X237" s="50" t="s">
        <v>2986</v>
      </c>
      <c r="AD237" s="50" t="s">
        <v>304</v>
      </c>
      <c r="AE237" s="310">
        <v>45282</v>
      </c>
      <c r="AF237" s="306" t="s">
        <v>2988</v>
      </c>
      <c r="AG237" s="307">
        <v>5.8223766111439486E-2</v>
      </c>
      <c r="AH237" s="307">
        <v>6.0728621874050003E-2</v>
      </c>
      <c r="AI237" s="307">
        <v>0.76849292007852321</v>
      </c>
      <c r="AJ237" s="306" t="s">
        <v>0</v>
      </c>
      <c r="AK237" s="307">
        <v>42.50849524448104</v>
      </c>
      <c r="AL237" s="307">
        <v>0.42750431933819705</v>
      </c>
      <c r="AN237" s="312">
        <v>17</v>
      </c>
      <c r="AO237" s="313" t="s">
        <v>305</v>
      </c>
      <c r="AP237" s="313" t="s">
        <v>0</v>
      </c>
      <c r="AQ237" s="313" t="s">
        <v>386</v>
      </c>
      <c r="AR237" s="314" t="s">
        <v>0</v>
      </c>
      <c r="AS237" s="314"/>
    </row>
    <row r="238" spans="1:45" x14ac:dyDescent="0.2">
      <c r="A238" s="306" t="s">
        <v>2395</v>
      </c>
      <c r="B238" s="50" t="s">
        <v>312</v>
      </c>
      <c r="C238" s="50" t="s">
        <v>295</v>
      </c>
      <c r="D238" s="50" t="s">
        <v>438</v>
      </c>
      <c r="E238" s="50" t="s">
        <v>297</v>
      </c>
      <c r="F238" s="50" t="s">
        <v>298</v>
      </c>
      <c r="G238" s="50" t="s">
        <v>582</v>
      </c>
      <c r="H238" s="50" t="s">
        <v>612</v>
      </c>
      <c r="I238" s="50" t="s">
        <v>589</v>
      </c>
      <c r="J238" s="50" t="s">
        <v>608</v>
      </c>
      <c r="L238" s="307">
        <v>963.90322444340813</v>
      </c>
      <c r="M238" s="308">
        <v>250</v>
      </c>
      <c r="N238" s="307">
        <v>866</v>
      </c>
      <c r="O238" s="306" t="s">
        <v>614</v>
      </c>
      <c r="Q238" s="50" t="s">
        <v>300</v>
      </c>
      <c r="R238" s="50" t="s">
        <v>443</v>
      </c>
      <c r="T238" s="308">
        <v>413.65</v>
      </c>
      <c r="U238" s="309">
        <v>15</v>
      </c>
      <c r="V238" s="310">
        <v>45200</v>
      </c>
      <c r="X238" s="50" t="s">
        <v>2986</v>
      </c>
      <c r="AD238" s="50" t="s">
        <v>304</v>
      </c>
      <c r="AE238" s="310">
        <v>45282</v>
      </c>
      <c r="AF238" s="306" t="s">
        <v>2988</v>
      </c>
      <c r="AG238" s="307">
        <v>8.1392597642475403E-2</v>
      </c>
      <c r="AH238" s="307">
        <v>8.4894204131625836E-2</v>
      </c>
      <c r="AI238" s="307">
        <v>1.0742973052502842</v>
      </c>
      <c r="AJ238" s="306" t="s">
        <v>181</v>
      </c>
      <c r="AK238" s="307">
        <v>25.904073685297693</v>
      </c>
      <c r="AL238" s="307">
        <v>0.59761999915491093</v>
      </c>
      <c r="AN238" s="312">
        <v>17</v>
      </c>
      <c r="AO238" s="313" t="s">
        <v>305</v>
      </c>
      <c r="AP238" s="313" t="s">
        <v>0</v>
      </c>
      <c r="AQ238" s="313" t="s">
        <v>386</v>
      </c>
      <c r="AR238" s="314" t="s">
        <v>0</v>
      </c>
      <c r="AS238" s="314"/>
    </row>
    <row r="239" spans="1:45" x14ac:dyDescent="0.2">
      <c r="A239" s="306" t="s">
        <v>2396</v>
      </c>
      <c r="B239" s="50" t="s">
        <v>312</v>
      </c>
      <c r="C239" s="50" t="s">
        <v>295</v>
      </c>
      <c r="D239" s="50" t="s">
        <v>438</v>
      </c>
      <c r="E239" s="50" t="s">
        <v>297</v>
      </c>
      <c r="F239" s="50" t="s">
        <v>298</v>
      </c>
      <c r="G239" s="50" t="s">
        <v>582</v>
      </c>
      <c r="H239" s="50" t="s">
        <v>612</v>
      </c>
      <c r="I239" s="50" t="s">
        <v>589</v>
      </c>
      <c r="J239" s="50" t="s">
        <v>610</v>
      </c>
      <c r="L239" s="307">
        <v>1293.1549268727108</v>
      </c>
      <c r="M239" s="308">
        <v>250</v>
      </c>
      <c r="N239" s="307">
        <v>1162</v>
      </c>
      <c r="O239" s="306" t="s">
        <v>615</v>
      </c>
      <c r="Q239" s="50" t="s">
        <v>300</v>
      </c>
      <c r="R239" s="50" t="s">
        <v>443</v>
      </c>
      <c r="T239" s="308">
        <v>387.91</v>
      </c>
      <c r="U239" s="309">
        <v>15</v>
      </c>
      <c r="V239" s="310">
        <v>45200</v>
      </c>
      <c r="X239" s="50" t="s">
        <v>2986</v>
      </c>
      <c r="AD239" s="50" t="s">
        <v>304</v>
      </c>
      <c r="AE239" s="310">
        <v>45282</v>
      </c>
      <c r="AF239" s="306" t="s">
        <v>2988</v>
      </c>
      <c r="AG239" s="307">
        <v>0.1091948195454084</v>
      </c>
      <c r="AH239" s="307">
        <v>0.11389251073326499</v>
      </c>
      <c r="AI239" s="307">
        <v>1.4412576055160244</v>
      </c>
      <c r="AJ239" s="306" t="s">
        <v>181</v>
      </c>
      <c r="AK239" s="307">
        <v>15.279845660080733</v>
      </c>
      <c r="AL239" s="307">
        <v>0.80175605466107736</v>
      </c>
      <c r="AN239" s="312">
        <v>17</v>
      </c>
      <c r="AO239" s="313" t="s">
        <v>305</v>
      </c>
      <c r="AP239" s="313" t="s">
        <v>0</v>
      </c>
      <c r="AQ239" s="313" t="s">
        <v>386</v>
      </c>
      <c r="AR239" s="314" t="s">
        <v>0</v>
      </c>
      <c r="AS239" s="314"/>
    </row>
    <row r="240" spans="1:45" x14ac:dyDescent="0.2">
      <c r="A240" s="306" t="s">
        <v>2397</v>
      </c>
      <c r="B240" s="50" t="s">
        <v>312</v>
      </c>
      <c r="C240" s="50" t="s">
        <v>295</v>
      </c>
      <c r="D240" s="50" t="s">
        <v>438</v>
      </c>
      <c r="E240" s="50" t="s">
        <v>297</v>
      </c>
      <c r="F240" s="50" t="s">
        <v>298</v>
      </c>
      <c r="G240" s="50" t="s">
        <v>582</v>
      </c>
      <c r="H240" s="50" t="s">
        <v>605</v>
      </c>
      <c r="I240" s="50" t="s">
        <v>592</v>
      </c>
      <c r="J240" s="50" t="s">
        <v>606</v>
      </c>
      <c r="L240" s="307">
        <v>177.75384739528016</v>
      </c>
      <c r="M240" s="308">
        <v>120</v>
      </c>
      <c r="N240" s="307">
        <v>159.5</v>
      </c>
      <c r="O240" s="306" t="s">
        <v>616</v>
      </c>
      <c r="Q240" s="50" t="s">
        <v>300</v>
      </c>
      <c r="R240" s="50" t="s">
        <v>443</v>
      </c>
      <c r="T240" s="308">
        <v>255.2</v>
      </c>
      <c r="U240" s="309">
        <v>15</v>
      </c>
      <c r="V240" s="310">
        <v>45200</v>
      </c>
      <c r="X240" s="50" t="s">
        <v>2986</v>
      </c>
      <c r="AD240" s="50" t="s">
        <v>304</v>
      </c>
      <c r="AE240" s="310">
        <v>45282</v>
      </c>
      <c r="AF240" s="306" t="s">
        <v>2988</v>
      </c>
      <c r="AG240" s="307">
        <v>1.5009647248353443E-2</v>
      </c>
      <c r="AH240" s="307">
        <v>1.5655380149465152E-2</v>
      </c>
      <c r="AI240" s="307">
        <v>0.30113439894453209</v>
      </c>
      <c r="AJ240" s="306" t="s">
        <v>0</v>
      </c>
      <c r="AK240" s="307">
        <v>133.03887152573594</v>
      </c>
      <c r="AL240" s="307">
        <v>0.11020738538507333</v>
      </c>
      <c r="AN240" s="312">
        <v>17</v>
      </c>
      <c r="AO240" s="313" t="s">
        <v>305</v>
      </c>
      <c r="AP240" s="313" t="s">
        <v>0</v>
      </c>
      <c r="AQ240" s="313" t="s">
        <v>386</v>
      </c>
      <c r="AR240" s="314" t="s">
        <v>0</v>
      </c>
      <c r="AS240" s="314"/>
    </row>
    <row r="241" spans="1:45" x14ac:dyDescent="0.2">
      <c r="A241" s="306" t="s">
        <v>2398</v>
      </c>
      <c r="B241" s="50" t="s">
        <v>312</v>
      </c>
      <c r="C241" s="50" t="s">
        <v>295</v>
      </c>
      <c r="D241" s="50" t="s">
        <v>438</v>
      </c>
      <c r="E241" s="50" t="s">
        <v>297</v>
      </c>
      <c r="F241" s="50" t="s">
        <v>298</v>
      </c>
      <c r="G241" s="50" t="s">
        <v>582</v>
      </c>
      <c r="H241" s="50" t="s">
        <v>605</v>
      </c>
      <c r="I241" s="50" t="s">
        <v>592</v>
      </c>
      <c r="J241" s="50" t="s">
        <v>608</v>
      </c>
      <c r="L241" s="307">
        <v>473.9991295840955</v>
      </c>
      <c r="M241" s="308">
        <v>120</v>
      </c>
      <c r="N241" s="307">
        <v>426</v>
      </c>
      <c r="O241" s="306" t="s">
        <v>617</v>
      </c>
      <c r="Q241" s="50" t="s">
        <v>300</v>
      </c>
      <c r="R241" s="50" t="s">
        <v>443</v>
      </c>
      <c r="T241" s="308">
        <v>272.14</v>
      </c>
      <c r="U241" s="309">
        <v>15</v>
      </c>
      <c r="V241" s="310">
        <v>45200</v>
      </c>
      <c r="X241" s="50" t="s">
        <v>2986</v>
      </c>
      <c r="AD241" s="50" t="s">
        <v>304</v>
      </c>
      <c r="AE241" s="310">
        <v>45282</v>
      </c>
      <c r="AF241" s="306" t="s">
        <v>2988</v>
      </c>
      <c r="AG241" s="307">
        <v>4.0024786159833951E-2</v>
      </c>
      <c r="AH241" s="307">
        <v>4.1746700129944109E-2</v>
      </c>
      <c r="AI241" s="307">
        <v>0.80300620818701918</v>
      </c>
      <c r="AJ241" s="306" t="s">
        <v>0</v>
      </c>
      <c r="AK241" s="307">
        <v>40.001393481042982</v>
      </c>
      <c r="AL241" s="307">
        <v>0.29387946034213813</v>
      </c>
      <c r="AN241" s="312">
        <v>17</v>
      </c>
      <c r="AO241" s="313" t="s">
        <v>305</v>
      </c>
      <c r="AP241" s="313" t="s">
        <v>0</v>
      </c>
      <c r="AQ241" s="313" t="s">
        <v>386</v>
      </c>
      <c r="AR241" s="314" t="s">
        <v>0</v>
      </c>
      <c r="AS241" s="314"/>
    </row>
    <row r="242" spans="1:45" x14ac:dyDescent="0.2">
      <c r="A242" s="306" t="s">
        <v>2399</v>
      </c>
      <c r="B242" s="50" t="s">
        <v>312</v>
      </c>
      <c r="C242" s="50" t="s">
        <v>295</v>
      </c>
      <c r="D242" s="50" t="s">
        <v>438</v>
      </c>
      <c r="E242" s="50" t="s">
        <v>297</v>
      </c>
      <c r="F242" s="50" t="s">
        <v>298</v>
      </c>
      <c r="G242" s="50" t="s">
        <v>582</v>
      </c>
      <c r="H242" s="50" t="s">
        <v>605</v>
      </c>
      <c r="I242" s="50" t="s">
        <v>592</v>
      </c>
      <c r="J242" s="50" t="s">
        <v>610</v>
      </c>
      <c r="L242" s="307">
        <v>829.50682437465582</v>
      </c>
      <c r="M242" s="308">
        <v>120</v>
      </c>
      <c r="N242" s="307">
        <v>745</v>
      </c>
      <c r="O242" s="306" t="s">
        <v>618</v>
      </c>
      <c r="Q242" s="50" t="s">
        <v>300</v>
      </c>
      <c r="R242" s="50" t="s">
        <v>443</v>
      </c>
      <c r="T242" s="308">
        <v>255.2</v>
      </c>
      <c r="U242" s="309">
        <v>15</v>
      </c>
      <c r="V242" s="310">
        <v>45200</v>
      </c>
      <c r="X242" s="50" t="s">
        <v>2986</v>
      </c>
      <c r="AD242" s="50" t="s">
        <v>304</v>
      </c>
      <c r="AE242" s="310">
        <v>45282</v>
      </c>
      <c r="AF242" s="306" t="s">
        <v>2988</v>
      </c>
      <c r="AG242" s="307">
        <v>7.0044080656540844E-2</v>
      </c>
      <c r="AH242" s="307">
        <v>7.3057460428874413E-2</v>
      </c>
      <c r="AI242" s="307">
        <v>1.4052750060760835</v>
      </c>
      <c r="AJ242" s="306" t="s">
        <v>181</v>
      </c>
      <c r="AK242" s="307">
        <v>16.07625069931985</v>
      </c>
      <c r="AL242" s="307">
        <v>0.51429423111228478</v>
      </c>
      <c r="AN242" s="312">
        <v>17</v>
      </c>
      <c r="AO242" s="313" t="s">
        <v>305</v>
      </c>
      <c r="AP242" s="313" t="s">
        <v>0</v>
      </c>
      <c r="AQ242" s="313" t="s">
        <v>386</v>
      </c>
      <c r="AR242" s="314" t="s">
        <v>0</v>
      </c>
      <c r="AS242" s="314"/>
    </row>
    <row r="243" spans="1:45" x14ac:dyDescent="0.2">
      <c r="A243" s="306" t="s">
        <v>2400</v>
      </c>
      <c r="B243" s="50" t="s">
        <v>312</v>
      </c>
      <c r="C243" s="50" t="s">
        <v>295</v>
      </c>
      <c r="D243" s="50" t="s">
        <v>438</v>
      </c>
      <c r="E243" s="50" t="s">
        <v>297</v>
      </c>
      <c r="F243" s="50" t="s">
        <v>298</v>
      </c>
      <c r="G243" s="50" t="s">
        <v>582</v>
      </c>
      <c r="H243" s="50" t="s">
        <v>612</v>
      </c>
      <c r="I243" s="50" t="s">
        <v>592</v>
      </c>
      <c r="J243" s="50" t="s">
        <v>606</v>
      </c>
      <c r="L243" s="307">
        <v>519.97772409208858</v>
      </c>
      <c r="M243" s="308">
        <v>250</v>
      </c>
      <c r="N243" s="307">
        <v>467</v>
      </c>
      <c r="O243" s="306" t="s">
        <v>619</v>
      </c>
      <c r="Q243" s="50" t="s">
        <v>300</v>
      </c>
      <c r="R243" s="50" t="s">
        <v>443</v>
      </c>
      <c r="T243" s="308">
        <v>387.91</v>
      </c>
      <c r="U243" s="309">
        <v>15</v>
      </c>
      <c r="V243" s="310">
        <v>45200</v>
      </c>
      <c r="X243" s="50" t="s">
        <v>2986</v>
      </c>
      <c r="AD243" s="50" t="s">
        <v>304</v>
      </c>
      <c r="AE243" s="310">
        <v>45282</v>
      </c>
      <c r="AF243" s="306" t="s">
        <v>2988</v>
      </c>
      <c r="AG243" s="307">
        <v>4.390724774732014E-2</v>
      </c>
      <c r="AH243" s="307">
        <v>4.5796189838935096E-2</v>
      </c>
      <c r="AI243" s="307">
        <v>0.57952982583377932</v>
      </c>
      <c r="AJ243" s="306" t="s">
        <v>0</v>
      </c>
      <c r="AK243" s="307">
        <v>61.528285710582537</v>
      </c>
      <c r="AL243" s="307">
        <v>0.32238618893709364</v>
      </c>
      <c r="AN243" s="312">
        <v>17</v>
      </c>
      <c r="AO243" s="313" t="s">
        <v>305</v>
      </c>
      <c r="AP243" s="313" t="s">
        <v>0</v>
      </c>
      <c r="AQ243" s="313" t="s">
        <v>386</v>
      </c>
      <c r="AR243" s="314" t="s">
        <v>0</v>
      </c>
      <c r="AS243" s="314"/>
    </row>
    <row r="244" spans="1:45" x14ac:dyDescent="0.2">
      <c r="A244" s="306" t="s">
        <v>2401</v>
      </c>
      <c r="B244" s="50" t="s">
        <v>312</v>
      </c>
      <c r="C244" s="50" t="s">
        <v>295</v>
      </c>
      <c r="D244" s="50" t="s">
        <v>438</v>
      </c>
      <c r="E244" s="50" t="s">
        <v>297</v>
      </c>
      <c r="F244" s="50" t="s">
        <v>298</v>
      </c>
      <c r="G244" s="50" t="s">
        <v>582</v>
      </c>
      <c r="H244" s="50" t="s">
        <v>612</v>
      </c>
      <c r="I244" s="50" t="s">
        <v>592</v>
      </c>
      <c r="J244" s="50" t="s">
        <v>608</v>
      </c>
      <c r="L244" s="307">
        <v>794.35785282872473</v>
      </c>
      <c r="M244" s="308">
        <v>250</v>
      </c>
      <c r="N244" s="307">
        <v>714</v>
      </c>
      <c r="O244" s="306" t="s">
        <v>620</v>
      </c>
      <c r="Q244" s="50" t="s">
        <v>300</v>
      </c>
      <c r="R244" s="50" t="s">
        <v>443</v>
      </c>
      <c r="T244" s="308">
        <v>413.65</v>
      </c>
      <c r="U244" s="309">
        <v>15</v>
      </c>
      <c r="V244" s="310">
        <v>45200</v>
      </c>
      <c r="X244" s="50" t="s">
        <v>2986</v>
      </c>
      <c r="AD244" s="50" t="s">
        <v>304</v>
      </c>
      <c r="AE244" s="310">
        <v>45282</v>
      </c>
      <c r="AF244" s="306" t="s">
        <v>2988</v>
      </c>
      <c r="AG244" s="307">
        <v>6.7076079278356057E-2</v>
      </c>
      <c r="AH244" s="307">
        <v>6.9961772096510944E-2</v>
      </c>
      <c r="AI244" s="307">
        <v>0.88533421100554033</v>
      </c>
      <c r="AJ244" s="306" t="s">
        <v>0</v>
      </c>
      <c r="AK244" s="307">
        <v>34.810216565839802</v>
      </c>
      <c r="AL244" s="307">
        <v>0.49250186875380769</v>
      </c>
      <c r="AN244" s="312">
        <v>17</v>
      </c>
      <c r="AO244" s="313" t="s">
        <v>305</v>
      </c>
      <c r="AP244" s="313" t="s">
        <v>0</v>
      </c>
      <c r="AQ244" s="313" t="s">
        <v>386</v>
      </c>
      <c r="AR244" s="314" t="s">
        <v>0</v>
      </c>
      <c r="AS244" s="314"/>
    </row>
    <row r="245" spans="1:45" x14ac:dyDescent="0.2">
      <c r="A245" s="306" t="s">
        <v>2402</v>
      </c>
      <c r="B245" s="50" t="s">
        <v>312</v>
      </c>
      <c r="C245" s="50" t="s">
        <v>295</v>
      </c>
      <c r="D245" s="50" t="s">
        <v>438</v>
      </c>
      <c r="E245" s="50" t="s">
        <v>297</v>
      </c>
      <c r="F245" s="50" t="s">
        <v>298</v>
      </c>
      <c r="G245" s="50" t="s">
        <v>582</v>
      </c>
      <c r="H245" s="50" t="s">
        <v>612</v>
      </c>
      <c r="I245" s="50" t="s">
        <v>592</v>
      </c>
      <c r="J245" s="50" t="s">
        <v>610</v>
      </c>
      <c r="L245" s="307">
        <v>1123.6095552580273</v>
      </c>
      <c r="M245" s="308">
        <v>250</v>
      </c>
      <c r="N245" s="307">
        <v>1010</v>
      </c>
      <c r="O245" s="306" t="s">
        <v>621</v>
      </c>
      <c r="Q245" s="50" t="s">
        <v>300</v>
      </c>
      <c r="R245" s="50" t="s">
        <v>443</v>
      </c>
      <c r="T245" s="308">
        <v>387.91</v>
      </c>
      <c r="U245" s="309">
        <v>15</v>
      </c>
      <c r="V245" s="310">
        <v>45200</v>
      </c>
      <c r="X245" s="50" t="s">
        <v>2986</v>
      </c>
      <c r="AD245" s="50" t="s">
        <v>304</v>
      </c>
      <c r="AE245" s="310">
        <v>45282</v>
      </c>
      <c r="AF245" s="306" t="s">
        <v>2988</v>
      </c>
      <c r="AG245" s="307">
        <v>9.4878301181289065E-2</v>
      </c>
      <c r="AH245" s="307">
        <v>9.8960078698150086E-2</v>
      </c>
      <c r="AI245" s="307">
        <v>1.2522945112712807</v>
      </c>
      <c r="AJ245" s="306" t="s">
        <v>181</v>
      </c>
      <c r="AK245" s="307">
        <v>19.973091478649557</v>
      </c>
      <c r="AL245" s="307">
        <v>0.69663792425997451</v>
      </c>
      <c r="AN245" s="312">
        <v>17</v>
      </c>
      <c r="AO245" s="313" t="s">
        <v>305</v>
      </c>
      <c r="AP245" s="313" t="s">
        <v>0</v>
      </c>
      <c r="AQ245" s="313" t="s">
        <v>386</v>
      </c>
      <c r="AR245" s="314" t="s">
        <v>0</v>
      </c>
      <c r="AS245" s="314"/>
    </row>
    <row r="246" spans="1:45" x14ac:dyDescent="0.2">
      <c r="A246" s="306" t="s">
        <v>622</v>
      </c>
      <c r="B246" s="50" t="s">
        <v>312</v>
      </c>
      <c r="C246" s="50" t="s">
        <v>295</v>
      </c>
      <c r="D246" s="50" t="s">
        <v>438</v>
      </c>
      <c r="E246" s="50" t="s">
        <v>297</v>
      </c>
      <c r="F246" s="50" t="s">
        <v>623</v>
      </c>
      <c r="G246" s="50" t="s">
        <v>624</v>
      </c>
      <c r="H246" s="50" t="s">
        <v>625</v>
      </c>
      <c r="L246" s="307">
        <v>453.77</v>
      </c>
      <c r="M246" s="308">
        <v>150</v>
      </c>
      <c r="N246" s="307">
        <v>423.32</v>
      </c>
      <c r="O246" s="306" t="s">
        <v>626</v>
      </c>
      <c r="Q246" s="50" t="s">
        <v>319</v>
      </c>
      <c r="R246" s="50" t="s">
        <v>443</v>
      </c>
      <c r="T246" s="308">
        <v>197.63</v>
      </c>
      <c r="U246" s="309">
        <v>15</v>
      </c>
      <c r="V246" s="310">
        <v>45200</v>
      </c>
      <c r="X246" s="50" t="s">
        <v>2986</v>
      </c>
      <c r="AD246" s="50" t="s">
        <v>360</v>
      </c>
      <c r="AF246" s="306"/>
      <c r="AG246" s="307">
        <v>5.6462630618811724E-2</v>
      </c>
      <c r="AH246" s="307">
        <v>5.8632637221867998E-2</v>
      </c>
      <c r="AI246" s="307">
        <v>1.2644639693034991</v>
      </c>
      <c r="AJ246" s="306" t="s">
        <v>181</v>
      </c>
      <c r="AK246" s="307">
        <v>21.963755235060471</v>
      </c>
      <c r="AL246" s="307">
        <v>0.29112913076305258</v>
      </c>
      <c r="AN246" s="312">
        <v>20</v>
      </c>
      <c r="AO246" s="313" t="s">
        <v>305</v>
      </c>
      <c r="AP246" s="313" t="s">
        <v>0</v>
      </c>
      <c r="AQ246" s="313" t="s">
        <v>386</v>
      </c>
      <c r="AR246" s="314" t="s">
        <v>0</v>
      </c>
      <c r="AS246" s="314"/>
    </row>
    <row r="247" spans="1:45" x14ac:dyDescent="0.2">
      <c r="A247" s="306" t="s">
        <v>627</v>
      </c>
      <c r="B247" s="50" t="s">
        <v>312</v>
      </c>
      <c r="C247" s="50" t="s">
        <v>295</v>
      </c>
      <c r="D247" s="50" t="s">
        <v>438</v>
      </c>
      <c r="E247" s="50" t="s">
        <v>297</v>
      </c>
      <c r="F247" s="50" t="s">
        <v>623</v>
      </c>
      <c r="G247" s="50" t="s">
        <v>628</v>
      </c>
      <c r="H247" s="50" t="s">
        <v>629</v>
      </c>
      <c r="L247" s="307">
        <v>4683.5846462077625</v>
      </c>
      <c r="M247" s="308">
        <v>1500</v>
      </c>
      <c r="N247" s="307">
        <v>4222.33</v>
      </c>
      <c r="O247" s="306" t="s">
        <v>630</v>
      </c>
      <c r="Q247" s="50" t="s">
        <v>300</v>
      </c>
      <c r="R247" s="50" t="s">
        <v>443</v>
      </c>
      <c r="T247" s="308">
        <v>4080</v>
      </c>
      <c r="U247" s="309">
        <v>15</v>
      </c>
      <c r="V247" s="310">
        <v>45931</v>
      </c>
      <c r="X247" s="50" t="s">
        <v>2986</v>
      </c>
      <c r="AD247" s="50" t="s">
        <v>360</v>
      </c>
      <c r="AF247" s="306"/>
      <c r="AG247" s="307">
        <v>0.56317777502286059</v>
      </c>
      <c r="AH247" s="307">
        <v>0.58482217021133032</v>
      </c>
      <c r="AI247" s="307">
        <v>0.61091890644290514</v>
      </c>
      <c r="AJ247" s="306" t="s">
        <v>0</v>
      </c>
      <c r="AK247" s="307">
        <v>68.648311948800753</v>
      </c>
      <c r="AL247" s="307">
        <v>2.9038224806488109</v>
      </c>
      <c r="AN247" s="312">
        <v>20</v>
      </c>
      <c r="AO247" s="313" t="s">
        <v>305</v>
      </c>
      <c r="AP247" s="313" t="s">
        <v>0</v>
      </c>
      <c r="AQ247" s="313" t="s">
        <v>386</v>
      </c>
      <c r="AR247" s="314" t="s">
        <v>0</v>
      </c>
      <c r="AS247" s="314"/>
    </row>
    <row r="248" spans="1:45" x14ac:dyDescent="0.2">
      <c r="A248" s="306" t="s">
        <v>631</v>
      </c>
      <c r="B248" s="50" t="s">
        <v>312</v>
      </c>
      <c r="C248" s="50" t="s">
        <v>295</v>
      </c>
      <c r="D248" s="50" t="s">
        <v>438</v>
      </c>
      <c r="E248" s="50" t="s">
        <v>297</v>
      </c>
      <c r="F248" s="50" t="s">
        <v>623</v>
      </c>
      <c r="G248" s="50" t="s">
        <v>624</v>
      </c>
      <c r="H248" s="50" t="s">
        <v>632</v>
      </c>
      <c r="L248" s="307">
        <v>4299.12</v>
      </c>
      <c r="M248" s="308">
        <v>1000</v>
      </c>
      <c r="N248" s="307">
        <v>4010.57</v>
      </c>
      <c r="O248" s="306" t="s">
        <v>633</v>
      </c>
      <c r="Q248" s="50" t="s">
        <v>300</v>
      </c>
      <c r="R248" s="50" t="s">
        <v>443</v>
      </c>
      <c r="T248" s="308">
        <v>2317</v>
      </c>
      <c r="U248" s="309">
        <v>15</v>
      </c>
      <c r="V248" s="310">
        <v>45931</v>
      </c>
      <c r="X248" s="50" t="s">
        <v>2986</v>
      </c>
      <c r="AD248" s="50" t="s">
        <v>360</v>
      </c>
      <c r="AF248" s="306"/>
      <c r="AG248" s="307">
        <v>0.53493429548610549</v>
      </c>
      <c r="AH248" s="307">
        <v>0.5554932198699678</v>
      </c>
      <c r="AI248" s="307">
        <v>1.0218158368256425</v>
      </c>
      <c r="AJ248" s="306" t="s">
        <v>181</v>
      </c>
      <c r="AK248" s="307">
        <v>32.326757442215026</v>
      </c>
      <c r="AL248" s="307">
        <v>2.7581951948290797</v>
      </c>
      <c r="AN248" s="312">
        <v>20</v>
      </c>
      <c r="AO248" s="313" t="s">
        <v>305</v>
      </c>
      <c r="AP248" s="313" t="s">
        <v>0</v>
      </c>
      <c r="AQ248" s="313" t="s">
        <v>386</v>
      </c>
      <c r="AR248" s="314" t="s">
        <v>0</v>
      </c>
      <c r="AS248" s="314"/>
    </row>
    <row r="249" spans="1:45" x14ac:dyDescent="0.2">
      <c r="A249" s="306" t="s">
        <v>634</v>
      </c>
      <c r="B249" s="50" t="s">
        <v>312</v>
      </c>
      <c r="C249" s="50" t="s">
        <v>295</v>
      </c>
      <c r="D249" s="50" t="s">
        <v>438</v>
      </c>
      <c r="E249" s="50" t="s">
        <v>297</v>
      </c>
      <c r="F249" s="50" t="s">
        <v>623</v>
      </c>
      <c r="G249" s="50" t="s">
        <v>635</v>
      </c>
      <c r="H249" s="50" t="s">
        <v>632</v>
      </c>
      <c r="L249" s="307">
        <v>2761.0444491177432</v>
      </c>
      <c r="M249" s="308">
        <v>1000</v>
      </c>
      <c r="N249" s="307">
        <v>2458.9591838803549</v>
      </c>
      <c r="O249" s="306" t="s">
        <v>636</v>
      </c>
      <c r="Q249" s="50" t="s">
        <v>300</v>
      </c>
      <c r="R249" s="50" t="s">
        <v>443</v>
      </c>
      <c r="T249" s="308">
        <v>3220</v>
      </c>
      <c r="U249" s="309">
        <v>15</v>
      </c>
      <c r="V249" s="310">
        <v>45200</v>
      </c>
      <c r="X249" s="50" t="s">
        <v>2986</v>
      </c>
      <c r="AD249" s="50" t="s">
        <v>360</v>
      </c>
      <c r="AF249" s="306"/>
      <c r="AG249" s="307">
        <v>0.54168642523343058</v>
      </c>
      <c r="AH249" s="307">
        <v>0.56250485162730934</v>
      </c>
      <c r="AI249" s="307">
        <v>0.74454388592112208</v>
      </c>
      <c r="AJ249" s="306" t="s">
        <v>0</v>
      </c>
      <c r="AK249" s="307">
        <v>52.437621611147371</v>
      </c>
      <c r="AL249" s="307">
        <v>2.7930101094477258</v>
      </c>
      <c r="AN249" s="312">
        <v>20</v>
      </c>
      <c r="AO249" s="313" t="s">
        <v>305</v>
      </c>
      <c r="AP249" s="313" t="s">
        <v>0</v>
      </c>
      <c r="AQ249" s="313" t="s">
        <v>386</v>
      </c>
      <c r="AR249" s="314" t="s">
        <v>0</v>
      </c>
      <c r="AS249" s="314"/>
    </row>
    <row r="250" spans="1:45" x14ac:dyDescent="0.2">
      <c r="A250" s="306" t="s">
        <v>637</v>
      </c>
      <c r="B250" s="50" t="s">
        <v>312</v>
      </c>
      <c r="C250" s="50" t="s">
        <v>295</v>
      </c>
      <c r="D250" s="50" t="s">
        <v>438</v>
      </c>
      <c r="E250" s="50" t="s">
        <v>297</v>
      </c>
      <c r="F250" s="50" t="s">
        <v>623</v>
      </c>
      <c r="G250" s="50" t="s">
        <v>635</v>
      </c>
      <c r="H250" s="50" t="s">
        <v>625</v>
      </c>
      <c r="L250" s="307">
        <v>963.71233853665183</v>
      </c>
      <c r="M250" s="308">
        <v>300</v>
      </c>
      <c r="N250" s="307">
        <v>868.8</v>
      </c>
      <c r="O250" s="306" t="s">
        <v>638</v>
      </c>
      <c r="Q250" s="50" t="s">
        <v>319</v>
      </c>
      <c r="R250" s="50" t="s">
        <v>443</v>
      </c>
      <c r="T250" s="308">
        <v>800</v>
      </c>
      <c r="U250" s="309">
        <v>15</v>
      </c>
      <c r="V250" s="310">
        <v>45200</v>
      </c>
      <c r="X250" s="50" t="s">
        <v>2986</v>
      </c>
      <c r="AD250" s="50" t="s">
        <v>360</v>
      </c>
      <c r="AF250" s="306"/>
      <c r="AG250" s="307">
        <v>0.11588161879781549</v>
      </c>
      <c r="AH250" s="307">
        <v>0.1203352525589093</v>
      </c>
      <c r="AI250" s="307">
        <v>0.6410955871484787</v>
      </c>
      <c r="AJ250" s="306" t="s">
        <v>0</v>
      </c>
      <c r="AK250" s="307">
        <v>64.396707624533363</v>
      </c>
      <c r="AL250" s="307">
        <v>0.59750164989272381</v>
      </c>
      <c r="AN250" s="312">
        <v>20</v>
      </c>
      <c r="AO250" s="313" t="s">
        <v>305</v>
      </c>
      <c r="AP250" s="313" t="s">
        <v>0</v>
      </c>
      <c r="AQ250" s="313" t="s">
        <v>386</v>
      </c>
      <c r="AR250" s="314" t="s">
        <v>0</v>
      </c>
      <c r="AS250" s="314"/>
    </row>
    <row r="251" spans="1:45" x14ac:dyDescent="0.2">
      <c r="A251" s="306" t="s">
        <v>639</v>
      </c>
      <c r="B251" s="50" t="s">
        <v>312</v>
      </c>
      <c r="C251" s="50" t="s">
        <v>295</v>
      </c>
      <c r="D251" s="50" t="s">
        <v>438</v>
      </c>
      <c r="E251" s="50" t="s">
        <v>297</v>
      </c>
      <c r="F251" s="50" t="s">
        <v>623</v>
      </c>
      <c r="G251" s="50" t="s">
        <v>640</v>
      </c>
      <c r="H251" s="50" t="s">
        <v>506</v>
      </c>
      <c r="I251" s="50" t="s">
        <v>632</v>
      </c>
      <c r="L251" s="307">
        <v>404.30601410463777</v>
      </c>
      <c r="M251" s="308">
        <v>150</v>
      </c>
      <c r="N251" s="307">
        <v>361.83295856823969</v>
      </c>
      <c r="O251" s="306" t="s">
        <v>641</v>
      </c>
      <c r="Q251" s="50" t="s">
        <v>300</v>
      </c>
      <c r="R251" s="50" t="s">
        <v>506</v>
      </c>
      <c r="T251" s="308">
        <v>787.27385062150233</v>
      </c>
      <c r="U251" s="309">
        <v>8</v>
      </c>
      <c r="V251" s="310">
        <v>45931</v>
      </c>
      <c r="X251" s="50" t="s">
        <v>306</v>
      </c>
      <c r="AD251" s="50" t="s">
        <v>360</v>
      </c>
      <c r="AF251" s="306"/>
      <c r="AG251" s="307">
        <v>0.10821526667414844</v>
      </c>
      <c r="AH251" s="307">
        <v>0.113028742819821</v>
      </c>
      <c r="AI251" s="307">
        <v>0.22249353341170042</v>
      </c>
      <c r="AJ251" s="306" t="s">
        <v>0</v>
      </c>
      <c r="AK251" s="307">
        <v>170.13</v>
      </c>
      <c r="AL251" s="307">
        <v>0.64574706531246584</v>
      </c>
      <c r="AN251" s="312">
        <v>20</v>
      </c>
      <c r="AO251" s="313" t="s">
        <v>305</v>
      </c>
      <c r="AP251" s="313" t="s">
        <v>0</v>
      </c>
      <c r="AQ251" s="313" t="s">
        <v>306</v>
      </c>
      <c r="AR251" s="314" t="s">
        <v>0</v>
      </c>
      <c r="AS251" s="314"/>
    </row>
    <row r="252" spans="1:45" x14ac:dyDescent="0.2">
      <c r="A252" s="306" t="s">
        <v>642</v>
      </c>
      <c r="B252" s="50" t="s">
        <v>312</v>
      </c>
      <c r="C252" s="50" t="s">
        <v>295</v>
      </c>
      <c r="D252" s="50" t="s">
        <v>438</v>
      </c>
      <c r="E252" s="50" t="s">
        <v>297</v>
      </c>
      <c r="F252" s="50" t="s">
        <v>623</v>
      </c>
      <c r="G252" s="50" t="s">
        <v>640</v>
      </c>
      <c r="H252" s="50" t="s">
        <v>506</v>
      </c>
      <c r="I252" s="50" t="s">
        <v>643</v>
      </c>
      <c r="L252" s="307">
        <v>222.36830775755078</v>
      </c>
      <c r="M252" s="308">
        <v>50</v>
      </c>
      <c r="N252" s="307">
        <v>199.00812721253183</v>
      </c>
      <c r="O252" s="306" t="s">
        <v>644</v>
      </c>
      <c r="Q252" s="50" t="s">
        <v>339</v>
      </c>
      <c r="R252" s="50" t="s">
        <v>506</v>
      </c>
      <c r="T252" s="308">
        <v>40</v>
      </c>
      <c r="U252" s="309">
        <v>8</v>
      </c>
      <c r="V252" s="310">
        <v>45931</v>
      </c>
      <c r="X252" s="50" t="s">
        <v>306</v>
      </c>
      <c r="AD252" s="50" t="s">
        <v>360</v>
      </c>
      <c r="AF252" s="306"/>
      <c r="AG252" s="307">
        <v>5.951839667078164E-2</v>
      </c>
      <c r="AH252" s="307">
        <v>6.2165808550901556E-2</v>
      </c>
      <c r="AI252" s="307">
        <v>2.4084959358269336</v>
      </c>
      <c r="AJ252" s="306" t="s">
        <v>181</v>
      </c>
      <c r="AK252" s="307">
        <v>5.71</v>
      </c>
      <c r="AL252" s="307">
        <v>0.64574706531246584</v>
      </c>
      <c r="AN252" s="312">
        <v>20</v>
      </c>
      <c r="AO252" s="313" t="s">
        <v>305</v>
      </c>
      <c r="AP252" s="313" t="s">
        <v>0</v>
      </c>
      <c r="AQ252" s="313" t="s">
        <v>306</v>
      </c>
      <c r="AR252" s="314" t="s">
        <v>0</v>
      </c>
      <c r="AS252" s="314"/>
    </row>
    <row r="253" spans="1:45" x14ac:dyDescent="0.2">
      <c r="A253" s="306" t="s">
        <v>645</v>
      </c>
      <c r="B253" s="50" t="s">
        <v>312</v>
      </c>
      <c r="C253" s="50" t="s">
        <v>295</v>
      </c>
      <c r="D253" s="50" t="s">
        <v>438</v>
      </c>
      <c r="E253" s="50" t="s">
        <v>297</v>
      </c>
      <c r="F253" s="50" t="s">
        <v>623</v>
      </c>
      <c r="G253" s="50" t="s">
        <v>640</v>
      </c>
      <c r="H253" s="50" t="s">
        <v>646</v>
      </c>
      <c r="I253" s="50" t="s">
        <v>632</v>
      </c>
      <c r="L253" s="307">
        <v>218.6418925530931</v>
      </c>
      <c r="M253" s="308">
        <v>150</v>
      </c>
      <c r="N253" s="307">
        <v>195.67317845776603</v>
      </c>
      <c r="O253" s="306" t="s">
        <v>647</v>
      </c>
      <c r="Q253" s="50" t="s">
        <v>300</v>
      </c>
      <c r="R253" s="50" t="s">
        <v>646</v>
      </c>
      <c r="T253" s="308">
        <v>787.27385062150233</v>
      </c>
      <c r="U253" s="309">
        <v>12.5</v>
      </c>
      <c r="V253" s="310">
        <v>45931</v>
      </c>
      <c r="X253" s="50" t="s">
        <v>306</v>
      </c>
      <c r="AD253" s="50" t="s">
        <v>360</v>
      </c>
      <c r="AF253" s="306"/>
      <c r="AG253" s="307">
        <v>5.8520996184464311E-2</v>
      </c>
      <c r="AH253" s="307">
        <v>6.1124043127952617E-2</v>
      </c>
      <c r="AI253" s="307">
        <v>0.16790698955049069</v>
      </c>
      <c r="AJ253" s="306" t="s">
        <v>0</v>
      </c>
      <c r="AK253" s="307">
        <v>354.78</v>
      </c>
      <c r="AL253" s="307">
        <v>1.2870017734897479</v>
      </c>
      <c r="AN253" s="312">
        <v>20</v>
      </c>
      <c r="AO253" s="313" t="s">
        <v>305</v>
      </c>
      <c r="AP253" s="313" t="s">
        <v>0</v>
      </c>
      <c r="AQ253" s="313" t="s">
        <v>306</v>
      </c>
      <c r="AR253" s="314" t="s">
        <v>0</v>
      </c>
      <c r="AS253" s="314"/>
    </row>
    <row r="254" spans="1:45" x14ac:dyDescent="0.2">
      <c r="A254" s="306" t="s">
        <v>648</v>
      </c>
      <c r="B254" s="50" t="s">
        <v>312</v>
      </c>
      <c r="C254" s="50" t="s">
        <v>295</v>
      </c>
      <c r="D254" s="50" t="s">
        <v>438</v>
      </c>
      <c r="E254" s="50" t="s">
        <v>297</v>
      </c>
      <c r="F254" s="50" t="s">
        <v>623</v>
      </c>
      <c r="G254" s="50" t="s">
        <v>640</v>
      </c>
      <c r="H254" s="50" t="s">
        <v>646</v>
      </c>
      <c r="I254" s="50" t="s">
        <v>643</v>
      </c>
      <c r="L254" s="307">
        <v>120.25304090420123</v>
      </c>
      <c r="M254" s="308">
        <v>50</v>
      </c>
      <c r="N254" s="307">
        <v>107.62024815177134</v>
      </c>
      <c r="O254" s="306" t="s">
        <v>649</v>
      </c>
      <c r="Q254" s="50" t="s">
        <v>339</v>
      </c>
      <c r="R254" s="50" t="s">
        <v>646</v>
      </c>
      <c r="T254" s="308">
        <v>40</v>
      </c>
      <c r="U254" s="309">
        <v>12.5</v>
      </c>
      <c r="V254" s="310">
        <v>45931</v>
      </c>
      <c r="X254" s="50" t="s">
        <v>306</v>
      </c>
      <c r="AD254" s="50" t="s">
        <v>360</v>
      </c>
      <c r="AF254" s="306"/>
      <c r="AG254" s="307">
        <v>3.2186547901455378E-2</v>
      </c>
      <c r="AH254" s="307">
        <v>3.3618223720373944E-2</v>
      </c>
      <c r="AI254" s="307">
        <v>1.8175957553830884</v>
      </c>
      <c r="AJ254" s="306" t="s">
        <v>181</v>
      </c>
      <c r="AK254" s="307">
        <v>36.57</v>
      </c>
      <c r="AL254" s="307">
        <v>1.2870017734897479</v>
      </c>
      <c r="AN254" s="312">
        <v>20</v>
      </c>
      <c r="AO254" s="313" t="s">
        <v>305</v>
      </c>
      <c r="AP254" s="313" t="s">
        <v>0</v>
      </c>
      <c r="AQ254" s="313" t="s">
        <v>306</v>
      </c>
      <c r="AR254" s="314" t="s">
        <v>0</v>
      </c>
      <c r="AS254" s="314"/>
    </row>
    <row r="255" spans="1:45" x14ac:dyDescent="0.2">
      <c r="A255" s="306" t="s">
        <v>2451</v>
      </c>
      <c r="B255" s="50" t="s">
        <v>312</v>
      </c>
      <c r="C255" s="50" t="s">
        <v>295</v>
      </c>
      <c r="D255" s="50" t="s">
        <v>438</v>
      </c>
      <c r="E255" s="50" t="s">
        <v>297</v>
      </c>
      <c r="F255" s="50" t="s">
        <v>623</v>
      </c>
      <c r="G255" s="50" t="s">
        <v>2452</v>
      </c>
      <c r="H255" s="50" t="s">
        <v>682</v>
      </c>
      <c r="I255" s="50" t="s">
        <v>632</v>
      </c>
      <c r="L255" s="307">
        <v>10.286436783571421</v>
      </c>
      <c r="M255" s="308">
        <v>2.5</v>
      </c>
      <c r="N255" s="307">
        <v>9.1609999999999996</v>
      </c>
      <c r="O255" s="306" t="s">
        <v>2989</v>
      </c>
      <c r="Q255" s="50" t="s">
        <v>300</v>
      </c>
      <c r="R255" s="50" t="s">
        <v>441</v>
      </c>
      <c r="T255" s="308">
        <v>2.44</v>
      </c>
      <c r="U255" s="309">
        <v>15</v>
      </c>
      <c r="V255" s="310">
        <v>45931</v>
      </c>
      <c r="X255" s="50" t="s">
        <v>2990</v>
      </c>
      <c r="AD255" s="50" t="s">
        <v>360</v>
      </c>
      <c r="AF255" s="306"/>
      <c r="AG255" s="307">
        <v>1.2545011805190217E-3</v>
      </c>
      <c r="AH255" s="307">
        <v>1.3144274769672369E-3</v>
      </c>
      <c r="AI255" s="307">
        <v>2.066617342668478</v>
      </c>
      <c r="AJ255" s="306" t="s">
        <v>181</v>
      </c>
      <c r="AK255" s="307">
        <v>2.9334625059771371</v>
      </c>
      <c r="AL255" s="307">
        <v>6.3775908058142953E-3</v>
      </c>
      <c r="AN255" s="312">
        <v>20</v>
      </c>
      <c r="AO255" s="313" t="s">
        <v>305</v>
      </c>
      <c r="AP255" s="313" t="s">
        <v>0</v>
      </c>
      <c r="AQ255" s="313" t="s">
        <v>306</v>
      </c>
      <c r="AR255" s="314" t="s">
        <v>0</v>
      </c>
      <c r="AS255" s="314"/>
    </row>
    <row r="256" spans="1:45" x14ac:dyDescent="0.2">
      <c r="A256" s="306" t="s">
        <v>2453</v>
      </c>
      <c r="B256" s="50" t="s">
        <v>312</v>
      </c>
      <c r="C256" s="50" t="s">
        <v>295</v>
      </c>
      <c r="D256" s="50" t="s">
        <v>438</v>
      </c>
      <c r="E256" s="50" t="s">
        <v>297</v>
      </c>
      <c r="F256" s="50" t="s">
        <v>623</v>
      </c>
      <c r="G256" s="50" t="s">
        <v>2452</v>
      </c>
      <c r="H256" s="50" t="s">
        <v>682</v>
      </c>
      <c r="I256" s="50" t="s">
        <v>625</v>
      </c>
      <c r="L256" s="307">
        <v>8.044103604137721</v>
      </c>
      <c r="M256" s="308">
        <v>2.5</v>
      </c>
      <c r="N256" s="307">
        <v>7.1639999999999997</v>
      </c>
      <c r="O256" s="306" t="s">
        <v>2991</v>
      </c>
      <c r="Q256" s="50" t="s">
        <v>643</v>
      </c>
      <c r="R256" s="50" t="s">
        <v>441</v>
      </c>
      <c r="T256" s="308">
        <v>2.44</v>
      </c>
      <c r="U256" s="309">
        <v>15</v>
      </c>
      <c r="V256" s="310">
        <v>45931</v>
      </c>
      <c r="X256" s="50" t="s">
        <v>2990</v>
      </c>
      <c r="AD256" s="50" t="s">
        <v>360</v>
      </c>
      <c r="AF256" s="306"/>
      <c r="AG256" s="307">
        <v>9.8103334321998376E-4</v>
      </c>
      <c r="AH256" s="307">
        <v>1.0278963481053691E-3</v>
      </c>
      <c r="AI256" s="307">
        <v>1.6161168696514547</v>
      </c>
      <c r="AJ256" s="306" t="s">
        <v>181</v>
      </c>
      <c r="AK256" s="307">
        <v>9.7894453640566255</v>
      </c>
      <c r="AL256" s="307">
        <v>4.9873442345653995E-3</v>
      </c>
      <c r="AN256" s="312">
        <v>20</v>
      </c>
      <c r="AO256" s="313" t="s">
        <v>305</v>
      </c>
      <c r="AP256" s="313" t="s">
        <v>0</v>
      </c>
      <c r="AQ256" s="313" t="s">
        <v>306</v>
      </c>
      <c r="AR256" s="314" t="s">
        <v>0</v>
      </c>
      <c r="AS256" s="314"/>
    </row>
    <row r="257" spans="1:45" x14ac:dyDescent="0.2">
      <c r="A257" s="306" t="s">
        <v>2454</v>
      </c>
      <c r="B257" s="50" t="s">
        <v>312</v>
      </c>
      <c r="C257" s="50" t="s">
        <v>295</v>
      </c>
      <c r="D257" s="50" t="s">
        <v>438</v>
      </c>
      <c r="E257" s="50" t="s">
        <v>297</v>
      </c>
      <c r="F257" s="50" t="s">
        <v>623</v>
      </c>
      <c r="G257" s="50" t="s">
        <v>2452</v>
      </c>
      <c r="H257" s="50" t="s">
        <v>687</v>
      </c>
      <c r="I257" s="50" t="s">
        <v>632</v>
      </c>
      <c r="L257" s="307">
        <v>15.529027476999538</v>
      </c>
      <c r="M257" s="308">
        <v>4</v>
      </c>
      <c r="N257" s="307">
        <v>13.83</v>
      </c>
      <c r="O257" s="306" t="s">
        <v>2992</v>
      </c>
      <c r="Q257" s="50" t="s">
        <v>300</v>
      </c>
      <c r="R257" s="50" t="s">
        <v>441</v>
      </c>
      <c r="T257" s="308">
        <v>3.9</v>
      </c>
      <c r="U257" s="309">
        <v>15</v>
      </c>
      <c r="V257" s="310">
        <v>45931</v>
      </c>
      <c r="X257" s="50" t="s">
        <v>2990</v>
      </c>
      <c r="AD257" s="50" t="s">
        <v>360</v>
      </c>
      <c r="AF257" s="306"/>
      <c r="AG257" s="307">
        <v>1.8938709012747594E-3</v>
      </c>
      <c r="AH257" s="307">
        <v>1.9843392649772831E-3</v>
      </c>
      <c r="AI257" s="307">
        <v>1.9519315591405133</v>
      </c>
      <c r="AJ257" s="306" t="s">
        <v>181</v>
      </c>
      <c r="AK257" s="307">
        <v>4.3785436542438116</v>
      </c>
      <c r="AL257" s="307">
        <v>9.6279970357397403E-3</v>
      </c>
      <c r="AN257" s="312">
        <v>20</v>
      </c>
      <c r="AO257" s="313" t="s">
        <v>305</v>
      </c>
      <c r="AP257" s="313" t="s">
        <v>0</v>
      </c>
      <c r="AQ257" s="313" t="s">
        <v>306</v>
      </c>
      <c r="AR257" s="314" t="s">
        <v>0</v>
      </c>
      <c r="AS257" s="314"/>
    </row>
    <row r="258" spans="1:45" x14ac:dyDescent="0.2">
      <c r="A258" s="306" t="s">
        <v>2455</v>
      </c>
      <c r="B258" s="50" t="s">
        <v>312</v>
      </c>
      <c r="C258" s="50" t="s">
        <v>295</v>
      </c>
      <c r="D258" s="50" t="s">
        <v>438</v>
      </c>
      <c r="E258" s="50" t="s">
        <v>297</v>
      </c>
      <c r="F258" s="50" t="s">
        <v>623</v>
      </c>
      <c r="G258" s="50" t="s">
        <v>2452</v>
      </c>
      <c r="H258" s="50" t="s">
        <v>687</v>
      </c>
      <c r="I258" s="50" t="s">
        <v>625</v>
      </c>
      <c r="L258" s="307">
        <v>13.246271666389267</v>
      </c>
      <c r="M258" s="308">
        <v>4</v>
      </c>
      <c r="N258" s="307">
        <v>11.797000000000001</v>
      </c>
      <c r="O258" s="306" t="s">
        <v>2993</v>
      </c>
      <c r="Q258" s="50" t="s">
        <v>643</v>
      </c>
      <c r="R258" s="50" t="s">
        <v>441</v>
      </c>
      <c r="T258" s="308">
        <v>3.9</v>
      </c>
      <c r="U258" s="309">
        <v>15</v>
      </c>
      <c r="V258" s="310">
        <v>45931</v>
      </c>
      <c r="X258" s="50" t="s">
        <v>2990</v>
      </c>
      <c r="AD258" s="50" t="s">
        <v>360</v>
      </c>
      <c r="AF258" s="306"/>
      <c r="AG258" s="307">
        <v>1.6154732481806463E-3</v>
      </c>
      <c r="AH258" s="307">
        <v>1.6926428278334785E-3</v>
      </c>
      <c r="AI258" s="307">
        <v>1.6649990313218104</v>
      </c>
      <c r="AJ258" s="306" t="s">
        <v>181</v>
      </c>
      <c r="AK258" s="307">
        <v>8.8660855718899771</v>
      </c>
      <c r="AL258" s="307">
        <v>8.2126884331613619E-3</v>
      </c>
      <c r="AN258" s="312">
        <v>20</v>
      </c>
      <c r="AO258" s="313" t="s">
        <v>305</v>
      </c>
      <c r="AP258" s="313" t="s">
        <v>0</v>
      </c>
      <c r="AQ258" s="313" t="s">
        <v>306</v>
      </c>
      <c r="AR258" s="314" t="s">
        <v>0</v>
      </c>
      <c r="AS258" s="314"/>
    </row>
    <row r="259" spans="1:45" x14ac:dyDescent="0.2">
      <c r="A259" s="306" t="s">
        <v>2456</v>
      </c>
      <c r="B259" s="50" t="s">
        <v>312</v>
      </c>
      <c r="C259" s="50" t="s">
        <v>295</v>
      </c>
      <c r="D259" s="50" t="s">
        <v>438</v>
      </c>
      <c r="E259" s="50" t="s">
        <v>1627</v>
      </c>
      <c r="F259" s="50" t="s">
        <v>1628</v>
      </c>
      <c r="G259" s="50" t="s">
        <v>2457</v>
      </c>
      <c r="H259" s="50" t="s">
        <v>2458</v>
      </c>
      <c r="I259" s="50" t="s">
        <v>2459</v>
      </c>
      <c r="J259" s="50" t="s">
        <v>2460</v>
      </c>
      <c r="L259" s="307">
        <v>10.509215524560807</v>
      </c>
      <c r="M259" s="308">
        <v>2</v>
      </c>
      <c r="N259" s="307">
        <v>9.4447834786762357</v>
      </c>
      <c r="O259" s="306" t="s">
        <v>2994</v>
      </c>
      <c r="T259" s="308">
        <v>0.01</v>
      </c>
      <c r="U259" s="309">
        <v>12</v>
      </c>
      <c r="V259" s="310">
        <v>45200</v>
      </c>
      <c r="X259" s="50" t="s">
        <v>306</v>
      </c>
      <c r="AD259" s="50" t="s">
        <v>304</v>
      </c>
      <c r="AE259" s="310">
        <v>45121</v>
      </c>
      <c r="AF259" s="306" t="s">
        <v>2995</v>
      </c>
      <c r="AG259" s="307">
        <v>9.1860088175876908E-4</v>
      </c>
      <c r="AH259" s="307">
        <v>8.8166957892412139E-4</v>
      </c>
      <c r="AI259" s="307">
        <v>17.581889666400627</v>
      </c>
      <c r="AJ259" s="306" t="s">
        <v>181</v>
      </c>
      <c r="AK259" s="307">
        <v>-52.249617772932382</v>
      </c>
      <c r="AL259" s="307">
        <v>5.2867638275732034E-3</v>
      </c>
      <c r="AN259" s="312">
        <v>8</v>
      </c>
      <c r="AO259" s="313" t="s">
        <v>305</v>
      </c>
      <c r="AP259" s="313" t="s">
        <v>0</v>
      </c>
      <c r="AQ259" s="313" t="s">
        <v>306</v>
      </c>
      <c r="AR259" s="314" t="s">
        <v>0</v>
      </c>
      <c r="AS259" s="314"/>
    </row>
    <row r="260" spans="1:45" x14ac:dyDescent="0.2">
      <c r="A260" s="306" t="s">
        <v>2462</v>
      </c>
      <c r="B260" s="50" t="s">
        <v>312</v>
      </c>
      <c r="C260" s="50" t="s">
        <v>295</v>
      </c>
      <c r="D260" s="50" t="s">
        <v>438</v>
      </c>
      <c r="E260" s="50" t="s">
        <v>1627</v>
      </c>
      <c r="F260" s="50" t="s">
        <v>1628</v>
      </c>
      <c r="G260" s="50" t="s">
        <v>2457</v>
      </c>
      <c r="H260" s="50" t="s">
        <v>2458</v>
      </c>
      <c r="I260" s="50" t="s">
        <v>2459</v>
      </c>
      <c r="J260" s="50" t="s">
        <v>2463</v>
      </c>
      <c r="L260" s="307">
        <v>19.252978477647485</v>
      </c>
      <c r="M260" s="308">
        <v>4</v>
      </c>
      <c r="N260" s="307">
        <v>17.302929282972663</v>
      </c>
      <c r="O260" s="306" t="s">
        <v>2996</v>
      </c>
      <c r="T260" s="308">
        <v>3.4353841923726698</v>
      </c>
      <c r="U260" s="309">
        <v>12</v>
      </c>
      <c r="V260" s="310">
        <v>45200</v>
      </c>
      <c r="X260" s="50" t="s">
        <v>306</v>
      </c>
      <c r="AD260" s="50" t="s">
        <v>304</v>
      </c>
      <c r="AE260" s="310">
        <v>45121</v>
      </c>
      <c r="AF260" s="306" t="s">
        <v>2995</v>
      </c>
      <c r="AG260" s="307">
        <v>1.6828851748940314E-3</v>
      </c>
      <c r="AH260" s="307">
        <v>1.6152266920162936E-3</v>
      </c>
      <c r="AI260" s="307">
        <v>2.2056970158110314</v>
      </c>
      <c r="AJ260" s="306" t="s">
        <v>181</v>
      </c>
      <c r="AK260" s="307">
        <v>-5.8032249072322708</v>
      </c>
      <c r="AL260" s="307">
        <v>1.1579138980388428E-2</v>
      </c>
      <c r="AN260" s="312">
        <v>8</v>
      </c>
      <c r="AO260" s="313" t="s">
        <v>305</v>
      </c>
      <c r="AP260" s="313" t="s">
        <v>0</v>
      </c>
      <c r="AQ260" s="313" t="s">
        <v>306</v>
      </c>
      <c r="AR260" s="314" t="s">
        <v>0</v>
      </c>
      <c r="AS260" s="314"/>
    </row>
    <row r="261" spans="1:45" x14ac:dyDescent="0.2">
      <c r="A261" s="306" t="s">
        <v>2464</v>
      </c>
      <c r="B261" s="50" t="s">
        <v>312</v>
      </c>
      <c r="C261" s="50" t="s">
        <v>295</v>
      </c>
      <c r="D261" s="50" t="s">
        <v>438</v>
      </c>
      <c r="E261" s="50" t="s">
        <v>1627</v>
      </c>
      <c r="F261" s="50" t="s">
        <v>1628</v>
      </c>
      <c r="G261" s="50" t="s">
        <v>2457</v>
      </c>
      <c r="H261" s="50" t="s">
        <v>2458</v>
      </c>
      <c r="I261" s="50" t="s">
        <v>2459</v>
      </c>
      <c r="J261" s="50" t="s">
        <v>2465</v>
      </c>
      <c r="L261" s="307">
        <v>19.444845949239799</v>
      </c>
      <c r="M261" s="308">
        <v>4</v>
      </c>
      <c r="N261" s="307">
        <v>17.475363345396769</v>
      </c>
      <c r="O261" s="306" t="s">
        <v>2997</v>
      </c>
      <c r="T261" s="308">
        <v>0.51906519237267501</v>
      </c>
      <c r="U261" s="309">
        <v>12</v>
      </c>
      <c r="V261" s="310">
        <v>45200</v>
      </c>
      <c r="X261" s="50" t="s">
        <v>306</v>
      </c>
      <c r="AD261" s="50" t="s">
        <v>304</v>
      </c>
      <c r="AE261" s="310">
        <v>45121</v>
      </c>
      <c r="AF261" s="306" t="s">
        <v>2995</v>
      </c>
      <c r="AG261" s="307">
        <v>1.6996561344555341E-3</v>
      </c>
      <c r="AH261" s="307">
        <v>1.6313233942385178E-3</v>
      </c>
      <c r="AI261" s="307">
        <v>7.586359632686194</v>
      </c>
      <c r="AJ261" s="306" t="s">
        <v>181</v>
      </c>
      <c r="AK261" s="307">
        <v>-26.14681338888229</v>
      </c>
      <c r="AL261" s="307">
        <v>1.1717214785663401E-2</v>
      </c>
      <c r="AN261" s="312">
        <v>8</v>
      </c>
      <c r="AO261" s="313" t="s">
        <v>305</v>
      </c>
      <c r="AP261" s="313" t="s">
        <v>0</v>
      </c>
      <c r="AQ261" s="313" t="s">
        <v>306</v>
      </c>
      <c r="AR261" s="314" t="s">
        <v>0</v>
      </c>
      <c r="AS261" s="314"/>
    </row>
    <row r="262" spans="1:45" x14ac:dyDescent="0.2">
      <c r="A262" s="306" t="s">
        <v>2466</v>
      </c>
      <c r="B262" s="50" t="s">
        <v>312</v>
      </c>
      <c r="C262" s="50" t="s">
        <v>295</v>
      </c>
      <c r="D262" s="50" t="s">
        <v>438</v>
      </c>
      <c r="E262" s="50" t="s">
        <v>1627</v>
      </c>
      <c r="F262" s="50" t="s">
        <v>1628</v>
      </c>
      <c r="G262" s="50" t="s">
        <v>2457</v>
      </c>
      <c r="H262" s="50" t="s">
        <v>2458</v>
      </c>
      <c r="I262" s="50" t="s">
        <v>2459</v>
      </c>
      <c r="J262" s="50" t="s">
        <v>2467</v>
      </c>
      <c r="L262" s="307">
        <v>22.532723433110871</v>
      </c>
      <c r="M262" s="308">
        <v>4</v>
      </c>
      <c r="N262" s="307">
        <v>20.250483350851276</v>
      </c>
      <c r="O262" s="306" t="s">
        <v>2998</v>
      </c>
      <c r="T262" s="308">
        <v>3.7410046923726799</v>
      </c>
      <c r="U262" s="309">
        <v>12</v>
      </c>
      <c r="V262" s="310">
        <v>45200</v>
      </c>
      <c r="X262" s="50" t="s">
        <v>306</v>
      </c>
      <c r="AD262" s="50" t="s">
        <v>304</v>
      </c>
      <c r="AE262" s="310">
        <v>45121</v>
      </c>
      <c r="AF262" s="306" t="s">
        <v>2995</v>
      </c>
      <c r="AG262" s="307">
        <v>1.9695646707128638E-3</v>
      </c>
      <c r="AH262" s="307">
        <v>1.8903805650245984E-3</v>
      </c>
      <c r="AI262" s="307">
        <v>2.2738765203350635</v>
      </c>
      <c r="AJ262" s="306" t="s">
        <v>181</v>
      </c>
      <c r="AK262" s="307">
        <v>-4.8900282503527714</v>
      </c>
      <c r="AL262" s="307">
        <v>1.3939379734404241E-2</v>
      </c>
      <c r="AN262" s="312">
        <v>8</v>
      </c>
      <c r="AO262" s="313" t="s">
        <v>305</v>
      </c>
      <c r="AP262" s="313" t="s">
        <v>0</v>
      </c>
      <c r="AQ262" s="313" t="s">
        <v>306</v>
      </c>
      <c r="AR262" s="314" t="s">
        <v>0</v>
      </c>
      <c r="AS262" s="314"/>
    </row>
    <row r="263" spans="1:45" x14ac:dyDescent="0.2">
      <c r="A263" s="306" t="s">
        <v>2468</v>
      </c>
      <c r="B263" s="50" t="s">
        <v>312</v>
      </c>
      <c r="C263" s="50" t="s">
        <v>295</v>
      </c>
      <c r="D263" s="50" t="s">
        <v>438</v>
      </c>
      <c r="E263" s="50" t="s">
        <v>1627</v>
      </c>
      <c r="F263" s="50" t="s">
        <v>1628</v>
      </c>
      <c r="G263" s="50" t="s">
        <v>2457</v>
      </c>
      <c r="H263" s="50" t="s">
        <v>2458</v>
      </c>
      <c r="I263" s="50" t="s">
        <v>2459</v>
      </c>
      <c r="J263" s="50" t="s">
        <v>2469</v>
      </c>
      <c r="L263" s="307">
        <v>22.532723433110871</v>
      </c>
      <c r="M263" s="308">
        <v>4</v>
      </c>
      <c r="N263" s="307">
        <v>20.250483350851276</v>
      </c>
      <c r="O263" s="306" t="s">
        <v>2999</v>
      </c>
      <c r="T263" s="308">
        <v>56.750196192372698</v>
      </c>
      <c r="U263" s="309">
        <v>12</v>
      </c>
      <c r="V263" s="310">
        <v>45200</v>
      </c>
      <c r="X263" s="50" t="s">
        <v>306</v>
      </c>
      <c r="AD263" s="50" t="s">
        <v>304</v>
      </c>
      <c r="AE263" s="310">
        <v>45121</v>
      </c>
      <c r="AF263" s="306" t="s">
        <v>2995</v>
      </c>
      <c r="AG263" s="307">
        <v>1.9695646707128638E-3</v>
      </c>
      <c r="AH263" s="307">
        <v>1.8903805650245984E-3</v>
      </c>
      <c r="AI263" s="307">
        <v>0.18004795981735333</v>
      </c>
      <c r="AJ263" s="306" t="s">
        <v>0</v>
      </c>
      <c r="AK263" s="307">
        <v>305.19535695117031</v>
      </c>
      <c r="AL263" s="307">
        <v>1.3939379734404241E-2</v>
      </c>
      <c r="AN263" s="312">
        <v>8</v>
      </c>
      <c r="AO263" s="313" t="s">
        <v>305</v>
      </c>
      <c r="AP263" s="313" t="s">
        <v>0</v>
      </c>
      <c r="AQ263" s="313" t="s">
        <v>306</v>
      </c>
      <c r="AR263" s="314" t="s">
        <v>0</v>
      </c>
      <c r="AS263" s="314"/>
    </row>
    <row r="264" spans="1:45" x14ac:dyDescent="0.2">
      <c r="A264" s="306" t="s">
        <v>2470</v>
      </c>
      <c r="B264" s="50" t="s">
        <v>312</v>
      </c>
      <c r="C264" s="50" t="s">
        <v>295</v>
      </c>
      <c r="D264" s="50" t="s">
        <v>438</v>
      </c>
      <c r="E264" s="50" t="s">
        <v>1627</v>
      </c>
      <c r="F264" s="50" t="s">
        <v>1628</v>
      </c>
      <c r="G264" s="50" t="s">
        <v>2457</v>
      </c>
      <c r="H264" s="50" t="s">
        <v>2458</v>
      </c>
      <c r="I264" s="50" t="s">
        <v>2471</v>
      </c>
      <c r="J264" s="50" t="s">
        <v>2460</v>
      </c>
      <c r="L264" s="307">
        <v>4.0945544442226263</v>
      </c>
      <c r="M264" s="308">
        <v>1</v>
      </c>
      <c r="N264" s="307">
        <v>3.6798351006271108</v>
      </c>
      <c r="O264" s="306" t="s">
        <v>3000</v>
      </c>
      <c r="T264" s="308">
        <v>0.38537312202826302</v>
      </c>
      <c r="U264" s="309">
        <v>12</v>
      </c>
      <c r="V264" s="310">
        <v>45200</v>
      </c>
      <c r="X264" s="50" t="s">
        <v>306</v>
      </c>
      <c r="AD264" s="50" t="s">
        <v>304</v>
      </c>
      <c r="AE264" s="310">
        <v>45121</v>
      </c>
      <c r="AF264" s="306" t="s">
        <v>2995</v>
      </c>
      <c r="AG264" s="307">
        <v>3.5790124525297319E-4</v>
      </c>
      <c r="AH264" s="307">
        <v>3.4351223307607637E-4</v>
      </c>
      <c r="AI264" s="307">
        <v>7.563677637461133</v>
      </c>
      <c r="AJ264" s="306" t="s">
        <v>181</v>
      </c>
      <c r="AK264" s="307">
        <v>-98.02901388519949</v>
      </c>
      <c r="AL264" s="307">
        <v>2.139626815908961E-3</v>
      </c>
      <c r="AN264" s="312">
        <v>8</v>
      </c>
      <c r="AO264" s="313" t="s">
        <v>305</v>
      </c>
      <c r="AP264" s="313" t="s">
        <v>0</v>
      </c>
      <c r="AQ264" s="313" t="s">
        <v>306</v>
      </c>
      <c r="AR264" s="314" t="s">
        <v>0</v>
      </c>
      <c r="AS264" s="314"/>
    </row>
    <row r="265" spans="1:45" x14ac:dyDescent="0.2">
      <c r="A265" s="306" t="s">
        <v>2472</v>
      </c>
      <c r="B265" s="50" t="s">
        <v>312</v>
      </c>
      <c r="C265" s="50" t="s">
        <v>295</v>
      </c>
      <c r="D265" s="50" t="s">
        <v>438</v>
      </c>
      <c r="E265" s="50" t="s">
        <v>1627</v>
      </c>
      <c r="F265" s="50" t="s">
        <v>1628</v>
      </c>
      <c r="G265" s="50" t="s">
        <v>2457</v>
      </c>
      <c r="H265" s="50" t="s">
        <v>2458</v>
      </c>
      <c r="I265" s="50" t="s">
        <v>2471</v>
      </c>
      <c r="J265" s="50" t="s">
        <v>2463</v>
      </c>
      <c r="L265" s="307">
        <v>11.546470193750258</v>
      </c>
      <c r="M265" s="308">
        <v>2</v>
      </c>
      <c r="N265" s="307">
        <v>10.376979201548682</v>
      </c>
      <c r="O265" s="306" t="s">
        <v>3001</v>
      </c>
      <c r="T265" s="308">
        <v>0.01</v>
      </c>
      <c r="U265" s="309">
        <v>12</v>
      </c>
      <c r="V265" s="310">
        <v>45200</v>
      </c>
      <c r="X265" s="50" t="s">
        <v>306</v>
      </c>
      <c r="AD265" s="50" t="s">
        <v>304</v>
      </c>
      <c r="AE265" s="310">
        <v>45121</v>
      </c>
      <c r="AF265" s="306" t="s">
        <v>2995</v>
      </c>
      <c r="AG265" s="307">
        <v>1.0092663602142269E-3</v>
      </c>
      <c r="AH265" s="307">
        <v>9.6868995502013449E-4</v>
      </c>
      <c r="AI265" s="307">
        <v>15.112765425153073</v>
      </c>
      <c r="AJ265" s="306" t="s">
        <v>181</v>
      </c>
      <c r="AK265" s="307">
        <v>-40.021534551822846</v>
      </c>
      <c r="AL265" s="307">
        <v>7.5023350405923782E-3</v>
      </c>
      <c r="AN265" s="312">
        <v>8</v>
      </c>
      <c r="AO265" s="313" t="s">
        <v>305</v>
      </c>
      <c r="AP265" s="313" t="s">
        <v>0</v>
      </c>
      <c r="AQ265" s="313" t="s">
        <v>306</v>
      </c>
      <c r="AR265" s="314" t="s">
        <v>0</v>
      </c>
      <c r="AS265" s="314"/>
    </row>
    <row r="266" spans="1:45" x14ac:dyDescent="0.2">
      <c r="A266" s="306" t="s">
        <v>2473</v>
      </c>
      <c r="B266" s="50" t="s">
        <v>312</v>
      </c>
      <c r="C266" s="50" t="s">
        <v>295</v>
      </c>
      <c r="D266" s="50" t="s">
        <v>438</v>
      </c>
      <c r="E266" s="50" t="s">
        <v>1627</v>
      </c>
      <c r="F266" s="50" t="s">
        <v>1628</v>
      </c>
      <c r="G266" s="50" t="s">
        <v>2457</v>
      </c>
      <c r="H266" s="50" t="s">
        <v>2458</v>
      </c>
      <c r="I266" s="50" t="s">
        <v>2471</v>
      </c>
      <c r="J266" s="50" t="s">
        <v>2465</v>
      </c>
      <c r="L266" s="307">
        <v>6.228170228509371</v>
      </c>
      <c r="M266" s="308">
        <v>2</v>
      </c>
      <c r="N266" s="307">
        <v>5.5973463613086203</v>
      </c>
      <c r="O266" s="306" t="s">
        <v>3002</v>
      </c>
      <c r="T266" s="308">
        <v>1.87242212202826</v>
      </c>
      <c r="U266" s="309">
        <v>12</v>
      </c>
      <c r="V266" s="310">
        <v>45200</v>
      </c>
      <c r="X266" s="50" t="s">
        <v>306</v>
      </c>
      <c r="AD266" s="50" t="s">
        <v>304</v>
      </c>
      <c r="AE266" s="310">
        <v>45121</v>
      </c>
      <c r="AF266" s="306" t="s">
        <v>2995</v>
      </c>
      <c r="AG266" s="307">
        <v>5.4439864234219492E-4</v>
      </c>
      <c r="AH266" s="307">
        <v>5.2251171459984764E-4</v>
      </c>
      <c r="AI266" s="307">
        <v>2.2530157924123428</v>
      </c>
      <c r="AJ266" s="306" t="s">
        <v>181</v>
      </c>
      <c r="AK266" s="307">
        <v>-28.856123808988894</v>
      </c>
      <c r="AL266" s="307">
        <v>3.6750653929532831E-3</v>
      </c>
      <c r="AN266" s="312">
        <v>8</v>
      </c>
      <c r="AO266" s="313" t="s">
        <v>305</v>
      </c>
      <c r="AP266" s="313" t="s">
        <v>0</v>
      </c>
      <c r="AQ266" s="313" t="s">
        <v>306</v>
      </c>
      <c r="AR266" s="314" t="s">
        <v>0</v>
      </c>
      <c r="AS266" s="314"/>
    </row>
    <row r="267" spans="1:45" x14ac:dyDescent="0.2">
      <c r="A267" s="306" t="s">
        <v>2474</v>
      </c>
      <c r="B267" s="50" t="s">
        <v>312</v>
      </c>
      <c r="C267" s="50" t="s">
        <v>295</v>
      </c>
      <c r="D267" s="50" t="s">
        <v>438</v>
      </c>
      <c r="E267" s="50" t="s">
        <v>1627</v>
      </c>
      <c r="F267" s="50" t="s">
        <v>1628</v>
      </c>
      <c r="G267" s="50" t="s">
        <v>2457</v>
      </c>
      <c r="H267" s="50" t="s">
        <v>2458</v>
      </c>
      <c r="I267" s="50" t="s">
        <v>2471</v>
      </c>
      <c r="J267" s="50" t="s">
        <v>2467</v>
      </c>
      <c r="L267" s="307">
        <v>9.2199486661023116</v>
      </c>
      <c r="M267" s="308">
        <v>2</v>
      </c>
      <c r="N267" s="307">
        <v>8.2861007686380379</v>
      </c>
      <c r="O267" s="306" t="s">
        <v>3003</v>
      </c>
      <c r="T267" s="308">
        <v>1.82680712202826</v>
      </c>
      <c r="U267" s="309">
        <v>12</v>
      </c>
      <c r="V267" s="310">
        <v>45200</v>
      </c>
      <c r="X267" s="50" t="s">
        <v>306</v>
      </c>
      <c r="AD267" s="50" t="s">
        <v>304</v>
      </c>
      <c r="AE267" s="310">
        <v>45121</v>
      </c>
      <c r="AF267" s="306" t="s">
        <v>2995</v>
      </c>
      <c r="AG267" s="307">
        <v>8.0590724918129595E-4</v>
      </c>
      <c r="AH267" s="307">
        <v>7.7350666556856606E-4</v>
      </c>
      <c r="AI267" s="307">
        <v>2.7119726804943123</v>
      </c>
      <c r="AJ267" s="306" t="s">
        <v>181</v>
      </c>
      <c r="AK267" s="307">
        <v>-22.910015491327886</v>
      </c>
      <c r="AL267" s="307">
        <v>5.8280734747646187E-3</v>
      </c>
      <c r="AN267" s="312">
        <v>8</v>
      </c>
      <c r="AO267" s="313" t="s">
        <v>305</v>
      </c>
      <c r="AP267" s="313" t="s">
        <v>0</v>
      </c>
      <c r="AQ267" s="313" t="s">
        <v>306</v>
      </c>
      <c r="AR267" s="314" t="s">
        <v>0</v>
      </c>
      <c r="AS267" s="314"/>
    </row>
    <row r="268" spans="1:45" x14ac:dyDescent="0.2">
      <c r="A268" s="306" t="s">
        <v>2475</v>
      </c>
      <c r="B268" s="50" t="s">
        <v>312</v>
      </c>
      <c r="C268" s="50" t="s">
        <v>295</v>
      </c>
      <c r="D268" s="50" t="s">
        <v>438</v>
      </c>
      <c r="E268" s="50" t="s">
        <v>1627</v>
      </c>
      <c r="F268" s="50" t="s">
        <v>1628</v>
      </c>
      <c r="G268" s="50" t="s">
        <v>2457</v>
      </c>
      <c r="H268" s="50" t="s">
        <v>2458</v>
      </c>
      <c r="I268" s="50" t="s">
        <v>2471</v>
      </c>
      <c r="J268" s="50" t="s">
        <v>2469</v>
      </c>
      <c r="L268" s="307">
        <v>9.2199486661023116</v>
      </c>
      <c r="M268" s="308">
        <v>2</v>
      </c>
      <c r="N268" s="307">
        <v>8.2861007686380379</v>
      </c>
      <c r="O268" s="306" t="s">
        <v>3004</v>
      </c>
      <c r="T268" s="308">
        <v>25.861350622028301</v>
      </c>
      <c r="U268" s="309">
        <v>12</v>
      </c>
      <c r="V268" s="310">
        <v>45200</v>
      </c>
      <c r="X268" s="50" t="s">
        <v>306</v>
      </c>
      <c r="AD268" s="50" t="s">
        <v>304</v>
      </c>
      <c r="AE268" s="310">
        <v>45121</v>
      </c>
      <c r="AF268" s="306" t="s">
        <v>2995</v>
      </c>
      <c r="AG268" s="307">
        <v>8.0590724918129595E-4</v>
      </c>
      <c r="AH268" s="307">
        <v>7.7350666556856606E-4</v>
      </c>
      <c r="AI268" s="307">
        <v>0.22442985618325939</v>
      </c>
      <c r="AJ268" s="306" t="s">
        <v>0</v>
      </c>
      <c r="AK268" s="307">
        <v>313.51686064199782</v>
      </c>
      <c r="AL268" s="307">
        <v>5.8280734747646187E-3</v>
      </c>
      <c r="AN268" s="312">
        <v>8</v>
      </c>
      <c r="AO268" s="313" t="s">
        <v>305</v>
      </c>
      <c r="AP268" s="313" t="s">
        <v>0</v>
      </c>
      <c r="AQ268" s="313" t="s">
        <v>306</v>
      </c>
      <c r="AR268" s="314" t="s">
        <v>0</v>
      </c>
      <c r="AS268" s="314"/>
    </row>
    <row r="269" spans="1:45" x14ac:dyDescent="0.2">
      <c r="A269" s="306" t="s">
        <v>2476</v>
      </c>
      <c r="B269" s="50" t="s">
        <v>312</v>
      </c>
      <c r="C269" s="50" t="s">
        <v>295</v>
      </c>
      <c r="D269" s="50" t="s">
        <v>438</v>
      </c>
      <c r="E269" s="50" t="s">
        <v>1627</v>
      </c>
      <c r="F269" s="50" t="s">
        <v>1628</v>
      </c>
      <c r="G269" s="50" t="s">
        <v>2457</v>
      </c>
      <c r="H269" s="50" t="s">
        <v>2458</v>
      </c>
      <c r="I269" s="50" t="s">
        <v>2477</v>
      </c>
      <c r="J269" s="50" t="s">
        <v>2460</v>
      </c>
      <c r="L269" s="307">
        <v>24.956837333636248</v>
      </c>
      <c r="M269" s="308">
        <v>2</v>
      </c>
      <c r="N269" s="307">
        <v>22.429069456027602</v>
      </c>
      <c r="O269" s="306" t="s">
        <v>3005</v>
      </c>
      <c r="T269" s="308">
        <v>7.0660322620504701E-2</v>
      </c>
      <c r="U269" s="309">
        <v>12</v>
      </c>
      <c r="V269" s="310">
        <v>45200</v>
      </c>
      <c r="X269" s="50" t="s">
        <v>306</v>
      </c>
      <c r="AD269" s="50" t="s">
        <v>304</v>
      </c>
      <c r="AE269" s="310">
        <v>45121</v>
      </c>
      <c r="AF269" s="306" t="s">
        <v>2995</v>
      </c>
      <c r="AG269" s="307">
        <v>2.1814542414712256E-3</v>
      </c>
      <c r="AH269" s="307">
        <v>2.0937513567783092E-3</v>
      </c>
      <c r="AI269" s="307">
        <v>13.442130128526014</v>
      </c>
      <c r="AJ269" s="306" t="s">
        <v>181</v>
      </c>
      <c r="AK269" s="307">
        <v>-35.400842833080624</v>
      </c>
      <c r="AL269" s="307">
        <v>1.3622332902624499E-2</v>
      </c>
      <c r="AN269" s="312">
        <v>8</v>
      </c>
      <c r="AO269" s="313" t="s">
        <v>305</v>
      </c>
      <c r="AP269" s="313" t="s">
        <v>0</v>
      </c>
      <c r="AQ269" s="313" t="s">
        <v>306</v>
      </c>
      <c r="AR269" s="314" t="s">
        <v>0</v>
      </c>
      <c r="AS269" s="314"/>
    </row>
    <row r="270" spans="1:45" x14ac:dyDescent="0.2">
      <c r="A270" s="306" t="s">
        <v>2478</v>
      </c>
      <c r="B270" s="50" t="s">
        <v>312</v>
      </c>
      <c r="C270" s="50" t="s">
        <v>295</v>
      </c>
      <c r="D270" s="50" t="s">
        <v>438</v>
      </c>
      <c r="E270" s="50" t="s">
        <v>1627</v>
      </c>
      <c r="F270" s="50" t="s">
        <v>1628</v>
      </c>
      <c r="G270" s="50" t="s">
        <v>2457</v>
      </c>
      <c r="H270" s="50" t="s">
        <v>2458</v>
      </c>
      <c r="I270" s="50" t="s">
        <v>2477</v>
      </c>
      <c r="J270" s="50" t="s">
        <v>2463</v>
      </c>
      <c r="L270" s="307">
        <v>30.60372945443482</v>
      </c>
      <c r="M270" s="308">
        <v>4</v>
      </c>
      <c r="N270" s="307">
        <v>27.504012803011083</v>
      </c>
      <c r="O270" s="306" t="s">
        <v>3006</v>
      </c>
      <c r="T270" s="308">
        <v>7.0660322620504701E-2</v>
      </c>
      <c r="U270" s="309">
        <v>12</v>
      </c>
      <c r="V270" s="310">
        <v>45200</v>
      </c>
      <c r="X270" s="50" t="s">
        <v>306</v>
      </c>
      <c r="AD270" s="50" t="s">
        <v>304</v>
      </c>
      <c r="AE270" s="310">
        <v>45121</v>
      </c>
      <c r="AF270" s="306" t="s">
        <v>2995</v>
      </c>
      <c r="AG270" s="307">
        <v>2.6750438980197334E-3</v>
      </c>
      <c r="AH270" s="307">
        <v>2.5674968030239254E-3</v>
      </c>
      <c r="AI270" s="307">
        <v>12.559690175254547</v>
      </c>
      <c r="AJ270" s="306" t="s">
        <v>181</v>
      </c>
      <c r="AK270" s="307">
        <v>-29.816986279796932</v>
      </c>
      <c r="AL270" s="307">
        <v>1.7686071119475136E-2</v>
      </c>
      <c r="AN270" s="312">
        <v>8</v>
      </c>
      <c r="AO270" s="313" t="s">
        <v>305</v>
      </c>
      <c r="AP270" s="313" t="s">
        <v>0</v>
      </c>
      <c r="AQ270" s="313" t="s">
        <v>306</v>
      </c>
      <c r="AR270" s="314" t="s">
        <v>0</v>
      </c>
      <c r="AS270" s="314"/>
    </row>
    <row r="271" spans="1:45" x14ac:dyDescent="0.2">
      <c r="A271" s="306" t="s">
        <v>2479</v>
      </c>
      <c r="B271" s="50" t="s">
        <v>312</v>
      </c>
      <c r="C271" s="50" t="s">
        <v>295</v>
      </c>
      <c r="D271" s="50" t="s">
        <v>438</v>
      </c>
      <c r="E271" s="50" t="s">
        <v>1627</v>
      </c>
      <c r="F271" s="50" t="s">
        <v>1628</v>
      </c>
      <c r="G271" s="50" t="s">
        <v>2457</v>
      </c>
      <c r="H271" s="50" t="s">
        <v>2458</v>
      </c>
      <c r="I271" s="50" t="s">
        <v>2477</v>
      </c>
      <c r="J271" s="50" t="s">
        <v>2465</v>
      </c>
      <c r="L271" s="307">
        <v>33.477198301629407</v>
      </c>
      <c r="M271" s="308">
        <v>4</v>
      </c>
      <c r="N271" s="307">
        <v>30.086440676057155</v>
      </c>
      <c r="O271" s="306" t="s">
        <v>3007</v>
      </c>
      <c r="T271" s="308">
        <v>1.7492923226205099</v>
      </c>
      <c r="U271" s="309">
        <v>12</v>
      </c>
      <c r="V271" s="310">
        <v>45200</v>
      </c>
      <c r="X271" s="50" t="s">
        <v>306</v>
      </c>
      <c r="AD271" s="50" t="s">
        <v>304</v>
      </c>
      <c r="AE271" s="310">
        <v>45121</v>
      </c>
      <c r="AF271" s="306" t="s">
        <v>2995</v>
      </c>
      <c r="AG271" s="307">
        <v>2.9262111721678782E-3</v>
      </c>
      <c r="AH271" s="307">
        <v>2.8085661828112919E-3</v>
      </c>
      <c r="AI271" s="307">
        <v>5.1751411850488367</v>
      </c>
      <c r="AJ271" s="306" t="s">
        <v>181</v>
      </c>
      <c r="AK271" s="307">
        <v>-20.932236395697295</v>
      </c>
      <c r="AL271" s="307">
        <v>1.9753938703887752E-2</v>
      </c>
      <c r="AN271" s="312">
        <v>8</v>
      </c>
      <c r="AO271" s="313" t="s">
        <v>305</v>
      </c>
      <c r="AP271" s="313" t="s">
        <v>0</v>
      </c>
      <c r="AQ271" s="313" t="s">
        <v>306</v>
      </c>
      <c r="AR271" s="314" t="s">
        <v>0</v>
      </c>
      <c r="AS271" s="314"/>
    </row>
    <row r="272" spans="1:45" x14ac:dyDescent="0.2">
      <c r="A272" s="306" t="s">
        <v>2480</v>
      </c>
      <c r="B272" s="50" t="s">
        <v>312</v>
      </c>
      <c r="C272" s="50" t="s">
        <v>295</v>
      </c>
      <c r="D272" s="50" t="s">
        <v>438</v>
      </c>
      <c r="E272" s="50" t="s">
        <v>1627</v>
      </c>
      <c r="F272" s="50" t="s">
        <v>1628</v>
      </c>
      <c r="G272" s="50" t="s">
        <v>2457</v>
      </c>
      <c r="H272" s="50" t="s">
        <v>2458</v>
      </c>
      <c r="I272" s="50" t="s">
        <v>2477</v>
      </c>
      <c r="J272" s="50" t="s">
        <v>2467</v>
      </c>
      <c r="L272" s="307">
        <v>25.330925341697981</v>
      </c>
      <c r="M272" s="308">
        <v>4</v>
      </c>
      <c r="N272" s="307">
        <v>22.765267741223589</v>
      </c>
      <c r="O272" s="306" t="s">
        <v>3008</v>
      </c>
      <c r="T272" s="308">
        <v>1.7492923226205099</v>
      </c>
      <c r="U272" s="309">
        <v>12</v>
      </c>
      <c r="V272" s="310">
        <v>45200</v>
      </c>
      <c r="X272" s="50" t="s">
        <v>306</v>
      </c>
      <c r="AD272" s="50" t="s">
        <v>304</v>
      </c>
      <c r="AE272" s="310">
        <v>45121</v>
      </c>
      <c r="AF272" s="306" t="s">
        <v>2995</v>
      </c>
      <c r="AG272" s="307">
        <v>2.2141529308508266E-3</v>
      </c>
      <c r="AH272" s="307">
        <v>2.1251354325713631E-3</v>
      </c>
      <c r="AI272" s="307">
        <v>4.6187509479736395</v>
      </c>
      <c r="AJ272" s="306" t="s">
        <v>181</v>
      </c>
      <c r="AK272" s="307">
        <v>-25.105258310687038</v>
      </c>
      <c r="AL272" s="307">
        <v>1.3891542177798512E-2</v>
      </c>
      <c r="AN272" s="312">
        <v>8</v>
      </c>
      <c r="AO272" s="313" t="s">
        <v>305</v>
      </c>
      <c r="AP272" s="313" t="s">
        <v>0</v>
      </c>
      <c r="AQ272" s="313" t="s">
        <v>306</v>
      </c>
      <c r="AR272" s="314" t="s">
        <v>0</v>
      </c>
      <c r="AS272" s="314"/>
    </row>
    <row r="273" spans="1:45" x14ac:dyDescent="0.2">
      <c r="A273" s="306" t="s">
        <v>2481</v>
      </c>
      <c r="B273" s="50" t="s">
        <v>312</v>
      </c>
      <c r="C273" s="50" t="s">
        <v>295</v>
      </c>
      <c r="D273" s="50" t="s">
        <v>438</v>
      </c>
      <c r="E273" s="50" t="s">
        <v>1627</v>
      </c>
      <c r="F273" s="50" t="s">
        <v>1628</v>
      </c>
      <c r="G273" s="50" t="s">
        <v>2457</v>
      </c>
      <c r="H273" s="50" t="s">
        <v>2458</v>
      </c>
      <c r="I273" s="50" t="s">
        <v>2477</v>
      </c>
      <c r="J273" s="50" t="s">
        <v>2469</v>
      </c>
      <c r="L273" s="307">
        <v>25.330925341697981</v>
      </c>
      <c r="M273" s="308">
        <v>4</v>
      </c>
      <c r="N273" s="307">
        <v>22.765267741223589</v>
      </c>
      <c r="O273" s="306" t="s">
        <v>3009</v>
      </c>
      <c r="T273" s="308">
        <v>82.132045322620499</v>
      </c>
      <c r="U273" s="309">
        <v>12</v>
      </c>
      <c r="V273" s="310">
        <v>45200</v>
      </c>
      <c r="X273" s="50" t="s">
        <v>306</v>
      </c>
      <c r="AD273" s="50" t="s">
        <v>304</v>
      </c>
      <c r="AE273" s="310">
        <v>45121</v>
      </c>
      <c r="AF273" s="306" t="s">
        <v>2995</v>
      </c>
      <c r="AG273" s="307">
        <v>2.2141529308508266E-3</v>
      </c>
      <c r="AH273" s="307">
        <v>2.1251354325713631E-3</v>
      </c>
      <c r="AI273" s="307">
        <v>0.1428089313711336</v>
      </c>
      <c r="AJ273" s="306" t="s">
        <v>0</v>
      </c>
      <c r="AK273" s="307">
        <v>445.38448682617133</v>
      </c>
      <c r="AL273" s="307">
        <v>1.3891542177798512E-2</v>
      </c>
      <c r="AN273" s="312">
        <v>8</v>
      </c>
      <c r="AO273" s="313" t="s">
        <v>305</v>
      </c>
      <c r="AP273" s="313" t="s">
        <v>0</v>
      </c>
      <c r="AQ273" s="313" t="s">
        <v>306</v>
      </c>
      <c r="AR273" s="314" t="s">
        <v>0</v>
      </c>
      <c r="AS273" s="314"/>
    </row>
    <row r="274" spans="1:45" x14ac:dyDescent="0.2">
      <c r="A274" s="306" t="s">
        <v>2482</v>
      </c>
      <c r="B274" s="50" t="s">
        <v>312</v>
      </c>
      <c r="C274" s="50" t="s">
        <v>295</v>
      </c>
      <c r="D274" s="50" t="s">
        <v>438</v>
      </c>
      <c r="E274" s="50" t="s">
        <v>1627</v>
      </c>
      <c r="F274" s="50" t="s">
        <v>1628</v>
      </c>
      <c r="G274" s="50" t="s">
        <v>2457</v>
      </c>
      <c r="H274" s="50" t="s">
        <v>2483</v>
      </c>
      <c r="I274" s="50" t="s">
        <v>2477</v>
      </c>
      <c r="J274" s="50" t="s">
        <v>2460</v>
      </c>
      <c r="L274" s="307">
        <v>46.13574153339826</v>
      </c>
      <c r="M274" s="308">
        <v>6</v>
      </c>
      <c r="N274" s="307">
        <v>41.46285594702627</v>
      </c>
      <c r="O274" s="306" t="s">
        <v>3010</v>
      </c>
      <c r="T274" s="308">
        <v>2.0677314590198699</v>
      </c>
      <c r="U274" s="309">
        <v>12</v>
      </c>
      <c r="V274" s="310">
        <v>45200</v>
      </c>
      <c r="X274" s="50" t="s">
        <v>306</v>
      </c>
      <c r="AD274" s="50" t="s">
        <v>304</v>
      </c>
      <c r="AE274" s="310">
        <v>45121</v>
      </c>
      <c r="AF274" s="306" t="s">
        <v>2995</v>
      </c>
      <c r="AG274" s="307">
        <v>4.0326828157751975E-3</v>
      </c>
      <c r="AH274" s="307">
        <v>3.8705533934516255E-3</v>
      </c>
      <c r="AI274" s="307">
        <v>5.1510822461670047</v>
      </c>
      <c r="AJ274" s="306" t="s">
        <v>181</v>
      </c>
      <c r="AK274" s="307">
        <v>-20.770894847494088</v>
      </c>
      <c r="AL274" s="307">
        <v>2.2949288998094852E-2</v>
      </c>
      <c r="AN274" s="312">
        <v>8</v>
      </c>
      <c r="AO274" s="313" t="s">
        <v>305</v>
      </c>
      <c r="AP274" s="313" t="s">
        <v>0</v>
      </c>
      <c r="AQ274" s="313" t="s">
        <v>306</v>
      </c>
      <c r="AR274" s="314" t="s">
        <v>0</v>
      </c>
      <c r="AS274" s="314"/>
    </row>
    <row r="275" spans="1:45" x14ac:dyDescent="0.2">
      <c r="A275" s="306" t="s">
        <v>2484</v>
      </c>
      <c r="B275" s="50" t="s">
        <v>312</v>
      </c>
      <c r="C275" s="50" t="s">
        <v>295</v>
      </c>
      <c r="D275" s="50" t="s">
        <v>438</v>
      </c>
      <c r="E275" s="50" t="s">
        <v>1627</v>
      </c>
      <c r="F275" s="50" t="s">
        <v>1628</v>
      </c>
      <c r="G275" s="50" t="s">
        <v>2457</v>
      </c>
      <c r="H275" s="50" t="s">
        <v>2483</v>
      </c>
      <c r="I275" s="50" t="s">
        <v>2477</v>
      </c>
      <c r="J275" s="50" t="s">
        <v>2463</v>
      </c>
      <c r="L275" s="307">
        <v>79.144012696377644</v>
      </c>
      <c r="M275" s="308">
        <v>8</v>
      </c>
      <c r="N275" s="307">
        <v>71.127865044154063</v>
      </c>
      <c r="O275" s="306" t="s">
        <v>3011</v>
      </c>
      <c r="T275" s="308">
        <v>2.0677314590198699</v>
      </c>
      <c r="U275" s="309">
        <v>12</v>
      </c>
      <c r="V275" s="310">
        <v>45200</v>
      </c>
      <c r="X275" s="50" t="s">
        <v>306</v>
      </c>
      <c r="AD275" s="50" t="s">
        <v>304</v>
      </c>
      <c r="AE275" s="310">
        <v>45121</v>
      </c>
      <c r="AF275" s="306" t="s">
        <v>2995</v>
      </c>
      <c r="AG275" s="307">
        <v>6.9179054972191203E-3</v>
      </c>
      <c r="AH275" s="307">
        <v>6.6397789811525193E-3</v>
      </c>
      <c r="AI275" s="307">
        <v>6.3608468002221237</v>
      </c>
      <c r="AJ275" s="306" t="s">
        <v>181</v>
      </c>
      <c r="AK275" s="307">
        <v>-15.81429686200315</v>
      </c>
      <c r="AL275" s="307">
        <v>4.6703412527941635E-2</v>
      </c>
      <c r="AN275" s="312">
        <v>8</v>
      </c>
      <c r="AO275" s="313" t="s">
        <v>305</v>
      </c>
      <c r="AP275" s="313" t="s">
        <v>0</v>
      </c>
      <c r="AQ275" s="313" t="s">
        <v>306</v>
      </c>
      <c r="AR275" s="314" t="s">
        <v>0</v>
      </c>
      <c r="AS275" s="314"/>
    </row>
    <row r="276" spans="1:45" x14ac:dyDescent="0.2">
      <c r="A276" s="306" t="s">
        <v>2485</v>
      </c>
      <c r="B276" s="50" t="s">
        <v>312</v>
      </c>
      <c r="C276" s="50" t="s">
        <v>295</v>
      </c>
      <c r="D276" s="50" t="s">
        <v>438</v>
      </c>
      <c r="E276" s="50" t="s">
        <v>1627</v>
      </c>
      <c r="F276" s="50" t="s">
        <v>1628</v>
      </c>
      <c r="G276" s="50" t="s">
        <v>2457</v>
      </c>
      <c r="H276" s="50" t="s">
        <v>2483</v>
      </c>
      <c r="I276" s="50" t="s">
        <v>2477</v>
      </c>
      <c r="J276" s="50" t="s">
        <v>2465</v>
      </c>
      <c r="L276" s="307">
        <v>79.12247405219486</v>
      </c>
      <c r="M276" s="308">
        <v>8</v>
      </c>
      <c r="N276" s="307">
        <v>71.108507954154788</v>
      </c>
      <c r="O276" s="306" t="s">
        <v>3012</v>
      </c>
      <c r="T276" s="308">
        <v>2.0677314590198699</v>
      </c>
      <c r="U276" s="309">
        <v>12</v>
      </c>
      <c r="V276" s="310">
        <v>45200</v>
      </c>
      <c r="X276" s="50" t="s">
        <v>306</v>
      </c>
      <c r="AD276" s="50" t="s">
        <v>304</v>
      </c>
      <c r="AE276" s="310">
        <v>45121</v>
      </c>
      <c r="AF276" s="306" t="s">
        <v>2995</v>
      </c>
      <c r="AG276" s="307">
        <v>6.9160228241031338E-3</v>
      </c>
      <c r="AH276" s="307">
        <v>6.6379719987661699E-3</v>
      </c>
      <c r="AI276" s="307">
        <v>6.3602857014708638</v>
      </c>
      <c r="AJ276" s="306" t="s">
        <v>181</v>
      </c>
      <c r="AK276" s="307">
        <v>-15.815893568036783</v>
      </c>
      <c r="AL276" s="307">
        <v>4.668791242458703E-2</v>
      </c>
      <c r="AN276" s="312">
        <v>8</v>
      </c>
      <c r="AO276" s="313" t="s">
        <v>305</v>
      </c>
      <c r="AP276" s="313" t="s">
        <v>0</v>
      </c>
      <c r="AQ276" s="313" t="s">
        <v>306</v>
      </c>
      <c r="AR276" s="314" t="s">
        <v>0</v>
      </c>
      <c r="AS276" s="314"/>
    </row>
    <row r="277" spans="1:45" x14ac:dyDescent="0.2">
      <c r="A277" s="306" t="s">
        <v>2486</v>
      </c>
      <c r="B277" s="50" t="s">
        <v>312</v>
      </c>
      <c r="C277" s="50" t="s">
        <v>295</v>
      </c>
      <c r="D277" s="50" t="s">
        <v>438</v>
      </c>
      <c r="E277" s="50" t="s">
        <v>1627</v>
      </c>
      <c r="F277" s="50" t="s">
        <v>1628</v>
      </c>
      <c r="G277" s="50" t="s">
        <v>2457</v>
      </c>
      <c r="H277" s="50" t="s">
        <v>2483</v>
      </c>
      <c r="I277" s="50" t="s">
        <v>2477</v>
      </c>
      <c r="J277" s="50" t="s">
        <v>2467</v>
      </c>
      <c r="L277" s="307">
        <v>79.12247405219486</v>
      </c>
      <c r="M277" s="308">
        <v>8</v>
      </c>
      <c r="N277" s="307">
        <v>71.108507954154788</v>
      </c>
      <c r="O277" s="306" t="s">
        <v>3013</v>
      </c>
      <c r="T277" s="308">
        <v>2.0677314590198699</v>
      </c>
      <c r="U277" s="309">
        <v>12</v>
      </c>
      <c r="V277" s="310">
        <v>45200</v>
      </c>
      <c r="X277" s="50" t="s">
        <v>306</v>
      </c>
      <c r="AD277" s="50" t="s">
        <v>304</v>
      </c>
      <c r="AE277" s="310">
        <v>45121</v>
      </c>
      <c r="AF277" s="306" t="s">
        <v>2995</v>
      </c>
      <c r="AG277" s="307">
        <v>6.9160228241031338E-3</v>
      </c>
      <c r="AH277" s="307">
        <v>6.6379719987661699E-3</v>
      </c>
      <c r="AI277" s="307">
        <v>6.3602857014708638</v>
      </c>
      <c r="AJ277" s="306" t="s">
        <v>181</v>
      </c>
      <c r="AK277" s="307">
        <v>-15.815893568036783</v>
      </c>
      <c r="AL277" s="307">
        <v>4.668791242458703E-2</v>
      </c>
      <c r="AN277" s="312">
        <v>8</v>
      </c>
      <c r="AO277" s="313" t="s">
        <v>305</v>
      </c>
      <c r="AP277" s="313" t="s">
        <v>0</v>
      </c>
      <c r="AQ277" s="313" t="s">
        <v>306</v>
      </c>
      <c r="AR277" s="314" t="s">
        <v>0</v>
      </c>
      <c r="AS277" s="314"/>
    </row>
    <row r="278" spans="1:45" x14ac:dyDescent="0.2">
      <c r="A278" s="306" t="s">
        <v>2487</v>
      </c>
      <c r="B278" s="50" t="s">
        <v>312</v>
      </c>
      <c r="C278" s="50" t="s">
        <v>295</v>
      </c>
      <c r="D278" s="50" t="s">
        <v>438</v>
      </c>
      <c r="E278" s="50" t="s">
        <v>1627</v>
      </c>
      <c r="F278" s="50" t="s">
        <v>1628</v>
      </c>
      <c r="G278" s="50" t="s">
        <v>2457</v>
      </c>
      <c r="H278" s="50" t="s">
        <v>2483</v>
      </c>
      <c r="I278" s="50" t="s">
        <v>2477</v>
      </c>
      <c r="J278" s="50" t="s">
        <v>2488</v>
      </c>
      <c r="L278" s="307">
        <v>79.12247405219486</v>
      </c>
      <c r="M278" s="308">
        <v>8</v>
      </c>
      <c r="N278" s="307">
        <v>71.108507954154788</v>
      </c>
      <c r="O278" s="306" t="s">
        <v>3014</v>
      </c>
      <c r="T278" s="308">
        <v>76.465796459019899</v>
      </c>
      <c r="U278" s="309">
        <v>12</v>
      </c>
      <c r="V278" s="310">
        <v>45200</v>
      </c>
      <c r="X278" s="50" t="s">
        <v>306</v>
      </c>
      <c r="AD278" s="50" t="s">
        <v>304</v>
      </c>
      <c r="AE278" s="310">
        <v>45121</v>
      </c>
      <c r="AF278" s="306" t="s">
        <v>2995</v>
      </c>
      <c r="AG278" s="307">
        <v>6.9160228241031338E-3</v>
      </c>
      <c r="AH278" s="307">
        <v>6.6379719987661699E-3</v>
      </c>
      <c r="AI278" s="307">
        <v>0.38594786042246176</v>
      </c>
      <c r="AJ278" s="306" t="s">
        <v>0</v>
      </c>
      <c r="AK278" s="307">
        <v>113.98069803583155</v>
      </c>
      <c r="AL278" s="307">
        <v>4.668791242458703E-2</v>
      </c>
      <c r="AN278" s="312">
        <v>8</v>
      </c>
      <c r="AO278" s="313" t="s">
        <v>305</v>
      </c>
      <c r="AP278" s="313" t="s">
        <v>0</v>
      </c>
      <c r="AQ278" s="313" t="s">
        <v>306</v>
      </c>
      <c r="AR278" s="314" t="s">
        <v>0</v>
      </c>
      <c r="AS278" s="314"/>
    </row>
    <row r="279" spans="1:45" x14ac:dyDescent="0.2">
      <c r="A279" s="306" t="s">
        <v>2489</v>
      </c>
      <c r="B279" s="50" t="s">
        <v>312</v>
      </c>
      <c r="C279" s="50" t="s">
        <v>295</v>
      </c>
      <c r="D279" s="50" t="s">
        <v>438</v>
      </c>
      <c r="E279" s="50" t="s">
        <v>1627</v>
      </c>
      <c r="F279" s="50" t="s">
        <v>1628</v>
      </c>
      <c r="G279" s="50" t="s">
        <v>2457</v>
      </c>
      <c r="H279" s="50" t="s">
        <v>2490</v>
      </c>
      <c r="I279" s="50" t="s">
        <v>2459</v>
      </c>
      <c r="L279" s="307">
        <v>22.455366776986775</v>
      </c>
      <c r="M279" s="308">
        <v>4</v>
      </c>
      <c r="N279" s="307">
        <v>20.180961808922767</v>
      </c>
      <c r="O279" s="306" t="s">
        <v>3015</v>
      </c>
      <c r="T279" s="308">
        <v>4.8047844454793402</v>
      </c>
      <c r="U279" s="309">
        <v>12</v>
      </c>
      <c r="V279" s="310">
        <v>45200</v>
      </c>
      <c r="X279" s="50" t="s">
        <v>306</v>
      </c>
      <c r="AD279" s="50" t="s">
        <v>304</v>
      </c>
      <c r="AE279" s="310">
        <v>45121</v>
      </c>
      <c r="AF279" s="306" t="s">
        <v>2995</v>
      </c>
      <c r="AG279" s="307">
        <v>1.9628029964128715E-3</v>
      </c>
      <c r="AH279" s="307">
        <v>1.8838907361432217E-3</v>
      </c>
      <c r="AI279" s="307">
        <v>1.914223008540719</v>
      </c>
      <c r="AJ279" s="306" t="s">
        <v>181</v>
      </c>
      <c r="AK279" s="307">
        <v>-1.8597964476267312</v>
      </c>
      <c r="AL279" s="307">
        <v>1.3453730636189818E-2</v>
      </c>
      <c r="AN279" s="312">
        <v>8</v>
      </c>
      <c r="AO279" s="313" t="s">
        <v>305</v>
      </c>
      <c r="AP279" s="313" t="s">
        <v>0</v>
      </c>
      <c r="AQ279" s="313" t="s">
        <v>306</v>
      </c>
      <c r="AR279" s="314" t="s">
        <v>0</v>
      </c>
      <c r="AS279" s="314"/>
    </row>
    <row r="280" spans="1:45" x14ac:dyDescent="0.2">
      <c r="A280" s="306" t="s">
        <v>2491</v>
      </c>
      <c r="B280" s="50" t="s">
        <v>312</v>
      </c>
      <c r="C280" s="50" t="s">
        <v>295</v>
      </c>
      <c r="D280" s="50" t="s">
        <v>438</v>
      </c>
      <c r="E280" s="50" t="s">
        <v>1627</v>
      </c>
      <c r="F280" s="50" t="s">
        <v>1628</v>
      </c>
      <c r="G280" s="50" t="s">
        <v>2457</v>
      </c>
      <c r="H280" s="50" t="s">
        <v>2492</v>
      </c>
      <c r="I280" s="50" t="s">
        <v>2459</v>
      </c>
      <c r="L280" s="307">
        <v>48.082396797820159</v>
      </c>
      <c r="M280" s="308">
        <v>6</v>
      </c>
      <c r="N280" s="307">
        <v>43.212343093533192</v>
      </c>
      <c r="O280" s="306" t="s">
        <v>3016</v>
      </c>
      <c r="T280" s="308">
        <v>2.9249173092130398</v>
      </c>
      <c r="U280" s="309">
        <v>12</v>
      </c>
      <c r="V280" s="310">
        <v>45200</v>
      </c>
      <c r="X280" s="50" t="s">
        <v>306</v>
      </c>
      <c r="AD280" s="50" t="s">
        <v>304</v>
      </c>
      <c r="AE280" s="310">
        <v>45121</v>
      </c>
      <c r="AF280" s="306" t="s">
        <v>2995</v>
      </c>
      <c r="AG280" s="307">
        <v>4.2028381654489362E-3</v>
      </c>
      <c r="AH280" s="307">
        <v>4.0338678409745782E-3</v>
      </c>
      <c r="AI280" s="307">
        <v>4.1270088925620385</v>
      </c>
      <c r="AJ280" s="306" t="s">
        <v>181</v>
      </c>
      <c r="AK280" s="307">
        <v>-11.69981692766377</v>
      </c>
      <c r="AL280" s="307">
        <v>2.8807706473235023E-2</v>
      </c>
      <c r="AN280" s="312">
        <v>8</v>
      </c>
      <c r="AO280" s="313" t="s">
        <v>305</v>
      </c>
      <c r="AP280" s="313" t="s">
        <v>0</v>
      </c>
      <c r="AQ280" s="313" t="s">
        <v>306</v>
      </c>
      <c r="AR280" s="314" t="s">
        <v>0</v>
      </c>
      <c r="AS280" s="314"/>
    </row>
    <row r="281" spans="1:45" x14ac:dyDescent="0.2">
      <c r="A281" s="306" t="s">
        <v>2493</v>
      </c>
      <c r="B281" s="50" t="s">
        <v>312</v>
      </c>
      <c r="C281" s="50" t="s">
        <v>295</v>
      </c>
      <c r="D281" s="50" t="s">
        <v>438</v>
      </c>
      <c r="E281" s="50" t="s">
        <v>1627</v>
      </c>
      <c r="F281" s="50" t="s">
        <v>1628</v>
      </c>
      <c r="G281" s="50" t="s">
        <v>2457</v>
      </c>
      <c r="H281" s="50" t="s">
        <v>2494</v>
      </c>
      <c r="I281" s="50" t="s">
        <v>2495</v>
      </c>
      <c r="J281" s="50" t="s">
        <v>2496</v>
      </c>
      <c r="L281" s="307">
        <v>68.304302504851393</v>
      </c>
      <c r="M281" s="308">
        <v>20</v>
      </c>
      <c r="N281" s="307">
        <v>61.386061244308202</v>
      </c>
      <c r="O281" s="306" t="s">
        <v>3017</v>
      </c>
      <c r="T281" s="308">
        <v>40.252685330790101</v>
      </c>
      <c r="U281" s="309">
        <v>12</v>
      </c>
      <c r="V281" s="310">
        <v>45931</v>
      </c>
      <c r="X281" s="50" t="s">
        <v>306</v>
      </c>
      <c r="AD281" s="50" t="s">
        <v>304</v>
      </c>
      <c r="AE281" s="310">
        <v>45121</v>
      </c>
      <c r="AF281" s="306" t="s">
        <v>2995</v>
      </c>
      <c r="AG281" s="307">
        <v>5.9704163800081891E-3</v>
      </c>
      <c r="AH281" s="307">
        <v>5.7303825853999586E-3</v>
      </c>
      <c r="AI281" s="307">
        <v>0.79994531361086407</v>
      </c>
      <c r="AJ281" s="306" t="s">
        <v>0</v>
      </c>
      <c r="AK281" s="307">
        <v>44.46976779755326</v>
      </c>
      <c r="AL281" s="307">
        <v>4.5320957942942441E-2</v>
      </c>
      <c r="AN281" s="312">
        <v>8</v>
      </c>
      <c r="AO281" s="313" t="s">
        <v>305</v>
      </c>
      <c r="AP281" s="313" t="s">
        <v>0</v>
      </c>
      <c r="AQ281" s="313" t="s">
        <v>306</v>
      </c>
      <c r="AR281" s="314" t="s">
        <v>0</v>
      </c>
      <c r="AS281" s="314"/>
    </row>
    <row r="282" spans="1:45" x14ac:dyDescent="0.2">
      <c r="A282" s="306" t="s">
        <v>2497</v>
      </c>
      <c r="B282" s="50" t="s">
        <v>312</v>
      </c>
      <c r="C282" s="50" t="s">
        <v>295</v>
      </c>
      <c r="D282" s="50" t="s">
        <v>438</v>
      </c>
      <c r="E282" s="50" t="s">
        <v>1627</v>
      </c>
      <c r="F282" s="50" t="s">
        <v>1628</v>
      </c>
      <c r="G282" s="50" t="s">
        <v>2457</v>
      </c>
      <c r="H282" s="50" t="s">
        <v>2494</v>
      </c>
      <c r="I282" s="50" t="s">
        <v>2495</v>
      </c>
      <c r="J282" s="50" t="s">
        <v>2498</v>
      </c>
      <c r="L282" s="307">
        <v>76.604128879541676</v>
      </c>
      <c r="M282" s="308">
        <v>20</v>
      </c>
      <c r="N282" s="307">
        <v>68.845234846405589</v>
      </c>
      <c r="O282" s="306" t="s">
        <v>3018</v>
      </c>
      <c r="T282" s="308">
        <v>44.52529033079</v>
      </c>
      <c r="U282" s="309">
        <v>12</v>
      </c>
      <c r="V282" s="310">
        <v>45931</v>
      </c>
      <c r="X282" s="50" t="s">
        <v>306</v>
      </c>
      <c r="AD282" s="50" t="s">
        <v>304</v>
      </c>
      <c r="AE282" s="310">
        <v>45121</v>
      </c>
      <c r="AF282" s="306" t="s">
        <v>2995</v>
      </c>
      <c r="AG282" s="307">
        <v>6.6958965843504446E-3</v>
      </c>
      <c r="AH282" s="307">
        <v>6.4266956839194892E-3</v>
      </c>
      <c r="AI282" s="307">
        <v>0.79002386184177587</v>
      </c>
      <c r="AJ282" s="306" t="s">
        <v>0</v>
      </c>
      <c r="AK282" s="307">
        <v>44.908864212267048</v>
      </c>
      <c r="AL282" s="307">
        <v>5.1216520351883288E-2</v>
      </c>
      <c r="AN282" s="312">
        <v>8</v>
      </c>
      <c r="AO282" s="313" t="s">
        <v>305</v>
      </c>
      <c r="AP282" s="313" t="s">
        <v>0</v>
      </c>
      <c r="AQ282" s="313" t="s">
        <v>306</v>
      </c>
      <c r="AR282" s="314" t="s">
        <v>0</v>
      </c>
      <c r="AS282" s="314"/>
    </row>
    <row r="283" spans="1:45" x14ac:dyDescent="0.2">
      <c r="A283" s="306" t="s">
        <v>2499</v>
      </c>
      <c r="B283" s="50" t="s">
        <v>312</v>
      </c>
      <c r="C283" s="50" t="s">
        <v>295</v>
      </c>
      <c r="D283" s="50" t="s">
        <v>438</v>
      </c>
      <c r="E283" s="50" t="s">
        <v>1627</v>
      </c>
      <c r="F283" s="50" t="s">
        <v>1628</v>
      </c>
      <c r="G283" s="50" t="s">
        <v>2457</v>
      </c>
      <c r="H283" s="50" t="s">
        <v>2494</v>
      </c>
      <c r="I283" s="50" t="s">
        <v>2500</v>
      </c>
      <c r="J283" s="50" t="s">
        <v>2496</v>
      </c>
      <c r="L283" s="307">
        <v>161.1299137888648</v>
      </c>
      <c r="M283" s="308">
        <v>50</v>
      </c>
      <c r="N283" s="307">
        <v>144.80977615474262</v>
      </c>
      <c r="O283" s="306" t="s">
        <v>3019</v>
      </c>
      <c r="T283" s="308">
        <v>36.706892412713003</v>
      </c>
      <c r="U283" s="309">
        <v>12</v>
      </c>
      <c r="V283" s="310">
        <v>45931</v>
      </c>
      <c r="X283" s="50" t="s">
        <v>306</v>
      </c>
      <c r="AD283" s="50" t="s">
        <v>304</v>
      </c>
      <c r="AE283" s="310">
        <v>45121</v>
      </c>
      <c r="AF283" s="306" t="s">
        <v>2995</v>
      </c>
      <c r="AG283" s="307">
        <v>1.408421785034724E-2</v>
      </c>
      <c r="AH283" s="307">
        <v>1.3517977903326461E-2</v>
      </c>
      <c r="AI283" s="307">
        <v>1.4508539837869954</v>
      </c>
      <c r="AJ283" s="306" t="s">
        <v>181</v>
      </c>
      <c r="AK283" s="307">
        <v>12.458320015648988</v>
      </c>
      <c r="AL283" s="307">
        <v>9.2592146196152303E-2</v>
      </c>
      <c r="AN283" s="312">
        <v>8</v>
      </c>
      <c r="AO283" s="313" t="s">
        <v>305</v>
      </c>
      <c r="AP283" s="313" t="s">
        <v>0</v>
      </c>
      <c r="AQ283" s="313" t="s">
        <v>306</v>
      </c>
      <c r="AR283" s="314" t="s">
        <v>0</v>
      </c>
      <c r="AS283" s="314"/>
    </row>
    <row r="284" spans="1:45" x14ac:dyDescent="0.2">
      <c r="A284" s="306" t="s">
        <v>2501</v>
      </c>
      <c r="B284" s="50" t="s">
        <v>312</v>
      </c>
      <c r="C284" s="50" t="s">
        <v>295</v>
      </c>
      <c r="D284" s="50" t="s">
        <v>438</v>
      </c>
      <c r="E284" s="50" t="s">
        <v>1627</v>
      </c>
      <c r="F284" s="50" t="s">
        <v>1628</v>
      </c>
      <c r="G284" s="50" t="s">
        <v>2457</v>
      </c>
      <c r="H284" s="50" t="s">
        <v>2494</v>
      </c>
      <c r="I284" s="50" t="s">
        <v>2500</v>
      </c>
      <c r="J284" s="50" t="s">
        <v>2498</v>
      </c>
      <c r="L284" s="307">
        <v>177.95655340148514</v>
      </c>
      <c r="M284" s="308">
        <v>50</v>
      </c>
      <c r="N284" s="307">
        <v>159.9321197248691</v>
      </c>
      <c r="O284" s="306" t="s">
        <v>3020</v>
      </c>
      <c r="T284" s="308">
        <v>34.052099412712998</v>
      </c>
      <c r="U284" s="309">
        <v>12</v>
      </c>
      <c r="V284" s="310">
        <v>45931</v>
      </c>
      <c r="X284" s="50" t="s">
        <v>306</v>
      </c>
      <c r="AD284" s="50" t="s">
        <v>304</v>
      </c>
      <c r="AE284" s="310">
        <v>45121</v>
      </c>
      <c r="AF284" s="306" t="s">
        <v>2995</v>
      </c>
      <c r="AG284" s="307">
        <v>1.5555018972378282E-2</v>
      </c>
      <c r="AH284" s="307">
        <v>1.492964714041606E-2</v>
      </c>
      <c r="AI284" s="307">
        <v>1.6840131745667983</v>
      </c>
      <c r="AJ284" s="306" t="s">
        <v>181</v>
      </c>
      <c r="AK284" s="307">
        <v>7.7218933756583992</v>
      </c>
      <c r="AL284" s="307">
        <v>0.10454450513602959</v>
      </c>
      <c r="AN284" s="312">
        <v>8</v>
      </c>
      <c r="AO284" s="313" t="s">
        <v>305</v>
      </c>
      <c r="AP284" s="313" t="s">
        <v>0</v>
      </c>
      <c r="AQ284" s="313" t="s">
        <v>306</v>
      </c>
      <c r="AR284" s="314" t="s">
        <v>0</v>
      </c>
      <c r="AS284" s="314"/>
    </row>
    <row r="285" spans="1:45" x14ac:dyDescent="0.2">
      <c r="A285" s="306" t="s">
        <v>2502</v>
      </c>
      <c r="B285" s="50" t="s">
        <v>312</v>
      </c>
      <c r="C285" s="50" t="s">
        <v>295</v>
      </c>
      <c r="D285" s="50" t="s">
        <v>438</v>
      </c>
      <c r="E285" s="50" t="s">
        <v>387</v>
      </c>
      <c r="F285" s="50" t="s">
        <v>388</v>
      </c>
      <c r="G285" s="50" t="s">
        <v>389</v>
      </c>
      <c r="H285" s="50" t="s">
        <v>632</v>
      </c>
      <c r="I285" s="50" t="s">
        <v>2503</v>
      </c>
      <c r="J285" s="50" t="s">
        <v>3021</v>
      </c>
      <c r="L285" s="307">
        <v>842.76697561369099</v>
      </c>
      <c r="M285" s="308">
        <v>180</v>
      </c>
      <c r="N285" s="307">
        <v>760</v>
      </c>
      <c r="O285" s="306" t="s">
        <v>3454</v>
      </c>
      <c r="Q285" s="50" t="s">
        <v>300</v>
      </c>
      <c r="R285" s="50" t="s">
        <v>441</v>
      </c>
      <c r="T285" s="308">
        <v>445.07990611292399</v>
      </c>
      <c r="U285" s="309">
        <v>10</v>
      </c>
      <c r="V285" s="310">
        <v>45200</v>
      </c>
      <c r="X285" s="50" t="s">
        <v>3022</v>
      </c>
      <c r="AB285" s="50" t="s">
        <v>2505</v>
      </c>
      <c r="AD285" s="50" t="s">
        <v>360</v>
      </c>
      <c r="AF285" s="306"/>
      <c r="AG285" s="307">
        <v>8.9099701887243102E-2</v>
      </c>
      <c r="AH285" s="307">
        <v>9.2700875167770078E-2</v>
      </c>
      <c r="AI285" s="307">
        <v>0.66687830520949232</v>
      </c>
      <c r="AJ285" s="306"/>
      <c r="AK285" s="307">
        <v>53.716824382992058</v>
      </c>
      <c r="AL285" s="307">
        <v>0.78377328732073459</v>
      </c>
      <c r="AN285" s="312">
        <v>8</v>
      </c>
      <c r="AO285" s="313" t="s">
        <v>305</v>
      </c>
      <c r="AP285" s="313" t="s">
        <v>0</v>
      </c>
      <c r="AQ285" s="313" t="s">
        <v>306</v>
      </c>
      <c r="AR285" s="314" t="s">
        <v>0</v>
      </c>
      <c r="AS285" s="314"/>
    </row>
    <row r="286" spans="1:45" x14ac:dyDescent="0.2">
      <c r="A286" s="306" t="s">
        <v>2506</v>
      </c>
      <c r="B286" s="50" t="s">
        <v>312</v>
      </c>
      <c r="C286" s="50" t="s">
        <v>295</v>
      </c>
      <c r="D286" s="50" t="s">
        <v>438</v>
      </c>
      <c r="E286" s="50" t="s">
        <v>387</v>
      </c>
      <c r="F286" s="50" t="s">
        <v>388</v>
      </c>
      <c r="G286" s="50" t="s">
        <v>389</v>
      </c>
      <c r="H286" s="50" t="s">
        <v>643</v>
      </c>
      <c r="I286" s="50" t="s">
        <v>2503</v>
      </c>
      <c r="J286" s="50" t="s">
        <v>3021</v>
      </c>
      <c r="L286" s="307">
        <v>842.76697561369099</v>
      </c>
      <c r="M286" s="308">
        <v>180</v>
      </c>
      <c r="N286" s="307">
        <v>760</v>
      </c>
      <c r="O286" s="306" t="s">
        <v>3455</v>
      </c>
      <c r="Q286" s="50" t="s">
        <v>643</v>
      </c>
      <c r="R286" s="50" t="s">
        <v>441</v>
      </c>
      <c r="T286" s="308">
        <v>111.269976528231</v>
      </c>
      <c r="U286" s="309">
        <v>10</v>
      </c>
      <c r="V286" s="310">
        <v>45200</v>
      </c>
      <c r="X286" s="50" t="s">
        <v>3022</v>
      </c>
      <c r="AB286" s="50" t="s">
        <v>2505</v>
      </c>
      <c r="AD286" s="50" t="s">
        <v>360</v>
      </c>
      <c r="AF286" s="306"/>
      <c r="AG286" s="307">
        <v>8.9099701887243102E-2</v>
      </c>
      <c r="AH286" s="307">
        <v>9.2700875167770078E-2</v>
      </c>
      <c r="AI286" s="307">
        <v>2.6675132208379693</v>
      </c>
      <c r="AJ286" s="306"/>
      <c r="AK286" s="307">
        <v>-0.88667419681538129</v>
      </c>
      <c r="AL286" s="307">
        <v>0.78377328732073459</v>
      </c>
      <c r="AN286" s="312">
        <v>8</v>
      </c>
      <c r="AO286" s="313" t="s">
        <v>305</v>
      </c>
      <c r="AP286" s="313" t="s">
        <v>0</v>
      </c>
      <c r="AQ286" s="313" t="s">
        <v>306</v>
      </c>
      <c r="AR286" s="314" t="s">
        <v>0</v>
      </c>
      <c r="AS286" s="314"/>
    </row>
    <row r="287" spans="1:45" x14ac:dyDescent="0.2">
      <c r="A287" s="306" t="s">
        <v>650</v>
      </c>
      <c r="B287" s="50" t="s">
        <v>312</v>
      </c>
      <c r="C287" s="50" t="s">
        <v>295</v>
      </c>
      <c r="D287" s="50" t="s">
        <v>438</v>
      </c>
      <c r="E287" s="50" t="s">
        <v>416</v>
      </c>
      <c r="F287" s="50" t="s">
        <v>422</v>
      </c>
      <c r="G287" s="50" t="s">
        <v>423</v>
      </c>
      <c r="H287" s="50" t="s">
        <v>424</v>
      </c>
      <c r="I287" s="50" t="s">
        <v>425</v>
      </c>
      <c r="J287" s="50" t="s">
        <v>432</v>
      </c>
      <c r="L287" s="307">
        <v>4052.4192589474869</v>
      </c>
      <c r="M287" s="308">
        <v>2000</v>
      </c>
      <c r="N287" s="307">
        <v>3655.6847115181695</v>
      </c>
      <c r="O287" s="306" t="s">
        <v>433</v>
      </c>
      <c r="Q287" s="50" t="s">
        <v>319</v>
      </c>
      <c r="R287" s="50" t="s">
        <v>443</v>
      </c>
      <c r="T287" s="308">
        <v>1400.4898594678336</v>
      </c>
      <c r="U287" s="309">
        <v>15</v>
      </c>
      <c r="V287" s="310">
        <v>45931</v>
      </c>
      <c r="X287" s="50" t="s">
        <v>306</v>
      </c>
      <c r="AD287" s="50" t="s">
        <v>360</v>
      </c>
      <c r="AF287" s="306"/>
      <c r="AG287" s="307">
        <v>0.51006281505460771</v>
      </c>
      <c r="AH287" s="307">
        <v>0.5622634150214344</v>
      </c>
      <c r="AI287" s="307">
        <v>1.4197635089238101</v>
      </c>
      <c r="AJ287" s="306" t="s">
        <v>181</v>
      </c>
      <c r="AK287" s="307">
        <v>13.563046486937392</v>
      </c>
      <c r="AL287" s="307">
        <v>3.7687499108211582</v>
      </c>
      <c r="AN287" s="312">
        <v>20</v>
      </c>
      <c r="AO287" s="313" t="s">
        <v>305</v>
      </c>
      <c r="AP287" s="313" t="s">
        <v>0</v>
      </c>
      <c r="AQ287" s="313" t="s">
        <v>306</v>
      </c>
      <c r="AR287" s="314" t="s">
        <v>0</v>
      </c>
      <c r="AS287" s="314"/>
    </row>
    <row r="288" spans="1:45" x14ac:dyDescent="0.2">
      <c r="A288" s="306" t="s">
        <v>651</v>
      </c>
      <c r="B288" s="50" t="s">
        <v>312</v>
      </c>
      <c r="C288" s="50" t="s">
        <v>295</v>
      </c>
      <c r="D288" s="50" t="s">
        <v>438</v>
      </c>
      <c r="E288" s="50" t="s">
        <v>416</v>
      </c>
      <c r="F288" s="50" t="s">
        <v>422</v>
      </c>
      <c r="G288" s="50" t="s">
        <v>423</v>
      </c>
      <c r="H288" s="50" t="s">
        <v>424</v>
      </c>
      <c r="I288" s="50" t="s">
        <v>425</v>
      </c>
      <c r="J288" s="50" t="s">
        <v>426</v>
      </c>
      <c r="L288" s="307">
        <v>1409.9751905578639</v>
      </c>
      <c r="M288" s="308">
        <v>400</v>
      </c>
      <c r="N288" s="307">
        <v>1271.9376792916121</v>
      </c>
      <c r="O288" s="306" t="s">
        <v>427</v>
      </c>
      <c r="Q288" s="50" t="s">
        <v>319</v>
      </c>
      <c r="R288" s="50" t="s">
        <v>443</v>
      </c>
      <c r="T288" s="308">
        <v>795.82382628292373</v>
      </c>
      <c r="U288" s="309">
        <v>15</v>
      </c>
      <c r="V288" s="310">
        <v>45931</v>
      </c>
      <c r="X288" s="50" t="s">
        <v>306</v>
      </c>
      <c r="AD288" s="50" t="s">
        <v>360</v>
      </c>
      <c r="AF288" s="306"/>
      <c r="AG288" s="307">
        <v>0.17746828965566824</v>
      </c>
      <c r="AH288" s="307">
        <v>0.19563066284125449</v>
      </c>
      <c r="AI288" s="307">
        <v>0.86931293379281016</v>
      </c>
      <c r="AJ288" s="306" t="s">
        <v>0</v>
      </c>
      <c r="AK288" s="307">
        <v>36.252819800810471</v>
      </c>
      <c r="AL288" s="307">
        <v>1.3112769272188121</v>
      </c>
      <c r="AN288" s="312">
        <v>20</v>
      </c>
      <c r="AO288" s="313" t="s">
        <v>305</v>
      </c>
      <c r="AP288" s="313" t="s">
        <v>0</v>
      </c>
      <c r="AQ288" s="313" t="s">
        <v>306</v>
      </c>
      <c r="AR288" s="314" t="s">
        <v>0</v>
      </c>
      <c r="AS288" s="314"/>
    </row>
    <row r="289" spans="1:46" x14ac:dyDescent="0.2">
      <c r="A289" s="306" t="s">
        <v>652</v>
      </c>
      <c r="B289" s="50" t="s">
        <v>312</v>
      </c>
      <c r="C289" s="50" t="s">
        <v>295</v>
      </c>
      <c r="D289" s="50" t="s">
        <v>438</v>
      </c>
      <c r="E289" s="50" t="s">
        <v>416</v>
      </c>
      <c r="F289" s="50" t="s">
        <v>422</v>
      </c>
      <c r="G289" s="50" t="s">
        <v>423</v>
      </c>
      <c r="H289" s="50" t="s">
        <v>653</v>
      </c>
      <c r="I289" s="50" t="s">
        <v>3456</v>
      </c>
      <c r="L289" s="307">
        <v>2783.8226935231778</v>
      </c>
      <c r="M289" s="308">
        <v>200</v>
      </c>
      <c r="N289" s="307">
        <v>2511.8128091666663</v>
      </c>
      <c r="O289" s="306" t="s">
        <v>3457</v>
      </c>
      <c r="Q289" s="50" t="s">
        <v>319</v>
      </c>
      <c r="R289" s="50" t="s">
        <v>488</v>
      </c>
      <c r="T289" s="308">
        <v>179.46</v>
      </c>
      <c r="U289" s="309">
        <v>10</v>
      </c>
      <c r="V289" s="310">
        <v>45931</v>
      </c>
      <c r="X289" s="50" t="s">
        <v>306</v>
      </c>
      <c r="AD289" s="50" t="s">
        <v>304</v>
      </c>
      <c r="AE289" s="310">
        <v>45246</v>
      </c>
      <c r="AF289" s="306" t="s">
        <v>3023</v>
      </c>
      <c r="AG289" s="307">
        <v>0.38203531802517871</v>
      </c>
      <c r="AH289" s="307">
        <v>0.39746549751707178</v>
      </c>
      <c r="AI289" s="307">
        <v>6.389845646177136</v>
      </c>
      <c r="AJ289" s="306" t="s">
        <v>181</v>
      </c>
      <c r="AK289" s="307">
        <v>-19.79</v>
      </c>
      <c r="AL289" s="307">
        <v>2.98</v>
      </c>
      <c r="AN289" s="312">
        <v>20</v>
      </c>
      <c r="AO289" s="313" t="s">
        <v>305</v>
      </c>
      <c r="AP289" s="313" t="s">
        <v>0</v>
      </c>
      <c r="AQ289" s="313" t="s">
        <v>306</v>
      </c>
      <c r="AR289" s="314" t="s">
        <v>0</v>
      </c>
      <c r="AS289" s="314"/>
    </row>
    <row r="290" spans="1:46" x14ac:dyDescent="0.2">
      <c r="A290" s="306" t="s">
        <v>2508</v>
      </c>
      <c r="B290" s="50" t="s">
        <v>312</v>
      </c>
      <c r="C290" s="50" t="s">
        <v>295</v>
      </c>
      <c r="D290" s="50" t="s">
        <v>438</v>
      </c>
      <c r="E290" s="50" t="s">
        <v>416</v>
      </c>
      <c r="F290" s="50" t="s">
        <v>422</v>
      </c>
      <c r="G290" s="50" t="s">
        <v>2509</v>
      </c>
      <c r="H290" s="50" t="s">
        <v>632</v>
      </c>
      <c r="L290" s="307"/>
      <c r="M290" s="308">
        <v>0.33</v>
      </c>
      <c r="N290" s="307"/>
      <c r="O290" s="306" t="s">
        <v>3024</v>
      </c>
      <c r="T290" s="308">
        <v>5.87</v>
      </c>
      <c r="U290" s="309">
        <v>10</v>
      </c>
      <c r="V290" s="310">
        <v>45200</v>
      </c>
      <c r="X290" s="50" t="s">
        <v>2897</v>
      </c>
      <c r="AD290" s="50" t="s">
        <v>360</v>
      </c>
      <c r="AF290" s="306"/>
      <c r="AG290" s="307"/>
      <c r="AH290" s="307"/>
      <c r="AI290" s="307"/>
      <c r="AJ290" s="306"/>
      <c r="AK290" s="307"/>
      <c r="AL290" s="307"/>
      <c r="AN290" s="312">
        <v>24</v>
      </c>
      <c r="AO290" s="313" t="s">
        <v>393</v>
      </c>
      <c r="AP290" s="313" t="s">
        <v>0</v>
      </c>
      <c r="AQ290" s="313" t="s">
        <v>386</v>
      </c>
      <c r="AR290" s="314" t="s">
        <v>181</v>
      </c>
      <c r="AS290" s="314">
        <v>1.1111</v>
      </c>
      <c r="AT290" s="50" t="s">
        <v>2711</v>
      </c>
    </row>
    <row r="291" spans="1:46" x14ac:dyDescent="0.2">
      <c r="A291" s="306" t="s">
        <v>2510</v>
      </c>
      <c r="B291" s="50" t="s">
        <v>312</v>
      </c>
      <c r="C291" s="50" t="s">
        <v>295</v>
      </c>
      <c r="D291" s="50" t="s">
        <v>438</v>
      </c>
      <c r="E291" s="50" t="s">
        <v>416</v>
      </c>
      <c r="F291" s="50" t="s">
        <v>422</v>
      </c>
      <c r="G291" s="50" t="s">
        <v>2509</v>
      </c>
      <c r="H291" s="50" t="s">
        <v>643</v>
      </c>
      <c r="L291" s="307"/>
      <c r="M291" s="308">
        <v>0.33</v>
      </c>
      <c r="N291" s="307"/>
      <c r="O291" s="306" t="s">
        <v>3025</v>
      </c>
      <c r="T291" s="308">
        <v>5.87</v>
      </c>
      <c r="U291" s="309">
        <v>10</v>
      </c>
      <c r="V291" s="310">
        <v>45200</v>
      </c>
      <c r="X291" s="50" t="s">
        <v>2897</v>
      </c>
      <c r="AD291" s="50" t="s">
        <v>360</v>
      </c>
      <c r="AF291" s="306"/>
      <c r="AG291" s="307"/>
      <c r="AH291" s="307"/>
      <c r="AI291" s="307"/>
      <c r="AJ291" s="306"/>
      <c r="AK291" s="307"/>
      <c r="AL291" s="307"/>
      <c r="AN291" s="312">
        <v>24</v>
      </c>
      <c r="AO291" s="313" t="s">
        <v>393</v>
      </c>
      <c r="AP291" s="313" t="s">
        <v>0</v>
      </c>
      <c r="AQ291" s="313" t="s">
        <v>386</v>
      </c>
      <c r="AR291" s="314" t="s">
        <v>181</v>
      </c>
      <c r="AS291" s="314">
        <v>1.1111</v>
      </c>
      <c r="AT291" s="50" t="s">
        <v>2711</v>
      </c>
    </row>
    <row r="292" spans="1:46" x14ac:dyDescent="0.2">
      <c r="A292" s="306" t="s">
        <v>654</v>
      </c>
      <c r="B292" s="50" t="s">
        <v>312</v>
      </c>
      <c r="C292" s="50" t="s">
        <v>295</v>
      </c>
      <c r="D292" s="50" t="s">
        <v>438</v>
      </c>
      <c r="E292" s="50" t="s">
        <v>655</v>
      </c>
      <c r="F292" s="50" t="s">
        <v>656</v>
      </c>
      <c r="G292" s="50" t="s">
        <v>657</v>
      </c>
      <c r="H292" s="50" t="s">
        <v>658</v>
      </c>
      <c r="I292" s="50" t="s">
        <v>659</v>
      </c>
      <c r="L292" s="307">
        <v>345.849224200224</v>
      </c>
      <c r="M292" s="308">
        <v>40</v>
      </c>
      <c r="N292" s="307">
        <v>311.81</v>
      </c>
      <c r="O292" s="306" t="s">
        <v>660</v>
      </c>
      <c r="Q292" s="50" t="s">
        <v>319</v>
      </c>
      <c r="R292" s="50" t="s">
        <v>443</v>
      </c>
      <c r="T292" s="308">
        <v>94.44</v>
      </c>
      <c r="U292" s="309">
        <v>8</v>
      </c>
      <c r="V292" s="310">
        <v>45200</v>
      </c>
      <c r="X292" s="50" t="s">
        <v>3026</v>
      </c>
      <c r="AD292" s="50" t="s">
        <v>304</v>
      </c>
      <c r="AE292" s="310">
        <v>45125</v>
      </c>
      <c r="AF292" s="306" t="s">
        <v>3027</v>
      </c>
      <c r="AG292" s="307">
        <v>4.5872011343284454E-2</v>
      </c>
      <c r="AH292" s="307">
        <v>4.7758433578556081E-2</v>
      </c>
      <c r="AI292" s="307">
        <v>1.1395108665765359</v>
      </c>
      <c r="AJ292" s="306" t="s">
        <v>181</v>
      </c>
      <c r="AK292" s="307">
        <v>21.562465676217752</v>
      </c>
      <c r="AL292" s="307">
        <v>0.40204972313276094</v>
      </c>
      <c r="AN292" s="312">
        <v>20</v>
      </c>
      <c r="AO292" s="313" t="s">
        <v>305</v>
      </c>
      <c r="AP292" s="313" t="s">
        <v>0</v>
      </c>
      <c r="AQ292" s="313" t="s">
        <v>386</v>
      </c>
      <c r="AR292" s="314" t="s">
        <v>0</v>
      </c>
      <c r="AS292" s="314"/>
    </row>
    <row r="293" spans="1:46" x14ac:dyDescent="0.2">
      <c r="A293" s="306" t="s">
        <v>661</v>
      </c>
      <c r="B293" s="50" t="s">
        <v>312</v>
      </c>
      <c r="C293" s="50" t="s">
        <v>295</v>
      </c>
      <c r="D293" s="50" t="s">
        <v>438</v>
      </c>
      <c r="E293" s="50" t="s">
        <v>655</v>
      </c>
      <c r="F293" s="50" t="s">
        <v>656</v>
      </c>
      <c r="G293" s="50" t="s">
        <v>657</v>
      </c>
      <c r="H293" s="50" t="s">
        <v>658</v>
      </c>
      <c r="I293" s="50" t="s">
        <v>662</v>
      </c>
      <c r="L293" s="307">
        <v>256.08437472610791</v>
      </c>
      <c r="M293" s="308">
        <v>40</v>
      </c>
      <c r="N293" s="307">
        <v>230.88</v>
      </c>
      <c r="O293" s="306" t="s">
        <v>663</v>
      </c>
      <c r="Q293" s="50" t="s">
        <v>319</v>
      </c>
      <c r="R293" s="50" t="s">
        <v>443</v>
      </c>
      <c r="T293" s="308">
        <v>53.13</v>
      </c>
      <c r="U293" s="309">
        <v>8</v>
      </c>
      <c r="V293" s="310">
        <v>45200</v>
      </c>
      <c r="X293" s="50" t="s">
        <v>3026</v>
      </c>
      <c r="AD293" s="50" t="s">
        <v>304</v>
      </c>
      <c r="AE293" s="310">
        <v>45125</v>
      </c>
      <c r="AF293" s="306" t="s">
        <v>3027</v>
      </c>
      <c r="AG293" s="307">
        <v>3.3965972800543649E-2</v>
      </c>
      <c r="AH293" s="307">
        <v>3.5362775871899642E-2</v>
      </c>
      <c r="AI293" s="307">
        <v>1.4997915694528388</v>
      </c>
      <c r="AJ293" s="306" t="s">
        <v>181</v>
      </c>
      <c r="AK293" s="307">
        <v>10.825176429042807</v>
      </c>
      <c r="AL293" s="307">
        <v>0.29769808561910066</v>
      </c>
      <c r="AN293" s="312">
        <v>20</v>
      </c>
      <c r="AO293" s="313" t="s">
        <v>305</v>
      </c>
      <c r="AP293" s="313" t="s">
        <v>0</v>
      </c>
      <c r="AQ293" s="313" t="s">
        <v>386</v>
      </c>
      <c r="AR293" s="314" t="s">
        <v>0</v>
      </c>
      <c r="AS293" s="314"/>
    </row>
    <row r="294" spans="1:46" x14ac:dyDescent="0.2">
      <c r="A294" s="306" t="s">
        <v>2511</v>
      </c>
      <c r="B294" s="50" t="s">
        <v>312</v>
      </c>
      <c r="C294" s="50" t="s">
        <v>295</v>
      </c>
      <c r="D294" s="50" t="s">
        <v>438</v>
      </c>
      <c r="E294" s="50" t="s">
        <v>655</v>
      </c>
      <c r="F294" s="50" t="s">
        <v>656</v>
      </c>
      <c r="G294" s="50" t="s">
        <v>2512</v>
      </c>
      <c r="L294" s="307"/>
      <c r="M294" s="308">
        <v>20</v>
      </c>
      <c r="N294" s="307"/>
      <c r="O294" s="306" t="s">
        <v>2512</v>
      </c>
      <c r="T294" s="308">
        <v>71.52</v>
      </c>
      <c r="U294" s="309">
        <v>10</v>
      </c>
      <c r="V294" s="310">
        <v>45200</v>
      </c>
      <c r="X294" s="50" t="s">
        <v>3028</v>
      </c>
      <c r="AD294" s="50" t="s">
        <v>360</v>
      </c>
      <c r="AF294" s="306"/>
      <c r="AG294" s="307"/>
      <c r="AH294" s="307"/>
      <c r="AI294" s="307"/>
      <c r="AJ294" s="306"/>
      <c r="AK294" s="307"/>
      <c r="AL294" s="307"/>
      <c r="AN294" s="312">
        <v>24</v>
      </c>
      <c r="AO294" s="313" t="s">
        <v>393</v>
      </c>
      <c r="AP294" s="313" t="s">
        <v>0</v>
      </c>
      <c r="AQ294" s="313" t="s">
        <v>386</v>
      </c>
      <c r="AR294" s="314" t="s">
        <v>181</v>
      </c>
      <c r="AS294" s="314">
        <v>1.1085</v>
      </c>
      <c r="AT294" s="50" t="s">
        <v>2712</v>
      </c>
    </row>
    <row r="295" spans="1:46" x14ac:dyDescent="0.2">
      <c r="A295" s="306" t="s">
        <v>2513</v>
      </c>
      <c r="B295" s="50" t="s">
        <v>312</v>
      </c>
      <c r="C295" s="50" t="s">
        <v>295</v>
      </c>
      <c r="D295" s="50" t="s">
        <v>438</v>
      </c>
      <c r="E295" s="50" t="s">
        <v>655</v>
      </c>
      <c r="F295" s="50" t="s">
        <v>656</v>
      </c>
      <c r="G295" s="50" t="s">
        <v>2514</v>
      </c>
      <c r="L295" s="307"/>
      <c r="M295" s="308">
        <v>10</v>
      </c>
      <c r="N295" s="307"/>
      <c r="O295" s="306" t="s">
        <v>2514</v>
      </c>
      <c r="T295" s="308">
        <v>35.76</v>
      </c>
      <c r="U295" s="309">
        <v>10</v>
      </c>
      <c r="V295" s="310">
        <v>45200</v>
      </c>
      <c r="X295" s="50" t="s">
        <v>3028</v>
      </c>
      <c r="AD295" s="50" t="s">
        <v>360</v>
      </c>
      <c r="AF295" s="306"/>
      <c r="AG295" s="307"/>
      <c r="AH295" s="307"/>
      <c r="AI295" s="307"/>
      <c r="AJ295" s="306"/>
      <c r="AK295" s="307"/>
      <c r="AL295" s="307"/>
      <c r="AN295" s="312">
        <v>24</v>
      </c>
      <c r="AO295" s="313" t="s">
        <v>393</v>
      </c>
      <c r="AP295" s="313" t="s">
        <v>0</v>
      </c>
      <c r="AQ295" s="313" t="s">
        <v>386</v>
      </c>
      <c r="AR295" s="314" t="s">
        <v>181</v>
      </c>
      <c r="AS295" s="314">
        <v>1.1085</v>
      </c>
      <c r="AT295" s="50" t="s">
        <v>2712</v>
      </c>
    </row>
    <row r="296" spans="1:46" x14ac:dyDescent="0.2">
      <c r="A296" s="306" t="s">
        <v>3029</v>
      </c>
      <c r="B296" s="50" t="s">
        <v>312</v>
      </c>
      <c r="C296" s="50" t="s">
        <v>295</v>
      </c>
      <c r="D296" s="50" t="s">
        <v>438</v>
      </c>
      <c r="E296" s="50" t="s">
        <v>655</v>
      </c>
      <c r="F296" s="50" t="s">
        <v>656</v>
      </c>
      <c r="G296" s="50" t="s">
        <v>3030</v>
      </c>
      <c r="H296" s="50" t="s">
        <v>2521</v>
      </c>
      <c r="I296" s="50" t="s">
        <v>3031</v>
      </c>
      <c r="L296" s="307">
        <v>336.89979055003266</v>
      </c>
      <c r="M296" s="308">
        <v>120</v>
      </c>
      <c r="N296" s="307">
        <v>304.00242349706042</v>
      </c>
      <c r="O296" s="306" t="s">
        <v>3032</v>
      </c>
      <c r="Q296" s="50" t="s">
        <v>319</v>
      </c>
      <c r="R296" s="50" t="s">
        <v>443</v>
      </c>
      <c r="T296" s="308">
        <v>156</v>
      </c>
      <c r="U296" s="309">
        <v>15</v>
      </c>
      <c r="V296" s="310">
        <v>45931</v>
      </c>
      <c r="X296" s="50" t="s">
        <v>3033</v>
      </c>
      <c r="AD296" s="50" t="s">
        <v>304</v>
      </c>
      <c r="AE296" s="310">
        <v>45525</v>
      </c>
      <c r="AF296" s="306" t="s">
        <v>3034</v>
      </c>
      <c r="AG296" s="307">
        <v>3.5572959848491209E-2</v>
      </c>
      <c r="AH296" s="307">
        <v>3.6539726224360747E-2</v>
      </c>
      <c r="AI296" s="307">
        <v>1.021130402610996</v>
      </c>
      <c r="AJ296" s="306" t="s">
        <v>181</v>
      </c>
      <c r="AK296" s="307">
        <v>28.431426529629213</v>
      </c>
      <c r="AL296" s="307">
        <v>0.20887787014102013</v>
      </c>
      <c r="AN296" s="312">
        <v>20</v>
      </c>
      <c r="AO296" s="313" t="s">
        <v>305</v>
      </c>
      <c r="AP296" s="313" t="s">
        <v>0</v>
      </c>
      <c r="AQ296" s="313" t="s">
        <v>386</v>
      </c>
      <c r="AR296" s="314" t="s">
        <v>0</v>
      </c>
      <c r="AS296" s="314"/>
    </row>
    <row r="297" spans="1:46" x14ac:dyDescent="0.2">
      <c r="A297" s="306" t="s">
        <v>3035</v>
      </c>
      <c r="B297" s="50" t="s">
        <v>312</v>
      </c>
      <c r="C297" s="50" t="s">
        <v>295</v>
      </c>
      <c r="D297" s="50" t="s">
        <v>438</v>
      </c>
      <c r="E297" s="50" t="s">
        <v>655</v>
      </c>
      <c r="F297" s="50" t="s">
        <v>656</v>
      </c>
      <c r="G297" s="50" t="s">
        <v>3030</v>
      </c>
      <c r="H297" s="50" t="s">
        <v>2521</v>
      </c>
      <c r="I297" s="50" t="s">
        <v>3036</v>
      </c>
      <c r="L297" s="307">
        <v>132.09542725989888</v>
      </c>
      <c r="M297" s="308">
        <v>60</v>
      </c>
      <c r="N297" s="307">
        <v>119.19666068752035</v>
      </c>
      <c r="O297" s="306" t="s">
        <v>3037</v>
      </c>
      <c r="Q297" s="50" t="s">
        <v>319</v>
      </c>
      <c r="R297" s="50" t="s">
        <v>443</v>
      </c>
      <c r="T297" s="308">
        <v>156</v>
      </c>
      <c r="U297" s="309">
        <v>15</v>
      </c>
      <c r="V297" s="310">
        <v>45931</v>
      </c>
      <c r="X297" s="50" t="s">
        <v>3033</v>
      </c>
      <c r="AD297" s="50" t="s">
        <v>304</v>
      </c>
      <c r="AE297" s="310">
        <v>45525</v>
      </c>
      <c r="AF297" s="306" t="s">
        <v>3034</v>
      </c>
      <c r="AG297" s="307">
        <v>1.3947842836037103E-2</v>
      </c>
      <c r="AH297" s="307">
        <v>1.4326903378854583E-2</v>
      </c>
      <c r="AI297" s="307">
        <v>0.40037619673420438</v>
      </c>
      <c r="AJ297" s="306" t="s">
        <v>0</v>
      </c>
      <c r="AK297" s="307">
        <v>102.86993264228938</v>
      </c>
      <c r="AL297" s="307">
        <v>8.1899164901137259E-2</v>
      </c>
      <c r="AN297" s="312">
        <v>20</v>
      </c>
      <c r="AO297" s="313" t="s">
        <v>305</v>
      </c>
      <c r="AP297" s="313" t="s">
        <v>0</v>
      </c>
      <c r="AQ297" s="313" t="s">
        <v>386</v>
      </c>
      <c r="AR297" s="314" t="s">
        <v>0</v>
      </c>
      <c r="AS297" s="314"/>
    </row>
    <row r="298" spans="1:46" x14ac:dyDescent="0.2">
      <c r="A298" s="306" t="s">
        <v>3038</v>
      </c>
      <c r="B298" s="50" t="s">
        <v>312</v>
      </c>
      <c r="C298" s="50" t="s">
        <v>295</v>
      </c>
      <c r="D298" s="50" t="s">
        <v>438</v>
      </c>
      <c r="E298" s="50" t="s">
        <v>655</v>
      </c>
      <c r="F298" s="50" t="s">
        <v>656</v>
      </c>
      <c r="G298" s="50" t="s">
        <v>3030</v>
      </c>
      <c r="H298" s="50" t="s">
        <v>2521</v>
      </c>
      <c r="I298" s="50" t="s">
        <v>3039</v>
      </c>
      <c r="L298" s="307">
        <v>224.59986036668849</v>
      </c>
      <c r="M298" s="308">
        <v>120</v>
      </c>
      <c r="N298" s="307">
        <v>202.66828233137363</v>
      </c>
      <c r="O298" s="306" t="s">
        <v>3040</v>
      </c>
      <c r="Q298" s="50" t="s">
        <v>319</v>
      </c>
      <c r="R298" s="50" t="s">
        <v>443</v>
      </c>
      <c r="T298" s="308">
        <v>156</v>
      </c>
      <c r="U298" s="309">
        <v>15</v>
      </c>
      <c r="V298" s="310">
        <v>45931</v>
      </c>
      <c r="X298" s="50" t="s">
        <v>3033</v>
      </c>
      <c r="AD298" s="50" t="s">
        <v>304</v>
      </c>
      <c r="AE298" s="310">
        <v>45525</v>
      </c>
      <c r="AF298" s="306" t="s">
        <v>3034</v>
      </c>
      <c r="AG298" s="307">
        <v>2.3715306565660805E-2</v>
      </c>
      <c r="AH298" s="307">
        <v>2.4359817482907165E-2</v>
      </c>
      <c r="AI298" s="307">
        <v>0.68075360174066413</v>
      </c>
      <c r="AJ298" s="306" t="s">
        <v>0</v>
      </c>
      <c r="AK298" s="307">
        <v>52.437229217559874</v>
      </c>
      <c r="AL298" s="307">
        <v>0.13925191342734675</v>
      </c>
      <c r="AN298" s="312">
        <v>20</v>
      </c>
      <c r="AO298" s="313" t="s">
        <v>305</v>
      </c>
      <c r="AP298" s="313" t="s">
        <v>0</v>
      </c>
      <c r="AQ298" s="313" t="s">
        <v>386</v>
      </c>
      <c r="AR298" s="314" t="s">
        <v>0</v>
      </c>
      <c r="AS298" s="314"/>
    </row>
    <row r="299" spans="1:46" x14ac:dyDescent="0.2">
      <c r="A299" s="306" t="s">
        <v>3041</v>
      </c>
      <c r="B299" s="50" t="s">
        <v>312</v>
      </c>
      <c r="C299" s="50" t="s">
        <v>295</v>
      </c>
      <c r="D299" s="50" t="s">
        <v>438</v>
      </c>
      <c r="E299" s="50" t="s">
        <v>655</v>
      </c>
      <c r="F299" s="50" t="s">
        <v>656</v>
      </c>
      <c r="G299" s="50" t="s">
        <v>3030</v>
      </c>
      <c r="H299" s="50" t="s">
        <v>2518</v>
      </c>
      <c r="I299" s="50" t="s">
        <v>3031</v>
      </c>
      <c r="L299" s="307">
        <v>422.60566201284502</v>
      </c>
      <c r="M299" s="308">
        <v>120</v>
      </c>
      <c r="N299" s="307">
        <v>381.33934493023992</v>
      </c>
      <c r="O299" s="306" t="s">
        <v>3042</v>
      </c>
      <c r="Q299" s="50" t="s">
        <v>319</v>
      </c>
      <c r="R299" s="50" t="s">
        <v>443</v>
      </c>
      <c r="T299" s="308">
        <v>156</v>
      </c>
      <c r="U299" s="309">
        <v>15</v>
      </c>
      <c r="V299" s="310">
        <v>45931</v>
      </c>
      <c r="X299" s="50" t="s">
        <v>3033</v>
      </c>
      <c r="AD299" s="50" t="s">
        <v>304</v>
      </c>
      <c r="AE299" s="310">
        <v>45525</v>
      </c>
      <c r="AF299" s="306" t="s">
        <v>3034</v>
      </c>
      <c r="AG299" s="307">
        <v>4.4622569286802194E-2</v>
      </c>
      <c r="AH299" s="307">
        <v>4.5835276910095986E-2</v>
      </c>
      <c r="AI299" s="307">
        <v>1.2809016268378361</v>
      </c>
      <c r="AJ299" s="306" t="s">
        <v>181</v>
      </c>
      <c r="AK299" s="307">
        <v>18.694508998832458</v>
      </c>
      <c r="AL299" s="307">
        <v>0.26201551044796373</v>
      </c>
      <c r="AN299" s="312">
        <v>20</v>
      </c>
      <c r="AO299" s="313" t="s">
        <v>305</v>
      </c>
      <c r="AP299" s="313" t="s">
        <v>0</v>
      </c>
      <c r="AQ299" s="313" t="s">
        <v>386</v>
      </c>
      <c r="AR299" s="314" t="s">
        <v>0</v>
      </c>
      <c r="AS299" s="314"/>
    </row>
    <row r="300" spans="1:46" x14ac:dyDescent="0.2">
      <c r="A300" s="306" t="s">
        <v>3043</v>
      </c>
      <c r="B300" s="50" t="s">
        <v>312</v>
      </c>
      <c r="C300" s="50" t="s">
        <v>295</v>
      </c>
      <c r="D300" s="50" t="s">
        <v>438</v>
      </c>
      <c r="E300" s="50" t="s">
        <v>655</v>
      </c>
      <c r="F300" s="50" t="s">
        <v>656</v>
      </c>
      <c r="G300" s="50" t="s">
        <v>3030</v>
      </c>
      <c r="H300" s="50" t="s">
        <v>2518</v>
      </c>
      <c r="I300" s="50" t="s">
        <v>3036</v>
      </c>
      <c r="L300" s="307">
        <v>165.69994120476838</v>
      </c>
      <c r="M300" s="308">
        <v>60</v>
      </c>
      <c r="N300" s="307">
        <v>149.51978336741985</v>
      </c>
      <c r="O300" s="306" t="s">
        <v>3044</v>
      </c>
      <c r="Q300" s="50" t="s">
        <v>319</v>
      </c>
      <c r="R300" s="50" t="s">
        <v>443</v>
      </c>
      <c r="T300" s="308">
        <v>156</v>
      </c>
      <c r="U300" s="309">
        <v>15</v>
      </c>
      <c r="V300" s="310">
        <v>45931</v>
      </c>
      <c r="X300" s="50" t="s">
        <v>3033</v>
      </c>
      <c r="AD300" s="50" t="s">
        <v>304</v>
      </c>
      <c r="AE300" s="310">
        <v>45525</v>
      </c>
      <c r="AF300" s="306" t="s">
        <v>3034</v>
      </c>
      <c r="AG300" s="307">
        <v>1.749611463323009E-2</v>
      </c>
      <c r="AH300" s="307">
        <v>1.7971606563274907E-2</v>
      </c>
      <c r="AI300" s="307">
        <v>0.50223019550947334</v>
      </c>
      <c r="AJ300" s="306" t="s">
        <v>0</v>
      </c>
      <c r="AK300" s="307">
        <v>78.036631862889777</v>
      </c>
      <c r="AL300" s="307">
        <v>0.10273396354695628</v>
      </c>
      <c r="AN300" s="312">
        <v>20</v>
      </c>
      <c r="AO300" s="313" t="s">
        <v>305</v>
      </c>
      <c r="AP300" s="313" t="s">
        <v>0</v>
      </c>
      <c r="AQ300" s="313" t="s">
        <v>386</v>
      </c>
      <c r="AR300" s="314" t="s">
        <v>0</v>
      </c>
      <c r="AS300" s="314"/>
    </row>
    <row r="301" spans="1:46" x14ac:dyDescent="0.2">
      <c r="A301" s="306" t="s">
        <v>3045</v>
      </c>
      <c r="B301" s="50" t="s">
        <v>312</v>
      </c>
      <c r="C301" s="50" t="s">
        <v>295</v>
      </c>
      <c r="D301" s="50" t="s">
        <v>438</v>
      </c>
      <c r="E301" s="50" t="s">
        <v>655</v>
      </c>
      <c r="F301" s="50" t="s">
        <v>656</v>
      </c>
      <c r="G301" s="50" t="s">
        <v>3030</v>
      </c>
      <c r="H301" s="50" t="s">
        <v>2518</v>
      </c>
      <c r="I301" s="50" t="s">
        <v>3039</v>
      </c>
      <c r="L301" s="307">
        <v>281.73710800856338</v>
      </c>
      <c r="M301" s="308">
        <v>120</v>
      </c>
      <c r="N301" s="307">
        <v>254.22622995349332</v>
      </c>
      <c r="O301" s="306" t="s">
        <v>3046</v>
      </c>
      <c r="Q301" s="50" t="s">
        <v>319</v>
      </c>
      <c r="R301" s="50" t="s">
        <v>443</v>
      </c>
      <c r="T301" s="308">
        <v>156</v>
      </c>
      <c r="U301" s="309">
        <v>15</v>
      </c>
      <c r="V301" s="310">
        <v>45931</v>
      </c>
      <c r="X301" s="50" t="s">
        <v>3033</v>
      </c>
      <c r="AD301" s="50" t="s">
        <v>304</v>
      </c>
      <c r="AE301" s="310">
        <v>45525</v>
      </c>
      <c r="AF301" s="306" t="s">
        <v>3034</v>
      </c>
      <c r="AG301" s="307">
        <v>2.9748379524534803E-2</v>
      </c>
      <c r="AH301" s="307">
        <v>3.0556851273397329E-2</v>
      </c>
      <c r="AI301" s="307">
        <v>0.85393441789189062</v>
      </c>
      <c r="AJ301" s="306" t="s">
        <v>0</v>
      </c>
      <c r="AK301" s="307">
        <v>37.831852921364721</v>
      </c>
      <c r="AL301" s="307">
        <v>0.17467700696530916</v>
      </c>
      <c r="AN301" s="312">
        <v>20</v>
      </c>
      <c r="AO301" s="313" t="s">
        <v>305</v>
      </c>
      <c r="AP301" s="313" t="s">
        <v>0</v>
      </c>
      <c r="AQ301" s="313" t="s">
        <v>386</v>
      </c>
      <c r="AR301" s="314" t="s">
        <v>0</v>
      </c>
      <c r="AS301" s="314"/>
    </row>
    <row r="302" spans="1:46" x14ac:dyDescent="0.2">
      <c r="A302" s="306" t="s">
        <v>664</v>
      </c>
      <c r="B302" s="50" t="s">
        <v>312</v>
      </c>
      <c r="C302" s="50" t="s">
        <v>295</v>
      </c>
      <c r="D302" s="50" t="s">
        <v>438</v>
      </c>
      <c r="E302" s="50" t="s">
        <v>655</v>
      </c>
      <c r="F302" s="50" t="s">
        <v>665</v>
      </c>
      <c r="G302" s="50" t="s">
        <v>396</v>
      </c>
      <c r="H302" s="50" t="s">
        <v>666</v>
      </c>
      <c r="I302" s="50" t="s">
        <v>667</v>
      </c>
      <c r="J302" s="50" t="s">
        <v>668</v>
      </c>
      <c r="L302" s="307">
        <v>661.43069536430983</v>
      </c>
      <c r="M302" s="308">
        <v>55</v>
      </c>
      <c r="N302" s="307">
        <v>596.84</v>
      </c>
      <c r="O302" s="306" t="s">
        <v>2515</v>
      </c>
      <c r="Q302" s="50" t="s">
        <v>300</v>
      </c>
      <c r="R302" s="50" t="s">
        <v>443</v>
      </c>
      <c r="T302" s="308">
        <v>143.99</v>
      </c>
      <c r="U302" s="309">
        <v>15</v>
      </c>
      <c r="V302" s="310">
        <v>45200</v>
      </c>
      <c r="X302" s="50" t="s">
        <v>3047</v>
      </c>
      <c r="AD302" s="50" t="s">
        <v>304</v>
      </c>
      <c r="AE302" s="310">
        <v>45125</v>
      </c>
      <c r="AF302" s="306" t="s">
        <v>3048</v>
      </c>
      <c r="AG302" s="307">
        <v>7.1737938707359311E-2</v>
      </c>
      <c r="AH302" s="307">
        <v>7.4616702543140886E-2</v>
      </c>
      <c r="AI302" s="307">
        <v>2.5586767039563667</v>
      </c>
      <c r="AJ302" s="306" t="s">
        <v>181</v>
      </c>
      <c r="AK302" s="307">
        <v>-0.3702339280042492</v>
      </c>
      <c r="AL302" s="307">
        <v>0.4100870311258718</v>
      </c>
      <c r="AN302" s="312">
        <v>20</v>
      </c>
      <c r="AO302" s="313" t="s">
        <v>305</v>
      </c>
      <c r="AP302" s="313" t="s">
        <v>0</v>
      </c>
      <c r="AQ302" s="313" t="s">
        <v>306</v>
      </c>
      <c r="AR302" s="314" t="s">
        <v>0</v>
      </c>
      <c r="AS302" s="314"/>
    </row>
    <row r="303" spans="1:46" x14ac:dyDescent="0.2">
      <c r="A303" s="306" t="s">
        <v>669</v>
      </c>
      <c r="B303" s="50" t="s">
        <v>312</v>
      </c>
      <c r="C303" s="50" t="s">
        <v>295</v>
      </c>
      <c r="D303" s="50" t="s">
        <v>438</v>
      </c>
      <c r="E303" s="50" t="s">
        <v>655</v>
      </c>
      <c r="F303" s="50" t="s">
        <v>665</v>
      </c>
      <c r="G303" s="50" t="s">
        <v>670</v>
      </c>
      <c r="H303" s="50" t="s">
        <v>659</v>
      </c>
      <c r="I303" s="50" t="s">
        <v>671</v>
      </c>
      <c r="L303" s="307">
        <v>376.79</v>
      </c>
      <c r="M303" s="308">
        <v>9</v>
      </c>
      <c r="N303" s="307">
        <v>340</v>
      </c>
      <c r="O303" s="306" t="s">
        <v>3049</v>
      </c>
      <c r="Q303" s="50" t="s">
        <v>300</v>
      </c>
      <c r="R303" s="50" t="s">
        <v>671</v>
      </c>
      <c r="T303" s="308">
        <v>10.8</v>
      </c>
      <c r="U303" s="309">
        <v>2</v>
      </c>
      <c r="V303" s="310">
        <v>45200</v>
      </c>
      <c r="X303" s="50" t="s">
        <v>3050</v>
      </c>
      <c r="AD303" s="50" t="s">
        <v>304</v>
      </c>
      <c r="AE303" s="310">
        <v>45121</v>
      </c>
      <c r="AF303" s="306" t="s">
        <v>3051</v>
      </c>
      <c r="AG303" s="307">
        <v>4.4253000000000001E-2</v>
      </c>
      <c r="AH303" s="307">
        <v>0.04</v>
      </c>
      <c r="AI303" s="307">
        <v>5.82</v>
      </c>
      <c r="AJ303" s="306" t="s">
        <v>181</v>
      </c>
      <c r="AK303" s="307">
        <v>-11.08</v>
      </c>
      <c r="AL303" s="307">
        <v>1.75</v>
      </c>
      <c r="AN303" s="312">
        <v>20</v>
      </c>
      <c r="AO303" s="313" t="s">
        <v>305</v>
      </c>
      <c r="AP303" s="313" t="s">
        <v>0</v>
      </c>
      <c r="AQ303" s="313" t="s">
        <v>386</v>
      </c>
      <c r="AR303" s="314" t="s">
        <v>0</v>
      </c>
      <c r="AS303" s="314"/>
    </row>
    <row r="304" spans="1:46" x14ac:dyDescent="0.2">
      <c r="A304" s="306" t="s">
        <v>672</v>
      </c>
      <c r="B304" s="50" t="s">
        <v>312</v>
      </c>
      <c r="C304" s="50" t="s">
        <v>295</v>
      </c>
      <c r="D304" s="50" t="s">
        <v>438</v>
      </c>
      <c r="E304" s="50" t="s">
        <v>655</v>
      </c>
      <c r="F304" s="50" t="s">
        <v>665</v>
      </c>
      <c r="G304" s="50" t="s">
        <v>670</v>
      </c>
      <c r="H304" s="50" t="s">
        <v>662</v>
      </c>
      <c r="I304" s="50" t="s">
        <v>671</v>
      </c>
      <c r="L304" s="307">
        <v>88.66</v>
      </c>
      <c r="M304" s="308">
        <v>9</v>
      </c>
      <c r="N304" s="307">
        <v>80</v>
      </c>
      <c r="O304" s="306" t="s">
        <v>3052</v>
      </c>
      <c r="Q304" s="50" t="s">
        <v>300</v>
      </c>
      <c r="R304" s="50" t="s">
        <v>671</v>
      </c>
      <c r="T304" s="308">
        <v>10.8</v>
      </c>
      <c r="U304" s="309">
        <v>2</v>
      </c>
      <c r="V304" s="310">
        <v>45200</v>
      </c>
      <c r="X304" s="50" t="s">
        <v>3050</v>
      </c>
      <c r="AD304" s="50" t="s">
        <v>304</v>
      </c>
      <c r="AE304" s="310">
        <v>45121</v>
      </c>
      <c r="AF304" s="306" t="s">
        <v>3051</v>
      </c>
      <c r="AG304" s="307">
        <v>1.0411999999999999E-2</v>
      </c>
      <c r="AH304" s="307">
        <v>0.01</v>
      </c>
      <c r="AI304" s="307">
        <v>1.37</v>
      </c>
      <c r="AJ304" s="306" t="s">
        <v>181</v>
      </c>
      <c r="AK304" s="307">
        <v>16.260000000000002</v>
      </c>
      <c r="AL304" s="307">
        <v>0.41</v>
      </c>
      <c r="AN304" s="312">
        <v>20</v>
      </c>
      <c r="AO304" s="313" t="s">
        <v>305</v>
      </c>
      <c r="AP304" s="313" t="s">
        <v>0</v>
      </c>
      <c r="AQ304" s="313" t="s">
        <v>386</v>
      </c>
      <c r="AR304" s="314" t="s">
        <v>0</v>
      </c>
      <c r="AS304" s="314"/>
    </row>
    <row r="305" spans="1:45" x14ac:dyDescent="0.2">
      <c r="A305" s="306" t="s">
        <v>673</v>
      </c>
      <c r="B305" s="50" t="s">
        <v>312</v>
      </c>
      <c r="C305" s="50" t="s">
        <v>295</v>
      </c>
      <c r="D305" s="50" t="s">
        <v>438</v>
      </c>
      <c r="E305" s="50" t="s">
        <v>655</v>
      </c>
      <c r="F305" s="50" t="s">
        <v>665</v>
      </c>
      <c r="G305" s="50" t="s">
        <v>670</v>
      </c>
      <c r="H305" s="50" t="s">
        <v>659</v>
      </c>
      <c r="I305" s="50" t="s">
        <v>674</v>
      </c>
      <c r="L305" s="307">
        <v>22.16</v>
      </c>
      <c r="M305" s="308">
        <v>9</v>
      </c>
      <c r="N305" s="307">
        <v>20</v>
      </c>
      <c r="O305" s="306" t="s">
        <v>3053</v>
      </c>
      <c r="Q305" s="50" t="s">
        <v>300</v>
      </c>
      <c r="R305" s="50" t="s">
        <v>674</v>
      </c>
      <c r="T305" s="308">
        <v>10.8</v>
      </c>
      <c r="U305" s="309">
        <v>2</v>
      </c>
      <c r="V305" s="310">
        <v>45200</v>
      </c>
      <c r="X305" s="50" t="s">
        <v>3050</v>
      </c>
      <c r="AD305" s="50" t="s">
        <v>304</v>
      </c>
      <c r="AE305" s="310">
        <v>45121</v>
      </c>
      <c r="AF305" s="306" t="s">
        <v>3051</v>
      </c>
      <c r="AG305" s="307">
        <v>2.6029999999999998E-3</v>
      </c>
      <c r="AH305" s="307">
        <v>0</v>
      </c>
      <c r="AI305" s="307">
        <v>0.34</v>
      </c>
      <c r="AJ305" s="306" t="s">
        <v>0</v>
      </c>
      <c r="AK305" s="307">
        <v>123.55</v>
      </c>
      <c r="AL305" s="307">
        <v>0.105</v>
      </c>
      <c r="AN305" s="312">
        <v>20</v>
      </c>
      <c r="AO305" s="313" t="s">
        <v>305</v>
      </c>
      <c r="AP305" s="313" t="s">
        <v>0</v>
      </c>
      <c r="AQ305" s="313" t="s">
        <v>386</v>
      </c>
      <c r="AR305" s="314" t="s">
        <v>0</v>
      </c>
      <c r="AS305" s="314"/>
    </row>
    <row r="306" spans="1:45" x14ac:dyDescent="0.2">
      <c r="A306" s="306" t="s">
        <v>675</v>
      </c>
      <c r="B306" s="50" t="s">
        <v>312</v>
      </c>
      <c r="C306" s="50" t="s">
        <v>295</v>
      </c>
      <c r="D306" s="50" t="s">
        <v>438</v>
      </c>
      <c r="E306" s="50" t="s">
        <v>655</v>
      </c>
      <c r="F306" s="50" t="s">
        <v>665</v>
      </c>
      <c r="G306" s="50" t="s">
        <v>670</v>
      </c>
      <c r="H306" s="50" t="s">
        <v>659</v>
      </c>
      <c r="I306" s="50" t="s">
        <v>464</v>
      </c>
      <c r="L306" s="307">
        <v>110.82</v>
      </c>
      <c r="M306" s="308">
        <v>9</v>
      </c>
      <c r="N306" s="307">
        <v>100</v>
      </c>
      <c r="O306" s="306" t="s">
        <v>3054</v>
      </c>
      <c r="Q306" s="50" t="s">
        <v>300</v>
      </c>
      <c r="R306" s="50" t="s">
        <v>464</v>
      </c>
      <c r="T306" s="308">
        <v>10.8</v>
      </c>
      <c r="U306" s="309">
        <v>2</v>
      </c>
      <c r="V306" s="310">
        <v>45200</v>
      </c>
      <c r="X306" s="50" t="s">
        <v>3050</v>
      </c>
      <c r="AD306" s="50" t="s">
        <v>304</v>
      </c>
      <c r="AE306" s="310">
        <v>45121</v>
      </c>
      <c r="AF306" s="306" t="s">
        <v>3051</v>
      </c>
      <c r="AG306" s="307">
        <v>1.3016E-2</v>
      </c>
      <c r="AH306" s="307">
        <v>0.01</v>
      </c>
      <c r="AI306" s="307">
        <v>1.71</v>
      </c>
      <c r="AJ306" s="306" t="s">
        <v>181</v>
      </c>
      <c r="AK306" s="307">
        <v>9.11</v>
      </c>
      <c r="AL306" s="307">
        <v>0.51500000000000001</v>
      </c>
      <c r="AN306" s="312">
        <v>20</v>
      </c>
      <c r="AO306" s="313" t="s">
        <v>305</v>
      </c>
      <c r="AP306" s="313" t="s">
        <v>0</v>
      </c>
      <c r="AQ306" s="313" t="s">
        <v>386</v>
      </c>
      <c r="AR306" s="314" t="s">
        <v>0</v>
      </c>
      <c r="AS306" s="314"/>
    </row>
    <row r="307" spans="1:45" x14ac:dyDescent="0.2">
      <c r="A307" s="306" t="s">
        <v>676</v>
      </c>
      <c r="B307" s="50" t="s">
        <v>312</v>
      </c>
      <c r="C307" s="50" t="s">
        <v>295</v>
      </c>
      <c r="D307" s="50" t="s">
        <v>438</v>
      </c>
      <c r="E307" s="50" t="s">
        <v>655</v>
      </c>
      <c r="F307" s="50" t="s">
        <v>665</v>
      </c>
      <c r="G307" s="50" t="s">
        <v>396</v>
      </c>
      <c r="H307" s="50" t="s">
        <v>666</v>
      </c>
      <c r="I307" s="50" t="s">
        <v>677</v>
      </c>
      <c r="J307" s="50" t="s">
        <v>668</v>
      </c>
      <c r="K307" s="50" t="s">
        <v>2759</v>
      </c>
      <c r="L307" s="307">
        <v>674.07126313267327</v>
      </c>
      <c r="M307" s="308">
        <v>140</v>
      </c>
      <c r="N307" s="307">
        <v>608.25</v>
      </c>
      <c r="O307" s="306" t="s">
        <v>2760</v>
      </c>
      <c r="Q307" s="50" t="s">
        <v>300</v>
      </c>
      <c r="R307" s="50" t="s">
        <v>443</v>
      </c>
      <c r="T307" s="308">
        <v>151.52000000000001</v>
      </c>
      <c r="U307" s="309">
        <v>15</v>
      </c>
      <c r="V307" s="310">
        <v>45200</v>
      </c>
      <c r="X307" s="50" t="s">
        <v>3047</v>
      </c>
      <c r="AD307" s="50" t="s">
        <v>304</v>
      </c>
      <c r="AE307" s="310">
        <v>45125</v>
      </c>
      <c r="AF307" s="306" t="s">
        <v>3027</v>
      </c>
      <c r="AG307" s="307">
        <v>7.310891873920318E-2</v>
      </c>
      <c r="AH307" s="307">
        <v>7.6042698481579879E-2</v>
      </c>
      <c r="AI307" s="307">
        <v>2.0938074109533269</v>
      </c>
      <c r="AJ307" s="306" t="s">
        <v>181</v>
      </c>
      <c r="AK307" s="307">
        <v>3.8768404414399105</v>
      </c>
      <c r="AL307" s="307">
        <v>0.4179241831422571</v>
      </c>
      <c r="AN307" s="312">
        <v>20</v>
      </c>
      <c r="AO307" s="313" t="s">
        <v>305</v>
      </c>
      <c r="AP307" s="313" t="s">
        <v>0</v>
      </c>
      <c r="AQ307" s="313" t="s">
        <v>306</v>
      </c>
      <c r="AR307" s="314" t="s">
        <v>0</v>
      </c>
      <c r="AS307" s="314"/>
    </row>
    <row r="308" spans="1:45" x14ac:dyDescent="0.2">
      <c r="A308" s="306" t="s">
        <v>678</v>
      </c>
      <c r="B308" s="50" t="s">
        <v>312</v>
      </c>
      <c r="C308" s="50" t="s">
        <v>295</v>
      </c>
      <c r="D308" s="50" t="s">
        <v>438</v>
      </c>
      <c r="E308" s="50" t="s">
        <v>655</v>
      </c>
      <c r="F308" s="50" t="s">
        <v>665</v>
      </c>
      <c r="G308" s="50" t="s">
        <v>396</v>
      </c>
      <c r="H308" s="50" t="s">
        <v>666</v>
      </c>
      <c r="I308" s="50" t="s">
        <v>677</v>
      </c>
      <c r="J308" s="50" t="s">
        <v>668</v>
      </c>
      <c r="K308" s="50" t="s">
        <v>2761</v>
      </c>
      <c r="L308" s="307">
        <v>1517.2338428765809</v>
      </c>
      <c r="M308" s="308">
        <v>140</v>
      </c>
      <c r="N308" s="307">
        <v>1369.08</v>
      </c>
      <c r="O308" s="306" t="s">
        <v>2762</v>
      </c>
      <c r="Q308" s="50" t="s">
        <v>300</v>
      </c>
      <c r="R308" s="50" t="s">
        <v>443</v>
      </c>
      <c r="T308" s="308">
        <v>198.81</v>
      </c>
      <c r="U308" s="309">
        <v>15</v>
      </c>
      <c r="V308" s="310">
        <v>45200</v>
      </c>
      <c r="X308" s="50" t="s">
        <v>3047</v>
      </c>
      <c r="AD308" s="50" t="s">
        <v>304</v>
      </c>
      <c r="AE308" s="310">
        <v>45125</v>
      </c>
      <c r="AF308" s="306" t="s">
        <v>3027</v>
      </c>
      <c r="AG308" s="307">
        <v>0.16455726833944642</v>
      </c>
      <c r="AH308" s="307">
        <v>0.1711607688239398</v>
      </c>
      <c r="AI308" s="307">
        <v>3.5943567404333763</v>
      </c>
      <c r="AJ308" s="306" t="s">
        <v>181</v>
      </c>
      <c r="AK308" s="307">
        <v>-5.8821191457571036</v>
      </c>
      <c r="AL308" s="307">
        <v>0.94068498258347943</v>
      </c>
      <c r="AN308" s="312">
        <v>20</v>
      </c>
      <c r="AO308" s="313" t="s">
        <v>305</v>
      </c>
      <c r="AP308" s="313" t="s">
        <v>0</v>
      </c>
      <c r="AQ308" s="313" t="s">
        <v>306</v>
      </c>
      <c r="AR308" s="314" t="s">
        <v>0</v>
      </c>
      <c r="AS308" s="314"/>
    </row>
    <row r="309" spans="1:45" x14ac:dyDescent="0.2">
      <c r="A309" s="306" t="s">
        <v>2516</v>
      </c>
      <c r="B309" s="50" t="s">
        <v>312</v>
      </c>
      <c r="C309" s="50" t="s">
        <v>295</v>
      </c>
      <c r="D309" s="50" t="s">
        <v>438</v>
      </c>
      <c r="E309" s="50" t="s">
        <v>655</v>
      </c>
      <c r="F309" s="50" t="s">
        <v>665</v>
      </c>
      <c r="G309" s="50" t="s">
        <v>2517</v>
      </c>
      <c r="H309" s="50" t="s">
        <v>2518</v>
      </c>
      <c r="I309" s="50" t="s">
        <v>2519</v>
      </c>
      <c r="L309" s="307">
        <v>1077.5116413040923</v>
      </c>
      <c r="M309" s="308">
        <v>300</v>
      </c>
      <c r="N309" s="307">
        <v>972.29550000000006</v>
      </c>
      <c r="O309" s="306" t="s">
        <v>3055</v>
      </c>
      <c r="T309" s="308">
        <v>375.32</v>
      </c>
      <c r="U309" s="309">
        <v>12</v>
      </c>
      <c r="V309" s="310">
        <v>45200</v>
      </c>
      <c r="X309" s="50" t="s">
        <v>1108</v>
      </c>
      <c r="AD309" s="50" t="s">
        <v>304</v>
      </c>
      <c r="AE309" s="310">
        <v>45124</v>
      </c>
      <c r="AF309" s="306" t="s">
        <v>3056</v>
      </c>
      <c r="AG309" s="307">
        <v>0.12</v>
      </c>
      <c r="AH309" s="307">
        <v>0.12</v>
      </c>
      <c r="AI309" s="307">
        <v>1.77</v>
      </c>
      <c r="AJ309" s="306" t="s">
        <v>181</v>
      </c>
      <c r="AK309" s="307">
        <v>-3.11</v>
      </c>
      <c r="AL309" s="307">
        <v>1.3908333333333334</v>
      </c>
      <c r="AN309" s="312">
        <v>8</v>
      </c>
      <c r="AO309" s="313" t="s">
        <v>305</v>
      </c>
      <c r="AP309" s="313" t="s">
        <v>0</v>
      </c>
      <c r="AQ309" s="313" t="s">
        <v>306</v>
      </c>
      <c r="AR309" s="314" t="s">
        <v>0</v>
      </c>
      <c r="AS309" s="314"/>
    </row>
    <row r="310" spans="1:45" x14ac:dyDescent="0.2">
      <c r="A310" s="306" t="s">
        <v>2520</v>
      </c>
      <c r="B310" s="50" t="s">
        <v>312</v>
      </c>
      <c r="C310" s="50" t="s">
        <v>295</v>
      </c>
      <c r="D310" s="50" t="s">
        <v>438</v>
      </c>
      <c r="E310" s="50" t="s">
        <v>655</v>
      </c>
      <c r="F310" s="50" t="s">
        <v>665</v>
      </c>
      <c r="G310" s="50" t="s">
        <v>2517</v>
      </c>
      <c r="H310" s="50" t="s">
        <v>2521</v>
      </c>
      <c r="I310" s="50" t="s">
        <v>2522</v>
      </c>
      <c r="L310" s="307">
        <v>692.97518028272191</v>
      </c>
      <c r="M310" s="308">
        <v>100</v>
      </c>
      <c r="N310" s="307">
        <v>625.30799999999988</v>
      </c>
      <c r="O310" s="306" t="s">
        <v>3057</v>
      </c>
      <c r="T310" s="308">
        <v>375.32</v>
      </c>
      <c r="U310" s="309">
        <v>12</v>
      </c>
      <c r="V310" s="310">
        <v>45200</v>
      </c>
      <c r="X310" s="50" t="s">
        <v>1108</v>
      </c>
      <c r="AD310" s="50" t="s">
        <v>304</v>
      </c>
      <c r="AE310" s="310">
        <v>45124</v>
      </c>
      <c r="AF310" s="306" t="s">
        <v>3056</v>
      </c>
      <c r="AG310" s="307">
        <v>0.08</v>
      </c>
      <c r="AH310" s="307">
        <v>0.08</v>
      </c>
      <c r="AI310" s="307">
        <v>0.9</v>
      </c>
      <c r="AJ310" s="306" t="s">
        <v>0</v>
      </c>
      <c r="AK310" s="307">
        <v>35.96</v>
      </c>
      <c r="AL310" s="307">
        <v>0.67499999999999993</v>
      </c>
      <c r="AN310" s="312">
        <v>8</v>
      </c>
      <c r="AO310" s="313" t="s">
        <v>305</v>
      </c>
      <c r="AP310" s="313" t="s">
        <v>0</v>
      </c>
      <c r="AQ310" s="313" t="s">
        <v>306</v>
      </c>
      <c r="AR310" s="314" t="s">
        <v>0</v>
      </c>
      <c r="AS310" s="314"/>
    </row>
    <row r="311" spans="1:45" x14ac:dyDescent="0.2">
      <c r="A311" s="306" t="s">
        <v>2523</v>
      </c>
      <c r="B311" s="50" t="s">
        <v>312</v>
      </c>
      <c r="C311" s="50" t="s">
        <v>295</v>
      </c>
      <c r="D311" s="50" t="s">
        <v>438</v>
      </c>
      <c r="E311" s="50" t="s">
        <v>655</v>
      </c>
      <c r="F311" s="50" t="s">
        <v>665</v>
      </c>
      <c r="G311" s="50" t="s">
        <v>2517</v>
      </c>
      <c r="H311" s="50" t="s">
        <v>2518</v>
      </c>
      <c r="I311" s="50" t="s">
        <v>2522</v>
      </c>
      <c r="L311" s="307">
        <v>495.8496471065036</v>
      </c>
      <c r="M311" s="308">
        <v>100</v>
      </c>
      <c r="N311" s="307">
        <v>447.43124999999986</v>
      </c>
      <c r="O311" s="306" t="s">
        <v>3058</v>
      </c>
      <c r="T311" s="308">
        <v>375.32</v>
      </c>
      <c r="U311" s="309">
        <v>12</v>
      </c>
      <c r="V311" s="310">
        <v>45200</v>
      </c>
      <c r="X311" s="50" t="s">
        <v>1108</v>
      </c>
      <c r="AD311" s="50" t="s">
        <v>304</v>
      </c>
      <c r="AE311" s="310">
        <v>45124</v>
      </c>
      <c r="AF311" s="306" t="s">
        <v>3056</v>
      </c>
      <c r="AG311" s="307">
        <v>0.06</v>
      </c>
      <c r="AH311" s="307">
        <v>0.05</v>
      </c>
      <c r="AI311" s="307">
        <v>0.82</v>
      </c>
      <c r="AJ311" s="306" t="s">
        <v>0</v>
      </c>
      <c r="AK311" s="307">
        <v>46.22</v>
      </c>
      <c r="AL311" s="307">
        <v>0.64</v>
      </c>
      <c r="AN311" s="312">
        <v>8</v>
      </c>
      <c r="AO311" s="313" t="s">
        <v>305</v>
      </c>
      <c r="AP311" s="313" t="s">
        <v>0</v>
      </c>
      <c r="AQ311" s="313" t="s">
        <v>306</v>
      </c>
      <c r="AR311" s="314" t="s">
        <v>0</v>
      </c>
      <c r="AS311" s="314"/>
    </row>
    <row r="312" spans="1:45" x14ac:dyDescent="0.2">
      <c r="A312" s="306" t="s">
        <v>2403</v>
      </c>
      <c r="B312" s="50" t="s">
        <v>312</v>
      </c>
      <c r="C312" s="50" t="s">
        <v>295</v>
      </c>
      <c r="D312" s="50" t="s">
        <v>438</v>
      </c>
      <c r="E312" s="50" t="s">
        <v>679</v>
      </c>
      <c r="F312" s="50" t="s">
        <v>680</v>
      </c>
      <c r="G312" s="50" t="s">
        <v>681</v>
      </c>
      <c r="H312" s="50" t="s">
        <v>684</v>
      </c>
      <c r="I312" s="50" t="s">
        <v>688</v>
      </c>
      <c r="J312" s="50" t="s">
        <v>2524</v>
      </c>
      <c r="K312" s="50" t="s">
        <v>683</v>
      </c>
      <c r="L312" s="307">
        <v>797.90250982769032</v>
      </c>
      <c r="M312" s="308">
        <v>1600</v>
      </c>
      <c r="N312" s="307">
        <v>717.43963109633398</v>
      </c>
      <c r="O312" s="306" t="s">
        <v>2525</v>
      </c>
      <c r="Q312" s="50" t="s">
        <v>300</v>
      </c>
      <c r="R312" s="50" t="s">
        <v>684</v>
      </c>
      <c r="T312" s="308">
        <v>757.35741577918077</v>
      </c>
      <c r="U312" s="309">
        <v>18</v>
      </c>
      <c r="V312" s="310">
        <v>45931</v>
      </c>
      <c r="X312" s="50" t="s">
        <v>306</v>
      </c>
      <c r="AD312" s="50" t="s">
        <v>304</v>
      </c>
      <c r="AE312" s="310">
        <v>45124</v>
      </c>
      <c r="AF312" s="306" t="s">
        <v>3059</v>
      </c>
      <c r="AG312" s="307">
        <v>9.381835040084005E-2</v>
      </c>
      <c r="AH312" s="307">
        <v>9.7765578947918375E-2</v>
      </c>
      <c r="AI312" s="307">
        <v>0.5733617545379317</v>
      </c>
      <c r="AJ312" s="306" t="s">
        <v>0</v>
      </c>
      <c r="AK312" s="307">
        <v>84.501493758764454</v>
      </c>
      <c r="AL312" s="307">
        <v>0.41480853475401686</v>
      </c>
      <c r="AN312" s="312">
        <v>20</v>
      </c>
      <c r="AO312" s="313" t="s">
        <v>305</v>
      </c>
      <c r="AP312" s="313" t="s">
        <v>0</v>
      </c>
      <c r="AQ312" s="313" t="s">
        <v>306</v>
      </c>
      <c r="AR312" s="314" t="s">
        <v>0</v>
      </c>
      <c r="AS312" s="314"/>
    </row>
    <row r="313" spans="1:45" x14ac:dyDescent="0.2">
      <c r="A313" s="306" t="s">
        <v>2404</v>
      </c>
      <c r="B313" s="50" t="s">
        <v>312</v>
      </c>
      <c r="C313" s="50" t="s">
        <v>295</v>
      </c>
      <c r="D313" s="50" t="s">
        <v>438</v>
      </c>
      <c r="E313" s="50" t="s">
        <v>679</v>
      </c>
      <c r="F313" s="50" t="s">
        <v>680</v>
      </c>
      <c r="G313" s="50" t="s">
        <v>681</v>
      </c>
      <c r="H313" s="50" t="s">
        <v>685</v>
      </c>
      <c r="I313" s="50" t="s">
        <v>688</v>
      </c>
      <c r="J313" s="50" t="s">
        <v>2524</v>
      </c>
      <c r="K313" s="50" t="s">
        <v>683</v>
      </c>
      <c r="L313" s="307">
        <v>1627.0529979637063</v>
      </c>
      <c r="M313" s="308">
        <v>1600</v>
      </c>
      <c r="N313" s="307">
        <v>1462.9761007837294</v>
      </c>
      <c r="O313" s="306" t="s">
        <v>2527</v>
      </c>
      <c r="Q313" s="50" t="s">
        <v>300</v>
      </c>
      <c r="R313" s="50" t="s">
        <v>685</v>
      </c>
      <c r="T313" s="308">
        <v>719.08305157816392</v>
      </c>
      <c r="U313" s="309">
        <v>18</v>
      </c>
      <c r="V313" s="310">
        <v>45931</v>
      </c>
      <c r="X313" s="50" t="s">
        <v>306</v>
      </c>
      <c r="AD313" s="50" t="s">
        <v>304</v>
      </c>
      <c r="AE313" s="310">
        <v>45124</v>
      </c>
      <c r="AF313" s="306" t="s">
        <v>3059</v>
      </c>
      <c r="AG313" s="307">
        <v>0.19131087620799817</v>
      </c>
      <c r="AH313" s="307">
        <v>0.19935991724003935</v>
      </c>
      <c r="AI313" s="307">
        <v>1.2314092687295763</v>
      </c>
      <c r="AJ313" s="306" t="s">
        <v>181</v>
      </c>
      <c r="AK313" s="307">
        <v>18.330974537966622</v>
      </c>
      <c r="AL313" s="307">
        <v>0.82024371447968569</v>
      </c>
      <c r="AN313" s="312">
        <v>20</v>
      </c>
      <c r="AO313" s="313" t="s">
        <v>305</v>
      </c>
      <c r="AP313" s="313" t="s">
        <v>0</v>
      </c>
      <c r="AQ313" s="313" t="s">
        <v>306</v>
      </c>
      <c r="AR313" s="314" t="s">
        <v>0</v>
      </c>
      <c r="AS313" s="314"/>
    </row>
    <row r="314" spans="1:45" x14ac:dyDescent="0.2">
      <c r="A314" s="306" t="s">
        <v>2405</v>
      </c>
      <c r="B314" s="50" t="s">
        <v>312</v>
      </c>
      <c r="C314" s="50" t="s">
        <v>295</v>
      </c>
      <c r="D314" s="50" t="s">
        <v>438</v>
      </c>
      <c r="E314" s="50" t="s">
        <v>679</v>
      </c>
      <c r="F314" s="50" t="s">
        <v>680</v>
      </c>
      <c r="G314" s="50" t="s">
        <v>681</v>
      </c>
      <c r="H314" s="50" t="s">
        <v>686</v>
      </c>
      <c r="I314" s="50" t="s">
        <v>688</v>
      </c>
      <c r="J314" s="50" t="s">
        <v>2524</v>
      </c>
      <c r="K314" s="50" t="s">
        <v>683</v>
      </c>
      <c r="L314" s="307">
        <v>2789.0820267015574</v>
      </c>
      <c r="M314" s="308">
        <v>1600</v>
      </c>
      <c r="N314" s="307">
        <v>2507.8226420998512</v>
      </c>
      <c r="O314" s="306" t="s">
        <v>2528</v>
      </c>
      <c r="Q314" s="50" t="s">
        <v>300</v>
      </c>
      <c r="R314" s="50" t="s">
        <v>686</v>
      </c>
      <c r="T314" s="308">
        <v>624.17797852959268</v>
      </c>
      <c r="U314" s="309">
        <v>18</v>
      </c>
      <c r="V314" s="310">
        <v>45931</v>
      </c>
      <c r="X314" s="50" t="s">
        <v>306</v>
      </c>
      <c r="AD314" s="50" t="s">
        <v>304</v>
      </c>
      <c r="AE314" s="310">
        <v>45124</v>
      </c>
      <c r="AF314" s="306" t="s">
        <v>3059</v>
      </c>
      <c r="AG314" s="307">
        <v>0.32794366687012894</v>
      </c>
      <c r="AH314" s="307">
        <v>0.34174127254292841</v>
      </c>
      <c r="AI314" s="307">
        <v>2.4318266648856173</v>
      </c>
      <c r="AJ314" s="306" t="s">
        <v>181</v>
      </c>
      <c r="AK314" s="307">
        <v>-1.3616607552541078</v>
      </c>
      <c r="AL314" s="307">
        <v>1.4292041988837514</v>
      </c>
      <c r="AN314" s="312">
        <v>20</v>
      </c>
      <c r="AO314" s="313" t="s">
        <v>305</v>
      </c>
      <c r="AP314" s="313" t="s">
        <v>0</v>
      </c>
      <c r="AQ314" s="313" t="s">
        <v>306</v>
      </c>
      <c r="AR314" s="314" t="s">
        <v>0</v>
      </c>
      <c r="AS314" s="314"/>
    </row>
    <row r="315" spans="1:45" x14ac:dyDescent="0.2">
      <c r="A315" s="306" t="s">
        <v>2406</v>
      </c>
      <c r="B315" s="50" t="s">
        <v>312</v>
      </c>
      <c r="C315" s="50" t="s">
        <v>295</v>
      </c>
      <c r="D315" s="50" t="s">
        <v>438</v>
      </c>
      <c r="E315" s="50" t="s">
        <v>679</v>
      </c>
      <c r="F315" s="50" t="s">
        <v>680</v>
      </c>
      <c r="G315" s="50" t="s">
        <v>681</v>
      </c>
      <c r="H315" s="50" t="s">
        <v>684</v>
      </c>
      <c r="I315" s="50" t="s">
        <v>688</v>
      </c>
      <c r="J315" s="50" t="s">
        <v>2524</v>
      </c>
      <c r="K315" s="50" t="s">
        <v>689</v>
      </c>
      <c r="L315" s="307">
        <v>984.94924563323889</v>
      </c>
      <c r="M315" s="308">
        <v>2200</v>
      </c>
      <c r="N315" s="307">
        <v>885.62401387648845</v>
      </c>
      <c r="O315" s="306" t="s">
        <v>2529</v>
      </c>
      <c r="Q315" s="50" t="s">
        <v>300</v>
      </c>
      <c r="R315" s="50" t="s">
        <v>684</v>
      </c>
      <c r="T315" s="308">
        <v>3496.2933433719068</v>
      </c>
      <c r="U315" s="309">
        <v>18</v>
      </c>
      <c r="V315" s="310">
        <v>45931</v>
      </c>
      <c r="X315" s="50" t="s">
        <v>306</v>
      </c>
      <c r="AD315" s="50" t="s">
        <v>304</v>
      </c>
      <c r="AE315" s="310">
        <v>45124</v>
      </c>
      <c r="AF315" s="306" t="s">
        <v>3059</v>
      </c>
      <c r="AG315" s="307">
        <v>0.11581153375970422</v>
      </c>
      <c r="AH315" s="307">
        <v>0.12068408364130112</v>
      </c>
      <c r="AI315" s="307">
        <v>0.15331539282064241</v>
      </c>
      <c r="AJ315" s="306" t="s">
        <v>0</v>
      </c>
      <c r="AK315" s="307">
        <v>315.8384037895313</v>
      </c>
      <c r="AL315" s="307">
        <v>0.49592273287385397</v>
      </c>
      <c r="AN315" s="312">
        <v>20</v>
      </c>
      <c r="AO315" s="313" t="s">
        <v>305</v>
      </c>
      <c r="AP315" s="313" t="s">
        <v>0</v>
      </c>
      <c r="AQ315" s="313" t="s">
        <v>306</v>
      </c>
      <c r="AR315" s="314" t="s">
        <v>0</v>
      </c>
      <c r="AS315" s="314"/>
    </row>
    <row r="316" spans="1:45" x14ac:dyDescent="0.2">
      <c r="A316" s="306" t="s">
        <v>2407</v>
      </c>
      <c r="B316" s="50" t="s">
        <v>312</v>
      </c>
      <c r="C316" s="50" t="s">
        <v>295</v>
      </c>
      <c r="D316" s="50" t="s">
        <v>438</v>
      </c>
      <c r="E316" s="50" t="s">
        <v>679</v>
      </c>
      <c r="F316" s="50" t="s">
        <v>680</v>
      </c>
      <c r="G316" s="50" t="s">
        <v>681</v>
      </c>
      <c r="H316" s="50" t="s">
        <v>685</v>
      </c>
      <c r="I316" s="50" t="s">
        <v>688</v>
      </c>
      <c r="J316" s="50" t="s">
        <v>2524</v>
      </c>
      <c r="K316" s="50" t="s">
        <v>689</v>
      </c>
      <c r="L316" s="307">
        <v>1969.8984912664778</v>
      </c>
      <c r="M316" s="308">
        <v>2200</v>
      </c>
      <c r="N316" s="307">
        <v>1771.2480277529769</v>
      </c>
      <c r="O316" s="306" t="s">
        <v>2530</v>
      </c>
      <c r="Q316" s="50" t="s">
        <v>300</v>
      </c>
      <c r="R316" s="50" t="s">
        <v>685</v>
      </c>
      <c r="T316" s="308">
        <v>3496.2933433719068</v>
      </c>
      <c r="U316" s="309">
        <v>18</v>
      </c>
      <c r="V316" s="310">
        <v>45931</v>
      </c>
      <c r="X316" s="50" t="s">
        <v>306</v>
      </c>
      <c r="AD316" s="50" t="s">
        <v>304</v>
      </c>
      <c r="AE316" s="310">
        <v>45124</v>
      </c>
      <c r="AF316" s="306" t="s">
        <v>3059</v>
      </c>
      <c r="AG316" s="307">
        <v>0.23162306751940845</v>
      </c>
      <c r="AH316" s="307">
        <v>0.24136816728260224</v>
      </c>
      <c r="AI316" s="307">
        <v>0.30663078564128482</v>
      </c>
      <c r="AJ316" s="306" t="s">
        <v>0</v>
      </c>
      <c r="AK316" s="307">
        <v>147.02271508411042</v>
      </c>
      <c r="AL316" s="307">
        <v>0.99445129604163462</v>
      </c>
      <c r="AN316" s="312">
        <v>20</v>
      </c>
      <c r="AO316" s="313" t="s">
        <v>305</v>
      </c>
      <c r="AP316" s="313" t="s">
        <v>0</v>
      </c>
      <c r="AQ316" s="313" t="s">
        <v>306</v>
      </c>
      <c r="AR316" s="314" t="s">
        <v>0</v>
      </c>
      <c r="AS316" s="314"/>
    </row>
    <row r="317" spans="1:45" x14ac:dyDescent="0.2">
      <c r="A317" s="306" t="s">
        <v>2408</v>
      </c>
      <c r="B317" s="50" t="s">
        <v>312</v>
      </c>
      <c r="C317" s="50" t="s">
        <v>295</v>
      </c>
      <c r="D317" s="50" t="s">
        <v>438</v>
      </c>
      <c r="E317" s="50" t="s">
        <v>679</v>
      </c>
      <c r="F317" s="50" t="s">
        <v>680</v>
      </c>
      <c r="G317" s="50" t="s">
        <v>681</v>
      </c>
      <c r="H317" s="50" t="s">
        <v>686</v>
      </c>
      <c r="I317" s="50" t="s">
        <v>688</v>
      </c>
      <c r="J317" s="50" t="s">
        <v>2524</v>
      </c>
      <c r="K317" s="50" t="s">
        <v>689</v>
      </c>
      <c r="L317" s="307">
        <v>3939.7969825329556</v>
      </c>
      <c r="M317" s="308">
        <v>2200</v>
      </c>
      <c r="N317" s="307">
        <v>3542.4960555059538</v>
      </c>
      <c r="O317" s="306" t="s">
        <v>2531</v>
      </c>
      <c r="Q317" s="50" t="s">
        <v>300</v>
      </c>
      <c r="R317" s="50" t="s">
        <v>686</v>
      </c>
      <c r="T317" s="308">
        <v>3496.2933433719068</v>
      </c>
      <c r="U317" s="309">
        <v>18</v>
      </c>
      <c r="V317" s="310">
        <v>45931</v>
      </c>
      <c r="X317" s="50" t="s">
        <v>306</v>
      </c>
      <c r="AD317" s="50" t="s">
        <v>304</v>
      </c>
      <c r="AE317" s="310">
        <v>45124</v>
      </c>
      <c r="AF317" s="306" t="s">
        <v>3059</v>
      </c>
      <c r="AG317" s="307">
        <v>0.4632461350388169</v>
      </c>
      <c r="AH317" s="307">
        <v>0.48273633456520448</v>
      </c>
      <c r="AI317" s="307">
        <v>0.61326157128256964</v>
      </c>
      <c r="AJ317" s="306" t="s">
        <v>0</v>
      </c>
      <c r="AK317" s="307">
        <v>62.931801323539837</v>
      </c>
      <c r="AL317" s="307">
        <v>1.9918505836339131</v>
      </c>
      <c r="AN317" s="312">
        <v>20</v>
      </c>
      <c r="AO317" s="313" t="s">
        <v>305</v>
      </c>
      <c r="AP317" s="313" t="s">
        <v>0</v>
      </c>
      <c r="AQ317" s="313" t="s">
        <v>306</v>
      </c>
      <c r="AR317" s="314" t="s">
        <v>0</v>
      </c>
      <c r="AS317" s="314"/>
    </row>
    <row r="318" spans="1:45" x14ac:dyDescent="0.2">
      <c r="A318" s="306" t="s">
        <v>2532</v>
      </c>
      <c r="B318" s="50" t="s">
        <v>312</v>
      </c>
      <c r="C318" s="50" t="s">
        <v>295</v>
      </c>
      <c r="D318" s="50" t="s">
        <v>438</v>
      </c>
      <c r="E318" s="50" t="s">
        <v>679</v>
      </c>
      <c r="F318" s="50" t="s">
        <v>680</v>
      </c>
      <c r="G318" s="50" t="s">
        <v>681</v>
      </c>
      <c r="H318" s="50" t="s">
        <v>2533</v>
      </c>
      <c r="I318" s="50" t="s">
        <v>692</v>
      </c>
      <c r="J318" s="50" t="s">
        <v>2534</v>
      </c>
      <c r="K318" s="50" t="s">
        <v>683</v>
      </c>
      <c r="L318" s="307">
        <v>26128.227788825414</v>
      </c>
      <c r="M318" s="308">
        <v>2000</v>
      </c>
      <c r="N318" s="307">
        <v>23489.731652231741</v>
      </c>
      <c r="O318" s="306" t="s">
        <v>2535</v>
      </c>
      <c r="Q318" s="50" t="s">
        <v>300</v>
      </c>
      <c r="R318" s="50" t="s">
        <v>2533</v>
      </c>
      <c r="T318" s="308">
        <v>2915.31</v>
      </c>
      <c r="U318" s="309">
        <v>13</v>
      </c>
      <c r="V318" s="310">
        <v>45200</v>
      </c>
      <c r="X318" s="50" t="s">
        <v>306</v>
      </c>
      <c r="AD318" s="50" t="s">
        <v>304</v>
      </c>
      <c r="AE318" s="310">
        <v>45124</v>
      </c>
      <c r="AF318" s="306" t="s">
        <v>3060</v>
      </c>
      <c r="AG318" s="307">
        <v>0.40681925838861799</v>
      </c>
      <c r="AH318" s="307">
        <v>0.42388818771964171</v>
      </c>
      <c r="AI318" s="307">
        <v>0.60431032036459387</v>
      </c>
      <c r="AJ318" s="306" t="s">
        <v>0</v>
      </c>
      <c r="AK318" s="307">
        <v>58.315915351503001</v>
      </c>
      <c r="AL318" s="307">
        <v>3.1643565518144614</v>
      </c>
      <c r="AN318" s="312">
        <v>8</v>
      </c>
      <c r="AO318" s="313" t="s">
        <v>305</v>
      </c>
      <c r="AP318" s="313" t="s">
        <v>0</v>
      </c>
      <c r="AQ318" s="313" t="s">
        <v>306</v>
      </c>
      <c r="AR318" s="314" t="s">
        <v>0</v>
      </c>
      <c r="AS318" s="314"/>
    </row>
    <row r="319" spans="1:45" x14ac:dyDescent="0.2">
      <c r="A319" s="306" t="s">
        <v>2536</v>
      </c>
      <c r="B319" s="50" t="s">
        <v>312</v>
      </c>
      <c r="C319" s="50" t="s">
        <v>295</v>
      </c>
      <c r="D319" s="50" t="s">
        <v>438</v>
      </c>
      <c r="E319" s="50" t="s">
        <v>679</v>
      </c>
      <c r="F319" s="50" t="s">
        <v>680</v>
      </c>
      <c r="G319" s="50" t="s">
        <v>681</v>
      </c>
      <c r="H319" s="50" t="s">
        <v>671</v>
      </c>
      <c r="I319" s="50" t="s">
        <v>692</v>
      </c>
      <c r="J319" s="50" t="s">
        <v>2534</v>
      </c>
      <c r="K319" s="50" t="s">
        <v>683</v>
      </c>
      <c r="L319" s="307">
        <v>50305.651701589908</v>
      </c>
      <c r="M319" s="308">
        <v>2000</v>
      </c>
      <c r="N319" s="307">
        <v>45221.349097823062</v>
      </c>
      <c r="O319" s="306" t="s">
        <v>2537</v>
      </c>
      <c r="Q319" s="50" t="s">
        <v>300</v>
      </c>
      <c r="R319" s="50" t="s">
        <v>671</v>
      </c>
      <c r="T319" s="308">
        <v>2915.31</v>
      </c>
      <c r="U319" s="309">
        <v>13</v>
      </c>
      <c r="V319" s="310">
        <v>45200</v>
      </c>
      <c r="X319" s="50" t="s">
        <v>306</v>
      </c>
      <c r="AD319" s="50" t="s">
        <v>304</v>
      </c>
      <c r="AE319" s="310">
        <v>45124</v>
      </c>
      <c r="AF319" s="306" t="s">
        <v>3060</v>
      </c>
      <c r="AG319" s="307">
        <v>0.40681925838861799</v>
      </c>
      <c r="AH319" s="307">
        <v>0.42388818771964171</v>
      </c>
      <c r="AI319" s="307">
        <v>0.60431032036459387</v>
      </c>
      <c r="AJ319" s="306" t="s">
        <v>0</v>
      </c>
      <c r="AK319" s="307">
        <v>58.315915351503001</v>
      </c>
      <c r="AL319" s="307">
        <v>3.1643565518144614</v>
      </c>
      <c r="AN319" s="312">
        <v>8</v>
      </c>
      <c r="AO319" s="313" t="s">
        <v>305</v>
      </c>
      <c r="AP319" s="313" t="s">
        <v>0</v>
      </c>
      <c r="AQ319" s="313" t="s">
        <v>306</v>
      </c>
      <c r="AR319" s="314" t="s">
        <v>0</v>
      </c>
      <c r="AS319" s="314"/>
    </row>
    <row r="320" spans="1:45" x14ac:dyDescent="0.2">
      <c r="A320" s="306" t="s">
        <v>2538</v>
      </c>
      <c r="B320" s="50" t="s">
        <v>312</v>
      </c>
      <c r="C320" s="50" t="s">
        <v>295</v>
      </c>
      <c r="D320" s="50" t="s">
        <v>438</v>
      </c>
      <c r="E320" s="50" t="s">
        <v>679</v>
      </c>
      <c r="F320" s="50" t="s">
        <v>680</v>
      </c>
      <c r="G320" s="50" t="s">
        <v>681</v>
      </c>
      <c r="H320" s="50" t="s">
        <v>497</v>
      </c>
      <c r="I320" s="50" t="s">
        <v>692</v>
      </c>
      <c r="J320" s="50" t="s">
        <v>2534</v>
      </c>
      <c r="K320" s="50" t="s">
        <v>683</v>
      </c>
      <c r="L320" s="307">
        <v>15751.753458701343</v>
      </c>
      <c r="M320" s="308">
        <v>2000</v>
      </c>
      <c r="N320" s="307">
        <v>14177.722847123634</v>
      </c>
      <c r="O320" s="306" t="s">
        <v>2539</v>
      </c>
      <c r="Q320" s="50" t="s">
        <v>300</v>
      </c>
      <c r="R320" s="50" t="s">
        <v>497</v>
      </c>
      <c r="T320" s="308">
        <v>2915.31</v>
      </c>
      <c r="U320" s="309">
        <v>13</v>
      </c>
      <c r="V320" s="310">
        <v>45200</v>
      </c>
      <c r="X320" s="50" t="s">
        <v>306</v>
      </c>
      <c r="AD320" s="50" t="s">
        <v>304</v>
      </c>
      <c r="AE320" s="310">
        <v>45124</v>
      </c>
      <c r="AF320" s="306" t="s">
        <v>3060</v>
      </c>
      <c r="AG320" s="307">
        <v>0.98392057914337538</v>
      </c>
      <c r="AH320" s="307">
        <v>1.0241250086102025</v>
      </c>
      <c r="AI320" s="307">
        <v>1.4205075556685183</v>
      </c>
      <c r="AJ320" s="306" t="s">
        <v>181</v>
      </c>
      <c r="AK320" s="307">
        <v>14.762648486664112</v>
      </c>
      <c r="AL320" s="307">
        <v>7.4229906881932468</v>
      </c>
      <c r="AN320" s="312">
        <v>8</v>
      </c>
      <c r="AO320" s="313" t="s">
        <v>305</v>
      </c>
      <c r="AP320" s="313" t="s">
        <v>0</v>
      </c>
      <c r="AQ320" s="313" t="s">
        <v>306</v>
      </c>
      <c r="AR320" s="314" t="s">
        <v>0</v>
      </c>
      <c r="AS320" s="314"/>
    </row>
    <row r="321" spans="1:45" x14ac:dyDescent="0.2">
      <c r="A321" s="306" t="s">
        <v>2540</v>
      </c>
      <c r="B321" s="50" t="s">
        <v>312</v>
      </c>
      <c r="C321" s="50" t="s">
        <v>295</v>
      </c>
      <c r="D321" s="50" t="s">
        <v>438</v>
      </c>
      <c r="E321" s="50" t="s">
        <v>679</v>
      </c>
      <c r="F321" s="50" t="s">
        <v>680</v>
      </c>
      <c r="G321" s="50" t="s">
        <v>681</v>
      </c>
      <c r="H321" s="50" t="s">
        <v>506</v>
      </c>
      <c r="I321" s="50" t="s">
        <v>692</v>
      </c>
      <c r="J321" s="50" t="s">
        <v>2534</v>
      </c>
      <c r="K321" s="50" t="s">
        <v>683</v>
      </c>
      <c r="L321" s="307">
        <v>11753.353592708876</v>
      </c>
      <c r="M321" s="308">
        <v>2000</v>
      </c>
      <c r="N321" s="307">
        <v>10572.582010233924</v>
      </c>
      <c r="O321" s="306" t="s">
        <v>2541</v>
      </c>
      <c r="Q321" s="50" t="s">
        <v>300</v>
      </c>
      <c r="R321" s="50" t="s">
        <v>506</v>
      </c>
      <c r="T321" s="308">
        <v>2915.31</v>
      </c>
      <c r="U321" s="309">
        <v>13</v>
      </c>
      <c r="V321" s="310">
        <v>45200</v>
      </c>
      <c r="X321" s="50" t="s">
        <v>306</v>
      </c>
      <c r="AD321" s="50" t="s">
        <v>304</v>
      </c>
      <c r="AE321" s="310">
        <v>45124</v>
      </c>
      <c r="AF321" s="306" t="s">
        <v>3060</v>
      </c>
      <c r="AG321" s="307">
        <v>2.7312536006444024</v>
      </c>
      <c r="AH321" s="307">
        <v>2.851003491037245</v>
      </c>
      <c r="AI321" s="307">
        <v>4.357327641727565</v>
      </c>
      <c r="AJ321" s="306" t="s">
        <v>181</v>
      </c>
      <c r="AK321" s="307">
        <v>-5.427503786418554</v>
      </c>
      <c r="AL321" s="307">
        <v>23.635637770251762</v>
      </c>
      <c r="AN321" s="312">
        <v>8</v>
      </c>
      <c r="AO321" s="313" t="s">
        <v>305</v>
      </c>
      <c r="AP321" s="313" t="s">
        <v>0</v>
      </c>
      <c r="AQ321" s="313" t="s">
        <v>306</v>
      </c>
      <c r="AR321" s="314" t="s">
        <v>0</v>
      </c>
      <c r="AS321" s="314"/>
    </row>
    <row r="322" spans="1:45" x14ac:dyDescent="0.2">
      <c r="A322" s="306" t="s">
        <v>2542</v>
      </c>
      <c r="B322" s="50" t="s">
        <v>312</v>
      </c>
      <c r="C322" s="50" t="s">
        <v>295</v>
      </c>
      <c r="D322" s="50" t="s">
        <v>438</v>
      </c>
      <c r="E322" s="50" t="s">
        <v>679</v>
      </c>
      <c r="F322" s="50" t="s">
        <v>680</v>
      </c>
      <c r="G322" s="50" t="s">
        <v>681</v>
      </c>
      <c r="H322" s="50" t="s">
        <v>2543</v>
      </c>
      <c r="I322" s="50" t="s">
        <v>692</v>
      </c>
      <c r="J322" s="50" t="s">
        <v>2534</v>
      </c>
      <c r="K322" s="50" t="s">
        <v>683</v>
      </c>
      <c r="L322" s="307">
        <v>4423.2941046868864</v>
      </c>
      <c r="M322" s="308">
        <v>2000</v>
      </c>
      <c r="N322" s="307">
        <v>3977.9813823140944</v>
      </c>
      <c r="O322" s="306" t="s">
        <v>2544</v>
      </c>
      <c r="Q322" s="50" t="s">
        <v>300</v>
      </c>
      <c r="R322" s="50" t="s">
        <v>2543</v>
      </c>
      <c r="T322" s="308">
        <v>2915.31</v>
      </c>
      <c r="U322" s="309">
        <v>13</v>
      </c>
      <c r="V322" s="310">
        <v>45200</v>
      </c>
      <c r="X322" s="50" t="s">
        <v>306</v>
      </c>
      <c r="AD322" s="50" t="s">
        <v>304</v>
      </c>
      <c r="AE322" s="310">
        <v>45124</v>
      </c>
      <c r="AF322" s="306" t="s">
        <v>3060</v>
      </c>
      <c r="AG322" s="307">
        <v>7.634535759500162E-2</v>
      </c>
      <c r="AH322" s="307">
        <v>7.9753437503476715E-2</v>
      </c>
      <c r="AI322" s="307">
        <v>0.12019460733804888</v>
      </c>
      <c r="AJ322" s="306" t="s">
        <v>0</v>
      </c>
      <c r="AK322" s="307">
        <v>346.10240844130453</v>
      </c>
      <c r="AL322" s="307">
        <v>0.65833403663029999</v>
      </c>
      <c r="AN322" s="312">
        <v>8</v>
      </c>
      <c r="AO322" s="313" t="s">
        <v>305</v>
      </c>
      <c r="AP322" s="313" t="s">
        <v>0</v>
      </c>
      <c r="AQ322" s="313" t="s">
        <v>306</v>
      </c>
      <c r="AR322" s="314" t="s">
        <v>0</v>
      </c>
      <c r="AS322" s="314"/>
    </row>
    <row r="323" spans="1:45" x14ac:dyDescent="0.2">
      <c r="A323" s="306" t="s">
        <v>2545</v>
      </c>
      <c r="B323" s="50" t="s">
        <v>312</v>
      </c>
      <c r="C323" s="50" t="s">
        <v>295</v>
      </c>
      <c r="D323" s="50" t="s">
        <v>438</v>
      </c>
      <c r="E323" s="50" t="s">
        <v>679</v>
      </c>
      <c r="F323" s="50" t="s">
        <v>680</v>
      </c>
      <c r="G323" s="50" t="s">
        <v>681</v>
      </c>
      <c r="H323" s="50" t="s">
        <v>488</v>
      </c>
      <c r="I323" s="50" t="s">
        <v>692</v>
      </c>
      <c r="J323" s="50" t="s">
        <v>2534</v>
      </c>
      <c r="K323" s="50" t="s">
        <v>683</v>
      </c>
      <c r="L323" s="307">
        <v>4423.2941046868864</v>
      </c>
      <c r="M323" s="308">
        <v>2000</v>
      </c>
      <c r="N323" s="307">
        <v>3977.9813823140944</v>
      </c>
      <c r="O323" s="306" t="s">
        <v>2546</v>
      </c>
      <c r="Q323" s="50" t="s">
        <v>300</v>
      </c>
      <c r="R323" s="50" t="s">
        <v>488</v>
      </c>
      <c r="T323" s="308">
        <v>2915.31</v>
      </c>
      <c r="U323" s="309">
        <v>13</v>
      </c>
      <c r="V323" s="310">
        <v>45200</v>
      </c>
      <c r="X323" s="50" t="s">
        <v>306</v>
      </c>
      <c r="AD323" s="50" t="s">
        <v>304</v>
      </c>
      <c r="AE323" s="310">
        <v>45124</v>
      </c>
      <c r="AF323" s="306" t="s">
        <v>3060</v>
      </c>
      <c r="AG323" s="307">
        <v>0.63621782053241316</v>
      </c>
      <c r="AH323" s="307">
        <v>0.66233845558434012</v>
      </c>
      <c r="AI323" s="307">
        <v>1.3706728897008982</v>
      </c>
      <c r="AJ323" s="306" t="s">
        <v>181</v>
      </c>
      <c r="AK323" s="307">
        <v>17.21869879563361</v>
      </c>
      <c r="AL323" s="307">
        <v>8.4320474904093476</v>
      </c>
      <c r="AN323" s="312">
        <v>8</v>
      </c>
      <c r="AO323" s="313" t="s">
        <v>305</v>
      </c>
      <c r="AP323" s="313" t="s">
        <v>0</v>
      </c>
      <c r="AQ323" s="313" t="s">
        <v>306</v>
      </c>
      <c r="AR323" s="314" t="s">
        <v>0</v>
      </c>
      <c r="AS323" s="314"/>
    </row>
    <row r="324" spans="1:45" x14ac:dyDescent="0.2">
      <c r="A324" s="306" t="s">
        <v>2547</v>
      </c>
      <c r="B324" s="50" t="s">
        <v>312</v>
      </c>
      <c r="C324" s="50" t="s">
        <v>295</v>
      </c>
      <c r="D324" s="50" t="s">
        <v>438</v>
      </c>
      <c r="E324" s="50" t="s">
        <v>679</v>
      </c>
      <c r="F324" s="50" t="s">
        <v>680</v>
      </c>
      <c r="G324" s="50" t="s">
        <v>681</v>
      </c>
      <c r="H324" s="50" t="s">
        <v>646</v>
      </c>
      <c r="I324" s="50" t="s">
        <v>692</v>
      </c>
      <c r="J324" s="50" t="s">
        <v>2534</v>
      </c>
      <c r="K324" s="50" t="s">
        <v>683</v>
      </c>
      <c r="L324" s="307">
        <v>10376.223542635735</v>
      </c>
      <c r="M324" s="308">
        <v>2000</v>
      </c>
      <c r="N324" s="307">
        <v>9339.3552643514649</v>
      </c>
      <c r="O324" s="306" t="s">
        <v>2548</v>
      </c>
      <c r="Q324" s="50" t="s">
        <v>300</v>
      </c>
      <c r="R324" s="50" t="s">
        <v>646</v>
      </c>
      <c r="T324" s="308">
        <v>2915.31</v>
      </c>
      <c r="U324" s="309">
        <v>13</v>
      </c>
      <c r="V324" s="310">
        <v>45200</v>
      </c>
      <c r="X324" s="50" t="s">
        <v>306</v>
      </c>
      <c r="AD324" s="50" t="s">
        <v>304</v>
      </c>
      <c r="AE324" s="310">
        <v>45124</v>
      </c>
      <c r="AF324" s="306" t="s">
        <v>3060</v>
      </c>
      <c r="AG324" s="307">
        <v>0.20351804381406774</v>
      </c>
      <c r="AH324" s="307">
        <v>0.21198400736963879</v>
      </c>
      <c r="AI324" s="307">
        <v>0.30910873328277882</v>
      </c>
      <c r="AJ324" s="306" t="s">
        <v>0</v>
      </c>
      <c r="AK324" s="307">
        <v>128.51459730486511</v>
      </c>
      <c r="AL324" s="307">
        <v>1.6429459861909856</v>
      </c>
      <c r="AN324" s="312">
        <v>8</v>
      </c>
      <c r="AO324" s="313" t="s">
        <v>305</v>
      </c>
      <c r="AP324" s="313" t="s">
        <v>0</v>
      </c>
      <c r="AQ324" s="313" t="s">
        <v>306</v>
      </c>
      <c r="AR324" s="314" t="s">
        <v>0</v>
      </c>
      <c r="AS324" s="314"/>
    </row>
    <row r="325" spans="1:45" x14ac:dyDescent="0.2">
      <c r="A325" s="306" t="s">
        <v>2549</v>
      </c>
      <c r="B325" s="50" t="s">
        <v>312</v>
      </c>
      <c r="C325" s="50" t="s">
        <v>295</v>
      </c>
      <c r="D325" s="50" t="s">
        <v>438</v>
      </c>
      <c r="E325" s="50" t="s">
        <v>679</v>
      </c>
      <c r="F325" s="50" t="s">
        <v>680</v>
      </c>
      <c r="G325" s="50" t="s">
        <v>681</v>
      </c>
      <c r="H325" s="50" t="s">
        <v>464</v>
      </c>
      <c r="I325" s="50" t="s">
        <v>692</v>
      </c>
      <c r="J325" s="50" t="s">
        <v>2534</v>
      </c>
      <c r="K325" s="50" t="s">
        <v>683</v>
      </c>
      <c r="L325" s="307">
        <v>33039.063549814244</v>
      </c>
      <c r="M325" s="308">
        <v>2000</v>
      </c>
      <c r="N325" s="307">
        <v>29677.050146066693</v>
      </c>
      <c r="O325" s="306" t="s">
        <v>2550</v>
      </c>
      <c r="Q325" s="50" t="s">
        <v>300</v>
      </c>
      <c r="R325" s="50" t="s">
        <v>464</v>
      </c>
      <c r="T325" s="308">
        <v>2915.31</v>
      </c>
      <c r="U325" s="309">
        <v>13</v>
      </c>
      <c r="V325" s="310">
        <v>45200</v>
      </c>
      <c r="X325" s="50" t="s">
        <v>306</v>
      </c>
      <c r="AD325" s="50" t="s">
        <v>304</v>
      </c>
      <c r="AE325" s="310">
        <v>45124</v>
      </c>
      <c r="AF325" s="306" t="s">
        <v>3060</v>
      </c>
      <c r="AG325" s="307">
        <v>0.37403943355784958</v>
      </c>
      <c r="AH325" s="307">
        <v>0.38977643088901698</v>
      </c>
      <c r="AI325" s="307">
        <v>2.7688077807801781</v>
      </c>
      <c r="AJ325" s="306" t="s">
        <v>181</v>
      </c>
      <c r="AK325" s="307">
        <v>-2.7707530800999018</v>
      </c>
      <c r="AL325" s="307">
        <v>2.2757210439744799</v>
      </c>
      <c r="AN325" s="312">
        <v>8</v>
      </c>
      <c r="AO325" s="313" t="s">
        <v>305</v>
      </c>
      <c r="AP325" s="313" t="s">
        <v>0</v>
      </c>
      <c r="AQ325" s="313" t="s">
        <v>306</v>
      </c>
      <c r="AR325" s="314" t="s">
        <v>0</v>
      </c>
      <c r="AS325" s="314"/>
    </row>
    <row r="326" spans="1:45" x14ac:dyDescent="0.2">
      <c r="A326" s="306" t="s">
        <v>2551</v>
      </c>
      <c r="B326" s="50" t="s">
        <v>312</v>
      </c>
      <c r="C326" s="50" t="s">
        <v>295</v>
      </c>
      <c r="D326" s="50" t="s">
        <v>438</v>
      </c>
      <c r="E326" s="50" t="s">
        <v>679</v>
      </c>
      <c r="F326" s="50" t="s">
        <v>680</v>
      </c>
      <c r="G326" s="50" t="s">
        <v>681</v>
      </c>
      <c r="H326" s="50" t="s">
        <v>1711</v>
      </c>
      <c r="I326" s="50" t="s">
        <v>692</v>
      </c>
      <c r="J326" s="50" t="s">
        <v>2534</v>
      </c>
      <c r="K326" s="50" t="s">
        <v>683</v>
      </c>
      <c r="L326" s="307">
        <v>920.25187916063294</v>
      </c>
      <c r="M326" s="308">
        <v>2000</v>
      </c>
      <c r="N326" s="307">
        <v>825.74917310429851</v>
      </c>
      <c r="O326" s="306" t="s">
        <v>2552</v>
      </c>
      <c r="Q326" s="50" t="s">
        <v>300</v>
      </c>
      <c r="R326" s="50" t="s">
        <v>1711</v>
      </c>
      <c r="T326" s="308">
        <v>2915.31</v>
      </c>
      <c r="U326" s="309">
        <v>13</v>
      </c>
      <c r="V326" s="310">
        <v>45200</v>
      </c>
      <c r="X326" s="50" t="s">
        <v>306</v>
      </c>
      <c r="AD326" s="50" t="s">
        <v>304</v>
      </c>
      <c r="AE326" s="310">
        <v>45124</v>
      </c>
      <c r="AF326" s="306" t="s">
        <v>3060</v>
      </c>
      <c r="AG326" s="307">
        <v>0.32944365791426655</v>
      </c>
      <c r="AH326" s="307">
        <v>0.34330437285560977</v>
      </c>
      <c r="AI326" s="307">
        <v>1.8101166795091252</v>
      </c>
      <c r="AJ326" s="306" t="s">
        <v>181</v>
      </c>
      <c r="AK326" s="307">
        <v>6.836626449245788</v>
      </c>
      <c r="AL326" s="307">
        <v>2.004392579648886</v>
      </c>
      <c r="AN326" s="312">
        <v>8</v>
      </c>
      <c r="AO326" s="313" t="s">
        <v>305</v>
      </c>
      <c r="AP326" s="313" t="s">
        <v>0</v>
      </c>
      <c r="AQ326" s="313" t="s">
        <v>306</v>
      </c>
      <c r="AR326" s="314" t="s">
        <v>0</v>
      </c>
      <c r="AS326" s="314"/>
    </row>
    <row r="327" spans="1:45" x14ac:dyDescent="0.2">
      <c r="A327" s="306" t="s">
        <v>2553</v>
      </c>
      <c r="B327" s="50" t="s">
        <v>312</v>
      </c>
      <c r="C327" s="50" t="s">
        <v>295</v>
      </c>
      <c r="D327" s="50" t="s">
        <v>438</v>
      </c>
      <c r="E327" s="50" t="s">
        <v>679</v>
      </c>
      <c r="F327" s="50" t="s">
        <v>680</v>
      </c>
      <c r="G327" s="50" t="s">
        <v>681</v>
      </c>
      <c r="H327" s="50" t="s">
        <v>2554</v>
      </c>
      <c r="I327" s="50" t="s">
        <v>692</v>
      </c>
      <c r="J327" s="50" t="s">
        <v>2534</v>
      </c>
      <c r="K327" s="50" t="s">
        <v>683</v>
      </c>
      <c r="L327" s="307">
        <v>11786.733051109841</v>
      </c>
      <c r="M327" s="308">
        <v>2000</v>
      </c>
      <c r="N327" s="307">
        <v>10573.254415365776</v>
      </c>
      <c r="O327" s="306" t="s">
        <v>2555</v>
      </c>
      <c r="Q327" s="50" t="s">
        <v>300</v>
      </c>
      <c r="R327" s="50" t="s">
        <v>2554</v>
      </c>
      <c r="T327" s="308">
        <v>2915.31</v>
      </c>
      <c r="U327" s="309">
        <v>13</v>
      </c>
      <c r="V327" s="310">
        <v>45200</v>
      </c>
      <c r="X327" s="50" t="s">
        <v>306</v>
      </c>
      <c r="AD327" s="50" t="s">
        <v>304</v>
      </c>
      <c r="AE327" s="310">
        <v>45124</v>
      </c>
      <c r="AF327" s="306" t="s">
        <v>3060</v>
      </c>
      <c r="AG327" s="307">
        <v>0.10998611544980411</v>
      </c>
      <c r="AH327" s="307">
        <v>0.11461357194238631</v>
      </c>
      <c r="AI327" s="307">
        <v>0.6709972874639466</v>
      </c>
      <c r="AJ327" s="306" t="s">
        <v>0</v>
      </c>
      <c r="AK327" s="307">
        <v>53.941683987938291</v>
      </c>
      <c r="AL327" s="307">
        <v>0.66917467790308349</v>
      </c>
      <c r="AN327" s="312">
        <v>8</v>
      </c>
      <c r="AO327" s="313" t="s">
        <v>305</v>
      </c>
      <c r="AP327" s="313" t="s">
        <v>0</v>
      </c>
      <c r="AQ327" s="313" t="s">
        <v>306</v>
      </c>
      <c r="AR327" s="314" t="s">
        <v>0</v>
      </c>
      <c r="AS327" s="314"/>
    </row>
    <row r="328" spans="1:45" x14ac:dyDescent="0.2">
      <c r="A328" s="306" t="s">
        <v>2556</v>
      </c>
      <c r="B328" s="50" t="s">
        <v>312</v>
      </c>
      <c r="C328" s="50" t="s">
        <v>295</v>
      </c>
      <c r="D328" s="50" t="s">
        <v>438</v>
      </c>
      <c r="E328" s="50" t="s">
        <v>679</v>
      </c>
      <c r="F328" s="50" t="s">
        <v>680</v>
      </c>
      <c r="G328" s="50" t="s">
        <v>681</v>
      </c>
      <c r="H328" s="50" t="s">
        <v>542</v>
      </c>
      <c r="I328" s="50" t="s">
        <v>692</v>
      </c>
      <c r="J328" s="50" t="s">
        <v>2534</v>
      </c>
      <c r="K328" s="50" t="s">
        <v>683</v>
      </c>
      <c r="L328" s="307">
        <v>2296.5911634927756</v>
      </c>
      <c r="M328" s="308">
        <v>2000</v>
      </c>
      <c r="N328" s="307">
        <v>2065.7143092310093</v>
      </c>
      <c r="O328" s="306" t="s">
        <v>2557</v>
      </c>
      <c r="Q328" s="50" t="s">
        <v>300</v>
      </c>
      <c r="R328" s="50" t="s">
        <v>542</v>
      </c>
      <c r="T328" s="308">
        <v>2915.31</v>
      </c>
      <c r="U328" s="309">
        <v>13</v>
      </c>
      <c r="V328" s="310">
        <v>45200</v>
      </c>
      <c r="X328" s="50" t="s">
        <v>306</v>
      </c>
      <c r="AD328" s="50" t="s">
        <v>304</v>
      </c>
      <c r="AE328" s="310">
        <v>45124</v>
      </c>
      <c r="AF328" s="306" t="s">
        <v>3060</v>
      </c>
      <c r="AG328" s="307">
        <v>0.10439586349006526</v>
      </c>
      <c r="AH328" s="307">
        <v>0.10878812077026988</v>
      </c>
      <c r="AI328" s="307">
        <v>0.49398032410948051</v>
      </c>
      <c r="AJ328" s="306" t="s">
        <v>0</v>
      </c>
      <c r="AK328" s="307">
        <v>80.764853812810728</v>
      </c>
      <c r="AL328" s="307">
        <v>0.63516261156856024</v>
      </c>
      <c r="AN328" s="312">
        <v>8</v>
      </c>
      <c r="AO328" s="313" t="s">
        <v>305</v>
      </c>
      <c r="AP328" s="313" t="s">
        <v>0</v>
      </c>
      <c r="AQ328" s="313" t="s">
        <v>306</v>
      </c>
      <c r="AR328" s="314" t="s">
        <v>0</v>
      </c>
      <c r="AS328" s="314"/>
    </row>
    <row r="329" spans="1:45" x14ac:dyDescent="0.2">
      <c r="A329" s="306" t="s">
        <v>2558</v>
      </c>
      <c r="B329" s="50" t="s">
        <v>312</v>
      </c>
      <c r="C329" s="50" t="s">
        <v>295</v>
      </c>
      <c r="D329" s="50" t="s">
        <v>438</v>
      </c>
      <c r="E329" s="50" t="s">
        <v>679</v>
      </c>
      <c r="F329" s="50" t="s">
        <v>680</v>
      </c>
      <c r="G329" s="50" t="s">
        <v>681</v>
      </c>
      <c r="H329" s="50" t="s">
        <v>686</v>
      </c>
      <c r="I329" s="50" t="s">
        <v>1117</v>
      </c>
      <c r="J329" s="50" t="s">
        <v>2524</v>
      </c>
      <c r="K329" s="50" t="s">
        <v>683</v>
      </c>
      <c r="L329" s="307">
        <v>3357.8283386014086</v>
      </c>
      <c r="M329" s="308">
        <v>1800</v>
      </c>
      <c r="N329" s="307">
        <v>3019.2148725678912</v>
      </c>
      <c r="O329" s="306" t="s">
        <v>2559</v>
      </c>
      <c r="Q329" s="50" t="s">
        <v>300</v>
      </c>
      <c r="R329" s="50" t="s">
        <v>686</v>
      </c>
      <c r="T329" s="308">
        <v>624.17797852959268</v>
      </c>
      <c r="U329" s="309">
        <v>18</v>
      </c>
      <c r="V329" s="310">
        <v>45931</v>
      </c>
      <c r="X329" s="50" t="s">
        <v>306</v>
      </c>
      <c r="AD329" s="50" t="s">
        <v>304</v>
      </c>
      <c r="AE329" s="310">
        <v>45124</v>
      </c>
      <c r="AF329" s="306" t="s">
        <v>3059</v>
      </c>
      <c r="AG329" s="307">
        <v>0.22830635558930631</v>
      </c>
      <c r="AH329" s="307">
        <v>0.23791191101008735</v>
      </c>
      <c r="AI329" s="307">
        <v>1.4695377908200113</v>
      </c>
      <c r="AJ329" s="306" t="s">
        <v>181</v>
      </c>
      <c r="AK329" s="307">
        <v>15.6326276177276</v>
      </c>
      <c r="AL329" s="307">
        <v>0.93990410704385141</v>
      </c>
      <c r="AN329" s="312">
        <v>8</v>
      </c>
      <c r="AO329" s="313" t="s">
        <v>305</v>
      </c>
      <c r="AP329" s="313" t="s">
        <v>0</v>
      </c>
      <c r="AQ329" s="313" t="s">
        <v>306</v>
      </c>
      <c r="AR329" s="314" t="s">
        <v>0</v>
      </c>
      <c r="AS329" s="314"/>
    </row>
    <row r="330" spans="1:45" x14ac:dyDescent="0.2">
      <c r="A330" s="306" t="s">
        <v>2561</v>
      </c>
      <c r="B330" s="50" t="s">
        <v>312</v>
      </c>
      <c r="C330" s="50" t="s">
        <v>295</v>
      </c>
      <c r="D330" s="50" t="s">
        <v>438</v>
      </c>
      <c r="E330" s="50" t="s">
        <v>679</v>
      </c>
      <c r="F330" s="50" t="s">
        <v>680</v>
      </c>
      <c r="G330" s="50" t="s">
        <v>681</v>
      </c>
      <c r="H330" s="50" t="s">
        <v>684</v>
      </c>
      <c r="I330" s="50" t="s">
        <v>1117</v>
      </c>
      <c r="J330" s="50" t="s">
        <v>2524</v>
      </c>
      <c r="K330" s="50" t="s">
        <v>683</v>
      </c>
      <c r="L330" s="307">
        <v>976.41537662711244</v>
      </c>
      <c r="M330" s="308">
        <v>1800</v>
      </c>
      <c r="N330" s="307">
        <v>877.95072577904659</v>
      </c>
      <c r="O330" s="306" t="s">
        <v>2562</v>
      </c>
      <c r="Q330" s="50" t="s">
        <v>300</v>
      </c>
      <c r="R330" s="50" t="s">
        <v>684</v>
      </c>
      <c r="T330" s="308">
        <v>757.36</v>
      </c>
      <c r="U330" s="309">
        <v>18</v>
      </c>
      <c r="V330" s="310">
        <v>45931</v>
      </c>
      <c r="X330" s="50" t="s">
        <v>306</v>
      </c>
      <c r="AD330" s="50" t="s">
        <v>304</v>
      </c>
      <c r="AE330" s="310">
        <v>45124</v>
      </c>
      <c r="AF330" s="306" t="s">
        <v>3059</v>
      </c>
      <c r="AG330" s="307">
        <v>0.39481755198991469</v>
      </c>
      <c r="AH330" s="307">
        <v>0.41142874911120003</v>
      </c>
      <c r="AI330" s="307">
        <v>2.9277218854607874</v>
      </c>
      <c r="AJ330" s="306" t="s">
        <v>181</v>
      </c>
      <c r="AK330" s="307">
        <v>9.6229769354095449</v>
      </c>
      <c r="AL330" s="307">
        <v>1.3155140192900303</v>
      </c>
      <c r="AN330" s="312">
        <v>8</v>
      </c>
      <c r="AO330" s="313" t="s">
        <v>305</v>
      </c>
      <c r="AP330" s="313" t="s">
        <v>0</v>
      </c>
      <c r="AQ330" s="313" t="s">
        <v>306</v>
      </c>
      <c r="AR330" s="314" t="s">
        <v>0</v>
      </c>
      <c r="AS330" s="314"/>
    </row>
    <row r="331" spans="1:45" x14ac:dyDescent="0.2">
      <c r="A331" s="306" t="s">
        <v>2563</v>
      </c>
      <c r="B331" s="50" t="s">
        <v>312</v>
      </c>
      <c r="C331" s="50" t="s">
        <v>295</v>
      </c>
      <c r="D331" s="50" t="s">
        <v>438</v>
      </c>
      <c r="E331" s="50" t="s">
        <v>679</v>
      </c>
      <c r="F331" s="50" t="s">
        <v>680</v>
      </c>
      <c r="G331" s="50" t="s">
        <v>681</v>
      </c>
      <c r="H331" s="50" t="s">
        <v>685</v>
      </c>
      <c r="I331" s="50" t="s">
        <v>1117</v>
      </c>
      <c r="J331" s="50" t="s">
        <v>2524</v>
      </c>
      <c r="K331" s="50" t="s">
        <v>683</v>
      </c>
      <c r="L331" s="307">
        <v>1941.6906538647636</v>
      </c>
      <c r="M331" s="308">
        <v>1800</v>
      </c>
      <c r="N331" s="307">
        <v>1745.8847531545782</v>
      </c>
      <c r="O331" s="306" t="s">
        <v>2564</v>
      </c>
      <c r="Q331" s="50" t="s">
        <v>300</v>
      </c>
      <c r="R331" s="50" t="s">
        <v>685</v>
      </c>
      <c r="T331" s="308">
        <v>719.08</v>
      </c>
      <c r="U331" s="309">
        <v>18</v>
      </c>
      <c r="V331" s="310">
        <v>45931</v>
      </c>
      <c r="X331" s="50" t="s">
        <v>306</v>
      </c>
      <c r="AD331" s="50" t="s">
        <v>304</v>
      </c>
      <c r="AE331" s="310">
        <v>45124</v>
      </c>
      <c r="AF331" s="306" t="s">
        <v>3059</v>
      </c>
      <c r="AG331" s="307">
        <v>0.11480811103220266</v>
      </c>
      <c r="AH331" s="307">
        <v>0.11963844381215731</v>
      </c>
      <c r="AI331" s="307">
        <v>0.70163864207124227</v>
      </c>
      <c r="AJ331" s="306" t="s">
        <v>0</v>
      </c>
      <c r="AK331" s="307">
        <v>41.55402549497736</v>
      </c>
      <c r="AL331" s="307">
        <v>0.71690148052572666</v>
      </c>
      <c r="AN331" s="312">
        <v>8</v>
      </c>
      <c r="AO331" s="313" t="s">
        <v>305</v>
      </c>
      <c r="AP331" s="313" t="s">
        <v>0</v>
      </c>
      <c r="AQ331" s="313" t="s">
        <v>306</v>
      </c>
      <c r="AR331" s="314" t="s">
        <v>0</v>
      </c>
      <c r="AS331" s="314"/>
    </row>
    <row r="332" spans="1:45" x14ac:dyDescent="0.2">
      <c r="A332" s="306" t="s">
        <v>2566</v>
      </c>
      <c r="B332" s="50" t="s">
        <v>312</v>
      </c>
      <c r="C332" s="50" t="s">
        <v>295</v>
      </c>
      <c r="D332" s="50" t="s">
        <v>701</v>
      </c>
      <c r="E332" s="50" t="s">
        <v>387</v>
      </c>
      <c r="F332" s="50" t="s">
        <v>388</v>
      </c>
      <c r="G332" s="50" t="s">
        <v>389</v>
      </c>
      <c r="H332" s="50" t="s">
        <v>632</v>
      </c>
      <c r="I332" s="50" t="s">
        <v>2567</v>
      </c>
      <c r="J332" s="50" t="s">
        <v>3021</v>
      </c>
      <c r="L332" s="307">
        <v>903.19836493579601</v>
      </c>
      <c r="M332" s="308">
        <v>180</v>
      </c>
      <c r="N332" s="307">
        <v>815</v>
      </c>
      <c r="O332" s="306" t="s">
        <v>3458</v>
      </c>
      <c r="Q332" s="50" t="s">
        <v>300</v>
      </c>
      <c r="R332" s="50" t="s">
        <v>765</v>
      </c>
      <c r="T332" s="308">
        <v>445.07990611292399</v>
      </c>
      <c r="U332" s="309">
        <v>10</v>
      </c>
      <c r="V332" s="310">
        <v>45200</v>
      </c>
      <c r="X332" s="50" t="s">
        <v>3022</v>
      </c>
      <c r="AB332" s="50" t="s">
        <v>2505</v>
      </c>
      <c r="AD332" s="50" t="s">
        <v>360</v>
      </c>
      <c r="AF332" s="306"/>
      <c r="AG332" s="307">
        <v>0.10619466674161489</v>
      </c>
      <c r="AH332" s="307">
        <v>0.11046332707701183</v>
      </c>
      <c r="AI332" s="307">
        <v>0.70848222804073868</v>
      </c>
      <c r="AJ332" s="306"/>
      <c r="AK332" s="307">
        <v>49.830969995035993</v>
      </c>
      <c r="AL332" s="307">
        <v>0.83997447939028869</v>
      </c>
      <c r="AN332" s="312">
        <v>8</v>
      </c>
      <c r="AO332" s="313" t="s">
        <v>305</v>
      </c>
      <c r="AP332" s="313" t="s">
        <v>0</v>
      </c>
      <c r="AQ332" s="313" t="s">
        <v>306</v>
      </c>
      <c r="AR332" s="314" t="s">
        <v>0</v>
      </c>
      <c r="AS332" s="314"/>
    </row>
    <row r="333" spans="1:45" x14ac:dyDescent="0.2">
      <c r="A333" s="306" t="s">
        <v>2568</v>
      </c>
      <c r="B333" s="50" t="s">
        <v>312</v>
      </c>
      <c r="C333" s="50" t="s">
        <v>295</v>
      </c>
      <c r="D333" s="50" t="s">
        <v>701</v>
      </c>
      <c r="E333" s="50" t="s">
        <v>387</v>
      </c>
      <c r="F333" s="50" t="s">
        <v>388</v>
      </c>
      <c r="G333" s="50" t="s">
        <v>389</v>
      </c>
      <c r="H333" s="50" t="s">
        <v>643</v>
      </c>
      <c r="I333" s="50" t="s">
        <v>2567</v>
      </c>
      <c r="J333" s="50" t="s">
        <v>3021</v>
      </c>
      <c r="L333" s="307">
        <v>903.19836493579601</v>
      </c>
      <c r="M333" s="308">
        <v>180</v>
      </c>
      <c r="N333" s="307">
        <v>815</v>
      </c>
      <c r="O333" s="306" t="s">
        <v>3459</v>
      </c>
      <c r="Q333" s="50" t="s">
        <v>643</v>
      </c>
      <c r="R333" s="50" t="s">
        <v>765</v>
      </c>
      <c r="T333" s="308">
        <v>111.269976528231</v>
      </c>
      <c r="U333" s="309">
        <v>10</v>
      </c>
      <c r="V333" s="310">
        <v>45200</v>
      </c>
      <c r="X333" s="50" t="s">
        <v>3022</v>
      </c>
      <c r="AB333" s="50" t="s">
        <v>2505</v>
      </c>
      <c r="AD333" s="50" t="s">
        <v>360</v>
      </c>
      <c r="AF333" s="306"/>
      <c r="AG333" s="307">
        <v>0.10619466674161489</v>
      </c>
      <c r="AH333" s="307">
        <v>0.11046332707701183</v>
      </c>
      <c r="AI333" s="307">
        <v>2.8339289121629547</v>
      </c>
      <c r="AJ333" s="306"/>
      <c r="AK333" s="307">
        <v>-3.1950084738330102</v>
      </c>
      <c r="AL333" s="307">
        <v>0.83997447939028869</v>
      </c>
      <c r="AN333" s="312">
        <v>8</v>
      </c>
      <c r="AO333" s="313" t="s">
        <v>305</v>
      </c>
      <c r="AP333" s="313" t="s">
        <v>0</v>
      </c>
      <c r="AQ333" s="313" t="s">
        <v>306</v>
      </c>
      <c r="AR333" s="314" t="s">
        <v>0</v>
      </c>
      <c r="AS333" s="314"/>
    </row>
    <row r="334" spans="1:45" x14ac:dyDescent="0.2">
      <c r="A334" s="306" t="s">
        <v>3061</v>
      </c>
      <c r="B334" s="50" t="s">
        <v>312</v>
      </c>
      <c r="C334" s="50" t="s">
        <v>295</v>
      </c>
      <c r="D334" s="50" t="s">
        <v>701</v>
      </c>
      <c r="E334" s="50" t="s">
        <v>387</v>
      </c>
      <c r="F334" s="50" t="s">
        <v>388</v>
      </c>
      <c r="G334" s="50" t="s">
        <v>389</v>
      </c>
      <c r="H334" s="50" t="s">
        <v>702</v>
      </c>
      <c r="I334" s="50" t="s">
        <v>2504</v>
      </c>
      <c r="J334" s="50" t="s">
        <v>3062</v>
      </c>
      <c r="L334" s="307">
        <v>1330.8018259301557</v>
      </c>
      <c r="M334" s="308">
        <v>200</v>
      </c>
      <c r="N334" s="307">
        <v>1192.7</v>
      </c>
      <c r="O334" s="306" t="s">
        <v>3063</v>
      </c>
      <c r="Q334" s="50" t="s">
        <v>300</v>
      </c>
      <c r="R334" s="50" t="s">
        <v>702</v>
      </c>
      <c r="T334" s="308">
        <v>369.61</v>
      </c>
      <c r="U334" s="309">
        <v>10</v>
      </c>
      <c r="V334" s="310">
        <v>45931</v>
      </c>
      <c r="X334" s="50" t="s">
        <v>306</v>
      </c>
      <c r="AD334" s="50" t="s">
        <v>304</v>
      </c>
      <c r="AE334" s="310">
        <v>45513</v>
      </c>
      <c r="AF334" s="306" t="s">
        <v>3064</v>
      </c>
      <c r="AG334" s="307">
        <v>0.19517421564158793</v>
      </c>
      <c r="AH334" s="307">
        <v>0.18713223462120263</v>
      </c>
      <c r="AI334" s="307">
        <v>1.3518124237227123</v>
      </c>
      <c r="AJ334" s="306" t="s">
        <v>181</v>
      </c>
      <c r="AK334" s="307">
        <v>15.292844105044621</v>
      </c>
      <c r="AL334" s="307">
        <v>1.2376456981150441</v>
      </c>
      <c r="AN334" s="312">
        <v>20</v>
      </c>
      <c r="AO334" s="313" t="s">
        <v>305</v>
      </c>
      <c r="AP334" s="313" t="s">
        <v>0</v>
      </c>
      <c r="AQ334" s="313" t="s">
        <v>386</v>
      </c>
      <c r="AR334" s="314" t="s">
        <v>0</v>
      </c>
      <c r="AS334" s="314"/>
    </row>
    <row r="335" spans="1:45" x14ac:dyDescent="0.2">
      <c r="A335" s="306" t="s">
        <v>764</v>
      </c>
      <c r="B335" s="50" t="s">
        <v>312</v>
      </c>
      <c r="C335" s="50" t="s">
        <v>295</v>
      </c>
      <c r="D335" s="50" t="s">
        <v>701</v>
      </c>
      <c r="E335" s="50" t="s">
        <v>416</v>
      </c>
      <c r="F335" s="50" t="s">
        <v>422</v>
      </c>
      <c r="G335" s="50" t="s">
        <v>423</v>
      </c>
      <c r="H335" s="50" t="s">
        <v>424</v>
      </c>
      <c r="I335" s="50" t="s">
        <v>425</v>
      </c>
      <c r="J335" s="50" t="s">
        <v>426</v>
      </c>
      <c r="L335" s="307">
        <v>1409.9751905578639</v>
      </c>
      <c r="M335" s="308">
        <v>400</v>
      </c>
      <c r="N335" s="307">
        <v>1271.9376792916121</v>
      </c>
      <c r="O335" s="306" t="s">
        <v>427</v>
      </c>
      <c r="Q335" s="50" t="s">
        <v>300</v>
      </c>
      <c r="R335" s="50" t="s">
        <v>765</v>
      </c>
      <c r="T335" s="308">
        <v>795.82382628292373</v>
      </c>
      <c r="U335" s="309">
        <v>15</v>
      </c>
      <c r="V335" s="310">
        <v>45931</v>
      </c>
      <c r="X335" s="50" t="s">
        <v>306</v>
      </c>
      <c r="AB335" s="50" t="s">
        <v>429</v>
      </c>
      <c r="AC335" s="50" t="s">
        <v>430</v>
      </c>
      <c r="AD335" s="50" t="s">
        <v>360</v>
      </c>
      <c r="AF335" s="306"/>
      <c r="AG335" s="307">
        <v>0.17746828965566824</v>
      </c>
      <c r="AH335" s="307">
        <v>0.19563066284125449</v>
      </c>
      <c r="AI335" s="307">
        <v>0.84147039945530511</v>
      </c>
      <c r="AJ335" s="306" t="s">
        <v>0</v>
      </c>
      <c r="AK335" s="307">
        <v>38.189231765713977</v>
      </c>
      <c r="AL335" s="307">
        <v>1.3112769272188121</v>
      </c>
      <c r="AN335" s="312">
        <v>20</v>
      </c>
      <c r="AO335" s="313" t="s">
        <v>305</v>
      </c>
      <c r="AP335" s="313" t="s">
        <v>0</v>
      </c>
      <c r="AQ335" s="313" t="s">
        <v>306</v>
      </c>
      <c r="AR335" s="314" t="s">
        <v>0</v>
      </c>
      <c r="AS335" s="314"/>
    </row>
    <row r="336" spans="1:45" x14ac:dyDescent="0.2">
      <c r="A336" s="306" t="s">
        <v>766</v>
      </c>
      <c r="B336" s="50" t="s">
        <v>312</v>
      </c>
      <c r="C336" s="50" t="s">
        <v>295</v>
      </c>
      <c r="D336" s="50" t="s">
        <v>701</v>
      </c>
      <c r="E336" s="50" t="s">
        <v>416</v>
      </c>
      <c r="F336" s="50" t="s">
        <v>422</v>
      </c>
      <c r="G336" s="50" t="s">
        <v>423</v>
      </c>
      <c r="H336" s="50" t="s">
        <v>424</v>
      </c>
      <c r="I336" s="50" t="s">
        <v>425</v>
      </c>
      <c r="J336" s="50" t="s">
        <v>432</v>
      </c>
      <c r="L336" s="307">
        <v>4052.4192589474869</v>
      </c>
      <c r="M336" s="308">
        <v>2000</v>
      </c>
      <c r="N336" s="307">
        <v>3655.6847115181695</v>
      </c>
      <c r="O336" s="306" t="s">
        <v>433</v>
      </c>
      <c r="Q336" s="50" t="s">
        <v>300</v>
      </c>
      <c r="R336" s="50" t="s">
        <v>765</v>
      </c>
      <c r="T336" s="308">
        <v>1400.4898594678336</v>
      </c>
      <c r="U336" s="309">
        <v>15</v>
      </c>
      <c r="V336" s="310">
        <v>45931</v>
      </c>
      <c r="X336" s="50" t="s">
        <v>306</v>
      </c>
      <c r="AB336" s="50" t="s">
        <v>429</v>
      </c>
      <c r="AC336" s="50" t="s">
        <v>430</v>
      </c>
      <c r="AD336" s="50" t="s">
        <v>360</v>
      </c>
      <c r="AF336" s="306"/>
      <c r="AG336" s="307">
        <v>0.51006281505460771</v>
      </c>
      <c r="AH336" s="307">
        <v>0.5622634150214344</v>
      </c>
      <c r="AI336" s="307">
        <v>1.3742910297834392</v>
      </c>
      <c r="AJ336" s="306" t="s">
        <v>181</v>
      </c>
      <c r="AK336" s="307">
        <v>14.748700263542604</v>
      </c>
      <c r="AL336" s="307">
        <v>3.7687499108211582</v>
      </c>
      <c r="AN336" s="312">
        <v>20</v>
      </c>
      <c r="AO336" s="313" t="s">
        <v>305</v>
      </c>
      <c r="AP336" s="313" t="s">
        <v>0</v>
      </c>
      <c r="AQ336" s="313" t="s">
        <v>306</v>
      </c>
      <c r="AR336" s="314" t="s">
        <v>0</v>
      </c>
      <c r="AS336" s="314"/>
    </row>
    <row r="337" spans="1:46" x14ac:dyDescent="0.2">
      <c r="A337" s="306" t="s">
        <v>767</v>
      </c>
      <c r="B337" s="50" t="s">
        <v>312</v>
      </c>
      <c r="C337" s="50" t="s">
        <v>295</v>
      </c>
      <c r="D337" s="50" t="s">
        <v>701</v>
      </c>
      <c r="E337" s="50" t="s">
        <v>416</v>
      </c>
      <c r="F337" s="50" t="s">
        <v>422</v>
      </c>
      <c r="G337" s="50" t="s">
        <v>768</v>
      </c>
      <c r="L337" s="307">
        <v>0</v>
      </c>
      <c r="M337" s="308">
        <v>0.33</v>
      </c>
      <c r="N337" s="307">
        <v>0</v>
      </c>
      <c r="O337" s="306" t="s">
        <v>768</v>
      </c>
      <c r="Q337" s="50" t="s">
        <v>300</v>
      </c>
      <c r="R337" s="50" t="s">
        <v>301</v>
      </c>
      <c r="T337" s="308">
        <v>0.14000000000000001</v>
      </c>
      <c r="U337" s="309">
        <v>10</v>
      </c>
      <c r="V337" s="310">
        <v>45200</v>
      </c>
      <c r="X337" s="50" t="s">
        <v>2897</v>
      </c>
      <c r="AD337" s="50" t="s">
        <v>360</v>
      </c>
      <c r="AF337" s="306"/>
      <c r="AG337" s="307">
        <v>9.8724855317634397</v>
      </c>
      <c r="AH337" s="307">
        <v>10.274532229832397</v>
      </c>
      <c r="AI337" s="307">
        <v>2.7307447173686819</v>
      </c>
      <c r="AJ337" s="306" t="s">
        <v>181</v>
      </c>
      <c r="AK337" s="307">
        <v>-1.3479736863867227</v>
      </c>
      <c r="AL337" s="307">
        <v>87.826589350467202</v>
      </c>
      <c r="AN337" s="312">
        <v>24</v>
      </c>
      <c r="AO337" s="313" t="s">
        <v>393</v>
      </c>
      <c r="AP337" s="313" t="s">
        <v>0</v>
      </c>
      <c r="AQ337" s="313" t="s">
        <v>306</v>
      </c>
      <c r="AR337" s="314" t="s">
        <v>181</v>
      </c>
      <c r="AS337" s="314">
        <v>1.0736399999999999</v>
      </c>
      <c r="AT337" s="50" t="s">
        <v>1954</v>
      </c>
    </row>
    <row r="338" spans="1:46" x14ac:dyDescent="0.2">
      <c r="A338" s="306" t="s">
        <v>2569</v>
      </c>
      <c r="B338" s="50" t="s">
        <v>312</v>
      </c>
      <c r="C338" s="50" t="s">
        <v>295</v>
      </c>
      <c r="D338" s="50" t="s">
        <v>701</v>
      </c>
      <c r="E338" s="50" t="s">
        <v>416</v>
      </c>
      <c r="F338" s="50" t="s">
        <v>422</v>
      </c>
      <c r="G338" s="50" t="s">
        <v>2509</v>
      </c>
      <c r="H338" s="50" t="s">
        <v>632</v>
      </c>
      <c r="L338" s="307"/>
      <c r="M338" s="308">
        <v>0.33</v>
      </c>
      <c r="N338" s="307"/>
      <c r="O338" s="306" t="s">
        <v>3024</v>
      </c>
      <c r="T338" s="308">
        <v>5.87</v>
      </c>
      <c r="U338" s="309">
        <v>10</v>
      </c>
      <c r="V338" s="310">
        <v>45200</v>
      </c>
      <c r="X338" s="50" t="s">
        <v>2897</v>
      </c>
      <c r="AD338" s="50" t="s">
        <v>360</v>
      </c>
      <c r="AF338" s="306"/>
      <c r="AG338" s="307"/>
      <c r="AH338" s="307"/>
      <c r="AI338" s="307"/>
      <c r="AJ338" s="306"/>
      <c r="AK338" s="307"/>
      <c r="AL338" s="307"/>
      <c r="AN338" s="312">
        <v>24</v>
      </c>
      <c r="AO338" s="313" t="s">
        <v>393</v>
      </c>
      <c r="AP338" s="313" t="s">
        <v>0</v>
      </c>
      <c r="AQ338" s="313" t="s">
        <v>386</v>
      </c>
      <c r="AR338" s="314" t="s">
        <v>181</v>
      </c>
      <c r="AS338" s="314">
        <v>1.1086</v>
      </c>
      <c r="AT338" s="50" t="s">
        <v>2711</v>
      </c>
    </row>
    <row r="339" spans="1:46" x14ac:dyDescent="0.2">
      <c r="A339" s="306" t="s">
        <v>2570</v>
      </c>
      <c r="B339" s="50" t="s">
        <v>312</v>
      </c>
      <c r="C339" s="50" t="s">
        <v>295</v>
      </c>
      <c r="D339" s="50" t="s">
        <v>701</v>
      </c>
      <c r="E339" s="50" t="s">
        <v>416</v>
      </c>
      <c r="F339" s="50" t="s">
        <v>422</v>
      </c>
      <c r="G339" s="50" t="s">
        <v>2509</v>
      </c>
      <c r="H339" s="50" t="s">
        <v>643</v>
      </c>
      <c r="L339" s="307"/>
      <c r="M339" s="308">
        <v>0.33</v>
      </c>
      <c r="N339" s="307"/>
      <c r="O339" s="306" t="s">
        <v>3025</v>
      </c>
      <c r="T339" s="308">
        <v>5.87</v>
      </c>
      <c r="U339" s="309">
        <v>10</v>
      </c>
      <c r="V339" s="310">
        <v>45200</v>
      </c>
      <c r="X339" s="50" t="s">
        <v>2897</v>
      </c>
      <c r="AD339" s="50" t="s">
        <v>360</v>
      </c>
      <c r="AF339" s="306"/>
      <c r="AG339" s="307"/>
      <c r="AH339" s="307"/>
      <c r="AI339" s="307"/>
      <c r="AJ339" s="306"/>
      <c r="AK339" s="307"/>
      <c r="AL339" s="307"/>
      <c r="AN339" s="312">
        <v>24</v>
      </c>
      <c r="AO339" s="313" t="s">
        <v>393</v>
      </c>
      <c r="AP339" s="313" t="s">
        <v>0</v>
      </c>
      <c r="AQ339" s="313" t="s">
        <v>386</v>
      </c>
      <c r="AR339" s="314" t="s">
        <v>181</v>
      </c>
      <c r="AS339" s="314">
        <v>1.1086</v>
      </c>
      <c r="AT339" s="50" t="s">
        <v>2711</v>
      </c>
    </row>
    <row r="340" spans="1:46" x14ac:dyDescent="0.2">
      <c r="A340" s="306" t="s">
        <v>769</v>
      </c>
      <c r="B340" s="50" t="s">
        <v>312</v>
      </c>
      <c r="C340" s="50" t="s">
        <v>295</v>
      </c>
      <c r="D340" s="50" t="s">
        <v>701</v>
      </c>
      <c r="E340" s="50" t="s">
        <v>770</v>
      </c>
      <c r="F340" s="50" t="s">
        <v>771</v>
      </c>
      <c r="G340" s="50" t="s">
        <v>772</v>
      </c>
      <c r="H340" s="50" t="s">
        <v>773</v>
      </c>
      <c r="L340" s="307">
        <v>0</v>
      </c>
      <c r="M340" s="308">
        <v>25000</v>
      </c>
      <c r="N340" s="307">
        <v>0</v>
      </c>
      <c r="O340" s="306" t="s">
        <v>3460</v>
      </c>
      <c r="Q340" s="50" t="s">
        <v>300</v>
      </c>
      <c r="R340" s="50" t="s">
        <v>765</v>
      </c>
      <c r="T340" s="308">
        <v>0</v>
      </c>
      <c r="U340" s="309"/>
      <c r="V340" s="310">
        <v>45931</v>
      </c>
      <c r="X340" s="50" t="s">
        <v>3065</v>
      </c>
      <c r="AD340" s="50" t="s">
        <v>360</v>
      </c>
      <c r="AF340" s="306"/>
      <c r="AG340" s="307" t="s">
        <v>2438</v>
      </c>
      <c r="AH340" s="307" t="s">
        <v>2438</v>
      </c>
      <c r="AI340" s="307" t="s">
        <v>2438</v>
      </c>
      <c r="AJ340" s="306" t="s">
        <v>181</v>
      </c>
      <c r="AK340" s="307" t="s">
        <v>2438</v>
      </c>
      <c r="AL340" s="307">
        <v>0</v>
      </c>
      <c r="AN340" s="312">
        <v>24</v>
      </c>
      <c r="AO340" s="313" t="s">
        <v>393</v>
      </c>
      <c r="AP340" s="313" t="s">
        <v>0</v>
      </c>
      <c r="AQ340" s="313" t="s">
        <v>386</v>
      </c>
      <c r="AR340" s="314" t="s">
        <v>181</v>
      </c>
      <c r="AS340" s="314">
        <v>1.1086</v>
      </c>
      <c r="AT340" s="50" t="s">
        <v>2713</v>
      </c>
    </row>
    <row r="341" spans="1:46" x14ac:dyDescent="0.2">
      <c r="A341" s="306" t="s">
        <v>2571</v>
      </c>
      <c r="B341" s="50" t="s">
        <v>312</v>
      </c>
      <c r="C341" s="50" t="s">
        <v>295</v>
      </c>
      <c r="D341" s="50" t="s">
        <v>778</v>
      </c>
      <c r="E341" s="50" t="s">
        <v>439</v>
      </c>
      <c r="F341" s="50" t="s">
        <v>440</v>
      </c>
      <c r="G341" s="50" t="s">
        <v>1122</v>
      </c>
      <c r="H341" s="50" t="s">
        <v>3066</v>
      </c>
      <c r="I341" s="50" t="s">
        <v>1126</v>
      </c>
      <c r="L341" s="307">
        <v>253.02692532449927</v>
      </c>
      <c r="M341" s="308">
        <v>800</v>
      </c>
      <c r="N341" s="307">
        <v>227.07750170881161</v>
      </c>
      <c r="O341" s="306" t="s">
        <v>3067</v>
      </c>
      <c r="P341" s="50" t="s">
        <v>3068</v>
      </c>
      <c r="Q341" s="50" t="s">
        <v>300</v>
      </c>
      <c r="R341" s="50" t="s">
        <v>1118</v>
      </c>
      <c r="T341" s="308">
        <v>441.53</v>
      </c>
      <c r="U341" s="309">
        <v>12</v>
      </c>
      <c r="V341" s="310">
        <v>45931</v>
      </c>
      <c r="X341" s="50" t="s">
        <v>3069</v>
      </c>
      <c r="Y341" s="50" t="s">
        <v>1126</v>
      </c>
      <c r="AD341" s="50" t="s">
        <v>304</v>
      </c>
      <c r="AE341" s="310">
        <v>45125</v>
      </c>
      <c r="AF341" s="306" t="s">
        <v>3070</v>
      </c>
      <c r="AG341" s="307">
        <v>3.3046796825750464E-2</v>
      </c>
      <c r="AH341" s="307">
        <v>3.1611855741747755E-2</v>
      </c>
      <c r="AI341" s="307">
        <v>0.3720279201845782</v>
      </c>
      <c r="AJ341" s="306" t="s">
        <v>0</v>
      </c>
      <c r="AK341" s="307">
        <v>152.54206853696735</v>
      </c>
      <c r="AL341" s="307">
        <v>0.23583333333333334</v>
      </c>
      <c r="AM341" s="311">
        <v>800</v>
      </c>
      <c r="AN341" s="312">
        <v>2</v>
      </c>
      <c r="AO341" s="313" t="s">
        <v>3071</v>
      </c>
      <c r="AP341" s="313" t="s">
        <v>0</v>
      </c>
      <c r="AQ341" s="313" t="s">
        <v>306</v>
      </c>
      <c r="AR341" s="314" t="s">
        <v>0</v>
      </c>
      <c r="AS341" s="314"/>
    </row>
    <row r="342" spans="1:46" x14ac:dyDescent="0.2">
      <c r="A342" s="306" t="s">
        <v>2573</v>
      </c>
      <c r="B342" s="50" t="s">
        <v>312</v>
      </c>
      <c r="C342" s="50" t="s">
        <v>295</v>
      </c>
      <c r="D342" s="50" t="s">
        <v>778</v>
      </c>
      <c r="E342" s="50" t="s">
        <v>439</v>
      </c>
      <c r="F342" s="50" t="s">
        <v>440</v>
      </c>
      <c r="G342" s="50" t="s">
        <v>1122</v>
      </c>
      <c r="H342" s="50" t="s">
        <v>3066</v>
      </c>
      <c r="I342" s="50" t="s">
        <v>1129</v>
      </c>
      <c r="L342" s="307">
        <v>396.7557104309044</v>
      </c>
      <c r="M342" s="308">
        <v>800</v>
      </c>
      <c r="N342" s="307">
        <v>356.06604078918195</v>
      </c>
      <c r="O342" s="306" t="s">
        <v>3072</v>
      </c>
      <c r="P342" s="50" t="s">
        <v>3068</v>
      </c>
      <c r="Q342" s="50" t="s">
        <v>300</v>
      </c>
      <c r="R342" s="50" t="s">
        <v>1118</v>
      </c>
      <c r="T342" s="308">
        <v>441.53</v>
      </c>
      <c r="U342" s="309">
        <v>12</v>
      </c>
      <c r="V342" s="310">
        <v>45931</v>
      </c>
      <c r="X342" s="50" t="s">
        <v>3069</v>
      </c>
      <c r="Y342" s="50" t="s">
        <v>1129</v>
      </c>
      <c r="AD342" s="50" t="s">
        <v>304</v>
      </c>
      <c r="AE342" s="310">
        <v>45125</v>
      </c>
      <c r="AF342" s="306" t="s">
        <v>3070</v>
      </c>
      <c r="AG342" s="307">
        <v>5.1818617071093434E-2</v>
      </c>
      <c r="AH342" s="307">
        <v>4.9568575624002964E-2</v>
      </c>
      <c r="AI342" s="307">
        <v>0.4996930395127489</v>
      </c>
      <c r="AJ342" s="306" t="s">
        <v>0</v>
      </c>
      <c r="AK342" s="307">
        <v>91.852266007269208</v>
      </c>
      <c r="AL342" s="307">
        <v>0.33916666666666667</v>
      </c>
      <c r="AM342" s="311">
        <v>800</v>
      </c>
      <c r="AN342" s="312">
        <v>2</v>
      </c>
      <c r="AO342" s="313" t="s">
        <v>3071</v>
      </c>
      <c r="AP342" s="313" t="s">
        <v>0</v>
      </c>
      <c r="AQ342" s="313" t="s">
        <v>306</v>
      </c>
      <c r="AR342" s="314" t="s">
        <v>0</v>
      </c>
      <c r="AS342" s="314"/>
    </row>
    <row r="343" spans="1:46" x14ac:dyDescent="0.2">
      <c r="A343" s="306" t="s">
        <v>2574</v>
      </c>
      <c r="B343" s="50" t="s">
        <v>312</v>
      </c>
      <c r="C343" s="50" t="s">
        <v>295</v>
      </c>
      <c r="D343" s="50" t="s">
        <v>778</v>
      </c>
      <c r="E343" s="50" t="s">
        <v>439</v>
      </c>
      <c r="F343" s="50" t="s">
        <v>440</v>
      </c>
      <c r="G343" s="50" t="s">
        <v>1122</v>
      </c>
      <c r="H343" s="50" t="s">
        <v>3066</v>
      </c>
      <c r="I343" s="50" t="s">
        <v>1132</v>
      </c>
      <c r="L343" s="307">
        <v>569.28983163169482</v>
      </c>
      <c r="M343" s="308">
        <v>800</v>
      </c>
      <c r="N343" s="307">
        <v>510.90575656866048</v>
      </c>
      <c r="O343" s="306" t="s">
        <v>3073</v>
      </c>
      <c r="P343" s="50" t="s">
        <v>3068</v>
      </c>
      <c r="Q343" s="50" t="s">
        <v>300</v>
      </c>
      <c r="R343" s="50" t="s">
        <v>1118</v>
      </c>
      <c r="T343" s="308">
        <v>441.53</v>
      </c>
      <c r="U343" s="309">
        <v>12</v>
      </c>
      <c r="V343" s="310">
        <v>45931</v>
      </c>
      <c r="X343" s="50" t="s">
        <v>3069</v>
      </c>
      <c r="Y343" s="50" t="s">
        <v>1132</v>
      </c>
      <c r="AD343" s="50" t="s">
        <v>304</v>
      </c>
      <c r="AE343" s="310">
        <v>45125</v>
      </c>
      <c r="AF343" s="306" t="s">
        <v>3070</v>
      </c>
      <c r="AG343" s="307">
        <v>7.4352582741030224E-2</v>
      </c>
      <c r="AH343" s="307">
        <v>7.1124082979332301E-2</v>
      </c>
      <c r="AI343" s="307">
        <v>0.65294410299995032</v>
      </c>
      <c r="AJ343" s="306" t="s">
        <v>0</v>
      </c>
      <c r="AK343" s="307">
        <v>59.472010057014622</v>
      </c>
      <c r="AL343" s="307">
        <v>0.46333333333333332</v>
      </c>
      <c r="AM343" s="311">
        <v>800</v>
      </c>
      <c r="AN343" s="312">
        <v>2</v>
      </c>
      <c r="AO343" s="313" t="s">
        <v>3071</v>
      </c>
      <c r="AP343" s="313" t="s">
        <v>0</v>
      </c>
      <c r="AQ343" s="313" t="s">
        <v>306</v>
      </c>
      <c r="AR343" s="314" t="s">
        <v>0</v>
      </c>
      <c r="AS343" s="314"/>
    </row>
    <row r="344" spans="1:46" x14ac:dyDescent="0.2">
      <c r="A344" s="306" t="s">
        <v>2575</v>
      </c>
      <c r="B344" s="50" t="s">
        <v>312</v>
      </c>
      <c r="C344" s="50" t="s">
        <v>295</v>
      </c>
      <c r="D344" s="50" t="s">
        <v>778</v>
      </c>
      <c r="E344" s="50" t="s">
        <v>439</v>
      </c>
      <c r="F344" s="50" t="s">
        <v>440</v>
      </c>
      <c r="G344" s="50" t="s">
        <v>1122</v>
      </c>
      <c r="H344" s="50" t="s">
        <v>3066</v>
      </c>
      <c r="I344" s="50" t="s">
        <v>1126</v>
      </c>
      <c r="K344" s="50" t="s">
        <v>1120</v>
      </c>
      <c r="L344" s="307">
        <v>253.02692532449927</v>
      </c>
      <c r="M344" s="308">
        <v>800</v>
      </c>
      <c r="N344" s="307">
        <v>227.07750170881161</v>
      </c>
      <c r="O344" s="306" t="s">
        <v>3074</v>
      </c>
      <c r="P344" s="50" t="s">
        <v>3068</v>
      </c>
      <c r="Q344" s="50" t="s">
        <v>300</v>
      </c>
      <c r="R344" s="50" t="s">
        <v>1118</v>
      </c>
      <c r="S344" s="50" t="s">
        <v>1120</v>
      </c>
      <c r="T344" s="308">
        <v>441.53</v>
      </c>
      <c r="U344" s="309">
        <v>12</v>
      </c>
      <c r="V344" s="310">
        <v>45931</v>
      </c>
      <c r="X344" s="50" t="s">
        <v>3069</v>
      </c>
      <c r="Y344" s="50" t="s">
        <v>1126</v>
      </c>
      <c r="AD344" s="50" t="s">
        <v>304</v>
      </c>
      <c r="AE344" s="310">
        <v>45125</v>
      </c>
      <c r="AF344" s="306" t="s">
        <v>3070</v>
      </c>
      <c r="AG344" s="307">
        <v>3.3046796825750464E-2</v>
      </c>
      <c r="AH344" s="307">
        <v>3.1611855741747755E-2</v>
      </c>
      <c r="AI344" s="307">
        <v>0.3720279201845782</v>
      </c>
      <c r="AJ344" s="306" t="s">
        <v>0</v>
      </c>
      <c r="AK344" s="307">
        <v>152.54206853696735</v>
      </c>
      <c r="AL344" s="307">
        <v>0.23583333333333334</v>
      </c>
      <c r="AM344" s="311">
        <v>800</v>
      </c>
      <c r="AN344" s="312">
        <v>2</v>
      </c>
      <c r="AO344" s="313" t="s">
        <v>3071</v>
      </c>
      <c r="AP344" s="313" t="s">
        <v>0</v>
      </c>
      <c r="AQ344" s="313" t="s">
        <v>306</v>
      </c>
      <c r="AR344" s="314" t="s">
        <v>0</v>
      </c>
      <c r="AS344" s="314"/>
    </row>
    <row r="345" spans="1:46" x14ac:dyDescent="0.2">
      <c r="A345" s="306" t="s">
        <v>2576</v>
      </c>
      <c r="B345" s="50" t="s">
        <v>312</v>
      </c>
      <c r="C345" s="50" t="s">
        <v>295</v>
      </c>
      <c r="D345" s="50" t="s">
        <v>778</v>
      </c>
      <c r="E345" s="50" t="s">
        <v>439</v>
      </c>
      <c r="F345" s="50" t="s">
        <v>440</v>
      </c>
      <c r="G345" s="50" t="s">
        <v>1122</v>
      </c>
      <c r="H345" s="50" t="s">
        <v>3066</v>
      </c>
      <c r="I345" s="50" t="s">
        <v>1129</v>
      </c>
      <c r="K345" s="50" t="s">
        <v>1120</v>
      </c>
      <c r="L345" s="307">
        <v>396.7557104309044</v>
      </c>
      <c r="M345" s="308">
        <v>800</v>
      </c>
      <c r="N345" s="307">
        <v>356.06604078918195</v>
      </c>
      <c r="O345" s="306" t="s">
        <v>3075</v>
      </c>
      <c r="P345" s="50" t="s">
        <v>3068</v>
      </c>
      <c r="Q345" s="50" t="s">
        <v>300</v>
      </c>
      <c r="R345" s="50" t="s">
        <v>1118</v>
      </c>
      <c r="S345" s="50" t="s">
        <v>1120</v>
      </c>
      <c r="T345" s="308">
        <v>441.53</v>
      </c>
      <c r="U345" s="309">
        <v>12</v>
      </c>
      <c r="V345" s="310">
        <v>45931</v>
      </c>
      <c r="X345" s="50" t="s">
        <v>3069</v>
      </c>
      <c r="Y345" s="50" t="s">
        <v>1129</v>
      </c>
      <c r="AD345" s="50" t="s">
        <v>304</v>
      </c>
      <c r="AE345" s="310">
        <v>45125</v>
      </c>
      <c r="AF345" s="306" t="s">
        <v>3070</v>
      </c>
      <c r="AG345" s="307">
        <v>5.1818617071093434E-2</v>
      </c>
      <c r="AH345" s="307">
        <v>4.9568575624002964E-2</v>
      </c>
      <c r="AI345" s="307">
        <v>0.4996930395127489</v>
      </c>
      <c r="AJ345" s="306" t="s">
        <v>0</v>
      </c>
      <c r="AK345" s="307">
        <v>91.852266007269208</v>
      </c>
      <c r="AL345" s="307">
        <v>0.33916666666666667</v>
      </c>
      <c r="AM345" s="311">
        <v>800</v>
      </c>
      <c r="AN345" s="312">
        <v>2</v>
      </c>
      <c r="AO345" s="313" t="s">
        <v>3071</v>
      </c>
      <c r="AP345" s="313" t="s">
        <v>0</v>
      </c>
      <c r="AQ345" s="313" t="s">
        <v>306</v>
      </c>
      <c r="AR345" s="314" t="s">
        <v>0</v>
      </c>
      <c r="AS345" s="314"/>
    </row>
    <row r="346" spans="1:46" x14ac:dyDescent="0.2">
      <c r="A346" s="306" t="s">
        <v>2577</v>
      </c>
      <c r="B346" s="50" t="s">
        <v>312</v>
      </c>
      <c r="C346" s="50" t="s">
        <v>295</v>
      </c>
      <c r="D346" s="50" t="s">
        <v>778</v>
      </c>
      <c r="E346" s="50" t="s">
        <v>439</v>
      </c>
      <c r="F346" s="50" t="s">
        <v>440</v>
      </c>
      <c r="G346" s="50" t="s">
        <v>1122</v>
      </c>
      <c r="H346" s="50" t="s">
        <v>3066</v>
      </c>
      <c r="I346" s="50" t="s">
        <v>1132</v>
      </c>
      <c r="K346" s="50" t="s">
        <v>1120</v>
      </c>
      <c r="L346" s="307">
        <v>569.28983163169482</v>
      </c>
      <c r="M346" s="308">
        <v>800</v>
      </c>
      <c r="N346" s="307">
        <v>510.90575656866048</v>
      </c>
      <c r="O346" s="306" t="s">
        <v>3076</v>
      </c>
      <c r="P346" s="50" t="s">
        <v>3068</v>
      </c>
      <c r="Q346" s="50" t="s">
        <v>300</v>
      </c>
      <c r="R346" s="50" t="s">
        <v>1118</v>
      </c>
      <c r="S346" s="50" t="s">
        <v>1120</v>
      </c>
      <c r="T346" s="308">
        <v>441.53</v>
      </c>
      <c r="U346" s="309">
        <v>12</v>
      </c>
      <c r="V346" s="310">
        <v>45931</v>
      </c>
      <c r="X346" s="50" t="s">
        <v>3069</v>
      </c>
      <c r="Y346" s="50" t="s">
        <v>1132</v>
      </c>
      <c r="AD346" s="50" t="s">
        <v>304</v>
      </c>
      <c r="AE346" s="310">
        <v>45125</v>
      </c>
      <c r="AF346" s="306" t="s">
        <v>3070</v>
      </c>
      <c r="AG346" s="307">
        <v>7.4352582741030224E-2</v>
      </c>
      <c r="AH346" s="307">
        <v>7.1124082979332301E-2</v>
      </c>
      <c r="AI346" s="307">
        <v>0.65294410299995032</v>
      </c>
      <c r="AJ346" s="306" t="s">
        <v>0</v>
      </c>
      <c r="AK346" s="307">
        <v>59.472010057014622</v>
      </c>
      <c r="AL346" s="307">
        <v>0.46333333333333332</v>
      </c>
      <c r="AM346" s="311">
        <v>800</v>
      </c>
      <c r="AN346" s="312">
        <v>2</v>
      </c>
      <c r="AO346" s="313" t="s">
        <v>3071</v>
      </c>
      <c r="AP346" s="313" t="s">
        <v>0</v>
      </c>
      <c r="AQ346" s="313" t="s">
        <v>306</v>
      </c>
      <c r="AR346" s="314" t="s">
        <v>0</v>
      </c>
      <c r="AS346" s="314"/>
    </row>
    <row r="347" spans="1:46" x14ac:dyDescent="0.2">
      <c r="A347" s="306" t="s">
        <v>2578</v>
      </c>
      <c r="B347" s="50" t="s">
        <v>312</v>
      </c>
      <c r="C347" s="50" t="s">
        <v>295</v>
      </c>
      <c r="D347" s="50" t="s">
        <v>778</v>
      </c>
      <c r="E347" s="50" t="s">
        <v>439</v>
      </c>
      <c r="F347" s="50" t="s">
        <v>440</v>
      </c>
      <c r="G347" s="50" t="s">
        <v>1122</v>
      </c>
      <c r="H347" s="50" t="s">
        <v>3066</v>
      </c>
      <c r="I347" s="50" t="s">
        <v>692</v>
      </c>
      <c r="L347" s="307">
        <v>83.091533416829634</v>
      </c>
      <c r="M347" s="308">
        <v>800</v>
      </c>
      <c r="N347" s="307">
        <v>74.569999999999993</v>
      </c>
      <c r="O347" s="306" t="s">
        <v>3077</v>
      </c>
      <c r="P347" s="50" t="s">
        <v>3068</v>
      </c>
      <c r="Q347" s="50" t="s">
        <v>300</v>
      </c>
      <c r="R347" s="50" t="s">
        <v>1118</v>
      </c>
      <c r="T347" s="308">
        <v>20.440000000000001</v>
      </c>
      <c r="U347" s="309">
        <v>12</v>
      </c>
      <c r="V347" s="310">
        <v>45200</v>
      </c>
      <c r="X347" s="50" t="s">
        <v>3069</v>
      </c>
      <c r="Y347" s="50" t="s">
        <v>1124</v>
      </c>
      <c r="AD347" s="50" t="s">
        <v>360</v>
      </c>
      <c r="AF347" s="306"/>
      <c r="AG347" s="307">
        <v>1.0381019981825246E-2</v>
      </c>
      <c r="AH347" s="307">
        <v>1.0852240405816418E-2</v>
      </c>
      <c r="AI347" s="307">
        <v>0.19414873631082527</v>
      </c>
      <c r="AJ347" s="306" t="s">
        <v>0</v>
      </c>
      <c r="AK347" s="307">
        <v>127.31125033365527</v>
      </c>
      <c r="AL347" s="307">
        <v>6.4395938398042876E-2</v>
      </c>
      <c r="AM347" s="311">
        <v>800</v>
      </c>
      <c r="AN347" s="312">
        <v>2</v>
      </c>
      <c r="AO347" s="313" t="s">
        <v>3071</v>
      </c>
      <c r="AP347" s="313" t="s">
        <v>0</v>
      </c>
      <c r="AQ347" s="313" t="s">
        <v>306</v>
      </c>
      <c r="AR347" s="314" t="s">
        <v>0</v>
      </c>
      <c r="AS347" s="314"/>
    </row>
    <row r="348" spans="1:46" x14ac:dyDescent="0.2">
      <c r="A348" s="306" t="s">
        <v>2579</v>
      </c>
      <c r="B348" s="50" t="s">
        <v>312</v>
      </c>
      <c r="C348" s="50" t="s">
        <v>295</v>
      </c>
      <c r="D348" s="50" t="s">
        <v>778</v>
      </c>
      <c r="E348" s="50" t="s">
        <v>439</v>
      </c>
      <c r="F348" s="50" t="s">
        <v>440</v>
      </c>
      <c r="G348" s="50" t="s">
        <v>1122</v>
      </c>
      <c r="H348" s="50" t="s">
        <v>3066</v>
      </c>
      <c r="I348" s="50" t="s">
        <v>692</v>
      </c>
      <c r="K348" s="50" t="s">
        <v>1120</v>
      </c>
      <c r="L348" s="307">
        <v>83.091533416829634</v>
      </c>
      <c r="M348" s="308">
        <v>800</v>
      </c>
      <c r="N348" s="307">
        <v>74.569999999999993</v>
      </c>
      <c r="O348" s="306" t="s">
        <v>3078</v>
      </c>
      <c r="P348" s="50" t="s">
        <v>3068</v>
      </c>
      <c r="Q348" s="50" t="s">
        <v>300</v>
      </c>
      <c r="R348" s="50" t="s">
        <v>1118</v>
      </c>
      <c r="S348" s="50" t="s">
        <v>1120</v>
      </c>
      <c r="T348" s="308">
        <v>20.440000000000001</v>
      </c>
      <c r="U348" s="309">
        <v>12</v>
      </c>
      <c r="V348" s="310">
        <v>45200</v>
      </c>
      <c r="X348" s="50" t="s">
        <v>3069</v>
      </c>
      <c r="Y348" s="50" t="s">
        <v>1124</v>
      </c>
      <c r="AD348" s="50" t="s">
        <v>360</v>
      </c>
      <c r="AF348" s="306"/>
      <c r="AG348" s="307">
        <v>1.0381019981825246E-2</v>
      </c>
      <c r="AH348" s="307">
        <v>1.0852240405816418E-2</v>
      </c>
      <c r="AI348" s="307">
        <v>0.19414873631082527</v>
      </c>
      <c r="AJ348" s="306" t="s">
        <v>0</v>
      </c>
      <c r="AK348" s="307">
        <v>127.31125033365527</v>
      </c>
      <c r="AL348" s="307">
        <v>6.4395938398042876E-2</v>
      </c>
      <c r="AM348" s="311">
        <v>800</v>
      </c>
      <c r="AN348" s="312">
        <v>2</v>
      </c>
      <c r="AO348" s="313" t="s">
        <v>3071</v>
      </c>
      <c r="AP348" s="313" t="s">
        <v>0</v>
      </c>
      <c r="AQ348" s="313" t="s">
        <v>306</v>
      </c>
      <c r="AR348" s="314" t="s">
        <v>0</v>
      </c>
      <c r="AS348" s="314"/>
    </row>
    <row r="349" spans="1:46" x14ac:dyDescent="0.2">
      <c r="A349" s="306" t="s">
        <v>777</v>
      </c>
      <c r="B349" s="50" t="s">
        <v>294</v>
      </c>
      <c r="C349" s="50" t="s">
        <v>295</v>
      </c>
      <c r="D349" s="50" t="s">
        <v>778</v>
      </c>
      <c r="E349" s="50" t="s">
        <v>297</v>
      </c>
      <c r="F349" s="50" t="s">
        <v>452</v>
      </c>
      <c r="G349" s="50" t="s">
        <v>463</v>
      </c>
      <c r="H349" s="50" t="s">
        <v>3079</v>
      </c>
      <c r="I349" s="50" t="s">
        <v>780</v>
      </c>
      <c r="J349" s="50" t="s">
        <v>781</v>
      </c>
      <c r="K349" s="50" t="s">
        <v>782</v>
      </c>
      <c r="L349" s="307">
        <v>0.75932186157108961</v>
      </c>
      <c r="M349" s="308">
        <v>0.75</v>
      </c>
      <c r="N349" s="307">
        <v>0.6832837059095187</v>
      </c>
      <c r="O349" s="306" t="s">
        <v>3080</v>
      </c>
      <c r="P349" s="50" t="s">
        <v>3068</v>
      </c>
      <c r="Q349" s="50" t="s">
        <v>300</v>
      </c>
      <c r="R349" s="50" t="s">
        <v>785</v>
      </c>
      <c r="T349" s="308">
        <v>1.1357372528003795</v>
      </c>
      <c r="U349" s="309">
        <v>25</v>
      </c>
      <c r="V349" s="310">
        <v>45931</v>
      </c>
      <c r="X349" s="50" t="s">
        <v>3081</v>
      </c>
      <c r="Y349" s="50" t="s">
        <v>786</v>
      </c>
      <c r="AA349" s="50" t="s">
        <v>780</v>
      </c>
      <c r="AD349" s="50" t="s">
        <v>304</v>
      </c>
      <c r="AE349" s="310">
        <v>45069</v>
      </c>
      <c r="AF349" s="306" t="s">
        <v>2582</v>
      </c>
      <c r="AG349" s="307">
        <v>0</v>
      </c>
      <c r="AH349" s="307">
        <v>1.0948257376625382E-4</v>
      </c>
      <c r="AI349" s="307">
        <v>0.46198410064578826</v>
      </c>
      <c r="AJ349" s="306" t="s">
        <v>0</v>
      </c>
      <c r="AK349" s="307">
        <v>90.31406517623175</v>
      </c>
      <c r="AL349" s="307">
        <v>2.8246773250444518E-4</v>
      </c>
      <c r="AN349" s="312">
        <v>15</v>
      </c>
      <c r="AO349" s="313" t="s">
        <v>3082</v>
      </c>
      <c r="AP349" s="313" t="s">
        <v>0</v>
      </c>
      <c r="AQ349" s="313" t="s">
        <v>386</v>
      </c>
      <c r="AR349" s="314" t="s">
        <v>0</v>
      </c>
      <c r="AS349" s="314"/>
    </row>
    <row r="350" spans="1:46" x14ac:dyDescent="0.2">
      <c r="A350" s="306" t="s">
        <v>788</v>
      </c>
      <c r="B350" s="50" t="s">
        <v>294</v>
      </c>
      <c r="C350" s="50" t="s">
        <v>295</v>
      </c>
      <c r="D350" s="50" t="s">
        <v>778</v>
      </c>
      <c r="E350" s="50" t="s">
        <v>297</v>
      </c>
      <c r="F350" s="50" t="s">
        <v>452</v>
      </c>
      <c r="G350" s="50" t="s">
        <v>463</v>
      </c>
      <c r="H350" s="50" t="s">
        <v>3079</v>
      </c>
      <c r="I350" s="50" t="s">
        <v>780</v>
      </c>
      <c r="J350" s="50" t="s">
        <v>789</v>
      </c>
      <c r="K350" s="50" t="s">
        <v>782</v>
      </c>
      <c r="L350" s="307">
        <v>1.0281852199902919</v>
      </c>
      <c r="M350" s="308">
        <v>0.9</v>
      </c>
      <c r="N350" s="307">
        <v>0.92522320643152789</v>
      </c>
      <c r="O350" s="306" t="s">
        <v>3083</v>
      </c>
      <c r="P350" s="50" t="s">
        <v>3068</v>
      </c>
      <c r="Q350" s="50" t="s">
        <v>300</v>
      </c>
      <c r="R350" s="50" t="s">
        <v>785</v>
      </c>
      <c r="T350" s="308">
        <v>1.5368022284463692</v>
      </c>
      <c r="U350" s="309">
        <v>25</v>
      </c>
      <c r="V350" s="310">
        <v>45931</v>
      </c>
      <c r="X350" s="50" t="s">
        <v>3081</v>
      </c>
      <c r="Y350" s="50" t="s">
        <v>791</v>
      </c>
      <c r="AA350" s="50" t="s">
        <v>780</v>
      </c>
      <c r="AD350" s="50" t="s">
        <v>304</v>
      </c>
      <c r="AE350" s="310">
        <v>45069</v>
      </c>
      <c r="AF350" s="306" t="s">
        <v>2582</v>
      </c>
      <c r="AG350" s="307">
        <v>1.5438731198744521E-4</v>
      </c>
      <c r="AH350" s="307">
        <v>1.4824854898823442E-4</v>
      </c>
      <c r="AI350" s="307">
        <v>0.46230902515687256</v>
      </c>
      <c r="AJ350" s="306" t="s">
        <v>0</v>
      </c>
      <c r="AK350" s="307">
        <v>90.232886319985923</v>
      </c>
      <c r="AL350" s="307">
        <v>3.8248490183638844E-4</v>
      </c>
      <c r="AN350" s="312">
        <v>15</v>
      </c>
      <c r="AO350" s="313" t="s">
        <v>3082</v>
      </c>
      <c r="AP350" s="313" t="s">
        <v>0</v>
      </c>
      <c r="AQ350" s="313" t="s">
        <v>386</v>
      </c>
      <c r="AR350" s="314" t="s">
        <v>0</v>
      </c>
      <c r="AS350" s="314"/>
    </row>
    <row r="351" spans="1:46" x14ac:dyDescent="0.2">
      <c r="A351" s="306" t="s">
        <v>792</v>
      </c>
      <c r="B351" s="50" t="s">
        <v>294</v>
      </c>
      <c r="C351" s="50" t="s">
        <v>295</v>
      </c>
      <c r="D351" s="50" t="s">
        <v>778</v>
      </c>
      <c r="E351" s="50" t="s">
        <v>297</v>
      </c>
      <c r="F351" s="50" t="s">
        <v>452</v>
      </c>
      <c r="G351" s="50" t="s">
        <v>463</v>
      </c>
      <c r="H351" s="50" t="s">
        <v>3079</v>
      </c>
      <c r="I351" s="50" t="s">
        <v>780</v>
      </c>
      <c r="J351" s="50" t="s">
        <v>793</v>
      </c>
      <c r="K351" s="50" t="s">
        <v>782</v>
      </c>
      <c r="L351" s="307">
        <v>0.38269596582084131</v>
      </c>
      <c r="M351" s="308">
        <v>0.45</v>
      </c>
      <c r="N351" s="307">
        <v>0.34437296092285052</v>
      </c>
      <c r="O351" s="306" t="s">
        <v>3084</v>
      </c>
      <c r="P351" s="50" t="s">
        <v>3068</v>
      </c>
      <c r="Q351" s="50" t="s">
        <v>300</v>
      </c>
      <c r="R351" s="50" t="s">
        <v>785</v>
      </c>
      <c r="T351" s="308">
        <v>1.0454073033305615</v>
      </c>
      <c r="U351" s="309">
        <v>25</v>
      </c>
      <c r="V351" s="310">
        <v>45931</v>
      </c>
      <c r="X351" s="50" t="s">
        <v>3081</v>
      </c>
      <c r="Y351" s="50" t="s">
        <v>791</v>
      </c>
      <c r="AA351" s="50" t="s">
        <v>780</v>
      </c>
      <c r="AD351" s="50" t="s">
        <v>304</v>
      </c>
      <c r="AE351" s="310">
        <v>45069</v>
      </c>
      <c r="AF351" s="306" t="s">
        <v>2582</v>
      </c>
      <c r="AG351" s="307">
        <v>5.746377240481707E-5</v>
      </c>
      <c r="AH351" s="307">
        <v>5.5178892415051802E-5</v>
      </c>
      <c r="AI351" s="307">
        <v>0.2529573780513924</v>
      </c>
      <c r="AJ351" s="306" t="s">
        <v>0</v>
      </c>
      <c r="AK351" s="307">
        <v>185.75776932262602</v>
      </c>
      <c r="AL351" s="307">
        <v>1.4200000000000001E-4</v>
      </c>
      <c r="AN351" s="312">
        <v>15</v>
      </c>
      <c r="AO351" s="313" t="s">
        <v>3082</v>
      </c>
      <c r="AP351" s="313" t="s">
        <v>0</v>
      </c>
      <c r="AQ351" s="313" t="s">
        <v>386</v>
      </c>
      <c r="AR351" s="314" t="s">
        <v>0</v>
      </c>
      <c r="AS351" s="314"/>
    </row>
    <row r="352" spans="1:46" x14ac:dyDescent="0.2">
      <c r="A352" s="306" t="s">
        <v>795</v>
      </c>
      <c r="B352" s="50" t="s">
        <v>294</v>
      </c>
      <c r="C352" s="50" t="s">
        <v>295</v>
      </c>
      <c r="D352" s="50" t="s">
        <v>778</v>
      </c>
      <c r="E352" s="50" t="s">
        <v>297</v>
      </c>
      <c r="F352" s="50" t="s">
        <v>452</v>
      </c>
      <c r="G352" s="50" t="s">
        <v>463</v>
      </c>
      <c r="H352" s="50" t="s">
        <v>3079</v>
      </c>
      <c r="I352" s="50" t="s">
        <v>796</v>
      </c>
      <c r="J352" s="50" t="s">
        <v>797</v>
      </c>
      <c r="K352" s="50" t="s">
        <v>782</v>
      </c>
      <c r="L352" s="307">
        <v>0.41199999999999998</v>
      </c>
      <c r="M352" s="308">
        <v>0.6</v>
      </c>
      <c r="N352" s="307">
        <v>0.37115599999999999</v>
      </c>
      <c r="O352" s="306" t="s">
        <v>3085</v>
      </c>
      <c r="P352" s="50" t="s">
        <v>3068</v>
      </c>
      <c r="Q352" s="50" t="s">
        <v>300</v>
      </c>
      <c r="R352" s="50" t="s">
        <v>785</v>
      </c>
      <c r="T352" s="308">
        <v>1.0454073033305615</v>
      </c>
      <c r="U352" s="309">
        <v>25</v>
      </c>
      <c r="V352" s="310">
        <v>45931</v>
      </c>
      <c r="X352" s="50" t="s">
        <v>3081</v>
      </c>
      <c r="Y352" s="50" t="s">
        <v>786</v>
      </c>
      <c r="AA352" s="50" t="s">
        <v>796</v>
      </c>
      <c r="AD352" s="50" t="s">
        <v>304</v>
      </c>
      <c r="AE352" s="310">
        <v>45069</v>
      </c>
      <c r="AF352" s="306" t="s">
        <v>2582</v>
      </c>
      <c r="AG352" s="307">
        <v>0</v>
      </c>
      <c r="AH352" s="307">
        <v>7.8711810010817331E-5</v>
      </c>
      <c r="AI352" s="307">
        <v>0.35920578682972315</v>
      </c>
      <c r="AJ352" s="306" t="s">
        <v>0</v>
      </c>
      <c r="AK352" s="307">
        <v>126.18684113001049</v>
      </c>
      <c r="AL352" s="307">
        <v>1.9734874421771721E-4</v>
      </c>
      <c r="AN352" s="312">
        <v>15</v>
      </c>
      <c r="AO352" s="313" t="s">
        <v>3082</v>
      </c>
      <c r="AP352" s="313" t="s">
        <v>0</v>
      </c>
      <c r="AQ352" s="313" t="s">
        <v>386</v>
      </c>
      <c r="AR352" s="314" t="s">
        <v>0</v>
      </c>
      <c r="AS352" s="314"/>
    </row>
    <row r="353" spans="1:45" x14ac:dyDescent="0.2">
      <c r="A353" s="306" t="s">
        <v>799</v>
      </c>
      <c r="B353" s="50" t="s">
        <v>308</v>
      </c>
      <c r="C353" s="50" t="s">
        <v>295</v>
      </c>
      <c r="D353" s="50" t="s">
        <v>778</v>
      </c>
      <c r="E353" s="50" t="s">
        <v>297</v>
      </c>
      <c r="F353" s="50" t="s">
        <v>452</v>
      </c>
      <c r="G353" s="50" t="s">
        <v>463</v>
      </c>
      <c r="H353" s="50" t="s">
        <v>3079</v>
      </c>
      <c r="I353" s="50" t="s">
        <v>780</v>
      </c>
      <c r="J353" s="50" t="s">
        <v>781</v>
      </c>
      <c r="K353" s="50" t="s">
        <v>782</v>
      </c>
      <c r="L353" s="307">
        <v>1.0893605886989541</v>
      </c>
      <c r="M353" s="308">
        <v>0.75</v>
      </c>
      <c r="N353" s="307">
        <v>0.98092192938083356</v>
      </c>
      <c r="O353" s="306" t="s">
        <v>3080</v>
      </c>
      <c r="P353" s="50" t="s">
        <v>3068</v>
      </c>
      <c r="Q353" s="50" t="s">
        <v>300</v>
      </c>
      <c r="R353" s="50" t="s">
        <v>785</v>
      </c>
      <c r="T353" s="308">
        <v>1.1357372528003795</v>
      </c>
      <c r="U353" s="309">
        <v>25</v>
      </c>
      <c r="V353" s="310">
        <v>45931</v>
      </c>
      <c r="X353" s="50" t="s">
        <v>3081</v>
      </c>
      <c r="Y353" s="50" t="s">
        <v>786</v>
      </c>
      <c r="AA353" s="50" t="s">
        <v>780</v>
      </c>
      <c r="AD353" s="50" t="s">
        <v>304</v>
      </c>
      <c r="AE353" s="310">
        <v>45069</v>
      </c>
      <c r="AF353" s="306" t="s">
        <v>2582</v>
      </c>
      <c r="AG353" s="307">
        <v>1.6830875612449452E-4</v>
      </c>
      <c r="AH353" s="307">
        <v>1.6162931453894501E-4</v>
      </c>
      <c r="AI353" s="307">
        <v>0.67893971708494327</v>
      </c>
      <c r="AJ353" s="306" t="s">
        <v>0</v>
      </c>
      <c r="AK353" s="307">
        <v>54.524255781475475</v>
      </c>
      <c r="AL353" s="307">
        <v>4.0524213899601201E-4</v>
      </c>
      <c r="AN353" s="312">
        <v>15</v>
      </c>
      <c r="AO353" s="313" t="s">
        <v>3082</v>
      </c>
      <c r="AP353" s="313" t="s">
        <v>0</v>
      </c>
      <c r="AQ353" s="313" t="s">
        <v>386</v>
      </c>
      <c r="AR353" s="314" t="s">
        <v>0</v>
      </c>
      <c r="AS353" s="314"/>
    </row>
    <row r="354" spans="1:45" x14ac:dyDescent="0.2">
      <c r="A354" s="306" t="s">
        <v>800</v>
      </c>
      <c r="B354" s="50" t="s">
        <v>308</v>
      </c>
      <c r="C354" s="50" t="s">
        <v>295</v>
      </c>
      <c r="D354" s="50" t="s">
        <v>778</v>
      </c>
      <c r="E354" s="50" t="s">
        <v>297</v>
      </c>
      <c r="F354" s="50" t="s">
        <v>452</v>
      </c>
      <c r="G354" s="50" t="s">
        <v>463</v>
      </c>
      <c r="H354" s="50" t="s">
        <v>3079</v>
      </c>
      <c r="I354" s="50" t="s">
        <v>780</v>
      </c>
      <c r="J354" s="50" t="s">
        <v>789</v>
      </c>
      <c r="K354" s="50" t="s">
        <v>782</v>
      </c>
      <c r="L354" s="307">
        <v>1.4253085811464508</v>
      </c>
      <c r="M354" s="308">
        <v>0.9</v>
      </c>
      <c r="N354" s="307">
        <v>1.2834285156681078</v>
      </c>
      <c r="O354" s="306" t="s">
        <v>3083</v>
      </c>
      <c r="P354" s="50" t="s">
        <v>3068</v>
      </c>
      <c r="Q354" s="50" t="s">
        <v>300</v>
      </c>
      <c r="R354" s="50" t="s">
        <v>785</v>
      </c>
      <c r="T354" s="308">
        <v>1.5368022284463692</v>
      </c>
      <c r="U354" s="309">
        <v>25</v>
      </c>
      <c r="V354" s="310">
        <v>45931</v>
      </c>
      <c r="X354" s="50" t="s">
        <v>3081</v>
      </c>
      <c r="Y354" s="50" t="s">
        <v>791</v>
      </c>
      <c r="AA354" s="50" t="s">
        <v>780</v>
      </c>
      <c r="AD354" s="50" t="s">
        <v>304</v>
      </c>
      <c r="AE354" s="310">
        <v>45069</v>
      </c>
      <c r="AF354" s="306" t="s">
        <v>2582</v>
      </c>
      <c r="AG354" s="307">
        <v>2.202135058629532E-4</v>
      </c>
      <c r="AH354" s="307">
        <v>2.1147419079325675E-4</v>
      </c>
      <c r="AI354" s="307">
        <v>0.65649034797561046</v>
      </c>
      <c r="AJ354" s="306" t="s">
        <v>0</v>
      </c>
      <c r="AK354" s="307">
        <v>57.27736135573236</v>
      </c>
      <c r="AL354" s="307">
        <v>4.4901134136005104E-4</v>
      </c>
      <c r="AN354" s="312">
        <v>15</v>
      </c>
      <c r="AO354" s="313" t="s">
        <v>3082</v>
      </c>
      <c r="AP354" s="313" t="s">
        <v>0</v>
      </c>
      <c r="AQ354" s="313" t="s">
        <v>386</v>
      </c>
      <c r="AR354" s="314" t="s">
        <v>0</v>
      </c>
      <c r="AS354" s="314"/>
    </row>
    <row r="355" spans="1:45" x14ac:dyDescent="0.2">
      <c r="A355" s="306" t="s">
        <v>801</v>
      </c>
      <c r="B355" s="50" t="s">
        <v>308</v>
      </c>
      <c r="C355" s="50" t="s">
        <v>295</v>
      </c>
      <c r="D355" s="50" t="s">
        <v>778</v>
      </c>
      <c r="E355" s="50" t="s">
        <v>297</v>
      </c>
      <c r="F355" s="50" t="s">
        <v>452</v>
      </c>
      <c r="G355" s="50" t="s">
        <v>463</v>
      </c>
      <c r="H355" s="50" t="s">
        <v>3079</v>
      </c>
      <c r="I355" s="50" t="s">
        <v>780</v>
      </c>
      <c r="J355" s="50" t="s">
        <v>793</v>
      </c>
      <c r="K355" s="50" t="s">
        <v>782</v>
      </c>
      <c r="L355" s="307">
        <v>0.53050737692934768</v>
      </c>
      <c r="M355" s="308">
        <v>0.45</v>
      </c>
      <c r="N355" s="307">
        <v>0.47769886769064129</v>
      </c>
      <c r="O355" s="306" t="s">
        <v>3084</v>
      </c>
      <c r="P355" s="50" t="s">
        <v>3068</v>
      </c>
      <c r="Q355" s="50" t="s">
        <v>300</v>
      </c>
      <c r="R355" s="50" t="s">
        <v>785</v>
      </c>
      <c r="T355" s="308">
        <v>1.0454073033305615</v>
      </c>
      <c r="U355" s="309">
        <v>25</v>
      </c>
      <c r="V355" s="310">
        <v>45931</v>
      </c>
      <c r="X355" s="50" t="s">
        <v>3081</v>
      </c>
      <c r="Y355" s="50" t="s">
        <v>791</v>
      </c>
      <c r="AA355" s="50" t="s">
        <v>780</v>
      </c>
      <c r="AD355" s="50" t="s">
        <v>304</v>
      </c>
      <c r="AE355" s="310">
        <v>45069</v>
      </c>
      <c r="AF355" s="306" t="s">
        <v>2582</v>
      </c>
      <c r="AG355" s="307">
        <v>0</v>
      </c>
      <c r="AH355" s="307">
        <v>7.8711810010817331E-5</v>
      </c>
      <c r="AI355" s="307">
        <v>0.35920578682972315</v>
      </c>
      <c r="AJ355" s="306" t="s">
        <v>0</v>
      </c>
      <c r="AK355" s="307">
        <v>126.18684113001049</v>
      </c>
      <c r="AL355" s="307">
        <v>1.9734874421771721E-4</v>
      </c>
      <c r="AN355" s="312">
        <v>15</v>
      </c>
      <c r="AO355" s="313" t="s">
        <v>3082</v>
      </c>
      <c r="AP355" s="313" t="s">
        <v>0</v>
      </c>
      <c r="AQ355" s="313" t="s">
        <v>386</v>
      </c>
      <c r="AR355" s="314" t="s">
        <v>0</v>
      </c>
      <c r="AS355" s="314"/>
    </row>
    <row r="356" spans="1:45" x14ac:dyDescent="0.2">
      <c r="A356" s="306" t="s">
        <v>802</v>
      </c>
      <c r="B356" s="50" t="s">
        <v>308</v>
      </c>
      <c r="C356" s="50" t="s">
        <v>295</v>
      </c>
      <c r="D356" s="50" t="s">
        <v>778</v>
      </c>
      <c r="E356" s="50" t="s">
        <v>297</v>
      </c>
      <c r="F356" s="50" t="s">
        <v>452</v>
      </c>
      <c r="G356" s="50" t="s">
        <v>463</v>
      </c>
      <c r="H356" s="50" t="s">
        <v>3079</v>
      </c>
      <c r="I356" s="50" t="s">
        <v>796</v>
      </c>
      <c r="J356" s="50" t="s">
        <v>797</v>
      </c>
      <c r="K356" s="50" t="s">
        <v>782</v>
      </c>
      <c r="L356" s="307">
        <v>0.57020000000000004</v>
      </c>
      <c r="M356" s="308">
        <v>0.6</v>
      </c>
      <c r="N356" s="307">
        <v>0.51339999999999997</v>
      </c>
      <c r="O356" s="306" t="s">
        <v>3085</v>
      </c>
      <c r="P356" s="50" t="s">
        <v>3068</v>
      </c>
      <c r="Q356" s="50" t="s">
        <v>300</v>
      </c>
      <c r="R356" s="50" t="s">
        <v>785</v>
      </c>
      <c r="T356" s="308">
        <v>1.8618421312961972</v>
      </c>
      <c r="U356" s="309">
        <v>25</v>
      </c>
      <c r="V356" s="310">
        <v>45931</v>
      </c>
      <c r="X356" s="50" t="s">
        <v>3081</v>
      </c>
      <c r="Y356" s="50" t="s">
        <v>786</v>
      </c>
      <c r="AA356" s="50" t="s">
        <v>796</v>
      </c>
      <c r="AD356" s="50" t="s">
        <v>304</v>
      </c>
      <c r="AE356" s="310">
        <v>45069</v>
      </c>
      <c r="AF356" s="306" t="s">
        <v>2582</v>
      </c>
      <c r="AG356" s="307">
        <v>0</v>
      </c>
      <c r="AH356" s="307">
        <v>1.5660545082724675E-4</v>
      </c>
      <c r="AI356" s="307">
        <v>0.4012850456122744</v>
      </c>
      <c r="AJ356" s="306" t="s">
        <v>0</v>
      </c>
      <c r="AK356" s="307">
        <v>110.22988442790404</v>
      </c>
      <c r="AL356" s="307">
        <v>3.9264614870575644E-4</v>
      </c>
      <c r="AN356" s="312">
        <v>15</v>
      </c>
      <c r="AO356" s="313" t="s">
        <v>3082</v>
      </c>
      <c r="AP356" s="313" t="s">
        <v>0</v>
      </c>
      <c r="AQ356" s="313" t="s">
        <v>386</v>
      </c>
      <c r="AR356" s="314" t="s">
        <v>0</v>
      </c>
      <c r="AS356" s="314"/>
    </row>
    <row r="357" spans="1:45" x14ac:dyDescent="0.2">
      <c r="A357" s="306" t="s">
        <v>803</v>
      </c>
      <c r="B357" s="50" t="s">
        <v>310</v>
      </c>
      <c r="C357" s="50" t="s">
        <v>295</v>
      </c>
      <c r="D357" s="50" t="s">
        <v>778</v>
      </c>
      <c r="E357" s="50" t="s">
        <v>297</v>
      </c>
      <c r="F357" s="50" t="s">
        <v>452</v>
      </c>
      <c r="G357" s="50" t="s">
        <v>463</v>
      </c>
      <c r="H357" s="50" t="s">
        <v>3079</v>
      </c>
      <c r="I357" s="50" t="s">
        <v>780</v>
      </c>
      <c r="J357" s="50" t="s">
        <v>781</v>
      </c>
      <c r="K357" s="50" t="s">
        <v>782</v>
      </c>
      <c r="L357" s="307">
        <v>1.0893605886989541</v>
      </c>
      <c r="M357" s="308">
        <v>0.75</v>
      </c>
      <c r="N357" s="307">
        <v>0.98092192938083356</v>
      </c>
      <c r="O357" s="306" t="s">
        <v>3080</v>
      </c>
      <c r="P357" s="50" t="s">
        <v>3068</v>
      </c>
      <c r="Q357" s="50" t="s">
        <v>300</v>
      </c>
      <c r="R357" s="50" t="s">
        <v>785</v>
      </c>
      <c r="T357" s="308">
        <v>1.1357372528003795</v>
      </c>
      <c r="U357" s="309">
        <v>25</v>
      </c>
      <c r="V357" s="310">
        <v>45931</v>
      </c>
      <c r="X357" s="50" t="s">
        <v>3081</v>
      </c>
      <c r="Y357" s="50" t="s">
        <v>786</v>
      </c>
      <c r="AA357" s="50" t="s">
        <v>780</v>
      </c>
      <c r="AD357" s="50" t="s">
        <v>304</v>
      </c>
      <c r="AE357" s="310">
        <v>45069</v>
      </c>
      <c r="AF357" s="306" t="s">
        <v>2582</v>
      </c>
      <c r="AG357" s="307">
        <v>1.6830875612449452E-4</v>
      </c>
      <c r="AH357" s="307">
        <v>1.6162931453894501E-4</v>
      </c>
      <c r="AI357" s="307">
        <v>0.67893971708494327</v>
      </c>
      <c r="AJ357" s="306" t="s">
        <v>0</v>
      </c>
      <c r="AK357" s="307">
        <v>54.524255781475475</v>
      </c>
      <c r="AL357" s="307">
        <v>4.0524213899601201E-4</v>
      </c>
      <c r="AN357" s="312">
        <v>15</v>
      </c>
      <c r="AO357" s="313" t="s">
        <v>3082</v>
      </c>
      <c r="AP357" s="313" t="s">
        <v>0</v>
      </c>
      <c r="AQ357" s="313" t="s">
        <v>386</v>
      </c>
      <c r="AR357" s="314" t="s">
        <v>0</v>
      </c>
      <c r="AS357" s="314"/>
    </row>
    <row r="358" spans="1:45" x14ac:dyDescent="0.2">
      <c r="A358" s="306" t="s">
        <v>804</v>
      </c>
      <c r="B358" s="50" t="s">
        <v>310</v>
      </c>
      <c r="C358" s="50" t="s">
        <v>295</v>
      </c>
      <c r="D358" s="50" t="s">
        <v>778</v>
      </c>
      <c r="E358" s="50" t="s">
        <v>297</v>
      </c>
      <c r="F358" s="50" t="s">
        <v>452</v>
      </c>
      <c r="G358" s="50" t="s">
        <v>463</v>
      </c>
      <c r="H358" s="50" t="s">
        <v>3079</v>
      </c>
      <c r="I358" s="50" t="s">
        <v>780</v>
      </c>
      <c r="J358" s="50" t="s">
        <v>789</v>
      </c>
      <c r="K358" s="50" t="s">
        <v>782</v>
      </c>
      <c r="L358" s="307">
        <v>1.4253085811464508</v>
      </c>
      <c r="M358" s="308">
        <v>0.9</v>
      </c>
      <c r="N358" s="307">
        <v>1.2834285156681078</v>
      </c>
      <c r="O358" s="306" t="s">
        <v>3083</v>
      </c>
      <c r="P358" s="50" t="s">
        <v>3068</v>
      </c>
      <c r="Q358" s="50" t="s">
        <v>300</v>
      </c>
      <c r="R358" s="50" t="s">
        <v>785</v>
      </c>
      <c r="T358" s="308">
        <v>1.5368022284463692</v>
      </c>
      <c r="U358" s="309">
        <v>25</v>
      </c>
      <c r="V358" s="310">
        <v>45931</v>
      </c>
      <c r="X358" s="50" t="s">
        <v>3081</v>
      </c>
      <c r="Y358" s="50" t="s">
        <v>791</v>
      </c>
      <c r="AA358" s="50" t="s">
        <v>780</v>
      </c>
      <c r="AD358" s="50" t="s">
        <v>304</v>
      </c>
      <c r="AE358" s="310">
        <v>45069</v>
      </c>
      <c r="AF358" s="306" t="s">
        <v>2582</v>
      </c>
      <c r="AG358" s="307">
        <v>2.202135058629532E-4</v>
      </c>
      <c r="AH358" s="307">
        <v>2.1147419079325675E-4</v>
      </c>
      <c r="AI358" s="307">
        <v>0.65649034797561046</v>
      </c>
      <c r="AJ358" s="306" t="s">
        <v>0</v>
      </c>
      <c r="AK358" s="307">
        <v>57.27736135573236</v>
      </c>
      <c r="AL358" s="307">
        <v>4.4901134136005104E-4</v>
      </c>
      <c r="AN358" s="312">
        <v>15</v>
      </c>
      <c r="AO358" s="313" t="s">
        <v>3082</v>
      </c>
      <c r="AP358" s="313" t="s">
        <v>0</v>
      </c>
      <c r="AQ358" s="313" t="s">
        <v>386</v>
      </c>
      <c r="AR358" s="314" t="s">
        <v>0</v>
      </c>
      <c r="AS358" s="314"/>
    </row>
    <row r="359" spans="1:45" x14ac:dyDescent="0.2">
      <c r="A359" s="306" t="s">
        <v>805</v>
      </c>
      <c r="B359" s="50" t="s">
        <v>310</v>
      </c>
      <c r="C359" s="50" t="s">
        <v>295</v>
      </c>
      <c r="D359" s="50" t="s">
        <v>778</v>
      </c>
      <c r="E359" s="50" t="s">
        <v>297</v>
      </c>
      <c r="F359" s="50" t="s">
        <v>452</v>
      </c>
      <c r="G359" s="50" t="s">
        <v>463</v>
      </c>
      <c r="H359" s="50" t="s">
        <v>3079</v>
      </c>
      <c r="I359" s="50" t="s">
        <v>780</v>
      </c>
      <c r="J359" s="50" t="s">
        <v>793</v>
      </c>
      <c r="K359" s="50" t="s">
        <v>782</v>
      </c>
      <c r="L359" s="307">
        <v>0.53050737692934768</v>
      </c>
      <c r="M359" s="308">
        <v>0.45</v>
      </c>
      <c r="N359" s="307">
        <v>0.47769886769064129</v>
      </c>
      <c r="O359" s="306" t="s">
        <v>3084</v>
      </c>
      <c r="P359" s="50" t="s">
        <v>3068</v>
      </c>
      <c r="Q359" s="50" t="s">
        <v>300</v>
      </c>
      <c r="R359" s="50" t="s">
        <v>785</v>
      </c>
      <c r="T359" s="308">
        <v>1.0454073033305615</v>
      </c>
      <c r="U359" s="309">
        <v>25</v>
      </c>
      <c r="V359" s="310">
        <v>45931</v>
      </c>
      <c r="X359" s="50" t="s">
        <v>3081</v>
      </c>
      <c r="Y359" s="50" t="s">
        <v>791</v>
      </c>
      <c r="AA359" s="50" t="s">
        <v>780</v>
      </c>
      <c r="AD359" s="50" t="s">
        <v>304</v>
      </c>
      <c r="AE359" s="310">
        <v>45069</v>
      </c>
      <c r="AF359" s="306" t="s">
        <v>2582</v>
      </c>
      <c r="AG359" s="307">
        <v>0</v>
      </c>
      <c r="AH359" s="307">
        <v>7.8711810010817331E-5</v>
      </c>
      <c r="AI359" s="307">
        <v>0.35920578682972315</v>
      </c>
      <c r="AJ359" s="306" t="s">
        <v>0</v>
      </c>
      <c r="AK359" s="307">
        <v>126.18684113001049</v>
      </c>
      <c r="AL359" s="307">
        <v>1.9734874421771721E-4</v>
      </c>
      <c r="AN359" s="312">
        <v>15</v>
      </c>
      <c r="AO359" s="313" t="s">
        <v>3082</v>
      </c>
      <c r="AP359" s="313" t="s">
        <v>0</v>
      </c>
      <c r="AQ359" s="313" t="s">
        <v>386</v>
      </c>
      <c r="AR359" s="314" t="s">
        <v>0</v>
      </c>
      <c r="AS359" s="314"/>
    </row>
    <row r="360" spans="1:45" x14ac:dyDescent="0.2">
      <c r="A360" s="306" t="s">
        <v>806</v>
      </c>
      <c r="B360" s="50" t="s">
        <v>310</v>
      </c>
      <c r="C360" s="50" t="s">
        <v>295</v>
      </c>
      <c r="D360" s="50" t="s">
        <v>778</v>
      </c>
      <c r="E360" s="50" t="s">
        <v>297</v>
      </c>
      <c r="F360" s="50" t="s">
        <v>452</v>
      </c>
      <c r="G360" s="50" t="s">
        <v>463</v>
      </c>
      <c r="H360" s="50" t="s">
        <v>3079</v>
      </c>
      <c r="I360" s="50" t="s">
        <v>796</v>
      </c>
      <c r="J360" s="50" t="s">
        <v>797</v>
      </c>
      <c r="K360" s="50" t="s">
        <v>782</v>
      </c>
      <c r="L360" s="307">
        <v>0.57020000000000004</v>
      </c>
      <c r="M360" s="308">
        <v>0.6</v>
      </c>
      <c r="N360" s="307">
        <v>0.51339999999999997</v>
      </c>
      <c r="O360" s="306" t="s">
        <v>3085</v>
      </c>
      <c r="P360" s="50" t="s">
        <v>3068</v>
      </c>
      <c r="Q360" s="50" t="s">
        <v>300</v>
      </c>
      <c r="R360" s="50" t="s">
        <v>785</v>
      </c>
      <c r="T360" s="308">
        <v>1.8618421312961972</v>
      </c>
      <c r="U360" s="309">
        <v>25</v>
      </c>
      <c r="V360" s="310">
        <v>45931</v>
      </c>
      <c r="X360" s="50" t="s">
        <v>3081</v>
      </c>
      <c r="Y360" s="50" t="s">
        <v>786</v>
      </c>
      <c r="AA360" s="50" t="s">
        <v>796</v>
      </c>
      <c r="AD360" s="50" t="s">
        <v>304</v>
      </c>
      <c r="AE360" s="310">
        <v>45069</v>
      </c>
      <c r="AF360" s="306" t="s">
        <v>2582</v>
      </c>
      <c r="AG360" s="307">
        <v>0</v>
      </c>
      <c r="AH360" s="307">
        <v>1.5660545082724675E-4</v>
      </c>
      <c r="AI360" s="307">
        <v>0.4012850456122744</v>
      </c>
      <c r="AJ360" s="306" t="s">
        <v>0</v>
      </c>
      <c r="AK360" s="307">
        <v>110.22988442790404</v>
      </c>
      <c r="AL360" s="307">
        <v>3.9264614870575644E-4</v>
      </c>
      <c r="AN360" s="312">
        <v>15</v>
      </c>
      <c r="AO360" s="313" t="s">
        <v>3082</v>
      </c>
      <c r="AP360" s="313" t="s">
        <v>0</v>
      </c>
      <c r="AQ360" s="313" t="s">
        <v>386</v>
      </c>
      <c r="AR360" s="314" t="s">
        <v>0</v>
      </c>
      <c r="AS360" s="314"/>
    </row>
    <row r="361" spans="1:45" x14ac:dyDescent="0.2">
      <c r="A361" s="306" t="s">
        <v>807</v>
      </c>
      <c r="B361" s="50" t="s">
        <v>294</v>
      </c>
      <c r="C361" s="50" t="s">
        <v>295</v>
      </c>
      <c r="D361" s="50" t="s">
        <v>778</v>
      </c>
      <c r="E361" s="50" t="s">
        <v>297</v>
      </c>
      <c r="F361" s="50" t="s">
        <v>452</v>
      </c>
      <c r="G361" s="50" t="s">
        <v>463</v>
      </c>
      <c r="H361" s="50" t="s">
        <v>3086</v>
      </c>
      <c r="I361" s="50" t="s">
        <v>780</v>
      </c>
      <c r="J361" s="50" t="s">
        <v>809</v>
      </c>
      <c r="K361" s="50" t="s">
        <v>782</v>
      </c>
      <c r="L361" s="307">
        <v>0.75085115303837102</v>
      </c>
      <c r="M361" s="308">
        <v>0.9</v>
      </c>
      <c r="N361" s="307">
        <v>0.67322203615383147</v>
      </c>
      <c r="O361" s="306" t="s">
        <v>3087</v>
      </c>
      <c r="P361" s="50" t="s">
        <v>3068</v>
      </c>
      <c r="Q361" s="50" t="s">
        <v>300</v>
      </c>
      <c r="R361" s="50" t="s">
        <v>811</v>
      </c>
      <c r="T361" s="308">
        <v>0.99389752009890775</v>
      </c>
      <c r="U361" s="309">
        <v>45</v>
      </c>
      <c r="V361" s="310">
        <v>45931</v>
      </c>
      <c r="X361" s="50" t="s">
        <v>3081</v>
      </c>
      <c r="Y361" s="50" t="s">
        <v>812</v>
      </c>
      <c r="AA361" s="50" t="s">
        <v>780</v>
      </c>
      <c r="AD361" s="50" t="s">
        <v>304</v>
      </c>
      <c r="AE361" s="310">
        <v>45146</v>
      </c>
      <c r="AF361" s="306" t="s">
        <v>3088</v>
      </c>
      <c r="AG361" s="307">
        <v>1.0761134590179174E-4</v>
      </c>
      <c r="AH361" s="307">
        <v>1.0311063608634662E-4</v>
      </c>
      <c r="AI361" s="307">
        <v>0.64136041684882339</v>
      </c>
      <c r="AJ361" s="306" t="s">
        <v>0</v>
      </c>
      <c r="AK361" s="307">
        <v>56.89089133595693</v>
      </c>
      <c r="AL361" s="307">
        <v>1.5517590496126333E-4</v>
      </c>
      <c r="AN361" s="312">
        <v>15</v>
      </c>
      <c r="AO361" s="313" t="s">
        <v>3082</v>
      </c>
      <c r="AP361" s="313" t="s">
        <v>0</v>
      </c>
      <c r="AQ361" s="313" t="s">
        <v>386</v>
      </c>
      <c r="AR361" s="314" t="s">
        <v>0</v>
      </c>
      <c r="AS361" s="314"/>
    </row>
    <row r="362" spans="1:45" x14ac:dyDescent="0.2">
      <c r="A362" s="306" t="s">
        <v>813</v>
      </c>
      <c r="B362" s="50" t="s">
        <v>294</v>
      </c>
      <c r="C362" s="50" t="s">
        <v>295</v>
      </c>
      <c r="D362" s="50" t="s">
        <v>778</v>
      </c>
      <c r="E362" s="50" t="s">
        <v>297</v>
      </c>
      <c r="F362" s="50" t="s">
        <v>452</v>
      </c>
      <c r="G362" s="50" t="s">
        <v>463</v>
      </c>
      <c r="H362" s="50" t="s">
        <v>3086</v>
      </c>
      <c r="I362" s="50" t="s">
        <v>780</v>
      </c>
      <c r="J362" s="50" t="s">
        <v>814</v>
      </c>
      <c r="K362" s="50" t="s">
        <v>782</v>
      </c>
      <c r="L362" s="307">
        <v>1.0094273888861693</v>
      </c>
      <c r="M362" s="308">
        <v>1.2</v>
      </c>
      <c r="N362" s="307">
        <v>0.90506455153657361</v>
      </c>
      <c r="O362" s="306" t="s">
        <v>3089</v>
      </c>
      <c r="P362" s="50" t="s">
        <v>3068</v>
      </c>
      <c r="Q362" s="50" t="s">
        <v>300</v>
      </c>
      <c r="R362" s="50" t="s">
        <v>811</v>
      </c>
      <c r="T362" s="308">
        <v>1.4190180810630293</v>
      </c>
      <c r="U362" s="309">
        <v>45</v>
      </c>
      <c r="V362" s="310">
        <v>45931</v>
      </c>
      <c r="X362" s="50" t="s">
        <v>3081</v>
      </c>
      <c r="Y362" s="50" t="s">
        <v>816</v>
      </c>
      <c r="AA362" s="50" t="s">
        <v>780</v>
      </c>
      <c r="AD362" s="50" t="s">
        <v>304</v>
      </c>
      <c r="AE362" s="310">
        <v>45146</v>
      </c>
      <c r="AF362" s="306" t="s">
        <v>3088</v>
      </c>
      <c r="AG362" s="307">
        <v>1.4467027115642038E-4</v>
      </c>
      <c r="AH362" s="307">
        <v>1.3861961818911121E-4</v>
      </c>
      <c r="AI362" s="307">
        <v>0.60391673286181402</v>
      </c>
      <c r="AJ362" s="306" t="s">
        <v>0</v>
      </c>
      <c r="AK362" s="307">
        <v>61.905714445830064</v>
      </c>
      <c r="AL362" s="307">
        <v>2.0861499370314178E-4</v>
      </c>
      <c r="AN362" s="312">
        <v>15</v>
      </c>
      <c r="AO362" s="313" t="s">
        <v>3082</v>
      </c>
      <c r="AP362" s="313" t="s">
        <v>0</v>
      </c>
      <c r="AQ362" s="313" t="s">
        <v>386</v>
      </c>
      <c r="AR362" s="314" t="s">
        <v>0</v>
      </c>
      <c r="AS362" s="314"/>
    </row>
    <row r="363" spans="1:45" x14ac:dyDescent="0.2">
      <c r="A363" s="306" t="s">
        <v>817</v>
      </c>
      <c r="B363" s="50" t="s">
        <v>294</v>
      </c>
      <c r="C363" s="50" t="s">
        <v>295</v>
      </c>
      <c r="D363" s="50" t="s">
        <v>778</v>
      </c>
      <c r="E363" s="50" t="s">
        <v>297</v>
      </c>
      <c r="F363" s="50" t="s">
        <v>452</v>
      </c>
      <c r="G363" s="50" t="s">
        <v>463</v>
      </c>
      <c r="H363" s="50" t="s">
        <v>3086</v>
      </c>
      <c r="I363" s="50" t="s">
        <v>780</v>
      </c>
      <c r="J363" s="50" t="s">
        <v>818</v>
      </c>
      <c r="K363" s="50" t="s">
        <v>782</v>
      </c>
      <c r="L363" s="307">
        <v>0.25857623584779854</v>
      </c>
      <c r="M363" s="308">
        <v>0.3</v>
      </c>
      <c r="N363" s="307">
        <v>0.23184251538274225</v>
      </c>
      <c r="O363" s="306" t="s">
        <v>3090</v>
      </c>
      <c r="P363" s="50" t="s">
        <v>3068</v>
      </c>
      <c r="Q363" s="50" t="s">
        <v>300</v>
      </c>
      <c r="R363" s="50" t="s">
        <v>811</v>
      </c>
      <c r="T363" s="308">
        <v>0.99389752009890775</v>
      </c>
      <c r="U363" s="309">
        <v>45</v>
      </c>
      <c r="V363" s="310">
        <v>45931</v>
      </c>
      <c r="X363" s="50" t="s">
        <v>3081</v>
      </c>
      <c r="Y363" s="50" t="s">
        <v>816</v>
      </c>
      <c r="AA363" s="50" t="s">
        <v>780</v>
      </c>
      <c r="AD363" s="50" t="s">
        <v>304</v>
      </c>
      <c r="AE363" s="310">
        <v>45146</v>
      </c>
      <c r="AF363" s="306" t="s">
        <v>3088</v>
      </c>
      <c r="AG363" s="307">
        <v>3.7058925254628655E-5</v>
      </c>
      <c r="AH363" s="307">
        <v>3.5508982102764611E-5</v>
      </c>
      <c r="AI363" s="307">
        <v>0.22087009088213888</v>
      </c>
      <c r="AJ363" s="306" t="s">
        <v>0</v>
      </c>
      <c r="AK363" s="307">
        <v>210.87404461866944</v>
      </c>
      <c r="AL363" s="307">
        <v>5.3439088741878444E-5</v>
      </c>
      <c r="AN363" s="312">
        <v>15</v>
      </c>
      <c r="AO363" s="313" t="s">
        <v>3082</v>
      </c>
      <c r="AP363" s="313" t="s">
        <v>0</v>
      </c>
      <c r="AQ363" s="313" t="s">
        <v>386</v>
      </c>
      <c r="AR363" s="314" t="s">
        <v>0</v>
      </c>
      <c r="AS363" s="314"/>
    </row>
    <row r="364" spans="1:45" x14ac:dyDescent="0.2">
      <c r="A364" s="306" t="s">
        <v>820</v>
      </c>
      <c r="B364" s="50" t="s">
        <v>294</v>
      </c>
      <c r="C364" s="50" t="s">
        <v>295</v>
      </c>
      <c r="D364" s="50" t="s">
        <v>778</v>
      </c>
      <c r="E364" s="50" t="s">
        <v>297</v>
      </c>
      <c r="F364" s="50" t="s">
        <v>452</v>
      </c>
      <c r="G364" s="50" t="s">
        <v>463</v>
      </c>
      <c r="H364" s="50" t="s">
        <v>3086</v>
      </c>
      <c r="I364" s="50" t="s">
        <v>780</v>
      </c>
      <c r="J364" s="50" t="s">
        <v>821</v>
      </c>
      <c r="K364" s="50" t="s">
        <v>782</v>
      </c>
      <c r="L364" s="307">
        <v>5.2797047673745746E-2</v>
      </c>
      <c r="M364" s="308">
        <v>0.09</v>
      </c>
      <c r="N364" s="307">
        <v>4.7338458220378597E-2</v>
      </c>
      <c r="O364" s="306" t="s">
        <v>3091</v>
      </c>
      <c r="P364" s="50" t="s">
        <v>3068</v>
      </c>
      <c r="Q364" s="50" t="s">
        <v>300</v>
      </c>
      <c r="R364" s="50" t="s">
        <v>811</v>
      </c>
      <c r="T364" s="308">
        <v>0.79122485771818418</v>
      </c>
      <c r="U364" s="309">
        <v>45</v>
      </c>
      <c r="V364" s="310">
        <v>45931</v>
      </c>
      <c r="X364" s="50" t="s">
        <v>3081</v>
      </c>
      <c r="Y364" s="50" t="s">
        <v>823</v>
      </c>
      <c r="AA364" s="50" t="s">
        <v>780</v>
      </c>
      <c r="AD364" s="50" t="s">
        <v>304</v>
      </c>
      <c r="AE364" s="310">
        <v>45146</v>
      </c>
      <c r="AF364" s="306" t="s">
        <v>3088</v>
      </c>
      <c r="AG364" s="307">
        <v>7.5668277751482602E-6</v>
      </c>
      <c r="AH364" s="307">
        <v>7.2503546769447225E-6</v>
      </c>
      <c r="AI364" s="307">
        <v>5.6649962022248333E-2</v>
      </c>
      <c r="AJ364" s="306" t="s">
        <v>0</v>
      </c>
      <c r="AK364" s="307">
        <v>891.71569950805872</v>
      </c>
      <c r="AL364" s="307">
        <v>1.0911389852574112E-5</v>
      </c>
      <c r="AN364" s="312">
        <v>15</v>
      </c>
      <c r="AO364" s="313" t="s">
        <v>3082</v>
      </c>
      <c r="AP364" s="313" t="s">
        <v>0</v>
      </c>
      <c r="AQ364" s="313" t="s">
        <v>386</v>
      </c>
      <c r="AR364" s="314" t="s">
        <v>0</v>
      </c>
      <c r="AS364" s="314"/>
    </row>
    <row r="365" spans="1:45" x14ac:dyDescent="0.2">
      <c r="A365" s="306" t="s">
        <v>824</v>
      </c>
      <c r="B365" s="50" t="s">
        <v>294</v>
      </c>
      <c r="C365" s="50" t="s">
        <v>295</v>
      </c>
      <c r="D365" s="50" t="s">
        <v>778</v>
      </c>
      <c r="E365" s="50" t="s">
        <v>297</v>
      </c>
      <c r="F365" s="50" t="s">
        <v>452</v>
      </c>
      <c r="G365" s="50" t="s">
        <v>463</v>
      </c>
      <c r="H365" s="50" t="s">
        <v>3086</v>
      </c>
      <c r="I365" s="50" t="s">
        <v>796</v>
      </c>
      <c r="J365" s="50" t="s">
        <v>809</v>
      </c>
      <c r="K365" s="50" t="s">
        <v>782</v>
      </c>
      <c r="L365" s="307">
        <v>1.1311326563944468</v>
      </c>
      <c r="M365" s="308">
        <v>1.1100000000000001</v>
      </c>
      <c r="N365" s="307">
        <v>1.0141869357415056</v>
      </c>
      <c r="O365" s="306" t="s">
        <v>3092</v>
      </c>
      <c r="P365" s="50" t="s">
        <v>3068</v>
      </c>
      <c r="Q365" s="50" t="s">
        <v>300</v>
      </c>
      <c r="R365" s="50" t="s">
        <v>811</v>
      </c>
      <c r="T365" s="308">
        <v>1.9478912018971424</v>
      </c>
      <c r="U365" s="309">
        <v>45</v>
      </c>
      <c r="V365" s="310">
        <v>45931</v>
      </c>
      <c r="X365" s="50" t="s">
        <v>3081</v>
      </c>
      <c r="Y365" s="50" t="s">
        <v>812</v>
      </c>
      <c r="AA365" s="50" t="s">
        <v>796</v>
      </c>
      <c r="AD365" s="50" t="s">
        <v>304</v>
      </c>
      <c r="AE365" s="310">
        <v>45146</v>
      </c>
      <c r="AF365" s="306" t="s">
        <v>3088</v>
      </c>
      <c r="AG365" s="307">
        <v>1.6211296613918223E-4</v>
      </c>
      <c r="AH365" s="307">
        <v>1.5533279429206669E-4</v>
      </c>
      <c r="AI365" s="307">
        <v>0.49299072958525109</v>
      </c>
      <c r="AJ365" s="306" t="s">
        <v>0</v>
      </c>
      <c r="AK365" s="307">
        <v>81.233131265789325</v>
      </c>
      <c r="AL365" s="307">
        <v>2.3376741565485332E-4</v>
      </c>
      <c r="AN365" s="312">
        <v>15</v>
      </c>
      <c r="AO365" s="313" t="s">
        <v>3082</v>
      </c>
      <c r="AP365" s="313" t="s">
        <v>0</v>
      </c>
      <c r="AQ365" s="313" t="s">
        <v>386</v>
      </c>
      <c r="AR365" s="314" t="s">
        <v>0</v>
      </c>
      <c r="AS365" s="314"/>
    </row>
    <row r="366" spans="1:45" x14ac:dyDescent="0.2">
      <c r="A366" s="306" t="s">
        <v>826</v>
      </c>
      <c r="B366" s="50" t="s">
        <v>294</v>
      </c>
      <c r="C366" s="50" t="s">
        <v>295</v>
      </c>
      <c r="D366" s="50" t="s">
        <v>778</v>
      </c>
      <c r="E366" s="50" t="s">
        <v>297</v>
      </c>
      <c r="F366" s="50" t="s">
        <v>452</v>
      </c>
      <c r="G366" s="50" t="s">
        <v>463</v>
      </c>
      <c r="H366" s="50" t="s">
        <v>3086</v>
      </c>
      <c r="I366" s="50" t="s">
        <v>796</v>
      </c>
      <c r="J366" s="50" t="s">
        <v>789</v>
      </c>
      <c r="K366" s="50" t="s">
        <v>782</v>
      </c>
      <c r="L366" s="307">
        <v>1.5071122174751206</v>
      </c>
      <c r="M366" s="308">
        <v>1.29</v>
      </c>
      <c r="N366" s="307">
        <v>1.3512946629370979</v>
      </c>
      <c r="O366" s="306" t="s">
        <v>3093</v>
      </c>
      <c r="P366" s="50" t="s">
        <v>3068</v>
      </c>
      <c r="Q366" s="50" t="s">
        <v>300</v>
      </c>
      <c r="R366" s="50" t="s">
        <v>811</v>
      </c>
      <c r="T366" s="308">
        <v>1.35</v>
      </c>
      <c r="U366" s="309">
        <v>45</v>
      </c>
      <c r="V366" s="310">
        <v>45931</v>
      </c>
      <c r="X366" s="50" t="s">
        <v>3081</v>
      </c>
      <c r="Y366" s="50" t="s">
        <v>791</v>
      </c>
      <c r="AA366" s="50" t="s">
        <v>796</v>
      </c>
      <c r="AD366" s="50" t="s">
        <v>304</v>
      </c>
      <c r="AE366" s="310">
        <v>45146</v>
      </c>
      <c r="AF366" s="306" t="s">
        <v>3088</v>
      </c>
      <c r="AG366" s="307">
        <v>5.5599999999999996E-4</v>
      </c>
      <c r="AH366" s="307">
        <v>0</v>
      </c>
      <c r="AI366" s="307">
        <v>0.94</v>
      </c>
      <c r="AJ366" s="306" t="s">
        <v>0</v>
      </c>
      <c r="AK366" s="307">
        <v>31.01</v>
      </c>
      <c r="AL366" s="307">
        <v>2.2222222222222223E-4</v>
      </c>
      <c r="AN366" s="312">
        <v>15</v>
      </c>
      <c r="AO366" s="313" t="s">
        <v>3082</v>
      </c>
      <c r="AP366" s="313" t="s">
        <v>0</v>
      </c>
      <c r="AQ366" s="313" t="s">
        <v>386</v>
      </c>
      <c r="AR366" s="314" t="s">
        <v>0</v>
      </c>
      <c r="AS366" s="314"/>
    </row>
    <row r="367" spans="1:45" x14ac:dyDescent="0.2">
      <c r="A367" s="306" t="s">
        <v>828</v>
      </c>
      <c r="B367" s="50" t="s">
        <v>294</v>
      </c>
      <c r="C367" s="50" t="s">
        <v>295</v>
      </c>
      <c r="D367" s="50" t="s">
        <v>778</v>
      </c>
      <c r="E367" s="50" t="s">
        <v>297</v>
      </c>
      <c r="F367" s="50" t="s">
        <v>452</v>
      </c>
      <c r="G367" s="50" t="s">
        <v>463</v>
      </c>
      <c r="H367" s="50" t="s">
        <v>3086</v>
      </c>
      <c r="I367" s="50" t="s">
        <v>796</v>
      </c>
      <c r="J367" s="50" t="s">
        <v>829</v>
      </c>
      <c r="K367" s="50" t="s">
        <v>782</v>
      </c>
      <c r="L367" s="307">
        <v>0.37597956108067349</v>
      </c>
      <c r="M367" s="308">
        <v>0.21</v>
      </c>
      <c r="N367" s="307">
        <v>0.33710772719559201</v>
      </c>
      <c r="O367" s="306" t="s">
        <v>3094</v>
      </c>
      <c r="P367" s="50" t="s">
        <v>3068</v>
      </c>
      <c r="Q367" s="50" t="s">
        <v>300</v>
      </c>
      <c r="R367" s="50" t="s">
        <v>811</v>
      </c>
      <c r="T367" s="308">
        <v>1.719054463412131</v>
      </c>
      <c r="U367" s="309">
        <v>45</v>
      </c>
      <c r="V367" s="310">
        <v>45931</v>
      </c>
      <c r="X367" s="50" t="s">
        <v>3081</v>
      </c>
      <c r="Y367" s="50" t="s">
        <v>791</v>
      </c>
      <c r="AA367" s="50" t="s">
        <v>796</v>
      </c>
      <c r="AD367" s="50" t="s">
        <v>304</v>
      </c>
      <c r="AE367" s="310">
        <v>45146</v>
      </c>
      <c r="AF367" s="306" t="s">
        <v>3088</v>
      </c>
      <c r="AG367" s="307">
        <v>5.3885069545053456E-5</v>
      </c>
      <c r="AH367" s="307">
        <v>5.1631393974182936E-5</v>
      </c>
      <c r="AI367" s="307">
        <v>0.18567973518379291</v>
      </c>
      <c r="AJ367" s="306" t="s">
        <v>0</v>
      </c>
      <c r="AK367" s="307">
        <v>255.38618743246795</v>
      </c>
      <c r="AL367" s="307">
        <v>7.770244262333933E-5</v>
      </c>
      <c r="AN367" s="312">
        <v>15</v>
      </c>
      <c r="AO367" s="313" t="s">
        <v>3082</v>
      </c>
      <c r="AP367" s="313" t="s">
        <v>0</v>
      </c>
      <c r="AQ367" s="313" t="s">
        <v>386</v>
      </c>
      <c r="AR367" s="314" t="s">
        <v>0</v>
      </c>
      <c r="AS367" s="314"/>
    </row>
    <row r="368" spans="1:45" x14ac:dyDescent="0.2">
      <c r="A368" s="306" t="s">
        <v>831</v>
      </c>
      <c r="B368" s="50" t="s">
        <v>294</v>
      </c>
      <c r="C368" s="50" t="s">
        <v>295</v>
      </c>
      <c r="D368" s="50" t="s">
        <v>778</v>
      </c>
      <c r="E368" s="50" t="s">
        <v>297</v>
      </c>
      <c r="F368" s="50" t="s">
        <v>452</v>
      </c>
      <c r="G368" s="50" t="s">
        <v>463</v>
      </c>
      <c r="H368" s="50" t="s">
        <v>3086</v>
      </c>
      <c r="I368" s="50" t="s">
        <v>832</v>
      </c>
      <c r="J368" s="50" t="s">
        <v>833</v>
      </c>
      <c r="K368" s="50" t="s">
        <v>782</v>
      </c>
      <c r="L368" s="307">
        <v>2.21</v>
      </c>
      <c r="M368" s="308">
        <v>2</v>
      </c>
      <c r="N368" s="307">
        <v>2.0499999999999998</v>
      </c>
      <c r="O368" s="306" t="s">
        <v>3095</v>
      </c>
      <c r="P368" s="50" t="s">
        <v>3068</v>
      </c>
      <c r="Q368" s="50" t="s">
        <v>300</v>
      </c>
      <c r="R368" s="50" t="s">
        <v>811</v>
      </c>
      <c r="T368" s="308">
        <v>2.7493375167722496</v>
      </c>
      <c r="U368" s="309">
        <v>45</v>
      </c>
      <c r="V368" s="310">
        <v>45931</v>
      </c>
      <c r="X368" s="50" t="s">
        <v>3081</v>
      </c>
      <c r="Y368" s="50" t="s">
        <v>835</v>
      </c>
      <c r="AA368" s="50" t="s">
        <v>832</v>
      </c>
      <c r="AD368" s="50" t="s">
        <v>304</v>
      </c>
      <c r="AE368" s="310">
        <v>45146</v>
      </c>
      <c r="AF368" s="306" t="s">
        <v>3088</v>
      </c>
      <c r="AG368" s="307">
        <v>3.2871495390860274E-4</v>
      </c>
      <c r="AH368" s="307">
        <v>3.1496686250483737E-4</v>
      </c>
      <c r="AI368" s="307">
        <v>0.7082345345017248</v>
      </c>
      <c r="AJ368" s="306" t="s">
        <v>0</v>
      </c>
      <c r="AK368" s="307">
        <v>49.253675307790701</v>
      </c>
      <c r="AL368" s="307">
        <v>4.7400801485764218E-4</v>
      </c>
      <c r="AN368" s="312">
        <v>15</v>
      </c>
      <c r="AO368" s="313" t="s">
        <v>3082</v>
      </c>
      <c r="AP368" s="313" t="s">
        <v>0</v>
      </c>
      <c r="AQ368" s="313" t="s">
        <v>386</v>
      </c>
      <c r="AR368" s="314" t="s">
        <v>0</v>
      </c>
      <c r="AS368" s="314"/>
    </row>
    <row r="369" spans="1:45" x14ac:dyDescent="0.2">
      <c r="A369" s="306" t="s">
        <v>836</v>
      </c>
      <c r="B369" s="50" t="s">
        <v>308</v>
      </c>
      <c r="C369" s="50" t="s">
        <v>295</v>
      </c>
      <c r="D369" s="50" t="s">
        <v>778</v>
      </c>
      <c r="E369" s="50" t="s">
        <v>297</v>
      </c>
      <c r="F369" s="50" t="s">
        <v>452</v>
      </c>
      <c r="G369" s="50" t="s">
        <v>463</v>
      </c>
      <c r="H369" s="50" t="s">
        <v>3086</v>
      </c>
      <c r="I369" s="50" t="s">
        <v>780</v>
      </c>
      <c r="J369" s="50" t="s">
        <v>809</v>
      </c>
      <c r="K369" s="50" t="s">
        <v>782</v>
      </c>
      <c r="L369" s="307">
        <v>0.8</v>
      </c>
      <c r="M369" s="308">
        <v>1.05</v>
      </c>
      <c r="N369" s="307">
        <v>0.74</v>
      </c>
      <c r="O369" s="306" t="s">
        <v>3087</v>
      </c>
      <c r="P369" s="50" t="s">
        <v>3068</v>
      </c>
      <c r="Q369" s="50" t="s">
        <v>300</v>
      </c>
      <c r="R369" s="50" t="s">
        <v>811</v>
      </c>
      <c r="T369" s="308">
        <v>0.99389752009890775</v>
      </c>
      <c r="U369" s="309">
        <v>45</v>
      </c>
      <c r="V369" s="310">
        <v>45931</v>
      </c>
      <c r="X369" s="50" t="s">
        <v>3081</v>
      </c>
      <c r="Y369" s="50" t="s">
        <v>812</v>
      </c>
      <c r="AA369" s="50" t="s">
        <v>780</v>
      </c>
      <c r="AD369" s="50" t="s">
        <v>304</v>
      </c>
      <c r="AE369" s="310">
        <v>45146</v>
      </c>
      <c r="AF369" s="306" t="s">
        <v>3088</v>
      </c>
      <c r="AG369" s="307">
        <v>1.187605569947098E-4</v>
      </c>
      <c r="AH369" s="307">
        <v>1.1379354538385585E-4</v>
      </c>
      <c r="AI369" s="307">
        <v>0.70780938293289508</v>
      </c>
      <c r="AJ369" s="306" t="s">
        <v>181</v>
      </c>
      <c r="AK369" s="307">
        <v>49.297670643278849</v>
      </c>
      <c r="AL369" s="307">
        <v>1.7125310301551534E-4</v>
      </c>
      <c r="AN369" s="312">
        <v>15</v>
      </c>
      <c r="AO369" s="313" t="s">
        <v>3082</v>
      </c>
      <c r="AP369" s="313" t="s">
        <v>0</v>
      </c>
      <c r="AQ369" s="313" t="s">
        <v>386</v>
      </c>
      <c r="AR369" s="314" t="s">
        <v>0</v>
      </c>
      <c r="AS369" s="314"/>
    </row>
    <row r="370" spans="1:45" x14ac:dyDescent="0.2">
      <c r="A370" s="306" t="s">
        <v>837</v>
      </c>
      <c r="B370" s="50" t="s">
        <v>308</v>
      </c>
      <c r="C370" s="50" t="s">
        <v>295</v>
      </c>
      <c r="D370" s="50" t="s">
        <v>778</v>
      </c>
      <c r="E370" s="50" t="s">
        <v>297</v>
      </c>
      <c r="F370" s="50" t="s">
        <v>452</v>
      </c>
      <c r="G370" s="50" t="s">
        <v>463</v>
      </c>
      <c r="H370" s="50" t="s">
        <v>3086</v>
      </c>
      <c r="I370" s="50" t="s">
        <v>780</v>
      </c>
      <c r="J370" s="50" t="s">
        <v>814</v>
      </c>
      <c r="K370" s="50" t="s">
        <v>782</v>
      </c>
      <c r="L370" s="307">
        <v>1.1156042139933438</v>
      </c>
      <c r="M370" s="308">
        <v>1.35</v>
      </c>
      <c r="N370" s="307">
        <v>1.0002639503811384</v>
      </c>
      <c r="O370" s="306" t="s">
        <v>3089</v>
      </c>
      <c r="P370" s="50" t="s">
        <v>3068</v>
      </c>
      <c r="Q370" s="50" t="s">
        <v>300</v>
      </c>
      <c r="R370" s="50" t="s">
        <v>811</v>
      </c>
      <c r="T370" s="308">
        <v>1.4190180810630293</v>
      </c>
      <c r="U370" s="309">
        <v>45</v>
      </c>
      <c r="V370" s="310">
        <v>45931</v>
      </c>
      <c r="X370" s="50" t="s">
        <v>3081</v>
      </c>
      <c r="Y370" s="50" t="s">
        <v>816</v>
      </c>
      <c r="AA370" s="50" t="s">
        <v>780</v>
      </c>
      <c r="AD370" s="50" t="s">
        <v>304</v>
      </c>
      <c r="AE370" s="310">
        <v>45146</v>
      </c>
      <c r="AF370" s="306" t="s">
        <v>3088</v>
      </c>
      <c r="AG370" s="307">
        <v>1.5988744303812658E-4</v>
      </c>
      <c r="AH370" s="307">
        <v>1.5320035090840965E-4</v>
      </c>
      <c r="AI370" s="307">
        <v>0.66743983717852873</v>
      </c>
      <c r="AJ370" s="306" t="s">
        <v>0</v>
      </c>
      <c r="AK370" s="307">
        <v>53.7305068619048</v>
      </c>
      <c r="AL370" s="307">
        <v>2.3055820422529112E-4</v>
      </c>
      <c r="AN370" s="312">
        <v>15</v>
      </c>
      <c r="AO370" s="313" t="s">
        <v>3082</v>
      </c>
      <c r="AP370" s="313" t="s">
        <v>0</v>
      </c>
      <c r="AQ370" s="313" t="s">
        <v>386</v>
      </c>
      <c r="AR370" s="314" t="s">
        <v>0</v>
      </c>
      <c r="AS370" s="314"/>
    </row>
    <row r="371" spans="1:45" x14ac:dyDescent="0.2">
      <c r="A371" s="306" t="s">
        <v>838</v>
      </c>
      <c r="B371" s="50" t="s">
        <v>308</v>
      </c>
      <c r="C371" s="50" t="s">
        <v>295</v>
      </c>
      <c r="D371" s="50" t="s">
        <v>778</v>
      </c>
      <c r="E371" s="50" t="s">
        <v>297</v>
      </c>
      <c r="F371" s="50" t="s">
        <v>452</v>
      </c>
      <c r="G371" s="50" t="s">
        <v>463</v>
      </c>
      <c r="H371" s="50" t="s">
        <v>3086</v>
      </c>
      <c r="I371" s="50" t="s">
        <v>780</v>
      </c>
      <c r="J371" s="50" t="s">
        <v>818</v>
      </c>
      <c r="K371" s="50" t="s">
        <v>782</v>
      </c>
      <c r="L371" s="307">
        <v>0.28696016714407641</v>
      </c>
      <c r="M371" s="308">
        <v>0.45</v>
      </c>
      <c r="N371" s="307">
        <v>0.25729188433423955</v>
      </c>
      <c r="O371" s="306" t="s">
        <v>3090</v>
      </c>
      <c r="P371" s="50" t="s">
        <v>3068</v>
      </c>
      <c r="Q371" s="50" t="s">
        <v>300</v>
      </c>
      <c r="R371" s="50" t="s">
        <v>811</v>
      </c>
      <c r="T371" s="308">
        <v>0.99389752009890775</v>
      </c>
      <c r="U371" s="309">
        <v>45</v>
      </c>
      <c r="V371" s="310">
        <v>45931</v>
      </c>
      <c r="X371" s="50" t="s">
        <v>3081</v>
      </c>
      <c r="Y371" s="50" t="s">
        <v>816</v>
      </c>
      <c r="AA371" s="50" t="s">
        <v>780</v>
      </c>
      <c r="AD371" s="50" t="s">
        <v>304</v>
      </c>
      <c r="AE371" s="310">
        <v>45146</v>
      </c>
      <c r="AF371" s="306" t="s">
        <v>3088</v>
      </c>
      <c r="AG371" s="307">
        <v>4.1126886043416791E-5</v>
      </c>
      <c r="AH371" s="307">
        <v>3.9406805524553793E-5</v>
      </c>
      <c r="AI371" s="307">
        <v>0.24511501603717667</v>
      </c>
      <c r="AJ371" s="306" t="s">
        <v>0</v>
      </c>
      <c r="AK371" s="307">
        <v>187.64291738200924</v>
      </c>
      <c r="AL371" s="307">
        <v>5.9305101209775778E-5</v>
      </c>
      <c r="AN371" s="312">
        <v>15</v>
      </c>
      <c r="AO371" s="313" t="s">
        <v>3082</v>
      </c>
      <c r="AP371" s="313" t="s">
        <v>0</v>
      </c>
      <c r="AQ371" s="313" t="s">
        <v>386</v>
      </c>
      <c r="AR371" s="314" t="s">
        <v>0</v>
      </c>
      <c r="AS371" s="314"/>
    </row>
    <row r="372" spans="1:45" x14ac:dyDescent="0.2">
      <c r="A372" s="306" t="s">
        <v>839</v>
      </c>
      <c r="B372" s="50" t="s">
        <v>308</v>
      </c>
      <c r="C372" s="50" t="s">
        <v>295</v>
      </c>
      <c r="D372" s="50" t="s">
        <v>778</v>
      </c>
      <c r="E372" s="50" t="s">
        <v>297</v>
      </c>
      <c r="F372" s="50" t="s">
        <v>452</v>
      </c>
      <c r="G372" s="50" t="s">
        <v>463</v>
      </c>
      <c r="H372" s="50" t="s">
        <v>3086</v>
      </c>
      <c r="I372" s="50" t="s">
        <v>780</v>
      </c>
      <c r="J372" s="50" t="s">
        <v>821</v>
      </c>
      <c r="K372" s="50" t="s">
        <v>782</v>
      </c>
      <c r="L372" s="307">
        <v>5.8712054036317303E-2</v>
      </c>
      <c r="M372" s="308">
        <v>0.12</v>
      </c>
      <c r="N372" s="307">
        <v>5.2641922976554838E-2</v>
      </c>
      <c r="O372" s="306" t="s">
        <v>3091</v>
      </c>
      <c r="P372" s="50" t="s">
        <v>3068</v>
      </c>
      <c r="Q372" s="50" t="s">
        <v>300</v>
      </c>
      <c r="R372" s="50" t="s">
        <v>811</v>
      </c>
      <c r="T372" s="308">
        <v>0.79122485771818418</v>
      </c>
      <c r="U372" s="309">
        <v>45</v>
      </c>
      <c r="V372" s="310">
        <v>45931</v>
      </c>
      <c r="X372" s="50" t="s">
        <v>3081</v>
      </c>
      <c r="Y372" s="50" t="s">
        <v>823</v>
      </c>
      <c r="AA372" s="50" t="s">
        <v>780</v>
      </c>
      <c r="AD372" s="50" t="s">
        <v>304</v>
      </c>
      <c r="AE372" s="310">
        <v>45146</v>
      </c>
      <c r="AF372" s="306" t="s">
        <v>3088</v>
      </c>
      <c r="AG372" s="307">
        <v>8.4145614346335751E-6</v>
      </c>
      <c r="AH372" s="307">
        <v>8.06263293746485E-6</v>
      </c>
      <c r="AI372" s="307">
        <v>6.2996621552752013E-2</v>
      </c>
      <c r="AJ372" s="306" t="s">
        <v>0</v>
      </c>
      <c r="AK372" s="307">
        <v>799.46183204622935</v>
      </c>
      <c r="AL372" s="307">
        <v>1.2133824500838913E-5</v>
      </c>
      <c r="AN372" s="312">
        <v>15</v>
      </c>
      <c r="AO372" s="313" t="s">
        <v>3082</v>
      </c>
      <c r="AP372" s="313" t="s">
        <v>0</v>
      </c>
      <c r="AQ372" s="313" t="s">
        <v>386</v>
      </c>
      <c r="AR372" s="314" t="s">
        <v>0</v>
      </c>
      <c r="AS372" s="314"/>
    </row>
    <row r="373" spans="1:45" x14ac:dyDescent="0.2">
      <c r="A373" s="306" t="s">
        <v>840</v>
      </c>
      <c r="B373" s="50" t="s">
        <v>308</v>
      </c>
      <c r="C373" s="50" t="s">
        <v>295</v>
      </c>
      <c r="D373" s="50" t="s">
        <v>778</v>
      </c>
      <c r="E373" s="50" t="s">
        <v>297</v>
      </c>
      <c r="F373" s="50" t="s">
        <v>452</v>
      </c>
      <c r="G373" s="50" t="s">
        <v>463</v>
      </c>
      <c r="H373" s="50" t="s">
        <v>3086</v>
      </c>
      <c r="I373" s="50" t="s">
        <v>796</v>
      </c>
      <c r="J373" s="50" t="s">
        <v>809</v>
      </c>
      <c r="K373" s="50" t="s">
        <v>782</v>
      </c>
      <c r="L373" s="307">
        <v>1.7178523516355799</v>
      </c>
      <c r="M373" s="308">
        <v>1.83</v>
      </c>
      <c r="N373" s="307">
        <v>1.5402467630234191</v>
      </c>
      <c r="O373" s="306" t="s">
        <v>3092</v>
      </c>
      <c r="P373" s="50" t="s">
        <v>3068</v>
      </c>
      <c r="Q373" s="50" t="s">
        <v>300</v>
      </c>
      <c r="R373" s="50" t="s">
        <v>811</v>
      </c>
      <c r="T373" s="308">
        <v>1.9478912018971424</v>
      </c>
      <c r="U373" s="309">
        <v>45</v>
      </c>
      <c r="V373" s="310">
        <v>45931</v>
      </c>
      <c r="X373" s="50" t="s">
        <v>3081</v>
      </c>
      <c r="Y373" s="50" t="s">
        <v>812</v>
      </c>
      <c r="AA373" s="50" t="s">
        <v>796</v>
      </c>
      <c r="AD373" s="50" t="s">
        <v>304</v>
      </c>
      <c r="AE373" s="310">
        <v>45146</v>
      </c>
      <c r="AF373" s="306" t="s">
        <v>3088</v>
      </c>
      <c r="AG373" s="307">
        <v>2.4620113170501558E-4</v>
      </c>
      <c r="AH373" s="307">
        <v>2.3590407760953276E-4</v>
      </c>
      <c r="AI373" s="307">
        <v>0.74870553808609985</v>
      </c>
      <c r="AJ373" s="306" t="s">
        <v>0</v>
      </c>
      <c r="AK373" s="307">
        <v>45.294432908146568</v>
      </c>
      <c r="AL373" s="307">
        <v>3.5502281933802004E-4</v>
      </c>
      <c r="AN373" s="312">
        <v>15</v>
      </c>
      <c r="AO373" s="313" t="s">
        <v>3082</v>
      </c>
      <c r="AP373" s="313" t="s">
        <v>0</v>
      </c>
      <c r="AQ373" s="313" t="s">
        <v>386</v>
      </c>
      <c r="AR373" s="314" t="s">
        <v>0</v>
      </c>
      <c r="AS373" s="314"/>
    </row>
    <row r="374" spans="1:45" x14ac:dyDescent="0.2">
      <c r="A374" s="306" t="s">
        <v>841</v>
      </c>
      <c r="B374" s="50" t="s">
        <v>308</v>
      </c>
      <c r="C374" s="50" t="s">
        <v>295</v>
      </c>
      <c r="D374" s="50" t="s">
        <v>778</v>
      </c>
      <c r="E374" s="50" t="s">
        <v>297</v>
      </c>
      <c r="F374" s="50" t="s">
        <v>452</v>
      </c>
      <c r="G374" s="50" t="s">
        <v>463</v>
      </c>
      <c r="H374" s="50" t="s">
        <v>3086</v>
      </c>
      <c r="I374" s="50" t="s">
        <v>796</v>
      </c>
      <c r="J374" s="50" t="s">
        <v>789</v>
      </c>
      <c r="K374" s="50" t="s">
        <v>782</v>
      </c>
      <c r="L374" s="307">
        <v>2.2935871686660114</v>
      </c>
      <c r="M374" s="308">
        <v>2.16</v>
      </c>
      <c r="N374" s="307">
        <v>2.0564574184075672</v>
      </c>
      <c r="O374" s="306" t="s">
        <v>3093</v>
      </c>
      <c r="P374" s="50" t="s">
        <v>3068</v>
      </c>
      <c r="Q374" s="50" t="s">
        <v>300</v>
      </c>
      <c r="R374" s="50" t="s">
        <v>811</v>
      </c>
      <c r="T374" s="308">
        <v>2.7493375167722496</v>
      </c>
      <c r="U374" s="309">
        <v>45</v>
      </c>
      <c r="V374" s="310">
        <v>45931</v>
      </c>
      <c r="X374" s="50" t="s">
        <v>3081</v>
      </c>
      <c r="Y374" s="50" t="s">
        <v>791</v>
      </c>
      <c r="AA374" s="50" t="s">
        <v>796</v>
      </c>
      <c r="AD374" s="50" t="s">
        <v>304</v>
      </c>
      <c r="AE374" s="310">
        <v>45146</v>
      </c>
      <c r="AF374" s="306" t="s">
        <v>3088</v>
      </c>
      <c r="AG374" s="307">
        <v>3.2871495390860274E-4</v>
      </c>
      <c r="AH374" s="307">
        <v>3.1496686250483737E-4</v>
      </c>
      <c r="AI374" s="307">
        <v>0.7082345345017248</v>
      </c>
      <c r="AJ374" s="306" t="s">
        <v>181</v>
      </c>
      <c r="AK374" s="307">
        <v>49.253675307790701</v>
      </c>
      <c r="AL374" s="307">
        <v>4.7400801485764218E-4</v>
      </c>
      <c r="AN374" s="312">
        <v>15</v>
      </c>
      <c r="AO374" s="313" t="s">
        <v>3082</v>
      </c>
      <c r="AP374" s="313" t="s">
        <v>0</v>
      </c>
      <c r="AQ374" s="313" t="s">
        <v>386</v>
      </c>
      <c r="AR374" s="314" t="s">
        <v>0</v>
      </c>
      <c r="AS374" s="314"/>
    </row>
    <row r="375" spans="1:45" x14ac:dyDescent="0.2">
      <c r="A375" s="306" t="s">
        <v>842</v>
      </c>
      <c r="B375" s="50" t="s">
        <v>308</v>
      </c>
      <c r="C375" s="50" t="s">
        <v>295</v>
      </c>
      <c r="D375" s="50" t="s">
        <v>778</v>
      </c>
      <c r="E375" s="50" t="s">
        <v>297</v>
      </c>
      <c r="F375" s="50" t="s">
        <v>452</v>
      </c>
      <c r="G375" s="50" t="s">
        <v>463</v>
      </c>
      <c r="H375" s="50" t="s">
        <v>3086</v>
      </c>
      <c r="I375" s="50" t="s">
        <v>796</v>
      </c>
      <c r="J375" s="50" t="s">
        <v>829</v>
      </c>
      <c r="K375" s="50" t="s">
        <v>782</v>
      </c>
      <c r="L375" s="307">
        <v>0.57573481703043172</v>
      </c>
      <c r="M375" s="308">
        <v>0.33</v>
      </c>
      <c r="N375" s="307">
        <v>0.51621065538414823</v>
      </c>
      <c r="O375" s="306" t="s">
        <v>3094</v>
      </c>
      <c r="P375" s="50" t="s">
        <v>3068</v>
      </c>
      <c r="Q375" s="50" t="s">
        <v>300</v>
      </c>
      <c r="R375" s="50" t="s">
        <v>811</v>
      </c>
      <c r="T375" s="308">
        <v>1.719054463412131</v>
      </c>
      <c r="U375" s="309">
        <v>45</v>
      </c>
      <c r="V375" s="310">
        <v>45931</v>
      </c>
      <c r="X375" s="50" t="s">
        <v>3081</v>
      </c>
      <c r="Y375" s="50" t="s">
        <v>791</v>
      </c>
      <c r="AA375" s="50" t="s">
        <v>796</v>
      </c>
      <c r="AD375" s="50" t="s">
        <v>304</v>
      </c>
      <c r="AE375" s="310">
        <v>45146</v>
      </c>
      <c r="AF375" s="306" t="s">
        <v>3088</v>
      </c>
      <c r="AG375" s="307">
        <v>8.2513822203587184E-5</v>
      </c>
      <c r="AH375" s="307">
        <v>7.9062784895304658E-5</v>
      </c>
      <c r="AI375" s="307">
        <v>0.28433005255666577</v>
      </c>
      <c r="AJ375" s="306" t="s">
        <v>0</v>
      </c>
      <c r="AK375" s="307">
        <v>158.45411985303332</v>
      </c>
      <c r="AL375" s="307">
        <v>1.1898519551962265E-4</v>
      </c>
      <c r="AN375" s="312">
        <v>15</v>
      </c>
      <c r="AO375" s="313" t="s">
        <v>3082</v>
      </c>
      <c r="AP375" s="313" t="s">
        <v>0</v>
      </c>
      <c r="AQ375" s="313" t="s">
        <v>386</v>
      </c>
      <c r="AR375" s="314" t="s">
        <v>0</v>
      </c>
      <c r="AS375" s="314"/>
    </row>
    <row r="376" spans="1:45" x14ac:dyDescent="0.2">
      <c r="A376" s="306" t="s">
        <v>843</v>
      </c>
      <c r="B376" s="50" t="s">
        <v>308</v>
      </c>
      <c r="C376" s="50" t="s">
        <v>295</v>
      </c>
      <c r="D376" s="50" t="s">
        <v>778</v>
      </c>
      <c r="E376" s="50" t="s">
        <v>297</v>
      </c>
      <c r="F376" s="50" t="s">
        <v>452</v>
      </c>
      <c r="G376" s="50" t="s">
        <v>463</v>
      </c>
      <c r="H376" s="50" t="s">
        <v>3086</v>
      </c>
      <c r="I376" s="50" t="s">
        <v>832</v>
      </c>
      <c r="J376" s="50" t="s">
        <v>833</v>
      </c>
      <c r="K376" s="50" t="s">
        <v>782</v>
      </c>
      <c r="L376" s="307">
        <v>3.617099889773177</v>
      </c>
      <c r="M376" s="308">
        <v>2</v>
      </c>
      <c r="N376" s="307">
        <v>3.2431345985300171</v>
      </c>
      <c r="O376" s="306" t="s">
        <v>3095</v>
      </c>
      <c r="P376" s="50" t="s">
        <v>3068</v>
      </c>
      <c r="Q376" s="50" t="s">
        <v>300</v>
      </c>
      <c r="R376" s="50" t="s">
        <v>811</v>
      </c>
      <c r="T376" s="308">
        <v>2.5698705321851967</v>
      </c>
      <c r="U376" s="309">
        <v>45</v>
      </c>
      <c r="V376" s="310">
        <v>45931</v>
      </c>
      <c r="X376" s="50" t="s">
        <v>3081</v>
      </c>
      <c r="Y376" s="50" t="s">
        <v>835</v>
      </c>
      <c r="AA376" s="50" t="s">
        <v>832</v>
      </c>
      <c r="AD376" s="50" t="s">
        <v>304</v>
      </c>
      <c r="AE376" s="310">
        <v>45146</v>
      </c>
      <c r="AF376" s="306" t="s">
        <v>3088</v>
      </c>
      <c r="AG376" s="307">
        <v>5.1839966659786513E-4</v>
      </c>
      <c r="AH376" s="307">
        <v>4.9671824956671131E-4</v>
      </c>
      <c r="AI376" s="307">
        <v>1.194920923100983</v>
      </c>
      <c r="AJ376" s="306" t="s">
        <v>181</v>
      </c>
      <c r="AK376" s="307">
        <v>19.421206318384876</v>
      </c>
      <c r="AL376" s="307">
        <v>1.6819514487445299E-3</v>
      </c>
      <c r="AN376" s="312">
        <v>15</v>
      </c>
      <c r="AO376" s="313" t="s">
        <v>3082</v>
      </c>
      <c r="AP376" s="313" t="s">
        <v>0</v>
      </c>
      <c r="AQ376" s="313" t="s">
        <v>386</v>
      </c>
      <c r="AR376" s="314" t="s">
        <v>0</v>
      </c>
      <c r="AS376" s="314"/>
    </row>
    <row r="377" spans="1:45" x14ac:dyDescent="0.2">
      <c r="A377" s="306" t="s">
        <v>844</v>
      </c>
      <c r="B377" s="50" t="s">
        <v>310</v>
      </c>
      <c r="C377" s="50" t="s">
        <v>295</v>
      </c>
      <c r="D377" s="50" t="s">
        <v>778</v>
      </c>
      <c r="E377" s="50" t="s">
        <v>297</v>
      </c>
      <c r="F377" s="50" t="s">
        <v>452</v>
      </c>
      <c r="G377" s="50" t="s">
        <v>463</v>
      </c>
      <c r="H377" s="50" t="s">
        <v>3086</v>
      </c>
      <c r="I377" s="50" t="s">
        <v>780</v>
      </c>
      <c r="J377" s="50" t="s">
        <v>809</v>
      </c>
      <c r="K377" s="50" t="s">
        <v>782</v>
      </c>
      <c r="L377" s="307">
        <v>0.84490655049837271</v>
      </c>
      <c r="M377" s="308">
        <v>1.2</v>
      </c>
      <c r="N377" s="307">
        <v>0.75755321941572151</v>
      </c>
      <c r="O377" s="306" t="s">
        <v>3087</v>
      </c>
      <c r="P377" s="50" t="s">
        <v>3068</v>
      </c>
      <c r="Q377" s="50" t="s">
        <v>300</v>
      </c>
      <c r="R377" s="50" t="s">
        <v>811</v>
      </c>
      <c r="T377" s="308">
        <v>0.99389752009890775</v>
      </c>
      <c r="U377" s="309">
        <v>45</v>
      </c>
      <c r="V377" s="310">
        <v>45931</v>
      </c>
      <c r="X377" s="50" t="s">
        <v>3081</v>
      </c>
      <c r="Y377" s="50" t="s">
        <v>812</v>
      </c>
      <c r="AA377" s="50" t="s">
        <v>780</v>
      </c>
      <c r="AD377" s="50" t="s">
        <v>304</v>
      </c>
      <c r="AE377" s="310">
        <v>45146</v>
      </c>
      <c r="AF377" s="306" t="s">
        <v>3088</v>
      </c>
      <c r="AG377" s="307">
        <v>1.2109128512681883E-4</v>
      </c>
      <c r="AH377" s="307">
        <v>1.1602679372985672E-4</v>
      </c>
      <c r="AI377" s="307">
        <v>0.7217004531898823</v>
      </c>
      <c r="AJ377" s="306" t="s">
        <v>0</v>
      </c>
      <c r="AK377" s="307">
        <v>47.887022578582915</v>
      </c>
      <c r="AL377" s="307">
        <v>1.7461402043633046E-4</v>
      </c>
      <c r="AN377" s="312">
        <v>15</v>
      </c>
      <c r="AO377" s="313" t="s">
        <v>3082</v>
      </c>
      <c r="AP377" s="313" t="s">
        <v>0</v>
      </c>
      <c r="AQ377" s="313" t="s">
        <v>386</v>
      </c>
      <c r="AR377" s="314" t="s">
        <v>0</v>
      </c>
      <c r="AS377" s="314"/>
    </row>
    <row r="378" spans="1:45" x14ac:dyDescent="0.2">
      <c r="A378" s="306" t="s">
        <v>845</v>
      </c>
      <c r="B378" s="50" t="s">
        <v>310</v>
      </c>
      <c r="C378" s="50" t="s">
        <v>295</v>
      </c>
      <c r="D378" s="50" t="s">
        <v>778</v>
      </c>
      <c r="E378" s="50" t="s">
        <v>297</v>
      </c>
      <c r="F378" s="50" t="s">
        <v>452</v>
      </c>
      <c r="G378" s="50" t="s">
        <v>463</v>
      </c>
      <c r="H378" s="50" t="s">
        <v>3086</v>
      </c>
      <c r="I378" s="50" t="s">
        <v>780</v>
      </c>
      <c r="J378" s="50" t="s">
        <v>814</v>
      </c>
      <c r="K378" s="50" t="s">
        <v>782</v>
      </c>
      <c r="L378" s="307">
        <v>1.1376744391826654</v>
      </c>
      <c r="M378" s="308">
        <v>1.5</v>
      </c>
      <c r="N378" s="307">
        <v>1.020052375663838</v>
      </c>
      <c r="O378" s="306" t="s">
        <v>3089</v>
      </c>
      <c r="P378" s="50" t="s">
        <v>3068</v>
      </c>
      <c r="Q378" s="50" t="s">
        <v>300</v>
      </c>
      <c r="R378" s="50" t="s">
        <v>811</v>
      </c>
      <c r="T378" s="308">
        <v>1.4190180810630293</v>
      </c>
      <c r="U378" s="309">
        <v>45</v>
      </c>
      <c r="V378" s="310">
        <v>45931</v>
      </c>
      <c r="X378" s="50" t="s">
        <v>3081</v>
      </c>
      <c r="Y378" s="50" t="s">
        <v>816</v>
      </c>
      <c r="AA378" s="50" t="s">
        <v>780</v>
      </c>
      <c r="AD378" s="50" t="s">
        <v>304</v>
      </c>
      <c r="AE378" s="310">
        <v>45146</v>
      </c>
      <c r="AF378" s="306" t="s">
        <v>3088</v>
      </c>
      <c r="AG378" s="307">
        <v>1.6305052886062004E-4</v>
      </c>
      <c r="AH378" s="307">
        <v>1.5623114462648703E-4</v>
      </c>
      <c r="AI378" s="307">
        <v>0.68064393530050127</v>
      </c>
      <c r="AJ378" s="306" t="s">
        <v>0</v>
      </c>
      <c r="AK378" s="307">
        <v>52.222744485070997</v>
      </c>
      <c r="AL378" s="307">
        <v>4.9382716049382666E-6</v>
      </c>
      <c r="AN378" s="312">
        <v>15</v>
      </c>
      <c r="AO378" s="313" t="s">
        <v>3082</v>
      </c>
      <c r="AP378" s="313" t="s">
        <v>0</v>
      </c>
      <c r="AQ378" s="313" t="s">
        <v>386</v>
      </c>
      <c r="AR378" s="314" t="s">
        <v>0</v>
      </c>
      <c r="AS378" s="314"/>
    </row>
    <row r="379" spans="1:45" x14ac:dyDescent="0.2">
      <c r="A379" s="306" t="s">
        <v>846</v>
      </c>
      <c r="B379" s="50" t="s">
        <v>310</v>
      </c>
      <c r="C379" s="50" t="s">
        <v>295</v>
      </c>
      <c r="D379" s="50" t="s">
        <v>778</v>
      </c>
      <c r="E379" s="50" t="s">
        <v>297</v>
      </c>
      <c r="F379" s="50" t="s">
        <v>452</v>
      </c>
      <c r="G379" s="50" t="s">
        <v>463</v>
      </c>
      <c r="H379" s="50" t="s">
        <v>3086</v>
      </c>
      <c r="I379" s="50" t="s">
        <v>780</v>
      </c>
      <c r="J379" s="50" t="s">
        <v>818</v>
      </c>
      <c r="K379" s="50" t="s">
        <v>782</v>
      </c>
      <c r="L379" s="307">
        <v>0.2927678886842926</v>
      </c>
      <c r="M379" s="308">
        <v>0.6</v>
      </c>
      <c r="N379" s="307">
        <v>0.26249915624811643</v>
      </c>
      <c r="O379" s="306" t="s">
        <v>3090</v>
      </c>
      <c r="P379" s="50" t="s">
        <v>3068</v>
      </c>
      <c r="Q379" s="50" t="s">
        <v>300</v>
      </c>
      <c r="R379" s="50" t="s">
        <v>811</v>
      </c>
      <c r="T379" s="308">
        <v>0.99389752009890775</v>
      </c>
      <c r="U379" s="309">
        <v>45</v>
      </c>
      <c r="V379" s="310">
        <v>45931</v>
      </c>
      <c r="X379" s="50" t="s">
        <v>3081</v>
      </c>
      <c r="Y379" s="50" t="s">
        <v>816</v>
      </c>
      <c r="AA379" s="50" t="s">
        <v>780</v>
      </c>
      <c r="AD379" s="50" t="s">
        <v>304</v>
      </c>
      <c r="AE379" s="310">
        <v>45146</v>
      </c>
      <c r="AF379" s="306" t="s">
        <v>3088</v>
      </c>
      <c r="AG379" s="307">
        <v>4.1959243733801191E-5</v>
      </c>
      <c r="AH379" s="307">
        <v>4.0204350896630305E-5</v>
      </c>
      <c r="AI379" s="307">
        <v>0.25007584308379183</v>
      </c>
      <c r="AJ379" s="306" t="s">
        <v>0</v>
      </c>
      <c r="AK379" s="307">
        <v>183.44466357897792</v>
      </c>
      <c r="AL379" s="307">
        <v>6.050536366142044E-5</v>
      </c>
      <c r="AN379" s="312">
        <v>15</v>
      </c>
      <c r="AO379" s="313" t="s">
        <v>3082</v>
      </c>
      <c r="AP379" s="313" t="s">
        <v>0</v>
      </c>
      <c r="AQ379" s="313" t="s">
        <v>386</v>
      </c>
      <c r="AR379" s="314" t="s">
        <v>0</v>
      </c>
      <c r="AS379" s="314"/>
    </row>
    <row r="380" spans="1:45" x14ac:dyDescent="0.2">
      <c r="A380" s="306" t="s">
        <v>847</v>
      </c>
      <c r="B380" s="50" t="s">
        <v>310</v>
      </c>
      <c r="C380" s="50" t="s">
        <v>295</v>
      </c>
      <c r="D380" s="50" t="s">
        <v>778</v>
      </c>
      <c r="E380" s="50" t="s">
        <v>297</v>
      </c>
      <c r="F380" s="50" t="s">
        <v>452</v>
      </c>
      <c r="G380" s="50" t="s">
        <v>463</v>
      </c>
      <c r="H380" s="50" t="s">
        <v>3086</v>
      </c>
      <c r="I380" s="50" t="s">
        <v>780</v>
      </c>
      <c r="J380" s="50" t="s">
        <v>821</v>
      </c>
      <c r="K380" s="50" t="s">
        <v>782</v>
      </c>
      <c r="L380" s="307">
        <v>5.9928569284110174E-2</v>
      </c>
      <c r="M380" s="308">
        <v>0.15</v>
      </c>
      <c r="N380" s="307">
        <v>5.3732664954931272E-2</v>
      </c>
      <c r="O380" s="306" t="s">
        <v>3091</v>
      </c>
      <c r="P380" s="50" t="s">
        <v>3068</v>
      </c>
      <c r="Q380" s="50" t="s">
        <v>300</v>
      </c>
      <c r="R380" s="50" t="s">
        <v>811</v>
      </c>
      <c r="T380" s="308">
        <v>0.79122485771818418</v>
      </c>
      <c r="U380" s="309">
        <v>45</v>
      </c>
      <c r="V380" s="310">
        <v>45931</v>
      </c>
      <c r="X380" s="50" t="s">
        <v>3081</v>
      </c>
      <c r="Y380" s="50" t="s">
        <v>823</v>
      </c>
      <c r="AA380" s="50" t="s">
        <v>780</v>
      </c>
      <c r="AD380" s="50" t="s">
        <v>304</v>
      </c>
      <c r="AE380" s="310">
        <v>45146</v>
      </c>
      <c r="AF380" s="306" t="s">
        <v>3088</v>
      </c>
      <c r="AG380" s="307">
        <v>8.5889113608410569E-6</v>
      </c>
      <c r="AH380" s="307">
        <v>8.2296908962907485E-6</v>
      </c>
      <c r="AI380" s="307">
        <v>6.4301913148085338E-2</v>
      </c>
      <c r="AJ380" s="306" t="s">
        <v>0</v>
      </c>
      <c r="AK380" s="307">
        <v>782.74620584210538</v>
      </c>
      <c r="AL380" s="307">
        <v>1.2385237652049445E-5</v>
      </c>
      <c r="AN380" s="312">
        <v>15</v>
      </c>
      <c r="AO380" s="313" t="s">
        <v>3082</v>
      </c>
      <c r="AP380" s="313" t="s">
        <v>0</v>
      </c>
      <c r="AQ380" s="313" t="s">
        <v>386</v>
      </c>
      <c r="AR380" s="314" t="s">
        <v>0</v>
      </c>
      <c r="AS380" s="314"/>
    </row>
    <row r="381" spans="1:45" x14ac:dyDescent="0.2">
      <c r="A381" s="306" t="s">
        <v>848</v>
      </c>
      <c r="B381" s="50" t="s">
        <v>310</v>
      </c>
      <c r="C381" s="50" t="s">
        <v>295</v>
      </c>
      <c r="D381" s="50" t="s">
        <v>778</v>
      </c>
      <c r="E381" s="50" t="s">
        <v>297</v>
      </c>
      <c r="F381" s="50" t="s">
        <v>452</v>
      </c>
      <c r="G381" s="50" t="s">
        <v>463</v>
      </c>
      <c r="H381" s="50" t="s">
        <v>3086</v>
      </c>
      <c r="I381" s="50" t="s">
        <v>796</v>
      </c>
      <c r="J381" s="50" t="s">
        <v>809</v>
      </c>
      <c r="K381" s="50" t="s">
        <v>782</v>
      </c>
      <c r="L381" s="307">
        <v>1.66</v>
      </c>
      <c r="M381" s="308">
        <v>2.16</v>
      </c>
      <c r="N381" s="307">
        <v>1.54</v>
      </c>
      <c r="O381" s="306" t="s">
        <v>3092</v>
      </c>
      <c r="P381" s="50" t="s">
        <v>3068</v>
      </c>
      <c r="Q381" s="50" t="s">
        <v>300</v>
      </c>
      <c r="R381" s="50" t="s">
        <v>811</v>
      </c>
      <c r="T381" s="308">
        <v>1.9478912018971424</v>
      </c>
      <c r="U381" s="309">
        <v>45</v>
      </c>
      <c r="V381" s="310">
        <v>45931</v>
      </c>
      <c r="X381" s="50" t="s">
        <v>3081</v>
      </c>
      <c r="Y381" s="50" t="s">
        <v>812</v>
      </c>
      <c r="AA381" s="50" t="s">
        <v>796</v>
      </c>
      <c r="AD381" s="50" t="s">
        <v>304</v>
      </c>
      <c r="AE381" s="310">
        <v>45146</v>
      </c>
      <c r="AF381" s="306" t="s">
        <v>3088</v>
      </c>
      <c r="AG381" s="307">
        <v>2.4620113170501558E-4</v>
      </c>
      <c r="AH381" s="307">
        <v>2.3590407760953276E-4</v>
      </c>
      <c r="AI381" s="307">
        <v>0.74870553808609985</v>
      </c>
      <c r="AJ381" s="306" t="s">
        <v>181</v>
      </c>
      <c r="AK381" s="307">
        <v>45.294432908146568</v>
      </c>
      <c r="AL381" s="307">
        <v>3.5502281933802004E-4</v>
      </c>
      <c r="AN381" s="312">
        <v>15</v>
      </c>
      <c r="AO381" s="313" t="s">
        <v>3082</v>
      </c>
      <c r="AP381" s="313" t="s">
        <v>0</v>
      </c>
      <c r="AQ381" s="313" t="s">
        <v>386</v>
      </c>
      <c r="AR381" s="314" t="s">
        <v>0</v>
      </c>
      <c r="AS381" s="314"/>
    </row>
    <row r="382" spans="1:45" x14ac:dyDescent="0.2">
      <c r="A382" s="306" t="s">
        <v>849</v>
      </c>
      <c r="B382" s="50" t="s">
        <v>310</v>
      </c>
      <c r="C382" s="50" t="s">
        <v>295</v>
      </c>
      <c r="D382" s="50" t="s">
        <v>778</v>
      </c>
      <c r="E382" s="50" t="s">
        <v>297</v>
      </c>
      <c r="F382" s="50" t="s">
        <v>452</v>
      </c>
      <c r="G382" s="50" t="s">
        <v>463</v>
      </c>
      <c r="H382" s="50" t="s">
        <v>3086</v>
      </c>
      <c r="I382" s="50" t="s">
        <v>796</v>
      </c>
      <c r="J382" s="50" t="s">
        <v>789</v>
      </c>
      <c r="K382" s="50" t="s">
        <v>782</v>
      </c>
      <c r="L382" s="307">
        <v>2.3531198279400036</v>
      </c>
      <c r="M382" s="308">
        <v>2.5499999999999998</v>
      </c>
      <c r="N382" s="307">
        <v>2.1054911869477535</v>
      </c>
      <c r="O382" s="306" t="s">
        <v>3093</v>
      </c>
      <c r="P382" s="50" t="s">
        <v>3068</v>
      </c>
      <c r="Q382" s="50" t="s">
        <v>300</v>
      </c>
      <c r="R382" s="50" t="s">
        <v>811</v>
      </c>
      <c r="T382" s="308">
        <v>2.7493375167722496</v>
      </c>
      <c r="U382" s="309">
        <v>45</v>
      </c>
      <c r="V382" s="310">
        <v>45931</v>
      </c>
      <c r="X382" s="50" t="s">
        <v>3081</v>
      </c>
      <c r="Y382" s="50" t="s">
        <v>791</v>
      </c>
      <c r="AA382" s="50" t="s">
        <v>796</v>
      </c>
      <c r="AD382" s="50" t="s">
        <v>304</v>
      </c>
      <c r="AE382" s="310">
        <v>45146</v>
      </c>
      <c r="AF382" s="306" t="s">
        <v>3088</v>
      </c>
      <c r="AG382" s="307">
        <v>3.9173970163323149E-4</v>
      </c>
      <c r="AH382" s="307">
        <v>3.7511730921885441E-4</v>
      </c>
      <c r="AI382" s="307">
        <v>0.78483533864669597</v>
      </c>
      <c r="AJ382" s="306" t="s">
        <v>0</v>
      </c>
      <c r="AK382" s="307">
        <v>43.985827850183171</v>
      </c>
      <c r="AL382" s="307">
        <v>4.8631143110759999E-4</v>
      </c>
      <c r="AN382" s="312">
        <v>15</v>
      </c>
      <c r="AO382" s="313" t="s">
        <v>3082</v>
      </c>
      <c r="AP382" s="313" t="s">
        <v>0</v>
      </c>
      <c r="AQ382" s="313" t="s">
        <v>386</v>
      </c>
      <c r="AR382" s="314" t="s">
        <v>0</v>
      </c>
      <c r="AS382" s="314"/>
    </row>
    <row r="383" spans="1:45" x14ac:dyDescent="0.2">
      <c r="A383" s="306" t="s">
        <v>850</v>
      </c>
      <c r="B383" s="50" t="s">
        <v>310</v>
      </c>
      <c r="C383" s="50" t="s">
        <v>295</v>
      </c>
      <c r="D383" s="50" t="s">
        <v>778</v>
      </c>
      <c r="E383" s="50" t="s">
        <v>297</v>
      </c>
      <c r="F383" s="50" t="s">
        <v>452</v>
      </c>
      <c r="G383" s="50" t="s">
        <v>463</v>
      </c>
      <c r="H383" s="50" t="s">
        <v>3086</v>
      </c>
      <c r="I383" s="50" t="s">
        <v>796</v>
      </c>
      <c r="J383" s="50" t="s">
        <v>829</v>
      </c>
      <c r="K383" s="50" t="s">
        <v>782</v>
      </c>
      <c r="L383" s="307">
        <v>0.56000000000000005</v>
      </c>
      <c r="M383" s="308">
        <v>0.39</v>
      </c>
      <c r="N383" s="307">
        <v>0.52</v>
      </c>
      <c r="O383" s="306" t="s">
        <v>3094</v>
      </c>
      <c r="P383" s="50" t="s">
        <v>3068</v>
      </c>
      <c r="Q383" s="50" t="s">
        <v>300</v>
      </c>
      <c r="R383" s="50" t="s">
        <v>811</v>
      </c>
      <c r="T383" s="308">
        <v>1.719054463412131</v>
      </c>
      <c r="U383" s="309">
        <v>45</v>
      </c>
      <c r="V383" s="310">
        <v>45931</v>
      </c>
      <c r="X383" s="50" t="s">
        <v>3081</v>
      </c>
      <c r="Y383" s="50" t="s">
        <v>791</v>
      </c>
      <c r="AA383" s="50" t="s">
        <v>796</v>
      </c>
      <c r="AD383" s="50" t="s">
        <v>304</v>
      </c>
      <c r="AE383" s="310">
        <v>45146</v>
      </c>
      <c r="AF383" s="306" t="s">
        <v>3088</v>
      </c>
      <c r="AG383" s="307">
        <v>8.2513822203587184E-5</v>
      </c>
      <c r="AH383" s="307">
        <v>0</v>
      </c>
      <c r="AI383" s="307">
        <v>0.28433005255666577</v>
      </c>
      <c r="AJ383" s="306" t="s">
        <v>0</v>
      </c>
      <c r="AK383" s="307">
        <v>158.45411985303332</v>
      </c>
      <c r="AL383" s="307">
        <v>1.1898519551962265E-4</v>
      </c>
      <c r="AN383" s="312">
        <v>15</v>
      </c>
      <c r="AO383" s="313" t="s">
        <v>3082</v>
      </c>
      <c r="AP383" s="313" t="s">
        <v>0</v>
      </c>
      <c r="AQ383" s="313" t="s">
        <v>386</v>
      </c>
      <c r="AR383" s="314" t="s">
        <v>0</v>
      </c>
      <c r="AS383" s="314"/>
    </row>
    <row r="384" spans="1:45" x14ac:dyDescent="0.2">
      <c r="A384" s="306" t="s">
        <v>851</v>
      </c>
      <c r="B384" s="50" t="s">
        <v>310</v>
      </c>
      <c r="C384" s="50" t="s">
        <v>295</v>
      </c>
      <c r="D384" s="50" t="s">
        <v>778</v>
      </c>
      <c r="E384" s="50" t="s">
        <v>297</v>
      </c>
      <c r="F384" s="50" t="s">
        <v>452</v>
      </c>
      <c r="G384" s="50" t="s">
        <v>463</v>
      </c>
      <c r="H384" s="50" t="s">
        <v>3086</v>
      </c>
      <c r="I384" s="50" t="s">
        <v>832</v>
      </c>
      <c r="J384" s="50" t="s">
        <v>833</v>
      </c>
      <c r="K384" s="50" t="s">
        <v>782</v>
      </c>
      <c r="L384" s="307">
        <v>4.0716308804620542</v>
      </c>
      <c r="M384" s="308">
        <v>2</v>
      </c>
      <c r="N384" s="307">
        <v>3.6431561340512211</v>
      </c>
      <c r="O384" s="306" t="s">
        <v>3095</v>
      </c>
      <c r="P384" s="50" t="s">
        <v>3068</v>
      </c>
      <c r="Q384" s="50" t="s">
        <v>300</v>
      </c>
      <c r="R384" s="50" t="s">
        <v>811</v>
      </c>
      <c r="T384" s="308">
        <v>2.5698705321851967</v>
      </c>
      <c r="U384" s="309">
        <v>45</v>
      </c>
      <c r="V384" s="310">
        <v>45931</v>
      </c>
      <c r="X384" s="50" t="s">
        <v>3081</v>
      </c>
      <c r="Y384" s="50" t="s">
        <v>835</v>
      </c>
      <c r="AA384" s="50" t="s">
        <v>832</v>
      </c>
      <c r="AD384" s="50" t="s">
        <v>304</v>
      </c>
      <c r="AE384" s="310">
        <v>45146</v>
      </c>
      <c r="AF384" s="306" t="s">
        <v>3088</v>
      </c>
      <c r="AG384" s="307">
        <v>6.7783180751538187E-4</v>
      </c>
      <c r="AH384" s="307">
        <v>6.4906988665698454E-4</v>
      </c>
      <c r="AI384" s="307">
        <v>1.4528464608919542</v>
      </c>
      <c r="AJ384" s="306" t="s">
        <v>181</v>
      </c>
      <c r="AK384" s="307">
        <v>11.160101559718845</v>
      </c>
      <c r="AL384" s="307">
        <v>8.4147038196215774E-4</v>
      </c>
      <c r="AN384" s="312">
        <v>15</v>
      </c>
      <c r="AO384" s="313" t="s">
        <v>3082</v>
      </c>
      <c r="AP384" s="313" t="s">
        <v>0</v>
      </c>
      <c r="AQ384" s="313" t="s">
        <v>386</v>
      </c>
      <c r="AR384" s="314" t="s">
        <v>0</v>
      </c>
      <c r="AS384" s="314"/>
    </row>
    <row r="385" spans="1:45" x14ac:dyDescent="0.2">
      <c r="A385" s="306" t="s">
        <v>852</v>
      </c>
      <c r="B385" s="50" t="s">
        <v>294</v>
      </c>
      <c r="C385" s="50" t="s">
        <v>295</v>
      </c>
      <c r="D385" s="50" t="s">
        <v>778</v>
      </c>
      <c r="E385" s="50" t="s">
        <v>297</v>
      </c>
      <c r="F385" s="50" t="s">
        <v>452</v>
      </c>
      <c r="G385" s="50" t="s">
        <v>453</v>
      </c>
      <c r="H385" s="50" t="s">
        <v>3086</v>
      </c>
      <c r="I385" s="50" t="s">
        <v>853</v>
      </c>
      <c r="J385" s="50" t="s">
        <v>854</v>
      </c>
      <c r="K385" s="50" t="s">
        <v>782</v>
      </c>
      <c r="L385" s="307">
        <v>26.62</v>
      </c>
      <c r="M385" s="308">
        <v>45</v>
      </c>
      <c r="N385" s="307">
        <v>23.87</v>
      </c>
      <c r="O385" s="306" t="s">
        <v>3096</v>
      </c>
      <c r="P385" s="50" t="s">
        <v>3068</v>
      </c>
      <c r="Q385" s="50" t="s">
        <v>300</v>
      </c>
      <c r="R385" s="50" t="s">
        <v>811</v>
      </c>
      <c r="T385" s="308">
        <v>31.803566470010896</v>
      </c>
      <c r="U385" s="309">
        <v>45</v>
      </c>
      <c r="V385" s="310">
        <v>45200</v>
      </c>
      <c r="X385" s="50" t="s">
        <v>3097</v>
      </c>
      <c r="Y385" s="50" t="s">
        <v>855</v>
      </c>
      <c r="AA385" s="50" t="s">
        <v>856</v>
      </c>
      <c r="AD385" s="50" t="s">
        <v>304</v>
      </c>
      <c r="AE385" s="310">
        <v>45146</v>
      </c>
      <c r="AF385" s="306" t="s">
        <v>3088</v>
      </c>
      <c r="AG385" s="307">
        <v>3.8155536363514903E-3</v>
      </c>
      <c r="AH385" s="307">
        <v>3.655972882495325E-3</v>
      </c>
      <c r="AI385" s="307">
        <v>0.71066910358575242</v>
      </c>
      <c r="AJ385" s="306" t="s">
        <v>0</v>
      </c>
      <c r="AK385" s="307">
        <v>49.002756144234233</v>
      </c>
      <c r="AL385" s="307">
        <v>5.555E-3</v>
      </c>
      <c r="AM385" s="311">
        <v>45</v>
      </c>
      <c r="AN385" s="312">
        <v>15</v>
      </c>
      <c r="AO385" s="313" t="s">
        <v>3071</v>
      </c>
      <c r="AP385" s="313" t="s">
        <v>0</v>
      </c>
      <c r="AQ385" s="313" t="s">
        <v>386</v>
      </c>
      <c r="AR385" s="314" t="s">
        <v>0</v>
      </c>
      <c r="AS385" s="314"/>
    </row>
    <row r="386" spans="1:45" x14ac:dyDescent="0.2">
      <c r="A386" s="306" t="s">
        <v>858</v>
      </c>
      <c r="B386" s="50" t="s">
        <v>308</v>
      </c>
      <c r="C386" s="50" t="s">
        <v>295</v>
      </c>
      <c r="D386" s="50" t="s">
        <v>778</v>
      </c>
      <c r="E386" s="50" t="s">
        <v>297</v>
      </c>
      <c r="F386" s="50" t="s">
        <v>452</v>
      </c>
      <c r="G386" s="50" t="s">
        <v>453</v>
      </c>
      <c r="H386" s="50" t="s">
        <v>3086</v>
      </c>
      <c r="I386" s="50" t="s">
        <v>853</v>
      </c>
      <c r="J386" s="50" t="s">
        <v>854</v>
      </c>
      <c r="K386" s="50" t="s">
        <v>782</v>
      </c>
      <c r="L386" s="307">
        <v>35.21</v>
      </c>
      <c r="M386" s="308">
        <v>45</v>
      </c>
      <c r="N386" s="307">
        <v>31.57</v>
      </c>
      <c r="O386" s="306" t="s">
        <v>3096</v>
      </c>
      <c r="P386" s="50" t="s">
        <v>3068</v>
      </c>
      <c r="Q386" s="50" t="s">
        <v>300</v>
      </c>
      <c r="R386" s="50" t="s">
        <v>811</v>
      </c>
      <c r="T386" s="308">
        <v>31.803566470010896</v>
      </c>
      <c r="U386" s="309">
        <v>45</v>
      </c>
      <c r="V386" s="310">
        <v>45200</v>
      </c>
      <c r="X386" s="50" t="s">
        <v>3097</v>
      </c>
      <c r="Y386" s="50" t="s">
        <v>855</v>
      </c>
      <c r="AA386" s="50" t="s">
        <v>856</v>
      </c>
      <c r="AD386" s="50" t="s">
        <v>304</v>
      </c>
      <c r="AE386" s="310">
        <v>45146</v>
      </c>
      <c r="AF386" s="306" t="s">
        <v>3088</v>
      </c>
      <c r="AG386" s="307">
        <v>0</v>
      </c>
      <c r="AH386" s="307">
        <v>4.8350924051061769E-3</v>
      </c>
      <c r="AI386" s="307">
        <v>0.93987315982108655</v>
      </c>
      <c r="AJ386" s="306" t="s">
        <v>0</v>
      </c>
      <c r="AK386" s="307">
        <v>31.201859453542717</v>
      </c>
      <c r="AL386" s="307">
        <v>7.3330000000000001E-3</v>
      </c>
      <c r="AM386" s="311">
        <v>45</v>
      </c>
      <c r="AN386" s="312">
        <v>15</v>
      </c>
      <c r="AO386" s="313" t="s">
        <v>3071</v>
      </c>
      <c r="AP386" s="313" t="s">
        <v>0</v>
      </c>
      <c r="AQ386" s="313" t="s">
        <v>386</v>
      </c>
      <c r="AR386" s="314" t="s">
        <v>0</v>
      </c>
      <c r="AS386" s="314"/>
    </row>
    <row r="387" spans="1:45" x14ac:dyDescent="0.2">
      <c r="A387" s="306" t="s">
        <v>859</v>
      </c>
      <c r="B387" s="50" t="s">
        <v>310</v>
      </c>
      <c r="C387" s="50" t="s">
        <v>295</v>
      </c>
      <c r="D387" s="50" t="s">
        <v>778</v>
      </c>
      <c r="E387" s="50" t="s">
        <v>297</v>
      </c>
      <c r="F387" s="50" t="s">
        <v>452</v>
      </c>
      <c r="G387" s="50" t="s">
        <v>453</v>
      </c>
      <c r="H387" s="50" t="s">
        <v>3086</v>
      </c>
      <c r="I387" s="50" t="s">
        <v>853</v>
      </c>
      <c r="J387" s="50" t="s">
        <v>854</v>
      </c>
      <c r="K387" s="50" t="s">
        <v>782</v>
      </c>
      <c r="L387" s="307">
        <v>42.36</v>
      </c>
      <c r="M387" s="308">
        <v>45</v>
      </c>
      <c r="N387" s="307">
        <v>37.979999999999997</v>
      </c>
      <c r="O387" s="306" t="s">
        <v>3096</v>
      </c>
      <c r="P387" s="50" t="s">
        <v>3068</v>
      </c>
      <c r="Q387" s="50" t="s">
        <v>300</v>
      </c>
      <c r="R387" s="50" t="s">
        <v>811</v>
      </c>
      <c r="T387" s="308">
        <v>31.803566470010896</v>
      </c>
      <c r="U387" s="309">
        <v>45</v>
      </c>
      <c r="V387" s="310">
        <v>45200</v>
      </c>
      <c r="X387" s="50" t="s">
        <v>3097</v>
      </c>
      <c r="Y387" s="50" t="s">
        <v>855</v>
      </c>
      <c r="AA387" s="50" t="s">
        <v>856</v>
      </c>
      <c r="AD387" s="50" t="s">
        <v>304</v>
      </c>
      <c r="AE387" s="310">
        <v>45146</v>
      </c>
      <c r="AF387" s="306" t="s">
        <v>3088</v>
      </c>
      <c r="AG387" s="307">
        <v>0</v>
      </c>
      <c r="AH387" s="307">
        <v>5.8170985930534004E-3</v>
      </c>
      <c r="AI387" s="307">
        <v>1.1307611887355098</v>
      </c>
      <c r="AJ387" s="306" t="s">
        <v>181</v>
      </c>
      <c r="AK387" s="307">
        <v>21.884457845994724</v>
      </c>
      <c r="AL387" s="307">
        <v>8.6660000000000001E-3</v>
      </c>
      <c r="AM387" s="311">
        <v>45</v>
      </c>
      <c r="AN387" s="312">
        <v>15</v>
      </c>
      <c r="AO387" s="313" t="s">
        <v>3071</v>
      </c>
      <c r="AP387" s="313" t="s">
        <v>0</v>
      </c>
      <c r="AQ387" s="313" t="s">
        <v>386</v>
      </c>
      <c r="AR387" s="314" t="s">
        <v>0</v>
      </c>
      <c r="AS387" s="314"/>
    </row>
    <row r="388" spans="1:45" x14ac:dyDescent="0.2">
      <c r="A388" s="306" t="s">
        <v>860</v>
      </c>
      <c r="B388" s="50" t="s">
        <v>294</v>
      </c>
      <c r="C388" s="50" t="s">
        <v>295</v>
      </c>
      <c r="D388" s="50" t="s">
        <v>778</v>
      </c>
      <c r="E388" s="50" t="s">
        <v>297</v>
      </c>
      <c r="F388" s="50" t="s">
        <v>452</v>
      </c>
      <c r="G388" s="50" t="s">
        <v>453</v>
      </c>
      <c r="H388" s="50" t="s">
        <v>3086</v>
      </c>
      <c r="I388" s="50" t="s">
        <v>853</v>
      </c>
      <c r="J388" s="50" t="s">
        <v>861</v>
      </c>
      <c r="K388" s="50" t="s">
        <v>782</v>
      </c>
      <c r="L388" s="307">
        <v>14.34</v>
      </c>
      <c r="M388" s="308">
        <v>45</v>
      </c>
      <c r="N388" s="307">
        <v>12.86</v>
      </c>
      <c r="O388" s="306" t="s">
        <v>3098</v>
      </c>
      <c r="P388" s="50" t="s">
        <v>3068</v>
      </c>
      <c r="Q388" s="50" t="s">
        <v>300</v>
      </c>
      <c r="R388" s="50" t="s">
        <v>811</v>
      </c>
      <c r="T388" s="308">
        <v>31.803566470010896</v>
      </c>
      <c r="U388" s="309">
        <v>45</v>
      </c>
      <c r="V388" s="310">
        <v>45200</v>
      </c>
      <c r="X388" s="50" t="s">
        <v>3097</v>
      </c>
      <c r="Y388" s="50" t="s">
        <v>855</v>
      </c>
      <c r="AA388" s="50" t="s">
        <v>856</v>
      </c>
      <c r="AD388" s="50" t="s">
        <v>304</v>
      </c>
      <c r="AE388" s="310">
        <v>45146</v>
      </c>
      <c r="AF388" s="306" t="s">
        <v>3088</v>
      </c>
      <c r="AG388" s="307">
        <v>2.0549207664004223E-3</v>
      </c>
      <c r="AH388" s="307">
        <v>1.9689762780586368E-3</v>
      </c>
      <c r="AI388" s="307">
        <v>0.38274096977286098</v>
      </c>
      <c r="AJ388" s="306" t="s">
        <v>0</v>
      </c>
      <c r="AK388" s="307">
        <v>111.54342948724231</v>
      </c>
      <c r="AL388" s="307">
        <v>2.8879999999999999E-3</v>
      </c>
      <c r="AM388" s="311">
        <v>45</v>
      </c>
      <c r="AN388" s="312">
        <v>15</v>
      </c>
      <c r="AO388" s="313" t="s">
        <v>3071</v>
      </c>
      <c r="AP388" s="313" t="s">
        <v>0</v>
      </c>
      <c r="AQ388" s="313" t="s">
        <v>386</v>
      </c>
      <c r="AR388" s="314" t="s">
        <v>0</v>
      </c>
      <c r="AS388" s="314"/>
    </row>
    <row r="389" spans="1:45" x14ac:dyDescent="0.2">
      <c r="A389" s="306" t="s">
        <v>862</v>
      </c>
      <c r="B389" s="50" t="s">
        <v>308</v>
      </c>
      <c r="C389" s="50" t="s">
        <v>295</v>
      </c>
      <c r="D389" s="50" t="s">
        <v>778</v>
      </c>
      <c r="E389" s="50" t="s">
        <v>297</v>
      </c>
      <c r="F389" s="50" t="s">
        <v>452</v>
      </c>
      <c r="G389" s="50" t="s">
        <v>453</v>
      </c>
      <c r="H389" s="50" t="s">
        <v>3086</v>
      </c>
      <c r="I389" s="50" t="s">
        <v>853</v>
      </c>
      <c r="J389" s="50" t="s">
        <v>861</v>
      </c>
      <c r="K389" s="50" t="s">
        <v>782</v>
      </c>
      <c r="L389" s="307">
        <v>19.309999999999999</v>
      </c>
      <c r="M389" s="308">
        <v>45</v>
      </c>
      <c r="N389" s="307">
        <v>17.309999999999999</v>
      </c>
      <c r="O389" s="306" t="s">
        <v>3098</v>
      </c>
      <c r="P389" s="50" t="s">
        <v>3068</v>
      </c>
      <c r="Q389" s="50" t="s">
        <v>300</v>
      </c>
      <c r="R389" s="50" t="s">
        <v>811</v>
      </c>
      <c r="T389" s="308">
        <v>31.803566470010896</v>
      </c>
      <c r="U389" s="309">
        <v>45</v>
      </c>
      <c r="V389" s="310">
        <v>45200</v>
      </c>
      <c r="X389" s="50" t="s">
        <v>3097</v>
      </c>
      <c r="Y389" s="50" t="s">
        <v>855</v>
      </c>
      <c r="AA389" s="50" t="s">
        <v>856</v>
      </c>
      <c r="AD389" s="50" t="s">
        <v>304</v>
      </c>
      <c r="AE389" s="310">
        <v>45146</v>
      </c>
      <c r="AF389" s="306" t="s">
        <v>3088</v>
      </c>
      <c r="AG389" s="307">
        <v>2.7675393838142259E-3</v>
      </c>
      <c r="AH389" s="307">
        <v>2.6517905139810103E-3</v>
      </c>
      <c r="AI389" s="307">
        <v>0.51547034073781761</v>
      </c>
      <c r="AJ389" s="306" t="s">
        <v>0</v>
      </c>
      <c r="AK389" s="307">
        <v>76.64429435285021</v>
      </c>
      <c r="AL389" s="307">
        <v>4.0000000000000001E-3</v>
      </c>
      <c r="AM389" s="311">
        <v>45</v>
      </c>
      <c r="AN389" s="312">
        <v>15</v>
      </c>
      <c r="AO389" s="313" t="s">
        <v>3071</v>
      </c>
      <c r="AP389" s="313" t="s">
        <v>0</v>
      </c>
      <c r="AQ389" s="313" t="s">
        <v>386</v>
      </c>
      <c r="AR389" s="314" t="s">
        <v>0</v>
      </c>
      <c r="AS389" s="314"/>
    </row>
    <row r="390" spans="1:45" x14ac:dyDescent="0.2">
      <c r="A390" s="306" t="s">
        <v>863</v>
      </c>
      <c r="B390" s="50" t="s">
        <v>310</v>
      </c>
      <c r="C390" s="50" t="s">
        <v>295</v>
      </c>
      <c r="D390" s="50" t="s">
        <v>778</v>
      </c>
      <c r="E390" s="50" t="s">
        <v>297</v>
      </c>
      <c r="F390" s="50" t="s">
        <v>452</v>
      </c>
      <c r="G390" s="50" t="s">
        <v>453</v>
      </c>
      <c r="H390" s="50" t="s">
        <v>3086</v>
      </c>
      <c r="I390" s="50" t="s">
        <v>853</v>
      </c>
      <c r="J390" s="50" t="s">
        <v>861</v>
      </c>
      <c r="K390" s="50" t="s">
        <v>782</v>
      </c>
      <c r="L390" s="307">
        <v>23.66</v>
      </c>
      <c r="M390" s="308">
        <v>45</v>
      </c>
      <c r="N390" s="307">
        <v>21.21</v>
      </c>
      <c r="O390" s="306" t="s">
        <v>3098</v>
      </c>
      <c r="P390" s="50" t="s">
        <v>3068</v>
      </c>
      <c r="Q390" s="50" t="s">
        <v>300</v>
      </c>
      <c r="R390" s="50" t="s">
        <v>811</v>
      </c>
      <c r="T390" s="308">
        <v>31.803566470010896</v>
      </c>
      <c r="U390" s="309">
        <v>45</v>
      </c>
      <c r="V390" s="310">
        <v>45200</v>
      </c>
      <c r="X390" s="50" t="s">
        <v>3097</v>
      </c>
      <c r="Y390" s="50" t="s">
        <v>855</v>
      </c>
      <c r="AA390" s="50" t="s">
        <v>856</v>
      </c>
      <c r="AD390" s="50" t="s">
        <v>304</v>
      </c>
      <c r="AE390" s="310">
        <v>45146</v>
      </c>
      <c r="AF390" s="306" t="s">
        <v>3088</v>
      </c>
      <c r="AG390" s="307">
        <v>0</v>
      </c>
      <c r="AH390" s="307">
        <v>3.2487406346683478E-3</v>
      </c>
      <c r="AI390" s="307">
        <v>0.63150894955395387</v>
      </c>
      <c r="AJ390" s="306" t="s">
        <v>0</v>
      </c>
      <c r="AK390" s="307">
        <v>58.152647748017159</v>
      </c>
      <c r="AL390" s="307">
        <v>4.888E-3</v>
      </c>
      <c r="AM390" s="311">
        <v>45</v>
      </c>
      <c r="AN390" s="312">
        <v>15</v>
      </c>
      <c r="AO390" s="313" t="s">
        <v>3071</v>
      </c>
      <c r="AP390" s="313" t="s">
        <v>0</v>
      </c>
      <c r="AQ390" s="313" t="s">
        <v>386</v>
      </c>
      <c r="AR390" s="314" t="s">
        <v>0</v>
      </c>
      <c r="AS390" s="314"/>
    </row>
    <row r="391" spans="1:45" x14ac:dyDescent="0.2">
      <c r="A391" s="306" t="s">
        <v>864</v>
      </c>
      <c r="B391" s="50" t="s">
        <v>294</v>
      </c>
      <c r="C391" s="50" t="s">
        <v>295</v>
      </c>
      <c r="D391" s="50" t="s">
        <v>778</v>
      </c>
      <c r="E391" s="50" t="s">
        <v>297</v>
      </c>
      <c r="F391" s="50" t="s">
        <v>452</v>
      </c>
      <c r="G391" s="50" t="s">
        <v>453</v>
      </c>
      <c r="H391" s="50" t="s">
        <v>3079</v>
      </c>
      <c r="I391" s="50" t="s">
        <v>853</v>
      </c>
      <c r="J391" s="50" t="s">
        <v>854</v>
      </c>
      <c r="K391" s="50" t="s">
        <v>782</v>
      </c>
      <c r="L391" s="307">
        <v>19.684873603175095</v>
      </c>
      <c r="M391" s="308">
        <v>45</v>
      </c>
      <c r="N391" s="307">
        <v>17.713639059605402</v>
      </c>
      <c r="O391" s="306" t="s">
        <v>3099</v>
      </c>
      <c r="P391" s="50" t="s">
        <v>3068</v>
      </c>
      <c r="Q391" s="50" t="s">
        <v>300</v>
      </c>
      <c r="R391" s="50" t="s">
        <v>785</v>
      </c>
      <c r="T391" s="308">
        <v>31.210707940122539</v>
      </c>
      <c r="U391" s="309">
        <v>25</v>
      </c>
      <c r="V391" s="310">
        <v>45931</v>
      </c>
      <c r="X391" s="50" t="s">
        <v>3097</v>
      </c>
      <c r="Y391" s="50" t="s">
        <v>855</v>
      </c>
      <c r="AA391" s="50" t="s">
        <v>856</v>
      </c>
      <c r="AD391" s="50" t="s">
        <v>304</v>
      </c>
      <c r="AE391" s="310">
        <v>45069</v>
      </c>
      <c r="AF391" s="306" t="s">
        <v>2582</v>
      </c>
      <c r="AG391" s="307">
        <v>2.9557852644832936E-3</v>
      </c>
      <c r="AH391" s="307">
        <v>2.8382570493622346E-3</v>
      </c>
      <c r="AI391" s="307">
        <v>0.43582085417558991</v>
      </c>
      <c r="AJ391" s="306" t="s">
        <v>0</v>
      </c>
      <c r="AK391" s="307">
        <v>97.247947241746175</v>
      </c>
      <c r="AL391" s="307">
        <v>7.1999999999999998E-3</v>
      </c>
      <c r="AM391" s="311">
        <v>45</v>
      </c>
      <c r="AN391" s="312">
        <v>15</v>
      </c>
      <c r="AO391" s="313" t="s">
        <v>3071</v>
      </c>
      <c r="AP391" s="313" t="s">
        <v>0</v>
      </c>
      <c r="AQ391" s="313" t="s">
        <v>386</v>
      </c>
      <c r="AR391" s="314" t="s">
        <v>0</v>
      </c>
      <c r="AS391" s="314"/>
    </row>
    <row r="392" spans="1:45" x14ac:dyDescent="0.2">
      <c r="A392" s="306" t="s">
        <v>866</v>
      </c>
      <c r="B392" s="50" t="s">
        <v>308</v>
      </c>
      <c r="C392" s="50" t="s">
        <v>295</v>
      </c>
      <c r="D392" s="50" t="s">
        <v>778</v>
      </c>
      <c r="E392" s="50" t="s">
        <v>297</v>
      </c>
      <c r="F392" s="50" t="s">
        <v>452</v>
      </c>
      <c r="G392" s="50" t="s">
        <v>453</v>
      </c>
      <c r="H392" s="50" t="s">
        <v>3079</v>
      </c>
      <c r="I392" s="50" t="s">
        <v>853</v>
      </c>
      <c r="J392" s="50" t="s">
        <v>854</v>
      </c>
      <c r="K392" s="50" t="s">
        <v>782</v>
      </c>
      <c r="L392" s="307">
        <v>23.453507247480939</v>
      </c>
      <c r="M392" s="308">
        <v>45</v>
      </c>
      <c r="N392" s="307">
        <v>21.11886534046819</v>
      </c>
      <c r="O392" s="306" t="s">
        <v>3099</v>
      </c>
      <c r="P392" s="50" t="s">
        <v>3068</v>
      </c>
      <c r="Q392" s="50" t="s">
        <v>300</v>
      </c>
      <c r="R392" s="50" t="s">
        <v>785</v>
      </c>
      <c r="T392" s="308">
        <v>31.210707940122539</v>
      </c>
      <c r="U392" s="309">
        <v>25</v>
      </c>
      <c r="V392" s="310">
        <v>45931</v>
      </c>
      <c r="X392" s="50" t="s">
        <v>3097</v>
      </c>
      <c r="Y392" s="50" t="s">
        <v>855</v>
      </c>
      <c r="AA392" s="50" t="s">
        <v>856</v>
      </c>
      <c r="AD392" s="50" t="s">
        <v>304</v>
      </c>
      <c r="AE392" s="310">
        <v>45069</v>
      </c>
      <c r="AF392" s="306" t="s">
        <v>2582</v>
      </c>
      <c r="AG392" s="307">
        <v>3.6236216662609692E-3</v>
      </c>
      <c r="AH392" s="307">
        <v>3.4798159023468282E-3</v>
      </c>
      <c r="AI392" s="307">
        <v>0.53191422376804853</v>
      </c>
      <c r="AJ392" s="306" t="s">
        <v>0</v>
      </c>
      <c r="AK392" s="307">
        <v>76.777744812508431</v>
      </c>
      <c r="AL392" s="307">
        <v>8.8000000000000005E-3</v>
      </c>
      <c r="AM392" s="311">
        <v>45</v>
      </c>
      <c r="AN392" s="312">
        <v>15</v>
      </c>
      <c r="AO392" s="313" t="s">
        <v>3071</v>
      </c>
      <c r="AP392" s="313" t="s">
        <v>0</v>
      </c>
      <c r="AQ392" s="313" t="s">
        <v>386</v>
      </c>
      <c r="AR392" s="314" t="s">
        <v>0</v>
      </c>
      <c r="AS392" s="314"/>
    </row>
    <row r="393" spans="1:45" x14ac:dyDescent="0.2">
      <c r="A393" s="306" t="s">
        <v>867</v>
      </c>
      <c r="B393" s="50" t="s">
        <v>310</v>
      </c>
      <c r="C393" s="50" t="s">
        <v>295</v>
      </c>
      <c r="D393" s="50" t="s">
        <v>778</v>
      </c>
      <c r="E393" s="50" t="s">
        <v>297</v>
      </c>
      <c r="F393" s="50" t="s">
        <v>452</v>
      </c>
      <c r="G393" s="50" t="s">
        <v>453</v>
      </c>
      <c r="H393" s="50" t="s">
        <v>3079</v>
      </c>
      <c r="I393" s="50" t="s">
        <v>853</v>
      </c>
      <c r="J393" s="50" t="s">
        <v>854</v>
      </c>
      <c r="K393" s="50" t="s">
        <v>782</v>
      </c>
      <c r="L393" s="307">
        <v>23.453507247480939</v>
      </c>
      <c r="M393" s="308">
        <v>45</v>
      </c>
      <c r="N393" s="307">
        <v>21.11886534046819</v>
      </c>
      <c r="O393" s="306" t="s">
        <v>3099</v>
      </c>
      <c r="P393" s="50" t="s">
        <v>3068</v>
      </c>
      <c r="Q393" s="50" t="s">
        <v>300</v>
      </c>
      <c r="R393" s="50" t="s">
        <v>785</v>
      </c>
      <c r="T393" s="308">
        <v>31.210707940122539</v>
      </c>
      <c r="U393" s="309">
        <v>25</v>
      </c>
      <c r="V393" s="310">
        <v>45931</v>
      </c>
      <c r="X393" s="50" t="s">
        <v>3097</v>
      </c>
      <c r="Y393" s="50" t="s">
        <v>855</v>
      </c>
      <c r="AA393" s="50" t="s">
        <v>856</v>
      </c>
      <c r="AD393" s="50" t="s">
        <v>304</v>
      </c>
      <c r="AE393" s="310">
        <v>45069</v>
      </c>
      <c r="AF393" s="306" t="s">
        <v>2582</v>
      </c>
      <c r="AG393" s="307">
        <v>3.6236216662609692E-3</v>
      </c>
      <c r="AH393" s="307">
        <v>3.4798159023468282E-3</v>
      </c>
      <c r="AI393" s="307">
        <v>0.53191422376804853</v>
      </c>
      <c r="AJ393" s="306" t="s">
        <v>0</v>
      </c>
      <c r="AK393" s="307">
        <v>76.777744812508431</v>
      </c>
      <c r="AL393" s="307">
        <v>8.8000000000000005E-3</v>
      </c>
      <c r="AM393" s="311">
        <v>45</v>
      </c>
      <c r="AN393" s="312">
        <v>15</v>
      </c>
      <c r="AO393" s="313" t="s">
        <v>3071</v>
      </c>
      <c r="AP393" s="313" t="s">
        <v>0</v>
      </c>
      <c r="AQ393" s="313" t="s">
        <v>386</v>
      </c>
      <c r="AR393" s="314" t="s">
        <v>0</v>
      </c>
      <c r="AS393" s="314"/>
    </row>
    <row r="394" spans="1:45" x14ac:dyDescent="0.2">
      <c r="A394" s="306" t="s">
        <v>868</v>
      </c>
      <c r="B394" s="50" t="s">
        <v>294</v>
      </c>
      <c r="C394" s="50" t="s">
        <v>295</v>
      </c>
      <c r="D394" s="50" t="s">
        <v>778</v>
      </c>
      <c r="E394" s="50" t="s">
        <v>297</v>
      </c>
      <c r="F394" s="50" t="s">
        <v>452</v>
      </c>
      <c r="G394" s="50" t="s">
        <v>453</v>
      </c>
      <c r="H394" s="50" t="s">
        <v>3079</v>
      </c>
      <c r="I394" s="50" t="s">
        <v>853</v>
      </c>
      <c r="J394" s="50" t="s">
        <v>861</v>
      </c>
      <c r="K394" s="50" t="s">
        <v>782</v>
      </c>
      <c r="L394" s="307">
        <v>8.7760966146325501</v>
      </c>
      <c r="M394" s="308">
        <v>45</v>
      </c>
      <c r="N394" s="307">
        <v>7.897262177937038</v>
      </c>
      <c r="O394" s="306" t="s">
        <v>3100</v>
      </c>
      <c r="P394" s="50" t="s">
        <v>3068</v>
      </c>
      <c r="Q394" s="50" t="s">
        <v>300</v>
      </c>
      <c r="R394" s="50" t="s">
        <v>785</v>
      </c>
      <c r="T394" s="308">
        <v>31.210707940122539</v>
      </c>
      <c r="U394" s="309">
        <v>25</v>
      </c>
      <c r="V394" s="310">
        <v>45931</v>
      </c>
      <c r="X394" s="50" t="s">
        <v>3097</v>
      </c>
      <c r="Y394" s="50" t="s">
        <v>855</v>
      </c>
      <c r="AA394" s="50" t="s">
        <v>856</v>
      </c>
      <c r="AD394" s="50" t="s">
        <v>304</v>
      </c>
      <c r="AE394" s="310">
        <v>45069</v>
      </c>
      <c r="AF394" s="306" t="s">
        <v>2582</v>
      </c>
      <c r="AG394" s="307">
        <v>1.3177761552417863E-3</v>
      </c>
      <c r="AH394" s="307">
        <v>1.265378614285193E-3</v>
      </c>
      <c r="AI394" s="307">
        <v>0.19430177709140756</v>
      </c>
      <c r="AJ394" s="306" t="s">
        <v>0</v>
      </c>
      <c r="AK394" s="307">
        <v>249.43808683708809</v>
      </c>
      <c r="AL394" s="307">
        <v>3.2000000000000002E-3</v>
      </c>
      <c r="AM394" s="311">
        <v>45</v>
      </c>
      <c r="AN394" s="312">
        <v>15</v>
      </c>
      <c r="AO394" s="313" t="s">
        <v>3071</v>
      </c>
      <c r="AP394" s="313" t="s">
        <v>0</v>
      </c>
      <c r="AQ394" s="313" t="s">
        <v>386</v>
      </c>
      <c r="AR394" s="314" t="s">
        <v>0</v>
      </c>
      <c r="AS394" s="314"/>
    </row>
    <row r="395" spans="1:45" x14ac:dyDescent="0.2">
      <c r="A395" s="306" t="s">
        <v>870</v>
      </c>
      <c r="B395" s="50" t="s">
        <v>308</v>
      </c>
      <c r="C395" s="50" t="s">
        <v>295</v>
      </c>
      <c r="D395" s="50" t="s">
        <v>778</v>
      </c>
      <c r="E395" s="50" t="s">
        <v>297</v>
      </c>
      <c r="F395" s="50" t="s">
        <v>452</v>
      </c>
      <c r="G395" s="50" t="s">
        <v>453</v>
      </c>
      <c r="H395" s="50" t="s">
        <v>3079</v>
      </c>
      <c r="I395" s="50" t="s">
        <v>853</v>
      </c>
      <c r="J395" s="50" t="s">
        <v>861</v>
      </c>
      <c r="K395" s="50" t="s">
        <v>782</v>
      </c>
      <c r="L395" s="307">
        <v>11.655826535344113</v>
      </c>
      <c r="M395" s="308">
        <v>45</v>
      </c>
      <c r="N395" s="307">
        <v>10.49556590553113</v>
      </c>
      <c r="O395" s="306" t="s">
        <v>3100</v>
      </c>
      <c r="P395" s="50" t="s">
        <v>3068</v>
      </c>
      <c r="Q395" s="50" t="s">
        <v>300</v>
      </c>
      <c r="R395" s="50" t="s">
        <v>785</v>
      </c>
      <c r="T395" s="308">
        <v>31.210707940122539</v>
      </c>
      <c r="U395" s="309">
        <v>25</v>
      </c>
      <c r="V395" s="310">
        <v>45931</v>
      </c>
      <c r="X395" s="50" t="s">
        <v>3097</v>
      </c>
      <c r="Y395" s="50" t="s">
        <v>855</v>
      </c>
      <c r="AA395" s="50" t="s">
        <v>856</v>
      </c>
      <c r="AD395" s="50" t="s">
        <v>304</v>
      </c>
      <c r="AE395" s="310">
        <v>45069</v>
      </c>
      <c r="AF395" s="306" t="s">
        <v>2582</v>
      </c>
      <c r="AG395" s="307">
        <v>1.8008524322599515E-3</v>
      </c>
      <c r="AH395" s="307">
        <v>1.7293844415121752E-3</v>
      </c>
      <c r="AI395" s="307">
        <v>0.26434851975448137</v>
      </c>
      <c r="AJ395" s="306" t="s">
        <v>0</v>
      </c>
      <c r="AK395" s="307">
        <v>180.79137273811713</v>
      </c>
      <c r="AL395" s="307">
        <v>4.4000000000000003E-3</v>
      </c>
      <c r="AM395" s="311">
        <v>45</v>
      </c>
      <c r="AN395" s="312">
        <v>15</v>
      </c>
      <c r="AO395" s="313" t="s">
        <v>3071</v>
      </c>
      <c r="AP395" s="313" t="s">
        <v>0</v>
      </c>
      <c r="AQ395" s="313" t="s">
        <v>386</v>
      </c>
      <c r="AR395" s="314" t="s">
        <v>0</v>
      </c>
      <c r="AS395" s="314"/>
    </row>
    <row r="396" spans="1:45" x14ac:dyDescent="0.2">
      <c r="A396" s="306" t="s">
        <v>871</v>
      </c>
      <c r="B396" s="50" t="s">
        <v>310</v>
      </c>
      <c r="C396" s="50" t="s">
        <v>295</v>
      </c>
      <c r="D396" s="50" t="s">
        <v>778</v>
      </c>
      <c r="E396" s="50" t="s">
        <v>297</v>
      </c>
      <c r="F396" s="50" t="s">
        <v>452</v>
      </c>
      <c r="G396" s="50" t="s">
        <v>453</v>
      </c>
      <c r="H396" s="50" t="s">
        <v>3079</v>
      </c>
      <c r="I396" s="50" t="s">
        <v>853</v>
      </c>
      <c r="J396" s="50" t="s">
        <v>861</v>
      </c>
      <c r="K396" s="50" t="s">
        <v>782</v>
      </c>
      <c r="L396" s="307">
        <v>11.655826535344113</v>
      </c>
      <c r="M396" s="308">
        <v>45</v>
      </c>
      <c r="N396" s="307">
        <v>10.49556590553113</v>
      </c>
      <c r="O396" s="306" t="s">
        <v>3100</v>
      </c>
      <c r="P396" s="50" t="s">
        <v>3068</v>
      </c>
      <c r="Q396" s="50" t="s">
        <v>300</v>
      </c>
      <c r="R396" s="50" t="s">
        <v>785</v>
      </c>
      <c r="T396" s="308">
        <v>31.210707940122539</v>
      </c>
      <c r="U396" s="309">
        <v>25</v>
      </c>
      <c r="V396" s="310">
        <v>45931</v>
      </c>
      <c r="X396" s="50" t="s">
        <v>3097</v>
      </c>
      <c r="Y396" s="50" t="s">
        <v>855</v>
      </c>
      <c r="AA396" s="50" t="s">
        <v>856</v>
      </c>
      <c r="AD396" s="50" t="s">
        <v>304</v>
      </c>
      <c r="AE396" s="310">
        <v>45069</v>
      </c>
      <c r="AF396" s="306" t="s">
        <v>2582</v>
      </c>
      <c r="AG396" s="307">
        <v>1.8008524322599515E-3</v>
      </c>
      <c r="AH396" s="307">
        <v>1.7293844415121752E-3</v>
      </c>
      <c r="AI396" s="307">
        <v>0.26434851975448137</v>
      </c>
      <c r="AJ396" s="306" t="s">
        <v>0</v>
      </c>
      <c r="AK396" s="307">
        <v>180.79137273811713</v>
      </c>
      <c r="AL396" s="307">
        <v>4.4000000000000003E-3</v>
      </c>
      <c r="AM396" s="311">
        <v>45</v>
      </c>
      <c r="AN396" s="312">
        <v>15</v>
      </c>
      <c r="AO396" s="313" t="s">
        <v>3071</v>
      </c>
      <c r="AP396" s="313" t="s">
        <v>0</v>
      </c>
      <c r="AQ396" s="313" t="s">
        <v>386</v>
      </c>
      <c r="AR396" s="314" t="s">
        <v>0</v>
      </c>
      <c r="AS396" s="314"/>
    </row>
    <row r="397" spans="1:45" x14ac:dyDescent="0.2">
      <c r="A397" s="306" t="s">
        <v>872</v>
      </c>
      <c r="B397" s="50" t="s">
        <v>294</v>
      </c>
      <c r="C397" s="50" t="s">
        <v>295</v>
      </c>
      <c r="D397" s="50" t="s">
        <v>778</v>
      </c>
      <c r="E397" s="50" t="s">
        <v>297</v>
      </c>
      <c r="F397" s="50" t="s">
        <v>452</v>
      </c>
      <c r="G397" s="50" t="s">
        <v>873</v>
      </c>
      <c r="H397" s="50" t="s">
        <v>3079</v>
      </c>
      <c r="I397" s="50" t="s">
        <v>874</v>
      </c>
      <c r="K397" s="50" t="s">
        <v>782</v>
      </c>
      <c r="L397" s="307">
        <v>0.37423774075559668</v>
      </c>
      <c r="M397" s="308">
        <v>0.25</v>
      </c>
      <c r="N397" s="307">
        <v>0.33676173877781806</v>
      </c>
      <c r="O397" s="306" t="s">
        <v>3101</v>
      </c>
      <c r="P397" s="50" t="s">
        <v>3068</v>
      </c>
      <c r="Q397" s="50" t="s">
        <v>300</v>
      </c>
      <c r="R397" s="50" t="s">
        <v>785</v>
      </c>
      <c r="T397" s="308">
        <v>0.64</v>
      </c>
      <c r="U397" s="309">
        <v>25</v>
      </c>
      <c r="V397" s="310">
        <v>45931</v>
      </c>
      <c r="X397" s="50" t="s">
        <v>3102</v>
      </c>
      <c r="AD397" s="50" t="s">
        <v>304</v>
      </c>
      <c r="AE397" s="310">
        <v>45069</v>
      </c>
      <c r="AF397" s="306" t="s">
        <v>2582</v>
      </c>
      <c r="AG397" s="307">
        <v>4.2758741889124352E-5</v>
      </c>
      <c r="AH397" s="307">
        <v>4.4653489397060374E-5</v>
      </c>
      <c r="AI397" s="307">
        <v>1.19</v>
      </c>
      <c r="AJ397" s="306" t="s">
        <v>181</v>
      </c>
      <c r="AK397" s="307">
        <v>19.71</v>
      </c>
      <c r="AL397" s="307">
        <v>9.9780298080011327E-5</v>
      </c>
      <c r="AN397" s="312">
        <v>12</v>
      </c>
      <c r="AO397" s="313" t="s">
        <v>3082</v>
      </c>
      <c r="AP397" s="313" t="s">
        <v>0</v>
      </c>
      <c r="AQ397" s="313" t="s">
        <v>386</v>
      </c>
      <c r="AR397" s="314" t="s">
        <v>0</v>
      </c>
      <c r="AS397" s="314"/>
    </row>
    <row r="398" spans="1:45" x14ac:dyDescent="0.2">
      <c r="A398" s="306" t="s">
        <v>875</v>
      </c>
      <c r="B398" s="50" t="s">
        <v>308</v>
      </c>
      <c r="C398" s="50" t="s">
        <v>295</v>
      </c>
      <c r="D398" s="50" t="s">
        <v>778</v>
      </c>
      <c r="E398" s="50" t="s">
        <v>297</v>
      </c>
      <c r="F398" s="50" t="s">
        <v>452</v>
      </c>
      <c r="G398" s="50" t="s">
        <v>873</v>
      </c>
      <c r="H398" s="50" t="s">
        <v>3079</v>
      </c>
      <c r="I398" s="50" t="s">
        <v>874</v>
      </c>
      <c r="K398" s="50" t="s">
        <v>782</v>
      </c>
      <c r="L398" s="307">
        <v>0.36883982438143231</v>
      </c>
      <c r="M398" s="308">
        <v>0.25</v>
      </c>
      <c r="N398" s="307">
        <v>0.33212425336300377</v>
      </c>
      <c r="O398" s="306" t="s">
        <v>3101</v>
      </c>
      <c r="P398" s="50" t="s">
        <v>3068</v>
      </c>
      <c r="Q398" s="50" t="s">
        <v>300</v>
      </c>
      <c r="R398" s="50" t="s">
        <v>785</v>
      </c>
      <c r="T398" s="308">
        <v>0.68</v>
      </c>
      <c r="U398" s="309">
        <v>25</v>
      </c>
      <c r="V398" s="310">
        <v>45931</v>
      </c>
      <c r="X398" s="50" t="s">
        <v>3102</v>
      </c>
      <c r="AD398" s="50" t="s">
        <v>304</v>
      </c>
      <c r="AE398" s="310">
        <v>45069</v>
      </c>
      <c r="AF398" s="306" t="s">
        <v>2582</v>
      </c>
      <c r="AG398" s="307">
        <v>4.1867934766434265E-5</v>
      </c>
      <c r="AH398" s="307">
        <v>4.3723208367954951E-5</v>
      </c>
      <c r="AI398" s="307">
        <v>1.2</v>
      </c>
      <c r="AJ398" s="306" t="s">
        <v>181</v>
      </c>
      <c r="AK398" s="307">
        <v>19.57</v>
      </c>
      <c r="AL398" s="307">
        <v>9.7701541870011106E-5</v>
      </c>
      <c r="AN398" s="312">
        <v>12</v>
      </c>
      <c r="AO398" s="313" t="s">
        <v>3082</v>
      </c>
      <c r="AP398" s="313" t="s">
        <v>0</v>
      </c>
      <c r="AQ398" s="313" t="s">
        <v>386</v>
      </c>
      <c r="AR398" s="314" t="s">
        <v>0</v>
      </c>
      <c r="AS398" s="314"/>
    </row>
    <row r="399" spans="1:45" x14ac:dyDescent="0.2">
      <c r="A399" s="306" t="s">
        <v>876</v>
      </c>
      <c r="B399" s="50" t="s">
        <v>310</v>
      </c>
      <c r="C399" s="50" t="s">
        <v>295</v>
      </c>
      <c r="D399" s="50" t="s">
        <v>778</v>
      </c>
      <c r="E399" s="50" t="s">
        <v>297</v>
      </c>
      <c r="F399" s="50" t="s">
        <v>452</v>
      </c>
      <c r="G399" s="50" t="s">
        <v>873</v>
      </c>
      <c r="H399" s="50" t="s">
        <v>3079</v>
      </c>
      <c r="I399" s="50" t="s">
        <v>874</v>
      </c>
      <c r="K399" s="50" t="s">
        <v>782</v>
      </c>
      <c r="L399" s="307">
        <v>0.36883982438143231</v>
      </c>
      <c r="M399" s="308">
        <v>0.25</v>
      </c>
      <c r="N399" s="307">
        <v>0.33212425336300377</v>
      </c>
      <c r="O399" s="306" t="s">
        <v>3101</v>
      </c>
      <c r="P399" s="50" t="s">
        <v>3068</v>
      </c>
      <c r="Q399" s="50" t="s">
        <v>300</v>
      </c>
      <c r="R399" s="50" t="s">
        <v>785</v>
      </c>
      <c r="T399" s="308">
        <v>0.68</v>
      </c>
      <c r="U399" s="309">
        <v>25</v>
      </c>
      <c r="V399" s="310">
        <v>45931</v>
      </c>
      <c r="X399" s="50" t="s">
        <v>3102</v>
      </c>
      <c r="AD399" s="50" t="s">
        <v>304</v>
      </c>
      <c r="AE399" s="310">
        <v>45069</v>
      </c>
      <c r="AF399" s="306" t="s">
        <v>2582</v>
      </c>
      <c r="AG399" s="307">
        <v>4.1867934766434265E-5</v>
      </c>
      <c r="AH399" s="307">
        <v>4.3723208367954951E-5</v>
      </c>
      <c r="AI399" s="307">
        <v>1.2</v>
      </c>
      <c r="AJ399" s="306" t="s">
        <v>181</v>
      </c>
      <c r="AK399" s="307">
        <v>19.57</v>
      </c>
      <c r="AL399" s="307">
        <v>9.7701541870011106E-5</v>
      </c>
      <c r="AN399" s="312">
        <v>12</v>
      </c>
      <c r="AO399" s="313" t="s">
        <v>3082</v>
      </c>
      <c r="AP399" s="313" t="s">
        <v>0</v>
      </c>
      <c r="AQ399" s="313" t="s">
        <v>386</v>
      </c>
      <c r="AR399" s="314" t="s">
        <v>0</v>
      </c>
      <c r="AS399" s="314"/>
    </row>
    <row r="400" spans="1:45" x14ac:dyDescent="0.2">
      <c r="A400" s="306" t="s">
        <v>877</v>
      </c>
      <c r="B400" s="50" t="s">
        <v>294</v>
      </c>
      <c r="C400" s="50" t="s">
        <v>295</v>
      </c>
      <c r="D400" s="50" t="s">
        <v>778</v>
      </c>
      <c r="E400" s="50" t="s">
        <v>297</v>
      </c>
      <c r="F400" s="50" t="s">
        <v>452</v>
      </c>
      <c r="G400" s="50" t="s">
        <v>463</v>
      </c>
      <c r="H400" s="50" t="s">
        <v>3086</v>
      </c>
      <c r="I400" s="50" t="s">
        <v>780</v>
      </c>
      <c r="J400" s="50" t="s">
        <v>878</v>
      </c>
      <c r="K400" s="50" t="s">
        <v>782</v>
      </c>
      <c r="L400" s="307">
        <v>1.0622244365599152</v>
      </c>
      <c r="M400" s="308">
        <v>1.35</v>
      </c>
      <c r="N400" s="307">
        <v>0.95240300975695225</v>
      </c>
      <c r="O400" s="306" t="s">
        <v>3103</v>
      </c>
      <c r="P400" s="50" t="s">
        <v>3068</v>
      </c>
      <c r="Q400" s="50" t="s">
        <v>300</v>
      </c>
      <c r="R400" s="50" t="s">
        <v>811</v>
      </c>
      <c r="T400" s="308">
        <v>1.7146701347095454</v>
      </c>
      <c r="U400" s="309">
        <v>45</v>
      </c>
      <c r="V400" s="310">
        <v>45931</v>
      </c>
      <c r="X400" s="50" t="s">
        <v>3081</v>
      </c>
      <c r="Y400" s="50" t="s">
        <v>823</v>
      </c>
      <c r="AA400" s="50" t="s">
        <v>780</v>
      </c>
      <c r="AD400" s="50" t="s">
        <v>304</v>
      </c>
      <c r="AE400" s="310">
        <v>45146</v>
      </c>
      <c r="AF400" s="306" t="s">
        <v>3088</v>
      </c>
      <c r="AG400" s="307">
        <v>1.5223709893156864E-4</v>
      </c>
      <c r="AH400" s="307">
        <v>1.4586997286605594E-4</v>
      </c>
      <c r="AI400" s="307">
        <v>0.52592717588854343</v>
      </c>
      <c r="AJ400" s="306" t="s">
        <v>0</v>
      </c>
      <c r="AK400" s="307">
        <v>74.643385847275482</v>
      </c>
      <c r="AL400" s="307">
        <v>2.19526383555716E-4</v>
      </c>
      <c r="AN400" s="312">
        <v>15</v>
      </c>
      <c r="AO400" s="313" t="s">
        <v>3082</v>
      </c>
      <c r="AP400" s="313" t="s">
        <v>0</v>
      </c>
      <c r="AQ400" s="313" t="s">
        <v>386</v>
      </c>
      <c r="AR400" s="314" t="s">
        <v>0</v>
      </c>
      <c r="AS400" s="314"/>
    </row>
    <row r="401" spans="1:45" x14ac:dyDescent="0.2">
      <c r="A401" s="306" t="s">
        <v>880</v>
      </c>
      <c r="B401" s="50" t="s">
        <v>308</v>
      </c>
      <c r="C401" s="50" t="s">
        <v>295</v>
      </c>
      <c r="D401" s="50" t="s">
        <v>778</v>
      </c>
      <c r="E401" s="50" t="s">
        <v>297</v>
      </c>
      <c r="F401" s="50" t="s">
        <v>452</v>
      </c>
      <c r="G401" s="50" t="s">
        <v>463</v>
      </c>
      <c r="H401" s="50" t="s">
        <v>3086</v>
      </c>
      <c r="I401" s="50" t="s">
        <v>780</v>
      </c>
      <c r="J401" s="50" t="s">
        <v>878</v>
      </c>
      <c r="K401" s="50" t="s">
        <v>782</v>
      </c>
      <c r="L401" s="307">
        <v>1.1299999999999999</v>
      </c>
      <c r="M401" s="308">
        <v>1.5</v>
      </c>
      <c r="N401" s="307">
        <v>1.0529058733576933</v>
      </c>
      <c r="O401" s="306" t="s">
        <v>3103</v>
      </c>
      <c r="P401" s="50" t="s">
        <v>3068</v>
      </c>
      <c r="Q401" s="50" t="s">
        <v>300</v>
      </c>
      <c r="R401" s="50" t="s">
        <v>811</v>
      </c>
      <c r="T401" s="308">
        <v>1.34</v>
      </c>
      <c r="U401" s="309">
        <v>45</v>
      </c>
      <c r="V401" s="310">
        <v>45931</v>
      </c>
      <c r="X401" s="50" t="s">
        <v>3081</v>
      </c>
      <c r="Y401" s="50" t="s">
        <v>823</v>
      </c>
      <c r="AA401" s="50" t="s">
        <v>780</v>
      </c>
      <c r="AD401" s="50" t="s">
        <v>304</v>
      </c>
      <c r="AE401" s="310">
        <v>45146</v>
      </c>
      <c r="AF401" s="306" t="s">
        <v>3088</v>
      </c>
      <c r="AG401" s="307">
        <v>1.6830200447276019E-4</v>
      </c>
      <c r="AH401" s="307">
        <v>1.612629838458745E-4</v>
      </c>
      <c r="AI401" s="307">
        <v>0.58142593710700907</v>
      </c>
      <c r="AJ401" s="306" t="s">
        <v>0</v>
      </c>
      <c r="AK401" s="307">
        <v>65.228402883950309</v>
      </c>
      <c r="AL401" s="307">
        <v>2.4269202872613109E-4</v>
      </c>
      <c r="AN401" s="312">
        <v>15</v>
      </c>
      <c r="AO401" s="313" t="s">
        <v>3082</v>
      </c>
      <c r="AP401" s="313" t="s">
        <v>0</v>
      </c>
      <c r="AQ401" s="313" t="s">
        <v>386</v>
      </c>
      <c r="AR401" s="314" t="s">
        <v>0</v>
      </c>
      <c r="AS401" s="314"/>
    </row>
    <row r="402" spans="1:45" x14ac:dyDescent="0.2">
      <c r="A402" s="306" t="s">
        <v>881</v>
      </c>
      <c r="B402" s="50" t="s">
        <v>310</v>
      </c>
      <c r="C402" s="50" t="s">
        <v>295</v>
      </c>
      <c r="D402" s="50" t="s">
        <v>778</v>
      </c>
      <c r="E402" s="50" t="s">
        <v>297</v>
      </c>
      <c r="F402" s="50" t="s">
        <v>452</v>
      </c>
      <c r="G402" s="50" t="s">
        <v>463</v>
      </c>
      <c r="H402" s="50" t="s">
        <v>3086</v>
      </c>
      <c r="I402" s="50" t="s">
        <v>780</v>
      </c>
      <c r="J402" s="50" t="s">
        <v>878</v>
      </c>
      <c r="K402" s="50" t="s">
        <v>782</v>
      </c>
      <c r="L402" s="307">
        <v>1.1976030084667755</v>
      </c>
      <c r="M402" s="308">
        <v>1.65</v>
      </c>
      <c r="N402" s="307">
        <v>1.0737850406187692</v>
      </c>
      <c r="O402" s="306" t="s">
        <v>3103</v>
      </c>
      <c r="P402" s="50" t="s">
        <v>3068</v>
      </c>
      <c r="Q402" s="50" t="s">
        <v>300</v>
      </c>
      <c r="R402" s="50" t="s">
        <v>811</v>
      </c>
      <c r="T402" s="308">
        <v>1.34</v>
      </c>
      <c r="U402" s="309">
        <v>45</v>
      </c>
      <c r="V402" s="310">
        <v>45931</v>
      </c>
      <c r="X402" s="50" t="s">
        <v>3081</v>
      </c>
      <c r="Y402" s="50" t="s">
        <v>823</v>
      </c>
      <c r="AA402" s="50" t="s">
        <v>780</v>
      </c>
      <c r="AD402" s="50" t="s">
        <v>304</v>
      </c>
      <c r="AE402" s="310">
        <v>45146</v>
      </c>
      <c r="AF402" s="306" t="s">
        <v>3088</v>
      </c>
      <c r="AG402" s="307">
        <v>4.4200000000000001E-4</v>
      </c>
      <c r="AH402" s="307">
        <v>0</v>
      </c>
      <c r="AI402" s="307">
        <v>0.76</v>
      </c>
      <c r="AJ402" s="306" t="s">
        <v>0</v>
      </c>
      <c r="AK402" s="307">
        <v>44.34</v>
      </c>
      <c r="AL402" s="307">
        <v>2.2222222222222223E-4</v>
      </c>
      <c r="AN402" s="312">
        <v>15</v>
      </c>
      <c r="AO402" s="313" t="s">
        <v>3082</v>
      </c>
      <c r="AP402" s="313" t="s">
        <v>0</v>
      </c>
      <c r="AQ402" s="313" t="s">
        <v>386</v>
      </c>
      <c r="AR402" s="314" t="s">
        <v>0</v>
      </c>
      <c r="AS402" s="314"/>
    </row>
    <row r="403" spans="1:45" x14ac:dyDescent="0.2">
      <c r="A403" s="306" t="s">
        <v>882</v>
      </c>
      <c r="B403" s="50" t="s">
        <v>294</v>
      </c>
      <c r="C403" s="50" t="s">
        <v>295</v>
      </c>
      <c r="D403" s="50" t="s">
        <v>778</v>
      </c>
      <c r="E403" s="50" t="s">
        <v>297</v>
      </c>
      <c r="F403" s="50" t="s">
        <v>452</v>
      </c>
      <c r="G403" s="50" t="s">
        <v>463</v>
      </c>
      <c r="H403" s="50" t="s">
        <v>3086</v>
      </c>
      <c r="I403" s="50" t="s">
        <v>780</v>
      </c>
      <c r="J403" s="50" t="s">
        <v>883</v>
      </c>
      <c r="K403" s="50" t="s">
        <v>782</v>
      </c>
      <c r="L403" s="307">
        <v>0.31137328352154431</v>
      </c>
      <c r="M403" s="308">
        <v>0.3</v>
      </c>
      <c r="N403" s="307">
        <v>0.27918097360312089</v>
      </c>
      <c r="O403" s="306" t="s">
        <v>3104</v>
      </c>
      <c r="P403" s="50" t="s">
        <v>3068</v>
      </c>
      <c r="Q403" s="50" t="s">
        <v>300</v>
      </c>
      <c r="R403" s="50" t="s">
        <v>811</v>
      </c>
      <c r="T403" s="308">
        <v>1.1551974012973574</v>
      </c>
      <c r="U403" s="309">
        <v>45</v>
      </c>
      <c r="V403" s="310">
        <v>45931</v>
      </c>
      <c r="X403" s="50" t="s">
        <v>3081</v>
      </c>
      <c r="Y403" s="50" t="s">
        <v>823</v>
      </c>
      <c r="AA403" s="50" t="s">
        <v>780</v>
      </c>
      <c r="AD403" s="50" t="s">
        <v>304</v>
      </c>
      <c r="AE403" s="310">
        <v>45146</v>
      </c>
      <c r="AF403" s="306" t="s">
        <v>3088</v>
      </c>
      <c r="AG403" s="307">
        <v>4.4625753029776922E-5</v>
      </c>
      <c r="AH403" s="307">
        <v>4.275933677970934E-5</v>
      </c>
      <c r="AI403" s="307">
        <v>0.22883110145131602</v>
      </c>
      <c r="AJ403" s="306" t="s">
        <v>0</v>
      </c>
      <c r="AK403" s="307">
        <v>202.70309556587682</v>
      </c>
      <c r="AL403" s="307">
        <v>6.4350478594452445E-5</v>
      </c>
      <c r="AN403" s="312">
        <v>15</v>
      </c>
      <c r="AO403" s="313" t="s">
        <v>3082</v>
      </c>
      <c r="AP403" s="313" t="s">
        <v>0</v>
      </c>
      <c r="AQ403" s="313" t="s">
        <v>386</v>
      </c>
      <c r="AR403" s="314" t="s">
        <v>0</v>
      </c>
      <c r="AS403" s="314"/>
    </row>
    <row r="404" spans="1:45" x14ac:dyDescent="0.2">
      <c r="A404" s="306" t="s">
        <v>885</v>
      </c>
      <c r="B404" s="50" t="s">
        <v>308</v>
      </c>
      <c r="C404" s="50" t="s">
        <v>295</v>
      </c>
      <c r="D404" s="50" t="s">
        <v>778</v>
      </c>
      <c r="E404" s="50" t="s">
        <v>297</v>
      </c>
      <c r="F404" s="50" t="s">
        <v>452</v>
      </c>
      <c r="G404" s="50" t="s">
        <v>463</v>
      </c>
      <c r="H404" s="50" t="s">
        <v>3086</v>
      </c>
      <c r="I404" s="50" t="s">
        <v>780</v>
      </c>
      <c r="J404" s="50" t="s">
        <v>883</v>
      </c>
      <c r="K404" s="50" t="s">
        <v>782</v>
      </c>
      <c r="L404" s="307">
        <v>0.34567222118039376</v>
      </c>
      <c r="M404" s="308">
        <v>0.45</v>
      </c>
      <c r="N404" s="307">
        <v>0.3099338073107944</v>
      </c>
      <c r="O404" s="306" t="s">
        <v>3104</v>
      </c>
      <c r="P404" s="50" t="s">
        <v>3068</v>
      </c>
      <c r="Q404" s="50" t="s">
        <v>300</v>
      </c>
      <c r="R404" s="50" t="s">
        <v>811</v>
      </c>
      <c r="T404" s="308">
        <v>1.1551974012973574</v>
      </c>
      <c r="U404" s="309">
        <v>45</v>
      </c>
      <c r="V404" s="310">
        <v>45931</v>
      </c>
      <c r="X404" s="50" t="s">
        <v>3081</v>
      </c>
      <c r="Y404" s="50" t="s">
        <v>823</v>
      </c>
      <c r="AA404" s="50" t="s">
        <v>780</v>
      </c>
      <c r="AD404" s="50" t="s">
        <v>304</v>
      </c>
      <c r="AE404" s="310">
        <v>45146</v>
      </c>
      <c r="AF404" s="306" t="s">
        <v>3088</v>
      </c>
      <c r="AG404" s="307">
        <v>4.9541447478050367E-5</v>
      </c>
      <c r="AH404" s="307">
        <v>4.7469438462018648E-5</v>
      </c>
      <c r="AI404" s="307">
        <v>0.25403770747196863</v>
      </c>
      <c r="AJ404" s="306" t="s">
        <v>0</v>
      </c>
      <c r="AK404" s="307">
        <v>180.20957674346633</v>
      </c>
      <c r="AL404" s="307">
        <v>7.1438925710614666E-5</v>
      </c>
      <c r="AN404" s="312">
        <v>15</v>
      </c>
      <c r="AO404" s="313" t="s">
        <v>3082</v>
      </c>
      <c r="AP404" s="313" t="s">
        <v>0</v>
      </c>
      <c r="AQ404" s="313" t="s">
        <v>386</v>
      </c>
      <c r="AR404" s="314" t="s">
        <v>0</v>
      </c>
      <c r="AS404" s="314"/>
    </row>
    <row r="405" spans="1:45" x14ac:dyDescent="0.2">
      <c r="A405" s="306" t="s">
        <v>886</v>
      </c>
      <c r="B405" s="50" t="s">
        <v>310</v>
      </c>
      <c r="C405" s="50" t="s">
        <v>295</v>
      </c>
      <c r="D405" s="50" t="s">
        <v>778</v>
      </c>
      <c r="E405" s="50" t="s">
        <v>297</v>
      </c>
      <c r="F405" s="50" t="s">
        <v>452</v>
      </c>
      <c r="G405" s="50" t="s">
        <v>463</v>
      </c>
      <c r="H405" s="50" t="s">
        <v>3086</v>
      </c>
      <c r="I405" s="50" t="s">
        <v>780</v>
      </c>
      <c r="J405" s="50" t="s">
        <v>883</v>
      </c>
      <c r="K405" s="50" t="s">
        <v>782</v>
      </c>
      <c r="L405" s="307">
        <v>0.35269645796840277</v>
      </c>
      <c r="M405" s="308">
        <v>0.6</v>
      </c>
      <c r="N405" s="307">
        <v>0.31623182120304771</v>
      </c>
      <c r="O405" s="306" t="s">
        <v>3104</v>
      </c>
      <c r="P405" s="50" t="s">
        <v>3068</v>
      </c>
      <c r="Q405" s="50" t="s">
        <v>300</v>
      </c>
      <c r="R405" s="50" t="s">
        <v>811</v>
      </c>
      <c r="T405" s="308">
        <v>1.1551974012973574</v>
      </c>
      <c r="U405" s="309">
        <v>45</v>
      </c>
      <c r="V405" s="310">
        <v>45931</v>
      </c>
      <c r="X405" s="50" t="s">
        <v>3081</v>
      </c>
      <c r="Y405" s="50" t="s">
        <v>823</v>
      </c>
      <c r="AA405" s="50" t="s">
        <v>780</v>
      </c>
      <c r="AD405" s="50" t="s">
        <v>304</v>
      </c>
      <c r="AE405" s="310">
        <v>45146</v>
      </c>
      <c r="AF405" s="306" t="s">
        <v>3088</v>
      </c>
      <c r="AG405" s="307">
        <v>5.0548155094642252E-5</v>
      </c>
      <c r="AH405" s="307">
        <v>4.843404179292105E-5</v>
      </c>
      <c r="AI405" s="307">
        <v>0.25919988395312377</v>
      </c>
      <c r="AJ405" s="306" t="s">
        <v>0</v>
      </c>
      <c r="AK405" s="307">
        <v>176.1427457633952</v>
      </c>
      <c r="AL405" s="307">
        <v>7.2890601313469993E-5</v>
      </c>
      <c r="AN405" s="312">
        <v>15</v>
      </c>
      <c r="AO405" s="313" t="s">
        <v>3082</v>
      </c>
      <c r="AP405" s="313" t="s">
        <v>0</v>
      </c>
      <c r="AQ405" s="313" t="s">
        <v>386</v>
      </c>
      <c r="AR405" s="314" t="s">
        <v>0</v>
      </c>
      <c r="AS405" s="314"/>
    </row>
    <row r="406" spans="1:45" x14ac:dyDescent="0.2">
      <c r="A406" s="306" t="s">
        <v>887</v>
      </c>
      <c r="B406" s="50" t="s">
        <v>294</v>
      </c>
      <c r="C406" s="50" t="s">
        <v>295</v>
      </c>
      <c r="D406" s="50" t="s">
        <v>778</v>
      </c>
      <c r="E406" s="50" t="s">
        <v>297</v>
      </c>
      <c r="F406" s="50" t="s">
        <v>452</v>
      </c>
      <c r="G406" s="50" t="s">
        <v>463</v>
      </c>
      <c r="H406" s="50" t="s">
        <v>3079</v>
      </c>
      <c r="I406" s="50" t="s">
        <v>796</v>
      </c>
      <c r="J406" s="50" t="s">
        <v>781</v>
      </c>
      <c r="K406" s="50" t="s">
        <v>782</v>
      </c>
      <c r="L406" s="307">
        <v>0.89295566544329186</v>
      </c>
      <c r="M406" s="308">
        <v>0.9</v>
      </c>
      <c r="N406" s="307">
        <v>0.80353547971681805</v>
      </c>
      <c r="O406" s="306" t="s">
        <v>3105</v>
      </c>
      <c r="P406" s="50" t="s">
        <v>3068</v>
      </c>
      <c r="Q406" s="50" t="s">
        <v>300</v>
      </c>
      <c r="R406" s="50" t="s">
        <v>785</v>
      </c>
      <c r="T406" s="308">
        <v>1.0454073033305615</v>
      </c>
      <c r="U406" s="309">
        <v>25</v>
      </c>
      <c r="V406" s="310">
        <v>45931</v>
      </c>
      <c r="X406" s="50" t="s">
        <v>3081</v>
      </c>
      <c r="Y406" s="50" t="s">
        <v>786</v>
      </c>
      <c r="AA406" s="50" t="s">
        <v>796</v>
      </c>
      <c r="AD406" s="50" t="s">
        <v>304</v>
      </c>
      <c r="AE406" s="310">
        <v>45069</v>
      </c>
      <c r="AF406" s="306" t="s">
        <v>2582</v>
      </c>
      <c r="AG406" s="307">
        <v>0</v>
      </c>
      <c r="AH406" s="307">
        <v>7.8711810010817331E-5</v>
      </c>
      <c r="AI406" s="307">
        <v>0.35920578682972315</v>
      </c>
      <c r="AJ406" s="306" t="s">
        <v>0</v>
      </c>
      <c r="AK406" s="307">
        <v>126.18684113001049</v>
      </c>
      <c r="AL406" s="307">
        <v>1.9734874421771721E-4</v>
      </c>
      <c r="AN406" s="312">
        <v>15</v>
      </c>
      <c r="AO406" s="313" t="s">
        <v>3082</v>
      </c>
      <c r="AP406" s="313" t="s">
        <v>0</v>
      </c>
      <c r="AQ406" s="313" t="s">
        <v>386</v>
      </c>
      <c r="AR406" s="314" t="s">
        <v>0</v>
      </c>
      <c r="AS406" s="314"/>
    </row>
    <row r="407" spans="1:45" x14ac:dyDescent="0.2">
      <c r="A407" s="306" t="s">
        <v>889</v>
      </c>
      <c r="B407" s="50" t="s">
        <v>308</v>
      </c>
      <c r="C407" s="50" t="s">
        <v>295</v>
      </c>
      <c r="D407" s="50" t="s">
        <v>778</v>
      </c>
      <c r="E407" s="50" t="s">
        <v>297</v>
      </c>
      <c r="F407" s="50" t="s">
        <v>452</v>
      </c>
      <c r="G407" s="50" t="s">
        <v>463</v>
      </c>
      <c r="H407" s="50" t="s">
        <v>3079</v>
      </c>
      <c r="I407" s="50" t="s">
        <v>796</v>
      </c>
      <c r="J407" s="50" t="s">
        <v>781</v>
      </c>
      <c r="K407" s="50" t="s">
        <v>782</v>
      </c>
      <c r="L407" s="307">
        <v>0.41246013138836007</v>
      </c>
      <c r="M407" s="308">
        <v>0.9</v>
      </c>
      <c r="N407" s="307">
        <v>0.37115655610368631</v>
      </c>
      <c r="O407" s="306" t="s">
        <v>3105</v>
      </c>
      <c r="P407" s="50" t="s">
        <v>3068</v>
      </c>
      <c r="Q407" s="50" t="s">
        <v>300</v>
      </c>
      <c r="R407" s="50" t="s">
        <v>785</v>
      </c>
      <c r="T407" s="308">
        <v>1.1378805582115481</v>
      </c>
      <c r="U407" s="309">
        <v>25</v>
      </c>
      <c r="V407" s="310">
        <v>45931</v>
      </c>
      <c r="X407" s="50" t="s">
        <v>3081</v>
      </c>
      <c r="Y407" s="50" t="s">
        <v>786</v>
      </c>
      <c r="AA407" s="50" t="s">
        <v>796</v>
      </c>
      <c r="AD407" s="50" t="s">
        <v>304</v>
      </c>
      <c r="AE407" s="310">
        <v>45069</v>
      </c>
      <c r="AF407" s="306" t="s">
        <v>2582</v>
      </c>
      <c r="AG407" s="307">
        <v>0</v>
      </c>
      <c r="AH407" s="307">
        <v>8.4603367199972946E-5</v>
      </c>
      <c r="AI407" s="307">
        <v>0.35471530390429951</v>
      </c>
      <c r="AJ407" s="306" t="s">
        <v>0</v>
      </c>
      <c r="AK407" s="307">
        <v>128.11324829171369</v>
      </c>
      <c r="AL407" s="307">
        <v>2.1212024308944841E-4</v>
      </c>
      <c r="AN407" s="312">
        <v>15</v>
      </c>
      <c r="AO407" s="313" t="s">
        <v>3082</v>
      </c>
      <c r="AP407" s="313" t="s">
        <v>0</v>
      </c>
      <c r="AQ407" s="313" t="s">
        <v>386</v>
      </c>
      <c r="AR407" s="314" t="s">
        <v>0</v>
      </c>
      <c r="AS407" s="314"/>
    </row>
    <row r="408" spans="1:45" x14ac:dyDescent="0.2">
      <c r="A408" s="306" t="s">
        <v>890</v>
      </c>
      <c r="B408" s="50" t="s">
        <v>310</v>
      </c>
      <c r="C408" s="50" t="s">
        <v>295</v>
      </c>
      <c r="D408" s="50" t="s">
        <v>778</v>
      </c>
      <c r="E408" s="50" t="s">
        <v>297</v>
      </c>
      <c r="F408" s="50" t="s">
        <v>452</v>
      </c>
      <c r="G408" s="50" t="s">
        <v>463</v>
      </c>
      <c r="H408" s="50" t="s">
        <v>3079</v>
      </c>
      <c r="I408" s="50" t="s">
        <v>796</v>
      </c>
      <c r="J408" s="50" t="s">
        <v>781</v>
      </c>
      <c r="K408" s="50" t="s">
        <v>782</v>
      </c>
      <c r="L408" s="307">
        <v>0.41246013138836007</v>
      </c>
      <c r="M408" s="308">
        <v>0.9</v>
      </c>
      <c r="N408" s="307">
        <v>0.37115655610368631</v>
      </c>
      <c r="O408" s="306" t="s">
        <v>3105</v>
      </c>
      <c r="P408" s="50" t="s">
        <v>3068</v>
      </c>
      <c r="Q408" s="50" t="s">
        <v>300</v>
      </c>
      <c r="R408" s="50" t="s">
        <v>785</v>
      </c>
      <c r="T408" s="308">
        <v>1.1378805582115481</v>
      </c>
      <c r="U408" s="309">
        <v>25</v>
      </c>
      <c r="V408" s="310">
        <v>45931</v>
      </c>
      <c r="X408" s="50" t="s">
        <v>3081</v>
      </c>
      <c r="Y408" s="50" t="s">
        <v>786</v>
      </c>
      <c r="AA408" s="50" t="s">
        <v>796</v>
      </c>
      <c r="AD408" s="50" t="s">
        <v>304</v>
      </c>
      <c r="AE408" s="310">
        <v>45069</v>
      </c>
      <c r="AF408" s="306" t="s">
        <v>2582</v>
      </c>
      <c r="AG408" s="307">
        <v>0</v>
      </c>
      <c r="AH408" s="307">
        <v>8.4603367199972946E-5</v>
      </c>
      <c r="AI408" s="307">
        <v>0.35471530390429951</v>
      </c>
      <c r="AJ408" s="306" t="s">
        <v>0</v>
      </c>
      <c r="AK408" s="307">
        <v>128.11324829171369</v>
      </c>
      <c r="AL408" s="307">
        <v>2.1212024308944841E-4</v>
      </c>
      <c r="AN408" s="312">
        <v>15</v>
      </c>
      <c r="AO408" s="313" t="s">
        <v>3082</v>
      </c>
      <c r="AP408" s="313" t="s">
        <v>0</v>
      </c>
      <c r="AQ408" s="313" t="s">
        <v>386</v>
      </c>
      <c r="AR408" s="314" t="s">
        <v>0</v>
      </c>
      <c r="AS408" s="314"/>
    </row>
    <row r="409" spans="1:45" x14ac:dyDescent="0.2">
      <c r="A409" s="306" t="s">
        <v>891</v>
      </c>
      <c r="B409" s="50" t="s">
        <v>294</v>
      </c>
      <c r="C409" s="50" t="s">
        <v>295</v>
      </c>
      <c r="D409" s="50" t="s">
        <v>778</v>
      </c>
      <c r="E409" s="50" t="s">
        <v>297</v>
      </c>
      <c r="F409" s="50" t="s">
        <v>452</v>
      </c>
      <c r="G409" s="50" t="s">
        <v>453</v>
      </c>
      <c r="H409" s="50" t="s">
        <v>3079</v>
      </c>
      <c r="I409" s="50" t="s">
        <v>853</v>
      </c>
      <c r="J409" s="50" t="s">
        <v>892</v>
      </c>
      <c r="K409" s="50" t="s">
        <v>782</v>
      </c>
      <c r="L409" s="307">
        <v>18.375410558590161</v>
      </c>
      <c r="M409" s="308">
        <v>45</v>
      </c>
      <c r="N409" s="307">
        <v>16.535305065633086</v>
      </c>
      <c r="O409" s="306" t="s">
        <v>3106</v>
      </c>
      <c r="P409" s="50" t="s">
        <v>3068</v>
      </c>
      <c r="Q409" s="50" t="s">
        <v>300</v>
      </c>
      <c r="R409" s="50" t="s">
        <v>785</v>
      </c>
      <c r="T409" s="308">
        <v>26.072600681090119</v>
      </c>
      <c r="U409" s="309">
        <v>25</v>
      </c>
      <c r="V409" s="310">
        <v>45931</v>
      </c>
      <c r="X409" s="50" t="s">
        <v>3097</v>
      </c>
      <c r="Y409" s="50" t="s">
        <v>894</v>
      </c>
      <c r="AA409" s="50" t="s">
        <v>856</v>
      </c>
      <c r="AD409" s="50" t="s">
        <v>304</v>
      </c>
      <c r="AE409" s="310">
        <v>45069</v>
      </c>
      <c r="AF409" s="306" t="s">
        <v>2582</v>
      </c>
      <c r="AG409" s="307">
        <v>2.7591626368965315E-3</v>
      </c>
      <c r="AH409" s="307">
        <v>2.6494525494149728E-3</v>
      </c>
      <c r="AI409" s="307">
        <v>0.4870030653037194</v>
      </c>
      <c r="AJ409" s="306" t="s">
        <v>0</v>
      </c>
      <c r="AK409" s="307">
        <v>84.380298508693969</v>
      </c>
      <c r="AL409" s="307">
        <v>6.7999999999999996E-3</v>
      </c>
      <c r="AM409" s="311">
        <v>45</v>
      </c>
      <c r="AN409" s="312">
        <v>15</v>
      </c>
      <c r="AO409" s="313" t="s">
        <v>3071</v>
      </c>
      <c r="AP409" s="313" t="s">
        <v>0</v>
      </c>
      <c r="AQ409" s="313" t="s">
        <v>386</v>
      </c>
      <c r="AR409" s="314" t="s">
        <v>0</v>
      </c>
      <c r="AS409" s="314"/>
    </row>
    <row r="410" spans="1:45" x14ac:dyDescent="0.2">
      <c r="A410" s="306" t="s">
        <v>895</v>
      </c>
      <c r="B410" s="50" t="s">
        <v>294</v>
      </c>
      <c r="C410" s="50" t="s">
        <v>295</v>
      </c>
      <c r="D410" s="50" t="s">
        <v>778</v>
      </c>
      <c r="E410" s="50" t="s">
        <v>297</v>
      </c>
      <c r="F410" s="50" t="s">
        <v>452</v>
      </c>
      <c r="G410" s="50" t="s">
        <v>453</v>
      </c>
      <c r="H410" s="50" t="s">
        <v>3079</v>
      </c>
      <c r="I410" s="50" t="s">
        <v>853</v>
      </c>
      <c r="J410" s="50" t="s">
        <v>896</v>
      </c>
      <c r="K410" s="50" t="s">
        <v>782</v>
      </c>
      <c r="L410" s="307">
        <v>7.4620067201717166</v>
      </c>
      <c r="M410" s="308">
        <v>45</v>
      </c>
      <c r="N410" s="307">
        <v>6.71476466479072</v>
      </c>
      <c r="O410" s="306" t="s">
        <v>3107</v>
      </c>
      <c r="P410" s="50" t="s">
        <v>3068</v>
      </c>
      <c r="Q410" s="50" t="s">
        <v>300</v>
      </c>
      <c r="R410" s="50" t="s">
        <v>785</v>
      </c>
      <c r="T410" s="308">
        <v>26.072600681090119</v>
      </c>
      <c r="U410" s="309">
        <v>25</v>
      </c>
      <c r="V410" s="310">
        <v>45931</v>
      </c>
      <c r="X410" s="50" t="s">
        <v>3097</v>
      </c>
      <c r="Y410" s="50" t="s">
        <v>894</v>
      </c>
      <c r="AA410" s="50" t="s">
        <v>856</v>
      </c>
      <c r="AD410" s="50" t="s">
        <v>304</v>
      </c>
      <c r="AE410" s="310">
        <v>45069</v>
      </c>
      <c r="AF410" s="306" t="s">
        <v>2582</v>
      </c>
      <c r="AG410" s="307">
        <v>1.1204587822906471E-3</v>
      </c>
      <c r="AH410" s="307">
        <v>1.0759069935048827E-3</v>
      </c>
      <c r="AI410" s="307">
        <v>0.19776538512995259</v>
      </c>
      <c r="AJ410" s="306" t="s">
        <v>0</v>
      </c>
      <c r="AK410" s="307">
        <v>244.62834748306901</v>
      </c>
      <c r="AL410" s="307">
        <v>5.1709E-3</v>
      </c>
      <c r="AM410" s="311">
        <v>45</v>
      </c>
      <c r="AN410" s="312">
        <v>15</v>
      </c>
      <c r="AO410" s="313" t="s">
        <v>3071</v>
      </c>
      <c r="AP410" s="313" t="s">
        <v>0</v>
      </c>
      <c r="AQ410" s="313" t="s">
        <v>386</v>
      </c>
      <c r="AR410" s="314" t="s">
        <v>0</v>
      </c>
      <c r="AS410" s="314"/>
    </row>
    <row r="411" spans="1:45" x14ac:dyDescent="0.2">
      <c r="A411" s="306" t="s">
        <v>898</v>
      </c>
      <c r="B411" s="50" t="s">
        <v>308</v>
      </c>
      <c r="C411" s="50" t="s">
        <v>295</v>
      </c>
      <c r="D411" s="50" t="s">
        <v>778</v>
      </c>
      <c r="E411" s="50" t="s">
        <v>297</v>
      </c>
      <c r="F411" s="50" t="s">
        <v>452</v>
      </c>
      <c r="G411" s="50" t="s">
        <v>453</v>
      </c>
      <c r="H411" s="50" t="s">
        <v>3079</v>
      </c>
      <c r="I411" s="50" t="s">
        <v>853</v>
      </c>
      <c r="J411" s="50" t="s">
        <v>892</v>
      </c>
      <c r="K411" s="50" t="s">
        <v>782</v>
      </c>
      <c r="L411" s="307">
        <v>21.766883205857123</v>
      </c>
      <c r="M411" s="308">
        <v>45</v>
      </c>
      <c r="N411" s="307">
        <v>19.600133594329225</v>
      </c>
      <c r="O411" s="306" t="s">
        <v>3106</v>
      </c>
      <c r="P411" s="50" t="s">
        <v>3068</v>
      </c>
      <c r="Q411" s="50" t="s">
        <v>300</v>
      </c>
      <c r="R411" s="50" t="s">
        <v>785</v>
      </c>
      <c r="T411" s="308">
        <v>26.072600681090119</v>
      </c>
      <c r="U411" s="309">
        <v>25</v>
      </c>
      <c r="V411" s="310">
        <v>45931</v>
      </c>
      <c r="X411" s="50" t="s">
        <v>3097</v>
      </c>
      <c r="Y411" s="50" t="s">
        <v>894</v>
      </c>
      <c r="AA411" s="50" t="s">
        <v>856</v>
      </c>
      <c r="AD411" s="50" t="s">
        <v>304</v>
      </c>
      <c r="AE411" s="310">
        <v>45069</v>
      </c>
      <c r="AF411" s="306" t="s">
        <v>2582</v>
      </c>
      <c r="AG411" s="307">
        <v>3.363034311219597E-3</v>
      </c>
      <c r="AH411" s="307">
        <v>3.2295701246304307E-3</v>
      </c>
      <c r="AI411" s="307">
        <v>0.59094807302548269</v>
      </c>
      <c r="AJ411" s="306" t="s">
        <v>0</v>
      </c>
      <c r="AK411" s="307">
        <v>66.512047310283165</v>
      </c>
      <c r="AL411" s="307">
        <v>8.0000000000000002E-3</v>
      </c>
      <c r="AM411" s="311">
        <v>45</v>
      </c>
      <c r="AN411" s="312">
        <v>15</v>
      </c>
      <c r="AO411" s="313" t="s">
        <v>3071</v>
      </c>
      <c r="AP411" s="313" t="s">
        <v>0</v>
      </c>
      <c r="AQ411" s="313" t="s">
        <v>386</v>
      </c>
      <c r="AR411" s="314" t="s">
        <v>0</v>
      </c>
      <c r="AS411" s="314"/>
    </row>
    <row r="412" spans="1:45" x14ac:dyDescent="0.2">
      <c r="A412" s="306" t="s">
        <v>899</v>
      </c>
      <c r="B412" s="50" t="s">
        <v>308</v>
      </c>
      <c r="C412" s="50" t="s">
        <v>295</v>
      </c>
      <c r="D412" s="50" t="s">
        <v>778</v>
      </c>
      <c r="E412" s="50" t="s">
        <v>297</v>
      </c>
      <c r="F412" s="50" t="s">
        <v>452</v>
      </c>
      <c r="G412" s="50" t="s">
        <v>453</v>
      </c>
      <c r="H412" s="50" t="s">
        <v>3079</v>
      </c>
      <c r="I412" s="50" t="s">
        <v>853</v>
      </c>
      <c r="J412" s="50" t="s">
        <v>896</v>
      </c>
      <c r="K412" s="50" t="s">
        <v>782</v>
      </c>
      <c r="L412" s="307">
        <v>9.8947747179246459</v>
      </c>
      <c r="M412" s="308">
        <v>45</v>
      </c>
      <c r="N412" s="307">
        <v>8.9098151776239813</v>
      </c>
      <c r="O412" s="306" t="s">
        <v>3107</v>
      </c>
      <c r="P412" s="50" t="s">
        <v>3068</v>
      </c>
      <c r="Q412" s="50" t="s">
        <v>300</v>
      </c>
      <c r="R412" s="50" t="s">
        <v>785</v>
      </c>
      <c r="T412" s="308">
        <v>26.072600681090119</v>
      </c>
      <c r="U412" s="309">
        <v>25</v>
      </c>
      <c r="V412" s="310">
        <v>45931</v>
      </c>
      <c r="X412" s="50" t="s">
        <v>3097</v>
      </c>
      <c r="Y412" s="50" t="s">
        <v>894</v>
      </c>
      <c r="AA412" s="50" t="s">
        <v>856</v>
      </c>
      <c r="AD412" s="50" t="s">
        <v>304</v>
      </c>
      <c r="AE412" s="310">
        <v>45069</v>
      </c>
      <c r="AF412" s="306" t="s">
        <v>2582</v>
      </c>
      <c r="AG412" s="307">
        <v>1.528765811965887E-3</v>
      </c>
      <c r="AH412" s="307">
        <v>1.4680957543043698E-3</v>
      </c>
      <c r="AI412" s="307">
        <v>0.26863276644978812</v>
      </c>
      <c r="AJ412" s="306" t="s">
        <v>0</v>
      </c>
      <c r="AK412" s="307">
        <v>177.49362912086337</v>
      </c>
      <c r="AL412" s="307">
        <v>3.5999999999999999E-3</v>
      </c>
      <c r="AM412" s="311">
        <v>45</v>
      </c>
      <c r="AN412" s="312">
        <v>15</v>
      </c>
      <c r="AO412" s="313" t="s">
        <v>3071</v>
      </c>
      <c r="AP412" s="313" t="s">
        <v>0</v>
      </c>
      <c r="AQ412" s="313" t="s">
        <v>386</v>
      </c>
      <c r="AR412" s="314" t="s">
        <v>0</v>
      </c>
      <c r="AS412" s="314"/>
    </row>
    <row r="413" spans="1:45" x14ac:dyDescent="0.2">
      <c r="A413" s="306" t="s">
        <v>900</v>
      </c>
      <c r="B413" s="50" t="s">
        <v>310</v>
      </c>
      <c r="C413" s="50" t="s">
        <v>295</v>
      </c>
      <c r="D413" s="50" t="s">
        <v>778</v>
      </c>
      <c r="E413" s="50" t="s">
        <v>297</v>
      </c>
      <c r="F413" s="50" t="s">
        <v>452</v>
      </c>
      <c r="G413" s="50" t="s">
        <v>453</v>
      </c>
      <c r="H413" s="50" t="s">
        <v>3079</v>
      </c>
      <c r="I413" s="50" t="s">
        <v>853</v>
      </c>
      <c r="J413" s="50" t="s">
        <v>892</v>
      </c>
      <c r="K413" s="50" t="s">
        <v>782</v>
      </c>
      <c r="L413" s="307">
        <v>21.766883205857123</v>
      </c>
      <c r="M413" s="308">
        <v>45</v>
      </c>
      <c r="N413" s="307">
        <v>19.600133594329225</v>
      </c>
      <c r="O413" s="306" t="s">
        <v>3106</v>
      </c>
      <c r="P413" s="50" t="s">
        <v>3068</v>
      </c>
      <c r="Q413" s="50" t="s">
        <v>300</v>
      </c>
      <c r="R413" s="50" t="s">
        <v>785</v>
      </c>
      <c r="T413" s="308">
        <v>26.072600681090119</v>
      </c>
      <c r="U413" s="309">
        <v>25</v>
      </c>
      <c r="V413" s="310">
        <v>45931</v>
      </c>
      <c r="X413" s="50" t="s">
        <v>3097</v>
      </c>
      <c r="Y413" s="50" t="s">
        <v>894</v>
      </c>
      <c r="AA413" s="50" t="s">
        <v>856</v>
      </c>
      <c r="AD413" s="50" t="s">
        <v>304</v>
      </c>
      <c r="AE413" s="310">
        <v>45069</v>
      </c>
      <c r="AF413" s="306" t="s">
        <v>2582</v>
      </c>
      <c r="AG413" s="307">
        <v>3.363034311219597E-3</v>
      </c>
      <c r="AH413" s="307">
        <v>3.2295701246304307E-3</v>
      </c>
      <c r="AI413" s="307">
        <v>0.59094807302548269</v>
      </c>
      <c r="AJ413" s="306" t="s">
        <v>0</v>
      </c>
      <c r="AK413" s="307">
        <v>66.512047310283165</v>
      </c>
      <c r="AL413" s="307">
        <v>8.0000000000000002E-3</v>
      </c>
      <c r="AM413" s="311">
        <v>45</v>
      </c>
      <c r="AN413" s="312">
        <v>15</v>
      </c>
      <c r="AO413" s="313" t="s">
        <v>3071</v>
      </c>
      <c r="AP413" s="313" t="s">
        <v>0</v>
      </c>
      <c r="AQ413" s="313" t="s">
        <v>386</v>
      </c>
      <c r="AR413" s="314" t="s">
        <v>0</v>
      </c>
      <c r="AS413" s="314"/>
    </row>
    <row r="414" spans="1:45" x14ac:dyDescent="0.2">
      <c r="A414" s="306" t="s">
        <v>901</v>
      </c>
      <c r="B414" s="50" t="s">
        <v>310</v>
      </c>
      <c r="C414" s="50" t="s">
        <v>295</v>
      </c>
      <c r="D414" s="50" t="s">
        <v>778</v>
      </c>
      <c r="E414" s="50" t="s">
        <v>297</v>
      </c>
      <c r="F414" s="50" t="s">
        <v>452</v>
      </c>
      <c r="G414" s="50" t="s">
        <v>453</v>
      </c>
      <c r="H414" s="50" t="s">
        <v>3079</v>
      </c>
      <c r="I414" s="50" t="s">
        <v>853</v>
      </c>
      <c r="J414" s="50" t="s">
        <v>896</v>
      </c>
      <c r="K414" s="50" t="s">
        <v>782</v>
      </c>
      <c r="L414" s="307">
        <v>9.8947747179246459</v>
      </c>
      <c r="M414" s="308">
        <v>45</v>
      </c>
      <c r="N414" s="307">
        <v>8.9098151776239813</v>
      </c>
      <c r="O414" s="306" t="s">
        <v>3107</v>
      </c>
      <c r="P414" s="50" t="s">
        <v>3068</v>
      </c>
      <c r="Q414" s="50" t="s">
        <v>300</v>
      </c>
      <c r="R414" s="50" t="s">
        <v>785</v>
      </c>
      <c r="T414" s="308">
        <v>26.072600681090119</v>
      </c>
      <c r="U414" s="309">
        <v>25</v>
      </c>
      <c r="V414" s="310">
        <v>45931</v>
      </c>
      <c r="X414" s="50" t="s">
        <v>3097</v>
      </c>
      <c r="Y414" s="50" t="s">
        <v>894</v>
      </c>
      <c r="AA414" s="50" t="s">
        <v>856</v>
      </c>
      <c r="AD414" s="50" t="s">
        <v>304</v>
      </c>
      <c r="AE414" s="310">
        <v>45069</v>
      </c>
      <c r="AF414" s="306" t="s">
        <v>2582</v>
      </c>
      <c r="AG414" s="307">
        <v>1.528765811965887E-3</v>
      </c>
      <c r="AH414" s="307">
        <v>1.4680957543043698E-3</v>
      </c>
      <c r="AI414" s="307">
        <v>0.26863276644978812</v>
      </c>
      <c r="AJ414" s="306" t="s">
        <v>0</v>
      </c>
      <c r="AK414" s="307">
        <v>177.49362912086337</v>
      </c>
      <c r="AL414" s="307">
        <v>3.5999999999999999E-3</v>
      </c>
      <c r="AM414" s="311">
        <v>45</v>
      </c>
      <c r="AN414" s="312">
        <v>15</v>
      </c>
      <c r="AO414" s="313" t="s">
        <v>3071</v>
      </c>
      <c r="AP414" s="313" t="s">
        <v>0</v>
      </c>
      <c r="AQ414" s="313" t="s">
        <v>386</v>
      </c>
      <c r="AR414" s="314" t="s">
        <v>0</v>
      </c>
      <c r="AS414" s="314"/>
    </row>
    <row r="415" spans="1:45" x14ac:dyDescent="0.2">
      <c r="A415" s="306" t="s">
        <v>902</v>
      </c>
      <c r="B415" s="50" t="s">
        <v>294</v>
      </c>
      <c r="C415" s="50" t="s">
        <v>295</v>
      </c>
      <c r="D415" s="50" t="s">
        <v>778</v>
      </c>
      <c r="E415" s="50" t="s">
        <v>297</v>
      </c>
      <c r="F415" s="50" t="s">
        <v>452</v>
      </c>
      <c r="G415" s="50" t="s">
        <v>463</v>
      </c>
      <c r="H415" s="50" t="s">
        <v>3108</v>
      </c>
      <c r="I415" s="50" t="s">
        <v>904</v>
      </c>
      <c r="J415" s="50" t="s">
        <v>692</v>
      </c>
      <c r="K415" s="50" t="s">
        <v>782</v>
      </c>
      <c r="L415" s="307">
        <v>73.760000000000005</v>
      </c>
      <c r="M415" s="308">
        <v>700</v>
      </c>
      <c r="N415" s="307">
        <v>68.41</v>
      </c>
      <c r="O415" s="306" t="s">
        <v>3109</v>
      </c>
      <c r="P415" s="50" t="s">
        <v>3068</v>
      </c>
      <c r="Q415" s="50" t="s">
        <v>300</v>
      </c>
      <c r="R415" s="50" t="s">
        <v>905</v>
      </c>
      <c r="T415" s="308">
        <v>332.27</v>
      </c>
      <c r="U415" s="309">
        <v>20</v>
      </c>
      <c r="V415" s="310">
        <v>45200</v>
      </c>
      <c r="X415" s="50" t="s">
        <v>3110</v>
      </c>
      <c r="Y415" s="50" t="s">
        <v>692</v>
      </c>
      <c r="AA415" s="50" t="s">
        <v>906</v>
      </c>
      <c r="AD415" s="50" t="s">
        <v>360</v>
      </c>
      <c r="AF415" s="306"/>
      <c r="AG415" s="307">
        <v>1.2188023052645819E-2</v>
      </c>
      <c r="AH415" s="307">
        <v>1.2728105040220416E-2</v>
      </c>
      <c r="AI415" s="307">
        <v>7.5183178674180812E-2</v>
      </c>
      <c r="AJ415" s="306" t="s">
        <v>0</v>
      </c>
      <c r="AK415" s="307">
        <v>350.49945583324444</v>
      </c>
      <c r="AL415" s="307">
        <v>3.5551928081529016E-2</v>
      </c>
      <c r="AM415" s="311">
        <v>700</v>
      </c>
      <c r="AN415" s="312">
        <v>15</v>
      </c>
      <c r="AO415" s="313" t="s">
        <v>3071</v>
      </c>
      <c r="AP415" s="313" t="s">
        <v>0</v>
      </c>
      <c r="AQ415" s="313" t="s">
        <v>306</v>
      </c>
      <c r="AR415" s="314" t="s">
        <v>0</v>
      </c>
      <c r="AS415" s="314"/>
    </row>
    <row r="416" spans="1:45" x14ac:dyDescent="0.2">
      <c r="A416" s="306" t="s">
        <v>907</v>
      </c>
      <c r="B416" s="50" t="s">
        <v>308</v>
      </c>
      <c r="C416" s="50" t="s">
        <v>295</v>
      </c>
      <c r="D416" s="50" t="s">
        <v>778</v>
      </c>
      <c r="E416" s="50" t="s">
        <v>297</v>
      </c>
      <c r="F416" s="50" t="s">
        <v>452</v>
      </c>
      <c r="G416" s="50" t="s">
        <v>463</v>
      </c>
      <c r="H416" s="50" t="s">
        <v>3108</v>
      </c>
      <c r="I416" s="50" t="s">
        <v>904</v>
      </c>
      <c r="J416" s="50" t="s">
        <v>692</v>
      </c>
      <c r="K416" s="50" t="s">
        <v>782</v>
      </c>
      <c r="L416" s="307">
        <v>110.82</v>
      </c>
      <c r="M416" s="308">
        <v>700</v>
      </c>
      <c r="N416" s="307">
        <v>102.77</v>
      </c>
      <c r="O416" s="306" t="s">
        <v>3109</v>
      </c>
      <c r="P416" s="50" t="s">
        <v>3068</v>
      </c>
      <c r="Q416" s="50" t="s">
        <v>300</v>
      </c>
      <c r="R416" s="50" t="s">
        <v>905</v>
      </c>
      <c r="T416" s="308">
        <v>332.27</v>
      </c>
      <c r="U416" s="309">
        <v>20</v>
      </c>
      <c r="V416" s="310">
        <v>45200</v>
      </c>
      <c r="X416" s="50" t="s">
        <v>3110</v>
      </c>
      <c r="Y416" s="50" t="s">
        <v>692</v>
      </c>
      <c r="AA416" s="50" t="s">
        <v>906</v>
      </c>
      <c r="AD416" s="50" t="s">
        <v>360</v>
      </c>
      <c r="AF416" s="306"/>
      <c r="AG416" s="307">
        <v>1.8309649599772122E-2</v>
      </c>
      <c r="AH416" s="307">
        <v>1.912099627223289E-2</v>
      </c>
      <c r="AI416" s="307">
        <v>0.1129451143450601</v>
      </c>
      <c r="AJ416" s="306" t="s">
        <v>0</v>
      </c>
      <c r="AK416" s="307">
        <v>224.190575848717</v>
      </c>
      <c r="AL416" s="307">
        <v>5.3408443925431037E-2</v>
      </c>
      <c r="AM416" s="311">
        <v>700</v>
      </c>
      <c r="AN416" s="312">
        <v>15</v>
      </c>
      <c r="AO416" s="313" t="s">
        <v>3071</v>
      </c>
      <c r="AP416" s="313" t="s">
        <v>0</v>
      </c>
      <c r="AQ416" s="313" t="s">
        <v>306</v>
      </c>
      <c r="AR416" s="314" t="s">
        <v>0</v>
      </c>
      <c r="AS416" s="314"/>
    </row>
    <row r="417" spans="1:45" x14ac:dyDescent="0.2">
      <c r="A417" s="306" t="s">
        <v>908</v>
      </c>
      <c r="B417" s="50" t="s">
        <v>310</v>
      </c>
      <c r="C417" s="50" t="s">
        <v>295</v>
      </c>
      <c r="D417" s="50" t="s">
        <v>778</v>
      </c>
      <c r="E417" s="50" t="s">
        <v>297</v>
      </c>
      <c r="F417" s="50" t="s">
        <v>452</v>
      </c>
      <c r="G417" s="50" t="s">
        <v>463</v>
      </c>
      <c r="H417" s="50" t="s">
        <v>3108</v>
      </c>
      <c r="I417" s="50" t="s">
        <v>904</v>
      </c>
      <c r="J417" s="50" t="s">
        <v>692</v>
      </c>
      <c r="K417" s="50" t="s">
        <v>782</v>
      </c>
      <c r="L417" s="307">
        <v>132.16</v>
      </c>
      <c r="M417" s="308">
        <v>700</v>
      </c>
      <c r="N417" s="307">
        <v>122.56</v>
      </c>
      <c r="O417" s="306" t="s">
        <v>3109</v>
      </c>
      <c r="P417" s="50" t="s">
        <v>3068</v>
      </c>
      <c r="Q417" s="50" t="s">
        <v>300</v>
      </c>
      <c r="R417" s="50" t="s">
        <v>905</v>
      </c>
      <c r="T417" s="308">
        <v>332.27</v>
      </c>
      <c r="U417" s="309">
        <v>20</v>
      </c>
      <c r="V417" s="310">
        <v>45200</v>
      </c>
      <c r="X417" s="50" t="s">
        <v>3110</v>
      </c>
      <c r="Y417" s="50" t="s">
        <v>692</v>
      </c>
      <c r="AA417" s="50" t="s">
        <v>906</v>
      </c>
      <c r="AD417" s="50" t="s">
        <v>360</v>
      </c>
      <c r="AF417" s="306"/>
      <c r="AG417" s="307">
        <v>2.1835464191379501E-2</v>
      </c>
      <c r="AH417" s="307">
        <v>2.2803048585432164E-2</v>
      </c>
      <c r="AI417" s="307">
        <v>0.13469449463978364</v>
      </c>
      <c r="AJ417" s="306" t="s">
        <v>0</v>
      </c>
      <c r="AK417" s="307">
        <v>183.58390722928328</v>
      </c>
      <c r="AL417" s="307">
        <v>6.3693090274407255E-2</v>
      </c>
      <c r="AM417" s="311">
        <v>700</v>
      </c>
      <c r="AN417" s="312">
        <v>15</v>
      </c>
      <c r="AO417" s="313" t="s">
        <v>3071</v>
      </c>
      <c r="AP417" s="313" t="s">
        <v>0</v>
      </c>
      <c r="AQ417" s="313" t="s">
        <v>306</v>
      </c>
      <c r="AR417" s="314" t="s">
        <v>0</v>
      </c>
      <c r="AS417" s="314"/>
    </row>
    <row r="418" spans="1:45" x14ac:dyDescent="0.2">
      <c r="A418" s="306" t="s">
        <v>909</v>
      </c>
      <c r="B418" s="50" t="s">
        <v>294</v>
      </c>
      <c r="C418" s="50" t="s">
        <v>295</v>
      </c>
      <c r="D418" s="50" t="s">
        <v>778</v>
      </c>
      <c r="E418" s="50" t="s">
        <v>297</v>
      </c>
      <c r="F418" s="50" t="s">
        <v>452</v>
      </c>
      <c r="G418" s="50" t="s">
        <v>463</v>
      </c>
      <c r="H418" s="50" t="s">
        <v>3079</v>
      </c>
      <c r="I418" s="50" t="s">
        <v>904</v>
      </c>
      <c r="J418" s="50" t="s">
        <v>692</v>
      </c>
      <c r="K418" s="50" t="s">
        <v>782</v>
      </c>
      <c r="L418" s="307">
        <v>87.96</v>
      </c>
      <c r="M418" s="308">
        <v>700</v>
      </c>
      <c r="N418" s="307">
        <v>81.56</v>
      </c>
      <c r="O418" s="306" t="s">
        <v>3111</v>
      </c>
      <c r="P418" s="50" t="s">
        <v>3068</v>
      </c>
      <c r="Q418" s="50" t="s">
        <v>300</v>
      </c>
      <c r="R418" s="50" t="s">
        <v>785</v>
      </c>
      <c r="T418" s="308">
        <v>332.27</v>
      </c>
      <c r="U418" s="309">
        <v>20</v>
      </c>
      <c r="V418" s="310">
        <v>45931</v>
      </c>
      <c r="X418" s="50" t="s">
        <v>3110</v>
      </c>
      <c r="Y418" s="50" t="s">
        <v>692</v>
      </c>
      <c r="AA418" s="50" t="s">
        <v>906</v>
      </c>
      <c r="AD418" s="50" t="s">
        <v>360</v>
      </c>
      <c r="AF418" s="306"/>
      <c r="AG418" s="307">
        <v>1.4530845785320759E-2</v>
      </c>
      <c r="AH418" s="307">
        <v>1.5174744146767684E-2</v>
      </c>
      <c r="AI418" s="307">
        <v>8.9635141831109294E-2</v>
      </c>
      <c r="AJ418" s="306" t="s">
        <v>0</v>
      </c>
      <c r="AK418" s="307">
        <v>289.58847102381168</v>
      </c>
      <c r="AL418" s="307">
        <v>4.2385839121904828E-2</v>
      </c>
      <c r="AM418" s="311">
        <v>700</v>
      </c>
      <c r="AN418" s="312">
        <v>15</v>
      </c>
      <c r="AO418" s="313" t="s">
        <v>3071</v>
      </c>
      <c r="AP418" s="313" t="s">
        <v>0</v>
      </c>
      <c r="AQ418" s="313" t="s">
        <v>306</v>
      </c>
      <c r="AR418" s="314" t="s">
        <v>0</v>
      </c>
      <c r="AS418" s="314"/>
    </row>
    <row r="419" spans="1:45" x14ac:dyDescent="0.2">
      <c r="A419" s="306" t="s">
        <v>910</v>
      </c>
      <c r="B419" s="50" t="s">
        <v>308</v>
      </c>
      <c r="C419" s="50" t="s">
        <v>295</v>
      </c>
      <c r="D419" s="50" t="s">
        <v>778</v>
      </c>
      <c r="E419" s="50" t="s">
        <v>297</v>
      </c>
      <c r="F419" s="50" t="s">
        <v>452</v>
      </c>
      <c r="G419" s="50" t="s">
        <v>463</v>
      </c>
      <c r="H419" s="50" t="s">
        <v>3079</v>
      </c>
      <c r="I419" s="50" t="s">
        <v>904</v>
      </c>
      <c r="J419" s="50" t="s">
        <v>692</v>
      </c>
      <c r="K419" s="50" t="s">
        <v>782</v>
      </c>
      <c r="L419" s="307">
        <v>125.81</v>
      </c>
      <c r="M419" s="308">
        <v>700</v>
      </c>
      <c r="N419" s="307">
        <v>116.66</v>
      </c>
      <c r="O419" s="306" t="s">
        <v>3111</v>
      </c>
      <c r="P419" s="50" t="s">
        <v>3068</v>
      </c>
      <c r="Q419" s="50" t="s">
        <v>300</v>
      </c>
      <c r="R419" s="50" t="s">
        <v>785</v>
      </c>
      <c r="T419" s="308">
        <v>332.27</v>
      </c>
      <c r="U419" s="309">
        <v>20</v>
      </c>
      <c r="V419" s="310">
        <v>45931</v>
      </c>
      <c r="X419" s="50" t="s">
        <v>3110</v>
      </c>
      <c r="Y419" s="50" t="s">
        <v>692</v>
      </c>
      <c r="AA419" s="50" t="s">
        <v>906</v>
      </c>
      <c r="AD419" s="50" t="s">
        <v>360</v>
      </c>
      <c r="AF419" s="306"/>
      <c r="AG419" s="307">
        <v>2.0784311786605194E-2</v>
      </c>
      <c r="AH419" s="307">
        <v>2.1705316971087761E-2</v>
      </c>
      <c r="AI419" s="307">
        <v>0.12821034386975488</v>
      </c>
      <c r="AJ419" s="306" t="s">
        <v>0</v>
      </c>
      <c r="AK419" s="307">
        <v>194.24859053164252</v>
      </c>
      <c r="AL419" s="307">
        <v>6.0626924864656852E-2</v>
      </c>
      <c r="AM419" s="311">
        <v>700</v>
      </c>
      <c r="AN419" s="312">
        <v>15</v>
      </c>
      <c r="AO419" s="313" t="s">
        <v>3071</v>
      </c>
      <c r="AP419" s="313" t="s">
        <v>0</v>
      </c>
      <c r="AQ419" s="313" t="s">
        <v>306</v>
      </c>
      <c r="AR419" s="314" t="s">
        <v>0</v>
      </c>
      <c r="AS419" s="314"/>
    </row>
    <row r="420" spans="1:45" x14ac:dyDescent="0.2">
      <c r="A420" s="306" t="s">
        <v>911</v>
      </c>
      <c r="B420" s="50" t="s">
        <v>310</v>
      </c>
      <c r="C420" s="50" t="s">
        <v>295</v>
      </c>
      <c r="D420" s="50" t="s">
        <v>778</v>
      </c>
      <c r="E420" s="50" t="s">
        <v>297</v>
      </c>
      <c r="F420" s="50" t="s">
        <v>452</v>
      </c>
      <c r="G420" s="50" t="s">
        <v>463</v>
      </c>
      <c r="H420" s="50" t="s">
        <v>3079</v>
      </c>
      <c r="I420" s="50" t="s">
        <v>904</v>
      </c>
      <c r="J420" s="50" t="s">
        <v>692</v>
      </c>
      <c r="K420" s="50" t="s">
        <v>782</v>
      </c>
      <c r="L420" s="307">
        <v>148.31</v>
      </c>
      <c r="M420" s="308">
        <v>700</v>
      </c>
      <c r="N420" s="307">
        <v>137.52000000000001</v>
      </c>
      <c r="O420" s="306" t="s">
        <v>3111</v>
      </c>
      <c r="P420" s="50" t="s">
        <v>3068</v>
      </c>
      <c r="Q420" s="50" t="s">
        <v>300</v>
      </c>
      <c r="R420" s="50" t="s">
        <v>785</v>
      </c>
      <c r="T420" s="308">
        <v>332.27</v>
      </c>
      <c r="U420" s="309">
        <v>20</v>
      </c>
      <c r="V420" s="310">
        <v>45931</v>
      </c>
      <c r="X420" s="50" t="s">
        <v>3110</v>
      </c>
      <c r="Y420" s="50" t="s">
        <v>692</v>
      </c>
      <c r="AA420" s="50" t="s">
        <v>906</v>
      </c>
      <c r="AD420" s="50" t="s">
        <v>360</v>
      </c>
      <c r="AF420" s="306"/>
      <c r="AG420" s="307">
        <v>2.4500759102468257E-2</v>
      </c>
      <c r="AH420" s="307">
        <v>2.5586449424515594E-2</v>
      </c>
      <c r="AI420" s="307">
        <v>0.15113566337192436</v>
      </c>
      <c r="AJ420" s="306" t="s">
        <v>0</v>
      </c>
      <c r="AK420" s="307">
        <v>160.64442276275722</v>
      </c>
      <c r="AL420" s="307">
        <v>7.1467638499808112E-2</v>
      </c>
      <c r="AM420" s="311">
        <v>700</v>
      </c>
      <c r="AN420" s="312">
        <v>15</v>
      </c>
      <c r="AO420" s="313" t="s">
        <v>3071</v>
      </c>
      <c r="AP420" s="313" t="s">
        <v>0</v>
      </c>
      <c r="AQ420" s="313" t="s">
        <v>306</v>
      </c>
      <c r="AR420" s="314" t="s">
        <v>0</v>
      </c>
      <c r="AS420" s="314"/>
    </row>
    <row r="421" spans="1:45" x14ac:dyDescent="0.2">
      <c r="A421" s="306" t="s">
        <v>912</v>
      </c>
      <c r="B421" s="50" t="s">
        <v>294</v>
      </c>
      <c r="C421" s="50" t="s">
        <v>295</v>
      </c>
      <c r="D421" s="50" t="s">
        <v>778</v>
      </c>
      <c r="E421" s="50" t="s">
        <v>297</v>
      </c>
      <c r="F421" s="50" t="s">
        <v>452</v>
      </c>
      <c r="G421" s="50" t="s">
        <v>873</v>
      </c>
      <c r="H421" s="50" t="s">
        <v>3108</v>
      </c>
      <c r="I421" s="50" t="s">
        <v>913</v>
      </c>
      <c r="J421" s="50" t="s">
        <v>914</v>
      </c>
      <c r="K421" s="50" t="s">
        <v>782</v>
      </c>
      <c r="L421" s="307">
        <v>0.16764162983872857</v>
      </c>
      <c r="M421" s="308">
        <v>0.08</v>
      </c>
      <c r="N421" s="307">
        <v>0.15</v>
      </c>
      <c r="O421" s="306" t="s">
        <v>3112</v>
      </c>
      <c r="P421" s="50" t="s">
        <v>3068</v>
      </c>
      <c r="Q421" s="50" t="s">
        <v>300</v>
      </c>
      <c r="R421" s="50" t="s">
        <v>905</v>
      </c>
      <c r="T421" s="308">
        <v>0.2</v>
      </c>
      <c r="U421" s="309">
        <v>45</v>
      </c>
      <c r="V421" s="310">
        <v>45200</v>
      </c>
      <c r="X421" s="50" t="s">
        <v>2899</v>
      </c>
      <c r="AA421" s="50" t="s">
        <v>914</v>
      </c>
      <c r="AD421" s="50" t="s">
        <v>360</v>
      </c>
      <c r="AF421" s="306"/>
      <c r="AG421" s="307">
        <v>2.672421368070272E-5</v>
      </c>
      <c r="AH421" s="307">
        <v>2.7908430873162729E-5</v>
      </c>
      <c r="AI421" s="307">
        <v>0.3898838509505177</v>
      </c>
      <c r="AJ421" s="306" t="s">
        <v>0</v>
      </c>
      <c r="AK421" s="307">
        <v>45.610198751104583</v>
      </c>
      <c r="AL421" s="307">
        <v>3.4645936833337263E-5</v>
      </c>
      <c r="AN421" s="312">
        <v>12</v>
      </c>
      <c r="AO421" s="313" t="s">
        <v>3082</v>
      </c>
      <c r="AP421" s="313" t="s">
        <v>0</v>
      </c>
      <c r="AQ421" s="313" t="s">
        <v>386</v>
      </c>
      <c r="AR421" s="314" t="s">
        <v>0</v>
      </c>
      <c r="AS421" s="314"/>
    </row>
    <row r="422" spans="1:45" x14ac:dyDescent="0.2">
      <c r="A422" s="306" t="s">
        <v>915</v>
      </c>
      <c r="B422" s="50" t="s">
        <v>294</v>
      </c>
      <c r="C422" s="50" t="s">
        <v>295</v>
      </c>
      <c r="D422" s="50" t="s">
        <v>778</v>
      </c>
      <c r="E422" s="50" t="s">
        <v>297</v>
      </c>
      <c r="F422" s="50" t="s">
        <v>452</v>
      </c>
      <c r="G422" s="50" t="s">
        <v>873</v>
      </c>
      <c r="H422" s="50" t="s">
        <v>3108</v>
      </c>
      <c r="I422" s="50" t="s">
        <v>913</v>
      </c>
      <c r="J422" s="50" t="s">
        <v>916</v>
      </c>
      <c r="K422" s="50" t="s">
        <v>782</v>
      </c>
      <c r="L422" s="307">
        <v>0.16764162983872857</v>
      </c>
      <c r="M422" s="308">
        <v>0.08</v>
      </c>
      <c r="N422" s="307">
        <v>0.15</v>
      </c>
      <c r="O422" s="306" t="s">
        <v>3113</v>
      </c>
      <c r="P422" s="50" t="s">
        <v>3068</v>
      </c>
      <c r="Q422" s="50" t="s">
        <v>300</v>
      </c>
      <c r="R422" s="50" t="s">
        <v>905</v>
      </c>
      <c r="T422" s="308">
        <v>0.2</v>
      </c>
      <c r="U422" s="309">
        <v>45</v>
      </c>
      <c r="V422" s="310">
        <v>45200</v>
      </c>
      <c r="X422" s="50" t="s">
        <v>2899</v>
      </c>
      <c r="AA422" s="50" t="s">
        <v>916</v>
      </c>
      <c r="AD422" s="50" t="s">
        <v>360</v>
      </c>
      <c r="AF422" s="306"/>
      <c r="AG422" s="307">
        <v>2.672421368070272E-5</v>
      </c>
      <c r="AH422" s="307">
        <v>2.7908430873162729E-5</v>
      </c>
      <c r="AI422" s="307">
        <v>0.3898838509505177</v>
      </c>
      <c r="AJ422" s="306" t="s">
        <v>0</v>
      </c>
      <c r="AK422" s="307">
        <v>45.610198751104583</v>
      </c>
      <c r="AL422" s="307">
        <v>3.4645936833337263E-5</v>
      </c>
      <c r="AN422" s="312">
        <v>12</v>
      </c>
      <c r="AO422" s="313" t="s">
        <v>3082</v>
      </c>
      <c r="AP422" s="313" t="s">
        <v>0</v>
      </c>
      <c r="AQ422" s="313" t="s">
        <v>386</v>
      </c>
      <c r="AR422" s="314" t="s">
        <v>0</v>
      </c>
      <c r="AS422" s="314"/>
    </row>
    <row r="423" spans="1:45" x14ac:dyDescent="0.2">
      <c r="A423" s="306" t="s">
        <v>917</v>
      </c>
      <c r="B423" s="50" t="s">
        <v>308</v>
      </c>
      <c r="C423" s="50" t="s">
        <v>295</v>
      </c>
      <c r="D423" s="50" t="s">
        <v>778</v>
      </c>
      <c r="E423" s="50" t="s">
        <v>297</v>
      </c>
      <c r="F423" s="50" t="s">
        <v>452</v>
      </c>
      <c r="G423" s="50" t="s">
        <v>873</v>
      </c>
      <c r="H423" s="50" t="s">
        <v>3108</v>
      </c>
      <c r="I423" s="50" t="s">
        <v>913</v>
      </c>
      <c r="J423" s="50" t="s">
        <v>914</v>
      </c>
      <c r="K423" s="50" t="s">
        <v>782</v>
      </c>
      <c r="L423" s="307">
        <v>0.22352217311830477</v>
      </c>
      <c r="M423" s="308">
        <v>0.08</v>
      </c>
      <c r="N423" s="307">
        <v>0.2</v>
      </c>
      <c r="O423" s="306" t="s">
        <v>3112</v>
      </c>
      <c r="P423" s="50" t="s">
        <v>3068</v>
      </c>
      <c r="Q423" s="50" t="s">
        <v>300</v>
      </c>
      <c r="R423" s="50" t="s">
        <v>905</v>
      </c>
      <c r="T423" s="308">
        <v>0.2</v>
      </c>
      <c r="U423" s="309">
        <v>45</v>
      </c>
      <c r="V423" s="310">
        <v>45200</v>
      </c>
      <c r="X423" s="50" t="s">
        <v>2899</v>
      </c>
      <c r="AA423" s="50" t="s">
        <v>914</v>
      </c>
      <c r="AD423" s="50" t="s">
        <v>360</v>
      </c>
      <c r="AF423" s="306"/>
      <c r="AG423" s="307">
        <v>3.5632284907603627E-5</v>
      </c>
      <c r="AH423" s="307">
        <v>3.721124116421698E-5</v>
      </c>
      <c r="AI423" s="307">
        <v>0.51984513460069026</v>
      </c>
      <c r="AJ423" s="306" t="s">
        <v>0</v>
      </c>
      <c r="AK423" s="307">
        <v>27.385746461614257</v>
      </c>
      <c r="AL423" s="307">
        <v>4.619458244444967E-5</v>
      </c>
      <c r="AN423" s="312">
        <v>12</v>
      </c>
      <c r="AO423" s="313" t="s">
        <v>3082</v>
      </c>
      <c r="AP423" s="313" t="s">
        <v>0</v>
      </c>
      <c r="AQ423" s="313" t="s">
        <v>386</v>
      </c>
      <c r="AR423" s="314" t="s">
        <v>0</v>
      </c>
      <c r="AS423" s="314"/>
    </row>
    <row r="424" spans="1:45" x14ac:dyDescent="0.2">
      <c r="A424" s="306" t="s">
        <v>918</v>
      </c>
      <c r="B424" s="50" t="s">
        <v>308</v>
      </c>
      <c r="C424" s="50" t="s">
        <v>295</v>
      </c>
      <c r="D424" s="50" t="s">
        <v>778</v>
      </c>
      <c r="E424" s="50" t="s">
        <v>297</v>
      </c>
      <c r="F424" s="50" t="s">
        <v>452</v>
      </c>
      <c r="G424" s="50" t="s">
        <v>873</v>
      </c>
      <c r="H424" s="50" t="s">
        <v>3108</v>
      </c>
      <c r="I424" s="50" t="s">
        <v>913</v>
      </c>
      <c r="J424" s="50" t="s">
        <v>916</v>
      </c>
      <c r="K424" s="50" t="s">
        <v>782</v>
      </c>
      <c r="L424" s="307">
        <v>0.22352217311830477</v>
      </c>
      <c r="M424" s="308">
        <v>0.08</v>
      </c>
      <c r="N424" s="307">
        <v>0.2</v>
      </c>
      <c r="O424" s="306" t="s">
        <v>3113</v>
      </c>
      <c r="P424" s="50" t="s">
        <v>3068</v>
      </c>
      <c r="Q424" s="50" t="s">
        <v>300</v>
      </c>
      <c r="R424" s="50" t="s">
        <v>905</v>
      </c>
      <c r="T424" s="308">
        <v>0.2</v>
      </c>
      <c r="U424" s="309">
        <v>45</v>
      </c>
      <c r="V424" s="310">
        <v>45200</v>
      </c>
      <c r="X424" s="50" t="s">
        <v>2899</v>
      </c>
      <c r="AA424" s="50" t="s">
        <v>916</v>
      </c>
      <c r="AD424" s="50" t="s">
        <v>360</v>
      </c>
      <c r="AF424" s="306"/>
      <c r="AG424" s="307">
        <v>3.5632284907603627E-5</v>
      </c>
      <c r="AH424" s="307">
        <v>3.721124116421698E-5</v>
      </c>
      <c r="AI424" s="307">
        <v>0.51984513460069026</v>
      </c>
      <c r="AJ424" s="306" t="s">
        <v>0</v>
      </c>
      <c r="AK424" s="307">
        <v>27.385746461614257</v>
      </c>
      <c r="AL424" s="307">
        <v>4.619458244444967E-5</v>
      </c>
      <c r="AN424" s="312">
        <v>12</v>
      </c>
      <c r="AO424" s="313" t="s">
        <v>3082</v>
      </c>
      <c r="AP424" s="313" t="s">
        <v>0</v>
      </c>
      <c r="AQ424" s="313" t="s">
        <v>386</v>
      </c>
      <c r="AR424" s="314" t="s">
        <v>0</v>
      </c>
      <c r="AS424" s="314"/>
    </row>
    <row r="425" spans="1:45" x14ac:dyDescent="0.2">
      <c r="A425" s="306" t="s">
        <v>919</v>
      </c>
      <c r="B425" s="50" t="s">
        <v>310</v>
      </c>
      <c r="C425" s="50" t="s">
        <v>295</v>
      </c>
      <c r="D425" s="50" t="s">
        <v>778</v>
      </c>
      <c r="E425" s="50" t="s">
        <v>297</v>
      </c>
      <c r="F425" s="50" t="s">
        <v>452</v>
      </c>
      <c r="G425" s="50" t="s">
        <v>873</v>
      </c>
      <c r="H425" s="50" t="s">
        <v>3108</v>
      </c>
      <c r="I425" s="50" t="s">
        <v>913</v>
      </c>
      <c r="J425" s="50" t="s">
        <v>914</v>
      </c>
      <c r="K425" s="50" t="s">
        <v>782</v>
      </c>
      <c r="L425" s="307">
        <v>0.26822660774196572</v>
      </c>
      <c r="M425" s="308">
        <v>0.08</v>
      </c>
      <c r="N425" s="307">
        <v>0.24</v>
      </c>
      <c r="O425" s="306" t="s">
        <v>3112</v>
      </c>
      <c r="P425" s="50" t="s">
        <v>3068</v>
      </c>
      <c r="Q425" s="50" t="s">
        <v>300</v>
      </c>
      <c r="R425" s="50" t="s">
        <v>905</v>
      </c>
      <c r="T425" s="308">
        <v>0.2</v>
      </c>
      <c r="U425" s="309">
        <v>45</v>
      </c>
      <c r="V425" s="310">
        <v>45200</v>
      </c>
      <c r="X425" s="50" t="s">
        <v>2899</v>
      </c>
      <c r="AA425" s="50" t="s">
        <v>914</v>
      </c>
      <c r="AD425" s="50" t="s">
        <v>360</v>
      </c>
      <c r="AF425" s="306"/>
      <c r="AG425" s="307">
        <v>4.2758741889124352E-5</v>
      </c>
      <c r="AH425" s="307">
        <v>4.4653489397060367E-5</v>
      </c>
      <c r="AI425" s="307">
        <v>0.62381416152082814</v>
      </c>
      <c r="AJ425" s="306" t="s">
        <v>0</v>
      </c>
      <c r="AK425" s="307">
        <v>18.273520316869078</v>
      </c>
      <c r="AL425" s="307">
        <v>5.5433498933339613E-5</v>
      </c>
      <c r="AN425" s="312">
        <v>12</v>
      </c>
      <c r="AO425" s="313" t="s">
        <v>3082</v>
      </c>
      <c r="AP425" s="313" t="s">
        <v>0</v>
      </c>
      <c r="AQ425" s="313" t="s">
        <v>386</v>
      </c>
      <c r="AR425" s="314" t="s">
        <v>0</v>
      </c>
      <c r="AS425" s="314"/>
    </row>
    <row r="426" spans="1:45" x14ac:dyDescent="0.2">
      <c r="A426" s="306" t="s">
        <v>920</v>
      </c>
      <c r="B426" s="50" t="s">
        <v>310</v>
      </c>
      <c r="C426" s="50" t="s">
        <v>295</v>
      </c>
      <c r="D426" s="50" t="s">
        <v>778</v>
      </c>
      <c r="E426" s="50" t="s">
        <v>297</v>
      </c>
      <c r="F426" s="50" t="s">
        <v>452</v>
      </c>
      <c r="G426" s="50" t="s">
        <v>873</v>
      </c>
      <c r="H426" s="50" t="s">
        <v>3108</v>
      </c>
      <c r="I426" s="50" t="s">
        <v>913</v>
      </c>
      <c r="J426" s="50" t="s">
        <v>916</v>
      </c>
      <c r="K426" s="50" t="s">
        <v>782</v>
      </c>
      <c r="L426" s="307">
        <v>0.26822660774196572</v>
      </c>
      <c r="M426" s="308">
        <v>0.08</v>
      </c>
      <c r="N426" s="307">
        <v>0.24</v>
      </c>
      <c r="O426" s="306" t="s">
        <v>3113</v>
      </c>
      <c r="P426" s="50" t="s">
        <v>3068</v>
      </c>
      <c r="Q426" s="50" t="s">
        <v>300</v>
      </c>
      <c r="R426" s="50" t="s">
        <v>905</v>
      </c>
      <c r="T426" s="308">
        <v>0.2</v>
      </c>
      <c r="U426" s="309">
        <v>45</v>
      </c>
      <c r="V426" s="310">
        <v>45200</v>
      </c>
      <c r="X426" s="50" t="s">
        <v>2899</v>
      </c>
      <c r="AA426" s="50" t="s">
        <v>916</v>
      </c>
      <c r="AD426" s="50" t="s">
        <v>360</v>
      </c>
      <c r="AF426" s="306"/>
      <c r="AG426" s="307">
        <v>4.2758741889124352E-5</v>
      </c>
      <c r="AH426" s="307">
        <v>4.4653489397060367E-5</v>
      </c>
      <c r="AI426" s="307">
        <v>0.62381416152082814</v>
      </c>
      <c r="AJ426" s="306" t="s">
        <v>0</v>
      </c>
      <c r="AK426" s="307">
        <v>18.273520316869078</v>
      </c>
      <c r="AL426" s="307">
        <v>5.5433498933339613E-5</v>
      </c>
      <c r="AN426" s="312">
        <v>12</v>
      </c>
      <c r="AO426" s="313" t="s">
        <v>3082</v>
      </c>
      <c r="AP426" s="313" t="s">
        <v>0</v>
      </c>
      <c r="AQ426" s="313" t="s">
        <v>386</v>
      </c>
      <c r="AR426" s="314" t="s">
        <v>0</v>
      </c>
      <c r="AS426" s="314"/>
    </row>
    <row r="427" spans="1:45" x14ac:dyDescent="0.2">
      <c r="A427" s="306" t="s">
        <v>921</v>
      </c>
      <c r="B427" s="50" t="s">
        <v>294</v>
      </c>
      <c r="C427" s="50" t="s">
        <v>295</v>
      </c>
      <c r="D427" s="50" t="s">
        <v>778</v>
      </c>
      <c r="E427" s="50" t="s">
        <v>297</v>
      </c>
      <c r="F427" s="50" t="s">
        <v>452</v>
      </c>
      <c r="G427" s="50" t="s">
        <v>463</v>
      </c>
      <c r="H427" s="50" t="s">
        <v>3108</v>
      </c>
      <c r="I427" s="50" t="s">
        <v>780</v>
      </c>
      <c r="J427" s="50" t="s">
        <v>814</v>
      </c>
      <c r="K427" s="50" t="s">
        <v>782</v>
      </c>
      <c r="L427" s="307">
        <v>1.39</v>
      </c>
      <c r="M427" s="308">
        <v>2</v>
      </c>
      <c r="N427" s="307">
        <v>1.29</v>
      </c>
      <c r="O427" s="306" t="s">
        <v>3114</v>
      </c>
      <c r="P427" s="50" t="s">
        <v>3068</v>
      </c>
      <c r="Q427" s="50" t="s">
        <v>300</v>
      </c>
      <c r="R427" s="50" t="s">
        <v>905</v>
      </c>
      <c r="T427" s="308">
        <v>1.24</v>
      </c>
      <c r="U427" s="309">
        <v>45</v>
      </c>
      <c r="V427" s="310">
        <v>45200</v>
      </c>
      <c r="X427" s="50" t="s">
        <v>3081</v>
      </c>
      <c r="Y427" s="50" t="s">
        <v>816</v>
      </c>
      <c r="AA427" s="50" t="s">
        <v>780</v>
      </c>
      <c r="AD427" s="50" t="s">
        <v>360</v>
      </c>
      <c r="AF427" s="306"/>
      <c r="AG427" s="307">
        <v>2.293081239179652E-4</v>
      </c>
      <c r="AH427" s="307">
        <v>2.394693442239714E-4</v>
      </c>
      <c r="AI427" s="307">
        <v>0.99800563013401111</v>
      </c>
      <c r="AJ427" s="306" t="s">
        <v>0</v>
      </c>
      <c r="AK427" s="307">
        <v>28.73649607438476</v>
      </c>
      <c r="AL427" s="307">
        <v>2.9728076835314367E-4</v>
      </c>
      <c r="AN427" s="312">
        <v>15</v>
      </c>
      <c r="AO427" s="313" t="s">
        <v>3082</v>
      </c>
      <c r="AP427" s="313" t="s">
        <v>0</v>
      </c>
      <c r="AQ427" s="313" t="s">
        <v>386</v>
      </c>
      <c r="AR427" s="314" t="s">
        <v>0</v>
      </c>
      <c r="AS427" s="314"/>
    </row>
    <row r="428" spans="1:45" x14ac:dyDescent="0.2">
      <c r="A428" s="306" t="s">
        <v>922</v>
      </c>
      <c r="B428" s="50" t="s">
        <v>294</v>
      </c>
      <c r="C428" s="50" t="s">
        <v>295</v>
      </c>
      <c r="D428" s="50" t="s">
        <v>778</v>
      </c>
      <c r="E428" s="50" t="s">
        <v>297</v>
      </c>
      <c r="F428" s="50" t="s">
        <v>452</v>
      </c>
      <c r="G428" s="50" t="s">
        <v>463</v>
      </c>
      <c r="H428" s="50" t="s">
        <v>3108</v>
      </c>
      <c r="I428" s="50" t="s">
        <v>780</v>
      </c>
      <c r="J428" s="50" t="s">
        <v>878</v>
      </c>
      <c r="K428" s="50" t="s">
        <v>782</v>
      </c>
      <c r="L428" s="307">
        <v>1.4</v>
      </c>
      <c r="M428" s="308">
        <v>2</v>
      </c>
      <c r="N428" s="307">
        <v>1.3</v>
      </c>
      <c r="O428" s="306" t="s">
        <v>3115</v>
      </c>
      <c r="P428" s="50" t="s">
        <v>3068</v>
      </c>
      <c r="Q428" s="50" t="s">
        <v>300</v>
      </c>
      <c r="R428" s="50" t="s">
        <v>905</v>
      </c>
      <c r="T428" s="308">
        <v>1.49</v>
      </c>
      <c r="U428" s="309">
        <v>45</v>
      </c>
      <c r="V428" s="310">
        <v>45200</v>
      </c>
      <c r="X428" s="50" t="s">
        <v>3081</v>
      </c>
      <c r="Y428" s="50" t="s">
        <v>823</v>
      </c>
      <c r="AA428" s="50" t="s">
        <v>780</v>
      </c>
      <c r="AD428" s="50" t="s">
        <v>360</v>
      </c>
      <c r="AF428" s="306"/>
      <c r="AG428" s="307">
        <v>2.3203875279966969E-4</v>
      </c>
      <c r="AH428" s="307">
        <v>2.4232097414640164E-4</v>
      </c>
      <c r="AI428" s="307">
        <v>0.83968723614904084</v>
      </c>
      <c r="AJ428" s="306" t="s">
        <v>0</v>
      </c>
      <c r="AK428" s="307">
        <v>39.2995321438991</v>
      </c>
      <c r="AL428" s="307">
        <v>3.0082082370822921E-4</v>
      </c>
      <c r="AN428" s="312">
        <v>15</v>
      </c>
      <c r="AO428" s="313" t="s">
        <v>3082</v>
      </c>
      <c r="AP428" s="313" t="s">
        <v>0</v>
      </c>
      <c r="AQ428" s="313" t="s">
        <v>386</v>
      </c>
      <c r="AR428" s="314" t="s">
        <v>0</v>
      </c>
      <c r="AS428" s="314"/>
    </row>
    <row r="429" spans="1:45" x14ac:dyDescent="0.2">
      <c r="A429" s="306" t="s">
        <v>923</v>
      </c>
      <c r="B429" s="50" t="s">
        <v>294</v>
      </c>
      <c r="C429" s="50" t="s">
        <v>295</v>
      </c>
      <c r="D429" s="50" t="s">
        <v>778</v>
      </c>
      <c r="E429" s="50" t="s">
        <v>297</v>
      </c>
      <c r="F429" s="50" t="s">
        <v>452</v>
      </c>
      <c r="G429" s="50" t="s">
        <v>463</v>
      </c>
      <c r="H429" s="50" t="s">
        <v>3108</v>
      </c>
      <c r="I429" s="50" t="s">
        <v>780</v>
      </c>
      <c r="J429" s="50" t="s">
        <v>924</v>
      </c>
      <c r="K429" s="50" t="s">
        <v>782</v>
      </c>
      <c r="L429" s="307">
        <v>0.41</v>
      </c>
      <c r="M429" s="308">
        <v>0.75</v>
      </c>
      <c r="N429" s="307">
        <v>0.38</v>
      </c>
      <c r="O429" s="306" t="s">
        <v>3116</v>
      </c>
      <c r="P429" s="50" t="s">
        <v>3068</v>
      </c>
      <c r="Q429" s="50" t="s">
        <v>300</v>
      </c>
      <c r="R429" s="50" t="s">
        <v>905</v>
      </c>
      <c r="T429" s="308">
        <v>0.99</v>
      </c>
      <c r="U429" s="309">
        <v>45</v>
      </c>
      <c r="V429" s="310">
        <v>45200</v>
      </c>
      <c r="X429" s="50" t="s">
        <v>3081</v>
      </c>
      <c r="Y429" s="50" t="s">
        <v>816</v>
      </c>
      <c r="AA429" s="50" t="s">
        <v>780</v>
      </c>
      <c r="AD429" s="50" t="s">
        <v>360</v>
      </c>
      <c r="AF429" s="306"/>
      <c r="AG429" s="307">
        <v>6.7086927791197156E-5</v>
      </c>
      <c r="AH429" s="307">
        <v>7.0059718468178832E-5</v>
      </c>
      <c r="AI429" s="307">
        <v>0.36620856580049599</v>
      </c>
      <c r="AJ429" s="306" t="s">
        <v>0</v>
      </c>
      <c r="AK429" s="307">
        <v>125.39143348521445</v>
      </c>
      <c r="AL429" s="307">
        <v>8.6973165623010256E-5</v>
      </c>
      <c r="AN429" s="312">
        <v>15</v>
      </c>
      <c r="AO429" s="313" t="s">
        <v>3082</v>
      </c>
      <c r="AP429" s="313" t="s">
        <v>0</v>
      </c>
      <c r="AQ429" s="313" t="s">
        <v>386</v>
      </c>
      <c r="AR429" s="314" t="s">
        <v>0</v>
      </c>
      <c r="AS429" s="314"/>
    </row>
    <row r="430" spans="1:45" x14ac:dyDescent="0.2">
      <c r="A430" s="306" t="s">
        <v>925</v>
      </c>
      <c r="B430" s="50" t="s">
        <v>294</v>
      </c>
      <c r="C430" s="50" t="s">
        <v>295</v>
      </c>
      <c r="D430" s="50" t="s">
        <v>778</v>
      </c>
      <c r="E430" s="50" t="s">
        <v>297</v>
      </c>
      <c r="F430" s="50" t="s">
        <v>452</v>
      </c>
      <c r="G430" s="50" t="s">
        <v>463</v>
      </c>
      <c r="H430" s="50" t="s">
        <v>3108</v>
      </c>
      <c r="I430" s="50" t="s">
        <v>780</v>
      </c>
      <c r="J430" s="50" t="s">
        <v>926</v>
      </c>
      <c r="K430" s="50" t="s">
        <v>782</v>
      </c>
      <c r="L430" s="307">
        <v>0.42</v>
      </c>
      <c r="M430" s="308">
        <v>0.75</v>
      </c>
      <c r="N430" s="307">
        <v>0.39</v>
      </c>
      <c r="O430" s="306" t="s">
        <v>3117</v>
      </c>
      <c r="P430" s="50" t="s">
        <v>3068</v>
      </c>
      <c r="Q430" s="50" t="s">
        <v>300</v>
      </c>
      <c r="R430" s="50" t="s">
        <v>905</v>
      </c>
      <c r="T430" s="308">
        <v>1.24</v>
      </c>
      <c r="U430" s="309">
        <v>45</v>
      </c>
      <c r="V430" s="310">
        <v>45200</v>
      </c>
      <c r="X430" s="50" t="s">
        <v>3081</v>
      </c>
      <c r="Y430" s="50" t="s">
        <v>823</v>
      </c>
      <c r="AA430" s="50" t="s">
        <v>780</v>
      </c>
      <c r="AD430" s="50" t="s">
        <v>360</v>
      </c>
      <c r="AF430" s="306"/>
      <c r="AG430" s="307">
        <v>7.0094443351223433E-5</v>
      </c>
      <c r="AH430" s="307">
        <v>7.3200504614772281E-5</v>
      </c>
      <c r="AI430" s="307">
        <v>0.30506834171586833</v>
      </c>
      <c r="AJ430" s="306" t="s">
        <v>0</v>
      </c>
      <c r="AK430" s="307">
        <v>155.99058023405058</v>
      </c>
      <c r="AL430" s="307">
        <v>9.0872183770481112E-5</v>
      </c>
      <c r="AN430" s="312">
        <v>15</v>
      </c>
      <c r="AO430" s="313" t="s">
        <v>3082</v>
      </c>
      <c r="AP430" s="313" t="s">
        <v>0</v>
      </c>
      <c r="AQ430" s="313" t="s">
        <v>386</v>
      </c>
      <c r="AR430" s="314" t="s">
        <v>0</v>
      </c>
      <c r="AS430" s="314"/>
    </row>
    <row r="431" spans="1:45" x14ac:dyDescent="0.2">
      <c r="A431" s="306" t="s">
        <v>927</v>
      </c>
      <c r="B431" s="50" t="s">
        <v>294</v>
      </c>
      <c r="C431" s="50" t="s">
        <v>295</v>
      </c>
      <c r="D431" s="50" t="s">
        <v>778</v>
      </c>
      <c r="E431" s="50" t="s">
        <v>297</v>
      </c>
      <c r="F431" s="50" t="s">
        <v>452</v>
      </c>
      <c r="G431" s="50" t="s">
        <v>463</v>
      </c>
      <c r="H431" s="50" t="s">
        <v>3108</v>
      </c>
      <c r="I431" s="50" t="s">
        <v>780</v>
      </c>
      <c r="J431" s="50" t="s">
        <v>818</v>
      </c>
      <c r="K431" s="50" t="s">
        <v>782</v>
      </c>
      <c r="L431" s="307">
        <v>0.18</v>
      </c>
      <c r="M431" s="308">
        <v>0.3</v>
      </c>
      <c r="N431" s="307">
        <v>0.17</v>
      </c>
      <c r="O431" s="306" t="s">
        <v>3118</v>
      </c>
      <c r="P431" s="50" t="s">
        <v>3068</v>
      </c>
      <c r="Q431" s="50" t="s">
        <v>300</v>
      </c>
      <c r="R431" s="50" t="s">
        <v>905</v>
      </c>
      <c r="T431" s="308">
        <v>0.99</v>
      </c>
      <c r="U431" s="309">
        <v>45</v>
      </c>
      <c r="V431" s="310">
        <v>45200</v>
      </c>
      <c r="X431" s="50" t="s">
        <v>3081</v>
      </c>
      <c r="Y431" s="50" t="s">
        <v>816</v>
      </c>
      <c r="AA431" s="50" t="s">
        <v>780</v>
      </c>
      <c r="AD431" s="50" t="s">
        <v>360</v>
      </c>
      <c r="AF431" s="306"/>
      <c r="AG431" s="307">
        <v>2.9602822485801667E-5</v>
      </c>
      <c r="AH431" s="307">
        <v>3.0914598081966048E-5</v>
      </c>
      <c r="AI431" s="307">
        <v>0.16159343590622111</v>
      </c>
      <c r="AJ431" s="306" t="s">
        <v>0</v>
      </c>
      <c r="AK431" s="307">
        <v>318.71885562283069</v>
      </c>
      <c r="AL431" s="307">
        <v>3.8377837050156824E-5</v>
      </c>
      <c r="AN431" s="312">
        <v>15</v>
      </c>
      <c r="AO431" s="313" t="s">
        <v>3082</v>
      </c>
      <c r="AP431" s="313" t="s">
        <v>0</v>
      </c>
      <c r="AQ431" s="313" t="s">
        <v>386</v>
      </c>
      <c r="AR431" s="314" t="s">
        <v>0</v>
      </c>
      <c r="AS431" s="314"/>
    </row>
    <row r="432" spans="1:45" x14ac:dyDescent="0.2">
      <c r="A432" s="306" t="s">
        <v>928</v>
      </c>
      <c r="B432" s="50" t="s">
        <v>294</v>
      </c>
      <c r="C432" s="50" t="s">
        <v>295</v>
      </c>
      <c r="D432" s="50" t="s">
        <v>778</v>
      </c>
      <c r="E432" s="50" t="s">
        <v>297</v>
      </c>
      <c r="F432" s="50" t="s">
        <v>452</v>
      </c>
      <c r="G432" s="50" t="s">
        <v>463</v>
      </c>
      <c r="H432" s="50" t="s">
        <v>3108</v>
      </c>
      <c r="I432" s="50" t="s">
        <v>780</v>
      </c>
      <c r="J432" s="50" t="s">
        <v>883</v>
      </c>
      <c r="K432" s="50" t="s">
        <v>782</v>
      </c>
      <c r="L432" s="307">
        <v>0.2</v>
      </c>
      <c r="M432" s="308">
        <v>0.3</v>
      </c>
      <c r="N432" s="307">
        <v>0.19</v>
      </c>
      <c r="O432" s="306" t="s">
        <v>3119</v>
      </c>
      <c r="P432" s="50" t="s">
        <v>3068</v>
      </c>
      <c r="Q432" s="50" t="s">
        <v>300</v>
      </c>
      <c r="R432" s="50" t="s">
        <v>905</v>
      </c>
      <c r="T432" s="308">
        <v>1.05</v>
      </c>
      <c r="U432" s="309">
        <v>45</v>
      </c>
      <c r="V432" s="310">
        <v>45200</v>
      </c>
      <c r="X432" s="50" t="s">
        <v>3081</v>
      </c>
      <c r="Y432" s="50" t="s">
        <v>823</v>
      </c>
      <c r="AA432" s="50" t="s">
        <v>780</v>
      </c>
      <c r="AD432" s="50" t="s">
        <v>360</v>
      </c>
      <c r="AF432" s="306"/>
      <c r="AG432" s="307">
        <v>3.3007895260938026E-5</v>
      </c>
      <c r="AH432" s="307">
        <v>3.4470558204811564E-5</v>
      </c>
      <c r="AI432" s="307">
        <v>0.16849790496905304</v>
      </c>
      <c r="AJ432" s="306" t="s">
        <v>0</v>
      </c>
      <c r="AK432" s="307">
        <v>304.54069156387368</v>
      </c>
      <c r="AL432" s="307">
        <v>4.2792258282145284E-5</v>
      </c>
      <c r="AN432" s="312">
        <v>15</v>
      </c>
      <c r="AO432" s="313" t="s">
        <v>3082</v>
      </c>
      <c r="AP432" s="313" t="s">
        <v>0</v>
      </c>
      <c r="AQ432" s="313" t="s">
        <v>386</v>
      </c>
      <c r="AR432" s="314" t="s">
        <v>0</v>
      </c>
      <c r="AS432" s="314"/>
    </row>
    <row r="433" spans="1:46" x14ac:dyDescent="0.2">
      <c r="A433" s="306" t="s">
        <v>929</v>
      </c>
      <c r="B433" s="50" t="s">
        <v>294</v>
      </c>
      <c r="C433" s="50" t="s">
        <v>295</v>
      </c>
      <c r="D433" s="50" t="s">
        <v>778</v>
      </c>
      <c r="E433" s="50" t="s">
        <v>297</v>
      </c>
      <c r="F433" s="50" t="s">
        <v>452</v>
      </c>
      <c r="G433" s="50" t="s">
        <v>463</v>
      </c>
      <c r="H433" s="50" t="s">
        <v>3108</v>
      </c>
      <c r="I433" s="50" t="s">
        <v>780</v>
      </c>
      <c r="J433" s="50" t="s">
        <v>930</v>
      </c>
      <c r="K433" s="50" t="s">
        <v>782</v>
      </c>
      <c r="L433" s="307">
        <v>0.06</v>
      </c>
      <c r="M433" s="308">
        <v>0.09</v>
      </c>
      <c r="N433" s="307">
        <v>0.05</v>
      </c>
      <c r="O433" s="306" t="s">
        <v>3120</v>
      </c>
      <c r="P433" s="50" t="s">
        <v>3068</v>
      </c>
      <c r="Q433" s="50" t="s">
        <v>300</v>
      </c>
      <c r="R433" s="50" t="s">
        <v>905</v>
      </c>
      <c r="T433" s="308">
        <v>0.61</v>
      </c>
      <c r="U433" s="309">
        <v>45</v>
      </c>
      <c r="V433" s="310">
        <v>45200</v>
      </c>
      <c r="X433" s="50" t="s">
        <v>3081</v>
      </c>
      <c r="Y433" s="50" t="s">
        <v>816</v>
      </c>
      <c r="AA433" s="50" t="s">
        <v>780</v>
      </c>
      <c r="AD433" s="50" t="s">
        <v>360</v>
      </c>
      <c r="AF433" s="306"/>
      <c r="AG433" s="307">
        <v>9.645326481799398E-6</v>
      </c>
      <c r="AH433" s="307">
        <v>1.0072735182504577E-5</v>
      </c>
      <c r="AI433" s="307">
        <v>8.5042049046007692E-2</v>
      </c>
      <c r="AJ433" s="306" t="s">
        <v>0</v>
      </c>
      <c r="AK433" s="307">
        <v>630.17977565363003</v>
      </c>
      <c r="AL433" s="307">
        <v>1.2504441702868089E-5</v>
      </c>
      <c r="AN433" s="312">
        <v>15</v>
      </c>
      <c r="AO433" s="313" t="s">
        <v>3082</v>
      </c>
      <c r="AP433" s="313" t="s">
        <v>0</v>
      </c>
      <c r="AQ433" s="313" t="s">
        <v>386</v>
      </c>
      <c r="AR433" s="314" t="s">
        <v>0</v>
      </c>
      <c r="AS433" s="314"/>
    </row>
    <row r="434" spans="1:46" x14ac:dyDescent="0.2">
      <c r="A434" s="306" t="s">
        <v>931</v>
      </c>
      <c r="B434" s="50" t="s">
        <v>294</v>
      </c>
      <c r="C434" s="50" t="s">
        <v>295</v>
      </c>
      <c r="D434" s="50" t="s">
        <v>778</v>
      </c>
      <c r="E434" s="50" t="s">
        <v>297</v>
      </c>
      <c r="F434" s="50" t="s">
        <v>452</v>
      </c>
      <c r="G434" s="50" t="s">
        <v>463</v>
      </c>
      <c r="H434" s="50" t="s">
        <v>3108</v>
      </c>
      <c r="I434" s="50" t="s">
        <v>780</v>
      </c>
      <c r="J434" s="50" t="s">
        <v>932</v>
      </c>
      <c r="K434" s="50" t="s">
        <v>782</v>
      </c>
      <c r="L434" s="307">
        <v>0.08</v>
      </c>
      <c r="M434" s="308">
        <v>0.12</v>
      </c>
      <c r="N434" s="307">
        <v>7.0000000000000007E-2</v>
      </c>
      <c r="O434" s="306" t="s">
        <v>3121</v>
      </c>
      <c r="P434" s="50" t="s">
        <v>3068</v>
      </c>
      <c r="Q434" s="50" t="s">
        <v>300</v>
      </c>
      <c r="R434" s="50" t="s">
        <v>905</v>
      </c>
      <c r="T434" s="308">
        <v>0.89</v>
      </c>
      <c r="U434" s="309">
        <v>45</v>
      </c>
      <c r="V434" s="310">
        <v>45200</v>
      </c>
      <c r="X434" s="50" t="s">
        <v>3081</v>
      </c>
      <c r="Y434" s="50" t="s">
        <v>823</v>
      </c>
      <c r="AA434" s="50" t="s">
        <v>780</v>
      </c>
      <c r="AD434" s="50" t="s">
        <v>360</v>
      </c>
      <c r="AF434" s="306"/>
      <c r="AG434" s="307">
        <v>1.2485241781435129E-5</v>
      </c>
      <c r="AH434" s="307">
        <v>1.3038494279197927E-5</v>
      </c>
      <c r="AI434" s="307">
        <v>7.5747230761690224E-2</v>
      </c>
      <c r="AJ434" s="306" t="s">
        <v>0</v>
      </c>
      <c r="AK434" s="307">
        <v>710.85651881435967</v>
      </c>
      <c r="AL434" s="307">
        <v>1.6186178694600611E-5</v>
      </c>
      <c r="AN434" s="312">
        <v>15</v>
      </c>
      <c r="AO434" s="313" t="s">
        <v>3082</v>
      </c>
      <c r="AP434" s="313" t="s">
        <v>0</v>
      </c>
      <c r="AQ434" s="313" t="s">
        <v>386</v>
      </c>
      <c r="AR434" s="314" t="s">
        <v>0</v>
      </c>
      <c r="AS434" s="314"/>
    </row>
    <row r="435" spans="1:46" x14ac:dyDescent="0.2">
      <c r="A435" s="306" t="s">
        <v>933</v>
      </c>
      <c r="B435" s="50" t="s">
        <v>294</v>
      </c>
      <c r="C435" s="50" t="s">
        <v>295</v>
      </c>
      <c r="D435" s="50" t="s">
        <v>778</v>
      </c>
      <c r="E435" s="50" t="s">
        <v>297</v>
      </c>
      <c r="F435" s="50" t="s">
        <v>452</v>
      </c>
      <c r="G435" s="50" t="s">
        <v>463</v>
      </c>
      <c r="H435" s="50" t="s">
        <v>3108</v>
      </c>
      <c r="I435" s="50" t="s">
        <v>832</v>
      </c>
      <c r="J435" s="50" t="s">
        <v>833</v>
      </c>
      <c r="K435" s="50" t="s">
        <v>782</v>
      </c>
      <c r="L435" s="307">
        <v>0.82</v>
      </c>
      <c r="M435" s="308">
        <v>2</v>
      </c>
      <c r="N435" s="307">
        <v>0.76</v>
      </c>
      <c r="O435" s="306" t="s">
        <v>3122</v>
      </c>
      <c r="P435" s="50" t="s">
        <v>3068</v>
      </c>
      <c r="Q435" s="50" t="s">
        <v>300</v>
      </c>
      <c r="R435" s="50" t="s">
        <v>905</v>
      </c>
      <c r="T435" s="308">
        <v>1.56</v>
      </c>
      <c r="U435" s="309">
        <v>45</v>
      </c>
      <c r="V435" s="310">
        <v>45200</v>
      </c>
      <c r="X435" s="50" t="s">
        <v>3081</v>
      </c>
      <c r="Y435" s="50" t="s">
        <v>835</v>
      </c>
      <c r="AA435" s="50" t="s">
        <v>832</v>
      </c>
      <c r="AD435" s="50" t="s">
        <v>360</v>
      </c>
      <c r="AF435" s="306"/>
      <c r="AG435" s="307">
        <v>1.3567488701882822E-4</v>
      </c>
      <c r="AH435" s="307">
        <v>1.4168698285492695E-4</v>
      </c>
      <c r="AI435" s="307">
        <v>0.46712244321567864</v>
      </c>
      <c r="AJ435" s="306" t="s">
        <v>0</v>
      </c>
      <c r="AK435" s="307">
        <v>92.40771681100216</v>
      </c>
      <c r="AL435" s="307">
        <v>1.7589230581997376E-4</v>
      </c>
      <c r="AN435" s="312">
        <v>15</v>
      </c>
      <c r="AO435" s="313" t="s">
        <v>3082</v>
      </c>
      <c r="AP435" s="313" t="s">
        <v>0</v>
      </c>
      <c r="AQ435" s="313" t="s">
        <v>386</v>
      </c>
      <c r="AR435" s="314" t="s">
        <v>0</v>
      </c>
      <c r="AS435" s="314"/>
    </row>
    <row r="436" spans="1:46" x14ac:dyDescent="0.2">
      <c r="A436" s="306" t="s">
        <v>934</v>
      </c>
      <c r="B436" s="50" t="s">
        <v>294</v>
      </c>
      <c r="C436" s="50" t="s">
        <v>295</v>
      </c>
      <c r="D436" s="50" t="s">
        <v>778</v>
      </c>
      <c r="E436" s="50" t="s">
        <v>297</v>
      </c>
      <c r="F436" s="50" t="s">
        <v>452</v>
      </c>
      <c r="G436" s="50" t="s">
        <v>463</v>
      </c>
      <c r="H436" s="50" t="s">
        <v>3108</v>
      </c>
      <c r="I436" s="50" t="s">
        <v>796</v>
      </c>
      <c r="J436" s="50" t="s">
        <v>809</v>
      </c>
      <c r="K436" s="50" t="s">
        <v>782</v>
      </c>
      <c r="L436" s="307">
        <v>0.4</v>
      </c>
      <c r="M436" s="308">
        <v>0.75</v>
      </c>
      <c r="N436" s="307">
        <v>0.37</v>
      </c>
      <c r="O436" s="306" t="s">
        <v>3123</v>
      </c>
      <c r="P436" s="50" t="s">
        <v>3068</v>
      </c>
      <c r="Q436" s="50" t="s">
        <v>300</v>
      </c>
      <c r="R436" s="50" t="s">
        <v>905</v>
      </c>
      <c r="T436" s="308">
        <v>1.01</v>
      </c>
      <c r="U436" s="309">
        <v>45</v>
      </c>
      <c r="V436" s="310">
        <v>45200</v>
      </c>
      <c r="X436" s="50" t="s">
        <v>3081</v>
      </c>
      <c r="Y436" s="50" t="s">
        <v>812</v>
      </c>
      <c r="AA436" s="50" t="s">
        <v>796</v>
      </c>
      <c r="AD436" s="50" t="s">
        <v>360</v>
      </c>
      <c r="AF436" s="306"/>
      <c r="AG436" s="307">
        <v>6.6322999119075145E-5</v>
      </c>
      <c r="AH436" s="307">
        <v>6.9261938193231423E-5</v>
      </c>
      <c r="AI436" s="307">
        <v>0.35204058675946248</v>
      </c>
      <c r="AJ436" s="306" t="s">
        <v>0</v>
      </c>
      <c r="AK436" s="307">
        <v>131.53604741674928</v>
      </c>
      <c r="AL436" s="307">
        <v>8.5982789448214649E-5</v>
      </c>
      <c r="AN436" s="312">
        <v>15</v>
      </c>
      <c r="AO436" s="313" t="s">
        <v>3082</v>
      </c>
      <c r="AP436" s="313" t="s">
        <v>0</v>
      </c>
      <c r="AQ436" s="313" t="s">
        <v>386</v>
      </c>
      <c r="AR436" s="314" t="s">
        <v>0</v>
      </c>
      <c r="AS436" s="314"/>
      <c r="AT436" s="323"/>
    </row>
    <row r="437" spans="1:46" x14ac:dyDescent="0.2">
      <c r="A437" s="306" t="s">
        <v>935</v>
      </c>
      <c r="B437" s="50" t="s">
        <v>294</v>
      </c>
      <c r="C437" s="50" t="s">
        <v>295</v>
      </c>
      <c r="D437" s="50" t="s">
        <v>778</v>
      </c>
      <c r="E437" s="50" t="s">
        <v>297</v>
      </c>
      <c r="F437" s="50" t="s">
        <v>452</v>
      </c>
      <c r="G437" s="50" t="s">
        <v>463</v>
      </c>
      <c r="H437" s="50" t="s">
        <v>3108</v>
      </c>
      <c r="I437" s="50" t="s">
        <v>796</v>
      </c>
      <c r="J437" s="50" t="s">
        <v>936</v>
      </c>
      <c r="K437" s="50" t="s">
        <v>782</v>
      </c>
      <c r="L437" s="307">
        <v>0.43</v>
      </c>
      <c r="M437" s="308">
        <v>0.9</v>
      </c>
      <c r="N437" s="307">
        <v>0.4</v>
      </c>
      <c r="O437" s="306" t="s">
        <v>3124</v>
      </c>
      <c r="P437" s="50" t="s">
        <v>3068</v>
      </c>
      <c r="Q437" s="50" t="s">
        <v>300</v>
      </c>
      <c r="R437" s="50" t="s">
        <v>905</v>
      </c>
      <c r="T437" s="308">
        <v>1.19</v>
      </c>
      <c r="U437" s="309">
        <v>45</v>
      </c>
      <c r="V437" s="310">
        <v>45200</v>
      </c>
      <c r="X437" s="50" t="s">
        <v>3081</v>
      </c>
      <c r="Y437" s="50" t="s">
        <v>937</v>
      </c>
      <c r="AA437" s="50" t="s">
        <v>796</v>
      </c>
      <c r="AD437" s="50" t="s">
        <v>360</v>
      </c>
      <c r="AF437" s="306"/>
      <c r="AG437" s="307">
        <v>7.1687444485700003E-5</v>
      </c>
      <c r="AH437" s="307">
        <v>7.486409564025912E-5</v>
      </c>
      <c r="AI437" s="307">
        <v>0.32457428950782408</v>
      </c>
      <c r="AJ437" s="306" t="s">
        <v>0</v>
      </c>
      <c r="AK437" s="307">
        <v>144.97610701909966</v>
      </c>
      <c r="AL437" s="307">
        <v>9.2937390153723153E-5</v>
      </c>
      <c r="AN437" s="312">
        <v>15</v>
      </c>
      <c r="AO437" s="313" t="s">
        <v>3082</v>
      </c>
      <c r="AP437" s="313" t="s">
        <v>0</v>
      </c>
      <c r="AQ437" s="313" t="s">
        <v>386</v>
      </c>
      <c r="AR437" s="314" t="s">
        <v>0</v>
      </c>
      <c r="AS437" s="314"/>
      <c r="AT437" s="323"/>
    </row>
    <row r="438" spans="1:46" x14ac:dyDescent="0.2">
      <c r="A438" s="306" t="s">
        <v>938</v>
      </c>
      <c r="B438" s="50" t="s">
        <v>294</v>
      </c>
      <c r="C438" s="50" t="s">
        <v>295</v>
      </c>
      <c r="D438" s="50" t="s">
        <v>778</v>
      </c>
      <c r="E438" s="50" t="s">
        <v>297</v>
      </c>
      <c r="F438" s="50" t="s">
        <v>452</v>
      </c>
      <c r="G438" s="50" t="s">
        <v>463</v>
      </c>
      <c r="H438" s="50" t="s">
        <v>3108</v>
      </c>
      <c r="I438" s="50" t="s">
        <v>796</v>
      </c>
      <c r="J438" s="50" t="s">
        <v>789</v>
      </c>
      <c r="K438" s="50" t="s">
        <v>782</v>
      </c>
      <c r="L438" s="307">
        <v>0.45</v>
      </c>
      <c r="M438" s="308">
        <v>0.9</v>
      </c>
      <c r="N438" s="307">
        <v>0.42</v>
      </c>
      <c r="O438" s="306" t="s">
        <v>3125</v>
      </c>
      <c r="P438" s="50" t="s">
        <v>3068</v>
      </c>
      <c r="Q438" s="50" t="s">
        <v>300</v>
      </c>
      <c r="R438" s="50" t="s">
        <v>905</v>
      </c>
      <c r="T438" s="308">
        <v>1.41</v>
      </c>
      <c r="U438" s="309">
        <v>45</v>
      </c>
      <c r="V438" s="310">
        <v>45200</v>
      </c>
      <c r="X438" s="50" t="s">
        <v>3081</v>
      </c>
      <c r="Y438" s="50" t="s">
        <v>791</v>
      </c>
      <c r="AA438" s="50" t="s">
        <v>796</v>
      </c>
      <c r="AD438" s="50" t="s">
        <v>360</v>
      </c>
      <c r="AF438" s="306"/>
      <c r="AG438" s="307">
        <v>7.5008516224329679E-5</v>
      </c>
      <c r="AH438" s="307">
        <v>7.8332332429178662E-5</v>
      </c>
      <c r="AI438" s="307">
        <v>0.28689016412977664</v>
      </c>
      <c r="AJ438" s="306" t="s">
        <v>0</v>
      </c>
      <c r="AK438" s="307">
        <v>167.60360819279532</v>
      </c>
      <c r="AL438" s="307">
        <v>9.7242910347891865E-5</v>
      </c>
      <c r="AN438" s="312">
        <v>15</v>
      </c>
      <c r="AO438" s="313" t="s">
        <v>3082</v>
      </c>
      <c r="AP438" s="313" t="s">
        <v>0</v>
      </c>
      <c r="AQ438" s="313" t="s">
        <v>386</v>
      </c>
      <c r="AR438" s="314" t="s">
        <v>0</v>
      </c>
      <c r="AS438" s="314"/>
      <c r="AT438" s="323"/>
    </row>
    <row r="439" spans="1:46" x14ac:dyDescent="0.2">
      <c r="A439" s="306" t="s">
        <v>939</v>
      </c>
      <c r="B439" s="50" t="s">
        <v>294</v>
      </c>
      <c r="C439" s="50" t="s">
        <v>295</v>
      </c>
      <c r="D439" s="50" t="s">
        <v>778</v>
      </c>
      <c r="E439" s="50" t="s">
        <v>297</v>
      </c>
      <c r="F439" s="50" t="s">
        <v>452</v>
      </c>
      <c r="G439" s="50" t="s">
        <v>463</v>
      </c>
      <c r="H439" s="50" t="s">
        <v>3108</v>
      </c>
      <c r="I439" s="50" t="s">
        <v>796</v>
      </c>
      <c r="J439" s="50" t="s">
        <v>829</v>
      </c>
      <c r="K439" s="50" t="s">
        <v>782</v>
      </c>
      <c r="L439" s="307">
        <v>0.13</v>
      </c>
      <c r="M439" s="308">
        <v>0.15</v>
      </c>
      <c r="N439" s="307">
        <v>0.12</v>
      </c>
      <c r="O439" s="306" t="s">
        <v>3126</v>
      </c>
      <c r="P439" s="50" t="s">
        <v>3068</v>
      </c>
      <c r="Q439" s="50" t="s">
        <v>300</v>
      </c>
      <c r="R439" s="50" t="s">
        <v>905</v>
      </c>
      <c r="T439" s="308">
        <v>1.01</v>
      </c>
      <c r="U439" s="309">
        <v>45</v>
      </c>
      <c r="V439" s="310">
        <v>45200</v>
      </c>
      <c r="X439" s="50" t="s">
        <v>3081</v>
      </c>
      <c r="Y439" s="50" t="s">
        <v>791</v>
      </c>
      <c r="AA439" s="50" t="s">
        <v>796</v>
      </c>
      <c r="AD439" s="50" t="s">
        <v>360</v>
      </c>
      <c r="AF439" s="306"/>
      <c r="AG439" s="307">
        <v>2.1682504033273184E-5</v>
      </c>
      <c r="AH439" s="307">
        <v>2.2643310377608272E-5</v>
      </c>
      <c r="AI439" s="307">
        <v>0.11509011268600101</v>
      </c>
      <c r="AJ439" s="306" t="s">
        <v>0</v>
      </c>
      <c r="AK439" s="307">
        <v>458.52626523032728</v>
      </c>
      <c r="AL439" s="307">
        <v>2.8109738759790143E-5</v>
      </c>
      <c r="AN439" s="312">
        <v>15</v>
      </c>
      <c r="AO439" s="313" t="s">
        <v>3082</v>
      </c>
      <c r="AP439" s="313" t="s">
        <v>0</v>
      </c>
      <c r="AQ439" s="313" t="s">
        <v>386</v>
      </c>
      <c r="AR439" s="314" t="s">
        <v>0</v>
      </c>
      <c r="AS439" s="314"/>
      <c r="AT439" s="323"/>
    </row>
    <row r="440" spans="1:46" x14ac:dyDescent="0.2">
      <c r="A440" s="306" t="s">
        <v>940</v>
      </c>
      <c r="B440" s="50" t="s">
        <v>308</v>
      </c>
      <c r="C440" s="50" t="s">
        <v>295</v>
      </c>
      <c r="D440" s="50" t="s">
        <v>778</v>
      </c>
      <c r="E440" s="50" t="s">
        <v>297</v>
      </c>
      <c r="F440" s="50" t="s">
        <v>452</v>
      </c>
      <c r="G440" s="50" t="s">
        <v>463</v>
      </c>
      <c r="H440" s="50" t="s">
        <v>3108</v>
      </c>
      <c r="I440" s="50" t="s">
        <v>780</v>
      </c>
      <c r="J440" s="50" t="s">
        <v>814</v>
      </c>
      <c r="K440" s="50" t="s">
        <v>782</v>
      </c>
      <c r="L440" s="307">
        <v>1.98</v>
      </c>
      <c r="M440" s="308">
        <v>2.2999999999999998</v>
      </c>
      <c r="N440" s="307">
        <v>1.84</v>
      </c>
      <c r="O440" s="306" t="s">
        <v>3114</v>
      </c>
      <c r="P440" s="50" t="s">
        <v>3068</v>
      </c>
      <c r="Q440" s="50" t="s">
        <v>300</v>
      </c>
      <c r="R440" s="50" t="s">
        <v>905</v>
      </c>
      <c r="T440" s="308">
        <v>1.24</v>
      </c>
      <c r="U440" s="309">
        <v>45</v>
      </c>
      <c r="V440" s="310">
        <v>45200</v>
      </c>
      <c r="X440" s="50" t="s">
        <v>3081</v>
      </c>
      <c r="Y440" s="50" t="s">
        <v>816</v>
      </c>
      <c r="AA440" s="50" t="s">
        <v>780</v>
      </c>
      <c r="AD440" s="50" t="s">
        <v>360</v>
      </c>
      <c r="AF440" s="306"/>
      <c r="AG440" s="307">
        <v>3.2760886242228941E-4</v>
      </c>
      <c r="AH440" s="307">
        <v>3.421260359458226E-4</v>
      </c>
      <c r="AI440" s="307">
        <v>1.425834739706874</v>
      </c>
      <c r="AJ440" s="306" t="s">
        <v>181</v>
      </c>
      <c r="AK440" s="307">
        <v>11.926172322971356</v>
      </c>
      <c r="AL440" s="307">
        <v>4.2472029632512856E-4</v>
      </c>
      <c r="AN440" s="312">
        <v>15</v>
      </c>
      <c r="AO440" s="313" t="s">
        <v>3082</v>
      </c>
      <c r="AP440" s="313" t="s">
        <v>0</v>
      </c>
      <c r="AQ440" s="313" t="s">
        <v>386</v>
      </c>
      <c r="AR440" s="314" t="s">
        <v>0</v>
      </c>
      <c r="AS440" s="314"/>
      <c r="AT440" s="323"/>
    </row>
    <row r="441" spans="1:46" x14ac:dyDescent="0.2">
      <c r="A441" s="306" t="s">
        <v>941</v>
      </c>
      <c r="B441" s="50" t="s">
        <v>308</v>
      </c>
      <c r="C441" s="50" t="s">
        <v>295</v>
      </c>
      <c r="D441" s="50" t="s">
        <v>778</v>
      </c>
      <c r="E441" s="50" t="s">
        <v>297</v>
      </c>
      <c r="F441" s="50" t="s">
        <v>452</v>
      </c>
      <c r="G441" s="50" t="s">
        <v>463</v>
      </c>
      <c r="H441" s="50" t="s">
        <v>3108</v>
      </c>
      <c r="I441" s="50" t="s">
        <v>780</v>
      </c>
      <c r="J441" s="50" t="s">
        <v>878</v>
      </c>
      <c r="K441" s="50" t="s">
        <v>782</v>
      </c>
      <c r="L441" s="307">
        <v>2.0099999999999998</v>
      </c>
      <c r="M441" s="308">
        <v>2.2999999999999998</v>
      </c>
      <c r="N441" s="307">
        <v>1.86</v>
      </c>
      <c r="O441" s="306" t="s">
        <v>3115</v>
      </c>
      <c r="P441" s="50" t="s">
        <v>3068</v>
      </c>
      <c r="Q441" s="50" t="s">
        <v>300</v>
      </c>
      <c r="R441" s="50" t="s">
        <v>905</v>
      </c>
      <c r="T441" s="308">
        <v>1.49</v>
      </c>
      <c r="U441" s="309">
        <v>45</v>
      </c>
      <c r="V441" s="310">
        <v>45200</v>
      </c>
      <c r="X441" s="50" t="s">
        <v>3081</v>
      </c>
      <c r="Y441" s="50" t="s">
        <v>823</v>
      </c>
      <c r="AA441" s="50" t="s">
        <v>780</v>
      </c>
      <c r="AD441" s="50" t="s">
        <v>360</v>
      </c>
      <c r="AF441" s="306"/>
      <c r="AG441" s="307">
        <v>3.3199416076528694E-4</v>
      </c>
      <c r="AH441" s="307">
        <v>3.467056578993814E-4</v>
      </c>
      <c r="AI441" s="307">
        <v>1.2013995761789882</v>
      </c>
      <c r="AJ441" s="306" t="s">
        <v>181</v>
      </c>
      <c r="AK441" s="307">
        <v>19.251754846903232</v>
      </c>
      <c r="AL441" s="307">
        <v>4.3040550641969337E-4</v>
      </c>
      <c r="AN441" s="312">
        <v>15</v>
      </c>
      <c r="AO441" s="313" t="s">
        <v>3082</v>
      </c>
      <c r="AP441" s="313" t="s">
        <v>0</v>
      </c>
      <c r="AQ441" s="313" t="s">
        <v>386</v>
      </c>
      <c r="AR441" s="314" t="s">
        <v>0</v>
      </c>
      <c r="AS441" s="314"/>
      <c r="AT441" s="323"/>
    </row>
    <row r="442" spans="1:46" x14ac:dyDescent="0.2">
      <c r="A442" s="306" t="s">
        <v>942</v>
      </c>
      <c r="B442" s="50" t="s">
        <v>308</v>
      </c>
      <c r="C442" s="50" t="s">
        <v>295</v>
      </c>
      <c r="D442" s="50" t="s">
        <v>778</v>
      </c>
      <c r="E442" s="50" t="s">
        <v>297</v>
      </c>
      <c r="F442" s="50" t="s">
        <v>452</v>
      </c>
      <c r="G442" s="50" t="s">
        <v>463</v>
      </c>
      <c r="H442" s="50" t="s">
        <v>3108</v>
      </c>
      <c r="I442" s="50" t="s">
        <v>780</v>
      </c>
      <c r="J442" s="50" t="s">
        <v>924</v>
      </c>
      <c r="K442" s="50" t="s">
        <v>782</v>
      </c>
      <c r="L442" s="307">
        <v>0.67</v>
      </c>
      <c r="M442" s="308">
        <v>1.05</v>
      </c>
      <c r="N442" s="307">
        <v>0.62</v>
      </c>
      <c r="O442" s="306" t="s">
        <v>3116</v>
      </c>
      <c r="P442" s="50" t="s">
        <v>3068</v>
      </c>
      <c r="Q442" s="50" t="s">
        <v>300</v>
      </c>
      <c r="R442" s="50" t="s">
        <v>905</v>
      </c>
      <c r="T442" s="308">
        <v>0.99</v>
      </c>
      <c r="U442" s="309">
        <v>45</v>
      </c>
      <c r="V442" s="310">
        <v>45200</v>
      </c>
      <c r="X442" s="50" t="s">
        <v>3081</v>
      </c>
      <c r="Y442" s="50" t="s">
        <v>816</v>
      </c>
      <c r="AA442" s="50" t="s">
        <v>780</v>
      </c>
      <c r="AD442" s="50" t="s">
        <v>360</v>
      </c>
      <c r="AF442" s="306"/>
      <c r="AG442" s="307">
        <v>1.1131188728300723E-4</v>
      </c>
      <c r="AH442" s="307">
        <v>1.1624439726143522E-4</v>
      </c>
      <c r="AI442" s="307">
        <v>0.60762011230159996</v>
      </c>
      <c r="AJ442" s="306" t="s">
        <v>0</v>
      </c>
      <c r="AK442" s="307">
        <v>64.731025183917694</v>
      </c>
      <c r="AL442" s="307">
        <v>1.4430750560834532E-4</v>
      </c>
      <c r="AN442" s="312">
        <v>15</v>
      </c>
      <c r="AO442" s="313" t="s">
        <v>3082</v>
      </c>
      <c r="AP442" s="313" t="s">
        <v>0</v>
      </c>
      <c r="AQ442" s="313" t="s">
        <v>386</v>
      </c>
      <c r="AR442" s="314" t="s">
        <v>0</v>
      </c>
      <c r="AS442" s="314"/>
      <c r="AT442" s="323"/>
    </row>
    <row r="443" spans="1:46" x14ac:dyDescent="0.2">
      <c r="A443" s="306" t="s">
        <v>943</v>
      </c>
      <c r="B443" s="50" t="s">
        <v>308</v>
      </c>
      <c r="C443" s="50" t="s">
        <v>295</v>
      </c>
      <c r="D443" s="50" t="s">
        <v>778</v>
      </c>
      <c r="E443" s="50" t="s">
        <v>297</v>
      </c>
      <c r="F443" s="50" t="s">
        <v>452</v>
      </c>
      <c r="G443" s="50" t="s">
        <v>463</v>
      </c>
      <c r="H443" s="50" t="s">
        <v>3108</v>
      </c>
      <c r="I443" s="50" t="s">
        <v>780</v>
      </c>
      <c r="J443" s="50" t="s">
        <v>926</v>
      </c>
      <c r="K443" s="50" t="s">
        <v>782</v>
      </c>
      <c r="L443" s="307">
        <v>0.7</v>
      </c>
      <c r="M443" s="308">
        <v>1.05</v>
      </c>
      <c r="N443" s="307">
        <v>0.65</v>
      </c>
      <c r="O443" s="306" t="s">
        <v>3117</v>
      </c>
      <c r="P443" s="50" t="s">
        <v>3068</v>
      </c>
      <c r="Q443" s="50" t="s">
        <v>300</v>
      </c>
      <c r="R443" s="50" t="s">
        <v>905</v>
      </c>
      <c r="T443" s="308">
        <v>1.24</v>
      </c>
      <c r="U443" s="309">
        <v>45</v>
      </c>
      <c r="V443" s="310">
        <v>45200</v>
      </c>
      <c r="X443" s="50" t="s">
        <v>3081</v>
      </c>
      <c r="Y443" s="50" t="s">
        <v>823</v>
      </c>
      <c r="AA443" s="50" t="s">
        <v>780</v>
      </c>
      <c r="AD443" s="50" t="s">
        <v>360</v>
      </c>
      <c r="AF443" s="306"/>
      <c r="AG443" s="307">
        <v>1.1603145234273966E-4</v>
      </c>
      <c r="AH443" s="307">
        <v>1.2117309813153966E-4</v>
      </c>
      <c r="AI443" s="307">
        <v>0.50499755844719996</v>
      </c>
      <c r="AJ443" s="306" t="s">
        <v>0</v>
      </c>
      <c r="AK443" s="307">
        <v>83.430496554748061</v>
      </c>
      <c r="AL443" s="307">
        <v>1.5042606740754195E-4</v>
      </c>
      <c r="AN443" s="312">
        <v>15</v>
      </c>
      <c r="AO443" s="313" t="s">
        <v>3082</v>
      </c>
      <c r="AP443" s="313" t="s">
        <v>0</v>
      </c>
      <c r="AQ443" s="313" t="s">
        <v>386</v>
      </c>
      <c r="AR443" s="314" t="s">
        <v>0</v>
      </c>
      <c r="AS443" s="314"/>
      <c r="AT443" s="323"/>
    </row>
    <row r="444" spans="1:46" x14ac:dyDescent="0.2">
      <c r="A444" s="306" t="s">
        <v>944</v>
      </c>
      <c r="B444" s="50" t="s">
        <v>308</v>
      </c>
      <c r="C444" s="50" t="s">
        <v>295</v>
      </c>
      <c r="D444" s="50" t="s">
        <v>778</v>
      </c>
      <c r="E444" s="50" t="s">
        <v>297</v>
      </c>
      <c r="F444" s="50" t="s">
        <v>452</v>
      </c>
      <c r="G444" s="50" t="s">
        <v>463</v>
      </c>
      <c r="H444" s="50" t="s">
        <v>3108</v>
      </c>
      <c r="I444" s="50" t="s">
        <v>780</v>
      </c>
      <c r="J444" s="50" t="s">
        <v>818</v>
      </c>
      <c r="K444" s="50" t="s">
        <v>782</v>
      </c>
      <c r="L444" s="307">
        <v>0.24</v>
      </c>
      <c r="M444" s="308">
        <v>0.3</v>
      </c>
      <c r="N444" s="307">
        <v>0.22</v>
      </c>
      <c r="O444" s="306" t="s">
        <v>3118</v>
      </c>
      <c r="P444" s="50" t="s">
        <v>3068</v>
      </c>
      <c r="Q444" s="50" t="s">
        <v>300</v>
      </c>
      <c r="R444" s="50" t="s">
        <v>905</v>
      </c>
      <c r="T444" s="308">
        <v>0.99</v>
      </c>
      <c r="U444" s="309">
        <v>45</v>
      </c>
      <c r="V444" s="310">
        <v>45200</v>
      </c>
      <c r="X444" s="50" t="s">
        <v>3081</v>
      </c>
      <c r="Y444" s="50" t="s">
        <v>816</v>
      </c>
      <c r="AA444" s="50" t="s">
        <v>780</v>
      </c>
      <c r="AD444" s="50" t="s">
        <v>360</v>
      </c>
      <c r="AF444" s="306"/>
      <c r="AG444" s="307">
        <v>3.9472941276876156E-5</v>
      </c>
      <c r="AH444" s="307">
        <v>4.1222086686935305E-5</v>
      </c>
      <c r="AI444" s="307">
        <v>0.21547162299521452</v>
      </c>
      <c r="AJ444" s="306" t="s">
        <v>0</v>
      </c>
      <c r="AK444" s="307">
        <v>232.20072923751553</v>
      </c>
      <c r="AL444" s="307">
        <v>5.1173705106698641E-5</v>
      </c>
      <c r="AN444" s="312">
        <v>15</v>
      </c>
      <c r="AO444" s="313" t="s">
        <v>3082</v>
      </c>
      <c r="AP444" s="313" t="s">
        <v>0</v>
      </c>
      <c r="AQ444" s="313" t="s">
        <v>386</v>
      </c>
      <c r="AR444" s="314" t="s">
        <v>0</v>
      </c>
      <c r="AS444" s="314"/>
      <c r="AT444" s="323"/>
    </row>
    <row r="445" spans="1:46" x14ac:dyDescent="0.2">
      <c r="A445" s="306" t="s">
        <v>945</v>
      </c>
      <c r="B445" s="50" t="s">
        <v>308</v>
      </c>
      <c r="C445" s="50" t="s">
        <v>295</v>
      </c>
      <c r="D445" s="50" t="s">
        <v>778</v>
      </c>
      <c r="E445" s="50" t="s">
        <v>297</v>
      </c>
      <c r="F445" s="50" t="s">
        <v>452</v>
      </c>
      <c r="G445" s="50" t="s">
        <v>463</v>
      </c>
      <c r="H445" s="50" t="s">
        <v>3108</v>
      </c>
      <c r="I445" s="50" t="s">
        <v>780</v>
      </c>
      <c r="J445" s="50" t="s">
        <v>883</v>
      </c>
      <c r="K445" s="50" t="s">
        <v>782</v>
      </c>
      <c r="L445" s="307">
        <v>0.27</v>
      </c>
      <c r="M445" s="308">
        <v>0.3</v>
      </c>
      <c r="N445" s="307">
        <v>0.25</v>
      </c>
      <c r="O445" s="306" t="s">
        <v>3119</v>
      </c>
      <c r="P445" s="50" t="s">
        <v>3068</v>
      </c>
      <c r="Q445" s="50" t="s">
        <v>300</v>
      </c>
      <c r="R445" s="50" t="s">
        <v>905</v>
      </c>
      <c r="T445" s="308">
        <v>1.05</v>
      </c>
      <c r="U445" s="309">
        <v>45</v>
      </c>
      <c r="V445" s="310">
        <v>45200</v>
      </c>
      <c r="X445" s="50" t="s">
        <v>3081</v>
      </c>
      <c r="Y445" s="50" t="s">
        <v>823</v>
      </c>
      <c r="AA445" s="50" t="s">
        <v>780</v>
      </c>
      <c r="AD445" s="50" t="s">
        <v>360</v>
      </c>
      <c r="AF445" s="306"/>
      <c r="AG445" s="307">
        <v>4.4276451027581007E-5</v>
      </c>
      <c r="AH445" s="307">
        <v>4.6238452048618956E-5</v>
      </c>
      <c r="AI445" s="307">
        <v>0.22602135575851506</v>
      </c>
      <c r="AJ445" s="306" t="s">
        <v>0</v>
      </c>
      <c r="AK445" s="307">
        <v>220.08889746279814</v>
      </c>
      <c r="AL445" s="307">
        <v>5.7401094895959751E-5</v>
      </c>
      <c r="AN445" s="312">
        <v>15</v>
      </c>
      <c r="AO445" s="313" t="s">
        <v>3082</v>
      </c>
      <c r="AP445" s="313" t="s">
        <v>0</v>
      </c>
      <c r="AQ445" s="313" t="s">
        <v>386</v>
      </c>
      <c r="AR445" s="314" t="s">
        <v>0</v>
      </c>
      <c r="AS445" s="314"/>
      <c r="AT445" s="323"/>
    </row>
    <row r="446" spans="1:46" x14ac:dyDescent="0.2">
      <c r="A446" s="306" t="s">
        <v>946</v>
      </c>
      <c r="B446" s="50" t="s">
        <v>308</v>
      </c>
      <c r="C446" s="50" t="s">
        <v>295</v>
      </c>
      <c r="D446" s="50" t="s">
        <v>778</v>
      </c>
      <c r="E446" s="50" t="s">
        <v>297</v>
      </c>
      <c r="F446" s="50" t="s">
        <v>452</v>
      </c>
      <c r="G446" s="50" t="s">
        <v>463</v>
      </c>
      <c r="H446" s="50" t="s">
        <v>3108</v>
      </c>
      <c r="I446" s="50" t="s">
        <v>780</v>
      </c>
      <c r="J446" s="50" t="s">
        <v>930</v>
      </c>
      <c r="K446" s="50" t="s">
        <v>782</v>
      </c>
      <c r="L446" s="307">
        <v>6.4328269607676555E-2</v>
      </c>
      <c r="M446" s="308">
        <v>0.09</v>
      </c>
      <c r="N446" s="307">
        <v>0.06</v>
      </c>
      <c r="O446" s="306" t="s">
        <v>3120</v>
      </c>
      <c r="P446" s="50" t="s">
        <v>3068</v>
      </c>
      <c r="Q446" s="50" t="s">
        <v>300</v>
      </c>
      <c r="R446" s="50" t="s">
        <v>905</v>
      </c>
      <c r="T446" s="308">
        <v>0.61</v>
      </c>
      <c r="U446" s="309">
        <v>45</v>
      </c>
      <c r="V446" s="310">
        <v>45200</v>
      </c>
      <c r="X446" s="50" t="s">
        <v>3081</v>
      </c>
      <c r="Y446" s="50" t="s">
        <v>816</v>
      </c>
      <c r="AA446" s="50" t="s">
        <v>780</v>
      </c>
      <c r="AD446" s="50" t="s">
        <v>360</v>
      </c>
      <c r="AF446" s="306"/>
      <c r="AG446" s="307">
        <v>1.0254746534969866E-5</v>
      </c>
      <c r="AH446" s="307">
        <v>1.0709160172584206E-5</v>
      </c>
      <c r="AI446" s="307">
        <v>9.0415255453187293E-2</v>
      </c>
      <c r="AJ446" s="306" t="s">
        <v>0</v>
      </c>
      <c r="AK446" s="307">
        <v>591.10774125429214</v>
      </c>
      <c r="AL446" s="307">
        <v>1.329450905225316E-5</v>
      </c>
      <c r="AN446" s="312">
        <v>15</v>
      </c>
      <c r="AO446" s="313" t="s">
        <v>3082</v>
      </c>
      <c r="AP446" s="313" t="s">
        <v>0</v>
      </c>
      <c r="AQ446" s="313" t="s">
        <v>386</v>
      </c>
      <c r="AR446" s="314" t="s">
        <v>0</v>
      </c>
      <c r="AS446" s="314"/>
      <c r="AT446" s="323"/>
    </row>
    <row r="447" spans="1:46" x14ac:dyDescent="0.2">
      <c r="A447" s="306" t="s">
        <v>947</v>
      </c>
      <c r="B447" s="50" t="s">
        <v>308</v>
      </c>
      <c r="C447" s="50" t="s">
        <v>295</v>
      </c>
      <c r="D447" s="50" t="s">
        <v>778</v>
      </c>
      <c r="E447" s="50" t="s">
        <v>297</v>
      </c>
      <c r="F447" s="50" t="s">
        <v>452</v>
      </c>
      <c r="G447" s="50" t="s">
        <v>463</v>
      </c>
      <c r="H447" s="50" t="s">
        <v>3108</v>
      </c>
      <c r="I447" s="50" t="s">
        <v>780</v>
      </c>
      <c r="J447" s="50" t="s">
        <v>932</v>
      </c>
      <c r="K447" s="50" t="s">
        <v>782</v>
      </c>
      <c r="L447" s="307">
        <v>0.13350000000000001</v>
      </c>
      <c r="M447" s="308">
        <v>0.12</v>
      </c>
      <c r="N447" s="307">
        <v>0.11966789999999999</v>
      </c>
      <c r="O447" s="306" t="s">
        <v>3121</v>
      </c>
      <c r="P447" s="50" t="s">
        <v>3068</v>
      </c>
      <c r="Q447" s="50" t="s">
        <v>300</v>
      </c>
      <c r="R447" s="50" t="s">
        <v>905</v>
      </c>
      <c r="T447" s="308">
        <v>0.89</v>
      </c>
      <c r="U447" s="309">
        <v>45</v>
      </c>
      <c r="V447" s="310">
        <v>45200</v>
      </c>
      <c r="X447" s="50" t="s">
        <v>3081</v>
      </c>
      <c r="Y447" s="50" t="s">
        <v>823</v>
      </c>
      <c r="AA447" s="50" t="s">
        <v>780</v>
      </c>
      <c r="AD447" s="50" t="s">
        <v>360</v>
      </c>
      <c r="AF447" s="306"/>
      <c r="AG447" s="307">
        <v>1.3626858040324904E-5</v>
      </c>
      <c r="AH447" s="307">
        <v>1.4230698428796921E-5</v>
      </c>
      <c r="AI447" s="307">
        <v>8.2673349752193384E-2</v>
      </c>
      <c r="AJ447" s="306" t="s">
        <v>0</v>
      </c>
      <c r="AK447" s="307">
        <v>649.01707373983811</v>
      </c>
      <c r="AL447" s="307">
        <v>1.766619847239361E-5</v>
      </c>
      <c r="AN447" s="312">
        <v>15</v>
      </c>
      <c r="AO447" s="313" t="s">
        <v>3082</v>
      </c>
      <c r="AP447" s="313" t="s">
        <v>0</v>
      </c>
      <c r="AQ447" s="313" t="s">
        <v>386</v>
      </c>
      <c r="AR447" s="314" t="s">
        <v>0</v>
      </c>
      <c r="AS447" s="314"/>
      <c r="AT447" s="323"/>
    </row>
    <row r="448" spans="1:46" x14ac:dyDescent="0.2">
      <c r="A448" s="306" t="s">
        <v>948</v>
      </c>
      <c r="B448" s="50" t="s">
        <v>308</v>
      </c>
      <c r="C448" s="50" t="s">
        <v>295</v>
      </c>
      <c r="D448" s="50" t="s">
        <v>778</v>
      </c>
      <c r="E448" s="50" t="s">
        <v>297</v>
      </c>
      <c r="F448" s="50" t="s">
        <v>452</v>
      </c>
      <c r="G448" s="50" t="s">
        <v>463</v>
      </c>
      <c r="H448" s="50" t="s">
        <v>3108</v>
      </c>
      <c r="I448" s="50" t="s">
        <v>832</v>
      </c>
      <c r="J448" s="50" t="s">
        <v>833</v>
      </c>
      <c r="K448" s="50" t="s">
        <v>782</v>
      </c>
      <c r="L448" s="307">
        <v>1.42</v>
      </c>
      <c r="M448" s="308">
        <v>2</v>
      </c>
      <c r="N448" s="307">
        <v>1.31</v>
      </c>
      <c r="O448" s="306" t="s">
        <v>3122</v>
      </c>
      <c r="P448" s="50" t="s">
        <v>3068</v>
      </c>
      <c r="Q448" s="50" t="s">
        <v>300</v>
      </c>
      <c r="R448" s="50" t="s">
        <v>905</v>
      </c>
      <c r="T448" s="308">
        <v>1.56</v>
      </c>
      <c r="U448" s="309">
        <v>45</v>
      </c>
      <c r="V448" s="310">
        <v>45200</v>
      </c>
      <c r="X448" s="50" t="s">
        <v>3081</v>
      </c>
      <c r="Y448" s="50" t="s">
        <v>835</v>
      </c>
      <c r="AA448" s="50" t="s">
        <v>832</v>
      </c>
      <c r="AD448" s="50" t="s">
        <v>360</v>
      </c>
      <c r="AF448" s="306"/>
      <c r="AG448" s="307">
        <v>2.3397884355488233E-4</v>
      </c>
      <c r="AH448" s="307">
        <v>2.4434703520759618E-4</v>
      </c>
      <c r="AI448" s="307">
        <v>0.80557847855047848</v>
      </c>
      <c r="AJ448" s="306" t="s">
        <v>0</v>
      </c>
      <c r="AK448" s="307">
        <v>42.118878445865036</v>
      </c>
      <c r="AL448" s="307">
        <v>3.0333600572851713E-4</v>
      </c>
      <c r="AN448" s="312">
        <v>15</v>
      </c>
      <c r="AO448" s="313" t="s">
        <v>3082</v>
      </c>
      <c r="AP448" s="313" t="s">
        <v>0</v>
      </c>
      <c r="AQ448" s="313" t="s">
        <v>386</v>
      </c>
      <c r="AR448" s="314" t="s">
        <v>0</v>
      </c>
      <c r="AS448" s="314"/>
      <c r="AT448" s="323"/>
    </row>
    <row r="449" spans="1:46" x14ac:dyDescent="0.2">
      <c r="A449" s="306" t="s">
        <v>949</v>
      </c>
      <c r="B449" s="50" t="s">
        <v>308</v>
      </c>
      <c r="C449" s="50" t="s">
        <v>295</v>
      </c>
      <c r="D449" s="50" t="s">
        <v>778</v>
      </c>
      <c r="E449" s="50" t="s">
        <v>297</v>
      </c>
      <c r="F449" s="50" t="s">
        <v>452</v>
      </c>
      <c r="G449" s="50" t="s">
        <v>463</v>
      </c>
      <c r="H449" s="50" t="s">
        <v>3108</v>
      </c>
      <c r="I449" s="50" t="s">
        <v>796</v>
      </c>
      <c r="J449" s="50" t="s">
        <v>809</v>
      </c>
      <c r="K449" s="50" t="s">
        <v>782</v>
      </c>
      <c r="L449" s="307">
        <v>0.61</v>
      </c>
      <c r="M449" s="308">
        <v>0.9</v>
      </c>
      <c r="N449" s="307">
        <v>0.56000000000000005</v>
      </c>
      <c r="O449" s="306" t="s">
        <v>3123</v>
      </c>
      <c r="P449" s="50" t="s">
        <v>3068</v>
      </c>
      <c r="Q449" s="50" t="s">
        <v>300</v>
      </c>
      <c r="R449" s="50" t="s">
        <v>905</v>
      </c>
      <c r="T449" s="308">
        <v>1.01</v>
      </c>
      <c r="U449" s="309">
        <v>45</v>
      </c>
      <c r="V449" s="310">
        <v>45200</v>
      </c>
      <c r="X449" s="50" t="s">
        <v>3081</v>
      </c>
      <c r="Y449" s="50" t="s">
        <v>812</v>
      </c>
      <c r="AA449" s="50" t="s">
        <v>796</v>
      </c>
      <c r="AD449" s="50" t="s">
        <v>360</v>
      </c>
      <c r="AF449" s="306"/>
      <c r="AG449" s="307">
        <v>1.0029365660928712E-4</v>
      </c>
      <c r="AH449" s="307">
        <v>1.0473792104566829E-4</v>
      </c>
      <c r="AI449" s="307">
        <v>0.53235586734543083</v>
      </c>
      <c r="AJ449" s="306" t="s">
        <v>0</v>
      </c>
      <c r="AK449" s="307">
        <v>77.740580548022692</v>
      </c>
      <c r="AL449" s="307">
        <v>1.3002319668544164E-4</v>
      </c>
      <c r="AN449" s="312">
        <v>15</v>
      </c>
      <c r="AO449" s="313" t="s">
        <v>3082</v>
      </c>
      <c r="AP449" s="313" t="s">
        <v>0</v>
      </c>
      <c r="AQ449" s="313" t="s">
        <v>386</v>
      </c>
      <c r="AR449" s="314" t="s">
        <v>0</v>
      </c>
      <c r="AS449" s="314"/>
      <c r="AT449" s="323"/>
    </row>
    <row r="450" spans="1:46" x14ac:dyDescent="0.2">
      <c r="A450" s="306" t="s">
        <v>950</v>
      </c>
      <c r="B450" s="50" t="s">
        <v>308</v>
      </c>
      <c r="C450" s="50" t="s">
        <v>295</v>
      </c>
      <c r="D450" s="50" t="s">
        <v>778</v>
      </c>
      <c r="E450" s="50" t="s">
        <v>297</v>
      </c>
      <c r="F450" s="50" t="s">
        <v>452</v>
      </c>
      <c r="G450" s="50" t="s">
        <v>463</v>
      </c>
      <c r="H450" s="50" t="s">
        <v>3108</v>
      </c>
      <c r="I450" s="50" t="s">
        <v>796</v>
      </c>
      <c r="J450" s="50" t="s">
        <v>936</v>
      </c>
      <c r="K450" s="50" t="s">
        <v>782</v>
      </c>
      <c r="L450" s="307">
        <v>0.66</v>
      </c>
      <c r="M450" s="308">
        <v>1.05</v>
      </c>
      <c r="N450" s="307">
        <v>0.61</v>
      </c>
      <c r="O450" s="306" t="s">
        <v>3124</v>
      </c>
      <c r="P450" s="50" t="s">
        <v>3068</v>
      </c>
      <c r="Q450" s="50" t="s">
        <v>300</v>
      </c>
      <c r="R450" s="50" t="s">
        <v>905</v>
      </c>
      <c r="T450" s="308">
        <v>1.19</v>
      </c>
      <c r="U450" s="309">
        <v>45</v>
      </c>
      <c r="V450" s="310">
        <v>45200</v>
      </c>
      <c r="X450" s="50" t="s">
        <v>3081</v>
      </c>
      <c r="Y450" s="50" t="s">
        <v>937</v>
      </c>
      <c r="AA450" s="50" t="s">
        <v>796</v>
      </c>
      <c r="AD450" s="50" t="s">
        <v>360</v>
      </c>
      <c r="AF450" s="306"/>
      <c r="AG450" s="307">
        <v>1.0839091219212176E-4</v>
      </c>
      <c r="AH450" s="307">
        <v>1.1319398641005546E-4</v>
      </c>
      <c r="AI450" s="307">
        <v>0.49075404439728143</v>
      </c>
      <c r="AJ450" s="306" t="s">
        <v>0</v>
      </c>
      <c r="AK450" s="307">
        <v>86.643949261031551</v>
      </c>
      <c r="AL450" s="307">
        <v>1.4052068068246752E-4</v>
      </c>
      <c r="AN450" s="312">
        <v>15</v>
      </c>
      <c r="AO450" s="313" t="s">
        <v>3082</v>
      </c>
      <c r="AP450" s="313" t="s">
        <v>0</v>
      </c>
      <c r="AQ450" s="313" t="s">
        <v>386</v>
      </c>
      <c r="AR450" s="314" t="s">
        <v>0</v>
      </c>
      <c r="AS450" s="314"/>
      <c r="AT450" s="323"/>
    </row>
    <row r="451" spans="1:46" x14ac:dyDescent="0.2">
      <c r="A451" s="306" t="s">
        <v>951</v>
      </c>
      <c r="B451" s="50" t="s">
        <v>308</v>
      </c>
      <c r="C451" s="50" t="s">
        <v>295</v>
      </c>
      <c r="D451" s="50" t="s">
        <v>778</v>
      </c>
      <c r="E451" s="50" t="s">
        <v>297</v>
      </c>
      <c r="F451" s="50" t="s">
        <v>452</v>
      </c>
      <c r="G451" s="50" t="s">
        <v>463</v>
      </c>
      <c r="H451" s="50" t="s">
        <v>3108</v>
      </c>
      <c r="I451" s="50" t="s">
        <v>796</v>
      </c>
      <c r="J451" s="50" t="s">
        <v>789</v>
      </c>
      <c r="K451" s="50" t="s">
        <v>782</v>
      </c>
      <c r="L451" s="307">
        <v>0.69</v>
      </c>
      <c r="M451" s="308">
        <v>1.05</v>
      </c>
      <c r="N451" s="307">
        <v>0.64</v>
      </c>
      <c r="O451" s="306" t="s">
        <v>3125</v>
      </c>
      <c r="P451" s="50" t="s">
        <v>3068</v>
      </c>
      <c r="Q451" s="50" t="s">
        <v>300</v>
      </c>
      <c r="R451" s="50" t="s">
        <v>905</v>
      </c>
      <c r="T451" s="308">
        <v>1.41</v>
      </c>
      <c r="U451" s="309">
        <v>45</v>
      </c>
      <c r="V451" s="310">
        <v>45200</v>
      </c>
      <c r="X451" s="50" t="s">
        <v>3081</v>
      </c>
      <c r="Y451" s="50" t="s">
        <v>791</v>
      </c>
      <c r="AA451" s="50" t="s">
        <v>796</v>
      </c>
      <c r="AD451" s="50" t="s">
        <v>360</v>
      </c>
      <c r="AF451" s="306"/>
      <c r="AG451" s="307">
        <v>1.1343054396165673E-4</v>
      </c>
      <c r="AH451" s="307">
        <v>1.1845693695171431E-4</v>
      </c>
      <c r="AI451" s="307">
        <v>0.43384550198493638</v>
      </c>
      <c r="AJ451" s="306" t="s">
        <v>0</v>
      </c>
      <c r="AK451" s="307">
        <v>101.58862188250721</v>
      </c>
      <c r="AL451" s="307">
        <v>1.4705418494331192E-4</v>
      </c>
      <c r="AN451" s="312">
        <v>15</v>
      </c>
      <c r="AO451" s="313" t="s">
        <v>3082</v>
      </c>
      <c r="AP451" s="313" t="s">
        <v>0</v>
      </c>
      <c r="AQ451" s="313" t="s">
        <v>386</v>
      </c>
      <c r="AR451" s="314" t="s">
        <v>0</v>
      </c>
      <c r="AS451" s="314"/>
      <c r="AT451" s="323"/>
    </row>
    <row r="452" spans="1:46" x14ac:dyDescent="0.2">
      <c r="A452" s="306" t="s">
        <v>952</v>
      </c>
      <c r="B452" s="50" t="s">
        <v>308</v>
      </c>
      <c r="C452" s="50" t="s">
        <v>295</v>
      </c>
      <c r="D452" s="50" t="s">
        <v>778</v>
      </c>
      <c r="E452" s="50" t="s">
        <v>297</v>
      </c>
      <c r="F452" s="50" t="s">
        <v>452</v>
      </c>
      <c r="G452" s="50" t="s">
        <v>463</v>
      </c>
      <c r="H452" s="50" t="s">
        <v>3108</v>
      </c>
      <c r="I452" s="50" t="s">
        <v>796</v>
      </c>
      <c r="J452" s="50" t="s">
        <v>829</v>
      </c>
      <c r="K452" s="50" t="s">
        <v>782</v>
      </c>
      <c r="L452" s="307">
        <v>0.22</v>
      </c>
      <c r="M452" s="308">
        <v>0.15</v>
      </c>
      <c r="N452" s="307">
        <v>0.2</v>
      </c>
      <c r="O452" s="306" t="s">
        <v>3126</v>
      </c>
      <c r="P452" s="50" t="s">
        <v>3068</v>
      </c>
      <c r="Q452" s="50" t="s">
        <v>300</v>
      </c>
      <c r="R452" s="50" t="s">
        <v>905</v>
      </c>
      <c r="T452" s="308">
        <v>1.01</v>
      </c>
      <c r="U452" s="309">
        <v>45</v>
      </c>
      <c r="V452" s="310">
        <v>45200</v>
      </c>
      <c r="X452" s="50" t="s">
        <v>3081</v>
      </c>
      <c r="Y452" s="50" t="s">
        <v>791</v>
      </c>
      <c r="AA452" s="50" t="s">
        <v>796</v>
      </c>
      <c r="AD452" s="50" t="s">
        <v>360</v>
      </c>
      <c r="AF452" s="306"/>
      <c r="AG452" s="307">
        <v>3.640229813636793E-5</v>
      </c>
      <c r="AH452" s="307">
        <v>3.8015375617830745E-5</v>
      </c>
      <c r="AI452" s="307">
        <v>0.19322235974751198</v>
      </c>
      <c r="AJ452" s="306" t="s">
        <v>0</v>
      </c>
      <c r="AK452" s="307">
        <v>262.08042010766712</v>
      </c>
      <c r="AL452" s="307">
        <v>4.7192846790160471E-5</v>
      </c>
      <c r="AN452" s="312">
        <v>15</v>
      </c>
      <c r="AO452" s="313" t="s">
        <v>3082</v>
      </c>
      <c r="AP452" s="313" t="s">
        <v>0</v>
      </c>
      <c r="AQ452" s="313" t="s">
        <v>386</v>
      </c>
      <c r="AR452" s="314" t="s">
        <v>0</v>
      </c>
      <c r="AS452" s="314"/>
      <c r="AT452" s="323"/>
    </row>
    <row r="453" spans="1:46" x14ac:dyDescent="0.2">
      <c r="A453" s="306" t="s">
        <v>953</v>
      </c>
      <c r="B453" s="50" t="s">
        <v>310</v>
      </c>
      <c r="C453" s="50" t="s">
        <v>295</v>
      </c>
      <c r="D453" s="50" t="s">
        <v>778</v>
      </c>
      <c r="E453" s="50" t="s">
        <v>297</v>
      </c>
      <c r="F453" s="50" t="s">
        <v>452</v>
      </c>
      <c r="G453" s="50" t="s">
        <v>463</v>
      </c>
      <c r="H453" s="50" t="s">
        <v>3108</v>
      </c>
      <c r="I453" s="50" t="s">
        <v>780</v>
      </c>
      <c r="J453" s="50" t="s">
        <v>814</v>
      </c>
      <c r="K453" s="50" t="s">
        <v>782</v>
      </c>
      <c r="L453" s="307">
        <v>1.98</v>
      </c>
      <c r="M453" s="308">
        <v>2.35</v>
      </c>
      <c r="N453" s="307">
        <v>1.84</v>
      </c>
      <c r="O453" s="306" t="s">
        <v>3114</v>
      </c>
      <c r="P453" s="50" t="s">
        <v>3068</v>
      </c>
      <c r="Q453" s="50" t="s">
        <v>300</v>
      </c>
      <c r="R453" s="50" t="s">
        <v>905</v>
      </c>
      <c r="T453" s="308">
        <v>1.24</v>
      </c>
      <c r="U453" s="309">
        <v>45</v>
      </c>
      <c r="V453" s="310">
        <v>45200</v>
      </c>
      <c r="X453" s="50" t="s">
        <v>3081</v>
      </c>
      <c r="Y453" s="50" t="s">
        <v>816</v>
      </c>
      <c r="AA453" s="50" t="s">
        <v>780</v>
      </c>
      <c r="AD453" s="50" t="s">
        <v>360</v>
      </c>
      <c r="AF453" s="306"/>
      <c r="AG453" s="307">
        <v>3.2760886242228941E-4</v>
      </c>
      <c r="AH453" s="307">
        <v>3.421260359458226E-4</v>
      </c>
      <c r="AI453" s="307">
        <v>1.425834739706874</v>
      </c>
      <c r="AJ453" s="306" t="s">
        <v>181</v>
      </c>
      <c r="AK453" s="307">
        <v>11.926172322971356</v>
      </c>
      <c r="AL453" s="307">
        <v>4.2472029632512856E-4</v>
      </c>
      <c r="AN453" s="312">
        <v>15</v>
      </c>
      <c r="AO453" s="313" t="s">
        <v>3082</v>
      </c>
      <c r="AP453" s="313" t="s">
        <v>0</v>
      </c>
      <c r="AQ453" s="313" t="s">
        <v>386</v>
      </c>
      <c r="AR453" s="314" t="s">
        <v>0</v>
      </c>
      <c r="AS453" s="314"/>
      <c r="AT453" s="323"/>
    </row>
    <row r="454" spans="1:46" x14ac:dyDescent="0.2">
      <c r="A454" s="306" t="s">
        <v>954</v>
      </c>
      <c r="B454" s="50" t="s">
        <v>310</v>
      </c>
      <c r="C454" s="50" t="s">
        <v>295</v>
      </c>
      <c r="D454" s="50" t="s">
        <v>778</v>
      </c>
      <c r="E454" s="50" t="s">
        <v>297</v>
      </c>
      <c r="F454" s="50" t="s">
        <v>452</v>
      </c>
      <c r="G454" s="50" t="s">
        <v>463</v>
      </c>
      <c r="H454" s="50" t="s">
        <v>3108</v>
      </c>
      <c r="I454" s="50" t="s">
        <v>780</v>
      </c>
      <c r="J454" s="50" t="s">
        <v>878</v>
      </c>
      <c r="K454" s="50" t="s">
        <v>782</v>
      </c>
      <c r="L454" s="307">
        <v>2.0099999999999998</v>
      </c>
      <c r="M454" s="308">
        <v>2.35</v>
      </c>
      <c r="N454" s="307">
        <v>1.86</v>
      </c>
      <c r="O454" s="306" t="s">
        <v>3115</v>
      </c>
      <c r="P454" s="50" t="s">
        <v>3068</v>
      </c>
      <c r="Q454" s="50" t="s">
        <v>300</v>
      </c>
      <c r="R454" s="50" t="s">
        <v>905</v>
      </c>
      <c r="T454" s="308">
        <v>1.49</v>
      </c>
      <c r="U454" s="309">
        <v>45</v>
      </c>
      <c r="V454" s="310">
        <v>45200</v>
      </c>
      <c r="X454" s="50" t="s">
        <v>3081</v>
      </c>
      <c r="Y454" s="50" t="s">
        <v>823</v>
      </c>
      <c r="AA454" s="50" t="s">
        <v>780</v>
      </c>
      <c r="AD454" s="50" t="s">
        <v>360</v>
      </c>
      <c r="AF454" s="306"/>
      <c r="AG454" s="307">
        <v>3.3199416076528694E-4</v>
      </c>
      <c r="AH454" s="307">
        <v>3.467056578993814E-4</v>
      </c>
      <c r="AI454" s="307">
        <v>1.2013995761789882</v>
      </c>
      <c r="AJ454" s="306" t="s">
        <v>181</v>
      </c>
      <c r="AK454" s="307">
        <v>19.251754846903232</v>
      </c>
      <c r="AL454" s="307">
        <v>4.3040550641969337E-4</v>
      </c>
      <c r="AN454" s="312">
        <v>15</v>
      </c>
      <c r="AO454" s="313" t="s">
        <v>3082</v>
      </c>
      <c r="AP454" s="313" t="s">
        <v>0</v>
      </c>
      <c r="AQ454" s="313" t="s">
        <v>386</v>
      </c>
      <c r="AR454" s="314" t="s">
        <v>0</v>
      </c>
      <c r="AS454" s="314"/>
    </row>
    <row r="455" spans="1:46" x14ac:dyDescent="0.2">
      <c r="A455" s="306" t="s">
        <v>955</v>
      </c>
      <c r="B455" s="50" t="s">
        <v>310</v>
      </c>
      <c r="C455" s="50" t="s">
        <v>295</v>
      </c>
      <c r="D455" s="50" t="s">
        <v>778</v>
      </c>
      <c r="E455" s="50" t="s">
        <v>297</v>
      </c>
      <c r="F455" s="50" t="s">
        <v>452</v>
      </c>
      <c r="G455" s="50" t="s">
        <v>463</v>
      </c>
      <c r="H455" s="50" t="s">
        <v>3108</v>
      </c>
      <c r="I455" s="50" t="s">
        <v>780</v>
      </c>
      <c r="J455" s="50" t="s">
        <v>924</v>
      </c>
      <c r="K455" s="50" t="s">
        <v>782</v>
      </c>
      <c r="L455" s="307">
        <v>0.67</v>
      </c>
      <c r="M455" s="308">
        <v>1.05</v>
      </c>
      <c r="N455" s="307">
        <v>0.62</v>
      </c>
      <c r="O455" s="306" t="s">
        <v>3116</v>
      </c>
      <c r="P455" s="50" t="s">
        <v>3068</v>
      </c>
      <c r="Q455" s="50" t="s">
        <v>300</v>
      </c>
      <c r="R455" s="50" t="s">
        <v>905</v>
      </c>
      <c r="T455" s="308">
        <v>0.99</v>
      </c>
      <c r="U455" s="309">
        <v>45</v>
      </c>
      <c r="V455" s="310">
        <v>45200</v>
      </c>
      <c r="X455" s="50" t="s">
        <v>3081</v>
      </c>
      <c r="Y455" s="50" t="s">
        <v>816</v>
      </c>
      <c r="AA455" s="50" t="s">
        <v>780</v>
      </c>
      <c r="AD455" s="50" t="s">
        <v>360</v>
      </c>
      <c r="AF455" s="306"/>
      <c r="AG455" s="307">
        <v>1.1131188728300723E-4</v>
      </c>
      <c r="AH455" s="307">
        <v>1.1624439726143522E-4</v>
      </c>
      <c r="AI455" s="307">
        <v>0.60762011230159996</v>
      </c>
      <c r="AJ455" s="306" t="s">
        <v>0</v>
      </c>
      <c r="AK455" s="307">
        <v>64.731025183917694</v>
      </c>
      <c r="AL455" s="307">
        <v>1.4430750560834532E-4</v>
      </c>
      <c r="AN455" s="312">
        <v>15</v>
      </c>
      <c r="AO455" s="313" t="s">
        <v>3082</v>
      </c>
      <c r="AP455" s="313" t="s">
        <v>0</v>
      </c>
      <c r="AQ455" s="313" t="s">
        <v>386</v>
      </c>
      <c r="AR455" s="314" t="s">
        <v>0</v>
      </c>
      <c r="AS455" s="314"/>
    </row>
    <row r="456" spans="1:46" x14ac:dyDescent="0.2">
      <c r="A456" s="306" t="s">
        <v>956</v>
      </c>
      <c r="B456" s="50" t="s">
        <v>310</v>
      </c>
      <c r="C456" s="50" t="s">
        <v>295</v>
      </c>
      <c r="D456" s="50" t="s">
        <v>778</v>
      </c>
      <c r="E456" s="50" t="s">
        <v>297</v>
      </c>
      <c r="F456" s="50" t="s">
        <v>452</v>
      </c>
      <c r="G456" s="50" t="s">
        <v>463</v>
      </c>
      <c r="H456" s="50" t="s">
        <v>3108</v>
      </c>
      <c r="I456" s="50" t="s">
        <v>780</v>
      </c>
      <c r="J456" s="50" t="s">
        <v>926</v>
      </c>
      <c r="K456" s="50" t="s">
        <v>782</v>
      </c>
      <c r="L456" s="307">
        <v>0.7</v>
      </c>
      <c r="M456" s="308">
        <v>1.05</v>
      </c>
      <c r="N456" s="307">
        <v>0.65</v>
      </c>
      <c r="O456" s="306" t="s">
        <v>3117</v>
      </c>
      <c r="P456" s="50" t="s">
        <v>3068</v>
      </c>
      <c r="Q456" s="50" t="s">
        <v>300</v>
      </c>
      <c r="R456" s="50" t="s">
        <v>905</v>
      </c>
      <c r="T456" s="308">
        <v>1.24</v>
      </c>
      <c r="U456" s="309">
        <v>45</v>
      </c>
      <c r="V456" s="310">
        <v>45200</v>
      </c>
      <c r="X456" s="50" t="s">
        <v>3081</v>
      </c>
      <c r="Y456" s="50" t="s">
        <v>823</v>
      </c>
      <c r="AA456" s="50" t="s">
        <v>780</v>
      </c>
      <c r="AD456" s="50" t="s">
        <v>360</v>
      </c>
      <c r="AF456" s="306"/>
      <c r="AG456" s="307">
        <v>1.1603145234273966E-4</v>
      </c>
      <c r="AH456" s="307">
        <v>1.2117309813153966E-4</v>
      </c>
      <c r="AI456" s="307">
        <v>0.50499755844719996</v>
      </c>
      <c r="AJ456" s="306" t="s">
        <v>0</v>
      </c>
      <c r="AK456" s="307">
        <v>83.430496554748061</v>
      </c>
      <c r="AL456" s="307">
        <v>1.5042606740754195E-4</v>
      </c>
      <c r="AN456" s="312">
        <v>15</v>
      </c>
      <c r="AO456" s="313" t="s">
        <v>3082</v>
      </c>
      <c r="AP456" s="313" t="s">
        <v>0</v>
      </c>
      <c r="AQ456" s="313" t="s">
        <v>386</v>
      </c>
      <c r="AR456" s="314" t="s">
        <v>0</v>
      </c>
      <c r="AS456" s="314"/>
    </row>
    <row r="457" spans="1:46" x14ac:dyDescent="0.2">
      <c r="A457" s="306" t="s">
        <v>957</v>
      </c>
      <c r="B457" s="50" t="s">
        <v>310</v>
      </c>
      <c r="C457" s="50" t="s">
        <v>295</v>
      </c>
      <c r="D457" s="50" t="s">
        <v>778</v>
      </c>
      <c r="E457" s="50" t="s">
        <v>297</v>
      </c>
      <c r="F457" s="50" t="s">
        <v>452</v>
      </c>
      <c r="G457" s="50" t="s">
        <v>463</v>
      </c>
      <c r="H457" s="50" t="s">
        <v>3108</v>
      </c>
      <c r="I457" s="50" t="s">
        <v>780</v>
      </c>
      <c r="J457" s="50" t="s">
        <v>818</v>
      </c>
      <c r="K457" s="50" t="s">
        <v>782</v>
      </c>
      <c r="L457" s="307">
        <v>0.24</v>
      </c>
      <c r="M457" s="308">
        <v>0.3</v>
      </c>
      <c r="N457" s="307">
        <v>0.22</v>
      </c>
      <c r="O457" s="306" t="s">
        <v>3118</v>
      </c>
      <c r="P457" s="50" t="s">
        <v>3068</v>
      </c>
      <c r="Q457" s="50" t="s">
        <v>300</v>
      </c>
      <c r="R457" s="50" t="s">
        <v>905</v>
      </c>
      <c r="T457" s="308">
        <v>0.99</v>
      </c>
      <c r="U457" s="309">
        <v>45</v>
      </c>
      <c r="V457" s="310">
        <v>45200</v>
      </c>
      <c r="X457" s="50" t="s">
        <v>3081</v>
      </c>
      <c r="Y457" s="50" t="s">
        <v>816</v>
      </c>
      <c r="AA457" s="50" t="s">
        <v>780</v>
      </c>
      <c r="AD457" s="50" t="s">
        <v>360</v>
      </c>
      <c r="AF457" s="306"/>
      <c r="AG457" s="307">
        <v>3.9472941276876156E-5</v>
      </c>
      <c r="AH457" s="307">
        <v>4.1222086686935305E-5</v>
      </c>
      <c r="AI457" s="307">
        <v>0.21547162299521452</v>
      </c>
      <c r="AJ457" s="306" t="s">
        <v>0</v>
      </c>
      <c r="AK457" s="307">
        <v>232.20072923751553</v>
      </c>
      <c r="AL457" s="307">
        <v>5.1173705106698641E-5</v>
      </c>
      <c r="AN457" s="312">
        <v>15</v>
      </c>
      <c r="AO457" s="313" t="s">
        <v>3082</v>
      </c>
      <c r="AP457" s="313" t="s">
        <v>0</v>
      </c>
      <c r="AQ457" s="313" t="s">
        <v>386</v>
      </c>
      <c r="AR457" s="314" t="s">
        <v>0</v>
      </c>
      <c r="AS457" s="314"/>
    </row>
    <row r="458" spans="1:46" x14ac:dyDescent="0.2">
      <c r="A458" s="306" t="s">
        <v>958</v>
      </c>
      <c r="B458" s="50" t="s">
        <v>310</v>
      </c>
      <c r="C458" s="50" t="s">
        <v>295</v>
      </c>
      <c r="D458" s="50" t="s">
        <v>778</v>
      </c>
      <c r="E458" s="50" t="s">
        <v>297</v>
      </c>
      <c r="F458" s="50" t="s">
        <v>452</v>
      </c>
      <c r="G458" s="50" t="s">
        <v>463</v>
      </c>
      <c r="H458" s="50" t="s">
        <v>3108</v>
      </c>
      <c r="I458" s="50" t="s">
        <v>780</v>
      </c>
      <c r="J458" s="50" t="s">
        <v>883</v>
      </c>
      <c r="K458" s="50" t="s">
        <v>782</v>
      </c>
      <c r="L458" s="307">
        <v>0.28000000000000003</v>
      </c>
      <c r="M458" s="308">
        <v>0.3</v>
      </c>
      <c r="N458" s="307">
        <v>0.25</v>
      </c>
      <c r="O458" s="306" t="s">
        <v>3119</v>
      </c>
      <c r="P458" s="50" t="s">
        <v>3068</v>
      </c>
      <c r="Q458" s="50" t="s">
        <v>300</v>
      </c>
      <c r="R458" s="50" t="s">
        <v>905</v>
      </c>
      <c r="T458" s="308">
        <v>1.05</v>
      </c>
      <c r="U458" s="309">
        <v>45</v>
      </c>
      <c r="V458" s="310">
        <v>45200</v>
      </c>
      <c r="X458" s="50" t="s">
        <v>3081</v>
      </c>
      <c r="Y458" s="50" t="s">
        <v>823</v>
      </c>
      <c r="AA458" s="50" t="s">
        <v>780</v>
      </c>
      <c r="AD458" s="50" t="s">
        <v>360</v>
      </c>
      <c r="AF458" s="306"/>
      <c r="AG458" s="307">
        <v>4.4276451027581007E-5</v>
      </c>
      <c r="AH458" s="307">
        <v>4.6238452048618956E-5</v>
      </c>
      <c r="AI458" s="307">
        <v>0.22602135575851506</v>
      </c>
      <c r="AJ458" s="306" t="s">
        <v>0</v>
      </c>
      <c r="AK458" s="307">
        <v>220.08889746279814</v>
      </c>
      <c r="AL458" s="307">
        <v>5.7401094895959751E-5</v>
      </c>
      <c r="AN458" s="312">
        <v>15</v>
      </c>
      <c r="AO458" s="313" t="s">
        <v>3082</v>
      </c>
      <c r="AP458" s="313" t="s">
        <v>0</v>
      </c>
      <c r="AQ458" s="313" t="s">
        <v>386</v>
      </c>
      <c r="AR458" s="314" t="s">
        <v>0</v>
      </c>
      <c r="AS458" s="314"/>
    </row>
    <row r="459" spans="1:46" x14ac:dyDescent="0.2">
      <c r="A459" s="306" t="s">
        <v>959</v>
      </c>
      <c r="B459" s="50" t="s">
        <v>310</v>
      </c>
      <c r="C459" s="50" t="s">
        <v>295</v>
      </c>
      <c r="D459" s="50" t="s">
        <v>778</v>
      </c>
      <c r="E459" s="50" t="s">
        <v>297</v>
      </c>
      <c r="F459" s="50" t="s">
        <v>452</v>
      </c>
      <c r="G459" s="50" t="s">
        <v>463</v>
      </c>
      <c r="H459" s="50" t="s">
        <v>3108</v>
      </c>
      <c r="I459" s="50" t="s">
        <v>780</v>
      </c>
      <c r="J459" s="50" t="s">
        <v>930</v>
      </c>
      <c r="K459" s="50" t="s">
        <v>782</v>
      </c>
      <c r="L459" s="307">
        <v>6.4328269607676555E-2</v>
      </c>
      <c r="M459" s="308">
        <v>0.09</v>
      </c>
      <c r="N459" s="307">
        <v>0.06</v>
      </c>
      <c r="O459" s="306" t="s">
        <v>3120</v>
      </c>
      <c r="P459" s="50" t="s">
        <v>3068</v>
      </c>
      <c r="Q459" s="50" t="s">
        <v>300</v>
      </c>
      <c r="R459" s="50" t="s">
        <v>905</v>
      </c>
      <c r="T459" s="308">
        <v>0.61</v>
      </c>
      <c r="U459" s="309">
        <v>45</v>
      </c>
      <c r="V459" s="310">
        <v>45200</v>
      </c>
      <c r="X459" s="50" t="s">
        <v>3081</v>
      </c>
      <c r="Y459" s="50" t="s">
        <v>816</v>
      </c>
      <c r="AA459" s="50" t="s">
        <v>780</v>
      </c>
      <c r="AD459" s="50" t="s">
        <v>360</v>
      </c>
      <c r="AF459" s="306"/>
      <c r="AG459" s="307">
        <v>1.0254746534969866E-5</v>
      </c>
      <c r="AH459" s="307">
        <v>1.0709160172584206E-5</v>
      </c>
      <c r="AI459" s="307">
        <v>9.0415255453187293E-2</v>
      </c>
      <c r="AJ459" s="306" t="s">
        <v>0</v>
      </c>
      <c r="AK459" s="307">
        <v>591.10774125429214</v>
      </c>
      <c r="AL459" s="307">
        <v>1.329450905225316E-5</v>
      </c>
      <c r="AN459" s="312">
        <v>15</v>
      </c>
      <c r="AO459" s="313" t="s">
        <v>3082</v>
      </c>
      <c r="AP459" s="313" t="s">
        <v>0</v>
      </c>
      <c r="AQ459" s="313" t="s">
        <v>386</v>
      </c>
      <c r="AR459" s="314" t="s">
        <v>0</v>
      </c>
      <c r="AS459" s="314"/>
    </row>
    <row r="460" spans="1:46" x14ac:dyDescent="0.2">
      <c r="A460" s="306" t="s">
        <v>960</v>
      </c>
      <c r="B460" s="50" t="s">
        <v>310</v>
      </c>
      <c r="C460" s="50" t="s">
        <v>295</v>
      </c>
      <c r="D460" s="50" t="s">
        <v>778</v>
      </c>
      <c r="E460" s="50" t="s">
        <v>297</v>
      </c>
      <c r="F460" s="50" t="s">
        <v>452</v>
      </c>
      <c r="G460" s="50" t="s">
        <v>463</v>
      </c>
      <c r="H460" s="50" t="s">
        <v>3108</v>
      </c>
      <c r="I460" s="50" t="s">
        <v>780</v>
      </c>
      <c r="J460" s="50" t="s">
        <v>932</v>
      </c>
      <c r="K460" s="50" t="s">
        <v>782</v>
      </c>
      <c r="L460" s="307">
        <v>0.13350000000000001</v>
      </c>
      <c r="M460" s="308">
        <v>0.12</v>
      </c>
      <c r="N460" s="307">
        <v>0.11966789999999999</v>
      </c>
      <c r="O460" s="306" t="s">
        <v>3121</v>
      </c>
      <c r="P460" s="50" t="s">
        <v>3068</v>
      </c>
      <c r="Q460" s="50" t="s">
        <v>300</v>
      </c>
      <c r="R460" s="50" t="s">
        <v>905</v>
      </c>
      <c r="T460" s="308">
        <v>0.89</v>
      </c>
      <c r="U460" s="309">
        <v>45</v>
      </c>
      <c r="V460" s="310">
        <v>45200</v>
      </c>
      <c r="X460" s="50" t="s">
        <v>3081</v>
      </c>
      <c r="Y460" s="50" t="s">
        <v>823</v>
      </c>
      <c r="AA460" s="50" t="s">
        <v>780</v>
      </c>
      <c r="AD460" s="50" t="s">
        <v>360</v>
      </c>
      <c r="AF460" s="306"/>
      <c r="AG460" s="307">
        <v>1.3626858040324904E-5</v>
      </c>
      <c r="AH460" s="307">
        <v>1.4230698428796921E-5</v>
      </c>
      <c r="AI460" s="307">
        <v>8.2673349752193384E-2</v>
      </c>
      <c r="AJ460" s="306" t="s">
        <v>0</v>
      </c>
      <c r="AK460" s="307">
        <v>649.01707373983811</v>
      </c>
      <c r="AL460" s="307">
        <v>1.766619847239361E-5</v>
      </c>
      <c r="AN460" s="312">
        <v>15</v>
      </c>
      <c r="AO460" s="313" t="s">
        <v>3082</v>
      </c>
      <c r="AP460" s="313" t="s">
        <v>0</v>
      </c>
      <c r="AQ460" s="313" t="s">
        <v>386</v>
      </c>
      <c r="AR460" s="314" t="s">
        <v>0</v>
      </c>
      <c r="AS460" s="314"/>
    </row>
    <row r="461" spans="1:46" x14ac:dyDescent="0.2">
      <c r="A461" s="306" t="s">
        <v>961</v>
      </c>
      <c r="B461" s="50" t="s">
        <v>310</v>
      </c>
      <c r="C461" s="50" t="s">
        <v>295</v>
      </c>
      <c r="D461" s="50" t="s">
        <v>778</v>
      </c>
      <c r="E461" s="50" t="s">
        <v>297</v>
      </c>
      <c r="F461" s="50" t="s">
        <v>452</v>
      </c>
      <c r="G461" s="50" t="s">
        <v>463</v>
      </c>
      <c r="H461" s="50" t="s">
        <v>3108</v>
      </c>
      <c r="I461" s="50" t="s">
        <v>832</v>
      </c>
      <c r="J461" s="50" t="s">
        <v>833</v>
      </c>
      <c r="K461" s="50" t="s">
        <v>782</v>
      </c>
      <c r="L461" s="307">
        <v>1.42</v>
      </c>
      <c r="M461" s="308">
        <v>2</v>
      </c>
      <c r="N461" s="307">
        <v>1.31</v>
      </c>
      <c r="O461" s="306" t="s">
        <v>3122</v>
      </c>
      <c r="P461" s="50" t="s">
        <v>3068</v>
      </c>
      <c r="Q461" s="50" t="s">
        <v>300</v>
      </c>
      <c r="R461" s="50" t="s">
        <v>905</v>
      </c>
      <c r="T461" s="308">
        <v>1.56</v>
      </c>
      <c r="U461" s="309">
        <v>45</v>
      </c>
      <c r="V461" s="310">
        <v>45200</v>
      </c>
      <c r="X461" s="50" t="s">
        <v>3081</v>
      </c>
      <c r="Y461" s="50" t="s">
        <v>835</v>
      </c>
      <c r="AA461" s="50" t="s">
        <v>832</v>
      </c>
      <c r="AD461" s="50" t="s">
        <v>360</v>
      </c>
      <c r="AF461" s="306"/>
      <c r="AG461" s="307">
        <v>2.3397884355488233E-4</v>
      </c>
      <c r="AH461" s="307">
        <v>2.4434703520759618E-4</v>
      </c>
      <c r="AI461" s="307">
        <v>0.80557847855047848</v>
      </c>
      <c r="AJ461" s="306" t="s">
        <v>0</v>
      </c>
      <c r="AK461" s="307">
        <v>42.118878445865036</v>
      </c>
      <c r="AL461" s="307">
        <v>3.0333600572851713E-4</v>
      </c>
      <c r="AN461" s="312">
        <v>15</v>
      </c>
      <c r="AO461" s="313" t="s">
        <v>3082</v>
      </c>
      <c r="AP461" s="313" t="s">
        <v>0</v>
      </c>
      <c r="AQ461" s="313" t="s">
        <v>386</v>
      </c>
      <c r="AR461" s="314" t="s">
        <v>0</v>
      </c>
      <c r="AS461" s="314"/>
    </row>
    <row r="462" spans="1:46" x14ac:dyDescent="0.2">
      <c r="A462" s="306" t="s">
        <v>962</v>
      </c>
      <c r="B462" s="50" t="s">
        <v>310</v>
      </c>
      <c r="C462" s="50" t="s">
        <v>295</v>
      </c>
      <c r="D462" s="50" t="s">
        <v>778</v>
      </c>
      <c r="E462" s="50" t="s">
        <v>297</v>
      </c>
      <c r="F462" s="50" t="s">
        <v>452</v>
      </c>
      <c r="G462" s="50" t="s">
        <v>463</v>
      </c>
      <c r="H462" s="50" t="s">
        <v>3108</v>
      </c>
      <c r="I462" s="50" t="s">
        <v>796</v>
      </c>
      <c r="J462" s="50" t="s">
        <v>809</v>
      </c>
      <c r="K462" s="50" t="s">
        <v>782</v>
      </c>
      <c r="L462" s="307">
        <v>0.61</v>
      </c>
      <c r="M462" s="308">
        <v>1.05</v>
      </c>
      <c r="N462" s="307">
        <v>0.56000000000000005</v>
      </c>
      <c r="O462" s="306" t="s">
        <v>3123</v>
      </c>
      <c r="P462" s="50" t="s">
        <v>3068</v>
      </c>
      <c r="Q462" s="50" t="s">
        <v>300</v>
      </c>
      <c r="R462" s="50" t="s">
        <v>905</v>
      </c>
      <c r="T462" s="308">
        <v>1.01</v>
      </c>
      <c r="U462" s="309">
        <v>45</v>
      </c>
      <c r="V462" s="310">
        <v>45200</v>
      </c>
      <c r="X462" s="50" t="s">
        <v>3081</v>
      </c>
      <c r="Y462" s="50" t="s">
        <v>812</v>
      </c>
      <c r="AA462" s="50" t="s">
        <v>796</v>
      </c>
      <c r="AD462" s="50" t="s">
        <v>360</v>
      </c>
      <c r="AF462" s="306"/>
      <c r="AG462" s="307">
        <v>1.0029365660928712E-4</v>
      </c>
      <c r="AH462" s="307">
        <v>1.0473792104566829E-4</v>
      </c>
      <c r="AI462" s="307">
        <v>0.53235586734543083</v>
      </c>
      <c r="AJ462" s="306" t="s">
        <v>0</v>
      </c>
      <c r="AK462" s="307">
        <v>77.740580548022692</v>
      </c>
      <c r="AL462" s="307">
        <v>1.3002319668544164E-4</v>
      </c>
      <c r="AN462" s="312">
        <v>15</v>
      </c>
      <c r="AO462" s="313" t="s">
        <v>3082</v>
      </c>
      <c r="AP462" s="313" t="s">
        <v>0</v>
      </c>
      <c r="AQ462" s="313" t="s">
        <v>386</v>
      </c>
      <c r="AR462" s="314" t="s">
        <v>0</v>
      </c>
      <c r="AS462" s="314"/>
    </row>
    <row r="463" spans="1:46" x14ac:dyDescent="0.2">
      <c r="A463" s="306" t="s">
        <v>963</v>
      </c>
      <c r="B463" s="50" t="s">
        <v>310</v>
      </c>
      <c r="C463" s="50" t="s">
        <v>295</v>
      </c>
      <c r="D463" s="50" t="s">
        <v>778</v>
      </c>
      <c r="E463" s="50" t="s">
        <v>297</v>
      </c>
      <c r="F463" s="50" t="s">
        <v>452</v>
      </c>
      <c r="G463" s="50" t="s">
        <v>463</v>
      </c>
      <c r="H463" s="50" t="s">
        <v>3108</v>
      </c>
      <c r="I463" s="50" t="s">
        <v>796</v>
      </c>
      <c r="J463" s="50" t="s">
        <v>936</v>
      </c>
      <c r="K463" s="50" t="s">
        <v>782</v>
      </c>
      <c r="L463" s="307">
        <v>0.66</v>
      </c>
      <c r="M463" s="308">
        <v>1.2</v>
      </c>
      <c r="N463" s="307">
        <v>0.61</v>
      </c>
      <c r="O463" s="306" t="s">
        <v>3124</v>
      </c>
      <c r="P463" s="50" t="s">
        <v>3068</v>
      </c>
      <c r="Q463" s="50" t="s">
        <v>300</v>
      </c>
      <c r="R463" s="50" t="s">
        <v>905</v>
      </c>
      <c r="T463" s="308">
        <v>1.19</v>
      </c>
      <c r="U463" s="309">
        <v>45</v>
      </c>
      <c r="V463" s="310">
        <v>45200</v>
      </c>
      <c r="X463" s="50" t="s">
        <v>3081</v>
      </c>
      <c r="Y463" s="50" t="s">
        <v>937</v>
      </c>
      <c r="AA463" s="50" t="s">
        <v>796</v>
      </c>
      <c r="AD463" s="50" t="s">
        <v>360</v>
      </c>
      <c r="AF463" s="306"/>
      <c r="AG463" s="307">
        <v>1.0839091219212176E-4</v>
      </c>
      <c r="AH463" s="307">
        <v>1.1319398641005546E-4</v>
      </c>
      <c r="AI463" s="307">
        <v>0.49075404439728143</v>
      </c>
      <c r="AJ463" s="306" t="s">
        <v>0</v>
      </c>
      <c r="AK463" s="307">
        <v>86.643949261031551</v>
      </c>
      <c r="AL463" s="307">
        <v>1.4052068068246752E-4</v>
      </c>
      <c r="AN463" s="312">
        <v>15</v>
      </c>
      <c r="AO463" s="313" t="s">
        <v>3082</v>
      </c>
      <c r="AP463" s="313" t="s">
        <v>0</v>
      </c>
      <c r="AQ463" s="313" t="s">
        <v>386</v>
      </c>
      <c r="AR463" s="314" t="s">
        <v>0</v>
      </c>
      <c r="AS463" s="314"/>
    </row>
    <row r="464" spans="1:46" x14ac:dyDescent="0.2">
      <c r="A464" s="306" t="s">
        <v>964</v>
      </c>
      <c r="B464" s="50" t="s">
        <v>310</v>
      </c>
      <c r="C464" s="50" t="s">
        <v>295</v>
      </c>
      <c r="D464" s="50" t="s">
        <v>778</v>
      </c>
      <c r="E464" s="50" t="s">
        <v>297</v>
      </c>
      <c r="F464" s="50" t="s">
        <v>452</v>
      </c>
      <c r="G464" s="50" t="s">
        <v>463</v>
      </c>
      <c r="H464" s="50" t="s">
        <v>3108</v>
      </c>
      <c r="I464" s="50" t="s">
        <v>796</v>
      </c>
      <c r="J464" s="50" t="s">
        <v>789</v>
      </c>
      <c r="K464" s="50" t="s">
        <v>782</v>
      </c>
      <c r="L464" s="307">
        <v>0.69</v>
      </c>
      <c r="M464" s="308">
        <v>1.2</v>
      </c>
      <c r="N464" s="307">
        <v>0.64</v>
      </c>
      <c r="O464" s="306" t="s">
        <v>3125</v>
      </c>
      <c r="P464" s="50" t="s">
        <v>3068</v>
      </c>
      <c r="Q464" s="50" t="s">
        <v>300</v>
      </c>
      <c r="R464" s="50" t="s">
        <v>905</v>
      </c>
      <c r="T464" s="308">
        <v>1.41</v>
      </c>
      <c r="U464" s="309">
        <v>45</v>
      </c>
      <c r="V464" s="310">
        <v>45200</v>
      </c>
      <c r="X464" s="50" t="s">
        <v>3081</v>
      </c>
      <c r="Y464" s="50" t="s">
        <v>791</v>
      </c>
      <c r="AA464" s="50" t="s">
        <v>796</v>
      </c>
      <c r="AD464" s="50" t="s">
        <v>360</v>
      </c>
      <c r="AF464" s="306"/>
      <c r="AG464" s="307">
        <v>1.1343054396165673E-4</v>
      </c>
      <c r="AH464" s="307">
        <v>1.1845693695171431E-4</v>
      </c>
      <c r="AI464" s="307">
        <v>0.43384550198493638</v>
      </c>
      <c r="AJ464" s="306" t="s">
        <v>0</v>
      </c>
      <c r="AK464" s="307">
        <v>101.58862188250721</v>
      </c>
      <c r="AL464" s="307">
        <v>1.4705418494331192E-4</v>
      </c>
      <c r="AN464" s="312">
        <v>15</v>
      </c>
      <c r="AO464" s="313" t="s">
        <v>3082</v>
      </c>
      <c r="AP464" s="313" t="s">
        <v>0</v>
      </c>
      <c r="AQ464" s="313" t="s">
        <v>386</v>
      </c>
      <c r="AR464" s="314" t="s">
        <v>0</v>
      </c>
      <c r="AS464" s="314"/>
    </row>
    <row r="465" spans="1:46" x14ac:dyDescent="0.2">
      <c r="A465" s="306" t="s">
        <v>965</v>
      </c>
      <c r="B465" s="50" t="s">
        <v>310</v>
      </c>
      <c r="C465" s="50" t="s">
        <v>295</v>
      </c>
      <c r="D465" s="50" t="s">
        <v>778</v>
      </c>
      <c r="E465" s="50" t="s">
        <v>297</v>
      </c>
      <c r="F465" s="50" t="s">
        <v>452</v>
      </c>
      <c r="G465" s="50" t="s">
        <v>463</v>
      </c>
      <c r="H465" s="50" t="s">
        <v>3108</v>
      </c>
      <c r="I465" s="50" t="s">
        <v>796</v>
      </c>
      <c r="J465" s="50" t="s">
        <v>829</v>
      </c>
      <c r="K465" s="50" t="s">
        <v>782</v>
      </c>
      <c r="L465" s="307">
        <v>0.22</v>
      </c>
      <c r="M465" s="308">
        <v>0.15</v>
      </c>
      <c r="N465" s="307">
        <v>0.2</v>
      </c>
      <c r="O465" s="306" t="s">
        <v>3126</v>
      </c>
      <c r="P465" s="50" t="s">
        <v>3068</v>
      </c>
      <c r="Q465" s="50" t="s">
        <v>300</v>
      </c>
      <c r="R465" s="50" t="s">
        <v>905</v>
      </c>
      <c r="T465" s="308">
        <v>1.01</v>
      </c>
      <c r="U465" s="309">
        <v>45</v>
      </c>
      <c r="V465" s="310">
        <v>45200</v>
      </c>
      <c r="X465" s="50" t="s">
        <v>3081</v>
      </c>
      <c r="Y465" s="50" t="s">
        <v>791</v>
      </c>
      <c r="AA465" s="50" t="s">
        <v>796</v>
      </c>
      <c r="AD465" s="50" t="s">
        <v>360</v>
      </c>
      <c r="AF465" s="306"/>
      <c r="AG465" s="307">
        <v>3.640229813636793E-5</v>
      </c>
      <c r="AH465" s="307">
        <v>3.8015375617830745E-5</v>
      </c>
      <c r="AI465" s="307">
        <v>0.19322235974751198</v>
      </c>
      <c r="AJ465" s="306" t="s">
        <v>0</v>
      </c>
      <c r="AK465" s="307">
        <v>262.08042010766712</v>
      </c>
      <c r="AL465" s="307">
        <v>4.7192846790160471E-5</v>
      </c>
      <c r="AN465" s="312">
        <v>15</v>
      </c>
      <c r="AO465" s="313" t="s">
        <v>3082</v>
      </c>
      <c r="AP465" s="313" t="s">
        <v>0</v>
      </c>
      <c r="AQ465" s="313" t="s">
        <v>386</v>
      </c>
      <c r="AR465" s="314" t="s">
        <v>0</v>
      </c>
      <c r="AS465" s="314"/>
    </row>
    <row r="466" spans="1:46" x14ac:dyDescent="0.2">
      <c r="A466" s="306" t="s">
        <v>966</v>
      </c>
      <c r="B466" s="50" t="s">
        <v>294</v>
      </c>
      <c r="C466" s="50" t="s">
        <v>295</v>
      </c>
      <c r="D466" s="50" t="s">
        <v>778</v>
      </c>
      <c r="E466" s="50" t="s">
        <v>297</v>
      </c>
      <c r="F466" s="50" t="s">
        <v>452</v>
      </c>
      <c r="G466" s="50" t="s">
        <v>453</v>
      </c>
      <c r="H466" s="50" t="s">
        <v>3108</v>
      </c>
      <c r="I466" s="50" t="s">
        <v>853</v>
      </c>
      <c r="J466" s="50" t="s">
        <v>854</v>
      </c>
      <c r="K466" s="50" t="s">
        <v>782</v>
      </c>
      <c r="L466" s="307">
        <v>4.2913890946020254</v>
      </c>
      <c r="M466" s="308">
        <v>45</v>
      </c>
      <c r="N466" s="307">
        <v>3.84</v>
      </c>
      <c r="O466" s="306" t="s">
        <v>3127</v>
      </c>
      <c r="P466" s="50" t="s">
        <v>3068</v>
      </c>
      <c r="Q466" s="50" t="s">
        <v>300</v>
      </c>
      <c r="R466" s="50" t="s">
        <v>905</v>
      </c>
      <c r="T466" s="308">
        <v>18.510000000000002</v>
      </c>
      <c r="U466" s="309">
        <v>45</v>
      </c>
      <c r="V466" s="310">
        <v>45200</v>
      </c>
      <c r="X466" s="50" t="s">
        <v>3097</v>
      </c>
      <c r="Y466" s="50" t="s">
        <v>855</v>
      </c>
      <c r="AA466" s="50" t="s">
        <v>856</v>
      </c>
      <c r="AD466" s="50" t="s">
        <v>360</v>
      </c>
      <c r="AF466" s="306"/>
      <c r="AG466" s="307">
        <v>2.4808996419880894E-3</v>
      </c>
      <c r="AH466" s="307">
        <v>2.5908345513520128E-3</v>
      </c>
      <c r="AI466" s="307">
        <v>0.60810389844017554</v>
      </c>
      <c r="AJ466" s="306" t="s">
        <v>0</v>
      </c>
      <c r="AK466" s="307">
        <v>64.657818384053968</v>
      </c>
      <c r="AL466" s="307">
        <v>3.2163001431257886E-3</v>
      </c>
      <c r="AM466" s="311">
        <v>45</v>
      </c>
      <c r="AN466" s="312">
        <v>15</v>
      </c>
      <c r="AO466" s="313" t="s">
        <v>3071</v>
      </c>
      <c r="AP466" s="313" t="s">
        <v>0</v>
      </c>
      <c r="AQ466" s="313" t="s">
        <v>386</v>
      </c>
      <c r="AR466" s="314" t="s">
        <v>0</v>
      </c>
      <c r="AS466" s="314"/>
    </row>
    <row r="467" spans="1:46" x14ac:dyDescent="0.2">
      <c r="A467" s="306" t="s">
        <v>967</v>
      </c>
      <c r="B467" s="50" t="s">
        <v>294</v>
      </c>
      <c r="C467" s="50" t="s">
        <v>295</v>
      </c>
      <c r="D467" s="50" t="s">
        <v>778</v>
      </c>
      <c r="E467" s="50" t="s">
        <v>297</v>
      </c>
      <c r="F467" s="50" t="s">
        <v>452</v>
      </c>
      <c r="G467" s="50" t="s">
        <v>453</v>
      </c>
      <c r="H467" s="50" t="s">
        <v>3108</v>
      </c>
      <c r="I467" s="50" t="s">
        <v>853</v>
      </c>
      <c r="J467" s="50" t="s">
        <v>861</v>
      </c>
      <c r="K467" s="50" t="s">
        <v>782</v>
      </c>
      <c r="L467" s="307">
        <v>2.9269752127339195</v>
      </c>
      <c r="M467" s="308">
        <v>45</v>
      </c>
      <c r="N467" s="307">
        <v>2.62</v>
      </c>
      <c r="O467" s="306" t="s">
        <v>3128</v>
      </c>
      <c r="P467" s="50" t="s">
        <v>3068</v>
      </c>
      <c r="Q467" s="50" t="s">
        <v>300</v>
      </c>
      <c r="R467" s="50" t="s">
        <v>905</v>
      </c>
      <c r="T467" s="308">
        <v>18.510000000000002</v>
      </c>
      <c r="U467" s="309">
        <v>45</v>
      </c>
      <c r="V467" s="310">
        <v>45200</v>
      </c>
      <c r="X467" s="50" t="s">
        <v>3097</v>
      </c>
      <c r="Y467" s="50" t="s">
        <v>855</v>
      </c>
      <c r="AA467" s="50" t="s">
        <v>856</v>
      </c>
      <c r="AD467" s="50" t="s">
        <v>360</v>
      </c>
      <c r="AF467" s="306"/>
      <c r="AG467" s="307">
        <v>1.0847070243250045E-3</v>
      </c>
      <c r="AH467" s="307">
        <v>1.1327731235687536E-3</v>
      </c>
      <c r="AI467" s="307">
        <v>0.26587716769908931</v>
      </c>
      <c r="AJ467" s="306" t="s">
        <v>0</v>
      </c>
      <c r="AK467" s="307">
        <v>183.00639180241191</v>
      </c>
      <c r="AL467" s="307">
        <v>1.4062412273921441E-3</v>
      </c>
      <c r="AM467" s="311">
        <v>45</v>
      </c>
      <c r="AN467" s="312">
        <v>15</v>
      </c>
      <c r="AO467" s="313" t="s">
        <v>3071</v>
      </c>
      <c r="AP467" s="313" t="s">
        <v>0</v>
      </c>
      <c r="AQ467" s="313" t="s">
        <v>386</v>
      </c>
      <c r="AR467" s="314" t="s">
        <v>0</v>
      </c>
      <c r="AS467" s="314"/>
    </row>
    <row r="468" spans="1:46" x14ac:dyDescent="0.2">
      <c r="A468" s="306" t="s">
        <v>968</v>
      </c>
      <c r="B468" s="50" t="s">
        <v>294</v>
      </c>
      <c r="C468" s="50" t="s">
        <v>295</v>
      </c>
      <c r="D468" s="50" t="s">
        <v>778</v>
      </c>
      <c r="E468" s="50" t="s">
        <v>297</v>
      </c>
      <c r="F468" s="50" t="s">
        <v>452</v>
      </c>
      <c r="G468" s="50" t="s">
        <v>453</v>
      </c>
      <c r="H468" s="50" t="s">
        <v>3108</v>
      </c>
      <c r="I468" s="50" t="s">
        <v>853</v>
      </c>
      <c r="J468" s="50" t="s">
        <v>892</v>
      </c>
      <c r="K468" s="50" t="s">
        <v>782</v>
      </c>
      <c r="L468" s="307">
        <v>4.8094957867530983</v>
      </c>
      <c r="M468" s="308">
        <v>45</v>
      </c>
      <c r="N468" s="307">
        <v>4.3</v>
      </c>
      <c r="O468" s="306" t="s">
        <v>3129</v>
      </c>
      <c r="P468" s="50" t="s">
        <v>3068</v>
      </c>
      <c r="Q468" s="50" t="s">
        <v>300</v>
      </c>
      <c r="R468" s="50" t="s">
        <v>905</v>
      </c>
      <c r="T468" s="308">
        <v>21.8</v>
      </c>
      <c r="U468" s="309">
        <v>45</v>
      </c>
      <c r="V468" s="310">
        <v>45200</v>
      </c>
      <c r="X468" s="50" t="s">
        <v>3097</v>
      </c>
      <c r="Y468" s="50" t="s">
        <v>894</v>
      </c>
      <c r="AA468" s="50" t="s">
        <v>856</v>
      </c>
      <c r="AD468" s="50" t="s">
        <v>360</v>
      </c>
      <c r="AF468" s="306"/>
      <c r="AG468" s="307">
        <v>2.6586226133686729E-3</v>
      </c>
      <c r="AH468" s="307">
        <v>2.7764328750523519E-3</v>
      </c>
      <c r="AI468" s="307">
        <v>0.54442638305448743</v>
      </c>
      <c r="AJ468" s="306" t="s">
        <v>0</v>
      </c>
      <c r="AK468" s="307">
        <v>75.411993124132565</v>
      </c>
      <c r="AL468" s="307">
        <v>3.4467046337443813E-3</v>
      </c>
      <c r="AM468" s="311">
        <v>45</v>
      </c>
      <c r="AN468" s="312">
        <v>15</v>
      </c>
      <c r="AO468" s="313" t="s">
        <v>3071</v>
      </c>
      <c r="AP468" s="313" t="s">
        <v>0</v>
      </c>
      <c r="AQ468" s="313" t="s">
        <v>386</v>
      </c>
      <c r="AR468" s="314" t="s">
        <v>0</v>
      </c>
      <c r="AS468" s="314"/>
    </row>
    <row r="469" spans="1:46" x14ac:dyDescent="0.2">
      <c r="A469" s="306" t="s">
        <v>969</v>
      </c>
      <c r="B469" s="50" t="s">
        <v>294</v>
      </c>
      <c r="C469" s="50" t="s">
        <v>295</v>
      </c>
      <c r="D469" s="50" t="s">
        <v>778</v>
      </c>
      <c r="E469" s="50" t="s">
        <v>297</v>
      </c>
      <c r="F469" s="50" t="s">
        <v>452</v>
      </c>
      <c r="G469" s="50" t="s">
        <v>453</v>
      </c>
      <c r="H469" s="50" t="s">
        <v>3108</v>
      </c>
      <c r="I469" s="50" t="s">
        <v>853</v>
      </c>
      <c r="J469" s="50" t="s">
        <v>896</v>
      </c>
      <c r="K469" s="50" t="s">
        <v>782</v>
      </c>
      <c r="L469" s="307">
        <v>3.4508563730852941</v>
      </c>
      <c r="M469" s="308">
        <v>45</v>
      </c>
      <c r="N469" s="307">
        <v>3.09</v>
      </c>
      <c r="O469" s="306" t="s">
        <v>3130</v>
      </c>
      <c r="P469" s="50" t="s">
        <v>3068</v>
      </c>
      <c r="Q469" s="50" t="s">
        <v>300</v>
      </c>
      <c r="R469" s="50" t="s">
        <v>905</v>
      </c>
      <c r="T469" s="308">
        <v>21.8</v>
      </c>
      <c r="U469" s="309">
        <v>45</v>
      </c>
      <c r="V469" s="310">
        <v>45200</v>
      </c>
      <c r="X469" s="50" t="s">
        <v>3097</v>
      </c>
      <c r="Y469" s="50" t="s">
        <v>894</v>
      </c>
      <c r="AA469" s="50" t="s">
        <v>856</v>
      </c>
      <c r="AD469" s="50" t="s">
        <v>360</v>
      </c>
      <c r="AF469" s="306"/>
      <c r="AG469" s="307">
        <v>1.2659932241963485E-3</v>
      </c>
      <c r="AH469" s="307">
        <v>1.3220925713855144E-3</v>
      </c>
      <c r="AI469" s="307">
        <v>0.2592470659637503</v>
      </c>
      <c r="AJ469" s="306" t="s">
        <v>0</v>
      </c>
      <c r="AK469" s="307">
        <v>188.38454574138066</v>
      </c>
      <c r="AL469" s="307">
        <v>1.64126517625518E-3</v>
      </c>
      <c r="AM469" s="311">
        <v>45</v>
      </c>
      <c r="AN469" s="312">
        <v>15</v>
      </c>
      <c r="AO469" s="313" t="s">
        <v>3071</v>
      </c>
      <c r="AP469" s="313" t="s">
        <v>0</v>
      </c>
      <c r="AQ469" s="313" t="s">
        <v>386</v>
      </c>
      <c r="AR469" s="314" t="s">
        <v>0</v>
      </c>
      <c r="AS469" s="314"/>
    </row>
    <row r="470" spans="1:46" x14ac:dyDescent="0.2">
      <c r="A470" s="306" t="s">
        <v>970</v>
      </c>
      <c r="B470" s="50" t="s">
        <v>294</v>
      </c>
      <c r="C470" s="50" t="s">
        <v>295</v>
      </c>
      <c r="D470" s="50" t="s">
        <v>778</v>
      </c>
      <c r="E470" s="50" t="s">
        <v>297</v>
      </c>
      <c r="F470" s="50" t="s">
        <v>452</v>
      </c>
      <c r="G470" s="50" t="s">
        <v>873</v>
      </c>
      <c r="H470" s="50" t="s">
        <v>3108</v>
      </c>
      <c r="I470" s="50" t="s">
        <v>874</v>
      </c>
      <c r="K470" s="50" t="s">
        <v>782</v>
      </c>
      <c r="L470" s="307">
        <v>0.29033919464296487</v>
      </c>
      <c r="M470" s="308">
        <v>0.2</v>
      </c>
      <c r="N470" s="307">
        <v>0.14000000000000001</v>
      </c>
      <c r="O470" s="306" t="s">
        <v>3131</v>
      </c>
      <c r="P470" s="50" t="s">
        <v>3068</v>
      </c>
      <c r="Q470" s="50" t="s">
        <v>300</v>
      </c>
      <c r="R470" s="50" t="s">
        <v>905</v>
      </c>
      <c r="T470" s="308">
        <v>0.64</v>
      </c>
      <c r="U470" s="309">
        <v>15</v>
      </c>
      <c r="V470" s="310">
        <v>45200</v>
      </c>
      <c r="X470" s="50" t="s">
        <v>3102</v>
      </c>
      <c r="AD470" s="50" t="s">
        <v>360</v>
      </c>
      <c r="AF470" s="306"/>
      <c r="AG470" s="307">
        <v>4.6283770236462038E-5</v>
      </c>
      <c r="AH470" s="307">
        <v>4.8334720625526809E-5</v>
      </c>
      <c r="AI470" s="307">
        <v>0.32846777261249993</v>
      </c>
      <c r="AJ470" s="306" t="s">
        <v>0</v>
      </c>
      <c r="AK470" s="307">
        <v>142.93418409919767</v>
      </c>
      <c r="AL470" s="307">
        <v>1.8001030067863827E-4</v>
      </c>
      <c r="AN470" s="312">
        <v>12</v>
      </c>
      <c r="AO470" s="313" t="s">
        <v>3082</v>
      </c>
      <c r="AP470" s="313" t="s">
        <v>0</v>
      </c>
      <c r="AQ470" s="313" t="s">
        <v>386</v>
      </c>
      <c r="AR470" s="314" t="s">
        <v>0</v>
      </c>
      <c r="AS470" s="314"/>
    </row>
    <row r="471" spans="1:46" x14ac:dyDescent="0.2">
      <c r="A471" s="306" t="s">
        <v>971</v>
      </c>
      <c r="B471" s="50" t="s">
        <v>308</v>
      </c>
      <c r="C471" s="50" t="s">
        <v>295</v>
      </c>
      <c r="D471" s="50" t="s">
        <v>778</v>
      </c>
      <c r="E471" s="50" t="s">
        <v>297</v>
      </c>
      <c r="F471" s="50" t="s">
        <v>452</v>
      </c>
      <c r="G471" s="50" t="s">
        <v>453</v>
      </c>
      <c r="H471" s="50" t="s">
        <v>3108</v>
      </c>
      <c r="I471" s="50" t="s">
        <v>853</v>
      </c>
      <c r="J471" s="50" t="s">
        <v>854</v>
      </c>
      <c r="K471" s="50" t="s">
        <v>782</v>
      </c>
      <c r="L471" s="307">
        <v>7.2198522218785222</v>
      </c>
      <c r="M471" s="308">
        <v>45</v>
      </c>
      <c r="N471" s="307">
        <v>6.46</v>
      </c>
      <c r="O471" s="306" t="s">
        <v>3127</v>
      </c>
      <c r="P471" s="50" t="s">
        <v>3068</v>
      </c>
      <c r="Q471" s="50" t="s">
        <v>300</v>
      </c>
      <c r="R471" s="50" t="s">
        <v>905</v>
      </c>
      <c r="T471" s="308">
        <v>18.510000000000002</v>
      </c>
      <c r="U471" s="309">
        <v>45</v>
      </c>
      <c r="V471" s="310">
        <v>45200</v>
      </c>
      <c r="X471" s="50" t="s">
        <v>3097</v>
      </c>
      <c r="Y471" s="50" t="s">
        <v>855</v>
      </c>
      <c r="AA471" s="50" t="s">
        <v>856</v>
      </c>
      <c r="AD471" s="50" t="s">
        <v>360</v>
      </c>
      <c r="AF471" s="306"/>
      <c r="AG471" s="307">
        <v>2.9987114492862942E-3</v>
      </c>
      <c r="AH471" s="307">
        <v>3.1315919035402482E-3</v>
      </c>
      <c r="AI471" s="307">
        <v>0.73502696027916947</v>
      </c>
      <c r="AJ471" s="306" t="s">
        <v>0</v>
      </c>
      <c r="AK471" s="307">
        <v>48.780856075339194</v>
      </c>
      <c r="AL471" s="307">
        <v>3.8876042788266725E-3</v>
      </c>
      <c r="AM471" s="311">
        <v>45</v>
      </c>
      <c r="AN471" s="312">
        <v>15</v>
      </c>
      <c r="AO471" s="313" t="s">
        <v>3071</v>
      </c>
      <c r="AP471" s="313" t="s">
        <v>0</v>
      </c>
      <c r="AQ471" s="313" t="s">
        <v>386</v>
      </c>
      <c r="AR471" s="314" t="s">
        <v>0</v>
      </c>
      <c r="AS471" s="314"/>
    </row>
    <row r="472" spans="1:46" x14ac:dyDescent="0.2">
      <c r="A472" s="306" t="s">
        <v>972</v>
      </c>
      <c r="B472" s="50" t="s">
        <v>308</v>
      </c>
      <c r="C472" s="50" t="s">
        <v>295</v>
      </c>
      <c r="D472" s="50" t="s">
        <v>778</v>
      </c>
      <c r="E472" s="50" t="s">
        <v>297</v>
      </c>
      <c r="F472" s="50" t="s">
        <v>452</v>
      </c>
      <c r="G472" s="50" t="s">
        <v>453</v>
      </c>
      <c r="H472" s="50" t="s">
        <v>3108</v>
      </c>
      <c r="I472" s="50" t="s">
        <v>853</v>
      </c>
      <c r="J472" s="50" t="s">
        <v>861</v>
      </c>
      <c r="K472" s="50" t="s">
        <v>782</v>
      </c>
      <c r="L472" s="307">
        <v>4.1259699157464533</v>
      </c>
      <c r="M472" s="308">
        <v>45</v>
      </c>
      <c r="N472" s="307">
        <v>3.69</v>
      </c>
      <c r="O472" s="306" t="s">
        <v>3128</v>
      </c>
      <c r="P472" s="50" t="s">
        <v>3068</v>
      </c>
      <c r="Q472" s="50" t="s">
        <v>300</v>
      </c>
      <c r="R472" s="50" t="s">
        <v>905</v>
      </c>
      <c r="T472" s="308">
        <v>18.510000000000002</v>
      </c>
      <c r="U472" s="309">
        <v>45</v>
      </c>
      <c r="V472" s="310">
        <v>45200</v>
      </c>
      <c r="X472" s="50" t="s">
        <v>3097</v>
      </c>
      <c r="Y472" s="50" t="s">
        <v>855</v>
      </c>
      <c r="AA472" s="50" t="s">
        <v>856</v>
      </c>
      <c r="AD472" s="50" t="s">
        <v>360</v>
      </c>
      <c r="AF472" s="306"/>
      <c r="AG472" s="307">
        <v>1.5109834057211642E-3</v>
      </c>
      <c r="AH472" s="307">
        <v>1.5779388846720319E-3</v>
      </c>
      <c r="AI472" s="307">
        <v>0.37036359066952734</v>
      </c>
      <c r="AJ472" s="306" t="s">
        <v>0</v>
      </c>
      <c r="AK472" s="307">
        <v>123.67856202502402</v>
      </c>
      <c r="AL472" s="307">
        <v>1.9588765550335807E-3</v>
      </c>
      <c r="AM472" s="311">
        <v>45</v>
      </c>
      <c r="AN472" s="312">
        <v>15</v>
      </c>
      <c r="AO472" s="313" t="s">
        <v>3071</v>
      </c>
      <c r="AP472" s="313" t="s">
        <v>0</v>
      </c>
      <c r="AQ472" s="313" t="s">
        <v>386</v>
      </c>
      <c r="AR472" s="314" t="s">
        <v>0</v>
      </c>
      <c r="AS472" s="314"/>
    </row>
    <row r="473" spans="1:46" x14ac:dyDescent="0.2">
      <c r="A473" s="306" t="s">
        <v>973</v>
      </c>
      <c r="B473" s="50" t="s">
        <v>308</v>
      </c>
      <c r="C473" s="50" t="s">
        <v>295</v>
      </c>
      <c r="D473" s="50" t="s">
        <v>778</v>
      </c>
      <c r="E473" s="50" t="s">
        <v>297</v>
      </c>
      <c r="F473" s="50" t="s">
        <v>452</v>
      </c>
      <c r="G473" s="50" t="s">
        <v>453</v>
      </c>
      <c r="H473" s="50" t="s">
        <v>3108</v>
      </c>
      <c r="I473" s="50" t="s">
        <v>853</v>
      </c>
      <c r="J473" s="50" t="s">
        <v>892</v>
      </c>
      <c r="K473" s="50" t="s">
        <v>782</v>
      </c>
      <c r="L473" s="307">
        <v>7.9660664031617179</v>
      </c>
      <c r="M473" s="308">
        <v>45</v>
      </c>
      <c r="N473" s="307">
        <v>7.13</v>
      </c>
      <c r="O473" s="306" t="s">
        <v>3129</v>
      </c>
      <c r="P473" s="50" t="s">
        <v>3068</v>
      </c>
      <c r="Q473" s="50" t="s">
        <v>300</v>
      </c>
      <c r="R473" s="50" t="s">
        <v>905</v>
      </c>
      <c r="T473" s="308">
        <v>21.8</v>
      </c>
      <c r="U473" s="309">
        <v>45</v>
      </c>
      <c r="V473" s="310">
        <v>45200</v>
      </c>
      <c r="X473" s="50" t="s">
        <v>3097</v>
      </c>
      <c r="Y473" s="50" t="s">
        <v>894</v>
      </c>
      <c r="AA473" s="50" t="s">
        <v>856</v>
      </c>
      <c r="AD473" s="50" t="s">
        <v>360</v>
      </c>
      <c r="AF473" s="306"/>
      <c r="AG473" s="307">
        <v>3.2266252953093984E-3</v>
      </c>
      <c r="AH473" s="307">
        <v>3.3696051859054264E-3</v>
      </c>
      <c r="AI473" s="307">
        <v>0.66074061439340348</v>
      </c>
      <c r="AJ473" s="306" t="s">
        <v>0</v>
      </c>
      <c r="AK473" s="307">
        <v>57.333150711085167</v>
      </c>
      <c r="AL473" s="307">
        <v>4.1830774705584545E-3</v>
      </c>
      <c r="AM473" s="311">
        <v>45</v>
      </c>
      <c r="AN473" s="312">
        <v>15</v>
      </c>
      <c r="AO473" s="313" t="s">
        <v>3071</v>
      </c>
      <c r="AP473" s="313" t="s">
        <v>0</v>
      </c>
      <c r="AQ473" s="313" t="s">
        <v>386</v>
      </c>
      <c r="AR473" s="314" t="s">
        <v>0</v>
      </c>
      <c r="AS473" s="314"/>
    </row>
    <row r="474" spans="1:46" x14ac:dyDescent="0.2">
      <c r="A474" s="306" t="s">
        <v>974</v>
      </c>
      <c r="B474" s="50" t="s">
        <v>308</v>
      </c>
      <c r="C474" s="50" t="s">
        <v>295</v>
      </c>
      <c r="D474" s="50" t="s">
        <v>778</v>
      </c>
      <c r="E474" s="50" t="s">
        <v>297</v>
      </c>
      <c r="F474" s="50" t="s">
        <v>452</v>
      </c>
      <c r="G474" s="50" t="s">
        <v>453</v>
      </c>
      <c r="H474" s="50" t="s">
        <v>3108</v>
      </c>
      <c r="I474" s="50" t="s">
        <v>853</v>
      </c>
      <c r="J474" s="50" t="s">
        <v>896</v>
      </c>
      <c r="K474" s="50" t="s">
        <v>782</v>
      </c>
      <c r="L474" s="307">
        <v>4.9444600043573441</v>
      </c>
      <c r="M474" s="308">
        <v>45</v>
      </c>
      <c r="N474" s="307">
        <v>4.42</v>
      </c>
      <c r="O474" s="306" t="s">
        <v>3130</v>
      </c>
      <c r="P474" s="50" t="s">
        <v>3068</v>
      </c>
      <c r="Q474" s="50" t="s">
        <v>300</v>
      </c>
      <c r="R474" s="50" t="s">
        <v>905</v>
      </c>
      <c r="T474" s="308">
        <v>21.8</v>
      </c>
      <c r="U474" s="309">
        <v>45</v>
      </c>
      <c r="V474" s="310">
        <v>45200</v>
      </c>
      <c r="X474" s="50" t="s">
        <v>3097</v>
      </c>
      <c r="Y474" s="50" t="s">
        <v>894</v>
      </c>
      <c r="AA474" s="50" t="s">
        <v>856</v>
      </c>
      <c r="AD474" s="50" t="s">
        <v>360</v>
      </c>
      <c r="AF474" s="306"/>
      <c r="AG474" s="307">
        <v>1.7662156158262431E-3</v>
      </c>
      <c r="AH474" s="307">
        <v>1.8444810766118337E-3</v>
      </c>
      <c r="AI474" s="307">
        <v>0.36168141148857869</v>
      </c>
      <c r="AJ474" s="306" t="s">
        <v>0</v>
      </c>
      <c r="AK474" s="307">
        <v>127.30251204756195</v>
      </c>
      <c r="AL474" s="307">
        <v>2.2897659549907037E-3</v>
      </c>
      <c r="AM474" s="311">
        <v>45</v>
      </c>
      <c r="AN474" s="312">
        <v>15</v>
      </c>
      <c r="AO474" s="313" t="s">
        <v>3071</v>
      </c>
      <c r="AP474" s="313" t="s">
        <v>0</v>
      </c>
      <c r="AQ474" s="313" t="s">
        <v>386</v>
      </c>
      <c r="AR474" s="314" t="s">
        <v>0</v>
      </c>
      <c r="AS474" s="314"/>
    </row>
    <row r="475" spans="1:46" x14ac:dyDescent="0.2">
      <c r="A475" s="306" t="s">
        <v>975</v>
      </c>
      <c r="B475" s="50" t="s">
        <v>308</v>
      </c>
      <c r="C475" s="50" t="s">
        <v>295</v>
      </c>
      <c r="D475" s="50" t="s">
        <v>778</v>
      </c>
      <c r="E475" s="50" t="s">
        <v>297</v>
      </c>
      <c r="F475" s="50" t="s">
        <v>452</v>
      </c>
      <c r="G475" s="50" t="s">
        <v>873</v>
      </c>
      <c r="H475" s="50" t="s">
        <v>3108</v>
      </c>
      <c r="I475" s="50" t="s">
        <v>874</v>
      </c>
      <c r="K475" s="50" t="s">
        <v>782</v>
      </c>
      <c r="L475" s="307">
        <v>0.30327144531799105</v>
      </c>
      <c r="M475" s="308">
        <v>0.2</v>
      </c>
      <c r="N475" s="307">
        <v>0.16</v>
      </c>
      <c r="O475" s="306" t="s">
        <v>3131</v>
      </c>
      <c r="P475" s="50" t="s">
        <v>3068</v>
      </c>
      <c r="Q475" s="50" t="s">
        <v>300</v>
      </c>
      <c r="R475" s="50" t="s">
        <v>905</v>
      </c>
      <c r="T475" s="308">
        <v>0.66</v>
      </c>
      <c r="U475" s="309">
        <v>15</v>
      </c>
      <c r="V475" s="310">
        <v>45200</v>
      </c>
      <c r="X475" s="50" t="s">
        <v>3102</v>
      </c>
      <c r="AD475" s="50" t="s">
        <v>360</v>
      </c>
      <c r="AF475" s="306"/>
      <c r="AG475" s="307">
        <v>4.8345335915251268E-5</v>
      </c>
      <c r="AH475" s="307">
        <v>5.048763947000228E-5</v>
      </c>
      <c r="AI475" s="307">
        <v>0.34309834145221862</v>
      </c>
      <c r="AJ475" s="306" t="s">
        <v>0</v>
      </c>
      <c r="AK475" s="307">
        <v>135.67550231134621</v>
      </c>
      <c r="AL475" s="307">
        <v>1.8802829609715466E-4</v>
      </c>
      <c r="AN475" s="312">
        <v>12</v>
      </c>
      <c r="AO475" s="313" t="s">
        <v>3082</v>
      </c>
      <c r="AP475" s="313" t="s">
        <v>0</v>
      </c>
      <c r="AQ475" s="313" t="s">
        <v>386</v>
      </c>
      <c r="AR475" s="314" t="s">
        <v>0</v>
      </c>
      <c r="AS475" s="314"/>
      <c r="AT475" s="323"/>
    </row>
    <row r="476" spans="1:46" x14ac:dyDescent="0.2">
      <c r="A476" s="306" t="s">
        <v>976</v>
      </c>
      <c r="B476" s="50" t="s">
        <v>310</v>
      </c>
      <c r="C476" s="50" t="s">
        <v>295</v>
      </c>
      <c r="D476" s="50" t="s">
        <v>778</v>
      </c>
      <c r="E476" s="50" t="s">
        <v>297</v>
      </c>
      <c r="F476" s="50" t="s">
        <v>452</v>
      </c>
      <c r="G476" s="50" t="s">
        <v>453</v>
      </c>
      <c r="H476" s="50" t="s">
        <v>3108</v>
      </c>
      <c r="I476" s="50" t="s">
        <v>853</v>
      </c>
      <c r="J476" s="50" t="s">
        <v>854</v>
      </c>
      <c r="K476" s="50" t="s">
        <v>782</v>
      </c>
      <c r="L476" s="307">
        <v>7.2198522218785222</v>
      </c>
      <c r="M476" s="308">
        <v>45</v>
      </c>
      <c r="N476" s="307">
        <v>6.46</v>
      </c>
      <c r="O476" s="306" t="s">
        <v>3127</v>
      </c>
      <c r="P476" s="50" t="s">
        <v>3068</v>
      </c>
      <c r="Q476" s="50" t="s">
        <v>300</v>
      </c>
      <c r="R476" s="50" t="s">
        <v>905</v>
      </c>
      <c r="T476" s="308">
        <v>18.510000000000002</v>
      </c>
      <c r="U476" s="309">
        <v>45</v>
      </c>
      <c r="V476" s="310">
        <v>45200</v>
      </c>
      <c r="X476" s="50" t="s">
        <v>3097</v>
      </c>
      <c r="Y476" s="50" t="s">
        <v>855</v>
      </c>
      <c r="AA476" s="50" t="s">
        <v>856</v>
      </c>
      <c r="AD476" s="50" t="s">
        <v>360</v>
      </c>
      <c r="AF476" s="306"/>
      <c r="AG476" s="307">
        <v>2.9987114492862942E-3</v>
      </c>
      <c r="AH476" s="307">
        <v>3.1315919035402482E-3</v>
      </c>
      <c r="AI476" s="307">
        <v>0.73502696027916947</v>
      </c>
      <c r="AJ476" s="306" t="s">
        <v>0</v>
      </c>
      <c r="AK476" s="307">
        <v>48.780856075339194</v>
      </c>
      <c r="AL476" s="307">
        <v>3.8876042788266725E-3</v>
      </c>
      <c r="AM476" s="311">
        <v>45</v>
      </c>
      <c r="AN476" s="312">
        <v>15</v>
      </c>
      <c r="AO476" s="313" t="s">
        <v>3071</v>
      </c>
      <c r="AP476" s="313" t="s">
        <v>0</v>
      </c>
      <c r="AQ476" s="313" t="s">
        <v>386</v>
      </c>
      <c r="AR476" s="314" t="s">
        <v>0</v>
      </c>
      <c r="AS476" s="314"/>
      <c r="AT476" s="323"/>
    </row>
    <row r="477" spans="1:46" x14ac:dyDescent="0.2">
      <c r="A477" s="306" t="s">
        <v>977</v>
      </c>
      <c r="B477" s="50" t="s">
        <v>310</v>
      </c>
      <c r="C477" s="50" t="s">
        <v>295</v>
      </c>
      <c r="D477" s="50" t="s">
        <v>778</v>
      </c>
      <c r="E477" s="50" t="s">
        <v>297</v>
      </c>
      <c r="F477" s="50" t="s">
        <v>452</v>
      </c>
      <c r="G477" s="50" t="s">
        <v>453</v>
      </c>
      <c r="H477" s="50" t="s">
        <v>3108</v>
      </c>
      <c r="I477" s="50" t="s">
        <v>853</v>
      </c>
      <c r="J477" s="50" t="s">
        <v>861</v>
      </c>
      <c r="K477" s="50" t="s">
        <v>782</v>
      </c>
      <c r="L477" s="307">
        <v>4.1259699157464533</v>
      </c>
      <c r="M477" s="308">
        <v>45</v>
      </c>
      <c r="N477" s="307">
        <v>3.69</v>
      </c>
      <c r="O477" s="306" t="s">
        <v>3128</v>
      </c>
      <c r="P477" s="50" t="s">
        <v>3068</v>
      </c>
      <c r="Q477" s="50" t="s">
        <v>300</v>
      </c>
      <c r="R477" s="50" t="s">
        <v>905</v>
      </c>
      <c r="T477" s="308">
        <v>18.510000000000002</v>
      </c>
      <c r="U477" s="309">
        <v>45</v>
      </c>
      <c r="V477" s="310">
        <v>45200</v>
      </c>
      <c r="X477" s="50" t="s">
        <v>3097</v>
      </c>
      <c r="Y477" s="50" t="s">
        <v>855</v>
      </c>
      <c r="AA477" s="50" t="s">
        <v>856</v>
      </c>
      <c r="AD477" s="50" t="s">
        <v>360</v>
      </c>
      <c r="AF477" s="306"/>
      <c r="AG477" s="307">
        <v>1.5109834057211642E-3</v>
      </c>
      <c r="AH477" s="307">
        <v>1.5779388846720319E-3</v>
      </c>
      <c r="AI477" s="307">
        <v>0.37036359066952734</v>
      </c>
      <c r="AJ477" s="306" t="s">
        <v>0</v>
      </c>
      <c r="AK477" s="307">
        <v>123.67856202502402</v>
      </c>
      <c r="AL477" s="307">
        <v>1.9588765550335807E-3</v>
      </c>
      <c r="AM477" s="311">
        <v>45</v>
      </c>
      <c r="AN477" s="312">
        <v>15</v>
      </c>
      <c r="AO477" s="313" t="s">
        <v>3071</v>
      </c>
      <c r="AP477" s="313" t="s">
        <v>0</v>
      </c>
      <c r="AQ477" s="313" t="s">
        <v>386</v>
      </c>
      <c r="AR477" s="314" t="s">
        <v>0</v>
      </c>
      <c r="AS477" s="314"/>
      <c r="AT477" s="323"/>
    </row>
    <row r="478" spans="1:46" x14ac:dyDescent="0.2">
      <c r="A478" s="306" t="s">
        <v>978</v>
      </c>
      <c r="B478" s="50" t="s">
        <v>310</v>
      </c>
      <c r="C478" s="50" t="s">
        <v>295</v>
      </c>
      <c r="D478" s="50" t="s">
        <v>778</v>
      </c>
      <c r="E478" s="50" t="s">
        <v>297</v>
      </c>
      <c r="F478" s="50" t="s">
        <v>452</v>
      </c>
      <c r="G478" s="50" t="s">
        <v>453</v>
      </c>
      <c r="H478" s="50" t="s">
        <v>3108</v>
      </c>
      <c r="I478" s="50" t="s">
        <v>853</v>
      </c>
      <c r="J478" s="50" t="s">
        <v>892</v>
      </c>
      <c r="K478" s="50" t="s">
        <v>782</v>
      </c>
      <c r="L478" s="307">
        <v>7.9660664031617179</v>
      </c>
      <c r="M478" s="308">
        <v>45</v>
      </c>
      <c r="N478" s="307">
        <v>7.13</v>
      </c>
      <c r="O478" s="306" t="s">
        <v>3129</v>
      </c>
      <c r="P478" s="50" t="s">
        <v>3068</v>
      </c>
      <c r="Q478" s="50" t="s">
        <v>300</v>
      </c>
      <c r="R478" s="50" t="s">
        <v>905</v>
      </c>
      <c r="T478" s="308">
        <v>21.8</v>
      </c>
      <c r="U478" s="309">
        <v>45</v>
      </c>
      <c r="V478" s="310">
        <v>45200</v>
      </c>
      <c r="X478" s="50" t="s">
        <v>3097</v>
      </c>
      <c r="Y478" s="50" t="s">
        <v>894</v>
      </c>
      <c r="AA478" s="50" t="s">
        <v>856</v>
      </c>
      <c r="AD478" s="50" t="s">
        <v>360</v>
      </c>
      <c r="AF478" s="306"/>
      <c r="AG478" s="307">
        <v>3.2266252953093984E-3</v>
      </c>
      <c r="AH478" s="307">
        <v>3.3696051859054264E-3</v>
      </c>
      <c r="AI478" s="307">
        <v>0.66074061439340348</v>
      </c>
      <c r="AJ478" s="306" t="s">
        <v>0</v>
      </c>
      <c r="AK478" s="307">
        <v>57.333150711085167</v>
      </c>
      <c r="AL478" s="307">
        <v>4.1830774705584545E-3</v>
      </c>
      <c r="AM478" s="311">
        <v>45</v>
      </c>
      <c r="AN478" s="312">
        <v>15</v>
      </c>
      <c r="AO478" s="313" t="s">
        <v>3071</v>
      </c>
      <c r="AP478" s="313" t="s">
        <v>0</v>
      </c>
      <c r="AQ478" s="313" t="s">
        <v>386</v>
      </c>
      <c r="AR478" s="314" t="s">
        <v>0</v>
      </c>
      <c r="AS478" s="314"/>
      <c r="AT478" s="323"/>
    </row>
    <row r="479" spans="1:46" x14ac:dyDescent="0.2">
      <c r="A479" s="306" t="s">
        <v>979</v>
      </c>
      <c r="B479" s="50" t="s">
        <v>310</v>
      </c>
      <c r="C479" s="50" t="s">
        <v>295</v>
      </c>
      <c r="D479" s="50" t="s">
        <v>778</v>
      </c>
      <c r="E479" s="50" t="s">
        <v>297</v>
      </c>
      <c r="F479" s="50" t="s">
        <v>452</v>
      </c>
      <c r="G479" s="50" t="s">
        <v>453</v>
      </c>
      <c r="H479" s="50" t="s">
        <v>3108</v>
      </c>
      <c r="I479" s="50" t="s">
        <v>853</v>
      </c>
      <c r="J479" s="50" t="s">
        <v>896</v>
      </c>
      <c r="K479" s="50" t="s">
        <v>782</v>
      </c>
      <c r="L479" s="307">
        <v>4.9444600043573441</v>
      </c>
      <c r="M479" s="308">
        <v>45</v>
      </c>
      <c r="N479" s="307">
        <v>4.42</v>
      </c>
      <c r="O479" s="306" t="s">
        <v>3130</v>
      </c>
      <c r="P479" s="50" t="s">
        <v>3068</v>
      </c>
      <c r="Q479" s="50" t="s">
        <v>300</v>
      </c>
      <c r="R479" s="50" t="s">
        <v>905</v>
      </c>
      <c r="T479" s="308">
        <v>21.8</v>
      </c>
      <c r="U479" s="309">
        <v>45</v>
      </c>
      <c r="V479" s="310">
        <v>45200</v>
      </c>
      <c r="X479" s="50" t="s">
        <v>3097</v>
      </c>
      <c r="Y479" s="50" t="s">
        <v>894</v>
      </c>
      <c r="AA479" s="50" t="s">
        <v>856</v>
      </c>
      <c r="AD479" s="50" t="s">
        <v>360</v>
      </c>
      <c r="AF479" s="306"/>
      <c r="AG479" s="307">
        <v>1.7662156158262431E-3</v>
      </c>
      <c r="AH479" s="307">
        <v>1.8444810766118337E-3</v>
      </c>
      <c r="AI479" s="307">
        <v>0.36168141148857869</v>
      </c>
      <c r="AJ479" s="306" t="s">
        <v>0</v>
      </c>
      <c r="AK479" s="307">
        <v>127.30251204756195</v>
      </c>
      <c r="AL479" s="307">
        <v>2.2897659549907037E-3</v>
      </c>
      <c r="AM479" s="311">
        <v>45</v>
      </c>
      <c r="AN479" s="312">
        <v>15</v>
      </c>
      <c r="AO479" s="313" t="s">
        <v>3071</v>
      </c>
      <c r="AP479" s="313" t="s">
        <v>0</v>
      </c>
      <c r="AQ479" s="313" t="s">
        <v>386</v>
      </c>
      <c r="AR479" s="314" t="s">
        <v>0</v>
      </c>
      <c r="AS479" s="314"/>
      <c r="AT479" s="323"/>
    </row>
    <row r="480" spans="1:46" x14ac:dyDescent="0.2">
      <c r="A480" s="306" t="s">
        <v>980</v>
      </c>
      <c r="B480" s="50" t="s">
        <v>310</v>
      </c>
      <c r="C480" s="50" t="s">
        <v>295</v>
      </c>
      <c r="D480" s="50" t="s">
        <v>778</v>
      </c>
      <c r="E480" s="50" t="s">
        <v>297</v>
      </c>
      <c r="F480" s="50" t="s">
        <v>452</v>
      </c>
      <c r="G480" s="50" t="s">
        <v>873</v>
      </c>
      <c r="H480" s="50" t="s">
        <v>3108</v>
      </c>
      <c r="I480" s="50" t="s">
        <v>874</v>
      </c>
      <c r="K480" s="50" t="s">
        <v>782</v>
      </c>
      <c r="L480" s="307">
        <v>0.30327144531799105</v>
      </c>
      <c r="M480" s="308">
        <v>0.2</v>
      </c>
      <c r="N480" s="307">
        <v>0.16</v>
      </c>
      <c r="O480" s="306" t="s">
        <v>3131</v>
      </c>
      <c r="P480" s="50" t="s">
        <v>3068</v>
      </c>
      <c r="Q480" s="50" t="s">
        <v>300</v>
      </c>
      <c r="R480" s="50" t="s">
        <v>905</v>
      </c>
      <c r="T480" s="308">
        <v>0.66</v>
      </c>
      <c r="U480" s="309">
        <v>15</v>
      </c>
      <c r="V480" s="310">
        <v>45200</v>
      </c>
      <c r="X480" s="50" t="s">
        <v>3102</v>
      </c>
      <c r="AD480" s="50" t="s">
        <v>360</v>
      </c>
      <c r="AF480" s="306"/>
      <c r="AG480" s="307">
        <v>4.8345335915251268E-5</v>
      </c>
      <c r="AH480" s="307">
        <v>5.048763947000228E-5</v>
      </c>
      <c r="AI480" s="307">
        <v>0.34309834145221862</v>
      </c>
      <c r="AJ480" s="306" t="s">
        <v>0</v>
      </c>
      <c r="AK480" s="307">
        <v>135.67550231134621</v>
      </c>
      <c r="AL480" s="307">
        <v>1.8802829609715466E-4</v>
      </c>
      <c r="AN480" s="312">
        <v>12</v>
      </c>
      <c r="AO480" s="313" t="s">
        <v>3082</v>
      </c>
      <c r="AP480" s="313" t="s">
        <v>0</v>
      </c>
      <c r="AQ480" s="313" t="s">
        <v>386</v>
      </c>
      <c r="AR480" s="314" t="s">
        <v>0</v>
      </c>
      <c r="AS480" s="314"/>
      <c r="AT480" s="323"/>
    </row>
    <row r="481" spans="1:46" x14ac:dyDescent="0.2">
      <c r="A481" s="306" t="s">
        <v>981</v>
      </c>
      <c r="B481" s="50" t="s">
        <v>294</v>
      </c>
      <c r="C481" s="50" t="s">
        <v>295</v>
      </c>
      <c r="D481" s="50" t="s">
        <v>778</v>
      </c>
      <c r="E481" s="50" t="s">
        <v>297</v>
      </c>
      <c r="F481" s="50" t="s">
        <v>452</v>
      </c>
      <c r="G481" s="50" t="s">
        <v>453</v>
      </c>
      <c r="H481" s="50" t="s">
        <v>3086</v>
      </c>
      <c r="I481" s="50" t="s">
        <v>853</v>
      </c>
      <c r="J481" s="50" t="s">
        <v>892</v>
      </c>
      <c r="K481" s="50" t="s">
        <v>782</v>
      </c>
      <c r="L481" s="307">
        <v>29.55</v>
      </c>
      <c r="M481" s="308">
        <v>45</v>
      </c>
      <c r="N481" s="307">
        <v>26.5</v>
      </c>
      <c r="O481" s="306" t="s">
        <v>3132</v>
      </c>
      <c r="P481" s="50" t="s">
        <v>3068</v>
      </c>
      <c r="Q481" s="50" t="s">
        <v>300</v>
      </c>
      <c r="R481" s="50" t="s">
        <v>811</v>
      </c>
      <c r="T481" s="308">
        <v>36.941673729043309</v>
      </c>
      <c r="U481" s="309">
        <v>45</v>
      </c>
      <c r="V481" s="310">
        <v>45200</v>
      </c>
      <c r="X481" s="50" t="s">
        <v>3097</v>
      </c>
      <c r="Y481" s="50" t="s">
        <v>894</v>
      </c>
      <c r="AA481" s="50" t="s">
        <v>856</v>
      </c>
      <c r="AD481" s="50" t="s">
        <v>304</v>
      </c>
      <c r="AE481" s="310">
        <v>45146</v>
      </c>
      <c r="AF481" s="306" t="s">
        <v>3088</v>
      </c>
      <c r="AG481" s="307">
        <v>0</v>
      </c>
      <c r="AH481" s="307">
        <v>4.0580674395631717E-3</v>
      </c>
      <c r="AI481" s="307">
        <v>0.67911447240938116</v>
      </c>
      <c r="AJ481" s="306" t="s">
        <v>0</v>
      </c>
      <c r="AK481" s="307">
        <v>52.394389914060881</v>
      </c>
      <c r="AL481" s="307">
        <v>6.0000000000000001E-3</v>
      </c>
      <c r="AM481" s="311">
        <v>45</v>
      </c>
      <c r="AN481" s="312">
        <v>15</v>
      </c>
      <c r="AO481" s="313" t="s">
        <v>3071</v>
      </c>
      <c r="AP481" s="313" t="s">
        <v>0</v>
      </c>
      <c r="AQ481" s="313" t="s">
        <v>386</v>
      </c>
      <c r="AR481" s="314" t="s">
        <v>0</v>
      </c>
      <c r="AS481" s="314"/>
      <c r="AT481" s="323"/>
    </row>
    <row r="482" spans="1:46" x14ac:dyDescent="0.2">
      <c r="A482" s="306" t="s">
        <v>982</v>
      </c>
      <c r="B482" s="50" t="s">
        <v>294</v>
      </c>
      <c r="C482" s="50" t="s">
        <v>295</v>
      </c>
      <c r="D482" s="50" t="s">
        <v>778</v>
      </c>
      <c r="E482" s="50" t="s">
        <v>297</v>
      </c>
      <c r="F482" s="50" t="s">
        <v>452</v>
      </c>
      <c r="G482" s="50" t="s">
        <v>453</v>
      </c>
      <c r="H482" s="50" t="s">
        <v>3086</v>
      </c>
      <c r="I482" s="50" t="s">
        <v>853</v>
      </c>
      <c r="J482" s="50" t="s">
        <v>896</v>
      </c>
      <c r="K482" s="50" t="s">
        <v>782</v>
      </c>
      <c r="L482" s="307">
        <v>17.27</v>
      </c>
      <c r="M482" s="308">
        <v>45</v>
      </c>
      <c r="N482" s="307">
        <v>15.48</v>
      </c>
      <c r="O482" s="306" t="s">
        <v>3133</v>
      </c>
      <c r="P482" s="50" t="s">
        <v>3068</v>
      </c>
      <c r="Q482" s="50" t="s">
        <v>300</v>
      </c>
      <c r="R482" s="50" t="s">
        <v>811</v>
      </c>
      <c r="T482" s="308">
        <v>36.941673729043309</v>
      </c>
      <c r="U482" s="309">
        <v>45</v>
      </c>
      <c r="V482" s="310">
        <v>45200</v>
      </c>
      <c r="X482" s="50" t="s">
        <v>3097</v>
      </c>
      <c r="Y482" s="50" t="s">
        <v>894</v>
      </c>
      <c r="AA482" s="50" t="s">
        <v>856</v>
      </c>
      <c r="AD482" s="50" t="s">
        <v>304</v>
      </c>
      <c r="AE482" s="310">
        <v>45146</v>
      </c>
      <c r="AF482" s="306" t="s">
        <v>3088</v>
      </c>
      <c r="AG482" s="307">
        <v>2.474566480055227E-3</v>
      </c>
      <c r="AH482" s="307">
        <v>2.3710708351264835E-3</v>
      </c>
      <c r="AI482" s="307">
        <v>0.39679688502552951</v>
      </c>
      <c r="AJ482" s="306" t="s">
        <v>0</v>
      </c>
      <c r="AK482" s="307">
        <v>106.74231363288696</v>
      </c>
      <c r="AL482" s="307">
        <v>3.5555000000000001E-3</v>
      </c>
      <c r="AM482" s="311">
        <v>45</v>
      </c>
      <c r="AN482" s="312">
        <v>15</v>
      </c>
      <c r="AO482" s="313" t="s">
        <v>3071</v>
      </c>
      <c r="AP482" s="313" t="s">
        <v>0</v>
      </c>
      <c r="AQ482" s="313" t="s">
        <v>386</v>
      </c>
      <c r="AR482" s="314" t="s">
        <v>0</v>
      </c>
      <c r="AS482" s="314"/>
      <c r="AT482" s="323"/>
    </row>
    <row r="483" spans="1:46" x14ac:dyDescent="0.2">
      <c r="A483" s="306" t="s">
        <v>983</v>
      </c>
      <c r="B483" s="50" t="s">
        <v>308</v>
      </c>
      <c r="C483" s="50" t="s">
        <v>295</v>
      </c>
      <c r="D483" s="50" t="s">
        <v>778</v>
      </c>
      <c r="E483" s="50" t="s">
        <v>297</v>
      </c>
      <c r="F483" s="50" t="s">
        <v>452</v>
      </c>
      <c r="G483" s="50" t="s">
        <v>453</v>
      </c>
      <c r="H483" s="50" t="s">
        <v>3086</v>
      </c>
      <c r="I483" s="50" t="s">
        <v>853</v>
      </c>
      <c r="J483" s="50" t="s">
        <v>892</v>
      </c>
      <c r="K483" s="50" t="s">
        <v>782</v>
      </c>
      <c r="L483" s="307">
        <v>39.11</v>
      </c>
      <c r="M483" s="308">
        <v>45</v>
      </c>
      <c r="N483" s="307">
        <v>35.07</v>
      </c>
      <c r="O483" s="306" t="s">
        <v>3132</v>
      </c>
      <c r="P483" s="50" t="s">
        <v>3068</v>
      </c>
      <c r="Q483" s="50" t="s">
        <v>300</v>
      </c>
      <c r="R483" s="50" t="s">
        <v>811</v>
      </c>
      <c r="T483" s="308">
        <v>36.941673729043309</v>
      </c>
      <c r="U483" s="309">
        <v>45</v>
      </c>
      <c r="V483" s="310">
        <v>45200</v>
      </c>
      <c r="X483" s="50" t="s">
        <v>3097</v>
      </c>
      <c r="Y483" s="50" t="s">
        <v>894</v>
      </c>
      <c r="AA483" s="50" t="s">
        <v>856</v>
      </c>
      <c r="AD483" s="50" t="s">
        <v>304</v>
      </c>
      <c r="AE483" s="310">
        <v>45146</v>
      </c>
      <c r="AF483" s="306" t="s">
        <v>3088</v>
      </c>
      <c r="AG483" s="307">
        <v>0</v>
      </c>
      <c r="AH483" s="307">
        <v>5.3713871707207371E-3</v>
      </c>
      <c r="AI483" s="307">
        <v>0.89889752175809001</v>
      </c>
      <c r="AJ483" s="306" t="s">
        <v>0</v>
      </c>
      <c r="AK483" s="307">
        <v>33.717812647851879</v>
      </c>
      <c r="AL483" s="307">
        <v>8.0000000000000002E-3</v>
      </c>
      <c r="AM483" s="311">
        <v>45</v>
      </c>
      <c r="AN483" s="312">
        <v>15</v>
      </c>
      <c r="AO483" s="313" t="s">
        <v>3071</v>
      </c>
      <c r="AP483" s="313" t="s">
        <v>0</v>
      </c>
      <c r="AQ483" s="313" t="s">
        <v>386</v>
      </c>
      <c r="AR483" s="314" t="s">
        <v>0</v>
      </c>
      <c r="AS483" s="314"/>
      <c r="AT483" s="323"/>
    </row>
    <row r="484" spans="1:46" x14ac:dyDescent="0.2">
      <c r="A484" s="306" t="s">
        <v>984</v>
      </c>
      <c r="B484" s="50" t="s">
        <v>308</v>
      </c>
      <c r="C484" s="50" t="s">
        <v>295</v>
      </c>
      <c r="D484" s="50" t="s">
        <v>778</v>
      </c>
      <c r="E484" s="50" t="s">
        <v>297</v>
      </c>
      <c r="F484" s="50" t="s">
        <v>452</v>
      </c>
      <c r="G484" s="50" t="s">
        <v>453</v>
      </c>
      <c r="H484" s="50" t="s">
        <v>3086</v>
      </c>
      <c r="I484" s="50" t="s">
        <v>853</v>
      </c>
      <c r="J484" s="50" t="s">
        <v>896</v>
      </c>
      <c r="K484" s="50" t="s">
        <v>782</v>
      </c>
      <c r="L484" s="307">
        <v>23.22</v>
      </c>
      <c r="M484" s="308">
        <v>45</v>
      </c>
      <c r="N484" s="307">
        <v>20.82</v>
      </c>
      <c r="O484" s="306" t="s">
        <v>3133</v>
      </c>
      <c r="P484" s="50" t="s">
        <v>3068</v>
      </c>
      <c r="Q484" s="50" t="s">
        <v>300</v>
      </c>
      <c r="R484" s="50" t="s">
        <v>811</v>
      </c>
      <c r="T484" s="308">
        <v>36.941673729043309</v>
      </c>
      <c r="U484" s="309">
        <v>45</v>
      </c>
      <c r="V484" s="310">
        <v>45200</v>
      </c>
      <c r="X484" s="50" t="s">
        <v>3097</v>
      </c>
      <c r="Y484" s="50" t="s">
        <v>894</v>
      </c>
      <c r="AA484" s="50" t="s">
        <v>856</v>
      </c>
      <c r="AD484" s="50" t="s">
        <v>304</v>
      </c>
      <c r="AE484" s="310">
        <v>45146</v>
      </c>
      <c r="AF484" s="306" t="s">
        <v>3088</v>
      </c>
      <c r="AG484" s="307">
        <v>3.327243054728837E-3</v>
      </c>
      <c r="AH484" s="307">
        <v>3.1880852795955704E-3</v>
      </c>
      <c r="AI484" s="307">
        <v>0.53352362544317855</v>
      </c>
      <c r="AJ484" s="306" t="s">
        <v>0</v>
      </c>
      <c r="AK484" s="307">
        <v>73.238996090373945</v>
      </c>
      <c r="AL484" s="307">
        <v>4.888E-3</v>
      </c>
      <c r="AM484" s="311">
        <v>45</v>
      </c>
      <c r="AN484" s="312">
        <v>15</v>
      </c>
      <c r="AO484" s="313" t="s">
        <v>3071</v>
      </c>
      <c r="AP484" s="313" t="s">
        <v>0</v>
      </c>
      <c r="AQ484" s="313" t="s">
        <v>386</v>
      </c>
      <c r="AR484" s="314" t="s">
        <v>0</v>
      </c>
      <c r="AS484" s="314"/>
      <c r="AT484" s="323"/>
    </row>
    <row r="485" spans="1:46" x14ac:dyDescent="0.2">
      <c r="A485" s="306" t="s">
        <v>985</v>
      </c>
      <c r="B485" s="50" t="s">
        <v>310</v>
      </c>
      <c r="C485" s="50" t="s">
        <v>295</v>
      </c>
      <c r="D485" s="50" t="s">
        <v>778</v>
      </c>
      <c r="E485" s="50" t="s">
        <v>297</v>
      </c>
      <c r="F485" s="50" t="s">
        <v>452</v>
      </c>
      <c r="G485" s="50" t="s">
        <v>453</v>
      </c>
      <c r="H485" s="50" t="s">
        <v>3086</v>
      </c>
      <c r="I485" s="50" t="s">
        <v>853</v>
      </c>
      <c r="J485" s="50" t="s">
        <v>892</v>
      </c>
      <c r="K485" s="50" t="s">
        <v>782</v>
      </c>
      <c r="L485" s="307">
        <v>47.03</v>
      </c>
      <c r="M485" s="308">
        <v>45</v>
      </c>
      <c r="N485" s="307">
        <v>42.16</v>
      </c>
      <c r="O485" s="306" t="s">
        <v>3132</v>
      </c>
      <c r="P485" s="50" t="s">
        <v>3068</v>
      </c>
      <c r="Q485" s="50" t="s">
        <v>300</v>
      </c>
      <c r="R485" s="50" t="s">
        <v>811</v>
      </c>
      <c r="T485" s="308">
        <v>36.941673729043309</v>
      </c>
      <c r="U485" s="309">
        <v>45</v>
      </c>
      <c r="V485" s="310">
        <v>45200</v>
      </c>
      <c r="X485" s="50" t="s">
        <v>3097</v>
      </c>
      <c r="Y485" s="50" t="s">
        <v>894</v>
      </c>
      <c r="AA485" s="50" t="s">
        <v>856</v>
      </c>
      <c r="AD485" s="50" t="s">
        <v>304</v>
      </c>
      <c r="AE485" s="310">
        <v>45146</v>
      </c>
      <c r="AF485" s="306" t="s">
        <v>3088</v>
      </c>
      <c r="AG485" s="307">
        <v>6.7397991140458148E-3</v>
      </c>
      <c r="AH485" s="307">
        <v>6.457915454172276E-3</v>
      </c>
      <c r="AI485" s="307">
        <v>1.0807271963416871</v>
      </c>
      <c r="AJ485" s="306" t="s">
        <v>181</v>
      </c>
      <c r="AK485" s="307">
        <v>24.008359714177935</v>
      </c>
      <c r="AL485" s="307">
        <v>8.7999999999999995E-2</v>
      </c>
      <c r="AM485" s="311">
        <v>45</v>
      </c>
      <c r="AN485" s="312">
        <v>15</v>
      </c>
      <c r="AO485" s="313" t="s">
        <v>3071</v>
      </c>
      <c r="AP485" s="313" t="s">
        <v>0</v>
      </c>
      <c r="AQ485" s="313" t="s">
        <v>386</v>
      </c>
      <c r="AR485" s="314" t="s">
        <v>0</v>
      </c>
      <c r="AS485" s="314"/>
      <c r="AT485" s="323"/>
    </row>
    <row r="486" spans="1:46" x14ac:dyDescent="0.2">
      <c r="A486" s="306" t="s">
        <v>986</v>
      </c>
      <c r="B486" s="50" t="s">
        <v>310</v>
      </c>
      <c r="C486" s="50" t="s">
        <v>295</v>
      </c>
      <c r="D486" s="50" t="s">
        <v>778</v>
      </c>
      <c r="E486" s="50" t="s">
        <v>297</v>
      </c>
      <c r="F486" s="50" t="s">
        <v>452</v>
      </c>
      <c r="G486" s="50" t="s">
        <v>453</v>
      </c>
      <c r="H486" s="50" t="s">
        <v>3086</v>
      </c>
      <c r="I486" s="50" t="s">
        <v>853</v>
      </c>
      <c r="J486" s="50" t="s">
        <v>896</v>
      </c>
      <c r="K486" s="50" t="s">
        <v>782</v>
      </c>
      <c r="L486" s="307">
        <v>28.32</v>
      </c>
      <c r="M486" s="308">
        <v>45</v>
      </c>
      <c r="N486" s="307">
        <v>25.4</v>
      </c>
      <c r="O486" s="306" t="s">
        <v>3133</v>
      </c>
      <c r="P486" s="50" t="s">
        <v>3068</v>
      </c>
      <c r="Q486" s="50" t="s">
        <v>300</v>
      </c>
      <c r="R486" s="50" t="s">
        <v>811</v>
      </c>
      <c r="T486" s="308">
        <v>36.941673729043309</v>
      </c>
      <c r="U486" s="309">
        <v>45</v>
      </c>
      <c r="V486" s="310">
        <v>45200</v>
      </c>
      <c r="X486" s="50" t="s">
        <v>3097</v>
      </c>
      <c r="Y486" s="50" t="s">
        <v>894</v>
      </c>
      <c r="AA486" s="50" t="s">
        <v>856</v>
      </c>
      <c r="AD486" s="50" t="s">
        <v>304</v>
      </c>
      <c r="AE486" s="310">
        <v>45146</v>
      </c>
      <c r="AF486" s="306" t="s">
        <v>3088</v>
      </c>
      <c r="AG486" s="307">
        <v>0</v>
      </c>
      <c r="AH486" s="307">
        <v>3.8895574957872234E-3</v>
      </c>
      <c r="AI486" s="307">
        <v>0.65091446260977659</v>
      </c>
      <c r="AJ486" s="306" t="s">
        <v>0</v>
      </c>
      <c r="AK486" s="307">
        <v>55.703708781538758</v>
      </c>
      <c r="AL486" s="307">
        <v>5.777E-3</v>
      </c>
      <c r="AM486" s="311">
        <v>45</v>
      </c>
      <c r="AN486" s="312">
        <v>15</v>
      </c>
      <c r="AO486" s="313" t="s">
        <v>3071</v>
      </c>
      <c r="AP486" s="313" t="s">
        <v>0</v>
      </c>
      <c r="AQ486" s="313" t="s">
        <v>386</v>
      </c>
      <c r="AR486" s="314" t="s">
        <v>0</v>
      </c>
      <c r="AS486" s="314"/>
      <c r="AT486" s="323"/>
    </row>
    <row r="487" spans="1:46" x14ac:dyDescent="0.2">
      <c r="A487" s="306" t="s">
        <v>987</v>
      </c>
      <c r="B487" s="50" t="s">
        <v>294</v>
      </c>
      <c r="C487" s="50" t="s">
        <v>295</v>
      </c>
      <c r="D487" s="50" t="s">
        <v>778</v>
      </c>
      <c r="E487" s="50" t="s">
        <v>297</v>
      </c>
      <c r="F487" s="50" t="s">
        <v>452</v>
      </c>
      <c r="G487" s="50" t="s">
        <v>463</v>
      </c>
      <c r="H487" s="50" t="s">
        <v>3086</v>
      </c>
      <c r="I487" s="50" t="s">
        <v>904</v>
      </c>
      <c r="J487" s="50" t="s">
        <v>692</v>
      </c>
      <c r="K487" s="50" t="s">
        <v>782</v>
      </c>
      <c r="L487" s="307">
        <v>2.9689620003856407</v>
      </c>
      <c r="M487" s="308">
        <v>700</v>
      </c>
      <c r="N487" s="307">
        <v>2.6620064909999943</v>
      </c>
      <c r="O487" s="306" t="s">
        <v>3134</v>
      </c>
      <c r="P487" s="50" t="s">
        <v>3068</v>
      </c>
      <c r="Q487" s="50" t="s">
        <v>300</v>
      </c>
      <c r="R487" s="50" t="s">
        <v>811</v>
      </c>
      <c r="T487" s="308">
        <v>24.48948050640055</v>
      </c>
      <c r="U487" s="309">
        <v>20</v>
      </c>
      <c r="V487" s="310">
        <v>45931</v>
      </c>
      <c r="X487" s="50" t="s">
        <v>3110</v>
      </c>
      <c r="Y487" s="50" t="s">
        <v>692</v>
      </c>
      <c r="AA487" s="50" t="s">
        <v>906</v>
      </c>
      <c r="AD487" s="50" t="s">
        <v>304</v>
      </c>
      <c r="AE487" s="310">
        <v>45146</v>
      </c>
      <c r="AF487" s="306" t="s">
        <v>3088</v>
      </c>
      <c r="AG487" s="307">
        <v>4.2550909790831413E-4</v>
      </c>
      <c r="AH487" s="307">
        <v>4.0771271261577343E-4</v>
      </c>
      <c r="AI487" s="307">
        <v>0.10292360143895704</v>
      </c>
      <c r="AJ487" s="306" t="s">
        <v>0</v>
      </c>
      <c r="AK487" s="307">
        <v>480.02095442334291</v>
      </c>
      <c r="AL487" s="307">
        <v>1.3805673301793249E-3</v>
      </c>
      <c r="AM487" s="311">
        <v>700</v>
      </c>
      <c r="AN487" s="312">
        <v>15</v>
      </c>
      <c r="AO487" s="313" t="s">
        <v>3071</v>
      </c>
      <c r="AP487" s="313" t="s">
        <v>0</v>
      </c>
      <c r="AQ487" s="313" t="s">
        <v>306</v>
      </c>
      <c r="AR487" s="314" t="s">
        <v>0</v>
      </c>
      <c r="AS487" s="314"/>
      <c r="AT487" s="323"/>
    </row>
    <row r="488" spans="1:46" x14ac:dyDescent="0.2">
      <c r="A488" s="306" t="s">
        <v>989</v>
      </c>
      <c r="B488" s="50" t="s">
        <v>308</v>
      </c>
      <c r="C488" s="50" t="s">
        <v>295</v>
      </c>
      <c r="D488" s="50" t="s">
        <v>778</v>
      </c>
      <c r="E488" s="50" t="s">
        <v>297</v>
      </c>
      <c r="F488" s="50" t="s">
        <v>452</v>
      </c>
      <c r="G488" s="50" t="s">
        <v>463</v>
      </c>
      <c r="H488" s="50" t="s">
        <v>3086</v>
      </c>
      <c r="I488" s="50" t="s">
        <v>904</v>
      </c>
      <c r="J488" s="50" t="s">
        <v>692</v>
      </c>
      <c r="K488" s="50" t="s">
        <v>782</v>
      </c>
      <c r="L488" s="307">
        <v>3.9491216604423331</v>
      </c>
      <c r="M488" s="308">
        <v>700</v>
      </c>
      <c r="N488" s="307">
        <v>3.540829250249979</v>
      </c>
      <c r="O488" s="306" t="s">
        <v>3134</v>
      </c>
      <c r="P488" s="50" t="s">
        <v>3068</v>
      </c>
      <c r="Q488" s="50" t="s">
        <v>300</v>
      </c>
      <c r="R488" s="50" t="s">
        <v>811</v>
      </c>
      <c r="T488" s="308">
        <v>24.48948050640055</v>
      </c>
      <c r="U488" s="309">
        <v>20</v>
      </c>
      <c r="V488" s="310">
        <v>45931</v>
      </c>
      <c r="X488" s="50" t="s">
        <v>3110</v>
      </c>
      <c r="Y488" s="50" t="s">
        <v>692</v>
      </c>
      <c r="AA488" s="50" t="s">
        <v>906</v>
      </c>
      <c r="AD488" s="50" t="s">
        <v>304</v>
      </c>
      <c r="AE488" s="310">
        <v>45146</v>
      </c>
      <c r="AF488" s="306" t="s">
        <v>3088</v>
      </c>
      <c r="AG488" s="307">
        <v>5.6598474316839819E-4</v>
      </c>
      <c r="AH488" s="307">
        <v>5.4231313988508875E-4</v>
      </c>
      <c r="AI488" s="307">
        <v>0.13690233278853814</v>
      </c>
      <c r="AJ488" s="306" t="s">
        <v>0</v>
      </c>
      <c r="AK488" s="307">
        <v>354.92663176374447</v>
      </c>
      <c r="AL488" s="307">
        <v>1.8363415721056851E-3</v>
      </c>
      <c r="AM488" s="311">
        <v>700</v>
      </c>
      <c r="AN488" s="312">
        <v>15</v>
      </c>
      <c r="AO488" s="313" t="s">
        <v>3071</v>
      </c>
      <c r="AP488" s="313" t="s">
        <v>0</v>
      </c>
      <c r="AQ488" s="313" t="s">
        <v>306</v>
      </c>
      <c r="AR488" s="314" t="s">
        <v>0</v>
      </c>
      <c r="AS488" s="314"/>
      <c r="AT488" s="323"/>
    </row>
    <row r="489" spans="1:46" x14ac:dyDescent="0.2">
      <c r="A489" s="306" t="s">
        <v>990</v>
      </c>
      <c r="B489" s="50" t="s">
        <v>310</v>
      </c>
      <c r="C489" s="50" t="s">
        <v>295</v>
      </c>
      <c r="D489" s="50" t="s">
        <v>778</v>
      </c>
      <c r="E489" s="50" t="s">
        <v>297</v>
      </c>
      <c r="F489" s="50" t="s">
        <v>452</v>
      </c>
      <c r="G489" s="50" t="s">
        <v>463</v>
      </c>
      <c r="H489" s="50" t="s">
        <v>3086</v>
      </c>
      <c r="I489" s="50" t="s">
        <v>904</v>
      </c>
      <c r="J489" s="50" t="s">
        <v>692</v>
      </c>
      <c r="K489" s="50" t="s">
        <v>782</v>
      </c>
      <c r="L489" s="307">
        <v>4.6974989040113426</v>
      </c>
      <c r="M489" s="308">
        <v>700</v>
      </c>
      <c r="N489" s="307">
        <v>4.2118331498750399</v>
      </c>
      <c r="O489" s="306" t="s">
        <v>3134</v>
      </c>
      <c r="P489" s="50" t="s">
        <v>3068</v>
      </c>
      <c r="Q489" s="50" t="s">
        <v>300</v>
      </c>
      <c r="R489" s="50" t="s">
        <v>811</v>
      </c>
      <c r="T489" s="308">
        <v>24.48948050640055</v>
      </c>
      <c r="U489" s="309">
        <v>20</v>
      </c>
      <c r="V489" s="310">
        <v>45931</v>
      </c>
      <c r="X489" s="50" t="s">
        <v>3110</v>
      </c>
      <c r="Y489" s="50" t="s">
        <v>692</v>
      </c>
      <c r="AA489" s="50" t="s">
        <v>906</v>
      </c>
      <c r="AD489" s="50" t="s">
        <v>304</v>
      </c>
      <c r="AE489" s="310">
        <v>45146</v>
      </c>
      <c r="AF489" s="306" t="s">
        <v>3088</v>
      </c>
      <c r="AG489" s="307">
        <v>6.7324153047817082E-4</v>
      </c>
      <c r="AH489" s="307">
        <v>6.4508404634862836E-4</v>
      </c>
      <c r="AI489" s="307">
        <v>0.16284597273174958</v>
      </c>
      <c r="AJ489" s="306" t="s">
        <v>0</v>
      </c>
      <c r="AK489" s="307">
        <v>294.55967255579191</v>
      </c>
      <c r="AL489" s="307">
        <v>2.1843369903652753E-3</v>
      </c>
      <c r="AM489" s="311">
        <v>700</v>
      </c>
      <c r="AN489" s="312">
        <v>15</v>
      </c>
      <c r="AO489" s="313" t="s">
        <v>3071</v>
      </c>
      <c r="AP489" s="313" t="s">
        <v>0</v>
      </c>
      <c r="AQ489" s="313" t="s">
        <v>306</v>
      </c>
      <c r="AR489" s="314" t="s">
        <v>0</v>
      </c>
      <c r="AS489" s="314"/>
      <c r="AT489" s="323"/>
    </row>
    <row r="490" spans="1:46" x14ac:dyDescent="0.2">
      <c r="A490" s="306" t="s">
        <v>991</v>
      </c>
      <c r="B490" s="50" t="s">
        <v>294</v>
      </c>
      <c r="C490" s="50" t="s">
        <v>295</v>
      </c>
      <c r="D490" s="50" t="s">
        <v>778</v>
      </c>
      <c r="E490" s="50" t="s">
        <v>297</v>
      </c>
      <c r="F490" s="50" t="s">
        <v>452</v>
      </c>
      <c r="G490" s="50" t="s">
        <v>453</v>
      </c>
      <c r="H490" s="50" t="s">
        <v>3079</v>
      </c>
      <c r="I490" s="50" t="s">
        <v>992</v>
      </c>
      <c r="J490" s="50" t="s">
        <v>993</v>
      </c>
      <c r="K490" s="50" t="s">
        <v>782</v>
      </c>
      <c r="L490" s="307">
        <v>8.4223639643654948</v>
      </c>
      <c r="M490" s="308">
        <v>10</v>
      </c>
      <c r="N490" s="307">
        <v>7.5789521589477582</v>
      </c>
      <c r="O490" s="306" t="s">
        <v>3135</v>
      </c>
      <c r="P490" s="50" t="s">
        <v>3068</v>
      </c>
      <c r="Q490" s="50" t="s">
        <v>300</v>
      </c>
      <c r="R490" s="50" t="s">
        <v>785</v>
      </c>
      <c r="T490" s="308">
        <v>13.793841795402404</v>
      </c>
      <c r="U490" s="309">
        <v>20</v>
      </c>
      <c r="V490" s="310">
        <v>45931</v>
      </c>
      <c r="X490" s="50" t="s">
        <v>2899</v>
      </c>
      <c r="Y490" s="50" t="s">
        <v>692</v>
      </c>
      <c r="AA490" s="50" t="s">
        <v>856</v>
      </c>
      <c r="AD490" s="50" t="s">
        <v>304</v>
      </c>
      <c r="AE490" s="310">
        <v>45069</v>
      </c>
      <c r="AF490" s="306" t="s">
        <v>2582</v>
      </c>
      <c r="AG490" s="307">
        <v>1.2646613739989269E-3</v>
      </c>
      <c r="AH490" s="307">
        <v>1.2143757880314285E-3</v>
      </c>
      <c r="AI490" s="307">
        <v>0.37480248333373534</v>
      </c>
      <c r="AJ490" s="306" t="s">
        <v>0</v>
      </c>
      <c r="AK490" s="307">
        <v>117.18082465772704</v>
      </c>
      <c r="AL490" s="307">
        <v>4.0000000000000001E-3</v>
      </c>
      <c r="AM490" s="311">
        <v>10</v>
      </c>
      <c r="AN490" s="312">
        <v>15</v>
      </c>
      <c r="AO490" s="313" t="s">
        <v>3071</v>
      </c>
      <c r="AP490" s="313" t="s">
        <v>0</v>
      </c>
      <c r="AQ490" s="313" t="s">
        <v>386</v>
      </c>
      <c r="AR490" s="314" t="s">
        <v>0</v>
      </c>
      <c r="AS490" s="314"/>
      <c r="AT490" s="323"/>
    </row>
    <row r="491" spans="1:46" x14ac:dyDescent="0.2">
      <c r="A491" s="306" t="s">
        <v>995</v>
      </c>
      <c r="B491" s="50" t="s">
        <v>294</v>
      </c>
      <c r="C491" s="50" t="s">
        <v>295</v>
      </c>
      <c r="D491" s="50" t="s">
        <v>778</v>
      </c>
      <c r="E491" s="50" t="s">
        <v>297</v>
      </c>
      <c r="F491" s="50" t="s">
        <v>452</v>
      </c>
      <c r="G491" s="50" t="s">
        <v>453</v>
      </c>
      <c r="H491" s="50" t="s">
        <v>3079</v>
      </c>
      <c r="I491" s="50" t="s">
        <v>992</v>
      </c>
      <c r="J491" s="50" t="s">
        <v>996</v>
      </c>
      <c r="K491" s="50" t="s">
        <v>782</v>
      </c>
      <c r="L491" s="307">
        <v>18.397167463486202</v>
      </c>
      <c r="M491" s="308">
        <v>10</v>
      </c>
      <c r="N491" s="307">
        <v>16.554883243687552</v>
      </c>
      <c r="O491" s="306" t="s">
        <v>3136</v>
      </c>
      <c r="P491" s="50" t="s">
        <v>3068</v>
      </c>
      <c r="Q491" s="50" t="s">
        <v>300</v>
      </c>
      <c r="R491" s="50" t="s">
        <v>785</v>
      </c>
      <c r="T491" s="308">
        <v>13.793841795402404</v>
      </c>
      <c r="U491" s="309">
        <v>20</v>
      </c>
      <c r="V491" s="310">
        <v>45931</v>
      </c>
      <c r="X491" s="50" t="s">
        <v>2899</v>
      </c>
      <c r="Y491" s="50" t="s">
        <v>692</v>
      </c>
      <c r="AA491" s="50" t="s">
        <v>856</v>
      </c>
      <c r="AD491" s="50" t="s">
        <v>304</v>
      </c>
      <c r="AE491" s="310">
        <v>45069</v>
      </c>
      <c r="AF491" s="306" t="s">
        <v>2582</v>
      </c>
      <c r="AG491" s="307">
        <v>2.7624295483427959E-3</v>
      </c>
      <c r="AH491" s="307">
        <v>2.6525895616172526E-3</v>
      </c>
      <c r="AI491" s="307">
        <v>0.81868986911451835</v>
      </c>
      <c r="AJ491" s="306" t="s">
        <v>0</v>
      </c>
      <c r="AK491" s="307">
        <v>39.989093153978743</v>
      </c>
      <c r="AL491" s="307">
        <v>8.5000000000000006E-3</v>
      </c>
      <c r="AM491" s="311">
        <v>10</v>
      </c>
      <c r="AN491" s="312">
        <v>15</v>
      </c>
      <c r="AO491" s="313" t="s">
        <v>3071</v>
      </c>
      <c r="AP491" s="313" t="s">
        <v>0</v>
      </c>
      <c r="AQ491" s="313" t="s">
        <v>386</v>
      </c>
      <c r="AR491" s="314" t="s">
        <v>0</v>
      </c>
      <c r="AS491" s="314"/>
      <c r="AT491" s="323"/>
    </row>
    <row r="492" spans="1:46" x14ac:dyDescent="0.2">
      <c r="A492" s="306" t="s">
        <v>998</v>
      </c>
      <c r="B492" s="50" t="s">
        <v>294</v>
      </c>
      <c r="C492" s="50" t="s">
        <v>295</v>
      </c>
      <c r="D492" s="50" t="s">
        <v>778</v>
      </c>
      <c r="E492" s="50" t="s">
        <v>297</v>
      </c>
      <c r="F492" s="50" t="s">
        <v>452</v>
      </c>
      <c r="G492" s="50" t="s">
        <v>453</v>
      </c>
      <c r="H492" s="50" t="s">
        <v>3079</v>
      </c>
      <c r="I492" s="50" t="s">
        <v>992</v>
      </c>
      <c r="J492" s="50" t="s">
        <v>999</v>
      </c>
      <c r="K492" s="50" t="s">
        <v>782</v>
      </c>
      <c r="L492" s="307">
        <v>18.397167463486202</v>
      </c>
      <c r="M492" s="308">
        <v>10</v>
      </c>
      <c r="N492" s="307">
        <v>16.554883243687552</v>
      </c>
      <c r="O492" s="306" t="s">
        <v>3137</v>
      </c>
      <c r="P492" s="50" t="s">
        <v>3068</v>
      </c>
      <c r="Q492" s="50" t="s">
        <v>300</v>
      </c>
      <c r="R492" s="50" t="s">
        <v>785</v>
      </c>
      <c r="T492" s="308">
        <v>13.793841795402404</v>
      </c>
      <c r="U492" s="309">
        <v>20</v>
      </c>
      <c r="V492" s="310">
        <v>45931</v>
      </c>
      <c r="X492" s="50" t="s">
        <v>2899</v>
      </c>
      <c r="Y492" s="50" t="s">
        <v>692</v>
      </c>
      <c r="AA492" s="50" t="s">
        <v>856</v>
      </c>
      <c r="AD492" s="50" t="s">
        <v>304</v>
      </c>
      <c r="AE492" s="310">
        <v>45069</v>
      </c>
      <c r="AF492" s="306" t="s">
        <v>2582</v>
      </c>
      <c r="AG492" s="307">
        <v>2.7624295483427959E-3</v>
      </c>
      <c r="AH492" s="307">
        <v>2.6525895616172526E-3</v>
      </c>
      <c r="AI492" s="307">
        <v>0.81868986911451835</v>
      </c>
      <c r="AJ492" s="306" t="s">
        <v>0</v>
      </c>
      <c r="AK492" s="307">
        <v>39.989093153978743</v>
      </c>
      <c r="AL492" s="307">
        <v>8.5000000000000006E-3</v>
      </c>
      <c r="AM492" s="311">
        <v>10</v>
      </c>
      <c r="AN492" s="312">
        <v>15</v>
      </c>
      <c r="AO492" s="313" t="s">
        <v>3071</v>
      </c>
      <c r="AP492" s="313" t="s">
        <v>0</v>
      </c>
      <c r="AQ492" s="313" t="s">
        <v>386</v>
      </c>
      <c r="AR492" s="314" t="s">
        <v>0</v>
      </c>
      <c r="AS492" s="314"/>
      <c r="AT492" s="323"/>
    </row>
    <row r="493" spans="1:46" x14ac:dyDescent="0.2">
      <c r="A493" s="306" t="s">
        <v>1001</v>
      </c>
      <c r="B493" s="50" t="s">
        <v>308</v>
      </c>
      <c r="C493" s="50" t="s">
        <v>295</v>
      </c>
      <c r="D493" s="50" t="s">
        <v>778</v>
      </c>
      <c r="E493" s="50" t="s">
        <v>297</v>
      </c>
      <c r="F493" s="50" t="s">
        <v>452</v>
      </c>
      <c r="G493" s="50" t="s">
        <v>453</v>
      </c>
      <c r="H493" s="50" t="s">
        <v>3079</v>
      </c>
      <c r="I493" s="50" t="s">
        <v>992</v>
      </c>
      <c r="J493" s="50" t="s">
        <v>993</v>
      </c>
      <c r="K493" s="50" t="s">
        <v>782</v>
      </c>
      <c r="L493" s="307">
        <v>10.942548461551953</v>
      </c>
      <c r="M493" s="308">
        <v>10</v>
      </c>
      <c r="N493" s="307">
        <v>9.8532899579820441</v>
      </c>
      <c r="O493" s="306" t="s">
        <v>3135</v>
      </c>
      <c r="P493" s="50" t="s">
        <v>3068</v>
      </c>
      <c r="Q493" s="50" t="s">
        <v>300</v>
      </c>
      <c r="R493" s="50" t="s">
        <v>785</v>
      </c>
      <c r="T493" s="308">
        <v>13.793841795402404</v>
      </c>
      <c r="U493" s="309">
        <v>20</v>
      </c>
      <c r="V493" s="310">
        <v>45931</v>
      </c>
      <c r="X493" s="50" t="s">
        <v>2899</v>
      </c>
      <c r="Y493" s="50" t="s">
        <v>692</v>
      </c>
      <c r="AA493" s="50" t="s">
        <v>856</v>
      </c>
      <c r="AD493" s="50" t="s">
        <v>304</v>
      </c>
      <c r="AE493" s="310">
        <v>45069</v>
      </c>
      <c r="AF493" s="306" t="s">
        <v>2582</v>
      </c>
      <c r="AG493" s="307">
        <v>1.6906493033637488E-3</v>
      </c>
      <c r="AH493" s="307">
        <v>1.6235547948931662E-3</v>
      </c>
      <c r="AI493" s="307">
        <v>0.49882172926436474</v>
      </c>
      <c r="AJ493" s="306" t="s">
        <v>0</v>
      </c>
      <c r="AK493" s="307">
        <v>83.595176948634673</v>
      </c>
      <c r="AL493" s="307">
        <v>5.0000000000000001E-3</v>
      </c>
      <c r="AM493" s="311">
        <v>10</v>
      </c>
      <c r="AN493" s="312">
        <v>15</v>
      </c>
      <c r="AO493" s="313" t="s">
        <v>3071</v>
      </c>
      <c r="AP493" s="313" t="s">
        <v>0</v>
      </c>
      <c r="AQ493" s="313" t="s">
        <v>386</v>
      </c>
      <c r="AR493" s="314" t="s">
        <v>0</v>
      </c>
      <c r="AS493" s="314"/>
      <c r="AT493" s="323"/>
    </row>
    <row r="494" spans="1:46" x14ac:dyDescent="0.2">
      <c r="A494" s="306" t="s">
        <v>1002</v>
      </c>
      <c r="B494" s="50" t="s">
        <v>308</v>
      </c>
      <c r="C494" s="50" t="s">
        <v>295</v>
      </c>
      <c r="D494" s="50" t="s">
        <v>778</v>
      </c>
      <c r="E494" s="50" t="s">
        <v>297</v>
      </c>
      <c r="F494" s="50" t="s">
        <v>452</v>
      </c>
      <c r="G494" s="50" t="s">
        <v>453</v>
      </c>
      <c r="H494" s="50" t="s">
        <v>3079</v>
      </c>
      <c r="I494" s="50" t="s">
        <v>992</v>
      </c>
      <c r="J494" s="50" t="s">
        <v>996</v>
      </c>
      <c r="K494" s="50" t="s">
        <v>782</v>
      </c>
      <c r="L494" s="307">
        <v>21.478269285477683</v>
      </c>
      <c r="M494" s="308">
        <v>10</v>
      </c>
      <c r="N494" s="307">
        <v>19.340249285532185</v>
      </c>
      <c r="O494" s="306" t="s">
        <v>3136</v>
      </c>
      <c r="P494" s="50" t="s">
        <v>3068</v>
      </c>
      <c r="Q494" s="50" t="s">
        <v>300</v>
      </c>
      <c r="R494" s="50" t="s">
        <v>785</v>
      </c>
      <c r="T494" s="308">
        <v>13.793841795402404</v>
      </c>
      <c r="U494" s="309">
        <v>20</v>
      </c>
      <c r="V494" s="310">
        <v>45931</v>
      </c>
      <c r="X494" s="50" t="s">
        <v>2899</v>
      </c>
      <c r="Y494" s="50" t="s">
        <v>692</v>
      </c>
      <c r="AA494" s="50" t="s">
        <v>856</v>
      </c>
      <c r="AD494" s="50" t="s">
        <v>304</v>
      </c>
      <c r="AE494" s="310">
        <v>45069</v>
      </c>
      <c r="AF494" s="306" t="s">
        <v>2582</v>
      </c>
      <c r="AG494" s="307">
        <v>3.3184427862064767E-3</v>
      </c>
      <c r="AH494" s="307">
        <v>3.1867482430594815E-3</v>
      </c>
      <c r="AI494" s="307">
        <v>0.97909801032474975</v>
      </c>
      <c r="AJ494" s="306" t="s">
        <v>0</v>
      </c>
      <c r="AK494" s="307">
        <v>29.842772857774978</v>
      </c>
      <c r="AL494" s="307">
        <v>1E-3</v>
      </c>
      <c r="AM494" s="311">
        <v>10</v>
      </c>
      <c r="AN494" s="312">
        <v>15</v>
      </c>
      <c r="AO494" s="313" t="s">
        <v>3071</v>
      </c>
      <c r="AP494" s="313" t="s">
        <v>0</v>
      </c>
      <c r="AQ494" s="313" t="s">
        <v>386</v>
      </c>
      <c r="AR494" s="314" t="s">
        <v>0</v>
      </c>
      <c r="AS494" s="314"/>
      <c r="AT494" s="323"/>
    </row>
    <row r="495" spans="1:46" x14ac:dyDescent="0.2">
      <c r="A495" s="306" t="s">
        <v>1003</v>
      </c>
      <c r="B495" s="50" t="s">
        <v>308</v>
      </c>
      <c r="C495" s="50" t="s">
        <v>295</v>
      </c>
      <c r="D495" s="50" t="s">
        <v>778</v>
      </c>
      <c r="E495" s="50" t="s">
        <v>297</v>
      </c>
      <c r="F495" s="50" t="s">
        <v>452</v>
      </c>
      <c r="G495" s="50" t="s">
        <v>453</v>
      </c>
      <c r="H495" s="50" t="s">
        <v>3079</v>
      </c>
      <c r="I495" s="50" t="s">
        <v>992</v>
      </c>
      <c r="J495" s="50" t="s">
        <v>999</v>
      </c>
      <c r="K495" s="50" t="s">
        <v>782</v>
      </c>
      <c r="L495" s="307">
        <v>21.478269285477683</v>
      </c>
      <c r="M495" s="308">
        <v>10</v>
      </c>
      <c r="N495" s="307">
        <v>19.340249285532185</v>
      </c>
      <c r="O495" s="306" t="s">
        <v>3137</v>
      </c>
      <c r="P495" s="50" t="s">
        <v>3068</v>
      </c>
      <c r="Q495" s="50" t="s">
        <v>300</v>
      </c>
      <c r="R495" s="50" t="s">
        <v>785</v>
      </c>
      <c r="T495" s="308">
        <v>13.793841795402404</v>
      </c>
      <c r="U495" s="309">
        <v>20</v>
      </c>
      <c r="V495" s="310">
        <v>45931</v>
      </c>
      <c r="X495" s="50" t="s">
        <v>2899</v>
      </c>
      <c r="Y495" s="50" t="s">
        <v>692</v>
      </c>
      <c r="AA495" s="50" t="s">
        <v>856</v>
      </c>
      <c r="AD495" s="50" t="s">
        <v>304</v>
      </c>
      <c r="AE495" s="310">
        <v>45069</v>
      </c>
      <c r="AF495" s="306" t="s">
        <v>2582</v>
      </c>
      <c r="AG495" s="307">
        <v>3.3184427862064767E-3</v>
      </c>
      <c r="AH495" s="307">
        <v>3.1867482430594815E-3</v>
      </c>
      <c r="AI495" s="307">
        <v>0.97909801032474975</v>
      </c>
      <c r="AJ495" s="306" t="s">
        <v>0</v>
      </c>
      <c r="AK495" s="307">
        <v>29.842772857774978</v>
      </c>
      <c r="AL495" s="307">
        <v>1E-3</v>
      </c>
      <c r="AM495" s="311">
        <v>10</v>
      </c>
      <c r="AN495" s="312">
        <v>15</v>
      </c>
      <c r="AO495" s="313" t="s">
        <v>3071</v>
      </c>
      <c r="AP495" s="313" t="s">
        <v>0</v>
      </c>
      <c r="AQ495" s="313" t="s">
        <v>386</v>
      </c>
      <c r="AR495" s="314" t="s">
        <v>0</v>
      </c>
      <c r="AS495" s="314"/>
      <c r="AT495" s="323"/>
    </row>
    <row r="496" spans="1:46" x14ac:dyDescent="0.2">
      <c r="A496" s="306" t="s">
        <v>1004</v>
      </c>
      <c r="B496" s="50" t="s">
        <v>310</v>
      </c>
      <c r="C496" s="50" t="s">
        <v>295</v>
      </c>
      <c r="D496" s="50" t="s">
        <v>778</v>
      </c>
      <c r="E496" s="50" t="s">
        <v>297</v>
      </c>
      <c r="F496" s="50" t="s">
        <v>452</v>
      </c>
      <c r="G496" s="50" t="s">
        <v>453</v>
      </c>
      <c r="H496" s="50" t="s">
        <v>3079</v>
      </c>
      <c r="I496" s="50" t="s">
        <v>992</v>
      </c>
      <c r="J496" s="50" t="s">
        <v>993</v>
      </c>
      <c r="K496" s="50" t="s">
        <v>782</v>
      </c>
      <c r="L496" s="307">
        <v>10.942548461551953</v>
      </c>
      <c r="M496" s="308">
        <v>10</v>
      </c>
      <c r="N496" s="307">
        <v>9.8532899579820441</v>
      </c>
      <c r="O496" s="306" t="s">
        <v>3135</v>
      </c>
      <c r="P496" s="50" t="s">
        <v>3068</v>
      </c>
      <c r="Q496" s="50" t="s">
        <v>300</v>
      </c>
      <c r="R496" s="50" t="s">
        <v>785</v>
      </c>
      <c r="T496" s="308">
        <v>13.793841795402404</v>
      </c>
      <c r="U496" s="309">
        <v>20</v>
      </c>
      <c r="V496" s="310">
        <v>45931</v>
      </c>
      <c r="X496" s="50" t="s">
        <v>2899</v>
      </c>
      <c r="Y496" s="50" t="s">
        <v>692</v>
      </c>
      <c r="AA496" s="50" t="s">
        <v>856</v>
      </c>
      <c r="AD496" s="50" t="s">
        <v>304</v>
      </c>
      <c r="AE496" s="310">
        <v>45069</v>
      </c>
      <c r="AF496" s="306" t="s">
        <v>2582</v>
      </c>
      <c r="AG496" s="307">
        <v>1.6906493033637488E-3</v>
      </c>
      <c r="AH496" s="307">
        <v>1.6235547948931662E-3</v>
      </c>
      <c r="AI496" s="307">
        <v>0.49882172926436474</v>
      </c>
      <c r="AJ496" s="306" t="s">
        <v>0</v>
      </c>
      <c r="AK496" s="307">
        <v>83.595176948634673</v>
      </c>
      <c r="AL496" s="307">
        <v>5.0000000000000001E-3</v>
      </c>
      <c r="AM496" s="311">
        <v>10</v>
      </c>
      <c r="AN496" s="312">
        <v>15</v>
      </c>
      <c r="AO496" s="313" t="s">
        <v>3071</v>
      </c>
      <c r="AP496" s="313" t="s">
        <v>0</v>
      </c>
      <c r="AQ496" s="313" t="s">
        <v>386</v>
      </c>
      <c r="AR496" s="314" t="s">
        <v>0</v>
      </c>
      <c r="AS496" s="314"/>
      <c r="AT496" s="323"/>
    </row>
    <row r="497" spans="1:46" x14ac:dyDescent="0.2">
      <c r="A497" s="306" t="s">
        <v>1005</v>
      </c>
      <c r="B497" s="50" t="s">
        <v>310</v>
      </c>
      <c r="C497" s="50" t="s">
        <v>295</v>
      </c>
      <c r="D497" s="50" t="s">
        <v>778</v>
      </c>
      <c r="E497" s="50" t="s">
        <v>297</v>
      </c>
      <c r="F497" s="50" t="s">
        <v>452</v>
      </c>
      <c r="G497" s="50" t="s">
        <v>453</v>
      </c>
      <c r="H497" s="50" t="s">
        <v>3079</v>
      </c>
      <c r="I497" s="50" t="s">
        <v>992</v>
      </c>
      <c r="J497" s="50" t="s">
        <v>996</v>
      </c>
      <c r="K497" s="50" t="s">
        <v>782</v>
      </c>
      <c r="L497" s="307">
        <v>21.478269285477683</v>
      </c>
      <c r="M497" s="308">
        <v>10</v>
      </c>
      <c r="N497" s="307">
        <v>19.340249285532185</v>
      </c>
      <c r="O497" s="306" t="s">
        <v>3136</v>
      </c>
      <c r="P497" s="50" t="s">
        <v>3068</v>
      </c>
      <c r="Q497" s="50" t="s">
        <v>300</v>
      </c>
      <c r="R497" s="50" t="s">
        <v>785</v>
      </c>
      <c r="T497" s="308">
        <v>13.793841795402404</v>
      </c>
      <c r="U497" s="309">
        <v>20</v>
      </c>
      <c r="V497" s="310">
        <v>45931</v>
      </c>
      <c r="X497" s="50" t="s">
        <v>2899</v>
      </c>
      <c r="Y497" s="50" t="s">
        <v>692</v>
      </c>
      <c r="AA497" s="50" t="s">
        <v>856</v>
      </c>
      <c r="AD497" s="50" t="s">
        <v>304</v>
      </c>
      <c r="AE497" s="310">
        <v>45069</v>
      </c>
      <c r="AF497" s="306" t="s">
        <v>2582</v>
      </c>
      <c r="AG497" s="307">
        <v>3.3184427862064767E-3</v>
      </c>
      <c r="AH497" s="307">
        <v>3.1867482430594815E-3</v>
      </c>
      <c r="AI497" s="307">
        <v>0.97909801032474975</v>
      </c>
      <c r="AJ497" s="306" t="s">
        <v>0</v>
      </c>
      <c r="AK497" s="307">
        <v>29.842772857774978</v>
      </c>
      <c r="AL497" s="307">
        <v>1E-3</v>
      </c>
      <c r="AM497" s="311">
        <v>10</v>
      </c>
      <c r="AN497" s="312">
        <v>15</v>
      </c>
      <c r="AO497" s="313" t="s">
        <v>3071</v>
      </c>
      <c r="AP497" s="313" t="s">
        <v>0</v>
      </c>
      <c r="AQ497" s="313" t="s">
        <v>386</v>
      </c>
      <c r="AR497" s="314" t="s">
        <v>0</v>
      </c>
      <c r="AS497" s="314"/>
      <c r="AT497" s="323"/>
    </row>
    <row r="498" spans="1:46" x14ac:dyDescent="0.2">
      <c r="A498" s="306" t="s">
        <v>1006</v>
      </c>
      <c r="B498" s="50" t="s">
        <v>310</v>
      </c>
      <c r="C498" s="50" t="s">
        <v>295</v>
      </c>
      <c r="D498" s="50" t="s">
        <v>778</v>
      </c>
      <c r="E498" s="50" t="s">
        <v>297</v>
      </c>
      <c r="F498" s="50" t="s">
        <v>452</v>
      </c>
      <c r="G498" s="50" t="s">
        <v>453</v>
      </c>
      <c r="H498" s="50" t="s">
        <v>3079</v>
      </c>
      <c r="I498" s="50" t="s">
        <v>992</v>
      </c>
      <c r="J498" s="50" t="s">
        <v>999</v>
      </c>
      <c r="K498" s="50" t="s">
        <v>782</v>
      </c>
      <c r="L498" s="307">
        <v>21.478269285477683</v>
      </c>
      <c r="M498" s="308">
        <v>10</v>
      </c>
      <c r="N498" s="307">
        <v>19.340249285532185</v>
      </c>
      <c r="O498" s="306" t="s">
        <v>3137</v>
      </c>
      <c r="P498" s="50" t="s">
        <v>3068</v>
      </c>
      <c r="Q498" s="50" t="s">
        <v>300</v>
      </c>
      <c r="R498" s="50" t="s">
        <v>785</v>
      </c>
      <c r="T498" s="308">
        <v>13.793841795402404</v>
      </c>
      <c r="U498" s="309">
        <v>20</v>
      </c>
      <c r="V498" s="310">
        <v>45931</v>
      </c>
      <c r="X498" s="50" t="s">
        <v>2899</v>
      </c>
      <c r="Y498" s="50" t="s">
        <v>692</v>
      </c>
      <c r="AA498" s="50" t="s">
        <v>856</v>
      </c>
      <c r="AD498" s="50" t="s">
        <v>304</v>
      </c>
      <c r="AE498" s="310">
        <v>45069</v>
      </c>
      <c r="AF498" s="306" t="s">
        <v>2582</v>
      </c>
      <c r="AG498" s="307">
        <v>3.3184427862064767E-3</v>
      </c>
      <c r="AH498" s="307">
        <v>3.1867482430594815E-3</v>
      </c>
      <c r="AI498" s="307">
        <v>0.97909801032474975</v>
      </c>
      <c r="AJ498" s="306" t="s">
        <v>0</v>
      </c>
      <c r="AK498" s="307">
        <v>29.842772857774978</v>
      </c>
      <c r="AL498" s="307">
        <v>1E-3</v>
      </c>
      <c r="AM498" s="311">
        <v>10</v>
      </c>
      <c r="AN498" s="312">
        <v>15</v>
      </c>
      <c r="AO498" s="313" t="s">
        <v>3071</v>
      </c>
      <c r="AP498" s="313" t="s">
        <v>0</v>
      </c>
      <c r="AQ498" s="313" t="s">
        <v>386</v>
      </c>
      <c r="AR498" s="314" t="s">
        <v>0</v>
      </c>
      <c r="AS498" s="314"/>
      <c r="AT498" s="323"/>
    </row>
    <row r="499" spans="1:46" x14ac:dyDescent="0.2">
      <c r="A499" s="306" t="s">
        <v>1007</v>
      </c>
      <c r="B499" s="50" t="s">
        <v>294</v>
      </c>
      <c r="C499" s="50" t="s">
        <v>295</v>
      </c>
      <c r="D499" s="50" t="s">
        <v>778</v>
      </c>
      <c r="E499" s="50" t="s">
        <v>297</v>
      </c>
      <c r="F499" s="50" t="s">
        <v>452</v>
      </c>
      <c r="G499" s="50" t="s">
        <v>453</v>
      </c>
      <c r="H499" s="50" t="s">
        <v>3108</v>
      </c>
      <c r="I499" s="50" t="s">
        <v>992</v>
      </c>
      <c r="J499" s="50" t="s">
        <v>993</v>
      </c>
      <c r="K499" s="50" t="s">
        <v>782</v>
      </c>
      <c r="L499" s="307">
        <v>3.9200368677138679</v>
      </c>
      <c r="M499" s="308">
        <v>10</v>
      </c>
      <c r="N499" s="307">
        <v>3.51</v>
      </c>
      <c r="O499" s="306" t="s">
        <v>3138</v>
      </c>
      <c r="P499" s="50" t="s">
        <v>3068</v>
      </c>
      <c r="Q499" s="50" t="s">
        <v>300</v>
      </c>
      <c r="R499" s="50" t="s">
        <v>905</v>
      </c>
      <c r="T499" s="308">
        <v>8.94</v>
      </c>
      <c r="U499" s="309">
        <v>20</v>
      </c>
      <c r="V499" s="310">
        <v>45200</v>
      </c>
      <c r="X499" s="50" t="s">
        <v>2899</v>
      </c>
      <c r="Y499" s="50" t="s">
        <v>692</v>
      </c>
      <c r="AA499" s="50" t="s">
        <v>856</v>
      </c>
      <c r="AD499" s="50" t="s">
        <v>360</v>
      </c>
      <c r="AF499" s="306"/>
      <c r="AG499" s="307">
        <v>1.4608211435964947E-3</v>
      </c>
      <c r="AH499" s="307">
        <v>1.5255538064177484E-3</v>
      </c>
      <c r="AI499" s="307">
        <v>0.59960084654770884</v>
      </c>
      <c r="AJ499" s="306" t="s">
        <v>0</v>
      </c>
      <c r="AK499" s="307">
        <v>65.961713728407872</v>
      </c>
      <c r="AL499" s="307">
        <v>4.261151132779104E-3</v>
      </c>
      <c r="AM499" s="311">
        <v>10</v>
      </c>
      <c r="AN499" s="312">
        <v>15</v>
      </c>
      <c r="AO499" s="313" t="s">
        <v>3071</v>
      </c>
      <c r="AP499" s="313" t="s">
        <v>0</v>
      </c>
      <c r="AQ499" s="313" t="s">
        <v>386</v>
      </c>
      <c r="AR499" s="314" t="s">
        <v>0</v>
      </c>
      <c r="AS499" s="314"/>
    </row>
    <row r="500" spans="1:46" x14ac:dyDescent="0.2">
      <c r="A500" s="306" t="s">
        <v>1008</v>
      </c>
      <c r="B500" s="50" t="s">
        <v>294</v>
      </c>
      <c r="C500" s="50" t="s">
        <v>295</v>
      </c>
      <c r="D500" s="50" t="s">
        <v>778</v>
      </c>
      <c r="E500" s="50" t="s">
        <v>297</v>
      </c>
      <c r="F500" s="50" t="s">
        <v>452</v>
      </c>
      <c r="G500" s="50" t="s">
        <v>453</v>
      </c>
      <c r="H500" s="50" t="s">
        <v>3108</v>
      </c>
      <c r="I500" s="50" t="s">
        <v>992</v>
      </c>
      <c r="J500" s="50" t="s">
        <v>996</v>
      </c>
      <c r="K500" s="50" t="s">
        <v>782</v>
      </c>
      <c r="L500" s="307">
        <v>4.0148113002493364</v>
      </c>
      <c r="M500" s="308">
        <v>10</v>
      </c>
      <c r="N500" s="307">
        <v>3.59</v>
      </c>
      <c r="O500" s="306" t="s">
        <v>3139</v>
      </c>
      <c r="P500" s="50" t="s">
        <v>3068</v>
      </c>
      <c r="Q500" s="50" t="s">
        <v>300</v>
      </c>
      <c r="R500" s="50" t="s">
        <v>905</v>
      </c>
      <c r="T500" s="308">
        <v>8.94</v>
      </c>
      <c r="U500" s="309">
        <v>20</v>
      </c>
      <c r="V500" s="310">
        <v>45200</v>
      </c>
      <c r="X500" s="50" t="s">
        <v>2899</v>
      </c>
      <c r="Y500" s="50" t="s">
        <v>692</v>
      </c>
      <c r="AA500" s="50" t="s">
        <v>856</v>
      </c>
      <c r="AD500" s="50" t="s">
        <v>360</v>
      </c>
      <c r="AF500" s="306"/>
      <c r="AG500" s="307">
        <v>2.9119997805757453E-3</v>
      </c>
      <c r="AH500" s="307">
        <v>3.0410378224728454E-3</v>
      </c>
      <c r="AI500" s="307">
        <v>1.1952438813154573</v>
      </c>
      <c r="AJ500" s="306" t="s">
        <v>181</v>
      </c>
      <c r="AK500" s="307">
        <v>19.491439932200855</v>
      </c>
      <c r="AL500" s="307">
        <v>8.4941754971478451E-3</v>
      </c>
      <c r="AM500" s="311">
        <v>10</v>
      </c>
      <c r="AN500" s="312">
        <v>15</v>
      </c>
      <c r="AO500" s="313" t="s">
        <v>3071</v>
      </c>
      <c r="AP500" s="313" t="s">
        <v>0</v>
      </c>
      <c r="AQ500" s="313" t="s">
        <v>386</v>
      </c>
      <c r="AR500" s="314" t="s">
        <v>0</v>
      </c>
      <c r="AS500" s="314"/>
    </row>
    <row r="501" spans="1:46" x14ac:dyDescent="0.2">
      <c r="A501" s="306" t="s">
        <v>1009</v>
      </c>
      <c r="B501" s="50" t="s">
        <v>294</v>
      </c>
      <c r="C501" s="50" t="s">
        <v>295</v>
      </c>
      <c r="D501" s="50" t="s">
        <v>778</v>
      </c>
      <c r="E501" s="50" t="s">
        <v>297</v>
      </c>
      <c r="F501" s="50" t="s">
        <v>452</v>
      </c>
      <c r="G501" s="50" t="s">
        <v>453</v>
      </c>
      <c r="H501" s="50" t="s">
        <v>3108</v>
      </c>
      <c r="I501" s="50" t="s">
        <v>992</v>
      </c>
      <c r="J501" s="50" t="s">
        <v>999</v>
      </c>
      <c r="K501" s="50" t="s">
        <v>782</v>
      </c>
      <c r="L501" s="307">
        <v>4.0148113002493364</v>
      </c>
      <c r="M501" s="308">
        <v>10</v>
      </c>
      <c r="N501" s="307">
        <v>3.59</v>
      </c>
      <c r="O501" s="306" t="s">
        <v>3140</v>
      </c>
      <c r="P501" s="50" t="s">
        <v>3068</v>
      </c>
      <c r="Q501" s="50" t="s">
        <v>300</v>
      </c>
      <c r="R501" s="50" t="s">
        <v>905</v>
      </c>
      <c r="T501" s="308">
        <v>8.94</v>
      </c>
      <c r="U501" s="309">
        <v>20</v>
      </c>
      <c r="V501" s="310">
        <v>45200</v>
      </c>
      <c r="X501" s="50" t="s">
        <v>2899</v>
      </c>
      <c r="Y501" s="50" t="s">
        <v>692</v>
      </c>
      <c r="AA501" s="50" t="s">
        <v>856</v>
      </c>
      <c r="AD501" s="50" t="s">
        <v>360</v>
      </c>
      <c r="AF501" s="306"/>
      <c r="AG501" s="307">
        <v>2.2511887384320064E-3</v>
      </c>
      <c r="AH501" s="307">
        <v>2.3509445793100702E-3</v>
      </c>
      <c r="AI501" s="307">
        <v>0.92401090935697949</v>
      </c>
      <c r="AJ501" s="306" t="s">
        <v>0</v>
      </c>
      <c r="AK501" s="307">
        <v>33.222902104749714</v>
      </c>
      <c r="AL501" s="307">
        <v>6.5666187027196912E-3</v>
      </c>
      <c r="AM501" s="311">
        <v>10</v>
      </c>
      <c r="AN501" s="312">
        <v>15</v>
      </c>
      <c r="AO501" s="313" t="s">
        <v>3071</v>
      </c>
      <c r="AP501" s="313" t="s">
        <v>0</v>
      </c>
      <c r="AQ501" s="313" t="s">
        <v>386</v>
      </c>
      <c r="AR501" s="314" t="s">
        <v>0</v>
      </c>
      <c r="AS501" s="314"/>
    </row>
    <row r="502" spans="1:46" x14ac:dyDescent="0.2">
      <c r="A502" s="306" t="s">
        <v>1010</v>
      </c>
      <c r="B502" s="50" t="s">
        <v>308</v>
      </c>
      <c r="C502" s="50" t="s">
        <v>295</v>
      </c>
      <c r="D502" s="50" t="s">
        <v>778</v>
      </c>
      <c r="E502" s="50" t="s">
        <v>297</v>
      </c>
      <c r="F502" s="50" t="s">
        <v>452</v>
      </c>
      <c r="G502" s="50" t="s">
        <v>453</v>
      </c>
      <c r="H502" s="50" t="s">
        <v>3108</v>
      </c>
      <c r="I502" s="50" t="s">
        <v>992</v>
      </c>
      <c r="J502" s="50" t="s">
        <v>993</v>
      </c>
      <c r="K502" s="50" t="s">
        <v>782</v>
      </c>
      <c r="L502" s="307">
        <v>5.5439033275615124</v>
      </c>
      <c r="M502" s="308">
        <v>10</v>
      </c>
      <c r="N502" s="307">
        <v>4.96</v>
      </c>
      <c r="O502" s="306" t="s">
        <v>3138</v>
      </c>
      <c r="P502" s="50" t="s">
        <v>3068</v>
      </c>
      <c r="Q502" s="50" t="s">
        <v>300</v>
      </c>
      <c r="R502" s="50" t="s">
        <v>905</v>
      </c>
      <c r="T502" s="308">
        <v>8.94</v>
      </c>
      <c r="U502" s="309">
        <v>20</v>
      </c>
      <c r="V502" s="310">
        <v>45200</v>
      </c>
      <c r="X502" s="50" t="s">
        <v>2899</v>
      </c>
      <c r="Y502" s="50" t="s">
        <v>692</v>
      </c>
      <c r="AA502" s="50" t="s">
        <v>856</v>
      </c>
      <c r="AD502" s="50" t="s">
        <v>360</v>
      </c>
      <c r="AF502" s="306"/>
      <c r="AG502" s="307">
        <v>2.2101160941608981E-3</v>
      </c>
      <c r="AH502" s="307">
        <v>2.3080519027616131E-3</v>
      </c>
      <c r="AI502" s="307">
        <v>0.90715245109680065</v>
      </c>
      <c r="AJ502" s="306" t="s">
        <v>0</v>
      </c>
      <c r="AK502" s="307">
        <v>34.347425274196667</v>
      </c>
      <c r="AL502" s="307">
        <v>6.4468116028366888E-3</v>
      </c>
      <c r="AM502" s="311">
        <v>10</v>
      </c>
      <c r="AN502" s="312">
        <v>15</v>
      </c>
      <c r="AO502" s="313" t="s">
        <v>3071</v>
      </c>
      <c r="AP502" s="313" t="s">
        <v>0</v>
      </c>
      <c r="AQ502" s="313" t="s">
        <v>386</v>
      </c>
      <c r="AR502" s="314" t="s">
        <v>0</v>
      </c>
      <c r="AS502" s="314"/>
    </row>
    <row r="503" spans="1:46" x14ac:dyDescent="0.2">
      <c r="A503" s="306" t="s">
        <v>1011</v>
      </c>
      <c r="B503" s="50" t="s">
        <v>308</v>
      </c>
      <c r="C503" s="50" t="s">
        <v>295</v>
      </c>
      <c r="D503" s="50" t="s">
        <v>778</v>
      </c>
      <c r="E503" s="50" t="s">
        <v>297</v>
      </c>
      <c r="F503" s="50" t="s">
        <v>452</v>
      </c>
      <c r="G503" s="50" t="s">
        <v>453</v>
      </c>
      <c r="H503" s="50" t="s">
        <v>3108</v>
      </c>
      <c r="I503" s="50" t="s">
        <v>992</v>
      </c>
      <c r="J503" s="50" t="s">
        <v>996</v>
      </c>
      <c r="K503" s="50" t="s">
        <v>782</v>
      </c>
      <c r="L503" s="307">
        <v>7.1448052113416987</v>
      </c>
      <c r="M503" s="308">
        <v>10</v>
      </c>
      <c r="N503" s="307">
        <v>6.39</v>
      </c>
      <c r="O503" s="306" t="s">
        <v>3139</v>
      </c>
      <c r="P503" s="50" t="s">
        <v>3068</v>
      </c>
      <c r="Q503" s="50" t="s">
        <v>300</v>
      </c>
      <c r="R503" s="50" t="s">
        <v>905</v>
      </c>
      <c r="T503" s="308">
        <v>8.94</v>
      </c>
      <c r="U503" s="309">
        <v>20</v>
      </c>
      <c r="V503" s="310">
        <v>45200</v>
      </c>
      <c r="X503" s="50" t="s">
        <v>2899</v>
      </c>
      <c r="Y503" s="50" t="s">
        <v>692</v>
      </c>
      <c r="AA503" s="50" t="s">
        <v>856</v>
      </c>
      <c r="AD503" s="50" t="s">
        <v>360</v>
      </c>
      <c r="AF503" s="306"/>
      <c r="AG503" s="307">
        <v>4.3406718322470013E-3</v>
      </c>
      <c r="AH503" s="307">
        <v>4.5330179297595188E-3</v>
      </c>
      <c r="AI503" s="307">
        <v>1.7816489832515756</v>
      </c>
      <c r="AJ503" s="306" t="s">
        <v>181</v>
      </c>
      <c r="AK503" s="307">
        <v>4.0947630107533834</v>
      </c>
      <c r="AL503" s="307">
        <v>1.2661549140413227E-2</v>
      </c>
      <c r="AM503" s="311">
        <v>10</v>
      </c>
      <c r="AN503" s="312">
        <v>15</v>
      </c>
      <c r="AO503" s="313" t="s">
        <v>3071</v>
      </c>
      <c r="AP503" s="313" t="s">
        <v>0</v>
      </c>
      <c r="AQ503" s="313" t="s">
        <v>386</v>
      </c>
      <c r="AR503" s="314" t="s">
        <v>0</v>
      </c>
      <c r="AS503" s="314"/>
    </row>
    <row r="504" spans="1:46" x14ac:dyDescent="0.2">
      <c r="A504" s="306" t="s">
        <v>1012</v>
      </c>
      <c r="B504" s="50" t="s">
        <v>308</v>
      </c>
      <c r="C504" s="50" t="s">
        <v>295</v>
      </c>
      <c r="D504" s="50" t="s">
        <v>778</v>
      </c>
      <c r="E504" s="50" t="s">
        <v>297</v>
      </c>
      <c r="F504" s="50" t="s">
        <v>452</v>
      </c>
      <c r="G504" s="50" t="s">
        <v>453</v>
      </c>
      <c r="H504" s="50" t="s">
        <v>3108</v>
      </c>
      <c r="I504" s="50" t="s">
        <v>992</v>
      </c>
      <c r="J504" s="50" t="s">
        <v>999</v>
      </c>
      <c r="K504" s="50" t="s">
        <v>782</v>
      </c>
      <c r="L504" s="307">
        <v>7.1448052113416987</v>
      </c>
      <c r="M504" s="308">
        <v>10</v>
      </c>
      <c r="N504" s="307">
        <v>6.39</v>
      </c>
      <c r="O504" s="306" t="s">
        <v>3140</v>
      </c>
      <c r="P504" s="50" t="s">
        <v>3068</v>
      </c>
      <c r="Q504" s="50" t="s">
        <v>300</v>
      </c>
      <c r="R504" s="50" t="s">
        <v>905</v>
      </c>
      <c r="T504" s="308">
        <v>8.94</v>
      </c>
      <c r="U504" s="309">
        <v>20</v>
      </c>
      <c r="V504" s="310">
        <v>45200</v>
      </c>
      <c r="X504" s="50" t="s">
        <v>2899</v>
      </c>
      <c r="Y504" s="50" t="s">
        <v>692</v>
      </c>
      <c r="AA504" s="50" t="s">
        <v>856</v>
      </c>
      <c r="AD504" s="50" t="s">
        <v>360</v>
      </c>
      <c r="AF504" s="306"/>
      <c r="AG504" s="307">
        <v>3.371051499424012E-3</v>
      </c>
      <c r="AH504" s="307">
        <v>3.5204312787500787E-3</v>
      </c>
      <c r="AI504" s="307">
        <v>1.3836637987277642</v>
      </c>
      <c r="AJ504" s="306" t="s">
        <v>181</v>
      </c>
      <c r="AK504" s="307">
        <v>13.121319669160304</v>
      </c>
      <c r="AL504" s="307">
        <v>9.8332092045589105E-3</v>
      </c>
      <c r="AM504" s="311">
        <v>10</v>
      </c>
      <c r="AN504" s="312">
        <v>15</v>
      </c>
      <c r="AO504" s="313" t="s">
        <v>3071</v>
      </c>
      <c r="AP504" s="313" t="s">
        <v>0</v>
      </c>
      <c r="AQ504" s="313" t="s">
        <v>386</v>
      </c>
      <c r="AR504" s="314" t="s">
        <v>0</v>
      </c>
      <c r="AS504" s="314"/>
    </row>
    <row r="505" spans="1:46" x14ac:dyDescent="0.2">
      <c r="A505" s="306" t="s">
        <v>1013</v>
      </c>
      <c r="B505" s="50" t="s">
        <v>310</v>
      </c>
      <c r="C505" s="50" t="s">
        <v>295</v>
      </c>
      <c r="D505" s="50" t="s">
        <v>778</v>
      </c>
      <c r="E505" s="50" t="s">
        <v>297</v>
      </c>
      <c r="F505" s="50" t="s">
        <v>452</v>
      </c>
      <c r="G505" s="50" t="s">
        <v>453</v>
      </c>
      <c r="H505" s="50" t="s">
        <v>3108</v>
      </c>
      <c r="I505" s="50" t="s">
        <v>992</v>
      </c>
      <c r="J505" s="50" t="s">
        <v>993</v>
      </c>
      <c r="K505" s="50" t="s">
        <v>782</v>
      </c>
      <c r="L505" s="307">
        <v>5.5439033275615124</v>
      </c>
      <c r="M505" s="308">
        <v>10</v>
      </c>
      <c r="N505" s="307">
        <v>4.96</v>
      </c>
      <c r="O505" s="306" t="s">
        <v>3138</v>
      </c>
      <c r="P505" s="50" t="s">
        <v>3068</v>
      </c>
      <c r="Q505" s="50" t="s">
        <v>300</v>
      </c>
      <c r="R505" s="50" t="s">
        <v>905</v>
      </c>
      <c r="T505" s="308">
        <v>8.94</v>
      </c>
      <c r="U505" s="309">
        <v>20</v>
      </c>
      <c r="V505" s="310">
        <v>45200</v>
      </c>
      <c r="X505" s="50" t="s">
        <v>2899</v>
      </c>
      <c r="Y505" s="50" t="s">
        <v>692</v>
      </c>
      <c r="AA505" s="50" t="s">
        <v>856</v>
      </c>
      <c r="AD505" s="50" t="s">
        <v>360</v>
      </c>
      <c r="AF505" s="306"/>
      <c r="AG505" s="307">
        <v>2.8977855177114396E-3</v>
      </c>
      <c r="AH505" s="307">
        <v>3.0261936898333922E-3</v>
      </c>
      <c r="AI505" s="307">
        <v>1.1894095708772165</v>
      </c>
      <c r="AJ505" s="306" t="s">
        <v>181</v>
      </c>
      <c r="AK505" s="307">
        <v>19.720901261894774</v>
      </c>
      <c r="AL505" s="307">
        <v>8.4527131165057223E-3</v>
      </c>
      <c r="AM505" s="311">
        <v>10</v>
      </c>
      <c r="AN505" s="312">
        <v>15</v>
      </c>
      <c r="AO505" s="313" t="s">
        <v>3071</v>
      </c>
      <c r="AP505" s="313" t="s">
        <v>0</v>
      </c>
      <c r="AQ505" s="313" t="s">
        <v>386</v>
      </c>
      <c r="AR505" s="314" t="s">
        <v>0</v>
      </c>
      <c r="AS505" s="314"/>
    </row>
    <row r="506" spans="1:46" x14ac:dyDescent="0.2">
      <c r="A506" s="306" t="s">
        <v>1014</v>
      </c>
      <c r="B506" s="50" t="s">
        <v>310</v>
      </c>
      <c r="C506" s="50" t="s">
        <v>295</v>
      </c>
      <c r="D506" s="50" t="s">
        <v>778</v>
      </c>
      <c r="E506" s="50" t="s">
        <v>297</v>
      </c>
      <c r="F506" s="50" t="s">
        <v>452</v>
      </c>
      <c r="G506" s="50" t="s">
        <v>453</v>
      </c>
      <c r="H506" s="50" t="s">
        <v>3108</v>
      </c>
      <c r="I506" s="50" t="s">
        <v>992</v>
      </c>
      <c r="J506" s="50" t="s">
        <v>996</v>
      </c>
      <c r="K506" s="50" t="s">
        <v>782</v>
      </c>
      <c r="L506" s="307">
        <v>7.1448052113416987</v>
      </c>
      <c r="M506" s="308">
        <v>10</v>
      </c>
      <c r="N506" s="307">
        <v>6.39</v>
      </c>
      <c r="O506" s="306" t="s">
        <v>3139</v>
      </c>
      <c r="P506" s="50" t="s">
        <v>3068</v>
      </c>
      <c r="Q506" s="50" t="s">
        <v>300</v>
      </c>
      <c r="R506" s="50" t="s">
        <v>905</v>
      </c>
      <c r="T506" s="308">
        <v>8.94</v>
      </c>
      <c r="U506" s="309">
        <v>20</v>
      </c>
      <c r="V506" s="310">
        <v>45200</v>
      </c>
      <c r="X506" s="50" t="s">
        <v>2899</v>
      </c>
      <c r="Y506" s="50" t="s">
        <v>692</v>
      </c>
      <c r="AA506" s="50" t="s">
        <v>856</v>
      </c>
      <c r="AD506" s="50" t="s">
        <v>360</v>
      </c>
      <c r="AF506" s="306"/>
      <c r="AG506" s="307">
        <v>5.6417348261650303E-3</v>
      </c>
      <c r="AH506" s="307">
        <v>5.891734300659179E-3</v>
      </c>
      <c r="AI506" s="307">
        <v>2.315676352710728</v>
      </c>
      <c r="AJ506" s="306" t="s">
        <v>181</v>
      </c>
      <c r="AK506" s="307">
        <v>-3.1424514229359533</v>
      </c>
      <c r="AL506" s="307">
        <v>1.64566927653895E-2</v>
      </c>
      <c r="AM506" s="311">
        <v>10</v>
      </c>
      <c r="AN506" s="312">
        <v>15</v>
      </c>
      <c r="AO506" s="313" t="s">
        <v>3071</v>
      </c>
      <c r="AP506" s="313" t="s">
        <v>0</v>
      </c>
      <c r="AQ506" s="313" t="s">
        <v>386</v>
      </c>
      <c r="AR506" s="314" t="s">
        <v>0</v>
      </c>
      <c r="AS506" s="314"/>
    </row>
    <row r="507" spans="1:46" x14ac:dyDescent="0.2">
      <c r="A507" s="306" t="s">
        <v>1015</v>
      </c>
      <c r="B507" s="50" t="s">
        <v>310</v>
      </c>
      <c r="C507" s="50" t="s">
        <v>295</v>
      </c>
      <c r="D507" s="50" t="s">
        <v>778</v>
      </c>
      <c r="E507" s="50" t="s">
        <v>297</v>
      </c>
      <c r="F507" s="50" t="s">
        <v>452</v>
      </c>
      <c r="G507" s="50" t="s">
        <v>453</v>
      </c>
      <c r="H507" s="50" t="s">
        <v>3108</v>
      </c>
      <c r="I507" s="50" t="s">
        <v>992</v>
      </c>
      <c r="J507" s="50" t="s">
        <v>999</v>
      </c>
      <c r="K507" s="50" t="s">
        <v>782</v>
      </c>
      <c r="L507" s="307">
        <v>7.1448052113416987</v>
      </c>
      <c r="M507" s="308">
        <v>10</v>
      </c>
      <c r="N507" s="307">
        <v>6.39</v>
      </c>
      <c r="O507" s="306" t="s">
        <v>3140</v>
      </c>
      <c r="P507" s="50" t="s">
        <v>3068</v>
      </c>
      <c r="Q507" s="50" t="s">
        <v>300</v>
      </c>
      <c r="R507" s="50" t="s">
        <v>905</v>
      </c>
      <c r="T507" s="308">
        <v>8.94</v>
      </c>
      <c r="U507" s="309">
        <v>20</v>
      </c>
      <c r="V507" s="310">
        <v>45200</v>
      </c>
      <c r="X507" s="50" t="s">
        <v>2899</v>
      </c>
      <c r="Y507" s="50" t="s">
        <v>692</v>
      </c>
      <c r="AA507" s="50" t="s">
        <v>856</v>
      </c>
      <c r="AD507" s="50" t="s">
        <v>360</v>
      </c>
      <c r="AF507" s="306"/>
      <c r="AG507" s="307">
        <v>4.387552491024938E-3</v>
      </c>
      <c r="AH507" s="307">
        <v>4.5819759885605948E-3</v>
      </c>
      <c r="AI507" s="307">
        <v>1.8008913681343406</v>
      </c>
      <c r="AJ507" s="306" t="s">
        <v>181</v>
      </c>
      <c r="AK507" s="307">
        <v>3.7594447797254285</v>
      </c>
      <c r="AL507" s="307">
        <v>1.2798297963588941E-2</v>
      </c>
      <c r="AM507" s="311">
        <v>10</v>
      </c>
      <c r="AN507" s="312">
        <v>15</v>
      </c>
      <c r="AO507" s="313" t="s">
        <v>3071</v>
      </c>
      <c r="AP507" s="313" t="s">
        <v>0</v>
      </c>
      <c r="AQ507" s="313" t="s">
        <v>386</v>
      </c>
      <c r="AR507" s="314" t="s">
        <v>0</v>
      </c>
      <c r="AS507" s="314"/>
    </row>
    <row r="508" spans="1:46" x14ac:dyDescent="0.2">
      <c r="A508" s="306" t="s">
        <v>1016</v>
      </c>
      <c r="B508" s="50" t="s">
        <v>294</v>
      </c>
      <c r="C508" s="50" t="s">
        <v>295</v>
      </c>
      <c r="D508" s="50" t="s">
        <v>778</v>
      </c>
      <c r="E508" s="50" t="s">
        <v>297</v>
      </c>
      <c r="F508" s="50" t="s">
        <v>452</v>
      </c>
      <c r="G508" s="50" t="s">
        <v>453</v>
      </c>
      <c r="H508" s="50" t="s">
        <v>3086</v>
      </c>
      <c r="I508" s="50" t="s">
        <v>992</v>
      </c>
      <c r="J508" s="50" t="s">
        <v>999</v>
      </c>
      <c r="K508" s="50" t="s">
        <v>782</v>
      </c>
      <c r="L508" s="307">
        <v>21.07</v>
      </c>
      <c r="M508" s="308">
        <v>10</v>
      </c>
      <c r="N508" s="307">
        <v>18.89</v>
      </c>
      <c r="O508" s="306" t="s">
        <v>3141</v>
      </c>
      <c r="P508" s="50" t="s">
        <v>3068</v>
      </c>
      <c r="Q508" s="50" t="s">
        <v>300</v>
      </c>
      <c r="R508" s="50" t="s">
        <v>811</v>
      </c>
      <c r="T508" s="308">
        <v>13.793841795402404</v>
      </c>
      <c r="U508" s="309">
        <v>20</v>
      </c>
      <c r="V508" s="310">
        <v>45200</v>
      </c>
      <c r="X508" s="50" t="s">
        <v>2899</v>
      </c>
      <c r="Y508" s="50" t="s">
        <v>692</v>
      </c>
      <c r="AA508" s="50" t="s">
        <v>856</v>
      </c>
      <c r="AD508" s="50" t="s">
        <v>304</v>
      </c>
      <c r="AE508" s="310">
        <v>45146</v>
      </c>
      <c r="AF508" s="306" t="s">
        <v>3088</v>
      </c>
      <c r="AG508" s="307">
        <v>3.0199240659942875E-3</v>
      </c>
      <c r="AH508" s="307">
        <v>2.8936195228086311E-3</v>
      </c>
      <c r="AI508" s="307">
        <v>0.91158395898090161</v>
      </c>
      <c r="AJ508" s="306" t="s">
        <v>0</v>
      </c>
      <c r="AK508" s="307">
        <v>32.91467667181093</v>
      </c>
      <c r="AL508" s="307">
        <v>0.01</v>
      </c>
      <c r="AM508" s="311">
        <v>10</v>
      </c>
      <c r="AN508" s="312">
        <v>15</v>
      </c>
      <c r="AO508" s="313" t="s">
        <v>3071</v>
      </c>
      <c r="AP508" s="313" t="s">
        <v>0</v>
      </c>
      <c r="AQ508" s="313" t="s">
        <v>386</v>
      </c>
      <c r="AR508" s="314" t="s">
        <v>0</v>
      </c>
      <c r="AS508" s="314"/>
    </row>
    <row r="509" spans="1:46" x14ac:dyDescent="0.2">
      <c r="A509" s="306" t="s">
        <v>1017</v>
      </c>
      <c r="B509" s="50" t="s">
        <v>294</v>
      </c>
      <c r="C509" s="50" t="s">
        <v>295</v>
      </c>
      <c r="D509" s="50" t="s">
        <v>778</v>
      </c>
      <c r="E509" s="50" t="s">
        <v>297</v>
      </c>
      <c r="F509" s="50" t="s">
        <v>452</v>
      </c>
      <c r="G509" s="50" t="s">
        <v>453</v>
      </c>
      <c r="H509" s="50" t="s">
        <v>3086</v>
      </c>
      <c r="I509" s="50" t="s">
        <v>992</v>
      </c>
      <c r="J509" s="50" t="s">
        <v>996</v>
      </c>
      <c r="K509" s="50" t="s">
        <v>782</v>
      </c>
      <c r="L509" s="307">
        <v>27.04</v>
      </c>
      <c r="M509" s="308">
        <v>10</v>
      </c>
      <c r="N509" s="307">
        <v>24.25</v>
      </c>
      <c r="O509" s="306" t="s">
        <v>3142</v>
      </c>
      <c r="P509" s="50" t="s">
        <v>3068</v>
      </c>
      <c r="Q509" s="50" t="s">
        <v>300</v>
      </c>
      <c r="R509" s="50" t="s">
        <v>811</v>
      </c>
      <c r="T509" s="308">
        <v>13.793841795402404</v>
      </c>
      <c r="U509" s="309">
        <v>20</v>
      </c>
      <c r="V509" s="310">
        <v>45200</v>
      </c>
      <c r="X509" s="50" t="s">
        <v>2899</v>
      </c>
      <c r="Y509" s="50" t="s">
        <v>692</v>
      </c>
      <c r="AA509" s="50" t="s">
        <v>856</v>
      </c>
      <c r="AD509" s="50" t="s">
        <v>304</v>
      </c>
      <c r="AE509" s="310">
        <v>45146</v>
      </c>
      <c r="AF509" s="306" t="s">
        <v>3088</v>
      </c>
      <c r="AG509" s="307">
        <v>0</v>
      </c>
      <c r="AH509" s="307">
        <v>3.7134147657086657E-3</v>
      </c>
      <c r="AI509" s="307">
        <v>1.1698460377324165</v>
      </c>
      <c r="AJ509" s="306" t="s">
        <v>181</v>
      </c>
      <c r="AK509" s="307">
        <v>20.35172981756654</v>
      </c>
      <c r="AL509" s="307">
        <v>1.2500000000000001E-2</v>
      </c>
      <c r="AM509" s="311">
        <v>10</v>
      </c>
      <c r="AN509" s="312">
        <v>15</v>
      </c>
      <c r="AO509" s="313" t="s">
        <v>3071</v>
      </c>
      <c r="AP509" s="313" t="s">
        <v>0</v>
      </c>
      <c r="AQ509" s="313" t="s">
        <v>386</v>
      </c>
      <c r="AR509" s="314" t="s">
        <v>0</v>
      </c>
      <c r="AS509" s="314"/>
    </row>
    <row r="510" spans="1:46" x14ac:dyDescent="0.2">
      <c r="A510" s="306" t="s">
        <v>1018</v>
      </c>
      <c r="B510" s="50" t="s">
        <v>294</v>
      </c>
      <c r="C510" s="50" t="s">
        <v>295</v>
      </c>
      <c r="D510" s="50" t="s">
        <v>778</v>
      </c>
      <c r="E510" s="50" t="s">
        <v>297</v>
      </c>
      <c r="F510" s="50" t="s">
        <v>452</v>
      </c>
      <c r="G510" s="50" t="s">
        <v>453</v>
      </c>
      <c r="H510" s="50" t="s">
        <v>3086</v>
      </c>
      <c r="I510" s="50" t="s">
        <v>992</v>
      </c>
      <c r="J510" s="50" t="s">
        <v>993</v>
      </c>
      <c r="K510" s="50" t="s">
        <v>782</v>
      </c>
      <c r="L510" s="307">
        <v>13.67</v>
      </c>
      <c r="M510" s="308">
        <v>10</v>
      </c>
      <c r="N510" s="307">
        <v>12.26</v>
      </c>
      <c r="O510" s="306" t="s">
        <v>3143</v>
      </c>
      <c r="P510" s="50" t="s">
        <v>3068</v>
      </c>
      <c r="Q510" s="50" t="s">
        <v>300</v>
      </c>
      <c r="R510" s="50" t="s">
        <v>811</v>
      </c>
      <c r="T510" s="308">
        <v>13.793841795402404</v>
      </c>
      <c r="U510" s="309">
        <v>20</v>
      </c>
      <c r="V510" s="310">
        <v>45200</v>
      </c>
      <c r="X510" s="50" t="s">
        <v>2899</v>
      </c>
      <c r="Y510" s="50" t="s">
        <v>692</v>
      </c>
      <c r="AA510" s="50" t="s">
        <v>856</v>
      </c>
      <c r="AD510" s="50" t="s">
        <v>304</v>
      </c>
      <c r="AE510" s="310">
        <v>45146</v>
      </c>
      <c r="AF510" s="306" t="s">
        <v>3088</v>
      </c>
      <c r="AG510" s="307">
        <v>1.9593528538775929E-3</v>
      </c>
      <c r="AH510" s="307">
        <v>1.8774053738282752E-3</v>
      </c>
      <c r="AI510" s="307">
        <v>0.59144355703864337</v>
      </c>
      <c r="AJ510" s="306" t="s">
        <v>0</v>
      </c>
      <c r="AK510" s="307">
        <v>63.717233636902698</v>
      </c>
      <c r="AL510" s="307">
        <v>6.4999999999999997E-3</v>
      </c>
      <c r="AM510" s="311">
        <v>10</v>
      </c>
      <c r="AN510" s="312">
        <v>15</v>
      </c>
      <c r="AO510" s="313" t="s">
        <v>3071</v>
      </c>
      <c r="AP510" s="313" t="s">
        <v>0</v>
      </c>
      <c r="AQ510" s="313" t="s">
        <v>386</v>
      </c>
      <c r="AR510" s="314" t="s">
        <v>0</v>
      </c>
      <c r="AS510" s="314"/>
    </row>
    <row r="511" spans="1:46" x14ac:dyDescent="0.2">
      <c r="A511" s="306" t="s">
        <v>1019</v>
      </c>
      <c r="B511" s="50" t="s">
        <v>308</v>
      </c>
      <c r="C511" s="50" t="s">
        <v>295</v>
      </c>
      <c r="D511" s="50" t="s">
        <v>778</v>
      </c>
      <c r="E511" s="50" t="s">
        <v>297</v>
      </c>
      <c r="F511" s="50" t="s">
        <v>452</v>
      </c>
      <c r="G511" s="50" t="s">
        <v>453</v>
      </c>
      <c r="H511" s="50" t="s">
        <v>3086</v>
      </c>
      <c r="I511" s="50" t="s">
        <v>992</v>
      </c>
      <c r="J511" s="50" t="s">
        <v>999</v>
      </c>
      <c r="K511" s="50" t="s">
        <v>782</v>
      </c>
      <c r="L511" s="307">
        <v>27.94</v>
      </c>
      <c r="M511" s="308">
        <v>10</v>
      </c>
      <c r="N511" s="307">
        <v>25.05</v>
      </c>
      <c r="O511" s="306" t="s">
        <v>3141</v>
      </c>
      <c r="P511" s="50" t="s">
        <v>3068</v>
      </c>
      <c r="Q511" s="50" t="s">
        <v>300</v>
      </c>
      <c r="R511" s="50" t="s">
        <v>811</v>
      </c>
      <c r="T511" s="308">
        <v>13.793841795402404</v>
      </c>
      <c r="U511" s="309">
        <v>20</v>
      </c>
      <c r="V511" s="310">
        <v>45200</v>
      </c>
      <c r="X511" s="50" t="s">
        <v>2899</v>
      </c>
      <c r="Y511" s="50" t="s">
        <v>692</v>
      </c>
      <c r="AA511" s="50" t="s">
        <v>856</v>
      </c>
      <c r="AD511" s="50" t="s">
        <v>304</v>
      </c>
      <c r="AE511" s="310">
        <v>45146</v>
      </c>
      <c r="AF511" s="306" t="s">
        <v>3088</v>
      </c>
      <c r="AG511" s="307">
        <v>0</v>
      </c>
      <c r="AH511" s="307">
        <v>3.8369403471298562E-3</v>
      </c>
      <c r="AI511" s="307">
        <v>1.2087606005005198</v>
      </c>
      <c r="AJ511" s="306" t="s">
        <v>181</v>
      </c>
      <c r="AK511" s="307">
        <v>18.924153239287723</v>
      </c>
      <c r="AL511" s="307">
        <v>1.2999999999999999E-2</v>
      </c>
      <c r="AM511" s="311">
        <v>10</v>
      </c>
      <c r="AN511" s="312">
        <v>15</v>
      </c>
      <c r="AO511" s="313" t="s">
        <v>3071</v>
      </c>
      <c r="AP511" s="313" t="s">
        <v>0</v>
      </c>
      <c r="AQ511" s="313" t="s">
        <v>386</v>
      </c>
      <c r="AR511" s="314" t="s">
        <v>0</v>
      </c>
      <c r="AS511" s="314"/>
    </row>
    <row r="512" spans="1:46" x14ac:dyDescent="0.2">
      <c r="A512" s="306" t="s">
        <v>1020</v>
      </c>
      <c r="B512" s="50" t="s">
        <v>308</v>
      </c>
      <c r="C512" s="50" t="s">
        <v>295</v>
      </c>
      <c r="D512" s="50" t="s">
        <v>778</v>
      </c>
      <c r="E512" s="50" t="s">
        <v>297</v>
      </c>
      <c r="F512" s="50" t="s">
        <v>452</v>
      </c>
      <c r="G512" s="50" t="s">
        <v>453</v>
      </c>
      <c r="H512" s="50" t="s">
        <v>3086</v>
      </c>
      <c r="I512" s="50" t="s">
        <v>992</v>
      </c>
      <c r="J512" s="50" t="s">
        <v>996</v>
      </c>
      <c r="K512" s="50" t="s">
        <v>782</v>
      </c>
      <c r="L512" s="307">
        <v>35.58</v>
      </c>
      <c r="M512" s="308">
        <v>10</v>
      </c>
      <c r="N512" s="307">
        <v>31.9</v>
      </c>
      <c r="O512" s="50" t="s">
        <v>3142</v>
      </c>
      <c r="P512" s="50" t="s">
        <v>3068</v>
      </c>
      <c r="Q512" s="50" t="s">
        <v>300</v>
      </c>
      <c r="R512" s="50" t="s">
        <v>811</v>
      </c>
      <c r="T512" s="308">
        <v>13.793841795402404</v>
      </c>
      <c r="U512" s="309">
        <v>20</v>
      </c>
      <c r="V512" s="310">
        <v>45200</v>
      </c>
      <c r="X512" s="50" t="s">
        <v>2899</v>
      </c>
      <c r="Y512" s="50" t="s">
        <v>692</v>
      </c>
      <c r="AA512" s="50" t="s">
        <v>856</v>
      </c>
      <c r="AD512" s="50" t="s">
        <v>304</v>
      </c>
      <c r="AE512" s="310">
        <v>45146</v>
      </c>
      <c r="AF512" s="306" t="s">
        <v>3088</v>
      </c>
      <c r="AG512" s="307">
        <v>0</v>
      </c>
      <c r="AH512" s="307">
        <v>4.8858898781496641E-3</v>
      </c>
      <c r="AI512" s="307">
        <v>1.5392137090453766</v>
      </c>
      <c r="AJ512" s="50" t="s">
        <v>181</v>
      </c>
      <c r="AK512" s="307">
        <v>9.7106055923638888</v>
      </c>
      <c r="AL512" s="307">
        <v>1.6500000000000001E-2</v>
      </c>
      <c r="AM512" s="311">
        <v>10</v>
      </c>
      <c r="AN512" s="312">
        <v>15</v>
      </c>
      <c r="AO512" s="313" t="s">
        <v>3071</v>
      </c>
      <c r="AP512" s="313" t="s">
        <v>0</v>
      </c>
      <c r="AQ512" s="313" t="s">
        <v>386</v>
      </c>
      <c r="AR512" s="314" t="s">
        <v>0</v>
      </c>
      <c r="AS512" s="314"/>
    </row>
    <row r="513" spans="1:46" x14ac:dyDescent="0.2">
      <c r="A513" s="306" t="s">
        <v>1021</v>
      </c>
      <c r="B513" s="50" t="s">
        <v>308</v>
      </c>
      <c r="C513" s="50" t="s">
        <v>295</v>
      </c>
      <c r="D513" s="50" t="s">
        <v>778</v>
      </c>
      <c r="E513" s="50" t="s">
        <v>297</v>
      </c>
      <c r="F513" s="50" t="s">
        <v>452</v>
      </c>
      <c r="G513" s="50" t="s">
        <v>453</v>
      </c>
      <c r="H513" s="50" t="s">
        <v>3086</v>
      </c>
      <c r="I513" s="50" t="s">
        <v>992</v>
      </c>
      <c r="J513" s="50" t="s">
        <v>993</v>
      </c>
      <c r="K513" s="50" t="s">
        <v>782</v>
      </c>
      <c r="L513" s="307">
        <v>18.37</v>
      </c>
      <c r="M513" s="308">
        <v>10</v>
      </c>
      <c r="N513" s="307">
        <v>16.47</v>
      </c>
      <c r="O513" s="50" t="s">
        <v>3143</v>
      </c>
      <c r="P513" s="50" t="s">
        <v>3068</v>
      </c>
      <c r="Q513" s="50" t="s">
        <v>300</v>
      </c>
      <c r="R513" s="50" t="s">
        <v>811</v>
      </c>
      <c r="T513" s="308">
        <v>13.793841795402404</v>
      </c>
      <c r="U513" s="309">
        <v>20</v>
      </c>
      <c r="V513" s="310">
        <v>45200</v>
      </c>
      <c r="X513" s="50" t="s">
        <v>2899</v>
      </c>
      <c r="Y513" s="50" t="s">
        <v>692</v>
      </c>
      <c r="AA513" s="50" t="s">
        <v>856</v>
      </c>
      <c r="AD513" s="50" t="s">
        <v>304</v>
      </c>
      <c r="AE513" s="310">
        <v>45146</v>
      </c>
      <c r="AF513" s="306" t="s">
        <v>3088</v>
      </c>
      <c r="AG513" s="307">
        <v>2.6334327237736667E-3</v>
      </c>
      <c r="AH513" s="307">
        <v>2.5232926970982341E-3</v>
      </c>
      <c r="AI513" s="307">
        <v>0.79491900312304031</v>
      </c>
      <c r="AJ513" s="306" t="s">
        <v>0</v>
      </c>
      <c r="AK513" s="307">
        <v>41.266419839784376</v>
      </c>
      <c r="AL513" s="307">
        <v>8.5000000000000006E-3</v>
      </c>
      <c r="AM513" s="311">
        <v>10</v>
      </c>
      <c r="AN513" s="312">
        <v>15</v>
      </c>
      <c r="AO513" s="313" t="s">
        <v>3071</v>
      </c>
      <c r="AP513" s="313" t="s">
        <v>0</v>
      </c>
      <c r="AQ513" s="313" t="s">
        <v>386</v>
      </c>
      <c r="AR513" s="314" t="s">
        <v>0</v>
      </c>
      <c r="AS513" s="314"/>
    </row>
    <row r="514" spans="1:46" x14ac:dyDescent="0.2">
      <c r="A514" s="306" t="s">
        <v>1022</v>
      </c>
      <c r="B514" s="50" t="s">
        <v>310</v>
      </c>
      <c r="C514" s="50" t="s">
        <v>295</v>
      </c>
      <c r="D514" s="50" t="s">
        <v>778</v>
      </c>
      <c r="E514" s="50" t="s">
        <v>297</v>
      </c>
      <c r="F514" s="50" t="s">
        <v>452</v>
      </c>
      <c r="G514" s="50" t="s">
        <v>453</v>
      </c>
      <c r="H514" s="50" t="s">
        <v>3086</v>
      </c>
      <c r="I514" s="50" t="s">
        <v>992</v>
      </c>
      <c r="J514" s="50" t="s">
        <v>999</v>
      </c>
      <c r="K514" s="50" t="s">
        <v>782</v>
      </c>
      <c r="L514" s="307">
        <v>33.19</v>
      </c>
      <c r="M514" s="308">
        <v>10</v>
      </c>
      <c r="N514" s="307">
        <v>29.76</v>
      </c>
      <c r="O514" s="50" t="s">
        <v>3141</v>
      </c>
      <c r="P514" s="50" t="s">
        <v>3068</v>
      </c>
      <c r="Q514" s="50" t="s">
        <v>300</v>
      </c>
      <c r="R514" s="50" t="s">
        <v>811</v>
      </c>
      <c r="T514" s="308">
        <v>13.793841795402404</v>
      </c>
      <c r="U514" s="309">
        <v>20</v>
      </c>
      <c r="V514" s="310">
        <v>45200</v>
      </c>
      <c r="X514" s="50" t="s">
        <v>2899</v>
      </c>
      <c r="Y514" s="50" t="s">
        <v>692</v>
      </c>
      <c r="AA514" s="50" t="s">
        <v>856</v>
      </c>
      <c r="AD514" s="50" t="s">
        <v>304</v>
      </c>
      <c r="AE514" s="310">
        <v>45146</v>
      </c>
      <c r="AF514" s="306" t="s">
        <v>3088</v>
      </c>
      <c r="AG514" s="307">
        <v>0</v>
      </c>
      <c r="AH514" s="307">
        <v>4.5580540571309907E-3</v>
      </c>
      <c r="AI514" s="307">
        <v>1.435934797196633</v>
      </c>
      <c r="AJ514" s="50" t="s">
        <v>181</v>
      </c>
      <c r="AK514" s="307">
        <v>12.134614848368585</v>
      </c>
      <c r="AL514" s="307">
        <v>1.55E-2</v>
      </c>
      <c r="AM514" s="311">
        <v>10</v>
      </c>
      <c r="AN514" s="312">
        <v>15</v>
      </c>
      <c r="AO514" s="313" t="s">
        <v>3071</v>
      </c>
      <c r="AP514" s="313" t="s">
        <v>0</v>
      </c>
      <c r="AQ514" s="313" t="s">
        <v>386</v>
      </c>
      <c r="AR514" s="314" t="s">
        <v>0</v>
      </c>
      <c r="AS514" s="314"/>
    </row>
    <row r="515" spans="1:46" x14ac:dyDescent="0.2">
      <c r="A515" s="306" t="s">
        <v>1023</v>
      </c>
      <c r="B515" s="50" t="s">
        <v>310</v>
      </c>
      <c r="C515" s="50" t="s">
        <v>295</v>
      </c>
      <c r="D515" s="50" t="s">
        <v>778</v>
      </c>
      <c r="E515" s="50" t="s">
        <v>297</v>
      </c>
      <c r="F515" s="50" t="s">
        <v>452</v>
      </c>
      <c r="G515" s="50" t="s">
        <v>453</v>
      </c>
      <c r="H515" s="50" t="s">
        <v>3086</v>
      </c>
      <c r="I515" s="50" t="s">
        <v>992</v>
      </c>
      <c r="J515" s="50" t="s">
        <v>996</v>
      </c>
      <c r="K515" s="50" t="s">
        <v>782</v>
      </c>
      <c r="L515" s="307">
        <v>42.17</v>
      </c>
      <c r="M515" s="308">
        <v>10</v>
      </c>
      <c r="N515" s="307">
        <v>37.81</v>
      </c>
      <c r="O515" s="50" t="s">
        <v>3142</v>
      </c>
      <c r="P515" s="50" t="s">
        <v>3068</v>
      </c>
      <c r="Q515" s="50" t="s">
        <v>300</v>
      </c>
      <c r="R515" s="50" t="s">
        <v>811</v>
      </c>
      <c r="T515" s="308">
        <v>13.793841795402404</v>
      </c>
      <c r="U515" s="309">
        <v>20</v>
      </c>
      <c r="V515" s="310">
        <v>45200</v>
      </c>
      <c r="X515" s="50" t="s">
        <v>2899</v>
      </c>
      <c r="Y515" s="50" t="s">
        <v>692</v>
      </c>
      <c r="AA515" s="50" t="s">
        <v>856</v>
      </c>
      <c r="AD515" s="50" t="s">
        <v>304</v>
      </c>
      <c r="AE515" s="310">
        <v>45146</v>
      </c>
      <c r="AF515" s="306" t="s">
        <v>3088</v>
      </c>
      <c r="AG515" s="307">
        <v>0</v>
      </c>
      <c r="AH515" s="307">
        <v>5.7908743096706855E-3</v>
      </c>
      <c r="AI515" s="307">
        <v>1.8243131439915696</v>
      </c>
      <c r="AJ515" s="306" t="s">
        <v>181</v>
      </c>
      <c r="AK515" s="307">
        <v>4.4437148466819263</v>
      </c>
      <c r="AL515" s="307">
        <v>1.95E-2</v>
      </c>
      <c r="AM515" s="311">
        <v>10</v>
      </c>
      <c r="AN515" s="312">
        <v>15</v>
      </c>
      <c r="AO515" s="313" t="s">
        <v>3071</v>
      </c>
      <c r="AP515" s="313" t="s">
        <v>0</v>
      </c>
      <c r="AQ515" s="313" t="s">
        <v>386</v>
      </c>
      <c r="AR515" s="314" t="s">
        <v>0</v>
      </c>
      <c r="AS515" s="314"/>
    </row>
    <row r="516" spans="1:46" x14ac:dyDescent="0.2">
      <c r="A516" s="306" t="s">
        <v>1024</v>
      </c>
      <c r="B516" s="50" t="s">
        <v>310</v>
      </c>
      <c r="C516" s="50" t="s">
        <v>295</v>
      </c>
      <c r="D516" s="50" t="s">
        <v>778</v>
      </c>
      <c r="E516" s="50" t="s">
        <v>297</v>
      </c>
      <c r="F516" s="50" t="s">
        <v>452</v>
      </c>
      <c r="G516" s="50" t="s">
        <v>453</v>
      </c>
      <c r="H516" s="50" t="s">
        <v>3086</v>
      </c>
      <c r="I516" s="50" t="s">
        <v>992</v>
      </c>
      <c r="J516" s="50" t="s">
        <v>993</v>
      </c>
      <c r="K516" s="50" t="s">
        <v>782</v>
      </c>
      <c r="L516" s="307">
        <v>22</v>
      </c>
      <c r="M516" s="308">
        <v>10</v>
      </c>
      <c r="N516" s="307">
        <v>19.73</v>
      </c>
      <c r="O516" s="50" t="s">
        <v>3143</v>
      </c>
      <c r="P516" s="50" t="s">
        <v>3068</v>
      </c>
      <c r="Q516" s="50" t="s">
        <v>300</v>
      </c>
      <c r="R516" s="50" t="s">
        <v>811</v>
      </c>
      <c r="T516" s="308">
        <v>13.793841795402404</v>
      </c>
      <c r="U516" s="309">
        <v>20</v>
      </c>
      <c r="V516" s="310">
        <v>45200</v>
      </c>
      <c r="X516" s="50" t="s">
        <v>2899</v>
      </c>
      <c r="Y516" s="50" t="s">
        <v>692</v>
      </c>
      <c r="AA516" s="50" t="s">
        <v>856</v>
      </c>
      <c r="AD516" s="50" t="s">
        <v>304</v>
      </c>
      <c r="AE516" s="310">
        <v>45146</v>
      </c>
      <c r="AF516" s="306" t="s">
        <v>3088</v>
      </c>
      <c r="AG516" s="307">
        <v>3.1533794763967875E-3</v>
      </c>
      <c r="AH516" s="307">
        <v>3.0214933277541108E-3</v>
      </c>
      <c r="AI516" s="307">
        <v>0.95186835312578499</v>
      </c>
      <c r="AJ516" s="50" t="s">
        <v>0</v>
      </c>
      <c r="AK516" s="307">
        <v>30.506327032708391</v>
      </c>
      <c r="AL516" s="307">
        <v>1E-3</v>
      </c>
      <c r="AM516" s="311">
        <v>10</v>
      </c>
      <c r="AN516" s="312">
        <v>15</v>
      </c>
      <c r="AO516" s="313" t="s">
        <v>3071</v>
      </c>
      <c r="AP516" s="313" t="s">
        <v>0</v>
      </c>
      <c r="AQ516" s="313" t="s">
        <v>386</v>
      </c>
      <c r="AR516" s="314" t="s">
        <v>0</v>
      </c>
      <c r="AS516" s="314"/>
    </row>
    <row r="517" spans="1:46" x14ac:dyDescent="0.2">
      <c r="A517" s="306" t="s">
        <v>1026</v>
      </c>
      <c r="B517" s="50" t="s">
        <v>294</v>
      </c>
      <c r="C517" s="50" t="s">
        <v>295</v>
      </c>
      <c r="D517" s="50" t="s">
        <v>778</v>
      </c>
      <c r="E517" s="50" t="s">
        <v>297</v>
      </c>
      <c r="F517" s="50" t="s">
        <v>452</v>
      </c>
      <c r="G517" s="50" t="s">
        <v>463</v>
      </c>
      <c r="H517" s="50" t="s">
        <v>3144</v>
      </c>
      <c r="I517" s="50" t="s">
        <v>832</v>
      </c>
      <c r="J517" s="50" t="s">
        <v>833</v>
      </c>
      <c r="K517" s="50" t="s">
        <v>782</v>
      </c>
      <c r="L517" s="307">
        <v>2.12</v>
      </c>
      <c r="M517" s="308">
        <v>0.75</v>
      </c>
      <c r="N517" s="307">
        <v>1.97</v>
      </c>
      <c r="O517" s="50" t="s">
        <v>3145</v>
      </c>
      <c r="P517" s="50" t="s">
        <v>3068</v>
      </c>
      <c r="Q517" s="50" t="s">
        <v>300</v>
      </c>
      <c r="R517" s="50" t="s">
        <v>1025</v>
      </c>
      <c r="T517" s="308">
        <v>1.37</v>
      </c>
      <c r="U517" s="309">
        <v>30</v>
      </c>
      <c r="V517" s="310">
        <v>45200</v>
      </c>
      <c r="X517" s="50" t="s">
        <v>3081</v>
      </c>
      <c r="Y517" s="50" t="s">
        <v>835</v>
      </c>
      <c r="AA517" s="50" t="s">
        <v>832</v>
      </c>
      <c r="AD517" s="50" t="s">
        <v>360</v>
      </c>
      <c r="AF517" s="306"/>
      <c r="AG517" s="307">
        <v>0</v>
      </c>
      <c r="AH517" s="307">
        <v>0</v>
      </c>
      <c r="AI517" s="307">
        <v>1.92</v>
      </c>
      <c r="AJ517" s="306" t="s">
        <v>181</v>
      </c>
      <c r="AK517" s="307">
        <v>-7.43</v>
      </c>
      <c r="AL517" s="307">
        <v>0</v>
      </c>
      <c r="AN517" s="312">
        <v>12</v>
      </c>
      <c r="AO517" s="313" t="s">
        <v>3082</v>
      </c>
      <c r="AP517" s="313" t="s">
        <v>0</v>
      </c>
      <c r="AQ517" s="313" t="s">
        <v>386</v>
      </c>
      <c r="AR517" s="314" t="s">
        <v>0</v>
      </c>
      <c r="AS517" s="314"/>
      <c r="AT517" s="50" t="s">
        <v>2000</v>
      </c>
    </row>
    <row r="518" spans="1:46" x14ac:dyDescent="0.2">
      <c r="A518" s="306" t="s">
        <v>1028</v>
      </c>
      <c r="B518" s="50" t="s">
        <v>294</v>
      </c>
      <c r="C518" s="50" t="s">
        <v>295</v>
      </c>
      <c r="D518" s="50" t="s">
        <v>778</v>
      </c>
      <c r="E518" s="50" t="s">
        <v>297</v>
      </c>
      <c r="F518" s="50" t="s">
        <v>452</v>
      </c>
      <c r="G518" s="50" t="s">
        <v>463</v>
      </c>
      <c r="H518" s="50" t="s">
        <v>3144</v>
      </c>
      <c r="I518" s="50" t="s">
        <v>1027</v>
      </c>
      <c r="J518" s="50" t="s">
        <v>809</v>
      </c>
      <c r="K518" s="50" t="s">
        <v>782</v>
      </c>
      <c r="L518" s="307">
        <v>0.75963111885270174</v>
      </c>
      <c r="M518" s="308">
        <v>1.2</v>
      </c>
      <c r="N518" s="307">
        <v>0.67969195919605507</v>
      </c>
      <c r="O518" s="50" t="s">
        <v>3146</v>
      </c>
      <c r="P518" s="50" t="s">
        <v>3068</v>
      </c>
      <c r="Q518" s="50" t="s">
        <v>300</v>
      </c>
      <c r="R518" s="50" t="s">
        <v>1025</v>
      </c>
      <c r="T518" s="308">
        <v>0.5</v>
      </c>
      <c r="U518" s="309">
        <v>30</v>
      </c>
      <c r="V518" s="310">
        <v>45200</v>
      </c>
      <c r="X518" s="50" t="s">
        <v>3081</v>
      </c>
      <c r="Y518" s="50" t="s">
        <v>812</v>
      </c>
      <c r="AA518" s="50" t="s">
        <v>1027</v>
      </c>
      <c r="AD518" s="50" t="s">
        <v>360</v>
      </c>
      <c r="AF518" s="306"/>
      <c r="AG518" s="307">
        <v>1.2109488769740567E-4</v>
      </c>
      <c r="AH518" s="307">
        <v>1.2646090705511765E-4</v>
      </c>
      <c r="AI518" s="307">
        <v>1.3901905057378172</v>
      </c>
      <c r="AJ518" s="50" t="s">
        <v>181</v>
      </c>
      <c r="AK518" s="307">
        <v>12.931606643422224</v>
      </c>
      <c r="AL518" s="307">
        <v>2.3548564684433768E-4</v>
      </c>
      <c r="AN518" s="312">
        <v>12</v>
      </c>
      <c r="AO518" s="313" t="s">
        <v>3082</v>
      </c>
      <c r="AP518" s="313" t="s">
        <v>0</v>
      </c>
      <c r="AQ518" s="313" t="s">
        <v>386</v>
      </c>
      <c r="AR518" s="314" t="s">
        <v>0</v>
      </c>
      <c r="AS518" s="314"/>
    </row>
    <row r="519" spans="1:46" x14ac:dyDescent="0.2">
      <c r="A519" s="306" t="s">
        <v>1029</v>
      </c>
      <c r="B519" s="50" t="s">
        <v>294</v>
      </c>
      <c r="C519" s="50" t="s">
        <v>295</v>
      </c>
      <c r="D519" s="50" t="s">
        <v>778</v>
      </c>
      <c r="E519" s="50" t="s">
        <v>297</v>
      </c>
      <c r="F519" s="50" t="s">
        <v>452</v>
      </c>
      <c r="G519" s="50" t="s">
        <v>463</v>
      </c>
      <c r="H519" s="50" t="s">
        <v>3144</v>
      </c>
      <c r="I519" s="50" t="s">
        <v>832</v>
      </c>
      <c r="J519" s="50" t="s">
        <v>809</v>
      </c>
      <c r="K519" s="50" t="s">
        <v>782</v>
      </c>
      <c r="L519" s="307">
        <v>3.3975370313982323</v>
      </c>
      <c r="M519" s="308">
        <v>1.2</v>
      </c>
      <c r="N519" s="307">
        <v>3.04</v>
      </c>
      <c r="O519" s="50" t="s">
        <v>3147</v>
      </c>
      <c r="P519" s="50" t="s">
        <v>3068</v>
      </c>
      <c r="Q519" s="50" t="s">
        <v>300</v>
      </c>
      <c r="R519" s="50" t="s">
        <v>1025</v>
      </c>
      <c r="T519" s="308">
        <v>1.52</v>
      </c>
      <c r="U519" s="309">
        <v>30</v>
      </c>
      <c r="V519" s="310">
        <v>45200</v>
      </c>
      <c r="X519" s="50" t="s">
        <v>3081</v>
      </c>
      <c r="Y519" s="50" t="s">
        <v>812</v>
      </c>
      <c r="AA519" s="50" t="s">
        <v>832</v>
      </c>
      <c r="AD519" s="50" t="s">
        <v>360</v>
      </c>
      <c r="AF519" s="306"/>
      <c r="AG519" s="307">
        <v>5.4161073059557513E-4</v>
      </c>
      <c r="AH519" s="307">
        <v>5.6561086569609806E-4</v>
      </c>
      <c r="AI519" s="307">
        <v>0.89540798441719183</v>
      </c>
      <c r="AJ519" s="306" t="s">
        <v>0</v>
      </c>
      <c r="AK519" s="307">
        <v>4.4443775456820749</v>
      </c>
      <c r="AL519" s="307">
        <v>1.0532364797334525E-3</v>
      </c>
      <c r="AN519" s="312">
        <v>12</v>
      </c>
      <c r="AO519" s="313" t="s">
        <v>3082</v>
      </c>
      <c r="AP519" s="313" t="s">
        <v>0</v>
      </c>
      <c r="AQ519" s="313" t="s">
        <v>386</v>
      </c>
      <c r="AR519" s="314" t="s">
        <v>0</v>
      </c>
      <c r="AS519" s="314"/>
    </row>
    <row r="520" spans="1:46" x14ac:dyDescent="0.2">
      <c r="A520" s="306" t="s">
        <v>1030</v>
      </c>
      <c r="B520" s="50" t="s">
        <v>294</v>
      </c>
      <c r="C520" s="50" t="s">
        <v>295</v>
      </c>
      <c r="D520" s="50" t="s">
        <v>778</v>
      </c>
      <c r="E520" s="50" t="s">
        <v>297</v>
      </c>
      <c r="F520" s="50" t="s">
        <v>452</v>
      </c>
      <c r="G520" s="50" t="s">
        <v>463</v>
      </c>
      <c r="H520" s="50" t="s">
        <v>3144</v>
      </c>
      <c r="I520" s="50" t="s">
        <v>1027</v>
      </c>
      <c r="J520" s="50" t="s">
        <v>878</v>
      </c>
      <c r="K520" s="50" t="s">
        <v>782</v>
      </c>
      <c r="L520" s="307">
        <v>1.0761727741871221</v>
      </c>
      <c r="M520" s="308">
        <v>1.8</v>
      </c>
      <c r="N520" s="307">
        <v>0.96292261226140674</v>
      </c>
      <c r="O520" s="50" t="s">
        <v>3148</v>
      </c>
      <c r="P520" s="50" t="s">
        <v>3068</v>
      </c>
      <c r="Q520" s="50" t="s">
        <v>300</v>
      </c>
      <c r="R520" s="50" t="s">
        <v>1025</v>
      </c>
      <c r="T520" s="308">
        <v>1.26</v>
      </c>
      <c r="U520" s="309">
        <v>30</v>
      </c>
      <c r="V520" s="310">
        <v>45200</v>
      </c>
      <c r="X520" s="50" t="s">
        <v>3081</v>
      </c>
      <c r="Y520" s="50" t="s">
        <v>823</v>
      </c>
      <c r="AA520" s="50" t="s">
        <v>1027</v>
      </c>
      <c r="AD520" s="50" t="s">
        <v>360</v>
      </c>
      <c r="AF520" s="306"/>
      <c r="AG520" s="307">
        <v>1.7155566432036192E-4</v>
      </c>
      <c r="AH520" s="307">
        <v>1.7915772773668501E-4</v>
      </c>
      <c r="AI520" s="307">
        <v>0.78154327516190325</v>
      </c>
      <c r="AJ520" s="50" t="s">
        <v>0</v>
      </c>
      <c r="AK520" s="307">
        <v>44.253371990981222</v>
      </c>
      <c r="AL520" s="307">
        <v>3.3361355999800805E-4</v>
      </c>
      <c r="AN520" s="312">
        <v>12</v>
      </c>
      <c r="AO520" s="313" t="s">
        <v>3082</v>
      </c>
      <c r="AP520" s="313" t="s">
        <v>0</v>
      </c>
      <c r="AQ520" s="313" t="s">
        <v>386</v>
      </c>
      <c r="AR520" s="314" t="s">
        <v>0</v>
      </c>
      <c r="AS520" s="314"/>
    </row>
    <row r="521" spans="1:46" x14ac:dyDescent="0.2">
      <c r="A521" s="306" t="s">
        <v>1031</v>
      </c>
      <c r="B521" s="50" t="s">
        <v>308</v>
      </c>
      <c r="C521" s="50" t="s">
        <v>295</v>
      </c>
      <c r="D521" s="50" t="s">
        <v>778</v>
      </c>
      <c r="E521" s="50" t="s">
        <v>297</v>
      </c>
      <c r="F521" s="50" t="s">
        <v>452</v>
      </c>
      <c r="G521" s="50" t="s">
        <v>463</v>
      </c>
      <c r="H521" s="50" t="s">
        <v>3144</v>
      </c>
      <c r="I521" s="50" t="s">
        <v>832</v>
      </c>
      <c r="J521" s="50" t="s">
        <v>833</v>
      </c>
      <c r="K521" s="50" t="s">
        <v>782</v>
      </c>
      <c r="L521" s="307">
        <v>2.5499999999999998</v>
      </c>
      <c r="M521" s="308">
        <v>1.05</v>
      </c>
      <c r="N521" s="307">
        <v>2.37</v>
      </c>
      <c r="O521" s="50" t="s">
        <v>3145</v>
      </c>
      <c r="P521" s="50" t="s">
        <v>3068</v>
      </c>
      <c r="Q521" s="50" t="s">
        <v>300</v>
      </c>
      <c r="R521" s="50" t="s">
        <v>1025</v>
      </c>
      <c r="T521" s="308">
        <v>1.18</v>
      </c>
      <c r="U521" s="309">
        <v>30</v>
      </c>
      <c r="V521" s="310">
        <v>45200</v>
      </c>
      <c r="X521" s="50" t="s">
        <v>3081</v>
      </c>
      <c r="Y521" s="50" t="s">
        <v>835</v>
      </c>
      <c r="AA521" s="50" t="s">
        <v>832</v>
      </c>
      <c r="AD521" s="50" t="s">
        <v>360</v>
      </c>
      <c r="AF521" s="306"/>
      <c r="AG521" s="307">
        <v>4.9552033570996563E-4</v>
      </c>
      <c r="AH521" s="307">
        <v>5.1747808937008634E-4</v>
      </c>
      <c r="AI521" s="307">
        <v>2.4104492304168925</v>
      </c>
      <c r="AJ521" s="306" t="s">
        <v>181</v>
      </c>
      <c r="AK521" s="307">
        <v>-4.0917791128550949</v>
      </c>
      <c r="AL521" s="307">
        <v>9.636073743324883E-4</v>
      </c>
      <c r="AN521" s="312">
        <v>12</v>
      </c>
      <c r="AO521" s="313" t="s">
        <v>3082</v>
      </c>
      <c r="AP521" s="313" t="s">
        <v>0</v>
      </c>
      <c r="AQ521" s="313" t="s">
        <v>386</v>
      </c>
      <c r="AR521" s="314" t="s">
        <v>0</v>
      </c>
      <c r="AS521" s="314"/>
    </row>
    <row r="522" spans="1:46" x14ac:dyDescent="0.2">
      <c r="A522" s="306" t="s">
        <v>1032</v>
      </c>
      <c r="B522" s="50" t="s">
        <v>308</v>
      </c>
      <c r="C522" s="50" t="s">
        <v>295</v>
      </c>
      <c r="D522" s="50" t="s">
        <v>778</v>
      </c>
      <c r="E522" s="50" t="s">
        <v>297</v>
      </c>
      <c r="F522" s="50" t="s">
        <v>452</v>
      </c>
      <c r="G522" s="50" t="s">
        <v>463</v>
      </c>
      <c r="H522" s="50" t="s">
        <v>3144</v>
      </c>
      <c r="I522" s="50" t="s">
        <v>1027</v>
      </c>
      <c r="J522" s="50" t="s">
        <v>809</v>
      </c>
      <c r="K522" s="50" t="s">
        <v>782</v>
      </c>
      <c r="L522" s="307">
        <v>0.84660613497617454</v>
      </c>
      <c r="M522" s="308">
        <v>1.2</v>
      </c>
      <c r="N522" s="307">
        <v>0.7575142306155791</v>
      </c>
      <c r="O522" s="50" t="s">
        <v>3146</v>
      </c>
      <c r="P522" s="50" t="s">
        <v>3068</v>
      </c>
      <c r="Q522" s="50" t="s">
        <v>300</v>
      </c>
      <c r="R522" s="50" t="s">
        <v>1025</v>
      </c>
      <c r="T522" s="308">
        <v>0.5</v>
      </c>
      <c r="U522" s="309">
        <v>30</v>
      </c>
      <c r="V522" s="310">
        <v>45200</v>
      </c>
      <c r="X522" s="50" t="s">
        <v>3081</v>
      </c>
      <c r="Y522" s="50" t="s">
        <v>812</v>
      </c>
      <c r="AA522" s="50" t="s">
        <v>1027</v>
      </c>
      <c r="AD522" s="50" t="s">
        <v>360</v>
      </c>
      <c r="AF522" s="306"/>
      <c r="AG522" s="307">
        <v>1.3495981443429237E-4</v>
      </c>
      <c r="AH522" s="307">
        <v>1.4094022360381294E-4</v>
      </c>
      <c r="AI522" s="307">
        <v>1.549362291424879</v>
      </c>
      <c r="AJ522" s="50" t="s">
        <v>181</v>
      </c>
      <c r="AK522" s="307">
        <v>8.7997359813700218</v>
      </c>
      <c r="AL522" s="307">
        <v>2.6244790184261422E-4</v>
      </c>
      <c r="AN522" s="312">
        <v>12</v>
      </c>
      <c r="AO522" s="313" t="s">
        <v>3082</v>
      </c>
      <c r="AP522" s="313" t="s">
        <v>0</v>
      </c>
      <c r="AQ522" s="313" t="s">
        <v>386</v>
      </c>
      <c r="AR522" s="314" t="s">
        <v>0</v>
      </c>
      <c r="AS522" s="314"/>
    </row>
    <row r="523" spans="1:46" x14ac:dyDescent="0.2">
      <c r="A523" s="306" t="s">
        <v>1033</v>
      </c>
      <c r="B523" s="50" t="s">
        <v>308</v>
      </c>
      <c r="C523" s="50" t="s">
        <v>295</v>
      </c>
      <c r="D523" s="50" t="s">
        <v>778</v>
      </c>
      <c r="E523" s="50" t="s">
        <v>297</v>
      </c>
      <c r="F523" s="50" t="s">
        <v>452</v>
      </c>
      <c r="G523" s="50" t="s">
        <v>463</v>
      </c>
      <c r="H523" s="50" t="s">
        <v>3144</v>
      </c>
      <c r="I523" s="50" t="s">
        <v>832</v>
      </c>
      <c r="J523" s="50" t="s">
        <v>809</v>
      </c>
      <c r="K523" s="50" t="s">
        <v>782</v>
      </c>
      <c r="L523" s="307">
        <v>3.96</v>
      </c>
      <c r="M523" s="308">
        <v>1.2</v>
      </c>
      <c r="N523" s="307">
        <v>3.68</v>
      </c>
      <c r="O523" s="50" t="s">
        <v>3147</v>
      </c>
      <c r="P523" s="50" t="s">
        <v>3068</v>
      </c>
      <c r="Q523" s="50" t="s">
        <v>300</v>
      </c>
      <c r="R523" s="50" t="s">
        <v>1025</v>
      </c>
      <c r="T523" s="308">
        <v>1.52</v>
      </c>
      <c r="U523" s="309">
        <v>30</v>
      </c>
      <c r="V523" s="310">
        <v>45200</v>
      </c>
      <c r="X523" s="50" t="s">
        <v>3081</v>
      </c>
      <c r="Y523" s="50" t="s">
        <v>812</v>
      </c>
      <c r="AA523" s="50" t="s">
        <v>832</v>
      </c>
      <c r="AD523" s="50" t="s">
        <v>360</v>
      </c>
      <c r="AF523" s="306"/>
      <c r="AG523" s="307">
        <v>6.5563404229990673E-4</v>
      </c>
      <c r="AH523" s="307">
        <v>6.8468683742159235E-4</v>
      </c>
      <c r="AI523" s="307">
        <v>1.0839149285050216</v>
      </c>
      <c r="AJ523" s="306" t="s">
        <v>181</v>
      </c>
      <c r="AK523" s="307">
        <v>-1.0742290547594571</v>
      </c>
      <c r="AL523" s="307">
        <v>1.2749704754668114E-3</v>
      </c>
      <c r="AN523" s="312">
        <v>12</v>
      </c>
      <c r="AO523" s="313" t="s">
        <v>3082</v>
      </c>
      <c r="AP523" s="313" t="s">
        <v>0</v>
      </c>
      <c r="AQ523" s="313" t="s">
        <v>386</v>
      </c>
      <c r="AR523" s="314" t="s">
        <v>0</v>
      </c>
      <c r="AS523" s="314"/>
    </row>
    <row r="524" spans="1:46" x14ac:dyDescent="0.2">
      <c r="A524" s="306" t="s">
        <v>1034</v>
      </c>
      <c r="B524" s="50" t="s">
        <v>308</v>
      </c>
      <c r="C524" s="50" t="s">
        <v>295</v>
      </c>
      <c r="D524" s="50" t="s">
        <v>778</v>
      </c>
      <c r="E524" s="50" t="s">
        <v>297</v>
      </c>
      <c r="F524" s="50" t="s">
        <v>452</v>
      </c>
      <c r="G524" s="50" t="s">
        <v>463</v>
      </c>
      <c r="H524" s="50" t="s">
        <v>3144</v>
      </c>
      <c r="I524" s="50" t="s">
        <v>1027</v>
      </c>
      <c r="J524" s="50" t="s">
        <v>878</v>
      </c>
      <c r="K524" s="50" t="s">
        <v>782</v>
      </c>
      <c r="L524" s="307">
        <v>1.2008951410849258</v>
      </c>
      <c r="M524" s="308">
        <v>2.1</v>
      </c>
      <c r="N524" s="307">
        <v>1.0745199228618108</v>
      </c>
      <c r="O524" s="50" t="s">
        <v>3148</v>
      </c>
      <c r="P524" s="50" t="s">
        <v>3068</v>
      </c>
      <c r="Q524" s="50" t="s">
        <v>300</v>
      </c>
      <c r="R524" s="50" t="s">
        <v>1025</v>
      </c>
      <c r="T524" s="308">
        <v>1.26</v>
      </c>
      <c r="U524" s="309">
        <v>30</v>
      </c>
      <c r="V524" s="310">
        <v>45200</v>
      </c>
      <c r="X524" s="50" t="s">
        <v>3081</v>
      </c>
      <c r="Y524" s="50" t="s">
        <v>823</v>
      </c>
      <c r="AA524" s="50" t="s">
        <v>1027</v>
      </c>
      <c r="AD524" s="50" t="s">
        <v>360</v>
      </c>
      <c r="AF524" s="306"/>
      <c r="AG524" s="307">
        <v>1.9143800015154156E-4</v>
      </c>
      <c r="AH524" s="307">
        <v>1.9992109992683331E-4</v>
      </c>
      <c r="AI524" s="307">
        <v>0.87211974155214622</v>
      </c>
      <c r="AJ524" s="50" t="s">
        <v>0</v>
      </c>
      <c r="AK524" s="307">
        <v>36.823280595331653</v>
      </c>
      <c r="AL524" s="307">
        <v>3.7227749373632701E-4</v>
      </c>
      <c r="AN524" s="312">
        <v>12</v>
      </c>
      <c r="AO524" s="313" t="s">
        <v>3082</v>
      </c>
      <c r="AP524" s="313" t="s">
        <v>0</v>
      </c>
      <c r="AQ524" s="313" t="s">
        <v>386</v>
      </c>
      <c r="AR524" s="314" t="s">
        <v>0</v>
      </c>
      <c r="AS524" s="314"/>
    </row>
    <row r="525" spans="1:46" x14ac:dyDescent="0.2">
      <c r="A525" s="306" t="s">
        <v>1035</v>
      </c>
      <c r="B525" s="50" t="s">
        <v>310</v>
      </c>
      <c r="C525" s="50" t="s">
        <v>295</v>
      </c>
      <c r="D525" s="50" t="s">
        <v>778</v>
      </c>
      <c r="E525" s="50" t="s">
        <v>297</v>
      </c>
      <c r="F525" s="50" t="s">
        <v>452</v>
      </c>
      <c r="G525" s="50" t="s">
        <v>463</v>
      </c>
      <c r="H525" s="50" t="s">
        <v>3144</v>
      </c>
      <c r="I525" s="50" t="s">
        <v>832</v>
      </c>
      <c r="J525" s="50" t="s">
        <v>833</v>
      </c>
      <c r="K525" s="50" t="s">
        <v>782</v>
      </c>
      <c r="L525" s="307">
        <v>2.72</v>
      </c>
      <c r="M525" s="308">
        <v>1.2</v>
      </c>
      <c r="N525" s="307">
        <v>2.5299999999999998</v>
      </c>
      <c r="O525" s="50" t="s">
        <v>3145</v>
      </c>
      <c r="P525" s="50" t="s">
        <v>3068</v>
      </c>
      <c r="Q525" s="50" t="s">
        <v>300</v>
      </c>
      <c r="R525" s="50" t="s">
        <v>1025</v>
      </c>
      <c r="T525" s="308">
        <v>1.18</v>
      </c>
      <c r="U525" s="309">
        <v>30</v>
      </c>
      <c r="V525" s="310">
        <v>45200</v>
      </c>
      <c r="X525" s="50" t="s">
        <v>3081</v>
      </c>
      <c r="Y525" s="50" t="s">
        <v>835</v>
      </c>
      <c r="AA525" s="50" t="s">
        <v>832</v>
      </c>
      <c r="AD525" s="50" t="s">
        <v>360</v>
      </c>
      <c r="AF525" s="306"/>
      <c r="AG525" s="307">
        <v>5.8083215036568625E-4</v>
      </c>
      <c r="AH525" s="307">
        <v>6.0657028532504112E-4</v>
      </c>
      <c r="AI525" s="307">
        <v>2.8254469271062037</v>
      </c>
      <c r="AJ525" s="306" t="s">
        <v>181</v>
      </c>
      <c r="AK525" s="307">
        <v>-7.4987504020534486</v>
      </c>
      <c r="AL525" s="307">
        <v>1.1295079192660377E-3</v>
      </c>
      <c r="AN525" s="312">
        <v>12</v>
      </c>
      <c r="AO525" s="313" t="s">
        <v>3082</v>
      </c>
      <c r="AP525" s="313" t="s">
        <v>0</v>
      </c>
      <c r="AQ525" s="313" t="s">
        <v>386</v>
      </c>
      <c r="AR525" s="314" t="s">
        <v>0</v>
      </c>
      <c r="AS525" s="314"/>
    </row>
    <row r="526" spans="1:46" x14ac:dyDescent="0.2">
      <c r="A526" s="306" t="s">
        <v>1036</v>
      </c>
      <c r="B526" s="50" t="s">
        <v>310</v>
      </c>
      <c r="C526" s="50" t="s">
        <v>295</v>
      </c>
      <c r="D526" s="50" t="s">
        <v>778</v>
      </c>
      <c r="E526" s="50" t="s">
        <v>297</v>
      </c>
      <c r="F526" s="50" t="s">
        <v>452</v>
      </c>
      <c r="G526" s="50" t="s">
        <v>463</v>
      </c>
      <c r="H526" s="50" t="s">
        <v>3144</v>
      </c>
      <c r="I526" s="50" t="s">
        <v>1027</v>
      </c>
      <c r="J526" s="50" t="s">
        <v>809</v>
      </c>
      <c r="K526" s="50" t="s">
        <v>782</v>
      </c>
      <c r="L526" s="307">
        <v>0.85501293999948635</v>
      </c>
      <c r="M526" s="308">
        <v>1.95</v>
      </c>
      <c r="N526" s="307">
        <v>0.76503635238634615</v>
      </c>
      <c r="O526" s="50" t="s">
        <v>3146</v>
      </c>
      <c r="P526" s="50" t="s">
        <v>3068</v>
      </c>
      <c r="Q526" s="50" t="s">
        <v>300</v>
      </c>
      <c r="R526" s="50" t="s">
        <v>1025</v>
      </c>
      <c r="T526" s="308">
        <v>0.5</v>
      </c>
      <c r="U526" s="309">
        <v>30</v>
      </c>
      <c r="V526" s="310">
        <v>45200</v>
      </c>
      <c r="X526" s="50" t="s">
        <v>3081</v>
      </c>
      <c r="Y526" s="50" t="s">
        <v>812</v>
      </c>
      <c r="AA526" s="50" t="s">
        <v>1027</v>
      </c>
      <c r="AD526" s="50" t="s">
        <v>360</v>
      </c>
      <c r="AF526" s="306"/>
      <c r="AG526" s="307">
        <v>1.3629996636452065E-4</v>
      </c>
      <c r="AH526" s="307">
        <v>1.4233976104020604E-4</v>
      </c>
      <c r="AI526" s="307">
        <v>1.5647474701477422</v>
      </c>
      <c r="AJ526" s="50" t="s">
        <v>181</v>
      </c>
      <c r="AK526" s="307">
        <v>8.4449117784816767</v>
      </c>
      <c r="AL526" s="307">
        <v>2.6505401139984095E-4</v>
      </c>
      <c r="AN526" s="312">
        <v>12</v>
      </c>
      <c r="AO526" s="313" t="s">
        <v>3082</v>
      </c>
      <c r="AP526" s="313" t="s">
        <v>0</v>
      </c>
      <c r="AQ526" s="313" t="s">
        <v>386</v>
      </c>
      <c r="AR526" s="314" t="s">
        <v>0</v>
      </c>
      <c r="AS526" s="314"/>
    </row>
    <row r="527" spans="1:46" x14ac:dyDescent="0.2">
      <c r="A527" s="306" t="s">
        <v>1037</v>
      </c>
      <c r="B527" s="50" t="s">
        <v>310</v>
      </c>
      <c r="C527" s="50" t="s">
        <v>295</v>
      </c>
      <c r="D527" s="50" t="s">
        <v>778</v>
      </c>
      <c r="E527" s="50" t="s">
        <v>297</v>
      </c>
      <c r="F527" s="50" t="s">
        <v>452</v>
      </c>
      <c r="G527" s="50" t="s">
        <v>463</v>
      </c>
      <c r="H527" s="50" t="s">
        <v>3144</v>
      </c>
      <c r="I527" s="50" t="s">
        <v>832</v>
      </c>
      <c r="J527" s="50" t="s">
        <v>809</v>
      </c>
      <c r="K527" s="50" t="s">
        <v>782</v>
      </c>
      <c r="L527" s="307">
        <v>4.22</v>
      </c>
      <c r="M527" s="308">
        <v>1.95</v>
      </c>
      <c r="N527" s="307">
        <v>3.92</v>
      </c>
      <c r="O527" s="50" t="s">
        <v>3147</v>
      </c>
      <c r="P527" s="50" t="s">
        <v>3068</v>
      </c>
      <c r="Q527" s="50" t="s">
        <v>300</v>
      </c>
      <c r="R527" s="50" t="s">
        <v>1025</v>
      </c>
      <c r="T527" s="308">
        <v>1.52</v>
      </c>
      <c r="U527" s="309">
        <v>30</v>
      </c>
      <c r="V527" s="310">
        <v>45200</v>
      </c>
      <c r="X527" s="50" t="s">
        <v>3081</v>
      </c>
      <c r="Y527" s="50" t="s">
        <v>812</v>
      </c>
      <c r="AA527" s="50" t="s">
        <v>832</v>
      </c>
      <c r="AD527" s="50" t="s">
        <v>360</v>
      </c>
      <c r="AF527" s="306"/>
      <c r="AG527" s="307">
        <v>6.9839278418903103E-4</v>
      </c>
      <c r="AH527" s="307">
        <v>7.2934032681865274E-4</v>
      </c>
      <c r="AI527" s="307">
        <v>1.1546050325379578</v>
      </c>
      <c r="AJ527" s="306" t="s">
        <v>181</v>
      </c>
      <c r="AK527" s="307">
        <v>-2.6791299538674638</v>
      </c>
      <c r="AL527" s="307">
        <v>1.3581207238668202E-3</v>
      </c>
      <c r="AN527" s="312">
        <v>12</v>
      </c>
      <c r="AO527" s="313" t="s">
        <v>3082</v>
      </c>
      <c r="AP527" s="313" t="s">
        <v>0</v>
      </c>
      <c r="AQ527" s="313" t="s">
        <v>386</v>
      </c>
      <c r="AR527" s="314" t="s">
        <v>0</v>
      </c>
      <c r="AS527" s="314"/>
    </row>
    <row r="528" spans="1:46" x14ac:dyDescent="0.2">
      <c r="A528" s="306" t="s">
        <v>1038</v>
      </c>
      <c r="B528" s="50" t="s">
        <v>310</v>
      </c>
      <c r="C528" s="50" t="s">
        <v>295</v>
      </c>
      <c r="D528" s="50" t="s">
        <v>778</v>
      </c>
      <c r="E528" s="50" t="s">
        <v>297</v>
      </c>
      <c r="F528" s="50" t="s">
        <v>452</v>
      </c>
      <c r="G528" s="50" t="s">
        <v>463</v>
      </c>
      <c r="H528" s="50" t="s">
        <v>3144</v>
      </c>
      <c r="I528" s="50" t="s">
        <v>1027</v>
      </c>
      <c r="J528" s="50" t="s">
        <v>878</v>
      </c>
      <c r="K528" s="50" t="s">
        <v>782</v>
      </c>
      <c r="L528" s="307">
        <v>1.204286649407823</v>
      </c>
      <c r="M528" s="308">
        <v>2.4</v>
      </c>
      <c r="N528" s="307">
        <v>1.0775545285795194</v>
      </c>
      <c r="O528" s="50" t="s">
        <v>3148</v>
      </c>
      <c r="P528" s="50" t="s">
        <v>3068</v>
      </c>
      <c r="Q528" s="50" t="s">
        <v>300</v>
      </c>
      <c r="R528" s="50" t="s">
        <v>1025</v>
      </c>
      <c r="T528" s="308">
        <v>1.26</v>
      </c>
      <c r="U528" s="309">
        <v>30</v>
      </c>
      <c r="V528" s="310">
        <v>45200</v>
      </c>
      <c r="X528" s="50" t="s">
        <v>3081</v>
      </c>
      <c r="Y528" s="50" t="s">
        <v>823</v>
      </c>
      <c r="AA528" s="50" t="s">
        <v>1027</v>
      </c>
      <c r="AD528" s="50" t="s">
        <v>360</v>
      </c>
      <c r="AF528" s="306"/>
      <c r="AG528" s="307">
        <v>1.9197864982911975E-4</v>
      </c>
      <c r="AH528" s="307">
        <v>2.0048570715283315E-4</v>
      </c>
      <c r="AI528" s="307">
        <v>0.87458273874552717</v>
      </c>
      <c r="AJ528" s="50" t="s">
        <v>0</v>
      </c>
      <c r="AK528" s="307">
        <v>36.642731703147902</v>
      </c>
      <c r="AL528" s="307">
        <v>3.7332886131642538E-4</v>
      </c>
      <c r="AN528" s="312">
        <v>12</v>
      </c>
      <c r="AO528" s="313" t="s">
        <v>3082</v>
      </c>
      <c r="AP528" s="313" t="s">
        <v>0</v>
      </c>
      <c r="AQ528" s="313" t="s">
        <v>386</v>
      </c>
      <c r="AR528" s="314" t="s">
        <v>0</v>
      </c>
      <c r="AS528" s="314"/>
    </row>
    <row r="529" spans="1:45" x14ac:dyDescent="0.2">
      <c r="A529" s="306" t="s">
        <v>1040</v>
      </c>
      <c r="B529" s="50" t="s">
        <v>294</v>
      </c>
      <c r="C529" s="50" t="s">
        <v>295</v>
      </c>
      <c r="D529" s="50" t="s">
        <v>778</v>
      </c>
      <c r="E529" s="50" t="s">
        <v>297</v>
      </c>
      <c r="F529" s="50" t="s">
        <v>452</v>
      </c>
      <c r="G529" s="50" t="s">
        <v>453</v>
      </c>
      <c r="H529" s="50" t="s">
        <v>3144</v>
      </c>
      <c r="I529" s="50" t="s">
        <v>853</v>
      </c>
      <c r="J529" s="50" t="s">
        <v>3149</v>
      </c>
      <c r="K529" s="50" t="s">
        <v>782</v>
      </c>
      <c r="L529" s="307">
        <v>20.292320785187098</v>
      </c>
      <c r="M529" s="308">
        <v>45</v>
      </c>
      <c r="N529" s="307">
        <v>18.156874999999999</v>
      </c>
      <c r="O529" s="50" t="s">
        <v>3150</v>
      </c>
      <c r="P529" s="50" t="s">
        <v>3068</v>
      </c>
      <c r="Q529" s="50" t="s">
        <v>300</v>
      </c>
      <c r="R529" s="50" t="s">
        <v>1025</v>
      </c>
      <c r="T529" s="308">
        <v>20.61</v>
      </c>
      <c r="U529" s="309">
        <v>20</v>
      </c>
      <c r="V529" s="310">
        <v>45200</v>
      </c>
      <c r="X529" s="50" t="s">
        <v>3097</v>
      </c>
      <c r="Y529" s="50" t="s">
        <v>855</v>
      </c>
      <c r="AA529" s="50" t="s">
        <v>856</v>
      </c>
      <c r="AD529" s="50" t="s">
        <v>360</v>
      </c>
      <c r="AF529" s="306"/>
      <c r="AG529" s="307">
        <v>3.2348547151587279E-3</v>
      </c>
      <c r="AH529" s="307">
        <v>3.3781992720677105E-3</v>
      </c>
      <c r="AI529" s="307">
        <v>1.0458996858604939</v>
      </c>
      <c r="AJ529" s="306" t="s">
        <v>181</v>
      </c>
      <c r="AK529" s="307">
        <v>26.171028550000315</v>
      </c>
      <c r="AL529" s="307">
        <v>9.4359291651120118E-3</v>
      </c>
      <c r="AM529" s="311">
        <v>45</v>
      </c>
      <c r="AN529" s="312">
        <v>12</v>
      </c>
      <c r="AO529" s="313" t="s">
        <v>3071</v>
      </c>
      <c r="AP529" s="313" t="s">
        <v>0</v>
      </c>
      <c r="AQ529" s="313" t="s">
        <v>386</v>
      </c>
      <c r="AR529" s="314" t="s">
        <v>0</v>
      </c>
      <c r="AS529" s="314"/>
    </row>
    <row r="530" spans="1:45" x14ac:dyDescent="0.2">
      <c r="A530" s="306" t="s">
        <v>1041</v>
      </c>
      <c r="B530" s="50" t="s">
        <v>308</v>
      </c>
      <c r="C530" s="50" t="s">
        <v>295</v>
      </c>
      <c r="D530" s="50" t="s">
        <v>778</v>
      </c>
      <c r="E530" s="50" t="s">
        <v>297</v>
      </c>
      <c r="F530" s="50" t="s">
        <v>452</v>
      </c>
      <c r="G530" s="50" t="s">
        <v>453</v>
      </c>
      <c r="H530" s="50" t="s">
        <v>3144</v>
      </c>
      <c r="I530" s="50" t="s">
        <v>853</v>
      </c>
      <c r="J530" s="50" t="s">
        <v>3149</v>
      </c>
      <c r="K530" s="50" t="s">
        <v>782</v>
      </c>
      <c r="L530" s="307">
        <v>26.923245752099806</v>
      </c>
      <c r="M530" s="308">
        <v>45</v>
      </c>
      <c r="N530" s="307">
        <v>24.09</v>
      </c>
      <c r="O530" s="50" t="s">
        <v>3150</v>
      </c>
      <c r="P530" s="50" t="s">
        <v>3068</v>
      </c>
      <c r="Q530" s="50" t="s">
        <v>300</v>
      </c>
      <c r="R530" s="50" t="s">
        <v>1025</v>
      </c>
      <c r="T530" s="308">
        <v>20.61</v>
      </c>
      <c r="U530" s="309">
        <v>20</v>
      </c>
      <c r="V530" s="310">
        <v>45200</v>
      </c>
      <c r="X530" s="50" t="s">
        <v>3097</v>
      </c>
      <c r="Y530" s="50" t="s">
        <v>855</v>
      </c>
      <c r="AA530" s="50" t="s">
        <v>856</v>
      </c>
      <c r="AD530" s="50" t="s">
        <v>360</v>
      </c>
      <c r="AF530" s="306"/>
      <c r="AG530" s="307">
        <v>4.2919087171208571E-3</v>
      </c>
      <c r="AH530" s="307">
        <v>4.4820939982299348E-3</v>
      </c>
      <c r="AI530" s="307">
        <v>1.3876684964994968</v>
      </c>
      <c r="AJ530" s="50" t="s">
        <v>181</v>
      </c>
      <c r="AK530" s="307">
        <v>13.004702802349733</v>
      </c>
      <c r="AL530" s="307">
        <v>1.2519309274726423E-2</v>
      </c>
      <c r="AM530" s="311">
        <v>45</v>
      </c>
      <c r="AN530" s="312">
        <v>12</v>
      </c>
      <c r="AO530" s="313" t="s">
        <v>3071</v>
      </c>
      <c r="AP530" s="313" t="s">
        <v>0</v>
      </c>
      <c r="AQ530" s="313" t="s">
        <v>386</v>
      </c>
      <c r="AR530" s="314" t="s">
        <v>0</v>
      </c>
      <c r="AS530" s="314"/>
    </row>
    <row r="531" spans="1:45" x14ac:dyDescent="0.2">
      <c r="A531" s="306" t="s">
        <v>1042</v>
      </c>
      <c r="B531" s="50" t="s">
        <v>310</v>
      </c>
      <c r="C531" s="50" t="s">
        <v>295</v>
      </c>
      <c r="D531" s="50" t="s">
        <v>778</v>
      </c>
      <c r="E531" s="50" t="s">
        <v>297</v>
      </c>
      <c r="F531" s="50" t="s">
        <v>452</v>
      </c>
      <c r="G531" s="50" t="s">
        <v>453</v>
      </c>
      <c r="H531" s="50" t="s">
        <v>3144</v>
      </c>
      <c r="I531" s="50" t="s">
        <v>853</v>
      </c>
      <c r="J531" s="50" t="s">
        <v>3149</v>
      </c>
      <c r="K531" s="50" t="s">
        <v>782</v>
      </c>
      <c r="L531" s="307">
        <v>32.283586866193161</v>
      </c>
      <c r="M531" s="308">
        <v>45</v>
      </c>
      <c r="N531" s="307">
        <v>28.886250000000004</v>
      </c>
      <c r="O531" s="50" t="s">
        <v>3150</v>
      </c>
      <c r="P531" s="50" t="s">
        <v>3068</v>
      </c>
      <c r="Q531" s="50" t="s">
        <v>300</v>
      </c>
      <c r="R531" s="50" t="s">
        <v>1025</v>
      </c>
      <c r="T531" s="308">
        <v>23.3</v>
      </c>
      <c r="U531" s="309">
        <v>20</v>
      </c>
      <c r="V531" s="310">
        <v>45200</v>
      </c>
      <c r="X531" s="50" t="s">
        <v>3097</v>
      </c>
      <c r="Y531" s="50" t="s">
        <v>855</v>
      </c>
      <c r="AA531" s="50" t="s">
        <v>856</v>
      </c>
      <c r="AD531" s="50" t="s">
        <v>360</v>
      </c>
      <c r="AF531" s="306"/>
      <c r="AG531" s="307">
        <v>5.1464154495613271E-3</v>
      </c>
      <c r="AH531" s="307">
        <v>5.374466075399314E-3</v>
      </c>
      <c r="AI531" s="307">
        <v>1.6639493195105266</v>
      </c>
      <c r="AJ531" s="306" t="s">
        <v>181</v>
      </c>
      <c r="AK531" s="307">
        <v>6.3145991291607002</v>
      </c>
      <c r="AL531" s="307">
        <v>1.5011867892779829E-2</v>
      </c>
      <c r="AM531" s="311">
        <v>45</v>
      </c>
      <c r="AN531" s="312">
        <v>12</v>
      </c>
      <c r="AO531" s="313" t="s">
        <v>3071</v>
      </c>
      <c r="AP531" s="313" t="s">
        <v>0</v>
      </c>
      <c r="AQ531" s="313" t="s">
        <v>386</v>
      </c>
      <c r="AR531" s="314" t="s">
        <v>0</v>
      </c>
      <c r="AS531" s="314"/>
    </row>
    <row r="532" spans="1:45" x14ac:dyDescent="0.2">
      <c r="A532" s="306" t="s">
        <v>2583</v>
      </c>
      <c r="B532" s="50" t="s">
        <v>312</v>
      </c>
      <c r="C532" s="50" t="s">
        <v>295</v>
      </c>
      <c r="D532" s="50" t="s">
        <v>778</v>
      </c>
      <c r="E532" s="50" t="s">
        <v>297</v>
      </c>
      <c r="F532" s="50" t="s">
        <v>452</v>
      </c>
      <c r="G532" s="50" t="s">
        <v>2584</v>
      </c>
      <c r="H532" s="50" t="s">
        <v>3066</v>
      </c>
      <c r="I532" s="50" t="s">
        <v>782</v>
      </c>
      <c r="K532" s="50" t="s">
        <v>697</v>
      </c>
      <c r="L532" s="307">
        <v>28.583428854750515</v>
      </c>
      <c r="M532" s="308">
        <v>35</v>
      </c>
      <c r="N532" s="307">
        <v>25.575475091343186</v>
      </c>
      <c r="O532" s="50" t="s">
        <v>3151</v>
      </c>
      <c r="P532" s="50" t="s">
        <v>3068</v>
      </c>
      <c r="Q532" s="50" t="s">
        <v>300</v>
      </c>
      <c r="R532" s="50" t="s">
        <v>1091</v>
      </c>
      <c r="T532" s="308">
        <v>16.738486450182702</v>
      </c>
      <c r="U532" s="309">
        <v>5</v>
      </c>
      <c r="V532" s="310">
        <v>45200</v>
      </c>
      <c r="X532" s="50" t="s">
        <v>2811</v>
      </c>
      <c r="AD532" s="50" t="s">
        <v>360</v>
      </c>
      <c r="AF532" s="306"/>
      <c r="AG532" s="307">
        <v>4.5565630755103016E-3</v>
      </c>
      <c r="AH532" s="307">
        <v>4.7584758575669774E-3</v>
      </c>
      <c r="AI532" s="307">
        <v>4.3420176131823647</v>
      </c>
      <c r="AJ532" s="50" t="s">
        <v>181</v>
      </c>
      <c r="AK532" s="307">
        <v>114.2818019141114</v>
      </c>
      <c r="AL532" s="307">
        <v>0</v>
      </c>
      <c r="AM532" s="311">
        <v>35</v>
      </c>
      <c r="AN532" s="312">
        <v>20</v>
      </c>
      <c r="AO532" s="313" t="s">
        <v>3071</v>
      </c>
      <c r="AP532" s="313" t="s">
        <v>0</v>
      </c>
      <c r="AQ532" s="313" t="s">
        <v>386</v>
      </c>
      <c r="AR532" s="314" t="s">
        <v>0</v>
      </c>
      <c r="AS532" s="314"/>
    </row>
    <row r="533" spans="1:45" x14ac:dyDescent="0.2">
      <c r="A533" s="306" t="s">
        <v>2586</v>
      </c>
      <c r="B533" s="50" t="s">
        <v>312</v>
      </c>
      <c r="C533" s="50" t="s">
        <v>295</v>
      </c>
      <c r="D533" s="50" t="s">
        <v>438</v>
      </c>
      <c r="E533" s="50" t="s">
        <v>297</v>
      </c>
      <c r="F533" s="50" t="s">
        <v>298</v>
      </c>
      <c r="G533" s="50" t="s">
        <v>586</v>
      </c>
      <c r="H533" s="50" t="s">
        <v>587</v>
      </c>
      <c r="I533" s="50" t="s">
        <v>589</v>
      </c>
      <c r="J533" s="50" t="s">
        <v>3153</v>
      </c>
      <c r="L533" s="307">
        <v>1255.5043363766877</v>
      </c>
      <c r="M533" s="308">
        <v>400</v>
      </c>
      <c r="N533" s="307">
        <v>1131.8569488710114</v>
      </c>
      <c r="O533" s="50" t="s">
        <v>3461</v>
      </c>
      <c r="P533" s="50" t="s">
        <v>3154</v>
      </c>
      <c r="Q533" s="50" t="s">
        <v>300</v>
      </c>
      <c r="R533" s="50" t="s">
        <v>443</v>
      </c>
      <c r="T533" s="308">
        <v>371.09710254759318</v>
      </c>
      <c r="U533" s="309">
        <v>5</v>
      </c>
      <c r="V533" s="310">
        <v>45200</v>
      </c>
      <c r="X533" s="50" t="s">
        <v>590</v>
      </c>
      <c r="AD533" s="50" t="s">
        <v>304</v>
      </c>
      <c r="AE533" s="310">
        <v>45119</v>
      </c>
      <c r="AF533" s="306" t="s">
        <v>2987</v>
      </c>
      <c r="AG533" s="307">
        <v>0.15096815625285717</v>
      </c>
      <c r="AH533" s="307">
        <v>0.15677025743605608</v>
      </c>
      <c r="AI533" s="307">
        <v>0.77419985588895479</v>
      </c>
      <c r="AJ533" s="306" t="s">
        <v>0</v>
      </c>
      <c r="AK533" s="307">
        <v>49.624808657657589</v>
      </c>
      <c r="AL533" s="307">
        <v>2.3352380656606373</v>
      </c>
      <c r="AM533" s="311">
        <v>400</v>
      </c>
      <c r="AN533" s="312">
        <v>17</v>
      </c>
      <c r="AO533" s="313" t="s">
        <v>3071</v>
      </c>
      <c r="AP533" s="313" t="s">
        <v>0</v>
      </c>
      <c r="AQ533" s="313" t="s">
        <v>306</v>
      </c>
      <c r="AR533" s="314" t="s">
        <v>0</v>
      </c>
      <c r="AS533" s="314"/>
    </row>
    <row r="534" spans="1:45" x14ac:dyDescent="0.2">
      <c r="A534" s="306" t="s">
        <v>2587</v>
      </c>
      <c r="B534" s="50" t="s">
        <v>312</v>
      </c>
      <c r="C534" s="50" t="s">
        <v>295</v>
      </c>
      <c r="D534" s="50" t="s">
        <v>438</v>
      </c>
      <c r="E534" s="50" t="s">
        <v>297</v>
      </c>
      <c r="F534" s="50" t="s">
        <v>298</v>
      </c>
      <c r="G534" s="50" t="s">
        <v>586</v>
      </c>
      <c r="H534" s="50" t="s">
        <v>587</v>
      </c>
      <c r="I534" s="50" t="s">
        <v>592</v>
      </c>
      <c r="J534" s="50" t="s">
        <v>3153</v>
      </c>
      <c r="L534" s="307">
        <v>390.51488271224838</v>
      </c>
      <c r="M534" s="308">
        <v>400</v>
      </c>
      <c r="N534" s="307">
        <v>352.05532217516082</v>
      </c>
      <c r="O534" s="50" t="s">
        <v>3462</v>
      </c>
      <c r="P534" s="50" t="s">
        <v>3154</v>
      </c>
      <c r="Q534" s="50" t="s">
        <v>300</v>
      </c>
      <c r="R534" s="50" t="s">
        <v>443</v>
      </c>
      <c r="T534" s="308">
        <v>371.09710254759318</v>
      </c>
      <c r="U534" s="309">
        <v>5</v>
      </c>
      <c r="V534" s="310">
        <v>45200</v>
      </c>
      <c r="X534" s="50" t="s">
        <v>590</v>
      </c>
      <c r="AD534" s="50" t="s">
        <v>304</v>
      </c>
      <c r="AE534" s="310">
        <v>45119</v>
      </c>
      <c r="AF534" s="306" t="s">
        <v>2987</v>
      </c>
      <c r="AG534" s="307">
        <v>4.6957473681461338E-2</v>
      </c>
      <c r="AH534" s="307">
        <v>4.8762172237565501E-2</v>
      </c>
      <c r="AI534" s="307">
        <v>0.24080885836749907</v>
      </c>
      <c r="AJ534" s="50" t="s">
        <v>0</v>
      </c>
      <c r="AK534" s="307">
        <v>207.75411980284042</v>
      </c>
      <c r="AL534" s="307">
        <v>0.72635768184478144</v>
      </c>
      <c r="AM534" s="311">
        <v>400</v>
      </c>
      <c r="AN534" s="312">
        <v>17</v>
      </c>
      <c r="AO534" s="313" t="s">
        <v>3071</v>
      </c>
      <c r="AP534" s="313" t="s">
        <v>0</v>
      </c>
      <c r="AQ534" s="313" t="s">
        <v>306</v>
      </c>
      <c r="AR534" s="314" t="s">
        <v>0</v>
      </c>
      <c r="AS534" s="314"/>
    </row>
    <row r="535" spans="1:45" x14ac:dyDescent="0.2">
      <c r="A535" s="306" t="s">
        <v>2588</v>
      </c>
      <c r="B535" s="50" t="s">
        <v>312</v>
      </c>
      <c r="C535" s="50" t="s">
        <v>295</v>
      </c>
      <c r="D535" s="50" t="s">
        <v>438</v>
      </c>
      <c r="E535" s="50" t="s">
        <v>297</v>
      </c>
      <c r="F535" s="50" t="s">
        <v>623</v>
      </c>
      <c r="G535" s="50" t="s">
        <v>624</v>
      </c>
      <c r="H535" s="50" t="s">
        <v>625</v>
      </c>
      <c r="K535" s="50" t="s">
        <v>3153</v>
      </c>
      <c r="L535" s="307">
        <v>453.77</v>
      </c>
      <c r="M535" s="308">
        <v>1400</v>
      </c>
      <c r="N535" s="307">
        <v>423.32</v>
      </c>
      <c r="O535" s="50" t="s">
        <v>3155</v>
      </c>
      <c r="P535" s="50" t="s">
        <v>3154</v>
      </c>
      <c r="Q535" s="50" t="s">
        <v>300</v>
      </c>
      <c r="R535" s="50" t="s">
        <v>443</v>
      </c>
      <c r="T535" s="308">
        <v>197.63</v>
      </c>
      <c r="U535" s="309">
        <v>15</v>
      </c>
      <c r="V535" s="310">
        <v>45200</v>
      </c>
      <c r="X535" s="50" t="s">
        <v>2986</v>
      </c>
      <c r="AD535" s="50" t="s">
        <v>360</v>
      </c>
      <c r="AF535" s="306"/>
      <c r="AG535" s="307">
        <v>5.6462630618811724E-2</v>
      </c>
      <c r="AH535" s="307">
        <v>5.8632637221867998E-2</v>
      </c>
      <c r="AI535" s="307">
        <v>1.2644639693034991</v>
      </c>
      <c r="AJ535" s="306" t="s">
        <v>181</v>
      </c>
      <c r="AK535" s="307">
        <v>21.963755235060471</v>
      </c>
      <c r="AL535" s="307">
        <v>0.29112913076305258</v>
      </c>
      <c r="AM535" s="311">
        <v>1400</v>
      </c>
      <c r="AN535" s="312">
        <v>20</v>
      </c>
      <c r="AO535" s="313" t="s">
        <v>3071</v>
      </c>
      <c r="AP535" s="313" t="s">
        <v>0</v>
      </c>
      <c r="AQ535" s="313" t="s">
        <v>306</v>
      </c>
      <c r="AR535" s="314" t="s">
        <v>0</v>
      </c>
      <c r="AS535" s="314"/>
    </row>
    <row r="536" spans="1:45" x14ac:dyDescent="0.2">
      <c r="A536" s="306" t="s">
        <v>2589</v>
      </c>
      <c r="B536" s="50" t="s">
        <v>312</v>
      </c>
      <c r="C536" s="50" t="s">
        <v>295</v>
      </c>
      <c r="D536" s="50" t="s">
        <v>438</v>
      </c>
      <c r="E536" s="50" t="s">
        <v>297</v>
      </c>
      <c r="F536" s="50" t="s">
        <v>623</v>
      </c>
      <c r="G536" s="50" t="s">
        <v>624</v>
      </c>
      <c r="H536" s="50" t="s">
        <v>632</v>
      </c>
      <c r="K536" s="50" t="s">
        <v>3153</v>
      </c>
      <c r="L536" s="307">
        <v>4299.12</v>
      </c>
      <c r="M536" s="308">
        <v>1400</v>
      </c>
      <c r="N536" s="307">
        <v>4010.57</v>
      </c>
      <c r="O536" s="50" t="s">
        <v>3156</v>
      </c>
      <c r="P536" s="50" t="s">
        <v>3154</v>
      </c>
      <c r="Q536" s="50" t="s">
        <v>300</v>
      </c>
      <c r="R536" s="50" t="s">
        <v>443</v>
      </c>
      <c r="T536" s="308">
        <v>2317</v>
      </c>
      <c r="U536" s="309">
        <v>15</v>
      </c>
      <c r="V536" s="310">
        <v>45200</v>
      </c>
      <c r="X536" s="50" t="s">
        <v>2986</v>
      </c>
      <c r="AD536" s="50" t="s">
        <v>360</v>
      </c>
      <c r="AF536" s="306"/>
      <c r="AG536" s="307">
        <v>0.53493429548610549</v>
      </c>
      <c r="AH536" s="307">
        <v>0.5554932198699678</v>
      </c>
      <c r="AI536" s="307">
        <v>1.0218158368256425</v>
      </c>
      <c r="AJ536" s="50" t="s">
        <v>181</v>
      </c>
      <c r="AK536" s="307">
        <v>32.326757442215026</v>
      </c>
      <c r="AL536" s="307">
        <v>2.7581951948290797</v>
      </c>
      <c r="AM536" s="311">
        <v>1400</v>
      </c>
      <c r="AN536" s="312">
        <v>20</v>
      </c>
      <c r="AO536" s="313" t="s">
        <v>3071</v>
      </c>
      <c r="AP536" s="313" t="s">
        <v>0</v>
      </c>
      <c r="AQ536" s="313" t="s">
        <v>306</v>
      </c>
      <c r="AR536" s="314" t="s">
        <v>0</v>
      </c>
      <c r="AS536" s="314"/>
    </row>
    <row r="537" spans="1:45" x14ac:dyDescent="0.2">
      <c r="A537" s="306" t="s">
        <v>2590</v>
      </c>
      <c r="B537" s="50" t="s">
        <v>312</v>
      </c>
      <c r="C537" s="50" t="s">
        <v>295</v>
      </c>
      <c r="D537" s="50" t="s">
        <v>438</v>
      </c>
      <c r="E537" s="50" t="s">
        <v>297</v>
      </c>
      <c r="F537" s="50" t="s">
        <v>623</v>
      </c>
      <c r="G537" s="50" t="s">
        <v>635</v>
      </c>
      <c r="H537" s="50" t="s">
        <v>632</v>
      </c>
      <c r="K537" s="50" t="s">
        <v>3153</v>
      </c>
      <c r="L537" s="307">
        <v>2761.0444491177432</v>
      </c>
      <c r="M537" s="308">
        <v>2000</v>
      </c>
      <c r="N537" s="307">
        <v>2458.9591838803549</v>
      </c>
      <c r="O537" s="50" t="s">
        <v>3157</v>
      </c>
      <c r="P537" s="50" t="s">
        <v>3154</v>
      </c>
      <c r="Q537" s="50" t="s">
        <v>300</v>
      </c>
      <c r="R537" s="50" t="s">
        <v>443</v>
      </c>
      <c r="T537" s="308">
        <v>3220</v>
      </c>
      <c r="U537" s="309">
        <v>15</v>
      </c>
      <c r="V537" s="310">
        <v>45200</v>
      </c>
      <c r="X537" s="50" t="s">
        <v>2986</v>
      </c>
      <c r="AD537" s="50" t="s">
        <v>360</v>
      </c>
      <c r="AF537" s="306"/>
      <c r="AG537" s="307">
        <v>0.54168642523343058</v>
      </c>
      <c r="AH537" s="307">
        <v>0.56250485162730934</v>
      </c>
      <c r="AI537" s="307">
        <v>0.74454388592112208</v>
      </c>
      <c r="AJ537" s="306" t="s">
        <v>0</v>
      </c>
      <c r="AK537" s="307">
        <v>52.437621611147371</v>
      </c>
      <c r="AL537" s="307">
        <v>2.7930101094477258</v>
      </c>
      <c r="AM537" s="311">
        <v>2000</v>
      </c>
      <c r="AN537" s="312">
        <v>20</v>
      </c>
      <c r="AO537" s="313" t="s">
        <v>3071</v>
      </c>
      <c r="AP537" s="313" t="s">
        <v>0</v>
      </c>
      <c r="AQ537" s="313" t="s">
        <v>306</v>
      </c>
      <c r="AR537" s="314" t="s">
        <v>0</v>
      </c>
      <c r="AS537" s="314"/>
    </row>
    <row r="538" spans="1:45" x14ac:dyDescent="0.2">
      <c r="A538" s="306" t="s">
        <v>2591</v>
      </c>
      <c r="B538" s="50" t="s">
        <v>312</v>
      </c>
      <c r="C538" s="50" t="s">
        <v>295</v>
      </c>
      <c r="D538" s="50" t="s">
        <v>438</v>
      </c>
      <c r="E538" s="50" t="s">
        <v>297</v>
      </c>
      <c r="F538" s="50" t="s">
        <v>623</v>
      </c>
      <c r="G538" s="50" t="s">
        <v>635</v>
      </c>
      <c r="H538" s="50" t="s">
        <v>625</v>
      </c>
      <c r="K538" s="50" t="s">
        <v>3153</v>
      </c>
      <c r="L538" s="307">
        <v>963.71233853665183</v>
      </c>
      <c r="M538" s="308">
        <v>2000</v>
      </c>
      <c r="N538" s="307">
        <v>868.8</v>
      </c>
      <c r="O538" s="50" t="s">
        <v>3158</v>
      </c>
      <c r="P538" s="50" t="s">
        <v>3154</v>
      </c>
      <c r="Q538" s="50" t="s">
        <v>300</v>
      </c>
      <c r="R538" s="50" t="s">
        <v>443</v>
      </c>
      <c r="T538" s="308">
        <v>800</v>
      </c>
      <c r="U538" s="309">
        <v>15</v>
      </c>
      <c r="V538" s="310">
        <v>45200</v>
      </c>
      <c r="X538" s="50" t="s">
        <v>2986</v>
      </c>
      <c r="AD538" s="50" t="s">
        <v>360</v>
      </c>
      <c r="AF538" s="306"/>
      <c r="AG538" s="307">
        <v>0.11588161879781549</v>
      </c>
      <c r="AH538" s="307">
        <v>0.1203352525589093</v>
      </c>
      <c r="AI538" s="307">
        <v>0.6410955871484787</v>
      </c>
      <c r="AJ538" s="50" t="s">
        <v>0</v>
      </c>
      <c r="AK538" s="307">
        <v>64.396707624533363</v>
      </c>
      <c r="AL538" s="307">
        <v>0.59750164989272381</v>
      </c>
      <c r="AM538" s="311">
        <v>2000</v>
      </c>
      <c r="AN538" s="312">
        <v>20</v>
      </c>
      <c r="AO538" s="313" t="s">
        <v>3071</v>
      </c>
      <c r="AP538" s="313" t="s">
        <v>0</v>
      </c>
      <c r="AQ538" s="313" t="s">
        <v>306</v>
      </c>
      <c r="AR538" s="314" t="s">
        <v>0</v>
      </c>
      <c r="AS538" s="314"/>
    </row>
    <row r="539" spans="1:45" x14ac:dyDescent="0.2">
      <c r="A539" s="306" t="s">
        <v>1043</v>
      </c>
      <c r="B539" s="50" t="s">
        <v>294</v>
      </c>
      <c r="C539" s="50" t="s">
        <v>295</v>
      </c>
      <c r="D539" s="50" t="s">
        <v>778</v>
      </c>
      <c r="E539" s="50" t="s">
        <v>297</v>
      </c>
      <c r="F539" s="50" t="s">
        <v>1044</v>
      </c>
      <c r="G539" s="50" t="s">
        <v>1045</v>
      </c>
      <c r="H539" s="50" t="s">
        <v>3079</v>
      </c>
      <c r="I539" s="50" t="s">
        <v>1046</v>
      </c>
      <c r="K539" s="50" t="s">
        <v>782</v>
      </c>
      <c r="L539" s="307">
        <v>992</v>
      </c>
      <c r="M539" s="308">
        <v>750</v>
      </c>
      <c r="N539" s="307">
        <v>888.03</v>
      </c>
      <c r="O539" s="50" t="s">
        <v>3159</v>
      </c>
      <c r="P539" s="50" t="s">
        <v>3068</v>
      </c>
      <c r="Q539" s="50" t="s">
        <v>300</v>
      </c>
      <c r="R539" s="50" t="s">
        <v>785</v>
      </c>
      <c r="T539" s="308">
        <v>549</v>
      </c>
      <c r="U539" s="309">
        <v>18</v>
      </c>
      <c r="V539" s="310">
        <v>45200</v>
      </c>
      <c r="X539" s="50" t="s">
        <v>3160</v>
      </c>
      <c r="AD539" s="50" t="s">
        <v>304</v>
      </c>
      <c r="AE539" s="310">
        <v>45121</v>
      </c>
      <c r="AF539" s="306" t="s">
        <v>3161</v>
      </c>
      <c r="AG539" s="307">
        <v>0.17</v>
      </c>
      <c r="AH539" s="307">
        <v>0.16</v>
      </c>
      <c r="AI539" s="307">
        <v>1.23</v>
      </c>
      <c r="AJ539" s="306" t="s">
        <v>181</v>
      </c>
      <c r="AK539" s="307">
        <v>18.14</v>
      </c>
      <c r="AL539" s="307">
        <v>0.51277777777777778</v>
      </c>
      <c r="AM539" s="311">
        <v>750</v>
      </c>
      <c r="AN539" s="312">
        <v>16</v>
      </c>
      <c r="AO539" s="313" t="s">
        <v>3071</v>
      </c>
      <c r="AP539" s="313" t="s">
        <v>0</v>
      </c>
      <c r="AQ539" s="313" t="s">
        <v>306</v>
      </c>
      <c r="AR539" s="314" t="s">
        <v>0</v>
      </c>
      <c r="AS539" s="314"/>
    </row>
    <row r="540" spans="1:45" x14ac:dyDescent="0.2">
      <c r="A540" s="306" t="s">
        <v>1047</v>
      </c>
      <c r="B540" s="50" t="s">
        <v>308</v>
      </c>
      <c r="C540" s="50" t="s">
        <v>295</v>
      </c>
      <c r="D540" s="50" t="s">
        <v>778</v>
      </c>
      <c r="E540" s="50" t="s">
        <v>297</v>
      </c>
      <c r="F540" s="50" t="s">
        <v>1044</v>
      </c>
      <c r="G540" s="50" t="s">
        <v>1045</v>
      </c>
      <c r="H540" s="50" t="s">
        <v>3079</v>
      </c>
      <c r="I540" s="50" t="s">
        <v>1046</v>
      </c>
      <c r="K540" s="50" t="s">
        <v>782</v>
      </c>
      <c r="L540" s="307">
        <v>992</v>
      </c>
      <c r="M540" s="308">
        <v>750</v>
      </c>
      <c r="N540" s="307">
        <v>888.03</v>
      </c>
      <c r="O540" s="50" t="s">
        <v>3159</v>
      </c>
      <c r="P540" s="50" t="s">
        <v>3068</v>
      </c>
      <c r="Q540" s="50" t="s">
        <v>300</v>
      </c>
      <c r="R540" s="50" t="s">
        <v>785</v>
      </c>
      <c r="T540" s="308">
        <v>549</v>
      </c>
      <c r="U540" s="309">
        <v>18</v>
      </c>
      <c r="V540" s="310">
        <v>45200</v>
      </c>
      <c r="X540" s="50" t="s">
        <v>3160</v>
      </c>
      <c r="AD540" s="50" t="s">
        <v>304</v>
      </c>
      <c r="AE540" s="310">
        <v>45121</v>
      </c>
      <c r="AF540" s="306" t="s">
        <v>3161</v>
      </c>
      <c r="AG540" s="307">
        <v>0.17</v>
      </c>
      <c r="AH540" s="307">
        <v>0.16</v>
      </c>
      <c r="AI540" s="307">
        <v>1.23</v>
      </c>
      <c r="AJ540" s="50" t="s">
        <v>181</v>
      </c>
      <c r="AK540" s="307">
        <v>18.14</v>
      </c>
      <c r="AL540" s="307">
        <v>0.51277777777777778</v>
      </c>
      <c r="AM540" s="311">
        <v>750</v>
      </c>
      <c r="AN540" s="312">
        <v>16</v>
      </c>
      <c r="AO540" s="313" t="s">
        <v>3071</v>
      </c>
      <c r="AP540" s="313" t="s">
        <v>0</v>
      </c>
      <c r="AQ540" s="313" t="s">
        <v>306</v>
      </c>
      <c r="AR540" s="314" t="s">
        <v>0</v>
      </c>
      <c r="AS540" s="314"/>
    </row>
    <row r="541" spans="1:45" x14ac:dyDescent="0.2">
      <c r="A541" s="306" t="s">
        <v>1048</v>
      </c>
      <c r="B541" s="50" t="s">
        <v>310</v>
      </c>
      <c r="C541" s="50" t="s">
        <v>295</v>
      </c>
      <c r="D541" s="50" t="s">
        <v>778</v>
      </c>
      <c r="E541" s="50" t="s">
        <v>297</v>
      </c>
      <c r="F541" s="50" t="s">
        <v>1044</v>
      </c>
      <c r="G541" s="50" t="s">
        <v>1045</v>
      </c>
      <c r="H541" s="50" t="s">
        <v>3079</v>
      </c>
      <c r="I541" s="50" t="s">
        <v>1046</v>
      </c>
      <c r="K541" s="50" t="s">
        <v>782</v>
      </c>
      <c r="L541" s="307">
        <v>992</v>
      </c>
      <c r="M541" s="308">
        <v>750</v>
      </c>
      <c r="N541" s="307">
        <v>888.03</v>
      </c>
      <c r="O541" s="50" t="s">
        <v>3159</v>
      </c>
      <c r="P541" s="50" t="s">
        <v>3068</v>
      </c>
      <c r="Q541" s="50" t="s">
        <v>300</v>
      </c>
      <c r="R541" s="50" t="s">
        <v>785</v>
      </c>
      <c r="T541" s="308">
        <v>549</v>
      </c>
      <c r="U541" s="309">
        <v>18</v>
      </c>
      <c r="V541" s="310">
        <v>45200</v>
      </c>
      <c r="X541" s="50" t="s">
        <v>3160</v>
      </c>
      <c r="AD541" s="50" t="s">
        <v>304</v>
      </c>
      <c r="AE541" s="310">
        <v>45121</v>
      </c>
      <c r="AF541" s="306" t="s">
        <v>3161</v>
      </c>
      <c r="AG541" s="307">
        <v>0.17</v>
      </c>
      <c r="AH541" s="307">
        <v>0.16</v>
      </c>
      <c r="AI541" s="307">
        <v>1.23</v>
      </c>
      <c r="AJ541" s="306" t="s">
        <v>181</v>
      </c>
      <c r="AK541" s="307">
        <v>18.14</v>
      </c>
      <c r="AL541" s="307">
        <v>0.51277777777777778</v>
      </c>
      <c r="AM541" s="311">
        <v>750</v>
      </c>
      <c r="AN541" s="312">
        <v>16</v>
      </c>
      <c r="AO541" s="313" t="s">
        <v>3071</v>
      </c>
      <c r="AP541" s="313" t="s">
        <v>0</v>
      </c>
      <c r="AQ541" s="313" t="s">
        <v>306</v>
      </c>
      <c r="AR541" s="314" t="s">
        <v>0</v>
      </c>
      <c r="AS541" s="314"/>
    </row>
    <row r="542" spans="1:45" x14ac:dyDescent="0.2">
      <c r="A542" s="306" t="s">
        <v>1049</v>
      </c>
      <c r="B542" s="50" t="s">
        <v>294</v>
      </c>
      <c r="C542" s="50" t="s">
        <v>295</v>
      </c>
      <c r="D542" s="50" t="s">
        <v>778</v>
      </c>
      <c r="E542" s="50" t="s">
        <v>297</v>
      </c>
      <c r="F542" s="50" t="s">
        <v>1044</v>
      </c>
      <c r="G542" s="50" t="s">
        <v>1045</v>
      </c>
      <c r="H542" s="50" t="s">
        <v>3108</v>
      </c>
      <c r="I542" s="50" t="s">
        <v>1046</v>
      </c>
      <c r="K542" s="50" t="s">
        <v>782</v>
      </c>
      <c r="L542" s="307">
        <v>487</v>
      </c>
      <c r="M542" s="308">
        <v>750</v>
      </c>
      <c r="N542" s="307">
        <v>436</v>
      </c>
      <c r="O542" s="50" t="s">
        <v>3162</v>
      </c>
      <c r="P542" s="50" t="s">
        <v>3068</v>
      </c>
      <c r="Q542" s="50" t="s">
        <v>300</v>
      </c>
      <c r="R542" s="50" t="s">
        <v>905</v>
      </c>
      <c r="T542" s="308">
        <v>440</v>
      </c>
      <c r="U542" s="309">
        <v>20</v>
      </c>
      <c r="V542" s="310">
        <v>45748</v>
      </c>
      <c r="X542" s="50" t="s">
        <v>3160</v>
      </c>
      <c r="AD542" s="50" t="s">
        <v>304</v>
      </c>
      <c r="AE542" s="310">
        <v>45124</v>
      </c>
      <c r="AF542" s="306" t="s">
        <v>3163</v>
      </c>
      <c r="AG542" s="307">
        <v>0.08</v>
      </c>
      <c r="AH542" s="307">
        <v>0.08</v>
      </c>
      <c r="AI542" s="307">
        <v>0.71381749562254548</v>
      </c>
      <c r="AJ542" s="50" t="s">
        <v>0</v>
      </c>
      <c r="AK542" s="307">
        <v>51.088645408763611</v>
      </c>
      <c r="AL542" s="307">
        <v>0.22650000000000001</v>
      </c>
      <c r="AM542" s="311">
        <v>750</v>
      </c>
      <c r="AN542" s="312">
        <v>16</v>
      </c>
      <c r="AO542" s="313" t="s">
        <v>3071</v>
      </c>
      <c r="AP542" s="313" t="s">
        <v>0</v>
      </c>
      <c r="AQ542" s="313" t="s">
        <v>306</v>
      </c>
      <c r="AR542" s="314" t="s">
        <v>0</v>
      </c>
      <c r="AS542" s="314"/>
    </row>
    <row r="543" spans="1:45" x14ac:dyDescent="0.2">
      <c r="A543" s="306" t="s">
        <v>1050</v>
      </c>
      <c r="B543" s="50" t="s">
        <v>308</v>
      </c>
      <c r="C543" s="50" t="s">
        <v>295</v>
      </c>
      <c r="D543" s="50" t="s">
        <v>778</v>
      </c>
      <c r="E543" s="50" t="s">
        <v>297</v>
      </c>
      <c r="F543" s="50" t="s">
        <v>1044</v>
      </c>
      <c r="G543" s="50" t="s">
        <v>1045</v>
      </c>
      <c r="H543" s="50" t="s">
        <v>3108</v>
      </c>
      <c r="I543" s="50" t="s">
        <v>1046</v>
      </c>
      <c r="K543" s="50" t="s">
        <v>782</v>
      </c>
      <c r="L543" s="307">
        <v>487</v>
      </c>
      <c r="M543" s="308">
        <v>750</v>
      </c>
      <c r="N543" s="307">
        <v>436</v>
      </c>
      <c r="O543" s="50" t="s">
        <v>3162</v>
      </c>
      <c r="P543" s="50" t="s">
        <v>3068</v>
      </c>
      <c r="Q543" s="50" t="s">
        <v>300</v>
      </c>
      <c r="R543" s="50" t="s">
        <v>905</v>
      </c>
      <c r="T543" s="308">
        <v>440</v>
      </c>
      <c r="U543" s="309">
        <v>20</v>
      </c>
      <c r="V543" s="310">
        <v>45748</v>
      </c>
      <c r="X543" s="50" t="s">
        <v>3160</v>
      </c>
      <c r="AD543" s="50" t="s">
        <v>304</v>
      </c>
      <c r="AE543" s="310">
        <v>45124</v>
      </c>
      <c r="AF543" s="306" t="s">
        <v>3163</v>
      </c>
      <c r="AG543" s="307">
        <v>0.08</v>
      </c>
      <c r="AH543" s="307">
        <v>0.08</v>
      </c>
      <c r="AI543" s="307">
        <v>0.71381749562254548</v>
      </c>
      <c r="AJ543" s="306" t="s">
        <v>0</v>
      </c>
      <c r="AK543" s="307">
        <v>51.088645408763611</v>
      </c>
      <c r="AL543" s="307">
        <v>0.22650000000000001</v>
      </c>
      <c r="AM543" s="311">
        <v>750</v>
      </c>
      <c r="AN543" s="312">
        <v>16</v>
      </c>
      <c r="AO543" s="313" t="s">
        <v>3071</v>
      </c>
      <c r="AP543" s="313" t="s">
        <v>0</v>
      </c>
      <c r="AQ543" s="313" t="s">
        <v>306</v>
      </c>
      <c r="AR543" s="314" t="s">
        <v>0</v>
      </c>
      <c r="AS543" s="314"/>
    </row>
    <row r="544" spans="1:45" x14ac:dyDescent="0.2">
      <c r="A544" s="306" t="s">
        <v>1051</v>
      </c>
      <c r="B544" s="50" t="s">
        <v>310</v>
      </c>
      <c r="C544" s="50" t="s">
        <v>295</v>
      </c>
      <c r="D544" s="50" t="s">
        <v>778</v>
      </c>
      <c r="E544" s="50" t="s">
        <v>297</v>
      </c>
      <c r="F544" s="50" t="s">
        <v>1044</v>
      </c>
      <c r="G544" s="50" t="s">
        <v>1045</v>
      </c>
      <c r="H544" s="50" t="s">
        <v>3108</v>
      </c>
      <c r="I544" s="50" t="s">
        <v>1046</v>
      </c>
      <c r="K544" s="50" t="s">
        <v>782</v>
      </c>
      <c r="L544" s="307">
        <v>487</v>
      </c>
      <c r="M544" s="308">
        <v>750</v>
      </c>
      <c r="N544" s="307">
        <v>436</v>
      </c>
      <c r="O544" s="50" t="s">
        <v>3162</v>
      </c>
      <c r="P544" s="50" t="s">
        <v>3068</v>
      </c>
      <c r="Q544" s="50" t="s">
        <v>300</v>
      </c>
      <c r="R544" s="50" t="s">
        <v>905</v>
      </c>
      <c r="T544" s="308">
        <v>440</v>
      </c>
      <c r="U544" s="309">
        <v>20</v>
      </c>
      <c r="V544" s="310">
        <v>45748</v>
      </c>
      <c r="X544" s="50" t="s">
        <v>3160</v>
      </c>
      <c r="AD544" s="50" t="s">
        <v>304</v>
      </c>
      <c r="AE544" s="310">
        <v>45124</v>
      </c>
      <c r="AF544" s="306" t="s">
        <v>3163</v>
      </c>
      <c r="AG544" s="307">
        <v>0.08</v>
      </c>
      <c r="AH544" s="307">
        <v>0.08</v>
      </c>
      <c r="AI544" s="307">
        <v>0.71381749562254548</v>
      </c>
      <c r="AJ544" s="50" t="s">
        <v>0</v>
      </c>
      <c r="AK544" s="307">
        <v>51.088645408763611</v>
      </c>
      <c r="AL544" s="307">
        <v>0.22650000000000001</v>
      </c>
      <c r="AM544" s="311">
        <v>750</v>
      </c>
      <c r="AN544" s="312">
        <v>16</v>
      </c>
      <c r="AO544" s="313" t="s">
        <v>3071</v>
      </c>
      <c r="AP544" s="313" t="s">
        <v>0</v>
      </c>
      <c r="AQ544" s="313" t="s">
        <v>306</v>
      </c>
      <c r="AR544" s="314" t="s">
        <v>0</v>
      </c>
      <c r="AS544" s="314"/>
    </row>
    <row r="545" spans="1:45" x14ac:dyDescent="0.2">
      <c r="A545" s="306" t="s">
        <v>2593</v>
      </c>
      <c r="B545" s="50" t="s">
        <v>310</v>
      </c>
      <c r="C545" s="50" t="s">
        <v>295</v>
      </c>
      <c r="D545" s="50" t="s">
        <v>778</v>
      </c>
      <c r="E545" s="50" t="s">
        <v>297</v>
      </c>
      <c r="F545" s="50" t="s">
        <v>1044</v>
      </c>
      <c r="G545" s="50" t="s">
        <v>1045</v>
      </c>
      <c r="H545" s="50" t="s">
        <v>3108</v>
      </c>
      <c r="I545" s="50" t="s">
        <v>1621</v>
      </c>
      <c r="K545" s="50" t="s">
        <v>782</v>
      </c>
      <c r="L545" s="307">
        <v>487</v>
      </c>
      <c r="M545" s="308">
        <v>750</v>
      </c>
      <c r="N545" s="307">
        <v>436</v>
      </c>
      <c r="O545" s="50" t="s">
        <v>3171</v>
      </c>
      <c r="P545" s="50" t="s">
        <v>3068</v>
      </c>
      <c r="Q545" s="50" t="s">
        <v>300</v>
      </c>
      <c r="R545" s="50" t="s">
        <v>905</v>
      </c>
      <c r="T545" s="308">
        <v>440</v>
      </c>
      <c r="U545" s="309">
        <v>20</v>
      </c>
      <c r="V545" s="310">
        <v>45748</v>
      </c>
      <c r="X545" s="50" t="s">
        <v>3160</v>
      </c>
      <c r="AD545" s="50" t="s">
        <v>304</v>
      </c>
      <c r="AE545" s="310">
        <v>45124</v>
      </c>
      <c r="AF545" s="306" t="s">
        <v>3163</v>
      </c>
      <c r="AG545" s="307">
        <v>0.08</v>
      </c>
      <c r="AH545" s="307">
        <v>0.08</v>
      </c>
      <c r="AI545" s="307">
        <v>0.71381749562254548</v>
      </c>
      <c r="AJ545" s="306" t="s">
        <v>0</v>
      </c>
      <c r="AK545" s="307">
        <v>51.088645408763611</v>
      </c>
      <c r="AL545" s="307">
        <v>0.22650000000000001</v>
      </c>
      <c r="AM545" s="311">
        <v>750</v>
      </c>
      <c r="AN545" s="312">
        <v>16</v>
      </c>
      <c r="AO545" s="313" t="s">
        <v>3071</v>
      </c>
      <c r="AP545" s="313" t="s">
        <v>0</v>
      </c>
      <c r="AQ545" s="313" t="s">
        <v>306</v>
      </c>
      <c r="AR545" s="314" t="s">
        <v>0</v>
      </c>
      <c r="AS545" s="314"/>
    </row>
    <row r="546" spans="1:45" x14ac:dyDescent="0.2">
      <c r="A546" s="306" t="s">
        <v>1087</v>
      </c>
      <c r="B546" s="50" t="s">
        <v>294</v>
      </c>
      <c r="C546" s="50" t="s">
        <v>295</v>
      </c>
      <c r="D546" s="50" t="s">
        <v>778</v>
      </c>
      <c r="E546" s="50" t="s">
        <v>297</v>
      </c>
      <c r="F546" s="50" t="s">
        <v>1044</v>
      </c>
      <c r="G546" s="50" t="s">
        <v>586</v>
      </c>
      <c r="H546" s="50" t="s">
        <v>3066</v>
      </c>
      <c r="I546" s="50" t="s">
        <v>1089</v>
      </c>
      <c r="J546" s="50" t="s">
        <v>182</v>
      </c>
      <c r="K546" s="50" t="s">
        <v>697</v>
      </c>
      <c r="L546" s="307">
        <v>398.37</v>
      </c>
      <c r="M546" s="308">
        <v>400</v>
      </c>
      <c r="N546" s="307">
        <v>356.44</v>
      </c>
      <c r="O546" s="50" t="s">
        <v>3172</v>
      </c>
      <c r="P546" s="50" t="s">
        <v>3068</v>
      </c>
      <c r="Q546" s="50" t="s">
        <v>300</v>
      </c>
      <c r="R546" s="50" t="s">
        <v>1091</v>
      </c>
      <c r="S546" s="50" t="s">
        <v>697</v>
      </c>
      <c r="T546" s="308">
        <v>222.03</v>
      </c>
      <c r="U546" s="309">
        <v>7</v>
      </c>
      <c r="V546" s="310">
        <v>45931</v>
      </c>
      <c r="X546" s="50" t="s">
        <v>3173</v>
      </c>
      <c r="AD546" s="50" t="s">
        <v>304</v>
      </c>
      <c r="AE546" s="310">
        <v>45124</v>
      </c>
      <c r="AF546" s="306" t="s">
        <v>3174</v>
      </c>
      <c r="AG546" s="307">
        <v>7.0000000000000007E-2</v>
      </c>
      <c r="AH546" s="307">
        <v>0.06</v>
      </c>
      <c r="AI546" s="307">
        <v>0.55000000000000004</v>
      </c>
      <c r="AJ546" s="50" t="s">
        <v>0</v>
      </c>
      <c r="AK546" s="307">
        <v>74.22</v>
      </c>
      <c r="AL546" s="307">
        <v>0.52</v>
      </c>
      <c r="AM546" s="311">
        <v>400</v>
      </c>
      <c r="AN546" s="312">
        <v>4</v>
      </c>
      <c r="AO546" s="313" t="s">
        <v>3071</v>
      </c>
      <c r="AP546" s="313" t="s">
        <v>0</v>
      </c>
      <c r="AQ546" s="313" t="s">
        <v>306</v>
      </c>
      <c r="AR546" s="314" t="s">
        <v>0</v>
      </c>
      <c r="AS546" s="314"/>
    </row>
    <row r="547" spans="1:45" x14ac:dyDescent="0.2">
      <c r="A547" s="306" t="s">
        <v>1092</v>
      </c>
      <c r="B547" s="50" t="s">
        <v>294</v>
      </c>
      <c r="C547" s="50" t="s">
        <v>295</v>
      </c>
      <c r="D547" s="50" t="s">
        <v>778</v>
      </c>
      <c r="E547" s="50" t="s">
        <v>297</v>
      </c>
      <c r="F547" s="50" t="s">
        <v>1044</v>
      </c>
      <c r="G547" s="50" t="s">
        <v>586</v>
      </c>
      <c r="H547" s="50" t="s">
        <v>3066</v>
      </c>
      <c r="I547" s="50" t="s">
        <v>1089</v>
      </c>
      <c r="J547" s="50" t="s">
        <v>1093</v>
      </c>
      <c r="K547" s="50" t="s">
        <v>697</v>
      </c>
      <c r="L547" s="307">
        <v>194.09</v>
      </c>
      <c r="M547" s="308">
        <v>400</v>
      </c>
      <c r="N547" s="307">
        <v>173.67</v>
      </c>
      <c r="O547" s="50" t="s">
        <v>3175</v>
      </c>
      <c r="P547" s="50" t="s">
        <v>3068</v>
      </c>
      <c r="Q547" s="50" t="s">
        <v>300</v>
      </c>
      <c r="R547" s="50" t="s">
        <v>1091</v>
      </c>
      <c r="S547" s="50" t="s">
        <v>697</v>
      </c>
      <c r="T547" s="308">
        <v>222.03</v>
      </c>
      <c r="U547" s="309">
        <v>7</v>
      </c>
      <c r="V547" s="310">
        <v>45931</v>
      </c>
      <c r="X547" s="50" t="s">
        <v>3173</v>
      </c>
      <c r="AD547" s="50" t="s">
        <v>304</v>
      </c>
      <c r="AE547" s="310">
        <v>45124</v>
      </c>
      <c r="AF547" s="306" t="s">
        <v>3174</v>
      </c>
      <c r="AG547" s="307">
        <v>0.03</v>
      </c>
      <c r="AH547" s="307">
        <v>0.03</v>
      </c>
      <c r="AI547" s="307">
        <v>0.27</v>
      </c>
      <c r="AJ547" s="306" t="s">
        <v>0</v>
      </c>
      <c r="AK547" s="307">
        <v>181.3</v>
      </c>
      <c r="AL547" s="307">
        <v>0.25</v>
      </c>
      <c r="AM547" s="311">
        <v>400</v>
      </c>
      <c r="AN547" s="312">
        <v>4</v>
      </c>
      <c r="AO547" s="313" t="s">
        <v>3071</v>
      </c>
      <c r="AP547" s="313" t="s">
        <v>0</v>
      </c>
      <c r="AQ547" s="313" t="s">
        <v>306</v>
      </c>
      <c r="AR547" s="314" t="s">
        <v>0</v>
      </c>
      <c r="AS547" s="314"/>
    </row>
    <row r="548" spans="1:45" x14ac:dyDescent="0.2">
      <c r="A548" s="306" t="s">
        <v>1097</v>
      </c>
      <c r="B548" s="50" t="s">
        <v>308</v>
      </c>
      <c r="C548" s="50" t="s">
        <v>295</v>
      </c>
      <c r="D548" s="50" t="s">
        <v>778</v>
      </c>
      <c r="E548" s="50" t="s">
        <v>297</v>
      </c>
      <c r="F548" s="50" t="s">
        <v>1044</v>
      </c>
      <c r="G548" s="50" t="s">
        <v>586</v>
      </c>
      <c r="H548" s="50" t="s">
        <v>3066</v>
      </c>
      <c r="I548" s="50" t="s">
        <v>1089</v>
      </c>
      <c r="J548" s="50" t="s">
        <v>182</v>
      </c>
      <c r="K548" s="50" t="s">
        <v>697</v>
      </c>
      <c r="L548" s="307">
        <v>418.46</v>
      </c>
      <c r="M548" s="308">
        <v>400</v>
      </c>
      <c r="N548" s="307">
        <v>374.42</v>
      </c>
      <c r="O548" s="50" t="s">
        <v>3172</v>
      </c>
      <c r="P548" s="50" t="s">
        <v>3068</v>
      </c>
      <c r="Q548" s="50" t="s">
        <v>300</v>
      </c>
      <c r="R548" s="50" t="s">
        <v>1091</v>
      </c>
      <c r="S548" s="50" t="s">
        <v>697</v>
      </c>
      <c r="T548" s="308">
        <v>222.03</v>
      </c>
      <c r="U548" s="309">
        <v>7</v>
      </c>
      <c r="V548" s="310">
        <v>45931</v>
      </c>
      <c r="X548" s="50" t="s">
        <v>3173</v>
      </c>
      <c r="AD548" s="50" t="s">
        <v>304</v>
      </c>
      <c r="AE548" s="310">
        <v>45124</v>
      </c>
      <c r="AF548" s="306" t="s">
        <v>3174</v>
      </c>
      <c r="AG548" s="307">
        <v>7.0000000000000007E-2</v>
      </c>
      <c r="AH548" s="307">
        <v>0.06</v>
      </c>
      <c r="AI548" s="307">
        <v>0.57999999999999996</v>
      </c>
      <c r="AJ548" s="50" t="s">
        <v>0</v>
      </c>
      <c r="AK548" s="307">
        <v>69.34</v>
      </c>
      <c r="AL548" s="307">
        <v>0.55000000000000004</v>
      </c>
      <c r="AM548" s="311">
        <v>400</v>
      </c>
      <c r="AN548" s="312">
        <v>4</v>
      </c>
      <c r="AO548" s="313" t="s">
        <v>3071</v>
      </c>
      <c r="AP548" s="313" t="s">
        <v>0</v>
      </c>
      <c r="AQ548" s="313" t="s">
        <v>306</v>
      </c>
      <c r="AR548" s="314" t="s">
        <v>0</v>
      </c>
      <c r="AS548" s="314"/>
    </row>
    <row r="549" spans="1:45" x14ac:dyDescent="0.2">
      <c r="A549" s="306" t="s">
        <v>1098</v>
      </c>
      <c r="B549" s="50" t="s">
        <v>308</v>
      </c>
      <c r="C549" s="50" t="s">
        <v>295</v>
      </c>
      <c r="D549" s="50" t="s">
        <v>778</v>
      </c>
      <c r="E549" s="50" t="s">
        <v>297</v>
      </c>
      <c r="F549" s="50" t="s">
        <v>1044</v>
      </c>
      <c r="G549" s="50" t="s">
        <v>586</v>
      </c>
      <c r="H549" s="50" t="s">
        <v>3066</v>
      </c>
      <c r="I549" s="50" t="s">
        <v>1089</v>
      </c>
      <c r="J549" s="50" t="s">
        <v>1093</v>
      </c>
      <c r="K549" s="50" t="s">
        <v>697</v>
      </c>
      <c r="L549" s="307">
        <v>218.34</v>
      </c>
      <c r="M549" s="308">
        <v>400</v>
      </c>
      <c r="N549" s="307">
        <v>195.36</v>
      </c>
      <c r="O549" s="50" t="s">
        <v>3175</v>
      </c>
      <c r="P549" s="50" t="s">
        <v>3068</v>
      </c>
      <c r="Q549" s="50" t="s">
        <v>300</v>
      </c>
      <c r="R549" s="50" t="s">
        <v>1091</v>
      </c>
      <c r="S549" s="50" t="s">
        <v>697</v>
      </c>
      <c r="T549" s="308">
        <v>222.03</v>
      </c>
      <c r="U549" s="309">
        <v>7</v>
      </c>
      <c r="V549" s="310">
        <v>45931</v>
      </c>
      <c r="X549" s="50" t="s">
        <v>3173</v>
      </c>
      <c r="AD549" s="50" t="s">
        <v>304</v>
      </c>
      <c r="AE549" s="310">
        <v>45124</v>
      </c>
      <c r="AF549" s="306" t="s">
        <v>3174</v>
      </c>
      <c r="AG549" s="307">
        <v>0.04</v>
      </c>
      <c r="AH549" s="307">
        <v>0.03</v>
      </c>
      <c r="AI549" s="307">
        <v>0.3</v>
      </c>
      <c r="AJ549" s="306" t="s">
        <v>0</v>
      </c>
      <c r="AK549" s="307">
        <v>158.02000000000001</v>
      </c>
      <c r="AL549" s="307">
        <v>0.28999999999999998</v>
      </c>
      <c r="AM549" s="311">
        <v>400</v>
      </c>
      <c r="AN549" s="312">
        <v>4</v>
      </c>
      <c r="AO549" s="313" t="s">
        <v>3071</v>
      </c>
      <c r="AP549" s="313" t="s">
        <v>0</v>
      </c>
      <c r="AQ549" s="313" t="s">
        <v>306</v>
      </c>
      <c r="AR549" s="314" t="s">
        <v>0</v>
      </c>
      <c r="AS549" s="314"/>
    </row>
    <row r="550" spans="1:45" x14ac:dyDescent="0.2">
      <c r="A550" s="306" t="s">
        <v>1101</v>
      </c>
      <c r="B550" s="50" t="s">
        <v>310</v>
      </c>
      <c r="C550" s="50" t="s">
        <v>295</v>
      </c>
      <c r="D550" s="50" t="s">
        <v>778</v>
      </c>
      <c r="E550" s="50" t="s">
        <v>297</v>
      </c>
      <c r="F550" s="50" t="s">
        <v>1044</v>
      </c>
      <c r="G550" s="50" t="s">
        <v>586</v>
      </c>
      <c r="H550" s="50" t="s">
        <v>3066</v>
      </c>
      <c r="I550" s="50" t="s">
        <v>1089</v>
      </c>
      <c r="J550" s="50" t="s">
        <v>182</v>
      </c>
      <c r="K550" s="50" t="s">
        <v>697</v>
      </c>
      <c r="L550" s="307">
        <v>337.87</v>
      </c>
      <c r="M550" s="308">
        <v>400</v>
      </c>
      <c r="N550" s="307">
        <v>302.31</v>
      </c>
      <c r="O550" s="50" t="s">
        <v>3172</v>
      </c>
      <c r="P550" s="50" t="s">
        <v>3068</v>
      </c>
      <c r="Q550" s="50" t="s">
        <v>300</v>
      </c>
      <c r="R550" s="50" t="s">
        <v>1091</v>
      </c>
      <c r="S550" s="50" t="s">
        <v>697</v>
      </c>
      <c r="T550" s="308">
        <v>222.03</v>
      </c>
      <c r="U550" s="309">
        <v>7</v>
      </c>
      <c r="V550" s="310">
        <v>45931</v>
      </c>
      <c r="X550" s="50" t="s">
        <v>3173</v>
      </c>
      <c r="AD550" s="50" t="s">
        <v>304</v>
      </c>
      <c r="AE550" s="310">
        <v>45124</v>
      </c>
      <c r="AF550" s="306" t="s">
        <v>3174</v>
      </c>
      <c r="AG550" s="307">
        <v>0.06</v>
      </c>
      <c r="AH550" s="307">
        <v>0.05</v>
      </c>
      <c r="AI550" s="307">
        <v>0.28000000000000003</v>
      </c>
      <c r="AJ550" s="50" t="s">
        <v>0</v>
      </c>
      <c r="AK550" s="307">
        <v>92.42</v>
      </c>
      <c r="AL550" s="307">
        <v>0.45</v>
      </c>
      <c r="AM550" s="311">
        <v>400</v>
      </c>
      <c r="AN550" s="312">
        <v>4</v>
      </c>
      <c r="AO550" s="313" t="s">
        <v>3071</v>
      </c>
      <c r="AP550" s="313" t="s">
        <v>0</v>
      </c>
      <c r="AQ550" s="313" t="s">
        <v>306</v>
      </c>
      <c r="AR550" s="314" t="s">
        <v>0</v>
      </c>
      <c r="AS550" s="314"/>
    </row>
    <row r="551" spans="1:45" x14ac:dyDescent="0.2">
      <c r="A551" s="306" t="s">
        <v>1102</v>
      </c>
      <c r="B551" s="50" t="s">
        <v>310</v>
      </c>
      <c r="C551" s="50" t="s">
        <v>295</v>
      </c>
      <c r="D551" s="50" t="s">
        <v>778</v>
      </c>
      <c r="E551" s="50" t="s">
        <v>297</v>
      </c>
      <c r="F551" s="50" t="s">
        <v>1044</v>
      </c>
      <c r="G551" s="50" t="s">
        <v>586</v>
      </c>
      <c r="H551" s="50" t="s">
        <v>3066</v>
      </c>
      <c r="I551" s="50" t="s">
        <v>1089</v>
      </c>
      <c r="J551" s="50" t="s">
        <v>1093</v>
      </c>
      <c r="K551" s="50" t="s">
        <v>697</v>
      </c>
      <c r="L551" s="307">
        <v>204.98</v>
      </c>
      <c r="M551" s="308">
        <v>400</v>
      </c>
      <c r="N551" s="307">
        <v>183.41</v>
      </c>
      <c r="O551" s="50" t="s">
        <v>3175</v>
      </c>
      <c r="P551" s="50" t="s">
        <v>3068</v>
      </c>
      <c r="Q551" s="50" t="s">
        <v>300</v>
      </c>
      <c r="R551" s="50" t="s">
        <v>1091</v>
      </c>
      <c r="S551" s="50" t="s">
        <v>697</v>
      </c>
      <c r="T551" s="308">
        <v>222.03</v>
      </c>
      <c r="U551" s="309">
        <v>7</v>
      </c>
      <c r="V551" s="310">
        <v>45931</v>
      </c>
      <c r="X551" s="50" t="s">
        <v>3173</v>
      </c>
      <c r="AD551" s="50" t="s">
        <v>304</v>
      </c>
      <c r="AE551" s="310">
        <v>45124</v>
      </c>
      <c r="AF551" s="306" t="s">
        <v>3174</v>
      </c>
      <c r="AG551" s="307">
        <v>0.03</v>
      </c>
      <c r="AH551" s="307">
        <v>0.03</v>
      </c>
      <c r="AI551" s="307">
        <v>0.3</v>
      </c>
      <c r="AJ551" s="306" t="s">
        <v>0</v>
      </c>
      <c r="AK551" s="307">
        <v>170.11</v>
      </c>
      <c r="AL551" s="307">
        <v>0.38200000000000001</v>
      </c>
      <c r="AM551" s="311">
        <v>400</v>
      </c>
      <c r="AN551" s="312">
        <v>4</v>
      </c>
      <c r="AO551" s="313" t="s">
        <v>3071</v>
      </c>
      <c r="AP551" s="313" t="s">
        <v>0</v>
      </c>
      <c r="AQ551" s="313" t="s">
        <v>306</v>
      </c>
      <c r="AR551" s="314" t="s">
        <v>0</v>
      </c>
      <c r="AS551" s="314"/>
    </row>
    <row r="552" spans="1:45" x14ac:dyDescent="0.2">
      <c r="A552" s="306" t="s">
        <v>1105</v>
      </c>
      <c r="B552" s="50" t="s">
        <v>294</v>
      </c>
      <c r="C552" s="50" t="s">
        <v>295</v>
      </c>
      <c r="D552" s="50" t="s">
        <v>778</v>
      </c>
      <c r="E552" s="50" t="s">
        <v>297</v>
      </c>
      <c r="F552" s="50" t="s">
        <v>1044</v>
      </c>
      <c r="G552" s="50" t="s">
        <v>1106</v>
      </c>
      <c r="H552" s="50" t="s">
        <v>3108</v>
      </c>
      <c r="I552" s="50" t="s">
        <v>1106</v>
      </c>
      <c r="J552" s="50" t="s">
        <v>1107</v>
      </c>
      <c r="L552" s="307">
        <v>3.9193265815235314</v>
      </c>
      <c r="M552" s="308">
        <v>2.2200000000000002</v>
      </c>
      <c r="N552" s="307">
        <v>3.5285611619427568</v>
      </c>
      <c r="O552" s="50" t="s">
        <v>3178</v>
      </c>
      <c r="P552" s="50" t="s">
        <v>3068</v>
      </c>
      <c r="Q552" s="50" t="s">
        <v>300</v>
      </c>
      <c r="R552" s="50" t="s">
        <v>905</v>
      </c>
      <c r="T552" s="308">
        <v>3.08</v>
      </c>
      <c r="U552" s="309">
        <v>15</v>
      </c>
      <c r="V552" s="310">
        <v>45931</v>
      </c>
      <c r="X552" s="50" t="s">
        <v>1108</v>
      </c>
      <c r="Y552" s="50" t="s">
        <v>835</v>
      </c>
      <c r="AD552" s="50" t="s">
        <v>304</v>
      </c>
      <c r="AE552" s="310">
        <v>45145</v>
      </c>
      <c r="AF552" s="306" t="s">
        <v>3179</v>
      </c>
      <c r="AG552" s="307">
        <v>6.0628543438553918E-4</v>
      </c>
      <c r="AH552" s="307">
        <v>5.8215774491153234E-4</v>
      </c>
      <c r="AI552" s="307">
        <v>1.132510081771795</v>
      </c>
      <c r="AJ552" s="50" t="s">
        <v>181</v>
      </c>
      <c r="AK552" s="307">
        <v>21.966097290921844</v>
      </c>
      <c r="AL552" s="307">
        <v>9.770154187001103E-4</v>
      </c>
      <c r="AN552" s="312">
        <v>13</v>
      </c>
      <c r="AO552" s="313" t="s">
        <v>3082</v>
      </c>
      <c r="AP552" s="313" t="s">
        <v>0</v>
      </c>
      <c r="AQ552" s="313" t="s">
        <v>386</v>
      </c>
      <c r="AR552" s="314" t="s">
        <v>0</v>
      </c>
      <c r="AS552" s="314"/>
    </row>
    <row r="553" spans="1:45" x14ac:dyDescent="0.2">
      <c r="A553" s="306" t="s">
        <v>1109</v>
      </c>
      <c r="B553" s="50" t="s">
        <v>308</v>
      </c>
      <c r="C553" s="50" t="s">
        <v>295</v>
      </c>
      <c r="D553" s="50" t="s">
        <v>778</v>
      </c>
      <c r="E553" s="50" t="s">
        <v>297</v>
      </c>
      <c r="F553" s="50" t="s">
        <v>1044</v>
      </c>
      <c r="G553" s="50" t="s">
        <v>1106</v>
      </c>
      <c r="H553" s="50" t="s">
        <v>3108</v>
      </c>
      <c r="I553" s="50" t="s">
        <v>1106</v>
      </c>
      <c r="J553" s="50" t="s">
        <v>1107</v>
      </c>
      <c r="L553" s="307">
        <v>2.7328657885528878</v>
      </c>
      <c r="M553" s="308">
        <v>2.2200000000000002</v>
      </c>
      <c r="N553" s="307">
        <v>2.4617366976223281</v>
      </c>
      <c r="O553" s="50" t="s">
        <v>3178</v>
      </c>
      <c r="P553" s="50" t="s">
        <v>3068</v>
      </c>
      <c r="Q553" s="50" t="s">
        <v>300</v>
      </c>
      <c r="R553" s="50" t="s">
        <v>905</v>
      </c>
      <c r="T553" s="308">
        <v>3.08</v>
      </c>
      <c r="U553" s="309">
        <v>15</v>
      </c>
      <c r="V553" s="310">
        <v>45931</v>
      </c>
      <c r="X553" s="50" t="s">
        <v>1108</v>
      </c>
      <c r="Y553" s="50" t="s">
        <v>835</v>
      </c>
      <c r="AD553" s="50" t="s">
        <v>304</v>
      </c>
      <c r="AE553" s="310">
        <v>45145</v>
      </c>
      <c r="AF553" s="306" t="s">
        <v>3179</v>
      </c>
      <c r="AG553" s="307">
        <v>4.3584774374272198E-4</v>
      </c>
      <c r="AH553" s="307">
        <v>4.1858616497645999E-4</v>
      </c>
      <c r="AI553" s="307">
        <v>0.81173835421049079</v>
      </c>
      <c r="AJ553" s="306" t="s">
        <v>0</v>
      </c>
      <c r="AK553" s="307">
        <v>41.955592181771081</v>
      </c>
      <c r="AL553" s="307">
        <v>9.492986692334408E-4</v>
      </c>
      <c r="AN553" s="312">
        <v>13</v>
      </c>
      <c r="AO553" s="313" t="s">
        <v>3082</v>
      </c>
      <c r="AP553" s="313" t="s">
        <v>0</v>
      </c>
      <c r="AQ553" s="313" t="s">
        <v>386</v>
      </c>
      <c r="AR553" s="314" t="s">
        <v>0</v>
      </c>
      <c r="AS553" s="314"/>
    </row>
    <row r="554" spans="1:45" x14ac:dyDescent="0.2">
      <c r="A554" s="306" t="s">
        <v>1110</v>
      </c>
      <c r="B554" s="50" t="s">
        <v>310</v>
      </c>
      <c r="C554" s="50" t="s">
        <v>295</v>
      </c>
      <c r="D554" s="50" t="s">
        <v>778</v>
      </c>
      <c r="E554" s="50" t="s">
        <v>297</v>
      </c>
      <c r="F554" s="50" t="s">
        <v>1044</v>
      </c>
      <c r="G554" s="50" t="s">
        <v>1106</v>
      </c>
      <c r="H554" s="50" t="s">
        <v>3108</v>
      </c>
      <c r="I554" s="50" t="s">
        <v>1106</v>
      </c>
      <c r="J554" s="50" t="s">
        <v>1107</v>
      </c>
      <c r="L554" s="307">
        <v>2.7328657885528878</v>
      </c>
      <c r="M554" s="308">
        <v>2.2200000000000002</v>
      </c>
      <c r="N554" s="307">
        <v>2.4617366976223281</v>
      </c>
      <c r="O554" s="50" t="s">
        <v>3178</v>
      </c>
      <c r="P554" s="50" t="s">
        <v>3068</v>
      </c>
      <c r="Q554" s="50" t="s">
        <v>300</v>
      </c>
      <c r="R554" s="50" t="s">
        <v>905</v>
      </c>
      <c r="T554" s="308">
        <v>3.08</v>
      </c>
      <c r="U554" s="309">
        <v>15</v>
      </c>
      <c r="V554" s="310">
        <v>45931</v>
      </c>
      <c r="X554" s="50" t="s">
        <v>1108</v>
      </c>
      <c r="Y554" s="50" t="s">
        <v>835</v>
      </c>
      <c r="AD554" s="50" t="s">
        <v>304</v>
      </c>
      <c r="AE554" s="310">
        <v>45145</v>
      </c>
      <c r="AF554" s="306" t="s">
        <v>3179</v>
      </c>
      <c r="AG554" s="307">
        <v>4.3584774374272198E-4</v>
      </c>
      <c r="AH554" s="307">
        <v>4.1858616497645999E-4</v>
      </c>
      <c r="AI554" s="307">
        <v>0.81173835421049079</v>
      </c>
      <c r="AJ554" s="50" t="s">
        <v>0</v>
      </c>
      <c r="AK554" s="307">
        <v>41.955592181771081</v>
      </c>
      <c r="AL554" s="307">
        <v>9.492986692334408E-4</v>
      </c>
      <c r="AN554" s="312">
        <v>13</v>
      </c>
      <c r="AO554" s="313" t="s">
        <v>3082</v>
      </c>
      <c r="AP554" s="313" t="s">
        <v>0</v>
      </c>
      <c r="AQ554" s="313" t="s">
        <v>386</v>
      </c>
      <c r="AR554" s="314" t="s">
        <v>0</v>
      </c>
      <c r="AS554" s="314"/>
    </row>
    <row r="555" spans="1:45" x14ac:dyDescent="0.2">
      <c r="A555" s="306" t="s">
        <v>1955</v>
      </c>
      <c r="B555" s="50" t="s">
        <v>294</v>
      </c>
      <c r="C555" s="50" t="s">
        <v>295</v>
      </c>
      <c r="D555" s="50" t="s">
        <v>778</v>
      </c>
      <c r="E555" s="50" t="s">
        <v>297</v>
      </c>
      <c r="F555" s="50" t="s">
        <v>1044</v>
      </c>
      <c r="G555" s="50" t="s">
        <v>1045</v>
      </c>
      <c r="H555" s="50" t="s">
        <v>3079</v>
      </c>
      <c r="I555" s="50" t="s">
        <v>1621</v>
      </c>
      <c r="K555" s="50" t="s">
        <v>782</v>
      </c>
      <c r="L555" s="307">
        <v>992</v>
      </c>
      <c r="M555" s="308">
        <v>750</v>
      </c>
      <c r="N555" s="307">
        <v>888.03405320000002</v>
      </c>
      <c r="O555" s="50" t="s">
        <v>3180</v>
      </c>
      <c r="P555" s="50" t="s">
        <v>3068</v>
      </c>
      <c r="Q555" s="50" t="s">
        <v>300</v>
      </c>
      <c r="R555" s="50" t="s">
        <v>785</v>
      </c>
      <c r="T555" s="308">
        <v>549</v>
      </c>
      <c r="U555" s="309">
        <v>18</v>
      </c>
      <c r="V555" s="310">
        <v>45200</v>
      </c>
      <c r="X555" s="50" t="s">
        <v>3160</v>
      </c>
      <c r="AD555" s="50" t="s">
        <v>304</v>
      </c>
      <c r="AE555" s="310">
        <v>45121</v>
      </c>
      <c r="AF555" s="306" t="s">
        <v>3161</v>
      </c>
      <c r="AG555" s="307">
        <v>0.17</v>
      </c>
      <c r="AH555" s="307">
        <v>0.16</v>
      </c>
      <c r="AI555" s="307">
        <v>1.23</v>
      </c>
      <c r="AJ555" s="306" t="s">
        <v>181</v>
      </c>
      <c r="AK555" s="307">
        <v>18.14</v>
      </c>
      <c r="AL555" s="307">
        <v>0.51277777777777778</v>
      </c>
      <c r="AM555" s="311">
        <v>750</v>
      </c>
      <c r="AN555" s="312">
        <v>16</v>
      </c>
      <c r="AO555" s="313" t="s">
        <v>3071</v>
      </c>
      <c r="AP555" s="313" t="s">
        <v>0</v>
      </c>
      <c r="AQ555" s="313" t="s">
        <v>306</v>
      </c>
      <c r="AR555" s="314" t="s">
        <v>0</v>
      </c>
      <c r="AS555" s="314"/>
    </row>
    <row r="556" spans="1:45" x14ac:dyDescent="0.2">
      <c r="A556" s="306" t="s">
        <v>1956</v>
      </c>
      <c r="B556" s="50" t="s">
        <v>294</v>
      </c>
      <c r="C556" s="50" t="s">
        <v>295</v>
      </c>
      <c r="D556" s="50" t="s">
        <v>778</v>
      </c>
      <c r="E556" s="50" t="s">
        <v>297</v>
      </c>
      <c r="F556" s="50" t="s">
        <v>1044</v>
      </c>
      <c r="G556" s="50" t="s">
        <v>1045</v>
      </c>
      <c r="H556" s="50" t="s">
        <v>3108</v>
      </c>
      <c r="I556" s="50" t="s">
        <v>1621</v>
      </c>
      <c r="K556" s="50" t="s">
        <v>782</v>
      </c>
      <c r="L556" s="307">
        <v>487</v>
      </c>
      <c r="M556" s="308">
        <v>750</v>
      </c>
      <c r="N556" s="307">
        <v>436</v>
      </c>
      <c r="O556" s="50" t="s">
        <v>3171</v>
      </c>
      <c r="P556" s="50" t="s">
        <v>3068</v>
      </c>
      <c r="Q556" s="50" t="s">
        <v>300</v>
      </c>
      <c r="R556" s="50" t="s">
        <v>905</v>
      </c>
      <c r="T556" s="308">
        <v>440</v>
      </c>
      <c r="U556" s="309">
        <v>20</v>
      </c>
      <c r="V556" s="310">
        <v>45748</v>
      </c>
      <c r="X556" s="50" t="s">
        <v>3160</v>
      </c>
      <c r="AD556" s="50" t="s">
        <v>304</v>
      </c>
      <c r="AE556" s="310">
        <v>45124</v>
      </c>
      <c r="AF556" s="306" t="s">
        <v>3163</v>
      </c>
      <c r="AG556" s="307">
        <v>0.08</v>
      </c>
      <c r="AH556" s="307">
        <v>0.08</v>
      </c>
      <c r="AI556" s="307">
        <v>0.71381749562254548</v>
      </c>
      <c r="AJ556" s="50" t="s">
        <v>0</v>
      </c>
      <c r="AK556" s="307">
        <v>51.088645408763611</v>
      </c>
      <c r="AL556" s="307">
        <v>0.22650000000000001</v>
      </c>
      <c r="AM556" s="311">
        <v>750</v>
      </c>
      <c r="AN556" s="312">
        <v>16</v>
      </c>
      <c r="AO556" s="313" t="s">
        <v>3071</v>
      </c>
      <c r="AP556" s="313" t="s">
        <v>0</v>
      </c>
      <c r="AQ556" s="313" t="s">
        <v>306</v>
      </c>
      <c r="AR556" s="314" t="s">
        <v>0</v>
      </c>
      <c r="AS556" s="314"/>
    </row>
    <row r="557" spans="1:45" x14ac:dyDescent="0.2">
      <c r="A557" s="306" t="s">
        <v>1957</v>
      </c>
      <c r="B557" s="50" t="s">
        <v>308</v>
      </c>
      <c r="C557" s="50" t="s">
        <v>295</v>
      </c>
      <c r="D557" s="50" t="s">
        <v>778</v>
      </c>
      <c r="E557" s="50" t="s">
        <v>297</v>
      </c>
      <c r="F557" s="50" t="s">
        <v>1044</v>
      </c>
      <c r="G557" s="50" t="s">
        <v>1045</v>
      </c>
      <c r="H557" s="50" t="s">
        <v>3079</v>
      </c>
      <c r="I557" s="50" t="s">
        <v>1621</v>
      </c>
      <c r="K557" s="50" t="s">
        <v>782</v>
      </c>
      <c r="L557" s="307">
        <v>992</v>
      </c>
      <c r="M557" s="308">
        <v>750</v>
      </c>
      <c r="N557" s="307">
        <v>888.03</v>
      </c>
      <c r="O557" s="50" t="s">
        <v>3180</v>
      </c>
      <c r="P557" s="50" t="s">
        <v>3068</v>
      </c>
      <c r="Q557" s="50" t="s">
        <v>300</v>
      </c>
      <c r="R557" s="50" t="s">
        <v>785</v>
      </c>
      <c r="T557" s="308">
        <v>549</v>
      </c>
      <c r="U557" s="309">
        <v>18</v>
      </c>
      <c r="V557" s="310">
        <v>45200</v>
      </c>
      <c r="X557" s="50" t="s">
        <v>3160</v>
      </c>
      <c r="AD557" s="50" t="s">
        <v>304</v>
      </c>
      <c r="AE557" s="310">
        <v>45121</v>
      </c>
      <c r="AF557" s="306" t="s">
        <v>3161</v>
      </c>
      <c r="AG557" s="307">
        <v>0.17</v>
      </c>
      <c r="AH557" s="307">
        <v>0.16</v>
      </c>
      <c r="AI557" s="307">
        <v>1.23</v>
      </c>
      <c r="AJ557" s="306" t="s">
        <v>181</v>
      </c>
      <c r="AK557" s="307">
        <v>18.14</v>
      </c>
      <c r="AL557" s="307">
        <v>0.51277777777777778</v>
      </c>
      <c r="AM557" s="311">
        <v>750</v>
      </c>
      <c r="AN557" s="312">
        <v>16</v>
      </c>
      <c r="AO557" s="313" t="s">
        <v>3071</v>
      </c>
      <c r="AP557" s="313" t="s">
        <v>0</v>
      </c>
      <c r="AQ557" s="313" t="s">
        <v>306</v>
      </c>
      <c r="AR557" s="314" t="s">
        <v>0</v>
      </c>
      <c r="AS557" s="314"/>
    </row>
    <row r="558" spans="1:45" x14ac:dyDescent="0.2">
      <c r="A558" s="306" t="s">
        <v>1958</v>
      </c>
      <c r="B558" s="50" t="s">
        <v>308</v>
      </c>
      <c r="C558" s="50" t="s">
        <v>295</v>
      </c>
      <c r="D558" s="50" t="s">
        <v>778</v>
      </c>
      <c r="E558" s="50" t="s">
        <v>297</v>
      </c>
      <c r="F558" s="50" t="s">
        <v>1044</v>
      </c>
      <c r="G558" s="50" t="s">
        <v>1045</v>
      </c>
      <c r="H558" s="50" t="s">
        <v>3108</v>
      </c>
      <c r="I558" s="50" t="s">
        <v>1621</v>
      </c>
      <c r="K558" s="50" t="s">
        <v>782</v>
      </c>
      <c r="L558" s="307">
        <v>487</v>
      </c>
      <c r="M558" s="308">
        <v>750</v>
      </c>
      <c r="N558" s="307">
        <v>436</v>
      </c>
      <c r="O558" s="50" t="s">
        <v>3171</v>
      </c>
      <c r="P558" s="50" t="s">
        <v>3068</v>
      </c>
      <c r="Q558" s="50" t="s">
        <v>300</v>
      </c>
      <c r="R558" s="50" t="s">
        <v>905</v>
      </c>
      <c r="T558" s="308">
        <v>440</v>
      </c>
      <c r="U558" s="309">
        <v>20</v>
      </c>
      <c r="V558" s="310">
        <v>45748</v>
      </c>
      <c r="X558" s="50" t="s">
        <v>3160</v>
      </c>
      <c r="AD558" s="50" t="s">
        <v>304</v>
      </c>
      <c r="AE558" s="310">
        <v>45124</v>
      </c>
      <c r="AF558" s="306" t="s">
        <v>3163</v>
      </c>
      <c r="AG558" s="307">
        <v>0.08</v>
      </c>
      <c r="AH558" s="307">
        <v>0.08</v>
      </c>
      <c r="AI558" s="307">
        <v>0.71381749562254548</v>
      </c>
      <c r="AJ558" s="50" t="s">
        <v>0</v>
      </c>
      <c r="AK558" s="307">
        <v>51.088645408763611</v>
      </c>
      <c r="AL558" s="307">
        <v>0.22650000000000001</v>
      </c>
      <c r="AM558" s="311">
        <v>750</v>
      </c>
      <c r="AN558" s="312">
        <v>16</v>
      </c>
      <c r="AO558" s="313" t="s">
        <v>3071</v>
      </c>
      <c r="AP558" s="313" t="s">
        <v>0</v>
      </c>
      <c r="AQ558" s="313" t="s">
        <v>306</v>
      </c>
      <c r="AR558" s="314" t="s">
        <v>0</v>
      </c>
      <c r="AS558" s="314"/>
    </row>
    <row r="559" spans="1:45" x14ac:dyDescent="0.2">
      <c r="A559" s="306" t="s">
        <v>1959</v>
      </c>
      <c r="B559" s="50" t="s">
        <v>310</v>
      </c>
      <c r="C559" s="50" t="s">
        <v>295</v>
      </c>
      <c r="D559" s="50" t="s">
        <v>778</v>
      </c>
      <c r="E559" s="50" t="s">
        <v>297</v>
      </c>
      <c r="F559" s="50" t="s">
        <v>1044</v>
      </c>
      <c r="G559" s="50" t="s">
        <v>1045</v>
      </c>
      <c r="H559" s="50" t="s">
        <v>3079</v>
      </c>
      <c r="I559" s="50" t="s">
        <v>1621</v>
      </c>
      <c r="K559" s="50" t="s">
        <v>782</v>
      </c>
      <c r="L559" s="307">
        <v>992</v>
      </c>
      <c r="M559" s="308">
        <v>750</v>
      </c>
      <c r="N559" s="307">
        <v>888.03</v>
      </c>
      <c r="O559" s="50" t="s">
        <v>3180</v>
      </c>
      <c r="P559" s="50" t="s">
        <v>3068</v>
      </c>
      <c r="Q559" s="50" t="s">
        <v>300</v>
      </c>
      <c r="R559" s="50" t="s">
        <v>785</v>
      </c>
      <c r="T559" s="308">
        <v>549</v>
      </c>
      <c r="U559" s="309">
        <v>18</v>
      </c>
      <c r="V559" s="310">
        <v>45200</v>
      </c>
      <c r="X559" s="50" t="s">
        <v>3160</v>
      </c>
      <c r="AD559" s="50" t="s">
        <v>304</v>
      </c>
      <c r="AE559" s="310">
        <v>45121</v>
      </c>
      <c r="AF559" s="306" t="s">
        <v>3161</v>
      </c>
      <c r="AG559" s="307">
        <v>0.17</v>
      </c>
      <c r="AH559" s="307">
        <v>0.16</v>
      </c>
      <c r="AI559" s="307">
        <v>1.23</v>
      </c>
      <c r="AJ559" s="306" t="s">
        <v>181</v>
      </c>
      <c r="AK559" s="307">
        <v>18.14</v>
      </c>
      <c r="AL559" s="307">
        <v>0.51277777777777778</v>
      </c>
      <c r="AM559" s="311">
        <v>750</v>
      </c>
      <c r="AN559" s="312">
        <v>16</v>
      </c>
      <c r="AO559" s="313" t="s">
        <v>3071</v>
      </c>
      <c r="AP559" s="313" t="s">
        <v>0</v>
      </c>
      <c r="AQ559" s="313" t="s">
        <v>306</v>
      </c>
      <c r="AR559" s="314" t="s">
        <v>0</v>
      </c>
      <c r="AS559" s="314"/>
    </row>
    <row r="560" spans="1:45" x14ac:dyDescent="0.2">
      <c r="A560" s="306" t="s">
        <v>2595</v>
      </c>
      <c r="B560" s="50" t="s">
        <v>294</v>
      </c>
      <c r="C560" s="50" t="s">
        <v>295</v>
      </c>
      <c r="D560" s="50" t="s">
        <v>778</v>
      </c>
      <c r="E560" s="50" t="s">
        <v>297</v>
      </c>
      <c r="F560" s="50" t="s">
        <v>1044</v>
      </c>
      <c r="G560" s="50" t="s">
        <v>624</v>
      </c>
      <c r="H560" s="50" t="s">
        <v>3108</v>
      </c>
      <c r="I560" s="50" t="s">
        <v>1569</v>
      </c>
      <c r="J560" s="50" t="s">
        <v>1082</v>
      </c>
      <c r="L560" s="307">
        <v>3553.9685586031296</v>
      </c>
      <c r="M560" s="308">
        <v>9000</v>
      </c>
      <c r="N560" s="307">
        <v>3192.1028966125323</v>
      </c>
      <c r="O560" s="50" t="s">
        <v>3181</v>
      </c>
      <c r="P560" s="50" t="s">
        <v>3068</v>
      </c>
      <c r="Q560" s="50" t="s">
        <v>300</v>
      </c>
      <c r="R560" s="50" t="s">
        <v>905</v>
      </c>
      <c r="T560" s="308">
        <v>10785.903952153454</v>
      </c>
      <c r="U560" s="309">
        <v>18</v>
      </c>
      <c r="V560" s="310">
        <v>45931</v>
      </c>
      <c r="X560" s="50" t="s">
        <v>3182</v>
      </c>
      <c r="AC560" s="50" t="s">
        <v>1083</v>
      </c>
      <c r="AD560" s="50" t="s">
        <v>304</v>
      </c>
      <c r="AE560" s="310">
        <v>45616</v>
      </c>
      <c r="AF560" s="306" t="s">
        <v>3183</v>
      </c>
      <c r="AG560" s="307">
        <v>0.66259218832747546</v>
      </c>
      <c r="AH560" s="307">
        <v>0.63554974074969828</v>
      </c>
      <c r="AI560" s="307">
        <v>0.2026851238792147</v>
      </c>
      <c r="AJ560" s="50" t="s">
        <v>0</v>
      </c>
      <c r="AK560" s="307">
        <v>234.0266993229115</v>
      </c>
      <c r="AL560" s="307">
        <v>1.1933333333333334</v>
      </c>
      <c r="AM560" s="311">
        <v>9000</v>
      </c>
      <c r="AN560" s="312">
        <v>13</v>
      </c>
      <c r="AO560" s="313" t="s">
        <v>3071</v>
      </c>
      <c r="AP560" s="313" t="s">
        <v>0</v>
      </c>
      <c r="AQ560" s="313" t="s">
        <v>306</v>
      </c>
      <c r="AR560" s="314" t="s">
        <v>0</v>
      </c>
      <c r="AS560" s="314"/>
    </row>
    <row r="561" spans="1:45" x14ac:dyDescent="0.2">
      <c r="A561" s="306" t="s">
        <v>2596</v>
      </c>
      <c r="B561" s="50" t="s">
        <v>294</v>
      </c>
      <c r="C561" s="50" t="s">
        <v>295</v>
      </c>
      <c r="D561" s="50" t="s">
        <v>778</v>
      </c>
      <c r="E561" s="50" t="s">
        <v>297</v>
      </c>
      <c r="F561" s="50" t="s">
        <v>1044</v>
      </c>
      <c r="G561" s="50" t="s">
        <v>624</v>
      </c>
      <c r="H561" s="50" t="s">
        <v>3108</v>
      </c>
      <c r="I561" s="50" t="s">
        <v>1569</v>
      </c>
      <c r="J561" s="50" t="s">
        <v>1085</v>
      </c>
      <c r="L561" s="307">
        <v>3222.3746769443187</v>
      </c>
      <c r="M561" s="308">
        <v>9000</v>
      </c>
      <c r="N561" s="307">
        <v>2893.9185872106405</v>
      </c>
      <c r="O561" s="50" t="s">
        <v>3184</v>
      </c>
      <c r="P561" s="50" t="s">
        <v>3068</v>
      </c>
      <c r="Q561" s="50" t="s">
        <v>300</v>
      </c>
      <c r="R561" s="50" t="s">
        <v>905</v>
      </c>
      <c r="T561" s="308">
        <v>8513.5416535171607</v>
      </c>
      <c r="U561" s="309">
        <v>18</v>
      </c>
      <c r="V561" s="310">
        <v>45931</v>
      </c>
      <c r="X561" s="50" t="s">
        <v>3182</v>
      </c>
      <c r="AC561" s="50" t="s">
        <v>1086</v>
      </c>
      <c r="AD561" s="50" t="s">
        <v>304</v>
      </c>
      <c r="AE561" s="310">
        <v>45616</v>
      </c>
      <c r="AF561" s="306" t="s">
        <v>3183</v>
      </c>
      <c r="AG561" s="307">
        <v>0.65530183849803125</v>
      </c>
      <c r="AH561" s="307">
        <v>0.62849312543565916</v>
      </c>
      <c r="AI561" s="307">
        <v>0.2135862802716785</v>
      </c>
      <c r="AJ561" s="306" t="s">
        <v>0</v>
      </c>
      <c r="AK561" s="307">
        <v>204.99722192001343</v>
      </c>
      <c r="AL561" s="307">
        <v>1.2916666666666667</v>
      </c>
      <c r="AM561" s="311">
        <v>9000</v>
      </c>
      <c r="AN561" s="312">
        <v>13</v>
      </c>
      <c r="AO561" s="313" t="s">
        <v>3071</v>
      </c>
      <c r="AP561" s="313" t="s">
        <v>0</v>
      </c>
      <c r="AQ561" s="313" t="s">
        <v>306</v>
      </c>
      <c r="AR561" s="314" t="s">
        <v>0</v>
      </c>
      <c r="AS561" s="314"/>
    </row>
    <row r="562" spans="1:45" x14ac:dyDescent="0.2">
      <c r="A562" s="306" t="s">
        <v>2597</v>
      </c>
      <c r="B562" s="50" t="s">
        <v>294</v>
      </c>
      <c r="C562" s="50" t="s">
        <v>295</v>
      </c>
      <c r="D562" s="50" t="s">
        <v>778</v>
      </c>
      <c r="E562" s="50" t="s">
        <v>297</v>
      </c>
      <c r="F562" s="50" t="s">
        <v>1044</v>
      </c>
      <c r="G562" s="50" t="s">
        <v>624</v>
      </c>
      <c r="H562" s="50" t="s">
        <v>3079</v>
      </c>
      <c r="I562" s="50" t="s">
        <v>1569</v>
      </c>
      <c r="J562" s="50" t="s">
        <v>1082</v>
      </c>
      <c r="L562" s="307">
        <v>3621.7849619067729</v>
      </c>
      <c r="M562" s="308">
        <v>9000</v>
      </c>
      <c r="N562" s="307">
        <v>3253.0142226003145</v>
      </c>
      <c r="O562" s="50" t="s">
        <v>3185</v>
      </c>
      <c r="P562" s="50" t="s">
        <v>3068</v>
      </c>
      <c r="Q562" s="50" t="s">
        <v>300</v>
      </c>
      <c r="R562" s="50" t="s">
        <v>785</v>
      </c>
      <c r="T562" s="308">
        <v>7624.8664971359904</v>
      </c>
      <c r="U562" s="309">
        <v>18</v>
      </c>
      <c r="V562" s="310">
        <v>45931</v>
      </c>
      <c r="X562" s="50" t="s">
        <v>3182</v>
      </c>
      <c r="AC562" s="50" t="s">
        <v>1083</v>
      </c>
      <c r="AD562" s="50" t="s">
        <v>304</v>
      </c>
      <c r="AE562" s="310">
        <v>45616</v>
      </c>
      <c r="AF562" s="306" t="s">
        <v>3183</v>
      </c>
      <c r="AG562" s="307">
        <v>0.6752356932793373</v>
      </c>
      <c r="AH562" s="307">
        <v>0.64767722494869973</v>
      </c>
      <c r="AI562" s="307">
        <v>0.26498222603204152</v>
      </c>
      <c r="AJ562" s="50" t="s">
        <v>0</v>
      </c>
      <c r="AK562" s="307">
        <v>173.63812794512629</v>
      </c>
      <c r="AL562" s="307">
        <v>1.2161111111111111</v>
      </c>
      <c r="AM562" s="311">
        <v>9000</v>
      </c>
      <c r="AN562" s="312">
        <v>13</v>
      </c>
      <c r="AO562" s="313" t="s">
        <v>3071</v>
      </c>
      <c r="AP562" s="313" t="s">
        <v>0</v>
      </c>
      <c r="AQ562" s="313" t="s">
        <v>306</v>
      </c>
      <c r="AR562" s="314" t="s">
        <v>0</v>
      </c>
      <c r="AS562" s="314"/>
    </row>
    <row r="563" spans="1:45" x14ac:dyDescent="0.2">
      <c r="A563" s="306" t="s">
        <v>2598</v>
      </c>
      <c r="B563" s="50" t="s">
        <v>294</v>
      </c>
      <c r="C563" s="50" t="s">
        <v>295</v>
      </c>
      <c r="D563" s="50" t="s">
        <v>778</v>
      </c>
      <c r="E563" s="50" t="s">
        <v>297</v>
      </c>
      <c r="F563" s="50" t="s">
        <v>1044</v>
      </c>
      <c r="G563" s="50" t="s">
        <v>624</v>
      </c>
      <c r="H563" s="50" t="s">
        <v>3079</v>
      </c>
      <c r="I563" s="50" t="s">
        <v>1569</v>
      </c>
      <c r="J563" s="50" t="s">
        <v>1085</v>
      </c>
      <c r="L563" s="307">
        <v>3394.5218393545269</v>
      </c>
      <c r="M563" s="308">
        <v>9000</v>
      </c>
      <c r="N563" s="307">
        <v>3048.5188193310341</v>
      </c>
      <c r="O563" s="50" t="s">
        <v>3186</v>
      </c>
      <c r="P563" s="50" t="s">
        <v>3068</v>
      </c>
      <c r="Q563" s="50" t="s">
        <v>300</v>
      </c>
      <c r="R563" s="50" t="s">
        <v>785</v>
      </c>
      <c r="T563" s="308">
        <v>5597.8454515289231</v>
      </c>
      <c r="U563" s="309">
        <v>18</v>
      </c>
      <c r="V563" s="310">
        <v>45931</v>
      </c>
      <c r="X563" s="50" t="s">
        <v>3182</v>
      </c>
      <c r="AC563" s="50" t="s">
        <v>1086</v>
      </c>
      <c r="AD563" s="50" t="s">
        <v>304</v>
      </c>
      <c r="AE563" s="310">
        <v>45616</v>
      </c>
      <c r="AF563" s="306" t="s">
        <v>3183</v>
      </c>
      <c r="AG563" s="307">
        <v>0.69030967071157179</v>
      </c>
      <c r="AH563" s="307">
        <v>0.66206877041331524</v>
      </c>
      <c r="AI563" s="307">
        <v>0.34638559662019502</v>
      </c>
      <c r="AJ563" s="306" t="s">
        <v>0</v>
      </c>
      <c r="AK563" s="307">
        <v>117.44702112410714</v>
      </c>
      <c r="AL563" s="307">
        <v>1.345</v>
      </c>
      <c r="AM563" s="311">
        <v>9000</v>
      </c>
      <c r="AN563" s="312">
        <v>13</v>
      </c>
      <c r="AO563" s="313" t="s">
        <v>3071</v>
      </c>
      <c r="AP563" s="313" t="s">
        <v>0</v>
      </c>
      <c r="AQ563" s="313" t="s">
        <v>306</v>
      </c>
      <c r="AR563" s="314" t="s">
        <v>0</v>
      </c>
      <c r="AS563" s="314"/>
    </row>
    <row r="564" spans="1:45" x14ac:dyDescent="0.2">
      <c r="A564" s="306" t="s">
        <v>2599</v>
      </c>
      <c r="B564" s="50" t="s">
        <v>308</v>
      </c>
      <c r="C564" s="50" t="s">
        <v>295</v>
      </c>
      <c r="D564" s="50" t="s">
        <v>778</v>
      </c>
      <c r="E564" s="50" t="s">
        <v>297</v>
      </c>
      <c r="F564" s="50" t="s">
        <v>1044</v>
      </c>
      <c r="G564" s="50" t="s">
        <v>624</v>
      </c>
      <c r="H564" s="50" t="s">
        <v>3108</v>
      </c>
      <c r="I564" s="50" t="s">
        <v>1569</v>
      </c>
      <c r="J564" s="50" t="s">
        <v>1082</v>
      </c>
      <c r="L564" s="307">
        <v>2311.393089672486</v>
      </c>
      <c r="M564" s="308">
        <v>9000</v>
      </c>
      <c r="N564" s="307">
        <v>2076.0466658865721</v>
      </c>
      <c r="O564" s="50" t="s">
        <v>3181</v>
      </c>
      <c r="P564" s="50" t="s">
        <v>3068</v>
      </c>
      <c r="Q564" s="50" t="s">
        <v>300</v>
      </c>
      <c r="R564" s="50" t="s">
        <v>905</v>
      </c>
      <c r="T564" s="308">
        <v>10785.903952153454</v>
      </c>
      <c r="U564" s="309">
        <v>18</v>
      </c>
      <c r="V564" s="310">
        <v>45931</v>
      </c>
      <c r="X564" s="50" t="s">
        <v>3182</v>
      </c>
      <c r="AC564" s="50" t="s">
        <v>1083</v>
      </c>
      <c r="AD564" s="50" t="s">
        <v>304</v>
      </c>
      <c r="AE564" s="310">
        <v>45616</v>
      </c>
      <c r="AF564" s="306" t="s">
        <v>3183</v>
      </c>
      <c r="AG564" s="307">
        <v>0.43092981271985437</v>
      </c>
      <c r="AH564" s="307">
        <v>0.41334222705936885</v>
      </c>
      <c r="AI564" s="307">
        <v>0.13352153250609525</v>
      </c>
      <c r="AJ564" s="50" t="s">
        <v>0</v>
      </c>
      <c r="AK564" s="307">
        <v>367.08129585232422</v>
      </c>
      <c r="AL564" s="307">
        <v>0.7761111111111112</v>
      </c>
      <c r="AM564" s="311">
        <v>9000</v>
      </c>
      <c r="AN564" s="312">
        <v>13</v>
      </c>
      <c r="AO564" s="313" t="s">
        <v>3071</v>
      </c>
      <c r="AP564" s="313" t="s">
        <v>0</v>
      </c>
      <c r="AQ564" s="313" t="s">
        <v>306</v>
      </c>
      <c r="AR564" s="314" t="s">
        <v>0</v>
      </c>
      <c r="AS564" s="314"/>
    </row>
    <row r="565" spans="1:45" x14ac:dyDescent="0.2">
      <c r="A565" s="306" t="s">
        <v>2600</v>
      </c>
      <c r="B565" s="50" t="s">
        <v>308</v>
      </c>
      <c r="C565" s="50" t="s">
        <v>295</v>
      </c>
      <c r="D565" s="50" t="s">
        <v>778</v>
      </c>
      <c r="E565" s="50" t="s">
        <v>297</v>
      </c>
      <c r="F565" s="50" t="s">
        <v>1044</v>
      </c>
      <c r="G565" s="50" t="s">
        <v>624</v>
      </c>
      <c r="H565" s="50" t="s">
        <v>3108</v>
      </c>
      <c r="I565" s="50" t="s">
        <v>1569</v>
      </c>
      <c r="J565" s="50" t="s">
        <v>1085</v>
      </c>
      <c r="L565" s="307">
        <v>1878.8491237960322</v>
      </c>
      <c r="M565" s="308">
        <v>9000</v>
      </c>
      <c r="N565" s="307">
        <v>1687.3383597570137</v>
      </c>
      <c r="O565" s="50" t="s">
        <v>3184</v>
      </c>
      <c r="P565" s="50" t="s">
        <v>3068</v>
      </c>
      <c r="Q565" s="50" t="s">
        <v>300</v>
      </c>
      <c r="R565" s="50" t="s">
        <v>905</v>
      </c>
      <c r="T565" s="308">
        <v>8346.1592924409524</v>
      </c>
      <c r="U565" s="309">
        <v>18</v>
      </c>
      <c r="V565" s="310">
        <v>45931</v>
      </c>
      <c r="X565" s="50" t="s">
        <v>3182</v>
      </c>
      <c r="AC565" s="50" t="s">
        <v>1086</v>
      </c>
      <c r="AD565" s="50" t="s">
        <v>304</v>
      </c>
      <c r="AE565" s="310">
        <v>45616</v>
      </c>
      <c r="AF565" s="306" t="s">
        <v>3183</v>
      </c>
      <c r="AG565" s="307">
        <v>0.38208259700311381</v>
      </c>
      <c r="AH565" s="307">
        <v>0.36645141438250645</v>
      </c>
      <c r="AI565" s="307">
        <v>0.13612306136985167</v>
      </c>
      <c r="AJ565" s="306" t="s">
        <v>0</v>
      </c>
      <c r="AK565" s="307">
        <v>343.01895354696654</v>
      </c>
      <c r="AL565" s="307">
        <v>0.78388888888888886</v>
      </c>
      <c r="AM565" s="311">
        <v>9000</v>
      </c>
      <c r="AN565" s="312">
        <v>13</v>
      </c>
      <c r="AO565" s="313" t="s">
        <v>3071</v>
      </c>
      <c r="AP565" s="313" t="s">
        <v>0</v>
      </c>
      <c r="AQ565" s="313" t="s">
        <v>306</v>
      </c>
      <c r="AR565" s="314" t="s">
        <v>0</v>
      </c>
      <c r="AS565" s="314"/>
    </row>
    <row r="566" spans="1:45" x14ac:dyDescent="0.2">
      <c r="A566" s="306" t="s">
        <v>2601</v>
      </c>
      <c r="B566" s="50" t="s">
        <v>308</v>
      </c>
      <c r="C566" s="50" t="s">
        <v>295</v>
      </c>
      <c r="D566" s="50" t="s">
        <v>778</v>
      </c>
      <c r="E566" s="50" t="s">
        <v>297</v>
      </c>
      <c r="F566" s="50" t="s">
        <v>1044</v>
      </c>
      <c r="G566" s="50" t="s">
        <v>624</v>
      </c>
      <c r="H566" s="50" t="s">
        <v>3079</v>
      </c>
      <c r="I566" s="50" t="s">
        <v>1569</v>
      </c>
      <c r="J566" s="50" t="s">
        <v>1082</v>
      </c>
      <c r="L566" s="307">
        <v>4145.3663078711097</v>
      </c>
      <c r="M566" s="308">
        <v>9000</v>
      </c>
      <c r="N566" s="307">
        <v>3723.2844299771505</v>
      </c>
      <c r="O566" s="50" t="s">
        <v>3185</v>
      </c>
      <c r="P566" s="50" t="s">
        <v>3068</v>
      </c>
      <c r="Q566" s="50" t="s">
        <v>300</v>
      </c>
      <c r="R566" s="50" t="s">
        <v>785</v>
      </c>
      <c r="T566" s="308">
        <v>7624.8664971359904</v>
      </c>
      <c r="U566" s="309">
        <v>18</v>
      </c>
      <c r="V566" s="310">
        <v>45931</v>
      </c>
      <c r="X566" s="50" t="s">
        <v>3182</v>
      </c>
      <c r="AC566" s="50" t="s">
        <v>1083</v>
      </c>
      <c r="AD566" s="50" t="s">
        <v>304</v>
      </c>
      <c r="AE566" s="310">
        <v>45616</v>
      </c>
      <c r="AF566" s="306" t="s">
        <v>3183</v>
      </c>
      <c r="AG566" s="307">
        <v>0.77285076895302607</v>
      </c>
      <c r="AH566" s="307">
        <v>0.7413083258439207</v>
      </c>
      <c r="AI566" s="307">
        <v>0.30540706475145724</v>
      </c>
      <c r="AJ566" s="50" t="s">
        <v>0</v>
      </c>
      <c r="AK566" s="307">
        <v>147.63186185158347</v>
      </c>
      <c r="AL566" s="307">
        <v>1.3922222222222222</v>
      </c>
      <c r="AM566" s="311">
        <v>9000</v>
      </c>
      <c r="AN566" s="312">
        <v>13</v>
      </c>
      <c r="AO566" s="313" t="s">
        <v>3071</v>
      </c>
      <c r="AP566" s="313" t="s">
        <v>0</v>
      </c>
      <c r="AQ566" s="313" t="s">
        <v>306</v>
      </c>
      <c r="AR566" s="314" t="s">
        <v>0</v>
      </c>
      <c r="AS566" s="314"/>
    </row>
    <row r="567" spans="1:45" x14ac:dyDescent="0.2">
      <c r="A567" s="306" t="s">
        <v>2602</v>
      </c>
      <c r="B567" s="50" t="s">
        <v>308</v>
      </c>
      <c r="C567" s="50" t="s">
        <v>295</v>
      </c>
      <c r="D567" s="50" t="s">
        <v>778</v>
      </c>
      <c r="E567" s="50" t="s">
        <v>297</v>
      </c>
      <c r="F567" s="50" t="s">
        <v>1044</v>
      </c>
      <c r="G567" s="50" t="s">
        <v>624</v>
      </c>
      <c r="H567" s="50" t="s">
        <v>3079</v>
      </c>
      <c r="I567" s="50" t="s">
        <v>1569</v>
      </c>
      <c r="J567" s="50" t="s">
        <v>1085</v>
      </c>
      <c r="L567" s="307">
        <v>3854.7750483114855</v>
      </c>
      <c r="M567" s="308">
        <v>9000</v>
      </c>
      <c r="N567" s="307">
        <v>3461.8584988393527</v>
      </c>
      <c r="O567" s="50" t="s">
        <v>3186</v>
      </c>
      <c r="P567" s="50" t="s">
        <v>3068</v>
      </c>
      <c r="Q567" s="50" t="s">
        <v>300</v>
      </c>
      <c r="R567" s="50" t="s">
        <v>785</v>
      </c>
      <c r="T567" s="308">
        <v>5504.9901101828318</v>
      </c>
      <c r="U567" s="309">
        <v>18</v>
      </c>
      <c r="V567" s="310">
        <v>45931</v>
      </c>
      <c r="X567" s="50" t="s">
        <v>3182</v>
      </c>
      <c r="AC567" s="50" t="s">
        <v>1086</v>
      </c>
      <c r="AD567" s="50" t="s">
        <v>304</v>
      </c>
      <c r="AE567" s="310">
        <v>45616</v>
      </c>
      <c r="AF567" s="306" t="s">
        <v>3183</v>
      </c>
      <c r="AG567" s="307">
        <v>0.78390672389165594</v>
      </c>
      <c r="AH567" s="307">
        <v>0.75183672317771966</v>
      </c>
      <c r="AI567" s="307">
        <v>0.40495804108408895</v>
      </c>
      <c r="AJ567" s="306" t="s">
        <v>0</v>
      </c>
      <c r="AK567" s="307">
        <v>97.594011148518859</v>
      </c>
      <c r="AL567" s="307">
        <v>1.5311111111111111</v>
      </c>
      <c r="AM567" s="311">
        <v>9000</v>
      </c>
      <c r="AN567" s="312">
        <v>13</v>
      </c>
      <c r="AO567" s="313" t="s">
        <v>3071</v>
      </c>
      <c r="AP567" s="313" t="s">
        <v>0</v>
      </c>
      <c r="AQ567" s="313" t="s">
        <v>306</v>
      </c>
      <c r="AR567" s="314" t="s">
        <v>0</v>
      </c>
      <c r="AS567" s="314"/>
    </row>
    <row r="568" spans="1:45" x14ac:dyDescent="0.2">
      <c r="A568" s="306" t="s">
        <v>2603</v>
      </c>
      <c r="B568" s="50" t="s">
        <v>310</v>
      </c>
      <c r="C568" s="50" t="s">
        <v>295</v>
      </c>
      <c r="D568" s="50" t="s">
        <v>778</v>
      </c>
      <c r="E568" s="50" t="s">
        <v>297</v>
      </c>
      <c r="F568" s="50" t="s">
        <v>1044</v>
      </c>
      <c r="G568" s="50" t="s">
        <v>624</v>
      </c>
      <c r="H568" s="50" t="s">
        <v>3108</v>
      </c>
      <c r="I568" s="50" t="s">
        <v>1569</v>
      </c>
      <c r="J568" s="50" t="s">
        <v>1082</v>
      </c>
      <c r="L568" s="307">
        <v>2311.393089672486</v>
      </c>
      <c r="M568" s="308">
        <v>9000</v>
      </c>
      <c r="N568" s="307">
        <v>2076.0466658865721</v>
      </c>
      <c r="O568" s="50" t="s">
        <v>3181</v>
      </c>
      <c r="P568" s="50" t="s">
        <v>3068</v>
      </c>
      <c r="Q568" s="50" t="s">
        <v>300</v>
      </c>
      <c r="R568" s="50" t="s">
        <v>905</v>
      </c>
      <c r="T568" s="308">
        <v>10785.903952153454</v>
      </c>
      <c r="U568" s="309">
        <v>18</v>
      </c>
      <c r="V568" s="310">
        <v>45931</v>
      </c>
      <c r="X568" s="50" t="s">
        <v>3182</v>
      </c>
      <c r="AC568" s="50" t="s">
        <v>1083</v>
      </c>
      <c r="AD568" s="50" t="s">
        <v>304</v>
      </c>
      <c r="AE568" s="310">
        <v>45616</v>
      </c>
      <c r="AF568" s="306" t="s">
        <v>3183</v>
      </c>
      <c r="AG568" s="307">
        <v>0.43092981271985437</v>
      </c>
      <c r="AH568" s="307">
        <v>0.41334222705936885</v>
      </c>
      <c r="AI568" s="307">
        <v>0.13352153250609525</v>
      </c>
      <c r="AJ568" s="50" t="s">
        <v>0</v>
      </c>
      <c r="AK568" s="307">
        <v>367.08129585232422</v>
      </c>
      <c r="AL568" s="307">
        <v>0.7761111111111112</v>
      </c>
      <c r="AM568" s="311">
        <v>9000</v>
      </c>
      <c r="AN568" s="312">
        <v>13</v>
      </c>
      <c r="AO568" s="313" t="s">
        <v>3071</v>
      </c>
      <c r="AP568" s="313" t="s">
        <v>0</v>
      </c>
      <c r="AQ568" s="313" t="s">
        <v>306</v>
      </c>
      <c r="AR568" s="314" t="s">
        <v>0</v>
      </c>
      <c r="AS568" s="314"/>
    </row>
    <row r="569" spans="1:45" x14ac:dyDescent="0.2">
      <c r="A569" s="306" t="s">
        <v>2604</v>
      </c>
      <c r="B569" s="50" t="s">
        <v>310</v>
      </c>
      <c r="C569" s="50" t="s">
        <v>295</v>
      </c>
      <c r="D569" s="50" t="s">
        <v>778</v>
      </c>
      <c r="E569" s="50" t="s">
        <v>297</v>
      </c>
      <c r="F569" s="50" t="s">
        <v>1044</v>
      </c>
      <c r="G569" s="50" t="s">
        <v>624</v>
      </c>
      <c r="H569" s="50" t="s">
        <v>3108</v>
      </c>
      <c r="I569" s="50" t="s">
        <v>1569</v>
      </c>
      <c r="J569" s="50" t="s">
        <v>1085</v>
      </c>
      <c r="L569" s="307">
        <v>1878.8491237960322</v>
      </c>
      <c r="M569" s="308">
        <v>9000</v>
      </c>
      <c r="N569" s="307">
        <v>1687.3383597570137</v>
      </c>
      <c r="O569" s="50" t="s">
        <v>3184</v>
      </c>
      <c r="P569" s="50" t="s">
        <v>3068</v>
      </c>
      <c r="Q569" s="50" t="s">
        <v>300</v>
      </c>
      <c r="R569" s="50" t="s">
        <v>905</v>
      </c>
      <c r="T569" s="308">
        <v>8346.1592924409524</v>
      </c>
      <c r="U569" s="309">
        <v>18</v>
      </c>
      <c r="V569" s="310">
        <v>45931</v>
      </c>
      <c r="X569" s="50" t="s">
        <v>3182</v>
      </c>
      <c r="AC569" s="50" t="s">
        <v>1086</v>
      </c>
      <c r="AD569" s="50" t="s">
        <v>304</v>
      </c>
      <c r="AE569" s="310">
        <v>45616</v>
      </c>
      <c r="AF569" s="306" t="s">
        <v>3183</v>
      </c>
      <c r="AG569" s="307">
        <v>0.38208259700311381</v>
      </c>
      <c r="AH569" s="307">
        <v>0.36645141438250645</v>
      </c>
      <c r="AI569" s="307">
        <v>0.13612306136985167</v>
      </c>
      <c r="AJ569" s="306" t="s">
        <v>0</v>
      </c>
      <c r="AK569" s="307">
        <v>343.01895354696654</v>
      </c>
      <c r="AL569" s="307">
        <v>0.78388888888888886</v>
      </c>
      <c r="AM569" s="311">
        <v>9000</v>
      </c>
      <c r="AN569" s="312">
        <v>13</v>
      </c>
      <c r="AO569" s="313" t="s">
        <v>3071</v>
      </c>
      <c r="AP569" s="313" t="s">
        <v>0</v>
      </c>
      <c r="AQ569" s="313" t="s">
        <v>306</v>
      </c>
      <c r="AR569" s="314" t="s">
        <v>0</v>
      </c>
      <c r="AS569" s="314"/>
    </row>
    <row r="570" spans="1:45" x14ac:dyDescent="0.2">
      <c r="A570" s="306" t="s">
        <v>2605</v>
      </c>
      <c r="B570" s="50" t="s">
        <v>310</v>
      </c>
      <c r="C570" s="50" t="s">
        <v>295</v>
      </c>
      <c r="D570" s="50" t="s">
        <v>778</v>
      </c>
      <c r="E570" s="50" t="s">
        <v>297</v>
      </c>
      <c r="F570" s="50" t="s">
        <v>1044</v>
      </c>
      <c r="G570" s="50" t="s">
        <v>624</v>
      </c>
      <c r="H570" s="50" t="s">
        <v>3079</v>
      </c>
      <c r="I570" s="50" t="s">
        <v>1569</v>
      </c>
      <c r="J570" s="50" t="s">
        <v>1082</v>
      </c>
      <c r="L570" s="307">
        <v>4145.3663078711097</v>
      </c>
      <c r="M570" s="308">
        <v>9000</v>
      </c>
      <c r="N570" s="307">
        <v>3723.2844299771505</v>
      </c>
      <c r="O570" s="50" t="s">
        <v>3185</v>
      </c>
      <c r="P570" s="50" t="s">
        <v>3068</v>
      </c>
      <c r="Q570" s="50" t="s">
        <v>300</v>
      </c>
      <c r="R570" s="50" t="s">
        <v>785</v>
      </c>
      <c r="T570" s="308">
        <v>7624.8664971359904</v>
      </c>
      <c r="U570" s="309">
        <v>18</v>
      </c>
      <c r="V570" s="310">
        <v>45931</v>
      </c>
      <c r="X570" s="50" t="s">
        <v>3182</v>
      </c>
      <c r="AC570" s="50" t="s">
        <v>1083</v>
      </c>
      <c r="AD570" s="50" t="s">
        <v>304</v>
      </c>
      <c r="AE570" s="310">
        <v>45616</v>
      </c>
      <c r="AF570" s="306" t="s">
        <v>3183</v>
      </c>
      <c r="AG570" s="307">
        <v>0.77285076895302607</v>
      </c>
      <c r="AH570" s="307">
        <v>0.7413083258439207</v>
      </c>
      <c r="AI570" s="307">
        <v>0.30540706475145724</v>
      </c>
      <c r="AJ570" s="50" t="s">
        <v>0</v>
      </c>
      <c r="AK570" s="307">
        <v>147.63186185158347</v>
      </c>
      <c r="AL570" s="307">
        <v>1.3922222222222222</v>
      </c>
      <c r="AM570" s="311">
        <v>9000</v>
      </c>
      <c r="AN570" s="312">
        <v>13</v>
      </c>
      <c r="AO570" s="313" t="s">
        <v>3071</v>
      </c>
      <c r="AP570" s="313" t="s">
        <v>0</v>
      </c>
      <c r="AQ570" s="313" t="s">
        <v>306</v>
      </c>
      <c r="AR570" s="314" t="s">
        <v>0</v>
      </c>
      <c r="AS570" s="314"/>
    </row>
    <row r="571" spans="1:45" x14ac:dyDescent="0.2">
      <c r="A571" s="306" t="s">
        <v>2606</v>
      </c>
      <c r="B571" s="50" t="s">
        <v>310</v>
      </c>
      <c r="C571" s="50" t="s">
        <v>295</v>
      </c>
      <c r="D571" s="50" t="s">
        <v>778</v>
      </c>
      <c r="E571" s="50" t="s">
        <v>297</v>
      </c>
      <c r="F571" s="50" t="s">
        <v>1044</v>
      </c>
      <c r="G571" s="50" t="s">
        <v>624</v>
      </c>
      <c r="H571" s="50" t="s">
        <v>3079</v>
      </c>
      <c r="I571" s="50" t="s">
        <v>1569</v>
      </c>
      <c r="J571" s="50" t="s">
        <v>1085</v>
      </c>
      <c r="L571" s="307">
        <v>3854.7750483114855</v>
      </c>
      <c r="M571" s="308">
        <v>9000</v>
      </c>
      <c r="N571" s="307">
        <v>3461.8584988393527</v>
      </c>
      <c r="O571" s="50" t="s">
        <v>3186</v>
      </c>
      <c r="P571" s="50" t="s">
        <v>3068</v>
      </c>
      <c r="Q571" s="50" t="s">
        <v>300</v>
      </c>
      <c r="R571" s="50" t="s">
        <v>785</v>
      </c>
      <c r="T571" s="308">
        <v>5504.9901101828318</v>
      </c>
      <c r="U571" s="309">
        <v>18</v>
      </c>
      <c r="V571" s="310">
        <v>45931</v>
      </c>
      <c r="X571" s="50" t="s">
        <v>3182</v>
      </c>
      <c r="AC571" s="50" t="s">
        <v>1086</v>
      </c>
      <c r="AD571" s="50" t="s">
        <v>304</v>
      </c>
      <c r="AE571" s="310">
        <v>45616</v>
      </c>
      <c r="AF571" s="306" t="s">
        <v>3183</v>
      </c>
      <c r="AG571" s="307">
        <v>0.78390672389165594</v>
      </c>
      <c r="AH571" s="307">
        <v>0.75183672317771966</v>
      </c>
      <c r="AI571" s="307">
        <v>0.40495804108408895</v>
      </c>
      <c r="AJ571" s="306" t="s">
        <v>0</v>
      </c>
      <c r="AK571" s="307">
        <v>97.594011148518859</v>
      </c>
      <c r="AL571" s="307">
        <v>1.5311111111111111</v>
      </c>
      <c r="AM571" s="311">
        <v>9000</v>
      </c>
      <c r="AN571" s="312">
        <v>13</v>
      </c>
      <c r="AO571" s="313" t="s">
        <v>3071</v>
      </c>
      <c r="AP571" s="313" t="s">
        <v>0</v>
      </c>
      <c r="AQ571" s="313" t="s">
        <v>306</v>
      </c>
      <c r="AR571" s="314" t="s">
        <v>0</v>
      </c>
      <c r="AS571" s="314"/>
    </row>
    <row r="572" spans="1:45" x14ac:dyDescent="0.2">
      <c r="A572" s="306" t="s">
        <v>2607</v>
      </c>
      <c r="B572" s="50" t="s">
        <v>312</v>
      </c>
      <c r="C572" s="50" t="s">
        <v>295</v>
      </c>
      <c r="D572" s="50" t="s">
        <v>778</v>
      </c>
      <c r="E572" s="50" t="s">
        <v>297</v>
      </c>
      <c r="F572" s="50" t="s">
        <v>1044</v>
      </c>
      <c r="G572" s="50" t="s">
        <v>640</v>
      </c>
      <c r="H572" s="50" t="s">
        <v>3086</v>
      </c>
      <c r="I572" s="50" t="s">
        <v>632</v>
      </c>
      <c r="L572" s="307">
        <v>909.21116406735086</v>
      </c>
      <c r="M572" s="308">
        <v>1600</v>
      </c>
      <c r="N572" s="307">
        <v>816</v>
      </c>
      <c r="O572" s="50" t="s">
        <v>3187</v>
      </c>
      <c r="P572" s="50" t="s">
        <v>3068</v>
      </c>
      <c r="Q572" s="50" t="s">
        <v>300</v>
      </c>
      <c r="R572" s="50" t="s">
        <v>811</v>
      </c>
      <c r="T572" s="308">
        <v>827</v>
      </c>
      <c r="U572" s="309">
        <v>15</v>
      </c>
      <c r="V572" s="310">
        <v>45200</v>
      </c>
      <c r="X572" s="50" t="s">
        <v>3188</v>
      </c>
      <c r="AD572" s="50" t="s">
        <v>360</v>
      </c>
      <c r="AF572" s="306"/>
      <c r="AG572" s="307">
        <v>0.12968185403115129</v>
      </c>
      <c r="AH572" s="307">
        <v>0.13529788581947363</v>
      </c>
      <c r="AI572" s="307">
        <v>0.28276471478633575</v>
      </c>
      <c r="AJ572" s="50" t="s">
        <v>0</v>
      </c>
      <c r="AK572" s="307">
        <v>69.777141889443499</v>
      </c>
      <c r="AL572" s="307">
        <v>0.56371092172175741</v>
      </c>
      <c r="AM572" s="311">
        <v>1600</v>
      </c>
      <c r="AN572" s="312">
        <v>10</v>
      </c>
      <c r="AO572" s="313" t="s">
        <v>3071</v>
      </c>
      <c r="AP572" s="313" t="s">
        <v>0</v>
      </c>
      <c r="AQ572" s="313" t="s">
        <v>306</v>
      </c>
      <c r="AR572" s="314" t="s">
        <v>0</v>
      </c>
      <c r="AS572" s="314"/>
    </row>
    <row r="573" spans="1:45" x14ac:dyDescent="0.2">
      <c r="A573" s="306" t="s">
        <v>2608</v>
      </c>
      <c r="B573" s="50" t="s">
        <v>312</v>
      </c>
      <c r="C573" s="50" t="s">
        <v>295</v>
      </c>
      <c r="D573" s="50" t="s">
        <v>778</v>
      </c>
      <c r="E573" s="50" t="s">
        <v>297</v>
      </c>
      <c r="F573" s="50" t="s">
        <v>1044</v>
      </c>
      <c r="G573" s="50" t="s">
        <v>640</v>
      </c>
      <c r="H573" s="50" t="s">
        <v>3189</v>
      </c>
      <c r="I573" s="50" t="s">
        <v>632</v>
      </c>
      <c r="L573" s="307">
        <v>909.21116406735086</v>
      </c>
      <c r="M573" s="308">
        <v>1600</v>
      </c>
      <c r="N573" s="307">
        <v>816</v>
      </c>
      <c r="O573" s="50" t="s">
        <v>3463</v>
      </c>
      <c r="P573" s="50" t="s">
        <v>3068</v>
      </c>
      <c r="Q573" s="50" t="s">
        <v>300</v>
      </c>
      <c r="R573" s="50" t="s">
        <v>1025</v>
      </c>
      <c r="T573" s="308">
        <v>827</v>
      </c>
      <c r="U573" s="309">
        <v>15</v>
      </c>
      <c r="V573" s="310">
        <v>45200</v>
      </c>
      <c r="X573" s="50" t="s">
        <v>3188</v>
      </c>
      <c r="AD573" s="50" t="s">
        <v>360</v>
      </c>
      <c r="AF573" s="306"/>
      <c r="AG573" s="307">
        <v>0.12968185403115129</v>
      </c>
      <c r="AH573" s="307">
        <v>0.13529788581947363</v>
      </c>
      <c r="AI573" s="307">
        <v>0.28276471478633575</v>
      </c>
      <c r="AJ573" s="306" t="s">
        <v>0</v>
      </c>
      <c r="AK573" s="307">
        <v>69.777141889443499</v>
      </c>
      <c r="AL573" s="307">
        <v>0.56371092172175741</v>
      </c>
      <c r="AM573" s="311">
        <v>1600</v>
      </c>
      <c r="AN573" s="312">
        <v>10</v>
      </c>
      <c r="AO573" s="313" t="s">
        <v>3071</v>
      </c>
      <c r="AP573" s="313" t="s">
        <v>0</v>
      </c>
      <c r="AQ573" s="313" t="s">
        <v>306</v>
      </c>
      <c r="AR573" s="314" t="s">
        <v>0</v>
      </c>
      <c r="AS573" s="314"/>
    </row>
    <row r="574" spans="1:45" x14ac:dyDescent="0.2">
      <c r="A574" s="306" t="s">
        <v>2609</v>
      </c>
      <c r="B574" s="50" t="s">
        <v>294</v>
      </c>
      <c r="C574" s="50" t="s">
        <v>295</v>
      </c>
      <c r="D574" s="50" t="s">
        <v>778</v>
      </c>
      <c r="E574" s="50" t="s">
        <v>297</v>
      </c>
      <c r="F574" s="50" t="s">
        <v>1044</v>
      </c>
      <c r="G574" s="50" t="s">
        <v>586</v>
      </c>
      <c r="H574" s="50" t="s">
        <v>3108</v>
      </c>
      <c r="I574" s="50" t="s">
        <v>1393</v>
      </c>
      <c r="J574" s="50" t="s">
        <v>1394</v>
      </c>
      <c r="L574" s="307">
        <v>80.430000000000007</v>
      </c>
      <c r="M574" s="308">
        <v>85</v>
      </c>
      <c r="N574" s="307">
        <v>72.12</v>
      </c>
      <c r="O574" s="50" t="s">
        <v>3190</v>
      </c>
      <c r="P574" s="50" t="s">
        <v>3068</v>
      </c>
      <c r="Q574" s="50" t="s">
        <v>300</v>
      </c>
      <c r="R574" s="50" t="s">
        <v>905</v>
      </c>
      <c r="T574" s="308">
        <v>46.39</v>
      </c>
      <c r="U574" s="309">
        <v>15</v>
      </c>
      <c r="V574" s="310">
        <v>45200</v>
      </c>
      <c r="X574" s="50" t="s">
        <v>3173</v>
      </c>
      <c r="AC574" s="50" t="s">
        <v>1396</v>
      </c>
      <c r="AD574" s="50" t="s">
        <v>304</v>
      </c>
      <c r="AE574" s="310">
        <v>44726</v>
      </c>
      <c r="AF574" s="306" t="s">
        <v>2610</v>
      </c>
      <c r="AG574" s="307">
        <v>1.1528E-2</v>
      </c>
      <c r="AH574" s="307">
        <v>0.01</v>
      </c>
      <c r="AI574" s="307">
        <v>0.92</v>
      </c>
      <c r="AJ574" s="50" t="s">
        <v>0</v>
      </c>
      <c r="AK574" s="307">
        <v>32.659999999999997</v>
      </c>
      <c r="AL574" s="307">
        <v>4.5999999999999999E-2</v>
      </c>
      <c r="AM574" s="311">
        <v>85</v>
      </c>
      <c r="AN574" s="312">
        <v>4</v>
      </c>
      <c r="AO574" s="313" t="s">
        <v>3071</v>
      </c>
      <c r="AP574" s="313" t="s">
        <v>0</v>
      </c>
      <c r="AQ574" s="313" t="s">
        <v>306</v>
      </c>
      <c r="AR574" s="314" t="s">
        <v>0</v>
      </c>
      <c r="AS574" s="314"/>
    </row>
    <row r="575" spans="1:45" x14ac:dyDescent="0.2">
      <c r="A575" s="306" t="s">
        <v>2611</v>
      </c>
      <c r="B575" s="50" t="s">
        <v>294</v>
      </c>
      <c r="C575" s="50" t="s">
        <v>295</v>
      </c>
      <c r="D575" s="50" t="s">
        <v>778</v>
      </c>
      <c r="E575" s="50" t="s">
        <v>297</v>
      </c>
      <c r="F575" s="50" t="s">
        <v>1044</v>
      </c>
      <c r="G575" s="50" t="s">
        <v>586</v>
      </c>
      <c r="H575" s="50" t="s">
        <v>3191</v>
      </c>
      <c r="I575" s="50" t="s">
        <v>1393</v>
      </c>
      <c r="J575" s="50" t="s">
        <v>1394</v>
      </c>
      <c r="L575" s="307">
        <v>65.7</v>
      </c>
      <c r="M575" s="308">
        <v>85</v>
      </c>
      <c r="N575" s="307">
        <v>58.91</v>
      </c>
      <c r="O575" s="50" t="s">
        <v>3192</v>
      </c>
      <c r="P575" s="50" t="s">
        <v>3068</v>
      </c>
      <c r="Q575" s="50" t="s">
        <v>300</v>
      </c>
      <c r="R575" s="50" t="s">
        <v>1544</v>
      </c>
      <c r="T575" s="308">
        <v>46.39</v>
      </c>
      <c r="U575" s="309">
        <v>15</v>
      </c>
      <c r="V575" s="310">
        <v>45200</v>
      </c>
      <c r="X575" s="50" t="s">
        <v>3173</v>
      </c>
      <c r="AC575" s="50" t="s">
        <v>1396</v>
      </c>
      <c r="AD575" s="50" t="s">
        <v>304</v>
      </c>
      <c r="AE575" s="310">
        <v>44726</v>
      </c>
      <c r="AF575" s="306" t="s">
        <v>2610</v>
      </c>
      <c r="AG575" s="307">
        <v>6.6369999999999997E-3</v>
      </c>
      <c r="AH575" s="307">
        <v>0.01</v>
      </c>
      <c r="AI575" s="307">
        <v>0.75</v>
      </c>
      <c r="AJ575" s="306" t="s">
        <v>0</v>
      </c>
      <c r="AK575" s="307">
        <v>45.18</v>
      </c>
      <c r="AL575" s="307">
        <v>3.7999999999999999E-2</v>
      </c>
      <c r="AM575" s="311">
        <v>85</v>
      </c>
      <c r="AN575" s="312">
        <v>4</v>
      </c>
      <c r="AO575" s="313" t="s">
        <v>3071</v>
      </c>
      <c r="AP575" s="313" t="s">
        <v>0</v>
      </c>
      <c r="AQ575" s="313" t="s">
        <v>306</v>
      </c>
      <c r="AR575" s="314" t="s">
        <v>0</v>
      </c>
      <c r="AS575" s="314"/>
    </row>
    <row r="576" spans="1:45" x14ac:dyDescent="0.2">
      <c r="A576" s="306" t="s">
        <v>2613</v>
      </c>
      <c r="B576" s="50" t="s">
        <v>294</v>
      </c>
      <c r="C576" s="50" t="s">
        <v>295</v>
      </c>
      <c r="D576" s="50" t="s">
        <v>778</v>
      </c>
      <c r="E576" s="50" t="s">
        <v>297</v>
      </c>
      <c r="F576" s="50" t="s">
        <v>1044</v>
      </c>
      <c r="G576" s="50" t="s">
        <v>586</v>
      </c>
      <c r="H576" s="50" t="s">
        <v>3108</v>
      </c>
      <c r="I576" s="50" t="s">
        <v>1614</v>
      </c>
      <c r="J576" s="50" t="s">
        <v>1394</v>
      </c>
      <c r="L576" s="307">
        <v>80.434690340179614</v>
      </c>
      <c r="M576" s="308">
        <v>225</v>
      </c>
      <c r="N576" s="307">
        <v>72.118695948052135</v>
      </c>
      <c r="O576" s="50" t="s">
        <v>3193</v>
      </c>
      <c r="P576" s="50" t="s">
        <v>3068</v>
      </c>
      <c r="Q576" s="50" t="s">
        <v>300</v>
      </c>
      <c r="R576" s="50" t="s">
        <v>905</v>
      </c>
      <c r="T576" s="308">
        <v>148.58000000000001</v>
      </c>
      <c r="U576" s="309">
        <v>15</v>
      </c>
      <c r="V576" s="310">
        <v>45931</v>
      </c>
      <c r="X576" s="50" t="s">
        <v>3173</v>
      </c>
      <c r="AC576" s="50" t="s">
        <v>1396</v>
      </c>
      <c r="AD576" s="50" t="s">
        <v>304</v>
      </c>
      <c r="AE576" s="310">
        <v>44726</v>
      </c>
      <c r="AF576" s="306" t="s">
        <v>2610</v>
      </c>
      <c r="AG576" s="307">
        <v>1.1527831114961664E-2</v>
      </c>
      <c r="AH576" s="307">
        <v>1.1045694011154305E-2</v>
      </c>
      <c r="AI576" s="307">
        <v>0.92120099473218708</v>
      </c>
      <c r="AJ576" s="50" t="s">
        <v>0</v>
      </c>
      <c r="AK576" s="307">
        <v>32.557399215543256</v>
      </c>
      <c r="AL576" s="307">
        <v>4.5999999999999999E-2</v>
      </c>
      <c r="AM576" s="311">
        <v>225</v>
      </c>
      <c r="AN576" s="312">
        <v>4</v>
      </c>
      <c r="AO576" s="313" t="s">
        <v>3071</v>
      </c>
      <c r="AP576" s="313" t="s">
        <v>0</v>
      </c>
      <c r="AQ576" s="313" t="s">
        <v>306</v>
      </c>
      <c r="AR576" s="314" t="s">
        <v>0</v>
      </c>
      <c r="AS576" s="314"/>
    </row>
    <row r="577" spans="1:45" x14ac:dyDescent="0.2">
      <c r="A577" s="306" t="s">
        <v>2614</v>
      </c>
      <c r="B577" s="50" t="s">
        <v>294</v>
      </c>
      <c r="C577" s="50" t="s">
        <v>295</v>
      </c>
      <c r="D577" s="50" t="s">
        <v>778</v>
      </c>
      <c r="E577" s="50" t="s">
        <v>297</v>
      </c>
      <c r="F577" s="50" t="s">
        <v>1044</v>
      </c>
      <c r="G577" s="50" t="s">
        <v>586</v>
      </c>
      <c r="H577" s="50" t="s">
        <v>3191</v>
      </c>
      <c r="I577" s="50" t="s">
        <v>1614</v>
      </c>
      <c r="J577" s="50" t="s">
        <v>1394</v>
      </c>
      <c r="L577" s="307">
        <v>66</v>
      </c>
      <c r="M577" s="308">
        <v>225</v>
      </c>
      <c r="N577" s="307">
        <v>58.911235335664834</v>
      </c>
      <c r="O577" s="50" t="s">
        <v>3194</v>
      </c>
      <c r="P577" s="50" t="s">
        <v>3068</v>
      </c>
      <c r="Q577" s="50" t="s">
        <v>300</v>
      </c>
      <c r="R577" s="50" t="s">
        <v>1544</v>
      </c>
      <c r="T577" s="308">
        <v>148.58000000000001</v>
      </c>
      <c r="U577" s="309">
        <v>15</v>
      </c>
      <c r="V577" s="310">
        <v>45200</v>
      </c>
      <c r="X577" s="50" t="s">
        <v>3173</v>
      </c>
      <c r="AC577" s="50" t="s">
        <v>1396</v>
      </c>
      <c r="AD577" s="50" t="s">
        <v>304</v>
      </c>
      <c r="AE577" s="310">
        <v>44726</v>
      </c>
      <c r="AF577" s="306" t="s">
        <v>2610</v>
      </c>
      <c r="AG577" s="307">
        <v>6.6369999999999997E-3</v>
      </c>
      <c r="AH577" s="307">
        <v>0.01</v>
      </c>
      <c r="AI577" s="307">
        <v>0.26</v>
      </c>
      <c r="AJ577" s="306" t="s">
        <v>0</v>
      </c>
      <c r="AK577" s="307">
        <v>176.42</v>
      </c>
      <c r="AL577" s="307">
        <v>3.7999999999999999E-2</v>
      </c>
      <c r="AM577" s="311">
        <v>225</v>
      </c>
      <c r="AN577" s="312">
        <v>4</v>
      </c>
      <c r="AO577" s="313" t="s">
        <v>3071</v>
      </c>
      <c r="AP577" s="313" t="s">
        <v>0</v>
      </c>
      <c r="AQ577" s="313" t="s">
        <v>306</v>
      </c>
      <c r="AR577" s="314" t="s">
        <v>0</v>
      </c>
      <c r="AS577" s="314"/>
    </row>
    <row r="578" spans="1:45" x14ac:dyDescent="0.2">
      <c r="A578" s="306" t="s">
        <v>2615</v>
      </c>
      <c r="B578" s="50" t="s">
        <v>308</v>
      </c>
      <c r="C578" s="50" t="s">
        <v>295</v>
      </c>
      <c r="D578" s="50" t="s">
        <v>778</v>
      </c>
      <c r="E578" s="50" t="s">
        <v>297</v>
      </c>
      <c r="F578" s="50" t="s">
        <v>1044</v>
      </c>
      <c r="G578" s="50" t="s">
        <v>586</v>
      </c>
      <c r="H578" s="50" t="s">
        <v>3108</v>
      </c>
      <c r="I578" s="50" t="s">
        <v>1393</v>
      </c>
      <c r="J578" s="50" t="s">
        <v>1394</v>
      </c>
      <c r="L578" s="307">
        <v>90.4</v>
      </c>
      <c r="M578" s="308">
        <v>85</v>
      </c>
      <c r="N578" s="307">
        <v>81.05</v>
      </c>
      <c r="O578" s="50" t="s">
        <v>3190</v>
      </c>
      <c r="P578" s="50" t="s">
        <v>3068</v>
      </c>
      <c r="Q578" s="50" t="s">
        <v>300</v>
      </c>
      <c r="R578" s="50" t="s">
        <v>905</v>
      </c>
      <c r="T578" s="308">
        <v>46.39</v>
      </c>
      <c r="U578" s="309">
        <v>15</v>
      </c>
      <c r="V578" s="310">
        <v>45200</v>
      </c>
      <c r="X578" s="50" t="s">
        <v>3173</v>
      </c>
      <c r="AC578" s="50" t="s">
        <v>1396</v>
      </c>
      <c r="AD578" s="50" t="s">
        <v>304</v>
      </c>
      <c r="AE578" s="310">
        <v>44726</v>
      </c>
      <c r="AF578" s="306" t="s">
        <v>2610</v>
      </c>
      <c r="AG578" s="307">
        <v>1.2955E-2</v>
      </c>
      <c r="AH578" s="307">
        <v>0.01</v>
      </c>
      <c r="AI578" s="307">
        <v>1.03</v>
      </c>
      <c r="AJ578" s="50" t="s">
        <v>181</v>
      </c>
      <c r="AK578" s="307">
        <v>26.51</v>
      </c>
      <c r="AL578" s="307">
        <v>5.2000000000000005E-2</v>
      </c>
      <c r="AM578" s="311">
        <v>85</v>
      </c>
      <c r="AN578" s="312">
        <v>4</v>
      </c>
      <c r="AO578" s="313" t="s">
        <v>3071</v>
      </c>
      <c r="AP578" s="313" t="s">
        <v>0</v>
      </c>
      <c r="AQ578" s="313" t="s">
        <v>306</v>
      </c>
      <c r="AR578" s="314" t="s">
        <v>0</v>
      </c>
      <c r="AS578" s="314"/>
    </row>
    <row r="579" spans="1:45" x14ac:dyDescent="0.2">
      <c r="A579" s="306" t="s">
        <v>2616</v>
      </c>
      <c r="B579" s="50" t="s">
        <v>308</v>
      </c>
      <c r="C579" s="50" t="s">
        <v>295</v>
      </c>
      <c r="D579" s="50" t="s">
        <v>778</v>
      </c>
      <c r="E579" s="50" t="s">
        <v>297</v>
      </c>
      <c r="F579" s="50" t="s">
        <v>1044</v>
      </c>
      <c r="G579" s="50" t="s">
        <v>586</v>
      </c>
      <c r="H579" s="50" t="s">
        <v>3191</v>
      </c>
      <c r="I579" s="50" t="s">
        <v>1393</v>
      </c>
      <c r="J579" s="50" t="s">
        <v>1394</v>
      </c>
      <c r="L579" s="307">
        <v>79.52</v>
      </c>
      <c r="M579" s="308">
        <v>85</v>
      </c>
      <c r="N579" s="307">
        <v>71.3</v>
      </c>
      <c r="O579" s="50" t="s">
        <v>3192</v>
      </c>
      <c r="P579" s="50" t="s">
        <v>3068</v>
      </c>
      <c r="Q579" s="50" t="s">
        <v>300</v>
      </c>
      <c r="R579" s="50" t="s">
        <v>1544</v>
      </c>
      <c r="T579" s="308">
        <v>46.39</v>
      </c>
      <c r="U579" s="309">
        <v>15</v>
      </c>
      <c r="V579" s="310">
        <v>45200</v>
      </c>
      <c r="X579" s="50" t="s">
        <v>3173</v>
      </c>
      <c r="AC579" s="50" t="s">
        <v>1396</v>
      </c>
      <c r="AD579" s="50" t="s">
        <v>304</v>
      </c>
      <c r="AE579" s="310">
        <v>44726</v>
      </c>
      <c r="AF579" s="306" t="s">
        <v>2610</v>
      </c>
      <c r="AG579" s="307">
        <v>7.7380000000000001E-3</v>
      </c>
      <c r="AH579" s="307">
        <v>0.01</v>
      </c>
      <c r="AI579" s="307">
        <v>0.91</v>
      </c>
      <c r="AJ579" s="306" t="s">
        <v>0</v>
      </c>
      <c r="AK579" s="307">
        <v>33.299999999999997</v>
      </c>
      <c r="AL579" s="307">
        <v>4.5333333333333337E-2</v>
      </c>
      <c r="AM579" s="311">
        <v>85</v>
      </c>
      <c r="AN579" s="312">
        <v>4</v>
      </c>
      <c r="AO579" s="313" t="s">
        <v>3071</v>
      </c>
      <c r="AP579" s="313" t="s">
        <v>0</v>
      </c>
      <c r="AQ579" s="313" t="s">
        <v>306</v>
      </c>
      <c r="AR579" s="314" t="s">
        <v>0</v>
      </c>
      <c r="AS579" s="314"/>
    </row>
    <row r="580" spans="1:45" x14ac:dyDescent="0.2">
      <c r="A580" s="306" t="s">
        <v>2617</v>
      </c>
      <c r="B580" s="50" t="s">
        <v>308</v>
      </c>
      <c r="C580" s="50" t="s">
        <v>295</v>
      </c>
      <c r="D580" s="50" t="s">
        <v>778</v>
      </c>
      <c r="E580" s="50" t="s">
        <v>297</v>
      </c>
      <c r="F580" s="50" t="s">
        <v>1044</v>
      </c>
      <c r="G580" s="50" t="s">
        <v>586</v>
      </c>
      <c r="H580" s="50" t="s">
        <v>3108</v>
      </c>
      <c r="I580" s="50" t="s">
        <v>1614</v>
      </c>
      <c r="J580" s="50" t="s">
        <v>1394</v>
      </c>
      <c r="L580" s="307">
        <v>90</v>
      </c>
      <c r="M580" s="308">
        <v>225</v>
      </c>
      <c r="N580" s="307">
        <v>81.049378814288659</v>
      </c>
      <c r="O580" s="50" t="s">
        <v>3193</v>
      </c>
      <c r="P580" s="50" t="s">
        <v>3068</v>
      </c>
      <c r="Q580" s="50" t="s">
        <v>300</v>
      </c>
      <c r="R580" s="50" t="s">
        <v>905</v>
      </c>
      <c r="T580" s="308">
        <v>148.58000000000001</v>
      </c>
      <c r="U580" s="309">
        <v>15</v>
      </c>
      <c r="V580" s="310">
        <v>45200</v>
      </c>
      <c r="X580" s="50" t="s">
        <v>3173</v>
      </c>
      <c r="AC580" s="50" t="s">
        <v>1396</v>
      </c>
      <c r="AD580" s="50" t="s">
        <v>304</v>
      </c>
      <c r="AE580" s="310">
        <v>44726</v>
      </c>
      <c r="AF580" s="306" t="s">
        <v>2610</v>
      </c>
      <c r="AG580" s="307">
        <v>1.2955E-2</v>
      </c>
      <c r="AH580" s="307">
        <v>0.01</v>
      </c>
      <c r="AI580" s="307">
        <v>0.35</v>
      </c>
      <c r="AJ580" s="50" t="s">
        <v>0</v>
      </c>
      <c r="AK580" s="307">
        <v>121.9</v>
      </c>
      <c r="AL580" s="307">
        <v>5.2000000000000005E-2</v>
      </c>
      <c r="AM580" s="311">
        <v>225</v>
      </c>
      <c r="AN580" s="312">
        <v>4</v>
      </c>
      <c r="AO580" s="313" t="s">
        <v>3071</v>
      </c>
      <c r="AP580" s="313" t="s">
        <v>0</v>
      </c>
      <c r="AQ580" s="313" t="s">
        <v>306</v>
      </c>
      <c r="AR580" s="314" t="s">
        <v>0</v>
      </c>
      <c r="AS580" s="314"/>
    </row>
    <row r="581" spans="1:45" x14ac:dyDescent="0.2">
      <c r="A581" s="306" t="s">
        <v>2618</v>
      </c>
      <c r="B581" s="50" t="s">
        <v>308</v>
      </c>
      <c r="C581" s="50" t="s">
        <v>295</v>
      </c>
      <c r="D581" s="50" t="s">
        <v>778</v>
      </c>
      <c r="E581" s="50" t="s">
        <v>297</v>
      </c>
      <c r="F581" s="50" t="s">
        <v>1044</v>
      </c>
      <c r="G581" s="50" t="s">
        <v>586</v>
      </c>
      <c r="H581" s="50" t="s">
        <v>3191</v>
      </c>
      <c r="I581" s="50" t="s">
        <v>1614</v>
      </c>
      <c r="J581" s="50" t="s">
        <v>1394</v>
      </c>
      <c r="L581" s="307">
        <v>79.522200464729792</v>
      </c>
      <c r="M581" s="308">
        <v>225</v>
      </c>
      <c r="N581" s="307">
        <v>71.300546719094783</v>
      </c>
      <c r="O581" s="50" t="s">
        <v>3194</v>
      </c>
      <c r="P581" s="50" t="s">
        <v>3068</v>
      </c>
      <c r="Q581" s="50" t="s">
        <v>300</v>
      </c>
      <c r="R581" s="50" t="s">
        <v>1544</v>
      </c>
      <c r="T581" s="308">
        <v>148.58000000000001</v>
      </c>
      <c r="U581" s="309">
        <v>15</v>
      </c>
      <c r="V581" s="310">
        <v>45931</v>
      </c>
      <c r="X581" s="50" t="s">
        <v>3173</v>
      </c>
      <c r="AC581" s="50" t="s">
        <v>1396</v>
      </c>
      <c r="AD581" s="50" t="s">
        <v>304</v>
      </c>
      <c r="AE581" s="310">
        <v>44726</v>
      </c>
      <c r="AF581" s="306" t="s">
        <v>2610</v>
      </c>
      <c r="AG581" s="307">
        <v>1.1397053845430195E-2</v>
      </c>
      <c r="AH581" s="307">
        <v>1.0920386337190897E-2</v>
      </c>
      <c r="AI581" s="307">
        <v>0.91075044687289464</v>
      </c>
      <c r="AJ581" s="306" t="s">
        <v>0</v>
      </c>
      <c r="AK581" s="307">
        <v>33.198173044209327</v>
      </c>
      <c r="AL581" s="307">
        <v>4.5333333333333337E-2</v>
      </c>
      <c r="AM581" s="311">
        <v>225</v>
      </c>
      <c r="AN581" s="312">
        <v>4</v>
      </c>
      <c r="AO581" s="313" t="s">
        <v>3071</v>
      </c>
      <c r="AP581" s="313" t="s">
        <v>0</v>
      </c>
      <c r="AQ581" s="313" t="s">
        <v>306</v>
      </c>
      <c r="AR581" s="314" t="s">
        <v>0</v>
      </c>
      <c r="AS581" s="314"/>
    </row>
    <row r="582" spans="1:45" x14ac:dyDescent="0.2">
      <c r="A582" s="306" t="s">
        <v>2619</v>
      </c>
      <c r="B582" s="50" t="s">
        <v>310</v>
      </c>
      <c r="C582" s="50" t="s">
        <v>295</v>
      </c>
      <c r="D582" s="50" t="s">
        <v>778</v>
      </c>
      <c r="E582" s="50" t="s">
        <v>297</v>
      </c>
      <c r="F582" s="50" t="s">
        <v>1044</v>
      </c>
      <c r="G582" s="50" t="s">
        <v>586</v>
      </c>
      <c r="H582" s="50" t="s">
        <v>3108</v>
      </c>
      <c r="I582" s="50" t="s">
        <v>1393</v>
      </c>
      <c r="J582" s="50" t="s">
        <v>1394</v>
      </c>
      <c r="L582" s="307">
        <v>122.61</v>
      </c>
      <c r="M582" s="308">
        <v>85</v>
      </c>
      <c r="N582" s="307">
        <v>109.94</v>
      </c>
      <c r="O582" s="50" t="s">
        <v>3190</v>
      </c>
      <c r="P582" s="50" t="s">
        <v>3068</v>
      </c>
      <c r="Q582" s="50" t="s">
        <v>300</v>
      </c>
      <c r="R582" s="50" t="s">
        <v>905</v>
      </c>
      <c r="T582" s="308">
        <v>60.4</v>
      </c>
      <c r="U582" s="309">
        <v>15</v>
      </c>
      <c r="V582" s="310">
        <v>45200</v>
      </c>
      <c r="X582" s="50" t="s">
        <v>3173</v>
      </c>
      <c r="AC582" s="50" t="s">
        <v>1396</v>
      </c>
      <c r="AD582" s="50" t="s">
        <v>304</v>
      </c>
      <c r="AE582" s="310">
        <v>44726</v>
      </c>
      <c r="AF582" s="306" t="s">
        <v>2610</v>
      </c>
      <c r="AG582" s="307">
        <v>1.7572999999999998E-2</v>
      </c>
      <c r="AH582" s="307">
        <v>0.02</v>
      </c>
      <c r="AI582" s="307">
        <v>1.4</v>
      </c>
      <c r="AJ582" s="50" t="s">
        <v>181</v>
      </c>
      <c r="AK582" s="307">
        <v>13.45</v>
      </c>
      <c r="AL582" s="307">
        <v>7.0000000000000007E-2</v>
      </c>
      <c r="AM582" s="311">
        <v>85</v>
      </c>
      <c r="AN582" s="312">
        <v>4</v>
      </c>
      <c r="AO582" s="313" t="s">
        <v>3071</v>
      </c>
      <c r="AP582" s="313" t="s">
        <v>0</v>
      </c>
      <c r="AQ582" s="313" t="s">
        <v>306</v>
      </c>
      <c r="AR582" s="314" t="s">
        <v>0</v>
      </c>
      <c r="AS582" s="314"/>
    </row>
    <row r="583" spans="1:45" x14ac:dyDescent="0.2">
      <c r="A583" s="306" t="s">
        <v>2620</v>
      </c>
      <c r="B583" s="50" t="s">
        <v>310</v>
      </c>
      <c r="C583" s="50" t="s">
        <v>295</v>
      </c>
      <c r="D583" s="50" t="s">
        <v>778</v>
      </c>
      <c r="E583" s="50" t="s">
        <v>297</v>
      </c>
      <c r="F583" s="50" t="s">
        <v>1044</v>
      </c>
      <c r="G583" s="50" t="s">
        <v>586</v>
      </c>
      <c r="H583" s="50" t="s">
        <v>3191</v>
      </c>
      <c r="I583" s="50" t="s">
        <v>1393</v>
      </c>
      <c r="J583" s="50" t="s">
        <v>1394</v>
      </c>
      <c r="L583" s="307">
        <v>68.69</v>
      </c>
      <c r="M583" s="308">
        <v>85</v>
      </c>
      <c r="N583" s="307">
        <v>61.59</v>
      </c>
      <c r="O583" s="50" t="s">
        <v>3192</v>
      </c>
      <c r="P583" s="50" t="s">
        <v>3068</v>
      </c>
      <c r="Q583" s="50" t="s">
        <v>300</v>
      </c>
      <c r="R583" s="50" t="s">
        <v>1544</v>
      </c>
      <c r="T583" s="308">
        <v>60.4</v>
      </c>
      <c r="U583" s="309">
        <v>15</v>
      </c>
      <c r="V583" s="310">
        <v>45200</v>
      </c>
      <c r="X583" s="50" t="s">
        <v>3173</v>
      </c>
      <c r="AC583" s="50" t="s">
        <v>1396</v>
      </c>
      <c r="AD583" s="50" t="s">
        <v>304</v>
      </c>
      <c r="AE583" s="310">
        <v>44726</v>
      </c>
      <c r="AF583" s="306" t="s">
        <v>2610</v>
      </c>
      <c r="AG583" s="307">
        <v>1.0704E-2</v>
      </c>
      <c r="AH583" s="307">
        <v>0.01</v>
      </c>
      <c r="AI583" s="307">
        <v>0.79</v>
      </c>
      <c r="AJ583" s="306" t="s">
        <v>0</v>
      </c>
      <c r="AK583" s="307">
        <v>42.21</v>
      </c>
      <c r="AL583" s="307">
        <v>3.9333333333333331E-2</v>
      </c>
      <c r="AM583" s="311">
        <v>85</v>
      </c>
      <c r="AN583" s="312">
        <v>4</v>
      </c>
      <c r="AO583" s="313" t="s">
        <v>3071</v>
      </c>
      <c r="AP583" s="313" t="s">
        <v>0</v>
      </c>
      <c r="AQ583" s="313" t="s">
        <v>306</v>
      </c>
      <c r="AR583" s="314" t="s">
        <v>0</v>
      </c>
      <c r="AS583" s="314"/>
    </row>
    <row r="584" spans="1:45" x14ac:dyDescent="0.2">
      <c r="A584" s="306" t="s">
        <v>2621</v>
      </c>
      <c r="B584" s="50" t="s">
        <v>310</v>
      </c>
      <c r="C584" s="50" t="s">
        <v>295</v>
      </c>
      <c r="D584" s="50" t="s">
        <v>778</v>
      </c>
      <c r="E584" s="50" t="s">
        <v>297</v>
      </c>
      <c r="F584" s="50" t="s">
        <v>1044</v>
      </c>
      <c r="G584" s="50" t="s">
        <v>586</v>
      </c>
      <c r="H584" s="50" t="s">
        <v>3108</v>
      </c>
      <c r="I584" s="50" t="s">
        <v>1614</v>
      </c>
      <c r="J584" s="50" t="s">
        <v>1394</v>
      </c>
      <c r="L584" s="307">
        <v>123</v>
      </c>
      <c r="M584" s="308">
        <v>225</v>
      </c>
      <c r="N584" s="307">
        <v>109.93694370435455</v>
      </c>
      <c r="O584" s="50" t="s">
        <v>3193</v>
      </c>
      <c r="P584" s="50" t="s">
        <v>3068</v>
      </c>
      <c r="Q584" s="50" t="s">
        <v>300</v>
      </c>
      <c r="R584" s="50" t="s">
        <v>905</v>
      </c>
      <c r="T584" s="308">
        <v>142.63</v>
      </c>
      <c r="U584" s="309">
        <v>15</v>
      </c>
      <c r="V584" s="310">
        <v>45200</v>
      </c>
      <c r="X584" s="50" t="s">
        <v>3173</v>
      </c>
      <c r="AC584" s="50" t="s">
        <v>1396</v>
      </c>
      <c r="AD584" s="50" t="s">
        <v>304</v>
      </c>
      <c r="AE584" s="310">
        <v>44726</v>
      </c>
      <c r="AF584" s="306" t="s">
        <v>2610</v>
      </c>
      <c r="AG584" s="307">
        <v>1.7572999999999998E-2</v>
      </c>
      <c r="AH584" s="307">
        <v>0.02</v>
      </c>
      <c r="AI584" s="307">
        <v>0.48</v>
      </c>
      <c r="AJ584" s="50" t="s">
        <v>0</v>
      </c>
      <c r="AK584" s="307">
        <v>83.78</v>
      </c>
      <c r="AL584" s="307">
        <v>7.0000000000000007E-2</v>
      </c>
      <c r="AM584" s="311">
        <v>225</v>
      </c>
      <c r="AN584" s="312">
        <v>4</v>
      </c>
      <c r="AO584" s="313" t="s">
        <v>3071</v>
      </c>
      <c r="AP584" s="313" t="s">
        <v>0</v>
      </c>
      <c r="AQ584" s="313" t="s">
        <v>306</v>
      </c>
      <c r="AR584" s="314" t="s">
        <v>0</v>
      </c>
      <c r="AS584" s="314"/>
    </row>
    <row r="585" spans="1:45" x14ac:dyDescent="0.2">
      <c r="A585" s="306" t="s">
        <v>2622</v>
      </c>
      <c r="B585" s="50" t="s">
        <v>310</v>
      </c>
      <c r="C585" s="50" t="s">
        <v>295</v>
      </c>
      <c r="D585" s="50" t="s">
        <v>778</v>
      </c>
      <c r="E585" s="50" t="s">
        <v>297</v>
      </c>
      <c r="F585" s="50" t="s">
        <v>1044</v>
      </c>
      <c r="G585" s="50" t="s">
        <v>586</v>
      </c>
      <c r="H585" s="50" t="s">
        <v>3191</v>
      </c>
      <c r="I585" s="50" t="s">
        <v>1614</v>
      </c>
      <c r="J585" s="50" t="s">
        <v>1394</v>
      </c>
      <c r="L585" s="307">
        <v>69</v>
      </c>
      <c r="M585" s="308">
        <v>225</v>
      </c>
      <c r="N585" s="307">
        <v>61.586622862777098</v>
      </c>
      <c r="O585" s="50" t="s">
        <v>3194</v>
      </c>
      <c r="P585" s="50" t="s">
        <v>3068</v>
      </c>
      <c r="Q585" s="50" t="s">
        <v>300</v>
      </c>
      <c r="R585" s="50" t="s">
        <v>1544</v>
      </c>
      <c r="T585" s="308">
        <v>142.63</v>
      </c>
      <c r="U585" s="309">
        <v>15</v>
      </c>
      <c r="V585" s="310">
        <v>45200</v>
      </c>
      <c r="X585" s="50" t="s">
        <v>3173</v>
      </c>
      <c r="AC585" s="50" t="s">
        <v>1396</v>
      </c>
      <c r="AD585" s="50" t="s">
        <v>304</v>
      </c>
      <c r="AE585" s="310">
        <v>44726</v>
      </c>
      <c r="AF585" s="306" t="s">
        <v>2610</v>
      </c>
      <c r="AG585" s="307">
        <v>1.0704E-2</v>
      </c>
      <c r="AH585" s="307">
        <v>0.01</v>
      </c>
      <c r="AI585" s="307">
        <v>0.27</v>
      </c>
      <c r="AJ585" s="306" t="s">
        <v>0</v>
      </c>
      <c r="AK585" s="307">
        <v>167.75</v>
      </c>
      <c r="AL585" s="307">
        <v>3.9333333333333331E-2</v>
      </c>
      <c r="AM585" s="311">
        <v>225</v>
      </c>
      <c r="AN585" s="312">
        <v>4</v>
      </c>
      <c r="AO585" s="313" t="s">
        <v>3071</v>
      </c>
      <c r="AP585" s="313" t="s">
        <v>0</v>
      </c>
      <c r="AQ585" s="313" t="s">
        <v>306</v>
      </c>
      <c r="AR585" s="314" t="s">
        <v>0</v>
      </c>
      <c r="AS585" s="314"/>
    </row>
    <row r="586" spans="1:45" x14ac:dyDescent="0.2">
      <c r="A586" s="306" t="s">
        <v>2623</v>
      </c>
      <c r="B586" s="50" t="s">
        <v>294</v>
      </c>
      <c r="C586" s="50" t="s">
        <v>295</v>
      </c>
      <c r="D586" s="50" t="s">
        <v>778</v>
      </c>
      <c r="E586" s="50" t="s">
        <v>297</v>
      </c>
      <c r="F586" s="50" t="s">
        <v>1044</v>
      </c>
      <c r="G586" s="50" t="s">
        <v>2624</v>
      </c>
      <c r="H586" s="50" t="s">
        <v>3079</v>
      </c>
      <c r="I586" s="50" t="s">
        <v>1401</v>
      </c>
      <c r="J586" s="50" t="s">
        <v>1084</v>
      </c>
      <c r="L586" s="307">
        <v>672.51873272154387</v>
      </c>
      <c r="M586" s="308">
        <v>9000</v>
      </c>
      <c r="N586" s="307">
        <v>603.75</v>
      </c>
      <c r="O586" s="50" t="s">
        <v>3195</v>
      </c>
      <c r="P586" s="50" t="s">
        <v>3068</v>
      </c>
      <c r="Q586" s="50" t="s">
        <v>300</v>
      </c>
      <c r="R586" s="50" t="s">
        <v>785</v>
      </c>
      <c r="T586" s="308">
        <v>3789.2858196885118</v>
      </c>
      <c r="U586" s="309">
        <v>18</v>
      </c>
      <c r="V586" s="310">
        <v>45931</v>
      </c>
      <c r="X586" s="50" t="s">
        <v>3196</v>
      </c>
      <c r="AD586" s="50" t="s">
        <v>304</v>
      </c>
      <c r="AE586" s="310">
        <v>45616</v>
      </c>
      <c r="AF586" s="306" t="s">
        <v>3183</v>
      </c>
      <c r="AG586" s="307">
        <v>0.13004352870739008</v>
      </c>
      <c r="AH586" s="307">
        <v>0.12470553520685286</v>
      </c>
      <c r="AI586" s="307">
        <v>0.11743458561650699</v>
      </c>
      <c r="AJ586" s="50" t="s">
        <v>0</v>
      </c>
      <c r="AK586" s="307">
        <v>489.4065095763255</v>
      </c>
      <c r="AL586" s="307">
        <v>0.34722222222222221</v>
      </c>
      <c r="AM586" s="311">
        <v>9000</v>
      </c>
      <c r="AN586" s="312">
        <v>10</v>
      </c>
      <c r="AO586" s="313" t="s">
        <v>3071</v>
      </c>
      <c r="AP586" s="313" t="s">
        <v>0</v>
      </c>
      <c r="AQ586" s="313" t="s">
        <v>306</v>
      </c>
      <c r="AR586" s="314" t="s">
        <v>0</v>
      </c>
      <c r="AS586" s="314"/>
    </row>
    <row r="587" spans="1:45" x14ac:dyDescent="0.2">
      <c r="A587" s="306" t="s">
        <v>2625</v>
      </c>
      <c r="B587" s="50" t="s">
        <v>294</v>
      </c>
      <c r="C587" s="50" t="s">
        <v>295</v>
      </c>
      <c r="D587" s="50" t="s">
        <v>778</v>
      </c>
      <c r="E587" s="50" t="s">
        <v>297</v>
      </c>
      <c r="F587" s="50" t="s">
        <v>1044</v>
      </c>
      <c r="G587" s="50" t="s">
        <v>2624</v>
      </c>
      <c r="H587" s="50" t="s">
        <v>3108</v>
      </c>
      <c r="I587" s="50" t="s">
        <v>1401</v>
      </c>
      <c r="J587" s="50" t="s">
        <v>1084</v>
      </c>
      <c r="L587" s="307">
        <v>545.33702369560012</v>
      </c>
      <c r="M587" s="308">
        <v>9000</v>
      </c>
      <c r="N587" s="307">
        <v>489.57</v>
      </c>
      <c r="O587" s="50" t="s">
        <v>3197</v>
      </c>
      <c r="P587" s="50" t="s">
        <v>3068</v>
      </c>
      <c r="Q587" s="50" t="s">
        <v>300</v>
      </c>
      <c r="R587" s="50" t="s">
        <v>905</v>
      </c>
      <c r="T587" s="308">
        <v>5360.2083280761781</v>
      </c>
      <c r="U587" s="309">
        <v>18</v>
      </c>
      <c r="V587" s="310">
        <v>45931</v>
      </c>
      <c r="X587" s="50" t="s">
        <v>3196</v>
      </c>
      <c r="AD587" s="50" t="s">
        <v>304</v>
      </c>
      <c r="AE587" s="310">
        <v>45616</v>
      </c>
      <c r="AF587" s="306" t="s">
        <v>3183</v>
      </c>
      <c r="AG587" s="307">
        <v>0.10545066991542797</v>
      </c>
      <c r="AH587" s="307">
        <v>0.1</v>
      </c>
      <c r="AI587" s="307">
        <v>7.0000000000000007E-2</v>
      </c>
      <c r="AJ587" s="306" t="s">
        <v>0</v>
      </c>
      <c r="AK587" s="307">
        <v>877.40779252076891</v>
      </c>
      <c r="AL587" s="307">
        <v>0.28166666666666668</v>
      </c>
      <c r="AM587" s="311">
        <v>9000</v>
      </c>
      <c r="AN587" s="312">
        <v>10</v>
      </c>
      <c r="AO587" s="313" t="s">
        <v>3071</v>
      </c>
      <c r="AP587" s="313" t="s">
        <v>0</v>
      </c>
      <c r="AQ587" s="313" t="s">
        <v>306</v>
      </c>
      <c r="AR587" s="314" t="s">
        <v>0</v>
      </c>
      <c r="AS587" s="314"/>
    </row>
    <row r="588" spans="1:45" x14ac:dyDescent="0.2">
      <c r="A588" s="306" t="s">
        <v>2626</v>
      </c>
      <c r="B588" s="50" t="s">
        <v>294</v>
      </c>
      <c r="C588" s="50" t="s">
        <v>295</v>
      </c>
      <c r="D588" s="50" t="s">
        <v>778</v>
      </c>
      <c r="E588" s="50" t="s">
        <v>297</v>
      </c>
      <c r="F588" s="50" t="s">
        <v>1044</v>
      </c>
      <c r="G588" s="50" t="s">
        <v>2624</v>
      </c>
      <c r="H588" s="50" t="s">
        <v>3079</v>
      </c>
      <c r="I588" s="50" t="s">
        <v>1569</v>
      </c>
      <c r="J588" s="50" t="s">
        <v>1082</v>
      </c>
      <c r="L588" s="307">
        <v>3621.7849619067729</v>
      </c>
      <c r="M588" s="308">
        <v>9000</v>
      </c>
      <c r="N588" s="307">
        <v>3253.0142226003145</v>
      </c>
      <c r="O588" s="50" t="s">
        <v>3198</v>
      </c>
      <c r="P588" s="50" t="s">
        <v>3068</v>
      </c>
      <c r="Q588" s="50" t="s">
        <v>300</v>
      </c>
      <c r="R588" s="50" t="s">
        <v>785</v>
      </c>
      <c r="T588" s="308">
        <v>7624.8664971359904</v>
      </c>
      <c r="U588" s="309">
        <v>18</v>
      </c>
      <c r="V588" s="310">
        <v>45931</v>
      </c>
      <c r="X588" s="50" t="s">
        <v>3196</v>
      </c>
      <c r="AC588" s="50" t="s">
        <v>1083</v>
      </c>
      <c r="AD588" s="50" t="s">
        <v>304</v>
      </c>
      <c r="AE588" s="310">
        <v>45616</v>
      </c>
      <c r="AF588" s="306" t="s">
        <v>3183</v>
      </c>
      <c r="AG588" s="307">
        <v>0.6752356932793373</v>
      </c>
      <c r="AH588" s="307">
        <v>0.64767722494869973</v>
      </c>
      <c r="AI588" s="307">
        <v>0.26498222603204152</v>
      </c>
      <c r="AJ588" s="50" t="s">
        <v>0</v>
      </c>
      <c r="AK588" s="307">
        <v>173.63812794512629</v>
      </c>
      <c r="AL588" s="307">
        <v>1.2161111111111111</v>
      </c>
      <c r="AM588" s="311">
        <v>9000</v>
      </c>
      <c r="AN588" s="312">
        <v>10</v>
      </c>
      <c r="AO588" s="313" t="s">
        <v>3071</v>
      </c>
      <c r="AP588" s="313" t="s">
        <v>0</v>
      </c>
      <c r="AQ588" s="313" t="s">
        <v>306</v>
      </c>
      <c r="AR588" s="314" t="s">
        <v>0</v>
      </c>
      <c r="AS588" s="314"/>
    </row>
    <row r="589" spans="1:45" x14ac:dyDescent="0.2">
      <c r="A589" s="306" t="s">
        <v>2627</v>
      </c>
      <c r="B589" s="50" t="s">
        <v>294</v>
      </c>
      <c r="C589" s="50" t="s">
        <v>295</v>
      </c>
      <c r="D589" s="50" t="s">
        <v>778</v>
      </c>
      <c r="E589" s="50" t="s">
        <v>297</v>
      </c>
      <c r="F589" s="50" t="s">
        <v>1044</v>
      </c>
      <c r="G589" s="50" t="s">
        <v>2624</v>
      </c>
      <c r="H589" s="50" t="s">
        <v>3108</v>
      </c>
      <c r="I589" s="50" t="s">
        <v>1569</v>
      </c>
      <c r="J589" s="50" t="s">
        <v>1082</v>
      </c>
      <c r="L589" s="307">
        <v>3553.9685586031296</v>
      </c>
      <c r="M589" s="308">
        <v>9000</v>
      </c>
      <c r="N589" s="307">
        <v>3192.1028966125323</v>
      </c>
      <c r="O589" s="50" t="s">
        <v>3199</v>
      </c>
      <c r="P589" s="50" t="s">
        <v>3068</v>
      </c>
      <c r="Q589" s="50" t="s">
        <v>300</v>
      </c>
      <c r="R589" s="50" t="s">
        <v>905</v>
      </c>
      <c r="T589" s="308">
        <v>10785.903952153454</v>
      </c>
      <c r="U589" s="309">
        <v>18</v>
      </c>
      <c r="V589" s="310">
        <v>45931</v>
      </c>
      <c r="X589" s="50" t="s">
        <v>3196</v>
      </c>
      <c r="AC589" s="50" t="s">
        <v>1083</v>
      </c>
      <c r="AD589" s="50" t="s">
        <v>304</v>
      </c>
      <c r="AE589" s="310">
        <v>45616</v>
      </c>
      <c r="AF589" s="306" t="s">
        <v>3183</v>
      </c>
      <c r="AG589" s="307">
        <v>0.33129609416373773</v>
      </c>
      <c r="AH589" s="307">
        <v>0.63554974074969828</v>
      </c>
      <c r="AI589" s="307">
        <v>0.2026851238792147</v>
      </c>
      <c r="AJ589" s="306" t="s">
        <v>0</v>
      </c>
      <c r="AK589" s="307">
        <v>234.0266993229115</v>
      </c>
      <c r="AL589" s="307">
        <v>1.1933333333333334</v>
      </c>
      <c r="AM589" s="311">
        <v>9000</v>
      </c>
      <c r="AN589" s="312">
        <v>10</v>
      </c>
      <c r="AO589" s="313" t="s">
        <v>3071</v>
      </c>
      <c r="AP589" s="313" t="s">
        <v>0</v>
      </c>
      <c r="AQ589" s="313" t="s">
        <v>306</v>
      </c>
      <c r="AR589" s="314" t="s">
        <v>0</v>
      </c>
      <c r="AS589" s="314"/>
    </row>
    <row r="590" spans="1:45" x14ac:dyDescent="0.2">
      <c r="A590" s="306" t="s">
        <v>2628</v>
      </c>
      <c r="B590" s="50" t="s">
        <v>294</v>
      </c>
      <c r="C590" s="50" t="s">
        <v>295</v>
      </c>
      <c r="D590" s="50" t="s">
        <v>778</v>
      </c>
      <c r="E590" s="50" t="s">
        <v>297</v>
      </c>
      <c r="F590" s="50" t="s">
        <v>1044</v>
      </c>
      <c r="G590" s="50" t="s">
        <v>2624</v>
      </c>
      <c r="H590" s="50" t="s">
        <v>3079</v>
      </c>
      <c r="I590" s="50" t="s">
        <v>1569</v>
      </c>
      <c r="J590" s="50" t="s">
        <v>1085</v>
      </c>
      <c r="L590" s="307">
        <v>3394.5218393545269</v>
      </c>
      <c r="M590" s="308">
        <v>9000</v>
      </c>
      <c r="N590" s="307">
        <v>3048.5188193310341</v>
      </c>
      <c r="O590" s="50" t="s">
        <v>3200</v>
      </c>
      <c r="P590" s="50" t="s">
        <v>3068</v>
      </c>
      <c r="Q590" s="50" t="s">
        <v>300</v>
      </c>
      <c r="R590" s="50" t="s">
        <v>785</v>
      </c>
      <c r="T590" s="308">
        <v>5597.8454515289231</v>
      </c>
      <c r="U590" s="309">
        <v>18</v>
      </c>
      <c r="V590" s="310">
        <v>45931</v>
      </c>
      <c r="X590" s="50" t="s">
        <v>3196</v>
      </c>
      <c r="AC590" s="50" t="s">
        <v>1086</v>
      </c>
      <c r="AD590" s="50" t="s">
        <v>304</v>
      </c>
      <c r="AE590" s="310">
        <v>45616</v>
      </c>
      <c r="AF590" s="306" t="s">
        <v>3183</v>
      </c>
      <c r="AG590" s="307">
        <v>0.69030967071157179</v>
      </c>
      <c r="AH590" s="307">
        <v>0.66206877041331524</v>
      </c>
      <c r="AI590" s="307">
        <v>0.34638559662019502</v>
      </c>
      <c r="AJ590" s="50" t="s">
        <v>0</v>
      </c>
      <c r="AK590" s="307">
        <v>117.44702112410714</v>
      </c>
      <c r="AL590" s="307">
        <v>1.345</v>
      </c>
      <c r="AM590" s="311">
        <v>9000</v>
      </c>
      <c r="AN590" s="312">
        <v>10</v>
      </c>
      <c r="AO590" s="313" t="s">
        <v>3071</v>
      </c>
      <c r="AP590" s="313" t="s">
        <v>0</v>
      </c>
      <c r="AQ590" s="313" t="s">
        <v>306</v>
      </c>
      <c r="AR590" s="314" t="s">
        <v>0</v>
      </c>
      <c r="AS590" s="314"/>
    </row>
    <row r="591" spans="1:45" x14ac:dyDescent="0.2">
      <c r="A591" s="306" t="s">
        <v>2629</v>
      </c>
      <c r="B591" s="50" t="s">
        <v>294</v>
      </c>
      <c r="C591" s="50" t="s">
        <v>295</v>
      </c>
      <c r="D591" s="50" t="s">
        <v>778</v>
      </c>
      <c r="E591" s="50" t="s">
        <v>297</v>
      </c>
      <c r="F591" s="50" t="s">
        <v>1044</v>
      </c>
      <c r="G591" s="50" t="s">
        <v>2624</v>
      </c>
      <c r="H591" s="50" t="s">
        <v>3108</v>
      </c>
      <c r="I591" s="50" t="s">
        <v>1569</v>
      </c>
      <c r="J591" s="50" t="s">
        <v>1085</v>
      </c>
      <c r="L591" s="307">
        <v>3222.3746769443187</v>
      </c>
      <c r="M591" s="308">
        <v>9000</v>
      </c>
      <c r="N591" s="307">
        <v>2893.9185872106405</v>
      </c>
      <c r="O591" s="50" t="s">
        <v>3201</v>
      </c>
      <c r="P591" s="50" t="s">
        <v>3068</v>
      </c>
      <c r="Q591" s="50" t="s">
        <v>300</v>
      </c>
      <c r="R591" s="50" t="s">
        <v>905</v>
      </c>
      <c r="T591" s="308">
        <v>8513.5416535171607</v>
      </c>
      <c r="U591" s="309">
        <v>18</v>
      </c>
      <c r="V591" s="310">
        <v>45931</v>
      </c>
      <c r="X591" s="50" t="s">
        <v>3196</v>
      </c>
      <c r="AC591" s="50" t="s">
        <v>1086</v>
      </c>
      <c r="AD591" s="50" t="s">
        <v>304</v>
      </c>
      <c r="AE591" s="310">
        <v>45616</v>
      </c>
      <c r="AF591" s="306" t="s">
        <v>3183</v>
      </c>
      <c r="AG591" s="307">
        <v>0.33129609416373773</v>
      </c>
      <c r="AH591" s="307">
        <v>0.62849312543565916</v>
      </c>
      <c r="AI591" s="307">
        <v>0.2135862802716785</v>
      </c>
      <c r="AJ591" s="306" t="s">
        <v>0</v>
      </c>
      <c r="AK591" s="307">
        <v>204.99722192001343</v>
      </c>
      <c r="AL591" s="307">
        <v>1.2916666666666667</v>
      </c>
      <c r="AM591" s="311">
        <v>9000</v>
      </c>
      <c r="AN591" s="312">
        <v>10</v>
      </c>
      <c r="AO591" s="313" t="s">
        <v>3071</v>
      </c>
      <c r="AP591" s="313" t="s">
        <v>0</v>
      </c>
      <c r="AQ591" s="313" t="s">
        <v>306</v>
      </c>
      <c r="AR591" s="314" t="s">
        <v>0</v>
      </c>
      <c r="AS591" s="314"/>
    </row>
    <row r="592" spans="1:45" x14ac:dyDescent="0.2">
      <c r="A592" s="306" t="s">
        <v>2630</v>
      </c>
      <c r="B592" s="50" t="s">
        <v>308</v>
      </c>
      <c r="C592" s="50" t="s">
        <v>295</v>
      </c>
      <c r="D592" s="50" t="s">
        <v>778</v>
      </c>
      <c r="E592" s="50" t="s">
        <v>297</v>
      </c>
      <c r="F592" s="50" t="s">
        <v>1044</v>
      </c>
      <c r="G592" s="50" t="s">
        <v>2624</v>
      </c>
      <c r="H592" s="50" t="s">
        <v>3079</v>
      </c>
      <c r="I592" s="50" t="s">
        <v>1401</v>
      </c>
      <c r="J592" s="50" t="s">
        <v>1084</v>
      </c>
      <c r="L592" s="307">
        <v>676.83594210783622</v>
      </c>
      <c r="M592" s="308">
        <v>9000</v>
      </c>
      <c r="N592" s="307">
        <v>607.62</v>
      </c>
      <c r="O592" s="50" t="s">
        <v>3195</v>
      </c>
      <c r="P592" s="50" t="s">
        <v>3068</v>
      </c>
      <c r="Q592" s="50" t="s">
        <v>300</v>
      </c>
      <c r="R592" s="50" t="s">
        <v>785</v>
      </c>
      <c r="T592" s="308">
        <v>3789.2858196885118</v>
      </c>
      <c r="U592" s="309">
        <v>18</v>
      </c>
      <c r="V592" s="310">
        <v>45931</v>
      </c>
      <c r="X592" s="50" t="s">
        <v>3196</v>
      </c>
      <c r="AD592" s="50" t="s">
        <v>304</v>
      </c>
      <c r="AE592" s="310">
        <v>45616</v>
      </c>
      <c r="AF592" s="306" t="s">
        <v>3183</v>
      </c>
      <c r="AG592" s="307">
        <v>0.13004352870739008</v>
      </c>
      <c r="AH592" s="307">
        <v>0.12550607782510667</v>
      </c>
      <c r="AI592" s="307">
        <v>0.11743458561650699</v>
      </c>
      <c r="AJ592" s="50" t="s">
        <v>0</v>
      </c>
      <c r="AK592" s="307">
        <v>486.08217147730596</v>
      </c>
      <c r="AL592" s="307">
        <v>0.34944444444444445</v>
      </c>
      <c r="AM592" s="311">
        <v>9000</v>
      </c>
      <c r="AN592" s="312">
        <v>10</v>
      </c>
      <c r="AO592" s="313" t="s">
        <v>3071</v>
      </c>
      <c r="AP592" s="313" t="s">
        <v>0</v>
      </c>
      <c r="AQ592" s="313" t="s">
        <v>306</v>
      </c>
      <c r="AR592" s="314" t="s">
        <v>0</v>
      </c>
      <c r="AS592" s="314"/>
    </row>
    <row r="593" spans="1:45" x14ac:dyDescent="0.2">
      <c r="A593" s="306" t="s">
        <v>2631</v>
      </c>
      <c r="B593" s="50" t="s">
        <v>308</v>
      </c>
      <c r="C593" s="50" t="s">
        <v>295</v>
      </c>
      <c r="D593" s="50" t="s">
        <v>778</v>
      </c>
      <c r="E593" s="50" t="s">
        <v>297</v>
      </c>
      <c r="F593" s="50" t="s">
        <v>1044</v>
      </c>
      <c r="G593" s="50" t="s">
        <v>2624</v>
      </c>
      <c r="H593" s="50" t="s">
        <v>3108</v>
      </c>
      <c r="I593" s="50" t="s">
        <v>1401</v>
      </c>
      <c r="J593" s="50" t="s">
        <v>1084</v>
      </c>
      <c r="L593" s="307">
        <v>556.83979049859624</v>
      </c>
      <c r="M593" s="308">
        <v>9000</v>
      </c>
      <c r="N593" s="307">
        <v>499.9</v>
      </c>
      <c r="O593" s="50" t="s">
        <v>3197</v>
      </c>
      <c r="P593" s="50" t="s">
        <v>3068</v>
      </c>
      <c r="Q593" s="50" t="s">
        <v>300</v>
      </c>
      <c r="R593" s="50" t="s">
        <v>905</v>
      </c>
      <c r="T593" s="308">
        <v>5360.2083280761781</v>
      </c>
      <c r="U593" s="309">
        <v>18</v>
      </c>
      <c r="V593" s="310">
        <v>45931</v>
      </c>
      <c r="X593" s="50" t="s">
        <v>3196</v>
      </c>
      <c r="AD593" s="50" t="s">
        <v>304</v>
      </c>
      <c r="AE593" s="310">
        <v>45616</v>
      </c>
      <c r="AF593" s="306" t="s">
        <v>3183</v>
      </c>
      <c r="AG593" s="307">
        <v>0.11</v>
      </c>
      <c r="AH593" s="307">
        <v>0.1</v>
      </c>
      <c r="AI593" s="307">
        <v>7.0000000000000007E-2</v>
      </c>
      <c r="AJ593" s="306" t="s">
        <v>0</v>
      </c>
      <c r="AK593" s="307">
        <v>858.62668287165286</v>
      </c>
      <c r="AL593" s="307">
        <v>0.28777777777777774</v>
      </c>
      <c r="AM593" s="311">
        <v>9000</v>
      </c>
      <c r="AN593" s="312">
        <v>10</v>
      </c>
      <c r="AO593" s="313" t="s">
        <v>3071</v>
      </c>
      <c r="AP593" s="313" t="s">
        <v>0</v>
      </c>
      <c r="AQ593" s="313" t="s">
        <v>306</v>
      </c>
      <c r="AR593" s="314" t="s">
        <v>0</v>
      </c>
      <c r="AS593" s="314"/>
    </row>
    <row r="594" spans="1:45" x14ac:dyDescent="0.2">
      <c r="A594" s="306" t="s">
        <v>2632</v>
      </c>
      <c r="B594" s="50" t="s">
        <v>308</v>
      </c>
      <c r="C594" s="50" t="s">
        <v>295</v>
      </c>
      <c r="D594" s="50" t="s">
        <v>778</v>
      </c>
      <c r="E594" s="50" t="s">
        <v>297</v>
      </c>
      <c r="F594" s="50" t="s">
        <v>1044</v>
      </c>
      <c r="G594" s="50" t="s">
        <v>2624</v>
      </c>
      <c r="H594" s="50" t="s">
        <v>3079</v>
      </c>
      <c r="I594" s="50" t="s">
        <v>1569</v>
      </c>
      <c r="J594" s="50" t="s">
        <v>1082</v>
      </c>
      <c r="L594" s="307">
        <v>4145.3663078711097</v>
      </c>
      <c r="M594" s="308">
        <v>9000</v>
      </c>
      <c r="N594" s="307">
        <v>3723.2844299771505</v>
      </c>
      <c r="O594" s="50" t="s">
        <v>3198</v>
      </c>
      <c r="P594" s="50" t="s">
        <v>3068</v>
      </c>
      <c r="Q594" s="50" t="s">
        <v>300</v>
      </c>
      <c r="R594" s="50" t="s">
        <v>785</v>
      </c>
      <c r="T594" s="308">
        <v>7624.8664971359904</v>
      </c>
      <c r="U594" s="309">
        <v>18</v>
      </c>
      <c r="V594" s="310">
        <v>45931</v>
      </c>
      <c r="X594" s="50" t="s">
        <v>3196</v>
      </c>
      <c r="AC594" s="50" t="s">
        <v>1083</v>
      </c>
      <c r="AD594" s="50" t="s">
        <v>304</v>
      </c>
      <c r="AE594" s="310">
        <v>45616</v>
      </c>
      <c r="AF594" s="306" t="s">
        <v>3183</v>
      </c>
      <c r="AG594" s="307">
        <v>0.77285076895302607</v>
      </c>
      <c r="AH594" s="307">
        <v>0.7413083258439207</v>
      </c>
      <c r="AI594" s="307">
        <v>0.30540706475145724</v>
      </c>
      <c r="AJ594" s="50" t="s">
        <v>0</v>
      </c>
      <c r="AK594" s="307">
        <v>147.63186185158347</v>
      </c>
      <c r="AL594" s="307">
        <v>1.3922222222222222</v>
      </c>
      <c r="AM594" s="311">
        <v>9000</v>
      </c>
      <c r="AN594" s="312">
        <v>10</v>
      </c>
      <c r="AO594" s="313" t="s">
        <v>3071</v>
      </c>
      <c r="AP594" s="313" t="s">
        <v>0</v>
      </c>
      <c r="AQ594" s="313" t="s">
        <v>306</v>
      </c>
      <c r="AR594" s="314" t="s">
        <v>0</v>
      </c>
      <c r="AS594" s="314"/>
    </row>
    <row r="595" spans="1:45" x14ac:dyDescent="0.2">
      <c r="A595" s="306" t="s">
        <v>2633</v>
      </c>
      <c r="B595" s="50" t="s">
        <v>308</v>
      </c>
      <c r="C595" s="50" t="s">
        <v>295</v>
      </c>
      <c r="D595" s="50" t="s">
        <v>778</v>
      </c>
      <c r="E595" s="50" t="s">
        <v>297</v>
      </c>
      <c r="F595" s="50" t="s">
        <v>1044</v>
      </c>
      <c r="G595" s="50" t="s">
        <v>2624</v>
      </c>
      <c r="H595" s="50" t="s">
        <v>3108</v>
      </c>
      <c r="I595" s="50" t="s">
        <v>1569</v>
      </c>
      <c r="J595" s="50" t="s">
        <v>1082</v>
      </c>
      <c r="L595" s="307">
        <v>2311.393089672486</v>
      </c>
      <c r="M595" s="308">
        <v>9000</v>
      </c>
      <c r="N595" s="307">
        <v>2076.0466658865721</v>
      </c>
      <c r="O595" s="50" t="s">
        <v>3199</v>
      </c>
      <c r="P595" s="50" t="s">
        <v>3068</v>
      </c>
      <c r="Q595" s="50" t="s">
        <v>300</v>
      </c>
      <c r="R595" s="50" t="s">
        <v>905</v>
      </c>
      <c r="T595" s="308">
        <v>10785.903952153454</v>
      </c>
      <c r="U595" s="309">
        <v>18</v>
      </c>
      <c r="V595" s="310">
        <v>45931</v>
      </c>
      <c r="X595" s="50" t="s">
        <v>3196</v>
      </c>
      <c r="AC595" s="50" t="s">
        <v>1083</v>
      </c>
      <c r="AD595" s="50" t="s">
        <v>304</v>
      </c>
      <c r="AE595" s="310">
        <v>45616</v>
      </c>
      <c r="AF595" s="306" t="s">
        <v>3183</v>
      </c>
      <c r="AG595" s="307">
        <v>0.43092981271985437</v>
      </c>
      <c r="AH595" s="307">
        <v>0.41334222705936885</v>
      </c>
      <c r="AI595" s="307">
        <v>0.13352153250609525</v>
      </c>
      <c r="AJ595" s="306" t="s">
        <v>0</v>
      </c>
      <c r="AK595" s="307">
        <v>367.08129585232422</v>
      </c>
      <c r="AL595" s="307">
        <v>0.7761111111111112</v>
      </c>
      <c r="AM595" s="311">
        <v>9000</v>
      </c>
      <c r="AN595" s="312">
        <v>10</v>
      </c>
      <c r="AO595" s="313" t="s">
        <v>3071</v>
      </c>
      <c r="AP595" s="313" t="s">
        <v>0</v>
      </c>
      <c r="AQ595" s="313" t="s">
        <v>306</v>
      </c>
      <c r="AR595" s="314" t="s">
        <v>0</v>
      </c>
      <c r="AS595" s="314"/>
    </row>
    <row r="596" spans="1:45" x14ac:dyDescent="0.2">
      <c r="A596" s="306" t="s">
        <v>2634</v>
      </c>
      <c r="B596" s="50" t="s">
        <v>308</v>
      </c>
      <c r="C596" s="50" t="s">
        <v>295</v>
      </c>
      <c r="D596" s="50" t="s">
        <v>778</v>
      </c>
      <c r="E596" s="50" t="s">
        <v>297</v>
      </c>
      <c r="F596" s="50" t="s">
        <v>1044</v>
      </c>
      <c r="G596" s="50" t="s">
        <v>2624</v>
      </c>
      <c r="H596" s="50" t="s">
        <v>3079</v>
      </c>
      <c r="I596" s="50" t="s">
        <v>1569</v>
      </c>
      <c r="J596" s="50" t="s">
        <v>1085</v>
      </c>
      <c r="L596" s="307">
        <v>3854.7750483114855</v>
      </c>
      <c r="M596" s="308">
        <v>9000</v>
      </c>
      <c r="N596" s="307">
        <v>3461.8584988393527</v>
      </c>
      <c r="O596" s="50" t="s">
        <v>3200</v>
      </c>
      <c r="P596" s="50" t="s">
        <v>3068</v>
      </c>
      <c r="Q596" s="50" t="s">
        <v>300</v>
      </c>
      <c r="R596" s="50" t="s">
        <v>785</v>
      </c>
      <c r="T596" s="308">
        <v>5504.9901101828318</v>
      </c>
      <c r="U596" s="309">
        <v>18</v>
      </c>
      <c r="V596" s="310">
        <v>45931</v>
      </c>
      <c r="X596" s="50" t="s">
        <v>3196</v>
      </c>
      <c r="AC596" s="50" t="s">
        <v>1086</v>
      </c>
      <c r="AD596" s="50" t="s">
        <v>304</v>
      </c>
      <c r="AE596" s="310">
        <v>45616</v>
      </c>
      <c r="AF596" s="306" t="s">
        <v>3183</v>
      </c>
      <c r="AG596" s="307">
        <v>0.78390672389165594</v>
      </c>
      <c r="AH596" s="307">
        <v>0.75183672317771966</v>
      </c>
      <c r="AI596" s="307">
        <v>0.40495804108408895</v>
      </c>
      <c r="AJ596" s="50" t="s">
        <v>0</v>
      </c>
      <c r="AK596" s="307">
        <v>97.594011148518859</v>
      </c>
      <c r="AL596" s="307">
        <v>1.5311111111111111</v>
      </c>
      <c r="AM596" s="311">
        <v>9000</v>
      </c>
      <c r="AN596" s="312">
        <v>10</v>
      </c>
      <c r="AO596" s="313" t="s">
        <v>3071</v>
      </c>
      <c r="AP596" s="313" t="s">
        <v>0</v>
      </c>
      <c r="AQ596" s="313" t="s">
        <v>306</v>
      </c>
      <c r="AR596" s="314" t="s">
        <v>0</v>
      </c>
      <c r="AS596" s="314"/>
    </row>
    <row r="597" spans="1:45" x14ac:dyDescent="0.2">
      <c r="A597" s="306" t="s">
        <v>2635</v>
      </c>
      <c r="B597" s="50" t="s">
        <v>308</v>
      </c>
      <c r="C597" s="50" t="s">
        <v>295</v>
      </c>
      <c r="D597" s="50" t="s">
        <v>778</v>
      </c>
      <c r="E597" s="50" t="s">
        <v>297</v>
      </c>
      <c r="F597" s="50" t="s">
        <v>1044</v>
      </c>
      <c r="G597" s="50" t="s">
        <v>2624</v>
      </c>
      <c r="H597" s="50" t="s">
        <v>3108</v>
      </c>
      <c r="I597" s="50" t="s">
        <v>1569</v>
      </c>
      <c r="J597" s="50" t="s">
        <v>1085</v>
      </c>
      <c r="L597" s="307">
        <v>1878.8491237960322</v>
      </c>
      <c r="M597" s="308">
        <v>9000</v>
      </c>
      <c r="N597" s="307">
        <v>1687.3383597570137</v>
      </c>
      <c r="O597" s="50" t="s">
        <v>3201</v>
      </c>
      <c r="P597" s="50" t="s">
        <v>3068</v>
      </c>
      <c r="Q597" s="50" t="s">
        <v>300</v>
      </c>
      <c r="R597" s="50" t="s">
        <v>905</v>
      </c>
      <c r="T597" s="308">
        <v>8346.1592924409524</v>
      </c>
      <c r="U597" s="309">
        <v>18</v>
      </c>
      <c r="V597" s="310">
        <v>45931</v>
      </c>
      <c r="X597" s="50" t="s">
        <v>3196</v>
      </c>
      <c r="AC597" s="50" t="s">
        <v>1086</v>
      </c>
      <c r="AD597" s="50" t="s">
        <v>304</v>
      </c>
      <c r="AE597" s="310">
        <v>45616</v>
      </c>
      <c r="AF597" s="306" t="s">
        <v>3183</v>
      </c>
      <c r="AG597" s="307">
        <v>0.38208259700311381</v>
      </c>
      <c r="AH597" s="307">
        <v>0.36645141438250645</v>
      </c>
      <c r="AI597" s="307">
        <v>0.13612306136985167</v>
      </c>
      <c r="AJ597" s="306" t="s">
        <v>0</v>
      </c>
      <c r="AK597" s="307">
        <v>343.01895354696654</v>
      </c>
      <c r="AL597" s="307">
        <v>0.78388888888888886</v>
      </c>
      <c r="AM597" s="311">
        <v>9000</v>
      </c>
      <c r="AN597" s="312">
        <v>10</v>
      </c>
      <c r="AO597" s="313" t="s">
        <v>3071</v>
      </c>
      <c r="AP597" s="313" t="s">
        <v>0</v>
      </c>
      <c r="AQ597" s="313" t="s">
        <v>306</v>
      </c>
      <c r="AR597" s="314" t="s">
        <v>0</v>
      </c>
      <c r="AS597" s="314"/>
    </row>
    <row r="598" spans="1:45" x14ac:dyDescent="0.2">
      <c r="A598" s="306" t="s">
        <v>2636</v>
      </c>
      <c r="B598" s="50" t="s">
        <v>310</v>
      </c>
      <c r="C598" s="50" t="s">
        <v>295</v>
      </c>
      <c r="D598" s="50" t="s">
        <v>778</v>
      </c>
      <c r="E598" s="50" t="s">
        <v>297</v>
      </c>
      <c r="F598" s="50" t="s">
        <v>1044</v>
      </c>
      <c r="G598" s="50" t="s">
        <v>2624</v>
      </c>
      <c r="H598" s="50" t="s">
        <v>3079</v>
      </c>
      <c r="I598" s="50" t="s">
        <v>1401</v>
      </c>
      <c r="J598" s="50" t="s">
        <v>1084</v>
      </c>
      <c r="L598" s="307">
        <v>676.83594210783622</v>
      </c>
      <c r="M598" s="308">
        <v>9000</v>
      </c>
      <c r="N598" s="307">
        <v>607.62</v>
      </c>
      <c r="O598" s="50" t="s">
        <v>3195</v>
      </c>
      <c r="P598" s="50" t="s">
        <v>3068</v>
      </c>
      <c r="Q598" s="50" t="s">
        <v>300</v>
      </c>
      <c r="R598" s="50" t="s">
        <v>785</v>
      </c>
      <c r="T598" s="308">
        <v>3789.2858196885118</v>
      </c>
      <c r="U598" s="309">
        <v>18</v>
      </c>
      <c r="V598" s="310">
        <v>45931</v>
      </c>
      <c r="X598" s="50" t="s">
        <v>3196</v>
      </c>
      <c r="AD598" s="50" t="s">
        <v>304</v>
      </c>
      <c r="AE598" s="310">
        <v>45616</v>
      </c>
      <c r="AF598" s="306" t="s">
        <v>3183</v>
      </c>
      <c r="AG598" s="307">
        <v>0.13004352870739008</v>
      </c>
      <c r="AH598" s="307">
        <v>0.12550607782510667</v>
      </c>
      <c r="AI598" s="307">
        <v>0.11743458561650699</v>
      </c>
      <c r="AJ598" s="50" t="s">
        <v>0</v>
      </c>
      <c r="AK598" s="307">
        <v>486.08217147730596</v>
      </c>
      <c r="AL598" s="307">
        <v>0.34944444444444445</v>
      </c>
      <c r="AM598" s="311">
        <v>9000</v>
      </c>
      <c r="AN598" s="312">
        <v>10</v>
      </c>
      <c r="AO598" s="313" t="s">
        <v>3071</v>
      </c>
      <c r="AP598" s="313" t="s">
        <v>0</v>
      </c>
      <c r="AQ598" s="313" t="s">
        <v>306</v>
      </c>
      <c r="AR598" s="314" t="s">
        <v>0</v>
      </c>
      <c r="AS598" s="314"/>
    </row>
    <row r="599" spans="1:45" x14ac:dyDescent="0.2">
      <c r="A599" s="306" t="s">
        <v>2637</v>
      </c>
      <c r="B599" s="50" t="s">
        <v>310</v>
      </c>
      <c r="C599" s="50" t="s">
        <v>295</v>
      </c>
      <c r="D599" s="50" t="s">
        <v>778</v>
      </c>
      <c r="E599" s="50" t="s">
        <v>297</v>
      </c>
      <c r="F599" s="50" t="s">
        <v>1044</v>
      </c>
      <c r="G599" s="50" t="s">
        <v>2624</v>
      </c>
      <c r="H599" s="50" t="s">
        <v>3108</v>
      </c>
      <c r="I599" s="50" t="s">
        <v>1401</v>
      </c>
      <c r="J599" s="50" t="s">
        <v>1084</v>
      </c>
      <c r="L599" s="307">
        <v>556.83979049859624</v>
      </c>
      <c r="M599" s="308">
        <v>9000</v>
      </c>
      <c r="N599" s="307">
        <v>499.9</v>
      </c>
      <c r="O599" s="50" t="s">
        <v>3197</v>
      </c>
      <c r="P599" s="50" t="s">
        <v>3068</v>
      </c>
      <c r="Q599" s="50" t="s">
        <v>300</v>
      </c>
      <c r="R599" s="50" t="s">
        <v>905</v>
      </c>
      <c r="T599" s="308">
        <v>5360.2083280761781</v>
      </c>
      <c r="U599" s="309">
        <v>18</v>
      </c>
      <c r="V599" s="310">
        <v>45931</v>
      </c>
      <c r="X599" s="50" t="s">
        <v>3196</v>
      </c>
      <c r="AD599" s="50" t="s">
        <v>304</v>
      </c>
      <c r="AE599" s="310">
        <v>45616</v>
      </c>
      <c r="AF599" s="306" t="s">
        <v>3183</v>
      </c>
      <c r="AG599" s="307">
        <v>0.11</v>
      </c>
      <c r="AH599" s="307">
        <v>0.1</v>
      </c>
      <c r="AI599" s="307">
        <v>7.0000000000000007E-2</v>
      </c>
      <c r="AJ599" s="306" t="s">
        <v>0</v>
      </c>
      <c r="AK599" s="307">
        <v>858.62668287165286</v>
      </c>
      <c r="AL599" s="307">
        <v>0.28777777777777774</v>
      </c>
      <c r="AM599" s="311">
        <v>9000</v>
      </c>
      <c r="AN599" s="312">
        <v>10</v>
      </c>
      <c r="AO599" s="313" t="s">
        <v>3071</v>
      </c>
      <c r="AP599" s="313" t="s">
        <v>0</v>
      </c>
      <c r="AQ599" s="313" t="s">
        <v>306</v>
      </c>
      <c r="AR599" s="314" t="s">
        <v>0</v>
      </c>
      <c r="AS599" s="314"/>
    </row>
    <row r="600" spans="1:45" x14ac:dyDescent="0.2">
      <c r="A600" s="306" t="s">
        <v>2638</v>
      </c>
      <c r="B600" s="50" t="s">
        <v>310</v>
      </c>
      <c r="C600" s="50" t="s">
        <v>295</v>
      </c>
      <c r="D600" s="50" t="s">
        <v>778</v>
      </c>
      <c r="E600" s="50" t="s">
        <v>297</v>
      </c>
      <c r="F600" s="50" t="s">
        <v>1044</v>
      </c>
      <c r="G600" s="50" t="s">
        <v>2624</v>
      </c>
      <c r="H600" s="50" t="s">
        <v>3079</v>
      </c>
      <c r="I600" s="50" t="s">
        <v>1569</v>
      </c>
      <c r="J600" s="50" t="s">
        <v>1082</v>
      </c>
      <c r="L600" s="307">
        <v>4145.3663078711097</v>
      </c>
      <c r="M600" s="308">
        <v>9000</v>
      </c>
      <c r="N600" s="307">
        <v>3723.2844299771505</v>
      </c>
      <c r="O600" s="50" t="s">
        <v>3198</v>
      </c>
      <c r="P600" s="50" t="s">
        <v>3068</v>
      </c>
      <c r="Q600" s="50" t="s">
        <v>300</v>
      </c>
      <c r="R600" s="50" t="s">
        <v>785</v>
      </c>
      <c r="T600" s="308">
        <v>7624.8664971359904</v>
      </c>
      <c r="U600" s="309">
        <v>18</v>
      </c>
      <c r="V600" s="310">
        <v>45931</v>
      </c>
      <c r="X600" s="50" t="s">
        <v>3196</v>
      </c>
      <c r="AC600" s="50" t="s">
        <v>1083</v>
      </c>
      <c r="AD600" s="50" t="s">
        <v>304</v>
      </c>
      <c r="AE600" s="310">
        <v>45616</v>
      </c>
      <c r="AF600" s="306" t="s">
        <v>3183</v>
      </c>
      <c r="AG600" s="307">
        <v>0.77285076895302607</v>
      </c>
      <c r="AH600" s="307">
        <v>0.7413083258439207</v>
      </c>
      <c r="AI600" s="307">
        <v>0.30540706475145724</v>
      </c>
      <c r="AJ600" s="50" t="s">
        <v>0</v>
      </c>
      <c r="AK600" s="307">
        <v>147.63186185158347</v>
      </c>
      <c r="AL600" s="307">
        <v>1.3922222222222222</v>
      </c>
      <c r="AM600" s="311">
        <v>9000</v>
      </c>
      <c r="AN600" s="312">
        <v>10</v>
      </c>
      <c r="AO600" s="313" t="s">
        <v>3071</v>
      </c>
      <c r="AP600" s="313" t="s">
        <v>0</v>
      </c>
      <c r="AQ600" s="313" t="s">
        <v>306</v>
      </c>
      <c r="AR600" s="314" t="s">
        <v>0</v>
      </c>
      <c r="AS600" s="314"/>
    </row>
    <row r="601" spans="1:45" x14ac:dyDescent="0.2">
      <c r="A601" s="306" t="s">
        <v>2639</v>
      </c>
      <c r="B601" s="50" t="s">
        <v>310</v>
      </c>
      <c r="C601" s="50" t="s">
        <v>295</v>
      </c>
      <c r="D601" s="50" t="s">
        <v>778</v>
      </c>
      <c r="E601" s="50" t="s">
        <v>297</v>
      </c>
      <c r="F601" s="50" t="s">
        <v>1044</v>
      </c>
      <c r="G601" s="50" t="s">
        <v>2624</v>
      </c>
      <c r="H601" s="50" t="s">
        <v>3108</v>
      </c>
      <c r="I601" s="50" t="s">
        <v>1569</v>
      </c>
      <c r="J601" s="50" t="s">
        <v>1082</v>
      </c>
      <c r="L601" s="307">
        <v>2311.393089672486</v>
      </c>
      <c r="M601" s="308">
        <v>9000</v>
      </c>
      <c r="N601" s="307">
        <v>2076.0466658865721</v>
      </c>
      <c r="O601" s="50" t="s">
        <v>3199</v>
      </c>
      <c r="P601" s="50" t="s">
        <v>3068</v>
      </c>
      <c r="Q601" s="50" t="s">
        <v>300</v>
      </c>
      <c r="R601" s="50" t="s">
        <v>905</v>
      </c>
      <c r="T601" s="308">
        <v>10785.903952153454</v>
      </c>
      <c r="U601" s="309">
        <v>18</v>
      </c>
      <c r="V601" s="310">
        <v>45931</v>
      </c>
      <c r="X601" s="50" t="s">
        <v>3196</v>
      </c>
      <c r="AC601" s="50" t="s">
        <v>1083</v>
      </c>
      <c r="AD601" s="50" t="s">
        <v>304</v>
      </c>
      <c r="AE601" s="310">
        <v>45616</v>
      </c>
      <c r="AF601" s="306" t="s">
        <v>3183</v>
      </c>
      <c r="AG601" s="307">
        <v>0.43092981271985437</v>
      </c>
      <c r="AH601" s="307">
        <v>0.41334222705936885</v>
      </c>
      <c r="AI601" s="307">
        <v>0.13352153250609525</v>
      </c>
      <c r="AJ601" s="306" t="s">
        <v>0</v>
      </c>
      <c r="AK601" s="307">
        <v>367.08129585232422</v>
      </c>
      <c r="AL601" s="307">
        <v>0.7761111111111112</v>
      </c>
      <c r="AM601" s="311">
        <v>9000</v>
      </c>
      <c r="AN601" s="312">
        <v>10</v>
      </c>
      <c r="AO601" s="313" t="s">
        <v>3071</v>
      </c>
      <c r="AP601" s="313" t="s">
        <v>0</v>
      </c>
      <c r="AQ601" s="313" t="s">
        <v>306</v>
      </c>
      <c r="AR601" s="314" t="s">
        <v>0</v>
      </c>
      <c r="AS601" s="314"/>
    </row>
    <row r="602" spans="1:45" x14ac:dyDescent="0.2">
      <c r="A602" s="306" t="s">
        <v>2640</v>
      </c>
      <c r="B602" s="50" t="s">
        <v>310</v>
      </c>
      <c r="C602" s="50" t="s">
        <v>295</v>
      </c>
      <c r="D602" s="50" t="s">
        <v>778</v>
      </c>
      <c r="E602" s="50" t="s">
        <v>297</v>
      </c>
      <c r="F602" s="50" t="s">
        <v>1044</v>
      </c>
      <c r="G602" s="50" t="s">
        <v>2624</v>
      </c>
      <c r="H602" s="50" t="s">
        <v>3079</v>
      </c>
      <c r="I602" s="50" t="s">
        <v>1569</v>
      </c>
      <c r="J602" s="50" t="s">
        <v>1085</v>
      </c>
      <c r="L602" s="307">
        <v>3854.7750483114855</v>
      </c>
      <c r="M602" s="308">
        <v>9000</v>
      </c>
      <c r="N602" s="307">
        <v>3461.8584988393527</v>
      </c>
      <c r="O602" s="50" t="s">
        <v>3200</v>
      </c>
      <c r="P602" s="50" t="s">
        <v>3068</v>
      </c>
      <c r="Q602" s="50" t="s">
        <v>300</v>
      </c>
      <c r="R602" s="50" t="s">
        <v>785</v>
      </c>
      <c r="T602" s="308">
        <v>5504.9901101828318</v>
      </c>
      <c r="U602" s="309">
        <v>18</v>
      </c>
      <c r="V602" s="310">
        <v>45931</v>
      </c>
      <c r="X602" s="50" t="s">
        <v>3196</v>
      </c>
      <c r="AC602" s="50" t="s">
        <v>1086</v>
      </c>
      <c r="AD602" s="50" t="s">
        <v>304</v>
      </c>
      <c r="AE602" s="310">
        <v>45616</v>
      </c>
      <c r="AF602" s="306" t="s">
        <v>3183</v>
      </c>
      <c r="AG602" s="307">
        <v>0.78390672389165594</v>
      </c>
      <c r="AH602" s="307">
        <v>0.75183672317771966</v>
      </c>
      <c r="AI602" s="307">
        <v>0.40495804108408895</v>
      </c>
      <c r="AJ602" s="50" t="s">
        <v>0</v>
      </c>
      <c r="AK602" s="307">
        <v>97.594011148518859</v>
      </c>
      <c r="AL602" s="307">
        <v>1.5311111111111111</v>
      </c>
      <c r="AM602" s="311">
        <v>9000</v>
      </c>
      <c r="AN602" s="312">
        <v>10</v>
      </c>
      <c r="AO602" s="313" t="s">
        <v>3071</v>
      </c>
      <c r="AP602" s="313" t="s">
        <v>0</v>
      </c>
      <c r="AQ602" s="313" t="s">
        <v>306</v>
      </c>
      <c r="AR602" s="314" t="s">
        <v>0</v>
      </c>
      <c r="AS602" s="314"/>
    </row>
    <row r="603" spans="1:45" x14ac:dyDescent="0.2">
      <c r="A603" s="306" t="s">
        <v>2641</v>
      </c>
      <c r="B603" s="50" t="s">
        <v>310</v>
      </c>
      <c r="C603" s="50" t="s">
        <v>295</v>
      </c>
      <c r="D603" s="50" t="s">
        <v>778</v>
      </c>
      <c r="E603" s="50" t="s">
        <v>297</v>
      </c>
      <c r="F603" s="50" t="s">
        <v>1044</v>
      </c>
      <c r="G603" s="50" t="s">
        <v>2624</v>
      </c>
      <c r="H603" s="50" t="s">
        <v>3108</v>
      </c>
      <c r="I603" s="50" t="s">
        <v>1569</v>
      </c>
      <c r="J603" s="50" t="s">
        <v>1085</v>
      </c>
      <c r="L603" s="307">
        <v>1878.8491237960322</v>
      </c>
      <c r="M603" s="308">
        <v>9000</v>
      </c>
      <c r="N603" s="307">
        <v>1687.3383597570137</v>
      </c>
      <c r="O603" s="50" t="s">
        <v>3201</v>
      </c>
      <c r="P603" s="50" t="s">
        <v>3068</v>
      </c>
      <c r="Q603" s="50" t="s">
        <v>300</v>
      </c>
      <c r="R603" s="50" t="s">
        <v>905</v>
      </c>
      <c r="T603" s="308">
        <v>8346.1592924409524</v>
      </c>
      <c r="U603" s="309">
        <v>18</v>
      </c>
      <c r="V603" s="310">
        <v>45931</v>
      </c>
      <c r="X603" s="50" t="s">
        <v>3196</v>
      </c>
      <c r="AC603" s="50" t="s">
        <v>1086</v>
      </c>
      <c r="AD603" s="50" t="s">
        <v>304</v>
      </c>
      <c r="AE603" s="310">
        <v>45616</v>
      </c>
      <c r="AF603" s="306" t="s">
        <v>3183</v>
      </c>
      <c r="AG603" s="307">
        <v>0.38208259700311381</v>
      </c>
      <c r="AH603" s="307">
        <v>0.36645141438250645</v>
      </c>
      <c r="AI603" s="307">
        <v>0.13612306136985167</v>
      </c>
      <c r="AJ603" s="306" t="s">
        <v>0</v>
      </c>
      <c r="AK603" s="307">
        <v>343.01895354696654</v>
      </c>
      <c r="AL603" s="307">
        <v>0.78388888888888886</v>
      </c>
      <c r="AM603" s="311">
        <v>9000</v>
      </c>
      <c r="AN603" s="312">
        <v>10</v>
      </c>
      <c r="AO603" s="313" t="s">
        <v>3071</v>
      </c>
      <c r="AP603" s="313" t="s">
        <v>0</v>
      </c>
      <c r="AQ603" s="313" t="s">
        <v>306</v>
      </c>
      <c r="AR603" s="314" t="s">
        <v>0</v>
      </c>
      <c r="AS603" s="314"/>
    </row>
    <row r="604" spans="1:45" x14ac:dyDescent="0.2">
      <c r="A604" s="306" t="s">
        <v>3218</v>
      </c>
      <c r="B604" s="50" t="s">
        <v>294</v>
      </c>
      <c r="C604" s="50" t="s">
        <v>295</v>
      </c>
      <c r="D604" s="50" t="s">
        <v>778</v>
      </c>
      <c r="E604" s="50" t="s">
        <v>297</v>
      </c>
      <c r="F604" s="50" t="s">
        <v>1044</v>
      </c>
      <c r="G604" s="50" t="s">
        <v>635</v>
      </c>
      <c r="H604" s="50" t="s">
        <v>3108</v>
      </c>
      <c r="I604" s="50" t="s">
        <v>1053</v>
      </c>
      <c r="K604" s="50" t="s">
        <v>1059</v>
      </c>
      <c r="L604" s="307">
        <v>1820.8896465911816</v>
      </c>
      <c r="M604" s="308">
        <v>6000</v>
      </c>
      <c r="N604" s="307">
        <v>1634.2144000000001</v>
      </c>
      <c r="O604" s="50" t="s">
        <v>3170</v>
      </c>
      <c r="P604" s="50" t="s">
        <v>3068</v>
      </c>
      <c r="Q604" s="50" t="s">
        <v>300</v>
      </c>
      <c r="R604" s="50" t="s">
        <v>905</v>
      </c>
      <c r="T604" s="308">
        <v>7760.88</v>
      </c>
      <c r="U604" s="309">
        <v>15</v>
      </c>
      <c r="V604" s="310">
        <v>45931</v>
      </c>
      <c r="X604" s="50" t="s">
        <v>2813</v>
      </c>
      <c r="AC604" s="50" t="s">
        <v>3205</v>
      </c>
      <c r="AD604" s="50" t="s">
        <v>304</v>
      </c>
      <c r="AE604" s="310">
        <v>45643</v>
      </c>
      <c r="AF604" s="306" t="s">
        <v>3168</v>
      </c>
      <c r="AG604" s="307">
        <v>0.27096292833917052</v>
      </c>
      <c r="AH604" s="307">
        <v>0.25971562458573177</v>
      </c>
      <c r="AI604" s="307">
        <v>0.18960947405660541</v>
      </c>
      <c r="AJ604" s="50" t="s">
        <v>0</v>
      </c>
      <c r="AK604" s="307">
        <v>413.98625491982676</v>
      </c>
      <c r="AL604" s="307">
        <v>1.1286659999999999</v>
      </c>
      <c r="AM604" s="311">
        <v>6000</v>
      </c>
      <c r="AN604" s="312">
        <v>17</v>
      </c>
      <c r="AO604" s="313" t="s">
        <v>3071</v>
      </c>
      <c r="AP604" s="313" t="s">
        <v>0</v>
      </c>
      <c r="AQ604" s="313" t="s">
        <v>306</v>
      </c>
      <c r="AR604" s="314" t="s">
        <v>0</v>
      </c>
      <c r="AS604" s="314"/>
    </row>
    <row r="605" spans="1:45" x14ac:dyDescent="0.2">
      <c r="A605" s="306" t="s">
        <v>3219</v>
      </c>
      <c r="B605" s="50" t="s">
        <v>308</v>
      </c>
      <c r="C605" s="50" t="s">
        <v>295</v>
      </c>
      <c r="D605" s="50" t="s">
        <v>778</v>
      </c>
      <c r="E605" s="50" t="s">
        <v>297</v>
      </c>
      <c r="F605" s="50" t="s">
        <v>1044</v>
      </c>
      <c r="G605" s="50" t="s">
        <v>635</v>
      </c>
      <c r="H605" s="50" t="s">
        <v>3108</v>
      </c>
      <c r="I605" s="50" t="s">
        <v>1053</v>
      </c>
      <c r="K605" s="50" t="s">
        <v>1059</v>
      </c>
      <c r="L605" s="307">
        <v>1108.7953654316623</v>
      </c>
      <c r="M605" s="308">
        <v>6000</v>
      </c>
      <c r="N605" s="307">
        <v>995.61057000000005</v>
      </c>
      <c r="O605" s="50" t="s">
        <v>3170</v>
      </c>
      <c r="P605" s="50" t="s">
        <v>3068</v>
      </c>
      <c r="Q605" s="50" t="s">
        <v>300</v>
      </c>
      <c r="R605" s="50" t="s">
        <v>905</v>
      </c>
      <c r="T605" s="308">
        <v>7760.88</v>
      </c>
      <c r="U605" s="309">
        <v>15</v>
      </c>
      <c r="V605" s="310">
        <v>45931</v>
      </c>
      <c r="X605" s="50" t="s">
        <v>2813</v>
      </c>
      <c r="AC605" s="50" t="s">
        <v>3205</v>
      </c>
      <c r="AD605" s="50" t="s">
        <v>304</v>
      </c>
      <c r="AE605" s="310">
        <v>45643</v>
      </c>
      <c r="AF605" s="306" t="s">
        <v>3168</v>
      </c>
      <c r="AG605" s="307">
        <v>0.15964846877811548</v>
      </c>
      <c r="AH605" s="307">
        <v>0.15307930821995031</v>
      </c>
      <c r="AI605" s="307">
        <v>0.16814407803442069</v>
      </c>
      <c r="AJ605" s="306" t="s">
        <v>0</v>
      </c>
      <c r="AK605" s="307">
        <v>680.09261112497779</v>
      </c>
      <c r="AL605" s="307">
        <v>0.68733299999999997</v>
      </c>
      <c r="AM605" s="311">
        <v>6000</v>
      </c>
      <c r="AN605" s="312">
        <v>17</v>
      </c>
      <c r="AO605" s="313" t="s">
        <v>3071</v>
      </c>
      <c r="AP605" s="313" t="s">
        <v>0</v>
      </c>
      <c r="AQ605" s="313" t="s">
        <v>306</v>
      </c>
      <c r="AR605" s="314" t="s">
        <v>0</v>
      </c>
      <c r="AS605" s="314"/>
    </row>
    <row r="606" spans="1:45" x14ac:dyDescent="0.2">
      <c r="A606" s="306" t="s">
        <v>3220</v>
      </c>
      <c r="B606" s="50" t="s">
        <v>310</v>
      </c>
      <c r="C606" s="50" t="s">
        <v>295</v>
      </c>
      <c r="D606" s="50" t="s">
        <v>778</v>
      </c>
      <c r="E606" s="50" t="s">
        <v>297</v>
      </c>
      <c r="F606" s="50" t="s">
        <v>1044</v>
      </c>
      <c r="G606" s="50" t="s">
        <v>635</v>
      </c>
      <c r="H606" s="50" t="s">
        <v>3108</v>
      </c>
      <c r="I606" s="50" t="s">
        <v>1053</v>
      </c>
      <c r="K606" s="50" t="s">
        <v>1059</v>
      </c>
      <c r="L606" s="307">
        <v>1080.28</v>
      </c>
      <c r="M606" s="308">
        <v>6000</v>
      </c>
      <c r="N606" s="307">
        <v>970</v>
      </c>
      <c r="O606" s="50" t="s">
        <v>3170</v>
      </c>
      <c r="P606" s="50" t="s">
        <v>3068</v>
      </c>
      <c r="Q606" s="50" t="s">
        <v>300</v>
      </c>
      <c r="R606" s="50" t="s">
        <v>905</v>
      </c>
      <c r="T606" s="308">
        <v>7760.88</v>
      </c>
      <c r="U606" s="309">
        <v>15</v>
      </c>
      <c r="V606" s="310">
        <v>45931</v>
      </c>
      <c r="X606" s="50" t="s">
        <v>2813</v>
      </c>
      <c r="AC606" s="50" t="s">
        <v>3205</v>
      </c>
      <c r="AD606" s="50" t="s">
        <v>304</v>
      </c>
      <c r="AE606" s="310">
        <v>45643</v>
      </c>
      <c r="AF606" s="306" t="s">
        <v>3168</v>
      </c>
      <c r="AG606" s="307">
        <v>0.14473482910808569</v>
      </c>
      <c r="AH606" s="307">
        <v>0.13880808491391433</v>
      </c>
      <c r="AI606" s="307">
        <v>0.23684437889011356</v>
      </c>
      <c r="AJ606" s="50" t="s">
        <v>0</v>
      </c>
      <c r="AK606" s="307">
        <v>640.87396473152228</v>
      </c>
      <c r="AL606" s="307">
        <v>0.77307000000000003</v>
      </c>
      <c r="AM606" s="311">
        <v>6000</v>
      </c>
      <c r="AN606" s="312">
        <v>17</v>
      </c>
      <c r="AO606" s="313" t="s">
        <v>3071</v>
      </c>
      <c r="AP606" s="313" t="s">
        <v>0</v>
      </c>
      <c r="AQ606" s="313" t="s">
        <v>306</v>
      </c>
      <c r="AR606" s="314" t="s">
        <v>0</v>
      </c>
      <c r="AS606" s="314"/>
    </row>
    <row r="607" spans="1:45" x14ac:dyDescent="0.2">
      <c r="A607" s="306" t="s">
        <v>3216</v>
      </c>
      <c r="B607" s="50" t="s">
        <v>294</v>
      </c>
      <c r="C607" s="50" t="s">
        <v>295</v>
      </c>
      <c r="D607" s="50" t="s">
        <v>778</v>
      </c>
      <c r="E607" s="50" t="s">
        <v>297</v>
      </c>
      <c r="F607" s="50" t="s">
        <v>1044</v>
      </c>
      <c r="G607" s="50" t="s">
        <v>635</v>
      </c>
      <c r="H607" s="50" t="s">
        <v>3191</v>
      </c>
      <c r="I607" s="50" t="s">
        <v>1053</v>
      </c>
      <c r="K607" s="50" t="s">
        <v>1059</v>
      </c>
      <c r="L607" s="307">
        <v>1337.08</v>
      </c>
      <c r="M607" s="308">
        <v>6000</v>
      </c>
      <c r="N607" s="307">
        <v>1200</v>
      </c>
      <c r="O607" s="50" t="s">
        <v>3202</v>
      </c>
      <c r="P607" s="50" t="s">
        <v>3154</v>
      </c>
      <c r="Q607" s="50" t="s">
        <v>300</v>
      </c>
      <c r="R607" s="50" t="s">
        <v>1544</v>
      </c>
      <c r="T607" s="308">
        <v>4305.1000000000004</v>
      </c>
      <c r="U607" s="309">
        <v>15</v>
      </c>
      <c r="V607" s="310">
        <v>45931</v>
      </c>
      <c r="X607" s="50" t="s">
        <v>2813</v>
      </c>
      <c r="AC607" s="50" t="s">
        <v>3205</v>
      </c>
      <c r="AD607" s="50" t="s">
        <v>304</v>
      </c>
      <c r="AE607" s="310">
        <v>45643</v>
      </c>
      <c r="AF607" s="306" t="s">
        <v>3217</v>
      </c>
      <c r="AG607" s="307">
        <v>0.19896747914628476</v>
      </c>
      <c r="AH607" s="307">
        <v>0.1907086088693401</v>
      </c>
      <c r="AI607" s="307">
        <v>0.13688340384343942</v>
      </c>
      <c r="AJ607" s="306" t="s">
        <v>0</v>
      </c>
      <c r="AK607" s="307">
        <v>351.9651633596269</v>
      </c>
      <c r="AL607" s="307">
        <v>0.82866660000000003</v>
      </c>
      <c r="AM607" s="311">
        <v>6000</v>
      </c>
      <c r="AN607" s="312">
        <v>17</v>
      </c>
      <c r="AO607" s="313" t="s">
        <v>3071</v>
      </c>
      <c r="AP607" s="313" t="s">
        <v>0</v>
      </c>
      <c r="AQ607" s="313" t="s">
        <v>306</v>
      </c>
      <c r="AR607" s="314" t="s">
        <v>0</v>
      </c>
      <c r="AS607" s="314"/>
    </row>
    <row r="608" spans="1:45" x14ac:dyDescent="0.2">
      <c r="A608" s="306" t="s">
        <v>3211</v>
      </c>
      <c r="B608" s="50" t="s">
        <v>308</v>
      </c>
      <c r="C608" s="50" t="s">
        <v>295</v>
      </c>
      <c r="D608" s="50" t="s">
        <v>778</v>
      </c>
      <c r="E608" s="50" t="s">
        <v>297</v>
      </c>
      <c r="F608" s="50" t="s">
        <v>1044</v>
      </c>
      <c r="G608" s="50" t="s">
        <v>635</v>
      </c>
      <c r="H608" s="50" t="s">
        <v>3212</v>
      </c>
      <c r="I608" s="50" t="s">
        <v>1053</v>
      </c>
      <c r="K608" s="50" t="s">
        <v>1059</v>
      </c>
      <c r="L608" s="307">
        <v>1336.4205584967281</v>
      </c>
      <c r="M608" s="308">
        <v>6000</v>
      </c>
      <c r="N608" s="307">
        <v>1200</v>
      </c>
      <c r="O608" s="50" t="s">
        <v>3202</v>
      </c>
      <c r="P608" s="50" t="s">
        <v>3154</v>
      </c>
      <c r="Q608" s="50" t="s">
        <v>300</v>
      </c>
      <c r="R608" s="50" t="s">
        <v>1544</v>
      </c>
      <c r="T608" s="308">
        <v>4305.1000000000004</v>
      </c>
      <c r="U608" s="309">
        <v>15</v>
      </c>
      <c r="V608" s="310">
        <v>45931</v>
      </c>
      <c r="X608" s="50" t="s">
        <v>2813</v>
      </c>
      <c r="AC608" s="50" t="s">
        <v>3205</v>
      </c>
      <c r="AD608" s="50" t="s">
        <v>304</v>
      </c>
      <c r="AE608" s="310">
        <v>45643</v>
      </c>
      <c r="AF608" s="306" t="s">
        <v>3213</v>
      </c>
      <c r="AG608" s="307">
        <v>0.19242278824328859</v>
      </c>
      <c r="AH608" s="307">
        <v>0.18450504120384278</v>
      </c>
      <c r="AI608" s="307">
        <v>0.13741668059855774</v>
      </c>
      <c r="AJ608" s="50" t="s">
        <v>0</v>
      </c>
      <c r="AK608" s="307">
        <v>352.56754677496531</v>
      </c>
      <c r="AL608" s="307">
        <v>0.82866660000000003</v>
      </c>
      <c r="AM608" s="311">
        <v>6000</v>
      </c>
      <c r="AN608" s="312">
        <v>17</v>
      </c>
      <c r="AO608" s="313" t="s">
        <v>3071</v>
      </c>
      <c r="AP608" s="313" t="s">
        <v>0</v>
      </c>
      <c r="AQ608" s="313" t="s">
        <v>306</v>
      </c>
      <c r="AR608" s="314" t="s">
        <v>0</v>
      </c>
      <c r="AS608" s="314"/>
    </row>
    <row r="609" spans="1:45" x14ac:dyDescent="0.2">
      <c r="A609" s="306" t="s">
        <v>3214</v>
      </c>
      <c r="B609" s="50" t="s">
        <v>310</v>
      </c>
      <c r="C609" s="50" t="s">
        <v>295</v>
      </c>
      <c r="D609" s="50" t="s">
        <v>778</v>
      </c>
      <c r="E609" s="50" t="s">
        <v>297</v>
      </c>
      <c r="F609" s="50" t="s">
        <v>1044</v>
      </c>
      <c r="G609" s="50" t="s">
        <v>635</v>
      </c>
      <c r="H609" s="50" t="s">
        <v>3212</v>
      </c>
      <c r="I609" s="50" t="s">
        <v>1053</v>
      </c>
      <c r="K609" s="50" t="s">
        <v>1059</v>
      </c>
      <c r="L609" s="307">
        <v>1336.4274218835646</v>
      </c>
      <c r="M609" s="308">
        <v>6000</v>
      </c>
      <c r="N609" s="307">
        <v>1200</v>
      </c>
      <c r="O609" s="50" t="s">
        <v>3202</v>
      </c>
      <c r="P609" s="50" t="s">
        <v>3154</v>
      </c>
      <c r="Q609" s="50" t="s">
        <v>300</v>
      </c>
      <c r="R609" s="50" t="s">
        <v>1544</v>
      </c>
      <c r="T609" s="308">
        <v>4305.1000000000004</v>
      </c>
      <c r="U609" s="309">
        <v>15</v>
      </c>
      <c r="V609" s="310">
        <v>45931</v>
      </c>
      <c r="X609" s="50" t="s">
        <v>2813</v>
      </c>
      <c r="AC609" s="50" t="s">
        <v>3205</v>
      </c>
      <c r="AD609" s="50" t="s">
        <v>304</v>
      </c>
      <c r="AE609" s="310">
        <v>45643</v>
      </c>
      <c r="AF609" s="306" t="s">
        <v>3215</v>
      </c>
      <c r="AG609" s="307">
        <v>0.17905305113569622</v>
      </c>
      <c r="AH609" s="307">
        <v>0.17172101061851933</v>
      </c>
      <c r="AI609" s="307">
        <v>0.12988016994955517</v>
      </c>
      <c r="AJ609" s="306" t="s">
        <v>0</v>
      </c>
      <c r="AK609" s="307">
        <v>354.27989611110058</v>
      </c>
      <c r="AL609" s="307">
        <v>0.82866660000000003</v>
      </c>
      <c r="AM609" s="311">
        <v>6000</v>
      </c>
      <c r="AN609" s="312">
        <v>17</v>
      </c>
      <c r="AO609" s="313" t="s">
        <v>3071</v>
      </c>
      <c r="AP609" s="313" t="s">
        <v>0</v>
      </c>
      <c r="AQ609" s="313" t="s">
        <v>306</v>
      </c>
      <c r="AR609" s="314" t="s">
        <v>0</v>
      </c>
      <c r="AS609" s="314"/>
    </row>
    <row r="610" spans="1:45" x14ac:dyDescent="0.2">
      <c r="A610" s="306" t="s">
        <v>3221</v>
      </c>
      <c r="B610" s="50" t="s">
        <v>294</v>
      </c>
      <c r="C610" s="50" t="s">
        <v>295</v>
      </c>
      <c r="D610" s="50" t="s">
        <v>778</v>
      </c>
      <c r="E610" s="50" t="s">
        <v>297</v>
      </c>
      <c r="F610" s="50" t="s">
        <v>1044</v>
      </c>
      <c r="G610" s="50" t="s">
        <v>635</v>
      </c>
      <c r="H610" s="50" t="s">
        <v>3079</v>
      </c>
      <c r="I610" s="50" t="s">
        <v>1053</v>
      </c>
      <c r="K610" s="50" t="s">
        <v>1059</v>
      </c>
      <c r="L610" s="307">
        <v>1820.8896465911816</v>
      </c>
      <c r="M610" s="308">
        <v>6000</v>
      </c>
      <c r="N610" s="307">
        <v>1634.2144000000001</v>
      </c>
      <c r="O610" s="50" t="s">
        <v>3166</v>
      </c>
      <c r="P610" s="50" t="s">
        <v>3154</v>
      </c>
      <c r="Q610" s="50" t="s">
        <v>300</v>
      </c>
      <c r="R610" s="50" t="s">
        <v>785</v>
      </c>
      <c r="T610" s="308">
        <v>6290.53</v>
      </c>
      <c r="U610" s="309">
        <v>15</v>
      </c>
      <c r="V610" s="310">
        <v>45931</v>
      </c>
      <c r="X610" s="50" t="s">
        <v>2813</v>
      </c>
      <c r="AC610" s="50" t="s">
        <v>3205</v>
      </c>
      <c r="AD610" s="50" t="s">
        <v>304</v>
      </c>
      <c r="AE610" s="310">
        <v>45643</v>
      </c>
      <c r="AF610" s="306" t="s">
        <v>3168</v>
      </c>
      <c r="AG610" s="307">
        <v>0.27096292833917052</v>
      </c>
      <c r="AH610" s="307">
        <v>0.25971562458573177</v>
      </c>
      <c r="AI610" s="307">
        <v>0.18960947405660541</v>
      </c>
      <c r="AJ610" s="50" t="s">
        <v>0</v>
      </c>
      <c r="AK610" s="307">
        <v>413.98625491982676</v>
      </c>
      <c r="AL610" s="307">
        <v>1.1286666000000001</v>
      </c>
      <c r="AM610" s="311">
        <v>6000</v>
      </c>
      <c r="AN610" s="312">
        <v>17</v>
      </c>
      <c r="AO610" s="313" t="s">
        <v>3071</v>
      </c>
      <c r="AP610" s="313" t="s">
        <v>0</v>
      </c>
      <c r="AQ610" s="313" t="s">
        <v>306</v>
      </c>
      <c r="AR610" s="314" t="s">
        <v>0</v>
      </c>
      <c r="AS610" s="314"/>
    </row>
    <row r="611" spans="1:45" x14ac:dyDescent="0.2">
      <c r="A611" s="306" t="s">
        <v>3222</v>
      </c>
      <c r="B611" s="50" t="s">
        <v>308</v>
      </c>
      <c r="C611" s="50" t="s">
        <v>295</v>
      </c>
      <c r="D611" s="50" t="s">
        <v>778</v>
      </c>
      <c r="E611" s="50" t="s">
        <v>297</v>
      </c>
      <c r="F611" s="50" t="s">
        <v>1044</v>
      </c>
      <c r="G611" s="50" t="s">
        <v>635</v>
      </c>
      <c r="H611" s="50" t="s">
        <v>3223</v>
      </c>
      <c r="I611" s="50" t="s">
        <v>1053</v>
      </c>
      <c r="K611" s="50" t="s">
        <v>1059</v>
      </c>
      <c r="L611" s="307">
        <v>1108.7953654316623</v>
      </c>
      <c r="M611" s="308">
        <v>6000</v>
      </c>
      <c r="N611" s="307">
        <v>995.61057000000005</v>
      </c>
      <c r="O611" s="50" t="s">
        <v>3166</v>
      </c>
      <c r="P611" s="50" t="s">
        <v>3154</v>
      </c>
      <c r="Q611" s="50" t="s">
        <v>300</v>
      </c>
      <c r="R611" s="50" t="s">
        <v>785</v>
      </c>
      <c r="T611" s="308">
        <v>6290.53</v>
      </c>
      <c r="U611" s="309">
        <v>15</v>
      </c>
      <c r="V611" s="310">
        <v>45931</v>
      </c>
      <c r="X611" s="50" t="s">
        <v>2813</v>
      </c>
      <c r="AC611" s="50" t="s">
        <v>3205</v>
      </c>
      <c r="AD611" s="50" t="s">
        <v>304</v>
      </c>
      <c r="AE611" s="310">
        <v>45643</v>
      </c>
      <c r="AF611" s="306" t="s">
        <v>3168</v>
      </c>
      <c r="AG611" s="307">
        <v>0.15964846877811548</v>
      </c>
      <c r="AH611" s="307">
        <v>0.15307930821995031</v>
      </c>
      <c r="AI611" s="307">
        <v>0.16814407803442069</v>
      </c>
      <c r="AJ611" s="306" t="s">
        <v>0</v>
      </c>
      <c r="AK611" s="307">
        <v>680.09261112497779</v>
      </c>
      <c r="AL611" s="307">
        <v>6.88E-2</v>
      </c>
      <c r="AM611" s="311">
        <v>6000</v>
      </c>
      <c r="AN611" s="312">
        <v>17</v>
      </c>
      <c r="AO611" s="313" t="s">
        <v>3071</v>
      </c>
      <c r="AP611" s="313" t="s">
        <v>0</v>
      </c>
      <c r="AQ611" s="313" t="s">
        <v>306</v>
      </c>
      <c r="AR611" s="314" t="s">
        <v>0</v>
      </c>
      <c r="AS611" s="314"/>
    </row>
    <row r="612" spans="1:45" x14ac:dyDescent="0.2">
      <c r="A612" s="306" t="s">
        <v>3224</v>
      </c>
      <c r="B612" s="50" t="s">
        <v>310</v>
      </c>
      <c r="C612" s="50" t="s">
        <v>295</v>
      </c>
      <c r="D612" s="50" t="s">
        <v>778</v>
      </c>
      <c r="E612" s="50" t="s">
        <v>297</v>
      </c>
      <c r="F612" s="50" t="s">
        <v>1044</v>
      </c>
      <c r="G612" s="50" t="s">
        <v>635</v>
      </c>
      <c r="H612" s="50" t="s">
        <v>3223</v>
      </c>
      <c r="I612" s="50" t="s">
        <v>1053</v>
      </c>
      <c r="K612" s="50" t="s">
        <v>1059</v>
      </c>
      <c r="L612" s="307">
        <v>1080.28</v>
      </c>
      <c r="M612" s="308">
        <v>6000</v>
      </c>
      <c r="N612" s="307">
        <v>970</v>
      </c>
      <c r="O612" s="50" t="s">
        <v>3166</v>
      </c>
      <c r="P612" s="50" t="s">
        <v>3154</v>
      </c>
      <c r="Q612" s="50" t="s">
        <v>300</v>
      </c>
      <c r="R612" s="50" t="s">
        <v>785</v>
      </c>
      <c r="T612" s="308">
        <v>6290.53</v>
      </c>
      <c r="U612" s="309">
        <v>15</v>
      </c>
      <c r="V612" s="310">
        <v>45931</v>
      </c>
      <c r="X612" s="50" t="s">
        <v>2813</v>
      </c>
      <c r="AC612" s="50" t="s">
        <v>3205</v>
      </c>
      <c r="AD612" s="50" t="s">
        <v>304</v>
      </c>
      <c r="AE612" s="310">
        <v>45643</v>
      </c>
      <c r="AF612" s="306" t="s">
        <v>3168</v>
      </c>
      <c r="AG612" s="307">
        <v>0.14473482910808569</v>
      </c>
      <c r="AH612" s="307">
        <v>0.13880808491391433</v>
      </c>
      <c r="AI612" s="307">
        <v>0.23684437889011356</v>
      </c>
      <c r="AJ612" s="50" t="s">
        <v>0</v>
      </c>
      <c r="AK612" s="307">
        <v>640.87396473152228</v>
      </c>
      <c r="AL612" s="307">
        <v>0.67</v>
      </c>
      <c r="AM612" s="311">
        <v>6000</v>
      </c>
      <c r="AN612" s="312">
        <v>17</v>
      </c>
      <c r="AO612" s="313" t="s">
        <v>3071</v>
      </c>
      <c r="AP612" s="313" t="s">
        <v>0</v>
      </c>
      <c r="AQ612" s="313" t="s">
        <v>306</v>
      </c>
      <c r="AR612" s="314" t="s">
        <v>0</v>
      </c>
      <c r="AS612" s="314"/>
    </row>
    <row r="613" spans="1:45" x14ac:dyDescent="0.2">
      <c r="A613" s="306" t="s">
        <v>3225</v>
      </c>
      <c r="B613" s="50" t="s">
        <v>294</v>
      </c>
      <c r="C613" s="50" t="s">
        <v>295</v>
      </c>
      <c r="D613" s="50" t="s">
        <v>778</v>
      </c>
      <c r="E613" s="50" t="s">
        <v>297</v>
      </c>
      <c r="F613" s="50" t="s">
        <v>1044</v>
      </c>
      <c r="G613" s="50" t="s">
        <v>635</v>
      </c>
      <c r="H613" s="50" t="s">
        <v>3079</v>
      </c>
      <c r="I613" s="50" t="s">
        <v>1053</v>
      </c>
      <c r="K613" s="50" t="s">
        <v>3226</v>
      </c>
      <c r="L613" s="307">
        <v>3248</v>
      </c>
      <c r="M613" s="308">
        <v>6000</v>
      </c>
      <c r="N613" s="307">
        <v>2915.1479789999999</v>
      </c>
      <c r="O613" s="50" t="s">
        <v>3464</v>
      </c>
      <c r="P613" s="50" t="s">
        <v>3154</v>
      </c>
      <c r="Q613" s="50" t="s">
        <v>300</v>
      </c>
      <c r="R613" s="50" t="s">
        <v>785</v>
      </c>
      <c r="T613" s="308">
        <v>6290.53</v>
      </c>
      <c r="U613" s="309">
        <v>15</v>
      </c>
      <c r="V613" s="310">
        <v>45931</v>
      </c>
      <c r="X613" s="50" t="s">
        <v>2813</v>
      </c>
      <c r="AC613" s="50" t="s">
        <v>1054</v>
      </c>
      <c r="AD613" s="50" t="s">
        <v>304</v>
      </c>
      <c r="AE613" s="310">
        <v>45656</v>
      </c>
      <c r="AF613" s="306" t="s">
        <v>3227</v>
      </c>
      <c r="AG613" s="307">
        <v>0.48334970390655441</v>
      </c>
      <c r="AH613" s="307">
        <v>0.46328651307711788</v>
      </c>
      <c r="AI613" s="307">
        <v>0.29725349652989974</v>
      </c>
      <c r="AJ613" s="306" t="s">
        <v>0</v>
      </c>
      <c r="AK613" s="307">
        <v>200.46278672353893</v>
      </c>
      <c r="AL613" s="307">
        <v>2.0139999999999998</v>
      </c>
      <c r="AM613" s="311">
        <v>6000</v>
      </c>
      <c r="AN613" s="312">
        <v>17</v>
      </c>
      <c r="AO613" s="313" t="s">
        <v>3071</v>
      </c>
      <c r="AP613" s="313" t="s">
        <v>0</v>
      </c>
      <c r="AQ613" s="313" t="s">
        <v>306</v>
      </c>
      <c r="AR613" s="314" t="s">
        <v>0</v>
      </c>
      <c r="AS613" s="314"/>
    </row>
    <row r="614" spans="1:45" x14ac:dyDescent="0.2">
      <c r="A614" s="306" t="s">
        <v>3228</v>
      </c>
      <c r="B614" s="50" t="s">
        <v>308</v>
      </c>
      <c r="C614" s="50" t="s">
        <v>295</v>
      </c>
      <c r="D614" s="50" t="s">
        <v>778</v>
      </c>
      <c r="E614" s="50" t="s">
        <v>297</v>
      </c>
      <c r="F614" s="50" t="s">
        <v>1044</v>
      </c>
      <c r="G614" s="50" t="s">
        <v>635</v>
      </c>
      <c r="H614" s="50" t="s">
        <v>3223</v>
      </c>
      <c r="I614" s="50" t="s">
        <v>1053</v>
      </c>
      <c r="K614" s="50" t="s">
        <v>3226</v>
      </c>
      <c r="L614" s="307">
        <v>2553</v>
      </c>
      <c r="M614" s="308">
        <v>6000</v>
      </c>
      <c r="N614" s="307">
        <v>2292.3012119999999</v>
      </c>
      <c r="O614" s="50" t="s">
        <v>3464</v>
      </c>
      <c r="P614" s="50" t="s">
        <v>3154</v>
      </c>
      <c r="Q614" s="50" t="s">
        <v>300</v>
      </c>
      <c r="R614" s="50" t="s">
        <v>785</v>
      </c>
      <c r="T614" s="308">
        <v>6290.53</v>
      </c>
      <c r="U614" s="309">
        <v>15</v>
      </c>
      <c r="V614" s="310">
        <v>45931</v>
      </c>
      <c r="X614" s="50" t="s">
        <v>2813</v>
      </c>
      <c r="AC614" s="50" t="s">
        <v>1054</v>
      </c>
      <c r="AD614" s="50" t="s">
        <v>304</v>
      </c>
      <c r="AE614" s="310">
        <v>45656</v>
      </c>
      <c r="AF614" s="306" t="s">
        <v>3227</v>
      </c>
      <c r="AG614" s="307">
        <v>0.36757582563184693</v>
      </c>
      <c r="AH614" s="307">
        <v>0.3524509413510481</v>
      </c>
      <c r="AI614" s="307">
        <v>0.27547390871878341</v>
      </c>
      <c r="AJ614" s="50" t="s">
        <v>0</v>
      </c>
      <c r="AK614" s="307">
        <v>255.23119042634858</v>
      </c>
      <c r="AL614" s="307">
        <v>1.5826666</v>
      </c>
      <c r="AM614" s="311">
        <v>6000</v>
      </c>
      <c r="AN614" s="312">
        <v>17</v>
      </c>
      <c r="AO614" s="313" t="s">
        <v>3071</v>
      </c>
      <c r="AP614" s="313" t="s">
        <v>0</v>
      </c>
      <c r="AQ614" s="313" t="s">
        <v>306</v>
      </c>
      <c r="AR614" s="314" t="s">
        <v>0</v>
      </c>
      <c r="AS614" s="314"/>
    </row>
    <row r="615" spans="1:45" x14ac:dyDescent="0.2">
      <c r="A615" s="306" t="s">
        <v>3229</v>
      </c>
      <c r="B615" s="50" t="s">
        <v>310</v>
      </c>
      <c r="C615" s="50" t="s">
        <v>295</v>
      </c>
      <c r="D615" s="50" t="s">
        <v>778</v>
      </c>
      <c r="E615" s="50" t="s">
        <v>297</v>
      </c>
      <c r="F615" s="50" t="s">
        <v>1044</v>
      </c>
      <c r="G615" s="50" t="s">
        <v>635</v>
      </c>
      <c r="H615" s="50" t="s">
        <v>3223</v>
      </c>
      <c r="I615" s="50" t="s">
        <v>1053</v>
      </c>
      <c r="K615" s="50" t="s">
        <v>3226</v>
      </c>
      <c r="L615" s="307">
        <v>2042</v>
      </c>
      <c r="M615" s="308">
        <v>6000</v>
      </c>
      <c r="N615" s="307">
        <v>1833.845867</v>
      </c>
      <c r="O615" s="50" t="s">
        <v>3464</v>
      </c>
      <c r="P615" s="50" t="s">
        <v>3154</v>
      </c>
      <c r="Q615" s="50" t="s">
        <v>300</v>
      </c>
      <c r="R615" s="50" t="s">
        <v>785</v>
      </c>
      <c r="T615" s="308">
        <v>6290.53</v>
      </c>
      <c r="U615" s="309">
        <v>15</v>
      </c>
      <c r="V615" s="310">
        <v>45931</v>
      </c>
      <c r="X615" s="50" t="s">
        <v>2813</v>
      </c>
      <c r="AC615" s="50" t="s">
        <v>1054</v>
      </c>
      <c r="AD615" s="50" t="s">
        <v>304</v>
      </c>
      <c r="AE615" s="310">
        <v>45656</v>
      </c>
      <c r="AF615" s="306" t="s">
        <v>3227</v>
      </c>
      <c r="AG615" s="307">
        <v>0.31044479122722896</v>
      </c>
      <c r="AH615" s="307">
        <v>0.29755864887924355</v>
      </c>
      <c r="AI615" s="307">
        <v>0.20533608236527789</v>
      </c>
      <c r="AJ615" s="306" t="s">
        <v>0</v>
      </c>
      <c r="AK615" s="307">
        <v>358.19470182341342</v>
      </c>
      <c r="AL615" s="307">
        <v>1.2933330000000001</v>
      </c>
      <c r="AM615" s="311">
        <v>6000</v>
      </c>
      <c r="AN615" s="312">
        <v>17</v>
      </c>
      <c r="AO615" s="313" t="s">
        <v>3071</v>
      </c>
      <c r="AP615" s="313" t="s">
        <v>0</v>
      </c>
      <c r="AQ615" s="313" t="s">
        <v>306</v>
      </c>
      <c r="AR615" s="314" t="s">
        <v>0</v>
      </c>
      <c r="AS615" s="314"/>
    </row>
    <row r="616" spans="1:45" x14ac:dyDescent="0.2">
      <c r="A616" s="306" t="s">
        <v>3278</v>
      </c>
      <c r="B616" s="50" t="s">
        <v>294</v>
      </c>
      <c r="C616" s="50" t="s">
        <v>295</v>
      </c>
      <c r="D616" s="50" t="s">
        <v>778</v>
      </c>
      <c r="E616" s="50" t="s">
        <v>297</v>
      </c>
      <c r="F616" s="50" t="s">
        <v>1044</v>
      </c>
      <c r="G616" s="50" t="s">
        <v>635</v>
      </c>
      <c r="H616" s="50" t="s">
        <v>3108</v>
      </c>
      <c r="I616" s="50" t="s">
        <v>1053</v>
      </c>
      <c r="K616" s="50" t="s">
        <v>3226</v>
      </c>
      <c r="L616" s="307">
        <v>2086</v>
      </c>
      <c r="M616" s="308">
        <v>6000</v>
      </c>
      <c r="N616" s="307">
        <v>1872.334871</v>
      </c>
      <c r="O616" s="50" t="s">
        <v>3465</v>
      </c>
      <c r="P616" s="50" t="s">
        <v>3154</v>
      </c>
      <c r="Q616" s="50" t="s">
        <v>300</v>
      </c>
      <c r="R616" s="50" t="s">
        <v>905</v>
      </c>
      <c r="T616" s="308">
        <v>7760.88</v>
      </c>
      <c r="U616" s="309">
        <v>15</v>
      </c>
      <c r="V616" s="310">
        <v>45931</v>
      </c>
      <c r="X616" s="50" t="s">
        <v>2813</v>
      </c>
      <c r="AC616" s="50" t="s">
        <v>1054</v>
      </c>
      <c r="AD616" s="50" t="s">
        <v>304</v>
      </c>
      <c r="AE616" s="310">
        <v>45656</v>
      </c>
      <c r="AF616" s="306" t="s">
        <v>3227</v>
      </c>
      <c r="AG616" s="307">
        <v>0.31044479122722896</v>
      </c>
      <c r="AH616" s="307">
        <v>0.29755864887924355</v>
      </c>
      <c r="AI616" s="307">
        <v>0.20533608236527789</v>
      </c>
      <c r="AJ616" s="50" t="s">
        <v>0</v>
      </c>
      <c r="AK616" s="307">
        <v>358.19470182341342</v>
      </c>
      <c r="AL616" s="307">
        <v>1.2933330000000001</v>
      </c>
      <c r="AM616" s="311">
        <v>6000</v>
      </c>
      <c r="AN616" s="312">
        <v>17</v>
      </c>
      <c r="AO616" s="313" t="s">
        <v>3071</v>
      </c>
      <c r="AP616" s="313" t="s">
        <v>0</v>
      </c>
      <c r="AQ616" s="313" t="s">
        <v>306</v>
      </c>
      <c r="AR616" s="314" t="s">
        <v>0</v>
      </c>
      <c r="AS616" s="314"/>
    </row>
    <row r="617" spans="1:45" x14ac:dyDescent="0.2">
      <c r="A617" s="306" t="s">
        <v>3279</v>
      </c>
      <c r="B617" s="50" t="s">
        <v>308</v>
      </c>
      <c r="C617" s="50" t="s">
        <v>295</v>
      </c>
      <c r="D617" s="50" t="s">
        <v>778</v>
      </c>
      <c r="E617" s="50" t="s">
        <v>297</v>
      </c>
      <c r="F617" s="50" t="s">
        <v>1044</v>
      </c>
      <c r="G617" s="50" t="s">
        <v>635</v>
      </c>
      <c r="H617" s="50" t="s">
        <v>3108</v>
      </c>
      <c r="I617" s="50" t="s">
        <v>1053</v>
      </c>
      <c r="K617" s="50" t="s">
        <v>3226</v>
      </c>
      <c r="L617" s="307">
        <v>1654</v>
      </c>
      <c r="M617" s="308">
        <v>6000</v>
      </c>
      <c r="N617" s="307">
        <v>1485.337207</v>
      </c>
      <c r="O617" s="50" t="s">
        <v>3465</v>
      </c>
      <c r="P617" s="50" t="s">
        <v>3154</v>
      </c>
      <c r="Q617" s="50" t="s">
        <v>300</v>
      </c>
      <c r="R617" s="50" t="s">
        <v>905</v>
      </c>
      <c r="T617" s="308">
        <v>7760.88</v>
      </c>
      <c r="U617" s="309">
        <v>15</v>
      </c>
      <c r="V617" s="310">
        <v>45931</v>
      </c>
      <c r="X617" s="50" t="s">
        <v>2813</v>
      </c>
      <c r="AC617" s="50" t="s">
        <v>1054</v>
      </c>
      <c r="AD617" s="50" t="s">
        <v>304</v>
      </c>
      <c r="AE617" s="310">
        <v>45656</v>
      </c>
      <c r="AF617" s="306" t="s">
        <v>3227</v>
      </c>
      <c r="AG617" s="307">
        <v>0.23817727233870289</v>
      </c>
      <c r="AH617" s="307">
        <v>2.750227997191125E-2</v>
      </c>
      <c r="AI617" s="307">
        <v>0.20061395677457361</v>
      </c>
      <c r="AJ617" s="306" t="s">
        <v>0</v>
      </c>
      <c r="AK617" s="307">
        <v>447.85467276122336</v>
      </c>
      <c r="AL617" s="307">
        <v>1.025333</v>
      </c>
      <c r="AM617" s="311">
        <v>6000</v>
      </c>
      <c r="AN617" s="312">
        <v>17</v>
      </c>
      <c r="AO617" s="313" t="s">
        <v>3071</v>
      </c>
      <c r="AP617" s="313" t="s">
        <v>0</v>
      </c>
      <c r="AQ617" s="313" t="s">
        <v>306</v>
      </c>
      <c r="AR617" s="314" t="s">
        <v>0</v>
      </c>
      <c r="AS617" s="314"/>
    </row>
    <row r="618" spans="1:45" x14ac:dyDescent="0.2">
      <c r="A618" s="306" t="s">
        <v>3280</v>
      </c>
      <c r="B618" s="50" t="s">
        <v>310</v>
      </c>
      <c r="C618" s="50" t="s">
        <v>295</v>
      </c>
      <c r="D618" s="50" t="s">
        <v>778</v>
      </c>
      <c r="E618" s="50" t="s">
        <v>297</v>
      </c>
      <c r="F618" s="50" t="s">
        <v>1044</v>
      </c>
      <c r="G618" s="50" t="s">
        <v>635</v>
      </c>
      <c r="H618" s="50" t="s">
        <v>3108</v>
      </c>
      <c r="I618" s="50" t="s">
        <v>1053</v>
      </c>
      <c r="K618" s="50" t="s">
        <v>3226</v>
      </c>
      <c r="L618" s="307">
        <v>545</v>
      </c>
      <c r="M618" s="308">
        <v>6000</v>
      </c>
      <c r="N618" s="307">
        <v>489.61636750000002</v>
      </c>
      <c r="O618" s="50" t="s">
        <v>3465</v>
      </c>
      <c r="P618" s="50" t="s">
        <v>3154</v>
      </c>
      <c r="Q618" s="50" t="s">
        <v>300</v>
      </c>
      <c r="R618" s="50" t="s">
        <v>905</v>
      </c>
      <c r="T618" s="308">
        <v>7760.88</v>
      </c>
      <c r="U618" s="309">
        <v>15</v>
      </c>
      <c r="V618" s="310">
        <v>45931</v>
      </c>
      <c r="X618" s="50" t="s">
        <v>2813</v>
      </c>
      <c r="AC618" s="50" t="s">
        <v>1054</v>
      </c>
      <c r="AD618" s="50" t="s">
        <v>304</v>
      </c>
      <c r="AE618" s="310">
        <v>45656</v>
      </c>
      <c r="AF618" s="306" t="s">
        <v>3227</v>
      </c>
      <c r="AG618" s="307">
        <v>7.3056087074871462E-2</v>
      </c>
      <c r="AH618" s="307">
        <v>2.6376172777678102E-2</v>
      </c>
      <c r="AI618" s="307">
        <v>0.20674065424851659</v>
      </c>
      <c r="AJ618" s="50" t="s">
        <v>0</v>
      </c>
      <c r="AK618" s="307">
        <v>1291.8088992448563</v>
      </c>
      <c r="AL618" s="307">
        <v>0.33800000000000002</v>
      </c>
      <c r="AM618" s="311">
        <v>6000</v>
      </c>
      <c r="AN618" s="312">
        <v>17</v>
      </c>
      <c r="AO618" s="313" t="s">
        <v>3071</v>
      </c>
      <c r="AP618" s="313" t="s">
        <v>0</v>
      </c>
      <c r="AQ618" s="313" t="s">
        <v>306</v>
      </c>
      <c r="AR618" s="314" t="s">
        <v>0</v>
      </c>
      <c r="AS618" s="314"/>
    </row>
    <row r="619" spans="1:45" x14ac:dyDescent="0.2">
      <c r="A619" s="306" t="s">
        <v>2004</v>
      </c>
      <c r="B619" s="50" t="s">
        <v>294</v>
      </c>
      <c r="C619" s="50" t="s">
        <v>295</v>
      </c>
      <c r="D619" s="50" t="s">
        <v>778</v>
      </c>
      <c r="E619" s="50" t="s">
        <v>679</v>
      </c>
      <c r="F619" s="50" t="s">
        <v>680</v>
      </c>
      <c r="G619" s="50" t="s">
        <v>681</v>
      </c>
      <c r="H619" s="50" t="s">
        <v>3066</v>
      </c>
      <c r="I619" s="50" t="s">
        <v>688</v>
      </c>
      <c r="J619" s="50" t="s">
        <v>1111</v>
      </c>
      <c r="K619" s="50" t="s">
        <v>1112</v>
      </c>
      <c r="L619" s="307">
        <v>1747.2144236933489</v>
      </c>
      <c r="M619" s="308">
        <v>3000</v>
      </c>
      <c r="N619" s="307">
        <v>1571.0200884710239</v>
      </c>
      <c r="O619" s="50" t="s">
        <v>3230</v>
      </c>
      <c r="P619" s="50" t="s">
        <v>3068</v>
      </c>
      <c r="Q619" s="50" t="s">
        <v>300</v>
      </c>
      <c r="R619" s="50" t="s">
        <v>1091</v>
      </c>
      <c r="T619" s="308">
        <v>778.79</v>
      </c>
      <c r="U619" s="309">
        <v>13</v>
      </c>
      <c r="V619" s="310">
        <v>45931</v>
      </c>
      <c r="X619" s="50" t="s">
        <v>2880</v>
      </c>
      <c r="Y619" s="50" t="s">
        <v>688</v>
      </c>
      <c r="AA619" s="50" t="s">
        <v>1112</v>
      </c>
      <c r="AD619" s="50" t="s">
        <v>304</v>
      </c>
      <c r="AE619" s="310">
        <v>45121</v>
      </c>
      <c r="AF619" s="306" t="s">
        <v>3231</v>
      </c>
      <c r="AG619" s="307">
        <v>0.21408308355292979</v>
      </c>
      <c r="AH619" s="307">
        <v>0.20543960322027771</v>
      </c>
      <c r="AI619" s="307">
        <v>0.98823289671941861</v>
      </c>
      <c r="AJ619" s="306" t="s">
        <v>0</v>
      </c>
      <c r="AK619" s="307">
        <v>29.91418095833005</v>
      </c>
      <c r="AL619" s="307">
        <v>1.25</v>
      </c>
      <c r="AM619" s="311">
        <v>3000</v>
      </c>
      <c r="AN619" s="312">
        <v>6</v>
      </c>
      <c r="AO619" s="313" t="s">
        <v>3071</v>
      </c>
      <c r="AP619" s="313" t="s">
        <v>0</v>
      </c>
      <c r="AQ619" s="313" t="s">
        <v>306</v>
      </c>
      <c r="AR619" s="314" t="s">
        <v>0</v>
      </c>
      <c r="AS619" s="314"/>
    </row>
    <row r="620" spans="1:45" x14ac:dyDescent="0.2">
      <c r="A620" s="306" t="s">
        <v>2008</v>
      </c>
      <c r="B620" s="50" t="s">
        <v>294</v>
      </c>
      <c r="C620" s="50" t="s">
        <v>295</v>
      </c>
      <c r="D620" s="50" t="s">
        <v>778</v>
      </c>
      <c r="E620" s="50" t="s">
        <v>679</v>
      </c>
      <c r="F620" s="50" t="s">
        <v>680</v>
      </c>
      <c r="G620" s="50" t="s">
        <v>681</v>
      </c>
      <c r="H620" s="50" t="s">
        <v>3066</v>
      </c>
      <c r="I620" s="50" t="s">
        <v>1117</v>
      </c>
      <c r="J620" s="50" t="s">
        <v>1111</v>
      </c>
      <c r="K620" s="50" t="s">
        <v>1112</v>
      </c>
      <c r="L620" s="307">
        <v>1972.6459187676421</v>
      </c>
      <c r="M620" s="308">
        <v>3000</v>
      </c>
      <c r="N620" s="307">
        <v>1773.7183964366459</v>
      </c>
      <c r="O620" s="50" t="s">
        <v>3232</v>
      </c>
      <c r="P620" s="50" t="s">
        <v>3068</v>
      </c>
      <c r="Q620" s="50" t="s">
        <v>300</v>
      </c>
      <c r="R620" s="50" t="s">
        <v>1091</v>
      </c>
      <c r="T620" s="308">
        <v>778.79</v>
      </c>
      <c r="U620" s="309">
        <v>13</v>
      </c>
      <c r="V620" s="310">
        <v>45931</v>
      </c>
      <c r="X620" s="50" t="s">
        <v>2880</v>
      </c>
      <c r="Y620" s="50" t="s">
        <v>1117</v>
      </c>
      <c r="AA620" s="50" t="s">
        <v>1112</v>
      </c>
      <c r="AD620" s="50" t="s">
        <v>304</v>
      </c>
      <c r="AE620" s="310">
        <v>45121</v>
      </c>
      <c r="AF620" s="306" t="s">
        <v>3231</v>
      </c>
      <c r="AG620" s="307">
        <v>0.24170480470003156</v>
      </c>
      <c r="AH620" s="307">
        <v>0.23194611339635499</v>
      </c>
      <c r="AI620" s="307">
        <v>1.1157380365397145</v>
      </c>
      <c r="AJ620" s="50" t="s">
        <v>181</v>
      </c>
      <c r="AK620" s="307">
        <v>24.095985331275614</v>
      </c>
      <c r="AL620" s="307">
        <v>1.4115</v>
      </c>
      <c r="AM620" s="311">
        <v>3000</v>
      </c>
      <c r="AN620" s="312">
        <v>6</v>
      </c>
      <c r="AO620" s="313" t="s">
        <v>3071</v>
      </c>
      <c r="AP620" s="313" t="s">
        <v>0</v>
      </c>
      <c r="AQ620" s="313" t="s">
        <v>306</v>
      </c>
      <c r="AR620" s="314" t="s">
        <v>0</v>
      </c>
      <c r="AS620" s="314"/>
    </row>
    <row r="621" spans="1:45" x14ac:dyDescent="0.2">
      <c r="A621" s="306" t="s">
        <v>2016</v>
      </c>
      <c r="B621" s="50" t="s">
        <v>294</v>
      </c>
      <c r="C621" s="50" t="s">
        <v>295</v>
      </c>
      <c r="D621" s="50" t="s">
        <v>778</v>
      </c>
      <c r="E621" s="50" t="s">
        <v>679</v>
      </c>
      <c r="F621" s="50" t="s">
        <v>680</v>
      </c>
      <c r="G621" s="50" t="s">
        <v>681</v>
      </c>
      <c r="H621" s="50" t="s">
        <v>3066</v>
      </c>
      <c r="I621" s="50" t="s">
        <v>688</v>
      </c>
      <c r="J621" s="50" t="s">
        <v>1111</v>
      </c>
      <c r="K621" s="50" t="s">
        <v>1115</v>
      </c>
      <c r="L621" s="307">
        <v>1466.07</v>
      </c>
      <c r="M621" s="308">
        <v>3000</v>
      </c>
      <c r="N621" s="307">
        <v>1318.23</v>
      </c>
      <c r="O621" s="50" t="s">
        <v>3233</v>
      </c>
      <c r="P621" s="50" t="s">
        <v>3068</v>
      </c>
      <c r="Q621" s="50" t="s">
        <v>300</v>
      </c>
      <c r="R621" s="50" t="s">
        <v>1091</v>
      </c>
      <c r="T621" s="308">
        <v>778.79</v>
      </c>
      <c r="U621" s="309">
        <v>13</v>
      </c>
      <c r="V621" s="310">
        <v>45931</v>
      </c>
      <c r="X621" s="50" t="s">
        <v>2880</v>
      </c>
      <c r="Y621" s="50" t="s">
        <v>688</v>
      </c>
      <c r="AA621" s="50" t="s">
        <v>1115</v>
      </c>
      <c r="AD621" s="50" t="s">
        <v>304</v>
      </c>
      <c r="AE621" s="310">
        <v>45121</v>
      </c>
      <c r="AF621" s="306" t="s">
        <v>3231</v>
      </c>
      <c r="AG621" s="307">
        <v>0.21364854528808286</v>
      </c>
      <c r="AH621" s="307">
        <v>0.20502260918584661</v>
      </c>
      <c r="AI621" s="307">
        <v>0.98622701656729117</v>
      </c>
      <c r="AJ621" s="306" t="s">
        <v>0</v>
      </c>
      <c r="AK621" s="307">
        <v>30.017731160783484</v>
      </c>
      <c r="AL621" s="307">
        <v>1.24769</v>
      </c>
      <c r="AM621" s="311">
        <v>3000</v>
      </c>
      <c r="AN621" s="312">
        <v>6</v>
      </c>
      <c r="AO621" s="313" t="s">
        <v>3071</v>
      </c>
      <c r="AP621" s="313" t="s">
        <v>0</v>
      </c>
      <c r="AQ621" s="313" t="s">
        <v>306</v>
      </c>
      <c r="AR621" s="314" t="s">
        <v>0</v>
      </c>
      <c r="AS621" s="314"/>
    </row>
    <row r="622" spans="1:45" x14ac:dyDescent="0.2">
      <c r="A622" s="306" t="s">
        <v>2020</v>
      </c>
      <c r="B622" s="50" t="s">
        <v>294</v>
      </c>
      <c r="C622" s="50" t="s">
        <v>295</v>
      </c>
      <c r="D622" s="50" t="s">
        <v>778</v>
      </c>
      <c r="E622" s="50" t="s">
        <v>679</v>
      </c>
      <c r="F622" s="50" t="s">
        <v>680</v>
      </c>
      <c r="G622" s="50" t="s">
        <v>681</v>
      </c>
      <c r="H622" s="50" t="s">
        <v>3066</v>
      </c>
      <c r="I622" s="50" t="s">
        <v>1117</v>
      </c>
      <c r="J622" s="50" t="s">
        <v>1111</v>
      </c>
      <c r="K622" s="50" t="s">
        <v>1115</v>
      </c>
      <c r="L622" s="307">
        <v>1971.0057413968582</v>
      </c>
      <c r="M622" s="308">
        <v>3000</v>
      </c>
      <c r="N622" s="307">
        <v>1772.2436194641034</v>
      </c>
      <c r="O622" s="50" t="s">
        <v>3234</v>
      </c>
      <c r="P622" s="50" t="s">
        <v>3068</v>
      </c>
      <c r="Q622" s="50" t="s">
        <v>300</v>
      </c>
      <c r="R622" s="50" t="s">
        <v>1091</v>
      </c>
      <c r="T622" s="308">
        <v>778.79</v>
      </c>
      <c r="U622" s="309">
        <v>13</v>
      </c>
      <c r="V622" s="310">
        <v>45931</v>
      </c>
      <c r="X622" s="50" t="s">
        <v>2880</v>
      </c>
      <c r="Y622" s="50" t="s">
        <v>1117</v>
      </c>
      <c r="AA622" s="50" t="s">
        <v>1115</v>
      </c>
      <c r="AD622" s="50" t="s">
        <v>304</v>
      </c>
      <c r="AE622" s="310">
        <v>45121</v>
      </c>
      <c r="AF622" s="306" t="s">
        <v>3231</v>
      </c>
      <c r="AG622" s="307">
        <v>0.24150383667667419</v>
      </c>
      <c r="AH622" s="307">
        <v>0.23175325934038146</v>
      </c>
      <c r="AI622" s="307">
        <v>1.1148103443158619</v>
      </c>
      <c r="AJ622" s="50" t="s">
        <v>181</v>
      </c>
      <c r="AK622" s="307">
        <v>24.133510517907911</v>
      </c>
      <c r="AL622" s="307">
        <v>1.41</v>
      </c>
      <c r="AM622" s="311">
        <v>3000</v>
      </c>
      <c r="AN622" s="312">
        <v>6</v>
      </c>
      <c r="AO622" s="313" t="s">
        <v>3071</v>
      </c>
      <c r="AP622" s="313" t="s">
        <v>0</v>
      </c>
      <c r="AQ622" s="313" t="s">
        <v>306</v>
      </c>
      <c r="AR622" s="314" t="s">
        <v>0</v>
      </c>
      <c r="AS622" s="314"/>
    </row>
    <row r="623" spans="1:45" x14ac:dyDescent="0.2">
      <c r="A623" s="306" t="s">
        <v>2023</v>
      </c>
      <c r="B623" s="50" t="s">
        <v>308</v>
      </c>
      <c r="C623" s="50" t="s">
        <v>295</v>
      </c>
      <c r="D623" s="50" t="s">
        <v>778</v>
      </c>
      <c r="E623" s="50" t="s">
        <v>679</v>
      </c>
      <c r="F623" s="50" t="s">
        <v>680</v>
      </c>
      <c r="G623" s="50" t="s">
        <v>681</v>
      </c>
      <c r="H623" s="50" t="s">
        <v>3066</v>
      </c>
      <c r="I623" s="50" t="s">
        <v>688</v>
      </c>
      <c r="J623" s="50" t="s">
        <v>1111</v>
      </c>
      <c r="K623" s="50" t="s">
        <v>1112</v>
      </c>
      <c r="L623" s="307">
        <v>1690.4959036828523</v>
      </c>
      <c r="M623" s="308">
        <v>3000</v>
      </c>
      <c r="N623" s="307">
        <v>1520.021233884831</v>
      </c>
      <c r="O623" s="50" t="s">
        <v>3230</v>
      </c>
      <c r="P623" s="50" t="s">
        <v>3068</v>
      </c>
      <c r="Q623" s="50" t="s">
        <v>300</v>
      </c>
      <c r="R623" s="50" t="s">
        <v>1091</v>
      </c>
      <c r="T623" s="308">
        <v>778.79</v>
      </c>
      <c r="U623" s="309">
        <v>13</v>
      </c>
      <c r="V623" s="310">
        <v>45931</v>
      </c>
      <c r="X623" s="50" t="s">
        <v>2880</v>
      </c>
      <c r="Y623" s="50" t="s">
        <v>688</v>
      </c>
      <c r="AA623" s="50" t="s">
        <v>1112</v>
      </c>
      <c r="AD623" s="50" t="s">
        <v>304</v>
      </c>
      <c r="AE623" s="310">
        <v>45121</v>
      </c>
      <c r="AF623" s="306" t="s">
        <v>3231</v>
      </c>
      <c r="AG623" s="307">
        <v>0.20713346392196413</v>
      </c>
      <c r="AH623" s="307">
        <v>0.19877057045121049</v>
      </c>
      <c r="AI623" s="307">
        <v>0.95615262851219529</v>
      </c>
      <c r="AJ623" s="306" t="s">
        <v>0</v>
      </c>
      <c r="AK623" s="307">
        <v>31.622360962948047</v>
      </c>
      <c r="AL623" s="307">
        <v>1.20923</v>
      </c>
      <c r="AM623" s="311">
        <v>3000</v>
      </c>
      <c r="AN623" s="312">
        <v>6</v>
      </c>
      <c r="AO623" s="313" t="s">
        <v>3071</v>
      </c>
      <c r="AP623" s="313" t="s">
        <v>0</v>
      </c>
      <c r="AQ623" s="313" t="s">
        <v>306</v>
      </c>
      <c r="AR623" s="314" t="s">
        <v>0</v>
      </c>
      <c r="AS623" s="314"/>
    </row>
    <row r="624" spans="1:45" x14ac:dyDescent="0.2">
      <c r="A624" s="306" t="s">
        <v>2025</v>
      </c>
      <c r="B624" s="50" t="s">
        <v>308</v>
      </c>
      <c r="C624" s="50" t="s">
        <v>295</v>
      </c>
      <c r="D624" s="50" t="s">
        <v>778</v>
      </c>
      <c r="E624" s="50" t="s">
        <v>679</v>
      </c>
      <c r="F624" s="50" t="s">
        <v>680</v>
      </c>
      <c r="G624" s="50" t="s">
        <v>681</v>
      </c>
      <c r="H624" s="50" t="s">
        <v>3066</v>
      </c>
      <c r="I624" s="50" t="s">
        <v>1117</v>
      </c>
      <c r="J624" s="50" t="s">
        <v>1111</v>
      </c>
      <c r="K624" s="50" t="s">
        <v>1112</v>
      </c>
      <c r="L624" s="307">
        <v>2063.5078363785142</v>
      </c>
      <c r="M624" s="308">
        <v>3000</v>
      </c>
      <c r="N624" s="307">
        <v>1855.4175261530411</v>
      </c>
      <c r="O624" s="50" t="s">
        <v>3232</v>
      </c>
      <c r="P624" s="50" t="s">
        <v>3068</v>
      </c>
      <c r="Q624" s="50" t="s">
        <v>300</v>
      </c>
      <c r="R624" s="50" t="s">
        <v>1091</v>
      </c>
      <c r="T624" s="308">
        <v>778.79</v>
      </c>
      <c r="U624" s="309">
        <v>13</v>
      </c>
      <c r="V624" s="310">
        <v>45931</v>
      </c>
      <c r="X624" s="50" t="s">
        <v>2880</v>
      </c>
      <c r="Y624" s="50" t="s">
        <v>1117</v>
      </c>
      <c r="AA624" s="50" t="s">
        <v>1112</v>
      </c>
      <c r="AD624" s="50" t="s">
        <v>304</v>
      </c>
      <c r="AE624" s="310">
        <v>45121</v>
      </c>
      <c r="AF624" s="306" t="s">
        <v>3231</v>
      </c>
      <c r="AG624" s="307">
        <v>0.25283795426420996</v>
      </c>
      <c r="AH624" s="307">
        <v>0.2426297685039821</v>
      </c>
      <c r="AI624" s="307">
        <v>1.167129974944312</v>
      </c>
      <c r="AJ624" s="50" t="s">
        <v>181</v>
      </c>
      <c r="AK624" s="307">
        <v>22.110367289622513</v>
      </c>
      <c r="AL624" s="307">
        <v>1.4761500000000001</v>
      </c>
      <c r="AM624" s="311">
        <v>3000</v>
      </c>
      <c r="AN624" s="312">
        <v>6</v>
      </c>
      <c r="AO624" s="313" t="s">
        <v>3071</v>
      </c>
      <c r="AP624" s="313" t="s">
        <v>0</v>
      </c>
      <c r="AQ624" s="313" t="s">
        <v>306</v>
      </c>
      <c r="AR624" s="314" t="s">
        <v>0</v>
      </c>
      <c r="AS624" s="314"/>
    </row>
    <row r="625" spans="1:45" x14ac:dyDescent="0.2">
      <c r="A625" s="306" t="s">
        <v>2028</v>
      </c>
      <c r="B625" s="50" t="s">
        <v>308</v>
      </c>
      <c r="C625" s="50" t="s">
        <v>295</v>
      </c>
      <c r="D625" s="50" t="s">
        <v>778</v>
      </c>
      <c r="E625" s="50" t="s">
        <v>679</v>
      </c>
      <c r="F625" s="50" t="s">
        <v>680</v>
      </c>
      <c r="G625" s="50" t="s">
        <v>681</v>
      </c>
      <c r="H625" s="50" t="s">
        <v>3066</v>
      </c>
      <c r="I625" s="50" t="s">
        <v>688</v>
      </c>
      <c r="J625" s="50" t="s">
        <v>1111</v>
      </c>
      <c r="K625" s="50" t="s">
        <v>1115</v>
      </c>
      <c r="L625" s="307">
        <v>1573.9623688410454</v>
      </c>
      <c r="M625" s="308">
        <v>3000</v>
      </c>
      <c r="N625" s="307">
        <v>1415.2392897030629</v>
      </c>
      <c r="O625" s="50" t="s">
        <v>3233</v>
      </c>
      <c r="P625" s="50" t="s">
        <v>3068</v>
      </c>
      <c r="Q625" s="50" t="s">
        <v>300</v>
      </c>
      <c r="R625" s="50" t="s">
        <v>1091</v>
      </c>
      <c r="T625" s="308">
        <v>778.79</v>
      </c>
      <c r="U625" s="309">
        <v>13</v>
      </c>
      <c r="V625" s="310">
        <v>45931</v>
      </c>
      <c r="X625" s="50" t="s">
        <v>2880</v>
      </c>
      <c r="Y625" s="50" t="s">
        <v>688</v>
      </c>
      <c r="AA625" s="50" t="s">
        <v>1112</v>
      </c>
      <c r="AD625" s="50" t="s">
        <v>304</v>
      </c>
      <c r="AE625" s="310">
        <v>45121</v>
      </c>
      <c r="AF625" s="306" t="s">
        <v>3231</v>
      </c>
      <c r="AG625" s="307">
        <v>0.20713346392196413</v>
      </c>
      <c r="AH625" s="307">
        <v>0.19877057045121049</v>
      </c>
      <c r="AI625" s="307">
        <v>0.95615262851219529</v>
      </c>
      <c r="AJ625" s="306" t="s">
        <v>0</v>
      </c>
      <c r="AK625" s="307">
        <v>31.622360962948047</v>
      </c>
      <c r="AL625" s="307">
        <v>1.20923</v>
      </c>
      <c r="AM625" s="311">
        <v>3000</v>
      </c>
      <c r="AN625" s="312">
        <v>6</v>
      </c>
      <c r="AO625" s="313" t="s">
        <v>3071</v>
      </c>
      <c r="AP625" s="313" t="s">
        <v>0</v>
      </c>
      <c r="AQ625" s="313" t="s">
        <v>306</v>
      </c>
      <c r="AR625" s="314" t="s">
        <v>0</v>
      </c>
      <c r="AS625" s="314"/>
    </row>
    <row r="626" spans="1:45" x14ac:dyDescent="0.2">
      <c r="A626" s="306" t="s">
        <v>2030</v>
      </c>
      <c r="B626" s="50" t="s">
        <v>308</v>
      </c>
      <c r="C626" s="50" t="s">
        <v>295</v>
      </c>
      <c r="D626" s="50" t="s">
        <v>778</v>
      </c>
      <c r="E626" s="50" t="s">
        <v>679</v>
      </c>
      <c r="F626" s="50" t="s">
        <v>680</v>
      </c>
      <c r="G626" s="50" t="s">
        <v>681</v>
      </c>
      <c r="H626" s="50" t="s">
        <v>3066</v>
      </c>
      <c r="I626" s="50" t="s">
        <v>1117</v>
      </c>
      <c r="J626" s="50" t="s">
        <v>1111</v>
      </c>
      <c r="K626" s="50" t="s">
        <v>1115</v>
      </c>
      <c r="L626" s="307">
        <v>1953.3720047997429</v>
      </c>
      <c r="M626" s="308">
        <v>3000</v>
      </c>
      <c r="N626" s="307">
        <v>1756.3881216767654</v>
      </c>
      <c r="O626" s="50" t="s">
        <v>3234</v>
      </c>
      <c r="P626" s="50" t="s">
        <v>3068</v>
      </c>
      <c r="Q626" s="50" t="s">
        <v>300</v>
      </c>
      <c r="R626" s="50" t="s">
        <v>1091</v>
      </c>
      <c r="T626" s="308">
        <v>778.79</v>
      </c>
      <c r="U626" s="309">
        <v>13</v>
      </c>
      <c r="V626" s="310">
        <v>45931</v>
      </c>
      <c r="X626" s="50" t="s">
        <v>2880</v>
      </c>
      <c r="Y626" s="50" t="s">
        <v>1117</v>
      </c>
      <c r="AA626" s="50" t="s">
        <v>1115</v>
      </c>
      <c r="AD626" s="50" t="s">
        <v>304</v>
      </c>
      <c r="AE626" s="310">
        <v>45121</v>
      </c>
      <c r="AF626" s="306" t="s">
        <v>3231</v>
      </c>
      <c r="AG626" s="307">
        <v>0.23934320621593735</v>
      </c>
      <c r="AH626" s="307">
        <v>0.22967986308135535</v>
      </c>
      <c r="AI626" s="307">
        <v>1.1048366179311413</v>
      </c>
      <c r="AJ626" s="50" t="s">
        <v>181</v>
      </c>
      <c r="AK626" s="307">
        <v>24.540928856555986</v>
      </c>
      <c r="AL626" s="307">
        <v>1.3976900000000001</v>
      </c>
      <c r="AM626" s="311">
        <v>3000</v>
      </c>
      <c r="AN626" s="312">
        <v>6</v>
      </c>
      <c r="AO626" s="313" t="s">
        <v>3071</v>
      </c>
      <c r="AP626" s="313" t="s">
        <v>0</v>
      </c>
      <c r="AQ626" s="313" t="s">
        <v>306</v>
      </c>
      <c r="AR626" s="314" t="s">
        <v>0</v>
      </c>
      <c r="AS626" s="314"/>
    </row>
    <row r="627" spans="1:45" x14ac:dyDescent="0.2">
      <c r="A627" s="306" t="s">
        <v>2032</v>
      </c>
      <c r="B627" s="50" t="s">
        <v>310</v>
      </c>
      <c r="C627" s="50" t="s">
        <v>295</v>
      </c>
      <c r="D627" s="50" t="s">
        <v>778</v>
      </c>
      <c r="E627" s="50" t="s">
        <v>679</v>
      </c>
      <c r="F627" s="50" t="s">
        <v>680</v>
      </c>
      <c r="G627" s="50" t="s">
        <v>681</v>
      </c>
      <c r="H627" s="50" t="s">
        <v>3066</v>
      </c>
      <c r="I627" s="50" t="s">
        <v>688</v>
      </c>
      <c r="J627" s="50" t="s">
        <v>1111</v>
      </c>
      <c r="K627" s="50" t="s">
        <v>1112</v>
      </c>
      <c r="L627" s="307">
        <v>2063.5078363785142</v>
      </c>
      <c r="M627" s="308">
        <v>3000</v>
      </c>
      <c r="N627" s="307">
        <v>1855.4175261530411</v>
      </c>
      <c r="O627" s="50" t="s">
        <v>3230</v>
      </c>
      <c r="P627" s="50" t="s">
        <v>3068</v>
      </c>
      <c r="Q627" s="50" t="s">
        <v>300</v>
      </c>
      <c r="R627" s="50" t="s">
        <v>1091</v>
      </c>
      <c r="T627" s="308">
        <v>778.79</v>
      </c>
      <c r="U627" s="309">
        <v>13</v>
      </c>
      <c r="V627" s="310">
        <v>45931</v>
      </c>
      <c r="X627" s="50" t="s">
        <v>2880</v>
      </c>
      <c r="Y627" s="50" t="s">
        <v>1117</v>
      </c>
      <c r="AA627" s="50" t="s">
        <v>1112</v>
      </c>
      <c r="AD627" s="50" t="s">
        <v>304</v>
      </c>
      <c r="AE627" s="310">
        <v>45121</v>
      </c>
      <c r="AF627" s="306" t="s">
        <v>3231</v>
      </c>
      <c r="AG627" s="307">
        <v>0.25283795426420996</v>
      </c>
      <c r="AH627" s="307">
        <v>0.2426297685039821</v>
      </c>
      <c r="AI627" s="307">
        <v>1.167129974944312</v>
      </c>
      <c r="AJ627" s="306" t="s">
        <v>181</v>
      </c>
      <c r="AK627" s="307">
        <v>22.110367289622513</v>
      </c>
      <c r="AL627" s="307">
        <v>1.4761500000000001</v>
      </c>
      <c r="AM627" s="311">
        <v>3000</v>
      </c>
      <c r="AN627" s="312">
        <v>6</v>
      </c>
      <c r="AO627" s="313" t="s">
        <v>3071</v>
      </c>
      <c r="AP627" s="313" t="s">
        <v>0</v>
      </c>
      <c r="AQ627" s="313" t="s">
        <v>306</v>
      </c>
      <c r="AR627" s="314" t="s">
        <v>0</v>
      </c>
      <c r="AS627" s="314"/>
    </row>
    <row r="628" spans="1:45" x14ac:dyDescent="0.2">
      <c r="A628" s="306" t="s">
        <v>2034</v>
      </c>
      <c r="B628" s="50" t="s">
        <v>310</v>
      </c>
      <c r="C628" s="50" t="s">
        <v>295</v>
      </c>
      <c r="D628" s="50" t="s">
        <v>778</v>
      </c>
      <c r="E628" s="50" t="s">
        <v>679</v>
      </c>
      <c r="F628" s="50" t="s">
        <v>680</v>
      </c>
      <c r="G628" s="50" t="s">
        <v>681</v>
      </c>
      <c r="H628" s="50" t="s">
        <v>3066</v>
      </c>
      <c r="I628" s="50" t="s">
        <v>1117</v>
      </c>
      <c r="J628" s="50" t="s">
        <v>1111</v>
      </c>
      <c r="K628" s="50" t="s">
        <v>1112</v>
      </c>
      <c r="L628" s="307">
        <v>2133.5743904883252</v>
      </c>
      <c r="M628" s="308">
        <v>3000</v>
      </c>
      <c r="N628" s="307">
        <v>1918.4183591039107</v>
      </c>
      <c r="O628" s="50" t="s">
        <v>3232</v>
      </c>
      <c r="P628" s="50" t="s">
        <v>3068</v>
      </c>
      <c r="Q628" s="50" t="s">
        <v>300</v>
      </c>
      <c r="R628" s="50" t="s">
        <v>1091</v>
      </c>
      <c r="T628" s="308">
        <v>778.79</v>
      </c>
      <c r="U628" s="309">
        <v>13</v>
      </c>
      <c r="V628" s="310">
        <v>45931</v>
      </c>
      <c r="X628" s="50" t="s">
        <v>2880</v>
      </c>
      <c r="Y628" s="50" t="s">
        <v>1117</v>
      </c>
      <c r="AA628" s="50" t="s">
        <v>1112</v>
      </c>
      <c r="AD628" s="50" t="s">
        <v>304</v>
      </c>
      <c r="AE628" s="310">
        <v>45121</v>
      </c>
      <c r="AF628" s="306" t="s">
        <v>3231</v>
      </c>
      <c r="AG628" s="307">
        <v>0.26142308483224214</v>
      </c>
      <c r="AH628" s="307">
        <v>0.25086827940460982</v>
      </c>
      <c r="AI628" s="307">
        <v>0.44947029277698969</v>
      </c>
      <c r="AJ628" s="50" t="s">
        <v>181</v>
      </c>
      <c r="AK628" s="307">
        <v>20.694684606235203</v>
      </c>
      <c r="AL628" s="307">
        <v>1.5261530000000001</v>
      </c>
      <c r="AM628" s="311">
        <v>3000</v>
      </c>
      <c r="AN628" s="312">
        <v>6</v>
      </c>
      <c r="AO628" s="313" t="s">
        <v>3071</v>
      </c>
      <c r="AP628" s="313" t="s">
        <v>0</v>
      </c>
      <c r="AQ628" s="313" t="s">
        <v>306</v>
      </c>
      <c r="AR628" s="314" t="s">
        <v>0</v>
      </c>
      <c r="AS628" s="314"/>
    </row>
    <row r="629" spans="1:45" x14ac:dyDescent="0.2">
      <c r="A629" s="306" t="s">
        <v>2037</v>
      </c>
      <c r="B629" s="50" t="s">
        <v>310</v>
      </c>
      <c r="C629" s="50" t="s">
        <v>295</v>
      </c>
      <c r="D629" s="50" t="s">
        <v>778</v>
      </c>
      <c r="E629" s="50" t="s">
        <v>679</v>
      </c>
      <c r="F629" s="50" t="s">
        <v>680</v>
      </c>
      <c r="G629" s="50" t="s">
        <v>681</v>
      </c>
      <c r="H629" s="50" t="s">
        <v>3066</v>
      </c>
      <c r="I629" s="50" t="s">
        <v>688</v>
      </c>
      <c r="J629" s="50" t="s">
        <v>1111</v>
      </c>
      <c r="K629" s="50" t="s">
        <v>1115</v>
      </c>
      <c r="L629" s="307">
        <v>1466.07</v>
      </c>
      <c r="M629" s="308">
        <v>3000</v>
      </c>
      <c r="N629" s="307">
        <v>1318.23</v>
      </c>
      <c r="O629" s="50" t="s">
        <v>3233</v>
      </c>
      <c r="P629" s="50" t="s">
        <v>3068</v>
      </c>
      <c r="Q629" s="50" t="s">
        <v>300</v>
      </c>
      <c r="R629" s="50" t="s">
        <v>1091</v>
      </c>
      <c r="T629" s="308">
        <v>775.88</v>
      </c>
      <c r="U629" s="309">
        <v>13</v>
      </c>
      <c r="V629" s="310">
        <v>45931</v>
      </c>
      <c r="X629" s="50" t="s">
        <v>2880</v>
      </c>
      <c r="Y629" s="50" t="s">
        <v>688</v>
      </c>
      <c r="AA629" s="50" t="s">
        <v>1115</v>
      </c>
      <c r="AD629" s="50" t="s">
        <v>304</v>
      </c>
      <c r="AE629" s="310">
        <v>45121</v>
      </c>
      <c r="AF629" s="306" t="s">
        <v>3231</v>
      </c>
      <c r="AG629" s="307">
        <v>0.18733536582878871</v>
      </c>
      <c r="AH629" s="307">
        <v>0.17977180908587126</v>
      </c>
      <c r="AI629" s="307">
        <v>0.86476226032686121</v>
      </c>
      <c r="AJ629" s="306" t="s">
        <v>0</v>
      </c>
      <c r="AK629" s="307">
        <v>37.183434641038197</v>
      </c>
      <c r="AL629" s="307">
        <v>1.0938000000000001</v>
      </c>
      <c r="AM629" s="311">
        <v>3000</v>
      </c>
      <c r="AN629" s="312">
        <v>6</v>
      </c>
      <c r="AO629" s="313" t="s">
        <v>3071</v>
      </c>
      <c r="AP629" s="313" t="s">
        <v>0</v>
      </c>
      <c r="AQ629" s="313" t="s">
        <v>306</v>
      </c>
      <c r="AR629" s="314" t="s">
        <v>0</v>
      </c>
      <c r="AS629" s="314"/>
    </row>
    <row r="630" spans="1:45" x14ac:dyDescent="0.2">
      <c r="A630" s="306" t="s">
        <v>2039</v>
      </c>
      <c r="B630" s="50" t="s">
        <v>310</v>
      </c>
      <c r="C630" s="50" t="s">
        <v>295</v>
      </c>
      <c r="D630" s="50" t="s">
        <v>778</v>
      </c>
      <c r="E630" s="50" t="s">
        <v>679</v>
      </c>
      <c r="F630" s="50" t="s">
        <v>680</v>
      </c>
      <c r="G630" s="50" t="s">
        <v>681</v>
      </c>
      <c r="H630" s="50" t="s">
        <v>3066</v>
      </c>
      <c r="I630" s="50" t="s">
        <v>1117</v>
      </c>
      <c r="J630" s="50" t="s">
        <v>1111</v>
      </c>
      <c r="K630" s="50" t="s">
        <v>1115</v>
      </c>
      <c r="L630" s="307">
        <v>1944.9955954478744</v>
      </c>
      <c r="M630" s="308">
        <v>3000</v>
      </c>
      <c r="N630" s="307">
        <v>1748.8564145304699</v>
      </c>
      <c r="O630" s="50" t="s">
        <v>3234</v>
      </c>
      <c r="P630" s="50" t="s">
        <v>3068</v>
      </c>
      <c r="Q630" s="50" t="s">
        <v>300</v>
      </c>
      <c r="R630" s="50" t="s">
        <v>1091</v>
      </c>
      <c r="T630" s="308">
        <v>778.79</v>
      </c>
      <c r="U630" s="309">
        <v>13</v>
      </c>
      <c r="V630" s="310">
        <v>45931</v>
      </c>
      <c r="X630" s="50" t="s">
        <v>2880</v>
      </c>
      <c r="Y630" s="50" t="s">
        <v>1117</v>
      </c>
      <c r="AA630" s="50" t="s">
        <v>1115</v>
      </c>
      <c r="AD630" s="50" t="s">
        <v>304</v>
      </c>
      <c r="AE630" s="310">
        <v>45121</v>
      </c>
      <c r="AF630" s="306" t="s">
        <v>3231</v>
      </c>
      <c r="AG630" s="307">
        <v>0.23831685963887617</v>
      </c>
      <c r="AH630" s="307">
        <v>0.22869495465207346</v>
      </c>
      <c r="AI630" s="307">
        <v>1.1000988804413112</v>
      </c>
      <c r="AJ630" s="50" t="s">
        <v>181</v>
      </c>
      <c r="AK630" s="307">
        <v>24.737049533854293</v>
      </c>
      <c r="AL630" s="307">
        <v>1.3915379999999999</v>
      </c>
      <c r="AM630" s="311">
        <v>3000</v>
      </c>
      <c r="AN630" s="312">
        <v>6</v>
      </c>
      <c r="AO630" s="313" t="s">
        <v>3071</v>
      </c>
      <c r="AP630" s="313" t="s">
        <v>0</v>
      </c>
      <c r="AQ630" s="313" t="s">
        <v>306</v>
      </c>
      <c r="AR630" s="314" t="s">
        <v>0</v>
      </c>
      <c r="AS630" s="314"/>
    </row>
    <row r="631" spans="1:45" x14ac:dyDescent="0.2">
      <c r="A631" s="306" t="s">
        <v>2043</v>
      </c>
      <c r="B631" s="50" t="s">
        <v>294</v>
      </c>
      <c r="C631" s="50" t="s">
        <v>295</v>
      </c>
      <c r="D631" s="50" t="s">
        <v>778</v>
      </c>
      <c r="E631" s="50" t="s">
        <v>679</v>
      </c>
      <c r="F631" s="50" t="s">
        <v>680</v>
      </c>
      <c r="G631" s="50" t="s">
        <v>681</v>
      </c>
      <c r="H631" s="50" t="s">
        <v>3066</v>
      </c>
      <c r="J631" s="50" t="s">
        <v>1116</v>
      </c>
      <c r="K631" s="50" t="s">
        <v>1112</v>
      </c>
      <c r="L631" s="307">
        <v>1047.3699194480796</v>
      </c>
      <c r="M631" s="308">
        <v>2800</v>
      </c>
      <c r="N631" s="307">
        <v>941.75</v>
      </c>
      <c r="O631" s="50" t="s">
        <v>3235</v>
      </c>
      <c r="P631" s="50" t="s">
        <v>3068</v>
      </c>
      <c r="Q631" s="50" t="s">
        <v>300</v>
      </c>
      <c r="R631" s="50" t="s">
        <v>1091</v>
      </c>
      <c r="T631" s="308">
        <v>549.22</v>
      </c>
      <c r="U631" s="309">
        <v>13</v>
      </c>
      <c r="V631" s="310">
        <v>45200</v>
      </c>
      <c r="X631" s="50" t="s">
        <v>2880</v>
      </c>
      <c r="AA631" s="50" t="s">
        <v>1112</v>
      </c>
      <c r="AD631" s="50" t="s">
        <v>360</v>
      </c>
      <c r="AF631" s="306"/>
      <c r="AG631" s="307">
        <v>0.12315103272867219</v>
      </c>
      <c r="AH631" s="307">
        <v>0.12833237806156175</v>
      </c>
      <c r="AI631" s="307">
        <v>0.83855552059623961</v>
      </c>
      <c r="AJ631" s="306" t="s">
        <v>0</v>
      </c>
      <c r="AK631" s="307">
        <v>38.984879614772694</v>
      </c>
      <c r="AL631" s="307">
        <v>0.74927232698977997</v>
      </c>
      <c r="AM631" s="311">
        <v>2800</v>
      </c>
      <c r="AN631" s="312">
        <v>6</v>
      </c>
      <c r="AO631" s="313" t="s">
        <v>3071</v>
      </c>
      <c r="AP631" s="313" t="s">
        <v>0</v>
      </c>
      <c r="AQ631" s="313" t="s">
        <v>306</v>
      </c>
      <c r="AR631" s="314" t="s">
        <v>0</v>
      </c>
      <c r="AS631" s="314"/>
    </row>
    <row r="632" spans="1:45" x14ac:dyDescent="0.2">
      <c r="A632" s="306" t="s">
        <v>2046</v>
      </c>
      <c r="B632" s="50" t="s">
        <v>294</v>
      </c>
      <c r="C632" s="50" t="s">
        <v>295</v>
      </c>
      <c r="D632" s="50" t="s">
        <v>778</v>
      </c>
      <c r="E632" s="50" t="s">
        <v>679</v>
      </c>
      <c r="F632" s="50" t="s">
        <v>680</v>
      </c>
      <c r="G632" s="50" t="s">
        <v>681</v>
      </c>
      <c r="H632" s="50" t="s">
        <v>3066</v>
      </c>
      <c r="J632" s="50" t="s">
        <v>1116</v>
      </c>
      <c r="K632" s="50" t="s">
        <v>1115</v>
      </c>
      <c r="L632" s="307">
        <v>1593.4369547005429</v>
      </c>
      <c r="M632" s="308">
        <v>2800</v>
      </c>
      <c r="N632" s="307">
        <v>1432.75</v>
      </c>
      <c r="O632" s="50" t="s">
        <v>3236</v>
      </c>
      <c r="P632" s="50" t="s">
        <v>3068</v>
      </c>
      <c r="Q632" s="50" t="s">
        <v>300</v>
      </c>
      <c r="R632" s="50" t="s">
        <v>1091</v>
      </c>
      <c r="T632" s="308">
        <v>549.22</v>
      </c>
      <c r="U632" s="309">
        <v>13</v>
      </c>
      <c r="V632" s="310">
        <v>45200</v>
      </c>
      <c r="X632" s="50" t="s">
        <v>2880</v>
      </c>
      <c r="AA632" s="50" t="s">
        <v>1115</v>
      </c>
      <c r="AD632" s="50" t="s">
        <v>360</v>
      </c>
      <c r="AF632" s="306"/>
      <c r="AG632" s="307">
        <v>0.18735826083568363</v>
      </c>
      <c r="AH632" s="307">
        <v>0.19524100309817108</v>
      </c>
      <c r="AI632" s="307">
        <v>1.2757530365110294</v>
      </c>
      <c r="AJ632" s="50" t="s">
        <v>181</v>
      </c>
      <c r="AK632" s="307">
        <v>18.458853330243095</v>
      </c>
      <c r="AL632" s="307">
        <v>1.1399202829780803</v>
      </c>
      <c r="AM632" s="311">
        <v>2800</v>
      </c>
      <c r="AN632" s="312">
        <v>6</v>
      </c>
      <c r="AO632" s="313" t="s">
        <v>3071</v>
      </c>
      <c r="AP632" s="313" t="s">
        <v>0</v>
      </c>
      <c r="AQ632" s="313" t="s">
        <v>306</v>
      </c>
      <c r="AR632" s="314" t="s">
        <v>0</v>
      </c>
      <c r="AS632" s="314"/>
    </row>
    <row r="633" spans="1:45" x14ac:dyDescent="0.2">
      <c r="A633" s="306" t="s">
        <v>2050</v>
      </c>
      <c r="B633" s="50" t="s">
        <v>308</v>
      </c>
      <c r="C633" s="50" t="s">
        <v>295</v>
      </c>
      <c r="D633" s="50" t="s">
        <v>778</v>
      </c>
      <c r="E633" s="50" t="s">
        <v>679</v>
      </c>
      <c r="F633" s="50" t="s">
        <v>680</v>
      </c>
      <c r="G633" s="50" t="s">
        <v>681</v>
      </c>
      <c r="H633" s="50" t="s">
        <v>3066</v>
      </c>
      <c r="J633" s="50" t="s">
        <v>1116</v>
      </c>
      <c r="K633" s="50" t="s">
        <v>1112</v>
      </c>
      <c r="L633" s="307">
        <v>1039.0287732884187</v>
      </c>
      <c r="M633" s="308">
        <v>2800</v>
      </c>
      <c r="N633" s="307">
        <v>934.25</v>
      </c>
      <c r="O633" s="50" t="s">
        <v>3235</v>
      </c>
      <c r="P633" s="50" t="s">
        <v>3068</v>
      </c>
      <c r="Q633" s="50" t="s">
        <v>300</v>
      </c>
      <c r="R633" s="50" t="s">
        <v>1091</v>
      </c>
      <c r="T633" s="308">
        <v>549.22</v>
      </c>
      <c r="U633" s="309">
        <v>13</v>
      </c>
      <c r="V633" s="310">
        <v>45200</v>
      </c>
      <c r="X633" s="50" t="s">
        <v>2880</v>
      </c>
      <c r="AA633" s="50" t="s">
        <v>1112</v>
      </c>
      <c r="AD633" s="50" t="s">
        <v>360</v>
      </c>
      <c r="AF633" s="306"/>
      <c r="AG633" s="307">
        <v>0.12217027058854471</v>
      </c>
      <c r="AH633" s="307">
        <v>0.12731035222088036</v>
      </c>
      <c r="AI633" s="307">
        <v>0.83187735080120717</v>
      </c>
      <c r="AJ633" s="306" t="s">
        <v>0</v>
      </c>
      <c r="AK633" s="307">
        <v>39.465710064486359</v>
      </c>
      <c r="AL633" s="307">
        <v>0.74330519935248429</v>
      </c>
      <c r="AM633" s="311">
        <v>2800</v>
      </c>
      <c r="AN633" s="312">
        <v>6</v>
      </c>
      <c r="AO633" s="313" t="s">
        <v>3071</v>
      </c>
      <c r="AP633" s="313" t="s">
        <v>0</v>
      </c>
      <c r="AQ633" s="313" t="s">
        <v>306</v>
      </c>
      <c r="AR633" s="314" t="s">
        <v>0</v>
      </c>
      <c r="AS633" s="314"/>
    </row>
    <row r="634" spans="1:45" x14ac:dyDescent="0.2">
      <c r="A634" s="306" t="s">
        <v>2053</v>
      </c>
      <c r="B634" s="50" t="s">
        <v>308</v>
      </c>
      <c r="C634" s="50" t="s">
        <v>295</v>
      </c>
      <c r="D634" s="50" t="s">
        <v>778</v>
      </c>
      <c r="E634" s="50" t="s">
        <v>679</v>
      </c>
      <c r="F634" s="50" t="s">
        <v>680</v>
      </c>
      <c r="G634" s="50" t="s">
        <v>681</v>
      </c>
      <c r="H634" s="50" t="s">
        <v>3066</v>
      </c>
      <c r="J634" s="50" t="s">
        <v>1116</v>
      </c>
      <c r="K634" s="50" t="s">
        <v>1115</v>
      </c>
      <c r="L634" s="307">
        <v>1660.1661239778296</v>
      </c>
      <c r="M634" s="308">
        <v>2800</v>
      </c>
      <c r="N634" s="307">
        <v>1492.75</v>
      </c>
      <c r="O634" s="50" t="s">
        <v>3236</v>
      </c>
      <c r="P634" s="50" t="s">
        <v>3068</v>
      </c>
      <c r="Q634" s="50" t="s">
        <v>300</v>
      </c>
      <c r="R634" s="50" t="s">
        <v>1091</v>
      </c>
      <c r="T634" s="308">
        <v>549.22</v>
      </c>
      <c r="U634" s="309">
        <v>13</v>
      </c>
      <c r="V634" s="310">
        <v>45200</v>
      </c>
      <c r="X634" s="50" t="s">
        <v>2880</v>
      </c>
      <c r="AA634" s="50" t="s">
        <v>1115</v>
      </c>
      <c r="AD634" s="50" t="s">
        <v>360</v>
      </c>
      <c r="AF634" s="306"/>
      <c r="AG634" s="307">
        <v>0.19520435795670338</v>
      </c>
      <c r="AH634" s="307">
        <v>0.20341720982362232</v>
      </c>
      <c r="AI634" s="307">
        <v>1.329178394871289</v>
      </c>
      <c r="AJ634" s="50" t="s">
        <v>181</v>
      </c>
      <c r="AK634" s="307">
        <v>16.876428139093679</v>
      </c>
      <c r="AL634" s="307">
        <v>1.1876573040764473</v>
      </c>
      <c r="AM634" s="311">
        <v>2800</v>
      </c>
      <c r="AN634" s="312">
        <v>6</v>
      </c>
      <c r="AO634" s="313" t="s">
        <v>3071</v>
      </c>
      <c r="AP634" s="313" t="s">
        <v>0</v>
      </c>
      <c r="AQ634" s="313" t="s">
        <v>306</v>
      </c>
      <c r="AR634" s="314" t="s">
        <v>0</v>
      </c>
      <c r="AS634" s="314"/>
    </row>
    <row r="635" spans="1:45" x14ac:dyDescent="0.2">
      <c r="A635" s="306" t="s">
        <v>2055</v>
      </c>
      <c r="B635" s="50" t="s">
        <v>310</v>
      </c>
      <c r="C635" s="50" t="s">
        <v>295</v>
      </c>
      <c r="D635" s="50" t="s">
        <v>778</v>
      </c>
      <c r="E635" s="50" t="s">
        <v>679</v>
      </c>
      <c r="F635" s="50" t="s">
        <v>680</v>
      </c>
      <c r="G635" s="50" t="s">
        <v>681</v>
      </c>
      <c r="H635" s="50" t="s">
        <v>3066</v>
      </c>
      <c r="J635" s="50" t="s">
        <v>1116</v>
      </c>
      <c r="K635" s="50" t="s">
        <v>1112</v>
      </c>
      <c r="L635" s="307">
        <v>1014.5614112200803</v>
      </c>
      <c r="M635" s="308">
        <v>2800</v>
      </c>
      <c r="N635" s="307">
        <v>912.25</v>
      </c>
      <c r="O635" s="50" t="s">
        <v>3235</v>
      </c>
      <c r="P635" s="50" t="s">
        <v>3068</v>
      </c>
      <c r="Q635" s="50" t="s">
        <v>300</v>
      </c>
      <c r="R635" s="50" t="s">
        <v>1091</v>
      </c>
      <c r="T635" s="308">
        <v>549.22</v>
      </c>
      <c r="U635" s="309">
        <v>13</v>
      </c>
      <c r="V635" s="310">
        <v>45200</v>
      </c>
      <c r="X635" s="50" t="s">
        <v>2880</v>
      </c>
      <c r="AA635" s="50" t="s">
        <v>1112</v>
      </c>
      <c r="AD635" s="50" t="s">
        <v>360</v>
      </c>
      <c r="AF635" s="306"/>
      <c r="AG635" s="307">
        <v>0.11929336831083748</v>
      </c>
      <c r="AH635" s="307">
        <v>0.12431240975488157</v>
      </c>
      <c r="AI635" s="307">
        <v>0.81228805273577853</v>
      </c>
      <c r="AJ635" s="306" t="s">
        <v>0</v>
      </c>
      <c r="AK635" s="307">
        <v>40.921756202773452</v>
      </c>
      <c r="AL635" s="307">
        <v>0.72580162494974965</v>
      </c>
      <c r="AM635" s="311">
        <v>2800</v>
      </c>
      <c r="AN635" s="312">
        <v>6</v>
      </c>
      <c r="AO635" s="313" t="s">
        <v>3071</v>
      </c>
      <c r="AP635" s="313" t="s">
        <v>0</v>
      </c>
      <c r="AQ635" s="313" t="s">
        <v>306</v>
      </c>
      <c r="AR635" s="314" t="s">
        <v>0</v>
      </c>
      <c r="AS635" s="314"/>
    </row>
    <row r="636" spans="1:45" x14ac:dyDescent="0.2">
      <c r="A636" s="306" t="s">
        <v>2059</v>
      </c>
      <c r="B636" s="50" t="s">
        <v>310</v>
      </c>
      <c r="C636" s="50" t="s">
        <v>295</v>
      </c>
      <c r="D636" s="50" t="s">
        <v>778</v>
      </c>
      <c r="E636" s="50" t="s">
        <v>679</v>
      </c>
      <c r="F636" s="50" t="s">
        <v>680</v>
      </c>
      <c r="G636" s="50" t="s">
        <v>681</v>
      </c>
      <c r="H636" s="50" t="s">
        <v>3066</v>
      </c>
      <c r="J636" s="50" t="s">
        <v>1116</v>
      </c>
      <c r="K636" s="50" t="s">
        <v>1115</v>
      </c>
      <c r="L636" s="307">
        <v>1666.004926289592</v>
      </c>
      <c r="M636" s="308">
        <v>2800</v>
      </c>
      <c r="N636" s="307">
        <v>1498</v>
      </c>
      <c r="O636" s="50" t="s">
        <v>3236</v>
      </c>
      <c r="P636" s="50" t="s">
        <v>3068</v>
      </c>
      <c r="Q636" s="50" t="s">
        <v>300</v>
      </c>
      <c r="R636" s="50" t="s">
        <v>1091</v>
      </c>
      <c r="T636" s="308">
        <v>549.22</v>
      </c>
      <c r="U636" s="309">
        <v>13</v>
      </c>
      <c r="V636" s="310">
        <v>45200</v>
      </c>
      <c r="X636" s="50" t="s">
        <v>2880</v>
      </c>
      <c r="AA636" s="50" t="s">
        <v>1115</v>
      </c>
      <c r="AD636" s="50" t="s">
        <v>360</v>
      </c>
      <c r="AF636" s="306"/>
      <c r="AG636" s="307">
        <v>0.1958908914547926</v>
      </c>
      <c r="AH636" s="307">
        <v>0.2041326279120993</v>
      </c>
      <c r="AI636" s="307">
        <v>1.3338531137278118</v>
      </c>
      <c r="AJ636" s="50" t="s">
        <v>181</v>
      </c>
      <c r="AK636" s="307">
        <v>16.743997082281822</v>
      </c>
      <c r="AL636" s="307">
        <v>1.1918342934225545</v>
      </c>
      <c r="AM636" s="311">
        <v>2800</v>
      </c>
      <c r="AN636" s="312">
        <v>6</v>
      </c>
      <c r="AO636" s="313" t="s">
        <v>3071</v>
      </c>
      <c r="AP636" s="313" t="s">
        <v>0</v>
      </c>
      <c r="AQ636" s="313" t="s">
        <v>306</v>
      </c>
      <c r="AR636" s="314" t="s">
        <v>0</v>
      </c>
      <c r="AS636" s="314"/>
    </row>
    <row r="637" spans="1:45" x14ac:dyDescent="0.2">
      <c r="A637" s="306" t="s">
        <v>2878</v>
      </c>
      <c r="B637" s="50" t="s">
        <v>294</v>
      </c>
      <c r="C637" s="50" t="s">
        <v>295</v>
      </c>
      <c r="D637" s="50" t="s">
        <v>778</v>
      </c>
      <c r="E637" s="50" t="s">
        <v>679</v>
      </c>
      <c r="F637" s="50" t="s">
        <v>680</v>
      </c>
      <c r="G637" s="50" t="s">
        <v>681</v>
      </c>
      <c r="H637" s="50" t="s">
        <v>3066</v>
      </c>
      <c r="I637" s="50" t="s">
        <v>689</v>
      </c>
      <c r="J637" s="50" t="s">
        <v>1114</v>
      </c>
      <c r="L637" s="307">
        <v>1912.85</v>
      </c>
      <c r="M637" s="308">
        <v>3000</v>
      </c>
      <c r="N637" s="307">
        <v>1719.95</v>
      </c>
      <c r="O637" s="50" t="s">
        <v>3237</v>
      </c>
      <c r="P637" s="50" t="s">
        <v>3068</v>
      </c>
      <c r="Q637" s="50" t="s">
        <v>300</v>
      </c>
      <c r="R637" s="50" t="s">
        <v>2879</v>
      </c>
      <c r="T637" s="308">
        <v>3693.66</v>
      </c>
      <c r="U637" s="309">
        <v>15</v>
      </c>
      <c r="V637" s="310">
        <v>45748</v>
      </c>
      <c r="X637" s="50" t="s">
        <v>3238</v>
      </c>
      <c r="Y637" s="50" t="s">
        <v>689</v>
      </c>
      <c r="AD637" s="50" t="s">
        <v>304</v>
      </c>
      <c r="AE637" s="310">
        <v>45121</v>
      </c>
      <c r="AF637" s="306" t="s">
        <v>3231</v>
      </c>
      <c r="AG637" s="307">
        <v>0.23437806156122418</v>
      </c>
      <c r="AH637" s="307">
        <v>0.22491518326234777</v>
      </c>
      <c r="AI637" s="307">
        <v>0.25</v>
      </c>
      <c r="AJ637" s="306" t="s">
        <v>0</v>
      </c>
      <c r="AK637" s="307">
        <v>179.33765123629698</v>
      </c>
      <c r="AL637" s="307">
        <v>1.36846</v>
      </c>
      <c r="AM637" s="311">
        <v>3000</v>
      </c>
      <c r="AN637" s="312">
        <v>6</v>
      </c>
      <c r="AO637" s="313" t="s">
        <v>3071</v>
      </c>
      <c r="AP637" s="313" t="s">
        <v>0</v>
      </c>
      <c r="AQ637" s="313" t="s">
        <v>2880</v>
      </c>
      <c r="AR637" s="314" t="s">
        <v>0</v>
      </c>
      <c r="AS637" s="314"/>
    </row>
    <row r="638" spans="1:45" x14ac:dyDescent="0.2">
      <c r="A638" s="306" t="s">
        <v>2881</v>
      </c>
      <c r="B638" s="50" t="s">
        <v>308</v>
      </c>
      <c r="C638" s="50" t="s">
        <v>295</v>
      </c>
      <c r="D638" s="50" t="s">
        <v>778</v>
      </c>
      <c r="E638" s="50" t="s">
        <v>679</v>
      </c>
      <c r="F638" s="50" t="s">
        <v>680</v>
      </c>
      <c r="G638" s="50" t="s">
        <v>681</v>
      </c>
      <c r="H638" s="50" t="s">
        <v>3066</v>
      </c>
      <c r="I638" s="50" t="s">
        <v>689</v>
      </c>
      <c r="J638" s="50" t="s">
        <v>1114</v>
      </c>
      <c r="L638" s="307">
        <v>1977.1</v>
      </c>
      <c r="M638" s="308">
        <v>3000</v>
      </c>
      <c r="N638" s="307">
        <v>1777.82</v>
      </c>
      <c r="O638" s="50" t="s">
        <v>3237</v>
      </c>
      <c r="P638" s="50" t="s">
        <v>3068</v>
      </c>
      <c r="Q638" s="50" t="s">
        <v>300</v>
      </c>
      <c r="R638" s="50" t="s">
        <v>2879</v>
      </c>
      <c r="T638" s="308">
        <v>3693.66</v>
      </c>
      <c r="U638" s="309">
        <v>15</v>
      </c>
      <c r="V638" s="310">
        <v>45748</v>
      </c>
      <c r="X638" s="50" t="s">
        <v>3238</v>
      </c>
      <c r="Y638" s="50" t="s">
        <v>689</v>
      </c>
      <c r="AD638" s="50" t="s">
        <v>304</v>
      </c>
      <c r="AE638" s="310">
        <v>45121</v>
      </c>
      <c r="AF638" s="306" t="s">
        <v>3231</v>
      </c>
      <c r="AG638" s="307">
        <v>0.24225039777709451</v>
      </c>
      <c r="AH638" s="307">
        <v>0.23246967846936942</v>
      </c>
      <c r="AI638" s="307">
        <v>0.25957996880685563</v>
      </c>
      <c r="AJ638" s="50" t="s">
        <v>0</v>
      </c>
      <c r="AK638" s="307">
        <v>172.82740113078302</v>
      </c>
      <c r="AL638" s="307">
        <v>1.4146099999999999</v>
      </c>
      <c r="AM638" s="311">
        <v>3000</v>
      </c>
      <c r="AN638" s="312">
        <v>6</v>
      </c>
      <c r="AO638" s="313" t="s">
        <v>3071</v>
      </c>
      <c r="AP638" s="313" t="s">
        <v>0</v>
      </c>
      <c r="AQ638" s="313" t="s">
        <v>2880</v>
      </c>
      <c r="AR638" s="314" t="s">
        <v>0</v>
      </c>
      <c r="AS638" s="314"/>
    </row>
    <row r="639" spans="1:45" x14ac:dyDescent="0.2">
      <c r="A639" s="306" t="s">
        <v>2882</v>
      </c>
      <c r="B639" s="50" t="s">
        <v>310</v>
      </c>
      <c r="C639" s="50" t="s">
        <v>295</v>
      </c>
      <c r="D639" s="50" t="s">
        <v>778</v>
      </c>
      <c r="E639" s="50" t="s">
        <v>679</v>
      </c>
      <c r="F639" s="50" t="s">
        <v>680</v>
      </c>
      <c r="G639" s="50" t="s">
        <v>681</v>
      </c>
      <c r="H639" s="50" t="s">
        <v>3066</v>
      </c>
      <c r="I639" s="50" t="s">
        <v>689</v>
      </c>
      <c r="J639" s="50" t="s">
        <v>1114</v>
      </c>
      <c r="L639" s="307">
        <v>2011.64</v>
      </c>
      <c r="M639" s="308">
        <v>3000</v>
      </c>
      <c r="N639" s="307">
        <v>1808.7781573548732</v>
      </c>
      <c r="O639" s="50" t="s">
        <v>3237</v>
      </c>
      <c r="P639" s="50" t="s">
        <v>3068</v>
      </c>
      <c r="Q639" s="50" t="s">
        <v>300</v>
      </c>
      <c r="R639" s="50" t="s">
        <v>2879</v>
      </c>
      <c r="T639" s="308">
        <v>3693.66</v>
      </c>
      <c r="U639" s="309">
        <v>15</v>
      </c>
      <c r="V639" s="310">
        <v>45748</v>
      </c>
      <c r="X639" s="50" t="s">
        <v>3238</v>
      </c>
      <c r="Y639" s="50" t="s">
        <v>689</v>
      </c>
      <c r="AD639" s="50" t="s">
        <v>304</v>
      </c>
      <c r="AE639" s="310">
        <v>45121</v>
      </c>
      <c r="AF639" s="306" t="s">
        <v>3231</v>
      </c>
      <c r="AG639" s="307">
        <v>0.24648240225023693</v>
      </c>
      <c r="AH639" s="307">
        <v>0.23653081821642405</v>
      </c>
      <c r="AI639" s="307">
        <v>0.26411471301866746</v>
      </c>
      <c r="AJ639" s="306" t="s">
        <v>0</v>
      </c>
      <c r="AK639" s="307">
        <v>169.49949400607966</v>
      </c>
      <c r="AL639" s="307">
        <v>1.43923</v>
      </c>
      <c r="AM639" s="311">
        <v>3000</v>
      </c>
      <c r="AN639" s="312">
        <v>6</v>
      </c>
      <c r="AO639" s="313" t="s">
        <v>3071</v>
      </c>
      <c r="AP639" s="313" t="s">
        <v>0</v>
      </c>
      <c r="AQ639" s="313" t="s">
        <v>2880</v>
      </c>
      <c r="AR639" s="314" t="s">
        <v>0</v>
      </c>
      <c r="AS639" s="314"/>
    </row>
    <row r="640" spans="1:45" x14ac:dyDescent="0.2">
      <c r="A640" s="306" t="s">
        <v>2643</v>
      </c>
      <c r="B640" s="50" t="s">
        <v>312</v>
      </c>
      <c r="C640" s="50" t="s">
        <v>295</v>
      </c>
      <c r="D640" s="50" t="s">
        <v>778</v>
      </c>
      <c r="E640" s="50" t="s">
        <v>679</v>
      </c>
      <c r="F640" s="50" t="s">
        <v>690</v>
      </c>
      <c r="G640" s="50" t="s">
        <v>691</v>
      </c>
      <c r="H640" s="50" t="s">
        <v>3066</v>
      </c>
      <c r="I640" s="50" t="s">
        <v>1713</v>
      </c>
      <c r="J640" s="50" t="s">
        <v>693</v>
      </c>
      <c r="L640" s="307">
        <v>191</v>
      </c>
      <c r="M640" s="308">
        <v>800</v>
      </c>
      <c r="N640" s="307">
        <v>171.2927243</v>
      </c>
      <c r="O640" s="50" t="s">
        <v>3239</v>
      </c>
      <c r="P640" s="50" t="s">
        <v>3068</v>
      </c>
      <c r="Q640" s="50" t="s">
        <v>300</v>
      </c>
      <c r="R640" s="50" t="s">
        <v>1091</v>
      </c>
      <c r="T640" s="308">
        <v>59</v>
      </c>
      <c r="U640" s="309">
        <v>14</v>
      </c>
      <c r="V640" s="310">
        <v>45200</v>
      </c>
      <c r="X640" s="50" t="s">
        <v>2862</v>
      </c>
      <c r="Y640" s="50" t="s">
        <v>692</v>
      </c>
      <c r="AD640" s="50" t="s">
        <v>304</v>
      </c>
      <c r="AE640" s="310">
        <v>45125</v>
      </c>
      <c r="AF640" s="306" t="s">
        <v>3240</v>
      </c>
      <c r="AG640" s="307">
        <v>3.1386999999999998E-2</v>
      </c>
      <c r="AH640" s="307">
        <v>0.02</v>
      </c>
      <c r="AI640" s="307">
        <v>4.41</v>
      </c>
      <c r="AJ640" s="50" t="s">
        <v>181</v>
      </c>
      <c r="AK640" s="307">
        <v>-83.73</v>
      </c>
      <c r="AL640" s="307">
        <v>0.12642857142857142</v>
      </c>
      <c r="AM640" s="311">
        <v>800</v>
      </c>
      <c r="AN640" s="312">
        <v>2</v>
      </c>
      <c r="AO640" s="313" t="s">
        <v>3071</v>
      </c>
      <c r="AP640" s="313" t="s">
        <v>0</v>
      </c>
      <c r="AQ640" s="313" t="s">
        <v>306</v>
      </c>
      <c r="AR640" s="314" t="s">
        <v>0</v>
      </c>
      <c r="AS640" s="314"/>
    </row>
    <row r="641" spans="1:45" x14ac:dyDescent="0.2">
      <c r="A641" s="306" t="s">
        <v>2645</v>
      </c>
      <c r="B641" s="50" t="s">
        <v>312</v>
      </c>
      <c r="C641" s="50" t="s">
        <v>295</v>
      </c>
      <c r="D641" s="50" t="s">
        <v>778</v>
      </c>
      <c r="E641" s="50" t="s">
        <v>679</v>
      </c>
      <c r="F641" s="50" t="s">
        <v>690</v>
      </c>
      <c r="G641" s="50" t="s">
        <v>691</v>
      </c>
      <c r="H641" s="50" t="s">
        <v>3066</v>
      </c>
      <c r="I641" s="50" t="s">
        <v>1713</v>
      </c>
      <c r="J641" s="50" t="s">
        <v>694</v>
      </c>
      <c r="L641" s="307">
        <v>121</v>
      </c>
      <c r="M641" s="308">
        <v>800</v>
      </c>
      <c r="N641" s="307">
        <v>108.4482062</v>
      </c>
      <c r="O641" s="50" t="s">
        <v>3241</v>
      </c>
      <c r="P641" s="50" t="s">
        <v>3068</v>
      </c>
      <c r="Q641" s="50" t="s">
        <v>300</v>
      </c>
      <c r="R641" s="50" t="s">
        <v>1091</v>
      </c>
      <c r="T641" s="308">
        <v>59</v>
      </c>
      <c r="U641" s="309">
        <v>14</v>
      </c>
      <c r="V641" s="310">
        <v>45200</v>
      </c>
      <c r="X641" s="50" t="s">
        <v>2862</v>
      </c>
      <c r="Y641" s="50" t="s">
        <v>692</v>
      </c>
      <c r="AD641" s="50" t="s">
        <v>304</v>
      </c>
      <c r="AE641" s="310">
        <v>45125</v>
      </c>
      <c r="AF641" s="306" t="s">
        <v>3240</v>
      </c>
      <c r="AG641" s="307">
        <v>1.9845000000000002E-2</v>
      </c>
      <c r="AH641" s="307">
        <v>0.01</v>
      </c>
      <c r="AI641" s="307">
        <v>4.07</v>
      </c>
      <c r="AJ641" s="306" t="s">
        <v>181</v>
      </c>
      <c r="AK641" s="307">
        <v>-131.49</v>
      </c>
      <c r="AL641" s="307">
        <v>0.10071428571428571</v>
      </c>
      <c r="AM641" s="311">
        <v>800</v>
      </c>
      <c r="AN641" s="312">
        <v>2</v>
      </c>
      <c r="AO641" s="313" t="s">
        <v>3071</v>
      </c>
      <c r="AP641" s="313" t="s">
        <v>0</v>
      </c>
      <c r="AQ641" s="313" t="s">
        <v>306</v>
      </c>
      <c r="AR641" s="314" t="s">
        <v>0</v>
      </c>
      <c r="AS641" s="314"/>
    </row>
    <row r="642" spans="1:45" x14ac:dyDescent="0.2">
      <c r="A642" s="306" t="s">
        <v>2646</v>
      </c>
      <c r="B642" s="50" t="s">
        <v>312</v>
      </c>
      <c r="C642" s="50" t="s">
        <v>295</v>
      </c>
      <c r="D642" s="50" t="s">
        <v>778</v>
      </c>
      <c r="E642" s="50" t="s">
        <v>679</v>
      </c>
      <c r="F642" s="50" t="s">
        <v>690</v>
      </c>
      <c r="G642" s="50" t="s">
        <v>691</v>
      </c>
      <c r="H642" s="50" t="s">
        <v>3066</v>
      </c>
      <c r="I642" s="50" t="s">
        <v>1713</v>
      </c>
      <c r="J642" s="50" t="s">
        <v>695</v>
      </c>
      <c r="L642" s="307">
        <v>66</v>
      </c>
      <c r="M642" s="308">
        <v>800</v>
      </c>
      <c r="N642" s="307">
        <v>59.52371445</v>
      </c>
      <c r="O642" s="50" t="s">
        <v>3242</v>
      </c>
      <c r="P642" s="50" t="s">
        <v>3068</v>
      </c>
      <c r="Q642" s="50" t="s">
        <v>300</v>
      </c>
      <c r="R642" s="50" t="s">
        <v>1091</v>
      </c>
      <c r="T642" s="308">
        <v>59</v>
      </c>
      <c r="U642" s="309">
        <v>14</v>
      </c>
      <c r="V642" s="310">
        <v>45200</v>
      </c>
      <c r="X642" s="50" t="s">
        <v>2862</v>
      </c>
      <c r="Y642" s="50" t="s">
        <v>692</v>
      </c>
      <c r="AD642" s="50" t="s">
        <v>304</v>
      </c>
      <c r="AE642" s="310">
        <v>45125</v>
      </c>
      <c r="AF642" s="306" t="s">
        <v>3240</v>
      </c>
      <c r="AG642" s="307">
        <v>1.0859000000000001E-2</v>
      </c>
      <c r="AH642" s="307">
        <v>0.01</v>
      </c>
      <c r="AI642" s="307">
        <v>3.88</v>
      </c>
      <c r="AJ642" s="50" t="s">
        <v>181</v>
      </c>
      <c r="AK642" s="307">
        <v>-245.96</v>
      </c>
      <c r="AL642" s="307">
        <v>8.9285714285714288E-2</v>
      </c>
      <c r="AM642" s="311">
        <v>800</v>
      </c>
      <c r="AN642" s="312">
        <v>2</v>
      </c>
      <c r="AO642" s="313" t="s">
        <v>3071</v>
      </c>
      <c r="AP642" s="313" t="s">
        <v>0</v>
      </c>
      <c r="AQ642" s="313" t="s">
        <v>306</v>
      </c>
      <c r="AR642" s="314" t="s">
        <v>0</v>
      </c>
      <c r="AS642" s="314"/>
    </row>
    <row r="643" spans="1:45" x14ac:dyDescent="0.2">
      <c r="A643" s="306" t="s">
        <v>2647</v>
      </c>
      <c r="B643" s="50" t="s">
        <v>312</v>
      </c>
      <c r="C643" s="50" t="s">
        <v>295</v>
      </c>
      <c r="D643" s="50" t="s">
        <v>778</v>
      </c>
      <c r="E643" s="50" t="s">
        <v>679</v>
      </c>
      <c r="F643" s="50" t="s">
        <v>690</v>
      </c>
      <c r="G643" s="50" t="s">
        <v>691</v>
      </c>
      <c r="H643" s="50" t="s">
        <v>3066</v>
      </c>
      <c r="I643" s="50" t="s">
        <v>1713</v>
      </c>
      <c r="J643" s="50" t="s">
        <v>1721</v>
      </c>
      <c r="L643" s="307">
        <v>133</v>
      </c>
      <c r="M643" s="308">
        <v>800</v>
      </c>
      <c r="N643" s="307">
        <v>119.98887499999999</v>
      </c>
      <c r="O643" s="50" t="s">
        <v>3243</v>
      </c>
      <c r="P643" s="50" t="s">
        <v>3068</v>
      </c>
      <c r="Q643" s="50" t="s">
        <v>300</v>
      </c>
      <c r="R643" s="50" t="s">
        <v>1091</v>
      </c>
      <c r="T643" s="308">
        <v>59</v>
      </c>
      <c r="U643" s="309">
        <v>14</v>
      </c>
      <c r="V643" s="310">
        <v>45200</v>
      </c>
      <c r="X643" s="50" t="s">
        <v>2862</v>
      </c>
      <c r="Y643" s="50" t="s">
        <v>692</v>
      </c>
      <c r="AD643" s="50" t="s">
        <v>304</v>
      </c>
      <c r="AE643" s="310">
        <v>45125</v>
      </c>
      <c r="AF643" s="306" t="s">
        <v>3240</v>
      </c>
      <c r="AG643" s="307">
        <v>2.1964999999999998E-2</v>
      </c>
      <c r="AH643" s="307">
        <v>0.01</v>
      </c>
      <c r="AI643" s="307">
        <v>4.16</v>
      </c>
      <c r="AJ643" s="306" t="s">
        <v>181</v>
      </c>
      <c r="AK643" s="307">
        <v>-120.54</v>
      </c>
      <c r="AL643" s="307">
        <v>0.10928571428571429</v>
      </c>
      <c r="AM643" s="311">
        <v>800</v>
      </c>
      <c r="AN643" s="312">
        <v>2</v>
      </c>
      <c r="AO643" s="313" t="s">
        <v>3071</v>
      </c>
      <c r="AP643" s="313" t="s">
        <v>0</v>
      </c>
      <c r="AQ643" s="313" t="s">
        <v>306</v>
      </c>
      <c r="AR643" s="314" t="s">
        <v>0</v>
      </c>
      <c r="AS643" s="314"/>
    </row>
    <row r="644" spans="1:45" x14ac:dyDescent="0.2">
      <c r="A644" s="306" t="s">
        <v>2648</v>
      </c>
      <c r="B644" s="50" t="s">
        <v>312</v>
      </c>
      <c r="C644" s="50" t="s">
        <v>295</v>
      </c>
      <c r="D644" s="50" t="s">
        <v>778</v>
      </c>
      <c r="E644" s="50" t="s">
        <v>679</v>
      </c>
      <c r="F644" s="50" t="s">
        <v>690</v>
      </c>
      <c r="G644" s="50" t="s">
        <v>691</v>
      </c>
      <c r="H644" s="50" t="s">
        <v>3066</v>
      </c>
      <c r="I644" s="50" t="s">
        <v>1713</v>
      </c>
      <c r="J644" s="50" t="s">
        <v>1721</v>
      </c>
      <c r="K644" s="50" t="s">
        <v>1120</v>
      </c>
      <c r="L644" s="307">
        <v>133</v>
      </c>
      <c r="M644" s="308">
        <v>800</v>
      </c>
      <c r="N644" s="307">
        <v>119.98887499999999</v>
      </c>
      <c r="O644" s="50" t="s">
        <v>3244</v>
      </c>
      <c r="P644" s="50" t="s">
        <v>3068</v>
      </c>
      <c r="Q644" s="50" t="s">
        <v>300</v>
      </c>
      <c r="R644" s="50" t="s">
        <v>1091</v>
      </c>
      <c r="S644" s="50" t="s">
        <v>1120</v>
      </c>
      <c r="T644" s="308">
        <v>59</v>
      </c>
      <c r="U644" s="309">
        <v>14</v>
      </c>
      <c r="V644" s="310">
        <v>45200</v>
      </c>
      <c r="X644" s="50" t="s">
        <v>2862</v>
      </c>
      <c r="Y644" s="50" t="s">
        <v>692</v>
      </c>
      <c r="AD644" s="50" t="s">
        <v>304</v>
      </c>
      <c r="AE644" s="310">
        <v>45125</v>
      </c>
      <c r="AF644" s="306" t="s">
        <v>3240</v>
      </c>
      <c r="AG644" s="307">
        <v>2.1964999999999998E-2</v>
      </c>
      <c r="AH644" s="307">
        <v>0.01</v>
      </c>
      <c r="AI644" s="307">
        <v>4.16</v>
      </c>
      <c r="AJ644" s="50" t="s">
        <v>181</v>
      </c>
      <c r="AK644" s="307">
        <v>-120.54</v>
      </c>
      <c r="AL644" s="307">
        <v>0.10928571428571429</v>
      </c>
      <c r="AM644" s="311">
        <v>800</v>
      </c>
      <c r="AN644" s="312">
        <v>2</v>
      </c>
      <c r="AO644" s="313" t="s">
        <v>3071</v>
      </c>
      <c r="AP644" s="313" t="s">
        <v>0</v>
      </c>
      <c r="AQ644" s="313" t="s">
        <v>306</v>
      </c>
      <c r="AR644" s="314" t="s">
        <v>0</v>
      </c>
      <c r="AS644" s="314"/>
    </row>
    <row r="645" spans="1:45" x14ac:dyDescent="0.2">
      <c r="A645" s="306" t="s">
        <v>2649</v>
      </c>
      <c r="B645" s="50" t="s">
        <v>312</v>
      </c>
      <c r="C645" s="50" t="s">
        <v>295</v>
      </c>
      <c r="D645" s="50" t="s">
        <v>778</v>
      </c>
      <c r="E645" s="50" t="s">
        <v>679</v>
      </c>
      <c r="F645" s="50" t="s">
        <v>690</v>
      </c>
      <c r="G645" s="50" t="s">
        <v>691</v>
      </c>
      <c r="H645" s="50" t="s">
        <v>3245</v>
      </c>
      <c r="I645" s="50" t="s">
        <v>692</v>
      </c>
      <c r="J645" s="50" t="s">
        <v>693</v>
      </c>
      <c r="L645" s="307">
        <v>1299</v>
      </c>
      <c r="M645" s="308">
        <v>800</v>
      </c>
      <c r="N645" s="307">
        <v>1167.8367679999999</v>
      </c>
      <c r="O645" s="50" t="s">
        <v>3246</v>
      </c>
      <c r="P645" s="50" t="s">
        <v>3068</v>
      </c>
      <c r="Q645" s="50" t="s">
        <v>300</v>
      </c>
      <c r="R645" s="50" t="s">
        <v>1544</v>
      </c>
      <c r="T645" s="308">
        <v>426.57</v>
      </c>
      <c r="U645" s="309">
        <v>11</v>
      </c>
      <c r="V645" s="310">
        <v>45200</v>
      </c>
      <c r="X645" s="50" t="s">
        <v>2862</v>
      </c>
      <c r="Y645" s="50" t="s">
        <v>692</v>
      </c>
      <c r="AD645" s="50" t="s">
        <v>304</v>
      </c>
      <c r="AE645" s="310">
        <v>45125</v>
      </c>
      <c r="AF645" s="306" t="s">
        <v>3240</v>
      </c>
      <c r="AG645" s="307">
        <v>0.13</v>
      </c>
      <c r="AH645" s="307">
        <v>0.12</v>
      </c>
      <c r="AI645" s="307">
        <v>2.97</v>
      </c>
      <c r="AJ645" s="306" t="s">
        <v>181</v>
      </c>
      <c r="AK645" s="307">
        <v>-133.25</v>
      </c>
      <c r="AL645" s="307">
        <v>1.0981818181818181</v>
      </c>
      <c r="AM645" s="311">
        <v>800</v>
      </c>
      <c r="AN645" s="312">
        <v>2</v>
      </c>
      <c r="AO645" s="313" t="s">
        <v>3071</v>
      </c>
      <c r="AP645" s="313" t="s">
        <v>0</v>
      </c>
      <c r="AQ645" s="313" t="s">
        <v>306</v>
      </c>
      <c r="AR645" s="314" t="s">
        <v>0</v>
      </c>
      <c r="AS645" s="314"/>
    </row>
    <row r="646" spans="1:45" x14ac:dyDescent="0.2">
      <c r="A646" s="306" t="s">
        <v>2650</v>
      </c>
      <c r="B646" s="50" t="s">
        <v>312</v>
      </c>
      <c r="C646" s="50" t="s">
        <v>295</v>
      </c>
      <c r="D646" s="50" t="s">
        <v>778</v>
      </c>
      <c r="E646" s="50" t="s">
        <v>679</v>
      </c>
      <c r="F646" s="50" t="s">
        <v>690</v>
      </c>
      <c r="G646" s="50" t="s">
        <v>691</v>
      </c>
      <c r="H646" s="50" t="s">
        <v>3245</v>
      </c>
      <c r="I646" s="50" t="s">
        <v>692</v>
      </c>
      <c r="J646" s="50" t="s">
        <v>694</v>
      </c>
      <c r="L646" s="307">
        <v>476</v>
      </c>
      <c r="M646" s="308">
        <v>800</v>
      </c>
      <c r="N646" s="307">
        <v>427.55618679999998</v>
      </c>
      <c r="O646" s="50" t="s">
        <v>3247</v>
      </c>
      <c r="P646" s="50" t="s">
        <v>3068</v>
      </c>
      <c r="Q646" s="50" t="s">
        <v>300</v>
      </c>
      <c r="R646" s="50" t="s">
        <v>1544</v>
      </c>
      <c r="T646" s="308">
        <v>426.57</v>
      </c>
      <c r="U646" s="309">
        <v>11</v>
      </c>
      <c r="V646" s="310">
        <v>45200</v>
      </c>
      <c r="X646" s="50" t="s">
        <v>2862</v>
      </c>
      <c r="Y646" s="50" t="s">
        <v>692</v>
      </c>
      <c r="AD646" s="50" t="s">
        <v>304</v>
      </c>
      <c r="AE646" s="310">
        <v>45125</v>
      </c>
      <c r="AF646" s="306" t="s">
        <v>3240</v>
      </c>
      <c r="AG646" s="307">
        <v>0.05</v>
      </c>
      <c r="AH646" s="307">
        <v>0.04</v>
      </c>
      <c r="AI646" s="307">
        <v>2.74</v>
      </c>
      <c r="AJ646" s="50" t="s">
        <v>181</v>
      </c>
      <c r="AK646" s="307">
        <v>-362.34</v>
      </c>
      <c r="AL646" s="307">
        <v>0.7063636363636363</v>
      </c>
      <c r="AM646" s="311">
        <v>800</v>
      </c>
      <c r="AN646" s="312">
        <v>2</v>
      </c>
      <c r="AO646" s="313" t="s">
        <v>3071</v>
      </c>
      <c r="AP646" s="313" t="s">
        <v>0</v>
      </c>
      <c r="AQ646" s="313" t="s">
        <v>306</v>
      </c>
      <c r="AR646" s="314" t="s">
        <v>0</v>
      </c>
      <c r="AS646" s="314"/>
    </row>
    <row r="647" spans="1:45" x14ac:dyDescent="0.2">
      <c r="A647" s="306" t="s">
        <v>2651</v>
      </c>
      <c r="B647" s="50" t="s">
        <v>312</v>
      </c>
      <c r="C647" s="50" t="s">
        <v>295</v>
      </c>
      <c r="D647" s="50" t="s">
        <v>778</v>
      </c>
      <c r="E647" s="50" t="s">
        <v>679</v>
      </c>
      <c r="F647" s="50" t="s">
        <v>690</v>
      </c>
      <c r="G647" s="50" t="s">
        <v>691</v>
      </c>
      <c r="H647" s="50" t="s">
        <v>3245</v>
      </c>
      <c r="I647" s="50" t="s">
        <v>692</v>
      </c>
      <c r="J647" s="50" t="s">
        <v>695</v>
      </c>
      <c r="L647" s="307">
        <v>895</v>
      </c>
      <c r="M647" s="308">
        <v>800</v>
      </c>
      <c r="N647" s="307">
        <v>804.3710638</v>
      </c>
      <c r="O647" s="50" t="s">
        <v>3248</v>
      </c>
      <c r="P647" s="50" t="s">
        <v>3068</v>
      </c>
      <c r="Q647" s="50" t="s">
        <v>300</v>
      </c>
      <c r="R647" s="50" t="s">
        <v>1544</v>
      </c>
      <c r="T647" s="308">
        <v>426.57</v>
      </c>
      <c r="U647" s="309">
        <v>11</v>
      </c>
      <c r="V647" s="310">
        <v>45200</v>
      </c>
      <c r="X647" s="50" t="s">
        <v>2862</v>
      </c>
      <c r="Y647" s="50" t="s">
        <v>692</v>
      </c>
      <c r="AD647" s="50" t="s">
        <v>304</v>
      </c>
      <c r="AE647" s="310">
        <v>45125</v>
      </c>
      <c r="AF647" s="306" t="s">
        <v>3240</v>
      </c>
      <c r="AG647" s="307">
        <v>0.09</v>
      </c>
      <c r="AH647" s="307">
        <v>0.08</v>
      </c>
      <c r="AI647" s="307">
        <v>2.87</v>
      </c>
      <c r="AJ647" s="306" t="s">
        <v>181</v>
      </c>
      <c r="AK647" s="307">
        <v>-194.43</v>
      </c>
      <c r="AL647" s="307">
        <v>0.93454545454545446</v>
      </c>
      <c r="AM647" s="311">
        <v>800</v>
      </c>
      <c r="AN647" s="312">
        <v>2</v>
      </c>
      <c r="AO647" s="313" t="s">
        <v>3071</v>
      </c>
      <c r="AP647" s="313" t="s">
        <v>0</v>
      </c>
      <c r="AQ647" s="313" t="s">
        <v>306</v>
      </c>
      <c r="AR647" s="314" t="s">
        <v>0</v>
      </c>
      <c r="AS647" s="314"/>
    </row>
    <row r="648" spans="1:45" x14ac:dyDescent="0.2">
      <c r="A648" s="306" t="s">
        <v>2652</v>
      </c>
      <c r="B648" s="50" t="s">
        <v>312</v>
      </c>
      <c r="C648" s="50" t="s">
        <v>295</v>
      </c>
      <c r="D648" s="50" t="s">
        <v>778</v>
      </c>
      <c r="E648" s="50" t="s">
        <v>679</v>
      </c>
      <c r="F648" s="50" t="s">
        <v>690</v>
      </c>
      <c r="G648" s="50" t="s">
        <v>691</v>
      </c>
      <c r="H648" s="50" t="s">
        <v>3245</v>
      </c>
      <c r="I648" s="50" t="s">
        <v>692</v>
      </c>
      <c r="J648" s="50" t="s">
        <v>696</v>
      </c>
      <c r="L648" s="307">
        <v>71</v>
      </c>
      <c r="M648" s="308">
        <v>800</v>
      </c>
      <c r="N648" s="307">
        <v>64.090482460000004</v>
      </c>
      <c r="O648" s="50" t="s">
        <v>3249</v>
      </c>
      <c r="P648" s="50" t="s">
        <v>3068</v>
      </c>
      <c r="Q648" s="50" t="s">
        <v>300</v>
      </c>
      <c r="R648" s="50" t="s">
        <v>1544</v>
      </c>
      <c r="T648" s="308">
        <v>426.57</v>
      </c>
      <c r="U648" s="309">
        <v>11</v>
      </c>
      <c r="V648" s="310">
        <v>45200</v>
      </c>
      <c r="X648" s="50" t="s">
        <v>2862</v>
      </c>
      <c r="Y648" s="50" t="s">
        <v>692</v>
      </c>
      <c r="AD648" s="50" t="s">
        <v>304</v>
      </c>
      <c r="AE648" s="310">
        <v>45125</v>
      </c>
      <c r="AF648" s="306" t="s">
        <v>3240</v>
      </c>
      <c r="AG648" s="307">
        <v>0.01</v>
      </c>
      <c r="AH648" s="307">
        <v>0.01</v>
      </c>
      <c r="AI648" s="307">
        <v>2.64</v>
      </c>
      <c r="AJ648" s="50" t="s">
        <v>181</v>
      </c>
      <c r="AK648" s="307">
        <v>-2431.02</v>
      </c>
      <c r="AL648" s="307">
        <v>0.54181818181818187</v>
      </c>
      <c r="AM648" s="311">
        <v>800</v>
      </c>
      <c r="AN648" s="312">
        <v>2</v>
      </c>
      <c r="AO648" s="313" t="s">
        <v>3071</v>
      </c>
      <c r="AP648" s="313" t="s">
        <v>0</v>
      </c>
      <c r="AQ648" s="313" t="s">
        <v>306</v>
      </c>
      <c r="AR648" s="314" t="s">
        <v>0</v>
      </c>
      <c r="AS648" s="314"/>
    </row>
    <row r="649" spans="1:45" x14ac:dyDescent="0.2">
      <c r="A649" s="306" t="s">
        <v>2653</v>
      </c>
      <c r="B649" s="50" t="s">
        <v>312</v>
      </c>
      <c r="C649" s="50" t="s">
        <v>295</v>
      </c>
      <c r="D649" s="50" t="s">
        <v>778</v>
      </c>
      <c r="E649" s="50" t="s">
        <v>679</v>
      </c>
      <c r="F649" s="50" t="s">
        <v>690</v>
      </c>
      <c r="G649" s="50" t="s">
        <v>691</v>
      </c>
      <c r="H649" s="50" t="s">
        <v>3066</v>
      </c>
      <c r="I649" s="50" t="s">
        <v>1745</v>
      </c>
      <c r="J649" s="50" t="s">
        <v>693</v>
      </c>
      <c r="L649" s="307">
        <v>54.302790827601591</v>
      </c>
      <c r="M649" s="308">
        <v>800</v>
      </c>
      <c r="N649" s="307">
        <v>48.82</v>
      </c>
      <c r="O649" s="50" t="s">
        <v>3250</v>
      </c>
      <c r="P649" s="50" t="s">
        <v>3068</v>
      </c>
      <c r="Q649" s="50" t="s">
        <v>300</v>
      </c>
      <c r="R649" s="50" t="s">
        <v>1091</v>
      </c>
      <c r="T649" s="308">
        <v>45</v>
      </c>
      <c r="U649" s="309">
        <v>14</v>
      </c>
      <c r="V649" s="310">
        <v>45200</v>
      </c>
      <c r="X649" s="50" t="s">
        <v>2862</v>
      </c>
      <c r="Y649" s="50" t="s">
        <v>692</v>
      </c>
      <c r="AD649" s="50" t="s">
        <v>360</v>
      </c>
      <c r="AF649" s="306"/>
      <c r="AG649" s="307">
        <v>5.1267493205157518E-3</v>
      </c>
      <c r="AH649" s="307">
        <v>5.3455029227740258E-3</v>
      </c>
      <c r="AI649" s="307">
        <v>0.32928957738578063</v>
      </c>
      <c r="AJ649" s="306" t="s">
        <v>0</v>
      </c>
      <c r="AK649" s="307">
        <v>72.571711472309758</v>
      </c>
      <c r="AL649" s="307">
        <v>3.6072568192621092E-2</v>
      </c>
      <c r="AM649" s="311">
        <v>800</v>
      </c>
      <c r="AN649" s="312">
        <v>2</v>
      </c>
      <c r="AO649" s="313" t="s">
        <v>3071</v>
      </c>
      <c r="AP649" s="313" t="s">
        <v>0</v>
      </c>
      <c r="AQ649" s="313" t="s">
        <v>306</v>
      </c>
      <c r="AR649" s="314" t="s">
        <v>0</v>
      </c>
      <c r="AS649" s="314"/>
    </row>
    <row r="650" spans="1:45" x14ac:dyDescent="0.2">
      <c r="A650" s="306" t="s">
        <v>2654</v>
      </c>
      <c r="B650" s="50" t="s">
        <v>312</v>
      </c>
      <c r="C650" s="50" t="s">
        <v>295</v>
      </c>
      <c r="D650" s="50" t="s">
        <v>778</v>
      </c>
      <c r="E650" s="50" t="s">
        <v>679</v>
      </c>
      <c r="F650" s="50" t="s">
        <v>690</v>
      </c>
      <c r="G650" s="50" t="s">
        <v>691</v>
      </c>
      <c r="H650" s="50" t="s">
        <v>3066</v>
      </c>
      <c r="I650" s="50" t="s">
        <v>1745</v>
      </c>
      <c r="J650" s="50" t="s">
        <v>695</v>
      </c>
      <c r="L650" s="307">
        <v>41.433407585582941</v>
      </c>
      <c r="M650" s="308">
        <v>800</v>
      </c>
      <c r="N650" s="307">
        <v>37.25</v>
      </c>
      <c r="O650" s="50" t="s">
        <v>3251</v>
      </c>
      <c r="P650" s="50" t="s">
        <v>3068</v>
      </c>
      <c r="Q650" s="50" t="s">
        <v>300</v>
      </c>
      <c r="R650" s="50" t="s">
        <v>1091</v>
      </c>
      <c r="T650" s="308">
        <v>45</v>
      </c>
      <c r="U650" s="309">
        <v>14</v>
      </c>
      <c r="V650" s="310">
        <v>45200</v>
      </c>
      <c r="X650" s="50" t="s">
        <v>2862</v>
      </c>
      <c r="Y650" s="50" t="s">
        <v>692</v>
      </c>
      <c r="AD650" s="50" t="s">
        <v>360</v>
      </c>
      <c r="AF650" s="306"/>
      <c r="AG650" s="307">
        <v>3.9117454360756195E-3</v>
      </c>
      <c r="AH650" s="307">
        <v>4.0786559580772734E-3</v>
      </c>
      <c r="AI650" s="307">
        <v>0.25125024083613945</v>
      </c>
      <c r="AJ650" s="50" t="s">
        <v>0</v>
      </c>
      <c r="AK650" s="307">
        <v>100.52534235057315</v>
      </c>
      <c r="AL650" s="307">
        <v>2.7523620753280131E-2</v>
      </c>
      <c r="AM650" s="311">
        <v>800</v>
      </c>
      <c r="AN650" s="312">
        <v>2</v>
      </c>
      <c r="AO650" s="313" t="s">
        <v>3071</v>
      </c>
      <c r="AP650" s="313" t="s">
        <v>0</v>
      </c>
      <c r="AQ650" s="313" t="s">
        <v>306</v>
      </c>
      <c r="AR650" s="314" t="s">
        <v>0</v>
      </c>
      <c r="AS650" s="314"/>
    </row>
    <row r="651" spans="1:45" x14ac:dyDescent="0.2">
      <c r="A651" s="306" t="s">
        <v>2655</v>
      </c>
      <c r="B651" s="50" t="s">
        <v>312</v>
      </c>
      <c r="C651" s="50" t="s">
        <v>295</v>
      </c>
      <c r="D651" s="50" t="s">
        <v>778</v>
      </c>
      <c r="E651" s="50" t="s">
        <v>679</v>
      </c>
      <c r="F651" s="50" t="s">
        <v>690</v>
      </c>
      <c r="G651" s="50" t="s">
        <v>691</v>
      </c>
      <c r="H651" s="50" t="s">
        <v>3066</v>
      </c>
      <c r="I651" s="50" t="s">
        <v>1745</v>
      </c>
      <c r="J651" s="50" t="s">
        <v>694</v>
      </c>
      <c r="L651" s="307">
        <v>22.691047375728644</v>
      </c>
      <c r="M651" s="308">
        <v>800</v>
      </c>
      <c r="N651" s="307">
        <v>20.399999999999999</v>
      </c>
      <c r="O651" s="50" t="s">
        <v>3252</v>
      </c>
      <c r="P651" s="50" t="s">
        <v>3068</v>
      </c>
      <c r="Q651" s="50" t="s">
        <v>300</v>
      </c>
      <c r="R651" s="50" t="s">
        <v>1091</v>
      </c>
      <c r="T651" s="308">
        <v>45</v>
      </c>
      <c r="U651" s="309">
        <v>14</v>
      </c>
      <c r="V651" s="310">
        <v>45200</v>
      </c>
      <c r="X651" s="50" t="s">
        <v>2862</v>
      </c>
      <c r="Y651" s="50" t="s">
        <v>692</v>
      </c>
      <c r="AD651" s="50" t="s">
        <v>360</v>
      </c>
      <c r="AF651" s="306"/>
      <c r="AG651" s="307">
        <v>2.1422713260655741E-3</v>
      </c>
      <c r="AH651" s="307">
        <v>2.2336800414705063E-3</v>
      </c>
      <c r="AI651" s="307">
        <v>0.13759744733039583</v>
      </c>
      <c r="AJ651" s="306" t="s">
        <v>0</v>
      </c>
      <c r="AK651" s="307">
        <v>197.95078328209129</v>
      </c>
      <c r="AL651" s="307">
        <v>1.5073338613876905E-2</v>
      </c>
      <c r="AM651" s="311">
        <v>800</v>
      </c>
      <c r="AN651" s="312">
        <v>2</v>
      </c>
      <c r="AO651" s="313" t="s">
        <v>3071</v>
      </c>
      <c r="AP651" s="313" t="s">
        <v>0</v>
      </c>
      <c r="AQ651" s="313" t="s">
        <v>306</v>
      </c>
      <c r="AR651" s="314" t="s">
        <v>0</v>
      </c>
      <c r="AS651" s="314"/>
    </row>
    <row r="652" spans="1:45" x14ac:dyDescent="0.2">
      <c r="A652" s="306" t="s">
        <v>2656</v>
      </c>
      <c r="B652" s="50" t="s">
        <v>312</v>
      </c>
      <c r="C652" s="50" t="s">
        <v>295</v>
      </c>
      <c r="D652" s="50" t="s">
        <v>778</v>
      </c>
      <c r="E652" s="50" t="s">
        <v>679</v>
      </c>
      <c r="F652" s="50" t="s">
        <v>690</v>
      </c>
      <c r="G652" s="50" t="s">
        <v>691</v>
      </c>
      <c r="H652" s="50" t="s">
        <v>3066</v>
      </c>
      <c r="I652" s="50" t="s">
        <v>1745</v>
      </c>
      <c r="J652" s="50" t="s">
        <v>1721</v>
      </c>
      <c r="L652" s="307">
        <v>46.850338993416202</v>
      </c>
      <c r="M652" s="308">
        <v>800</v>
      </c>
      <c r="N652" s="307">
        <v>42.12</v>
      </c>
      <c r="O652" s="50" t="s">
        <v>3253</v>
      </c>
      <c r="P652" s="50" t="s">
        <v>3068</v>
      </c>
      <c r="Q652" s="50" t="s">
        <v>300</v>
      </c>
      <c r="R652" s="50" t="s">
        <v>1091</v>
      </c>
      <c r="T652" s="308">
        <v>45</v>
      </c>
      <c r="U652" s="309">
        <v>14</v>
      </c>
      <c r="V652" s="310">
        <v>45200</v>
      </c>
      <c r="X652" s="50" t="s">
        <v>2862</v>
      </c>
      <c r="Y652" s="50" t="s">
        <v>692</v>
      </c>
      <c r="AD652" s="50" t="s">
        <v>360</v>
      </c>
      <c r="AF652" s="306"/>
      <c r="AG652" s="307">
        <v>4.423160208523627E-3</v>
      </c>
      <c r="AH652" s="307">
        <v>4.611892320918516E-3</v>
      </c>
      <c r="AI652" s="307">
        <v>0.28409825889981727</v>
      </c>
      <c r="AJ652" s="50" t="s">
        <v>0</v>
      </c>
      <c r="AK652" s="307">
        <v>86.887576146813828</v>
      </c>
      <c r="AL652" s="307">
        <v>3.1122010902769365E-2</v>
      </c>
      <c r="AM652" s="311">
        <v>800</v>
      </c>
      <c r="AN652" s="312">
        <v>2</v>
      </c>
      <c r="AO652" s="313" t="s">
        <v>3071</v>
      </c>
      <c r="AP652" s="313" t="s">
        <v>0</v>
      </c>
      <c r="AQ652" s="313" t="s">
        <v>306</v>
      </c>
      <c r="AR652" s="314" t="s">
        <v>0</v>
      </c>
      <c r="AS652" s="314"/>
    </row>
    <row r="653" spans="1:45" x14ac:dyDescent="0.2">
      <c r="A653" s="306" t="s">
        <v>2657</v>
      </c>
      <c r="B653" s="50" t="s">
        <v>312</v>
      </c>
      <c r="C653" s="50" t="s">
        <v>295</v>
      </c>
      <c r="D653" s="50" t="s">
        <v>778</v>
      </c>
      <c r="E653" s="50" t="s">
        <v>679</v>
      </c>
      <c r="F653" s="50" t="s">
        <v>690</v>
      </c>
      <c r="G653" s="50" t="s">
        <v>691</v>
      </c>
      <c r="H653" s="50" t="s">
        <v>3066</v>
      </c>
      <c r="I653" s="50" t="s">
        <v>1745</v>
      </c>
      <c r="J653" s="50" t="s">
        <v>1721</v>
      </c>
      <c r="K653" s="50" t="s">
        <v>1120</v>
      </c>
      <c r="L653" s="307">
        <v>46.850338993416202</v>
      </c>
      <c r="M653" s="308">
        <v>800</v>
      </c>
      <c r="N653" s="307">
        <v>42.12</v>
      </c>
      <c r="O653" s="50" t="s">
        <v>3254</v>
      </c>
      <c r="P653" s="50" t="s">
        <v>3068</v>
      </c>
      <c r="Q653" s="50" t="s">
        <v>300</v>
      </c>
      <c r="R653" s="50" t="s">
        <v>1091</v>
      </c>
      <c r="S653" s="50" t="s">
        <v>1120</v>
      </c>
      <c r="T653" s="308">
        <v>45</v>
      </c>
      <c r="U653" s="309">
        <v>14</v>
      </c>
      <c r="V653" s="310">
        <v>45200</v>
      </c>
      <c r="X653" s="50" t="s">
        <v>2862</v>
      </c>
      <c r="Y653" s="50" t="s">
        <v>692</v>
      </c>
      <c r="AD653" s="50" t="s">
        <v>360</v>
      </c>
      <c r="AF653" s="306"/>
      <c r="AG653" s="307">
        <v>4.423160208523627E-3</v>
      </c>
      <c r="AH653" s="307">
        <v>4.611892320918516E-3</v>
      </c>
      <c r="AI653" s="307">
        <v>0.28409825889981727</v>
      </c>
      <c r="AJ653" s="306" t="s">
        <v>0</v>
      </c>
      <c r="AK653" s="307">
        <v>86.887576146813828</v>
      </c>
      <c r="AL653" s="307">
        <v>3.1122010902769365E-2</v>
      </c>
      <c r="AM653" s="311">
        <v>800</v>
      </c>
      <c r="AN653" s="312">
        <v>2</v>
      </c>
      <c r="AO653" s="313" t="s">
        <v>3071</v>
      </c>
      <c r="AP653" s="313" t="s">
        <v>0</v>
      </c>
      <c r="AQ653" s="313" t="s">
        <v>306</v>
      </c>
      <c r="AR653" s="314" t="s">
        <v>0</v>
      </c>
      <c r="AS653" s="314"/>
    </row>
    <row r="654" spans="1:45" x14ac:dyDescent="0.2">
      <c r="A654" s="306" t="s">
        <v>1121</v>
      </c>
      <c r="B654" s="50" t="s">
        <v>312</v>
      </c>
      <c r="C654" s="50" t="s">
        <v>295</v>
      </c>
      <c r="D654" s="50" t="s">
        <v>778</v>
      </c>
      <c r="E654" s="50" t="s">
        <v>439</v>
      </c>
      <c r="F654" s="50" t="s">
        <v>440</v>
      </c>
      <c r="G654" s="50" t="s">
        <v>1122</v>
      </c>
      <c r="H654" s="50" t="s">
        <v>1091</v>
      </c>
      <c r="I654" s="50" t="s">
        <v>692</v>
      </c>
      <c r="L654" s="307">
        <v>83.091533416829634</v>
      </c>
      <c r="M654" s="308">
        <v>50</v>
      </c>
      <c r="N654" s="307">
        <v>74.569999999999993</v>
      </c>
      <c r="O654" s="50" t="s">
        <v>1123</v>
      </c>
      <c r="Q654" s="50" t="s">
        <v>319</v>
      </c>
      <c r="R654" s="50" t="s">
        <v>1118</v>
      </c>
      <c r="T654" s="308">
        <v>20.440000000000001</v>
      </c>
      <c r="U654" s="309">
        <v>12</v>
      </c>
      <c r="V654" s="310">
        <v>45200</v>
      </c>
      <c r="X654" s="50" t="s">
        <v>306</v>
      </c>
      <c r="Y654" s="50" t="s">
        <v>1124</v>
      </c>
      <c r="AD654" s="50" t="s">
        <v>360</v>
      </c>
      <c r="AF654" s="306"/>
      <c r="AG654" s="307">
        <v>1.0381019981825246E-2</v>
      </c>
      <c r="AH654" s="307">
        <v>1.0852240405816418E-2</v>
      </c>
      <c r="AI654" s="307">
        <v>0.19414873631082527</v>
      </c>
      <c r="AJ654" s="50" t="s">
        <v>0</v>
      </c>
      <c r="AK654" s="307">
        <v>127.31125033365527</v>
      </c>
      <c r="AL654" s="307">
        <v>6.4395938398042876E-2</v>
      </c>
      <c r="AN654" s="312">
        <v>2</v>
      </c>
      <c r="AO654" s="313" t="s">
        <v>305</v>
      </c>
      <c r="AP654" s="313" t="s">
        <v>0</v>
      </c>
      <c r="AQ654" s="313" t="s">
        <v>306</v>
      </c>
      <c r="AR654" s="314" t="s">
        <v>0</v>
      </c>
      <c r="AS654" s="314"/>
    </row>
    <row r="655" spans="1:45" x14ac:dyDescent="0.2">
      <c r="A655" s="306" t="s">
        <v>1125</v>
      </c>
      <c r="B655" s="50" t="s">
        <v>312</v>
      </c>
      <c r="C655" s="50" t="s">
        <v>295</v>
      </c>
      <c r="D655" s="50" t="s">
        <v>778</v>
      </c>
      <c r="E655" s="50" t="s">
        <v>439</v>
      </c>
      <c r="F655" s="50" t="s">
        <v>440</v>
      </c>
      <c r="G655" s="50" t="s">
        <v>1122</v>
      </c>
      <c r="H655" s="50" t="s">
        <v>1091</v>
      </c>
      <c r="I655" s="50" t="s">
        <v>1126</v>
      </c>
      <c r="L655" s="307">
        <v>253.02692532449927</v>
      </c>
      <c r="M655" s="308">
        <v>75</v>
      </c>
      <c r="N655" s="307">
        <v>227.07750170881161</v>
      </c>
      <c r="O655" s="50" t="s">
        <v>1127</v>
      </c>
      <c r="Q655" s="50" t="s">
        <v>319</v>
      </c>
      <c r="R655" s="50" t="s">
        <v>1118</v>
      </c>
      <c r="T655" s="308">
        <v>441.53</v>
      </c>
      <c r="U655" s="309">
        <v>12</v>
      </c>
      <c r="V655" s="310">
        <v>45931</v>
      </c>
      <c r="X655" s="50" t="s">
        <v>306</v>
      </c>
      <c r="Y655" s="50" t="s">
        <v>1126</v>
      </c>
      <c r="AD655" s="50" t="s">
        <v>304</v>
      </c>
      <c r="AE655" s="310">
        <v>45125</v>
      </c>
      <c r="AF655" s="306" t="s">
        <v>3070</v>
      </c>
      <c r="AG655" s="307">
        <v>3.3046796825750464E-2</v>
      </c>
      <c r="AH655" s="307">
        <v>3.1611855741747755E-2</v>
      </c>
      <c r="AI655" s="307">
        <v>0.3720279201845782</v>
      </c>
      <c r="AJ655" s="306" t="s">
        <v>0</v>
      </c>
      <c r="AK655" s="307">
        <v>152.54206853696735</v>
      </c>
      <c r="AL655" s="307">
        <v>0.23583333333333334</v>
      </c>
      <c r="AN655" s="312">
        <v>2</v>
      </c>
      <c r="AO655" s="313" t="s">
        <v>305</v>
      </c>
      <c r="AP655" s="313" t="s">
        <v>0</v>
      </c>
      <c r="AQ655" s="313" t="s">
        <v>306</v>
      </c>
      <c r="AR655" s="314" t="s">
        <v>0</v>
      </c>
      <c r="AS655" s="314"/>
    </row>
    <row r="656" spans="1:45" x14ac:dyDescent="0.2">
      <c r="A656" s="306" t="s">
        <v>1128</v>
      </c>
      <c r="B656" s="50" t="s">
        <v>312</v>
      </c>
      <c r="C656" s="50" t="s">
        <v>295</v>
      </c>
      <c r="D656" s="50" t="s">
        <v>778</v>
      </c>
      <c r="E656" s="50" t="s">
        <v>439</v>
      </c>
      <c r="F656" s="50" t="s">
        <v>440</v>
      </c>
      <c r="G656" s="50" t="s">
        <v>1122</v>
      </c>
      <c r="H656" s="50" t="s">
        <v>1091</v>
      </c>
      <c r="I656" s="50" t="s">
        <v>1129</v>
      </c>
      <c r="L656" s="307">
        <v>396.7557104309044</v>
      </c>
      <c r="M656" s="308">
        <v>125</v>
      </c>
      <c r="N656" s="307">
        <v>356.06604078918195</v>
      </c>
      <c r="O656" s="50" t="s">
        <v>1130</v>
      </c>
      <c r="Q656" s="50" t="s">
        <v>319</v>
      </c>
      <c r="R656" s="50" t="s">
        <v>1118</v>
      </c>
      <c r="T656" s="308">
        <v>441.53</v>
      </c>
      <c r="U656" s="309">
        <v>12</v>
      </c>
      <c r="V656" s="310">
        <v>45931</v>
      </c>
      <c r="X656" s="50" t="s">
        <v>306</v>
      </c>
      <c r="Y656" s="50" t="s">
        <v>1129</v>
      </c>
      <c r="AD656" s="50" t="s">
        <v>304</v>
      </c>
      <c r="AE656" s="310">
        <v>45125</v>
      </c>
      <c r="AF656" s="306" t="s">
        <v>3070</v>
      </c>
      <c r="AG656" s="307">
        <v>5.1818617071093434E-2</v>
      </c>
      <c r="AH656" s="307">
        <v>4.9568575624002964E-2</v>
      </c>
      <c r="AI656" s="307">
        <v>0.4996930395127489</v>
      </c>
      <c r="AJ656" s="50" t="s">
        <v>0</v>
      </c>
      <c r="AK656" s="307">
        <v>91.852266007269208</v>
      </c>
      <c r="AL656" s="307">
        <v>0.33916666666666667</v>
      </c>
      <c r="AN656" s="312">
        <v>2</v>
      </c>
      <c r="AO656" s="313" t="s">
        <v>305</v>
      </c>
      <c r="AP656" s="313" t="s">
        <v>0</v>
      </c>
      <c r="AQ656" s="313" t="s">
        <v>306</v>
      </c>
      <c r="AR656" s="314" t="s">
        <v>0</v>
      </c>
      <c r="AS656" s="314"/>
    </row>
    <row r="657" spans="1:45" x14ac:dyDescent="0.2">
      <c r="A657" s="306" t="s">
        <v>1131</v>
      </c>
      <c r="B657" s="50" t="s">
        <v>312</v>
      </c>
      <c r="C657" s="50" t="s">
        <v>295</v>
      </c>
      <c r="D657" s="50" t="s">
        <v>778</v>
      </c>
      <c r="E657" s="50" t="s">
        <v>439</v>
      </c>
      <c r="F657" s="50" t="s">
        <v>440</v>
      </c>
      <c r="G657" s="50" t="s">
        <v>1122</v>
      </c>
      <c r="H657" s="50" t="s">
        <v>1091</v>
      </c>
      <c r="I657" s="50" t="s">
        <v>1132</v>
      </c>
      <c r="L657" s="307">
        <v>569.28983163169482</v>
      </c>
      <c r="M657" s="308">
        <v>175</v>
      </c>
      <c r="N657" s="307">
        <v>510.90575656866048</v>
      </c>
      <c r="O657" s="50" t="s">
        <v>1133</v>
      </c>
      <c r="Q657" s="50" t="s">
        <v>319</v>
      </c>
      <c r="R657" s="50" t="s">
        <v>1118</v>
      </c>
      <c r="T657" s="308">
        <v>441.53</v>
      </c>
      <c r="U657" s="309">
        <v>12</v>
      </c>
      <c r="V657" s="310">
        <v>45931</v>
      </c>
      <c r="X657" s="50" t="s">
        <v>306</v>
      </c>
      <c r="Y657" s="50" t="s">
        <v>1132</v>
      </c>
      <c r="AD657" s="50" t="s">
        <v>304</v>
      </c>
      <c r="AE657" s="310">
        <v>45125</v>
      </c>
      <c r="AF657" s="306" t="s">
        <v>3070</v>
      </c>
      <c r="AG657" s="307">
        <v>7.4352582741030224E-2</v>
      </c>
      <c r="AH657" s="307">
        <v>7.1124082979332301E-2</v>
      </c>
      <c r="AI657" s="307">
        <v>0.65294410299995032</v>
      </c>
      <c r="AJ657" s="306" t="s">
        <v>0</v>
      </c>
      <c r="AK657" s="307">
        <v>59.472010057014622</v>
      </c>
      <c r="AL657" s="307">
        <v>0.46333333333333332</v>
      </c>
      <c r="AN657" s="312">
        <v>2</v>
      </c>
      <c r="AO657" s="313" t="s">
        <v>305</v>
      </c>
      <c r="AP657" s="313" t="s">
        <v>0</v>
      </c>
      <c r="AQ657" s="313" t="s">
        <v>306</v>
      </c>
      <c r="AR657" s="314" t="s">
        <v>0</v>
      </c>
      <c r="AS657" s="314"/>
    </row>
    <row r="658" spans="1:45" x14ac:dyDescent="0.2">
      <c r="A658" s="306" t="s">
        <v>1134</v>
      </c>
      <c r="B658" s="50" t="s">
        <v>312</v>
      </c>
      <c r="C658" s="50" t="s">
        <v>295</v>
      </c>
      <c r="D658" s="50" t="s">
        <v>778</v>
      </c>
      <c r="E658" s="50" t="s">
        <v>439</v>
      </c>
      <c r="F658" s="50" t="s">
        <v>440</v>
      </c>
      <c r="G658" s="50" t="s">
        <v>1122</v>
      </c>
      <c r="H658" s="50" t="s">
        <v>1091</v>
      </c>
      <c r="I658" s="50" t="s">
        <v>692</v>
      </c>
      <c r="K658" s="50" t="s">
        <v>1120</v>
      </c>
      <c r="L658" s="307">
        <v>83.091533416829634</v>
      </c>
      <c r="M658" s="308">
        <v>50</v>
      </c>
      <c r="N658" s="307">
        <v>74.569999999999993</v>
      </c>
      <c r="O658" s="50" t="s">
        <v>1135</v>
      </c>
      <c r="Q658" s="50" t="s">
        <v>319</v>
      </c>
      <c r="R658" s="50" t="s">
        <v>1118</v>
      </c>
      <c r="S658" s="50" t="s">
        <v>1120</v>
      </c>
      <c r="T658" s="308">
        <v>20.440000000000001</v>
      </c>
      <c r="U658" s="309">
        <v>12</v>
      </c>
      <c r="V658" s="310">
        <v>45200</v>
      </c>
      <c r="X658" s="50" t="s">
        <v>306</v>
      </c>
      <c r="Y658" s="50" t="s">
        <v>1124</v>
      </c>
      <c r="AD658" s="50" t="s">
        <v>360</v>
      </c>
      <c r="AF658" s="306"/>
      <c r="AG658" s="307">
        <v>1.0381019981825246E-2</v>
      </c>
      <c r="AH658" s="307">
        <v>1.0852240405816418E-2</v>
      </c>
      <c r="AI658" s="307">
        <v>0.19414873631082527</v>
      </c>
      <c r="AJ658" s="50" t="s">
        <v>0</v>
      </c>
      <c r="AK658" s="307">
        <v>127.31125033365527</v>
      </c>
      <c r="AL658" s="307">
        <v>6.4395938398042876E-2</v>
      </c>
      <c r="AN658" s="312">
        <v>2</v>
      </c>
      <c r="AO658" s="313" t="s">
        <v>305</v>
      </c>
      <c r="AP658" s="313" t="s">
        <v>0</v>
      </c>
      <c r="AQ658" s="313" t="s">
        <v>306</v>
      </c>
      <c r="AR658" s="314" t="s">
        <v>0</v>
      </c>
      <c r="AS658" s="314"/>
    </row>
    <row r="659" spans="1:45" x14ac:dyDescent="0.2">
      <c r="A659" s="306" t="s">
        <v>1136</v>
      </c>
      <c r="B659" s="50" t="s">
        <v>312</v>
      </c>
      <c r="C659" s="50" t="s">
        <v>295</v>
      </c>
      <c r="D659" s="50" t="s">
        <v>778</v>
      </c>
      <c r="E659" s="50" t="s">
        <v>439</v>
      </c>
      <c r="F659" s="50" t="s">
        <v>440</v>
      </c>
      <c r="G659" s="50" t="s">
        <v>1122</v>
      </c>
      <c r="H659" s="50" t="s">
        <v>1091</v>
      </c>
      <c r="I659" s="50" t="s">
        <v>1126</v>
      </c>
      <c r="K659" s="50" t="s">
        <v>1120</v>
      </c>
      <c r="L659" s="307">
        <v>253.02692532449927</v>
      </c>
      <c r="M659" s="308">
        <v>75</v>
      </c>
      <c r="N659" s="307">
        <v>227.07750170881161</v>
      </c>
      <c r="O659" s="50" t="s">
        <v>1137</v>
      </c>
      <c r="Q659" s="50" t="s">
        <v>319</v>
      </c>
      <c r="R659" s="50" t="s">
        <v>1118</v>
      </c>
      <c r="S659" s="50" t="s">
        <v>1120</v>
      </c>
      <c r="T659" s="308">
        <v>441.53</v>
      </c>
      <c r="U659" s="309">
        <v>12</v>
      </c>
      <c r="V659" s="310">
        <v>45931</v>
      </c>
      <c r="X659" s="50" t="s">
        <v>306</v>
      </c>
      <c r="Y659" s="50" t="s">
        <v>1126</v>
      </c>
      <c r="AD659" s="50" t="s">
        <v>304</v>
      </c>
      <c r="AE659" s="310">
        <v>45125</v>
      </c>
      <c r="AF659" s="306" t="s">
        <v>3070</v>
      </c>
      <c r="AG659" s="307">
        <v>3.3046796825750464E-2</v>
      </c>
      <c r="AH659" s="307">
        <v>3.1611855741747755E-2</v>
      </c>
      <c r="AI659" s="307">
        <v>0.3720279201845782</v>
      </c>
      <c r="AJ659" s="306" t="s">
        <v>0</v>
      </c>
      <c r="AK659" s="307">
        <v>152.54206853696735</v>
      </c>
      <c r="AL659" s="307">
        <v>0.23583333333333334</v>
      </c>
      <c r="AN659" s="312">
        <v>2</v>
      </c>
      <c r="AO659" s="313" t="s">
        <v>305</v>
      </c>
      <c r="AP659" s="313" t="s">
        <v>0</v>
      </c>
      <c r="AQ659" s="313" t="s">
        <v>306</v>
      </c>
      <c r="AR659" s="314" t="s">
        <v>0</v>
      </c>
      <c r="AS659" s="314"/>
    </row>
    <row r="660" spans="1:45" x14ac:dyDescent="0.2">
      <c r="A660" s="306" t="s">
        <v>1138</v>
      </c>
      <c r="B660" s="50" t="s">
        <v>312</v>
      </c>
      <c r="C660" s="50" t="s">
        <v>295</v>
      </c>
      <c r="D660" s="50" t="s">
        <v>778</v>
      </c>
      <c r="E660" s="50" t="s">
        <v>439</v>
      </c>
      <c r="F660" s="50" t="s">
        <v>440</v>
      </c>
      <c r="G660" s="50" t="s">
        <v>1122</v>
      </c>
      <c r="H660" s="50" t="s">
        <v>1091</v>
      </c>
      <c r="I660" s="50" t="s">
        <v>1129</v>
      </c>
      <c r="K660" s="50" t="s">
        <v>1120</v>
      </c>
      <c r="L660" s="307">
        <v>396.7557104309044</v>
      </c>
      <c r="M660" s="308">
        <v>125</v>
      </c>
      <c r="N660" s="307">
        <v>356.06604078918195</v>
      </c>
      <c r="O660" s="50" t="s">
        <v>1139</v>
      </c>
      <c r="Q660" s="50" t="s">
        <v>319</v>
      </c>
      <c r="R660" s="50" t="s">
        <v>1118</v>
      </c>
      <c r="S660" s="50" t="s">
        <v>1120</v>
      </c>
      <c r="T660" s="308">
        <v>441.53</v>
      </c>
      <c r="U660" s="309">
        <v>12</v>
      </c>
      <c r="V660" s="310">
        <v>45931</v>
      </c>
      <c r="X660" s="50" t="s">
        <v>306</v>
      </c>
      <c r="Y660" s="50" t="s">
        <v>1129</v>
      </c>
      <c r="AD660" s="50" t="s">
        <v>304</v>
      </c>
      <c r="AE660" s="310">
        <v>45125</v>
      </c>
      <c r="AF660" s="306" t="s">
        <v>3070</v>
      </c>
      <c r="AG660" s="307">
        <v>5.1818617071093434E-2</v>
      </c>
      <c r="AH660" s="307">
        <v>4.9568575624002964E-2</v>
      </c>
      <c r="AI660" s="307">
        <v>0.4996930395127489</v>
      </c>
      <c r="AJ660" s="50" t="s">
        <v>0</v>
      </c>
      <c r="AK660" s="307">
        <v>91.852266007269208</v>
      </c>
      <c r="AL660" s="307">
        <v>0.33916666666666667</v>
      </c>
      <c r="AN660" s="312">
        <v>2</v>
      </c>
      <c r="AO660" s="313" t="s">
        <v>305</v>
      </c>
      <c r="AP660" s="313" t="s">
        <v>0</v>
      </c>
      <c r="AQ660" s="313" t="s">
        <v>306</v>
      </c>
      <c r="AR660" s="314" t="s">
        <v>0</v>
      </c>
      <c r="AS660" s="314"/>
    </row>
    <row r="661" spans="1:45" x14ac:dyDescent="0.2">
      <c r="A661" s="306" t="s">
        <v>1140</v>
      </c>
      <c r="B661" s="50" t="s">
        <v>312</v>
      </c>
      <c r="C661" s="50" t="s">
        <v>295</v>
      </c>
      <c r="D661" s="50" t="s">
        <v>778</v>
      </c>
      <c r="E661" s="50" t="s">
        <v>439</v>
      </c>
      <c r="F661" s="50" t="s">
        <v>440</v>
      </c>
      <c r="G661" s="50" t="s">
        <v>1122</v>
      </c>
      <c r="H661" s="50" t="s">
        <v>1091</v>
      </c>
      <c r="I661" s="50" t="s">
        <v>1132</v>
      </c>
      <c r="K661" s="50" t="s">
        <v>1120</v>
      </c>
      <c r="L661" s="307">
        <v>569.28983163169482</v>
      </c>
      <c r="M661" s="308">
        <v>175</v>
      </c>
      <c r="N661" s="307">
        <v>510.90575656866048</v>
      </c>
      <c r="O661" s="50" t="s">
        <v>1141</v>
      </c>
      <c r="Q661" s="50" t="s">
        <v>319</v>
      </c>
      <c r="R661" s="50" t="s">
        <v>1118</v>
      </c>
      <c r="S661" s="50" t="s">
        <v>1120</v>
      </c>
      <c r="T661" s="308">
        <v>441.53</v>
      </c>
      <c r="U661" s="309">
        <v>12</v>
      </c>
      <c r="V661" s="310">
        <v>45931</v>
      </c>
      <c r="X661" s="50" t="s">
        <v>306</v>
      </c>
      <c r="Y661" s="50" t="s">
        <v>1132</v>
      </c>
      <c r="AD661" s="50" t="s">
        <v>304</v>
      </c>
      <c r="AE661" s="310">
        <v>45125</v>
      </c>
      <c r="AF661" s="306" t="s">
        <v>3070</v>
      </c>
      <c r="AG661" s="307">
        <v>7.4352582741030224E-2</v>
      </c>
      <c r="AH661" s="307">
        <v>7.1124082979332301E-2</v>
      </c>
      <c r="AI661" s="307">
        <v>0.65294410299995032</v>
      </c>
      <c r="AJ661" s="306" t="s">
        <v>0</v>
      </c>
      <c r="AK661" s="307">
        <v>59.472010057014622</v>
      </c>
      <c r="AL661" s="307">
        <v>0.46333333333333332</v>
      </c>
      <c r="AN661" s="312">
        <v>2</v>
      </c>
      <c r="AO661" s="313" t="s">
        <v>305</v>
      </c>
      <c r="AP661" s="313" t="s">
        <v>0</v>
      </c>
      <c r="AQ661" s="313" t="s">
        <v>306</v>
      </c>
      <c r="AR661" s="314" t="s">
        <v>0</v>
      </c>
      <c r="AS661" s="314"/>
    </row>
    <row r="662" spans="1:45" x14ac:dyDescent="0.2">
      <c r="A662" s="306" t="s">
        <v>1142</v>
      </c>
      <c r="B662" s="50" t="s">
        <v>312</v>
      </c>
      <c r="C662" s="50" t="s">
        <v>295</v>
      </c>
      <c r="D662" s="50" t="s">
        <v>778</v>
      </c>
      <c r="E662" s="50" t="s">
        <v>439</v>
      </c>
      <c r="F662" s="50" t="s">
        <v>440</v>
      </c>
      <c r="G662" s="50" t="s">
        <v>1143</v>
      </c>
      <c r="H662" s="50" t="s">
        <v>1144</v>
      </c>
      <c r="L662" s="307">
        <v>53.54</v>
      </c>
      <c r="M662" s="308">
        <v>20</v>
      </c>
      <c r="N662" s="307">
        <v>48.4</v>
      </c>
      <c r="O662" s="50" t="s">
        <v>1145</v>
      </c>
      <c r="Q662" s="50" t="s">
        <v>319</v>
      </c>
      <c r="R662" s="50" t="s">
        <v>1118</v>
      </c>
      <c r="T662" s="308">
        <v>50.6</v>
      </c>
      <c r="U662" s="309">
        <v>10</v>
      </c>
      <c r="V662" s="310">
        <v>45200</v>
      </c>
      <c r="X662" s="50" t="s">
        <v>306</v>
      </c>
      <c r="Y662" s="50" t="s">
        <v>692</v>
      </c>
      <c r="AD662" s="50" t="s">
        <v>304</v>
      </c>
      <c r="AE662" s="310">
        <v>45125</v>
      </c>
      <c r="AF662" s="306" t="s">
        <v>3255</v>
      </c>
      <c r="AG662" s="307">
        <v>0</v>
      </c>
      <c r="AH662" s="307">
        <v>0.01</v>
      </c>
      <c r="AI662" s="307">
        <v>0.35</v>
      </c>
      <c r="AJ662" s="50" t="s">
        <v>0</v>
      </c>
      <c r="AK662" s="307">
        <v>113.21</v>
      </c>
      <c r="AL662" s="307">
        <v>0.05</v>
      </c>
      <c r="AN662" s="312">
        <v>3</v>
      </c>
      <c r="AO662" s="313" t="s">
        <v>305</v>
      </c>
      <c r="AP662" s="313" t="s">
        <v>0</v>
      </c>
      <c r="AQ662" s="313" t="s">
        <v>306</v>
      </c>
      <c r="AR662" s="314" t="s">
        <v>0</v>
      </c>
      <c r="AS662" s="314"/>
    </row>
    <row r="663" spans="1:45" x14ac:dyDescent="0.2">
      <c r="A663" s="306" t="s">
        <v>1148</v>
      </c>
      <c r="B663" s="50" t="s">
        <v>294</v>
      </c>
      <c r="C663" s="50" t="s">
        <v>295</v>
      </c>
      <c r="D663" s="50" t="s">
        <v>778</v>
      </c>
      <c r="E663" s="50" t="s">
        <v>297</v>
      </c>
      <c r="F663" s="50" t="s">
        <v>452</v>
      </c>
      <c r="G663" s="50" t="s">
        <v>463</v>
      </c>
      <c r="H663" s="50" t="s">
        <v>1149</v>
      </c>
      <c r="I663" s="50" t="s">
        <v>780</v>
      </c>
      <c r="J663" s="50" t="s">
        <v>781</v>
      </c>
      <c r="K663" s="50" t="s">
        <v>782</v>
      </c>
      <c r="L663" s="307">
        <v>0.75932186157108961</v>
      </c>
      <c r="M663" s="308">
        <v>0.75</v>
      </c>
      <c r="N663" s="307">
        <v>0.6832837059095187</v>
      </c>
      <c r="O663" s="50" t="s">
        <v>1150</v>
      </c>
      <c r="Q663" s="50" t="s">
        <v>300</v>
      </c>
      <c r="R663" s="50" t="s">
        <v>785</v>
      </c>
      <c r="T663" s="308">
        <v>1.1357372528003795</v>
      </c>
      <c r="U663" s="309">
        <v>25</v>
      </c>
      <c r="V663" s="310">
        <v>45931</v>
      </c>
      <c r="X663" s="50" t="s">
        <v>3081</v>
      </c>
      <c r="Y663" s="50" t="s">
        <v>786</v>
      </c>
      <c r="AA663" s="50" t="s">
        <v>780</v>
      </c>
      <c r="AD663" s="50" t="s">
        <v>304</v>
      </c>
      <c r="AE663" s="310">
        <v>45069</v>
      </c>
      <c r="AF663" s="306" t="s">
        <v>2582</v>
      </c>
      <c r="AG663" s="307">
        <v>0</v>
      </c>
      <c r="AH663" s="307">
        <v>1.0948257376625382E-4</v>
      </c>
      <c r="AI663" s="307">
        <v>0.46198410064578826</v>
      </c>
      <c r="AJ663" s="306" t="s">
        <v>0</v>
      </c>
      <c r="AK663" s="307">
        <v>90.31406517623175</v>
      </c>
      <c r="AL663" s="307">
        <v>2.8246773250444518E-4</v>
      </c>
      <c r="AN663" s="312">
        <v>15</v>
      </c>
      <c r="AO663" s="313" t="s">
        <v>305</v>
      </c>
      <c r="AP663" s="313" t="s">
        <v>0</v>
      </c>
      <c r="AQ663" s="313" t="s">
        <v>386</v>
      </c>
      <c r="AR663" s="314" t="s">
        <v>0</v>
      </c>
      <c r="AS663" s="314"/>
    </row>
    <row r="664" spans="1:45" x14ac:dyDescent="0.2">
      <c r="A664" s="306" t="s">
        <v>1151</v>
      </c>
      <c r="B664" s="50" t="s">
        <v>294</v>
      </c>
      <c r="C664" s="50" t="s">
        <v>295</v>
      </c>
      <c r="D664" s="50" t="s">
        <v>778</v>
      </c>
      <c r="E664" s="50" t="s">
        <v>297</v>
      </c>
      <c r="F664" s="50" t="s">
        <v>452</v>
      </c>
      <c r="G664" s="50" t="s">
        <v>463</v>
      </c>
      <c r="H664" s="50" t="s">
        <v>1149</v>
      </c>
      <c r="I664" s="50" t="s">
        <v>780</v>
      </c>
      <c r="J664" s="50" t="s">
        <v>789</v>
      </c>
      <c r="K664" s="50" t="s">
        <v>782</v>
      </c>
      <c r="L664" s="307">
        <v>1.0281852199902919</v>
      </c>
      <c r="M664" s="308">
        <v>0.9</v>
      </c>
      <c r="N664" s="307">
        <v>0.92522320643152789</v>
      </c>
      <c r="O664" s="50" t="s">
        <v>1152</v>
      </c>
      <c r="Q664" s="50" t="s">
        <v>300</v>
      </c>
      <c r="R664" s="50" t="s">
        <v>785</v>
      </c>
      <c r="T664" s="308">
        <v>1.5368022284463692</v>
      </c>
      <c r="U664" s="309">
        <v>25</v>
      </c>
      <c r="V664" s="310">
        <v>45931</v>
      </c>
      <c r="X664" s="50" t="s">
        <v>3081</v>
      </c>
      <c r="Y664" s="50" t="s">
        <v>791</v>
      </c>
      <c r="AA664" s="50" t="s">
        <v>780</v>
      </c>
      <c r="AD664" s="50" t="s">
        <v>304</v>
      </c>
      <c r="AE664" s="310">
        <v>45069</v>
      </c>
      <c r="AF664" s="306" t="s">
        <v>2582</v>
      </c>
      <c r="AG664" s="307">
        <v>1.5438731198744521E-4</v>
      </c>
      <c r="AH664" s="307">
        <v>1.4824854898823442E-4</v>
      </c>
      <c r="AI664" s="307">
        <v>0.46230902515687256</v>
      </c>
      <c r="AJ664" s="50" t="s">
        <v>0</v>
      </c>
      <c r="AK664" s="307">
        <v>90.232886319985923</v>
      </c>
      <c r="AL664" s="307">
        <v>3.8248490183638844E-4</v>
      </c>
      <c r="AN664" s="312">
        <v>15</v>
      </c>
      <c r="AO664" s="313" t="s">
        <v>305</v>
      </c>
      <c r="AP664" s="313" t="s">
        <v>0</v>
      </c>
      <c r="AQ664" s="313" t="s">
        <v>386</v>
      </c>
      <c r="AR664" s="314" t="s">
        <v>0</v>
      </c>
      <c r="AS664" s="314"/>
    </row>
    <row r="665" spans="1:45" x14ac:dyDescent="0.2">
      <c r="A665" s="306" t="s">
        <v>1153</v>
      </c>
      <c r="B665" s="50" t="s">
        <v>294</v>
      </c>
      <c r="C665" s="50" t="s">
        <v>295</v>
      </c>
      <c r="D665" s="50" t="s">
        <v>778</v>
      </c>
      <c r="E665" s="50" t="s">
        <v>297</v>
      </c>
      <c r="F665" s="50" t="s">
        <v>452</v>
      </c>
      <c r="G665" s="50" t="s">
        <v>463</v>
      </c>
      <c r="H665" s="50" t="s">
        <v>1149</v>
      </c>
      <c r="I665" s="50" t="s">
        <v>780</v>
      </c>
      <c r="J665" s="50" t="s">
        <v>793</v>
      </c>
      <c r="K665" s="50" t="s">
        <v>782</v>
      </c>
      <c r="L665" s="307">
        <v>0.38269596582084131</v>
      </c>
      <c r="M665" s="308">
        <v>0.45</v>
      </c>
      <c r="N665" s="307">
        <v>0.34437296092285052</v>
      </c>
      <c r="O665" s="50" t="s">
        <v>1154</v>
      </c>
      <c r="Q665" s="50" t="s">
        <v>300</v>
      </c>
      <c r="R665" s="50" t="s">
        <v>785</v>
      </c>
      <c r="T665" s="308">
        <v>1.0454073033305615</v>
      </c>
      <c r="U665" s="309">
        <v>25</v>
      </c>
      <c r="V665" s="310">
        <v>45931</v>
      </c>
      <c r="X665" s="50" t="s">
        <v>3081</v>
      </c>
      <c r="Y665" s="50" t="s">
        <v>791</v>
      </c>
      <c r="AA665" s="50" t="s">
        <v>780</v>
      </c>
      <c r="AD665" s="50" t="s">
        <v>304</v>
      </c>
      <c r="AE665" s="310">
        <v>45069</v>
      </c>
      <c r="AF665" s="306" t="s">
        <v>2582</v>
      </c>
      <c r="AG665" s="307">
        <v>5.746377240481707E-5</v>
      </c>
      <c r="AH665" s="307">
        <v>5.5178892415051802E-5</v>
      </c>
      <c r="AI665" s="307">
        <v>0.2529573780513924</v>
      </c>
      <c r="AJ665" s="306" t="s">
        <v>0</v>
      </c>
      <c r="AK665" s="307">
        <v>185.75776932262602</v>
      </c>
      <c r="AL665" s="307">
        <v>1.4200000000000001E-4</v>
      </c>
      <c r="AN665" s="312">
        <v>15</v>
      </c>
      <c r="AO665" s="313" t="s">
        <v>305</v>
      </c>
      <c r="AP665" s="313" t="s">
        <v>0</v>
      </c>
      <c r="AQ665" s="313" t="s">
        <v>386</v>
      </c>
      <c r="AR665" s="314" t="s">
        <v>0</v>
      </c>
      <c r="AS665" s="314"/>
    </row>
    <row r="666" spans="1:45" x14ac:dyDescent="0.2">
      <c r="A666" s="306" t="s">
        <v>1155</v>
      </c>
      <c r="B666" s="50" t="s">
        <v>294</v>
      </c>
      <c r="C666" s="50" t="s">
        <v>295</v>
      </c>
      <c r="D666" s="50" t="s">
        <v>778</v>
      </c>
      <c r="E666" s="50" t="s">
        <v>297</v>
      </c>
      <c r="F666" s="50" t="s">
        <v>452</v>
      </c>
      <c r="G666" s="50" t="s">
        <v>463</v>
      </c>
      <c r="H666" s="50" t="s">
        <v>1149</v>
      </c>
      <c r="I666" s="50" t="s">
        <v>796</v>
      </c>
      <c r="J666" s="50" t="s">
        <v>797</v>
      </c>
      <c r="K666" s="50" t="s">
        <v>782</v>
      </c>
      <c r="L666" s="307">
        <v>0.41199999999999998</v>
      </c>
      <c r="M666" s="308">
        <v>0.6</v>
      </c>
      <c r="N666" s="307">
        <v>0.37115599999999999</v>
      </c>
      <c r="O666" s="50" t="s">
        <v>1156</v>
      </c>
      <c r="Q666" s="50" t="s">
        <v>300</v>
      </c>
      <c r="R666" s="50" t="s">
        <v>785</v>
      </c>
      <c r="T666" s="308">
        <v>1.0454073033305615</v>
      </c>
      <c r="U666" s="309">
        <v>25</v>
      </c>
      <c r="V666" s="310">
        <v>45931</v>
      </c>
      <c r="X666" s="50" t="s">
        <v>3081</v>
      </c>
      <c r="Y666" s="50" t="s">
        <v>786</v>
      </c>
      <c r="AA666" s="50" t="s">
        <v>796</v>
      </c>
      <c r="AD666" s="50" t="s">
        <v>304</v>
      </c>
      <c r="AE666" s="310">
        <v>45069</v>
      </c>
      <c r="AF666" s="306" t="s">
        <v>2582</v>
      </c>
      <c r="AG666" s="307">
        <v>0</v>
      </c>
      <c r="AH666" s="307">
        <v>7.8711810010817331E-5</v>
      </c>
      <c r="AI666" s="307">
        <v>0.35920578682972315</v>
      </c>
      <c r="AJ666" s="50" t="s">
        <v>0</v>
      </c>
      <c r="AK666" s="307">
        <v>126.18684113001049</v>
      </c>
      <c r="AL666" s="307">
        <v>1.9734874421771721E-4</v>
      </c>
      <c r="AN666" s="312">
        <v>15</v>
      </c>
      <c r="AO666" s="313" t="s">
        <v>305</v>
      </c>
      <c r="AP666" s="313" t="s">
        <v>0</v>
      </c>
      <c r="AQ666" s="313" t="s">
        <v>386</v>
      </c>
      <c r="AR666" s="314" t="s">
        <v>0</v>
      </c>
      <c r="AS666" s="314"/>
    </row>
    <row r="667" spans="1:45" x14ac:dyDescent="0.2">
      <c r="A667" s="306" t="s">
        <v>1157</v>
      </c>
      <c r="B667" s="50" t="s">
        <v>308</v>
      </c>
      <c r="C667" s="50" t="s">
        <v>295</v>
      </c>
      <c r="D667" s="50" t="s">
        <v>778</v>
      </c>
      <c r="E667" s="50" t="s">
        <v>297</v>
      </c>
      <c r="F667" s="50" t="s">
        <v>452</v>
      </c>
      <c r="G667" s="50" t="s">
        <v>463</v>
      </c>
      <c r="H667" s="50" t="s">
        <v>1149</v>
      </c>
      <c r="I667" s="50" t="s">
        <v>780</v>
      </c>
      <c r="J667" s="50" t="s">
        <v>781</v>
      </c>
      <c r="K667" s="50" t="s">
        <v>782</v>
      </c>
      <c r="L667" s="307">
        <v>1.0893605886989541</v>
      </c>
      <c r="M667" s="308">
        <v>0.75</v>
      </c>
      <c r="N667" s="307">
        <v>0.98092192938083356</v>
      </c>
      <c r="O667" s="50" t="s">
        <v>1150</v>
      </c>
      <c r="Q667" s="50" t="s">
        <v>300</v>
      </c>
      <c r="R667" s="50" t="s">
        <v>785</v>
      </c>
      <c r="T667" s="308">
        <v>1.1357372528003795</v>
      </c>
      <c r="U667" s="309">
        <v>25</v>
      </c>
      <c r="V667" s="310">
        <v>45931</v>
      </c>
      <c r="X667" s="50" t="s">
        <v>3081</v>
      </c>
      <c r="Y667" s="50" t="s">
        <v>786</v>
      </c>
      <c r="AA667" s="50" t="s">
        <v>780</v>
      </c>
      <c r="AD667" s="50" t="s">
        <v>304</v>
      </c>
      <c r="AE667" s="310">
        <v>45069</v>
      </c>
      <c r="AF667" s="306" t="s">
        <v>2582</v>
      </c>
      <c r="AG667" s="307">
        <v>1.6830875612449452E-4</v>
      </c>
      <c r="AH667" s="307">
        <v>1.6162931453894501E-4</v>
      </c>
      <c r="AI667" s="307">
        <v>0.67893971708494327</v>
      </c>
      <c r="AJ667" s="306" t="s">
        <v>0</v>
      </c>
      <c r="AK667" s="307">
        <v>54.524255781475475</v>
      </c>
      <c r="AL667" s="307">
        <v>4.0524213899601201E-4</v>
      </c>
      <c r="AN667" s="312">
        <v>15</v>
      </c>
      <c r="AO667" s="313" t="s">
        <v>305</v>
      </c>
      <c r="AP667" s="313" t="s">
        <v>0</v>
      </c>
      <c r="AQ667" s="313" t="s">
        <v>386</v>
      </c>
      <c r="AR667" s="314" t="s">
        <v>0</v>
      </c>
      <c r="AS667" s="314"/>
    </row>
    <row r="668" spans="1:45" x14ac:dyDescent="0.2">
      <c r="A668" s="306" t="s">
        <v>1158</v>
      </c>
      <c r="B668" s="50" t="s">
        <v>308</v>
      </c>
      <c r="C668" s="50" t="s">
        <v>295</v>
      </c>
      <c r="D668" s="50" t="s">
        <v>778</v>
      </c>
      <c r="E668" s="50" t="s">
        <v>297</v>
      </c>
      <c r="F668" s="50" t="s">
        <v>452</v>
      </c>
      <c r="G668" s="50" t="s">
        <v>463</v>
      </c>
      <c r="H668" s="50" t="s">
        <v>1149</v>
      </c>
      <c r="I668" s="50" t="s">
        <v>780</v>
      </c>
      <c r="J668" s="50" t="s">
        <v>789</v>
      </c>
      <c r="K668" s="50" t="s">
        <v>782</v>
      </c>
      <c r="L668" s="307">
        <v>1.4253085811464508</v>
      </c>
      <c r="M668" s="308">
        <v>0.9</v>
      </c>
      <c r="N668" s="307">
        <v>1.2834285156681078</v>
      </c>
      <c r="O668" s="50" t="s">
        <v>1152</v>
      </c>
      <c r="Q668" s="50" t="s">
        <v>300</v>
      </c>
      <c r="R668" s="50" t="s">
        <v>785</v>
      </c>
      <c r="T668" s="308">
        <v>1.5368022284463692</v>
      </c>
      <c r="U668" s="309">
        <v>25</v>
      </c>
      <c r="V668" s="310">
        <v>45931</v>
      </c>
      <c r="X668" s="50" t="s">
        <v>3081</v>
      </c>
      <c r="Y668" s="50" t="s">
        <v>791</v>
      </c>
      <c r="AA668" s="50" t="s">
        <v>780</v>
      </c>
      <c r="AD668" s="50" t="s">
        <v>304</v>
      </c>
      <c r="AE668" s="310">
        <v>45069</v>
      </c>
      <c r="AF668" s="306" t="s">
        <v>2582</v>
      </c>
      <c r="AG668" s="307">
        <v>2.202135058629532E-4</v>
      </c>
      <c r="AH668" s="307">
        <v>2.1147419079325675E-4</v>
      </c>
      <c r="AI668" s="307">
        <v>0.65649034797561046</v>
      </c>
      <c r="AJ668" s="50" t="s">
        <v>0</v>
      </c>
      <c r="AK668" s="307">
        <v>57.27736135573236</v>
      </c>
      <c r="AL668" s="307">
        <v>5.3021479218648003E-4</v>
      </c>
      <c r="AN668" s="312">
        <v>15</v>
      </c>
      <c r="AO668" s="313" t="s">
        <v>305</v>
      </c>
      <c r="AP668" s="313" t="s">
        <v>0</v>
      </c>
      <c r="AQ668" s="313" t="s">
        <v>386</v>
      </c>
      <c r="AR668" s="314" t="s">
        <v>0</v>
      </c>
      <c r="AS668" s="314"/>
    </row>
    <row r="669" spans="1:45" x14ac:dyDescent="0.2">
      <c r="A669" s="306" t="s">
        <v>1159</v>
      </c>
      <c r="B669" s="50" t="s">
        <v>308</v>
      </c>
      <c r="C669" s="50" t="s">
        <v>295</v>
      </c>
      <c r="D669" s="50" t="s">
        <v>778</v>
      </c>
      <c r="E669" s="50" t="s">
        <v>297</v>
      </c>
      <c r="F669" s="50" t="s">
        <v>452</v>
      </c>
      <c r="G669" s="50" t="s">
        <v>463</v>
      </c>
      <c r="H669" s="50" t="s">
        <v>1149</v>
      </c>
      <c r="I669" s="50" t="s">
        <v>780</v>
      </c>
      <c r="J669" s="50" t="s">
        <v>793</v>
      </c>
      <c r="K669" s="50" t="s">
        <v>782</v>
      </c>
      <c r="L669" s="307">
        <v>0.53050737692934768</v>
      </c>
      <c r="M669" s="308">
        <v>0.45</v>
      </c>
      <c r="N669" s="307">
        <v>0.47769886769064129</v>
      </c>
      <c r="O669" s="50" t="s">
        <v>1154</v>
      </c>
      <c r="Q669" s="50" t="s">
        <v>300</v>
      </c>
      <c r="R669" s="50" t="s">
        <v>785</v>
      </c>
      <c r="T669" s="308">
        <v>1.0454073033305615</v>
      </c>
      <c r="U669" s="309">
        <v>25</v>
      </c>
      <c r="V669" s="310">
        <v>45931</v>
      </c>
      <c r="X669" s="50" t="s">
        <v>3081</v>
      </c>
      <c r="Y669" s="50" t="s">
        <v>791</v>
      </c>
      <c r="AA669" s="50" t="s">
        <v>780</v>
      </c>
      <c r="AD669" s="50" t="s">
        <v>304</v>
      </c>
      <c r="AE669" s="310">
        <v>45069</v>
      </c>
      <c r="AF669" s="306" t="s">
        <v>2582</v>
      </c>
      <c r="AG669" s="307">
        <v>0</v>
      </c>
      <c r="AH669" s="307">
        <v>7.8711810010817331E-5</v>
      </c>
      <c r="AI669" s="307">
        <v>0.35920578682972315</v>
      </c>
      <c r="AJ669" s="306" t="s">
        <v>0</v>
      </c>
      <c r="AK669" s="307">
        <v>126.18684113001049</v>
      </c>
      <c r="AL669" s="307">
        <v>1.9734874421771721E-4</v>
      </c>
      <c r="AN669" s="312">
        <v>15</v>
      </c>
      <c r="AO669" s="313" t="s">
        <v>305</v>
      </c>
      <c r="AP669" s="313" t="s">
        <v>0</v>
      </c>
      <c r="AQ669" s="313" t="s">
        <v>386</v>
      </c>
      <c r="AR669" s="314" t="s">
        <v>0</v>
      </c>
      <c r="AS669" s="314"/>
    </row>
    <row r="670" spans="1:45" x14ac:dyDescent="0.2">
      <c r="A670" s="306" t="s">
        <v>1160</v>
      </c>
      <c r="B670" s="50" t="s">
        <v>308</v>
      </c>
      <c r="C670" s="50" t="s">
        <v>295</v>
      </c>
      <c r="D670" s="50" t="s">
        <v>778</v>
      </c>
      <c r="E670" s="50" t="s">
        <v>297</v>
      </c>
      <c r="F670" s="50" t="s">
        <v>452</v>
      </c>
      <c r="G670" s="50" t="s">
        <v>463</v>
      </c>
      <c r="H670" s="50" t="s">
        <v>1149</v>
      </c>
      <c r="I670" s="50" t="s">
        <v>796</v>
      </c>
      <c r="J670" s="50" t="s">
        <v>797</v>
      </c>
      <c r="K670" s="50" t="s">
        <v>782</v>
      </c>
      <c r="L670" s="307">
        <v>0.57020000000000004</v>
      </c>
      <c r="M670" s="308">
        <v>0.6</v>
      </c>
      <c r="N670" s="307">
        <v>0.51339999999999997</v>
      </c>
      <c r="O670" s="50" t="s">
        <v>1156</v>
      </c>
      <c r="Q670" s="50" t="s">
        <v>300</v>
      </c>
      <c r="R670" s="50" t="s">
        <v>785</v>
      </c>
      <c r="T670" s="308">
        <v>1.8618421312961972</v>
      </c>
      <c r="U670" s="309">
        <v>25</v>
      </c>
      <c r="V670" s="310">
        <v>45931</v>
      </c>
      <c r="X670" s="50" t="s">
        <v>3081</v>
      </c>
      <c r="Y670" s="50" t="s">
        <v>786</v>
      </c>
      <c r="AA670" s="50" t="s">
        <v>796</v>
      </c>
      <c r="AD670" s="50" t="s">
        <v>304</v>
      </c>
      <c r="AE670" s="310">
        <v>45069</v>
      </c>
      <c r="AF670" s="306" t="s">
        <v>2582</v>
      </c>
      <c r="AG670" s="307">
        <v>0</v>
      </c>
      <c r="AH670" s="307">
        <v>1.5660545082724675E-4</v>
      </c>
      <c r="AI670" s="307">
        <v>0.4012850456122744</v>
      </c>
      <c r="AJ670" s="50" t="s">
        <v>0</v>
      </c>
      <c r="AK670" s="307">
        <v>110.22988442790404</v>
      </c>
      <c r="AL670" s="307">
        <v>3.9264614870575644E-4</v>
      </c>
      <c r="AN670" s="312">
        <v>15</v>
      </c>
      <c r="AO670" s="313" t="s">
        <v>305</v>
      </c>
      <c r="AP670" s="313" t="s">
        <v>0</v>
      </c>
      <c r="AQ670" s="313" t="s">
        <v>386</v>
      </c>
      <c r="AR670" s="314" t="s">
        <v>0</v>
      </c>
      <c r="AS670" s="314"/>
    </row>
    <row r="671" spans="1:45" x14ac:dyDescent="0.2">
      <c r="A671" s="306" t="s">
        <v>1161</v>
      </c>
      <c r="B671" s="50" t="s">
        <v>310</v>
      </c>
      <c r="C671" s="50" t="s">
        <v>295</v>
      </c>
      <c r="D671" s="50" t="s">
        <v>778</v>
      </c>
      <c r="E671" s="50" t="s">
        <v>297</v>
      </c>
      <c r="F671" s="50" t="s">
        <v>452</v>
      </c>
      <c r="G671" s="50" t="s">
        <v>463</v>
      </c>
      <c r="H671" s="50" t="s">
        <v>1149</v>
      </c>
      <c r="I671" s="50" t="s">
        <v>780</v>
      </c>
      <c r="J671" s="50" t="s">
        <v>781</v>
      </c>
      <c r="K671" s="50" t="s">
        <v>782</v>
      </c>
      <c r="L671" s="307">
        <v>1.0893605886989541</v>
      </c>
      <c r="M671" s="308">
        <v>0.75</v>
      </c>
      <c r="N671" s="307">
        <v>0.98092192938083356</v>
      </c>
      <c r="O671" s="50" t="s">
        <v>1150</v>
      </c>
      <c r="Q671" s="50" t="s">
        <v>300</v>
      </c>
      <c r="R671" s="50" t="s">
        <v>785</v>
      </c>
      <c r="T671" s="308">
        <v>1.1357372528003795</v>
      </c>
      <c r="U671" s="309">
        <v>25</v>
      </c>
      <c r="V671" s="310">
        <v>45931</v>
      </c>
      <c r="X671" s="50" t="s">
        <v>3081</v>
      </c>
      <c r="Y671" s="50" t="s">
        <v>786</v>
      </c>
      <c r="AA671" s="50" t="s">
        <v>780</v>
      </c>
      <c r="AD671" s="50" t="s">
        <v>304</v>
      </c>
      <c r="AE671" s="310">
        <v>45069</v>
      </c>
      <c r="AF671" s="306" t="s">
        <v>2582</v>
      </c>
      <c r="AG671" s="307">
        <v>1.6830875612449452E-4</v>
      </c>
      <c r="AH671" s="307">
        <v>1.6162931453894501E-4</v>
      </c>
      <c r="AI671" s="307">
        <v>0.67893971708494327</v>
      </c>
      <c r="AJ671" s="306" t="s">
        <v>0</v>
      </c>
      <c r="AK671" s="307">
        <v>54.524255781475475</v>
      </c>
      <c r="AL671" s="307">
        <v>4.0524213899601201E-4</v>
      </c>
      <c r="AN671" s="312">
        <v>15</v>
      </c>
      <c r="AO671" s="313" t="s">
        <v>305</v>
      </c>
      <c r="AP671" s="313" t="s">
        <v>0</v>
      </c>
      <c r="AQ671" s="313" t="s">
        <v>386</v>
      </c>
      <c r="AR671" s="314" t="s">
        <v>0</v>
      </c>
      <c r="AS671" s="314"/>
    </row>
    <row r="672" spans="1:45" x14ac:dyDescent="0.2">
      <c r="A672" s="306" t="s">
        <v>1162</v>
      </c>
      <c r="B672" s="50" t="s">
        <v>310</v>
      </c>
      <c r="C672" s="50" t="s">
        <v>295</v>
      </c>
      <c r="D672" s="50" t="s">
        <v>778</v>
      </c>
      <c r="E672" s="50" t="s">
        <v>297</v>
      </c>
      <c r="F672" s="50" t="s">
        <v>452</v>
      </c>
      <c r="G672" s="50" t="s">
        <v>463</v>
      </c>
      <c r="H672" s="50" t="s">
        <v>1149</v>
      </c>
      <c r="I672" s="50" t="s">
        <v>780</v>
      </c>
      <c r="J672" s="50" t="s">
        <v>789</v>
      </c>
      <c r="K672" s="50" t="s">
        <v>782</v>
      </c>
      <c r="L672" s="307">
        <v>1.4253085811464508</v>
      </c>
      <c r="M672" s="308">
        <v>0.9</v>
      </c>
      <c r="N672" s="307">
        <v>1.2834285156681078</v>
      </c>
      <c r="O672" s="50" t="s">
        <v>1152</v>
      </c>
      <c r="Q672" s="50" t="s">
        <v>300</v>
      </c>
      <c r="R672" s="50" t="s">
        <v>785</v>
      </c>
      <c r="T672" s="308">
        <v>1.5368022284463692</v>
      </c>
      <c r="U672" s="309">
        <v>25</v>
      </c>
      <c r="V672" s="310">
        <v>45931</v>
      </c>
      <c r="X672" s="50" t="s">
        <v>3081</v>
      </c>
      <c r="Y672" s="50" t="s">
        <v>791</v>
      </c>
      <c r="AA672" s="50" t="s">
        <v>780</v>
      </c>
      <c r="AD672" s="50" t="s">
        <v>304</v>
      </c>
      <c r="AE672" s="310">
        <v>45069</v>
      </c>
      <c r="AF672" s="306" t="s">
        <v>2582</v>
      </c>
      <c r="AG672" s="307">
        <v>2.202135058629532E-4</v>
      </c>
      <c r="AH672" s="307">
        <v>2.1147419079325675E-4</v>
      </c>
      <c r="AI672" s="307">
        <v>0.65649034797561046</v>
      </c>
      <c r="AJ672" s="50" t="s">
        <v>0</v>
      </c>
      <c r="AK672" s="307">
        <v>57.27736135573236</v>
      </c>
      <c r="AL672" s="307">
        <v>5.3021479218648003E-4</v>
      </c>
      <c r="AN672" s="312">
        <v>15</v>
      </c>
      <c r="AO672" s="313" t="s">
        <v>305</v>
      </c>
      <c r="AP672" s="313" t="s">
        <v>0</v>
      </c>
      <c r="AQ672" s="313" t="s">
        <v>386</v>
      </c>
      <c r="AR672" s="314" t="s">
        <v>0</v>
      </c>
      <c r="AS672" s="314"/>
    </row>
    <row r="673" spans="1:45" x14ac:dyDescent="0.2">
      <c r="A673" s="306" t="s">
        <v>1163</v>
      </c>
      <c r="B673" s="50" t="s">
        <v>310</v>
      </c>
      <c r="C673" s="50" t="s">
        <v>295</v>
      </c>
      <c r="D673" s="50" t="s">
        <v>778</v>
      </c>
      <c r="E673" s="50" t="s">
        <v>297</v>
      </c>
      <c r="F673" s="50" t="s">
        <v>452</v>
      </c>
      <c r="G673" s="50" t="s">
        <v>463</v>
      </c>
      <c r="H673" s="50" t="s">
        <v>1149</v>
      </c>
      <c r="I673" s="50" t="s">
        <v>780</v>
      </c>
      <c r="J673" s="50" t="s">
        <v>793</v>
      </c>
      <c r="K673" s="50" t="s">
        <v>782</v>
      </c>
      <c r="L673" s="307">
        <v>0.53050737692934768</v>
      </c>
      <c r="M673" s="308">
        <v>0.45</v>
      </c>
      <c r="N673" s="307">
        <v>0.47769886769064129</v>
      </c>
      <c r="O673" s="50" t="s">
        <v>1154</v>
      </c>
      <c r="Q673" s="50" t="s">
        <v>300</v>
      </c>
      <c r="R673" s="50" t="s">
        <v>785</v>
      </c>
      <c r="T673" s="308">
        <v>1.0454073033305615</v>
      </c>
      <c r="U673" s="309">
        <v>25</v>
      </c>
      <c r="V673" s="310">
        <v>45931</v>
      </c>
      <c r="X673" s="50" t="s">
        <v>3081</v>
      </c>
      <c r="Y673" s="50" t="s">
        <v>791</v>
      </c>
      <c r="AA673" s="50" t="s">
        <v>780</v>
      </c>
      <c r="AD673" s="50" t="s">
        <v>304</v>
      </c>
      <c r="AE673" s="310">
        <v>45069</v>
      </c>
      <c r="AF673" s="306" t="s">
        <v>2582</v>
      </c>
      <c r="AG673" s="307">
        <v>0</v>
      </c>
      <c r="AH673" s="307">
        <v>7.8711810010817331E-5</v>
      </c>
      <c r="AI673" s="307">
        <v>0.35920578682972315</v>
      </c>
      <c r="AJ673" s="306" t="s">
        <v>0</v>
      </c>
      <c r="AK673" s="307">
        <v>126.18684113001049</v>
      </c>
      <c r="AL673" s="307">
        <v>1.9734874421771721E-4</v>
      </c>
      <c r="AN673" s="312">
        <v>15</v>
      </c>
      <c r="AO673" s="313" t="s">
        <v>305</v>
      </c>
      <c r="AP673" s="313" t="s">
        <v>0</v>
      </c>
      <c r="AQ673" s="313" t="s">
        <v>386</v>
      </c>
      <c r="AR673" s="314" t="s">
        <v>0</v>
      </c>
      <c r="AS673" s="314"/>
    </row>
    <row r="674" spans="1:45" x14ac:dyDescent="0.2">
      <c r="A674" s="306" t="s">
        <v>1164</v>
      </c>
      <c r="B674" s="50" t="s">
        <v>310</v>
      </c>
      <c r="C674" s="50" t="s">
        <v>295</v>
      </c>
      <c r="D674" s="50" t="s">
        <v>778</v>
      </c>
      <c r="E674" s="50" t="s">
        <v>297</v>
      </c>
      <c r="F674" s="50" t="s">
        <v>452</v>
      </c>
      <c r="G674" s="50" t="s">
        <v>463</v>
      </c>
      <c r="H674" s="50" t="s">
        <v>1149</v>
      </c>
      <c r="I674" s="50" t="s">
        <v>796</v>
      </c>
      <c r="J674" s="50" t="s">
        <v>797</v>
      </c>
      <c r="K674" s="50" t="s">
        <v>782</v>
      </c>
      <c r="L674" s="307">
        <v>0.57020000000000004</v>
      </c>
      <c r="M674" s="308">
        <v>0.6</v>
      </c>
      <c r="N674" s="307">
        <v>0.51339999999999997</v>
      </c>
      <c r="O674" s="50" t="s">
        <v>1156</v>
      </c>
      <c r="Q674" s="50" t="s">
        <v>300</v>
      </c>
      <c r="R674" s="50" t="s">
        <v>785</v>
      </c>
      <c r="T674" s="308">
        <v>1.8618421312961972</v>
      </c>
      <c r="U674" s="309">
        <v>25</v>
      </c>
      <c r="V674" s="310">
        <v>45931</v>
      </c>
      <c r="X674" s="50" t="s">
        <v>3081</v>
      </c>
      <c r="Y674" s="50" t="s">
        <v>786</v>
      </c>
      <c r="AA674" s="50" t="s">
        <v>796</v>
      </c>
      <c r="AD674" s="50" t="s">
        <v>304</v>
      </c>
      <c r="AE674" s="310">
        <v>45069</v>
      </c>
      <c r="AF674" s="306" t="s">
        <v>2582</v>
      </c>
      <c r="AG674" s="307">
        <v>0</v>
      </c>
      <c r="AH674" s="307">
        <v>1.5660545082724675E-4</v>
      </c>
      <c r="AI674" s="307">
        <v>0.4012850456122744</v>
      </c>
      <c r="AJ674" s="50" t="s">
        <v>0</v>
      </c>
      <c r="AK674" s="307">
        <v>110.22988442790404</v>
      </c>
      <c r="AL674" s="307">
        <v>3.9264614870575644E-4</v>
      </c>
      <c r="AN674" s="312">
        <v>15</v>
      </c>
      <c r="AO674" s="313" t="s">
        <v>305</v>
      </c>
      <c r="AP674" s="313" t="s">
        <v>0</v>
      </c>
      <c r="AQ674" s="313" t="s">
        <v>386</v>
      </c>
      <c r="AR674" s="314" t="s">
        <v>0</v>
      </c>
      <c r="AS674" s="314"/>
    </row>
    <row r="675" spans="1:45" x14ac:dyDescent="0.2">
      <c r="A675" s="306" t="s">
        <v>1165</v>
      </c>
      <c r="B675" s="50" t="s">
        <v>294</v>
      </c>
      <c r="C675" s="50" t="s">
        <v>295</v>
      </c>
      <c r="D675" s="50" t="s">
        <v>778</v>
      </c>
      <c r="E675" s="50" t="s">
        <v>297</v>
      </c>
      <c r="F675" s="50" t="s">
        <v>452</v>
      </c>
      <c r="G675" s="50" t="s">
        <v>463</v>
      </c>
      <c r="H675" s="50" t="s">
        <v>1166</v>
      </c>
      <c r="I675" s="50" t="s">
        <v>780</v>
      </c>
      <c r="J675" s="50" t="s">
        <v>809</v>
      </c>
      <c r="K675" s="50" t="s">
        <v>782</v>
      </c>
      <c r="L675" s="307">
        <v>0.75085115303837102</v>
      </c>
      <c r="M675" s="308">
        <v>0.9</v>
      </c>
      <c r="N675" s="307">
        <v>0.67322203615383147</v>
      </c>
      <c r="O675" s="50" t="s">
        <v>1167</v>
      </c>
      <c r="Q675" s="50" t="s">
        <v>300</v>
      </c>
      <c r="R675" s="50" t="s">
        <v>811</v>
      </c>
      <c r="T675" s="308">
        <v>0.99389752009890775</v>
      </c>
      <c r="U675" s="309">
        <v>45</v>
      </c>
      <c r="V675" s="310">
        <v>45931</v>
      </c>
      <c r="X675" s="50" t="s">
        <v>3081</v>
      </c>
      <c r="Y675" s="50" t="s">
        <v>812</v>
      </c>
      <c r="AA675" s="50" t="s">
        <v>780</v>
      </c>
      <c r="AD675" s="50" t="s">
        <v>304</v>
      </c>
      <c r="AE675" s="310">
        <v>45146</v>
      </c>
      <c r="AF675" s="306" t="s">
        <v>3088</v>
      </c>
      <c r="AG675" s="307">
        <v>1.0761134590179174E-4</v>
      </c>
      <c r="AH675" s="307">
        <v>1.0311063608634662E-4</v>
      </c>
      <c r="AI675" s="307">
        <v>0.64136041684882339</v>
      </c>
      <c r="AJ675" s="306" t="s">
        <v>0</v>
      </c>
      <c r="AK675" s="307">
        <v>56.89089133595693</v>
      </c>
      <c r="AL675" s="307">
        <v>1.5517590496126333E-4</v>
      </c>
      <c r="AN675" s="312">
        <v>15</v>
      </c>
      <c r="AO675" s="313" t="s">
        <v>305</v>
      </c>
      <c r="AP675" s="313" t="s">
        <v>0</v>
      </c>
      <c r="AQ675" s="313" t="s">
        <v>386</v>
      </c>
      <c r="AR675" s="314" t="s">
        <v>0</v>
      </c>
      <c r="AS675" s="314"/>
    </row>
    <row r="676" spans="1:45" x14ac:dyDescent="0.2">
      <c r="A676" s="306" t="s">
        <v>1168</v>
      </c>
      <c r="B676" s="50" t="s">
        <v>294</v>
      </c>
      <c r="C676" s="50" t="s">
        <v>295</v>
      </c>
      <c r="D676" s="50" t="s">
        <v>778</v>
      </c>
      <c r="E676" s="50" t="s">
        <v>297</v>
      </c>
      <c r="F676" s="50" t="s">
        <v>452</v>
      </c>
      <c r="G676" s="50" t="s">
        <v>463</v>
      </c>
      <c r="H676" s="50" t="s">
        <v>1166</v>
      </c>
      <c r="I676" s="50" t="s">
        <v>780</v>
      </c>
      <c r="J676" s="50" t="s">
        <v>814</v>
      </c>
      <c r="K676" s="50" t="s">
        <v>782</v>
      </c>
      <c r="L676" s="307">
        <v>1.0094273888861693</v>
      </c>
      <c r="M676" s="308">
        <v>1.2</v>
      </c>
      <c r="N676" s="307">
        <v>0.90506455153657361</v>
      </c>
      <c r="O676" s="50" t="s">
        <v>1169</v>
      </c>
      <c r="Q676" s="50" t="s">
        <v>300</v>
      </c>
      <c r="R676" s="50" t="s">
        <v>811</v>
      </c>
      <c r="T676" s="308">
        <v>1.4190180810630293</v>
      </c>
      <c r="U676" s="309">
        <v>45</v>
      </c>
      <c r="V676" s="310">
        <v>45931</v>
      </c>
      <c r="X676" s="50" t="s">
        <v>3081</v>
      </c>
      <c r="Y676" s="50" t="s">
        <v>816</v>
      </c>
      <c r="AA676" s="50" t="s">
        <v>780</v>
      </c>
      <c r="AD676" s="50" t="s">
        <v>304</v>
      </c>
      <c r="AE676" s="310">
        <v>45146</v>
      </c>
      <c r="AF676" s="306" t="s">
        <v>3088</v>
      </c>
      <c r="AG676" s="307">
        <v>1.4467027115642038E-4</v>
      </c>
      <c r="AH676" s="307">
        <v>1.3861961818911121E-4</v>
      </c>
      <c r="AI676" s="307">
        <v>0.60391673286181402</v>
      </c>
      <c r="AJ676" s="50" t="s">
        <v>0</v>
      </c>
      <c r="AK676" s="307">
        <v>61.905714445830064</v>
      </c>
      <c r="AL676" s="307">
        <v>2.0861499370314178E-4</v>
      </c>
      <c r="AN676" s="312">
        <v>15</v>
      </c>
      <c r="AO676" s="313" t="s">
        <v>305</v>
      </c>
      <c r="AP676" s="313" t="s">
        <v>0</v>
      </c>
      <c r="AQ676" s="313" t="s">
        <v>386</v>
      </c>
      <c r="AR676" s="314" t="s">
        <v>0</v>
      </c>
      <c r="AS676" s="314"/>
    </row>
    <row r="677" spans="1:45" x14ac:dyDescent="0.2">
      <c r="A677" s="306" t="s">
        <v>1170</v>
      </c>
      <c r="B677" s="50" t="s">
        <v>294</v>
      </c>
      <c r="C677" s="50" t="s">
        <v>295</v>
      </c>
      <c r="D677" s="50" t="s">
        <v>778</v>
      </c>
      <c r="E677" s="50" t="s">
        <v>297</v>
      </c>
      <c r="F677" s="50" t="s">
        <v>452</v>
      </c>
      <c r="G677" s="50" t="s">
        <v>463</v>
      </c>
      <c r="H677" s="50" t="s">
        <v>1166</v>
      </c>
      <c r="I677" s="50" t="s">
        <v>780</v>
      </c>
      <c r="J677" s="50" t="s">
        <v>818</v>
      </c>
      <c r="K677" s="50" t="s">
        <v>782</v>
      </c>
      <c r="L677" s="307">
        <v>0.25857623584779854</v>
      </c>
      <c r="M677" s="308">
        <v>0.3</v>
      </c>
      <c r="N677" s="307">
        <v>0.23184251538274225</v>
      </c>
      <c r="O677" s="50" t="s">
        <v>1171</v>
      </c>
      <c r="Q677" s="50" t="s">
        <v>300</v>
      </c>
      <c r="R677" s="50" t="s">
        <v>811</v>
      </c>
      <c r="T677" s="308">
        <v>0.99389752009890775</v>
      </c>
      <c r="U677" s="309">
        <v>45</v>
      </c>
      <c r="V677" s="310">
        <v>45931</v>
      </c>
      <c r="X677" s="50" t="s">
        <v>3081</v>
      </c>
      <c r="Y677" s="50" t="s">
        <v>816</v>
      </c>
      <c r="AA677" s="50" t="s">
        <v>780</v>
      </c>
      <c r="AD677" s="50" t="s">
        <v>304</v>
      </c>
      <c r="AE677" s="310">
        <v>45146</v>
      </c>
      <c r="AF677" s="306" t="s">
        <v>3088</v>
      </c>
      <c r="AG677" s="307">
        <v>3.7058925254628655E-5</v>
      </c>
      <c r="AH677" s="307">
        <v>3.5508982102764611E-5</v>
      </c>
      <c r="AI677" s="307">
        <v>0.22087009088213888</v>
      </c>
      <c r="AJ677" s="306" t="s">
        <v>0</v>
      </c>
      <c r="AK677" s="307">
        <v>210.87404461866944</v>
      </c>
      <c r="AL677" s="307">
        <v>5.3439088741878444E-5</v>
      </c>
      <c r="AN677" s="312">
        <v>15</v>
      </c>
      <c r="AO677" s="313" t="s">
        <v>305</v>
      </c>
      <c r="AP677" s="313" t="s">
        <v>0</v>
      </c>
      <c r="AQ677" s="313" t="s">
        <v>386</v>
      </c>
      <c r="AR677" s="314" t="s">
        <v>0</v>
      </c>
      <c r="AS677" s="314"/>
    </row>
    <row r="678" spans="1:45" x14ac:dyDescent="0.2">
      <c r="A678" s="306" t="s">
        <v>1172</v>
      </c>
      <c r="B678" s="50" t="s">
        <v>294</v>
      </c>
      <c r="C678" s="50" t="s">
        <v>295</v>
      </c>
      <c r="D678" s="50" t="s">
        <v>778</v>
      </c>
      <c r="E678" s="50" t="s">
        <v>297</v>
      </c>
      <c r="F678" s="50" t="s">
        <v>452</v>
      </c>
      <c r="G678" s="50" t="s">
        <v>463</v>
      </c>
      <c r="H678" s="50" t="s">
        <v>1166</v>
      </c>
      <c r="I678" s="50" t="s">
        <v>780</v>
      </c>
      <c r="J678" s="50" t="s">
        <v>821</v>
      </c>
      <c r="K678" s="50" t="s">
        <v>782</v>
      </c>
      <c r="L678" s="307">
        <v>5.2797047673745746E-2</v>
      </c>
      <c r="M678" s="308">
        <v>0.09</v>
      </c>
      <c r="N678" s="307">
        <v>4.7338458220378597E-2</v>
      </c>
      <c r="O678" s="50" t="s">
        <v>1173</v>
      </c>
      <c r="Q678" s="50" t="s">
        <v>300</v>
      </c>
      <c r="R678" s="50" t="s">
        <v>811</v>
      </c>
      <c r="T678" s="308">
        <v>0.79122485771818418</v>
      </c>
      <c r="U678" s="309">
        <v>45</v>
      </c>
      <c r="V678" s="310">
        <v>45931</v>
      </c>
      <c r="X678" s="50" t="s">
        <v>3081</v>
      </c>
      <c r="Y678" s="50" t="s">
        <v>823</v>
      </c>
      <c r="AA678" s="50" t="s">
        <v>780</v>
      </c>
      <c r="AD678" s="50" t="s">
        <v>304</v>
      </c>
      <c r="AE678" s="310">
        <v>45146</v>
      </c>
      <c r="AF678" s="306" t="s">
        <v>3088</v>
      </c>
      <c r="AG678" s="307">
        <v>7.5668277751482602E-6</v>
      </c>
      <c r="AH678" s="307">
        <v>7.2503546769447225E-6</v>
      </c>
      <c r="AI678" s="307">
        <v>5.6649962022248333E-2</v>
      </c>
      <c r="AJ678" s="50" t="s">
        <v>0</v>
      </c>
      <c r="AK678" s="307">
        <v>891.71569950805872</v>
      </c>
      <c r="AL678" s="307">
        <v>1.0911389852574112E-5</v>
      </c>
      <c r="AN678" s="312">
        <v>15</v>
      </c>
      <c r="AO678" s="313" t="s">
        <v>305</v>
      </c>
      <c r="AP678" s="313" t="s">
        <v>0</v>
      </c>
      <c r="AQ678" s="313" t="s">
        <v>386</v>
      </c>
      <c r="AR678" s="314" t="s">
        <v>0</v>
      </c>
      <c r="AS678" s="314"/>
    </row>
    <row r="679" spans="1:45" x14ac:dyDescent="0.2">
      <c r="A679" s="306" t="s">
        <v>1174</v>
      </c>
      <c r="B679" s="50" t="s">
        <v>294</v>
      </c>
      <c r="C679" s="50" t="s">
        <v>295</v>
      </c>
      <c r="D679" s="50" t="s">
        <v>778</v>
      </c>
      <c r="E679" s="50" t="s">
        <v>297</v>
      </c>
      <c r="F679" s="50" t="s">
        <v>452</v>
      </c>
      <c r="G679" s="50" t="s">
        <v>463</v>
      </c>
      <c r="H679" s="50" t="s">
        <v>1166</v>
      </c>
      <c r="I679" s="50" t="s">
        <v>796</v>
      </c>
      <c r="J679" s="50" t="s">
        <v>809</v>
      </c>
      <c r="K679" s="50" t="s">
        <v>782</v>
      </c>
      <c r="L679" s="307">
        <v>1.1311326563944468</v>
      </c>
      <c r="M679" s="308">
        <v>1.1100000000000001</v>
      </c>
      <c r="N679" s="307">
        <v>1.0141869357415056</v>
      </c>
      <c r="O679" s="50" t="s">
        <v>1175</v>
      </c>
      <c r="Q679" s="50" t="s">
        <v>300</v>
      </c>
      <c r="R679" s="50" t="s">
        <v>811</v>
      </c>
      <c r="T679" s="308">
        <v>1.9478912018971424</v>
      </c>
      <c r="U679" s="309">
        <v>45</v>
      </c>
      <c r="V679" s="310">
        <v>45931</v>
      </c>
      <c r="X679" s="50" t="s">
        <v>3081</v>
      </c>
      <c r="Y679" s="50" t="s">
        <v>812</v>
      </c>
      <c r="AA679" s="50" t="s">
        <v>796</v>
      </c>
      <c r="AD679" s="50" t="s">
        <v>304</v>
      </c>
      <c r="AE679" s="310">
        <v>45146</v>
      </c>
      <c r="AF679" s="306" t="s">
        <v>3088</v>
      </c>
      <c r="AG679" s="307">
        <v>1.6211296613918223E-4</v>
      </c>
      <c r="AH679" s="307">
        <v>1.5533279429206669E-4</v>
      </c>
      <c r="AI679" s="307">
        <v>0.49299072958525109</v>
      </c>
      <c r="AJ679" s="306" t="s">
        <v>0</v>
      </c>
      <c r="AK679" s="307">
        <v>81.233131265789325</v>
      </c>
      <c r="AL679" s="307">
        <v>2.3376741565485332E-4</v>
      </c>
      <c r="AN679" s="312">
        <v>15</v>
      </c>
      <c r="AO679" s="313" t="s">
        <v>305</v>
      </c>
      <c r="AP679" s="313" t="s">
        <v>0</v>
      </c>
      <c r="AQ679" s="313" t="s">
        <v>386</v>
      </c>
      <c r="AR679" s="314" t="s">
        <v>0</v>
      </c>
      <c r="AS679" s="314"/>
    </row>
    <row r="680" spans="1:45" x14ac:dyDescent="0.2">
      <c r="A680" s="306" t="s">
        <v>1176</v>
      </c>
      <c r="B680" s="50" t="s">
        <v>294</v>
      </c>
      <c r="C680" s="50" t="s">
        <v>295</v>
      </c>
      <c r="D680" s="50" t="s">
        <v>778</v>
      </c>
      <c r="E680" s="50" t="s">
        <v>297</v>
      </c>
      <c r="F680" s="50" t="s">
        <v>452</v>
      </c>
      <c r="G680" s="50" t="s">
        <v>463</v>
      </c>
      <c r="H680" s="50" t="s">
        <v>1166</v>
      </c>
      <c r="I680" s="50" t="s">
        <v>796</v>
      </c>
      <c r="J680" s="50" t="s">
        <v>789</v>
      </c>
      <c r="K680" s="50" t="s">
        <v>782</v>
      </c>
      <c r="L680" s="307">
        <v>1.5071122174751206</v>
      </c>
      <c r="M680" s="308">
        <v>1.29</v>
      </c>
      <c r="N680" s="307">
        <v>1.3512946629370979</v>
      </c>
      <c r="O680" s="50" t="s">
        <v>1177</v>
      </c>
      <c r="Q680" s="50" t="s">
        <v>300</v>
      </c>
      <c r="R680" s="50" t="s">
        <v>811</v>
      </c>
      <c r="T680" s="308">
        <v>1.35</v>
      </c>
      <c r="U680" s="309">
        <v>45</v>
      </c>
      <c r="V680" s="310">
        <v>45931</v>
      </c>
      <c r="X680" s="50" t="s">
        <v>3081</v>
      </c>
      <c r="Y680" s="50" t="s">
        <v>791</v>
      </c>
      <c r="AA680" s="50" t="s">
        <v>796</v>
      </c>
      <c r="AD680" s="50" t="s">
        <v>304</v>
      </c>
      <c r="AE680" s="310">
        <v>45146</v>
      </c>
      <c r="AF680" s="306" t="s">
        <v>3088</v>
      </c>
      <c r="AG680" s="307">
        <v>5.5599999999999996E-4</v>
      </c>
      <c r="AH680" s="307">
        <v>0</v>
      </c>
      <c r="AI680" s="307">
        <v>0.94</v>
      </c>
      <c r="AJ680" s="50" t="s">
        <v>0</v>
      </c>
      <c r="AK680" s="307">
        <v>31.01</v>
      </c>
      <c r="AL680" s="307">
        <v>2.2222222222222223E-4</v>
      </c>
      <c r="AN680" s="312">
        <v>15</v>
      </c>
      <c r="AO680" s="313" t="s">
        <v>305</v>
      </c>
      <c r="AP680" s="313" t="s">
        <v>0</v>
      </c>
      <c r="AQ680" s="313" t="s">
        <v>386</v>
      </c>
      <c r="AR680" s="314" t="s">
        <v>0</v>
      </c>
      <c r="AS680" s="314"/>
    </row>
    <row r="681" spans="1:45" x14ac:dyDescent="0.2">
      <c r="A681" s="306" t="s">
        <v>1178</v>
      </c>
      <c r="B681" s="50" t="s">
        <v>294</v>
      </c>
      <c r="C681" s="50" t="s">
        <v>295</v>
      </c>
      <c r="D681" s="50" t="s">
        <v>778</v>
      </c>
      <c r="E681" s="50" t="s">
        <v>297</v>
      </c>
      <c r="F681" s="50" t="s">
        <v>452</v>
      </c>
      <c r="G681" s="50" t="s">
        <v>463</v>
      </c>
      <c r="H681" s="50" t="s">
        <v>1166</v>
      </c>
      <c r="I681" s="50" t="s">
        <v>796</v>
      </c>
      <c r="J681" s="50" t="s">
        <v>829</v>
      </c>
      <c r="K681" s="50" t="s">
        <v>782</v>
      </c>
      <c r="L681" s="307">
        <v>0.37597956108067349</v>
      </c>
      <c r="M681" s="308">
        <v>0.21</v>
      </c>
      <c r="N681" s="307">
        <v>0.33710772719559201</v>
      </c>
      <c r="O681" s="50" t="s">
        <v>1179</v>
      </c>
      <c r="Q681" s="50" t="s">
        <v>300</v>
      </c>
      <c r="R681" s="50" t="s">
        <v>811</v>
      </c>
      <c r="T681" s="308">
        <v>1.719054463412131</v>
      </c>
      <c r="U681" s="309">
        <v>45</v>
      </c>
      <c r="V681" s="310">
        <v>45931</v>
      </c>
      <c r="X681" s="50" t="s">
        <v>3081</v>
      </c>
      <c r="Y681" s="50" t="s">
        <v>791</v>
      </c>
      <c r="AA681" s="50" t="s">
        <v>796</v>
      </c>
      <c r="AD681" s="50" t="s">
        <v>304</v>
      </c>
      <c r="AE681" s="310">
        <v>45146</v>
      </c>
      <c r="AF681" s="306" t="s">
        <v>3088</v>
      </c>
      <c r="AG681" s="307">
        <v>5.3885069545053456E-5</v>
      </c>
      <c r="AH681" s="307">
        <v>5.1631393974182936E-5</v>
      </c>
      <c r="AI681" s="307">
        <v>0.18567973518379291</v>
      </c>
      <c r="AJ681" s="306" t="s">
        <v>0</v>
      </c>
      <c r="AK681" s="307">
        <v>255.38618743246795</v>
      </c>
      <c r="AL681" s="307">
        <v>7.770244262333933E-5</v>
      </c>
      <c r="AN681" s="312">
        <v>15</v>
      </c>
      <c r="AO681" s="313" t="s">
        <v>305</v>
      </c>
      <c r="AP681" s="313" t="s">
        <v>0</v>
      </c>
      <c r="AQ681" s="313" t="s">
        <v>386</v>
      </c>
      <c r="AR681" s="314" t="s">
        <v>0</v>
      </c>
      <c r="AS681" s="314"/>
    </row>
    <row r="682" spans="1:45" x14ac:dyDescent="0.2">
      <c r="A682" s="306" t="s">
        <v>1180</v>
      </c>
      <c r="B682" s="50" t="s">
        <v>294</v>
      </c>
      <c r="C682" s="50" t="s">
        <v>295</v>
      </c>
      <c r="D682" s="50" t="s">
        <v>778</v>
      </c>
      <c r="E682" s="50" t="s">
        <v>297</v>
      </c>
      <c r="F682" s="50" t="s">
        <v>452</v>
      </c>
      <c r="G682" s="50" t="s">
        <v>463</v>
      </c>
      <c r="H682" s="50" t="s">
        <v>1166</v>
      </c>
      <c r="I682" s="50" t="s">
        <v>832</v>
      </c>
      <c r="J682" s="50" t="s">
        <v>833</v>
      </c>
      <c r="K682" s="50" t="s">
        <v>782</v>
      </c>
      <c r="L682" s="307">
        <v>2.21</v>
      </c>
      <c r="M682" s="308">
        <v>2</v>
      </c>
      <c r="N682" s="307">
        <v>2.0499999999999998</v>
      </c>
      <c r="O682" s="50" t="s">
        <v>1181</v>
      </c>
      <c r="Q682" s="50" t="s">
        <v>300</v>
      </c>
      <c r="R682" s="50" t="s">
        <v>811</v>
      </c>
      <c r="T682" s="308">
        <v>2.7493375167722496</v>
      </c>
      <c r="U682" s="309">
        <v>45</v>
      </c>
      <c r="V682" s="310">
        <v>45931</v>
      </c>
      <c r="X682" s="50" t="s">
        <v>3081</v>
      </c>
      <c r="Y682" s="50" t="s">
        <v>835</v>
      </c>
      <c r="AA682" s="50" t="s">
        <v>832</v>
      </c>
      <c r="AD682" s="50" t="s">
        <v>304</v>
      </c>
      <c r="AE682" s="310">
        <v>45146</v>
      </c>
      <c r="AF682" s="306" t="s">
        <v>3088</v>
      </c>
      <c r="AG682" s="307">
        <v>3.2871495390860274E-4</v>
      </c>
      <c r="AH682" s="307">
        <v>3.1496686250483737E-4</v>
      </c>
      <c r="AI682" s="307">
        <v>0.7082345345017248</v>
      </c>
      <c r="AJ682" s="50" t="s">
        <v>0</v>
      </c>
      <c r="AK682" s="307">
        <v>49.253675307790701</v>
      </c>
      <c r="AL682" s="307">
        <v>4.7400801485764218E-4</v>
      </c>
      <c r="AN682" s="312">
        <v>15</v>
      </c>
      <c r="AO682" s="313" t="s">
        <v>305</v>
      </c>
      <c r="AP682" s="313" t="s">
        <v>0</v>
      </c>
      <c r="AQ682" s="313" t="s">
        <v>386</v>
      </c>
      <c r="AR682" s="314" t="s">
        <v>0</v>
      </c>
      <c r="AS682" s="314"/>
    </row>
    <row r="683" spans="1:45" x14ac:dyDescent="0.2">
      <c r="A683" s="306" t="s">
        <v>1182</v>
      </c>
      <c r="B683" s="50" t="s">
        <v>308</v>
      </c>
      <c r="C683" s="50" t="s">
        <v>295</v>
      </c>
      <c r="D683" s="50" t="s">
        <v>778</v>
      </c>
      <c r="E683" s="50" t="s">
        <v>297</v>
      </c>
      <c r="F683" s="50" t="s">
        <v>452</v>
      </c>
      <c r="G683" s="50" t="s">
        <v>463</v>
      </c>
      <c r="H683" s="50" t="s">
        <v>1166</v>
      </c>
      <c r="I683" s="50" t="s">
        <v>780</v>
      </c>
      <c r="J683" s="50" t="s">
        <v>809</v>
      </c>
      <c r="K683" s="50" t="s">
        <v>782</v>
      </c>
      <c r="L683" s="307">
        <v>0.8</v>
      </c>
      <c r="M683" s="308">
        <v>1.05</v>
      </c>
      <c r="N683" s="307">
        <v>0.74</v>
      </c>
      <c r="O683" s="50" t="s">
        <v>1167</v>
      </c>
      <c r="Q683" s="50" t="s">
        <v>300</v>
      </c>
      <c r="R683" s="50" t="s">
        <v>811</v>
      </c>
      <c r="T683" s="308">
        <v>0.99389752009890775</v>
      </c>
      <c r="U683" s="309">
        <v>45</v>
      </c>
      <c r="V683" s="310">
        <v>45931</v>
      </c>
      <c r="X683" s="50" t="s">
        <v>3081</v>
      </c>
      <c r="Y683" s="50" t="s">
        <v>812</v>
      </c>
      <c r="AA683" s="50" t="s">
        <v>780</v>
      </c>
      <c r="AD683" s="50" t="s">
        <v>304</v>
      </c>
      <c r="AE683" s="310">
        <v>45146</v>
      </c>
      <c r="AF683" s="306" t="s">
        <v>3088</v>
      </c>
      <c r="AG683" s="307">
        <v>1.187605569947098E-4</v>
      </c>
      <c r="AH683" s="307">
        <v>1.1379354538385585E-4</v>
      </c>
      <c r="AI683" s="307">
        <v>0.70780938293289508</v>
      </c>
      <c r="AJ683" s="306" t="s">
        <v>181</v>
      </c>
      <c r="AK683" s="307">
        <v>49.297670643278849</v>
      </c>
      <c r="AL683" s="307">
        <v>1.7125310301551534E-4</v>
      </c>
      <c r="AN683" s="312">
        <v>15</v>
      </c>
      <c r="AO683" s="313" t="s">
        <v>305</v>
      </c>
      <c r="AP683" s="313" t="s">
        <v>0</v>
      </c>
      <c r="AQ683" s="313" t="s">
        <v>386</v>
      </c>
      <c r="AR683" s="314" t="s">
        <v>0</v>
      </c>
      <c r="AS683" s="314"/>
    </row>
    <row r="684" spans="1:45" x14ac:dyDescent="0.2">
      <c r="A684" s="306" t="s">
        <v>1183</v>
      </c>
      <c r="B684" s="50" t="s">
        <v>308</v>
      </c>
      <c r="C684" s="50" t="s">
        <v>295</v>
      </c>
      <c r="D684" s="50" t="s">
        <v>778</v>
      </c>
      <c r="E684" s="50" t="s">
        <v>297</v>
      </c>
      <c r="F684" s="50" t="s">
        <v>452</v>
      </c>
      <c r="G684" s="50" t="s">
        <v>463</v>
      </c>
      <c r="H684" s="50" t="s">
        <v>1166</v>
      </c>
      <c r="I684" s="50" t="s">
        <v>780</v>
      </c>
      <c r="J684" s="50" t="s">
        <v>814</v>
      </c>
      <c r="K684" s="50" t="s">
        <v>782</v>
      </c>
      <c r="L684" s="307">
        <v>1.1156042139933438</v>
      </c>
      <c r="M684" s="308">
        <v>1.35</v>
      </c>
      <c r="N684" s="307">
        <v>1.0002639503811384</v>
      </c>
      <c r="O684" s="50" t="s">
        <v>1169</v>
      </c>
      <c r="Q684" s="50" t="s">
        <v>300</v>
      </c>
      <c r="R684" s="50" t="s">
        <v>811</v>
      </c>
      <c r="T684" s="308">
        <v>1.4190180810630293</v>
      </c>
      <c r="U684" s="309">
        <v>45</v>
      </c>
      <c r="V684" s="310">
        <v>45931</v>
      </c>
      <c r="X684" s="50" t="s">
        <v>3081</v>
      </c>
      <c r="Y684" s="50" t="s">
        <v>816</v>
      </c>
      <c r="AA684" s="50" t="s">
        <v>780</v>
      </c>
      <c r="AD684" s="50" t="s">
        <v>304</v>
      </c>
      <c r="AE684" s="310">
        <v>45146</v>
      </c>
      <c r="AF684" s="306" t="s">
        <v>3088</v>
      </c>
      <c r="AG684" s="307">
        <v>1.5988744303812658E-4</v>
      </c>
      <c r="AH684" s="307">
        <v>1.5320035090840965E-4</v>
      </c>
      <c r="AI684" s="307">
        <v>0.66743983717852873</v>
      </c>
      <c r="AJ684" s="50" t="s">
        <v>0</v>
      </c>
      <c r="AK684" s="307">
        <v>53.7305068619048</v>
      </c>
      <c r="AL684" s="307">
        <v>2.3055820422529112E-4</v>
      </c>
      <c r="AN684" s="312">
        <v>15</v>
      </c>
      <c r="AO684" s="313" t="s">
        <v>305</v>
      </c>
      <c r="AP684" s="313" t="s">
        <v>0</v>
      </c>
      <c r="AQ684" s="313" t="s">
        <v>386</v>
      </c>
      <c r="AR684" s="314" t="s">
        <v>0</v>
      </c>
      <c r="AS684" s="314"/>
    </row>
    <row r="685" spans="1:45" x14ac:dyDescent="0.2">
      <c r="A685" s="306" t="s">
        <v>1184</v>
      </c>
      <c r="B685" s="50" t="s">
        <v>308</v>
      </c>
      <c r="C685" s="50" t="s">
        <v>295</v>
      </c>
      <c r="D685" s="50" t="s">
        <v>778</v>
      </c>
      <c r="E685" s="50" t="s">
        <v>297</v>
      </c>
      <c r="F685" s="50" t="s">
        <v>452</v>
      </c>
      <c r="G685" s="50" t="s">
        <v>463</v>
      </c>
      <c r="H685" s="50" t="s">
        <v>1166</v>
      </c>
      <c r="I685" s="50" t="s">
        <v>780</v>
      </c>
      <c r="J685" s="50" t="s">
        <v>818</v>
      </c>
      <c r="K685" s="50" t="s">
        <v>782</v>
      </c>
      <c r="L685" s="307">
        <v>0.28696016714407641</v>
      </c>
      <c r="M685" s="308">
        <v>0.45</v>
      </c>
      <c r="N685" s="307">
        <v>0.25729188433423955</v>
      </c>
      <c r="O685" s="50" t="s">
        <v>1171</v>
      </c>
      <c r="Q685" s="50" t="s">
        <v>300</v>
      </c>
      <c r="R685" s="50" t="s">
        <v>811</v>
      </c>
      <c r="T685" s="308">
        <v>0.99389752009890775</v>
      </c>
      <c r="U685" s="309">
        <v>45</v>
      </c>
      <c r="V685" s="310">
        <v>45931</v>
      </c>
      <c r="X685" s="50" t="s">
        <v>3081</v>
      </c>
      <c r="Y685" s="50" t="s">
        <v>816</v>
      </c>
      <c r="AA685" s="50" t="s">
        <v>780</v>
      </c>
      <c r="AD685" s="50" t="s">
        <v>304</v>
      </c>
      <c r="AE685" s="310">
        <v>45146</v>
      </c>
      <c r="AF685" s="306" t="s">
        <v>3088</v>
      </c>
      <c r="AG685" s="307">
        <v>4.1126886043416791E-5</v>
      </c>
      <c r="AH685" s="307">
        <v>3.9406805524553793E-5</v>
      </c>
      <c r="AI685" s="307">
        <v>0.24511501603717667</v>
      </c>
      <c r="AJ685" s="306" t="s">
        <v>0</v>
      </c>
      <c r="AK685" s="307">
        <v>187.64291738200924</v>
      </c>
      <c r="AL685" s="307">
        <v>5.9305101209775778E-5</v>
      </c>
      <c r="AN685" s="312">
        <v>15</v>
      </c>
      <c r="AO685" s="313" t="s">
        <v>305</v>
      </c>
      <c r="AP685" s="313" t="s">
        <v>0</v>
      </c>
      <c r="AQ685" s="313" t="s">
        <v>386</v>
      </c>
      <c r="AR685" s="314" t="s">
        <v>0</v>
      </c>
      <c r="AS685" s="314"/>
    </row>
    <row r="686" spans="1:45" x14ac:dyDescent="0.2">
      <c r="A686" s="306" t="s">
        <v>1185</v>
      </c>
      <c r="B686" s="50" t="s">
        <v>308</v>
      </c>
      <c r="C686" s="50" t="s">
        <v>295</v>
      </c>
      <c r="D686" s="50" t="s">
        <v>778</v>
      </c>
      <c r="E686" s="50" t="s">
        <v>297</v>
      </c>
      <c r="F686" s="50" t="s">
        <v>452</v>
      </c>
      <c r="G686" s="50" t="s">
        <v>463</v>
      </c>
      <c r="H686" s="50" t="s">
        <v>1166</v>
      </c>
      <c r="I686" s="50" t="s">
        <v>780</v>
      </c>
      <c r="J686" s="50" t="s">
        <v>821</v>
      </c>
      <c r="K686" s="50" t="s">
        <v>782</v>
      </c>
      <c r="L686" s="307">
        <v>5.8712054036317303E-2</v>
      </c>
      <c r="M686" s="308">
        <v>0.12</v>
      </c>
      <c r="N686" s="307">
        <v>5.2641922976554838E-2</v>
      </c>
      <c r="O686" s="50" t="s">
        <v>1173</v>
      </c>
      <c r="Q686" s="50" t="s">
        <v>300</v>
      </c>
      <c r="R686" s="50" t="s">
        <v>811</v>
      </c>
      <c r="T686" s="308">
        <v>0.79122485771818418</v>
      </c>
      <c r="U686" s="309">
        <v>45</v>
      </c>
      <c r="V686" s="310">
        <v>45931</v>
      </c>
      <c r="X686" s="50" t="s">
        <v>3081</v>
      </c>
      <c r="Y686" s="50" t="s">
        <v>823</v>
      </c>
      <c r="AA686" s="50" t="s">
        <v>780</v>
      </c>
      <c r="AD686" s="50" t="s">
        <v>304</v>
      </c>
      <c r="AE686" s="310">
        <v>45146</v>
      </c>
      <c r="AF686" s="306" t="s">
        <v>3088</v>
      </c>
      <c r="AG686" s="307">
        <v>8.4145614346335751E-6</v>
      </c>
      <c r="AH686" s="307">
        <v>8.06263293746485E-6</v>
      </c>
      <c r="AI686" s="307">
        <v>6.2996621552752013E-2</v>
      </c>
      <c r="AJ686" s="50" t="s">
        <v>0</v>
      </c>
      <c r="AK686" s="307">
        <v>799.46183204622935</v>
      </c>
      <c r="AL686" s="307">
        <v>1.2133824500838913E-5</v>
      </c>
      <c r="AN686" s="312">
        <v>15</v>
      </c>
      <c r="AO686" s="313" t="s">
        <v>305</v>
      </c>
      <c r="AP686" s="313" t="s">
        <v>0</v>
      </c>
      <c r="AQ686" s="313" t="s">
        <v>386</v>
      </c>
      <c r="AR686" s="314" t="s">
        <v>0</v>
      </c>
      <c r="AS686" s="314"/>
    </row>
    <row r="687" spans="1:45" x14ac:dyDescent="0.2">
      <c r="A687" s="306" t="s">
        <v>1186</v>
      </c>
      <c r="B687" s="50" t="s">
        <v>308</v>
      </c>
      <c r="C687" s="50" t="s">
        <v>295</v>
      </c>
      <c r="D687" s="50" t="s">
        <v>778</v>
      </c>
      <c r="E687" s="50" t="s">
        <v>297</v>
      </c>
      <c r="F687" s="50" t="s">
        <v>452</v>
      </c>
      <c r="G687" s="50" t="s">
        <v>463</v>
      </c>
      <c r="H687" s="50" t="s">
        <v>1166</v>
      </c>
      <c r="I687" s="50" t="s">
        <v>796</v>
      </c>
      <c r="J687" s="50" t="s">
        <v>809</v>
      </c>
      <c r="K687" s="50" t="s">
        <v>782</v>
      </c>
      <c r="L687" s="307">
        <v>1.7178523516355799</v>
      </c>
      <c r="M687" s="308">
        <v>1.83</v>
      </c>
      <c r="N687" s="307">
        <v>1.5402467630234191</v>
      </c>
      <c r="O687" s="50" t="s">
        <v>1175</v>
      </c>
      <c r="Q687" s="50" t="s">
        <v>300</v>
      </c>
      <c r="R687" s="50" t="s">
        <v>811</v>
      </c>
      <c r="T687" s="308">
        <v>1.9478912018971424</v>
      </c>
      <c r="U687" s="309">
        <v>45</v>
      </c>
      <c r="V687" s="310">
        <v>45931</v>
      </c>
      <c r="X687" s="50" t="s">
        <v>3081</v>
      </c>
      <c r="Y687" s="50" t="s">
        <v>812</v>
      </c>
      <c r="AA687" s="50" t="s">
        <v>796</v>
      </c>
      <c r="AD687" s="50" t="s">
        <v>304</v>
      </c>
      <c r="AE687" s="310">
        <v>45146</v>
      </c>
      <c r="AF687" s="306" t="s">
        <v>3088</v>
      </c>
      <c r="AG687" s="307">
        <v>2.4620113170501558E-4</v>
      </c>
      <c r="AH687" s="307">
        <v>2.3590407760953276E-4</v>
      </c>
      <c r="AI687" s="307">
        <v>0.74870553808609985</v>
      </c>
      <c r="AJ687" s="306" t="s">
        <v>0</v>
      </c>
      <c r="AK687" s="307">
        <v>45.294432908146568</v>
      </c>
      <c r="AL687" s="307">
        <v>3.5502281933802004E-4</v>
      </c>
      <c r="AN687" s="312">
        <v>15</v>
      </c>
      <c r="AO687" s="313" t="s">
        <v>305</v>
      </c>
      <c r="AP687" s="313" t="s">
        <v>0</v>
      </c>
      <c r="AQ687" s="313" t="s">
        <v>386</v>
      </c>
      <c r="AR687" s="314" t="s">
        <v>0</v>
      </c>
      <c r="AS687" s="314"/>
    </row>
    <row r="688" spans="1:45" x14ac:dyDescent="0.2">
      <c r="A688" s="306" t="s">
        <v>1187</v>
      </c>
      <c r="B688" s="50" t="s">
        <v>308</v>
      </c>
      <c r="C688" s="50" t="s">
        <v>295</v>
      </c>
      <c r="D688" s="50" t="s">
        <v>778</v>
      </c>
      <c r="E688" s="50" t="s">
        <v>297</v>
      </c>
      <c r="F688" s="50" t="s">
        <v>452</v>
      </c>
      <c r="G688" s="50" t="s">
        <v>463</v>
      </c>
      <c r="H688" s="50" t="s">
        <v>1166</v>
      </c>
      <c r="I688" s="50" t="s">
        <v>796</v>
      </c>
      <c r="J688" s="50" t="s">
        <v>789</v>
      </c>
      <c r="K688" s="50" t="s">
        <v>782</v>
      </c>
      <c r="L688" s="307">
        <v>2.2935871686660114</v>
      </c>
      <c r="M688" s="308">
        <v>2.16</v>
      </c>
      <c r="N688" s="307">
        <v>2.0564574184075672</v>
      </c>
      <c r="O688" s="50" t="s">
        <v>1177</v>
      </c>
      <c r="Q688" s="50" t="s">
        <v>300</v>
      </c>
      <c r="R688" s="50" t="s">
        <v>811</v>
      </c>
      <c r="T688" s="308">
        <v>2.7493375167722496</v>
      </c>
      <c r="U688" s="309">
        <v>45</v>
      </c>
      <c r="V688" s="310">
        <v>45931</v>
      </c>
      <c r="X688" s="50" t="s">
        <v>3081</v>
      </c>
      <c r="Y688" s="50" t="s">
        <v>791</v>
      </c>
      <c r="AA688" s="50" t="s">
        <v>796</v>
      </c>
      <c r="AD688" s="50" t="s">
        <v>304</v>
      </c>
      <c r="AE688" s="310">
        <v>45146</v>
      </c>
      <c r="AF688" s="306" t="s">
        <v>3088</v>
      </c>
      <c r="AG688" s="307">
        <v>3.2871495390860274E-4</v>
      </c>
      <c r="AH688" s="307">
        <v>3.1496686250483737E-4</v>
      </c>
      <c r="AI688" s="307">
        <v>0.7082345345017248</v>
      </c>
      <c r="AJ688" s="50" t="s">
        <v>181</v>
      </c>
      <c r="AK688" s="307">
        <v>49.253675307790701</v>
      </c>
      <c r="AL688" s="307">
        <v>4.7400801485764218E-4</v>
      </c>
      <c r="AN688" s="312">
        <v>15</v>
      </c>
      <c r="AO688" s="313" t="s">
        <v>305</v>
      </c>
      <c r="AP688" s="313" t="s">
        <v>0</v>
      </c>
      <c r="AQ688" s="313" t="s">
        <v>386</v>
      </c>
      <c r="AR688" s="314" t="s">
        <v>0</v>
      </c>
      <c r="AS688" s="314"/>
    </row>
    <row r="689" spans="1:45" x14ac:dyDescent="0.2">
      <c r="A689" s="306" t="s">
        <v>1188</v>
      </c>
      <c r="B689" s="50" t="s">
        <v>308</v>
      </c>
      <c r="C689" s="50" t="s">
        <v>295</v>
      </c>
      <c r="D689" s="50" t="s">
        <v>778</v>
      </c>
      <c r="E689" s="50" t="s">
        <v>297</v>
      </c>
      <c r="F689" s="50" t="s">
        <v>452</v>
      </c>
      <c r="G689" s="50" t="s">
        <v>463</v>
      </c>
      <c r="H689" s="50" t="s">
        <v>1166</v>
      </c>
      <c r="I689" s="50" t="s">
        <v>796</v>
      </c>
      <c r="J689" s="50" t="s">
        <v>829</v>
      </c>
      <c r="K689" s="50" t="s">
        <v>782</v>
      </c>
      <c r="L689" s="307">
        <v>0.57573481703043172</v>
      </c>
      <c r="M689" s="308">
        <v>0.33</v>
      </c>
      <c r="N689" s="307">
        <v>0.51621065538414823</v>
      </c>
      <c r="O689" s="50" t="s">
        <v>1179</v>
      </c>
      <c r="Q689" s="50" t="s">
        <v>300</v>
      </c>
      <c r="R689" s="50" t="s">
        <v>811</v>
      </c>
      <c r="T689" s="308">
        <v>1.719054463412131</v>
      </c>
      <c r="U689" s="309">
        <v>45</v>
      </c>
      <c r="V689" s="310">
        <v>45931</v>
      </c>
      <c r="X689" s="50" t="s">
        <v>3081</v>
      </c>
      <c r="Y689" s="50" t="s">
        <v>791</v>
      </c>
      <c r="AA689" s="50" t="s">
        <v>796</v>
      </c>
      <c r="AD689" s="50" t="s">
        <v>304</v>
      </c>
      <c r="AE689" s="310">
        <v>45146</v>
      </c>
      <c r="AF689" s="306" t="s">
        <v>3088</v>
      </c>
      <c r="AG689" s="307">
        <v>8.2513822203587184E-5</v>
      </c>
      <c r="AH689" s="307">
        <v>7.9062784895304658E-5</v>
      </c>
      <c r="AI689" s="307">
        <v>0.28433005255666577</v>
      </c>
      <c r="AJ689" s="306" t="s">
        <v>0</v>
      </c>
      <c r="AK689" s="307">
        <v>158.45411985303332</v>
      </c>
      <c r="AL689" s="307">
        <v>1.1898519551962265E-4</v>
      </c>
      <c r="AN689" s="312">
        <v>15</v>
      </c>
      <c r="AO689" s="313" t="s">
        <v>305</v>
      </c>
      <c r="AP689" s="313" t="s">
        <v>0</v>
      </c>
      <c r="AQ689" s="313" t="s">
        <v>386</v>
      </c>
      <c r="AR689" s="314" t="s">
        <v>0</v>
      </c>
      <c r="AS689" s="314"/>
    </row>
    <row r="690" spans="1:45" x14ac:dyDescent="0.2">
      <c r="A690" s="306" t="s">
        <v>1189</v>
      </c>
      <c r="B690" s="50" t="s">
        <v>308</v>
      </c>
      <c r="C690" s="50" t="s">
        <v>295</v>
      </c>
      <c r="D690" s="50" t="s">
        <v>778</v>
      </c>
      <c r="E690" s="50" t="s">
        <v>297</v>
      </c>
      <c r="F690" s="50" t="s">
        <v>452</v>
      </c>
      <c r="G690" s="50" t="s">
        <v>463</v>
      </c>
      <c r="H690" s="50" t="s">
        <v>1166</v>
      </c>
      <c r="I690" s="50" t="s">
        <v>832</v>
      </c>
      <c r="J690" s="50" t="s">
        <v>833</v>
      </c>
      <c r="K690" s="50" t="s">
        <v>782</v>
      </c>
      <c r="L690" s="307">
        <v>3.617099889773177</v>
      </c>
      <c r="M690" s="308">
        <v>2</v>
      </c>
      <c r="N690" s="307">
        <v>3.2431345985300171</v>
      </c>
      <c r="O690" s="50" t="s">
        <v>1181</v>
      </c>
      <c r="Q690" s="50" t="s">
        <v>300</v>
      </c>
      <c r="R690" s="50" t="s">
        <v>811</v>
      </c>
      <c r="T690" s="308">
        <v>2.5698705321851967</v>
      </c>
      <c r="U690" s="309">
        <v>45</v>
      </c>
      <c r="V690" s="310">
        <v>45931</v>
      </c>
      <c r="X690" s="50" t="s">
        <v>3081</v>
      </c>
      <c r="Y690" s="50" t="s">
        <v>835</v>
      </c>
      <c r="AA690" s="50" t="s">
        <v>832</v>
      </c>
      <c r="AD690" s="50" t="s">
        <v>304</v>
      </c>
      <c r="AE690" s="310">
        <v>45146</v>
      </c>
      <c r="AF690" s="306" t="s">
        <v>3088</v>
      </c>
      <c r="AG690" s="307">
        <v>5.1839966659786513E-4</v>
      </c>
      <c r="AH690" s="307">
        <v>4.9671824956671131E-4</v>
      </c>
      <c r="AI690" s="307">
        <v>1.194920923100983</v>
      </c>
      <c r="AJ690" s="50" t="s">
        <v>181</v>
      </c>
      <c r="AK690" s="307">
        <v>19.421206318384876</v>
      </c>
      <c r="AL690" s="307">
        <v>1.6819514487445299E-3</v>
      </c>
      <c r="AN690" s="312">
        <v>15</v>
      </c>
      <c r="AO690" s="313" t="s">
        <v>305</v>
      </c>
      <c r="AP690" s="313" t="s">
        <v>0</v>
      </c>
      <c r="AQ690" s="313" t="s">
        <v>386</v>
      </c>
      <c r="AR690" s="314" t="s">
        <v>0</v>
      </c>
      <c r="AS690" s="314"/>
    </row>
    <row r="691" spans="1:45" x14ac:dyDescent="0.2">
      <c r="A691" s="306" t="s">
        <v>1190</v>
      </c>
      <c r="B691" s="50" t="s">
        <v>310</v>
      </c>
      <c r="C691" s="50" t="s">
        <v>295</v>
      </c>
      <c r="D691" s="50" t="s">
        <v>778</v>
      </c>
      <c r="E691" s="50" t="s">
        <v>297</v>
      </c>
      <c r="F691" s="50" t="s">
        <v>452</v>
      </c>
      <c r="G691" s="50" t="s">
        <v>463</v>
      </c>
      <c r="H691" s="50" t="s">
        <v>1166</v>
      </c>
      <c r="I691" s="50" t="s">
        <v>780</v>
      </c>
      <c r="J691" s="50" t="s">
        <v>809</v>
      </c>
      <c r="K691" s="50" t="s">
        <v>782</v>
      </c>
      <c r="L691" s="307">
        <v>0.84490655049837271</v>
      </c>
      <c r="M691" s="308">
        <v>1.2</v>
      </c>
      <c r="N691" s="307">
        <v>0.75755321941572151</v>
      </c>
      <c r="O691" s="50" t="s">
        <v>1167</v>
      </c>
      <c r="Q691" s="50" t="s">
        <v>300</v>
      </c>
      <c r="R691" s="50" t="s">
        <v>811</v>
      </c>
      <c r="T691" s="308">
        <v>0.99389752009890775</v>
      </c>
      <c r="U691" s="309">
        <v>45</v>
      </c>
      <c r="V691" s="310">
        <v>45931</v>
      </c>
      <c r="X691" s="50" t="s">
        <v>3081</v>
      </c>
      <c r="Y691" s="50" t="s">
        <v>812</v>
      </c>
      <c r="AA691" s="50" t="s">
        <v>780</v>
      </c>
      <c r="AD691" s="50" t="s">
        <v>304</v>
      </c>
      <c r="AE691" s="310">
        <v>45146</v>
      </c>
      <c r="AF691" s="306" t="s">
        <v>3088</v>
      </c>
      <c r="AG691" s="307">
        <v>1.2109128512681883E-4</v>
      </c>
      <c r="AH691" s="307">
        <v>1.1602679372985672E-4</v>
      </c>
      <c r="AI691" s="307">
        <v>0.7217004531898823</v>
      </c>
      <c r="AJ691" s="306" t="s">
        <v>0</v>
      </c>
      <c r="AK691" s="307">
        <v>47.887022578582915</v>
      </c>
      <c r="AL691" s="307">
        <v>1.7461402043633046E-4</v>
      </c>
      <c r="AN691" s="312">
        <v>15</v>
      </c>
      <c r="AO691" s="313" t="s">
        <v>305</v>
      </c>
      <c r="AP691" s="313" t="s">
        <v>0</v>
      </c>
      <c r="AQ691" s="313" t="s">
        <v>386</v>
      </c>
      <c r="AR691" s="314" t="s">
        <v>0</v>
      </c>
      <c r="AS691" s="314"/>
    </row>
    <row r="692" spans="1:45" x14ac:dyDescent="0.2">
      <c r="A692" s="306" t="s">
        <v>1191</v>
      </c>
      <c r="B692" s="50" t="s">
        <v>310</v>
      </c>
      <c r="C692" s="50" t="s">
        <v>295</v>
      </c>
      <c r="D692" s="50" t="s">
        <v>778</v>
      </c>
      <c r="E692" s="50" t="s">
        <v>297</v>
      </c>
      <c r="F692" s="50" t="s">
        <v>452</v>
      </c>
      <c r="G692" s="50" t="s">
        <v>463</v>
      </c>
      <c r="H692" s="50" t="s">
        <v>1166</v>
      </c>
      <c r="I692" s="50" t="s">
        <v>780</v>
      </c>
      <c r="J692" s="50" t="s">
        <v>814</v>
      </c>
      <c r="K692" s="50" t="s">
        <v>782</v>
      </c>
      <c r="L692" s="307">
        <v>1.1376744391826654</v>
      </c>
      <c r="M692" s="308">
        <v>1.5</v>
      </c>
      <c r="N692" s="307">
        <v>1.02</v>
      </c>
      <c r="O692" s="50" t="s">
        <v>1169</v>
      </c>
      <c r="Q692" s="50" t="s">
        <v>300</v>
      </c>
      <c r="R692" s="50" t="s">
        <v>811</v>
      </c>
      <c r="T692" s="308">
        <v>1.4190180810630293</v>
      </c>
      <c r="U692" s="309">
        <v>45</v>
      </c>
      <c r="V692" s="310">
        <v>45931</v>
      </c>
      <c r="X692" s="50" t="s">
        <v>3081</v>
      </c>
      <c r="Y692" s="50" t="s">
        <v>816</v>
      </c>
      <c r="AA692" s="50" t="s">
        <v>780</v>
      </c>
      <c r="AD692" s="50" t="s">
        <v>304</v>
      </c>
      <c r="AE692" s="310">
        <v>45146</v>
      </c>
      <c r="AF692" s="306" t="s">
        <v>3088</v>
      </c>
      <c r="AG692" s="307">
        <v>1.6305052886062004E-4</v>
      </c>
      <c r="AH692" s="307">
        <v>1.5623114462648703E-4</v>
      </c>
      <c r="AI692" s="307">
        <v>0.68064393530050127</v>
      </c>
      <c r="AJ692" s="50" t="s">
        <v>0</v>
      </c>
      <c r="AK692" s="307">
        <v>52.222744485070997</v>
      </c>
      <c r="AL692" s="307">
        <v>4.9382716049382666E-6</v>
      </c>
      <c r="AN692" s="312">
        <v>15</v>
      </c>
      <c r="AO692" s="313" t="s">
        <v>305</v>
      </c>
      <c r="AP692" s="313" t="s">
        <v>0</v>
      </c>
      <c r="AQ692" s="313" t="s">
        <v>386</v>
      </c>
      <c r="AR692" s="314" t="s">
        <v>0</v>
      </c>
      <c r="AS692" s="314"/>
    </row>
    <row r="693" spans="1:45" x14ac:dyDescent="0.2">
      <c r="A693" s="306" t="s">
        <v>1192</v>
      </c>
      <c r="B693" s="50" t="s">
        <v>310</v>
      </c>
      <c r="C693" s="50" t="s">
        <v>295</v>
      </c>
      <c r="D693" s="50" t="s">
        <v>778</v>
      </c>
      <c r="E693" s="50" t="s">
        <v>297</v>
      </c>
      <c r="F693" s="50" t="s">
        <v>452</v>
      </c>
      <c r="G693" s="50" t="s">
        <v>463</v>
      </c>
      <c r="H693" s="50" t="s">
        <v>1166</v>
      </c>
      <c r="I693" s="50" t="s">
        <v>780</v>
      </c>
      <c r="J693" s="50" t="s">
        <v>818</v>
      </c>
      <c r="K693" s="50" t="s">
        <v>782</v>
      </c>
      <c r="L693" s="307">
        <v>0.2927678886842926</v>
      </c>
      <c r="M693" s="308">
        <v>0.6</v>
      </c>
      <c r="N693" s="307">
        <v>0.26</v>
      </c>
      <c r="O693" s="50" t="s">
        <v>1171</v>
      </c>
      <c r="Q693" s="50" t="s">
        <v>300</v>
      </c>
      <c r="R693" s="50" t="s">
        <v>811</v>
      </c>
      <c r="T693" s="308">
        <v>0.99389752009890775</v>
      </c>
      <c r="U693" s="309">
        <v>45</v>
      </c>
      <c r="V693" s="310">
        <v>45931</v>
      </c>
      <c r="X693" s="50" t="s">
        <v>3081</v>
      </c>
      <c r="Y693" s="50" t="s">
        <v>816</v>
      </c>
      <c r="AA693" s="50" t="s">
        <v>780</v>
      </c>
      <c r="AD693" s="50" t="s">
        <v>304</v>
      </c>
      <c r="AE693" s="310">
        <v>45146</v>
      </c>
      <c r="AF693" s="306" t="s">
        <v>3088</v>
      </c>
      <c r="AG693" s="307">
        <v>4.1959243733801191E-5</v>
      </c>
      <c r="AH693" s="307">
        <v>4.0204350896630305E-5</v>
      </c>
      <c r="AI693" s="307">
        <v>0.25007584308379183</v>
      </c>
      <c r="AJ693" s="306" t="s">
        <v>0</v>
      </c>
      <c r="AK693" s="307">
        <v>183.44466357897792</v>
      </c>
      <c r="AL693" s="307">
        <v>6.050536366142044E-5</v>
      </c>
      <c r="AN693" s="312">
        <v>15</v>
      </c>
      <c r="AO693" s="313" t="s">
        <v>305</v>
      </c>
      <c r="AP693" s="313" t="s">
        <v>0</v>
      </c>
      <c r="AQ693" s="313" t="s">
        <v>386</v>
      </c>
      <c r="AR693" s="314" t="s">
        <v>0</v>
      </c>
      <c r="AS693" s="314"/>
    </row>
    <row r="694" spans="1:45" x14ac:dyDescent="0.2">
      <c r="A694" s="306" t="s">
        <v>1193</v>
      </c>
      <c r="B694" s="50" t="s">
        <v>310</v>
      </c>
      <c r="C694" s="50" t="s">
        <v>295</v>
      </c>
      <c r="D694" s="50" t="s">
        <v>778</v>
      </c>
      <c r="E694" s="50" t="s">
        <v>297</v>
      </c>
      <c r="F694" s="50" t="s">
        <v>452</v>
      </c>
      <c r="G694" s="50" t="s">
        <v>463</v>
      </c>
      <c r="H694" s="50" t="s">
        <v>1166</v>
      </c>
      <c r="I694" s="50" t="s">
        <v>780</v>
      </c>
      <c r="J694" s="50" t="s">
        <v>821</v>
      </c>
      <c r="K694" s="50" t="s">
        <v>782</v>
      </c>
      <c r="L694" s="307">
        <v>5.9928569284110174E-2</v>
      </c>
      <c r="M694" s="308">
        <v>0.15</v>
      </c>
      <c r="N694" s="307">
        <v>5.3732664954931272E-2</v>
      </c>
      <c r="O694" s="50" t="s">
        <v>1173</v>
      </c>
      <c r="Q694" s="50" t="s">
        <v>300</v>
      </c>
      <c r="R694" s="50" t="s">
        <v>811</v>
      </c>
      <c r="T694" s="308">
        <v>0.79122485771818418</v>
      </c>
      <c r="U694" s="309">
        <v>45</v>
      </c>
      <c r="V694" s="310">
        <v>45931</v>
      </c>
      <c r="X694" s="50" t="s">
        <v>3081</v>
      </c>
      <c r="Y694" s="50" t="s">
        <v>823</v>
      </c>
      <c r="AA694" s="50" t="s">
        <v>780</v>
      </c>
      <c r="AD694" s="50" t="s">
        <v>304</v>
      </c>
      <c r="AE694" s="310">
        <v>45146</v>
      </c>
      <c r="AF694" s="306" t="s">
        <v>3088</v>
      </c>
      <c r="AG694" s="307">
        <v>8.5889113608410569E-6</v>
      </c>
      <c r="AH694" s="307">
        <v>8.2296908962907485E-6</v>
      </c>
      <c r="AI694" s="307">
        <v>6.4301913148085338E-2</v>
      </c>
      <c r="AJ694" s="50" t="s">
        <v>0</v>
      </c>
      <c r="AK694" s="307">
        <v>782.74620584210538</v>
      </c>
      <c r="AL694" s="307">
        <v>1.2385237652049445E-5</v>
      </c>
      <c r="AN694" s="312">
        <v>15</v>
      </c>
      <c r="AO694" s="313" t="s">
        <v>305</v>
      </c>
      <c r="AP694" s="313" t="s">
        <v>0</v>
      </c>
      <c r="AQ694" s="313" t="s">
        <v>386</v>
      </c>
      <c r="AR694" s="314" t="s">
        <v>0</v>
      </c>
      <c r="AS694" s="314"/>
    </row>
    <row r="695" spans="1:45" x14ac:dyDescent="0.2">
      <c r="A695" s="306" t="s">
        <v>1194</v>
      </c>
      <c r="B695" s="50" t="s">
        <v>310</v>
      </c>
      <c r="C695" s="50" t="s">
        <v>295</v>
      </c>
      <c r="D695" s="50" t="s">
        <v>778</v>
      </c>
      <c r="E695" s="50" t="s">
        <v>297</v>
      </c>
      <c r="F695" s="50" t="s">
        <v>452</v>
      </c>
      <c r="G695" s="50" t="s">
        <v>463</v>
      </c>
      <c r="H695" s="50" t="s">
        <v>1166</v>
      </c>
      <c r="I695" s="50" t="s">
        <v>796</v>
      </c>
      <c r="J695" s="50" t="s">
        <v>809</v>
      </c>
      <c r="K695" s="50" t="s">
        <v>782</v>
      </c>
      <c r="L695" s="307">
        <v>1.66</v>
      </c>
      <c r="M695" s="308">
        <v>2.16</v>
      </c>
      <c r="N695" s="307">
        <v>1.54</v>
      </c>
      <c r="O695" s="50" t="s">
        <v>1175</v>
      </c>
      <c r="Q695" s="50" t="s">
        <v>300</v>
      </c>
      <c r="R695" s="50" t="s">
        <v>811</v>
      </c>
      <c r="T695" s="308">
        <v>1.9478912018971424</v>
      </c>
      <c r="U695" s="309">
        <v>45</v>
      </c>
      <c r="V695" s="310">
        <v>45931</v>
      </c>
      <c r="X695" s="50" t="s">
        <v>3081</v>
      </c>
      <c r="Y695" s="50" t="s">
        <v>812</v>
      </c>
      <c r="AA695" s="50" t="s">
        <v>796</v>
      </c>
      <c r="AD695" s="50" t="s">
        <v>304</v>
      </c>
      <c r="AE695" s="310">
        <v>45146</v>
      </c>
      <c r="AF695" s="306" t="s">
        <v>3088</v>
      </c>
      <c r="AG695" s="307">
        <v>2.4620113170501558E-4</v>
      </c>
      <c r="AH695" s="307">
        <v>2.3590407760953276E-4</v>
      </c>
      <c r="AI695" s="307">
        <v>0.74870553808609985</v>
      </c>
      <c r="AJ695" s="306" t="s">
        <v>181</v>
      </c>
      <c r="AK695" s="307">
        <v>45.294432908146568</v>
      </c>
      <c r="AL695" s="307">
        <v>3.5502281933802004E-4</v>
      </c>
      <c r="AN695" s="312">
        <v>15</v>
      </c>
      <c r="AO695" s="313" t="s">
        <v>305</v>
      </c>
      <c r="AP695" s="313" t="s">
        <v>0</v>
      </c>
      <c r="AQ695" s="313" t="s">
        <v>386</v>
      </c>
      <c r="AR695" s="314" t="s">
        <v>0</v>
      </c>
      <c r="AS695" s="314"/>
    </row>
    <row r="696" spans="1:45" x14ac:dyDescent="0.2">
      <c r="A696" s="306" t="s">
        <v>1195</v>
      </c>
      <c r="B696" s="50" t="s">
        <v>310</v>
      </c>
      <c r="C696" s="50" t="s">
        <v>295</v>
      </c>
      <c r="D696" s="50" t="s">
        <v>778</v>
      </c>
      <c r="E696" s="50" t="s">
        <v>297</v>
      </c>
      <c r="F696" s="50" t="s">
        <v>452</v>
      </c>
      <c r="G696" s="50" t="s">
        <v>463</v>
      </c>
      <c r="H696" s="50" t="s">
        <v>1166</v>
      </c>
      <c r="I696" s="50" t="s">
        <v>796</v>
      </c>
      <c r="J696" s="50" t="s">
        <v>789</v>
      </c>
      <c r="K696" s="50" t="s">
        <v>782</v>
      </c>
      <c r="L696" s="307">
        <v>2.3531198279400036</v>
      </c>
      <c r="M696" s="308">
        <v>2.5499999999999998</v>
      </c>
      <c r="N696" s="307">
        <v>2.1054911869477535</v>
      </c>
      <c r="O696" s="50" t="s">
        <v>1177</v>
      </c>
      <c r="Q696" s="50" t="s">
        <v>300</v>
      </c>
      <c r="R696" s="50" t="s">
        <v>811</v>
      </c>
      <c r="T696" s="308">
        <v>2.7493375167722496</v>
      </c>
      <c r="U696" s="309">
        <v>45</v>
      </c>
      <c r="V696" s="310">
        <v>45931</v>
      </c>
      <c r="X696" s="50" t="s">
        <v>3081</v>
      </c>
      <c r="Y696" s="50" t="s">
        <v>791</v>
      </c>
      <c r="AA696" s="50" t="s">
        <v>796</v>
      </c>
      <c r="AD696" s="50" t="s">
        <v>304</v>
      </c>
      <c r="AE696" s="310">
        <v>45146</v>
      </c>
      <c r="AF696" s="306" t="s">
        <v>3088</v>
      </c>
      <c r="AG696" s="307">
        <v>3.9173970163323149E-4</v>
      </c>
      <c r="AH696" s="307">
        <v>3.7511730921885441E-4</v>
      </c>
      <c r="AI696" s="307">
        <v>0.78483533864669597</v>
      </c>
      <c r="AJ696" s="50" t="s">
        <v>0</v>
      </c>
      <c r="AK696" s="307">
        <v>43.985827850183171</v>
      </c>
      <c r="AL696" s="307">
        <v>4.8631143110759999E-4</v>
      </c>
      <c r="AN696" s="312">
        <v>15</v>
      </c>
      <c r="AO696" s="313" t="s">
        <v>305</v>
      </c>
      <c r="AP696" s="313" t="s">
        <v>0</v>
      </c>
      <c r="AQ696" s="313" t="s">
        <v>386</v>
      </c>
      <c r="AR696" s="314" t="s">
        <v>0</v>
      </c>
      <c r="AS696" s="314"/>
    </row>
    <row r="697" spans="1:45" x14ac:dyDescent="0.2">
      <c r="A697" s="306" t="s">
        <v>1196</v>
      </c>
      <c r="B697" s="50" t="s">
        <v>310</v>
      </c>
      <c r="C697" s="50" t="s">
        <v>295</v>
      </c>
      <c r="D697" s="50" t="s">
        <v>778</v>
      </c>
      <c r="E697" s="50" t="s">
        <v>297</v>
      </c>
      <c r="F697" s="50" t="s">
        <v>452</v>
      </c>
      <c r="G697" s="50" t="s">
        <v>463</v>
      </c>
      <c r="H697" s="50" t="s">
        <v>1166</v>
      </c>
      <c r="I697" s="50" t="s">
        <v>796</v>
      </c>
      <c r="J697" s="50" t="s">
        <v>829</v>
      </c>
      <c r="K697" s="50" t="s">
        <v>782</v>
      </c>
      <c r="L697" s="307">
        <v>0.56000000000000005</v>
      </c>
      <c r="M697" s="308">
        <v>0.39</v>
      </c>
      <c r="N697" s="307">
        <v>0.52</v>
      </c>
      <c r="O697" s="50" t="s">
        <v>1179</v>
      </c>
      <c r="Q697" s="50" t="s">
        <v>300</v>
      </c>
      <c r="R697" s="50" t="s">
        <v>811</v>
      </c>
      <c r="T697" s="308">
        <v>1.719054463412131</v>
      </c>
      <c r="U697" s="309">
        <v>45</v>
      </c>
      <c r="V697" s="310">
        <v>45931</v>
      </c>
      <c r="X697" s="50" t="s">
        <v>3081</v>
      </c>
      <c r="Y697" s="50" t="s">
        <v>791</v>
      </c>
      <c r="AA697" s="50" t="s">
        <v>796</v>
      </c>
      <c r="AD697" s="50" t="s">
        <v>304</v>
      </c>
      <c r="AE697" s="310">
        <v>45146</v>
      </c>
      <c r="AF697" s="306" t="s">
        <v>3088</v>
      </c>
      <c r="AG697" s="307">
        <v>8.2513822203587184E-5</v>
      </c>
      <c r="AH697" s="307">
        <v>0</v>
      </c>
      <c r="AI697" s="307">
        <v>0.28433005255666577</v>
      </c>
      <c r="AJ697" s="306" t="s">
        <v>0</v>
      </c>
      <c r="AK697" s="307">
        <v>158.45411985303332</v>
      </c>
      <c r="AL697" s="307">
        <v>1.1898519551962265E-4</v>
      </c>
      <c r="AN697" s="312">
        <v>15</v>
      </c>
      <c r="AO697" s="313" t="s">
        <v>305</v>
      </c>
      <c r="AP697" s="313" t="s">
        <v>0</v>
      </c>
      <c r="AQ697" s="313" t="s">
        <v>386</v>
      </c>
      <c r="AR697" s="314" t="s">
        <v>0</v>
      </c>
      <c r="AS697" s="314"/>
    </row>
    <row r="698" spans="1:45" x14ac:dyDescent="0.2">
      <c r="A698" s="306" t="s">
        <v>1197</v>
      </c>
      <c r="B698" s="50" t="s">
        <v>310</v>
      </c>
      <c r="C698" s="50" t="s">
        <v>295</v>
      </c>
      <c r="D698" s="50" t="s">
        <v>778</v>
      </c>
      <c r="E698" s="50" t="s">
        <v>297</v>
      </c>
      <c r="F698" s="50" t="s">
        <v>452</v>
      </c>
      <c r="G698" s="50" t="s">
        <v>463</v>
      </c>
      <c r="H698" s="50" t="s">
        <v>1166</v>
      </c>
      <c r="I698" s="50" t="s">
        <v>832</v>
      </c>
      <c r="J698" s="50" t="s">
        <v>833</v>
      </c>
      <c r="K698" s="50" t="s">
        <v>782</v>
      </c>
      <c r="L698" s="307">
        <v>4.0716308804620542</v>
      </c>
      <c r="M698" s="308">
        <v>2</v>
      </c>
      <c r="N698" s="307">
        <v>3.6431561340512211</v>
      </c>
      <c r="O698" s="50" t="s">
        <v>1181</v>
      </c>
      <c r="Q698" s="50" t="s">
        <v>300</v>
      </c>
      <c r="R698" s="50" t="s">
        <v>811</v>
      </c>
      <c r="T698" s="308">
        <v>2.5698705321851967</v>
      </c>
      <c r="U698" s="309">
        <v>45</v>
      </c>
      <c r="V698" s="310">
        <v>45931</v>
      </c>
      <c r="X698" s="50" t="s">
        <v>3081</v>
      </c>
      <c r="Y698" s="50" t="s">
        <v>835</v>
      </c>
      <c r="AA698" s="50" t="s">
        <v>832</v>
      </c>
      <c r="AD698" s="50" t="s">
        <v>304</v>
      </c>
      <c r="AE698" s="310">
        <v>45146</v>
      </c>
      <c r="AF698" s="306" t="s">
        <v>3088</v>
      </c>
      <c r="AG698" s="307">
        <v>6.7783180751538187E-4</v>
      </c>
      <c r="AH698" s="307">
        <v>6.4906988665698454E-4</v>
      </c>
      <c r="AI698" s="307">
        <v>1.4528464608919542</v>
      </c>
      <c r="AJ698" s="50" t="s">
        <v>181</v>
      </c>
      <c r="AK698" s="307">
        <v>11.160101559718845</v>
      </c>
      <c r="AL698" s="307">
        <v>8.4147038196215774E-4</v>
      </c>
      <c r="AN698" s="312">
        <v>15</v>
      </c>
      <c r="AO698" s="313" t="s">
        <v>305</v>
      </c>
      <c r="AP698" s="313" t="s">
        <v>0</v>
      </c>
      <c r="AQ698" s="313" t="s">
        <v>386</v>
      </c>
      <c r="AR698" s="314" t="s">
        <v>0</v>
      </c>
      <c r="AS698" s="314"/>
    </row>
    <row r="699" spans="1:45" x14ac:dyDescent="0.2">
      <c r="A699" s="306" t="s">
        <v>1198</v>
      </c>
      <c r="B699" s="50" t="s">
        <v>294</v>
      </c>
      <c r="C699" s="50" t="s">
        <v>295</v>
      </c>
      <c r="D699" s="50" t="s">
        <v>778</v>
      </c>
      <c r="E699" s="50" t="s">
        <v>297</v>
      </c>
      <c r="F699" s="50" t="s">
        <v>452</v>
      </c>
      <c r="G699" s="50" t="s">
        <v>453</v>
      </c>
      <c r="H699" s="50" t="s">
        <v>1166</v>
      </c>
      <c r="I699" s="50" t="s">
        <v>853</v>
      </c>
      <c r="J699" s="50" t="s">
        <v>854</v>
      </c>
      <c r="K699" s="50" t="s">
        <v>782</v>
      </c>
      <c r="L699" s="307">
        <v>26.62</v>
      </c>
      <c r="M699" s="308">
        <v>15</v>
      </c>
      <c r="N699" s="307">
        <v>23.87</v>
      </c>
      <c r="O699" s="50" t="s">
        <v>1199</v>
      </c>
      <c r="Q699" s="50" t="s">
        <v>300</v>
      </c>
      <c r="R699" s="50" t="s">
        <v>811</v>
      </c>
      <c r="T699" s="308">
        <v>31.803566470010896</v>
      </c>
      <c r="U699" s="309">
        <v>45</v>
      </c>
      <c r="V699" s="310">
        <v>45931</v>
      </c>
      <c r="X699" s="50" t="s">
        <v>3097</v>
      </c>
      <c r="Y699" s="50" t="s">
        <v>855</v>
      </c>
      <c r="AA699" s="50" t="s">
        <v>856</v>
      </c>
      <c r="AD699" s="50" t="s">
        <v>304</v>
      </c>
      <c r="AE699" s="310">
        <v>45146</v>
      </c>
      <c r="AF699" s="306" t="s">
        <v>3088</v>
      </c>
      <c r="AG699" s="307">
        <v>3.8155536363514903E-3</v>
      </c>
      <c r="AH699" s="307">
        <v>3.655972882495325E-3</v>
      </c>
      <c r="AI699" s="307">
        <v>0.71066910358575242</v>
      </c>
      <c r="AJ699" s="306" t="s">
        <v>0</v>
      </c>
      <c r="AK699" s="307">
        <v>49.002756144234233</v>
      </c>
      <c r="AL699" s="307">
        <v>5.555E-3</v>
      </c>
      <c r="AN699" s="312">
        <v>15</v>
      </c>
      <c r="AO699" s="313" t="s">
        <v>305</v>
      </c>
      <c r="AP699" s="313" t="s">
        <v>0</v>
      </c>
      <c r="AQ699" s="313" t="s">
        <v>386</v>
      </c>
      <c r="AR699" s="314" t="s">
        <v>0</v>
      </c>
      <c r="AS699" s="314"/>
    </row>
    <row r="700" spans="1:45" x14ac:dyDescent="0.2">
      <c r="A700" s="306" t="s">
        <v>1200</v>
      </c>
      <c r="B700" s="50" t="s">
        <v>308</v>
      </c>
      <c r="C700" s="50" t="s">
        <v>295</v>
      </c>
      <c r="D700" s="50" t="s">
        <v>778</v>
      </c>
      <c r="E700" s="50" t="s">
        <v>297</v>
      </c>
      <c r="F700" s="50" t="s">
        <v>452</v>
      </c>
      <c r="G700" s="50" t="s">
        <v>453</v>
      </c>
      <c r="H700" s="50" t="s">
        <v>1166</v>
      </c>
      <c r="I700" s="50" t="s">
        <v>853</v>
      </c>
      <c r="J700" s="50" t="s">
        <v>854</v>
      </c>
      <c r="K700" s="50" t="s">
        <v>782</v>
      </c>
      <c r="L700" s="307">
        <v>35.21</v>
      </c>
      <c r="M700" s="308">
        <v>15</v>
      </c>
      <c r="N700" s="307">
        <v>31.57</v>
      </c>
      <c r="O700" s="50" t="s">
        <v>1199</v>
      </c>
      <c r="Q700" s="50" t="s">
        <v>300</v>
      </c>
      <c r="R700" s="50" t="s">
        <v>811</v>
      </c>
      <c r="T700" s="308">
        <v>31.803566470010896</v>
      </c>
      <c r="U700" s="309">
        <v>45</v>
      </c>
      <c r="V700" s="310">
        <v>45931</v>
      </c>
      <c r="X700" s="50" t="s">
        <v>3097</v>
      </c>
      <c r="Y700" s="50" t="s">
        <v>855</v>
      </c>
      <c r="AA700" s="50" t="s">
        <v>856</v>
      </c>
      <c r="AD700" s="50" t="s">
        <v>304</v>
      </c>
      <c r="AE700" s="310">
        <v>44669</v>
      </c>
      <c r="AF700" s="306" t="s">
        <v>3088</v>
      </c>
      <c r="AG700" s="307">
        <v>0</v>
      </c>
      <c r="AH700" s="307">
        <v>4.8350924051061769E-3</v>
      </c>
      <c r="AI700" s="307">
        <v>0.93987315982108655</v>
      </c>
      <c r="AJ700" s="50" t="s">
        <v>0</v>
      </c>
      <c r="AK700" s="307">
        <v>31.201859453542717</v>
      </c>
      <c r="AL700" s="307">
        <v>7.3330000000000001E-3</v>
      </c>
      <c r="AN700" s="312">
        <v>15</v>
      </c>
      <c r="AO700" s="313" t="s">
        <v>305</v>
      </c>
      <c r="AP700" s="313" t="s">
        <v>0</v>
      </c>
      <c r="AQ700" s="313" t="s">
        <v>386</v>
      </c>
      <c r="AR700" s="314" t="s">
        <v>0</v>
      </c>
      <c r="AS700" s="314"/>
    </row>
    <row r="701" spans="1:45" x14ac:dyDescent="0.2">
      <c r="A701" s="306" t="s">
        <v>1201</v>
      </c>
      <c r="B701" s="50" t="s">
        <v>310</v>
      </c>
      <c r="C701" s="50" t="s">
        <v>295</v>
      </c>
      <c r="D701" s="50" t="s">
        <v>778</v>
      </c>
      <c r="E701" s="50" t="s">
        <v>297</v>
      </c>
      <c r="F701" s="50" t="s">
        <v>452</v>
      </c>
      <c r="G701" s="50" t="s">
        <v>453</v>
      </c>
      <c r="H701" s="50" t="s">
        <v>1166</v>
      </c>
      <c r="I701" s="50" t="s">
        <v>853</v>
      </c>
      <c r="J701" s="50" t="s">
        <v>854</v>
      </c>
      <c r="K701" s="50" t="s">
        <v>782</v>
      </c>
      <c r="L701" s="307">
        <v>42.36</v>
      </c>
      <c r="M701" s="308">
        <v>15</v>
      </c>
      <c r="N701" s="307">
        <v>37.979999999999997</v>
      </c>
      <c r="O701" s="50" t="s">
        <v>1199</v>
      </c>
      <c r="Q701" s="50" t="s">
        <v>300</v>
      </c>
      <c r="R701" s="50" t="s">
        <v>811</v>
      </c>
      <c r="T701" s="308">
        <v>31.803566470010896</v>
      </c>
      <c r="U701" s="309">
        <v>45</v>
      </c>
      <c r="V701" s="310">
        <v>45931</v>
      </c>
      <c r="X701" s="50" t="s">
        <v>3097</v>
      </c>
      <c r="Y701" s="50" t="s">
        <v>855</v>
      </c>
      <c r="AA701" s="50" t="s">
        <v>856</v>
      </c>
      <c r="AD701" s="50" t="s">
        <v>304</v>
      </c>
      <c r="AE701" s="310">
        <v>44669</v>
      </c>
      <c r="AF701" s="306" t="s">
        <v>3088</v>
      </c>
      <c r="AG701" s="307">
        <v>0</v>
      </c>
      <c r="AH701" s="307">
        <v>5.8170985930534004E-3</v>
      </c>
      <c r="AI701" s="307">
        <v>1.1307611887355098</v>
      </c>
      <c r="AJ701" s="306" t="s">
        <v>181</v>
      </c>
      <c r="AK701" s="307">
        <v>21.884457845994724</v>
      </c>
      <c r="AL701" s="307">
        <v>8.6660000000000001E-3</v>
      </c>
      <c r="AN701" s="312">
        <v>15</v>
      </c>
      <c r="AO701" s="313" t="s">
        <v>305</v>
      </c>
      <c r="AP701" s="313" t="s">
        <v>0</v>
      </c>
      <c r="AQ701" s="313" t="s">
        <v>386</v>
      </c>
      <c r="AR701" s="314" t="s">
        <v>0</v>
      </c>
      <c r="AS701" s="314"/>
    </row>
    <row r="702" spans="1:45" x14ac:dyDescent="0.2">
      <c r="A702" s="306" t="s">
        <v>1202</v>
      </c>
      <c r="B702" s="50" t="s">
        <v>294</v>
      </c>
      <c r="C702" s="50" t="s">
        <v>295</v>
      </c>
      <c r="D702" s="50" t="s">
        <v>778</v>
      </c>
      <c r="E702" s="50" t="s">
        <v>297</v>
      </c>
      <c r="F702" s="50" t="s">
        <v>452</v>
      </c>
      <c r="G702" s="50" t="s">
        <v>453</v>
      </c>
      <c r="H702" s="50" t="s">
        <v>1166</v>
      </c>
      <c r="I702" s="50" t="s">
        <v>853</v>
      </c>
      <c r="J702" s="50" t="s">
        <v>861</v>
      </c>
      <c r="K702" s="50" t="s">
        <v>782</v>
      </c>
      <c r="L702" s="307">
        <v>14.34</v>
      </c>
      <c r="M702" s="308">
        <v>15</v>
      </c>
      <c r="N702" s="307">
        <v>12.86</v>
      </c>
      <c r="O702" s="50" t="s">
        <v>1203</v>
      </c>
      <c r="Q702" s="50" t="s">
        <v>300</v>
      </c>
      <c r="R702" s="50" t="s">
        <v>811</v>
      </c>
      <c r="T702" s="308">
        <v>31.803566470010896</v>
      </c>
      <c r="U702" s="309">
        <v>45</v>
      </c>
      <c r="V702" s="310">
        <v>45931</v>
      </c>
      <c r="X702" s="50" t="s">
        <v>3097</v>
      </c>
      <c r="Y702" s="50" t="s">
        <v>855</v>
      </c>
      <c r="AA702" s="50" t="s">
        <v>856</v>
      </c>
      <c r="AD702" s="50" t="s">
        <v>304</v>
      </c>
      <c r="AE702" s="310">
        <v>44669</v>
      </c>
      <c r="AF702" s="306" t="s">
        <v>3088</v>
      </c>
      <c r="AG702" s="307">
        <v>2.0549207664004223E-3</v>
      </c>
      <c r="AH702" s="307">
        <v>1.9689762780586368E-3</v>
      </c>
      <c r="AI702" s="307">
        <v>0.38274096977286098</v>
      </c>
      <c r="AJ702" s="50" t="s">
        <v>0</v>
      </c>
      <c r="AK702" s="307">
        <v>111.54342948724231</v>
      </c>
      <c r="AL702" s="307">
        <v>2.8888E-3</v>
      </c>
      <c r="AN702" s="312">
        <v>15</v>
      </c>
      <c r="AO702" s="313" t="s">
        <v>305</v>
      </c>
      <c r="AP702" s="313" t="s">
        <v>0</v>
      </c>
      <c r="AQ702" s="313" t="s">
        <v>386</v>
      </c>
      <c r="AR702" s="314" t="s">
        <v>0</v>
      </c>
      <c r="AS702" s="314"/>
    </row>
    <row r="703" spans="1:45" x14ac:dyDescent="0.2">
      <c r="A703" s="306" t="s">
        <v>1204</v>
      </c>
      <c r="B703" s="50" t="s">
        <v>308</v>
      </c>
      <c r="C703" s="50" t="s">
        <v>295</v>
      </c>
      <c r="D703" s="50" t="s">
        <v>778</v>
      </c>
      <c r="E703" s="50" t="s">
        <v>297</v>
      </c>
      <c r="F703" s="50" t="s">
        <v>452</v>
      </c>
      <c r="G703" s="50" t="s">
        <v>453</v>
      </c>
      <c r="H703" s="50" t="s">
        <v>1166</v>
      </c>
      <c r="I703" s="50" t="s">
        <v>853</v>
      </c>
      <c r="J703" s="50" t="s">
        <v>861</v>
      </c>
      <c r="K703" s="50" t="s">
        <v>782</v>
      </c>
      <c r="L703" s="307">
        <v>19.309999999999999</v>
      </c>
      <c r="M703" s="308">
        <v>15</v>
      </c>
      <c r="N703" s="307">
        <v>17.309999999999999</v>
      </c>
      <c r="O703" s="50" t="s">
        <v>1203</v>
      </c>
      <c r="Q703" s="50" t="s">
        <v>300</v>
      </c>
      <c r="R703" s="50" t="s">
        <v>811</v>
      </c>
      <c r="T703" s="308">
        <v>31.803566470010896</v>
      </c>
      <c r="U703" s="309">
        <v>45</v>
      </c>
      <c r="V703" s="310">
        <v>45931</v>
      </c>
      <c r="X703" s="50" t="s">
        <v>3097</v>
      </c>
      <c r="Y703" s="50" t="s">
        <v>855</v>
      </c>
      <c r="AA703" s="50" t="s">
        <v>856</v>
      </c>
      <c r="AD703" s="50" t="s">
        <v>304</v>
      </c>
      <c r="AE703" s="310">
        <v>45146</v>
      </c>
      <c r="AF703" s="306" t="s">
        <v>3088</v>
      </c>
      <c r="AG703" s="307">
        <v>2.7675393838142259E-3</v>
      </c>
      <c r="AH703" s="307">
        <v>2.6517905139810103E-3</v>
      </c>
      <c r="AI703" s="307">
        <v>0.51547034073781761</v>
      </c>
      <c r="AJ703" s="306" t="s">
        <v>0</v>
      </c>
      <c r="AK703" s="307">
        <v>76.64429435285021</v>
      </c>
      <c r="AL703" s="307">
        <v>4.0000000000000001E-3</v>
      </c>
      <c r="AN703" s="312">
        <v>15</v>
      </c>
      <c r="AO703" s="313" t="s">
        <v>305</v>
      </c>
      <c r="AP703" s="313" t="s">
        <v>0</v>
      </c>
      <c r="AQ703" s="313" t="s">
        <v>386</v>
      </c>
      <c r="AR703" s="314" t="s">
        <v>0</v>
      </c>
      <c r="AS703" s="314"/>
    </row>
    <row r="704" spans="1:45" x14ac:dyDescent="0.2">
      <c r="A704" s="306" t="s">
        <v>1205</v>
      </c>
      <c r="B704" s="50" t="s">
        <v>310</v>
      </c>
      <c r="C704" s="50" t="s">
        <v>295</v>
      </c>
      <c r="D704" s="50" t="s">
        <v>778</v>
      </c>
      <c r="E704" s="50" t="s">
        <v>297</v>
      </c>
      <c r="F704" s="50" t="s">
        <v>452</v>
      </c>
      <c r="G704" s="50" t="s">
        <v>453</v>
      </c>
      <c r="H704" s="50" t="s">
        <v>1166</v>
      </c>
      <c r="I704" s="50" t="s">
        <v>853</v>
      </c>
      <c r="J704" s="50" t="s">
        <v>861</v>
      </c>
      <c r="K704" s="50" t="s">
        <v>782</v>
      </c>
      <c r="L704" s="307">
        <v>23.66</v>
      </c>
      <c r="M704" s="308">
        <v>15</v>
      </c>
      <c r="N704" s="307">
        <v>21.21</v>
      </c>
      <c r="O704" s="50" t="s">
        <v>1203</v>
      </c>
      <c r="Q704" s="50" t="s">
        <v>300</v>
      </c>
      <c r="R704" s="50" t="s">
        <v>811</v>
      </c>
      <c r="T704" s="308">
        <v>31.803566470010896</v>
      </c>
      <c r="U704" s="309">
        <v>45</v>
      </c>
      <c r="V704" s="310">
        <v>45931</v>
      </c>
      <c r="X704" s="50" t="s">
        <v>3097</v>
      </c>
      <c r="Y704" s="50" t="s">
        <v>855</v>
      </c>
      <c r="AA704" s="50" t="s">
        <v>856</v>
      </c>
      <c r="AD704" s="50" t="s">
        <v>304</v>
      </c>
      <c r="AE704" s="310">
        <v>45146</v>
      </c>
      <c r="AF704" s="306" t="s">
        <v>3088</v>
      </c>
      <c r="AG704" s="307">
        <v>0</v>
      </c>
      <c r="AH704" s="307">
        <v>3.2487406346683478E-3</v>
      </c>
      <c r="AI704" s="307">
        <v>0.63150894955395387</v>
      </c>
      <c r="AJ704" s="50" t="s">
        <v>0</v>
      </c>
      <c r="AK704" s="307">
        <v>58.152647748017159</v>
      </c>
      <c r="AL704" s="307">
        <v>4.888E-3</v>
      </c>
      <c r="AN704" s="312">
        <v>15</v>
      </c>
      <c r="AO704" s="313" t="s">
        <v>305</v>
      </c>
      <c r="AP704" s="313" t="s">
        <v>0</v>
      </c>
      <c r="AQ704" s="313" t="s">
        <v>386</v>
      </c>
      <c r="AR704" s="314" t="s">
        <v>0</v>
      </c>
      <c r="AS704" s="314"/>
    </row>
    <row r="705" spans="1:45" x14ac:dyDescent="0.2">
      <c r="A705" s="306" t="s">
        <v>1206</v>
      </c>
      <c r="B705" s="50" t="s">
        <v>294</v>
      </c>
      <c r="C705" s="50" t="s">
        <v>295</v>
      </c>
      <c r="D705" s="50" t="s">
        <v>778</v>
      </c>
      <c r="E705" s="50" t="s">
        <v>297</v>
      </c>
      <c r="F705" s="50" t="s">
        <v>452</v>
      </c>
      <c r="G705" s="50" t="s">
        <v>453</v>
      </c>
      <c r="H705" s="50" t="s">
        <v>1149</v>
      </c>
      <c r="I705" s="50" t="s">
        <v>853</v>
      </c>
      <c r="J705" s="50" t="s">
        <v>854</v>
      </c>
      <c r="K705" s="50" t="s">
        <v>782</v>
      </c>
      <c r="L705" s="307">
        <v>19.684873603175095</v>
      </c>
      <c r="M705" s="308">
        <v>8</v>
      </c>
      <c r="N705" s="307">
        <v>17.713639059605402</v>
      </c>
      <c r="O705" s="50" t="s">
        <v>1207</v>
      </c>
      <c r="Q705" s="50" t="s">
        <v>300</v>
      </c>
      <c r="R705" s="50" t="s">
        <v>785</v>
      </c>
      <c r="T705" s="308">
        <v>31.210707940122539</v>
      </c>
      <c r="U705" s="309">
        <v>25</v>
      </c>
      <c r="V705" s="310">
        <v>45931</v>
      </c>
      <c r="X705" s="50" t="s">
        <v>3097</v>
      </c>
      <c r="Y705" s="50" t="s">
        <v>855</v>
      </c>
      <c r="AA705" s="50" t="s">
        <v>856</v>
      </c>
      <c r="AD705" s="50" t="s">
        <v>304</v>
      </c>
      <c r="AE705" s="310">
        <v>45069</v>
      </c>
      <c r="AF705" s="306" t="s">
        <v>2582</v>
      </c>
      <c r="AG705" s="307">
        <v>2.9557852644832936E-3</v>
      </c>
      <c r="AH705" s="307">
        <v>2.8382570493622346E-3</v>
      </c>
      <c r="AI705" s="307">
        <v>0.43582085417558991</v>
      </c>
      <c r="AJ705" s="306" t="s">
        <v>0</v>
      </c>
      <c r="AK705" s="307">
        <v>97.247947241746175</v>
      </c>
      <c r="AL705" s="307">
        <v>7.1999999999999998E-3</v>
      </c>
      <c r="AN705" s="312">
        <v>15</v>
      </c>
      <c r="AO705" s="313" t="s">
        <v>305</v>
      </c>
      <c r="AP705" s="313" t="s">
        <v>0</v>
      </c>
      <c r="AQ705" s="313" t="s">
        <v>386</v>
      </c>
      <c r="AR705" s="314" t="s">
        <v>0</v>
      </c>
      <c r="AS705" s="314"/>
    </row>
    <row r="706" spans="1:45" x14ac:dyDescent="0.2">
      <c r="A706" s="306" t="s">
        <v>1208</v>
      </c>
      <c r="B706" s="50" t="s">
        <v>308</v>
      </c>
      <c r="C706" s="50" t="s">
        <v>295</v>
      </c>
      <c r="D706" s="50" t="s">
        <v>778</v>
      </c>
      <c r="E706" s="50" t="s">
        <v>297</v>
      </c>
      <c r="F706" s="50" t="s">
        <v>452</v>
      </c>
      <c r="G706" s="50" t="s">
        <v>453</v>
      </c>
      <c r="H706" s="50" t="s">
        <v>1149</v>
      </c>
      <c r="I706" s="50" t="s">
        <v>853</v>
      </c>
      <c r="J706" s="50" t="s">
        <v>854</v>
      </c>
      <c r="K706" s="50" t="s">
        <v>782</v>
      </c>
      <c r="L706" s="307">
        <v>23.453507247480939</v>
      </c>
      <c r="M706" s="308">
        <v>8</v>
      </c>
      <c r="N706" s="307">
        <v>21.11886534046819</v>
      </c>
      <c r="O706" s="50" t="s">
        <v>1207</v>
      </c>
      <c r="Q706" s="50" t="s">
        <v>300</v>
      </c>
      <c r="R706" s="50" t="s">
        <v>785</v>
      </c>
      <c r="T706" s="308">
        <v>31.210707940122539</v>
      </c>
      <c r="U706" s="309">
        <v>25</v>
      </c>
      <c r="V706" s="310">
        <v>45931</v>
      </c>
      <c r="X706" s="50" t="s">
        <v>3097</v>
      </c>
      <c r="Y706" s="50" t="s">
        <v>855</v>
      </c>
      <c r="AA706" s="50" t="s">
        <v>856</v>
      </c>
      <c r="AD706" s="50" t="s">
        <v>304</v>
      </c>
      <c r="AE706" s="310">
        <v>45069</v>
      </c>
      <c r="AF706" s="306" t="s">
        <v>2582</v>
      </c>
      <c r="AG706" s="307">
        <v>3.6236216662609692E-3</v>
      </c>
      <c r="AH706" s="307">
        <v>3.4798159023468282E-3</v>
      </c>
      <c r="AI706" s="307">
        <v>0.53191422376804853</v>
      </c>
      <c r="AJ706" s="50" t="s">
        <v>0</v>
      </c>
      <c r="AK706" s="307">
        <v>76.777744812508431</v>
      </c>
      <c r="AL706" s="307">
        <v>8.8000000000000005E-3</v>
      </c>
      <c r="AN706" s="312">
        <v>15</v>
      </c>
      <c r="AO706" s="313" t="s">
        <v>305</v>
      </c>
      <c r="AP706" s="313" t="s">
        <v>0</v>
      </c>
      <c r="AQ706" s="313" t="s">
        <v>386</v>
      </c>
      <c r="AR706" s="314" t="s">
        <v>0</v>
      </c>
      <c r="AS706" s="314"/>
    </row>
    <row r="707" spans="1:45" x14ac:dyDescent="0.2">
      <c r="A707" s="306" t="s">
        <v>1209</v>
      </c>
      <c r="B707" s="50" t="s">
        <v>310</v>
      </c>
      <c r="C707" s="50" t="s">
        <v>295</v>
      </c>
      <c r="D707" s="50" t="s">
        <v>778</v>
      </c>
      <c r="E707" s="50" t="s">
        <v>297</v>
      </c>
      <c r="F707" s="50" t="s">
        <v>452</v>
      </c>
      <c r="G707" s="50" t="s">
        <v>453</v>
      </c>
      <c r="H707" s="50" t="s">
        <v>1149</v>
      </c>
      <c r="I707" s="50" t="s">
        <v>853</v>
      </c>
      <c r="J707" s="50" t="s">
        <v>854</v>
      </c>
      <c r="K707" s="50" t="s">
        <v>782</v>
      </c>
      <c r="L707" s="307">
        <v>23.453507247480939</v>
      </c>
      <c r="M707" s="308">
        <v>8</v>
      </c>
      <c r="N707" s="307">
        <v>21.11886534046819</v>
      </c>
      <c r="O707" s="50" t="s">
        <v>1207</v>
      </c>
      <c r="Q707" s="50" t="s">
        <v>300</v>
      </c>
      <c r="R707" s="50" t="s">
        <v>785</v>
      </c>
      <c r="T707" s="308">
        <v>31.210707940122539</v>
      </c>
      <c r="U707" s="309">
        <v>25</v>
      </c>
      <c r="V707" s="310">
        <v>45931</v>
      </c>
      <c r="X707" s="50" t="s">
        <v>3097</v>
      </c>
      <c r="Y707" s="50" t="s">
        <v>855</v>
      </c>
      <c r="AA707" s="50" t="s">
        <v>856</v>
      </c>
      <c r="AD707" s="50" t="s">
        <v>304</v>
      </c>
      <c r="AE707" s="310">
        <v>45069</v>
      </c>
      <c r="AF707" s="306" t="s">
        <v>2582</v>
      </c>
      <c r="AG707" s="307">
        <v>3.6236216662609692E-3</v>
      </c>
      <c r="AH707" s="307">
        <v>3.4798159023468282E-3</v>
      </c>
      <c r="AI707" s="307">
        <v>0.53191422376804853</v>
      </c>
      <c r="AJ707" s="306" t="s">
        <v>0</v>
      </c>
      <c r="AK707" s="307">
        <v>76.777744812508431</v>
      </c>
      <c r="AL707" s="307">
        <v>8.8000000000000005E-3</v>
      </c>
      <c r="AN707" s="312">
        <v>15</v>
      </c>
      <c r="AO707" s="313" t="s">
        <v>305</v>
      </c>
      <c r="AP707" s="313" t="s">
        <v>0</v>
      </c>
      <c r="AQ707" s="313" t="s">
        <v>386</v>
      </c>
      <c r="AR707" s="314" t="s">
        <v>0</v>
      </c>
      <c r="AS707" s="314"/>
    </row>
    <row r="708" spans="1:45" x14ac:dyDescent="0.2">
      <c r="A708" s="306" t="s">
        <v>1210</v>
      </c>
      <c r="B708" s="50" t="s">
        <v>294</v>
      </c>
      <c r="C708" s="50" t="s">
        <v>295</v>
      </c>
      <c r="D708" s="50" t="s">
        <v>778</v>
      </c>
      <c r="E708" s="50" t="s">
        <v>297</v>
      </c>
      <c r="F708" s="50" t="s">
        <v>452</v>
      </c>
      <c r="G708" s="50" t="s">
        <v>453</v>
      </c>
      <c r="H708" s="50" t="s">
        <v>1149</v>
      </c>
      <c r="I708" s="50" t="s">
        <v>853</v>
      </c>
      <c r="J708" s="50" t="s">
        <v>861</v>
      </c>
      <c r="K708" s="50" t="s">
        <v>782</v>
      </c>
      <c r="L708" s="307">
        <v>8.7760966146325501</v>
      </c>
      <c r="M708" s="308">
        <v>8</v>
      </c>
      <c r="N708" s="307">
        <v>7.897262177937038</v>
      </c>
      <c r="O708" s="50" t="s">
        <v>1211</v>
      </c>
      <c r="Q708" s="50" t="s">
        <v>300</v>
      </c>
      <c r="R708" s="50" t="s">
        <v>785</v>
      </c>
      <c r="T708" s="308">
        <v>31.210707940122539</v>
      </c>
      <c r="U708" s="309">
        <v>25</v>
      </c>
      <c r="V708" s="310">
        <v>45931</v>
      </c>
      <c r="X708" s="50" t="s">
        <v>3097</v>
      </c>
      <c r="Y708" s="50" t="s">
        <v>855</v>
      </c>
      <c r="AA708" s="50" t="s">
        <v>856</v>
      </c>
      <c r="AD708" s="50" t="s">
        <v>304</v>
      </c>
      <c r="AE708" s="310">
        <v>42390</v>
      </c>
      <c r="AF708" s="306" t="s">
        <v>2582</v>
      </c>
      <c r="AG708" s="307">
        <v>1.3177761552417863E-3</v>
      </c>
      <c r="AH708" s="307">
        <v>1.265378614285193E-3</v>
      </c>
      <c r="AI708" s="307">
        <v>0.19430177709140756</v>
      </c>
      <c r="AJ708" s="50" t="s">
        <v>0</v>
      </c>
      <c r="AK708" s="307">
        <v>249.43808683708809</v>
      </c>
      <c r="AL708" s="307">
        <v>3.2000000000000002E-3</v>
      </c>
      <c r="AN708" s="312">
        <v>15</v>
      </c>
      <c r="AO708" s="313" t="s">
        <v>305</v>
      </c>
      <c r="AP708" s="313" t="s">
        <v>0</v>
      </c>
      <c r="AQ708" s="313" t="s">
        <v>386</v>
      </c>
      <c r="AR708" s="314" t="s">
        <v>0</v>
      </c>
      <c r="AS708" s="314"/>
    </row>
    <row r="709" spans="1:45" x14ac:dyDescent="0.2">
      <c r="A709" s="306" t="s">
        <v>1212</v>
      </c>
      <c r="B709" s="50" t="s">
        <v>308</v>
      </c>
      <c r="C709" s="50" t="s">
        <v>295</v>
      </c>
      <c r="D709" s="50" t="s">
        <v>778</v>
      </c>
      <c r="E709" s="50" t="s">
        <v>297</v>
      </c>
      <c r="F709" s="50" t="s">
        <v>452</v>
      </c>
      <c r="G709" s="50" t="s">
        <v>453</v>
      </c>
      <c r="H709" s="50" t="s">
        <v>1149</v>
      </c>
      <c r="I709" s="50" t="s">
        <v>853</v>
      </c>
      <c r="J709" s="50" t="s">
        <v>861</v>
      </c>
      <c r="K709" s="50" t="s">
        <v>782</v>
      </c>
      <c r="L709" s="307">
        <v>11.655826535344113</v>
      </c>
      <c r="M709" s="308">
        <v>8</v>
      </c>
      <c r="N709" s="307">
        <v>10.49556590553113</v>
      </c>
      <c r="O709" s="50" t="s">
        <v>1211</v>
      </c>
      <c r="Q709" s="50" t="s">
        <v>300</v>
      </c>
      <c r="R709" s="50" t="s">
        <v>785</v>
      </c>
      <c r="T709" s="308">
        <v>31.210707940122539</v>
      </c>
      <c r="U709" s="309">
        <v>25</v>
      </c>
      <c r="V709" s="310">
        <v>45931</v>
      </c>
      <c r="X709" s="50" t="s">
        <v>3097</v>
      </c>
      <c r="Y709" s="50" t="s">
        <v>855</v>
      </c>
      <c r="AA709" s="50" t="s">
        <v>856</v>
      </c>
      <c r="AD709" s="50" t="s">
        <v>304</v>
      </c>
      <c r="AE709" s="310">
        <v>45069</v>
      </c>
      <c r="AF709" s="306" t="s">
        <v>2582</v>
      </c>
      <c r="AG709" s="307">
        <v>1.8008524322599515E-3</v>
      </c>
      <c r="AH709" s="307">
        <v>1.7293844415121752E-3</v>
      </c>
      <c r="AI709" s="307">
        <v>0.26434851975448137</v>
      </c>
      <c r="AJ709" s="306" t="s">
        <v>0</v>
      </c>
      <c r="AK709" s="307">
        <v>180.79137273811713</v>
      </c>
      <c r="AL709" s="307">
        <v>4.4000000000000003E-3</v>
      </c>
      <c r="AN709" s="312">
        <v>15</v>
      </c>
      <c r="AO709" s="313" t="s">
        <v>305</v>
      </c>
      <c r="AP709" s="313" t="s">
        <v>0</v>
      </c>
      <c r="AQ709" s="313" t="s">
        <v>386</v>
      </c>
      <c r="AR709" s="314" t="s">
        <v>0</v>
      </c>
      <c r="AS709" s="314"/>
    </row>
    <row r="710" spans="1:45" x14ac:dyDescent="0.2">
      <c r="A710" s="306" t="s">
        <v>1213</v>
      </c>
      <c r="B710" s="50" t="s">
        <v>310</v>
      </c>
      <c r="C710" s="50" t="s">
        <v>295</v>
      </c>
      <c r="D710" s="50" t="s">
        <v>778</v>
      </c>
      <c r="E710" s="50" t="s">
        <v>297</v>
      </c>
      <c r="F710" s="50" t="s">
        <v>452</v>
      </c>
      <c r="G710" s="50" t="s">
        <v>453</v>
      </c>
      <c r="H710" s="50" t="s">
        <v>1149</v>
      </c>
      <c r="I710" s="50" t="s">
        <v>853</v>
      </c>
      <c r="J710" s="50" t="s">
        <v>861</v>
      </c>
      <c r="K710" s="50" t="s">
        <v>782</v>
      </c>
      <c r="L710" s="307">
        <v>11.655826535344113</v>
      </c>
      <c r="M710" s="308">
        <v>8</v>
      </c>
      <c r="N710" s="307">
        <v>10.49556590553113</v>
      </c>
      <c r="O710" s="50" t="s">
        <v>1211</v>
      </c>
      <c r="Q710" s="50" t="s">
        <v>300</v>
      </c>
      <c r="R710" s="50" t="s">
        <v>785</v>
      </c>
      <c r="T710" s="308">
        <v>31.210707940122539</v>
      </c>
      <c r="U710" s="309">
        <v>25</v>
      </c>
      <c r="V710" s="310">
        <v>45931</v>
      </c>
      <c r="X710" s="50" t="s">
        <v>3097</v>
      </c>
      <c r="Y710" s="50" t="s">
        <v>855</v>
      </c>
      <c r="AA710" s="50" t="s">
        <v>856</v>
      </c>
      <c r="AD710" s="50" t="s">
        <v>304</v>
      </c>
      <c r="AE710" s="310">
        <v>45069</v>
      </c>
      <c r="AF710" s="306" t="s">
        <v>2582</v>
      </c>
      <c r="AG710" s="307">
        <v>1.8008524322599515E-3</v>
      </c>
      <c r="AH710" s="307">
        <v>1.7293844415121752E-3</v>
      </c>
      <c r="AI710" s="307">
        <v>0.26434851975448137</v>
      </c>
      <c r="AJ710" s="50" t="s">
        <v>0</v>
      </c>
      <c r="AK710" s="307">
        <v>180.79137273811713</v>
      </c>
      <c r="AL710" s="307">
        <v>4.4000000000000003E-3</v>
      </c>
      <c r="AN710" s="312">
        <v>15</v>
      </c>
      <c r="AO710" s="313" t="s">
        <v>305</v>
      </c>
      <c r="AP710" s="313" t="s">
        <v>0</v>
      </c>
      <c r="AQ710" s="313" t="s">
        <v>386</v>
      </c>
      <c r="AR710" s="314" t="s">
        <v>0</v>
      </c>
      <c r="AS710" s="314"/>
    </row>
    <row r="711" spans="1:45" x14ac:dyDescent="0.2">
      <c r="A711" s="306" t="s">
        <v>1214</v>
      </c>
      <c r="B711" s="50" t="s">
        <v>294</v>
      </c>
      <c r="C711" s="50" t="s">
        <v>295</v>
      </c>
      <c r="D711" s="50" t="s">
        <v>778</v>
      </c>
      <c r="E711" s="50" t="s">
        <v>297</v>
      </c>
      <c r="F711" s="50" t="s">
        <v>452</v>
      </c>
      <c r="G711" s="50" t="s">
        <v>873</v>
      </c>
      <c r="H711" s="50" t="s">
        <v>1149</v>
      </c>
      <c r="I711" s="50" t="s">
        <v>874</v>
      </c>
      <c r="K711" s="50" t="s">
        <v>782</v>
      </c>
      <c r="L711" s="307">
        <v>0.37423774075559668</v>
      </c>
      <c r="M711" s="308">
        <v>0.25</v>
      </c>
      <c r="N711" s="307">
        <v>0.33676173877781806</v>
      </c>
      <c r="O711" s="50" t="s">
        <v>1215</v>
      </c>
      <c r="Q711" s="50" t="s">
        <v>300</v>
      </c>
      <c r="R711" s="50" t="s">
        <v>785</v>
      </c>
      <c r="T711" s="308">
        <v>0.64</v>
      </c>
      <c r="U711" s="309">
        <v>25</v>
      </c>
      <c r="V711" s="310">
        <v>45931</v>
      </c>
      <c r="X711" s="50" t="s">
        <v>3102</v>
      </c>
      <c r="AD711" s="50" t="s">
        <v>304</v>
      </c>
      <c r="AE711" s="310">
        <v>45069</v>
      </c>
      <c r="AF711" s="306" t="s">
        <v>2582</v>
      </c>
      <c r="AG711" s="307">
        <v>4.2758741889124352E-5</v>
      </c>
      <c r="AH711" s="307">
        <v>4.4653489397060374E-5</v>
      </c>
      <c r="AI711" s="307">
        <v>1.19</v>
      </c>
      <c r="AJ711" s="306" t="s">
        <v>181</v>
      </c>
      <c r="AK711" s="307">
        <v>19.71</v>
      </c>
      <c r="AL711" s="307">
        <v>9.9780298080011327E-5</v>
      </c>
      <c r="AN711" s="324">
        <v>12</v>
      </c>
      <c r="AO711" s="313" t="s">
        <v>305</v>
      </c>
      <c r="AP711" s="313" t="s">
        <v>0</v>
      </c>
      <c r="AQ711" s="313" t="s">
        <v>386</v>
      </c>
      <c r="AR711" s="314" t="s">
        <v>0</v>
      </c>
      <c r="AS711" s="314"/>
    </row>
    <row r="712" spans="1:45" x14ac:dyDescent="0.2">
      <c r="A712" s="306" t="s">
        <v>1216</v>
      </c>
      <c r="B712" s="50" t="s">
        <v>308</v>
      </c>
      <c r="C712" s="50" t="s">
        <v>295</v>
      </c>
      <c r="D712" s="50" t="s">
        <v>778</v>
      </c>
      <c r="E712" s="50" t="s">
        <v>297</v>
      </c>
      <c r="F712" s="50" t="s">
        <v>452</v>
      </c>
      <c r="G712" s="50" t="s">
        <v>873</v>
      </c>
      <c r="H712" s="50" t="s">
        <v>1149</v>
      </c>
      <c r="I712" s="50" t="s">
        <v>874</v>
      </c>
      <c r="K712" s="50" t="s">
        <v>782</v>
      </c>
      <c r="L712" s="307">
        <v>0.36883982438143231</v>
      </c>
      <c r="M712" s="308">
        <v>0.25</v>
      </c>
      <c r="N712" s="307">
        <v>0.33212425336300377</v>
      </c>
      <c r="O712" s="50" t="s">
        <v>1215</v>
      </c>
      <c r="Q712" s="50" t="s">
        <v>300</v>
      </c>
      <c r="R712" s="50" t="s">
        <v>785</v>
      </c>
      <c r="T712" s="308">
        <v>0.64</v>
      </c>
      <c r="U712" s="309">
        <v>25</v>
      </c>
      <c r="V712" s="310">
        <v>45931</v>
      </c>
      <c r="X712" s="50" t="s">
        <v>3102</v>
      </c>
      <c r="AD712" s="50" t="s">
        <v>304</v>
      </c>
      <c r="AE712" s="310">
        <v>45069</v>
      </c>
      <c r="AF712" s="306" t="s">
        <v>2582</v>
      </c>
      <c r="AG712" s="307">
        <v>4.1867934766434265E-5</v>
      </c>
      <c r="AH712" s="307">
        <v>4.3723208367954951E-5</v>
      </c>
      <c r="AI712" s="307">
        <v>1.2</v>
      </c>
      <c r="AJ712" s="50" t="s">
        <v>181</v>
      </c>
      <c r="AK712" s="307">
        <v>19.57</v>
      </c>
      <c r="AL712" s="307">
        <v>9.7701541870011106E-5</v>
      </c>
      <c r="AN712" s="312">
        <v>12</v>
      </c>
      <c r="AO712" s="313" t="s">
        <v>305</v>
      </c>
      <c r="AP712" s="313" t="s">
        <v>0</v>
      </c>
      <c r="AQ712" s="313" t="s">
        <v>386</v>
      </c>
      <c r="AR712" s="314" t="s">
        <v>0</v>
      </c>
      <c r="AS712" s="314"/>
    </row>
    <row r="713" spans="1:45" x14ac:dyDescent="0.2">
      <c r="A713" s="306" t="s">
        <v>1217</v>
      </c>
      <c r="B713" s="50" t="s">
        <v>310</v>
      </c>
      <c r="C713" s="50" t="s">
        <v>295</v>
      </c>
      <c r="D713" s="50" t="s">
        <v>778</v>
      </c>
      <c r="E713" s="50" t="s">
        <v>297</v>
      </c>
      <c r="F713" s="50" t="s">
        <v>452</v>
      </c>
      <c r="G713" s="50" t="s">
        <v>873</v>
      </c>
      <c r="H713" s="50" t="s">
        <v>1149</v>
      </c>
      <c r="I713" s="50" t="s">
        <v>874</v>
      </c>
      <c r="K713" s="50" t="s">
        <v>782</v>
      </c>
      <c r="L713" s="307">
        <v>0.36883982438143231</v>
      </c>
      <c r="M713" s="308">
        <v>0.25</v>
      </c>
      <c r="N713" s="307">
        <v>0.33212425336300377</v>
      </c>
      <c r="O713" s="50" t="s">
        <v>1215</v>
      </c>
      <c r="Q713" s="50" t="s">
        <v>300</v>
      </c>
      <c r="R713" s="50" t="s">
        <v>785</v>
      </c>
      <c r="T713" s="308">
        <v>0.64</v>
      </c>
      <c r="U713" s="309">
        <v>25</v>
      </c>
      <c r="V713" s="310">
        <v>45931</v>
      </c>
      <c r="X713" s="50" t="s">
        <v>3102</v>
      </c>
      <c r="AD713" s="50" t="s">
        <v>304</v>
      </c>
      <c r="AE713" s="310">
        <v>45069</v>
      </c>
      <c r="AF713" s="306" t="s">
        <v>2582</v>
      </c>
      <c r="AG713" s="307">
        <v>4.1867934766434265E-5</v>
      </c>
      <c r="AH713" s="307">
        <v>4.3723208367954951E-5</v>
      </c>
      <c r="AI713" s="307">
        <v>1.2</v>
      </c>
      <c r="AJ713" s="306" t="s">
        <v>181</v>
      </c>
      <c r="AK713" s="307">
        <v>19.57</v>
      </c>
      <c r="AL713" s="307">
        <v>9.7701541870011106E-5</v>
      </c>
      <c r="AN713" s="312">
        <v>12</v>
      </c>
      <c r="AO713" s="313" t="s">
        <v>305</v>
      </c>
      <c r="AP713" s="313" t="s">
        <v>0</v>
      </c>
      <c r="AQ713" s="313" t="s">
        <v>386</v>
      </c>
      <c r="AR713" s="314" t="s">
        <v>0</v>
      </c>
      <c r="AS713" s="314"/>
    </row>
    <row r="714" spans="1:45" x14ac:dyDescent="0.2">
      <c r="A714" s="306" t="s">
        <v>1218</v>
      </c>
      <c r="B714" s="50" t="s">
        <v>294</v>
      </c>
      <c r="C714" s="50" t="s">
        <v>295</v>
      </c>
      <c r="D714" s="50" t="s">
        <v>778</v>
      </c>
      <c r="E714" s="50" t="s">
        <v>297</v>
      </c>
      <c r="F714" s="50" t="s">
        <v>452</v>
      </c>
      <c r="G714" s="50" t="s">
        <v>463</v>
      </c>
      <c r="H714" s="50" t="s">
        <v>1166</v>
      </c>
      <c r="I714" s="50" t="s">
        <v>780</v>
      </c>
      <c r="J714" s="50" t="s">
        <v>878</v>
      </c>
      <c r="K714" s="50" t="s">
        <v>782</v>
      </c>
      <c r="L714" s="307">
        <v>1.0622244365599152</v>
      </c>
      <c r="M714" s="308">
        <v>1.35</v>
      </c>
      <c r="N714" s="307">
        <v>0.95240300975695225</v>
      </c>
      <c r="O714" s="50" t="s">
        <v>1219</v>
      </c>
      <c r="Q714" s="50" t="s">
        <v>300</v>
      </c>
      <c r="R714" s="50" t="s">
        <v>811</v>
      </c>
      <c r="T714" s="308">
        <v>1.7146701347095454</v>
      </c>
      <c r="U714" s="309">
        <v>45</v>
      </c>
      <c r="V714" s="310">
        <v>45931</v>
      </c>
      <c r="X714" s="50" t="s">
        <v>3081</v>
      </c>
      <c r="Y714" s="50" t="s">
        <v>823</v>
      </c>
      <c r="AA714" s="50" t="s">
        <v>780</v>
      </c>
      <c r="AD714" s="50" t="s">
        <v>304</v>
      </c>
      <c r="AE714" s="310">
        <v>45146</v>
      </c>
      <c r="AF714" s="306" t="s">
        <v>3088</v>
      </c>
      <c r="AG714" s="307">
        <v>1.5223709893156864E-4</v>
      </c>
      <c r="AH714" s="307">
        <v>1.4586997286605594E-4</v>
      </c>
      <c r="AI714" s="307">
        <v>0.52592717588854343</v>
      </c>
      <c r="AJ714" s="50" t="s">
        <v>0</v>
      </c>
      <c r="AK714" s="307">
        <v>74.643385847275482</v>
      </c>
      <c r="AL714" s="307">
        <v>2.19526383555716E-4</v>
      </c>
      <c r="AN714" s="312">
        <v>15</v>
      </c>
      <c r="AO714" s="313" t="s">
        <v>305</v>
      </c>
      <c r="AP714" s="313" t="s">
        <v>0</v>
      </c>
      <c r="AQ714" s="313" t="s">
        <v>386</v>
      </c>
      <c r="AR714" s="314" t="s">
        <v>0</v>
      </c>
      <c r="AS714" s="314"/>
    </row>
    <row r="715" spans="1:45" x14ac:dyDescent="0.2">
      <c r="A715" s="306" t="s">
        <v>1220</v>
      </c>
      <c r="B715" s="50" t="s">
        <v>308</v>
      </c>
      <c r="C715" s="50" t="s">
        <v>295</v>
      </c>
      <c r="D715" s="50" t="s">
        <v>778</v>
      </c>
      <c r="E715" s="50" t="s">
        <v>297</v>
      </c>
      <c r="F715" s="50" t="s">
        <v>452</v>
      </c>
      <c r="G715" s="50" t="s">
        <v>463</v>
      </c>
      <c r="H715" s="50" t="s">
        <v>1166</v>
      </c>
      <c r="I715" s="50" t="s">
        <v>780</v>
      </c>
      <c r="J715" s="50" t="s">
        <v>878</v>
      </c>
      <c r="K715" s="50" t="s">
        <v>782</v>
      </c>
      <c r="L715" s="307">
        <v>1.7146701347095454</v>
      </c>
      <c r="M715" s="308">
        <v>1.5</v>
      </c>
      <c r="N715" s="307">
        <v>1.0529058733576933</v>
      </c>
      <c r="O715" s="50" t="s">
        <v>1219</v>
      </c>
      <c r="Q715" s="50" t="s">
        <v>300</v>
      </c>
      <c r="R715" s="50" t="s">
        <v>811</v>
      </c>
      <c r="T715" s="308">
        <v>1.34</v>
      </c>
      <c r="U715" s="309">
        <v>45</v>
      </c>
      <c r="V715" s="310">
        <v>45931</v>
      </c>
      <c r="X715" s="50" t="s">
        <v>3081</v>
      </c>
      <c r="Y715" s="50" t="s">
        <v>823</v>
      </c>
      <c r="AA715" s="50" t="s">
        <v>780</v>
      </c>
      <c r="AD715" s="50" t="s">
        <v>304</v>
      </c>
      <c r="AE715" s="310">
        <v>45146</v>
      </c>
      <c r="AF715" s="306" t="s">
        <v>3088</v>
      </c>
      <c r="AG715" s="307">
        <v>1.6830200447276019E-4</v>
      </c>
      <c r="AH715" s="307">
        <v>1.612629838458745E-4</v>
      </c>
      <c r="AI715" s="307">
        <v>0.58142593710700907</v>
      </c>
      <c r="AJ715" s="306" t="s">
        <v>0</v>
      </c>
      <c r="AK715" s="307">
        <v>65.228402883950309</v>
      </c>
      <c r="AL715" s="307">
        <v>2.4269202872613109E-4</v>
      </c>
      <c r="AN715" s="312">
        <v>15</v>
      </c>
      <c r="AO715" s="313" t="s">
        <v>305</v>
      </c>
      <c r="AP715" s="313" t="s">
        <v>0</v>
      </c>
      <c r="AQ715" s="313" t="s">
        <v>386</v>
      </c>
      <c r="AR715" s="314" t="s">
        <v>0</v>
      </c>
      <c r="AS715" s="314"/>
    </row>
    <row r="716" spans="1:45" x14ac:dyDescent="0.2">
      <c r="A716" s="306" t="s">
        <v>1221</v>
      </c>
      <c r="B716" s="50" t="s">
        <v>310</v>
      </c>
      <c r="C716" s="50" t="s">
        <v>295</v>
      </c>
      <c r="D716" s="50" t="s">
        <v>778</v>
      </c>
      <c r="E716" s="50" t="s">
        <v>297</v>
      </c>
      <c r="F716" s="50" t="s">
        <v>452</v>
      </c>
      <c r="G716" s="50" t="s">
        <v>463</v>
      </c>
      <c r="H716" s="50" t="s">
        <v>1166</v>
      </c>
      <c r="I716" s="50" t="s">
        <v>780</v>
      </c>
      <c r="J716" s="50" t="s">
        <v>878</v>
      </c>
      <c r="K716" s="50" t="s">
        <v>782</v>
      </c>
      <c r="L716" s="307">
        <v>1.1976030084667755</v>
      </c>
      <c r="M716" s="308">
        <v>1.65</v>
      </c>
      <c r="N716" s="307">
        <v>1.0737850406187692</v>
      </c>
      <c r="O716" s="50" t="s">
        <v>1219</v>
      </c>
      <c r="Q716" s="50" t="s">
        <v>300</v>
      </c>
      <c r="R716" s="50" t="s">
        <v>811</v>
      </c>
      <c r="T716" s="308">
        <v>1.34</v>
      </c>
      <c r="U716" s="309">
        <v>45</v>
      </c>
      <c r="V716" s="310">
        <v>45931</v>
      </c>
      <c r="X716" s="50" t="s">
        <v>3081</v>
      </c>
      <c r="Y716" s="50" t="s">
        <v>823</v>
      </c>
      <c r="AA716" s="50" t="s">
        <v>780</v>
      </c>
      <c r="AD716" s="50" t="s">
        <v>304</v>
      </c>
      <c r="AE716" s="310">
        <v>45146</v>
      </c>
      <c r="AF716" s="306" t="s">
        <v>3088</v>
      </c>
      <c r="AG716" s="307">
        <v>4.4200000000000001E-4</v>
      </c>
      <c r="AH716" s="307">
        <v>0</v>
      </c>
      <c r="AI716" s="307">
        <v>0.76</v>
      </c>
      <c r="AJ716" s="50" t="s">
        <v>0</v>
      </c>
      <c r="AK716" s="307">
        <v>44.34</v>
      </c>
      <c r="AL716" s="307">
        <v>2.2222222222222223E-4</v>
      </c>
      <c r="AN716" s="312">
        <v>15</v>
      </c>
      <c r="AO716" s="313" t="s">
        <v>305</v>
      </c>
      <c r="AP716" s="313" t="s">
        <v>0</v>
      </c>
      <c r="AQ716" s="313" t="s">
        <v>386</v>
      </c>
      <c r="AR716" s="314" t="s">
        <v>0</v>
      </c>
      <c r="AS716" s="314"/>
    </row>
    <row r="717" spans="1:45" x14ac:dyDescent="0.2">
      <c r="A717" s="306" t="s">
        <v>1222</v>
      </c>
      <c r="B717" s="50" t="s">
        <v>294</v>
      </c>
      <c r="C717" s="50" t="s">
        <v>295</v>
      </c>
      <c r="D717" s="50" t="s">
        <v>778</v>
      </c>
      <c r="E717" s="50" t="s">
        <v>297</v>
      </c>
      <c r="F717" s="50" t="s">
        <v>452</v>
      </c>
      <c r="G717" s="50" t="s">
        <v>463</v>
      </c>
      <c r="H717" s="50" t="s">
        <v>1166</v>
      </c>
      <c r="I717" s="50" t="s">
        <v>780</v>
      </c>
      <c r="J717" s="50" t="s">
        <v>883</v>
      </c>
      <c r="K717" s="50" t="s">
        <v>782</v>
      </c>
      <c r="L717" s="307">
        <v>0.31137328352154431</v>
      </c>
      <c r="M717" s="308">
        <v>0.3</v>
      </c>
      <c r="N717" s="307">
        <v>0.27918097360312089</v>
      </c>
      <c r="O717" s="50" t="s">
        <v>1223</v>
      </c>
      <c r="Q717" s="50" t="s">
        <v>300</v>
      </c>
      <c r="R717" s="50" t="s">
        <v>811</v>
      </c>
      <c r="T717" s="308">
        <v>1.1551974012973574</v>
      </c>
      <c r="U717" s="309">
        <v>45</v>
      </c>
      <c r="V717" s="310">
        <v>45931</v>
      </c>
      <c r="X717" s="50" t="s">
        <v>3081</v>
      </c>
      <c r="Y717" s="50" t="s">
        <v>823</v>
      </c>
      <c r="AA717" s="50" t="s">
        <v>780</v>
      </c>
      <c r="AD717" s="50" t="s">
        <v>304</v>
      </c>
      <c r="AE717" s="310">
        <v>45146</v>
      </c>
      <c r="AF717" s="306" t="s">
        <v>3088</v>
      </c>
      <c r="AG717" s="307">
        <v>4.4625753029776922E-5</v>
      </c>
      <c r="AH717" s="307">
        <v>4.275933677970934E-5</v>
      </c>
      <c r="AI717" s="307">
        <v>0.22883110145131602</v>
      </c>
      <c r="AJ717" s="306" t="s">
        <v>0</v>
      </c>
      <c r="AK717" s="307">
        <v>202.70309556587682</v>
      </c>
      <c r="AL717" s="307">
        <v>6.4350478594452445E-5</v>
      </c>
      <c r="AN717" s="312">
        <v>15</v>
      </c>
      <c r="AO717" s="313" t="s">
        <v>305</v>
      </c>
      <c r="AP717" s="313" t="s">
        <v>0</v>
      </c>
      <c r="AQ717" s="313" t="s">
        <v>386</v>
      </c>
      <c r="AR717" s="314" t="s">
        <v>0</v>
      </c>
      <c r="AS717" s="314"/>
    </row>
    <row r="718" spans="1:45" x14ac:dyDescent="0.2">
      <c r="A718" s="306" t="s">
        <v>1224</v>
      </c>
      <c r="B718" s="50" t="s">
        <v>308</v>
      </c>
      <c r="C718" s="50" t="s">
        <v>295</v>
      </c>
      <c r="D718" s="50" t="s">
        <v>778</v>
      </c>
      <c r="E718" s="50" t="s">
        <v>297</v>
      </c>
      <c r="F718" s="50" t="s">
        <v>452</v>
      </c>
      <c r="G718" s="50" t="s">
        <v>463</v>
      </c>
      <c r="H718" s="50" t="s">
        <v>1166</v>
      </c>
      <c r="I718" s="50" t="s">
        <v>780</v>
      </c>
      <c r="J718" s="50" t="s">
        <v>883</v>
      </c>
      <c r="K718" s="50" t="s">
        <v>782</v>
      </c>
      <c r="L718" s="307">
        <v>0.34567222118039376</v>
      </c>
      <c r="M718" s="308">
        <v>0.45</v>
      </c>
      <c r="N718" s="307">
        <v>0.3099338073107944</v>
      </c>
      <c r="O718" s="50" t="s">
        <v>1223</v>
      </c>
      <c r="Q718" s="50" t="s">
        <v>300</v>
      </c>
      <c r="R718" s="50" t="s">
        <v>811</v>
      </c>
      <c r="T718" s="308">
        <v>1.1551974012973574</v>
      </c>
      <c r="U718" s="309">
        <v>45</v>
      </c>
      <c r="V718" s="310">
        <v>45931</v>
      </c>
      <c r="X718" s="50" t="s">
        <v>3081</v>
      </c>
      <c r="Y718" s="50" t="s">
        <v>823</v>
      </c>
      <c r="AA718" s="50" t="s">
        <v>780</v>
      </c>
      <c r="AD718" s="50" t="s">
        <v>304</v>
      </c>
      <c r="AE718" s="310">
        <v>45146</v>
      </c>
      <c r="AF718" s="306" t="s">
        <v>3088</v>
      </c>
      <c r="AG718" s="307">
        <v>4.9541447478050367E-5</v>
      </c>
      <c r="AH718" s="307">
        <v>4.7469438462018648E-5</v>
      </c>
      <c r="AI718" s="307">
        <v>0.25403770747196863</v>
      </c>
      <c r="AJ718" s="50" t="s">
        <v>0</v>
      </c>
      <c r="AK718" s="307">
        <v>180.20957674346633</v>
      </c>
      <c r="AL718" s="307">
        <v>7.1438925710614666E-5</v>
      </c>
      <c r="AN718" s="312">
        <v>15</v>
      </c>
      <c r="AO718" s="313" t="s">
        <v>305</v>
      </c>
      <c r="AP718" s="313" t="s">
        <v>0</v>
      </c>
      <c r="AQ718" s="313" t="s">
        <v>386</v>
      </c>
      <c r="AR718" s="314" t="s">
        <v>0</v>
      </c>
      <c r="AS718" s="314"/>
    </row>
    <row r="719" spans="1:45" x14ac:dyDescent="0.2">
      <c r="A719" s="306" t="s">
        <v>1225</v>
      </c>
      <c r="B719" s="50" t="s">
        <v>310</v>
      </c>
      <c r="C719" s="50" t="s">
        <v>295</v>
      </c>
      <c r="D719" s="50" t="s">
        <v>778</v>
      </c>
      <c r="E719" s="50" t="s">
        <v>297</v>
      </c>
      <c r="F719" s="50" t="s">
        <v>452</v>
      </c>
      <c r="G719" s="50" t="s">
        <v>463</v>
      </c>
      <c r="H719" s="50" t="s">
        <v>1166</v>
      </c>
      <c r="I719" s="50" t="s">
        <v>780</v>
      </c>
      <c r="J719" s="50" t="s">
        <v>883</v>
      </c>
      <c r="K719" s="50" t="s">
        <v>782</v>
      </c>
      <c r="L719" s="307">
        <v>0.35269645796840277</v>
      </c>
      <c r="M719" s="308">
        <v>0.6</v>
      </c>
      <c r="N719" s="307">
        <v>0.31623182120304771</v>
      </c>
      <c r="O719" s="50" t="s">
        <v>1223</v>
      </c>
      <c r="Q719" s="50" t="s">
        <v>300</v>
      </c>
      <c r="R719" s="50" t="s">
        <v>811</v>
      </c>
      <c r="T719" s="308">
        <v>1.1551974012973574</v>
      </c>
      <c r="U719" s="309">
        <v>45</v>
      </c>
      <c r="V719" s="310">
        <v>45931</v>
      </c>
      <c r="X719" s="50" t="s">
        <v>3081</v>
      </c>
      <c r="Y719" s="50" t="s">
        <v>823</v>
      </c>
      <c r="AA719" s="50" t="s">
        <v>780</v>
      </c>
      <c r="AD719" s="50" t="s">
        <v>304</v>
      </c>
      <c r="AE719" s="310">
        <v>45146</v>
      </c>
      <c r="AF719" s="306" t="s">
        <v>3088</v>
      </c>
      <c r="AG719" s="307">
        <v>5.0548155094642252E-5</v>
      </c>
      <c r="AH719" s="307">
        <v>4.843404179292105E-5</v>
      </c>
      <c r="AI719" s="307">
        <v>0.25919988395312377</v>
      </c>
      <c r="AJ719" s="306" t="s">
        <v>0</v>
      </c>
      <c r="AK719" s="307">
        <v>176.1427457633952</v>
      </c>
      <c r="AL719" s="307">
        <v>7.2890601313469993E-5</v>
      </c>
      <c r="AN719" s="324">
        <v>15</v>
      </c>
      <c r="AO719" s="313" t="s">
        <v>305</v>
      </c>
      <c r="AP719" s="313" t="s">
        <v>0</v>
      </c>
      <c r="AQ719" s="313" t="s">
        <v>386</v>
      </c>
      <c r="AR719" s="314" t="s">
        <v>0</v>
      </c>
      <c r="AS719" s="314"/>
    </row>
    <row r="720" spans="1:45" x14ac:dyDescent="0.2">
      <c r="A720" s="306" t="s">
        <v>1226</v>
      </c>
      <c r="B720" s="50" t="s">
        <v>294</v>
      </c>
      <c r="C720" s="50" t="s">
        <v>295</v>
      </c>
      <c r="D720" s="50" t="s">
        <v>778</v>
      </c>
      <c r="E720" s="50" t="s">
        <v>297</v>
      </c>
      <c r="F720" s="50" t="s">
        <v>452</v>
      </c>
      <c r="G720" s="50" t="s">
        <v>463</v>
      </c>
      <c r="H720" s="50" t="s">
        <v>1149</v>
      </c>
      <c r="I720" s="50" t="s">
        <v>796</v>
      </c>
      <c r="J720" s="50" t="s">
        <v>781</v>
      </c>
      <c r="K720" s="50" t="s">
        <v>782</v>
      </c>
      <c r="L720" s="307">
        <v>0.89295566544329186</v>
      </c>
      <c r="M720" s="308">
        <v>0.9</v>
      </c>
      <c r="N720" s="307">
        <v>0.80353547971681805</v>
      </c>
      <c r="O720" s="50" t="s">
        <v>1227</v>
      </c>
      <c r="Q720" s="50" t="s">
        <v>300</v>
      </c>
      <c r="R720" s="50" t="s">
        <v>785</v>
      </c>
      <c r="T720" s="308">
        <v>1.0454073033305615</v>
      </c>
      <c r="U720" s="309">
        <v>25</v>
      </c>
      <c r="V720" s="310">
        <v>45931</v>
      </c>
      <c r="X720" s="50" t="s">
        <v>3081</v>
      </c>
      <c r="Y720" s="50" t="s">
        <v>786</v>
      </c>
      <c r="AA720" s="50" t="s">
        <v>796</v>
      </c>
      <c r="AD720" s="50" t="s">
        <v>304</v>
      </c>
      <c r="AE720" s="310">
        <v>45069</v>
      </c>
      <c r="AF720" s="306" t="s">
        <v>2582</v>
      </c>
      <c r="AG720" s="307">
        <v>0</v>
      </c>
      <c r="AH720" s="307">
        <v>7.8711810010817331E-5</v>
      </c>
      <c r="AI720" s="307">
        <v>0.35920578682972315</v>
      </c>
      <c r="AJ720" s="50" t="s">
        <v>0</v>
      </c>
      <c r="AK720" s="307">
        <v>126.18684113001049</v>
      </c>
      <c r="AL720" s="307">
        <v>1.9734874421771721E-4</v>
      </c>
      <c r="AN720" s="312">
        <v>15</v>
      </c>
      <c r="AO720" s="313" t="s">
        <v>305</v>
      </c>
      <c r="AP720" s="313" t="s">
        <v>0</v>
      </c>
      <c r="AQ720" s="313" t="s">
        <v>386</v>
      </c>
      <c r="AR720" s="314" t="s">
        <v>0</v>
      </c>
      <c r="AS720" s="314"/>
    </row>
    <row r="721" spans="1:45" x14ac:dyDescent="0.2">
      <c r="A721" s="306" t="s">
        <v>1228</v>
      </c>
      <c r="B721" s="50" t="s">
        <v>308</v>
      </c>
      <c r="C721" s="50" t="s">
        <v>295</v>
      </c>
      <c r="D721" s="50" t="s">
        <v>778</v>
      </c>
      <c r="E721" s="50" t="s">
        <v>297</v>
      </c>
      <c r="F721" s="50" t="s">
        <v>452</v>
      </c>
      <c r="G721" s="50" t="s">
        <v>463</v>
      </c>
      <c r="H721" s="50" t="s">
        <v>1149</v>
      </c>
      <c r="I721" s="50" t="s">
        <v>796</v>
      </c>
      <c r="J721" s="50" t="s">
        <v>781</v>
      </c>
      <c r="K721" s="50" t="s">
        <v>782</v>
      </c>
      <c r="L721" s="307">
        <v>1.055500399746657</v>
      </c>
      <c r="M721" s="308">
        <v>0.9</v>
      </c>
      <c r="N721" s="307">
        <v>0.95043229883898028</v>
      </c>
      <c r="O721" s="50" t="s">
        <v>1227</v>
      </c>
      <c r="Q721" s="50" t="s">
        <v>300</v>
      </c>
      <c r="R721" s="50" t="s">
        <v>785</v>
      </c>
      <c r="T721" s="308">
        <v>1.1378805582115481</v>
      </c>
      <c r="U721" s="309">
        <v>25</v>
      </c>
      <c r="V721" s="310">
        <v>45931</v>
      </c>
      <c r="X721" s="50" t="s">
        <v>3081</v>
      </c>
      <c r="Y721" s="50" t="s">
        <v>786</v>
      </c>
      <c r="AA721" s="50" t="s">
        <v>796</v>
      </c>
      <c r="AD721" s="50" t="s">
        <v>304</v>
      </c>
      <c r="AE721" s="310">
        <v>45069</v>
      </c>
      <c r="AF721" s="306" t="s">
        <v>2582</v>
      </c>
      <c r="AG721" s="307">
        <v>0</v>
      </c>
      <c r="AH721" s="307">
        <v>8.4603367199972946E-5</v>
      </c>
      <c r="AI721" s="307">
        <v>0.35471530390429951</v>
      </c>
      <c r="AJ721" s="306" t="s">
        <v>0</v>
      </c>
      <c r="AK721" s="307">
        <v>128.11324829171369</v>
      </c>
      <c r="AL721" s="307">
        <v>2.1212024308944841E-4</v>
      </c>
      <c r="AN721" s="312">
        <v>15</v>
      </c>
      <c r="AO721" s="313" t="s">
        <v>305</v>
      </c>
      <c r="AP721" s="313" t="s">
        <v>0</v>
      </c>
      <c r="AQ721" s="313" t="s">
        <v>386</v>
      </c>
      <c r="AR721" s="314" t="s">
        <v>0</v>
      </c>
      <c r="AS721" s="314"/>
    </row>
    <row r="722" spans="1:45" x14ac:dyDescent="0.2">
      <c r="A722" s="306" t="s">
        <v>1229</v>
      </c>
      <c r="B722" s="50" t="s">
        <v>310</v>
      </c>
      <c r="C722" s="50" t="s">
        <v>295</v>
      </c>
      <c r="D722" s="50" t="s">
        <v>778</v>
      </c>
      <c r="E722" s="50" t="s">
        <v>297</v>
      </c>
      <c r="F722" s="50" t="s">
        <v>452</v>
      </c>
      <c r="G722" s="50" t="s">
        <v>463</v>
      </c>
      <c r="H722" s="50" t="s">
        <v>1149</v>
      </c>
      <c r="I722" s="50" t="s">
        <v>796</v>
      </c>
      <c r="J722" s="50" t="s">
        <v>781</v>
      </c>
      <c r="K722" s="50" t="s">
        <v>782</v>
      </c>
      <c r="L722" s="307">
        <v>1.055500399746657</v>
      </c>
      <c r="M722" s="308">
        <v>0.9</v>
      </c>
      <c r="N722" s="307">
        <v>0.95043229883898028</v>
      </c>
      <c r="O722" s="50" t="s">
        <v>1227</v>
      </c>
      <c r="Q722" s="50" t="s">
        <v>300</v>
      </c>
      <c r="R722" s="50" t="s">
        <v>785</v>
      </c>
      <c r="T722" s="308">
        <v>1.1378805582115481</v>
      </c>
      <c r="U722" s="309">
        <v>25</v>
      </c>
      <c r="V722" s="310">
        <v>45931</v>
      </c>
      <c r="X722" s="50" t="s">
        <v>3081</v>
      </c>
      <c r="Y722" s="50" t="s">
        <v>786</v>
      </c>
      <c r="AA722" s="50" t="s">
        <v>796</v>
      </c>
      <c r="AD722" s="50" t="s">
        <v>304</v>
      </c>
      <c r="AE722" s="310">
        <v>45069</v>
      </c>
      <c r="AF722" s="306" t="s">
        <v>2582</v>
      </c>
      <c r="AG722" s="307">
        <v>0</v>
      </c>
      <c r="AH722" s="307">
        <v>8.4603367199972946E-5</v>
      </c>
      <c r="AI722" s="307">
        <v>0.35471530390429951</v>
      </c>
      <c r="AJ722" s="50" t="s">
        <v>0</v>
      </c>
      <c r="AK722" s="307">
        <v>128.11324829171369</v>
      </c>
      <c r="AL722" s="307">
        <v>2.1212024308944841E-4</v>
      </c>
      <c r="AN722" s="312">
        <v>15</v>
      </c>
      <c r="AO722" s="313" t="s">
        <v>305</v>
      </c>
      <c r="AP722" s="313" t="s">
        <v>0</v>
      </c>
      <c r="AQ722" s="313" t="s">
        <v>386</v>
      </c>
      <c r="AR722" s="314" t="s">
        <v>0</v>
      </c>
      <c r="AS722" s="314"/>
    </row>
    <row r="723" spans="1:45" x14ac:dyDescent="0.2">
      <c r="A723" s="306" t="s">
        <v>1230</v>
      </c>
      <c r="B723" s="50" t="s">
        <v>294</v>
      </c>
      <c r="C723" s="50" t="s">
        <v>295</v>
      </c>
      <c r="D723" s="50" t="s">
        <v>778</v>
      </c>
      <c r="E723" s="50" t="s">
        <v>297</v>
      </c>
      <c r="F723" s="50" t="s">
        <v>452</v>
      </c>
      <c r="G723" s="50" t="s">
        <v>453</v>
      </c>
      <c r="H723" s="50" t="s">
        <v>1149</v>
      </c>
      <c r="I723" s="50" t="s">
        <v>853</v>
      </c>
      <c r="J723" s="50" t="s">
        <v>892</v>
      </c>
      <c r="K723" s="50" t="s">
        <v>782</v>
      </c>
      <c r="L723" s="307">
        <v>18.375410558590161</v>
      </c>
      <c r="M723" s="308">
        <v>10</v>
      </c>
      <c r="N723" s="307">
        <v>16.535305065633086</v>
      </c>
      <c r="O723" s="50" t="s">
        <v>1231</v>
      </c>
      <c r="Q723" s="50" t="s">
        <v>300</v>
      </c>
      <c r="R723" s="50" t="s">
        <v>785</v>
      </c>
      <c r="T723" s="308">
        <v>26.072600681090119</v>
      </c>
      <c r="U723" s="309">
        <v>25</v>
      </c>
      <c r="V723" s="310">
        <v>45931</v>
      </c>
      <c r="X723" s="50" t="s">
        <v>3097</v>
      </c>
      <c r="Y723" s="50" t="s">
        <v>894</v>
      </c>
      <c r="AA723" s="50" t="s">
        <v>856</v>
      </c>
      <c r="AD723" s="50" t="s">
        <v>304</v>
      </c>
      <c r="AE723" s="310">
        <v>45069</v>
      </c>
      <c r="AF723" s="306" t="s">
        <v>2582</v>
      </c>
      <c r="AG723" s="307">
        <v>2.7591626368965315E-3</v>
      </c>
      <c r="AH723" s="307">
        <v>2.6494525494149728E-3</v>
      </c>
      <c r="AI723" s="307">
        <v>0.4870030653037194</v>
      </c>
      <c r="AJ723" s="306" t="s">
        <v>0</v>
      </c>
      <c r="AK723" s="307">
        <v>84.380298508693969</v>
      </c>
      <c r="AL723" s="307">
        <v>6.7999999999999996E-3</v>
      </c>
      <c r="AN723" s="312">
        <v>15</v>
      </c>
      <c r="AO723" s="313" t="s">
        <v>305</v>
      </c>
      <c r="AP723" s="313" t="s">
        <v>0</v>
      </c>
      <c r="AQ723" s="313" t="s">
        <v>386</v>
      </c>
      <c r="AR723" s="314" t="s">
        <v>0</v>
      </c>
      <c r="AS723" s="314"/>
    </row>
    <row r="724" spans="1:45" x14ac:dyDescent="0.2">
      <c r="A724" s="306" t="s">
        <v>1232</v>
      </c>
      <c r="B724" s="50" t="s">
        <v>294</v>
      </c>
      <c r="C724" s="50" t="s">
        <v>295</v>
      </c>
      <c r="D724" s="50" t="s">
        <v>778</v>
      </c>
      <c r="E724" s="50" t="s">
        <v>297</v>
      </c>
      <c r="F724" s="50" t="s">
        <v>452</v>
      </c>
      <c r="G724" s="50" t="s">
        <v>453</v>
      </c>
      <c r="H724" s="50" t="s">
        <v>1149</v>
      </c>
      <c r="I724" s="50" t="s">
        <v>853</v>
      </c>
      <c r="J724" s="50" t="s">
        <v>896</v>
      </c>
      <c r="K724" s="50" t="s">
        <v>782</v>
      </c>
      <c r="L724" s="307">
        <v>7.4620067201717166</v>
      </c>
      <c r="M724" s="308">
        <v>10</v>
      </c>
      <c r="N724" s="307">
        <v>6.71476466479072</v>
      </c>
      <c r="O724" s="50" t="s">
        <v>1233</v>
      </c>
      <c r="Q724" s="50" t="s">
        <v>300</v>
      </c>
      <c r="R724" s="50" t="s">
        <v>785</v>
      </c>
      <c r="T724" s="308">
        <v>26.072600681090119</v>
      </c>
      <c r="U724" s="309">
        <v>25</v>
      </c>
      <c r="V724" s="310">
        <v>45931</v>
      </c>
      <c r="X724" s="50" t="s">
        <v>3097</v>
      </c>
      <c r="Y724" s="50" t="s">
        <v>894</v>
      </c>
      <c r="AA724" s="50" t="s">
        <v>856</v>
      </c>
      <c r="AD724" s="50" t="s">
        <v>304</v>
      </c>
      <c r="AE724" s="310">
        <v>42390</v>
      </c>
      <c r="AF724" s="306" t="s">
        <v>2582</v>
      </c>
      <c r="AG724" s="307">
        <v>1.1204587822906471E-3</v>
      </c>
      <c r="AH724" s="307">
        <v>1.0759069935048827E-3</v>
      </c>
      <c r="AI724" s="307">
        <v>0.19776538512995259</v>
      </c>
      <c r="AJ724" s="50" t="s">
        <v>0</v>
      </c>
      <c r="AK724" s="307">
        <v>244.62834748306901</v>
      </c>
      <c r="AL724" s="307">
        <v>5.1709E-3</v>
      </c>
      <c r="AN724" s="312">
        <v>15</v>
      </c>
      <c r="AO724" s="313" t="s">
        <v>305</v>
      </c>
      <c r="AP724" s="313" t="s">
        <v>0</v>
      </c>
      <c r="AQ724" s="313" t="s">
        <v>386</v>
      </c>
      <c r="AR724" s="314" t="s">
        <v>0</v>
      </c>
      <c r="AS724" s="314"/>
    </row>
    <row r="725" spans="1:45" x14ac:dyDescent="0.2">
      <c r="A725" s="306" t="s">
        <v>1234</v>
      </c>
      <c r="B725" s="50" t="s">
        <v>308</v>
      </c>
      <c r="C725" s="50" t="s">
        <v>295</v>
      </c>
      <c r="D725" s="50" t="s">
        <v>778</v>
      </c>
      <c r="E725" s="50" t="s">
        <v>297</v>
      </c>
      <c r="F725" s="50" t="s">
        <v>452</v>
      </c>
      <c r="G725" s="50" t="s">
        <v>453</v>
      </c>
      <c r="H725" s="50" t="s">
        <v>1149</v>
      </c>
      <c r="I725" s="50" t="s">
        <v>853</v>
      </c>
      <c r="J725" s="50" t="s">
        <v>892</v>
      </c>
      <c r="K725" s="50" t="s">
        <v>782</v>
      </c>
      <c r="L725" s="307">
        <v>21.766883205857123</v>
      </c>
      <c r="M725" s="308">
        <v>10</v>
      </c>
      <c r="N725" s="307">
        <v>19.600133594329225</v>
      </c>
      <c r="O725" s="50" t="s">
        <v>1231</v>
      </c>
      <c r="Q725" s="50" t="s">
        <v>300</v>
      </c>
      <c r="R725" s="50" t="s">
        <v>785</v>
      </c>
      <c r="T725" s="308">
        <v>26.072600681090119</v>
      </c>
      <c r="U725" s="309">
        <v>25</v>
      </c>
      <c r="V725" s="310">
        <v>45931</v>
      </c>
      <c r="X725" s="50" t="s">
        <v>3097</v>
      </c>
      <c r="Y725" s="50" t="s">
        <v>894</v>
      </c>
      <c r="AA725" s="50" t="s">
        <v>856</v>
      </c>
      <c r="AD725" s="50" t="s">
        <v>304</v>
      </c>
      <c r="AE725" s="310">
        <v>42390</v>
      </c>
      <c r="AF725" s="306" t="s">
        <v>2582</v>
      </c>
      <c r="AG725" s="307">
        <v>3.363034311219597E-3</v>
      </c>
      <c r="AH725" s="307">
        <v>3.2295701246304307E-3</v>
      </c>
      <c r="AI725" s="307">
        <v>0.59094807302548269</v>
      </c>
      <c r="AJ725" s="306" t="s">
        <v>0</v>
      </c>
      <c r="AK725" s="307">
        <v>66.512047310283165</v>
      </c>
      <c r="AL725" s="307">
        <v>8.0000000000000002E-3</v>
      </c>
      <c r="AN725" s="312">
        <v>15</v>
      </c>
      <c r="AO725" s="313" t="s">
        <v>305</v>
      </c>
      <c r="AP725" s="313" t="s">
        <v>0</v>
      </c>
      <c r="AQ725" s="313" t="s">
        <v>386</v>
      </c>
      <c r="AR725" s="314" t="s">
        <v>0</v>
      </c>
      <c r="AS725" s="314"/>
    </row>
    <row r="726" spans="1:45" x14ac:dyDescent="0.2">
      <c r="A726" s="306" t="s">
        <v>1235</v>
      </c>
      <c r="B726" s="50" t="s">
        <v>308</v>
      </c>
      <c r="C726" s="50" t="s">
        <v>295</v>
      </c>
      <c r="D726" s="50" t="s">
        <v>778</v>
      </c>
      <c r="E726" s="50" t="s">
        <v>297</v>
      </c>
      <c r="F726" s="50" t="s">
        <v>452</v>
      </c>
      <c r="G726" s="50" t="s">
        <v>453</v>
      </c>
      <c r="H726" s="50" t="s">
        <v>1149</v>
      </c>
      <c r="I726" s="50" t="s">
        <v>853</v>
      </c>
      <c r="J726" s="50" t="s">
        <v>896</v>
      </c>
      <c r="K726" s="50" t="s">
        <v>782</v>
      </c>
      <c r="L726" s="307">
        <v>9.8947747179246459</v>
      </c>
      <c r="M726" s="308">
        <v>10</v>
      </c>
      <c r="N726" s="307">
        <v>8.9098151776239813</v>
      </c>
      <c r="O726" s="50" t="s">
        <v>1233</v>
      </c>
      <c r="Q726" s="50" t="s">
        <v>300</v>
      </c>
      <c r="R726" s="50" t="s">
        <v>785</v>
      </c>
      <c r="T726" s="308">
        <v>26.072600681090119</v>
      </c>
      <c r="U726" s="309">
        <v>25</v>
      </c>
      <c r="V726" s="310">
        <v>45931</v>
      </c>
      <c r="X726" s="50" t="s">
        <v>3097</v>
      </c>
      <c r="Y726" s="50" t="s">
        <v>894</v>
      </c>
      <c r="AA726" s="50" t="s">
        <v>856</v>
      </c>
      <c r="AD726" s="50" t="s">
        <v>304</v>
      </c>
      <c r="AE726" s="310">
        <v>45069</v>
      </c>
      <c r="AF726" s="306" t="s">
        <v>2582</v>
      </c>
      <c r="AG726" s="307">
        <v>1.528765811965887E-3</v>
      </c>
      <c r="AH726" s="307">
        <v>1.4680957543043698E-3</v>
      </c>
      <c r="AI726" s="307">
        <v>0.26863276644978812</v>
      </c>
      <c r="AJ726" s="50" t="s">
        <v>0</v>
      </c>
      <c r="AK726" s="307">
        <v>177.49362912086337</v>
      </c>
      <c r="AL726" s="307">
        <v>3.5999999999999999E-3</v>
      </c>
      <c r="AN726" s="312">
        <v>15</v>
      </c>
      <c r="AO726" s="313" t="s">
        <v>305</v>
      </c>
      <c r="AP726" s="313" t="s">
        <v>0</v>
      </c>
      <c r="AQ726" s="313" t="s">
        <v>386</v>
      </c>
      <c r="AR726" s="314" t="s">
        <v>0</v>
      </c>
      <c r="AS726" s="314"/>
    </row>
    <row r="727" spans="1:45" x14ac:dyDescent="0.2">
      <c r="A727" s="306" t="s">
        <v>1236</v>
      </c>
      <c r="B727" s="50" t="s">
        <v>310</v>
      </c>
      <c r="C727" s="50" t="s">
        <v>295</v>
      </c>
      <c r="D727" s="50" t="s">
        <v>778</v>
      </c>
      <c r="E727" s="50" t="s">
        <v>297</v>
      </c>
      <c r="F727" s="50" t="s">
        <v>452</v>
      </c>
      <c r="G727" s="50" t="s">
        <v>453</v>
      </c>
      <c r="H727" s="50" t="s">
        <v>1149</v>
      </c>
      <c r="I727" s="50" t="s">
        <v>853</v>
      </c>
      <c r="J727" s="50" t="s">
        <v>892</v>
      </c>
      <c r="K727" s="50" t="s">
        <v>782</v>
      </c>
      <c r="L727" s="307">
        <v>21.766883205857123</v>
      </c>
      <c r="M727" s="308">
        <v>10</v>
      </c>
      <c r="N727" s="307">
        <v>19.600133594329225</v>
      </c>
      <c r="O727" s="50" t="s">
        <v>1231</v>
      </c>
      <c r="Q727" s="50" t="s">
        <v>300</v>
      </c>
      <c r="R727" s="50" t="s">
        <v>785</v>
      </c>
      <c r="T727" s="308">
        <v>26.072600681090119</v>
      </c>
      <c r="U727" s="309">
        <v>25</v>
      </c>
      <c r="V727" s="310">
        <v>45931</v>
      </c>
      <c r="X727" s="50" t="s">
        <v>3097</v>
      </c>
      <c r="Y727" s="50" t="s">
        <v>894</v>
      </c>
      <c r="AA727" s="50" t="s">
        <v>856</v>
      </c>
      <c r="AD727" s="50" t="s">
        <v>304</v>
      </c>
      <c r="AE727" s="310">
        <v>42390</v>
      </c>
      <c r="AF727" s="306" t="s">
        <v>2582</v>
      </c>
      <c r="AG727" s="307">
        <v>3.363034311219597E-3</v>
      </c>
      <c r="AH727" s="307">
        <v>3.2295701246304307E-3</v>
      </c>
      <c r="AI727" s="307">
        <v>0.59094807302548269</v>
      </c>
      <c r="AJ727" s="306" t="s">
        <v>0</v>
      </c>
      <c r="AK727" s="307">
        <v>66.512047310283165</v>
      </c>
      <c r="AL727" s="307">
        <v>8.0000000000000002E-3</v>
      </c>
      <c r="AN727" s="324">
        <v>15</v>
      </c>
      <c r="AO727" s="313" t="s">
        <v>305</v>
      </c>
      <c r="AP727" s="313" t="s">
        <v>0</v>
      </c>
      <c r="AQ727" s="313" t="s">
        <v>386</v>
      </c>
      <c r="AR727" s="314" t="s">
        <v>0</v>
      </c>
      <c r="AS727" s="314"/>
    </row>
    <row r="728" spans="1:45" x14ac:dyDescent="0.2">
      <c r="A728" s="306" t="s">
        <v>1237</v>
      </c>
      <c r="B728" s="50" t="s">
        <v>310</v>
      </c>
      <c r="C728" s="50" t="s">
        <v>295</v>
      </c>
      <c r="D728" s="50" t="s">
        <v>778</v>
      </c>
      <c r="E728" s="50" t="s">
        <v>297</v>
      </c>
      <c r="F728" s="50" t="s">
        <v>452</v>
      </c>
      <c r="G728" s="50" t="s">
        <v>453</v>
      </c>
      <c r="H728" s="50" t="s">
        <v>1149</v>
      </c>
      <c r="I728" s="50" t="s">
        <v>853</v>
      </c>
      <c r="J728" s="50" t="s">
        <v>896</v>
      </c>
      <c r="K728" s="50" t="s">
        <v>782</v>
      </c>
      <c r="L728" s="307">
        <v>9.8947747179246459</v>
      </c>
      <c r="M728" s="308">
        <v>10</v>
      </c>
      <c r="N728" s="307">
        <v>8.9098151776239813</v>
      </c>
      <c r="O728" s="50" t="s">
        <v>1233</v>
      </c>
      <c r="Q728" s="50" t="s">
        <v>300</v>
      </c>
      <c r="R728" s="50" t="s">
        <v>785</v>
      </c>
      <c r="T728" s="308">
        <v>26.072600681090119</v>
      </c>
      <c r="U728" s="309">
        <v>25</v>
      </c>
      <c r="V728" s="310">
        <v>45931</v>
      </c>
      <c r="X728" s="50" t="s">
        <v>3097</v>
      </c>
      <c r="Y728" s="50" t="s">
        <v>894</v>
      </c>
      <c r="AA728" s="50" t="s">
        <v>856</v>
      </c>
      <c r="AD728" s="50" t="s">
        <v>304</v>
      </c>
      <c r="AE728" s="310">
        <v>45069</v>
      </c>
      <c r="AF728" s="306" t="s">
        <v>2582</v>
      </c>
      <c r="AG728" s="307">
        <v>1.528765811965887E-3</v>
      </c>
      <c r="AH728" s="307">
        <v>1.4680957543043698E-3</v>
      </c>
      <c r="AI728" s="307">
        <v>0.26863276644978812</v>
      </c>
      <c r="AJ728" s="50" t="s">
        <v>0</v>
      </c>
      <c r="AK728" s="307">
        <v>177.49362912086337</v>
      </c>
      <c r="AL728" s="307">
        <v>3.5999999999999999E-3</v>
      </c>
      <c r="AN728" s="312">
        <v>15</v>
      </c>
      <c r="AO728" s="313" t="s">
        <v>305</v>
      </c>
      <c r="AP728" s="313" t="s">
        <v>0</v>
      </c>
      <c r="AQ728" s="313" t="s">
        <v>386</v>
      </c>
      <c r="AR728" s="314" t="s">
        <v>0</v>
      </c>
      <c r="AS728" s="314"/>
    </row>
    <row r="729" spans="1:45" x14ac:dyDescent="0.2">
      <c r="A729" s="306" t="s">
        <v>1238</v>
      </c>
      <c r="B729" s="50" t="s">
        <v>294</v>
      </c>
      <c r="C729" s="50" t="s">
        <v>295</v>
      </c>
      <c r="D729" s="50" t="s">
        <v>778</v>
      </c>
      <c r="E729" s="50" t="s">
        <v>297</v>
      </c>
      <c r="F729" s="50" t="s">
        <v>452</v>
      </c>
      <c r="G729" s="50" t="s">
        <v>463</v>
      </c>
      <c r="H729" s="50" t="s">
        <v>1149</v>
      </c>
      <c r="I729" s="50" t="s">
        <v>904</v>
      </c>
      <c r="J729" s="50" t="s">
        <v>692</v>
      </c>
      <c r="K729" s="50" t="s">
        <v>782</v>
      </c>
      <c r="L729" s="307">
        <v>87.96</v>
      </c>
      <c r="M729" s="308">
        <v>40</v>
      </c>
      <c r="N729" s="307">
        <v>81.56</v>
      </c>
      <c r="O729" s="50" t="s">
        <v>1239</v>
      </c>
      <c r="Q729" s="50" t="s">
        <v>300</v>
      </c>
      <c r="R729" s="50" t="s">
        <v>785</v>
      </c>
      <c r="T729" s="308">
        <v>332.27</v>
      </c>
      <c r="U729" s="309">
        <v>20</v>
      </c>
      <c r="V729" s="310">
        <v>45200</v>
      </c>
      <c r="X729" s="50" t="s">
        <v>3110</v>
      </c>
      <c r="Y729" s="50" t="s">
        <v>692</v>
      </c>
      <c r="AA729" s="50" t="s">
        <v>906</v>
      </c>
      <c r="AD729" s="50" t="s">
        <v>360</v>
      </c>
      <c r="AF729" s="306"/>
      <c r="AG729" s="307">
        <v>1.4530845785320759E-2</v>
      </c>
      <c r="AH729" s="307">
        <v>1.5174744146767684E-2</v>
      </c>
      <c r="AI729" s="307">
        <v>8.9635141831109294E-2</v>
      </c>
      <c r="AJ729" s="306" t="s">
        <v>0</v>
      </c>
      <c r="AK729" s="307">
        <v>289.58847102381168</v>
      </c>
      <c r="AL729" s="307">
        <v>4.2385839121904828E-2</v>
      </c>
      <c r="AN729" s="312">
        <v>15</v>
      </c>
      <c r="AO729" s="313" t="s">
        <v>305</v>
      </c>
      <c r="AP729" s="313" t="s">
        <v>0</v>
      </c>
      <c r="AQ729" s="313" t="s">
        <v>306</v>
      </c>
      <c r="AR729" s="314" t="s">
        <v>0</v>
      </c>
      <c r="AS729" s="314"/>
    </row>
    <row r="730" spans="1:45" x14ac:dyDescent="0.2">
      <c r="A730" s="306" t="s">
        <v>1240</v>
      </c>
      <c r="B730" s="50" t="s">
        <v>308</v>
      </c>
      <c r="C730" s="50" t="s">
        <v>295</v>
      </c>
      <c r="D730" s="50" t="s">
        <v>778</v>
      </c>
      <c r="E730" s="50" t="s">
        <v>297</v>
      </c>
      <c r="F730" s="50" t="s">
        <v>452</v>
      </c>
      <c r="G730" s="50" t="s">
        <v>463</v>
      </c>
      <c r="H730" s="50" t="s">
        <v>1149</v>
      </c>
      <c r="I730" s="50" t="s">
        <v>904</v>
      </c>
      <c r="J730" s="50" t="s">
        <v>692</v>
      </c>
      <c r="K730" s="50" t="s">
        <v>782</v>
      </c>
      <c r="L730" s="307">
        <v>125.81</v>
      </c>
      <c r="M730" s="308">
        <v>40</v>
      </c>
      <c r="N730" s="307">
        <v>116.66</v>
      </c>
      <c r="O730" s="50" t="s">
        <v>1239</v>
      </c>
      <c r="Q730" s="50" t="s">
        <v>300</v>
      </c>
      <c r="R730" s="50" t="s">
        <v>785</v>
      </c>
      <c r="T730" s="308">
        <v>332.27</v>
      </c>
      <c r="U730" s="309">
        <v>20</v>
      </c>
      <c r="V730" s="310">
        <v>45200</v>
      </c>
      <c r="X730" s="50" t="s">
        <v>3110</v>
      </c>
      <c r="Y730" s="50" t="s">
        <v>692</v>
      </c>
      <c r="AA730" s="50" t="s">
        <v>906</v>
      </c>
      <c r="AD730" s="50" t="s">
        <v>360</v>
      </c>
      <c r="AF730" s="306"/>
      <c r="AG730" s="307">
        <v>2.0784311786605194E-2</v>
      </c>
      <c r="AH730" s="307">
        <v>2.1705316971087761E-2</v>
      </c>
      <c r="AI730" s="307">
        <v>0.12821034386975488</v>
      </c>
      <c r="AJ730" s="50" t="s">
        <v>0</v>
      </c>
      <c r="AK730" s="307">
        <v>194.24859053164252</v>
      </c>
      <c r="AL730" s="307">
        <v>6.0626924864656852E-2</v>
      </c>
      <c r="AN730" s="312">
        <v>15</v>
      </c>
      <c r="AO730" s="313" t="s">
        <v>305</v>
      </c>
      <c r="AP730" s="313" t="s">
        <v>0</v>
      </c>
      <c r="AQ730" s="313" t="s">
        <v>306</v>
      </c>
      <c r="AR730" s="314" t="s">
        <v>0</v>
      </c>
      <c r="AS730" s="314"/>
    </row>
    <row r="731" spans="1:45" x14ac:dyDescent="0.2">
      <c r="A731" s="306" t="s">
        <v>1241</v>
      </c>
      <c r="B731" s="50" t="s">
        <v>310</v>
      </c>
      <c r="C731" s="50" t="s">
        <v>295</v>
      </c>
      <c r="D731" s="50" t="s">
        <v>778</v>
      </c>
      <c r="E731" s="50" t="s">
        <v>297</v>
      </c>
      <c r="F731" s="50" t="s">
        <v>452</v>
      </c>
      <c r="G731" s="50" t="s">
        <v>463</v>
      </c>
      <c r="H731" s="50" t="s">
        <v>1149</v>
      </c>
      <c r="I731" s="50" t="s">
        <v>904</v>
      </c>
      <c r="J731" s="50" t="s">
        <v>692</v>
      </c>
      <c r="K731" s="50" t="s">
        <v>782</v>
      </c>
      <c r="L731" s="307">
        <v>148.31</v>
      </c>
      <c r="M731" s="308">
        <v>40</v>
      </c>
      <c r="N731" s="307">
        <v>137.52000000000001</v>
      </c>
      <c r="O731" s="50" t="s">
        <v>1239</v>
      </c>
      <c r="Q731" s="50" t="s">
        <v>300</v>
      </c>
      <c r="R731" s="50" t="s">
        <v>785</v>
      </c>
      <c r="T731" s="308">
        <v>332.27</v>
      </c>
      <c r="U731" s="309">
        <v>20</v>
      </c>
      <c r="V731" s="310">
        <v>45200</v>
      </c>
      <c r="X731" s="50" t="s">
        <v>3110</v>
      </c>
      <c r="Y731" s="50" t="s">
        <v>692</v>
      </c>
      <c r="AA731" s="50" t="s">
        <v>906</v>
      </c>
      <c r="AD731" s="50" t="s">
        <v>360</v>
      </c>
      <c r="AF731" s="306"/>
      <c r="AG731" s="307">
        <v>2.4500759102468257E-2</v>
      </c>
      <c r="AH731" s="307">
        <v>2.5586449424515594E-2</v>
      </c>
      <c r="AI731" s="307">
        <v>0.15113566337192436</v>
      </c>
      <c r="AJ731" s="306" t="s">
        <v>0</v>
      </c>
      <c r="AK731" s="307">
        <v>160.64442276275722</v>
      </c>
      <c r="AL731" s="307">
        <v>7.1467638499808112E-2</v>
      </c>
      <c r="AN731" s="312">
        <v>15</v>
      </c>
      <c r="AO731" s="313" t="s">
        <v>305</v>
      </c>
      <c r="AP731" s="313" t="s">
        <v>0</v>
      </c>
      <c r="AQ731" s="313" t="s">
        <v>306</v>
      </c>
      <c r="AR731" s="314" t="s">
        <v>0</v>
      </c>
      <c r="AS731" s="314"/>
    </row>
    <row r="732" spans="1:45" x14ac:dyDescent="0.2">
      <c r="A732" s="306" t="s">
        <v>1242</v>
      </c>
      <c r="B732" s="50" t="s">
        <v>294</v>
      </c>
      <c r="C732" s="50" t="s">
        <v>295</v>
      </c>
      <c r="D732" s="50" t="s">
        <v>778</v>
      </c>
      <c r="E732" s="50" t="s">
        <v>297</v>
      </c>
      <c r="F732" s="50" t="s">
        <v>452</v>
      </c>
      <c r="G732" s="50" t="s">
        <v>463</v>
      </c>
      <c r="H732" s="50" t="s">
        <v>1243</v>
      </c>
      <c r="I732" s="50" t="s">
        <v>904</v>
      </c>
      <c r="J732" s="50" t="s">
        <v>692</v>
      </c>
      <c r="K732" s="50" t="s">
        <v>782</v>
      </c>
      <c r="L732" s="307">
        <v>73.760000000000005</v>
      </c>
      <c r="M732" s="308">
        <v>40</v>
      </c>
      <c r="N732" s="307">
        <v>68.41</v>
      </c>
      <c r="O732" s="50" t="s">
        <v>1244</v>
      </c>
      <c r="Q732" s="50" t="s">
        <v>300</v>
      </c>
      <c r="R732" s="50" t="s">
        <v>905</v>
      </c>
      <c r="T732" s="308">
        <v>332.27</v>
      </c>
      <c r="U732" s="309">
        <v>20</v>
      </c>
      <c r="V732" s="310">
        <v>45200</v>
      </c>
      <c r="X732" s="50" t="s">
        <v>3110</v>
      </c>
      <c r="Y732" s="50" t="s">
        <v>692</v>
      </c>
      <c r="AA732" s="50" t="s">
        <v>906</v>
      </c>
      <c r="AD732" s="50" t="s">
        <v>360</v>
      </c>
      <c r="AF732" s="306"/>
      <c r="AG732" s="307">
        <v>1.2188023052645819E-2</v>
      </c>
      <c r="AH732" s="307">
        <v>1.2728105040220416E-2</v>
      </c>
      <c r="AI732" s="307">
        <v>7.5183178674180812E-2</v>
      </c>
      <c r="AJ732" s="50" t="s">
        <v>0</v>
      </c>
      <c r="AK732" s="307">
        <v>350.49945583324444</v>
      </c>
      <c r="AL732" s="307">
        <v>3.5551928081529016E-2</v>
      </c>
      <c r="AN732" s="312">
        <v>15</v>
      </c>
      <c r="AO732" s="313" t="s">
        <v>305</v>
      </c>
      <c r="AP732" s="313" t="s">
        <v>0</v>
      </c>
      <c r="AQ732" s="313" t="s">
        <v>306</v>
      </c>
      <c r="AR732" s="314" t="s">
        <v>0</v>
      </c>
      <c r="AS732" s="314"/>
    </row>
    <row r="733" spans="1:45" x14ac:dyDescent="0.2">
      <c r="A733" s="306" t="s">
        <v>1245</v>
      </c>
      <c r="B733" s="50" t="s">
        <v>308</v>
      </c>
      <c r="C733" s="50" t="s">
        <v>295</v>
      </c>
      <c r="D733" s="50" t="s">
        <v>778</v>
      </c>
      <c r="E733" s="50" t="s">
        <v>297</v>
      </c>
      <c r="F733" s="50" t="s">
        <v>452</v>
      </c>
      <c r="G733" s="50" t="s">
        <v>463</v>
      </c>
      <c r="H733" s="50" t="s">
        <v>1243</v>
      </c>
      <c r="I733" s="50" t="s">
        <v>904</v>
      </c>
      <c r="J733" s="50" t="s">
        <v>692</v>
      </c>
      <c r="K733" s="50" t="s">
        <v>782</v>
      </c>
      <c r="L733" s="307">
        <v>110.82</v>
      </c>
      <c r="M733" s="308">
        <v>40</v>
      </c>
      <c r="N733" s="307">
        <v>102.77</v>
      </c>
      <c r="O733" s="50" t="s">
        <v>1244</v>
      </c>
      <c r="Q733" s="50" t="s">
        <v>300</v>
      </c>
      <c r="R733" s="50" t="s">
        <v>905</v>
      </c>
      <c r="T733" s="308">
        <v>332.27</v>
      </c>
      <c r="U733" s="309">
        <v>20</v>
      </c>
      <c r="V733" s="310">
        <v>45200</v>
      </c>
      <c r="X733" s="50" t="s">
        <v>3110</v>
      </c>
      <c r="Y733" s="50" t="s">
        <v>692</v>
      </c>
      <c r="AA733" s="50" t="s">
        <v>906</v>
      </c>
      <c r="AD733" s="50" t="s">
        <v>360</v>
      </c>
      <c r="AF733" s="306"/>
      <c r="AG733" s="307">
        <v>1.8309649599772122E-2</v>
      </c>
      <c r="AH733" s="307">
        <v>1.912099627223289E-2</v>
      </c>
      <c r="AI733" s="307">
        <v>0.1129451143450601</v>
      </c>
      <c r="AJ733" s="306" t="s">
        <v>0</v>
      </c>
      <c r="AK733" s="307">
        <v>224.190575848717</v>
      </c>
      <c r="AL733" s="307">
        <v>5.3408443925431037E-2</v>
      </c>
      <c r="AN733" s="312">
        <v>15</v>
      </c>
      <c r="AO733" s="313" t="s">
        <v>305</v>
      </c>
      <c r="AP733" s="313" t="s">
        <v>0</v>
      </c>
      <c r="AQ733" s="313" t="s">
        <v>306</v>
      </c>
      <c r="AR733" s="314" t="s">
        <v>0</v>
      </c>
      <c r="AS733" s="314"/>
    </row>
    <row r="734" spans="1:45" x14ac:dyDescent="0.2">
      <c r="A734" s="306" t="s">
        <v>1246</v>
      </c>
      <c r="B734" s="50" t="s">
        <v>310</v>
      </c>
      <c r="C734" s="50" t="s">
        <v>295</v>
      </c>
      <c r="D734" s="50" t="s">
        <v>778</v>
      </c>
      <c r="E734" s="50" t="s">
        <v>297</v>
      </c>
      <c r="F734" s="50" t="s">
        <v>452</v>
      </c>
      <c r="G734" s="50" t="s">
        <v>463</v>
      </c>
      <c r="H734" s="50" t="s">
        <v>1243</v>
      </c>
      <c r="I734" s="50" t="s">
        <v>904</v>
      </c>
      <c r="J734" s="50" t="s">
        <v>692</v>
      </c>
      <c r="K734" s="50" t="s">
        <v>782</v>
      </c>
      <c r="L734" s="307">
        <v>132.16</v>
      </c>
      <c r="M734" s="308">
        <v>40</v>
      </c>
      <c r="N734" s="307">
        <v>122.56</v>
      </c>
      <c r="O734" s="50" t="s">
        <v>1244</v>
      </c>
      <c r="Q734" s="50" t="s">
        <v>300</v>
      </c>
      <c r="R734" s="50" t="s">
        <v>905</v>
      </c>
      <c r="T734" s="308">
        <v>332.27</v>
      </c>
      <c r="U734" s="309">
        <v>20</v>
      </c>
      <c r="V734" s="310">
        <v>45200</v>
      </c>
      <c r="X734" s="50" t="s">
        <v>3110</v>
      </c>
      <c r="Y734" s="50" t="s">
        <v>692</v>
      </c>
      <c r="AA734" s="50" t="s">
        <v>906</v>
      </c>
      <c r="AD734" s="50" t="s">
        <v>360</v>
      </c>
      <c r="AF734" s="306"/>
      <c r="AG734" s="307">
        <v>2.1835464191379501E-2</v>
      </c>
      <c r="AH734" s="307">
        <v>2.2803048585432164E-2</v>
      </c>
      <c r="AI734" s="307">
        <v>0.13469449463978364</v>
      </c>
      <c r="AJ734" s="50" t="s">
        <v>0</v>
      </c>
      <c r="AK734" s="307">
        <v>183.58390722928328</v>
      </c>
      <c r="AL734" s="307">
        <v>6.3693090274407255E-2</v>
      </c>
      <c r="AN734" s="312">
        <v>15</v>
      </c>
      <c r="AO734" s="313" t="s">
        <v>305</v>
      </c>
      <c r="AP734" s="313" t="s">
        <v>0</v>
      </c>
      <c r="AQ734" s="313" t="s">
        <v>306</v>
      </c>
      <c r="AR734" s="314" t="s">
        <v>0</v>
      </c>
      <c r="AS734" s="314"/>
    </row>
    <row r="735" spans="1:45" x14ac:dyDescent="0.2">
      <c r="A735" s="306" t="s">
        <v>1247</v>
      </c>
      <c r="B735" s="50" t="s">
        <v>294</v>
      </c>
      <c r="C735" s="50" t="s">
        <v>295</v>
      </c>
      <c r="D735" s="50" t="s">
        <v>778</v>
      </c>
      <c r="E735" s="50" t="s">
        <v>297</v>
      </c>
      <c r="F735" s="50" t="s">
        <v>452</v>
      </c>
      <c r="G735" s="50" t="s">
        <v>873</v>
      </c>
      <c r="H735" s="50" t="s">
        <v>1243</v>
      </c>
      <c r="I735" s="50" t="s">
        <v>913</v>
      </c>
      <c r="J735" s="50" t="s">
        <v>914</v>
      </c>
      <c r="K735" s="50" t="s">
        <v>782</v>
      </c>
      <c r="L735" s="307">
        <v>0.16764162983872857</v>
      </c>
      <c r="M735" s="308">
        <v>0.08</v>
      </c>
      <c r="N735" s="307">
        <v>0.15</v>
      </c>
      <c r="O735" s="50" t="s">
        <v>1248</v>
      </c>
      <c r="Q735" s="50" t="s">
        <v>300</v>
      </c>
      <c r="R735" s="50" t="s">
        <v>905</v>
      </c>
      <c r="T735" s="308">
        <v>0.2</v>
      </c>
      <c r="U735" s="309">
        <v>45</v>
      </c>
      <c r="V735" s="310">
        <v>45200</v>
      </c>
      <c r="X735" s="50" t="s">
        <v>2899</v>
      </c>
      <c r="AA735" s="50" t="s">
        <v>914</v>
      </c>
      <c r="AD735" s="50" t="s">
        <v>360</v>
      </c>
      <c r="AF735" s="306"/>
      <c r="AG735" s="307">
        <v>2.672421368070272E-5</v>
      </c>
      <c r="AH735" s="307">
        <v>2.7908430873162729E-5</v>
      </c>
      <c r="AI735" s="307">
        <v>0.3898838509505177</v>
      </c>
      <c r="AJ735" s="306" t="s">
        <v>0</v>
      </c>
      <c r="AK735" s="307">
        <v>45.610198751104583</v>
      </c>
      <c r="AL735" s="307">
        <v>3.4645936833337263E-5</v>
      </c>
      <c r="AN735" s="324">
        <v>12</v>
      </c>
      <c r="AO735" s="313" t="s">
        <v>305</v>
      </c>
      <c r="AP735" s="313" t="s">
        <v>0</v>
      </c>
      <c r="AQ735" s="313" t="s">
        <v>386</v>
      </c>
      <c r="AR735" s="314" t="s">
        <v>0</v>
      </c>
      <c r="AS735" s="314"/>
    </row>
    <row r="736" spans="1:45" x14ac:dyDescent="0.2">
      <c r="A736" s="306" t="s">
        <v>1249</v>
      </c>
      <c r="B736" s="50" t="s">
        <v>294</v>
      </c>
      <c r="C736" s="50" t="s">
        <v>295</v>
      </c>
      <c r="D736" s="50" t="s">
        <v>778</v>
      </c>
      <c r="E736" s="50" t="s">
        <v>297</v>
      </c>
      <c r="F736" s="50" t="s">
        <v>452</v>
      </c>
      <c r="G736" s="50" t="s">
        <v>873</v>
      </c>
      <c r="H736" s="50" t="s">
        <v>1243</v>
      </c>
      <c r="I736" s="50" t="s">
        <v>913</v>
      </c>
      <c r="J736" s="50" t="s">
        <v>916</v>
      </c>
      <c r="K736" s="50" t="s">
        <v>782</v>
      </c>
      <c r="L736" s="307">
        <v>0.16764162983872857</v>
      </c>
      <c r="M736" s="308">
        <v>0.08</v>
      </c>
      <c r="N736" s="307">
        <v>0.15</v>
      </c>
      <c r="O736" s="50" t="s">
        <v>1250</v>
      </c>
      <c r="Q736" s="50" t="s">
        <v>300</v>
      </c>
      <c r="R736" s="50" t="s">
        <v>905</v>
      </c>
      <c r="T736" s="308">
        <v>0.2</v>
      </c>
      <c r="U736" s="309">
        <v>45</v>
      </c>
      <c r="V736" s="310">
        <v>45931</v>
      </c>
      <c r="X736" s="50" t="s">
        <v>2899</v>
      </c>
      <c r="AA736" s="50" t="s">
        <v>916</v>
      </c>
      <c r="AD736" s="50" t="s">
        <v>360</v>
      </c>
      <c r="AF736" s="306"/>
      <c r="AG736" s="307">
        <v>2.672421368070272E-5</v>
      </c>
      <c r="AH736" s="307">
        <v>2.7908430873162729E-5</v>
      </c>
      <c r="AI736" s="307">
        <v>0.3898838509505177</v>
      </c>
      <c r="AJ736" s="50" t="s">
        <v>0</v>
      </c>
      <c r="AK736" s="307">
        <v>45.610198751104583</v>
      </c>
      <c r="AL736" s="307">
        <v>3.4645936833337263E-5</v>
      </c>
      <c r="AN736" s="312">
        <v>12</v>
      </c>
      <c r="AO736" s="313" t="s">
        <v>305</v>
      </c>
      <c r="AP736" s="313" t="s">
        <v>0</v>
      </c>
      <c r="AQ736" s="313" t="s">
        <v>386</v>
      </c>
      <c r="AR736" s="314" t="s">
        <v>0</v>
      </c>
      <c r="AS736" s="314"/>
    </row>
    <row r="737" spans="1:45" x14ac:dyDescent="0.2">
      <c r="A737" s="306" t="s">
        <v>1251</v>
      </c>
      <c r="B737" s="50" t="s">
        <v>308</v>
      </c>
      <c r="C737" s="50" t="s">
        <v>295</v>
      </c>
      <c r="D737" s="50" t="s">
        <v>778</v>
      </c>
      <c r="E737" s="50" t="s">
        <v>297</v>
      </c>
      <c r="F737" s="50" t="s">
        <v>452</v>
      </c>
      <c r="G737" s="50" t="s">
        <v>873</v>
      </c>
      <c r="H737" s="50" t="s">
        <v>1243</v>
      </c>
      <c r="I737" s="50" t="s">
        <v>913</v>
      </c>
      <c r="J737" s="50" t="s">
        <v>914</v>
      </c>
      <c r="K737" s="50" t="s">
        <v>782</v>
      </c>
      <c r="L737" s="307">
        <v>0.22352217311830477</v>
      </c>
      <c r="M737" s="308">
        <v>0.08</v>
      </c>
      <c r="N737" s="307">
        <v>0.2</v>
      </c>
      <c r="O737" s="50" t="s">
        <v>1248</v>
      </c>
      <c r="Q737" s="50" t="s">
        <v>300</v>
      </c>
      <c r="R737" s="50" t="s">
        <v>905</v>
      </c>
      <c r="T737" s="308">
        <v>0.2</v>
      </c>
      <c r="U737" s="309">
        <v>45</v>
      </c>
      <c r="V737" s="310">
        <v>45200</v>
      </c>
      <c r="X737" s="50" t="s">
        <v>2899</v>
      </c>
      <c r="AA737" s="50" t="s">
        <v>914</v>
      </c>
      <c r="AD737" s="50" t="s">
        <v>360</v>
      </c>
      <c r="AF737" s="306"/>
      <c r="AG737" s="307">
        <v>3.5632284907603627E-5</v>
      </c>
      <c r="AH737" s="307">
        <v>3.721124116421698E-5</v>
      </c>
      <c r="AI737" s="307">
        <v>0.51984513460069026</v>
      </c>
      <c r="AJ737" s="306" t="s">
        <v>0</v>
      </c>
      <c r="AK737" s="307">
        <v>27.385746461614257</v>
      </c>
      <c r="AL737" s="307">
        <v>4.619458244444967E-5</v>
      </c>
      <c r="AN737" s="312">
        <v>12</v>
      </c>
      <c r="AO737" s="313" t="s">
        <v>305</v>
      </c>
      <c r="AP737" s="313" t="s">
        <v>0</v>
      </c>
      <c r="AQ737" s="313" t="s">
        <v>386</v>
      </c>
      <c r="AR737" s="314" t="s">
        <v>0</v>
      </c>
      <c r="AS737" s="314"/>
    </row>
    <row r="738" spans="1:45" x14ac:dyDescent="0.2">
      <c r="A738" s="306" t="s">
        <v>1252</v>
      </c>
      <c r="B738" s="50" t="s">
        <v>308</v>
      </c>
      <c r="C738" s="50" t="s">
        <v>295</v>
      </c>
      <c r="D738" s="50" t="s">
        <v>778</v>
      </c>
      <c r="E738" s="50" t="s">
        <v>297</v>
      </c>
      <c r="F738" s="50" t="s">
        <v>452</v>
      </c>
      <c r="G738" s="50" t="s">
        <v>873</v>
      </c>
      <c r="H738" s="50" t="s">
        <v>1243</v>
      </c>
      <c r="I738" s="50" t="s">
        <v>913</v>
      </c>
      <c r="J738" s="50" t="s">
        <v>916</v>
      </c>
      <c r="K738" s="50" t="s">
        <v>782</v>
      </c>
      <c r="L738" s="307">
        <v>0.22352217311830477</v>
      </c>
      <c r="M738" s="308">
        <v>0.08</v>
      </c>
      <c r="N738" s="307">
        <v>0.2</v>
      </c>
      <c r="O738" s="50" t="s">
        <v>1250</v>
      </c>
      <c r="Q738" s="50" t="s">
        <v>300</v>
      </c>
      <c r="R738" s="50" t="s">
        <v>905</v>
      </c>
      <c r="T738" s="308">
        <v>0.2</v>
      </c>
      <c r="U738" s="309">
        <v>45</v>
      </c>
      <c r="V738" s="310">
        <v>45200</v>
      </c>
      <c r="X738" s="50" t="s">
        <v>2899</v>
      </c>
      <c r="AA738" s="50" t="s">
        <v>916</v>
      </c>
      <c r="AD738" s="50" t="s">
        <v>360</v>
      </c>
      <c r="AF738" s="306"/>
      <c r="AG738" s="307">
        <v>3.5632284907603627E-5</v>
      </c>
      <c r="AH738" s="307">
        <v>3.721124116421698E-5</v>
      </c>
      <c r="AI738" s="307">
        <v>0.51984513460069026</v>
      </c>
      <c r="AJ738" s="50" t="s">
        <v>0</v>
      </c>
      <c r="AK738" s="307">
        <v>27.385746461614257</v>
      </c>
      <c r="AL738" s="307">
        <v>4.619458244444967E-5</v>
      </c>
      <c r="AN738" s="312">
        <v>12</v>
      </c>
      <c r="AO738" s="313" t="s">
        <v>305</v>
      </c>
      <c r="AP738" s="313" t="s">
        <v>0</v>
      </c>
      <c r="AQ738" s="313" t="s">
        <v>386</v>
      </c>
      <c r="AR738" s="314" t="s">
        <v>0</v>
      </c>
      <c r="AS738" s="314"/>
    </row>
    <row r="739" spans="1:45" x14ac:dyDescent="0.2">
      <c r="A739" s="306" t="s">
        <v>1253</v>
      </c>
      <c r="B739" s="50" t="s">
        <v>310</v>
      </c>
      <c r="C739" s="50" t="s">
        <v>295</v>
      </c>
      <c r="D739" s="50" t="s">
        <v>778</v>
      </c>
      <c r="E739" s="50" t="s">
        <v>297</v>
      </c>
      <c r="F739" s="50" t="s">
        <v>452</v>
      </c>
      <c r="G739" s="50" t="s">
        <v>873</v>
      </c>
      <c r="H739" s="50" t="s">
        <v>1243</v>
      </c>
      <c r="I739" s="50" t="s">
        <v>913</v>
      </c>
      <c r="J739" s="50" t="s">
        <v>914</v>
      </c>
      <c r="K739" s="50" t="s">
        <v>782</v>
      </c>
      <c r="L739" s="307">
        <v>0.26822660774196572</v>
      </c>
      <c r="M739" s="308">
        <v>0.08</v>
      </c>
      <c r="N739" s="307">
        <v>0.24</v>
      </c>
      <c r="O739" s="50" t="s">
        <v>1248</v>
      </c>
      <c r="Q739" s="50" t="s">
        <v>300</v>
      </c>
      <c r="R739" s="50" t="s">
        <v>905</v>
      </c>
      <c r="T739" s="308">
        <v>0.2</v>
      </c>
      <c r="U739" s="309">
        <v>45</v>
      </c>
      <c r="V739" s="310">
        <v>45200</v>
      </c>
      <c r="X739" s="50" t="s">
        <v>2899</v>
      </c>
      <c r="AA739" s="50" t="s">
        <v>914</v>
      </c>
      <c r="AD739" s="50" t="s">
        <v>360</v>
      </c>
      <c r="AF739" s="306"/>
      <c r="AG739" s="307">
        <v>4.2758741889124352E-5</v>
      </c>
      <c r="AH739" s="307">
        <v>4.4653489397060367E-5</v>
      </c>
      <c r="AI739" s="307">
        <v>0.62381416152082814</v>
      </c>
      <c r="AJ739" s="306" t="s">
        <v>0</v>
      </c>
      <c r="AK739" s="307">
        <v>18.273520316869078</v>
      </c>
      <c r="AL739" s="307">
        <v>5.5433498933339613E-5</v>
      </c>
      <c r="AN739" s="312">
        <v>12</v>
      </c>
      <c r="AO739" s="313" t="s">
        <v>305</v>
      </c>
      <c r="AP739" s="313" t="s">
        <v>0</v>
      </c>
      <c r="AQ739" s="313" t="s">
        <v>386</v>
      </c>
      <c r="AR739" s="314" t="s">
        <v>0</v>
      </c>
      <c r="AS739" s="314"/>
    </row>
    <row r="740" spans="1:45" x14ac:dyDescent="0.2">
      <c r="A740" s="306" t="s">
        <v>1254</v>
      </c>
      <c r="B740" s="50" t="s">
        <v>310</v>
      </c>
      <c r="C740" s="50" t="s">
        <v>295</v>
      </c>
      <c r="D740" s="50" t="s">
        <v>778</v>
      </c>
      <c r="E740" s="50" t="s">
        <v>297</v>
      </c>
      <c r="F740" s="50" t="s">
        <v>452</v>
      </c>
      <c r="G740" s="50" t="s">
        <v>873</v>
      </c>
      <c r="H740" s="50" t="s">
        <v>1243</v>
      </c>
      <c r="I740" s="50" t="s">
        <v>913</v>
      </c>
      <c r="J740" s="50" t="s">
        <v>916</v>
      </c>
      <c r="K740" s="50" t="s">
        <v>782</v>
      </c>
      <c r="L740" s="307">
        <v>0.26822660774196572</v>
      </c>
      <c r="M740" s="308">
        <v>0.08</v>
      </c>
      <c r="N740" s="307">
        <v>0.24</v>
      </c>
      <c r="O740" s="50" t="s">
        <v>1250</v>
      </c>
      <c r="Q740" s="50" t="s">
        <v>300</v>
      </c>
      <c r="R740" s="50" t="s">
        <v>905</v>
      </c>
      <c r="T740" s="308">
        <v>0.2</v>
      </c>
      <c r="U740" s="309">
        <v>45</v>
      </c>
      <c r="V740" s="310">
        <v>45200</v>
      </c>
      <c r="X740" s="50" t="s">
        <v>2899</v>
      </c>
      <c r="AA740" s="50" t="s">
        <v>916</v>
      </c>
      <c r="AD740" s="50" t="s">
        <v>360</v>
      </c>
      <c r="AF740" s="306"/>
      <c r="AG740" s="307">
        <v>4.2758741889124352E-5</v>
      </c>
      <c r="AH740" s="307">
        <v>4.4653489397060367E-5</v>
      </c>
      <c r="AI740" s="307">
        <v>0.62381416152082814</v>
      </c>
      <c r="AJ740" s="50" t="s">
        <v>0</v>
      </c>
      <c r="AK740" s="307">
        <v>18.273520316869078</v>
      </c>
      <c r="AL740" s="307">
        <v>5.5433498933339613E-5</v>
      </c>
      <c r="AN740" s="312">
        <v>12</v>
      </c>
      <c r="AO740" s="313" t="s">
        <v>305</v>
      </c>
      <c r="AP740" s="313" t="s">
        <v>0</v>
      </c>
      <c r="AQ740" s="313" t="s">
        <v>386</v>
      </c>
      <c r="AR740" s="314" t="s">
        <v>0</v>
      </c>
      <c r="AS740" s="314"/>
    </row>
    <row r="741" spans="1:45" x14ac:dyDescent="0.2">
      <c r="A741" s="306" t="s">
        <v>1255</v>
      </c>
      <c r="B741" s="50" t="s">
        <v>294</v>
      </c>
      <c r="C741" s="50" t="s">
        <v>295</v>
      </c>
      <c r="D741" s="50" t="s">
        <v>778</v>
      </c>
      <c r="E741" s="50" t="s">
        <v>297</v>
      </c>
      <c r="F741" s="50" t="s">
        <v>452</v>
      </c>
      <c r="G741" s="50" t="s">
        <v>463</v>
      </c>
      <c r="H741" s="50" t="s">
        <v>1243</v>
      </c>
      <c r="I741" s="50" t="s">
        <v>780</v>
      </c>
      <c r="J741" s="50" t="s">
        <v>814</v>
      </c>
      <c r="K741" s="50" t="s">
        <v>782</v>
      </c>
      <c r="L741" s="307">
        <v>1.39</v>
      </c>
      <c r="M741" s="308">
        <v>2</v>
      </c>
      <c r="N741" s="307">
        <v>1.29</v>
      </c>
      <c r="O741" s="50" t="s">
        <v>1256</v>
      </c>
      <c r="Q741" s="50" t="s">
        <v>300</v>
      </c>
      <c r="R741" s="50" t="s">
        <v>905</v>
      </c>
      <c r="T741" s="308">
        <v>1.24</v>
      </c>
      <c r="U741" s="309">
        <v>45</v>
      </c>
      <c r="V741" s="310">
        <v>45200</v>
      </c>
      <c r="X741" s="50" t="s">
        <v>3081</v>
      </c>
      <c r="Y741" s="50" t="s">
        <v>816</v>
      </c>
      <c r="AA741" s="50" t="s">
        <v>780</v>
      </c>
      <c r="AD741" s="50" t="s">
        <v>360</v>
      </c>
      <c r="AF741" s="306"/>
      <c r="AG741" s="307">
        <v>2.293081239179652E-4</v>
      </c>
      <c r="AH741" s="307">
        <v>2.394693442239714E-4</v>
      </c>
      <c r="AI741" s="307">
        <v>0.5073115904111436</v>
      </c>
      <c r="AJ741" s="306" t="s">
        <v>0</v>
      </c>
      <c r="AK741" s="307">
        <v>28.73649607438476</v>
      </c>
      <c r="AL741" s="307">
        <v>2.9728076835314367E-4</v>
      </c>
      <c r="AN741" s="312">
        <v>15</v>
      </c>
      <c r="AO741" s="313" t="s">
        <v>305</v>
      </c>
      <c r="AP741" s="313" t="s">
        <v>0</v>
      </c>
      <c r="AQ741" s="313" t="s">
        <v>386</v>
      </c>
      <c r="AR741" s="314" t="s">
        <v>0</v>
      </c>
      <c r="AS741" s="314"/>
    </row>
    <row r="742" spans="1:45" x14ac:dyDescent="0.2">
      <c r="A742" s="306" t="s">
        <v>1257</v>
      </c>
      <c r="B742" s="50" t="s">
        <v>294</v>
      </c>
      <c r="C742" s="50" t="s">
        <v>295</v>
      </c>
      <c r="D742" s="50" t="s">
        <v>778</v>
      </c>
      <c r="E742" s="50" t="s">
        <v>297</v>
      </c>
      <c r="F742" s="50" t="s">
        <v>452</v>
      </c>
      <c r="G742" s="50" t="s">
        <v>463</v>
      </c>
      <c r="H742" s="50" t="s">
        <v>1243</v>
      </c>
      <c r="I742" s="50" t="s">
        <v>780</v>
      </c>
      <c r="J742" s="50" t="s">
        <v>878</v>
      </c>
      <c r="K742" s="50" t="s">
        <v>782</v>
      </c>
      <c r="L742" s="307">
        <v>1.4</v>
      </c>
      <c r="M742" s="308">
        <v>2</v>
      </c>
      <c r="N742" s="307">
        <v>1.3</v>
      </c>
      <c r="O742" s="50" t="s">
        <v>1258</v>
      </c>
      <c r="Q742" s="50" t="s">
        <v>300</v>
      </c>
      <c r="R742" s="50" t="s">
        <v>905</v>
      </c>
      <c r="T742" s="308">
        <v>1.49</v>
      </c>
      <c r="U742" s="309">
        <v>45</v>
      </c>
      <c r="V742" s="310">
        <v>45200</v>
      </c>
      <c r="X742" s="50" t="s">
        <v>3081</v>
      </c>
      <c r="Y742" s="50" t="s">
        <v>823</v>
      </c>
      <c r="AA742" s="50" t="s">
        <v>780</v>
      </c>
      <c r="AD742" s="50" t="s">
        <v>360</v>
      </c>
      <c r="AF742" s="306"/>
      <c r="AG742" s="307">
        <v>2.3203875279966969E-4</v>
      </c>
      <c r="AH742" s="307">
        <v>2.4232097414640164E-4</v>
      </c>
      <c r="AI742" s="307">
        <v>0.42683433274971266</v>
      </c>
      <c r="AJ742" s="50" t="s">
        <v>0</v>
      </c>
      <c r="AK742" s="307">
        <v>39.2995321438991</v>
      </c>
      <c r="AL742" s="307">
        <v>3.0082082370822921E-4</v>
      </c>
      <c r="AN742" s="312">
        <v>15</v>
      </c>
      <c r="AO742" s="313" t="s">
        <v>305</v>
      </c>
      <c r="AP742" s="313" t="s">
        <v>0</v>
      </c>
      <c r="AQ742" s="313" t="s">
        <v>386</v>
      </c>
      <c r="AR742" s="314" t="s">
        <v>0</v>
      </c>
      <c r="AS742" s="314"/>
    </row>
    <row r="743" spans="1:45" x14ac:dyDescent="0.2">
      <c r="A743" s="306" t="s">
        <v>1259</v>
      </c>
      <c r="B743" s="50" t="s">
        <v>294</v>
      </c>
      <c r="C743" s="50" t="s">
        <v>295</v>
      </c>
      <c r="D743" s="50" t="s">
        <v>778</v>
      </c>
      <c r="E743" s="50" t="s">
        <v>297</v>
      </c>
      <c r="F743" s="50" t="s">
        <v>452</v>
      </c>
      <c r="G743" s="50" t="s">
        <v>463</v>
      </c>
      <c r="H743" s="50" t="s">
        <v>1243</v>
      </c>
      <c r="I743" s="50" t="s">
        <v>780</v>
      </c>
      <c r="J743" s="50" t="s">
        <v>924</v>
      </c>
      <c r="K743" s="50" t="s">
        <v>782</v>
      </c>
      <c r="L743" s="307">
        <v>0.41</v>
      </c>
      <c r="M743" s="308">
        <v>0.75</v>
      </c>
      <c r="N743" s="307">
        <v>0.38</v>
      </c>
      <c r="O743" s="50" t="s">
        <v>1260</v>
      </c>
      <c r="Q743" s="50" t="s">
        <v>300</v>
      </c>
      <c r="R743" s="50" t="s">
        <v>905</v>
      </c>
      <c r="T743" s="308">
        <v>0.99</v>
      </c>
      <c r="U743" s="309">
        <v>45</v>
      </c>
      <c r="V743" s="310">
        <v>45200</v>
      </c>
      <c r="X743" s="50" t="s">
        <v>3081</v>
      </c>
      <c r="Y743" s="50" t="s">
        <v>816</v>
      </c>
      <c r="AA743" s="50" t="s">
        <v>780</v>
      </c>
      <c r="AD743" s="50" t="s">
        <v>360</v>
      </c>
      <c r="AF743" s="306"/>
      <c r="AG743" s="307">
        <v>6.7086927791197156E-5</v>
      </c>
      <c r="AH743" s="307">
        <v>7.0059718468178832E-5</v>
      </c>
      <c r="AI743" s="307">
        <v>0.18615310808766369</v>
      </c>
      <c r="AJ743" s="306" t="s">
        <v>0</v>
      </c>
      <c r="AK743" s="307">
        <v>125.39143348521445</v>
      </c>
      <c r="AL743" s="307">
        <v>8.6973165623010256E-5</v>
      </c>
      <c r="AN743" s="324">
        <v>15</v>
      </c>
      <c r="AO743" s="313" t="s">
        <v>305</v>
      </c>
      <c r="AP743" s="313" t="s">
        <v>0</v>
      </c>
      <c r="AQ743" s="313" t="s">
        <v>386</v>
      </c>
      <c r="AR743" s="314" t="s">
        <v>0</v>
      </c>
      <c r="AS743" s="314"/>
    </row>
    <row r="744" spans="1:45" x14ac:dyDescent="0.2">
      <c r="A744" s="306" t="s">
        <v>1261</v>
      </c>
      <c r="B744" s="50" t="s">
        <v>294</v>
      </c>
      <c r="C744" s="50" t="s">
        <v>295</v>
      </c>
      <c r="D744" s="50" t="s">
        <v>778</v>
      </c>
      <c r="E744" s="50" t="s">
        <v>297</v>
      </c>
      <c r="F744" s="50" t="s">
        <v>452</v>
      </c>
      <c r="G744" s="50" t="s">
        <v>463</v>
      </c>
      <c r="H744" s="50" t="s">
        <v>1243</v>
      </c>
      <c r="I744" s="50" t="s">
        <v>780</v>
      </c>
      <c r="J744" s="50" t="s">
        <v>926</v>
      </c>
      <c r="K744" s="50" t="s">
        <v>782</v>
      </c>
      <c r="L744" s="307">
        <v>0.42</v>
      </c>
      <c r="M744" s="308">
        <v>0.75</v>
      </c>
      <c r="N744" s="307">
        <v>0.39</v>
      </c>
      <c r="O744" s="50" t="s">
        <v>1262</v>
      </c>
      <c r="Q744" s="50" t="s">
        <v>300</v>
      </c>
      <c r="R744" s="50" t="s">
        <v>905</v>
      </c>
      <c r="T744" s="308">
        <v>1.24</v>
      </c>
      <c r="U744" s="309">
        <v>45</v>
      </c>
      <c r="V744" s="310">
        <v>45200</v>
      </c>
      <c r="X744" s="50" t="s">
        <v>3081</v>
      </c>
      <c r="Y744" s="50" t="s">
        <v>823</v>
      </c>
      <c r="AA744" s="50" t="s">
        <v>780</v>
      </c>
      <c r="AD744" s="50" t="s">
        <v>360</v>
      </c>
      <c r="AF744" s="306"/>
      <c r="AG744" s="307">
        <v>7.0094443351223433E-5</v>
      </c>
      <c r="AH744" s="307">
        <v>7.3200504614772281E-5</v>
      </c>
      <c r="AI744" s="307">
        <v>0.15507398049366286</v>
      </c>
      <c r="AJ744" s="50" t="s">
        <v>0</v>
      </c>
      <c r="AK744" s="307">
        <v>155.99058023405058</v>
      </c>
      <c r="AL744" s="307">
        <v>9.0872183770481112E-5</v>
      </c>
      <c r="AN744" s="312">
        <v>15</v>
      </c>
      <c r="AO744" s="313" t="s">
        <v>305</v>
      </c>
      <c r="AP744" s="313" t="s">
        <v>0</v>
      </c>
      <c r="AQ744" s="313" t="s">
        <v>386</v>
      </c>
      <c r="AR744" s="314" t="s">
        <v>0</v>
      </c>
      <c r="AS744" s="314"/>
    </row>
    <row r="745" spans="1:45" x14ac:dyDescent="0.2">
      <c r="A745" s="306" t="s">
        <v>1263</v>
      </c>
      <c r="B745" s="50" t="s">
        <v>294</v>
      </c>
      <c r="C745" s="50" t="s">
        <v>295</v>
      </c>
      <c r="D745" s="50" t="s">
        <v>778</v>
      </c>
      <c r="E745" s="50" t="s">
        <v>297</v>
      </c>
      <c r="F745" s="50" t="s">
        <v>452</v>
      </c>
      <c r="G745" s="50" t="s">
        <v>463</v>
      </c>
      <c r="H745" s="50" t="s">
        <v>1243</v>
      </c>
      <c r="I745" s="50" t="s">
        <v>780</v>
      </c>
      <c r="J745" s="50" t="s">
        <v>818</v>
      </c>
      <c r="K745" s="50" t="s">
        <v>782</v>
      </c>
      <c r="L745" s="307">
        <v>0.18</v>
      </c>
      <c r="M745" s="308">
        <v>0.3</v>
      </c>
      <c r="N745" s="307">
        <v>0.17</v>
      </c>
      <c r="O745" s="50" t="s">
        <v>1264</v>
      </c>
      <c r="Q745" s="50" t="s">
        <v>300</v>
      </c>
      <c r="R745" s="50" t="s">
        <v>905</v>
      </c>
      <c r="T745" s="308">
        <v>0.99</v>
      </c>
      <c r="U745" s="309">
        <v>45</v>
      </c>
      <c r="V745" s="310">
        <v>45200</v>
      </c>
      <c r="X745" s="50" t="s">
        <v>3081</v>
      </c>
      <c r="Y745" s="50" t="s">
        <v>816</v>
      </c>
      <c r="AA745" s="50" t="s">
        <v>780</v>
      </c>
      <c r="AD745" s="50" t="s">
        <v>360</v>
      </c>
      <c r="AF745" s="306"/>
      <c r="AG745" s="307">
        <v>2.9602822485801667E-5</v>
      </c>
      <c r="AH745" s="307">
        <v>3.0914598081966048E-5</v>
      </c>
      <c r="AI745" s="307">
        <v>8.2142044588043292E-2</v>
      </c>
      <c r="AJ745" s="306" t="s">
        <v>0</v>
      </c>
      <c r="AK745" s="307">
        <v>318.71885562283069</v>
      </c>
      <c r="AL745" s="307">
        <v>3.8377837050156824E-5</v>
      </c>
      <c r="AN745" s="312">
        <v>15</v>
      </c>
      <c r="AO745" s="313" t="s">
        <v>305</v>
      </c>
      <c r="AP745" s="313" t="s">
        <v>0</v>
      </c>
      <c r="AQ745" s="313" t="s">
        <v>386</v>
      </c>
      <c r="AR745" s="314" t="s">
        <v>0</v>
      </c>
      <c r="AS745" s="314"/>
    </row>
    <row r="746" spans="1:45" x14ac:dyDescent="0.2">
      <c r="A746" s="306" t="s">
        <v>1265</v>
      </c>
      <c r="B746" s="50" t="s">
        <v>294</v>
      </c>
      <c r="C746" s="50" t="s">
        <v>295</v>
      </c>
      <c r="D746" s="50" t="s">
        <v>778</v>
      </c>
      <c r="E746" s="50" t="s">
        <v>297</v>
      </c>
      <c r="F746" s="50" t="s">
        <v>452</v>
      </c>
      <c r="G746" s="50" t="s">
        <v>463</v>
      </c>
      <c r="H746" s="50" t="s">
        <v>1243</v>
      </c>
      <c r="I746" s="50" t="s">
        <v>780</v>
      </c>
      <c r="J746" s="50" t="s">
        <v>883</v>
      </c>
      <c r="K746" s="50" t="s">
        <v>782</v>
      </c>
      <c r="L746" s="307">
        <v>0.2</v>
      </c>
      <c r="M746" s="308">
        <v>0.3</v>
      </c>
      <c r="N746" s="307">
        <v>0.19</v>
      </c>
      <c r="O746" s="50" t="s">
        <v>1266</v>
      </c>
      <c r="Q746" s="50" t="s">
        <v>300</v>
      </c>
      <c r="R746" s="50" t="s">
        <v>905</v>
      </c>
      <c r="T746" s="308">
        <v>1.05</v>
      </c>
      <c r="U746" s="309">
        <v>45</v>
      </c>
      <c r="V746" s="310">
        <v>45200</v>
      </c>
      <c r="X746" s="50" t="s">
        <v>3081</v>
      </c>
      <c r="Y746" s="50" t="s">
        <v>823</v>
      </c>
      <c r="AA746" s="50" t="s">
        <v>780</v>
      </c>
      <c r="AD746" s="50" t="s">
        <v>360</v>
      </c>
      <c r="AF746" s="306"/>
      <c r="AG746" s="307">
        <v>3.3007895260938026E-5</v>
      </c>
      <c r="AH746" s="307">
        <v>3.4470558204811564E-5</v>
      </c>
      <c r="AI746" s="307">
        <v>8.565176144278637E-2</v>
      </c>
      <c r="AJ746" s="50" t="s">
        <v>0</v>
      </c>
      <c r="AK746" s="307">
        <v>304.54069156387368</v>
      </c>
      <c r="AL746" s="307">
        <v>4.2792258282145284E-5</v>
      </c>
      <c r="AN746" s="312">
        <v>15</v>
      </c>
      <c r="AO746" s="313" t="s">
        <v>305</v>
      </c>
      <c r="AP746" s="313" t="s">
        <v>0</v>
      </c>
      <c r="AQ746" s="313" t="s">
        <v>386</v>
      </c>
      <c r="AR746" s="314" t="s">
        <v>0</v>
      </c>
      <c r="AS746" s="314"/>
    </row>
    <row r="747" spans="1:45" x14ac:dyDescent="0.2">
      <c r="A747" s="306" t="s">
        <v>1267</v>
      </c>
      <c r="B747" s="50" t="s">
        <v>294</v>
      </c>
      <c r="C747" s="50" t="s">
        <v>295</v>
      </c>
      <c r="D747" s="50" t="s">
        <v>778</v>
      </c>
      <c r="E747" s="50" t="s">
        <v>297</v>
      </c>
      <c r="F747" s="50" t="s">
        <v>452</v>
      </c>
      <c r="G747" s="50" t="s">
        <v>463</v>
      </c>
      <c r="H747" s="50" t="s">
        <v>1243</v>
      </c>
      <c r="I747" s="50" t="s">
        <v>780</v>
      </c>
      <c r="J747" s="50" t="s">
        <v>930</v>
      </c>
      <c r="K747" s="50" t="s">
        <v>782</v>
      </c>
      <c r="L747" s="307">
        <v>0.06</v>
      </c>
      <c r="M747" s="308">
        <v>0.09</v>
      </c>
      <c r="N747" s="307">
        <v>0.05</v>
      </c>
      <c r="O747" s="50" t="s">
        <v>1268</v>
      </c>
      <c r="Q747" s="50" t="s">
        <v>300</v>
      </c>
      <c r="R747" s="50" t="s">
        <v>905</v>
      </c>
      <c r="T747" s="308">
        <v>0.61</v>
      </c>
      <c r="U747" s="309">
        <v>45</v>
      </c>
      <c r="V747" s="310">
        <v>45200</v>
      </c>
      <c r="X747" s="50" t="s">
        <v>3081</v>
      </c>
      <c r="Y747" s="50" t="s">
        <v>816</v>
      </c>
      <c r="AA747" s="50" t="s">
        <v>780</v>
      </c>
      <c r="AD747" s="50" t="s">
        <v>360</v>
      </c>
      <c r="AF747" s="306"/>
      <c r="AG747" s="307">
        <v>9.645326481799398E-6</v>
      </c>
      <c r="AH747" s="307">
        <v>1.0072735182504577E-5</v>
      </c>
      <c r="AI747" s="307">
        <v>4.3229031831773783E-2</v>
      </c>
      <c r="AJ747" s="306" t="s">
        <v>0</v>
      </c>
      <c r="AK747" s="307">
        <v>630.17977565363003</v>
      </c>
      <c r="AL747" s="307">
        <v>1.2504441702868089E-5</v>
      </c>
      <c r="AN747" s="312">
        <v>15</v>
      </c>
      <c r="AO747" s="313" t="s">
        <v>305</v>
      </c>
      <c r="AP747" s="313" t="s">
        <v>0</v>
      </c>
      <c r="AQ747" s="313" t="s">
        <v>386</v>
      </c>
      <c r="AR747" s="314" t="s">
        <v>0</v>
      </c>
      <c r="AS747" s="314"/>
    </row>
    <row r="748" spans="1:45" x14ac:dyDescent="0.2">
      <c r="A748" s="306" t="s">
        <v>1269</v>
      </c>
      <c r="B748" s="50" t="s">
        <v>294</v>
      </c>
      <c r="C748" s="50" t="s">
        <v>295</v>
      </c>
      <c r="D748" s="50" t="s">
        <v>778</v>
      </c>
      <c r="E748" s="50" t="s">
        <v>297</v>
      </c>
      <c r="F748" s="50" t="s">
        <v>452</v>
      </c>
      <c r="G748" s="50" t="s">
        <v>463</v>
      </c>
      <c r="H748" s="50" t="s">
        <v>1243</v>
      </c>
      <c r="I748" s="50" t="s">
        <v>780</v>
      </c>
      <c r="J748" s="50" t="s">
        <v>932</v>
      </c>
      <c r="K748" s="50" t="s">
        <v>782</v>
      </c>
      <c r="L748" s="307">
        <v>0.08</v>
      </c>
      <c r="M748" s="308">
        <v>0.12</v>
      </c>
      <c r="N748" s="307">
        <v>7.0000000000000007E-2</v>
      </c>
      <c r="O748" s="50" t="s">
        <v>1270</v>
      </c>
      <c r="Q748" s="50" t="s">
        <v>300</v>
      </c>
      <c r="R748" s="50" t="s">
        <v>905</v>
      </c>
      <c r="T748" s="308">
        <v>0.89</v>
      </c>
      <c r="U748" s="309">
        <v>45</v>
      </c>
      <c r="V748" s="310">
        <v>45200</v>
      </c>
      <c r="X748" s="50" t="s">
        <v>3081</v>
      </c>
      <c r="Y748" s="50" t="s">
        <v>823</v>
      </c>
      <c r="AA748" s="50" t="s">
        <v>780</v>
      </c>
      <c r="AD748" s="50" t="s">
        <v>360</v>
      </c>
      <c r="AF748" s="306"/>
      <c r="AG748" s="307">
        <v>1.2485241781435129E-5</v>
      </c>
      <c r="AH748" s="307">
        <v>1.3038494279197927E-5</v>
      </c>
      <c r="AI748" s="307">
        <v>3.8504239802527943E-2</v>
      </c>
      <c r="AJ748" s="50" t="s">
        <v>0</v>
      </c>
      <c r="AK748" s="307">
        <v>710.85651881435967</v>
      </c>
      <c r="AL748" s="307">
        <v>1.6186178694600611E-5</v>
      </c>
      <c r="AN748" s="312">
        <v>15</v>
      </c>
      <c r="AO748" s="313" t="s">
        <v>305</v>
      </c>
      <c r="AP748" s="313" t="s">
        <v>0</v>
      </c>
      <c r="AQ748" s="313" t="s">
        <v>386</v>
      </c>
      <c r="AR748" s="314" t="s">
        <v>0</v>
      </c>
      <c r="AS748" s="314"/>
    </row>
    <row r="749" spans="1:45" x14ac:dyDescent="0.2">
      <c r="A749" s="306" t="s">
        <v>1271</v>
      </c>
      <c r="B749" s="50" t="s">
        <v>294</v>
      </c>
      <c r="C749" s="50" t="s">
        <v>295</v>
      </c>
      <c r="D749" s="50" t="s">
        <v>778</v>
      </c>
      <c r="E749" s="50" t="s">
        <v>297</v>
      </c>
      <c r="F749" s="50" t="s">
        <v>452</v>
      </c>
      <c r="G749" s="50" t="s">
        <v>463</v>
      </c>
      <c r="H749" s="50" t="s">
        <v>1243</v>
      </c>
      <c r="I749" s="50" t="s">
        <v>832</v>
      </c>
      <c r="J749" s="50" t="s">
        <v>833</v>
      </c>
      <c r="K749" s="50" t="s">
        <v>782</v>
      </c>
      <c r="L749" s="307">
        <v>0.82</v>
      </c>
      <c r="M749" s="308">
        <v>2</v>
      </c>
      <c r="N749" s="307">
        <v>0.76</v>
      </c>
      <c r="O749" s="50" t="s">
        <v>1272</v>
      </c>
      <c r="Q749" s="50" t="s">
        <v>300</v>
      </c>
      <c r="R749" s="50" t="s">
        <v>905</v>
      </c>
      <c r="T749" s="308">
        <v>1.56</v>
      </c>
      <c r="U749" s="309">
        <v>45</v>
      </c>
      <c r="V749" s="310">
        <v>45200</v>
      </c>
      <c r="X749" s="50" t="s">
        <v>3081</v>
      </c>
      <c r="Y749" s="50" t="s">
        <v>835</v>
      </c>
      <c r="AA749" s="50" t="s">
        <v>832</v>
      </c>
      <c r="AD749" s="50" t="s">
        <v>360</v>
      </c>
      <c r="AF749" s="306"/>
      <c r="AG749" s="307">
        <v>1.3567488701882822E-4</v>
      </c>
      <c r="AH749" s="307">
        <v>1.4168698285492695E-4</v>
      </c>
      <c r="AI749" s="307">
        <v>0.23745019309426543</v>
      </c>
      <c r="AJ749" s="306" t="s">
        <v>0</v>
      </c>
      <c r="AK749" s="307">
        <v>92.40771681100216</v>
      </c>
      <c r="AL749" s="307">
        <v>1.7589230581997376E-4</v>
      </c>
      <c r="AN749" s="312">
        <v>15</v>
      </c>
      <c r="AO749" s="313" t="s">
        <v>305</v>
      </c>
      <c r="AP749" s="313" t="s">
        <v>0</v>
      </c>
      <c r="AQ749" s="313" t="s">
        <v>386</v>
      </c>
      <c r="AR749" s="314" t="s">
        <v>0</v>
      </c>
      <c r="AS749" s="314"/>
    </row>
    <row r="750" spans="1:45" x14ac:dyDescent="0.2">
      <c r="A750" s="306" t="s">
        <v>1273</v>
      </c>
      <c r="B750" s="50" t="s">
        <v>294</v>
      </c>
      <c r="C750" s="50" t="s">
        <v>295</v>
      </c>
      <c r="D750" s="50" t="s">
        <v>778</v>
      </c>
      <c r="E750" s="50" t="s">
        <v>297</v>
      </c>
      <c r="F750" s="50" t="s">
        <v>452</v>
      </c>
      <c r="G750" s="50" t="s">
        <v>463</v>
      </c>
      <c r="H750" s="50" t="s">
        <v>1243</v>
      </c>
      <c r="I750" s="50" t="s">
        <v>796</v>
      </c>
      <c r="J750" s="50" t="s">
        <v>809</v>
      </c>
      <c r="K750" s="50" t="s">
        <v>782</v>
      </c>
      <c r="L750" s="307">
        <v>0.4</v>
      </c>
      <c r="M750" s="308">
        <v>0.75</v>
      </c>
      <c r="N750" s="307">
        <v>0.37</v>
      </c>
      <c r="O750" s="50" t="s">
        <v>1274</v>
      </c>
      <c r="Q750" s="50" t="s">
        <v>300</v>
      </c>
      <c r="R750" s="50" t="s">
        <v>905</v>
      </c>
      <c r="T750" s="308">
        <v>1.01</v>
      </c>
      <c r="U750" s="309">
        <v>45</v>
      </c>
      <c r="V750" s="310">
        <v>45200</v>
      </c>
      <c r="X750" s="50" t="s">
        <v>3081</v>
      </c>
      <c r="Y750" s="50" t="s">
        <v>812</v>
      </c>
      <c r="AA750" s="50" t="s">
        <v>796</v>
      </c>
      <c r="AD750" s="50" t="s">
        <v>360</v>
      </c>
      <c r="AF750" s="306"/>
      <c r="AG750" s="307">
        <v>6.6322999119075145E-5</v>
      </c>
      <c r="AH750" s="307">
        <v>6.9261938193231423E-5</v>
      </c>
      <c r="AI750" s="307">
        <v>0.17895116476871337</v>
      </c>
      <c r="AJ750" s="50" t="s">
        <v>0</v>
      </c>
      <c r="AK750" s="307">
        <v>131.53604741674928</v>
      </c>
      <c r="AL750" s="307">
        <v>8.5982789448214649E-5</v>
      </c>
      <c r="AN750" s="312">
        <v>15</v>
      </c>
      <c r="AO750" s="313" t="s">
        <v>305</v>
      </c>
      <c r="AP750" s="313" t="s">
        <v>0</v>
      </c>
      <c r="AQ750" s="313" t="s">
        <v>386</v>
      </c>
      <c r="AR750" s="314" t="s">
        <v>0</v>
      </c>
      <c r="AS750" s="314"/>
    </row>
    <row r="751" spans="1:45" x14ac:dyDescent="0.2">
      <c r="A751" s="306" t="s">
        <v>1275</v>
      </c>
      <c r="B751" s="50" t="s">
        <v>294</v>
      </c>
      <c r="C751" s="50" t="s">
        <v>295</v>
      </c>
      <c r="D751" s="50" t="s">
        <v>778</v>
      </c>
      <c r="E751" s="50" t="s">
        <v>297</v>
      </c>
      <c r="F751" s="50" t="s">
        <v>452</v>
      </c>
      <c r="G751" s="50" t="s">
        <v>463</v>
      </c>
      <c r="H751" s="50" t="s">
        <v>1243</v>
      </c>
      <c r="I751" s="50" t="s">
        <v>796</v>
      </c>
      <c r="J751" s="50" t="s">
        <v>936</v>
      </c>
      <c r="K751" s="50" t="s">
        <v>782</v>
      </c>
      <c r="L751" s="307">
        <v>0.43</v>
      </c>
      <c r="M751" s="308">
        <v>0.9</v>
      </c>
      <c r="N751" s="307">
        <v>0.4</v>
      </c>
      <c r="O751" s="50" t="s">
        <v>1276</v>
      </c>
      <c r="Q751" s="50" t="s">
        <v>300</v>
      </c>
      <c r="R751" s="50" t="s">
        <v>905</v>
      </c>
      <c r="T751" s="308">
        <v>1.19</v>
      </c>
      <c r="U751" s="309">
        <v>45</v>
      </c>
      <c r="V751" s="310">
        <v>45200</v>
      </c>
      <c r="X751" s="50" t="s">
        <v>3081</v>
      </c>
      <c r="Y751" s="50" t="s">
        <v>937</v>
      </c>
      <c r="AA751" s="50" t="s">
        <v>796</v>
      </c>
      <c r="AD751" s="50" t="s">
        <v>360</v>
      </c>
      <c r="AF751" s="306"/>
      <c r="AG751" s="307">
        <v>7.1687444485700003E-5</v>
      </c>
      <c r="AH751" s="307">
        <v>7.486409564025912E-5</v>
      </c>
      <c r="AI751" s="307">
        <v>0.16498934880224145</v>
      </c>
      <c r="AJ751" s="306" t="s">
        <v>0</v>
      </c>
      <c r="AK751" s="307">
        <v>144.97610701909966</v>
      </c>
      <c r="AL751" s="307">
        <v>9.2937390153723153E-5</v>
      </c>
      <c r="AN751" s="324">
        <v>15</v>
      </c>
      <c r="AO751" s="313" t="s">
        <v>305</v>
      </c>
      <c r="AP751" s="313" t="s">
        <v>0</v>
      </c>
      <c r="AQ751" s="313" t="s">
        <v>386</v>
      </c>
      <c r="AR751" s="314" t="s">
        <v>0</v>
      </c>
      <c r="AS751" s="314"/>
    </row>
    <row r="752" spans="1:45" x14ac:dyDescent="0.2">
      <c r="A752" s="306" t="s">
        <v>1277</v>
      </c>
      <c r="B752" s="50" t="s">
        <v>294</v>
      </c>
      <c r="C752" s="50" t="s">
        <v>295</v>
      </c>
      <c r="D752" s="50" t="s">
        <v>778</v>
      </c>
      <c r="E752" s="50" t="s">
        <v>297</v>
      </c>
      <c r="F752" s="50" t="s">
        <v>452</v>
      </c>
      <c r="G752" s="50" t="s">
        <v>463</v>
      </c>
      <c r="H752" s="50" t="s">
        <v>1243</v>
      </c>
      <c r="I752" s="50" t="s">
        <v>796</v>
      </c>
      <c r="J752" s="50" t="s">
        <v>789</v>
      </c>
      <c r="K752" s="50" t="s">
        <v>782</v>
      </c>
      <c r="L752" s="307">
        <v>0.45</v>
      </c>
      <c r="M752" s="308">
        <v>0.9</v>
      </c>
      <c r="N752" s="307">
        <v>0.42</v>
      </c>
      <c r="O752" s="50" t="s">
        <v>1278</v>
      </c>
      <c r="Q752" s="50" t="s">
        <v>300</v>
      </c>
      <c r="R752" s="50" t="s">
        <v>905</v>
      </c>
      <c r="T752" s="308">
        <v>1.41</v>
      </c>
      <c r="U752" s="309">
        <v>45</v>
      </c>
      <c r="V752" s="310">
        <v>45200</v>
      </c>
      <c r="X752" s="50" t="s">
        <v>3081</v>
      </c>
      <c r="Y752" s="50" t="s">
        <v>791</v>
      </c>
      <c r="AA752" s="50" t="s">
        <v>796</v>
      </c>
      <c r="AD752" s="50" t="s">
        <v>360</v>
      </c>
      <c r="AF752" s="306"/>
      <c r="AG752" s="307">
        <v>7.5008516224329679E-5</v>
      </c>
      <c r="AH752" s="307">
        <v>7.8332332429178662E-5</v>
      </c>
      <c r="AI752" s="307">
        <v>0.14583355147850988</v>
      </c>
      <c r="AJ752" s="50" t="s">
        <v>0</v>
      </c>
      <c r="AK752" s="307">
        <v>167.60360819279532</v>
      </c>
      <c r="AL752" s="307">
        <v>9.7242910347891865E-5</v>
      </c>
      <c r="AN752" s="312">
        <v>15</v>
      </c>
      <c r="AO752" s="313" t="s">
        <v>305</v>
      </c>
      <c r="AP752" s="313" t="s">
        <v>0</v>
      </c>
      <c r="AQ752" s="313" t="s">
        <v>386</v>
      </c>
      <c r="AR752" s="314" t="s">
        <v>0</v>
      </c>
      <c r="AS752" s="314"/>
    </row>
    <row r="753" spans="1:45" x14ac:dyDescent="0.2">
      <c r="A753" s="306" t="s">
        <v>1279</v>
      </c>
      <c r="B753" s="50" t="s">
        <v>294</v>
      </c>
      <c r="C753" s="50" t="s">
        <v>295</v>
      </c>
      <c r="D753" s="50" t="s">
        <v>778</v>
      </c>
      <c r="E753" s="50" t="s">
        <v>297</v>
      </c>
      <c r="F753" s="50" t="s">
        <v>452</v>
      </c>
      <c r="G753" s="50" t="s">
        <v>463</v>
      </c>
      <c r="H753" s="50" t="s">
        <v>1243</v>
      </c>
      <c r="I753" s="50" t="s">
        <v>796</v>
      </c>
      <c r="J753" s="50" t="s">
        <v>829</v>
      </c>
      <c r="K753" s="50" t="s">
        <v>782</v>
      </c>
      <c r="L753" s="307">
        <v>0.13</v>
      </c>
      <c r="M753" s="308">
        <v>0.15</v>
      </c>
      <c r="N753" s="307">
        <v>0.12</v>
      </c>
      <c r="O753" s="50" t="s">
        <v>1280</v>
      </c>
      <c r="Q753" s="50" t="s">
        <v>300</v>
      </c>
      <c r="R753" s="50" t="s">
        <v>905</v>
      </c>
      <c r="T753" s="308">
        <v>1.01</v>
      </c>
      <c r="U753" s="309">
        <v>45</v>
      </c>
      <c r="V753" s="310">
        <v>45200</v>
      </c>
      <c r="X753" s="50" t="s">
        <v>3081</v>
      </c>
      <c r="Y753" s="50" t="s">
        <v>791</v>
      </c>
      <c r="AA753" s="50" t="s">
        <v>796</v>
      </c>
      <c r="AD753" s="50" t="s">
        <v>360</v>
      </c>
      <c r="AF753" s="306"/>
      <c r="AG753" s="307">
        <v>2.1682504033273184E-5</v>
      </c>
      <c r="AH753" s="307">
        <v>2.2643310377608272E-5</v>
      </c>
      <c r="AI753" s="307">
        <v>5.8503225176688448E-2</v>
      </c>
      <c r="AJ753" s="306" t="s">
        <v>0</v>
      </c>
      <c r="AK753" s="307">
        <v>458.52626523032728</v>
      </c>
      <c r="AL753" s="307">
        <v>2.8109738759790143E-5</v>
      </c>
      <c r="AN753" s="312">
        <v>15</v>
      </c>
      <c r="AO753" s="313" t="s">
        <v>305</v>
      </c>
      <c r="AP753" s="313" t="s">
        <v>0</v>
      </c>
      <c r="AQ753" s="313" t="s">
        <v>386</v>
      </c>
      <c r="AR753" s="314" t="s">
        <v>0</v>
      </c>
      <c r="AS753" s="314"/>
    </row>
    <row r="754" spans="1:45" x14ac:dyDescent="0.2">
      <c r="A754" s="306" t="s">
        <v>1281</v>
      </c>
      <c r="B754" s="50" t="s">
        <v>308</v>
      </c>
      <c r="C754" s="50" t="s">
        <v>295</v>
      </c>
      <c r="D754" s="50" t="s">
        <v>778</v>
      </c>
      <c r="E754" s="50" t="s">
        <v>297</v>
      </c>
      <c r="F754" s="50" t="s">
        <v>452</v>
      </c>
      <c r="G754" s="50" t="s">
        <v>463</v>
      </c>
      <c r="H754" s="50" t="s">
        <v>1243</v>
      </c>
      <c r="I754" s="50" t="s">
        <v>780</v>
      </c>
      <c r="J754" s="50" t="s">
        <v>814</v>
      </c>
      <c r="K754" s="50" t="s">
        <v>782</v>
      </c>
      <c r="L754" s="307">
        <v>1.98</v>
      </c>
      <c r="M754" s="308">
        <v>2.2999999999999998</v>
      </c>
      <c r="N754" s="307">
        <v>1.84</v>
      </c>
      <c r="O754" s="50" t="s">
        <v>1256</v>
      </c>
      <c r="Q754" s="50" t="s">
        <v>300</v>
      </c>
      <c r="R754" s="50" t="s">
        <v>905</v>
      </c>
      <c r="T754" s="308">
        <v>1.24</v>
      </c>
      <c r="U754" s="309">
        <v>45</v>
      </c>
      <c r="V754" s="310">
        <v>45200</v>
      </c>
      <c r="X754" s="50" t="s">
        <v>3081</v>
      </c>
      <c r="Y754" s="50" t="s">
        <v>816</v>
      </c>
      <c r="AA754" s="50" t="s">
        <v>780</v>
      </c>
      <c r="AD754" s="50" t="s">
        <v>360</v>
      </c>
      <c r="AF754" s="306"/>
      <c r="AG754" s="307">
        <v>3.2760886242228941E-4</v>
      </c>
      <c r="AH754" s="307">
        <v>3.421260359458226E-4</v>
      </c>
      <c r="AI754" s="307">
        <v>0.72478798478022954</v>
      </c>
      <c r="AJ754" s="50" t="s">
        <v>0</v>
      </c>
      <c r="AK754" s="307">
        <v>11.926172322971356</v>
      </c>
      <c r="AL754" s="307">
        <v>4.2472029632512856E-4</v>
      </c>
      <c r="AN754" s="312">
        <v>15</v>
      </c>
      <c r="AO754" s="313" t="s">
        <v>305</v>
      </c>
      <c r="AP754" s="313" t="s">
        <v>0</v>
      </c>
      <c r="AQ754" s="313" t="s">
        <v>386</v>
      </c>
      <c r="AR754" s="314" t="s">
        <v>0</v>
      </c>
      <c r="AS754" s="314"/>
    </row>
    <row r="755" spans="1:45" x14ac:dyDescent="0.2">
      <c r="A755" s="306" t="s">
        <v>1282</v>
      </c>
      <c r="B755" s="50" t="s">
        <v>308</v>
      </c>
      <c r="C755" s="50" t="s">
        <v>295</v>
      </c>
      <c r="D755" s="50" t="s">
        <v>778</v>
      </c>
      <c r="E755" s="50" t="s">
        <v>297</v>
      </c>
      <c r="F755" s="50" t="s">
        <v>452</v>
      </c>
      <c r="G755" s="50" t="s">
        <v>463</v>
      </c>
      <c r="H755" s="50" t="s">
        <v>1243</v>
      </c>
      <c r="I755" s="50" t="s">
        <v>780</v>
      </c>
      <c r="J755" s="50" t="s">
        <v>878</v>
      </c>
      <c r="K755" s="50" t="s">
        <v>782</v>
      </c>
      <c r="L755" s="307">
        <v>2.0099999999999998</v>
      </c>
      <c r="M755" s="308">
        <v>2.2999999999999998</v>
      </c>
      <c r="N755" s="307">
        <v>1.86</v>
      </c>
      <c r="O755" s="50" t="s">
        <v>1258</v>
      </c>
      <c r="Q755" s="50" t="s">
        <v>300</v>
      </c>
      <c r="R755" s="50" t="s">
        <v>905</v>
      </c>
      <c r="T755" s="308">
        <v>1.49</v>
      </c>
      <c r="U755" s="309">
        <v>45</v>
      </c>
      <c r="V755" s="310">
        <v>45200</v>
      </c>
      <c r="X755" s="50" t="s">
        <v>3081</v>
      </c>
      <c r="Y755" s="50" t="s">
        <v>823</v>
      </c>
      <c r="AA755" s="50" t="s">
        <v>780</v>
      </c>
      <c r="AD755" s="50" t="s">
        <v>360</v>
      </c>
      <c r="AF755" s="306"/>
      <c r="AG755" s="307">
        <v>3.3199416076528694E-4</v>
      </c>
      <c r="AH755" s="307">
        <v>3.467056578993814E-4</v>
      </c>
      <c r="AI755" s="307">
        <v>0.61070189516746032</v>
      </c>
      <c r="AJ755" s="306" t="s">
        <v>0</v>
      </c>
      <c r="AK755" s="307">
        <v>19.251754846903232</v>
      </c>
      <c r="AL755" s="307">
        <v>4.3040550641969337E-4</v>
      </c>
      <c r="AN755" s="312">
        <v>15</v>
      </c>
      <c r="AO755" s="313" t="s">
        <v>305</v>
      </c>
      <c r="AP755" s="313" t="s">
        <v>0</v>
      </c>
      <c r="AQ755" s="313" t="s">
        <v>386</v>
      </c>
      <c r="AR755" s="314" t="s">
        <v>0</v>
      </c>
      <c r="AS755" s="314"/>
    </row>
    <row r="756" spans="1:45" x14ac:dyDescent="0.2">
      <c r="A756" s="306" t="s">
        <v>1283</v>
      </c>
      <c r="B756" s="50" t="s">
        <v>308</v>
      </c>
      <c r="C756" s="50" t="s">
        <v>295</v>
      </c>
      <c r="D756" s="50" t="s">
        <v>778</v>
      </c>
      <c r="E756" s="50" t="s">
        <v>297</v>
      </c>
      <c r="F756" s="50" t="s">
        <v>452</v>
      </c>
      <c r="G756" s="50" t="s">
        <v>463</v>
      </c>
      <c r="H756" s="50" t="s">
        <v>1243</v>
      </c>
      <c r="I756" s="50" t="s">
        <v>780</v>
      </c>
      <c r="J756" s="50" t="s">
        <v>924</v>
      </c>
      <c r="K756" s="50" t="s">
        <v>782</v>
      </c>
      <c r="L756" s="307">
        <v>0.67</v>
      </c>
      <c r="M756" s="308">
        <v>1.05</v>
      </c>
      <c r="N756" s="307">
        <v>0.62</v>
      </c>
      <c r="O756" s="50" t="s">
        <v>1260</v>
      </c>
      <c r="Q756" s="50" t="s">
        <v>300</v>
      </c>
      <c r="R756" s="50" t="s">
        <v>905</v>
      </c>
      <c r="T756" s="308">
        <v>0.99</v>
      </c>
      <c r="U756" s="309">
        <v>45</v>
      </c>
      <c r="V756" s="310">
        <v>45200</v>
      </c>
      <c r="X756" s="50" t="s">
        <v>3081</v>
      </c>
      <c r="Y756" s="50" t="s">
        <v>816</v>
      </c>
      <c r="AA756" s="50" t="s">
        <v>780</v>
      </c>
      <c r="AD756" s="50" t="s">
        <v>360</v>
      </c>
      <c r="AF756" s="306"/>
      <c r="AG756" s="307">
        <v>1.1131188728300723E-4</v>
      </c>
      <c r="AH756" s="307">
        <v>1.1624439726143522E-4</v>
      </c>
      <c r="AI756" s="307">
        <v>0.30886872401324067</v>
      </c>
      <c r="AJ756" s="50" t="s">
        <v>0</v>
      </c>
      <c r="AK756" s="307">
        <v>64.731025183917694</v>
      </c>
      <c r="AL756" s="307">
        <v>1.4430750560834532E-4</v>
      </c>
      <c r="AN756" s="312">
        <v>15</v>
      </c>
      <c r="AO756" s="313" t="s">
        <v>305</v>
      </c>
      <c r="AP756" s="313" t="s">
        <v>0</v>
      </c>
      <c r="AQ756" s="313" t="s">
        <v>386</v>
      </c>
      <c r="AR756" s="314" t="s">
        <v>0</v>
      </c>
      <c r="AS756" s="314"/>
    </row>
    <row r="757" spans="1:45" x14ac:dyDescent="0.2">
      <c r="A757" s="306" t="s">
        <v>1284</v>
      </c>
      <c r="B757" s="50" t="s">
        <v>308</v>
      </c>
      <c r="C757" s="50" t="s">
        <v>295</v>
      </c>
      <c r="D757" s="50" t="s">
        <v>778</v>
      </c>
      <c r="E757" s="50" t="s">
        <v>297</v>
      </c>
      <c r="F757" s="50" t="s">
        <v>452</v>
      </c>
      <c r="G757" s="50" t="s">
        <v>463</v>
      </c>
      <c r="H757" s="50" t="s">
        <v>1243</v>
      </c>
      <c r="I757" s="50" t="s">
        <v>780</v>
      </c>
      <c r="J757" s="50" t="s">
        <v>926</v>
      </c>
      <c r="K757" s="50" t="s">
        <v>782</v>
      </c>
      <c r="L757" s="307">
        <v>0.7</v>
      </c>
      <c r="M757" s="308">
        <v>1.05</v>
      </c>
      <c r="N757" s="307">
        <v>0.65</v>
      </c>
      <c r="O757" s="50" t="s">
        <v>1262</v>
      </c>
      <c r="Q757" s="50" t="s">
        <v>300</v>
      </c>
      <c r="R757" s="50" t="s">
        <v>905</v>
      </c>
      <c r="T757" s="308">
        <v>1.24</v>
      </c>
      <c r="U757" s="309">
        <v>45</v>
      </c>
      <c r="V757" s="310">
        <v>45200</v>
      </c>
      <c r="X757" s="50" t="s">
        <v>3081</v>
      </c>
      <c r="Y757" s="50" t="s">
        <v>823</v>
      </c>
      <c r="AA757" s="50" t="s">
        <v>780</v>
      </c>
      <c r="AD757" s="50" t="s">
        <v>360</v>
      </c>
      <c r="AF757" s="306"/>
      <c r="AG757" s="307">
        <v>1.1603145234273966E-4</v>
      </c>
      <c r="AH757" s="307">
        <v>1.2117309813153966E-4</v>
      </c>
      <c r="AI757" s="307">
        <v>0.25670307540769316</v>
      </c>
      <c r="AJ757" s="306" t="s">
        <v>0</v>
      </c>
      <c r="AK757" s="307">
        <v>83.430496554748061</v>
      </c>
      <c r="AL757" s="307">
        <v>1.5042606740754195E-4</v>
      </c>
      <c r="AN757" s="312">
        <v>15</v>
      </c>
      <c r="AO757" s="313" t="s">
        <v>305</v>
      </c>
      <c r="AP757" s="313" t="s">
        <v>0</v>
      </c>
      <c r="AQ757" s="313" t="s">
        <v>386</v>
      </c>
      <c r="AR757" s="314" t="s">
        <v>0</v>
      </c>
      <c r="AS757" s="314"/>
    </row>
    <row r="758" spans="1:45" x14ac:dyDescent="0.2">
      <c r="A758" s="306" t="s">
        <v>1285</v>
      </c>
      <c r="B758" s="50" t="s">
        <v>308</v>
      </c>
      <c r="C758" s="50" t="s">
        <v>295</v>
      </c>
      <c r="D758" s="50" t="s">
        <v>778</v>
      </c>
      <c r="E758" s="50" t="s">
        <v>297</v>
      </c>
      <c r="F758" s="50" t="s">
        <v>452</v>
      </c>
      <c r="G758" s="50" t="s">
        <v>463</v>
      </c>
      <c r="H758" s="50" t="s">
        <v>1243</v>
      </c>
      <c r="I758" s="50" t="s">
        <v>780</v>
      </c>
      <c r="J758" s="50" t="s">
        <v>818</v>
      </c>
      <c r="K758" s="50" t="s">
        <v>782</v>
      </c>
      <c r="L758" s="307">
        <v>0.24</v>
      </c>
      <c r="M758" s="308">
        <v>0.3</v>
      </c>
      <c r="N758" s="307">
        <v>0.22</v>
      </c>
      <c r="O758" s="50" t="s">
        <v>1264</v>
      </c>
      <c r="Q758" s="50" t="s">
        <v>300</v>
      </c>
      <c r="R758" s="50" t="s">
        <v>905</v>
      </c>
      <c r="T758" s="308">
        <v>0.99</v>
      </c>
      <c r="U758" s="309">
        <v>45</v>
      </c>
      <c r="V758" s="310">
        <v>45200</v>
      </c>
      <c r="X758" s="50" t="s">
        <v>3081</v>
      </c>
      <c r="Y758" s="50" t="s">
        <v>816</v>
      </c>
      <c r="AA758" s="50" t="s">
        <v>780</v>
      </c>
      <c r="AD758" s="50" t="s">
        <v>360</v>
      </c>
      <c r="AF758" s="306"/>
      <c r="AG758" s="307">
        <v>3.9472941276876156E-5</v>
      </c>
      <c r="AH758" s="307">
        <v>4.1222086686935305E-5</v>
      </c>
      <c r="AI758" s="307">
        <v>0.10952969447225901</v>
      </c>
      <c r="AJ758" s="50" t="s">
        <v>0</v>
      </c>
      <c r="AK758" s="307">
        <v>232.20072923751553</v>
      </c>
      <c r="AL758" s="307">
        <v>5.1173705106698641E-5</v>
      </c>
      <c r="AN758" s="312">
        <v>15</v>
      </c>
      <c r="AO758" s="313" t="s">
        <v>305</v>
      </c>
      <c r="AP758" s="313" t="s">
        <v>0</v>
      </c>
      <c r="AQ758" s="313" t="s">
        <v>386</v>
      </c>
      <c r="AR758" s="314" t="s">
        <v>0</v>
      </c>
      <c r="AS758" s="314"/>
    </row>
    <row r="759" spans="1:45" x14ac:dyDescent="0.2">
      <c r="A759" s="306" t="s">
        <v>1286</v>
      </c>
      <c r="B759" s="50" t="s">
        <v>308</v>
      </c>
      <c r="C759" s="50" t="s">
        <v>295</v>
      </c>
      <c r="D759" s="50" t="s">
        <v>778</v>
      </c>
      <c r="E759" s="50" t="s">
        <v>297</v>
      </c>
      <c r="F759" s="50" t="s">
        <v>452</v>
      </c>
      <c r="G759" s="50" t="s">
        <v>463</v>
      </c>
      <c r="H759" s="50" t="s">
        <v>1243</v>
      </c>
      <c r="I759" s="50" t="s">
        <v>780</v>
      </c>
      <c r="J759" s="50" t="s">
        <v>883</v>
      </c>
      <c r="K759" s="50" t="s">
        <v>782</v>
      </c>
      <c r="L759" s="307">
        <v>0.27</v>
      </c>
      <c r="M759" s="308">
        <v>0.3</v>
      </c>
      <c r="N759" s="307">
        <v>0.25</v>
      </c>
      <c r="O759" s="50" t="s">
        <v>1266</v>
      </c>
      <c r="Q759" s="50" t="s">
        <v>300</v>
      </c>
      <c r="R759" s="50" t="s">
        <v>905</v>
      </c>
      <c r="T759" s="308">
        <v>1.05</v>
      </c>
      <c r="U759" s="309">
        <v>45</v>
      </c>
      <c r="V759" s="310">
        <v>45200</v>
      </c>
      <c r="X759" s="50" t="s">
        <v>3081</v>
      </c>
      <c r="Y759" s="50" t="s">
        <v>823</v>
      </c>
      <c r="AA759" s="50" t="s">
        <v>780</v>
      </c>
      <c r="AD759" s="50" t="s">
        <v>360</v>
      </c>
      <c r="AF759" s="306"/>
      <c r="AG759" s="307">
        <v>4.4276451027581007E-5</v>
      </c>
      <c r="AH759" s="307">
        <v>4.6238452048618956E-5</v>
      </c>
      <c r="AI759" s="307">
        <v>0.11489239137993466</v>
      </c>
      <c r="AJ759" s="306" t="s">
        <v>0</v>
      </c>
      <c r="AK759" s="307">
        <v>220.08889746279814</v>
      </c>
      <c r="AL759" s="307">
        <v>5.7401094895959751E-5</v>
      </c>
      <c r="AN759" s="324">
        <v>15</v>
      </c>
      <c r="AO759" s="313" t="s">
        <v>305</v>
      </c>
      <c r="AP759" s="313" t="s">
        <v>0</v>
      </c>
      <c r="AQ759" s="313" t="s">
        <v>386</v>
      </c>
      <c r="AR759" s="314" t="s">
        <v>0</v>
      </c>
      <c r="AS759" s="314"/>
    </row>
    <row r="760" spans="1:45" x14ac:dyDescent="0.2">
      <c r="A760" s="306" t="s">
        <v>1287</v>
      </c>
      <c r="B760" s="50" t="s">
        <v>308</v>
      </c>
      <c r="C760" s="50" t="s">
        <v>295</v>
      </c>
      <c r="D760" s="50" t="s">
        <v>778</v>
      </c>
      <c r="E760" s="50" t="s">
        <v>297</v>
      </c>
      <c r="F760" s="50" t="s">
        <v>452</v>
      </c>
      <c r="G760" s="50" t="s">
        <v>463</v>
      </c>
      <c r="H760" s="50" t="s">
        <v>1243</v>
      </c>
      <c r="I760" s="50" t="s">
        <v>780</v>
      </c>
      <c r="J760" s="50" t="s">
        <v>930</v>
      </c>
      <c r="K760" s="50" t="s">
        <v>782</v>
      </c>
      <c r="L760" s="307">
        <v>6.4328269607676555E-2</v>
      </c>
      <c r="M760" s="308">
        <v>0.09</v>
      </c>
      <c r="N760" s="307">
        <v>0.06</v>
      </c>
      <c r="O760" s="50" t="s">
        <v>1268</v>
      </c>
      <c r="Q760" s="50" t="s">
        <v>300</v>
      </c>
      <c r="R760" s="50" t="s">
        <v>905</v>
      </c>
      <c r="T760" s="308">
        <v>0.61</v>
      </c>
      <c r="U760" s="309">
        <v>45</v>
      </c>
      <c r="V760" s="310">
        <v>45200</v>
      </c>
      <c r="X760" s="50" t="s">
        <v>3081</v>
      </c>
      <c r="Y760" s="50" t="s">
        <v>816</v>
      </c>
      <c r="AA760" s="50" t="s">
        <v>780</v>
      </c>
      <c r="AD760" s="50" t="s">
        <v>360</v>
      </c>
      <c r="AF760" s="306"/>
      <c r="AG760" s="307">
        <v>1.0254746534969866E-5</v>
      </c>
      <c r="AH760" s="307">
        <v>1.0709160172584206E-5</v>
      </c>
      <c r="AI760" s="307">
        <v>4.5960369016382258E-2</v>
      </c>
      <c r="AJ760" s="50" t="s">
        <v>0</v>
      </c>
      <c r="AK760" s="307">
        <v>591.10774125429214</v>
      </c>
      <c r="AL760" s="307">
        <v>1.329450905225316E-5</v>
      </c>
      <c r="AN760" s="312">
        <v>15</v>
      </c>
      <c r="AO760" s="313" t="s">
        <v>305</v>
      </c>
      <c r="AP760" s="313" t="s">
        <v>0</v>
      </c>
      <c r="AQ760" s="313" t="s">
        <v>386</v>
      </c>
      <c r="AR760" s="314" t="s">
        <v>0</v>
      </c>
      <c r="AS760" s="314"/>
    </row>
    <row r="761" spans="1:45" x14ac:dyDescent="0.2">
      <c r="A761" s="306" t="s">
        <v>1288</v>
      </c>
      <c r="B761" s="50" t="s">
        <v>308</v>
      </c>
      <c r="C761" s="50" t="s">
        <v>295</v>
      </c>
      <c r="D761" s="50" t="s">
        <v>778</v>
      </c>
      <c r="E761" s="50" t="s">
        <v>297</v>
      </c>
      <c r="F761" s="50" t="s">
        <v>452</v>
      </c>
      <c r="G761" s="50" t="s">
        <v>463</v>
      </c>
      <c r="H761" s="50" t="s">
        <v>1243</v>
      </c>
      <c r="I761" s="50" t="s">
        <v>780</v>
      </c>
      <c r="J761" s="50" t="s">
        <v>932</v>
      </c>
      <c r="K761" s="50" t="s">
        <v>782</v>
      </c>
      <c r="L761" s="307">
        <v>0.13350000000000001</v>
      </c>
      <c r="M761" s="308">
        <v>0.12</v>
      </c>
      <c r="N761" s="307">
        <v>0.11966789999999999</v>
      </c>
      <c r="O761" s="50" t="s">
        <v>1270</v>
      </c>
      <c r="Q761" s="50" t="s">
        <v>300</v>
      </c>
      <c r="R761" s="50" t="s">
        <v>905</v>
      </c>
      <c r="T761" s="308">
        <v>0.89</v>
      </c>
      <c r="U761" s="309">
        <v>45</v>
      </c>
      <c r="V761" s="310">
        <v>45200</v>
      </c>
      <c r="X761" s="50" t="s">
        <v>3081</v>
      </c>
      <c r="Y761" s="50" t="s">
        <v>823</v>
      </c>
      <c r="AA761" s="50" t="s">
        <v>780</v>
      </c>
      <c r="AD761" s="50" t="s">
        <v>360</v>
      </c>
      <c r="AF761" s="306"/>
      <c r="AG761" s="307">
        <v>1.3626858040324904E-5</v>
      </c>
      <c r="AH761" s="307">
        <v>1.4230698428796921E-5</v>
      </c>
      <c r="AI761" s="307">
        <v>4.2024961864964752E-2</v>
      </c>
      <c r="AJ761" s="306" t="s">
        <v>0</v>
      </c>
      <c r="AK761" s="307">
        <v>649.01707373983811</v>
      </c>
      <c r="AL761" s="307">
        <v>1.766619847239361E-5</v>
      </c>
      <c r="AN761" s="312">
        <v>15</v>
      </c>
      <c r="AO761" s="313" t="s">
        <v>305</v>
      </c>
      <c r="AP761" s="313" t="s">
        <v>0</v>
      </c>
      <c r="AQ761" s="313" t="s">
        <v>386</v>
      </c>
      <c r="AR761" s="314" t="s">
        <v>0</v>
      </c>
      <c r="AS761" s="314"/>
    </row>
    <row r="762" spans="1:45" x14ac:dyDescent="0.2">
      <c r="A762" s="306" t="s">
        <v>1289</v>
      </c>
      <c r="B762" s="50" t="s">
        <v>308</v>
      </c>
      <c r="C762" s="50" t="s">
        <v>295</v>
      </c>
      <c r="D762" s="50" t="s">
        <v>778</v>
      </c>
      <c r="E762" s="50" t="s">
        <v>297</v>
      </c>
      <c r="F762" s="50" t="s">
        <v>452</v>
      </c>
      <c r="G762" s="50" t="s">
        <v>463</v>
      </c>
      <c r="H762" s="50" t="s">
        <v>1243</v>
      </c>
      <c r="I762" s="50" t="s">
        <v>832</v>
      </c>
      <c r="J762" s="50" t="s">
        <v>833</v>
      </c>
      <c r="K762" s="50" t="s">
        <v>782</v>
      </c>
      <c r="L762" s="307">
        <v>1.42</v>
      </c>
      <c r="M762" s="308">
        <v>2</v>
      </c>
      <c r="N762" s="307">
        <v>1.31</v>
      </c>
      <c r="O762" s="50" t="s">
        <v>1272</v>
      </c>
      <c r="Q762" s="50" t="s">
        <v>300</v>
      </c>
      <c r="R762" s="50" t="s">
        <v>905</v>
      </c>
      <c r="T762" s="308">
        <v>1.56</v>
      </c>
      <c r="U762" s="309">
        <v>45</v>
      </c>
      <c r="V762" s="310">
        <v>45200</v>
      </c>
      <c r="X762" s="50" t="s">
        <v>3081</v>
      </c>
      <c r="Y762" s="50" t="s">
        <v>835</v>
      </c>
      <c r="AA762" s="50" t="s">
        <v>832</v>
      </c>
      <c r="AD762" s="50" t="s">
        <v>360</v>
      </c>
      <c r="AF762" s="306"/>
      <c r="AG762" s="307">
        <v>2.3397884355488233E-4</v>
      </c>
      <c r="AH762" s="307">
        <v>2.4434703520759618E-4</v>
      </c>
      <c r="AI762" s="307">
        <v>0.40949598560837319</v>
      </c>
      <c r="AJ762" s="50" t="s">
        <v>0</v>
      </c>
      <c r="AK762" s="307">
        <v>42.118878445865036</v>
      </c>
      <c r="AL762" s="307">
        <v>3.0333600572851713E-4</v>
      </c>
      <c r="AN762" s="312">
        <v>15</v>
      </c>
      <c r="AO762" s="313" t="s">
        <v>305</v>
      </c>
      <c r="AP762" s="313" t="s">
        <v>0</v>
      </c>
      <c r="AQ762" s="313" t="s">
        <v>386</v>
      </c>
      <c r="AR762" s="314" t="s">
        <v>0</v>
      </c>
      <c r="AS762" s="314"/>
    </row>
    <row r="763" spans="1:45" x14ac:dyDescent="0.2">
      <c r="A763" s="306" t="s">
        <v>1290</v>
      </c>
      <c r="B763" s="50" t="s">
        <v>308</v>
      </c>
      <c r="C763" s="50" t="s">
        <v>295</v>
      </c>
      <c r="D763" s="50" t="s">
        <v>778</v>
      </c>
      <c r="E763" s="50" t="s">
        <v>297</v>
      </c>
      <c r="F763" s="50" t="s">
        <v>452</v>
      </c>
      <c r="G763" s="50" t="s">
        <v>463</v>
      </c>
      <c r="H763" s="50" t="s">
        <v>1243</v>
      </c>
      <c r="I763" s="50" t="s">
        <v>796</v>
      </c>
      <c r="J763" s="50" t="s">
        <v>809</v>
      </c>
      <c r="K763" s="50" t="s">
        <v>782</v>
      </c>
      <c r="L763" s="307">
        <v>0.61</v>
      </c>
      <c r="M763" s="308">
        <v>0.9</v>
      </c>
      <c r="N763" s="307">
        <v>0.56000000000000005</v>
      </c>
      <c r="O763" s="50" t="s">
        <v>1274</v>
      </c>
      <c r="Q763" s="50" t="s">
        <v>300</v>
      </c>
      <c r="R763" s="50" t="s">
        <v>905</v>
      </c>
      <c r="T763" s="308">
        <v>1.01</v>
      </c>
      <c r="U763" s="309">
        <v>45</v>
      </c>
      <c r="V763" s="310">
        <v>45200</v>
      </c>
      <c r="X763" s="50" t="s">
        <v>3081</v>
      </c>
      <c r="Y763" s="50" t="s">
        <v>812</v>
      </c>
      <c r="AA763" s="50" t="s">
        <v>796</v>
      </c>
      <c r="AD763" s="50" t="s">
        <v>360</v>
      </c>
      <c r="AF763" s="306"/>
      <c r="AG763" s="307">
        <v>1.0029365660928712E-4</v>
      </c>
      <c r="AH763" s="307">
        <v>1.0473792104566829E-4</v>
      </c>
      <c r="AI763" s="307">
        <v>0.27060999815346687</v>
      </c>
      <c r="AJ763" s="306" t="s">
        <v>0</v>
      </c>
      <c r="AK763" s="307">
        <v>77.740580548022692</v>
      </c>
      <c r="AL763" s="307">
        <v>1.3002319668544164E-4</v>
      </c>
      <c r="AN763" s="324">
        <v>15</v>
      </c>
      <c r="AO763" s="313" t="s">
        <v>305</v>
      </c>
      <c r="AP763" s="313" t="s">
        <v>0</v>
      </c>
      <c r="AQ763" s="313" t="s">
        <v>386</v>
      </c>
      <c r="AR763" s="314" t="s">
        <v>0</v>
      </c>
      <c r="AS763" s="314"/>
    </row>
    <row r="764" spans="1:45" x14ac:dyDescent="0.2">
      <c r="A764" s="306" t="s">
        <v>1291</v>
      </c>
      <c r="B764" s="50" t="s">
        <v>308</v>
      </c>
      <c r="C764" s="50" t="s">
        <v>295</v>
      </c>
      <c r="D764" s="50" t="s">
        <v>778</v>
      </c>
      <c r="E764" s="50" t="s">
        <v>297</v>
      </c>
      <c r="F764" s="50" t="s">
        <v>452</v>
      </c>
      <c r="G764" s="50" t="s">
        <v>463</v>
      </c>
      <c r="H764" s="50" t="s">
        <v>1243</v>
      </c>
      <c r="I764" s="50" t="s">
        <v>796</v>
      </c>
      <c r="J764" s="50" t="s">
        <v>936</v>
      </c>
      <c r="K764" s="50" t="s">
        <v>782</v>
      </c>
      <c r="L764" s="307">
        <v>0.66</v>
      </c>
      <c r="M764" s="308">
        <v>1.05</v>
      </c>
      <c r="N764" s="307">
        <v>0.61</v>
      </c>
      <c r="O764" s="50" t="s">
        <v>1276</v>
      </c>
      <c r="Q764" s="50" t="s">
        <v>300</v>
      </c>
      <c r="R764" s="50" t="s">
        <v>905</v>
      </c>
      <c r="T764" s="308">
        <v>1.19</v>
      </c>
      <c r="U764" s="309">
        <v>45</v>
      </c>
      <c r="V764" s="310">
        <v>45200</v>
      </c>
      <c r="X764" s="50" t="s">
        <v>3081</v>
      </c>
      <c r="Y764" s="50" t="s">
        <v>937</v>
      </c>
      <c r="AA764" s="50" t="s">
        <v>796</v>
      </c>
      <c r="AD764" s="50" t="s">
        <v>360</v>
      </c>
      <c r="AF764" s="306"/>
      <c r="AG764" s="307">
        <v>1.0839091219212176E-4</v>
      </c>
      <c r="AH764" s="307">
        <v>1.1319398641005546E-4</v>
      </c>
      <c r="AI764" s="307">
        <v>0.24946273572670627</v>
      </c>
      <c r="AJ764" s="50" t="s">
        <v>0</v>
      </c>
      <c r="AK764" s="307">
        <v>86.643949261031551</v>
      </c>
      <c r="AL764" s="307">
        <v>1.4052068068246752E-4</v>
      </c>
      <c r="AN764" s="312">
        <v>15</v>
      </c>
      <c r="AO764" s="313" t="s">
        <v>305</v>
      </c>
      <c r="AP764" s="313" t="s">
        <v>0</v>
      </c>
      <c r="AQ764" s="313" t="s">
        <v>386</v>
      </c>
      <c r="AR764" s="314" t="s">
        <v>0</v>
      </c>
      <c r="AS764" s="314"/>
    </row>
    <row r="765" spans="1:45" x14ac:dyDescent="0.2">
      <c r="A765" s="306" t="s">
        <v>1292</v>
      </c>
      <c r="B765" s="50" t="s">
        <v>308</v>
      </c>
      <c r="C765" s="50" t="s">
        <v>295</v>
      </c>
      <c r="D765" s="50" t="s">
        <v>778</v>
      </c>
      <c r="E765" s="50" t="s">
        <v>297</v>
      </c>
      <c r="F765" s="50" t="s">
        <v>452</v>
      </c>
      <c r="G765" s="50" t="s">
        <v>463</v>
      </c>
      <c r="H765" s="50" t="s">
        <v>1243</v>
      </c>
      <c r="I765" s="50" t="s">
        <v>796</v>
      </c>
      <c r="J765" s="50" t="s">
        <v>789</v>
      </c>
      <c r="K765" s="50" t="s">
        <v>782</v>
      </c>
      <c r="L765" s="307">
        <v>0.69</v>
      </c>
      <c r="M765" s="308">
        <v>1.05</v>
      </c>
      <c r="N765" s="307">
        <v>0.64</v>
      </c>
      <c r="O765" s="50" t="s">
        <v>1278</v>
      </c>
      <c r="Q765" s="50" t="s">
        <v>300</v>
      </c>
      <c r="R765" s="50" t="s">
        <v>905</v>
      </c>
      <c r="T765" s="308">
        <v>1.41</v>
      </c>
      <c r="U765" s="309">
        <v>45</v>
      </c>
      <c r="V765" s="310">
        <v>45200</v>
      </c>
      <c r="X765" s="50" t="s">
        <v>3081</v>
      </c>
      <c r="Y765" s="50" t="s">
        <v>791</v>
      </c>
      <c r="AA765" s="50" t="s">
        <v>796</v>
      </c>
      <c r="AD765" s="50" t="s">
        <v>360</v>
      </c>
      <c r="AF765" s="306"/>
      <c r="AG765" s="307">
        <v>1.1343054396165673E-4</v>
      </c>
      <c r="AH765" s="307">
        <v>1.1845693695171431E-4</v>
      </c>
      <c r="AI765" s="307">
        <v>0.22053467932354734</v>
      </c>
      <c r="AJ765" s="306" t="s">
        <v>0</v>
      </c>
      <c r="AK765" s="307">
        <v>101.58862188250721</v>
      </c>
      <c r="AL765" s="307">
        <v>1.4705418494331192E-4</v>
      </c>
      <c r="AN765" s="312">
        <v>15</v>
      </c>
      <c r="AO765" s="313" t="s">
        <v>305</v>
      </c>
      <c r="AP765" s="313" t="s">
        <v>0</v>
      </c>
      <c r="AQ765" s="313" t="s">
        <v>386</v>
      </c>
      <c r="AR765" s="314" t="s">
        <v>0</v>
      </c>
      <c r="AS765" s="314"/>
    </row>
    <row r="766" spans="1:45" x14ac:dyDescent="0.2">
      <c r="A766" s="306" t="s">
        <v>1293</v>
      </c>
      <c r="B766" s="50" t="s">
        <v>308</v>
      </c>
      <c r="C766" s="50" t="s">
        <v>295</v>
      </c>
      <c r="D766" s="50" t="s">
        <v>778</v>
      </c>
      <c r="E766" s="50" t="s">
        <v>297</v>
      </c>
      <c r="F766" s="50" t="s">
        <v>452</v>
      </c>
      <c r="G766" s="50" t="s">
        <v>463</v>
      </c>
      <c r="H766" s="50" t="s">
        <v>1243</v>
      </c>
      <c r="I766" s="50" t="s">
        <v>796</v>
      </c>
      <c r="J766" s="50" t="s">
        <v>829</v>
      </c>
      <c r="K766" s="50" t="s">
        <v>782</v>
      </c>
      <c r="L766" s="307">
        <v>0.22</v>
      </c>
      <c r="M766" s="308">
        <v>0.15</v>
      </c>
      <c r="N766" s="307">
        <v>0.2</v>
      </c>
      <c r="O766" s="50" t="s">
        <v>1280</v>
      </c>
      <c r="Q766" s="50" t="s">
        <v>300</v>
      </c>
      <c r="R766" s="50" t="s">
        <v>905</v>
      </c>
      <c r="T766" s="308">
        <v>1.01</v>
      </c>
      <c r="U766" s="309">
        <v>45</v>
      </c>
      <c r="V766" s="310">
        <v>45200</v>
      </c>
      <c r="X766" s="50" t="s">
        <v>3081</v>
      </c>
      <c r="Y766" s="50" t="s">
        <v>791</v>
      </c>
      <c r="AA766" s="50" t="s">
        <v>796</v>
      </c>
      <c r="AD766" s="50" t="s">
        <v>360</v>
      </c>
      <c r="AF766" s="306"/>
      <c r="AG766" s="307">
        <v>3.640229813636793E-5</v>
      </c>
      <c r="AH766" s="307">
        <v>3.8015375617830745E-5</v>
      </c>
      <c r="AI766" s="307">
        <v>9.8219829294291544E-2</v>
      </c>
      <c r="AJ766" s="50" t="s">
        <v>0</v>
      </c>
      <c r="AK766" s="307">
        <v>262.08042010766712</v>
      </c>
      <c r="AL766" s="307">
        <v>4.7192846790160471E-5</v>
      </c>
      <c r="AN766" s="312">
        <v>15</v>
      </c>
      <c r="AO766" s="313" t="s">
        <v>305</v>
      </c>
      <c r="AP766" s="313" t="s">
        <v>0</v>
      </c>
      <c r="AQ766" s="313" t="s">
        <v>386</v>
      </c>
      <c r="AR766" s="314" t="s">
        <v>0</v>
      </c>
      <c r="AS766" s="314"/>
    </row>
    <row r="767" spans="1:45" x14ac:dyDescent="0.2">
      <c r="A767" s="306" t="s">
        <v>1294</v>
      </c>
      <c r="B767" s="50" t="s">
        <v>310</v>
      </c>
      <c r="C767" s="50" t="s">
        <v>295</v>
      </c>
      <c r="D767" s="50" t="s">
        <v>778</v>
      </c>
      <c r="E767" s="50" t="s">
        <v>297</v>
      </c>
      <c r="F767" s="50" t="s">
        <v>452</v>
      </c>
      <c r="G767" s="50" t="s">
        <v>463</v>
      </c>
      <c r="H767" s="50" t="s">
        <v>1243</v>
      </c>
      <c r="I767" s="50" t="s">
        <v>780</v>
      </c>
      <c r="J767" s="50" t="s">
        <v>814</v>
      </c>
      <c r="K767" s="50" t="s">
        <v>782</v>
      </c>
      <c r="L767" s="307">
        <v>1.98</v>
      </c>
      <c r="M767" s="308">
        <v>2.35</v>
      </c>
      <c r="N767" s="307">
        <v>1.84</v>
      </c>
      <c r="O767" s="50" t="s">
        <v>1256</v>
      </c>
      <c r="Q767" s="50" t="s">
        <v>300</v>
      </c>
      <c r="R767" s="50" t="s">
        <v>905</v>
      </c>
      <c r="T767" s="308">
        <v>1.24</v>
      </c>
      <c r="U767" s="309">
        <v>45</v>
      </c>
      <c r="V767" s="310">
        <v>45200</v>
      </c>
      <c r="X767" s="50" t="s">
        <v>3081</v>
      </c>
      <c r="Y767" s="50" t="s">
        <v>816</v>
      </c>
      <c r="AA767" s="50" t="s">
        <v>780</v>
      </c>
      <c r="AD767" s="50" t="s">
        <v>360</v>
      </c>
      <c r="AF767" s="306"/>
      <c r="AG767" s="307">
        <v>3.2760886242228941E-4</v>
      </c>
      <c r="AH767" s="307">
        <v>3.421260359458226E-4</v>
      </c>
      <c r="AI767" s="307">
        <v>0.72478798478022954</v>
      </c>
      <c r="AJ767" s="306" t="s">
        <v>0</v>
      </c>
      <c r="AK767" s="307">
        <v>11.926172322971356</v>
      </c>
      <c r="AL767" s="307">
        <v>4.2472029632512856E-4</v>
      </c>
      <c r="AN767" s="324">
        <v>15</v>
      </c>
      <c r="AO767" s="313" t="s">
        <v>305</v>
      </c>
      <c r="AP767" s="313" t="s">
        <v>0</v>
      </c>
      <c r="AQ767" s="313" t="s">
        <v>386</v>
      </c>
      <c r="AR767" s="314" t="s">
        <v>0</v>
      </c>
      <c r="AS767" s="314"/>
    </row>
    <row r="768" spans="1:45" x14ac:dyDescent="0.2">
      <c r="A768" s="306" t="s">
        <v>1295</v>
      </c>
      <c r="B768" s="50" t="s">
        <v>310</v>
      </c>
      <c r="C768" s="50" t="s">
        <v>295</v>
      </c>
      <c r="D768" s="50" t="s">
        <v>778</v>
      </c>
      <c r="E768" s="50" t="s">
        <v>297</v>
      </c>
      <c r="F768" s="50" t="s">
        <v>452</v>
      </c>
      <c r="G768" s="50" t="s">
        <v>463</v>
      </c>
      <c r="H768" s="50" t="s">
        <v>1243</v>
      </c>
      <c r="I768" s="50" t="s">
        <v>780</v>
      </c>
      <c r="J768" s="50" t="s">
        <v>878</v>
      </c>
      <c r="K768" s="50" t="s">
        <v>782</v>
      </c>
      <c r="L768" s="307">
        <v>2.0099999999999998</v>
      </c>
      <c r="M768" s="308">
        <v>2.35</v>
      </c>
      <c r="N768" s="307">
        <v>1.86</v>
      </c>
      <c r="O768" s="50" t="s">
        <v>1258</v>
      </c>
      <c r="Q768" s="50" t="s">
        <v>300</v>
      </c>
      <c r="R768" s="50" t="s">
        <v>905</v>
      </c>
      <c r="T768" s="308">
        <v>1.49</v>
      </c>
      <c r="U768" s="309">
        <v>45</v>
      </c>
      <c r="V768" s="310">
        <v>45200</v>
      </c>
      <c r="X768" s="50" t="s">
        <v>3081</v>
      </c>
      <c r="Y768" s="50" t="s">
        <v>823</v>
      </c>
      <c r="AA768" s="50" t="s">
        <v>780</v>
      </c>
      <c r="AD768" s="50" t="s">
        <v>360</v>
      </c>
      <c r="AF768" s="306"/>
      <c r="AG768" s="307">
        <v>3.3199416076528694E-4</v>
      </c>
      <c r="AH768" s="307">
        <v>3.467056578993814E-4</v>
      </c>
      <c r="AI768" s="307">
        <v>0.61070189516746032</v>
      </c>
      <c r="AJ768" s="50" t="s">
        <v>0</v>
      </c>
      <c r="AK768" s="307">
        <v>19.251754846903232</v>
      </c>
      <c r="AL768" s="307">
        <v>4.3040550641969337E-4</v>
      </c>
      <c r="AN768" s="312">
        <v>15</v>
      </c>
      <c r="AO768" s="313" t="s">
        <v>305</v>
      </c>
      <c r="AP768" s="313" t="s">
        <v>0</v>
      </c>
      <c r="AQ768" s="313" t="s">
        <v>386</v>
      </c>
      <c r="AR768" s="314" t="s">
        <v>0</v>
      </c>
      <c r="AS768" s="314"/>
    </row>
    <row r="769" spans="1:46" x14ac:dyDescent="0.2">
      <c r="A769" s="306" t="s">
        <v>1296</v>
      </c>
      <c r="B769" s="50" t="s">
        <v>310</v>
      </c>
      <c r="C769" s="50" t="s">
        <v>295</v>
      </c>
      <c r="D769" s="50" t="s">
        <v>778</v>
      </c>
      <c r="E769" s="50" t="s">
        <v>297</v>
      </c>
      <c r="F769" s="50" t="s">
        <v>452</v>
      </c>
      <c r="G769" s="50" t="s">
        <v>463</v>
      </c>
      <c r="H769" s="50" t="s">
        <v>1243</v>
      </c>
      <c r="I769" s="50" t="s">
        <v>780</v>
      </c>
      <c r="J769" s="50" t="s">
        <v>924</v>
      </c>
      <c r="K769" s="50" t="s">
        <v>782</v>
      </c>
      <c r="L769" s="307">
        <v>0.67</v>
      </c>
      <c r="M769" s="308">
        <v>1.05</v>
      </c>
      <c r="N769" s="307">
        <v>0.62</v>
      </c>
      <c r="O769" s="50" t="s">
        <v>1260</v>
      </c>
      <c r="Q769" s="50" t="s">
        <v>300</v>
      </c>
      <c r="R769" s="50" t="s">
        <v>905</v>
      </c>
      <c r="T769" s="308">
        <v>0.99</v>
      </c>
      <c r="U769" s="309">
        <v>45</v>
      </c>
      <c r="V769" s="310">
        <v>45200</v>
      </c>
      <c r="X769" s="50" t="s">
        <v>3081</v>
      </c>
      <c r="Y769" s="50" t="s">
        <v>816</v>
      </c>
      <c r="AA769" s="50" t="s">
        <v>780</v>
      </c>
      <c r="AD769" s="50" t="s">
        <v>360</v>
      </c>
      <c r="AF769" s="306"/>
      <c r="AG769" s="307">
        <v>1.1131188728300723E-4</v>
      </c>
      <c r="AH769" s="307">
        <v>1.1624439726143522E-4</v>
      </c>
      <c r="AI769" s="307">
        <v>0.30886872401324067</v>
      </c>
      <c r="AJ769" s="306" t="s">
        <v>0</v>
      </c>
      <c r="AK769" s="307">
        <v>64.731025183917694</v>
      </c>
      <c r="AL769" s="307">
        <v>1.4430750560834532E-4</v>
      </c>
      <c r="AN769" s="312">
        <v>15</v>
      </c>
      <c r="AO769" s="313" t="s">
        <v>305</v>
      </c>
      <c r="AP769" s="313" t="s">
        <v>0</v>
      </c>
      <c r="AQ769" s="313" t="s">
        <v>386</v>
      </c>
      <c r="AR769" s="314" t="s">
        <v>0</v>
      </c>
      <c r="AS769" s="314"/>
    </row>
    <row r="770" spans="1:46" x14ac:dyDescent="0.2">
      <c r="A770" s="306" t="s">
        <v>1297</v>
      </c>
      <c r="B770" s="50" t="s">
        <v>310</v>
      </c>
      <c r="C770" s="50" t="s">
        <v>295</v>
      </c>
      <c r="D770" s="50" t="s">
        <v>778</v>
      </c>
      <c r="E770" s="50" t="s">
        <v>297</v>
      </c>
      <c r="F770" s="50" t="s">
        <v>452</v>
      </c>
      <c r="G770" s="50" t="s">
        <v>463</v>
      </c>
      <c r="H770" s="50" t="s">
        <v>1243</v>
      </c>
      <c r="I770" s="50" t="s">
        <v>780</v>
      </c>
      <c r="J770" s="50" t="s">
        <v>926</v>
      </c>
      <c r="K770" s="50" t="s">
        <v>782</v>
      </c>
      <c r="L770" s="307">
        <v>0.7</v>
      </c>
      <c r="M770" s="308">
        <v>1.05</v>
      </c>
      <c r="N770" s="307">
        <v>0.65</v>
      </c>
      <c r="O770" s="50" t="s">
        <v>1262</v>
      </c>
      <c r="Q770" s="50" t="s">
        <v>300</v>
      </c>
      <c r="R770" s="50" t="s">
        <v>905</v>
      </c>
      <c r="T770" s="308">
        <v>1.24</v>
      </c>
      <c r="U770" s="309">
        <v>45</v>
      </c>
      <c r="V770" s="310">
        <v>45200</v>
      </c>
      <c r="X770" s="50" t="s">
        <v>3081</v>
      </c>
      <c r="Y770" s="50" t="s">
        <v>823</v>
      </c>
      <c r="AA770" s="50" t="s">
        <v>780</v>
      </c>
      <c r="AD770" s="50" t="s">
        <v>360</v>
      </c>
      <c r="AF770" s="306"/>
      <c r="AG770" s="307">
        <v>1.1603145234273966E-4</v>
      </c>
      <c r="AH770" s="307">
        <v>1.2117309813153966E-4</v>
      </c>
      <c r="AI770" s="307">
        <v>0.25670307540769316</v>
      </c>
      <c r="AJ770" s="50" t="s">
        <v>0</v>
      </c>
      <c r="AK770" s="307">
        <v>83.430496554748061</v>
      </c>
      <c r="AL770" s="307">
        <v>1.5042606740754195E-4</v>
      </c>
      <c r="AN770" s="312">
        <v>15</v>
      </c>
      <c r="AO770" s="313" t="s">
        <v>305</v>
      </c>
      <c r="AP770" s="313" t="s">
        <v>0</v>
      </c>
      <c r="AQ770" s="313" t="s">
        <v>386</v>
      </c>
      <c r="AR770" s="314" t="s">
        <v>0</v>
      </c>
      <c r="AS770" s="314"/>
    </row>
    <row r="771" spans="1:46" x14ac:dyDescent="0.2">
      <c r="A771" s="306" t="s">
        <v>1298</v>
      </c>
      <c r="B771" s="50" t="s">
        <v>310</v>
      </c>
      <c r="C771" s="50" t="s">
        <v>295</v>
      </c>
      <c r="D771" s="50" t="s">
        <v>778</v>
      </c>
      <c r="E771" s="50" t="s">
        <v>297</v>
      </c>
      <c r="F771" s="50" t="s">
        <v>452</v>
      </c>
      <c r="G771" s="50" t="s">
        <v>463</v>
      </c>
      <c r="H771" s="50" t="s">
        <v>1243</v>
      </c>
      <c r="I771" s="50" t="s">
        <v>780</v>
      </c>
      <c r="J771" s="50" t="s">
        <v>818</v>
      </c>
      <c r="K771" s="50" t="s">
        <v>782</v>
      </c>
      <c r="L771" s="307">
        <v>0.24</v>
      </c>
      <c r="M771" s="308">
        <v>0.3</v>
      </c>
      <c r="N771" s="307">
        <v>0.22</v>
      </c>
      <c r="O771" s="50" t="s">
        <v>1264</v>
      </c>
      <c r="Q771" s="50" t="s">
        <v>300</v>
      </c>
      <c r="R771" s="50" t="s">
        <v>905</v>
      </c>
      <c r="T771" s="308">
        <v>0.99</v>
      </c>
      <c r="U771" s="309">
        <v>45</v>
      </c>
      <c r="V771" s="310">
        <v>45200</v>
      </c>
      <c r="X771" s="50" t="s">
        <v>3081</v>
      </c>
      <c r="Y771" s="50" t="s">
        <v>816</v>
      </c>
      <c r="AA771" s="50" t="s">
        <v>780</v>
      </c>
      <c r="AD771" s="50" t="s">
        <v>360</v>
      </c>
      <c r="AF771" s="306"/>
      <c r="AG771" s="307">
        <v>3.9472941276876156E-5</v>
      </c>
      <c r="AH771" s="307">
        <v>4.1222086686935305E-5</v>
      </c>
      <c r="AI771" s="307">
        <v>0.10952969447225901</v>
      </c>
      <c r="AJ771" s="306" t="s">
        <v>0</v>
      </c>
      <c r="AK771" s="307">
        <v>232.20072923751553</v>
      </c>
      <c r="AL771" s="307">
        <v>5.1173705106698641E-5</v>
      </c>
      <c r="AN771" s="324">
        <v>15</v>
      </c>
      <c r="AO771" s="313" t="s">
        <v>305</v>
      </c>
      <c r="AP771" s="313" t="s">
        <v>0</v>
      </c>
      <c r="AQ771" s="313" t="s">
        <v>386</v>
      </c>
      <c r="AR771" s="314" t="s">
        <v>0</v>
      </c>
      <c r="AS771" s="314"/>
    </row>
    <row r="772" spans="1:46" x14ac:dyDescent="0.2">
      <c r="A772" s="306" t="s">
        <v>1299</v>
      </c>
      <c r="B772" s="50" t="s">
        <v>310</v>
      </c>
      <c r="C772" s="50" t="s">
        <v>295</v>
      </c>
      <c r="D772" s="50" t="s">
        <v>778</v>
      </c>
      <c r="E772" s="50" t="s">
        <v>297</v>
      </c>
      <c r="F772" s="50" t="s">
        <v>452</v>
      </c>
      <c r="G772" s="50" t="s">
        <v>463</v>
      </c>
      <c r="H772" s="50" t="s">
        <v>1243</v>
      </c>
      <c r="I772" s="50" t="s">
        <v>780</v>
      </c>
      <c r="J772" s="50" t="s">
        <v>883</v>
      </c>
      <c r="K772" s="50" t="s">
        <v>782</v>
      </c>
      <c r="L772" s="307">
        <v>0.28000000000000003</v>
      </c>
      <c r="M772" s="308">
        <v>0.3</v>
      </c>
      <c r="N772" s="307">
        <v>0.25</v>
      </c>
      <c r="O772" s="50" t="s">
        <v>1266</v>
      </c>
      <c r="Q772" s="50" t="s">
        <v>300</v>
      </c>
      <c r="R772" s="50" t="s">
        <v>905</v>
      </c>
      <c r="T772" s="308">
        <v>1.05</v>
      </c>
      <c r="U772" s="309">
        <v>45</v>
      </c>
      <c r="V772" s="310">
        <v>45200</v>
      </c>
      <c r="X772" s="50" t="s">
        <v>3081</v>
      </c>
      <c r="Y772" s="50" t="s">
        <v>823</v>
      </c>
      <c r="AA772" s="50" t="s">
        <v>780</v>
      </c>
      <c r="AD772" s="50" t="s">
        <v>360</v>
      </c>
      <c r="AF772" s="306"/>
      <c r="AG772" s="307">
        <v>4.4276451027581007E-5</v>
      </c>
      <c r="AH772" s="307">
        <v>4.6238452048618956E-5</v>
      </c>
      <c r="AI772" s="307">
        <v>0.11489239137993466</v>
      </c>
      <c r="AJ772" s="50" t="s">
        <v>0</v>
      </c>
      <c r="AK772" s="307">
        <v>220.08889746279814</v>
      </c>
      <c r="AL772" s="307">
        <v>5.7401094895959751E-5</v>
      </c>
      <c r="AN772" s="312">
        <v>15</v>
      </c>
      <c r="AO772" s="313" t="s">
        <v>305</v>
      </c>
      <c r="AP772" s="313" t="s">
        <v>0</v>
      </c>
      <c r="AQ772" s="313" t="s">
        <v>386</v>
      </c>
      <c r="AR772" s="314" t="s">
        <v>0</v>
      </c>
      <c r="AS772" s="314"/>
    </row>
    <row r="773" spans="1:46" x14ac:dyDescent="0.2">
      <c r="A773" s="306" t="s">
        <v>1300</v>
      </c>
      <c r="B773" s="50" t="s">
        <v>310</v>
      </c>
      <c r="C773" s="50" t="s">
        <v>295</v>
      </c>
      <c r="D773" s="50" t="s">
        <v>778</v>
      </c>
      <c r="E773" s="50" t="s">
        <v>297</v>
      </c>
      <c r="F773" s="50" t="s">
        <v>452</v>
      </c>
      <c r="G773" s="50" t="s">
        <v>463</v>
      </c>
      <c r="H773" s="50" t="s">
        <v>1243</v>
      </c>
      <c r="I773" s="50" t="s">
        <v>780</v>
      </c>
      <c r="J773" s="50" t="s">
        <v>930</v>
      </c>
      <c r="K773" s="50" t="s">
        <v>782</v>
      </c>
      <c r="L773" s="307">
        <v>6.4328269607676555E-2</v>
      </c>
      <c r="M773" s="308">
        <v>0.09</v>
      </c>
      <c r="N773" s="307">
        <v>0.06</v>
      </c>
      <c r="O773" s="50" t="s">
        <v>1268</v>
      </c>
      <c r="Q773" s="50" t="s">
        <v>300</v>
      </c>
      <c r="R773" s="50" t="s">
        <v>905</v>
      </c>
      <c r="T773" s="308">
        <v>0.61</v>
      </c>
      <c r="U773" s="309">
        <v>45</v>
      </c>
      <c r="V773" s="310">
        <v>45200</v>
      </c>
      <c r="X773" s="50" t="s">
        <v>3081</v>
      </c>
      <c r="Y773" s="50" t="s">
        <v>816</v>
      </c>
      <c r="AA773" s="50" t="s">
        <v>780</v>
      </c>
      <c r="AD773" s="50" t="s">
        <v>360</v>
      </c>
      <c r="AF773" s="306"/>
      <c r="AG773" s="307">
        <v>1.0254746534969866E-5</v>
      </c>
      <c r="AH773" s="307">
        <v>1.0709160172584206E-5</v>
      </c>
      <c r="AI773" s="307">
        <v>4.5960369016382258E-2</v>
      </c>
      <c r="AJ773" s="306" t="s">
        <v>0</v>
      </c>
      <c r="AK773" s="307">
        <v>591.10774125429214</v>
      </c>
      <c r="AL773" s="307">
        <v>1.329450905225316E-5</v>
      </c>
      <c r="AN773" s="312">
        <v>15</v>
      </c>
      <c r="AO773" s="313" t="s">
        <v>305</v>
      </c>
      <c r="AP773" s="313" t="s">
        <v>0</v>
      </c>
      <c r="AQ773" s="313" t="s">
        <v>386</v>
      </c>
      <c r="AR773" s="314" t="s">
        <v>0</v>
      </c>
      <c r="AS773" s="314"/>
    </row>
    <row r="774" spans="1:46" x14ac:dyDescent="0.2">
      <c r="A774" s="306" t="s">
        <v>1301</v>
      </c>
      <c r="B774" s="50" t="s">
        <v>310</v>
      </c>
      <c r="C774" s="50" t="s">
        <v>295</v>
      </c>
      <c r="D774" s="50" t="s">
        <v>778</v>
      </c>
      <c r="E774" s="50" t="s">
        <v>297</v>
      </c>
      <c r="F774" s="50" t="s">
        <v>452</v>
      </c>
      <c r="G774" s="50" t="s">
        <v>463</v>
      </c>
      <c r="H774" s="50" t="s">
        <v>1243</v>
      </c>
      <c r="I774" s="50" t="s">
        <v>780</v>
      </c>
      <c r="J774" s="50" t="s">
        <v>932</v>
      </c>
      <c r="K774" s="50" t="s">
        <v>782</v>
      </c>
      <c r="L774" s="307">
        <v>0.13350000000000001</v>
      </c>
      <c r="M774" s="308">
        <v>0.12</v>
      </c>
      <c r="N774" s="307">
        <v>0.11966789999999999</v>
      </c>
      <c r="O774" s="50" t="s">
        <v>1270</v>
      </c>
      <c r="Q774" s="50" t="s">
        <v>300</v>
      </c>
      <c r="R774" s="50" t="s">
        <v>905</v>
      </c>
      <c r="T774" s="308">
        <v>0.89</v>
      </c>
      <c r="U774" s="309">
        <v>45</v>
      </c>
      <c r="V774" s="310">
        <v>45200</v>
      </c>
      <c r="X774" s="50" t="s">
        <v>3081</v>
      </c>
      <c r="Y774" s="50" t="s">
        <v>823</v>
      </c>
      <c r="AA774" s="50" t="s">
        <v>780</v>
      </c>
      <c r="AD774" s="50" t="s">
        <v>360</v>
      </c>
      <c r="AF774" s="306"/>
      <c r="AG774" s="307">
        <v>1.3626858040324904E-5</v>
      </c>
      <c r="AH774" s="307">
        <v>1.4230698428796921E-5</v>
      </c>
      <c r="AI774" s="307">
        <v>4.2024961864964752E-2</v>
      </c>
      <c r="AJ774" s="50" t="s">
        <v>0</v>
      </c>
      <c r="AK774" s="307">
        <v>649.01707373983811</v>
      </c>
      <c r="AL774" s="307">
        <v>1.766619847239361E-5</v>
      </c>
      <c r="AN774" s="312">
        <v>15</v>
      </c>
      <c r="AO774" s="313" t="s">
        <v>305</v>
      </c>
      <c r="AP774" s="313" t="s">
        <v>0</v>
      </c>
      <c r="AQ774" s="313" t="s">
        <v>386</v>
      </c>
      <c r="AR774" s="314" t="s">
        <v>0</v>
      </c>
      <c r="AS774" s="314"/>
    </row>
    <row r="775" spans="1:46" x14ac:dyDescent="0.2">
      <c r="A775" s="306" t="s">
        <v>1302</v>
      </c>
      <c r="B775" s="50" t="s">
        <v>310</v>
      </c>
      <c r="C775" s="50" t="s">
        <v>295</v>
      </c>
      <c r="D775" s="50" t="s">
        <v>778</v>
      </c>
      <c r="E775" s="50" t="s">
        <v>297</v>
      </c>
      <c r="F775" s="50" t="s">
        <v>452</v>
      </c>
      <c r="G775" s="50" t="s">
        <v>463</v>
      </c>
      <c r="H775" s="50" t="s">
        <v>1243</v>
      </c>
      <c r="I775" s="50" t="s">
        <v>832</v>
      </c>
      <c r="J775" s="50" t="s">
        <v>833</v>
      </c>
      <c r="K775" s="50" t="s">
        <v>782</v>
      </c>
      <c r="L775" s="307">
        <v>1.42</v>
      </c>
      <c r="M775" s="308">
        <v>2</v>
      </c>
      <c r="N775" s="307">
        <v>1.31</v>
      </c>
      <c r="O775" s="50" t="s">
        <v>1272</v>
      </c>
      <c r="Q775" s="50" t="s">
        <v>300</v>
      </c>
      <c r="R775" s="50" t="s">
        <v>905</v>
      </c>
      <c r="T775" s="308">
        <v>1.56</v>
      </c>
      <c r="U775" s="309">
        <v>45</v>
      </c>
      <c r="V775" s="310">
        <v>45200</v>
      </c>
      <c r="X775" s="50" t="s">
        <v>3081</v>
      </c>
      <c r="Y775" s="50" t="s">
        <v>835</v>
      </c>
      <c r="AA775" s="50" t="s">
        <v>832</v>
      </c>
      <c r="AD775" s="50" t="s">
        <v>360</v>
      </c>
      <c r="AF775" s="306"/>
      <c r="AG775" s="307">
        <v>2.3397884355488233E-4</v>
      </c>
      <c r="AH775" s="307">
        <v>2.4434703520759618E-4</v>
      </c>
      <c r="AI775" s="307">
        <v>0.40949598560837319</v>
      </c>
      <c r="AJ775" s="306" t="s">
        <v>0</v>
      </c>
      <c r="AK775" s="307">
        <v>42.118878445865036</v>
      </c>
      <c r="AL775" s="307">
        <v>3.0333600572851713E-4</v>
      </c>
      <c r="AN775" s="324">
        <v>15</v>
      </c>
      <c r="AO775" s="313" t="s">
        <v>305</v>
      </c>
      <c r="AP775" s="313" t="s">
        <v>0</v>
      </c>
      <c r="AQ775" s="313" t="s">
        <v>386</v>
      </c>
      <c r="AR775" s="314" t="s">
        <v>0</v>
      </c>
      <c r="AS775" s="314"/>
    </row>
    <row r="776" spans="1:46" x14ac:dyDescent="0.2">
      <c r="A776" s="306" t="s">
        <v>1303</v>
      </c>
      <c r="B776" s="50" t="s">
        <v>310</v>
      </c>
      <c r="C776" s="50" t="s">
        <v>295</v>
      </c>
      <c r="D776" s="50" t="s">
        <v>778</v>
      </c>
      <c r="E776" s="50" t="s">
        <v>297</v>
      </c>
      <c r="F776" s="50" t="s">
        <v>452</v>
      </c>
      <c r="G776" s="50" t="s">
        <v>463</v>
      </c>
      <c r="H776" s="50" t="s">
        <v>1243</v>
      </c>
      <c r="I776" s="50" t="s">
        <v>796</v>
      </c>
      <c r="J776" s="50" t="s">
        <v>809</v>
      </c>
      <c r="K776" s="50" t="s">
        <v>782</v>
      </c>
      <c r="L776" s="307">
        <v>0.61</v>
      </c>
      <c r="M776" s="308">
        <v>1.05</v>
      </c>
      <c r="N776" s="307">
        <v>0.56000000000000005</v>
      </c>
      <c r="O776" s="50" t="s">
        <v>1274</v>
      </c>
      <c r="Q776" s="50" t="s">
        <v>300</v>
      </c>
      <c r="R776" s="50" t="s">
        <v>905</v>
      </c>
      <c r="T776" s="308">
        <v>1.01</v>
      </c>
      <c r="U776" s="309">
        <v>45</v>
      </c>
      <c r="V776" s="310">
        <v>45200</v>
      </c>
      <c r="X776" s="50" t="s">
        <v>3081</v>
      </c>
      <c r="Y776" s="50" t="s">
        <v>812</v>
      </c>
      <c r="AA776" s="50" t="s">
        <v>796</v>
      </c>
      <c r="AD776" s="50" t="s">
        <v>360</v>
      </c>
      <c r="AF776" s="306"/>
      <c r="AG776" s="307">
        <v>1.0029365660928712E-4</v>
      </c>
      <c r="AH776" s="307">
        <v>1.0473792104566829E-4</v>
      </c>
      <c r="AI776" s="307">
        <v>0.27060999815346687</v>
      </c>
      <c r="AJ776" s="50" t="s">
        <v>0</v>
      </c>
      <c r="AK776" s="307">
        <v>77.740580548022692</v>
      </c>
      <c r="AL776" s="307">
        <v>1.3002319668544164E-4</v>
      </c>
      <c r="AN776" s="312">
        <v>15</v>
      </c>
      <c r="AO776" s="313" t="s">
        <v>305</v>
      </c>
      <c r="AP776" s="313" t="s">
        <v>0</v>
      </c>
      <c r="AQ776" s="313" t="s">
        <v>386</v>
      </c>
      <c r="AR776" s="314" t="s">
        <v>0</v>
      </c>
      <c r="AS776" s="314"/>
    </row>
    <row r="777" spans="1:46" x14ac:dyDescent="0.2">
      <c r="A777" s="306" t="s">
        <v>1304</v>
      </c>
      <c r="B777" s="50" t="s">
        <v>310</v>
      </c>
      <c r="C777" s="50" t="s">
        <v>295</v>
      </c>
      <c r="D777" s="50" t="s">
        <v>778</v>
      </c>
      <c r="E777" s="50" t="s">
        <v>297</v>
      </c>
      <c r="F777" s="50" t="s">
        <v>452</v>
      </c>
      <c r="G777" s="50" t="s">
        <v>463</v>
      </c>
      <c r="H777" s="50" t="s">
        <v>1243</v>
      </c>
      <c r="I777" s="50" t="s">
        <v>796</v>
      </c>
      <c r="J777" s="50" t="s">
        <v>789</v>
      </c>
      <c r="K777" s="50" t="s">
        <v>782</v>
      </c>
      <c r="L777" s="307">
        <v>0.69</v>
      </c>
      <c r="M777" s="308">
        <v>1.2</v>
      </c>
      <c r="N777" s="307">
        <v>0.64</v>
      </c>
      <c r="O777" s="50" t="s">
        <v>1278</v>
      </c>
      <c r="Q777" s="50" t="s">
        <v>300</v>
      </c>
      <c r="R777" s="50" t="s">
        <v>905</v>
      </c>
      <c r="T777" s="308">
        <v>1.41</v>
      </c>
      <c r="U777" s="309">
        <v>45</v>
      </c>
      <c r="V777" s="310">
        <v>45200</v>
      </c>
      <c r="X777" s="50" t="s">
        <v>3081</v>
      </c>
      <c r="Y777" s="50" t="s">
        <v>791</v>
      </c>
      <c r="AA777" s="50" t="s">
        <v>796</v>
      </c>
      <c r="AD777" s="50" t="s">
        <v>360</v>
      </c>
      <c r="AF777" s="306"/>
      <c r="AG777" s="307">
        <v>1.1343054396165673E-4</v>
      </c>
      <c r="AH777" s="307">
        <v>1.1845693695171431E-4</v>
      </c>
      <c r="AI777" s="307">
        <v>0.22053467932354734</v>
      </c>
      <c r="AJ777" s="306" t="s">
        <v>0</v>
      </c>
      <c r="AK777" s="307">
        <v>101.58862188250721</v>
      </c>
      <c r="AL777" s="307">
        <v>1.4705418494331192E-4</v>
      </c>
      <c r="AN777" s="312">
        <v>15</v>
      </c>
      <c r="AO777" s="313" t="s">
        <v>305</v>
      </c>
      <c r="AP777" s="313" t="s">
        <v>0</v>
      </c>
      <c r="AQ777" s="313" t="s">
        <v>386</v>
      </c>
      <c r="AR777" s="314" t="s">
        <v>0</v>
      </c>
      <c r="AS777" s="314"/>
    </row>
    <row r="778" spans="1:46" x14ac:dyDescent="0.2">
      <c r="A778" s="306" t="s">
        <v>1305</v>
      </c>
      <c r="B778" s="50" t="s">
        <v>310</v>
      </c>
      <c r="C778" s="50" t="s">
        <v>295</v>
      </c>
      <c r="D778" s="50" t="s">
        <v>778</v>
      </c>
      <c r="E778" s="50" t="s">
        <v>297</v>
      </c>
      <c r="F778" s="50" t="s">
        <v>452</v>
      </c>
      <c r="G778" s="50" t="s">
        <v>463</v>
      </c>
      <c r="H778" s="50" t="s">
        <v>1243</v>
      </c>
      <c r="I778" s="50" t="s">
        <v>796</v>
      </c>
      <c r="J778" s="50" t="s">
        <v>829</v>
      </c>
      <c r="K778" s="50" t="s">
        <v>782</v>
      </c>
      <c r="L778" s="307">
        <v>0.22</v>
      </c>
      <c r="M778" s="308">
        <v>0.15</v>
      </c>
      <c r="N778" s="307">
        <v>0.2</v>
      </c>
      <c r="O778" s="50" t="s">
        <v>1280</v>
      </c>
      <c r="Q778" s="50" t="s">
        <v>300</v>
      </c>
      <c r="R778" s="50" t="s">
        <v>905</v>
      </c>
      <c r="T778" s="308">
        <v>1.01</v>
      </c>
      <c r="U778" s="309">
        <v>45</v>
      </c>
      <c r="V778" s="310">
        <v>45931</v>
      </c>
      <c r="X778" s="50" t="s">
        <v>3081</v>
      </c>
      <c r="Y778" s="50" t="s">
        <v>791</v>
      </c>
      <c r="AA778" s="50" t="s">
        <v>796</v>
      </c>
      <c r="AD778" s="50" t="s">
        <v>360</v>
      </c>
      <c r="AF778" s="306"/>
      <c r="AG778" s="307">
        <v>3.640229813636793E-5</v>
      </c>
      <c r="AH778" s="307">
        <v>3.8015375617830745E-5</v>
      </c>
      <c r="AI778" s="307">
        <v>9.8219829294291544E-2</v>
      </c>
      <c r="AJ778" s="50" t="s">
        <v>0</v>
      </c>
      <c r="AK778" s="307">
        <v>262.08042010766712</v>
      </c>
      <c r="AL778" s="307">
        <v>4.7192846790160471E-5</v>
      </c>
      <c r="AN778" s="312">
        <v>15</v>
      </c>
      <c r="AO778" s="313" t="s">
        <v>305</v>
      </c>
      <c r="AP778" s="313" t="s">
        <v>0</v>
      </c>
      <c r="AQ778" s="313" t="s">
        <v>386</v>
      </c>
      <c r="AR778" s="314" t="s">
        <v>0</v>
      </c>
      <c r="AS778" s="314"/>
    </row>
    <row r="779" spans="1:46" x14ac:dyDescent="0.2">
      <c r="A779" s="306" t="s">
        <v>1306</v>
      </c>
      <c r="B779" s="50" t="s">
        <v>294</v>
      </c>
      <c r="C779" s="50" t="s">
        <v>295</v>
      </c>
      <c r="D779" s="50" t="s">
        <v>778</v>
      </c>
      <c r="E779" s="50" t="s">
        <v>297</v>
      </c>
      <c r="F779" s="50" t="s">
        <v>452</v>
      </c>
      <c r="G779" s="50" t="s">
        <v>453</v>
      </c>
      <c r="H779" s="50" t="s">
        <v>1243</v>
      </c>
      <c r="I779" s="50" t="s">
        <v>853</v>
      </c>
      <c r="J779" s="50" t="s">
        <v>854</v>
      </c>
      <c r="K779" s="50" t="s">
        <v>782</v>
      </c>
      <c r="L779" s="307">
        <v>4.2913890946020254</v>
      </c>
      <c r="M779" s="308">
        <v>8</v>
      </c>
      <c r="N779" s="307">
        <v>3.84</v>
      </c>
      <c r="O779" s="50" t="s">
        <v>1307</v>
      </c>
      <c r="Q779" s="50" t="s">
        <v>300</v>
      </c>
      <c r="R779" s="50" t="s">
        <v>905</v>
      </c>
      <c r="T779" s="308">
        <v>22.6</v>
      </c>
      <c r="U779" s="309">
        <v>45</v>
      </c>
      <c r="V779" s="310">
        <v>45931</v>
      </c>
      <c r="X779" s="50" t="s">
        <v>3097</v>
      </c>
      <c r="Y779" s="50" t="s">
        <v>855</v>
      </c>
      <c r="AA779" s="50" t="s">
        <v>856</v>
      </c>
      <c r="AD779" s="50" t="s">
        <v>360</v>
      </c>
      <c r="AF779" s="306"/>
      <c r="AG779" s="307">
        <v>2.4808996419880894E-3</v>
      </c>
      <c r="AH779" s="307">
        <v>2.5908345513520128E-3</v>
      </c>
      <c r="AI779" s="307">
        <v>0.3089736665022017</v>
      </c>
      <c r="AJ779" s="306" t="s">
        <v>0</v>
      </c>
      <c r="AK779" s="307">
        <v>64.657818384053968</v>
      </c>
      <c r="AL779" s="307">
        <v>3.2163001431257886E-3</v>
      </c>
      <c r="AN779" s="324">
        <v>15</v>
      </c>
      <c r="AO779" s="313" t="s">
        <v>305</v>
      </c>
      <c r="AP779" s="313" t="s">
        <v>0</v>
      </c>
      <c r="AQ779" s="313" t="s">
        <v>386</v>
      </c>
      <c r="AR779" s="314" t="s">
        <v>0</v>
      </c>
      <c r="AS779" s="314"/>
    </row>
    <row r="780" spans="1:46" x14ac:dyDescent="0.2">
      <c r="A780" s="306" t="s">
        <v>1308</v>
      </c>
      <c r="B780" s="50" t="s">
        <v>294</v>
      </c>
      <c r="C780" s="50" t="s">
        <v>295</v>
      </c>
      <c r="D780" s="50" t="s">
        <v>778</v>
      </c>
      <c r="E780" s="50" t="s">
        <v>297</v>
      </c>
      <c r="F780" s="50" t="s">
        <v>452</v>
      </c>
      <c r="G780" s="50" t="s">
        <v>453</v>
      </c>
      <c r="H780" s="50" t="s">
        <v>1243</v>
      </c>
      <c r="I780" s="50" t="s">
        <v>853</v>
      </c>
      <c r="J780" s="50" t="s">
        <v>861</v>
      </c>
      <c r="K780" s="50" t="s">
        <v>782</v>
      </c>
      <c r="L780" s="307">
        <v>2.9269752127339195</v>
      </c>
      <c r="M780" s="308">
        <v>8</v>
      </c>
      <c r="N780" s="307">
        <v>2.62</v>
      </c>
      <c r="O780" s="50" t="s">
        <v>1309</v>
      </c>
      <c r="Q780" s="50" t="s">
        <v>300</v>
      </c>
      <c r="R780" s="50" t="s">
        <v>905</v>
      </c>
      <c r="T780" s="308">
        <v>22.6</v>
      </c>
      <c r="U780" s="309">
        <v>45</v>
      </c>
      <c r="V780" s="310">
        <v>45931</v>
      </c>
      <c r="X780" s="50" t="s">
        <v>3097</v>
      </c>
      <c r="Y780" s="50" t="s">
        <v>855</v>
      </c>
      <c r="AA780" s="50" t="s">
        <v>856</v>
      </c>
      <c r="AD780" s="50" t="s">
        <v>360</v>
      </c>
      <c r="AF780" s="306"/>
      <c r="AG780" s="307">
        <v>1.0847070243250045E-3</v>
      </c>
      <c r="AH780" s="307">
        <v>1.1327731235687536E-3</v>
      </c>
      <c r="AI780" s="307">
        <v>0.13509047311475195</v>
      </c>
      <c r="AJ780" s="50" t="s">
        <v>0</v>
      </c>
      <c r="AK780" s="307">
        <v>183.00639180241191</v>
      </c>
      <c r="AL780" s="307">
        <v>1.4062412273921441E-3</v>
      </c>
      <c r="AN780" s="312">
        <v>15</v>
      </c>
      <c r="AO780" s="313" t="s">
        <v>305</v>
      </c>
      <c r="AP780" s="313" t="s">
        <v>0</v>
      </c>
      <c r="AQ780" s="313" t="s">
        <v>386</v>
      </c>
      <c r="AR780" s="314" t="s">
        <v>0</v>
      </c>
      <c r="AS780" s="314"/>
    </row>
    <row r="781" spans="1:46" x14ac:dyDescent="0.2">
      <c r="A781" s="306" t="s">
        <v>1310</v>
      </c>
      <c r="B781" s="50" t="s">
        <v>294</v>
      </c>
      <c r="C781" s="50" t="s">
        <v>295</v>
      </c>
      <c r="D781" s="50" t="s">
        <v>778</v>
      </c>
      <c r="E781" s="50" t="s">
        <v>297</v>
      </c>
      <c r="F781" s="50" t="s">
        <v>452</v>
      </c>
      <c r="G781" s="50" t="s">
        <v>453</v>
      </c>
      <c r="H781" s="50" t="s">
        <v>1243</v>
      </c>
      <c r="I781" s="50" t="s">
        <v>853</v>
      </c>
      <c r="J781" s="50" t="s">
        <v>892</v>
      </c>
      <c r="K781" s="50" t="s">
        <v>782</v>
      </c>
      <c r="L781" s="307">
        <v>4.8094957867530983</v>
      </c>
      <c r="M781" s="308">
        <v>10</v>
      </c>
      <c r="N781" s="307">
        <v>4.3</v>
      </c>
      <c r="O781" s="50" t="s">
        <v>1311</v>
      </c>
      <c r="Q781" s="50" t="s">
        <v>300</v>
      </c>
      <c r="R781" s="50" t="s">
        <v>905</v>
      </c>
      <c r="T781" s="308">
        <v>26.25</v>
      </c>
      <c r="U781" s="309">
        <v>45</v>
      </c>
      <c r="V781" s="310">
        <v>45931</v>
      </c>
      <c r="X781" s="50" t="s">
        <v>3097</v>
      </c>
      <c r="Y781" s="50" t="s">
        <v>894</v>
      </c>
      <c r="AA781" s="50" t="s">
        <v>856</v>
      </c>
      <c r="AD781" s="50" t="s">
        <v>360</v>
      </c>
      <c r="AF781" s="306"/>
      <c r="AG781" s="307">
        <v>2.6586226133686729E-3</v>
      </c>
      <c r="AH781" s="307">
        <v>2.7764328750523519E-3</v>
      </c>
      <c r="AI781" s="307">
        <v>0.27661953186676663</v>
      </c>
      <c r="AJ781" s="306" t="s">
        <v>0</v>
      </c>
      <c r="AK781" s="307">
        <v>75.411993124132565</v>
      </c>
      <c r="AL781" s="307">
        <v>3.4467046337443813E-3</v>
      </c>
      <c r="AN781" s="312">
        <v>15</v>
      </c>
      <c r="AO781" s="313" t="s">
        <v>305</v>
      </c>
      <c r="AP781" s="313" t="s">
        <v>0</v>
      </c>
      <c r="AQ781" s="313" t="s">
        <v>386</v>
      </c>
      <c r="AR781" s="314" t="s">
        <v>0</v>
      </c>
      <c r="AS781" s="314"/>
    </row>
    <row r="782" spans="1:46" x14ac:dyDescent="0.2">
      <c r="A782" s="306" t="s">
        <v>1312</v>
      </c>
      <c r="B782" s="50" t="s">
        <v>294</v>
      </c>
      <c r="C782" s="50" t="s">
        <v>295</v>
      </c>
      <c r="D782" s="50" t="s">
        <v>778</v>
      </c>
      <c r="E782" s="50" t="s">
        <v>297</v>
      </c>
      <c r="F782" s="50" t="s">
        <v>452</v>
      </c>
      <c r="G782" s="50" t="s">
        <v>453</v>
      </c>
      <c r="H782" s="50" t="s">
        <v>1243</v>
      </c>
      <c r="I782" s="50" t="s">
        <v>853</v>
      </c>
      <c r="J782" s="50" t="s">
        <v>896</v>
      </c>
      <c r="K782" s="50" t="s">
        <v>782</v>
      </c>
      <c r="L782" s="307">
        <v>3.4508563730852941</v>
      </c>
      <c r="M782" s="308">
        <v>10</v>
      </c>
      <c r="N782" s="307">
        <v>3.09</v>
      </c>
      <c r="O782" s="50" t="s">
        <v>1313</v>
      </c>
      <c r="Q782" s="50" t="s">
        <v>300</v>
      </c>
      <c r="R782" s="50" t="s">
        <v>905</v>
      </c>
      <c r="T782" s="308">
        <v>26.25</v>
      </c>
      <c r="U782" s="309">
        <v>45</v>
      </c>
      <c r="V782" s="310">
        <v>45931</v>
      </c>
      <c r="X782" s="50" t="s">
        <v>3097</v>
      </c>
      <c r="Y782" s="50" t="s">
        <v>894</v>
      </c>
      <c r="AA782" s="50" t="s">
        <v>856</v>
      </c>
      <c r="AD782" s="50" t="s">
        <v>360</v>
      </c>
      <c r="AF782" s="306"/>
      <c r="AG782" s="307">
        <v>1.2659932241963485E-3</v>
      </c>
      <c r="AH782" s="307">
        <v>1.3220925713855144E-3</v>
      </c>
      <c r="AI782" s="307">
        <v>0.13172176120926202</v>
      </c>
      <c r="AJ782" s="50" t="s">
        <v>0</v>
      </c>
      <c r="AK782" s="307">
        <v>188.38454574138066</v>
      </c>
      <c r="AL782" s="307">
        <v>1.64126517625518E-3</v>
      </c>
      <c r="AN782" s="312">
        <v>15</v>
      </c>
      <c r="AO782" s="313" t="s">
        <v>305</v>
      </c>
      <c r="AP782" s="313" t="s">
        <v>0</v>
      </c>
      <c r="AQ782" s="313" t="s">
        <v>386</v>
      </c>
      <c r="AR782" s="314" t="s">
        <v>0</v>
      </c>
      <c r="AS782" s="314"/>
    </row>
    <row r="783" spans="1:46" x14ac:dyDescent="0.2">
      <c r="A783" s="306" t="s">
        <v>1314</v>
      </c>
      <c r="B783" s="50" t="s">
        <v>294</v>
      </c>
      <c r="C783" s="50" t="s">
        <v>295</v>
      </c>
      <c r="D783" s="50" t="s">
        <v>778</v>
      </c>
      <c r="E783" s="50" t="s">
        <v>297</v>
      </c>
      <c r="F783" s="50" t="s">
        <v>452</v>
      </c>
      <c r="G783" s="50" t="s">
        <v>873</v>
      </c>
      <c r="H783" s="50" t="s">
        <v>1243</v>
      </c>
      <c r="I783" s="50" t="s">
        <v>874</v>
      </c>
      <c r="K783" s="50" t="s">
        <v>782</v>
      </c>
      <c r="L783" s="307">
        <v>0.29033919464296487</v>
      </c>
      <c r="M783" s="308">
        <v>0.2</v>
      </c>
      <c r="N783" s="307">
        <v>0.14000000000000001</v>
      </c>
      <c r="O783" s="50" t="s">
        <v>1315</v>
      </c>
      <c r="Q783" s="50" t="s">
        <v>300</v>
      </c>
      <c r="R783" s="50" t="s">
        <v>905</v>
      </c>
      <c r="T783" s="308">
        <v>0.64</v>
      </c>
      <c r="U783" s="309">
        <v>15</v>
      </c>
      <c r="V783" s="310">
        <v>45200</v>
      </c>
      <c r="X783" s="50" t="s">
        <v>3102</v>
      </c>
      <c r="AD783" s="50" t="s">
        <v>360</v>
      </c>
      <c r="AF783" s="306"/>
      <c r="AG783" s="307">
        <v>4.6283770236462038E-5</v>
      </c>
      <c r="AH783" s="307">
        <v>4.8334720625526809E-5</v>
      </c>
      <c r="AI783" s="307">
        <v>0.16689235555341511</v>
      </c>
      <c r="AJ783" s="306" t="s">
        <v>0</v>
      </c>
      <c r="AK783" s="307">
        <v>142.93418409919767</v>
      </c>
      <c r="AL783" s="307">
        <v>1.8001030067863827E-4</v>
      </c>
      <c r="AM783" s="50"/>
      <c r="AN783" s="312">
        <v>12</v>
      </c>
      <c r="AO783" s="313" t="s">
        <v>305</v>
      </c>
      <c r="AP783" s="313" t="s">
        <v>0</v>
      </c>
      <c r="AQ783" s="313" t="s">
        <v>386</v>
      </c>
      <c r="AR783" s="314" t="s">
        <v>0</v>
      </c>
      <c r="AS783" s="314"/>
      <c r="AT783" s="322"/>
    </row>
    <row r="784" spans="1:46" x14ac:dyDescent="0.2">
      <c r="A784" s="306" t="s">
        <v>1316</v>
      </c>
      <c r="B784" s="50" t="s">
        <v>308</v>
      </c>
      <c r="C784" s="50" t="s">
        <v>295</v>
      </c>
      <c r="D784" s="50" t="s">
        <v>778</v>
      </c>
      <c r="E784" s="50" t="s">
        <v>297</v>
      </c>
      <c r="F784" s="50" t="s">
        <v>452</v>
      </c>
      <c r="G784" s="50" t="s">
        <v>453</v>
      </c>
      <c r="H784" s="50" t="s">
        <v>1243</v>
      </c>
      <c r="I784" s="50" t="s">
        <v>853</v>
      </c>
      <c r="J784" s="50" t="s">
        <v>854</v>
      </c>
      <c r="K784" s="50" t="s">
        <v>782</v>
      </c>
      <c r="L784" s="307">
        <v>7.2198522218785222</v>
      </c>
      <c r="M784" s="308">
        <v>8</v>
      </c>
      <c r="N784" s="307">
        <v>6.46</v>
      </c>
      <c r="O784" s="50" t="s">
        <v>1307</v>
      </c>
      <c r="Q784" s="50" t="s">
        <v>300</v>
      </c>
      <c r="R784" s="50" t="s">
        <v>905</v>
      </c>
      <c r="T784" s="308">
        <v>22.6</v>
      </c>
      <c r="U784" s="309">
        <v>45</v>
      </c>
      <c r="V784" s="310">
        <v>45931</v>
      </c>
      <c r="X784" s="50" t="s">
        <v>3097</v>
      </c>
      <c r="Y784" s="50" t="s">
        <v>855</v>
      </c>
      <c r="AA784" s="50" t="s">
        <v>856</v>
      </c>
      <c r="AD784" s="50" t="s">
        <v>360</v>
      </c>
      <c r="AF784" s="306"/>
      <c r="AG784" s="307">
        <v>2.9987114492862942E-3</v>
      </c>
      <c r="AH784" s="307">
        <v>3.1315919035402482E-3</v>
      </c>
      <c r="AI784" s="307">
        <v>0.37346245514616672</v>
      </c>
      <c r="AJ784" s="50" t="s">
        <v>0</v>
      </c>
      <c r="AK784" s="307">
        <v>48.780856075339194</v>
      </c>
      <c r="AL784" s="307">
        <v>3.8876042788266725E-3</v>
      </c>
      <c r="AN784" s="312">
        <v>15</v>
      </c>
      <c r="AO784" s="313" t="s">
        <v>305</v>
      </c>
      <c r="AP784" s="313" t="s">
        <v>0</v>
      </c>
      <c r="AQ784" s="313" t="s">
        <v>386</v>
      </c>
      <c r="AR784" s="314" t="s">
        <v>0</v>
      </c>
      <c r="AS784" s="314"/>
    </row>
    <row r="785" spans="1:46" x14ac:dyDescent="0.2">
      <c r="A785" s="306" t="s">
        <v>1317</v>
      </c>
      <c r="B785" s="50" t="s">
        <v>308</v>
      </c>
      <c r="C785" s="50" t="s">
        <v>295</v>
      </c>
      <c r="D785" s="50" t="s">
        <v>778</v>
      </c>
      <c r="E785" s="50" t="s">
        <v>297</v>
      </c>
      <c r="F785" s="50" t="s">
        <v>452</v>
      </c>
      <c r="G785" s="50" t="s">
        <v>453</v>
      </c>
      <c r="H785" s="50" t="s">
        <v>1243</v>
      </c>
      <c r="I785" s="50" t="s">
        <v>853</v>
      </c>
      <c r="J785" s="50" t="s">
        <v>861</v>
      </c>
      <c r="K785" s="50" t="s">
        <v>782</v>
      </c>
      <c r="L785" s="307">
        <v>4.1259699157464533</v>
      </c>
      <c r="M785" s="308">
        <v>8</v>
      </c>
      <c r="N785" s="307">
        <v>3.69</v>
      </c>
      <c r="O785" s="50" t="s">
        <v>1309</v>
      </c>
      <c r="Q785" s="50" t="s">
        <v>300</v>
      </c>
      <c r="R785" s="50" t="s">
        <v>905</v>
      </c>
      <c r="T785" s="308">
        <v>22.6</v>
      </c>
      <c r="U785" s="309">
        <v>45</v>
      </c>
      <c r="V785" s="310">
        <v>45931</v>
      </c>
      <c r="X785" s="50" t="s">
        <v>3097</v>
      </c>
      <c r="Y785" s="50" t="s">
        <v>855</v>
      </c>
      <c r="AA785" s="50" t="s">
        <v>856</v>
      </c>
      <c r="AD785" s="50" t="s">
        <v>360</v>
      </c>
      <c r="AF785" s="306"/>
      <c r="AG785" s="307">
        <v>1.5109834057211642E-3</v>
      </c>
      <c r="AH785" s="307">
        <v>1.5779388846720319E-3</v>
      </c>
      <c r="AI785" s="307">
        <v>0.18817935034064284</v>
      </c>
      <c r="AJ785" s="306" t="s">
        <v>0</v>
      </c>
      <c r="AK785" s="307">
        <v>123.67856202502402</v>
      </c>
      <c r="AL785" s="307">
        <v>1.9588765550335807E-3</v>
      </c>
      <c r="AN785" s="312">
        <v>15</v>
      </c>
      <c r="AO785" s="313" t="s">
        <v>305</v>
      </c>
      <c r="AP785" s="313" t="s">
        <v>0</v>
      </c>
      <c r="AQ785" s="313" t="s">
        <v>386</v>
      </c>
      <c r="AR785" s="314" t="s">
        <v>0</v>
      </c>
      <c r="AS785" s="314"/>
    </row>
    <row r="786" spans="1:46" x14ac:dyDescent="0.2">
      <c r="A786" s="306" t="s">
        <v>1318</v>
      </c>
      <c r="B786" s="50" t="s">
        <v>308</v>
      </c>
      <c r="C786" s="50" t="s">
        <v>295</v>
      </c>
      <c r="D786" s="50" t="s">
        <v>778</v>
      </c>
      <c r="E786" s="50" t="s">
        <v>297</v>
      </c>
      <c r="F786" s="50" t="s">
        <v>452</v>
      </c>
      <c r="G786" s="50" t="s">
        <v>453</v>
      </c>
      <c r="H786" s="50" t="s">
        <v>1243</v>
      </c>
      <c r="I786" s="50" t="s">
        <v>853</v>
      </c>
      <c r="J786" s="50" t="s">
        <v>892</v>
      </c>
      <c r="K786" s="50" t="s">
        <v>782</v>
      </c>
      <c r="L786" s="307">
        <v>7.9660664031617179</v>
      </c>
      <c r="M786" s="308">
        <v>10</v>
      </c>
      <c r="N786" s="307">
        <v>7.13</v>
      </c>
      <c r="O786" s="50" t="s">
        <v>1311</v>
      </c>
      <c r="Q786" s="50" t="s">
        <v>300</v>
      </c>
      <c r="R786" s="50" t="s">
        <v>905</v>
      </c>
      <c r="T786" s="308">
        <v>26.25</v>
      </c>
      <c r="U786" s="309">
        <v>45</v>
      </c>
      <c r="V786" s="310">
        <v>45931</v>
      </c>
      <c r="X786" s="50" t="s">
        <v>3097</v>
      </c>
      <c r="Y786" s="50" t="s">
        <v>894</v>
      </c>
      <c r="AA786" s="50" t="s">
        <v>856</v>
      </c>
      <c r="AD786" s="50" t="s">
        <v>360</v>
      </c>
      <c r="AF786" s="306"/>
      <c r="AG786" s="307">
        <v>3.2266252953093984E-3</v>
      </c>
      <c r="AH786" s="307">
        <v>3.3696051859054264E-3</v>
      </c>
      <c r="AI786" s="307">
        <v>0.33571804219592838</v>
      </c>
      <c r="AJ786" s="50" t="s">
        <v>0</v>
      </c>
      <c r="AK786" s="307">
        <v>57.333150711085167</v>
      </c>
      <c r="AL786" s="307">
        <v>4.1830774705584545E-3</v>
      </c>
      <c r="AN786" s="312">
        <v>15</v>
      </c>
      <c r="AO786" s="313" t="s">
        <v>305</v>
      </c>
      <c r="AP786" s="313" t="s">
        <v>0</v>
      </c>
      <c r="AQ786" s="313" t="s">
        <v>386</v>
      </c>
      <c r="AR786" s="314" t="s">
        <v>0</v>
      </c>
      <c r="AS786" s="314"/>
    </row>
    <row r="787" spans="1:46" x14ac:dyDescent="0.2">
      <c r="A787" s="306" t="s">
        <v>1319</v>
      </c>
      <c r="B787" s="50" t="s">
        <v>308</v>
      </c>
      <c r="C787" s="50" t="s">
        <v>295</v>
      </c>
      <c r="D787" s="50" t="s">
        <v>778</v>
      </c>
      <c r="E787" s="50" t="s">
        <v>297</v>
      </c>
      <c r="F787" s="50" t="s">
        <v>452</v>
      </c>
      <c r="G787" s="50" t="s">
        <v>453</v>
      </c>
      <c r="H787" s="50" t="s">
        <v>1243</v>
      </c>
      <c r="I787" s="50" t="s">
        <v>853</v>
      </c>
      <c r="J787" s="50" t="s">
        <v>896</v>
      </c>
      <c r="K787" s="50" t="s">
        <v>782</v>
      </c>
      <c r="L787" s="307">
        <v>4.9444600043573441</v>
      </c>
      <c r="M787" s="308">
        <v>10</v>
      </c>
      <c r="N787" s="307">
        <v>4.42</v>
      </c>
      <c r="O787" s="50" t="s">
        <v>1313</v>
      </c>
      <c r="Q787" s="50" t="s">
        <v>300</v>
      </c>
      <c r="R787" s="50" t="s">
        <v>905</v>
      </c>
      <c r="T787" s="308">
        <v>26.25</v>
      </c>
      <c r="U787" s="309">
        <v>45</v>
      </c>
      <c r="V787" s="310">
        <v>45931</v>
      </c>
      <c r="X787" s="50" t="s">
        <v>3097</v>
      </c>
      <c r="Y787" s="50" t="s">
        <v>894</v>
      </c>
      <c r="AA787" s="50" t="s">
        <v>856</v>
      </c>
      <c r="AD787" s="50" t="s">
        <v>360</v>
      </c>
      <c r="AF787" s="306"/>
      <c r="AG787" s="307">
        <v>1.7662156158262431E-3</v>
      </c>
      <c r="AH787" s="307">
        <v>1.8444810766118337E-3</v>
      </c>
      <c r="AI787" s="307">
        <v>0.18376799112777198</v>
      </c>
      <c r="AJ787" s="306" t="s">
        <v>0</v>
      </c>
      <c r="AK787" s="307">
        <v>127.30251204756195</v>
      </c>
      <c r="AL787" s="307">
        <v>2.2897659549907037E-3</v>
      </c>
      <c r="AM787" s="50"/>
      <c r="AN787" s="312">
        <v>15</v>
      </c>
      <c r="AO787" s="313" t="s">
        <v>305</v>
      </c>
      <c r="AP787" s="313" t="s">
        <v>0</v>
      </c>
      <c r="AQ787" s="313" t="s">
        <v>386</v>
      </c>
      <c r="AR787" s="314" t="s">
        <v>0</v>
      </c>
      <c r="AS787" s="314"/>
    </row>
    <row r="788" spans="1:46" x14ac:dyDescent="0.2">
      <c r="A788" s="306" t="s">
        <v>1320</v>
      </c>
      <c r="B788" s="50" t="s">
        <v>308</v>
      </c>
      <c r="C788" s="50" t="s">
        <v>295</v>
      </c>
      <c r="D788" s="50" t="s">
        <v>778</v>
      </c>
      <c r="E788" s="50" t="s">
        <v>297</v>
      </c>
      <c r="F788" s="50" t="s">
        <v>452</v>
      </c>
      <c r="G788" s="50" t="s">
        <v>873</v>
      </c>
      <c r="H788" s="50" t="s">
        <v>1243</v>
      </c>
      <c r="I788" s="50" t="s">
        <v>874</v>
      </c>
      <c r="K788" s="50" t="s">
        <v>782</v>
      </c>
      <c r="L788" s="307">
        <v>0.30327144531799105</v>
      </c>
      <c r="M788" s="308">
        <v>0.2</v>
      </c>
      <c r="N788" s="307">
        <v>0.16</v>
      </c>
      <c r="O788" s="50" t="s">
        <v>1315</v>
      </c>
      <c r="Q788" s="50" t="s">
        <v>300</v>
      </c>
      <c r="R788" s="50" t="s">
        <v>905</v>
      </c>
      <c r="T788" s="308">
        <v>0.64</v>
      </c>
      <c r="U788" s="309">
        <v>15</v>
      </c>
      <c r="V788" s="310">
        <v>45200</v>
      </c>
      <c r="X788" s="50" t="s">
        <v>3102</v>
      </c>
      <c r="AD788" s="50" t="s">
        <v>360</v>
      </c>
      <c r="AF788" s="306"/>
      <c r="AG788" s="307">
        <v>4.8345335915251268E-5</v>
      </c>
      <c r="AH788" s="307">
        <v>5.048763947000228E-5</v>
      </c>
      <c r="AI788" s="307">
        <v>0.17432605316498448</v>
      </c>
      <c r="AJ788" s="50" t="s">
        <v>0</v>
      </c>
      <c r="AK788" s="307">
        <v>135.67550231134621</v>
      </c>
      <c r="AL788" s="307">
        <v>1.8802829609715466E-4</v>
      </c>
      <c r="AN788" s="312">
        <v>12</v>
      </c>
      <c r="AO788" s="313" t="s">
        <v>305</v>
      </c>
      <c r="AP788" s="313" t="s">
        <v>0</v>
      </c>
      <c r="AQ788" s="313" t="s">
        <v>386</v>
      </c>
      <c r="AR788" s="314" t="s">
        <v>0</v>
      </c>
      <c r="AS788" s="314"/>
    </row>
    <row r="789" spans="1:46" x14ac:dyDescent="0.2">
      <c r="A789" s="306" t="s">
        <v>1321</v>
      </c>
      <c r="B789" s="50" t="s">
        <v>310</v>
      </c>
      <c r="C789" s="50" t="s">
        <v>295</v>
      </c>
      <c r="D789" s="50" t="s">
        <v>778</v>
      </c>
      <c r="E789" s="50" t="s">
        <v>297</v>
      </c>
      <c r="F789" s="50" t="s">
        <v>452</v>
      </c>
      <c r="G789" s="50" t="s">
        <v>453</v>
      </c>
      <c r="H789" s="50" t="s">
        <v>1243</v>
      </c>
      <c r="I789" s="50" t="s">
        <v>853</v>
      </c>
      <c r="J789" s="50" t="s">
        <v>854</v>
      </c>
      <c r="K789" s="50" t="s">
        <v>782</v>
      </c>
      <c r="L789" s="307">
        <v>7.2198522218785222</v>
      </c>
      <c r="M789" s="308">
        <v>8</v>
      </c>
      <c r="N789" s="307">
        <v>6.46</v>
      </c>
      <c r="O789" s="50" t="s">
        <v>1307</v>
      </c>
      <c r="Q789" s="50" t="s">
        <v>300</v>
      </c>
      <c r="R789" s="50" t="s">
        <v>905</v>
      </c>
      <c r="T789" s="308">
        <v>22.6</v>
      </c>
      <c r="U789" s="309">
        <v>45</v>
      </c>
      <c r="V789" s="310">
        <v>45931</v>
      </c>
      <c r="X789" s="50" t="s">
        <v>3097</v>
      </c>
      <c r="Y789" s="50" t="s">
        <v>855</v>
      </c>
      <c r="AA789" s="50" t="s">
        <v>856</v>
      </c>
      <c r="AD789" s="50" t="s">
        <v>360</v>
      </c>
      <c r="AF789" s="306"/>
      <c r="AG789" s="307">
        <v>2.9987114492862942E-3</v>
      </c>
      <c r="AH789" s="307">
        <v>3.1315919035402482E-3</v>
      </c>
      <c r="AI789" s="307">
        <v>0.37346245514616672</v>
      </c>
      <c r="AJ789" s="306" t="s">
        <v>0</v>
      </c>
      <c r="AK789" s="307">
        <v>48.780856075339194</v>
      </c>
      <c r="AL789" s="307">
        <v>3.8876042788266725E-3</v>
      </c>
      <c r="AN789" s="312">
        <v>15</v>
      </c>
      <c r="AO789" s="313" t="s">
        <v>305</v>
      </c>
      <c r="AP789" s="313" t="s">
        <v>0</v>
      </c>
      <c r="AQ789" s="313" t="s">
        <v>386</v>
      </c>
      <c r="AR789" s="314" t="s">
        <v>0</v>
      </c>
      <c r="AS789" s="314"/>
    </row>
    <row r="790" spans="1:46" x14ac:dyDescent="0.2">
      <c r="A790" s="306" t="s">
        <v>1322</v>
      </c>
      <c r="B790" s="50" t="s">
        <v>310</v>
      </c>
      <c r="C790" s="50" t="s">
        <v>295</v>
      </c>
      <c r="D790" s="50" t="s">
        <v>778</v>
      </c>
      <c r="E790" s="50" t="s">
        <v>297</v>
      </c>
      <c r="F790" s="50" t="s">
        <v>452</v>
      </c>
      <c r="G790" s="50" t="s">
        <v>453</v>
      </c>
      <c r="H790" s="50" t="s">
        <v>1243</v>
      </c>
      <c r="I790" s="50" t="s">
        <v>853</v>
      </c>
      <c r="J790" s="50" t="s">
        <v>861</v>
      </c>
      <c r="K790" s="50" t="s">
        <v>782</v>
      </c>
      <c r="L790" s="307">
        <v>4.1259699157464533</v>
      </c>
      <c r="M790" s="308">
        <v>8</v>
      </c>
      <c r="N790" s="307">
        <v>3.69</v>
      </c>
      <c r="O790" s="50" t="s">
        <v>1309</v>
      </c>
      <c r="Q790" s="50" t="s">
        <v>300</v>
      </c>
      <c r="R790" s="50" t="s">
        <v>905</v>
      </c>
      <c r="T790" s="308">
        <v>22.6</v>
      </c>
      <c r="U790" s="309">
        <v>45</v>
      </c>
      <c r="V790" s="310">
        <v>45931</v>
      </c>
      <c r="X790" s="50" t="s">
        <v>3097</v>
      </c>
      <c r="Y790" s="50" t="s">
        <v>855</v>
      </c>
      <c r="AA790" s="50" t="s">
        <v>856</v>
      </c>
      <c r="AD790" s="50" t="s">
        <v>360</v>
      </c>
      <c r="AF790" s="306"/>
      <c r="AG790" s="307">
        <v>1.5109834057211642E-3</v>
      </c>
      <c r="AH790" s="307">
        <v>1.5779388846720319E-3</v>
      </c>
      <c r="AI790" s="307">
        <v>0.18817935034064284</v>
      </c>
      <c r="AJ790" s="50" t="s">
        <v>0</v>
      </c>
      <c r="AK790" s="307">
        <v>123.67856202502402</v>
      </c>
      <c r="AL790" s="307">
        <v>1.9588765550335807E-3</v>
      </c>
      <c r="AN790" s="312">
        <v>15</v>
      </c>
      <c r="AO790" s="313" t="s">
        <v>305</v>
      </c>
      <c r="AP790" s="313" t="s">
        <v>0</v>
      </c>
      <c r="AQ790" s="313" t="s">
        <v>386</v>
      </c>
      <c r="AR790" s="314" t="s">
        <v>0</v>
      </c>
      <c r="AS790" s="314"/>
    </row>
    <row r="791" spans="1:46" x14ac:dyDescent="0.2">
      <c r="A791" s="306" t="s">
        <v>1323</v>
      </c>
      <c r="B791" s="50" t="s">
        <v>310</v>
      </c>
      <c r="C791" s="50" t="s">
        <v>295</v>
      </c>
      <c r="D791" s="50" t="s">
        <v>778</v>
      </c>
      <c r="E791" s="50" t="s">
        <v>297</v>
      </c>
      <c r="F791" s="50" t="s">
        <v>452</v>
      </c>
      <c r="G791" s="50" t="s">
        <v>453</v>
      </c>
      <c r="H791" s="50" t="s">
        <v>1243</v>
      </c>
      <c r="I791" s="50" t="s">
        <v>853</v>
      </c>
      <c r="J791" s="50" t="s">
        <v>892</v>
      </c>
      <c r="K791" s="50" t="s">
        <v>782</v>
      </c>
      <c r="L791" s="307">
        <v>7.9660664031617179</v>
      </c>
      <c r="M791" s="308">
        <v>10</v>
      </c>
      <c r="N791" s="307">
        <v>7.13</v>
      </c>
      <c r="O791" s="50" t="s">
        <v>1311</v>
      </c>
      <c r="Q791" s="50" t="s">
        <v>300</v>
      </c>
      <c r="R791" s="50" t="s">
        <v>905</v>
      </c>
      <c r="T791" s="308">
        <v>21.8</v>
      </c>
      <c r="U791" s="309">
        <v>45</v>
      </c>
      <c r="V791" s="310">
        <v>45931</v>
      </c>
      <c r="X791" s="50" t="s">
        <v>3097</v>
      </c>
      <c r="Y791" s="50" t="s">
        <v>894</v>
      </c>
      <c r="AA791" s="50" t="s">
        <v>856</v>
      </c>
      <c r="AD791" s="50" t="s">
        <v>360</v>
      </c>
      <c r="AF791" s="306"/>
      <c r="AG791" s="307">
        <v>3.2266252953093984E-3</v>
      </c>
      <c r="AH791" s="307">
        <v>3.3696051859054264E-3</v>
      </c>
      <c r="AI791" s="307">
        <v>0.33571804219592838</v>
      </c>
      <c r="AJ791" s="306" t="s">
        <v>0</v>
      </c>
      <c r="AK791" s="307">
        <v>57.333150711085167</v>
      </c>
      <c r="AL791" s="307">
        <v>4.1830774705584545E-3</v>
      </c>
      <c r="AM791" s="50"/>
      <c r="AN791" s="312">
        <v>15</v>
      </c>
      <c r="AO791" s="313" t="s">
        <v>305</v>
      </c>
      <c r="AP791" s="313" t="s">
        <v>0</v>
      </c>
      <c r="AQ791" s="313" t="s">
        <v>386</v>
      </c>
      <c r="AR791" s="314" t="s">
        <v>0</v>
      </c>
      <c r="AS791" s="314"/>
      <c r="AT791" s="322"/>
    </row>
    <row r="792" spans="1:46" x14ac:dyDescent="0.2">
      <c r="A792" s="306" t="s">
        <v>1324</v>
      </c>
      <c r="B792" s="50" t="s">
        <v>310</v>
      </c>
      <c r="C792" s="50" t="s">
        <v>295</v>
      </c>
      <c r="D792" s="50" t="s">
        <v>778</v>
      </c>
      <c r="E792" s="50" t="s">
        <v>297</v>
      </c>
      <c r="F792" s="50" t="s">
        <v>452</v>
      </c>
      <c r="G792" s="50" t="s">
        <v>453</v>
      </c>
      <c r="H792" s="50" t="s">
        <v>1243</v>
      </c>
      <c r="I792" s="50" t="s">
        <v>853</v>
      </c>
      <c r="J792" s="50" t="s">
        <v>896</v>
      </c>
      <c r="K792" s="50" t="s">
        <v>782</v>
      </c>
      <c r="L792" s="307">
        <v>4.9444600043573441</v>
      </c>
      <c r="M792" s="308">
        <v>10</v>
      </c>
      <c r="N792" s="307">
        <v>4.42</v>
      </c>
      <c r="O792" s="50" t="s">
        <v>1313</v>
      </c>
      <c r="Q792" s="50" t="s">
        <v>300</v>
      </c>
      <c r="R792" s="50" t="s">
        <v>905</v>
      </c>
      <c r="T792" s="308">
        <v>26.25</v>
      </c>
      <c r="U792" s="309">
        <v>45</v>
      </c>
      <c r="V792" s="310">
        <v>45931</v>
      </c>
      <c r="X792" s="50" t="s">
        <v>3097</v>
      </c>
      <c r="Y792" s="50" t="s">
        <v>894</v>
      </c>
      <c r="AA792" s="50" t="s">
        <v>856</v>
      </c>
      <c r="AD792" s="50" t="s">
        <v>360</v>
      </c>
      <c r="AF792" s="306"/>
      <c r="AG792" s="307">
        <v>1.7662156158262431E-3</v>
      </c>
      <c r="AH792" s="307">
        <v>1.8444810766118337E-3</v>
      </c>
      <c r="AI792" s="307">
        <v>0.18376799112777198</v>
      </c>
      <c r="AJ792" s="50" t="s">
        <v>0</v>
      </c>
      <c r="AK792" s="307">
        <v>127.30251204756195</v>
      </c>
      <c r="AL792" s="307">
        <v>2.2897659549907037E-3</v>
      </c>
      <c r="AN792" s="312">
        <v>15</v>
      </c>
      <c r="AO792" s="313" t="s">
        <v>305</v>
      </c>
      <c r="AP792" s="313" t="s">
        <v>0</v>
      </c>
      <c r="AQ792" s="313" t="s">
        <v>386</v>
      </c>
      <c r="AR792" s="314" t="s">
        <v>0</v>
      </c>
      <c r="AS792" s="314"/>
    </row>
    <row r="793" spans="1:46" x14ac:dyDescent="0.2">
      <c r="A793" s="306" t="s">
        <v>1325</v>
      </c>
      <c r="B793" s="50" t="s">
        <v>310</v>
      </c>
      <c r="C793" s="50" t="s">
        <v>295</v>
      </c>
      <c r="D793" s="50" t="s">
        <v>778</v>
      </c>
      <c r="E793" s="50" t="s">
        <v>297</v>
      </c>
      <c r="F793" s="50" t="s">
        <v>452</v>
      </c>
      <c r="G793" s="50" t="s">
        <v>873</v>
      </c>
      <c r="H793" s="50" t="s">
        <v>1243</v>
      </c>
      <c r="I793" s="50" t="s">
        <v>874</v>
      </c>
      <c r="K793" s="50" t="s">
        <v>782</v>
      </c>
      <c r="L793" s="307">
        <v>0.30327144531799105</v>
      </c>
      <c r="M793" s="308">
        <v>0.2</v>
      </c>
      <c r="N793" s="307">
        <v>0.16</v>
      </c>
      <c r="O793" s="50" t="s">
        <v>1315</v>
      </c>
      <c r="Q793" s="50" t="s">
        <v>300</v>
      </c>
      <c r="R793" s="50" t="s">
        <v>905</v>
      </c>
      <c r="T793" s="308">
        <v>0.64</v>
      </c>
      <c r="U793" s="309">
        <v>15</v>
      </c>
      <c r="V793" s="310">
        <v>45200</v>
      </c>
      <c r="X793" s="50" t="s">
        <v>3102</v>
      </c>
      <c r="AD793" s="50" t="s">
        <v>360</v>
      </c>
      <c r="AF793" s="306"/>
      <c r="AG793" s="307">
        <v>4.8345335915251268E-5</v>
      </c>
      <c r="AH793" s="307">
        <v>5.048763947000228E-5</v>
      </c>
      <c r="AI793" s="307">
        <v>0.17432605316498448</v>
      </c>
      <c r="AJ793" s="306" t="s">
        <v>0</v>
      </c>
      <c r="AK793" s="307">
        <v>135.67550231134621</v>
      </c>
      <c r="AL793" s="307">
        <v>1.8802829609715466E-4</v>
      </c>
      <c r="AN793" s="312">
        <v>12</v>
      </c>
      <c r="AO793" s="313" t="s">
        <v>305</v>
      </c>
      <c r="AP793" s="313" t="s">
        <v>0</v>
      </c>
      <c r="AQ793" s="313" t="s">
        <v>386</v>
      </c>
      <c r="AR793" s="314" t="s">
        <v>0</v>
      </c>
      <c r="AS793" s="314"/>
    </row>
    <row r="794" spans="1:46" x14ac:dyDescent="0.2">
      <c r="A794" s="306" t="s">
        <v>1326</v>
      </c>
      <c r="B794" s="50" t="s">
        <v>294</v>
      </c>
      <c r="C794" s="50" t="s">
        <v>295</v>
      </c>
      <c r="D794" s="50" t="s">
        <v>778</v>
      </c>
      <c r="E794" s="50" t="s">
        <v>297</v>
      </c>
      <c r="F794" s="50" t="s">
        <v>452</v>
      </c>
      <c r="G794" s="50" t="s">
        <v>453</v>
      </c>
      <c r="H794" s="50" t="s">
        <v>1166</v>
      </c>
      <c r="I794" s="50" t="s">
        <v>853</v>
      </c>
      <c r="J794" s="50" t="s">
        <v>892</v>
      </c>
      <c r="K794" s="50" t="s">
        <v>782</v>
      </c>
      <c r="L794" s="307">
        <v>29.55</v>
      </c>
      <c r="M794" s="308">
        <v>20</v>
      </c>
      <c r="N794" s="307">
        <v>26.5</v>
      </c>
      <c r="O794" s="50" t="s">
        <v>1327</v>
      </c>
      <c r="Q794" s="50" t="s">
        <v>300</v>
      </c>
      <c r="R794" s="50" t="s">
        <v>811</v>
      </c>
      <c r="T794" s="308">
        <v>36.941673729043309</v>
      </c>
      <c r="U794" s="309">
        <v>45</v>
      </c>
      <c r="V794" s="310">
        <v>45931</v>
      </c>
      <c r="X794" s="50" t="s">
        <v>3097</v>
      </c>
      <c r="Y794" s="50" t="s">
        <v>894</v>
      </c>
      <c r="AA794" s="50" t="s">
        <v>856</v>
      </c>
      <c r="AD794" s="50" t="s">
        <v>304</v>
      </c>
      <c r="AE794" s="310">
        <v>44669</v>
      </c>
      <c r="AF794" s="306" t="s">
        <v>3088</v>
      </c>
      <c r="AG794" s="307">
        <v>0</v>
      </c>
      <c r="AH794" s="307">
        <v>4.0580674395631717E-3</v>
      </c>
      <c r="AI794" s="307">
        <v>0.67911447240938116</v>
      </c>
      <c r="AJ794" s="50" t="s">
        <v>0</v>
      </c>
      <c r="AK794" s="307">
        <v>52.394389914060881</v>
      </c>
      <c r="AL794" s="307">
        <v>6.0000000000000001E-3</v>
      </c>
      <c r="AN794" s="312">
        <v>15</v>
      </c>
      <c r="AO794" s="313" t="s">
        <v>305</v>
      </c>
      <c r="AP794" s="313" t="s">
        <v>0</v>
      </c>
      <c r="AQ794" s="313" t="s">
        <v>386</v>
      </c>
      <c r="AR794" s="314" t="s">
        <v>0</v>
      </c>
      <c r="AS794" s="314"/>
    </row>
    <row r="795" spans="1:46" x14ac:dyDescent="0.2">
      <c r="A795" s="306" t="s">
        <v>1328</v>
      </c>
      <c r="B795" s="50" t="s">
        <v>294</v>
      </c>
      <c r="C795" s="50" t="s">
        <v>295</v>
      </c>
      <c r="D795" s="50" t="s">
        <v>778</v>
      </c>
      <c r="E795" s="50" t="s">
        <v>297</v>
      </c>
      <c r="F795" s="50" t="s">
        <v>452</v>
      </c>
      <c r="G795" s="50" t="s">
        <v>453</v>
      </c>
      <c r="H795" s="50" t="s">
        <v>1166</v>
      </c>
      <c r="I795" s="50" t="s">
        <v>853</v>
      </c>
      <c r="J795" s="50" t="s">
        <v>896</v>
      </c>
      <c r="K795" s="50" t="s">
        <v>782</v>
      </c>
      <c r="L795" s="307">
        <v>17.27</v>
      </c>
      <c r="M795" s="308">
        <v>20</v>
      </c>
      <c r="N795" s="307">
        <v>15.48</v>
      </c>
      <c r="O795" s="50" t="s">
        <v>1329</v>
      </c>
      <c r="Q795" s="50" t="s">
        <v>300</v>
      </c>
      <c r="R795" s="50" t="s">
        <v>811</v>
      </c>
      <c r="T795" s="308">
        <v>36.941673729043309</v>
      </c>
      <c r="U795" s="309">
        <v>45</v>
      </c>
      <c r="V795" s="310">
        <v>45931</v>
      </c>
      <c r="X795" s="50" t="s">
        <v>3097</v>
      </c>
      <c r="Y795" s="50" t="s">
        <v>894</v>
      </c>
      <c r="AA795" s="50" t="s">
        <v>856</v>
      </c>
      <c r="AD795" s="50" t="s">
        <v>304</v>
      </c>
      <c r="AE795" s="310">
        <v>45146</v>
      </c>
      <c r="AF795" s="306" t="s">
        <v>3088</v>
      </c>
      <c r="AG795" s="307">
        <v>2.474566480055227E-3</v>
      </c>
      <c r="AH795" s="307">
        <v>2.3710708351264835E-3</v>
      </c>
      <c r="AI795" s="307">
        <v>0.39679688502552951</v>
      </c>
      <c r="AJ795" s="306" t="s">
        <v>0</v>
      </c>
      <c r="AK795" s="307">
        <v>106.74231363288696</v>
      </c>
      <c r="AL795" s="307">
        <v>3.5555000000000001E-3</v>
      </c>
      <c r="AM795" s="50"/>
      <c r="AN795" s="312">
        <v>15</v>
      </c>
      <c r="AO795" s="313" t="s">
        <v>305</v>
      </c>
      <c r="AP795" s="313" t="s">
        <v>0</v>
      </c>
      <c r="AQ795" s="313" t="s">
        <v>386</v>
      </c>
      <c r="AR795" s="314" t="s">
        <v>0</v>
      </c>
      <c r="AS795" s="314"/>
    </row>
    <row r="796" spans="1:46" x14ac:dyDescent="0.2">
      <c r="A796" s="306" t="s">
        <v>1330</v>
      </c>
      <c r="B796" s="50" t="s">
        <v>308</v>
      </c>
      <c r="C796" s="50" t="s">
        <v>295</v>
      </c>
      <c r="D796" s="50" t="s">
        <v>778</v>
      </c>
      <c r="E796" s="50" t="s">
        <v>297</v>
      </c>
      <c r="F796" s="50" t="s">
        <v>452</v>
      </c>
      <c r="G796" s="50" t="s">
        <v>453</v>
      </c>
      <c r="H796" s="50" t="s">
        <v>1166</v>
      </c>
      <c r="I796" s="50" t="s">
        <v>853</v>
      </c>
      <c r="J796" s="50" t="s">
        <v>892</v>
      </c>
      <c r="K796" s="50" t="s">
        <v>782</v>
      </c>
      <c r="L796" s="307">
        <v>39.11</v>
      </c>
      <c r="M796" s="308">
        <v>20</v>
      </c>
      <c r="N796" s="307">
        <v>35.07</v>
      </c>
      <c r="O796" s="50" t="s">
        <v>1327</v>
      </c>
      <c r="Q796" s="50" t="s">
        <v>300</v>
      </c>
      <c r="R796" s="50" t="s">
        <v>811</v>
      </c>
      <c r="T796" s="308">
        <v>36.941673729043309</v>
      </c>
      <c r="U796" s="309">
        <v>45</v>
      </c>
      <c r="V796" s="310">
        <v>45931</v>
      </c>
      <c r="X796" s="50" t="s">
        <v>3097</v>
      </c>
      <c r="Y796" s="50" t="s">
        <v>894</v>
      </c>
      <c r="AA796" s="50" t="s">
        <v>856</v>
      </c>
      <c r="AD796" s="50" t="s">
        <v>304</v>
      </c>
      <c r="AE796" s="310">
        <v>45146</v>
      </c>
      <c r="AF796" s="306" t="s">
        <v>3088</v>
      </c>
      <c r="AG796" s="307">
        <v>0</v>
      </c>
      <c r="AH796" s="307">
        <v>5.3713871707207371E-3</v>
      </c>
      <c r="AI796" s="307">
        <v>0.89889752175809001</v>
      </c>
      <c r="AJ796" s="50" t="s">
        <v>0</v>
      </c>
      <c r="AK796" s="307">
        <v>33.717812647851879</v>
      </c>
      <c r="AL796" s="307">
        <v>8.0000000000000002E-3</v>
      </c>
      <c r="AN796" s="312">
        <v>15</v>
      </c>
      <c r="AO796" s="313" t="s">
        <v>305</v>
      </c>
      <c r="AP796" s="313" t="s">
        <v>0</v>
      </c>
      <c r="AQ796" s="313" t="s">
        <v>386</v>
      </c>
      <c r="AR796" s="314" t="s">
        <v>0</v>
      </c>
      <c r="AS796" s="314"/>
    </row>
    <row r="797" spans="1:46" x14ac:dyDescent="0.2">
      <c r="A797" s="306" t="s">
        <v>1331</v>
      </c>
      <c r="B797" s="50" t="s">
        <v>308</v>
      </c>
      <c r="C797" s="50" t="s">
        <v>295</v>
      </c>
      <c r="D797" s="50" t="s">
        <v>778</v>
      </c>
      <c r="E797" s="50" t="s">
        <v>297</v>
      </c>
      <c r="F797" s="50" t="s">
        <v>452</v>
      </c>
      <c r="G797" s="50" t="s">
        <v>453</v>
      </c>
      <c r="H797" s="50" t="s">
        <v>1166</v>
      </c>
      <c r="I797" s="50" t="s">
        <v>853</v>
      </c>
      <c r="J797" s="50" t="s">
        <v>896</v>
      </c>
      <c r="K797" s="50" t="s">
        <v>782</v>
      </c>
      <c r="L797" s="307">
        <v>23.22</v>
      </c>
      <c r="M797" s="308">
        <v>20</v>
      </c>
      <c r="N797" s="307">
        <v>20.82</v>
      </c>
      <c r="O797" s="50" t="s">
        <v>1329</v>
      </c>
      <c r="Q797" s="50" t="s">
        <v>300</v>
      </c>
      <c r="R797" s="50" t="s">
        <v>811</v>
      </c>
      <c r="T797" s="308">
        <v>36.941673729043309</v>
      </c>
      <c r="U797" s="309">
        <v>45</v>
      </c>
      <c r="V797" s="310">
        <v>45931</v>
      </c>
      <c r="X797" s="50" t="s">
        <v>3097</v>
      </c>
      <c r="Y797" s="50" t="s">
        <v>894</v>
      </c>
      <c r="AA797" s="50" t="s">
        <v>856</v>
      </c>
      <c r="AD797" s="50" t="s">
        <v>304</v>
      </c>
      <c r="AE797" s="310">
        <v>45146</v>
      </c>
      <c r="AF797" s="306" t="s">
        <v>3088</v>
      </c>
      <c r="AG797" s="307">
        <v>3.327243054728837E-3</v>
      </c>
      <c r="AH797" s="307">
        <v>3.1880852795955704E-3</v>
      </c>
      <c r="AI797" s="307">
        <v>0.53352362544317855</v>
      </c>
      <c r="AJ797" s="306" t="s">
        <v>0</v>
      </c>
      <c r="AK797" s="307">
        <v>73.238996090373945</v>
      </c>
      <c r="AL797" s="307">
        <v>4.8887999999999996E-3</v>
      </c>
      <c r="AN797" s="312">
        <v>15</v>
      </c>
      <c r="AO797" s="313" t="s">
        <v>305</v>
      </c>
      <c r="AP797" s="313" t="s">
        <v>0</v>
      </c>
      <c r="AQ797" s="313" t="s">
        <v>386</v>
      </c>
      <c r="AR797" s="314" t="s">
        <v>0</v>
      </c>
      <c r="AS797" s="314"/>
    </row>
    <row r="798" spans="1:46" x14ac:dyDescent="0.2">
      <c r="A798" s="306" t="s">
        <v>1332</v>
      </c>
      <c r="B798" s="50" t="s">
        <v>310</v>
      </c>
      <c r="C798" s="50" t="s">
        <v>295</v>
      </c>
      <c r="D798" s="50" t="s">
        <v>778</v>
      </c>
      <c r="E798" s="50" t="s">
        <v>297</v>
      </c>
      <c r="F798" s="50" t="s">
        <v>452</v>
      </c>
      <c r="G798" s="50" t="s">
        <v>453</v>
      </c>
      <c r="H798" s="50" t="s">
        <v>1166</v>
      </c>
      <c r="I798" s="50" t="s">
        <v>853</v>
      </c>
      <c r="J798" s="50" t="s">
        <v>892</v>
      </c>
      <c r="K798" s="50" t="s">
        <v>782</v>
      </c>
      <c r="L798" s="307">
        <v>47.03</v>
      </c>
      <c r="M798" s="308">
        <v>20</v>
      </c>
      <c r="N798" s="307">
        <v>42.16</v>
      </c>
      <c r="O798" s="50" t="s">
        <v>1327</v>
      </c>
      <c r="Q798" s="50" t="s">
        <v>300</v>
      </c>
      <c r="R798" s="50" t="s">
        <v>811</v>
      </c>
      <c r="T798" s="308">
        <v>36.941673729043309</v>
      </c>
      <c r="U798" s="309">
        <v>45</v>
      </c>
      <c r="V798" s="310">
        <v>45931</v>
      </c>
      <c r="X798" s="50" t="s">
        <v>3097</v>
      </c>
      <c r="Y798" s="50" t="s">
        <v>894</v>
      </c>
      <c r="AA798" s="50" t="s">
        <v>856</v>
      </c>
      <c r="AD798" s="50" t="s">
        <v>304</v>
      </c>
      <c r="AE798" s="310">
        <v>44669</v>
      </c>
      <c r="AF798" s="306" t="s">
        <v>3088</v>
      </c>
      <c r="AG798" s="307">
        <v>6.7397991140458148E-3</v>
      </c>
      <c r="AH798" s="307">
        <v>6.457915454172276E-3</v>
      </c>
      <c r="AI798" s="307">
        <v>1.0807271963416871</v>
      </c>
      <c r="AJ798" s="50" t="s">
        <v>181</v>
      </c>
      <c r="AK798" s="307">
        <v>24.008359714177935</v>
      </c>
      <c r="AL798" s="307">
        <v>8.7999999999999995E-2</v>
      </c>
      <c r="AN798" s="312">
        <v>15</v>
      </c>
      <c r="AO798" s="313" t="s">
        <v>305</v>
      </c>
      <c r="AP798" s="313" t="s">
        <v>0</v>
      </c>
      <c r="AQ798" s="313" t="s">
        <v>386</v>
      </c>
      <c r="AR798" s="314" t="s">
        <v>0</v>
      </c>
      <c r="AS798" s="314"/>
    </row>
    <row r="799" spans="1:46" x14ac:dyDescent="0.2">
      <c r="A799" s="306" t="s">
        <v>1333</v>
      </c>
      <c r="B799" s="50" t="s">
        <v>310</v>
      </c>
      <c r="C799" s="50" t="s">
        <v>295</v>
      </c>
      <c r="D799" s="50" t="s">
        <v>778</v>
      </c>
      <c r="E799" s="50" t="s">
        <v>297</v>
      </c>
      <c r="F799" s="50" t="s">
        <v>452</v>
      </c>
      <c r="G799" s="50" t="s">
        <v>453</v>
      </c>
      <c r="H799" s="50" t="s">
        <v>1166</v>
      </c>
      <c r="I799" s="50" t="s">
        <v>853</v>
      </c>
      <c r="J799" s="50" t="s">
        <v>896</v>
      </c>
      <c r="K799" s="50" t="s">
        <v>782</v>
      </c>
      <c r="L799" s="307">
        <v>28.32</v>
      </c>
      <c r="M799" s="308">
        <v>20</v>
      </c>
      <c r="N799" s="307">
        <v>25.4</v>
      </c>
      <c r="O799" s="50" t="s">
        <v>1329</v>
      </c>
      <c r="Q799" s="50" t="s">
        <v>300</v>
      </c>
      <c r="R799" s="50" t="s">
        <v>811</v>
      </c>
      <c r="T799" s="308">
        <v>36.941673729043309</v>
      </c>
      <c r="U799" s="309">
        <v>45</v>
      </c>
      <c r="V799" s="310">
        <v>45931</v>
      </c>
      <c r="X799" s="50" t="s">
        <v>3097</v>
      </c>
      <c r="Y799" s="50" t="s">
        <v>894</v>
      </c>
      <c r="AA799" s="50" t="s">
        <v>856</v>
      </c>
      <c r="AD799" s="50" t="s">
        <v>304</v>
      </c>
      <c r="AE799" s="310">
        <v>45146</v>
      </c>
      <c r="AF799" s="306" t="s">
        <v>3088</v>
      </c>
      <c r="AG799" s="307">
        <v>0</v>
      </c>
      <c r="AH799" s="307">
        <v>3.8895574957872234E-3</v>
      </c>
      <c r="AI799" s="307">
        <v>0.65091446260977659</v>
      </c>
      <c r="AJ799" s="306" t="s">
        <v>0</v>
      </c>
      <c r="AK799" s="307">
        <v>55.703708781538758</v>
      </c>
      <c r="AL799" s="307">
        <v>5.7777000000000002E-3</v>
      </c>
      <c r="AM799" s="50"/>
      <c r="AN799" s="312">
        <v>15</v>
      </c>
      <c r="AO799" s="313" t="s">
        <v>305</v>
      </c>
      <c r="AP799" s="313" t="s">
        <v>0</v>
      </c>
      <c r="AQ799" s="313" t="s">
        <v>386</v>
      </c>
      <c r="AR799" s="314" t="s">
        <v>0</v>
      </c>
      <c r="AS799" s="314"/>
      <c r="AT799" s="322"/>
    </row>
    <row r="800" spans="1:46" x14ac:dyDescent="0.2">
      <c r="A800" s="306" t="s">
        <v>1334</v>
      </c>
      <c r="B800" s="50" t="s">
        <v>294</v>
      </c>
      <c r="C800" s="50" t="s">
        <v>295</v>
      </c>
      <c r="D800" s="50" t="s">
        <v>778</v>
      </c>
      <c r="E800" s="50" t="s">
        <v>297</v>
      </c>
      <c r="F800" s="50" t="s">
        <v>452</v>
      </c>
      <c r="G800" s="50" t="s">
        <v>463</v>
      </c>
      <c r="H800" s="50" t="s">
        <v>1166</v>
      </c>
      <c r="I800" s="50" t="s">
        <v>904</v>
      </c>
      <c r="J800" s="50" t="s">
        <v>692</v>
      </c>
      <c r="K800" s="50" t="s">
        <v>782</v>
      </c>
      <c r="L800" s="307">
        <v>2.9689620003856407</v>
      </c>
      <c r="M800" s="308">
        <v>40</v>
      </c>
      <c r="N800" s="307">
        <v>2.6620064909999943</v>
      </c>
      <c r="O800" s="50" t="s">
        <v>1335</v>
      </c>
      <c r="Q800" s="50" t="s">
        <v>300</v>
      </c>
      <c r="R800" s="50" t="s">
        <v>811</v>
      </c>
      <c r="T800" s="308">
        <v>24.48948050640055</v>
      </c>
      <c r="U800" s="309">
        <v>20</v>
      </c>
      <c r="V800" s="310">
        <v>45931</v>
      </c>
      <c r="X800" s="50" t="s">
        <v>3110</v>
      </c>
      <c r="Y800" s="50" t="s">
        <v>692</v>
      </c>
      <c r="AA800" s="50" t="s">
        <v>906</v>
      </c>
      <c r="AD800" s="50" t="s">
        <v>304</v>
      </c>
      <c r="AE800" s="310">
        <v>45146</v>
      </c>
      <c r="AF800" s="306" t="s">
        <v>3088</v>
      </c>
      <c r="AG800" s="307">
        <v>4.2550909790831413E-4</v>
      </c>
      <c r="AH800" s="307">
        <v>4.0771271261577343E-4</v>
      </c>
      <c r="AI800" s="307">
        <v>0.10292360143895704</v>
      </c>
      <c r="AJ800" s="50" t="s">
        <v>0</v>
      </c>
      <c r="AK800" s="307">
        <v>480.02095442334291</v>
      </c>
      <c r="AL800" s="307">
        <v>1.3805673301793249E-3</v>
      </c>
      <c r="AN800" s="312">
        <v>15</v>
      </c>
      <c r="AO800" s="313" t="s">
        <v>305</v>
      </c>
      <c r="AP800" s="313" t="s">
        <v>0</v>
      </c>
      <c r="AQ800" s="313" t="s">
        <v>306</v>
      </c>
      <c r="AR800" s="314" t="s">
        <v>0</v>
      </c>
      <c r="AS800" s="314"/>
    </row>
    <row r="801" spans="1:46" x14ac:dyDescent="0.2">
      <c r="A801" s="306" t="s">
        <v>1336</v>
      </c>
      <c r="B801" s="50" t="s">
        <v>308</v>
      </c>
      <c r="C801" s="50" t="s">
        <v>295</v>
      </c>
      <c r="D801" s="50" t="s">
        <v>778</v>
      </c>
      <c r="E801" s="50" t="s">
        <v>297</v>
      </c>
      <c r="F801" s="50" t="s">
        <v>452</v>
      </c>
      <c r="G801" s="50" t="s">
        <v>463</v>
      </c>
      <c r="H801" s="50" t="s">
        <v>1166</v>
      </c>
      <c r="I801" s="50" t="s">
        <v>904</v>
      </c>
      <c r="J801" s="50" t="s">
        <v>692</v>
      </c>
      <c r="K801" s="50" t="s">
        <v>782</v>
      </c>
      <c r="L801" s="307">
        <v>3.9491216604423331</v>
      </c>
      <c r="M801" s="308">
        <v>40</v>
      </c>
      <c r="N801" s="307">
        <v>3.540829250249979</v>
      </c>
      <c r="O801" s="50" t="s">
        <v>1335</v>
      </c>
      <c r="Q801" s="50" t="s">
        <v>300</v>
      </c>
      <c r="R801" s="50" t="s">
        <v>811</v>
      </c>
      <c r="T801" s="308">
        <v>24.48948050640055</v>
      </c>
      <c r="U801" s="309">
        <v>20</v>
      </c>
      <c r="V801" s="310">
        <v>45931</v>
      </c>
      <c r="X801" s="50" t="s">
        <v>3110</v>
      </c>
      <c r="Y801" s="50" t="s">
        <v>692</v>
      </c>
      <c r="AA801" s="50" t="s">
        <v>906</v>
      </c>
      <c r="AD801" s="50" t="s">
        <v>304</v>
      </c>
      <c r="AE801" s="310">
        <v>45146</v>
      </c>
      <c r="AF801" s="306" t="s">
        <v>3088</v>
      </c>
      <c r="AG801" s="307">
        <v>5.6598474316839819E-4</v>
      </c>
      <c r="AH801" s="307">
        <v>5.4231313988508875E-4</v>
      </c>
      <c r="AI801" s="307">
        <v>0.13690233278853814</v>
      </c>
      <c r="AJ801" s="306" t="s">
        <v>0</v>
      </c>
      <c r="AK801" s="307">
        <v>354.92663176374447</v>
      </c>
      <c r="AL801" s="307">
        <v>1.8363415721056851E-3</v>
      </c>
      <c r="AM801" s="50"/>
      <c r="AN801" s="312">
        <v>15</v>
      </c>
      <c r="AO801" s="313" t="s">
        <v>305</v>
      </c>
      <c r="AP801" s="313" t="s">
        <v>0</v>
      </c>
      <c r="AQ801" s="313" t="s">
        <v>306</v>
      </c>
      <c r="AR801" s="314" t="s">
        <v>0</v>
      </c>
      <c r="AS801" s="314"/>
    </row>
    <row r="802" spans="1:46" x14ac:dyDescent="0.2">
      <c r="A802" s="306" t="s">
        <v>1337</v>
      </c>
      <c r="B802" s="50" t="s">
        <v>310</v>
      </c>
      <c r="C802" s="50" t="s">
        <v>295</v>
      </c>
      <c r="D802" s="50" t="s">
        <v>778</v>
      </c>
      <c r="E802" s="50" t="s">
        <v>297</v>
      </c>
      <c r="F802" s="50" t="s">
        <v>452</v>
      </c>
      <c r="G802" s="50" t="s">
        <v>463</v>
      </c>
      <c r="H802" s="50" t="s">
        <v>1166</v>
      </c>
      <c r="I802" s="50" t="s">
        <v>904</v>
      </c>
      <c r="J802" s="50" t="s">
        <v>692</v>
      </c>
      <c r="K802" s="50" t="s">
        <v>782</v>
      </c>
      <c r="L802" s="307">
        <v>4.6974989040113426</v>
      </c>
      <c r="M802" s="308">
        <v>40</v>
      </c>
      <c r="N802" s="307">
        <v>4.2118331498750399</v>
      </c>
      <c r="O802" s="50" t="s">
        <v>1335</v>
      </c>
      <c r="Q802" s="50" t="s">
        <v>300</v>
      </c>
      <c r="R802" s="50" t="s">
        <v>811</v>
      </c>
      <c r="T802" s="308">
        <v>24.48948050640055</v>
      </c>
      <c r="U802" s="309">
        <v>20</v>
      </c>
      <c r="V802" s="310">
        <v>45931</v>
      </c>
      <c r="X802" s="50" t="s">
        <v>3110</v>
      </c>
      <c r="Y802" s="50" t="s">
        <v>692</v>
      </c>
      <c r="AA802" s="50" t="s">
        <v>906</v>
      </c>
      <c r="AD802" s="50" t="s">
        <v>304</v>
      </c>
      <c r="AE802" s="310">
        <v>45146</v>
      </c>
      <c r="AF802" s="306" t="s">
        <v>3088</v>
      </c>
      <c r="AG802" s="307">
        <v>6.7324153047817082E-4</v>
      </c>
      <c r="AH802" s="307">
        <v>6.4508404634862836E-4</v>
      </c>
      <c r="AI802" s="307">
        <v>0.16284597273174958</v>
      </c>
      <c r="AJ802" s="50" t="s">
        <v>0</v>
      </c>
      <c r="AK802" s="307">
        <v>294.55967255579191</v>
      </c>
      <c r="AL802" s="307">
        <v>2.1843369903652753E-3</v>
      </c>
      <c r="AN802" s="312">
        <v>15</v>
      </c>
      <c r="AO802" s="313" t="s">
        <v>305</v>
      </c>
      <c r="AP802" s="313" t="s">
        <v>0</v>
      </c>
      <c r="AQ802" s="313" t="s">
        <v>306</v>
      </c>
      <c r="AR802" s="314" t="s">
        <v>0</v>
      </c>
      <c r="AS802" s="314"/>
    </row>
    <row r="803" spans="1:46" x14ac:dyDescent="0.2">
      <c r="A803" s="306" t="s">
        <v>1338</v>
      </c>
      <c r="B803" s="50" t="s">
        <v>294</v>
      </c>
      <c r="C803" s="50" t="s">
        <v>295</v>
      </c>
      <c r="D803" s="50" t="s">
        <v>778</v>
      </c>
      <c r="E803" s="50" t="s">
        <v>297</v>
      </c>
      <c r="F803" s="50" t="s">
        <v>452</v>
      </c>
      <c r="G803" s="50" t="s">
        <v>453</v>
      </c>
      <c r="H803" s="50" t="s">
        <v>1149</v>
      </c>
      <c r="I803" s="50" t="s">
        <v>992</v>
      </c>
      <c r="J803" s="50" t="s">
        <v>993</v>
      </c>
      <c r="K803" s="50" t="s">
        <v>782</v>
      </c>
      <c r="L803" s="307">
        <v>8.4223639643654948</v>
      </c>
      <c r="M803" s="308">
        <v>2</v>
      </c>
      <c r="N803" s="307">
        <v>7.5789521589477582</v>
      </c>
      <c r="O803" s="50" t="s">
        <v>1339</v>
      </c>
      <c r="Q803" s="50" t="s">
        <v>300</v>
      </c>
      <c r="R803" s="50" t="s">
        <v>785</v>
      </c>
      <c r="T803" s="308">
        <v>13.793841795402404</v>
      </c>
      <c r="U803" s="309">
        <v>20</v>
      </c>
      <c r="V803" s="310">
        <v>45931</v>
      </c>
      <c r="X803" s="50" t="s">
        <v>2899</v>
      </c>
      <c r="Y803" s="50" t="s">
        <v>692</v>
      </c>
      <c r="AA803" s="50" t="s">
        <v>856</v>
      </c>
      <c r="AD803" s="50" t="s">
        <v>304</v>
      </c>
      <c r="AE803" s="310">
        <v>42390</v>
      </c>
      <c r="AF803" s="306" t="s">
        <v>2582</v>
      </c>
      <c r="AG803" s="307">
        <v>1.2646613739989269E-3</v>
      </c>
      <c r="AH803" s="307">
        <v>1.2143757880314285E-3</v>
      </c>
      <c r="AI803" s="307">
        <v>0.37480248333373534</v>
      </c>
      <c r="AJ803" s="306" t="s">
        <v>0</v>
      </c>
      <c r="AK803" s="307">
        <v>117.18082465772704</v>
      </c>
      <c r="AL803" s="307">
        <v>4.0000000000000001E-3</v>
      </c>
      <c r="AN803" s="312">
        <v>15</v>
      </c>
      <c r="AO803" s="313" t="s">
        <v>305</v>
      </c>
      <c r="AP803" s="313" t="s">
        <v>0</v>
      </c>
      <c r="AQ803" s="313" t="s">
        <v>386</v>
      </c>
      <c r="AR803" s="314" t="s">
        <v>0</v>
      </c>
      <c r="AS803" s="314"/>
    </row>
    <row r="804" spans="1:46" x14ac:dyDescent="0.2">
      <c r="A804" s="306" t="s">
        <v>1340</v>
      </c>
      <c r="B804" s="50" t="s">
        <v>294</v>
      </c>
      <c r="C804" s="50" t="s">
        <v>295</v>
      </c>
      <c r="D804" s="50" t="s">
        <v>778</v>
      </c>
      <c r="E804" s="50" t="s">
        <v>297</v>
      </c>
      <c r="F804" s="50" t="s">
        <v>452</v>
      </c>
      <c r="G804" s="50" t="s">
        <v>453</v>
      </c>
      <c r="H804" s="50" t="s">
        <v>1149</v>
      </c>
      <c r="I804" s="50" t="s">
        <v>992</v>
      </c>
      <c r="J804" s="50" t="s">
        <v>996</v>
      </c>
      <c r="K804" s="50" t="s">
        <v>782</v>
      </c>
      <c r="L804" s="307">
        <v>18.397167463486202</v>
      </c>
      <c r="M804" s="308">
        <v>2</v>
      </c>
      <c r="N804" s="307">
        <v>16.554883243687552</v>
      </c>
      <c r="O804" s="50" t="s">
        <v>1341</v>
      </c>
      <c r="Q804" s="50" t="s">
        <v>300</v>
      </c>
      <c r="R804" s="50" t="s">
        <v>785</v>
      </c>
      <c r="T804" s="308">
        <v>13.793841795402404</v>
      </c>
      <c r="U804" s="309">
        <v>20</v>
      </c>
      <c r="V804" s="310">
        <v>45931</v>
      </c>
      <c r="X804" s="50" t="s">
        <v>2899</v>
      </c>
      <c r="Y804" s="50" t="s">
        <v>692</v>
      </c>
      <c r="AA804" s="50" t="s">
        <v>856</v>
      </c>
      <c r="AD804" s="50" t="s">
        <v>304</v>
      </c>
      <c r="AE804" s="310">
        <v>45069</v>
      </c>
      <c r="AF804" s="306" t="s">
        <v>2582</v>
      </c>
      <c r="AG804" s="307">
        <v>2.7624295483427959E-3</v>
      </c>
      <c r="AH804" s="307">
        <v>2.6525895616172526E-3</v>
      </c>
      <c r="AI804" s="307">
        <v>0.81868986911451835</v>
      </c>
      <c r="AJ804" s="50" t="s">
        <v>0</v>
      </c>
      <c r="AK804" s="307">
        <v>39.989093153978743</v>
      </c>
      <c r="AL804" s="307">
        <v>8.5000000000000006E-3</v>
      </c>
      <c r="AN804" s="312">
        <v>15</v>
      </c>
      <c r="AO804" s="313" t="s">
        <v>305</v>
      </c>
      <c r="AP804" s="313" t="s">
        <v>0</v>
      </c>
      <c r="AQ804" s="313" t="s">
        <v>386</v>
      </c>
      <c r="AR804" s="314" t="s">
        <v>0</v>
      </c>
      <c r="AS804" s="314"/>
    </row>
    <row r="805" spans="1:46" x14ac:dyDescent="0.2">
      <c r="A805" s="306" t="s">
        <v>1342</v>
      </c>
      <c r="B805" s="50" t="s">
        <v>294</v>
      </c>
      <c r="C805" s="50" t="s">
        <v>295</v>
      </c>
      <c r="D805" s="50" t="s">
        <v>778</v>
      </c>
      <c r="E805" s="50" t="s">
        <v>297</v>
      </c>
      <c r="F805" s="50" t="s">
        <v>452</v>
      </c>
      <c r="G805" s="50" t="s">
        <v>453</v>
      </c>
      <c r="H805" s="50" t="s">
        <v>1149</v>
      </c>
      <c r="I805" s="50" t="s">
        <v>992</v>
      </c>
      <c r="J805" s="50" t="s">
        <v>999</v>
      </c>
      <c r="K805" s="50" t="s">
        <v>782</v>
      </c>
      <c r="L805" s="307">
        <v>18.397167463486202</v>
      </c>
      <c r="M805" s="308">
        <v>2</v>
      </c>
      <c r="N805" s="307">
        <v>16.554883243687552</v>
      </c>
      <c r="O805" s="50" t="s">
        <v>1343</v>
      </c>
      <c r="Q805" s="50" t="s">
        <v>300</v>
      </c>
      <c r="R805" s="50" t="s">
        <v>785</v>
      </c>
      <c r="T805" s="308">
        <v>13.793841795402404</v>
      </c>
      <c r="U805" s="309">
        <v>20</v>
      </c>
      <c r="V805" s="310">
        <v>45931</v>
      </c>
      <c r="X805" s="50" t="s">
        <v>2899</v>
      </c>
      <c r="Y805" s="50" t="s">
        <v>692</v>
      </c>
      <c r="AA805" s="50" t="s">
        <v>856</v>
      </c>
      <c r="AD805" s="50" t="s">
        <v>304</v>
      </c>
      <c r="AE805" s="310">
        <v>45069</v>
      </c>
      <c r="AF805" s="306" t="s">
        <v>2582</v>
      </c>
      <c r="AG805" s="307">
        <v>2.7624295483427959E-3</v>
      </c>
      <c r="AH805" s="307">
        <v>2.6525895616172526E-3</v>
      </c>
      <c r="AI805" s="307">
        <v>0.81868986911451835</v>
      </c>
      <c r="AJ805" s="306" t="s">
        <v>0</v>
      </c>
      <c r="AK805" s="307">
        <v>39.989093153978743</v>
      </c>
      <c r="AL805" s="307">
        <v>8.5000000000000006E-3</v>
      </c>
      <c r="AM805" s="50"/>
      <c r="AN805" s="312">
        <v>15</v>
      </c>
      <c r="AO805" s="313" t="s">
        <v>305</v>
      </c>
      <c r="AP805" s="313" t="s">
        <v>0</v>
      </c>
      <c r="AQ805" s="313" t="s">
        <v>386</v>
      </c>
      <c r="AR805" s="314" t="s">
        <v>0</v>
      </c>
      <c r="AS805" s="314"/>
      <c r="AT805" s="322"/>
    </row>
    <row r="806" spans="1:46" x14ac:dyDescent="0.2">
      <c r="A806" s="306" t="s">
        <v>1344</v>
      </c>
      <c r="B806" s="50" t="s">
        <v>308</v>
      </c>
      <c r="C806" s="50" t="s">
        <v>295</v>
      </c>
      <c r="D806" s="50" t="s">
        <v>778</v>
      </c>
      <c r="E806" s="50" t="s">
        <v>297</v>
      </c>
      <c r="F806" s="50" t="s">
        <v>452</v>
      </c>
      <c r="G806" s="50" t="s">
        <v>453</v>
      </c>
      <c r="H806" s="50" t="s">
        <v>1149</v>
      </c>
      <c r="I806" s="50" t="s">
        <v>992</v>
      </c>
      <c r="J806" s="50" t="s">
        <v>993</v>
      </c>
      <c r="K806" s="50" t="s">
        <v>782</v>
      </c>
      <c r="L806" s="307">
        <v>10.942548461551953</v>
      </c>
      <c r="M806" s="308">
        <v>2</v>
      </c>
      <c r="N806" s="307">
        <v>9.8532899579820441</v>
      </c>
      <c r="O806" s="50" t="s">
        <v>1339</v>
      </c>
      <c r="Q806" s="50" t="s">
        <v>300</v>
      </c>
      <c r="R806" s="50" t="s">
        <v>785</v>
      </c>
      <c r="T806" s="308">
        <v>13.793841795402404</v>
      </c>
      <c r="U806" s="309">
        <v>20</v>
      </c>
      <c r="V806" s="310">
        <v>45931</v>
      </c>
      <c r="X806" s="50" t="s">
        <v>2899</v>
      </c>
      <c r="Y806" s="50" t="s">
        <v>692</v>
      </c>
      <c r="AA806" s="50" t="s">
        <v>856</v>
      </c>
      <c r="AD806" s="50" t="s">
        <v>304</v>
      </c>
      <c r="AE806" s="310">
        <v>45069</v>
      </c>
      <c r="AF806" s="306" t="s">
        <v>2582</v>
      </c>
      <c r="AG806" s="307">
        <v>1.6906493033637488E-3</v>
      </c>
      <c r="AH806" s="307">
        <v>1.6235547948931662E-3</v>
      </c>
      <c r="AI806" s="307">
        <v>0.49882172926436474</v>
      </c>
      <c r="AJ806" s="50" t="s">
        <v>0</v>
      </c>
      <c r="AK806" s="307">
        <v>83.595176948634673</v>
      </c>
      <c r="AL806" s="307">
        <v>5.0000000000000001E-3</v>
      </c>
      <c r="AN806" s="312">
        <v>15</v>
      </c>
      <c r="AO806" s="313" t="s">
        <v>305</v>
      </c>
      <c r="AP806" s="313" t="s">
        <v>0</v>
      </c>
      <c r="AQ806" s="313" t="s">
        <v>386</v>
      </c>
      <c r="AR806" s="314" t="s">
        <v>0</v>
      </c>
      <c r="AS806" s="314"/>
    </row>
    <row r="807" spans="1:46" x14ac:dyDescent="0.2">
      <c r="A807" s="306" t="s">
        <v>1345</v>
      </c>
      <c r="B807" s="50" t="s">
        <v>308</v>
      </c>
      <c r="C807" s="50" t="s">
        <v>295</v>
      </c>
      <c r="D807" s="50" t="s">
        <v>778</v>
      </c>
      <c r="E807" s="50" t="s">
        <v>297</v>
      </c>
      <c r="F807" s="50" t="s">
        <v>452</v>
      </c>
      <c r="G807" s="50" t="s">
        <v>453</v>
      </c>
      <c r="H807" s="50" t="s">
        <v>1149</v>
      </c>
      <c r="I807" s="50" t="s">
        <v>992</v>
      </c>
      <c r="J807" s="50" t="s">
        <v>996</v>
      </c>
      <c r="K807" s="50" t="s">
        <v>782</v>
      </c>
      <c r="L807" s="307">
        <v>21.478269285477683</v>
      </c>
      <c r="M807" s="308">
        <v>2</v>
      </c>
      <c r="N807" s="307">
        <v>19.340249285532185</v>
      </c>
      <c r="O807" s="50" t="s">
        <v>1341</v>
      </c>
      <c r="Q807" s="50" t="s">
        <v>300</v>
      </c>
      <c r="R807" s="50" t="s">
        <v>785</v>
      </c>
      <c r="T807" s="308">
        <v>13.793841795402404</v>
      </c>
      <c r="U807" s="309">
        <v>20</v>
      </c>
      <c r="V807" s="310">
        <v>45931</v>
      </c>
      <c r="X807" s="50" t="s">
        <v>2899</v>
      </c>
      <c r="Y807" s="50" t="s">
        <v>692</v>
      </c>
      <c r="AA807" s="50" t="s">
        <v>856</v>
      </c>
      <c r="AD807" s="50" t="s">
        <v>304</v>
      </c>
      <c r="AE807" s="310">
        <v>45069</v>
      </c>
      <c r="AF807" s="306" t="s">
        <v>2582</v>
      </c>
      <c r="AG807" s="307">
        <v>3.3184427862064767E-3</v>
      </c>
      <c r="AH807" s="307">
        <v>3.1867482430594815E-3</v>
      </c>
      <c r="AI807" s="307">
        <v>0.97909801032474975</v>
      </c>
      <c r="AJ807" s="306" t="s">
        <v>0</v>
      </c>
      <c r="AK807" s="307">
        <v>29.842772857774978</v>
      </c>
      <c r="AL807" s="307">
        <v>1E-3</v>
      </c>
      <c r="AN807" s="312">
        <v>15</v>
      </c>
      <c r="AO807" s="313" t="s">
        <v>305</v>
      </c>
      <c r="AP807" s="313" t="s">
        <v>0</v>
      </c>
      <c r="AQ807" s="313" t="s">
        <v>386</v>
      </c>
      <c r="AR807" s="314" t="s">
        <v>0</v>
      </c>
      <c r="AS807" s="314"/>
    </row>
    <row r="808" spans="1:46" x14ac:dyDescent="0.2">
      <c r="A808" s="306" t="s">
        <v>1346</v>
      </c>
      <c r="B808" s="50" t="s">
        <v>308</v>
      </c>
      <c r="C808" s="50" t="s">
        <v>295</v>
      </c>
      <c r="D808" s="50" t="s">
        <v>778</v>
      </c>
      <c r="E808" s="50" t="s">
        <v>297</v>
      </c>
      <c r="F808" s="50" t="s">
        <v>452</v>
      </c>
      <c r="G808" s="50" t="s">
        <v>453</v>
      </c>
      <c r="H808" s="50" t="s">
        <v>1149</v>
      </c>
      <c r="I808" s="50" t="s">
        <v>992</v>
      </c>
      <c r="J808" s="50" t="s">
        <v>999</v>
      </c>
      <c r="K808" s="50" t="s">
        <v>782</v>
      </c>
      <c r="L808" s="307">
        <v>21.478269285477683</v>
      </c>
      <c r="M808" s="308">
        <v>2</v>
      </c>
      <c r="N808" s="307">
        <v>19.340249285532185</v>
      </c>
      <c r="O808" s="50" t="s">
        <v>1343</v>
      </c>
      <c r="Q808" s="50" t="s">
        <v>300</v>
      </c>
      <c r="R808" s="50" t="s">
        <v>785</v>
      </c>
      <c r="T808" s="308">
        <v>13.793841795402404</v>
      </c>
      <c r="U808" s="309">
        <v>20</v>
      </c>
      <c r="V808" s="310">
        <v>45931</v>
      </c>
      <c r="X808" s="50" t="s">
        <v>2899</v>
      </c>
      <c r="Y808" s="50" t="s">
        <v>692</v>
      </c>
      <c r="AA808" s="50" t="s">
        <v>856</v>
      </c>
      <c r="AD808" s="50" t="s">
        <v>304</v>
      </c>
      <c r="AE808" s="310">
        <v>45069</v>
      </c>
      <c r="AF808" s="306" t="s">
        <v>2582</v>
      </c>
      <c r="AG808" s="307">
        <v>3.3184427862064767E-3</v>
      </c>
      <c r="AH808" s="307">
        <v>3.1867482430594815E-3</v>
      </c>
      <c r="AI808" s="307">
        <v>0.97909801032474975</v>
      </c>
      <c r="AJ808" s="50" t="s">
        <v>0</v>
      </c>
      <c r="AK808" s="307">
        <v>29.842772857774978</v>
      </c>
      <c r="AL808" s="307">
        <v>1E-3</v>
      </c>
      <c r="AN808" s="312">
        <v>15</v>
      </c>
      <c r="AO808" s="313" t="s">
        <v>305</v>
      </c>
      <c r="AP808" s="313" t="s">
        <v>0</v>
      </c>
      <c r="AQ808" s="313" t="s">
        <v>386</v>
      </c>
      <c r="AR808" s="314" t="s">
        <v>0</v>
      </c>
      <c r="AS808" s="314"/>
    </row>
    <row r="809" spans="1:46" x14ac:dyDescent="0.2">
      <c r="A809" s="306" t="s">
        <v>1347</v>
      </c>
      <c r="B809" s="50" t="s">
        <v>310</v>
      </c>
      <c r="C809" s="50" t="s">
        <v>295</v>
      </c>
      <c r="D809" s="50" t="s">
        <v>778</v>
      </c>
      <c r="E809" s="50" t="s">
        <v>297</v>
      </c>
      <c r="F809" s="50" t="s">
        <v>452</v>
      </c>
      <c r="G809" s="50" t="s">
        <v>453</v>
      </c>
      <c r="H809" s="50" t="s">
        <v>1149</v>
      </c>
      <c r="I809" s="50" t="s">
        <v>992</v>
      </c>
      <c r="J809" s="50" t="s">
        <v>993</v>
      </c>
      <c r="K809" s="50" t="s">
        <v>782</v>
      </c>
      <c r="L809" s="307">
        <v>10.942548461551953</v>
      </c>
      <c r="M809" s="308">
        <v>2</v>
      </c>
      <c r="N809" s="307">
        <v>9.8532899579820441</v>
      </c>
      <c r="O809" s="50" t="s">
        <v>1339</v>
      </c>
      <c r="Q809" s="50" t="s">
        <v>300</v>
      </c>
      <c r="R809" s="50" t="s">
        <v>785</v>
      </c>
      <c r="T809" s="308">
        <v>13.793841795402404</v>
      </c>
      <c r="U809" s="309">
        <v>20</v>
      </c>
      <c r="V809" s="310">
        <v>45931</v>
      </c>
      <c r="X809" s="50" t="s">
        <v>2899</v>
      </c>
      <c r="Y809" s="50" t="s">
        <v>692</v>
      </c>
      <c r="AA809" s="50" t="s">
        <v>856</v>
      </c>
      <c r="AD809" s="50" t="s">
        <v>304</v>
      </c>
      <c r="AE809" s="310">
        <v>45069</v>
      </c>
      <c r="AF809" s="306" t="s">
        <v>2582</v>
      </c>
      <c r="AG809" s="307">
        <v>1.6906493033637488E-3</v>
      </c>
      <c r="AH809" s="307">
        <v>1.6235547948931662E-3</v>
      </c>
      <c r="AI809" s="307">
        <v>0.49882172926436474</v>
      </c>
      <c r="AJ809" s="306" t="s">
        <v>0</v>
      </c>
      <c r="AK809" s="307">
        <v>83.595176948634673</v>
      </c>
      <c r="AL809" s="307">
        <v>5.0000000000000001E-3</v>
      </c>
      <c r="AM809" s="50"/>
      <c r="AN809" s="312">
        <v>15</v>
      </c>
      <c r="AO809" s="313" t="s">
        <v>305</v>
      </c>
      <c r="AP809" s="313" t="s">
        <v>0</v>
      </c>
      <c r="AQ809" s="313" t="s">
        <v>386</v>
      </c>
      <c r="AR809" s="314" t="s">
        <v>0</v>
      </c>
      <c r="AS809" s="314"/>
    </row>
    <row r="810" spans="1:46" x14ac:dyDescent="0.2">
      <c r="A810" s="306" t="s">
        <v>1348</v>
      </c>
      <c r="B810" s="50" t="s">
        <v>310</v>
      </c>
      <c r="C810" s="50" t="s">
        <v>295</v>
      </c>
      <c r="D810" s="50" t="s">
        <v>778</v>
      </c>
      <c r="E810" s="50" t="s">
        <v>297</v>
      </c>
      <c r="F810" s="50" t="s">
        <v>452</v>
      </c>
      <c r="G810" s="50" t="s">
        <v>453</v>
      </c>
      <c r="H810" s="50" t="s">
        <v>1149</v>
      </c>
      <c r="I810" s="50" t="s">
        <v>992</v>
      </c>
      <c r="J810" s="50" t="s">
        <v>996</v>
      </c>
      <c r="K810" s="50" t="s">
        <v>782</v>
      </c>
      <c r="L810" s="307">
        <v>21.478269285477683</v>
      </c>
      <c r="M810" s="308">
        <v>2</v>
      </c>
      <c r="N810" s="307">
        <v>19.340249285532185</v>
      </c>
      <c r="O810" s="50" t="s">
        <v>1341</v>
      </c>
      <c r="Q810" s="50" t="s">
        <v>300</v>
      </c>
      <c r="R810" s="50" t="s">
        <v>785</v>
      </c>
      <c r="T810" s="308">
        <v>13.793841795402404</v>
      </c>
      <c r="U810" s="309">
        <v>20</v>
      </c>
      <c r="V810" s="310">
        <v>45931</v>
      </c>
      <c r="X810" s="50" t="s">
        <v>2899</v>
      </c>
      <c r="Y810" s="50" t="s">
        <v>692</v>
      </c>
      <c r="AA810" s="50" t="s">
        <v>856</v>
      </c>
      <c r="AD810" s="50" t="s">
        <v>304</v>
      </c>
      <c r="AE810" s="310">
        <v>45069</v>
      </c>
      <c r="AF810" s="306" t="s">
        <v>2582</v>
      </c>
      <c r="AG810" s="307">
        <v>3.3184427862064767E-3</v>
      </c>
      <c r="AH810" s="307">
        <v>3.1867482430594815E-3</v>
      </c>
      <c r="AI810" s="307">
        <v>0.97909801032474975</v>
      </c>
      <c r="AJ810" s="50" t="s">
        <v>0</v>
      </c>
      <c r="AK810" s="307">
        <v>29.842772857774978</v>
      </c>
      <c r="AL810" s="307">
        <v>1E-3</v>
      </c>
      <c r="AN810" s="312">
        <v>15</v>
      </c>
      <c r="AO810" s="313" t="s">
        <v>305</v>
      </c>
      <c r="AP810" s="313" t="s">
        <v>0</v>
      </c>
      <c r="AQ810" s="313" t="s">
        <v>386</v>
      </c>
      <c r="AR810" s="314" t="s">
        <v>0</v>
      </c>
      <c r="AS810" s="314"/>
    </row>
    <row r="811" spans="1:46" x14ac:dyDescent="0.2">
      <c r="A811" s="306" t="s">
        <v>1349</v>
      </c>
      <c r="B811" s="50" t="s">
        <v>310</v>
      </c>
      <c r="C811" s="50" t="s">
        <v>295</v>
      </c>
      <c r="D811" s="50" t="s">
        <v>778</v>
      </c>
      <c r="E811" s="50" t="s">
        <v>297</v>
      </c>
      <c r="F811" s="50" t="s">
        <v>452</v>
      </c>
      <c r="G811" s="50" t="s">
        <v>453</v>
      </c>
      <c r="H811" s="50" t="s">
        <v>1149</v>
      </c>
      <c r="I811" s="50" t="s">
        <v>992</v>
      </c>
      <c r="J811" s="50" t="s">
        <v>999</v>
      </c>
      <c r="K811" s="50" t="s">
        <v>782</v>
      </c>
      <c r="L811" s="307">
        <v>21.478269285477683</v>
      </c>
      <c r="M811" s="308">
        <v>2</v>
      </c>
      <c r="N811" s="307">
        <v>19.340249285532185</v>
      </c>
      <c r="O811" s="50" t="s">
        <v>1343</v>
      </c>
      <c r="Q811" s="50" t="s">
        <v>300</v>
      </c>
      <c r="R811" s="50" t="s">
        <v>785</v>
      </c>
      <c r="T811" s="308">
        <v>13.793841795402404</v>
      </c>
      <c r="U811" s="309">
        <v>20</v>
      </c>
      <c r="V811" s="310">
        <v>45931</v>
      </c>
      <c r="X811" s="50" t="s">
        <v>2899</v>
      </c>
      <c r="Y811" s="50" t="s">
        <v>692</v>
      </c>
      <c r="AA811" s="50" t="s">
        <v>856</v>
      </c>
      <c r="AD811" s="50" t="s">
        <v>304</v>
      </c>
      <c r="AE811" s="310">
        <v>45069</v>
      </c>
      <c r="AF811" s="306" t="s">
        <v>2582</v>
      </c>
      <c r="AG811" s="307">
        <v>3.3184427862064767E-3</v>
      </c>
      <c r="AH811" s="307">
        <v>3.1867482430594815E-3</v>
      </c>
      <c r="AI811" s="307">
        <v>0.97909801032474975</v>
      </c>
      <c r="AJ811" s="306" t="s">
        <v>0</v>
      </c>
      <c r="AK811" s="307">
        <v>29.842772857774978</v>
      </c>
      <c r="AL811" s="307">
        <v>1E-3</v>
      </c>
      <c r="AN811" s="312">
        <v>15</v>
      </c>
      <c r="AO811" s="313" t="s">
        <v>305</v>
      </c>
      <c r="AP811" s="313" t="s">
        <v>0</v>
      </c>
      <c r="AQ811" s="313" t="s">
        <v>386</v>
      </c>
      <c r="AR811" s="314" t="s">
        <v>0</v>
      </c>
      <c r="AS811" s="314"/>
    </row>
    <row r="812" spans="1:46" x14ac:dyDescent="0.2">
      <c r="A812" s="306" t="s">
        <v>1350</v>
      </c>
      <c r="B812" s="50" t="s">
        <v>294</v>
      </c>
      <c r="C812" s="50" t="s">
        <v>295</v>
      </c>
      <c r="D812" s="50" t="s">
        <v>778</v>
      </c>
      <c r="E812" s="50" t="s">
        <v>297</v>
      </c>
      <c r="F812" s="50" t="s">
        <v>452</v>
      </c>
      <c r="G812" s="50" t="s">
        <v>453</v>
      </c>
      <c r="H812" s="50" t="s">
        <v>1243</v>
      </c>
      <c r="I812" s="50" t="s">
        <v>992</v>
      </c>
      <c r="J812" s="50" t="s">
        <v>993</v>
      </c>
      <c r="K812" s="50" t="s">
        <v>782</v>
      </c>
      <c r="L812" s="307">
        <v>3.9200368677138679</v>
      </c>
      <c r="M812" s="308">
        <v>2</v>
      </c>
      <c r="N812" s="307">
        <v>3.51</v>
      </c>
      <c r="O812" s="50" t="s">
        <v>1351</v>
      </c>
      <c r="Q812" s="50" t="s">
        <v>300</v>
      </c>
      <c r="R812" s="50" t="s">
        <v>905</v>
      </c>
      <c r="T812" s="308">
        <v>9.81</v>
      </c>
      <c r="U812" s="309">
        <v>20</v>
      </c>
      <c r="V812" s="310">
        <v>45931</v>
      </c>
      <c r="X812" s="50" t="s">
        <v>2899</v>
      </c>
      <c r="Y812" s="50" t="s">
        <v>692</v>
      </c>
      <c r="AA812" s="50" t="s">
        <v>856</v>
      </c>
      <c r="AD812" s="50" t="s">
        <v>360</v>
      </c>
      <c r="AF812" s="306"/>
      <c r="AG812" s="307">
        <v>1.4608211435964947E-3</v>
      </c>
      <c r="AH812" s="307">
        <v>1.5255538064177484E-3</v>
      </c>
      <c r="AI812" s="307">
        <v>0.30459451331489812</v>
      </c>
      <c r="AJ812" s="50" t="s">
        <v>0</v>
      </c>
      <c r="AK812" s="307">
        <v>65.961713728407872</v>
      </c>
      <c r="AL812" s="307">
        <v>4.261151132779104E-3</v>
      </c>
      <c r="AN812" s="312">
        <v>15</v>
      </c>
      <c r="AO812" s="313" t="s">
        <v>305</v>
      </c>
      <c r="AP812" s="313" t="s">
        <v>0</v>
      </c>
      <c r="AQ812" s="313" t="s">
        <v>386</v>
      </c>
      <c r="AR812" s="314" t="s">
        <v>0</v>
      </c>
      <c r="AS812" s="314"/>
    </row>
    <row r="813" spans="1:46" x14ac:dyDescent="0.2">
      <c r="A813" s="306" t="s">
        <v>1352</v>
      </c>
      <c r="B813" s="50" t="s">
        <v>294</v>
      </c>
      <c r="C813" s="50" t="s">
        <v>295</v>
      </c>
      <c r="D813" s="50" t="s">
        <v>778</v>
      </c>
      <c r="E813" s="50" t="s">
        <v>297</v>
      </c>
      <c r="F813" s="50" t="s">
        <v>452</v>
      </c>
      <c r="G813" s="50" t="s">
        <v>453</v>
      </c>
      <c r="H813" s="50" t="s">
        <v>1243</v>
      </c>
      <c r="I813" s="50" t="s">
        <v>992</v>
      </c>
      <c r="J813" s="50" t="s">
        <v>996</v>
      </c>
      <c r="K813" s="50" t="s">
        <v>782</v>
      </c>
      <c r="L813" s="307">
        <v>4.0148113002493364</v>
      </c>
      <c r="M813" s="308">
        <v>2</v>
      </c>
      <c r="N813" s="307">
        <v>3.59</v>
      </c>
      <c r="O813" s="50" t="s">
        <v>1353</v>
      </c>
      <c r="Q813" s="50" t="s">
        <v>300</v>
      </c>
      <c r="R813" s="50" t="s">
        <v>905</v>
      </c>
      <c r="T813" s="308">
        <v>9.81</v>
      </c>
      <c r="U813" s="309">
        <v>20</v>
      </c>
      <c r="V813" s="310">
        <v>45931</v>
      </c>
      <c r="X813" s="50" t="s">
        <v>2899</v>
      </c>
      <c r="Y813" s="50" t="s">
        <v>692</v>
      </c>
      <c r="AA813" s="50" t="s">
        <v>856</v>
      </c>
      <c r="AD813" s="50" t="s">
        <v>360</v>
      </c>
      <c r="AF813" s="306"/>
      <c r="AG813" s="307">
        <v>2.9119997805757453E-3</v>
      </c>
      <c r="AH813" s="307">
        <v>3.0410378224728454E-3</v>
      </c>
      <c r="AI813" s="307">
        <v>0.60717847617802478</v>
      </c>
      <c r="AJ813" s="306" t="s">
        <v>0</v>
      </c>
      <c r="AK813" s="307">
        <v>19.491439932200855</v>
      </c>
      <c r="AL813" s="307">
        <v>8.4941754971478451E-3</v>
      </c>
      <c r="AM813" s="50"/>
      <c r="AN813" s="312">
        <v>15</v>
      </c>
      <c r="AO813" s="313" t="s">
        <v>305</v>
      </c>
      <c r="AP813" s="313" t="s">
        <v>0</v>
      </c>
      <c r="AQ813" s="313" t="s">
        <v>386</v>
      </c>
      <c r="AR813" s="314" t="s">
        <v>0</v>
      </c>
      <c r="AS813" s="314"/>
      <c r="AT813" s="322"/>
    </row>
    <row r="814" spans="1:46" x14ac:dyDescent="0.2">
      <c r="A814" s="306" t="s">
        <v>1354</v>
      </c>
      <c r="B814" s="50" t="s">
        <v>294</v>
      </c>
      <c r="C814" s="50" t="s">
        <v>295</v>
      </c>
      <c r="D814" s="50" t="s">
        <v>778</v>
      </c>
      <c r="E814" s="50" t="s">
        <v>297</v>
      </c>
      <c r="F814" s="50" t="s">
        <v>452</v>
      </c>
      <c r="G814" s="50" t="s">
        <v>453</v>
      </c>
      <c r="H814" s="50" t="s">
        <v>1243</v>
      </c>
      <c r="I814" s="50" t="s">
        <v>992</v>
      </c>
      <c r="J814" s="50" t="s">
        <v>999</v>
      </c>
      <c r="K814" s="50" t="s">
        <v>782</v>
      </c>
      <c r="L814" s="307">
        <v>4.0148113002493364</v>
      </c>
      <c r="M814" s="308">
        <v>2</v>
      </c>
      <c r="N814" s="307">
        <v>3.59</v>
      </c>
      <c r="O814" s="50" t="s">
        <v>1355</v>
      </c>
      <c r="Q814" s="50" t="s">
        <v>300</v>
      </c>
      <c r="R814" s="50" t="s">
        <v>905</v>
      </c>
      <c r="T814" s="308">
        <v>9.81</v>
      </c>
      <c r="U814" s="309">
        <v>20</v>
      </c>
      <c r="V814" s="310">
        <v>45931</v>
      </c>
      <c r="X814" s="50" t="s">
        <v>2899</v>
      </c>
      <c r="Y814" s="50" t="s">
        <v>692</v>
      </c>
      <c r="AA814" s="50" t="s">
        <v>856</v>
      </c>
      <c r="AD814" s="50" t="s">
        <v>360</v>
      </c>
      <c r="AF814" s="306"/>
      <c r="AG814" s="307">
        <v>2.2511887384320064E-3</v>
      </c>
      <c r="AH814" s="307">
        <v>2.3509445793100702E-3</v>
      </c>
      <c r="AI814" s="307">
        <v>0.46939335535252835</v>
      </c>
      <c r="AJ814" s="50" t="s">
        <v>0</v>
      </c>
      <c r="AK814" s="307">
        <v>33.222902104749714</v>
      </c>
      <c r="AL814" s="307">
        <v>6.5666187027196912E-3</v>
      </c>
      <c r="AN814" s="312">
        <v>15</v>
      </c>
      <c r="AO814" s="313" t="s">
        <v>305</v>
      </c>
      <c r="AP814" s="313" t="s">
        <v>0</v>
      </c>
      <c r="AQ814" s="313" t="s">
        <v>386</v>
      </c>
      <c r="AR814" s="314" t="s">
        <v>0</v>
      </c>
      <c r="AS814" s="314"/>
    </row>
    <row r="815" spans="1:46" x14ac:dyDescent="0.2">
      <c r="A815" s="306" t="s">
        <v>1356</v>
      </c>
      <c r="B815" s="50" t="s">
        <v>308</v>
      </c>
      <c r="C815" s="50" t="s">
        <v>295</v>
      </c>
      <c r="D815" s="50" t="s">
        <v>778</v>
      </c>
      <c r="E815" s="50" t="s">
        <v>297</v>
      </c>
      <c r="F815" s="50" t="s">
        <v>452</v>
      </c>
      <c r="G815" s="50" t="s">
        <v>453</v>
      </c>
      <c r="H815" s="50" t="s">
        <v>1243</v>
      </c>
      <c r="I815" s="50" t="s">
        <v>992</v>
      </c>
      <c r="J815" s="50" t="s">
        <v>993</v>
      </c>
      <c r="K815" s="50" t="s">
        <v>782</v>
      </c>
      <c r="L815" s="307">
        <v>5.5439033275615124</v>
      </c>
      <c r="M815" s="308">
        <v>2</v>
      </c>
      <c r="N815" s="307">
        <v>4.96</v>
      </c>
      <c r="O815" s="50" t="s">
        <v>1351</v>
      </c>
      <c r="Q815" s="50" t="s">
        <v>300</v>
      </c>
      <c r="R815" s="50" t="s">
        <v>905</v>
      </c>
      <c r="T815" s="308">
        <v>9.81</v>
      </c>
      <c r="U815" s="309">
        <v>20</v>
      </c>
      <c r="V815" s="310">
        <v>45931</v>
      </c>
      <c r="X815" s="50" t="s">
        <v>2899</v>
      </c>
      <c r="Y815" s="50" t="s">
        <v>692</v>
      </c>
      <c r="AA815" s="50" t="s">
        <v>856</v>
      </c>
      <c r="AD815" s="50" t="s">
        <v>360</v>
      </c>
      <c r="AF815" s="306"/>
      <c r="AG815" s="307">
        <v>2.2101160941608981E-3</v>
      </c>
      <c r="AH815" s="307">
        <v>2.3080519027616131E-3</v>
      </c>
      <c r="AI815" s="307">
        <v>0.46082933494034228</v>
      </c>
      <c r="AJ815" s="306" t="s">
        <v>0</v>
      </c>
      <c r="AK815" s="307">
        <v>34.347425274196667</v>
      </c>
      <c r="AL815" s="307">
        <v>6.4468116028366888E-3</v>
      </c>
      <c r="AN815" s="312">
        <v>15</v>
      </c>
      <c r="AO815" s="313" t="s">
        <v>305</v>
      </c>
      <c r="AP815" s="313" t="s">
        <v>0</v>
      </c>
      <c r="AQ815" s="313" t="s">
        <v>386</v>
      </c>
      <c r="AR815" s="314" t="s">
        <v>0</v>
      </c>
      <c r="AS815" s="314"/>
    </row>
    <row r="816" spans="1:46" x14ac:dyDescent="0.2">
      <c r="A816" s="306" t="s">
        <v>1357</v>
      </c>
      <c r="B816" s="50" t="s">
        <v>308</v>
      </c>
      <c r="C816" s="50" t="s">
        <v>295</v>
      </c>
      <c r="D816" s="50" t="s">
        <v>778</v>
      </c>
      <c r="E816" s="50" t="s">
        <v>297</v>
      </c>
      <c r="F816" s="50" t="s">
        <v>452</v>
      </c>
      <c r="G816" s="50" t="s">
        <v>453</v>
      </c>
      <c r="H816" s="50" t="s">
        <v>1243</v>
      </c>
      <c r="I816" s="50" t="s">
        <v>992</v>
      </c>
      <c r="J816" s="50" t="s">
        <v>996</v>
      </c>
      <c r="K816" s="50" t="s">
        <v>782</v>
      </c>
      <c r="L816" s="307">
        <v>7.1448052113416987</v>
      </c>
      <c r="M816" s="308">
        <v>2</v>
      </c>
      <c r="N816" s="307">
        <v>6.39</v>
      </c>
      <c r="O816" s="50" t="s">
        <v>1353</v>
      </c>
      <c r="Q816" s="50" t="s">
        <v>300</v>
      </c>
      <c r="R816" s="50" t="s">
        <v>905</v>
      </c>
      <c r="T816" s="308">
        <v>9.81</v>
      </c>
      <c r="U816" s="309">
        <v>20</v>
      </c>
      <c r="V816" s="310">
        <v>45931</v>
      </c>
      <c r="X816" s="50" t="s">
        <v>2899</v>
      </c>
      <c r="Y816" s="50" t="s">
        <v>692</v>
      </c>
      <c r="AA816" s="50" t="s">
        <v>856</v>
      </c>
      <c r="AD816" s="50" t="s">
        <v>360</v>
      </c>
      <c r="AF816" s="306"/>
      <c r="AG816" s="307">
        <v>4.3406718322470013E-3</v>
      </c>
      <c r="AH816" s="307">
        <v>4.5330179297595188E-3</v>
      </c>
      <c r="AI816" s="307">
        <v>0.9050696110188311</v>
      </c>
      <c r="AJ816" s="50" t="s">
        <v>0</v>
      </c>
      <c r="AK816" s="307">
        <v>4.0947630107533834</v>
      </c>
      <c r="AL816" s="307">
        <v>1.2661549140413227E-2</v>
      </c>
      <c r="AN816" s="312">
        <v>15</v>
      </c>
      <c r="AO816" s="313" t="s">
        <v>305</v>
      </c>
      <c r="AP816" s="313" t="s">
        <v>0</v>
      </c>
      <c r="AQ816" s="313" t="s">
        <v>386</v>
      </c>
      <c r="AR816" s="314" t="s">
        <v>0</v>
      </c>
      <c r="AS816" s="314"/>
    </row>
    <row r="817" spans="1:46" x14ac:dyDescent="0.2">
      <c r="A817" s="306" t="s">
        <v>1358</v>
      </c>
      <c r="B817" s="50" t="s">
        <v>308</v>
      </c>
      <c r="C817" s="50" t="s">
        <v>295</v>
      </c>
      <c r="D817" s="50" t="s">
        <v>778</v>
      </c>
      <c r="E817" s="50" t="s">
        <v>297</v>
      </c>
      <c r="F817" s="50" t="s">
        <v>452</v>
      </c>
      <c r="G817" s="50" t="s">
        <v>453</v>
      </c>
      <c r="H817" s="50" t="s">
        <v>1243</v>
      </c>
      <c r="I817" s="50" t="s">
        <v>992</v>
      </c>
      <c r="J817" s="50" t="s">
        <v>999</v>
      </c>
      <c r="K817" s="50" t="s">
        <v>782</v>
      </c>
      <c r="L817" s="307">
        <v>7.1448052113416987</v>
      </c>
      <c r="M817" s="308">
        <v>2</v>
      </c>
      <c r="N817" s="307">
        <v>6.39</v>
      </c>
      <c r="O817" s="50" t="s">
        <v>1355</v>
      </c>
      <c r="Q817" s="50" t="s">
        <v>300</v>
      </c>
      <c r="R817" s="50" t="s">
        <v>905</v>
      </c>
      <c r="T817" s="308">
        <v>9.81</v>
      </c>
      <c r="U817" s="309">
        <v>20</v>
      </c>
      <c r="V817" s="310">
        <v>45931</v>
      </c>
      <c r="X817" s="50" t="s">
        <v>2899</v>
      </c>
      <c r="Y817" s="50" t="s">
        <v>692</v>
      </c>
      <c r="AA817" s="50" t="s">
        <v>856</v>
      </c>
      <c r="AD817" s="50" t="s">
        <v>360</v>
      </c>
      <c r="AF817" s="306"/>
      <c r="AG817" s="307">
        <v>3.371051499424012E-3</v>
      </c>
      <c r="AH817" s="307">
        <v>3.5204312787500787E-3</v>
      </c>
      <c r="AI817" s="307">
        <v>0.70289494051171608</v>
      </c>
      <c r="AJ817" s="306" t="s">
        <v>0</v>
      </c>
      <c r="AK817" s="307">
        <v>13.121319669160304</v>
      </c>
      <c r="AL817" s="307">
        <v>9.8332092045589105E-3</v>
      </c>
      <c r="AM817" s="50"/>
      <c r="AN817" s="312">
        <v>15</v>
      </c>
      <c r="AO817" s="313" t="s">
        <v>305</v>
      </c>
      <c r="AP817" s="313" t="s">
        <v>0</v>
      </c>
      <c r="AQ817" s="313" t="s">
        <v>386</v>
      </c>
      <c r="AR817" s="314" t="s">
        <v>0</v>
      </c>
      <c r="AS817" s="314"/>
    </row>
    <row r="818" spans="1:46" x14ac:dyDescent="0.2">
      <c r="A818" s="306" t="s">
        <v>1359</v>
      </c>
      <c r="B818" s="50" t="s">
        <v>310</v>
      </c>
      <c r="C818" s="50" t="s">
        <v>295</v>
      </c>
      <c r="D818" s="50" t="s">
        <v>778</v>
      </c>
      <c r="E818" s="50" t="s">
        <v>297</v>
      </c>
      <c r="F818" s="50" t="s">
        <v>452</v>
      </c>
      <c r="G818" s="50" t="s">
        <v>453</v>
      </c>
      <c r="H818" s="50" t="s">
        <v>1243</v>
      </c>
      <c r="I818" s="50" t="s">
        <v>992</v>
      </c>
      <c r="J818" s="50" t="s">
        <v>993</v>
      </c>
      <c r="K818" s="50" t="s">
        <v>782</v>
      </c>
      <c r="L818" s="307">
        <v>5.5439033275615124</v>
      </c>
      <c r="M818" s="308">
        <v>2</v>
      </c>
      <c r="N818" s="307">
        <v>4.96</v>
      </c>
      <c r="O818" s="50" t="s">
        <v>1351</v>
      </c>
      <c r="Q818" s="50" t="s">
        <v>300</v>
      </c>
      <c r="R818" s="50" t="s">
        <v>905</v>
      </c>
      <c r="T818" s="308">
        <v>9.81</v>
      </c>
      <c r="U818" s="309">
        <v>20</v>
      </c>
      <c r="V818" s="310">
        <v>45931</v>
      </c>
      <c r="X818" s="50" t="s">
        <v>2899</v>
      </c>
      <c r="Y818" s="50" t="s">
        <v>692</v>
      </c>
      <c r="AA818" s="50" t="s">
        <v>856</v>
      </c>
      <c r="AD818" s="50" t="s">
        <v>360</v>
      </c>
      <c r="AF818" s="306"/>
      <c r="AG818" s="307">
        <v>2.8977855177114396E-3</v>
      </c>
      <c r="AH818" s="307">
        <v>3.0261936898333922E-3</v>
      </c>
      <c r="AI818" s="307">
        <v>0.60421467291007436</v>
      </c>
      <c r="AJ818" s="50" t="s">
        <v>0</v>
      </c>
      <c r="AK818" s="307">
        <v>19.720901261894774</v>
      </c>
      <c r="AL818" s="307">
        <v>8.4527131165057223E-3</v>
      </c>
      <c r="AN818" s="312">
        <v>15</v>
      </c>
      <c r="AO818" s="313" t="s">
        <v>305</v>
      </c>
      <c r="AP818" s="313" t="s">
        <v>0</v>
      </c>
      <c r="AQ818" s="313" t="s">
        <v>386</v>
      </c>
      <c r="AR818" s="314" t="s">
        <v>0</v>
      </c>
      <c r="AS818" s="314"/>
    </row>
    <row r="819" spans="1:46" x14ac:dyDescent="0.2">
      <c r="A819" s="306" t="s">
        <v>1360</v>
      </c>
      <c r="B819" s="50" t="s">
        <v>310</v>
      </c>
      <c r="C819" s="50" t="s">
        <v>295</v>
      </c>
      <c r="D819" s="50" t="s">
        <v>778</v>
      </c>
      <c r="E819" s="50" t="s">
        <v>297</v>
      </c>
      <c r="F819" s="50" t="s">
        <v>452</v>
      </c>
      <c r="G819" s="50" t="s">
        <v>453</v>
      </c>
      <c r="H819" s="50" t="s">
        <v>1243</v>
      </c>
      <c r="I819" s="50" t="s">
        <v>992</v>
      </c>
      <c r="J819" s="50" t="s">
        <v>996</v>
      </c>
      <c r="K819" s="50" t="s">
        <v>782</v>
      </c>
      <c r="L819" s="307">
        <v>7.1448052113416987</v>
      </c>
      <c r="M819" s="308">
        <v>2</v>
      </c>
      <c r="N819" s="307">
        <v>6.39</v>
      </c>
      <c r="O819" s="50" t="s">
        <v>1353</v>
      </c>
      <c r="Q819" s="50" t="s">
        <v>300</v>
      </c>
      <c r="R819" s="50" t="s">
        <v>905</v>
      </c>
      <c r="T819" s="308">
        <v>9.81</v>
      </c>
      <c r="U819" s="309">
        <v>20</v>
      </c>
      <c r="V819" s="310">
        <v>45931</v>
      </c>
      <c r="X819" s="50" t="s">
        <v>2899</v>
      </c>
      <c r="Y819" s="50" t="s">
        <v>692</v>
      </c>
      <c r="AA819" s="50" t="s">
        <v>856</v>
      </c>
      <c r="AD819" s="50" t="s">
        <v>360</v>
      </c>
      <c r="AF819" s="306"/>
      <c r="AG819" s="307">
        <v>5.6417348261650303E-3</v>
      </c>
      <c r="AH819" s="307">
        <v>5.891734300659179E-3</v>
      </c>
      <c r="AI819" s="307">
        <v>1.1763530950795948</v>
      </c>
      <c r="AJ819" s="306" t="s">
        <v>181</v>
      </c>
      <c r="AK819" s="307">
        <v>-3.1424514229359533</v>
      </c>
      <c r="AL819" s="307">
        <v>1.64566927653895E-2</v>
      </c>
      <c r="AN819" s="312">
        <v>15</v>
      </c>
      <c r="AO819" s="313" t="s">
        <v>305</v>
      </c>
      <c r="AP819" s="313" t="s">
        <v>0</v>
      </c>
      <c r="AQ819" s="313" t="s">
        <v>386</v>
      </c>
      <c r="AR819" s="314" t="s">
        <v>0</v>
      </c>
      <c r="AS819" s="314"/>
    </row>
    <row r="820" spans="1:46" x14ac:dyDescent="0.2">
      <c r="A820" s="306" t="s">
        <v>1361</v>
      </c>
      <c r="B820" s="50" t="s">
        <v>310</v>
      </c>
      <c r="C820" s="50" t="s">
        <v>295</v>
      </c>
      <c r="D820" s="50" t="s">
        <v>778</v>
      </c>
      <c r="E820" s="50" t="s">
        <v>297</v>
      </c>
      <c r="F820" s="50" t="s">
        <v>452</v>
      </c>
      <c r="G820" s="50" t="s">
        <v>453</v>
      </c>
      <c r="H820" s="50" t="s">
        <v>1243</v>
      </c>
      <c r="I820" s="50" t="s">
        <v>992</v>
      </c>
      <c r="J820" s="50" t="s">
        <v>999</v>
      </c>
      <c r="K820" s="50" t="s">
        <v>782</v>
      </c>
      <c r="L820" s="307">
        <v>7.1448052113416987</v>
      </c>
      <c r="M820" s="308">
        <v>2</v>
      </c>
      <c r="N820" s="307">
        <v>6.39</v>
      </c>
      <c r="O820" s="50" t="s">
        <v>1355</v>
      </c>
      <c r="Q820" s="50" t="s">
        <v>300</v>
      </c>
      <c r="R820" s="50" t="s">
        <v>905</v>
      </c>
      <c r="T820" s="308">
        <v>9.81</v>
      </c>
      <c r="U820" s="309">
        <v>20</v>
      </c>
      <c r="V820" s="310">
        <v>45931</v>
      </c>
      <c r="X820" s="50" t="s">
        <v>2899</v>
      </c>
      <c r="Y820" s="50" t="s">
        <v>692</v>
      </c>
      <c r="AA820" s="50" t="s">
        <v>856</v>
      </c>
      <c r="AD820" s="50" t="s">
        <v>360</v>
      </c>
      <c r="AF820" s="306"/>
      <c r="AG820" s="307">
        <v>4.387552491024938E-3</v>
      </c>
      <c r="AH820" s="307">
        <v>4.5819759885605948E-3</v>
      </c>
      <c r="AI820" s="307">
        <v>0.91484465535395831</v>
      </c>
      <c r="AJ820" s="50" t="s">
        <v>0</v>
      </c>
      <c r="AK820" s="307">
        <v>3.7594447797254285</v>
      </c>
      <c r="AL820" s="307">
        <v>1.2798297963588941E-2</v>
      </c>
      <c r="AN820" s="312">
        <v>15</v>
      </c>
      <c r="AO820" s="313" t="s">
        <v>305</v>
      </c>
      <c r="AP820" s="313" t="s">
        <v>0</v>
      </c>
      <c r="AQ820" s="313" t="s">
        <v>386</v>
      </c>
      <c r="AR820" s="314" t="s">
        <v>0</v>
      </c>
      <c r="AS820" s="314"/>
    </row>
    <row r="821" spans="1:46" x14ac:dyDescent="0.2">
      <c r="A821" s="306" t="s">
        <v>1362</v>
      </c>
      <c r="B821" s="50" t="s">
        <v>294</v>
      </c>
      <c r="C821" s="50" t="s">
        <v>295</v>
      </c>
      <c r="D821" s="50" t="s">
        <v>778</v>
      </c>
      <c r="E821" s="50" t="s">
        <v>297</v>
      </c>
      <c r="F821" s="50" t="s">
        <v>452</v>
      </c>
      <c r="G821" s="50" t="s">
        <v>453</v>
      </c>
      <c r="H821" s="50" t="s">
        <v>1166</v>
      </c>
      <c r="I821" s="50" t="s">
        <v>992</v>
      </c>
      <c r="J821" s="50" t="s">
        <v>999</v>
      </c>
      <c r="K821" s="50" t="s">
        <v>782</v>
      </c>
      <c r="L821" s="307">
        <v>21.07</v>
      </c>
      <c r="M821" s="308">
        <v>2</v>
      </c>
      <c r="N821" s="307">
        <v>18.89</v>
      </c>
      <c r="O821" s="50" t="s">
        <v>1363</v>
      </c>
      <c r="Q821" s="50" t="s">
        <v>300</v>
      </c>
      <c r="R821" s="50" t="s">
        <v>811</v>
      </c>
      <c r="T821" s="308">
        <v>13.793841795402404</v>
      </c>
      <c r="U821" s="309">
        <v>20</v>
      </c>
      <c r="V821" s="310">
        <v>45931</v>
      </c>
      <c r="X821" s="50" t="s">
        <v>2899</v>
      </c>
      <c r="Y821" s="50" t="s">
        <v>692</v>
      </c>
      <c r="AA821" s="50" t="s">
        <v>856</v>
      </c>
      <c r="AD821" s="50" t="s">
        <v>304</v>
      </c>
      <c r="AE821" s="310">
        <v>45146</v>
      </c>
      <c r="AF821" s="306" t="s">
        <v>3088</v>
      </c>
      <c r="AG821" s="307">
        <v>3.0199240659942875E-3</v>
      </c>
      <c r="AH821" s="307">
        <v>2.8936195228086311E-3</v>
      </c>
      <c r="AI821" s="307">
        <v>0.91158395898090161</v>
      </c>
      <c r="AJ821" s="306" t="s">
        <v>0</v>
      </c>
      <c r="AK821" s="307">
        <v>32.91467667181093</v>
      </c>
      <c r="AL821" s="307">
        <v>0.01</v>
      </c>
      <c r="AM821" s="50"/>
      <c r="AN821" s="312">
        <v>15</v>
      </c>
      <c r="AO821" s="313" t="s">
        <v>305</v>
      </c>
      <c r="AP821" s="313" t="s">
        <v>0</v>
      </c>
      <c r="AQ821" s="313" t="s">
        <v>386</v>
      </c>
      <c r="AR821" s="314" t="s">
        <v>0</v>
      </c>
      <c r="AS821" s="314"/>
      <c r="AT821" s="322"/>
    </row>
    <row r="822" spans="1:46" x14ac:dyDescent="0.2">
      <c r="A822" s="306" t="s">
        <v>1364</v>
      </c>
      <c r="B822" s="50" t="s">
        <v>294</v>
      </c>
      <c r="C822" s="50" t="s">
        <v>295</v>
      </c>
      <c r="D822" s="50" t="s">
        <v>778</v>
      </c>
      <c r="E822" s="50" t="s">
        <v>297</v>
      </c>
      <c r="F822" s="50" t="s">
        <v>452</v>
      </c>
      <c r="G822" s="50" t="s">
        <v>453</v>
      </c>
      <c r="H822" s="50" t="s">
        <v>1166</v>
      </c>
      <c r="I822" s="50" t="s">
        <v>992</v>
      </c>
      <c r="J822" s="50" t="s">
        <v>996</v>
      </c>
      <c r="K822" s="50" t="s">
        <v>782</v>
      </c>
      <c r="L822" s="307">
        <v>27.04</v>
      </c>
      <c r="M822" s="308">
        <v>2</v>
      </c>
      <c r="N822" s="307">
        <v>24.25</v>
      </c>
      <c r="O822" s="50" t="s">
        <v>1365</v>
      </c>
      <c r="Q822" s="50" t="s">
        <v>300</v>
      </c>
      <c r="R822" s="50" t="s">
        <v>811</v>
      </c>
      <c r="T822" s="308">
        <v>13.793841795402404</v>
      </c>
      <c r="U822" s="309">
        <v>20</v>
      </c>
      <c r="V822" s="310">
        <v>45931</v>
      </c>
      <c r="X822" s="50" t="s">
        <v>2899</v>
      </c>
      <c r="Y822" s="50" t="s">
        <v>692</v>
      </c>
      <c r="AA822" s="50" t="s">
        <v>856</v>
      </c>
      <c r="AD822" s="50" t="s">
        <v>304</v>
      </c>
      <c r="AE822" s="310">
        <v>45146</v>
      </c>
      <c r="AF822" s="306" t="s">
        <v>3088</v>
      </c>
      <c r="AG822" s="307">
        <v>0</v>
      </c>
      <c r="AH822" s="307">
        <v>3.7134147657086657E-3</v>
      </c>
      <c r="AI822" s="307">
        <v>1.1698460377324165</v>
      </c>
      <c r="AJ822" s="50" t="s">
        <v>181</v>
      </c>
      <c r="AK822" s="307">
        <v>20.35172981756654</v>
      </c>
      <c r="AL822" s="307">
        <v>1.2500000000000001E-2</v>
      </c>
      <c r="AN822" s="312">
        <v>15</v>
      </c>
      <c r="AO822" s="313" t="s">
        <v>305</v>
      </c>
      <c r="AP822" s="313" t="s">
        <v>0</v>
      </c>
      <c r="AQ822" s="313" t="s">
        <v>386</v>
      </c>
      <c r="AR822" s="314" t="s">
        <v>0</v>
      </c>
      <c r="AS822" s="314"/>
    </row>
    <row r="823" spans="1:46" x14ac:dyDescent="0.2">
      <c r="A823" s="306" t="s">
        <v>1366</v>
      </c>
      <c r="B823" s="50" t="s">
        <v>294</v>
      </c>
      <c r="C823" s="50" t="s">
        <v>295</v>
      </c>
      <c r="D823" s="50" t="s">
        <v>778</v>
      </c>
      <c r="E823" s="50" t="s">
        <v>297</v>
      </c>
      <c r="F823" s="50" t="s">
        <v>452</v>
      </c>
      <c r="G823" s="50" t="s">
        <v>453</v>
      </c>
      <c r="H823" s="50" t="s">
        <v>1166</v>
      </c>
      <c r="I823" s="50" t="s">
        <v>992</v>
      </c>
      <c r="J823" s="50" t="s">
        <v>993</v>
      </c>
      <c r="K823" s="50" t="s">
        <v>782</v>
      </c>
      <c r="L823" s="307">
        <v>13.67</v>
      </c>
      <c r="M823" s="308">
        <v>2</v>
      </c>
      <c r="N823" s="307">
        <v>12.26</v>
      </c>
      <c r="O823" s="50" t="s">
        <v>1367</v>
      </c>
      <c r="Q823" s="50" t="s">
        <v>300</v>
      </c>
      <c r="R823" s="50" t="s">
        <v>811</v>
      </c>
      <c r="T823" s="308">
        <v>13.793841795402404</v>
      </c>
      <c r="U823" s="309">
        <v>20</v>
      </c>
      <c r="V823" s="310">
        <v>45931</v>
      </c>
      <c r="X823" s="50" t="s">
        <v>2899</v>
      </c>
      <c r="Y823" s="50" t="s">
        <v>692</v>
      </c>
      <c r="AA823" s="50" t="s">
        <v>856</v>
      </c>
      <c r="AD823" s="50" t="s">
        <v>304</v>
      </c>
      <c r="AE823" s="310">
        <v>45146</v>
      </c>
      <c r="AF823" s="306" t="s">
        <v>3088</v>
      </c>
      <c r="AG823" s="307">
        <v>1.9593528538775929E-3</v>
      </c>
      <c r="AH823" s="307">
        <v>1.8774053738282752E-3</v>
      </c>
      <c r="AI823" s="307">
        <v>0.59144355703864337</v>
      </c>
      <c r="AJ823" s="306" t="s">
        <v>0</v>
      </c>
      <c r="AK823" s="307">
        <v>63.717233636902698</v>
      </c>
      <c r="AL823" s="307">
        <v>6.4999999999999997E-3</v>
      </c>
      <c r="AN823" s="312">
        <v>15</v>
      </c>
      <c r="AO823" s="313" t="s">
        <v>305</v>
      </c>
      <c r="AP823" s="313" t="s">
        <v>0</v>
      </c>
      <c r="AQ823" s="313" t="s">
        <v>386</v>
      </c>
      <c r="AR823" s="314" t="s">
        <v>0</v>
      </c>
      <c r="AS823" s="314"/>
    </row>
    <row r="824" spans="1:46" x14ac:dyDescent="0.2">
      <c r="A824" s="306" t="s">
        <v>1368</v>
      </c>
      <c r="B824" s="50" t="s">
        <v>308</v>
      </c>
      <c r="C824" s="50" t="s">
        <v>295</v>
      </c>
      <c r="D824" s="50" t="s">
        <v>778</v>
      </c>
      <c r="E824" s="50" t="s">
        <v>297</v>
      </c>
      <c r="F824" s="50" t="s">
        <v>452</v>
      </c>
      <c r="G824" s="50" t="s">
        <v>453</v>
      </c>
      <c r="H824" s="50" t="s">
        <v>1166</v>
      </c>
      <c r="I824" s="50" t="s">
        <v>992</v>
      </c>
      <c r="J824" s="50" t="s">
        <v>999</v>
      </c>
      <c r="K824" s="50" t="s">
        <v>782</v>
      </c>
      <c r="L824" s="307">
        <v>27.94</v>
      </c>
      <c r="M824" s="308">
        <v>2</v>
      </c>
      <c r="N824" s="307">
        <v>25.05</v>
      </c>
      <c r="O824" s="50" t="s">
        <v>1363</v>
      </c>
      <c r="Q824" s="50" t="s">
        <v>300</v>
      </c>
      <c r="R824" s="50" t="s">
        <v>811</v>
      </c>
      <c r="T824" s="308">
        <v>13.793841795402404</v>
      </c>
      <c r="U824" s="309">
        <v>20</v>
      </c>
      <c r="V824" s="310">
        <v>45931</v>
      </c>
      <c r="X824" s="50" t="s">
        <v>2899</v>
      </c>
      <c r="Y824" s="50" t="s">
        <v>692</v>
      </c>
      <c r="AA824" s="50" t="s">
        <v>856</v>
      </c>
      <c r="AD824" s="50" t="s">
        <v>304</v>
      </c>
      <c r="AE824" s="310">
        <v>45146</v>
      </c>
      <c r="AF824" s="306" t="s">
        <v>3088</v>
      </c>
      <c r="AG824" s="307">
        <v>0</v>
      </c>
      <c r="AH824" s="307">
        <v>3.8369403471298562E-3</v>
      </c>
      <c r="AI824" s="307">
        <v>1.2087606005005198</v>
      </c>
      <c r="AJ824" s="50" t="s">
        <v>181</v>
      </c>
      <c r="AK824" s="307">
        <v>18.924153239287723</v>
      </c>
      <c r="AL824" s="307">
        <v>1.2999999999999999E-2</v>
      </c>
      <c r="AN824" s="312">
        <v>15</v>
      </c>
      <c r="AO824" s="313" t="s">
        <v>305</v>
      </c>
      <c r="AP824" s="313" t="s">
        <v>0</v>
      </c>
      <c r="AQ824" s="313" t="s">
        <v>386</v>
      </c>
      <c r="AR824" s="314" t="s">
        <v>0</v>
      </c>
      <c r="AS824" s="314"/>
    </row>
    <row r="825" spans="1:46" x14ac:dyDescent="0.2">
      <c r="A825" s="306" t="s">
        <v>1369</v>
      </c>
      <c r="B825" s="50" t="s">
        <v>308</v>
      </c>
      <c r="C825" s="50" t="s">
        <v>295</v>
      </c>
      <c r="D825" s="50" t="s">
        <v>778</v>
      </c>
      <c r="E825" s="50" t="s">
        <v>297</v>
      </c>
      <c r="F825" s="50" t="s">
        <v>452</v>
      </c>
      <c r="G825" s="50" t="s">
        <v>453</v>
      </c>
      <c r="H825" s="50" t="s">
        <v>1166</v>
      </c>
      <c r="I825" s="50" t="s">
        <v>992</v>
      </c>
      <c r="J825" s="50" t="s">
        <v>996</v>
      </c>
      <c r="K825" s="50" t="s">
        <v>782</v>
      </c>
      <c r="L825" s="307">
        <v>35.58</v>
      </c>
      <c r="M825" s="308">
        <v>2</v>
      </c>
      <c r="N825" s="307">
        <v>31.9</v>
      </c>
      <c r="O825" s="50" t="s">
        <v>1365</v>
      </c>
      <c r="Q825" s="50" t="s">
        <v>300</v>
      </c>
      <c r="R825" s="50" t="s">
        <v>811</v>
      </c>
      <c r="T825" s="308">
        <v>13.793841795402404</v>
      </c>
      <c r="U825" s="309">
        <v>20</v>
      </c>
      <c r="V825" s="310">
        <v>45931</v>
      </c>
      <c r="X825" s="50" t="s">
        <v>2899</v>
      </c>
      <c r="Y825" s="50" t="s">
        <v>692</v>
      </c>
      <c r="AA825" s="50" t="s">
        <v>856</v>
      </c>
      <c r="AD825" s="50" t="s">
        <v>304</v>
      </c>
      <c r="AE825" s="310">
        <v>45146</v>
      </c>
      <c r="AF825" s="306" t="s">
        <v>3088</v>
      </c>
      <c r="AG825" s="307">
        <v>0</v>
      </c>
      <c r="AH825" s="307">
        <v>4.8858898781496641E-3</v>
      </c>
      <c r="AI825" s="307">
        <v>1.5392137090453766</v>
      </c>
      <c r="AJ825" s="306" t="s">
        <v>181</v>
      </c>
      <c r="AK825" s="307">
        <v>9.7106055923638888</v>
      </c>
      <c r="AL825" s="307">
        <v>1.6500000000000001E-2</v>
      </c>
      <c r="AM825" s="50"/>
      <c r="AN825" s="312">
        <v>15</v>
      </c>
      <c r="AO825" s="313" t="s">
        <v>305</v>
      </c>
      <c r="AP825" s="313" t="s">
        <v>0</v>
      </c>
      <c r="AQ825" s="313" t="s">
        <v>386</v>
      </c>
      <c r="AR825" s="314" t="s">
        <v>0</v>
      </c>
      <c r="AS825" s="314"/>
    </row>
    <row r="826" spans="1:46" x14ac:dyDescent="0.2">
      <c r="A826" s="306" t="s">
        <v>1370</v>
      </c>
      <c r="B826" s="50" t="s">
        <v>308</v>
      </c>
      <c r="C826" s="50" t="s">
        <v>295</v>
      </c>
      <c r="D826" s="50" t="s">
        <v>778</v>
      </c>
      <c r="E826" s="50" t="s">
        <v>297</v>
      </c>
      <c r="F826" s="50" t="s">
        <v>452</v>
      </c>
      <c r="G826" s="50" t="s">
        <v>453</v>
      </c>
      <c r="H826" s="50" t="s">
        <v>1166</v>
      </c>
      <c r="I826" s="50" t="s">
        <v>992</v>
      </c>
      <c r="J826" s="50" t="s">
        <v>993</v>
      </c>
      <c r="K826" s="50" t="s">
        <v>782</v>
      </c>
      <c r="L826" s="307">
        <v>18.37</v>
      </c>
      <c r="M826" s="308">
        <v>2</v>
      </c>
      <c r="N826" s="307">
        <v>16.47</v>
      </c>
      <c r="O826" s="50" t="s">
        <v>1367</v>
      </c>
      <c r="Q826" s="50" t="s">
        <v>300</v>
      </c>
      <c r="R826" s="50" t="s">
        <v>811</v>
      </c>
      <c r="T826" s="308">
        <v>13.793841795402404</v>
      </c>
      <c r="U826" s="309">
        <v>20</v>
      </c>
      <c r="V826" s="310">
        <v>45931</v>
      </c>
      <c r="X826" s="50" t="s">
        <v>2899</v>
      </c>
      <c r="Y826" s="50" t="s">
        <v>692</v>
      </c>
      <c r="AA826" s="50" t="s">
        <v>856</v>
      </c>
      <c r="AD826" s="50" t="s">
        <v>304</v>
      </c>
      <c r="AE826" s="310">
        <v>45146</v>
      </c>
      <c r="AF826" s="306" t="s">
        <v>3088</v>
      </c>
      <c r="AG826" s="307">
        <v>2.6334327237736667E-3</v>
      </c>
      <c r="AH826" s="307">
        <v>2.5232926970982341E-3</v>
      </c>
      <c r="AI826" s="307">
        <v>0.79491900312304031</v>
      </c>
      <c r="AJ826" s="50" t="s">
        <v>0</v>
      </c>
      <c r="AK826" s="307">
        <v>41.266419839784376</v>
      </c>
      <c r="AL826" s="307">
        <v>8.5000000000000006E-3</v>
      </c>
      <c r="AN826" s="312">
        <v>15</v>
      </c>
      <c r="AO826" s="313" t="s">
        <v>305</v>
      </c>
      <c r="AP826" s="313" t="s">
        <v>0</v>
      </c>
      <c r="AQ826" s="313" t="s">
        <v>386</v>
      </c>
      <c r="AR826" s="314" t="s">
        <v>0</v>
      </c>
      <c r="AS826" s="314"/>
    </row>
    <row r="827" spans="1:46" x14ac:dyDescent="0.2">
      <c r="A827" s="306" t="s">
        <v>1371</v>
      </c>
      <c r="B827" s="50" t="s">
        <v>310</v>
      </c>
      <c r="C827" s="50" t="s">
        <v>295</v>
      </c>
      <c r="D827" s="50" t="s">
        <v>778</v>
      </c>
      <c r="E827" s="50" t="s">
        <v>297</v>
      </c>
      <c r="F827" s="50" t="s">
        <v>452</v>
      </c>
      <c r="G827" s="50" t="s">
        <v>453</v>
      </c>
      <c r="H827" s="50" t="s">
        <v>1166</v>
      </c>
      <c r="I827" s="50" t="s">
        <v>992</v>
      </c>
      <c r="J827" s="50" t="s">
        <v>999</v>
      </c>
      <c r="K827" s="50" t="s">
        <v>782</v>
      </c>
      <c r="L827" s="307">
        <v>33.19</v>
      </c>
      <c r="M827" s="308">
        <v>2</v>
      </c>
      <c r="N827" s="307">
        <v>29.76</v>
      </c>
      <c r="O827" s="50" t="s">
        <v>1363</v>
      </c>
      <c r="Q827" s="50" t="s">
        <v>300</v>
      </c>
      <c r="R827" s="50" t="s">
        <v>811</v>
      </c>
      <c r="T827" s="308">
        <v>13.793841795402404</v>
      </c>
      <c r="U827" s="309">
        <v>20</v>
      </c>
      <c r="V827" s="310">
        <v>45931</v>
      </c>
      <c r="X827" s="50" t="s">
        <v>2899</v>
      </c>
      <c r="Y827" s="50" t="s">
        <v>692</v>
      </c>
      <c r="AA827" s="50" t="s">
        <v>856</v>
      </c>
      <c r="AD827" s="50" t="s">
        <v>304</v>
      </c>
      <c r="AE827" s="310">
        <v>45146</v>
      </c>
      <c r="AF827" s="306" t="s">
        <v>3088</v>
      </c>
      <c r="AG827" s="307">
        <v>0</v>
      </c>
      <c r="AH827" s="307">
        <v>4.5580540571309907E-3</v>
      </c>
      <c r="AI827" s="307">
        <v>1.435934797196633</v>
      </c>
      <c r="AJ827" s="306" t="s">
        <v>181</v>
      </c>
      <c r="AK827" s="307">
        <v>12.134614848368585</v>
      </c>
      <c r="AL827" s="307">
        <v>1.55E-2</v>
      </c>
      <c r="AN827" s="312">
        <v>15</v>
      </c>
      <c r="AO827" s="313" t="s">
        <v>305</v>
      </c>
      <c r="AP827" s="313" t="s">
        <v>0</v>
      </c>
      <c r="AQ827" s="313" t="s">
        <v>386</v>
      </c>
      <c r="AR827" s="314" t="s">
        <v>0</v>
      </c>
      <c r="AS827" s="314"/>
    </row>
    <row r="828" spans="1:46" x14ac:dyDescent="0.2">
      <c r="A828" s="306" t="s">
        <v>1372</v>
      </c>
      <c r="B828" s="50" t="s">
        <v>310</v>
      </c>
      <c r="C828" s="50" t="s">
        <v>295</v>
      </c>
      <c r="D828" s="50" t="s">
        <v>778</v>
      </c>
      <c r="E828" s="50" t="s">
        <v>297</v>
      </c>
      <c r="F828" s="50" t="s">
        <v>452</v>
      </c>
      <c r="G828" s="50" t="s">
        <v>453</v>
      </c>
      <c r="H828" s="50" t="s">
        <v>1166</v>
      </c>
      <c r="I828" s="50" t="s">
        <v>992</v>
      </c>
      <c r="J828" s="50" t="s">
        <v>996</v>
      </c>
      <c r="K828" s="50" t="s">
        <v>782</v>
      </c>
      <c r="L828" s="307">
        <v>42.17</v>
      </c>
      <c r="M828" s="308">
        <v>2</v>
      </c>
      <c r="N828" s="307">
        <v>37.81</v>
      </c>
      <c r="O828" s="50" t="s">
        <v>1365</v>
      </c>
      <c r="Q828" s="50" t="s">
        <v>300</v>
      </c>
      <c r="R828" s="50" t="s">
        <v>811</v>
      </c>
      <c r="T828" s="308">
        <v>13.793841795402404</v>
      </c>
      <c r="U828" s="309">
        <v>20</v>
      </c>
      <c r="V828" s="310">
        <v>45931</v>
      </c>
      <c r="X828" s="50" t="s">
        <v>2899</v>
      </c>
      <c r="Y828" s="50" t="s">
        <v>692</v>
      </c>
      <c r="AA828" s="50" t="s">
        <v>856</v>
      </c>
      <c r="AD828" s="50" t="s">
        <v>304</v>
      </c>
      <c r="AE828" s="310">
        <v>44669</v>
      </c>
      <c r="AF828" s="306" t="s">
        <v>3088</v>
      </c>
      <c r="AG828" s="307">
        <v>0</v>
      </c>
      <c r="AH828" s="307">
        <v>5.7908743096706855E-3</v>
      </c>
      <c r="AI828" s="307">
        <v>1.8243131439915696</v>
      </c>
      <c r="AJ828" s="50" t="s">
        <v>181</v>
      </c>
      <c r="AK828" s="307">
        <v>4.4437148466819263</v>
      </c>
      <c r="AL828" s="307">
        <v>1.95E-2</v>
      </c>
      <c r="AN828" s="312">
        <v>15</v>
      </c>
      <c r="AO828" s="313" t="s">
        <v>305</v>
      </c>
      <c r="AP828" s="313" t="s">
        <v>0</v>
      </c>
      <c r="AQ828" s="313" t="s">
        <v>386</v>
      </c>
      <c r="AR828" s="314" t="s">
        <v>0</v>
      </c>
      <c r="AS828" s="314"/>
    </row>
    <row r="829" spans="1:46" x14ac:dyDescent="0.2">
      <c r="A829" s="306" t="s">
        <v>1373</v>
      </c>
      <c r="B829" s="50" t="s">
        <v>310</v>
      </c>
      <c r="C829" s="50" t="s">
        <v>295</v>
      </c>
      <c r="D829" s="50" t="s">
        <v>778</v>
      </c>
      <c r="E829" s="50" t="s">
        <v>297</v>
      </c>
      <c r="F829" s="50" t="s">
        <v>452</v>
      </c>
      <c r="G829" s="50" t="s">
        <v>453</v>
      </c>
      <c r="H829" s="50" t="s">
        <v>1166</v>
      </c>
      <c r="I829" s="50" t="s">
        <v>992</v>
      </c>
      <c r="J829" s="50" t="s">
        <v>993</v>
      </c>
      <c r="K829" s="50" t="s">
        <v>782</v>
      </c>
      <c r="L829" s="307">
        <v>22</v>
      </c>
      <c r="M829" s="308">
        <v>2</v>
      </c>
      <c r="N829" s="307">
        <v>19.73</v>
      </c>
      <c r="O829" s="50" t="s">
        <v>1367</v>
      </c>
      <c r="Q829" s="50" t="s">
        <v>300</v>
      </c>
      <c r="R829" s="50" t="s">
        <v>811</v>
      </c>
      <c r="T829" s="308">
        <v>13.793841795402404</v>
      </c>
      <c r="U829" s="309">
        <v>20</v>
      </c>
      <c r="V829" s="310">
        <v>45931</v>
      </c>
      <c r="X829" s="50" t="s">
        <v>2899</v>
      </c>
      <c r="Y829" s="50" t="s">
        <v>692</v>
      </c>
      <c r="AA829" s="50" t="s">
        <v>856</v>
      </c>
      <c r="AD829" s="50" t="s">
        <v>304</v>
      </c>
      <c r="AE829" s="310">
        <v>45146</v>
      </c>
      <c r="AF829" s="306" t="s">
        <v>3088</v>
      </c>
      <c r="AG829" s="307">
        <v>3.1533794763967875E-3</v>
      </c>
      <c r="AH829" s="307">
        <v>3.0214933277541108E-3</v>
      </c>
      <c r="AI829" s="307">
        <v>0.95186835312578499</v>
      </c>
      <c r="AJ829" s="306" t="s">
        <v>0</v>
      </c>
      <c r="AK829" s="307">
        <v>30.506327032708391</v>
      </c>
      <c r="AL829" s="307">
        <v>1E-3</v>
      </c>
      <c r="AM829" s="50"/>
      <c r="AN829" s="312">
        <v>15</v>
      </c>
      <c r="AO829" s="313" t="s">
        <v>305</v>
      </c>
      <c r="AP829" s="313" t="s">
        <v>0</v>
      </c>
      <c r="AQ829" s="313" t="s">
        <v>386</v>
      </c>
      <c r="AR829" s="314" t="s">
        <v>0</v>
      </c>
      <c r="AS829" s="314"/>
      <c r="AT829" s="322"/>
    </row>
    <row r="830" spans="1:46" x14ac:dyDescent="0.2">
      <c r="A830" s="306" t="s">
        <v>1375</v>
      </c>
      <c r="B830" s="50" t="s">
        <v>294</v>
      </c>
      <c r="C830" s="50" t="s">
        <v>295</v>
      </c>
      <c r="D830" s="50" t="s">
        <v>778</v>
      </c>
      <c r="E830" s="50" t="s">
        <v>297</v>
      </c>
      <c r="F830" s="50" t="s">
        <v>452</v>
      </c>
      <c r="G830" s="50" t="s">
        <v>463</v>
      </c>
      <c r="H830" s="50" t="s">
        <v>1374</v>
      </c>
      <c r="I830" s="50" t="s">
        <v>832</v>
      </c>
      <c r="J830" s="50" t="s">
        <v>833</v>
      </c>
      <c r="K830" s="50" t="s">
        <v>782</v>
      </c>
      <c r="L830" s="307">
        <v>2.12</v>
      </c>
      <c r="M830" s="308">
        <v>0.75</v>
      </c>
      <c r="N830" s="307">
        <v>1.97</v>
      </c>
      <c r="O830" s="50" t="s">
        <v>2660</v>
      </c>
      <c r="Q830" s="50" t="s">
        <v>300</v>
      </c>
      <c r="R830" s="50" t="s">
        <v>1025</v>
      </c>
      <c r="T830" s="308">
        <v>1.18</v>
      </c>
      <c r="U830" s="309">
        <v>30</v>
      </c>
      <c r="V830" s="310">
        <v>45931</v>
      </c>
      <c r="X830" s="50" t="s">
        <v>3081</v>
      </c>
      <c r="Y830" s="50" t="s">
        <v>835</v>
      </c>
      <c r="AA830" s="50" t="s">
        <v>832</v>
      </c>
      <c r="AD830" s="50" t="s">
        <v>360</v>
      </c>
      <c r="AF830" s="306"/>
      <c r="AG830" s="307">
        <v>3.7041112007373775E-4</v>
      </c>
      <c r="AH830" s="307">
        <v>3.8682496939819634E-4</v>
      </c>
      <c r="AI830" s="307">
        <v>0.91593006731344773</v>
      </c>
      <c r="AJ830" s="50" t="s">
        <v>0</v>
      </c>
      <c r="AK830" s="307">
        <v>3.742791994635188</v>
      </c>
      <c r="AL830" s="307">
        <v>7.2031531526634766E-4</v>
      </c>
      <c r="AN830" s="312">
        <v>12</v>
      </c>
      <c r="AO830" s="313" t="s">
        <v>305</v>
      </c>
      <c r="AP830" s="313" t="s">
        <v>0</v>
      </c>
      <c r="AQ830" s="313" t="s">
        <v>386</v>
      </c>
      <c r="AR830" s="314" t="s">
        <v>0</v>
      </c>
      <c r="AS830" s="314"/>
    </row>
    <row r="831" spans="1:46" x14ac:dyDescent="0.2">
      <c r="A831" s="306" t="s">
        <v>1376</v>
      </c>
      <c r="B831" s="50" t="s">
        <v>294</v>
      </c>
      <c r="C831" s="50" t="s">
        <v>295</v>
      </c>
      <c r="D831" s="50" t="s">
        <v>778</v>
      </c>
      <c r="E831" s="50" t="s">
        <v>297</v>
      </c>
      <c r="F831" s="50" t="s">
        <v>452</v>
      </c>
      <c r="G831" s="50" t="s">
        <v>463</v>
      </c>
      <c r="H831" s="50" t="s">
        <v>1374</v>
      </c>
      <c r="I831" s="50" t="s">
        <v>1027</v>
      </c>
      <c r="J831" s="50" t="s">
        <v>809</v>
      </c>
      <c r="K831" s="50" t="s">
        <v>782</v>
      </c>
      <c r="L831" s="307">
        <v>0.75963111885270174</v>
      </c>
      <c r="M831" s="308">
        <v>1.2</v>
      </c>
      <c r="N831" s="307">
        <v>0.67969195919605507</v>
      </c>
      <c r="O831" s="50" t="s">
        <v>2661</v>
      </c>
      <c r="Q831" s="50" t="s">
        <v>300</v>
      </c>
      <c r="R831" s="50" t="s">
        <v>1025</v>
      </c>
      <c r="T831" s="308">
        <v>0.5</v>
      </c>
      <c r="U831" s="309">
        <v>30</v>
      </c>
      <c r="V831" s="310">
        <v>45931</v>
      </c>
      <c r="X831" s="50" t="s">
        <v>3081</v>
      </c>
      <c r="Y831" s="50" t="s">
        <v>812</v>
      </c>
      <c r="AA831" s="50" t="s">
        <v>1027</v>
      </c>
      <c r="AD831" s="50" t="s">
        <v>360</v>
      </c>
      <c r="AF831" s="306"/>
      <c r="AG831" s="307">
        <v>1.2109488769740567E-4</v>
      </c>
      <c r="AH831" s="307">
        <v>1.2646090705511765E-4</v>
      </c>
      <c r="AI831" s="307">
        <v>0.70666911603056026</v>
      </c>
      <c r="AJ831" s="306" t="s">
        <v>0</v>
      </c>
      <c r="AK831" s="307">
        <v>12.931606643422224</v>
      </c>
      <c r="AL831" s="307">
        <v>2.3548564684433768E-4</v>
      </c>
      <c r="AN831" s="312">
        <v>12</v>
      </c>
      <c r="AO831" s="313" t="s">
        <v>305</v>
      </c>
      <c r="AP831" s="313" t="s">
        <v>0</v>
      </c>
      <c r="AQ831" s="313" t="s">
        <v>386</v>
      </c>
      <c r="AR831" s="314" t="s">
        <v>0</v>
      </c>
      <c r="AS831" s="314"/>
    </row>
    <row r="832" spans="1:46" x14ac:dyDescent="0.2">
      <c r="A832" s="306" t="s">
        <v>1377</v>
      </c>
      <c r="B832" s="50" t="s">
        <v>294</v>
      </c>
      <c r="C832" s="50" t="s">
        <v>295</v>
      </c>
      <c r="D832" s="50" t="s">
        <v>778</v>
      </c>
      <c r="E832" s="50" t="s">
        <v>297</v>
      </c>
      <c r="F832" s="50" t="s">
        <v>452</v>
      </c>
      <c r="G832" s="50" t="s">
        <v>463</v>
      </c>
      <c r="H832" s="50" t="s">
        <v>1374</v>
      </c>
      <c r="I832" s="50" t="s">
        <v>832</v>
      </c>
      <c r="J832" s="50" t="s">
        <v>809</v>
      </c>
      <c r="K832" s="50" t="s">
        <v>782</v>
      </c>
      <c r="L832" s="307">
        <v>3.3975370313982323</v>
      </c>
      <c r="M832" s="308">
        <v>1.2</v>
      </c>
      <c r="N832" s="307">
        <v>3.04</v>
      </c>
      <c r="O832" s="50" t="s">
        <v>2662</v>
      </c>
      <c r="Q832" s="50" t="s">
        <v>300</v>
      </c>
      <c r="R832" s="50" t="s">
        <v>1025</v>
      </c>
      <c r="T832" s="308">
        <v>1.18</v>
      </c>
      <c r="U832" s="309">
        <v>30</v>
      </c>
      <c r="V832" s="310">
        <v>45931</v>
      </c>
      <c r="X832" s="50" t="s">
        <v>3081</v>
      </c>
      <c r="Y832" s="50" t="s">
        <v>812</v>
      </c>
      <c r="AA832" s="50" t="s">
        <v>832</v>
      </c>
      <c r="AD832" s="50" t="s">
        <v>360</v>
      </c>
      <c r="AF832" s="306"/>
      <c r="AG832" s="307">
        <v>5.4161073059557513E-4</v>
      </c>
      <c r="AH832" s="307">
        <v>5.6561086569609806E-4</v>
      </c>
      <c r="AI832" s="307">
        <v>0.89540798441719183</v>
      </c>
      <c r="AJ832" s="50" t="s">
        <v>0</v>
      </c>
      <c r="AK832" s="307">
        <v>4.4443775456820749</v>
      </c>
      <c r="AL832" s="307">
        <v>1.0532364797334525E-3</v>
      </c>
      <c r="AN832" s="312">
        <v>12</v>
      </c>
      <c r="AO832" s="313" t="s">
        <v>305</v>
      </c>
      <c r="AP832" s="313" t="s">
        <v>0</v>
      </c>
      <c r="AQ832" s="313" t="s">
        <v>386</v>
      </c>
      <c r="AR832" s="314" t="s">
        <v>0</v>
      </c>
      <c r="AS832" s="314"/>
    </row>
    <row r="833" spans="1:46" x14ac:dyDescent="0.2">
      <c r="A833" s="306" t="s">
        <v>1378</v>
      </c>
      <c r="B833" s="50" t="s">
        <v>294</v>
      </c>
      <c r="C833" s="50" t="s">
        <v>295</v>
      </c>
      <c r="D833" s="50" t="s">
        <v>778</v>
      </c>
      <c r="E833" s="50" t="s">
        <v>297</v>
      </c>
      <c r="F833" s="50" t="s">
        <v>452</v>
      </c>
      <c r="G833" s="50" t="s">
        <v>463</v>
      </c>
      <c r="H833" s="50" t="s">
        <v>1374</v>
      </c>
      <c r="I833" s="50" t="s">
        <v>1027</v>
      </c>
      <c r="J833" s="50" t="s">
        <v>878</v>
      </c>
      <c r="K833" s="50" t="s">
        <v>782</v>
      </c>
      <c r="L833" s="307">
        <v>1.0761727741871221</v>
      </c>
      <c r="M833" s="308">
        <v>1.8</v>
      </c>
      <c r="N833" s="307">
        <v>0.96292261226140674</v>
      </c>
      <c r="O833" s="50" t="s">
        <v>2663</v>
      </c>
      <c r="Q833" s="50" t="s">
        <v>300</v>
      </c>
      <c r="R833" s="50" t="s">
        <v>1025</v>
      </c>
      <c r="T833" s="308">
        <v>1.26</v>
      </c>
      <c r="U833" s="309">
        <v>30</v>
      </c>
      <c r="V833" s="310">
        <v>45931</v>
      </c>
      <c r="X833" s="50" t="s">
        <v>3081</v>
      </c>
      <c r="Y833" s="50" t="s">
        <v>823</v>
      </c>
      <c r="AA833" s="50" t="s">
        <v>1027</v>
      </c>
      <c r="AD833" s="50" t="s">
        <v>360</v>
      </c>
      <c r="AF833" s="306"/>
      <c r="AG833" s="307">
        <v>1.7155566432036192E-4</v>
      </c>
      <c r="AH833" s="307">
        <v>1.7915772773668501E-4</v>
      </c>
      <c r="AI833" s="307">
        <v>0.39727828173101526</v>
      </c>
      <c r="AJ833" s="306" t="s">
        <v>0</v>
      </c>
      <c r="AK833" s="307">
        <v>44.253371990981222</v>
      </c>
      <c r="AL833" s="307">
        <v>3.3361355999800805E-4</v>
      </c>
      <c r="AM833" s="50"/>
      <c r="AN833" s="312">
        <v>12</v>
      </c>
      <c r="AO833" s="313" t="s">
        <v>305</v>
      </c>
      <c r="AP833" s="313" t="s">
        <v>0</v>
      </c>
      <c r="AQ833" s="313" t="s">
        <v>386</v>
      </c>
      <c r="AR833" s="314" t="s">
        <v>0</v>
      </c>
      <c r="AS833" s="314"/>
    </row>
    <row r="834" spans="1:46" x14ac:dyDescent="0.2">
      <c r="A834" s="306" t="s">
        <v>1379</v>
      </c>
      <c r="B834" s="50" t="s">
        <v>308</v>
      </c>
      <c r="C834" s="50" t="s">
        <v>295</v>
      </c>
      <c r="D834" s="50" t="s">
        <v>778</v>
      </c>
      <c r="E834" s="50" t="s">
        <v>297</v>
      </c>
      <c r="F834" s="50" t="s">
        <v>452</v>
      </c>
      <c r="G834" s="50" t="s">
        <v>463</v>
      </c>
      <c r="H834" s="50" t="s">
        <v>1374</v>
      </c>
      <c r="I834" s="50" t="s">
        <v>832</v>
      </c>
      <c r="J834" s="50" t="s">
        <v>833</v>
      </c>
      <c r="K834" s="50" t="s">
        <v>782</v>
      </c>
      <c r="L834" s="307">
        <v>2.5499999999999998</v>
      </c>
      <c r="M834" s="308">
        <v>1.05</v>
      </c>
      <c r="N834" s="307">
        <v>2.37</v>
      </c>
      <c r="O834" s="50" t="s">
        <v>2660</v>
      </c>
      <c r="Q834" s="50" t="s">
        <v>300</v>
      </c>
      <c r="R834" s="50" t="s">
        <v>1025</v>
      </c>
      <c r="T834" s="308">
        <v>1.18</v>
      </c>
      <c r="U834" s="309">
        <v>30</v>
      </c>
      <c r="V834" s="310">
        <v>45931</v>
      </c>
      <c r="X834" s="50" t="s">
        <v>3081</v>
      </c>
      <c r="Y834" s="50" t="s">
        <v>835</v>
      </c>
      <c r="AA834" s="50" t="s">
        <v>832</v>
      </c>
      <c r="AD834" s="50" t="s">
        <v>360</v>
      </c>
      <c r="AF834" s="306"/>
      <c r="AG834" s="307">
        <v>4.9552033570996563E-4</v>
      </c>
      <c r="AH834" s="307">
        <v>5.1747808937008634E-4</v>
      </c>
      <c r="AI834" s="307">
        <v>1.2252925191653554</v>
      </c>
      <c r="AJ834" s="50" t="s">
        <v>181</v>
      </c>
      <c r="AK834" s="307">
        <v>-4.0917791128550949</v>
      </c>
      <c r="AL834" s="307">
        <v>9.636073743324883E-4</v>
      </c>
      <c r="AN834" s="312">
        <v>12</v>
      </c>
      <c r="AO834" s="313" t="s">
        <v>305</v>
      </c>
      <c r="AP834" s="313" t="s">
        <v>0</v>
      </c>
      <c r="AQ834" s="313" t="s">
        <v>386</v>
      </c>
      <c r="AR834" s="314" t="s">
        <v>0</v>
      </c>
      <c r="AS834" s="314"/>
    </row>
    <row r="835" spans="1:46" x14ac:dyDescent="0.2">
      <c r="A835" s="306" t="s">
        <v>1380</v>
      </c>
      <c r="B835" s="50" t="s">
        <v>308</v>
      </c>
      <c r="C835" s="50" t="s">
        <v>295</v>
      </c>
      <c r="D835" s="50" t="s">
        <v>778</v>
      </c>
      <c r="E835" s="50" t="s">
        <v>297</v>
      </c>
      <c r="F835" s="50" t="s">
        <v>452</v>
      </c>
      <c r="G835" s="50" t="s">
        <v>463</v>
      </c>
      <c r="H835" s="50" t="s">
        <v>1374</v>
      </c>
      <c r="I835" s="50" t="s">
        <v>1027</v>
      </c>
      <c r="J835" s="50" t="s">
        <v>809</v>
      </c>
      <c r="K835" s="50" t="s">
        <v>782</v>
      </c>
      <c r="L835" s="307">
        <v>0.84660613497617454</v>
      </c>
      <c r="M835" s="308">
        <v>1.2</v>
      </c>
      <c r="N835" s="307">
        <v>0.7575142306155791</v>
      </c>
      <c r="O835" s="50" t="s">
        <v>2661</v>
      </c>
      <c r="Q835" s="50" t="s">
        <v>300</v>
      </c>
      <c r="R835" s="50" t="s">
        <v>1025</v>
      </c>
      <c r="T835" s="308">
        <v>0.5</v>
      </c>
      <c r="U835" s="309">
        <v>30</v>
      </c>
      <c r="V835" s="310">
        <v>45931</v>
      </c>
      <c r="X835" s="50" t="s">
        <v>3081</v>
      </c>
      <c r="Y835" s="50" t="s">
        <v>812</v>
      </c>
      <c r="AA835" s="50" t="s">
        <v>1027</v>
      </c>
      <c r="AD835" s="50" t="s">
        <v>360</v>
      </c>
      <c r="AF835" s="306"/>
      <c r="AG835" s="307">
        <v>1.3495981443429237E-4</v>
      </c>
      <c r="AH835" s="307">
        <v>1.4094022360381294E-4</v>
      </c>
      <c r="AI835" s="307">
        <v>0.7875801743525882</v>
      </c>
      <c r="AJ835" s="306" t="s">
        <v>0</v>
      </c>
      <c r="AK835" s="307">
        <v>8.7997359813700218</v>
      </c>
      <c r="AL835" s="307">
        <v>2.6244790184261422E-4</v>
      </c>
      <c r="AN835" s="312">
        <v>12</v>
      </c>
      <c r="AO835" s="313" t="s">
        <v>305</v>
      </c>
      <c r="AP835" s="313" t="s">
        <v>0</v>
      </c>
      <c r="AQ835" s="313" t="s">
        <v>386</v>
      </c>
      <c r="AR835" s="314" t="s">
        <v>0</v>
      </c>
      <c r="AS835" s="314"/>
    </row>
    <row r="836" spans="1:46" x14ac:dyDescent="0.2">
      <c r="A836" s="306" t="s">
        <v>1381</v>
      </c>
      <c r="B836" s="50" t="s">
        <v>308</v>
      </c>
      <c r="C836" s="50" t="s">
        <v>295</v>
      </c>
      <c r="D836" s="50" t="s">
        <v>778</v>
      </c>
      <c r="E836" s="50" t="s">
        <v>297</v>
      </c>
      <c r="F836" s="50" t="s">
        <v>452</v>
      </c>
      <c r="G836" s="50" t="s">
        <v>463</v>
      </c>
      <c r="H836" s="50" t="s">
        <v>1374</v>
      </c>
      <c r="I836" s="50" t="s">
        <v>832</v>
      </c>
      <c r="J836" s="50" t="s">
        <v>809</v>
      </c>
      <c r="K836" s="50" t="s">
        <v>782</v>
      </c>
      <c r="L836" s="307">
        <v>3.96</v>
      </c>
      <c r="M836" s="308">
        <v>1.2</v>
      </c>
      <c r="N836" s="307">
        <v>3.68</v>
      </c>
      <c r="O836" s="50" t="s">
        <v>2662</v>
      </c>
      <c r="Q836" s="50" t="s">
        <v>300</v>
      </c>
      <c r="R836" s="50" t="s">
        <v>1025</v>
      </c>
      <c r="T836" s="308">
        <v>1.18</v>
      </c>
      <c r="U836" s="309">
        <v>30</v>
      </c>
      <c r="V836" s="310">
        <v>45931</v>
      </c>
      <c r="X836" s="50" t="s">
        <v>3081</v>
      </c>
      <c r="Y836" s="50" t="s">
        <v>812</v>
      </c>
      <c r="AA836" s="50" t="s">
        <v>832</v>
      </c>
      <c r="AD836" s="50" t="s">
        <v>360</v>
      </c>
      <c r="AF836" s="306"/>
      <c r="AG836" s="307">
        <v>6.5563404229990673E-4</v>
      </c>
      <c r="AH836" s="307">
        <v>6.8468683742159235E-4</v>
      </c>
      <c r="AI836" s="307">
        <v>1.0839149285050216</v>
      </c>
      <c r="AJ836" s="50" t="s">
        <v>181</v>
      </c>
      <c r="AK836" s="307">
        <v>-1.0742290547594571</v>
      </c>
      <c r="AL836" s="307">
        <v>1.2749704754668114E-3</v>
      </c>
      <c r="AN836" s="312">
        <v>12</v>
      </c>
      <c r="AO836" s="313" t="s">
        <v>305</v>
      </c>
      <c r="AP836" s="313" t="s">
        <v>0</v>
      </c>
      <c r="AQ836" s="313" t="s">
        <v>386</v>
      </c>
      <c r="AR836" s="314" t="s">
        <v>0</v>
      </c>
      <c r="AS836" s="314"/>
    </row>
    <row r="837" spans="1:46" x14ac:dyDescent="0.2">
      <c r="A837" s="306" t="s">
        <v>1382</v>
      </c>
      <c r="B837" s="50" t="s">
        <v>308</v>
      </c>
      <c r="C837" s="50" t="s">
        <v>295</v>
      </c>
      <c r="D837" s="50" t="s">
        <v>778</v>
      </c>
      <c r="E837" s="50" t="s">
        <v>297</v>
      </c>
      <c r="F837" s="50" t="s">
        <v>452</v>
      </c>
      <c r="G837" s="50" t="s">
        <v>463</v>
      </c>
      <c r="H837" s="50" t="s">
        <v>1374</v>
      </c>
      <c r="I837" s="50" t="s">
        <v>1027</v>
      </c>
      <c r="J837" s="50" t="s">
        <v>878</v>
      </c>
      <c r="K837" s="50" t="s">
        <v>782</v>
      </c>
      <c r="L837" s="307">
        <v>1.2008951410849258</v>
      </c>
      <c r="M837" s="308">
        <v>2.1</v>
      </c>
      <c r="N837" s="307">
        <v>1.0745199228618108</v>
      </c>
      <c r="O837" s="50" t="s">
        <v>2663</v>
      </c>
      <c r="Q837" s="50" t="s">
        <v>300</v>
      </c>
      <c r="R837" s="50" t="s">
        <v>1025</v>
      </c>
      <c r="T837" s="308">
        <v>1.26</v>
      </c>
      <c r="U837" s="309">
        <v>30</v>
      </c>
      <c r="V837" s="310">
        <v>45931</v>
      </c>
      <c r="X837" s="50" t="s">
        <v>3081</v>
      </c>
      <c r="Y837" s="50" t="s">
        <v>823</v>
      </c>
      <c r="AA837" s="50" t="s">
        <v>1027</v>
      </c>
      <c r="AD837" s="50" t="s">
        <v>360</v>
      </c>
      <c r="AF837" s="306"/>
      <c r="AG837" s="307">
        <v>1.9143800015154156E-4</v>
      </c>
      <c r="AH837" s="307">
        <v>1.9992109992683331E-4</v>
      </c>
      <c r="AI837" s="307">
        <v>0.44332059835811222</v>
      </c>
      <c r="AJ837" s="306" t="s">
        <v>0</v>
      </c>
      <c r="AK837" s="307">
        <v>36.823280595331653</v>
      </c>
      <c r="AL837" s="307">
        <v>3.7227749373632701E-4</v>
      </c>
      <c r="AM837" s="50"/>
      <c r="AN837" s="312">
        <v>12</v>
      </c>
      <c r="AO837" s="313" t="s">
        <v>305</v>
      </c>
      <c r="AP837" s="313" t="s">
        <v>0</v>
      </c>
      <c r="AQ837" s="313" t="s">
        <v>386</v>
      </c>
      <c r="AR837" s="314" t="s">
        <v>0</v>
      </c>
      <c r="AS837" s="314"/>
      <c r="AT837" s="322"/>
    </row>
    <row r="838" spans="1:46" x14ac:dyDescent="0.2">
      <c r="A838" s="306" t="s">
        <v>1383</v>
      </c>
      <c r="B838" s="50" t="s">
        <v>310</v>
      </c>
      <c r="C838" s="50" t="s">
        <v>295</v>
      </c>
      <c r="D838" s="50" t="s">
        <v>778</v>
      </c>
      <c r="E838" s="50" t="s">
        <v>297</v>
      </c>
      <c r="F838" s="50" t="s">
        <v>452</v>
      </c>
      <c r="G838" s="50" t="s">
        <v>463</v>
      </c>
      <c r="H838" s="50" t="s">
        <v>1374</v>
      </c>
      <c r="I838" s="50" t="s">
        <v>832</v>
      </c>
      <c r="J838" s="50" t="s">
        <v>833</v>
      </c>
      <c r="K838" s="50" t="s">
        <v>782</v>
      </c>
      <c r="L838" s="307">
        <v>2.72</v>
      </c>
      <c r="M838" s="308">
        <v>1.2</v>
      </c>
      <c r="N838" s="307">
        <v>2.5299999999999998</v>
      </c>
      <c r="O838" s="50" t="s">
        <v>2660</v>
      </c>
      <c r="Q838" s="50" t="s">
        <v>300</v>
      </c>
      <c r="R838" s="50" t="s">
        <v>1025</v>
      </c>
      <c r="T838" s="308">
        <v>1.18</v>
      </c>
      <c r="U838" s="309">
        <v>30</v>
      </c>
      <c r="V838" s="310">
        <v>45931</v>
      </c>
      <c r="X838" s="50" t="s">
        <v>3081</v>
      </c>
      <c r="Y838" s="50" t="s">
        <v>835</v>
      </c>
      <c r="AA838" s="50" t="s">
        <v>832</v>
      </c>
      <c r="AD838" s="50" t="s">
        <v>360</v>
      </c>
      <c r="AF838" s="306"/>
      <c r="AG838" s="307">
        <v>5.8083215036568625E-4</v>
      </c>
      <c r="AH838" s="307">
        <v>6.0657028532504112E-4</v>
      </c>
      <c r="AI838" s="307">
        <v>1.4362463807143584</v>
      </c>
      <c r="AJ838" s="50" t="s">
        <v>181</v>
      </c>
      <c r="AK838" s="307">
        <v>-7.4987504020534486</v>
      </c>
      <c r="AL838" s="307">
        <v>1.1295079192660377E-3</v>
      </c>
      <c r="AN838" s="312">
        <v>12</v>
      </c>
      <c r="AO838" s="313" t="s">
        <v>305</v>
      </c>
      <c r="AP838" s="313" t="s">
        <v>0</v>
      </c>
      <c r="AQ838" s="313" t="s">
        <v>386</v>
      </c>
      <c r="AR838" s="314" t="s">
        <v>0</v>
      </c>
      <c r="AS838" s="314"/>
    </row>
    <row r="839" spans="1:46" x14ac:dyDescent="0.2">
      <c r="A839" s="306" t="s">
        <v>1384</v>
      </c>
      <c r="B839" s="50" t="s">
        <v>310</v>
      </c>
      <c r="C839" s="50" t="s">
        <v>295</v>
      </c>
      <c r="D839" s="50" t="s">
        <v>778</v>
      </c>
      <c r="E839" s="50" t="s">
        <v>297</v>
      </c>
      <c r="F839" s="50" t="s">
        <v>452</v>
      </c>
      <c r="G839" s="50" t="s">
        <v>463</v>
      </c>
      <c r="H839" s="50" t="s">
        <v>1374</v>
      </c>
      <c r="I839" s="50" t="s">
        <v>1027</v>
      </c>
      <c r="J839" s="50" t="s">
        <v>809</v>
      </c>
      <c r="K839" s="50" t="s">
        <v>782</v>
      </c>
      <c r="L839" s="307">
        <v>0.85501293999948635</v>
      </c>
      <c r="M839" s="308">
        <v>1.95</v>
      </c>
      <c r="N839" s="307">
        <v>0.76503635238634615</v>
      </c>
      <c r="O839" s="50" t="s">
        <v>2661</v>
      </c>
      <c r="Q839" s="50" t="s">
        <v>300</v>
      </c>
      <c r="R839" s="50" t="s">
        <v>1025</v>
      </c>
      <c r="T839" s="308">
        <v>0.5</v>
      </c>
      <c r="U839" s="309">
        <v>30</v>
      </c>
      <c r="V839" s="310">
        <v>45931</v>
      </c>
      <c r="X839" s="50" t="s">
        <v>3081</v>
      </c>
      <c r="Y839" s="50" t="s">
        <v>812</v>
      </c>
      <c r="AA839" s="50" t="s">
        <v>1027</v>
      </c>
      <c r="AD839" s="50" t="s">
        <v>360</v>
      </c>
      <c r="AF839" s="306"/>
      <c r="AG839" s="307">
        <v>1.3629996636452065E-4</v>
      </c>
      <c r="AH839" s="307">
        <v>1.4233976104020604E-4</v>
      </c>
      <c r="AI839" s="307">
        <v>0.7954008511614028</v>
      </c>
      <c r="AJ839" s="306" t="s">
        <v>0</v>
      </c>
      <c r="AK839" s="307">
        <v>8.4449117784816767</v>
      </c>
      <c r="AL839" s="307">
        <v>2.6505401139984095E-4</v>
      </c>
      <c r="AN839" s="312">
        <v>12</v>
      </c>
      <c r="AO839" s="313" t="s">
        <v>305</v>
      </c>
      <c r="AP839" s="313" t="s">
        <v>0</v>
      </c>
      <c r="AQ839" s="313" t="s">
        <v>386</v>
      </c>
      <c r="AR839" s="314" t="s">
        <v>0</v>
      </c>
      <c r="AS839" s="314"/>
    </row>
    <row r="840" spans="1:46" x14ac:dyDescent="0.2">
      <c r="A840" s="306" t="s">
        <v>1385</v>
      </c>
      <c r="B840" s="50" t="s">
        <v>310</v>
      </c>
      <c r="C840" s="50" t="s">
        <v>295</v>
      </c>
      <c r="D840" s="50" t="s">
        <v>778</v>
      </c>
      <c r="E840" s="50" t="s">
        <v>297</v>
      </c>
      <c r="F840" s="50" t="s">
        <v>452</v>
      </c>
      <c r="G840" s="50" t="s">
        <v>463</v>
      </c>
      <c r="H840" s="50" t="s">
        <v>1374</v>
      </c>
      <c r="I840" s="50" t="s">
        <v>832</v>
      </c>
      <c r="J840" s="50" t="s">
        <v>809</v>
      </c>
      <c r="K840" s="50" t="s">
        <v>782</v>
      </c>
      <c r="L840" s="307">
        <v>4.22</v>
      </c>
      <c r="M840" s="308">
        <v>1.95</v>
      </c>
      <c r="N840" s="307">
        <v>3.92</v>
      </c>
      <c r="O840" s="50" t="s">
        <v>2662</v>
      </c>
      <c r="Q840" s="50" t="s">
        <v>300</v>
      </c>
      <c r="R840" s="50" t="s">
        <v>1025</v>
      </c>
      <c r="T840" s="308">
        <v>1.18</v>
      </c>
      <c r="U840" s="309">
        <v>30</v>
      </c>
      <c r="V840" s="310">
        <v>45931</v>
      </c>
      <c r="X840" s="50" t="s">
        <v>3081</v>
      </c>
      <c r="Y840" s="50" t="s">
        <v>812</v>
      </c>
      <c r="AA840" s="50" t="s">
        <v>832</v>
      </c>
      <c r="AD840" s="50" t="s">
        <v>360</v>
      </c>
      <c r="AF840" s="306"/>
      <c r="AG840" s="307">
        <v>6.9839278418903103E-4</v>
      </c>
      <c r="AH840" s="307">
        <v>7.2934032681865274E-4</v>
      </c>
      <c r="AI840" s="307">
        <v>1.1546050325379578</v>
      </c>
      <c r="AJ840" s="50" t="s">
        <v>181</v>
      </c>
      <c r="AK840" s="307">
        <v>-2.6791299538674638</v>
      </c>
      <c r="AL840" s="307">
        <v>1.3581207238668202E-3</v>
      </c>
      <c r="AN840" s="312">
        <v>12</v>
      </c>
      <c r="AO840" s="313" t="s">
        <v>305</v>
      </c>
      <c r="AP840" s="313" t="s">
        <v>0</v>
      </c>
      <c r="AQ840" s="313" t="s">
        <v>386</v>
      </c>
      <c r="AR840" s="314" t="s">
        <v>0</v>
      </c>
      <c r="AS840" s="314"/>
    </row>
    <row r="841" spans="1:46" x14ac:dyDescent="0.2">
      <c r="A841" s="306" t="s">
        <v>1386</v>
      </c>
      <c r="B841" s="50" t="s">
        <v>310</v>
      </c>
      <c r="C841" s="50" t="s">
        <v>295</v>
      </c>
      <c r="D841" s="50" t="s">
        <v>778</v>
      </c>
      <c r="E841" s="50" t="s">
        <v>297</v>
      </c>
      <c r="F841" s="50" t="s">
        <v>452</v>
      </c>
      <c r="G841" s="50" t="s">
        <v>463</v>
      </c>
      <c r="H841" s="50" t="s">
        <v>1374</v>
      </c>
      <c r="I841" s="50" t="s">
        <v>1027</v>
      </c>
      <c r="J841" s="50" t="s">
        <v>878</v>
      </c>
      <c r="K841" s="50" t="s">
        <v>782</v>
      </c>
      <c r="L841" s="307">
        <v>1.204286649407823</v>
      </c>
      <c r="M841" s="308">
        <v>2.4</v>
      </c>
      <c r="N841" s="307">
        <v>1.0775545285795194</v>
      </c>
      <c r="O841" s="50" t="s">
        <v>2663</v>
      </c>
      <c r="Q841" s="50" t="s">
        <v>300</v>
      </c>
      <c r="R841" s="50" t="s">
        <v>1025</v>
      </c>
      <c r="T841" s="308">
        <v>1.26</v>
      </c>
      <c r="U841" s="309">
        <v>30</v>
      </c>
      <c r="V841" s="310">
        <v>45931</v>
      </c>
      <c r="X841" s="50" t="s">
        <v>3081</v>
      </c>
      <c r="Y841" s="50" t="s">
        <v>823</v>
      </c>
      <c r="AA841" s="50" t="s">
        <v>1027</v>
      </c>
      <c r="AD841" s="50" t="s">
        <v>360</v>
      </c>
      <c r="AF841" s="306"/>
      <c r="AG841" s="307">
        <v>1.9197864982911975E-4</v>
      </c>
      <c r="AH841" s="307">
        <v>2.0048570715283315E-4</v>
      </c>
      <c r="AI841" s="307">
        <v>0.44457260234047918</v>
      </c>
      <c r="AJ841" s="306" t="s">
        <v>0</v>
      </c>
      <c r="AK841" s="307">
        <v>36.642731703147902</v>
      </c>
      <c r="AL841" s="307">
        <v>3.7332886131642538E-4</v>
      </c>
      <c r="AM841" s="50"/>
      <c r="AN841" s="312">
        <v>12</v>
      </c>
      <c r="AO841" s="313" t="s">
        <v>305</v>
      </c>
      <c r="AP841" s="313" t="s">
        <v>0</v>
      </c>
      <c r="AQ841" s="313" t="s">
        <v>386</v>
      </c>
      <c r="AR841" s="314" t="s">
        <v>0</v>
      </c>
      <c r="AS841" s="314"/>
    </row>
    <row r="842" spans="1:46" x14ac:dyDescent="0.2">
      <c r="A842" s="306" t="s">
        <v>1387</v>
      </c>
      <c r="B842" s="50" t="s">
        <v>294</v>
      </c>
      <c r="C842" s="50" t="s">
        <v>295</v>
      </c>
      <c r="D842" s="50" t="s">
        <v>778</v>
      </c>
      <c r="E842" s="50" t="s">
        <v>297</v>
      </c>
      <c r="F842" s="50" t="s">
        <v>452</v>
      </c>
      <c r="G842" s="50" t="s">
        <v>453</v>
      </c>
      <c r="H842" s="50" t="s">
        <v>1374</v>
      </c>
      <c r="I842" s="50" t="s">
        <v>853</v>
      </c>
      <c r="J842" s="50" t="s">
        <v>3149</v>
      </c>
      <c r="K842" s="50" t="s">
        <v>782</v>
      </c>
      <c r="L842" s="307">
        <v>20.292320785187098</v>
      </c>
      <c r="M842" s="308">
        <v>8</v>
      </c>
      <c r="N842" s="307">
        <v>18.156874999999999</v>
      </c>
      <c r="O842" s="50" t="s">
        <v>3256</v>
      </c>
      <c r="Q842" s="50" t="s">
        <v>300</v>
      </c>
      <c r="R842" s="50" t="s">
        <v>1025</v>
      </c>
      <c r="T842" s="308">
        <v>23.3</v>
      </c>
      <c r="U842" s="309">
        <v>20</v>
      </c>
      <c r="V842" s="310">
        <v>45931</v>
      </c>
      <c r="X842" s="50" t="s">
        <v>3097</v>
      </c>
      <c r="Y842" s="50" t="s">
        <v>855</v>
      </c>
      <c r="AA842" s="50" t="s">
        <v>856</v>
      </c>
      <c r="AD842" s="50" t="s">
        <v>360</v>
      </c>
      <c r="AF842" s="306"/>
      <c r="AG842" s="307">
        <v>3.2348547151587279E-3</v>
      </c>
      <c r="AH842" s="307">
        <v>3.3781992720677105E-3</v>
      </c>
      <c r="AI842" s="307">
        <v>0.53156901206654605</v>
      </c>
      <c r="AJ842" s="50" t="s">
        <v>0</v>
      </c>
      <c r="AK842" s="307">
        <v>26.171028550000315</v>
      </c>
      <c r="AL842" s="307">
        <v>9.4359291651120118E-3</v>
      </c>
      <c r="AN842" s="312">
        <v>12</v>
      </c>
      <c r="AO842" s="313" t="s">
        <v>305</v>
      </c>
      <c r="AP842" s="313" t="s">
        <v>0</v>
      </c>
      <c r="AQ842" s="313" t="s">
        <v>386</v>
      </c>
      <c r="AR842" s="314" t="s">
        <v>0</v>
      </c>
      <c r="AS842" s="314"/>
    </row>
    <row r="843" spans="1:46" x14ac:dyDescent="0.2">
      <c r="A843" s="306" t="s">
        <v>1388</v>
      </c>
      <c r="B843" s="50" t="s">
        <v>308</v>
      </c>
      <c r="C843" s="50" t="s">
        <v>295</v>
      </c>
      <c r="D843" s="50" t="s">
        <v>778</v>
      </c>
      <c r="E843" s="50" t="s">
        <v>297</v>
      </c>
      <c r="F843" s="50" t="s">
        <v>452</v>
      </c>
      <c r="G843" s="50" t="s">
        <v>453</v>
      </c>
      <c r="H843" s="50" t="s">
        <v>1374</v>
      </c>
      <c r="I843" s="50" t="s">
        <v>853</v>
      </c>
      <c r="J843" s="50" t="s">
        <v>3149</v>
      </c>
      <c r="K843" s="50" t="s">
        <v>782</v>
      </c>
      <c r="L843" s="307">
        <v>26.923245752099806</v>
      </c>
      <c r="M843" s="308">
        <v>15</v>
      </c>
      <c r="N843" s="307">
        <v>24.09</v>
      </c>
      <c r="O843" s="50" t="s">
        <v>3256</v>
      </c>
      <c r="Q843" s="50" t="s">
        <v>300</v>
      </c>
      <c r="R843" s="50" t="s">
        <v>1025</v>
      </c>
      <c r="T843" s="308">
        <v>23.3</v>
      </c>
      <c r="U843" s="309">
        <v>20</v>
      </c>
      <c r="V843" s="310">
        <v>45931</v>
      </c>
      <c r="X843" s="50" t="s">
        <v>3097</v>
      </c>
      <c r="Y843" s="50" t="s">
        <v>855</v>
      </c>
      <c r="AA843" s="50" t="s">
        <v>856</v>
      </c>
      <c r="AD843" s="50" t="s">
        <v>360</v>
      </c>
      <c r="AF843" s="306"/>
      <c r="AG843" s="307">
        <v>4.2919087171208571E-3</v>
      </c>
      <c r="AH843" s="307">
        <v>4.4820939982299348E-3</v>
      </c>
      <c r="AI843" s="307">
        <v>0.70526990468806439</v>
      </c>
      <c r="AJ843" s="306" t="s">
        <v>0</v>
      </c>
      <c r="AK843" s="307">
        <v>13.004702802349733</v>
      </c>
      <c r="AL843" s="307">
        <v>1.2519309274726423E-2</v>
      </c>
      <c r="AN843" s="312">
        <v>12</v>
      </c>
      <c r="AO843" s="313" t="s">
        <v>305</v>
      </c>
      <c r="AP843" s="313" t="s">
        <v>0</v>
      </c>
      <c r="AQ843" s="313" t="s">
        <v>386</v>
      </c>
      <c r="AR843" s="314" t="s">
        <v>0</v>
      </c>
      <c r="AS843" s="314"/>
    </row>
    <row r="844" spans="1:46" x14ac:dyDescent="0.2">
      <c r="A844" s="306" t="s">
        <v>1389</v>
      </c>
      <c r="B844" s="50" t="s">
        <v>310</v>
      </c>
      <c r="C844" s="50" t="s">
        <v>295</v>
      </c>
      <c r="D844" s="50" t="s">
        <v>778</v>
      </c>
      <c r="E844" s="50" t="s">
        <v>297</v>
      </c>
      <c r="F844" s="50" t="s">
        <v>452</v>
      </c>
      <c r="G844" s="50" t="s">
        <v>453</v>
      </c>
      <c r="H844" s="50" t="s">
        <v>1374</v>
      </c>
      <c r="I844" s="50" t="s">
        <v>853</v>
      </c>
      <c r="J844" s="50" t="s">
        <v>3149</v>
      </c>
      <c r="K844" s="50" t="s">
        <v>782</v>
      </c>
      <c r="L844" s="307">
        <v>32.283586866193161</v>
      </c>
      <c r="M844" s="308">
        <v>15</v>
      </c>
      <c r="N844" s="307">
        <v>28.886250000000004</v>
      </c>
      <c r="O844" s="50" t="s">
        <v>3256</v>
      </c>
      <c r="Q844" s="50" t="s">
        <v>300</v>
      </c>
      <c r="R844" s="50" t="s">
        <v>1025</v>
      </c>
      <c r="T844" s="308">
        <v>23.3</v>
      </c>
      <c r="U844" s="309">
        <v>20</v>
      </c>
      <c r="V844" s="310">
        <v>45931</v>
      </c>
      <c r="X844" s="50" t="s">
        <v>3097</v>
      </c>
      <c r="Y844" s="50" t="s">
        <v>855</v>
      </c>
      <c r="AA844" s="50" t="s">
        <v>856</v>
      </c>
      <c r="AD844" s="50" t="s">
        <v>360</v>
      </c>
      <c r="AF844" s="306"/>
      <c r="AG844" s="307">
        <v>5.1464154495613271E-3</v>
      </c>
      <c r="AH844" s="307">
        <v>5.374466075399314E-3</v>
      </c>
      <c r="AI844" s="307">
        <v>0.84568712263576584</v>
      </c>
      <c r="AJ844" s="50" t="s">
        <v>0</v>
      </c>
      <c r="AK844" s="307">
        <v>6.3145991291607002</v>
      </c>
      <c r="AL844" s="307">
        <v>1.5011867892779829E-2</v>
      </c>
      <c r="AN844" s="312">
        <v>12</v>
      </c>
      <c r="AO844" s="313" t="s">
        <v>305</v>
      </c>
      <c r="AP844" s="313" t="s">
        <v>0</v>
      </c>
      <c r="AQ844" s="313" t="s">
        <v>386</v>
      </c>
      <c r="AR844" s="314" t="s">
        <v>0</v>
      </c>
      <c r="AS844" s="314"/>
    </row>
    <row r="845" spans="1:46" x14ac:dyDescent="0.2">
      <c r="A845" s="306" t="s">
        <v>2665</v>
      </c>
      <c r="B845" s="50" t="s">
        <v>312</v>
      </c>
      <c r="C845" s="50" t="s">
        <v>295</v>
      </c>
      <c r="D845" s="50" t="s">
        <v>778</v>
      </c>
      <c r="E845" s="50" t="s">
        <v>297</v>
      </c>
      <c r="F845" s="50" t="s">
        <v>452</v>
      </c>
      <c r="G845" s="50" t="s">
        <v>2584</v>
      </c>
      <c r="H845" s="50" t="s">
        <v>1091</v>
      </c>
      <c r="I845" s="50" t="s">
        <v>782</v>
      </c>
      <c r="K845" s="50" t="s">
        <v>697</v>
      </c>
      <c r="L845" s="307">
        <v>28.583428854750515</v>
      </c>
      <c r="M845" s="308">
        <v>25</v>
      </c>
      <c r="N845" s="307">
        <v>25.575475091343186</v>
      </c>
      <c r="O845" s="50" t="s">
        <v>3257</v>
      </c>
      <c r="Q845" s="50" t="s">
        <v>319</v>
      </c>
      <c r="T845" s="308">
        <v>16.738486450182702</v>
      </c>
      <c r="U845" s="309">
        <v>5</v>
      </c>
      <c r="V845" s="310">
        <v>45200</v>
      </c>
      <c r="X845" s="50" t="s">
        <v>2811</v>
      </c>
      <c r="AD845" s="50" t="s">
        <v>360</v>
      </c>
      <c r="AF845" s="306"/>
      <c r="AG845" s="307">
        <v>4.5565630755103016E-3</v>
      </c>
      <c r="AH845" s="307">
        <v>4.7584758575669774E-3</v>
      </c>
      <c r="AI845" s="307">
        <v>4.3420176131823647</v>
      </c>
      <c r="AJ845" s="306" t="s">
        <v>181</v>
      </c>
      <c r="AK845" s="307">
        <v>114.2818019141114</v>
      </c>
      <c r="AL845" s="307">
        <v>0</v>
      </c>
      <c r="AM845" s="50"/>
      <c r="AN845" s="312">
        <v>20</v>
      </c>
      <c r="AO845" s="313" t="s">
        <v>305</v>
      </c>
      <c r="AP845" s="313" t="s">
        <v>0</v>
      </c>
      <c r="AQ845" s="313" t="s">
        <v>386</v>
      </c>
      <c r="AR845" s="314" t="s">
        <v>0</v>
      </c>
      <c r="AS845" s="314"/>
      <c r="AT845" s="322"/>
    </row>
    <row r="846" spans="1:46" x14ac:dyDescent="0.2">
      <c r="A846" s="306" t="s">
        <v>1390</v>
      </c>
      <c r="B846" s="50" t="s">
        <v>310</v>
      </c>
      <c r="C846" s="50" t="s">
        <v>295</v>
      </c>
      <c r="D846" s="50" t="s">
        <v>778</v>
      </c>
      <c r="E846" s="50" t="s">
        <v>297</v>
      </c>
      <c r="F846" s="50" t="s">
        <v>452</v>
      </c>
      <c r="G846" s="50" t="s">
        <v>463</v>
      </c>
      <c r="H846" s="50" t="s">
        <v>1243</v>
      </c>
      <c r="I846" s="50" t="s">
        <v>796</v>
      </c>
      <c r="J846" s="50" t="s">
        <v>936</v>
      </c>
      <c r="K846" s="50" t="s">
        <v>782</v>
      </c>
      <c r="L846" s="307">
        <v>0.66</v>
      </c>
      <c r="M846" s="308">
        <v>1.2</v>
      </c>
      <c r="N846" s="307">
        <v>0.61</v>
      </c>
      <c r="O846" s="50" t="s">
        <v>1276</v>
      </c>
      <c r="Q846" s="50" t="s">
        <v>300</v>
      </c>
      <c r="R846" s="50" t="s">
        <v>905</v>
      </c>
      <c r="T846" s="308">
        <v>1.19</v>
      </c>
      <c r="U846" s="309">
        <v>45</v>
      </c>
      <c r="V846" s="310">
        <v>45931</v>
      </c>
      <c r="X846" s="50" t="s">
        <v>3081</v>
      </c>
      <c r="Y846" s="50" t="s">
        <v>937</v>
      </c>
      <c r="AA846" s="50" t="s">
        <v>796</v>
      </c>
      <c r="AD846" s="50" t="s">
        <v>360</v>
      </c>
      <c r="AF846" s="306"/>
      <c r="AG846" s="307">
        <v>0</v>
      </c>
      <c r="AH846" s="307">
        <v>0</v>
      </c>
      <c r="AI846" s="307">
        <v>1.9</v>
      </c>
      <c r="AJ846" s="50" t="s">
        <v>181</v>
      </c>
      <c r="AK846" s="307">
        <v>17.13</v>
      </c>
      <c r="AL846" s="307">
        <v>0</v>
      </c>
      <c r="AN846" s="312">
        <v>15</v>
      </c>
      <c r="AO846" s="313" t="s">
        <v>305</v>
      </c>
      <c r="AP846" s="313" t="s">
        <v>0</v>
      </c>
      <c r="AQ846" s="313" t="s">
        <v>386</v>
      </c>
      <c r="AR846" s="314" t="s">
        <v>0</v>
      </c>
      <c r="AS846" s="314"/>
      <c r="AT846" s="50" t="s">
        <v>2000</v>
      </c>
    </row>
    <row r="847" spans="1:46" x14ac:dyDescent="0.2">
      <c r="A847" s="306" t="s">
        <v>1392</v>
      </c>
      <c r="B847" s="50" t="s">
        <v>294</v>
      </c>
      <c r="C847" s="50" t="s">
        <v>295</v>
      </c>
      <c r="D847" s="50" t="s">
        <v>778</v>
      </c>
      <c r="E847" s="50" t="s">
        <v>297</v>
      </c>
      <c r="F847" s="50" t="s">
        <v>1044</v>
      </c>
      <c r="G847" s="50" t="s">
        <v>586</v>
      </c>
      <c r="H847" s="50" t="s">
        <v>1243</v>
      </c>
      <c r="I847" s="50" t="s">
        <v>1393</v>
      </c>
      <c r="J847" s="50" t="s">
        <v>1394</v>
      </c>
      <c r="L847" s="307">
        <v>80.430000000000007</v>
      </c>
      <c r="M847" s="308">
        <v>18</v>
      </c>
      <c r="N847" s="307">
        <v>72.12</v>
      </c>
      <c r="O847" s="50" t="s">
        <v>1395</v>
      </c>
      <c r="Q847" s="50" t="s">
        <v>319</v>
      </c>
      <c r="R847" s="50" t="s">
        <v>905</v>
      </c>
      <c r="T847" s="308">
        <v>46.39</v>
      </c>
      <c r="U847" s="309">
        <v>15</v>
      </c>
      <c r="V847" s="310">
        <v>45200</v>
      </c>
      <c r="X847" s="50" t="s">
        <v>306</v>
      </c>
      <c r="AC847" s="50" t="s">
        <v>1396</v>
      </c>
      <c r="AD847" s="50" t="s">
        <v>304</v>
      </c>
      <c r="AE847" s="310">
        <v>44726</v>
      </c>
      <c r="AF847" s="306" t="s">
        <v>2610</v>
      </c>
      <c r="AG847" s="307">
        <v>1.1528E-2</v>
      </c>
      <c r="AH847" s="307">
        <v>0.01</v>
      </c>
      <c r="AI847" s="307">
        <v>0.92</v>
      </c>
      <c r="AJ847" s="306" t="s">
        <v>0</v>
      </c>
      <c r="AK847" s="307">
        <v>32.659999999999997</v>
      </c>
      <c r="AL847" s="307">
        <v>4.5999999999999999E-2</v>
      </c>
      <c r="AN847" s="312">
        <v>4</v>
      </c>
      <c r="AO847" s="313" t="s">
        <v>305</v>
      </c>
      <c r="AP847" s="313" t="s">
        <v>0</v>
      </c>
      <c r="AQ847" s="313" t="s">
        <v>306</v>
      </c>
      <c r="AR847" s="314" t="s">
        <v>0</v>
      </c>
      <c r="AS847" s="314"/>
    </row>
    <row r="848" spans="1:46" x14ac:dyDescent="0.2">
      <c r="A848" s="306" t="s">
        <v>1397</v>
      </c>
      <c r="B848" s="50" t="s">
        <v>308</v>
      </c>
      <c r="C848" s="50" t="s">
        <v>295</v>
      </c>
      <c r="D848" s="50" t="s">
        <v>778</v>
      </c>
      <c r="E848" s="50" t="s">
        <v>297</v>
      </c>
      <c r="F848" s="50" t="s">
        <v>1044</v>
      </c>
      <c r="G848" s="50" t="s">
        <v>586</v>
      </c>
      <c r="H848" s="50" t="s">
        <v>1243</v>
      </c>
      <c r="I848" s="50" t="s">
        <v>1393</v>
      </c>
      <c r="J848" s="50" t="s">
        <v>1394</v>
      </c>
      <c r="L848" s="307">
        <v>90.4</v>
      </c>
      <c r="M848" s="308">
        <v>18</v>
      </c>
      <c r="N848" s="307">
        <v>81.05</v>
      </c>
      <c r="O848" s="50" t="s">
        <v>1395</v>
      </c>
      <c r="Q848" s="50" t="s">
        <v>319</v>
      </c>
      <c r="R848" s="50" t="s">
        <v>905</v>
      </c>
      <c r="T848" s="308">
        <v>46.39</v>
      </c>
      <c r="U848" s="309">
        <v>15</v>
      </c>
      <c r="V848" s="310">
        <v>45200</v>
      </c>
      <c r="X848" s="50" t="s">
        <v>306</v>
      </c>
      <c r="AC848" s="50" t="s">
        <v>1396</v>
      </c>
      <c r="AD848" s="50" t="s">
        <v>304</v>
      </c>
      <c r="AE848" s="310">
        <v>44726</v>
      </c>
      <c r="AF848" s="306" t="s">
        <v>2610</v>
      </c>
      <c r="AG848" s="307">
        <v>1.2955E-2</v>
      </c>
      <c r="AH848" s="307">
        <v>0.01</v>
      </c>
      <c r="AI848" s="307">
        <v>1.03</v>
      </c>
      <c r="AJ848" s="50" t="s">
        <v>181</v>
      </c>
      <c r="AK848" s="307">
        <v>26.51</v>
      </c>
      <c r="AL848" s="307">
        <v>5.2000000000000005E-2</v>
      </c>
      <c r="AN848" s="312">
        <v>4</v>
      </c>
      <c r="AO848" s="313" t="s">
        <v>305</v>
      </c>
      <c r="AP848" s="313" t="s">
        <v>0</v>
      </c>
      <c r="AQ848" s="313" t="s">
        <v>306</v>
      </c>
      <c r="AR848" s="314" t="s">
        <v>0</v>
      </c>
      <c r="AS848" s="314"/>
    </row>
    <row r="849" spans="1:46" x14ac:dyDescent="0.2">
      <c r="A849" s="306" t="s">
        <v>1398</v>
      </c>
      <c r="B849" s="50" t="s">
        <v>310</v>
      </c>
      <c r="C849" s="50" t="s">
        <v>295</v>
      </c>
      <c r="D849" s="50" t="s">
        <v>778</v>
      </c>
      <c r="E849" s="50" t="s">
        <v>297</v>
      </c>
      <c r="F849" s="50" t="s">
        <v>1044</v>
      </c>
      <c r="G849" s="50" t="s">
        <v>586</v>
      </c>
      <c r="H849" s="50" t="s">
        <v>1243</v>
      </c>
      <c r="I849" s="50" t="s">
        <v>1393</v>
      </c>
      <c r="J849" s="50" t="s">
        <v>1394</v>
      </c>
      <c r="L849" s="307">
        <v>122.61</v>
      </c>
      <c r="M849" s="308">
        <v>18</v>
      </c>
      <c r="N849" s="307">
        <v>109.94</v>
      </c>
      <c r="O849" s="50" t="s">
        <v>1395</v>
      </c>
      <c r="Q849" s="50" t="s">
        <v>319</v>
      </c>
      <c r="R849" s="50" t="s">
        <v>905</v>
      </c>
      <c r="T849" s="308">
        <v>60.4</v>
      </c>
      <c r="U849" s="309">
        <v>15</v>
      </c>
      <c r="V849" s="310">
        <v>45200</v>
      </c>
      <c r="X849" s="50" t="s">
        <v>306</v>
      </c>
      <c r="AC849" s="50" t="s">
        <v>1396</v>
      </c>
      <c r="AD849" s="50" t="s">
        <v>304</v>
      </c>
      <c r="AE849" s="310">
        <v>44726</v>
      </c>
      <c r="AF849" s="306" t="s">
        <v>2610</v>
      </c>
      <c r="AG849" s="307">
        <v>1.7572999999999998E-2</v>
      </c>
      <c r="AH849" s="307">
        <v>0.02</v>
      </c>
      <c r="AI849" s="307">
        <v>1.4</v>
      </c>
      <c r="AJ849" s="306" t="s">
        <v>181</v>
      </c>
      <c r="AK849" s="307">
        <v>13.45</v>
      </c>
      <c r="AL849" s="307">
        <v>7.0000000000000007E-2</v>
      </c>
      <c r="AM849" s="50"/>
      <c r="AN849" s="312">
        <v>4</v>
      </c>
      <c r="AO849" s="313" t="s">
        <v>305</v>
      </c>
      <c r="AP849" s="313" t="s">
        <v>0</v>
      </c>
      <c r="AQ849" s="313" t="s">
        <v>306</v>
      </c>
      <c r="AR849" s="314" t="s">
        <v>0</v>
      </c>
      <c r="AS849" s="314"/>
    </row>
    <row r="850" spans="1:46" x14ac:dyDescent="0.2">
      <c r="A850" s="306" t="s">
        <v>1400</v>
      </c>
      <c r="B850" s="50" t="s">
        <v>308</v>
      </c>
      <c r="C850" s="50" t="s">
        <v>1058</v>
      </c>
      <c r="D850" s="50" t="s">
        <v>778</v>
      </c>
      <c r="E850" s="50" t="s">
        <v>297</v>
      </c>
      <c r="F850" s="50" t="s">
        <v>1044</v>
      </c>
      <c r="G850" s="50" t="s">
        <v>2667</v>
      </c>
      <c r="H850" s="50" t="s">
        <v>1399</v>
      </c>
      <c r="I850" s="50" t="s">
        <v>1401</v>
      </c>
      <c r="J850" s="50" t="s">
        <v>1402</v>
      </c>
      <c r="K850" s="50" t="s">
        <v>1403</v>
      </c>
      <c r="L850" s="307">
        <v>1351.1290870181795</v>
      </c>
      <c r="M850" s="308">
        <v>3000</v>
      </c>
      <c r="N850" s="307">
        <v>1212</v>
      </c>
      <c r="O850" s="50" t="s">
        <v>2668</v>
      </c>
      <c r="Q850" s="50" t="s">
        <v>339</v>
      </c>
      <c r="R850" s="50" t="s">
        <v>905</v>
      </c>
      <c r="T850" s="308">
        <v>9764.67</v>
      </c>
      <c r="U850" s="309">
        <v>20</v>
      </c>
      <c r="V850" s="310">
        <v>45200</v>
      </c>
      <c r="X850" s="50" t="s">
        <v>306</v>
      </c>
      <c r="Y850" s="50" t="s">
        <v>1404</v>
      </c>
      <c r="AD850" s="50" t="s">
        <v>360</v>
      </c>
      <c r="AF850" s="306"/>
      <c r="AG850" s="307">
        <v>0.22038036434711175</v>
      </c>
      <c r="AH850" s="307">
        <v>0.22986086098340974</v>
      </c>
      <c r="AI850" s="307">
        <v>0.85298101004298255</v>
      </c>
      <c r="AJ850" s="50" t="s">
        <v>0</v>
      </c>
      <c r="AK850" s="307">
        <v>241.91698466089019</v>
      </c>
      <c r="AL850" s="307">
        <v>0.62827502546345293</v>
      </c>
      <c r="AN850" s="312">
        <v>10</v>
      </c>
      <c r="AO850" s="313" t="s">
        <v>305</v>
      </c>
      <c r="AP850" s="313" t="s">
        <v>0</v>
      </c>
      <c r="AQ850" s="313" t="s">
        <v>306</v>
      </c>
      <c r="AR850" s="314" t="s">
        <v>0</v>
      </c>
      <c r="AS850" s="314"/>
    </row>
    <row r="851" spans="1:46" x14ac:dyDescent="0.2">
      <c r="A851" s="306" t="s">
        <v>1405</v>
      </c>
      <c r="B851" s="50" t="s">
        <v>308</v>
      </c>
      <c r="C851" s="50" t="s">
        <v>1066</v>
      </c>
      <c r="D851" s="50" t="s">
        <v>778</v>
      </c>
      <c r="E851" s="50" t="s">
        <v>297</v>
      </c>
      <c r="F851" s="50" t="s">
        <v>1044</v>
      </c>
      <c r="G851" s="50" t="s">
        <v>2667</v>
      </c>
      <c r="H851" s="50" t="s">
        <v>1399</v>
      </c>
      <c r="I851" s="50" t="s">
        <v>1401</v>
      </c>
      <c r="J851" s="50" t="s">
        <v>1402</v>
      </c>
      <c r="K851" s="50" t="s">
        <v>1403</v>
      </c>
      <c r="L851" s="307">
        <v>1407.8990447103224</v>
      </c>
      <c r="M851" s="308">
        <v>3000</v>
      </c>
      <c r="N851" s="307">
        <v>1263</v>
      </c>
      <c r="O851" s="50" t="s">
        <v>2668</v>
      </c>
      <c r="Q851" s="50" t="s">
        <v>339</v>
      </c>
      <c r="R851" s="50" t="s">
        <v>905</v>
      </c>
      <c r="T851" s="308">
        <v>9764.67</v>
      </c>
      <c r="U851" s="309">
        <v>20</v>
      </c>
      <c r="V851" s="310">
        <v>45200</v>
      </c>
      <c r="X851" s="50" t="s">
        <v>306</v>
      </c>
      <c r="Y851" s="50" t="s">
        <v>1404</v>
      </c>
      <c r="AD851" s="50" t="s">
        <v>360</v>
      </c>
      <c r="AF851" s="306"/>
      <c r="AG851" s="307">
        <v>0.22918802777718647</v>
      </c>
      <c r="AH851" s="307">
        <v>0.23904064501494035</v>
      </c>
      <c r="AI851" s="307">
        <v>0.89570503780098021</v>
      </c>
      <c r="AJ851" s="306" t="s">
        <v>0</v>
      </c>
      <c r="AK851" s="307">
        <v>231.04074775951125</v>
      </c>
      <c r="AL851" s="307">
        <v>0.65467305579029933</v>
      </c>
      <c r="AN851" s="312">
        <v>10</v>
      </c>
      <c r="AO851" s="313" t="s">
        <v>305</v>
      </c>
      <c r="AP851" s="313" t="s">
        <v>0</v>
      </c>
      <c r="AQ851" s="313" t="s">
        <v>306</v>
      </c>
      <c r="AR851" s="314" t="s">
        <v>0</v>
      </c>
      <c r="AS851" s="314"/>
    </row>
    <row r="852" spans="1:46" x14ac:dyDescent="0.2">
      <c r="A852" s="306" t="s">
        <v>1406</v>
      </c>
      <c r="B852" s="50" t="s">
        <v>308</v>
      </c>
      <c r="C852" s="50" t="s">
        <v>1062</v>
      </c>
      <c r="D852" s="50" t="s">
        <v>778</v>
      </c>
      <c r="E852" s="50" t="s">
        <v>297</v>
      </c>
      <c r="F852" s="50" t="s">
        <v>1044</v>
      </c>
      <c r="G852" s="50" t="s">
        <v>2667</v>
      </c>
      <c r="H852" s="50" t="s">
        <v>1399</v>
      </c>
      <c r="I852" s="50" t="s">
        <v>1401</v>
      </c>
      <c r="J852" s="50" t="s">
        <v>1402</v>
      </c>
      <c r="K852" s="50" t="s">
        <v>1403</v>
      </c>
      <c r="L852" s="307">
        <v>1512.533868691919</v>
      </c>
      <c r="M852" s="308">
        <v>3000</v>
      </c>
      <c r="N852" s="307">
        <v>1357</v>
      </c>
      <c r="O852" s="50" t="s">
        <v>2668</v>
      </c>
      <c r="Q852" s="50" t="s">
        <v>339</v>
      </c>
      <c r="R852" s="50" t="s">
        <v>905</v>
      </c>
      <c r="T852" s="308">
        <v>9764.67</v>
      </c>
      <c r="U852" s="309">
        <v>20</v>
      </c>
      <c r="V852" s="310">
        <v>45200</v>
      </c>
      <c r="X852" s="50" t="s">
        <v>306</v>
      </c>
      <c r="Y852" s="50" t="s">
        <v>1404</v>
      </c>
      <c r="AD852" s="50" t="s">
        <v>360</v>
      </c>
      <c r="AF852" s="306"/>
      <c r="AG852" s="307">
        <v>0.24542176037379476</v>
      </c>
      <c r="AH852" s="307">
        <v>0.25596024695540853</v>
      </c>
      <c r="AI852" s="307">
        <v>0.97445128504121126</v>
      </c>
      <c r="AJ852" s="50" t="s">
        <v>0</v>
      </c>
      <c r="AK852" s="307">
        <v>213.1335317870749</v>
      </c>
      <c r="AL852" s="307">
        <v>0.70332824894174173</v>
      </c>
      <c r="AN852" s="312">
        <v>10</v>
      </c>
      <c r="AO852" s="313" t="s">
        <v>305</v>
      </c>
      <c r="AP852" s="313" t="s">
        <v>0</v>
      </c>
      <c r="AQ852" s="313" t="s">
        <v>306</v>
      </c>
      <c r="AR852" s="314" t="s">
        <v>0</v>
      </c>
      <c r="AS852" s="314"/>
    </row>
    <row r="853" spans="1:46" x14ac:dyDescent="0.2">
      <c r="A853" s="306" t="s">
        <v>1407</v>
      </c>
      <c r="B853" s="50" t="s">
        <v>310</v>
      </c>
      <c r="C853" s="50" t="s">
        <v>1058</v>
      </c>
      <c r="D853" s="50" t="s">
        <v>778</v>
      </c>
      <c r="E853" s="50" t="s">
        <v>297</v>
      </c>
      <c r="F853" s="50" t="s">
        <v>1044</v>
      </c>
      <c r="G853" s="50" t="s">
        <v>2667</v>
      </c>
      <c r="H853" s="50" t="s">
        <v>1399</v>
      </c>
      <c r="I853" s="50" t="s">
        <v>1401</v>
      </c>
      <c r="J853" s="50" t="s">
        <v>1402</v>
      </c>
      <c r="K853" s="50" t="s">
        <v>1403</v>
      </c>
      <c r="L853" s="307">
        <v>2549.5553596174782</v>
      </c>
      <c r="M853" s="308">
        <v>3000</v>
      </c>
      <c r="N853" s="307">
        <v>2287</v>
      </c>
      <c r="O853" s="50" t="s">
        <v>2668</v>
      </c>
      <c r="Q853" s="50" t="s">
        <v>339</v>
      </c>
      <c r="R853" s="50" t="s">
        <v>905</v>
      </c>
      <c r="T853" s="308">
        <v>8238</v>
      </c>
      <c r="U853" s="309">
        <v>20</v>
      </c>
      <c r="V853" s="310">
        <v>45200</v>
      </c>
      <c r="X853" s="50" t="s">
        <v>306</v>
      </c>
      <c r="Y853" s="50" t="s">
        <v>1404</v>
      </c>
      <c r="AD853" s="50" t="s">
        <v>360</v>
      </c>
      <c r="AF853" s="306"/>
      <c r="AG853" s="307">
        <v>0.41598108676059981</v>
      </c>
      <c r="AH853" s="307">
        <v>0.43387800010848537</v>
      </c>
      <c r="AI853" s="307">
        <v>0.81864008399891575</v>
      </c>
      <c r="AJ853" s="306" t="s">
        <v>0</v>
      </c>
      <c r="AK853" s="307">
        <v>252.89866519690659</v>
      </c>
      <c r="AL853" s="307">
        <v>1.1855432422221273</v>
      </c>
      <c r="AM853" s="50"/>
      <c r="AN853" s="312">
        <v>10</v>
      </c>
      <c r="AO853" s="313" t="s">
        <v>305</v>
      </c>
      <c r="AP853" s="313" t="s">
        <v>0</v>
      </c>
      <c r="AQ853" s="313" t="s">
        <v>306</v>
      </c>
      <c r="AR853" s="314" t="s">
        <v>0</v>
      </c>
      <c r="AS853" s="314"/>
      <c r="AT853" s="322"/>
    </row>
    <row r="854" spans="1:46" x14ac:dyDescent="0.2">
      <c r="A854" s="306" t="s">
        <v>1408</v>
      </c>
      <c r="B854" s="50" t="s">
        <v>310</v>
      </c>
      <c r="C854" s="50" t="s">
        <v>1066</v>
      </c>
      <c r="D854" s="50" t="s">
        <v>778</v>
      </c>
      <c r="E854" s="50" t="s">
        <v>297</v>
      </c>
      <c r="F854" s="50" t="s">
        <v>1044</v>
      </c>
      <c r="G854" s="50" t="s">
        <v>2667</v>
      </c>
      <c r="H854" s="50" t="s">
        <v>1399</v>
      </c>
      <c r="I854" s="50" t="s">
        <v>1401</v>
      </c>
      <c r="J854" s="50" t="s">
        <v>1402</v>
      </c>
      <c r="K854" s="50" t="s">
        <v>1403</v>
      </c>
      <c r="L854" s="307">
        <v>2606.3253173096209</v>
      </c>
      <c r="M854" s="308">
        <v>3000</v>
      </c>
      <c r="N854" s="307">
        <v>2338</v>
      </c>
      <c r="O854" s="50" t="s">
        <v>2668</v>
      </c>
      <c r="Q854" s="50" t="s">
        <v>339</v>
      </c>
      <c r="R854" s="50" t="s">
        <v>905</v>
      </c>
      <c r="T854" s="308">
        <v>8238</v>
      </c>
      <c r="U854" s="309">
        <v>20</v>
      </c>
      <c r="V854" s="310">
        <v>45200</v>
      </c>
      <c r="X854" s="50" t="s">
        <v>306</v>
      </c>
      <c r="Y854" s="50" t="s">
        <v>1404</v>
      </c>
      <c r="AD854" s="50" t="s">
        <v>360</v>
      </c>
      <c r="AF854" s="306"/>
      <c r="AG854" s="307">
        <v>0.42478875019067452</v>
      </c>
      <c r="AH854" s="307">
        <v>0.44305778414001595</v>
      </c>
      <c r="AI854" s="307">
        <v>0.84039625011263286</v>
      </c>
      <c r="AJ854" s="50" t="s">
        <v>0</v>
      </c>
      <c r="AK854" s="307">
        <v>246.78428147931191</v>
      </c>
      <c r="AL854" s="307">
        <v>1.2119412725489735</v>
      </c>
      <c r="AN854" s="312">
        <v>10</v>
      </c>
      <c r="AO854" s="313" t="s">
        <v>305</v>
      </c>
      <c r="AP854" s="313" t="s">
        <v>0</v>
      </c>
      <c r="AQ854" s="313" t="s">
        <v>306</v>
      </c>
      <c r="AR854" s="314" t="s">
        <v>0</v>
      </c>
      <c r="AS854" s="314"/>
    </row>
    <row r="855" spans="1:46" x14ac:dyDescent="0.2">
      <c r="A855" s="306" t="s">
        <v>1409</v>
      </c>
      <c r="B855" s="50" t="s">
        <v>310</v>
      </c>
      <c r="C855" s="50" t="s">
        <v>1062</v>
      </c>
      <c r="D855" s="50" t="s">
        <v>778</v>
      </c>
      <c r="E855" s="50" t="s">
        <v>297</v>
      </c>
      <c r="F855" s="50" t="s">
        <v>1044</v>
      </c>
      <c r="G855" s="50" t="s">
        <v>2667</v>
      </c>
      <c r="H855" s="50" t="s">
        <v>1399</v>
      </c>
      <c r="I855" s="50" t="s">
        <v>1401</v>
      </c>
      <c r="J855" s="50" t="s">
        <v>1402</v>
      </c>
      <c r="K855" s="50" t="s">
        <v>1403</v>
      </c>
      <c r="L855" s="307">
        <v>2710.9601412912175</v>
      </c>
      <c r="M855" s="308">
        <v>3000</v>
      </c>
      <c r="N855" s="307">
        <v>2432</v>
      </c>
      <c r="O855" s="50" t="s">
        <v>2668</v>
      </c>
      <c r="Q855" s="50" t="s">
        <v>339</v>
      </c>
      <c r="R855" s="50" t="s">
        <v>905</v>
      </c>
      <c r="T855" s="308">
        <v>8238</v>
      </c>
      <c r="U855" s="309">
        <v>20</v>
      </c>
      <c r="V855" s="310">
        <v>45200</v>
      </c>
      <c r="X855" s="50" t="s">
        <v>306</v>
      </c>
      <c r="Y855" s="50" t="s">
        <v>1404</v>
      </c>
      <c r="AD855" s="50" t="s">
        <v>360</v>
      </c>
      <c r="AF855" s="306"/>
      <c r="AG855" s="307">
        <v>0.44102248278728284</v>
      </c>
      <c r="AH855" s="307">
        <v>0.45997738608048416</v>
      </c>
      <c r="AI855" s="307">
        <v>0.88049585040066003</v>
      </c>
      <c r="AJ855" s="306" t="s">
        <v>0</v>
      </c>
      <c r="AK855" s="307">
        <v>236.18560387639243</v>
      </c>
      <c r="AL855" s="307">
        <v>1.2605964657004161</v>
      </c>
      <c r="AN855" s="312">
        <v>10</v>
      </c>
      <c r="AO855" s="313" t="s">
        <v>305</v>
      </c>
      <c r="AP855" s="313" t="s">
        <v>0</v>
      </c>
      <c r="AQ855" s="313" t="s">
        <v>306</v>
      </c>
      <c r="AR855" s="314" t="s">
        <v>0</v>
      </c>
      <c r="AS855" s="314"/>
    </row>
    <row r="856" spans="1:46" x14ac:dyDescent="0.2">
      <c r="A856" s="306" t="s">
        <v>1410</v>
      </c>
      <c r="B856" s="50" t="s">
        <v>308</v>
      </c>
      <c r="C856" s="50" t="s">
        <v>1058</v>
      </c>
      <c r="D856" s="50" t="s">
        <v>778</v>
      </c>
      <c r="E856" s="50" t="s">
        <v>297</v>
      </c>
      <c r="F856" s="50" t="s">
        <v>1044</v>
      </c>
      <c r="G856" s="50" t="s">
        <v>2667</v>
      </c>
      <c r="H856" s="50" t="s">
        <v>1399</v>
      </c>
      <c r="I856" s="50" t="s">
        <v>1401</v>
      </c>
      <c r="J856" s="50" t="s">
        <v>1411</v>
      </c>
      <c r="K856" s="50" t="s">
        <v>1403</v>
      </c>
      <c r="L856" s="307">
        <v>4030.0214683942727</v>
      </c>
      <c r="M856" s="308">
        <v>3000</v>
      </c>
      <c r="N856" s="307">
        <v>3615</v>
      </c>
      <c r="O856" s="50" t="s">
        <v>2669</v>
      </c>
      <c r="Q856" s="50" t="s">
        <v>339</v>
      </c>
      <c r="R856" s="50" t="s">
        <v>905</v>
      </c>
      <c r="T856" s="308">
        <v>13722.64</v>
      </c>
      <c r="U856" s="309">
        <v>20</v>
      </c>
      <c r="V856" s="310">
        <v>45200</v>
      </c>
      <c r="X856" s="50" t="s">
        <v>306</v>
      </c>
      <c r="Y856" s="50" t="s">
        <v>1404</v>
      </c>
      <c r="AD856" s="50" t="s">
        <v>360</v>
      </c>
      <c r="AF856" s="306"/>
      <c r="AG856" s="307">
        <v>0.65756993736419189</v>
      </c>
      <c r="AH856" s="307">
        <v>0.68586139759787357</v>
      </c>
      <c r="AI856" s="307">
        <v>0.88180953207847579</v>
      </c>
      <c r="AJ856" s="50" t="s">
        <v>0</v>
      </c>
      <c r="AK856" s="307">
        <v>232.71694316394112</v>
      </c>
      <c r="AL856" s="307">
        <v>1.8739599828033366</v>
      </c>
      <c r="AN856" s="312">
        <v>10</v>
      </c>
      <c r="AO856" s="313" t="s">
        <v>305</v>
      </c>
      <c r="AP856" s="313" t="s">
        <v>0</v>
      </c>
      <c r="AQ856" s="313" t="s">
        <v>306</v>
      </c>
      <c r="AR856" s="314" t="s">
        <v>0</v>
      </c>
      <c r="AS856" s="314"/>
    </row>
    <row r="857" spans="1:46" x14ac:dyDescent="0.2">
      <c r="A857" s="306" t="s">
        <v>1412</v>
      </c>
      <c r="B857" s="50" t="s">
        <v>308</v>
      </c>
      <c r="C857" s="50" t="s">
        <v>1066</v>
      </c>
      <c r="D857" s="50" t="s">
        <v>778</v>
      </c>
      <c r="E857" s="50" t="s">
        <v>297</v>
      </c>
      <c r="F857" s="50" t="s">
        <v>1044</v>
      </c>
      <c r="G857" s="50" t="s">
        <v>2667</v>
      </c>
      <c r="H857" s="50" t="s">
        <v>1399</v>
      </c>
      <c r="I857" s="50" t="s">
        <v>1401</v>
      </c>
      <c r="J857" s="50" t="s">
        <v>1411</v>
      </c>
      <c r="K857" s="50" t="s">
        <v>1403</v>
      </c>
      <c r="L857" s="307">
        <v>4109.0541545931383</v>
      </c>
      <c r="M857" s="308">
        <v>3000</v>
      </c>
      <c r="N857" s="307">
        <v>3686</v>
      </c>
      <c r="O857" s="50" t="s">
        <v>2669</v>
      </c>
      <c r="Q857" s="50" t="s">
        <v>339</v>
      </c>
      <c r="R857" s="50" t="s">
        <v>905</v>
      </c>
      <c r="T857" s="308">
        <v>13722.64</v>
      </c>
      <c r="U857" s="309">
        <v>20</v>
      </c>
      <c r="V857" s="310">
        <v>45200</v>
      </c>
      <c r="X857" s="50" t="s">
        <v>306</v>
      </c>
      <c r="Y857" s="50" t="s">
        <v>1404</v>
      </c>
      <c r="AD857" s="50" t="s">
        <v>360</v>
      </c>
      <c r="AF857" s="306"/>
      <c r="AG857" s="307">
        <v>0.66983158645311935</v>
      </c>
      <c r="AH857" s="307">
        <v>0.69864109693588672</v>
      </c>
      <c r="AI857" s="307">
        <v>0.90245428722797749</v>
      </c>
      <c r="AJ857" s="306" t="s">
        <v>0</v>
      </c>
      <c r="AK857" s="307">
        <v>227.70593648733544</v>
      </c>
      <c r="AL857" s="307">
        <v>1.910710181885809</v>
      </c>
      <c r="AM857" s="50"/>
      <c r="AN857" s="312">
        <v>10</v>
      </c>
      <c r="AO857" s="313" t="s">
        <v>305</v>
      </c>
      <c r="AP857" s="313" t="s">
        <v>0</v>
      </c>
      <c r="AQ857" s="313" t="s">
        <v>306</v>
      </c>
      <c r="AR857" s="314" t="s">
        <v>0</v>
      </c>
      <c r="AS857" s="314"/>
    </row>
    <row r="858" spans="1:46" x14ac:dyDescent="0.2">
      <c r="A858" s="306" t="s">
        <v>1413</v>
      </c>
      <c r="B858" s="50" t="s">
        <v>308</v>
      </c>
      <c r="C858" s="50" t="s">
        <v>1062</v>
      </c>
      <c r="D858" s="50" t="s">
        <v>778</v>
      </c>
      <c r="E858" s="50" t="s">
        <v>297</v>
      </c>
      <c r="F858" s="50" t="s">
        <v>1044</v>
      </c>
      <c r="G858" s="50" t="s">
        <v>2667</v>
      </c>
      <c r="H858" s="50" t="s">
        <v>1399</v>
      </c>
      <c r="I858" s="50" t="s">
        <v>1401</v>
      </c>
      <c r="J858" s="50" t="s">
        <v>1411</v>
      </c>
      <c r="K858" s="50" t="s">
        <v>1403</v>
      </c>
      <c r="L858" s="307">
        <v>4261.5538448641882</v>
      </c>
      <c r="M858" s="308">
        <v>3000</v>
      </c>
      <c r="N858" s="307">
        <v>3823</v>
      </c>
      <c r="O858" s="50" t="s">
        <v>2669</v>
      </c>
      <c r="Q858" s="50" t="s">
        <v>339</v>
      </c>
      <c r="R858" s="50" t="s">
        <v>905</v>
      </c>
      <c r="T858" s="308">
        <v>13722.64</v>
      </c>
      <c r="U858" s="309">
        <v>20</v>
      </c>
      <c r="V858" s="310">
        <v>45200</v>
      </c>
      <c r="X858" s="50" t="s">
        <v>306</v>
      </c>
      <c r="Y858" s="50" t="s">
        <v>1404</v>
      </c>
      <c r="AD858" s="50" t="s">
        <v>360</v>
      </c>
      <c r="AF858" s="306"/>
      <c r="AG858" s="307">
        <v>0.69349138821626133</v>
      </c>
      <c r="AH858" s="307">
        <v>0.7233005167852925</v>
      </c>
      <c r="AI858" s="307">
        <v>0.94228994153053725</v>
      </c>
      <c r="AJ858" s="50" t="s">
        <v>0</v>
      </c>
      <c r="AK858" s="307">
        <v>218.56213941184626</v>
      </c>
      <c r="AL858" s="307">
        <v>1.9816225378618473</v>
      </c>
      <c r="AN858" s="312">
        <v>10</v>
      </c>
      <c r="AO858" s="313" t="s">
        <v>305</v>
      </c>
      <c r="AP858" s="313" t="s">
        <v>0</v>
      </c>
      <c r="AQ858" s="313" t="s">
        <v>306</v>
      </c>
      <c r="AR858" s="314" t="s">
        <v>0</v>
      </c>
      <c r="AS858" s="314"/>
    </row>
    <row r="859" spans="1:46" x14ac:dyDescent="0.2">
      <c r="A859" s="306" t="s">
        <v>1414</v>
      </c>
      <c r="B859" s="50" t="s">
        <v>310</v>
      </c>
      <c r="C859" s="50" t="s">
        <v>1058</v>
      </c>
      <c r="D859" s="50" t="s">
        <v>778</v>
      </c>
      <c r="E859" s="50" t="s">
        <v>297</v>
      </c>
      <c r="F859" s="50" t="s">
        <v>1044</v>
      </c>
      <c r="G859" s="50" t="s">
        <v>2667</v>
      </c>
      <c r="H859" s="50" t="s">
        <v>1399</v>
      </c>
      <c r="I859" s="50" t="s">
        <v>1401</v>
      </c>
      <c r="J859" s="50" t="s">
        <v>1411</v>
      </c>
      <c r="K859" s="50" t="s">
        <v>1403</v>
      </c>
      <c r="L859" s="307">
        <v>5548.3996853991512</v>
      </c>
      <c r="M859" s="308">
        <v>3000</v>
      </c>
      <c r="N859" s="307">
        <v>4977</v>
      </c>
      <c r="O859" s="50" t="s">
        <v>2669</v>
      </c>
      <c r="Q859" s="50" t="s">
        <v>339</v>
      </c>
      <c r="R859" s="50" t="s">
        <v>905</v>
      </c>
      <c r="T859" s="308">
        <v>19716</v>
      </c>
      <c r="U859" s="309">
        <v>20</v>
      </c>
      <c r="V859" s="310">
        <v>45200</v>
      </c>
      <c r="X859" s="50" t="s">
        <v>306</v>
      </c>
      <c r="Y859" s="50" t="s">
        <v>1404</v>
      </c>
      <c r="AD859" s="50" t="s">
        <v>360</v>
      </c>
      <c r="AF859" s="306"/>
      <c r="AG859" s="307">
        <v>0.90539150380807154</v>
      </c>
      <c r="AH859" s="307">
        <v>0.94434636828471352</v>
      </c>
      <c r="AI859" s="307">
        <v>0.74398561603619984</v>
      </c>
      <c r="AJ859" s="306" t="s">
        <v>0</v>
      </c>
      <c r="AK859" s="307">
        <v>280.91597640148905</v>
      </c>
      <c r="AL859" s="307">
        <v>2.5800058537106052</v>
      </c>
      <c r="AN859" s="312">
        <v>10</v>
      </c>
      <c r="AO859" s="313" t="s">
        <v>305</v>
      </c>
      <c r="AP859" s="313" t="s">
        <v>0</v>
      </c>
      <c r="AQ859" s="313" t="s">
        <v>306</v>
      </c>
      <c r="AR859" s="314" t="s">
        <v>0</v>
      </c>
      <c r="AS859" s="314"/>
    </row>
    <row r="860" spans="1:46" x14ac:dyDescent="0.2">
      <c r="A860" s="306" t="s">
        <v>1415</v>
      </c>
      <c r="B860" s="50" t="s">
        <v>310</v>
      </c>
      <c r="C860" s="50" t="s">
        <v>1066</v>
      </c>
      <c r="D860" s="50" t="s">
        <v>778</v>
      </c>
      <c r="E860" s="50" t="s">
        <v>297</v>
      </c>
      <c r="F860" s="50" t="s">
        <v>1044</v>
      </c>
      <c r="G860" s="50" t="s">
        <v>2667</v>
      </c>
      <c r="H860" s="50" t="s">
        <v>1399</v>
      </c>
      <c r="I860" s="50" t="s">
        <v>1401</v>
      </c>
      <c r="J860" s="50" t="s">
        <v>1411</v>
      </c>
      <c r="K860" s="50" t="s">
        <v>1403</v>
      </c>
      <c r="L860" s="307">
        <v>5627.4323715980163</v>
      </c>
      <c r="M860" s="308">
        <v>3000</v>
      </c>
      <c r="N860" s="307">
        <v>5048</v>
      </c>
      <c r="O860" s="50" t="s">
        <v>2669</v>
      </c>
      <c r="Q860" s="50" t="s">
        <v>339</v>
      </c>
      <c r="R860" s="50" t="s">
        <v>905</v>
      </c>
      <c r="T860" s="308">
        <v>19716</v>
      </c>
      <c r="U860" s="309">
        <v>20</v>
      </c>
      <c r="V860" s="310">
        <v>45200</v>
      </c>
      <c r="X860" s="50" t="s">
        <v>306</v>
      </c>
      <c r="Y860" s="50" t="s">
        <v>1404</v>
      </c>
      <c r="AD860" s="50" t="s">
        <v>360</v>
      </c>
      <c r="AF860" s="306"/>
      <c r="AG860" s="307">
        <v>0.917653152896999</v>
      </c>
      <c r="AH860" s="307">
        <v>0.95712606762272667</v>
      </c>
      <c r="AI860" s="307">
        <v>0.75664094727665832</v>
      </c>
      <c r="AJ860" s="50" t="s">
        <v>0</v>
      </c>
      <c r="AK860" s="307">
        <v>276.58010965783888</v>
      </c>
      <c r="AL860" s="307">
        <v>2.6167560527930775</v>
      </c>
      <c r="AN860" s="312">
        <v>10</v>
      </c>
      <c r="AO860" s="313" t="s">
        <v>305</v>
      </c>
      <c r="AP860" s="313" t="s">
        <v>0</v>
      </c>
      <c r="AQ860" s="313" t="s">
        <v>306</v>
      </c>
      <c r="AR860" s="314" t="s">
        <v>0</v>
      </c>
      <c r="AS860" s="314"/>
    </row>
    <row r="861" spans="1:46" x14ac:dyDescent="0.2">
      <c r="A861" s="306" t="s">
        <v>1416</v>
      </c>
      <c r="B861" s="50" t="s">
        <v>310</v>
      </c>
      <c r="C861" s="50" t="s">
        <v>1062</v>
      </c>
      <c r="D861" s="50" t="s">
        <v>778</v>
      </c>
      <c r="E861" s="50" t="s">
        <v>297</v>
      </c>
      <c r="F861" s="50" t="s">
        <v>1044</v>
      </c>
      <c r="G861" s="50" t="s">
        <v>2667</v>
      </c>
      <c r="H861" s="50" t="s">
        <v>1399</v>
      </c>
      <c r="I861" s="50" t="s">
        <v>1401</v>
      </c>
      <c r="J861" s="50" t="s">
        <v>1411</v>
      </c>
      <c r="K861" s="50" t="s">
        <v>1403</v>
      </c>
      <c r="L861" s="307">
        <v>5779.9320618690672</v>
      </c>
      <c r="M861" s="308">
        <v>3000</v>
      </c>
      <c r="N861" s="307">
        <v>5185</v>
      </c>
      <c r="O861" s="50" t="s">
        <v>2669</v>
      </c>
      <c r="Q861" s="50" t="s">
        <v>339</v>
      </c>
      <c r="R861" s="50" t="s">
        <v>905</v>
      </c>
      <c r="T861" s="308">
        <v>19716</v>
      </c>
      <c r="U861" s="309">
        <v>20</v>
      </c>
      <c r="V861" s="310">
        <v>45200</v>
      </c>
      <c r="X861" s="50" t="s">
        <v>306</v>
      </c>
      <c r="Y861" s="50" t="s">
        <v>1404</v>
      </c>
      <c r="AD861" s="50" t="s">
        <v>360</v>
      </c>
      <c r="AF861" s="306"/>
      <c r="AG861" s="307">
        <v>0.94131295466014098</v>
      </c>
      <c r="AH861" s="307">
        <v>0.98178548747213246</v>
      </c>
      <c r="AI861" s="307">
        <v>0.78106038924768373</v>
      </c>
      <c r="AJ861" s="306" t="s">
        <v>0</v>
      </c>
      <c r="AK861" s="307">
        <v>268.54885957434681</v>
      </c>
      <c r="AL861" s="307">
        <v>2.6876684087691158</v>
      </c>
      <c r="AM861" s="50"/>
      <c r="AN861" s="312">
        <v>10</v>
      </c>
      <c r="AO861" s="313" t="s">
        <v>305</v>
      </c>
      <c r="AP861" s="313" t="s">
        <v>0</v>
      </c>
      <c r="AQ861" s="313" t="s">
        <v>306</v>
      </c>
      <c r="AR861" s="314" t="s">
        <v>0</v>
      </c>
      <c r="AS861" s="314"/>
      <c r="AT861" s="322"/>
    </row>
    <row r="862" spans="1:46" x14ac:dyDescent="0.2">
      <c r="A862" s="306" t="s">
        <v>1417</v>
      </c>
      <c r="B862" s="50" t="s">
        <v>308</v>
      </c>
      <c r="C862" s="50" t="s">
        <v>1058</v>
      </c>
      <c r="D862" s="50" t="s">
        <v>778</v>
      </c>
      <c r="E862" s="50" t="s">
        <v>297</v>
      </c>
      <c r="F862" s="50" t="s">
        <v>1044</v>
      </c>
      <c r="G862" s="50" t="s">
        <v>2667</v>
      </c>
      <c r="H862" s="50" t="s">
        <v>1399</v>
      </c>
      <c r="I862" s="50" t="s">
        <v>1401</v>
      </c>
      <c r="J862" s="50" t="s">
        <v>1402</v>
      </c>
      <c r="K862" s="50" t="s">
        <v>1418</v>
      </c>
      <c r="L862" s="307">
        <v>3783.2014120036642</v>
      </c>
      <c r="M862" s="308">
        <v>3500</v>
      </c>
      <c r="N862" s="307">
        <v>3394</v>
      </c>
      <c r="O862" s="50" t="s">
        <v>2670</v>
      </c>
      <c r="Q862" s="50" t="s">
        <v>339</v>
      </c>
      <c r="R862" s="50" t="s">
        <v>905</v>
      </c>
      <c r="T862" s="308">
        <v>10874.37</v>
      </c>
      <c r="U862" s="309">
        <v>20</v>
      </c>
      <c r="V862" s="310">
        <v>45200</v>
      </c>
      <c r="X862" s="50" t="s">
        <v>306</v>
      </c>
      <c r="Y862" s="50" t="s">
        <v>1404</v>
      </c>
      <c r="AD862" s="50" t="s">
        <v>360</v>
      </c>
      <c r="AF862" s="306"/>
      <c r="AG862" s="307">
        <v>0.47931882444019203</v>
      </c>
      <c r="AH862" s="307">
        <v>0.50008722350369739</v>
      </c>
      <c r="AI862" s="307">
        <v>0.95197887086525723</v>
      </c>
      <c r="AJ862" s="50" t="s">
        <v>0</v>
      </c>
      <c r="AK862" s="307">
        <v>192.49376455064993</v>
      </c>
      <c r="AL862" s="307">
        <v>1.7591886565817021</v>
      </c>
      <c r="AN862" s="312">
        <v>10</v>
      </c>
      <c r="AO862" s="313" t="s">
        <v>305</v>
      </c>
      <c r="AP862" s="313" t="s">
        <v>0</v>
      </c>
      <c r="AQ862" s="313" t="s">
        <v>306</v>
      </c>
      <c r="AR862" s="314" t="s">
        <v>0</v>
      </c>
      <c r="AS862" s="314"/>
    </row>
    <row r="863" spans="1:46" x14ac:dyDescent="0.2">
      <c r="A863" s="306" t="s">
        <v>1419</v>
      </c>
      <c r="B863" s="50" t="s">
        <v>308</v>
      </c>
      <c r="C863" s="50" t="s">
        <v>1066</v>
      </c>
      <c r="D863" s="50" t="s">
        <v>778</v>
      </c>
      <c r="E863" s="50" t="s">
        <v>297</v>
      </c>
      <c r="F863" s="50" t="s">
        <v>1044</v>
      </c>
      <c r="G863" s="50" t="s">
        <v>2667</v>
      </c>
      <c r="H863" s="50" t="s">
        <v>1399</v>
      </c>
      <c r="I863" s="50" t="s">
        <v>1401</v>
      </c>
      <c r="J863" s="50" t="s">
        <v>1402</v>
      </c>
      <c r="K863" s="50" t="s">
        <v>1418</v>
      </c>
      <c r="L863" s="307">
        <v>3839.971369695807</v>
      </c>
      <c r="M863" s="308">
        <v>3500</v>
      </c>
      <c r="N863" s="307">
        <v>3445</v>
      </c>
      <c r="O863" s="50" t="s">
        <v>2670</v>
      </c>
      <c r="Q863" s="50" t="s">
        <v>339</v>
      </c>
      <c r="R863" s="50" t="s">
        <v>905</v>
      </c>
      <c r="T863" s="308">
        <v>10874.37</v>
      </c>
      <c r="U863" s="309">
        <v>20</v>
      </c>
      <c r="V863" s="310">
        <v>45200</v>
      </c>
      <c r="X863" s="50" t="s">
        <v>306</v>
      </c>
      <c r="Y863" s="50" t="s">
        <v>1404</v>
      </c>
      <c r="AD863" s="50" t="s">
        <v>360</v>
      </c>
      <c r="AF863" s="306"/>
      <c r="AG863" s="307">
        <v>0.48812648787026669</v>
      </c>
      <c r="AH863" s="307">
        <v>0.50926700753522802</v>
      </c>
      <c r="AI863" s="307">
        <v>0.97115166680500919</v>
      </c>
      <c r="AJ863" s="306" t="s">
        <v>0</v>
      </c>
      <c r="AK863" s="307">
        <v>189.23673781145908</v>
      </c>
      <c r="AL863" s="307">
        <v>1.7855866869085486</v>
      </c>
      <c r="AN863" s="312">
        <v>10</v>
      </c>
      <c r="AO863" s="313" t="s">
        <v>305</v>
      </c>
      <c r="AP863" s="313" t="s">
        <v>0</v>
      </c>
      <c r="AQ863" s="313" t="s">
        <v>306</v>
      </c>
      <c r="AR863" s="314" t="s">
        <v>0</v>
      </c>
      <c r="AS863" s="314"/>
    </row>
    <row r="864" spans="1:46" x14ac:dyDescent="0.2">
      <c r="A864" s="306" t="s">
        <v>1420</v>
      </c>
      <c r="B864" s="50" t="s">
        <v>308</v>
      </c>
      <c r="C864" s="50" t="s">
        <v>1062</v>
      </c>
      <c r="D864" s="50" t="s">
        <v>778</v>
      </c>
      <c r="E864" s="50" t="s">
        <v>297</v>
      </c>
      <c r="F864" s="50" t="s">
        <v>1044</v>
      </c>
      <c r="G864" s="50" t="s">
        <v>2667</v>
      </c>
      <c r="H864" s="50" t="s">
        <v>1399</v>
      </c>
      <c r="I864" s="50" t="s">
        <v>1401</v>
      </c>
      <c r="J864" s="50" t="s">
        <v>1402</v>
      </c>
      <c r="K864" s="50" t="s">
        <v>1418</v>
      </c>
      <c r="L864" s="307">
        <v>3944.606193677404</v>
      </c>
      <c r="M864" s="308">
        <v>3500</v>
      </c>
      <c r="N864" s="307">
        <v>3539</v>
      </c>
      <c r="O864" s="50" t="s">
        <v>2670</v>
      </c>
      <c r="Q864" s="50" t="s">
        <v>339</v>
      </c>
      <c r="R864" s="50" t="s">
        <v>905</v>
      </c>
      <c r="T864" s="308">
        <v>10874.37</v>
      </c>
      <c r="U864" s="309">
        <v>20</v>
      </c>
      <c r="V864" s="310">
        <v>45200</v>
      </c>
      <c r="X864" s="50" t="s">
        <v>306</v>
      </c>
      <c r="Y864" s="50" t="s">
        <v>1404</v>
      </c>
      <c r="AD864" s="50" t="s">
        <v>360</v>
      </c>
      <c r="AF864" s="306"/>
      <c r="AG864" s="307">
        <v>0.50436022046687501</v>
      </c>
      <c r="AH864" s="307">
        <v>0.52618660947569618</v>
      </c>
      <c r="AI864" s="307">
        <v>1.0064897612821988</v>
      </c>
      <c r="AJ864" s="50" t="s">
        <v>181</v>
      </c>
      <c r="AK864" s="307">
        <v>183.47922633514136</v>
      </c>
      <c r="AL864" s="307">
        <v>1.8342418800599909</v>
      </c>
      <c r="AN864" s="312">
        <v>10</v>
      </c>
      <c r="AO864" s="313" t="s">
        <v>305</v>
      </c>
      <c r="AP864" s="313" t="s">
        <v>0</v>
      </c>
      <c r="AQ864" s="313" t="s">
        <v>306</v>
      </c>
      <c r="AR864" s="314" t="s">
        <v>0</v>
      </c>
      <c r="AS864" s="314"/>
    </row>
    <row r="865" spans="1:46" x14ac:dyDescent="0.2">
      <c r="A865" s="306" t="s">
        <v>1421</v>
      </c>
      <c r="B865" s="50" t="s">
        <v>310</v>
      </c>
      <c r="C865" s="50" t="s">
        <v>1058</v>
      </c>
      <c r="D865" s="50" t="s">
        <v>778</v>
      </c>
      <c r="E865" s="50" t="s">
        <v>297</v>
      </c>
      <c r="F865" s="50" t="s">
        <v>1044</v>
      </c>
      <c r="G865" s="50" t="s">
        <v>2667</v>
      </c>
      <c r="H865" s="50" t="s">
        <v>1399</v>
      </c>
      <c r="I865" s="50" t="s">
        <v>1401</v>
      </c>
      <c r="J865" s="50" t="s">
        <v>1402</v>
      </c>
      <c r="K865" s="50" t="s">
        <v>1418</v>
      </c>
      <c r="L865" s="307">
        <v>4982.6654910007201</v>
      </c>
      <c r="M865" s="308">
        <v>3500</v>
      </c>
      <c r="N865" s="307">
        <v>4470</v>
      </c>
      <c r="O865" s="50" t="s">
        <v>2670</v>
      </c>
      <c r="Q865" s="50" t="s">
        <v>339</v>
      </c>
      <c r="R865" s="50" t="s">
        <v>905</v>
      </c>
      <c r="T865" s="308">
        <v>14344</v>
      </c>
      <c r="U865" s="309">
        <v>20</v>
      </c>
      <c r="V865" s="310">
        <v>45200</v>
      </c>
      <c r="X865" s="50" t="s">
        <v>306</v>
      </c>
      <c r="Y865" s="50" t="s">
        <v>1404</v>
      </c>
      <c r="AD865" s="50" t="s">
        <v>360</v>
      </c>
      <c r="AF865" s="306"/>
      <c r="AG865" s="307">
        <v>0.6516947569003102</v>
      </c>
      <c r="AH865" s="307">
        <v>0.67990501796708214</v>
      </c>
      <c r="AI865" s="307">
        <v>0.82825378186498366</v>
      </c>
      <c r="AJ865" s="306" t="s">
        <v>0</v>
      </c>
      <c r="AK865" s="307">
        <v>227.31184270871356</v>
      </c>
      <c r="AL865" s="307">
        <v>2.3169394533153329</v>
      </c>
      <c r="AM865" s="50"/>
      <c r="AN865" s="312">
        <v>10</v>
      </c>
      <c r="AO865" s="313" t="s">
        <v>305</v>
      </c>
      <c r="AP865" s="313" t="s">
        <v>0</v>
      </c>
      <c r="AQ865" s="313" t="s">
        <v>306</v>
      </c>
      <c r="AR865" s="314" t="s">
        <v>0</v>
      </c>
      <c r="AS865" s="314"/>
    </row>
    <row r="866" spans="1:46" x14ac:dyDescent="0.2">
      <c r="A866" s="306" t="s">
        <v>1422</v>
      </c>
      <c r="B866" s="50" t="s">
        <v>310</v>
      </c>
      <c r="C866" s="50" t="s">
        <v>1066</v>
      </c>
      <c r="D866" s="50" t="s">
        <v>778</v>
      </c>
      <c r="E866" s="50" t="s">
        <v>297</v>
      </c>
      <c r="F866" s="50" t="s">
        <v>1044</v>
      </c>
      <c r="G866" s="50" t="s">
        <v>2667</v>
      </c>
      <c r="H866" s="50" t="s">
        <v>1399</v>
      </c>
      <c r="I866" s="50" t="s">
        <v>1401</v>
      </c>
      <c r="J866" s="50" t="s">
        <v>1402</v>
      </c>
      <c r="K866" s="50" t="s">
        <v>1418</v>
      </c>
      <c r="L866" s="307">
        <v>5039.4354486928623</v>
      </c>
      <c r="M866" s="308">
        <v>3500</v>
      </c>
      <c r="N866" s="307">
        <v>4521</v>
      </c>
      <c r="O866" s="50" t="s">
        <v>2670</v>
      </c>
      <c r="Q866" s="50" t="s">
        <v>339</v>
      </c>
      <c r="R866" s="50" t="s">
        <v>905</v>
      </c>
      <c r="T866" s="308">
        <v>14344</v>
      </c>
      <c r="U866" s="309">
        <v>20</v>
      </c>
      <c r="V866" s="310">
        <v>45200</v>
      </c>
      <c r="X866" s="50" t="s">
        <v>306</v>
      </c>
      <c r="Y866" s="50" t="s">
        <v>1404</v>
      </c>
      <c r="AD866" s="50" t="s">
        <v>360</v>
      </c>
      <c r="AF866" s="306"/>
      <c r="AG866" s="307">
        <v>0.66050242033038487</v>
      </c>
      <c r="AH866" s="307">
        <v>0.68908480199861266</v>
      </c>
      <c r="AI866" s="307">
        <v>0.84074871329588186</v>
      </c>
      <c r="AJ866" s="50" t="s">
        <v>0</v>
      </c>
      <c r="AK866" s="307">
        <v>224.43780842446878</v>
      </c>
      <c r="AL866" s="307">
        <v>2.3433374836421796</v>
      </c>
      <c r="AN866" s="312">
        <v>10</v>
      </c>
      <c r="AO866" s="313" t="s">
        <v>305</v>
      </c>
      <c r="AP866" s="313" t="s">
        <v>0</v>
      </c>
      <c r="AQ866" s="313" t="s">
        <v>306</v>
      </c>
      <c r="AR866" s="314" t="s">
        <v>0</v>
      </c>
      <c r="AS866" s="314"/>
    </row>
    <row r="867" spans="1:46" x14ac:dyDescent="0.2">
      <c r="A867" s="306" t="s">
        <v>1423</v>
      </c>
      <c r="B867" s="50" t="s">
        <v>310</v>
      </c>
      <c r="C867" s="50" t="s">
        <v>1062</v>
      </c>
      <c r="D867" s="50" t="s">
        <v>778</v>
      </c>
      <c r="E867" s="50" t="s">
        <v>297</v>
      </c>
      <c r="F867" s="50" t="s">
        <v>1044</v>
      </c>
      <c r="G867" s="50" t="s">
        <v>2667</v>
      </c>
      <c r="H867" s="50" t="s">
        <v>1399</v>
      </c>
      <c r="I867" s="50" t="s">
        <v>1401</v>
      </c>
      <c r="J867" s="50" t="s">
        <v>1402</v>
      </c>
      <c r="K867" s="50" t="s">
        <v>1418</v>
      </c>
      <c r="L867" s="307">
        <v>5144.0702726744585</v>
      </c>
      <c r="M867" s="308">
        <v>3500</v>
      </c>
      <c r="N867" s="307">
        <v>4615</v>
      </c>
      <c r="O867" s="50" t="s">
        <v>2670</v>
      </c>
      <c r="Q867" s="50" t="s">
        <v>339</v>
      </c>
      <c r="R867" s="50" t="s">
        <v>905</v>
      </c>
      <c r="T867" s="308">
        <v>14344</v>
      </c>
      <c r="U867" s="309">
        <v>20</v>
      </c>
      <c r="V867" s="310">
        <v>45200</v>
      </c>
      <c r="X867" s="50" t="s">
        <v>306</v>
      </c>
      <c r="Y867" s="50" t="s">
        <v>1404</v>
      </c>
      <c r="AD867" s="50" t="s">
        <v>360</v>
      </c>
      <c r="AF867" s="306"/>
      <c r="AG867" s="307">
        <v>0.67673615292699318</v>
      </c>
      <c r="AH867" s="307">
        <v>0.70600440393908093</v>
      </c>
      <c r="AI867" s="307">
        <v>0.86377858691361531</v>
      </c>
      <c r="AJ867" s="306" t="s">
        <v>0</v>
      </c>
      <c r="AK867" s="307">
        <v>219.30677951970915</v>
      </c>
      <c r="AL867" s="307">
        <v>2.3919926767936217</v>
      </c>
      <c r="AN867" s="312">
        <v>10</v>
      </c>
      <c r="AO867" s="313" t="s">
        <v>305</v>
      </c>
      <c r="AP867" s="313" t="s">
        <v>0</v>
      </c>
      <c r="AQ867" s="313" t="s">
        <v>306</v>
      </c>
      <c r="AR867" s="314" t="s">
        <v>0</v>
      </c>
      <c r="AS867" s="314"/>
    </row>
    <row r="868" spans="1:46" x14ac:dyDescent="0.2">
      <c r="A868" s="306" t="s">
        <v>1424</v>
      </c>
      <c r="B868" s="50" t="s">
        <v>308</v>
      </c>
      <c r="C868" s="50" t="s">
        <v>1058</v>
      </c>
      <c r="D868" s="50" t="s">
        <v>778</v>
      </c>
      <c r="E868" s="50" t="s">
        <v>297</v>
      </c>
      <c r="F868" s="50" t="s">
        <v>1044</v>
      </c>
      <c r="G868" s="50" t="s">
        <v>2667</v>
      </c>
      <c r="H868" s="50" t="s">
        <v>1399</v>
      </c>
      <c r="I868" s="50" t="s">
        <v>1401</v>
      </c>
      <c r="J868" s="50" t="s">
        <v>1411</v>
      </c>
      <c r="K868" s="50" t="s">
        <v>1418</v>
      </c>
      <c r="L868" s="307">
        <v>5290.4106405903458</v>
      </c>
      <c r="M868" s="308">
        <v>3500</v>
      </c>
      <c r="N868" s="307">
        <v>4746</v>
      </c>
      <c r="O868" s="50" t="s">
        <v>2671</v>
      </c>
      <c r="Q868" s="50" t="s">
        <v>339</v>
      </c>
      <c r="R868" s="50" t="s">
        <v>905</v>
      </c>
      <c r="T868" s="308">
        <v>14832.35</v>
      </c>
      <c r="U868" s="309">
        <v>20</v>
      </c>
      <c r="V868" s="310">
        <v>45200</v>
      </c>
      <c r="X868" s="50" t="s">
        <v>306</v>
      </c>
      <c r="Y868" s="50" t="s">
        <v>1404</v>
      </c>
      <c r="AD868" s="50" t="s">
        <v>360</v>
      </c>
      <c r="AF868" s="306"/>
      <c r="AG868" s="307">
        <v>0.72149238758195144</v>
      </c>
      <c r="AH868" s="307">
        <v>0.75268449606035481</v>
      </c>
      <c r="AI868" s="307">
        <v>0.97401538890059136</v>
      </c>
      <c r="AJ868" s="50" t="s">
        <v>0</v>
      </c>
      <c r="AK868" s="307">
        <v>193.02058722973516</v>
      </c>
      <c r="AL868" s="307">
        <v>2.4600409478745093</v>
      </c>
      <c r="AN868" s="312">
        <v>10</v>
      </c>
      <c r="AO868" s="313" t="s">
        <v>305</v>
      </c>
      <c r="AP868" s="313" t="s">
        <v>0</v>
      </c>
      <c r="AQ868" s="313" t="s">
        <v>306</v>
      </c>
      <c r="AR868" s="314" t="s">
        <v>0</v>
      </c>
      <c r="AS868" s="314"/>
    </row>
    <row r="869" spans="1:46" x14ac:dyDescent="0.2">
      <c r="A869" s="306" t="s">
        <v>1425</v>
      </c>
      <c r="B869" s="50" t="s">
        <v>308</v>
      </c>
      <c r="C869" s="50" t="s">
        <v>1066</v>
      </c>
      <c r="D869" s="50" t="s">
        <v>778</v>
      </c>
      <c r="E869" s="50" t="s">
        <v>297</v>
      </c>
      <c r="F869" s="50" t="s">
        <v>1044</v>
      </c>
      <c r="G869" s="50" t="s">
        <v>2667</v>
      </c>
      <c r="H869" s="50" t="s">
        <v>1399</v>
      </c>
      <c r="I869" s="50" t="s">
        <v>1401</v>
      </c>
      <c r="J869" s="50" t="s">
        <v>1411</v>
      </c>
      <c r="K869" s="50" t="s">
        <v>1418</v>
      </c>
      <c r="L869" s="307">
        <v>5369.4433267892109</v>
      </c>
      <c r="M869" s="308">
        <v>3500</v>
      </c>
      <c r="N869" s="307">
        <v>4817</v>
      </c>
      <c r="O869" s="50" t="s">
        <v>2671</v>
      </c>
      <c r="Q869" s="50" t="s">
        <v>339</v>
      </c>
      <c r="R869" s="50" t="s">
        <v>905</v>
      </c>
      <c r="T869" s="308">
        <v>14832.35</v>
      </c>
      <c r="U869" s="309">
        <v>20</v>
      </c>
      <c r="V869" s="310">
        <v>45200</v>
      </c>
      <c r="X869" s="50" t="s">
        <v>306</v>
      </c>
      <c r="Y869" s="50" t="s">
        <v>1404</v>
      </c>
      <c r="AD869" s="50" t="s">
        <v>360</v>
      </c>
      <c r="AF869" s="306"/>
      <c r="AG869" s="307">
        <v>0.73375403667087891</v>
      </c>
      <c r="AH869" s="307">
        <v>0.76546419539836796</v>
      </c>
      <c r="AI869" s="307">
        <v>0.99292358159056393</v>
      </c>
      <c r="AJ869" s="306" t="s">
        <v>0</v>
      </c>
      <c r="AK869" s="307">
        <v>189.77012212577611</v>
      </c>
      <c r="AL869" s="307">
        <v>2.4967911469569812</v>
      </c>
      <c r="AM869" s="50"/>
      <c r="AN869" s="312">
        <v>10</v>
      </c>
      <c r="AO869" s="313" t="s">
        <v>305</v>
      </c>
      <c r="AP869" s="313" t="s">
        <v>0</v>
      </c>
      <c r="AQ869" s="313" t="s">
        <v>306</v>
      </c>
      <c r="AR869" s="314" t="s">
        <v>0</v>
      </c>
      <c r="AS869" s="314"/>
      <c r="AT869" s="322"/>
    </row>
    <row r="870" spans="1:46" x14ac:dyDescent="0.2">
      <c r="A870" s="306" t="s">
        <v>1426</v>
      </c>
      <c r="B870" s="50" t="s">
        <v>308</v>
      </c>
      <c r="C870" s="50" t="s">
        <v>1062</v>
      </c>
      <c r="D870" s="50" t="s">
        <v>778</v>
      </c>
      <c r="E870" s="50" t="s">
        <v>297</v>
      </c>
      <c r="F870" s="50" t="s">
        <v>1044</v>
      </c>
      <c r="G870" s="50" t="s">
        <v>2667</v>
      </c>
      <c r="H870" s="50" t="s">
        <v>1399</v>
      </c>
      <c r="I870" s="50" t="s">
        <v>1401</v>
      </c>
      <c r="J870" s="50" t="s">
        <v>1411</v>
      </c>
      <c r="K870" s="50" t="s">
        <v>1418</v>
      </c>
      <c r="L870" s="307">
        <v>5521.9430170602609</v>
      </c>
      <c r="M870" s="308">
        <v>3500</v>
      </c>
      <c r="N870" s="307">
        <v>4954</v>
      </c>
      <c r="O870" s="50" t="s">
        <v>2671</v>
      </c>
      <c r="Q870" s="50" t="s">
        <v>339</v>
      </c>
      <c r="R870" s="50" t="s">
        <v>905</v>
      </c>
      <c r="T870" s="308">
        <v>14832.35</v>
      </c>
      <c r="U870" s="309">
        <v>20</v>
      </c>
      <c r="V870" s="310">
        <v>45200</v>
      </c>
      <c r="X870" s="50" t="s">
        <v>306</v>
      </c>
      <c r="Y870" s="50" t="s">
        <v>1404</v>
      </c>
      <c r="AD870" s="50" t="s">
        <v>360</v>
      </c>
      <c r="AF870" s="306"/>
      <c r="AG870" s="307">
        <v>0.75741383843402088</v>
      </c>
      <c r="AH870" s="307">
        <v>0.79012361524777375</v>
      </c>
      <c r="AI870" s="307">
        <v>1.0294084041050184</v>
      </c>
      <c r="AJ870" s="50" t="s">
        <v>181</v>
      </c>
      <c r="AK870" s="307">
        <v>183.76108082620544</v>
      </c>
      <c r="AL870" s="307">
        <v>2.56770350293302</v>
      </c>
      <c r="AN870" s="312">
        <v>10</v>
      </c>
      <c r="AO870" s="313" t="s">
        <v>305</v>
      </c>
      <c r="AP870" s="313" t="s">
        <v>0</v>
      </c>
      <c r="AQ870" s="313" t="s">
        <v>306</v>
      </c>
      <c r="AR870" s="314" t="s">
        <v>0</v>
      </c>
      <c r="AS870" s="314"/>
    </row>
    <row r="871" spans="1:46" x14ac:dyDescent="0.2">
      <c r="A871" s="306" t="s">
        <v>1427</v>
      </c>
      <c r="B871" s="50" t="s">
        <v>310</v>
      </c>
      <c r="C871" s="50" t="s">
        <v>1058</v>
      </c>
      <c r="D871" s="50" t="s">
        <v>778</v>
      </c>
      <c r="E871" s="50" t="s">
        <v>297</v>
      </c>
      <c r="F871" s="50" t="s">
        <v>1044</v>
      </c>
      <c r="G871" s="50" t="s">
        <v>2667</v>
      </c>
      <c r="H871" s="50" t="s">
        <v>1399</v>
      </c>
      <c r="I871" s="50" t="s">
        <v>1401</v>
      </c>
      <c r="J871" s="50" t="s">
        <v>1411</v>
      </c>
      <c r="K871" s="50" t="s">
        <v>1418</v>
      </c>
      <c r="L871" s="307">
        <v>7012.7239581128551</v>
      </c>
      <c r="M871" s="308">
        <v>3500</v>
      </c>
      <c r="N871" s="307">
        <v>6291</v>
      </c>
      <c r="O871" s="50" t="s">
        <v>2671</v>
      </c>
      <c r="Q871" s="50" t="s">
        <v>339</v>
      </c>
      <c r="R871" s="50" t="s">
        <v>905</v>
      </c>
      <c r="T871" s="308">
        <v>20826</v>
      </c>
      <c r="U871" s="309">
        <v>20</v>
      </c>
      <c r="V871" s="310">
        <v>45200</v>
      </c>
      <c r="X871" s="50" t="s">
        <v>306</v>
      </c>
      <c r="Y871" s="50" t="s">
        <v>1404</v>
      </c>
      <c r="AD871" s="50" t="s">
        <v>360</v>
      </c>
      <c r="AF871" s="306"/>
      <c r="AG871" s="307">
        <v>0.97949026936141403</v>
      </c>
      <c r="AH871" s="307">
        <v>1.0218081265886585</v>
      </c>
      <c r="AI871" s="307">
        <v>0.82674992941815628</v>
      </c>
      <c r="AJ871" s="306" t="s">
        <v>0</v>
      </c>
      <c r="AK871" s="307">
        <v>233.83640282277096</v>
      </c>
      <c r="AL871" s="307">
        <v>3.260916640522475</v>
      </c>
      <c r="AN871" s="312">
        <v>10</v>
      </c>
      <c r="AO871" s="313" t="s">
        <v>305</v>
      </c>
      <c r="AP871" s="313" t="s">
        <v>0</v>
      </c>
      <c r="AQ871" s="313" t="s">
        <v>306</v>
      </c>
      <c r="AR871" s="314" t="s">
        <v>0</v>
      </c>
      <c r="AS871" s="314"/>
    </row>
    <row r="872" spans="1:46" x14ac:dyDescent="0.2">
      <c r="A872" s="306" t="s">
        <v>1428</v>
      </c>
      <c r="B872" s="50" t="s">
        <v>310</v>
      </c>
      <c r="C872" s="50" t="s">
        <v>1066</v>
      </c>
      <c r="D872" s="50" t="s">
        <v>778</v>
      </c>
      <c r="E872" s="50" t="s">
        <v>297</v>
      </c>
      <c r="F872" s="50" t="s">
        <v>1044</v>
      </c>
      <c r="G872" s="50" t="s">
        <v>2667</v>
      </c>
      <c r="H872" s="50" t="s">
        <v>1399</v>
      </c>
      <c r="I872" s="50" t="s">
        <v>1401</v>
      </c>
      <c r="J872" s="50" t="s">
        <v>1411</v>
      </c>
      <c r="K872" s="50" t="s">
        <v>1418</v>
      </c>
      <c r="L872" s="307">
        <v>7091.7566443117203</v>
      </c>
      <c r="M872" s="308">
        <v>3500</v>
      </c>
      <c r="N872" s="307">
        <v>6362</v>
      </c>
      <c r="O872" s="50" t="s">
        <v>2671</v>
      </c>
      <c r="Q872" s="50" t="s">
        <v>339</v>
      </c>
      <c r="R872" s="50" t="s">
        <v>905</v>
      </c>
      <c r="T872" s="308">
        <v>20826</v>
      </c>
      <c r="U872" s="309">
        <v>20</v>
      </c>
      <c r="V872" s="310">
        <v>45200</v>
      </c>
      <c r="X872" s="50" t="s">
        <v>306</v>
      </c>
      <c r="Y872" s="50" t="s">
        <v>1404</v>
      </c>
      <c r="AD872" s="50" t="s">
        <v>360</v>
      </c>
      <c r="AF872" s="306"/>
      <c r="AG872" s="307">
        <v>0.9917519184503415</v>
      </c>
      <c r="AH872" s="307">
        <v>1.0345878259266716</v>
      </c>
      <c r="AI872" s="307">
        <v>0.83873074718137908</v>
      </c>
      <c r="AJ872" s="50" t="s">
        <v>0</v>
      </c>
      <c r="AK872" s="307">
        <v>230.92048611210438</v>
      </c>
      <c r="AL872" s="307">
        <v>3.2976668396049478</v>
      </c>
      <c r="AN872" s="312">
        <v>10</v>
      </c>
      <c r="AO872" s="313" t="s">
        <v>305</v>
      </c>
      <c r="AP872" s="313" t="s">
        <v>0</v>
      </c>
      <c r="AQ872" s="313" t="s">
        <v>306</v>
      </c>
      <c r="AR872" s="314" t="s">
        <v>0</v>
      </c>
      <c r="AS872" s="314"/>
    </row>
    <row r="873" spans="1:46" x14ac:dyDescent="0.2">
      <c r="A873" s="306" t="s">
        <v>1429</v>
      </c>
      <c r="B873" s="50" t="s">
        <v>310</v>
      </c>
      <c r="C873" s="50" t="s">
        <v>1062</v>
      </c>
      <c r="D873" s="50" t="s">
        <v>778</v>
      </c>
      <c r="E873" s="50" t="s">
        <v>297</v>
      </c>
      <c r="F873" s="50" t="s">
        <v>1044</v>
      </c>
      <c r="G873" s="50" t="s">
        <v>2667</v>
      </c>
      <c r="H873" s="50" t="s">
        <v>1399</v>
      </c>
      <c r="I873" s="50" t="s">
        <v>1401</v>
      </c>
      <c r="J873" s="50" t="s">
        <v>1411</v>
      </c>
      <c r="K873" s="50" t="s">
        <v>1418</v>
      </c>
      <c r="L873" s="307">
        <v>7244.2563345827712</v>
      </c>
      <c r="M873" s="308">
        <v>3500</v>
      </c>
      <c r="N873" s="307">
        <v>6499</v>
      </c>
      <c r="O873" s="50" t="s">
        <v>2671</v>
      </c>
      <c r="Q873" s="50" t="s">
        <v>339</v>
      </c>
      <c r="R873" s="50" t="s">
        <v>905</v>
      </c>
      <c r="T873" s="308">
        <v>20826</v>
      </c>
      <c r="U873" s="309">
        <v>20</v>
      </c>
      <c r="V873" s="310">
        <v>45200</v>
      </c>
      <c r="X873" s="50" t="s">
        <v>306</v>
      </c>
      <c r="Y873" s="50" t="s">
        <v>1404</v>
      </c>
      <c r="AD873" s="50" t="s">
        <v>360</v>
      </c>
      <c r="AF873" s="306"/>
      <c r="AG873" s="307">
        <v>1.0154117202134834</v>
      </c>
      <c r="AH873" s="307">
        <v>1.0592472457760775</v>
      </c>
      <c r="AI873" s="307">
        <v>0.86184866314703457</v>
      </c>
      <c r="AJ873" s="306" t="s">
        <v>0</v>
      </c>
      <c r="AK873" s="307">
        <v>225.47382608469948</v>
      </c>
      <c r="AL873" s="307">
        <v>3.3685791955809856</v>
      </c>
      <c r="AM873" s="50"/>
      <c r="AN873" s="312">
        <v>10</v>
      </c>
      <c r="AO873" s="313" t="s">
        <v>305</v>
      </c>
      <c r="AP873" s="313" t="s">
        <v>0</v>
      </c>
      <c r="AQ873" s="313" t="s">
        <v>306</v>
      </c>
      <c r="AR873" s="314" t="s">
        <v>0</v>
      </c>
      <c r="AS873" s="314"/>
    </row>
    <row r="874" spans="1:46" x14ac:dyDescent="0.2">
      <c r="A874" s="306" t="s">
        <v>1430</v>
      </c>
      <c r="B874" s="50" t="s">
        <v>308</v>
      </c>
      <c r="C874" s="50" t="s">
        <v>1058</v>
      </c>
      <c r="D874" s="50" t="s">
        <v>778</v>
      </c>
      <c r="E874" s="50" t="s">
        <v>297</v>
      </c>
      <c r="F874" s="50" t="s">
        <v>1044</v>
      </c>
      <c r="G874" s="50" t="s">
        <v>2667</v>
      </c>
      <c r="H874" s="50" t="s">
        <v>1243</v>
      </c>
      <c r="I874" s="50" t="s">
        <v>1401</v>
      </c>
      <c r="J874" s="50" t="s">
        <v>1402</v>
      </c>
      <c r="K874" s="50" t="s">
        <v>1403</v>
      </c>
      <c r="L874" s="307">
        <v>2882.6006701836609</v>
      </c>
      <c r="M874" s="308">
        <v>3000</v>
      </c>
      <c r="N874" s="307">
        <v>2585.7449862998269</v>
      </c>
      <c r="O874" s="50" t="s">
        <v>2672</v>
      </c>
      <c r="Q874" s="50" t="s">
        <v>300</v>
      </c>
      <c r="R874" s="50" t="s">
        <v>905</v>
      </c>
      <c r="T874" s="308">
        <v>9557.25</v>
      </c>
      <c r="U874" s="309">
        <v>20</v>
      </c>
      <c r="V874" s="310">
        <v>45200</v>
      </c>
      <c r="X874" s="50" t="s">
        <v>306</v>
      </c>
      <c r="Y874" s="50" t="s">
        <v>1404</v>
      </c>
      <c r="AC874" s="50" t="s">
        <v>1431</v>
      </c>
      <c r="AD874" s="50" t="s">
        <v>360</v>
      </c>
      <c r="AF874" s="306"/>
      <c r="AG874" s="307">
        <v>0.47033830536507304</v>
      </c>
      <c r="AH874" s="307">
        <v>0.49057412155368152</v>
      </c>
      <c r="AI874" s="307">
        <v>0.84814891529095837</v>
      </c>
      <c r="AJ874" s="50" t="s">
        <v>0</v>
      </c>
      <c r="AK874" s="307">
        <v>243.08492604529371</v>
      </c>
      <c r="AL874" s="307">
        <v>1.3404093116354014</v>
      </c>
      <c r="AN874" s="312">
        <v>10</v>
      </c>
      <c r="AO874" s="313" t="s">
        <v>305</v>
      </c>
      <c r="AP874" s="313" t="s">
        <v>0</v>
      </c>
      <c r="AQ874" s="313" t="s">
        <v>306</v>
      </c>
      <c r="AR874" s="314" t="s">
        <v>0</v>
      </c>
      <c r="AS874" s="314"/>
    </row>
    <row r="875" spans="1:46" x14ac:dyDescent="0.2">
      <c r="A875" s="306" t="s">
        <v>1432</v>
      </c>
      <c r="B875" s="50" t="s">
        <v>308</v>
      </c>
      <c r="C875" s="50" t="s">
        <v>1066</v>
      </c>
      <c r="D875" s="50" t="s">
        <v>778</v>
      </c>
      <c r="E875" s="50" t="s">
        <v>297</v>
      </c>
      <c r="F875" s="50" t="s">
        <v>1044</v>
      </c>
      <c r="G875" s="50" t="s">
        <v>2667</v>
      </c>
      <c r="H875" s="50" t="s">
        <v>1243</v>
      </c>
      <c r="I875" s="50" t="s">
        <v>1401</v>
      </c>
      <c r="J875" s="50" t="s">
        <v>1402</v>
      </c>
      <c r="K875" s="50" t="s">
        <v>1403</v>
      </c>
      <c r="L875" s="307">
        <v>2941.9094374320384</v>
      </c>
      <c r="M875" s="308">
        <v>3000</v>
      </c>
      <c r="N875" s="307">
        <v>2639.0257575498267</v>
      </c>
      <c r="O875" s="50" t="s">
        <v>2672</v>
      </c>
      <c r="Q875" s="50" t="s">
        <v>300</v>
      </c>
      <c r="R875" s="50" t="s">
        <v>905</v>
      </c>
      <c r="T875" s="308">
        <v>9557.25</v>
      </c>
      <c r="U875" s="309">
        <v>20</v>
      </c>
      <c r="V875" s="310">
        <v>45200</v>
      </c>
      <c r="X875" s="50" t="s">
        <v>306</v>
      </c>
      <c r="Y875" s="50" t="s">
        <v>1404</v>
      </c>
      <c r="AC875" s="50" t="s">
        <v>1431</v>
      </c>
      <c r="AD875" s="50" t="s">
        <v>360</v>
      </c>
      <c r="AF875" s="306"/>
      <c r="AG875" s="307">
        <v>0.47953985635457896</v>
      </c>
      <c r="AH875" s="307">
        <v>0.5001644347518851</v>
      </c>
      <c r="AI875" s="307">
        <v>0.86897979918105928</v>
      </c>
      <c r="AJ875" s="306" t="s">
        <v>0</v>
      </c>
      <c r="AK875" s="307">
        <v>237.6236058191289</v>
      </c>
      <c r="AL875" s="307">
        <v>1.3679878884058969</v>
      </c>
      <c r="AN875" s="312">
        <v>10</v>
      </c>
      <c r="AO875" s="313" t="s">
        <v>305</v>
      </c>
      <c r="AP875" s="313" t="s">
        <v>0</v>
      </c>
      <c r="AQ875" s="313" t="s">
        <v>306</v>
      </c>
      <c r="AR875" s="314" t="s">
        <v>0</v>
      </c>
      <c r="AS875" s="314"/>
    </row>
    <row r="876" spans="1:46" x14ac:dyDescent="0.2">
      <c r="A876" s="306" t="s">
        <v>1433</v>
      </c>
      <c r="B876" s="50" t="s">
        <v>308</v>
      </c>
      <c r="C876" s="50" t="s">
        <v>1062</v>
      </c>
      <c r="D876" s="50" t="s">
        <v>778</v>
      </c>
      <c r="E876" s="50" t="s">
        <v>297</v>
      </c>
      <c r="F876" s="50" t="s">
        <v>1044</v>
      </c>
      <c r="G876" s="50" t="s">
        <v>2667</v>
      </c>
      <c r="H876" s="50" t="s">
        <v>1243</v>
      </c>
      <c r="I876" s="50" t="s">
        <v>1401</v>
      </c>
      <c r="J876" s="50" t="s">
        <v>1402</v>
      </c>
      <c r="K876" s="50" t="s">
        <v>1403</v>
      </c>
      <c r="L876" s="307">
        <v>3053.9219421885887</v>
      </c>
      <c r="M876" s="308">
        <v>3000</v>
      </c>
      <c r="N876" s="307">
        <v>2739.653589149827</v>
      </c>
      <c r="O876" s="50" t="s">
        <v>2672</v>
      </c>
      <c r="Q876" s="50" t="s">
        <v>300</v>
      </c>
      <c r="R876" s="50" t="s">
        <v>905</v>
      </c>
      <c r="T876" s="308">
        <v>9557.25</v>
      </c>
      <c r="U876" s="309">
        <v>20</v>
      </c>
      <c r="V876" s="310">
        <v>45200</v>
      </c>
      <c r="X876" s="50" t="s">
        <v>306</v>
      </c>
      <c r="Y876" s="50" t="s">
        <v>1404</v>
      </c>
      <c r="AC876" s="50" t="s">
        <v>1431</v>
      </c>
      <c r="AD876" s="50" t="s">
        <v>360</v>
      </c>
      <c r="AF876" s="306"/>
      <c r="AG876" s="307">
        <v>0.49691821071597181</v>
      </c>
      <c r="AH876" s="307">
        <v>0.51827701831363471</v>
      </c>
      <c r="AI876" s="307">
        <v>0.90832169733671397</v>
      </c>
      <c r="AJ876" s="50" t="s">
        <v>0</v>
      </c>
      <c r="AK876" s="307">
        <v>227.88780220854699</v>
      </c>
      <c r="AL876" s="307">
        <v>1.4200737031176929</v>
      </c>
      <c r="AN876" s="312">
        <v>10</v>
      </c>
      <c r="AO876" s="313" t="s">
        <v>305</v>
      </c>
      <c r="AP876" s="313" t="s">
        <v>0</v>
      </c>
      <c r="AQ876" s="313" t="s">
        <v>306</v>
      </c>
      <c r="AR876" s="314" t="s">
        <v>0</v>
      </c>
      <c r="AS876" s="314"/>
    </row>
    <row r="877" spans="1:46" x14ac:dyDescent="0.2">
      <c r="A877" s="306" t="s">
        <v>1434</v>
      </c>
      <c r="B877" s="50" t="s">
        <v>310</v>
      </c>
      <c r="C877" s="50" t="s">
        <v>1058</v>
      </c>
      <c r="D877" s="50" t="s">
        <v>778</v>
      </c>
      <c r="E877" s="50" t="s">
        <v>297</v>
      </c>
      <c r="F877" s="50" t="s">
        <v>1044</v>
      </c>
      <c r="G877" s="50" t="s">
        <v>2667</v>
      </c>
      <c r="H877" s="50" t="s">
        <v>1243</v>
      </c>
      <c r="I877" s="50" t="s">
        <v>1401</v>
      </c>
      <c r="J877" s="50" t="s">
        <v>1402</v>
      </c>
      <c r="K877" s="50" t="s">
        <v>1403</v>
      </c>
      <c r="L877" s="307">
        <v>3991.1823627856011</v>
      </c>
      <c r="M877" s="308">
        <v>3000</v>
      </c>
      <c r="N877" s="307">
        <v>3580.153525894274</v>
      </c>
      <c r="O877" s="50" t="s">
        <v>2672</v>
      </c>
      <c r="Q877" s="50" t="s">
        <v>300</v>
      </c>
      <c r="R877" s="50" t="s">
        <v>905</v>
      </c>
      <c r="T877" s="308">
        <v>14596.4647162779</v>
      </c>
      <c r="U877" s="309">
        <v>20</v>
      </c>
      <c r="V877" s="310">
        <v>45200</v>
      </c>
      <c r="X877" s="50" t="s">
        <v>306</v>
      </c>
      <c r="Y877" s="50" t="s">
        <v>1404</v>
      </c>
      <c r="AC877" s="50" t="s">
        <v>1431</v>
      </c>
      <c r="AD877" s="50" t="s">
        <v>360</v>
      </c>
      <c r="AF877" s="306"/>
      <c r="AG877" s="307">
        <v>0.65127507626629666</v>
      </c>
      <c r="AH877" s="307">
        <v>0.67929634050214993</v>
      </c>
      <c r="AI877" s="307">
        <v>0.72292348557371389</v>
      </c>
      <c r="AJ877" s="306" t="s">
        <v>0</v>
      </c>
      <c r="AK877" s="307">
        <v>289.93241933729416</v>
      </c>
      <c r="AL877" s="307">
        <v>1.8558997986953034</v>
      </c>
      <c r="AM877" s="50"/>
      <c r="AN877" s="312">
        <v>10</v>
      </c>
      <c r="AO877" s="313" t="s">
        <v>305</v>
      </c>
      <c r="AP877" s="313" t="s">
        <v>0</v>
      </c>
      <c r="AQ877" s="313" t="s">
        <v>306</v>
      </c>
      <c r="AR877" s="314" t="s">
        <v>0</v>
      </c>
      <c r="AS877" s="314"/>
      <c r="AT877" s="322"/>
    </row>
    <row r="878" spans="1:46" x14ac:dyDescent="0.2">
      <c r="A878" s="306" t="s">
        <v>1435</v>
      </c>
      <c r="B878" s="50" t="s">
        <v>310</v>
      </c>
      <c r="C878" s="50" t="s">
        <v>1066</v>
      </c>
      <c r="D878" s="50" t="s">
        <v>778</v>
      </c>
      <c r="E878" s="50" t="s">
        <v>297</v>
      </c>
      <c r="F878" s="50" t="s">
        <v>1044</v>
      </c>
      <c r="G878" s="50" t="s">
        <v>2667</v>
      </c>
      <c r="H878" s="50" t="s">
        <v>1243</v>
      </c>
      <c r="I878" s="50" t="s">
        <v>1401</v>
      </c>
      <c r="J878" s="50" t="s">
        <v>1402</v>
      </c>
      <c r="K878" s="50" t="s">
        <v>1403</v>
      </c>
      <c r="L878" s="307">
        <v>4050.4911300339786</v>
      </c>
      <c r="M878" s="308">
        <v>3000</v>
      </c>
      <c r="N878" s="307">
        <v>3633.4342971442738</v>
      </c>
      <c r="O878" s="50" t="s">
        <v>2672</v>
      </c>
      <c r="Q878" s="50" t="s">
        <v>300</v>
      </c>
      <c r="R878" s="50" t="s">
        <v>905</v>
      </c>
      <c r="T878" s="308">
        <v>14596.4647162779</v>
      </c>
      <c r="U878" s="309">
        <v>20</v>
      </c>
      <c r="V878" s="310">
        <v>45200</v>
      </c>
      <c r="X878" s="50" t="s">
        <v>306</v>
      </c>
      <c r="Y878" s="50" t="s">
        <v>1404</v>
      </c>
      <c r="AC878" s="50" t="s">
        <v>1431</v>
      </c>
      <c r="AD878" s="50" t="s">
        <v>360</v>
      </c>
      <c r="AF878" s="306"/>
      <c r="AG878" s="307">
        <v>0.66047662725580258</v>
      </c>
      <c r="AH878" s="307">
        <v>0.68888665370035351</v>
      </c>
      <c r="AI878" s="307">
        <v>0.73575142198758137</v>
      </c>
      <c r="AJ878" s="50" t="s">
        <v>0</v>
      </c>
      <c r="AK878" s="307">
        <v>285.27985351625517</v>
      </c>
      <c r="AL878" s="307">
        <v>1.8834783754657991</v>
      </c>
      <c r="AN878" s="312">
        <v>10</v>
      </c>
      <c r="AO878" s="313" t="s">
        <v>305</v>
      </c>
      <c r="AP878" s="313" t="s">
        <v>0</v>
      </c>
      <c r="AQ878" s="313" t="s">
        <v>306</v>
      </c>
      <c r="AR878" s="314" t="s">
        <v>0</v>
      </c>
      <c r="AS878" s="314"/>
    </row>
    <row r="879" spans="1:46" x14ac:dyDescent="0.2">
      <c r="A879" s="306" t="s">
        <v>1436</v>
      </c>
      <c r="B879" s="50" t="s">
        <v>310</v>
      </c>
      <c r="C879" s="50" t="s">
        <v>1062</v>
      </c>
      <c r="D879" s="50" t="s">
        <v>778</v>
      </c>
      <c r="E879" s="50" t="s">
        <v>297</v>
      </c>
      <c r="F879" s="50" t="s">
        <v>1044</v>
      </c>
      <c r="G879" s="50" t="s">
        <v>2667</v>
      </c>
      <c r="H879" s="50" t="s">
        <v>1243</v>
      </c>
      <c r="I879" s="50" t="s">
        <v>1401</v>
      </c>
      <c r="J879" s="50" t="s">
        <v>1402</v>
      </c>
      <c r="K879" s="50" t="s">
        <v>1403</v>
      </c>
      <c r="L879" s="307">
        <v>4162.5036347905288</v>
      </c>
      <c r="M879" s="308">
        <v>3000</v>
      </c>
      <c r="N879" s="307">
        <v>3734.0621287442737</v>
      </c>
      <c r="O879" s="50" t="s">
        <v>2672</v>
      </c>
      <c r="Q879" s="50" t="s">
        <v>300</v>
      </c>
      <c r="R879" s="50" t="s">
        <v>905</v>
      </c>
      <c r="T879" s="308">
        <v>14596.4647162779</v>
      </c>
      <c r="U879" s="309">
        <v>20</v>
      </c>
      <c r="V879" s="310">
        <v>45200</v>
      </c>
      <c r="X879" s="50" t="s">
        <v>306</v>
      </c>
      <c r="Y879" s="50" t="s">
        <v>1404</v>
      </c>
      <c r="AC879" s="50" t="s">
        <v>1431</v>
      </c>
      <c r="AD879" s="50" t="s">
        <v>360</v>
      </c>
      <c r="AF879" s="306"/>
      <c r="AG879" s="307">
        <v>0.67785498161719548</v>
      </c>
      <c r="AH879" s="307">
        <v>0.70699923726210312</v>
      </c>
      <c r="AI879" s="307">
        <v>0.75997868812780578</v>
      </c>
      <c r="AJ879" s="306" t="s">
        <v>0</v>
      </c>
      <c r="AK879" s="307">
        <v>276.85452034659096</v>
      </c>
      <c r="AL879" s="307">
        <v>1.9355641901775951</v>
      </c>
      <c r="AN879" s="312">
        <v>10</v>
      </c>
      <c r="AO879" s="313" t="s">
        <v>305</v>
      </c>
      <c r="AP879" s="313" t="s">
        <v>0</v>
      </c>
      <c r="AQ879" s="313" t="s">
        <v>306</v>
      </c>
      <c r="AR879" s="314" t="s">
        <v>0</v>
      </c>
      <c r="AS879" s="314"/>
    </row>
    <row r="880" spans="1:46" x14ac:dyDescent="0.2">
      <c r="A880" s="306" t="s">
        <v>1437</v>
      </c>
      <c r="B880" s="50" t="s">
        <v>308</v>
      </c>
      <c r="C880" s="50" t="s">
        <v>1058</v>
      </c>
      <c r="D880" s="50" t="s">
        <v>778</v>
      </c>
      <c r="E880" s="50" t="s">
        <v>297</v>
      </c>
      <c r="F880" s="50" t="s">
        <v>1044</v>
      </c>
      <c r="G880" s="50" t="s">
        <v>2667</v>
      </c>
      <c r="H880" s="50" t="s">
        <v>1243</v>
      </c>
      <c r="I880" s="50" t="s">
        <v>1401</v>
      </c>
      <c r="J880" s="50" t="s">
        <v>1411</v>
      </c>
      <c r="K880" s="50" t="s">
        <v>1403</v>
      </c>
      <c r="L880" s="307">
        <v>4390.9375184304727</v>
      </c>
      <c r="M880" s="308">
        <v>3000</v>
      </c>
      <c r="N880" s="307">
        <v>3938.7465090500964</v>
      </c>
      <c r="O880" s="50" t="s">
        <v>2673</v>
      </c>
      <c r="Q880" s="50" t="s">
        <v>300</v>
      </c>
      <c r="R880" s="50" t="s">
        <v>905</v>
      </c>
      <c r="T880" s="308">
        <v>14444.3</v>
      </c>
      <c r="U880" s="309">
        <v>20</v>
      </c>
      <c r="V880" s="310">
        <v>45200</v>
      </c>
      <c r="X880" s="50" t="s">
        <v>306</v>
      </c>
      <c r="Y880" s="50" t="s">
        <v>1404</v>
      </c>
      <c r="AC880" s="50" t="s">
        <v>1431</v>
      </c>
      <c r="AD880" s="50" t="s">
        <v>360</v>
      </c>
      <c r="AF880" s="306"/>
      <c r="AG880" s="307">
        <v>0.71646891855207051</v>
      </c>
      <c r="AH880" s="307">
        <v>0.74729460001368897</v>
      </c>
      <c r="AI880" s="307">
        <v>0.83680213230512757</v>
      </c>
      <c r="AJ880" s="50" t="s">
        <v>0</v>
      </c>
      <c r="AK880" s="307">
        <v>246.72492530808492</v>
      </c>
      <c r="AL880" s="307">
        <v>2.0417859460701688</v>
      </c>
      <c r="AN880" s="312">
        <v>10</v>
      </c>
      <c r="AO880" s="313" t="s">
        <v>305</v>
      </c>
      <c r="AP880" s="313" t="s">
        <v>0</v>
      </c>
      <c r="AQ880" s="313" t="s">
        <v>306</v>
      </c>
      <c r="AR880" s="314" t="s">
        <v>0</v>
      </c>
      <c r="AS880" s="314"/>
    </row>
    <row r="881" spans="1:46" x14ac:dyDescent="0.2">
      <c r="A881" s="306" t="s">
        <v>1438</v>
      </c>
      <c r="B881" s="50" t="s">
        <v>308</v>
      </c>
      <c r="C881" s="50" t="s">
        <v>1066</v>
      </c>
      <c r="D881" s="50" t="s">
        <v>778</v>
      </c>
      <c r="E881" s="50" t="s">
        <v>297</v>
      </c>
      <c r="F881" s="50" t="s">
        <v>1044</v>
      </c>
      <c r="G881" s="50" t="s">
        <v>2667</v>
      </c>
      <c r="H881" s="50" t="s">
        <v>1243</v>
      </c>
      <c r="I881" s="50" t="s">
        <v>1401</v>
      </c>
      <c r="J881" s="50" t="s">
        <v>1411</v>
      </c>
      <c r="K881" s="50" t="s">
        <v>1403</v>
      </c>
      <c r="L881" s="307">
        <v>4474.7191663162494</v>
      </c>
      <c r="M881" s="308">
        <v>3000</v>
      </c>
      <c r="N881" s="307">
        <v>4014.0127980500965</v>
      </c>
      <c r="O881" s="50" t="s">
        <v>2673</v>
      </c>
      <c r="Q881" s="50" t="s">
        <v>300</v>
      </c>
      <c r="R881" s="50" t="s">
        <v>905</v>
      </c>
      <c r="T881" s="308">
        <v>14444.3</v>
      </c>
      <c r="U881" s="309">
        <v>20</v>
      </c>
      <c r="V881" s="310">
        <v>45200</v>
      </c>
      <c r="X881" s="50" t="s">
        <v>306</v>
      </c>
      <c r="Y881" s="50" t="s">
        <v>1404</v>
      </c>
      <c r="AC881" s="50" t="s">
        <v>1431</v>
      </c>
      <c r="AD881" s="50" t="s">
        <v>360</v>
      </c>
      <c r="AF881" s="306"/>
      <c r="AG881" s="307">
        <v>0.72946735269212415</v>
      </c>
      <c r="AH881" s="307">
        <v>0.76084221330535107</v>
      </c>
      <c r="AI881" s="307">
        <v>0.8558642740943665</v>
      </c>
      <c r="AJ881" s="306" t="s">
        <v>0</v>
      </c>
      <c r="AK881" s="307">
        <v>241.58463325887169</v>
      </c>
      <c r="AL881" s="307">
        <v>2.0807444123370549</v>
      </c>
      <c r="AM881" s="50"/>
      <c r="AN881" s="312">
        <v>10</v>
      </c>
      <c r="AO881" s="313" t="s">
        <v>305</v>
      </c>
      <c r="AP881" s="313" t="s">
        <v>0</v>
      </c>
      <c r="AQ881" s="313" t="s">
        <v>306</v>
      </c>
      <c r="AR881" s="314" t="s">
        <v>0</v>
      </c>
      <c r="AS881" s="314"/>
    </row>
    <row r="882" spans="1:46" x14ac:dyDescent="0.2">
      <c r="A882" s="306" t="s">
        <v>1439</v>
      </c>
      <c r="B882" s="50" t="s">
        <v>308</v>
      </c>
      <c r="C882" s="50" t="s">
        <v>1062</v>
      </c>
      <c r="D882" s="50" t="s">
        <v>778</v>
      </c>
      <c r="E882" s="50" t="s">
        <v>297</v>
      </c>
      <c r="F882" s="50" t="s">
        <v>1044</v>
      </c>
      <c r="G882" s="50" t="s">
        <v>2667</v>
      </c>
      <c r="H882" s="50" t="s">
        <v>1243</v>
      </c>
      <c r="I882" s="50" t="s">
        <v>1401</v>
      </c>
      <c r="J882" s="50" t="s">
        <v>1411</v>
      </c>
      <c r="K882" s="50" t="s">
        <v>1403</v>
      </c>
      <c r="L882" s="307">
        <v>4638.5140945589264</v>
      </c>
      <c r="M882" s="308">
        <v>3000</v>
      </c>
      <c r="N882" s="307">
        <v>4161.1600160500966</v>
      </c>
      <c r="O882" s="50" t="s">
        <v>2673</v>
      </c>
      <c r="Q882" s="50" t="s">
        <v>300</v>
      </c>
      <c r="R882" s="50" t="s">
        <v>905</v>
      </c>
      <c r="T882" s="308">
        <v>14444.3</v>
      </c>
      <c r="U882" s="309">
        <v>20</v>
      </c>
      <c r="V882" s="310">
        <v>45200</v>
      </c>
      <c r="X882" s="50" t="s">
        <v>306</v>
      </c>
      <c r="Y882" s="50" t="s">
        <v>1404</v>
      </c>
      <c r="AC882" s="50" t="s">
        <v>1431</v>
      </c>
      <c r="AD882" s="50" t="s">
        <v>360</v>
      </c>
      <c r="AF882" s="306"/>
      <c r="AG882" s="307">
        <v>0.75487957172772868</v>
      </c>
      <c r="AH882" s="307">
        <v>0.78732808942457755</v>
      </c>
      <c r="AI882" s="307">
        <v>0.89313117233891826</v>
      </c>
      <c r="AJ882" s="50" t="s">
        <v>0</v>
      </c>
      <c r="AK882" s="307">
        <v>232.07162830116457</v>
      </c>
      <c r="AL882" s="307">
        <v>2.1569090539698994</v>
      </c>
      <c r="AN882" s="312">
        <v>10</v>
      </c>
      <c r="AO882" s="313" t="s">
        <v>305</v>
      </c>
      <c r="AP882" s="313" t="s">
        <v>0</v>
      </c>
      <c r="AQ882" s="313" t="s">
        <v>306</v>
      </c>
      <c r="AR882" s="314" t="s">
        <v>0</v>
      </c>
      <c r="AS882" s="314"/>
    </row>
    <row r="883" spans="1:46" x14ac:dyDescent="0.2">
      <c r="A883" s="306" t="s">
        <v>1440</v>
      </c>
      <c r="B883" s="50" t="s">
        <v>310</v>
      </c>
      <c r="C883" s="50" t="s">
        <v>1058</v>
      </c>
      <c r="D883" s="50" t="s">
        <v>778</v>
      </c>
      <c r="E883" s="50" t="s">
        <v>297</v>
      </c>
      <c r="F883" s="50" t="s">
        <v>1044</v>
      </c>
      <c r="G883" s="50" t="s">
        <v>2667</v>
      </c>
      <c r="H883" s="50" t="s">
        <v>1243</v>
      </c>
      <c r="I883" s="50" t="s">
        <v>1401</v>
      </c>
      <c r="J883" s="50" t="s">
        <v>1411</v>
      </c>
      <c r="K883" s="50" t="s">
        <v>1403</v>
      </c>
      <c r="L883" s="307">
        <v>6047.825400323256</v>
      </c>
      <c r="M883" s="308">
        <v>3000</v>
      </c>
      <c r="N883" s="307">
        <v>5424.9910230088472</v>
      </c>
      <c r="O883" s="50" t="s">
        <v>2673</v>
      </c>
      <c r="Q883" s="50" t="s">
        <v>300</v>
      </c>
      <c r="R883" s="50" t="s">
        <v>905</v>
      </c>
      <c r="T883" s="308">
        <v>22567.213530335801</v>
      </c>
      <c r="U883" s="309">
        <v>20</v>
      </c>
      <c r="V883" s="310">
        <v>45200</v>
      </c>
      <c r="X883" s="50" t="s">
        <v>306</v>
      </c>
      <c r="Y883" s="50" t="s">
        <v>1404</v>
      </c>
      <c r="AC883" s="50" t="s">
        <v>1431</v>
      </c>
      <c r="AD883" s="50" t="s">
        <v>360</v>
      </c>
      <c r="AF883" s="306"/>
      <c r="AG883" s="307">
        <v>0.98689729121571246</v>
      </c>
      <c r="AH883" s="307">
        <v>1.0293591151562032</v>
      </c>
      <c r="AI883" s="307">
        <v>0.70846923914980819</v>
      </c>
      <c r="AJ883" s="306" t="s">
        <v>0</v>
      </c>
      <c r="AK883" s="307">
        <v>296.38954277241646</v>
      </c>
      <c r="AL883" s="307">
        <v>2.8122388111503134</v>
      </c>
      <c r="AN883" s="312">
        <v>10</v>
      </c>
      <c r="AO883" s="313" t="s">
        <v>305</v>
      </c>
      <c r="AP883" s="313" t="s">
        <v>0</v>
      </c>
      <c r="AQ883" s="313" t="s">
        <v>306</v>
      </c>
      <c r="AR883" s="314" t="s">
        <v>0</v>
      </c>
      <c r="AS883" s="314"/>
    </row>
    <row r="884" spans="1:46" x14ac:dyDescent="0.2">
      <c r="A884" s="306" t="s">
        <v>1441</v>
      </c>
      <c r="B884" s="50" t="s">
        <v>310</v>
      </c>
      <c r="C884" s="50" t="s">
        <v>1066</v>
      </c>
      <c r="D884" s="50" t="s">
        <v>778</v>
      </c>
      <c r="E884" s="50" t="s">
        <v>297</v>
      </c>
      <c r="F884" s="50" t="s">
        <v>1044</v>
      </c>
      <c r="G884" s="50" t="s">
        <v>2667</v>
      </c>
      <c r="H884" s="50" t="s">
        <v>1243</v>
      </c>
      <c r="I884" s="50" t="s">
        <v>1401</v>
      </c>
      <c r="J884" s="50" t="s">
        <v>1411</v>
      </c>
      <c r="K884" s="50" t="s">
        <v>1403</v>
      </c>
      <c r="L884" s="307">
        <v>6131.6070482090327</v>
      </c>
      <c r="M884" s="308">
        <v>3000</v>
      </c>
      <c r="N884" s="307">
        <v>5500.2573120088473</v>
      </c>
      <c r="O884" s="50" t="s">
        <v>2673</v>
      </c>
      <c r="Q884" s="50" t="s">
        <v>300</v>
      </c>
      <c r="R884" s="50" t="s">
        <v>905</v>
      </c>
      <c r="T884" s="308">
        <v>22567.213530335801</v>
      </c>
      <c r="U884" s="309">
        <v>20</v>
      </c>
      <c r="V884" s="310">
        <v>45200</v>
      </c>
      <c r="X884" s="50" t="s">
        <v>306</v>
      </c>
      <c r="Y884" s="50" t="s">
        <v>1404</v>
      </c>
      <c r="AC884" s="50" t="s">
        <v>1431</v>
      </c>
      <c r="AD884" s="50" t="s">
        <v>360</v>
      </c>
      <c r="AF884" s="306"/>
      <c r="AG884" s="307">
        <v>0.9998957253557661</v>
      </c>
      <c r="AH884" s="307">
        <v>1.0429067284478652</v>
      </c>
      <c r="AI884" s="307">
        <v>0.72019001992813347</v>
      </c>
      <c r="AJ884" s="50" t="s">
        <v>0</v>
      </c>
      <c r="AK884" s="307">
        <v>291.95965243008118</v>
      </c>
      <c r="AL884" s="307">
        <v>2.8511972774171994</v>
      </c>
      <c r="AN884" s="312">
        <v>10</v>
      </c>
      <c r="AO884" s="313" t="s">
        <v>305</v>
      </c>
      <c r="AP884" s="313" t="s">
        <v>0</v>
      </c>
      <c r="AQ884" s="313" t="s">
        <v>306</v>
      </c>
      <c r="AR884" s="314" t="s">
        <v>0</v>
      </c>
      <c r="AS884" s="314"/>
    </row>
    <row r="885" spans="1:46" x14ac:dyDescent="0.2">
      <c r="A885" s="306" t="s">
        <v>1442</v>
      </c>
      <c r="B885" s="50" t="s">
        <v>310</v>
      </c>
      <c r="C885" s="50" t="s">
        <v>1062</v>
      </c>
      <c r="D885" s="50" t="s">
        <v>778</v>
      </c>
      <c r="E885" s="50" t="s">
        <v>297</v>
      </c>
      <c r="F885" s="50" t="s">
        <v>1044</v>
      </c>
      <c r="G885" s="50" t="s">
        <v>2667</v>
      </c>
      <c r="H885" s="50" t="s">
        <v>1243</v>
      </c>
      <c r="I885" s="50" t="s">
        <v>1401</v>
      </c>
      <c r="J885" s="50" t="s">
        <v>1411</v>
      </c>
      <c r="K885" s="50" t="s">
        <v>1403</v>
      </c>
      <c r="L885" s="307">
        <v>6295.4019764517097</v>
      </c>
      <c r="M885" s="308">
        <v>3000</v>
      </c>
      <c r="N885" s="307">
        <v>5647.4045300088474</v>
      </c>
      <c r="O885" s="50" t="s">
        <v>2673</v>
      </c>
      <c r="Q885" s="50" t="s">
        <v>300</v>
      </c>
      <c r="R885" s="50" t="s">
        <v>905</v>
      </c>
      <c r="T885" s="308">
        <v>22567.213530335801</v>
      </c>
      <c r="U885" s="309">
        <v>20</v>
      </c>
      <c r="V885" s="310">
        <v>45200</v>
      </c>
      <c r="X885" s="50" t="s">
        <v>306</v>
      </c>
      <c r="Y885" s="50" t="s">
        <v>1404</v>
      </c>
      <c r="AC885" s="50" t="s">
        <v>1431</v>
      </c>
      <c r="AD885" s="50" t="s">
        <v>360</v>
      </c>
      <c r="AF885" s="306"/>
      <c r="AG885" s="307">
        <v>1.0253079443913706</v>
      </c>
      <c r="AH885" s="307">
        <v>1.0693926045670918</v>
      </c>
      <c r="AI885" s="307">
        <v>0.74310439909087478</v>
      </c>
      <c r="AJ885" s="306" t="s">
        <v>0</v>
      </c>
      <c r="AK885" s="307">
        <v>283.63971028433326</v>
      </c>
      <c r="AL885" s="307">
        <v>2.9273619190500439</v>
      </c>
      <c r="AM885" s="50"/>
      <c r="AN885" s="312">
        <v>10</v>
      </c>
      <c r="AO885" s="313" t="s">
        <v>305</v>
      </c>
      <c r="AP885" s="313" t="s">
        <v>0</v>
      </c>
      <c r="AQ885" s="313" t="s">
        <v>306</v>
      </c>
      <c r="AR885" s="314" t="s">
        <v>0</v>
      </c>
      <c r="AS885" s="314"/>
      <c r="AT885" s="322"/>
    </row>
    <row r="886" spans="1:46" x14ac:dyDescent="0.2">
      <c r="A886" s="306" t="s">
        <v>1443</v>
      </c>
      <c r="B886" s="50" t="s">
        <v>308</v>
      </c>
      <c r="C886" s="50" t="s">
        <v>1058</v>
      </c>
      <c r="D886" s="50" t="s">
        <v>778</v>
      </c>
      <c r="E886" s="50" t="s">
        <v>297</v>
      </c>
      <c r="F886" s="50" t="s">
        <v>1044</v>
      </c>
      <c r="G886" s="50" t="s">
        <v>2667</v>
      </c>
      <c r="H886" s="50" t="s">
        <v>1243</v>
      </c>
      <c r="I886" s="50" t="s">
        <v>1401</v>
      </c>
      <c r="J886" s="50" t="s">
        <v>1402</v>
      </c>
      <c r="K886" s="50" t="s">
        <v>1418</v>
      </c>
      <c r="L886" s="307">
        <v>4241.2196201516417</v>
      </c>
      <c r="M886" s="308">
        <v>3500</v>
      </c>
      <c r="N886" s="307">
        <v>3804.8771511786395</v>
      </c>
      <c r="O886" s="50" t="s">
        <v>2674</v>
      </c>
      <c r="Q886" s="50" t="s">
        <v>300</v>
      </c>
      <c r="R886" s="50" t="s">
        <v>905</v>
      </c>
      <c r="T886" s="308">
        <v>10667.25</v>
      </c>
      <c r="U886" s="309">
        <v>20</v>
      </c>
      <c r="V886" s="310">
        <v>45200</v>
      </c>
      <c r="X886" s="50" t="s">
        <v>306</v>
      </c>
      <c r="Y886" s="50" t="s">
        <v>1404</v>
      </c>
      <c r="AC886" s="50" t="s">
        <v>1431</v>
      </c>
      <c r="AD886" s="50" t="s">
        <v>360</v>
      </c>
      <c r="AF886" s="306"/>
      <c r="AG886" s="307">
        <v>0.5438192363510892</v>
      </c>
      <c r="AH886" s="307">
        <v>0.56737384598332041</v>
      </c>
      <c r="AI886" s="307">
        <v>0.99293105311697849</v>
      </c>
      <c r="AJ886" s="50" t="s">
        <v>0</v>
      </c>
      <c r="AK886" s="307">
        <v>184.44084470494701</v>
      </c>
      <c r="AL886" s="307">
        <v>1.9721671233705116</v>
      </c>
      <c r="AN886" s="312">
        <v>10</v>
      </c>
      <c r="AO886" s="313" t="s">
        <v>305</v>
      </c>
      <c r="AP886" s="313" t="s">
        <v>0</v>
      </c>
      <c r="AQ886" s="313" t="s">
        <v>306</v>
      </c>
      <c r="AR886" s="314" t="s">
        <v>0</v>
      </c>
      <c r="AS886" s="314"/>
    </row>
    <row r="887" spans="1:46" x14ac:dyDescent="0.2">
      <c r="A887" s="306" t="s">
        <v>1444</v>
      </c>
      <c r="B887" s="50" t="s">
        <v>308</v>
      </c>
      <c r="C887" s="50" t="s">
        <v>1066</v>
      </c>
      <c r="D887" s="50" t="s">
        <v>778</v>
      </c>
      <c r="E887" s="50" t="s">
        <v>297</v>
      </c>
      <c r="F887" s="50" t="s">
        <v>1044</v>
      </c>
      <c r="G887" s="50" t="s">
        <v>2667</v>
      </c>
      <c r="H887" s="50" t="s">
        <v>1243</v>
      </c>
      <c r="I887" s="50" t="s">
        <v>1401</v>
      </c>
      <c r="J887" s="50" t="s">
        <v>1402</v>
      </c>
      <c r="K887" s="50" t="s">
        <v>1418</v>
      </c>
      <c r="L887" s="307">
        <v>4300.5161814695175</v>
      </c>
      <c r="M887" s="308">
        <v>3500</v>
      </c>
      <c r="N887" s="307">
        <v>3858.1469570786394</v>
      </c>
      <c r="O887" s="50" t="s">
        <v>2674</v>
      </c>
      <c r="Q887" s="50" t="s">
        <v>300</v>
      </c>
      <c r="R887" s="50" t="s">
        <v>905</v>
      </c>
      <c r="T887" s="308">
        <v>10667.25</v>
      </c>
      <c r="U887" s="309">
        <v>20</v>
      </c>
      <c r="V887" s="310">
        <v>45200</v>
      </c>
      <c r="X887" s="50" t="s">
        <v>306</v>
      </c>
      <c r="Y887" s="50" t="s">
        <v>1404</v>
      </c>
      <c r="AC887" s="50" t="s">
        <v>1431</v>
      </c>
      <c r="AD887" s="50" t="s">
        <v>360</v>
      </c>
      <c r="AF887" s="306"/>
      <c r="AG887" s="307">
        <v>0.55301889363251289</v>
      </c>
      <c r="AH887" s="307">
        <v>0.5769621854649587</v>
      </c>
      <c r="AI887" s="307">
        <v>1.011469039513734</v>
      </c>
      <c r="AJ887" s="306" t="s">
        <v>181</v>
      </c>
      <c r="AK887" s="307">
        <v>181.51421682152315</v>
      </c>
      <c r="AL887" s="307">
        <v>1.9997400243833241</v>
      </c>
      <c r="AN887" s="312">
        <v>10</v>
      </c>
      <c r="AO887" s="313" t="s">
        <v>305</v>
      </c>
      <c r="AP887" s="313" t="s">
        <v>0</v>
      </c>
      <c r="AQ887" s="313" t="s">
        <v>306</v>
      </c>
      <c r="AR887" s="314" t="s">
        <v>0</v>
      </c>
      <c r="AS887" s="314"/>
    </row>
    <row r="888" spans="1:46" x14ac:dyDescent="0.2">
      <c r="A888" s="306" t="s">
        <v>1445</v>
      </c>
      <c r="B888" s="50" t="s">
        <v>308</v>
      </c>
      <c r="C888" s="50" t="s">
        <v>1062</v>
      </c>
      <c r="D888" s="50" t="s">
        <v>778</v>
      </c>
      <c r="E888" s="50" t="s">
        <v>297</v>
      </c>
      <c r="F888" s="50" t="s">
        <v>1044</v>
      </c>
      <c r="G888" s="50" t="s">
        <v>2667</v>
      </c>
      <c r="H888" s="50" t="s">
        <v>1243</v>
      </c>
      <c r="I888" s="50" t="s">
        <v>1401</v>
      </c>
      <c r="J888" s="50" t="s">
        <v>1402</v>
      </c>
      <c r="K888" s="50" t="s">
        <v>1418</v>
      </c>
      <c r="L888" s="307">
        <v>4412.5204371059608</v>
      </c>
      <c r="M888" s="308">
        <v>3500</v>
      </c>
      <c r="N888" s="307">
        <v>3958.7673779786396</v>
      </c>
      <c r="O888" s="50" t="s">
        <v>2674</v>
      </c>
      <c r="Q888" s="50" t="s">
        <v>300</v>
      </c>
      <c r="R888" s="50" t="s">
        <v>905</v>
      </c>
      <c r="T888" s="308">
        <v>10667.25</v>
      </c>
      <c r="U888" s="309">
        <v>20</v>
      </c>
      <c r="V888" s="310">
        <v>45200</v>
      </c>
      <c r="X888" s="50" t="s">
        <v>306</v>
      </c>
      <c r="Y888" s="50" t="s">
        <v>1404</v>
      </c>
      <c r="AC888" s="50" t="s">
        <v>1431</v>
      </c>
      <c r="AD888" s="50" t="s">
        <v>360</v>
      </c>
      <c r="AF888" s="306"/>
      <c r="AG888" s="307">
        <v>0.57039596817132965</v>
      </c>
      <c r="AH888" s="307">
        <v>0.59507343513209021</v>
      </c>
      <c r="AI888" s="307">
        <v>1.0464851234353019</v>
      </c>
      <c r="AJ888" s="50" t="s">
        <v>181</v>
      </c>
      <c r="AK888" s="307">
        <v>176.20076737106086</v>
      </c>
      <c r="AL888" s="307">
        <v>2.0518220032542702</v>
      </c>
      <c r="AN888" s="312">
        <v>10</v>
      </c>
      <c r="AO888" s="313" t="s">
        <v>305</v>
      </c>
      <c r="AP888" s="313" t="s">
        <v>0</v>
      </c>
      <c r="AQ888" s="313" t="s">
        <v>306</v>
      </c>
      <c r="AR888" s="314" t="s">
        <v>0</v>
      </c>
      <c r="AS888" s="314"/>
    </row>
    <row r="889" spans="1:46" x14ac:dyDescent="0.2">
      <c r="A889" s="306" t="s">
        <v>1446</v>
      </c>
      <c r="B889" s="50" t="s">
        <v>310</v>
      </c>
      <c r="C889" s="50" t="s">
        <v>1058</v>
      </c>
      <c r="D889" s="50" t="s">
        <v>778</v>
      </c>
      <c r="E889" s="50" t="s">
        <v>297</v>
      </c>
      <c r="F889" s="50" t="s">
        <v>1044</v>
      </c>
      <c r="G889" s="50" t="s">
        <v>2667</v>
      </c>
      <c r="H889" s="50" t="s">
        <v>1243</v>
      </c>
      <c r="I889" s="50" t="s">
        <v>1401</v>
      </c>
      <c r="J889" s="50" t="s">
        <v>1402</v>
      </c>
      <c r="K889" s="50" t="s">
        <v>1418</v>
      </c>
      <c r="L889" s="307">
        <v>5585.0565668828967</v>
      </c>
      <c r="M889" s="308">
        <v>3500</v>
      </c>
      <c r="N889" s="307">
        <v>5010.3844661906714</v>
      </c>
      <c r="O889" s="50" t="s">
        <v>2674</v>
      </c>
      <c r="Q889" s="50" t="s">
        <v>300</v>
      </c>
      <c r="R889" s="50" t="s">
        <v>905</v>
      </c>
      <c r="T889" s="308">
        <v>15706.166019910301</v>
      </c>
      <c r="U889" s="309">
        <v>20</v>
      </c>
      <c r="V889" s="310">
        <v>45200</v>
      </c>
      <c r="X889" s="50" t="s">
        <v>306</v>
      </c>
      <c r="Y889" s="50" t="s">
        <v>1404</v>
      </c>
      <c r="AC889" s="50" t="s">
        <v>1431</v>
      </c>
      <c r="AD889" s="50" t="s">
        <v>360</v>
      </c>
      <c r="AF889" s="306"/>
      <c r="AG889" s="307">
        <v>0.7385901395777611</v>
      </c>
      <c r="AH889" s="307">
        <v>0.77055147223263876</v>
      </c>
      <c r="AI889" s="307">
        <v>0.85192081141304565</v>
      </c>
      <c r="AJ889" s="306" t="s">
        <v>0</v>
      </c>
      <c r="AK889" s="307">
        <v>221.29635344558568</v>
      </c>
      <c r="AL889" s="307">
        <v>2.5970513036005456</v>
      </c>
      <c r="AM889" s="50"/>
      <c r="AN889" s="312">
        <v>10</v>
      </c>
      <c r="AO889" s="313" t="s">
        <v>305</v>
      </c>
      <c r="AP889" s="313" t="s">
        <v>0</v>
      </c>
      <c r="AQ889" s="313" t="s">
        <v>306</v>
      </c>
      <c r="AR889" s="314" t="s">
        <v>0</v>
      </c>
      <c r="AS889" s="314"/>
    </row>
    <row r="890" spans="1:46" x14ac:dyDescent="0.2">
      <c r="A890" s="306" t="s">
        <v>1447</v>
      </c>
      <c r="B890" s="50" t="s">
        <v>310</v>
      </c>
      <c r="C890" s="50" t="s">
        <v>1066</v>
      </c>
      <c r="D890" s="50" t="s">
        <v>778</v>
      </c>
      <c r="E890" s="50" t="s">
        <v>297</v>
      </c>
      <c r="F890" s="50" t="s">
        <v>1044</v>
      </c>
      <c r="G890" s="50" t="s">
        <v>2667</v>
      </c>
      <c r="H890" s="50" t="s">
        <v>1243</v>
      </c>
      <c r="I890" s="50" t="s">
        <v>1401</v>
      </c>
      <c r="J890" s="50" t="s">
        <v>1402</v>
      </c>
      <c r="K890" s="50" t="s">
        <v>1418</v>
      </c>
      <c r="L890" s="307">
        <v>5644.3531282007734</v>
      </c>
      <c r="M890" s="308">
        <v>3500</v>
      </c>
      <c r="N890" s="307">
        <v>5063.6542720906709</v>
      </c>
      <c r="O890" s="50" t="s">
        <v>2674</v>
      </c>
      <c r="Q890" s="50" t="s">
        <v>300</v>
      </c>
      <c r="R890" s="50" t="s">
        <v>905</v>
      </c>
      <c r="T890" s="308">
        <v>15706.166019910301</v>
      </c>
      <c r="U890" s="309">
        <v>20</v>
      </c>
      <c r="V890" s="310">
        <v>45200</v>
      </c>
      <c r="X890" s="50" t="s">
        <v>306</v>
      </c>
      <c r="Y890" s="50" t="s">
        <v>1404</v>
      </c>
      <c r="AC890" s="50" t="s">
        <v>1431</v>
      </c>
      <c r="AD890" s="50" t="s">
        <v>360</v>
      </c>
      <c r="AF890" s="306"/>
      <c r="AG890" s="307">
        <v>0.74778979685918479</v>
      </c>
      <c r="AH890" s="307">
        <v>0.78013981171427704</v>
      </c>
      <c r="AI890" s="307">
        <v>0.86383995106250755</v>
      </c>
      <c r="AJ890" s="50" t="s">
        <v>0</v>
      </c>
      <c r="AK890" s="307">
        <v>218.67932804546624</v>
      </c>
      <c r="AL890" s="307">
        <v>2.6246242046133581</v>
      </c>
      <c r="AN890" s="312">
        <v>10</v>
      </c>
      <c r="AO890" s="313" t="s">
        <v>305</v>
      </c>
      <c r="AP890" s="313" t="s">
        <v>0</v>
      </c>
      <c r="AQ890" s="313" t="s">
        <v>306</v>
      </c>
      <c r="AR890" s="314" t="s">
        <v>0</v>
      </c>
      <c r="AS890" s="314"/>
    </row>
    <row r="891" spans="1:46" x14ac:dyDescent="0.2">
      <c r="A891" s="306" t="s">
        <v>1448</v>
      </c>
      <c r="B891" s="50" t="s">
        <v>310</v>
      </c>
      <c r="C891" s="50" t="s">
        <v>1062</v>
      </c>
      <c r="D891" s="50" t="s">
        <v>778</v>
      </c>
      <c r="E891" s="50" t="s">
        <v>297</v>
      </c>
      <c r="F891" s="50" t="s">
        <v>1044</v>
      </c>
      <c r="G891" s="50" t="s">
        <v>2667</v>
      </c>
      <c r="H891" s="50" t="s">
        <v>1243</v>
      </c>
      <c r="I891" s="50" t="s">
        <v>1401</v>
      </c>
      <c r="J891" s="50" t="s">
        <v>1402</v>
      </c>
      <c r="K891" s="50" t="s">
        <v>1418</v>
      </c>
      <c r="L891" s="307">
        <v>5756.3573838372158</v>
      </c>
      <c r="M891" s="308">
        <v>3500</v>
      </c>
      <c r="N891" s="307">
        <v>5164.2746929906716</v>
      </c>
      <c r="O891" s="50" t="s">
        <v>2674</v>
      </c>
      <c r="Q891" s="50" t="s">
        <v>300</v>
      </c>
      <c r="R891" s="50" t="s">
        <v>905</v>
      </c>
      <c r="T891" s="308">
        <v>15706.166019910301</v>
      </c>
      <c r="U891" s="309">
        <v>20</v>
      </c>
      <c r="V891" s="310">
        <v>45200</v>
      </c>
      <c r="X891" s="50" t="s">
        <v>306</v>
      </c>
      <c r="Y891" s="50" t="s">
        <v>1404</v>
      </c>
      <c r="AC891" s="50" t="s">
        <v>1431</v>
      </c>
      <c r="AD891" s="50" t="s">
        <v>360</v>
      </c>
      <c r="AF891" s="306"/>
      <c r="AG891" s="307">
        <v>0.76516687139800155</v>
      </c>
      <c r="AH891" s="307">
        <v>0.79825106138140856</v>
      </c>
      <c r="AI891" s="307">
        <v>0.8863538091108385</v>
      </c>
      <c r="AJ891" s="306" t="s">
        <v>0</v>
      </c>
      <c r="AK891" s="307">
        <v>213.88317779470233</v>
      </c>
      <c r="AL891" s="307">
        <v>2.676706183484304</v>
      </c>
      <c r="AN891" s="312">
        <v>10</v>
      </c>
      <c r="AO891" s="313" t="s">
        <v>305</v>
      </c>
      <c r="AP891" s="313" t="s">
        <v>0</v>
      </c>
      <c r="AQ891" s="313" t="s">
        <v>306</v>
      </c>
      <c r="AR891" s="314" t="s">
        <v>0</v>
      </c>
      <c r="AS891" s="314"/>
    </row>
    <row r="892" spans="1:46" x14ac:dyDescent="0.2">
      <c r="A892" s="306" t="s">
        <v>1449</v>
      </c>
      <c r="B892" s="50" t="s">
        <v>308</v>
      </c>
      <c r="C892" s="50" t="s">
        <v>1058</v>
      </c>
      <c r="D892" s="50" t="s">
        <v>778</v>
      </c>
      <c r="E892" s="50" t="s">
        <v>297</v>
      </c>
      <c r="F892" s="50" t="s">
        <v>1044</v>
      </c>
      <c r="G892" s="50" t="s">
        <v>2667</v>
      </c>
      <c r="H892" s="50" t="s">
        <v>1243</v>
      </c>
      <c r="I892" s="50" t="s">
        <v>1401</v>
      </c>
      <c r="J892" s="50" t="s">
        <v>1411</v>
      </c>
      <c r="K892" s="50" t="s">
        <v>1418</v>
      </c>
      <c r="L892" s="307">
        <v>5746.482708868617</v>
      </c>
      <c r="M892" s="308">
        <v>3500</v>
      </c>
      <c r="N892" s="307">
        <v>5155.1097055103683</v>
      </c>
      <c r="O892" s="50" t="s">
        <v>2675</v>
      </c>
      <c r="Q892" s="50" t="s">
        <v>300</v>
      </c>
      <c r="R892" s="50" t="s">
        <v>905</v>
      </c>
      <c r="T892" s="308">
        <v>15554.3</v>
      </c>
      <c r="U892" s="309">
        <v>20</v>
      </c>
      <c r="V892" s="310">
        <v>45200</v>
      </c>
      <c r="X892" s="50" t="s">
        <v>306</v>
      </c>
      <c r="Y892" s="50" t="s">
        <v>1404</v>
      </c>
      <c r="AC892" s="50" t="s">
        <v>1431</v>
      </c>
      <c r="AD892" s="50" t="s">
        <v>360</v>
      </c>
      <c r="AF892" s="306"/>
      <c r="AG892" s="307">
        <v>0.7934469943552882</v>
      </c>
      <c r="AH892" s="307">
        <v>0.82773770853735507</v>
      </c>
      <c r="AI892" s="307">
        <v>0.93679976166703793</v>
      </c>
      <c r="AJ892" s="50" t="s">
        <v>0</v>
      </c>
      <c r="AK892" s="307">
        <v>202.6203400772828</v>
      </c>
      <c r="AL892" s="307">
        <v>2.6721144596239053</v>
      </c>
      <c r="AN892" s="312">
        <v>10</v>
      </c>
      <c r="AO892" s="313" t="s">
        <v>305</v>
      </c>
      <c r="AP892" s="313" t="s">
        <v>0</v>
      </c>
      <c r="AQ892" s="313" t="s">
        <v>306</v>
      </c>
      <c r="AR892" s="314" t="s">
        <v>0</v>
      </c>
      <c r="AS892" s="314"/>
    </row>
    <row r="893" spans="1:46" x14ac:dyDescent="0.2">
      <c r="A893" s="306" t="s">
        <v>1450</v>
      </c>
      <c r="B893" s="50" t="s">
        <v>308</v>
      </c>
      <c r="C893" s="50" t="s">
        <v>1066</v>
      </c>
      <c r="D893" s="50" t="s">
        <v>778</v>
      </c>
      <c r="E893" s="50" t="s">
        <v>297</v>
      </c>
      <c r="F893" s="50" t="s">
        <v>1044</v>
      </c>
      <c r="G893" s="50" t="s">
        <v>2667</v>
      </c>
      <c r="H893" s="50" t="s">
        <v>1243</v>
      </c>
      <c r="I893" s="50" t="s">
        <v>1401</v>
      </c>
      <c r="J893" s="50" t="s">
        <v>1411</v>
      </c>
      <c r="K893" s="50" t="s">
        <v>1418</v>
      </c>
      <c r="L893" s="307">
        <v>5830.2834993614997</v>
      </c>
      <c r="M893" s="308">
        <v>3500</v>
      </c>
      <c r="N893" s="307">
        <v>5230.3931915103685</v>
      </c>
      <c r="O893" s="50" t="s">
        <v>2675</v>
      </c>
      <c r="Q893" s="50" t="s">
        <v>300</v>
      </c>
      <c r="R893" s="50" t="s">
        <v>905</v>
      </c>
      <c r="T893" s="308">
        <v>15554.3</v>
      </c>
      <c r="U893" s="309">
        <v>20</v>
      </c>
      <c r="V893" s="310">
        <v>45200</v>
      </c>
      <c r="X893" s="50" t="s">
        <v>306</v>
      </c>
      <c r="Y893" s="50" t="s">
        <v>1404</v>
      </c>
      <c r="AC893" s="50" t="s">
        <v>1431</v>
      </c>
      <c r="AD893" s="50" t="s">
        <v>360</v>
      </c>
      <c r="AF893" s="306"/>
      <c r="AG893" s="307">
        <v>0.80644839840491067</v>
      </c>
      <c r="AH893" s="307">
        <v>0.84128841721619341</v>
      </c>
      <c r="AI893" s="307">
        <v>0.95445436729043309</v>
      </c>
      <c r="AJ893" s="306" t="s">
        <v>0</v>
      </c>
      <c r="AK893" s="307">
        <v>199.30821646470679</v>
      </c>
      <c r="AL893" s="307">
        <v>2.7110818272030959</v>
      </c>
      <c r="AM893" s="50"/>
      <c r="AN893" s="312">
        <v>10</v>
      </c>
      <c r="AO893" s="313" t="s">
        <v>305</v>
      </c>
      <c r="AP893" s="313" t="s">
        <v>0</v>
      </c>
      <c r="AQ893" s="313" t="s">
        <v>306</v>
      </c>
      <c r="AR893" s="314" t="s">
        <v>0</v>
      </c>
      <c r="AS893" s="314"/>
      <c r="AT893" s="322"/>
    </row>
    <row r="894" spans="1:46" x14ac:dyDescent="0.2">
      <c r="A894" s="306" t="s">
        <v>1451</v>
      </c>
      <c r="B894" s="50" t="s">
        <v>308</v>
      </c>
      <c r="C894" s="50" t="s">
        <v>1062</v>
      </c>
      <c r="D894" s="50" t="s">
        <v>778</v>
      </c>
      <c r="E894" s="50" t="s">
        <v>297</v>
      </c>
      <c r="F894" s="50" t="s">
        <v>1044</v>
      </c>
      <c r="G894" s="50" t="s">
        <v>2667</v>
      </c>
      <c r="H894" s="50" t="s">
        <v>1243</v>
      </c>
      <c r="I894" s="50" t="s">
        <v>1401</v>
      </c>
      <c r="J894" s="50" t="s">
        <v>1411</v>
      </c>
      <c r="K894" s="50" t="s">
        <v>1418</v>
      </c>
      <c r="L894" s="307">
        <v>5994.0904906636179</v>
      </c>
      <c r="M894" s="308">
        <v>3500</v>
      </c>
      <c r="N894" s="307">
        <v>5377.5512465103684</v>
      </c>
      <c r="O894" s="50" t="s">
        <v>2675</v>
      </c>
      <c r="Q894" s="50" t="s">
        <v>300</v>
      </c>
      <c r="R894" s="50" t="s">
        <v>905</v>
      </c>
      <c r="T894" s="308">
        <v>15554.3</v>
      </c>
      <c r="U894" s="309">
        <v>20</v>
      </c>
      <c r="V894" s="310">
        <v>45200</v>
      </c>
      <c r="X894" s="50" t="s">
        <v>306</v>
      </c>
      <c r="Y894" s="50" t="s">
        <v>1404</v>
      </c>
      <c r="AC894" s="50" t="s">
        <v>1431</v>
      </c>
      <c r="AD894" s="50" t="s">
        <v>360</v>
      </c>
      <c r="AF894" s="306"/>
      <c r="AG894" s="307">
        <v>0.83186248898264448</v>
      </c>
      <c r="AH894" s="307">
        <v>0.86777624394952868</v>
      </c>
      <c r="AI894" s="307">
        <v>0.9889641590571282</v>
      </c>
      <c r="AJ894" s="50" t="s">
        <v>0</v>
      </c>
      <c r="AK894" s="307">
        <v>193.10138912780715</v>
      </c>
      <c r="AL894" s="307">
        <v>2.7872520781585806</v>
      </c>
      <c r="AN894" s="312">
        <v>10</v>
      </c>
      <c r="AO894" s="313" t="s">
        <v>305</v>
      </c>
      <c r="AP894" s="313" t="s">
        <v>0</v>
      </c>
      <c r="AQ894" s="313" t="s">
        <v>306</v>
      </c>
      <c r="AR894" s="314" t="s">
        <v>0</v>
      </c>
      <c r="AS894" s="314"/>
    </row>
    <row r="895" spans="1:46" x14ac:dyDescent="0.2">
      <c r="A895" s="306" t="s">
        <v>1452</v>
      </c>
      <c r="B895" s="50" t="s">
        <v>310</v>
      </c>
      <c r="C895" s="50" t="s">
        <v>1058</v>
      </c>
      <c r="D895" s="50" t="s">
        <v>778</v>
      </c>
      <c r="E895" s="50" t="s">
        <v>297</v>
      </c>
      <c r="F895" s="50" t="s">
        <v>1044</v>
      </c>
      <c r="G895" s="50" t="s">
        <v>2667</v>
      </c>
      <c r="H895" s="50" t="s">
        <v>1243</v>
      </c>
      <c r="I895" s="50" t="s">
        <v>1401</v>
      </c>
      <c r="J895" s="50" t="s">
        <v>1411</v>
      </c>
      <c r="K895" s="50" t="s">
        <v>1418</v>
      </c>
      <c r="L895" s="307">
        <v>7627.0622611421732</v>
      </c>
      <c r="M895" s="308">
        <v>3500</v>
      </c>
      <c r="N895" s="307">
        <v>6842.0762798628821</v>
      </c>
      <c r="O895" s="50" t="s">
        <v>2675</v>
      </c>
      <c r="Q895" s="50" t="s">
        <v>300</v>
      </c>
      <c r="R895" s="50" t="s">
        <v>905</v>
      </c>
      <c r="T895" s="308">
        <v>23676.914833968302</v>
      </c>
      <c r="U895" s="309">
        <v>20</v>
      </c>
      <c r="V895" s="310">
        <v>45200</v>
      </c>
      <c r="X895" s="50" t="s">
        <v>306</v>
      </c>
      <c r="Y895" s="50" t="s">
        <v>1404</v>
      </c>
      <c r="AC895" s="50" t="s">
        <v>1431</v>
      </c>
      <c r="AD895" s="50" t="s">
        <v>360</v>
      </c>
      <c r="AF895" s="306"/>
      <c r="AG895" s="307">
        <v>1.0771998940314447</v>
      </c>
      <c r="AH895" s="307">
        <v>1.1237246390566007</v>
      </c>
      <c r="AI895" s="307">
        <v>0.79490089490312832</v>
      </c>
      <c r="AJ895" s="306" t="s">
        <v>0</v>
      </c>
      <c r="AK895" s="307">
        <v>245.2928593672745</v>
      </c>
      <c r="AL895" s="307">
        <v>3.546583951431109</v>
      </c>
      <c r="AN895" s="312">
        <v>10</v>
      </c>
      <c r="AO895" s="313" t="s">
        <v>305</v>
      </c>
      <c r="AP895" s="313" t="s">
        <v>0</v>
      </c>
      <c r="AQ895" s="313" t="s">
        <v>306</v>
      </c>
      <c r="AR895" s="314" t="s">
        <v>0</v>
      </c>
      <c r="AS895" s="314"/>
    </row>
    <row r="896" spans="1:46" x14ac:dyDescent="0.2">
      <c r="A896" s="306" t="s">
        <v>1453</v>
      </c>
      <c r="B896" s="50" t="s">
        <v>310</v>
      </c>
      <c r="C896" s="50" t="s">
        <v>1066</v>
      </c>
      <c r="D896" s="50" t="s">
        <v>778</v>
      </c>
      <c r="E896" s="50" t="s">
        <v>297</v>
      </c>
      <c r="F896" s="50" t="s">
        <v>1044</v>
      </c>
      <c r="G896" s="50" t="s">
        <v>2667</v>
      </c>
      <c r="H896" s="50" t="s">
        <v>1243</v>
      </c>
      <c r="I896" s="50" t="s">
        <v>1401</v>
      </c>
      <c r="J896" s="50" t="s">
        <v>1411</v>
      </c>
      <c r="K896" s="50" t="s">
        <v>1418</v>
      </c>
      <c r="L896" s="307">
        <v>7710.8630516350568</v>
      </c>
      <c r="M896" s="308">
        <v>3500</v>
      </c>
      <c r="N896" s="307">
        <v>6917.3597658628823</v>
      </c>
      <c r="O896" s="50" t="s">
        <v>2675</v>
      </c>
      <c r="Q896" s="50" t="s">
        <v>300</v>
      </c>
      <c r="R896" s="50" t="s">
        <v>905</v>
      </c>
      <c r="T896" s="308">
        <v>23676.914833968302</v>
      </c>
      <c r="U896" s="309">
        <v>20</v>
      </c>
      <c r="V896" s="310">
        <v>45200</v>
      </c>
      <c r="X896" s="50" t="s">
        <v>306</v>
      </c>
      <c r="Y896" s="50" t="s">
        <v>1404</v>
      </c>
      <c r="AC896" s="50" t="s">
        <v>1431</v>
      </c>
      <c r="AD896" s="50" t="s">
        <v>360</v>
      </c>
      <c r="AF896" s="306"/>
      <c r="AG896" s="307">
        <v>1.0902012980810671</v>
      </c>
      <c r="AH896" s="307">
        <v>1.1372753477354389</v>
      </c>
      <c r="AI896" s="307">
        <v>0.80607489283163702</v>
      </c>
      <c r="AJ896" s="50" t="s">
        <v>0</v>
      </c>
      <c r="AK896" s="307">
        <v>242.32475964331189</v>
      </c>
      <c r="AL896" s="307">
        <v>3.5855513190102997</v>
      </c>
      <c r="AN896" s="312">
        <v>10</v>
      </c>
      <c r="AO896" s="313" t="s">
        <v>305</v>
      </c>
      <c r="AP896" s="313" t="s">
        <v>0</v>
      </c>
      <c r="AQ896" s="313" t="s">
        <v>306</v>
      </c>
      <c r="AR896" s="314" t="s">
        <v>0</v>
      </c>
      <c r="AS896" s="314"/>
    </row>
    <row r="897" spans="1:46" x14ac:dyDescent="0.2">
      <c r="A897" s="306" t="s">
        <v>1454</v>
      </c>
      <c r="B897" s="50" t="s">
        <v>310</v>
      </c>
      <c r="C897" s="50" t="s">
        <v>1062</v>
      </c>
      <c r="D897" s="50" t="s">
        <v>778</v>
      </c>
      <c r="E897" s="50" t="s">
        <v>297</v>
      </c>
      <c r="F897" s="50" t="s">
        <v>1044</v>
      </c>
      <c r="G897" s="50" t="s">
        <v>2667</v>
      </c>
      <c r="H897" s="50" t="s">
        <v>1243</v>
      </c>
      <c r="I897" s="50" t="s">
        <v>1401</v>
      </c>
      <c r="J897" s="50" t="s">
        <v>1411</v>
      </c>
      <c r="K897" s="50" t="s">
        <v>1418</v>
      </c>
      <c r="L897" s="307">
        <v>7874.6700429371749</v>
      </c>
      <c r="M897" s="308">
        <v>3500</v>
      </c>
      <c r="N897" s="307">
        <v>7064.5178208628822</v>
      </c>
      <c r="O897" s="50" t="s">
        <v>2675</v>
      </c>
      <c r="Q897" s="50" t="s">
        <v>300</v>
      </c>
      <c r="R897" s="50" t="s">
        <v>905</v>
      </c>
      <c r="T897" s="308">
        <v>23676.914833968302</v>
      </c>
      <c r="U897" s="309">
        <v>20</v>
      </c>
      <c r="V897" s="310">
        <v>45200</v>
      </c>
      <c r="X897" s="50" t="s">
        <v>306</v>
      </c>
      <c r="Y897" s="50" t="s">
        <v>1404</v>
      </c>
      <c r="AC897" s="50" t="s">
        <v>1431</v>
      </c>
      <c r="AD897" s="50" t="s">
        <v>360</v>
      </c>
      <c r="AF897" s="306"/>
      <c r="AG897" s="307">
        <v>1.1156153886588009</v>
      </c>
      <c r="AH897" s="307">
        <v>1.1637631744687744</v>
      </c>
      <c r="AI897" s="307">
        <v>0.82791691807650059</v>
      </c>
      <c r="AJ897" s="306" t="s">
        <v>0</v>
      </c>
      <c r="AK897" s="307">
        <v>236.70538829310595</v>
      </c>
      <c r="AL897" s="307">
        <v>3.6617215699657848</v>
      </c>
      <c r="AM897" s="50"/>
      <c r="AN897" s="312">
        <v>10</v>
      </c>
      <c r="AO897" s="313" t="s">
        <v>305</v>
      </c>
      <c r="AP897" s="313" t="s">
        <v>0</v>
      </c>
      <c r="AQ897" s="313" t="s">
        <v>306</v>
      </c>
      <c r="AR897" s="314" t="s">
        <v>0</v>
      </c>
      <c r="AS897" s="314"/>
    </row>
    <row r="898" spans="1:46" x14ac:dyDescent="0.2">
      <c r="A898" s="306" t="s">
        <v>1455</v>
      </c>
      <c r="B898" s="50" t="s">
        <v>308</v>
      </c>
      <c r="C898" s="50" t="s">
        <v>1058</v>
      </c>
      <c r="D898" s="50" t="s">
        <v>778</v>
      </c>
      <c r="E898" s="50" t="s">
        <v>297</v>
      </c>
      <c r="F898" s="50" t="s">
        <v>1044</v>
      </c>
      <c r="G898" s="50" t="s">
        <v>2667</v>
      </c>
      <c r="H898" s="50" t="s">
        <v>1243</v>
      </c>
      <c r="I898" s="50" t="s">
        <v>1456</v>
      </c>
      <c r="J898" s="50" t="s">
        <v>1402</v>
      </c>
      <c r="K898" s="50" t="s">
        <v>1403</v>
      </c>
      <c r="L898" s="307">
        <v>10059.310396977535</v>
      </c>
      <c r="M898" s="308">
        <v>3000</v>
      </c>
      <c r="N898" s="307">
        <v>9023.3370495422205</v>
      </c>
      <c r="O898" s="50" t="s">
        <v>2676</v>
      </c>
      <c r="Q898" s="50" t="s">
        <v>300</v>
      </c>
      <c r="R898" s="50" t="s">
        <v>905</v>
      </c>
      <c r="T898" s="308">
        <v>12668.3</v>
      </c>
      <c r="U898" s="309">
        <v>20</v>
      </c>
      <c r="V898" s="310">
        <v>45200</v>
      </c>
      <c r="X898" s="50" t="s">
        <v>306</v>
      </c>
      <c r="Y898" s="50" t="s">
        <v>1404</v>
      </c>
      <c r="AC898" s="50" t="s">
        <v>1457</v>
      </c>
      <c r="AD898" s="50" t="s">
        <v>360</v>
      </c>
      <c r="AF898" s="306"/>
      <c r="AG898" s="307">
        <v>1.6416003213253352</v>
      </c>
      <c r="AH898" s="307">
        <v>1.7122326209266787</v>
      </c>
      <c r="AI898" s="307">
        <v>2.1972336909381833</v>
      </c>
      <c r="AJ898" s="50" t="s">
        <v>181</v>
      </c>
      <c r="AK898" s="307">
        <v>76.580902868469806</v>
      </c>
      <c r="AL898" s="307">
        <v>4.6775793345945544</v>
      </c>
      <c r="AN898" s="312">
        <v>10</v>
      </c>
      <c r="AO898" s="313" t="s">
        <v>305</v>
      </c>
      <c r="AP898" s="313" t="s">
        <v>0</v>
      </c>
      <c r="AQ898" s="313" t="s">
        <v>306</v>
      </c>
      <c r="AR898" s="314" t="s">
        <v>0</v>
      </c>
      <c r="AS898" s="314"/>
    </row>
    <row r="899" spans="1:46" x14ac:dyDescent="0.2">
      <c r="A899" s="306" t="s">
        <v>1458</v>
      </c>
      <c r="B899" s="50" t="s">
        <v>308</v>
      </c>
      <c r="C899" s="50" t="s">
        <v>1066</v>
      </c>
      <c r="D899" s="50" t="s">
        <v>778</v>
      </c>
      <c r="E899" s="50" t="s">
        <v>297</v>
      </c>
      <c r="F899" s="50" t="s">
        <v>1044</v>
      </c>
      <c r="G899" s="50" t="s">
        <v>2667</v>
      </c>
      <c r="H899" s="50" t="s">
        <v>1243</v>
      </c>
      <c r="I899" s="50" t="s">
        <v>1456</v>
      </c>
      <c r="J899" s="50" t="s">
        <v>1402</v>
      </c>
      <c r="K899" s="50" t="s">
        <v>1403</v>
      </c>
      <c r="L899" s="307">
        <v>10138.746858036284</v>
      </c>
      <c r="M899" s="308">
        <v>3000</v>
      </c>
      <c r="N899" s="307">
        <v>9094.6997857268361</v>
      </c>
      <c r="O899" s="50" t="s">
        <v>2676</v>
      </c>
      <c r="Q899" s="50" t="s">
        <v>300</v>
      </c>
      <c r="R899" s="50" t="s">
        <v>905</v>
      </c>
      <c r="T899" s="308">
        <v>12668.3</v>
      </c>
      <c r="U899" s="309">
        <v>20</v>
      </c>
      <c r="V899" s="310">
        <v>45200</v>
      </c>
      <c r="X899" s="50" t="s">
        <v>306</v>
      </c>
      <c r="Y899" s="50" t="s">
        <v>1404</v>
      </c>
      <c r="AC899" s="50" t="s">
        <v>1457</v>
      </c>
      <c r="AD899" s="50" t="s">
        <v>360</v>
      </c>
      <c r="AF899" s="306"/>
      <c r="AG899" s="307">
        <v>1.6539246146932431</v>
      </c>
      <c r="AH899" s="307">
        <v>1.7250776112418524</v>
      </c>
      <c r="AI899" s="307">
        <v>2.2179598288310327</v>
      </c>
      <c r="AJ899" s="306" t="s">
        <v>181</v>
      </c>
      <c r="AK899" s="307">
        <v>75.762971474056471</v>
      </c>
      <c r="AL899" s="307">
        <v>4.7145172889868725</v>
      </c>
      <c r="AN899" s="312">
        <v>10</v>
      </c>
      <c r="AO899" s="313" t="s">
        <v>305</v>
      </c>
      <c r="AP899" s="313" t="s">
        <v>0</v>
      </c>
      <c r="AQ899" s="313" t="s">
        <v>306</v>
      </c>
      <c r="AR899" s="314" t="s">
        <v>0</v>
      </c>
      <c r="AS899" s="314"/>
    </row>
    <row r="900" spans="1:46" x14ac:dyDescent="0.2">
      <c r="A900" s="306" t="s">
        <v>1459</v>
      </c>
      <c r="B900" s="50" t="s">
        <v>308</v>
      </c>
      <c r="C900" s="50" t="s">
        <v>1062</v>
      </c>
      <c r="D900" s="50" t="s">
        <v>778</v>
      </c>
      <c r="E900" s="50" t="s">
        <v>297</v>
      </c>
      <c r="F900" s="50" t="s">
        <v>1044</v>
      </c>
      <c r="G900" s="50" t="s">
        <v>2667</v>
      </c>
      <c r="H900" s="50" t="s">
        <v>1243</v>
      </c>
      <c r="I900" s="50" t="s">
        <v>1456</v>
      </c>
      <c r="J900" s="50" t="s">
        <v>1402</v>
      </c>
      <c r="K900" s="50" t="s">
        <v>1403</v>
      </c>
      <c r="L900" s="307">
        <v>10282.771353604301</v>
      </c>
      <c r="M900" s="308">
        <v>3000</v>
      </c>
      <c r="N900" s="307">
        <v>9224.0859887922197</v>
      </c>
      <c r="O900" s="50" t="s">
        <v>2676</v>
      </c>
      <c r="Q900" s="50" t="s">
        <v>300</v>
      </c>
      <c r="R900" s="50" t="s">
        <v>905</v>
      </c>
      <c r="T900" s="308">
        <v>12668.3</v>
      </c>
      <c r="U900" s="309">
        <v>20</v>
      </c>
      <c r="V900" s="310">
        <v>45200</v>
      </c>
      <c r="X900" s="50" t="s">
        <v>306</v>
      </c>
      <c r="Y900" s="50" t="s">
        <v>1404</v>
      </c>
      <c r="AC900" s="50" t="s">
        <v>1457</v>
      </c>
      <c r="AD900" s="50" t="s">
        <v>360</v>
      </c>
      <c r="AF900" s="306"/>
      <c r="AG900" s="307">
        <v>1.6762695191853061</v>
      </c>
      <c r="AH900" s="307">
        <v>1.7483665798849894</v>
      </c>
      <c r="AI900" s="307">
        <v>2.2555379323279023</v>
      </c>
      <c r="AJ900" s="50" t="s">
        <v>181</v>
      </c>
      <c r="AK900" s="307">
        <v>74.312225469592747</v>
      </c>
      <c r="AL900" s="307">
        <v>4.7814886794260003</v>
      </c>
      <c r="AN900" s="312">
        <v>10</v>
      </c>
      <c r="AO900" s="313" t="s">
        <v>305</v>
      </c>
      <c r="AP900" s="313" t="s">
        <v>0</v>
      </c>
      <c r="AQ900" s="313" t="s">
        <v>306</v>
      </c>
      <c r="AR900" s="314" t="s">
        <v>0</v>
      </c>
      <c r="AS900" s="314"/>
    </row>
    <row r="901" spans="1:46" x14ac:dyDescent="0.2">
      <c r="A901" s="306" t="s">
        <v>1460</v>
      </c>
      <c r="B901" s="50" t="s">
        <v>310</v>
      </c>
      <c r="C901" s="50" t="s">
        <v>1058</v>
      </c>
      <c r="D901" s="50" t="s">
        <v>778</v>
      </c>
      <c r="E901" s="50" t="s">
        <v>297</v>
      </c>
      <c r="F901" s="50" t="s">
        <v>1044</v>
      </c>
      <c r="G901" s="50" t="s">
        <v>2667</v>
      </c>
      <c r="H901" s="50" t="s">
        <v>1243</v>
      </c>
      <c r="I901" s="50" t="s">
        <v>1456</v>
      </c>
      <c r="J901" s="50" t="s">
        <v>1402</v>
      </c>
      <c r="K901" s="50" t="s">
        <v>1403</v>
      </c>
      <c r="L901" s="307">
        <v>10548.756918462888</v>
      </c>
      <c r="M901" s="308">
        <v>3000</v>
      </c>
      <c r="N901" s="307">
        <v>9462.3753305167884</v>
      </c>
      <c r="O901" s="50" t="s">
        <v>2676</v>
      </c>
      <c r="Q901" s="50" t="s">
        <v>300</v>
      </c>
      <c r="R901" s="50" t="s">
        <v>905</v>
      </c>
      <c r="T901" s="308">
        <v>17707.814716277899</v>
      </c>
      <c r="U901" s="309">
        <v>20</v>
      </c>
      <c r="V901" s="310">
        <v>45200</v>
      </c>
      <c r="X901" s="50" t="s">
        <v>306</v>
      </c>
      <c r="Y901" s="50" t="s">
        <v>1404</v>
      </c>
      <c r="AC901" s="50" t="s">
        <v>1457</v>
      </c>
      <c r="AD901" s="50" t="s">
        <v>360</v>
      </c>
      <c r="AF901" s="306"/>
      <c r="AG901" s="307">
        <v>1.7214851631167782</v>
      </c>
      <c r="AH901" s="307">
        <v>1.7955547921367463</v>
      </c>
      <c r="AI901" s="307">
        <v>1.5744195540782346</v>
      </c>
      <c r="AJ901" s="306" t="s">
        <v>181</v>
      </c>
      <c r="AK901" s="307">
        <v>117.94124251785549</v>
      </c>
      <c r="AL901" s="307">
        <v>4.9051719670852432</v>
      </c>
      <c r="AM901" s="50"/>
      <c r="AN901" s="312">
        <v>10</v>
      </c>
      <c r="AO901" s="313" t="s">
        <v>305</v>
      </c>
      <c r="AP901" s="313" t="s">
        <v>0</v>
      </c>
      <c r="AQ901" s="313" t="s">
        <v>306</v>
      </c>
      <c r="AR901" s="314" t="s">
        <v>0</v>
      </c>
      <c r="AS901" s="314"/>
      <c r="AT901" s="322"/>
    </row>
    <row r="902" spans="1:46" x14ac:dyDescent="0.2">
      <c r="A902" s="306" t="s">
        <v>1461</v>
      </c>
      <c r="B902" s="50" t="s">
        <v>310</v>
      </c>
      <c r="C902" s="50" t="s">
        <v>1066</v>
      </c>
      <c r="D902" s="50" t="s">
        <v>778</v>
      </c>
      <c r="E902" s="50" t="s">
        <v>297</v>
      </c>
      <c r="F902" s="50" t="s">
        <v>1044</v>
      </c>
      <c r="G902" s="50" t="s">
        <v>2667</v>
      </c>
      <c r="H902" s="50" t="s">
        <v>1243</v>
      </c>
      <c r="I902" s="50" t="s">
        <v>1456</v>
      </c>
      <c r="J902" s="50" t="s">
        <v>1402</v>
      </c>
      <c r="K902" s="50" t="s">
        <v>1403</v>
      </c>
      <c r="L902" s="307">
        <v>10628.193379521637</v>
      </c>
      <c r="M902" s="308">
        <v>3000</v>
      </c>
      <c r="N902" s="307">
        <v>9533.738066701404</v>
      </c>
      <c r="O902" s="50" t="s">
        <v>2676</v>
      </c>
      <c r="Q902" s="50" t="s">
        <v>300</v>
      </c>
      <c r="R902" s="50" t="s">
        <v>905</v>
      </c>
      <c r="T902" s="308">
        <v>17707.814716277899</v>
      </c>
      <c r="U902" s="309">
        <v>20</v>
      </c>
      <c r="V902" s="310">
        <v>45200</v>
      </c>
      <c r="X902" s="50" t="s">
        <v>306</v>
      </c>
      <c r="Y902" s="50" t="s">
        <v>1404</v>
      </c>
      <c r="AC902" s="50" t="s">
        <v>1457</v>
      </c>
      <c r="AD902" s="50" t="s">
        <v>360</v>
      </c>
      <c r="AF902" s="306"/>
      <c r="AG902" s="307">
        <v>1.7338094564846862</v>
      </c>
      <c r="AH902" s="307">
        <v>1.80839978245192</v>
      </c>
      <c r="AI902" s="307">
        <v>1.5885820729592179</v>
      </c>
      <c r="AJ902" s="50" t="s">
        <v>181</v>
      </c>
      <c r="AK902" s="307">
        <v>116.85184585826501</v>
      </c>
      <c r="AL902" s="307">
        <v>4.9421099214775612</v>
      </c>
      <c r="AN902" s="312">
        <v>10</v>
      </c>
      <c r="AO902" s="313" t="s">
        <v>305</v>
      </c>
      <c r="AP902" s="313" t="s">
        <v>0</v>
      </c>
      <c r="AQ902" s="313" t="s">
        <v>306</v>
      </c>
      <c r="AR902" s="314" t="s">
        <v>0</v>
      </c>
      <c r="AS902" s="314"/>
    </row>
    <row r="903" spans="1:46" x14ac:dyDescent="0.2">
      <c r="A903" s="306" t="s">
        <v>1462</v>
      </c>
      <c r="B903" s="50" t="s">
        <v>310</v>
      </c>
      <c r="C903" s="50" t="s">
        <v>1062</v>
      </c>
      <c r="D903" s="50" t="s">
        <v>778</v>
      </c>
      <c r="E903" s="50" t="s">
        <v>297</v>
      </c>
      <c r="F903" s="50" t="s">
        <v>1044</v>
      </c>
      <c r="G903" s="50" t="s">
        <v>2667</v>
      </c>
      <c r="H903" s="50" t="s">
        <v>1243</v>
      </c>
      <c r="I903" s="50" t="s">
        <v>1456</v>
      </c>
      <c r="J903" s="50" t="s">
        <v>1402</v>
      </c>
      <c r="K903" s="50" t="s">
        <v>1403</v>
      </c>
      <c r="L903" s="307">
        <v>10772.217875089655</v>
      </c>
      <c r="M903" s="308">
        <v>3000</v>
      </c>
      <c r="N903" s="307">
        <v>9663.1242697667876</v>
      </c>
      <c r="O903" s="50" t="s">
        <v>2676</v>
      </c>
      <c r="Q903" s="50" t="s">
        <v>300</v>
      </c>
      <c r="R903" s="50" t="s">
        <v>905</v>
      </c>
      <c r="T903" s="308">
        <v>17707.814716277899</v>
      </c>
      <c r="U903" s="309">
        <v>20</v>
      </c>
      <c r="V903" s="310">
        <v>45200</v>
      </c>
      <c r="X903" s="50" t="s">
        <v>306</v>
      </c>
      <c r="Y903" s="50" t="s">
        <v>1404</v>
      </c>
      <c r="AC903" s="50" t="s">
        <v>1457</v>
      </c>
      <c r="AD903" s="50" t="s">
        <v>360</v>
      </c>
      <c r="AF903" s="306"/>
      <c r="AG903" s="307">
        <v>1.7561543609767492</v>
      </c>
      <c r="AH903" s="307">
        <v>1.831688751095057</v>
      </c>
      <c r="AI903" s="307">
        <v>1.6142598235868244</v>
      </c>
      <c r="AJ903" s="306" t="s">
        <v>181</v>
      </c>
      <c r="AK903" s="307">
        <v>114.9176579218253</v>
      </c>
      <c r="AL903" s="307">
        <v>5.009081311916689</v>
      </c>
      <c r="AN903" s="312">
        <v>10</v>
      </c>
      <c r="AO903" s="313" t="s">
        <v>305</v>
      </c>
      <c r="AP903" s="313" t="s">
        <v>0</v>
      </c>
      <c r="AQ903" s="313" t="s">
        <v>306</v>
      </c>
      <c r="AR903" s="314" t="s">
        <v>0</v>
      </c>
      <c r="AS903" s="314"/>
    </row>
    <row r="904" spans="1:46" x14ac:dyDescent="0.2">
      <c r="A904" s="306" t="s">
        <v>1463</v>
      </c>
      <c r="B904" s="50" t="s">
        <v>308</v>
      </c>
      <c r="C904" s="50" t="s">
        <v>1058</v>
      </c>
      <c r="D904" s="50" t="s">
        <v>778</v>
      </c>
      <c r="E904" s="50" t="s">
        <v>297</v>
      </c>
      <c r="F904" s="50" t="s">
        <v>1044</v>
      </c>
      <c r="G904" s="50" t="s">
        <v>2667</v>
      </c>
      <c r="H904" s="50" t="s">
        <v>1243</v>
      </c>
      <c r="I904" s="50" t="s">
        <v>1456</v>
      </c>
      <c r="J904" s="50" t="s">
        <v>1411</v>
      </c>
      <c r="K904" s="50" t="s">
        <v>1403</v>
      </c>
      <c r="L904" s="307">
        <v>15535.476169845002</v>
      </c>
      <c r="M904" s="308">
        <v>3000</v>
      </c>
      <c r="N904" s="307">
        <v>13935.523579009678</v>
      </c>
      <c r="O904" s="50" t="s">
        <v>2677</v>
      </c>
      <c r="Q904" s="50" t="s">
        <v>300</v>
      </c>
      <c r="R904" s="50" t="s">
        <v>905</v>
      </c>
      <c r="T904" s="308">
        <v>17768.3</v>
      </c>
      <c r="U904" s="309">
        <v>20</v>
      </c>
      <c r="V904" s="310">
        <v>45200</v>
      </c>
      <c r="X904" s="50" t="s">
        <v>306</v>
      </c>
      <c r="Y904" s="50" t="s">
        <v>1404</v>
      </c>
      <c r="AC904" s="50" t="s">
        <v>1457</v>
      </c>
      <c r="AD904" s="50" t="s">
        <v>360</v>
      </c>
      <c r="AF904" s="306"/>
      <c r="AG904" s="307">
        <v>2.5353152112489319</v>
      </c>
      <c r="AH904" s="307">
        <v>2.644401640316985</v>
      </c>
      <c r="AI904" s="307">
        <v>2.387070605002136</v>
      </c>
      <c r="AJ904" s="50" t="s">
        <v>181</v>
      </c>
      <c r="AK904" s="307">
        <v>68.257960067412242</v>
      </c>
      <c r="AL904" s="307">
        <v>7.2239964189779231</v>
      </c>
      <c r="AN904" s="312">
        <v>10</v>
      </c>
      <c r="AO904" s="313" t="s">
        <v>305</v>
      </c>
      <c r="AP904" s="313" t="s">
        <v>0</v>
      </c>
      <c r="AQ904" s="313" t="s">
        <v>306</v>
      </c>
      <c r="AR904" s="314" t="s">
        <v>0</v>
      </c>
      <c r="AS904" s="314"/>
    </row>
    <row r="905" spans="1:46" x14ac:dyDescent="0.2">
      <c r="A905" s="306" t="s">
        <v>1464</v>
      </c>
      <c r="B905" s="50" t="s">
        <v>308</v>
      </c>
      <c r="C905" s="50" t="s">
        <v>1066</v>
      </c>
      <c r="D905" s="50" t="s">
        <v>778</v>
      </c>
      <c r="E905" s="50" t="s">
        <v>297</v>
      </c>
      <c r="F905" s="50" t="s">
        <v>1044</v>
      </c>
      <c r="G905" s="50" t="s">
        <v>2667</v>
      </c>
      <c r="H905" s="50" t="s">
        <v>1243</v>
      </c>
      <c r="I905" s="50" t="s">
        <v>1456</v>
      </c>
      <c r="J905" s="50" t="s">
        <v>1411</v>
      </c>
      <c r="K905" s="50" t="s">
        <v>1403</v>
      </c>
      <c r="L905" s="307">
        <v>15648.627670102245</v>
      </c>
      <c r="M905" s="308">
        <v>3000</v>
      </c>
      <c r="N905" s="307">
        <v>14037.174641432755</v>
      </c>
      <c r="O905" s="50" t="s">
        <v>2677</v>
      </c>
      <c r="Q905" s="50" t="s">
        <v>300</v>
      </c>
      <c r="R905" s="50" t="s">
        <v>905</v>
      </c>
      <c r="T905" s="308">
        <v>17768.3</v>
      </c>
      <c r="U905" s="309">
        <v>20</v>
      </c>
      <c r="V905" s="310">
        <v>45200</v>
      </c>
      <c r="X905" s="50" t="s">
        <v>306</v>
      </c>
      <c r="Y905" s="50" t="s">
        <v>1404</v>
      </c>
      <c r="AC905" s="50" t="s">
        <v>1457</v>
      </c>
      <c r="AD905" s="50" t="s">
        <v>360</v>
      </c>
      <c r="AF905" s="306"/>
      <c r="AG905" s="307">
        <v>2.5528702768397551</v>
      </c>
      <c r="AH905" s="307">
        <v>2.6626984010938375</v>
      </c>
      <c r="AI905" s="307">
        <v>2.4078399938491901</v>
      </c>
      <c r="AJ905" s="306" t="s">
        <v>181</v>
      </c>
      <c r="AK905" s="307">
        <v>67.563283168511262</v>
      </c>
      <c r="AL905" s="307">
        <v>7.2766118665975412</v>
      </c>
      <c r="AM905" s="50"/>
      <c r="AN905" s="312">
        <v>10</v>
      </c>
      <c r="AO905" s="313" t="s">
        <v>305</v>
      </c>
      <c r="AP905" s="313" t="s">
        <v>0</v>
      </c>
      <c r="AQ905" s="313" t="s">
        <v>306</v>
      </c>
      <c r="AR905" s="314" t="s">
        <v>0</v>
      </c>
      <c r="AS905" s="314"/>
    </row>
    <row r="906" spans="1:46" x14ac:dyDescent="0.2">
      <c r="A906" s="306" t="s">
        <v>1465</v>
      </c>
      <c r="B906" s="50" t="s">
        <v>308</v>
      </c>
      <c r="C906" s="50" t="s">
        <v>1062</v>
      </c>
      <c r="D906" s="50" t="s">
        <v>778</v>
      </c>
      <c r="E906" s="50" t="s">
        <v>297</v>
      </c>
      <c r="F906" s="50" t="s">
        <v>1044</v>
      </c>
      <c r="G906" s="50" t="s">
        <v>2667</v>
      </c>
      <c r="H906" s="50" t="s">
        <v>1243</v>
      </c>
      <c r="I906" s="50" t="s">
        <v>1456</v>
      </c>
      <c r="J906" s="50" t="s">
        <v>1411</v>
      </c>
      <c r="K906" s="50" t="s">
        <v>1403</v>
      </c>
      <c r="L906" s="307">
        <v>15860.767786598197</v>
      </c>
      <c r="M906" s="308">
        <v>3000</v>
      </c>
      <c r="N906" s="307">
        <v>14227.753362663523</v>
      </c>
      <c r="O906" s="50" t="s">
        <v>2677</v>
      </c>
      <c r="Q906" s="50" t="s">
        <v>300</v>
      </c>
      <c r="R906" s="50" t="s">
        <v>905</v>
      </c>
      <c r="T906" s="308">
        <v>17768.3</v>
      </c>
      <c r="U906" s="309">
        <v>20</v>
      </c>
      <c r="V906" s="310">
        <v>45200</v>
      </c>
      <c r="X906" s="50" t="s">
        <v>306</v>
      </c>
      <c r="Y906" s="50" t="s">
        <v>1404</v>
      </c>
      <c r="AC906" s="50" t="s">
        <v>1457</v>
      </c>
      <c r="AD906" s="50" t="s">
        <v>360</v>
      </c>
      <c r="AF906" s="306"/>
      <c r="AG906" s="307">
        <v>2.5857830853404344</v>
      </c>
      <c r="AH906" s="307">
        <v>2.6970017638762638</v>
      </c>
      <c r="AI906" s="307">
        <v>2.446779120237677</v>
      </c>
      <c r="AJ906" s="50" t="s">
        <v>181</v>
      </c>
      <c r="AK906" s="307">
        <v>66.287591539644367</v>
      </c>
      <c r="AL906" s="307">
        <v>7.3752570207681583</v>
      </c>
      <c r="AN906" s="312">
        <v>10</v>
      </c>
      <c r="AO906" s="313" t="s">
        <v>305</v>
      </c>
      <c r="AP906" s="313" t="s">
        <v>0</v>
      </c>
      <c r="AQ906" s="313" t="s">
        <v>306</v>
      </c>
      <c r="AR906" s="314" t="s">
        <v>0</v>
      </c>
      <c r="AS906" s="314"/>
    </row>
    <row r="907" spans="1:46" x14ac:dyDescent="0.2">
      <c r="A907" s="306" t="s">
        <v>1466</v>
      </c>
      <c r="B907" s="50" t="s">
        <v>310</v>
      </c>
      <c r="C907" s="50" t="s">
        <v>1058</v>
      </c>
      <c r="D907" s="50" t="s">
        <v>778</v>
      </c>
      <c r="E907" s="50" t="s">
        <v>297</v>
      </c>
      <c r="F907" s="50" t="s">
        <v>1044</v>
      </c>
      <c r="G907" s="50" t="s">
        <v>2667</v>
      </c>
      <c r="H907" s="50" t="s">
        <v>1243</v>
      </c>
      <c r="I907" s="50" t="s">
        <v>1456</v>
      </c>
      <c r="J907" s="50" t="s">
        <v>1411</v>
      </c>
      <c r="K907" s="50" t="s">
        <v>1403</v>
      </c>
      <c r="L907" s="307">
        <v>16158.643630084669</v>
      </c>
      <c r="M907" s="308">
        <v>3000</v>
      </c>
      <c r="N907" s="307">
        <v>14494.510840115585</v>
      </c>
      <c r="O907" s="50" t="s">
        <v>2677</v>
      </c>
      <c r="Q907" s="50" t="s">
        <v>300</v>
      </c>
      <c r="R907" s="50" t="s">
        <v>905</v>
      </c>
      <c r="T907" s="308">
        <v>25891.0135303358</v>
      </c>
      <c r="U907" s="309">
        <v>20</v>
      </c>
      <c r="V907" s="310">
        <v>45200</v>
      </c>
      <c r="X907" s="50" t="s">
        <v>306</v>
      </c>
      <c r="Y907" s="50" t="s">
        <v>1404</v>
      </c>
      <c r="AC907" s="50" t="s">
        <v>1457</v>
      </c>
      <c r="AD907" s="50" t="s">
        <v>360</v>
      </c>
      <c r="AF907" s="306"/>
      <c r="AG907" s="307">
        <v>2.6370252690091669</v>
      </c>
      <c r="AH907" s="307">
        <v>2.7504881350315795</v>
      </c>
      <c r="AI907" s="307">
        <v>1.6493425210739812</v>
      </c>
      <c r="AJ907" s="306" t="s">
        <v>181</v>
      </c>
      <c r="AK907" s="307">
        <v>111.3030477786745</v>
      </c>
      <c r="AL907" s="307">
        <v>7.5137692879893665</v>
      </c>
      <c r="AM907" s="50"/>
      <c r="AN907" s="312">
        <v>10</v>
      </c>
      <c r="AO907" s="313" t="s">
        <v>305</v>
      </c>
      <c r="AP907" s="313" t="s">
        <v>0</v>
      </c>
      <c r="AQ907" s="313" t="s">
        <v>306</v>
      </c>
      <c r="AR907" s="314" t="s">
        <v>0</v>
      </c>
      <c r="AS907" s="314"/>
      <c r="AT907" s="322"/>
    </row>
    <row r="908" spans="1:46" x14ac:dyDescent="0.2">
      <c r="A908" s="306" t="s">
        <v>1467</v>
      </c>
      <c r="B908" s="50" t="s">
        <v>310</v>
      </c>
      <c r="C908" s="50" t="s">
        <v>1066</v>
      </c>
      <c r="D908" s="50" t="s">
        <v>778</v>
      </c>
      <c r="E908" s="50" t="s">
        <v>297</v>
      </c>
      <c r="F908" s="50" t="s">
        <v>1044</v>
      </c>
      <c r="G908" s="50" t="s">
        <v>2667</v>
      </c>
      <c r="H908" s="50" t="s">
        <v>1243</v>
      </c>
      <c r="I908" s="50" t="s">
        <v>1456</v>
      </c>
      <c r="J908" s="50" t="s">
        <v>1411</v>
      </c>
      <c r="K908" s="50" t="s">
        <v>1403</v>
      </c>
      <c r="L908" s="307">
        <v>16271.795130341912</v>
      </c>
      <c r="M908" s="308">
        <v>3000</v>
      </c>
      <c r="N908" s="307">
        <v>14596.161902538663</v>
      </c>
      <c r="O908" s="50" t="s">
        <v>2677</v>
      </c>
      <c r="Q908" s="50" t="s">
        <v>300</v>
      </c>
      <c r="R908" s="50" t="s">
        <v>905</v>
      </c>
      <c r="T908" s="308">
        <v>25891.0135303358</v>
      </c>
      <c r="U908" s="309">
        <v>20</v>
      </c>
      <c r="V908" s="310">
        <v>45200</v>
      </c>
      <c r="X908" s="50" t="s">
        <v>306</v>
      </c>
      <c r="Y908" s="50" t="s">
        <v>1404</v>
      </c>
      <c r="AC908" s="50" t="s">
        <v>1457</v>
      </c>
      <c r="AD908" s="50" t="s">
        <v>360</v>
      </c>
      <c r="AF908" s="306"/>
      <c r="AG908" s="307">
        <v>2.6545803345999901</v>
      </c>
      <c r="AH908" s="307">
        <v>2.768784895808432</v>
      </c>
      <c r="AI908" s="307">
        <v>1.6631399081423792</v>
      </c>
      <c r="AJ908" s="50" t="s">
        <v>181</v>
      </c>
      <c r="AK908" s="307">
        <v>110.3356464397894</v>
      </c>
      <c r="AL908" s="307">
        <v>7.5663847356089846</v>
      </c>
      <c r="AN908" s="312">
        <v>10</v>
      </c>
      <c r="AO908" s="313" t="s">
        <v>305</v>
      </c>
      <c r="AP908" s="313" t="s">
        <v>0</v>
      </c>
      <c r="AQ908" s="313" t="s">
        <v>306</v>
      </c>
      <c r="AR908" s="314" t="s">
        <v>0</v>
      </c>
      <c r="AS908" s="314"/>
    </row>
    <row r="909" spans="1:46" x14ac:dyDescent="0.2">
      <c r="A909" s="306" t="s">
        <v>1468</v>
      </c>
      <c r="B909" s="50" t="s">
        <v>310</v>
      </c>
      <c r="C909" s="50" t="s">
        <v>1062</v>
      </c>
      <c r="D909" s="50" t="s">
        <v>778</v>
      </c>
      <c r="E909" s="50" t="s">
        <v>297</v>
      </c>
      <c r="F909" s="50" t="s">
        <v>1044</v>
      </c>
      <c r="G909" s="50" t="s">
        <v>2667</v>
      </c>
      <c r="H909" s="50" t="s">
        <v>1243</v>
      </c>
      <c r="I909" s="50" t="s">
        <v>1456</v>
      </c>
      <c r="J909" s="50" t="s">
        <v>1411</v>
      </c>
      <c r="K909" s="50" t="s">
        <v>1403</v>
      </c>
      <c r="L909" s="307">
        <v>16483.935246837864</v>
      </c>
      <c r="M909" s="308">
        <v>3000</v>
      </c>
      <c r="N909" s="307">
        <v>14786.74062376943</v>
      </c>
      <c r="O909" s="50" t="s">
        <v>2677</v>
      </c>
      <c r="Q909" s="50" t="s">
        <v>300</v>
      </c>
      <c r="R909" s="50" t="s">
        <v>905</v>
      </c>
      <c r="T909" s="308">
        <v>25891.0135303358</v>
      </c>
      <c r="U909" s="309">
        <v>20</v>
      </c>
      <c r="V909" s="310">
        <v>45200</v>
      </c>
      <c r="X909" s="50" t="s">
        <v>306</v>
      </c>
      <c r="Y909" s="50" t="s">
        <v>1404</v>
      </c>
      <c r="AC909" s="50" t="s">
        <v>1457</v>
      </c>
      <c r="AD909" s="50" t="s">
        <v>360</v>
      </c>
      <c r="AF909" s="306"/>
      <c r="AG909" s="307">
        <v>2.6874931431006694</v>
      </c>
      <c r="AH909" s="307">
        <v>2.8030882585908583</v>
      </c>
      <c r="AI909" s="307">
        <v>1.6890076986124596</v>
      </c>
      <c r="AJ909" s="306" t="s">
        <v>181</v>
      </c>
      <c r="AK909" s="307">
        <v>108.55772251682548</v>
      </c>
      <c r="AL909" s="307">
        <v>7.6650298897796016</v>
      </c>
      <c r="AN909" s="312">
        <v>10</v>
      </c>
      <c r="AO909" s="313" t="s">
        <v>305</v>
      </c>
      <c r="AP909" s="313" t="s">
        <v>0</v>
      </c>
      <c r="AQ909" s="313" t="s">
        <v>306</v>
      </c>
      <c r="AR909" s="314" t="s">
        <v>0</v>
      </c>
      <c r="AS909" s="314"/>
    </row>
    <row r="910" spans="1:46" x14ac:dyDescent="0.2">
      <c r="A910" s="306" t="s">
        <v>1469</v>
      </c>
      <c r="B910" s="50" t="s">
        <v>308</v>
      </c>
      <c r="C910" s="50" t="s">
        <v>1058</v>
      </c>
      <c r="D910" s="50" t="s">
        <v>778</v>
      </c>
      <c r="E910" s="50" t="s">
        <v>297</v>
      </c>
      <c r="F910" s="50" t="s">
        <v>1044</v>
      </c>
      <c r="G910" s="50" t="s">
        <v>2667</v>
      </c>
      <c r="H910" s="50" t="s">
        <v>1243</v>
      </c>
      <c r="I910" s="50" t="s">
        <v>1456</v>
      </c>
      <c r="J910" s="50" t="s">
        <v>1402</v>
      </c>
      <c r="K910" s="50" t="s">
        <v>1418</v>
      </c>
      <c r="L910" s="307">
        <v>11417.929346945517</v>
      </c>
      <c r="M910" s="308">
        <v>3500</v>
      </c>
      <c r="N910" s="307">
        <v>10242.469214421035</v>
      </c>
      <c r="O910" s="50" t="s">
        <v>2678</v>
      </c>
      <c r="Q910" s="50" t="s">
        <v>300</v>
      </c>
      <c r="R910" s="50" t="s">
        <v>905</v>
      </c>
      <c r="T910" s="308">
        <v>13778.3</v>
      </c>
      <c r="U910" s="309">
        <v>20</v>
      </c>
      <c r="V910" s="310">
        <v>45200</v>
      </c>
      <c r="X910" s="50" t="s">
        <v>306</v>
      </c>
      <c r="Y910" s="50" t="s">
        <v>1404</v>
      </c>
      <c r="AC910" s="50" t="s">
        <v>1457</v>
      </c>
      <c r="AD910" s="50" t="s">
        <v>360</v>
      </c>
      <c r="AF910" s="306"/>
      <c r="AG910" s="307">
        <v>1.7150812523113514</v>
      </c>
      <c r="AH910" s="307">
        <v>1.7890323453563177</v>
      </c>
      <c r="AI910" s="307">
        <v>2.1945831246271132</v>
      </c>
      <c r="AJ910" s="50" t="s">
        <v>181</v>
      </c>
      <c r="AK910" s="307">
        <v>74.609712947021606</v>
      </c>
      <c r="AL910" s="307">
        <v>5.3093371463296632</v>
      </c>
      <c r="AN910" s="312">
        <v>10</v>
      </c>
      <c r="AO910" s="313" t="s">
        <v>305</v>
      </c>
      <c r="AP910" s="313" t="s">
        <v>0</v>
      </c>
      <c r="AQ910" s="313" t="s">
        <v>306</v>
      </c>
      <c r="AR910" s="314" t="s">
        <v>0</v>
      </c>
      <c r="AS910" s="314"/>
    </row>
    <row r="911" spans="1:46" x14ac:dyDescent="0.2">
      <c r="A911" s="306" t="s">
        <v>1470</v>
      </c>
      <c r="B911" s="50" t="s">
        <v>308</v>
      </c>
      <c r="C911" s="50" t="s">
        <v>1066</v>
      </c>
      <c r="D911" s="50" t="s">
        <v>778</v>
      </c>
      <c r="E911" s="50" t="s">
        <v>297</v>
      </c>
      <c r="F911" s="50" t="s">
        <v>1044</v>
      </c>
      <c r="G911" s="50" t="s">
        <v>2667</v>
      </c>
      <c r="H911" s="50" t="s">
        <v>1243</v>
      </c>
      <c r="I911" s="50" t="s">
        <v>1456</v>
      </c>
      <c r="J911" s="50" t="s">
        <v>1402</v>
      </c>
      <c r="K911" s="50" t="s">
        <v>1418</v>
      </c>
      <c r="L911" s="307">
        <v>11497.353602073763</v>
      </c>
      <c r="M911" s="308">
        <v>3500</v>
      </c>
      <c r="N911" s="307">
        <v>10313.82098525565</v>
      </c>
      <c r="O911" s="50" t="s">
        <v>2678</v>
      </c>
      <c r="Q911" s="50" t="s">
        <v>300</v>
      </c>
      <c r="R911" s="50" t="s">
        <v>905</v>
      </c>
      <c r="T911" s="308">
        <v>13778.3</v>
      </c>
      <c r="U911" s="309">
        <v>20</v>
      </c>
      <c r="V911" s="310">
        <v>45200</v>
      </c>
      <c r="X911" s="50" t="s">
        <v>306</v>
      </c>
      <c r="Y911" s="50" t="s">
        <v>1404</v>
      </c>
      <c r="AC911" s="50" t="s">
        <v>1457</v>
      </c>
      <c r="AD911" s="50" t="s">
        <v>360</v>
      </c>
      <c r="AF911" s="306"/>
      <c r="AG911" s="307">
        <v>1.7274036519711771</v>
      </c>
      <c r="AH911" s="307">
        <v>1.8018753619549264</v>
      </c>
      <c r="AI911" s="307">
        <v>2.2135652205197078</v>
      </c>
      <c r="AJ911" s="306" t="s">
        <v>181</v>
      </c>
      <c r="AK911" s="307">
        <v>73.902161878941214</v>
      </c>
      <c r="AL911" s="307">
        <v>5.3462694249642997</v>
      </c>
      <c r="AM911" s="50"/>
      <c r="AN911" s="312">
        <v>10</v>
      </c>
      <c r="AO911" s="313" t="s">
        <v>305</v>
      </c>
      <c r="AP911" s="313" t="s">
        <v>0</v>
      </c>
      <c r="AQ911" s="313" t="s">
        <v>306</v>
      </c>
      <c r="AR911" s="314" t="s">
        <v>0</v>
      </c>
      <c r="AS911" s="314"/>
    </row>
    <row r="912" spans="1:46" x14ac:dyDescent="0.2">
      <c r="A912" s="306" t="s">
        <v>1471</v>
      </c>
      <c r="B912" s="50" t="s">
        <v>308</v>
      </c>
      <c r="C912" s="50" t="s">
        <v>1062</v>
      </c>
      <c r="D912" s="50" t="s">
        <v>778</v>
      </c>
      <c r="E912" s="50" t="s">
        <v>297</v>
      </c>
      <c r="F912" s="50" t="s">
        <v>1044</v>
      </c>
      <c r="G912" s="50" t="s">
        <v>2667</v>
      </c>
      <c r="H912" s="50" t="s">
        <v>1243</v>
      </c>
      <c r="I912" s="50" t="s">
        <v>1456</v>
      </c>
      <c r="J912" s="50" t="s">
        <v>1402</v>
      </c>
      <c r="K912" s="50" t="s">
        <v>1418</v>
      </c>
      <c r="L912" s="307">
        <v>11641.369848521674</v>
      </c>
      <c r="M912" s="308">
        <v>3500</v>
      </c>
      <c r="N912" s="307">
        <v>10443.199777621034</v>
      </c>
      <c r="O912" s="50" t="s">
        <v>2678</v>
      </c>
      <c r="Q912" s="50" t="s">
        <v>300</v>
      </c>
      <c r="R912" s="50" t="s">
        <v>905</v>
      </c>
      <c r="T912" s="308">
        <v>13778.3</v>
      </c>
      <c r="U912" s="309">
        <v>20</v>
      </c>
      <c r="V912" s="310">
        <v>45200</v>
      </c>
      <c r="X912" s="50" t="s">
        <v>306</v>
      </c>
      <c r="Y912" s="50" t="s">
        <v>1404</v>
      </c>
      <c r="AC912" s="50" t="s">
        <v>1457</v>
      </c>
      <c r="AD912" s="50" t="s">
        <v>360</v>
      </c>
      <c r="AF912" s="306"/>
      <c r="AG912" s="307">
        <v>1.7497472766406639</v>
      </c>
      <c r="AH912" s="307">
        <v>1.8251629967034453</v>
      </c>
      <c r="AI912" s="307">
        <v>2.2479845574810886</v>
      </c>
      <c r="AJ912" s="50" t="s">
        <v>181</v>
      </c>
      <c r="AK912" s="307">
        <v>72.643817851508928</v>
      </c>
      <c r="AL912" s="307">
        <v>5.4132369795625763</v>
      </c>
      <c r="AN912" s="312">
        <v>10</v>
      </c>
      <c r="AO912" s="313" t="s">
        <v>305</v>
      </c>
      <c r="AP912" s="313" t="s">
        <v>0</v>
      </c>
      <c r="AQ912" s="313" t="s">
        <v>306</v>
      </c>
      <c r="AR912" s="314" t="s">
        <v>0</v>
      </c>
      <c r="AS912" s="314"/>
    </row>
    <row r="913" spans="1:46" x14ac:dyDescent="0.2">
      <c r="A913" s="306" t="s">
        <v>1472</v>
      </c>
      <c r="B913" s="50" t="s">
        <v>310</v>
      </c>
      <c r="C913" s="50" t="s">
        <v>1058</v>
      </c>
      <c r="D913" s="50" t="s">
        <v>778</v>
      </c>
      <c r="E913" s="50" t="s">
        <v>297</v>
      </c>
      <c r="F913" s="50" t="s">
        <v>1044</v>
      </c>
      <c r="G913" s="50" t="s">
        <v>2667</v>
      </c>
      <c r="H913" s="50" t="s">
        <v>1243</v>
      </c>
      <c r="I913" s="50" t="s">
        <v>1456</v>
      </c>
      <c r="J913" s="50" t="s">
        <v>1402</v>
      </c>
      <c r="K913" s="50" t="s">
        <v>1418</v>
      </c>
      <c r="L913" s="307">
        <v>12142.631122560186</v>
      </c>
      <c r="M913" s="308">
        <v>3500</v>
      </c>
      <c r="N913" s="307">
        <v>10892.606270813187</v>
      </c>
      <c r="O913" s="50" t="s">
        <v>2678</v>
      </c>
      <c r="Q913" s="50" t="s">
        <v>300</v>
      </c>
      <c r="R913" s="50" t="s">
        <v>905</v>
      </c>
      <c r="T913" s="308">
        <v>18817.516019910301</v>
      </c>
      <c r="U913" s="309">
        <v>20</v>
      </c>
      <c r="V913" s="310">
        <v>45200</v>
      </c>
      <c r="X913" s="50" t="s">
        <v>306</v>
      </c>
      <c r="Y913" s="50" t="s">
        <v>1404</v>
      </c>
      <c r="AC913" s="50" t="s">
        <v>1457</v>
      </c>
      <c r="AD913" s="50" t="s">
        <v>360</v>
      </c>
      <c r="AF913" s="306"/>
      <c r="AG913" s="307">
        <v>1.808800226428243</v>
      </c>
      <c r="AH913" s="307">
        <v>1.8868099238672349</v>
      </c>
      <c r="AI913" s="307">
        <v>1.6318738491805058</v>
      </c>
      <c r="AJ913" s="306" t="s">
        <v>181</v>
      </c>
      <c r="AK913" s="307">
        <v>108.94780366869536</v>
      </c>
      <c r="AL913" s="307">
        <v>5.6463234719904838</v>
      </c>
      <c r="AN913" s="312">
        <v>10</v>
      </c>
      <c r="AO913" s="313" t="s">
        <v>305</v>
      </c>
      <c r="AP913" s="313" t="s">
        <v>0</v>
      </c>
      <c r="AQ913" s="313" t="s">
        <v>306</v>
      </c>
      <c r="AR913" s="314" t="s">
        <v>0</v>
      </c>
      <c r="AS913" s="314"/>
    </row>
    <row r="914" spans="1:46" x14ac:dyDescent="0.2">
      <c r="A914" s="306" t="s">
        <v>1473</v>
      </c>
      <c r="B914" s="50" t="s">
        <v>310</v>
      </c>
      <c r="C914" s="50" t="s">
        <v>1066</v>
      </c>
      <c r="D914" s="50" t="s">
        <v>778</v>
      </c>
      <c r="E914" s="50" t="s">
        <v>297</v>
      </c>
      <c r="F914" s="50" t="s">
        <v>1044</v>
      </c>
      <c r="G914" s="50" t="s">
        <v>2667</v>
      </c>
      <c r="H914" s="50" t="s">
        <v>1243</v>
      </c>
      <c r="I914" s="50" t="s">
        <v>1456</v>
      </c>
      <c r="J914" s="50" t="s">
        <v>1402</v>
      </c>
      <c r="K914" s="50" t="s">
        <v>1418</v>
      </c>
      <c r="L914" s="307">
        <v>12222.055377688432</v>
      </c>
      <c r="M914" s="308">
        <v>3500</v>
      </c>
      <c r="N914" s="307">
        <v>10963.958041647802</v>
      </c>
      <c r="O914" s="50" t="s">
        <v>2678</v>
      </c>
      <c r="Q914" s="50" t="s">
        <v>300</v>
      </c>
      <c r="R914" s="50" t="s">
        <v>905</v>
      </c>
      <c r="T914" s="308">
        <v>18817.516019910301</v>
      </c>
      <c r="U914" s="309">
        <v>20</v>
      </c>
      <c r="V914" s="310">
        <v>45200</v>
      </c>
      <c r="X914" s="50" t="s">
        <v>306</v>
      </c>
      <c r="Y914" s="50" t="s">
        <v>1404</v>
      </c>
      <c r="AC914" s="50" t="s">
        <v>1457</v>
      </c>
      <c r="AD914" s="50" t="s">
        <v>360</v>
      </c>
      <c r="AF914" s="306"/>
      <c r="AG914" s="307">
        <v>1.8211226260880684</v>
      </c>
      <c r="AH914" s="307">
        <v>1.8996529404658435</v>
      </c>
      <c r="AI914" s="307">
        <v>1.6451991321188166</v>
      </c>
      <c r="AJ914" s="50" t="s">
        <v>181</v>
      </c>
      <c r="AK914" s="307">
        <v>108.05906263752891</v>
      </c>
      <c r="AL914" s="307">
        <v>5.6832557506251193</v>
      </c>
      <c r="AN914" s="312">
        <v>10</v>
      </c>
      <c r="AO914" s="313" t="s">
        <v>305</v>
      </c>
      <c r="AP914" s="313" t="s">
        <v>0</v>
      </c>
      <c r="AQ914" s="313" t="s">
        <v>306</v>
      </c>
      <c r="AR914" s="314" t="s">
        <v>0</v>
      </c>
      <c r="AS914" s="314"/>
    </row>
    <row r="915" spans="1:46" x14ac:dyDescent="0.2">
      <c r="A915" s="306" t="s">
        <v>1474</v>
      </c>
      <c r="B915" s="50" t="s">
        <v>310</v>
      </c>
      <c r="C915" s="50" t="s">
        <v>1062</v>
      </c>
      <c r="D915" s="50" t="s">
        <v>778</v>
      </c>
      <c r="E915" s="50" t="s">
        <v>297</v>
      </c>
      <c r="F915" s="50" t="s">
        <v>1044</v>
      </c>
      <c r="G915" s="50" t="s">
        <v>2667</v>
      </c>
      <c r="H915" s="50" t="s">
        <v>1243</v>
      </c>
      <c r="I915" s="50" t="s">
        <v>1456</v>
      </c>
      <c r="J915" s="50" t="s">
        <v>1402</v>
      </c>
      <c r="K915" s="50" t="s">
        <v>1418</v>
      </c>
      <c r="L915" s="307">
        <v>12366.071624136343</v>
      </c>
      <c r="M915" s="308">
        <v>3500</v>
      </c>
      <c r="N915" s="307">
        <v>11093.336834013187</v>
      </c>
      <c r="O915" s="50" t="s">
        <v>2678</v>
      </c>
      <c r="Q915" s="50" t="s">
        <v>300</v>
      </c>
      <c r="R915" s="50" t="s">
        <v>905</v>
      </c>
      <c r="T915" s="308">
        <v>18817.516019910301</v>
      </c>
      <c r="U915" s="309">
        <v>20</v>
      </c>
      <c r="V915" s="310">
        <v>45200</v>
      </c>
      <c r="X915" s="50" t="s">
        <v>306</v>
      </c>
      <c r="Y915" s="50" t="s">
        <v>1404</v>
      </c>
      <c r="AC915" s="50" t="s">
        <v>1457</v>
      </c>
      <c r="AD915" s="50" t="s">
        <v>360</v>
      </c>
      <c r="AF915" s="306"/>
      <c r="AG915" s="307">
        <v>1.8434662507575554</v>
      </c>
      <c r="AH915" s="307">
        <v>1.9229405752143625</v>
      </c>
      <c r="AI915" s="307">
        <v>1.6693612376183682</v>
      </c>
      <c r="AJ915" s="306" t="s">
        <v>181</v>
      </c>
      <c r="AK915" s="307">
        <v>106.47666869284478</v>
      </c>
      <c r="AL915" s="307">
        <v>5.7502233052233969</v>
      </c>
      <c r="AM915" s="50"/>
      <c r="AN915" s="312">
        <v>10</v>
      </c>
      <c r="AO915" s="313" t="s">
        <v>305</v>
      </c>
      <c r="AP915" s="313" t="s">
        <v>0</v>
      </c>
      <c r="AQ915" s="313" t="s">
        <v>306</v>
      </c>
      <c r="AR915" s="314" t="s">
        <v>0</v>
      </c>
      <c r="AS915" s="314"/>
      <c r="AT915" s="322"/>
    </row>
    <row r="916" spans="1:46" x14ac:dyDescent="0.2">
      <c r="A916" s="306" t="s">
        <v>1475</v>
      </c>
      <c r="B916" s="50" t="s">
        <v>308</v>
      </c>
      <c r="C916" s="50" t="s">
        <v>1058</v>
      </c>
      <c r="D916" s="50" t="s">
        <v>778</v>
      </c>
      <c r="E916" s="50" t="s">
        <v>297</v>
      </c>
      <c r="F916" s="50" t="s">
        <v>1044</v>
      </c>
      <c r="G916" s="50" t="s">
        <v>2667</v>
      </c>
      <c r="H916" s="50" t="s">
        <v>1243</v>
      </c>
      <c r="I916" s="50" t="s">
        <v>1456</v>
      </c>
      <c r="J916" s="50" t="s">
        <v>1411</v>
      </c>
      <c r="K916" s="50" t="s">
        <v>1418</v>
      </c>
      <c r="L916" s="307">
        <v>14273.837815812896</v>
      </c>
      <c r="M916" s="308">
        <v>3500</v>
      </c>
      <c r="N916" s="307">
        <v>12804.131348321718</v>
      </c>
      <c r="O916" s="50" t="s">
        <v>2679</v>
      </c>
      <c r="Q916" s="50" t="s">
        <v>300</v>
      </c>
      <c r="R916" s="50" t="s">
        <v>905</v>
      </c>
      <c r="T916" s="308">
        <v>18878.3</v>
      </c>
      <c r="U916" s="309">
        <v>20</v>
      </c>
      <c r="V916" s="310">
        <v>45200</v>
      </c>
      <c r="X916" s="50" t="s">
        <v>306</v>
      </c>
      <c r="Y916" s="50" t="s">
        <v>1404</v>
      </c>
      <c r="AC916" s="50" t="s">
        <v>1457</v>
      </c>
      <c r="AD916" s="50" t="s">
        <v>360</v>
      </c>
      <c r="AF916" s="306"/>
      <c r="AG916" s="307">
        <v>2.2245451239971086</v>
      </c>
      <c r="AH916" s="307">
        <v>2.3203706020322157</v>
      </c>
      <c r="AI916" s="307">
        <v>3.1977883499207476</v>
      </c>
      <c r="AJ916" s="50" t="s">
        <v>181</v>
      </c>
      <c r="AK916" s="307">
        <v>43.408615598569341</v>
      </c>
      <c r="AL916" s="307">
        <v>6.6373345843529963</v>
      </c>
      <c r="AN916" s="312">
        <v>10</v>
      </c>
      <c r="AO916" s="313" t="s">
        <v>305</v>
      </c>
      <c r="AP916" s="313" t="s">
        <v>0</v>
      </c>
      <c r="AQ916" s="313" t="s">
        <v>306</v>
      </c>
      <c r="AR916" s="314" t="s">
        <v>0</v>
      </c>
      <c r="AS916" s="314"/>
    </row>
    <row r="917" spans="1:46" x14ac:dyDescent="0.2">
      <c r="A917" s="306" t="s">
        <v>1476</v>
      </c>
      <c r="B917" s="50" t="s">
        <v>308</v>
      </c>
      <c r="C917" s="50" t="s">
        <v>1066</v>
      </c>
      <c r="D917" s="50" t="s">
        <v>778</v>
      </c>
      <c r="E917" s="50" t="s">
        <v>297</v>
      </c>
      <c r="F917" s="50" t="s">
        <v>1044</v>
      </c>
      <c r="G917" s="50" t="s">
        <v>2667</v>
      </c>
      <c r="H917" s="50" t="s">
        <v>1243</v>
      </c>
      <c r="I917" s="50" t="s">
        <v>1456</v>
      </c>
      <c r="J917" s="50" t="s">
        <v>1411</v>
      </c>
      <c r="K917" s="50" t="s">
        <v>1418</v>
      </c>
      <c r="L917" s="307">
        <v>14387.008458677248</v>
      </c>
      <c r="M917" s="308">
        <v>3500</v>
      </c>
      <c r="N917" s="307">
        <v>12905.799607744795</v>
      </c>
      <c r="O917" s="50" t="s">
        <v>2679</v>
      </c>
      <c r="Q917" s="50" t="s">
        <v>300</v>
      </c>
      <c r="R917" s="50" t="s">
        <v>905</v>
      </c>
      <c r="T917" s="308">
        <v>18878.3</v>
      </c>
      <c r="U917" s="309">
        <v>20</v>
      </c>
      <c r="V917" s="310">
        <v>45200</v>
      </c>
      <c r="X917" s="50" t="s">
        <v>306</v>
      </c>
      <c r="Y917" s="50" t="s">
        <v>1404</v>
      </c>
      <c r="AC917" s="50" t="s">
        <v>1457</v>
      </c>
      <c r="AD917" s="50" t="s">
        <v>360</v>
      </c>
      <c r="AF917" s="306"/>
      <c r="AG917" s="307">
        <v>2.2421031594975003</v>
      </c>
      <c r="AH917" s="307">
        <v>2.3386704581962445</v>
      </c>
      <c r="AI917" s="307">
        <v>3.2287631560990571</v>
      </c>
      <c r="AJ917" s="306" t="s">
        <v>181</v>
      </c>
      <c r="AK917" s="307">
        <v>42.848362718086797</v>
      </c>
      <c r="AL917" s="307">
        <v>6.6899589332849185</v>
      </c>
      <c r="AN917" s="312">
        <v>10</v>
      </c>
      <c r="AO917" s="313" t="s">
        <v>305</v>
      </c>
      <c r="AP917" s="313" t="s">
        <v>0</v>
      </c>
      <c r="AQ917" s="313" t="s">
        <v>306</v>
      </c>
      <c r="AR917" s="314" t="s">
        <v>0</v>
      </c>
      <c r="AS917" s="314"/>
    </row>
    <row r="918" spans="1:46" x14ac:dyDescent="0.2">
      <c r="A918" s="306" t="s">
        <v>1477</v>
      </c>
      <c r="B918" s="50" t="s">
        <v>308</v>
      </c>
      <c r="C918" s="50" t="s">
        <v>1062</v>
      </c>
      <c r="D918" s="50" t="s">
        <v>778</v>
      </c>
      <c r="E918" s="50" t="s">
        <v>297</v>
      </c>
      <c r="F918" s="50" t="s">
        <v>1044</v>
      </c>
      <c r="G918" s="50" t="s">
        <v>2667</v>
      </c>
      <c r="H918" s="50" t="s">
        <v>1243</v>
      </c>
      <c r="I918" s="50" t="s">
        <v>1456</v>
      </c>
      <c r="J918" s="50" t="s">
        <v>1411</v>
      </c>
      <c r="K918" s="50" t="s">
        <v>1418</v>
      </c>
      <c r="L918" s="307">
        <v>14599.160638232639</v>
      </c>
      <c r="M918" s="308">
        <v>3500</v>
      </c>
      <c r="N918" s="307">
        <v>13096.389165975565</v>
      </c>
      <c r="O918" s="50" t="s">
        <v>2679</v>
      </c>
      <c r="Q918" s="50" t="s">
        <v>300</v>
      </c>
      <c r="R918" s="50" t="s">
        <v>905</v>
      </c>
      <c r="T918" s="308">
        <v>18878.3</v>
      </c>
      <c r="U918" s="309">
        <v>20</v>
      </c>
      <c r="V918" s="310">
        <v>45200</v>
      </c>
      <c r="X918" s="50" t="s">
        <v>306</v>
      </c>
      <c r="Y918" s="50" t="s">
        <v>1404</v>
      </c>
      <c r="AC918" s="50" t="s">
        <v>1457</v>
      </c>
      <c r="AD918" s="50" t="s">
        <v>360</v>
      </c>
      <c r="AF918" s="306"/>
      <c r="AG918" s="307">
        <v>2.2750178395403093</v>
      </c>
      <c r="AH918" s="307">
        <v>2.3729757715927797</v>
      </c>
      <c r="AI918" s="307">
        <v>3.2868292099422862</v>
      </c>
      <c r="AJ918" s="50" t="s">
        <v>181</v>
      </c>
      <c r="AK918" s="307">
        <v>41.821504025952514</v>
      </c>
      <c r="AL918" s="307">
        <v>6.7886096967781757</v>
      </c>
      <c r="AN918" s="312">
        <v>10</v>
      </c>
      <c r="AO918" s="313" t="s">
        <v>305</v>
      </c>
      <c r="AP918" s="313" t="s">
        <v>0</v>
      </c>
      <c r="AQ918" s="313" t="s">
        <v>306</v>
      </c>
      <c r="AR918" s="314" t="s">
        <v>0</v>
      </c>
      <c r="AS918" s="314"/>
    </row>
    <row r="919" spans="1:46" x14ac:dyDescent="0.2">
      <c r="A919" s="306" t="s">
        <v>1478</v>
      </c>
      <c r="B919" s="50" t="s">
        <v>310</v>
      </c>
      <c r="C919" s="50" t="s">
        <v>1058</v>
      </c>
      <c r="D919" s="50" t="s">
        <v>778</v>
      </c>
      <c r="E919" s="50" t="s">
        <v>297</v>
      </c>
      <c r="F919" s="50" t="s">
        <v>1044</v>
      </c>
      <c r="G919" s="50" t="s">
        <v>2667</v>
      </c>
      <c r="H919" s="50" t="s">
        <v>1243</v>
      </c>
      <c r="I919" s="50" t="s">
        <v>1456</v>
      </c>
      <c r="J919" s="50" t="s">
        <v>1411</v>
      </c>
      <c r="K919" s="50" t="s">
        <v>1418</v>
      </c>
      <c r="L919" s="307">
        <v>16891.021360283143</v>
      </c>
      <c r="M919" s="308">
        <v>3500</v>
      </c>
      <c r="N919" s="307">
        <v>15151.886775469949</v>
      </c>
      <c r="O919" s="50" t="s">
        <v>2679</v>
      </c>
      <c r="Q919" s="50" t="s">
        <v>300</v>
      </c>
      <c r="R919" s="50" t="s">
        <v>905</v>
      </c>
      <c r="T919" s="308">
        <v>18309.453203016899</v>
      </c>
      <c r="U919" s="309">
        <v>20</v>
      </c>
      <c r="V919" s="310">
        <v>45200</v>
      </c>
      <c r="X919" s="50" t="s">
        <v>306</v>
      </c>
      <c r="Y919" s="50" t="s">
        <v>1404</v>
      </c>
      <c r="AC919" s="50" t="s">
        <v>1457</v>
      </c>
      <c r="AD919" s="50" t="s">
        <v>360</v>
      </c>
      <c r="AF919" s="306"/>
      <c r="AG919" s="307">
        <v>2.6122932870521498</v>
      </c>
      <c r="AH919" s="307">
        <v>2.7248447488406509</v>
      </c>
      <c r="AI919" s="307">
        <v>2.3749563628163459</v>
      </c>
      <c r="AJ919" s="306" t="s">
        <v>181</v>
      </c>
      <c r="AK919" s="307">
        <v>67.575573858746182</v>
      </c>
      <c r="AL919" s="307">
        <v>7.8543249325316626</v>
      </c>
      <c r="AM919" s="50"/>
      <c r="AN919" s="312">
        <v>10</v>
      </c>
      <c r="AO919" s="313" t="s">
        <v>305</v>
      </c>
      <c r="AP919" s="313" t="s">
        <v>0</v>
      </c>
      <c r="AQ919" s="313" t="s">
        <v>306</v>
      </c>
      <c r="AR919" s="314" t="s">
        <v>0</v>
      </c>
      <c r="AS919" s="314"/>
    </row>
    <row r="920" spans="1:46" x14ac:dyDescent="0.2">
      <c r="A920" s="306" t="s">
        <v>1479</v>
      </c>
      <c r="B920" s="50" t="s">
        <v>310</v>
      </c>
      <c r="C920" s="50" t="s">
        <v>1066</v>
      </c>
      <c r="D920" s="50" t="s">
        <v>778</v>
      </c>
      <c r="E920" s="50" t="s">
        <v>297</v>
      </c>
      <c r="F920" s="50" t="s">
        <v>1044</v>
      </c>
      <c r="G920" s="50" t="s">
        <v>2667</v>
      </c>
      <c r="H920" s="50" t="s">
        <v>1243</v>
      </c>
      <c r="I920" s="50" t="s">
        <v>1456</v>
      </c>
      <c r="J920" s="50" t="s">
        <v>1411</v>
      </c>
      <c r="K920" s="50" t="s">
        <v>1418</v>
      </c>
      <c r="L920" s="307">
        <v>17004.192003147495</v>
      </c>
      <c r="M920" s="308">
        <v>3500</v>
      </c>
      <c r="N920" s="307">
        <v>15253.555034893026</v>
      </c>
      <c r="O920" s="50" t="s">
        <v>2679</v>
      </c>
      <c r="Q920" s="50" t="s">
        <v>300</v>
      </c>
      <c r="R920" s="50" t="s">
        <v>905</v>
      </c>
      <c r="T920" s="308">
        <v>18309.453203016899</v>
      </c>
      <c r="U920" s="309">
        <v>20</v>
      </c>
      <c r="V920" s="310">
        <v>45200</v>
      </c>
      <c r="X920" s="50" t="s">
        <v>306</v>
      </c>
      <c r="Y920" s="50" t="s">
        <v>1404</v>
      </c>
      <c r="AC920" s="50" t="s">
        <v>1457</v>
      </c>
      <c r="AD920" s="50" t="s">
        <v>360</v>
      </c>
      <c r="AF920" s="306"/>
      <c r="AG920" s="307">
        <v>2.6298513225525415</v>
      </c>
      <c r="AH920" s="307">
        <v>2.7431446050046797</v>
      </c>
      <c r="AI920" s="307">
        <v>2.3944702590562295</v>
      </c>
      <c r="AJ920" s="50" t="s">
        <v>181</v>
      </c>
      <c r="AK920" s="307">
        <v>66.94070963638957</v>
      </c>
      <c r="AL920" s="307">
        <v>7.9069492814635849</v>
      </c>
      <c r="AN920" s="312">
        <v>10</v>
      </c>
      <c r="AO920" s="313" t="s">
        <v>305</v>
      </c>
      <c r="AP920" s="313" t="s">
        <v>0</v>
      </c>
      <c r="AQ920" s="313" t="s">
        <v>306</v>
      </c>
      <c r="AR920" s="314" t="s">
        <v>0</v>
      </c>
      <c r="AS920" s="314"/>
    </row>
    <row r="921" spans="1:46" x14ac:dyDescent="0.2">
      <c r="A921" s="306" t="s">
        <v>1480</v>
      </c>
      <c r="B921" s="50" t="s">
        <v>310</v>
      </c>
      <c r="C921" s="50" t="s">
        <v>1062</v>
      </c>
      <c r="D921" s="50" t="s">
        <v>778</v>
      </c>
      <c r="E921" s="50" t="s">
        <v>297</v>
      </c>
      <c r="F921" s="50" t="s">
        <v>1044</v>
      </c>
      <c r="G921" s="50" t="s">
        <v>2667</v>
      </c>
      <c r="H921" s="50" t="s">
        <v>1243</v>
      </c>
      <c r="I921" s="50" t="s">
        <v>1456</v>
      </c>
      <c r="J921" s="50" t="s">
        <v>1411</v>
      </c>
      <c r="K921" s="50" t="s">
        <v>1418</v>
      </c>
      <c r="L921" s="307">
        <v>17216.344182702887</v>
      </c>
      <c r="M921" s="308">
        <v>3500</v>
      </c>
      <c r="N921" s="307">
        <v>15444.144593123798</v>
      </c>
      <c r="O921" s="50" t="s">
        <v>2679</v>
      </c>
      <c r="Q921" s="50" t="s">
        <v>300</v>
      </c>
      <c r="R921" s="50" t="s">
        <v>905</v>
      </c>
      <c r="T921" s="308">
        <v>18309.453203016899</v>
      </c>
      <c r="U921" s="309">
        <v>20</v>
      </c>
      <c r="V921" s="310">
        <v>45200</v>
      </c>
      <c r="X921" s="50" t="s">
        <v>306</v>
      </c>
      <c r="Y921" s="50" t="s">
        <v>1404</v>
      </c>
      <c r="AC921" s="50" t="s">
        <v>1457</v>
      </c>
      <c r="AD921" s="50" t="s">
        <v>360</v>
      </c>
      <c r="AF921" s="306"/>
      <c r="AG921" s="307">
        <v>2.6627660025953506</v>
      </c>
      <c r="AH921" s="307">
        <v>2.7774499184012149</v>
      </c>
      <c r="AI921" s="307">
        <v>2.4310514387166768</v>
      </c>
      <c r="AJ921" s="306" t="s">
        <v>181</v>
      </c>
      <c r="AK921" s="307">
        <v>65.773068080480542</v>
      </c>
      <c r="AL921" s="307">
        <v>8.0056000449568412</v>
      </c>
      <c r="AN921" s="312">
        <v>10</v>
      </c>
      <c r="AO921" s="313" t="s">
        <v>305</v>
      </c>
      <c r="AP921" s="313" t="s">
        <v>0</v>
      </c>
      <c r="AQ921" s="313" t="s">
        <v>306</v>
      </c>
      <c r="AR921" s="314" t="s">
        <v>0</v>
      </c>
      <c r="AS921" s="314"/>
    </row>
    <row r="922" spans="1:46" x14ac:dyDescent="0.2">
      <c r="A922" s="306" t="s">
        <v>1481</v>
      </c>
      <c r="B922" s="50" t="s">
        <v>308</v>
      </c>
      <c r="C922" s="50" t="s">
        <v>1058</v>
      </c>
      <c r="D922" s="50" t="s">
        <v>778</v>
      </c>
      <c r="E922" s="50" t="s">
        <v>297</v>
      </c>
      <c r="F922" s="50" t="s">
        <v>1044</v>
      </c>
      <c r="G922" s="50" t="s">
        <v>2667</v>
      </c>
      <c r="H922" s="50" t="s">
        <v>1243</v>
      </c>
      <c r="I922" s="50" t="s">
        <v>1482</v>
      </c>
      <c r="J922" s="50" t="s">
        <v>1402</v>
      </c>
      <c r="K922" s="50" t="s">
        <v>1403</v>
      </c>
      <c r="L922" s="307">
        <v>9924.6805387852964</v>
      </c>
      <c r="M922" s="308">
        <v>3000</v>
      </c>
      <c r="N922" s="307">
        <v>8902.3906362114521</v>
      </c>
      <c r="O922" s="50" t="s">
        <v>2680</v>
      </c>
      <c r="Q922" s="50" t="s">
        <v>300</v>
      </c>
      <c r="R922" s="50" t="s">
        <v>905</v>
      </c>
      <c r="T922" s="308">
        <v>14532.3</v>
      </c>
      <c r="U922" s="309">
        <v>20</v>
      </c>
      <c r="V922" s="310">
        <v>45200</v>
      </c>
      <c r="X922" s="50" t="s">
        <v>306</v>
      </c>
      <c r="Y922" s="50" t="s">
        <v>1404</v>
      </c>
      <c r="AC922" s="50" t="s">
        <v>1483</v>
      </c>
      <c r="AD922" s="50" t="s">
        <v>360</v>
      </c>
      <c r="AF922" s="306"/>
      <c r="AG922" s="307">
        <v>1.6207129624686269</v>
      </c>
      <c r="AH922" s="307">
        <v>1.6904627786959983</v>
      </c>
      <c r="AI922" s="307">
        <v>1.8734697242727929</v>
      </c>
      <c r="AJ922" s="50" t="s">
        <v>181</v>
      </c>
      <c r="AK922" s="307">
        <v>94.325386112958029</v>
      </c>
      <c r="AL922" s="307">
        <v>4.6149764505351634</v>
      </c>
      <c r="AN922" s="312">
        <v>10</v>
      </c>
      <c r="AO922" s="313" t="s">
        <v>305</v>
      </c>
      <c r="AP922" s="313" t="s">
        <v>0</v>
      </c>
      <c r="AQ922" s="313" t="s">
        <v>306</v>
      </c>
      <c r="AR922" s="314" t="s">
        <v>0</v>
      </c>
      <c r="AS922" s="314"/>
    </row>
    <row r="923" spans="1:46" x14ac:dyDescent="0.2">
      <c r="A923" s="306" t="s">
        <v>1484</v>
      </c>
      <c r="B923" s="50" t="s">
        <v>308</v>
      </c>
      <c r="C923" s="50" t="s">
        <v>1066</v>
      </c>
      <c r="D923" s="50" t="s">
        <v>778</v>
      </c>
      <c r="E923" s="50" t="s">
        <v>297</v>
      </c>
      <c r="F923" s="50" t="s">
        <v>1044</v>
      </c>
      <c r="G923" s="50" t="s">
        <v>2667</v>
      </c>
      <c r="H923" s="50" t="s">
        <v>1243</v>
      </c>
      <c r="I923" s="50" t="s">
        <v>1482</v>
      </c>
      <c r="J923" s="50" t="s">
        <v>1402</v>
      </c>
      <c r="K923" s="50" t="s">
        <v>1403</v>
      </c>
      <c r="L923" s="307">
        <v>9732.3423481494101</v>
      </c>
      <c r="M923" s="308">
        <v>3000</v>
      </c>
      <c r="N923" s="307">
        <v>8729.6012222114514</v>
      </c>
      <c r="O923" s="50" t="s">
        <v>2680</v>
      </c>
      <c r="Q923" s="50" t="s">
        <v>300</v>
      </c>
      <c r="R923" s="50" t="s">
        <v>905</v>
      </c>
      <c r="T923" s="308">
        <v>14532.3</v>
      </c>
      <c r="U923" s="309">
        <v>20</v>
      </c>
      <c r="V923" s="310">
        <v>45200</v>
      </c>
      <c r="X923" s="50" t="s">
        <v>306</v>
      </c>
      <c r="Y923" s="50" t="s">
        <v>1404</v>
      </c>
      <c r="AC923" s="50" t="s">
        <v>1483</v>
      </c>
      <c r="AD923" s="50" t="s">
        <v>360</v>
      </c>
      <c r="AF923" s="306"/>
      <c r="AG923" s="307">
        <v>1.5908723545707477</v>
      </c>
      <c r="AH923" s="307">
        <v>1.6593614158831604</v>
      </c>
      <c r="AI923" s="307">
        <v>1.8299853163749191</v>
      </c>
      <c r="AJ923" s="306" t="s">
        <v>181</v>
      </c>
      <c r="AK923" s="307">
        <v>96.739209940539226</v>
      </c>
      <c r="AL923" s="307">
        <v>4.525539191889477</v>
      </c>
      <c r="AN923" s="312">
        <v>10</v>
      </c>
      <c r="AO923" s="313" t="s">
        <v>305</v>
      </c>
      <c r="AP923" s="313" t="s">
        <v>0</v>
      </c>
      <c r="AQ923" s="313" t="s">
        <v>306</v>
      </c>
      <c r="AR923" s="314" t="s">
        <v>0</v>
      </c>
      <c r="AS923" s="314"/>
    </row>
    <row r="924" spans="1:46" x14ac:dyDescent="0.2">
      <c r="A924" s="306" t="s">
        <v>1485</v>
      </c>
      <c r="B924" s="50" t="s">
        <v>308</v>
      </c>
      <c r="C924" s="50" t="s">
        <v>1062</v>
      </c>
      <c r="D924" s="50" t="s">
        <v>778</v>
      </c>
      <c r="E924" s="50" t="s">
        <v>297</v>
      </c>
      <c r="F924" s="50" t="s">
        <v>1044</v>
      </c>
      <c r="G924" s="50" t="s">
        <v>2667</v>
      </c>
      <c r="H924" s="50" t="s">
        <v>1243</v>
      </c>
      <c r="I924" s="50" t="s">
        <v>1482</v>
      </c>
      <c r="J924" s="50" t="s">
        <v>1402</v>
      </c>
      <c r="K924" s="50" t="s">
        <v>1403</v>
      </c>
      <c r="L924" s="307">
        <v>9440.3349608791541</v>
      </c>
      <c r="M924" s="308">
        <v>3000</v>
      </c>
      <c r="N924" s="307">
        <v>8467.2727415114514</v>
      </c>
      <c r="O924" s="50" t="s">
        <v>2680</v>
      </c>
      <c r="Q924" s="50" t="s">
        <v>300</v>
      </c>
      <c r="R924" s="50" t="s">
        <v>905</v>
      </c>
      <c r="T924" s="308">
        <v>14532.3</v>
      </c>
      <c r="U924" s="309">
        <v>20</v>
      </c>
      <c r="V924" s="310">
        <v>45200</v>
      </c>
      <c r="X924" s="50" t="s">
        <v>306</v>
      </c>
      <c r="Y924" s="50" t="s">
        <v>1404</v>
      </c>
      <c r="AC924" s="50" t="s">
        <v>1483</v>
      </c>
      <c r="AD924" s="50" t="s">
        <v>360</v>
      </c>
      <c r="AF924" s="306"/>
      <c r="AG924" s="307">
        <v>1.5455684140584252</v>
      </c>
      <c r="AH924" s="307">
        <v>1.612143400233248</v>
      </c>
      <c r="AI924" s="307">
        <v>1.7639673908902687</v>
      </c>
      <c r="AJ924" s="50" t="s">
        <v>181</v>
      </c>
      <c r="AK924" s="307">
        <v>100.59189061503076</v>
      </c>
      <c r="AL924" s="307">
        <v>4.3897557568088077</v>
      </c>
      <c r="AN924" s="312">
        <v>10</v>
      </c>
      <c r="AO924" s="313" t="s">
        <v>305</v>
      </c>
      <c r="AP924" s="313" t="s">
        <v>0</v>
      </c>
      <c r="AQ924" s="313" t="s">
        <v>306</v>
      </c>
      <c r="AR924" s="314" t="s">
        <v>0</v>
      </c>
      <c r="AS924" s="314"/>
    </row>
    <row r="925" spans="1:46" x14ac:dyDescent="0.2">
      <c r="A925" s="306" t="s">
        <v>1486</v>
      </c>
      <c r="B925" s="50" t="s">
        <v>310</v>
      </c>
      <c r="C925" s="50" t="s">
        <v>1058</v>
      </c>
      <c r="D925" s="50" t="s">
        <v>778</v>
      </c>
      <c r="E925" s="50" t="s">
        <v>297</v>
      </c>
      <c r="F925" s="50" t="s">
        <v>1044</v>
      </c>
      <c r="G925" s="50" t="s">
        <v>2667</v>
      </c>
      <c r="H925" s="50" t="s">
        <v>1243</v>
      </c>
      <c r="I925" s="50" t="s">
        <v>1482</v>
      </c>
      <c r="J925" s="50" t="s">
        <v>1402</v>
      </c>
      <c r="K925" s="50" t="s">
        <v>1403</v>
      </c>
      <c r="L925" s="307">
        <v>10414.12706027065</v>
      </c>
      <c r="M925" s="308">
        <v>3000</v>
      </c>
      <c r="N925" s="307">
        <v>9341.42891718602</v>
      </c>
      <c r="O925" s="50" t="s">
        <v>2680</v>
      </c>
      <c r="Q925" s="50" t="s">
        <v>300</v>
      </c>
      <c r="R925" s="50" t="s">
        <v>905</v>
      </c>
      <c r="T925" s="308">
        <v>19572.014716277899</v>
      </c>
      <c r="U925" s="309">
        <v>20</v>
      </c>
      <c r="V925" s="310">
        <v>45200</v>
      </c>
      <c r="X925" s="50" t="s">
        <v>306</v>
      </c>
      <c r="Y925" s="50" t="s">
        <v>1404</v>
      </c>
      <c r="AC925" s="50" t="s">
        <v>1483</v>
      </c>
      <c r="AD925" s="50" t="s">
        <v>360</v>
      </c>
      <c r="AF925" s="306"/>
      <c r="AG925" s="307">
        <v>1.70059780426007</v>
      </c>
      <c r="AH925" s="307">
        <v>1.7737849499060658</v>
      </c>
      <c r="AI925" s="307">
        <v>1.4027422786233648</v>
      </c>
      <c r="AJ925" s="306" t="s">
        <v>0</v>
      </c>
      <c r="AK925" s="307">
        <v>135.38645546155388</v>
      </c>
      <c r="AL925" s="307">
        <v>4.8425690830258521</v>
      </c>
      <c r="AN925" s="312">
        <v>10</v>
      </c>
      <c r="AO925" s="313" t="s">
        <v>305</v>
      </c>
      <c r="AP925" s="313" t="s">
        <v>0</v>
      </c>
      <c r="AQ925" s="313" t="s">
        <v>306</v>
      </c>
      <c r="AR925" s="314" t="s">
        <v>0</v>
      </c>
      <c r="AS925" s="314"/>
    </row>
    <row r="926" spans="1:46" x14ac:dyDescent="0.2">
      <c r="A926" s="306" t="s">
        <v>1487</v>
      </c>
      <c r="B926" s="50" t="s">
        <v>310</v>
      </c>
      <c r="C926" s="50" t="s">
        <v>1066</v>
      </c>
      <c r="D926" s="50" t="s">
        <v>778</v>
      </c>
      <c r="E926" s="50" t="s">
        <v>297</v>
      </c>
      <c r="F926" s="50" t="s">
        <v>1044</v>
      </c>
      <c r="G926" s="50" t="s">
        <v>2667</v>
      </c>
      <c r="H926" s="50" t="s">
        <v>1243</v>
      </c>
      <c r="I926" s="50" t="s">
        <v>1482</v>
      </c>
      <c r="J926" s="50" t="s">
        <v>1402</v>
      </c>
      <c r="K926" s="50" t="s">
        <v>1403</v>
      </c>
      <c r="L926" s="307">
        <v>10221.788869634764</v>
      </c>
      <c r="M926" s="308">
        <v>3000</v>
      </c>
      <c r="N926" s="307">
        <v>9168.6395031860193</v>
      </c>
      <c r="O926" s="50" t="s">
        <v>2680</v>
      </c>
      <c r="Q926" s="50" t="s">
        <v>300</v>
      </c>
      <c r="R926" s="50" t="s">
        <v>905</v>
      </c>
      <c r="T926" s="308">
        <v>19572.014716277899</v>
      </c>
      <c r="U926" s="309">
        <v>20</v>
      </c>
      <c r="V926" s="310">
        <v>45200</v>
      </c>
      <c r="X926" s="50" t="s">
        <v>306</v>
      </c>
      <c r="Y926" s="50" t="s">
        <v>1404</v>
      </c>
      <c r="AC926" s="50" t="s">
        <v>1483</v>
      </c>
      <c r="AD926" s="50" t="s">
        <v>360</v>
      </c>
      <c r="AF926" s="306"/>
      <c r="AG926" s="307">
        <v>1.6707571963621908</v>
      </c>
      <c r="AH926" s="307">
        <v>1.742683587093228</v>
      </c>
      <c r="AI926" s="307">
        <v>1.371717008188911</v>
      </c>
      <c r="AJ926" s="50" t="s">
        <v>0</v>
      </c>
      <c r="AK926" s="307">
        <v>138.4573241756859</v>
      </c>
      <c r="AL926" s="307">
        <v>4.7531318243801648</v>
      </c>
      <c r="AN926" s="312">
        <v>10</v>
      </c>
      <c r="AO926" s="313" t="s">
        <v>305</v>
      </c>
      <c r="AP926" s="313" t="s">
        <v>0</v>
      </c>
      <c r="AQ926" s="313" t="s">
        <v>306</v>
      </c>
      <c r="AR926" s="314" t="s">
        <v>0</v>
      </c>
      <c r="AS926" s="314"/>
    </row>
    <row r="927" spans="1:46" x14ac:dyDescent="0.2">
      <c r="A927" s="306" t="s">
        <v>1488</v>
      </c>
      <c r="B927" s="50" t="s">
        <v>310</v>
      </c>
      <c r="C927" s="50" t="s">
        <v>1062</v>
      </c>
      <c r="D927" s="50" t="s">
        <v>778</v>
      </c>
      <c r="E927" s="50" t="s">
        <v>297</v>
      </c>
      <c r="F927" s="50" t="s">
        <v>1044</v>
      </c>
      <c r="G927" s="50" t="s">
        <v>2667</v>
      </c>
      <c r="H927" s="50" t="s">
        <v>1243</v>
      </c>
      <c r="I927" s="50" t="s">
        <v>1482</v>
      </c>
      <c r="J927" s="50" t="s">
        <v>1402</v>
      </c>
      <c r="K927" s="50" t="s">
        <v>1403</v>
      </c>
      <c r="L927" s="307">
        <v>9929.7814823645076</v>
      </c>
      <c r="M927" s="308">
        <v>3000</v>
      </c>
      <c r="N927" s="307">
        <v>8906.3110224860193</v>
      </c>
      <c r="O927" s="50" t="s">
        <v>2680</v>
      </c>
      <c r="Q927" s="50" t="s">
        <v>300</v>
      </c>
      <c r="R927" s="50" t="s">
        <v>905</v>
      </c>
      <c r="T927" s="308">
        <v>19572.014716277899</v>
      </c>
      <c r="U927" s="309">
        <v>20</v>
      </c>
      <c r="V927" s="310">
        <v>45200</v>
      </c>
      <c r="X927" s="50" t="s">
        <v>306</v>
      </c>
      <c r="Y927" s="50" t="s">
        <v>1404</v>
      </c>
      <c r="AC927" s="50" t="s">
        <v>1483</v>
      </c>
      <c r="AD927" s="50" t="s">
        <v>360</v>
      </c>
      <c r="AF927" s="306"/>
      <c r="AG927" s="307">
        <v>1.6254532558498682</v>
      </c>
      <c r="AH927" s="307">
        <v>1.6954655714433153</v>
      </c>
      <c r="AI927" s="307">
        <v>1.324614515808348</v>
      </c>
      <c r="AJ927" s="306" t="s">
        <v>0</v>
      </c>
      <c r="AK927" s="307">
        <v>143.3469175358604</v>
      </c>
      <c r="AL927" s="307">
        <v>4.6173483892994955</v>
      </c>
      <c r="AN927" s="312">
        <v>10</v>
      </c>
      <c r="AO927" s="313" t="s">
        <v>305</v>
      </c>
      <c r="AP927" s="313" t="s">
        <v>0</v>
      </c>
      <c r="AQ927" s="313" t="s">
        <v>306</v>
      </c>
      <c r="AR927" s="314" t="s">
        <v>0</v>
      </c>
      <c r="AS927" s="314"/>
    </row>
    <row r="928" spans="1:46" x14ac:dyDescent="0.2">
      <c r="A928" s="306" t="s">
        <v>1489</v>
      </c>
      <c r="B928" s="50" t="s">
        <v>308</v>
      </c>
      <c r="C928" s="50" t="s">
        <v>1058</v>
      </c>
      <c r="D928" s="50" t="s">
        <v>778</v>
      </c>
      <c r="E928" s="50" t="s">
        <v>297</v>
      </c>
      <c r="F928" s="50" t="s">
        <v>1044</v>
      </c>
      <c r="G928" s="50" t="s">
        <v>2667</v>
      </c>
      <c r="H928" s="50" t="s">
        <v>1243</v>
      </c>
      <c r="I928" s="50" t="s">
        <v>1482</v>
      </c>
      <c r="J928" s="50" t="s">
        <v>1411</v>
      </c>
      <c r="K928" s="50" t="s">
        <v>1403</v>
      </c>
      <c r="L928" s="307">
        <v>15361.967829829835</v>
      </c>
      <c r="M928" s="308">
        <v>3000</v>
      </c>
      <c r="N928" s="307">
        <v>13779.650196317371</v>
      </c>
      <c r="O928" s="50" t="s">
        <v>2681</v>
      </c>
      <c r="Q928" s="50" t="s">
        <v>300</v>
      </c>
      <c r="R928" s="50" t="s">
        <v>905</v>
      </c>
      <c r="T928" s="308">
        <v>20012.3</v>
      </c>
      <c r="U928" s="309">
        <v>20</v>
      </c>
      <c r="V928" s="310">
        <v>45200</v>
      </c>
      <c r="X928" s="50" t="s">
        <v>306</v>
      </c>
      <c r="Y928" s="50" t="s">
        <v>1404</v>
      </c>
      <c r="AC928" s="50" t="s">
        <v>1483</v>
      </c>
      <c r="AD928" s="50" t="s">
        <v>360</v>
      </c>
      <c r="AF928" s="306"/>
      <c r="AG928" s="307">
        <v>2.5083959898281267</v>
      </c>
      <c r="AH928" s="307">
        <v>2.6163450915056221</v>
      </c>
      <c r="AI928" s="307">
        <v>2.0834066736052486</v>
      </c>
      <c r="AJ928" s="50" t="s">
        <v>181</v>
      </c>
      <c r="AK928" s="307">
        <v>82.041266353467648</v>
      </c>
      <c r="AL928" s="307">
        <v>7.1433150408708697</v>
      </c>
      <c r="AN928" s="312">
        <v>10</v>
      </c>
      <c r="AO928" s="313" t="s">
        <v>305</v>
      </c>
      <c r="AP928" s="313" t="s">
        <v>0</v>
      </c>
      <c r="AQ928" s="313" t="s">
        <v>306</v>
      </c>
      <c r="AR928" s="314" t="s">
        <v>0</v>
      </c>
      <c r="AS928" s="314"/>
    </row>
    <row r="929" spans="1:45" x14ac:dyDescent="0.2">
      <c r="A929" s="306" t="s">
        <v>1490</v>
      </c>
      <c r="B929" s="50" t="s">
        <v>308</v>
      </c>
      <c r="C929" s="50" t="s">
        <v>1066</v>
      </c>
      <c r="D929" s="50" t="s">
        <v>778</v>
      </c>
      <c r="E929" s="50" t="s">
        <v>297</v>
      </c>
      <c r="F929" s="50" t="s">
        <v>1044</v>
      </c>
      <c r="G929" s="50" t="s">
        <v>2667</v>
      </c>
      <c r="H929" s="50" t="s">
        <v>1243</v>
      </c>
      <c r="I929" s="50" t="s">
        <v>1482</v>
      </c>
      <c r="J929" s="50" t="s">
        <v>1411</v>
      </c>
      <c r="K929" s="50" t="s">
        <v>1403</v>
      </c>
      <c r="L929" s="307">
        <v>15074.09020730518</v>
      </c>
      <c r="M929" s="308">
        <v>3000</v>
      </c>
      <c r="N929" s="307">
        <v>13521.031741317371</v>
      </c>
      <c r="O929" s="50" t="s">
        <v>2681</v>
      </c>
      <c r="Q929" s="50" t="s">
        <v>300</v>
      </c>
      <c r="R929" s="50" t="s">
        <v>905</v>
      </c>
      <c r="T929" s="308">
        <v>20012.3</v>
      </c>
      <c r="U929" s="309">
        <v>20</v>
      </c>
      <c r="V929" s="310">
        <v>45200</v>
      </c>
      <c r="X929" s="50" t="s">
        <v>306</v>
      </c>
      <c r="Y929" s="50" t="s">
        <v>1404</v>
      </c>
      <c r="AC929" s="50" t="s">
        <v>1483</v>
      </c>
      <c r="AD929" s="50" t="s">
        <v>360</v>
      </c>
      <c r="AF929" s="306"/>
      <c r="AG929" s="307">
        <v>2.4637327680938927</v>
      </c>
      <c r="AH929" s="307">
        <v>2.5697948647709534</v>
      </c>
      <c r="AI929" s="307">
        <v>2.0366640140001939</v>
      </c>
      <c r="AJ929" s="306" t="s">
        <v>181</v>
      </c>
      <c r="AK929" s="307">
        <v>84.139237717406772</v>
      </c>
      <c r="AL929" s="307">
        <v>7.0094519463969061</v>
      </c>
      <c r="AN929" s="312">
        <v>10</v>
      </c>
      <c r="AO929" s="313" t="s">
        <v>305</v>
      </c>
      <c r="AP929" s="313" t="s">
        <v>0</v>
      </c>
      <c r="AQ929" s="313" t="s">
        <v>306</v>
      </c>
      <c r="AR929" s="314" t="s">
        <v>0</v>
      </c>
      <c r="AS929" s="314"/>
    </row>
    <row r="930" spans="1:45" x14ac:dyDescent="0.2">
      <c r="A930" s="306" t="s">
        <v>1491</v>
      </c>
      <c r="B930" s="50" t="s">
        <v>308</v>
      </c>
      <c r="C930" s="50" t="s">
        <v>1062</v>
      </c>
      <c r="D930" s="50" t="s">
        <v>778</v>
      </c>
      <c r="E930" s="50" t="s">
        <v>297</v>
      </c>
      <c r="F930" s="50" t="s">
        <v>1044</v>
      </c>
      <c r="G930" s="50" t="s">
        <v>2667</v>
      </c>
      <c r="H930" s="50" t="s">
        <v>1243</v>
      </c>
      <c r="I930" s="50" t="s">
        <v>1482</v>
      </c>
      <c r="J930" s="50" t="s">
        <v>1411</v>
      </c>
      <c r="K930" s="50" t="s">
        <v>1403</v>
      </c>
      <c r="L930" s="307">
        <v>14609.640586867814</v>
      </c>
      <c r="M930" s="308">
        <v>3000</v>
      </c>
      <c r="N930" s="307">
        <v>13103.78762831737</v>
      </c>
      <c r="O930" s="50" t="s">
        <v>2681</v>
      </c>
      <c r="Q930" s="50" t="s">
        <v>300</v>
      </c>
      <c r="R930" s="50" t="s">
        <v>905</v>
      </c>
      <c r="T930" s="308">
        <v>20012.3</v>
      </c>
      <c r="U930" s="309">
        <v>20</v>
      </c>
      <c r="V930" s="310">
        <v>45200</v>
      </c>
      <c r="X930" s="50" t="s">
        <v>306</v>
      </c>
      <c r="Y930" s="50" t="s">
        <v>1404</v>
      </c>
      <c r="AC930" s="50" t="s">
        <v>1483</v>
      </c>
      <c r="AD930" s="50" t="s">
        <v>360</v>
      </c>
      <c r="AF930" s="306"/>
      <c r="AG930" s="307">
        <v>2.3916750089667542</v>
      </c>
      <c r="AH930" s="307">
        <v>2.4946926913245306</v>
      </c>
      <c r="AI930" s="307">
        <v>1.9612513774728744</v>
      </c>
      <c r="AJ930" s="50" t="s">
        <v>181</v>
      </c>
      <c r="AK930" s="307">
        <v>87.698316326471385</v>
      </c>
      <c r="AL930" s="307">
        <v>6.7934828728935317</v>
      </c>
      <c r="AN930" s="312">
        <v>10</v>
      </c>
      <c r="AO930" s="313" t="s">
        <v>305</v>
      </c>
      <c r="AP930" s="313" t="s">
        <v>0</v>
      </c>
      <c r="AQ930" s="313" t="s">
        <v>306</v>
      </c>
      <c r="AR930" s="314" t="s">
        <v>0</v>
      </c>
      <c r="AS930" s="314"/>
    </row>
    <row r="931" spans="1:45" x14ac:dyDescent="0.2">
      <c r="A931" s="306" t="s">
        <v>1492</v>
      </c>
      <c r="B931" s="50" t="s">
        <v>310</v>
      </c>
      <c r="C931" s="50" t="s">
        <v>1058</v>
      </c>
      <c r="D931" s="50" t="s">
        <v>778</v>
      </c>
      <c r="E931" s="50" t="s">
        <v>297</v>
      </c>
      <c r="F931" s="50" t="s">
        <v>1044</v>
      </c>
      <c r="G931" s="50" t="s">
        <v>2667</v>
      </c>
      <c r="H931" s="50" t="s">
        <v>1243</v>
      </c>
      <c r="I931" s="50" t="s">
        <v>1482</v>
      </c>
      <c r="J931" s="50" t="s">
        <v>1411</v>
      </c>
      <c r="K931" s="50" t="s">
        <v>1403</v>
      </c>
      <c r="L931" s="307">
        <v>15985.135290069502</v>
      </c>
      <c r="M931" s="308">
        <v>3000</v>
      </c>
      <c r="N931" s="307">
        <v>14338.637457423278</v>
      </c>
      <c r="O931" s="50" t="s">
        <v>2681</v>
      </c>
      <c r="Q931" s="50" t="s">
        <v>300</v>
      </c>
      <c r="R931" s="50" t="s">
        <v>905</v>
      </c>
      <c r="T931" s="308">
        <v>28135.0135303358</v>
      </c>
      <c r="U931" s="309">
        <v>20</v>
      </c>
      <c r="V931" s="310">
        <v>45200</v>
      </c>
      <c r="X931" s="50" t="s">
        <v>306</v>
      </c>
      <c r="Y931" s="50" t="s">
        <v>1404</v>
      </c>
      <c r="AC931" s="50" t="s">
        <v>1483</v>
      </c>
      <c r="AD931" s="50" t="s">
        <v>360</v>
      </c>
      <c r="AF931" s="306"/>
      <c r="AG931" s="307">
        <v>2.6101060475883617</v>
      </c>
      <c r="AH931" s="307">
        <v>2.7224315862202166</v>
      </c>
      <c r="AI931" s="307">
        <v>1.4983241354614509</v>
      </c>
      <c r="AJ931" s="306" t="s">
        <v>181</v>
      </c>
      <c r="AK931" s="307">
        <v>125.01624979366412</v>
      </c>
      <c r="AL931" s="307">
        <v>7.433087909882313</v>
      </c>
      <c r="AN931" s="312">
        <v>10</v>
      </c>
      <c r="AO931" s="313" t="s">
        <v>305</v>
      </c>
      <c r="AP931" s="313" t="s">
        <v>0</v>
      </c>
      <c r="AQ931" s="313" t="s">
        <v>306</v>
      </c>
      <c r="AR931" s="314" t="s">
        <v>0</v>
      </c>
      <c r="AS931" s="314"/>
    </row>
    <row r="932" spans="1:45" x14ac:dyDescent="0.2">
      <c r="A932" s="306" t="s">
        <v>1493</v>
      </c>
      <c r="B932" s="50" t="s">
        <v>310</v>
      </c>
      <c r="C932" s="50" t="s">
        <v>1066</v>
      </c>
      <c r="D932" s="50" t="s">
        <v>778</v>
      </c>
      <c r="E932" s="50" t="s">
        <v>297</v>
      </c>
      <c r="F932" s="50" t="s">
        <v>1044</v>
      </c>
      <c r="G932" s="50" t="s">
        <v>2667</v>
      </c>
      <c r="H932" s="50" t="s">
        <v>1243</v>
      </c>
      <c r="I932" s="50" t="s">
        <v>1482</v>
      </c>
      <c r="J932" s="50" t="s">
        <v>1411</v>
      </c>
      <c r="K932" s="50" t="s">
        <v>1403</v>
      </c>
      <c r="L932" s="307">
        <v>15697.257667544847</v>
      </c>
      <c r="M932" s="308">
        <v>3000</v>
      </c>
      <c r="N932" s="307">
        <v>14080.019002423278</v>
      </c>
      <c r="O932" s="50" t="s">
        <v>2681</v>
      </c>
      <c r="Q932" s="50" t="s">
        <v>300</v>
      </c>
      <c r="R932" s="50" t="s">
        <v>905</v>
      </c>
      <c r="T932" s="308">
        <v>28135.0135303358</v>
      </c>
      <c r="U932" s="309">
        <v>20</v>
      </c>
      <c r="V932" s="310">
        <v>45200</v>
      </c>
      <c r="X932" s="50" t="s">
        <v>306</v>
      </c>
      <c r="Y932" s="50" t="s">
        <v>1404</v>
      </c>
      <c r="AC932" s="50" t="s">
        <v>1483</v>
      </c>
      <c r="AD932" s="50" t="s">
        <v>360</v>
      </c>
      <c r="AF932" s="306"/>
      <c r="AG932" s="307">
        <v>2.5654428258541278</v>
      </c>
      <c r="AH932" s="307">
        <v>2.675881359485548</v>
      </c>
      <c r="AI932" s="307">
        <v>1.4660208747753267</v>
      </c>
      <c r="AJ932" s="50" t="s">
        <v>181</v>
      </c>
      <c r="AK932" s="307">
        <v>127.81906711277631</v>
      </c>
      <c r="AL932" s="307">
        <v>7.2992248154083494</v>
      </c>
      <c r="AN932" s="312">
        <v>10</v>
      </c>
      <c r="AO932" s="313" t="s">
        <v>305</v>
      </c>
      <c r="AP932" s="313" t="s">
        <v>0</v>
      </c>
      <c r="AQ932" s="313" t="s">
        <v>306</v>
      </c>
      <c r="AR932" s="314" t="s">
        <v>0</v>
      </c>
      <c r="AS932" s="314"/>
    </row>
    <row r="933" spans="1:45" x14ac:dyDescent="0.2">
      <c r="A933" s="306" t="s">
        <v>1494</v>
      </c>
      <c r="B933" s="50" t="s">
        <v>310</v>
      </c>
      <c r="C933" s="50" t="s">
        <v>1062</v>
      </c>
      <c r="D933" s="50" t="s">
        <v>778</v>
      </c>
      <c r="E933" s="50" t="s">
        <v>297</v>
      </c>
      <c r="F933" s="50" t="s">
        <v>1044</v>
      </c>
      <c r="G933" s="50" t="s">
        <v>2667</v>
      </c>
      <c r="H933" s="50" t="s">
        <v>1243</v>
      </c>
      <c r="I933" s="50" t="s">
        <v>1482</v>
      </c>
      <c r="J933" s="50" t="s">
        <v>1411</v>
      </c>
      <c r="K933" s="50" t="s">
        <v>1403</v>
      </c>
      <c r="L933" s="307">
        <v>15232.808047107481</v>
      </c>
      <c r="M933" s="308">
        <v>3000</v>
      </c>
      <c r="N933" s="307">
        <v>13662.774889423277</v>
      </c>
      <c r="O933" s="50" t="s">
        <v>2681</v>
      </c>
      <c r="Q933" s="50" t="s">
        <v>300</v>
      </c>
      <c r="R933" s="50" t="s">
        <v>905</v>
      </c>
      <c r="T933" s="308">
        <v>28135.0135303358</v>
      </c>
      <c r="U933" s="309">
        <v>20</v>
      </c>
      <c r="V933" s="310">
        <v>45200</v>
      </c>
      <c r="X933" s="50" t="s">
        <v>306</v>
      </c>
      <c r="Y933" s="50" t="s">
        <v>1404</v>
      </c>
      <c r="AC933" s="50" t="s">
        <v>1483</v>
      </c>
      <c r="AD933" s="50" t="s">
        <v>360</v>
      </c>
      <c r="AF933" s="306"/>
      <c r="AG933" s="307">
        <v>2.4933850667269892</v>
      </c>
      <c r="AH933" s="307">
        <v>2.6007791860391252</v>
      </c>
      <c r="AI933" s="307">
        <v>1.4139041557577705</v>
      </c>
      <c r="AJ933" s="306" t="s">
        <v>181</v>
      </c>
      <c r="AK933" s="307">
        <v>132.56434712016258</v>
      </c>
      <c r="AL933" s="307">
        <v>7.0832557419049751</v>
      </c>
      <c r="AN933" s="312">
        <v>10</v>
      </c>
      <c r="AO933" s="313" t="s">
        <v>305</v>
      </c>
      <c r="AP933" s="313" t="s">
        <v>0</v>
      </c>
      <c r="AQ933" s="313" t="s">
        <v>306</v>
      </c>
      <c r="AR933" s="314" t="s">
        <v>0</v>
      </c>
      <c r="AS933" s="314"/>
    </row>
    <row r="934" spans="1:45" x14ac:dyDescent="0.2">
      <c r="A934" s="306" t="s">
        <v>1495</v>
      </c>
      <c r="B934" s="50" t="s">
        <v>308</v>
      </c>
      <c r="C934" s="50" t="s">
        <v>1058</v>
      </c>
      <c r="D934" s="50" t="s">
        <v>778</v>
      </c>
      <c r="E934" s="50" t="s">
        <v>297</v>
      </c>
      <c r="F934" s="50" t="s">
        <v>1044</v>
      </c>
      <c r="G934" s="50" t="s">
        <v>2667</v>
      </c>
      <c r="H934" s="50" t="s">
        <v>1243</v>
      </c>
      <c r="I934" s="50" t="s">
        <v>1482</v>
      </c>
      <c r="J934" s="50" t="s">
        <v>1402</v>
      </c>
      <c r="K934" s="50" t="s">
        <v>1418</v>
      </c>
      <c r="L934" s="307">
        <v>11283.299488753277</v>
      </c>
      <c r="M934" s="308">
        <v>3500</v>
      </c>
      <c r="N934" s="307">
        <v>10121.522801090265</v>
      </c>
      <c r="O934" s="50" t="s">
        <v>2682</v>
      </c>
      <c r="Q934" s="50" t="s">
        <v>300</v>
      </c>
      <c r="R934" s="50" t="s">
        <v>905</v>
      </c>
      <c r="T934" s="308">
        <v>15642.3</v>
      </c>
      <c r="U934" s="309">
        <v>20</v>
      </c>
      <c r="V934" s="310">
        <v>45200</v>
      </c>
      <c r="X934" s="50" t="s">
        <v>306</v>
      </c>
      <c r="Y934" s="50" t="s">
        <v>1404</v>
      </c>
      <c r="AC934" s="50" t="s">
        <v>1483</v>
      </c>
      <c r="AD934" s="50" t="s">
        <v>360</v>
      </c>
      <c r="AF934" s="306"/>
      <c r="AG934" s="307">
        <v>1.6941938934546432</v>
      </c>
      <c r="AH934" s="307">
        <v>1.7672625031256375</v>
      </c>
      <c r="AI934" s="307">
        <v>1.8949815375657575</v>
      </c>
      <c r="AJ934" s="50" t="s">
        <v>181</v>
      </c>
      <c r="AK934" s="307">
        <v>90.194068098017325</v>
      </c>
      <c r="AL934" s="307">
        <v>5.2467342622702731</v>
      </c>
      <c r="AN934" s="312">
        <v>10</v>
      </c>
      <c r="AO934" s="313" t="s">
        <v>305</v>
      </c>
      <c r="AP934" s="313" t="s">
        <v>0</v>
      </c>
      <c r="AQ934" s="313" t="s">
        <v>306</v>
      </c>
      <c r="AR934" s="314" t="s">
        <v>0</v>
      </c>
      <c r="AS934" s="314"/>
    </row>
    <row r="935" spans="1:45" x14ac:dyDescent="0.2">
      <c r="A935" s="306" t="s">
        <v>1496</v>
      </c>
      <c r="B935" s="50" t="s">
        <v>308</v>
      </c>
      <c r="C935" s="50" t="s">
        <v>1066</v>
      </c>
      <c r="D935" s="50" t="s">
        <v>778</v>
      </c>
      <c r="E935" s="50" t="s">
        <v>297</v>
      </c>
      <c r="F935" s="50" t="s">
        <v>1044</v>
      </c>
      <c r="G935" s="50" t="s">
        <v>2667</v>
      </c>
      <c r="H935" s="50" t="s">
        <v>1243</v>
      </c>
      <c r="I935" s="50" t="s">
        <v>1482</v>
      </c>
      <c r="J935" s="50" t="s">
        <v>1402</v>
      </c>
      <c r="K935" s="50" t="s">
        <v>1418</v>
      </c>
      <c r="L935" s="307">
        <v>11090.949092186891</v>
      </c>
      <c r="M935" s="308">
        <v>3500</v>
      </c>
      <c r="N935" s="307">
        <v>9948.7224217402654</v>
      </c>
      <c r="O935" s="50" t="s">
        <v>2682</v>
      </c>
      <c r="Q935" s="50" t="s">
        <v>300</v>
      </c>
      <c r="R935" s="50" t="s">
        <v>905</v>
      </c>
      <c r="T935" s="308">
        <v>15642.3</v>
      </c>
      <c r="U935" s="309">
        <v>20</v>
      </c>
      <c r="V935" s="310">
        <v>45200</v>
      </c>
      <c r="X935" s="50" t="s">
        <v>306</v>
      </c>
      <c r="Y935" s="50" t="s">
        <v>1404</v>
      </c>
      <c r="AC935" s="50" t="s">
        <v>1483</v>
      </c>
      <c r="AD935" s="50" t="s">
        <v>360</v>
      </c>
      <c r="AF935" s="306"/>
      <c r="AG935" s="307">
        <v>1.6643513918486819</v>
      </c>
      <c r="AH935" s="307">
        <v>1.7361591665962344</v>
      </c>
      <c r="AI935" s="307">
        <v>1.8546957718113659</v>
      </c>
      <c r="AJ935" s="306" t="s">
        <v>181</v>
      </c>
      <c r="AK935" s="307">
        <v>92.240690965150463</v>
      </c>
      <c r="AL935" s="307">
        <v>5.1572913278669033</v>
      </c>
      <c r="AN935" s="312">
        <v>10</v>
      </c>
      <c r="AO935" s="313" t="s">
        <v>305</v>
      </c>
      <c r="AP935" s="313" t="s">
        <v>0</v>
      </c>
      <c r="AQ935" s="313" t="s">
        <v>306</v>
      </c>
      <c r="AR935" s="314" t="s">
        <v>0</v>
      </c>
      <c r="AS935" s="314"/>
    </row>
    <row r="936" spans="1:45" x14ac:dyDescent="0.2">
      <c r="A936" s="306" t="s">
        <v>1497</v>
      </c>
      <c r="B936" s="50" t="s">
        <v>308</v>
      </c>
      <c r="C936" s="50" t="s">
        <v>1062</v>
      </c>
      <c r="D936" s="50" t="s">
        <v>778</v>
      </c>
      <c r="E936" s="50" t="s">
        <v>297</v>
      </c>
      <c r="F936" s="50" t="s">
        <v>1044</v>
      </c>
      <c r="G936" s="50" t="s">
        <v>2667</v>
      </c>
      <c r="H936" s="50" t="s">
        <v>1243</v>
      </c>
      <c r="I936" s="50" t="s">
        <v>1482</v>
      </c>
      <c r="J936" s="50" t="s">
        <v>1402</v>
      </c>
      <c r="K936" s="50" t="s">
        <v>1418</v>
      </c>
      <c r="L936" s="307">
        <v>10798.933455796525</v>
      </c>
      <c r="M936" s="308">
        <v>3500</v>
      </c>
      <c r="N936" s="307">
        <v>9686.3865303402654</v>
      </c>
      <c r="O936" s="50" t="s">
        <v>2682</v>
      </c>
      <c r="Q936" s="50" t="s">
        <v>300</v>
      </c>
      <c r="R936" s="50" t="s">
        <v>905</v>
      </c>
      <c r="T936" s="308">
        <v>15642.3</v>
      </c>
      <c r="U936" s="309">
        <v>20</v>
      </c>
      <c r="V936" s="310">
        <v>45200</v>
      </c>
      <c r="X936" s="50" t="s">
        <v>306</v>
      </c>
      <c r="Y936" s="50" t="s">
        <v>1404</v>
      </c>
      <c r="AC936" s="50" t="s">
        <v>1483</v>
      </c>
      <c r="AD936" s="50" t="s">
        <v>360</v>
      </c>
      <c r="AF936" s="306"/>
      <c r="AG936" s="307">
        <v>1.6190461715137832</v>
      </c>
      <c r="AH936" s="307">
        <v>1.6889398170517036</v>
      </c>
      <c r="AI936" s="307">
        <v>1.7935361707175277</v>
      </c>
      <c r="AJ936" s="50" t="s">
        <v>181</v>
      </c>
      <c r="AK936" s="307">
        <v>95.487121345048891</v>
      </c>
      <c r="AL936" s="307">
        <v>5.0215040569453837</v>
      </c>
      <c r="AN936" s="312">
        <v>10</v>
      </c>
      <c r="AO936" s="313" t="s">
        <v>305</v>
      </c>
      <c r="AP936" s="313" t="s">
        <v>0</v>
      </c>
      <c r="AQ936" s="313" t="s">
        <v>306</v>
      </c>
      <c r="AR936" s="314" t="s">
        <v>0</v>
      </c>
      <c r="AS936" s="314"/>
    </row>
    <row r="937" spans="1:45" x14ac:dyDescent="0.2">
      <c r="A937" s="306" t="s">
        <v>1498</v>
      </c>
      <c r="B937" s="50" t="s">
        <v>310</v>
      </c>
      <c r="C937" s="50" t="s">
        <v>1058</v>
      </c>
      <c r="D937" s="50" t="s">
        <v>778</v>
      </c>
      <c r="E937" s="50" t="s">
        <v>297</v>
      </c>
      <c r="F937" s="50" t="s">
        <v>1044</v>
      </c>
      <c r="G937" s="50" t="s">
        <v>2667</v>
      </c>
      <c r="H937" s="50" t="s">
        <v>1243</v>
      </c>
      <c r="I937" s="50" t="s">
        <v>1482</v>
      </c>
      <c r="J937" s="50" t="s">
        <v>1402</v>
      </c>
      <c r="K937" s="50" t="s">
        <v>1418</v>
      </c>
      <c r="L937" s="307">
        <v>12008.001264367946</v>
      </c>
      <c r="M937" s="308">
        <v>3500</v>
      </c>
      <c r="N937" s="307">
        <v>10771.659857482418</v>
      </c>
      <c r="O937" s="50" t="s">
        <v>2682</v>
      </c>
      <c r="Q937" s="50" t="s">
        <v>300</v>
      </c>
      <c r="R937" s="50" t="s">
        <v>905</v>
      </c>
      <c r="T937" s="308">
        <v>20681.716019910298</v>
      </c>
      <c r="U937" s="309">
        <v>20</v>
      </c>
      <c r="V937" s="310">
        <v>45200</v>
      </c>
      <c r="X937" s="50" t="s">
        <v>306</v>
      </c>
      <c r="Y937" s="50" t="s">
        <v>1404</v>
      </c>
      <c r="AC937" s="50" t="s">
        <v>1483</v>
      </c>
      <c r="AD937" s="50" t="s">
        <v>360</v>
      </c>
      <c r="AF937" s="306"/>
      <c r="AG937" s="307">
        <v>1.7879128675715346</v>
      </c>
      <c r="AH937" s="307">
        <v>1.8650400816365547</v>
      </c>
      <c r="AI937" s="307">
        <v>1.4642293241688966</v>
      </c>
      <c r="AJ937" s="306" t="s">
        <v>0</v>
      </c>
      <c r="AK937" s="307">
        <v>123.97660611625479</v>
      </c>
      <c r="AL937" s="307">
        <v>5.5837205879310927</v>
      </c>
      <c r="AN937" s="312">
        <v>10</v>
      </c>
      <c r="AO937" s="313" t="s">
        <v>305</v>
      </c>
      <c r="AP937" s="313" t="s">
        <v>0</v>
      </c>
      <c r="AQ937" s="313" t="s">
        <v>306</v>
      </c>
      <c r="AR937" s="314" t="s">
        <v>0</v>
      </c>
      <c r="AS937" s="314"/>
    </row>
    <row r="938" spans="1:45" x14ac:dyDescent="0.2">
      <c r="A938" s="306" t="s">
        <v>1499</v>
      </c>
      <c r="B938" s="50" t="s">
        <v>310</v>
      </c>
      <c r="C938" s="50" t="s">
        <v>1066</v>
      </c>
      <c r="D938" s="50" t="s">
        <v>778</v>
      </c>
      <c r="E938" s="50" t="s">
        <v>297</v>
      </c>
      <c r="F938" s="50" t="s">
        <v>1044</v>
      </c>
      <c r="G938" s="50" t="s">
        <v>2667</v>
      </c>
      <c r="H938" s="50" t="s">
        <v>1243</v>
      </c>
      <c r="I938" s="50" t="s">
        <v>1482</v>
      </c>
      <c r="J938" s="50" t="s">
        <v>1402</v>
      </c>
      <c r="K938" s="50" t="s">
        <v>1418</v>
      </c>
      <c r="L938" s="307">
        <v>11815.65086780156</v>
      </c>
      <c r="M938" s="308">
        <v>3500</v>
      </c>
      <c r="N938" s="307">
        <v>10598.859478132417</v>
      </c>
      <c r="O938" s="50" t="s">
        <v>2682</v>
      </c>
      <c r="Q938" s="50" t="s">
        <v>300</v>
      </c>
      <c r="R938" s="50" t="s">
        <v>905</v>
      </c>
      <c r="T938" s="308">
        <v>20681.716019910298</v>
      </c>
      <c r="U938" s="309">
        <v>20</v>
      </c>
      <c r="V938" s="310">
        <v>45200</v>
      </c>
      <c r="X938" s="50" t="s">
        <v>306</v>
      </c>
      <c r="Y938" s="50" t="s">
        <v>1404</v>
      </c>
      <c r="AC938" s="50" t="s">
        <v>1483</v>
      </c>
      <c r="AD938" s="50" t="s">
        <v>360</v>
      </c>
      <c r="AF938" s="306"/>
      <c r="AG938" s="307">
        <v>1.7580703659655734</v>
      </c>
      <c r="AH938" s="307">
        <v>1.8339367451071515</v>
      </c>
      <c r="AI938" s="307">
        <v>1.4348668871238397</v>
      </c>
      <c r="AJ938" s="50" t="s">
        <v>0</v>
      </c>
      <c r="AK938" s="307">
        <v>126.44765700814179</v>
      </c>
      <c r="AL938" s="307">
        <v>5.4942776535277229</v>
      </c>
      <c r="AN938" s="312">
        <v>10</v>
      </c>
      <c r="AO938" s="313" t="s">
        <v>305</v>
      </c>
      <c r="AP938" s="313" t="s">
        <v>0</v>
      </c>
      <c r="AQ938" s="313" t="s">
        <v>306</v>
      </c>
      <c r="AR938" s="314" t="s">
        <v>0</v>
      </c>
      <c r="AS938" s="314"/>
    </row>
    <row r="939" spans="1:45" x14ac:dyDescent="0.2">
      <c r="A939" s="306" t="s">
        <v>1500</v>
      </c>
      <c r="B939" s="50" t="s">
        <v>310</v>
      </c>
      <c r="C939" s="50" t="s">
        <v>1062</v>
      </c>
      <c r="D939" s="50" t="s">
        <v>778</v>
      </c>
      <c r="E939" s="50" t="s">
        <v>297</v>
      </c>
      <c r="F939" s="50" t="s">
        <v>1044</v>
      </c>
      <c r="G939" s="50" t="s">
        <v>2667</v>
      </c>
      <c r="H939" s="50" t="s">
        <v>1243</v>
      </c>
      <c r="I939" s="50" t="s">
        <v>1482</v>
      </c>
      <c r="J939" s="50" t="s">
        <v>1402</v>
      </c>
      <c r="K939" s="50" t="s">
        <v>1418</v>
      </c>
      <c r="L939" s="307">
        <v>11523.635231411194</v>
      </c>
      <c r="M939" s="308">
        <v>3500</v>
      </c>
      <c r="N939" s="307">
        <v>10336.523586732419</v>
      </c>
      <c r="O939" s="50" t="s">
        <v>2682</v>
      </c>
      <c r="Q939" s="50" t="s">
        <v>300</v>
      </c>
      <c r="R939" s="50" t="s">
        <v>905</v>
      </c>
      <c r="T939" s="308">
        <v>20681.716019910298</v>
      </c>
      <c r="U939" s="309">
        <v>20</v>
      </c>
      <c r="V939" s="310">
        <v>45200</v>
      </c>
      <c r="X939" s="50" t="s">
        <v>306</v>
      </c>
      <c r="Y939" s="50" t="s">
        <v>1404</v>
      </c>
      <c r="AC939" s="50" t="s">
        <v>1483</v>
      </c>
      <c r="AD939" s="50" t="s">
        <v>360</v>
      </c>
      <c r="AF939" s="306"/>
      <c r="AG939" s="307">
        <v>1.7127651456306747</v>
      </c>
      <c r="AH939" s="307">
        <v>1.7867173955626208</v>
      </c>
      <c r="AI939" s="307">
        <v>1.3902904740114033</v>
      </c>
      <c r="AJ939" s="306" t="s">
        <v>0</v>
      </c>
      <c r="AK939" s="307">
        <v>130.35674938175649</v>
      </c>
      <c r="AL939" s="307">
        <v>5.3584903826062042</v>
      </c>
      <c r="AN939" s="312">
        <v>10</v>
      </c>
      <c r="AO939" s="313" t="s">
        <v>305</v>
      </c>
      <c r="AP939" s="313" t="s">
        <v>0</v>
      </c>
      <c r="AQ939" s="313" t="s">
        <v>306</v>
      </c>
      <c r="AR939" s="314" t="s">
        <v>0</v>
      </c>
      <c r="AS939" s="314"/>
    </row>
    <row r="940" spans="1:45" x14ac:dyDescent="0.2">
      <c r="A940" s="306" t="s">
        <v>1501</v>
      </c>
      <c r="B940" s="50" t="s">
        <v>308</v>
      </c>
      <c r="C940" s="50" t="s">
        <v>1058</v>
      </c>
      <c r="D940" s="50" t="s">
        <v>778</v>
      </c>
      <c r="E940" s="50" t="s">
        <v>297</v>
      </c>
      <c r="F940" s="50" t="s">
        <v>1044</v>
      </c>
      <c r="G940" s="50" t="s">
        <v>2667</v>
      </c>
      <c r="H940" s="50" t="s">
        <v>1243</v>
      </c>
      <c r="I940" s="50" t="s">
        <v>1482</v>
      </c>
      <c r="J940" s="50" t="s">
        <v>1411</v>
      </c>
      <c r="K940" s="50" t="s">
        <v>1418</v>
      </c>
      <c r="L940" s="307">
        <v>14100.329475797731</v>
      </c>
      <c r="M940" s="308">
        <v>3500</v>
      </c>
      <c r="N940" s="307">
        <v>12648.257965629409</v>
      </c>
      <c r="O940" s="50" t="s">
        <v>2683</v>
      </c>
      <c r="Q940" s="50" t="s">
        <v>300</v>
      </c>
      <c r="R940" s="50" t="s">
        <v>905</v>
      </c>
      <c r="T940" s="308">
        <v>21122.3</v>
      </c>
      <c r="U940" s="309">
        <v>20</v>
      </c>
      <c r="V940" s="310">
        <v>45200</v>
      </c>
      <c r="X940" s="50" t="s">
        <v>306</v>
      </c>
      <c r="Y940" s="50" t="s">
        <v>1404</v>
      </c>
      <c r="AC940" s="50" t="s">
        <v>1483</v>
      </c>
      <c r="AD940" s="50" t="s">
        <v>360</v>
      </c>
      <c r="AF940" s="306"/>
      <c r="AG940" s="307">
        <v>2.197625902576303</v>
      </c>
      <c r="AH940" s="307">
        <v>2.2923140532208528</v>
      </c>
      <c r="AI940" s="307">
        <v>2.6372456071526353</v>
      </c>
      <c r="AJ940" s="50" t="s">
        <v>181</v>
      </c>
      <c r="AK940" s="307">
        <v>58.119416477503094</v>
      </c>
      <c r="AL940" s="307">
        <v>6.5566532062459446</v>
      </c>
      <c r="AN940" s="312">
        <v>10</v>
      </c>
      <c r="AO940" s="313" t="s">
        <v>305</v>
      </c>
      <c r="AP940" s="313" t="s">
        <v>0</v>
      </c>
      <c r="AQ940" s="313" t="s">
        <v>306</v>
      </c>
      <c r="AR940" s="314" t="s">
        <v>0</v>
      </c>
      <c r="AS940" s="314"/>
    </row>
    <row r="941" spans="1:45" x14ac:dyDescent="0.2">
      <c r="A941" s="306" t="s">
        <v>1502</v>
      </c>
      <c r="B941" s="50" t="s">
        <v>308</v>
      </c>
      <c r="C941" s="50" t="s">
        <v>1066</v>
      </c>
      <c r="D941" s="50" t="s">
        <v>778</v>
      </c>
      <c r="E941" s="50" t="s">
        <v>297</v>
      </c>
      <c r="F941" s="50" t="s">
        <v>1044</v>
      </c>
      <c r="G941" s="50" t="s">
        <v>2667</v>
      </c>
      <c r="H941" s="50" t="s">
        <v>1243</v>
      </c>
      <c r="I941" s="50" t="s">
        <v>1482</v>
      </c>
      <c r="J941" s="50" t="s">
        <v>1411</v>
      </c>
      <c r="K941" s="50" t="s">
        <v>1418</v>
      </c>
      <c r="L941" s="307">
        <v>13812.470995880183</v>
      </c>
      <c r="M941" s="308">
        <v>3500</v>
      </c>
      <c r="N941" s="307">
        <v>12389.65670762941</v>
      </c>
      <c r="O941" s="50" t="s">
        <v>2683</v>
      </c>
      <c r="Q941" s="50" t="s">
        <v>300</v>
      </c>
      <c r="R941" s="50" t="s">
        <v>905</v>
      </c>
      <c r="T941" s="308">
        <v>21122.3</v>
      </c>
      <c r="U941" s="309">
        <v>20</v>
      </c>
      <c r="V941" s="310">
        <v>45200</v>
      </c>
      <c r="X941" s="50" t="s">
        <v>306</v>
      </c>
      <c r="Y941" s="50" t="s">
        <v>1404</v>
      </c>
      <c r="AC941" s="50" t="s">
        <v>1483</v>
      </c>
      <c r="AD941" s="50" t="s">
        <v>360</v>
      </c>
      <c r="AF941" s="306"/>
      <c r="AG941" s="307">
        <v>2.1529656507516384</v>
      </c>
      <c r="AH941" s="307">
        <v>2.2457669218733605</v>
      </c>
      <c r="AI941" s="307">
        <v>2.5712898623952447</v>
      </c>
      <c r="AJ941" s="306" t="s">
        <v>181</v>
      </c>
      <c r="AK941" s="307">
        <v>59.91031973676327</v>
      </c>
      <c r="AL941" s="307">
        <v>6.4227990130842842</v>
      </c>
      <c r="AN941" s="312">
        <v>10</v>
      </c>
      <c r="AO941" s="313" t="s">
        <v>305</v>
      </c>
      <c r="AP941" s="313" t="s">
        <v>0</v>
      </c>
      <c r="AQ941" s="313" t="s">
        <v>306</v>
      </c>
      <c r="AR941" s="314" t="s">
        <v>0</v>
      </c>
      <c r="AS941" s="314"/>
    </row>
    <row r="942" spans="1:45" x14ac:dyDescent="0.2">
      <c r="A942" s="306" t="s">
        <v>1503</v>
      </c>
      <c r="B942" s="50" t="s">
        <v>308</v>
      </c>
      <c r="C942" s="50" t="s">
        <v>1062</v>
      </c>
      <c r="D942" s="50" t="s">
        <v>778</v>
      </c>
      <c r="E942" s="50" t="s">
        <v>297</v>
      </c>
      <c r="F942" s="50" t="s">
        <v>1044</v>
      </c>
      <c r="G942" s="50" t="s">
        <v>2667</v>
      </c>
      <c r="H942" s="50" t="s">
        <v>1243</v>
      </c>
      <c r="I942" s="50" t="s">
        <v>1482</v>
      </c>
      <c r="J942" s="50" t="s">
        <v>1411</v>
      </c>
      <c r="K942" s="50" t="s">
        <v>1418</v>
      </c>
      <c r="L942" s="307">
        <v>13348.033438502258</v>
      </c>
      <c r="M942" s="308">
        <v>3500</v>
      </c>
      <c r="N942" s="307">
        <v>11972.42343162941</v>
      </c>
      <c r="O942" s="50" t="s">
        <v>2683</v>
      </c>
      <c r="Q942" s="50" t="s">
        <v>300</v>
      </c>
      <c r="R942" s="50" t="s">
        <v>905</v>
      </c>
      <c r="T942" s="308">
        <v>21122.3</v>
      </c>
      <c r="U942" s="309">
        <v>20</v>
      </c>
      <c r="V942" s="310">
        <v>45200</v>
      </c>
      <c r="X942" s="50" t="s">
        <v>306</v>
      </c>
      <c r="Y942" s="50" t="s">
        <v>1404</v>
      </c>
      <c r="AC942" s="50" t="s">
        <v>1483</v>
      </c>
      <c r="AD942" s="50" t="s">
        <v>360</v>
      </c>
      <c r="AF942" s="306"/>
      <c r="AG942" s="307">
        <v>2.0809097631666291</v>
      </c>
      <c r="AH942" s="307">
        <v>2.1706666990410466</v>
      </c>
      <c r="AI942" s="307">
        <v>2.4648753318976939</v>
      </c>
      <c r="AJ942" s="50" t="s">
        <v>181</v>
      </c>
      <c r="AK942" s="307">
        <v>62.962656209954332</v>
      </c>
      <c r="AL942" s="307">
        <v>6.20683554890355</v>
      </c>
      <c r="AN942" s="312">
        <v>10</v>
      </c>
      <c r="AO942" s="313" t="s">
        <v>305</v>
      </c>
      <c r="AP942" s="313" t="s">
        <v>0</v>
      </c>
      <c r="AQ942" s="313" t="s">
        <v>306</v>
      </c>
      <c r="AR942" s="314" t="s">
        <v>0</v>
      </c>
      <c r="AS942" s="314"/>
    </row>
    <row r="943" spans="1:45" x14ac:dyDescent="0.2">
      <c r="A943" s="306" t="s">
        <v>1504</v>
      </c>
      <c r="B943" s="50" t="s">
        <v>310</v>
      </c>
      <c r="C943" s="50" t="s">
        <v>1058</v>
      </c>
      <c r="D943" s="50" t="s">
        <v>778</v>
      </c>
      <c r="E943" s="50" t="s">
        <v>297</v>
      </c>
      <c r="F943" s="50" t="s">
        <v>1044</v>
      </c>
      <c r="G943" s="50" t="s">
        <v>2667</v>
      </c>
      <c r="H943" s="50" t="s">
        <v>1243</v>
      </c>
      <c r="I943" s="50" t="s">
        <v>1482</v>
      </c>
      <c r="J943" s="50" t="s">
        <v>1411</v>
      </c>
      <c r="K943" s="50" t="s">
        <v>1418</v>
      </c>
      <c r="L943" s="307">
        <v>16717.513020267979</v>
      </c>
      <c r="M943" s="308">
        <v>3500</v>
      </c>
      <c r="N943" s="307">
        <v>14996.013392777641</v>
      </c>
      <c r="O943" s="50" t="s">
        <v>2683</v>
      </c>
      <c r="Q943" s="50" t="s">
        <v>300</v>
      </c>
      <c r="R943" s="50" t="s">
        <v>905</v>
      </c>
      <c r="T943" s="308">
        <v>20553.453203016899</v>
      </c>
      <c r="U943" s="309">
        <v>20</v>
      </c>
      <c r="V943" s="310">
        <v>45200</v>
      </c>
      <c r="X943" s="50" t="s">
        <v>306</v>
      </c>
      <c r="Y943" s="50" t="s">
        <v>1404</v>
      </c>
      <c r="AC943" s="50" t="s">
        <v>1483</v>
      </c>
      <c r="AD943" s="50" t="s">
        <v>360</v>
      </c>
      <c r="AF943" s="306"/>
      <c r="AG943" s="307">
        <v>2.5853740656313442</v>
      </c>
      <c r="AH943" s="307">
        <v>2.696788200029288</v>
      </c>
      <c r="AI943" s="307">
        <v>2.0890101655834057</v>
      </c>
      <c r="AJ943" s="306" t="s">
        <v>181</v>
      </c>
      <c r="AK943" s="307">
        <v>80.234173723462632</v>
      </c>
      <c r="AL943" s="307">
        <v>7.7736435544246092</v>
      </c>
      <c r="AN943" s="312">
        <v>10</v>
      </c>
      <c r="AO943" s="313" t="s">
        <v>305</v>
      </c>
      <c r="AP943" s="313" t="s">
        <v>0</v>
      </c>
      <c r="AQ943" s="313" t="s">
        <v>306</v>
      </c>
      <c r="AR943" s="314" t="s">
        <v>0</v>
      </c>
      <c r="AS943" s="314"/>
    </row>
    <row r="944" spans="1:45" x14ac:dyDescent="0.2">
      <c r="A944" s="306" t="s">
        <v>1505</v>
      </c>
      <c r="B944" s="50" t="s">
        <v>310</v>
      </c>
      <c r="C944" s="50" t="s">
        <v>1066</v>
      </c>
      <c r="D944" s="50" t="s">
        <v>778</v>
      </c>
      <c r="E944" s="50" t="s">
        <v>297</v>
      </c>
      <c r="F944" s="50" t="s">
        <v>1044</v>
      </c>
      <c r="G944" s="50" t="s">
        <v>2667</v>
      </c>
      <c r="H944" s="50" t="s">
        <v>1243</v>
      </c>
      <c r="I944" s="50" t="s">
        <v>1482</v>
      </c>
      <c r="J944" s="50" t="s">
        <v>1411</v>
      </c>
      <c r="K944" s="50" t="s">
        <v>1418</v>
      </c>
      <c r="L944" s="307">
        <v>16429.654540350431</v>
      </c>
      <c r="M944" s="308">
        <v>3500</v>
      </c>
      <c r="N944" s="307">
        <v>14737.412134777642</v>
      </c>
      <c r="O944" s="50" t="s">
        <v>2683</v>
      </c>
      <c r="Q944" s="50" t="s">
        <v>300</v>
      </c>
      <c r="R944" s="50" t="s">
        <v>905</v>
      </c>
      <c r="T944" s="308">
        <v>20553.453203016899</v>
      </c>
      <c r="U944" s="309">
        <v>20</v>
      </c>
      <c r="V944" s="310">
        <v>45200</v>
      </c>
      <c r="X944" s="50" t="s">
        <v>306</v>
      </c>
      <c r="Y944" s="50" t="s">
        <v>1404</v>
      </c>
      <c r="AC944" s="50" t="s">
        <v>1483</v>
      </c>
      <c r="AD944" s="50" t="s">
        <v>360</v>
      </c>
      <c r="AF944" s="306"/>
      <c r="AG944" s="307">
        <v>2.5407138138066792</v>
      </c>
      <c r="AH944" s="307">
        <v>2.6502410686817957</v>
      </c>
      <c r="AI944" s="307">
        <v>2.0447941288542029</v>
      </c>
      <c r="AJ944" s="50" t="s">
        <v>181</v>
      </c>
      <c r="AK944" s="307">
        <v>82.127257942192799</v>
      </c>
      <c r="AL944" s="307">
        <v>7.6397893612629506</v>
      </c>
      <c r="AN944" s="312">
        <v>10</v>
      </c>
      <c r="AO944" s="313" t="s">
        <v>305</v>
      </c>
      <c r="AP944" s="313" t="s">
        <v>0</v>
      </c>
      <c r="AQ944" s="313" t="s">
        <v>306</v>
      </c>
      <c r="AR944" s="314" t="s">
        <v>0</v>
      </c>
      <c r="AS944" s="314"/>
    </row>
    <row r="945" spans="1:46" x14ac:dyDescent="0.2">
      <c r="A945" s="306" t="s">
        <v>1506</v>
      </c>
      <c r="B945" s="50" t="s">
        <v>310</v>
      </c>
      <c r="C945" s="50" t="s">
        <v>1062</v>
      </c>
      <c r="D945" s="50" t="s">
        <v>778</v>
      </c>
      <c r="E945" s="50" t="s">
        <v>297</v>
      </c>
      <c r="F945" s="50" t="s">
        <v>1044</v>
      </c>
      <c r="G945" s="50" t="s">
        <v>2667</v>
      </c>
      <c r="H945" s="50" t="s">
        <v>1243</v>
      </c>
      <c r="I945" s="50" t="s">
        <v>1482</v>
      </c>
      <c r="J945" s="50" t="s">
        <v>1411</v>
      </c>
      <c r="K945" s="50" t="s">
        <v>1418</v>
      </c>
      <c r="L945" s="307">
        <v>15965.216982972506</v>
      </c>
      <c r="M945" s="308">
        <v>3500</v>
      </c>
      <c r="N945" s="307">
        <v>14320.178858777643</v>
      </c>
      <c r="O945" s="50" t="s">
        <v>2683</v>
      </c>
      <c r="Q945" s="50" t="s">
        <v>300</v>
      </c>
      <c r="R945" s="50" t="s">
        <v>905</v>
      </c>
      <c r="T945" s="308">
        <v>20553.453203016899</v>
      </c>
      <c r="U945" s="309">
        <v>20</v>
      </c>
      <c r="V945" s="310">
        <v>45200</v>
      </c>
      <c r="X945" s="50" t="s">
        <v>306</v>
      </c>
      <c r="Y945" s="50" t="s">
        <v>1404</v>
      </c>
      <c r="AC945" s="50" t="s">
        <v>1483</v>
      </c>
      <c r="AD945" s="50" t="s">
        <v>360</v>
      </c>
      <c r="AF945" s="306"/>
      <c r="AG945" s="307">
        <v>2.4686579262216699</v>
      </c>
      <c r="AH945" s="307">
        <v>2.5751408458494818</v>
      </c>
      <c r="AI945" s="307">
        <v>1.9734549482216719</v>
      </c>
      <c r="AJ945" s="306" t="s">
        <v>181</v>
      </c>
      <c r="AK945" s="307">
        <v>85.32552764793617</v>
      </c>
      <c r="AL945" s="307">
        <v>7.4238258970822155</v>
      </c>
      <c r="AN945" s="312">
        <v>10</v>
      </c>
      <c r="AO945" s="313" t="s">
        <v>305</v>
      </c>
      <c r="AP945" s="313" t="s">
        <v>0</v>
      </c>
      <c r="AQ945" s="313" t="s">
        <v>306</v>
      </c>
      <c r="AR945" s="314" t="s">
        <v>0</v>
      </c>
      <c r="AS945" s="314"/>
    </row>
    <row r="946" spans="1:46" x14ac:dyDescent="0.2">
      <c r="A946" s="306" t="s">
        <v>1507</v>
      </c>
      <c r="B946" s="50" t="s">
        <v>294</v>
      </c>
      <c r="C946" s="50" t="s">
        <v>295</v>
      </c>
      <c r="D946" s="50" t="s">
        <v>778</v>
      </c>
      <c r="E946" s="50" t="s">
        <v>297</v>
      </c>
      <c r="F946" s="50" t="s">
        <v>1044</v>
      </c>
      <c r="G946" s="50" t="s">
        <v>1045</v>
      </c>
      <c r="H946" s="50" t="s">
        <v>1149</v>
      </c>
      <c r="I946" s="50" t="s">
        <v>1046</v>
      </c>
      <c r="K946" s="50" t="s">
        <v>782</v>
      </c>
      <c r="L946" s="307">
        <v>992</v>
      </c>
      <c r="M946" s="308">
        <v>200</v>
      </c>
      <c r="N946" s="307">
        <v>888.03</v>
      </c>
      <c r="O946" s="50" t="s">
        <v>1508</v>
      </c>
      <c r="Q946" s="50" t="s">
        <v>300</v>
      </c>
      <c r="R946" s="50" t="s">
        <v>785</v>
      </c>
      <c r="T946" s="308">
        <v>549</v>
      </c>
      <c r="U946" s="309">
        <v>18</v>
      </c>
      <c r="V946" s="310">
        <v>45200</v>
      </c>
      <c r="X946" s="50" t="s">
        <v>3160</v>
      </c>
      <c r="AD946" s="50" t="s">
        <v>304</v>
      </c>
      <c r="AE946" s="310">
        <v>45121</v>
      </c>
      <c r="AF946" s="306" t="s">
        <v>3161</v>
      </c>
      <c r="AG946" s="307">
        <v>0.17</v>
      </c>
      <c r="AH946" s="307">
        <v>0.16</v>
      </c>
      <c r="AI946" s="307">
        <v>1.23</v>
      </c>
      <c r="AJ946" s="50" t="s">
        <v>181</v>
      </c>
      <c r="AK946" s="307">
        <v>18.14</v>
      </c>
      <c r="AL946" s="307">
        <v>0.51277777777777778</v>
      </c>
      <c r="AN946" s="312">
        <v>16</v>
      </c>
      <c r="AO946" s="313" t="s">
        <v>305</v>
      </c>
      <c r="AP946" s="313" t="s">
        <v>0</v>
      </c>
      <c r="AQ946" s="313" t="s">
        <v>306</v>
      </c>
      <c r="AR946" s="314" t="s">
        <v>0</v>
      </c>
      <c r="AS946" s="314"/>
      <c r="AT946" s="50" t="s">
        <v>2000</v>
      </c>
    </row>
    <row r="947" spans="1:46" x14ac:dyDescent="0.2">
      <c r="A947" s="306" t="s">
        <v>1509</v>
      </c>
      <c r="B947" s="50" t="s">
        <v>308</v>
      </c>
      <c r="C947" s="50" t="s">
        <v>295</v>
      </c>
      <c r="D947" s="50" t="s">
        <v>778</v>
      </c>
      <c r="E947" s="50" t="s">
        <v>297</v>
      </c>
      <c r="F947" s="50" t="s">
        <v>1044</v>
      </c>
      <c r="G947" s="50" t="s">
        <v>1045</v>
      </c>
      <c r="H947" s="50" t="s">
        <v>1149</v>
      </c>
      <c r="I947" s="50" t="s">
        <v>1046</v>
      </c>
      <c r="K947" s="50" t="s">
        <v>782</v>
      </c>
      <c r="L947" s="307">
        <v>992</v>
      </c>
      <c r="M947" s="308">
        <v>200</v>
      </c>
      <c r="N947" s="307">
        <v>888.03</v>
      </c>
      <c r="O947" s="50" t="s">
        <v>1508</v>
      </c>
      <c r="Q947" s="50" t="s">
        <v>300</v>
      </c>
      <c r="R947" s="50" t="s">
        <v>785</v>
      </c>
      <c r="T947" s="308">
        <v>549</v>
      </c>
      <c r="U947" s="309">
        <v>18</v>
      </c>
      <c r="V947" s="310">
        <v>45200</v>
      </c>
      <c r="X947" s="50" t="s">
        <v>3160</v>
      </c>
      <c r="AD947" s="50" t="s">
        <v>304</v>
      </c>
      <c r="AE947" s="310">
        <v>45121</v>
      </c>
      <c r="AF947" s="306" t="s">
        <v>3161</v>
      </c>
      <c r="AG947" s="307">
        <v>0.17</v>
      </c>
      <c r="AH947" s="307">
        <v>0.16</v>
      </c>
      <c r="AI947" s="307">
        <v>1.23</v>
      </c>
      <c r="AJ947" s="306" t="s">
        <v>181</v>
      </c>
      <c r="AK947" s="307">
        <v>18.14</v>
      </c>
      <c r="AL947" s="307">
        <v>0.51277777777777778</v>
      </c>
      <c r="AN947" s="312">
        <v>16</v>
      </c>
      <c r="AO947" s="313" t="s">
        <v>305</v>
      </c>
      <c r="AP947" s="313" t="s">
        <v>0</v>
      </c>
      <c r="AQ947" s="313" t="s">
        <v>306</v>
      </c>
      <c r="AR947" s="314" t="s">
        <v>0</v>
      </c>
      <c r="AS947" s="314"/>
      <c r="AT947" s="50" t="s">
        <v>2000</v>
      </c>
    </row>
    <row r="948" spans="1:46" x14ac:dyDescent="0.2">
      <c r="A948" s="306" t="s">
        <v>1510</v>
      </c>
      <c r="B948" s="50" t="s">
        <v>310</v>
      </c>
      <c r="C948" s="50" t="s">
        <v>295</v>
      </c>
      <c r="D948" s="50" t="s">
        <v>778</v>
      </c>
      <c r="E948" s="50" t="s">
        <v>297</v>
      </c>
      <c r="F948" s="50" t="s">
        <v>1044</v>
      </c>
      <c r="G948" s="50" t="s">
        <v>1045</v>
      </c>
      <c r="H948" s="50" t="s">
        <v>1149</v>
      </c>
      <c r="I948" s="50" t="s">
        <v>1046</v>
      </c>
      <c r="K948" s="50" t="s">
        <v>782</v>
      </c>
      <c r="L948" s="307">
        <v>992</v>
      </c>
      <c r="M948" s="308">
        <v>200</v>
      </c>
      <c r="N948" s="307">
        <v>888.03</v>
      </c>
      <c r="O948" s="50" t="s">
        <v>1508</v>
      </c>
      <c r="Q948" s="50" t="s">
        <v>300</v>
      </c>
      <c r="R948" s="50" t="s">
        <v>785</v>
      </c>
      <c r="T948" s="308">
        <v>549</v>
      </c>
      <c r="U948" s="309">
        <v>18</v>
      </c>
      <c r="V948" s="310">
        <v>45200</v>
      </c>
      <c r="X948" s="50" t="s">
        <v>3160</v>
      </c>
      <c r="AD948" s="50" t="s">
        <v>304</v>
      </c>
      <c r="AE948" s="310">
        <v>45121</v>
      </c>
      <c r="AF948" s="306" t="s">
        <v>3161</v>
      </c>
      <c r="AG948" s="307">
        <v>0.17</v>
      </c>
      <c r="AH948" s="307">
        <v>0.16</v>
      </c>
      <c r="AI948" s="307">
        <v>1.23</v>
      </c>
      <c r="AJ948" s="50" t="s">
        <v>181</v>
      </c>
      <c r="AK948" s="307">
        <v>18.14</v>
      </c>
      <c r="AL948" s="307">
        <v>0.51277777777777778</v>
      </c>
      <c r="AN948" s="312">
        <v>16</v>
      </c>
      <c r="AO948" s="313" t="s">
        <v>305</v>
      </c>
      <c r="AP948" s="313" t="s">
        <v>0</v>
      </c>
      <c r="AQ948" s="313" t="s">
        <v>306</v>
      </c>
      <c r="AR948" s="314" t="s">
        <v>0</v>
      </c>
      <c r="AS948" s="314"/>
    </row>
    <row r="949" spans="1:46" x14ac:dyDescent="0.2">
      <c r="A949" s="306" t="s">
        <v>1511</v>
      </c>
      <c r="B949" s="50" t="s">
        <v>294</v>
      </c>
      <c r="C949" s="50" t="s">
        <v>295</v>
      </c>
      <c r="D949" s="50" t="s">
        <v>778</v>
      </c>
      <c r="E949" s="50" t="s">
        <v>297</v>
      </c>
      <c r="F949" s="50" t="s">
        <v>1044</v>
      </c>
      <c r="G949" s="50" t="s">
        <v>1045</v>
      </c>
      <c r="H949" s="50" t="s">
        <v>1243</v>
      </c>
      <c r="I949" s="50" t="s">
        <v>1046</v>
      </c>
      <c r="K949" s="50" t="s">
        <v>782</v>
      </c>
      <c r="L949" s="307">
        <v>487</v>
      </c>
      <c r="M949" s="308">
        <v>250</v>
      </c>
      <c r="N949" s="307">
        <v>436</v>
      </c>
      <c r="O949" s="50" t="s">
        <v>1512</v>
      </c>
      <c r="Q949" s="50" t="s">
        <v>300</v>
      </c>
      <c r="R949" s="50" t="s">
        <v>905</v>
      </c>
      <c r="T949" s="308">
        <v>440</v>
      </c>
      <c r="U949" s="309">
        <v>20</v>
      </c>
      <c r="V949" s="310">
        <v>45748</v>
      </c>
      <c r="X949" s="50" t="s">
        <v>3160</v>
      </c>
      <c r="AD949" s="50" t="s">
        <v>304</v>
      </c>
      <c r="AE949" s="310">
        <v>45124</v>
      </c>
      <c r="AF949" s="306" t="s">
        <v>3163</v>
      </c>
      <c r="AG949" s="307">
        <v>0.08</v>
      </c>
      <c r="AH949" s="307">
        <v>0.08</v>
      </c>
      <c r="AI949" s="307">
        <v>0.71381749562254548</v>
      </c>
      <c r="AJ949" s="306" t="s">
        <v>0</v>
      </c>
      <c r="AK949" s="307">
        <v>51.088645408763611</v>
      </c>
      <c r="AL949" s="307">
        <v>0.22650000000000001</v>
      </c>
      <c r="AN949" s="312">
        <v>16</v>
      </c>
      <c r="AO949" s="313" t="s">
        <v>305</v>
      </c>
      <c r="AP949" s="313" t="s">
        <v>0</v>
      </c>
      <c r="AQ949" s="313" t="s">
        <v>306</v>
      </c>
      <c r="AR949" s="314" t="s">
        <v>0</v>
      </c>
      <c r="AS949" s="314"/>
    </row>
    <row r="950" spans="1:46" x14ac:dyDescent="0.2">
      <c r="A950" s="306" t="s">
        <v>1513</v>
      </c>
      <c r="B950" s="50" t="s">
        <v>308</v>
      </c>
      <c r="C950" s="50" t="s">
        <v>295</v>
      </c>
      <c r="D950" s="50" t="s">
        <v>778</v>
      </c>
      <c r="E950" s="50" t="s">
        <v>297</v>
      </c>
      <c r="F950" s="50" t="s">
        <v>1044</v>
      </c>
      <c r="G950" s="50" t="s">
        <v>1045</v>
      </c>
      <c r="H950" s="50" t="s">
        <v>1243</v>
      </c>
      <c r="I950" s="50" t="s">
        <v>1046</v>
      </c>
      <c r="K950" s="50" t="s">
        <v>782</v>
      </c>
      <c r="L950" s="307">
        <v>487</v>
      </c>
      <c r="M950" s="308">
        <v>250</v>
      </c>
      <c r="N950" s="307">
        <v>436</v>
      </c>
      <c r="O950" s="50" t="s">
        <v>1512</v>
      </c>
      <c r="Q950" s="50" t="s">
        <v>300</v>
      </c>
      <c r="R950" s="50" t="s">
        <v>905</v>
      </c>
      <c r="T950" s="308">
        <v>440</v>
      </c>
      <c r="U950" s="309">
        <v>20</v>
      </c>
      <c r="V950" s="310">
        <v>45748</v>
      </c>
      <c r="X950" s="50" t="s">
        <v>3160</v>
      </c>
      <c r="AD950" s="50" t="s">
        <v>304</v>
      </c>
      <c r="AE950" s="310">
        <v>45124</v>
      </c>
      <c r="AF950" s="306" t="s">
        <v>3163</v>
      </c>
      <c r="AG950" s="307">
        <v>0.08</v>
      </c>
      <c r="AH950" s="307">
        <v>0.08</v>
      </c>
      <c r="AI950" s="307">
        <v>0.71381749562254548</v>
      </c>
      <c r="AJ950" s="50" t="s">
        <v>0</v>
      </c>
      <c r="AK950" s="307">
        <v>51.088645408763611</v>
      </c>
      <c r="AL950" s="307">
        <v>0.22650000000000001</v>
      </c>
      <c r="AN950" s="312">
        <v>16</v>
      </c>
      <c r="AO950" s="313" t="s">
        <v>305</v>
      </c>
      <c r="AP950" s="313" t="s">
        <v>0</v>
      </c>
      <c r="AQ950" s="313" t="s">
        <v>306</v>
      </c>
      <c r="AR950" s="314" t="s">
        <v>0</v>
      </c>
      <c r="AS950" s="314"/>
    </row>
    <row r="951" spans="1:46" x14ac:dyDescent="0.2">
      <c r="A951" s="306" t="s">
        <v>1514</v>
      </c>
      <c r="B951" s="50" t="s">
        <v>310</v>
      </c>
      <c r="C951" s="50" t="s">
        <v>295</v>
      </c>
      <c r="D951" s="50" t="s">
        <v>778</v>
      </c>
      <c r="E951" s="50" t="s">
        <v>297</v>
      </c>
      <c r="F951" s="50" t="s">
        <v>1044</v>
      </c>
      <c r="G951" s="50" t="s">
        <v>1045</v>
      </c>
      <c r="H951" s="50" t="s">
        <v>1243</v>
      </c>
      <c r="I951" s="50" t="s">
        <v>1046</v>
      </c>
      <c r="K951" s="50" t="s">
        <v>782</v>
      </c>
      <c r="L951" s="307">
        <v>487</v>
      </c>
      <c r="M951" s="308">
        <v>250</v>
      </c>
      <c r="N951" s="307">
        <v>436</v>
      </c>
      <c r="O951" s="50" t="s">
        <v>1512</v>
      </c>
      <c r="Q951" s="50" t="s">
        <v>300</v>
      </c>
      <c r="R951" s="50" t="s">
        <v>905</v>
      </c>
      <c r="T951" s="308">
        <v>440</v>
      </c>
      <c r="U951" s="309">
        <v>20</v>
      </c>
      <c r="V951" s="310">
        <v>45748</v>
      </c>
      <c r="X951" s="50" t="s">
        <v>3160</v>
      </c>
      <c r="AD951" s="50" t="s">
        <v>304</v>
      </c>
      <c r="AE951" s="310">
        <v>45124</v>
      </c>
      <c r="AF951" s="306" t="s">
        <v>3163</v>
      </c>
      <c r="AG951" s="307">
        <v>0.08</v>
      </c>
      <c r="AH951" s="307">
        <v>0.08</v>
      </c>
      <c r="AI951" s="307">
        <v>0.71381749562254548</v>
      </c>
      <c r="AJ951" s="306" t="s">
        <v>0</v>
      </c>
      <c r="AK951" s="307">
        <v>51.088645408763611</v>
      </c>
      <c r="AL951" s="307">
        <v>0.22650000000000001</v>
      </c>
      <c r="AN951" s="312">
        <v>16</v>
      </c>
      <c r="AO951" s="313" t="s">
        <v>305</v>
      </c>
      <c r="AP951" s="313" t="s">
        <v>0</v>
      </c>
      <c r="AQ951" s="313" t="s">
        <v>306</v>
      </c>
      <c r="AR951" s="314" t="s">
        <v>0</v>
      </c>
      <c r="AS951" s="314"/>
    </row>
    <row r="952" spans="1:46" x14ac:dyDescent="0.2">
      <c r="A952" s="306" t="s">
        <v>1543</v>
      </c>
      <c r="B952" s="50" t="s">
        <v>294</v>
      </c>
      <c r="C952" s="50" t="s">
        <v>295</v>
      </c>
      <c r="D952" s="50" t="s">
        <v>778</v>
      </c>
      <c r="E952" s="50" t="s">
        <v>297</v>
      </c>
      <c r="F952" s="50" t="s">
        <v>1044</v>
      </c>
      <c r="G952" s="50" t="s">
        <v>586</v>
      </c>
      <c r="H952" s="50" t="s">
        <v>2685</v>
      </c>
      <c r="I952" s="50" t="s">
        <v>1393</v>
      </c>
      <c r="J952" s="50" t="s">
        <v>1394</v>
      </c>
      <c r="L952" s="307">
        <v>65.7</v>
      </c>
      <c r="M952" s="308">
        <v>18</v>
      </c>
      <c r="N952" s="307">
        <v>58.91</v>
      </c>
      <c r="O952" s="50" t="s">
        <v>3259</v>
      </c>
      <c r="Q952" s="50" t="s">
        <v>319</v>
      </c>
      <c r="R952" s="50" t="s">
        <v>1544</v>
      </c>
      <c r="T952" s="308">
        <v>46.39</v>
      </c>
      <c r="U952" s="309">
        <v>15</v>
      </c>
      <c r="V952" s="310">
        <v>45200</v>
      </c>
      <c r="X952" s="50" t="s">
        <v>306</v>
      </c>
      <c r="AC952" s="50" t="s">
        <v>1396</v>
      </c>
      <c r="AD952" s="50" t="s">
        <v>304</v>
      </c>
      <c r="AE952" s="310">
        <v>44726</v>
      </c>
      <c r="AF952" s="306" t="s">
        <v>2610</v>
      </c>
      <c r="AG952" s="307">
        <v>6.6369999999999997E-3</v>
      </c>
      <c r="AH952" s="307">
        <v>0.01</v>
      </c>
      <c r="AI952" s="307">
        <v>0.75</v>
      </c>
      <c r="AJ952" s="50" t="s">
        <v>0</v>
      </c>
      <c r="AK952" s="307">
        <v>45.18</v>
      </c>
      <c r="AL952" s="307">
        <v>3.7999999999999999E-2</v>
      </c>
      <c r="AN952" s="312">
        <v>4</v>
      </c>
      <c r="AO952" s="313" t="s">
        <v>305</v>
      </c>
      <c r="AP952" s="313" t="s">
        <v>0</v>
      </c>
      <c r="AQ952" s="313" t="s">
        <v>306</v>
      </c>
      <c r="AR952" s="314" t="s">
        <v>0</v>
      </c>
      <c r="AS952" s="314"/>
    </row>
    <row r="953" spans="1:46" x14ac:dyDescent="0.2">
      <c r="A953" s="306" t="s">
        <v>1545</v>
      </c>
      <c r="B953" s="50" t="s">
        <v>308</v>
      </c>
      <c r="C953" s="50" t="s">
        <v>295</v>
      </c>
      <c r="D953" s="50" t="s">
        <v>778</v>
      </c>
      <c r="E953" s="50" t="s">
        <v>297</v>
      </c>
      <c r="F953" s="50" t="s">
        <v>1044</v>
      </c>
      <c r="G953" s="50" t="s">
        <v>586</v>
      </c>
      <c r="H953" s="50" t="s">
        <v>2685</v>
      </c>
      <c r="I953" s="50" t="s">
        <v>1393</v>
      </c>
      <c r="J953" s="50" t="s">
        <v>1394</v>
      </c>
      <c r="L953" s="307">
        <v>79.52</v>
      </c>
      <c r="M953" s="308">
        <v>18</v>
      </c>
      <c r="N953" s="307">
        <v>71.3</v>
      </c>
      <c r="O953" s="50" t="s">
        <v>3259</v>
      </c>
      <c r="Q953" s="50" t="s">
        <v>319</v>
      </c>
      <c r="R953" s="50" t="s">
        <v>1544</v>
      </c>
      <c r="T953" s="308">
        <v>46.39</v>
      </c>
      <c r="U953" s="309">
        <v>15</v>
      </c>
      <c r="V953" s="310">
        <v>45200</v>
      </c>
      <c r="X953" s="50" t="s">
        <v>306</v>
      </c>
      <c r="AC953" s="50" t="s">
        <v>1396</v>
      </c>
      <c r="AD953" s="50" t="s">
        <v>304</v>
      </c>
      <c r="AE953" s="310">
        <v>44726</v>
      </c>
      <c r="AF953" s="306" t="s">
        <v>2610</v>
      </c>
      <c r="AG953" s="307">
        <v>7.7380000000000001E-3</v>
      </c>
      <c r="AH953" s="307">
        <v>0.01</v>
      </c>
      <c r="AI953" s="307">
        <v>0.91</v>
      </c>
      <c r="AJ953" s="306" t="s">
        <v>0</v>
      </c>
      <c r="AK953" s="307">
        <v>33.299999999999997</v>
      </c>
      <c r="AL953" s="307">
        <v>4.5333333333333337E-2</v>
      </c>
      <c r="AN953" s="312">
        <v>4</v>
      </c>
      <c r="AO953" s="313" t="s">
        <v>305</v>
      </c>
      <c r="AP953" s="313" t="s">
        <v>0</v>
      </c>
      <c r="AQ953" s="313" t="s">
        <v>306</v>
      </c>
      <c r="AR953" s="314" t="s">
        <v>0</v>
      </c>
      <c r="AS953" s="314"/>
    </row>
    <row r="954" spans="1:46" x14ac:dyDescent="0.2">
      <c r="A954" s="306" t="s">
        <v>1546</v>
      </c>
      <c r="B954" s="50" t="s">
        <v>310</v>
      </c>
      <c r="C954" s="50" t="s">
        <v>295</v>
      </c>
      <c r="D954" s="50" t="s">
        <v>778</v>
      </c>
      <c r="E954" s="50" t="s">
        <v>297</v>
      </c>
      <c r="F954" s="50" t="s">
        <v>1044</v>
      </c>
      <c r="G954" s="50" t="s">
        <v>586</v>
      </c>
      <c r="H954" s="50" t="s">
        <v>2685</v>
      </c>
      <c r="I954" s="50" t="s">
        <v>1393</v>
      </c>
      <c r="J954" s="50" t="s">
        <v>1394</v>
      </c>
      <c r="L954" s="307">
        <v>68.69</v>
      </c>
      <c r="M954" s="308">
        <v>18</v>
      </c>
      <c r="N954" s="307">
        <v>61.59</v>
      </c>
      <c r="O954" s="50" t="s">
        <v>3259</v>
      </c>
      <c r="Q954" s="50" t="s">
        <v>319</v>
      </c>
      <c r="R954" s="50" t="s">
        <v>1544</v>
      </c>
      <c r="T954" s="308">
        <v>60.4</v>
      </c>
      <c r="U954" s="309">
        <v>15</v>
      </c>
      <c r="V954" s="310">
        <v>45200</v>
      </c>
      <c r="X954" s="50" t="s">
        <v>306</v>
      </c>
      <c r="AC954" s="50" t="s">
        <v>1396</v>
      </c>
      <c r="AD954" s="50" t="s">
        <v>304</v>
      </c>
      <c r="AE954" s="310">
        <v>44726</v>
      </c>
      <c r="AF954" s="306" t="s">
        <v>2610</v>
      </c>
      <c r="AG954" s="307">
        <v>1.0704E-2</v>
      </c>
      <c r="AH954" s="307">
        <v>0.01</v>
      </c>
      <c r="AI954" s="307">
        <v>0.79</v>
      </c>
      <c r="AJ954" s="50" t="s">
        <v>0</v>
      </c>
      <c r="AK954" s="307">
        <v>42.21</v>
      </c>
      <c r="AL954" s="307">
        <v>3.9333333333333331E-2</v>
      </c>
      <c r="AN954" s="312">
        <v>4</v>
      </c>
      <c r="AO954" s="313" t="s">
        <v>305</v>
      </c>
      <c r="AP954" s="313" t="s">
        <v>0</v>
      </c>
      <c r="AQ954" s="313" t="s">
        <v>306</v>
      </c>
      <c r="AR954" s="314" t="s">
        <v>0</v>
      </c>
      <c r="AS954" s="314"/>
    </row>
    <row r="955" spans="1:46" x14ac:dyDescent="0.2">
      <c r="A955" s="306" t="s">
        <v>1547</v>
      </c>
      <c r="B955" s="50" t="s">
        <v>294</v>
      </c>
      <c r="C955" s="50" t="s">
        <v>295</v>
      </c>
      <c r="D955" s="50" t="s">
        <v>778</v>
      </c>
      <c r="E955" s="50" t="s">
        <v>297</v>
      </c>
      <c r="F955" s="50" t="s">
        <v>1044</v>
      </c>
      <c r="G955" s="50" t="s">
        <v>586</v>
      </c>
      <c r="H955" s="50" t="s">
        <v>1091</v>
      </c>
      <c r="I955" s="50" t="s">
        <v>1089</v>
      </c>
      <c r="J955" s="50" t="s">
        <v>1093</v>
      </c>
      <c r="L955" s="307">
        <v>194.09</v>
      </c>
      <c r="M955" s="308">
        <v>140</v>
      </c>
      <c r="N955" s="307">
        <v>173.67</v>
      </c>
      <c r="O955" s="50" t="s">
        <v>1548</v>
      </c>
      <c r="Q955" s="50" t="s">
        <v>319</v>
      </c>
      <c r="R955" s="50" t="s">
        <v>1091</v>
      </c>
      <c r="T955" s="308">
        <v>222.03</v>
      </c>
      <c r="U955" s="309">
        <v>7</v>
      </c>
      <c r="V955" s="310">
        <v>45931</v>
      </c>
      <c r="AD955" s="50" t="s">
        <v>304</v>
      </c>
      <c r="AE955" s="310">
        <v>45124</v>
      </c>
      <c r="AF955" s="306" t="s">
        <v>3174</v>
      </c>
      <c r="AG955" s="307">
        <v>0.03</v>
      </c>
      <c r="AH955" s="307">
        <v>0.03</v>
      </c>
      <c r="AI955" s="307">
        <v>0.27</v>
      </c>
      <c r="AJ955" s="306" t="s">
        <v>0</v>
      </c>
      <c r="AK955" s="307">
        <v>181.3</v>
      </c>
      <c r="AL955" s="307">
        <v>0.25</v>
      </c>
      <c r="AN955" s="312">
        <v>4</v>
      </c>
      <c r="AO955" s="313" t="s">
        <v>305</v>
      </c>
      <c r="AP955" s="313" t="s">
        <v>0</v>
      </c>
      <c r="AQ955" s="313" t="s">
        <v>306</v>
      </c>
      <c r="AR955" s="314" t="s">
        <v>0</v>
      </c>
      <c r="AS955" s="314"/>
    </row>
    <row r="956" spans="1:46" x14ac:dyDescent="0.2">
      <c r="A956" s="306" t="s">
        <v>1549</v>
      </c>
      <c r="B956" s="50" t="s">
        <v>308</v>
      </c>
      <c r="C956" s="50" t="s">
        <v>295</v>
      </c>
      <c r="D956" s="50" t="s">
        <v>778</v>
      </c>
      <c r="E956" s="50" t="s">
        <v>297</v>
      </c>
      <c r="F956" s="50" t="s">
        <v>1044</v>
      </c>
      <c r="G956" s="50" t="s">
        <v>586</v>
      </c>
      <c r="H956" s="50" t="s">
        <v>1091</v>
      </c>
      <c r="I956" s="50" t="s">
        <v>1089</v>
      </c>
      <c r="J956" s="50" t="s">
        <v>1093</v>
      </c>
      <c r="L956" s="307">
        <v>218.34</v>
      </c>
      <c r="M956" s="308">
        <v>140</v>
      </c>
      <c r="N956" s="307">
        <v>195.36</v>
      </c>
      <c r="O956" s="50" t="s">
        <v>1548</v>
      </c>
      <c r="Q956" s="50" t="s">
        <v>319</v>
      </c>
      <c r="R956" s="50" t="s">
        <v>1091</v>
      </c>
      <c r="T956" s="308">
        <v>222.03</v>
      </c>
      <c r="U956" s="309">
        <v>7</v>
      </c>
      <c r="V956" s="310">
        <v>45931</v>
      </c>
      <c r="AD956" s="50" t="s">
        <v>304</v>
      </c>
      <c r="AE956" s="310">
        <v>45124</v>
      </c>
      <c r="AF956" s="306" t="s">
        <v>3174</v>
      </c>
      <c r="AG956" s="307">
        <v>0.04</v>
      </c>
      <c r="AH956" s="307">
        <v>0.03</v>
      </c>
      <c r="AI956" s="307">
        <v>0.3</v>
      </c>
      <c r="AJ956" s="50" t="s">
        <v>0</v>
      </c>
      <c r="AK956" s="307">
        <v>158.02000000000001</v>
      </c>
      <c r="AL956" s="307">
        <v>0.28999999999999998</v>
      </c>
      <c r="AN956" s="312">
        <v>4</v>
      </c>
      <c r="AO956" s="313" t="s">
        <v>305</v>
      </c>
      <c r="AP956" s="313" t="s">
        <v>0</v>
      </c>
      <c r="AQ956" s="313" t="s">
        <v>306</v>
      </c>
      <c r="AR956" s="314" t="s">
        <v>0</v>
      </c>
      <c r="AS956" s="314"/>
    </row>
    <row r="957" spans="1:46" x14ac:dyDescent="0.2">
      <c r="A957" s="306" t="s">
        <v>1550</v>
      </c>
      <c r="B957" s="50" t="s">
        <v>310</v>
      </c>
      <c r="C957" s="50" t="s">
        <v>295</v>
      </c>
      <c r="D957" s="50" t="s">
        <v>778</v>
      </c>
      <c r="E957" s="50" t="s">
        <v>297</v>
      </c>
      <c r="F957" s="50" t="s">
        <v>1044</v>
      </c>
      <c r="G957" s="50" t="s">
        <v>586</v>
      </c>
      <c r="H957" s="50" t="s">
        <v>1091</v>
      </c>
      <c r="I957" s="50" t="s">
        <v>1089</v>
      </c>
      <c r="J957" s="50" t="s">
        <v>1093</v>
      </c>
      <c r="L957" s="307">
        <v>204.98</v>
      </c>
      <c r="M957" s="308">
        <v>140</v>
      </c>
      <c r="N957" s="307">
        <v>183.41</v>
      </c>
      <c r="O957" s="50" t="s">
        <v>1548</v>
      </c>
      <c r="Q957" s="50" t="s">
        <v>319</v>
      </c>
      <c r="R957" s="50" t="s">
        <v>1091</v>
      </c>
      <c r="T957" s="308">
        <v>222.03</v>
      </c>
      <c r="U957" s="309">
        <v>7</v>
      </c>
      <c r="V957" s="310">
        <v>45931</v>
      </c>
      <c r="AD957" s="50" t="s">
        <v>304</v>
      </c>
      <c r="AE957" s="310">
        <v>45124</v>
      </c>
      <c r="AF957" s="306" t="s">
        <v>3174</v>
      </c>
      <c r="AG957" s="307">
        <v>0.03</v>
      </c>
      <c r="AH957" s="307">
        <v>0.03</v>
      </c>
      <c r="AI957" s="307">
        <v>0.3</v>
      </c>
      <c r="AJ957" s="306" t="s">
        <v>0</v>
      </c>
      <c r="AK957" s="307">
        <v>170.11</v>
      </c>
      <c r="AL957" s="307">
        <v>0.38200000000000001</v>
      </c>
      <c r="AN957" s="312">
        <v>4</v>
      </c>
      <c r="AO957" s="313" t="s">
        <v>305</v>
      </c>
      <c r="AP957" s="313" t="s">
        <v>0</v>
      </c>
      <c r="AQ957" s="313" t="s">
        <v>306</v>
      </c>
      <c r="AR957" s="314" t="s">
        <v>0</v>
      </c>
      <c r="AS957" s="314"/>
    </row>
    <row r="958" spans="1:46" x14ac:dyDescent="0.2">
      <c r="A958" s="306" t="s">
        <v>1551</v>
      </c>
      <c r="B958" s="50" t="s">
        <v>294</v>
      </c>
      <c r="C958" s="50" t="s">
        <v>295</v>
      </c>
      <c r="D958" s="50" t="s">
        <v>778</v>
      </c>
      <c r="E958" s="50" t="s">
        <v>297</v>
      </c>
      <c r="F958" s="50" t="s">
        <v>1044</v>
      </c>
      <c r="G958" s="50" t="s">
        <v>586</v>
      </c>
      <c r="H958" s="50" t="s">
        <v>1091</v>
      </c>
      <c r="I958" s="50" t="s">
        <v>1089</v>
      </c>
      <c r="J958" s="50" t="s">
        <v>182</v>
      </c>
      <c r="L958" s="307">
        <v>398.37</v>
      </c>
      <c r="M958" s="308">
        <v>140</v>
      </c>
      <c r="N958" s="307">
        <v>356.44</v>
      </c>
      <c r="O958" s="50" t="s">
        <v>1552</v>
      </c>
      <c r="Q958" s="50" t="s">
        <v>319</v>
      </c>
      <c r="R958" s="50" t="s">
        <v>1091</v>
      </c>
      <c r="T958" s="308">
        <v>222.03</v>
      </c>
      <c r="U958" s="309">
        <v>7</v>
      </c>
      <c r="V958" s="310">
        <v>45931</v>
      </c>
      <c r="AD958" s="50" t="s">
        <v>304</v>
      </c>
      <c r="AE958" s="310">
        <v>45124</v>
      </c>
      <c r="AF958" s="306" t="s">
        <v>3174</v>
      </c>
      <c r="AG958" s="307">
        <v>7.0000000000000007E-2</v>
      </c>
      <c r="AH958" s="307">
        <v>0.06</v>
      </c>
      <c r="AI958" s="307">
        <v>0.55000000000000004</v>
      </c>
      <c r="AJ958" s="50" t="s">
        <v>0</v>
      </c>
      <c r="AK958" s="307">
        <v>74.22</v>
      </c>
      <c r="AL958" s="307">
        <v>0.52</v>
      </c>
      <c r="AN958" s="312">
        <v>4</v>
      </c>
      <c r="AO958" s="313" t="s">
        <v>305</v>
      </c>
      <c r="AP958" s="313" t="s">
        <v>0</v>
      </c>
      <c r="AQ958" s="313" t="s">
        <v>306</v>
      </c>
      <c r="AR958" s="314" t="s">
        <v>0</v>
      </c>
      <c r="AS958" s="314"/>
    </row>
    <row r="959" spans="1:46" x14ac:dyDescent="0.2">
      <c r="A959" s="306" t="s">
        <v>1553</v>
      </c>
      <c r="B959" s="50" t="s">
        <v>308</v>
      </c>
      <c r="C959" s="50" t="s">
        <v>295</v>
      </c>
      <c r="D959" s="50" t="s">
        <v>778</v>
      </c>
      <c r="E959" s="50" t="s">
        <v>297</v>
      </c>
      <c r="F959" s="50" t="s">
        <v>1044</v>
      </c>
      <c r="G959" s="50" t="s">
        <v>586</v>
      </c>
      <c r="H959" s="50" t="s">
        <v>1091</v>
      </c>
      <c r="I959" s="50" t="s">
        <v>1089</v>
      </c>
      <c r="J959" s="50" t="s">
        <v>182</v>
      </c>
      <c r="L959" s="307">
        <v>418.46</v>
      </c>
      <c r="M959" s="308">
        <v>140</v>
      </c>
      <c r="N959" s="307">
        <v>374.42</v>
      </c>
      <c r="O959" s="50" t="s">
        <v>1552</v>
      </c>
      <c r="Q959" s="50" t="s">
        <v>319</v>
      </c>
      <c r="R959" s="50" t="s">
        <v>1091</v>
      </c>
      <c r="T959" s="308">
        <v>222.03</v>
      </c>
      <c r="U959" s="309">
        <v>7</v>
      </c>
      <c r="V959" s="310">
        <v>45931</v>
      </c>
      <c r="AD959" s="50" t="s">
        <v>304</v>
      </c>
      <c r="AE959" s="310">
        <v>45124</v>
      </c>
      <c r="AF959" s="306" t="s">
        <v>3174</v>
      </c>
      <c r="AG959" s="307">
        <v>7.0000000000000007E-2</v>
      </c>
      <c r="AH959" s="307">
        <v>0.06</v>
      </c>
      <c r="AI959" s="307">
        <v>0.57999999999999996</v>
      </c>
      <c r="AJ959" s="306" t="s">
        <v>0</v>
      </c>
      <c r="AK959" s="307">
        <v>69.34</v>
      </c>
      <c r="AL959" s="307">
        <v>0.55000000000000004</v>
      </c>
      <c r="AN959" s="312">
        <v>4</v>
      </c>
      <c r="AO959" s="313" t="s">
        <v>305</v>
      </c>
      <c r="AP959" s="313" t="s">
        <v>0</v>
      </c>
      <c r="AQ959" s="313" t="s">
        <v>306</v>
      </c>
      <c r="AR959" s="314" t="s">
        <v>0</v>
      </c>
      <c r="AS959" s="314"/>
    </row>
    <row r="960" spans="1:46" x14ac:dyDescent="0.2">
      <c r="A960" s="306" t="s">
        <v>1554</v>
      </c>
      <c r="B960" s="50" t="s">
        <v>310</v>
      </c>
      <c r="C960" s="50" t="s">
        <v>295</v>
      </c>
      <c r="D960" s="50" t="s">
        <v>778</v>
      </c>
      <c r="E960" s="50" t="s">
        <v>297</v>
      </c>
      <c r="F960" s="50" t="s">
        <v>1044</v>
      </c>
      <c r="G960" s="50" t="s">
        <v>586</v>
      </c>
      <c r="H960" s="50" t="s">
        <v>1091</v>
      </c>
      <c r="I960" s="50" t="s">
        <v>1089</v>
      </c>
      <c r="J960" s="50" t="s">
        <v>182</v>
      </c>
      <c r="L960" s="307">
        <v>337.87</v>
      </c>
      <c r="M960" s="308">
        <v>140</v>
      </c>
      <c r="N960" s="307">
        <v>302.31</v>
      </c>
      <c r="O960" s="50" t="s">
        <v>1552</v>
      </c>
      <c r="Q960" s="50" t="s">
        <v>319</v>
      </c>
      <c r="R960" s="50" t="s">
        <v>1091</v>
      </c>
      <c r="T960" s="308">
        <v>222.03</v>
      </c>
      <c r="U960" s="309">
        <v>7</v>
      </c>
      <c r="V960" s="310">
        <v>45931</v>
      </c>
      <c r="AD960" s="50" t="s">
        <v>304</v>
      </c>
      <c r="AE960" s="310">
        <v>45124</v>
      </c>
      <c r="AF960" s="306" t="s">
        <v>3174</v>
      </c>
      <c r="AG960" s="307">
        <v>0.06</v>
      </c>
      <c r="AH960" s="307">
        <v>0.05</v>
      </c>
      <c r="AI960" s="307">
        <v>0.28000000000000003</v>
      </c>
      <c r="AJ960" s="50" t="s">
        <v>0</v>
      </c>
      <c r="AK960" s="307">
        <v>92.42</v>
      </c>
      <c r="AL960" s="307">
        <v>0.45</v>
      </c>
      <c r="AN960" s="312">
        <v>4</v>
      </c>
      <c r="AO960" s="313" t="s">
        <v>305</v>
      </c>
      <c r="AP960" s="313" t="s">
        <v>0</v>
      </c>
      <c r="AQ960" s="313" t="s">
        <v>306</v>
      </c>
      <c r="AR960" s="314" t="s">
        <v>0</v>
      </c>
      <c r="AS960" s="314"/>
    </row>
    <row r="961" spans="1:45" x14ac:dyDescent="0.2">
      <c r="A961" s="306" t="s">
        <v>1555</v>
      </c>
      <c r="B961" s="50" t="s">
        <v>294</v>
      </c>
      <c r="C961" s="50" t="s">
        <v>295</v>
      </c>
      <c r="D961" s="50" t="s">
        <v>778</v>
      </c>
      <c r="E961" s="50" t="s">
        <v>297</v>
      </c>
      <c r="F961" s="50" t="s">
        <v>1044</v>
      </c>
      <c r="G961" s="50" t="s">
        <v>586</v>
      </c>
      <c r="H961" s="50" t="s">
        <v>1091</v>
      </c>
      <c r="I961" s="50" t="s">
        <v>1089</v>
      </c>
      <c r="J961" s="50" t="s">
        <v>1093</v>
      </c>
      <c r="K961" s="50" t="s">
        <v>697</v>
      </c>
      <c r="L961" s="307">
        <v>194.09</v>
      </c>
      <c r="M961" s="308">
        <v>165</v>
      </c>
      <c r="N961" s="307">
        <v>173.67</v>
      </c>
      <c r="O961" s="50" t="s">
        <v>1556</v>
      </c>
      <c r="Q961" s="50" t="s">
        <v>319</v>
      </c>
      <c r="R961" s="50" t="s">
        <v>1091</v>
      </c>
      <c r="S961" s="50" t="s">
        <v>697</v>
      </c>
      <c r="T961" s="308">
        <v>222.03</v>
      </c>
      <c r="U961" s="309">
        <v>7</v>
      </c>
      <c r="V961" s="310">
        <v>45931</v>
      </c>
      <c r="AD961" s="50" t="s">
        <v>304</v>
      </c>
      <c r="AE961" s="310">
        <v>45124</v>
      </c>
      <c r="AF961" s="306" t="s">
        <v>3174</v>
      </c>
      <c r="AG961" s="307">
        <v>0.03</v>
      </c>
      <c r="AH961" s="307">
        <v>0.03</v>
      </c>
      <c r="AI961" s="307">
        <v>0.27</v>
      </c>
      <c r="AJ961" s="306" t="s">
        <v>0</v>
      </c>
      <c r="AK961" s="307">
        <v>181.3</v>
      </c>
      <c r="AL961" s="307">
        <v>0.25</v>
      </c>
      <c r="AN961" s="312">
        <v>4</v>
      </c>
      <c r="AO961" s="313" t="s">
        <v>305</v>
      </c>
      <c r="AP961" s="313" t="s">
        <v>0</v>
      </c>
      <c r="AQ961" s="313" t="s">
        <v>306</v>
      </c>
      <c r="AR961" s="314" t="s">
        <v>0</v>
      </c>
      <c r="AS961" s="314"/>
    </row>
    <row r="962" spans="1:45" x14ac:dyDescent="0.2">
      <c r="A962" s="306" t="s">
        <v>1557</v>
      </c>
      <c r="B962" s="50" t="s">
        <v>308</v>
      </c>
      <c r="C962" s="50" t="s">
        <v>295</v>
      </c>
      <c r="D962" s="50" t="s">
        <v>778</v>
      </c>
      <c r="E962" s="50" t="s">
        <v>297</v>
      </c>
      <c r="F962" s="50" t="s">
        <v>1044</v>
      </c>
      <c r="G962" s="50" t="s">
        <v>586</v>
      </c>
      <c r="H962" s="50" t="s">
        <v>1091</v>
      </c>
      <c r="I962" s="50" t="s">
        <v>1089</v>
      </c>
      <c r="J962" s="50" t="s">
        <v>1093</v>
      </c>
      <c r="K962" s="50" t="s">
        <v>697</v>
      </c>
      <c r="L962" s="307">
        <v>218.34</v>
      </c>
      <c r="M962" s="308">
        <v>165</v>
      </c>
      <c r="N962" s="307">
        <v>195.36</v>
      </c>
      <c r="O962" s="50" t="s">
        <v>1556</v>
      </c>
      <c r="Q962" s="50" t="s">
        <v>319</v>
      </c>
      <c r="R962" s="50" t="s">
        <v>1091</v>
      </c>
      <c r="S962" s="50" t="s">
        <v>697</v>
      </c>
      <c r="T962" s="308">
        <v>222.03</v>
      </c>
      <c r="U962" s="309">
        <v>7</v>
      </c>
      <c r="V962" s="310">
        <v>45931</v>
      </c>
      <c r="AD962" s="50" t="s">
        <v>304</v>
      </c>
      <c r="AE962" s="310">
        <v>45124</v>
      </c>
      <c r="AF962" s="306" t="s">
        <v>3174</v>
      </c>
      <c r="AG962" s="307">
        <v>0.04</v>
      </c>
      <c r="AH962" s="307">
        <v>0.03</v>
      </c>
      <c r="AI962" s="307">
        <v>0.3</v>
      </c>
      <c r="AJ962" s="50" t="s">
        <v>0</v>
      </c>
      <c r="AK962" s="307">
        <v>158.02000000000001</v>
      </c>
      <c r="AL962" s="307">
        <v>0.28999999999999998</v>
      </c>
      <c r="AN962" s="312">
        <v>4</v>
      </c>
      <c r="AO962" s="313" t="s">
        <v>305</v>
      </c>
      <c r="AP962" s="313" t="s">
        <v>0</v>
      </c>
      <c r="AQ962" s="313" t="s">
        <v>306</v>
      </c>
      <c r="AR962" s="314" t="s">
        <v>0</v>
      </c>
      <c r="AS962" s="314"/>
    </row>
    <row r="963" spans="1:45" x14ac:dyDescent="0.2">
      <c r="A963" s="306" t="s">
        <v>1558</v>
      </c>
      <c r="B963" s="50" t="s">
        <v>310</v>
      </c>
      <c r="C963" s="50" t="s">
        <v>295</v>
      </c>
      <c r="D963" s="50" t="s">
        <v>778</v>
      </c>
      <c r="E963" s="50" t="s">
        <v>297</v>
      </c>
      <c r="F963" s="50" t="s">
        <v>1044</v>
      </c>
      <c r="G963" s="50" t="s">
        <v>586</v>
      </c>
      <c r="H963" s="50" t="s">
        <v>1091</v>
      </c>
      <c r="I963" s="50" t="s">
        <v>1089</v>
      </c>
      <c r="J963" s="50" t="s">
        <v>1093</v>
      </c>
      <c r="K963" s="50" t="s">
        <v>697</v>
      </c>
      <c r="L963" s="307">
        <v>204.98</v>
      </c>
      <c r="M963" s="308">
        <v>165</v>
      </c>
      <c r="N963" s="307">
        <v>183.41</v>
      </c>
      <c r="O963" s="50" t="s">
        <v>1556</v>
      </c>
      <c r="Q963" s="50" t="s">
        <v>319</v>
      </c>
      <c r="R963" s="50" t="s">
        <v>1091</v>
      </c>
      <c r="S963" s="50" t="s">
        <v>697</v>
      </c>
      <c r="T963" s="308">
        <v>222.03</v>
      </c>
      <c r="U963" s="309">
        <v>7</v>
      </c>
      <c r="V963" s="310">
        <v>45931</v>
      </c>
      <c r="AD963" s="50" t="s">
        <v>304</v>
      </c>
      <c r="AE963" s="310">
        <v>45124</v>
      </c>
      <c r="AF963" s="306" t="s">
        <v>3174</v>
      </c>
      <c r="AG963" s="307">
        <v>0.03</v>
      </c>
      <c r="AH963" s="307">
        <v>0.03</v>
      </c>
      <c r="AI963" s="307">
        <v>0.3</v>
      </c>
      <c r="AJ963" s="306" t="s">
        <v>0</v>
      </c>
      <c r="AK963" s="307">
        <v>170.11</v>
      </c>
      <c r="AL963" s="307">
        <v>0.38200000000000001</v>
      </c>
      <c r="AN963" s="312">
        <v>4</v>
      </c>
      <c r="AO963" s="313" t="s">
        <v>305</v>
      </c>
      <c r="AP963" s="313" t="s">
        <v>0</v>
      </c>
      <c r="AQ963" s="313" t="s">
        <v>306</v>
      </c>
      <c r="AR963" s="314" t="s">
        <v>0</v>
      </c>
      <c r="AS963" s="314"/>
    </row>
    <row r="964" spans="1:45" x14ac:dyDescent="0.2">
      <c r="A964" s="306" t="s">
        <v>1559</v>
      </c>
      <c r="B964" s="50" t="s">
        <v>294</v>
      </c>
      <c r="C964" s="50" t="s">
        <v>295</v>
      </c>
      <c r="D964" s="50" t="s">
        <v>778</v>
      </c>
      <c r="E964" s="50" t="s">
        <v>297</v>
      </c>
      <c r="F964" s="50" t="s">
        <v>1044</v>
      </c>
      <c r="G964" s="50" t="s">
        <v>586</v>
      </c>
      <c r="H964" s="50" t="s">
        <v>1091</v>
      </c>
      <c r="I964" s="50" t="s">
        <v>1089</v>
      </c>
      <c r="J964" s="50" t="s">
        <v>182</v>
      </c>
      <c r="K964" s="50" t="s">
        <v>697</v>
      </c>
      <c r="L964" s="307">
        <v>398.37</v>
      </c>
      <c r="M964" s="308">
        <v>165</v>
      </c>
      <c r="N964" s="307">
        <v>356.44</v>
      </c>
      <c r="O964" s="50" t="s">
        <v>1560</v>
      </c>
      <c r="Q964" s="50" t="s">
        <v>319</v>
      </c>
      <c r="R964" s="50" t="s">
        <v>1091</v>
      </c>
      <c r="S964" s="50" t="s">
        <v>697</v>
      </c>
      <c r="T964" s="308">
        <v>222.03</v>
      </c>
      <c r="U964" s="309">
        <v>7</v>
      </c>
      <c r="V964" s="310">
        <v>45931</v>
      </c>
      <c r="AD964" s="50" t="s">
        <v>304</v>
      </c>
      <c r="AE964" s="310">
        <v>45124</v>
      </c>
      <c r="AF964" s="306" t="s">
        <v>3174</v>
      </c>
      <c r="AG964" s="307">
        <v>7.0000000000000007E-2</v>
      </c>
      <c r="AH964" s="307">
        <v>0.06</v>
      </c>
      <c r="AI964" s="307">
        <v>0.55000000000000004</v>
      </c>
      <c r="AJ964" s="50" t="s">
        <v>0</v>
      </c>
      <c r="AK964" s="307">
        <v>74.22</v>
      </c>
      <c r="AL964" s="307">
        <v>0.52</v>
      </c>
      <c r="AN964" s="312">
        <v>4</v>
      </c>
      <c r="AO964" s="313" t="s">
        <v>305</v>
      </c>
      <c r="AP964" s="313" t="s">
        <v>0</v>
      </c>
      <c r="AQ964" s="313" t="s">
        <v>306</v>
      </c>
      <c r="AR964" s="314" t="s">
        <v>0</v>
      </c>
      <c r="AS964" s="314"/>
    </row>
    <row r="965" spans="1:45" x14ac:dyDescent="0.2">
      <c r="A965" s="306" t="s">
        <v>1561</v>
      </c>
      <c r="B965" s="50" t="s">
        <v>308</v>
      </c>
      <c r="C965" s="50" t="s">
        <v>295</v>
      </c>
      <c r="D965" s="50" t="s">
        <v>778</v>
      </c>
      <c r="E965" s="50" t="s">
        <v>297</v>
      </c>
      <c r="F965" s="50" t="s">
        <v>1044</v>
      </c>
      <c r="G965" s="50" t="s">
        <v>586</v>
      </c>
      <c r="H965" s="50" t="s">
        <v>1091</v>
      </c>
      <c r="I965" s="50" t="s">
        <v>1089</v>
      </c>
      <c r="J965" s="50" t="s">
        <v>182</v>
      </c>
      <c r="K965" s="50" t="s">
        <v>697</v>
      </c>
      <c r="L965" s="307">
        <v>418.46</v>
      </c>
      <c r="M965" s="308">
        <v>165</v>
      </c>
      <c r="N965" s="307">
        <v>374.42</v>
      </c>
      <c r="O965" s="50" t="s">
        <v>1560</v>
      </c>
      <c r="Q965" s="50" t="s">
        <v>319</v>
      </c>
      <c r="R965" s="50" t="s">
        <v>1091</v>
      </c>
      <c r="S965" s="50" t="s">
        <v>697</v>
      </c>
      <c r="T965" s="308">
        <v>222.03</v>
      </c>
      <c r="U965" s="309">
        <v>7</v>
      </c>
      <c r="V965" s="310">
        <v>45931</v>
      </c>
      <c r="AD965" s="50" t="s">
        <v>304</v>
      </c>
      <c r="AE965" s="310">
        <v>45124</v>
      </c>
      <c r="AF965" s="306" t="s">
        <v>3174</v>
      </c>
      <c r="AG965" s="307">
        <v>7.0000000000000007E-2</v>
      </c>
      <c r="AH965" s="307">
        <v>0.06</v>
      </c>
      <c r="AI965" s="307">
        <v>0.57999999999999996</v>
      </c>
      <c r="AJ965" s="306" t="s">
        <v>0</v>
      </c>
      <c r="AK965" s="307">
        <v>69.34</v>
      </c>
      <c r="AL965" s="307">
        <v>0.55000000000000004</v>
      </c>
      <c r="AN965" s="312">
        <v>4</v>
      </c>
      <c r="AO965" s="313" t="s">
        <v>305</v>
      </c>
      <c r="AP965" s="313" t="s">
        <v>0</v>
      </c>
      <c r="AQ965" s="313" t="s">
        <v>306</v>
      </c>
      <c r="AR965" s="314" t="s">
        <v>0</v>
      </c>
      <c r="AS965" s="314"/>
    </row>
    <row r="966" spans="1:45" x14ac:dyDescent="0.2">
      <c r="A966" s="306" t="s">
        <v>1562</v>
      </c>
      <c r="B966" s="50" t="s">
        <v>310</v>
      </c>
      <c r="C966" s="50" t="s">
        <v>295</v>
      </c>
      <c r="D966" s="50" t="s">
        <v>778</v>
      </c>
      <c r="E966" s="50" t="s">
        <v>297</v>
      </c>
      <c r="F966" s="50" t="s">
        <v>1044</v>
      </c>
      <c r="G966" s="50" t="s">
        <v>586</v>
      </c>
      <c r="H966" s="50" t="s">
        <v>1091</v>
      </c>
      <c r="I966" s="50" t="s">
        <v>1089</v>
      </c>
      <c r="J966" s="50" t="s">
        <v>182</v>
      </c>
      <c r="K966" s="50" t="s">
        <v>697</v>
      </c>
      <c r="L966" s="307">
        <v>337.87</v>
      </c>
      <c r="M966" s="308">
        <v>165</v>
      </c>
      <c r="N966" s="307">
        <v>302.31</v>
      </c>
      <c r="O966" s="50" t="s">
        <v>1560</v>
      </c>
      <c r="Q966" s="50" t="s">
        <v>319</v>
      </c>
      <c r="R966" s="50" t="s">
        <v>1091</v>
      </c>
      <c r="S966" s="50" t="s">
        <v>697</v>
      </c>
      <c r="T966" s="308">
        <v>222.03</v>
      </c>
      <c r="U966" s="309">
        <v>7</v>
      </c>
      <c r="V966" s="310">
        <v>45931</v>
      </c>
      <c r="AD966" s="50" t="s">
        <v>304</v>
      </c>
      <c r="AE966" s="310">
        <v>45124</v>
      </c>
      <c r="AF966" s="306" t="s">
        <v>3174</v>
      </c>
      <c r="AG966" s="307">
        <v>0.06</v>
      </c>
      <c r="AH966" s="307">
        <v>0.05</v>
      </c>
      <c r="AI966" s="307">
        <v>0.28000000000000003</v>
      </c>
      <c r="AJ966" s="50" t="s">
        <v>0</v>
      </c>
      <c r="AK966" s="307">
        <v>92.42</v>
      </c>
      <c r="AL966" s="307">
        <v>0.45</v>
      </c>
      <c r="AN966" s="312">
        <v>4</v>
      </c>
      <c r="AO966" s="313" t="s">
        <v>305</v>
      </c>
      <c r="AP966" s="313" t="s">
        <v>0</v>
      </c>
      <c r="AQ966" s="313" t="s">
        <v>306</v>
      </c>
      <c r="AR966" s="314" t="s">
        <v>0</v>
      </c>
      <c r="AS966" s="314"/>
    </row>
    <row r="967" spans="1:45" x14ac:dyDescent="0.2">
      <c r="A967" s="306" t="s">
        <v>1565</v>
      </c>
      <c r="B967" s="50" t="s">
        <v>308</v>
      </c>
      <c r="C967" s="50" t="s">
        <v>295</v>
      </c>
      <c r="D967" s="50" t="s">
        <v>778</v>
      </c>
      <c r="E967" s="50" t="s">
        <v>297</v>
      </c>
      <c r="F967" s="50" t="s">
        <v>1044</v>
      </c>
      <c r="G967" s="50" t="s">
        <v>2686</v>
      </c>
      <c r="H967" s="50" t="s">
        <v>1243</v>
      </c>
      <c r="I967" s="50" t="s">
        <v>1566</v>
      </c>
      <c r="J967" s="50" t="s">
        <v>1567</v>
      </c>
      <c r="L967" s="307">
        <v>1050.56</v>
      </c>
      <c r="M967" s="308">
        <v>500</v>
      </c>
      <c r="N967" s="307">
        <v>974.21</v>
      </c>
      <c r="O967" s="50" t="s">
        <v>3260</v>
      </c>
      <c r="Q967" s="50" t="s">
        <v>300</v>
      </c>
      <c r="R967" s="50" t="s">
        <v>905</v>
      </c>
      <c r="T967" s="308">
        <v>81</v>
      </c>
      <c r="U967" s="309">
        <v>15</v>
      </c>
      <c r="V967" s="310">
        <v>45200</v>
      </c>
      <c r="X967" s="50" t="s">
        <v>306</v>
      </c>
      <c r="Y967" s="50" t="s">
        <v>692</v>
      </c>
      <c r="AD967" s="50" t="s">
        <v>304</v>
      </c>
      <c r="AE967" s="310">
        <v>44957</v>
      </c>
      <c r="AF967" s="306" t="s">
        <v>2592</v>
      </c>
      <c r="AG967" s="307">
        <v>0.37</v>
      </c>
      <c r="AH967" s="307">
        <v>0.36</v>
      </c>
      <c r="AI967" s="307">
        <v>16.7</v>
      </c>
      <c r="AJ967" s="306" t="s">
        <v>181</v>
      </c>
      <c r="AK967" s="307">
        <v>-54</v>
      </c>
      <c r="AL967" s="307">
        <v>0.5</v>
      </c>
      <c r="AN967" s="312">
        <v>10</v>
      </c>
      <c r="AO967" s="313" t="s">
        <v>305</v>
      </c>
      <c r="AP967" s="313" t="s">
        <v>0</v>
      </c>
      <c r="AQ967" s="313" t="s">
        <v>306</v>
      </c>
      <c r="AR967" s="314" t="s">
        <v>0</v>
      </c>
      <c r="AS967" s="314"/>
    </row>
    <row r="968" spans="1:45" x14ac:dyDescent="0.2">
      <c r="A968" s="306" t="s">
        <v>1568</v>
      </c>
      <c r="B968" s="50" t="s">
        <v>310</v>
      </c>
      <c r="C968" s="50" t="s">
        <v>295</v>
      </c>
      <c r="D968" s="50" t="s">
        <v>778</v>
      </c>
      <c r="E968" s="50" t="s">
        <v>297</v>
      </c>
      <c r="F968" s="50" t="s">
        <v>1044</v>
      </c>
      <c r="G968" s="50" t="s">
        <v>2686</v>
      </c>
      <c r="H968" s="50" t="s">
        <v>1243</v>
      </c>
      <c r="I968" s="50" t="s">
        <v>1566</v>
      </c>
      <c r="J968" s="50" t="s">
        <v>1567</v>
      </c>
      <c r="L968" s="307">
        <v>1163.25</v>
      </c>
      <c r="M968" s="308">
        <v>500</v>
      </c>
      <c r="N968" s="307">
        <v>1077.51</v>
      </c>
      <c r="O968" s="50" t="s">
        <v>3260</v>
      </c>
      <c r="Q968" s="50" t="s">
        <v>300</v>
      </c>
      <c r="R968" s="50" t="s">
        <v>905</v>
      </c>
      <c r="T968" s="308">
        <v>81</v>
      </c>
      <c r="U968" s="309">
        <v>15</v>
      </c>
      <c r="V968" s="310">
        <v>45200</v>
      </c>
      <c r="X968" s="50" t="s">
        <v>306</v>
      </c>
      <c r="Y968" s="50" t="s">
        <v>692</v>
      </c>
      <c r="AD968" s="50" t="s">
        <v>304</v>
      </c>
      <c r="AE968" s="310">
        <v>44957</v>
      </c>
      <c r="AF968" s="306" t="s">
        <v>2592</v>
      </c>
      <c r="AG968" s="307">
        <v>0.41</v>
      </c>
      <c r="AH968" s="307">
        <v>0.4</v>
      </c>
      <c r="AI968" s="307">
        <v>18.5</v>
      </c>
      <c r="AJ968" s="50" t="s">
        <v>181</v>
      </c>
      <c r="AK968" s="307">
        <v>-55.4</v>
      </c>
      <c r="AL968" s="307">
        <v>0.55000000000000004</v>
      </c>
      <c r="AN968" s="312">
        <v>10</v>
      </c>
      <c r="AO968" s="313" t="s">
        <v>305</v>
      </c>
      <c r="AP968" s="313" t="s">
        <v>0</v>
      </c>
      <c r="AQ968" s="313" t="s">
        <v>306</v>
      </c>
      <c r="AR968" s="314" t="s">
        <v>0</v>
      </c>
      <c r="AS968" s="314"/>
    </row>
    <row r="969" spans="1:45" x14ac:dyDescent="0.2">
      <c r="A969" s="306" t="s">
        <v>1570</v>
      </c>
      <c r="B969" s="50" t="s">
        <v>294</v>
      </c>
      <c r="C969" s="50" t="s">
        <v>295</v>
      </c>
      <c r="D969" s="50" t="s">
        <v>778</v>
      </c>
      <c r="E969" s="50" t="s">
        <v>297</v>
      </c>
      <c r="F969" s="50" t="s">
        <v>1044</v>
      </c>
      <c r="G969" s="50" t="s">
        <v>586</v>
      </c>
      <c r="H969" s="50" t="s">
        <v>1091</v>
      </c>
      <c r="I969" s="50" t="s">
        <v>1089</v>
      </c>
      <c r="J969" s="50" t="s">
        <v>1093</v>
      </c>
      <c r="K969" s="50" t="s">
        <v>1120</v>
      </c>
      <c r="L969" s="307">
        <v>194.09</v>
      </c>
      <c r="M969" s="308">
        <v>140</v>
      </c>
      <c r="N969" s="307">
        <v>173.67</v>
      </c>
      <c r="O969" s="50" t="s">
        <v>1571</v>
      </c>
      <c r="Q969" s="50" t="s">
        <v>319</v>
      </c>
      <c r="R969" s="50" t="s">
        <v>1091</v>
      </c>
      <c r="S969" s="50" t="s">
        <v>1120</v>
      </c>
      <c r="T969" s="308">
        <v>222.03</v>
      </c>
      <c r="U969" s="309">
        <v>7</v>
      </c>
      <c r="V969" s="310">
        <v>45931</v>
      </c>
      <c r="AD969" s="50" t="s">
        <v>304</v>
      </c>
      <c r="AE969" s="310">
        <v>45124</v>
      </c>
      <c r="AF969" s="306" t="s">
        <v>3174</v>
      </c>
      <c r="AG969" s="307">
        <v>0.03</v>
      </c>
      <c r="AH969" s="307">
        <v>0.03</v>
      </c>
      <c r="AI969" s="307">
        <v>0.27</v>
      </c>
      <c r="AJ969" s="306" t="s">
        <v>0</v>
      </c>
      <c r="AK969" s="307">
        <v>181.3</v>
      </c>
      <c r="AL969" s="307">
        <v>0.25</v>
      </c>
      <c r="AN969" s="312">
        <v>4</v>
      </c>
      <c r="AO969" s="313" t="s">
        <v>305</v>
      </c>
      <c r="AP969" s="313" t="s">
        <v>0</v>
      </c>
      <c r="AQ969" s="313" t="s">
        <v>306</v>
      </c>
      <c r="AR969" s="314" t="s">
        <v>0</v>
      </c>
      <c r="AS969" s="314"/>
    </row>
    <row r="970" spans="1:45" x14ac:dyDescent="0.2">
      <c r="A970" s="306" t="s">
        <v>1572</v>
      </c>
      <c r="B970" s="50" t="s">
        <v>294</v>
      </c>
      <c r="C970" s="50" t="s">
        <v>295</v>
      </c>
      <c r="D970" s="50" t="s">
        <v>778</v>
      </c>
      <c r="E970" s="50" t="s">
        <v>297</v>
      </c>
      <c r="F970" s="50" t="s">
        <v>1044</v>
      </c>
      <c r="G970" s="50" t="s">
        <v>586</v>
      </c>
      <c r="H970" s="50" t="s">
        <v>1091</v>
      </c>
      <c r="I970" s="50" t="s">
        <v>1089</v>
      </c>
      <c r="J970" s="50" t="s">
        <v>182</v>
      </c>
      <c r="K970" s="50" t="s">
        <v>1120</v>
      </c>
      <c r="L970" s="307">
        <v>398.37</v>
      </c>
      <c r="M970" s="308">
        <v>140</v>
      </c>
      <c r="N970" s="307">
        <v>356.44</v>
      </c>
      <c r="O970" s="50" t="s">
        <v>1573</v>
      </c>
      <c r="Q970" s="50" t="s">
        <v>319</v>
      </c>
      <c r="R970" s="50" t="s">
        <v>1091</v>
      </c>
      <c r="S970" s="50" t="s">
        <v>1120</v>
      </c>
      <c r="T970" s="308">
        <v>222.03</v>
      </c>
      <c r="U970" s="309">
        <v>7</v>
      </c>
      <c r="V970" s="310">
        <v>45931</v>
      </c>
      <c r="AD970" s="50" t="s">
        <v>304</v>
      </c>
      <c r="AE970" s="310">
        <v>45124</v>
      </c>
      <c r="AF970" s="306" t="s">
        <v>3174</v>
      </c>
      <c r="AG970" s="307">
        <v>7.0000000000000007E-2</v>
      </c>
      <c r="AH970" s="307">
        <v>0.06</v>
      </c>
      <c r="AI970" s="307">
        <v>0.55000000000000004</v>
      </c>
      <c r="AJ970" s="50" t="s">
        <v>0</v>
      </c>
      <c r="AK970" s="307">
        <v>74.22</v>
      </c>
      <c r="AL970" s="307">
        <v>0.52</v>
      </c>
      <c r="AN970" s="312">
        <v>4</v>
      </c>
      <c r="AO970" s="313" t="s">
        <v>305</v>
      </c>
      <c r="AP970" s="313" t="s">
        <v>0</v>
      </c>
      <c r="AQ970" s="313" t="s">
        <v>306</v>
      </c>
      <c r="AR970" s="314" t="s">
        <v>0</v>
      </c>
      <c r="AS970" s="314"/>
    </row>
    <row r="971" spans="1:45" x14ac:dyDescent="0.2">
      <c r="A971" s="306" t="s">
        <v>1574</v>
      </c>
      <c r="B971" s="50" t="s">
        <v>308</v>
      </c>
      <c r="C971" s="50" t="s">
        <v>295</v>
      </c>
      <c r="D971" s="50" t="s">
        <v>778</v>
      </c>
      <c r="E971" s="50" t="s">
        <v>297</v>
      </c>
      <c r="F971" s="50" t="s">
        <v>1044</v>
      </c>
      <c r="G971" s="50" t="s">
        <v>586</v>
      </c>
      <c r="H971" s="50" t="s">
        <v>1091</v>
      </c>
      <c r="I971" s="50" t="s">
        <v>1089</v>
      </c>
      <c r="J971" s="50" t="s">
        <v>1093</v>
      </c>
      <c r="K971" s="50" t="s">
        <v>1120</v>
      </c>
      <c r="L971" s="307">
        <v>218.34</v>
      </c>
      <c r="M971" s="308">
        <v>140</v>
      </c>
      <c r="N971" s="307">
        <v>195.36</v>
      </c>
      <c r="O971" s="50" t="s">
        <v>1571</v>
      </c>
      <c r="Q971" s="50" t="s">
        <v>319</v>
      </c>
      <c r="R971" s="50" t="s">
        <v>1091</v>
      </c>
      <c r="S971" s="50" t="s">
        <v>1120</v>
      </c>
      <c r="T971" s="308">
        <v>222.03</v>
      </c>
      <c r="U971" s="309">
        <v>7</v>
      </c>
      <c r="V971" s="310">
        <v>45931</v>
      </c>
      <c r="AD971" s="50" t="s">
        <v>304</v>
      </c>
      <c r="AE971" s="310">
        <v>45124</v>
      </c>
      <c r="AF971" s="306" t="s">
        <v>3174</v>
      </c>
      <c r="AG971" s="307">
        <v>0.04</v>
      </c>
      <c r="AH971" s="307">
        <v>0.03</v>
      </c>
      <c r="AI971" s="307">
        <v>0.3</v>
      </c>
      <c r="AJ971" s="306" t="s">
        <v>0</v>
      </c>
      <c r="AK971" s="307">
        <v>158.02000000000001</v>
      </c>
      <c r="AL971" s="307">
        <v>0.28999999999999998</v>
      </c>
      <c r="AN971" s="312">
        <v>4</v>
      </c>
      <c r="AO971" s="313" t="s">
        <v>305</v>
      </c>
      <c r="AP971" s="313" t="s">
        <v>0</v>
      </c>
      <c r="AQ971" s="313" t="s">
        <v>306</v>
      </c>
      <c r="AR971" s="314" t="s">
        <v>0</v>
      </c>
      <c r="AS971" s="314"/>
    </row>
    <row r="972" spans="1:45" x14ac:dyDescent="0.2">
      <c r="A972" s="306" t="s">
        <v>1575</v>
      </c>
      <c r="B972" s="50" t="s">
        <v>308</v>
      </c>
      <c r="C972" s="50" t="s">
        <v>295</v>
      </c>
      <c r="D972" s="50" t="s">
        <v>778</v>
      </c>
      <c r="E972" s="50" t="s">
        <v>297</v>
      </c>
      <c r="F972" s="50" t="s">
        <v>1044</v>
      </c>
      <c r="G972" s="50" t="s">
        <v>586</v>
      </c>
      <c r="H972" s="50" t="s">
        <v>1091</v>
      </c>
      <c r="I972" s="50" t="s">
        <v>1089</v>
      </c>
      <c r="J972" s="50" t="s">
        <v>182</v>
      </c>
      <c r="K972" s="50" t="s">
        <v>1120</v>
      </c>
      <c r="L972" s="307">
        <v>418.46</v>
      </c>
      <c r="M972" s="308">
        <v>140</v>
      </c>
      <c r="N972" s="307">
        <v>374.42</v>
      </c>
      <c r="O972" s="50" t="s">
        <v>1573</v>
      </c>
      <c r="Q972" s="50" t="s">
        <v>319</v>
      </c>
      <c r="R972" s="50" t="s">
        <v>1091</v>
      </c>
      <c r="S972" s="50" t="s">
        <v>1120</v>
      </c>
      <c r="T972" s="308">
        <v>222.03</v>
      </c>
      <c r="U972" s="309">
        <v>7</v>
      </c>
      <c r="V972" s="310">
        <v>45931</v>
      </c>
      <c r="AD972" s="50" t="s">
        <v>304</v>
      </c>
      <c r="AE972" s="310">
        <v>45124</v>
      </c>
      <c r="AF972" s="306" t="s">
        <v>3174</v>
      </c>
      <c r="AG972" s="307">
        <v>7.0000000000000007E-2</v>
      </c>
      <c r="AH972" s="307">
        <v>0.06</v>
      </c>
      <c r="AI972" s="307">
        <v>0.57999999999999996</v>
      </c>
      <c r="AJ972" s="50" t="s">
        <v>0</v>
      </c>
      <c r="AK972" s="307">
        <v>69.34</v>
      </c>
      <c r="AL972" s="307">
        <v>0.55000000000000004</v>
      </c>
      <c r="AN972" s="312">
        <v>4</v>
      </c>
      <c r="AO972" s="313" t="s">
        <v>305</v>
      </c>
      <c r="AP972" s="313" t="s">
        <v>0</v>
      </c>
      <c r="AQ972" s="313" t="s">
        <v>306</v>
      </c>
      <c r="AR972" s="314" t="s">
        <v>0</v>
      </c>
      <c r="AS972" s="314"/>
    </row>
    <row r="973" spans="1:45" x14ac:dyDescent="0.2">
      <c r="A973" s="306" t="s">
        <v>1576</v>
      </c>
      <c r="B973" s="50" t="s">
        <v>310</v>
      </c>
      <c r="C973" s="50" t="s">
        <v>295</v>
      </c>
      <c r="D973" s="50" t="s">
        <v>778</v>
      </c>
      <c r="E973" s="50" t="s">
        <v>297</v>
      </c>
      <c r="F973" s="50" t="s">
        <v>1044</v>
      </c>
      <c r="G973" s="50" t="s">
        <v>586</v>
      </c>
      <c r="H973" s="50" t="s">
        <v>1091</v>
      </c>
      <c r="I973" s="50" t="s">
        <v>1089</v>
      </c>
      <c r="J973" s="50" t="s">
        <v>1093</v>
      </c>
      <c r="K973" s="50" t="s">
        <v>1120</v>
      </c>
      <c r="L973" s="307">
        <v>204.98</v>
      </c>
      <c r="M973" s="308">
        <v>140</v>
      </c>
      <c r="N973" s="307">
        <v>183.41</v>
      </c>
      <c r="O973" s="50" t="s">
        <v>1571</v>
      </c>
      <c r="Q973" s="50" t="s">
        <v>319</v>
      </c>
      <c r="R973" s="50" t="s">
        <v>1091</v>
      </c>
      <c r="S973" s="50" t="s">
        <v>1120</v>
      </c>
      <c r="T973" s="308">
        <v>222.03</v>
      </c>
      <c r="U973" s="309">
        <v>7</v>
      </c>
      <c r="V973" s="310">
        <v>45931</v>
      </c>
      <c r="AD973" s="50" t="s">
        <v>304</v>
      </c>
      <c r="AE973" s="310">
        <v>45124</v>
      </c>
      <c r="AF973" s="306" t="s">
        <v>3174</v>
      </c>
      <c r="AG973" s="307">
        <v>0.03</v>
      </c>
      <c r="AH973" s="307">
        <v>0.03</v>
      </c>
      <c r="AI973" s="307">
        <v>0.3</v>
      </c>
      <c r="AJ973" s="306" t="s">
        <v>0</v>
      </c>
      <c r="AK973" s="307">
        <v>170.11</v>
      </c>
      <c r="AL973" s="307">
        <v>0.38200000000000001</v>
      </c>
      <c r="AN973" s="312">
        <v>4</v>
      </c>
      <c r="AO973" s="313" t="s">
        <v>305</v>
      </c>
      <c r="AP973" s="313" t="s">
        <v>0</v>
      </c>
      <c r="AQ973" s="313" t="s">
        <v>306</v>
      </c>
      <c r="AR973" s="314" t="s">
        <v>0</v>
      </c>
      <c r="AS973" s="314"/>
    </row>
    <row r="974" spans="1:45" x14ac:dyDescent="0.2">
      <c r="A974" s="306" t="s">
        <v>1577</v>
      </c>
      <c r="B974" s="50" t="s">
        <v>310</v>
      </c>
      <c r="C974" s="50" t="s">
        <v>295</v>
      </c>
      <c r="D974" s="50" t="s">
        <v>778</v>
      </c>
      <c r="E974" s="50" t="s">
        <v>297</v>
      </c>
      <c r="F974" s="50" t="s">
        <v>1044</v>
      </c>
      <c r="G974" s="50" t="s">
        <v>586</v>
      </c>
      <c r="H974" s="50" t="s">
        <v>1091</v>
      </c>
      <c r="I974" s="50" t="s">
        <v>1089</v>
      </c>
      <c r="J974" s="50" t="s">
        <v>182</v>
      </c>
      <c r="K974" s="50" t="s">
        <v>1120</v>
      </c>
      <c r="L974" s="307">
        <v>337.87</v>
      </c>
      <c r="M974" s="308">
        <v>140</v>
      </c>
      <c r="N974" s="307">
        <v>302.31</v>
      </c>
      <c r="O974" s="50" t="s">
        <v>1573</v>
      </c>
      <c r="Q974" s="50" t="s">
        <v>319</v>
      </c>
      <c r="R974" s="50" t="s">
        <v>1091</v>
      </c>
      <c r="S974" s="50" t="s">
        <v>1120</v>
      </c>
      <c r="T974" s="308">
        <v>222.03</v>
      </c>
      <c r="U974" s="309">
        <v>7</v>
      </c>
      <c r="V974" s="310">
        <v>45931</v>
      </c>
      <c r="AD974" s="50" t="s">
        <v>304</v>
      </c>
      <c r="AE974" s="310">
        <v>45124</v>
      </c>
      <c r="AF974" s="306" t="s">
        <v>3174</v>
      </c>
      <c r="AG974" s="307">
        <v>0.06</v>
      </c>
      <c r="AH974" s="307">
        <v>0.05</v>
      </c>
      <c r="AI974" s="307">
        <v>0.28000000000000003</v>
      </c>
      <c r="AJ974" s="50" t="s">
        <v>0</v>
      </c>
      <c r="AK974" s="307">
        <v>92.42</v>
      </c>
      <c r="AL974" s="307">
        <v>0.45</v>
      </c>
      <c r="AN974" s="312">
        <v>4</v>
      </c>
      <c r="AO974" s="313" t="s">
        <v>305</v>
      </c>
      <c r="AP974" s="313" t="s">
        <v>0</v>
      </c>
      <c r="AQ974" s="313" t="s">
        <v>306</v>
      </c>
      <c r="AR974" s="314" t="s">
        <v>0</v>
      </c>
      <c r="AS974" s="314"/>
    </row>
    <row r="975" spans="1:45" x14ac:dyDescent="0.2">
      <c r="A975" s="306" t="s">
        <v>1578</v>
      </c>
      <c r="B975" s="50" t="s">
        <v>294</v>
      </c>
      <c r="C975" s="50" t="s">
        <v>295</v>
      </c>
      <c r="D975" s="50" t="s">
        <v>778</v>
      </c>
      <c r="E975" s="50" t="s">
        <v>297</v>
      </c>
      <c r="F975" s="50" t="s">
        <v>1044</v>
      </c>
      <c r="G975" s="50" t="s">
        <v>586</v>
      </c>
      <c r="H975" s="50" t="s">
        <v>1091</v>
      </c>
      <c r="I975" s="50" t="s">
        <v>1089</v>
      </c>
      <c r="J975" s="50" t="s">
        <v>1093</v>
      </c>
      <c r="K975" s="50" t="s">
        <v>1579</v>
      </c>
      <c r="L975" s="307">
        <v>194.09</v>
      </c>
      <c r="M975" s="308">
        <v>140</v>
      </c>
      <c r="N975" s="307">
        <v>173.67</v>
      </c>
      <c r="O975" s="50" t="s">
        <v>1580</v>
      </c>
      <c r="Q975" s="50" t="s">
        <v>319</v>
      </c>
      <c r="R975" s="50" t="s">
        <v>1091</v>
      </c>
      <c r="S975" s="50" t="s">
        <v>1579</v>
      </c>
      <c r="T975" s="308">
        <v>222.03</v>
      </c>
      <c r="U975" s="309">
        <v>7</v>
      </c>
      <c r="V975" s="310">
        <v>45931</v>
      </c>
      <c r="AD975" s="50" t="s">
        <v>304</v>
      </c>
      <c r="AE975" s="310">
        <v>45124</v>
      </c>
      <c r="AF975" s="306" t="s">
        <v>3174</v>
      </c>
      <c r="AG975" s="307">
        <v>0.03</v>
      </c>
      <c r="AH975" s="307">
        <v>0.03</v>
      </c>
      <c r="AI975" s="307">
        <v>0.27</v>
      </c>
      <c r="AJ975" s="306" t="s">
        <v>0</v>
      </c>
      <c r="AK975" s="307">
        <v>181.3</v>
      </c>
      <c r="AL975" s="307">
        <v>0.25</v>
      </c>
      <c r="AN975" s="312">
        <v>4</v>
      </c>
      <c r="AO975" s="313" t="s">
        <v>305</v>
      </c>
      <c r="AP975" s="313" t="s">
        <v>0</v>
      </c>
      <c r="AQ975" s="313" t="s">
        <v>306</v>
      </c>
      <c r="AR975" s="314" t="s">
        <v>0</v>
      </c>
      <c r="AS975" s="314"/>
    </row>
    <row r="976" spans="1:45" x14ac:dyDescent="0.2">
      <c r="A976" s="306" t="s">
        <v>1581</v>
      </c>
      <c r="B976" s="50" t="s">
        <v>294</v>
      </c>
      <c r="C976" s="50" t="s">
        <v>295</v>
      </c>
      <c r="D976" s="50" t="s">
        <v>778</v>
      </c>
      <c r="E976" s="50" t="s">
        <v>297</v>
      </c>
      <c r="F976" s="50" t="s">
        <v>1044</v>
      </c>
      <c r="G976" s="50" t="s">
        <v>586</v>
      </c>
      <c r="H976" s="50" t="s">
        <v>1091</v>
      </c>
      <c r="I976" s="50" t="s">
        <v>1089</v>
      </c>
      <c r="J976" s="50" t="s">
        <v>182</v>
      </c>
      <c r="K976" s="50" t="s">
        <v>1579</v>
      </c>
      <c r="L976" s="307">
        <v>398.37</v>
      </c>
      <c r="M976" s="308">
        <v>140</v>
      </c>
      <c r="N976" s="307">
        <v>356.44</v>
      </c>
      <c r="O976" s="50" t="s">
        <v>1582</v>
      </c>
      <c r="Q976" s="50" t="s">
        <v>319</v>
      </c>
      <c r="R976" s="50" t="s">
        <v>1091</v>
      </c>
      <c r="S976" s="50" t="s">
        <v>1579</v>
      </c>
      <c r="T976" s="308">
        <v>222.03</v>
      </c>
      <c r="U976" s="309">
        <v>7</v>
      </c>
      <c r="V976" s="310">
        <v>45931</v>
      </c>
      <c r="AD976" s="50" t="s">
        <v>304</v>
      </c>
      <c r="AE976" s="310">
        <v>45124</v>
      </c>
      <c r="AF976" s="306" t="s">
        <v>3174</v>
      </c>
      <c r="AG976" s="307">
        <v>7.0000000000000007E-2</v>
      </c>
      <c r="AH976" s="307">
        <v>0.06</v>
      </c>
      <c r="AI976" s="307">
        <v>0.55000000000000004</v>
      </c>
      <c r="AJ976" s="50" t="s">
        <v>0</v>
      </c>
      <c r="AK976" s="307">
        <v>74.22</v>
      </c>
      <c r="AL976" s="307">
        <v>0.52</v>
      </c>
      <c r="AN976" s="312">
        <v>4</v>
      </c>
      <c r="AO976" s="313" t="s">
        <v>305</v>
      </c>
      <c r="AP976" s="313" t="s">
        <v>0</v>
      </c>
      <c r="AQ976" s="313" t="s">
        <v>306</v>
      </c>
      <c r="AR976" s="314" t="s">
        <v>0</v>
      </c>
      <c r="AS976" s="314"/>
    </row>
    <row r="977" spans="1:45" x14ac:dyDescent="0.2">
      <c r="A977" s="306" t="s">
        <v>1583</v>
      </c>
      <c r="B977" s="50" t="s">
        <v>308</v>
      </c>
      <c r="C977" s="50" t="s">
        <v>295</v>
      </c>
      <c r="D977" s="50" t="s">
        <v>778</v>
      </c>
      <c r="E977" s="50" t="s">
        <v>297</v>
      </c>
      <c r="F977" s="50" t="s">
        <v>1044</v>
      </c>
      <c r="G977" s="50" t="s">
        <v>586</v>
      </c>
      <c r="H977" s="50" t="s">
        <v>1091</v>
      </c>
      <c r="I977" s="50" t="s">
        <v>1089</v>
      </c>
      <c r="J977" s="50" t="s">
        <v>1093</v>
      </c>
      <c r="K977" s="50" t="s">
        <v>1579</v>
      </c>
      <c r="L977" s="307">
        <v>218.34</v>
      </c>
      <c r="M977" s="308">
        <v>140</v>
      </c>
      <c r="N977" s="307">
        <v>195.36</v>
      </c>
      <c r="O977" s="50" t="s">
        <v>1580</v>
      </c>
      <c r="Q977" s="50" t="s">
        <v>319</v>
      </c>
      <c r="R977" s="50" t="s">
        <v>1091</v>
      </c>
      <c r="S977" s="50" t="s">
        <v>1579</v>
      </c>
      <c r="T977" s="308">
        <v>222.03</v>
      </c>
      <c r="U977" s="309">
        <v>7</v>
      </c>
      <c r="V977" s="310">
        <v>45931</v>
      </c>
      <c r="AD977" s="50" t="s">
        <v>304</v>
      </c>
      <c r="AE977" s="310">
        <v>45124</v>
      </c>
      <c r="AF977" s="306" t="s">
        <v>3174</v>
      </c>
      <c r="AG977" s="307">
        <v>0.04</v>
      </c>
      <c r="AH977" s="307">
        <v>0.03</v>
      </c>
      <c r="AI977" s="307">
        <v>0.3</v>
      </c>
      <c r="AJ977" s="306" t="s">
        <v>0</v>
      </c>
      <c r="AK977" s="307">
        <v>158.02000000000001</v>
      </c>
      <c r="AL977" s="307">
        <v>0.28999999999999998</v>
      </c>
      <c r="AN977" s="312">
        <v>4</v>
      </c>
      <c r="AO977" s="313" t="s">
        <v>305</v>
      </c>
      <c r="AP977" s="313" t="s">
        <v>0</v>
      </c>
      <c r="AQ977" s="313" t="s">
        <v>306</v>
      </c>
      <c r="AR977" s="314" t="s">
        <v>0</v>
      </c>
      <c r="AS977" s="314"/>
    </row>
    <row r="978" spans="1:45" x14ac:dyDescent="0.2">
      <c r="A978" s="306" t="s">
        <v>1584</v>
      </c>
      <c r="B978" s="50" t="s">
        <v>308</v>
      </c>
      <c r="C978" s="50" t="s">
        <v>295</v>
      </c>
      <c r="D978" s="50" t="s">
        <v>778</v>
      </c>
      <c r="E978" s="50" t="s">
        <v>297</v>
      </c>
      <c r="F978" s="50" t="s">
        <v>1044</v>
      </c>
      <c r="G978" s="50" t="s">
        <v>586</v>
      </c>
      <c r="H978" s="50" t="s">
        <v>1091</v>
      </c>
      <c r="I978" s="50" t="s">
        <v>1089</v>
      </c>
      <c r="J978" s="50" t="s">
        <v>182</v>
      </c>
      <c r="K978" s="50" t="s">
        <v>1579</v>
      </c>
      <c r="L978" s="307">
        <v>418.46</v>
      </c>
      <c r="M978" s="308">
        <v>140</v>
      </c>
      <c r="N978" s="307">
        <v>374.42</v>
      </c>
      <c r="O978" s="50" t="s">
        <v>1582</v>
      </c>
      <c r="Q978" s="50" t="s">
        <v>319</v>
      </c>
      <c r="R978" s="50" t="s">
        <v>1091</v>
      </c>
      <c r="S978" s="50" t="s">
        <v>1579</v>
      </c>
      <c r="T978" s="308">
        <v>222.03</v>
      </c>
      <c r="U978" s="309">
        <v>7</v>
      </c>
      <c r="V978" s="310">
        <v>45931</v>
      </c>
      <c r="AD978" s="50" t="s">
        <v>304</v>
      </c>
      <c r="AE978" s="310">
        <v>45124</v>
      </c>
      <c r="AF978" s="306" t="s">
        <v>3174</v>
      </c>
      <c r="AG978" s="307">
        <v>7.0000000000000007E-2</v>
      </c>
      <c r="AH978" s="307">
        <v>0.06</v>
      </c>
      <c r="AI978" s="307">
        <v>0.57999999999999996</v>
      </c>
      <c r="AJ978" s="50" t="s">
        <v>0</v>
      </c>
      <c r="AK978" s="307">
        <v>69.34</v>
      </c>
      <c r="AL978" s="307">
        <v>0.55000000000000004</v>
      </c>
      <c r="AN978" s="312">
        <v>4</v>
      </c>
      <c r="AO978" s="313" t="s">
        <v>305</v>
      </c>
      <c r="AP978" s="313" t="s">
        <v>0</v>
      </c>
      <c r="AQ978" s="313" t="s">
        <v>306</v>
      </c>
      <c r="AR978" s="314" t="s">
        <v>0</v>
      </c>
      <c r="AS978" s="314"/>
    </row>
    <row r="979" spans="1:45" x14ac:dyDescent="0.2">
      <c r="A979" s="306" t="s">
        <v>1585</v>
      </c>
      <c r="B979" s="50" t="s">
        <v>310</v>
      </c>
      <c r="C979" s="50" t="s">
        <v>295</v>
      </c>
      <c r="D979" s="50" t="s">
        <v>778</v>
      </c>
      <c r="E979" s="50" t="s">
        <v>297</v>
      </c>
      <c r="F979" s="50" t="s">
        <v>1044</v>
      </c>
      <c r="G979" s="50" t="s">
        <v>586</v>
      </c>
      <c r="H979" s="50" t="s">
        <v>1091</v>
      </c>
      <c r="I979" s="50" t="s">
        <v>1089</v>
      </c>
      <c r="J979" s="50" t="s">
        <v>1093</v>
      </c>
      <c r="K979" s="50" t="s">
        <v>1579</v>
      </c>
      <c r="L979" s="307">
        <v>204.98</v>
      </c>
      <c r="M979" s="308">
        <v>140</v>
      </c>
      <c r="N979" s="307">
        <v>183.41</v>
      </c>
      <c r="O979" s="50" t="s">
        <v>1580</v>
      </c>
      <c r="Q979" s="50" t="s">
        <v>319</v>
      </c>
      <c r="R979" s="50" t="s">
        <v>1091</v>
      </c>
      <c r="S979" s="50" t="s">
        <v>1579</v>
      </c>
      <c r="T979" s="308">
        <v>222.03</v>
      </c>
      <c r="U979" s="309">
        <v>7</v>
      </c>
      <c r="V979" s="310">
        <v>45931</v>
      </c>
      <c r="AD979" s="50" t="s">
        <v>304</v>
      </c>
      <c r="AE979" s="310">
        <v>45124</v>
      </c>
      <c r="AF979" s="306" t="s">
        <v>3174</v>
      </c>
      <c r="AG979" s="307">
        <v>0.03</v>
      </c>
      <c r="AH979" s="307">
        <v>0.03</v>
      </c>
      <c r="AI979" s="307">
        <v>0.3</v>
      </c>
      <c r="AJ979" s="306" t="s">
        <v>0</v>
      </c>
      <c r="AK979" s="307">
        <v>170.11</v>
      </c>
      <c r="AL979" s="307">
        <v>0.38200000000000001</v>
      </c>
      <c r="AN979" s="312">
        <v>4</v>
      </c>
      <c r="AO979" s="313" t="s">
        <v>305</v>
      </c>
      <c r="AP979" s="313" t="s">
        <v>0</v>
      </c>
      <c r="AQ979" s="313" t="s">
        <v>306</v>
      </c>
      <c r="AR979" s="314" t="s">
        <v>0</v>
      </c>
      <c r="AS979" s="314"/>
    </row>
    <row r="980" spans="1:45" x14ac:dyDescent="0.2">
      <c r="A980" s="306" t="s">
        <v>1586</v>
      </c>
      <c r="B980" s="50" t="s">
        <v>310</v>
      </c>
      <c r="C980" s="50" t="s">
        <v>295</v>
      </c>
      <c r="D980" s="50" t="s">
        <v>778</v>
      </c>
      <c r="E980" s="50" t="s">
        <v>297</v>
      </c>
      <c r="F980" s="50" t="s">
        <v>1044</v>
      </c>
      <c r="G980" s="50" t="s">
        <v>586</v>
      </c>
      <c r="H980" s="50" t="s">
        <v>1091</v>
      </c>
      <c r="I980" s="50" t="s">
        <v>1089</v>
      </c>
      <c r="J980" s="50" t="s">
        <v>182</v>
      </c>
      <c r="K980" s="50" t="s">
        <v>1579</v>
      </c>
      <c r="L980" s="307">
        <v>337.87</v>
      </c>
      <c r="M980" s="308">
        <v>140</v>
      </c>
      <c r="N980" s="307">
        <v>302.31</v>
      </c>
      <c r="O980" s="50" t="s">
        <v>1582</v>
      </c>
      <c r="Q980" s="50" t="s">
        <v>319</v>
      </c>
      <c r="R980" s="50" t="s">
        <v>1091</v>
      </c>
      <c r="S980" s="50" t="s">
        <v>1579</v>
      </c>
      <c r="T980" s="308">
        <v>222.03</v>
      </c>
      <c r="U980" s="309">
        <v>7</v>
      </c>
      <c r="V980" s="310">
        <v>45931</v>
      </c>
      <c r="AD980" s="50" t="s">
        <v>304</v>
      </c>
      <c r="AE980" s="310">
        <v>45124</v>
      </c>
      <c r="AF980" s="306" t="s">
        <v>3174</v>
      </c>
      <c r="AG980" s="307">
        <v>0.06</v>
      </c>
      <c r="AH980" s="307">
        <v>0.05</v>
      </c>
      <c r="AI980" s="307">
        <v>0.28000000000000003</v>
      </c>
      <c r="AJ980" s="50" t="s">
        <v>0</v>
      </c>
      <c r="AK980" s="307">
        <v>92.42</v>
      </c>
      <c r="AL980" s="307">
        <v>0.45</v>
      </c>
      <c r="AN980" s="312">
        <v>4</v>
      </c>
      <c r="AO980" s="313" t="s">
        <v>305</v>
      </c>
      <c r="AP980" s="313" t="s">
        <v>0</v>
      </c>
      <c r="AQ980" s="313" t="s">
        <v>306</v>
      </c>
      <c r="AR980" s="314" t="s">
        <v>0</v>
      </c>
      <c r="AS980" s="314"/>
    </row>
    <row r="981" spans="1:45" x14ac:dyDescent="0.2">
      <c r="A981" s="306" t="s">
        <v>1587</v>
      </c>
      <c r="B981" s="50" t="s">
        <v>294</v>
      </c>
      <c r="C981" s="50" t="s">
        <v>295</v>
      </c>
      <c r="D981" s="50" t="s">
        <v>778</v>
      </c>
      <c r="E981" s="50" t="s">
        <v>297</v>
      </c>
      <c r="F981" s="50" t="s">
        <v>1044</v>
      </c>
      <c r="G981" s="50" t="s">
        <v>1106</v>
      </c>
      <c r="H981" s="50" t="s">
        <v>1243</v>
      </c>
      <c r="I981" s="50" t="s">
        <v>1106</v>
      </c>
      <c r="J981" s="50" t="s">
        <v>1107</v>
      </c>
      <c r="L981" s="307">
        <v>3.9193265815235314</v>
      </c>
      <c r="M981" s="308">
        <v>0.6</v>
      </c>
      <c r="N981" s="307">
        <v>3.5285611619427568</v>
      </c>
      <c r="O981" s="50" t="s">
        <v>1588</v>
      </c>
      <c r="Q981" s="50" t="s">
        <v>300</v>
      </c>
      <c r="R981" s="50" t="s">
        <v>905</v>
      </c>
      <c r="T981" s="308">
        <v>3.08</v>
      </c>
      <c r="U981" s="309">
        <v>15</v>
      </c>
      <c r="V981" s="310">
        <v>45931</v>
      </c>
      <c r="X981" s="50" t="s">
        <v>1108</v>
      </c>
      <c r="Y981" s="50" t="s">
        <v>835</v>
      </c>
      <c r="AD981" s="50" t="s">
        <v>304</v>
      </c>
      <c r="AE981" s="310">
        <v>45145</v>
      </c>
      <c r="AF981" s="306" t="s">
        <v>3179</v>
      </c>
      <c r="AG981" s="307">
        <v>6.0628543438553918E-4</v>
      </c>
      <c r="AH981" s="307">
        <v>5.8215774491153234E-4</v>
      </c>
      <c r="AI981" s="307">
        <v>1.132510081771795</v>
      </c>
      <c r="AJ981" s="306" t="s">
        <v>181</v>
      </c>
      <c r="AK981" s="307">
        <v>21.966097290921844</v>
      </c>
      <c r="AL981" s="307">
        <v>9.770154187001103E-4</v>
      </c>
      <c r="AN981" s="312">
        <v>13</v>
      </c>
      <c r="AO981" s="313" t="s">
        <v>305</v>
      </c>
      <c r="AP981" s="313" t="s">
        <v>0</v>
      </c>
      <c r="AQ981" s="313" t="s">
        <v>386</v>
      </c>
      <c r="AR981" s="314" t="s">
        <v>0</v>
      </c>
      <c r="AS981" s="314"/>
    </row>
    <row r="982" spans="1:45" x14ac:dyDescent="0.2">
      <c r="A982" s="306" t="s">
        <v>1589</v>
      </c>
      <c r="B982" s="50" t="s">
        <v>308</v>
      </c>
      <c r="C982" s="50" t="s">
        <v>295</v>
      </c>
      <c r="D982" s="50" t="s">
        <v>778</v>
      </c>
      <c r="E982" s="50" t="s">
        <v>297</v>
      </c>
      <c r="F982" s="50" t="s">
        <v>1044</v>
      </c>
      <c r="G982" s="50" t="s">
        <v>1106</v>
      </c>
      <c r="H982" s="50" t="s">
        <v>1243</v>
      </c>
      <c r="I982" s="50" t="s">
        <v>1106</v>
      </c>
      <c r="J982" s="50" t="s">
        <v>1107</v>
      </c>
      <c r="L982" s="307">
        <v>2.7328657885528878</v>
      </c>
      <c r="M982" s="308">
        <v>0.6</v>
      </c>
      <c r="N982" s="307">
        <v>2.4617366976223281</v>
      </c>
      <c r="O982" s="50" t="s">
        <v>1588</v>
      </c>
      <c r="Q982" s="50" t="s">
        <v>300</v>
      </c>
      <c r="R982" s="50" t="s">
        <v>905</v>
      </c>
      <c r="T982" s="308">
        <v>3.08</v>
      </c>
      <c r="U982" s="309">
        <v>15</v>
      </c>
      <c r="V982" s="310">
        <v>45931</v>
      </c>
      <c r="X982" s="50" t="s">
        <v>1108</v>
      </c>
      <c r="Y982" s="50" t="s">
        <v>835</v>
      </c>
      <c r="AD982" s="50" t="s">
        <v>304</v>
      </c>
      <c r="AE982" s="310">
        <v>45145</v>
      </c>
      <c r="AF982" s="306" t="s">
        <v>3179</v>
      </c>
      <c r="AG982" s="307">
        <v>4.3584774374272198E-4</v>
      </c>
      <c r="AH982" s="307">
        <v>4.1858616497645999E-4</v>
      </c>
      <c r="AI982" s="307">
        <v>0.81173835421049079</v>
      </c>
      <c r="AJ982" s="50" t="s">
        <v>0</v>
      </c>
      <c r="AK982" s="307">
        <v>41.955592181771081</v>
      </c>
      <c r="AL982" s="307">
        <v>9.492986692334408E-4</v>
      </c>
      <c r="AN982" s="312">
        <v>13</v>
      </c>
      <c r="AO982" s="313" t="s">
        <v>305</v>
      </c>
      <c r="AP982" s="313" t="s">
        <v>0</v>
      </c>
      <c r="AQ982" s="313" t="s">
        <v>386</v>
      </c>
      <c r="AR982" s="314" t="s">
        <v>0</v>
      </c>
      <c r="AS982" s="314"/>
    </row>
    <row r="983" spans="1:45" x14ac:dyDescent="0.2">
      <c r="A983" s="306" t="s">
        <v>1590</v>
      </c>
      <c r="B983" s="50" t="s">
        <v>310</v>
      </c>
      <c r="C983" s="50" t="s">
        <v>295</v>
      </c>
      <c r="D983" s="50" t="s">
        <v>778</v>
      </c>
      <c r="E983" s="50" t="s">
        <v>297</v>
      </c>
      <c r="F983" s="50" t="s">
        <v>1044</v>
      </c>
      <c r="G983" s="50" t="s">
        <v>1106</v>
      </c>
      <c r="H983" s="50" t="s">
        <v>1243</v>
      </c>
      <c r="I983" s="50" t="s">
        <v>1106</v>
      </c>
      <c r="J983" s="50" t="s">
        <v>1107</v>
      </c>
      <c r="L983" s="307">
        <v>2.7328657885528878</v>
      </c>
      <c r="M983" s="308">
        <v>0.6</v>
      </c>
      <c r="N983" s="307">
        <v>2.4617366976223281</v>
      </c>
      <c r="O983" s="50" t="s">
        <v>1588</v>
      </c>
      <c r="Q983" s="50" t="s">
        <v>300</v>
      </c>
      <c r="R983" s="50" t="s">
        <v>905</v>
      </c>
      <c r="T983" s="308">
        <v>3.08</v>
      </c>
      <c r="U983" s="309">
        <v>15</v>
      </c>
      <c r="V983" s="310">
        <v>45931</v>
      </c>
      <c r="X983" s="50" t="s">
        <v>1108</v>
      </c>
      <c r="Y983" s="50" t="s">
        <v>835</v>
      </c>
      <c r="AD983" s="50" t="s">
        <v>304</v>
      </c>
      <c r="AE983" s="310">
        <v>45145</v>
      </c>
      <c r="AF983" s="306" t="s">
        <v>3179</v>
      </c>
      <c r="AG983" s="307">
        <v>4.3584774374272198E-4</v>
      </c>
      <c r="AH983" s="307">
        <v>4.1858616497645999E-4</v>
      </c>
      <c r="AI983" s="307">
        <v>0.81173835421049079</v>
      </c>
      <c r="AJ983" s="306" t="s">
        <v>0</v>
      </c>
      <c r="AK983" s="307">
        <v>41.955592181771081</v>
      </c>
      <c r="AL983" s="307">
        <v>9.492986692334408E-4</v>
      </c>
      <c r="AN983" s="312">
        <v>13</v>
      </c>
      <c r="AO983" s="313" t="s">
        <v>305</v>
      </c>
      <c r="AP983" s="313" t="s">
        <v>0</v>
      </c>
      <c r="AQ983" s="313" t="s">
        <v>386</v>
      </c>
      <c r="AR983" s="314" t="s">
        <v>0</v>
      </c>
      <c r="AS983" s="314"/>
    </row>
    <row r="984" spans="1:45" x14ac:dyDescent="0.2">
      <c r="A984" s="306" t="s">
        <v>1591</v>
      </c>
      <c r="B984" s="50" t="s">
        <v>312</v>
      </c>
      <c r="C984" s="50" t="s">
        <v>295</v>
      </c>
      <c r="D984" s="50" t="s">
        <v>778</v>
      </c>
      <c r="E984" s="50" t="s">
        <v>297</v>
      </c>
      <c r="F984" s="50" t="s">
        <v>1044</v>
      </c>
      <c r="G984" s="50" t="s">
        <v>640</v>
      </c>
      <c r="H984" s="50" t="s">
        <v>1166</v>
      </c>
      <c r="I984" s="50" t="s">
        <v>632</v>
      </c>
      <c r="L984" s="307">
        <v>909.21116406735086</v>
      </c>
      <c r="M984" s="308">
        <v>200</v>
      </c>
      <c r="N984" s="307">
        <v>816</v>
      </c>
      <c r="O984" s="50" t="s">
        <v>1592</v>
      </c>
      <c r="Q984" s="50" t="s">
        <v>300</v>
      </c>
      <c r="R984" s="50" t="s">
        <v>811</v>
      </c>
      <c r="T984" s="308">
        <v>827</v>
      </c>
      <c r="U984" s="309">
        <v>15</v>
      </c>
      <c r="V984" s="310">
        <v>45200</v>
      </c>
      <c r="X984" s="50" t="s">
        <v>306</v>
      </c>
      <c r="AD984" s="50" t="s">
        <v>360</v>
      </c>
      <c r="AF984" s="306"/>
      <c r="AG984" s="307">
        <v>0.12968185403115129</v>
      </c>
      <c r="AH984" s="307">
        <v>0.13529788581947363</v>
      </c>
      <c r="AI984" s="307">
        <v>0.28276471478633575</v>
      </c>
      <c r="AJ984" s="50" t="s">
        <v>0</v>
      </c>
      <c r="AK984" s="307">
        <v>69.777141889443499</v>
      </c>
      <c r="AL984" s="307">
        <v>0.56371092172175741</v>
      </c>
      <c r="AN984" s="312">
        <v>10</v>
      </c>
      <c r="AO984" s="313" t="s">
        <v>305</v>
      </c>
      <c r="AP984" s="313" t="s">
        <v>0</v>
      </c>
      <c r="AQ984" s="313" t="s">
        <v>306</v>
      </c>
      <c r="AR984" s="314" t="s">
        <v>0</v>
      </c>
      <c r="AS984" s="314"/>
    </row>
    <row r="985" spans="1:45" x14ac:dyDescent="0.2">
      <c r="A985" s="306" t="s">
        <v>1593</v>
      </c>
      <c r="B985" s="50" t="s">
        <v>312</v>
      </c>
      <c r="C985" s="50" t="s">
        <v>295</v>
      </c>
      <c r="D985" s="50" t="s">
        <v>778</v>
      </c>
      <c r="E985" s="50" t="s">
        <v>297</v>
      </c>
      <c r="F985" s="50" t="s">
        <v>1044</v>
      </c>
      <c r="G985" s="50" t="s">
        <v>640</v>
      </c>
      <c r="H985" s="50" t="s">
        <v>1374</v>
      </c>
      <c r="I985" s="50" t="s">
        <v>632</v>
      </c>
      <c r="L985" s="307">
        <v>909.21116406735086</v>
      </c>
      <c r="M985" s="308">
        <v>200</v>
      </c>
      <c r="N985" s="307">
        <v>816</v>
      </c>
      <c r="O985" s="50" t="s">
        <v>1594</v>
      </c>
      <c r="Q985" s="50" t="s">
        <v>300</v>
      </c>
      <c r="R985" s="50" t="s">
        <v>1025</v>
      </c>
      <c r="T985" s="308">
        <v>827</v>
      </c>
      <c r="U985" s="309">
        <v>15</v>
      </c>
      <c r="V985" s="310">
        <v>45200</v>
      </c>
      <c r="X985" s="50" t="s">
        <v>306</v>
      </c>
      <c r="AD985" s="50" t="s">
        <v>360</v>
      </c>
      <c r="AF985" s="306"/>
      <c r="AG985" s="307">
        <v>0.12968185403115129</v>
      </c>
      <c r="AH985" s="307">
        <v>0.13529788581947363</v>
      </c>
      <c r="AI985" s="307">
        <v>0.28276471478633575</v>
      </c>
      <c r="AJ985" s="306" t="s">
        <v>0</v>
      </c>
      <c r="AK985" s="307">
        <v>69.777141889443499</v>
      </c>
      <c r="AL985" s="307">
        <v>0.56371092172175741</v>
      </c>
      <c r="AN985" s="312">
        <v>10</v>
      </c>
      <c r="AO985" s="313" t="s">
        <v>305</v>
      </c>
      <c r="AP985" s="313" t="s">
        <v>0</v>
      </c>
      <c r="AQ985" s="313" t="s">
        <v>306</v>
      </c>
      <c r="AR985" s="314" t="s">
        <v>0</v>
      </c>
      <c r="AS985" s="314"/>
    </row>
    <row r="986" spans="1:45" x14ac:dyDescent="0.2">
      <c r="A986" s="306" t="s">
        <v>1595</v>
      </c>
      <c r="B986" s="50" t="s">
        <v>312</v>
      </c>
      <c r="C986" s="50" t="s">
        <v>295</v>
      </c>
      <c r="D986" s="50" t="s">
        <v>778</v>
      </c>
      <c r="E986" s="50" t="s">
        <v>297</v>
      </c>
      <c r="F986" s="50" t="s">
        <v>1044</v>
      </c>
      <c r="G986" s="50" t="s">
        <v>640</v>
      </c>
      <c r="H986" s="50" t="s">
        <v>1596</v>
      </c>
      <c r="I986" s="50" t="s">
        <v>643</v>
      </c>
      <c r="L986" s="307">
        <v>909.21116406735086</v>
      </c>
      <c r="M986" s="308">
        <v>125</v>
      </c>
      <c r="N986" s="307">
        <v>816</v>
      </c>
      <c r="O986" s="50" t="s">
        <v>1597</v>
      </c>
      <c r="Q986" s="50" t="s">
        <v>339</v>
      </c>
      <c r="R986" s="50" t="s">
        <v>1544</v>
      </c>
      <c r="T986" s="308">
        <v>125</v>
      </c>
      <c r="U986" s="309">
        <v>15</v>
      </c>
      <c r="V986" s="310">
        <v>45200</v>
      </c>
      <c r="X986" s="50" t="s">
        <v>306</v>
      </c>
      <c r="AD986" s="50" t="s">
        <v>360</v>
      </c>
      <c r="AF986" s="306"/>
      <c r="AG986" s="307">
        <v>0.12968185403115129</v>
      </c>
      <c r="AH986" s="307">
        <v>0.13529788581947363</v>
      </c>
      <c r="AI986" s="307">
        <v>1.8707713530263972</v>
      </c>
      <c r="AJ986" s="50" t="s">
        <v>181</v>
      </c>
      <c r="AK986" s="307">
        <v>-10.326870862626784</v>
      </c>
      <c r="AL986" s="307">
        <v>0.56371092172175741</v>
      </c>
      <c r="AN986" s="312">
        <v>10</v>
      </c>
      <c r="AO986" s="313" t="s">
        <v>305</v>
      </c>
      <c r="AP986" s="313" t="s">
        <v>0</v>
      </c>
      <c r="AQ986" s="313" t="s">
        <v>306</v>
      </c>
      <c r="AR986" s="314" t="s">
        <v>0</v>
      </c>
      <c r="AS986" s="314"/>
    </row>
    <row r="987" spans="1:45" x14ac:dyDescent="0.2">
      <c r="A987" s="306" t="s">
        <v>1598</v>
      </c>
      <c r="B987" s="50" t="s">
        <v>312</v>
      </c>
      <c r="C987" s="50" t="s">
        <v>1058</v>
      </c>
      <c r="D987" s="50" t="s">
        <v>778</v>
      </c>
      <c r="E987" s="50" t="s">
        <v>297</v>
      </c>
      <c r="F987" s="50" t="s">
        <v>1044</v>
      </c>
      <c r="G987" s="50" t="s">
        <v>1599</v>
      </c>
      <c r="H987" s="50" t="s">
        <v>1391</v>
      </c>
      <c r="I987" s="50" t="s">
        <v>2687</v>
      </c>
      <c r="L987" s="307">
        <v>36.08</v>
      </c>
      <c r="M987" s="308">
        <v>60</v>
      </c>
      <c r="N987" s="307">
        <v>32</v>
      </c>
      <c r="O987" s="50" t="s">
        <v>3261</v>
      </c>
      <c r="Q987" s="50" t="s">
        <v>319</v>
      </c>
      <c r="R987" s="50" t="s">
        <v>905</v>
      </c>
      <c r="T987" s="308">
        <v>181.12</v>
      </c>
      <c r="U987" s="309">
        <v>18</v>
      </c>
      <c r="V987" s="310">
        <v>45200</v>
      </c>
      <c r="X987" s="50" t="s">
        <v>306</v>
      </c>
      <c r="AD987" s="50" t="s">
        <v>304</v>
      </c>
      <c r="AE987" s="310">
        <v>45152</v>
      </c>
      <c r="AF987" s="306" t="s">
        <v>3262</v>
      </c>
      <c r="AG987" s="307">
        <v>5.8342510363411605E-3</v>
      </c>
      <c r="AH987" s="307">
        <v>5.5977481951816292E-3</v>
      </c>
      <c r="AI987" s="307">
        <v>0.14817869532252739</v>
      </c>
      <c r="AJ987" s="306" t="s">
        <v>0</v>
      </c>
      <c r="AK987" s="307">
        <v>436.41341812189012</v>
      </c>
      <c r="AL987" s="307">
        <v>1.8888888888888889E-2</v>
      </c>
      <c r="AN987" s="312">
        <v>10</v>
      </c>
      <c r="AO987" s="313" t="s">
        <v>305</v>
      </c>
      <c r="AP987" s="313" t="s">
        <v>0</v>
      </c>
      <c r="AQ987" s="313" t="s">
        <v>306</v>
      </c>
      <c r="AR987" s="314" t="s">
        <v>0</v>
      </c>
      <c r="AS987" s="314"/>
    </row>
    <row r="988" spans="1:45" x14ac:dyDescent="0.2">
      <c r="A988" s="306" t="s">
        <v>1600</v>
      </c>
      <c r="B988" s="50" t="s">
        <v>312</v>
      </c>
      <c r="C988" s="50" t="s">
        <v>1066</v>
      </c>
      <c r="D988" s="50" t="s">
        <v>778</v>
      </c>
      <c r="E988" s="50" t="s">
        <v>297</v>
      </c>
      <c r="F988" s="50" t="s">
        <v>1044</v>
      </c>
      <c r="G988" s="50" t="s">
        <v>1599</v>
      </c>
      <c r="H988" s="50" t="s">
        <v>1391</v>
      </c>
      <c r="I988" s="50" t="s">
        <v>2687</v>
      </c>
      <c r="L988" s="307">
        <v>96.91</v>
      </c>
      <c r="M988" s="308">
        <v>60</v>
      </c>
      <c r="N988" s="307">
        <v>87</v>
      </c>
      <c r="O988" s="50" t="s">
        <v>3261</v>
      </c>
      <c r="Q988" s="50" t="s">
        <v>319</v>
      </c>
      <c r="R988" s="50" t="s">
        <v>905</v>
      </c>
      <c r="T988" s="308">
        <v>181.12</v>
      </c>
      <c r="U988" s="309">
        <v>18</v>
      </c>
      <c r="V988" s="310">
        <v>45200</v>
      </c>
      <c r="X988" s="50" t="s">
        <v>306</v>
      </c>
      <c r="AD988" s="50" t="s">
        <v>304</v>
      </c>
      <c r="AE988" s="310">
        <v>45152</v>
      </c>
      <c r="AF988" s="306" t="s">
        <v>3262</v>
      </c>
      <c r="AG988" s="307">
        <v>1.5670746039556895E-2</v>
      </c>
      <c r="AH988" s="307">
        <v>1.5035501526017942E-2</v>
      </c>
      <c r="AI988" s="307">
        <v>0.39800664873831798</v>
      </c>
      <c r="AJ988" s="50" t="s">
        <v>0</v>
      </c>
      <c r="AK988" s="307">
        <v>144.94599885241735</v>
      </c>
      <c r="AL988" s="307">
        <v>0.05</v>
      </c>
      <c r="AN988" s="312">
        <v>10</v>
      </c>
      <c r="AO988" s="313" t="s">
        <v>305</v>
      </c>
      <c r="AP988" s="313" t="s">
        <v>0</v>
      </c>
      <c r="AQ988" s="313" t="s">
        <v>306</v>
      </c>
      <c r="AR988" s="314" t="s">
        <v>0</v>
      </c>
      <c r="AS988" s="314"/>
    </row>
    <row r="989" spans="1:45" x14ac:dyDescent="0.2">
      <c r="A989" s="306" t="s">
        <v>1601</v>
      </c>
      <c r="B989" s="50" t="s">
        <v>312</v>
      </c>
      <c r="C989" s="50" t="s">
        <v>1062</v>
      </c>
      <c r="D989" s="50" t="s">
        <v>778</v>
      </c>
      <c r="E989" s="50" t="s">
        <v>297</v>
      </c>
      <c r="F989" s="50" t="s">
        <v>1044</v>
      </c>
      <c r="G989" s="50" t="s">
        <v>1599</v>
      </c>
      <c r="H989" s="50" t="s">
        <v>1391</v>
      </c>
      <c r="I989" s="50" t="s">
        <v>2687</v>
      </c>
      <c r="L989" s="307">
        <v>145.07</v>
      </c>
      <c r="M989" s="308">
        <v>60</v>
      </c>
      <c r="N989" s="307">
        <v>130</v>
      </c>
      <c r="O989" s="50" t="s">
        <v>3261</v>
      </c>
      <c r="Q989" s="50" t="s">
        <v>319</v>
      </c>
      <c r="R989" s="50" t="s">
        <v>905</v>
      </c>
      <c r="T989" s="308">
        <v>181.12</v>
      </c>
      <c r="U989" s="309">
        <v>18</v>
      </c>
      <c r="V989" s="310">
        <v>45200</v>
      </c>
      <c r="X989" s="50" t="s">
        <v>306</v>
      </c>
      <c r="AD989" s="50" t="s">
        <v>304</v>
      </c>
      <c r="AE989" s="310">
        <v>45152</v>
      </c>
      <c r="AF989" s="306" t="s">
        <v>3262</v>
      </c>
      <c r="AG989" s="307">
        <v>2.3458230185070206E-2</v>
      </c>
      <c r="AH989" s="307">
        <v>2.2507304684472849E-2</v>
      </c>
      <c r="AI989" s="307">
        <v>0.59579368829818924</v>
      </c>
      <c r="AJ989" s="306" t="s">
        <v>0</v>
      </c>
      <c r="AK989" s="307">
        <v>87.555938169844467</v>
      </c>
      <c r="AL989" s="307">
        <v>7.5000000000000011E-2</v>
      </c>
      <c r="AN989" s="312">
        <v>10</v>
      </c>
      <c r="AO989" s="313" t="s">
        <v>305</v>
      </c>
      <c r="AP989" s="313" t="s">
        <v>0</v>
      </c>
      <c r="AQ989" s="313" t="s">
        <v>306</v>
      </c>
      <c r="AR989" s="314" t="s">
        <v>0</v>
      </c>
      <c r="AS989" s="314"/>
    </row>
    <row r="990" spans="1:45" x14ac:dyDescent="0.2">
      <c r="A990" s="306" t="s">
        <v>1602</v>
      </c>
      <c r="B990" s="50" t="s">
        <v>312</v>
      </c>
      <c r="C990" s="50" t="s">
        <v>1058</v>
      </c>
      <c r="D990" s="50" t="s">
        <v>778</v>
      </c>
      <c r="E990" s="50" t="s">
        <v>297</v>
      </c>
      <c r="F990" s="50" t="s">
        <v>1044</v>
      </c>
      <c r="G990" s="50" t="s">
        <v>1599</v>
      </c>
      <c r="H990" s="50" t="s">
        <v>1516</v>
      </c>
      <c r="I990" s="50" t="s">
        <v>2687</v>
      </c>
      <c r="L990" s="307">
        <v>30.66</v>
      </c>
      <c r="M990" s="308">
        <v>60</v>
      </c>
      <c r="N990" s="307">
        <v>28</v>
      </c>
      <c r="O990" s="50" t="s">
        <v>3263</v>
      </c>
      <c r="Q990" s="50" t="s">
        <v>319</v>
      </c>
      <c r="R990" s="50" t="s">
        <v>785</v>
      </c>
      <c r="T990" s="308">
        <v>181.12</v>
      </c>
      <c r="U990" s="309">
        <v>18</v>
      </c>
      <c r="V990" s="310">
        <v>45200</v>
      </c>
      <c r="X990" s="50" t="s">
        <v>306</v>
      </c>
      <c r="AD990" s="50" t="s">
        <v>304</v>
      </c>
      <c r="AE990" s="310">
        <v>45152</v>
      </c>
      <c r="AF990" s="306" t="s">
        <v>3262</v>
      </c>
      <c r="AG990" s="307">
        <v>4.9585152759626496E-3</v>
      </c>
      <c r="AH990" s="307">
        <v>4.7575121063366923E-3</v>
      </c>
      <c r="AI990" s="307">
        <v>0.12593670031547863</v>
      </c>
      <c r="AJ990" s="50" t="s">
        <v>0</v>
      </c>
      <c r="AK990" s="307">
        <v>518.42227177868438</v>
      </c>
      <c r="AL990" s="307">
        <v>1.6111111111111111E-2</v>
      </c>
      <c r="AN990" s="312">
        <v>10</v>
      </c>
      <c r="AO990" s="313" t="s">
        <v>305</v>
      </c>
      <c r="AP990" s="313" t="s">
        <v>0</v>
      </c>
      <c r="AQ990" s="313" t="s">
        <v>306</v>
      </c>
      <c r="AR990" s="314" t="s">
        <v>0</v>
      </c>
      <c r="AS990" s="314"/>
    </row>
    <row r="991" spans="1:45" x14ac:dyDescent="0.2">
      <c r="A991" s="306" t="s">
        <v>1603</v>
      </c>
      <c r="B991" s="50" t="s">
        <v>312</v>
      </c>
      <c r="C991" s="50" t="s">
        <v>1066</v>
      </c>
      <c r="D991" s="50" t="s">
        <v>778</v>
      </c>
      <c r="E991" s="50" t="s">
        <v>297</v>
      </c>
      <c r="F991" s="50" t="s">
        <v>1044</v>
      </c>
      <c r="G991" s="50" t="s">
        <v>1599</v>
      </c>
      <c r="H991" s="50" t="s">
        <v>1516</v>
      </c>
      <c r="I991" s="50" t="s">
        <v>2687</v>
      </c>
      <c r="L991" s="307">
        <v>77.92</v>
      </c>
      <c r="M991" s="308">
        <v>60</v>
      </c>
      <c r="N991" s="307">
        <v>70</v>
      </c>
      <c r="O991" s="50" t="s">
        <v>3263</v>
      </c>
      <c r="Q991" s="50" t="s">
        <v>319</v>
      </c>
      <c r="R991" s="50" t="s">
        <v>785</v>
      </c>
      <c r="T991" s="308">
        <v>181.12</v>
      </c>
      <c r="U991" s="309">
        <v>18</v>
      </c>
      <c r="V991" s="310">
        <v>45200</v>
      </c>
      <c r="X991" s="50" t="s">
        <v>306</v>
      </c>
      <c r="AD991" s="50" t="s">
        <v>304</v>
      </c>
      <c r="AE991" s="310">
        <v>45152</v>
      </c>
      <c r="AF991" s="306" t="s">
        <v>3262</v>
      </c>
      <c r="AG991" s="307">
        <v>1.2600494042794366E-2</v>
      </c>
      <c r="AH991" s="307">
        <v>1.2089708232829717E-2</v>
      </c>
      <c r="AI991" s="307">
        <v>0.32002818460336241</v>
      </c>
      <c r="AJ991" s="306" t="s">
        <v>0</v>
      </c>
      <c r="AK991" s="307">
        <v>187.06918381907681</v>
      </c>
      <c r="AL991" s="307">
        <v>0.04</v>
      </c>
      <c r="AN991" s="312">
        <v>10</v>
      </c>
      <c r="AO991" s="313" t="s">
        <v>305</v>
      </c>
      <c r="AP991" s="313" t="s">
        <v>0</v>
      </c>
      <c r="AQ991" s="313" t="s">
        <v>306</v>
      </c>
      <c r="AR991" s="314" t="s">
        <v>0</v>
      </c>
      <c r="AS991" s="314"/>
    </row>
    <row r="992" spans="1:45" x14ac:dyDescent="0.2">
      <c r="A992" s="306" t="s">
        <v>1604</v>
      </c>
      <c r="B992" s="50" t="s">
        <v>312</v>
      </c>
      <c r="C992" s="50" t="s">
        <v>1062</v>
      </c>
      <c r="D992" s="50" t="s">
        <v>778</v>
      </c>
      <c r="E992" s="50" t="s">
        <v>297</v>
      </c>
      <c r="F992" s="50" t="s">
        <v>1044</v>
      </c>
      <c r="G992" s="50" t="s">
        <v>1599</v>
      </c>
      <c r="H992" s="50" t="s">
        <v>1516</v>
      </c>
      <c r="I992" s="50" t="s">
        <v>2687</v>
      </c>
      <c r="L992" s="307">
        <v>116.6</v>
      </c>
      <c r="M992" s="308">
        <v>60</v>
      </c>
      <c r="N992" s="307">
        <v>105</v>
      </c>
      <c r="O992" s="50" t="s">
        <v>3263</v>
      </c>
      <c r="Q992" s="50" t="s">
        <v>319</v>
      </c>
      <c r="R992" s="50" t="s">
        <v>785</v>
      </c>
      <c r="T992" s="308">
        <v>181.12</v>
      </c>
      <c r="U992" s="309">
        <v>18</v>
      </c>
      <c r="V992" s="310">
        <v>45200</v>
      </c>
      <c r="X992" s="50" t="s">
        <v>306</v>
      </c>
      <c r="AD992" s="50" t="s">
        <v>304</v>
      </c>
      <c r="AE992" s="310">
        <v>45152</v>
      </c>
      <c r="AF992" s="306" t="s">
        <v>3262</v>
      </c>
      <c r="AG992" s="307">
        <v>1.8854110696292146E-2</v>
      </c>
      <c r="AH992" s="307">
        <v>1.8089822235025352E-2</v>
      </c>
      <c r="AI992" s="307">
        <v>0.47885795572402096</v>
      </c>
      <c r="AJ992" s="50" t="s">
        <v>0</v>
      </c>
      <c r="AK992" s="307">
        <v>115.75727622275974</v>
      </c>
      <c r="AL992" s="307">
        <v>6.0000000000000005E-2</v>
      </c>
      <c r="AN992" s="312">
        <v>10</v>
      </c>
      <c r="AO992" s="313" t="s">
        <v>305</v>
      </c>
      <c r="AP992" s="313" t="s">
        <v>0</v>
      </c>
      <c r="AQ992" s="313" t="s">
        <v>306</v>
      </c>
      <c r="AR992" s="314" t="s">
        <v>0</v>
      </c>
      <c r="AS992" s="314"/>
    </row>
    <row r="993" spans="1:45" x14ac:dyDescent="0.2">
      <c r="A993" s="306" t="s">
        <v>1613</v>
      </c>
      <c r="B993" s="50" t="s">
        <v>294</v>
      </c>
      <c r="C993" s="50" t="s">
        <v>295</v>
      </c>
      <c r="D993" s="50" t="s">
        <v>778</v>
      </c>
      <c r="E993" s="50" t="s">
        <v>297</v>
      </c>
      <c r="F993" s="50" t="s">
        <v>1044</v>
      </c>
      <c r="G993" s="50" t="s">
        <v>586</v>
      </c>
      <c r="H993" s="50" t="s">
        <v>1243</v>
      </c>
      <c r="I993" s="50" t="s">
        <v>1614</v>
      </c>
      <c r="J993" s="50" t="s">
        <v>1394</v>
      </c>
      <c r="L993" s="307">
        <v>80.434690340179614</v>
      </c>
      <c r="M993" s="308">
        <v>35</v>
      </c>
      <c r="N993" s="307">
        <v>72.118695948052135</v>
      </c>
      <c r="O993" s="50" t="s">
        <v>3265</v>
      </c>
      <c r="Q993" s="50" t="s">
        <v>319</v>
      </c>
      <c r="R993" s="50" t="s">
        <v>905</v>
      </c>
      <c r="T993" s="308">
        <v>148.58000000000001</v>
      </c>
      <c r="U993" s="309">
        <v>15</v>
      </c>
      <c r="V993" s="310">
        <v>45931</v>
      </c>
      <c r="X993" s="50" t="s">
        <v>306</v>
      </c>
      <c r="AC993" s="50" t="s">
        <v>1396</v>
      </c>
      <c r="AD993" s="50" t="s">
        <v>304</v>
      </c>
      <c r="AE993" s="310">
        <v>44726</v>
      </c>
      <c r="AF993" s="306" t="s">
        <v>2610</v>
      </c>
      <c r="AG993" s="307">
        <v>1.1527831114961664E-2</v>
      </c>
      <c r="AH993" s="307">
        <v>1.1045694011154305E-2</v>
      </c>
      <c r="AI993" s="307">
        <v>0.92120099473218708</v>
      </c>
      <c r="AJ993" s="306" t="s">
        <v>0</v>
      </c>
      <c r="AK993" s="307">
        <v>32.557399215543256</v>
      </c>
      <c r="AL993" s="307">
        <v>4.5999999999999999E-2</v>
      </c>
      <c r="AN993" s="312">
        <v>4</v>
      </c>
      <c r="AO993" s="313" t="s">
        <v>305</v>
      </c>
      <c r="AP993" s="313" t="s">
        <v>0</v>
      </c>
      <c r="AQ993" s="313" t="s">
        <v>306</v>
      </c>
      <c r="AR993" s="314" t="s">
        <v>0</v>
      </c>
      <c r="AS993" s="314"/>
    </row>
    <row r="994" spans="1:45" x14ac:dyDescent="0.2">
      <c r="A994" s="306" t="s">
        <v>1615</v>
      </c>
      <c r="B994" s="50" t="s">
        <v>308</v>
      </c>
      <c r="C994" s="50" t="s">
        <v>295</v>
      </c>
      <c r="D994" s="50" t="s">
        <v>778</v>
      </c>
      <c r="E994" s="50" t="s">
        <v>297</v>
      </c>
      <c r="F994" s="50" t="s">
        <v>1044</v>
      </c>
      <c r="G994" s="50" t="s">
        <v>586</v>
      </c>
      <c r="H994" s="50" t="s">
        <v>1243</v>
      </c>
      <c r="I994" s="50" t="s">
        <v>1614</v>
      </c>
      <c r="J994" s="50" t="s">
        <v>1394</v>
      </c>
      <c r="L994" s="307">
        <v>90</v>
      </c>
      <c r="M994" s="308">
        <v>35</v>
      </c>
      <c r="N994" s="307">
        <v>81.049378814288659</v>
      </c>
      <c r="O994" s="50" t="s">
        <v>3265</v>
      </c>
      <c r="Q994" s="50" t="s">
        <v>319</v>
      </c>
      <c r="R994" s="50" t="s">
        <v>905</v>
      </c>
      <c r="T994" s="308">
        <v>148.58000000000001</v>
      </c>
      <c r="U994" s="309">
        <v>15</v>
      </c>
      <c r="V994" s="310">
        <v>45200</v>
      </c>
      <c r="X994" s="50" t="s">
        <v>306</v>
      </c>
      <c r="AC994" s="50" t="s">
        <v>1396</v>
      </c>
      <c r="AD994" s="50" t="s">
        <v>304</v>
      </c>
      <c r="AE994" s="310">
        <v>44726</v>
      </c>
      <c r="AF994" s="306" t="s">
        <v>2610</v>
      </c>
      <c r="AG994" s="307">
        <v>1.2955E-2</v>
      </c>
      <c r="AH994" s="307">
        <v>0.01</v>
      </c>
      <c r="AI994" s="307">
        <v>0.35</v>
      </c>
      <c r="AJ994" s="50" t="s">
        <v>0</v>
      </c>
      <c r="AK994" s="307">
        <v>121.9</v>
      </c>
      <c r="AL994" s="307">
        <v>5.2000000000000005E-2</v>
      </c>
      <c r="AN994" s="312">
        <v>4</v>
      </c>
      <c r="AO994" s="313" t="s">
        <v>305</v>
      </c>
      <c r="AP994" s="313" t="s">
        <v>0</v>
      </c>
      <c r="AQ994" s="313" t="s">
        <v>306</v>
      </c>
      <c r="AR994" s="314" t="s">
        <v>0</v>
      </c>
      <c r="AS994" s="314"/>
    </row>
    <row r="995" spans="1:45" x14ac:dyDescent="0.2">
      <c r="A995" s="306" t="s">
        <v>1616</v>
      </c>
      <c r="B995" s="50" t="s">
        <v>310</v>
      </c>
      <c r="C995" s="50" t="s">
        <v>295</v>
      </c>
      <c r="D995" s="50" t="s">
        <v>778</v>
      </c>
      <c r="E995" s="50" t="s">
        <v>297</v>
      </c>
      <c r="F995" s="50" t="s">
        <v>1044</v>
      </c>
      <c r="G995" s="50" t="s">
        <v>586</v>
      </c>
      <c r="H995" s="50" t="s">
        <v>1243</v>
      </c>
      <c r="I995" s="50" t="s">
        <v>1614</v>
      </c>
      <c r="J995" s="50" t="s">
        <v>1394</v>
      </c>
      <c r="L995" s="307">
        <v>123</v>
      </c>
      <c r="M995" s="308">
        <v>35</v>
      </c>
      <c r="N995" s="307">
        <v>109.93694370435455</v>
      </c>
      <c r="O995" s="50" t="s">
        <v>3265</v>
      </c>
      <c r="Q995" s="50" t="s">
        <v>319</v>
      </c>
      <c r="R995" s="50" t="s">
        <v>905</v>
      </c>
      <c r="T995" s="308">
        <v>142.63</v>
      </c>
      <c r="U995" s="309">
        <v>15</v>
      </c>
      <c r="V995" s="310">
        <v>45200</v>
      </c>
      <c r="X995" s="50" t="s">
        <v>306</v>
      </c>
      <c r="AC995" s="50" t="s">
        <v>1396</v>
      </c>
      <c r="AD995" s="50" t="s">
        <v>304</v>
      </c>
      <c r="AE995" s="310">
        <v>44726</v>
      </c>
      <c r="AF995" s="306" t="s">
        <v>2610</v>
      </c>
      <c r="AG995" s="307">
        <v>1.7572999999999998E-2</v>
      </c>
      <c r="AH995" s="307">
        <v>0.02</v>
      </c>
      <c r="AI995" s="307">
        <v>0.48</v>
      </c>
      <c r="AJ995" s="306" t="s">
        <v>0</v>
      </c>
      <c r="AK995" s="307">
        <v>83.78</v>
      </c>
      <c r="AL995" s="307">
        <v>7.0000000000000007E-2</v>
      </c>
      <c r="AN995" s="312">
        <v>4</v>
      </c>
      <c r="AO995" s="313" t="s">
        <v>305</v>
      </c>
      <c r="AP995" s="313" t="s">
        <v>0</v>
      </c>
      <c r="AQ995" s="313" t="s">
        <v>306</v>
      </c>
      <c r="AR995" s="314" t="s">
        <v>0</v>
      </c>
      <c r="AS995" s="314"/>
    </row>
    <row r="996" spans="1:45" x14ac:dyDescent="0.2">
      <c r="A996" s="306" t="s">
        <v>1617</v>
      </c>
      <c r="B996" s="50" t="s">
        <v>294</v>
      </c>
      <c r="C996" s="50" t="s">
        <v>295</v>
      </c>
      <c r="D996" s="50" t="s">
        <v>778</v>
      </c>
      <c r="E996" s="50" t="s">
        <v>297</v>
      </c>
      <c r="F996" s="50" t="s">
        <v>1044</v>
      </c>
      <c r="G996" s="50" t="s">
        <v>586</v>
      </c>
      <c r="H996" s="50" t="s">
        <v>2685</v>
      </c>
      <c r="I996" s="50" t="s">
        <v>1614</v>
      </c>
      <c r="J996" s="50" t="s">
        <v>1394</v>
      </c>
      <c r="L996" s="307">
        <v>66</v>
      </c>
      <c r="M996" s="308">
        <v>35</v>
      </c>
      <c r="N996" s="307">
        <v>58.911235335664834</v>
      </c>
      <c r="O996" s="50" t="s">
        <v>3266</v>
      </c>
      <c r="Q996" s="50" t="s">
        <v>319</v>
      </c>
      <c r="R996" s="50" t="s">
        <v>1544</v>
      </c>
      <c r="T996" s="308">
        <v>148.58000000000001</v>
      </c>
      <c r="U996" s="309">
        <v>15</v>
      </c>
      <c r="V996" s="310">
        <v>45200</v>
      </c>
      <c r="X996" s="50" t="s">
        <v>306</v>
      </c>
      <c r="AC996" s="50" t="s">
        <v>1396</v>
      </c>
      <c r="AD996" s="50" t="s">
        <v>304</v>
      </c>
      <c r="AE996" s="310">
        <v>44726</v>
      </c>
      <c r="AF996" s="306" t="s">
        <v>2610</v>
      </c>
      <c r="AG996" s="307">
        <v>6.6369999999999997E-3</v>
      </c>
      <c r="AH996" s="307">
        <v>0.01</v>
      </c>
      <c r="AI996" s="307">
        <v>0.26</v>
      </c>
      <c r="AJ996" s="50" t="s">
        <v>0</v>
      </c>
      <c r="AK996" s="307">
        <v>176.42</v>
      </c>
      <c r="AL996" s="307">
        <v>3.7999999999999999E-2</v>
      </c>
      <c r="AN996" s="312">
        <v>4</v>
      </c>
      <c r="AO996" s="313" t="s">
        <v>305</v>
      </c>
      <c r="AP996" s="313" t="s">
        <v>0</v>
      </c>
      <c r="AQ996" s="313" t="s">
        <v>306</v>
      </c>
      <c r="AR996" s="314" t="s">
        <v>0</v>
      </c>
      <c r="AS996" s="314"/>
    </row>
    <row r="997" spans="1:45" x14ac:dyDescent="0.2">
      <c r="A997" s="306" t="s">
        <v>1618</v>
      </c>
      <c r="B997" s="50" t="s">
        <v>308</v>
      </c>
      <c r="C997" s="50" t="s">
        <v>295</v>
      </c>
      <c r="D997" s="50" t="s">
        <v>778</v>
      </c>
      <c r="E997" s="50" t="s">
        <v>297</v>
      </c>
      <c r="F997" s="50" t="s">
        <v>1044</v>
      </c>
      <c r="G997" s="50" t="s">
        <v>586</v>
      </c>
      <c r="H997" s="50" t="s">
        <v>2685</v>
      </c>
      <c r="I997" s="50" t="s">
        <v>1614</v>
      </c>
      <c r="J997" s="50" t="s">
        <v>1394</v>
      </c>
      <c r="L997" s="307">
        <v>79.522200464729792</v>
      </c>
      <c r="M997" s="308">
        <v>35</v>
      </c>
      <c r="N997" s="307">
        <v>71.300546719094783</v>
      </c>
      <c r="O997" s="50" t="s">
        <v>3266</v>
      </c>
      <c r="Q997" s="50" t="s">
        <v>319</v>
      </c>
      <c r="R997" s="50" t="s">
        <v>1544</v>
      </c>
      <c r="T997" s="308">
        <v>148.58000000000001</v>
      </c>
      <c r="U997" s="309">
        <v>15</v>
      </c>
      <c r="V997" s="310">
        <v>45931</v>
      </c>
      <c r="X997" s="50" t="s">
        <v>306</v>
      </c>
      <c r="AC997" s="50" t="s">
        <v>1396</v>
      </c>
      <c r="AD997" s="50" t="s">
        <v>304</v>
      </c>
      <c r="AE997" s="310">
        <v>44726</v>
      </c>
      <c r="AF997" s="306" t="s">
        <v>2610</v>
      </c>
      <c r="AG997" s="307">
        <v>1.1397053845430195E-2</v>
      </c>
      <c r="AH997" s="307">
        <v>1.0920386337190897E-2</v>
      </c>
      <c r="AI997" s="307">
        <v>0.91075044687289464</v>
      </c>
      <c r="AJ997" s="306" t="s">
        <v>0</v>
      </c>
      <c r="AK997" s="307">
        <v>33.198173044209327</v>
      </c>
      <c r="AL997" s="307">
        <v>4.5333333333333337E-2</v>
      </c>
      <c r="AN997" s="312">
        <v>4</v>
      </c>
      <c r="AO997" s="313" t="s">
        <v>305</v>
      </c>
      <c r="AP997" s="313" t="s">
        <v>0</v>
      </c>
      <c r="AQ997" s="313" t="s">
        <v>306</v>
      </c>
      <c r="AR997" s="314" t="s">
        <v>0</v>
      </c>
      <c r="AS997" s="314"/>
    </row>
    <row r="998" spans="1:45" x14ac:dyDescent="0.2">
      <c r="A998" s="306" t="s">
        <v>1619</v>
      </c>
      <c r="B998" s="50" t="s">
        <v>310</v>
      </c>
      <c r="C998" s="50" t="s">
        <v>295</v>
      </c>
      <c r="D998" s="50" t="s">
        <v>778</v>
      </c>
      <c r="E998" s="50" t="s">
        <v>297</v>
      </c>
      <c r="F998" s="50" t="s">
        <v>1044</v>
      </c>
      <c r="G998" s="50" t="s">
        <v>586</v>
      </c>
      <c r="H998" s="50" t="s">
        <v>2685</v>
      </c>
      <c r="I998" s="50" t="s">
        <v>1614</v>
      </c>
      <c r="J998" s="50" t="s">
        <v>1394</v>
      </c>
      <c r="L998" s="307">
        <v>69</v>
      </c>
      <c r="M998" s="308">
        <v>35</v>
      </c>
      <c r="N998" s="307">
        <v>61.586622862777098</v>
      </c>
      <c r="O998" s="50" t="s">
        <v>3266</v>
      </c>
      <c r="Q998" s="50" t="s">
        <v>319</v>
      </c>
      <c r="R998" s="50" t="s">
        <v>1544</v>
      </c>
      <c r="T998" s="308">
        <v>142.63</v>
      </c>
      <c r="U998" s="309">
        <v>15</v>
      </c>
      <c r="V998" s="310">
        <v>45200</v>
      </c>
      <c r="X998" s="50" t="s">
        <v>306</v>
      </c>
      <c r="AC998" s="50" t="s">
        <v>1396</v>
      </c>
      <c r="AD998" s="50" t="s">
        <v>304</v>
      </c>
      <c r="AE998" s="310">
        <v>44726</v>
      </c>
      <c r="AF998" s="306" t="s">
        <v>2610</v>
      </c>
      <c r="AG998" s="307">
        <v>1.0704E-2</v>
      </c>
      <c r="AH998" s="307">
        <v>0.01</v>
      </c>
      <c r="AI998" s="307">
        <v>0.27</v>
      </c>
      <c r="AJ998" s="50" t="s">
        <v>0</v>
      </c>
      <c r="AK998" s="307">
        <v>167.75</v>
      </c>
      <c r="AL998" s="307">
        <v>3.9333333333333331E-2</v>
      </c>
      <c r="AN998" s="312">
        <v>4</v>
      </c>
      <c r="AO998" s="313" t="s">
        <v>305</v>
      </c>
      <c r="AP998" s="313" t="s">
        <v>0</v>
      </c>
      <c r="AQ998" s="313" t="s">
        <v>306</v>
      </c>
      <c r="AR998" s="314" t="s">
        <v>0</v>
      </c>
      <c r="AS998" s="314"/>
    </row>
    <row r="999" spans="1:45" x14ac:dyDescent="0.2">
      <c r="A999" s="306" t="s">
        <v>1620</v>
      </c>
      <c r="B999" s="50" t="s">
        <v>294</v>
      </c>
      <c r="C999" s="50" t="s">
        <v>295</v>
      </c>
      <c r="D999" s="50" t="s">
        <v>778</v>
      </c>
      <c r="E999" s="50" t="s">
        <v>297</v>
      </c>
      <c r="F999" s="50" t="s">
        <v>1044</v>
      </c>
      <c r="G999" s="50" t="s">
        <v>1045</v>
      </c>
      <c r="H999" s="50" t="s">
        <v>1149</v>
      </c>
      <c r="I999" s="50" t="s">
        <v>1621</v>
      </c>
      <c r="K999" s="50" t="s">
        <v>782</v>
      </c>
      <c r="L999" s="307">
        <v>992</v>
      </c>
      <c r="M999" s="308">
        <v>200</v>
      </c>
      <c r="N999" s="307">
        <v>888.03405320000002</v>
      </c>
      <c r="O999" s="50" t="s">
        <v>2688</v>
      </c>
      <c r="Q999" s="50" t="s">
        <v>300</v>
      </c>
      <c r="R999" s="50" t="s">
        <v>785</v>
      </c>
      <c r="T999" s="308">
        <v>549</v>
      </c>
      <c r="U999" s="309">
        <v>18</v>
      </c>
      <c r="V999" s="310">
        <v>45200</v>
      </c>
      <c r="X999" s="50" t="s">
        <v>3160</v>
      </c>
      <c r="AD999" s="50" t="s">
        <v>304</v>
      </c>
      <c r="AE999" s="310">
        <v>45121</v>
      </c>
      <c r="AF999" s="306" t="s">
        <v>3161</v>
      </c>
      <c r="AG999" s="307">
        <v>0.17</v>
      </c>
      <c r="AH999" s="307">
        <v>0.16</v>
      </c>
      <c r="AI999" s="307">
        <v>1.23</v>
      </c>
      <c r="AJ999" s="306" t="s">
        <v>181</v>
      </c>
      <c r="AK999" s="307">
        <v>18.14</v>
      </c>
      <c r="AL999" s="307">
        <v>0.51277777777777778</v>
      </c>
      <c r="AN999" s="312">
        <v>16</v>
      </c>
      <c r="AO999" s="313" t="s">
        <v>305</v>
      </c>
      <c r="AP999" s="313" t="s">
        <v>0</v>
      </c>
      <c r="AQ999" s="313" t="s">
        <v>306</v>
      </c>
      <c r="AR999" s="314" t="s">
        <v>0</v>
      </c>
      <c r="AS999" s="314"/>
    </row>
    <row r="1000" spans="1:45" x14ac:dyDescent="0.2">
      <c r="A1000" s="306" t="s">
        <v>1622</v>
      </c>
      <c r="B1000" s="50" t="s">
        <v>294</v>
      </c>
      <c r="C1000" s="50" t="s">
        <v>295</v>
      </c>
      <c r="D1000" s="50" t="s">
        <v>778</v>
      </c>
      <c r="E1000" s="50" t="s">
        <v>297</v>
      </c>
      <c r="F1000" s="50" t="s">
        <v>1044</v>
      </c>
      <c r="G1000" s="50" t="s">
        <v>1045</v>
      </c>
      <c r="H1000" s="50" t="s">
        <v>1243</v>
      </c>
      <c r="I1000" s="50" t="s">
        <v>1621</v>
      </c>
      <c r="K1000" s="50" t="s">
        <v>782</v>
      </c>
      <c r="L1000" s="307">
        <v>487</v>
      </c>
      <c r="M1000" s="308">
        <v>250</v>
      </c>
      <c r="N1000" s="307">
        <v>436</v>
      </c>
      <c r="O1000" s="50" t="s">
        <v>2689</v>
      </c>
      <c r="Q1000" s="50" t="s">
        <v>300</v>
      </c>
      <c r="R1000" s="50" t="s">
        <v>905</v>
      </c>
      <c r="T1000" s="308">
        <v>440</v>
      </c>
      <c r="U1000" s="309">
        <v>20</v>
      </c>
      <c r="V1000" s="310">
        <v>45748</v>
      </c>
      <c r="X1000" s="50" t="s">
        <v>3160</v>
      </c>
      <c r="AD1000" s="50" t="s">
        <v>304</v>
      </c>
      <c r="AE1000" s="310">
        <v>45124</v>
      </c>
      <c r="AF1000" s="306" t="s">
        <v>3163</v>
      </c>
      <c r="AG1000" s="307">
        <v>0.08</v>
      </c>
      <c r="AH1000" s="307">
        <v>0.08</v>
      </c>
      <c r="AI1000" s="307">
        <v>0.71381749562254548</v>
      </c>
      <c r="AJ1000" s="50" t="s">
        <v>0</v>
      </c>
      <c r="AK1000" s="307">
        <v>51.088645408763611</v>
      </c>
      <c r="AL1000" s="307">
        <v>0.22650000000000001</v>
      </c>
      <c r="AN1000" s="312">
        <v>16</v>
      </c>
      <c r="AO1000" s="313" t="s">
        <v>305</v>
      </c>
      <c r="AP1000" s="313" t="s">
        <v>0</v>
      </c>
      <c r="AQ1000" s="313" t="s">
        <v>306</v>
      </c>
      <c r="AR1000" s="314" t="s">
        <v>0</v>
      </c>
      <c r="AS1000" s="314"/>
    </row>
    <row r="1001" spans="1:45" x14ac:dyDescent="0.2">
      <c r="A1001" s="306" t="s">
        <v>1623</v>
      </c>
      <c r="B1001" s="50" t="s">
        <v>308</v>
      </c>
      <c r="C1001" s="50" t="s">
        <v>295</v>
      </c>
      <c r="D1001" s="50" t="s">
        <v>778</v>
      </c>
      <c r="E1001" s="50" t="s">
        <v>297</v>
      </c>
      <c r="F1001" s="50" t="s">
        <v>1044</v>
      </c>
      <c r="G1001" s="50" t="s">
        <v>1045</v>
      </c>
      <c r="H1001" s="50" t="s">
        <v>1149</v>
      </c>
      <c r="I1001" s="50" t="s">
        <v>1621</v>
      </c>
      <c r="K1001" s="50" t="s">
        <v>782</v>
      </c>
      <c r="L1001" s="307">
        <v>992</v>
      </c>
      <c r="M1001" s="308">
        <v>200</v>
      </c>
      <c r="N1001" s="307">
        <v>888.03</v>
      </c>
      <c r="O1001" s="50" t="s">
        <v>2688</v>
      </c>
      <c r="Q1001" s="50" t="s">
        <v>300</v>
      </c>
      <c r="R1001" s="50" t="s">
        <v>785</v>
      </c>
      <c r="T1001" s="308">
        <v>549</v>
      </c>
      <c r="U1001" s="309">
        <v>18</v>
      </c>
      <c r="V1001" s="310">
        <v>45200</v>
      </c>
      <c r="X1001" s="50" t="s">
        <v>3160</v>
      </c>
      <c r="AD1001" s="50" t="s">
        <v>304</v>
      </c>
      <c r="AE1001" s="310">
        <v>45121</v>
      </c>
      <c r="AF1001" s="306" t="s">
        <v>3161</v>
      </c>
      <c r="AG1001" s="307">
        <v>0.17</v>
      </c>
      <c r="AH1001" s="307">
        <v>0.16</v>
      </c>
      <c r="AI1001" s="307">
        <v>1.23</v>
      </c>
      <c r="AJ1001" s="306" t="s">
        <v>181</v>
      </c>
      <c r="AK1001" s="307">
        <v>18.14</v>
      </c>
      <c r="AL1001" s="307">
        <v>0.51277777777777778</v>
      </c>
      <c r="AN1001" s="312">
        <v>16</v>
      </c>
      <c r="AO1001" s="313" t="s">
        <v>305</v>
      </c>
      <c r="AP1001" s="313" t="s">
        <v>0</v>
      </c>
      <c r="AQ1001" s="313" t="s">
        <v>306</v>
      </c>
      <c r="AR1001" s="314" t="s">
        <v>0</v>
      </c>
      <c r="AS1001" s="314"/>
    </row>
    <row r="1002" spans="1:45" x14ac:dyDescent="0.2">
      <c r="A1002" s="306" t="s">
        <v>1624</v>
      </c>
      <c r="B1002" s="50" t="s">
        <v>308</v>
      </c>
      <c r="C1002" s="50" t="s">
        <v>295</v>
      </c>
      <c r="D1002" s="50" t="s">
        <v>778</v>
      </c>
      <c r="E1002" s="50" t="s">
        <v>297</v>
      </c>
      <c r="F1002" s="50" t="s">
        <v>1044</v>
      </c>
      <c r="G1002" s="50" t="s">
        <v>1045</v>
      </c>
      <c r="H1002" s="50" t="s">
        <v>1243</v>
      </c>
      <c r="I1002" s="50" t="s">
        <v>1621</v>
      </c>
      <c r="K1002" s="50" t="s">
        <v>782</v>
      </c>
      <c r="L1002" s="307">
        <v>487</v>
      </c>
      <c r="M1002" s="308">
        <v>250</v>
      </c>
      <c r="N1002" s="307">
        <v>436</v>
      </c>
      <c r="O1002" s="50" t="s">
        <v>2689</v>
      </c>
      <c r="Q1002" s="50" t="s">
        <v>300</v>
      </c>
      <c r="R1002" s="50" t="s">
        <v>905</v>
      </c>
      <c r="T1002" s="308">
        <v>440</v>
      </c>
      <c r="U1002" s="309">
        <v>20</v>
      </c>
      <c r="V1002" s="310">
        <v>45748</v>
      </c>
      <c r="X1002" s="50" t="s">
        <v>3160</v>
      </c>
      <c r="AD1002" s="50" t="s">
        <v>304</v>
      </c>
      <c r="AE1002" s="310">
        <v>45124</v>
      </c>
      <c r="AF1002" s="306" t="s">
        <v>3163</v>
      </c>
      <c r="AG1002" s="307">
        <v>0.08</v>
      </c>
      <c r="AH1002" s="307">
        <v>0.08</v>
      </c>
      <c r="AI1002" s="307">
        <v>0.71381749562254548</v>
      </c>
      <c r="AJ1002" s="50" t="s">
        <v>0</v>
      </c>
      <c r="AK1002" s="307">
        <v>51.088645408763611</v>
      </c>
      <c r="AL1002" s="307">
        <v>0.22650000000000001</v>
      </c>
      <c r="AN1002" s="312">
        <v>16</v>
      </c>
      <c r="AO1002" s="313" t="s">
        <v>305</v>
      </c>
      <c r="AP1002" s="313" t="s">
        <v>0</v>
      </c>
      <c r="AQ1002" s="313" t="s">
        <v>306</v>
      </c>
      <c r="AR1002" s="314" t="s">
        <v>0</v>
      </c>
      <c r="AS1002" s="314"/>
    </row>
    <row r="1003" spans="1:45" x14ac:dyDescent="0.2">
      <c r="A1003" s="306" t="s">
        <v>1625</v>
      </c>
      <c r="B1003" s="50" t="s">
        <v>310</v>
      </c>
      <c r="C1003" s="50" t="s">
        <v>295</v>
      </c>
      <c r="D1003" s="50" t="s">
        <v>778</v>
      </c>
      <c r="E1003" s="50" t="s">
        <v>297</v>
      </c>
      <c r="F1003" s="50" t="s">
        <v>1044</v>
      </c>
      <c r="G1003" s="50" t="s">
        <v>1045</v>
      </c>
      <c r="H1003" s="50" t="s">
        <v>1149</v>
      </c>
      <c r="I1003" s="50" t="s">
        <v>1621</v>
      </c>
      <c r="K1003" s="50" t="s">
        <v>782</v>
      </c>
      <c r="L1003" s="307">
        <v>992</v>
      </c>
      <c r="M1003" s="308">
        <v>200</v>
      </c>
      <c r="N1003" s="307">
        <v>888.03</v>
      </c>
      <c r="O1003" s="50" t="s">
        <v>2688</v>
      </c>
      <c r="Q1003" s="50" t="s">
        <v>300</v>
      </c>
      <c r="R1003" s="50" t="s">
        <v>785</v>
      </c>
      <c r="T1003" s="308">
        <v>549</v>
      </c>
      <c r="U1003" s="309">
        <v>18</v>
      </c>
      <c r="V1003" s="310">
        <v>45200</v>
      </c>
      <c r="X1003" s="50" t="s">
        <v>3160</v>
      </c>
      <c r="AD1003" s="50" t="s">
        <v>304</v>
      </c>
      <c r="AE1003" s="310">
        <v>45121</v>
      </c>
      <c r="AF1003" s="306" t="s">
        <v>3161</v>
      </c>
      <c r="AG1003" s="307">
        <v>0.17</v>
      </c>
      <c r="AH1003" s="307">
        <v>0.16</v>
      </c>
      <c r="AI1003" s="307">
        <v>1.23</v>
      </c>
      <c r="AJ1003" s="306" t="s">
        <v>181</v>
      </c>
      <c r="AK1003" s="307">
        <v>18.14</v>
      </c>
      <c r="AL1003" s="307">
        <v>0.51277777777777778</v>
      </c>
      <c r="AN1003" s="312">
        <v>16</v>
      </c>
      <c r="AO1003" s="313" t="s">
        <v>305</v>
      </c>
      <c r="AP1003" s="313" t="s">
        <v>0</v>
      </c>
      <c r="AQ1003" s="313" t="s">
        <v>306</v>
      </c>
      <c r="AR1003" s="314" t="s">
        <v>0</v>
      </c>
      <c r="AS1003" s="314"/>
    </row>
    <row r="1004" spans="1:45" x14ac:dyDescent="0.2">
      <c r="A1004" s="306" t="s">
        <v>1626</v>
      </c>
      <c r="B1004" s="50" t="s">
        <v>310</v>
      </c>
      <c r="C1004" s="50" t="s">
        <v>295</v>
      </c>
      <c r="D1004" s="50" t="s">
        <v>778</v>
      </c>
      <c r="E1004" s="50" t="s">
        <v>297</v>
      </c>
      <c r="F1004" s="50" t="s">
        <v>1044</v>
      </c>
      <c r="G1004" s="50" t="s">
        <v>1045</v>
      </c>
      <c r="H1004" s="50" t="s">
        <v>1243</v>
      </c>
      <c r="I1004" s="50" t="s">
        <v>1621</v>
      </c>
      <c r="K1004" s="50" t="s">
        <v>782</v>
      </c>
      <c r="L1004" s="307">
        <v>487</v>
      </c>
      <c r="M1004" s="308">
        <v>250</v>
      </c>
      <c r="N1004" s="307">
        <v>436</v>
      </c>
      <c r="O1004" s="50" t="s">
        <v>2689</v>
      </c>
      <c r="Q1004" s="50" t="s">
        <v>300</v>
      </c>
      <c r="R1004" s="50" t="s">
        <v>905</v>
      </c>
      <c r="T1004" s="308">
        <v>440</v>
      </c>
      <c r="U1004" s="309">
        <v>20</v>
      </c>
      <c r="V1004" s="310">
        <v>45748</v>
      </c>
      <c r="X1004" s="50" t="s">
        <v>3160</v>
      </c>
      <c r="AD1004" s="50" t="s">
        <v>304</v>
      </c>
      <c r="AE1004" s="310">
        <v>45124</v>
      </c>
      <c r="AF1004" s="306" t="s">
        <v>3163</v>
      </c>
      <c r="AG1004" s="307">
        <v>0.08</v>
      </c>
      <c r="AH1004" s="307">
        <v>0.08</v>
      </c>
      <c r="AI1004" s="307">
        <v>0.71381749562254548</v>
      </c>
      <c r="AJ1004" s="50" t="s">
        <v>0</v>
      </c>
      <c r="AK1004" s="307">
        <v>51.088645408763611</v>
      </c>
      <c r="AL1004" s="307">
        <v>0.22650000000000001</v>
      </c>
      <c r="AN1004" s="312">
        <v>16</v>
      </c>
      <c r="AO1004" s="313" t="s">
        <v>305</v>
      </c>
      <c r="AP1004" s="313" t="s">
        <v>0</v>
      </c>
      <c r="AQ1004" s="313" t="s">
        <v>306</v>
      </c>
      <c r="AR1004" s="314" t="s">
        <v>0</v>
      </c>
      <c r="AS1004" s="314"/>
    </row>
    <row r="1005" spans="1:45" x14ac:dyDescent="0.2">
      <c r="A1005" s="306" t="s">
        <v>2061</v>
      </c>
      <c r="B1005" s="50" t="s">
        <v>294</v>
      </c>
      <c r="C1005" s="50" t="s">
        <v>295</v>
      </c>
      <c r="D1005" s="50" t="s">
        <v>778</v>
      </c>
      <c r="E1005" s="50" t="s">
        <v>297</v>
      </c>
      <c r="F1005" s="50" t="s">
        <v>1044</v>
      </c>
      <c r="G1005" s="50" t="s">
        <v>2624</v>
      </c>
      <c r="H1005" s="50" t="s">
        <v>1149</v>
      </c>
      <c r="I1005" s="50" t="s">
        <v>1401</v>
      </c>
      <c r="J1005" s="50" t="s">
        <v>1084</v>
      </c>
      <c r="L1005" s="307">
        <v>672.51873272154387</v>
      </c>
      <c r="M1005" s="308">
        <v>600</v>
      </c>
      <c r="N1005" s="307">
        <v>603.75</v>
      </c>
      <c r="O1005" s="50" t="s">
        <v>3267</v>
      </c>
      <c r="Q1005" s="50" t="s">
        <v>300</v>
      </c>
      <c r="R1005" s="50" t="s">
        <v>785</v>
      </c>
      <c r="T1005" s="308">
        <v>3789.2858196885118</v>
      </c>
      <c r="U1005" s="309">
        <v>18</v>
      </c>
      <c r="V1005" s="310">
        <v>45931</v>
      </c>
      <c r="X1005" s="50" t="s">
        <v>306</v>
      </c>
      <c r="AD1005" s="50" t="s">
        <v>304</v>
      </c>
      <c r="AE1005" s="310">
        <v>45616</v>
      </c>
      <c r="AF1005" s="306" t="s">
        <v>3183</v>
      </c>
      <c r="AG1005" s="307">
        <v>0.13004352870739008</v>
      </c>
      <c r="AH1005" s="307">
        <v>0.12470553520685286</v>
      </c>
      <c r="AI1005" s="307">
        <v>0.11743458561650699</v>
      </c>
      <c r="AJ1005" s="306" t="s">
        <v>0</v>
      </c>
      <c r="AK1005" s="307">
        <v>489.4065095763255</v>
      </c>
      <c r="AL1005" s="307">
        <v>0.34722222222222221</v>
      </c>
      <c r="AN1005" s="312">
        <v>10</v>
      </c>
      <c r="AO1005" s="313" t="s">
        <v>305</v>
      </c>
      <c r="AP1005" s="313" t="s">
        <v>0</v>
      </c>
      <c r="AQ1005" s="313" t="s">
        <v>306</v>
      </c>
      <c r="AR1005" s="314" t="s">
        <v>0</v>
      </c>
      <c r="AS1005" s="314"/>
    </row>
    <row r="1006" spans="1:45" x14ac:dyDescent="0.2">
      <c r="A1006" s="306" t="s">
        <v>2062</v>
      </c>
      <c r="B1006" s="50" t="s">
        <v>294</v>
      </c>
      <c r="C1006" s="50" t="s">
        <v>295</v>
      </c>
      <c r="D1006" s="50" t="s">
        <v>778</v>
      </c>
      <c r="E1006" s="50" t="s">
        <v>297</v>
      </c>
      <c r="F1006" s="50" t="s">
        <v>1044</v>
      </c>
      <c r="G1006" s="50" t="s">
        <v>2624</v>
      </c>
      <c r="H1006" s="50" t="s">
        <v>1391</v>
      </c>
      <c r="I1006" s="50" t="s">
        <v>1401</v>
      </c>
      <c r="J1006" s="50" t="s">
        <v>1084</v>
      </c>
      <c r="L1006" s="307">
        <v>545.33702369560012</v>
      </c>
      <c r="M1006" s="308">
        <v>600</v>
      </c>
      <c r="N1006" s="307">
        <v>489.57</v>
      </c>
      <c r="O1006" s="50" t="s">
        <v>3268</v>
      </c>
      <c r="Q1006" s="50" t="s">
        <v>319</v>
      </c>
      <c r="R1006" s="50" t="s">
        <v>905</v>
      </c>
      <c r="T1006" s="308">
        <v>5360.2083280761781</v>
      </c>
      <c r="U1006" s="309">
        <v>18</v>
      </c>
      <c r="V1006" s="310">
        <v>45931</v>
      </c>
      <c r="X1006" s="50" t="s">
        <v>306</v>
      </c>
      <c r="AD1006" s="50" t="s">
        <v>304</v>
      </c>
      <c r="AE1006" s="310">
        <v>45616</v>
      </c>
      <c r="AF1006" s="306" t="s">
        <v>3183</v>
      </c>
      <c r="AG1006" s="307">
        <v>0.10545066991542797</v>
      </c>
      <c r="AH1006" s="307">
        <v>0.1</v>
      </c>
      <c r="AI1006" s="307">
        <v>7.0000000000000007E-2</v>
      </c>
      <c r="AJ1006" s="50" t="s">
        <v>0</v>
      </c>
      <c r="AK1006" s="307">
        <v>877.40779252076891</v>
      </c>
      <c r="AL1006" s="307">
        <v>0.28166666666666668</v>
      </c>
      <c r="AN1006" s="312">
        <v>10</v>
      </c>
      <c r="AO1006" s="313" t="s">
        <v>305</v>
      </c>
      <c r="AP1006" s="313" t="s">
        <v>0</v>
      </c>
      <c r="AQ1006" s="313" t="s">
        <v>306</v>
      </c>
      <c r="AR1006" s="314" t="s">
        <v>0</v>
      </c>
      <c r="AS1006" s="314"/>
    </row>
    <row r="1007" spans="1:45" x14ac:dyDescent="0.2">
      <c r="A1007" s="306" t="s">
        <v>2063</v>
      </c>
      <c r="B1007" s="50" t="s">
        <v>294</v>
      </c>
      <c r="C1007" s="50" t="s">
        <v>295</v>
      </c>
      <c r="D1007" s="50" t="s">
        <v>778</v>
      </c>
      <c r="E1007" s="50" t="s">
        <v>297</v>
      </c>
      <c r="F1007" s="50" t="s">
        <v>1044</v>
      </c>
      <c r="G1007" s="50" t="s">
        <v>2624</v>
      </c>
      <c r="H1007" s="50" t="s">
        <v>1149</v>
      </c>
      <c r="I1007" s="50" t="s">
        <v>1569</v>
      </c>
      <c r="J1007" s="50" t="s">
        <v>1082</v>
      </c>
      <c r="L1007" s="307">
        <v>3621.7849619067729</v>
      </c>
      <c r="M1007" s="308">
        <v>1560</v>
      </c>
      <c r="N1007" s="307">
        <v>3253.0142226003145</v>
      </c>
      <c r="O1007" s="50" t="s">
        <v>3269</v>
      </c>
      <c r="Q1007" s="50" t="s">
        <v>300</v>
      </c>
      <c r="R1007" s="50" t="s">
        <v>785</v>
      </c>
      <c r="T1007" s="308">
        <v>7624.8664971359904</v>
      </c>
      <c r="U1007" s="309">
        <v>18</v>
      </c>
      <c r="V1007" s="310">
        <v>45931</v>
      </c>
      <c r="X1007" s="50" t="s">
        <v>306</v>
      </c>
      <c r="AC1007" s="50" t="s">
        <v>1083</v>
      </c>
      <c r="AD1007" s="50" t="s">
        <v>304</v>
      </c>
      <c r="AE1007" s="310">
        <v>45616</v>
      </c>
      <c r="AF1007" s="306" t="s">
        <v>3183</v>
      </c>
      <c r="AG1007" s="307">
        <v>0.6752356932793373</v>
      </c>
      <c r="AH1007" s="307">
        <v>0.64767722494869973</v>
      </c>
      <c r="AI1007" s="307">
        <v>0.26498222603204152</v>
      </c>
      <c r="AJ1007" s="306" t="s">
        <v>0</v>
      </c>
      <c r="AK1007" s="307">
        <v>173.63812794512629</v>
      </c>
      <c r="AL1007" s="307">
        <v>1.2161111111111111</v>
      </c>
      <c r="AN1007" s="312">
        <v>10</v>
      </c>
      <c r="AO1007" s="313" t="s">
        <v>305</v>
      </c>
      <c r="AP1007" s="313" t="s">
        <v>0</v>
      </c>
      <c r="AQ1007" s="313" t="s">
        <v>306</v>
      </c>
      <c r="AR1007" s="314" t="s">
        <v>0</v>
      </c>
      <c r="AS1007" s="314"/>
    </row>
    <row r="1008" spans="1:45" x14ac:dyDescent="0.2">
      <c r="A1008" s="306" t="s">
        <v>2064</v>
      </c>
      <c r="B1008" s="50" t="s">
        <v>294</v>
      </c>
      <c r="C1008" s="50" t="s">
        <v>295</v>
      </c>
      <c r="D1008" s="50" t="s">
        <v>778</v>
      </c>
      <c r="E1008" s="50" t="s">
        <v>297</v>
      </c>
      <c r="F1008" s="50" t="s">
        <v>1044</v>
      </c>
      <c r="G1008" s="50" t="s">
        <v>2624</v>
      </c>
      <c r="H1008" s="50" t="s">
        <v>1243</v>
      </c>
      <c r="I1008" s="50" t="s">
        <v>1569</v>
      </c>
      <c r="J1008" s="50" t="s">
        <v>1082</v>
      </c>
      <c r="L1008" s="307">
        <v>3553.9685586031296</v>
      </c>
      <c r="M1008" s="308">
        <v>1560</v>
      </c>
      <c r="N1008" s="307">
        <v>3192.1028966125323</v>
      </c>
      <c r="O1008" s="50" t="s">
        <v>3270</v>
      </c>
      <c r="Q1008" s="50" t="s">
        <v>300</v>
      </c>
      <c r="R1008" s="50" t="s">
        <v>905</v>
      </c>
      <c r="T1008" s="308">
        <v>10785.903952153454</v>
      </c>
      <c r="U1008" s="309">
        <v>18</v>
      </c>
      <c r="V1008" s="310">
        <v>45931</v>
      </c>
      <c r="X1008" s="50" t="s">
        <v>306</v>
      </c>
      <c r="AC1008" s="50" t="s">
        <v>1083</v>
      </c>
      <c r="AD1008" s="50" t="s">
        <v>304</v>
      </c>
      <c r="AE1008" s="310">
        <v>45616</v>
      </c>
      <c r="AF1008" s="306" t="s">
        <v>3183</v>
      </c>
      <c r="AG1008" s="307">
        <v>0.33129609416373773</v>
      </c>
      <c r="AH1008" s="307">
        <v>0.63554974074969828</v>
      </c>
      <c r="AI1008" s="307">
        <v>0.2026851238792147</v>
      </c>
      <c r="AJ1008" s="50" t="s">
        <v>0</v>
      </c>
      <c r="AK1008" s="307">
        <v>234.0266993229115</v>
      </c>
      <c r="AL1008" s="307">
        <v>1.1933333333333334</v>
      </c>
      <c r="AN1008" s="312">
        <v>10</v>
      </c>
      <c r="AO1008" s="313" t="s">
        <v>305</v>
      </c>
      <c r="AP1008" s="313" t="s">
        <v>0</v>
      </c>
      <c r="AQ1008" s="313" t="s">
        <v>306</v>
      </c>
      <c r="AR1008" s="314" t="s">
        <v>0</v>
      </c>
      <c r="AS1008" s="314"/>
    </row>
    <row r="1009" spans="1:45" x14ac:dyDescent="0.2">
      <c r="A1009" s="306" t="s">
        <v>2065</v>
      </c>
      <c r="B1009" s="50" t="s">
        <v>294</v>
      </c>
      <c r="C1009" s="50" t="s">
        <v>295</v>
      </c>
      <c r="D1009" s="50" t="s">
        <v>778</v>
      </c>
      <c r="E1009" s="50" t="s">
        <v>297</v>
      </c>
      <c r="F1009" s="50" t="s">
        <v>1044</v>
      </c>
      <c r="G1009" s="50" t="s">
        <v>2624</v>
      </c>
      <c r="H1009" s="50" t="s">
        <v>1149</v>
      </c>
      <c r="I1009" s="50" t="s">
        <v>1569</v>
      </c>
      <c r="J1009" s="50" t="s">
        <v>1085</v>
      </c>
      <c r="L1009" s="307">
        <v>3394.5218393545269</v>
      </c>
      <c r="M1009" s="308">
        <v>1560</v>
      </c>
      <c r="N1009" s="307">
        <v>3048.5188193310341</v>
      </c>
      <c r="O1009" s="50" t="s">
        <v>3271</v>
      </c>
      <c r="Q1009" s="50" t="s">
        <v>300</v>
      </c>
      <c r="R1009" s="50" t="s">
        <v>785</v>
      </c>
      <c r="T1009" s="308">
        <v>5597.8454515289231</v>
      </c>
      <c r="U1009" s="309">
        <v>18</v>
      </c>
      <c r="V1009" s="310">
        <v>45931</v>
      </c>
      <c r="X1009" s="50" t="s">
        <v>306</v>
      </c>
      <c r="AC1009" s="50" t="s">
        <v>1086</v>
      </c>
      <c r="AD1009" s="50" t="s">
        <v>304</v>
      </c>
      <c r="AE1009" s="310">
        <v>45616</v>
      </c>
      <c r="AF1009" s="306" t="s">
        <v>3183</v>
      </c>
      <c r="AG1009" s="307">
        <v>0.69030967071157179</v>
      </c>
      <c r="AH1009" s="307">
        <v>0.66206877041331524</v>
      </c>
      <c r="AI1009" s="307">
        <v>0.34638559662019502</v>
      </c>
      <c r="AJ1009" s="306" t="s">
        <v>0</v>
      </c>
      <c r="AK1009" s="307">
        <v>117.44702112410714</v>
      </c>
      <c r="AL1009" s="307">
        <v>1.345</v>
      </c>
      <c r="AN1009" s="312">
        <v>10</v>
      </c>
      <c r="AO1009" s="313" t="s">
        <v>305</v>
      </c>
      <c r="AP1009" s="313" t="s">
        <v>0</v>
      </c>
      <c r="AQ1009" s="313" t="s">
        <v>306</v>
      </c>
      <c r="AR1009" s="314" t="s">
        <v>0</v>
      </c>
      <c r="AS1009" s="314"/>
    </row>
    <row r="1010" spans="1:45" x14ac:dyDescent="0.2">
      <c r="A1010" s="306" t="s">
        <v>2066</v>
      </c>
      <c r="B1010" s="50" t="s">
        <v>294</v>
      </c>
      <c r="C1010" s="50" t="s">
        <v>295</v>
      </c>
      <c r="D1010" s="50" t="s">
        <v>778</v>
      </c>
      <c r="E1010" s="50" t="s">
        <v>297</v>
      </c>
      <c r="F1010" s="50" t="s">
        <v>1044</v>
      </c>
      <c r="G1010" s="50" t="s">
        <v>2624</v>
      </c>
      <c r="H1010" s="50" t="s">
        <v>1243</v>
      </c>
      <c r="I1010" s="50" t="s">
        <v>1569</v>
      </c>
      <c r="J1010" s="50" t="s">
        <v>1085</v>
      </c>
      <c r="L1010" s="307">
        <v>3222.3746769443187</v>
      </c>
      <c r="M1010" s="308">
        <v>1560</v>
      </c>
      <c r="N1010" s="307">
        <v>2893.9185872106405</v>
      </c>
      <c r="O1010" s="50" t="s">
        <v>3272</v>
      </c>
      <c r="Q1010" s="50" t="s">
        <v>300</v>
      </c>
      <c r="R1010" s="50" t="s">
        <v>905</v>
      </c>
      <c r="T1010" s="308">
        <v>8513.5416535171607</v>
      </c>
      <c r="U1010" s="309">
        <v>18</v>
      </c>
      <c r="V1010" s="310">
        <v>45931</v>
      </c>
      <c r="X1010" s="50" t="s">
        <v>306</v>
      </c>
      <c r="AC1010" s="50" t="s">
        <v>1086</v>
      </c>
      <c r="AD1010" s="50" t="s">
        <v>304</v>
      </c>
      <c r="AE1010" s="310">
        <v>45616</v>
      </c>
      <c r="AF1010" s="306" t="s">
        <v>3183</v>
      </c>
      <c r="AG1010" s="307">
        <v>0.33129609416373773</v>
      </c>
      <c r="AH1010" s="307">
        <v>0.62849312543565916</v>
      </c>
      <c r="AI1010" s="307">
        <v>0.2135862802716785</v>
      </c>
      <c r="AJ1010" s="50" t="s">
        <v>0</v>
      </c>
      <c r="AK1010" s="307">
        <v>204.99722192001343</v>
      </c>
      <c r="AL1010" s="307">
        <v>1.2916666666666667</v>
      </c>
      <c r="AN1010" s="312">
        <v>10</v>
      </c>
      <c r="AO1010" s="313" t="s">
        <v>305</v>
      </c>
      <c r="AP1010" s="313" t="s">
        <v>0</v>
      </c>
      <c r="AQ1010" s="313" t="s">
        <v>306</v>
      </c>
      <c r="AR1010" s="314" t="s">
        <v>0</v>
      </c>
      <c r="AS1010" s="314"/>
    </row>
    <row r="1011" spans="1:45" x14ac:dyDescent="0.2">
      <c r="A1011" s="306" t="s">
        <v>2067</v>
      </c>
      <c r="B1011" s="50" t="s">
        <v>308</v>
      </c>
      <c r="C1011" s="50" t="s">
        <v>295</v>
      </c>
      <c r="D1011" s="50" t="s">
        <v>778</v>
      </c>
      <c r="E1011" s="50" t="s">
        <v>297</v>
      </c>
      <c r="F1011" s="50" t="s">
        <v>1044</v>
      </c>
      <c r="G1011" s="50" t="s">
        <v>2624</v>
      </c>
      <c r="H1011" s="50" t="s">
        <v>1149</v>
      </c>
      <c r="I1011" s="50" t="s">
        <v>1401</v>
      </c>
      <c r="J1011" s="50" t="s">
        <v>1084</v>
      </c>
      <c r="L1011" s="307">
        <v>676.83594210783622</v>
      </c>
      <c r="M1011" s="308">
        <v>600</v>
      </c>
      <c r="N1011" s="307">
        <v>607.62</v>
      </c>
      <c r="O1011" s="50" t="s">
        <v>3267</v>
      </c>
      <c r="Q1011" s="50" t="s">
        <v>300</v>
      </c>
      <c r="R1011" s="50" t="s">
        <v>785</v>
      </c>
      <c r="T1011" s="308">
        <v>3789.2858196885118</v>
      </c>
      <c r="U1011" s="309">
        <v>18</v>
      </c>
      <c r="V1011" s="310">
        <v>45931</v>
      </c>
      <c r="X1011" s="50" t="s">
        <v>306</v>
      </c>
      <c r="AD1011" s="50" t="s">
        <v>304</v>
      </c>
      <c r="AE1011" s="310">
        <v>45616</v>
      </c>
      <c r="AF1011" s="306" t="s">
        <v>3183</v>
      </c>
      <c r="AG1011" s="307">
        <v>0.13004352870739008</v>
      </c>
      <c r="AH1011" s="307">
        <v>0.12550607782510667</v>
      </c>
      <c r="AI1011" s="307">
        <v>0.11743458561650699</v>
      </c>
      <c r="AJ1011" s="306" t="s">
        <v>0</v>
      </c>
      <c r="AK1011" s="307">
        <v>486.08217147730596</v>
      </c>
      <c r="AL1011" s="307">
        <v>0.34944444444444445</v>
      </c>
      <c r="AN1011" s="312">
        <v>10</v>
      </c>
      <c r="AO1011" s="313" t="s">
        <v>305</v>
      </c>
      <c r="AP1011" s="313" t="s">
        <v>0</v>
      </c>
      <c r="AQ1011" s="313" t="s">
        <v>306</v>
      </c>
      <c r="AR1011" s="314" t="s">
        <v>0</v>
      </c>
      <c r="AS1011" s="314"/>
    </row>
    <row r="1012" spans="1:45" x14ac:dyDescent="0.2">
      <c r="A1012" s="306" t="s">
        <v>2068</v>
      </c>
      <c r="B1012" s="50" t="s">
        <v>308</v>
      </c>
      <c r="C1012" s="50" t="s">
        <v>295</v>
      </c>
      <c r="D1012" s="50" t="s">
        <v>778</v>
      </c>
      <c r="E1012" s="50" t="s">
        <v>297</v>
      </c>
      <c r="F1012" s="50" t="s">
        <v>1044</v>
      </c>
      <c r="G1012" s="50" t="s">
        <v>2624</v>
      </c>
      <c r="H1012" s="50" t="s">
        <v>1391</v>
      </c>
      <c r="I1012" s="50" t="s">
        <v>1401</v>
      </c>
      <c r="J1012" s="50" t="s">
        <v>1084</v>
      </c>
      <c r="L1012" s="307">
        <v>556.83979049859624</v>
      </c>
      <c r="M1012" s="308">
        <v>600</v>
      </c>
      <c r="N1012" s="307">
        <v>499.9</v>
      </c>
      <c r="O1012" s="50" t="s">
        <v>3268</v>
      </c>
      <c r="Q1012" s="50" t="s">
        <v>319</v>
      </c>
      <c r="R1012" s="50" t="s">
        <v>905</v>
      </c>
      <c r="T1012" s="308">
        <v>5360.2083280761781</v>
      </c>
      <c r="U1012" s="309">
        <v>18</v>
      </c>
      <c r="V1012" s="310">
        <v>45931</v>
      </c>
      <c r="X1012" s="50" t="s">
        <v>306</v>
      </c>
      <c r="AD1012" s="50" t="s">
        <v>304</v>
      </c>
      <c r="AE1012" s="310">
        <v>45616</v>
      </c>
      <c r="AF1012" s="306" t="s">
        <v>3183</v>
      </c>
      <c r="AG1012" s="307">
        <v>0.11</v>
      </c>
      <c r="AH1012" s="307">
        <v>0.1</v>
      </c>
      <c r="AI1012" s="307">
        <v>7.0000000000000007E-2</v>
      </c>
      <c r="AJ1012" s="50" t="s">
        <v>0</v>
      </c>
      <c r="AK1012" s="307">
        <v>858.62668287165286</v>
      </c>
      <c r="AL1012" s="307">
        <v>0.28777777777777774</v>
      </c>
      <c r="AN1012" s="312">
        <v>10</v>
      </c>
      <c r="AO1012" s="313" t="s">
        <v>305</v>
      </c>
      <c r="AP1012" s="313" t="s">
        <v>0</v>
      </c>
      <c r="AQ1012" s="313" t="s">
        <v>306</v>
      </c>
      <c r="AR1012" s="314" t="s">
        <v>0</v>
      </c>
      <c r="AS1012" s="314"/>
    </row>
    <row r="1013" spans="1:45" x14ac:dyDescent="0.2">
      <c r="A1013" s="306" t="s">
        <v>2069</v>
      </c>
      <c r="B1013" s="50" t="s">
        <v>308</v>
      </c>
      <c r="C1013" s="50" t="s">
        <v>295</v>
      </c>
      <c r="D1013" s="50" t="s">
        <v>778</v>
      </c>
      <c r="E1013" s="50" t="s">
        <v>297</v>
      </c>
      <c r="F1013" s="50" t="s">
        <v>1044</v>
      </c>
      <c r="G1013" s="50" t="s">
        <v>2624</v>
      </c>
      <c r="H1013" s="50" t="s">
        <v>1149</v>
      </c>
      <c r="I1013" s="50" t="s">
        <v>1569</v>
      </c>
      <c r="J1013" s="50" t="s">
        <v>1082</v>
      </c>
      <c r="L1013" s="307">
        <v>4145.3663078711097</v>
      </c>
      <c r="M1013" s="308">
        <v>1560</v>
      </c>
      <c r="N1013" s="307">
        <v>3723.2844299771505</v>
      </c>
      <c r="O1013" s="50" t="s">
        <v>3269</v>
      </c>
      <c r="Q1013" s="50" t="s">
        <v>300</v>
      </c>
      <c r="R1013" s="50" t="s">
        <v>785</v>
      </c>
      <c r="T1013" s="308">
        <v>7624.8664971359904</v>
      </c>
      <c r="U1013" s="309">
        <v>18</v>
      </c>
      <c r="V1013" s="310">
        <v>45931</v>
      </c>
      <c r="X1013" s="50" t="s">
        <v>306</v>
      </c>
      <c r="AC1013" s="50" t="s">
        <v>1083</v>
      </c>
      <c r="AD1013" s="50" t="s">
        <v>304</v>
      </c>
      <c r="AE1013" s="310">
        <v>45616</v>
      </c>
      <c r="AF1013" s="306" t="s">
        <v>3183</v>
      </c>
      <c r="AG1013" s="307">
        <v>0.77285076895302607</v>
      </c>
      <c r="AH1013" s="307">
        <v>0.7413083258439207</v>
      </c>
      <c r="AI1013" s="307">
        <v>0.30540706475145724</v>
      </c>
      <c r="AJ1013" s="306" t="s">
        <v>0</v>
      </c>
      <c r="AK1013" s="307">
        <v>147.63186185158347</v>
      </c>
      <c r="AL1013" s="307">
        <v>1.3922222222222222</v>
      </c>
      <c r="AN1013" s="312">
        <v>10</v>
      </c>
      <c r="AO1013" s="313" t="s">
        <v>305</v>
      </c>
      <c r="AP1013" s="313" t="s">
        <v>0</v>
      </c>
      <c r="AQ1013" s="313" t="s">
        <v>306</v>
      </c>
      <c r="AR1013" s="314" t="s">
        <v>0</v>
      </c>
      <c r="AS1013" s="314"/>
    </row>
    <row r="1014" spans="1:45" x14ac:dyDescent="0.2">
      <c r="A1014" s="306" t="s">
        <v>2070</v>
      </c>
      <c r="B1014" s="50" t="s">
        <v>308</v>
      </c>
      <c r="C1014" s="50" t="s">
        <v>295</v>
      </c>
      <c r="D1014" s="50" t="s">
        <v>778</v>
      </c>
      <c r="E1014" s="50" t="s">
        <v>297</v>
      </c>
      <c r="F1014" s="50" t="s">
        <v>1044</v>
      </c>
      <c r="G1014" s="50" t="s">
        <v>2624</v>
      </c>
      <c r="H1014" s="50" t="s">
        <v>1243</v>
      </c>
      <c r="I1014" s="50" t="s">
        <v>1569</v>
      </c>
      <c r="J1014" s="50" t="s">
        <v>1082</v>
      </c>
      <c r="L1014" s="307">
        <v>2311.393089672486</v>
      </c>
      <c r="M1014" s="308">
        <v>1560</v>
      </c>
      <c r="N1014" s="307">
        <v>2076.0466658865721</v>
      </c>
      <c r="O1014" s="50" t="s">
        <v>3270</v>
      </c>
      <c r="Q1014" s="50" t="s">
        <v>300</v>
      </c>
      <c r="R1014" s="50" t="s">
        <v>905</v>
      </c>
      <c r="T1014" s="308">
        <v>10785.903952153454</v>
      </c>
      <c r="U1014" s="309">
        <v>18</v>
      </c>
      <c r="V1014" s="310">
        <v>45931</v>
      </c>
      <c r="X1014" s="50" t="s">
        <v>306</v>
      </c>
      <c r="AC1014" s="50" t="s">
        <v>1083</v>
      </c>
      <c r="AD1014" s="50" t="s">
        <v>304</v>
      </c>
      <c r="AE1014" s="310">
        <v>45616</v>
      </c>
      <c r="AF1014" s="306" t="s">
        <v>3183</v>
      </c>
      <c r="AG1014" s="307">
        <v>0.43092981271985437</v>
      </c>
      <c r="AH1014" s="307">
        <v>0.41334222705936885</v>
      </c>
      <c r="AI1014" s="307">
        <v>0.13352153250609525</v>
      </c>
      <c r="AJ1014" s="50" t="s">
        <v>0</v>
      </c>
      <c r="AK1014" s="307">
        <v>367.08129585232422</v>
      </c>
      <c r="AL1014" s="307">
        <v>0.7761111111111112</v>
      </c>
      <c r="AN1014" s="312">
        <v>10</v>
      </c>
      <c r="AO1014" s="313" t="s">
        <v>305</v>
      </c>
      <c r="AP1014" s="313" t="s">
        <v>0</v>
      </c>
      <c r="AQ1014" s="313" t="s">
        <v>306</v>
      </c>
      <c r="AR1014" s="314" t="s">
        <v>0</v>
      </c>
      <c r="AS1014" s="314"/>
    </row>
    <row r="1015" spans="1:45" x14ac:dyDescent="0.2">
      <c r="A1015" s="306" t="s">
        <v>2071</v>
      </c>
      <c r="B1015" s="50" t="s">
        <v>308</v>
      </c>
      <c r="C1015" s="50" t="s">
        <v>295</v>
      </c>
      <c r="D1015" s="50" t="s">
        <v>778</v>
      </c>
      <c r="E1015" s="50" t="s">
        <v>297</v>
      </c>
      <c r="F1015" s="50" t="s">
        <v>1044</v>
      </c>
      <c r="G1015" s="50" t="s">
        <v>2624</v>
      </c>
      <c r="H1015" s="50" t="s">
        <v>1149</v>
      </c>
      <c r="I1015" s="50" t="s">
        <v>1569</v>
      </c>
      <c r="J1015" s="50" t="s">
        <v>1085</v>
      </c>
      <c r="L1015" s="307">
        <v>3854.7750483114855</v>
      </c>
      <c r="M1015" s="308">
        <v>1560</v>
      </c>
      <c r="N1015" s="307">
        <v>3461.8584988393527</v>
      </c>
      <c r="O1015" s="50" t="s">
        <v>3271</v>
      </c>
      <c r="Q1015" s="50" t="s">
        <v>300</v>
      </c>
      <c r="R1015" s="50" t="s">
        <v>785</v>
      </c>
      <c r="T1015" s="308">
        <v>5504.9901101828318</v>
      </c>
      <c r="U1015" s="309">
        <v>18</v>
      </c>
      <c r="V1015" s="310">
        <v>45931</v>
      </c>
      <c r="X1015" s="50" t="s">
        <v>306</v>
      </c>
      <c r="AC1015" s="50" t="s">
        <v>1086</v>
      </c>
      <c r="AD1015" s="50" t="s">
        <v>304</v>
      </c>
      <c r="AE1015" s="310">
        <v>45616</v>
      </c>
      <c r="AF1015" s="306" t="s">
        <v>3183</v>
      </c>
      <c r="AG1015" s="307">
        <v>0.78390672389165594</v>
      </c>
      <c r="AH1015" s="307">
        <v>0.75183672317771966</v>
      </c>
      <c r="AI1015" s="307">
        <v>0.40495804108408895</v>
      </c>
      <c r="AJ1015" s="306" t="s">
        <v>0</v>
      </c>
      <c r="AK1015" s="307">
        <v>97.594011148518859</v>
      </c>
      <c r="AL1015" s="307">
        <v>1.5311111111111111</v>
      </c>
      <c r="AN1015" s="312">
        <v>10</v>
      </c>
      <c r="AO1015" s="313" t="s">
        <v>305</v>
      </c>
      <c r="AP1015" s="313" t="s">
        <v>0</v>
      </c>
      <c r="AQ1015" s="313" t="s">
        <v>306</v>
      </c>
      <c r="AR1015" s="314" t="s">
        <v>0</v>
      </c>
      <c r="AS1015" s="314"/>
    </row>
    <row r="1016" spans="1:45" x14ac:dyDescent="0.2">
      <c r="A1016" s="306" t="s">
        <v>2072</v>
      </c>
      <c r="B1016" s="50" t="s">
        <v>308</v>
      </c>
      <c r="C1016" s="50" t="s">
        <v>295</v>
      </c>
      <c r="D1016" s="50" t="s">
        <v>778</v>
      </c>
      <c r="E1016" s="50" t="s">
        <v>297</v>
      </c>
      <c r="F1016" s="50" t="s">
        <v>1044</v>
      </c>
      <c r="G1016" s="50" t="s">
        <v>2624</v>
      </c>
      <c r="H1016" s="50" t="s">
        <v>1243</v>
      </c>
      <c r="I1016" s="50" t="s">
        <v>1569</v>
      </c>
      <c r="J1016" s="50" t="s">
        <v>1085</v>
      </c>
      <c r="L1016" s="307">
        <v>1878.8491237960322</v>
      </c>
      <c r="M1016" s="308">
        <v>1560</v>
      </c>
      <c r="N1016" s="307">
        <v>1687.3383597570137</v>
      </c>
      <c r="O1016" s="50" t="s">
        <v>3272</v>
      </c>
      <c r="Q1016" s="50" t="s">
        <v>300</v>
      </c>
      <c r="R1016" s="50" t="s">
        <v>905</v>
      </c>
      <c r="T1016" s="308">
        <v>8346.1592924409524</v>
      </c>
      <c r="U1016" s="309">
        <v>18</v>
      </c>
      <c r="V1016" s="310">
        <v>45931</v>
      </c>
      <c r="X1016" s="50" t="s">
        <v>306</v>
      </c>
      <c r="AC1016" s="50" t="s">
        <v>1086</v>
      </c>
      <c r="AD1016" s="50" t="s">
        <v>304</v>
      </c>
      <c r="AE1016" s="310">
        <v>45616</v>
      </c>
      <c r="AF1016" s="306" t="s">
        <v>3183</v>
      </c>
      <c r="AG1016" s="307">
        <v>0.38208259700311381</v>
      </c>
      <c r="AH1016" s="307">
        <v>0.36645141438250645</v>
      </c>
      <c r="AI1016" s="307">
        <v>0.13612306136985167</v>
      </c>
      <c r="AJ1016" s="50" t="s">
        <v>0</v>
      </c>
      <c r="AK1016" s="307">
        <v>343.01895354696654</v>
      </c>
      <c r="AL1016" s="307">
        <v>0.78388888888888886</v>
      </c>
      <c r="AN1016" s="312">
        <v>10</v>
      </c>
      <c r="AO1016" s="313" t="s">
        <v>305</v>
      </c>
      <c r="AP1016" s="313" t="s">
        <v>0</v>
      </c>
      <c r="AQ1016" s="313" t="s">
        <v>306</v>
      </c>
      <c r="AR1016" s="314" t="s">
        <v>0</v>
      </c>
      <c r="AS1016" s="314"/>
    </row>
    <row r="1017" spans="1:45" x14ac:dyDescent="0.2">
      <c r="A1017" s="306" t="s">
        <v>2073</v>
      </c>
      <c r="B1017" s="50" t="s">
        <v>310</v>
      </c>
      <c r="C1017" s="50" t="s">
        <v>295</v>
      </c>
      <c r="D1017" s="50" t="s">
        <v>778</v>
      </c>
      <c r="E1017" s="50" t="s">
        <v>297</v>
      </c>
      <c r="F1017" s="50" t="s">
        <v>1044</v>
      </c>
      <c r="G1017" s="50" t="s">
        <v>2624</v>
      </c>
      <c r="H1017" s="50" t="s">
        <v>1149</v>
      </c>
      <c r="I1017" s="50" t="s">
        <v>1401</v>
      </c>
      <c r="J1017" s="50" t="s">
        <v>1084</v>
      </c>
      <c r="L1017" s="307">
        <v>676.83594210783622</v>
      </c>
      <c r="M1017" s="308">
        <v>600</v>
      </c>
      <c r="N1017" s="307">
        <v>607.62</v>
      </c>
      <c r="O1017" s="50" t="s">
        <v>3267</v>
      </c>
      <c r="Q1017" s="50" t="s">
        <v>300</v>
      </c>
      <c r="R1017" s="50" t="s">
        <v>785</v>
      </c>
      <c r="T1017" s="308">
        <v>3789.2858196885118</v>
      </c>
      <c r="U1017" s="309">
        <v>18</v>
      </c>
      <c r="V1017" s="310">
        <v>45931</v>
      </c>
      <c r="X1017" s="50" t="s">
        <v>306</v>
      </c>
      <c r="AD1017" s="50" t="s">
        <v>304</v>
      </c>
      <c r="AE1017" s="310">
        <v>45616</v>
      </c>
      <c r="AF1017" s="306" t="s">
        <v>3183</v>
      </c>
      <c r="AG1017" s="307">
        <v>0.13004352870739008</v>
      </c>
      <c r="AH1017" s="307">
        <v>0.12550607782510667</v>
      </c>
      <c r="AI1017" s="307">
        <v>0.11743458561650699</v>
      </c>
      <c r="AJ1017" s="306" t="s">
        <v>0</v>
      </c>
      <c r="AK1017" s="307">
        <v>486.08217147730596</v>
      </c>
      <c r="AL1017" s="307">
        <v>0.34944444444444445</v>
      </c>
      <c r="AN1017" s="312">
        <v>10</v>
      </c>
      <c r="AO1017" s="313" t="s">
        <v>305</v>
      </c>
      <c r="AP1017" s="313" t="s">
        <v>0</v>
      </c>
      <c r="AQ1017" s="313" t="s">
        <v>306</v>
      </c>
      <c r="AR1017" s="314" t="s">
        <v>0</v>
      </c>
      <c r="AS1017" s="314"/>
    </row>
    <row r="1018" spans="1:45" x14ac:dyDescent="0.2">
      <c r="A1018" s="306" t="s">
        <v>2074</v>
      </c>
      <c r="B1018" s="50" t="s">
        <v>310</v>
      </c>
      <c r="C1018" s="50" t="s">
        <v>295</v>
      </c>
      <c r="D1018" s="50" t="s">
        <v>778</v>
      </c>
      <c r="E1018" s="50" t="s">
        <v>297</v>
      </c>
      <c r="F1018" s="50" t="s">
        <v>1044</v>
      </c>
      <c r="G1018" s="50" t="s">
        <v>2624</v>
      </c>
      <c r="H1018" s="50" t="s">
        <v>1391</v>
      </c>
      <c r="I1018" s="50" t="s">
        <v>1401</v>
      </c>
      <c r="J1018" s="50" t="s">
        <v>1084</v>
      </c>
      <c r="L1018" s="307">
        <v>556.83979049859624</v>
      </c>
      <c r="M1018" s="308">
        <v>600</v>
      </c>
      <c r="N1018" s="307">
        <v>499.9</v>
      </c>
      <c r="O1018" s="50" t="s">
        <v>3268</v>
      </c>
      <c r="Q1018" s="50" t="s">
        <v>319</v>
      </c>
      <c r="R1018" s="50" t="s">
        <v>905</v>
      </c>
      <c r="T1018" s="308">
        <v>5360.2083280761781</v>
      </c>
      <c r="U1018" s="309">
        <v>18</v>
      </c>
      <c r="V1018" s="310">
        <v>45931</v>
      </c>
      <c r="X1018" s="50" t="s">
        <v>306</v>
      </c>
      <c r="AD1018" s="50" t="s">
        <v>304</v>
      </c>
      <c r="AE1018" s="310">
        <v>45616</v>
      </c>
      <c r="AF1018" s="306" t="s">
        <v>3183</v>
      </c>
      <c r="AG1018" s="307">
        <v>0.11</v>
      </c>
      <c r="AH1018" s="307">
        <v>0.1</v>
      </c>
      <c r="AI1018" s="307">
        <v>7.0000000000000007E-2</v>
      </c>
      <c r="AJ1018" s="50" t="s">
        <v>0</v>
      </c>
      <c r="AK1018" s="307">
        <v>858.62668287165286</v>
      </c>
      <c r="AL1018" s="307">
        <v>0.28777777777777774</v>
      </c>
      <c r="AN1018" s="312">
        <v>10</v>
      </c>
      <c r="AO1018" s="313" t="s">
        <v>305</v>
      </c>
      <c r="AP1018" s="313" t="s">
        <v>0</v>
      </c>
      <c r="AQ1018" s="313" t="s">
        <v>306</v>
      </c>
      <c r="AR1018" s="314" t="s">
        <v>0</v>
      </c>
      <c r="AS1018" s="314"/>
    </row>
    <row r="1019" spans="1:45" x14ac:dyDescent="0.2">
      <c r="A1019" s="306" t="s">
        <v>2075</v>
      </c>
      <c r="B1019" s="50" t="s">
        <v>310</v>
      </c>
      <c r="C1019" s="50" t="s">
        <v>295</v>
      </c>
      <c r="D1019" s="50" t="s">
        <v>778</v>
      </c>
      <c r="E1019" s="50" t="s">
        <v>297</v>
      </c>
      <c r="F1019" s="50" t="s">
        <v>1044</v>
      </c>
      <c r="G1019" s="50" t="s">
        <v>2624</v>
      </c>
      <c r="H1019" s="50" t="s">
        <v>1149</v>
      </c>
      <c r="I1019" s="50" t="s">
        <v>1569</v>
      </c>
      <c r="J1019" s="50" t="s">
        <v>1082</v>
      </c>
      <c r="L1019" s="307">
        <v>4145.3663078711097</v>
      </c>
      <c r="M1019" s="308">
        <v>1560</v>
      </c>
      <c r="N1019" s="307">
        <v>3723.2844299771505</v>
      </c>
      <c r="O1019" s="50" t="s">
        <v>3269</v>
      </c>
      <c r="Q1019" s="50" t="s">
        <v>300</v>
      </c>
      <c r="R1019" s="50" t="s">
        <v>785</v>
      </c>
      <c r="T1019" s="308">
        <v>7624.8664971359904</v>
      </c>
      <c r="U1019" s="309">
        <v>18</v>
      </c>
      <c r="V1019" s="310">
        <v>45931</v>
      </c>
      <c r="X1019" s="50" t="s">
        <v>306</v>
      </c>
      <c r="AC1019" s="50" t="s">
        <v>1083</v>
      </c>
      <c r="AD1019" s="50" t="s">
        <v>304</v>
      </c>
      <c r="AE1019" s="310">
        <v>45616</v>
      </c>
      <c r="AF1019" s="306" t="s">
        <v>3183</v>
      </c>
      <c r="AG1019" s="307">
        <v>0.77285076895302607</v>
      </c>
      <c r="AH1019" s="307">
        <v>0.7413083258439207</v>
      </c>
      <c r="AI1019" s="307">
        <v>0.30540706475145724</v>
      </c>
      <c r="AJ1019" s="306" t="s">
        <v>0</v>
      </c>
      <c r="AK1019" s="307">
        <v>147.63186185158347</v>
      </c>
      <c r="AL1019" s="307">
        <v>1.3922222222222222</v>
      </c>
      <c r="AN1019" s="312">
        <v>10</v>
      </c>
      <c r="AO1019" s="313" t="s">
        <v>305</v>
      </c>
      <c r="AP1019" s="313" t="s">
        <v>0</v>
      </c>
      <c r="AQ1019" s="313" t="s">
        <v>306</v>
      </c>
      <c r="AR1019" s="314" t="s">
        <v>0</v>
      </c>
      <c r="AS1019" s="314"/>
    </row>
    <row r="1020" spans="1:45" x14ac:dyDescent="0.2">
      <c r="A1020" s="306" t="s">
        <v>2076</v>
      </c>
      <c r="B1020" s="50" t="s">
        <v>310</v>
      </c>
      <c r="C1020" s="50" t="s">
        <v>295</v>
      </c>
      <c r="D1020" s="50" t="s">
        <v>778</v>
      </c>
      <c r="E1020" s="50" t="s">
        <v>297</v>
      </c>
      <c r="F1020" s="50" t="s">
        <v>1044</v>
      </c>
      <c r="G1020" s="50" t="s">
        <v>2624</v>
      </c>
      <c r="H1020" s="50" t="s">
        <v>1243</v>
      </c>
      <c r="I1020" s="50" t="s">
        <v>1569</v>
      </c>
      <c r="J1020" s="50" t="s">
        <v>1082</v>
      </c>
      <c r="L1020" s="307">
        <v>2311.393089672486</v>
      </c>
      <c r="M1020" s="308">
        <v>1560</v>
      </c>
      <c r="N1020" s="307">
        <v>2076.0466658865721</v>
      </c>
      <c r="O1020" s="50" t="s">
        <v>3270</v>
      </c>
      <c r="Q1020" s="50" t="s">
        <v>300</v>
      </c>
      <c r="R1020" s="50" t="s">
        <v>905</v>
      </c>
      <c r="T1020" s="308">
        <v>10785.903952153454</v>
      </c>
      <c r="U1020" s="309">
        <v>18</v>
      </c>
      <c r="V1020" s="310">
        <v>45931</v>
      </c>
      <c r="X1020" s="50" t="s">
        <v>306</v>
      </c>
      <c r="AC1020" s="50" t="s">
        <v>1083</v>
      </c>
      <c r="AD1020" s="50" t="s">
        <v>304</v>
      </c>
      <c r="AE1020" s="310">
        <v>45616</v>
      </c>
      <c r="AF1020" s="306" t="s">
        <v>3183</v>
      </c>
      <c r="AG1020" s="307">
        <v>0.43092981271985437</v>
      </c>
      <c r="AH1020" s="307">
        <v>0.41334222705936885</v>
      </c>
      <c r="AI1020" s="307">
        <v>0.13352153250609525</v>
      </c>
      <c r="AJ1020" s="50" t="s">
        <v>0</v>
      </c>
      <c r="AK1020" s="307">
        <v>367.08129585232422</v>
      </c>
      <c r="AL1020" s="307">
        <v>0.7761111111111112</v>
      </c>
      <c r="AN1020" s="312">
        <v>10</v>
      </c>
      <c r="AO1020" s="313" t="s">
        <v>305</v>
      </c>
      <c r="AP1020" s="313" t="s">
        <v>0</v>
      </c>
      <c r="AQ1020" s="313" t="s">
        <v>306</v>
      </c>
      <c r="AR1020" s="314" t="s">
        <v>0</v>
      </c>
      <c r="AS1020" s="314"/>
    </row>
    <row r="1021" spans="1:45" x14ac:dyDescent="0.2">
      <c r="A1021" s="306" t="s">
        <v>2077</v>
      </c>
      <c r="B1021" s="50" t="s">
        <v>310</v>
      </c>
      <c r="C1021" s="50" t="s">
        <v>295</v>
      </c>
      <c r="D1021" s="50" t="s">
        <v>778</v>
      </c>
      <c r="E1021" s="50" t="s">
        <v>297</v>
      </c>
      <c r="F1021" s="50" t="s">
        <v>1044</v>
      </c>
      <c r="G1021" s="50" t="s">
        <v>2624</v>
      </c>
      <c r="H1021" s="50" t="s">
        <v>1149</v>
      </c>
      <c r="I1021" s="50" t="s">
        <v>1569</v>
      </c>
      <c r="J1021" s="50" t="s">
        <v>1085</v>
      </c>
      <c r="L1021" s="307">
        <v>3854.7750483114855</v>
      </c>
      <c r="M1021" s="308">
        <v>1560</v>
      </c>
      <c r="N1021" s="307">
        <v>3461.8584988393527</v>
      </c>
      <c r="O1021" s="50" t="s">
        <v>3271</v>
      </c>
      <c r="Q1021" s="50" t="s">
        <v>300</v>
      </c>
      <c r="R1021" s="50" t="s">
        <v>785</v>
      </c>
      <c r="T1021" s="308">
        <v>5504.9901101828318</v>
      </c>
      <c r="U1021" s="309">
        <v>18</v>
      </c>
      <c r="V1021" s="310">
        <v>45931</v>
      </c>
      <c r="X1021" s="50" t="s">
        <v>306</v>
      </c>
      <c r="AC1021" s="50" t="s">
        <v>1086</v>
      </c>
      <c r="AD1021" s="50" t="s">
        <v>304</v>
      </c>
      <c r="AE1021" s="310">
        <v>45616</v>
      </c>
      <c r="AF1021" s="306" t="s">
        <v>3183</v>
      </c>
      <c r="AG1021" s="307">
        <v>0.78390672389165594</v>
      </c>
      <c r="AH1021" s="307">
        <v>0.75183672317771966</v>
      </c>
      <c r="AI1021" s="307">
        <v>0.40495804108408895</v>
      </c>
      <c r="AJ1021" s="306" t="s">
        <v>0</v>
      </c>
      <c r="AK1021" s="307">
        <v>97.594011148518859</v>
      </c>
      <c r="AL1021" s="307">
        <v>1.5311111111111111</v>
      </c>
      <c r="AN1021" s="312">
        <v>10</v>
      </c>
      <c r="AO1021" s="313" t="s">
        <v>305</v>
      </c>
      <c r="AP1021" s="313" t="s">
        <v>0</v>
      </c>
      <c r="AQ1021" s="313" t="s">
        <v>306</v>
      </c>
      <c r="AR1021" s="314" t="s">
        <v>0</v>
      </c>
      <c r="AS1021" s="314"/>
    </row>
    <row r="1022" spans="1:45" x14ac:dyDescent="0.2">
      <c r="A1022" s="306" t="s">
        <v>2078</v>
      </c>
      <c r="B1022" s="50" t="s">
        <v>310</v>
      </c>
      <c r="C1022" s="50" t="s">
        <v>295</v>
      </c>
      <c r="D1022" s="50" t="s">
        <v>778</v>
      </c>
      <c r="E1022" s="50" t="s">
        <v>297</v>
      </c>
      <c r="F1022" s="50" t="s">
        <v>1044</v>
      </c>
      <c r="G1022" s="50" t="s">
        <v>2624</v>
      </c>
      <c r="H1022" s="50" t="s">
        <v>1243</v>
      </c>
      <c r="I1022" s="50" t="s">
        <v>1569</v>
      </c>
      <c r="J1022" s="50" t="s">
        <v>1085</v>
      </c>
      <c r="L1022" s="307">
        <v>1878.8491237960322</v>
      </c>
      <c r="M1022" s="308">
        <v>1560</v>
      </c>
      <c r="N1022" s="307">
        <v>1687.3383597570137</v>
      </c>
      <c r="O1022" s="50" t="s">
        <v>3272</v>
      </c>
      <c r="Q1022" s="50" t="s">
        <v>300</v>
      </c>
      <c r="R1022" s="50" t="s">
        <v>905</v>
      </c>
      <c r="T1022" s="308">
        <v>8346.1592924409524</v>
      </c>
      <c r="U1022" s="309">
        <v>18</v>
      </c>
      <c r="V1022" s="310">
        <v>45931</v>
      </c>
      <c r="X1022" s="50" t="s">
        <v>306</v>
      </c>
      <c r="AC1022" s="50" t="s">
        <v>1086</v>
      </c>
      <c r="AD1022" s="50" t="s">
        <v>304</v>
      </c>
      <c r="AE1022" s="310">
        <v>45616</v>
      </c>
      <c r="AF1022" s="306" t="s">
        <v>3183</v>
      </c>
      <c r="AG1022" s="307">
        <v>0.38208259700311381</v>
      </c>
      <c r="AH1022" s="307">
        <v>0.36645141438250645</v>
      </c>
      <c r="AI1022" s="307">
        <v>0.13612306136985167</v>
      </c>
      <c r="AJ1022" s="50" t="s">
        <v>0</v>
      </c>
      <c r="AK1022" s="307">
        <v>343.01895354696654</v>
      </c>
      <c r="AL1022" s="307">
        <v>0.78388888888888886</v>
      </c>
      <c r="AN1022" s="312">
        <v>10</v>
      </c>
      <c r="AO1022" s="313" t="s">
        <v>305</v>
      </c>
      <c r="AP1022" s="313" t="s">
        <v>0</v>
      </c>
      <c r="AQ1022" s="313" t="s">
        <v>306</v>
      </c>
      <c r="AR1022" s="314" t="s">
        <v>0</v>
      </c>
      <c r="AS1022" s="314"/>
    </row>
    <row r="1023" spans="1:45" x14ac:dyDescent="0.2">
      <c r="A1023" s="306" t="s">
        <v>2079</v>
      </c>
      <c r="B1023" s="50" t="s">
        <v>294</v>
      </c>
      <c r="C1023" s="50" t="s">
        <v>295</v>
      </c>
      <c r="D1023" s="50" t="s">
        <v>778</v>
      </c>
      <c r="E1023" s="50" t="s">
        <v>297</v>
      </c>
      <c r="F1023" s="50" t="s">
        <v>1044</v>
      </c>
      <c r="G1023" s="50" t="s">
        <v>624</v>
      </c>
      <c r="H1023" s="50" t="s">
        <v>1243</v>
      </c>
      <c r="I1023" s="50" t="s">
        <v>1569</v>
      </c>
      <c r="J1023" s="50" t="s">
        <v>1082</v>
      </c>
      <c r="L1023" s="307">
        <v>3553.9685586031296</v>
      </c>
      <c r="M1023" s="308">
        <v>1250</v>
      </c>
      <c r="N1023" s="307">
        <v>3192.1028966125323</v>
      </c>
      <c r="O1023" s="50" t="s">
        <v>3273</v>
      </c>
      <c r="Q1023" s="50" t="s">
        <v>300</v>
      </c>
      <c r="R1023" s="50" t="s">
        <v>905</v>
      </c>
      <c r="T1023" s="308">
        <v>10785.903952153454</v>
      </c>
      <c r="U1023" s="309">
        <v>18</v>
      </c>
      <c r="V1023" s="310">
        <v>45931</v>
      </c>
      <c r="X1023" s="50" t="s">
        <v>306</v>
      </c>
      <c r="AC1023" s="50" t="s">
        <v>1083</v>
      </c>
      <c r="AD1023" s="50" t="s">
        <v>304</v>
      </c>
      <c r="AE1023" s="310">
        <v>45616</v>
      </c>
      <c r="AF1023" s="306" t="s">
        <v>3183</v>
      </c>
      <c r="AG1023" s="307">
        <v>0.66259218832747546</v>
      </c>
      <c r="AH1023" s="307">
        <v>0.63554974074969828</v>
      </c>
      <c r="AI1023" s="307">
        <v>0.2026851238792147</v>
      </c>
      <c r="AJ1023" s="306" t="s">
        <v>0</v>
      </c>
      <c r="AK1023" s="307">
        <v>234.0266993229115</v>
      </c>
      <c r="AL1023" s="307">
        <v>1.1933333333333334</v>
      </c>
      <c r="AN1023" s="312">
        <v>13</v>
      </c>
      <c r="AO1023" s="313" t="s">
        <v>305</v>
      </c>
      <c r="AP1023" s="313" t="s">
        <v>0</v>
      </c>
      <c r="AQ1023" s="313" t="s">
        <v>306</v>
      </c>
      <c r="AR1023" s="314" t="s">
        <v>0</v>
      </c>
      <c r="AS1023" s="314"/>
    </row>
    <row r="1024" spans="1:45" x14ac:dyDescent="0.2">
      <c r="A1024" s="306" t="s">
        <v>2080</v>
      </c>
      <c r="B1024" s="50" t="s">
        <v>308</v>
      </c>
      <c r="C1024" s="50" t="s">
        <v>295</v>
      </c>
      <c r="D1024" s="50" t="s">
        <v>778</v>
      </c>
      <c r="E1024" s="50" t="s">
        <v>297</v>
      </c>
      <c r="F1024" s="50" t="s">
        <v>1044</v>
      </c>
      <c r="G1024" s="50" t="s">
        <v>624</v>
      </c>
      <c r="H1024" s="50" t="s">
        <v>1243</v>
      </c>
      <c r="I1024" s="50" t="s">
        <v>1569</v>
      </c>
      <c r="J1024" s="50" t="s">
        <v>1082</v>
      </c>
      <c r="L1024" s="307">
        <v>2311.393089672486</v>
      </c>
      <c r="M1024" s="308">
        <v>1250</v>
      </c>
      <c r="N1024" s="307">
        <v>2076.0466658865721</v>
      </c>
      <c r="O1024" s="50" t="s">
        <v>3273</v>
      </c>
      <c r="Q1024" s="50" t="s">
        <v>300</v>
      </c>
      <c r="R1024" s="50" t="s">
        <v>905</v>
      </c>
      <c r="T1024" s="308">
        <v>10785.903952153454</v>
      </c>
      <c r="U1024" s="309">
        <v>18</v>
      </c>
      <c r="V1024" s="310">
        <v>45931</v>
      </c>
      <c r="X1024" s="50" t="s">
        <v>306</v>
      </c>
      <c r="AC1024" s="50" t="s">
        <v>1083</v>
      </c>
      <c r="AD1024" s="50" t="s">
        <v>304</v>
      </c>
      <c r="AE1024" s="310">
        <v>45616</v>
      </c>
      <c r="AF1024" s="306" t="s">
        <v>3183</v>
      </c>
      <c r="AG1024" s="307">
        <v>0.43092981271985437</v>
      </c>
      <c r="AH1024" s="307">
        <v>0.41334222705936885</v>
      </c>
      <c r="AI1024" s="307">
        <v>0.13352153250609525</v>
      </c>
      <c r="AJ1024" s="50" t="s">
        <v>0</v>
      </c>
      <c r="AK1024" s="307">
        <v>367.08129585232422</v>
      </c>
      <c r="AL1024" s="307">
        <v>0.7761111111111112</v>
      </c>
      <c r="AN1024" s="312">
        <v>13</v>
      </c>
      <c r="AO1024" s="313" t="s">
        <v>305</v>
      </c>
      <c r="AP1024" s="313" t="s">
        <v>0</v>
      </c>
      <c r="AQ1024" s="313" t="s">
        <v>306</v>
      </c>
      <c r="AR1024" s="314" t="s">
        <v>0</v>
      </c>
      <c r="AS1024" s="314"/>
    </row>
    <row r="1025" spans="1:45" x14ac:dyDescent="0.2">
      <c r="A1025" s="306" t="s">
        <v>2081</v>
      </c>
      <c r="B1025" s="50" t="s">
        <v>310</v>
      </c>
      <c r="C1025" s="50" t="s">
        <v>295</v>
      </c>
      <c r="D1025" s="50" t="s">
        <v>778</v>
      </c>
      <c r="E1025" s="50" t="s">
        <v>297</v>
      </c>
      <c r="F1025" s="50" t="s">
        <v>1044</v>
      </c>
      <c r="G1025" s="50" t="s">
        <v>624</v>
      </c>
      <c r="H1025" s="50" t="s">
        <v>1243</v>
      </c>
      <c r="I1025" s="50" t="s">
        <v>1569</v>
      </c>
      <c r="J1025" s="50" t="s">
        <v>1082</v>
      </c>
      <c r="L1025" s="307">
        <v>2311.393089672486</v>
      </c>
      <c r="M1025" s="308">
        <v>1250</v>
      </c>
      <c r="N1025" s="307">
        <v>2076.0466658865721</v>
      </c>
      <c r="O1025" s="50" t="s">
        <v>3273</v>
      </c>
      <c r="Q1025" s="50" t="s">
        <v>300</v>
      </c>
      <c r="R1025" s="50" t="s">
        <v>905</v>
      </c>
      <c r="T1025" s="308">
        <v>10785.903952153454</v>
      </c>
      <c r="U1025" s="309">
        <v>18</v>
      </c>
      <c r="V1025" s="310">
        <v>45931</v>
      </c>
      <c r="X1025" s="50" t="s">
        <v>306</v>
      </c>
      <c r="AC1025" s="50" t="s">
        <v>1083</v>
      </c>
      <c r="AD1025" s="50" t="s">
        <v>304</v>
      </c>
      <c r="AE1025" s="310">
        <v>45616</v>
      </c>
      <c r="AF1025" s="306" t="s">
        <v>3183</v>
      </c>
      <c r="AG1025" s="307">
        <v>0.43092981271985437</v>
      </c>
      <c r="AH1025" s="307">
        <v>0.41334222705936885</v>
      </c>
      <c r="AI1025" s="307">
        <v>0.13352153250609525</v>
      </c>
      <c r="AJ1025" s="306" t="s">
        <v>0</v>
      </c>
      <c r="AK1025" s="307">
        <v>367.08129585232422</v>
      </c>
      <c r="AL1025" s="307">
        <v>0.7761111111111112</v>
      </c>
      <c r="AN1025" s="312">
        <v>13</v>
      </c>
      <c r="AO1025" s="313" t="s">
        <v>305</v>
      </c>
      <c r="AP1025" s="313" t="s">
        <v>0</v>
      </c>
      <c r="AQ1025" s="313" t="s">
        <v>306</v>
      </c>
      <c r="AR1025" s="314" t="s">
        <v>0</v>
      </c>
      <c r="AS1025" s="314"/>
    </row>
    <row r="1026" spans="1:45" x14ac:dyDescent="0.2">
      <c r="A1026" s="306" t="s">
        <v>2082</v>
      </c>
      <c r="B1026" s="50" t="s">
        <v>294</v>
      </c>
      <c r="C1026" s="50" t="s">
        <v>295</v>
      </c>
      <c r="D1026" s="50" t="s">
        <v>778</v>
      </c>
      <c r="E1026" s="50" t="s">
        <v>297</v>
      </c>
      <c r="F1026" s="50" t="s">
        <v>1044</v>
      </c>
      <c r="G1026" s="50" t="s">
        <v>624</v>
      </c>
      <c r="H1026" s="50" t="s">
        <v>1243</v>
      </c>
      <c r="I1026" s="50" t="s">
        <v>1569</v>
      </c>
      <c r="J1026" s="50" t="s">
        <v>1085</v>
      </c>
      <c r="L1026" s="307">
        <v>3222.3746769443187</v>
      </c>
      <c r="M1026" s="308">
        <v>1250</v>
      </c>
      <c r="N1026" s="307">
        <v>2893.9185872106405</v>
      </c>
      <c r="O1026" s="50" t="s">
        <v>3274</v>
      </c>
      <c r="Q1026" s="50" t="s">
        <v>300</v>
      </c>
      <c r="R1026" s="50" t="s">
        <v>905</v>
      </c>
      <c r="T1026" s="308">
        <v>8513.5416535171607</v>
      </c>
      <c r="U1026" s="309">
        <v>18</v>
      </c>
      <c r="V1026" s="310">
        <v>45931</v>
      </c>
      <c r="X1026" s="50" t="s">
        <v>306</v>
      </c>
      <c r="AC1026" s="50" t="s">
        <v>1086</v>
      </c>
      <c r="AD1026" s="50" t="s">
        <v>304</v>
      </c>
      <c r="AE1026" s="310">
        <v>45616</v>
      </c>
      <c r="AF1026" s="306" t="s">
        <v>3183</v>
      </c>
      <c r="AG1026" s="307">
        <v>0.65530183849803125</v>
      </c>
      <c r="AH1026" s="307">
        <v>0.62849312543565916</v>
      </c>
      <c r="AI1026" s="307">
        <v>0.2135862802716785</v>
      </c>
      <c r="AJ1026" s="50" t="s">
        <v>0</v>
      </c>
      <c r="AK1026" s="307">
        <v>204.99722192001343</v>
      </c>
      <c r="AL1026" s="307">
        <v>1.2916666666666667</v>
      </c>
      <c r="AN1026" s="312">
        <v>13</v>
      </c>
      <c r="AO1026" s="313" t="s">
        <v>305</v>
      </c>
      <c r="AP1026" s="313" t="s">
        <v>0</v>
      </c>
      <c r="AQ1026" s="313" t="s">
        <v>306</v>
      </c>
      <c r="AR1026" s="314" t="s">
        <v>0</v>
      </c>
      <c r="AS1026" s="314"/>
    </row>
    <row r="1027" spans="1:45" x14ac:dyDescent="0.2">
      <c r="A1027" s="306" t="s">
        <v>2083</v>
      </c>
      <c r="B1027" s="50" t="s">
        <v>308</v>
      </c>
      <c r="C1027" s="50" t="s">
        <v>295</v>
      </c>
      <c r="D1027" s="50" t="s">
        <v>778</v>
      </c>
      <c r="E1027" s="50" t="s">
        <v>297</v>
      </c>
      <c r="F1027" s="50" t="s">
        <v>1044</v>
      </c>
      <c r="G1027" s="50" t="s">
        <v>624</v>
      </c>
      <c r="H1027" s="50" t="s">
        <v>1243</v>
      </c>
      <c r="I1027" s="50" t="s">
        <v>1569</v>
      </c>
      <c r="J1027" s="50" t="s">
        <v>1085</v>
      </c>
      <c r="L1027" s="307">
        <v>1878.8491237960322</v>
      </c>
      <c r="M1027" s="308">
        <v>1250</v>
      </c>
      <c r="N1027" s="307">
        <v>1687.3383597570137</v>
      </c>
      <c r="O1027" s="50" t="s">
        <v>3274</v>
      </c>
      <c r="Q1027" s="50" t="s">
        <v>300</v>
      </c>
      <c r="R1027" s="50" t="s">
        <v>905</v>
      </c>
      <c r="T1027" s="308">
        <v>8346.1592924409524</v>
      </c>
      <c r="U1027" s="309">
        <v>18</v>
      </c>
      <c r="V1027" s="310">
        <v>45931</v>
      </c>
      <c r="X1027" s="50" t="s">
        <v>306</v>
      </c>
      <c r="AC1027" s="50" t="s">
        <v>1086</v>
      </c>
      <c r="AD1027" s="50" t="s">
        <v>304</v>
      </c>
      <c r="AE1027" s="310">
        <v>45616</v>
      </c>
      <c r="AF1027" s="306" t="s">
        <v>3275</v>
      </c>
      <c r="AG1027" s="307">
        <v>0.38208259700311381</v>
      </c>
      <c r="AH1027" s="307">
        <v>0.36645141438250645</v>
      </c>
      <c r="AI1027" s="307">
        <v>0.13612306136985167</v>
      </c>
      <c r="AJ1027" s="306" t="s">
        <v>0</v>
      </c>
      <c r="AK1027" s="307">
        <v>343.01895354696654</v>
      </c>
      <c r="AL1027" s="307">
        <v>0.78388888888888886</v>
      </c>
      <c r="AN1027" s="312">
        <v>13</v>
      </c>
      <c r="AO1027" s="313" t="s">
        <v>305</v>
      </c>
      <c r="AP1027" s="313" t="s">
        <v>0</v>
      </c>
      <c r="AQ1027" s="313" t="s">
        <v>306</v>
      </c>
      <c r="AR1027" s="314" t="s">
        <v>0</v>
      </c>
      <c r="AS1027" s="314"/>
    </row>
    <row r="1028" spans="1:45" x14ac:dyDescent="0.2">
      <c r="A1028" s="306" t="s">
        <v>2084</v>
      </c>
      <c r="B1028" s="50" t="s">
        <v>310</v>
      </c>
      <c r="C1028" s="50" t="s">
        <v>295</v>
      </c>
      <c r="D1028" s="50" t="s">
        <v>778</v>
      </c>
      <c r="E1028" s="50" t="s">
        <v>297</v>
      </c>
      <c r="F1028" s="50" t="s">
        <v>1044</v>
      </c>
      <c r="G1028" s="50" t="s">
        <v>624</v>
      </c>
      <c r="H1028" s="50" t="s">
        <v>1243</v>
      </c>
      <c r="I1028" s="50" t="s">
        <v>1569</v>
      </c>
      <c r="J1028" s="50" t="s">
        <v>1085</v>
      </c>
      <c r="L1028" s="307">
        <v>1878.8491237960322</v>
      </c>
      <c r="M1028" s="308">
        <v>1250</v>
      </c>
      <c r="N1028" s="307">
        <v>1687.3383597570137</v>
      </c>
      <c r="O1028" s="50" t="s">
        <v>3274</v>
      </c>
      <c r="Q1028" s="50" t="s">
        <v>300</v>
      </c>
      <c r="R1028" s="50" t="s">
        <v>905</v>
      </c>
      <c r="T1028" s="308">
        <v>8346.1592924409524</v>
      </c>
      <c r="U1028" s="309">
        <v>18</v>
      </c>
      <c r="V1028" s="310">
        <v>45931</v>
      </c>
      <c r="X1028" s="50" t="s">
        <v>306</v>
      </c>
      <c r="AC1028" s="50" t="s">
        <v>1086</v>
      </c>
      <c r="AD1028" s="50" t="s">
        <v>304</v>
      </c>
      <c r="AE1028" s="310">
        <v>45616</v>
      </c>
      <c r="AF1028" s="306" t="s">
        <v>3275</v>
      </c>
      <c r="AG1028" s="307">
        <v>0.38208259700311381</v>
      </c>
      <c r="AH1028" s="307">
        <v>0.36645141438250645</v>
      </c>
      <c r="AI1028" s="307">
        <v>0.13612306136985167</v>
      </c>
      <c r="AJ1028" s="50" t="s">
        <v>0</v>
      </c>
      <c r="AK1028" s="307">
        <v>343.01895354696654</v>
      </c>
      <c r="AL1028" s="307">
        <v>0.78388888888888886</v>
      </c>
      <c r="AN1028" s="312">
        <v>13</v>
      </c>
      <c r="AO1028" s="313" t="s">
        <v>305</v>
      </c>
      <c r="AP1028" s="313" t="s">
        <v>0</v>
      </c>
      <c r="AQ1028" s="313" t="s">
        <v>306</v>
      </c>
      <c r="AR1028" s="314" t="s">
        <v>0</v>
      </c>
      <c r="AS1028" s="314"/>
    </row>
    <row r="1029" spans="1:45" x14ac:dyDescent="0.2">
      <c r="A1029" s="306" t="s">
        <v>2085</v>
      </c>
      <c r="B1029" s="50" t="s">
        <v>294</v>
      </c>
      <c r="C1029" s="50" t="s">
        <v>295</v>
      </c>
      <c r="D1029" s="50" t="s">
        <v>778</v>
      </c>
      <c r="E1029" s="50" t="s">
        <v>297</v>
      </c>
      <c r="F1029" s="50" t="s">
        <v>1044</v>
      </c>
      <c r="G1029" s="50" t="s">
        <v>624</v>
      </c>
      <c r="H1029" s="50" t="s">
        <v>1149</v>
      </c>
      <c r="I1029" s="50" t="s">
        <v>1569</v>
      </c>
      <c r="J1029" s="50" t="s">
        <v>1082</v>
      </c>
      <c r="L1029" s="307">
        <v>3621.7849619067729</v>
      </c>
      <c r="M1029" s="308">
        <v>1250</v>
      </c>
      <c r="N1029" s="307">
        <v>3253.0142226003145</v>
      </c>
      <c r="O1029" s="50" t="s">
        <v>3276</v>
      </c>
      <c r="Q1029" s="50" t="s">
        <v>300</v>
      </c>
      <c r="R1029" s="50" t="s">
        <v>785</v>
      </c>
      <c r="T1029" s="308">
        <v>7624.8664971359904</v>
      </c>
      <c r="U1029" s="309">
        <v>18</v>
      </c>
      <c r="V1029" s="310">
        <v>45931</v>
      </c>
      <c r="X1029" s="50" t="s">
        <v>306</v>
      </c>
      <c r="AC1029" s="50" t="s">
        <v>1083</v>
      </c>
      <c r="AD1029" s="50" t="s">
        <v>304</v>
      </c>
      <c r="AE1029" s="310">
        <v>45616</v>
      </c>
      <c r="AF1029" s="306" t="s">
        <v>3275</v>
      </c>
      <c r="AG1029" s="307">
        <v>0.6752356932793373</v>
      </c>
      <c r="AH1029" s="307">
        <v>0.64767722494869973</v>
      </c>
      <c r="AI1029" s="307">
        <v>0.26498222603204152</v>
      </c>
      <c r="AJ1029" s="306" t="s">
        <v>0</v>
      </c>
      <c r="AK1029" s="307">
        <v>173.63812794512629</v>
      </c>
      <c r="AL1029" s="307">
        <v>1.2161111111111111</v>
      </c>
      <c r="AN1029" s="312">
        <v>13</v>
      </c>
      <c r="AO1029" s="313" t="s">
        <v>305</v>
      </c>
      <c r="AP1029" s="313" t="s">
        <v>0</v>
      </c>
      <c r="AQ1029" s="313" t="s">
        <v>306</v>
      </c>
      <c r="AR1029" s="314" t="s">
        <v>0</v>
      </c>
      <c r="AS1029" s="314"/>
    </row>
    <row r="1030" spans="1:45" x14ac:dyDescent="0.2">
      <c r="A1030" s="306" t="s">
        <v>2086</v>
      </c>
      <c r="B1030" s="50" t="s">
        <v>308</v>
      </c>
      <c r="C1030" s="50" t="s">
        <v>295</v>
      </c>
      <c r="D1030" s="50" t="s">
        <v>778</v>
      </c>
      <c r="E1030" s="50" t="s">
        <v>297</v>
      </c>
      <c r="F1030" s="50" t="s">
        <v>1044</v>
      </c>
      <c r="G1030" s="50" t="s">
        <v>624</v>
      </c>
      <c r="H1030" s="50" t="s">
        <v>1149</v>
      </c>
      <c r="I1030" s="50" t="s">
        <v>1569</v>
      </c>
      <c r="J1030" s="50" t="s">
        <v>1082</v>
      </c>
      <c r="L1030" s="307">
        <v>4145.3663078711097</v>
      </c>
      <c r="M1030" s="308">
        <v>1250</v>
      </c>
      <c r="N1030" s="307">
        <v>3723.2844299771505</v>
      </c>
      <c r="O1030" s="50" t="s">
        <v>3276</v>
      </c>
      <c r="Q1030" s="50" t="s">
        <v>300</v>
      </c>
      <c r="R1030" s="50" t="s">
        <v>785</v>
      </c>
      <c r="T1030" s="308">
        <v>7624.8664971359904</v>
      </c>
      <c r="U1030" s="309">
        <v>18</v>
      </c>
      <c r="V1030" s="310">
        <v>45931</v>
      </c>
      <c r="X1030" s="50" t="s">
        <v>306</v>
      </c>
      <c r="AC1030" s="50" t="s">
        <v>1083</v>
      </c>
      <c r="AD1030" s="50" t="s">
        <v>304</v>
      </c>
      <c r="AE1030" s="310">
        <v>45616</v>
      </c>
      <c r="AF1030" s="306" t="s">
        <v>3275</v>
      </c>
      <c r="AG1030" s="307">
        <v>0.77285076895302607</v>
      </c>
      <c r="AH1030" s="307">
        <v>0.7413083258439207</v>
      </c>
      <c r="AI1030" s="307">
        <v>0.30540706475145724</v>
      </c>
      <c r="AJ1030" s="50" t="s">
        <v>0</v>
      </c>
      <c r="AK1030" s="307">
        <v>147.63186185158347</v>
      </c>
      <c r="AL1030" s="307">
        <v>1.3922222222222222</v>
      </c>
      <c r="AN1030" s="312">
        <v>13</v>
      </c>
      <c r="AO1030" s="313" t="s">
        <v>305</v>
      </c>
      <c r="AP1030" s="313" t="s">
        <v>0</v>
      </c>
      <c r="AQ1030" s="313" t="s">
        <v>306</v>
      </c>
      <c r="AR1030" s="314" t="s">
        <v>0</v>
      </c>
      <c r="AS1030" s="314"/>
    </row>
    <row r="1031" spans="1:45" x14ac:dyDescent="0.2">
      <c r="A1031" s="306" t="s">
        <v>2087</v>
      </c>
      <c r="B1031" s="50" t="s">
        <v>310</v>
      </c>
      <c r="C1031" s="50" t="s">
        <v>295</v>
      </c>
      <c r="D1031" s="50" t="s">
        <v>778</v>
      </c>
      <c r="E1031" s="50" t="s">
        <v>297</v>
      </c>
      <c r="F1031" s="50" t="s">
        <v>1044</v>
      </c>
      <c r="G1031" s="50" t="s">
        <v>624</v>
      </c>
      <c r="H1031" s="50" t="s">
        <v>1149</v>
      </c>
      <c r="I1031" s="50" t="s">
        <v>1569</v>
      </c>
      <c r="J1031" s="50" t="s">
        <v>1082</v>
      </c>
      <c r="L1031" s="307">
        <v>4145.3663078711097</v>
      </c>
      <c r="M1031" s="308">
        <v>1250</v>
      </c>
      <c r="N1031" s="307">
        <v>3723.2844299771505</v>
      </c>
      <c r="O1031" s="50" t="s">
        <v>3276</v>
      </c>
      <c r="Q1031" s="50" t="s">
        <v>300</v>
      </c>
      <c r="R1031" s="50" t="s">
        <v>785</v>
      </c>
      <c r="T1031" s="308">
        <v>7624.8664971359904</v>
      </c>
      <c r="U1031" s="309">
        <v>18</v>
      </c>
      <c r="V1031" s="310">
        <v>45931</v>
      </c>
      <c r="X1031" s="50" t="s">
        <v>306</v>
      </c>
      <c r="AC1031" s="50" t="s">
        <v>1083</v>
      </c>
      <c r="AD1031" s="50" t="s">
        <v>304</v>
      </c>
      <c r="AE1031" s="310">
        <v>45616</v>
      </c>
      <c r="AF1031" s="306" t="s">
        <v>3275</v>
      </c>
      <c r="AG1031" s="307">
        <v>0.77285076895302607</v>
      </c>
      <c r="AH1031" s="307">
        <v>0.7413083258439207</v>
      </c>
      <c r="AI1031" s="307">
        <v>0.30540706475145724</v>
      </c>
      <c r="AJ1031" s="306" t="s">
        <v>0</v>
      </c>
      <c r="AK1031" s="307">
        <v>147.63186185158347</v>
      </c>
      <c r="AL1031" s="307">
        <v>1.3922222222222222</v>
      </c>
      <c r="AN1031" s="312">
        <v>13</v>
      </c>
      <c r="AO1031" s="313" t="s">
        <v>305</v>
      </c>
      <c r="AP1031" s="313" t="s">
        <v>0</v>
      </c>
      <c r="AQ1031" s="313" t="s">
        <v>306</v>
      </c>
      <c r="AR1031" s="314" t="s">
        <v>0</v>
      </c>
      <c r="AS1031" s="314"/>
    </row>
    <row r="1032" spans="1:45" x14ac:dyDescent="0.2">
      <c r="A1032" s="306" t="s">
        <v>2088</v>
      </c>
      <c r="B1032" s="50" t="s">
        <v>294</v>
      </c>
      <c r="C1032" s="50" t="s">
        <v>295</v>
      </c>
      <c r="D1032" s="50" t="s">
        <v>778</v>
      </c>
      <c r="E1032" s="50" t="s">
        <v>297</v>
      </c>
      <c r="F1032" s="50" t="s">
        <v>1044</v>
      </c>
      <c r="G1032" s="50" t="s">
        <v>624</v>
      </c>
      <c r="H1032" s="50" t="s">
        <v>1149</v>
      </c>
      <c r="I1032" s="50" t="s">
        <v>1569</v>
      </c>
      <c r="J1032" s="50" t="s">
        <v>1085</v>
      </c>
      <c r="L1032" s="307">
        <v>3394.5218393545269</v>
      </c>
      <c r="M1032" s="308">
        <v>1250</v>
      </c>
      <c r="N1032" s="307">
        <v>3048.5188193310341</v>
      </c>
      <c r="O1032" s="50" t="s">
        <v>3277</v>
      </c>
      <c r="Q1032" s="50" t="s">
        <v>300</v>
      </c>
      <c r="R1032" s="50" t="s">
        <v>785</v>
      </c>
      <c r="T1032" s="308">
        <v>5597.8454515289231</v>
      </c>
      <c r="U1032" s="309">
        <v>18</v>
      </c>
      <c r="V1032" s="310">
        <v>45931</v>
      </c>
      <c r="X1032" s="50" t="s">
        <v>306</v>
      </c>
      <c r="AC1032" s="50" t="s">
        <v>1086</v>
      </c>
      <c r="AD1032" s="50" t="s">
        <v>304</v>
      </c>
      <c r="AE1032" s="310">
        <v>45616</v>
      </c>
      <c r="AF1032" s="306" t="s">
        <v>3275</v>
      </c>
      <c r="AG1032" s="307">
        <v>0.69030967071157179</v>
      </c>
      <c r="AH1032" s="307">
        <v>0.66206877041331524</v>
      </c>
      <c r="AI1032" s="307">
        <v>0.34638559662019502</v>
      </c>
      <c r="AJ1032" s="50" t="s">
        <v>0</v>
      </c>
      <c r="AK1032" s="307">
        <v>117.44702112410714</v>
      </c>
      <c r="AL1032" s="307">
        <v>1.345</v>
      </c>
      <c r="AN1032" s="312">
        <v>13</v>
      </c>
      <c r="AO1032" s="313" t="s">
        <v>305</v>
      </c>
      <c r="AP1032" s="313" t="s">
        <v>0</v>
      </c>
      <c r="AQ1032" s="313" t="s">
        <v>306</v>
      </c>
      <c r="AR1032" s="314" t="s">
        <v>0</v>
      </c>
      <c r="AS1032" s="314"/>
    </row>
    <row r="1033" spans="1:45" x14ac:dyDescent="0.2">
      <c r="A1033" s="306" t="s">
        <v>2089</v>
      </c>
      <c r="B1033" s="50" t="s">
        <v>308</v>
      </c>
      <c r="C1033" s="50" t="s">
        <v>295</v>
      </c>
      <c r="D1033" s="50" t="s">
        <v>778</v>
      </c>
      <c r="E1033" s="50" t="s">
        <v>297</v>
      </c>
      <c r="F1033" s="50" t="s">
        <v>1044</v>
      </c>
      <c r="G1033" s="50" t="s">
        <v>624</v>
      </c>
      <c r="H1033" s="50" t="s">
        <v>1149</v>
      </c>
      <c r="I1033" s="50" t="s">
        <v>1569</v>
      </c>
      <c r="J1033" s="50" t="s">
        <v>1085</v>
      </c>
      <c r="L1033" s="307">
        <v>3854.7750483114855</v>
      </c>
      <c r="M1033" s="308">
        <v>1250</v>
      </c>
      <c r="N1033" s="307">
        <v>3461.8584988393527</v>
      </c>
      <c r="O1033" s="50" t="s">
        <v>3277</v>
      </c>
      <c r="Q1033" s="50" t="s">
        <v>300</v>
      </c>
      <c r="R1033" s="50" t="s">
        <v>785</v>
      </c>
      <c r="T1033" s="308">
        <v>5504.9901101828318</v>
      </c>
      <c r="U1033" s="309">
        <v>18</v>
      </c>
      <c r="V1033" s="310">
        <v>45931</v>
      </c>
      <c r="X1033" s="50" t="s">
        <v>306</v>
      </c>
      <c r="AC1033" s="50" t="s">
        <v>1086</v>
      </c>
      <c r="AD1033" s="50" t="s">
        <v>304</v>
      </c>
      <c r="AE1033" s="310">
        <v>45616</v>
      </c>
      <c r="AF1033" s="306" t="s">
        <v>3275</v>
      </c>
      <c r="AG1033" s="307">
        <v>0.78390672389165594</v>
      </c>
      <c r="AH1033" s="307">
        <v>0.75183672317771966</v>
      </c>
      <c r="AI1033" s="307">
        <v>0.40495804108408895</v>
      </c>
      <c r="AJ1033" s="306" t="s">
        <v>0</v>
      </c>
      <c r="AK1033" s="307">
        <v>97.594011148518859</v>
      </c>
      <c r="AL1033" s="307">
        <v>1.5311111111111111</v>
      </c>
      <c r="AN1033" s="312">
        <v>13</v>
      </c>
      <c r="AO1033" s="313" t="s">
        <v>305</v>
      </c>
      <c r="AP1033" s="313" t="s">
        <v>0</v>
      </c>
      <c r="AQ1033" s="313" t="s">
        <v>306</v>
      </c>
      <c r="AR1033" s="314" t="s">
        <v>0</v>
      </c>
      <c r="AS1033" s="314"/>
    </row>
    <row r="1034" spans="1:45" x14ac:dyDescent="0.2">
      <c r="A1034" s="306" t="s">
        <v>2090</v>
      </c>
      <c r="B1034" s="50" t="s">
        <v>310</v>
      </c>
      <c r="C1034" s="50" t="s">
        <v>295</v>
      </c>
      <c r="D1034" s="50" t="s">
        <v>778</v>
      </c>
      <c r="E1034" s="50" t="s">
        <v>297</v>
      </c>
      <c r="F1034" s="50" t="s">
        <v>1044</v>
      </c>
      <c r="G1034" s="50" t="s">
        <v>624</v>
      </c>
      <c r="H1034" s="50" t="s">
        <v>1149</v>
      </c>
      <c r="I1034" s="50" t="s">
        <v>1569</v>
      </c>
      <c r="J1034" s="50" t="s">
        <v>1085</v>
      </c>
      <c r="L1034" s="307">
        <v>3854.7750483114855</v>
      </c>
      <c r="M1034" s="308">
        <v>1250</v>
      </c>
      <c r="N1034" s="307">
        <v>3461.8584988393527</v>
      </c>
      <c r="O1034" s="50" t="s">
        <v>3277</v>
      </c>
      <c r="Q1034" s="50" t="s">
        <v>300</v>
      </c>
      <c r="R1034" s="50" t="s">
        <v>785</v>
      </c>
      <c r="T1034" s="308">
        <v>5504.9901101828318</v>
      </c>
      <c r="U1034" s="309">
        <v>18</v>
      </c>
      <c r="V1034" s="310">
        <v>45931</v>
      </c>
      <c r="X1034" s="50" t="s">
        <v>306</v>
      </c>
      <c r="AC1034" s="50" t="s">
        <v>1086</v>
      </c>
      <c r="AD1034" s="50" t="s">
        <v>304</v>
      </c>
      <c r="AE1034" s="310">
        <v>45616</v>
      </c>
      <c r="AF1034" s="306" t="s">
        <v>3183</v>
      </c>
      <c r="AG1034" s="307">
        <v>0.78390672389165594</v>
      </c>
      <c r="AH1034" s="307">
        <v>0.75183672317771966</v>
      </c>
      <c r="AI1034" s="307">
        <v>0.40495804108408895</v>
      </c>
      <c r="AJ1034" s="50" t="s">
        <v>0</v>
      </c>
      <c r="AK1034" s="307">
        <v>97.594011148518859</v>
      </c>
      <c r="AL1034" s="307">
        <v>1.5311111111111111</v>
      </c>
      <c r="AN1034" s="312">
        <v>13</v>
      </c>
      <c r="AO1034" s="313" t="s">
        <v>305</v>
      </c>
      <c r="AP1034" s="313" t="s">
        <v>0</v>
      </c>
      <c r="AQ1034" s="313" t="s">
        <v>306</v>
      </c>
      <c r="AR1034" s="314" t="s">
        <v>0</v>
      </c>
      <c r="AS1034" s="314"/>
    </row>
    <row r="1035" spans="1:45" x14ac:dyDescent="0.2">
      <c r="A1035" s="306" t="s">
        <v>3281</v>
      </c>
      <c r="B1035" s="50" t="s">
        <v>294</v>
      </c>
      <c r="C1035" s="50" t="s">
        <v>295</v>
      </c>
      <c r="D1035" s="50" t="s">
        <v>778</v>
      </c>
      <c r="E1035" s="50" t="s">
        <v>297</v>
      </c>
      <c r="F1035" s="50" t="s">
        <v>1044</v>
      </c>
      <c r="G1035" s="50" t="s">
        <v>635</v>
      </c>
      <c r="H1035" s="50" t="s">
        <v>1243</v>
      </c>
      <c r="I1035" s="50" t="s">
        <v>1053</v>
      </c>
      <c r="K1035" s="50" t="s">
        <v>1059</v>
      </c>
      <c r="L1035" s="307">
        <v>1820.8896465911816</v>
      </c>
      <c r="M1035" s="308">
        <v>920</v>
      </c>
      <c r="N1035" s="307">
        <v>1634.2144000000001</v>
      </c>
      <c r="O1035" s="50" t="s">
        <v>1534</v>
      </c>
      <c r="Q1035" s="50" t="s">
        <v>300</v>
      </c>
      <c r="R1035" s="50" t="s">
        <v>905</v>
      </c>
      <c r="T1035" s="308">
        <v>7760.88</v>
      </c>
      <c r="U1035" s="309">
        <v>15</v>
      </c>
      <c r="V1035" s="310">
        <v>45931</v>
      </c>
      <c r="X1035" s="50" t="s">
        <v>306</v>
      </c>
      <c r="AC1035" s="50" t="s">
        <v>3205</v>
      </c>
      <c r="AD1035" s="50" t="s">
        <v>304</v>
      </c>
      <c r="AE1035" s="310">
        <v>45643</v>
      </c>
      <c r="AF1035" s="306" t="s">
        <v>3168</v>
      </c>
      <c r="AG1035" s="307">
        <v>0.27096292833917052</v>
      </c>
      <c r="AH1035" s="307">
        <v>0.25971562458573177</v>
      </c>
      <c r="AI1035" s="307">
        <v>0.18960947405660541</v>
      </c>
      <c r="AJ1035" s="306" t="s">
        <v>0</v>
      </c>
      <c r="AK1035" s="307">
        <v>413.98625491982676</v>
      </c>
      <c r="AL1035" s="307">
        <v>1.1286659999999999</v>
      </c>
      <c r="AN1035" s="312">
        <v>17</v>
      </c>
      <c r="AO1035" s="313" t="s">
        <v>305</v>
      </c>
      <c r="AP1035" s="313" t="s">
        <v>0</v>
      </c>
      <c r="AQ1035" s="313" t="s">
        <v>306</v>
      </c>
      <c r="AR1035" s="314" t="s">
        <v>0</v>
      </c>
      <c r="AS1035" s="314"/>
    </row>
    <row r="1036" spans="1:45" x14ac:dyDescent="0.2">
      <c r="A1036" s="306" t="s">
        <v>3282</v>
      </c>
      <c r="B1036" s="50" t="s">
        <v>308</v>
      </c>
      <c r="C1036" s="50" t="s">
        <v>295</v>
      </c>
      <c r="D1036" s="50" t="s">
        <v>778</v>
      </c>
      <c r="E1036" s="50" t="s">
        <v>297</v>
      </c>
      <c r="F1036" s="50" t="s">
        <v>1044</v>
      </c>
      <c r="G1036" s="50" t="s">
        <v>635</v>
      </c>
      <c r="H1036" s="50" t="s">
        <v>3283</v>
      </c>
      <c r="I1036" s="50" t="s">
        <v>1053</v>
      </c>
      <c r="K1036" s="50" t="s">
        <v>1059</v>
      </c>
      <c r="L1036" s="307">
        <v>1108.7953654316623</v>
      </c>
      <c r="M1036" s="308">
        <v>920</v>
      </c>
      <c r="N1036" s="307">
        <v>995.61057000000005</v>
      </c>
      <c r="O1036" s="50" t="s">
        <v>1534</v>
      </c>
      <c r="Q1036" s="50" t="s">
        <v>300</v>
      </c>
      <c r="R1036" s="50" t="s">
        <v>905</v>
      </c>
      <c r="T1036" s="308">
        <v>7760.88</v>
      </c>
      <c r="U1036" s="309">
        <v>15</v>
      </c>
      <c r="V1036" s="310">
        <v>45931</v>
      </c>
      <c r="X1036" s="50" t="s">
        <v>306</v>
      </c>
      <c r="AC1036" s="50" t="s">
        <v>3205</v>
      </c>
      <c r="AD1036" s="50" t="s">
        <v>304</v>
      </c>
      <c r="AE1036" s="310">
        <v>45643</v>
      </c>
      <c r="AF1036" s="306" t="s">
        <v>3168</v>
      </c>
      <c r="AG1036" s="307">
        <v>0.15964846877811548</v>
      </c>
      <c r="AH1036" s="307">
        <v>0.15307930821995031</v>
      </c>
      <c r="AI1036" s="307">
        <v>0.16814407803442069</v>
      </c>
      <c r="AJ1036" s="50" t="s">
        <v>0</v>
      </c>
      <c r="AK1036" s="307">
        <v>680.09261112497779</v>
      </c>
      <c r="AL1036" s="307">
        <v>0.68733299999999997</v>
      </c>
      <c r="AN1036" s="312">
        <v>17</v>
      </c>
      <c r="AO1036" s="313" t="s">
        <v>305</v>
      </c>
      <c r="AP1036" s="313" t="s">
        <v>0</v>
      </c>
      <c r="AQ1036" s="313" t="s">
        <v>306</v>
      </c>
      <c r="AR1036" s="314" t="s">
        <v>0</v>
      </c>
      <c r="AS1036" s="314"/>
    </row>
    <row r="1037" spans="1:45" x14ac:dyDescent="0.2">
      <c r="A1037" s="306" t="s">
        <v>3284</v>
      </c>
      <c r="B1037" s="50" t="s">
        <v>310</v>
      </c>
      <c r="C1037" s="50" t="s">
        <v>295</v>
      </c>
      <c r="D1037" s="50" t="s">
        <v>778</v>
      </c>
      <c r="E1037" s="50" t="s">
        <v>297</v>
      </c>
      <c r="F1037" s="50" t="s">
        <v>1044</v>
      </c>
      <c r="G1037" s="50" t="s">
        <v>635</v>
      </c>
      <c r="H1037" s="50" t="s">
        <v>1243</v>
      </c>
      <c r="I1037" s="50" t="s">
        <v>1053</v>
      </c>
      <c r="K1037" s="50" t="s">
        <v>1059</v>
      </c>
      <c r="L1037" s="307">
        <v>1080.28</v>
      </c>
      <c r="M1037" s="308">
        <v>920</v>
      </c>
      <c r="N1037" s="307">
        <v>970</v>
      </c>
      <c r="O1037" s="50" t="s">
        <v>1534</v>
      </c>
      <c r="Q1037" s="50" t="s">
        <v>300</v>
      </c>
      <c r="R1037" s="50" t="s">
        <v>905</v>
      </c>
      <c r="T1037" s="308">
        <v>7760.88</v>
      </c>
      <c r="U1037" s="309">
        <v>15</v>
      </c>
      <c r="V1037" s="310">
        <v>45931</v>
      </c>
      <c r="X1037" s="50" t="s">
        <v>306</v>
      </c>
      <c r="AC1037" s="50" t="s">
        <v>3205</v>
      </c>
      <c r="AD1037" s="50" t="s">
        <v>304</v>
      </c>
      <c r="AE1037" s="310">
        <v>45643</v>
      </c>
      <c r="AF1037" s="306" t="s">
        <v>3168</v>
      </c>
      <c r="AG1037" s="307">
        <v>0.14473482910808569</v>
      </c>
      <c r="AH1037" s="307">
        <v>0.13880808491391433</v>
      </c>
      <c r="AI1037" s="307">
        <v>0.23684437889011356</v>
      </c>
      <c r="AJ1037" s="306" t="s">
        <v>0</v>
      </c>
      <c r="AK1037" s="307">
        <v>640.87396473152228</v>
      </c>
      <c r="AL1037" s="307">
        <v>0.77307000000000003</v>
      </c>
      <c r="AN1037" s="312">
        <v>17</v>
      </c>
      <c r="AO1037" s="313" t="s">
        <v>305</v>
      </c>
      <c r="AP1037" s="313" t="s">
        <v>0</v>
      </c>
      <c r="AQ1037" s="313" t="s">
        <v>306</v>
      </c>
      <c r="AR1037" s="314" t="s">
        <v>0</v>
      </c>
      <c r="AS1037" s="314"/>
    </row>
    <row r="1038" spans="1:45" x14ac:dyDescent="0.2">
      <c r="A1038" s="306" t="s">
        <v>3203</v>
      </c>
      <c r="B1038" s="50" t="s">
        <v>294</v>
      </c>
      <c r="C1038" s="50" t="s">
        <v>295</v>
      </c>
      <c r="D1038" s="50" t="s">
        <v>778</v>
      </c>
      <c r="E1038" s="50" t="s">
        <v>297</v>
      </c>
      <c r="F1038" s="50" t="s">
        <v>1044</v>
      </c>
      <c r="G1038" s="50" t="s">
        <v>635</v>
      </c>
      <c r="H1038" s="50" t="s">
        <v>2685</v>
      </c>
      <c r="I1038" s="50" t="s">
        <v>1053</v>
      </c>
      <c r="K1038" s="50" t="s">
        <v>1059</v>
      </c>
      <c r="L1038" s="307">
        <v>1337.075241275516</v>
      </c>
      <c r="M1038" s="308">
        <v>920</v>
      </c>
      <c r="N1038" s="307">
        <v>1200</v>
      </c>
      <c r="O1038" s="50" t="s">
        <v>3204</v>
      </c>
      <c r="Q1038" s="50" t="s">
        <v>300</v>
      </c>
      <c r="R1038" s="50" t="s">
        <v>1544</v>
      </c>
      <c r="T1038" s="308">
        <v>4305.1000000000004</v>
      </c>
      <c r="U1038" s="309">
        <v>15</v>
      </c>
      <c r="V1038" s="310">
        <v>45931</v>
      </c>
      <c r="X1038" s="50" t="s">
        <v>306</v>
      </c>
      <c r="AC1038" s="50" t="s">
        <v>3205</v>
      </c>
      <c r="AD1038" s="50" t="s">
        <v>304</v>
      </c>
      <c r="AE1038" s="310">
        <v>45643</v>
      </c>
      <c r="AF1038" s="306" t="s">
        <v>3206</v>
      </c>
      <c r="AG1038" s="307">
        <v>0.19896747914628476</v>
      </c>
      <c r="AH1038" s="307">
        <v>0.1907086088693401</v>
      </c>
      <c r="AI1038" s="307">
        <v>0.13688340384343942</v>
      </c>
      <c r="AJ1038" s="50" t="s">
        <v>0</v>
      </c>
      <c r="AK1038" s="307">
        <v>351.9651633596269</v>
      </c>
      <c r="AL1038" s="307">
        <v>0.82866660000000003</v>
      </c>
      <c r="AN1038" s="312">
        <v>17</v>
      </c>
      <c r="AO1038" s="313" t="s">
        <v>305</v>
      </c>
      <c r="AP1038" s="313" t="s">
        <v>0</v>
      </c>
      <c r="AQ1038" s="313" t="s">
        <v>306</v>
      </c>
      <c r="AR1038" s="314" t="s">
        <v>0</v>
      </c>
      <c r="AS1038" s="314"/>
    </row>
    <row r="1039" spans="1:45" x14ac:dyDescent="0.2">
      <c r="A1039" s="306" t="s">
        <v>3207</v>
      </c>
      <c r="B1039" s="50" t="s">
        <v>308</v>
      </c>
      <c r="C1039" s="50" t="s">
        <v>295</v>
      </c>
      <c r="D1039" s="50" t="s">
        <v>778</v>
      </c>
      <c r="E1039" s="50" t="s">
        <v>297</v>
      </c>
      <c r="F1039" s="50" t="s">
        <v>1044</v>
      </c>
      <c r="G1039" s="50" t="s">
        <v>635</v>
      </c>
      <c r="H1039" s="50" t="s">
        <v>2685</v>
      </c>
      <c r="I1039" s="50" t="s">
        <v>1053</v>
      </c>
      <c r="K1039" s="50" t="s">
        <v>1059</v>
      </c>
      <c r="L1039" s="307">
        <v>1336.4205584967281</v>
      </c>
      <c r="M1039" s="308">
        <v>920</v>
      </c>
      <c r="N1039" s="307">
        <v>1200</v>
      </c>
      <c r="O1039" s="50" t="s">
        <v>3204</v>
      </c>
      <c r="Q1039" s="50" t="s">
        <v>300</v>
      </c>
      <c r="R1039" s="50" t="s">
        <v>1544</v>
      </c>
      <c r="T1039" s="308">
        <v>4305.1000000000004</v>
      </c>
      <c r="U1039" s="309">
        <v>15</v>
      </c>
      <c r="V1039" s="310">
        <v>45931</v>
      </c>
      <c r="X1039" s="50" t="s">
        <v>306</v>
      </c>
      <c r="AC1039" s="50" t="s">
        <v>3205</v>
      </c>
      <c r="AD1039" s="50" t="s">
        <v>304</v>
      </c>
      <c r="AE1039" s="310">
        <v>45643</v>
      </c>
      <c r="AF1039" s="306" t="s">
        <v>3208</v>
      </c>
      <c r="AG1039" s="307">
        <v>0.19242278824328859</v>
      </c>
      <c r="AH1039" s="307">
        <v>0.18450504120384278</v>
      </c>
      <c r="AI1039" s="307">
        <v>0.13741668059855774</v>
      </c>
      <c r="AJ1039" s="306" t="s">
        <v>0</v>
      </c>
      <c r="AK1039" s="307">
        <v>352.56754677496531</v>
      </c>
      <c r="AL1039" s="307">
        <v>0.82866660000000003</v>
      </c>
      <c r="AN1039" s="312">
        <v>17</v>
      </c>
      <c r="AO1039" s="313" t="s">
        <v>305</v>
      </c>
      <c r="AP1039" s="313" t="s">
        <v>0</v>
      </c>
      <c r="AQ1039" s="313" t="s">
        <v>306</v>
      </c>
      <c r="AR1039" s="314" t="s">
        <v>0</v>
      </c>
      <c r="AS1039" s="314"/>
    </row>
    <row r="1040" spans="1:45" x14ac:dyDescent="0.2">
      <c r="A1040" s="306" t="s">
        <v>3209</v>
      </c>
      <c r="B1040" s="50" t="s">
        <v>310</v>
      </c>
      <c r="C1040" s="50" t="s">
        <v>295</v>
      </c>
      <c r="D1040" s="50" t="s">
        <v>778</v>
      </c>
      <c r="E1040" s="50" t="s">
        <v>297</v>
      </c>
      <c r="F1040" s="50" t="s">
        <v>1044</v>
      </c>
      <c r="G1040" s="50" t="s">
        <v>635</v>
      </c>
      <c r="H1040" s="50" t="s">
        <v>2685</v>
      </c>
      <c r="I1040" s="50" t="s">
        <v>1053</v>
      </c>
      <c r="K1040" s="50" t="s">
        <v>1059</v>
      </c>
      <c r="L1040" s="307">
        <v>1336.4274218835646</v>
      </c>
      <c r="M1040" s="308">
        <v>920</v>
      </c>
      <c r="N1040" s="307">
        <v>1200</v>
      </c>
      <c r="O1040" s="50" t="s">
        <v>3204</v>
      </c>
      <c r="Q1040" s="50" t="s">
        <v>300</v>
      </c>
      <c r="R1040" s="50" t="s">
        <v>1544</v>
      </c>
      <c r="T1040" s="308">
        <v>4305.1000000000004</v>
      </c>
      <c r="U1040" s="309">
        <v>15</v>
      </c>
      <c r="V1040" s="310">
        <v>45931</v>
      </c>
      <c r="X1040" s="50" t="s">
        <v>306</v>
      </c>
      <c r="AC1040" s="50" t="s">
        <v>3205</v>
      </c>
      <c r="AD1040" s="50" t="s">
        <v>304</v>
      </c>
      <c r="AE1040" s="310">
        <v>45643</v>
      </c>
      <c r="AF1040" s="306" t="s">
        <v>3210</v>
      </c>
      <c r="AG1040" s="307">
        <v>0.17905305113569622</v>
      </c>
      <c r="AH1040" s="307">
        <v>0.17172101061851933</v>
      </c>
      <c r="AI1040" s="307">
        <v>0.12988016994955517</v>
      </c>
      <c r="AJ1040" s="50" t="s">
        <v>0</v>
      </c>
      <c r="AK1040" s="307">
        <v>354.27989611110058</v>
      </c>
      <c r="AL1040" s="307">
        <v>0.82866660000000003</v>
      </c>
      <c r="AN1040" s="312">
        <v>17</v>
      </c>
      <c r="AO1040" s="313" t="s">
        <v>305</v>
      </c>
      <c r="AP1040" s="313" t="s">
        <v>0</v>
      </c>
      <c r="AQ1040" s="313" t="s">
        <v>306</v>
      </c>
      <c r="AR1040" s="314" t="s">
        <v>0</v>
      </c>
      <c r="AS1040" s="314"/>
    </row>
    <row r="1041" spans="1:45" x14ac:dyDescent="0.2">
      <c r="A1041" s="306" t="s">
        <v>3285</v>
      </c>
      <c r="B1041" s="50" t="s">
        <v>294</v>
      </c>
      <c r="C1041" s="50" t="s">
        <v>295</v>
      </c>
      <c r="D1041" s="50" t="s">
        <v>778</v>
      </c>
      <c r="E1041" s="50" t="s">
        <v>297</v>
      </c>
      <c r="F1041" s="50" t="s">
        <v>1044</v>
      </c>
      <c r="G1041" s="50" t="s">
        <v>635</v>
      </c>
      <c r="H1041" s="50" t="s">
        <v>1149</v>
      </c>
      <c r="I1041" s="50" t="s">
        <v>1053</v>
      </c>
      <c r="K1041" s="50" t="s">
        <v>1059</v>
      </c>
      <c r="L1041" s="307">
        <v>1820.8896465911816</v>
      </c>
      <c r="M1041" s="308">
        <v>920</v>
      </c>
      <c r="N1041" s="307">
        <v>1634.2144000000001</v>
      </c>
      <c r="O1041" s="50" t="s">
        <v>1520</v>
      </c>
      <c r="Q1041" s="50" t="s">
        <v>300</v>
      </c>
      <c r="R1041" s="50" t="s">
        <v>785</v>
      </c>
      <c r="T1041" s="308">
        <v>6290.53</v>
      </c>
      <c r="U1041" s="309">
        <v>15</v>
      </c>
      <c r="V1041" s="310">
        <v>45931</v>
      </c>
      <c r="X1041" s="50" t="s">
        <v>306</v>
      </c>
      <c r="AC1041" s="50" t="s">
        <v>3205</v>
      </c>
      <c r="AD1041" s="50" t="s">
        <v>304</v>
      </c>
      <c r="AE1041" s="310">
        <v>45643</v>
      </c>
      <c r="AF1041" s="306" t="s">
        <v>3168</v>
      </c>
      <c r="AG1041" s="307">
        <v>0.27096292833917052</v>
      </c>
      <c r="AH1041" s="307">
        <v>0.25971562458573177</v>
      </c>
      <c r="AI1041" s="307">
        <v>0.18960947405660541</v>
      </c>
      <c r="AJ1041" s="306" t="s">
        <v>0</v>
      </c>
      <c r="AK1041" s="307">
        <v>413.98625491982676</v>
      </c>
      <c r="AL1041" s="307">
        <v>1.1286666599999999</v>
      </c>
      <c r="AN1041" s="312">
        <v>17</v>
      </c>
      <c r="AO1041" s="313" t="s">
        <v>305</v>
      </c>
      <c r="AP1041" s="313" t="s">
        <v>0</v>
      </c>
      <c r="AQ1041" s="313" t="s">
        <v>306</v>
      </c>
      <c r="AR1041" s="314" t="s">
        <v>0</v>
      </c>
      <c r="AS1041" s="314"/>
    </row>
    <row r="1042" spans="1:45" x14ac:dyDescent="0.2">
      <c r="A1042" s="306" t="s">
        <v>3286</v>
      </c>
      <c r="B1042" s="50" t="s">
        <v>308</v>
      </c>
      <c r="C1042" s="50" t="s">
        <v>295</v>
      </c>
      <c r="D1042" s="50" t="s">
        <v>778</v>
      </c>
      <c r="E1042" s="50" t="s">
        <v>297</v>
      </c>
      <c r="F1042" s="50" t="s">
        <v>1044</v>
      </c>
      <c r="G1042" s="50" t="s">
        <v>635</v>
      </c>
      <c r="H1042" s="50" t="s">
        <v>1149</v>
      </c>
      <c r="I1042" s="50" t="s">
        <v>1053</v>
      </c>
      <c r="K1042" s="50" t="s">
        <v>1059</v>
      </c>
      <c r="L1042" s="307">
        <v>1108.7953654316623</v>
      </c>
      <c r="M1042" s="308">
        <v>920</v>
      </c>
      <c r="N1042" s="307">
        <v>995.61057000000005</v>
      </c>
      <c r="O1042" s="50" t="s">
        <v>1520</v>
      </c>
      <c r="Q1042" s="50" t="s">
        <v>300</v>
      </c>
      <c r="R1042" s="50" t="s">
        <v>785</v>
      </c>
      <c r="T1042" s="308">
        <v>6290.53</v>
      </c>
      <c r="U1042" s="309">
        <v>15</v>
      </c>
      <c r="V1042" s="310">
        <v>45931</v>
      </c>
      <c r="X1042" s="50" t="s">
        <v>306</v>
      </c>
      <c r="AC1042" s="50" t="s">
        <v>3205</v>
      </c>
      <c r="AD1042" s="50" t="s">
        <v>304</v>
      </c>
      <c r="AE1042" s="310">
        <v>45643</v>
      </c>
      <c r="AF1042" s="306" t="s">
        <v>3168</v>
      </c>
      <c r="AG1042" s="307">
        <v>0.15964846877811548</v>
      </c>
      <c r="AH1042" s="307">
        <v>0.15307930821995031</v>
      </c>
      <c r="AI1042" s="307">
        <v>0.16814407803442069</v>
      </c>
      <c r="AJ1042" s="50" t="s">
        <v>0</v>
      </c>
      <c r="AK1042" s="307">
        <v>680.09261112497779</v>
      </c>
      <c r="AL1042" s="307">
        <v>6.88E-2</v>
      </c>
      <c r="AN1042" s="312">
        <v>17</v>
      </c>
      <c r="AO1042" s="313" t="s">
        <v>305</v>
      </c>
      <c r="AP1042" s="313" t="s">
        <v>0</v>
      </c>
      <c r="AQ1042" s="313" t="s">
        <v>306</v>
      </c>
      <c r="AR1042" s="314" t="s">
        <v>0</v>
      </c>
      <c r="AS1042" s="314"/>
    </row>
    <row r="1043" spans="1:45" x14ac:dyDescent="0.2">
      <c r="A1043" s="306" t="s">
        <v>3287</v>
      </c>
      <c r="B1043" s="50" t="s">
        <v>310</v>
      </c>
      <c r="C1043" s="50" t="s">
        <v>295</v>
      </c>
      <c r="D1043" s="50" t="s">
        <v>778</v>
      </c>
      <c r="E1043" s="50" t="s">
        <v>297</v>
      </c>
      <c r="F1043" s="50" t="s">
        <v>1044</v>
      </c>
      <c r="G1043" s="50" t="s">
        <v>635</v>
      </c>
      <c r="H1043" s="50" t="s">
        <v>1149</v>
      </c>
      <c r="I1043" s="50" t="s">
        <v>1053</v>
      </c>
      <c r="K1043" s="50" t="s">
        <v>1059</v>
      </c>
      <c r="L1043" s="307">
        <v>1080.2809183915399</v>
      </c>
      <c r="M1043" s="308">
        <v>920</v>
      </c>
      <c r="N1043" s="307">
        <v>970</v>
      </c>
      <c r="O1043" s="50" t="s">
        <v>1520</v>
      </c>
      <c r="Q1043" s="50" t="s">
        <v>300</v>
      </c>
      <c r="R1043" s="50" t="s">
        <v>785</v>
      </c>
      <c r="T1043" s="308">
        <v>6290.53</v>
      </c>
      <c r="U1043" s="309">
        <v>15</v>
      </c>
      <c r="V1043" s="310">
        <v>45931</v>
      </c>
      <c r="X1043" s="50" t="s">
        <v>306</v>
      </c>
      <c r="AC1043" s="50" t="s">
        <v>3205</v>
      </c>
      <c r="AD1043" s="50" t="s">
        <v>304</v>
      </c>
      <c r="AE1043" s="310">
        <v>45643</v>
      </c>
      <c r="AF1043" s="306" t="s">
        <v>3168</v>
      </c>
      <c r="AG1043" s="307">
        <v>0.14473482910808569</v>
      </c>
      <c r="AH1043" s="307">
        <v>0.13880808491391433</v>
      </c>
      <c r="AI1043" s="307">
        <v>0.23684437889011356</v>
      </c>
      <c r="AJ1043" s="306" t="s">
        <v>0</v>
      </c>
      <c r="AK1043" s="307">
        <v>640.87396473152228</v>
      </c>
      <c r="AL1043" s="307">
        <v>0.67</v>
      </c>
      <c r="AN1043" s="312">
        <v>17</v>
      </c>
      <c r="AO1043" s="313" t="s">
        <v>305</v>
      </c>
      <c r="AP1043" s="313" t="s">
        <v>0</v>
      </c>
      <c r="AQ1043" s="313" t="s">
        <v>306</v>
      </c>
      <c r="AR1043" s="314" t="s">
        <v>0</v>
      </c>
      <c r="AS1043" s="314"/>
    </row>
    <row r="1044" spans="1:45" x14ac:dyDescent="0.2">
      <c r="A1044" s="306" t="s">
        <v>3288</v>
      </c>
      <c r="B1044" s="50" t="s">
        <v>294</v>
      </c>
      <c r="C1044" s="50" t="s">
        <v>295</v>
      </c>
      <c r="D1044" s="50" t="s">
        <v>778</v>
      </c>
      <c r="E1044" s="50" t="s">
        <v>297</v>
      </c>
      <c r="F1044" s="50" t="s">
        <v>1044</v>
      </c>
      <c r="G1044" s="50" t="s">
        <v>635</v>
      </c>
      <c r="H1044" s="50" t="s">
        <v>1149</v>
      </c>
      <c r="I1044" s="50" t="s">
        <v>1053</v>
      </c>
      <c r="K1044" s="50" t="s">
        <v>3226</v>
      </c>
      <c r="L1044" s="307">
        <v>3248</v>
      </c>
      <c r="M1044" s="308">
        <v>920</v>
      </c>
      <c r="N1044" s="307">
        <v>2915.1479789999999</v>
      </c>
      <c r="O1044" s="50" t="s">
        <v>3289</v>
      </c>
      <c r="Q1044" s="50" t="s">
        <v>300</v>
      </c>
      <c r="R1044" s="50" t="s">
        <v>785</v>
      </c>
      <c r="T1044" s="308">
        <v>6290.53</v>
      </c>
      <c r="U1044" s="309">
        <v>15</v>
      </c>
      <c r="V1044" s="310">
        <v>45931</v>
      </c>
      <c r="X1044" s="50" t="s">
        <v>306</v>
      </c>
      <c r="AC1044" s="50" t="s">
        <v>1054</v>
      </c>
      <c r="AD1044" s="50" t="s">
        <v>304</v>
      </c>
      <c r="AE1044" s="310">
        <v>45656</v>
      </c>
      <c r="AF1044" s="306" t="s">
        <v>3227</v>
      </c>
      <c r="AG1044" s="307">
        <v>0.48334970390655441</v>
      </c>
      <c r="AH1044" s="307">
        <v>0.46328651307711788</v>
      </c>
      <c r="AI1044" s="307">
        <v>0.29725349652989974</v>
      </c>
      <c r="AJ1044" s="50" t="s">
        <v>0</v>
      </c>
      <c r="AK1044" s="307">
        <v>200.46278672353893</v>
      </c>
      <c r="AL1044" s="307">
        <v>2.0139999999999998</v>
      </c>
      <c r="AN1044" s="312">
        <v>17</v>
      </c>
      <c r="AO1044" s="313" t="s">
        <v>305</v>
      </c>
      <c r="AP1044" s="313" t="s">
        <v>0</v>
      </c>
      <c r="AQ1044" s="313" t="s">
        <v>306</v>
      </c>
      <c r="AR1044" s="314" t="s">
        <v>0</v>
      </c>
      <c r="AS1044" s="314"/>
    </row>
    <row r="1045" spans="1:45" x14ac:dyDescent="0.2">
      <c r="A1045" s="306" t="s">
        <v>3290</v>
      </c>
      <c r="B1045" s="50" t="s">
        <v>308</v>
      </c>
      <c r="C1045" s="50" t="s">
        <v>295</v>
      </c>
      <c r="D1045" s="50" t="s">
        <v>778</v>
      </c>
      <c r="E1045" s="50" t="s">
        <v>297</v>
      </c>
      <c r="F1045" s="50" t="s">
        <v>1044</v>
      </c>
      <c r="G1045" s="50" t="s">
        <v>635</v>
      </c>
      <c r="H1045" s="50" t="s">
        <v>1149</v>
      </c>
      <c r="I1045" s="50" t="s">
        <v>1053</v>
      </c>
      <c r="K1045" s="50" t="s">
        <v>3226</v>
      </c>
      <c r="L1045" s="307">
        <v>2553</v>
      </c>
      <c r="M1045" s="308">
        <v>920</v>
      </c>
      <c r="N1045" s="307">
        <v>2292.3012119999999</v>
      </c>
      <c r="O1045" s="50" t="s">
        <v>3289</v>
      </c>
      <c r="Q1045" s="50" t="s">
        <v>300</v>
      </c>
      <c r="R1045" s="50" t="s">
        <v>785</v>
      </c>
      <c r="T1045" s="308">
        <v>6290.53</v>
      </c>
      <c r="U1045" s="309">
        <v>15</v>
      </c>
      <c r="V1045" s="310">
        <v>45931</v>
      </c>
      <c r="X1045" s="50" t="s">
        <v>306</v>
      </c>
      <c r="AC1045" s="50" t="s">
        <v>1054</v>
      </c>
      <c r="AD1045" s="50" t="s">
        <v>304</v>
      </c>
      <c r="AE1045" s="310">
        <v>45656</v>
      </c>
      <c r="AF1045" s="306" t="s">
        <v>3227</v>
      </c>
      <c r="AG1045" s="307">
        <v>0.36757582563184693</v>
      </c>
      <c r="AH1045" s="307">
        <v>0.3524509413510481</v>
      </c>
      <c r="AI1045" s="307">
        <v>0.27547390871878341</v>
      </c>
      <c r="AJ1045" s="306" t="s">
        <v>0</v>
      </c>
      <c r="AK1045" s="307">
        <v>255.23119042634858</v>
      </c>
      <c r="AL1045" s="307">
        <v>1.5826666</v>
      </c>
      <c r="AN1045" s="312">
        <v>17</v>
      </c>
      <c r="AO1045" s="313" t="s">
        <v>305</v>
      </c>
      <c r="AP1045" s="313" t="s">
        <v>0</v>
      </c>
      <c r="AQ1045" s="313" t="s">
        <v>306</v>
      </c>
      <c r="AR1045" s="314" t="s">
        <v>0</v>
      </c>
      <c r="AS1045" s="314"/>
    </row>
    <row r="1046" spans="1:45" x14ac:dyDescent="0.2">
      <c r="A1046" s="306" t="s">
        <v>3291</v>
      </c>
      <c r="B1046" s="50" t="s">
        <v>310</v>
      </c>
      <c r="C1046" s="50" t="s">
        <v>295</v>
      </c>
      <c r="D1046" s="50" t="s">
        <v>778</v>
      </c>
      <c r="E1046" s="50" t="s">
        <v>297</v>
      </c>
      <c r="F1046" s="50" t="s">
        <v>1044</v>
      </c>
      <c r="G1046" s="50" t="s">
        <v>635</v>
      </c>
      <c r="H1046" s="50" t="s">
        <v>1149</v>
      </c>
      <c r="I1046" s="50" t="s">
        <v>1053</v>
      </c>
      <c r="K1046" s="50" t="s">
        <v>3226</v>
      </c>
      <c r="L1046" s="307">
        <v>2042</v>
      </c>
      <c r="M1046" s="308">
        <v>920</v>
      </c>
      <c r="N1046" s="307">
        <v>1833.845867</v>
      </c>
      <c r="O1046" s="50" t="s">
        <v>3289</v>
      </c>
      <c r="Q1046" s="50" t="s">
        <v>300</v>
      </c>
      <c r="R1046" s="50" t="s">
        <v>785</v>
      </c>
      <c r="T1046" s="308">
        <v>6290.53</v>
      </c>
      <c r="U1046" s="309">
        <v>15</v>
      </c>
      <c r="V1046" s="310">
        <v>45931</v>
      </c>
      <c r="X1046" s="50" t="s">
        <v>306</v>
      </c>
      <c r="AC1046" s="50" t="s">
        <v>1054</v>
      </c>
      <c r="AD1046" s="50" t="s">
        <v>304</v>
      </c>
      <c r="AE1046" s="310">
        <v>45656</v>
      </c>
      <c r="AF1046" s="306" t="s">
        <v>3227</v>
      </c>
      <c r="AG1046" s="307">
        <v>0.31044479122722896</v>
      </c>
      <c r="AH1046" s="307">
        <v>0.29755864887924355</v>
      </c>
      <c r="AI1046" s="307">
        <v>0.20533608236527789</v>
      </c>
      <c r="AJ1046" s="50" t="s">
        <v>0</v>
      </c>
      <c r="AK1046" s="307">
        <v>358.19470182341342</v>
      </c>
      <c r="AL1046" s="307">
        <v>1.2933330000000001</v>
      </c>
      <c r="AN1046" s="312">
        <v>17</v>
      </c>
      <c r="AO1046" s="313" t="s">
        <v>305</v>
      </c>
      <c r="AP1046" s="313" t="s">
        <v>0</v>
      </c>
      <c r="AQ1046" s="313" t="s">
        <v>306</v>
      </c>
      <c r="AR1046" s="314" t="s">
        <v>0</v>
      </c>
      <c r="AS1046" s="314"/>
    </row>
    <row r="1047" spans="1:45" x14ac:dyDescent="0.2">
      <c r="A1047" s="306" t="s">
        <v>3292</v>
      </c>
      <c r="B1047" s="50" t="s">
        <v>294</v>
      </c>
      <c r="C1047" s="50" t="s">
        <v>295</v>
      </c>
      <c r="D1047" s="50" t="s">
        <v>778</v>
      </c>
      <c r="E1047" s="50" t="s">
        <v>297</v>
      </c>
      <c r="F1047" s="50" t="s">
        <v>1044</v>
      </c>
      <c r="G1047" s="50" t="s">
        <v>635</v>
      </c>
      <c r="H1047" s="50" t="s">
        <v>1243</v>
      </c>
      <c r="I1047" s="50" t="s">
        <v>1053</v>
      </c>
      <c r="K1047" s="50" t="s">
        <v>3226</v>
      </c>
      <c r="L1047" s="307">
        <v>2086</v>
      </c>
      <c r="M1047" s="308">
        <v>920</v>
      </c>
      <c r="N1047" s="307">
        <v>1872.334871</v>
      </c>
      <c r="O1047" s="50" t="s">
        <v>3293</v>
      </c>
      <c r="Q1047" s="50" t="s">
        <v>300</v>
      </c>
      <c r="R1047" s="50" t="s">
        <v>905</v>
      </c>
      <c r="T1047" s="308">
        <v>7760.88</v>
      </c>
      <c r="U1047" s="309">
        <v>15</v>
      </c>
      <c r="V1047" s="310">
        <v>45931</v>
      </c>
      <c r="X1047" s="50" t="s">
        <v>306</v>
      </c>
      <c r="AC1047" s="50" t="s">
        <v>1054</v>
      </c>
      <c r="AD1047" s="50" t="s">
        <v>304</v>
      </c>
      <c r="AE1047" s="310">
        <v>45656</v>
      </c>
      <c r="AF1047" s="306" t="s">
        <v>3227</v>
      </c>
      <c r="AG1047" s="307">
        <v>0.31044479122722896</v>
      </c>
      <c r="AH1047" s="307">
        <v>0.29755864887924355</v>
      </c>
      <c r="AI1047" s="307">
        <v>0.20533608236527789</v>
      </c>
      <c r="AJ1047" s="306" t="s">
        <v>0</v>
      </c>
      <c r="AK1047" s="307">
        <v>358.19470182341342</v>
      </c>
      <c r="AL1047" s="307">
        <v>1.2933330000000001</v>
      </c>
      <c r="AN1047" s="312">
        <v>17</v>
      </c>
      <c r="AO1047" s="313" t="s">
        <v>305</v>
      </c>
      <c r="AP1047" s="313" t="s">
        <v>0</v>
      </c>
      <c r="AQ1047" s="313" t="s">
        <v>306</v>
      </c>
      <c r="AR1047" s="314" t="s">
        <v>0</v>
      </c>
      <c r="AS1047" s="314"/>
    </row>
    <row r="1048" spans="1:45" x14ac:dyDescent="0.2">
      <c r="A1048" s="306" t="s">
        <v>3294</v>
      </c>
      <c r="B1048" s="50" t="s">
        <v>308</v>
      </c>
      <c r="C1048" s="50" t="s">
        <v>295</v>
      </c>
      <c r="D1048" s="50" t="s">
        <v>778</v>
      </c>
      <c r="E1048" s="50" t="s">
        <v>297</v>
      </c>
      <c r="F1048" s="50" t="s">
        <v>1044</v>
      </c>
      <c r="G1048" s="50" t="s">
        <v>635</v>
      </c>
      <c r="H1048" s="50" t="s">
        <v>3283</v>
      </c>
      <c r="I1048" s="50" t="s">
        <v>1053</v>
      </c>
      <c r="K1048" s="50" t="s">
        <v>3226</v>
      </c>
      <c r="L1048" s="307">
        <v>1654</v>
      </c>
      <c r="M1048" s="308">
        <v>920</v>
      </c>
      <c r="N1048" s="307">
        <v>1485.337207</v>
      </c>
      <c r="O1048" s="50" t="s">
        <v>3293</v>
      </c>
      <c r="Q1048" s="50" t="s">
        <v>300</v>
      </c>
      <c r="R1048" s="50" t="s">
        <v>905</v>
      </c>
      <c r="T1048" s="308">
        <v>7760.88</v>
      </c>
      <c r="U1048" s="309">
        <v>15</v>
      </c>
      <c r="V1048" s="310">
        <v>45931</v>
      </c>
      <c r="X1048" s="50" t="s">
        <v>306</v>
      </c>
      <c r="AC1048" s="50" t="s">
        <v>1054</v>
      </c>
      <c r="AD1048" s="50" t="s">
        <v>304</v>
      </c>
      <c r="AE1048" s="310">
        <v>45656</v>
      </c>
      <c r="AF1048" s="306" t="s">
        <v>3227</v>
      </c>
      <c r="AG1048" s="307">
        <v>0.23817727233870289</v>
      </c>
      <c r="AH1048" s="307">
        <v>2.750227997191125E-2</v>
      </c>
      <c r="AI1048" s="307">
        <v>0.20061395677457361</v>
      </c>
      <c r="AJ1048" s="50" t="s">
        <v>0</v>
      </c>
      <c r="AK1048" s="307">
        <v>447.85467276122336</v>
      </c>
      <c r="AL1048" s="307">
        <v>1.025333</v>
      </c>
      <c r="AN1048" s="312">
        <v>17</v>
      </c>
      <c r="AO1048" s="313" t="s">
        <v>305</v>
      </c>
      <c r="AP1048" s="313" t="s">
        <v>0</v>
      </c>
      <c r="AQ1048" s="313" t="s">
        <v>306</v>
      </c>
      <c r="AR1048" s="314" t="s">
        <v>0</v>
      </c>
      <c r="AS1048" s="314"/>
    </row>
    <row r="1049" spans="1:45" x14ac:dyDescent="0.2">
      <c r="A1049" s="306" t="s">
        <v>3295</v>
      </c>
      <c r="B1049" s="50" t="s">
        <v>310</v>
      </c>
      <c r="C1049" s="50" t="s">
        <v>295</v>
      </c>
      <c r="D1049" s="50" t="s">
        <v>778</v>
      </c>
      <c r="E1049" s="50" t="s">
        <v>297</v>
      </c>
      <c r="F1049" s="50" t="s">
        <v>1044</v>
      </c>
      <c r="G1049" s="50" t="s">
        <v>635</v>
      </c>
      <c r="H1049" s="50" t="s">
        <v>1243</v>
      </c>
      <c r="I1049" s="50" t="s">
        <v>1053</v>
      </c>
      <c r="K1049" s="50" t="s">
        <v>3226</v>
      </c>
      <c r="L1049" s="307">
        <v>545</v>
      </c>
      <c r="M1049" s="308">
        <v>920</v>
      </c>
      <c r="N1049" s="307">
        <v>489.61636750000002</v>
      </c>
      <c r="O1049" s="50" t="s">
        <v>3293</v>
      </c>
      <c r="Q1049" s="50" t="s">
        <v>300</v>
      </c>
      <c r="R1049" s="50" t="s">
        <v>905</v>
      </c>
      <c r="T1049" s="308">
        <v>7760.88</v>
      </c>
      <c r="U1049" s="309">
        <v>15</v>
      </c>
      <c r="V1049" s="310">
        <v>45931</v>
      </c>
      <c r="X1049" s="50" t="s">
        <v>306</v>
      </c>
      <c r="AC1049" s="50" t="s">
        <v>1054</v>
      </c>
      <c r="AD1049" s="50" t="s">
        <v>304</v>
      </c>
      <c r="AE1049" s="310">
        <v>45656</v>
      </c>
      <c r="AF1049" s="306" t="s">
        <v>3227</v>
      </c>
      <c r="AG1049" s="307">
        <v>7.3056087074871462E-2</v>
      </c>
      <c r="AH1049" s="307">
        <v>2.6376172777678102E-2</v>
      </c>
      <c r="AI1049" s="307">
        <v>0.20674065424851659</v>
      </c>
      <c r="AJ1049" s="306" t="s">
        <v>0</v>
      </c>
      <c r="AK1049" s="307">
        <v>1291.8088992448563</v>
      </c>
      <c r="AL1049" s="307">
        <v>0.33800000000000002</v>
      </c>
      <c r="AN1049" s="312">
        <v>17</v>
      </c>
      <c r="AO1049" s="313" t="s">
        <v>305</v>
      </c>
      <c r="AP1049" s="313" t="s">
        <v>0</v>
      </c>
      <c r="AQ1049" s="313" t="s">
        <v>306</v>
      </c>
      <c r="AR1049" s="314" t="s">
        <v>0</v>
      </c>
      <c r="AS1049" s="314"/>
    </row>
    <row r="1050" spans="1:45" x14ac:dyDescent="0.2">
      <c r="A1050" s="306" t="s">
        <v>1630</v>
      </c>
      <c r="B1050" s="50" t="s">
        <v>312</v>
      </c>
      <c r="C1050" s="50" t="s">
        <v>295</v>
      </c>
      <c r="D1050" s="50" t="s">
        <v>778</v>
      </c>
      <c r="E1050" s="50" t="s">
        <v>770</v>
      </c>
      <c r="F1050" s="50" t="s">
        <v>1629</v>
      </c>
      <c r="G1050" s="50" t="s">
        <v>3296</v>
      </c>
      <c r="H1050" s="50" t="s">
        <v>1399</v>
      </c>
      <c r="L1050" s="307">
        <v>0</v>
      </c>
      <c r="M1050" s="308">
        <v>0</v>
      </c>
      <c r="N1050" s="307">
        <v>0</v>
      </c>
      <c r="O1050" s="50" t="s">
        <v>3297</v>
      </c>
      <c r="Q1050" s="50" t="s">
        <v>339</v>
      </c>
      <c r="R1050" s="50" t="s">
        <v>905</v>
      </c>
      <c r="T1050" s="308">
        <v>0</v>
      </c>
      <c r="U1050" s="309"/>
      <c r="V1050" s="310">
        <v>45200</v>
      </c>
      <c r="X1050" s="50" t="s">
        <v>3160</v>
      </c>
      <c r="AD1050" s="50" t="s">
        <v>304</v>
      </c>
      <c r="AE1050" s="310">
        <v>44672</v>
      </c>
      <c r="AF1050" s="306" t="s">
        <v>2690</v>
      </c>
      <c r="AG1050" s="307">
        <v>0</v>
      </c>
      <c r="AH1050" s="307">
        <v>0</v>
      </c>
      <c r="AI1050" s="307">
        <v>0</v>
      </c>
      <c r="AJ1050" s="50" t="s">
        <v>0</v>
      </c>
      <c r="AK1050" s="307">
        <v>0</v>
      </c>
      <c r="AL1050" s="307">
        <v>0</v>
      </c>
      <c r="AN1050" s="312">
        <v>9</v>
      </c>
      <c r="AO1050" s="313" t="s">
        <v>393</v>
      </c>
      <c r="AP1050" s="313" t="s">
        <v>0</v>
      </c>
      <c r="AQ1050" s="313" t="s">
        <v>306</v>
      </c>
      <c r="AR1050" s="314" t="s">
        <v>0</v>
      </c>
      <c r="AS1050" s="314">
        <v>1.1133</v>
      </c>
    </row>
    <row r="1051" spans="1:45" x14ac:dyDescent="0.2">
      <c r="A1051" s="306" t="s">
        <v>1631</v>
      </c>
      <c r="B1051" s="50" t="s">
        <v>312</v>
      </c>
      <c r="C1051" s="50" t="s">
        <v>295</v>
      </c>
      <c r="D1051" s="50" t="s">
        <v>778</v>
      </c>
      <c r="E1051" s="50" t="s">
        <v>770</v>
      </c>
      <c r="F1051" s="50" t="s">
        <v>1629</v>
      </c>
      <c r="G1051" s="50" t="s">
        <v>1632</v>
      </c>
      <c r="H1051" s="50" t="s">
        <v>1596</v>
      </c>
      <c r="I1051" s="50" t="s">
        <v>1633</v>
      </c>
      <c r="J1051" s="50" t="s">
        <v>1564</v>
      </c>
      <c r="L1051" s="307">
        <v>1309.2541748336218</v>
      </c>
      <c r="M1051" s="308">
        <v>450</v>
      </c>
      <c r="N1051" s="307">
        <v>1176</v>
      </c>
      <c r="O1051" s="50" t="s">
        <v>1634</v>
      </c>
      <c r="Q1051" s="50" t="s">
        <v>339</v>
      </c>
      <c r="R1051" s="50" t="s">
        <v>1544</v>
      </c>
      <c r="T1051" s="308">
        <v>2000</v>
      </c>
      <c r="U1051" s="309">
        <v>38</v>
      </c>
      <c r="V1051" s="310">
        <v>45200</v>
      </c>
      <c r="X1051" s="50" t="s">
        <v>3160</v>
      </c>
      <c r="AD1051" s="50" t="s">
        <v>360</v>
      </c>
      <c r="AF1051" s="306"/>
      <c r="AG1051" s="307">
        <v>0.15345110891002761</v>
      </c>
      <c r="AH1051" s="307">
        <v>0.16006713740301753</v>
      </c>
      <c r="AI1051" s="307">
        <v>0.29851064733001903</v>
      </c>
      <c r="AJ1051" s="306" t="s">
        <v>0</v>
      </c>
      <c r="AK1051" s="307">
        <v>77.749330737204502</v>
      </c>
      <c r="AL1051" s="307">
        <v>0.32042273226191337</v>
      </c>
      <c r="AN1051" s="312">
        <v>8</v>
      </c>
      <c r="AO1051" s="313" t="s">
        <v>305</v>
      </c>
      <c r="AP1051" s="313" t="s">
        <v>0</v>
      </c>
      <c r="AQ1051" s="313" t="s">
        <v>306</v>
      </c>
      <c r="AR1051" s="314" t="s">
        <v>0</v>
      </c>
      <c r="AS1051" s="314"/>
    </row>
    <row r="1052" spans="1:45" x14ac:dyDescent="0.2">
      <c r="A1052" s="306" t="s">
        <v>1635</v>
      </c>
      <c r="B1052" s="50" t="s">
        <v>312</v>
      </c>
      <c r="C1052" s="50" t="s">
        <v>295</v>
      </c>
      <c r="D1052" s="50" t="s">
        <v>778</v>
      </c>
      <c r="E1052" s="50" t="s">
        <v>770</v>
      </c>
      <c r="F1052" s="50" t="s">
        <v>1629</v>
      </c>
      <c r="G1052" s="50" t="s">
        <v>1632</v>
      </c>
      <c r="H1052" s="50" t="s">
        <v>1596</v>
      </c>
      <c r="I1052" s="50" t="s">
        <v>1633</v>
      </c>
      <c r="J1052" s="50" t="s">
        <v>1636</v>
      </c>
      <c r="L1052" s="307">
        <v>1324.8405340578315</v>
      </c>
      <c r="M1052" s="308">
        <v>450</v>
      </c>
      <c r="N1052" s="307">
        <v>1190</v>
      </c>
      <c r="O1052" s="50" t="s">
        <v>1637</v>
      </c>
      <c r="Q1052" s="50" t="s">
        <v>339</v>
      </c>
      <c r="R1052" s="50" t="s">
        <v>1544</v>
      </c>
      <c r="T1052" s="308">
        <v>2000</v>
      </c>
      <c r="U1052" s="309">
        <v>38</v>
      </c>
      <c r="V1052" s="310">
        <v>45200</v>
      </c>
      <c r="X1052" s="50" t="s">
        <v>3160</v>
      </c>
      <c r="AD1052" s="50" t="s">
        <v>360</v>
      </c>
      <c r="AF1052" s="306"/>
      <c r="AG1052" s="307">
        <v>0.15527790782562317</v>
      </c>
      <c r="AH1052" s="307">
        <v>0.16197269856257726</v>
      </c>
      <c r="AI1052" s="307">
        <v>0.30206434551251921</v>
      </c>
      <c r="AJ1052" s="50" t="s">
        <v>0</v>
      </c>
      <c r="AK1052" s="307">
        <v>76.588693225142919</v>
      </c>
      <c r="AL1052" s="307">
        <v>0.32423728859836487</v>
      </c>
      <c r="AN1052" s="312">
        <v>8</v>
      </c>
      <c r="AO1052" s="313" t="s">
        <v>305</v>
      </c>
      <c r="AP1052" s="313" t="s">
        <v>0</v>
      </c>
      <c r="AQ1052" s="313" t="s">
        <v>306</v>
      </c>
      <c r="AR1052" s="314" t="s">
        <v>0</v>
      </c>
      <c r="AS1052" s="314"/>
    </row>
    <row r="1053" spans="1:45" x14ac:dyDescent="0.2">
      <c r="A1053" s="306" t="s">
        <v>1638</v>
      </c>
      <c r="B1053" s="50" t="s">
        <v>312</v>
      </c>
      <c r="C1053" s="50" t="s">
        <v>295</v>
      </c>
      <c r="D1053" s="50" t="s">
        <v>778</v>
      </c>
      <c r="E1053" s="50" t="s">
        <v>770</v>
      </c>
      <c r="F1053" s="50" t="s">
        <v>1629</v>
      </c>
      <c r="G1053" s="50" t="s">
        <v>1632</v>
      </c>
      <c r="H1053" s="50" t="s">
        <v>1596</v>
      </c>
      <c r="I1053" s="50" t="s">
        <v>1633</v>
      </c>
      <c r="J1053" s="50" t="s">
        <v>1563</v>
      </c>
      <c r="L1053" s="307">
        <v>1147.8240257257348</v>
      </c>
      <c r="M1053" s="308">
        <v>450</v>
      </c>
      <c r="N1053" s="307">
        <v>1031</v>
      </c>
      <c r="O1053" s="50" t="s">
        <v>1639</v>
      </c>
      <c r="Q1053" s="50" t="s">
        <v>339</v>
      </c>
      <c r="R1053" s="50" t="s">
        <v>1544</v>
      </c>
      <c r="T1053" s="308">
        <v>2000</v>
      </c>
      <c r="U1053" s="309">
        <v>38</v>
      </c>
      <c r="V1053" s="310">
        <v>45200</v>
      </c>
      <c r="X1053" s="50" t="s">
        <v>3160</v>
      </c>
      <c r="AD1053" s="50" t="s">
        <v>360</v>
      </c>
      <c r="AF1053" s="306"/>
      <c r="AG1053" s="307">
        <v>0.13453069156993067</v>
      </c>
      <c r="AH1053" s="307">
        <v>0.14033096825043459</v>
      </c>
      <c r="AI1053" s="307">
        <v>0.26170448758269527</v>
      </c>
      <c r="AJ1053" s="306" t="s">
        <v>0</v>
      </c>
      <c r="AK1053" s="307">
        <v>91.624071121452104</v>
      </c>
      <c r="AL1053" s="307">
        <v>0.28091482734866741</v>
      </c>
      <c r="AN1053" s="312">
        <v>8</v>
      </c>
      <c r="AO1053" s="313" t="s">
        <v>305</v>
      </c>
      <c r="AP1053" s="313" t="s">
        <v>0</v>
      </c>
      <c r="AQ1053" s="313" t="s">
        <v>306</v>
      </c>
      <c r="AR1053" s="314" t="s">
        <v>0</v>
      </c>
      <c r="AS1053" s="314"/>
    </row>
    <row r="1054" spans="1:45" x14ac:dyDescent="0.2">
      <c r="A1054" s="306" t="s">
        <v>1640</v>
      </c>
      <c r="B1054" s="50" t="s">
        <v>312</v>
      </c>
      <c r="C1054" s="50" t="s">
        <v>295</v>
      </c>
      <c r="D1054" s="50" t="s">
        <v>778</v>
      </c>
      <c r="E1054" s="50" t="s">
        <v>770</v>
      </c>
      <c r="F1054" s="50" t="s">
        <v>1629</v>
      </c>
      <c r="G1054" s="50" t="s">
        <v>1632</v>
      </c>
      <c r="H1054" s="50" t="s">
        <v>1596</v>
      </c>
      <c r="I1054" s="50" t="s">
        <v>1633</v>
      </c>
      <c r="J1054" s="50" t="s">
        <v>1641</v>
      </c>
      <c r="L1054" s="307">
        <v>866.15624831680077</v>
      </c>
      <c r="M1054" s="308">
        <v>350</v>
      </c>
      <c r="N1054" s="307">
        <v>778</v>
      </c>
      <c r="O1054" s="50" t="s">
        <v>1642</v>
      </c>
      <c r="Q1054" s="50" t="s">
        <v>339</v>
      </c>
      <c r="R1054" s="50" t="s">
        <v>1544</v>
      </c>
      <c r="T1054" s="308">
        <v>2000</v>
      </c>
      <c r="U1054" s="309">
        <v>38</v>
      </c>
      <c r="V1054" s="310">
        <v>45200</v>
      </c>
      <c r="X1054" s="50" t="s">
        <v>3160</v>
      </c>
      <c r="AD1054" s="50" t="s">
        <v>360</v>
      </c>
      <c r="AF1054" s="306"/>
      <c r="AG1054" s="307">
        <v>0.10151782545238221</v>
      </c>
      <c r="AH1054" s="307">
        <v>0.10589475586696227</v>
      </c>
      <c r="AI1054" s="307">
        <v>0.19748408471322682</v>
      </c>
      <c r="AJ1054" s="50" t="s">
        <v>0</v>
      </c>
      <c r="AK1054" s="307">
        <v>128.21766882595011</v>
      </c>
      <c r="AL1054" s="307">
        <v>0.21198034498279647</v>
      </c>
      <c r="AN1054" s="312">
        <v>8</v>
      </c>
      <c r="AO1054" s="313" t="s">
        <v>305</v>
      </c>
      <c r="AP1054" s="313" t="s">
        <v>0</v>
      </c>
      <c r="AQ1054" s="313" t="s">
        <v>306</v>
      </c>
      <c r="AR1054" s="314" t="s">
        <v>0</v>
      </c>
      <c r="AS1054" s="314"/>
    </row>
    <row r="1055" spans="1:45" x14ac:dyDescent="0.2">
      <c r="A1055" s="306" t="s">
        <v>1643</v>
      </c>
      <c r="B1055" s="50" t="s">
        <v>312</v>
      </c>
      <c r="C1055" s="50" t="s">
        <v>295</v>
      </c>
      <c r="D1055" s="50" t="s">
        <v>778</v>
      </c>
      <c r="E1055" s="50" t="s">
        <v>770</v>
      </c>
      <c r="F1055" s="50" t="s">
        <v>1629</v>
      </c>
      <c r="G1055" s="50" t="s">
        <v>1632</v>
      </c>
      <c r="H1055" s="50" t="s">
        <v>1596</v>
      </c>
      <c r="I1055" s="50" t="s">
        <v>1644</v>
      </c>
      <c r="J1055" s="50" t="s">
        <v>1564</v>
      </c>
      <c r="L1055" s="307">
        <v>3273.1354370840545</v>
      </c>
      <c r="M1055" s="308">
        <v>1100</v>
      </c>
      <c r="N1055" s="307">
        <v>2940</v>
      </c>
      <c r="O1055" s="50" t="s">
        <v>1645</v>
      </c>
      <c r="Q1055" s="50" t="s">
        <v>339</v>
      </c>
      <c r="R1055" s="50" t="s">
        <v>1544</v>
      </c>
      <c r="T1055" s="308">
        <v>5500</v>
      </c>
      <c r="U1055" s="309">
        <v>38</v>
      </c>
      <c r="V1055" s="310">
        <v>45200</v>
      </c>
      <c r="X1055" s="50" t="s">
        <v>3160</v>
      </c>
      <c r="AD1055" s="50" t="s">
        <v>360</v>
      </c>
      <c r="AF1055" s="306"/>
      <c r="AG1055" s="307">
        <v>0.383627772275069</v>
      </c>
      <c r="AH1055" s="307">
        <v>0.40016784350754381</v>
      </c>
      <c r="AI1055" s="307">
        <v>0.2713733157545628</v>
      </c>
      <c r="AJ1055" s="306" t="s">
        <v>0</v>
      </c>
      <c r="AK1055" s="307">
        <v>87.614749589728149</v>
      </c>
      <c r="AL1055" s="307">
        <v>0.80105683065478328</v>
      </c>
      <c r="AN1055" s="312">
        <v>8</v>
      </c>
      <c r="AO1055" s="313" t="s">
        <v>305</v>
      </c>
      <c r="AP1055" s="313" t="s">
        <v>0</v>
      </c>
      <c r="AQ1055" s="313" t="s">
        <v>306</v>
      </c>
      <c r="AR1055" s="314" t="s">
        <v>0</v>
      </c>
      <c r="AS1055" s="314"/>
    </row>
    <row r="1056" spans="1:45" x14ac:dyDescent="0.2">
      <c r="A1056" s="306" t="s">
        <v>1646</v>
      </c>
      <c r="B1056" s="50" t="s">
        <v>312</v>
      </c>
      <c r="C1056" s="50" t="s">
        <v>295</v>
      </c>
      <c r="D1056" s="50" t="s">
        <v>778</v>
      </c>
      <c r="E1056" s="50" t="s">
        <v>770</v>
      </c>
      <c r="F1056" s="50" t="s">
        <v>1629</v>
      </c>
      <c r="G1056" s="50" t="s">
        <v>1632</v>
      </c>
      <c r="H1056" s="50" t="s">
        <v>1596</v>
      </c>
      <c r="I1056" s="50" t="s">
        <v>1644</v>
      </c>
      <c r="J1056" s="50" t="s">
        <v>1636</v>
      </c>
      <c r="L1056" s="307">
        <v>3313.214646517737</v>
      </c>
      <c r="M1056" s="308">
        <v>1100</v>
      </c>
      <c r="N1056" s="307">
        <v>2976</v>
      </c>
      <c r="O1056" s="50" t="s">
        <v>1647</v>
      </c>
      <c r="Q1056" s="50" t="s">
        <v>339</v>
      </c>
      <c r="R1056" s="50" t="s">
        <v>1544</v>
      </c>
      <c r="T1056" s="308">
        <v>5500</v>
      </c>
      <c r="U1056" s="309">
        <v>38</v>
      </c>
      <c r="V1056" s="310">
        <v>45200</v>
      </c>
      <c r="X1056" s="50" t="s">
        <v>3160</v>
      </c>
      <c r="AD1056" s="50" t="s">
        <v>360</v>
      </c>
      <c r="AF1056" s="306"/>
      <c r="AG1056" s="307">
        <v>0.38832525520088618</v>
      </c>
      <c r="AH1056" s="307">
        <v>0.40506785791784028</v>
      </c>
      <c r="AI1056" s="307">
        <v>0.27469625431482264</v>
      </c>
      <c r="AJ1056" s="50" t="s">
        <v>0</v>
      </c>
      <c r="AK1056" s="307">
        <v>86.302012403706883</v>
      </c>
      <c r="AL1056" s="307">
        <v>0.81086568980565843</v>
      </c>
      <c r="AN1056" s="312">
        <v>8</v>
      </c>
      <c r="AO1056" s="313" t="s">
        <v>305</v>
      </c>
      <c r="AP1056" s="313" t="s">
        <v>0</v>
      </c>
      <c r="AQ1056" s="313" t="s">
        <v>306</v>
      </c>
      <c r="AR1056" s="314" t="s">
        <v>0</v>
      </c>
      <c r="AS1056" s="314"/>
    </row>
    <row r="1057" spans="1:45" x14ac:dyDescent="0.2">
      <c r="A1057" s="306" t="s">
        <v>1648</v>
      </c>
      <c r="B1057" s="50" t="s">
        <v>312</v>
      </c>
      <c r="C1057" s="50" t="s">
        <v>295</v>
      </c>
      <c r="D1057" s="50" t="s">
        <v>778</v>
      </c>
      <c r="E1057" s="50" t="s">
        <v>770</v>
      </c>
      <c r="F1057" s="50" t="s">
        <v>1629</v>
      </c>
      <c r="G1057" s="50" t="s">
        <v>1632</v>
      </c>
      <c r="H1057" s="50" t="s">
        <v>1596</v>
      </c>
      <c r="I1057" s="50" t="s">
        <v>1644</v>
      </c>
      <c r="J1057" s="50" t="s">
        <v>1563</v>
      </c>
      <c r="L1057" s="307">
        <v>2871.2300313740739</v>
      </c>
      <c r="M1057" s="308">
        <v>1100</v>
      </c>
      <c r="N1057" s="307">
        <v>2579</v>
      </c>
      <c r="O1057" s="50" t="s">
        <v>1649</v>
      </c>
      <c r="Q1057" s="50" t="s">
        <v>339</v>
      </c>
      <c r="R1057" s="50" t="s">
        <v>1544</v>
      </c>
      <c r="T1057" s="308">
        <v>5500</v>
      </c>
      <c r="U1057" s="309">
        <v>38</v>
      </c>
      <c r="V1057" s="310">
        <v>45200</v>
      </c>
      <c r="X1057" s="50" t="s">
        <v>3160</v>
      </c>
      <c r="AD1057" s="50" t="s">
        <v>360</v>
      </c>
      <c r="AF1057" s="306"/>
      <c r="AG1057" s="307">
        <v>0.33652245738006903</v>
      </c>
      <c r="AH1057" s="307">
        <v>0.35103158789318212</v>
      </c>
      <c r="AI1057" s="307">
        <v>0.23805162630306714</v>
      </c>
      <c r="AJ1057" s="306" t="s">
        <v>0</v>
      </c>
      <c r="AK1057" s="307">
        <v>102.8049699322529</v>
      </c>
      <c r="AL1057" s="307">
        <v>0.70269577083628787</v>
      </c>
      <c r="AN1057" s="312">
        <v>8</v>
      </c>
      <c r="AO1057" s="313" t="s">
        <v>305</v>
      </c>
      <c r="AP1057" s="313" t="s">
        <v>0</v>
      </c>
      <c r="AQ1057" s="313" t="s">
        <v>306</v>
      </c>
      <c r="AR1057" s="314" t="s">
        <v>0</v>
      </c>
      <c r="AS1057" s="314"/>
    </row>
    <row r="1058" spans="1:45" x14ac:dyDescent="0.2">
      <c r="A1058" s="306" t="s">
        <v>1650</v>
      </c>
      <c r="B1058" s="50" t="s">
        <v>312</v>
      </c>
      <c r="C1058" s="50" t="s">
        <v>295</v>
      </c>
      <c r="D1058" s="50" t="s">
        <v>778</v>
      </c>
      <c r="E1058" s="50" t="s">
        <v>770</v>
      </c>
      <c r="F1058" s="50" t="s">
        <v>1629</v>
      </c>
      <c r="G1058" s="50" t="s">
        <v>1632</v>
      </c>
      <c r="H1058" s="50" t="s">
        <v>1596</v>
      </c>
      <c r="I1058" s="50" t="s">
        <v>1644</v>
      </c>
      <c r="J1058" s="50" t="s">
        <v>1641</v>
      </c>
      <c r="L1058" s="307">
        <v>2166.5039321651598</v>
      </c>
      <c r="M1058" s="308">
        <v>900</v>
      </c>
      <c r="N1058" s="307">
        <v>1946</v>
      </c>
      <c r="O1058" s="50" t="s">
        <v>1651</v>
      </c>
      <c r="Q1058" s="50" t="s">
        <v>339</v>
      </c>
      <c r="R1058" s="50" t="s">
        <v>1544</v>
      </c>
      <c r="T1058" s="308">
        <v>5500</v>
      </c>
      <c r="U1058" s="309">
        <v>38</v>
      </c>
      <c r="V1058" s="310">
        <v>45200</v>
      </c>
      <c r="X1058" s="50" t="s">
        <v>3160</v>
      </c>
      <c r="AD1058" s="50" t="s">
        <v>360</v>
      </c>
      <c r="AF1058" s="306"/>
      <c r="AG1058" s="307">
        <v>0.25392504926778381</v>
      </c>
      <c r="AH1058" s="307">
        <v>0.2648730011788028</v>
      </c>
      <c r="AI1058" s="307">
        <v>0.17962328995182961</v>
      </c>
      <c r="AJ1058" s="50" t="s">
        <v>0</v>
      </c>
      <c r="AK1058" s="307">
        <v>143.04562817836813</v>
      </c>
      <c r="AL1058" s="307">
        <v>0.53022333076673767</v>
      </c>
      <c r="AN1058" s="312">
        <v>8</v>
      </c>
      <c r="AO1058" s="313" t="s">
        <v>305</v>
      </c>
      <c r="AP1058" s="313" t="s">
        <v>0</v>
      </c>
      <c r="AQ1058" s="313" t="s">
        <v>306</v>
      </c>
      <c r="AR1058" s="314" t="s">
        <v>0</v>
      </c>
      <c r="AS1058" s="314"/>
    </row>
    <row r="1059" spans="1:45" x14ac:dyDescent="0.2">
      <c r="A1059" s="306" t="s">
        <v>1652</v>
      </c>
      <c r="B1059" s="50" t="s">
        <v>294</v>
      </c>
      <c r="C1059" s="50" t="s">
        <v>1058</v>
      </c>
      <c r="D1059" s="50" t="s">
        <v>778</v>
      </c>
      <c r="E1059" s="50" t="s">
        <v>770</v>
      </c>
      <c r="F1059" s="50" t="s">
        <v>1629</v>
      </c>
      <c r="G1059" s="50" t="s">
        <v>1653</v>
      </c>
      <c r="H1059" s="50" t="s">
        <v>1654</v>
      </c>
      <c r="I1059" s="50" t="s">
        <v>1655</v>
      </c>
      <c r="K1059" s="50" t="s">
        <v>782</v>
      </c>
      <c r="L1059" s="307">
        <v>2911.97</v>
      </c>
      <c r="M1059" s="308">
        <v>1400</v>
      </c>
      <c r="N1059" s="307">
        <v>2606.4899999999998</v>
      </c>
      <c r="O1059" s="50" t="s">
        <v>1656</v>
      </c>
      <c r="Q1059" s="50" t="s">
        <v>339</v>
      </c>
      <c r="R1059" s="50" t="s">
        <v>785</v>
      </c>
      <c r="T1059" s="308">
        <v>4110.8</v>
      </c>
      <c r="U1059" s="309">
        <v>45</v>
      </c>
      <c r="V1059" s="310">
        <v>45200</v>
      </c>
      <c r="X1059" s="50" t="s">
        <v>3160</v>
      </c>
      <c r="Y1059" s="50" t="s">
        <v>1655</v>
      </c>
      <c r="AD1059" s="50" t="s">
        <v>304</v>
      </c>
      <c r="AE1059" s="310">
        <v>44669</v>
      </c>
      <c r="AF1059" s="306" t="s">
        <v>2691</v>
      </c>
      <c r="AG1059" s="307">
        <v>1.4347730000000001</v>
      </c>
      <c r="AH1059" s="307">
        <v>0.47</v>
      </c>
      <c r="AI1059" s="307">
        <v>0.59</v>
      </c>
      <c r="AJ1059" s="306" t="s">
        <v>0</v>
      </c>
      <c r="AK1059" s="307">
        <v>67.64</v>
      </c>
      <c r="AL1059" s="307">
        <v>0.60177777777777774</v>
      </c>
      <c r="AN1059" s="312">
        <v>8</v>
      </c>
      <c r="AO1059" s="313" t="s">
        <v>305</v>
      </c>
      <c r="AP1059" s="313" t="s">
        <v>0</v>
      </c>
      <c r="AQ1059" s="313" t="s">
        <v>306</v>
      </c>
      <c r="AR1059" s="314" t="s">
        <v>0</v>
      </c>
      <c r="AS1059" s="314"/>
    </row>
    <row r="1060" spans="1:45" x14ac:dyDescent="0.2">
      <c r="A1060" s="306" t="s">
        <v>1657</v>
      </c>
      <c r="B1060" s="50" t="s">
        <v>294</v>
      </c>
      <c r="C1060" s="50" t="s">
        <v>1066</v>
      </c>
      <c r="D1060" s="50" t="s">
        <v>778</v>
      </c>
      <c r="E1060" s="50" t="s">
        <v>770</v>
      </c>
      <c r="F1060" s="50" t="s">
        <v>1629</v>
      </c>
      <c r="G1060" s="50" t="s">
        <v>1653</v>
      </c>
      <c r="H1060" s="50" t="s">
        <v>1654</v>
      </c>
      <c r="I1060" s="50" t="s">
        <v>1655</v>
      </c>
      <c r="K1060" s="50" t="s">
        <v>782</v>
      </c>
      <c r="L1060" s="307">
        <v>2914.67</v>
      </c>
      <c r="M1060" s="308">
        <v>1400</v>
      </c>
      <c r="N1060" s="307">
        <v>2608.92</v>
      </c>
      <c r="O1060" s="50" t="s">
        <v>1656</v>
      </c>
      <c r="Q1060" s="50" t="s">
        <v>339</v>
      </c>
      <c r="R1060" s="50" t="s">
        <v>785</v>
      </c>
      <c r="T1060" s="308">
        <v>4110.8</v>
      </c>
      <c r="U1060" s="309">
        <v>45</v>
      </c>
      <c r="V1060" s="310">
        <v>45200</v>
      </c>
      <c r="X1060" s="50" t="s">
        <v>3160</v>
      </c>
      <c r="Y1060" s="50" t="s">
        <v>1655</v>
      </c>
      <c r="AD1060" s="50" t="s">
        <v>304</v>
      </c>
      <c r="AE1060" s="310">
        <v>44669</v>
      </c>
      <c r="AF1060" s="306" t="s">
        <v>2691</v>
      </c>
      <c r="AG1060" s="307">
        <v>1.4347730000000001</v>
      </c>
      <c r="AH1060" s="307">
        <v>0.47</v>
      </c>
      <c r="AI1060" s="307">
        <v>0.59</v>
      </c>
      <c r="AJ1060" s="50" t="s">
        <v>0</v>
      </c>
      <c r="AK1060" s="307">
        <v>67.55</v>
      </c>
      <c r="AL1060" s="307">
        <v>0.60244444444444445</v>
      </c>
      <c r="AN1060" s="312">
        <v>8</v>
      </c>
      <c r="AO1060" s="313" t="s">
        <v>305</v>
      </c>
      <c r="AP1060" s="313" t="s">
        <v>0</v>
      </c>
      <c r="AQ1060" s="313" t="s">
        <v>306</v>
      </c>
      <c r="AR1060" s="314" t="s">
        <v>0</v>
      </c>
      <c r="AS1060" s="314"/>
    </row>
    <row r="1061" spans="1:45" x14ac:dyDescent="0.2">
      <c r="A1061" s="306" t="s">
        <v>1658</v>
      </c>
      <c r="B1061" s="50" t="s">
        <v>294</v>
      </c>
      <c r="C1061" s="50" t="s">
        <v>1062</v>
      </c>
      <c r="D1061" s="50" t="s">
        <v>778</v>
      </c>
      <c r="E1061" s="50" t="s">
        <v>770</v>
      </c>
      <c r="F1061" s="50" t="s">
        <v>1629</v>
      </c>
      <c r="G1061" s="50" t="s">
        <v>1653</v>
      </c>
      <c r="H1061" s="50" t="s">
        <v>1654</v>
      </c>
      <c r="I1061" s="50" t="s">
        <v>1655</v>
      </c>
      <c r="K1061" s="50" t="s">
        <v>782</v>
      </c>
      <c r="L1061" s="307">
        <v>2918.54</v>
      </c>
      <c r="M1061" s="308">
        <v>1400</v>
      </c>
      <c r="N1061" s="307">
        <v>2612.39</v>
      </c>
      <c r="O1061" s="50" t="s">
        <v>1656</v>
      </c>
      <c r="Q1061" s="50" t="s">
        <v>339</v>
      </c>
      <c r="R1061" s="50" t="s">
        <v>785</v>
      </c>
      <c r="T1061" s="308">
        <v>4110.8</v>
      </c>
      <c r="U1061" s="309">
        <v>45</v>
      </c>
      <c r="V1061" s="310">
        <v>45200</v>
      </c>
      <c r="X1061" s="50" t="s">
        <v>3160</v>
      </c>
      <c r="Y1061" s="50" t="s">
        <v>1655</v>
      </c>
      <c r="AD1061" s="50" t="s">
        <v>304</v>
      </c>
      <c r="AE1061" s="310">
        <v>44669</v>
      </c>
      <c r="AF1061" s="306" t="s">
        <v>2691</v>
      </c>
      <c r="AG1061" s="307">
        <v>1.4347730000000001</v>
      </c>
      <c r="AH1061" s="307">
        <v>0.48</v>
      </c>
      <c r="AI1061" s="307">
        <v>0.59</v>
      </c>
      <c r="AJ1061" s="306" t="s">
        <v>0</v>
      </c>
      <c r="AK1061" s="307">
        <v>67.430000000000007</v>
      </c>
      <c r="AL1061" s="307">
        <v>0.60311111111111115</v>
      </c>
      <c r="AN1061" s="312">
        <v>8</v>
      </c>
      <c r="AO1061" s="313" t="s">
        <v>305</v>
      </c>
      <c r="AP1061" s="313" t="s">
        <v>0</v>
      </c>
      <c r="AQ1061" s="313" t="s">
        <v>306</v>
      </c>
      <c r="AR1061" s="314" t="s">
        <v>0</v>
      </c>
      <c r="AS1061" s="314"/>
    </row>
    <row r="1062" spans="1:45" x14ac:dyDescent="0.2">
      <c r="A1062" s="306" t="s">
        <v>1659</v>
      </c>
      <c r="B1062" s="50" t="s">
        <v>308</v>
      </c>
      <c r="C1062" s="50" t="s">
        <v>1058</v>
      </c>
      <c r="D1062" s="50" t="s">
        <v>778</v>
      </c>
      <c r="E1062" s="50" t="s">
        <v>770</v>
      </c>
      <c r="F1062" s="50" t="s">
        <v>1629</v>
      </c>
      <c r="G1062" s="50" t="s">
        <v>1653</v>
      </c>
      <c r="H1062" s="50" t="s">
        <v>1654</v>
      </c>
      <c r="I1062" s="50" t="s">
        <v>1655</v>
      </c>
      <c r="K1062" s="50" t="s">
        <v>782</v>
      </c>
      <c r="L1062" s="307">
        <v>4171.25</v>
      </c>
      <c r="M1062" s="308">
        <v>1400</v>
      </c>
      <c r="N1062" s="307">
        <v>3733.25</v>
      </c>
      <c r="O1062" s="50" t="s">
        <v>1656</v>
      </c>
      <c r="Q1062" s="50" t="s">
        <v>339</v>
      </c>
      <c r="R1062" s="50" t="s">
        <v>785</v>
      </c>
      <c r="T1062" s="308">
        <v>4110.8</v>
      </c>
      <c r="U1062" s="309">
        <v>45</v>
      </c>
      <c r="V1062" s="310">
        <v>45200</v>
      </c>
      <c r="X1062" s="50" t="s">
        <v>3160</v>
      </c>
      <c r="Y1062" s="50" t="s">
        <v>1655</v>
      </c>
      <c r="AD1062" s="50" t="s">
        <v>304</v>
      </c>
      <c r="AE1062" s="310">
        <v>44669</v>
      </c>
      <c r="AF1062" s="306" t="s">
        <v>2691</v>
      </c>
      <c r="AG1062" s="307">
        <v>2.0855060000000001</v>
      </c>
      <c r="AH1062" s="307">
        <v>0.68</v>
      </c>
      <c r="AI1062" s="307">
        <v>0.84</v>
      </c>
      <c r="AJ1062" s="50" t="s">
        <v>0</v>
      </c>
      <c r="AK1062" s="307">
        <v>38.979999999999997</v>
      </c>
      <c r="AL1062" s="307">
        <v>0.86199999999999999</v>
      </c>
      <c r="AN1062" s="312">
        <v>8</v>
      </c>
      <c r="AO1062" s="313" t="s">
        <v>305</v>
      </c>
      <c r="AP1062" s="313" t="s">
        <v>0</v>
      </c>
      <c r="AQ1062" s="313" t="s">
        <v>306</v>
      </c>
      <c r="AR1062" s="314" t="s">
        <v>0</v>
      </c>
      <c r="AS1062" s="314"/>
    </row>
    <row r="1063" spans="1:45" x14ac:dyDescent="0.2">
      <c r="A1063" s="306" t="s">
        <v>1660</v>
      </c>
      <c r="B1063" s="50" t="s">
        <v>308</v>
      </c>
      <c r="C1063" s="50" t="s">
        <v>1066</v>
      </c>
      <c r="D1063" s="50" t="s">
        <v>778</v>
      </c>
      <c r="E1063" s="50" t="s">
        <v>770</v>
      </c>
      <c r="F1063" s="50" t="s">
        <v>1629</v>
      </c>
      <c r="G1063" s="50" t="s">
        <v>1653</v>
      </c>
      <c r="H1063" s="50" t="s">
        <v>1654</v>
      </c>
      <c r="I1063" s="50" t="s">
        <v>1655</v>
      </c>
      <c r="K1063" s="50" t="s">
        <v>782</v>
      </c>
      <c r="L1063" s="307">
        <v>4173.95</v>
      </c>
      <c r="M1063" s="308">
        <v>1400</v>
      </c>
      <c r="N1063" s="307">
        <v>3735.67</v>
      </c>
      <c r="O1063" s="50" t="s">
        <v>1656</v>
      </c>
      <c r="Q1063" s="50" t="s">
        <v>339</v>
      </c>
      <c r="R1063" s="50" t="s">
        <v>785</v>
      </c>
      <c r="T1063" s="308">
        <v>4110.8</v>
      </c>
      <c r="U1063" s="309">
        <v>45</v>
      </c>
      <c r="V1063" s="310">
        <v>45931</v>
      </c>
      <c r="X1063" s="50" t="s">
        <v>3160</v>
      </c>
      <c r="Y1063" s="50" t="s">
        <v>1655</v>
      </c>
      <c r="AD1063" s="50" t="s">
        <v>304</v>
      </c>
      <c r="AE1063" s="310">
        <v>44669</v>
      </c>
      <c r="AF1063" s="306" t="s">
        <v>2691</v>
      </c>
      <c r="AG1063" s="307">
        <v>2.631926</v>
      </c>
      <c r="AH1063" s="307">
        <v>0.86</v>
      </c>
      <c r="AI1063" s="307">
        <v>1.06</v>
      </c>
      <c r="AJ1063" s="306" t="s">
        <v>181</v>
      </c>
      <c r="AK1063" s="307">
        <v>25.55</v>
      </c>
      <c r="AL1063" s="307">
        <v>1.0811111111111111</v>
      </c>
      <c r="AN1063" s="312">
        <v>8</v>
      </c>
      <c r="AO1063" s="313" t="s">
        <v>305</v>
      </c>
      <c r="AP1063" s="313" t="s">
        <v>0</v>
      </c>
      <c r="AQ1063" s="313" t="s">
        <v>306</v>
      </c>
      <c r="AR1063" s="314" t="s">
        <v>0</v>
      </c>
      <c r="AS1063" s="314"/>
    </row>
    <row r="1064" spans="1:45" x14ac:dyDescent="0.2">
      <c r="A1064" s="306" t="s">
        <v>1661</v>
      </c>
      <c r="B1064" s="50" t="s">
        <v>308</v>
      </c>
      <c r="C1064" s="50" t="s">
        <v>1062</v>
      </c>
      <c r="D1064" s="50" t="s">
        <v>778</v>
      </c>
      <c r="E1064" s="50" t="s">
        <v>770</v>
      </c>
      <c r="F1064" s="50" t="s">
        <v>1629</v>
      </c>
      <c r="G1064" s="50" t="s">
        <v>1653</v>
      </c>
      <c r="H1064" s="50" t="s">
        <v>1654</v>
      </c>
      <c r="I1064" s="50" t="s">
        <v>1655</v>
      </c>
      <c r="K1064" s="50" t="s">
        <v>782</v>
      </c>
      <c r="L1064" s="307">
        <v>4177.82</v>
      </c>
      <c r="M1064" s="308">
        <v>1400</v>
      </c>
      <c r="N1064" s="307">
        <v>3739.15</v>
      </c>
      <c r="O1064" s="50" t="s">
        <v>1656</v>
      </c>
      <c r="Q1064" s="50" t="s">
        <v>339</v>
      </c>
      <c r="R1064" s="50" t="s">
        <v>785</v>
      </c>
      <c r="T1064" s="308">
        <v>4110.8</v>
      </c>
      <c r="U1064" s="309">
        <v>45</v>
      </c>
      <c r="V1064" s="310">
        <v>45200</v>
      </c>
      <c r="X1064" s="50" t="s">
        <v>3160</v>
      </c>
      <c r="Y1064" s="50" t="s">
        <v>1655</v>
      </c>
      <c r="AD1064" s="50" t="s">
        <v>304</v>
      </c>
      <c r="AE1064" s="310">
        <v>44669</v>
      </c>
      <c r="AF1064" s="306" t="s">
        <v>2691</v>
      </c>
      <c r="AG1064" s="307">
        <v>2.0855060000000001</v>
      </c>
      <c r="AH1064" s="307">
        <v>0.69</v>
      </c>
      <c r="AI1064" s="307">
        <v>0.85</v>
      </c>
      <c r="AJ1064" s="50" t="s">
        <v>0</v>
      </c>
      <c r="AK1064" s="307">
        <v>38.880000000000003</v>
      </c>
      <c r="AL1064" s="307">
        <v>0.8633333333333334</v>
      </c>
      <c r="AN1064" s="312">
        <v>8</v>
      </c>
      <c r="AO1064" s="313" t="s">
        <v>305</v>
      </c>
      <c r="AP1064" s="313" t="s">
        <v>0</v>
      </c>
      <c r="AQ1064" s="313" t="s">
        <v>306</v>
      </c>
      <c r="AR1064" s="314" t="s">
        <v>0</v>
      </c>
      <c r="AS1064" s="314"/>
    </row>
    <row r="1065" spans="1:45" x14ac:dyDescent="0.2">
      <c r="A1065" s="306" t="s">
        <v>1662</v>
      </c>
      <c r="B1065" s="50" t="s">
        <v>310</v>
      </c>
      <c r="C1065" s="50" t="s">
        <v>1058</v>
      </c>
      <c r="D1065" s="50" t="s">
        <v>778</v>
      </c>
      <c r="E1065" s="50" t="s">
        <v>770</v>
      </c>
      <c r="F1065" s="50" t="s">
        <v>1629</v>
      </c>
      <c r="G1065" s="50" t="s">
        <v>1653</v>
      </c>
      <c r="H1065" s="50" t="s">
        <v>1654</v>
      </c>
      <c r="I1065" s="50" t="s">
        <v>1655</v>
      </c>
      <c r="K1065" s="50" t="s">
        <v>782</v>
      </c>
      <c r="L1065" s="307">
        <v>5228.66</v>
      </c>
      <c r="M1065" s="308">
        <v>1400</v>
      </c>
      <c r="N1065" s="307">
        <v>4679.3900000000003</v>
      </c>
      <c r="O1065" s="50" t="s">
        <v>1656</v>
      </c>
      <c r="Q1065" s="50" t="s">
        <v>339</v>
      </c>
      <c r="R1065" s="50" t="s">
        <v>785</v>
      </c>
      <c r="T1065" s="308">
        <v>4428.42</v>
      </c>
      <c r="U1065" s="309">
        <v>45</v>
      </c>
      <c r="V1065" s="310">
        <v>45200</v>
      </c>
      <c r="X1065" s="50" t="s">
        <v>3160</v>
      </c>
      <c r="Y1065" s="50" t="s">
        <v>1655</v>
      </c>
      <c r="AD1065" s="50" t="s">
        <v>304</v>
      </c>
      <c r="AE1065" s="310">
        <v>44669</v>
      </c>
      <c r="AF1065" s="306" t="s">
        <v>2691</v>
      </c>
      <c r="AG1065" s="307">
        <v>2.631926</v>
      </c>
      <c r="AH1065" s="307">
        <v>0.86</v>
      </c>
      <c r="AI1065" s="307">
        <v>1.06</v>
      </c>
      <c r="AJ1065" s="306" t="s">
        <v>181</v>
      </c>
      <c r="AK1065" s="307">
        <v>25.58</v>
      </c>
      <c r="AL1065" s="307">
        <v>1.0806666666666667</v>
      </c>
      <c r="AN1065" s="312">
        <v>8</v>
      </c>
      <c r="AO1065" s="313" t="s">
        <v>305</v>
      </c>
      <c r="AP1065" s="313" t="s">
        <v>0</v>
      </c>
      <c r="AQ1065" s="313" t="s">
        <v>306</v>
      </c>
      <c r="AR1065" s="314" t="s">
        <v>0</v>
      </c>
      <c r="AS1065" s="314"/>
    </row>
    <row r="1066" spans="1:45" x14ac:dyDescent="0.2">
      <c r="A1066" s="306" t="s">
        <v>1663</v>
      </c>
      <c r="B1066" s="50" t="s">
        <v>310</v>
      </c>
      <c r="C1066" s="50" t="s">
        <v>1066</v>
      </c>
      <c r="D1066" s="50" t="s">
        <v>778</v>
      </c>
      <c r="E1066" s="50" t="s">
        <v>770</v>
      </c>
      <c r="F1066" s="50" t="s">
        <v>1629</v>
      </c>
      <c r="G1066" s="50" t="s">
        <v>1653</v>
      </c>
      <c r="H1066" s="50" t="s">
        <v>1654</v>
      </c>
      <c r="I1066" s="50" t="s">
        <v>1655</v>
      </c>
      <c r="K1066" s="50" t="s">
        <v>782</v>
      </c>
      <c r="L1066" s="307">
        <v>5231.3599999999997</v>
      </c>
      <c r="M1066" s="308">
        <v>1400</v>
      </c>
      <c r="N1066" s="307">
        <v>4681.8100000000004</v>
      </c>
      <c r="O1066" s="50" t="s">
        <v>1656</v>
      </c>
      <c r="Q1066" s="50" t="s">
        <v>339</v>
      </c>
      <c r="R1066" s="50" t="s">
        <v>785</v>
      </c>
      <c r="T1066" s="308">
        <v>4428.42</v>
      </c>
      <c r="U1066" s="309">
        <v>45</v>
      </c>
      <c r="V1066" s="310">
        <v>45931</v>
      </c>
      <c r="X1066" s="50" t="s">
        <v>3160</v>
      </c>
      <c r="Y1066" s="50" t="s">
        <v>1655</v>
      </c>
      <c r="AD1066" s="50" t="s">
        <v>304</v>
      </c>
      <c r="AE1066" s="310">
        <v>44669</v>
      </c>
      <c r="AF1066" s="306" t="s">
        <v>2691</v>
      </c>
      <c r="AG1066" s="307">
        <v>2.0855060000000001</v>
      </c>
      <c r="AH1066" s="307">
        <v>0.68</v>
      </c>
      <c r="AI1066" s="307">
        <v>0.85</v>
      </c>
      <c r="AJ1066" s="50" t="s">
        <v>0</v>
      </c>
      <c r="AK1066" s="307">
        <v>38.94</v>
      </c>
      <c r="AL1066" s="307">
        <v>0.86266666666666669</v>
      </c>
      <c r="AN1066" s="312">
        <v>8</v>
      </c>
      <c r="AO1066" s="313" t="s">
        <v>305</v>
      </c>
      <c r="AP1066" s="313" t="s">
        <v>0</v>
      </c>
      <c r="AQ1066" s="313" t="s">
        <v>306</v>
      </c>
      <c r="AR1066" s="314" t="s">
        <v>0</v>
      </c>
      <c r="AS1066" s="314"/>
    </row>
    <row r="1067" spans="1:45" x14ac:dyDescent="0.2">
      <c r="A1067" s="306" t="s">
        <v>1664</v>
      </c>
      <c r="B1067" s="50" t="s">
        <v>310</v>
      </c>
      <c r="C1067" s="50" t="s">
        <v>1062</v>
      </c>
      <c r="D1067" s="50" t="s">
        <v>778</v>
      </c>
      <c r="E1067" s="50" t="s">
        <v>770</v>
      </c>
      <c r="F1067" s="50" t="s">
        <v>1629</v>
      </c>
      <c r="G1067" s="50" t="s">
        <v>1653</v>
      </c>
      <c r="H1067" s="50" t="s">
        <v>1654</v>
      </c>
      <c r="I1067" s="50" t="s">
        <v>1655</v>
      </c>
      <c r="K1067" s="50" t="s">
        <v>782</v>
      </c>
      <c r="L1067" s="307">
        <v>5235.2299999999996</v>
      </c>
      <c r="M1067" s="308">
        <v>1400</v>
      </c>
      <c r="N1067" s="307">
        <v>4685.29</v>
      </c>
      <c r="O1067" s="50" t="s">
        <v>1656</v>
      </c>
      <c r="Q1067" s="50" t="s">
        <v>339</v>
      </c>
      <c r="R1067" s="50" t="s">
        <v>785</v>
      </c>
      <c r="T1067" s="308">
        <v>4428.42</v>
      </c>
      <c r="U1067" s="309">
        <v>45</v>
      </c>
      <c r="V1067" s="310">
        <v>45200</v>
      </c>
      <c r="X1067" s="50" t="s">
        <v>3160</v>
      </c>
      <c r="Y1067" s="50" t="s">
        <v>1655</v>
      </c>
      <c r="AD1067" s="50" t="s">
        <v>304</v>
      </c>
      <c r="AE1067" s="310">
        <v>44669</v>
      </c>
      <c r="AF1067" s="306" t="s">
        <v>2691</v>
      </c>
      <c r="AG1067" s="307">
        <v>2.631926</v>
      </c>
      <c r="AH1067" s="307">
        <v>0.86</v>
      </c>
      <c r="AI1067" s="307">
        <v>1.06</v>
      </c>
      <c r="AJ1067" s="306" t="s">
        <v>181</v>
      </c>
      <c r="AK1067" s="307">
        <v>25.51</v>
      </c>
      <c r="AL1067" s="307">
        <v>1.0819999999999999</v>
      </c>
      <c r="AN1067" s="312">
        <v>8</v>
      </c>
      <c r="AO1067" s="313" t="s">
        <v>305</v>
      </c>
      <c r="AP1067" s="313" t="s">
        <v>0</v>
      </c>
      <c r="AQ1067" s="313" t="s">
        <v>306</v>
      </c>
      <c r="AR1067" s="314" t="s">
        <v>0</v>
      </c>
      <c r="AS1067" s="314"/>
    </row>
    <row r="1068" spans="1:45" x14ac:dyDescent="0.2">
      <c r="A1068" s="306" t="s">
        <v>1665</v>
      </c>
      <c r="B1068" s="50" t="s">
        <v>294</v>
      </c>
      <c r="C1068" s="50" t="s">
        <v>295</v>
      </c>
      <c r="D1068" s="50" t="s">
        <v>778</v>
      </c>
      <c r="E1068" s="50" t="s">
        <v>770</v>
      </c>
      <c r="F1068" s="50" t="s">
        <v>1629</v>
      </c>
      <c r="G1068" s="50" t="s">
        <v>1653</v>
      </c>
      <c r="H1068" s="50" t="s">
        <v>1666</v>
      </c>
      <c r="I1068" s="50" t="s">
        <v>1667</v>
      </c>
      <c r="L1068" s="307">
        <v>5866.3972610775891</v>
      </c>
      <c r="M1068" s="308">
        <v>2200</v>
      </c>
      <c r="N1068" s="307">
        <v>5287</v>
      </c>
      <c r="O1068" s="50" t="s">
        <v>1668</v>
      </c>
      <c r="Q1068" s="50" t="s">
        <v>339</v>
      </c>
      <c r="R1068" s="50" t="s">
        <v>785</v>
      </c>
      <c r="T1068" s="308">
        <v>2675.93</v>
      </c>
      <c r="U1068" s="309">
        <v>43</v>
      </c>
      <c r="V1068" s="310">
        <v>45200</v>
      </c>
      <c r="X1068" s="50" t="s">
        <v>3160</v>
      </c>
      <c r="Y1068" s="50" t="s">
        <v>1667</v>
      </c>
      <c r="AD1068" s="50" t="s">
        <v>304</v>
      </c>
      <c r="AE1068" s="310">
        <v>44669</v>
      </c>
      <c r="AF1068" s="306" t="s">
        <v>2691</v>
      </c>
      <c r="AG1068" s="307">
        <v>3.096362379909989E-3</v>
      </c>
      <c r="AH1068" s="307">
        <v>2.9779771927816675E-3</v>
      </c>
      <c r="AI1068" s="307">
        <v>0.31830466015624875</v>
      </c>
      <c r="AJ1068" s="50" t="s">
        <v>0</v>
      </c>
      <c r="AK1068" s="307">
        <v>4224.8410578244502</v>
      </c>
      <c r="AL1068" s="307">
        <v>0.29691318574375891</v>
      </c>
      <c r="AN1068" s="312">
        <v>8</v>
      </c>
      <c r="AO1068" s="313" t="s">
        <v>305</v>
      </c>
      <c r="AP1068" s="313" t="s">
        <v>0</v>
      </c>
      <c r="AQ1068" s="313" t="s">
        <v>306</v>
      </c>
      <c r="AR1068" s="314" t="s">
        <v>0</v>
      </c>
      <c r="AS1068" s="314"/>
    </row>
    <row r="1069" spans="1:45" x14ac:dyDescent="0.2">
      <c r="A1069" s="306" t="s">
        <v>1669</v>
      </c>
      <c r="B1069" s="50" t="s">
        <v>308</v>
      </c>
      <c r="C1069" s="50" t="s">
        <v>295</v>
      </c>
      <c r="D1069" s="50" t="s">
        <v>778</v>
      </c>
      <c r="E1069" s="50" t="s">
        <v>770</v>
      </c>
      <c r="F1069" s="50" t="s">
        <v>1629</v>
      </c>
      <c r="G1069" s="50" t="s">
        <v>1653</v>
      </c>
      <c r="H1069" s="50" t="s">
        <v>1666</v>
      </c>
      <c r="I1069" s="50" t="s">
        <v>1667</v>
      </c>
      <c r="L1069" s="307">
        <v>5411.4657541659544</v>
      </c>
      <c r="M1069" s="308">
        <v>2200</v>
      </c>
      <c r="N1069" s="307">
        <v>4877</v>
      </c>
      <c r="O1069" s="50" t="s">
        <v>1668</v>
      </c>
      <c r="Q1069" s="50" t="s">
        <v>339</v>
      </c>
      <c r="R1069" s="50" t="s">
        <v>785</v>
      </c>
      <c r="T1069" s="308">
        <v>2675.93</v>
      </c>
      <c r="U1069" s="309">
        <v>43</v>
      </c>
      <c r="V1069" s="310">
        <v>45200</v>
      </c>
      <c r="X1069" s="50" t="s">
        <v>3160</v>
      </c>
      <c r="Y1069" s="50" t="s">
        <v>1667</v>
      </c>
      <c r="AD1069" s="50" t="s">
        <v>304</v>
      </c>
      <c r="AE1069" s="310">
        <v>44669</v>
      </c>
      <c r="AF1069" s="306" t="s">
        <v>2691</v>
      </c>
      <c r="AG1069" s="307">
        <v>3.096362379909989E-3</v>
      </c>
      <c r="AH1069" s="307">
        <v>2.9779771927816675E-3</v>
      </c>
      <c r="AI1069" s="307">
        <v>0.44885622037827255</v>
      </c>
      <c r="AJ1069" s="306" t="s">
        <v>0</v>
      </c>
      <c r="AK1069" s="307">
        <v>3421.4930211604674</v>
      </c>
      <c r="AL1069" s="307">
        <v>0.41941971331695888</v>
      </c>
      <c r="AN1069" s="312">
        <v>8</v>
      </c>
      <c r="AO1069" s="313" t="s">
        <v>305</v>
      </c>
      <c r="AP1069" s="313" t="s">
        <v>0</v>
      </c>
      <c r="AQ1069" s="313" t="s">
        <v>306</v>
      </c>
      <c r="AR1069" s="314" t="s">
        <v>0</v>
      </c>
      <c r="AS1069" s="314"/>
    </row>
    <row r="1070" spans="1:45" x14ac:dyDescent="0.2">
      <c r="A1070" s="306" t="s">
        <v>1670</v>
      </c>
      <c r="B1070" s="50" t="s">
        <v>310</v>
      </c>
      <c r="C1070" s="50" t="s">
        <v>295</v>
      </c>
      <c r="D1070" s="50" t="s">
        <v>778</v>
      </c>
      <c r="E1070" s="50" t="s">
        <v>770</v>
      </c>
      <c r="F1070" s="50" t="s">
        <v>1629</v>
      </c>
      <c r="G1070" s="50" t="s">
        <v>1653</v>
      </c>
      <c r="H1070" s="50" t="s">
        <v>1666</v>
      </c>
      <c r="I1070" s="50" t="s">
        <v>1667</v>
      </c>
      <c r="L1070" s="307">
        <v>5061.9452061728698</v>
      </c>
      <c r="M1070" s="308">
        <v>2200</v>
      </c>
      <c r="N1070" s="307">
        <v>4562</v>
      </c>
      <c r="O1070" s="50" t="s">
        <v>1668</v>
      </c>
      <c r="Q1070" s="50" t="s">
        <v>339</v>
      </c>
      <c r="R1070" s="50" t="s">
        <v>785</v>
      </c>
      <c r="T1070" s="308">
        <v>2675.93</v>
      </c>
      <c r="U1070" s="309">
        <v>43</v>
      </c>
      <c r="V1070" s="310">
        <v>45200</v>
      </c>
      <c r="X1070" s="50" t="s">
        <v>3160</v>
      </c>
      <c r="Y1070" s="50" t="s">
        <v>1667</v>
      </c>
      <c r="AD1070" s="50" t="s">
        <v>304</v>
      </c>
      <c r="AE1070" s="310">
        <v>44669</v>
      </c>
      <c r="AF1070" s="306" t="s">
        <v>2691</v>
      </c>
      <c r="AG1070" s="307">
        <v>3.096362379909989E-3</v>
      </c>
      <c r="AH1070" s="307">
        <v>2.9779771927816675E-3</v>
      </c>
      <c r="AI1070" s="307">
        <v>0.55339474965635238</v>
      </c>
      <c r="AJ1070" s="50" t="s">
        <v>0</v>
      </c>
      <c r="AK1070" s="307">
        <v>2778.2159733146741</v>
      </c>
      <c r="AL1070" s="307">
        <v>0.51751622168259714</v>
      </c>
      <c r="AN1070" s="312">
        <v>8</v>
      </c>
      <c r="AO1070" s="313" t="s">
        <v>305</v>
      </c>
      <c r="AP1070" s="313" t="s">
        <v>0</v>
      </c>
      <c r="AQ1070" s="313" t="s">
        <v>306</v>
      </c>
      <c r="AR1070" s="314" t="s">
        <v>0</v>
      </c>
      <c r="AS1070" s="314"/>
    </row>
    <row r="1071" spans="1:45" x14ac:dyDescent="0.2">
      <c r="A1071" s="306" t="s">
        <v>1671</v>
      </c>
      <c r="B1071" s="50" t="s">
        <v>294</v>
      </c>
      <c r="C1071" s="50" t="s">
        <v>295</v>
      </c>
      <c r="D1071" s="50" t="s">
        <v>778</v>
      </c>
      <c r="E1071" s="50" t="s">
        <v>770</v>
      </c>
      <c r="F1071" s="50" t="s">
        <v>1629</v>
      </c>
      <c r="G1071" s="50" t="s">
        <v>1653</v>
      </c>
      <c r="H1071" s="50" t="s">
        <v>1666</v>
      </c>
      <c r="I1071" s="50" t="s">
        <v>1655</v>
      </c>
      <c r="L1071" s="307">
        <v>6238.4594608260204</v>
      </c>
      <c r="M1071" s="308">
        <v>2500</v>
      </c>
      <c r="N1071" s="307">
        <v>5612</v>
      </c>
      <c r="O1071" s="50" t="s">
        <v>1672</v>
      </c>
      <c r="Q1071" s="50" t="s">
        <v>339</v>
      </c>
      <c r="R1071" s="50" t="s">
        <v>785</v>
      </c>
      <c r="T1071" s="308">
        <v>4428.42</v>
      </c>
      <c r="U1071" s="309">
        <v>43</v>
      </c>
      <c r="V1071" s="310">
        <v>45200</v>
      </c>
      <c r="X1071" s="50" t="s">
        <v>3160</v>
      </c>
      <c r="Y1071" s="50" t="s">
        <v>1655</v>
      </c>
      <c r="AD1071" s="50" t="s">
        <v>304</v>
      </c>
      <c r="AE1071" s="310">
        <v>44669</v>
      </c>
      <c r="AF1071" s="306" t="s">
        <v>2691</v>
      </c>
      <c r="AG1071" s="307">
        <v>3.0415963946274931E-2</v>
      </c>
      <c r="AH1071" s="307">
        <v>2.9159484449149637E-2</v>
      </c>
      <c r="AI1071" s="307">
        <v>0.2646340478267577</v>
      </c>
      <c r="AJ1071" s="306" t="s">
        <v>0</v>
      </c>
      <c r="AK1071" s="307">
        <v>854.60479893227159</v>
      </c>
      <c r="AL1071" s="307">
        <v>0.39320263141124301</v>
      </c>
      <c r="AN1071" s="312">
        <v>8</v>
      </c>
      <c r="AO1071" s="313" t="s">
        <v>305</v>
      </c>
      <c r="AP1071" s="313" t="s">
        <v>0</v>
      </c>
      <c r="AQ1071" s="313" t="s">
        <v>306</v>
      </c>
      <c r="AR1071" s="314" t="s">
        <v>0</v>
      </c>
      <c r="AS1071" s="314"/>
    </row>
    <row r="1072" spans="1:45" x14ac:dyDescent="0.2">
      <c r="A1072" s="306" t="s">
        <v>1673</v>
      </c>
      <c r="B1072" s="50" t="s">
        <v>308</v>
      </c>
      <c r="C1072" s="50" t="s">
        <v>295</v>
      </c>
      <c r="D1072" s="50" t="s">
        <v>778</v>
      </c>
      <c r="E1072" s="50" t="s">
        <v>770</v>
      </c>
      <c r="F1072" s="50" t="s">
        <v>1629</v>
      </c>
      <c r="G1072" s="50" t="s">
        <v>1653</v>
      </c>
      <c r="H1072" s="50" t="s">
        <v>1666</v>
      </c>
      <c r="I1072" s="50" t="s">
        <v>1655</v>
      </c>
      <c r="L1072" s="307">
        <v>5881.6266940895357</v>
      </c>
      <c r="M1072" s="308">
        <v>2500</v>
      </c>
      <c r="N1072" s="307">
        <v>5291</v>
      </c>
      <c r="O1072" s="50" t="s">
        <v>1672</v>
      </c>
      <c r="Q1072" s="50" t="s">
        <v>339</v>
      </c>
      <c r="R1072" s="50" t="s">
        <v>785</v>
      </c>
      <c r="T1072" s="308">
        <v>4428.42</v>
      </c>
      <c r="U1072" s="309">
        <v>43</v>
      </c>
      <c r="V1072" s="310">
        <v>45200</v>
      </c>
      <c r="X1072" s="50" t="s">
        <v>3160</v>
      </c>
      <c r="Y1072" s="50" t="s">
        <v>1655</v>
      </c>
      <c r="AD1072" s="50" t="s">
        <v>304</v>
      </c>
      <c r="AE1072" s="310">
        <v>44669</v>
      </c>
      <c r="AF1072" s="306" t="s">
        <v>2691</v>
      </c>
      <c r="AG1072" s="307">
        <v>3.0415963946274931E-2</v>
      </c>
      <c r="AH1072" s="307">
        <v>2.9159484449149637E-2</v>
      </c>
      <c r="AI1072" s="307">
        <v>0.35785317794034543</v>
      </c>
      <c r="AJ1072" s="50" t="s">
        <v>0</v>
      </c>
      <c r="AK1072" s="307">
        <v>750.10102764111809</v>
      </c>
      <c r="AL1072" s="307">
        <v>0.53815923020733492</v>
      </c>
      <c r="AN1072" s="312">
        <v>8</v>
      </c>
      <c r="AO1072" s="313" t="s">
        <v>305</v>
      </c>
      <c r="AP1072" s="313" t="s">
        <v>0</v>
      </c>
      <c r="AQ1072" s="313" t="s">
        <v>306</v>
      </c>
      <c r="AR1072" s="314" t="s">
        <v>0</v>
      </c>
      <c r="AS1072" s="314"/>
    </row>
    <row r="1073" spans="1:46" x14ac:dyDescent="0.2">
      <c r="A1073" s="306" t="s">
        <v>1674</v>
      </c>
      <c r="B1073" s="50" t="s">
        <v>310</v>
      </c>
      <c r="C1073" s="50" t="s">
        <v>295</v>
      </c>
      <c r="D1073" s="50" t="s">
        <v>778</v>
      </c>
      <c r="E1073" s="50" t="s">
        <v>770</v>
      </c>
      <c r="F1073" s="50" t="s">
        <v>1629</v>
      </c>
      <c r="G1073" s="50" t="s">
        <v>1653</v>
      </c>
      <c r="H1073" s="50" t="s">
        <v>1666</v>
      </c>
      <c r="I1073" s="50" t="s">
        <v>1655</v>
      </c>
      <c r="L1073" s="307">
        <v>5608.1660691139114</v>
      </c>
      <c r="M1073" s="308">
        <v>2500</v>
      </c>
      <c r="N1073" s="307">
        <v>5045</v>
      </c>
      <c r="O1073" s="50" t="s">
        <v>1672</v>
      </c>
      <c r="Q1073" s="50" t="s">
        <v>339</v>
      </c>
      <c r="R1073" s="50" t="s">
        <v>785</v>
      </c>
      <c r="T1073" s="308">
        <v>4428.42</v>
      </c>
      <c r="U1073" s="309">
        <v>43</v>
      </c>
      <c r="V1073" s="310">
        <v>45200</v>
      </c>
      <c r="X1073" s="50" t="s">
        <v>3160</v>
      </c>
      <c r="Y1073" s="50" t="s">
        <v>1655</v>
      </c>
      <c r="AD1073" s="50" t="s">
        <v>304</v>
      </c>
      <c r="AE1073" s="310">
        <v>44669</v>
      </c>
      <c r="AF1073" s="306" t="s">
        <v>2691</v>
      </c>
      <c r="AG1073" s="307">
        <v>3.0415963946274931E-2</v>
      </c>
      <c r="AH1073" s="307">
        <v>2.9159484449149637E-2</v>
      </c>
      <c r="AI1073" s="307">
        <v>0.43268872533983516</v>
      </c>
      <c r="AJ1073" s="306" t="s">
        <v>0</v>
      </c>
      <c r="AK1073" s="307">
        <v>666.20626354757712</v>
      </c>
      <c r="AL1073" s="307">
        <v>0.65452918996619125</v>
      </c>
      <c r="AN1073" s="312">
        <v>8</v>
      </c>
      <c r="AO1073" s="313" t="s">
        <v>305</v>
      </c>
      <c r="AP1073" s="313" t="s">
        <v>0</v>
      </c>
      <c r="AQ1073" s="313" t="s">
        <v>306</v>
      </c>
      <c r="AR1073" s="314" t="s">
        <v>0</v>
      </c>
      <c r="AS1073" s="314"/>
    </row>
    <row r="1074" spans="1:46" x14ac:dyDescent="0.2">
      <c r="A1074" s="306" t="s">
        <v>1675</v>
      </c>
      <c r="B1074" s="50" t="s">
        <v>294</v>
      </c>
      <c r="C1074" s="50" t="s">
        <v>1058</v>
      </c>
      <c r="D1074" s="50" t="s">
        <v>778</v>
      </c>
      <c r="E1074" s="50" t="s">
        <v>770</v>
      </c>
      <c r="F1074" s="50" t="s">
        <v>1629</v>
      </c>
      <c r="G1074" s="50" t="s">
        <v>1653</v>
      </c>
      <c r="H1074" s="50" t="s">
        <v>1654</v>
      </c>
      <c r="I1074" s="50" t="s">
        <v>1667</v>
      </c>
      <c r="K1074" s="50" t="s">
        <v>782</v>
      </c>
      <c r="L1074" s="307">
        <v>2308.98</v>
      </c>
      <c r="M1074" s="308">
        <v>1200</v>
      </c>
      <c r="N1074" s="307">
        <v>2066.21</v>
      </c>
      <c r="O1074" s="50" t="s">
        <v>1676</v>
      </c>
      <c r="Q1074" s="50" t="s">
        <v>339</v>
      </c>
      <c r="R1074" s="50" t="s">
        <v>785</v>
      </c>
      <c r="T1074" s="308">
        <v>2514.08</v>
      </c>
      <c r="U1074" s="309">
        <v>45</v>
      </c>
      <c r="V1074" s="310">
        <v>45200</v>
      </c>
      <c r="X1074" s="50" t="s">
        <v>3160</v>
      </c>
      <c r="Y1074" s="50" t="s">
        <v>1667</v>
      </c>
      <c r="AD1074" s="50" t="s">
        <v>304</v>
      </c>
      <c r="AE1074" s="310">
        <v>44669</v>
      </c>
      <c r="AF1074" s="306" t="s">
        <v>2691</v>
      </c>
      <c r="AG1074" s="307">
        <v>1.181603</v>
      </c>
      <c r="AH1074" s="307">
        <v>0.38</v>
      </c>
      <c r="AI1074" s="307">
        <v>0.78</v>
      </c>
      <c r="AJ1074" s="50" t="s">
        <v>0</v>
      </c>
      <c r="AK1074" s="307">
        <v>44.66</v>
      </c>
      <c r="AL1074" s="307">
        <v>0.4771111111111111</v>
      </c>
      <c r="AN1074" s="312">
        <v>8</v>
      </c>
      <c r="AO1074" s="313" t="s">
        <v>305</v>
      </c>
      <c r="AP1074" s="313" t="s">
        <v>0</v>
      </c>
      <c r="AQ1074" s="313" t="s">
        <v>306</v>
      </c>
      <c r="AR1074" s="314" t="s">
        <v>0</v>
      </c>
      <c r="AS1074" s="314"/>
    </row>
    <row r="1075" spans="1:46" x14ac:dyDescent="0.2">
      <c r="A1075" s="306" t="s">
        <v>1677</v>
      </c>
      <c r="B1075" s="50" t="s">
        <v>294</v>
      </c>
      <c r="C1075" s="50" t="s">
        <v>1066</v>
      </c>
      <c r="D1075" s="50" t="s">
        <v>778</v>
      </c>
      <c r="E1075" s="50" t="s">
        <v>770</v>
      </c>
      <c r="F1075" s="50" t="s">
        <v>1629</v>
      </c>
      <c r="G1075" s="50" t="s">
        <v>1653</v>
      </c>
      <c r="H1075" s="50" t="s">
        <v>1654</v>
      </c>
      <c r="I1075" s="50" t="s">
        <v>1667</v>
      </c>
      <c r="K1075" s="50" t="s">
        <v>782</v>
      </c>
      <c r="L1075" s="307">
        <v>2311.04</v>
      </c>
      <c r="M1075" s="308">
        <v>1200</v>
      </c>
      <c r="N1075" s="307">
        <v>2068.06</v>
      </c>
      <c r="O1075" s="50" t="s">
        <v>1676</v>
      </c>
      <c r="Q1075" s="50" t="s">
        <v>339</v>
      </c>
      <c r="R1075" s="50" t="s">
        <v>785</v>
      </c>
      <c r="T1075" s="308">
        <v>2514.08</v>
      </c>
      <c r="U1075" s="309">
        <v>45</v>
      </c>
      <c r="V1075" s="310">
        <v>45200</v>
      </c>
      <c r="X1075" s="50" t="s">
        <v>3160</v>
      </c>
      <c r="Y1075" s="50" t="s">
        <v>1667</v>
      </c>
      <c r="AD1075" s="50" t="s">
        <v>304</v>
      </c>
      <c r="AE1075" s="310">
        <v>44669</v>
      </c>
      <c r="AF1075" s="306" t="s">
        <v>2691</v>
      </c>
      <c r="AG1075" s="307">
        <v>1.181603</v>
      </c>
      <c r="AH1075" s="307">
        <v>0.38</v>
      </c>
      <c r="AI1075" s="307">
        <v>0.78</v>
      </c>
      <c r="AJ1075" s="306" t="s">
        <v>0</v>
      </c>
      <c r="AK1075" s="307">
        <v>44.59</v>
      </c>
      <c r="AL1075" s="307">
        <v>0.47755555555555551</v>
      </c>
      <c r="AN1075" s="312">
        <v>8</v>
      </c>
      <c r="AO1075" s="313" t="s">
        <v>305</v>
      </c>
      <c r="AP1075" s="313" t="s">
        <v>0</v>
      </c>
      <c r="AQ1075" s="313" t="s">
        <v>306</v>
      </c>
      <c r="AR1075" s="314" t="s">
        <v>0</v>
      </c>
      <c r="AS1075" s="314"/>
    </row>
    <row r="1076" spans="1:46" x14ac:dyDescent="0.2">
      <c r="A1076" s="306" t="s">
        <v>1678</v>
      </c>
      <c r="B1076" s="50" t="s">
        <v>294</v>
      </c>
      <c r="C1076" s="50" t="s">
        <v>1062</v>
      </c>
      <c r="D1076" s="50" t="s">
        <v>778</v>
      </c>
      <c r="E1076" s="50" t="s">
        <v>770</v>
      </c>
      <c r="F1076" s="50" t="s">
        <v>1629</v>
      </c>
      <c r="G1076" s="50" t="s">
        <v>1653</v>
      </c>
      <c r="H1076" s="50" t="s">
        <v>1654</v>
      </c>
      <c r="I1076" s="50" t="s">
        <v>1667</v>
      </c>
      <c r="K1076" s="50" t="s">
        <v>782</v>
      </c>
      <c r="L1076" s="307">
        <v>2314.09</v>
      </c>
      <c r="M1076" s="308">
        <v>1200</v>
      </c>
      <c r="N1076" s="307">
        <v>2070.8000000000002</v>
      </c>
      <c r="O1076" s="50" t="s">
        <v>1676</v>
      </c>
      <c r="Q1076" s="50" t="s">
        <v>339</v>
      </c>
      <c r="R1076" s="50" t="s">
        <v>785</v>
      </c>
      <c r="T1076" s="308">
        <v>2514.08</v>
      </c>
      <c r="U1076" s="309">
        <v>45</v>
      </c>
      <c r="V1076" s="310">
        <v>45200</v>
      </c>
      <c r="X1076" s="50" t="s">
        <v>3160</v>
      </c>
      <c r="Y1076" s="50" t="s">
        <v>1667</v>
      </c>
      <c r="AD1076" s="50" t="s">
        <v>304</v>
      </c>
      <c r="AE1076" s="310">
        <v>44669</v>
      </c>
      <c r="AF1076" s="306" t="s">
        <v>2691</v>
      </c>
      <c r="AG1076" s="307">
        <v>1.181603</v>
      </c>
      <c r="AH1076" s="307">
        <v>0.38</v>
      </c>
      <c r="AI1076" s="307">
        <v>0.78</v>
      </c>
      <c r="AJ1076" s="50" t="s">
        <v>0</v>
      </c>
      <c r="AK1076" s="307">
        <v>44.5</v>
      </c>
      <c r="AL1076" s="307">
        <v>0.47822222222222222</v>
      </c>
      <c r="AN1076" s="312">
        <v>8</v>
      </c>
      <c r="AO1076" s="313" t="s">
        <v>305</v>
      </c>
      <c r="AP1076" s="313" t="s">
        <v>0</v>
      </c>
      <c r="AQ1076" s="313" t="s">
        <v>306</v>
      </c>
      <c r="AR1076" s="314" t="s">
        <v>0</v>
      </c>
      <c r="AS1076" s="314"/>
    </row>
    <row r="1077" spans="1:46" x14ac:dyDescent="0.2">
      <c r="A1077" s="306" t="s">
        <v>1679</v>
      </c>
      <c r="B1077" s="50" t="s">
        <v>308</v>
      </c>
      <c r="C1077" s="50" t="s">
        <v>1058</v>
      </c>
      <c r="D1077" s="50" t="s">
        <v>778</v>
      </c>
      <c r="E1077" s="50" t="s">
        <v>770</v>
      </c>
      <c r="F1077" s="50" t="s">
        <v>1629</v>
      </c>
      <c r="G1077" s="50" t="s">
        <v>1653</v>
      </c>
      <c r="H1077" s="50" t="s">
        <v>1654</v>
      </c>
      <c r="I1077" s="50" t="s">
        <v>1667</v>
      </c>
      <c r="K1077" s="50" t="s">
        <v>782</v>
      </c>
      <c r="L1077" s="307">
        <v>3375.24</v>
      </c>
      <c r="M1077" s="308">
        <v>1200</v>
      </c>
      <c r="N1077" s="307">
        <v>3020.26</v>
      </c>
      <c r="O1077" s="50" t="s">
        <v>1676</v>
      </c>
      <c r="Q1077" s="50" t="s">
        <v>339</v>
      </c>
      <c r="R1077" s="50" t="s">
        <v>785</v>
      </c>
      <c r="T1077" s="308">
        <v>2514.08</v>
      </c>
      <c r="U1077" s="309">
        <v>45</v>
      </c>
      <c r="V1077" s="310">
        <v>45200</v>
      </c>
      <c r="X1077" s="50" t="s">
        <v>3160</v>
      </c>
      <c r="Y1077" s="50" t="s">
        <v>1667</v>
      </c>
      <c r="AD1077" s="50" t="s">
        <v>304</v>
      </c>
      <c r="AE1077" s="310">
        <v>44669</v>
      </c>
      <c r="AF1077" s="306" t="s">
        <v>2691</v>
      </c>
      <c r="AG1077" s="307">
        <v>1.7325900000000001</v>
      </c>
      <c r="AH1077" s="307">
        <v>0.56000000000000005</v>
      </c>
      <c r="AI1077" s="307">
        <v>1.1399999999999999</v>
      </c>
      <c r="AJ1077" s="306" t="s">
        <v>181</v>
      </c>
      <c r="AK1077" s="307">
        <v>21.93</v>
      </c>
      <c r="AL1077" s="307">
        <v>0.6975555555555556</v>
      </c>
      <c r="AN1077" s="312">
        <v>8</v>
      </c>
      <c r="AO1077" s="313" t="s">
        <v>305</v>
      </c>
      <c r="AP1077" s="313" t="s">
        <v>0</v>
      </c>
      <c r="AQ1077" s="313" t="s">
        <v>306</v>
      </c>
      <c r="AR1077" s="314" t="s">
        <v>0</v>
      </c>
      <c r="AS1077" s="314"/>
    </row>
    <row r="1078" spans="1:46" x14ac:dyDescent="0.2">
      <c r="A1078" s="306" t="s">
        <v>1680</v>
      </c>
      <c r="B1078" s="50" t="s">
        <v>308</v>
      </c>
      <c r="C1078" s="50" t="s">
        <v>1066</v>
      </c>
      <c r="D1078" s="50" t="s">
        <v>778</v>
      </c>
      <c r="E1078" s="50" t="s">
        <v>770</v>
      </c>
      <c r="F1078" s="50" t="s">
        <v>1629</v>
      </c>
      <c r="G1078" s="50" t="s">
        <v>1653</v>
      </c>
      <c r="H1078" s="50" t="s">
        <v>1654</v>
      </c>
      <c r="I1078" s="50" t="s">
        <v>1667</v>
      </c>
      <c r="K1078" s="50" t="s">
        <v>782</v>
      </c>
      <c r="L1078" s="307">
        <v>3377.3</v>
      </c>
      <c r="M1078" s="308">
        <v>1200</v>
      </c>
      <c r="N1078" s="307">
        <v>3022.11</v>
      </c>
      <c r="O1078" s="50" t="s">
        <v>1676</v>
      </c>
      <c r="Q1078" s="50" t="s">
        <v>339</v>
      </c>
      <c r="R1078" s="50" t="s">
        <v>785</v>
      </c>
      <c r="T1078" s="308">
        <v>2514.08</v>
      </c>
      <c r="U1078" s="309">
        <v>45</v>
      </c>
      <c r="V1078" s="310">
        <v>45200</v>
      </c>
      <c r="X1078" s="50" t="s">
        <v>3160</v>
      </c>
      <c r="Y1078" s="50" t="s">
        <v>1667</v>
      </c>
      <c r="AD1078" s="50" t="s">
        <v>304</v>
      </c>
      <c r="AE1078" s="310">
        <v>44669</v>
      </c>
      <c r="AF1078" s="306" t="s">
        <v>2691</v>
      </c>
      <c r="AG1078" s="307">
        <v>1.7325900000000001</v>
      </c>
      <c r="AH1078" s="307">
        <v>0.56000000000000005</v>
      </c>
      <c r="AI1078" s="307">
        <v>1.1399999999999999</v>
      </c>
      <c r="AJ1078" s="50" t="s">
        <v>181</v>
      </c>
      <c r="AK1078" s="307">
        <v>21.9</v>
      </c>
      <c r="AL1078" s="307">
        <v>0.69799999999999995</v>
      </c>
      <c r="AN1078" s="312">
        <v>8</v>
      </c>
      <c r="AO1078" s="313" t="s">
        <v>305</v>
      </c>
      <c r="AP1078" s="313" t="s">
        <v>0</v>
      </c>
      <c r="AQ1078" s="313" t="s">
        <v>306</v>
      </c>
      <c r="AR1078" s="314" t="s">
        <v>0</v>
      </c>
      <c r="AS1078" s="314"/>
    </row>
    <row r="1079" spans="1:46" x14ac:dyDescent="0.2">
      <c r="A1079" s="306" t="s">
        <v>1681</v>
      </c>
      <c r="B1079" s="50" t="s">
        <v>308</v>
      </c>
      <c r="C1079" s="50" t="s">
        <v>1062</v>
      </c>
      <c r="D1079" s="50" t="s">
        <v>778</v>
      </c>
      <c r="E1079" s="50" t="s">
        <v>770</v>
      </c>
      <c r="F1079" s="50" t="s">
        <v>1629</v>
      </c>
      <c r="G1079" s="50" t="s">
        <v>1653</v>
      </c>
      <c r="H1079" s="50" t="s">
        <v>1654</v>
      </c>
      <c r="I1079" s="50" t="s">
        <v>1667</v>
      </c>
      <c r="K1079" s="50" t="s">
        <v>782</v>
      </c>
      <c r="L1079" s="307">
        <v>3380.34</v>
      </c>
      <c r="M1079" s="308">
        <v>1200</v>
      </c>
      <c r="N1079" s="307">
        <v>3024.85</v>
      </c>
      <c r="O1079" s="50" t="s">
        <v>1676</v>
      </c>
      <c r="Q1079" s="50" t="s">
        <v>339</v>
      </c>
      <c r="R1079" s="50" t="s">
        <v>785</v>
      </c>
      <c r="T1079" s="308">
        <v>2514.08</v>
      </c>
      <c r="U1079" s="309">
        <v>45</v>
      </c>
      <c r="V1079" s="310">
        <v>45200</v>
      </c>
      <c r="X1079" s="50" t="s">
        <v>3160</v>
      </c>
      <c r="Y1079" s="50" t="s">
        <v>1667</v>
      </c>
      <c r="AD1079" s="50" t="s">
        <v>304</v>
      </c>
      <c r="AE1079" s="310">
        <v>44669</v>
      </c>
      <c r="AF1079" s="306" t="s">
        <v>2691</v>
      </c>
      <c r="AG1079" s="307">
        <v>1.7325900000000001</v>
      </c>
      <c r="AH1079" s="307">
        <v>0.56000000000000005</v>
      </c>
      <c r="AI1079" s="307">
        <v>1.1399999999999999</v>
      </c>
      <c r="AJ1079" s="306" t="s">
        <v>181</v>
      </c>
      <c r="AK1079" s="307">
        <v>21.85</v>
      </c>
      <c r="AL1079" s="307">
        <v>0.69866666666666666</v>
      </c>
      <c r="AN1079" s="312">
        <v>8</v>
      </c>
      <c r="AO1079" s="313" t="s">
        <v>305</v>
      </c>
      <c r="AP1079" s="313" t="s">
        <v>0</v>
      </c>
      <c r="AQ1079" s="313" t="s">
        <v>306</v>
      </c>
      <c r="AR1079" s="314" t="s">
        <v>0</v>
      </c>
      <c r="AS1079" s="314"/>
    </row>
    <row r="1080" spans="1:46" x14ac:dyDescent="0.2">
      <c r="A1080" s="306" t="s">
        <v>1682</v>
      </c>
      <c r="B1080" s="50" t="s">
        <v>310</v>
      </c>
      <c r="C1080" s="50" t="s">
        <v>1058</v>
      </c>
      <c r="D1080" s="50" t="s">
        <v>778</v>
      </c>
      <c r="E1080" s="50" t="s">
        <v>770</v>
      </c>
      <c r="F1080" s="50" t="s">
        <v>1629</v>
      </c>
      <c r="G1080" s="50" t="s">
        <v>1653</v>
      </c>
      <c r="H1080" s="50" t="s">
        <v>1654</v>
      </c>
      <c r="I1080" s="50" t="s">
        <v>1667</v>
      </c>
      <c r="K1080" s="50" t="s">
        <v>782</v>
      </c>
      <c r="L1080" s="307">
        <v>4268.07</v>
      </c>
      <c r="M1080" s="308">
        <v>1200</v>
      </c>
      <c r="N1080" s="307">
        <v>3819.13</v>
      </c>
      <c r="O1080" s="50" t="s">
        <v>1676</v>
      </c>
      <c r="Q1080" s="50" t="s">
        <v>339</v>
      </c>
      <c r="R1080" s="50" t="s">
        <v>785</v>
      </c>
      <c r="T1080" s="308">
        <v>2675.93</v>
      </c>
      <c r="U1080" s="309">
        <v>45</v>
      </c>
      <c r="V1080" s="310">
        <v>45200</v>
      </c>
      <c r="X1080" s="50" t="s">
        <v>3160</v>
      </c>
      <c r="Y1080" s="50" t="s">
        <v>1667</v>
      </c>
      <c r="AD1080" s="50" t="s">
        <v>304</v>
      </c>
      <c r="AE1080" s="310">
        <v>44669</v>
      </c>
      <c r="AF1080" s="306" t="s">
        <v>2691</v>
      </c>
      <c r="AG1080" s="307">
        <v>2.1939630000000001</v>
      </c>
      <c r="AH1080" s="307">
        <v>0.71</v>
      </c>
      <c r="AI1080" s="307">
        <v>1.44</v>
      </c>
      <c r="AJ1080" s="50" t="s">
        <v>181</v>
      </c>
      <c r="AK1080" s="307">
        <v>11.63</v>
      </c>
      <c r="AL1080" s="307">
        <v>0.8819999999999999</v>
      </c>
      <c r="AN1080" s="312">
        <v>8</v>
      </c>
      <c r="AO1080" s="313" t="s">
        <v>305</v>
      </c>
      <c r="AP1080" s="313" t="s">
        <v>0</v>
      </c>
      <c r="AQ1080" s="313" t="s">
        <v>306</v>
      </c>
      <c r="AR1080" s="314" t="s">
        <v>0</v>
      </c>
      <c r="AS1080" s="314"/>
    </row>
    <row r="1081" spans="1:46" x14ac:dyDescent="0.2">
      <c r="A1081" s="306" t="s">
        <v>1683</v>
      </c>
      <c r="B1081" s="50" t="s">
        <v>310</v>
      </c>
      <c r="C1081" s="50" t="s">
        <v>1066</v>
      </c>
      <c r="D1081" s="50" t="s">
        <v>778</v>
      </c>
      <c r="E1081" s="50" t="s">
        <v>770</v>
      </c>
      <c r="F1081" s="50" t="s">
        <v>1629</v>
      </c>
      <c r="G1081" s="50" t="s">
        <v>1653</v>
      </c>
      <c r="H1081" s="50" t="s">
        <v>1654</v>
      </c>
      <c r="I1081" s="50" t="s">
        <v>1667</v>
      </c>
      <c r="K1081" s="50" t="s">
        <v>782</v>
      </c>
      <c r="L1081" s="307">
        <v>4270.13</v>
      </c>
      <c r="M1081" s="308">
        <v>1200</v>
      </c>
      <c r="N1081" s="307">
        <v>3820.98</v>
      </c>
      <c r="O1081" s="50" t="s">
        <v>1676</v>
      </c>
      <c r="Q1081" s="50" t="s">
        <v>339</v>
      </c>
      <c r="R1081" s="50" t="s">
        <v>785</v>
      </c>
      <c r="T1081" s="308">
        <v>2675.93</v>
      </c>
      <c r="U1081" s="309">
        <v>45</v>
      </c>
      <c r="V1081" s="310">
        <v>45200</v>
      </c>
      <c r="X1081" s="50" t="s">
        <v>3160</v>
      </c>
      <c r="Y1081" s="50" t="s">
        <v>1667</v>
      </c>
      <c r="AD1081" s="50" t="s">
        <v>304</v>
      </c>
      <c r="AE1081" s="310">
        <v>44669</v>
      </c>
      <c r="AF1081" s="306" t="s">
        <v>2691</v>
      </c>
      <c r="AG1081" s="307">
        <v>2.1939630000000001</v>
      </c>
      <c r="AH1081" s="307">
        <v>0.71</v>
      </c>
      <c r="AI1081" s="307">
        <v>1.44</v>
      </c>
      <c r="AJ1081" s="306" t="s">
        <v>181</v>
      </c>
      <c r="AK1081" s="307">
        <v>11.61</v>
      </c>
      <c r="AL1081" s="307">
        <v>0.88244444444444448</v>
      </c>
      <c r="AN1081" s="312">
        <v>8</v>
      </c>
      <c r="AO1081" s="313" t="s">
        <v>305</v>
      </c>
      <c r="AP1081" s="313" t="s">
        <v>0</v>
      </c>
      <c r="AQ1081" s="313" t="s">
        <v>306</v>
      </c>
      <c r="AR1081" s="314" t="s">
        <v>0</v>
      </c>
      <c r="AS1081" s="314"/>
    </row>
    <row r="1082" spans="1:46" x14ac:dyDescent="0.2">
      <c r="A1082" s="306" t="s">
        <v>1684</v>
      </c>
      <c r="B1082" s="50" t="s">
        <v>310</v>
      </c>
      <c r="C1082" s="50" t="s">
        <v>1062</v>
      </c>
      <c r="D1082" s="50" t="s">
        <v>778</v>
      </c>
      <c r="E1082" s="50" t="s">
        <v>770</v>
      </c>
      <c r="F1082" s="50" t="s">
        <v>1629</v>
      </c>
      <c r="G1082" s="50" t="s">
        <v>1653</v>
      </c>
      <c r="H1082" s="50" t="s">
        <v>1654</v>
      </c>
      <c r="I1082" s="50" t="s">
        <v>1667</v>
      </c>
      <c r="K1082" s="50" t="s">
        <v>782</v>
      </c>
      <c r="L1082" s="307">
        <v>4273.17</v>
      </c>
      <c r="M1082" s="308">
        <v>1200</v>
      </c>
      <c r="N1082" s="307">
        <v>3823.72</v>
      </c>
      <c r="O1082" s="50" t="s">
        <v>1676</v>
      </c>
      <c r="Q1082" s="50" t="s">
        <v>339</v>
      </c>
      <c r="R1082" s="50" t="s">
        <v>785</v>
      </c>
      <c r="T1082" s="308">
        <v>2675.93</v>
      </c>
      <c r="U1082" s="309">
        <v>45</v>
      </c>
      <c r="V1082" s="310">
        <v>45200</v>
      </c>
      <c r="X1082" s="50" t="s">
        <v>3160</v>
      </c>
      <c r="Y1082" s="50" t="s">
        <v>1667</v>
      </c>
      <c r="AD1082" s="50" t="s">
        <v>304</v>
      </c>
      <c r="AE1082" s="310">
        <v>44669</v>
      </c>
      <c r="AF1082" s="306" t="s">
        <v>2691</v>
      </c>
      <c r="AG1082" s="307">
        <v>2.1939630000000001</v>
      </c>
      <c r="AH1082" s="307">
        <v>0.71</v>
      </c>
      <c r="AI1082" s="307">
        <v>1.44</v>
      </c>
      <c r="AJ1082" s="50" t="s">
        <v>181</v>
      </c>
      <c r="AK1082" s="307">
        <v>11.59</v>
      </c>
      <c r="AL1082" s="307">
        <v>0.88311111111111118</v>
      </c>
      <c r="AN1082" s="312">
        <v>8</v>
      </c>
      <c r="AO1082" s="313" t="s">
        <v>305</v>
      </c>
      <c r="AP1082" s="313" t="s">
        <v>0</v>
      </c>
      <c r="AQ1082" s="313" t="s">
        <v>306</v>
      </c>
      <c r="AR1082" s="314" t="s">
        <v>0</v>
      </c>
      <c r="AS1082" s="314"/>
    </row>
    <row r="1083" spans="1:46" x14ac:dyDescent="0.2">
      <c r="A1083" s="306" t="s">
        <v>1685</v>
      </c>
      <c r="B1083" s="50" t="s">
        <v>312</v>
      </c>
      <c r="C1083" s="50" t="s">
        <v>295</v>
      </c>
      <c r="D1083" s="50" t="s">
        <v>778</v>
      </c>
      <c r="E1083" s="50" t="s">
        <v>770</v>
      </c>
      <c r="F1083" s="50" t="s">
        <v>1629</v>
      </c>
      <c r="G1083" s="50" t="s">
        <v>1686</v>
      </c>
      <c r="H1083" s="50" t="s">
        <v>1091</v>
      </c>
      <c r="L1083" s="307">
        <v>464.25084260681996</v>
      </c>
      <c r="M1083" s="308">
        <v>12</v>
      </c>
      <c r="N1083" s="307">
        <v>417</v>
      </c>
      <c r="O1083" s="50" t="s">
        <v>1687</v>
      </c>
      <c r="T1083" s="308">
        <v>0</v>
      </c>
      <c r="U1083" s="309">
        <v>1</v>
      </c>
      <c r="V1083" s="310">
        <v>45200</v>
      </c>
      <c r="X1083" s="50" t="s">
        <v>1688</v>
      </c>
      <c r="AD1083" s="50" t="s">
        <v>360</v>
      </c>
      <c r="AF1083" s="306"/>
      <c r="AG1083" s="307">
        <v>5.4412510557382242E-2</v>
      </c>
      <c r="AH1083" s="307">
        <v>5.6758500252600604E-2</v>
      </c>
      <c r="AI1083" s="307">
        <v>0.90110771909866205</v>
      </c>
      <c r="AJ1083" s="306" t="s">
        <v>0</v>
      </c>
      <c r="AK1083" s="307">
        <v>11.993063891185079</v>
      </c>
      <c r="AL1083" s="307">
        <v>4.3175328362434353</v>
      </c>
      <c r="AN1083" s="312">
        <v>1</v>
      </c>
      <c r="AO1083" s="313" t="s">
        <v>305</v>
      </c>
      <c r="AP1083" s="313" t="s">
        <v>0</v>
      </c>
      <c r="AQ1083" s="313" t="s">
        <v>306</v>
      </c>
      <c r="AR1083" s="314" t="s">
        <v>0</v>
      </c>
      <c r="AS1083" s="314"/>
      <c r="AT1083" s="50" t="s">
        <v>2715</v>
      </c>
    </row>
    <row r="1084" spans="1:46" x14ac:dyDescent="0.2">
      <c r="A1084" s="306" t="s">
        <v>2692</v>
      </c>
      <c r="B1084" s="50" t="s">
        <v>312</v>
      </c>
      <c r="C1084" s="50" t="s">
        <v>295</v>
      </c>
      <c r="D1084" s="50" t="s">
        <v>778</v>
      </c>
      <c r="E1084" s="50" t="s">
        <v>770</v>
      </c>
      <c r="F1084" s="50" t="s">
        <v>1629</v>
      </c>
      <c r="G1084" s="50" t="s">
        <v>1686</v>
      </c>
      <c r="H1084" s="50" t="s">
        <v>1091</v>
      </c>
      <c r="I1084" s="50" t="s">
        <v>2693</v>
      </c>
      <c r="J1084" s="50" t="s">
        <v>2694</v>
      </c>
      <c r="L1084" s="307">
        <v>464.55586215120042</v>
      </c>
      <c r="M1084" s="308">
        <v>14</v>
      </c>
      <c r="N1084" s="307">
        <v>417.27397505471919</v>
      </c>
      <c r="O1084" s="50" t="s">
        <v>3298</v>
      </c>
      <c r="T1084" s="308">
        <v>14.19</v>
      </c>
      <c r="U1084" s="309">
        <v>1</v>
      </c>
      <c r="V1084" s="310">
        <v>45200</v>
      </c>
      <c r="X1084" s="50" t="s">
        <v>1688</v>
      </c>
      <c r="AD1084" s="50" t="s">
        <v>360</v>
      </c>
      <c r="AF1084" s="306"/>
      <c r="AG1084" s="307">
        <v>5.4448260366872329E-2</v>
      </c>
      <c r="AH1084" s="307">
        <v>5.6795791411383537E-2</v>
      </c>
      <c r="AI1084" s="307">
        <v>1.5590060610510648</v>
      </c>
      <c r="AJ1084" s="50" t="s">
        <v>181</v>
      </c>
      <c r="AK1084" s="307">
        <v>11.531259225449121</v>
      </c>
      <c r="AL1084" s="307">
        <v>0.43203695180061735</v>
      </c>
      <c r="AN1084" s="312">
        <v>1</v>
      </c>
      <c r="AO1084" s="313" t="s">
        <v>305</v>
      </c>
      <c r="AP1084" s="313" t="s">
        <v>0</v>
      </c>
      <c r="AQ1084" s="313" t="s">
        <v>306</v>
      </c>
      <c r="AR1084" s="314" t="s">
        <v>0</v>
      </c>
      <c r="AS1084" s="314"/>
      <c r="AT1084" s="50" t="s">
        <v>2715</v>
      </c>
    </row>
    <row r="1085" spans="1:46" x14ac:dyDescent="0.2">
      <c r="A1085" s="306" t="s">
        <v>2695</v>
      </c>
      <c r="B1085" s="50" t="s">
        <v>312</v>
      </c>
      <c r="C1085" s="50" t="s">
        <v>295</v>
      </c>
      <c r="D1085" s="50" t="s">
        <v>778</v>
      </c>
      <c r="E1085" s="50" t="s">
        <v>770</v>
      </c>
      <c r="F1085" s="50" t="s">
        <v>1629</v>
      </c>
      <c r="G1085" s="50" t="s">
        <v>1686</v>
      </c>
      <c r="H1085" s="50" t="s">
        <v>1091</v>
      </c>
      <c r="I1085" s="50" t="s">
        <v>2693</v>
      </c>
      <c r="J1085" s="50" t="s">
        <v>2696</v>
      </c>
      <c r="L1085" s="307">
        <v>464.55586215120042</v>
      </c>
      <c r="M1085" s="308">
        <v>7</v>
      </c>
      <c r="N1085" s="307">
        <v>417.27397505471919</v>
      </c>
      <c r="O1085" s="50" t="s">
        <v>3299</v>
      </c>
      <c r="T1085" s="308">
        <v>14.19</v>
      </c>
      <c r="U1085" s="309">
        <v>1</v>
      </c>
      <c r="V1085" s="310">
        <v>45200</v>
      </c>
      <c r="X1085" s="50" t="s">
        <v>1688</v>
      </c>
      <c r="AD1085" s="50" t="s">
        <v>360</v>
      </c>
      <c r="AF1085" s="306"/>
      <c r="AG1085" s="307">
        <v>5.4448260366872329E-2</v>
      </c>
      <c r="AH1085" s="307">
        <v>5.6795791411383537E-2</v>
      </c>
      <c r="AI1085" s="307">
        <v>1.5590060610510648</v>
      </c>
      <c r="AJ1085" s="306" t="s">
        <v>181</v>
      </c>
      <c r="AK1085" s="307">
        <v>11.531259225449121</v>
      </c>
      <c r="AL1085" s="307">
        <v>0.43203695180061735</v>
      </c>
      <c r="AN1085" s="312">
        <v>1</v>
      </c>
      <c r="AO1085" s="313" t="s">
        <v>305</v>
      </c>
      <c r="AP1085" s="313" t="s">
        <v>0</v>
      </c>
      <c r="AQ1085" s="313" t="s">
        <v>306</v>
      </c>
      <c r="AR1085" s="314" t="s">
        <v>0</v>
      </c>
      <c r="AS1085" s="314"/>
      <c r="AT1085" s="50" t="s">
        <v>2715</v>
      </c>
    </row>
    <row r="1086" spans="1:46" x14ac:dyDescent="0.2">
      <c r="A1086" s="306" t="s">
        <v>2697</v>
      </c>
      <c r="B1086" s="50" t="s">
        <v>312</v>
      </c>
      <c r="C1086" s="50" t="s">
        <v>295</v>
      </c>
      <c r="D1086" s="50" t="s">
        <v>778</v>
      </c>
      <c r="E1086" s="50" t="s">
        <v>770</v>
      </c>
      <c r="F1086" s="50" t="s">
        <v>1629</v>
      </c>
      <c r="G1086" s="50" t="s">
        <v>1686</v>
      </c>
      <c r="H1086" s="50" t="s">
        <v>1091</v>
      </c>
      <c r="I1086" s="50" t="s">
        <v>2698</v>
      </c>
      <c r="J1086" s="50" t="s">
        <v>2694</v>
      </c>
      <c r="L1086" s="307">
        <v>523.08934867821199</v>
      </c>
      <c r="M1086" s="308">
        <v>12</v>
      </c>
      <c r="N1086" s="307">
        <v>469.85</v>
      </c>
      <c r="O1086" s="50" t="s">
        <v>3300</v>
      </c>
      <c r="T1086" s="308">
        <v>12</v>
      </c>
      <c r="U1086" s="309">
        <v>1</v>
      </c>
      <c r="V1086" s="310">
        <v>45200</v>
      </c>
      <c r="X1086" s="50" t="s">
        <v>1688</v>
      </c>
      <c r="AD1086" s="50" t="s">
        <v>360</v>
      </c>
      <c r="AF1086" s="306"/>
      <c r="AG1086" s="307">
        <v>6.1308676463755506E-2</v>
      </c>
      <c r="AH1086" s="307">
        <v>6.39519936299386E-2</v>
      </c>
      <c r="AI1086" s="307">
        <v>2.0480121339229251</v>
      </c>
      <c r="AJ1086" s="50" t="s">
        <v>181</v>
      </c>
      <c r="AK1086" s="307">
        <v>3.7864524749187121</v>
      </c>
      <c r="AL1086" s="307">
        <v>0.48647309427073815</v>
      </c>
      <c r="AN1086" s="312">
        <v>1</v>
      </c>
      <c r="AO1086" s="313" t="s">
        <v>305</v>
      </c>
      <c r="AP1086" s="313" t="s">
        <v>0</v>
      </c>
      <c r="AQ1086" s="313" t="s">
        <v>306</v>
      </c>
      <c r="AR1086" s="314" t="s">
        <v>0</v>
      </c>
      <c r="AS1086" s="314"/>
      <c r="AT1086" s="50" t="s">
        <v>2715</v>
      </c>
    </row>
    <row r="1087" spans="1:46" x14ac:dyDescent="0.2">
      <c r="A1087" s="306" t="s">
        <v>2699</v>
      </c>
      <c r="B1087" s="50" t="s">
        <v>312</v>
      </c>
      <c r="C1087" s="50" t="s">
        <v>295</v>
      </c>
      <c r="D1087" s="50" t="s">
        <v>778</v>
      </c>
      <c r="E1087" s="50" t="s">
        <v>770</v>
      </c>
      <c r="F1087" s="50" t="s">
        <v>1629</v>
      </c>
      <c r="G1087" s="50" t="s">
        <v>1686</v>
      </c>
      <c r="H1087" s="50" t="s">
        <v>1091</v>
      </c>
      <c r="I1087" s="50" t="s">
        <v>2698</v>
      </c>
      <c r="J1087" s="50" t="s">
        <v>2696</v>
      </c>
      <c r="L1087" s="307">
        <v>523.08934867821199</v>
      </c>
      <c r="M1087" s="308">
        <v>5</v>
      </c>
      <c r="N1087" s="307">
        <v>469.85</v>
      </c>
      <c r="O1087" s="50" t="s">
        <v>3301</v>
      </c>
      <c r="T1087" s="308">
        <v>12</v>
      </c>
      <c r="U1087" s="309">
        <v>1</v>
      </c>
      <c r="V1087" s="310">
        <v>45200</v>
      </c>
      <c r="X1087" s="50" t="s">
        <v>1688</v>
      </c>
      <c r="AD1087" s="50" t="s">
        <v>360</v>
      </c>
      <c r="AF1087" s="306"/>
      <c r="AG1087" s="307">
        <v>6.1308676463755506E-2</v>
      </c>
      <c r="AH1087" s="307">
        <v>6.39519936299386E-2</v>
      </c>
      <c r="AI1087" s="307">
        <v>2.0480121339229251</v>
      </c>
      <c r="AJ1087" s="306" t="s">
        <v>181</v>
      </c>
      <c r="AK1087" s="307">
        <v>3.7864524749187121</v>
      </c>
      <c r="AL1087" s="307">
        <v>0.48647309427073815</v>
      </c>
      <c r="AN1087" s="312">
        <v>1</v>
      </c>
      <c r="AO1087" s="313" t="s">
        <v>305</v>
      </c>
      <c r="AP1087" s="313" t="s">
        <v>0</v>
      </c>
      <c r="AQ1087" s="313" t="s">
        <v>306</v>
      </c>
      <c r="AR1087" s="314" t="s">
        <v>0</v>
      </c>
      <c r="AS1087" s="314"/>
      <c r="AT1087" s="50" t="s">
        <v>2715</v>
      </c>
    </row>
    <row r="1088" spans="1:46" x14ac:dyDescent="0.2">
      <c r="A1088" s="306" t="s">
        <v>1690</v>
      </c>
      <c r="B1088" s="50" t="s">
        <v>294</v>
      </c>
      <c r="C1088" s="50" t="s">
        <v>295</v>
      </c>
      <c r="D1088" s="50" t="s">
        <v>778</v>
      </c>
      <c r="E1088" s="50" t="s">
        <v>679</v>
      </c>
      <c r="F1088" s="50" t="s">
        <v>680</v>
      </c>
      <c r="G1088" s="50" t="s">
        <v>681</v>
      </c>
      <c r="H1088" s="50" t="s">
        <v>1091</v>
      </c>
      <c r="I1088" s="50" t="s">
        <v>689</v>
      </c>
      <c r="J1088" s="50" t="s">
        <v>1114</v>
      </c>
      <c r="K1088" s="50" t="s">
        <v>1697</v>
      </c>
      <c r="L1088" s="307">
        <v>1912.85</v>
      </c>
      <c r="M1088" s="308">
        <v>2200</v>
      </c>
      <c r="N1088" s="307">
        <v>1719.95</v>
      </c>
      <c r="O1088" s="50" t="s">
        <v>2700</v>
      </c>
      <c r="Q1088" s="50" t="s">
        <v>319</v>
      </c>
      <c r="R1088" s="50" t="s">
        <v>1091</v>
      </c>
      <c r="S1088" s="50" t="s">
        <v>1697</v>
      </c>
      <c r="T1088" s="308">
        <v>3693.66</v>
      </c>
      <c r="U1088" s="309">
        <v>15</v>
      </c>
      <c r="V1088" s="310">
        <v>45931</v>
      </c>
      <c r="X1088" s="50" t="s">
        <v>306</v>
      </c>
      <c r="Y1088" s="50" t="s">
        <v>689</v>
      </c>
      <c r="AD1088" s="50" t="s">
        <v>304</v>
      </c>
      <c r="AE1088" s="310">
        <v>45121</v>
      </c>
      <c r="AF1088" s="306" t="s">
        <v>3231</v>
      </c>
      <c r="AG1088" s="307">
        <v>0.23437806156122418</v>
      </c>
      <c r="AH1088" s="307">
        <v>0.22491518326234777</v>
      </c>
      <c r="AI1088" s="307">
        <v>0.25</v>
      </c>
      <c r="AJ1088" s="50" t="s">
        <v>0</v>
      </c>
      <c r="AK1088" s="307">
        <v>179.33765123629698</v>
      </c>
      <c r="AL1088" s="307">
        <v>1.36846</v>
      </c>
      <c r="AN1088" s="312">
        <v>6</v>
      </c>
      <c r="AO1088" s="313" t="s">
        <v>305</v>
      </c>
      <c r="AP1088" s="313" t="s">
        <v>0</v>
      </c>
      <c r="AQ1088" s="313" t="s">
        <v>306</v>
      </c>
      <c r="AR1088" s="314" t="s">
        <v>0</v>
      </c>
      <c r="AS1088" s="314"/>
    </row>
    <row r="1089" spans="1:45" x14ac:dyDescent="0.2">
      <c r="A1089" s="306" t="s">
        <v>1691</v>
      </c>
      <c r="B1089" s="50" t="s">
        <v>308</v>
      </c>
      <c r="C1089" s="50" t="s">
        <v>295</v>
      </c>
      <c r="D1089" s="50" t="s">
        <v>778</v>
      </c>
      <c r="E1089" s="50" t="s">
        <v>679</v>
      </c>
      <c r="F1089" s="50" t="s">
        <v>680</v>
      </c>
      <c r="G1089" s="50" t="s">
        <v>681</v>
      </c>
      <c r="H1089" s="50" t="s">
        <v>1091</v>
      </c>
      <c r="I1089" s="50" t="s">
        <v>689</v>
      </c>
      <c r="J1089" s="50" t="s">
        <v>1114</v>
      </c>
      <c r="K1089" s="50" t="s">
        <v>1697</v>
      </c>
      <c r="L1089" s="307">
        <v>1977.1</v>
      </c>
      <c r="M1089" s="308">
        <v>2200</v>
      </c>
      <c r="N1089" s="307">
        <v>1777.72</v>
      </c>
      <c r="O1089" s="50" t="s">
        <v>2700</v>
      </c>
      <c r="Q1089" s="50" t="s">
        <v>319</v>
      </c>
      <c r="R1089" s="50" t="s">
        <v>1091</v>
      </c>
      <c r="S1089" s="50" t="s">
        <v>1697</v>
      </c>
      <c r="T1089" s="308">
        <v>3693.66</v>
      </c>
      <c r="U1089" s="309">
        <v>15</v>
      </c>
      <c r="V1089" s="310">
        <v>45931</v>
      </c>
      <c r="X1089" s="50" t="s">
        <v>306</v>
      </c>
      <c r="Y1089" s="50" t="s">
        <v>689</v>
      </c>
      <c r="AD1089" s="50" t="s">
        <v>304</v>
      </c>
      <c r="AE1089" s="310">
        <v>45121</v>
      </c>
      <c r="AF1089" s="306" t="s">
        <v>3231</v>
      </c>
      <c r="AG1089" s="307">
        <v>0.24225039777709451</v>
      </c>
      <c r="AH1089" s="307">
        <v>0.23246967846936942</v>
      </c>
      <c r="AI1089" s="307">
        <v>0.25957996880685563</v>
      </c>
      <c r="AJ1089" s="306" t="s">
        <v>0</v>
      </c>
      <c r="AK1089" s="307">
        <v>172.82740113078302</v>
      </c>
      <c r="AL1089" s="307">
        <v>1.4146099999999999</v>
      </c>
      <c r="AN1089" s="312">
        <v>6</v>
      </c>
      <c r="AO1089" s="313" t="s">
        <v>305</v>
      </c>
      <c r="AP1089" s="313" t="s">
        <v>0</v>
      </c>
      <c r="AQ1089" s="313" t="s">
        <v>306</v>
      </c>
      <c r="AR1089" s="314" t="s">
        <v>0</v>
      </c>
      <c r="AS1089" s="314"/>
    </row>
    <row r="1090" spans="1:45" x14ac:dyDescent="0.2">
      <c r="A1090" s="306" t="s">
        <v>1692</v>
      </c>
      <c r="B1090" s="50" t="s">
        <v>310</v>
      </c>
      <c r="C1090" s="50" t="s">
        <v>295</v>
      </c>
      <c r="D1090" s="50" t="s">
        <v>778</v>
      </c>
      <c r="E1090" s="50" t="s">
        <v>679</v>
      </c>
      <c r="F1090" s="50" t="s">
        <v>680</v>
      </c>
      <c r="G1090" s="50" t="s">
        <v>681</v>
      </c>
      <c r="H1090" s="50" t="s">
        <v>1091</v>
      </c>
      <c r="I1090" s="50" t="s">
        <v>689</v>
      </c>
      <c r="J1090" s="50" t="s">
        <v>1114</v>
      </c>
      <c r="K1090" s="50" t="s">
        <v>1697</v>
      </c>
      <c r="L1090" s="307">
        <v>2011.64</v>
      </c>
      <c r="M1090" s="308">
        <v>2200</v>
      </c>
      <c r="N1090" s="307">
        <v>1808.7781573548732</v>
      </c>
      <c r="O1090" s="50" t="s">
        <v>2700</v>
      </c>
      <c r="Q1090" s="50" t="s">
        <v>319</v>
      </c>
      <c r="R1090" s="50" t="s">
        <v>1091</v>
      </c>
      <c r="S1090" s="50" t="s">
        <v>1697</v>
      </c>
      <c r="T1090" s="308">
        <v>3693.66</v>
      </c>
      <c r="U1090" s="309">
        <v>15</v>
      </c>
      <c r="V1090" s="310">
        <v>45931</v>
      </c>
      <c r="X1090" s="50" t="s">
        <v>306</v>
      </c>
      <c r="Y1090" s="50" t="s">
        <v>689</v>
      </c>
      <c r="AD1090" s="50" t="s">
        <v>304</v>
      </c>
      <c r="AE1090" s="310">
        <v>45121</v>
      </c>
      <c r="AF1090" s="306" t="s">
        <v>3231</v>
      </c>
      <c r="AG1090" s="307">
        <v>0.24648240225023693</v>
      </c>
      <c r="AH1090" s="307">
        <v>0.23653081821642405</v>
      </c>
      <c r="AI1090" s="307">
        <v>0.26411471301866746</v>
      </c>
      <c r="AJ1090" s="50" t="s">
        <v>0</v>
      </c>
      <c r="AK1090" s="307">
        <v>169.49949400607966</v>
      </c>
      <c r="AL1090" s="307">
        <v>1.43923</v>
      </c>
      <c r="AN1090" s="312">
        <v>6</v>
      </c>
      <c r="AO1090" s="313" t="s">
        <v>305</v>
      </c>
      <c r="AP1090" s="313" t="s">
        <v>0</v>
      </c>
      <c r="AQ1090" s="313" t="s">
        <v>306</v>
      </c>
      <c r="AR1090" s="314" t="s">
        <v>0</v>
      </c>
      <c r="AS1090" s="314"/>
    </row>
    <row r="1091" spans="1:45" x14ac:dyDescent="0.2">
      <c r="A1091" s="306" t="s">
        <v>1696</v>
      </c>
      <c r="B1091" s="50" t="s">
        <v>294</v>
      </c>
      <c r="C1091" s="50" t="s">
        <v>295</v>
      </c>
      <c r="D1091" s="50" t="s">
        <v>778</v>
      </c>
      <c r="E1091" s="50" t="s">
        <v>679</v>
      </c>
      <c r="F1091" s="50" t="s">
        <v>680</v>
      </c>
      <c r="G1091" s="50" t="s">
        <v>681</v>
      </c>
      <c r="H1091" s="50" t="s">
        <v>1091</v>
      </c>
      <c r="J1091" s="50" t="s">
        <v>1116</v>
      </c>
      <c r="K1091" s="50" t="s">
        <v>1697</v>
      </c>
      <c r="L1091" s="307">
        <v>1237.69</v>
      </c>
      <c r="M1091" s="308">
        <v>1400</v>
      </c>
      <c r="N1091" s="307">
        <v>1152.56</v>
      </c>
      <c r="O1091" s="50" t="s">
        <v>1698</v>
      </c>
      <c r="Q1091" s="50" t="s">
        <v>300</v>
      </c>
      <c r="R1091" s="50" t="s">
        <v>1091</v>
      </c>
      <c r="T1091" s="308">
        <v>549.22</v>
      </c>
      <c r="U1091" s="309">
        <v>13</v>
      </c>
      <c r="V1091" s="310">
        <v>45931</v>
      </c>
      <c r="X1091" s="50" t="s">
        <v>306</v>
      </c>
      <c r="AD1091" s="50" t="s">
        <v>360</v>
      </c>
      <c r="AF1091" s="306"/>
      <c r="AG1091" s="307">
        <v>0.27</v>
      </c>
      <c r="AH1091" s="307">
        <v>0.27</v>
      </c>
      <c r="AI1091" s="307">
        <v>2.3199999999999998</v>
      </c>
      <c r="AJ1091" s="306" t="s">
        <v>181</v>
      </c>
      <c r="AK1091" s="307">
        <v>-2.42</v>
      </c>
      <c r="AL1091" s="307">
        <v>0</v>
      </c>
      <c r="AN1091" s="312">
        <v>6</v>
      </c>
      <c r="AO1091" s="313" t="s">
        <v>305</v>
      </c>
      <c r="AP1091" s="313" t="s">
        <v>0</v>
      </c>
      <c r="AQ1091" s="313" t="s">
        <v>306</v>
      </c>
      <c r="AR1091" s="314" t="s">
        <v>0</v>
      </c>
      <c r="AS1091" s="314"/>
    </row>
    <row r="1092" spans="1:45" x14ac:dyDescent="0.2">
      <c r="A1092" s="306" t="s">
        <v>1699</v>
      </c>
      <c r="B1092" s="50" t="s">
        <v>308</v>
      </c>
      <c r="C1092" s="50" t="s">
        <v>295</v>
      </c>
      <c r="D1092" s="50" t="s">
        <v>778</v>
      </c>
      <c r="E1092" s="50" t="s">
        <v>679</v>
      </c>
      <c r="F1092" s="50" t="s">
        <v>680</v>
      </c>
      <c r="G1092" s="50" t="s">
        <v>681</v>
      </c>
      <c r="H1092" s="50" t="s">
        <v>1091</v>
      </c>
      <c r="J1092" s="50" t="s">
        <v>1116</v>
      </c>
      <c r="K1092" s="50" t="s">
        <v>1697</v>
      </c>
      <c r="L1092" s="307">
        <v>1200.22</v>
      </c>
      <c r="M1092" s="308">
        <v>1400</v>
      </c>
      <c r="N1092" s="307">
        <v>1117.67</v>
      </c>
      <c r="O1092" s="50" t="s">
        <v>1698</v>
      </c>
      <c r="Q1092" s="50" t="s">
        <v>300</v>
      </c>
      <c r="R1092" s="50" t="s">
        <v>1091</v>
      </c>
      <c r="T1092" s="308">
        <v>549.22</v>
      </c>
      <c r="U1092" s="309">
        <v>13</v>
      </c>
      <c r="V1092" s="310">
        <v>45931</v>
      </c>
      <c r="X1092" s="50" t="s">
        <v>306</v>
      </c>
      <c r="AD1092" s="50" t="s">
        <v>360</v>
      </c>
      <c r="AF1092" s="306"/>
      <c r="AG1092" s="307">
        <v>0.26</v>
      </c>
      <c r="AH1092" s="307">
        <v>0.27</v>
      </c>
      <c r="AI1092" s="307">
        <v>2.25</v>
      </c>
      <c r="AJ1092" s="50" t="s">
        <v>181</v>
      </c>
      <c r="AK1092" s="307">
        <v>-1.01</v>
      </c>
      <c r="AL1092" s="307">
        <v>0</v>
      </c>
      <c r="AN1092" s="312">
        <v>6</v>
      </c>
      <c r="AO1092" s="313" t="s">
        <v>305</v>
      </c>
      <c r="AP1092" s="313" t="s">
        <v>0</v>
      </c>
      <c r="AQ1092" s="313" t="s">
        <v>306</v>
      </c>
      <c r="AR1092" s="314" t="s">
        <v>0</v>
      </c>
      <c r="AS1092" s="314"/>
    </row>
    <row r="1093" spans="1:45" x14ac:dyDescent="0.2">
      <c r="A1093" s="306" t="s">
        <v>1700</v>
      </c>
      <c r="B1093" s="50" t="s">
        <v>310</v>
      </c>
      <c r="C1093" s="50" t="s">
        <v>295</v>
      </c>
      <c r="D1093" s="50" t="s">
        <v>778</v>
      </c>
      <c r="E1093" s="50" t="s">
        <v>679</v>
      </c>
      <c r="F1093" s="50" t="s">
        <v>680</v>
      </c>
      <c r="G1093" s="50" t="s">
        <v>681</v>
      </c>
      <c r="H1093" s="50" t="s">
        <v>1091</v>
      </c>
      <c r="J1093" s="50" t="s">
        <v>1116</v>
      </c>
      <c r="K1093" s="50" t="s">
        <v>1697</v>
      </c>
      <c r="L1093" s="307">
        <v>1054.27</v>
      </c>
      <c r="M1093" s="308">
        <v>1400</v>
      </c>
      <c r="N1093" s="307">
        <v>981.75</v>
      </c>
      <c r="O1093" s="50" t="s">
        <v>1698</v>
      </c>
      <c r="Q1093" s="50" t="s">
        <v>300</v>
      </c>
      <c r="R1093" s="50" t="s">
        <v>1091</v>
      </c>
      <c r="T1093" s="308">
        <v>549.22</v>
      </c>
      <c r="U1093" s="309">
        <v>13</v>
      </c>
      <c r="V1093" s="310">
        <v>45931</v>
      </c>
      <c r="X1093" s="50" t="s">
        <v>306</v>
      </c>
      <c r="AD1093" s="50" t="s">
        <v>360</v>
      </c>
      <c r="AF1093" s="306"/>
      <c r="AG1093" s="307">
        <v>0.23</v>
      </c>
      <c r="AH1093" s="307">
        <v>0.23</v>
      </c>
      <c r="AI1093" s="307">
        <v>1.97</v>
      </c>
      <c r="AJ1093" s="306" t="s">
        <v>181</v>
      </c>
      <c r="AK1093" s="307">
        <v>5.41</v>
      </c>
      <c r="AL1093" s="307">
        <v>0</v>
      </c>
      <c r="AN1093" s="312">
        <v>6</v>
      </c>
      <c r="AO1093" s="313" t="s">
        <v>305</v>
      </c>
      <c r="AP1093" s="313" t="s">
        <v>0</v>
      </c>
      <c r="AQ1093" s="313" t="s">
        <v>306</v>
      </c>
      <c r="AR1093" s="314" t="s">
        <v>0</v>
      </c>
      <c r="AS1093" s="314"/>
    </row>
    <row r="1094" spans="1:45" x14ac:dyDescent="0.2">
      <c r="A1094" s="306" t="s">
        <v>1702</v>
      </c>
      <c r="B1094" s="50" t="s">
        <v>294</v>
      </c>
      <c r="C1094" s="50" t="s">
        <v>295</v>
      </c>
      <c r="D1094" s="50" t="s">
        <v>778</v>
      </c>
      <c r="E1094" s="50" t="s">
        <v>679</v>
      </c>
      <c r="F1094" s="50" t="s">
        <v>680</v>
      </c>
      <c r="G1094" s="50" t="s">
        <v>681</v>
      </c>
      <c r="H1094" s="50" t="s">
        <v>1091</v>
      </c>
      <c r="I1094" s="50" t="s">
        <v>1117</v>
      </c>
      <c r="J1094" s="50" t="s">
        <v>1111</v>
      </c>
      <c r="K1094" s="50" t="s">
        <v>1697</v>
      </c>
      <c r="L1094" s="307">
        <v>1768.5913826590129</v>
      </c>
      <c r="M1094" s="308">
        <v>1800</v>
      </c>
      <c r="N1094" s="307">
        <v>1591.5222229222204</v>
      </c>
      <c r="O1094" s="50" t="s">
        <v>2010</v>
      </c>
      <c r="Q1094" s="50" t="s">
        <v>300</v>
      </c>
      <c r="R1094" s="50" t="s">
        <v>1091</v>
      </c>
      <c r="T1094" s="308">
        <v>778.79</v>
      </c>
      <c r="U1094" s="309">
        <v>13</v>
      </c>
      <c r="V1094" s="310">
        <v>45931</v>
      </c>
      <c r="X1094" s="50" t="s">
        <v>306</v>
      </c>
      <c r="Y1094" s="50" t="s">
        <v>1117</v>
      </c>
      <c r="AD1094" s="50" t="s">
        <v>304</v>
      </c>
      <c r="AE1094" s="310">
        <v>45121</v>
      </c>
      <c r="AF1094" s="306" t="s">
        <v>3231</v>
      </c>
      <c r="AG1094" s="307">
        <v>0.20439647489635002</v>
      </c>
      <c r="AH1094" s="307">
        <v>0.19624460210223349</v>
      </c>
      <c r="AI1094" s="307">
        <v>0.95298710233750294</v>
      </c>
      <c r="AJ1094" s="50" t="s">
        <v>0</v>
      </c>
      <c r="AK1094" s="307">
        <v>31.98</v>
      </c>
      <c r="AL1094" s="307">
        <v>1.21</v>
      </c>
      <c r="AN1094" s="312">
        <v>6</v>
      </c>
      <c r="AO1094" s="313" t="s">
        <v>305</v>
      </c>
      <c r="AP1094" s="313" t="s">
        <v>0</v>
      </c>
      <c r="AQ1094" s="313" t="s">
        <v>306</v>
      </c>
      <c r="AR1094" s="314" t="s">
        <v>0</v>
      </c>
      <c r="AS1094" s="314"/>
    </row>
    <row r="1095" spans="1:45" x14ac:dyDescent="0.2">
      <c r="A1095" s="306" t="s">
        <v>1703</v>
      </c>
      <c r="B1095" s="50" t="s">
        <v>308</v>
      </c>
      <c r="C1095" s="50" t="s">
        <v>295</v>
      </c>
      <c r="D1095" s="50" t="s">
        <v>778</v>
      </c>
      <c r="E1095" s="50" t="s">
        <v>679</v>
      </c>
      <c r="F1095" s="50" t="s">
        <v>680</v>
      </c>
      <c r="G1095" s="50" t="s">
        <v>681</v>
      </c>
      <c r="H1095" s="50" t="s">
        <v>1091</v>
      </c>
      <c r="I1095" s="50" t="s">
        <v>1117</v>
      </c>
      <c r="J1095" s="50" t="s">
        <v>1111</v>
      </c>
      <c r="K1095" s="50" t="s">
        <v>1697</v>
      </c>
      <c r="L1095" s="307">
        <v>1820.0234105966597</v>
      </c>
      <c r="M1095" s="308">
        <v>1800</v>
      </c>
      <c r="N1095" s="307">
        <v>1638.0970113024307</v>
      </c>
      <c r="O1095" s="50" t="s">
        <v>2010</v>
      </c>
      <c r="Q1095" s="50" t="s">
        <v>300</v>
      </c>
      <c r="R1095" s="50" t="s">
        <v>1091</v>
      </c>
      <c r="T1095" s="308">
        <v>778.79</v>
      </c>
      <c r="U1095" s="309">
        <v>13</v>
      </c>
      <c r="V1095" s="310">
        <v>45931</v>
      </c>
      <c r="X1095" s="50" t="s">
        <v>306</v>
      </c>
      <c r="Y1095" s="50" t="s">
        <v>1117</v>
      </c>
      <c r="AD1095" s="50" t="s">
        <v>304</v>
      </c>
      <c r="AE1095" s="310">
        <v>45121</v>
      </c>
      <c r="AF1095" s="306" t="s">
        <v>3231</v>
      </c>
      <c r="AG1095" s="307">
        <v>0.20766596498623224</v>
      </c>
      <c r="AH1095" s="307">
        <v>0.19940808174836225</v>
      </c>
      <c r="AI1095" s="307">
        <v>0.9685154801524819</v>
      </c>
      <c r="AJ1095" s="306" t="s">
        <v>0</v>
      </c>
      <c r="AK1095" s="307">
        <v>31.21991744574105</v>
      </c>
      <c r="AL1095" s="307">
        <v>1.22923</v>
      </c>
      <c r="AN1095" s="312">
        <v>6</v>
      </c>
      <c r="AO1095" s="313" t="s">
        <v>305</v>
      </c>
      <c r="AP1095" s="313" t="s">
        <v>0</v>
      </c>
      <c r="AQ1095" s="313" t="s">
        <v>306</v>
      </c>
      <c r="AR1095" s="314" t="s">
        <v>0</v>
      </c>
      <c r="AS1095" s="314"/>
    </row>
    <row r="1096" spans="1:45" x14ac:dyDescent="0.2">
      <c r="A1096" s="306" t="s">
        <v>1704</v>
      </c>
      <c r="B1096" s="50" t="s">
        <v>310</v>
      </c>
      <c r="C1096" s="50" t="s">
        <v>295</v>
      </c>
      <c r="D1096" s="50" t="s">
        <v>778</v>
      </c>
      <c r="E1096" s="50" t="s">
        <v>679</v>
      </c>
      <c r="F1096" s="50" t="s">
        <v>680</v>
      </c>
      <c r="G1096" s="50" t="s">
        <v>681</v>
      </c>
      <c r="H1096" s="50" t="s">
        <v>1091</v>
      </c>
      <c r="I1096" s="50" t="s">
        <v>1117</v>
      </c>
      <c r="J1096" s="50" t="s">
        <v>1111</v>
      </c>
      <c r="K1096" s="50" t="s">
        <v>1697</v>
      </c>
      <c r="L1096" s="307">
        <v>1922.2117294556929</v>
      </c>
      <c r="M1096" s="308">
        <v>1800</v>
      </c>
      <c r="N1096" s="307">
        <v>1729.9939472091366</v>
      </c>
      <c r="O1096" s="50" t="s">
        <v>2010</v>
      </c>
      <c r="Q1096" s="50" t="s">
        <v>300</v>
      </c>
      <c r="R1096" s="50" t="s">
        <v>1091</v>
      </c>
      <c r="T1096" s="308">
        <v>778.79</v>
      </c>
      <c r="U1096" s="309">
        <v>13</v>
      </c>
      <c r="V1096" s="310">
        <v>45931</v>
      </c>
      <c r="X1096" s="50" t="s">
        <v>306</v>
      </c>
      <c r="Y1096" s="50" t="s">
        <v>1117</v>
      </c>
      <c r="AD1096" s="50" t="s">
        <v>304</v>
      </c>
      <c r="AE1096" s="310">
        <v>45121</v>
      </c>
      <c r="AF1096" s="306" t="s">
        <v>3231</v>
      </c>
      <c r="AG1096" s="307">
        <v>0.21998094862757905</v>
      </c>
      <c r="AH1096" s="307">
        <v>0.21122683558253713</v>
      </c>
      <c r="AI1096" s="307">
        <v>1.0038005872622695</v>
      </c>
      <c r="AJ1096" s="50" t="s">
        <v>181</v>
      </c>
      <c r="AK1096" s="307">
        <v>29.398515091453003</v>
      </c>
      <c r="AL1096" s="307">
        <v>1.2692300000000001</v>
      </c>
      <c r="AN1096" s="312">
        <v>6</v>
      </c>
      <c r="AO1096" s="313" t="s">
        <v>305</v>
      </c>
      <c r="AP1096" s="313" t="s">
        <v>0</v>
      </c>
      <c r="AQ1096" s="313" t="s">
        <v>306</v>
      </c>
      <c r="AR1096" s="314" t="s">
        <v>0</v>
      </c>
      <c r="AS1096" s="314"/>
    </row>
    <row r="1097" spans="1:45" x14ac:dyDescent="0.2">
      <c r="A1097" s="306" t="s">
        <v>1705</v>
      </c>
      <c r="B1097" s="50" t="s">
        <v>294</v>
      </c>
      <c r="C1097" s="50" t="s">
        <v>295</v>
      </c>
      <c r="D1097" s="50" t="s">
        <v>778</v>
      </c>
      <c r="E1097" s="50" t="s">
        <v>679</v>
      </c>
      <c r="F1097" s="50" t="s">
        <v>680</v>
      </c>
      <c r="G1097" s="50" t="s">
        <v>681</v>
      </c>
      <c r="H1097" s="50" t="s">
        <v>1091</v>
      </c>
      <c r="I1097" s="50" t="s">
        <v>688</v>
      </c>
      <c r="J1097" s="50" t="s">
        <v>1111</v>
      </c>
      <c r="K1097" s="50" t="s">
        <v>1697</v>
      </c>
      <c r="L1097" s="307">
        <v>1589.5814109311416</v>
      </c>
      <c r="M1097" s="308">
        <v>1600</v>
      </c>
      <c r="N1097" s="307">
        <v>1430.4499678894142</v>
      </c>
      <c r="O1097" s="50" t="s">
        <v>2701</v>
      </c>
      <c r="Q1097" s="50" t="s">
        <v>300</v>
      </c>
      <c r="R1097" s="50" t="s">
        <v>1091</v>
      </c>
      <c r="T1097" s="308">
        <v>778.79</v>
      </c>
      <c r="U1097" s="309">
        <v>13</v>
      </c>
      <c r="V1097" s="310">
        <v>45931</v>
      </c>
      <c r="X1097" s="50" t="s">
        <v>306</v>
      </c>
      <c r="Y1097" s="50" t="s">
        <v>688</v>
      </c>
      <c r="AD1097" s="50" t="s">
        <v>304</v>
      </c>
      <c r="AE1097" s="310">
        <v>45121</v>
      </c>
      <c r="AF1097" s="306" t="s">
        <v>3231</v>
      </c>
      <c r="AG1097" s="307">
        <v>0.18363235563269825</v>
      </c>
      <c r="AH1097" s="307">
        <v>0.17630994466540964</v>
      </c>
      <c r="AI1097" s="307">
        <v>0.85895131990108697</v>
      </c>
      <c r="AJ1097" s="306" t="s">
        <v>0</v>
      </c>
      <c r="AK1097" s="307">
        <v>37.693997255933716</v>
      </c>
      <c r="AL1097" s="307">
        <v>1.0861499999999999</v>
      </c>
      <c r="AN1097" s="312">
        <v>6</v>
      </c>
      <c r="AO1097" s="313" t="s">
        <v>305</v>
      </c>
      <c r="AP1097" s="313" t="s">
        <v>0</v>
      </c>
      <c r="AQ1097" s="313" t="s">
        <v>306</v>
      </c>
      <c r="AR1097" s="314" t="s">
        <v>0</v>
      </c>
      <c r="AS1097" s="314"/>
    </row>
    <row r="1098" spans="1:45" x14ac:dyDescent="0.2">
      <c r="A1098" s="306" t="s">
        <v>1706</v>
      </c>
      <c r="B1098" s="50" t="s">
        <v>308</v>
      </c>
      <c r="C1098" s="50" t="s">
        <v>295</v>
      </c>
      <c r="D1098" s="50" t="s">
        <v>778</v>
      </c>
      <c r="E1098" s="50" t="s">
        <v>679</v>
      </c>
      <c r="F1098" s="50" t="s">
        <v>680</v>
      </c>
      <c r="G1098" s="50" t="s">
        <v>681</v>
      </c>
      <c r="H1098" s="50" t="s">
        <v>1091</v>
      </c>
      <c r="I1098" s="50" t="s">
        <v>688</v>
      </c>
      <c r="J1098" s="50" t="s">
        <v>1111</v>
      </c>
      <c r="K1098" s="50" t="s">
        <v>1697</v>
      </c>
      <c r="L1098" s="307">
        <v>1541.5910370942152</v>
      </c>
      <c r="M1098" s="308">
        <v>1600</v>
      </c>
      <c r="N1098" s="307">
        <v>1387.4458649120181</v>
      </c>
      <c r="O1098" s="50" t="s">
        <v>2701</v>
      </c>
      <c r="Q1098" s="50" t="s">
        <v>300</v>
      </c>
      <c r="R1098" s="50" t="s">
        <v>1091</v>
      </c>
      <c r="T1098" s="308">
        <v>778.79</v>
      </c>
      <c r="U1098" s="309">
        <v>13</v>
      </c>
      <c r="V1098" s="310">
        <v>45931</v>
      </c>
      <c r="X1098" s="50" t="s">
        <v>306</v>
      </c>
      <c r="Y1098" s="50" t="s">
        <v>688</v>
      </c>
      <c r="AD1098" s="50" t="s">
        <v>304</v>
      </c>
      <c r="AE1098" s="310">
        <v>45121</v>
      </c>
      <c r="AF1098" s="306" t="s">
        <v>3231</v>
      </c>
      <c r="AG1098" s="307">
        <v>0.17655902697312748</v>
      </c>
      <c r="AH1098" s="307">
        <v>0.16953396386149813</v>
      </c>
      <c r="AI1098" s="307">
        <v>0.82792023877335175</v>
      </c>
      <c r="AJ1098" s="50" t="s">
        <v>0</v>
      </c>
      <c r="AK1098" s="307">
        <v>39.935604598913926</v>
      </c>
      <c r="AL1098" s="307">
        <v>1.0430699999999999</v>
      </c>
      <c r="AN1098" s="312">
        <v>6</v>
      </c>
      <c r="AO1098" s="313" t="s">
        <v>305</v>
      </c>
      <c r="AP1098" s="313" t="s">
        <v>0</v>
      </c>
      <c r="AQ1098" s="313" t="s">
        <v>306</v>
      </c>
      <c r="AR1098" s="314" t="s">
        <v>0</v>
      </c>
      <c r="AS1098" s="314"/>
    </row>
    <row r="1099" spans="1:45" x14ac:dyDescent="0.2">
      <c r="A1099" s="306" t="s">
        <v>1707</v>
      </c>
      <c r="B1099" s="50" t="s">
        <v>310</v>
      </c>
      <c r="C1099" s="50" t="s">
        <v>295</v>
      </c>
      <c r="D1099" s="50" t="s">
        <v>778</v>
      </c>
      <c r="E1099" s="50" t="s">
        <v>679</v>
      </c>
      <c r="F1099" s="50" t="s">
        <v>680</v>
      </c>
      <c r="G1099" s="50" t="s">
        <v>681</v>
      </c>
      <c r="H1099" s="50" t="s">
        <v>1091</v>
      </c>
      <c r="I1099" s="50" t="s">
        <v>688</v>
      </c>
      <c r="J1099" s="50" t="s">
        <v>1111</v>
      </c>
      <c r="K1099" s="50" t="s">
        <v>1697</v>
      </c>
      <c r="L1099" s="307">
        <v>1618.7780662243529</v>
      </c>
      <c r="M1099" s="308">
        <v>1600</v>
      </c>
      <c r="N1099" s="307">
        <v>1456.8808225174846</v>
      </c>
      <c r="O1099" s="50" t="s">
        <v>2701</v>
      </c>
      <c r="Q1099" s="50" t="s">
        <v>300</v>
      </c>
      <c r="R1099" s="50" t="s">
        <v>1091</v>
      </c>
      <c r="T1099" s="308">
        <v>778.79</v>
      </c>
      <c r="U1099" s="309">
        <v>13</v>
      </c>
      <c r="V1099" s="310">
        <v>45931</v>
      </c>
      <c r="X1099" s="50" t="s">
        <v>306</v>
      </c>
      <c r="Y1099" s="50" t="s">
        <v>688</v>
      </c>
      <c r="AD1099" s="50" t="s">
        <v>304</v>
      </c>
      <c r="AE1099" s="310">
        <v>45121</v>
      </c>
      <c r="AF1099" s="306" t="s">
        <v>3231</v>
      </c>
      <c r="AG1099" s="307">
        <v>0.18559590563345904</v>
      </c>
      <c r="AH1099" s="307">
        <v>0.17820833854646462</v>
      </c>
      <c r="AI1099" s="307">
        <v>0.85461917578910096</v>
      </c>
      <c r="AJ1099" s="306" t="s">
        <v>0</v>
      </c>
      <c r="AK1099" s="307">
        <v>38.02727662802635</v>
      </c>
      <c r="AL1099" s="307">
        <v>1.0692299999999999</v>
      </c>
      <c r="AN1099" s="312">
        <v>6</v>
      </c>
      <c r="AO1099" s="313" t="s">
        <v>305</v>
      </c>
      <c r="AP1099" s="313" t="s">
        <v>0</v>
      </c>
      <c r="AQ1099" s="313" t="s">
        <v>306</v>
      </c>
      <c r="AR1099" s="314" t="s">
        <v>0</v>
      </c>
      <c r="AS1099" s="314"/>
    </row>
    <row r="1100" spans="1:45" x14ac:dyDescent="0.2">
      <c r="A1100" s="306" t="s">
        <v>1708</v>
      </c>
      <c r="B1100" s="50" t="s">
        <v>294</v>
      </c>
      <c r="C1100" s="50" t="s">
        <v>295</v>
      </c>
      <c r="D1100" s="50" t="s">
        <v>778</v>
      </c>
      <c r="E1100" s="50" t="s">
        <v>679</v>
      </c>
      <c r="F1100" s="50" t="s">
        <v>680</v>
      </c>
      <c r="G1100" s="50" t="s">
        <v>681</v>
      </c>
      <c r="H1100" s="50" t="s">
        <v>1091</v>
      </c>
      <c r="I1100" s="50" t="s">
        <v>688</v>
      </c>
      <c r="J1100" s="50" t="s">
        <v>1111</v>
      </c>
      <c r="K1100" s="50" t="s">
        <v>1120</v>
      </c>
      <c r="L1100" s="307">
        <v>1589.5814109311416</v>
      </c>
      <c r="M1100" s="308">
        <v>1600</v>
      </c>
      <c r="N1100" s="307">
        <v>1430.4499678894142</v>
      </c>
      <c r="O1100" s="50" t="s">
        <v>2011</v>
      </c>
      <c r="Q1100" s="50" t="s">
        <v>300</v>
      </c>
      <c r="R1100" s="50" t="s">
        <v>1091</v>
      </c>
      <c r="T1100" s="308">
        <v>778.79</v>
      </c>
      <c r="U1100" s="309">
        <v>13</v>
      </c>
      <c r="V1100" s="310">
        <v>45931</v>
      </c>
      <c r="X1100" s="50" t="s">
        <v>306</v>
      </c>
      <c r="Y1100" s="50" t="s">
        <v>688</v>
      </c>
      <c r="AD1100" s="50" t="s">
        <v>304</v>
      </c>
      <c r="AE1100" s="310">
        <v>45121</v>
      </c>
      <c r="AF1100" s="306" t="s">
        <v>3231</v>
      </c>
      <c r="AG1100" s="307">
        <v>0.18363235563269825</v>
      </c>
      <c r="AH1100" s="307">
        <v>0.17630994466540964</v>
      </c>
      <c r="AI1100" s="307">
        <v>0.85895131990108697</v>
      </c>
      <c r="AJ1100" s="50" t="s">
        <v>0</v>
      </c>
      <c r="AK1100" s="307">
        <v>37.693997255933716</v>
      </c>
      <c r="AL1100" s="307">
        <v>1.0861499999999999</v>
      </c>
      <c r="AN1100" s="312">
        <v>6</v>
      </c>
      <c r="AO1100" s="313" t="s">
        <v>305</v>
      </c>
      <c r="AP1100" s="313" t="s">
        <v>0</v>
      </c>
      <c r="AQ1100" s="313" t="s">
        <v>306</v>
      </c>
      <c r="AR1100" s="314" t="s">
        <v>0</v>
      </c>
      <c r="AS1100" s="314"/>
    </row>
    <row r="1101" spans="1:45" x14ac:dyDescent="0.2">
      <c r="A1101" s="306" t="s">
        <v>1709</v>
      </c>
      <c r="B1101" s="50" t="s">
        <v>308</v>
      </c>
      <c r="C1101" s="50" t="s">
        <v>295</v>
      </c>
      <c r="D1101" s="50" t="s">
        <v>778</v>
      </c>
      <c r="E1101" s="50" t="s">
        <v>679</v>
      </c>
      <c r="F1101" s="50" t="s">
        <v>680</v>
      </c>
      <c r="G1101" s="50" t="s">
        <v>681</v>
      </c>
      <c r="H1101" s="50" t="s">
        <v>1091</v>
      </c>
      <c r="I1101" s="50" t="s">
        <v>688</v>
      </c>
      <c r="J1101" s="50" t="s">
        <v>1111</v>
      </c>
      <c r="K1101" s="50" t="s">
        <v>1120</v>
      </c>
      <c r="L1101" s="307">
        <v>1541.5910370942152</v>
      </c>
      <c r="M1101" s="308">
        <v>1600</v>
      </c>
      <c r="N1101" s="307">
        <v>1387.4458649120181</v>
      </c>
      <c r="O1101" s="50" t="s">
        <v>2011</v>
      </c>
      <c r="Q1101" s="50" t="s">
        <v>300</v>
      </c>
      <c r="R1101" s="50" t="s">
        <v>1091</v>
      </c>
      <c r="T1101" s="308">
        <v>778.79</v>
      </c>
      <c r="U1101" s="309">
        <v>13</v>
      </c>
      <c r="V1101" s="310">
        <v>45931</v>
      </c>
      <c r="X1101" s="50" t="s">
        <v>306</v>
      </c>
      <c r="Y1101" s="50" t="s">
        <v>688</v>
      </c>
      <c r="AD1101" s="50" t="s">
        <v>304</v>
      </c>
      <c r="AE1101" s="310">
        <v>45121</v>
      </c>
      <c r="AF1101" s="306" t="s">
        <v>3231</v>
      </c>
      <c r="AG1101" s="307">
        <v>0.17655902697312748</v>
      </c>
      <c r="AH1101" s="307">
        <v>0.16953396386149813</v>
      </c>
      <c r="AI1101" s="307">
        <v>0.82792023877335175</v>
      </c>
      <c r="AJ1101" s="306" t="s">
        <v>0</v>
      </c>
      <c r="AK1101" s="307">
        <v>39.935604598913926</v>
      </c>
      <c r="AL1101" s="307">
        <v>1.0430699999999999</v>
      </c>
      <c r="AN1101" s="312">
        <v>6</v>
      </c>
      <c r="AO1101" s="313" t="s">
        <v>305</v>
      </c>
      <c r="AP1101" s="313" t="s">
        <v>0</v>
      </c>
      <c r="AQ1101" s="313" t="s">
        <v>306</v>
      </c>
      <c r="AR1101" s="314" t="s">
        <v>0</v>
      </c>
      <c r="AS1101" s="314"/>
    </row>
    <row r="1102" spans="1:45" x14ac:dyDescent="0.2">
      <c r="A1102" s="306" t="s">
        <v>1710</v>
      </c>
      <c r="B1102" s="50" t="s">
        <v>310</v>
      </c>
      <c r="C1102" s="50" t="s">
        <v>295</v>
      </c>
      <c r="D1102" s="50" t="s">
        <v>778</v>
      </c>
      <c r="E1102" s="50" t="s">
        <v>679</v>
      </c>
      <c r="F1102" s="50" t="s">
        <v>680</v>
      </c>
      <c r="G1102" s="50" t="s">
        <v>681</v>
      </c>
      <c r="H1102" s="50" t="s">
        <v>1091</v>
      </c>
      <c r="I1102" s="50" t="s">
        <v>688</v>
      </c>
      <c r="J1102" s="50" t="s">
        <v>1111</v>
      </c>
      <c r="K1102" s="50" t="s">
        <v>1120</v>
      </c>
      <c r="L1102" s="307">
        <v>1618.7780662243529</v>
      </c>
      <c r="M1102" s="308">
        <v>1600</v>
      </c>
      <c r="N1102" s="307">
        <v>1456.8808225174846</v>
      </c>
      <c r="O1102" s="50" t="s">
        <v>2011</v>
      </c>
      <c r="Q1102" s="50" t="s">
        <v>300</v>
      </c>
      <c r="R1102" s="50" t="s">
        <v>1091</v>
      </c>
      <c r="T1102" s="308">
        <v>778.79</v>
      </c>
      <c r="U1102" s="309">
        <v>13</v>
      </c>
      <c r="V1102" s="310">
        <v>45931</v>
      </c>
      <c r="X1102" s="50" t="s">
        <v>306</v>
      </c>
      <c r="Y1102" s="50" t="s">
        <v>688</v>
      </c>
      <c r="AD1102" s="50" t="s">
        <v>304</v>
      </c>
      <c r="AE1102" s="310">
        <v>45121</v>
      </c>
      <c r="AF1102" s="306" t="s">
        <v>3231</v>
      </c>
      <c r="AG1102" s="307">
        <v>0.18559590563345904</v>
      </c>
      <c r="AH1102" s="307">
        <v>0.17820833854646462</v>
      </c>
      <c r="AI1102" s="307">
        <v>0.85461917578910096</v>
      </c>
      <c r="AJ1102" s="50" t="s">
        <v>0</v>
      </c>
      <c r="AK1102" s="307">
        <v>38.02727662802635</v>
      </c>
      <c r="AL1102" s="307">
        <v>1.0692299999999999</v>
      </c>
      <c r="AN1102" s="312">
        <v>6</v>
      </c>
      <c r="AO1102" s="313" t="s">
        <v>305</v>
      </c>
      <c r="AP1102" s="313" t="s">
        <v>0</v>
      </c>
      <c r="AQ1102" s="313" t="s">
        <v>306</v>
      </c>
      <c r="AR1102" s="314" t="s">
        <v>0</v>
      </c>
      <c r="AS1102" s="314"/>
    </row>
    <row r="1103" spans="1:45" x14ac:dyDescent="0.2">
      <c r="A1103" s="306" t="s">
        <v>2002</v>
      </c>
      <c r="B1103" s="50" t="s">
        <v>294</v>
      </c>
      <c r="C1103" s="50" t="s">
        <v>295</v>
      </c>
      <c r="D1103" s="50" t="s">
        <v>778</v>
      </c>
      <c r="E1103" s="50" t="s">
        <v>679</v>
      </c>
      <c r="F1103" s="50" t="s">
        <v>680</v>
      </c>
      <c r="G1103" s="50" t="s">
        <v>681</v>
      </c>
      <c r="H1103" s="50" t="s">
        <v>1091</v>
      </c>
      <c r="I1103" s="50" t="s">
        <v>688</v>
      </c>
      <c r="J1103" s="50" t="s">
        <v>1111</v>
      </c>
      <c r="K1103" s="50" t="s">
        <v>1112</v>
      </c>
      <c r="L1103" s="307">
        <v>1747.2144236933489</v>
      </c>
      <c r="M1103" s="308">
        <v>1600</v>
      </c>
      <c r="N1103" s="307">
        <v>1571.0200884710239</v>
      </c>
      <c r="O1103" s="50" t="s">
        <v>2003</v>
      </c>
      <c r="Q1103" s="50" t="s">
        <v>300</v>
      </c>
      <c r="R1103" s="50" t="s">
        <v>1091</v>
      </c>
      <c r="T1103" s="308">
        <v>778.79</v>
      </c>
      <c r="U1103" s="309">
        <v>13</v>
      </c>
      <c r="V1103" s="310">
        <v>45931</v>
      </c>
      <c r="X1103" s="50" t="s">
        <v>306</v>
      </c>
      <c r="Y1103" s="50" t="s">
        <v>688</v>
      </c>
      <c r="AA1103" s="50" t="s">
        <v>1112</v>
      </c>
      <c r="AD1103" s="50" t="s">
        <v>304</v>
      </c>
      <c r="AE1103" s="310">
        <v>45121</v>
      </c>
      <c r="AF1103" s="306" t="s">
        <v>3231</v>
      </c>
      <c r="AG1103" s="307">
        <v>0.21408308355292979</v>
      </c>
      <c r="AH1103" s="307">
        <v>0.20543960322027771</v>
      </c>
      <c r="AI1103" s="307">
        <v>0.98823289671941861</v>
      </c>
      <c r="AJ1103" s="306" t="s">
        <v>0</v>
      </c>
      <c r="AK1103" s="307">
        <v>29.91418095833005</v>
      </c>
      <c r="AL1103" s="307">
        <v>1.25</v>
      </c>
      <c r="AN1103" s="312">
        <v>6</v>
      </c>
      <c r="AO1103" s="313" t="s">
        <v>305</v>
      </c>
      <c r="AP1103" s="313" t="s">
        <v>0</v>
      </c>
      <c r="AQ1103" s="313" t="s">
        <v>306</v>
      </c>
      <c r="AR1103" s="314" t="s">
        <v>0</v>
      </c>
      <c r="AS1103" s="314"/>
    </row>
    <row r="1104" spans="1:45" x14ac:dyDescent="0.2">
      <c r="A1104" s="306" t="s">
        <v>2006</v>
      </c>
      <c r="B1104" s="50" t="s">
        <v>294</v>
      </c>
      <c r="C1104" s="50" t="s">
        <v>295</v>
      </c>
      <c r="D1104" s="50" t="s">
        <v>778</v>
      </c>
      <c r="E1104" s="50" t="s">
        <v>679</v>
      </c>
      <c r="F1104" s="50" t="s">
        <v>680</v>
      </c>
      <c r="G1104" s="50" t="s">
        <v>681</v>
      </c>
      <c r="H1104" s="50" t="s">
        <v>1091</v>
      </c>
      <c r="I1104" s="50" t="s">
        <v>1117</v>
      </c>
      <c r="J1104" s="50" t="s">
        <v>1111</v>
      </c>
      <c r="K1104" s="50" t="s">
        <v>1112</v>
      </c>
      <c r="L1104" s="307">
        <v>1972.6459187676421</v>
      </c>
      <c r="M1104" s="308">
        <v>1800</v>
      </c>
      <c r="N1104" s="307">
        <v>1773.7183964366459</v>
      </c>
      <c r="O1104" s="50" t="s">
        <v>2007</v>
      </c>
      <c r="Q1104" s="50" t="s">
        <v>300</v>
      </c>
      <c r="R1104" s="50" t="s">
        <v>1091</v>
      </c>
      <c r="T1104" s="308">
        <v>778.79</v>
      </c>
      <c r="U1104" s="309">
        <v>13</v>
      </c>
      <c r="V1104" s="310">
        <v>45931</v>
      </c>
      <c r="X1104" s="50" t="s">
        <v>306</v>
      </c>
      <c r="Y1104" s="50" t="s">
        <v>1117</v>
      </c>
      <c r="AA1104" s="50" t="s">
        <v>1112</v>
      </c>
      <c r="AD1104" s="50" t="s">
        <v>304</v>
      </c>
      <c r="AE1104" s="310">
        <v>45121</v>
      </c>
      <c r="AF1104" s="306" t="s">
        <v>3231</v>
      </c>
      <c r="AG1104" s="307">
        <v>0.24170480470003156</v>
      </c>
      <c r="AH1104" s="307">
        <v>0.23194611339635499</v>
      </c>
      <c r="AI1104" s="307">
        <v>1.1157380365397145</v>
      </c>
      <c r="AJ1104" s="50" t="s">
        <v>181</v>
      </c>
      <c r="AK1104" s="307">
        <v>24.095985331275614</v>
      </c>
      <c r="AL1104" s="307">
        <v>1.411538</v>
      </c>
      <c r="AN1104" s="312">
        <v>6</v>
      </c>
      <c r="AO1104" s="313" t="s">
        <v>305</v>
      </c>
      <c r="AP1104" s="313" t="s">
        <v>0</v>
      </c>
      <c r="AQ1104" s="313" t="s">
        <v>306</v>
      </c>
      <c r="AR1104" s="314" t="s">
        <v>0</v>
      </c>
      <c r="AS1104" s="314"/>
    </row>
    <row r="1105" spans="1:45" x14ac:dyDescent="0.2">
      <c r="A1105" s="306" t="s">
        <v>2012</v>
      </c>
      <c r="B1105" s="50" t="s">
        <v>294</v>
      </c>
      <c r="C1105" s="50" t="s">
        <v>295</v>
      </c>
      <c r="D1105" s="50" t="s">
        <v>778</v>
      </c>
      <c r="E1105" s="50" t="s">
        <v>679</v>
      </c>
      <c r="F1105" s="50" t="s">
        <v>680</v>
      </c>
      <c r="G1105" s="50" t="s">
        <v>681</v>
      </c>
      <c r="H1105" s="50" t="s">
        <v>1091</v>
      </c>
      <c r="I1105" s="50" t="s">
        <v>1117</v>
      </c>
      <c r="J1105" s="50" t="s">
        <v>1111</v>
      </c>
      <c r="K1105" s="50" t="s">
        <v>1120</v>
      </c>
      <c r="L1105" s="307">
        <v>1768.5913826590129</v>
      </c>
      <c r="M1105" s="308">
        <v>1800</v>
      </c>
      <c r="N1105" s="307">
        <v>1591.5222229222204</v>
      </c>
      <c r="O1105" s="50" t="s">
        <v>2013</v>
      </c>
      <c r="Q1105" s="50" t="s">
        <v>300</v>
      </c>
      <c r="R1105" s="50" t="s">
        <v>1091</v>
      </c>
      <c r="T1105" s="308">
        <v>778.79</v>
      </c>
      <c r="U1105" s="309">
        <v>13</v>
      </c>
      <c r="V1105" s="310">
        <v>45931</v>
      </c>
      <c r="X1105" s="50" t="s">
        <v>306</v>
      </c>
      <c r="Y1105" s="50" t="s">
        <v>1117</v>
      </c>
      <c r="AD1105" s="50" t="s">
        <v>304</v>
      </c>
      <c r="AE1105" s="310">
        <v>45121</v>
      </c>
      <c r="AF1105" s="306" t="s">
        <v>3231</v>
      </c>
      <c r="AG1105" s="307">
        <v>0.20439647489635002</v>
      </c>
      <c r="AH1105" s="307">
        <v>0.19624460210223349</v>
      </c>
      <c r="AI1105" s="307">
        <v>0.95298710233750294</v>
      </c>
      <c r="AJ1105" s="306" t="s">
        <v>0</v>
      </c>
      <c r="AK1105" s="307">
        <v>31.981212739868539</v>
      </c>
      <c r="AL1105" s="307">
        <v>1.21</v>
      </c>
      <c r="AN1105" s="312">
        <v>6</v>
      </c>
      <c r="AO1105" s="313" t="s">
        <v>305</v>
      </c>
      <c r="AP1105" s="313" t="s">
        <v>0</v>
      </c>
      <c r="AQ1105" s="313" t="s">
        <v>306</v>
      </c>
      <c r="AR1105" s="314" t="s">
        <v>0</v>
      </c>
      <c r="AS1105" s="314"/>
    </row>
    <row r="1106" spans="1:45" x14ac:dyDescent="0.2">
      <c r="A1106" s="306" t="s">
        <v>2014</v>
      </c>
      <c r="B1106" s="50" t="s">
        <v>294</v>
      </c>
      <c r="C1106" s="50" t="s">
        <v>295</v>
      </c>
      <c r="D1106" s="50" t="s">
        <v>778</v>
      </c>
      <c r="E1106" s="50" t="s">
        <v>679</v>
      </c>
      <c r="F1106" s="50" t="s">
        <v>680</v>
      </c>
      <c r="G1106" s="50" t="s">
        <v>681</v>
      </c>
      <c r="H1106" s="50" t="s">
        <v>1091</v>
      </c>
      <c r="I1106" s="50" t="s">
        <v>688</v>
      </c>
      <c r="J1106" s="50" t="s">
        <v>1111</v>
      </c>
      <c r="K1106" s="50" t="s">
        <v>1115</v>
      </c>
      <c r="L1106" s="307">
        <v>1466.07</v>
      </c>
      <c r="M1106" s="308">
        <v>1600</v>
      </c>
      <c r="N1106" s="307">
        <v>1318.23</v>
      </c>
      <c r="O1106" s="50" t="s">
        <v>2015</v>
      </c>
      <c r="Q1106" s="50" t="s">
        <v>300</v>
      </c>
      <c r="R1106" s="50" t="s">
        <v>1091</v>
      </c>
      <c r="T1106" s="308">
        <v>778.79</v>
      </c>
      <c r="U1106" s="309">
        <v>13</v>
      </c>
      <c r="V1106" s="310">
        <v>45931</v>
      </c>
      <c r="X1106" s="50" t="s">
        <v>306</v>
      </c>
      <c r="Y1106" s="50" t="s">
        <v>688</v>
      </c>
      <c r="AA1106" s="50" t="s">
        <v>1115</v>
      </c>
      <c r="AD1106" s="50" t="s">
        <v>304</v>
      </c>
      <c r="AE1106" s="310">
        <v>45121</v>
      </c>
      <c r="AF1106" s="306" t="s">
        <v>3231</v>
      </c>
      <c r="AG1106" s="307">
        <v>0.21364854528808286</v>
      </c>
      <c r="AH1106" s="307">
        <v>0.20502260918584661</v>
      </c>
      <c r="AI1106" s="307">
        <v>0.98622701656729117</v>
      </c>
      <c r="AJ1106" s="50" t="s">
        <v>0</v>
      </c>
      <c r="AK1106" s="307">
        <v>30.017731160783484</v>
      </c>
      <c r="AL1106" s="307">
        <v>1.247692</v>
      </c>
      <c r="AN1106" s="312">
        <v>6</v>
      </c>
      <c r="AO1106" s="313" t="s">
        <v>305</v>
      </c>
      <c r="AP1106" s="313" t="s">
        <v>0</v>
      </c>
      <c r="AQ1106" s="313" t="s">
        <v>306</v>
      </c>
      <c r="AR1106" s="314" t="s">
        <v>0</v>
      </c>
      <c r="AS1106" s="314"/>
    </row>
    <row r="1107" spans="1:45" x14ac:dyDescent="0.2">
      <c r="A1107" s="306" t="s">
        <v>2018</v>
      </c>
      <c r="B1107" s="50" t="s">
        <v>294</v>
      </c>
      <c r="C1107" s="50" t="s">
        <v>295</v>
      </c>
      <c r="D1107" s="50" t="s">
        <v>778</v>
      </c>
      <c r="E1107" s="50" t="s">
        <v>679</v>
      </c>
      <c r="F1107" s="50" t="s">
        <v>680</v>
      </c>
      <c r="G1107" s="50" t="s">
        <v>681</v>
      </c>
      <c r="H1107" s="50" t="s">
        <v>1091</v>
      </c>
      <c r="I1107" s="50" t="s">
        <v>1117</v>
      </c>
      <c r="J1107" s="50" t="s">
        <v>1111</v>
      </c>
      <c r="K1107" s="50" t="s">
        <v>1115</v>
      </c>
      <c r="L1107" s="307">
        <v>1971.0057413968582</v>
      </c>
      <c r="M1107" s="308">
        <v>1800</v>
      </c>
      <c r="N1107" s="307">
        <v>1772.2436194641034</v>
      </c>
      <c r="O1107" s="50" t="s">
        <v>2019</v>
      </c>
      <c r="Q1107" s="50" t="s">
        <v>300</v>
      </c>
      <c r="R1107" s="50" t="s">
        <v>1091</v>
      </c>
      <c r="T1107" s="308">
        <v>778.79</v>
      </c>
      <c r="U1107" s="309">
        <v>13</v>
      </c>
      <c r="V1107" s="310">
        <v>45931</v>
      </c>
      <c r="X1107" s="50" t="s">
        <v>306</v>
      </c>
      <c r="Y1107" s="50" t="s">
        <v>1117</v>
      </c>
      <c r="AA1107" s="50" t="s">
        <v>1115</v>
      </c>
      <c r="AD1107" s="50" t="s">
        <v>304</v>
      </c>
      <c r="AE1107" s="310">
        <v>45121</v>
      </c>
      <c r="AF1107" s="306" t="s">
        <v>3231</v>
      </c>
      <c r="AG1107" s="307">
        <v>0.24150383667667419</v>
      </c>
      <c r="AH1107" s="307">
        <v>0.23175325934038146</v>
      </c>
      <c r="AI1107" s="307">
        <v>1.1148103443158619</v>
      </c>
      <c r="AJ1107" s="306" t="s">
        <v>181</v>
      </c>
      <c r="AK1107" s="307">
        <v>24.133510517907911</v>
      </c>
      <c r="AL1107" s="307">
        <v>1.41</v>
      </c>
      <c r="AN1107" s="312">
        <v>6</v>
      </c>
      <c r="AO1107" s="313" t="s">
        <v>305</v>
      </c>
      <c r="AP1107" s="313" t="s">
        <v>0</v>
      </c>
      <c r="AQ1107" s="313" t="s">
        <v>306</v>
      </c>
      <c r="AR1107" s="314" t="s">
        <v>0</v>
      </c>
      <c r="AS1107" s="314"/>
    </row>
    <row r="1108" spans="1:45" x14ac:dyDescent="0.2">
      <c r="A1108" s="306" t="s">
        <v>2022</v>
      </c>
      <c r="B1108" s="50" t="s">
        <v>308</v>
      </c>
      <c r="C1108" s="50" t="s">
        <v>295</v>
      </c>
      <c r="D1108" s="50" t="s">
        <v>778</v>
      </c>
      <c r="E1108" s="50" t="s">
        <v>679</v>
      </c>
      <c r="F1108" s="50" t="s">
        <v>680</v>
      </c>
      <c r="G1108" s="50" t="s">
        <v>681</v>
      </c>
      <c r="H1108" s="50" t="s">
        <v>1091</v>
      </c>
      <c r="I1108" s="50" t="s">
        <v>688</v>
      </c>
      <c r="J1108" s="50" t="s">
        <v>1111</v>
      </c>
      <c r="K1108" s="50" t="s">
        <v>1112</v>
      </c>
      <c r="L1108" s="307">
        <v>1690.4959036828523</v>
      </c>
      <c r="M1108" s="308">
        <v>1600</v>
      </c>
      <c r="N1108" s="307">
        <v>1520.021233884831</v>
      </c>
      <c r="O1108" s="50" t="s">
        <v>2003</v>
      </c>
      <c r="Q1108" s="50" t="s">
        <v>300</v>
      </c>
      <c r="R1108" s="50" t="s">
        <v>1091</v>
      </c>
      <c r="T1108" s="308">
        <v>778.79</v>
      </c>
      <c r="U1108" s="309">
        <v>13</v>
      </c>
      <c r="V1108" s="310">
        <v>45931</v>
      </c>
      <c r="X1108" s="50" t="s">
        <v>306</v>
      </c>
      <c r="Y1108" s="50" t="s">
        <v>688</v>
      </c>
      <c r="AA1108" s="50" t="s">
        <v>1112</v>
      </c>
      <c r="AD1108" s="50" t="s">
        <v>304</v>
      </c>
      <c r="AE1108" s="310">
        <v>45121</v>
      </c>
      <c r="AF1108" s="306" t="s">
        <v>3231</v>
      </c>
      <c r="AG1108" s="307">
        <v>0.20713346392196413</v>
      </c>
      <c r="AH1108" s="307">
        <v>0.19877057045121049</v>
      </c>
      <c r="AI1108" s="307">
        <v>0.95615262851219529</v>
      </c>
      <c r="AJ1108" s="50" t="s">
        <v>0</v>
      </c>
      <c r="AK1108" s="307">
        <v>31.622360962948047</v>
      </c>
      <c r="AL1108" s="307">
        <v>1.20923</v>
      </c>
      <c r="AN1108" s="312">
        <v>6</v>
      </c>
      <c r="AO1108" s="313" t="s">
        <v>305</v>
      </c>
      <c r="AP1108" s="313" t="s">
        <v>0</v>
      </c>
      <c r="AQ1108" s="313" t="s">
        <v>306</v>
      </c>
      <c r="AR1108" s="314" t="s">
        <v>0</v>
      </c>
      <c r="AS1108" s="314"/>
    </row>
    <row r="1109" spans="1:45" x14ac:dyDescent="0.2">
      <c r="A1109" s="306" t="s">
        <v>2024</v>
      </c>
      <c r="B1109" s="50" t="s">
        <v>308</v>
      </c>
      <c r="C1109" s="50" t="s">
        <v>295</v>
      </c>
      <c r="D1109" s="50" t="s">
        <v>778</v>
      </c>
      <c r="E1109" s="50" t="s">
        <v>679</v>
      </c>
      <c r="F1109" s="50" t="s">
        <v>680</v>
      </c>
      <c r="G1109" s="50" t="s">
        <v>681</v>
      </c>
      <c r="H1109" s="50" t="s">
        <v>1091</v>
      </c>
      <c r="I1109" s="50" t="s">
        <v>1117</v>
      </c>
      <c r="J1109" s="50" t="s">
        <v>1111</v>
      </c>
      <c r="K1109" s="50" t="s">
        <v>1112</v>
      </c>
      <c r="L1109" s="307">
        <v>2063.5078363785142</v>
      </c>
      <c r="M1109" s="308">
        <v>1800</v>
      </c>
      <c r="N1109" s="307">
        <v>1855.4175261530411</v>
      </c>
      <c r="O1109" s="50" t="s">
        <v>2007</v>
      </c>
      <c r="Q1109" s="50" t="s">
        <v>300</v>
      </c>
      <c r="R1109" s="50" t="s">
        <v>1091</v>
      </c>
      <c r="T1109" s="308">
        <v>778.79</v>
      </c>
      <c r="U1109" s="309">
        <v>13</v>
      </c>
      <c r="V1109" s="310">
        <v>45931</v>
      </c>
      <c r="X1109" s="50" t="s">
        <v>306</v>
      </c>
      <c r="Y1109" s="50" t="s">
        <v>1117</v>
      </c>
      <c r="AA1109" s="50" t="s">
        <v>1112</v>
      </c>
      <c r="AD1109" s="50" t="s">
        <v>304</v>
      </c>
      <c r="AE1109" s="310">
        <v>45121</v>
      </c>
      <c r="AF1109" s="306" t="s">
        <v>3231</v>
      </c>
      <c r="AG1109" s="307">
        <v>0.25283795426420996</v>
      </c>
      <c r="AH1109" s="307">
        <v>0.2426297685039821</v>
      </c>
      <c r="AI1109" s="307">
        <v>1.167129974944312</v>
      </c>
      <c r="AJ1109" s="306" t="s">
        <v>181</v>
      </c>
      <c r="AK1109" s="307">
        <v>22.110367289622513</v>
      </c>
      <c r="AL1109" s="307">
        <v>1.4761500000000001</v>
      </c>
      <c r="AN1109" s="312">
        <v>6</v>
      </c>
      <c r="AO1109" s="313" t="s">
        <v>305</v>
      </c>
      <c r="AP1109" s="313" t="s">
        <v>0</v>
      </c>
      <c r="AQ1109" s="313" t="s">
        <v>306</v>
      </c>
      <c r="AR1109" s="314" t="s">
        <v>0</v>
      </c>
      <c r="AS1109" s="314"/>
    </row>
    <row r="1110" spans="1:45" x14ac:dyDescent="0.2">
      <c r="A1110" s="306" t="s">
        <v>2026</v>
      </c>
      <c r="B1110" s="50" t="s">
        <v>308</v>
      </c>
      <c r="C1110" s="50" t="s">
        <v>295</v>
      </c>
      <c r="D1110" s="50" t="s">
        <v>778</v>
      </c>
      <c r="E1110" s="50" t="s">
        <v>679</v>
      </c>
      <c r="F1110" s="50" t="s">
        <v>680</v>
      </c>
      <c r="G1110" s="50" t="s">
        <v>681</v>
      </c>
      <c r="H1110" s="50" t="s">
        <v>1091</v>
      </c>
      <c r="I1110" s="50" t="s">
        <v>1117</v>
      </c>
      <c r="J1110" s="50" t="s">
        <v>1111</v>
      </c>
      <c r="K1110" s="50" t="s">
        <v>1120</v>
      </c>
      <c r="L1110" s="307">
        <v>1820.0234105966597</v>
      </c>
      <c r="M1110" s="308">
        <v>1800</v>
      </c>
      <c r="N1110" s="307">
        <v>1638.0970113024307</v>
      </c>
      <c r="O1110" s="50" t="s">
        <v>2013</v>
      </c>
      <c r="Q1110" s="50" t="s">
        <v>300</v>
      </c>
      <c r="R1110" s="50" t="s">
        <v>1091</v>
      </c>
      <c r="T1110" s="308">
        <v>778.79</v>
      </c>
      <c r="U1110" s="309">
        <v>13</v>
      </c>
      <c r="V1110" s="310">
        <v>45931</v>
      </c>
      <c r="X1110" s="50" t="s">
        <v>306</v>
      </c>
      <c r="Y1110" s="50" t="s">
        <v>1117</v>
      </c>
      <c r="AD1110" s="50" t="s">
        <v>304</v>
      </c>
      <c r="AE1110" s="310">
        <v>45121</v>
      </c>
      <c r="AF1110" s="306" t="s">
        <v>3231</v>
      </c>
      <c r="AG1110" s="307">
        <v>0.20766596498623224</v>
      </c>
      <c r="AH1110" s="307">
        <v>0.19940808174836225</v>
      </c>
      <c r="AI1110" s="307">
        <v>0.9685154801524819</v>
      </c>
      <c r="AJ1110" s="50" t="s">
        <v>0</v>
      </c>
      <c r="AK1110" s="307">
        <v>31.21991744574105</v>
      </c>
      <c r="AL1110" s="307">
        <v>1.22923</v>
      </c>
      <c r="AN1110" s="312">
        <v>6</v>
      </c>
      <c r="AO1110" s="313" t="s">
        <v>305</v>
      </c>
      <c r="AP1110" s="313" t="s">
        <v>0</v>
      </c>
      <c r="AQ1110" s="313" t="s">
        <v>306</v>
      </c>
      <c r="AR1110" s="314" t="s">
        <v>0</v>
      </c>
      <c r="AS1110" s="314"/>
    </row>
    <row r="1111" spans="1:45" x14ac:dyDescent="0.2">
      <c r="A1111" s="306" t="s">
        <v>2027</v>
      </c>
      <c r="B1111" s="50" t="s">
        <v>308</v>
      </c>
      <c r="C1111" s="50" t="s">
        <v>295</v>
      </c>
      <c r="D1111" s="50" t="s">
        <v>778</v>
      </c>
      <c r="E1111" s="50" t="s">
        <v>679</v>
      </c>
      <c r="F1111" s="50" t="s">
        <v>680</v>
      </c>
      <c r="G1111" s="50" t="s">
        <v>681</v>
      </c>
      <c r="H1111" s="50" t="s">
        <v>1091</v>
      </c>
      <c r="I1111" s="50" t="s">
        <v>688</v>
      </c>
      <c r="J1111" s="50" t="s">
        <v>1111</v>
      </c>
      <c r="K1111" s="50" t="s">
        <v>1115</v>
      </c>
      <c r="L1111" s="307">
        <v>1573.9623688410454</v>
      </c>
      <c r="M1111" s="308">
        <v>1600</v>
      </c>
      <c r="N1111" s="307">
        <v>1415.2392897030629</v>
      </c>
      <c r="O1111" s="50" t="s">
        <v>2015</v>
      </c>
      <c r="Q1111" s="50" t="s">
        <v>300</v>
      </c>
      <c r="R1111" s="50" t="s">
        <v>1091</v>
      </c>
      <c r="T1111" s="308">
        <v>778.79</v>
      </c>
      <c r="U1111" s="309">
        <v>13</v>
      </c>
      <c r="V1111" s="310">
        <v>45931</v>
      </c>
      <c r="X1111" s="50" t="s">
        <v>306</v>
      </c>
      <c r="Y1111" s="50" t="s">
        <v>688</v>
      </c>
      <c r="AA1111" s="50" t="s">
        <v>1115</v>
      </c>
      <c r="AD1111" s="50" t="s">
        <v>304</v>
      </c>
      <c r="AE1111" s="310">
        <v>45121</v>
      </c>
      <c r="AF1111" s="306" t="s">
        <v>3231</v>
      </c>
      <c r="AG1111" s="307">
        <v>0.20713346392196413</v>
      </c>
      <c r="AH1111" s="307">
        <v>0.19877057045121049</v>
      </c>
      <c r="AI1111" s="307">
        <v>0.95615262851219529</v>
      </c>
      <c r="AJ1111" s="306" t="s">
        <v>0</v>
      </c>
      <c r="AK1111" s="307">
        <v>31.622360962948047</v>
      </c>
      <c r="AL1111" s="307">
        <v>1.20923</v>
      </c>
      <c r="AN1111" s="312">
        <v>6</v>
      </c>
      <c r="AO1111" s="313" t="s">
        <v>305</v>
      </c>
      <c r="AP1111" s="313" t="s">
        <v>0</v>
      </c>
      <c r="AQ1111" s="313" t="s">
        <v>306</v>
      </c>
      <c r="AR1111" s="314" t="s">
        <v>0</v>
      </c>
      <c r="AS1111" s="314"/>
    </row>
    <row r="1112" spans="1:45" x14ac:dyDescent="0.2">
      <c r="A1112" s="306" t="s">
        <v>2029</v>
      </c>
      <c r="B1112" s="50" t="s">
        <v>308</v>
      </c>
      <c r="C1112" s="50" t="s">
        <v>295</v>
      </c>
      <c r="D1112" s="50" t="s">
        <v>778</v>
      </c>
      <c r="E1112" s="50" t="s">
        <v>679</v>
      </c>
      <c r="F1112" s="50" t="s">
        <v>680</v>
      </c>
      <c r="G1112" s="50" t="s">
        <v>681</v>
      </c>
      <c r="H1112" s="50" t="s">
        <v>1091</v>
      </c>
      <c r="I1112" s="50" t="s">
        <v>1117</v>
      </c>
      <c r="J1112" s="50" t="s">
        <v>1111</v>
      </c>
      <c r="K1112" s="50" t="s">
        <v>1115</v>
      </c>
      <c r="L1112" s="307">
        <v>1953.3720047997429</v>
      </c>
      <c r="M1112" s="308">
        <v>1800</v>
      </c>
      <c r="N1112" s="307">
        <v>1756.3881216767654</v>
      </c>
      <c r="O1112" s="50" t="s">
        <v>2019</v>
      </c>
      <c r="Q1112" s="50" t="s">
        <v>300</v>
      </c>
      <c r="R1112" s="50" t="s">
        <v>1091</v>
      </c>
      <c r="T1112" s="308">
        <v>778.79</v>
      </c>
      <c r="U1112" s="309">
        <v>13</v>
      </c>
      <c r="V1112" s="310">
        <v>45931</v>
      </c>
      <c r="X1112" s="50" t="s">
        <v>306</v>
      </c>
      <c r="Y1112" s="50" t="s">
        <v>1117</v>
      </c>
      <c r="AA1112" s="50" t="s">
        <v>1115</v>
      </c>
      <c r="AD1112" s="50" t="s">
        <v>304</v>
      </c>
      <c r="AE1112" s="310">
        <v>45121</v>
      </c>
      <c r="AF1112" s="306" t="s">
        <v>3231</v>
      </c>
      <c r="AG1112" s="307">
        <v>0.23934320621593735</v>
      </c>
      <c r="AH1112" s="307">
        <v>0.22967986308135535</v>
      </c>
      <c r="AI1112" s="307">
        <v>1.1048366179311413</v>
      </c>
      <c r="AJ1112" s="50" t="s">
        <v>181</v>
      </c>
      <c r="AK1112" s="307">
        <v>24.540928856555986</v>
      </c>
      <c r="AL1112" s="307">
        <v>1.3976900000000001</v>
      </c>
      <c r="AN1112" s="312">
        <v>6</v>
      </c>
      <c r="AO1112" s="313" t="s">
        <v>305</v>
      </c>
      <c r="AP1112" s="313" t="s">
        <v>0</v>
      </c>
      <c r="AQ1112" s="313" t="s">
        <v>306</v>
      </c>
      <c r="AR1112" s="314" t="s">
        <v>0</v>
      </c>
      <c r="AS1112" s="314"/>
    </row>
    <row r="1113" spans="1:45" x14ac:dyDescent="0.2">
      <c r="A1113" s="306" t="s">
        <v>2031</v>
      </c>
      <c r="B1113" s="50" t="s">
        <v>310</v>
      </c>
      <c r="C1113" s="50" t="s">
        <v>295</v>
      </c>
      <c r="D1113" s="50" t="s">
        <v>778</v>
      </c>
      <c r="E1113" s="50" t="s">
        <v>679</v>
      </c>
      <c r="F1113" s="50" t="s">
        <v>680</v>
      </c>
      <c r="G1113" s="50" t="s">
        <v>681</v>
      </c>
      <c r="H1113" s="50" t="s">
        <v>1091</v>
      </c>
      <c r="I1113" s="50" t="s">
        <v>688</v>
      </c>
      <c r="J1113" s="50" t="s">
        <v>1111</v>
      </c>
      <c r="K1113" s="50" t="s">
        <v>1112</v>
      </c>
      <c r="L1113" s="307">
        <v>2063.5078363785142</v>
      </c>
      <c r="M1113" s="308">
        <v>1600</v>
      </c>
      <c r="N1113" s="307">
        <v>1855.4175261530411</v>
      </c>
      <c r="O1113" s="50" t="s">
        <v>2003</v>
      </c>
      <c r="Q1113" s="50" t="s">
        <v>300</v>
      </c>
      <c r="R1113" s="50" t="s">
        <v>1091</v>
      </c>
      <c r="T1113" s="308">
        <v>778.79</v>
      </c>
      <c r="U1113" s="309">
        <v>13</v>
      </c>
      <c r="V1113" s="310">
        <v>45931</v>
      </c>
      <c r="X1113" s="50" t="s">
        <v>306</v>
      </c>
      <c r="Y1113" s="50" t="s">
        <v>688</v>
      </c>
      <c r="AA1113" s="50" t="s">
        <v>1112</v>
      </c>
      <c r="AD1113" s="50" t="s">
        <v>304</v>
      </c>
      <c r="AE1113" s="310">
        <v>45121</v>
      </c>
      <c r="AF1113" s="306" t="s">
        <v>3231</v>
      </c>
      <c r="AG1113" s="307">
        <v>0.25283795426420996</v>
      </c>
      <c r="AH1113" s="307">
        <v>0.2426297685039821</v>
      </c>
      <c r="AI1113" s="307">
        <v>1.167129974944312</v>
      </c>
      <c r="AJ1113" s="50" t="s">
        <v>181</v>
      </c>
      <c r="AK1113" s="307">
        <v>22.110367289622513</v>
      </c>
      <c r="AL1113" s="307">
        <v>1.4761500000000001</v>
      </c>
      <c r="AN1113" s="312">
        <v>6</v>
      </c>
      <c r="AO1113" s="313" t="s">
        <v>305</v>
      </c>
      <c r="AP1113" s="313" t="s">
        <v>0</v>
      </c>
      <c r="AQ1113" s="313" t="s">
        <v>306</v>
      </c>
      <c r="AR1113" s="314" t="s">
        <v>0</v>
      </c>
      <c r="AS1113" s="314"/>
    </row>
    <row r="1114" spans="1:45" x14ac:dyDescent="0.2">
      <c r="A1114" s="306" t="s">
        <v>2033</v>
      </c>
      <c r="B1114" s="50" t="s">
        <v>310</v>
      </c>
      <c r="C1114" s="50" t="s">
        <v>295</v>
      </c>
      <c r="D1114" s="50" t="s">
        <v>778</v>
      </c>
      <c r="E1114" s="50" t="s">
        <v>679</v>
      </c>
      <c r="F1114" s="50" t="s">
        <v>680</v>
      </c>
      <c r="G1114" s="50" t="s">
        <v>681</v>
      </c>
      <c r="H1114" s="50" t="s">
        <v>1091</v>
      </c>
      <c r="I1114" s="50" t="s">
        <v>1117</v>
      </c>
      <c r="J1114" s="50" t="s">
        <v>1111</v>
      </c>
      <c r="K1114" s="50" t="s">
        <v>1112</v>
      </c>
      <c r="L1114" s="307">
        <v>2133.5743904883252</v>
      </c>
      <c r="M1114" s="308">
        <v>1800</v>
      </c>
      <c r="N1114" s="307">
        <v>1918.4183591039107</v>
      </c>
      <c r="O1114" s="50" t="s">
        <v>2007</v>
      </c>
      <c r="Q1114" s="50" t="s">
        <v>300</v>
      </c>
      <c r="R1114" s="50" t="s">
        <v>1091</v>
      </c>
      <c r="T1114" s="308">
        <v>778.79</v>
      </c>
      <c r="U1114" s="309">
        <v>13</v>
      </c>
      <c r="V1114" s="310">
        <v>45931</v>
      </c>
      <c r="X1114" s="50" t="s">
        <v>306</v>
      </c>
      <c r="Y1114" s="50" t="s">
        <v>1117</v>
      </c>
      <c r="AA1114" s="50" t="s">
        <v>1112</v>
      </c>
      <c r="AD1114" s="50" t="s">
        <v>304</v>
      </c>
      <c r="AE1114" s="310">
        <v>45121</v>
      </c>
      <c r="AF1114" s="306" t="s">
        <v>3231</v>
      </c>
      <c r="AG1114" s="307">
        <v>0.26142308483224214</v>
      </c>
      <c r="AH1114" s="307">
        <v>0.25086827940460982</v>
      </c>
      <c r="AI1114" s="307">
        <v>1.2067599555535149</v>
      </c>
      <c r="AJ1114" s="50" t="s">
        <v>181</v>
      </c>
      <c r="AK1114" s="307">
        <v>20.694684606235203</v>
      </c>
      <c r="AL1114" s="307">
        <v>1.5261499999999999</v>
      </c>
      <c r="AN1114" s="312">
        <v>6</v>
      </c>
      <c r="AO1114" s="313" t="s">
        <v>305</v>
      </c>
      <c r="AP1114" s="313" t="s">
        <v>0</v>
      </c>
      <c r="AQ1114" s="313" t="s">
        <v>306</v>
      </c>
      <c r="AR1114" s="314" t="s">
        <v>0</v>
      </c>
      <c r="AS1114" s="314"/>
    </row>
    <row r="1115" spans="1:45" x14ac:dyDescent="0.2">
      <c r="A1115" s="306" t="s">
        <v>2035</v>
      </c>
      <c r="B1115" s="50" t="s">
        <v>310</v>
      </c>
      <c r="C1115" s="50" t="s">
        <v>295</v>
      </c>
      <c r="D1115" s="50" t="s">
        <v>778</v>
      </c>
      <c r="E1115" s="50" t="s">
        <v>679</v>
      </c>
      <c r="F1115" s="50" t="s">
        <v>680</v>
      </c>
      <c r="G1115" s="50" t="s">
        <v>681</v>
      </c>
      <c r="H1115" s="50" t="s">
        <v>1091</v>
      </c>
      <c r="I1115" s="50" t="s">
        <v>1117</v>
      </c>
      <c r="J1115" s="50" t="s">
        <v>1111</v>
      </c>
      <c r="K1115" s="50" t="s">
        <v>1120</v>
      </c>
      <c r="L1115" s="307">
        <v>1922.2117294556929</v>
      </c>
      <c r="M1115" s="308">
        <v>1800</v>
      </c>
      <c r="N1115" s="307">
        <v>1729.9939472091366</v>
      </c>
      <c r="O1115" s="50" t="s">
        <v>2013</v>
      </c>
      <c r="Q1115" s="50" t="s">
        <v>300</v>
      </c>
      <c r="R1115" s="50" t="s">
        <v>1091</v>
      </c>
      <c r="T1115" s="308">
        <v>778.79</v>
      </c>
      <c r="U1115" s="309">
        <v>13</v>
      </c>
      <c r="V1115" s="310">
        <v>45931</v>
      </c>
      <c r="X1115" s="50" t="s">
        <v>306</v>
      </c>
      <c r="Y1115" s="50" t="s">
        <v>1117</v>
      </c>
      <c r="AD1115" s="50" t="s">
        <v>304</v>
      </c>
      <c r="AE1115" s="310">
        <v>45121</v>
      </c>
      <c r="AF1115" s="306" t="s">
        <v>3231</v>
      </c>
      <c r="AG1115" s="307">
        <v>0.21998094862757905</v>
      </c>
      <c r="AH1115" s="307">
        <v>0.21122683558253713</v>
      </c>
      <c r="AI1115" s="307">
        <v>1.0038005872622695</v>
      </c>
      <c r="AJ1115" s="50" t="s">
        <v>181</v>
      </c>
      <c r="AK1115" s="307">
        <v>29.398515091453003</v>
      </c>
      <c r="AL1115" s="307">
        <v>1.2692300000000001</v>
      </c>
      <c r="AN1115" s="312">
        <v>6</v>
      </c>
      <c r="AO1115" s="313" t="s">
        <v>305</v>
      </c>
      <c r="AP1115" s="313" t="s">
        <v>0</v>
      </c>
      <c r="AQ1115" s="313" t="s">
        <v>306</v>
      </c>
      <c r="AR1115" s="314" t="s">
        <v>0</v>
      </c>
      <c r="AS1115" s="314"/>
    </row>
    <row r="1116" spans="1:45" x14ac:dyDescent="0.2">
      <c r="A1116" s="306" t="s">
        <v>2036</v>
      </c>
      <c r="B1116" s="50" t="s">
        <v>310</v>
      </c>
      <c r="C1116" s="50" t="s">
        <v>295</v>
      </c>
      <c r="D1116" s="50" t="s">
        <v>778</v>
      </c>
      <c r="E1116" s="50" t="s">
        <v>679</v>
      </c>
      <c r="F1116" s="50" t="s">
        <v>680</v>
      </c>
      <c r="G1116" s="50" t="s">
        <v>681</v>
      </c>
      <c r="H1116" s="50" t="s">
        <v>1091</v>
      </c>
      <c r="I1116" s="50" t="s">
        <v>688</v>
      </c>
      <c r="J1116" s="50" t="s">
        <v>1111</v>
      </c>
      <c r="K1116" s="50" t="s">
        <v>1115</v>
      </c>
      <c r="L1116" s="307">
        <v>1466.07</v>
      </c>
      <c r="M1116" s="308">
        <v>1600</v>
      </c>
      <c r="N1116" s="307">
        <v>1318.23</v>
      </c>
      <c r="O1116" s="50" t="s">
        <v>2015</v>
      </c>
      <c r="Q1116" s="50" t="s">
        <v>300</v>
      </c>
      <c r="R1116" s="50" t="s">
        <v>1091</v>
      </c>
      <c r="T1116" s="308">
        <v>778.79</v>
      </c>
      <c r="U1116" s="309">
        <v>13</v>
      </c>
      <c r="V1116" s="310">
        <v>45931</v>
      </c>
      <c r="X1116" s="50" t="s">
        <v>306</v>
      </c>
      <c r="Y1116" s="50" t="s">
        <v>688</v>
      </c>
      <c r="AA1116" s="50" t="s">
        <v>1115</v>
      </c>
      <c r="AD1116" s="50" t="s">
        <v>304</v>
      </c>
      <c r="AE1116" s="310">
        <v>45121</v>
      </c>
      <c r="AF1116" s="306" t="s">
        <v>3231</v>
      </c>
      <c r="AG1116" s="307">
        <v>0.18733536582878871</v>
      </c>
      <c r="AH1116" s="307">
        <v>0.17977180908587126</v>
      </c>
      <c r="AI1116" s="307">
        <v>0.86476226032686121</v>
      </c>
      <c r="AJ1116" s="50" t="s">
        <v>0</v>
      </c>
      <c r="AK1116" s="307">
        <v>37.183434641038197</v>
      </c>
      <c r="AL1116" s="307">
        <v>1.0938460000000001</v>
      </c>
      <c r="AN1116" s="312">
        <v>6</v>
      </c>
      <c r="AO1116" s="313" t="s">
        <v>305</v>
      </c>
      <c r="AP1116" s="313" t="s">
        <v>0</v>
      </c>
      <c r="AQ1116" s="313" t="s">
        <v>306</v>
      </c>
      <c r="AR1116" s="314" t="s">
        <v>0</v>
      </c>
      <c r="AS1116" s="314"/>
    </row>
    <row r="1117" spans="1:45" x14ac:dyDescent="0.2">
      <c r="A1117" s="306" t="s">
        <v>2038</v>
      </c>
      <c r="B1117" s="50" t="s">
        <v>310</v>
      </c>
      <c r="C1117" s="50" t="s">
        <v>295</v>
      </c>
      <c r="D1117" s="50" t="s">
        <v>778</v>
      </c>
      <c r="E1117" s="50" t="s">
        <v>679</v>
      </c>
      <c r="F1117" s="50" t="s">
        <v>680</v>
      </c>
      <c r="G1117" s="50" t="s">
        <v>681</v>
      </c>
      <c r="H1117" s="50" t="s">
        <v>1091</v>
      </c>
      <c r="I1117" s="50" t="s">
        <v>1117</v>
      </c>
      <c r="J1117" s="50" t="s">
        <v>1111</v>
      </c>
      <c r="K1117" s="50" t="s">
        <v>1115</v>
      </c>
      <c r="L1117" s="307">
        <v>1944.9955954478744</v>
      </c>
      <c r="M1117" s="308">
        <v>1800</v>
      </c>
      <c r="N1117" s="307">
        <v>1748.8564145304699</v>
      </c>
      <c r="O1117" s="50" t="s">
        <v>2019</v>
      </c>
      <c r="Q1117" s="50" t="s">
        <v>300</v>
      </c>
      <c r="R1117" s="50" t="s">
        <v>1091</v>
      </c>
      <c r="T1117" s="308">
        <v>778.79</v>
      </c>
      <c r="U1117" s="309">
        <v>13</v>
      </c>
      <c r="V1117" s="310">
        <v>45931</v>
      </c>
      <c r="X1117" s="50" t="s">
        <v>306</v>
      </c>
      <c r="Y1117" s="50" t="s">
        <v>1117</v>
      </c>
      <c r="AA1117" s="50" t="s">
        <v>1115</v>
      </c>
      <c r="AD1117" s="50" t="s">
        <v>304</v>
      </c>
      <c r="AE1117" s="310">
        <v>45121</v>
      </c>
      <c r="AF1117" s="306" t="s">
        <v>3231</v>
      </c>
      <c r="AG1117" s="307">
        <v>0.23831685963887617</v>
      </c>
      <c r="AH1117" s="307">
        <v>0.22869495465207346</v>
      </c>
      <c r="AI1117" s="307">
        <v>1.1000988804413112</v>
      </c>
      <c r="AJ1117" s="50" t="s">
        <v>181</v>
      </c>
      <c r="AK1117" s="307">
        <v>24.737049533854293</v>
      </c>
      <c r="AL1117" s="307">
        <v>1.3915379999999999</v>
      </c>
      <c r="AN1117" s="312">
        <v>6</v>
      </c>
      <c r="AO1117" s="313" t="s">
        <v>305</v>
      </c>
      <c r="AP1117" s="313" t="s">
        <v>0</v>
      </c>
      <c r="AQ1117" s="313" t="s">
        <v>306</v>
      </c>
      <c r="AR1117" s="314" t="s">
        <v>0</v>
      </c>
      <c r="AS1117" s="314"/>
    </row>
    <row r="1118" spans="1:45" x14ac:dyDescent="0.2">
      <c r="A1118" s="306" t="s">
        <v>2040</v>
      </c>
      <c r="B1118" s="50" t="s">
        <v>294</v>
      </c>
      <c r="C1118" s="50" t="s">
        <v>295</v>
      </c>
      <c r="D1118" s="50" t="s">
        <v>778</v>
      </c>
      <c r="E1118" s="50" t="s">
        <v>679</v>
      </c>
      <c r="F1118" s="50" t="s">
        <v>680</v>
      </c>
      <c r="G1118" s="50" t="s">
        <v>681</v>
      </c>
      <c r="H1118" s="50" t="s">
        <v>1091</v>
      </c>
      <c r="I1118" s="50" t="s">
        <v>689</v>
      </c>
      <c r="J1118" s="50" t="s">
        <v>1114</v>
      </c>
      <c r="K1118" s="50" t="s">
        <v>1120</v>
      </c>
      <c r="L1118" s="307">
        <v>1912.85</v>
      </c>
      <c r="M1118" s="308">
        <v>2200</v>
      </c>
      <c r="N1118" s="307">
        <v>1719.95</v>
      </c>
      <c r="O1118" s="50" t="s">
        <v>1689</v>
      </c>
      <c r="Q1118" s="50" t="s">
        <v>319</v>
      </c>
      <c r="R1118" s="50" t="s">
        <v>1091</v>
      </c>
      <c r="S1118" s="50" t="s">
        <v>1120</v>
      </c>
      <c r="T1118" s="308">
        <v>3693.66</v>
      </c>
      <c r="U1118" s="309">
        <v>15</v>
      </c>
      <c r="V1118" s="310">
        <v>45931</v>
      </c>
      <c r="X1118" s="50" t="s">
        <v>306</v>
      </c>
      <c r="Y1118" s="50" t="s">
        <v>689</v>
      </c>
      <c r="AD1118" s="50" t="s">
        <v>304</v>
      </c>
      <c r="AE1118" s="310">
        <v>45121</v>
      </c>
      <c r="AF1118" s="306" t="s">
        <v>3231</v>
      </c>
      <c r="AG1118" s="307">
        <v>0.23437806156122418</v>
      </c>
      <c r="AH1118" s="307">
        <v>0.22491518326234777</v>
      </c>
      <c r="AI1118" s="307">
        <v>0.25</v>
      </c>
      <c r="AJ1118" s="50" t="s">
        <v>0</v>
      </c>
      <c r="AK1118" s="307">
        <v>179.33765123629698</v>
      </c>
      <c r="AL1118" s="307">
        <v>1.36846</v>
      </c>
      <c r="AN1118" s="312">
        <v>6</v>
      </c>
      <c r="AO1118" s="313" t="s">
        <v>305</v>
      </c>
      <c r="AP1118" s="313" t="s">
        <v>0</v>
      </c>
      <c r="AQ1118" s="313" t="s">
        <v>306</v>
      </c>
      <c r="AR1118" s="314" t="s">
        <v>0</v>
      </c>
      <c r="AS1118" s="314"/>
    </row>
    <row r="1119" spans="1:45" x14ac:dyDescent="0.2">
      <c r="A1119" s="306" t="s">
        <v>2041</v>
      </c>
      <c r="B1119" s="50" t="s">
        <v>294</v>
      </c>
      <c r="C1119" s="50" t="s">
        <v>295</v>
      </c>
      <c r="D1119" s="50" t="s">
        <v>778</v>
      </c>
      <c r="E1119" s="50" t="s">
        <v>679</v>
      </c>
      <c r="F1119" s="50" t="s">
        <v>680</v>
      </c>
      <c r="G1119" s="50" t="s">
        <v>681</v>
      </c>
      <c r="H1119" s="50" t="s">
        <v>1091</v>
      </c>
      <c r="I1119" s="50" t="s">
        <v>689</v>
      </c>
      <c r="J1119" s="50" t="s">
        <v>1114</v>
      </c>
      <c r="L1119" s="307">
        <v>1912.85</v>
      </c>
      <c r="M1119" s="308">
        <v>2200</v>
      </c>
      <c r="N1119" s="307">
        <v>1719.95</v>
      </c>
      <c r="O1119" s="50" t="s">
        <v>1693</v>
      </c>
      <c r="Q1119" s="50" t="s">
        <v>319</v>
      </c>
      <c r="R1119" s="50" t="s">
        <v>1091</v>
      </c>
      <c r="T1119" s="308">
        <v>3522.89</v>
      </c>
      <c r="U1119" s="309">
        <v>15</v>
      </c>
      <c r="V1119" s="310">
        <v>45931</v>
      </c>
      <c r="X1119" s="50" t="s">
        <v>306</v>
      </c>
      <c r="Y1119" s="50" t="s">
        <v>689</v>
      </c>
      <c r="AD1119" s="50" t="s">
        <v>304</v>
      </c>
      <c r="AE1119" s="310">
        <v>45121</v>
      </c>
      <c r="AF1119" s="306" t="s">
        <v>3231</v>
      </c>
      <c r="AG1119" s="307">
        <v>0.23437806156122418</v>
      </c>
      <c r="AH1119" s="307">
        <v>0.22491518326234777</v>
      </c>
      <c r="AI1119" s="307">
        <v>0.53</v>
      </c>
      <c r="AJ1119" s="306" t="s">
        <v>0</v>
      </c>
      <c r="AK1119" s="307">
        <v>179.33765123629698</v>
      </c>
      <c r="AL1119" s="307">
        <v>1.36846</v>
      </c>
      <c r="AN1119" s="312">
        <v>6</v>
      </c>
      <c r="AO1119" s="313" t="s">
        <v>305</v>
      </c>
      <c r="AP1119" s="313" t="s">
        <v>0</v>
      </c>
      <c r="AQ1119" s="313" t="s">
        <v>306</v>
      </c>
      <c r="AR1119" s="314" t="s">
        <v>0</v>
      </c>
      <c r="AS1119" s="314"/>
    </row>
    <row r="1120" spans="1:45" x14ac:dyDescent="0.2">
      <c r="A1120" s="306" t="s">
        <v>2042</v>
      </c>
      <c r="B1120" s="50" t="s">
        <v>294</v>
      </c>
      <c r="C1120" s="50" t="s">
        <v>295</v>
      </c>
      <c r="D1120" s="50" t="s">
        <v>778</v>
      </c>
      <c r="E1120" s="50" t="s">
        <v>679</v>
      </c>
      <c r="F1120" s="50" t="s">
        <v>680</v>
      </c>
      <c r="G1120" s="50" t="s">
        <v>681</v>
      </c>
      <c r="H1120" s="50" t="s">
        <v>1091</v>
      </c>
      <c r="J1120" s="50" t="s">
        <v>1116</v>
      </c>
      <c r="K1120" s="50" t="s">
        <v>1112</v>
      </c>
      <c r="L1120" s="307">
        <v>1047.3699194480796</v>
      </c>
      <c r="M1120" s="308">
        <v>1400</v>
      </c>
      <c r="N1120" s="307">
        <v>941.75</v>
      </c>
      <c r="O1120" s="50" t="s">
        <v>1694</v>
      </c>
      <c r="Q1120" s="50" t="s">
        <v>300</v>
      </c>
      <c r="R1120" s="50" t="s">
        <v>1091</v>
      </c>
      <c r="T1120" s="308">
        <v>549.22</v>
      </c>
      <c r="U1120" s="309">
        <v>13</v>
      </c>
      <c r="V1120" s="310">
        <v>45931</v>
      </c>
      <c r="X1120" s="50" t="s">
        <v>306</v>
      </c>
      <c r="AA1120" s="50" t="s">
        <v>1112</v>
      </c>
      <c r="AD1120" s="50" t="s">
        <v>360</v>
      </c>
      <c r="AF1120" s="306"/>
      <c r="AG1120" s="307">
        <v>0.12315103272867219</v>
      </c>
      <c r="AH1120" s="307">
        <v>0.12833237806156175</v>
      </c>
      <c r="AI1120" s="307">
        <v>0.48654961714489869</v>
      </c>
      <c r="AJ1120" s="50" t="s">
        <v>0</v>
      </c>
      <c r="AK1120" s="307">
        <v>38.984879614772694</v>
      </c>
      <c r="AL1120" s="307">
        <v>0.74927232698977997</v>
      </c>
      <c r="AN1120" s="312">
        <v>6</v>
      </c>
      <c r="AO1120" s="313" t="s">
        <v>305</v>
      </c>
      <c r="AP1120" s="313" t="s">
        <v>0</v>
      </c>
      <c r="AQ1120" s="313" t="s">
        <v>306</v>
      </c>
      <c r="AR1120" s="314" t="s">
        <v>0</v>
      </c>
      <c r="AS1120" s="314"/>
    </row>
    <row r="1121" spans="1:46" x14ac:dyDescent="0.2">
      <c r="A1121" s="306" t="s">
        <v>2044</v>
      </c>
      <c r="B1121" s="50" t="s">
        <v>294</v>
      </c>
      <c r="C1121" s="50" t="s">
        <v>295</v>
      </c>
      <c r="D1121" s="50" t="s">
        <v>778</v>
      </c>
      <c r="E1121" s="50" t="s">
        <v>679</v>
      </c>
      <c r="F1121" s="50" t="s">
        <v>680</v>
      </c>
      <c r="G1121" s="50" t="s">
        <v>681</v>
      </c>
      <c r="H1121" s="50" t="s">
        <v>1091</v>
      </c>
      <c r="J1121" s="50" t="s">
        <v>1116</v>
      </c>
      <c r="K1121" s="50" t="s">
        <v>1120</v>
      </c>
      <c r="L1121" s="307">
        <v>1237.69</v>
      </c>
      <c r="M1121" s="308">
        <v>1400</v>
      </c>
      <c r="N1121" s="307">
        <v>1152.56</v>
      </c>
      <c r="O1121" s="50" t="s">
        <v>1701</v>
      </c>
      <c r="Q1121" s="50" t="s">
        <v>300</v>
      </c>
      <c r="R1121" s="50" t="s">
        <v>1091</v>
      </c>
      <c r="T1121" s="308">
        <v>549.22</v>
      </c>
      <c r="U1121" s="309">
        <v>13</v>
      </c>
      <c r="V1121" s="310">
        <v>45931</v>
      </c>
      <c r="X1121" s="50" t="s">
        <v>306</v>
      </c>
      <c r="AD1121" s="50" t="s">
        <v>360</v>
      </c>
      <c r="AF1121" s="306"/>
      <c r="AG1121" s="307">
        <v>0.27</v>
      </c>
      <c r="AH1121" s="307">
        <v>0.27</v>
      </c>
      <c r="AI1121" s="307">
        <v>2.3199999999999998</v>
      </c>
      <c r="AJ1121" s="306" t="s">
        <v>181</v>
      </c>
      <c r="AK1121" s="307">
        <v>-2.42</v>
      </c>
      <c r="AL1121" s="307">
        <v>0</v>
      </c>
      <c r="AN1121" s="312">
        <v>6</v>
      </c>
      <c r="AO1121" s="313" t="s">
        <v>305</v>
      </c>
      <c r="AP1121" s="313" t="s">
        <v>0</v>
      </c>
      <c r="AQ1121" s="313" t="s">
        <v>306</v>
      </c>
      <c r="AR1121" s="314" t="s">
        <v>0</v>
      </c>
      <c r="AS1121" s="314"/>
    </row>
    <row r="1122" spans="1:46" x14ac:dyDescent="0.2">
      <c r="A1122" s="306" t="s">
        <v>2045</v>
      </c>
      <c r="B1122" s="50" t="s">
        <v>294</v>
      </c>
      <c r="C1122" s="50" t="s">
        <v>295</v>
      </c>
      <c r="D1122" s="50" t="s">
        <v>778</v>
      </c>
      <c r="E1122" s="50" t="s">
        <v>679</v>
      </c>
      <c r="F1122" s="50" t="s">
        <v>680</v>
      </c>
      <c r="G1122" s="50" t="s">
        <v>681</v>
      </c>
      <c r="H1122" s="50" t="s">
        <v>1091</v>
      </c>
      <c r="J1122" s="50" t="s">
        <v>1116</v>
      </c>
      <c r="K1122" s="50" t="s">
        <v>1115</v>
      </c>
      <c r="L1122" s="307">
        <v>1593.4369547005429</v>
      </c>
      <c r="M1122" s="308">
        <v>1400</v>
      </c>
      <c r="N1122" s="307">
        <v>1432.75</v>
      </c>
      <c r="O1122" s="50" t="s">
        <v>1695</v>
      </c>
      <c r="Q1122" s="50" t="s">
        <v>300</v>
      </c>
      <c r="R1122" s="50" t="s">
        <v>1091</v>
      </c>
      <c r="T1122" s="308">
        <v>549.22</v>
      </c>
      <c r="U1122" s="309">
        <v>13</v>
      </c>
      <c r="V1122" s="310">
        <v>45931</v>
      </c>
      <c r="X1122" s="50" t="s">
        <v>306</v>
      </c>
      <c r="AA1122" s="50" t="s">
        <v>1115</v>
      </c>
      <c r="AD1122" s="50" t="s">
        <v>360</v>
      </c>
      <c r="AF1122" s="306"/>
      <c r="AG1122" s="307">
        <v>0.18735826083568363</v>
      </c>
      <c r="AH1122" s="307">
        <v>0.19524100309817108</v>
      </c>
      <c r="AI1122" s="307">
        <v>0.74022188899851715</v>
      </c>
      <c r="AJ1122" s="50" t="s">
        <v>0</v>
      </c>
      <c r="AK1122" s="307">
        <v>18.458853330243095</v>
      </c>
      <c r="AL1122" s="307">
        <v>1.1399202829780803</v>
      </c>
      <c r="AN1122" s="312">
        <v>6</v>
      </c>
      <c r="AO1122" s="313" t="s">
        <v>305</v>
      </c>
      <c r="AP1122" s="313" t="s">
        <v>0</v>
      </c>
      <c r="AQ1122" s="313" t="s">
        <v>306</v>
      </c>
      <c r="AR1122" s="314" t="s">
        <v>0</v>
      </c>
      <c r="AS1122" s="314"/>
    </row>
    <row r="1123" spans="1:46" x14ac:dyDescent="0.2">
      <c r="A1123" s="306" t="s">
        <v>2047</v>
      </c>
      <c r="B1123" s="50" t="s">
        <v>308</v>
      </c>
      <c r="C1123" s="50" t="s">
        <v>295</v>
      </c>
      <c r="D1123" s="50" t="s">
        <v>778</v>
      </c>
      <c r="E1123" s="50" t="s">
        <v>679</v>
      </c>
      <c r="F1123" s="50" t="s">
        <v>680</v>
      </c>
      <c r="G1123" s="50" t="s">
        <v>681</v>
      </c>
      <c r="H1123" s="50" t="s">
        <v>1091</v>
      </c>
      <c r="I1123" s="50" t="s">
        <v>689</v>
      </c>
      <c r="J1123" s="50" t="s">
        <v>1114</v>
      </c>
      <c r="K1123" s="50" t="s">
        <v>1120</v>
      </c>
      <c r="L1123" s="307">
        <v>1977.1</v>
      </c>
      <c r="M1123" s="308">
        <v>2200</v>
      </c>
      <c r="N1123" s="307">
        <v>1777.72</v>
      </c>
      <c r="O1123" s="50" t="s">
        <v>1689</v>
      </c>
      <c r="Q1123" s="50" t="s">
        <v>319</v>
      </c>
      <c r="R1123" s="50" t="s">
        <v>1091</v>
      </c>
      <c r="S1123" s="50" t="s">
        <v>1120</v>
      </c>
      <c r="T1123" s="308">
        <v>3693.66</v>
      </c>
      <c r="U1123" s="309">
        <v>15</v>
      </c>
      <c r="V1123" s="310">
        <v>45931</v>
      </c>
      <c r="X1123" s="50" t="s">
        <v>306</v>
      </c>
      <c r="Y1123" s="50" t="s">
        <v>689</v>
      </c>
      <c r="AD1123" s="50" t="s">
        <v>304</v>
      </c>
      <c r="AE1123" s="310">
        <v>45121</v>
      </c>
      <c r="AF1123" s="306" t="s">
        <v>3231</v>
      </c>
      <c r="AG1123" s="307">
        <v>0.24225039777709451</v>
      </c>
      <c r="AH1123" s="307">
        <v>0.23246967846936942</v>
      </c>
      <c r="AI1123" s="307">
        <v>0.25957996880685563</v>
      </c>
      <c r="AJ1123" s="306" t="s">
        <v>0</v>
      </c>
      <c r="AK1123" s="307">
        <v>172.82740113078302</v>
      </c>
      <c r="AL1123" s="307">
        <v>1.4146099999999999</v>
      </c>
      <c r="AN1123" s="312">
        <v>6</v>
      </c>
      <c r="AO1123" s="313" t="s">
        <v>305</v>
      </c>
      <c r="AP1123" s="313" t="s">
        <v>0</v>
      </c>
      <c r="AQ1123" s="313" t="s">
        <v>306</v>
      </c>
      <c r="AR1123" s="314" t="s">
        <v>0</v>
      </c>
      <c r="AS1123" s="314"/>
    </row>
    <row r="1124" spans="1:46" x14ac:dyDescent="0.2">
      <c r="A1124" s="306" t="s">
        <v>2048</v>
      </c>
      <c r="B1124" s="50" t="s">
        <v>308</v>
      </c>
      <c r="C1124" s="50" t="s">
        <v>295</v>
      </c>
      <c r="D1124" s="50" t="s">
        <v>778</v>
      </c>
      <c r="E1124" s="50" t="s">
        <v>679</v>
      </c>
      <c r="F1124" s="50" t="s">
        <v>680</v>
      </c>
      <c r="G1124" s="50" t="s">
        <v>681</v>
      </c>
      <c r="H1124" s="50" t="s">
        <v>1091</v>
      </c>
      <c r="I1124" s="50" t="s">
        <v>689</v>
      </c>
      <c r="J1124" s="50" t="s">
        <v>1114</v>
      </c>
      <c r="L1124" s="307">
        <v>1977.1</v>
      </c>
      <c r="M1124" s="308">
        <v>2200</v>
      </c>
      <c r="N1124" s="307">
        <v>1777.82</v>
      </c>
      <c r="O1124" s="50" t="s">
        <v>1693</v>
      </c>
      <c r="Q1124" s="50" t="s">
        <v>319</v>
      </c>
      <c r="R1124" s="50" t="s">
        <v>1091</v>
      </c>
      <c r="T1124" s="308">
        <v>3522.89</v>
      </c>
      <c r="U1124" s="309">
        <v>15</v>
      </c>
      <c r="V1124" s="310">
        <v>45931</v>
      </c>
      <c r="X1124" s="50" t="s">
        <v>306</v>
      </c>
      <c r="Y1124" s="50" t="s">
        <v>689</v>
      </c>
      <c r="AD1124" s="50" t="s">
        <v>304</v>
      </c>
      <c r="AE1124" s="310">
        <v>45121</v>
      </c>
      <c r="AF1124" s="306" t="s">
        <v>3231</v>
      </c>
      <c r="AG1124" s="307">
        <v>0.24225039777709451</v>
      </c>
      <c r="AH1124" s="307">
        <v>0.23246967846936942</v>
      </c>
      <c r="AI1124" s="307">
        <v>0.25957996880685563</v>
      </c>
      <c r="AJ1124" s="50" t="s">
        <v>0</v>
      </c>
      <c r="AK1124" s="307">
        <v>172.82740113078302</v>
      </c>
      <c r="AL1124" s="307">
        <v>1.4146099999999999</v>
      </c>
      <c r="AN1124" s="312">
        <v>6</v>
      </c>
      <c r="AO1124" s="313" t="s">
        <v>305</v>
      </c>
      <c r="AP1124" s="313" t="s">
        <v>0</v>
      </c>
      <c r="AQ1124" s="313" t="s">
        <v>306</v>
      </c>
      <c r="AR1124" s="314" t="s">
        <v>0</v>
      </c>
      <c r="AS1124" s="314"/>
    </row>
    <row r="1125" spans="1:46" x14ac:dyDescent="0.2">
      <c r="A1125" s="306" t="s">
        <v>2049</v>
      </c>
      <c r="B1125" s="50" t="s">
        <v>308</v>
      </c>
      <c r="C1125" s="50" t="s">
        <v>295</v>
      </c>
      <c r="D1125" s="50" t="s">
        <v>778</v>
      </c>
      <c r="E1125" s="50" t="s">
        <v>679</v>
      </c>
      <c r="F1125" s="50" t="s">
        <v>680</v>
      </c>
      <c r="G1125" s="50" t="s">
        <v>681</v>
      </c>
      <c r="H1125" s="50" t="s">
        <v>1091</v>
      </c>
      <c r="J1125" s="50" t="s">
        <v>1116</v>
      </c>
      <c r="K1125" s="50" t="s">
        <v>1112</v>
      </c>
      <c r="L1125" s="307">
        <v>1039.0287732884187</v>
      </c>
      <c r="M1125" s="308">
        <v>1400</v>
      </c>
      <c r="N1125" s="307">
        <v>934.25</v>
      </c>
      <c r="O1125" s="50" t="s">
        <v>1694</v>
      </c>
      <c r="Q1125" s="50" t="s">
        <v>300</v>
      </c>
      <c r="R1125" s="50" t="s">
        <v>1091</v>
      </c>
      <c r="T1125" s="308">
        <v>549.22</v>
      </c>
      <c r="U1125" s="309">
        <v>13</v>
      </c>
      <c r="V1125" s="310">
        <v>45931</v>
      </c>
      <c r="X1125" s="50" t="s">
        <v>306</v>
      </c>
      <c r="AA1125" s="50" t="s">
        <v>1112</v>
      </c>
      <c r="AD1125" s="50" t="s">
        <v>360</v>
      </c>
      <c r="AF1125" s="306"/>
      <c r="AG1125" s="307">
        <v>0.12217027058854471</v>
      </c>
      <c r="AH1125" s="307">
        <v>0.12731035222088036</v>
      </c>
      <c r="AI1125" s="307">
        <v>0.48267478610843811</v>
      </c>
      <c r="AJ1125" s="306" t="s">
        <v>0</v>
      </c>
      <c r="AK1125" s="307">
        <v>39.465710064486359</v>
      </c>
      <c r="AL1125" s="307">
        <v>0.74330519935248429</v>
      </c>
      <c r="AN1125" s="312">
        <v>6</v>
      </c>
      <c r="AO1125" s="313" t="s">
        <v>305</v>
      </c>
      <c r="AP1125" s="313" t="s">
        <v>0</v>
      </c>
      <c r="AQ1125" s="313" t="s">
        <v>306</v>
      </c>
      <c r="AR1125" s="314" t="s">
        <v>0</v>
      </c>
      <c r="AS1125" s="314"/>
    </row>
    <row r="1126" spans="1:46" x14ac:dyDescent="0.2">
      <c r="A1126" s="306" t="s">
        <v>2051</v>
      </c>
      <c r="B1126" s="50" t="s">
        <v>308</v>
      </c>
      <c r="C1126" s="50" t="s">
        <v>295</v>
      </c>
      <c r="D1126" s="50" t="s">
        <v>778</v>
      </c>
      <c r="E1126" s="50" t="s">
        <v>679</v>
      </c>
      <c r="F1126" s="50" t="s">
        <v>680</v>
      </c>
      <c r="G1126" s="50" t="s">
        <v>681</v>
      </c>
      <c r="H1126" s="50" t="s">
        <v>1091</v>
      </c>
      <c r="J1126" s="50" t="s">
        <v>1116</v>
      </c>
      <c r="K1126" s="50" t="s">
        <v>1120</v>
      </c>
      <c r="L1126" s="307">
        <v>1200.22</v>
      </c>
      <c r="M1126" s="308">
        <v>1400</v>
      </c>
      <c r="N1126" s="307">
        <v>1117.67</v>
      </c>
      <c r="O1126" s="50" t="s">
        <v>1701</v>
      </c>
      <c r="Q1126" s="50" t="s">
        <v>300</v>
      </c>
      <c r="R1126" s="50" t="s">
        <v>1091</v>
      </c>
      <c r="T1126" s="308">
        <v>549.22</v>
      </c>
      <c r="U1126" s="309">
        <v>13</v>
      </c>
      <c r="V1126" s="310">
        <v>45931</v>
      </c>
      <c r="X1126" s="50" t="s">
        <v>306</v>
      </c>
      <c r="AD1126" s="50" t="s">
        <v>360</v>
      </c>
      <c r="AF1126" s="306"/>
      <c r="AG1126" s="307">
        <v>0.26</v>
      </c>
      <c r="AH1126" s="307">
        <v>0.27</v>
      </c>
      <c r="AI1126" s="307">
        <v>2.25</v>
      </c>
      <c r="AJ1126" s="50" t="s">
        <v>181</v>
      </c>
      <c r="AK1126" s="307">
        <v>-1.01</v>
      </c>
      <c r="AL1126" s="307">
        <v>0</v>
      </c>
      <c r="AN1126" s="312">
        <v>6</v>
      </c>
      <c r="AO1126" s="313" t="s">
        <v>305</v>
      </c>
      <c r="AP1126" s="313" t="s">
        <v>0</v>
      </c>
      <c r="AQ1126" s="313" t="s">
        <v>306</v>
      </c>
      <c r="AR1126" s="314" t="s">
        <v>0</v>
      </c>
      <c r="AS1126" s="314"/>
    </row>
    <row r="1127" spans="1:46" x14ac:dyDescent="0.2">
      <c r="A1127" s="306" t="s">
        <v>2052</v>
      </c>
      <c r="B1127" s="50" t="s">
        <v>308</v>
      </c>
      <c r="C1127" s="50" t="s">
        <v>295</v>
      </c>
      <c r="D1127" s="50" t="s">
        <v>778</v>
      </c>
      <c r="E1127" s="50" t="s">
        <v>679</v>
      </c>
      <c r="F1127" s="50" t="s">
        <v>680</v>
      </c>
      <c r="G1127" s="50" t="s">
        <v>681</v>
      </c>
      <c r="H1127" s="50" t="s">
        <v>1091</v>
      </c>
      <c r="J1127" s="50" t="s">
        <v>1116</v>
      </c>
      <c r="K1127" s="50" t="s">
        <v>1115</v>
      </c>
      <c r="L1127" s="307">
        <v>1660.1661239778296</v>
      </c>
      <c r="M1127" s="308">
        <v>1400</v>
      </c>
      <c r="N1127" s="307">
        <v>1492.75</v>
      </c>
      <c r="O1127" s="50" t="s">
        <v>1695</v>
      </c>
      <c r="Q1127" s="50" t="s">
        <v>300</v>
      </c>
      <c r="R1127" s="50" t="s">
        <v>1091</v>
      </c>
      <c r="T1127" s="308">
        <v>549.22</v>
      </c>
      <c r="U1127" s="309">
        <v>13</v>
      </c>
      <c r="V1127" s="310">
        <v>45931</v>
      </c>
      <c r="X1127" s="50" t="s">
        <v>306</v>
      </c>
      <c r="AA1127" s="50" t="s">
        <v>1115</v>
      </c>
      <c r="AD1127" s="50" t="s">
        <v>360</v>
      </c>
      <c r="AF1127" s="306"/>
      <c r="AG1127" s="307">
        <v>0.19520435795670338</v>
      </c>
      <c r="AH1127" s="307">
        <v>0.20341720982362232</v>
      </c>
      <c r="AI1127" s="307">
        <v>0.77122053729020157</v>
      </c>
      <c r="AJ1127" s="306" t="s">
        <v>0</v>
      </c>
      <c r="AK1127" s="307">
        <v>16.876428139093679</v>
      </c>
      <c r="AL1127" s="307">
        <v>1.1876573040764473</v>
      </c>
      <c r="AN1127" s="312">
        <v>6</v>
      </c>
      <c r="AO1127" s="313" t="s">
        <v>305</v>
      </c>
      <c r="AP1127" s="313" t="s">
        <v>0</v>
      </c>
      <c r="AQ1127" s="313" t="s">
        <v>306</v>
      </c>
      <c r="AR1127" s="314" t="s">
        <v>0</v>
      </c>
      <c r="AS1127" s="314"/>
    </row>
    <row r="1128" spans="1:46" x14ac:dyDescent="0.2">
      <c r="A1128" s="306" t="s">
        <v>2054</v>
      </c>
      <c r="B1128" s="50" t="s">
        <v>310</v>
      </c>
      <c r="C1128" s="50" t="s">
        <v>295</v>
      </c>
      <c r="D1128" s="50" t="s">
        <v>778</v>
      </c>
      <c r="E1128" s="50" t="s">
        <v>679</v>
      </c>
      <c r="F1128" s="50" t="s">
        <v>680</v>
      </c>
      <c r="G1128" s="50" t="s">
        <v>681</v>
      </c>
      <c r="H1128" s="50" t="s">
        <v>1091</v>
      </c>
      <c r="J1128" s="50" t="s">
        <v>1116</v>
      </c>
      <c r="K1128" s="50" t="s">
        <v>1112</v>
      </c>
      <c r="L1128" s="307">
        <v>1014.5614112200803</v>
      </c>
      <c r="M1128" s="308">
        <v>1400</v>
      </c>
      <c r="N1128" s="307">
        <v>912.25</v>
      </c>
      <c r="O1128" s="50" t="s">
        <v>1694</v>
      </c>
      <c r="Q1128" s="50" t="s">
        <v>300</v>
      </c>
      <c r="R1128" s="50" t="s">
        <v>1091</v>
      </c>
      <c r="T1128" s="308">
        <v>549.22</v>
      </c>
      <c r="U1128" s="309">
        <v>13</v>
      </c>
      <c r="V1128" s="310">
        <v>45931</v>
      </c>
      <c r="X1128" s="50" t="s">
        <v>306</v>
      </c>
      <c r="AA1128" s="50" t="s">
        <v>1112</v>
      </c>
      <c r="AD1128" s="50" t="s">
        <v>360</v>
      </c>
      <c r="AF1128" s="306"/>
      <c r="AG1128" s="307">
        <v>0.11929336831083748</v>
      </c>
      <c r="AH1128" s="307">
        <v>0.12431240975488157</v>
      </c>
      <c r="AI1128" s="307">
        <v>0.47130861506815369</v>
      </c>
      <c r="AJ1128" s="50" t="s">
        <v>0</v>
      </c>
      <c r="AK1128" s="307">
        <v>40.921756202773452</v>
      </c>
      <c r="AL1128" s="307">
        <v>0.72580162494974965</v>
      </c>
      <c r="AN1128" s="312">
        <v>6</v>
      </c>
      <c r="AO1128" s="313" t="s">
        <v>305</v>
      </c>
      <c r="AP1128" s="313" t="s">
        <v>0</v>
      </c>
      <c r="AQ1128" s="313" t="s">
        <v>306</v>
      </c>
      <c r="AR1128" s="314" t="s">
        <v>0</v>
      </c>
      <c r="AS1128" s="314"/>
    </row>
    <row r="1129" spans="1:46" x14ac:dyDescent="0.2">
      <c r="A1129" s="306" t="s">
        <v>2056</v>
      </c>
      <c r="B1129" s="50" t="s">
        <v>310</v>
      </c>
      <c r="C1129" s="50" t="s">
        <v>295</v>
      </c>
      <c r="D1129" s="50" t="s">
        <v>778</v>
      </c>
      <c r="E1129" s="50" t="s">
        <v>679</v>
      </c>
      <c r="F1129" s="50" t="s">
        <v>680</v>
      </c>
      <c r="G1129" s="50" t="s">
        <v>681</v>
      </c>
      <c r="H1129" s="50" t="s">
        <v>1091</v>
      </c>
      <c r="I1129" s="50" t="s">
        <v>689</v>
      </c>
      <c r="J1129" s="50" t="s">
        <v>1114</v>
      </c>
      <c r="K1129" s="50" t="s">
        <v>1120</v>
      </c>
      <c r="L1129" s="307">
        <v>2011.64</v>
      </c>
      <c r="M1129" s="308">
        <v>2200</v>
      </c>
      <c r="N1129" s="307">
        <v>1808.7781573548732</v>
      </c>
      <c r="O1129" s="50" t="s">
        <v>1689</v>
      </c>
      <c r="Q1129" s="50" t="s">
        <v>319</v>
      </c>
      <c r="R1129" s="50" t="s">
        <v>1091</v>
      </c>
      <c r="S1129" s="50" t="s">
        <v>1120</v>
      </c>
      <c r="T1129" s="308">
        <v>3693.66</v>
      </c>
      <c r="U1129" s="309">
        <v>15</v>
      </c>
      <c r="V1129" s="310">
        <v>45931</v>
      </c>
      <c r="X1129" s="50" t="s">
        <v>306</v>
      </c>
      <c r="Y1129" s="50" t="s">
        <v>689</v>
      </c>
      <c r="AD1129" s="50" t="s">
        <v>304</v>
      </c>
      <c r="AE1129" s="310">
        <v>45121</v>
      </c>
      <c r="AF1129" s="306" t="s">
        <v>3231</v>
      </c>
      <c r="AG1129" s="307">
        <v>0.24648240225023693</v>
      </c>
      <c r="AH1129" s="307">
        <v>0.23653081821642405</v>
      </c>
      <c r="AI1129" s="307">
        <v>0.26411471301866746</v>
      </c>
      <c r="AJ1129" s="306" t="s">
        <v>0</v>
      </c>
      <c r="AK1129" s="307">
        <v>169.49949400607966</v>
      </c>
      <c r="AL1129" s="307">
        <v>1.43923</v>
      </c>
      <c r="AN1129" s="312">
        <v>6</v>
      </c>
      <c r="AO1129" s="313" t="s">
        <v>305</v>
      </c>
      <c r="AP1129" s="313" t="s">
        <v>0</v>
      </c>
      <c r="AQ1129" s="313" t="s">
        <v>306</v>
      </c>
      <c r="AR1129" s="314" t="s">
        <v>0</v>
      </c>
      <c r="AS1129" s="314"/>
    </row>
    <row r="1130" spans="1:46" x14ac:dyDescent="0.2">
      <c r="A1130" s="306" t="s">
        <v>2057</v>
      </c>
      <c r="B1130" s="50" t="s">
        <v>310</v>
      </c>
      <c r="C1130" s="50" t="s">
        <v>295</v>
      </c>
      <c r="D1130" s="50" t="s">
        <v>778</v>
      </c>
      <c r="E1130" s="50" t="s">
        <v>679</v>
      </c>
      <c r="F1130" s="50" t="s">
        <v>680</v>
      </c>
      <c r="G1130" s="50" t="s">
        <v>681</v>
      </c>
      <c r="H1130" s="50" t="s">
        <v>1091</v>
      </c>
      <c r="J1130" s="50" t="s">
        <v>1116</v>
      </c>
      <c r="K1130" s="50" t="s">
        <v>1120</v>
      </c>
      <c r="L1130" s="307">
        <v>1054.27</v>
      </c>
      <c r="M1130" s="308">
        <v>1400</v>
      </c>
      <c r="N1130" s="307">
        <v>981.75</v>
      </c>
      <c r="O1130" s="50" t="s">
        <v>1701</v>
      </c>
      <c r="Q1130" s="50" t="s">
        <v>300</v>
      </c>
      <c r="R1130" s="50" t="s">
        <v>1091</v>
      </c>
      <c r="T1130" s="308">
        <v>549.22</v>
      </c>
      <c r="U1130" s="309">
        <v>13</v>
      </c>
      <c r="V1130" s="310">
        <v>45931</v>
      </c>
      <c r="X1130" s="50" t="s">
        <v>306</v>
      </c>
      <c r="AD1130" s="50" t="s">
        <v>360</v>
      </c>
      <c r="AF1130" s="306"/>
      <c r="AG1130" s="307">
        <v>0.23</v>
      </c>
      <c r="AH1130" s="307">
        <v>0.23</v>
      </c>
      <c r="AI1130" s="307">
        <v>1.97</v>
      </c>
      <c r="AJ1130" s="50" t="s">
        <v>181</v>
      </c>
      <c r="AK1130" s="307">
        <v>5.41</v>
      </c>
      <c r="AL1130" s="307">
        <v>0</v>
      </c>
      <c r="AN1130" s="312">
        <v>6</v>
      </c>
      <c r="AO1130" s="313" t="s">
        <v>305</v>
      </c>
      <c r="AP1130" s="313" t="s">
        <v>0</v>
      </c>
      <c r="AQ1130" s="313" t="s">
        <v>306</v>
      </c>
      <c r="AR1130" s="314" t="s">
        <v>0</v>
      </c>
      <c r="AS1130" s="314"/>
    </row>
    <row r="1131" spans="1:46" x14ac:dyDescent="0.2">
      <c r="A1131" s="306" t="s">
        <v>2058</v>
      </c>
      <c r="B1131" s="50" t="s">
        <v>310</v>
      </c>
      <c r="C1131" s="50" t="s">
        <v>295</v>
      </c>
      <c r="D1131" s="50" t="s">
        <v>778</v>
      </c>
      <c r="E1131" s="50" t="s">
        <v>679</v>
      </c>
      <c r="F1131" s="50" t="s">
        <v>680</v>
      </c>
      <c r="G1131" s="50" t="s">
        <v>681</v>
      </c>
      <c r="H1131" s="50" t="s">
        <v>1091</v>
      </c>
      <c r="J1131" s="50" t="s">
        <v>1116</v>
      </c>
      <c r="K1131" s="50" t="s">
        <v>1115</v>
      </c>
      <c r="L1131" s="307">
        <v>1666.004926289592</v>
      </c>
      <c r="M1131" s="308">
        <v>1400</v>
      </c>
      <c r="N1131" s="307">
        <v>1498</v>
      </c>
      <c r="O1131" s="50" t="s">
        <v>1695</v>
      </c>
      <c r="Q1131" s="50" t="s">
        <v>300</v>
      </c>
      <c r="R1131" s="50" t="s">
        <v>1091</v>
      </c>
      <c r="T1131" s="308">
        <v>549.22</v>
      </c>
      <c r="U1131" s="309">
        <v>13</v>
      </c>
      <c r="V1131" s="310">
        <v>45931</v>
      </c>
      <c r="X1131" s="50" t="s">
        <v>306</v>
      </c>
      <c r="AA1131" s="50" t="s">
        <v>1115</v>
      </c>
      <c r="AD1131" s="50" t="s">
        <v>360</v>
      </c>
      <c r="AF1131" s="306"/>
      <c r="AG1131" s="307">
        <v>0.1958908914547926</v>
      </c>
      <c r="AH1131" s="307">
        <v>0.2041326279120993</v>
      </c>
      <c r="AI1131" s="307">
        <v>0.77393291901572425</v>
      </c>
      <c r="AJ1131" s="306" t="s">
        <v>0</v>
      </c>
      <c r="AK1131" s="307">
        <v>16.743997082281822</v>
      </c>
      <c r="AL1131" s="307">
        <v>1.1918342934225545</v>
      </c>
      <c r="AN1131" s="312">
        <v>6</v>
      </c>
      <c r="AO1131" s="313" t="s">
        <v>305</v>
      </c>
      <c r="AP1131" s="313" t="s">
        <v>0</v>
      </c>
      <c r="AQ1131" s="313" t="s">
        <v>306</v>
      </c>
      <c r="AR1131" s="314" t="s">
        <v>0</v>
      </c>
      <c r="AS1131" s="314"/>
    </row>
    <row r="1132" spans="1:46" x14ac:dyDescent="0.2">
      <c r="A1132" s="306" t="s">
        <v>2060</v>
      </c>
      <c r="B1132" s="50" t="s">
        <v>310</v>
      </c>
      <c r="C1132" s="50" t="s">
        <v>295</v>
      </c>
      <c r="D1132" s="50" t="s">
        <v>778</v>
      </c>
      <c r="E1132" s="50" t="s">
        <v>679</v>
      </c>
      <c r="F1132" s="50" t="s">
        <v>680</v>
      </c>
      <c r="G1132" s="50" t="s">
        <v>681</v>
      </c>
      <c r="H1132" s="50" t="s">
        <v>1091</v>
      </c>
      <c r="I1132" s="50" t="s">
        <v>689</v>
      </c>
      <c r="J1132" s="50" t="s">
        <v>1114</v>
      </c>
      <c r="L1132" s="307">
        <v>2011.64</v>
      </c>
      <c r="M1132" s="308">
        <v>2200</v>
      </c>
      <c r="N1132" s="307">
        <v>1808.7781573548732</v>
      </c>
      <c r="O1132" s="50" t="s">
        <v>1693</v>
      </c>
      <c r="Q1132" s="50" t="s">
        <v>319</v>
      </c>
      <c r="R1132" s="50" t="s">
        <v>1091</v>
      </c>
      <c r="T1132" s="308">
        <v>3522.89</v>
      </c>
      <c r="U1132" s="309">
        <v>15</v>
      </c>
      <c r="V1132" s="310">
        <v>45931</v>
      </c>
      <c r="X1132" s="50" t="s">
        <v>306</v>
      </c>
      <c r="Y1132" s="50" t="s">
        <v>689</v>
      </c>
      <c r="AD1132" s="50" t="s">
        <v>304</v>
      </c>
      <c r="AE1132" s="310">
        <v>45121</v>
      </c>
      <c r="AF1132" s="306" t="s">
        <v>3231</v>
      </c>
      <c r="AG1132" s="307">
        <v>0.24648240225023693</v>
      </c>
      <c r="AH1132" s="307">
        <v>0.23653081821642405</v>
      </c>
      <c r="AI1132" s="307">
        <v>0.26411471301866746</v>
      </c>
      <c r="AJ1132" s="50" t="s">
        <v>0</v>
      </c>
      <c r="AK1132" s="307">
        <v>169.49949400607966</v>
      </c>
      <c r="AL1132" s="307">
        <v>1.43923</v>
      </c>
      <c r="AN1132" s="312">
        <v>6</v>
      </c>
      <c r="AO1132" s="313" t="s">
        <v>305</v>
      </c>
      <c r="AP1132" s="313" t="s">
        <v>0</v>
      </c>
      <c r="AQ1132" s="313" t="s">
        <v>306</v>
      </c>
      <c r="AR1132" s="314" t="s">
        <v>0</v>
      </c>
      <c r="AS1132" s="314"/>
    </row>
    <row r="1133" spans="1:46" x14ac:dyDescent="0.2">
      <c r="A1133" s="306" t="s">
        <v>1712</v>
      </c>
      <c r="B1133" s="50" t="s">
        <v>312</v>
      </c>
      <c r="C1133" s="50" t="s">
        <v>295</v>
      </c>
      <c r="D1133" s="50" t="s">
        <v>778</v>
      </c>
      <c r="E1133" s="50" t="s">
        <v>679</v>
      </c>
      <c r="F1133" s="50" t="s">
        <v>690</v>
      </c>
      <c r="G1133" s="50" t="s">
        <v>691</v>
      </c>
      <c r="H1133" s="50" t="s">
        <v>1091</v>
      </c>
      <c r="I1133" s="50" t="s">
        <v>1713</v>
      </c>
      <c r="J1133" s="50" t="s">
        <v>693</v>
      </c>
      <c r="L1133" s="307">
        <v>191</v>
      </c>
      <c r="M1133" s="308">
        <v>44</v>
      </c>
      <c r="N1133" s="307">
        <v>171.2927243</v>
      </c>
      <c r="O1133" s="50" t="s">
        <v>1714</v>
      </c>
      <c r="Q1133" s="50" t="s">
        <v>319</v>
      </c>
      <c r="R1133" s="50" t="s">
        <v>1091</v>
      </c>
      <c r="T1133" s="308">
        <v>59</v>
      </c>
      <c r="U1133" s="309">
        <v>14</v>
      </c>
      <c r="V1133" s="310">
        <v>45931</v>
      </c>
      <c r="X1133" s="50" t="s">
        <v>306</v>
      </c>
      <c r="Y1133" s="50" t="s">
        <v>692</v>
      </c>
      <c r="AD1133" s="50" t="s">
        <v>304</v>
      </c>
      <c r="AE1133" s="310">
        <v>45125</v>
      </c>
      <c r="AF1133" s="306" t="s">
        <v>3240</v>
      </c>
      <c r="AG1133" s="307">
        <v>0.03</v>
      </c>
      <c r="AH1133" s="307">
        <v>0.03</v>
      </c>
      <c r="AI1133" s="307">
        <v>5.73</v>
      </c>
      <c r="AJ1133" s="306" t="s">
        <v>181</v>
      </c>
      <c r="AK1133" s="307">
        <v>-101.15</v>
      </c>
      <c r="AL1133" s="307">
        <v>0</v>
      </c>
      <c r="AN1133" s="312">
        <v>2</v>
      </c>
      <c r="AO1133" s="313" t="s">
        <v>305</v>
      </c>
      <c r="AP1133" s="313" t="s">
        <v>0</v>
      </c>
      <c r="AQ1133" s="313" t="s">
        <v>2862</v>
      </c>
      <c r="AR1133" s="314" t="s">
        <v>0</v>
      </c>
      <c r="AS1133" s="314"/>
      <c r="AT1133" s="50" t="s">
        <v>2000</v>
      </c>
    </row>
    <row r="1134" spans="1:46" x14ac:dyDescent="0.2">
      <c r="A1134" s="306" t="s">
        <v>1716</v>
      </c>
      <c r="B1134" s="50" t="s">
        <v>312</v>
      </c>
      <c r="C1134" s="50" t="s">
        <v>295</v>
      </c>
      <c r="D1134" s="50" t="s">
        <v>778</v>
      </c>
      <c r="E1134" s="50" t="s">
        <v>679</v>
      </c>
      <c r="F1134" s="50" t="s">
        <v>690</v>
      </c>
      <c r="G1134" s="50" t="s">
        <v>691</v>
      </c>
      <c r="H1134" s="50" t="s">
        <v>1091</v>
      </c>
      <c r="I1134" s="50" t="s">
        <v>1713</v>
      </c>
      <c r="J1134" s="50" t="s">
        <v>694</v>
      </c>
      <c r="L1134" s="307">
        <v>121</v>
      </c>
      <c r="M1134" s="308">
        <v>44</v>
      </c>
      <c r="N1134" s="307">
        <v>108.4482062</v>
      </c>
      <c r="O1134" s="50" t="s">
        <v>1717</v>
      </c>
      <c r="Q1134" s="50" t="s">
        <v>319</v>
      </c>
      <c r="R1134" s="50" t="s">
        <v>1091</v>
      </c>
      <c r="T1134" s="308">
        <v>59</v>
      </c>
      <c r="U1134" s="309">
        <v>14</v>
      </c>
      <c r="V1134" s="310">
        <v>45931</v>
      </c>
      <c r="X1134" s="50" t="s">
        <v>306</v>
      </c>
      <c r="Y1134" s="50" t="s">
        <v>692</v>
      </c>
      <c r="AD1134" s="50" t="s">
        <v>304</v>
      </c>
      <c r="AE1134" s="310">
        <v>45125</v>
      </c>
      <c r="AF1134" s="306" t="s">
        <v>3240</v>
      </c>
      <c r="AG1134" s="307">
        <v>0.02</v>
      </c>
      <c r="AH1134" s="307">
        <v>0.02</v>
      </c>
      <c r="AI1134" s="307">
        <v>4.91</v>
      </c>
      <c r="AJ1134" s="50" t="s">
        <v>181</v>
      </c>
      <c r="AK1134" s="307">
        <v>-150.86000000000001</v>
      </c>
      <c r="AL1134" s="307">
        <v>0</v>
      </c>
      <c r="AN1134" s="312">
        <v>2</v>
      </c>
      <c r="AO1134" s="313" t="s">
        <v>305</v>
      </c>
      <c r="AP1134" s="313" t="s">
        <v>0</v>
      </c>
      <c r="AQ1134" s="313" t="s">
        <v>2862</v>
      </c>
      <c r="AR1134" s="314" t="s">
        <v>0</v>
      </c>
      <c r="AS1134" s="314"/>
      <c r="AT1134" s="50" t="s">
        <v>2000</v>
      </c>
    </row>
    <row r="1135" spans="1:46" x14ac:dyDescent="0.2">
      <c r="A1135" s="306" t="s">
        <v>1718</v>
      </c>
      <c r="B1135" s="50" t="s">
        <v>312</v>
      </c>
      <c r="C1135" s="50" t="s">
        <v>295</v>
      </c>
      <c r="D1135" s="50" t="s">
        <v>778</v>
      </c>
      <c r="E1135" s="50" t="s">
        <v>679</v>
      </c>
      <c r="F1135" s="50" t="s">
        <v>690</v>
      </c>
      <c r="G1135" s="50" t="s">
        <v>691</v>
      </c>
      <c r="H1135" s="50" t="s">
        <v>1091</v>
      </c>
      <c r="I1135" s="50" t="s">
        <v>1713</v>
      </c>
      <c r="J1135" s="50" t="s">
        <v>695</v>
      </c>
      <c r="L1135" s="307">
        <v>66</v>
      </c>
      <c r="M1135" s="308">
        <v>44</v>
      </c>
      <c r="N1135" s="307">
        <v>59.52371445</v>
      </c>
      <c r="O1135" s="50" t="s">
        <v>1719</v>
      </c>
      <c r="Q1135" s="50" t="s">
        <v>319</v>
      </c>
      <c r="R1135" s="50" t="s">
        <v>1091</v>
      </c>
      <c r="T1135" s="308">
        <v>59</v>
      </c>
      <c r="U1135" s="309">
        <v>14</v>
      </c>
      <c r="V1135" s="310">
        <v>45931</v>
      </c>
      <c r="X1135" s="50" t="s">
        <v>306</v>
      </c>
      <c r="Y1135" s="50" t="s">
        <v>692</v>
      </c>
      <c r="AD1135" s="50" t="s">
        <v>304</v>
      </c>
      <c r="AE1135" s="310">
        <v>45125</v>
      </c>
      <c r="AF1135" s="306" t="s">
        <v>3240</v>
      </c>
      <c r="AG1135" s="307">
        <v>0.01</v>
      </c>
      <c r="AH1135" s="307">
        <v>0.01</v>
      </c>
      <c r="AI1135" s="307">
        <v>4.3899999999999997</v>
      </c>
      <c r="AJ1135" s="306" t="s">
        <v>181</v>
      </c>
      <c r="AK1135" s="307">
        <v>-272.86</v>
      </c>
      <c r="AL1135" s="307">
        <v>0</v>
      </c>
      <c r="AN1135" s="312">
        <v>2</v>
      </c>
      <c r="AO1135" s="313" t="s">
        <v>305</v>
      </c>
      <c r="AP1135" s="313" t="s">
        <v>0</v>
      </c>
      <c r="AQ1135" s="313" t="s">
        <v>2862</v>
      </c>
      <c r="AR1135" s="314" t="s">
        <v>0</v>
      </c>
      <c r="AS1135" s="314"/>
      <c r="AT1135" s="50" t="s">
        <v>2000</v>
      </c>
    </row>
    <row r="1136" spans="1:46" x14ac:dyDescent="0.2">
      <c r="A1136" s="306" t="s">
        <v>1720</v>
      </c>
      <c r="B1136" s="50" t="s">
        <v>312</v>
      </c>
      <c r="C1136" s="50" t="s">
        <v>295</v>
      </c>
      <c r="D1136" s="50" t="s">
        <v>778</v>
      </c>
      <c r="E1136" s="50" t="s">
        <v>679</v>
      </c>
      <c r="F1136" s="50" t="s">
        <v>690</v>
      </c>
      <c r="G1136" s="50" t="s">
        <v>691</v>
      </c>
      <c r="H1136" s="50" t="s">
        <v>1091</v>
      </c>
      <c r="I1136" s="50" t="s">
        <v>1713</v>
      </c>
      <c r="J1136" s="50" t="s">
        <v>1721</v>
      </c>
      <c r="L1136" s="307">
        <v>133</v>
      </c>
      <c r="M1136" s="308">
        <v>44</v>
      </c>
      <c r="N1136" s="307">
        <v>119.98887499999999</v>
      </c>
      <c r="O1136" s="50" t="s">
        <v>1722</v>
      </c>
      <c r="Q1136" s="50" t="s">
        <v>319</v>
      </c>
      <c r="R1136" s="50" t="s">
        <v>1091</v>
      </c>
      <c r="T1136" s="308">
        <v>59</v>
      </c>
      <c r="U1136" s="309">
        <v>14</v>
      </c>
      <c r="V1136" s="310">
        <v>45931</v>
      </c>
      <c r="X1136" s="50" t="s">
        <v>306</v>
      </c>
      <c r="Y1136" s="50" t="s">
        <v>692</v>
      </c>
      <c r="AD1136" s="50" t="s">
        <v>304</v>
      </c>
      <c r="AE1136" s="310">
        <v>45125</v>
      </c>
      <c r="AF1136" s="306" t="s">
        <v>3240</v>
      </c>
      <c r="AG1136" s="307">
        <v>0.02</v>
      </c>
      <c r="AH1136" s="307">
        <v>0.02</v>
      </c>
      <c r="AI1136" s="307">
        <v>5.1100000000000003</v>
      </c>
      <c r="AJ1136" s="50" t="s">
        <v>181</v>
      </c>
      <c r="AK1136" s="307">
        <v>-140.06</v>
      </c>
      <c r="AL1136" s="307">
        <v>0</v>
      </c>
      <c r="AN1136" s="312">
        <v>2</v>
      </c>
      <c r="AO1136" s="313" t="s">
        <v>305</v>
      </c>
      <c r="AP1136" s="313" t="s">
        <v>0</v>
      </c>
      <c r="AQ1136" s="313" t="s">
        <v>2862</v>
      </c>
      <c r="AR1136" s="314" t="s">
        <v>0</v>
      </c>
      <c r="AS1136" s="314"/>
      <c r="AT1136" s="50" t="s">
        <v>2000</v>
      </c>
    </row>
    <row r="1137" spans="1:45" x14ac:dyDescent="0.2">
      <c r="A1137" s="306" t="s">
        <v>1723</v>
      </c>
      <c r="B1137" s="50" t="s">
        <v>312</v>
      </c>
      <c r="C1137" s="50" t="s">
        <v>295</v>
      </c>
      <c r="D1137" s="50" t="s">
        <v>778</v>
      </c>
      <c r="E1137" s="50" t="s">
        <v>679</v>
      </c>
      <c r="F1137" s="50" t="s">
        <v>690</v>
      </c>
      <c r="G1137" s="50" t="s">
        <v>691</v>
      </c>
      <c r="H1137" s="50" t="s">
        <v>1091</v>
      </c>
      <c r="I1137" s="50" t="s">
        <v>1713</v>
      </c>
      <c r="J1137" s="50" t="s">
        <v>1721</v>
      </c>
      <c r="K1137" s="50" t="s">
        <v>1120</v>
      </c>
      <c r="L1137" s="307">
        <v>133</v>
      </c>
      <c r="M1137" s="308">
        <v>44</v>
      </c>
      <c r="N1137" s="307">
        <v>119.98887499999999</v>
      </c>
      <c r="O1137" s="50" t="s">
        <v>1724</v>
      </c>
      <c r="Q1137" s="50" t="s">
        <v>319</v>
      </c>
      <c r="R1137" s="50" t="s">
        <v>1091</v>
      </c>
      <c r="S1137" s="50" t="s">
        <v>1120</v>
      </c>
      <c r="T1137" s="308">
        <v>59</v>
      </c>
      <c r="U1137" s="309">
        <v>14</v>
      </c>
      <c r="V1137" s="310">
        <v>45931</v>
      </c>
      <c r="X1137" s="50" t="s">
        <v>306</v>
      </c>
      <c r="Y1137" s="50" t="s">
        <v>692</v>
      </c>
      <c r="AD1137" s="50" t="s">
        <v>304</v>
      </c>
      <c r="AE1137" s="310">
        <v>45125</v>
      </c>
      <c r="AF1137" s="306" t="s">
        <v>3240</v>
      </c>
      <c r="AG1137" s="307">
        <v>2.1964999999999998E-2</v>
      </c>
      <c r="AH1137" s="307">
        <v>0.01</v>
      </c>
      <c r="AI1137" s="307">
        <v>4.16</v>
      </c>
      <c r="AJ1137" s="306" t="s">
        <v>181</v>
      </c>
      <c r="AK1137" s="307">
        <v>-120.54</v>
      </c>
      <c r="AL1137" s="307">
        <v>0.10928571428571429</v>
      </c>
      <c r="AN1137" s="312">
        <v>2</v>
      </c>
      <c r="AO1137" s="313" t="s">
        <v>305</v>
      </c>
      <c r="AP1137" s="313" t="s">
        <v>0</v>
      </c>
      <c r="AQ1137" s="313" t="s">
        <v>2862</v>
      </c>
      <c r="AR1137" s="314" t="s">
        <v>0</v>
      </c>
      <c r="AS1137" s="314"/>
    </row>
    <row r="1138" spans="1:45" x14ac:dyDescent="0.2">
      <c r="A1138" s="306" t="s">
        <v>1725</v>
      </c>
      <c r="B1138" s="50" t="s">
        <v>312</v>
      </c>
      <c r="C1138" s="50" t="s">
        <v>295</v>
      </c>
      <c r="D1138" s="50" t="s">
        <v>778</v>
      </c>
      <c r="E1138" s="50" t="s">
        <v>679</v>
      </c>
      <c r="F1138" s="50" t="s">
        <v>690</v>
      </c>
      <c r="G1138" s="50" t="s">
        <v>1726</v>
      </c>
      <c r="H1138" s="50" t="s">
        <v>1091</v>
      </c>
      <c r="I1138" s="50" t="s">
        <v>1727</v>
      </c>
      <c r="J1138" s="50" t="s">
        <v>699</v>
      </c>
      <c r="K1138" s="50" t="s">
        <v>1120</v>
      </c>
      <c r="L1138" s="307">
        <v>29.73</v>
      </c>
      <c r="M1138" s="308">
        <v>14</v>
      </c>
      <c r="N1138" s="307">
        <v>26.68</v>
      </c>
      <c r="O1138" s="50" t="s">
        <v>1728</v>
      </c>
      <c r="Q1138" s="50" t="s">
        <v>319</v>
      </c>
      <c r="R1138" s="50" t="s">
        <v>1118</v>
      </c>
      <c r="S1138" s="50" t="s">
        <v>1120</v>
      </c>
      <c r="T1138" s="308">
        <v>22.75</v>
      </c>
      <c r="U1138" s="309">
        <v>10</v>
      </c>
      <c r="V1138" s="310">
        <v>45200</v>
      </c>
      <c r="X1138" s="50" t="s">
        <v>306</v>
      </c>
      <c r="AD1138" s="50" t="s">
        <v>304</v>
      </c>
      <c r="AE1138" s="310">
        <v>45167</v>
      </c>
      <c r="AF1138" s="306" t="s">
        <v>3302</v>
      </c>
      <c r="AG1138" s="307">
        <v>4.8469999999999997E-3</v>
      </c>
      <c r="AH1138" s="307">
        <v>0</v>
      </c>
      <c r="AI1138" s="307">
        <v>1.9</v>
      </c>
      <c r="AJ1138" s="50" t="s">
        <v>181</v>
      </c>
      <c r="AK1138" s="307">
        <v>-66.599999999999994</v>
      </c>
      <c r="AL1138" s="307">
        <v>3.7999999999999999E-2</v>
      </c>
      <c r="AN1138" s="312">
        <v>2</v>
      </c>
      <c r="AO1138" s="313" t="s">
        <v>305</v>
      </c>
      <c r="AP1138" s="313" t="s">
        <v>0</v>
      </c>
      <c r="AQ1138" s="313" t="s">
        <v>306</v>
      </c>
      <c r="AR1138" s="314" t="s">
        <v>0</v>
      </c>
      <c r="AS1138" s="314"/>
    </row>
    <row r="1139" spans="1:45" x14ac:dyDescent="0.2">
      <c r="A1139" s="306" t="s">
        <v>1729</v>
      </c>
      <c r="B1139" s="50" t="s">
        <v>312</v>
      </c>
      <c r="C1139" s="50" t="s">
        <v>295</v>
      </c>
      <c r="D1139" s="50" t="s">
        <v>778</v>
      </c>
      <c r="E1139" s="50" t="s">
        <v>679</v>
      </c>
      <c r="F1139" s="50" t="s">
        <v>690</v>
      </c>
      <c r="G1139" s="50" t="s">
        <v>1726</v>
      </c>
      <c r="H1139" s="50" t="s">
        <v>1091</v>
      </c>
      <c r="I1139" s="50" t="s">
        <v>1727</v>
      </c>
      <c r="J1139" s="50" t="s">
        <v>698</v>
      </c>
      <c r="K1139" s="50" t="s">
        <v>697</v>
      </c>
      <c r="L1139" s="307">
        <v>55.66</v>
      </c>
      <c r="M1139" s="308">
        <v>20</v>
      </c>
      <c r="N1139" s="307">
        <v>49.94</v>
      </c>
      <c r="O1139" s="50" t="s">
        <v>1730</v>
      </c>
      <c r="Q1139" s="50" t="s">
        <v>319</v>
      </c>
      <c r="R1139" s="50" t="s">
        <v>1118</v>
      </c>
      <c r="S1139" s="50" t="s">
        <v>697</v>
      </c>
      <c r="T1139" s="308">
        <v>22.64</v>
      </c>
      <c r="U1139" s="309">
        <v>10</v>
      </c>
      <c r="V1139" s="310">
        <v>45200</v>
      </c>
      <c r="X1139" s="50" t="s">
        <v>306</v>
      </c>
      <c r="AD1139" s="50" t="s">
        <v>304</v>
      </c>
      <c r="AE1139" s="310">
        <v>45167</v>
      </c>
      <c r="AF1139" s="306" t="s">
        <v>3302</v>
      </c>
      <c r="AG1139" s="307">
        <v>9.1299999999999992E-3</v>
      </c>
      <c r="AH1139" s="307">
        <v>0.01</v>
      </c>
      <c r="AI1139" s="307">
        <v>2.2200000000000002</v>
      </c>
      <c r="AJ1139" s="306" t="s">
        <v>181</v>
      </c>
      <c r="AK1139" s="307">
        <v>-40.33</v>
      </c>
      <c r="AL1139" s="307">
        <v>5.2000000000000005E-2</v>
      </c>
      <c r="AN1139" s="312">
        <v>2</v>
      </c>
      <c r="AO1139" s="313" t="s">
        <v>305</v>
      </c>
      <c r="AP1139" s="313" t="s">
        <v>0</v>
      </c>
      <c r="AQ1139" s="313" t="s">
        <v>306</v>
      </c>
      <c r="AR1139" s="314" t="s">
        <v>0</v>
      </c>
      <c r="AS1139" s="314"/>
    </row>
    <row r="1140" spans="1:45" x14ac:dyDescent="0.2">
      <c r="A1140" s="306" t="s">
        <v>1735</v>
      </c>
      <c r="B1140" s="50" t="s">
        <v>312</v>
      </c>
      <c r="C1140" s="50" t="s">
        <v>295</v>
      </c>
      <c r="D1140" s="50" t="s">
        <v>778</v>
      </c>
      <c r="E1140" s="50" t="s">
        <v>679</v>
      </c>
      <c r="F1140" s="50" t="s">
        <v>690</v>
      </c>
      <c r="G1140" s="50" t="s">
        <v>691</v>
      </c>
      <c r="H1140" s="50" t="s">
        <v>1736</v>
      </c>
      <c r="I1140" s="50" t="s">
        <v>692</v>
      </c>
      <c r="J1140" s="50" t="s">
        <v>693</v>
      </c>
      <c r="L1140" s="307">
        <v>1299</v>
      </c>
      <c r="M1140" s="308">
        <v>125</v>
      </c>
      <c r="N1140" s="307">
        <v>1167.8367679999999</v>
      </c>
      <c r="O1140" s="306" t="s">
        <v>1737</v>
      </c>
      <c r="Q1140" s="50" t="s">
        <v>319</v>
      </c>
      <c r="R1140" s="50" t="s">
        <v>1544</v>
      </c>
      <c r="T1140" s="308">
        <v>426.57</v>
      </c>
      <c r="U1140" s="309">
        <v>11</v>
      </c>
      <c r="V1140" s="310">
        <v>45931</v>
      </c>
      <c r="X1140" s="50" t="s">
        <v>306</v>
      </c>
      <c r="Y1140" s="50" t="s">
        <v>692</v>
      </c>
      <c r="AD1140" s="50" t="s">
        <v>304</v>
      </c>
      <c r="AE1140" s="310">
        <v>45125</v>
      </c>
      <c r="AF1140" s="306" t="s">
        <v>3240</v>
      </c>
      <c r="AG1140" s="307">
        <v>0.13</v>
      </c>
      <c r="AH1140" s="307">
        <v>0.12</v>
      </c>
      <c r="AI1140" s="307">
        <v>2.97</v>
      </c>
      <c r="AJ1140" s="306" t="s">
        <v>181</v>
      </c>
      <c r="AK1140" s="307">
        <v>-133.25</v>
      </c>
      <c r="AL1140" s="307">
        <v>1.0981818181818181</v>
      </c>
      <c r="AN1140" s="312">
        <v>2</v>
      </c>
      <c r="AO1140" s="313" t="s">
        <v>305</v>
      </c>
      <c r="AP1140" s="313" t="s">
        <v>0</v>
      </c>
      <c r="AQ1140" s="313" t="s">
        <v>2862</v>
      </c>
      <c r="AR1140" s="314" t="s">
        <v>0</v>
      </c>
      <c r="AS1140" s="314"/>
    </row>
    <row r="1141" spans="1:45" x14ac:dyDescent="0.2">
      <c r="A1141" s="306" t="s">
        <v>1738</v>
      </c>
      <c r="B1141" s="50" t="s">
        <v>312</v>
      </c>
      <c r="C1141" s="50" t="s">
        <v>295</v>
      </c>
      <c r="D1141" s="50" t="s">
        <v>778</v>
      </c>
      <c r="E1141" s="50" t="s">
        <v>679</v>
      </c>
      <c r="F1141" s="50" t="s">
        <v>690</v>
      </c>
      <c r="G1141" s="50" t="s">
        <v>691</v>
      </c>
      <c r="H1141" s="50" t="s">
        <v>1736</v>
      </c>
      <c r="I1141" s="50" t="s">
        <v>692</v>
      </c>
      <c r="J1141" s="50" t="s">
        <v>694</v>
      </c>
      <c r="L1141" s="307">
        <v>476</v>
      </c>
      <c r="M1141" s="308">
        <v>63</v>
      </c>
      <c r="N1141" s="307">
        <v>427.55618679999998</v>
      </c>
      <c r="O1141" s="306" t="s">
        <v>1739</v>
      </c>
      <c r="Q1141" s="50" t="s">
        <v>319</v>
      </c>
      <c r="R1141" s="50" t="s">
        <v>1544</v>
      </c>
      <c r="T1141" s="308">
        <v>426.57</v>
      </c>
      <c r="U1141" s="309">
        <v>11</v>
      </c>
      <c r="V1141" s="310">
        <v>45931</v>
      </c>
      <c r="X1141" s="50" t="s">
        <v>306</v>
      </c>
      <c r="Y1141" s="50" t="s">
        <v>692</v>
      </c>
      <c r="AD1141" s="50" t="s">
        <v>304</v>
      </c>
      <c r="AE1141" s="310">
        <v>45125</v>
      </c>
      <c r="AF1141" s="306" t="s">
        <v>3240</v>
      </c>
      <c r="AG1141" s="307">
        <v>0.05</v>
      </c>
      <c r="AH1141" s="307">
        <v>0.04</v>
      </c>
      <c r="AI1141" s="307">
        <v>2.74</v>
      </c>
      <c r="AJ1141" s="306" t="s">
        <v>181</v>
      </c>
      <c r="AK1141" s="307">
        <v>-362.34</v>
      </c>
      <c r="AL1141" s="307">
        <v>0.7063636363636363</v>
      </c>
      <c r="AN1141" s="312">
        <v>2</v>
      </c>
      <c r="AO1141" s="313" t="s">
        <v>305</v>
      </c>
      <c r="AP1141" s="313" t="s">
        <v>0</v>
      </c>
      <c r="AQ1141" s="313" t="s">
        <v>2862</v>
      </c>
      <c r="AR1141" s="314" t="s">
        <v>0</v>
      </c>
      <c r="AS1141" s="314"/>
    </row>
    <row r="1142" spans="1:45" x14ac:dyDescent="0.2">
      <c r="A1142" s="306" t="s">
        <v>1740</v>
      </c>
      <c r="B1142" s="50" t="s">
        <v>312</v>
      </c>
      <c r="C1142" s="50" t="s">
        <v>295</v>
      </c>
      <c r="D1142" s="50" t="s">
        <v>778</v>
      </c>
      <c r="E1142" s="50" t="s">
        <v>679</v>
      </c>
      <c r="F1142" s="50" t="s">
        <v>690</v>
      </c>
      <c r="G1142" s="50" t="s">
        <v>691</v>
      </c>
      <c r="H1142" s="50" t="s">
        <v>1736</v>
      </c>
      <c r="I1142" s="50" t="s">
        <v>692</v>
      </c>
      <c r="J1142" s="50" t="s">
        <v>695</v>
      </c>
      <c r="L1142" s="307">
        <v>895</v>
      </c>
      <c r="M1142" s="308">
        <v>63</v>
      </c>
      <c r="N1142" s="307">
        <v>804.3710638</v>
      </c>
      <c r="O1142" s="306" t="s">
        <v>1741</v>
      </c>
      <c r="Q1142" s="50" t="s">
        <v>319</v>
      </c>
      <c r="R1142" s="50" t="s">
        <v>1544</v>
      </c>
      <c r="T1142" s="308">
        <v>426.57</v>
      </c>
      <c r="U1142" s="309">
        <v>11</v>
      </c>
      <c r="V1142" s="310">
        <v>45931</v>
      </c>
      <c r="X1142" s="50" t="s">
        <v>306</v>
      </c>
      <c r="Y1142" s="50" t="s">
        <v>692</v>
      </c>
      <c r="AD1142" s="50" t="s">
        <v>304</v>
      </c>
      <c r="AE1142" s="310">
        <v>45125</v>
      </c>
      <c r="AF1142" s="306" t="s">
        <v>3240</v>
      </c>
      <c r="AG1142" s="307">
        <v>0.09</v>
      </c>
      <c r="AH1142" s="307">
        <v>0.08</v>
      </c>
      <c r="AI1142" s="307">
        <v>2.87</v>
      </c>
      <c r="AJ1142" s="306" t="s">
        <v>181</v>
      </c>
      <c r="AK1142" s="307">
        <v>-194.43</v>
      </c>
      <c r="AL1142" s="307">
        <v>0.93454545454545446</v>
      </c>
      <c r="AN1142" s="312">
        <v>2</v>
      </c>
      <c r="AO1142" s="313" t="s">
        <v>305</v>
      </c>
      <c r="AP1142" s="313" t="s">
        <v>0</v>
      </c>
      <c r="AQ1142" s="313" t="s">
        <v>2862</v>
      </c>
      <c r="AR1142" s="314" t="s">
        <v>0</v>
      </c>
      <c r="AS1142" s="314"/>
    </row>
    <row r="1143" spans="1:45" x14ac:dyDescent="0.2">
      <c r="A1143" s="306" t="s">
        <v>1742</v>
      </c>
      <c r="B1143" s="50" t="s">
        <v>312</v>
      </c>
      <c r="C1143" s="50" t="s">
        <v>295</v>
      </c>
      <c r="D1143" s="50" t="s">
        <v>778</v>
      </c>
      <c r="E1143" s="50" t="s">
        <v>679</v>
      </c>
      <c r="F1143" s="50" t="s">
        <v>690</v>
      </c>
      <c r="G1143" s="50" t="s">
        <v>691</v>
      </c>
      <c r="H1143" s="50" t="s">
        <v>1736</v>
      </c>
      <c r="I1143" s="50" t="s">
        <v>692</v>
      </c>
      <c r="J1143" s="50" t="s">
        <v>696</v>
      </c>
      <c r="L1143" s="307">
        <v>71</v>
      </c>
      <c r="M1143" s="308">
        <v>36</v>
      </c>
      <c r="N1143" s="307">
        <v>64.090482460000004</v>
      </c>
      <c r="O1143" s="306" t="s">
        <v>1743</v>
      </c>
      <c r="Q1143" s="50" t="s">
        <v>319</v>
      </c>
      <c r="R1143" s="50" t="s">
        <v>1544</v>
      </c>
      <c r="T1143" s="308">
        <v>426.57</v>
      </c>
      <c r="U1143" s="309">
        <v>11</v>
      </c>
      <c r="V1143" s="310">
        <v>45931</v>
      </c>
      <c r="X1143" s="50" t="s">
        <v>306</v>
      </c>
      <c r="Y1143" s="50" t="s">
        <v>692</v>
      </c>
      <c r="AD1143" s="50" t="s">
        <v>304</v>
      </c>
      <c r="AE1143" s="310">
        <v>45125</v>
      </c>
      <c r="AF1143" s="306" t="s">
        <v>3240</v>
      </c>
      <c r="AG1143" s="307">
        <v>0.01</v>
      </c>
      <c r="AH1143" s="307">
        <v>0.01</v>
      </c>
      <c r="AI1143" s="307">
        <v>2.64</v>
      </c>
      <c r="AJ1143" s="306" t="s">
        <v>181</v>
      </c>
      <c r="AK1143" s="307">
        <v>-2431.02</v>
      </c>
      <c r="AL1143" s="307">
        <v>0.54181818181818187</v>
      </c>
      <c r="AN1143" s="312">
        <v>2</v>
      </c>
      <c r="AO1143" s="313" t="s">
        <v>305</v>
      </c>
      <c r="AP1143" s="313" t="s">
        <v>0</v>
      </c>
      <c r="AQ1143" s="313" t="s">
        <v>2862</v>
      </c>
      <c r="AR1143" s="314" t="s">
        <v>0</v>
      </c>
      <c r="AS1143" s="314"/>
    </row>
    <row r="1144" spans="1:45" x14ac:dyDescent="0.2">
      <c r="A1144" s="306" t="s">
        <v>1744</v>
      </c>
      <c r="B1144" s="50" t="s">
        <v>312</v>
      </c>
      <c r="C1144" s="50" t="s">
        <v>295</v>
      </c>
      <c r="D1144" s="50" t="s">
        <v>778</v>
      </c>
      <c r="E1144" s="50" t="s">
        <v>679</v>
      </c>
      <c r="F1144" s="50" t="s">
        <v>690</v>
      </c>
      <c r="G1144" s="50" t="s">
        <v>691</v>
      </c>
      <c r="H1144" s="50" t="s">
        <v>1091</v>
      </c>
      <c r="I1144" s="50" t="s">
        <v>1745</v>
      </c>
      <c r="J1144" s="50" t="s">
        <v>693</v>
      </c>
      <c r="L1144" s="307">
        <v>54.302790827601591</v>
      </c>
      <c r="M1144" s="308">
        <v>38</v>
      </c>
      <c r="N1144" s="307">
        <v>48.82</v>
      </c>
      <c r="O1144" s="306" t="s">
        <v>1746</v>
      </c>
      <c r="Q1144" s="50" t="s">
        <v>319</v>
      </c>
      <c r="R1144" s="50" t="s">
        <v>1091</v>
      </c>
      <c r="T1144" s="308">
        <v>45</v>
      </c>
      <c r="U1144" s="309">
        <v>14</v>
      </c>
      <c r="V1144" s="310">
        <v>45931</v>
      </c>
      <c r="X1144" s="50" t="s">
        <v>306</v>
      </c>
      <c r="Y1144" s="50" t="s">
        <v>692</v>
      </c>
      <c r="AD1144" s="50" t="s">
        <v>360</v>
      </c>
      <c r="AF1144" s="306"/>
      <c r="AG1144" s="307">
        <v>5.1267493205157518E-3</v>
      </c>
      <c r="AH1144" s="307">
        <v>5.3455029227740258E-3</v>
      </c>
      <c r="AI1144" s="307">
        <v>0.32928957738578063</v>
      </c>
      <c r="AJ1144" s="306" t="s">
        <v>0</v>
      </c>
      <c r="AK1144" s="307">
        <v>72.571711472309758</v>
      </c>
      <c r="AL1144" s="307">
        <v>3.6072568192621092E-2</v>
      </c>
      <c r="AN1144" s="312">
        <v>2</v>
      </c>
      <c r="AO1144" s="313" t="s">
        <v>305</v>
      </c>
      <c r="AP1144" s="313" t="s">
        <v>0</v>
      </c>
      <c r="AQ1144" s="313" t="s">
        <v>2862</v>
      </c>
      <c r="AR1144" s="314" t="s">
        <v>0</v>
      </c>
      <c r="AS1144" s="314"/>
    </row>
    <row r="1145" spans="1:45" x14ac:dyDescent="0.2">
      <c r="A1145" s="306" t="s">
        <v>1747</v>
      </c>
      <c r="B1145" s="50" t="s">
        <v>312</v>
      </c>
      <c r="C1145" s="50" t="s">
        <v>295</v>
      </c>
      <c r="D1145" s="50" t="s">
        <v>778</v>
      </c>
      <c r="E1145" s="50" t="s">
        <v>679</v>
      </c>
      <c r="F1145" s="50" t="s">
        <v>690</v>
      </c>
      <c r="G1145" s="50" t="s">
        <v>691</v>
      </c>
      <c r="H1145" s="50" t="s">
        <v>1091</v>
      </c>
      <c r="I1145" s="50" t="s">
        <v>1745</v>
      </c>
      <c r="J1145" s="50" t="s">
        <v>695</v>
      </c>
      <c r="L1145" s="307">
        <v>41.433407585582941</v>
      </c>
      <c r="M1145" s="308">
        <v>38</v>
      </c>
      <c r="N1145" s="307">
        <v>37.25</v>
      </c>
      <c r="O1145" s="306" t="s">
        <v>1748</v>
      </c>
      <c r="Q1145" s="50" t="s">
        <v>319</v>
      </c>
      <c r="R1145" s="50" t="s">
        <v>1091</v>
      </c>
      <c r="T1145" s="308">
        <v>45</v>
      </c>
      <c r="U1145" s="309">
        <v>14</v>
      </c>
      <c r="V1145" s="310">
        <v>45931</v>
      </c>
      <c r="X1145" s="50" t="s">
        <v>306</v>
      </c>
      <c r="Y1145" s="50" t="s">
        <v>692</v>
      </c>
      <c r="AD1145" s="50" t="s">
        <v>360</v>
      </c>
      <c r="AF1145" s="306"/>
      <c r="AG1145" s="307">
        <v>3.9117454360756195E-3</v>
      </c>
      <c r="AH1145" s="307">
        <v>4.0786559580772734E-3</v>
      </c>
      <c r="AI1145" s="307">
        <v>0.25125024083613945</v>
      </c>
      <c r="AJ1145" s="306" t="s">
        <v>0</v>
      </c>
      <c r="AK1145" s="307">
        <v>100.52534235057315</v>
      </c>
      <c r="AL1145" s="307">
        <v>2.7523620753280131E-2</v>
      </c>
      <c r="AN1145" s="312">
        <v>2</v>
      </c>
      <c r="AO1145" s="313" t="s">
        <v>305</v>
      </c>
      <c r="AP1145" s="313" t="s">
        <v>0</v>
      </c>
      <c r="AQ1145" s="313" t="s">
        <v>2862</v>
      </c>
      <c r="AR1145" s="314" t="s">
        <v>0</v>
      </c>
      <c r="AS1145" s="314"/>
    </row>
    <row r="1146" spans="1:45" x14ac:dyDescent="0.2">
      <c r="A1146" s="306" t="s">
        <v>1749</v>
      </c>
      <c r="B1146" s="50" t="s">
        <v>312</v>
      </c>
      <c r="C1146" s="50" t="s">
        <v>295</v>
      </c>
      <c r="D1146" s="50" t="s">
        <v>778</v>
      </c>
      <c r="E1146" s="50" t="s">
        <v>679</v>
      </c>
      <c r="F1146" s="50" t="s">
        <v>690</v>
      </c>
      <c r="G1146" s="50" t="s">
        <v>691</v>
      </c>
      <c r="H1146" s="50" t="s">
        <v>1091</v>
      </c>
      <c r="I1146" s="50" t="s">
        <v>1745</v>
      </c>
      <c r="J1146" s="50" t="s">
        <v>694</v>
      </c>
      <c r="L1146" s="307">
        <v>22.691047375728644</v>
      </c>
      <c r="M1146" s="308">
        <v>38</v>
      </c>
      <c r="N1146" s="307">
        <v>20.399999999999999</v>
      </c>
      <c r="O1146" s="306" t="s">
        <v>1750</v>
      </c>
      <c r="Q1146" s="50" t="s">
        <v>319</v>
      </c>
      <c r="R1146" s="50" t="s">
        <v>1091</v>
      </c>
      <c r="T1146" s="308">
        <v>45</v>
      </c>
      <c r="U1146" s="309">
        <v>14</v>
      </c>
      <c r="V1146" s="310">
        <v>45931</v>
      </c>
      <c r="X1146" s="50" t="s">
        <v>306</v>
      </c>
      <c r="Y1146" s="50" t="s">
        <v>692</v>
      </c>
      <c r="AD1146" s="50" t="s">
        <v>360</v>
      </c>
      <c r="AF1146" s="306"/>
      <c r="AG1146" s="307">
        <v>2.1422713260655741E-3</v>
      </c>
      <c r="AH1146" s="307">
        <v>2.2336800414705063E-3</v>
      </c>
      <c r="AI1146" s="307">
        <v>0.13759744733039583</v>
      </c>
      <c r="AJ1146" s="306" t="s">
        <v>0</v>
      </c>
      <c r="AK1146" s="307">
        <v>197.95078328209129</v>
      </c>
      <c r="AL1146" s="307">
        <v>1.5073338613876905E-2</v>
      </c>
      <c r="AN1146" s="312">
        <v>2</v>
      </c>
      <c r="AO1146" s="313" t="s">
        <v>305</v>
      </c>
      <c r="AP1146" s="313" t="s">
        <v>0</v>
      </c>
      <c r="AQ1146" s="313" t="s">
        <v>2862</v>
      </c>
      <c r="AR1146" s="314" t="s">
        <v>0</v>
      </c>
      <c r="AS1146" s="314"/>
    </row>
    <row r="1147" spans="1:45" x14ac:dyDescent="0.2">
      <c r="A1147" s="306" t="s">
        <v>1751</v>
      </c>
      <c r="B1147" s="50" t="s">
        <v>312</v>
      </c>
      <c r="C1147" s="50" t="s">
        <v>295</v>
      </c>
      <c r="D1147" s="50" t="s">
        <v>778</v>
      </c>
      <c r="E1147" s="50" t="s">
        <v>679</v>
      </c>
      <c r="F1147" s="50" t="s">
        <v>690</v>
      </c>
      <c r="G1147" s="50" t="s">
        <v>691</v>
      </c>
      <c r="H1147" s="50" t="s">
        <v>1091</v>
      </c>
      <c r="I1147" s="50" t="s">
        <v>1745</v>
      </c>
      <c r="J1147" s="50" t="s">
        <v>1721</v>
      </c>
      <c r="L1147" s="307">
        <v>46.850338993416202</v>
      </c>
      <c r="M1147" s="308">
        <v>38</v>
      </c>
      <c r="N1147" s="307">
        <v>42.12</v>
      </c>
      <c r="O1147" s="306" t="s">
        <v>3303</v>
      </c>
      <c r="Q1147" s="50" t="s">
        <v>319</v>
      </c>
      <c r="R1147" s="50" t="s">
        <v>1091</v>
      </c>
      <c r="T1147" s="308">
        <v>45</v>
      </c>
      <c r="U1147" s="309">
        <v>14</v>
      </c>
      <c r="V1147" s="310">
        <v>45931</v>
      </c>
      <c r="X1147" s="50" t="s">
        <v>306</v>
      </c>
      <c r="Y1147" s="50" t="s">
        <v>692</v>
      </c>
      <c r="AD1147" s="50" t="s">
        <v>360</v>
      </c>
      <c r="AF1147" s="306"/>
      <c r="AG1147" s="307">
        <v>4.423160208523627E-3</v>
      </c>
      <c r="AH1147" s="307">
        <v>4.611892320918516E-3</v>
      </c>
      <c r="AI1147" s="307">
        <v>0.28409825889981727</v>
      </c>
      <c r="AJ1147" s="306" t="s">
        <v>0</v>
      </c>
      <c r="AK1147" s="307">
        <v>86.887576146813828</v>
      </c>
      <c r="AL1147" s="307">
        <v>3.1122010902769365E-2</v>
      </c>
      <c r="AN1147" s="312">
        <v>2</v>
      </c>
      <c r="AO1147" s="313" t="s">
        <v>305</v>
      </c>
      <c r="AP1147" s="313" t="s">
        <v>0</v>
      </c>
      <c r="AQ1147" s="313" t="s">
        <v>2862</v>
      </c>
      <c r="AR1147" s="314" t="s">
        <v>0</v>
      </c>
      <c r="AS1147" s="314"/>
    </row>
    <row r="1148" spans="1:45" x14ac:dyDescent="0.2">
      <c r="A1148" s="306" t="s">
        <v>1752</v>
      </c>
      <c r="B1148" s="50" t="s">
        <v>312</v>
      </c>
      <c r="C1148" s="50" t="s">
        <v>295</v>
      </c>
      <c r="D1148" s="50" t="s">
        <v>778</v>
      </c>
      <c r="E1148" s="50" t="s">
        <v>679</v>
      </c>
      <c r="F1148" s="50" t="s">
        <v>690</v>
      </c>
      <c r="G1148" s="50" t="s">
        <v>691</v>
      </c>
      <c r="H1148" s="50" t="s">
        <v>1091</v>
      </c>
      <c r="I1148" s="50" t="s">
        <v>1745</v>
      </c>
      <c r="J1148" s="50" t="s">
        <v>1721</v>
      </c>
      <c r="K1148" s="50" t="s">
        <v>1120</v>
      </c>
      <c r="L1148" s="307">
        <v>46.850338993416202</v>
      </c>
      <c r="M1148" s="308">
        <v>38</v>
      </c>
      <c r="N1148" s="307">
        <v>42.12</v>
      </c>
      <c r="O1148" s="306" t="s">
        <v>2874</v>
      </c>
      <c r="Q1148" s="50" t="s">
        <v>319</v>
      </c>
      <c r="R1148" s="50" t="s">
        <v>1091</v>
      </c>
      <c r="S1148" s="50" t="s">
        <v>1120</v>
      </c>
      <c r="T1148" s="308">
        <v>45</v>
      </c>
      <c r="U1148" s="309">
        <v>14</v>
      </c>
      <c r="V1148" s="310">
        <v>45931</v>
      </c>
      <c r="X1148" s="50" t="s">
        <v>306</v>
      </c>
      <c r="Y1148" s="50" t="s">
        <v>692</v>
      </c>
      <c r="AD1148" s="50" t="s">
        <v>360</v>
      </c>
      <c r="AF1148" s="306"/>
      <c r="AG1148" s="307">
        <v>4.423160208523627E-3</v>
      </c>
      <c r="AH1148" s="307">
        <v>4.611892320918516E-3</v>
      </c>
      <c r="AI1148" s="307">
        <v>0.28409825889981727</v>
      </c>
      <c r="AJ1148" s="306" t="s">
        <v>0</v>
      </c>
      <c r="AK1148" s="307">
        <v>86.887576146813828</v>
      </c>
      <c r="AL1148" s="307">
        <v>3.1122010902769365E-2</v>
      </c>
      <c r="AN1148" s="312">
        <v>2</v>
      </c>
      <c r="AO1148" s="313" t="s">
        <v>305</v>
      </c>
      <c r="AP1148" s="313" t="s">
        <v>0</v>
      </c>
      <c r="AQ1148" s="313" t="s">
        <v>2862</v>
      </c>
      <c r="AR1148" s="314" t="s">
        <v>0</v>
      </c>
      <c r="AS1148" s="314"/>
    </row>
    <row r="1149" spans="1:45" x14ac:dyDescent="0.2">
      <c r="A1149" s="306" t="s">
        <v>3317</v>
      </c>
      <c r="B1149" s="50" t="s">
        <v>312</v>
      </c>
      <c r="C1149" s="50" t="s">
        <v>295</v>
      </c>
      <c r="D1149" s="50" t="s">
        <v>438</v>
      </c>
      <c r="E1149" s="50" t="s">
        <v>1627</v>
      </c>
      <c r="F1149" s="50" t="s">
        <v>1628</v>
      </c>
      <c r="G1149" s="50" t="s">
        <v>2457</v>
      </c>
      <c r="H1149" s="50" t="s">
        <v>3318</v>
      </c>
      <c r="I1149" s="50" t="s">
        <v>3319</v>
      </c>
      <c r="J1149" s="50" t="s">
        <v>3320</v>
      </c>
      <c r="L1149" s="307">
        <v>110.59565318353742</v>
      </c>
      <c r="M1149" s="308">
        <v>30</v>
      </c>
      <c r="N1149" s="307">
        <v>99.393907714623069</v>
      </c>
      <c r="O1149" s="306" t="s">
        <v>3321</v>
      </c>
      <c r="T1149" s="308">
        <v>96.537300000000002</v>
      </c>
      <c r="U1149" s="309">
        <v>12</v>
      </c>
      <c r="V1149" s="310">
        <v>46113</v>
      </c>
      <c r="X1149" s="50" t="s">
        <v>3322</v>
      </c>
      <c r="AD1149" s="50" t="s">
        <v>360</v>
      </c>
      <c r="AF1149" s="306"/>
      <c r="AG1149" s="307">
        <v>9.2784111949443162E-3</v>
      </c>
      <c r="AH1149" s="307">
        <v>9.6670645202445015E-3</v>
      </c>
      <c r="AI1149" s="307">
        <v>0.55901630153313298</v>
      </c>
      <c r="AJ1149" s="306" t="s">
        <v>0</v>
      </c>
      <c r="AK1149" s="307">
        <v>75.448453609509329</v>
      </c>
      <c r="AL1149" s="307">
        <v>8.5711631217241444E-2</v>
      </c>
      <c r="AN1149" s="312">
        <v>8</v>
      </c>
      <c r="AO1149" s="313" t="s">
        <v>305</v>
      </c>
      <c r="AP1149" s="313" t="s">
        <v>0</v>
      </c>
      <c r="AQ1149" s="313" t="s">
        <v>306</v>
      </c>
      <c r="AR1149" s="314" t="s">
        <v>0</v>
      </c>
      <c r="AS1149" s="314"/>
    </row>
    <row r="1150" spans="1:45" x14ac:dyDescent="0.2">
      <c r="A1150" s="306" t="s">
        <v>3323</v>
      </c>
      <c r="B1150" s="50" t="s">
        <v>312</v>
      </c>
      <c r="C1150" s="50" t="s">
        <v>295</v>
      </c>
      <c r="D1150" s="50" t="s">
        <v>438</v>
      </c>
      <c r="E1150" s="50" t="s">
        <v>1627</v>
      </c>
      <c r="F1150" s="50" t="s">
        <v>1628</v>
      </c>
      <c r="G1150" s="50" t="s">
        <v>2457</v>
      </c>
      <c r="H1150" s="50" t="s">
        <v>3318</v>
      </c>
      <c r="I1150" s="50" t="s">
        <v>3319</v>
      </c>
      <c r="J1150" s="50" t="s">
        <v>3324</v>
      </c>
      <c r="L1150" s="307">
        <v>75.819937154903869</v>
      </c>
      <c r="M1150" s="308">
        <v>15</v>
      </c>
      <c r="N1150" s="307">
        <v>68.140470439617644</v>
      </c>
      <c r="O1150" s="306" t="s">
        <v>3325</v>
      </c>
      <c r="T1150" s="308">
        <v>52.107100000000003</v>
      </c>
      <c r="U1150" s="309">
        <v>12</v>
      </c>
      <c r="V1150" s="310">
        <v>46113</v>
      </c>
      <c r="X1150" s="50" t="s">
        <v>3322</v>
      </c>
      <c r="AD1150" s="50" t="s">
        <v>360</v>
      </c>
      <c r="AF1150" s="306"/>
      <c r="AG1150" s="307">
        <v>6.3609059980917178E-3</v>
      </c>
      <c r="AH1150" s="307">
        <v>6.6273511055716817E-3</v>
      </c>
      <c r="AI1150" s="307">
        <v>0.78816028239515068</v>
      </c>
      <c r="AJ1150" s="306" t="s">
        <v>0</v>
      </c>
      <c r="AK1150" s="307">
        <v>46.556540701218573</v>
      </c>
      <c r="AL1150" s="307">
        <v>5.8760451295050448E-2</v>
      </c>
      <c r="AN1150" s="312">
        <v>8</v>
      </c>
      <c r="AO1150" s="313" t="s">
        <v>305</v>
      </c>
      <c r="AP1150" s="313" t="s">
        <v>0</v>
      </c>
      <c r="AQ1150" s="313" t="s">
        <v>306</v>
      </c>
      <c r="AR1150" s="314" t="s">
        <v>0</v>
      </c>
      <c r="AS1150" s="314"/>
    </row>
    <row r="1151" spans="1:45" x14ac:dyDescent="0.2">
      <c r="A1151" s="306" t="s">
        <v>3326</v>
      </c>
      <c r="B1151" s="50" t="s">
        <v>312</v>
      </c>
      <c r="C1151" s="50" t="s">
        <v>295</v>
      </c>
      <c r="D1151" s="50" t="s">
        <v>438</v>
      </c>
      <c r="E1151" s="50" t="s">
        <v>1627</v>
      </c>
      <c r="F1151" s="50" t="s">
        <v>1628</v>
      </c>
      <c r="G1151" s="50" t="s">
        <v>2457</v>
      </c>
      <c r="H1151" s="50" t="s">
        <v>3318</v>
      </c>
      <c r="I1151" s="50" t="s">
        <v>3327</v>
      </c>
      <c r="J1151" s="50" t="s">
        <v>3320</v>
      </c>
      <c r="L1151" s="307">
        <v>264.05442859447049</v>
      </c>
      <c r="M1151" s="308">
        <v>60</v>
      </c>
      <c r="N1151" s="307">
        <v>237.309521232278</v>
      </c>
      <c r="O1151" s="306" t="s">
        <v>3328</v>
      </c>
      <c r="T1151" s="308">
        <v>114.22199999999999</v>
      </c>
      <c r="U1151" s="309">
        <v>12.000000000000002</v>
      </c>
      <c r="V1151" s="310">
        <v>46113</v>
      </c>
      <c r="X1151" s="50" t="s">
        <v>3322</v>
      </c>
      <c r="AD1151" s="50" t="s">
        <v>360</v>
      </c>
      <c r="AF1151" s="306"/>
      <c r="AG1151" s="307">
        <v>2.2152819715976432E-2</v>
      </c>
      <c r="AH1151" s="307">
        <v>2.3080755206923535E-2</v>
      </c>
      <c r="AI1151" s="307">
        <v>1.0092126253192812</v>
      </c>
      <c r="AJ1151" s="306" t="s">
        <v>181</v>
      </c>
      <c r="AK1151" s="307">
        <v>28.501150650320792</v>
      </c>
      <c r="AL1151" s="307">
        <v>0.20464218216071448</v>
      </c>
      <c r="AN1151" s="312">
        <v>8</v>
      </c>
      <c r="AO1151" s="313" t="s">
        <v>305</v>
      </c>
      <c r="AP1151" s="313" t="s">
        <v>0</v>
      </c>
      <c r="AQ1151" s="313" t="s">
        <v>306</v>
      </c>
      <c r="AR1151" s="314" t="s">
        <v>0</v>
      </c>
      <c r="AS1151" s="314"/>
    </row>
    <row r="1152" spans="1:45" x14ac:dyDescent="0.2">
      <c r="A1152" s="306" t="s">
        <v>3329</v>
      </c>
      <c r="B1152" s="50" t="s">
        <v>312</v>
      </c>
      <c r="C1152" s="50" t="s">
        <v>295</v>
      </c>
      <c r="D1152" s="50" t="s">
        <v>438</v>
      </c>
      <c r="E1152" s="50" t="s">
        <v>1627</v>
      </c>
      <c r="F1152" s="50" t="s">
        <v>1628</v>
      </c>
      <c r="G1152" s="50" t="s">
        <v>2457</v>
      </c>
      <c r="H1152" s="50" t="s">
        <v>3318</v>
      </c>
      <c r="I1152" s="50" t="s">
        <v>3327</v>
      </c>
      <c r="J1152" s="50" t="s">
        <v>3324</v>
      </c>
      <c r="L1152" s="307">
        <v>181.02510908165547</v>
      </c>
      <c r="M1152" s="308">
        <v>30</v>
      </c>
      <c r="N1152" s="307">
        <v>162.68987494682057</v>
      </c>
      <c r="O1152" s="306" t="s">
        <v>3330</v>
      </c>
      <c r="T1152" s="308">
        <v>69.791700000000006</v>
      </c>
      <c r="U1152" s="309">
        <v>12</v>
      </c>
      <c r="V1152" s="310">
        <v>46113</v>
      </c>
      <c r="X1152" s="50" t="s">
        <v>3322</v>
      </c>
      <c r="AD1152" s="50" t="s">
        <v>360</v>
      </c>
      <c r="AF1152" s="306"/>
      <c r="AG1152" s="307">
        <v>1.5187083310424961E-2</v>
      </c>
      <c r="AH1152" s="307">
        <v>1.5823238607511149E-2</v>
      </c>
      <c r="AI1152" s="307">
        <v>1.2104794772585772</v>
      </c>
      <c r="AJ1152" s="306" t="s">
        <v>181</v>
      </c>
      <c r="AK1152" s="307">
        <v>19.186572293312505</v>
      </c>
      <c r="AL1152" s="307">
        <v>0.14029445953828287</v>
      </c>
      <c r="AN1152" s="312">
        <v>8</v>
      </c>
      <c r="AO1152" s="313" t="s">
        <v>305</v>
      </c>
      <c r="AP1152" s="313" t="s">
        <v>0</v>
      </c>
      <c r="AQ1152" s="313" t="s">
        <v>306</v>
      </c>
      <c r="AR1152" s="314" t="s">
        <v>0</v>
      </c>
      <c r="AS1152" s="314"/>
    </row>
    <row r="1153" spans="1:46" x14ac:dyDescent="0.2">
      <c r="A1153" s="306" t="s">
        <v>3331</v>
      </c>
      <c r="B1153" s="50" t="s">
        <v>312</v>
      </c>
      <c r="C1153" s="50" t="s">
        <v>295</v>
      </c>
      <c r="D1153" s="50" t="s">
        <v>438</v>
      </c>
      <c r="E1153" s="50" t="s">
        <v>1627</v>
      </c>
      <c r="F1153" s="50" t="s">
        <v>1628</v>
      </c>
      <c r="G1153" s="50" t="s">
        <v>2457</v>
      </c>
      <c r="H1153" s="50" t="s">
        <v>3332</v>
      </c>
      <c r="I1153" s="50" t="s">
        <v>3333</v>
      </c>
      <c r="J1153" s="50" t="s">
        <v>3324</v>
      </c>
      <c r="L1153" s="307">
        <v>100.76777221833363</v>
      </c>
      <c r="M1153" s="308">
        <v>20</v>
      </c>
      <c r="N1153" s="307">
        <v>91.305854741610489</v>
      </c>
      <c r="O1153" s="306" t="s">
        <v>3334</v>
      </c>
      <c r="T1153" s="308">
        <v>117.9378</v>
      </c>
      <c r="U1153" s="309">
        <v>12.000000000000002</v>
      </c>
      <c r="V1153" s="310">
        <v>46113</v>
      </c>
      <c r="X1153" s="50" t="s">
        <v>3322</v>
      </c>
      <c r="AD1153" s="50" t="s">
        <v>360</v>
      </c>
      <c r="AF1153" s="306"/>
      <c r="AG1153" s="307">
        <v>1.8591786168502451E-2</v>
      </c>
      <c r="AH1153" s="307">
        <v>1.9332983912201059E-2</v>
      </c>
      <c r="AI1153" s="307">
        <v>0.68857125292279497</v>
      </c>
      <c r="AJ1153" s="306" t="s">
        <v>0</v>
      </c>
      <c r="AK1153" s="307">
        <v>74.536950026278106</v>
      </c>
      <c r="AL1153" s="307">
        <v>7.8095023469208644E-2</v>
      </c>
      <c r="AN1153" s="312">
        <v>8</v>
      </c>
      <c r="AO1153" s="313" t="s">
        <v>305</v>
      </c>
      <c r="AP1153" s="313" t="s">
        <v>0</v>
      </c>
      <c r="AQ1153" s="313" t="s">
        <v>306</v>
      </c>
      <c r="AR1153" s="314" t="s">
        <v>0</v>
      </c>
      <c r="AS1153" s="314"/>
    </row>
    <row r="1154" spans="1:46" x14ac:dyDescent="0.2">
      <c r="A1154" s="306" t="s">
        <v>3335</v>
      </c>
      <c r="B1154" s="50" t="s">
        <v>312</v>
      </c>
      <c r="C1154" s="50" t="s">
        <v>295</v>
      </c>
      <c r="D1154" s="50" t="s">
        <v>438</v>
      </c>
      <c r="E1154" s="50" t="s">
        <v>1627</v>
      </c>
      <c r="F1154" s="50" t="s">
        <v>1628</v>
      </c>
      <c r="G1154" s="50" t="s">
        <v>2457</v>
      </c>
      <c r="H1154" s="50" t="s">
        <v>3332</v>
      </c>
      <c r="I1154" s="50" t="s">
        <v>3336</v>
      </c>
      <c r="J1154" s="50" t="s">
        <v>3324</v>
      </c>
      <c r="L1154" s="307">
        <v>179.98427349696632</v>
      </c>
      <c r="M1154" s="308">
        <v>40</v>
      </c>
      <c r="N1154" s="307">
        <v>163.08406517196357</v>
      </c>
      <c r="O1154" s="306" t="s">
        <v>3337</v>
      </c>
      <c r="T1154" s="308">
        <v>193.05796761565838</v>
      </c>
      <c r="U1154" s="309">
        <v>12</v>
      </c>
      <c r="V1154" s="310">
        <v>46113</v>
      </c>
      <c r="X1154" s="50" t="s">
        <v>3322</v>
      </c>
      <c r="AD1154" s="50" t="s">
        <v>360</v>
      </c>
      <c r="AF1154" s="306"/>
      <c r="AG1154" s="307">
        <v>3.3207334576163726E-2</v>
      </c>
      <c r="AH1154" s="307">
        <v>3.4531209605653694E-2</v>
      </c>
      <c r="AI1154" s="307">
        <v>0.72867821177717662</v>
      </c>
      <c r="AJ1154" s="306" t="s">
        <v>0</v>
      </c>
      <c r="AK1154" s="307">
        <v>65.668849500949818</v>
      </c>
      <c r="AL1154" s="307">
        <v>0.13948781196014895</v>
      </c>
      <c r="AN1154" s="312">
        <v>8</v>
      </c>
      <c r="AO1154" s="313" t="s">
        <v>305</v>
      </c>
      <c r="AP1154" s="313" t="s">
        <v>0</v>
      </c>
      <c r="AQ1154" s="313" t="s">
        <v>306</v>
      </c>
      <c r="AR1154" s="314" t="s">
        <v>0</v>
      </c>
      <c r="AS1154" s="314"/>
    </row>
    <row r="1155" spans="1:46" x14ac:dyDescent="0.2">
      <c r="A1155" s="306" t="s">
        <v>3338</v>
      </c>
      <c r="B1155" s="50" t="s">
        <v>312</v>
      </c>
      <c r="C1155" s="50" t="s">
        <v>295</v>
      </c>
      <c r="D1155" s="50" t="s">
        <v>438</v>
      </c>
      <c r="E1155" s="50" t="s">
        <v>1627</v>
      </c>
      <c r="F1155" s="50" t="s">
        <v>1628</v>
      </c>
      <c r="G1155" s="50" t="s">
        <v>2457</v>
      </c>
      <c r="H1155" s="50" t="s">
        <v>3332</v>
      </c>
      <c r="I1155" s="50" t="s">
        <v>3339</v>
      </c>
      <c r="J1155" s="50" t="s">
        <v>3324</v>
      </c>
      <c r="L1155" s="307">
        <v>269.52686515694461</v>
      </c>
      <c r="M1155" s="308">
        <v>60</v>
      </c>
      <c r="N1155" s="307">
        <v>244.21876416658742</v>
      </c>
      <c r="O1155" s="306" t="s">
        <v>3340</v>
      </c>
      <c r="T1155" s="308">
        <v>112.73353791469192</v>
      </c>
      <c r="U1155" s="309">
        <v>12</v>
      </c>
      <c r="V1155" s="310">
        <v>46113</v>
      </c>
      <c r="X1155" s="50" t="s">
        <v>3322</v>
      </c>
      <c r="AD1155" s="50" t="s">
        <v>360</v>
      </c>
      <c r="AF1155" s="306"/>
      <c r="AG1155" s="307">
        <v>4.9728060205671706E-2</v>
      </c>
      <c r="AH1155" s="307">
        <v>5.1710566119245335E-2</v>
      </c>
      <c r="AI1155" s="307">
        <v>1.479880369065941</v>
      </c>
      <c r="AJ1155" s="306" t="s">
        <v>181</v>
      </c>
      <c r="AK1155" s="307">
        <v>6.3080587105295391</v>
      </c>
      <c r="AL1155" s="307">
        <v>0.20888332049663225</v>
      </c>
      <c r="AN1155" s="312">
        <v>8</v>
      </c>
      <c r="AO1155" s="313" t="s">
        <v>305</v>
      </c>
      <c r="AP1155" s="313" t="s">
        <v>0</v>
      </c>
      <c r="AQ1155" s="313" t="s">
        <v>306</v>
      </c>
      <c r="AR1155" s="314" t="s">
        <v>0</v>
      </c>
      <c r="AS1155" s="314"/>
    </row>
    <row r="1156" spans="1:46" x14ac:dyDescent="0.2">
      <c r="A1156" s="306" t="s">
        <v>3341</v>
      </c>
      <c r="B1156" s="50" t="s">
        <v>312</v>
      </c>
      <c r="C1156" s="50" t="s">
        <v>295</v>
      </c>
      <c r="D1156" s="50" t="s">
        <v>438</v>
      </c>
      <c r="E1156" s="50" t="s">
        <v>1627</v>
      </c>
      <c r="F1156" s="50" t="s">
        <v>1628</v>
      </c>
      <c r="G1156" s="50" t="s">
        <v>2457</v>
      </c>
      <c r="H1156" s="50" t="s">
        <v>3332</v>
      </c>
      <c r="I1156" s="50" t="s">
        <v>3342</v>
      </c>
      <c r="J1156" s="50" t="s">
        <v>3324</v>
      </c>
      <c r="L1156" s="307">
        <v>368.06735172819009</v>
      </c>
      <c r="M1156" s="308">
        <v>80</v>
      </c>
      <c r="N1156" s="307">
        <v>333.5064714858209</v>
      </c>
      <c r="O1156" s="306" t="s">
        <v>3343</v>
      </c>
      <c r="T1156" s="308">
        <v>132.28794027397257</v>
      </c>
      <c r="U1156" s="309">
        <v>12</v>
      </c>
      <c r="V1156" s="310">
        <v>46113</v>
      </c>
      <c r="X1156" s="50" t="s">
        <v>3322</v>
      </c>
      <c r="AD1156" s="50" t="s">
        <v>360</v>
      </c>
      <c r="AF1156" s="306"/>
      <c r="AG1156" s="307">
        <v>6.7908909250377111E-2</v>
      </c>
      <c r="AH1156" s="307">
        <v>7.0616230099338206E-2</v>
      </c>
      <c r="AI1156" s="307">
        <v>1.6815099237678206</v>
      </c>
      <c r="AJ1156" s="306" t="s">
        <v>181</v>
      </c>
      <c r="AK1156" s="307">
        <v>0.96934470898163205</v>
      </c>
      <c r="AL1156" s="307">
        <v>0.28525219758934761</v>
      </c>
      <c r="AN1156" s="312">
        <v>8</v>
      </c>
      <c r="AO1156" s="313" t="s">
        <v>305</v>
      </c>
      <c r="AP1156" s="313" t="s">
        <v>0</v>
      </c>
      <c r="AQ1156" s="313" t="s">
        <v>306</v>
      </c>
      <c r="AR1156" s="314" t="s">
        <v>0</v>
      </c>
      <c r="AS1156" s="314"/>
    </row>
    <row r="1157" spans="1:46" x14ac:dyDescent="0.2">
      <c r="A1157" s="306" t="s">
        <v>3344</v>
      </c>
      <c r="B1157" s="50" t="s">
        <v>312</v>
      </c>
      <c r="C1157" s="50" t="s">
        <v>295</v>
      </c>
      <c r="D1157" s="50" t="s">
        <v>438</v>
      </c>
      <c r="E1157" s="50" t="s">
        <v>1627</v>
      </c>
      <c r="F1157" s="50" t="s">
        <v>1628</v>
      </c>
      <c r="G1157" s="50" t="s">
        <v>2457</v>
      </c>
      <c r="H1157" s="50" t="s">
        <v>3332</v>
      </c>
      <c r="I1157" s="50" t="s">
        <v>3345</v>
      </c>
      <c r="J1157" s="50" t="s">
        <v>3324</v>
      </c>
      <c r="L1157" s="307">
        <v>509.76940772074266</v>
      </c>
      <c r="M1157" s="308">
        <v>100</v>
      </c>
      <c r="N1157" s="307">
        <v>461.90295238658246</v>
      </c>
      <c r="O1157" s="306" t="s">
        <v>3346</v>
      </c>
      <c r="T1157" s="308">
        <v>178.93553327712198</v>
      </c>
      <c r="U1157" s="309">
        <v>12</v>
      </c>
      <c r="V1157" s="310">
        <v>46113</v>
      </c>
      <c r="X1157" s="50" t="s">
        <v>3322</v>
      </c>
      <c r="AD1157" s="50" t="s">
        <v>360</v>
      </c>
      <c r="AF1157" s="306"/>
      <c r="AG1157" s="307">
        <v>9.405312447568287E-2</v>
      </c>
      <c r="AH1157" s="307">
        <v>9.7802735353161876E-2</v>
      </c>
      <c r="AI1157" s="307">
        <v>1.7158023411147789</v>
      </c>
      <c r="AJ1157" s="306" t="s">
        <v>181</v>
      </c>
      <c r="AK1157" s="307">
        <v>0.20731935620251854</v>
      </c>
      <c r="AL1157" s="307">
        <v>0.39507129098357585</v>
      </c>
      <c r="AN1157" s="312">
        <v>8</v>
      </c>
      <c r="AO1157" s="313" t="s">
        <v>305</v>
      </c>
      <c r="AP1157" s="313" t="s">
        <v>0</v>
      </c>
      <c r="AQ1157" s="313" t="s">
        <v>306</v>
      </c>
      <c r="AR1157" s="314" t="s">
        <v>0</v>
      </c>
      <c r="AS1157" s="314"/>
    </row>
    <row r="1158" spans="1:46" x14ac:dyDescent="0.2">
      <c r="A1158" s="306" t="s">
        <v>3347</v>
      </c>
      <c r="B1158" s="50" t="s">
        <v>312</v>
      </c>
      <c r="C1158" s="50" t="s">
        <v>295</v>
      </c>
      <c r="D1158" s="50" t="s">
        <v>438</v>
      </c>
      <c r="E1158" s="50" t="s">
        <v>1627</v>
      </c>
      <c r="F1158" s="50" t="s">
        <v>1628</v>
      </c>
      <c r="G1158" s="50" t="s">
        <v>2457</v>
      </c>
      <c r="H1158" s="50" t="s">
        <v>3332</v>
      </c>
      <c r="I1158" s="50" t="s">
        <v>3348</v>
      </c>
      <c r="J1158" s="50" t="s">
        <v>3324</v>
      </c>
      <c r="L1158" s="307">
        <v>776.58672732657703</v>
      </c>
      <c r="M1158" s="308">
        <v>120</v>
      </c>
      <c r="N1158" s="307">
        <v>703.66659258784682</v>
      </c>
      <c r="O1158" s="306" t="s">
        <v>3349</v>
      </c>
      <c r="T1158" s="308">
        <v>153.89626506024095</v>
      </c>
      <c r="U1158" s="309">
        <v>12</v>
      </c>
      <c r="V1158" s="310">
        <v>46113</v>
      </c>
      <c r="X1158" s="50" t="s">
        <v>3322</v>
      </c>
      <c r="AD1158" s="50" t="s">
        <v>360</v>
      </c>
      <c r="AF1158" s="306"/>
      <c r="AG1158" s="307">
        <v>0.14328126997260315</v>
      </c>
      <c r="AH1158" s="307">
        <v>0.1489934566907295</v>
      </c>
      <c r="AI1158" s="307">
        <v>2.8474713455040512</v>
      </c>
      <c r="AJ1158" s="306" t="s">
        <v>181</v>
      </c>
      <c r="AK1158" s="307">
        <v>-13.657642520426322</v>
      </c>
      <c r="AL1158" s="307">
        <v>0.60185471367809751</v>
      </c>
      <c r="AN1158" s="312">
        <v>8</v>
      </c>
      <c r="AO1158" s="313" t="s">
        <v>305</v>
      </c>
      <c r="AP1158" s="313" t="s">
        <v>0</v>
      </c>
      <c r="AQ1158" s="313" t="s">
        <v>306</v>
      </c>
      <c r="AR1158" s="314" t="s">
        <v>0</v>
      </c>
      <c r="AS1158" s="314"/>
    </row>
    <row r="1159" spans="1:46" x14ac:dyDescent="0.2">
      <c r="A1159" s="306" t="s">
        <v>3350</v>
      </c>
      <c r="B1159" s="50" t="s">
        <v>312</v>
      </c>
      <c r="C1159" s="50" t="s">
        <v>295</v>
      </c>
      <c r="D1159" s="50" t="s">
        <v>438</v>
      </c>
      <c r="E1159" s="50" t="s">
        <v>1627</v>
      </c>
      <c r="F1159" s="50" t="s">
        <v>1628</v>
      </c>
      <c r="G1159" s="50" t="s">
        <v>2457</v>
      </c>
      <c r="H1159" s="50" t="s">
        <v>3332</v>
      </c>
      <c r="I1159" s="50" t="s">
        <v>3351</v>
      </c>
      <c r="J1159" s="50" t="s">
        <v>3324</v>
      </c>
      <c r="L1159" s="307">
        <v>1030.9672998708661</v>
      </c>
      <c r="M1159" s="308">
        <v>180</v>
      </c>
      <c r="N1159" s="307">
        <v>934.16127451345119</v>
      </c>
      <c r="O1159" s="306" t="s">
        <v>3352</v>
      </c>
      <c r="T1159" s="308">
        <v>274.49073889763781</v>
      </c>
      <c r="U1159" s="309">
        <v>12</v>
      </c>
      <c r="V1159" s="310">
        <v>46113</v>
      </c>
      <c r="X1159" s="50" t="s">
        <v>3322</v>
      </c>
      <c r="AD1159" s="50" t="s">
        <v>360</v>
      </c>
      <c r="AF1159" s="306"/>
      <c r="AG1159" s="307">
        <v>0.19021481932127263</v>
      </c>
      <c r="AH1159" s="307">
        <v>0.19779810333826617</v>
      </c>
      <c r="AI1159" s="307">
        <v>2.1829512155047088</v>
      </c>
      <c r="AJ1159" s="306" t="s">
        <v>181</v>
      </c>
      <c r="AK1159" s="307">
        <v>-7.4821816088423114</v>
      </c>
      <c r="AL1159" s="307">
        <v>0.79899965739992196</v>
      </c>
      <c r="AN1159" s="312">
        <v>8</v>
      </c>
      <c r="AO1159" s="313" t="s">
        <v>305</v>
      </c>
      <c r="AP1159" s="313" t="s">
        <v>0</v>
      </c>
      <c r="AQ1159" s="313" t="s">
        <v>306</v>
      </c>
      <c r="AR1159" s="314" t="s">
        <v>0</v>
      </c>
      <c r="AS1159" s="314"/>
    </row>
    <row r="1160" spans="1:46" x14ac:dyDescent="0.2">
      <c r="A1160" s="306" t="s">
        <v>3353</v>
      </c>
      <c r="B1160" s="50" t="s">
        <v>312</v>
      </c>
      <c r="C1160" s="50" t="s">
        <v>295</v>
      </c>
      <c r="D1160" s="50" t="s">
        <v>438</v>
      </c>
      <c r="E1160" s="50" t="s">
        <v>1627</v>
      </c>
      <c r="F1160" s="50" t="s">
        <v>1628</v>
      </c>
      <c r="G1160" s="50" t="s">
        <v>2457</v>
      </c>
      <c r="H1160" s="50" t="s">
        <v>3332</v>
      </c>
      <c r="I1160" s="50" t="s">
        <v>3354</v>
      </c>
      <c r="J1160" s="50" t="s">
        <v>3324</v>
      </c>
      <c r="L1160" s="307">
        <v>1952.3058693811333</v>
      </c>
      <c r="M1160" s="308">
        <v>250</v>
      </c>
      <c r="N1160" s="307">
        <v>1768.9877646067021</v>
      </c>
      <c r="O1160" s="306" t="s">
        <v>3355</v>
      </c>
      <c r="T1160" s="308">
        <v>464.57213587129655</v>
      </c>
      <c r="U1160" s="309">
        <v>12.000000000000002</v>
      </c>
      <c r="V1160" s="310">
        <v>46113</v>
      </c>
      <c r="X1160" s="50" t="s">
        <v>3322</v>
      </c>
      <c r="AD1160" s="50" t="s">
        <v>360</v>
      </c>
      <c r="AF1160" s="306"/>
      <c r="AG1160" s="307">
        <v>0.3602029940723695</v>
      </c>
      <c r="AH1160" s="307">
        <v>0.3745631875502955</v>
      </c>
      <c r="AI1160" s="307">
        <v>2.4128859306899471</v>
      </c>
      <c r="AJ1160" s="306" t="s">
        <v>181</v>
      </c>
      <c r="AK1160" s="307">
        <v>-10.048025892437773</v>
      </c>
      <c r="AL1160" s="307">
        <v>1.5130370487703784</v>
      </c>
      <c r="AN1160" s="312">
        <v>8</v>
      </c>
      <c r="AO1160" s="313" t="s">
        <v>305</v>
      </c>
      <c r="AP1160" s="313" t="s">
        <v>0</v>
      </c>
      <c r="AQ1160" s="313" t="s">
        <v>306</v>
      </c>
      <c r="AR1160" s="314" t="s">
        <v>0</v>
      </c>
      <c r="AS1160" s="314"/>
    </row>
    <row r="1161" spans="1:46" x14ac:dyDescent="0.2">
      <c r="A1161" s="306" t="s">
        <v>3356</v>
      </c>
      <c r="B1161" s="50" t="s">
        <v>312</v>
      </c>
      <c r="C1161" s="50" t="s">
        <v>295</v>
      </c>
      <c r="D1161" s="50" t="s">
        <v>438</v>
      </c>
      <c r="E1161" s="50" t="s">
        <v>1627</v>
      </c>
      <c r="F1161" s="50" t="s">
        <v>1628</v>
      </c>
      <c r="G1161" s="50" t="s">
        <v>2457</v>
      </c>
      <c r="H1161" s="50" t="s">
        <v>3357</v>
      </c>
      <c r="I1161" s="50" t="s">
        <v>3358</v>
      </c>
      <c r="J1161" s="50" t="s">
        <v>3320</v>
      </c>
      <c r="L1161" s="307">
        <v>284.99750529610213</v>
      </c>
      <c r="M1161" s="308">
        <v>70</v>
      </c>
      <c r="N1161" s="307">
        <v>256.13136615133408</v>
      </c>
      <c r="O1161" s="306" t="s">
        <v>3359</v>
      </c>
      <c r="T1161" s="308">
        <v>124.7932</v>
      </c>
      <c r="U1161" s="309">
        <v>11.999999999999998</v>
      </c>
      <c r="V1161" s="310">
        <v>46113</v>
      </c>
      <c r="X1161" s="50" t="s">
        <v>3322</v>
      </c>
      <c r="AD1161" s="50" t="s">
        <v>360</v>
      </c>
      <c r="AF1161" s="306"/>
      <c r="AG1161" s="307">
        <v>2.3909837028424672E-2</v>
      </c>
      <c r="AH1161" s="307">
        <v>2.4911370316100714E-2</v>
      </c>
      <c r="AI1161" s="307">
        <v>1.0070120500731341</v>
      </c>
      <c r="AJ1161" s="306" t="s">
        <v>181</v>
      </c>
      <c r="AK1161" s="307">
        <v>28.611568439997157</v>
      </c>
      <c r="AL1161" s="307">
        <v>0.220873066604479</v>
      </c>
      <c r="AN1161" s="312">
        <v>8</v>
      </c>
      <c r="AO1161" s="313" t="s">
        <v>305</v>
      </c>
      <c r="AP1161" s="313" t="s">
        <v>0</v>
      </c>
      <c r="AQ1161" s="313" t="s">
        <v>306</v>
      </c>
      <c r="AR1161" s="314" t="s">
        <v>0</v>
      </c>
      <c r="AS1161" s="314"/>
    </row>
    <row r="1162" spans="1:46" x14ac:dyDescent="0.2">
      <c r="A1162" s="306" t="s">
        <v>3360</v>
      </c>
      <c r="B1162" s="50" t="s">
        <v>312</v>
      </c>
      <c r="C1162" s="50" t="s">
        <v>295</v>
      </c>
      <c r="D1162" s="50" t="s">
        <v>438</v>
      </c>
      <c r="E1162" s="50" t="s">
        <v>1627</v>
      </c>
      <c r="F1162" s="50" t="s">
        <v>1628</v>
      </c>
      <c r="G1162" s="50" t="s">
        <v>2457</v>
      </c>
      <c r="H1162" s="50" t="s">
        <v>3357</v>
      </c>
      <c r="I1162" s="50" t="s">
        <v>3358</v>
      </c>
      <c r="J1162" s="50" t="s">
        <v>3324</v>
      </c>
      <c r="L1162" s="307">
        <v>195.27926445503547</v>
      </c>
      <c r="M1162" s="308">
        <v>30</v>
      </c>
      <c r="N1162" s="307">
        <v>175.50028984965985</v>
      </c>
      <c r="O1162" s="306" t="s">
        <v>3361</v>
      </c>
      <c r="T1162" s="308">
        <v>80.363</v>
      </c>
      <c r="U1162" s="309">
        <v>11.999999999999998</v>
      </c>
      <c r="V1162" s="310">
        <v>46113</v>
      </c>
      <c r="X1162" s="50" t="s">
        <v>3322</v>
      </c>
      <c r="AD1162" s="50" t="s">
        <v>360</v>
      </c>
      <c r="AF1162" s="306"/>
      <c r="AG1162" s="307">
        <v>1.638293424112439E-2</v>
      </c>
      <c r="AH1162" s="307">
        <v>1.7069181243677664E-2</v>
      </c>
      <c r="AI1162" s="307">
        <v>1.1497167808935385</v>
      </c>
      <c r="AJ1162" s="306" t="s">
        <v>181</v>
      </c>
      <c r="AK1162" s="307">
        <v>21.544683861588613</v>
      </c>
      <c r="AL1162" s="307">
        <v>0.15134142995265246</v>
      </c>
      <c r="AN1162" s="312">
        <v>8</v>
      </c>
      <c r="AO1162" s="313" t="s">
        <v>305</v>
      </c>
      <c r="AP1162" s="313" t="s">
        <v>0</v>
      </c>
      <c r="AQ1162" s="313" t="s">
        <v>306</v>
      </c>
      <c r="AR1162" s="314" t="s">
        <v>0</v>
      </c>
      <c r="AS1162" s="314"/>
    </row>
    <row r="1163" spans="1:46" x14ac:dyDescent="0.2">
      <c r="A1163" s="306" t="s">
        <v>3362</v>
      </c>
      <c r="B1163" s="50" t="s">
        <v>312</v>
      </c>
      <c r="C1163" s="50" t="s">
        <v>295</v>
      </c>
      <c r="D1163" s="50" t="s">
        <v>438</v>
      </c>
      <c r="E1163" s="50" t="s">
        <v>1627</v>
      </c>
      <c r="F1163" s="50" t="s">
        <v>1628</v>
      </c>
      <c r="G1163" s="50" t="s">
        <v>2457</v>
      </c>
      <c r="H1163" s="50" t="s">
        <v>3357</v>
      </c>
      <c r="I1163" s="50" t="s">
        <v>3363</v>
      </c>
      <c r="J1163" s="50" t="s">
        <v>3320</v>
      </c>
      <c r="L1163" s="307">
        <v>583.05423998384117</v>
      </c>
      <c r="M1163" s="308">
        <v>140</v>
      </c>
      <c r="N1163" s="307">
        <v>523.99925000126484</v>
      </c>
      <c r="O1163" s="306" t="s">
        <v>3364</v>
      </c>
      <c r="T1163" s="308">
        <v>173.7252</v>
      </c>
      <c r="U1163" s="309">
        <v>12</v>
      </c>
      <c r="V1163" s="310">
        <v>46113</v>
      </c>
      <c r="X1163" s="50" t="s">
        <v>3322</v>
      </c>
      <c r="AD1163" s="50" t="s">
        <v>360</v>
      </c>
      <c r="AF1163" s="306"/>
      <c r="AG1163" s="307">
        <v>4.8915276792552038E-2</v>
      </c>
      <c r="AH1163" s="307">
        <v>5.0964235885221185E-2</v>
      </c>
      <c r="AI1163" s="307">
        <v>1.429659640133027</v>
      </c>
      <c r="AJ1163" s="306" t="s">
        <v>181</v>
      </c>
      <c r="AK1163" s="307">
        <v>13.528370286538685</v>
      </c>
      <c r="AL1163" s="307">
        <v>0.45186703598747652</v>
      </c>
      <c r="AN1163" s="312">
        <v>8</v>
      </c>
      <c r="AO1163" s="313" t="s">
        <v>305</v>
      </c>
      <c r="AP1163" s="313" t="s">
        <v>0</v>
      </c>
      <c r="AQ1163" s="313" t="s">
        <v>306</v>
      </c>
      <c r="AR1163" s="314" t="s">
        <v>0</v>
      </c>
      <c r="AS1163" s="314"/>
      <c r="AT1163" s="323"/>
    </row>
    <row r="1164" spans="1:46" x14ac:dyDescent="0.2">
      <c r="A1164" s="306" t="s">
        <v>3365</v>
      </c>
      <c r="B1164" s="50" t="s">
        <v>312</v>
      </c>
      <c r="C1164" s="50" t="s">
        <v>295</v>
      </c>
      <c r="D1164" s="50" t="s">
        <v>438</v>
      </c>
      <c r="E1164" s="50" t="s">
        <v>1627</v>
      </c>
      <c r="F1164" s="50" t="s">
        <v>1628</v>
      </c>
      <c r="G1164" s="50" t="s">
        <v>2457</v>
      </c>
      <c r="H1164" s="50" t="s">
        <v>3357</v>
      </c>
      <c r="I1164" s="50" t="s">
        <v>3363</v>
      </c>
      <c r="J1164" s="50" t="s">
        <v>3324</v>
      </c>
      <c r="L1164" s="307">
        <v>399.5066658676169</v>
      </c>
      <c r="M1164" s="308">
        <v>70</v>
      </c>
      <c r="N1164" s="307">
        <v>359.0423993674051</v>
      </c>
      <c r="O1164" s="306" t="s">
        <v>3366</v>
      </c>
      <c r="T1164" s="308">
        <v>129.29499999999999</v>
      </c>
      <c r="U1164" s="309">
        <v>12</v>
      </c>
      <c r="V1164" s="310">
        <v>46113</v>
      </c>
      <c r="X1164" s="50" t="s">
        <v>3322</v>
      </c>
      <c r="AD1164" s="50" t="s">
        <v>360</v>
      </c>
      <c r="AF1164" s="306"/>
      <c r="AG1164" s="307">
        <v>3.3516571531879556E-2</v>
      </c>
      <c r="AH1164" s="307">
        <v>3.4920510924609252E-2</v>
      </c>
      <c r="AI1164" s="307">
        <v>1.3944553458079387</v>
      </c>
      <c r="AJ1164" s="306" t="s">
        <v>181</v>
      </c>
      <c r="AK1164" s="307">
        <v>13.571823634808913</v>
      </c>
      <c r="AL1164" s="307">
        <v>0.30961766604740282</v>
      </c>
      <c r="AN1164" s="312">
        <v>8</v>
      </c>
      <c r="AO1164" s="313" t="s">
        <v>305</v>
      </c>
      <c r="AP1164" s="313" t="s">
        <v>0</v>
      </c>
      <c r="AQ1164" s="313" t="s">
        <v>306</v>
      </c>
      <c r="AR1164" s="314" t="s">
        <v>0</v>
      </c>
      <c r="AS1164" s="314"/>
      <c r="AT1164" s="323"/>
    </row>
    <row r="1165" spans="1:46" x14ac:dyDescent="0.2">
      <c r="A1165" s="306" t="s">
        <v>3367</v>
      </c>
      <c r="B1165" s="50" t="s">
        <v>312</v>
      </c>
      <c r="C1165" s="50" t="s">
        <v>295</v>
      </c>
      <c r="D1165" s="50" t="s">
        <v>438</v>
      </c>
      <c r="E1165" s="50" t="s">
        <v>1627</v>
      </c>
      <c r="F1165" s="50" t="s">
        <v>1628</v>
      </c>
      <c r="G1165" s="50" t="s">
        <v>2457</v>
      </c>
      <c r="H1165" s="50" t="s">
        <v>3357</v>
      </c>
      <c r="I1165" s="50" t="s">
        <v>3368</v>
      </c>
      <c r="J1165" s="50" t="s">
        <v>3320</v>
      </c>
      <c r="L1165" s="307">
        <v>1204.9765428361513</v>
      </c>
      <c r="M1165" s="308">
        <v>220</v>
      </c>
      <c r="N1165" s="307">
        <v>1082.9297883722775</v>
      </c>
      <c r="O1165" s="306" t="s">
        <v>3369</v>
      </c>
      <c r="T1165" s="308">
        <v>225.68719999999999</v>
      </c>
      <c r="U1165" s="309">
        <v>12.000000000000002</v>
      </c>
      <c r="V1165" s="310">
        <v>46113</v>
      </c>
      <c r="X1165" s="50" t="s">
        <v>3322</v>
      </c>
      <c r="AD1165" s="50" t="s">
        <v>360</v>
      </c>
      <c r="AF1165" s="306"/>
      <c r="AG1165" s="307">
        <v>0.10109138580828482</v>
      </c>
      <c r="AH1165" s="307">
        <v>0.10532589346569521</v>
      </c>
      <c r="AI1165" s="307">
        <v>2.1797096648996392</v>
      </c>
      <c r="AJ1165" s="306" t="s">
        <v>181</v>
      </c>
      <c r="AK1165" s="307">
        <v>2.3098502062335409</v>
      </c>
      <c r="AL1165" s="307">
        <v>0.93385682069801657</v>
      </c>
      <c r="AN1165" s="312">
        <v>8</v>
      </c>
      <c r="AO1165" s="313" t="s">
        <v>305</v>
      </c>
      <c r="AP1165" s="313" t="s">
        <v>0</v>
      </c>
      <c r="AQ1165" s="313" t="s">
        <v>306</v>
      </c>
      <c r="AR1165" s="314" t="s">
        <v>0</v>
      </c>
      <c r="AS1165" s="314"/>
      <c r="AT1165" s="323"/>
    </row>
    <row r="1166" spans="1:46" x14ac:dyDescent="0.2">
      <c r="A1166" s="306" t="s">
        <v>3370</v>
      </c>
      <c r="B1166" s="50" t="s">
        <v>312</v>
      </c>
      <c r="C1166" s="50" t="s">
        <v>295</v>
      </c>
      <c r="D1166" s="50" t="s">
        <v>438</v>
      </c>
      <c r="E1166" s="50" t="s">
        <v>1627</v>
      </c>
      <c r="F1166" s="50" t="s">
        <v>1628</v>
      </c>
      <c r="G1166" s="50" t="s">
        <v>2457</v>
      </c>
      <c r="H1166" s="50" t="s">
        <v>3357</v>
      </c>
      <c r="I1166" s="50" t="s">
        <v>3368</v>
      </c>
      <c r="J1166" s="50" t="s">
        <v>3324</v>
      </c>
      <c r="L1166" s="307">
        <v>825.64558846274736</v>
      </c>
      <c r="M1166" s="308">
        <v>150</v>
      </c>
      <c r="N1166" s="307">
        <v>742.01959175071386</v>
      </c>
      <c r="O1166" s="50" t="s">
        <v>3371</v>
      </c>
      <c r="T1166" s="308">
        <v>181.25700000000001</v>
      </c>
      <c r="U1166" s="309">
        <v>12</v>
      </c>
      <c r="V1166" s="310">
        <v>46113</v>
      </c>
      <c r="X1166" s="50" t="s">
        <v>3322</v>
      </c>
      <c r="AD1166" s="50" t="s">
        <v>360</v>
      </c>
      <c r="AF1166" s="306"/>
      <c r="AG1166" s="307">
        <v>6.9267453561994638E-2</v>
      </c>
      <c r="AH1166" s="307">
        <v>7.2168922961908091E-2</v>
      </c>
      <c r="AI1166" s="307">
        <v>1.9378622844478803</v>
      </c>
      <c r="AJ1166" s="50" t="s">
        <v>181</v>
      </c>
      <c r="AK1166" s="307">
        <v>4.1281030301740742</v>
      </c>
      <c r="AL1166" s="307">
        <v>0.63987533105862859</v>
      </c>
      <c r="AN1166" s="312">
        <v>8</v>
      </c>
      <c r="AO1166" s="313" t="s">
        <v>305</v>
      </c>
      <c r="AP1166" s="313" t="s">
        <v>0</v>
      </c>
      <c r="AQ1166" s="313" t="s">
        <v>306</v>
      </c>
      <c r="AR1166" s="314" t="s">
        <v>0</v>
      </c>
      <c r="AS1166" s="314"/>
    </row>
    <row r="1167" spans="1:46" x14ac:dyDescent="0.2">
      <c r="A1167" s="306" t="s">
        <v>3372</v>
      </c>
      <c r="B1167" s="50" t="s">
        <v>312</v>
      </c>
      <c r="C1167" s="50" t="s">
        <v>295</v>
      </c>
      <c r="D1167" s="50" t="s">
        <v>438</v>
      </c>
      <c r="E1167" s="50" t="s">
        <v>1627</v>
      </c>
      <c r="F1167" s="50" t="s">
        <v>1628</v>
      </c>
      <c r="G1167" s="50" t="s">
        <v>2457</v>
      </c>
      <c r="H1167" s="50" t="s">
        <v>3373</v>
      </c>
      <c r="I1167" s="50" t="s">
        <v>3374</v>
      </c>
      <c r="J1167" s="50" t="s">
        <v>3320</v>
      </c>
      <c r="L1167" s="307">
        <v>167.97403081584773</v>
      </c>
      <c r="M1167" s="308">
        <v>45</v>
      </c>
      <c r="N1167" s="307">
        <v>150.9606827825022</v>
      </c>
      <c r="O1167" s="50" t="s">
        <v>3375</v>
      </c>
      <c r="T1167" s="308">
        <v>136.90029999999999</v>
      </c>
      <c r="U1167" s="309">
        <v>12</v>
      </c>
      <c r="V1167" s="310">
        <v>46113</v>
      </c>
      <c r="X1167" s="50" t="s">
        <v>3322</v>
      </c>
      <c r="AD1167" s="50" t="s">
        <v>360</v>
      </c>
      <c r="AF1167" s="306"/>
      <c r="AG1167" s="307">
        <v>1.4092164412603482E-2</v>
      </c>
      <c r="AH1167" s="307">
        <v>1.4682455836917551E-2</v>
      </c>
      <c r="AI1167" s="307">
        <v>0.62291194626748636</v>
      </c>
      <c r="AJ1167" s="306" t="s">
        <v>0</v>
      </c>
      <c r="AK1167" s="307">
        <v>66.081275195787541</v>
      </c>
      <c r="AL1167" s="307">
        <v>0.13017987388228189</v>
      </c>
      <c r="AN1167" s="312">
        <v>8</v>
      </c>
      <c r="AO1167" s="313" t="s">
        <v>305</v>
      </c>
      <c r="AP1167" s="313" t="s">
        <v>0</v>
      </c>
      <c r="AQ1167" s="313" t="s">
        <v>306</v>
      </c>
      <c r="AR1167" s="314" t="s">
        <v>0</v>
      </c>
      <c r="AS1167" s="314"/>
    </row>
    <row r="1168" spans="1:46" x14ac:dyDescent="0.2">
      <c r="A1168" s="306" t="s">
        <v>3376</v>
      </c>
      <c r="B1168" s="50" t="s">
        <v>312</v>
      </c>
      <c r="C1168" s="50" t="s">
        <v>295</v>
      </c>
      <c r="D1168" s="50" t="s">
        <v>438</v>
      </c>
      <c r="E1168" s="50" t="s">
        <v>1627</v>
      </c>
      <c r="F1168" s="50" t="s">
        <v>1628</v>
      </c>
      <c r="G1168" s="50" t="s">
        <v>2457</v>
      </c>
      <c r="H1168" s="50" t="s">
        <v>3373</v>
      </c>
      <c r="I1168" s="50" t="s">
        <v>3374</v>
      </c>
      <c r="J1168" s="50" t="s">
        <v>3324</v>
      </c>
      <c r="L1168" s="307">
        <v>110.24988352476124</v>
      </c>
      <c r="M1168" s="308">
        <v>20</v>
      </c>
      <c r="N1168" s="307">
        <v>99.083159538129351</v>
      </c>
      <c r="O1168" s="50" t="s">
        <v>3377</v>
      </c>
      <c r="T1168" s="308">
        <v>92.47</v>
      </c>
      <c r="U1168" s="309">
        <v>12</v>
      </c>
      <c r="V1168" s="310">
        <v>46113</v>
      </c>
      <c r="X1168" s="50" t="s">
        <v>3322</v>
      </c>
      <c r="AD1168" s="50" t="s">
        <v>360</v>
      </c>
      <c r="AF1168" s="306"/>
      <c r="AG1168" s="307">
        <v>9.249402884214988E-3</v>
      </c>
      <c r="AH1168" s="307">
        <v>9.63684111178029E-3</v>
      </c>
      <c r="AI1168" s="307">
        <v>0.69069785446765031</v>
      </c>
      <c r="AJ1168" s="50" t="s">
        <v>0</v>
      </c>
      <c r="AK1168" s="307">
        <v>60.298015367163408</v>
      </c>
      <c r="AL1168" s="307">
        <v>8.544365973168988E-2</v>
      </c>
      <c r="AN1168" s="312">
        <v>8</v>
      </c>
      <c r="AO1168" s="313" t="s">
        <v>305</v>
      </c>
      <c r="AP1168" s="313" t="s">
        <v>0</v>
      </c>
      <c r="AQ1168" s="313" t="s">
        <v>306</v>
      </c>
      <c r="AR1168" s="314" t="s">
        <v>0</v>
      </c>
      <c r="AS1168" s="314"/>
    </row>
    <row r="1169" spans="1:46" x14ac:dyDescent="0.2">
      <c r="A1169" s="306" t="s">
        <v>3378</v>
      </c>
      <c r="B1169" s="50" t="s">
        <v>312</v>
      </c>
      <c r="C1169" s="50" t="s">
        <v>295</v>
      </c>
      <c r="D1169" s="50" t="s">
        <v>438</v>
      </c>
      <c r="E1169" s="50" t="s">
        <v>1627</v>
      </c>
      <c r="F1169" s="50" t="s">
        <v>1628</v>
      </c>
      <c r="G1169" s="50" t="s">
        <v>2457</v>
      </c>
      <c r="H1169" s="50" t="s">
        <v>3373</v>
      </c>
      <c r="I1169" s="50" t="s">
        <v>3379</v>
      </c>
      <c r="J1169" s="50" t="s">
        <v>3320</v>
      </c>
      <c r="L1169" s="307">
        <v>350.8594932405075</v>
      </c>
      <c r="M1169" s="308">
        <v>90</v>
      </c>
      <c r="N1169" s="307">
        <v>315.32248409503893</v>
      </c>
      <c r="O1169" s="50" t="s">
        <v>3380</v>
      </c>
      <c r="T1169" s="308">
        <v>154.7022</v>
      </c>
      <c r="U1169" s="309">
        <v>12</v>
      </c>
      <c r="V1169" s="310">
        <v>46113</v>
      </c>
      <c r="X1169" s="50" t="s">
        <v>3322</v>
      </c>
      <c r="AD1169" s="50" t="s">
        <v>360</v>
      </c>
      <c r="AF1169" s="306"/>
      <c r="AG1169" s="307">
        <v>2.9435321879538349E-2</v>
      </c>
      <c r="AH1169" s="307">
        <v>3.0668306222374705E-2</v>
      </c>
      <c r="AI1169" s="307">
        <v>1.018263373465629</v>
      </c>
      <c r="AJ1169" s="306" t="s">
        <v>181</v>
      </c>
      <c r="AK1169" s="307">
        <v>28.010128448397928</v>
      </c>
      <c r="AL1169" s="307">
        <v>0.2719161072613932</v>
      </c>
      <c r="AN1169" s="312">
        <v>8</v>
      </c>
      <c r="AO1169" s="313" t="s">
        <v>305</v>
      </c>
      <c r="AP1169" s="313" t="s">
        <v>0</v>
      </c>
      <c r="AQ1169" s="313" t="s">
        <v>306</v>
      </c>
      <c r="AR1169" s="314" t="s">
        <v>0</v>
      </c>
      <c r="AS1169" s="314"/>
    </row>
    <row r="1170" spans="1:46" x14ac:dyDescent="0.2">
      <c r="A1170" s="306" t="s">
        <v>3381</v>
      </c>
      <c r="B1170" s="50" t="s">
        <v>312</v>
      </c>
      <c r="C1170" s="50" t="s">
        <v>295</v>
      </c>
      <c r="D1170" s="50" t="s">
        <v>438</v>
      </c>
      <c r="E1170" s="50" t="s">
        <v>1627</v>
      </c>
      <c r="F1170" s="50" t="s">
        <v>1628</v>
      </c>
      <c r="G1170" s="50" t="s">
        <v>2457</v>
      </c>
      <c r="H1170" s="50" t="s">
        <v>3373</v>
      </c>
      <c r="I1170" s="50" t="s">
        <v>3379</v>
      </c>
      <c r="J1170" s="50" t="s">
        <v>3324</v>
      </c>
      <c r="L1170" s="307">
        <v>230.28689658421405</v>
      </c>
      <c r="M1170" s="308">
        <v>40</v>
      </c>
      <c r="N1170" s="307">
        <v>206.96215346721647</v>
      </c>
      <c r="O1170" s="50" t="s">
        <v>3382</v>
      </c>
      <c r="T1170" s="308">
        <v>110.27200000000001</v>
      </c>
      <c r="U1170" s="309">
        <v>12</v>
      </c>
      <c r="V1170" s="310">
        <v>46113</v>
      </c>
      <c r="X1170" s="50" t="s">
        <v>3322</v>
      </c>
      <c r="AD1170" s="50" t="s">
        <v>360</v>
      </c>
      <c r="AF1170" s="306"/>
      <c r="AG1170" s="307">
        <v>1.9319896015895233E-2</v>
      </c>
      <c r="AH1170" s="307">
        <v>2.0129166231804923E-2</v>
      </c>
      <c r="AI1170" s="307">
        <v>1.0230261923058905</v>
      </c>
      <c r="AJ1170" s="50" t="s">
        <v>181</v>
      </c>
      <c r="AK1170" s="307">
        <v>27.65121488463944</v>
      </c>
      <c r="AL1170" s="307">
        <v>0.17847234485276572</v>
      </c>
      <c r="AN1170" s="312">
        <v>8</v>
      </c>
      <c r="AO1170" s="313" t="s">
        <v>305</v>
      </c>
      <c r="AP1170" s="313" t="s">
        <v>0</v>
      </c>
      <c r="AQ1170" s="313" t="s">
        <v>306</v>
      </c>
      <c r="AR1170" s="314" t="s">
        <v>0</v>
      </c>
      <c r="AS1170" s="314"/>
    </row>
    <row r="1171" spans="1:46" x14ac:dyDescent="0.2">
      <c r="A1171" s="306" t="s">
        <v>3383</v>
      </c>
      <c r="B1171" s="50" t="s">
        <v>312</v>
      </c>
      <c r="C1171" s="50" t="s">
        <v>295</v>
      </c>
      <c r="D1171" s="50" t="s">
        <v>438</v>
      </c>
      <c r="E1171" s="50" t="s">
        <v>1627</v>
      </c>
      <c r="F1171" s="50" t="s">
        <v>1628</v>
      </c>
      <c r="G1171" s="50" t="s">
        <v>2457</v>
      </c>
      <c r="H1171" s="50" t="s">
        <v>3384</v>
      </c>
      <c r="I1171" s="50" t="s">
        <v>3374</v>
      </c>
      <c r="J1171" s="50" t="s">
        <v>3320</v>
      </c>
      <c r="L1171" s="307">
        <v>188.23866242971604</v>
      </c>
      <c r="M1171" s="308">
        <v>50</v>
      </c>
      <c r="N1171" s="307">
        <v>169.17279932163106</v>
      </c>
      <c r="O1171" s="50" t="s">
        <v>3385</v>
      </c>
      <c r="T1171" s="308">
        <v>118.8447</v>
      </c>
      <c r="U1171" s="309">
        <v>12</v>
      </c>
      <c r="V1171" s="310">
        <v>46113</v>
      </c>
      <c r="X1171" s="50" t="s">
        <v>3322</v>
      </c>
      <c r="AD1171" s="50" t="s">
        <v>360</v>
      </c>
      <c r="AF1171" s="306"/>
      <c r="AG1171" s="307">
        <v>1.5792263642683588E-2</v>
      </c>
      <c r="AH1171" s="307">
        <v>1.6453768683771932E-2</v>
      </c>
      <c r="AI1171" s="307">
        <v>0.74302732517048597</v>
      </c>
      <c r="AJ1171" s="306" t="s">
        <v>0</v>
      </c>
      <c r="AK1171" s="307">
        <v>48.566862079648175</v>
      </c>
      <c r="AL1171" s="307">
        <v>0.14588496338302978</v>
      </c>
      <c r="AN1171" s="312">
        <v>8</v>
      </c>
      <c r="AO1171" s="313" t="s">
        <v>305</v>
      </c>
      <c r="AP1171" s="313" t="s">
        <v>0</v>
      </c>
      <c r="AQ1171" s="313" t="s">
        <v>306</v>
      </c>
      <c r="AR1171" s="314" t="s">
        <v>0</v>
      </c>
      <c r="AS1171" s="314"/>
    </row>
    <row r="1172" spans="1:46" x14ac:dyDescent="0.2">
      <c r="A1172" s="306" t="s">
        <v>3386</v>
      </c>
      <c r="B1172" s="50" t="s">
        <v>312</v>
      </c>
      <c r="C1172" s="50" t="s">
        <v>295</v>
      </c>
      <c r="D1172" s="50" t="s">
        <v>438</v>
      </c>
      <c r="E1172" s="50" t="s">
        <v>1627</v>
      </c>
      <c r="F1172" s="50" t="s">
        <v>1628</v>
      </c>
      <c r="G1172" s="50" t="s">
        <v>2457</v>
      </c>
      <c r="H1172" s="50" t="s">
        <v>3384</v>
      </c>
      <c r="I1172" s="50" t="s">
        <v>3374</v>
      </c>
      <c r="J1172" s="50" t="s">
        <v>3324</v>
      </c>
      <c r="L1172" s="307">
        <v>123.55058997473941</v>
      </c>
      <c r="M1172" s="308">
        <v>25</v>
      </c>
      <c r="N1172" s="307">
        <v>111.03669614986671</v>
      </c>
      <c r="O1172" s="50" t="s">
        <v>3387</v>
      </c>
      <c r="T1172" s="308">
        <v>74.414400000000001</v>
      </c>
      <c r="U1172" s="309">
        <v>12</v>
      </c>
      <c r="V1172" s="310">
        <v>46113</v>
      </c>
      <c r="X1172" s="50" t="s">
        <v>3322</v>
      </c>
      <c r="AD1172" s="50" t="s">
        <v>360</v>
      </c>
      <c r="AF1172" s="306"/>
      <c r="AG1172" s="307">
        <v>1.0365264313428152E-2</v>
      </c>
      <c r="AH1172" s="307">
        <v>1.0799443652798699E-2</v>
      </c>
      <c r="AI1172" s="307">
        <v>0.86427042809040067</v>
      </c>
      <c r="AJ1172" s="50" t="s">
        <v>0</v>
      </c>
      <c r="AK1172" s="307">
        <v>38.850559932057855</v>
      </c>
      <c r="AL1172" s="307">
        <v>9.5751707230422936E-2</v>
      </c>
      <c r="AN1172" s="312">
        <v>8</v>
      </c>
      <c r="AO1172" s="313" t="s">
        <v>305</v>
      </c>
      <c r="AP1172" s="313" t="s">
        <v>0</v>
      </c>
      <c r="AQ1172" s="313" t="s">
        <v>306</v>
      </c>
      <c r="AR1172" s="314" t="s">
        <v>0</v>
      </c>
      <c r="AS1172" s="314"/>
    </row>
    <row r="1173" spans="1:46" x14ac:dyDescent="0.2">
      <c r="A1173" s="306" t="s">
        <v>3388</v>
      </c>
      <c r="B1173" s="50" t="s">
        <v>312</v>
      </c>
      <c r="C1173" s="50" t="s">
        <v>295</v>
      </c>
      <c r="D1173" s="50" t="s">
        <v>438</v>
      </c>
      <c r="E1173" s="50" t="s">
        <v>1627</v>
      </c>
      <c r="F1173" s="50" t="s">
        <v>1628</v>
      </c>
      <c r="G1173" s="50" t="s">
        <v>2457</v>
      </c>
      <c r="H1173" s="50" t="s">
        <v>3384</v>
      </c>
      <c r="I1173" s="50" t="s">
        <v>3379</v>
      </c>
      <c r="J1173" s="50" t="s">
        <v>3320</v>
      </c>
      <c r="L1173" s="307">
        <v>282.72267502583327</v>
      </c>
      <c r="M1173" s="308">
        <v>75</v>
      </c>
      <c r="N1173" s="307">
        <v>254.08694339654181</v>
      </c>
      <c r="O1173" s="50" t="s">
        <v>3389</v>
      </c>
      <c r="T1173" s="308">
        <v>132.0204</v>
      </c>
      <c r="U1173" s="309">
        <v>12.000000000000002</v>
      </c>
      <c r="V1173" s="310">
        <v>46113</v>
      </c>
      <c r="X1173" s="50" t="s">
        <v>3322</v>
      </c>
      <c r="AD1173" s="50" t="s">
        <v>360</v>
      </c>
      <c r="AF1173" s="306"/>
      <c r="AG1173" s="307">
        <v>2.3718990371809395E-2</v>
      </c>
      <c r="AH1173" s="307">
        <v>2.4712529490423782E-2</v>
      </c>
      <c r="AI1173" s="307">
        <v>0.95909855743614136</v>
      </c>
      <c r="AJ1173" s="306" t="s">
        <v>0</v>
      </c>
      <c r="AK1173" s="307">
        <v>31.287771811612267</v>
      </c>
      <c r="AL1173" s="307">
        <v>0.21911007314502054</v>
      </c>
      <c r="AN1173" s="312">
        <v>8</v>
      </c>
      <c r="AO1173" s="313" t="s">
        <v>305</v>
      </c>
      <c r="AP1173" s="313" t="s">
        <v>0</v>
      </c>
      <c r="AQ1173" s="313" t="s">
        <v>306</v>
      </c>
      <c r="AR1173" s="314" t="s">
        <v>0</v>
      </c>
      <c r="AS1173" s="314"/>
    </row>
    <row r="1174" spans="1:46" x14ac:dyDescent="0.2">
      <c r="A1174" s="306" t="s">
        <v>3390</v>
      </c>
      <c r="B1174" s="50" t="s">
        <v>312</v>
      </c>
      <c r="C1174" s="50" t="s">
        <v>295</v>
      </c>
      <c r="D1174" s="50" t="s">
        <v>438</v>
      </c>
      <c r="E1174" s="50" t="s">
        <v>1627</v>
      </c>
      <c r="F1174" s="50" t="s">
        <v>1628</v>
      </c>
      <c r="G1174" s="50" t="s">
        <v>2457</v>
      </c>
      <c r="H1174" s="50" t="s">
        <v>3384</v>
      </c>
      <c r="I1174" s="50" t="s">
        <v>3379</v>
      </c>
      <c r="J1174" s="50" t="s">
        <v>3324</v>
      </c>
      <c r="L1174" s="307">
        <v>185.56524386545979</v>
      </c>
      <c r="M1174" s="308">
        <v>40</v>
      </c>
      <c r="N1174" s="307">
        <v>166.7701595215182</v>
      </c>
      <c r="O1174" s="50" t="s">
        <v>3391</v>
      </c>
      <c r="T1174" s="308">
        <v>87.590199999999996</v>
      </c>
      <c r="U1174" s="309">
        <v>12</v>
      </c>
      <c r="V1174" s="310">
        <v>46113</v>
      </c>
      <c r="X1174" s="50" t="s">
        <v>3322</v>
      </c>
      <c r="AD1174" s="50" t="s">
        <v>360</v>
      </c>
      <c r="AF1174" s="306"/>
      <c r="AG1174" s="307">
        <v>1.5567977461252911E-2</v>
      </c>
      <c r="AH1174" s="307">
        <v>1.6220087621213394E-2</v>
      </c>
      <c r="AI1174" s="307">
        <v>1.034225927844445</v>
      </c>
      <c r="AJ1174" s="50" t="s">
        <v>181</v>
      </c>
      <c r="AK1174" s="307">
        <v>27.032040736434066</v>
      </c>
      <c r="AL1174" s="307">
        <v>0.14381306399573118</v>
      </c>
      <c r="AN1174" s="312">
        <v>8</v>
      </c>
      <c r="AO1174" s="313" t="s">
        <v>305</v>
      </c>
      <c r="AP1174" s="313" t="s">
        <v>0</v>
      </c>
      <c r="AQ1174" s="313" t="s">
        <v>306</v>
      </c>
      <c r="AR1174" s="314" t="s">
        <v>0</v>
      </c>
      <c r="AS1174" s="314"/>
    </row>
    <row r="1175" spans="1:46" x14ac:dyDescent="0.2">
      <c r="A1175" s="306" t="s">
        <v>3466</v>
      </c>
      <c r="B1175" s="50" t="s">
        <v>312</v>
      </c>
      <c r="C1175" s="50" t="s">
        <v>295</v>
      </c>
      <c r="D1175" s="50" t="s">
        <v>438</v>
      </c>
      <c r="E1175" s="50" t="s">
        <v>770</v>
      </c>
      <c r="F1175" s="50" t="s">
        <v>771</v>
      </c>
      <c r="G1175" s="50" t="s">
        <v>772</v>
      </c>
      <c r="H1175" s="50" t="s">
        <v>773</v>
      </c>
      <c r="L1175" s="307">
        <v>0</v>
      </c>
      <c r="M1175" s="308">
        <v>25000</v>
      </c>
      <c r="N1175" s="307">
        <v>0</v>
      </c>
      <c r="O1175" s="50" t="s">
        <v>3460</v>
      </c>
      <c r="Q1175" s="50" t="s">
        <v>300</v>
      </c>
      <c r="R1175" s="50" t="s">
        <v>441</v>
      </c>
      <c r="T1175" s="308">
        <v>0</v>
      </c>
      <c r="U1175" s="309"/>
      <c r="V1175" s="310">
        <v>46296</v>
      </c>
      <c r="X1175" s="50" t="s">
        <v>3065</v>
      </c>
      <c r="AD1175" s="50" t="s">
        <v>360</v>
      </c>
      <c r="AF1175" s="306"/>
      <c r="AG1175" s="307" t="s">
        <v>2438</v>
      </c>
      <c r="AH1175" s="307" t="s">
        <v>2438</v>
      </c>
      <c r="AI1175" s="307" t="s">
        <v>2438</v>
      </c>
      <c r="AJ1175" s="306" t="s">
        <v>181</v>
      </c>
      <c r="AK1175" s="307" t="s">
        <v>2438</v>
      </c>
      <c r="AL1175" s="307">
        <v>0</v>
      </c>
      <c r="AN1175" s="312">
        <v>24</v>
      </c>
      <c r="AO1175" s="313" t="s">
        <v>393</v>
      </c>
      <c r="AP1175" s="313" t="s">
        <v>0</v>
      </c>
      <c r="AQ1175" s="313" t="s">
        <v>386</v>
      </c>
      <c r="AR1175" s="314" t="s">
        <v>181</v>
      </c>
      <c r="AS1175" s="314">
        <v>1.1086</v>
      </c>
      <c r="AT1175" s="50" t="s">
        <v>2713</v>
      </c>
    </row>
    <row r="1176" spans="1:46" x14ac:dyDescent="0.2">
      <c r="A1176" s="306" t="s">
        <v>3467</v>
      </c>
      <c r="B1176" s="50" t="s">
        <v>312</v>
      </c>
      <c r="C1176" s="50" t="s">
        <v>295</v>
      </c>
      <c r="D1176" s="50" t="s">
        <v>438</v>
      </c>
      <c r="E1176" s="50" t="s">
        <v>416</v>
      </c>
      <c r="F1176" s="50" t="s">
        <v>422</v>
      </c>
      <c r="G1176" s="50" t="s">
        <v>423</v>
      </c>
      <c r="H1176" s="50" t="s">
        <v>653</v>
      </c>
      <c r="I1176" s="50" t="s">
        <v>3468</v>
      </c>
      <c r="L1176" s="307">
        <v>2783.8195801455058</v>
      </c>
      <c r="M1176" s="308">
        <v>125</v>
      </c>
      <c r="N1176" s="307">
        <v>2511.81</v>
      </c>
      <c r="O1176" s="50" t="s">
        <v>3469</v>
      </c>
      <c r="Q1176" s="50" t="s">
        <v>319</v>
      </c>
      <c r="R1176" s="50" t="s">
        <v>488</v>
      </c>
      <c r="T1176" s="308">
        <v>150</v>
      </c>
      <c r="U1176" s="309">
        <v>10</v>
      </c>
      <c r="V1176" s="310">
        <v>46296</v>
      </c>
      <c r="X1176" s="50" t="s">
        <v>3322</v>
      </c>
      <c r="AD1176" s="50" t="s">
        <v>360</v>
      </c>
      <c r="AF1176" s="306"/>
      <c r="AG1176" s="307">
        <v>0.38203489076368979</v>
      </c>
      <c r="AH1176" s="307">
        <v>0.39746505299874518</v>
      </c>
      <c r="AI1176" s="307">
        <v>7.6448027812656223</v>
      </c>
      <c r="AJ1176" s="50" t="s">
        <v>181</v>
      </c>
      <c r="AK1176" s="307">
        <v>-18.568471851956144</v>
      </c>
      <c r="AL1176" s="307">
        <v>2.5889522095353188</v>
      </c>
      <c r="AN1176" s="312">
        <v>20</v>
      </c>
      <c r="AO1176" s="313" t="s">
        <v>305</v>
      </c>
      <c r="AP1176" s="313" t="s">
        <v>0</v>
      </c>
      <c r="AQ1176" s="313" t="s">
        <v>306</v>
      </c>
      <c r="AR1176" s="314" t="s">
        <v>0</v>
      </c>
      <c r="AS1176" s="314"/>
    </row>
    <row r="1177" spans="1:46" x14ac:dyDescent="0.2">
      <c r="A1177" s="306" t="s">
        <v>3470</v>
      </c>
      <c r="B1177" s="50" t="s">
        <v>312</v>
      </c>
      <c r="C1177" s="50" t="s">
        <v>295</v>
      </c>
      <c r="D1177" s="50" t="s">
        <v>701</v>
      </c>
      <c r="E1177" s="50" t="s">
        <v>387</v>
      </c>
      <c r="F1177" s="50" t="s">
        <v>388</v>
      </c>
      <c r="G1177" s="50" t="s">
        <v>389</v>
      </c>
      <c r="H1177" s="50" t="s">
        <v>643</v>
      </c>
      <c r="I1177" s="50" t="s">
        <v>3471</v>
      </c>
      <c r="J1177" s="50" t="s">
        <v>3472</v>
      </c>
      <c r="L1177" s="307">
        <v>1840.3090899161818</v>
      </c>
      <c r="M1177" s="308">
        <v>260</v>
      </c>
      <c r="N1177" s="307">
        <v>1660</v>
      </c>
      <c r="O1177" s="50" t="s">
        <v>3473</v>
      </c>
      <c r="Q1177" s="50" t="s">
        <v>339</v>
      </c>
      <c r="T1177" s="308">
        <v>426</v>
      </c>
      <c r="U1177" s="309">
        <v>10</v>
      </c>
      <c r="V1177" s="310">
        <v>46296</v>
      </c>
      <c r="X1177" s="50" t="s">
        <v>2504</v>
      </c>
      <c r="AD1177" s="50" t="s">
        <v>360</v>
      </c>
      <c r="AF1177" s="306"/>
      <c r="AG1177" s="307">
        <v>0.19836099712288474</v>
      </c>
      <c r="AH1177" s="307">
        <v>0.20636250770150705</v>
      </c>
      <c r="AI1177" s="307">
        <v>1.4639264745416021</v>
      </c>
      <c r="AJ1177" s="306" t="s">
        <v>181</v>
      </c>
      <c r="AK1177" s="307">
        <v>13.759349232285217</v>
      </c>
      <c r="AL1177" s="307">
        <v>1.711487453622049</v>
      </c>
      <c r="AN1177" s="312">
        <v>8</v>
      </c>
      <c r="AO1177" s="313" t="s">
        <v>305</v>
      </c>
      <c r="AP1177" s="313" t="s">
        <v>0</v>
      </c>
      <c r="AQ1177" s="313" t="s">
        <v>306</v>
      </c>
      <c r="AR1177" s="314" t="s">
        <v>0</v>
      </c>
      <c r="AS1177" s="314"/>
    </row>
    <row r="1178" spans="1:46" x14ac:dyDescent="0.2">
      <c r="A1178" s="306" t="s">
        <v>3474</v>
      </c>
      <c r="B1178" s="50" t="s">
        <v>312</v>
      </c>
      <c r="C1178" s="50" t="s">
        <v>295</v>
      </c>
      <c r="D1178" s="50" t="s">
        <v>701</v>
      </c>
      <c r="E1178" s="50" t="s">
        <v>387</v>
      </c>
      <c r="F1178" s="50" t="s">
        <v>388</v>
      </c>
      <c r="G1178" s="50" t="s">
        <v>389</v>
      </c>
      <c r="H1178" s="50" t="s">
        <v>632</v>
      </c>
      <c r="I1178" s="50" t="s">
        <v>3471</v>
      </c>
      <c r="J1178" s="50" t="s">
        <v>3472</v>
      </c>
      <c r="L1178" s="307">
        <v>1840.3090899161818</v>
      </c>
      <c r="M1178" s="308">
        <v>260</v>
      </c>
      <c r="N1178" s="307">
        <v>1660</v>
      </c>
      <c r="O1178" s="50" t="s">
        <v>3475</v>
      </c>
      <c r="Q1178" s="50" t="s">
        <v>300</v>
      </c>
      <c r="T1178" s="308">
        <v>426</v>
      </c>
      <c r="U1178" s="309">
        <v>10</v>
      </c>
      <c r="V1178" s="310">
        <v>46296</v>
      </c>
      <c r="X1178" s="50" t="s">
        <v>2504</v>
      </c>
      <c r="AD1178" s="50" t="s">
        <v>360</v>
      </c>
      <c r="AF1178" s="306"/>
      <c r="AG1178" s="307">
        <v>0.19836099712288474</v>
      </c>
      <c r="AH1178" s="307">
        <v>0.20636250770150705</v>
      </c>
      <c r="AI1178" s="307">
        <v>1.4639264745416021</v>
      </c>
      <c r="AJ1178" s="50" t="s">
        <v>181</v>
      </c>
      <c r="AK1178" s="307">
        <v>13.759349232285217</v>
      </c>
      <c r="AL1178" s="307">
        <v>1.711487453622049</v>
      </c>
      <c r="AN1178" s="312">
        <v>8</v>
      </c>
      <c r="AO1178" s="313" t="s">
        <v>305</v>
      </c>
      <c r="AP1178" s="313" t="s">
        <v>0</v>
      </c>
      <c r="AQ1178" s="313" t="s">
        <v>306</v>
      </c>
      <c r="AR1178" s="314" t="s">
        <v>0</v>
      </c>
      <c r="AS1178" s="314"/>
    </row>
    <row r="1179" spans="1:46" x14ac:dyDescent="0.2">
      <c r="A1179" s="306" t="s">
        <v>3476</v>
      </c>
      <c r="B1179" s="50" t="s">
        <v>294</v>
      </c>
      <c r="C1179" s="50" t="s">
        <v>295</v>
      </c>
      <c r="D1179" s="50" t="s">
        <v>778</v>
      </c>
      <c r="E1179" s="50" t="s">
        <v>297</v>
      </c>
      <c r="F1179" s="50" t="s">
        <v>1044</v>
      </c>
      <c r="G1179" s="50" t="s">
        <v>3477</v>
      </c>
      <c r="H1179" s="50" t="s">
        <v>1399</v>
      </c>
      <c r="I1179" s="50" t="s">
        <v>1401</v>
      </c>
      <c r="K1179" s="50" t="s">
        <v>682</v>
      </c>
      <c r="L1179" s="307">
        <v>2792.4198299762361</v>
      </c>
      <c r="M1179" s="308">
        <v>800</v>
      </c>
      <c r="N1179" s="307">
        <v>2504.8276943342189</v>
      </c>
      <c r="O1179" s="50" t="s">
        <v>3478</v>
      </c>
      <c r="Q1179" s="50" t="s">
        <v>339</v>
      </c>
      <c r="R1179" s="50" t="s">
        <v>905</v>
      </c>
      <c r="T1179" s="308">
        <v>4464.6384615384613</v>
      </c>
      <c r="U1179" s="309">
        <v>18</v>
      </c>
      <c r="V1179" s="310">
        <v>46296</v>
      </c>
      <c r="X1179" s="50" t="s">
        <v>3322</v>
      </c>
      <c r="Z1179" s="50" t="s">
        <v>3479</v>
      </c>
      <c r="AC1179" s="50" t="s">
        <v>3480</v>
      </c>
      <c r="AD1179" s="50" t="s">
        <v>360</v>
      </c>
      <c r="AF1179" s="306"/>
      <c r="AG1179" s="307">
        <v>0.47537467925518767</v>
      </c>
      <c r="AH1179" s="307">
        <v>0.45576382003077659</v>
      </c>
      <c r="AI1179" s="307">
        <v>0.39329056912748567</v>
      </c>
      <c r="AJ1179" s="306" t="s">
        <v>0</v>
      </c>
      <c r="AK1179" s="307">
        <v>51.93161139018936</v>
      </c>
      <c r="AL1179" s="307">
        <v>1.442750245487721</v>
      </c>
      <c r="AN1179" s="312">
        <v>10</v>
      </c>
      <c r="AO1179" s="313" t="s">
        <v>305</v>
      </c>
      <c r="AP1179" s="313" t="s">
        <v>0</v>
      </c>
      <c r="AQ1179" s="313" t="s">
        <v>306</v>
      </c>
      <c r="AR1179" s="314" t="s">
        <v>0</v>
      </c>
      <c r="AS1179" s="314"/>
    </row>
    <row r="1180" spans="1:46" x14ac:dyDescent="0.2">
      <c r="A1180" s="306" t="s">
        <v>3481</v>
      </c>
      <c r="B1180" s="50" t="s">
        <v>294</v>
      </c>
      <c r="C1180" s="50" t="s">
        <v>295</v>
      </c>
      <c r="D1180" s="50" t="s">
        <v>778</v>
      </c>
      <c r="E1180" s="50" t="s">
        <v>297</v>
      </c>
      <c r="F1180" s="50" t="s">
        <v>1044</v>
      </c>
      <c r="G1180" s="50" t="s">
        <v>3477</v>
      </c>
      <c r="H1180" s="50" t="s">
        <v>1399</v>
      </c>
      <c r="I1180" s="50" t="s">
        <v>1401</v>
      </c>
      <c r="K1180" s="50" t="s">
        <v>687</v>
      </c>
      <c r="L1180" s="307">
        <v>2792.4198299762361</v>
      </c>
      <c r="M1180" s="308">
        <v>1600</v>
      </c>
      <c r="N1180" s="307">
        <v>2504.8276943342189</v>
      </c>
      <c r="O1180" s="50" t="s">
        <v>3482</v>
      </c>
      <c r="Q1180" s="50" t="s">
        <v>339</v>
      </c>
      <c r="R1180" s="50" t="s">
        <v>905</v>
      </c>
      <c r="T1180" s="308">
        <v>4464.6384615384613</v>
      </c>
      <c r="U1180" s="309">
        <v>18</v>
      </c>
      <c r="V1180" s="310">
        <v>46296</v>
      </c>
      <c r="X1180" s="50" t="s">
        <v>3322</v>
      </c>
      <c r="Z1180" s="50" t="s">
        <v>3479</v>
      </c>
      <c r="AC1180" s="50" t="s">
        <v>3480</v>
      </c>
      <c r="AD1180" s="50" t="s">
        <v>360</v>
      </c>
      <c r="AF1180" s="306"/>
      <c r="AG1180" s="307">
        <v>0.47537467925518767</v>
      </c>
      <c r="AH1180" s="307">
        <v>0.45576382003077659</v>
      </c>
      <c r="AI1180" s="307">
        <v>0.39329056912748567</v>
      </c>
      <c r="AJ1180" s="50" t="s">
        <v>0</v>
      </c>
      <c r="AK1180" s="307">
        <v>51.93161139018936</v>
      </c>
      <c r="AL1180" s="307">
        <v>1.442750245487721</v>
      </c>
      <c r="AN1180" s="312">
        <v>10</v>
      </c>
      <c r="AO1180" s="313" t="s">
        <v>305</v>
      </c>
      <c r="AP1180" s="313" t="s">
        <v>0</v>
      </c>
      <c r="AQ1180" s="313" t="s">
        <v>306</v>
      </c>
      <c r="AR1180" s="314" t="s">
        <v>0</v>
      </c>
      <c r="AS1180" s="314"/>
    </row>
    <row r="1181" spans="1:46" x14ac:dyDescent="0.2">
      <c r="A1181" s="306" t="s">
        <v>3483</v>
      </c>
      <c r="B1181" s="50" t="s">
        <v>294</v>
      </c>
      <c r="C1181" s="50" t="s">
        <v>295</v>
      </c>
      <c r="D1181" s="50" t="s">
        <v>778</v>
      </c>
      <c r="E1181" s="50" t="s">
        <v>297</v>
      </c>
      <c r="F1181" s="50" t="s">
        <v>1044</v>
      </c>
      <c r="G1181" s="50" t="s">
        <v>3477</v>
      </c>
      <c r="H1181" s="50" t="s">
        <v>1399</v>
      </c>
      <c r="I1181" s="50" t="s">
        <v>1401</v>
      </c>
      <c r="K1181" s="50" t="s">
        <v>688</v>
      </c>
      <c r="L1181" s="307">
        <v>2792.4198299762361</v>
      </c>
      <c r="M1181" s="308">
        <v>1800</v>
      </c>
      <c r="N1181" s="307">
        <v>2504.8276943342189</v>
      </c>
      <c r="O1181" s="50" t="s">
        <v>3484</v>
      </c>
      <c r="Q1181" s="50" t="s">
        <v>339</v>
      </c>
      <c r="R1181" s="50" t="s">
        <v>905</v>
      </c>
      <c r="T1181" s="308">
        <v>4464.6384615384613</v>
      </c>
      <c r="U1181" s="309">
        <v>18</v>
      </c>
      <c r="V1181" s="310">
        <v>46296</v>
      </c>
      <c r="X1181" s="50" t="s">
        <v>3322</v>
      </c>
      <c r="Z1181" s="50" t="s">
        <v>3479</v>
      </c>
      <c r="AC1181" s="50" t="s">
        <v>3480</v>
      </c>
      <c r="AD1181" s="50" t="s">
        <v>360</v>
      </c>
      <c r="AF1181" s="306"/>
      <c r="AG1181" s="307">
        <v>0.47537467925518767</v>
      </c>
      <c r="AH1181" s="307">
        <v>0.45576382003077659</v>
      </c>
      <c r="AI1181" s="307">
        <v>0.39329056912748567</v>
      </c>
      <c r="AJ1181" s="306" t="s">
        <v>0</v>
      </c>
      <c r="AK1181" s="307">
        <v>51.93161139018936</v>
      </c>
      <c r="AL1181" s="307">
        <v>1.442750245487721</v>
      </c>
      <c r="AN1181" s="312">
        <v>10</v>
      </c>
      <c r="AO1181" s="313" t="s">
        <v>305</v>
      </c>
      <c r="AP1181" s="313" t="s">
        <v>0</v>
      </c>
      <c r="AQ1181" s="313" t="s">
        <v>306</v>
      </c>
      <c r="AR1181" s="314" t="s">
        <v>0</v>
      </c>
      <c r="AS1181" s="314"/>
    </row>
    <row r="1182" spans="1:46" x14ac:dyDescent="0.2">
      <c r="A1182" s="306" t="s">
        <v>3485</v>
      </c>
      <c r="B1182" s="50" t="s">
        <v>308</v>
      </c>
      <c r="C1182" s="50" t="s">
        <v>295</v>
      </c>
      <c r="D1182" s="50" t="s">
        <v>778</v>
      </c>
      <c r="E1182" s="50" t="s">
        <v>297</v>
      </c>
      <c r="F1182" s="50" t="s">
        <v>1044</v>
      </c>
      <c r="G1182" s="50" t="s">
        <v>3477</v>
      </c>
      <c r="H1182" s="50" t="s">
        <v>1399</v>
      </c>
      <c r="I1182" s="50" t="s">
        <v>1401</v>
      </c>
      <c r="K1182" s="50" t="s">
        <v>682</v>
      </c>
      <c r="L1182" s="307">
        <v>2379.2081279785025</v>
      </c>
      <c r="M1182" s="308">
        <v>800</v>
      </c>
      <c r="N1182" s="307">
        <v>2134.172786473996</v>
      </c>
      <c r="O1182" s="50" t="s">
        <v>3478</v>
      </c>
      <c r="Q1182" s="50" t="s">
        <v>339</v>
      </c>
      <c r="R1182" s="50" t="s">
        <v>905</v>
      </c>
      <c r="T1182" s="308">
        <v>4464.6384615384613</v>
      </c>
      <c r="U1182" s="309">
        <v>18</v>
      </c>
      <c r="V1182" s="310">
        <v>46296</v>
      </c>
      <c r="X1182" s="50" t="s">
        <v>3322</v>
      </c>
      <c r="Z1182" s="50" t="s">
        <v>3479</v>
      </c>
      <c r="AC1182" s="50" t="s">
        <v>3480</v>
      </c>
      <c r="AD1182" s="50" t="s">
        <v>360</v>
      </c>
      <c r="AF1182" s="306"/>
      <c r="AG1182" s="307">
        <v>0.40503053608838657</v>
      </c>
      <c r="AH1182" s="307">
        <v>0.38832161747862359</v>
      </c>
      <c r="AI1182" s="307">
        <v>0.33509292144418262</v>
      </c>
      <c r="AJ1182" s="50" t="s">
        <v>0</v>
      </c>
      <c r="AK1182" s="307">
        <v>65.832200822255558</v>
      </c>
      <c r="AL1182" s="307">
        <v>1.2292575327888928</v>
      </c>
      <c r="AN1182" s="312">
        <v>10</v>
      </c>
      <c r="AO1182" s="313" t="s">
        <v>305</v>
      </c>
      <c r="AP1182" s="313" t="s">
        <v>0</v>
      </c>
      <c r="AQ1182" s="313" t="s">
        <v>306</v>
      </c>
      <c r="AR1182" s="314" t="s">
        <v>0</v>
      </c>
      <c r="AS1182" s="314"/>
    </row>
    <row r="1183" spans="1:46" x14ac:dyDescent="0.2">
      <c r="A1183" s="306" t="s">
        <v>3486</v>
      </c>
      <c r="B1183" s="50" t="s">
        <v>308</v>
      </c>
      <c r="C1183" s="50" t="s">
        <v>295</v>
      </c>
      <c r="D1183" s="50" t="s">
        <v>778</v>
      </c>
      <c r="E1183" s="50" t="s">
        <v>297</v>
      </c>
      <c r="F1183" s="50" t="s">
        <v>1044</v>
      </c>
      <c r="G1183" s="50" t="s">
        <v>3477</v>
      </c>
      <c r="H1183" s="50" t="s">
        <v>1399</v>
      </c>
      <c r="I1183" s="50" t="s">
        <v>1401</v>
      </c>
      <c r="K1183" s="50" t="s">
        <v>687</v>
      </c>
      <c r="L1183" s="307">
        <v>2379.2081279785025</v>
      </c>
      <c r="M1183" s="308">
        <v>1600</v>
      </c>
      <c r="N1183" s="307">
        <v>2134.172786473996</v>
      </c>
      <c r="O1183" s="50" t="s">
        <v>3482</v>
      </c>
      <c r="Q1183" s="50" t="s">
        <v>339</v>
      </c>
      <c r="R1183" s="50" t="s">
        <v>905</v>
      </c>
      <c r="T1183" s="308">
        <v>4464.6384615384613</v>
      </c>
      <c r="U1183" s="309">
        <v>18</v>
      </c>
      <c r="V1183" s="310">
        <v>46296</v>
      </c>
      <c r="X1183" s="50" t="s">
        <v>3322</v>
      </c>
      <c r="Z1183" s="50" t="s">
        <v>3479</v>
      </c>
      <c r="AC1183" s="50" t="s">
        <v>3480</v>
      </c>
      <c r="AD1183" s="50" t="s">
        <v>360</v>
      </c>
      <c r="AF1183" s="306"/>
      <c r="AG1183" s="307">
        <v>0.40503053608838657</v>
      </c>
      <c r="AH1183" s="307">
        <v>0.38832161747862359</v>
      </c>
      <c r="AI1183" s="307">
        <v>0.33509292144418262</v>
      </c>
      <c r="AJ1183" s="306" t="s">
        <v>0</v>
      </c>
      <c r="AK1183" s="307">
        <v>65.832200822255558</v>
      </c>
      <c r="AL1183" s="307">
        <v>1.2292575327888928</v>
      </c>
      <c r="AN1183" s="312">
        <v>10</v>
      </c>
      <c r="AO1183" s="313" t="s">
        <v>305</v>
      </c>
      <c r="AP1183" s="313" t="s">
        <v>0</v>
      </c>
      <c r="AQ1183" s="313" t="s">
        <v>306</v>
      </c>
      <c r="AR1183" s="314" t="s">
        <v>0</v>
      </c>
      <c r="AS1183" s="314"/>
    </row>
    <row r="1184" spans="1:46" x14ac:dyDescent="0.2">
      <c r="A1184" s="306" t="s">
        <v>3487</v>
      </c>
      <c r="B1184" s="50" t="s">
        <v>308</v>
      </c>
      <c r="C1184" s="50" t="s">
        <v>295</v>
      </c>
      <c r="D1184" s="50" t="s">
        <v>778</v>
      </c>
      <c r="E1184" s="50" t="s">
        <v>297</v>
      </c>
      <c r="F1184" s="50" t="s">
        <v>1044</v>
      </c>
      <c r="G1184" s="50" t="s">
        <v>3477</v>
      </c>
      <c r="H1184" s="50" t="s">
        <v>1399</v>
      </c>
      <c r="I1184" s="50" t="s">
        <v>1401</v>
      </c>
      <c r="K1184" s="50" t="s">
        <v>688</v>
      </c>
      <c r="L1184" s="307">
        <v>2379.2081279785025</v>
      </c>
      <c r="M1184" s="308">
        <v>1800</v>
      </c>
      <c r="N1184" s="307">
        <v>2134.172786473996</v>
      </c>
      <c r="O1184" s="50" t="s">
        <v>3484</v>
      </c>
      <c r="Q1184" s="50" t="s">
        <v>339</v>
      </c>
      <c r="R1184" s="50" t="s">
        <v>905</v>
      </c>
      <c r="T1184" s="308">
        <v>4464.6384615384613</v>
      </c>
      <c r="U1184" s="309">
        <v>18</v>
      </c>
      <c r="V1184" s="310">
        <v>46296</v>
      </c>
      <c r="X1184" s="50" t="s">
        <v>3322</v>
      </c>
      <c r="Z1184" s="50" t="s">
        <v>3479</v>
      </c>
      <c r="AC1184" s="50" t="s">
        <v>3480</v>
      </c>
      <c r="AD1184" s="50" t="s">
        <v>360</v>
      </c>
      <c r="AF1184" s="306"/>
      <c r="AG1184" s="307">
        <v>0.40503053608838657</v>
      </c>
      <c r="AH1184" s="307">
        <v>0.38832161747862359</v>
      </c>
      <c r="AI1184" s="307">
        <v>0.33509292144418262</v>
      </c>
      <c r="AJ1184" s="50" t="s">
        <v>0</v>
      </c>
      <c r="AK1184" s="307">
        <v>65.832200822255558</v>
      </c>
      <c r="AL1184" s="307">
        <v>1.2292575327888928</v>
      </c>
      <c r="AN1184" s="312">
        <v>10</v>
      </c>
      <c r="AO1184" s="313" t="s">
        <v>305</v>
      </c>
      <c r="AP1184" s="313" t="s">
        <v>0</v>
      </c>
      <c r="AQ1184" s="313" t="s">
        <v>306</v>
      </c>
      <c r="AR1184" s="314" t="s">
        <v>0</v>
      </c>
      <c r="AS1184" s="314"/>
    </row>
    <row r="1185" spans="1:45" x14ac:dyDescent="0.2">
      <c r="A1185" s="306" t="s">
        <v>3488</v>
      </c>
      <c r="B1185" s="50" t="s">
        <v>310</v>
      </c>
      <c r="C1185" s="50" t="s">
        <v>295</v>
      </c>
      <c r="D1185" s="50" t="s">
        <v>778</v>
      </c>
      <c r="E1185" s="50" t="s">
        <v>297</v>
      </c>
      <c r="F1185" s="50" t="s">
        <v>1044</v>
      </c>
      <c r="G1185" s="50" t="s">
        <v>3477</v>
      </c>
      <c r="H1185" s="50" t="s">
        <v>1399</v>
      </c>
      <c r="I1185" s="50" t="s">
        <v>1401</v>
      </c>
      <c r="K1185" s="50" t="s">
        <v>682</v>
      </c>
      <c r="L1185" s="307">
        <v>2379.2081279785025</v>
      </c>
      <c r="M1185" s="308">
        <v>800</v>
      </c>
      <c r="N1185" s="307">
        <v>2134.172786473996</v>
      </c>
      <c r="O1185" s="50" t="s">
        <v>3478</v>
      </c>
      <c r="Q1185" s="50" t="s">
        <v>339</v>
      </c>
      <c r="R1185" s="50" t="s">
        <v>905</v>
      </c>
      <c r="T1185" s="308">
        <v>4464.6384615384613</v>
      </c>
      <c r="U1185" s="309">
        <v>18</v>
      </c>
      <c r="V1185" s="310">
        <v>46296</v>
      </c>
      <c r="X1185" s="50" t="s">
        <v>3322</v>
      </c>
      <c r="Z1185" s="50" t="s">
        <v>3479</v>
      </c>
      <c r="AC1185" s="50" t="s">
        <v>3480</v>
      </c>
      <c r="AD1185" s="50" t="s">
        <v>360</v>
      </c>
      <c r="AF1185" s="306"/>
      <c r="AG1185" s="307">
        <v>0.40503053608838657</v>
      </c>
      <c r="AH1185" s="307">
        <v>0.38832161747862359</v>
      </c>
      <c r="AI1185" s="307">
        <v>0.33509292144418262</v>
      </c>
      <c r="AJ1185" s="306" t="s">
        <v>0</v>
      </c>
      <c r="AK1185" s="307">
        <v>65.832200822255558</v>
      </c>
      <c r="AL1185" s="307">
        <v>1.2292575327888928</v>
      </c>
      <c r="AN1185" s="312">
        <v>10</v>
      </c>
      <c r="AO1185" s="313" t="s">
        <v>305</v>
      </c>
      <c r="AP1185" s="313" t="s">
        <v>0</v>
      </c>
      <c r="AQ1185" s="313" t="s">
        <v>306</v>
      </c>
      <c r="AR1185" s="314" t="s">
        <v>0</v>
      </c>
      <c r="AS1185" s="314"/>
    </row>
    <row r="1186" spans="1:45" x14ac:dyDescent="0.2">
      <c r="A1186" s="306" t="s">
        <v>3489</v>
      </c>
      <c r="B1186" s="50" t="s">
        <v>310</v>
      </c>
      <c r="C1186" s="50" t="s">
        <v>295</v>
      </c>
      <c r="D1186" s="50" t="s">
        <v>778</v>
      </c>
      <c r="E1186" s="50" t="s">
        <v>297</v>
      </c>
      <c r="F1186" s="50" t="s">
        <v>1044</v>
      </c>
      <c r="G1186" s="50" t="s">
        <v>3477</v>
      </c>
      <c r="H1186" s="50" t="s">
        <v>1399</v>
      </c>
      <c r="I1186" s="50" t="s">
        <v>1401</v>
      </c>
      <c r="K1186" s="50" t="s">
        <v>687</v>
      </c>
      <c r="L1186" s="307">
        <v>2379.2081279785025</v>
      </c>
      <c r="M1186" s="308">
        <v>1600</v>
      </c>
      <c r="N1186" s="307">
        <v>2134.172786473996</v>
      </c>
      <c r="O1186" s="50" t="s">
        <v>3482</v>
      </c>
      <c r="Q1186" s="50" t="s">
        <v>339</v>
      </c>
      <c r="R1186" s="50" t="s">
        <v>905</v>
      </c>
      <c r="T1186" s="308">
        <v>4464.6384615384613</v>
      </c>
      <c r="U1186" s="309">
        <v>18</v>
      </c>
      <c r="V1186" s="310">
        <v>46296</v>
      </c>
      <c r="X1186" s="50" t="s">
        <v>3322</v>
      </c>
      <c r="Z1186" s="50" t="s">
        <v>3479</v>
      </c>
      <c r="AC1186" s="50" t="s">
        <v>3480</v>
      </c>
      <c r="AD1186" s="50" t="s">
        <v>360</v>
      </c>
      <c r="AF1186" s="306"/>
      <c r="AG1186" s="307">
        <v>0.40503053608838657</v>
      </c>
      <c r="AH1186" s="307">
        <v>0.38832161747862359</v>
      </c>
      <c r="AI1186" s="307">
        <v>0.33509292144418262</v>
      </c>
      <c r="AJ1186" s="50" t="s">
        <v>0</v>
      </c>
      <c r="AK1186" s="307">
        <v>65.832200822255558</v>
      </c>
      <c r="AL1186" s="307">
        <v>1.2292575327888928</v>
      </c>
      <c r="AN1186" s="312">
        <v>10</v>
      </c>
      <c r="AO1186" s="313" t="s">
        <v>305</v>
      </c>
      <c r="AP1186" s="313" t="s">
        <v>0</v>
      </c>
      <c r="AQ1186" s="313" t="s">
        <v>306</v>
      </c>
      <c r="AR1186" s="314" t="s">
        <v>0</v>
      </c>
      <c r="AS1186" s="314"/>
    </row>
    <row r="1187" spans="1:45" x14ac:dyDescent="0.2">
      <c r="A1187" s="306" t="s">
        <v>3490</v>
      </c>
      <c r="B1187" s="50" t="s">
        <v>310</v>
      </c>
      <c r="C1187" s="50" t="s">
        <v>295</v>
      </c>
      <c r="D1187" s="50" t="s">
        <v>778</v>
      </c>
      <c r="E1187" s="50" t="s">
        <v>297</v>
      </c>
      <c r="F1187" s="50" t="s">
        <v>1044</v>
      </c>
      <c r="G1187" s="50" t="s">
        <v>3477</v>
      </c>
      <c r="H1187" s="50" t="s">
        <v>1399</v>
      </c>
      <c r="I1187" s="50" t="s">
        <v>1401</v>
      </c>
      <c r="K1187" s="50" t="s">
        <v>688</v>
      </c>
      <c r="L1187" s="307">
        <v>2379.2081279785025</v>
      </c>
      <c r="M1187" s="308">
        <v>1800</v>
      </c>
      <c r="N1187" s="307">
        <v>2134.172786473996</v>
      </c>
      <c r="O1187" s="50" t="s">
        <v>3484</v>
      </c>
      <c r="Q1187" s="50" t="s">
        <v>339</v>
      </c>
      <c r="R1187" s="50" t="s">
        <v>905</v>
      </c>
      <c r="T1187" s="308">
        <v>4464.6384615384613</v>
      </c>
      <c r="U1187" s="309">
        <v>18</v>
      </c>
      <c r="V1187" s="310">
        <v>46296</v>
      </c>
      <c r="X1187" s="50" t="s">
        <v>3322</v>
      </c>
      <c r="Z1187" s="50" t="s">
        <v>3479</v>
      </c>
      <c r="AC1187" s="50" t="s">
        <v>3480</v>
      </c>
      <c r="AD1187" s="50" t="s">
        <v>360</v>
      </c>
      <c r="AF1187" s="306"/>
      <c r="AG1187" s="307">
        <v>0.40503053608838657</v>
      </c>
      <c r="AH1187" s="307">
        <v>0.38832161747862359</v>
      </c>
      <c r="AI1187" s="307">
        <v>0.33509292144418262</v>
      </c>
      <c r="AJ1187" s="306" t="s">
        <v>0</v>
      </c>
      <c r="AK1187" s="307">
        <v>65.832200822255558</v>
      </c>
      <c r="AL1187" s="307">
        <v>1.2292575327888928</v>
      </c>
      <c r="AN1187" s="312">
        <v>10</v>
      </c>
      <c r="AO1187" s="313" t="s">
        <v>305</v>
      </c>
      <c r="AP1187" s="313" t="s">
        <v>0</v>
      </c>
      <c r="AQ1187" s="313" t="s">
        <v>306</v>
      </c>
      <c r="AR1187" s="314" t="s">
        <v>0</v>
      </c>
      <c r="AS1187" s="314"/>
    </row>
    <row r="1188" spans="1:45" x14ac:dyDescent="0.2">
      <c r="A1188" s="306" t="s">
        <v>3491</v>
      </c>
      <c r="B1188" s="50" t="s">
        <v>294</v>
      </c>
      <c r="C1188" s="50" t="s">
        <v>295</v>
      </c>
      <c r="D1188" s="50" t="s">
        <v>778</v>
      </c>
      <c r="E1188" s="50" t="s">
        <v>297</v>
      </c>
      <c r="F1188" s="50" t="s">
        <v>1044</v>
      </c>
      <c r="G1188" s="50" t="s">
        <v>3477</v>
      </c>
      <c r="H1188" s="50" t="s">
        <v>1654</v>
      </c>
      <c r="I1188" s="50" t="s">
        <v>1401</v>
      </c>
      <c r="K1188" s="50" t="s">
        <v>682</v>
      </c>
      <c r="L1188" s="307">
        <v>2792.4198299762361</v>
      </c>
      <c r="M1188" s="308">
        <v>800</v>
      </c>
      <c r="N1188" s="307">
        <v>2504.8276943342189</v>
      </c>
      <c r="O1188" s="50" t="s">
        <v>3492</v>
      </c>
      <c r="Q1188" s="50" t="s">
        <v>339</v>
      </c>
      <c r="R1188" s="50" t="s">
        <v>785</v>
      </c>
      <c r="T1188" s="308">
        <v>4464.6384615384613</v>
      </c>
      <c r="U1188" s="309">
        <v>18</v>
      </c>
      <c r="V1188" s="310">
        <v>46296</v>
      </c>
      <c r="X1188" s="50" t="s">
        <v>3322</v>
      </c>
      <c r="Z1188" s="50" t="s">
        <v>3479</v>
      </c>
      <c r="AC1188" s="50" t="s">
        <v>3480</v>
      </c>
      <c r="AD1188" s="50" t="s">
        <v>360</v>
      </c>
      <c r="AF1188" s="306"/>
      <c r="AG1188" s="307">
        <v>0.47537467925518767</v>
      </c>
      <c r="AH1188" s="307">
        <v>0.45576382003077659</v>
      </c>
      <c r="AI1188" s="307">
        <v>0.39329056912748567</v>
      </c>
      <c r="AJ1188" s="50" t="s">
        <v>0</v>
      </c>
      <c r="AK1188" s="307">
        <v>51.93161139018936</v>
      </c>
      <c r="AL1188" s="307">
        <v>1.442750245487721</v>
      </c>
      <c r="AN1188" s="312">
        <v>10</v>
      </c>
      <c r="AO1188" s="313" t="s">
        <v>305</v>
      </c>
      <c r="AP1188" s="313" t="s">
        <v>0</v>
      </c>
      <c r="AQ1188" s="313" t="s">
        <v>306</v>
      </c>
      <c r="AR1188" s="314" t="s">
        <v>0</v>
      </c>
      <c r="AS1188" s="314"/>
    </row>
    <row r="1189" spans="1:45" x14ac:dyDescent="0.2">
      <c r="A1189" s="306" t="s">
        <v>3493</v>
      </c>
      <c r="B1189" s="50" t="s">
        <v>294</v>
      </c>
      <c r="C1189" s="50" t="s">
        <v>295</v>
      </c>
      <c r="D1189" s="50" t="s">
        <v>778</v>
      </c>
      <c r="E1189" s="50" t="s">
        <v>297</v>
      </c>
      <c r="F1189" s="50" t="s">
        <v>1044</v>
      </c>
      <c r="G1189" s="50" t="s">
        <v>3477</v>
      </c>
      <c r="H1189" s="50" t="s">
        <v>1654</v>
      </c>
      <c r="I1189" s="50" t="s">
        <v>1401</v>
      </c>
      <c r="K1189" s="50" t="s">
        <v>687</v>
      </c>
      <c r="L1189" s="307">
        <v>2792.4198299762361</v>
      </c>
      <c r="M1189" s="308">
        <v>1600</v>
      </c>
      <c r="N1189" s="307">
        <v>2504.8276943342189</v>
      </c>
      <c r="O1189" s="50" t="s">
        <v>3494</v>
      </c>
      <c r="Q1189" s="50" t="s">
        <v>339</v>
      </c>
      <c r="R1189" s="50" t="s">
        <v>785</v>
      </c>
      <c r="T1189" s="308">
        <v>4464.6384615384613</v>
      </c>
      <c r="U1189" s="309">
        <v>18</v>
      </c>
      <c r="V1189" s="310">
        <v>46296</v>
      </c>
      <c r="X1189" s="50" t="s">
        <v>3322</v>
      </c>
      <c r="Z1189" s="50" t="s">
        <v>3479</v>
      </c>
      <c r="AC1189" s="50" t="s">
        <v>3480</v>
      </c>
      <c r="AD1189" s="50" t="s">
        <v>360</v>
      </c>
      <c r="AF1189" s="306"/>
      <c r="AG1189" s="307">
        <v>0.47537467925518767</v>
      </c>
      <c r="AH1189" s="307">
        <v>0.45576382003077659</v>
      </c>
      <c r="AI1189" s="307">
        <v>0.39329056912748567</v>
      </c>
      <c r="AJ1189" s="306" t="s">
        <v>0</v>
      </c>
      <c r="AK1189" s="307">
        <v>51.93161139018936</v>
      </c>
      <c r="AL1189" s="307">
        <v>1.442750245487721</v>
      </c>
      <c r="AN1189" s="312">
        <v>10</v>
      </c>
      <c r="AO1189" s="313" t="s">
        <v>305</v>
      </c>
      <c r="AP1189" s="313" t="s">
        <v>0</v>
      </c>
      <c r="AQ1189" s="313" t="s">
        <v>306</v>
      </c>
      <c r="AR1189" s="314" t="s">
        <v>0</v>
      </c>
      <c r="AS1189" s="314"/>
    </row>
    <row r="1190" spans="1:45" x14ac:dyDescent="0.2">
      <c r="A1190" s="306" t="s">
        <v>3495</v>
      </c>
      <c r="B1190" s="50" t="s">
        <v>294</v>
      </c>
      <c r="C1190" s="50" t="s">
        <v>295</v>
      </c>
      <c r="D1190" s="50" t="s">
        <v>778</v>
      </c>
      <c r="E1190" s="50" t="s">
        <v>297</v>
      </c>
      <c r="F1190" s="50" t="s">
        <v>1044</v>
      </c>
      <c r="G1190" s="50" t="s">
        <v>3477</v>
      </c>
      <c r="H1190" s="50" t="s">
        <v>1654</v>
      </c>
      <c r="I1190" s="50" t="s">
        <v>1401</v>
      </c>
      <c r="K1190" s="50" t="s">
        <v>688</v>
      </c>
      <c r="L1190" s="307">
        <v>2792.4198299762361</v>
      </c>
      <c r="M1190" s="308">
        <v>1800</v>
      </c>
      <c r="N1190" s="307">
        <v>2504.8276943342189</v>
      </c>
      <c r="O1190" s="50" t="s">
        <v>3496</v>
      </c>
      <c r="Q1190" s="50" t="s">
        <v>339</v>
      </c>
      <c r="R1190" s="50" t="s">
        <v>785</v>
      </c>
      <c r="T1190" s="308">
        <v>4464.6384615384613</v>
      </c>
      <c r="U1190" s="309">
        <v>18</v>
      </c>
      <c r="V1190" s="310">
        <v>46296</v>
      </c>
      <c r="X1190" s="50" t="s">
        <v>3322</v>
      </c>
      <c r="Z1190" s="50" t="s">
        <v>3479</v>
      </c>
      <c r="AC1190" s="50" t="s">
        <v>3480</v>
      </c>
      <c r="AD1190" s="50" t="s">
        <v>360</v>
      </c>
      <c r="AF1190" s="306"/>
      <c r="AG1190" s="307">
        <v>0.47537467925518767</v>
      </c>
      <c r="AH1190" s="307">
        <v>0.45576382003077659</v>
      </c>
      <c r="AI1190" s="307">
        <v>0.39329056912748567</v>
      </c>
      <c r="AJ1190" s="50" t="s">
        <v>0</v>
      </c>
      <c r="AK1190" s="307">
        <v>51.93161139018936</v>
      </c>
      <c r="AL1190" s="307">
        <v>1.442750245487721</v>
      </c>
      <c r="AN1190" s="312">
        <v>10</v>
      </c>
      <c r="AO1190" s="313" t="s">
        <v>305</v>
      </c>
      <c r="AP1190" s="313" t="s">
        <v>0</v>
      </c>
      <c r="AQ1190" s="313" t="s">
        <v>306</v>
      </c>
      <c r="AR1190" s="314" t="s">
        <v>0</v>
      </c>
      <c r="AS1190" s="314"/>
    </row>
    <row r="1191" spans="1:45" x14ac:dyDescent="0.2">
      <c r="A1191" s="306" t="s">
        <v>3497</v>
      </c>
      <c r="B1191" s="50" t="s">
        <v>308</v>
      </c>
      <c r="C1191" s="50" t="s">
        <v>295</v>
      </c>
      <c r="D1191" s="50" t="s">
        <v>778</v>
      </c>
      <c r="E1191" s="50" t="s">
        <v>297</v>
      </c>
      <c r="F1191" s="50" t="s">
        <v>1044</v>
      </c>
      <c r="G1191" s="50" t="s">
        <v>3477</v>
      </c>
      <c r="H1191" s="50" t="s">
        <v>1654</v>
      </c>
      <c r="I1191" s="50" t="s">
        <v>1401</v>
      </c>
      <c r="K1191" s="50" t="s">
        <v>682</v>
      </c>
      <c r="L1191" s="307">
        <v>2379.2081279785025</v>
      </c>
      <c r="M1191" s="308">
        <v>800</v>
      </c>
      <c r="N1191" s="307">
        <v>2134.172786473996</v>
      </c>
      <c r="O1191" s="50" t="s">
        <v>3492</v>
      </c>
      <c r="Q1191" s="50" t="s">
        <v>339</v>
      </c>
      <c r="R1191" s="50" t="s">
        <v>785</v>
      </c>
      <c r="T1191" s="308">
        <v>4464.6384615384613</v>
      </c>
      <c r="U1191" s="309">
        <v>18</v>
      </c>
      <c r="V1191" s="310">
        <v>46296</v>
      </c>
      <c r="X1191" s="50" t="s">
        <v>3322</v>
      </c>
      <c r="Z1191" s="50" t="s">
        <v>3479</v>
      </c>
      <c r="AC1191" s="50" t="s">
        <v>3480</v>
      </c>
      <c r="AD1191" s="50" t="s">
        <v>360</v>
      </c>
      <c r="AF1191" s="306"/>
      <c r="AG1191" s="307">
        <v>0.40503053608838657</v>
      </c>
      <c r="AH1191" s="307">
        <v>0.38832161747862359</v>
      </c>
      <c r="AI1191" s="307">
        <v>0.33509292144418262</v>
      </c>
      <c r="AJ1191" s="306" t="s">
        <v>0</v>
      </c>
      <c r="AK1191" s="307">
        <v>65.832200822255558</v>
      </c>
      <c r="AL1191" s="307">
        <v>1.2292575327888928</v>
      </c>
      <c r="AN1191" s="312">
        <v>10</v>
      </c>
      <c r="AO1191" s="313" t="s">
        <v>305</v>
      </c>
      <c r="AP1191" s="313" t="s">
        <v>0</v>
      </c>
      <c r="AQ1191" s="313" t="s">
        <v>306</v>
      </c>
      <c r="AR1191" s="314" t="s">
        <v>0</v>
      </c>
      <c r="AS1191" s="314"/>
    </row>
    <row r="1192" spans="1:45" x14ac:dyDescent="0.2">
      <c r="A1192" s="306" t="s">
        <v>3498</v>
      </c>
      <c r="B1192" s="50" t="s">
        <v>308</v>
      </c>
      <c r="C1192" s="50" t="s">
        <v>295</v>
      </c>
      <c r="D1192" s="50" t="s">
        <v>778</v>
      </c>
      <c r="E1192" s="50" t="s">
        <v>297</v>
      </c>
      <c r="F1192" s="50" t="s">
        <v>1044</v>
      </c>
      <c r="G1192" s="50" t="s">
        <v>3477</v>
      </c>
      <c r="H1192" s="50" t="s">
        <v>1654</v>
      </c>
      <c r="I1192" s="50" t="s">
        <v>1401</v>
      </c>
      <c r="K1192" s="50" t="s">
        <v>687</v>
      </c>
      <c r="L1192" s="307">
        <v>2379.2081279785025</v>
      </c>
      <c r="M1192" s="308">
        <v>1600</v>
      </c>
      <c r="N1192" s="307">
        <v>2134.172786473996</v>
      </c>
      <c r="O1192" s="50" t="s">
        <v>3494</v>
      </c>
      <c r="Q1192" s="50" t="s">
        <v>339</v>
      </c>
      <c r="R1192" s="50" t="s">
        <v>785</v>
      </c>
      <c r="T1192" s="308">
        <v>4464.6384615384613</v>
      </c>
      <c r="U1192" s="309">
        <v>18</v>
      </c>
      <c r="V1192" s="310">
        <v>46296</v>
      </c>
      <c r="X1192" s="50" t="s">
        <v>3322</v>
      </c>
      <c r="Z1192" s="50" t="s">
        <v>3479</v>
      </c>
      <c r="AC1192" s="50" t="s">
        <v>3480</v>
      </c>
      <c r="AD1192" s="50" t="s">
        <v>360</v>
      </c>
      <c r="AF1192" s="306"/>
      <c r="AG1192" s="307">
        <v>0.40503053608838657</v>
      </c>
      <c r="AH1192" s="307">
        <v>0.38832161747862359</v>
      </c>
      <c r="AI1192" s="307">
        <v>0.33509292144418262</v>
      </c>
      <c r="AJ1192" s="50" t="s">
        <v>0</v>
      </c>
      <c r="AK1192" s="307">
        <v>65.832200822255558</v>
      </c>
      <c r="AL1192" s="307">
        <v>1.2292575327888928</v>
      </c>
      <c r="AN1192" s="312">
        <v>10</v>
      </c>
      <c r="AO1192" s="313" t="s">
        <v>305</v>
      </c>
      <c r="AP1192" s="313" t="s">
        <v>0</v>
      </c>
      <c r="AQ1192" s="313" t="s">
        <v>306</v>
      </c>
      <c r="AR1192" s="314" t="s">
        <v>0</v>
      </c>
      <c r="AS1192" s="314"/>
    </row>
    <row r="1193" spans="1:45" x14ac:dyDescent="0.2">
      <c r="A1193" s="306" t="s">
        <v>3499</v>
      </c>
      <c r="B1193" s="50" t="s">
        <v>308</v>
      </c>
      <c r="C1193" s="50" t="s">
        <v>295</v>
      </c>
      <c r="D1193" s="50" t="s">
        <v>778</v>
      </c>
      <c r="E1193" s="50" t="s">
        <v>297</v>
      </c>
      <c r="F1193" s="50" t="s">
        <v>1044</v>
      </c>
      <c r="G1193" s="50" t="s">
        <v>3477</v>
      </c>
      <c r="H1193" s="50" t="s">
        <v>1654</v>
      </c>
      <c r="I1193" s="50" t="s">
        <v>1401</v>
      </c>
      <c r="K1193" s="50" t="s">
        <v>688</v>
      </c>
      <c r="L1193" s="307">
        <v>2379.2081279785025</v>
      </c>
      <c r="M1193" s="308">
        <v>1800</v>
      </c>
      <c r="N1193" s="307">
        <v>2134.172786473996</v>
      </c>
      <c r="O1193" s="50" t="s">
        <v>3496</v>
      </c>
      <c r="Q1193" s="50" t="s">
        <v>339</v>
      </c>
      <c r="R1193" s="50" t="s">
        <v>785</v>
      </c>
      <c r="T1193" s="308">
        <v>4464.6384615384613</v>
      </c>
      <c r="U1193" s="309">
        <v>18</v>
      </c>
      <c r="V1193" s="310">
        <v>46296</v>
      </c>
      <c r="X1193" s="50" t="s">
        <v>3322</v>
      </c>
      <c r="Z1193" s="50" t="s">
        <v>3479</v>
      </c>
      <c r="AC1193" s="50" t="s">
        <v>3480</v>
      </c>
      <c r="AD1193" s="50" t="s">
        <v>360</v>
      </c>
      <c r="AF1193" s="306"/>
      <c r="AG1193" s="307">
        <v>0.40503053608838657</v>
      </c>
      <c r="AH1193" s="307">
        <v>0.38832161747862359</v>
      </c>
      <c r="AI1193" s="307">
        <v>0.33509292144418262</v>
      </c>
      <c r="AJ1193" s="306" t="s">
        <v>0</v>
      </c>
      <c r="AK1193" s="307">
        <v>65.832200822255558</v>
      </c>
      <c r="AL1193" s="307">
        <v>1.2292575327888928</v>
      </c>
      <c r="AN1193" s="312">
        <v>10</v>
      </c>
      <c r="AO1193" s="313" t="s">
        <v>305</v>
      </c>
      <c r="AP1193" s="313" t="s">
        <v>0</v>
      </c>
      <c r="AQ1193" s="313" t="s">
        <v>306</v>
      </c>
      <c r="AR1193" s="314" t="s">
        <v>0</v>
      </c>
      <c r="AS1193" s="314"/>
    </row>
    <row r="1194" spans="1:45" x14ac:dyDescent="0.2">
      <c r="A1194" s="306" t="s">
        <v>3500</v>
      </c>
      <c r="B1194" s="50" t="s">
        <v>310</v>
      </c>
      <c r="C1194" s="50" t="s">
        <v>295</v>
      </c>
      <c r="D1194" s="50" t="s">
        <v>778</v>
      </c>
      <c r="E1194" s="50" t="s">
        <v>297</v>
      </c>
      <c r="F1194" s="50" t="s">
        <v>1044</v>
      </c>
      <c r="G1194" s="50" t="s">
        <v>3477</v>
      </c>
      <c r="H1194" s="50" t="s">
        <v>1654</v>
      </c>
      <c r="I1194" s="50" t="s">
        <v>1401</v>
      </c>
      <c r="K1194" s="50" t="s">
        <v>682</v>
      </c>
      <c r="L1194" s="307">
        <v>2379.2081279785025</v>
      </c>
      <c r="M1194" s="308">
        <v>800</v>
      </c>
      <c r="N1194" s="307">
        <v>2134.172786473996</v>
      </c>
      <c r="O1194" s="50" t="s">
        <v>3492</v>
      </c>
      <c r="Q1194" s="50" t="s">
        <v>339</v>
      </c>
      <c r="R1194" s="50" t="s">
        <v>785</v>
      </c>
      <c r="T1194" s="308">
        <v>4464.6384615384613</v>
      </c>
      <c r="U1194" s="309">
        <v>18</v>
      </c>
      <c r="V1194" s="310">
        <v>46296</v>
      </c>
      <c r="X1194" s="50" t="s">
        <v>3322</v>
      </c>
      <c r="Z1194" s="50" t="s">
        <v>3479</v>
      </c>
      <c r="AC1194" s="50" t="s">
        <v>3480</v>
      </c>
      <c r="AD1194" s="50" t="s">
        <v>360</v>
      </c>
      <c r="AF1194" s="306"/>
      <c r="AG1194" s="307">
        <v>0.40503053608838657</v>
      </c>
      <c r="AH1194" s="307">
        <v>0.38832161747862359</v>
      </c>
      <c r="AI1194" s="307">
        <v>0.33509292144418262</v>
      </c>
      <c r="AJ1194" s="50" t="s">
        <v>0</v>
      </c>
      <c r="AK1194" s="307">
        <v>65.832200822255558</v>
      </c>
      <c r="AL1194" s="307">
        <v>1.2292575327888928</v>
      </c>
      <c r="AN1194" s="312">
        <v>10</v>
      </c>
      <c r="AO1194" s="313" t="s">
        <v>305</v>
      </c>
      <c r="AP1194" s="313" t="s">
        <v>0</v>
      </c>
      <c r="AQ1194" s="313" t="s">
        <v>306</v>
      </c>
      <c r="AR1194" s="314" t="s">
        <v>0</v>
      </c>
      <c r="AS1194" s="314"/>
    </row>
    <row r="1195" spans="1:45" x14ac:dyDescent="0.2">
      <c r="A1195" s="306" t="s">
        <v>3501</v>
      </c>
      <c r="B1195" s="50" t="s">
        <v>310</v>
      </c>
      <c r="C1195" s="50" t="s">
        <v>295</v>
      </c>
      <c r="D1195" s="50" t="s">
        <v>778</v>
      </c>
      <c r="E1195" s="50" t="s">
        <v>297</v>
      </c>
      <c r="F1195" s="50" t="s">
        <v>1044</v>
      </c>
      <c r="G1195" s="50" t="s">
        <v>3477</v>
      </c>
      <c r="H1195" s="50" t="s">
        <v>1654</v>
      </c>
      <c r="I1195" s="50" t="s">
        <v>1401</v>
      </c>
      <c r="K1195" s="50" t="s">
        <v>687</v>
      </c>
      <c r="L1195" s="307">
        <v>2379.2081279785025</v>
      </c>
      <c r="M1195" s="308">
        <v>1600</v>
      </c>
      <c r="N1195" s="307">
        <v>2134.172786473996</v>
      </c>
      <c r="O1195" s="50" t="s">
        <v>3494</v>
      </c>
      <c r="Q1195" s="50" t="s">
        <v>339</v>
      </c>
      <c r="R1195" s="50" t="s">
        <v>785</v>
      </c>
      <c r="T1195" s="308">
        <v>4464.6384615384613</v>
      </c>
      <c r="U1195" s="309">
        <v>18</v>
      </c>
      <c r="V1195" s="310">
        <v>46296</v>
      </c>
      <c r="X1195" s="50" t="s">
        <v>3322</v>
      </c>
      <c r="Z1195" s="50" t="s">
        <v>3479</v>
      </c>
      <c r="AC1195" s="50" t="s">
        <v>3480</v>
      </c>
      <c r="AD1195" s="50" t="s">
        <v>360</v>
      </c>
      <c r="AF1195" s="306"/>
      <c r="AG1195" s="307">
        <v>0.40503053608838657</v>
      </c>
      <c r="AH1195" s="307">
        <v>0.38832161747862359</v>
      </c>
      <c r="AI1195" s="307">
        <v>0.33509292144418262</v>
      </c>
      <c r="AJ1195" s="306" t="s">
        <v>0</v>
      </c>
      <c r="AK1195" s="307">
        <v>65.832200822255558</v>
      </c>
      <c r="AL1195" s="307">
        <v>1.2292575327888928</v>
      </c>
      <c r="AN1195" s="312">
        <v>10</v>
      </c>
      <c r="AO1195" s="313" t="s">
        <v>305</v>
      </c>
      <c r="AP1195" s="313" t="s">
        <v>0</v>
      </c>
      <c r="AQ1195" s="313" t="s">
        <v>306</v>
      </c>
      <c r="AR1195" s="314" t="s">
        <v>0</v>
      </c>
      <c r="AS1195" s="314"/>
    </row>
    <row r="1196" spans="1:45" x14ac:dyDescent="0.2">
      <c r="A1196" s="306" t="s">
        <v>3502</v>
      </c>
      <c r="B1196" s="50" t="s">
        <v>310</v>
      </c>
      <c r="C1196" s="50" t="s">
        <v>295</v>
      </c>
      <c r="D1196" s="50" t="s">
        <v>778</v>
      </c>
      <c r="E1196" s="50" t="s">
        <v>297</v>
      </c>
      <c r="F1196" s="50" t="s">
        <v>1044</v>
      </c>
      <c r="G1196" s="50" t="s">
        <v>3477</v>
      </c>
      <c r="H1196" s="50" t="s">
        <v>1654</v>
      </c>
      <c r="I1196" s="50" t="s">
        <v>1401</v>
      </c>
      <c r="K1196" s="50" t="s">
        <v>688</v>
      </c>
      <c r="L1196" s="307">
        <v>2379.2081279785025</v>
      </c>
      <c r="M1196" s="308">
        <v>1800</v>
      </c>
      <c r="N1196" s="307">
        <v>2134.172786473996</v>
      </c>
      <c r="O1196" s="50" t="s">
        <v>3496</v>
      </c>
      <c r="Q1196" s="50" t="s">
        <v>339</v>
      </c>
      <c r="R1196" s="50" t="s">
        <v>785</v>
      </c>
      <c r="T1196" s="308">
        <v>4464.6384615384613</v>
      </c>
      <c r="U1196" s="309">
        <v>18</v>
      </c>
      <c r="V1196" s="310">
        <v>46296</v>
      </c>
      <c r="X1196" s="50" t="s">
        <v>3322</v>
      </c>
      <c r="Z1196" s="50" t="s">
        <v>3479</v>
      </c>
      <c r="AC1196" s="50" t="s">
        <v>3480</v>
      </c>
      <c r="AD1196" s="50" t="s">
        <v>360</v>
      </c>
      <c r="AF1196" s="306"/>
      <c r="AG1196" s="307">
        <v>0.40503053608838657</v>
      </c>
      <c r="AH1196" s="307">
        <v>0.38832161747862359</v>
      </c>
      <c r="AI1196" s="307">
        <v>0.33509292144418262</v>
      </c>
      <c r="AJ1196" s="50" t="s">
        <v>0</v>
      </c>
      <c r="AK1196" s="307">
        <v>65.832200822255558</v>
      </c>
      <c r="AL1196" s="307">
        <v>1.2292575327888928</v>
      </c>
      <c r="AN1196" s="312">
        <v>10</v>
      </c>
      <c r="AO1196" s="313" t="s">
        <v>305</v>
      </c>
      <c r="AP1196" s="313" t="s">
        <v>0</v>
      </c>
      <c r="AQ1196" s="313" t="s">
        <v>306</v>
      </c>
      <c r="AR1196" s="314" t="s">
        <v>0</v>
      </c>
      <c r="AS1196" s="314"/>
    </row>
    <row r="1197" spans="1:45" x14ac:dyDescent="0.2">
      <c r="A1197" s="306" t="s">
        <v>3503</v>
      </c>
      <c r="B1197" s="50" t="s">
        <v>294</v>
      </c>
      <c r="C1197" s="50" t="s">
        <v>295</v>
      </c>
      <c r="D1197" s="50" t="s">
        <v>778</v>
      </c>
      <c r="E1197" s="50" t="s">
        <v>297</v>
      </c>
      <c r="F1197" s="50" t="s">
        <v>1044</v>
      </c>
      <c r="G1197" s="50" t="s">
        <v>3477</v>
      </c>
      <c r="H1197" s="50" t="s">
        <v>1243</v>
      </c>
      <c r="I1197" s="50" t="s">
        <v>3504</v>
      </c>
      <c r="J1197" s="50" t="s">
        <v>3505</v>
      </c>
      <c r="K1197" s="50" t="s">
        <v>682</v>
      </c>
      <c r="L1197" s="307">
        <v>6714.2042595737466</v>
      </c>
      <c r="M1197" s="308">
        <v>1900</v>
      </c>
      <c r="N1197" s="307">
        <v>6022.7063976050558</v>
      </c>
      <c r="O1197" s="50" t="s">
        <v>3506</v>
      </c>
      <c r="Q1197" s="50" t="s">
        <v>300</v>
      </c>
      <c r="R1197" s="50" t="s">
        <v>905</v>
      </c>
      <c r="T1197" s="308">
        <v>16952.384615384617</v>
      </c>
      <c r="U1197" s="309">
        <v>18</v>
      </c>
      <c r="V1197" s="310">
        <v>46296</v>
      </c>
      <c r="X1197" s="50" t="s">
        <v>3322</v>
      </c>
      <c r="AC1197" s="50" t="s">
        <v>3505</v>
      </c>
      <c r="AD1197" s="50" t="s">
        <v>360</v>
      </c>
      <c r="AF1197" s="306"/>
      <c r="AG1197" s="307">
        <v>1.1430096083996966</v>
      </c>
      <c r="AH1197" s="307">
        <v>1.095856485819428</v>
      </c>
      <c r="AI1197" s="307">
        <v>0.24904789043580416</v>
      </c>
      <c r="AJ1197" s="306" t="s">
        <v>0</v>
      </c>
      <c r="AK1197" s="307">
        <v>98.287397523010455</v>
      </c>
      <c r="AL1197" s="307">
        <v>3.4690055341131014</v>
      </c>
      <c r="AN1197" s="312">
        <v>10</v>
      </c>
      <c r="AO1197" s="313" t="s">
        <v>305</v>
      </c>
      <c r="AP1197" s="313" t="s">
        <v>0</v>
      </c>
      <c r="AQ1197" s="313" t="s">
        <v>306</v>
      </c>
      <c r="AR1197" s="314" t="s">
        <v>0</v>
      </c>
      <c r="AS1197" s="314"/>
    </row>
    <row r="1198" spans="1:45" x14ac:dyDescent="0.2">
      <c r="A1198" s="306" t="s">
        <v>3507</v>
      </c>
      <c r="B1198" s="50" t="s">
        <v>294</v>
      </c>
      <c r="C1198" s="50" t="s">
        <v>295</v>
      </c>
      <c r="D1198" s="50" t="s">
        <v>778</v>
      </c>
      <c r="E1198" s="50" t="s">
        <v>297</v>
      </c>
      <c r="F1198" s="50" t="s">
        <v>1044</v>
      </c>
      <c r="G1198" s="50" t="s">
        <v>3477</v>
      </c>
      <c r="H1198" s="50" t="s">
        <v>1243</v>
      </c>
      <c r="I1198" s="50" t="s">
        <v>3504</v>
      </c>
      <c r="J1198" s="50" t="s">
        <v>3505</v>
      </c>
      <c r="K1198" s="50" t="s">
        <v>687</v>
      </c>
      <c r="L1198" s="307">
        <v>6714.2042595737466</v>
      </c>
      <c r="M1198" s="308">
        <v>2700</v>
      </c>
      <c r="N1198" s="307">
        <v>6022.7063976050558</v>
      </c>
      <c r="O1198" s="50" t="s">
        <v>3508</v>
      </c>
      <c r="Q1198" s="50" t="s">
        <v>300</v>
      </c>
      <c r="R1198" s="50" t="s">
        <v>905</v>
      </c>
      <c r="T1198" s="308">
        <v>16952.384615384617</v>
      </c>
      <c r="U1198" s="309">
        <v>18</v>
      </c>
      <c r="V1198" s="310">
        <v>46296</v>
      </c>
      <c r="X1198" s="50" t="s">
        <v>3322</v>
      </c>
      <c r="AC1198" s="50" t="s">
        <v>3505</v>
      </c>
      <c r="AD1198" s="50" t="s">
        <v>360</v>
      </c>
      <c r="AF1198" s="306"/>
      <c r="AG1198" s="307">
        <v>1.1430096083996966</v>
      </c>
      <c r="AH1198" s="307">
        <v>1.095856485819428</v>
      </c>
      <c r="AI1198" s="307">
        <v>0.24904789043580416</v>
      </c>
      <c r="AJ1198" s="50" t="s">
        <v>0</v>
      </c>
      <c r="AK1198" s="307">
        <v>98.287397523010455</v>
      </c>
      <c r="AL1198" s="307">
        <v>3.4690055341131014</v>
      </c>
      <c r="AN1198" s="312">
        <v>10</v>
      </c>
      <c r="AO1198" s="313" t="s">
        <v>305</v>
      </c>
      <c r="AP1198" s="313" t="s">
        <v>0</v>
      </c>
      <c r="AQ1198" s="313" t="s">
        <v>306</v>
      </c>
      <c r="AR1198" s="314" t="s">
        <v>0</v>
      </c>
      <c r="AS1198" s="314"/>
    </row>
    <row r="1199" spans="1:45" x14ac:dyDescent="0.2">
      <c r="A1199" s="306" t="s">
        <v>3509</v>
      </c>
      <c r="B1199" s="50" t="s">
        <v>294</v>
      </c>
      <c r="C1199" s="50" t="s">
        <v>295</v>
      </c>
      <c r="D1199" s="50" t="s">
        <v>778</v>
      </c>
      <c r="E1199" s="50" t="s">
        <v>297</v>
      </c>
      <c r="F1199" s="50" t="s">
        <v>1044</v>
      </c>
      <c r="G1199" s="50" t="s">
        <v>3477</v>
      </c>
      <c r="H1199" s="50" t="s">
        <v>1243</v>
      </c>
      <c r="I1199" s="50" t="s">
        <v>3504</v>
      </c>
      <c r="J1199" s="50" t="s">
        <v>3505</v>
      </c>
      <c r="K1199" s="50" t="s">
        <v>688</v>
      </c>
      <c r="L1199" s="307">
        <v>6714.2042595737466</v>
      </c>
      <c r="M1199" s="308">
        <v>2900</v>
      </c>
      <c r="N1199" s="307">
        <v>6022.7063976050558</v>
      </c>
      <c r="O1199" s="50" t="s">
        <v>3510</v>
      </c>
      <c r="Q1199" s="50" t="s">
        <v>300</v>
      </c>
      <c r="R1199" s="50" t="s">
        <v>905</v>
      </c>
      <c r="T1199" s="308">
        <v>16952.384615384617</v>
      </c>
      <c r="U1199" s="309">
        <v>18</v>
      </c>
      <c r="V1199" s="310">
        <v>46296</v>
      </c>
      <c r="X1199" s="50" t="s">
        <v>3322</v>
      </c>
      <c r="AC1199" s="50" t="s">
        <v>3505</v>
      </c>
      <c r="AD1199" s="50" t="s">
        <v>360</v>
      </c>
      <c r="AF1199" s="306"/>
      <c r="AG1199" s="307">
        <v>1.1430096083996966</v>
      </c>
      <c r="AH1199" s="307">
        <v>1.095856485819428</v>
      </c>
      <c r="AI1199" s="307">
        <v>0.24904789043580416</v>
      </c>
      <c r="AJ1199" s="306" t="s">
        <v>0</v>
      </c>
      <c r="AK1199" s="307">
        <v>98.287397523010455</v>
      </c>
      <c r="AL1199" s="307">
        <v>3.4690055341131014</v>
      </c>
      <c r="AN1199" s="312">
        <v>10</v>
      </c>
      <c r="AO1199" s="313" t="s">
        <v>305</v>
      </c>
      <c r="AP1199" s="313" t="s">
        <v>0</v>
      </c>
      <c r="AQ1199" s="313" t="s">
        <v>306</v>
      </c>
      <c r="AR1199" s="314" t="s">
        <v>0</v>
      </c>
      <c r="AS1199" s="314"/>
    </row>
    <row r="1200" spans="1:45" x14ac:dyDescent="0.2">
      <c r="A1200" s="306" t="s">
        <v>3511</v>
      </c>
      <c r="B1200" s="50" t="s">
        <v>308</v>
      </c>
      <c r="C1200" s="50" t="s">
        <v>295</v>
      </c>
      <c r="D1200" s="50" t="s">
        <v>778</v>
      </c>
      <c r="E1200" s="50" t="s">
        <v>297</v>
      </c>
      <c r="F1200" s="50" t="s">
        <v>1044</v>
      </c>
      <c r="G1200" s="50" t="s">
        <v>3477</v>
      </c>
      <c r="H1200" s="50" t="s">
        <v>1243</v>
      </c>
      <c r="I1200" s="50" t="s">
        <v>3504</v>
      </c>
      <c r="J1200" s="50" t="s">
        <v>3505</v>
      </c>
      <c r="K1200" s="50" t="s">
        <v>682</v>
      </c>
      <c r="L1200" s="307">
        <v>5866.749459865403</v>
      </c>
      <c r="M1200" s="308">
        <v>1900</v>
      </c>
      <c r="N1200" s="307">
        <v>5262.5312157721792</v>
      </c>
      <c r="O1200" s="306" t="s">
        <v>3506</v>
      </c>
      <c r="Q1200" s="50" t="s">
        <v>300</v>
      </c>
      <c r="R1200" s="50" t="s">
        <v>905</v>
      </c>
      <c r="T1200" s="308">
        <v>16952.384615384617</v>
      </c>
      <c r="U1200" s="309">
        <v>18</v>
      </c>
      <c r="V1200" s="310">
        <v>46296</v>
      </c>
      <c r="X1200" s="50" t="s">
        <v>3322</v>
      </c>
      <c r="AC1200" s="50" t="s">
        <v>3505</v>
      </c>
      <c r="AD1200" s="50" t="s">
        <v>360</v>
      </c>
      <c r="AF1200" s="306"/>
      <c r="AG1200" s="307">
        <v>0.99874098902162423</v>
      </c>
      <c r="AH1200" s="307">
        <v>0.95753944886378584</v>
      </c>
      <c r="AI1200" s="307">
        <v>0.21761351311460259</v>
      </c>
      <c r="AJ1200" s="306" t="s">
        <v>0</v>
      </c>
      <c r="AK1200" s="307">
        <v>116.54495622670851</v>
      </c>
      <c r="AL1200" s="307">
        <v>3.0311538875971253</v>
      </c>
      <c r="AN1200" s="312">
        <v>10</v>
      </c>
      <c r="AO1200" s="313" t="s">
        <v>305</v>
      </c>
      <c r="AP1200" s="313" t="s">
        <v>0</v>
      </c>
      <c r="AQ1200" s="313" t="s">
        <v>306</v>
      </c>
      <c r="AR1200" s="314" t="s">
        <v>0</v>
      </c>
      <c r="AS1200" s="314"/>
    </row>
    <row r="1201" spans="1:45" x14ac:dyDescent="0.2">
      <c r="A1201" s="306" t="s">
        <v>3512</v>
      </c>
      <c r="B1201" s="50" t="s">
        <v>308</v>
      </c>
      <c r="C1201" s="50" t="s">
        <v>295</v>
      </c>
      <c r="D1201" s="50" t="s">
        <v>778</v>
      </c>
      <c r="E1201" s="50" t="s">
        <v>297</v>
      </c>
      <c r="F1201" s="50" t="s">
        <v>1044</v>
      </c>
      <c r="G1201" s="50" t="s">
        <v>3477</v>
      </c>
      <c r="H1201" s="50" t="s">
        <v>1243</v>
      </c>
      <c r="I1201" s="50" t="s">
        <v>3504</v>
      </c>
      <c r="J1201" s="50" t="s">
        <v>3505</v>
      </c>
      <c r="K1201" s="50" t="s">
        <v>687</v>
      </c>
      <c r="L1201" s="307">
        <v>5866.749459865403</v>
      </c>
      <c r="M1201" s="308">
        <v>2700</v>
      </c>
      <c r="N1201" s="307">
        <v>5262.5312157721792</v>
      </c>
      <c r="O1201" s="306" t="s">
        <v>3508</v>
      </c>
      <c r="Q1201" s="50" t="s">
        <v>300</v>
      </c>
      <c r="R1201" s="50" t="s">
        <v>905</v>
      </c>
      <c r="T1201" s="308">
        <v>16952.384615384617</v>
      </c>
      <c r="U1201" s="309">
        <v>18</v>
      </c>
      <c r="V1201" s="310">
        <v>46296</v>
      </c>
      <c r="X1201" s="50" t="s">
        <v>3322</v>
      </c>
      <c r="AC1201" s="50" t="s">
        <v>3505</v>
      </c>
      <c r="AD1201" s="50" t="s">
        <v>360</v>
      </c>
      <c r="AF1201" s="306"/>
      <c r="AG1201" s="307">
        <v>0.99874098902162423</v>
      </c>
      <c r="AH1201" s="307">
        <v>0.95753944886378584</v>
      </c>
      <c r="AI1201" s="307">
        <v>0.21761351311460259</v>
      </c>
      <c r="AJ1201" s="306" t="s">
        <v>0</v>
      </c>
      <c r="AK1201" s="307">
        <v>116.54495622670851</v>
      </c>
      <c r="AL1201" s="307">
        <v>3.0311538875971253</v>
      </c>
      <c r="AN1201" s="312">
        <v>10</v>
      </c>
      <c r="AO1201" s="313" t="s">
        <v>305</v>
      </c>
      <c r="AP1201" s="313" t="s">
        <v>0</v>
      </c>
      <c r="AQ1201" s="313" t="s">
        <v>306</v>
      </c>
      <c r="AR1201" s="314" t="s">
        <v>0</v>
      </c>
      <c r="AS1201" s="314"/>
    </row>
    <row r="1202" spans="1:45" x14ac:dyDescent="0.2">
      <c r="A1202" s="306" t="s">
        <v>3513</v>
      </c>
      <c r="B1202" s="50" t="s">
        <v>308</v>
      </c>
      <c r="C1202" s="50" t="s">
        <v>295</v>
      </c>
      <c r="D1202" s="50" t="s">
        <v>778</v>
      </c>
      <c r="E1202" s="50" t="s">
        <v>297</v>
      </c>
      <c r="F1202" s="50" t="s">
        <v>1044</v>
      </c>
      <c r="G1202" s="50" t="s">
        <v>3477</v>
      </c>
      <c r="H1202" s="50" t="s">
        <v>1243</v>
      </c>
      <c r="I1202" s="50" t="s">
        <v>3504</v>
      </c>
      <c r="J1202" s="50" t="s">
        <v>3505</v>
      </c>
      <c r="K1202" s="50" t="s">
        <v>688</v>
      </c>
      <c r="L1202" s="307">
        <v>5866.749459865403</v>
      </c>
      <c r="M1202" s="308">
        <v>2900</v>
      </c>
      <c r="N1202" s="307">
        <v>5262.5312157721792</v>
      </c>
      <c r="O1202" s="306" t="s">
        <v>3510</v>
      </c>
      <c r="Q1202" s="50" t="s">
        <v>300</v>
      </c>
      <c r="R1202" s="50" t="s">
        <v>905</v>
      </c>
      <c r="T1202" s="308">
        <v>16952.384615384617</v>
      </c>
      <c r="U1202" s="309">
        <v>18</v>
      </c>
      <c r="V1202" s="310">
        <v>46296</v>
      </c>
      <c r="X1202" s="50" t="s">
        <v>3322</v>
      </c>
      <c r="AC1202" s="50" t="s">
        <v>3505</v>
      </c>
      <c r="AD1202" s="50" t="s">
        <v>360</v>
      </c>
      <c r="AF1202" s="306"/>
      <c r="AG1202" s="307">
        <v>0.99874098902162423</v>
      </c>
      <c r="AH1202" s="307">
        <v>0.95753944886378584</v>
      </c>
      <c r="AI1202" s="307">
        <v>0.21761351311460259</v>
      </c>
      <c r="AJ1202" s="306" t="s">
        <v>0</v>
      </c>
      <c r="AK1202" s="307">
        <v>116.54495622670851</v>
      </c>
      <c r="AL1202" s="307">
        <v>3.0311538875971253</v>
      </c>
      <c r="AN1202" s="312">
        <v>10</v>
      </c>
      <c r="AO1202" s="313" t="s">
        <v>305</v>
      </c>
      <c r="AP1202" s="313" t="s">
        <v>0</v>
      </c>
      <c r="AQ1202" s="313" t="s">
        <v>306</v>
      </c>
      <c r="AR1202" s="314" t="s">
        <v>0</v>
      </c>
      <c r="AS1202" s="314"/>
    </row>
    <row r="1203" spans="1:45" x14ac:dyDescent="0.2">
      <c r="A1203" s="306" t="s">
        <v>3514</v>
      </c>
      <c r="B1203" s="50" t="s">
        <v>310</v>
      </c>
      <c r="C1203" s="50" t="s">
        <v>295</v>
      </c>
      <c r="D1203" s="50" t="s">
        <v>778</v>
      </c>
      <c r="E1203" s="50" t="s">
        <v>297</v>
      </c>
      <c r="F1203" s="50" t="s">
        <v>1044</v>
      </c>
      <c r="G1203" s="50" t="s">
        <v>3477</v>
      </c>
      <c r="H1203" s="50" t="s">
        <v>1243</v>
      </c>
      <c r="I1203" s="50" t="s">
        <v>3504</v>
      </c>
      <c r="J1203" s="50" t="s">
        <v>3505</v>
      </c>
      <c r="K1203" s="50" t="s">
        <v>682</v>
      </c>
      <c r="L1203" s="307">
        <v>5866.749459865403</v>
      </c>
      <c r="M1203" s="308">
        <v>1900</v>
      </c>
      <c r="N1203" s="307">
        <v>5262.5312157721792</v>
      </c>
      <c r="O1203" s="306" t="s">
        <v>3506</v>
      </c>
      <c r="Q1203" s="50" t="s">
        <v>300</v>
      </c>
      <c r="R1203" s="50" t="s">
        <v>905</v>
      </c>
      <c r="T1203" s="308">
        <v>16952.384615384617</v>
      </c>
      <c r="U1203" s="309">
        <v>18</v>
      </c>
      <c r="V1203" s="310">
        <v>46296</v>
      </c>
      <c r="X1203" s="50" t="s">
        <v>3322</v>
      </c>
      <c r="AC1203" s="50" t="s">
        <v>3505</v>
      </c>
      <c r="AD1203" s="50" t="s">
        <v>360</v>
      </c>
      <c r="AF1203" s="306"/>
      <c r="AG1203" s="307">
        <v>0.99874098902162423</v>
      </c>
      <c r="AH1203" s="307">
        <v>0.95753944886378584</v>
      </c>
      <c r="AI1203" s="307">
        <v>0.21761351311460259</v>
      </c>
      <c r="AJ1203" s="306" t="s">
        <v>0</v>
      </c>
      <c r="AK1203" s="307">
        <v>116.54495622670851</v>
      </c>
      <c r="AL1203" s="307">
        <v>3.0311538875971253</v>
      </c>
      <c r="AN1203" s="312">
        <v>10</v>
      </c>
      <c r="AO1203" s="313" t="s">
        <v>305</v>
      </c>
      <c r="AP1203" s="313" t="s">
        <v>0</v>
      </c>
      <c r="AQ1203" s="313" t="s">
        <v>306</v>
      </c>
      <c r="AR1203" s="314" t="s">
        <v>0</v>
      </c>
      <c r="AS1203" s="314"/>
    </row>
    <row r="1204" spans="1:45" x14ac:dyDescent="0.2">
      <c r="A1204" s="306" t="s">
        <v>3515</v>
      </c>
      <c r="B1204" s="50" t="s">
        <v>310</v>
      </c>
      <c r="C1204" s="50" t="s">
        <v>295</v>
      </c>
      <c r="D1204" s="50" t="s">
        <v>778</v>
      </c>
      <c r="E1204" s="50" t="s">
        <v>297</v>
      </c>
      <c r="F1204" s="50" t="s">
        <v>1044</v>
      </c>
      <c r="G1204" s="50" t="s">
        <v>3477</v>
      </c>
      <c r="H1204" s="50" t="s">
        <v>1243</v>
      </c>
      <c r="I1204" s="50" t="s">
        <v>3504</v>
      </c>
      <c r="J1204" s="50" t="s">
        <v>3505</v>
      </c>
      <c r="K1204" s="50" t="s">
        <v>687</v>
      </c>
      <c r="L1204" s="307">
        <v>5866.749459865403</v>
      </c>
      <c r="M1204" s="308">
        <v>2700</v>
      </c>
      <c r="N1204" s="307">
        <v>5262.5312157721792</v>
      </c>
      <c r="O1204" s="50" t="s">
        <v>3508</v>
      </c>
      <c r="Q1204" s="50" t="s">
        <v>300</v>
      </c>
      <c r="R1204" s="50" t="s">
        <v>905</v>
      </c>
      <c r="T1204" s="308">
        <v>16952.384615384617</v>
      </c>
      <c r="U1204" s="309">
        <v>18</v>
      </c>
      <c r="V1204" s="310">
        <v>46296</v>
      </c>
      <c r="X1204" s="50" t="s">
        <v>3322</v>
      </c>
      <c r="AC1204" s="50" t="s">
        <v>3505</v>
      </c>
      <c r="AD1204" s="50" t="s">
        <v>360</v>
      </c>
      <c r="AF1204" s="306"/>
      <c r="AG1204" s="307">
        <v>0.99874098902162423</v>
      </c>
      <c r="AH1204" s="307">
        <v>0.95753944886378584</v>
      </c>
      <c r="AI1204" s="307">
        <v>0.21761351311460259</v>
      </c>
      <c r="AJ1204" s="50" t="s">
        <v>0</v>
      </c>
      <c r="AK1204" s="307">
        <v>116.54495622670851</v>
      </c>
      <c r="AL1204" s="307">
        <v>3.0311538875971253</v>
      </c>
      <c r="AN1204" s="312">
        <v>10</v>
      </c>
      <c r="AO1204" s="313" t="s">
        <v>305</v>
      </c>
      <c r="AP1204" s="313" t="s">
        <v>0</v>
      </c>
      <c r="AQ1204" s="313" t="s">
        <v>306</v>
      </c>
      <c r="AR1204" s="314" t="s">
        <v>0</v>
      </c>
      <c r="AS1204" s="314"/>
    </row>
    <row r="1205" spans="1:45" x14ac:dyDescent="0.2">
      <c r="A1205" s="306" t="s">
        <v>3516</v>
      </c>
      <c r="B1205" s="50" t="s">
        <v>310</v>
      </c>
      <c r="C1205" s="50" t="s">
        <v>295</v>
      </c>
      <c r="D1205" s="50" t="s">
        <v>778</v>
      </c>
      <c r="E1205" s="50" t="s">
        <v>297</v>
      </c>
      <c r="F1205" s="50" t="s">
        <v>1044</v>
      </c>
      <c r="G1205" s="50" t="s">
        <v>3477</v>
      </c>
      <c r="H1205" s="50" t="s">
        <v>1243</v>
      </c>
      <c r="I1205" s="50" t="s">
        <v>3504</v>
      </c>
      <c r="J1205" s="50" t="s">
        <v>3505</v>
      </c>
      <c r="K1205" s="50" t="s">
        <v>688</v>
      </c>
      <c r="L1205" s="307">
        <v>5866.749459865403</v>
      </c>
      <c r="M1205" s="308">
        <v>2900</v>
      </c>
      <c r="N1205" s="307">
        <v>5262.5312157721792</v>
      </c>
      <c r="O1205" s="50" t="s">
        <v>3510</v>
      </c>
      <c r="Q1205" s="50" t="s">
        <v>300</v>
      </c>
      <c r="R1205" s="50" t="s">
        <v>905</v>
      </c>
      <c r="T1205" s="308">
        <v>16952.384615384617</v>
      </c>
      <c r="U1205" s="309">
        <v>18</v>
      </c>
      <c r="V1205" s="310">
        <v>46296</v>
      </c>
      <c r="X1205" s="50" t="s">
        <v>3322</v>
      </c>
      <c r="AC1205" s="50" t="s">
        <v>3505</v>
      </c>
      <c r="AD1205" s="50" t="s">
        <v>360</v>
      </c>
      <c r="AF1205" s="306"/>
      <c r="AG1205" s="307">
        <v>0.99874098902162423</v>
      </c>
      <c r="AH1205" s="307">
        <v>0.95753944886378584</v>
      </c>
      <c r="AI1205" s="307">
        <v>0.21761351311460259</v>
      </c>
      <c r="AJ1205" s="306" t="s">
        <v>0</v>
      </c>
      <c r="AK1205" s="307">
        <v>116.54495622670851</v>
      </c>
      <c r="AL1205" s="307">
        <v>3.0311538875971253</v>
      </c>
      <c r="AN1205" s="312">
        <v>10</v>
      </c>
      <c r="AO1205" s="313" t="s">
        <v>305</v>
      </c>
      <c r="AP1205" s="313" t="s">
        <v>0</v>
      </c>
      <c r="AQ1205" s="313" t="s">
        <v>306</v>
      </c>
      <c r="AR1205" s="314" t="s">
        <v>0</v>
      </c>
      <c r="AS1205" s="314"/>
    </row>
    <row r="1206" spans="1:45" x14ac:dyDescent="0.2">
      <c r="A1206" s="306" t="s">
        <v>3517</v>
      </c>
      <c r="B1206" s="50" t="s">
        <v>294</v>
      </c>
      <c r="C1206" s="50" t="s">
        <v>295</v>
      </c>
      <c r="D1206" s="50" t="s">
        <v>778</v>
      </c>
      <c r="E1206" s="50" t="s">
        <v>297</v>
      </c>
      <c r="F1206" s="50" t="s">
        <v>1044</v>
      </c>
      <c r="G1206" s="50" t="s">
        <v>3477</v>
      </c>
      <c r="H1206" s="50" t="s">
        <v>1243</v>
      </c>
      <c r="I1206" s="50" t="s">
        <v>625</v>
      </c>
      <c r="J1206" s="50" t="s">
        <v>3518</v>
      </c>
      <c r="K1206" s="50" t="s">
        <v>682</v>
      </c>
      <c r="L1206" s="307">
        <v>3401.8446729335683</v>
      </c>
      <c r="M1206" s="308">
        <v>1000</v>
      </c>
      <c r="N1206" s="307">
        <v>3051.4876943342188</v>
      </c>
      <c r="O1206" s="50" t="s">
        <v>3519</v>
      </c>
      <c r="Q1206" s="50" t="s">
        <v>300</v>
      </c>
      <c r="R1206" s="50" t="s">
        <v>905</v>
      </c>
      <c r="T1206" s="308">
        <v>16952.384615384617</v>
      </c>
      <c r="U1206" s="309">
        <v>18</v>
      </c>
      <c r="V1206" s="310">
        <v>46296</v>
      </c>
      <c r="X1206" s="50" t="s">
        <v>3322</v>
      </c>
      <c r="AC1206" s="50" t="s">
        <v>3520</v>
      </c>
      <c r="AD1206" s="50" t="s">
        <v>360</v>
      </c>
      <c r="AF1206" s="306"/>
      <c r="AG1206" s="307">
        <v>0.57912166462645631</v>
      </c>
      <c r="AH1206" s="307">
        <v>0.55523088134664389</v>
      </c>
      <c r="AI1206" s="307">
        <v>0.12618356645559806</v>
      </c>
      <c r="AJ1206" s="50" t="s">
        <v>0</v>
      </c>
      <c r="AK1206" s="307">
        <v>221.3558391394057</v>
      </c>
      <c r="AL1206" s="307">
        <v>1.7576197476823421</v>
      </c>
      <c r="AN1206" s="312">
        <v>10</v>
      </c>
      <c r="AO1206" s="313" t="s">
        <v>305</v>
      </c>
      <c r="AP1206" s="313" t="s">
        <v>0</v>
      </c>
      <c r="AQ1206" s="313" t="s">
        <v>306</v>
      </c>
      <c r="AR1206" s="314" t="s">
        <v>0</v>
      </c>
      <c r="AS1206" s="314"/>
    </row>
    <row r="1207" spans="1:45" x14ac:dyDescent="0.2">
      <c r="A1207" s="306" t="s">
        <v>3521</v>
      </c>
      <c r="B1207" s="50" t="s">
        <v>294</v>
      </c>
      <c r="C1207" s="50" t="s">
        <v>295</v>
      </c>
      <c r="D1207" s="50" t="s">
        <v>778</v>
      </c>
      <c r="E1207" s="50" t="s">
        <v>297</v>
      </c>
      <c r="F1207" s="50" t="s">
        <v>1044</v>
      </c>
      <c r="G1207" s="50" t="s">
        <v>3477</v>
      </c>
      <c r="H1207" s="50" t="s">
        <v>1243</v>
      </c>
      <c r="I1207" s="50" t="s">
        <v>625</v>
      </c>
      <c r="J1207" s="50" t="s">
        <v>3518</v>
      </c>
      <c r="K1207" s="50" t="s">
        <v>687</v>
      </c>
      <c r="L1207" s="307">
        <v>3401.8446729335683</v>
      </c>
      <c r="M1207" s="308">
        <v>1800</v>
      </c>
      <c r="N1207" s="307">
        <v>3051.4876943342188</v>
      </c>
      <c r="O1207" s="50" t="s">
        <v>3522</v>
      </c>
      <c r="Q1207" s="50" t="s">
        <v>300</v>
      </c>
      <c r="R1207" s="50" t="s">
        <v>905</v>
      </c>
      <c r="T1207" s="308">
        <v>16952.384615384617</v>
      </c>
      <c r="U1207" s="309">
        <v>18</v>
      </c>
      <c r="V1207" s="310">
        <v>46296</v>
      </c>
      <c r="X1207" s="50" t="s">
        <v>3322</v>
      </c>
      <c r="AC1207" s="50" t="s">
        <v>3520</v>
      </c>
      <c r="AD1207" s="50" t="s">
        <v>360</v>
      </c>
      <c r="AF1207" s="306"/>
      <c r="AG1207" s="307">
        <v>0.57912166462645631</v>
      </c>
      <c r="AH1207" s="307">
        <v>0.55523088134664389</v>
      </c>
      <c r="AI1207" s="307">
        <v>0.12618356645559806</v>
      </c>
      <c r="AJ1207" s="306" t="s">
        <v>0</v>
      </c>
      <c r="AK1207" s="307">
        <v>221.3558391394057</v>
      </c>
      <c r="AL1207" s="307">
        <v>1.7576197476823421</v>
      </c>
      <c r="AN1207" s="312">
        <v>10</v>
      </c>
      <c r="AO1207" s="313" t="s">
        <v>305</v>
      </c>
      <c r="AP1207" s="313" t="s">
        <v>0</v>
      </c>
      <c r="AQ1207" s="313" t="s">
        <v>306</v>
      </c>
      <c r="AR1207" s="314" t="s">
        <v>0</v>
      </c>
      <c r="AS1207" s="314"/>
    </row>
    <row r="1208" spans="1:45" x14ac:dyDescent="0.2">
      <c r="A1208" s="306" t="s">
        <v>3523</v>
      </c>
      <c r="B1208" s="50" t="s">
        <v>294</v>
      </c>
      <c r="C1208" s="50" t="s">
        <v>295</v>
      </c>
      <c r="D1208" s="50" t="s">
        <v>778</v>
      </c>
      <c r="E1208" s="50" t="s">
        <v>297</v>
      </c>
      <c r="F1208" s="50" t="s">
        <v>1044</v>
      </c>
      <c r="G1208" s="50" t="s">
        <v>3477</v>
      </c>
      <c r="H1208" s="50" t="s">
        <v>1243</v>
      </c>
      <c r="I1208" s="50" t="s">
        <v>625</v>
      </c>
      <c r="J1208" s="50" t="s">
        <v>3518</v>
      </c>
      <c r="K1208" s="50" t="s">
        <v>688</v>
      </c>
      <c r="L1208" s="307">
        <v>3401.8446729335683</v>
      </c>
      <c r="M1208" s="308">
        <v>2000</v>
      </c>
      <c r="N1208" s="307">
        <v>3051.4876943342188</v>
      </c>
      <c r="O1208" s="50" t="s">
        <v>3524</v>
      </c>
      <c r="Q1208" s="50" t="s">
        <v>300</v>
      </c>
      <c r="R1208" s="50" t="s">
        <v>905</v>
      </c>
      <c r="T1208" s="308">
        <v>16952.384615384617</v>
      </c>
      <c r="U1208" s="309">
        <v>18</v>
      </c>
      <c r="V1208" s="310">
        <v>46296</v>
      </c>
      <c r="X1208" s="50" t="s">
        <v>3322</v>
      </c>
      <c r="AC1208" s="50" t="s">
        <v>3520</v>
      </c>
      <c r="AD1208" s="50" t="s">
        <v>360</v>
      </c>
      <c r="AF1208" s="306"/>
      <c r="AG1208" s="307">
        <v>0.57912166462645631</v>
      </c>
      <c r="AH1208" s="307">
        <v>0.55523088134664389</v>
      </c>
      <c r="AI1208" s="307">
        <v>0.12618356645559806</v>
      </c>
      <c r="AJ1208" s="50" t="s">
        <v>0</v>
      </c>
      <c r="AK1208" s="307">
        <v>221.3558391394057</v>
      </c>
      <c r="AL1208" s="307">
        <v>1.7576197476823421</v>
      </c>
      <c r="AN1208" s="312">
        <v>10</v>
      </c>
      <c r="AO1208" s="313" t="s">
        <v>305</v>
      </c>
      <c r="AP1208" s="313" t="s">
        <v>0</v>
      </c>
      <c r="AQ1208" s="313" t="s">
        <v>306</v>
      </c>
      <c r="AR1208" s="314" t="s">
        <v>0</v>
      </c>
      <c r="AS1208" s="314"/>
    </row>
    <row r="1209" spans="1:45" x14ac:dyDescent="0.2">
      <c r="A1209" s="306" t="s">
        <v>3525</v>
      </c>
      <c r="B1209" s="50" t="s">
        <v>308</v>
      </c>
      <c r="C1209" s="50" t="s">
        <v>295</v>
      </c>
      <c r="D1209" s="50" t="s">
        <v>778</v>
      </c>
      <c r="E1209" s="50" t="s">
        <v>297</v>
      </c>
      <c r="F1209" s="50" t="s">
        <v>1044</v>
      </c>
      <c r="G1209" s="50" t="s">
        <v>3477</v>
      </c>
      <c r="H1209" s="50" t="s">
        <v>1243</v>
      </c>
      <c r="I1209" s="50" t="s">
        <v>625</v>
      </c>
      <c r="J1209" s="50" t="s">
        <v>3518</v>
      </c>
      <c r="K1209" s="50" t="s">
        <v>682</v>
      </c>
      <c r="L1209" s="307">
        <v>2996.5481584106774</v>
      </c>
      <c r="M1209" s="308">
        <v>1000</v>
      </c>
      <c r="N1209" s="307">
        <v>2687.9327864739962</v>
      </c>
      <c r="O1209" s="50" t="s">
        <v>3519</v>
      </c>
      <c r="Q1209" s="50" t="s">
        <v>300</v>
      </c>
      <c r="R1209" s="50" t="s">
        <v>905</v>
      </c>
      <c r="T1209" s="308">
        <v>16952.384615384617</v>
      </c>
      <c r="U1209" s="309">
        <v>18</v>
      </c>
      <c r="V1209" s="310">
        <v>46296</v>
      </c>
      <c r="X1209" s="50" t="s">
        <v>3322</v>
      </c>
      <c r="AC1209" s="50" t="s">
        <v>3520</v>
      </c>
      <c r="AD1209" s="50" t="s">
        <v>360</v>
      </c>
      <c r="AF1209" s="306"/>
      <c r="AG1209" s="307">
        <v>0.51012498349480695</v>
      </c>
      <c r="AH1209" s="307">
        <v>0.48908055333322192</v>
      </c>
      <c r="AI1209" s="307">
        <v>0.111150028892456</v>
      </c>
      <c r="AJ1209" s="306" t="s">
        <v>0</v>
      </c>
      <c r="AK1209" s="307">
        <v>255.09663951192962</v>
      </c>
      <c r="AL1209" s="307">
        <v>1.5482165485121824</v>
      </c>
      <c r="AN1209" s="312">
        <v>10</v>
      </c>
      <c r="AO1209" s="313" t="s">
        <v>305</v>
      </c>
      <c r="AP1209" s="313" t="s">
        <v>0</v>
      </c>
      <c r="AQ1209" s="313" t="s">
        <v>306</v>
      </c>
      <c r="AR1209" s="314" t="s">
        <v>0</v>
      </c>
      <c r="AS1209" s="314"/>
    </row>
    <row r="1210" spans="1:45" x14ac:dyDescent="0.2">
      <c r="A1210" s="306" t="s">
        <v>3526</v>
      </c>
      <c r="B1210" s="50" t="s">
        <v>308</v>
      </c>
      <c r="C1210" s="50" t="s">
        <v>295</v>
      </c>
      <c r="D1210" s="50" t="s">
        <v>778</v>
      </c>
      <c r="E1210" s="50" t="s">
        <v>297</v>
      </c>
      <c r="F1210" s="50" t="s">
        <v>1044</v>
      </c>
      <c r="G1210" s="50" t="s">
        <v>3477</v>
      </c>
      <c r="H1210" s="50" t="s">
        <v>1243</v>
      </c>
      <c r="I1210" s="50" t="s">
        <v>625</v>
      </c>
      <c r="J1210" s="50" t="s">
        <v>3518</v>
      </c>
      <c r="K1210" s="50" t="s">
        <v>687</v>
      </c>
      <c r="L1210" s="307">
        <v>2996.5481584106774</v>
      </c>
      <c r="M1210" s="308">
        <v>1800</v>
      </c>
      <c r="N1210" s="307">
        <v>2687.9327864739962</v>
      </c>
      <c r="O1210" s="50" t="s">
        <v>3522</v>
      </c>
      <c r="Q1210" s="50" t="s">
        <v>300</v>
      </c>
      <c r="R1210" s="50" t="s">
        <v>905</v>
      </c>
      <c r="T1210" s="308">
        <v>16952.384615384617</v>
      </c>
      <c r="U1210" s="309">
        <v>18</v>
      </c>
      <c r="V1210" s="310">
        <v>46296</v>
      </c>
      <c r="X1210" s="50" t="s">
        <v>3322</v>
      </c>
      <c r="AC1210" s="50" t="s">
        <v>3520</v>
      </c>
      <c r="AD1210" s="50" t="s">
        <v>360</v>
      </c>
      <c r="AF1210" s="306"/>
      <c r="AG1210" s="307">
        <v>0.51012498349480695</v>
      </c>
      <c r="AH1210" s="307">
        <v>0.48908055333322192</v>
      </c>
      <c r="AI1210" s="307">
        <v>0.111150028892456</v>
      </c>
      <c r="AJ1210" s="50" t="s">
        <v>0</v>
      </c>
      <c r="AK1210" s="307">
        <v>255.09663951192962</v>
      </c>
      <c r="AL1210" s="307">
        <v>1.5482165485121824</v>
      </c>
      <c r="AN1210" s="312">
        <v>10</v>
      </c>
      <c r="AO1210" s="313" t="s">
        <v>305</v>
      </c>
      <c r="AP1210" s="313" t="s">
        <v>0</v>
      </c>
      <c r="AQ1210" s="313" t="s">
        <v>306</v>
      </c>
      <c r="AR1210" s="314" t="s">
        <v>0</v>
      </c>
      <c r="AS1210" s="314"/>
    </row>
    <row r="1211" spans="1:45" x14ac:dyDescent="0.2">
      <c r="A1211" s="306" t="s">
        <v>3527</v>
      </c>
      <c r="B1211" s="50" t="s">
        <v>308</v>
      </c>
      <c r="C1211" s="50" t="s">
        <v>295</v>
      </c>
      <c r="D1211" s="50" t="s">
        <v>778</v>
      </c>
      <c r="E1211" s="50" t="s">
        <v>297</v>
      </c>
      <c r="F1211" s="50" t="s">
        <v>1044</v>
      </c>
      <c r="G1211" s="50" t="s">
        <v>3477</v>
      </c>
      <c r="H1211" s="50" t="s">
        <v>1243</v>
      </c>
      <c r="I1211" s="50" t="s">
        <v>625</v>
      </c>
      <c r="J1211" s="50" t="s">
        <v>3518</v>
      </c>
      <c r="K1211" s="50" t="s">
        <v>688</v>
      </c>
      <c r="L1211" s="307">
        <v>2996.5481584106774</v>
      </c>
      <c r="M1211" s="308">
        <v>2000</v>
      </c>
      <c r="N1211" s="307">
        <v>2687.9327864739962</v>
      </c>
      <c r="O1211" s="50" t="s">
        <v>3524</v>
      </c>
      <c r="Q1211" s="50" t="s">
        <v>300</v>
      </c>
      <c r="R1211" s="50" t="s">
        <v>905</v>
      </c>
      <c r="T1211" s="308">
        <v>16952.384615384617</v>
      </c>
      <c r="U1211" s="309">
        <v>18</v>
      </c>
      <c r="V1211" s="310">
        <v>46296</v>
      </c>
      <c r="X1211" s="50" t="s">
        <v>3322</v>
      </c>
      <c r="AC1211" s="50" t="s">
        <v>3520</v>
      </c>
      <c r="AD1211" s="50" t="s">
        <v>360</v>
      </c>
      <c r="AF1211" s="306"/>
      <c r="AG1211" s="307">
        <v>0.51012498349480695</v>
      </c>
      <c r="AH1211" s="307">
        <v>0.48908055333322192</v>
      </c>
      <c r="AI1211" s="307">
        <v>0.111150028892456</v>
      </c>
      <c r="AJ1211" s="306" t="s">
        <v>0</v>
      </c>
      <c r="AK1211" s="307">
        <v>255.09663951192962</v>
      </c>
      <c r="AL1211" s="307">
        <v>1.5482165485121824</v>
      </c>
      <c r="AN1211" s="312">
        <v>10</v>
      </c>
      <c r="AO1211" s="313" t="s">
        <v>305</v>
      </c>
      <c r="AP1211" s="313" t="s">
        <v>0</v>
      </c>
      <c r="AQ1211" s="313" t="s">
        <v>306</v>
      </c>
      <c r="AR1211" s="314" t="s">
        <v>0</v>
      </c>
      <c r="AS1211" s="314"/>
    </row>
    <row r="1212" spans="1:45" x14ac:dyDescent="0.2">
      <c r="A1212" s="306" t="s">
        <v>3528</v>
      </c>
      <c r="B1212" s="50" t="s">
        <v>310</v>
      </c>
      <c r="C1212" s="50" t="s">
        <v>295</v>
      </c>
      <c r="D1212" s="50" t="s">
        <v>778</v>
      </c>
      <c r="E1212" s="50" t="s">
        <v>297</v>
      </c>
      <c r="F1212" s="50" t="s">
        <v>1044</v>
      </c>
      <c r="G1212" s="50" t="s">
        <v>3477</v>
      </c>
      <c r="H1212" s="50" t="s">
        <v>1243</v>
      </c>
      <c r="I1212" s="50" t="s">
        <v>625</v>
      </c>
      <c r="J1212" s="50" t="s">
        <v>3518</v>
      </c>
      <c r="K1212" s="50" t="s">
        <v>682</v>
      </c>
      <c r="L1212" s="307">
        <v>2996.5481584106774</v>
      </c>
      <c r="M1212" s="308">
        <v>1000</v>
      </c>
      <c r="N1212" s="307">
        <v>2687.9327864739962</v>
      </c>
      <c r="O1212" s="50" t="s">
        <v>3519</v>
      </c>
      <c r="Q1212" s="50" t="s">
        <v>300</v>
      </c>
      <c r="R1212" s="50" t="s">
        <v>905</v>
      </c>
      <c r="T1212" s="308">
        <v>16952.384615384617</v>
      </c>
      <c r="U1212" s="309">
        <v>18</v>
      </c>
      <c r="V1212" s="310">
        <v>46296</v>
      </c>
      <c r="X1212" s="50" t="s">
        <v>3322</v>
      </c>
      <c r="AC1212" s="50" t="s">
        <v>3520</v>
      </c>
      <c r="AD1212" s="50" t="s">
        <v>360</v>
      </c>
      <c r="AF1212" s="306"/>
      <c r="AG1212" s="307">
        <v>0.51012498349480695</v>
      </c>
      <c r="AH1212" s="307">
        <v>0.48908055333322192</v>
      </c>
      <c r="AI1212" s="307">
        <v>0.111150028892456</v>
      </c>
      <c r="AJ1212" s="50" t="s">
        <v>0</v>
      </c>
      <c r="AK1212" s="307">
        <v>255.09663951192962</v>
      </c>
      <c r="AL1212" s="307">
        <v>1.5482165485121824</v>
      </c>
      <c r="AN1212" s="312">
        <v>10</v>
      </c>
      <c r="AO1212" s="313" t="s">
        <v>305</v>
      </c>
      <c r="AP1212" s="313" t="s">
        <v>0</v>
      </c>
      <c r="AQ1212" s="313" t="s">
        <v>306</v>
      </c>
      <c r="AR1212" s="314" t="s">
        <v>0</v>
      </c>
      <c r="AS1212" s="314"/>
    </row>
    <row r="1213" spans="1:45" x14ac:dyDescent="0.2">
      <c r="A1213" s="306" t="s">
        <v>3529</v>
      </c>
      <c r="B1213" s="50" t="s">
        <v>310</v>
      </c>
      <c r="C1213" s="50" t="s">
        <v>295</v>
      </c>
      <c r="D1213" s="50" t="s">
        <v>778</v>
      </c>
      <c r="E1213" s="50" t="s">
        <v>297</v>
      </c>
      <c r="F1213" s="50" t="s">
        <v>1044</v>
      </c>
      <c r="G1213" s="50" t="s">
        <v>3477</v>
      </c>
      <c r="H1213" s="50" t="s">
        <v>1243</v>
      </c>
      <c r="I1213" s="50" t="s">
        <v>625</v>
      </c>
      <c r="J1213" s="50" t="s">
        <v>3518</v>
      </c>
      <c r="K1213" s="50" t="s">
        <v>687</v>
      </c>
      <c r="L1213" s="307">
        <v>2996.5481584106774</v>
      </c>
      <c r="M1213" s="308">
        <v>1800</v>
      </c>
      <c r="N1213" s="307">
        <v>2687.9327864739962</v>
      </c>
      <c r="O1213" s="50" t="s">
        <v>3522</v>
      </c>
      <c r="Q1213" s="50" t="s">
        <v>300</v>
      </c>
      <c r="R1213" s="50" t="s">
        <v>905</v>
      </c>
      <c r="T1213" s="308">
        <v>16952.384615384617</v>
      </c>
      <c r="U1213" s="309">
        <v>18</v>
      </c>
      <c r="V1213" s="310">
        <v>46296</v>
      </c>
      <c r="X1213" s="50" t="s">
        <v>3322</v>
      </c>
      <c r="AC1213" s="50" t="s">
        <v>3520</v>
      </c>
      <c r="AD1213" s="50" t="s">
        <v>360</v>
      </c>
      <c r="AF1213" s="306"/>
      <c r="AG1213" s="307">
        <v>0.51012498349480695</v>
      </c>
      <c r="AH1213" s="307">
        <v>0.48908055333322192</v>
      </c>
      <c r="AI1213" s="307">
        <v>0.111150028892456</v>
      </c>
      <c r="AJ1213" s="50" t="s">
        <v>0</v>
      </c>
      <c r="AK1213" s="307">
        <v>255.09663951192962</v>
      </c>
      <c r="AL1213" s="307">
        <v>1.5482165485121824</v>
      </c>
      <c r="AN1213" s="312">
        <v>10</v>
      </c>
      <c r="AO1213" s="313" t="s">
        <v>305</v>
      </c>
      <c r="AP1213" s="313" t="s">
        <v>0</v>
      </c>
      <c r="AQ1213" s="313" t="s">
        <v>306</v>
      </c>
      <c r="AR1213" s="314" t="s">
        <v>0</v>
      </c>
      <c r="AS1213" s="314"/>
    </row>
    <row r="1214" spans="1:45" x14ac:dyDescent="0.2">
      <c r="A1214" s="306" t="s">
        <v>3530</v>
      </c>
      <c r="B1214" s="50" t="s">
        <v>310</v>
      </c>
      <c r="C1214" s="50" t="s">
        <v>295</v>
      </c>
      <c r="D1214" s="50" t="s">
        <v>778</v>
      </c>
      <c r="E1214" s="50" t="s">
        <v>297</v>
      </c>
      <c r="F1214" s="50" t="s">
        <v>1044</v>
      </c>
      <c r="G1214" s="50" t="s">
        <v>3477</v>
      </c>
      <c r="H1214" s="50" t="s">
        <v>1243</v>
      </c>
      <c r="I1214" s="50" t="s">
        <v>625</v>
      </c>
      <c r="J1214" s="50" t="s">
        <v>3518</v>
      </c>
      <c r="K1214" s="50" t="s">
        <v>688</v>
      </c>
      <c r="L1214" s="307">
        <v>2996.5481584106774</v>
      </c>
      <c r="M1214" s="308">
        <v>2000</v>
      </c>
      <c r="N1214" s="307">
        <v>2687.9327864739962</v>
      </c>
      <c r="O1214" s="50" t="s">
        <v>3524</v>
      </c>
      <c r="Q1214" s="50" t="s">
        <v>300</v>
      </c>
      <c r="R1214" s="50" t="s">
        <v>905</v>
      </c>
      <c r="T1214" s="308">
        <v>16952.384615384617</v>
      </c>
      <c r="U1214" s="309">
        <v>18</v>
      </c>
      <c r="V1214" s="310">
        <v>46296</v>
      </c>
      <c r="X1214" s="50" t="s">
        <v>3322</v>
      </c>
      <c r="AC1214" s="50" t="s">
        <v>3520</v>
      </c>
      <c r="AD1214" s="50" t="s">
        <v>360</v>
      </c>
      <c r="AF1214" s="306"/>
      <c r="AG1214" s="307">
        <v>0.51012498349480695</v>
      </c>
      <c r="AH1214" s="307">
        <v>0.48908055333322192</v>
      </c>
      <c r="AI1214" s="307">
        <v>0.111150028892456</v>
      </c>
      <c r="AJ1214" s="50" t="s">
        <v>0</v>
      </c>
      <c r="AK1214" s="307">
        <v>255.09663951192962</v>
      </c>
      <c r="AL1214" s="307">
        <v>1.5482165485121824</v>
      </c>
      <c r="AN1214" s="312">
        <v>10</v>
      </c>
      <c r="AO1214" s="313" t="s">
        <v>305</v>
      </c>
      <c r="AP1214" s="313" t="s">
        <v>0</v>
      </c>
      <c r="AQ1214" s="313" t="s">
        <v>306</v>
      </c>
      <c r="AR1214" s="314" t="s">
        <v>0</v>
      </c>
      <c r="AS1214" s="314"/>
    </row>
    <row r="1215" spans="1:45" x14ac:dyDescent="0.2">
      <c r="A1215" s="306" t="s">
        <v>3531</v>
      </c>
      <c r="B1215" s="50" t="s">
        <v>294</v>
      </c>
      <c r="C1215" s="50" t="s">
        <v>295</v>
      </c>
      <c r="D1215" s="50" t="s">
        <v>778</v>
      </c>
      <c r="E1215" s="50" t="s">
        <v>297</v>
      </c>
      <c r="F1215" s="50" t="s">
        <v>1044</v>
      </c>
      <c r="G1215" s="50" t="s">
        <v>3477</v>
      </c>
      <c r="H1215" s="50" t="s">
        <v>1243</v>
      </c>
      <c r="I1215" s="50" t="s">
        <v>625</v>
      </c>
      <c r="J1215" s="50" t="s">
        <v>3532</v>
      </c>
      <c r="K1215" s="50" t="s">
        <v>682</v>
      </c>
      <c r="L1215" s="307">
        <v>2792.4198299762361</v>
      </c>
      <c r="M1215" s="308">
        <v>800</v>
      </c>
      <c r="N1215" s="307">
        <v>2504.8276943342189</v>
      </c>
      <c r="O1215" s="50" t="s">
        <v>3533</v>
      </c>
      <c r="Q1215" s="50" t="s">
        <v>300</v>
      </c>
      <c r="R1215" s="50" t="s">
        <v>905</v>
      </c>
      <c r="T1215" s="308">
        <v>16952.384615384617</v>
      </c>
      <c r="U1215" s="309">
        <v>18</v>
      </c>
      <c r="V1215" s="310">
        <v>46296</v>
      </c>
      <c r="X1215" s="50" t="s">
        <v>3322</v>
      </c>
      <c r="AC1215" s="50" t="s">
        <v>3534</v>
      </c>
      <c r="AD1215" s="50" t="s">
        <v>360</v>
      </c>
      <c r="AF1215" s="306"/>
      <c r="AG1215" s="307">
        <v>0.47537467925518767</v>
      </c>
      <c r="AH1215" s="307">
        <v>0.45576382003077659</v>
      </c>
      <c r="AI1215" s="307">
        <v>0.10357836029117755</v>
      </c>
      <c r="AJ1215" s="50" t="s">
        <v>0</v>
      </c>
      <c r="AK1215" s="307">
        <v>275.79898525217476</v>
      </c>
      <c r="AL1215" s="307">
        <v>1.442750245487721</v>
      </c>
      <c r="AN1215" s="312">
        <v>10</v>
      </c>
      <c r="AO1215" s="313" t="s">
        <v>305</v>
      </c>
      <c r="AP1215" s="313" t="s">
        <v>0</v>
      </c>
      <c r="AQ1215" s="313" t="s">
        <v>306</v>
      </c>
      <c r="AR1215" s="314" t="s">
        <v>0</v>
      </c>
      <c r="AS1215" s="314"/>
    </row>
    <row r="1216" spans="1:45" x14ac:dyDescent="0.2">
      <c r="A1216" s="306" t="s">
        <v>3535</v>
      </c>
      <c r="B1216" s="50" t="s">
        <v>294</v>
      </c>
      <c r="C1216" s="50" t="s">
        <v>295</v>
      </c>
      <c r="D1216" s="50" t="s">
        <v>778</v>
      </c>
      <c r="E1216" s="50" t="s">
        <v>297</v>
      </c>
      <c r="F1216" s="50" t="s">
        <v>1044</v>
      </c>
      <c r="G1216" s="50" t="s">
        <v>3477</v>
      </c>
      <c r="H1216" s="50" t="s">
        <v>1243</v>
      </c>
      <c r="I1216" s="50" t="s">
        <v>625</v>
      </c>
      <c r="J1216" s="50" t="s">
        <v>3532</v>
      </c>
      <c r="K1216" s="50" t="s">
        <v>687</v>
      </c>
      <c r="L1216" s="307">
        <v>2792.4198299762361</v>
      </c>
      <c r="M1216" s="308">
        <v>1600</v>
      </c>
      <c r="N1216" s="307">
        <v>2504.8276943342189</v>
      </c>
      <c r="O1216" s="50" t="s">
        <v>3536</v>
      </c>
      <c r="Q1216" s="50" t="s">
        <v>300</v>
      </c>
      <c r="R1216" s="50" t="s">
        <v>905</v>
      </c>
      <c r="T1216" s="308">
        <v>16952.384615384617</v>
      </c>
      <c r="U1216" s="309">
        <v>18</v>
      </c>
      <c r="V1216" s="310">
        <v>46296</v>
      </c>
      <c r="X1216" s="50" t="s">
        <v>3322</v>
      </c>
      <c r="AC1216" s="50" t="s">
        <v>3534</v>
      </c>
      <c r="AD1216" s="50" t="s">
        <v>360</v>
      </c>
      <c r="AF1216" s="306"/>
      <c r="AG1216" s="307">
        <v>0.47537467925518767</v>
      </c>
      <c r="AH1216" s="307">
        <v>0.45576382003077659</v>
      </c>
      <c r="AI1216" s="307">
        <v>0.10357836029117755</v>
      </c>
      <c r="AJ1216" s="50" t="s">
        <v>0</v>
      </c>
      <c r="AK1216" s="307">
        <v>275.79898525217476</v>
      </c>
      <c r="AL1216" s="307">
        <v>1.442750245487721</v>
      </c>
      <c r="AN1216" s="312">
        <v>10</v>
      </c>
      <c r="AO1216" s="313" t="s">
        <v>305</v>
      </c>
      <c r="AP1216" s="313" t="s">
        <v>0</v>
      </c>
      <c r="AQ1216" s="313" t="s">
        <v>306</v>
      </c>
      <c r="AR1216" s="314" t="s">
        <v>0</v>
      </c>
      <c r="AS1216" s="314"/>
    </row>
    <row r="1217" spans="1:45" x14ac:dyDescent="0.2">
      <c r="A1217" s="306" t="s">
        <v>3537</v>
      </c>
      <c r="B1217" s="50" t="s">
        <v>294</v>
      </c>
      <c r="C1217" s="50" t="s">
        <v>295</v>
      </c>
      <c r="D1217" s="50" t="s">
        <v>778</v>
      </c>
      <c r="E1217" s="50" t="s">
        <v>297</v>
      </c>
      <c r="F1217" s="50" t="s">
        <v>1044</v>
      </c>
      <c r="G1217" s="50" t="s">
        <v>3477</v>
      </c>
      <c r="H1217" s="50" t="s">
        <v>1243</v>
      </c>
      <c r="I1217" s="50" t="s">
        <v>625</v>
      </c>
      <c r="J1217" s="50" t="s">
        <v>3532</v>
      </c>
      <c r="K1217" s="50" t="s">
        <v>688</v>
      </c>
      <c r="L1217" s="307">
        <v>2792.4198299762361</v>
      </c>
      <c r="M1217" s="308">
        <v>1800</v>
      </c>
      <c r="N1217" s="307">
        <v>2504.8276943342189</v>
      </c>
      <c r="O1217" s="50" t="s">
        <v>3538</v>
      </c>
      <c r="Q1217" s="50" t="s">
        <v>300</v>
      </c>
      <c r="R1217" s="50" t="s">
        <v>905</v>
      </c>
      <c r="T1217" s="308">
        <v>16952.384615384617</v>
      </c>
      <c r="U1217" s="309">
        <v>18</v>
      </c>
      <c r="V1217" s="310">
        <v>46296</v>
      </c>
      <c r="X1217" s="50" t="s">
        <v>3322</v>
      </c>
      <c r="AC1217" s="50" t="s">
        <v>3534</v>
      </c>
      <c r="AD1217" s="50" t="s">
        <v>360</v>
      </c>
      <c r="AF1217" s="306"/>
      <c r="AG1217" s="307">
        <v>0.47537467925518767</v>
      </c>
      <c r="AH1217" s="307">
        <v>0.45576382003077659</v>
      </c>
      <c r="AI1217" s="307">
        <v>0.10357836029117755</v>
      </c>
      <c r="AJ1217" s="50" t="s">
        <v>0</v>
      </c>
      <c r="AK1217" s="307">
        <v>275.79898525217476</v>
      </c>
      <c r="AL1217" s="307">
        <v>1.442750245487721</v>
      </c>
      <c r="AN1217" s="312">
        <v>10</v>
      </c>
      <c r="AO1217" s="313" t="s">
        <v>305</v>
      </c>
      <c r="AP1217" s="313" t="s">
        <v>0</v>
      </c>
      <c r="AQ1217" s="313" t="s">
        <v>306</v>
      </c>
      <c r="AR1217" s="314" t="s">
        <v>0</v>
      </c>
      <c r="AS1217" s="314"/>
    </row>
    <row r="1218" spans="1:45" x14ac:dyDescent="0.2">
      <c r="A1218" s="306" t="s">
        <v>3539</v>
      </c>
      <c r="B1218" s="50" t="s">
        <v>308</v>
      </c>
      <c r="C1218" s="50" t="s">
        <v>295</v>
      </c>
      <c r="D1218" s="50" t="s">
        <v>778</v>
      </c>
      <c r="E1218" s="50" t="s">
        <v>297</v>
      </c>
      <c r="F1218" s="50" t="s">
        <v>1044</v>
      </c>
      <c r="G1218" s="50" t="s">
        <v>3477</v>
      </c>
      <c r="H1218" s="50" t="s">
        <v>1243</v>
      </c>
      <c r="I1218" s="50" t="s">
        <v>625</v>
      </c>
      <c r="J1218" s="50" t="s">
        <v>3532</v>
      </c>
      <c r="K1218" s="50" t="s">
        <v>682</v>
      </c>
      <c r="L1218" s="307">
        <v>2379.2081279785025</v>
      </c>
      <c r="M1218" s="308">
        <v>800</v>
      </c>
      <c r="N1218" s="307">
        <v>2134.172786473996</v>
      </c>
      <c r="O1218" s="50" t="s">
        <v>3533</v>
      </c>
      <c r="Q1218" s="50" t="s">
        <v>300</v>
      </c>
      <c r="R1218" s="50" t="s">
        <v>905</v>
      </c>
      <c r="T1218" s="308">
        <v>16952.384615384617</v>
      </c>
      <c r="U1218" s="309">
        <v>18</v>
      </c>
      <c r="V1218" s="310">
        <v>46296</v>
      </c>
      <c r="X1218" s="50" t="s">
        <v>3322</v>
      </c>
      <c r="AC1218" s="50" t="s">
        <v>3534</v>
      </c>
      <c r="AD1218" s="50" t="s">
        <v>360</v>
      </c>
      <c r="AF1218" s="306"/>
      <c r="AG1218" s="307">
        <v>0.40503053608838657</v>
      </c>
      <c r="AH1218" s="307">
        <v>0.38832161747862359</v>
      </c>
      <c r="AI1218" s="307">
        <v>8.8251227140709904E-2</v>
      </c>
      <c r="AJ1218" s="50" t="s">
        <v>0</v>
      </c>
      <c r="AK1218" s="307">
        <v>328.57999774914981</v>
      </c>
      <c r="AL1218" s="307">
        <v>1.2292575327888928</v>
      </c>
      <c r="AN1218" s="312">
        <v>10</v>
      </c>
      <c r="AO1218" s="313" t="s">
        <v>305</v>
      </c>
      <c r="AP1218" s="313" t="s">
        <v>0</v>
      </c>
      <c r="AQ1218" s="313" t="s">
        <v>306</v>
      </c>
      <c r="AR1218" s="314" t="s">
        <v>0</v>
      </c>
      <c r="AS1218" s="314"/>
    </row>
    <row r="1219" spans="1:45" x14ac:dyDescent="0.2">
      <c r="A1219" s="306" t="s">
        <v>3540</v>
      </c>
      <c r="B1219" s="50" t="s">
        <v>308</v>
      </c>
      <c r="C1219" s="50" t="s">
        <v>295</v>
      </c>
      <c r="D1219" s="50" t="s">
        <v>778</v>
      </c>
      <c r="E1219" s="50" t="s">
        <v>297</v>
      </c>
      <c r="F1219" s="50" t="s">
        <v>1044</v>
      </c>
      <c r="G1219" s="50" t="s">
        <v>3477</v>
      </c>
      <c r="H1219" s="50" t="s">
        <v>1243</v>
      </c>
      <c r="I1219" s="50" t="s">
        <v>625</v>
      </c>
      <c r="J1219" s="50" t="s">
        <v>3532</v>
      </c>
      <c r="K1219" s="50" t="s">
        <v>687</v>
      </c>
      <c r="L1219" s="307">
        <v>2379.2081279785025</v>
      </c>
      <c r="M1219" s="308">
        <v>1600</v>
      </c>
      <c r="N1219" s="307">
        <v>2134.172786473996</v>
      </c>
      <c r="O1219" s="50" t="s">
        <v>3536</v>
      </c>
      <c r="Q1219" s="50" t="s">
        <v>300</v>
      </c>
      <c r="R1219" s="50" t="s">
        <v>905</v>
      </c>
      <c r="T1219" s="308">
        <v>16952.384615384617</v>
      </c>
      <c r="U1219" s="309">
        <v>18</v>
      </c>
      <c r="V1219" s="310">
        <v>46296</v>
      </c>
      <c r="X1219" s="50" t="s">
        <v>3322</v>
      </c>
      <c r="AC1219" s="50" t="s">
        <v>3534</v>
      </c>
      <c r="AD1219" s="50" t="s">
        <v>360</v>
      </c>
      <c r="AF1219" s="306"/>
      <c r="AG1219" s="307">
        <v>0.40503053608838657</v>
      </c>
      <c r="AH1219" s="307">
        <v>0.38832161747862359</v>
      </c>
      <c r="AI1219" s="307">
        <v>8.8251227140709904E-2</v>
      </c>
      <c r="AJ1219" s="50" t="s">
        <v>0</v>
      </c>
      <c r="AK1219" s="307">
        <v>328.57999774914981</v>
      </c>
      <c r="AL1219" s="307">
        <v>1.2292575327888928</v>
      </c>
      <c r="AN1219" s="312">
        <v>10</v>
      </c>
      <c r="AO1219" s="313" t="s">
        <v>305</v>
      </c>
      <c r="AP1219" s="313" t="s">
        <v>0</v>
      </c>
      <c r="AQ1219" s="313" t="s">
        <v>306</v>
      </c>
      <c r="AR1219" s="314" t="s">
        <v>0</v>
      </c>
      <c r="AS1219" s="314"/>
    </row>
    <row r="1220" spans="1:45" x14ac:dyDescent="0.2">
      <c r="A1220" s="306" t="s">
        <v>3541</v>
      </c>
      <c r="B1220" s="50" t="s">
        <v>308</v>
      </c>
      <c r="C1220" s="50" t="s">
        <v>295</v>
      </c>
      <c r="D1220" s="50" t="s">
        <v>778</v>
      </c>
      <c r="E1220" s="50" t="s">
        <v>297</v>
      </c>
      <c r="F1220" s="50" t="s">
        <v>1044</v>
      </c>
      <c r="G1220" s="50" t="s">
        <v>3477</v>
      </c>
      <c r="H1220" s="50" t="s">
        <v>1243</v>
      </c>
      <c r="I1220" s="50" t="s">
        <v>625</v>
      </c>
      <c r="J1220" s="50" t="s">
        <v>3532</v>
      </c>
      <c r="K1220" s="50" t="s">
        <v>688</v>
      </c>
      <c r="L1220" s="307">
        <v>2379.2081279785025</v>
      </c>
      <c r="M1220" s="308">
        <v>1800</v>
      </c>
      <c r="N1220" s="307">
        <v>2134.172786473996</v>
      </c>
      <c r="O1220" s="50" t="s">
        <v>3538</v>
      </c>
      <c r="Q1220" s="50" t="s">
        <v>300</v>
      </c>
      <c r="R1220" s="50" t="s">
        <v>905</v>
      </c>
      <c r="T1220" s="308">
        <v>16952.384615384617</v>
      </c>
      <c r="U1220" s="309">
        <v>18</v>
      </c>
      <c r="V1220" s="310">
        <v>46296</v>
      </c>
      <c r="X1220" s="50" t="s">
        <v>3322</v>
      </c>
      <c r="AC1220" s="50" t="s">
        <v>3534</v>
      </c>
      <c r="AD1220" s="50" t="s">
        <v>360</v>
      </c>
      <c r="AF1220" s="306"/>
      <c r="AG1220" s="307">
        <v>0.40503053608838657</v>
      </c>
      <c r="AH1220" s="307">
        <v>0.38832161747862359</v>
      </c>
      <c r="AI1220" s="307">
        <v>8.8251227140709904E-2</v>
      </c>
      <c r="AJ1220" s="50" t="s">
        <v>0</v>
      </c>
      <c r="AK1220" s="307">
        <v>328.57999774914981</v>
      </c>
      <c r="AL1220" s="307">
        <v>1.2292575327888928</v>
      </c>
      <c r="AN1220" s="312">
        <v>10</v>
      </c>
      <c r="AO1220" s="313" t="s">
        <v>305</v>
      </c>
      <c r="AP1220" s="313" t="s">
        <v>0</v>
      </c>
      <c r="AQ1220" s="313" t="s">
        <v>306</v>
      </c>
      <c r="AR1220" s="314" t="s">
        <v>0</v>
      </c>
      <c r="AS1220" s="314"/>
    </row>
    <row r="1221" spans="1:45" x14ac:dyDescent="0.2">
      <c r="A1221" s="306" t="s">
        <v>3542</v>
      </c>
      <c r="B1221" s="50" t="s">
        <v>310</v>
      </c>
      <c r="C1221" s="50" t="s">
        <v>295</v>
      </c>
      <c r="D1221" s="50" t="s">
        <v>778</v>
      </c>
      <c r="E1221" s="50" t="s">
        <v>297</v>
      </c>
      <c r="F1221" s="50" t="s">
        <v>1044</v>
      </c>
      <c r="G1221" s="50" t="s">
        <v>3477</v>
      </c>
      <c r="H1221" s="50" t="s">
        <v>1243</v>
      </c>
      <c r="I1221" s="50" t="s">
        <v>625</v>
      </c>
      <c r="J1221" s="50" t="s">
        <v>3532</v>
      </c>
      <c r="K1221" s="50" t="s">
        <v>682</v>
      </c>
      <c r="L1221" s="307">
        <v>2379.2081279785025</v>
      </c>
      <c r="M1221" s="308">
        <v>800</v>
      </c>
      <c r="N1221" s="307">
        <v>2134.172786473996</v>
      </c>
      <c r="O1221" s="50" t="s">
        <v>3533</v>
      </c>
      <c r="Q1221" s="50" t="s">
        <v>300</v>
      </c>
      <c r="R1221" s="50" t="s">
        <v>905</v>
      </c>
      <c r="T1221" s="308">
        <v>16952.384615384617</v>
      </c>
      <c r="U1221" s="309">
        <v>18</v>
      </c>
      <c r="V1221" s="310">
        <v>46296</v>
      </c>
      <c r="X1221" s="50" t="s">
        <v>3322</v>
      </c>
      <c r="AC1221" s="50" t="s">
        <v>3534</v>
      </c>
      <c r="AD1221" s="50" t="s">
        <v>360</v>
      </c>
      <c r="AF1221" s="306"/>
      <c r="AG1221" s="307">
        <v>0.40503053608838657</v>
      </c>
      <c r="AH1221" s="307">
        <v>0.38832161747862359</v>
      </c>
      <c r="AI1221" s="307">
        <v>8.8251227140709904E-2</v>
      </c>
      <c r="AJ1221" s="50" t="s">
        <v>0</v>
      </c>
      <c r="AK1221" s="307">
        <v>328.57999774914981</v>
      </c>
      <c r="AL1221" s="307">
        <v>1.2292575327888928</v>
      </c>
      <c r="AN1221" s="312">
        <v>10</v>
      </c>
      <c r="AO1221" s="313" t="s">
        <v>305</v>
      </c>
      <c r="AP1221" s="313" t="s">
        <v>0</v>
      </c>
      <c r="AQ1221" s="313" t="s">
        <v>306</v>
      </c>
      <c r="AR1221" s="314" t="s">
        <v>0</v>
      </c>
      <c r="AS1221" s="314"/>
    </row>
    <row r="1222" spans="1:45" x14ac:dyDescent="0.2">
      <c r="A1222" s="306" t="s">
        <v>3543</v>
      </c>
      <c r="B1222" s="50" t="s">
        <v>310</v>
      </c>
      <c r="C1222" s="50" t="s">
        <v>295</v>
      </c>
      <c r="D1222" s="50" t="s">
        <v>778</v>
      </c>
      <c r="E1222" s="50" t="s">
        <v>297</v>
      </c>
      <c r="F1222" s="50" t="s">
        <v>1044</v>
      </c>
      <c r="G1222" s="50" t="s">
        <v>3477</v>
      </c>
      <c r="H1222" s="50" t="s">
        <v>1243</v>
      </c>
      <c r="I1222" s="50" t="s">
        <v>625</v>
      </c>
      <c r="J1222" s="50" t="s">
        <v>3532</v>
      </c>
      <c r="K1222" s="50" t="s">
        <v>687</v>
      </c>
      <c r="L1222" s="307">
        <v>2379.2081279785025</v>
      </c>
      <c r="M1222" s="308">
        <v>1600</v>
      </c>
      <c r="N1222" s="307">
        <v>2134.172786473996</v>
      </c>
      <c r="O1222" s="50" t="s">
        <v>3536</v>
      </c>
      <c r="Q1222" s="50" t="s">
        <v>300</v>
      </c>
      <c r="R1222" s="50" t="s">
        <v>905</v>
      </c>
      <c r="T1222" s="308">
        <v>16952.384615384617</v>
      </c>
      <c r="U1222" s="309">
        <v>18</v>
      </c>
      <c r="V1222" s="310">
        <v>46296</v>
      </c>
      <c r="X1222" s="50" t="s">
        <v>3322</v>
      </c>
      <c r="AC1222" s="50" t="s">
        <v>3534</v>
      </c>
      <c r="AD1222" s="50" t="s">
        <v>360</v>
      </c>
      <c r="AF1222" s="306"/>
      <c r="AG1222" s="307">
        <v>0.40503053608838657</v>
      </c>
      <c r="AH1222" s="307">
        <v>0.38832161747862359</v>
      </c>
      <c r="AI1222" s="307">
        <v>8.8251227140709904E-2</v>
      </c>
      <c r="AJ1222" s="50" t="s">
        <v>0</v>
      </c>
      <c r="AK1222" s="307">
        <v>328.57999774914981</v>
      </c>
      <c r="AL1222" s="307">
        <v>1.2292575327888928</v>
      </c>
      <c r="AN1222" s="312">
        <v>10</v>
      </c>
      <c r="AO1222" s="313" t="s">
        <v>305</v>
      </c>
      <c r="AP1222" s="313" t="s">
        <v>0</v>
      </c>
      <c r="AQ1222" s="313" t="s">
        <v>306</v>
      </c>
      <c r="AR1222" s="314" t="s">
        <v>0</v>
      </c>
      <c r="AS1222" s="314"/>
    </row>
    <row r="1223" spans="1:45" x14ac:dyDescent="0.2">
      <c r="A1223" s="306" t="s">
        <v>3544</v>
      </c>
      <c r="B1223" s="50" t="s">
        <v>310</v>
      </c>
      <c r="C1223" s="50" t="s">
        <v>295</v>
      </c>
      <c r="D1223" s="50" t="s">
        <v>778</v>
      </c>
      <c r="E1223" s="50" t="s">
        <v>297</v>
      </c>
      <c r="F1223" s="50" t="s">
        <v>1044</v>
      </c>
      <c r="G1223" s="50" t="s">
        <v>3477</v>
      </c>
      <c r="H1223" s="50" t="s">
        <v>1243</v>
      </c>
      <c r="I1223" s="50" t="s">
        <v>625</v>
      </c>
      <c r="J1223" s="50" t="s">
        <v>3532</v>
      </c>
      <c r="K1223" s="50" t="s">
        <v>688</v>
      </c>
      <c r="L1223" s="307">
        <v>2379.2081279785025</v>
      </c>
      <c r="M1223" s="308">
        <v>1800</v>
      </c>
      <c r="N1223" s="307">
        <v>2134.172786473996</v>
      </c>
      <c r="O1223" s="50" t="s">
        <v>3538</v>
      </c>
      <c r="Q1223" s="50" t="s">
        <v>300</v>
      </c>
      <c r="R1223" s="50" t="s">
        <v>905</v>
      </c>
      <c r="T1223" s="308">
        <v>16952.384615384617</v>
      </c>
      <c r="U1223" s="309">
        <v>18</v>
      </c>
      <c r="V1223" s="310">
        <v>46296</v>
      </c>
      <c r="X1223" s="50" t="s">
        <v>3322</v>
      </c>
      <c r="AC1223" s="50" t="s">
        <v>3534</v>
      </c>
      <c r="AD1223" s="50" t="s">
        <v>360</v>
      </c>
      <c r="AF1223" s="306"/>
      <c r="AG1223" s="307">
        <v>0.40503053608838657</v>
      </c>
      <c r="AH1223" s="307">
        <v>0.38832161747862359</v>
      </c>
      <c r="AI1223" s="307">
        <v>8.8251227140709904E-2</v>
      </c>
      <c r="AJ1223" s="50" t="s">
        <v>0</v>
      </c>
      <c r="AK1223" s="307">
        <v>328.57999774914981</v>
      </c>
      <c r="AL1223" s="307">
        <v>1.2292575327888928</v>
      </c>
      <c r="AN1223" s="312">
        <v>10</v>
      </c>
      <c r="AO1223" s="313" t="s">
        <v>305</v>
      </c>
      <c r="AP1223" s="313" t="s">
        <v>0</v>
      </c>
      <c r="AQ1223" s="313" t="s">
        <v>306</v>
      </c>
      <c r="AR1223" s="314" t="s">
        <v>0</v>
      </c>
      <c r="AS1223" s="314"/>
    </row>
    <row r="1224" spans="1:45" x14ac:dyDescent="0.2">
      <c r="A1224" s="306" t="s">
        <v>3545</v>
      </c>
      <c r="B1224" s="50" t="s">
        <v>294</v>
      </c>
      <c r="C1224" s="50" t="s">
        <v>295</v>
      </c>
      <c r="D1224" s="50" t="s">
        <v>778</v>
      </c>
      <c r="E1224" s="50" t="s">
        <v>297</v>
      </c>
      <c r="F1224" s="50" t="s">
        <v>1044</v>
      </c>
      <c r="G1224" s="50" t="s">
        <v>3477</v>
      </c>
      <c r="H1224" s="50" t="s">
        <v>1149</v>
      </c>
      <c r="I1224" s="50" t="s">
        <v>3504</v>
      </c>
      <c r="J1224" s="50" t="s">
        <v>3505</v>
      </c>
      <c r="K1224" s="50" t="s">
        <v>682</v>
      </c>
      <c r="L1224" s="307">
        <v>6714.2042595737466</v>
      </c>
      <c r="M1224" s="308">
        <v>1900</v>
      </c>
      <c r="N1224" s="307">
        <v>6022.7063976050558</v>
      </c>
      <c r="O1224" s="50" t="s">
        <v>3546</v>
      </c>
      <c r="Q1224" s="50" t="s">
        <v>300</v>
      </c>
      <c r="R1224" s="50" t="s">
        <v>785</v>
      </c>
      <c r="T1224" s="308">
        <v>16952.384615384617</v>
      </c>
      <c r="U1224" s="309">
        <v>18</v>
      </c>
      <c r="V1224" s="310">
        <v>46296</v>
      </c>
      <c r="X1224" s="50" t="s">
        <v>3322</v>
      </c>
      <c r="AC1224" s="50" t="s">
        <v>3505</v>
      </c>
      <c r="AD1224" s="50" t="s">
        <v>360</v>
      </c>
      <c r="AF1224" s="306"/>
      <c r="AG1224" s="307">
        <v>1.1430096083996966</v>
      </c>
      <c r="AH1224" s="307">
        <v>1.095856485819428</v>
      </c>
      <c r="AI1224" s="307">
        <v>0.24904789043580416</v>
      </c>
      <c r="AJ1224" s="50" t="s">
        <v>0</v>
      </c>
      <c r="AK1224" s="307">
        <v>98.287397523010455</v>
      </c>
      <c r="AL1224" s="307">
        <v>3.4690055341131014</v>
      </c>
      <c r="AN1224" s="312">
        <v>10</v>
      </c>
      <c r="AO1224" s="313" t="s">
        <v>305</v>
      </c>
      <c r="AP1224" s="313" t="s">
        <v>0</v>
      </c>
      <c r="AQ1224" s="313" t="s">
        <v>306</v>
      </c>
      <c r="AR1224" s="314" t="s">
        <v>0</v>
      </c>
      <c r="AS1224" s="314"/>
    </row>
    <row r="1225" spans="1:45" x14ac:dyDescent="0.2">
      <c r="A1225" s="306" t="s">
        <v>3547</v>
      </c>
      <c r="B1225" s="50" t="s">
        <v>294</v>
      </c>
      <c r="C1225" s="50" t="s">
        <v>295</v>
      </c>
      <c r="D1225" s="50" t="s">
        <v>778</v>
      </c>
      <c r="E1225" s="50" t="s">
        <v>297</v>
      </c>
      <c r="F1225" s="50" t="s">
        <v>1044</v>
      </c>
      <c r="G1225" s="50" t="s">
        <v>3477</v>
      </c>
      <c r="H1225" s="50" t="s">
        <v>1149</v>
      </c>
      <c r="I1225" s="50" t="s">
        <v>3504</v>
      </c>
      <c r="J1225" s="50" t="s">
        <v>3505</v>
      </c>
      <c r="K1225" s="50" t="s">
        <v>687</v>
      </c>
      <c r="L1225" s="307">
        <v>6714.2042595737466</v>
      </c>
      <c r="M1225" s="308">
        <v>2700</v>
      </c>
      <c r="N1225" s="307">
        <v>6022.7063976050558</v>
      </c>
      <c r="O1225" s="50" t="s">
        <v>3548</v>
      </c>
      <c r="Q1225" s="50" t="s">
        <v>300</v>
      </c>
      <c r="R1225" s="50" t="s">
        <v>785</v>
      </c>
      <c r="T1225" s="308">
        <v>16952.384615384617</v>
      </c>
      <c r="U1225" s="309">
        <v>18</v>
      </c>
      <c r="V1225" s="310">
        <v>46296</v>
      </c>
      <c r="X1225" s="50" t="s">
        <v>3322</v>
      </c>
      <c r="AC1225" s="50" t="s">
        <v>3505</v>
      </c>
      <c r="AD1225" s="50" t="s">
        <v>360</v>
      </c>
      <c r="AF1225" s="306"/>
      <c r="AG1225" s="307">
        <v>1.1430096083996966</v>
      </c>
      <c r="AH1225" s="307">
        <v>1.095856485819428</v>
      </c>
      <c r="AI1225" s="307">
        <v>0.24904789043580416</v>
      </c>
      <c r="AJ1225" s="50" t="s">
        <v>0</v>
      </c>
      <c r="AK1225" s="307">
        <v>98.287397523010455</v>
      </c>
      <c r="AL1225" s="307">
        <v>3.4690055341131014</v>
      </c>
      <c r="AN1225" s="312">
        <v>10</v>
      </c>
      <c r="AO1225" s="313" t="s">
        <v>305</v>
      </c>
      <c r="AP1225" s="313" t="s">
        <v>0</v>
      </c>
      <c r="AQ1225" s="313" t="s">
        <v>306</v>
      </c>
      <c r="AR1225" s="314" t="s">
        <v>0</v>
      </c>
      <c r="AS1225" s="314"/>
    </row>
    <row r="1226" spans="1:45" x14ac:dyDescent="0.2">
      <c r="A1226" s="306" t="s">
        <v>3549</v>
      </c>
      <c r="B1226" s="50" t="s">
        <v>294</v>
      </c>
      <c r="C1226" s="50" t="s">
        <v>295</v>
      </c>
      <c r="D1226" s="50" t="s">
        <v>778</v>
      </c>
      <c r="E1226" s="50" t="s">
        <v>297</v>
      </c>
      <c r="F1226" s="50" t="s">
        <v>1044</v>
      </c>
      <c r="G1226" s="50" t="s">
        <v>3477</v>
      </c>
      <c r="H1226" s="50" t="s">
        <v>1149</v>
      </c>
      <c r="I1226" s="50" t="s">
        <v>3504</v>
      </c>
      <c r="J1226" s="50" t="s">
        <v>3505</v>
      </c>
      <c r="K1226" s="50" t="s">
        <v>688</v>
      </c>
      <c r="L1226" s="307">
        <v>6714.2042595737466</v>
      </c>
      <c r="M1226" s="308">
        <v>2900</v>
      </c>
      <c r="N1226" s="307">
        <v>6022.7063976050558</v>
      </c>
      <c r="O1226" s="50" t="s">
        <v>3550</v>
      </c>
      <c r="Q1226" s="50" t="s">
        <v>300</v>
      </c>
      <c r="R1226" s="50" t="s">
        <v>785</v>
      </c>
      <c r="T1226" s="308">
        <v>16952.384615384617</v>
      </c>
      <c r="U1226" s="309">
        <v>18</v>
      </c>
      <c r="V1226" s="310">
        <v>46296</v>
      </c>
      <c r="X1226" s="50" t="s">
        <v>3322</v>
      </c>
      <c r="AC1226" s="50" t="s">
        <v>3505</v>
      </c>
      <c r="AD1226" s="50" t="s">
        <v>360</v>
      </c>
      <c r="AF1226" s="306"/>
      <c r="AG1226" s="307">
        <v>1.1430096083996966</v>
      </c>
      <c r="AH1226" s="307">
        <v>1.095856485819428</v>
      </c>
      <c r="AI1226" s="307">
        <v>0.24904789043580416</v>
      </c>
      <c r="AJ1226" s="50" t="s">
        <v>0</v>
      </c>
      <c r="AK1226" s="307">
        <v>98.287397523010455</v>
      </c>
      <c r="AL1226" s="307">
        <v>3.4690055341131014</v>
      </c>
      <c r="AN1226" s="312">
        <v>10</v>
      </c>
      <c r="AO1226" s="313" t="s">
        <v>305</v>
      </c>
      <c r="AP1226" s="313" t="s">
        <v>0</v>
      </c>
      <c r="AQ1226" s="313" t="s">
        <v>306</v>
      </c>
      <c r="AR1226" s="314" t="s">
        <v>0</v>
      </c>
      <c r="AS1226" s="314"/>
    </row>
    <row r="1227" spans="1:45" x14ac:dyDescent="0.2">
      <c r="A1227" s="306" t="s">
        <v>3551</v>
      </c>
      <c r="B1227" s="50" t="s">
        <v>308</v>
      </c>
      <c r="C1227" s="50" t="s">
        <v>295</v>
      </c>
      <c r="D1227" s="50" t="s">
        <v>778</v>
      </c>
      <c r="E1227" s="50" t="s">
        <v>297</v>
      </c>
      <c r="F1227" s="50" t="s">
        <v>1044</v>
      </c>
      <c r="G1227" s="50" t="s">
        <v>3477</v>
      </c>
      <c r="H1227" s="50" t="s">
        <v>1149</v>
      </c>
      <c r="I1227" s="50" t="s">
        <v>3504</v>
      </c>
      <c r="J1227" s="50" t="s">
        <v>3505</v>
      </c>
      <c r="K1227" s="50" t="s">
        <v>682</v>
      </c>
      <c r="L1227" s="307">
        <v>5866.749459865403</v>
      </c>
      <c r="M1227" s="308">
        <v>1900</v>
      </c>
      <c r="N1227" s="307">
        <v>5262.5312157721792</v>
      </c>
      <c r="O1227" s="50" t="s">
        <v>3546</v>
      </c>
      <c r="Q1227" s="50" t="s">
        <v>300</v>
      </c>
      <c r="R1227" s="50" t="s">
        <v>785</v>
      </c>
      <c r="T1227" s="308">
        <v>16952.384615384617</v>
      </c>
      <c r="U1227" s="309">
        <v>18</v>
      </c>
      <c r="V1227" s="310">
        <v>46296</v>
      </c>
      <c r="X1227" s="50" t="s">
        <v>3322</v>
      </c>
      <c r="AC1227" s="50" t="s">
        <v>3505</v>
      </c>
      <c r="AD1227" s="50" t="s">
        <v>360</v>
      </c>
      <c r="AF1227" s="306"/>
      <c r="AG1227" s="307">
        <v>0.99874098902162423</v>
      </c>
      <c r="AH1227" s="307">
        <v>0.95753944886378584</v>
      </c>
      <c r="AI1227" s="307">
        <v>0.21761351311460259</v>
      </c>
      <c r="AJ1227" s="50" t="s">
        <v>0</v>
      </c>
      <c r="AK1227" s="307">
        <v>116.54495622670851</v>
      </c>
      <c r="AL1227" s="307">
        <v>3.0311538875971253</v>
      </c>
      <c r="AN1227" s="312">
        <v>10</v>
      </c>
      <c r="AO1227" s="313" t="s">
        <v>305</v>
      </c>
      <c r="AP1227" s="313" t="s">
        <v>0</v>
      </c>
      <c r="AQ1227" s="313" t="s">
        <v>306</v>
      </c>
      <c r="AR1227" s="314" t="s">
        <v>0</v>
      </c>
      <c r="AS1227" s="314"/>
    </row>
    <row r="1228" spans="1:45" x14ac:dyDescent="0.2">
      <c r="A1228" s="306" t="s">
        <v>3552</v>
      </c>
      <c r="B1228" s="50" t="s">
        <v>308</v>
      </c>
      <c r="C1228" s="50" t="s">
        <v>295</v>
      </c>
      <c r="D1228" s="50" t="s">
        <v>778</v>
      </c>
      <c r="E1228" s="50" t="s">
        <v>297</v>
      </c>
      <c r="F1228" s="50" t="s">
        <v>1044</v>
      </c>
      <c r="G1228" s="50" t="s">
        <v>3477</v>
      </c>
      <c r="H1228" s="50" t="s">
        <v>1149</v>
      </c>
      <c r="I1228" s="50" t="s">
        <v>3504</v>
      </c>
      <c r="J1228" s="50" t="s">
        <v>3505</v>
      </c>
      <c r="K1228" s="50" t="s">
        <v>687</v>
      </c>
      <c r="L1228" s="307">
        <v>5866.749459865403</v>
      </c>
      <c r="M1228" s="308">
        <v>2700</v>
      </c>
      <c r="N1228" s="307">
        <v>5262.5312157721792</v>
      </c>
      <c r="O1228" s="50" t="s">
        <v>3548</v>
      </c>
      <c r="Q1228" s="50" t="s">
        <v>300</v>
      </c>
      <c r="R1228" s="50" t="s">
        <v>785</v>
      </c>
      <c r="T1228" s="308">
        <v>16952.384615384617</v>
      </c>
      <c r="U1228" s="309">
        <v>18</v>
      </c>
      <c r="V1228" s="310">
        <v>46296</v>
      </c>
      <c r="X1228" s="50" t="s">
        <v>3322</v>
      </c>
      <c r="AC1228" s="50" t="s">
        <v>3505</v>
      </c>
      <c r="AD1228" s="50" t="s">
        <v>360</v>
      </c>
      <c r="AF1228" s="306"/>
      <c r="AG1228" s="307">
        <v>0.99874098902162423</v>
      </c>
      <c r="AH1228" s="307">
        <v>0.95753944886378584</v>
      </c>
      <c r="AI1228" s="307">
        <v>0.21761351311460259</v>
      </c>
      <c r="AJ1228" s="50" t="s">
        <v>0</v>
      </c>
      <c r="AK1228" s="307">
        <v>116.54495622670851</v>
      </c>
      <c r="AL1228" s="307">
        <v>3.0311538875971253</v>
      </c>
      <c r="AN1228" s="312">
        <v>10</v>
      </c>
      <c r="AO1228" s="313" t="s">
        <v>305</v>
      </c>
      <c r="AP1228" s="313" t="s">
        <v>0</v>
      </c>
      <c r="AQ1228" s="313" t="s">
        <v>306</v>
      </c>
      <c r="AR1228" s="314" t="s">
        <v>0</v>
      </c>
      <c r="AS1228" s="314"/>
    </row>
    <row r="1229" spans="1:45" x14ac:dyDescent="0.2">
      <c r="A1229" s="306" t="s">
        <v>3553</v>
      </c>
      <c r="B1229" s="50" t="s">
        <v>308</v>
      </c>
      <c r="C1229" s="50" t="s">
        <v>295</v>
      </c>
      <c r="D1229" s="50" t="s">
        <v>778</v>
      </c>
      <c r="E1229" s="50" t="s">
        <v>297</v>
      </c>
      <c r="F1229" s="50" t="s">
        <v>1044</v>
      </c>
      <c r="G1229" s="50" t="s">
        <v>3477</v>
      </c>
      <c r="H1229" s="50" t="s">
        <v>1149</v>
      </c>
      <c r="I1229" s="50" t="s">
        <v>3504</v>
      </c>
      <c r="J1229" s="50" t="s">
        <v>3505</v>
      </c>
      <c r="K1229" s="50" t="s">
        <v>688</v>
      </c>
      <c r="L1229" s="307">
        <v>5866.749459865403</v>
      </c>
      <c r="M1229" s="308">
        <v>2900</v>
      </c>
      <c r="N1229" s="307">
        <v>5262.5312157721792</v>
      </c>
      <c r="O1229" s="50" t="s">
        <v>3550</v>
      </c>
      <c r="Q1229" s="50" t="s">
        <v>300</v>
      </c>
      <c r="R1229" s="50" t="s">
        <v>785</v>
      </c>
      <c r="T1229" s="308">
        <v>16952.384615384617</v>
      </c>
      <c r="U1229" s="309">
        <v>18</v>
      </c>
      <c r="V1229" s="310">
        <v>46296</v>
      </c>
      <c r="X1229" s="50" t="s">
        <v>3322</v>
      </c>
      <c r="AC1229" s="50" t="s">
        <v>3505</v>
      </c>
      <c r="AD1229" s="50" t="s">
        <v>360</v>
      </c>
      <c r="AF1229" s="306"/>
      <c r="AG1229" s="307">
        <v>0.99874098902162423</v>
      </c>
      <c r="AH1229" s="307">
        <v>0.95753944886378584</v>
      </c>
      <c r="AI1229" s="307">
        <v>0.21761351311460259</v>
      </c>
      <c r="AJ1229" s="50" t="s">
        <v>0</v>
      </c>
      <c r="AK1229" s="307">
        <v>116.54495622670851</v>
      </c>
      <c r="AL1229" s="307">
        <v>3.0311538875971253</v>
      </c>
      <c r="AN1229" s="312">
        <v>10</v>
      </c>
      <c r="AO1229" s="313" t="s">
        <v>305</v>
      </c>
      <c r="AP1229" s="313" t="s">
        <v>0</v>
      </c>
      <c r="AQ1229" s="313" t="s">
        <v>306</v>
      </c>
      <c r="AR1229" s="314" t="s">
        <v>0</v>
      </c>
      <c r="AS1229" s="314"/>
    </row>
    <row r="1230" spans="1:45" x14ac:dyDescent="0.2">
      <c r="A1230" s="306" t="s">
        <v>3554</v>
      </c>
      <c r="B1230" s="50" t="s">
        <v>310</v>
      </c>
      <c r="C1230" s="50" t="s">
        <v>295</v>
      </c>
      <c r="D1230" s="50" t="s">
        <v>778</v>
      </c>
      <c r="E1230" s="50" t="s">
        <v>297</v>
      </c>
      <c r="F1230" s="50" t="s">
        <v>1044</v>
      </c>
      <c r="G1230" s="50" t="s">
        <v>3477</v>
      </c>
      <c r="H1230" s="50" t="s">
        <v>1149</v>
      </c>
      <c r="I1230" s="50" t="s">
        <v>3504</v>
      </c>
      <c r="J1230" s="50" t="s">
        <v>3505</v>
      </c>
      <c r="K1230" s="50" t="s">
        <v>682</v>
      </c>
      <c r="L1230" s="307">
        <v>5866.749459865403</v>
      </c>
      <c r="M1230" s="308">
        <v>1900</v>
      </c>
      <c r="N1230" s="307">
        <v>5262.5312157721792</v>
      </c>
      <c r="O1230" s="50" t="s">
        <v>3546</v>
      </c>
      <c r="Q1230" s="50" t="s">
        <v>300</v>
      </c>
      <c r="R1230" s="50" t="s">
        <v>785</v>
      </c>
      <c r="T1230" s="308">
        <v>16952.384615384617</v>
      </c>
      <c r="U1230" s="309">
        <v>18</v>
      </c>
      <c r="V1230" s="310">
        <v>46296</v>
      </c>
      <c r="X1230" s="50" t="s">
        <v>3322</v>
      </c>
      <c r="AC1230" s="50" t="s">
        <v>3505</v>
      </c>
      <c r="AD1230" s="50" t="s">
        <v>360</v>
      </c>
      <c r="AF1230" s="306"/>
      <c r="AG1230" s="307">
        <v>0.99874098902162423</v>
      </c>
      <c r="AH1230" s="307">
        <v>0.95753944886378584</v>
      </c>
      <c r="AI1230" s="307">
        <v>0.21761351311460259</v>
      </c>
      <c r="AJ1230" s="50" t="s">
        <v>0</v>
      </c>
      <c r="AK1230" s="307">
        <v>116.54495622670851</v>
      </c>
      <c r="AL1230" s="307">
        <v>3.0311538875971253</v>
      </c>
      <c r="AN1230" s="312">
        <v>10</v>
      </c>
      <c r="AO1230" s="313" t="s">
        <v>305</v>
      </c>
      <c r="AP1230" s="313" t="s">
        <v>0</v>
      </c>
      <c r="AQ1230" s="313" t="s">
        <v>306</v>
      </c>
      <c r="AR1230" s="314" t="s">
        <v>0</v>
      </c>
      <c r="AS1230" s="314"/>
    </row>
    <row r="1231" spans="1:45" x14ac:dyDescent="0.2">
      <c r="A1231" s="306" t="s">
        <v>3555</v>
      </c>
      <c r="B1231" s="50" t="s">
        <v>310</v>
      </c>
      <c r="C1231" s="50" t="s">
        <v>295</v>
      </c>
      <c r="D1231" s="50" t="s">
        <v>778</v>
      </c>
      <c r="E1231" s="50" t="s">
        <v>297</v>
      </c>
      <c r="F1231" s="50" t="s">
        <v>1044</v>
      </c>
      <c r="G1231" s="50" t="s">
        <v>3477</v>
      </c>
      <c r="H1231" s="50" t="s">
        <v>1149</v>
      </c>
      <c r="I1231" s="50" t="s">
        <v>3504</v>
      </c>
      <c r="J1231" s="50" t="s">
        <v>3505</v>
      </c>
      <c r="K1231" s="50" t="s">
        <v>687</v>
      </c>
      <c r="L1231" s="307">
        <v>5866.749459865403</v>
      </c>
      <c r="M1231" s="308">
        <v>2700</v>
      </c>
      <c r="N1231" s="307">
        <v>5262.5312157721792</v>
      </c>
      <c r="O1231" s="50" t="s">
        <v>3548</v>
      </c>
      <c r="Q1231" s="50" t="s">
        <v>300</v>
      </c>
      <c r="R1231" s="50" t="s">
        <v>785</v>
      </c>
      <c r="T1231" s="308">
        <v>16952.384615384617</v>
      </c>
      <c r="U1231" s="309">
        <v>18</v>
      </c>
      <c r="V1231" s="310">
        <v>46296</v>
      </c>
      <c r="X1231" s="50" t="s">
        <v>3322</v>
      </c>
      <c r="AC1231" s="50" t="s">
        <v>3505</v>
      </c>
      <c r="AD1231" s="50" t="s">
        <v>360</v>
      </c>
      <c r="AF1231" s="306"/>
      <c r="AG1231" s="307">
        <v>0.99874098902162423</v>
      </c>
      <c r="AH1231" s="307">
        <v>0.95753944886378584</v>
      </c>
      <c r="AI1231" s="307">
        <v>0.21761351311460259</v>
      </c>
      <c r="AJ1231" s="50" t="s">
        <v>0</v>
      </c>
      <c r="AK1231" s="307">
        <v>116.54495622670851</v>
      </c>
      <c r="AL1231" s="307">
        <v>3.0311538875971253</v>
      </c>
      <c r="AN1231" s="312">
        <v>10</v>
      </c>
      <c r="AO1231" s="313" t="s">
        <v>305</v>
      </c>
      <c r="AP1231" s="313" t="s">
        <v>0</v>
      </c>
      <c r="AQ1231" s="313" t="s">
        <v>306</v>
      </c>
      <c r="AR1231" s="314" t="s">
        <v>0</v>
      </c>
      <c r="AS1231" s="314"/>
    </row>
    <row r="1232" spans="1:45" x14ac:dyDescent="0.2">
      <c r="A1232" s="306" t="s">
        <v>3556</v>
      </c>
      <c r="B1232" s="50" t="s">
        <v>310</v>
      </c>
      <c r="C1232" s="50" t="s">
        <v>295</v>
      </c>
      <c r="D1232" s="50" t="s">
        <v>778</v>
      </c>
      <c r="E1232" s="50" t="s">
        <v>297</v>
      </c>
      <c r="F1232" s="50" t="s">
        <v>1044</v>
      </c>
      <c r="G1232" s="50" t="s">
        <v>3477</v>
      </c>
      <c r="H1232" s="50" t="s">
        <v>1149</v>
      </c>
      <c r="I1232" s="50" t="s">
        <v>3504</v>
      </c>
      <c r="J1232" s="50" t="s">
        <v>3505</v>
      </c>
      <c r="K1232" s="50" t="s">
        <v>688</v>
      </c>
      <c r="L1232" s="307">
        <v>5866.749459865403</v>
      </c>
      <c r="M1232" s="308">
        <v>2900</v>
      </c>
      <c r="N1232" s="307">
        <v>5262.5312157721792</v>
      </c>
      <c r="O1232" s="50" t="s">
        <v>3550</v>
      </c>
      <c r="Q1232" s="50" t="s">
        <v>300</v>
      </c>
      <c r="R1232" s="50" t="s">
        <v>785</v>
      </c>
      <c r="T1232" s="308">
        <v>16952.384615384617</v>
      </c>
      <c r="U1232" s="309">
        <v>18</v>
      </c>
      <c r="V1232" s="310">
        <v>46296</v>
      </c>
      <c r="X1232" s="50" t="s">
        <v>3322</v>
      </c>
      <c r="AC1232" s="50" t="s">
        <v>3505</v>
      </c>
      <c r="AD1232" s="50" t="s">
        <v>360</v>
      </c>
      <c r="AF1232" s="306"/>
      <c r="AG1232" s="307">
        <v>0.99874098902162423</v>
      </c>
      <c r="AH1232" s="307">
        <v>0.95753944886378584</v>
      </c>
      <c r="AI1232" s="307">
        <v>0.21761351311460259</v>
      </c>
      <c r="AJ1232" s="50" t="s">
        <v>0</v>
      </c>
      <c r="AK1232" s="307">
        <v>116.54495622670851</v>
      </c>
      <c r="AL1232" s="307">
        <v>3.0311538875971253</v>
      </c>
      <c r="AN1232" s="312">
        <v>10</v>
      </c>
      <c r="AO1232" s="313" t="s">
        <v>305</v>
      </c>
      <c r="AP1232" s="313" t="s">
        <v>0</v>
      </c>
      <c r="AQ1232" s="313" t="s">
        <v>306</v>
      </c>
      <c r="AR1232" s="314" t="s">
        <v>0</v>
      </c>
      <c r="AS1232" s="314"/>
    </row>
    <row r="1233" spans="1:45" x14ac:dyDescent="0.2">
      <c r="A1233" s="306" t="s">
        <v>3557</v>
      </c>
      <c r="B1233" s="50" t="s">
        <v>294</v>
      </c>
      <c r="C1233" s="50" t="s">
        <v>295</v>
      </c>
      <c r="D1233" s="50" t="s">
        <v>778</v>
      </c>
      <c r="E1233" s="50" t="s">
        <v>297</v>
      </c>
      <c r="F1233" s="50" t="s">
        <v>1044</v>
      </c>
      <c r="G1233" s="50" t="s">
        <v>3477</v>
      </c>
      <c r="H1233" s="50" t="s">
        <v>1149</v>
      </c>
      <c r="I1233" s="50" t="s">
        <v>625</v>
      </c>
      <c r="J1233" s="50" t="s">
        <v>3518</v>
      </c>
      <c r="K1233" s="50" t="s">
        <v>682</v>
      </c>
      <c r="L1233" s="307">
        <v>3401.8446729335683</v>
      </c>
      <c r="M1233" s="308">
        <v>1000</v>
      </c>
      <c r="N1233" s="307">
        <v>3051.4876943342188</v>
      </c>
      <c r="O1233" s="50" t="s">
        <v>3558</v>
      </c>
      <c r="Q1233" s="50" t="s">
        <v>300</v>
      </c>
      <c r="R1233" s="50" t="s">
        <v>785</v>
      </c>
      <c r="T1233" s="308">
        <v>16952.384615384617</v>
      </c>
      <c r="U1233" s="309">
        <v>18</v>
      </c>
      <c r="V1233" s="310">
        <v>46296</v>
      </c>
      <c r="X1233" s="50" t="s">
        <v>3322</v>
      </c>
      <c r="AC1233" s="50" t="s">
        <v>3520</v>
      </c>
      <c r="AD1233" s="50" t="s">
        <v>360</v>
      </c>
      <c r="AF1233" s="306"/>
      <c r="AG1233" s="307">
        <v>0.57912166462645631</v>
      </c>
      <c r="AH1233" s="307">
        <v>0.55523088134664389</v>
      </c>
      <c r="AI1233" s="307">
        <v>0.12618356645559806</v>
      </c>
      <c r="AJ1233" s="50" t="s">
        <v>0</v>
      </c>
      <c r="AK1233" s="307">
        <v>221.3558391394057</v>
      </c>
      <c r="AL1233" s="307">
        <v>1.7576197476823421</v>
      </c>
      <c r="AN1233" s="312">
        <v>10</v>
      </c>
      <c r="AO1233" s="313" t="s">
        <v>305</v>
      </c>
      <c r="AP1233" s="313" t="s">
        <v>0</v>
      </c>
      <c r="AQ1233" s="313" t="s">
        <v>306</v>
      </c>
      <c r="AR1233" s="314" t="s">
        <v>0</v>
      </c>
      <c r="AS1233" s="314"/>
    </row>
    <row r="1234" spans="1:45" x14ac:dyDescent="0.2">
      <c r="A1234" s="306" t="s">
        <v>3559</v>
      </c>
      <c r="B1234" s="50" t="s">
        <v>294</v>
      </c>
      <c r="C1234" s="50" t="s">
        <v>295</v>
      </c>
      <c r="D1234" s="50" t="s">
        <v>778</v>
      </c>
      <c r="E1234" s="50" t="s">
        <v>297</v>
      </c>
      <c r="F1234" s="50" t="s">
        <v>1044</v>
      </c>
      <c r="G1234" s="50" t="s">
        <v>3477</v>
      </c>
      <c r="H1234" s="50" t="s">
        <v>1149</v>
      </c>
      <c r="I1234" s="50" t="s">
        <v>625</v>
      </c>
      <c r="J1234" s="50" t="s">
        <v>3518</v>
      </c>
      <c r="K1234" s="50" t="s">
        <v>687</v>
      </c>
      <c r="L1234" s="307">
        <v>3401.8446729335683</v>
      </c>
      <c r="M1234" s="308">
        <v>1800</v>
      </c>
      <c r="N1234" s="307">
        <v>3051.4876943342188</v>
      </c>
      <c r="O1234" s="50" t="s">
        <v>3560</v>
      </c>
      <c r="Q1234" s="50" t="s">
        <v>300</v>
      </c>
      <c r="R1234" s="50" t="s">
        <v>785</v>
      </c>
      <c r="T1234" s="308">
        <v>16952.384615384617</v>
      </c>
      <c r="U1234" s="309">
        <v>18</v>
      </c>
      <c r="V1234" s="310">
        <v>46296</v>
      </c>
      <c r="X1234" s="50" t="s">
        <v>3322</v>
      </c>
      <c r="AC1234" s="50" t="s">
        <v>3520</v>
      </c>
      <c r="AD1234" s="50" t="s">
        <v>360</v>
      </c>
      <c r="AF1234" s="306"/>
      <c r="AG1234" s="307">
        <v>0.57912166462645631</v>
      </c>
      <c r="AH1234" s="307">
        <v>0.55523088134664389</v>
      </c>
      <c r="AI1234" s="307">
        <v>0.12618356645559806</v>
      </c>
      <c r="AJ1234" s="50" t="s">
        <v>0</v>
      </c>
      <c r="AK1234" s="307">
        <v>221.3558391394057</v>
      </c>
      <c r="AL1234" s="307">
        <v>1.7576197476823421</v>
      </c>
      <c r="AN1234" s="312">
        <v>10</v>
      </c>
      <c r="AO1234" s="313" t="s">
        <v>305</v>
      </c>
      <c r="AP1234" s="313" t="s">
        <v>0</v>
      </c>
      <c r="AQ1234" s="313" t="s">
        <v>306</v>
      </c>
      <c r="AR1234" s="314" t="s">
        <v>0</v>
      </c>
      <c r="AS1234" s="314"/>
    </row>
    <row r="1235" spans="1:45" x14ac:dyDescent="0.2">
      <c r="A1235" s="306" t="s">
        <v>3561</v>
      </c>
      <c r="B1235" s="50" t="s">
        <v>294</v>
      </c>
      <c r="C1235" s="50" t="s">
        <v>295</v>
      </c>
      <c r="D1235" s="50" t="s">
        <v>778</v>
      </c>
      <c r="E1235" s="50" t="s">
        <v>297</v>
      </c>
      <c r="F1235" s="50" t="s">
        <v>1044</v>
      </c>
      <c r="G1235" s="50" t="s">
        <v>3477</v>
      </c>
      <c r="H1235" s="50" t="s">
        <v>1149</v>
      </c>
      <c r="I1235" s="50" t="s">
        <v>625</v>
      </c>
      <c r="J1235" s="50" t="s">
        <v>3518</v>
      </c>
      <c r="K1235" s="50" t="s">
        <v>688</v>
      </c>
      <c r="L1235" s="307">
        <v>3401.8446729335683</v>
      </c>
      <c r="M1235" s="308">
        <v>2000</v>
      </c>
      <c r="N1235" s="307">
        <v>3051.4876943342188</v>
      </c>
      <c r="O1235" s="50" t="s">
        <v>3562</v>
      </c>
      <c r="Q1235" s="50" t="s">
        <v>300</v>
      </c>
      <c r="R1235" s="50" t="s">
        <v>785</v>
      </c>
      <c r="T1235" s="308">
        <v>16952.384615384617</v>
      </c>
      <c r="U1235" s="309">
        <v>18</v>
      </c>
      <c r="V1235" s="310">
        <v>46296</v>
      </c>
      <c r="X1235" s="50" t="s">
        <v>3322</v>
      </c>
      <c r="AC1235" s="50" t="s">
        <v>3520</v>
      </c>
      <c r="AD1235" s="50" t="s">
        <v>360</v>
      </c>
      <c r="AF1235" s="306"/>
      <c r="AG1235" s="307">
        <v>0.57912166462645631</v>
      </c>
      <c r="AH1235" s="307">
        <v>0.55523088134664389</v>
      </c>
      <c r="AI1235" s="307">
        <v>0.12618356645559806</v>
      </c>
      <c r="AJ1235" s="50" t="s">
        <v>0</v>
      </c>
      <c r="AK1235" s="307">
        <v>221.3558391394057</v>
      </c>
      <c r="AL1235" s="307">
        <v>1.7576197476823421</v>
      </c>
      <c r="AN1235" s="312">
        <v>10</v>
      </c>
      <c r="AO1235" s="313" t="s">
        <v>305</v>
      </c>
      <c r="AP1235" s="313" t="s">
        <v>0</v>
      </c>
      <c r="AQ1235" s="313" t="s">
        <v>306</v>
      </c>
      <c r="AR1235" s="314" t="s">
        <v>0</v>
      </c>
      <c r="AS1235" s="314"/>
    </row>
    <row r="1236" spans="1:45" x14ac:dyDescent="0.2">
      <c r="A1236" s="306" t="s">
        <v>3563</v>
      </c>
      <c r="B1236" s="50" t="s">
        <v>308</v>
      </c>
      <c r="C1236" s="50" t="s">
        <v>295</v>
      </c>
      <c r="D1236" s="50" t="s">
        <v>778</v>
      </c>
      <c r="E1236" s="50" t="s">
        <v>297</v>
      </c>
      <c r="F1236" s="50" t="s">
        <v>1044</v>
      </c>
      <c r="G1236" s="50" t="s">
        <v>3477</v>
      </c>
      <c r="H1236" s="50" t="s">
        <v>1149</v>
      </c>
      <c r="I1236" s="50" t="s">
        <v>625</v>
      </c>
      <c r="J1236" s="50" t="s">
        <v>3518</v>
      </c>
      <c r="K1236" s="50" t="s">
        <v>682</v>
      </c>
      <c r="L1236" s="307">
        <v>2996.5481584106774</v>
      </c>
      <c r="M1236" s="308">
        <v>1000</v>
      </c>
      <c r="N1236" s="307">
        <v>2687.9327864739962</v>
      </c>
      <c r="O1236" s="50" t="s">
        <v>3558</v>
      </c>
      <c r="Q1236" s="50" t="s">
        <v>300</v>
      </c>
      <c r="R1236" s="50" t="s">
        <v>785</v>
      </c>
      <c r="T1236" s="308">
        <v>16952.384615384617</v>
      </c>
      <c r="U1236" s="309">
        <v>18</v>
      </c>
      <c r="V1236" s="310">
        <v>46296</v>
      </c>
      <c r="X1236" s="50" t="s">
        <v>3322</v>
      </c>
      <c r="AC1236" s="50" t="s">
        <v>3520</v>
      </c>
      <c r="AD1236" s="50" t="s">
        <v>360</v>
      </c>
      <c r="AF1236" s="306"/>
      <c r="AG1236" s="307">
        <v>0.51012498349480695</v>
      </c>
      <c r="AH1236" s="307">
        <v>0.48908055333322192</v>
      </c>
      <c r="AI1236" s="307">
        <v>0.111150028892456</v>
      </c>
      <c r="AJ1236" s="50" t="s">
        <v>0</v>
      </c>
      <c r="AK1236" s="307">
        <v>255.09663951192962</v>
      </c>
      <c r="AL1236" s="307">
        <v>1.5482165485121824</v>
      </c>
      <c r="AN1236" s="312">
        <v>10</v>
      </c>
      <c r="AO1236" s="313" t="s">
        <v>305</v>
      </c>
      <c r="AP1236" s="313" t="s">
        <v>0</v>
      </c>
      <c r="AQ1236" s="313" t="s">
        <v>306</v>
      </c>
      <c r="AR1236" s="314" t="s">
        <v>0</v>
      </c>
      <c r="AS1236" s="314"/>
    </row>
    <row r="1237" spans="1:45" x14ac:dyDescent="0.2">
      <c r="A1237" s="306" t="s">
        <v>3564</v>
      </c>
      <c r="B1237" s="50" t="s">
        <v>308</v>
      </c>
      <c r="C1237" s="50" t="s">
        <v>295</v>
      </c>
      <c r="D1237" s="50" t="s">
        <v>778</v>
      </c>
      <c r="E1237" s="50" t="s">
        <v>297</v>
      </c>
      <c r="F1237" s="50" t="s">
        <v>1044</v>
      </c>
      <c r="G1237" s="50" t="s">
        <v>3477</v>
      </c>
      <c r="H1237" s="50" t="s">
        <v>1149</v>
      </c>
      <c r="I1237" s="50" t="s">
        <v>625</v>
      </c>
      <c r="J1237" s="50" t="s">
        <v>3518</v>
      </c>
      <c r="K1237" s="50" t="s">
        <v>687</v>
      </c>
      <c r="L1237" s="307">
        <v>2996.5481584106774</v>
      </c>
      <c r="M1237" s="308">
        <v>1800</v>
      </c>
      <c r="N1237" s="307">
        <v>2687.9327864739962</v>
      </c>
      <c r="O1237" s="50" t="s">
        <v>3560</v>
      </c>
      <c r="Q1237" s="50" t="s">
        <v>300</v>
      </c>
      <c r="R1237" s="50" t="s">
        <v>785</v>
      </c>
      <c r="T1237" s="308">
        <v>16952.384615384617</v>
      </c>
      <c r="U1237" s="309">
        <v>18</v>
      </c>
      <c r="V1237" s="310">
        <v>46296</v>
      </c>
      <c r="X1237" s="50" t="s">
        <v>3322</v>
      </c>
      <c r="AC1237" s="50" t="s">
        <v>3520</v>
      </c>
      <c r="AD1237" s="50" t="s">
        <v>360</v>
      </c>
      <c r="AF1237" s="306"/>
      <c r="AG1237" s="307">
        <v>0.51012498349480695</v>
      </c>
      <c r="AH1237" s="307">
        <v>0.48908055333322192</v>
      </c>
      <c r="AI1237" s="307">
        <v>0.111150028892456</v>
      </c>
      <c r="AJ1237" s="50" t="s">
        <v>0</v>
      </c>
      <c r="AK1237" s="307">
        <v>255.09663951192962</v>
      </c>
      <c r="AL1237" s="307">
        <v>1.5482165485121824</v>
      </c>
      <c r="AN1237" s="312">
        <v>10</v>
      </c>
      <c r="AO1237" s="313" t="s">
        <v>305</v>
      </c>
      <c r="AP1237" s="313" t="s">
        <v>0</v>
      </c>
      <c r="AQ1237" s="313" t="s">
        <v>306</v>
      </c>
      <c r="AR1237" s="314" t="s">
        <v>0</v>
      </c>
      <c r="AS1237" s="314"/>
    </row>
    <row r="1238" spans="1:45" x14ac:dyDescent="0.2">
      <c r="A1238" s="306" t="s">
        <v>3565</v>
      </c>
      <c r="B1238" s="50" t="s">
        <v>308</v>
      </c>
      <c r="C1238" s="50" t="s">
        <v>295</v>
      </c>
      <c r="D1238" s="50" t="s">
        <v>778</v>
      </c>
      <c r="E1238" s="50" t="s">
        <v>297</v>
      </c>
      <c r="F1238" s="50" t="s">
        <v>1044</v>
      </c>
      <c r="G1238" s="50" t="s">
        <v>3477</v>
      </c>
      <c r="H1238" s="50" t="s">
        <v>1149</v>
      </c>
      <c r="I1238" s="50" t="s">
        <v>625</v>
      </c>
      <c r="J1238" s="50" t="s">
        <v>3518</v>
      </c>
      <c r="K1238" s="50" t="s">
        <v>688</v>
      </c>
      <c r="L1238" s="307">
        <v>2996.5481584106774</v>
      </c>
      <c r="M1238" s="308">
        <v>2000</v>
      </c>
      <c r="N1238" s="307">
        <v>2687.9327864739962</v>
      </c>
      <c r="O1238" s="50" t="s">
        <v>3562</v>
      </c>
      <c r="Q1238" s="50" t="s">
        <v>300</v>
      </c>
      <c r="R1238" s="50" t="s">
        <v>785</v>
      </c>
      <c r="T1238" s="308">
        <v>16952.384615384617</v>
      </c>
      <c r="U1238" s="309">
        <v>18</v>
      </c>
      <c r="V1238" s="310">
        <v>46296</v>
      </c>
      <c r="X1238" s="50" t="s">
        <v>3322</v>
      </c>
      <c r="AC1238" s="50" t="s">
        <v>3520</v>
      </c>
      <c r="AD1238" s="50" t="s">
        <v>360</v>
      </c>
      <c r="AF1238" s="306"/>
      <c r="AG1238" s="307">
        <v>0.51012498349480695</v>
      </c>
      <c r="AH1238" s="307">
        <v>0.48908055333322192</v>
      </c>
      <c r="AI1238" s="307">
        <v>0.111150028892456</v>
      </c>
      <c r="AJ1238" s="50" t="s">
        <v>0</v>
      </c>
      <c r="AK1238" s="307">
        <v>255.09663951192962</v>
      </c>
      <c r="AL1238" s="307">
        <v>1.5482165485121824</v>
      </c>
      <c r="AN1238" s="312">
        <v>10</v>
      </c>
      <c r="AO1238" s="313" t="s">
        <v>305</v>
      </c>
      <c r="AP1238" s="313" t="s">
        <v>0</v>
      </c>
      <c r="AQ1238" s="313" t="s">
        <v>306</v>
      </c>
      <c r="AR1238" s="314" t="s">
        <v>0</v>
      </c>
      <c r="AS1238" s="314"/>
    </row>
    <row r="1239" spans="1:45" x14ac:dyDescent="0.2">
      <c r="A1239" s="306" t="s">
        <v>3566</v>
      </c>
      <c r="B1239" s="50" t="s">
        <v>310</v>
      </c>
      <c r="C1239" s="50" t="s">
        <v>295</v>
      </c>
      <c r="D1239" s="50" t="s">
        <v>778</v>
      </c>
      <c r="E1239" s="50" t="s">
        <v>297</v>
      </c>
      <c r="F1239" s="50" t="s">
        <v>1044</v>
      </c>
      <c r="G1239" s="50" t="s">
        <v>3477</v>
      </c>
      <c r="H1239" s="50" t="s">
        <v>1149</v>
      </c>
      <c r="I1239" s="50" t="s">
        <v>625</v>
      </c>
      <c r="J1239" s="50" t="s">
        <v>3518</v>
      </c>
      <c r="K1239" s="50" t="s">
        <v>682</v>
      </c>
      <c r="L1239" s="307">
        <v>2996.5481584106774</v>
      </c>
      <c r="M1239" s="308">
        <v>1000</v>
      </c>
      <c r="N1239" s="307">
        <v>2687.9327864739962</v>
      </c>
      <c r="O1239" s="50" t="s">
        <v>3558</v>
      </c>
      <c r="Q1239" s="50" t="s">
        <v>300</v>
      </c>
      <c r="R1239" s="50" t="s">
        <v>785</v>
      </c>
      <c r="T1239" s="308">
        <v>16952.384615384617</v>
      </c>
      <c r="U1239" s="309">
        <v>18</v>
      </c>
      <c r="V1239" s="310">
        <v>46296</v>
      </c>
      <c r="X1239" s="50" t="s">
        <v>3322</v>
      </c>
      <c r="AC1239" s="50" t="s">
        <v>3520</v>
      </c>
      <c r="AD1239" s="50" t="s">
        <v>360</v>
      </c>
      <c r="AF1239" s="306"/>
      <c r="AG1239" s="307">
        <v>0.51012498349480695</v>
      </c>
      <c r="AH1239" s="307">
        <v>0.48908055333322192</v>
      </c>
      <c r="AI1239" s="307">
        <v>0.111150028892456</v>
      </c>
      <c r="AJ1239" s="50" t="s">
        <v>0</v>
      </c>
      <c r="AK1239" s="307">
        <v>255.09663951192962</v>
      </c>
      <c r="AL1239" s="307">
        <v>1.5482165485121824</v>
      </c>
      <c r="AN1239" s="312">
        <v>10</v>
      </c>
      <c r="AO1239" s="313" t="s">
        <v>305</v>
      </c>
      <c r="AP1239" s="313" t="s">
        <v>0</v>
      </c>
      <c r="AQ1239" s="313" t="s">
        <v>306</v>
      </c>
      <c r="AR1239" s="314" t="s">
        <v>0</v>
      </c>
      <c r="AS1239" s="314"/>
    </row>
    <row r="1240" spans="1:45" x14ac:dyDescent="0.2">
      <c r="A1240" s="306" t="s">
        <v>3567</v>
      </c>
      <c r="B1240" s="50" t="s">
        <v>310</v>
      </c>
      <c r="C1240" s="50" t="s">
        <v>295</v>
      </c>
      <c r="D1240" s="50" t="s">
        <v>778</v>
      </c>
      <c r="E1240" s="50" t="s">
        <v>297</v>
      </c>
      <c r="F1240" s="50" t="s">
        <v>1044</v>
      </c>
      <c r="G1240" s="50" t="s">
        <v>3477</v>
      </c>
      <c r="H1240" s="50" t="s">
        <v>1149</v>
      </c>
      <c r="I1240" s="50" t="s">
        <v>625</v>
      </c>
      <c r="J1240" s="50" t="s">
        <v>3518</v>
      </c>
      <c r="K1240" s="50" t="s">
        <v>687</v>
      </c>
      <c r="L1240" s="307">
        <v>2996.5481584106774</v>
      </c>
      <c r="M1240" s="308">
        <v>1800</v>
      </c>
      <c r="N1240" s="307">
        <v>2687.9327864739962</v>
      </c>
      <c r="O1240" s="50" t="s">
        <v>3560</v>
      </c>
      <c r="Q1240" s="50" t="s">
        <v>300</v>
      </c>
      <c r="R1240" s="50" t="s">
        <v>785</v>
      </c>
      <c r="T1240" s="308">
        <v>16952.384615384617</v>
      </c>
      <c r="U1240" s="309">
        <v>18</v>
      </c>
      <c r="V1240" s="310">
        <v>46296</v>
      </c>
      <c r="X1240" s="50" t="s">
        <v>3322</v>
      </c>
      <c r="AC1240" s="50" t="s">
        <v>3520</v>
      </c>
      <c r="AD1240" s="50" t="s">
        <v>360</v>
      </c>
      <c r="AF1240" s="306"/>
      <c r="AG1240" s="307">
        <v>0.51012498349480695</v>
      </c>
      <c r="AH1240" s="307">
        <v>0.48908055333322192</v>
      </c>
      <c r="AI1240" s="307">
        <v>0.111150028892456</v>
      </c>
      <c r="AJ1240" s="50" t="s">
        <v>0</v>
      </c>
      <c r="AK1240" s="307">
        <v>255.09663951192962</v>
      </c>
      <c r="AL1240" s="307">
        <v>1.5482165485121824</v>
      </c>
      <c r="AN1240" s="312">
        <v>10</v>
      </c>
      <c r="AO1240" s="313" t="s">
        <v>305</v>
      </c>
      <c r="AP1240" s="313" t="s">
        <v>0</v>
      </c>
      <c r="AQ1240" s="313" t="s">
        <v>306</v>
      </c>
      <c r="AR1240" s="314" t="s">
        <v>0</v>
      </c>
      <c r="AS1240" s="314"/>
    </row>
    <row r="1241" spans="1:45" x14ac:dyDescent="0.2">
      <c r="A1241" s="306" t="s">
        <v>3568</v>
      </c>
      <c r="B1241" s="50" t="s">
        <v>310</v>
      </c>
      <c r="C1241" s="50" t="s">
        <v>295</v>
      </c>
      <c r="D1241" s="50" t="s">
        <v>778</v>
      </c>
      <c r="E1241" s="50" t="s">
        <v>297</v>
      </c>
      <c r="F1241" s="50" t="s">
        <v>1044</v>
      </c>
      <c r="G1241" s="50" t="s">
        <v>3477</v>
      </c>
      <c r="H1241" s="50" t="s">
        <v>1149</v>
      </c>
      <c r="I1241" s="50" t="s">
        <v>625</v>
      </c>
      <c r="J1241" s="50" t="s">
        <v>3518</v>
      </c>
      <c r="K1241" s="50" t="s">
        <v>688</v>
      </c>
      <c r="L1241" s="307">
        <v>2996.5481584106774</v>
      </c>
      <c r="M1241" s="308">
        <v>2000</v>
      </c>
      <c r="N1241" s="307">
        <v>2687.9327864739962</v>
      </c>
      <c r="O1241" s="50" t="s">
        <v>3562</v>
      </c>
      <c r="Q1241" s="50" t="s">
        <v>300</v>
      </c>
      <c r="R1241" s="50" t="s">
        <v>785</v>
      </c>
      <c r="T1241" s="308">
        <v>16952.384615384617</v>
      </c>
      <c r="U1241" s="309">
        <v>18</v>
      </c>
      <c r="V1241" s="310">
        <v>46296</v>
      </c>
      <c r="X1241" s="50" t="s">
        <v>3322</v>
      </c>
      <c r="AC1241" s="50" t="s">
        <v>3520</v>
      </c>
      <c r="AD1241" s="50" t="s">
        <v>360</v>
      </c>
      <c r="AF1241" s="306"/>
      <c r="AG1241" s="307">
        <v>0.51012498349480695</v>
      </c>
      <c r="AH1241" s="307">
        <v>0.48908055333322192</v>
      </c>
      <c r="AI1241" s="307">
        <v>0.111150028892456</v>
      </c>
      <c r="AJ1241" s="50" t="s">
        <v>0</v>
      </c>
      <c r="AK1241" s="307">
        <v>255.09663951192962</v>
      </c>
      <c r="AL1241" s="307">
        <v>1.5482165485121824</v>
      </c>
      <c r="AN1241" s="312">
        <v>10</v>
      </c>
      <c r="AO1241" s="313" t="s">
        <v>305</v>
      </c>
      <c r="AP1241" s="313" t="s">
        <v>0</v>
      </c>
      <c r="AQ1241" s="313" t="s">
        <v>306</v>
      </c>
      <c r="AR1241" s="314" t="s">
        <v>0</v>
      </c>
      <c r="AS1241" s="314"/>
    </row>
    <row r="1242" spans="1:45" x14ac:dyDescent="0.2">
      <c r="A1242" s="306" t="s">
        <v>3569</v>
      </c>
      <c r="B1242" s="50" t="s">
        <v>294</v>
      </c>
      <c r="C1242" s="50" t="s">
        <v>295</v>
      </c>
      <c r="D1242" s="50" t="s">
        <v>778</v>
      </c>
      <c r="E1242" s="50" t="s">
        <v>297</v>
      </c>
      <c r="F1242" s="50" t="s">
        <v>1044</v>
      </c>
      <c r="G1242" s="50" t="s">
        <v>3477</v>
      </c>
      <c r="H1242" s="50" t="s">
        <v>1149</v>
      </c>
      <c r="I1242" s="50" t="s">
        <v>625</v>
      </c>
      <c r="J1242" s="50" t="s">
        <v>3532</v>
      </c>
      <c r="K1242" s="50" t="s">
        <v>682</v>
      </c>
      <c r="L1242" s="307">
        <v>2792.4198299762361</v>
      </c>
      <c r="M1242" s="308">
        <v>800</v>
      </c>
      <c r="N1242" s="307">
        <v>2504.8276943342189</v>
      </c>
      <c r="O1242" s="50" t="s">
        <v>3570</v>
      </c>
      <c r="Q1242" s="50" t="s">
        <v>300</v>
      </c>
      <c r="R1242" s="50" t="s">
        <v>785</v>
      </c>
      <c r="T1242" s="308">
        <v>16952.384615384617</v>
      </c>
      <c r="U1242" s="309">
        <v>18</v>
      </c>
      <c r="V1242" s="310">
        <v>46296</v>
      </c>
      <c r="X1242" s="50" t="s">
        <v>3322</v>
      </c>
      <c r="AC1242" s="50" t="s">
        <v>3534</v>
      </c>
      <c r="AD1242" s="50" t="s">
        <v>360</v>
      </c>
      <c r="AF1242" s="306"/>
      <c r="AG1242" s="307">
        <v>0.47537467925518767</v>
      </c>
      <c r="AH1242" s="307">
        <v>0.45576382003077659</v>
      </c>
      <c r="AI1242" s="307">
        <v>0.10357836029117755</v>
      </c>
      <c r="AJ1242" s="50" t="s">
        <v>0</v>
      </c>
      <c r="AK1242" s="307">
        <v>275.79898525217476</v>
      </c>
      <c r="AL1242" s="307">
        <v>1.442750245487721</v>
      </c>
      <c r="AN1242" s="312">
        <v>10</v>
      </c>
      <c r="AO1242" s="313" t="s">
        <v>305</v>
      </c>
      <c r="AP1242" s="313" t="s">
        <v>0</v>
      </c>
      <c r="AQ1242" s="313" t="s">
        <v>306</v>
      </c>
      <c r="AR1242" s="314" t="s">
        <v>0</v>
      </c>
      <c r="AS1242" s="314"/>
    </row>
    <row r="1243" spans="1:45" x14ac:dyDescent="0.2">
      <c r="A1243" s="306" t="s">
        <v>3571</v>
      </c>
      <c r="B1243" s="50" t="s">
        <v>294</v>
      </c>
      <c r="C1243" s="50" t="s">
        <v>295</v>
      </c>
      <c r="D1243" s="50" t="s">
        <v>778</v>
      </c>
      <c r="E1243" s="50" t="s">
        <v>297</v>
      </c>
      <c r="F1243" s="50" t="s">
        <v>1044</v>
      </c>
      <c r="G1243" s="50" t="s">
        <v>3477</v>
      </c>
      <c r="H1243" s="50" t="s">
        <v>1149</v>
      </c>
      <c r="I1243" s="50" t="s">
        <v>625</v>
      </c>
      <c r="J1243" s="50" t="s">
        <v>3532</v>
      </c>
      <c r="K1243" s="50" t="s">
        <v>687</v>
      </c>
      <c r="L1243" s="307">
        <v>2792.4198299762361</v>
      </c>
      <c r="M1243" s="308">
        <v>1600</v>
      </c>
      <c r="N1243" s="307">
        <v>2504.8276943342189</v>
      </c>
      <c r="O1243" s="50" t="s">
        <v>3572</v>
      </c>
      <c r="Q1243" s="50" t="s">
        <v>300</v>
      </c>
      <c r="R1243" s="50" t="s">
        <v>785</v>
      </c>
      <c r="T1243" s="308">
        <v>16952.384615384617</v>
      </c>
      <c r="U1243" s="309">
        <v>18</v>
      </c>
      <c r="V1243" s="310">
        <v>46296</v>
      </c>
      <c r="X1243" s="50" t="s">
        <v>3322</v>
      </c>
      <c r="AC1243" s="50" t="s">
        <v>3534</v>
      </c>
      <c r="AD1243" s="50" t="s">
        <v>360</v>
      </c>
      <c r="AF1243" s="306"/>
      <c r="AG1243" s="307">
        <v>0.47537467925518767</v>
      </c>
      <c r="AH1243" s="307">
        <v>0.45576382003077659</v>
      </c>
      <c r="AI1243" s="307">
        <v>0.10357836029117755</v>
      </c>
      <c r="AJ1243" s="50" t="s">
        <v>0</v>
      </c>
      <c r="AK1243" s="307">
        <v>275.79898525217476</v>
      </c>
      <c r="AL1243" s="307">
        <v>1.442750245487721</v>
      </c>
      <c r="AN1243" s="312">
        <v>10</v>
      </c>
      <c r="AO1243" s="313" t="s">
        <v>305</v>
      </c>
      <c r="AP1243" s="313" t="s">
        <v>0</v>
      </c>
      <c r="AQ1243" s="313" t="s">
        <v>306</v>
      </c>
      <c r="AR1243" s="314" t="s">
        <v>0</v>
      </c>
      <c r="AS1243" s="314"/>
    </row>
    <row r="1244" spans="1:45" x14ac:dyDescent="0.2">
      <c r="A1244" s="306" t="s">
        <v>3573</v>
      </c>
      <c r="B1244" s="50" t="s">
        <v>294</v>
      </c>
      <c r="C1244" s="50" t="s">
        <v>295</v>
      </c>
      <c r="D1244" s="50" t="s">
        <v>778</v>
      </c>
      <c r="E1244" s="50" t="s">
        <v>297</v>
      </c>
      <c r="F1244" s="50" t="s">
        <v>1044</v>
      </c>
      <c r="G1244" s="50" t="s">
        <v>3477</v>
      </c>
      <c r="H1244" s="50" t="s">
        <v>1149</v>
      </c>
      <c r="I1244" s="50" t="s">
        <v>625</v>
      </c>
      <c r="J1244" s="50" t="s">
        <v>3532</v>
      </c>
      <c r="K1244" s="50" t="s">
        <v>688</v>
      </c>
      <c r="L1244" s="307">
        <v>2792.4198299762361</v>
      </c>
      <c r="M1244" s="308">
        <v>1800</v>
      </c>
      <c r="N1244" s="307">
        <v>2504.8276943342189</v>
      </c>
      <c r="O1244" s="50" t="s">
        <v>3574</v>
      </c>
      <c r="Q1244" s="50" t="s">
        <v>300</v>
      </c>
      <c r="R1244" s="50" t="s">
        <v>785</v>
      </c>
      <c r="T1244" s="308">
        <v>16952.384615384617</v>
      </c>
      <c r="U1244" s="309">
        <v>18</v>
      </c>
      <c r="V1244" s="310">
        <v>46296</v>
      </c>
      <c r="X1244" s="50" t="s">
        <v>3322</v>
      </c>
      <c r="AC1244" s="50" t="s">
        <v>3534</v>
      </c>
      <c r="AD1244" s="50" t="s">
        <v>360</v>
      </c>
      <c r="AF1244" s="306"/>
      <c r="AG1244" s="307">
        <v>0.47537467925518767</v>
      </c>
      <c r="AH1244" s="307">
        <v>0.45576382003077659</v>
      </c>
      <c r="AI1244" s="307">
        <v>0.10357836029117755</v>
      </c>
      <c r="AJ1244" s="50" t="s">
        <v>0</v>
      </c>
      <c r="AK1244" s="307">
        <v>275.79898525217476</v>
      </c>
      <c r="AL1244" s="307">
        <v>1.442750245487721</v>
      </c>
      <c r="AN1244" s="312">
        <v>10</v>
      </c>
      <c r="AO1244" s="313" t="s">
        <v>305</v>
      </c>
      <c r="AP1244" s="313" t="s">
        <v>0</v>
      </c>
      <c r="AQ1244" s="313" t="s">
        <v>306</v>
      </c>
      <c r="AR1244" s="314" t="s">
        <v>0</v>
      </c>
      <c r="AS1244" s="314"/>
    </row>
    <row r="1245" spans="1:45" x14ac:dyDescent="0.2">
      <c r="A1245" s="306" t="s">
        <v>3575</v>
      </c>
      <c r="B1245" s="50" t="s">
        <v>308</v>
      </c>
      <c r="C1245" s="50" t="s">
        <v>295</v>
      </c>
      <c r="D1245" s="50" t="s">
        <v>778</v>
      </c>
      <c r="E1245" s="50" t="s">
        <v>297</v>
      </c>
      <c r="F1245" s="50" t="s">
        <v>1044</v>
      </c>
      <c r="G1245" s="50" t="s">
        <v>3477</v>
      </c>
      <c r="H1245" s="50" t="s">
        <v>1149</v>
      </c>
      <c r="I1245" s="50" t="s">
        <v>625</v>
      </c>
      <c r="J1245" s="50" t="s">
        <v>3532</v>
      </c>
      <c r="K1245" s="50" t="s">
        <v>682</v>
      </c>
      <c r="L1245" s="307">
        <v>2379.2081279785025</v>
      </c>
      <c r="M1245" s="308">
        <v>800</v>
      </c>
      <c r="N1245" s="307">
        <v>2134.172786473996</v>
      </c>
      <c r="O1245" s="50" t="s">
        <v>3570</v>
      </c>
      <c r="Q1245" s="50" t="s">
        <v>300</v>
      </c>
      <c r="R1245" s="50" t="s">
        <v>785</v>
      </c>
      <c r="T1245" s="308">
        <v>16952.384615384617</v>
      </c>
      <c r="U1245" s="309">
        <v>18</v>
      </c>
      <c r="V1245" s="310">
        <v>46296</v>
      </c>
      <c r="X1245" s="50" t="s">
        <v>3322</v>
      </c>
      <c r="AC1245" s="50" t="s">
        <v>3534</v>
      </c>
      <c r="AD1245" s="50" t="s">
        <v>360</v>
      </c>
      <c r="AF1245" s="306"/>
      <c r="AG1245" s="307">
        <v>0.40503053608838657</v>
      </c>
      <c r="AH1245" s="307">
        <v>0.38832161747862359</v>
      </c>
      <c r="AI1245" s="307">
        <v>8.8251227140709904E-2</v>
      </c>
      <c r="AJ1245" s="306" t="s">
        <v>0</v>
      </c>
      <c r="AK1245" s="307">
        <v>328.57999774914981</v>
      </c>
      <c r="AL1245" s="307">
        <v>1.2292575327888928</v>
      </c>
      <c r="AN1245" s="312">
        <v>10</v>
      </c>
      <c r="AO1245" s="313" t="s">
        <v>305</v>
      </c>
      <c r="AP1245" s="313" t="s">
        <v>0</v>
      </c>
      <c r="AQ1245" s="313" t="s">
        <v>306</v>
      </c>
      <c r="AR1245" s="314" t="s">
        <v>0</v>
      </c>
      <c r="AS1245" s="314"/>
    </row>
    <row r="1246" spans="1:45" x14ac:dyDescent="0.2">
      <c r="A1246" s="306" t="s">
        <v>3576</v>
      </c>
      <c r="B1246" s="50" t="s">
        <v>308</v>
      </c>
      <c r="C1246" s="50" t="s">
        <v>295</v>
      </c>
      <c r="D1246" s="50" t="s">
        <v>778</v>
      </c>
      <c r="E1246" s="50" t="s">
        <v>297</v>
      </c>
      <c r="F1246" s="50" t="s">
        <v>1044</v>
      </c>
      <c r="G1246" s="50" t="s">
        <v>3477</v>
      </c>
      <c r="H1246" s="50" t="s">
        <v>1149</v>
      </c>
      <c r="I1246" s="50" t="s">
        <v>625</v>
      </c>
      <c r="J1246" s="50" t="s">
        <v>3532</v>
      </c>
      <c r="K1246" s="50" t="s">
        <v>687</v>
      </c>
      <c r="L1246" s="307">
        <v>2379.2081279785025</v>
      </c>
      <c r="M1246" s="308">
        <v>1600</v>
      </c>
      <c r="N1246" s="307">
        <v>2134.172786473996</v>
      </c>
      <c r="O1246" s="50" t="s">
        <v>3572</v>
      </c>
      <c r="Q1246" s="50" t="s">
        <v>300</v>
      </c>
      <c r="R1246" s="50" t="s">
        <v>785</v>
      </c>
      <c r="T1246" s="308">
        <v>16952.384615384617</v>
      </c>
      <c r="U1246" s="309">
        <v>18</v>
      </c>
      <c r="V1246" s="310">
        <v>46296</v>
      </c>
      <c r="X1246" s="50" t="s">
        <v>3322</v>
      </c>
      <c r="AC1246" s="50" t="s">
        <v>3534</v>
      </c>
      <c r="AD1246" s="50" t="s">
        <v>360</v>
      </c>
      <c r="AF1246" s="306"/>
      <c r="AG1246" s="307">
        <v>0.40503053608838657</v>
      </c>
      <c r="AH1246" s="307">
        <v>0.38832161747862359</v>
      </c>
      <c r="AI1246" s="307">
        <v>8.8251227140709904E-2</v>
      </c>
      <c r="AJ1246" s="50" t="s">
        <v>0</v>
      </c>
      <c r="AK1246" s="307">
        <v>328.57999774914981</v>
      </c>
      <c r="AL1246" s="307">
        <v>1.2292575327888928</v>
      </c>
      <c r="AN1246" s="312">
        <v>10</v>
      </c>
      <c r="AO1246" s="313" t="s">
        <v>305</v>
      </c>
      <c r="AP1246" s="313" t="s">
        <v>0</v>
      </c>
      <c r="AQ1246" s="313" t="s">
        <v>306</v>
      </c>
      <c r="AR1246" s="314" t="s">
        <v>0</v>
      </c>
      <c r="AS1246" s="314"/>
    </row>
    <row r="1247" spans="1:45" x14ac:dyDescent="0.2">
      <c r="A1247" s="306" t="s">
        <v>3577</v>
      </c>
      <c r="B1247" s="50" t="s">
        <v>308</v>
      </c>
      <c r="C1247" s="50" t="s">
        <v>295</v>
      </c>
      <c r="D1247" s="50" t="s">
        <v>778</v>
      </c>
      <c r="E1247" s="50" t="s">
        <v>297</v>
      </c>
      <c r="F1247" s="50" t="s">
        <v>1044</v>
      </c>
      <c r="G1247" s="50" t="s">
        <v>3477</v>
      </c>
      <c r="H1247" s="50" t="s">
        <v>1149</v>
      </c>
      <c r="I1247" s="50" t="s">
        <v>625</v>
      </c>
      <c r="J1247" s="50" t="s">
        <v>3532</v>
      </c>
      <c r="K1247" s="50" t="s">
        <v>688</v>
      </c>
      <c r="L1247" s="307">
        <v>2379.2081279785025</v>
      </c>
      <c r="M1247" s="308">
        <v>1800</v>
      </c>
      <c r="N1247" s="307">
        <v>2134.172786473996</v>
      </c>
      <c r="O1247" s="50" t="s">
        <v>3574</v>
      </c>
      <c r="Q1247" s="50" t="s">
        <v>300</v>
      </c>
      <c r="R1247" s="50" t="s">
        <v>785</v>
      </c>
      <c r="T1247" s="308">
        <v>16952.384615384617</v>
      </c>
      <c r="U1247" s="309">
        <v>18</v>
      </c>
      <c r="V1247" s="310">
        <v>46296</v>
      </c>
      <c r="X1247" s="50" t="s">
        <v>3322</v>
      </c>
      <c r="AC1247" s="50" t="s">
        <v>3534</v>
      </c>
      <c r="AD1247" s="50" t="s">
        <v>360</v>
      </c>
      <c r="AF1247" s="306"/>
      <c r="AG1247" s="307">
        <v>0.40503053608838657</v>
      </c>
      <c r="AH1247" s="307">
        <v>0.38832161747862359</v>
      </c>
      <c r="AI1247" s="307">
        <v>8.8251227140709904E-2</v>
      </c>
      <c r="AJ1247" s="306" t="s">
        <v>0</v>
      </c>
      <c r="AK1247" s="307">
        <v>328.57999774914981</v>
      </c>
      <c r="AL1247" s="307">
        <v>1.2292575327888928</v>
      </c>
      <c r="AN1247" s="312">
        <v>10</v>
      </c>
      <c r="AO1247" s="313" t="s">
        <v>305</v>
      </c>
      <c r="AP1247" s="313" t="s">
        <v>0</v>
      </c>
      <c r="AQ1247" s="313" t="s">
        <v>306</v>
      </c>
      <c r="AR1247" s="314" t="s">
        <v>0</v>
      </c>
      <c r="AS1247" s="314"/>
    </row>
    <row r="1248" spans="1:45" x14ac:dyDescent="0.2">
      <c r="A1248" s="306" t="s">
        <v>3578</v>
      </c>
      <c r="B1248" s="50" t="s">
        <v>310</v>
      </c>
      <c r="C1248" s="50" t="s">
        <v>295</v>
      </c>
      <c r="D1248" s="50" t="s">
        <v>778</v>
      </c>
      <c r="E1248" s="50" t="s">
        <v>297</v>
      </c>
      <c r="F1248" s="50" t="s">
        <v>1044</v>
      </c>
      <c r="G1248" s="50" t="s">
        <v>3477</v>
      </c>
      <c r="H1248" s="50" t="s">
        <v>1149</v>
      </c>
      <c r="I1248" s="50" t="s">
        <v>625</v>
      </c>
      <c r="J1248" s="50" t="s">
        <v>3532</v>
      </c>
      <c r="K1248" s="50" t="s">
        <v>682</v>
      </c>
      <c r="L1248" s="307">
        <v>2379.2081279785025</v>
      </c>
      <c r="M1248" s="308">
        <v>800</v>
      </c>
      <c r="N1248" s="307">
        <v>2134.172786473996</v>
      </c>
      <c r="O1248" s="50" t="s">
        <v>3570</v>
      </c>
      <c r="Q1248" s="50" t="s">
        <v>300</v>
      </c>
      <c r="R1248" s="50" t="s">
        <v>785</v>
      </c>
      <c r="T1248" s="308">
        <v>16952.384615384617</v>
      </c>
      <c r="U1248" s="309">
        <v>18</v>
      </c>
      <c r="V1248" s="310">
        <v>46296</v>
      </c>
      <c r="X1248" s="50" t="s">
        <v>3322</v>
      </c>
      <c r="AC1248" s="50" t="s">
        <v>3534</v>
      </c>
      <c r="AD1248" s="50" t="s">
        <v>360</v>
      </c>
      <c r="AF1248" s="306"/>
      <c r="AG1248" s="307">
        <v>0.40503053608838657</v>
      </c>
      <c r="AH1248" s="307">
        <v>0.38832161747862359</v>
      </c>
      <c r="AI1248" s="307">
        <v>8.8251227140709904E-2</v>
      </c>
      <c r="AJ1248" s="50" t="s">
        <v>0</v>
      </c>
      <c r="AK1248" s="307">
        <v>328.57999774914981</v>
      </c>
      <c r="AL1248" s="307">
        <v>1.2292575327888928</v>
      </c>
      <c r="AN1248" s="312">
        <v>10</v>
      </c>
      <c r="AO1248" s="313" t="s">
        <v>305</v>
      </c>
      <c r="AP1248" s="313" t="s">
        <v>0</v>
      </c>
      <c r="AQ1248" s="313" t="s">
        <v>306</v>
      </c>
      <c r="AR1248" s="314" t="s">
        <v>0</v>
      </c>
      <c r="AS1248" s="314"/>
    </row>
    <row r="1249" spans="1:45" x14ac:dyDescent="0.2">
      <c r="A1249" s="306" t="s">
        <v>3579</v>
      </c>
      <c r="B1249" s="50" t="s">
        <v>310</v>
      </c>
      <c r="C1249" s="50" t="s">
        <v>295</v>
      </c>
      <c r="D1249" s="50" t="s">
        <v>778</v>
      </c>
      <c r="E1249" s="50" t="s">
        <v>297</v>
      </c>
      <c r="F1249" s="50" t="s">
        <v>1044</v>
      </c>
      <c r="G1249" s="50" t="s">
        <v>3477</v>
      </c>
      <c r="H1249" s="50" t="s">
        <v>1149</v>
      </c>
      <c r="I1249" s="50" t="s">
        <v>625</v>
      </c>
      <c r="J1249" s="50" t="s">
        <v>3532</v>
      </c>
      <c r="K1249" s="50" t="s">
        <v>687</v>
      </c>
      <c r="L1249" s="307">
        <v>2379.2081279785025</v>
      </c>
      <c r="M1249" s="308">
        <v>1600</v>
      </c>
      <c r="N1249" s="307">
        <v>2134.172786473996</v>
      </c>
      <c r="O1249" s="50" t="s">
        <v>3572</v>
      </c>
      <c r="Q1249" s="50" t="s">
        <v>300</v>
      </c>
      <c r="R1249" s="50" t="s">
        <v>785</v>
      </c>
      <c r="T1249" s="308">
        <v>16952.384615384617</v>
      </c>
      <c r="U1249" s="309">
        <v>18</v>
      </c>
      <c r="V1249" s="310">
        <v>46296</v>
      </c>
      <c r="X1249" s="50" t="s">
        <v>3322</v>
      </c>
      <c r="AC1249" s="50" t="s">
        <v>3534</v>
      </c>
      <c r="AD1249" s="50" t="s">
        <v>360</v>
      </c>
      <c r="AF1249" s="306"/>
      <c r="AG1249" s="307">
        <v>0.40503053608838657</v>
      </c>
      <c r="AH1249" s="307">
        <v>0.38832161747862359</v>
      </c>
      <c r="AI1249" s="307">
        <v>8.8251227140709904E-2</v>
      </c>
      <c r="AJ1249" s="306" t="s">
        <v>0</v>
      </c>
      <c r="AK1249" s="307">
        <v>328.57999774914981</v>
      </c>
      <c r="AL1249" s="307">
        <v>1.2292575327888928</v>
      </c>
      <c r="AN1249" s="312">
        <v>10</v>
      </c>
      <c r="AO1249" s="313" t="s">
        <v>305</v>
      </c>
      <c r="AP1249" s="313" t="s">
        <v>0</v>
      </c>
      <c r="AQ1249" s="313" t="s">
        <v>306</v>
      </c>
      <c r="AR1249" s="314" t="s">
        <v>0</v>
      </c>
      <c r="AS1249" s="314"/>
    </row>
    <row r="1250" spans="1:45" x14ac:dyDescent="0.2">
      <c r="A1250" s="306" t="s">
        <v>3580</v>
      </c>
      <c r="B1250" s="50" t="s">
        <v>310</v>
      </c>
      <c r="C1250" s="50" t="s">
        <v>295</v>
      </c>
      <c r="D1250" s="50" t="s">
        <v>778</v>
      </c>
      <c r="E1250" s="50" t="s">
        <v>297</v>
      </c>
      <c r="F1250" s="50" t="s">
        <v>1044</v>
      </c>
      <c r="G1250" s="50" t="s">
        <v>3477</v>
      </c>
      <c r="H1250" s="50" t="s">
        <v>1149</v>
      </c>
      <c r="I1250" s="50" t="s">
        <v>625</v>
      </c>
      <c r="J1250" s="50" t="s">
        <v>3532</v>
      </c>
      <c r="K1250" s="50" t="s">
        <v>688</v>
      </c>
      <c r="L1250" s="307">
        <v>2379.2081279785025</v>
      </c>
      <c r="M1250" s="308">
        <v>1800</v>
      </c>
      <c r="N1250" s="307">
        <v>2134.172786473996</v>
      </c>
      <c r="O1250" s="50" t="s">
        <v>3574</v>
      </c>
      <c r="Q1250" s="50" t="s">
        <v>300</v>
      </c>
      <c r="R1250" s="50" t="s">
        <v>785</v>
      </c>
      <c r="T1250" s="308">
        <v>16952.384615384617</v>
      </c>
      <c r="U1250" s="309">
        <v>18</v>
      </c>
      <c r="V1250" s="310">
        <v>46296</v>
      </c>
      <c r="X1250" s="50" t="s">
        <v>3322</v>
      </c>
      <c r="AC1250" s="50" t="s">
        <v>3534</v>
      </c>
      <c r="AD1250" s="50" t="s">
        <v>360</v>
      </c>
      <c r="AF1250" s="306"/>
      <c r="AG1250" s="307">
        <v>0.40503053608838657</v>
      </c>
      <c r="AH1250" s="307">
        <v>0.38832161747862359</v>
      </c>
      <c r="AI1250" s="307">
        <v>8.8251227140709904E-2</v>
      </c>
      <c r="AJ1250" s="306" t="s">
        <v>0</v>
      </c>
      <c r="AK1250" s="307">
        <v>328.57999774914981</v>
      </c>
      <c r="AL1250" s="307">
        <v>1.2292575327888928</v>
      </c>
      <c r="AN1250" s="312">
        <v>10</v>
      </c>
      <c r="AO1250" s="313" t="s">
        <v>305</v>
      </c>
      <c r="AP1250" s="313" t="s">
        <v>0</v>
      </c>
      <c r="AQ1250" s="313" t="s">
        <v>306</v>
      </c>
      <c r="AR1250" s="314" t="s">
        <v>0</v>
      </c>
      <c r="AS1250" s="314"/>
    </row>
    <row r="1251" spans="1:45" x14ac:dyDescent="0.2">
      <c r="A1251" s="306" t="s">
        <v>3581</v>
      </c>
      <c r="B1251" s="50" t="s">
        <v>294</v>
      </c>
      <c r="C1251" s="50" t="s">
        <v>295</v>
      </c>
      <c r="D1251" s="50" t="s">
        <v>778</v>
      </c>
      <c r="E1251" s="50" t="s">
        <v>297</v>
      </c>
      <c r="F1251" s="50" t="s">
        <v>1044</v>
      </c>
      <c r="G1251" s="50" t="s">
        <v>3582</v>
      </c>
      <c r="H1251" s="50" t="s">
        <v>1149</v>
      </c>
      <c r="I1251" s="50" t="s">
        <v>632</v>
      </c>
      <c r="J1251" s="50" t="s">
        <v>3583</v>
      </c>
      <c r="K1251" s="50" t="s">
        <v>1059</v>
      </c>
      <c r="L1251" s="307">
        <v>1994.4705682359781</v>
      </c>
      <c r="M1251" s="308">
        <v>500</v>
      </c>
      <c r="N1251" s="307">
        <v>1790</v>
      </c>
      <c r="O1251" s="50" t="s">
        <v>3584</v>
      </c>
      <c r="Q1251" s="50" t="s">
        <v>300</v>
      </c>
      <c r="R1251" s="50" t="s">
        <v>785</v>
      </c>
      <c r="T1251" s="308">
        <v>900</v>
      </c>
      <c r="U1251" s="309">
        <v>15</v>
      </c>
      <c r="V1251" s="310">
        <v>46296</v>
      </c>
      <c r="X1251" s="50" t="s">
        <v>3322</v>
      </c>
      <c r="AD1251" s="50" t="s">
        <v>360</v>
      </c>
      <c r="AF1251" s="306"/>
      <c r="AG1251" s="307">
        <v>0.29679315639320814</v>
      </c>
      <c r="AH1251" s="307">
        <v>0.28447367489676567</v>
      </c>
      <c r="AI1251" s="307">
        <v>1.1013131167903354</v>
      </c>
      <c r="AJ1251" s="50" t="s">
        <v>181</v>
      </c>
      <c r="AK1251" s="307">
        <v>22.115091341257713</v>
      </c>
      <c r="AL1251" s="307">
        <v>1.2365717523063064</v>
      </c>
      <c r="AN1251" s="312">
        <v>17</v>
      </c>
      <c r="AO1251" s="313" t="s">
        <v>305</v>
      </c>
      <c r="AP1251" s="313" t="s">
        <v>0</v>
      </c>
      <c r="AQ1251" s="313" t="s">
        <v>306</v>
      </c>
      <c r="AR1251" s="314" t="s">
        <v>0</v>
      </c>
      <c r="AS1251" s="314"/>
    </row>
    <row r="1252" spans="1:45" x14ac:dyDescent="0.2">
      <c r="A1252" s="306" t="s">
        <v>3585</v>
      </c>
      <c r="B1252" s="50" t="s">
        <v>294</v>
      </c>
      <c r="C1252" s="50" t="s">
        <v>295</v>
      </c>
      <c r="D1252" s="50" t="s">
        <v>778</v>
      </c>
      <c r="E1252" s="50" t="s">
        <v>297</v>
      </c>
      <c r="F1252" s="50" t="s">
        <v>1044</v>
      </c>
      <c r="G1252" s="50" t="s">
        <v>3582</v>
      </c>
      <c r="H1252" s="50" t="s">
        <v>1243</v>
      </c>
      <c r="I1252" s="50" t="s">
        <v>632</v>
      </c>
      <c r="J1252" s="50" t="s">
        <v>3583</v>
      </c>
      <c r="K1252" s="50" t="s">
        <v>1059</v>
      </c>
      <c r="L1252" s="307">
        <v>1357.5805506729264</v>
      </c>
      <c r="M1252" s="308">
        <v>300</v>
      </c>
      <c r="N1252" s="307">
        <v>1219</v>
      </c>
      <c r="O1252" s="50" t="s">
        <v>3586</v>
      </c>
      <c r="Q1252" s="50" t="s">
        <v>300</v>
      </c>
      <c r="R1252" s="50" t="s">
        <v>905</v>
      </c>
      <c r="T1252" s="308">
        <v>900</v>
      </c>
      <c r="U1252" s="309">
        <v>15</v>
      </c>
      <c r="V1252" s="310">
        <v>46296</v>
      </c>
      <c r="X1252" s="50" t="s">
        <v>3322</v>
      </c>
      <c r="AD1252" s="50" t="s">
        <v>360</v>
      </c>
      <c r="AF1252" s="306"/>
      <c r="AG1252" s="307">
        <v>0.19546948239047399</v>
      </c>
      <c r="AH1252" s="307">
        <v>0.18742637102290363</v>
      </c>
      <c r="AI1252" s="307">
        <v>0.75292227163571501</v>
      </c>
      <c r="AJ1252" s="50" t="s">
        <v>0</v>
      </c>
      <c r="AK1252" s="307">
        <v>44.496155058577592</v>
      </c>
      <c r="AL1252" s="307">
        <v>0.84169994141721471</v>
      </c>
      <c r="AN1252" s="312">
        <v>17</v>
      </c>
      <c r="AO1252" s="313" t="s">
        <v>305</v>
      </c>
      <c r="AP1252" s="313" t="s">
        <v>0</v>
      </c>
      <c r="AQ1252" s="313" t="s">
        <v>306</v>
      </c>
      <c r="AR1252" s="314" t="s">
        <v>0</v>
      </c>
      <c r="AS1252" s="314"/>
    </row>
    <row r="1253" spans="1:45" x14ac:dyDescent="0.2">
      <c r="A1253" s="306" t="s">
        <v>3587</v>
      </c>
      <c r="B1253" s="50" t="s">
        <v>294</v>
      </c>
      <c r="C1253" s="50" t="s">
        <v>295</v>
      </c>
      <c r="D1253" s="50" t="s">
        <v>778</v>
      </c>
      <c r="E1253" s="50" t="s">
        <v>297</v>
      </c>
      <c r="F1253" s="50" t="s">
        <v>1044</v>
      </c>
      <c r="G1253" s="50" t="s">
        <v>3582</v>
      </c>
      <c r="H1253" s="50" t="s">
        <v>2685</v>
      </c>
      <c r="I1253" s="50" t="s">
        <v>632</v>
      </c>
      <c r="J1253" s="50" t="s">
        <v>3583</v>
      </c>
      <c r="K1253" s="50" t="s">
        <v>1059</v>
      </c>
      <c r="L1253" s="307">
        <v>1031.2764938868172</v>
      </c>
      <c r="M1253" s="308">
        <v>300</v>
      </c>
      <c r="N1253" s="307">
        <v>926</v>
      </c>
      <c r="O1253" s="50" t="s">
        <v>3588</v>
      </c>
      <c r="Q1253" s="50" t="s">
        <v>300</v>
      </c>
      <c r="R1253" s="50" t="s">
        <v>1544</v>
      </c>
      <c r="T1253" s="308">
        <v>900</v>
      </c>
      <c r="U1253" s="309">
        <v>15</v>
      </c>
      <c r="V1253" s="310">
        <v>46296</v>
      </c>
      <c r="X1253" s="50" t="s">
        <v>3322</v>
      </c>
      <c r="AD1253" s="50" t="s">
        <v>360</v>
      </c>
      <c r="AF1253" s="306"/>
      <c r="AG1253" s="307">
        <v>0.13816927112637892</v>
      </c>
      <c r="AH1253" s="307">
        <v>0.13251137986062408</v>
      </c>
      <c r="AI1253" s="307">
        <v>0.54058105255346312</v>
      </c>
      <c r="AJ1253" s="50" t="s">
        <v>0</v>
      </c>
      <c r="AK1253" s="307">
        <v>67.972809075009536</v>
      </c>
      <c r="AL1253" s="307">
        <v>0.63939142620982625</v>
      </c>
      <c r="AN1253" s="312">
        <v>17</v>
      </c>
      <c r="AO1253" s="313" t="s">
        <v>305</v>
      </c>
      <c r="AP1253" s="313" t="s">
        <v>0</v>
      </c>
      <c r="AQ1253" s="313" t="s">
        <v>306</v>
      </c>
      <c r="AR1253" s="314" t="s">
        <v>0</v>
      </c>
      <c r="AS1253" s="314"/>
    </row>
    <row r="1254" spans="1:45" x14ac:dyDescent="0.2">
      <c r="A1254" s="306" t="s">
        <v>3589</v>
      </c>
      <c r="B1254" s="50" t="s">
        <v>308</v>
      </c>
      <c r="C1254" s="50" t="s">
        <v>295</v>
      </c>
      <c r="D1254" s="50" t="s">
        <v>778</v>
      </c>
      <c r="E1254" s="50" t="s">
        <v>297</v>
      </c>
      <c r="F1254" s="50" t="s">
        <v>1044</v>
      </c>
      <c r="G1254" s="50" t="s">
        <v>3582</v>
      </c>
      <c r="H1254" s="50" t="s">
        <v>1149</v>
      </c>
      <c r="I1254" s="50" t="s">
        <v>632</v>
      </c>
      <c r="J1254" s="50" t="s">
        <v>3583</v>
      </c>
      <c r="K1254" s="50" t="s">
        <v>1059</v>
      </c>
      <c r="L1254" s="307">
        <v>1234.5661394443932</v>
      </c>
      <c r="M1254" s="308">
        <v>500</v>
      </c>
      <c r="N1254" s="307">
        <v>1108</v>
      </c>
      <c r="O1254" s="50" t="s">
        <v>3584</v>
      </c>
      <c r="Q1254" s="50" t="s">
        <v>300</v>
      </c>
      <c r="R1254" s="50" t="s">
        <v>785</v>
      </c>
      <c r="T1254" s="308">
        <v>900</v>
      </c>
      <c r="U1254" s="309">
        <v>15</v>
      </c>
      <c r="V1254" s="310">
        <v>46296</v>
      </c>
      <c r="X1254" s="50" t="s">
        <v>3322</v>
      </c>
      <c r="AD1254" s="50" t="s">
        <v>360</v>
      </c>
      <c r="AF1254" s="306"/>
      <c r="AG1254" s="307">
        <v>0.18371330574506961</v>
      </c>
      <c r="AH1254" s="307">
        <v>0.1760876155226907</v>
      </c>
      <c r="AI1254" s="307">
        <v>0.6817066667059728</v>
      </c>
      <c r="AJ1254" s="306" t="s">
        <v>0</v>
      </c>
      <c r="AK1254" s="307">
        <v>50.931603323419807</v>
      </c>
      <c r="AL1254" s="307">
        <v>0.76543100645552331</v>
      </c>
      <c r="AN1254" s="312">
        <v>17</v>
      </c>
      <c r="AO1254" s="313" t="s">
        <v>305</v>
      </c>
      <c r="AP1254" s="313" t="s">
        <v>0</v>
      </c>
      <c r="AQ1254" s="313" t="s">
        <v>306</v>
      </c>
      <c r="AR1254" s="314" t="s">
        <v>0</v>
      </c>
      <c r="AS1254" s="314"/>
    </row>
    <row r="1255" spans="1:45" x14ac:dyDescent="0.2">
      <c r="A1255" s="306" t="s">
        <v>3590</v>
      </c>
      <c r="B1255" s="50" t="s">
        <v>308</v>
      </c>
      <c r="C1255" s="50" t="s">
        <v>295</v>
      </c>
      <c r="D1255" s="50" t="s">
        <v>778</v>
      </c>
      <c r="E1255" s="50" t="s">
        <v>297</v>
      </c>
      <c r="F1255" s="50" t="s">
        <v>1044</v>
      </c>
      <c r="G1255" s="50" t="s">
        <v>3582</v>
      </c>
      <c r="H1255" s="50" t="s">
        <v>1243</v>
      </c>
      <c r="I1255" s="50" t="s">
        <v>632</v>
      </c>
      <c r="J1255" s="50" t="s">
        <v>3583</v>
      </c>
      <c r="K1255" s="50" t="s">
        <v>1059</v>
      </c>
      <c r="L1255" s="307">
        <v>786.26076191557502</v>
      </c>
      <c r="M1255" s="308">
        <v>300</v>
      </c>
      <c r="N1255" s="307">
        <v>706</v>
      </c>
      <c r="O1255" s="50" t="s">
        <v>3586</v>
      </c>
      <c r="Q1255" s="50" t="s">
        <v>300</v>
      </c>
      <c r="R1255" s="50" t="s">
        <v>905</v>
      </c>
      <c r="T1255" s="308">
        <v>900</v>
      </c>
      <c r="U1255" s="309">
        <v>15</v>
      </c>
      <c r="V1255" s="310">
        <v>46296</v>
      </c>
      <c r="X1255" s="50" t="s">
        <v>3322</v>
      </c>
      <c r="AD1255" s="50" t="s">
        <v>360</v>
      </c>
      <c r="AF1255" s="306"/>
      <c r="AG1255" s="307">
        <v>0.11320874041646813</v>
      </c>
      <c r="AH1255" s="307">
        <v>0.10855046590826084</v>
      </c>
      <c r="AI1255" s="307">
        <v>0.43606490875702597</v>
      </c>
      <c r="AJ1255" s="306" t="s">
        <v>0</v>
      </c>
      <c r="AK1255" s="307">
        <v>94.47330500596442</v>
      </c>
      <c r="AL1255" s="307">
        <v>0.48748167238765716</v>
      </c>
      <c r="AN1255" s="312">
        <v>17</v>
      </c>
      <c r="AO1255" s="313" t="s">
        <v>305</v>
      </c>
      <c r="AP1255" s="313" t="s">
        <v>0</v>
      </c>
      <c r="AQ1255" s="313" t="s">
        <v>306</v>
      </c>
      <c r="AR1255" s="314" t="s">
        <v>0</v>
      </c>
      <c r="AS1255" s="314"/>
    </row>
    <row r="1256" spans="1:45" x14ac:dyDescent="0.2">
      <c r="A1256" s="306" t="s">
        <v>3591</v>
      </c>
      <c r="B1256" s="50" t="s">
        <v>308</v>
      </c>
      <c r="C1256" s="50" t="s">
        <v>295</v>
      </c>
      <c r="D1256" s="50" t="s">
        <v>778</v>
      </c>
      <c r="E1256" s="50" t="s">
        <v>297</v>
      </c>
      <c r="F1256" s="50" t="s">
        <v>1044</v>
      </c>
      <c r="G1256" s="50" t="s">
        <v>3582</v>
      </c>
      <c r="H1256" s="50" t="s">
        <v>2685</v>
      </c>
      <c r="I1256" s="50" t="s">
        <v>632</v>
      </c>
      <c r="J1256" s="50" t="s">
        <v>3583</v>
      </c>
      <c r="K1256" s="50" t="s">
        <v>1059</v>
      </c>
      <c r="L1256" s="307">
        <v>850.85879193253606</v>
      </c>
      <c r="M1256" s="308">
        <v>300</v>
      </c>
      <c r="N1256" s="307">
        <v>764</v>
      </c>
      <c r="O1256" s="50" t="s">
        <v>3588</v>
      </c>
      <c r="Q1256" s="50" t="s">
        <v>300</v>
      </c>
      <c r="R1256" s="50" t="s">
        <v>1544</v>
      </c>
      <c r="T1256" s="308">
        <v>900</v>
      </c>
      <c r="U1256" s="309">
        <v>15</v>
      </c>
      <c r="V1256" s="310">
        <v>46296</v>
      </c>
      <c r="X1256" s="50" t="s">
        <v>3322</v>
      </c>
      <c r="AD1256" s="50" t="s">
        <v>360</v>
      </c>
      <c r="AF1256" s="306"/>
      <c r="AG1256" s="307">
        <v>0.11399710922305992</v>
      </c>
      <c r="AH1256" s="307">
        <v>0.10932904342712396</v>
      </c>
      <c r="AI1256" s="307">
        <v>0.44600855739832174</v>
      </c>
      <c r="AJ1256" s="50" t="s">
        <v>0</v>
      </c>
      <c r="AK1256" s="307">
        <v>87.171471236303105</v>
      </c>
      <c r="AL1256" s="307">
        <v>0.52753245099817192</v>
      </c>
      <c r="AN1256" s="312">
        <v>17</v>
      </c>
      <c r="AO1256" s="313" t="s">
        <v>305</v>
      </c>
      <c r="AP1256" s="313" t="s">
        <v>0</v>
      </c>
      <c r="AQ1256" s="313" t="s">
        <v>306</v>
      </c>
      <c r="AR1256" s="314" t="s">
        <v>0</v>
      </c>
      <c r="AS1256" s="314"/>
    </row>
    <row r="1257" spans="1:45" x14ac:dyDescent="0.2">
      <c r="A1257" s="306" t="s">
        <v>3592</v>
      </c>
      <c r="B1257" s="50" t="s">
        <v>310</v>
      </c>
      <c r="C1257" s="50" t="s">
        <v>295</v>
      </c>
      <c r="D1257" s="50" t="s">
        <v>778</v>
      </c>
      <c r="E1257" s="50" t="s">
        <v>297</v>
      </c>
      <c r="F1257" s="50" t="s">
        <v>1044</v>
      </c>
      <c r="G1257" s="50" t="s">
        <v>3582</v>
      </c>
      <c r="H1257" s="50" t="s">
        <v>1149</v>
      </c>
      <c r="I1257" s="50" t="s">
        <v>632</v>
      </c>
      <c r="J1257" s="50" t="s">
        <v>3583</v>
      </c>
      <c r="K1257" s="50" t="s">
        <v>1059</v>
      </c>
      <c r="L1257" s="307">
        <v>1552.1215092473283</v>
      </c>
      <c r="M1257" s="308">
        <v>500</v>
      </c>
      <c r="N1257" s="307">
        <v>1393</v>
      </c>
      <c r="O1257" s="50" t="s">
        <v>3584</v>
      </c>
      <c r="Q1257" s="50" t="s">
        <v>300</v>
      </c>
      <c r="R1257" s="50" t="s">
        <v>785</v>
      </c>
      <c r="T1257" s="308">
        <v>900</v>
      </c>
      <c r="U1257" s="309">
        <v>15</v>
      </c>
      <c r="V1257" s="310">
        <v>46296</v>
      </c>
      <c r="X1257" s="50" t="s">
        <v>3322</v>
      </c>
      <c r="AD1257" s="50" t="s">
        <v>360</v>
      </c>
      <c r="AF1257" s="306"/>
      <c r="AG1257" s="307">
        <v>0.23096808204231223</v>
      </c>
      <c r="AH1257" s="307">
        <v>0.22138091012915898</v>
      </c>
      <c r="AI1257" s="307">
        <v>0.85705540317817697</v>
      </c>
      <c r="AJ1257" s="306" t="s">
        <v>0</v>
      </c>
      <c r="AK1257" s="307">
        <v>35.457559889134849</v>
      </c>
      <c r="AL1257" s="307">
        <v>0.96231533573334327</v>
      </c>
      <c r="AN1257" s="312">
        <v>17</v>
      </c>
      <c r="AO1257" s="313" t="s">
        <v>305</v>
      </c>
      <c r="AP1257" s="313" t="s">
        <v>0</v>
      </c>
      <c r="AQ1257" s="313" t="s">
        <v>306</v>
      </c>
      <c r="AR1257" s="314" t="s">
        <v>0</v>
      </c>
      <c r="AS1257" s="314"/>
    </row>
    <row r="1258" spans="1:45" x14ac:dyDescent="0.2">
      <c r="A1258" s="306" t="s">
        <v>3593</v>
      </c>
      <c r="B1258" s="50" t="s">
        <v>310</v>
      </c>
      <c r="C1258" s="50" t="s">
        <v>295</v>
      </c>
      <c r="D1258" s="50" t="s">
        <v>778</v>
      </c>
      <c r="E1258" s="50" t="s">
        <v>297</v>
      </c>
      <c r="F1258" s="50" t="s">
        <v>1044</v>
      </c>
      <c r="G1258" s="50" t="s">
        <v>3582</v>
      </c>
      <c r="H1258" s="50" t="s">
        <v>1243</v>
      </c>
      <c r="I1258" s="50" t="s">
        <v>632</v>
      </c>
      <c r="J1258" s="50" t="s">
        <v>3583</v>
      </c>
      <c r="K1258" s="50" t="s">
        <v>1059</v>
      </c>
      <c r="L1258" s="307">
        <v>971.13227250762236</v>
      </c>
      <c r="M1258" s="308">
        <v>300</v>
      </c>
      <c r="N1258" s="307">
        <v>872</v>
      </c>
      <c r="O1258" s="50" t="s">
        <v>3586</v>
      </c>
      <c r="Q1258" s="50" t="s">
        <v>300</v>
      </c>
      <c r="R1258" s="50" t="s">
        <v>905</v>
      </c>
      <c r="T1258" s="308">
        <v>900</v>
      </c>
      <c r="U1258" s="309">
        <v>15</v>
      </c>
      <c r="V1258" s="310">
        <v>46296</v>
      </c>
      <c r="X1258" s="50" t="s">
        <v>3322</v>
      </c>
      <c r="AD1258" s="50" t="s">
        <v>360</v>
      </c>
      <c r="AF1258" s="306"/>
      <c r="AG1258" s="307">
        <v>0.13982722612345638</v>
      </c>
      <c r="AH1258" s="307">
        <v>0.13407366327479242</v>
      </c>
      <c r="AI1258" s="307">
        <v>0.53859575132595849</v>
      </c>
      <c r="AJ1258" s="306" t="s">
        <v>0</v>
      </c>
      <c r="AK1258" s="307">
        <v>71.865966896683005</v>
      </c>
      <c r="AL1258" s="307">
        <v>0.60210200895472632</v>
      </c>
      <c r="AN1258" s="312">
        <v>17</v>
      </c>
      <c r="AO1258" s="313" t="s">
        <v>305</v>
      </c>
      <c r="AP1258" s="313" t="s">
        <v>0</v>
      </c>
      <c r="AQ1258" s="313" t="s">
        <v>306</v>
      </c>
      <c r="AR1258" s="314" t="s">
        <v>0</v>
      </c>
      <c r="AS1258" s="314"/>
    </row>
    <row r="1259" spans="1:45" x14ac:dyDescent="0.2">
      <c r="A1259" s="306" t="s">
        <v>3594</v>
      </c>
      <c r="B1259" s="50" t="s">
        <v>310</v>
      </c>
      <c r="C1259" s="50" t="s">
        <v>295</v>
      </c>
      <c r="D1259" s="50" t="s">
        <v>778</v>
      </c>
      <c r="E1259" s="50" t="s">
        <v>297</v>
      </c>
      <c r="F1259" s="50" t="s">
        <v>1044</v>
      </c>
      <c r="G1259" s="50" t="s">
        <v>3582</v>
      </c>
      <c r="H1259" s="50" t="s">
        <v>2685</v>
      </c>
      <c r="I1259" s="50" t="s">
        <v>632</v>
      </c>
      <c r="J1259" s="50" t="s">
        <v>3583</v>
      </c>
      <c r="K1259" s="50" t="s">
        <v>1059</v>
      </c>
      <c r="L1259" s="307">
        <v>1037.9586309962351</v>
      </c>
      <c r="M1259" s="308">
        <v>300</v>
      </c>
      <c r="N1259" s="307">
        <v>932</v>
      </c>
      <c r="O1259" s="50" t="s">
        <v>3588</v>
      </c>
      <c r="Q1259" s="50" t="s">
        <v>300</v>
      </c>
      <c r="R1259" s="50" t="s">
        <v>1544</v>
      </c>
      <c r="T1259" s="308">
        <v>900</v>
      </c>
      <c r="U1259" s="309">
        <v>15</v>
      </c>
      <c r="V1259" s="310">
        <v>46296</v>
      </c>
      <c r="X1259" s="50" t="s">
        <v>3322</v>
      </c>
      <c r="AD1259" s="50" t="s">
        <v>360</v>
      </c>
      <c r="AF1259" s="306"/>
      <c r="AG1259" s="307">
        <v>0.1390645363820574</v>
      </c>
      <c r="AH1259" s="307">
        <v>0.13336998491371668</v>
      </c>
      <c r="AI1259" s="307">
        <v>0.54408373755920925</v>
      </c>
      <c r="AJ1259" s="50" t="s">
        <v>0</v>
      </c>
      <c r="AK1259" s="307">
        <v>67.389921700536931</v>
      </c>
      <c r="AL1259" s="307">
        <v>0.64353435121766545</v>
      </c>
      <c r="AN1259" s="312">
        <v>17</v>
      </c>
      <c r="AO1259" s="313" t="s">
        <v>305</v>
      </c>
      <c r="AP1259" s="313" t="s">
        <v>0</v>
      </c>
      <c r="AQ1259" s="313" t="s">
        <v>306</v>
      </c>
      <c r="AR1259" s="314" t="s">
        <v>0</v>
      </c>
      <c r="AS1259" s="314"/>
    </row>
    <row r="1260" spans="1:45" x14ac:dyDescent="0.2">
      <c r="A1260" s="306" t="s">
        <v>3595</v>
      </c>
      <c r="B1260" s="50" t="s">
        <v>294</v>
      </c>
      <c r="C1260" s="50" t="s">
        <v>295</v>
      </c>
      <c r="D1260" s="50" t="s">
        <v>778</v>
      </c>
      <c r="E1260" s="50" t="s">
        <v>297</v>
      </c>
      <c r="F1260" s="50" t="s">
        <v>1044</v>
      </c>
      <c r="G1260" s="50" t="s">
        <v>3582</v>
      </c>
      <c r="H1260" s="50" t="s">
        <v>1149</v>
      </c>
      <c r="I1260" s="50" t="s">
        <v>632</v>
      </c>
      <c r="J1260" s="50" t="s">
        <v>3596</v>
      </c>
      <c r="K1260" s="50" t="s">
        <v>1059</v>
      </c>
      <c r="L1260" s="307">
        <v>2261.8856164910812</v>
      </c>
      <c r="M1260" s="308">
        <v>600</v>
      </c>
      <c r="N1260" s="307">
        <v>2030</v>
      </c>
      <c r="O1260" s="50" t="s">
        <v>3597</v>
      </c>
      <c r="Q1260" s="50" t="s">
        <v>300</v>
      </c>
      <c r="R1260" s="50" t="s">
        <v>785</v>
      </c>
      <c r="T1260" s="308">
        <v>3200</v>
      </c>
      <c r="U1260" s="309">
        <v>15</v>
      </c>
      <c r="V1260" s="310">
        <v>46296</v>
      </c>
      <c r="X1260" s="50" t="s">
        <v>3322</v>
      </c>
      <c r="AD1260" s="50" t="s">
        <v>360</v>
      </c>
      <c r="AF1260" s="306"/>
      <c r="AG1260" s="307">
        <v>0.33658665222246509</v>
      </c>
      <c r="AH1260" s="307">
        <v>0.32261539667063371</v>
      </c>
      <c r="AI1260" s="307">
        <v>0.35127427799859334</v>
      </c>
      <c r="AJ1260" s="50" t="s">
        <v>0</v>
      </c>
      <c r="AK1260" s="307">
        <v>122.0769218444423</v>
      </c>
      <c r="AL1260" s="307">
        <v>1.4023690822244699</v>
      </c>
      <c r="AN1260" s="312">
        <v>17</v>
      </c>
      <c r="AO1260" s="313" t="s">
        <v>305</v>
      </c>
      <c r="AP1260" s="313" t="s">
        <v>0</v>
      </c>
      <c r="AQ1260" s="313" t="s">
        <v>306</v>
      </c>
      <c r="AR1260" s="314" t="s">
        <v>0</v>
      </c>
      <c r="AS1260" s="314"/>
    </row>
    <row r="1261" spans="1:45" x14ac:dyDescent="0.2">
      <c r="A1261" s="306" t="s">
        <v>3598</v>
      </c>
      <c r="B1261" s="50" t="s">
        <v>294</v>
      </c>
      <c r="C1261" s="50" t="s">
        <v>295</v>
      </c>
      <c r="D1261" s="50" t="s">
        <v>778</v>
      </c>
      <c r="E1261" s="50" t="s">
        <v>297</v>
      </c>
      <c r="F1261" s="50" t="s">
        <v>1044</v>
      </c>
      <c r="G1261" s="50" t="s">
        <v>3582</v>
      </c>
      <c r="H1261" s="50" t="s">
        <v>1243</v>
      </c>
      <c r="I1261" s="50" t="s">
        <v>632</v>
      </c>
      <c r="J1261" s="50" t="s">
        <v>3596</v>
      </c>
      <c r="K1261" s="50" t="s">
        <v>1059</v>
      </c>
      <c r="L1261" s="307">
        <v>1535.7699584724901</v>
      </c>
      <c r="M1261" s="308">
        <v>400</v>
      </c>
      <c r="N1261" s="307">
        <v>1379</v>
      </c>
      <c r="O1261" s="50" t="s">
        <v>3599</v>
      </c>
      <c r="Q1261" s="50" t="s">
        <v>300</v>
      </c>
      <c r="R1261" s="50" t="s">
        <v>905</v>
      </c>
      <c r="T1261" s="308">
        <v>3200</v>
      </c>
      <c r="U1261" s="309">
        <v>15</v>
      </c>
      <c r="V1261" s="310">
        <v>46296</v>
      </c>
      <c r="X1261" s="50" t="s">
        <v>3322</v>
      </c>
      <c r="AD1261" s="50" t="s">
        <v>360</v>
      </c>
      <c r="AF1261" s="306"/>
      <c r="AG1261" s="307">
        <v>0.2211258541562458</v>
      </c>
      <c r="AH1261" s="307">
        <v>0.212027043183416</v>
      </c>
      <c r="AI1261" s="307">
        <v>0.23955389441321939</v>
      </c>
      <c r="AJ1261" s="50" t="s">
        <v>0</v>
      </c>
      <c r="AK1261" s="307">
        <v>191.8918162282273</v>
      </c>
      <c r="AL1261" s="307">
        <v>0.95217737425294502</v>
      </c>
      <c r="AN1261" s="312">
        <v>17</v>
      </c>
      <c r="AO1261" s="313" t="s">
        <v>305</v>
      </c>
      <c r="AP1261" s="313" t="s">
        <v>0</v>
      </c>
      <c r="AQ1261" s="313" t="s">
        <v>306</v>
      </c>
      <c r="AR1261" s="314" t="s">
        <v>0</v>
      </c>
      <c r="AS1261" s="314"/>
    </row>
    <row r="1262" spans="1:45" x14ac:dyDescent="0.2">
      <c r="A1262" s="306" t="s">
        <v>3600</v>
      </c>
      <c r="B1262" s="50" t="s">
        <v>294</v>
      </c>
      <c r="C1262" s="50" t="s">
        <v>295</v>
      </c>
      <c r="D1262" s="50" t="s">
        <v>778</v>
      </c>
      <c r="E1262" s="50" t="s">
        <v>297</v>
      </c>
      <c r="F1262" s="50" t="s">
        <v>1044</v>
      </c>
      <c r="G1262" s="50" t="s">
        <v>3582</v>
      </c>
      <c r="H1262" s="50" t="s">
        <v>2685</v>
      </c>
      <c r="I1262" s="50" t="s">
        <v>632</v>
      </c>
      <c r="J1262" s="50" t="s">
        <v>3596</v>
      </c>
      <c r="K1262" s="50" t="s">
        <v>1059</v>
      </c>
      <c r="L1262" s="307">
        <v>1148.2138933016292</v>
      </c>
      <c r="M1262" s="308">
        <v>400</v>
      </c>
      <c r="N1262" s="307">
        <v>1031</v>
      </c>
      <c r="O1262" s="50" t="s">
        <v>3601</v>
      </c>
      <c r="Q1262" s="50" t="s">
        <v>300</v>
      </c>
      <c r="R1262" s="50" t="s">
        <v>1544</v>
      </c>
      <c r="T1262" s="308">
        <v>3200</v>
      </c>
      <c r="U1262" s="309">
        <v>15</v>
      </c>
      <c r="V1262" s="310">
        <v>46296</v>
      </c>
      <c r="X1262" s="50" t="s">
        <v>3322</v>
      </c>
      <c r="AD1262" s="50" t="s">
        <v>360</v>
      </c>
      <c r="AF1262" s="306"/>
      <c r="AG1262" s="307">
        <v>0.15383641310075233</v>
      </c>
      <c r="AH1262" s="307">
        <v>0.14753696828974452</v>
      </c>
      <c r="AI1262" s="307">
        <v>0.16927819879331762</v>
      </c>
      <c r="AJ1262" s="306" t="s">
        <v>0</v>
      </c>
      <c r="AK1262" s="307">
        <v>266.57158543059904</v>
      </c>
      <c r="AL1262" s="307">
        <v>0.71189261384700986</v>
      </c>
      <c r="AN1262" s="312">
        <v>17</v>
      </c>
      <c r="AO1262" s="313" t="s">
        <v>305</v>
      </c>
      <c r="AP1262" s="313" t="s">
        <v>0</v>
      </c>
      <c r="AQ1262" s="313" t="s">
        <v>306</v>
      </c>
      <c r="AR1262" s="314" t="s">
        <v>0</v>
      </c>
      <c r="AS1262" s="314"/>
    </row>
    <row r="1263" spans="1:45" x14ac:dyDescent="0.2">
      <c r="A1263" s="306" t="s">
        <v>3602</v>
      </c>
      <c r="B1263" s="50" t="s">
        <v>308</v>
      </c>
      <c r="C1263" s="50" t="s">
        <v>295</v>
      </c>
      <c r="D1263" s="50" t="s">
        <v>778</v>
      </c>
      <c r="E1263" s="50" t="s">
        <v>297</v>
      </c>
      <c r="F1263" s="50" t="s">
        <v>1044</v>
      </c>
      <c r="G1263" s="50" t="s">
        <v>3582</v>
      </c>
      <c r="H1263" s="50" t="s">
        <v>1149</v>
      </c>
      <c r="I1263" s="50" t="s">
        <v>632</v>
      </c>
      <c r="J1263" s="50" t="s">
        <v>3596</v>
      </c>
      <c r="K1263" s="50" t="s">
        <v>1059</v>
      </c>
      <c r="L1263" s="307">
        <v>1735.9693549227115</v>
      </c>
      <c r="M1263" s="308">
        <v>600</v>
      </c>
      <c r="N1263" s="307">
        <v>1558</v>
      </c>
      <c r="O1263" s="50" t="s">
        <v>3597</v>
      </c>
      <c r="Q1263" s="50" t="s">
        <v>300</v>
      </c>
      <c r="R1263" s="50" t="s">
        <v>785</v>
      </c>
      <c r="T1263" s="308">
        <v>3200</v>
      </c>
      <c r="U1263" s="309">
        <v>15</v>
      </c>
      <c r="V1263" s="310">
        <v>46296</v>
      </c>
      <c r="X1263" s="50" t="s">
        <v>3322</v>
      </c>
      <c r="AD1263" s="50" t="s">
        <v>360</v>
      </c>
      <c r="AF1263" s="306"/>
      <c r="AG1263" s="307">
        <v>0.25832611042492637</v>
      </c>
      <c r="AH1263" s="307">
        <v>0.24760334384869326</v>
      </c>
      <c r="AI1263" s="307">
        <v>0.26959868232601408</v>
      </c>
      <c r="AJ1263" s="306" t="s">
        <v>0</v>
      </c>
      <c r="AK1263" s="307">
        <v>166.54371442448539</v>
      </c>
      <c r="AL1263" s="307">
        <v>1.076301000052081</v>
      </c>
      <c r="AN1263" s="312">
        <v>17</v>
      </c>
      <c r="AO1263" s="313" t="s">
        <v>305</v>
      </c>
      <c r="AP1263" s="313" t="s">
        <v>0</v>
      </c>
      <c r="AQ1263" s="313" t="s">
        <v>306</v>
      </c>
      <c r="AR1263" s="314" t="s">
        <v>0</v>
      </c>
      <c r="AS1263" s="314"/>
    </row>
    <row r="1264" spans="1:45" x14ac:dyDescent="0.2">
      <c r="A1264" s="306" t="s">
        <v>3603</v>
      </c>
      <c r="B1264" s="50" t="s">
        <v>308</v>
      </c>
      <c r="C1264" s="50" t="s">
        <v>295</v>
      </c>
      <c r="D1264" s="50" t="s">
        <v>778</v>
      </c>
      <c r="E1264" s="50" t="s">
        <v>297</v>
      </c>
      <c r="F1264" s="50" t="s">
        <v>1044</v>
      </c>
      <c r="G1264" s="50" t="s">
        <v>3582</v>
      </c>
      <c r="H1264" s="50" t="s">
        <v>1243</v>
      </c>
      <c r="I1264" s="50" t="s">
        <v>632</v>
      </c>
      <c r="J1264" s="50" t="s">
        <v>3596</v>
      </c>
      <c r="K1264" s="50" t="s">
        <v>1059</v>
      </c>
      <c r="L1264" s="307">
        <v>1084.7280199798442</v>
      </c>
      <c r="M1264" s="308">
        <v>400</v>
      </c>
      <c r="N1264" s="307">
        <v>974</v>
      </c>
      <c r="O1264" s="50" t="s">
        <v>3599</v>
      </c>
      <c r="Q1264" s="50" t="s">
        <v>300</v>
      </c>
      <c r="R1264" s="50" t="s">
        <v>905</v>
      </c>
      <c r="T1264" s="308">
        <v>3200</v>
      </c>
      <c r="U1264" s="309">
        <v>15</v>
      </c>
      <c r="V1264" s="310">
        <v>46296</v>
      </c>
      <c r="X1264" s="50" t="s">
        <v>3322</v>
      </c>
      <c r="AD1264" s="50" t="s">
        <v>360</v>
      </c>
      <c r="AF1264" s="306"/>
      <c r="AG1264" s="307">
        <v>0.15618316312413591</v>
      </c>
      <c r="AH1264" s="307">
        <v>0.14975659177711906</v>
      </c>
      <c r="AI1264" s="307">
        <v>0.16919905232666835</v>
      </c>
      <c r="AJ1264" s="50" t="s">
        <v>0</v>
      </c>
      <c r="AK1264" s="307">
        <v>281.77983258201971</v>
      </c>
      <c r="AL1264" s="307">
        <v>0.67253137238750393</v>
      </c>
      <c r="AN1264" s="312">
        <v>17</v>
      </c>
      <c r="AO1264" s="313" t="s">
        <v>305</v>
      </c>
      <c r="AP1264" s="313" t="s">
        <v>0</v>
      </c>
      <c r="AQ1264" s="313" t="s">
        <v>306</v>
      </c>
      <c r="AR1264" s="314" t="s">
        <v>0</v>
      </c>
      <c r="AS1264" s="314"/>
    </row>
    <row r="1265" spans="1:45" x14ac:dyDescent="0.2">
      <c r="A1265" s="306" t="s">
        <v>3604</v>
      </c>
      <c r="B1265" s="50" t="s">
        <v>308</v>
      </c>
      <c r="C1265" s="50" t="s">
        <v>295</v>
      </c>
      <c r="D1265" s="50" t="s">
        <v>778</v>
      </c>
      <c r="E1265" s="50" t="s">
        <v>297</v>
      </c>
      <c r="F1265" s="50" t="s">
        <v>1044</v>
      </c>
      <c r="G1265" s="50" t="s">
        <v>3582</v>
      </c>
      <c r="H1265" s="50" t="s">
        <v>2685</v>
      </c>
      <c r="I1265" s="50" t="s">
        <v>632</v>
      </c>
      <c r="J1265" s="50" t="s">
        <v>3596</v>
      </c>
      <c r="K1265" s="50" t="s">
        <v>1059</v>
      </c>
      <c r="L1265" s="307">
        <v>1125.940102936903</v>
      </c>
      <c r="M1265" s="308">
        <v>400</v>
      </c>
      <c r="N1265" s="307">
        <v>1011</v>
      </c>
      <c r="O1265" s="50" t="s">
        <v>3601</v>
      </c>
      <c r="Q1265" s="50" t="s">
        <v>300</v>
      </c>
      <c r="R1265" s="50" t="s">
        <v>1544</v>
      </c>
      <c r="T1265" s="308">
        <v>3200</v>
      </c>
      <c r="U1265" s="309">
        <v>15</v>
      </c>
      <c r="V1265" s="310">
        <v>46296</v>
      </c>
      <c r="X1265" s="50" t="s">
        <v>3322</v>
      </c>
      <c r="AD1265" s="50" t="s">
        <v>360</v>
      </c>
      <c r="AF1265" s="306"/>
      <c r="AG1265" s="307">
        <v>0.15085219558182406</v>
      </c>
      <c r="AH1265" s="307">
        <v>0.14467495144610251</v>
      </c>
      <c r="AI1265" s="307">
        <v>0.16599443160043073</v>
      </c>
      <c r="AJ1265" s="306" t="s">
        <v>0</v>
      </c>
      <c r="AK1265" s="307">
        <v>272.2914789061744</v>
      </c>
      <c r="AL1265" s="307">
        <v>0.69808286382087947</v>
      </c>
      <c r="AN1265" s="312">
        <v>17</v>
      </c>
      <c r="AO1265" s="313" t="s">
        <v>305</v>
      </c>
      <c r="AP1265" s="313" t="s">
        <v>0</v>
      </c>
      <c r="AQ1265" s="313" t="s">
        <v>306</v>
      </c>
      <c r="AR1265" s="314" t="s">
        <v>0</v>
      </c>
      <c r="AS1265" s="314"/>
    </row>
    <row r="1266" spans="1:45" x14ac:dyDescent="0.2">
      <c r="A1266" s="306" t="s">
        <v>3605</v>
      </c>
      <c r="B1266" s="50" t="s">
        <v>310</v>
      </c>
      <c r="C1266" s="50" t="s">
        <v>295</v>
      </c>
      <c r="D1266" s="50" t="s">
        <v>778</v>
      </c>
      <c r="E1266" s="50" t="s">
        <v>297</v>
      </c>
      <c r="F1266" s="50" t="s">
        <v>1044</v>
      </c>
      <c r="G1266" s="50" t="s">
        <v>3582</v>
      </c>
      <c r="H1266" s="50" t="s">
        <v>1149</v>
      </c>
      <c r="I1266" s="50" t="s">
        <v>632</v>
      </c>
      <c r="J1266" s="50" t="s">
        <v>3596</v>
      </c>
      <c r="K1266" s="50" t="s">
        <v>1059</v>
      </c>
      <c r="L1266" s="307">
        <v>2128.1780923635297</v>
      </c>
      <c r="M1266" s="308">
        <v>600</v>
      </c>
      <c r="N1266" s="307">
        <v>1910</v>
      </c>
      <c r="O1266" s="50" t="s">
        <v>3597</v>
      </c>
      <c r="Q1266" s="50" t="s">
        <v>300</v>
      </c>
      <c r="R1266" s="50" t="s">
        <v>785</v>
      </c>
      <c r="T1266" s="308">
        <v>3200</v>
      </c>
      <c r="U1266" s="309">
        <v>15</v>
      </c>
      <c r="V1266" s="310">
        <v>46296</v>
      </c>
      <c r="X1266" s="50" t="s">
        <v>3322</v>
      </c>
      <c r="AD1266" s="50" t="s">
        <v>360</v>
      </c>
      <c r="AF1266" s="306"/>
      <c r="AG1266" s="307">
        <v>0.31668990430783661</v>
      </c>
      <c r="AH1266" s="307">
        <v>0.30354453578369966</v>
      </c>
      <c r="AI1266" s="307">
        <v>0.33050929604793772</v>
      </c>
      <c r="AJ1266" s="306" t="s">
        <v>0</v>
      </c>
      <c r="AK1266" s="307">
        <v>131.29858252946846</v>
      </c>
      <c r="AL1266" s="307">
        <v>1.3194704172653879</v>
      </c>
      <c r="AN1266" s="312">
        <v>17</v>
      </c>
      <c r="AO1266" s="313" t="s">
        <v>305</v>
      </c>
      <c r="AP1266" s="313" t="s">
        <v>0</v>
      </c>
      <c r="AQ1266" s="313" t="s">
        <v>306</v>
      </c>
      <c r="AR1266" s="314" t="s">
        <v>0</v>
      </c>
      <c r="AS1266" s="314"/>
    </row>
    <row r="1267" spans="1:45" x14ac:dyDescent="0.2">
      <c r="A1267" s="306" t="s">
        <v>3606</v>
      </c>
      <c r="B1267" s="50" t="s">
        <v>310</v>
      </c>
      <c r="C1267" s="50" t="s">
        <v>295</v>
      </c>
      <c r="D1267" s="50" t="s">
        <v>778</v>
      </c>
      <c r="E1267" s="50" t="s">
        <v>297</v>
      </c>
      <c r="F1267" s="50" t="s">
        <v>1044</v>
      </c>
      <c r="G1267" s="50" t="s">
        <v>3582</v>
      </c>
      <c r="H1267" s="50" t="s">
        <v>1243</v>
      </c>
      <c r="I1267" s="50" t="s">
        <v>632</v>
      </c>
      <c r="J1267" s="50" t="s">
        <v>3596</v>
      </c>
      <c r="K1267" s="50" t="s">
        <v>1059</v>
      </c>
      <c r="L1267" s="307">
        <v>1304.1237283330572</v>
      </c>
      <c r="M1267" s="308">
        <v>400</v>
      </c>
      <c r="N1267" s="307">
        <v>1171</v>
      </c>
      <c r="O1267" s="50" t="s">
        <v>3599</v>
      </c>
      <c r="Q1267" s="50" t="s">
        <v>300</v>
      </c>
      <c r="R1267" s="50" t="s">
        <v>905</v>
      </c>
      <c r="T1267" s="308">
        <v>3200</v>
      </c>
      <c r="U1267" s="309">
        <v>15</v>
      </c>
      <c r="V1267" s="310">
        <v>46296</v>
      </c>
      <c r="X1267" s="50" t="s">
        <v>3322</v>
      </c>
      <c r="AD1267" s="50" t="s">
        <v>360</v>
      </c>
      <c r="AF1267" s="306"/>
      <c r="AG1267" s="307">
        <v>0.18777257086074245</v>
      </c>
      <c r="AH1267" s="307">
        <v>0.1800461693747499</v>
      </c>
      <c r="AI1267" s="307">
        <v>0.20342103724284252</v>
      </c>
      <c r="AJ1267" s="50" t="s">
        <v>0</v>
      </c>
      <c r="AK1267" s="307">
        <v>230.29013149985869</v>
      </c>
      <c r="AL1267" s="307">
        <v>0.80855671156649611</v>
      </c>
      <c r="AN1267" s="312">
        <v>17</v>
      </c>
      <c r="AO1267" s="313" t="s">
        <v>305</v>
      </c>
      <c r="AP1267" s="313" t="s">
        <v>0</v>
      </c>
      <c r="AQ1267" s="313" t="s">
        <v>306</v>
      </c>
      <c r="AR1267" s="314" t="s">
        <v>0</v>
      </c>
      <c r="AS1267" s="314"/>
    </row>
    <row r="1268" spans="1:45" x14ac:dyDescent="0.2">
      <c r="A1268" s="306" t="s">
        <v>3607</v>
      </c>
      <c r="B1268" s="50" t="s">
        <v>310</v>
      </c>
      <c r="C1268" s="50" t="s">
        <v>295</v>
      </c>
      <c r="D1268" s="50" t="s">
        <v>778</v>
      </c>
      <c r="E1268" s="50" t="s">
        <v>297</v>
      </c>
      <c r="F1268" s="50" t="s">
        <v>1044</v>
      </c>
      <c r="G1268" s="50" t="s">
        <v>3582</v>
      </c>
      <c r="H1268" s="50" t="s">
        <v>2685</v>
      </c>
      <c r="I1268" s="50" t="s">
        <v>632</v>
      </c>
      <c r="J1268" s="50" t="s">
        <v>3596</v>
      </c>
      <c r="K1268" s="50" t="s">
        <v>1059</v>
      </c>
      <c r="L1268" s="307">
        <v>1356.4738332118179</v>
      </c>
      <c r="M1268" s="308">
        <v>400</v>
      </c>
      <c r="N1268" s="307">
        <v>1218</v>
      </c>
      <c r="O1268" s="50" t="s">
        <v>3601</v>
      </c>
      <c r="Q1268" s="50" t="s">
        <v>300</v>
      </c>
      <c r="R1268" s="50" t="s">
        <v>1544</v>
      </c>
      <c r="T1268" s="308">
        <v>3200</v>
      </c>
      <c r="U1268" s="309">
        <v>15</v>
      </c>
      <c r="V1268" s="310">
        <v>46296</v>
      </c>
      <c r="X1268" s="50" t="s">
        <v>3322</v>
      </c>
      <c r="AD1268" s="50" t="s">
        <v>360</v>
      </c>
      <c r="AF1268" s="306"/>
      <c r="AG1268" s="307">
        <v>0.18173884690273165</v>
      </c>
      <c r="AH1268" s="307">
        <v>0.17429682577779712</v>
      </c>
      <c r="AI1268" s="307">
        <v>0.19998142204680977</v>
      </c>
      <c r="AJ1268" s="306" t="s">
        <v>0</v>
      </c>
      <c r="AK1268" s="307">
        <v>222.17971758118026</v>
      </c>
      <c r="AL1268" s="307">
        <v>0.8410137765913267</v>
      </c>
      <c r="AN1268" s="312">
        <v>17</v>
      </c>
      <c r="AO1268" s="313" t="s">
        <v>305</v>
      </c>
      <c r="AP1268" s="313" t="s">
        <v>0</v>
      </c>
      <c r="AQ1268" s="313" t="s">
        <v>306</v>
      </c>
      <c r="AR1268" s="314" t="s">
        <v>0</v>
      </c>
      <c r="AS1268" s="314"/>
    </row>
    <row r="1269" spans="1:45" x14ac:dyDescent="0.2">
      <c r="A1269" s="306" t="s">
        <v>3608</v>
      </c>
      <c r="B1269" s="50" t="s">
        <v>294</v>
      </c>
      <c r="C1269" s="50" t="s">
        <v>295</v>
      </c>
      <c r="D1269" s="50" t="s">
        <v>778</v>
      </c>
      <c r="E1269" s="50" t="s">
        <v>297</v>
      </c>
      <c r="F1269" s="50" t="s">
        <v>1044</v>
      </c>
      <c r="G1269" s="50" t="s">
        <v>3582</v>
      </c>
      <c r="H1269" s="50" t="s">
        <v>3223</v>
      </c>
      <c r="I1269" s="50" t="s">
        <v>632</v>
      </c>
      <c r="J1269" s="50" t="s">
        <v>3583</v>
      </c>
      <c r="K1269" s="50" t="s">
        <v>1059</v>
      </c>
      <c r="L1269" s="307">
        <v>1994.4705682359781</v>
      </c>
      <c r="M1269" s="308">
        <v>800</v>
      </c>
      <c r="N1269" s="307">
        <v>1790</v>
      </c>
      <c r="O1269" s="50" t="s">
        <v>3609</v>
      </c>
      <c r="P1269" s="50" t="s">
        <v>3154</v>
      </c>
      <c r="Q1269" s="50" t="s">
        <v>300</v>
      </c>
      <c r="R1269" s="50" t="s">
        <v>785</v>
      </c>
      <c r="T1269" s="308">
        <v>900</v>
      </c>
      <c r="U1269" s="309">
        <v>15</v>
      </c>
      <c r="V1269" s="310">
        <v>46296</v>
      </c>
      <c r="X1269" s="50" t="s">
        <v>3610</v>
      </c>
      <c r="AD1269" s="50" t="s">
        <v>360</v>
      </c>
      <c r="AF1269" s="306"/>
      <c r="AG1269" s="307">
        <v>0.29679315639320814</v>
      </c>
      <c r="AH1269" s="307">
        <v>0.28447367489676567</v>
      </c>
      <c r="AI1269" s="307">
        <v>1.1013131167903354</v>
      </c>
      <c r="AJ1269" s="306" t="s">
        <v>181</v>
      </c>
      <c r="AK1269" s="307">
        <v>22.115091341257713</v>
      </c>
      <c r="AL1269" s="307">
        <v>1.2365717523063064</v>
      </c>
      <c r="AM1269" s="311">
        <v>900</v>
      </c>
      <c r="AN1269" s="312">
        <v>17</v>
      </c>
      <c r="AO1269" s="313" t="s">
        <v>3071</v>
      </c>
      <c r="AP1269" s="313" t="s">
        <v>0</v>
      </c>
      <c r="AQ1269" s="313" t="s">
        <v>306</v>
      </c>
      <c r="AR1269" s="314" t="s">
        <v>0</v>
      </c>
      <c r="AS1269" s="314"/>
    </row>
    <row r="1270" spans="1:45" x14ac:dyDescent="0.2">
      <c r="A1270" s="306" t="s">
        <v>3611</v>
      </c>
      <c r="B1270" s="50" t="s">
        <v>294</v>
      </c>
      <c r="C1270" s="50" t="s">
        <v>295</v>
      </c>
      <c r="D1270" s="50" t="s">
        <v>778</v>
      </c>
      <c r="E1270" s="50" t="s">
        <v>297</v>
      </c>
      <c r="F1270" s="50" t="s">
        <v>1044</v>
      </c>
      <c r="G1270" s="50" t="s">
        <v>3582</v>
      </c>
      <c r="H1270" s="50" t="s">
        <v>3612</v>
      </c>
      <c r="I1270" s="50" t="s">
        <v>632</v>
      </c>
      <c r="J1270" s="50" t="s">
        <v>3583</v>
      </c>
      <c r="K1270" s="50" t="s">
        <v>1059</v>
      </c>
      <c r="L1270" s="307">
        <v>1357.5805506729264</v>
      </c>
      <c r="M1270" s="308">
        <v>800</v>
      </c>
      <c r="N1270" s="307">
        <v>1219</v>
      </c>
      <c r="O1270" s="50" t="s">
        <v>3613</v>
      </c>
      <c r="P1270" s="50" t="s">
        <v>3154</v>
      </c>
      <c r="Q1270" s="50" t="s">
        <v>300</v>
      </c>
      <c r="R1270" s="50" t="s">
        <v>905</v>
      </c>
      <c r="T1270" s="308">
        <v>900</v>
      </c>
      <c r="U1270" s="309">
        <v>15</v>
      </c>
      <c r="V1270" s="310">
        <v>46296</v>
      </c>
      <c r="X1270" s="50" t="s">
        <v>3610</v>
      </c>
      <c r="AD1270" s="50" t="s">
        <v>360</v>
      </c>
      <c r="AF1270" s="306"/>
      <c r="AG1270" s="307">
        <v>0.19546948239047399</v>
      </c>
      <c r="AH1270" s="307">
        <v>0.18742637102290363</v>
      </c>
      <c r="AI1270" s="307">
        <v>0.75292227163571501</v>
      </c>
      <c r="AJ1270" s="50" t="s">
        <v>0</v>
      </c>
      <c r="AK1270" s="307">
        <v>44.496155058577592</v>
      </c>
      <c r="AL1270" s="307">
        <v>0.84169994141721471</v>
      </c>
      <c r="AM1270" s="311">
        <v>900</v>
      </c>
      <c r="AN1270" s="312">
        <v>17</v>
      </c>
      <c r="AO1270" s="313" t="s">
        <v>3071</v>
      </c>
      <c r="AP1270" s="313" t="s">
        <v>0</v>
      </c>
      <c r="AQ1270" s="313" t="s">
        <v>306</v>
      </c>
      <c r="AR1270" s="314" t="s">
        <v>0</v>
      </c>
      <c r="AS1270" s="314"/>
    </row>
    <row r="1271" spans="1:45" x14ac:dyDescent="0.2">
      <c r="A1271" s="306" t="s">
        <v>3614</v>
      </c>
      <c r="B1271" s="50" t="s">
        <v>294</v>
      </c>
      <c r="C1271" s="50" t="s">
        <v>295</v>
      </c>
      <c r="D1271" s="50" t="s">
        <v>778</v>
      </c>
      <c r="E1271" s="50" t="s">
        <v>297</v>
      </c>
      <c r="F1271" s="50" t="s">
        <v>1044</v>
      </c>
      <c r="G1271" s="50" t="s">
        <v>3582</v>
      </c>
      <c r="H1271" s="50" t="s">
        <v>3212</v>
      </c>
      <c r="I1271" s="50" t="s">
        <v>632</v>
      </c>
      <c r="J1271" s="50" t="s">
        <v>3583</v>
      </c>
      <c r="K1271" s="50" t="s">
        <v>1059</v>
      </c>
      <c r="L1271" s="307">
        <v>1031.2764938868172</v>
      </c>
      <c r="M1271" s="308">
        <v>800</v>
      </c>
      <c r="N1271" s="307">
        <v>926</v>
      </c>
      <c r="O1271" s="50" t="s">
        <v>3615</v>
      </c>
      <c r="P1271" s="50" t="s">
        <v>3154</v>
      </c>
      <c r="Q1271" s="50" t="s">
        <v>300</v>
      </c>
      <c r="R1271" s="50" t="s">
        <v>1544</v>
      </c>
      <c r="T1271" s="308">
        <v>900</v>
      </c>
      <c r="U1271" s="309">
        <v>15</v>
      </c>
      <c r="V1271" s="310">
        <v>46296</v>
      </c>
      <c r="X1271" s="50" t="s">
        <v>3610</v>
      </c>
      <c r="AD1271" s="50" t="s">
        <v>360</v>
      </c>
      <c r="AF1271" s="306"/>
      <c r="AG1271" s="307">
        <v>0.13816927112637892</v>
      </c>
      <c r="AH1271" s="307">
        <v>0.13251137986062408</v>
      </c>
      <c r="AI1271" s="307">
        <v>0.54058105255346312</v>
      </c>
      <c r="AJ1271" s="306" t="s">
        <v>0</v>
      </c>
      <c r="AK1271" s="307">
        <v>67.972809075009536</v>
      </c>
      <c r="AL1271" s="307">
        <v>0.63939142620982625</v>
      </c>
      <c r="AM1271" s="311">
        <v>900</v>
      </c>
      <c r="AN1271" s="312">
        <v>17</v>
      </c>
      <c r="AO1271" s="313" t="s">
        <v>3071</v>
      </c>
      <c r="AP1271" s="313" t="s">
        <v>0</v>
      </c>
      <c r="AQ1271" s="313" t="s">
        <v>306</v>
      </c>
      <c r="AR1271" s="314" t="s">
        <v>0</v>
      </c>
      <c r="AS1271" s="314"/>
    </row>
    <row r="1272" spans="1:45" x14ac:dyDescent="0.2">
      <c r="A1272" s="306" t="s">
        <v>3616</v>
      </c>
      <c r="B1272" s="50" t="s">
        <v>308</v>
      </c>
      <c r="C1272" s="50" t="s">
        <v>295</v>
      </c>
      <c r="D1272" s="50" t="s">
        <v>778</v>
      </c>
      <c r="E1272" s="50" t="s">
        <v>297</v>
      </c>
      <c r="F1272" s="50" t="s">
        <v>1044</v>
      </c>
      <c r="G1272" s="50" t="s">
        <v>3582</v>
      </c>
      <c r="H1272" s="50" t="s">
        <v>3223</v>
      </c>
      <c r="I1272" s="50" t="s">
        <v>632</v>
      </c>
      <c r="J1272" s="50" t="s">
        <v>3583</v>
      </c>
      <c r="K1272" s="50" t="s">
        <v>1059</v>
      </c>
      <c r="L1272" s="307">
        <v>1234.5661394443932</v>
      </c>
      <c r="M1272" s="308">
        <v>800</v>
      </c>
      <c r="N1272" s="307">
        <v>1108</v>
      </c>
      <c r="O1272" s="50" t="s">
        <v>3609</v>
      </c>
      <c r="P1272" s="50" t="s">
        <v>3154</v>
      </c>
      <c r="Q1272" s="50" t="s">
        <v>300</v>
      </c>
      <c r="R1272" s="50" t="s">
        <v>785</v>
      </c>
      <c r="T1272" s="308">
        <v>900</v>
      </c>
      <c r="U1272" s="309">
        <v>15</v>
      </c>
      <c r="V1272" s="310">
        <v>46296</v>
      </c>
      <c r="X1272" s="50" t="s">
        <v>3610</v>
      </c>
      <c r="AD1272" s="50" t="s">
        <v>360</v>
      </c>
      <c r="AF1272" s="306"/>
      <c r="AG1272" s="307">
        <v>0.18371330574506961</v>
      </c>
      <c r="AH1272" s="307">
        <v>0.1760876155226907</v>
      </c>
      <c r="AI1272" s="307">
        <v>0.6817066667059728</v>
      </c>
      <c r="AJ1272" s="306" t="s">
        <v>0</v>
      </c>
      <c r="AK1272" s="307">
        <v>50.931603323419807</v>
      </c>
      <c r="AL1272" s="307">
        <v>0.76543100645552331</v>
      </c>
      <c r="AM1272" s="311">
        <v>900</v>
      </c>
      <c r="AN1272" s="312">
        <v>17</v>
      </c>
      <c r="AO1272" s="313" t="s">
        <v>3071</v>
      </c>
      <c r="AP1272" s="313" t="s">
        <v>0</v>
      </c>
      <c r="AQ1272" s="313" t="s">
        <v>306</v>
      </c>
      <c r="AR1272" s="314" t="s">
        <v>0</v>
      </c>
      <c r="AS1272" s="314"/>
    </row>
    <row r="1273" spans="1:45" x14ac:dyDescent="0.2">
      <c r="A1273" s="306" t="s">
        <v>3617</v>
      </c>
      <c r="B1273" s="50" t="s">
        <v>308</v>
      </c>
      <c r="C1273" s="50" t="s">
        <v>295</v>
      </c>
      <c r="D1273" s="50" t="s">
        <v>778</v>
      </c>
      <c r="E1273" s="50" t="s">
        <v>297</v>
      </c>
      <c r="F1273" s="50" t="s">
        <v>1044</v>
      </c>
      <c r="G1273" s="50" t="s">
        <v>3582</v>
      </c>
      <c r="H1273" s="50" t="s">
        <v>3612</v>
      </c>
      <c r="I1273" s="50" t="s">
        <v>632</v>
      </c>
      <c r="J1273" s="50" t="s">
        <v>3583</v>
      </c>
      <c r="K1273" s="50" t="s">
        <v>1059</v>
      </c>
      <c r="L1273" s="307">
        <v>788.48812951306957</v>
      </c>
      <c r="M1273" s="308">
        <v>800</v>
      </c>
      <c r="N1273" s="307">
        <v>708</v>
      </c>
      <c r="O1273" s="50" t="s">
        <v>3613</v>
      </c>
      <c r="P1273" s="50" t="s">
        <v>3154</v>
      </c>
      <c r="Q1273" s="50" t="s">
        <v>300</v>
      </c>
      <c r="R1273" s="50" t="s">
        <v>905</v>
      </c>
      <c r="T1273" s="308">
        <v>900</v>
      </c>
      <c r="U1273" s="309">
        <v>15</v>
      </c>
      <c r="V1273" s="310">
        <v>46296</v>
      </c>
      <c r="X1273" s="50" t="s">
        <v>3610</v>
      </c>
      <c r="AD1273" s="50" t="s">
        <v>360</v>
      </c>
      <c r="AF1273" s="306"/>
      <c r="AG1273" s="307">
        <v>0.11352944506354026</v>
      </c>
      <c r="AH1273" s="307">
        <v>0.10885797431026724</v>
      </c>
      <c r="AI1273" s="307">
        <v>0.43730022011327813</v>
      </c>
      <c r="AJ1273" s="50" t="s">
        <v>0</v>
      </c>
      <c r="AK1273" s="307">
        <v>94.137834329507854</v>
      </c>
      <c r="AL1273" s="307">
        <v>0.48886264029810372</v>
      </c>
      <c r="AM1273" s="311">
        <v>900</v>
      </c>
      <c r="AN1273" s="312">
        <v>17</v>
      </c>
      <c r="AO1273" s="313" t="s">
        <v>3071</v>
      </c>
      <c r="AP1273" s="313" t="s">
        <v>0</v>
      </c>
      <c r="AQ1273" s="313" t="s">
        <v>306</v>
      </c>
      <c r="AR1273" s="314" t="s">
        <v>0</v>
      </c>
      <c r="AS1273" s="314"/>
    </row>
    <row r="1274" spans="1:45" x14ac:dyDescent="0.2">
      <c r="A1274" s="306" t="s">
        <v>3618</v>
      </c>
      <c r="B1274" s="50" t="s">
        <v>308</v>
      </c>
      <c r="C1274" s="50" t="s">
        <v>295</v>
      </c>
      <c r="D1274" s="50" t="s">
        <v>778</v>
      </c>
      <c r="E1274" s="50" t="s">
        <v>297</v>
      </c>
      <c r="F1274" s="50" t="s">
        <v>1044</v>
      </c>
      <c r="G1274" s="50" t="s">
        <v>3582</v>
      </c>
      <c r="H1274" s="50" t="s">
        <v>3212</v>
      </c>
      <c r="I1274" s="50" t="s">
        <v>632</v>
      </c>
      <c r="J1274" s="50" t="s">
        <v>3583</v>
      </c>
      <c r="K1274" s="50" t="s">
        <v>1059</v>
      </c>
      <c r="L1274" s="307">
        <v>850.85879193253606</v>
      </c>
      <c r="M1274" s="308">
        <v>800</v>
      </c>
      <c r="N1274" s="307">
        <v>764</v>
      </c>
      <c r="O1274" s="50" t="s">
        <v>3615</v>
      </c>
      <c r="P1274" s="50" t="s">
        <v>3154</v>
      </c>
      <c r="Q1274" s="50" t="s">
        <v>300</v>
      </c>
      <c r="R1274" s="50" t="s">
        <v>1544</v>
      </c>
      <c r="T1274" s="308">
        <v>900</v>
      </c>
      <c r="U1274" s="309">
        <v>15</v>
      </c>
      <c r="V1274" s="310">
        <v>46296</v>
      </c>
      <c r="X1274" s="50" t="s">
        <v>3610</v>
      </c>
      <c r="AD1274" s="50" t="s">
        <v>360</v>
      </c>
      <c r="AF1274" s="306"/>
      <c r="AG1274" s="307">
        <v>0.11399710922305992</v>
      </c>
      <c r="AH1274" s="307">
        <v>0.10932904342712396</v>
      </c>
      <c r="AI1274" s="307">
        <v>0.44600855739832174</v>
      </c>
      <c r="AJ1274" s="306" t="s">
        <v>0</v>
      </c>
      <c r="AK1274" s="307">
        <v>87.171471236303105</v>
      </c>
      <c r="AL1274" s="307">
        <v>0.52753245099817192</v>
      </c>
      <c r="AM1274" s="311">
        <v>900</v>
      </c>
      <c r="AN1274" s="312">
        <v>17</v>
      </c>
      <c r="AO1274" s="313" t="s">
        <v>3071</v>
      </c>
      <c r="AP1274" s="313" t="s">
        <v>0</v>
      </c>
      <c r="AQ1274" s="313" t="s">
        <v>306</v>
      </c>
      <c r="AR1274" s="314" t="s">
        <v>0</v>
      </c>
      <c r="AS1274" s="314"/>
    </row>
    <row r="1275" spans="1:45" x14ac:dyDescent="0.2">
      <c r="A1275" s="306" t="s">
        <v>3619</v>
      </c>
      <c r="B1275" s="50" t="s">
        <v>310</v>
      </c>
      <c r="C1275" s="50" t="s">
        <v>295</v>
      </c>
      <c r="D1275" s="50" t="s">
        <v>778</v>
      </c>
      <c r="E1275" s="50" t="s">
        <v>297</v>
      </c>
      <c r="F1275" s="50" t="s">
        <v>1044</v>
      </c>
      <c r="G1275" s="50" t="s">
        <v>3582</v>
      </c>
      <c r="H1275" s="50" t="s">
        <v>3223</v>
      </c>
      <c r="I1275" s="50" t="s">
        <v>632</v>
      </c>
      <c r="J1275" s="50" t="s">
        <v>3583</v>
      </c>
      <c r="K1275" s="50" t="s">
        <v>1059</v>
      </c>
      <c r="L1275" s="307">
        <v>1552.1215092473283</v>
      </c>
      <c r="M1275" s="308">
        <v>800</v>
      </c>
      <c r="N1275" s="307">
        <v>1393</v>
      </c>
      <c r="O1275" s="50" t="s">
        <v>3609</v>
      </c>
      <c r="P1275" s="50" t="s">
        <v>3154</v>
      </c>
      <c r="Q1275" s="50" t="s">
        <v>300</v>
      </c>
      <c r="R1275" s="50" t="s">
        <v>785</v>
      </c>
      <c r="T1275" s="308">
        <v>900</v>
      </c>
      <c r="U1275" s="309">
        <v>15</v>
      </c>
      <c r="V1275" s="310">
        <v>46296</v>
      </c>
      <c r="X1275" s="50" t="s">
        <v>3610</v>
      </c>
      <c r="AD1275" s="50" t="s">
        <v>360</v>
      </c>
      <c r="AF1275" s="306"/>
      <c r="AG1275" s="307">
        <v>0.23096808204231223</v>
      </c>
      <c r="AH1275" s="307">
        <v>0.22138091012915898</v>
      </c>
      <c r="AI1275" s="307">
        <v>0.85705540317817697</v>
      </c>
      <c r="AJ1275" s="306" t="s">
        <v>0</v>
      </c>
      <c r="AK1275" s="307">
        <v>35.457559889134849</v>
      </c>
      <c r="AL1275" s="307">
        <v>0.96231533573334327</v>
      </c>
      <c r="AM1275" s="311">
        <v>900</v>
      </c>
      <c r="AN1275" s="312">
        <v>17</v>
      </c>
      <c r="AO1275" s="313" t="s">
        <v>3071</v>
      </c>
      <c r="AP1275" s="313" t="s">
        <v>0</v>
      </c>
      <c r="AQ1275" s="313" t="s">
        <v>306</v>
      </c>
      <c r="AR1275" s="314" t="s">
        <v>0</v>
      </c>
      <c r="AS1275" s="314"/>
    </row>
    <row r="1276" spans="1:45" x14ac:dyDescent="0.2">
      <c r="A1276" s="306" t="s">
        <v>3620</v>
      </c>
      <c r="B1276" s="50" t="s">
        <v>310</v>
      </c>
      <c r="C1276" s="50" t="s">
        <v>295</v>
      </c>
      <c r="D1276" s="50" t="s">
        <v>778</v>
      </c>
      <c r="E1276" s="50" t="s">
        <v>297</v>
      </c>
      <c r="F1276" s="50" t="s">
        <v>1044</v>
      </c>
      <c r="G1276" s="50" t="s">
        <v>3582</v>
      </c>
      <c r="H1276" s="50" t="s">
        <v>3612</v>
      </c>
      <c r="I1276" s="50" t="s">
        <v>632</v>
      </c>
      <c r="J1276" s="50" t="s">
        <v>3583</v>
      </c>
      <c r="K1276" s="50" t="s">
        <v>1059</v>
      </c>
      <c r="L1276" s="307">
        <v>971.13227250762236</v>
      </c>
      <c r="M1276" s="308">
        <v>800</v>
      </c>
      <c r="N1276" s="307">
        <v>872</v>
      </c>
      <c r="O1276" s="50" t="s">
        <v>3613</v>
      </c>
      <c r="P1276" s="50" t="s">
        <v>3154</v>
      </c>
      <c r="Q1276" s="50" t="s">
        <v>300</v>
      </c>
      <c r="R1276" s="50" t="s">
        <v>905</v>
      </c>
      <c r="T1276" s="308">
        <v>900</v>
      </c>
      <c r="U1276" s="309">
        <v>15</v>
      </c>
      <c r="V1276" s="310">
        <v>46296</v>
      </c>
      <c r="X1276" s="50" t="s">
        <v>3610</v>
      </c>
      <c r="AD1276" s="50" t="s">
        <v>360</v>
      </c>
      <c r="AF1276" s="306"/>
      <c r="AG1276" s="307">
        <v>0.13982722612345638</v>
      </c>
      <c r="AH1276" s="307">
        <v>0.13407366327479242</v>
      </c>
      <c r="AI1276" s="307">
        <v>0.53859575132595849</v>
      </c>
      <c r="AJ1276" s="50" t="s">
        <v>0</v>
      </c>
      <c r="AK1276" s="307">
        <v>71.865966896683005</v>
      </c>
      <c r="AL1276" s="307">
        <v>0.60210200895472632</v>
      </c>
      <c r="AM1276" s="311">
        <v>900</v>
      </c>
      <c r="AN1276" s="312">
        <v>17</v>
      </c>
      <c r="AO1276" s="313" t="s">
        <v>3071</v>
      </c>
      <c r="AP1276" s="313" t="s">
        <v>0</v>
      </c>
      <c r="AQ1276" s="313" t="s">
        <v>306</v>
      </c>
      <c r="AR1276" s="314" t="s">
        <v>0</v>
      </c>
      <c r="AS1276" s="314"/>
    </row>
    <row r="1277" spans="1:45" x14ac:dyDescent="0.2">
      <c r="A1277" s="306" t="s">
        <v>3621</v>
      </c>
      <c r="B1277" s="50" t="s">
        <v>310</v>
      </c>
      <c r="C1277" s="50" t="s">
        <v>295</v>
      </c>
      <c r="D1277" s="50" t="s">
        <v>778</v>
      </c>
      <c r="E1277" s="50" t="s">
        <v>297</v>
      </c>
      <c r="F1277" s="50" t="s">
        <v>1044</v>
      </c>
      <c r="G1277" s="50" t="s">
        <v>3582</v>
      </c>
      <c r="H1277" s="50" t="s">
        <v>3212</v>
      </c>
      <c r="I1277" s="50" t="s">
        <v>632</v>
      </c>
      <c r="J1277" s="50" t="s">
        <v>3583</v>
      </c>
      <c r="K1277" s="50" t="s">
        <v>1059</v>
      </c>
      <c r="L1277" s="307">
        <v>1037.9586309962351</v>
      </c>
      <c r="M1277" s="308">
        <v>800</v>
      </c>
      <c r="N1277" s="307">
        <v>932</v>
      </c>
      <c r="O1277" s="50" t="s">
        <v>3615</v>
      </c>
      <c r="P1277" s="50" t="s">
        <v>3154</v>
      </c>
      <c r="Q1277" s="50" t="s">
        <v>300</v>
      </c>
      <c r="R1277" s="50" t="s">
        <v>1544</v>
      </c>
      <c r="T1277" s="308">
        <v>900</v>
      </c>
      <c r="U1277" s="309">
        <v>15</v>
      </c>
      <c r="V1277" s="310">
        <v>46296</v>
      </c>
      <c r="X1277" s="50" t="s">
        <v>3610</v>
      </c>
      <c r="AD1277" s="50" t="s">
        <v>360</v>
      </c>
      <c r="AF1277" s="306"/>
      <c r="AG1277" s="307">
        <v>0.1390645363820574</v>
      </c>
      <c r="AH1277" s="307">
        <v>0.13336998491371668</v>
      </c>
      <c r="AI1277" s="307">
        <v>0.54408373755920925</v>
      </c>
      <c r="AJ1277" s="306" t="s">
        <v>0</v>
      </c>
      <c r="AK1277" s="307">
        <v>67.389921700536931</v>
      </c>
      <c r="AL1277" s="307">
        <v>0.64353435121766545</v>
      </c>
      <c r="AM1277" s="311">
        <v>900</v>
      </c>
      <c r="AN1277" s="312">
        <v>17</v>
      </c>
      <c r="AO1277" s="313" t="s">
        <v>3071</v>
      </c>
      <c r="AP1277" s="313" t="s">
        <v>0</v>
      </c>
      <c r="AQ1277" s="313" t="s">
        <v>306</v>
      </c>
      <c r="AR1277" s="314" t="s">
        <v>0</v>
      </c>
      <c r="AS1277" s="314"/>
    </row>
    <row r="1278" spans="1:45" x14ac:dyDescent="0.2">
      <c r="A1278" s="306" t="s">
        <v>3622</v>
      </c>
      <c r="B1278" s="50" t="s">
        <v>294</v>
      </c>
      <c r="C1278" s="50" t="s">
        <v>295</v>
      </c>
      <c r="D1278" s="50" t="s">
        <v>778</v>
      </c>
      <c r="E1278" s="50" t="s">
        <v>297</v>
      </c>
      <c r="F1278" s="50" t="s">
        <v>1044</v>
      </c>
      <c r="G1278" s="50" t="s">
        <v>3582</v>
      </c>
      <c r="H1278" s="50" t="s">
        <v>3223</v>
      </c>
      <c r="I1278" s="50" t="s">
        <v>632</v>
      </c>
      <c r="J1278" s="50" t="s">
        <v>3596</v>
      </c>
      <c r="K1278" s="50" t="s">
        <v>1059</v>
      </c>
      <c r="L1278" s="307">
        <v>2261.8856164910812</v>
      </c>
      <c r="M1278" s="308">
        <v>2000</v>
      </c>
      <c r="N1278" s="307">
        <v>2030</v>
      </c>
      <c r="O1278" s="50" t="s">
        <v>3623</v>
      </c>
      <c r="P1278" s="50" t="s">
        <v>3154</v>
      </c>
      <c r="Q1278" s="50" t="s">
        <v>300</v>
      </c>
      <c r="R1278" s="50" t="s">
        <v>785</v>
      </c>
      <c r="T1278" s="308">
        <v>3200</v>
      </c>
      <c r="U1278" s="309">
        <v>15</v>
      </c>
      <c r="V1278" s="310">
        <v>46296</v>
      </c>
      <c r="X1278" s="50" t="s">
        <v>3610</v>
      </c>
      <c r="AD1278" s="50" t="s">
        <v>360</v>
      </c>
      <c r="AF1278" s="306"/>
      <c r="AG1278" s="307">
        <v>0.33658665222246509</v>
      </c>
      <c r="AH1278" s="307">
        <v>0.32261539667063371</v>
      </c>
      <c r="AI1278" s="307">
        <v>0.35127427799859334</v>
      </c>
      <c r="AJ1278" s="306" t="s">
        <v>0</v>
      </c>
      <c r="AK1278" s="307">
        <v>122.0769218444423</v>
      </c>
      <c r="AL1278" s="307">
        <v>1.4023690822244699</v>
      </c>
      <c r="AM1278" s="311">
        <v>3200</v>
      </c>
      <c r="AN1278" s="312">
        <v>17</v>
      </c>
      <c r="AO1278" s="313" t="s">
        <v>3071</v>
      </c>
      <c r="AP1278" s="313" t="s">
        <v>0</v>
      </c>
      <c r="AQ1278" s="313" t="s">
        <v>306</v>
      </c>
      <c r="AR1278" s="314" t="s">
        <v>0</v>
      </c>
      <c r="AS1278" s="314"/>
    </row>
    <row r="1279" spans="1:45" x14ac:dyDescent="0.2">
      <c r="A1279" s="306" t="s">
        <v>3624</v>
      </c>
      <c r="B1279" s="50" t="s">
        <v>294</v>
      </c>
      <c r="C1279" s="50" t="s">
        <v>295</v>
      </c>
      <c r="D1279" s="50" t="s">
        <v>778</v>
      </c>
      <c r="E1279" s="50" t="s">
        <v>297</v>
      </c>
      <c r="F1279" s="50" t="s">
        <v>1044</v>
      </c>
      <c r="G1279" s="50" t="s">
        <v>3582</v>
      </c>
      <c r="H1279" s="50" t="s">
        <v>3612</v>
      </c>
      <c r="I1279" s="50" t="s">
        <v>632</v>
      </c>
      <c r="J1279" s="50" t="s">
        <v>3596</v>
      </c>
      <c r="K1279" s="50" t="s">
        <v>1059</v>
      </c>
      <c r="L1279" s="307">
        <v>1535.7699584724901</v>
      </c>
      <c r="M1279" s="308">
        <v>2000</v>
      </c>
      <c r="N1279" s="307">
        <v>1379</v>
      </c>
      <c r="O1279" s="50" t="s">
        <v>3625</v>
      </c>
      <c r="P1279" s="50" t="s">
        <v>3154</v>
      </c>
      <c r="Q1279" s="50" t="s">
        <v>300</v>
      </c>
      <c r="R1279" s="50" t="s">
        <v>905</v>
      </c>
      <c r="T1279" s="308">
        <v>3200</v>
      </c>
      <c r="U1279" s="309">
        <v>15</v>
      </c>
      <c r="V1279" s="310">
        <v>46296</v>
      </c>
      <c r="X1279" s="50" t="s">
        <v>3610</v>
      </c>
      <c r="AD1279" s="50" t="s">
        <v>360</v>
      </c>
      <c r="AF1279" s="306"/>
      <c r="AG1279" s="307">
        <v>0.2211258541562458</v>
      </c>
      <c r="AH1279" s="307">
        <v>0.212027043183416</v>
      </c>
      <c r="AI1279" s="307">
        <v>0.23955389441321939</v>
      </c>
      <c r="AJ1279" s="50" t="s">
        <v>0</v>
      </c>
      <c r="AK1279" s="307">
        <v>191.8918162282273</v>
      </c>
      <c r="AL1279" s="307">
        <v>0.95217737425294502</v>
      </c>
      <c r="AM1279" s="311">
        <v>3200</v>
      </c>
      <c r="AN1279" s="312">
        <v>17</v>
      </c>
      <c r="AO1279" s="313" t="s">
        <v>3071</v>
      </c>
      <c r="AP1279" s="313" t="s">
        <v>0</v>
      </c>
      <c r="AQ1279" s="313" t="s">
        <v>306</v>
      </c>
      <c r="AR1279" s="314" t="s">
        <v>0</v>
      </c>
      <c r="AS1279" s="314"/>
    </row>
    <row r="1280" spans="1:45" x14ac:dyDescent="0.2">
      <c r="A1280" s="306" t="s">
        <v>3626</v>
      </c>
      <c r="B1280" s="50" t="s">
        <v>294</v>
      </c>
      <c r="C1280" s="50" t="s">
        <v>295</v>
      </c>
      <c r="D1280" s="50" t="s">
        <v>778</v>
      </c>
      <c r="E1280" s="50" t="s">
        <v>297</v>
      </c>
      <c r="F1280" s="50" t="s">
        <v>1044</v>
      </c>
      <c r="G1280" s="50" t="s">
        <v>3582</v>
      </c>
      <c r="H1280" s="50" t="s">
        <v>3212</v>
      </c>
      <c r="I1280" s="50" t="s">
        <v>632</v>
      </c>
      <c r="J1280" s="50" t="s">
        <v>3596</v>
      </c>
      <c r="K1280" s="50" t="s">
        <v>1059</v>
      </c>
      <c r="L1280" s="307">
        <v>1148.2138933016292</v>
      </c>
      <c r="M1280" s="308">
        <v>2000</v>
      </c>
      <c r="N1280" s="307">
        <v>1031</v>
      </c>
      <c r="O1280" s="50" t="s">
        <v>3627</v>
      </c>
      <c r="P1280" s="50" t="s">
        <v>3154</v>
      </c>
      <c r="Q1280" s="50" t="s">
        <v>300</v>
      </c>
      <c r="R1280" s="50" t="s">
        <v>1544</v>
      </c>
      <c r="T1280" s="308">
        <v>3200</v>
      </c>
      <c r="U1280" s="309">
        <v>15</v>
      </c>
      <c r="V1280" s="310">
        <v>46296</v>
      </c>
      <c r="X1280" s="50" t="s">
        <v>3610</v>
      </c>
      <c r="AD1280" s="50" t="s">
        <v>360</v>
      </c>
      <c r="AF1280" s="306"/>
      <c r="AG1280" s="307">
        <v>0.15383641310075233</v>
      </c>
      <c r="AH1280" s="307">
        <v>0.14753696828974452</v>
      </c>
      <c r="AI1280" s="307">
        <v>0.16927819879331762</v>
      </c>
      <c r="AJ1280" s="306" t="s">
        <v>0</v>
      </c>
      <c r="AK1280" s="307">
        <v>266.57158543059904</v>
      </c>
      <c r="AL1280" s="307">
        <v>0.71189261384700986</v>
      </c>
      <c r="AM1280" s="311">
        <v>3200</v>
      </c>
      <c r="AN1280" s="312">
        <v>17</v>
      </c>
      <c r="AO1280" s="313" t="s">
        <v>3071</v>
      </c>
      <c r="AP1280" s="313" t="s">
        <v>0</v>
      </c>
      <c r="AQ1280" s="313" t="s">
        <v>306</v>
      </c>
      <c r="AR1280" s="314" t="s">
        <v>0</v>
      </c>
      <c r="AS1280" s="314"/>
    </row>
    <row r="1281" spans="1:46" x14ac:dyDescent="0.2">
      <c r="A1281" s="306" t="s">
        <v>3628</v>
      </c>
      <c r="B1281" s="50" t="s">
        <v>308</v>
      </c>
      <c r="C1281" s="50" t="s">
        <v>295</v>
      </c>
      <c r="D1281" s="50" t="s">
        <v>778</v>
      </c>
      <c r="E1281" s="50" t="s">
        <v>297</v>
      </c>
      <c r="F1281" s="50" t="s">
        <v>1044</v>
      </c>
      <c r="G1281" s="50" t="s">
        <v>3582</v>
      </c>
      <c r="H1281" s="50" t="s">
        <v>3223</v>
      </c>
      <c r="I1281" s="50" t="s">
        <v>632</v>
      </c>
      <c r="J1281" s="50" t="s">
        <v>3596</v>
      </c>
      <c r="K1281" s="50" t="s">
        <v>1059</v>
      </c>
      <c r="L1281" s="307">
        <v>1735.9693549227115</v>
      </c>
      <c r="M1281" s="308">
        <v>2000</v>
      </c>
      <c r="N1281" s="307">
        <v>1558</v>
      </c>
      <c r="O1281" s="50" t="s">
        <v>3623</v>
      </c>
      <c r="P1281" s="50" t="s">
        <v>3154</v>
      </c>
      <c r="Q1281" s="50" t="s">
        <v>300</v>
      </c>
      <c r="R1281" s="50" t="s">
        <v>785</v>
      </c>
      <c r="T1281" s="308">
        <v>3200</v>
      </c>
      <c r="U1281" s="309">
        <v>15</v>
      </c>
      <c r="V1281" s="310">
        <v>46296</v>
      </c>
      <c r="X1281" s="50" t="s">
        <v>3610</v>
      </c>
      <c r="AD1281" s="50" t="s">
        <v>360</v>
      </c>
      <c r="AF1281" s="306"/>
      <c r="AG1281" s="307">
        <v>0.25832611042492637</v>
      </c>
      <c r="AH1281" s="307">
        <v>0.24760334384869326</v>
      </c>
      <c r="AI1281" s="307">
        <v>0.26959868232601408</v>
      </c>
      <c r="AJ1281" s="306" t="s">
        <v>0</v>
      </c>
      <c r="AK1281" s="307">
        <v>166.54371442448539</v>
      </c>
      <c r="AL1281" s="307">
        <v>1.076301000052081</v>
      </c>
      <c r="AM1281" s="311">
        <v>3200</v>
      </c>
      <c r="AN1281" s="312">
        <v>17</v>
      </c>
      <c r="AO1281" s="313" t="s">
        <v>3071</v>
      </c>
      <c r="AP1281" s="313" t="s">
        <v>0</v>
      </c>
      <c r="AQ1281" s="313" t="s">
        <v>306</v>
      </c>
      <c r="AR1281" s="314" t="s">
        <v>0</v>
      </c>
      <c r="AS1281" s="314"/>
    </row>
    <row r="1282" spans="1:46" x14ac:dyDescent="0.2">
      <c r="A1282" s="306" t="s">
        <v>3629</v>
      </c>
      <c r="B1282" s="50" t="s">
        <v>308</v>
      </c>
      <c r="C1282" s="50" t="s">
        <v>295</v>
      </c>
      <c r="D1282" s="50" t="s">
        <v>778</v>
      </c>
      <c r="E1282" s="50" t="s">
        <v>297</v>
      </c>
      <c r="F1282" s="50" t="s">
        <v>1044</v>
      </c>
      <c r="G1282" s="50" t="s">
        <v>3582</v>
      </c>
      <c r="H1282" s="50" t="s">
        <v>3612</v>
      </c>
      <c r="I1282" s="50" t="s">
        <v>632</v>
      </c>
      <c r="J1282" s="50" t="s">
        <v>3596</v>
      </c>
      <c r="K1282" s="50" t="s">
        <v>1059</v>
      </c>
      <c r="L1282" s="307">
        <v>1084.7280199798442</v>
      </c>
      <c r="M1282" s="308">
        <v>2000</v>
      </c>
      <c r="N1282" s="307">
        <v>974</v>
      </c>
      <c r="O1282" s="50" t="s">
        <v>3625</v>
      </c>
      <c r="P1282" s="50" t="s">
        <v>3154</v>
      </c>
      <c r="Q1282" s="50" t="s">
        <v>300</v>
      </c>
      <c r="R1282" s="50" t="s">
        <v>905</v>
      </c>
      <c r="T1282" s="308">
        <v>3200</v>
      </c>
      <c r="U1282" s="309">
        <v>15</v>
      </c>
      <c r="V1282" s="310">
        <v>46296</v>
      </c>
      <c r="X1282" s="50" t="s">
        <v>3610</v>
      </c>
      <c r="AD1282" s="50" t="s">
        <v>360</v>
      </c>
      <c r="AF1282" s="306"/>
      <c r="AG1282" s="307">
        <v>0.15618316312413591</v>
      </c>
      <c r="AH1282" s="307">
        <v>0.14975659177711906</v>
      </c>
      <c r="AI1282" s="307">
        <v>0.16919905232666835</v>
      </c>
      <c r="AJ1282" s="50" t="s">
        <v>0</v>
      </c>
      <c r="AK1282" s="307">
        <v>281.77983258201971</v>
      </c>
      <c r="AL1282" s="307">
        <v>0.67253137238750393</v>
      </c>
      <c r="AM1282" s="311">
        <v>3200</v>
      </c>
      <c r="AN1282" s="312">
        <v>17</v>
      </c>
      <c r="AO1282" s="313" t="s">
        <v>3071</v>
      </c>
      <c r="AP1282" s="313" t="s">
        <v>0</v>
      </c>
      <c r="AQ1282" s="313" t="s">
        <v>306</v>
      </c>
      <c r="AR1282" s="314" t="s">
        <v>0</v>
      </c>
      <c r="AS1282" s="314"/>
    </row>
    <row r="1283" spans="1:46" x14ac:dyDescent="0.2">
      <c r="A1283" s="306" t="s">
        <v>3630</v>
      </c>
      <c r="B1283" s="50" t="s">
        <v>308</v>
      </c>
      <c r="C1283" s="50" t="s">
        <v>295</v>
      </c>
      <c r="D1283" s="50" t="s">
        <v>778</v>
      </c>
      <c r="E1283" s="50" t="s">
        <v>297</v>
      </c>
      <c r="F1283" s="50" t="s">
        <v>1044</v>
      </c>
      <c r="G1283" s="50" t="s">
        <v>3582</v>
      </c>
      <c r="H1283" s="50" t="s">
        <v>3212</v>
      </c>
      <c r="I1283" s="50" t="s">
        <v>632</v>
      </c>
      <c r="J1283" s="50" t="s">
        <v>3596</v>
      </c>
      <c r="K1283" s="50" t="s">
        <v>1059</v>
      </c>
      <c r="L1283" s="307">
        <v>1125.940102936903</v>
      </c>
      <c r="M1283" s="308">
        <v>2000</v>
      </c>
      <c r="N1283" s="307">
        <v>1011</v>
      </c>
      <c r="O1283" s="50" t="s">
        <v>3627</v>
      </c>
      <c r="P1283" s="50" t="s">
        <v>3154</v>
      </c>
      <c r="Q1283" s="50" t="s">
        <v>300</v>
      </c>
      <c r="R1283" s="50" t="s">
        <v>1544</v>
      </c>
      <c r="T1283" s="308">
        <v>3200</v>
      </c>
      <c r="U1283" s="309">
        <v>15</v>
      </c>
      <c r="V1283" s="310">
        <v>46296</v>
      </c>
      <c r="X1283" s="50" t="s">
        <v>3610</v>
      </c>
      <c r="AD1283" s="50" t="s">
        <v>360</v>
      </c>
      <c r="AF1283" s="306"/>
      <c r="AG1283" s="307">
        <v>0.15085219558182406</v>
      </c>
      <c r="AH1283" s="307">
        <v>0.14467495144610251</v>
      </c>
      <c r="AI1283" s="307">
        <v>0.16599443160043073</v>
      </c>
      <c r="AJ1283" s="50" t="s">
        <v>0</v>
      </c>
      <c r="AK1283" s="307">
        <v>272.2914789061744</v>
      </c>
      <c r="AL1283" s="307">
        <v>0.69808286382087947</v>
      </c>
      <c r="AM1283" s="311">
        <v>3200</v>
      </c>
      <c r="AN1283" s="312">
        <v>17</v>
      </c>
      <c r="AO1283" s="313" t="s">
        <v>3071</v>
      </c>
      <c r="AP1283" s="313" t="s">
        <v>0</v>
      </c>
      <c r="AQ1283" s="313" t="s">
        <v>306</v>
      </c>
      <c r="AR1283" s="314" t="s">
        <v>0</v>
      </c>
      <c r="AS1283" s="314"/>
    </row>
    <row r="1284" spans="1:46" x14ac:dyDescent="0.2">
      <c r="A1284" s="306" t="s">
        <v>3631</v>
      </c>
      <c r="B1284" s="50" t="s">
        <v>310</v>
      </c>
      <c r="C1284" s="50" t="s">
        <v>295</v>
      </c>
      <c r="D1284" s="50" t="s">
        <v>778</v>
      </c>
      <c r="E1284" s="50" t="s">
        <v>297</v>
      </c>
      <c r="F1284" s="50" t="s">
        <v>1044</v>
      </c>
      <c r="G1284" s="50" t="s">
        <v>3582</v>
      </c>
      <c r="H1284" s="50" t="s">
        <v>3223</v>
      </c>
      <c r="I1284" s="50" t="s">
        <v>632</v>
      </c>
      <c r="J1284" s="50" t="s">
        <v>3596</v>
      </c>
      <c r="K1284" s="50" t="s">
        <v>1059</v>
      </c>
      <c r="L1284" s="307">
        <v>2128.1780923635297</v>
      </c>
      <c r="M1284" s="308">
        <v>2000</v>
      </c>
      <c r="N1284" s="307">
        <v>1910</v>
      </c>
      <c r="O1284" s="50" t="s">
        <v>3623</v>
      </c>
      <c r="P1284" s="50" t="s">
        <v>3154</v>
      </c>
      <c r="Q1284" s="50" t="s">
        <v>300</v>
      </c>
      <c r="R1284" s="50" t="s">
        <v>785</v>
      </c>
      <c r="T1284" s="308">
        <v>3200</v>
      </c>
      <c r="U1284" s="309">
        <v>15</v>
      </c>
      <c r="V1284" s="310">
        <v>46296</v>
      </c>
      <c r="X1284" s="50" t="s">
        <v>3610</v>
      </c>
      <c r="AD1284" s="50" t="s">
        <v>360</v>
      </c>
      <c r="AF1284" s="306"/>
      <c r="AG1284" s="307">
        <v>0.31668990430783661</v>
      </c>
      <c r="AH1284" s="307">
        <v>0.30354453578369966</v>
      </c>
      <c r="AI1284" s="307">
        <v>0.33050929604793772</v>
      </c>
      <c r="AJ1284" s="50" t="s">
        <v>0</v>
      </c>
      <c r="AK1284" s="307">
        <v>131.29858252946846</v>
      </c>
      <c r="AL1284" s="307">
        <v>1.3194704172653879</v>
      </c>
      <c r="AM1284" s="311">
        <v>3200</v>
      </c>
      <c r="AN1284" s="312">
        <v>17</v>
      </c>
      <c r="AO1284" s="313" t="s">
        <v>3071</v>
      </c>
      <c r="AP1284" s="313" t="s">
        <v>0</v>
      </c>
      <c r="AQ1284" s="313" t="s">
        <v>306</v>
      </c>
      <c r="AR1284" s="314" t="s">
        <v>0</v>
      </c>
      <c r="AS1284" s="314"/>
    </row>
    <row r="1285" spans="1:46" x14ac:dyDescent="0.2">
      <c r="A1285" s="306" t="s">
        <v>3632</v>
      </c>
      <c r="B1285" s="50" t="s">
        <v>310</v>
      </c>
      <c r="C1285" s="50" t="s">
        <v>295</v>
      </c>
      <c r="D1285" s="50" t="s">
        <v>778</v>
      </c>
      <c r="E1285" s="50" t="s">
        <v>297</v>
      </c>
      <c r="F1285" s="50" t="s">
        <v>1044</v>
      </c>
      <c r="G1285" s="50" t="s">
        <v>3582</v>
      </c>
      <c r="H1285" s="50" t="s">
        <v>3612</v>
      </c>
      <c r="I1285" s="50" t="s">
        <v>632</v>
      </c>
      <c r="J1285" s="50" t="s">
        <v>3596</v>
      </c>
      <c r="K1285" s="50" t="s">
        <v>1059</v>
      </c>
      <c r="L1285" s="307">
        <v>1304.1237283330572</v>
      </c>
      <c r="M1285" s="308">
        <v>2000</v>
      </c>
      <c r="N1285" s="307">
        <v>1171</v>
      </c>
      <c r="O1285" s="306" t="s">
        <v>3625</v>
      </c>
      <c r="P1285" s="50" t="s">
        <v>3154</v>
      </c>
      <c r="Q1285" s="50" t="s">
        <v>300</v>
      </c>
      <c r="R1285" s="50" t="s">
        <v>905</v>
      </c>
      <c r="T1285" s="308">
        <v>3200</v>
      </c>
      <c r="U1285" s="309">
        <v>15</v>
      </c>
      <c r="V1285" s="310">
        <v>46296</v>
      </c>
      <c r="X1285" s="50" t="s">
        <v>3610</v>
      </c>
      <c r="AD1285" s="50" t="s">
        <v>360</v>
      </c>
      <c r="AF1285" s="306"/>
      <c r="AG1285" s="307">
        <v>0.18777257086074245</v>
      </c>
      <c r="AH1285" s="307">
        <v>0.1800461693747499</v>
      </c>
      <c r="AI1285" s="307">
        <v>0.20342103724284252</v>
      </c>
      <c r="AJ1285" s="306" t="s">
        <v>0</v>
      </c>
      <c r="AK1285" s="307">
        <v>230.29013149985869</v>
      </c>
      <c r="AL1285" s="307">
        <v>0.80855671156649611</v>
      </c>
      <c r="AM1285" s="311">
        <v>3200</v>
      </c>
      <c r="AN1285" s="312">
        <v>17</v>
      </c>
      <c r="AO1285" s="313" t="s">
        <v>3071</v>
      </c>
      <c r="AP1285" s="313" t="s">
        <v>0</v>
      </c>
      <c r="AQ1285" s="313" t="s">
        <v>306</v>
      </c>
      <c r="AR1285" s="314" t="s">
        <v>0</v>
      </c>
      <c r="AS1285" s="314"/>
    </row>
    <row r="1286" spans="1:46" x14ac:dyDescent="0.2">
      <c r="A1286" s="306" t="s">
        <v>3633</v>
      </c>
      <c r="B1286" s="50" t="s">
        <v>310</v>
      </c>
      <c r="C1286" s="50" t="s">
        <v>295</v>
      </c>
      <c r="D1286" s="50" t="s">
        <v>778</v>
      </c>
      <c r="E1286" s="50" t="s">
        <v>297</v>
      </c>
      <c r="F1286" s="50" t="s">
        <v>1044</v>
      </c>
      <c r="G1286" s="50" t="s">
        <v>3582</v>
      </c>
      <c r="H1286" s="50" t="s">
        <v>3212</v>
      </c>
      <c r="I1286" s="50" t="s">
        <v>632</v>
      </c>
      <c r="J1286" s="50" t="s">
        <v>3596</v>
      </c>
      <c r="K1286" s="50" t="s">
        <v>1059</v>
      </c>
      <c r="L1286" s="307">
        <v>1356.4738332118179</v>
      </c>
      <c r="M1286" s="308">
        <v>2000</v>
      </c>
      <c r="N1286" s="307">
        <v>1218</v>
      </c>
      <c r="O1286" s="306" t="s">
        <v>3627</v>
      </c>
      <c r="P1286" s="50" t="s">
        <v>3154</v>
      </c>
      <c r="Q1286" s="50" t="s">
        <v>300</v>
      </c>
      <c r="R1286" s="50" t="s">
        <v>1544</v>
      </c>
      <c r="T1286" s="308">
        <v>3200</v>
      </c>
      <c r="U1286" s="309">
        <v>15</v>
      </c>
      <c r="V1286" s="310">
        <v>46296</v>
      </c>
      <c r="X1286" s="50" t="s">
        <v>3610</v>
      </c>
      <c r="AD1286" s="50" t="s">
        <v>360</v>
      </c>
      <c r="AF1286" s="306"/>
      <c r="AG1286" s="307">
        <v>0.18173884690273165</v>
      </c>
      <c r="AH1286" s="307">
        <v>0.17429682577779712</v>
      </c>
      <c r="AI1286" s="307">
        <v>0.19998142204680977</v>
      </c>
      <c r="AJ1286" s="306" t="s">
        <v>0</v>
      </c>
      <c r="AK1286" s="307">
        <v>222.17971758118026</v>
      </c>
      <c r="AL1286" s="307">
        <v>0.8410137765913267</v>
      </c>
      <c r="AM1286" s="311">
        <v>3200</v>
      </c>
      <c r="AN1286" s="312">
        <v>17</v>
      </c>
      <c r="AO1286" s="313" t="s">
        <v>3071</v>
      </c>
      <c r="AP1286" s="313" t="s">
        <v>0</v>
      </c>
      <c r="AQ1286" s="313" t="s">
        <v>306</v>
      </c>
      <c r="AR1286" s="314" t="s">
        <v>0</v>
      </c>
      <c r="AS1286" s="314"/>
    </row>
    <row r="1287" spans="1:46" x14ac:dyDescent="0.2">
      <c r="A1287" s="306" t="s">
        <v>3634</v>
      </c>
      <c r="B1287" s="50" t="s">
        <v>294</v>
      </c>
      <c r="C1287" s="50" t="s">
        <v>1066</v>
      </c>
      <c r="D1287" s="50" t="s">
        <v>778</v>
      </c>
      <c r="E1287" s="50" t="s">
        <v>770</v>
      </c>
      <c r="F1287" s="50" t="s">
        <v>1629</v>
      </c>
      <c r="G1287" s="50" t="s">
        <v>3635</v>
      </c>
      <c r="H1287" s="50" t="s">
        <v>3636</v>
      </c>
      <c r="I1287" s="50" t="s">
        <v>3637</v>
      </c>
      <c r="K1287" s="50" t="s">
        <v>3638</v>
      </c>
      <c r="L1287" s="307">
        <v>968.58089464732222</v>
      </c>
      <c r="M1287" s="308">
        <v>6330</v>
      </c>
      <c r="N1287" s="307">
        <v>870</v>
      </c>
      <c r="O1287" s="306" t="s">
        <v>3639</v>
      </c>
      <c r="P1287" s="50" t="s">
        <v>3154</v>
      </c>
      <c r="Q1287" s="50" t="s">
        <v>339</v>
      </c>
      <c r="R1287" s="50" t="s">
        <v>905</v>
      </c>
      <c r="T1287" s="308">
        <v>17092</v>
      </c>
      <c r="U1287" s="309">
        <v>45</v>
      </c>
      <c r="V1287" s="310">
        <v>46296</v>
      </c>
      <c r="X1287" s="50" t="s">
        <v>3404</v>
      </c>
      <c r="Z1287" s="50" t="s">
        <v>217</v>
      </c>
      <c r="AA1287" s="50" t="s">
        <v>3640</v>
      </c>
      <c r="AD1287" s="50" t="s">
        <v>360</v>
      </c>
      <c r="AF1287" s="306"/>
      <c r="AG1287" s="307">
        <v>0.16167405413038494</v>
      </c>
      <c r="AH1287" s="307">
        <v>0.13859688233408701</v>
      </c>
      <c r="AI1287" s="307">
        <v>6.8074207744702173E-2</v>
      </c>
      <c r="AJ1287" s="306" t="s">
        <v>0</v>
      </c>
      <c r="AK1287" s="307">
        <v>1057.2674808270999</v>
      </c>
      <c r="AL1287" s="307">
        <v>0.20017338489378031</v>
      </c>
      <c r="AM1287" s="311">
        <v>6330</v>
      </c>
      <c r="AN1287" s="312">
        <v>17</v>
      </c>
      <c r="AO1287" s="313" t="s">
        <v>3071</v>
      </c>
      <c r="AP1287" s="313" t="s">
        <v>0</v>
      </c>
      <c r="AQ1287" s="313" t="s">
        <v>306</v>
      </c>
      <c r="AR1287" s="314" t="s">
        <v>0</v>
      </c>
      <c r="AS1287" s="314"/>
      <c r="AT1287" s="50" t="s">
        <v>3641</v>
      </c>
    </row>
    <row r="1288" spans="1:46" x14ac:dyDescent="0.2">
      <c r="A1288" s="306" t="s">
        <v>3642</v>
      </c>
      <c r="B1288" s="50" t="s">
        <v>294</v>
      </c>
      <c r="C1288" s="50" t="s">
        <v>1066</v>
      </c>
      <c r="D1288" s="50" t="s">
        <v>778</v>
      </c>
      <c r="E1288" s="50" t="s">
        <v>770</v>
      </c>
      <c r="F1288" s="50" t="s">
        <v>1629</v>
      </c>
      <c r="G1288" s="50" t="s">
        <v>3635</v>
      </c>
      <c r="H1288" s="50" t="s">
        <v>3636</v>
      </c>
      <c r="I1288" s="50" t="s">
        <v>3643</v>
      </c>
      <c r="K1288" s="50" t="s">
        <v>3638</v>
      </c>
      <c r="L1288" s="307">
        <v>872.83611655574782</v>
      </c>
      <c r="M1288" s="308">
        <v>6330</v>
      </c>
      <c r="N1288" s="307">
        <v>784</v>
      </c>
      <c r="O1288" s="306" t="s">
        <v>3644</v>
      </c>
      <c r="P1288" s="50" t="s">
        <v>3154</v>
      </c>
      <c r="Q1288" s="50" t="s">
        <v>339</v>
      </c>
      <c r="R1288" s="50" t="s">
        <v>905</v>
      </c>
      <c r="T1288" s="308">
        <v>21930</v>
      </c>
      <c r="U1288" s="309">
        <v>45</v>
      </c>
      <c r="V1288" s="310">
        <v>46296</v>
      </c>
      <c r="X1288" s="50" t="s">
        <v>3404</v>
      </c>
      <c r="Z1288" s="50" t="s">
        <v>217</v>
      </c>
      <c r="AA1288" s="50" t="s">
        <v>3640</v>
      </c>
      <c r="AD1288" s="50" t="s">
        <v>360</v>
      </c>
      <c r="AF1288" s="306"/>
      <c r="AG1288" s="307">
        <v>0.11355111193012703</v>
      </c>
      <c r="AH1288" s="307">
        <v>9.7342954524988326E-2</v>
      </c>
      <c r="AI1288" s="307">
        <v>4.7811641915897526E-2</v>
      </c>
      <c r="AJ1288" s="306" t="s">
        <v>0</v>
      </c>
      <c r="AK1288" s="307">
        <v>1514.233726530706</v>
      </c>
      <c r="AL1288" s="307">
        <v>0.18038613075485491</v>
      </c>
      <c r="AM1288" s="311">
        <v>6330</v>
      </c>
      <c r="AN1288" s="312">
        <v>17</v>
      </c>
      <c r="AO1288" s="313" t="s">
        <v>3071</v>
      </c>
      <c r="AP1288" s="313" t="s">
        <v>0</v>
      </c>
      <c r="AQ1288" s="313" t="s">
        <v>306</v>
      </c>
      <c r="AR1288" s="314" t="s">
        <v>0</v>
      </c>
      <c r="AS1288" s="314"/>
      <c r="AT1288" s="50" t="s">
        <v>3641</v>
      </c>
    </row>
    <row r="1289" spans="1:46" x14ac:dyDescent="0.2">
      <c r="A1289" s="306" t="s">
        <v>3645</v>
      </c>
      <c r="B1289" s="50" t="s">
        <v>294</v>
      </c>
      <c r="C1289" s="50" t="s">
        <v>1066</v>
      </c>
      <c r="D1289" s="50" t="s">
        <v>778</v>
      </c>
      <c r="E1289" s="50" t="s">
        <v>770</v>
      </c>
      <c r="F1289" s="50" t="s">
        <v>1629</v>
      </c>
      <c r="G1289" s="50" t="s">
        <v>3635</v>
      </c>
      <c r="H1289" s="50" t="s">
        <v>3636</v>
      </c>
      <c r="I1289" s="50" t="s">
        <v>3646</v>
      </c>
      <c r="K1289" s="50" t="s">
        <v>3638</v>
      </c>
      <c r="L1289" s="307">
        <v>1379.3927913425659</v>
      </c>
      <c r="M1289" s="308">
        <v>6330</v>
      </c>
      <c r="N1289" s="307">
        <v>1239</v>
      </c>
      <c r="O1289" s="306" t="s">
        <v>3647</v>
      </c>
      <c r="P1289" s="50" t="s">
        <v>3154</v>
      </c>
      <c r="Q1289" s="50" t="s">
        <v>339</v>
      </c>
      <c r="R1289" s="50" t="s">
        <v>905</v>
      </c>
      <c r="T1289" s="308">
        <v>17832</v>
      </c>
      <c r="U1289" s="309">
        <v>45</v>
      </c>
      <c r="V1289" s="310">
        <v>46296</v>
      </c>
      <c r="X1289" s="50" t="s">
        <v>3404</v>
      </c>
      <c r="Z1289" s="50" t="s">
        <v>217</v>
      </c>
      <c r="AA1289" s="50" t="s">
        <v>3640</v>
      </c>
      <c r="AD1289" s="50" t="s">
        <v>360</v>
      </c>
      <c r="AF1289" s="306"/>
      <c r="AG1289" s="307">
        <v>0.22069129913873758</v>
      </c>
      <c r="AH1289" s="307">
        <v>0.18919007247892031</v>
      </c>
      <c r="AI1289" s="307">
        <v>9.292391055464444E-2</v>
      </c>
      <c r="AJ1289" s="306" t="s">
        <v>0</v>
      </c>
      <c r="AK1289" s="307">
        <v>768.91940205880235</v>
      </c>
      <c r="AL1289" s="307">
        <v>0.2850745102107976</v>
      </c>
      <c r="AM1289" s="311">
        <v>6330</v>
      </c>
      <c r="AN1289" s="312">
        <v>17</v>
      </c>
      <c r="AO1289" s="313" t="s">
        <v>3071</v>
      </c>
      <c r="AP1289" s="313" t="s">
        <v>0</v>
      </c>
      <c r="AQ1289" s="313" t="s">
        <v>306</v>
      </c>
      <c r="AR1289" s="314" t="s">
        <v>0</v>
      </c>
      <c r="AS1289" s="314"/>
      <c r="AT1289" s="323" t="s">
        <v>3641</v>
      </c>
    </row>
    <row r="1290" spans="1:46" x14ac:dyDescent="0.2">
      <c r="A1290" s="306" t="s">
        <v>3648</v>
      </c>
      <c r="B1290" s="50" t="s">
        <v>294</v>
      </c>
      <c r="C1290" s="50" t="s">
        <v>1066</v>
      </c>
      <c r="D1290" s="50" t="s">
        <v>778</v>
      </c>
      <c r="E1290" s="50" t="s">
        <v>770</v>
      </c>
      <c r="F1290" s="50" t="s">
        <v>1629</v>
      </c>
      <c r="G1290" s="50" t="s">
        <v>3635</v>
      </c>
      <c r="H1290" s="50" t="s">
        <v>3636</v>
      </c>
      <c r="I1290" s="50" t="s">
        <v>3649</v>
      </c>
      <c r="K1290" s="50" t="s">
        <v>3650</v>
      </c>
      <c r="L1290" s="307">
        <v>1890.4027116220152</v>
      </c>
      <c r="M1290" s="308">
        <v>6330</v>
      </c>
      <c r="N1290" s="307">
        <v>1698</v>
      </c>
      <c r="O1290" s="306" t="s">
        <v>3651</v>
      </c>
      <c r="P1290" s="50" t="s">
        <v>3154</v>
      </c>
      <c r="Q1290" s="50" t="s">
        <v>339</v>
      </c>
      <c r="R1290" s="50" t="s">
        <v>905</v>
      </c>
      <c r="T1290" s="308">
        <v>17092</v>
      </c>
      <c r="U1290" s="309">
        <v>45</v>
      </c>
      <c r="V1290" s="310">
        <v>46296</v>
      </c>
      <c r="X1290" s="50" t="s">
        <v>3404</v>
      </c>
      <c r="Z1290" s="50" t="s">
        <v>217</v>
      </c>
      <c r="AA1290" s="50" t="s">
        <v>3640</v>
      </c>
      <c r="AD1290" s="50" t="s">
        <v>360</v>
      </c>
      <c r="AF1290" s="306"/>
      <c r="AG1290" s="307">
        <v>0.31554315392344107</v>
      </c>
      <c r="AH1290" s="307">
        <v>0.2705028806934251</v>
      </c>
      <c r="AI1290" s="307">
        <v>0.13286207442586703</v>
      </c>
      <c r="AJ1290" s="306" t="s">
        <v>0</v>
      </c>
      <c r="AK1290" s="307">
        <v>531.47303771915244</v>
      </c>
      <c r="AL1290" s="307">
        <v>0.39068322706855063</v>
      </c>
      <c r="AM1290" s="311">
        <v>6330</v>
      </c>
      <c r="AN1290" s="312">
        <v>17</v>
      </c>
      <c r="AO1290" s="313" t="s">
        <v>3071</v>
      </c>
      <c r="AP1290" s="313" t="s">
        <v>0</v>
      </c>
      <c r="AQ1290" s="313" t="s">
        <v>306</v>
      </c>
      <c r="AR1290" s="314" t="s">
        <v>0</v>
      </c>
      <c r="AS1290" s="314"/>
      <c r="AT1290" s="50" t="s">
        <v>3641</v>
      </c>
    </row>
    <row r="1291" spans="1:46" x14ac:dyDescent="0.2">
      <c r="A1291" s="306" t="s">
        <v>3652</v>
      </c>
      <c r="B1291" s="50" t="s">
        <v>294</v>
      </c>
      <c r="C1291" s="50" t="s">
        <v>1066</v>
      </c>
      <c r="D1291" s="50" t="s">
        <v>778</v>
      </c>
      <c r="E1291" s="50" t="s">
        <v>770</v>
      </c>
      <c r="F1291" s="50" t="s">
        <v>1629</v>
      </c>
      <c r="G1291" s="50" t="s">
        <v>3635</v>
      </c>
      <c r="H1291" s="50" t="s">
        <v>3636</v>
      </c>
      <c r="I1291" s="50" t="s">
        <v>3653</v>
      </c>
      <c r="K1291" s="50" t="s">
        <v>3650</v>
      </c>
      <c r="L1291" s="307">
        <v>1760.1452809625478</v>
      </c>
      <c r="M1291" s="308">
        <v>6330</v>
      </c>
      <c r="N1291" s="307">
        <v>1581</v>
      </c>
      <c r="O1291" s="306" t="s">
        <v>3654</v>
      </c>
      <c r="P1291" s="50" t="s">
        <v>3154</v>
      </c>
      <c r="Q1291" s="50" t="s">
        <v>339</v>
      </c>
      <c r="R1291" s="50" t="s">
        <v>905</v>
      </c>
      <c r="T1291" s="308">
        <v>10319</v>
      </c>
      <c r="U1291" s="309">
        <v>45</v>
      </c>
      <c r="V1291" s="310">
        <v>46296</v>
      </c>
      <c r="X1291" s="50" t="s">
        <v>3404</v>
      </c>
      <c r="Z1291" s="50" t="s">
        <v>217</v>
      </c>
      <c r="AA1291" s="50" t="s">
        <v>3640</v>
      </c>
      <c r="AD1291" s="50" t="s">
        <v>360</v>
      </c>
      <c r="AF1291" s="306"/>
      <c r="AG1291" s="307">
        <v>0.48664046429070462</v>
      </c>
      <c r="AH1291" s="307">
        <v>0.41717795431733617</v>
      </c>
      <c r="AI1291" s="307">
        <v>0.20490402273445396</v>
      </c>
      <c r="AJ1291" s="306" t="s">
        <v>0</v>
      </c>
      <c r="AK1291" s="307">
        <v>337.23249963186873</v>
      </c>
      <c r="AL1291" s="307">
        <v>0.36376335806559407</v>
      </c>
      <c r="AM1291" s="311">
        <v>6330</v>
      </c>
      <c r="AN1291" s="312">
        <v>17</v>
      </c>
      <c r="AO1291" s="313" t="s">
        <v>3071</v>
      </c>
      <c r="AP1291" s="313" t="s">
        <v>0</v>
      </c>
      <c r="AQ1291" s="313" t="s">
        <v>306</v>
      </c>
      <c r="AR1291" s="314" t="s">
        <v>0</v>
      </c>
      <c r="AS1291" s="314"/>
      <c r="AT1291" s="50" t="s">
        <v>3641</v>
      </c>
    </row>
    <row r="1292" spans="1:46" x14ac:dyDescent="0.2">
      <c r="A1292" s="306" t="s">
        <v>3655</v>
      </c>
      <c r="B1292" s="50" t="s">
        <v>294</v>
      </c>
      <c r="C1292" s="50" t="s">
        <v>1058</v>
      </c>
      <c r="D1292" s="50" t="s">
        <v>778</v>
      </c>
      <c r="E1292" s="50" t="s">
        <v>770</v>
      </c>
      <c r="F1292" s="50" t="s">
        <v>1629</v>
      </c>
      <c r="G1292" s="50" t="s">
        <v>3635</v>
      </c>
      <c r="H1292" s="50" t="s">
        <v>3636</v>
      </c>
      <c r="I1292" s="50" t="s">
        <v>3656</v>
      </c>
      <c r="J1292" s="50" t="s">
        <v>3657</v>
      </c>
      <c r="K1292" s="50" t="s">
        <v>3638</v>
      </c>
      <c r="L1292" s="307">
        <v>1937.1617892946444</v>
      </c>
      <c r="M1292" s="308">
        <v>7310</v>
      </c>
      <c r="N1292" s="307">
        <v>1740</v>
      </c>
      <c r="O1292" s="306" t="s">
        <v>3658</v>
      </c>
      <c r="P1292" s="50" t="s">
        <v>3154</v>
      </c>
      <c r="Q1292" s="50" t="s">
        <v>339</v>
      </c>
      <c r="R1292" s="50" t="s">
        <v>905</v>
      </c>
      <c r="T1292" s="308">
        <v>10568</v>
      </c>
      <c r="U1292" s="309">
        <v>45</v>
      </c>
      <c r="V1292" s="310">
        <v>46296</v>
      </c>
      <c r="X1292" s="50" t="s">
        <v>3404</v>
      </c>
      <c r="Z1292" s="50" t="s">
        <v>219</v>
      </c>
      <c r="AA1292" s="50" t="s">
        <v>3640</v>
      </c>
      <c r="AD1292" s="50" t="s">
        <v>360</v>
      </c>
      <c r="AF1292" s="306"/>
      <c r="AG1292" s="307">
        <v>0.52296232649442453</v>
      </c>
      <c r="AH1292" s="307">
        <v>0.44831527495348517</v>
      </c>
      <c r="AI1292" s="307">
        <v>0.22019764549062254</v>
      </c>
      <c r="AJ1292" s="306" t="s">
        <v>0</v>
      </c>
      <c r="AK1292" s="307">
        <v>312.35234045552329</v>
      </c>
      <c r="AL1292" s="307">
        <v>0.40034676978756062</v>
      </c>
      <c r="AM1292" s="311">
        <v>7310</v>
      </c>
      <c r="AN1292" s="312">
        <v>17</v>
      </c>
      <c r="AO1292" s="313" t="s">
        <v>3071</v>
      </c>
      <c r="AP1292" s="313" t="s">
        <v>0</v>
      </c>
      <c r="AQ1292" s="313" t="s">
        <v>306</v>
      </c>
      <c r="AR1292" s="314" t="s">
        <v>0</v>
      </c>
      <c r="AS1292" s="314"/>
      <c r="AT1292" s="50" t="s">
        <v>3641</v>
      </c>
    </row>
    <row r="1293" spans="1:46" x14ac:dyDescent="0.2">
      <c r="A1293" s="306" t="s">
        <v>3659</v>
      </c>
      <c r="B1293" s="50" t="s">
        <v>294</v>
      </c>
      <c r="C1293" s="50" t="s">
        <v>1058</v>
      </c>
      <c r="D1293" s="50" t="s">
        <v>778</v>
      </c>
      <c r="E1293" s="50" t="s">
        <v>770</v>
      </c>
      <c r="F1293" s="50" t="s">
        <v>1629</v>
      </c>
      <c r="G1293" s="50" t="s">
        <v>3635</v>
      </c>
      <c r="H1293" s="50" t="s">
        <v>3636</v>
      </c>
      <c r="I1293" s="50" t="s">
        <v>3656</v>
      </c>
      <c r="J1293" s="50" t="s">
        <v>3657</v>
      </c>
      <c r="K1293" s="50" t="s">
        <v>3650</v>
      </c>
      <c r="L1293" s="307">
        <v>1382.7327254620393</v>
      </c>
      <c r="M1293" s="308">
        <v>7310</v>
      </c>
      <c r="N1293" s="307">
        <v>1242</v>
      </c>
      <c r="O1293" s="306" t="s">
        <v>3660</v>
      </c>
      <c r="P1293" s="50" t="s">
        <v>3154</v>
      </c>
      <c r="Q1293" s="50" t="s">
        <v>339</v>
      </c>
      <c r="R1293" s="50" t="s">
        <v>905</v>
      </c>
      <c r="T1293" s="308">
        <v>10568</v>
      </c>
      <c r="U1293" s="309">
        <v>45</v>
      </c>
      <c r="V1293" s="310">
        <v>46296</v>
      </c>
      <c r="X1293" s="50" t="s">
        <v>3404</v>
      </c>
      <c r="Z1293" s="50" t="s">
        <v>219</v>
      </c>
      <c r="AA1293" s="50" t="s">
        <v>3640</v>
      </c>
      <c r="AD1293" s="50" t="s">
        <v>360</v>
      </c>
      <c r="AF1293" s="306"/>
      <c r="AG1293" s="307">
        <v>0.37328690201498588</v>
      </c>
      <c r="AH1293" s="307">
        <v>0.32000435143231526</v>
      </c>
      <c r="AI1293" s="307">
        <v>0.15717556074675471</v>
      </c>
      <c r="AJ1293" s="306" t="s">
        <v>0</v>
      </c>
      <c r="AK1293" s="307">
        <v>446.01220380168797</v>
      </c>
      <c r="AL1293" s="307">
        <v>0.28576476326215544</v>
      </c>
      <c r="AM1293" s="311">
        <v>7310</v>
      </c>
      <c r="AN1293" s="312">
        <v>17</v>
      </c>
      <c r="AO1293" s="313" t="s">
        <v>3071</v>
      </c>
      <c r="AP1293" s="313" t="s">
        <v>0</v>
      </c>
      <c r="AQ1293" s="313" t="s">
        <v>306</v>
      </c>
      <c r="AR1293" s="314" t="s">
        <v>0</v>
      </c>
      <c r="AS1293" s="314"/>
      <c r="AT1293" s="50" t="s">
        <v>3641</v>
      </c>
    </row>
    <row r="1294" spans="1:46" x14ac:dyDescent="0.2">
      <c r="A1294" s="306" t="s">
        <v>3661</v>
      </c>
      <c r="B1294" s="50" t="s">
        <v>294</v>
      </c>
      <c r="C1294" s="50" t="s">
        <v>1058</v>
      </c>
      <c r="D1294" s="50" t="s">
        <v>778</v>
      </c>
      <c r="E1294" s="50" t="s">
        <v>770</v>
      </c>
      <c r="F1294" s="50" t="s">
        <v>1629</v>
      </c>
      <c r="G1294" s="50" t="s">
        <v>3635</v>
      </c>
      <c r="H1294" s="50" t="s">
        <v>3636</v>
      </c>
      <c r="I1294" s="50" t="s">
        <v>3662</v>
      </c>
      <c r="J1294" s="50" t="s">
        <v>3657</v>
      </c>
      <c r="K1294" s="50" t="s">
        <v>3638</v>
      </c>
      <c r="L1294" s="307">
        <v>1772.3917060672838</v>
      </c>
      <c r="M1294" s="308">
        <v>7310</v>
      </c>
      <c r="N1294" s="307">
        <v>1592</v>
      </c>
      <c r="O1294" s="306" t="s">
        <v>3663</v>
      </c>
      <c r="P1294" s="50" t="s">
        <v>3154</v>
      </c>
      <c r="Q1294" s="50" t="s">
        <v>339</v>
      </c>
      <c r="R1294" s="50" t="s">
        <v>905</v>
      </c>
      <c r="T1294" s="308">
        <v>7506</v>
      </c>
      <c r="U1294" s="309">
        <v>45</v>
      </c>
      <c r="V1294" s="310">
        <v>46296</v>
      </c>
      <c r="X1294" s="50" t="s">
        <v>3404</v>
      </c>
      <c r="Z1294" s="50" t="s">
        <v>219</v>
      </c>
      <c r="AA1294" s="50" t="s">
        <v>3640</v>
      </c>
      <c r="AD1294" s="50" t="s">
        <v>360</v>
      </c>
      <c r="AF1294" s="306"/>
      <c r="AG1294" s="307">
        <v>0.67367194821137577</v>
      </c>
      <c r="AH1294" s="307">
        <v>0.57751277556711877</v>
      </c>
      <c r="AI1294" s="307">
        <v>0.28365518759945912</v>
      </c>
      <c r="AJ1294" s="306" t="s">
        <v>0</v>
      </c>
      <c r="AK1294" s="307">
        <v>237.77862488908204</v>
      </c>
      <c r="AL1294" s="307">
        <v>0.36629428592057295</v>
      </c>
      <c r="AM1294" s="311">
        <v>7310</v>
      </c>
      <c r="AN1294" s="312">
        <v>17</v>
      </c>
      <c r="AO1294" s="313" t="s">
        <v>3071</v>
      </c>
      <c r="AP1294" s="313" t="s">
        <v>0</v>
      </c>
      <c r="AQ1294" s="313" t="s">
        <v>306</v>
      </c>
      <c r="AR1294" s="314" t="s">
        <v>0</v>
      </c>
      <c r="AS1294" s="314"/>
      <c r="AT1294" s="50" t="s">
        <v>3641</v>
      </c>
    </row>
    <row r="1295" spans="1:46" x14ac:dyDescent="0.2">
      <c r="A1295" s="306" t="s">
        <v>3664</v>
      </c>
      <c r="B1295" s="50" t="s">
        <v>294</v>
      </c>
      <c r="C1295" s="50" t="s">
        <v>1058</v>
      </c>
      <c r="D1295" s="50" t="s">
        <v>778</v>
      </c>
      <c r="E1295" s="50" t="s">
        <v>770</v>
      </c>
      <c r="F1295" s="50" t="s">
        <v>1629</v>
      </c>
      <c r="G1295" s="50" t="s">
        <v>3635</v>
      </c>
      <c r="H1295" s="50" t="s">
        <v>3636</v>
      </c>
      <c r="I1295" s="50" t="s">
        <v>3662</v>
      </c>
      <c r="J1295" s="50" t="s">
        <v>3657</v>
      </c>
      <c r="K1295" s="50" t="s">
        <v>3650</v>
      </c>
      <c r="L1295" s="307">
        <v>1173.430187308365</v>
      </c>
      <c r="M1295" s="308">
        <v>7310</v>
      </c>
      <c r="N1295" s="307">
        <v>1054</v>
      </c>
      <c r="O1295" s="306" t="s">
        <v>3665</v>
      </c>
      <c r="P1295" s="50" t="s">
        <v>3154</v>
      </c>
      <c r="Q1295" s="50" t="s">
        <v>339</v>
      </c>
      <c r="R1295" s="50" t="s">
        <v>905</v>
      </c>
      <c r="T1295" s="308">
        <v>7506</v>
      </c>
      <c r="U1295" s="309">
        <v>45</v>
      </c>
      <c r="V1295" s="310">
        <v>46296</v>
      </c>
      <c r="X1295" s="50" t="s">
        <v>3404</v>
      </c>
      <c r="Z1295" s="50" t="s">
        <v>219</v>
      </c>
      <c r="AA1295" s="50" t="s">
        <v>3640</v>
      </c>
      <c r="AD1295" s="50" t="s">
        <v>360</v>
      </c>
      <c r="AF1295" s="306"/>
      <c r="AG1295" s="307">
        <v>0.44601145314999385</v>
      </c>
      <c r="AH1295" s="307">
        <v>0.38234828231642165</v>
      </c>
      <c r="AI1295" s="307">
        <v>0.18779683902627506</v>
      </c>
      <c r="AJ1295" s="306" t="s">
        <v>0</v>
      </c>
      <c r="AK1295" s="307">
        <v>369.86464997430073</v>
      </c>
      <c r="AL1295" s="307">
        <v>0.24250890537706268</v>
      </c>
      <c r="AM1295" s="311">
        <v>7310</v>
      </c>
      <c r="AN1295" s="312">
        <v>17</v>
      </c>
      <c r="AO1295" s="313" t="s">
        <v>3071</v>
      </c>
      <c r="AP1295" s="313" t="s">
        <v>0</v>
      </c>
      <c r="AQ1295" s="313" t="s">
        <v>306</v>
      </c>
      <c r="AR1295" s="314" t="s">
        <v>0</v>
      </c>
      <c r="AS1295" s="314"/>
      <c r="AT1295" s="50" t="s">
        <v>3641</v>
      </c>
    </row>
    <row r="1296" spans="1:46" x14ac:dyDescent="0.2">
      <c r="A1296" s="306" t="s">
        <v>3666</v>
      </c>
      <c r="B1296" s="50" t="s">
        <v>294</v>
      </c>
      <c r="C1296" s="50" t="s">
        <v>1062</v>
      </c>
      <c r="D1296" s="50" t="s">
        <v>778</v>
      </c>
      <c r="E1296" s="50" t="s">
        <v>770</v>
      </c>
      <c r="F1296" s="50" t="s">
        <v>1629</v>
      </c>
      <c r="G1296" s="50" t="s">
        <v>3635</v>
      </c>
      <c r="H1296" s="50" t="s">
        <v>3636</v>
      </c>
      <c r="I1296" s="50" t="s">
        <v>3667</v>
      </c>
      <c r="K1296" s="50" t="s">
        <v>3668</v>
      </c>
      <c r="L1296" s="307">
        <v>6356.730113878104</v>
      </c>
      <c r="M1296" s="308">
        <v>12850</v>
      </c>
      <c r="N1296" s="307">
        <v>5709.7504499999995</v>
      </c>
      <c r="O1296" s="306" t="s">
        <v>3669</v>
      </c>
      <c r="P1296" s="50" t="s">
        <v>3154</v>
      </c>
      <c r="Q1296" s="50" t="s">
        <v>339</v>
      </c>
      <c r="R1296" s="50" t="s">
        <v>905</v>
      </c>
      <c r="T1296" s="308">
        <v>26772</v>
      </c>
      <c r="U1296" s="309">
        <v>45</v>
      </c>
      <c r="V1296" s="310">
        <v>46296</v>
      </c>
      <c r="X1296" s="50" t="s">
        <v>3404</v>
      </c>
      <c r="Z1296" s="50" t="s">
        <v>1</v>
      </c>
      <c r="AA1296" s="50" t="s">
        <v>3640</v>
      </c>
      <c r="AD1296" s="50" t="s">
        <v>360</v>
      </c>
      <c r="AF1296" s="306"/>
      <c r="AG1296" s="307">
        <v>0.67740792227678093</v>
      </c>
      <c r="AH1296" s="307">
        <v>0.58071548091604619</v>
      </c>
      <c r="AI1296" s="307">
        <v>0.2852282506121061</v>
      </c>
      <c r="AJ1296" s="306" t="s">
        <v>0</v>
      </c>
      <c r="AK1296" s="307">
        <v>236.35147763070992</v>
      </c>
      <c r="AL1296" s="307">
        <v>1.3137242235348103</v>
      </c>
      <c r="AM1296" s="311">
        <v>12850</v>
      </c>
      <c r="AN1296" s="312">
        <v>17</v>
      </c>
      <c r="AO1296" s="313" t="s">
        <v>3071</v>
      </c>
      <c r="AP1296" s="313" t="s">
        <v>0</v>
      </c>
      <c r="AQ1296" s="313" t="s">
        <v>306</v>
      </c>
      <c r="AR1296" s="314" t="s">
        <v>0</v>
      </c>
      <c r="AS1296" s="314"/>
      <c r="AT1296" s="50" t="s">
        <v>3641</v>
      </c>
    </row>
    <row r="1297" spans="1:46" x14ac:dyDescent="0.2">
      <c r="A1297" s="306" t="s">
        <v>3670</v>
      </c>
      <c r="B1297" s="50" t="s">
        <v>294</v>
      </c>
      <c r="C1297" s="50" t="s">
        <v>1062</v>
      </c>
      <c r="D1297" s="50" t="s">
        <v>778</v>
      </c>
      <c r="E1297" s="50" t="s">
        <v>770</v>
      </c>
      <c r="F1297" s="50" t="s">
        <v>1629</v>
      </c>
      <c r="G1297" s="50" t="s">
        <v>3635</v>
      </c>
      <c r="H1297" s="50" t="s">
        <v>3636</v>
      </c>
      <c r="I1297" s="50" t="s">
        <v>3671</v>
      </c>
      <c r="K1297" s="50" t="s">
        <v>3668</v>
      </c>
      <c r="L1297" s="307">
        <v>6028.0087322727722</v>
      </c>
      <c r="M1297" s="308">
        <v>12180</v>
      </c>
      <c r="N1297" s="307">
        <v>5414.4858999999997</v>
      </c>
      <c r="O1297" s="306" t="s">
        <v>3672</v>
      </c>
      <c r="P1297" s="50" t="s">
        <v>3154</v>
      </c>
      <c r="Q1297" s="50" t="s">
        <v>339</v>
      </c>
      <c r="R1297" s="50" t="s">
        <v>905</v>
      </c>
      <c r="T1297" s="308">
        <v>21242</v>
      </c>
      <c r="U1297" s="309">
        <v>45</v>
      </c>
      <c r="V1297" s="310">
        <v>46296</v>
      </c>
      <c r="X1297" s="50" t="s">
        <v>3404</v>
      </c>
      <c r="Z1297" s="50" t="s">
        <v>1</v>
      </c>
      <c r="AA1297" s="50" t="s">
        <v>3640</v>
      </c>
      <c r="AD1297" s="50" t="s">
        <v>360</v>
      </c>
      <c r="AF1297" s="306"/>
      <c r="AG1297" s="307">
        <v>0.80960984926838209</v>
      </c>
      <c r="AH1297" s="307">
        <v>0.69404705423589252</v>
      </c>
      <c r="AI1297" s="307">
        <v>0.34089297362955678</v>
      </c>
      <c r="AJ1297" s="306" t="s">
        <v>0</v>
      </c>
      <c r="AK1297" s="307">
        <v>194.32960509857628</v>
      </c>
      <c r="AL1297" s="307">
        <v>1.2457884713363763</v>
      </c>
      <c r="AM1297" s="311">
        <v>12180</v>
      </c>
      <c r="AN1297" s="312">
        <v>17</v>
      </c>
      <c r="AO1297" s="313" t="s">
        <v>3071</v>
      </c>
      <c r="AP1297" s="313" t="s">
        <v>0</v>
      </c>
      <c r="AQ1297" s="313" t="s">
        <v>306</v>
      </c>
      <c r="AR1297" s="314" t="s">
        <v>0</v>
      </c>
      <c r="AS1297" s="314"/>
      <c r="AT1297" s="322" t="s">
        <v>3641</v>
      </c>
    </row>
    <row r="1298" spans="1:46" x14ac:dyDescent="0.2">
      <c r="A1298" s="306" t="s">
        <v>3673</v>
      </c>
      <c r="B1298" s="50" t="s">
        <v>294</v>
      </c>
      <c r="C1298" s="50" t="s">
        <v>1062</v>
      </c>
      <c r="D1298" s="50" t="s">
        <v>778</v>
      </c>
      <c r="E1298" s="50" t="s">
        <v>770</v>
      </c>
      <c r="F1298" s="50" t="s">
        <v>1629</v>
      </c>
      <c r="G1298" s="50" t="s">
        <v>3635</v>
      </c>
      <c r="H1298" s="50" t="s">
        <v>3636</v>
      </c>
      <c r="I1298" s="50" t="s">
        <v>3674</v>
      </c>
      <c r="K1298" s="50" t="s">
        <v>3668</v>
      </c>
      <c r="L1298" s="307">
        <v>7839.8536327886122</v>
      </c>
      <c r="M1298" s="308">
        <v>14750</v>
      </c>
      <c r="N1298" s="307">
        <v>7041.9236000000001</v>
      </c>
      <c r="O1298" s="306" t="s">
        <v>3675</v>
      </c>
      <c r="P1298" s="50" t="s">
        <v>3154</v>
      </c>
      <c r="Q1298" s="50" t="s">
        <v>339</v>
      </c>
      <c r="R1298" s="50" t="s">
        <v>905</v>
      </c>
      <c r="T1298" s="308">
        <v>14750</v>
      </c>
      <c r="U1298" s="309">
        <v>45</v>
      </c>
      <c r="V1298" s="310">
        <v>46296</v>
      </c>
      <c r="X1298" s="50" t="s">
        <v>3404</v>
      </c>
      <c r="Z1298" s="50" t="s">
        <v>1</v>
      </c>
      <c r="AA1298" s="50" t="s">
        <v>3640</v>
      </c>
      <c r="AD1298" s="50" t="s">
        <v>360</v>
      </c>
      <c r="AF1298" s="306"/>
      <c r="AG1298" s="307">
        <v>1.5163981606806107</v>
      </c>
      <c r="AH1298" s="307">
        <v>1.2999492007417763</v>
      </c>
      <c r="AI1298" s="307">
        <v>0.63849208191814388</v>
      </c>
      <c r="AJ1298" s="306" t="s">
        <v>0</v>
      </c>
      <c r="AK1298" s="307">
        <v>93.968832335641736</v>
      </c>
      <c r="AL1298" s="307">
        <v>1.6202364174429833</v>
      </c>
      <c r="AM1298" s="311">
        <v>14750</v>
      </c>
      <c r="AN1298" s="312">
        <v>17</v>
      </c>
      <c r="AO1298" s="313" t="s">
        <v>3071</v>
      </c>
      <c r="AP1298" s="313" t="s">
        <v>0</v>
      </c>
      <c r="AQ1298" s="313" t="s">
        <v>306</v>
      </c>
      <c r="AR1298" s="314" t="s">
        <v>0</v>
      </c>
      <c r="AS1298" s="314"/>
      <c r="AT1298" s="50" t="s">
        <v>3641</v>
      </c>
    </row>
    <row r="1299" spans="1:46" x14ac:dyDescent="0.2">
      <c r="A1299" s="306" t="s">
        <v>3676</v>
      </c>
      <c r="B1299" s="50" t="s">
        <v>294</v>
      </c>
      <c r="C1299" s="50" t="s">
        <v>1062</v>
      </c>
      <c r="D1299" s="50" t="s">
        <v>778</v>
      </c>
      <c r="E1299" s="50" t="s">
        <v>770</v>
      </c>
      <c r="F1299" s="50" t="s">
        <v>1629</v>
      </c>
      <c r="G1299" s="50" t="s">
        <v>3635</v>
      </c>
      <c r="H1299" s="50" t="s">
        <v>3636</v>
      </c>
      <c r="I1299" s="50" t="s">
        <v>3677</v>
      </c>
      <c r="K1299" s="50" t="s">
        <v>3668</v>
      </c>
      <c r="L1299" s="307">
        <v>8295.1491100408857</v>
      </c>
      <c r="M1299" s="308">
        <v>16760</v>
      </c>
      <c r="N1299" s="307">
        <v>7450.8796999999986</v>
      </c>
      <c r="O1299" s="306" t="s">
        <v>3678</v>
      </c>
      <c r="P1299" s="50" t="s">
        <v>3154</v>
      </c>
      <c r="Q1299" s="50" t="s">
        <v>339</v>
      </c>
      <c r="R1299" s="50" t="s">
        <v>905</v>
      </c>
      <c r="T1299" s="308">
        <v>34914</v>
      </c>
      <c r="U1299" s="309">
        <v>45</v>
      </c>
      <c r="V1299" s="310">
        <v>46296</v>
      </c>
      <c r="X1299" s="50" t="s">
        <v>3404</v>
      </c>
      <c r="Z1299" s="50" t="s">
        <v>1</v>
      </c>
      <c r="AA1299" s="50" t="s">
        <v>3640</v>
      </c>
      <c r="AD1299" s="50" t="s">
        <v>360</v>
      </c>
      <c r="AF1299" s="306"/>
      <c r="AG1299" s="307">
        <v>0.67783174474342367</v>
      </c>
      <c r="AH1299" s="307">
        <v>0.58107880744271601</v>
      </c>
      <c r="AI1299" s="307">
        <v>0.28540670459345951</v>
      </c>
      <c r="AJ1299" s="306" t="s">
        <v>0</v>
      </c>
      <c r="AK1299" s="307">
        <v>236.19057043389961</v>
      </c>
      <c r="AL1299" s="307">
        <v>1.7143308160751212</v>
      </c>
      <c r="AM1299" s="311">
        <v>16760</v>
      </c>
      <c r="AN1299" s="312">
        <v>17</v>
      </c>
      <c r="AO1299" s="313" t="s">
        <v>3071</v>
      </c>
      <c r="AP1299" s="313" t="s">
        <v>0</v>
      </c>
      <c r="AQ1299" s="313" t="s">
        <v>306</v>
      </c>
      <c r="AR1299" s="314" t="s">
        <v>0</v>
      </c>
      <c r="AS1299" s="314"/>
      <c r="AT1299" s="323" t="s">
        <v>3641</v>
      </c>
    </row>
    <row r="1300" spans="1:46" x14ac:dyDescent="0.2">
      <c r="A1300" s="306" t="s">
        <v>3679</v>
      </c>
      <c r="B1300" s="50" t="s">
        <v>294</v>
      </c>
      <c r="C1300" s="50" t="s">
        <v>1062</v>
      </c>
      <c r="D1300" s="50" t="s">
        <v>778</v>
      </c>
      <c r="E1300" s="50" t="s">
        <v>770</v>
      </c>
      <c r="F1300" s="50" t="s">
        <v>1629</v>
      </c>
      <c r="G1300" s="50" t="s">
        <v>3635</v>
      </c>
      <c r="H1300" s="50" t="s">
        <v>3636</v>
      </c>
      <c r="I1300" s="50" t="s">
        <v>3680</v>
      </c>
      <c r="K1300" s="50" t="s">
        <v>3681</v>
      </c>
      <c r="L1300" s="307">
        <v>5085.6185990101258</v>
      </c>
      <c r="M1300" s="308">
        <v>10280</v>
      </c>
      <c r="N1300" s="307">
        <v>4568.0110000000004</v>
      </c>
      <c r="O1300" s="306" t="s">
        <v>3682</v>
      </c>
      <c r="P1300" s="50" t="s">
        <v>3154</v>
      </c>
      <c r="Q1300" s="50" t="s">
        <v>339</v>
      </c>
      <c r="R1300" s="50" t="s">
        <v>905</v>
      </c>
      <c r="T1300" s="308">
        <v>29335</v>
      </c>
      <c r="U1300" s="309">
        <v>45</v>
      </c>
      <c r="V1300" s="310">
        <v>46296</v>
      </c>
      <c r="X1300" s="50" t="s">
        <v>3404</v>
      </c>
      <c r="Z1300" s="50" t="s">
        <v>1</v>
      </c>
      <c r="AA1300" s="50" t="s">
        <v>3640</v>
      </c>
      <c r="AD1300" s="50" t="s">
        <v>360</v>
      </c>
      <c r="AF1300" s="306"/>
      <c r="AG1300" s="307">
        <v>0.49460102131752148</v>
      </c>
      <c r="AH1300" s="307">
        <v>0.42400223042950547</v>
      </c>
      <c r="AI1300" s="307">
        <v>0.20825588160705982</v>
      </c>
      <c r="AJ1300" s="306" t="s">
        <v>0</v>
      </c>
      <c r="AK1300" s="307">
        <v>331.46690770331924</v>
      </c>
      <c r="AL1300" s="307">
        <v>1.0510278437954288</v>
      </c>
      <c r="AM1300" s="311">
        <v>10280</v>
      </c>
      <c r="AN1300" s="312">
        <v>17</v>
      </c>
      <c r="AO1300" s="313" t="s">
        <v>3071</v>
      </c>
      <c r="AP1300" s="313" t="s">
        <v>0</v>
      </c>
      <c r="AQ1300" s="313" t="s">
        <v>306</v>
      </c>
      <c r="AR1300" s="314" t="s">
        <v>0</v>
      </c>
      <c r="AS1300" s="314"/>
      <c r="AT1300" s="322" t="s">
        <v>3641</v>
      </c>
    </row>
    <row r="1301" spans="1:46" x14ac:dyDescent="0.2">
      <c r="A1301" s="306" t="s">
        <v>3683</v>
      </c>
      <c r="B1301" s="50" t="s">
        <v>308</v>
      </c>
      <c r="C1301" s="50" t="s">
        <v>1066</v>
      </c>
      <c r="D1301" s="50" t="s">
        <v>778</v>
      </c>
      <c r="E1301" s="50" t="s">
        <v>770</v>
      </c>
      <c r="F1301" s="50" t="s">
        <v>1629</v>
      </c>
      <c r="G1301" s="50" t="s">
        <v>3635</v>
      </c>
      <c r="H1301" s="50" t="s">
        <v>3636</v>
      </c>
      <c r="I1301" s="50" t="s">
        <v>3637</v>
      </c>
      <c r="K1301" s="50" t="s">
        <v>3638</v>
      </c>
      <c r="L1301" s="307">
        <v>1912.668939085172</v>
      </c>
      <c r="M1301" s="308">
        <v>6330</v>
      </c>
      <c r="N1301" s="307">
        <v>1718</v>
      </c>
      <c r="O1301" s="306" t="s">
        <v>3639</v>
      </c>
      <c r="P1301" s="50" t="s">
        <v>3154</v>
      </c>
      <c r="Q1301" s="50" t="s">
        <v>339</v>
      </c>
      <c r="R1301" s="50" t="s">
        <v>905</v>
      </c>
      <c r="T1301" s="308">
        <v>17092</v>
      </c>
      <c r="U1301" s="309">
        <v>45</v>
      </c>
      <c r="V1301" s="310">
        <v>46296</v>
      </c>
      <c r="X1301" s="50" t="s">
        <v>3404</v>
      </c>
      <c r="Z1301" s="50" t="s">
        <v>217</v>
      </c>
      <c r="AA1301" s="50" t="s">
        <v>3640</v>
      </c>
      <c r="AD1301" s="50" t="s">
        <v>360</v>
      </c>
      <c r="AF1301" s="306"/>
      <c r="AG1301" s="307">
        <v>0.3192597988459786</v>
      </c>
      <c r="AH1301" s="307">
        <v>0.27368901591949607</v>
      </c>
      <c r="AI1301" s="307">
        <v>0.13442699874183719</v>
      </c>
      <c r="AJ1301" s="306" t="s">
        <v>0</v>
      </c>
      <c r="AK1301" s="307">
        <v>525.04154556863591</v>
      </c>
      <c r="AL1301" s="307">
        <v>0.39528491407760313</v>
      </c>
      <c r="AM1301" s="311">
        <v>6330</v>
      </c>
      <c r="AN1301" s="312">
        <v>17</v>
      </c>
      <c r="AO1301" s="313" t="s">
        <v>3071</v>
      </c>
      <c r="AP1301" s="313" t="s">
        <v>0</v>
      </c>
      <c r="AQ1301" s="313" t="s">
        <v>306</v>
      </c>
      <c r="AR1301" s="314" t="s">
        <v>0</v>
      </c>
      <c r="AS1301" s="314"/>
      <c r="AT1301" s="50" t="s">
        <v>3641</v>
      </c>
    </row>
    <row r="1302" spans="1:46" x14ac:dyDescent="0.2">
      <c r="A1302" s="306" t="s">
        <v>3684</v>
      </c>
      <c r="B1302" s="50" t="s">
        <v>308</v>
      </c>
      <c r="C1302" s="50" t="s">
        <v>1066</v>
      </c>
      <c r="D1302" s="50" t="s">
        <v>778</v>
      </c>
      <c r="E1302" s="50" t="s">
        <v>770</v>
      </c>
      <c r="F1302" s="50" t="s">
        <v>1629</v>
      </c>
      <c r="G1302" s="50" t="s">
        <v>3635</v>
      </c>
      <c r="H1302" s="50" t="s">
        <v>3636</v>
      </c>
      <c r="I1302" s="50" t="s">
        <v>3643</v>
      </c>
      <c r="K1302" s="50" t="s">
        <v>3638</v>
      </c>
      <c r="L1302" s="307">
        <v>1715.6128260362341</v>
      </c>
      <c r="M1302" s="308">
        <v>6330</v>
      </c>
      <c r="N1302" s="307">
        <v>1541</v>
      </c>
      <c r="O1302" s="306" t="s">
        <v>3644</v>
      </c>
      <c r="P1302" s="50" t="s">
        <v>3154</v>
      </c>
      <c r="Q1302" s="50" t="s">
        <v>339</v>
      </c>
      <c r="R1302" s="50" t="s">
        <v>905</v>
      </c>
      <c r="T1302" s="308">
        <v>21930</v>
      </c>
      <c r="U1302" s="309">
        <v>45</v>
      </c>
      <c r="V1302" s="310">
        <v>46296</v>
      </c>
      <c r="X1302" s="50" t="s">
        <v>3404</v>
      </c>
      <c r="Z1302" s="50" t="s">
        <v>217</v>
      </c>
      <c r="AA1302" s="50" t="s">
        <v>3640</v>
      </c>
      <c r="AD1302" s="50" t="s">
        <v>360</v>
      </c>
      <c r="AF1302" s="306"/>
      <c r="AG1302" s="307">
        <v>0.22319166260755841</v>
      </c>
      <c r="AH1302" s="307">
        <v>0.19133353689159061</v>
      </c>
      <c r="AI1302" s="307">
        <v>9.397670942907918E-2</v>
      </c>
      <c r="AJ1302" s="306" t="s">
        <v>0</v>
      </c>
      <c r="AK1302" s="307">
        <v>760.07020968614017</v>
      </c>
      <c r="AL1302" s="307">
        <v>0.35455998404748906</v>
      </c>
      <c r="AM1302" s="311">
        <v>6330</v>
      </c>
      <c r="AN1302" s="312">
        <v>17</v>
      </c>
      <c r="AO1302" s="313" t="s">
        <v>3071</v>
      </c>
      <c r="AP1302" s="313" t="s">
        <v>0</v>
      </c>
      <c r="AQ1302" s="313" t="s">
        <v>306</v>
      </c>
      <c r="AR1302" s="314" t="s">
        <v>0</v>
      </c>
      <c r="AS1302" s="314"/>
      <c r="AT1302" s="50" t="s">
        <v>3641</v>
      </c>
    </row>
    <row r="1303" spans="1:46" x14ac:dyDescent="0.2">
      <c r="A1303" s="306" t="s">
        <v>3685</v>
      </c>
      <c r="B1303" s="50" t="s">
        <v>308</v>
      </c>
      <c r="C1303" s="50" t="s">
        <v>1066</v>
      </c>
      <c r="D1303" s="50" t="s">
        <v>778</v>
      </c>
      <c r="E1303" s="50" t="s">
        <v>770</v>
      </c>
      <c r="F1303" s="50" t="s">
        <v>1629</v>
      </c>
      <c r="G1303" s="50" t="s">
        <v>3635</v>
      </c>
      <c r="H1303" s="50" t="s">
        <v>3636</v>
      </c>
      <c r="I1303" s="50" t="s">
        <v>3646</v>
      </c>
      <c r="K1303" s="50" t="s">
        <v>3638</v>
      </c>
      <c r="L1303" s="307">
        <v>1359.3531866257247</v>
      </c>
      <c r="M1303" s="308">
        <v>6330</v>
      </c>
      <c r="N1303" s="307">
        <v>1221</v>
      </c>
      <c r="O1303" s="50" t="s">
        <v>3647</v>
      </c>
      <c r="P1303" s="50" t="s">
        <v>3154</v>
      </c>
      <c r="Q1303" s="50" t="s">
        <v>339</v>
      </c>
      <c r="R1303" s="50" t="s">
        <v>905</v>
      </c>
      <c r="T1303" s="308">
        <v>17832</v>
      </c>
      <c r="U1303" s="309">
        <v>45</v>
      </c>
      <c r="V1303" s="310">
        <v>46296</v>
      </c>
      <c r="X1303" s="50" t="s">
        <v>3404</v>
      </c>
      <c r="Z1303" s="50" t="s">
        <v>217</v>
      </c>
      <c r="AA1303" s="50" t="s">
        <v>3640</v>
      </c>
      <c r="AD1303" s="50" t="s">
        <v>360</v>
      </c>
      <c r="AF1303" s="306"/>
      <c r="AG1303" s="307">
        <v>0.21748513014398593</v>
      </c>
      <c r="AH1303" s="307">
        <v>0.18644154842353647</v>
      </c>
      <c r="AI1303" s="307">
        <v>9.1573926381937731E-2</v>
      </c>
      <c r="AJ1303" s="50" t="s">
        <v>0</v>
      </c>
      <c r="AK1303" s="307">
        <v>780.56428962738744</v>
      </c>
      <c r="AL1303" s="307">
        <v>0.28093299190265036</v>
      </c>
      <c r="AM1303" s="311">
        <v>6330</v>
      </c>
      <c r="AN1303" s="312">
        <v>17</v>
      </c>
      <c r="AO1303" s="313" t="s">
        <v>3071</v>
      </c>
      <c r="AP1303" s="313" t="s">
        <v>0</v>
      </c>
      <c r="AQ1303" s="313" t="s">
        <v>306</v>
      </c>
      <c r="AR1303" s="314" t="s">
        <v>0</v>
      </c>
      <c r="AS1303" s="314"/>
      <c r="AT1303" s="50" t="s">
        <v>3641</v>
      </c>
    </row>
    <row r="1304" spans="1:46" x14ac:dyDescent="0.2">
      <c r="A1304" s="306" t="s">
        <v>3686</v>
      </c>
      <c r="B1304" s="50" t="s">
        <v>308</v>
      </c>
      <c r="C1304" s="50" t="s">
        <v>1066</v>
      </c>
      <c r="D1304" s="50" t="s">
        <v>778</v>
      </c>
      <c r="E1304" s="50" t="s">
        <v>770</v>
      </c>
      <c r="F1304" s="50" t="s">
        <v>1629</v>
      </c>
      <c r="G1304" s="50" t="s">
        <v>3635</v>
      </c>
      <c r="H1304" s="50" t="s">
        <v>3636</v>
      </c>
      <c r="I1304" s="50" t="s">
        <v>3649</v>
      </c>
      <c r="K1304" s="50" t="s">
        <v>3650</v>
      </c>
      <c r="L1304" s="307">
        <v>1969.447819116222</v>
      </c>
      <c r="M1304" s="308">
        <v>6330</v>
      </c>
      <c r="N1304" s="307">
        <v>1769</v>
      </c>
      <c r="O1304" s="50" t="s">
        <v>3651</v>
      </c>
      <c r="P1304" s="50" t="s">
        <v>3154</v>
      </c>
      <c r="Q1304" s="50" t="s">
        <v>339</v>
      </c>
      <c r="R1304" s="50" t="s">
        <v>905</v>
      </c>
      <c r="T1304" s="308">
        <v>17092</v>
      </c>
      <c r="U1304" s="309">
        <v>45</v>
      </c>
      <c r="V1304" s="310">
        <v>46296</v>
      </c>
      <c r="X1304" s="50" t="s">
        <v>3404</v>
      </c>
      <c r="Z1304" s="50" t="s">
        <v>217</v>
      </c>
      <c r="AA1304" s="50" t="s">
        <v>3640</v>
      </c>
      <c r="AD1304" s="50" t="s">
        <v>360</v>
      </c>
      <c r="AF1304" s="306"/>
      <c r="AG1304" s="307">
        <v>0.32873724339844934</v>
      </c>
      <c r="AH1304" s="307">
        <v>0.28181366074597691</v>
      </c>
      <c r="AI1304" s="307">
        <v>0.13841755574756112</v>
      </c>
      <c r="AJ1304" s="306" t="s">
        <v>0</v>
      </c>
      <c r="AK1304" s="307">
        <v>509.29947781141647</v>
      </c>
      <c r="AL1304" s="307">
        <v>0.40701921595068674</v>
      </c>
      <c r="AM1304" s="311">
        <v>6330</v>
      </c>
      <c r="AN1304" s="312">
        <v>17</v>
      </c>
      <c r="AO1304" s="313" t="s">
        <v>3071</v>
      </c>
      <c r="AP1304" s="313" t="s">
        <v>0</v>
      </c>
      <c r="AQ1304" s="313" t="s">
        <v>306</v>
      </c>
      <c r="AR1304" s="314" t="s">
        <v>0</v>
      </c>
      <c r="AS1304" s="314"/>
      <c r="AT1304" s="50" t="s">
        <v>3641</v>
      </c>
    </row>
    <row r="1305" spans="1:46" x14ac:dyDescent="0.2">
      <c r="A1305" s="306" t="s">
        <v>3687</v>
      </c>
      <c r="B1305" s="50" t="s">
        <v>308</v>
      </c>
      <c r="C1305" s="50" t="s">
        <v>1066</v>
      </c>
      <c r="D1305" s="50" t="s">
        <v>778</v>
      </c>
      <c r="E1305" s="50" t="s">
        <v>770</v>
      </c>
      <c r="F1305" s="50" t="s">
        <v>1629</v>
      </c>
      <c r="G1305" s="50" t="s">
        <v>3635</v>
      </c>
      <c r="H1305" s="50" t="s">
        <v>3636</v>
      </c>
      <c r="I1305" s="50" t="s">
        <v>3653</v>
      </c>
      <c r="K1305" s="50" t="s">
        <v>3650</v>
      </c>
      <c r="L1305" s="307">
        <v>1840.3036998299124</v>
      </c>
      <c r="M1305" s="308">
        <v>6330</v>
      </c>
      <c r="N1305" s="307">
        <v>1653</v>
      </c>
      <c r="O1305" s="50" t="s">
        <v>3654</v>
      </c>
      <c r="P1305" s="50" t="s">
        <v>3154</v>
      </c>
      <c r="Q1305" s="50" t="s">
        <v>339</v>
      </c>
      <c r="R1305" s="50" t="s">
        <v>905</v>
      </c>
      <c r="T1305" s="308">
        <v>10319</v>
      </c>
      <c r="U1305" s="309">
        <v>45</v>
      </c>
      <c r="V1305" s="310">
        <v>46296</v>
      </c>
      <c r="X1305" s="50" t="s">
        <v>3404</v>
      </c>
      <c r="Z1305" s="50" t="s">
        <v>217</v>
      </c>
      <c r="AA1305" s="50" t="s">
        <v>3640</v>
      </c>
      <c r="AD1305" s="50" t="s">
        <v>360</v>
      </c>
      <c r="AF1305" s="306"/>
      <c r="AG1305" s="307">
        <v>0.50880245886940834</v>
      </c>
      <c r="AH1305" s="307">
        <v>0.43617657083273664</v>
      </c>
      <c r="AI1305" s="307">
        <v>0.2142355152308997</v>
      </c>
      <c r="AJ1305" s="50" t="s">
        <v>0</v>
      </c>
      <c r="AK1305" s="307">
        <v>321.62924862749492</v>
      </c>
      <c r="AL1305" s="307">
        <v>0.38032943129818259</v>
      </c>
      <c r="AM1305" s="311">
        <v>6330</v>
      </c>
      <c r="AN1305" s="312">
        <v>17</v>
      </c>
      <c r="AO1305" s="313" t="s">
        <v>3071</v>
      </c>
      <c r="AP1305" s="313" t="s">
        <v>0</v>
      </c>
      <c r="AQ1305" s="313" t="s">
        <v>306</v>
      </c>
      <c r="AR1305" s="314" t="s">
        <v>0</v>
      </c>
      <c r="AS1305" s="314"/>
      <c r="AT1305" s="50" t="s">
        <v>3641</v>
      </c>
    </row>
    <row r="1306" spans="1:46" x14ac:dyDescent="0.2">
      <c r="A1306" s="306" t="s">
        <v>3688</v>
      </c>
      <c r="B1306" s="50" t="s">
        <v>308</v>
      </c>
      <c r="C1306" s="50" t="s">
        <v>1066</v>
      </c>
      <c r="D1306" s="50" t="s">
        <v>778</v>
      </c>
      <c r="E1306" s="50" t="s">
        <v>770</v>
      </c>
      <c r="F1306" s="50" t="s">
        <v>1629</v>
      </c>
      <c r="G1306" s="50" t="s">
        <v>3635</v>
      </c>
      <c r="H1306" s="50" t="s">
        <v>3636</v>
      </c>
      <c r="I1306" s="50" t="s">
        <v>3656</v>
      </c>
      <c r="J1306" s="50" t="s">
        <v>3657</v>
      </c>
      <c r="K1306" s="50" t="s">
        <v>3638</v>
      </c>
      <c r="L1306" s="307">
        <v>2985.9011028093314</v>
      </c>
      <c r="M1306" s="308">
        <v>7310</v>
      </c>
      <c r="N1306" s="307">
        <v>2682</v>
      </c>
      <c r="O1306" s="50" t="s">
        <v>3658</v>
      </c>
      <c r="P1306" s="50" t="s">
        <v>3154</v>
      </c>
      <c r="Q1306" s="50" t="s">
        <v>339</v>
      </c>
      <c r="R1306" s="50" t="s">
        <v>905</v>
      </c>
      <c r="T1306" s="308">
        <v>10568</v>
      </c>
      <c r="U1306" s="309">
        <v>45</v>
      </c>
      <c r="V1306" s="310">
        <v>46296</v>
      </c>
      <c r="X1306" s="50" t="s">
        <v>3404</v>
      </c>
      <c r="Z1306" s="50" t="s">
        <v>219</v>
      </c>
      <c r="AA1306" s="50" t="s">
        <v>3640</v>
      </c>
      <c r="AD1306" s="50" t="s">
        <v>360</v>
      </c>
      <c r="AF1306" s="306"/>
      <c r="AG1306" s="307">
        <v>0.8060833101483027</v>
      </c>
      <c r="AH1306" s="307">
        <v>0.69102388932485459</v>
      </c>
      <c r="AI1306" s="307">
        <v>0.33940809494589064</v>
      </c>
      <c r="AJ1306" s="306" t="s">
        <v>0</v>
      </c>
      <c r="AK1306" s="307">
        <v>195.27161759395602</v>
      </c>
      <c r="AL1306" s="307">
        <v>0.61708622791392997</v>
      </c>
      <c r="AM1306" s="311">
        <v>7310</v>
      </c>
      <c r="AN1306" s="312">
        <v>17</v>
      </c>
      <c r="AO1306" s="313" t="s">
        <v>3071</v>
      </c>
      <c r="AP1306" s="313" t="s">
        <v>0</v>
      </c>
      <c r="AQ1306" s="313" t="s">
        <v>306</v>
      </c>
      <c r="AR1306" s="314" t="s">
        <v>0</v>
      </c>
      <c r="AS1306" s="314"/>
      <c r="AT1306" s="50" t="s">
        <v>3641</v>
      </c>
    </row>
    <row r="1307" spans="1:46" x14ac:dyDescent="0.2">
      <c r="A1307" s="306" t="s">
        <v>3689</v>
      </c>
      <c r="B1307" s="50" t="s">
        <v>308</v>
      </c>
      <c r="C1307" s="50" t="s">
        <v>1066</v>
      </c>
      <c r="D1307" s="50" t="s">
        <v>778</v>
      </c>
      <c r="E1307" s="50" t="s">
        <v>770</v>
      </c>
      <c r="F1307" s="50" t="s">
        <v>1629</v>
      </c>
      <c r="G1307" s="50" t="s">
        <v>3635</v>
      </c>
      <c r="H1307" s="50" t="s">
        <v>3636</v>
      </c>
      <c r="I1307" s="50" t="s">
        <v>3656</v>
      </c>
      <c r="J1307" s="50" t="s">
        <v>3657</v>
      </c>
      <c r="K1307" s="50" t="s">
        <v>3650</v>
      </c>
      <c r="L1307" s="307">
        <v>1948.294903026223</v>
      </c>
      <c r="M1307" s="308">
        <v>7310</v>
      </c>
      <c r="N1307" s="307">
        <v>1750</v>
      </c>
      <c r="O1307" s="50" t="s">
        <v>3660</v>
      </c>
      <c r="P1307" s="50" t="s">
        <v>3154</v>
      </c>
      <c r="Q1307" s="50" t="s">
        <v>339</v>
      </c>
      <c r="R1307" s="50" t="s">
        <v>905</v>
      </c>
      <c r="T1307" s="308">
        <v>10568</v>
      </c>
      <c r="U1307" s="309">
        <v>45</v>
      </c>
      <c r="V1307" s="310">
        <v>46296</v>
      </c>
      <c r="X1307" s="50" t="s">
        <v>3404</v>
      </c>
      <c r="Z1307" s="50" t="s">
        <v>219</v>
      </c>
      <c r="AA1307" s="50" t="s">
        <v>3640</v>
      </c>
      <c r="AD1307" s="50" t="s">
        <v>360</v>
      </c>
      <c r="AF1307" s="306"/>
      <c r="AG1307" s="307">
        <v>0.52596785710646143</v>
      </c>
      <c r="AH1307" s="307">
        <v>0.45089179952218328</v>
      </c>
      <c r="AI1307" s="307">
        <v>0.2214631492003388</v>
      </c>
      <c r="AJ1307" s="50" t="s">
        <v>0</v>
      </c>
      <c r="AK1307" s="307">
        <v>310.44751486429044</v>
      </c>
      <c r="AL1307" s="307">
        <v>0.40264761329208698</v>
      </c>
      <c r="AM1307" s="311">
        <v>7310</v>
      </c>
      <c r="AN1307" s="312">
        <v>17</v>
      </c>
      <c r="AO1307" s="313" t="s">
        <v>3071</v>
      </c>
      <c r="AP1307" s="313" t="s">
        <v>0</v>
      </c>
      <c r="AQ1307" s="313" t="s">
        <v>306</v>
      </c>
      <c r="AR1307" s="314" t="s">
        <v>0</v>
      </c>
      <c r="AS1307" s="314"/>
      <c r="AT1307" s="50" t="s">
        <v>3641</v>
      </c>
    </row>
    <row r="1308" spans="1:46" x14ac:dyDescent="0.2">
      <c r="A1308" s="306" t="s">
        <v>3690</v>
      </c>
      <c r="B1308" s="50" t="s">
        <v>308</v>
      </c>
      <c r="C1308" s="50" t="s">
        <v>1066</v>
      </c>
      <c r="D1308" s="50" t="s">
        <v>778</v>
      </c>
      <c r="E1308" s="50" t="s">
        <v>770</v>
      </c>
      <c r="F1308" s="50" t="s">
        <v>1629</v>
      </c>
      <c r="G1308" s="50" t="s">
        <v>3635</v>
      </c>
      <c r="H1308" s="50" t="s">
        <v>3636</v>
      </c>
      <c r="I1308" s="50" t="s">
        <v>3662</v>
      </c>
      <c r="J1308" s="50" t="s">
        <v>3657</v>
      </c>
      <c r="K1308" s="50" t="s">
        <v>3638</v>
      </c>
      <c r="L1308" s="307">
        <v>2897.9495043298621</v>
      </c>
      <c r="M1308" s="308">
        <v>7310</v>
      </c>
      <c r="N1308" s="307">
        <v>2603</v>
      </c>
      <c r="O1308" s="50" t="s">
        <v>3663</v>
      </c>
      <c r="P1308" s="50" t="s">
        <v>3154</v>
      </c>
      <c r="Q1308" s="50" t="s">
        <v>339</v>
      </c>
      <c r="R1308" s="50" t="s">
        <v>905</v>
      </c>
      <c r="T1308" s="308">
        <v>7506</v>
      </c>
      <c r="U1308" s="309">
        <v>45</v>
      </c>
      <c r="V1308" s="310">
        <v>46296</v>
      </c>
      <c r="X1308" s="50" t="s">
        <v>3404</v>
      </c>
      <c r="Z1308" s="50" t="s">
        <v>219</v>
      </c>
      <c r="AA1308" s="50" t="s">
        <v>3640</v>
      </c>
      <c r="AD1308" s="50" t="s">
        <v>360</v>
      </c>
      <c r="AF1308" s="306"/>
      <c r="AG1308" s="307">
        <v>1.1014874881873187</v>
      </c>
      <c r="AH1308" s="307">
        <v>0.94426240879473011</v>
      </c>
      <c r="AI1308" s="307">
        <v>0.46379048575464321</v>
      </c>
      <c r="AJ1308" s="306" t="s">
        <v>0</v>
      </c>
      <c r="AK1308" s="307">
        <v>137.27257752404668</v>
      </c>
      <c r="AL1308" s="307">
        <v>0.59890956422817265</v>
      </c>
      <c r="AM1308" s="311">
        <v>7310</v>
      </c>
      <c r="AN1308" s="312">
        <v>17</v>
      </c>
      <c r="AO1308" s="313" t="s">
        <v>3071</v>
      </c>
      <c r="AP1308" s="313" t="s">
        <v>0</v>
      </c>
      <c r="AQ1308" s="313" t="s">
        <v>306</v>
      </c>
      <c r="AR1308" s="314" t="s">
        <v>0</v>
      </c>
      <c r="AS1308" s="314"/>
      <c r="AT1308" s="50" t="s">
        <v>3641</v>
      </c>
    </row>
    <row r="1309" spans="1:46" x14ac:dyDescent="0.2">
      <c r="A1309" s="306" t="s">
        <v>3691</v>
      </c>
      <c r="B1309" s="50" t="s">
        <v>308</v>
      </c>
      <c r="C1309" s="50" t="s">
        <v>1066</v>
      </c>
      <c r="D1309" s="50" t="s">
        <v>778</v>
      </c>
      <c r="E1309" s="50" t="s">
        <v>770</v>
      </c>
      <c r="F1309" s="50" t="s">
        <v>1629</v>
      </c>
      <c r="G1309" s="50" t="s">
        <v>3635</v>
      </c>
      <c r="H1309" s="50" t="s">
        <v>3636</v>
      </c>
      <c r="I1309" s="50" t="s">
        <v>3662</v>
      </c>
      <c r="J1309" s="50" t="s">
        <v>3657</v>
      </c>
      <c r="K1309" s="50" t="s">
        <v>3650</v>
      </c>
      <c r="L1309" s="307">
        <v>1786.864753918336</v>
      </c>
      <c r="M1309" s="308">
        <v>7310</v>
      </c>
      <c r="N1309" s="307">
        <v>1605</v>
      </c>
      <c r="O1309" s="306" t="s">
        <v>3665</v>
      </c>
      <c r="P1309" s="50" t="s">
        <v>3154</v>
      </c>
      <c r="Q1309" s="50" t="s">
        <v>339</v>
      </c>
      <c r="R1309" s="50" t="s">
        <v>905</v>
      </c>
      <c r="T1309" s="308">
        <v>7506</v>
      </c>
      <c r="U1309" s="309">
        <v>45</v>
      </c>
      <c r="V1309" s="310">
        <v>46296</v>
      </c>
      <c r="X1309" s="50" t="s">
        <v>3404</v>
      </c>
      <c r="Z1309" s="50" t="s">
        <v>219</v>
      </c>
      <c r="AA1309" s="50" t="s">
        <v>3640</v>
      </c>
      <c r="AD1309" s="50" t="s">
        <v>360</v>
      </c>
      <c r="AF1309" s="306"/>
      <c r="AG1309" s="307">
        <v>0.67917303824074005</v>
      </c>
      <c r="AH1309" s="307">
        <v>0.58222864622187542</v>
      </c>
      <c r="AI1309" s="307">
        <v>0.28597146739769591</v>
      </c>
      <c r="AJ1309" s="306" t="s">
        <v>0</v>
      </c>
      <c r="AK1309" s="307">
        <v>235.68266232354253</v>
      </c>
      <c r="AL1309" s="307">
        <v>0.36928538247645676</v>
      </c>
      <c r="AM1309" s="311">
        <v>7310</v>
      </c>
      <c r="AN1309" s="312">
        <v>17</v>
      </c>
      <c r="AO1309" s="313" t="s">
        <v>3071</v>
      </c>
      <c r="AP1309" s="313" t="s">
        <v>0</v>
      </c>
      <c r="AQ1309" s="313" t="s">
        <v>306</v>
      </c>
      <c r="AR1309" s="314" t="s">
        <v>0</v>
      </c>
      <c r="AS1309" s="314"/>
      <c r="AT1309" s="50" t="s">
        <v>3641</v>
      </c>
    </row>
    <row r="1310" spans="1:46" x14ac:dyDescent="0.2">
      <c r="A1310" s="306" t="s">
        <v>3692</v>
      </c>
      <c r="B1310" s="50" t="s">
        <v>308</v>
      </c>
      <c r="C1310" s="50" t="s">
        <v>1066</v>
      </c>
      <c r="D1310" s="50" t="s">
        <v>778</v>
      </c>
      <c r="E1310" s="50" t="s">
        <v>770</v>
      </c>
      <c r="F1310" s="50" t="s">
        <v>1629</v>
      </c>
      <c r="G1310" s="50" t="s">
        <v>3635</v>
      </c>
      <c r="H1310" s="50" t="s">
        <v>3636</v>
      </c>
      <c r="I1310" s="50" t="s">
        <v>3693</v>
      </c>
      <c r="K1310" s="50" t="s">
        <v>3668</v>
      </c>
      <c r="L1310" s="307">
        <v>6994.7473192597936</v>
      </c>
      <c r="M1310" s="308">
        <v>14140</v>
      </c>
      <c r="N1310" s="307">
        <v>6282.8311000000003</v>
      </c>
      <c r="O1310" s="306" t="s">
        <v>3694</v>
      </c>
      <c r="P1310" s="50" t="s">
        <v>3154</v>
      </c>
      <c r="Q1310" s="50" t="s">
        <v>339</v>
      </c>
      <c r="R1310" s="50" t="s">
        <v>905</v>
      </c>
      <c r="T1310" s="308">
        <v>23555</v>
      </c>
      <c r="U1310" s="309">
        <v>45</v>
      </c>
      <c r="V1310" s="310">
        <v>46296</v>
      </c>
      <c r="X1310" s="50" t="s">
        <v>3404</v>
      </c>
      <c r="Z1310" s="50" t="s">
        <v>215</v>
      </c>
      <c r="AA1310" s="50" t="s">
        <v>3640</v>
      </c>
      <c r="AD1310" s="50" t="s">
        <v>360</v>
      </c>
      <c r="AF1310" s="306"/>
      <c r="AG1310" s="307">
        <v>0.84720056470141725</v>
      </c>
      <c r="AH1310" s="307">
        <v>0.72627211342519737</v>
      </c>
      <c r="AI1310" s="307">
        <v>0.35672085761146471</v>
      </c>
      <c r="AJ1310" s="306" t="s">
        <v>0</v>
      </c>
      <c r="AK1310" s="307">
        <v>184.77567099018688</v>
      </c>
      <c r="AL1310" s="307">
        <v>1.4455811126470275</v>
      </c>
      <c r="AM1310" s="311">
        <v>14140</v>
      </c>
      <c r="AN1310" s="312">
        <v>17</v>
      </c>
      <c r="AO1310" s="313" t="s">
        <v>3071</v>
      </c>
      <c r="AP1310" s="313" t="s">
        <v>0</v>
      </c>
      <c r="AQ1310" s="313" t="s">
        <v>306</v>
      </c>
      <c r="AR1310" s="314" t="s">
        <v>0</v>
      </c>
      <c r="AS1310" s="314"/>
      <c r="AT1310" s="50" t="s">
        <v>3641</v>
      </c>
    </row>
    <row r="1311" spans="1:46" x14ac:dyDescent="0.2">
      <c r="A1311" s="306" t="s">
        <v>3695</v>
      </c>
      <c r="B1311" s="50" t="s">
        <v>308</v>
      </c>
      <c r="C1311" s="50" t="s">
        <v>1066</v>
      </c>
      <c r="D1311" s="50" t="s">
        <v>778</v>
      </c>
      <c r="E1311" s="50" t="s">
        <v>770</v>
      </c>
      <c r="F1311" s="50" t="s">
        <v>1629</v>
      </c>
      <c r="G1311" s="50" t="s">
        <v>3635</v>
      </c>
      <c r="H1311" s="50" t="s">
        <v>3636</v>
      </c>
      <c r="I1311" s="50" t="s">
        <v>3696</v>
      </c>
      <c r="K1311" s="50" t="s">
        <v>3668</v>
      </c>
      <c r="L1311" s="307">
        <v>6763.9926625845837</v>
      </c>
      <c r="M1311" s="308">
        <v>13670</v>
      </c>
      <c r="N1311" s="307">
        <v>6075.5623500000002</v>
      </c>
      <c r="O1311" s="306" t="s">
        <v>3697</v>
      </c>
      <c r="P1311" s="50" t="s">
        <v>3154</v>
      </c>
      <c r="Q1311" s="50" t="s">
        <v>339</v>
      </c>
      <c r="R1311" s="50" t="s">
        <v>905</v>
      </c>
      <c r="T1311" s="308">
        <v>18678</v>
      </c>
      <c r="U1311" s="309">
        <v>45</v>
      </c>
      <c r="V1311" s="310">
        <v>46296</v>
      </c>
      <c r="X1311" s="50" t="s">
        <v>3404</v>
      </c>
      <c r="Z1311" s="50" t="s">
        <v>215</v>
      </c>
      <c r="AA1311" s="50" t="s">
        <v>3640</v>
      </c>
      <c r="AD1311" s="50" t="s">
        <v>360</v>
      </c>
      <c r="AF1311" s="306"/>
      <c r="AG1311" s="307">
        <v>1.0331659183183095</v>
      </c>
      <c r="AH1311" s="307">
        <v>0.88569298260604445</v>
      </c>
      <c r="AI1311" s="307">
        <v>0.43502311942784661</v>
      </c>
      <c r="AJ1311" s="306" t="s">
        <v>0</v>
      </c>
      <c r="AK1311" s="307">
        <v>147.73836392723453</v>
      </c>
      <c r="AL1311" s="307">
        <v>1.3978918169341503</v>
      </c>
      <c r="AM1311" s="311">
        <v>13670</v>
      </c>
      <c r="AN1311" s="312">
        <v>17</v>
      </c>
      <c r="AO1311" s="313" t="s">
        <v>3071</v>
      </c>
      <c r="AP1311" s="313" t="s">
        <v>0</v>
      </c>
      <c r="AQ1311" s="313" t="s">
        <v>306</v>
      </c>
      <c r="AR1311" s="314" t="s">
        <v>0</v>
      </c>
      <c r="AS1311" s="314"/>
      <c r="AT1311" s="50" t="s">
        <v>3641</v>
      </c>
    </row>
    <row r="1312" spans="1:46" x14ac:dyDescent="0.2">
      <c r="A1312" s="306" t="s">
        <v>3698</v>
      </c>
      <c r="B1312" s="50" t="s">
        <v>308</v>
      </c>
      <c r="C1312" s="50" t="s">
        <v>1066</v>
      </c>
      <c r="D1312" s="50" t="s">
        <v>778</v>
      </c>
      <c r="E1312" s="50" t="s">
        <v>770</v>
      </c>
      <c r="F1312" s="50" t="s">
        <v>1629</v>
      </c>
      <c r="G1312" s="50" t="s">
        <v>3635</v>
      </c>
      <c r="H1312" s="50" t="s">
        <v>3636</v>
      </c>
      <c r="I1312" s="50" t="s">
        <v>3699</v>
      </c>
      <c r="K1312" s="50" t="s">
        <v>3668</v>
      </c>
      <c r="L1312" s="307">
        <v>8495.7970439074761</v>
      </c>
      <c r="M1312" s="308">
        <v>12100</v>
      </c>
      <c r="N1312" s="307">
        <v>7631.1059500000001</v>
      </c>
      <c r="O1312" s="50" t="s">
        <v>3700</v>
      </c>
      <c r="P1312" s="50" t="s">
        <v>3154</v>
      </c>
      <c r="Q1312" s="50" t="s">
        <v>339</v>
      </c>
      <c r="R1312" s="50" t="s">
        <v>905</v>
      </c>
      <c r="T1312" s="308">
        <v>12123</v>
      </c>
      <c r="U1312" s="309">
        <v>45</v>
      </c>
      <c r="V1312" s="310">
        <v>46296</v>
      </c>
      <c r="X1312" s="50" t="s">
        <v>3404</v>
      </c>
      <c r="Z1312" s="50" t="s">
        <v>215</v>
      </c>
      <c r="AA1312" s="50" t="s">
        <v>3640</v>
      </c>
      <c r="AD1312" s="50" t="s">
        <v>360</v>
      </c>
      <c r="AF1312" s="306"/>
      <c r="AG1312" s="307">
        <v>1.9993615620300984</v>
      </c>
      <c r="AH1312" s="307">
        <v>1.7139749519270757</v>
      </c>
      <c r="AI1312" s="307">
        <v>0.84184784665970502</v>
      </c>
      <c r="AJ1312" s="50" t="s">
        <v>0</v>
      </c>
      <c r="AK1312" s="307">
        <v>66.198997046672815</v>
      </c>
      <c r="AL1312" s="307">
        <v>1.7557980557408823</v>
      </c>
      <c r="AM1312" s="311">
        <v>12100</v>
      </c>
      <c r="AN1312" s="312">
        <v>17</v>
      </c>
      <c r="AO1312" s="313" t="s">
        <v>3071</v>
      </c>
      <c r="AP1312" s="313" t="s">
        <v>0</v>
      </c>
      <c r="AQ1312" s="313" t="s">
        <v>306</v>
      </c>
      <c r="AR1312" s="314" t="s">
        <v>0</v>
      </c>
      <c r="AS1312" s="314"/>
      <c r="AT1312" s="50" t="s">
        <v>3641</v>
      </c>
    </row>
    <row r="1313" spans="1:46" x14ac:dyDescent="0.2">
      <c r="A1313" s="306" t="s">
        <v>3701</v>
      </c>
      <c r="B1313" s="50" t="s">
        <v>308</v>
      </c>
      <c r="C1313" s="50" t="s">
        <v>1066</v>
      </c>
      <c r="D1313" s="50" t="s">
        <v>778</v>
      </c>
      <c r="E1313" s="50" t="s">
        <v>770</v>
      </c>
      <c r="F1313" s="50" t="s">
        <v>1629</v>
      </c>
      <c r="G1313" s="50" t="s">
        <v>3635</v>
      </c>
      <c r="H1313" s="50" t="s">
        <v>3636</v>
      </c>
      <c r="I1313" s="50" t="s">
        <v>3702</v>
      </c>
      <c r="K1313" s="50" t="s">
        <v>3668</v>
      </c>
      <c r="L1313" s="307">
        <v>9064.4761593230905</v>
      </c>
      <c r="M1313" s="308">
        <v>18320</v>
      </c>
      <c r="N1313" s="307">
        <v>8141.9056500000006</v>
      </c>
      <c r="O1313" s="50" t="s">
        <v>3703</v>
      </c>
      <c r="P1313" s="50" t="s">
        <v>3154</v>
      </c>
      <c r="Q1313" s="50" t="s">
        <v>339</v>
      </c>
      <c r="R1313" s="50" t="s">
        <v>905</v>
      </c>
      <c r="T1313" s="308">
        <v>31860</v>
      </c>
      <c r="U1313" s="309">
        <v>45</v>
      </c>
      <c r="V1313" s="310">
        <v>46296</v>
      </c>
      <c r="X1313" s="50" t="s">
        <v>3404</v>
      </c>
      <c r="Z1313" s="50" t="s">
        <v>215</v>
      </c>
      <c r="AA1313" s="50" t="s">
        <v>3640</v>
      </c>
      <c r="AD1313" s="50" t="s">
        <v>360</v>
      </c>
      <c r="AF1313" s="306"/>
      <c r="AG1313" s="307">
        <v>0.8116975857604023</v>
      </c>
      <c r="AH1313" s="307">
        <v>0.69583678958016582</v>
      </c>
      <c r="AI1313" s="307">
        <v>0.34177203247692978</v>
      </c>
      <c r="AJ1313" s="306" t="s">
        <v>0</v>
      </c>
      <c r="AK1313" s="307">
        <v>193.77578423166744</v>
      </c>
      <c r="AL1313" s="307">
        <v>1.8733250729267754</v>
      </c>
      <c r="AM1313" s="311">
        <v>18320</v>
      </c>
      <c r="AN1313" s="312">
        <v>17</v>
      </c>
      <c r="AO1313" s="313" t="s">
        <v>3071</v>
      </c>
      <c r="AP1313" s="313" t="s">
        <v>0</v>
      </c>
      <c r="AQ1313" s="313" t="s">
        <v>306</v>
      </c>
      <c r="AR1313" s="314" t="s">
        <v>0</v>
      </c>
      <c r="AS1313" s="314"/>
      <c r="AT1313" s="50" t="s">
        <v>3641</v>
      </c>
    </row>
    <row r="1314" spans="1:46" x14ac:dyDescent="0.2">
      <c r="A1314" s="306" t="s">
        <v>3704</v>
      </c>
      <c r="B1314" s="50" t="s">
        <v>308</v>
      </c>
      <c r="C1314" s="50" t="s">
        <v>1066</v>
      </c>
      <c r="D1314" s="50" t="s">
        <v>778</v>
      </c>
      <c r="E1314" s="50" t="s">
        <v>770</v>
      </c>
      <c r="F1314" s="50" t="s">
        <v>1629</v>
      </c>
      <c r="G1314" s="50" t="s">
        <v>3635</v>
      </c>
      <c r="H1314" s="50" t="s">
        <v>3636</v>
      </c>
      <c r="I1314" s="50" t="s">
        <v>3705</v>
      </c>
      <c r="K1314" s="50" t="s">
        <v>3681</v>
      </c>
      <c r="L1314" s="307">
        <v>4291.9216647596159</v>
      </c>
      <c r="M1314" s="308">
        <v>8670</v>
      </c>
      <c r="N1314" s="307">
        <v>3855.0954999999994</v>
      </c>
      <c r="O1314" s="50" t="s">
        <v>3706</v>
      </c>
      <c r="P1314" s="50" t="s">
        <v>3154</v>
      </c>
      <c r="Q1314" s="50" t="s">
        <v>339</v>
      </c>
      <c r="R1314" s="50" t="s">
        <v>905</v>
      </c>
      <c r="T1314" s="308">
        <v>26062</v>
      </c>
      <c r="U1314" s="309">
        <v>45</v>
      </c>
      <c r="V1314" s="310">
        <v>46296</v>
      </c>
      <c r="X1314" s="50" t="s">
        <v>3404</v>
      </c>
      <c r="Z1314" s="50" t="s">
        <v>215</v>
      </c>
      <c r="AA1314" s="50" t="s">
        <v>3640</v>
      </c>
      <c r="AD1314" s="50" t="s">
        <v>360</v>
      </c>
      <c r="AF1314" s="306"/>
      <c r="AG1314" s="307">
        <v>0.46983066709040322</v>
      </c>
      <c r="AH1314" s="307">
        <v>0.40276756857448137</v>
      </c>
      <c r="AI1314" s="307">
        <v>0.1978261175448138</v>
      </c>
      <c r="AJ1314" s="50" t="s">
        <v>0</v>
      </c>
      <c r="AK1314" s="307">
        <v>350.04920984835206</v>
      </c>
      <c r="AL1314" s="307">
        <v>0.88699714405032237</v>
      </c>
      <c r="AM1314" s="311">
        <v>8670</v>
      </c>
      <c r="AN1314" s="312">
        <v>17</v>
      </c>
      <c r="AO1314" s="313" t="s">
        <v>3071</v>
      </c>
      <c r="AP1314" s="313" t="s">
        <v>0</v>
      </c>
      <c r="AQ1314" s="313" t="s">
        <v>306</v>
      </c>
      <c r="AR1314" s="314" t="s">
        <v>0</v>
      </c>
      <c r="AS1314" s="314"/>
      <c r="AT1314" s="50" t="s">
        <v>3641</v>
      </c>
    </row>
    <row r="1315" spans="1:46" x14ac:dyDescent="0.2">
      <c r="A1315" s="306" t="s">
        <v>3707</v>
      </c>
      <c r="B1315" s="50" t="s">
        <v>308</v>
      </c>
      <c r="C1315" s="50" t="s">
        <v>1066</v>
      </c>
      <c r="D1315" s="50" t="s">
        <v>778</v>
      </c>
      <c r="E1315" s="50" t="s">
        <v>770</v>
      </c>
      <c r="F1315" s="50" t="s">
        <v>1629</v>
      </c>
      <c r="G1315" s="50" t="s">
        <v>3635</v>
      </c>
      <c r="H1315" s="50" t="s">
        <v>3636</v>
      </c>
      <c r="I1315" s="50" t="s">
        <v>3667</v>
      </c>
      <c r="K1315" s="50" t="s">
        <v>3668</v>
      </c>
      <c r="L1315" s="307">
        <v>8701.6937399083836</v>
      </c>
      <c r="M1315" s="308">
        <v>17590</v>
      </c>
      <c r="N1315" s="307">
        <v>7816.0467499999986</v>
      </c>
      <c r="O1315" s="50" t="s">
        <v>3669</v>
      </c>
      <c r="P1315" s="50" t="s">
        <v>3154</v>
      </c>
      <c r="Q1315" s="50" t="s">
        <v>339</v>
      </c>
      <c r="R1315" s="50" t="s">
        <v>905</v>
      </c>
      <c r="T1315" s="308">
        <v>26772</v>
      </c>
      <c r="U1315" s="309">
        <v>45</v>
      </c>
      <c r="V1315" s="310">
        <v>46296</v>
      </c>
      <c r="X1315" s="50" t="s">
        <v>3404</v>
      </c>
      <c r="Z1315" s="50" t="s">
        <v>1</v>
      </c>
      <c r="AA1315" s="50" t="s">
        <v>3640</v>
      </c>
      <c r="AD1315" s="50" t="s">
        <v>360</v>
      </c>
      <c r="AF1315" s="306"/>
      <c r="AG1315" s="307">
        <v>0.92730006953906097</v>
      </c>
      <c r="AH1315" s="307">
        <v>0.79493830545405864</v>
      </c>
      <c r="AI1315" s="307">
        <v>0.39044742160402779</v>
      </c>
      <c r="AJ1315" s="306" t="s">
        <v>0</v>
      </c>
      <c r="AK1315" s="307">
        <v>167.00159746870898</v>
      </c>
      <c r="AL1315" s="307">
        <v>1.7983500395810701</v>
      </c>
      <c r="AM1315" s="311">
        <v>17590</v>
      </c>
      <c r="AN1315" s="312">
        <v>17</v>
      </c>
      <c r="AO1315" s="313" t="s">
        <v>3071</v>
      </c>
      <c r="AP1315" s="313" t="s">
        <v>0</v>
      </c>
      <c r="AQ1315" s="313" t="s">
        <v>306</v>
      </c>
      <c r="AR1315" s="314" t="s">
        <v>0</v>
      </c>
      <c r="AS1315" s="314"/>
      <c r="AT1315" s="50" t="s">
        <v>3641</v>
      </c>
    </row>
    <row r="1316" spans="1:46" x14ac:dyDescent="0.2">
      <c r="A1316" s="306" t="s">
        <v>3708</v>
      </c>
      <c r="B1316" s="50" t="s">
        <v>308</v>
      </c>
      <c r="C1316" s="50" t="s">
        <v>1066</v>
      </c>
      <c r="D1316" s="50" t="s">
        <v>778</v>
      </c>
      <c r="E1316" s="50" t="s">
        <v>770</v>
      </c>
      <c r="F1316" s="50" t="s">
        <v>1629</v>
      </c>
      <c r="G1316" s="50" t="s">
        <v>3635</v>
      </c>
      <c r="H1316" s="50" t="s">
        <v>3636</v>
      </c>
      <c r="I1316" s="50" t="s">
        <v>3671</v>
      </c>
      <c r="K1316" s="50" t="s">
        <v>3668</v>
      </c>
      <c r="L1316" s="307">
        <v>8386.4066866429475</v>
      </c>
      <c r="M1316" s="308">
        <v>16950</v>
      </c>
      <c r="N1316" s="307">
        <v>7532.8491999999987</v>
      </c>
      <c r="O1316" s="50" t="s">
        <v>3672</v>
      </c>
      <c r="P1316" s="50" t="s">
        <v>3154</v>
      </c>
      <c r="Q1316" s="50" t="s">
        <v>339</v>
      </c>
      <c r="R1316" s="50" t="s">
        <v>905</v>
      </c>
      <c r="T1316" s="308">
        <v>21242</v>
      </c>
      <c r="U1316" s="309">
        <v>45</v>
      </c>
      <c r="V1316" s="310">
        <v>46296</v>
      </c>
      <c r="X1316" s="50" t="s">
        <v>3404</v>
      </c>
      <c r="Z1316" s="50" t="s">
        <v>1</v>
      </c>
      <c r="AA1316" s="50" t="s">
        <v>3640</v>
      </c>
      <c r="AD1316" s="50" t="s">
        <v>360</v>
      </c>
      <c r="AF1316" s="306"/>
      <c r="AG1316" s="307">
        <v>1.1263615822461466</v>
      </c>
      <c r="AH1316" s="307">
        <v>0.96558600277511064</v>
      </c>
      <c r="AI1316" s="307">
        <v>0.47426393033750947</v>
      </c>
      <c r="AJ1316" s="50" t="s">
        <v>0</v>
      </c>
      <c r="AK1316" s="307">
        <v>133.77752630564271</v>
      </c>
      <c r="AL1316" s="307">
        <v>1.7331907152395458</v>
      </c>
      <c r="AM1316" s="311">
        <v>16950</v>
      </c>
      <c r="AN1316" s="312">
        <v>17</v>
      </c>
      <c r="AO1316" s="313" t="s">
        <v>3071</v>
      </c>
      <c r="AP1316" s="313" t="s">
        <v>0</v>
      </c>
      <c r="AQ1316" s="313" t="s">
        <v>306</v>
      </c>
      <c r="AR1316" s="314" t="s">
        <v>0</v>
      </c>
      <c r="AS1316" s="314"/>
      <c r="AT1316" s="50" t="s">
        <v>3641</v>
      </c>
    </row>
    <row r="1317" spans="1:46" x14ac:dyDescent="0.2">
      <c r="A1317" s="306" t="s">
        <v>3709</v>
      </c>
      <c r="B1317" s="50" t="s">
        <v>308</v>
      </c>
      <c r="C1317" s="50" t="s">
        <v>1066</v>
      </c>
      <c r="D1317" s="50" t="s">
        <v>778</v>
      </c>
      <c r="E1317" s="50" t="s">
        <v>770</v>
      </c>
      <c r="F1317" s="50" t="s">
        <v>1629</v>
      </c>
      <c r="G1317" s="50" t="s">
        <v>3635</v>
      </c>
      <c r="H1317" s="50" t="s">
        <v>3636</v>
      </c>
      <c r="I1317" s="50" t="s">
        <v>3674</v>
      </c>
      <c r="K1317" s="50" t="s">
        <v>3668</v>
      </c>
      <c r="L1317" s="307">
        <v>10140.373256481174</v>
      </c>
      <c r="M1317" s="308">
        <v>14750</v>
      </c>
      <c r="N1317" s="307">
        <v>9108.2993499999975</v>
      </c>
      <c r="O1317" s="50" t="s">
        <v>3675</v>
      </c>
      <c r="P1317" s="50" t="s">
        <v>3154</v>
      </c>
      <c r="Q1317" s="50" t="s">
        <v>339</v>
      </c>
      <c r="R1317" s="50" t="s">
        <v>905</v>
      </c>
      <c r="T1317" s="308">
        <v>14750</v>
      </c>
      <c r="U1317" s="309">
        <v>45</v>
      </c>
      <c r="V1317" s="310">
        <v>46296</v>
      </c>
      <c r="X1317" s="50" t="s">
        <v>3404</v>
      </c>
      <c r="Z1317" s="50" t="s">
        <v>1</v>
      </c>
      <c r="AA1317" s="50" t="s">
        <v>3640</v>
      </c>
      <c r="AD1317" s="50" t="s">
        <v>360</v>
      </c>
      <c r="AF1317" s="306"/>
      <c r="AG1317" s="307">
        <v>1.9613686779090302</v>
      </c>
      <c r="AH1317" s="307">
        <v>1.6814051291538206</v>
      </c>
      <c r="AI1317" s="307">
        <v>0.82585062620037131</v>
      </c>
      <c r="AJ1317" s="306" t="s">
        <v>0</v>
      </c>
      <c r="AK1317" s="307">
        <v>67.887941469978387</v>
      </c>
      <c r="AL1317" s="307">
        <v>2.0956771396727807</v>
      </c>
      <c r="AM1317" s="311">
        <v>14750</v>
      </c>
      <c r="AN1317" s="312">
        <v>17</v>
      </c>
      <c r="AO1317" s="313" t="s">
        <v>3071</v>
      </c>
      <c r="AP1317" s="313" t="s">
        <v>0</v>
      </c>
      <c r="AQ1317" s="313" t="s">
        <v>306</v>
      </c>
      <c r="AR1317" s="314" t="s">
        <v>0</v>
      </c>
      <c r="AS1317" s="314"/>
      <c r="AT1317" s="50" t="s">
        <v>3641</v>
      </c>
    </row>
    <row r="1318" spans="1:46" x14ac:dyDescent="0.2">
      <c r="A1318" s="306" t="s">
        <v>3710</v>
      </c>
      <c r="B1318" s="50" t="s">
        <v>308</v>
      </c>
      <c r="C1318" s="50" t="s">
        <v>1066</v>
      </c>
      <c r="D1318" s="50" t="s">
        <v>778</v>
      </c>
      <c r="E1318" s="50" t="s">
        <v>770</v>
      </c>
      <c r="F1318" s="50" t="s">
        <v>1629</v>
      </c>
      <c r="G1318" s="50" t="s">
        <v>3635</v>
      </c>
      <c r="H1318" s="50" t="s">
        <v>3636</v>
      </c>
      <c r="I1318" s="50" t="s">
        <v>3677</v>
      </c>
      <c r="K1318" s="50" t="s">
        <v>3668</v>
      </c>
      <c r="L1318" s="307">
        <v>10755.878136920668</v>
      </c>
      <c r="M1318" s="308">
        <v>21740</v>
      </c>
      <c r="N1318" s="307">
        <v>9661.1589499999973</v>
      </c>
      <c r="O1318" s="50" t="s">
        <v>3678</v>
      </c>
      <c r="P1318" s="50" t="s">
        <v>3154</v>
      </c>
      <c r="Q1318" s="50" t="s">
        <v>339</v>
      </c>
      <c r="R1318" s="50" t="s">
        <v>905</v>
      </c>
      <c r="T1318" s="308">
        <v>34914</v>
      </c>
      <c r="U1318" s="309">
        <v>45</v>
      </c>
      <c r="V1318" s="310">
        <v>46296</v>
      </c>
      <c r="X1318" s="50" t="s">
        <v>3404</v>
      </c>
      <c r="Z1318" s="50" t="s">
        <v>1</v>
      </c>
      <c r="AA1318" s="50" t="s">
        <v>3640</v>
      </c>
      <c r="AD1318" s="50" t="s">
        <v>360</v>
      </c>
      <c r="AF1318" s="306"/>
      <c r="AG1318" s="307">
        <v>0.87890832908254335</v>
      </c>
      <c r="AH1318" s="307">
        <v>0.75345394734805904</v>
      </c>
      <c r="AI1318" s="307">
        <v>0.37007167602949048</v>
      </c>
      <c r="AJ1318" s="50" t="s">
        <v>0</v>
      </c>
      <c r="AK1318" s="307">
        <v>177.35232888599293</v>
      </c>
      <c r="AL1318" s="307">
        <v>2.2228814816302753</v>
      </c>
      <c r="AM1318" s="311">
        <v>21740</v>
      </c>
      <c r="AN1318" s="312">
        <v>17</v>
      </c>
      <c r="AO1318" s="313" t="s">
        <v>3071</v>
      </c>
      <c r="AP1318" s="313" t="s">
        <v>0</v>
      </c>
      <c r="AQ1318" s="313" t="s">
        <v>306</v>
      </c>
      <c r="AR1318" s="314" t="s">
        <v>0</v>
      </c>
      <c r="AS1318" s="314"/>
      <c r="AT1318" s="50" t="s">
        <v>3641</v>
      </c>
    </row>
    <row r="1319" spans="1:46" x14ac:dyDescent="0.2">
      <c r="A1319" s="306" t="s">
        <v>3711</v>
      </c>
      <c r="B1319" s="50" t="s">
        <v>308</v>
      </c>
      <c r="C1319" s="50" t="s">
        <v>1066</v>
      </c>
      <c r="D1319" s="50" t="s">
        <v>778</v>
      </c>
      <c r="E1319" s="50" t="s">
        <v>770</v>
      </c>
      <c r="F1319" s="50" t="s">
        <v>1629</v>
      </c>
      <c r="G1319" s="50" t="s">
        <v>3635</v>
      </c>
      <c r="H1319" s="50" t="s">
        <v>3636</v>
      </c>
      <c r="I1319" s="50" t="s">
        <v>3680</v>
      </c>
      <c r="K1319" s="50" t="s">
        <v>3681</v>
      </c>
      <c r="L1319" s="307">
        <v>6262.8885972445114</v>
      </c>
      <c r="M1319" s="308">
        <v>12660</v>
      </c>
      <c r="N1319" s="307">
        <v>5625.4599999999991</v>
      </c>
      <c r="O1319" s="50" t="s">
        <v>3682</v>
      </c>
      <c r="P1319" s="50" t="s">
        <v>3154</v>
      </c>
      <c r="Q1319" s="50" t="s">
        <v>339</v>
      </c>
      <c r="R1319" s="50" t="s">
        <v>905</v>
      </c>
      <c r="T1319" s="308">
        <v>29335</v>
      </c>
      <c r="U1319" s="309">
        <v>45</v>
      </c>
      <c r="V1319" s="310">
        <v>46296</v>
      </c>
      <c r="X1319" s="50" t="s">
        <v>3404</v>
      </c>
      <c r="Z1319" s="50" t="s">
        <v>1</v>
      </c>
      <c r="AA1319" s="50" t="s">
        <v>3640</v>
      </c>
      <c r="AD1319" s="50" t="s">
        <v>360</v>
      </c>
      <c r="AF1319" s="306"/>
      <c r="AG1319" s="307">
        <v>0.60909622620892623</v>
      </c>
      <c r="AH1319" s="307">
        <v>0.52215451915329547</v>
      </c>
      <c r="AI1319" s="307">
        <v>0.25646504173156554</v>
      </c>
      <c r="AJ1319" s="50" t="s">
        <v>0</v>
      </c>
      <c r="AK1319" s="307">
        <v>265.21322081713953</v>
      </c>
      <c r="AL1319" s="307">
        <v>1.2943303100972026</v>
      </c>
      <c r="AM1319" s="311">
        <v>12660</v>
      </c>
      <c r="AN1319" s="312">
        <v>17</v>
      </c>
      <c r="AO1319" s="313" t="s">
        <v>3071</v>
      </c>
      <c r="AP1319" s="313" t="s">
        <v>0</v>
      </c>
      <c r="AQ1319" s="313" t="s">
        <v>306</v>
      </c>
      <c r="AR1319" s="314" t="s">
        <v>0</v>
      </c>
      <c r="AS1319" s="314"/>
      <c r="AT1319" s="50" t="s">
        <v>3641</v>
      </c>
    </row>
    <row r="1320" spans="1:46" x14ac:dyDescent="0.2">
      <c r="A1320" s="306" t="s">
        <v>3712</v>
      </c>
      <c r="B1320" s="50" t="s">
        <v>310</v>
      </c>
      <c r="C1320" s="50" t="s">
        <v>1058</v>
      </c>
      <c r="D1320" s="50" t="s">
        <v>778</v>
      </c>
      <c r="E1320" s="50" t="s">
        <v>770</v>
      </c>
      <c r="F1320" s="50" t="s">
        <v>1629</v>
      </c>
      <c r="G1320" s="50" t="s">
        <v>3635</v>
      </c>
      <c r="H1320" s="50" t="s">
        <v>3636</v>
      </c>
      <c r="I1320" s="50" t="s">
        <v>3693</v>
      </c>
      <c r="K1320" s="50" t="s">
        <v>3668</v>
      </c>
      <c r="L1320" s="307">
        <v>10332.277688147531</v>
      </c>
      <c r="M1320" s="308">
        <v>20880</v>
      </c>
      <c r="N1320" s="307">
        <v>9280.6719999999987</v>
      </c>
      <c r="O1320" s="50" t="s">
        <v>3694</v>
      </c>
      <c r="P1320" s="50" t="s">
        <v>3154</v>
      </c>
      <c r="Q1320" s="50" t="s">
        <v>339</v>
      </c>
      <c r="R1320" s="50" t="s">
        <v>905</v>
      </c>
      <c r="T1320" s="308">
        <v>23555</v>
      </c>
      <c r="U1320" s="309">
        <v>45</v>
      </c>
      <c r="V1320" s="310">
        <v>46296</v>
      </c>
      <c r="X1320" s="50" t="s">
        <v>3404</v>
      </c>
      <c r="Z1320" s="50" t="s">
        <v>215</v>
      </c>
      <c r="AA1320" s="50" t="s">
        <v>3640</v>
      </c>
      <c r="AD1320" s="50" t="s">
        <v>360</v>
      </c>
      <c r="AF1320" s="306"/>
      <c r="AG1320" s="307">
        <v>1.2514407015029625</v>
      </c>
      <c r="AH1320" s="307">
        <v>1.0728114698875244</v>
      </c>
      <c r="AI1320" s="307">
        <v>0.52692953580284962</v>
      </c>
      <c r="AJ1320" s="50" t="s">
        <v>0</v>
      </c>
      <c r="AK1320" s="307">
        <v>118.30859255828173</v>
      </c>
      <c r="AL1320" s="307">
        <v>2.1353373888838281</v>
      </c>
      <c r="AM1320" s="311">
        <v>20880</v>
      </c>
      <c r="AN1320" s="312">
        <v>17</v>
      </c>
      <c r="AO1320" s="313" t="s">
        <v>3071</v>
      </c>
      <c r="AP1320" s="313" t="s">
        <v>0</v>
      </c>
      <c r="AQ1320" s="313" t="s">
        <v>306</v>
      </c>
      <c r="AR1320" s="314" t="s">
        <v>0</v>
      </c>
      <c r="AS1320" s="314"/>
      <c r="AT1320" s="50" t="s">
        <v>3641</v>
      </c>
    </row>
    <row r="1321" spans="1:46" x14ac:dyDescent="0.2">
      <c r="A1321" s="306" t="s">
        <v>3713</v>
      </c>
      <c r="B1321" s="50" t="s">
        <v>310</v>
      </c>
      <c r="C1321" s="50" t="s">
        <v>1058</v>
      </c>
      <c r="D1321" s="50" t="s">
        <v>778</v>
      </c>
      <c r="E1321" s="50" t="s">
        <v>770</v>
      </c>
      <c r="F1321" s="50" t="s">
        <v>1629</v>
      </c>
      <c r="G1321" s="50" t="s">
        <v>3635</v>
      </c>
      <c r="H1321" s="50" t="s">
        <v>3636</v>
      </c>
      <c r="I1321" s="50" t="s">
        <v>3696</v>
      </c>
      <c r="K1321" s="50" t="s">
        <v>3668</v>
      </c>
      <c r="L1321" s="307">
        <v>10104.097174363767</v>
      </c>
      <c r="M1321" s="308">
        <v>18680</v>
      </c>
      <c r="N1321" s="307">
        <v>9075.7153999999973</v>
      </c>
      <c r="O1321" s="50" t="s">
        <v>3697</v>
      </c>
      <c r="P1321" s="50" t="s">
        <v>3154</v>
      </c>
      <c r="Q1321" s="50" t="s">
        <v>339</v>
      </c>
      <c r="R1321" s="50" t="s">
        <v>905</v>
      </c>
      <c r="T1321" s="308">
        <v>18678</v>
      </c>
      <c r="U1321" s="309">
        <v>45</v>
      </c>
      <c r="V1321" s="310">
        <v>46296</v>
      </c>
      <c r="X1321" s="50" t="s">
        <v>3404</v>
      </c>
      <c r="Z1321" s="50" t="s">
        <v>215</v>
      </c>
      <c r="AA1321" s="50" t="s">
        <v>3640</v>
      </c>
      <c r="AD1321" s="50" t="s">
        <v>360</v>
      </c>
      <c r="AF1321" s="306"/>
      <c r="AG1321" s="307">
        <v>1.5433501123787525</v>
      </c>
      <c r="AH1321" s="307">
        <v>1.3230540613099964</v>
      </c>
      <c r="AI1321" s="307">
        <v>0.64984042577512935</v>
      </c>
      <c r="AJ1321" s="50" t="s">
        <v>0</v>
      </c>
      <c r="AK1321" s="307">
        <v>91.961236978579564</v>
      </c>
      <c r="AL1321" s="307">
        <v>2.0881800827018511</v>
      </c>
      <c r="AM1321" s="311">
        <v>18680</v>
      </c>
      <c r="AN1321" s="312">
        <v>17</v>
      </c>
      <c r="AO1321" s="313" t="s">
        <v>3071</v>
      </c>
      <c r="AP1321" s="313" t="s">
        <v>0</v>
      </c>
      <c r="AQ1321" s="313" t="s">
        <v>306</v>
      </c>
      <c r="AR1321" s="314" t="s">
        <v>0</v>
      </c>
      <c r="AS1321" s="314"/>
      <c r="AT1321" s="50" t="s">
        <v>3641</v>
      </c>
    </row>
    <row r="1322" spans="1:46" x14ac:dyDescent="0.2">
      <c r="A1322" s="306" t="s">
        <v>3714</v>
      </c>
      <c r="B1322" s="50" t="s">
        <v>310</v>
      </c>
      <c r="C1322" s="50" t="s">
        <v>1058</v>
      </c>
      <c r="D1322" s="50" t="s">
        <v>778</v>
      </c>
      <c r="E1322" s="50" t="s">
        <v>770</v>
      </c>
      <c r="F1322" s="50" t="s">
        <v>1629</v>
      </c>
      <c r="G1322" s="50" t="s">
        <v>3635</v>
      </c>
      <c r="H1322" s="50" t="s">
        <v>3636</v>
      </c>
      <c r="I1322" s="50" t="s">
        <v>3699</v>
      </c>
      <c r="K1322" s="50" t="s">
        <v>3668</v>
      </c>
      <c r="L1322" s="307">
        <v>11727.208687997419</v>
      </c>
      <c r="M1322" s="308">
        <v>12120</v>
      </c>
      <c r="N1322" s="307">
        <v>10533.62875</v>
      </c>
      <c r="O1322" s="50" t="s">
        <v>3700</v>
      </c>
      <c r="P1322" s="50" t="s">
        <v>3154</v>
      </c>
      <c r="Q1322" s="50" t="s">
        <v>339</v>
      </c>
      <c r="R1322" s="50" t="s">
        <v>905</v>
      </c>
      <c r="T1322" s="308">
        <v>12123</v>
      </c>
      <c r="U1322" s="309">
        <v>45</v>
      </c>
      <c r="V1322" s="310">
        <v>46296</v>
      </c>
      <c r="X1322" s="50" t="s">
        <v>3404</v>
      </c>
      <c r="Z1322" s="50" t="s">
        <v>215</v>
      </c>
      <c r="AA1322" s="50" t="s">
        <v>3640</v>
      </c>
      <c r="AD1322" s="50" t="s">
        <v>360</v>
      </c>
      <c r="AF1322" s="306"/>
      <c r="AG1322" s="307">
        <v>2.7598270249995873</v>
      </c>
      <c r="AH1322" s="307">
        <v>2.3658924340316503</v>
      </c>
      <c r="AI1322" s="307">
        <v>1.1620481669108864</v>
      </c>
      <c r="AJ1322" s="50" t="s">
        <v>181</v>
      </c>
      <c r="AK1322" s="307">
        <v>42.173633758595123</v>
      </c>
      <c r="AL1322" s="307">
        <v>2.4236231288528063</v>
      </c>
      <c r="AM1322" s="311">
        <v>12120</v>
      </c>
      <c r="AN1322" s="312">
        <v>17</v>
      </c>
      <c r="AO1322" s="313" t="s">
        <v>3071</v>
      </c>
      <c r="AP1322" s="313" t="s">
        <v>0</v>
      </c>
      <c r="AQ1322" s="313" t="s">
        <v>306</v>
      </c>
      <c r="AR1322" s="314" t="s">
        <v>0</v>
      </c>
      <c r="AS1322" s="314"/>
      <c r="AT1322" s="50" t="s">
        <v>3641</v>
      </c>
    </row>
    <row r="1323" spans="1:46" x14ac:dyDescent="0.2">
      <c r="A1323" s="306" t="s">
        <v>3715</v>
      </c>
      <c r="B1323" s="50" t="s">
        <v>310</v>
      </c>
      <c r="C1323" s="50" t="s">
        <v>1058</v>
      </c>
      <c r="D1323" s="50" t="s">
        <v>778</v>
      </c>
      <c r="E1323" s="50" t="s">
        <v>770</v>
      </c>
      <c r="F1323" s="50" t="s">
        <v>1629</v>
      </c>
      <c r="G1323" s="50" t="s">
        <v>3635</v>
      </c>
      <c r="H1323" s="50" t="s">
        <v>3636</v>
      </c>
      <c r="I1323" s="50" t="s">
        <v>3702</v>
      </c>
      <c r="K1323" s="50" t="s">
        <v>3668</v>
      </c>
      <c r="L1323" s="307">
        <v>12395.114629820862</v>
      </c>
      <c r="M1323" s="308">
        <v>25050</v>
      </c>
      <c r="N1323" s="307">
        <v>11133.556099999998</v>
      </c>
      <c r="O1323" s="50" t="s">
        <v>3703</v>
      </c>
      <c r="P1323" s="50" t="s">
        <v>3154</v>
      </c>
      <c r="Q1323" s="50" t="s">
        <v>339</v>
      </c>
      <c r="R1323" s="50" t="s">
        <v>905</v>
      </c>
      <c r="T1323" s="308">
        <v>31860</v>
      </c>
      <c r="U1323" s="309">
        <v>45</v>
      </c>
      <c r="V1323" s="310">
        <v>46296</v>
      </c>
      <c r="X1323" s="50" t="s">
        <v>3404</v>
      </c>
      <c r="Z1323" s="50" t="s">
        <v>215</v>
      </c>
      <c r="AA1323" s="50" t="s">
        <v>3640</v>
      </c>
      <c r="AD1323" s="50" t="s">
        <v>360</v>
      </c>
      <c r="AF1323" s="306"/>
      <c r="AG1323" s="307">
        <v>1.1099466139475587</v>
      </c>
      <c r="AH1323" s="307">
        <v>0.95151408850269215</v>
      </c>
      <c r="AI1323" s="307">
        <v>0.46735227114710165</v>
      </c>
      <c r="AJ1323" s="50" t="s">
        <v>0</v>
      </c>
      <c r="AK1323" s="307">
        <v>136.06641038475382</v>
      </c>
      <c r="AL1323" s="307">
        <v>2.5616570234963172</v>
      </c>
      <c r="AM1323" s="311">
        <v>25050</v>
      </c>
      <c r="AN1323" s="312">
        <v>17</v>
      </c>
      <c r="AO1323" s="313" t="s">
        <v>3071</v>
      </c>
      <c r="AP1323" s="313" t="s">
        <v>0</v>
      </c>
      <c r="AQ1323" s="313" t="s">
        <v>306</v>
      </c>
      <c r="AR1323" s="314" t="s">
        <v>0</v>
      </c>
      <c r="AS1323" s="314"/>
      <c r="AT1323" s="50" t="s">
        <v>3641</v>
      </c>
    </row>
    <row r="1324" spans="1:46" x14ac:dyDescent="0.2">
      <c r="A1324" s="306" t="s">
        <v>3716</v>
      </c>
      <c r="B1324" s="50" t="s">
        <v>310</v>
      </c>
      <c r="C1324" s="50" t="s">
        <v>1058</v>
      </c>
      <c r="D1324" s="50" t="s">
        <v>778</v>
      </c>
      <c r="E1324" s="50" t="s">
        <v>770</v>
      </c>
      <c r="F1324" s="50" t="s">
        <v>1629</v>
      </c>
      <c r="G1324" s="50" t="s">
        <v>3635</v>
      </c>
      <c r="H1324" s="50" t="s">
        <v>3636</v>
      </c>
      <c r="I1324" s="50" t="s">
        <v>3705</v>
      </c>
      <c r="K1324" s="50" t="s">
        <v>3681</v>
      </c>
      <c r="L1324" s="307">
        <v>5267.081672966613</v>
      </c>
      <c r="M1324" s="308">
        <v>10640</v>
      </c>
      <c r="N1324" s="307">
        <v>4731.0049999999983</v>
      </c>
      <c r="O1324" s="50" t="s">
        <v>3706</v>
      </c>
      <c r="P1324" s="50" t="s">
        <v>3154</v>
      </c>
      <c r="Q1324" s="50" t="s">
        <v>339</v>
      </c>
      <c r="R1324" s="50" t="s">
        <v>905</v>
      </c>
      <c r="T1324" s="308">
        <v>26062</v>
      </c>
      <c r="U1324" s="309">
        <v>45</v>
      </c>
      <c r="V1324" s="310">
        <v>46296</v>
      </c>
      <c r="X1324" s="50" t="s">
        <v>3404</v>
      </c>
      <c r="Z1324" s="50" t="s">
        <v>215</v>
      </c>
      <c r="AA1324" s="50" t="s">
        <v>3640</v>
      </c>
      <c r="AD1324" s="50" t="s">
        <v>360</v>
      </c>
      <c r="AF1324" s="306"/>
      <c r="AG1324" s="307">
        <v>0.57658007049579774</v>
      </c>
      <c r="AH1324" s="307">
        <v>0.49427968276368617</v>
      </c>
      <c r="AI1324" s="307">
        <v>0.24277384340675906</v>
      </c>
      <c r="AJ1324" s="50" t="s">
        <v>0</v>
      </c>
      <c r="AK1324" s="307">
        <v>281.35373362667804</v>
      </c>
      <c r="AL1324" s="307">
        <v>1.0885302124131024</v>
      </c>
      <c r="AM1324" s="311">
        <v>10640</v>
      </c>
      <c r="AN1324" s="312">
        <v>17</v>
      </c>
      <c r="AO1324" s="313" t="s">
        <v>3071</v>
      </c>
      <c r="AP1324" s="313" t="s">
        <v>0</v>
      </c>
      <c r="AQ1324" s="313" t="s">
        <v>306</v>
      </c>
      <c r="AR1324" s="314" t="s">
        <v>0</v>
      </c>
      <c r="AS1324" s="314"/>
      <c r="AT1324" s="50" t="s">
        <v>3641</v>
      </c>
    </row>
    <row r="1325" spans="1:46" x14ac:dyDescent="0.2">
      <c r="A1325" s="306" t="s">
        <v>3717</v>
      </c>
      <c r="B1325" s="50" t="s">
        <v>310</v>
      </c>
      <c r="C1325" s="50" t="s">
        <v>1058</v>
      </c>
      <c r="D1325" s="50" t="s">
        <v>778</v>
      </c>
      <c r="E1325" s="50" t="s">
        <v>770</v>
      </c>
      <c r="F1325" s="50" t="s">
        <v>1629</v>
      </c>
      <c r="G1325" s="50" t="s">
        <v>3635</v>
      </c>
      <c r="H1325" s="50" t="s">
        <v>3636</v>
      </c>
      <c r="I1325" s="50" t="s">
        <v>3667</v>
      </c>
      <c r="K1325" s="50" t="s">
        <v>3668</v>
      </c>
      <c r="L1325" s="307">
        <v>9425.5224253169235</v>
      </c>
      <c r="M1325" s="308">
        <v>19050</v>
      </c>
      <c r="N1325" s="307">
        <v>8466.205100000001</v>
      </c>
      <c r="O1325" s="50" t="s">
        <v>3669</v>
      </c>
      <c r="P1325" s="50" t="s">
        <v>3154</v>
      </c>
      <c r="Q1325" s="50" t="s">
        <v>339</v>
      </c>
      <c r="R1325" s="50" t="s">
        <v>905</v>
      </c>
      <c r="T1325" s="308">
        <v>26772</v>
      </c>
      <c r="U1325" s="309">
        <v>45</v>
      </c>
      <c r="V1325" s="310">
        <v>46296</v>
      </c>
      <c r="X1325" s="50" t="s">
        <v>3404</v>
      </c>
      <c r="Z1325" s="50" t="s">
        <v>1</v>
      </c>
      <c r="AA1325" s="50" t="s">
        <v>3640</v>
      </c>
      <c r="AD1325" s="50" t="s">
        <v>360</v>
      </c>
      <c r="AF1325" s="306"/>
      <c r="AG1325" s="307">
        <v>1.0044352124636351</v>
      </c>
      <c r="AH1325" s="307">
        <v>0.86106326523961885</v>
      </c>
      <c r="AI1325" s="307">
        <v>0.42292581631063947</v>
      </c>
      <c r="AJ1325" s="50" t="s">
        <v>0</v>
      </c>
      <c r="AK1325" s="307">
        <v>152.56470450124323</v>
      </c>
      <c r="AL1325" s="307">
        <v>1.9479413012321691</v>
      </c>
      <c r="AM1325" s="311">
        <v>19050</v>
      </c>
      <c r="AN1325" s="312">
        <v>17</v>
      </c>
      <c r="AO1325" s="313" t="s">
        <v>3071</v>
      </c>
      <c r="AP1325" s="313" t="s">
        <v>0</v>
      </c>
      <c r="AQ1325" s="313" t="s">
        <v>306</v>
      </c>
      <c r="AR1325" s="314" t="s">
        <v>0</v>
      </c>
      <c r="AS1325" s="314"/>
      <c r="AT1325" s="50" t="s">
        <v>3641</v>
      </c>
    </row>
    <row r="1326" spans="1:46" x14ac:dyDescent="0.2">
      <c r="A1326" s="306" t="s">
        <v>3718</v>
      </c>
      <c r="B1326" s="50" t="s">
        <v>310</v>
      </c>
      <c r="C1326" s="50" t="s">
        <v>1058</v>
      </c>
      <c r="D1326" s="50" t="s">
        <v>778</v>
      </c>
      <c r="E1326" s="50" t="s">
        <v>770</v>
      </c>
      <c r="F1326" s="50" t="s">
        <v>1629</v>
      </c>
      <c r="G1326" s="50" t="s">
        <v>3635</v>
      </c>
      <c r="H1326" s="50" t="s">
        <v>3636</v>
      </c>
      <c r="I1326" s="50" t="s">
        <v>3671</v>
      </c>
      <c r="K1326" s="50" t="s">
        <v>3668</v>
      </c>
      <c r="L1326" s="307">
        <v>9037.0794033934417</v>
      </c>
      <c r="M1326" s="308">
        <v>18260</v>
      </c>
      <c r="N1326" s="307">
        <v>8117.2973000000002</v>
      </c>
      <c r="O1326" s="50" t="s">
        <v>3672</v>
      </c>
      <c r="P1326" s="50" t="s">
        <v>3154</v>
      </c>
      <c r="Q1326" s="50" t="s">
        <v>339</v>
      </c>
      <c r="R1326" s="50" t="s">
        <v>905</v>
      </c>
      <c r="T1326" s="308">
        <v>21242</v>
      </c>
      <c r="U1326" s="309">
        <v>45</v>
      </c>
      <c r="V1326" s="310">
        <v>46296</v>
      </c>
      <c r="X1326" s="50" t="s">
        <v>3404</v>
      </c>
      <c r="Z1326" s="50" t="s">
        <v>1</v>
      </c>
      <c r="AA1326" s="50" t="s">
        <v>3640</v>
      </c>
      <c r="AD1326" s="50" t="s">
        <v>360</v>
      </c>
      <c r="AF1326" s="306"/>
      <c r="AG1326" s="307">
        <v>1.2137521391494706</v>
      </c>
      <c r="AH1326" s="307">
        <v>1.0405025303366224</v>
      </c>
      <c r="AI1326" s="307">
        <v>0.51106045255971067</v>
      </c>
      <c r="AJ1326" s="50" t="s">
        <v>0</v>
      </c>
      <c r="AK1326" s="307">
        <v>122.63405910172006</v>
      </c>
      <c r="AL1326" s="307">
        <v>1.8676630767013154</v>
      </c>
      <c r="AM1326" s="311">
        <v>18260</v>
      </c>
      <c r="AN1326" s="312">
        <v>17</v>
      </c>
      <c r="AO1326" s="313" t="s">
        <v>3071</v>
      </c>
      <c r="AP1326" s="313" t="s">
        <v>0</v>
      </c>
      <c r="AQ1326" s="313" t="s">
        <v>306</v>
      </c>
      <c r="AR1326" s="314" t="s">
        <v>0</v>
      </c>
      <c r="AS1326" s="314"/>
      <c r="AT1326" s="50" t="s">
        <v>3641</v>
      </c>
    </row>
    <row r="1327" spans="1:46" x14ac:dyDescent="0.2">
      <c r="A1327" s="306" t="s">
        <v>3719</v>
      </c>
      <c r="B1327" s="50" t="s">
        <v>310</v>
      </c>
      <c r="C1327" s="50" t="s">
        <v>1058</v>
      </c>
      <c r="D1327" s="50" t="s">
        <v>778</v>
      </c>
      <c r="E1327" s="50" t="s">
        <v>770</v>
      </c>
      <c r="F1327" s="50" t="s">
        <v>1629</v>
      </c>
      <c r="G1327" s="50" t="s">
        <v>3635</v>
      </c>
      <c r="H1327" s="50" t="s">
        <v>3636</v>
      </c>
      <c r="I1327" s="50" t="s">
        <v>3674</v>
      </c>
      <c r="K1327" s="50" t="s">
        <v>3668</v>
      </c>
      <c r="L1327" s="307">
        <v>10738.918675114377</v>
      </c>
      <c r="M1327" s="308">
        <v>14750</v>
      </c>
      <c r="N1327" s="307">
        <v>9645.9255999999987</v>
      </c>
      <c r="O1327" s="50" t="s">
        <v>3675</v>
      </c>
      <c r="P1327" s="50" t="s">
        <v>3154</v>
      </c>
      <c r="Q1327" s="50" t="s">
        <v>339</v>
      </c>
      <c r="R1327" s="50" t="s">
        <v>905</v>
      </c>
      <c r="T1327" s="308">
        <v>14750</v>
      </c>
      <c r="U1327" s="309">
        <v>45</v>
      </c>
      <c r="V1327" s="310">
        <v>46296</v>
      </c>
      <c r="X1327" s="50" t="s">
        <v>3404</v>
      </c>
      <c r="Z1327" s="50" t="s">
        <v>1</v>
      </c>
      <c r="AA1327" s="50" t="s">
        <v>3640</v>
      </c>
      <c r="AD1327" s="50" t="s">
        <v>360</v>
      </c>
      <c r="AF1327" s="306"/>
      <c r="AG1327" s="307">
        <v>2.0771403765161573</v>
      </c>
      <c r="AH1327" s="307">
        <v>1.7806517063227776</v>
      </c>
      <c r="AI1327" s="307">
        <v>0.87459726464108756</v>
      </c>
      <c r="AJ1327" s="50" t="s">
        <v>0</v>
      </c>
      <c r="AK1327" s="307">
        <v>62.934112691676674</v>
      </c>
      <c r="AL1327" s="307">
        <v>2.21937652619031</v>
      </c>
      <c r="AM1327" s="311">
        <v>14750</v>
      </c>
      <c r="AN1327" s="312">
        <v>17</v>
      </c>
      <c r="AO1327" s="313" t="s">
        <v>3071</v>
      </c>
      <c r="AP1327" s="313" t="s">
        <v>0</v>
      </c>
      <c r="AQ1327" s="313" t="s">
        <v>306</v>
      </c>
      <c r="AR1327" s="314" t="s">
        <v>0</v>
      </c>
      <c r="AS1327" s="314"/>
      <c r="AT1327" s="50" t="s">
        <v>3641</v>
      </c>
    </row>
    <row r="1328" spans="1:46" x14ac:dyDescent="0.2">
      <c r="A1328" s="306" t="s">
        <v>3720</v>
      </c>
      <c r="B1328" s="50" t="s">
        <v>310</v>
      </c>
      <c r="C1328" s="50" t="s">
        <v>1058</v>
      </c>
      <c r="D1328" s="50" t="s">
        <v>778</v>
      </c>
      <c r="E1328" s="50" t="s">
        <v>770</v>
      </c>
      <c r="F1328" s="50" t="s">
        <v>1629</v>
      </c>
      <c r="G1328" s="50" t="s">
        <v>3635</v>
      </c>
      <c r="H1328" s="50" t="s">
        <v>3636</v>
      </c>
      <c r="I1328" s="50" t="s">
        <v>3677</v>
      </c>
      <c r="K1328" s="50" t="s">
        <v>3668</v>
      </c>
      <c r="L1328" s="307">
        <v>11544.45617680854</v>
      </c>
      <c r="M1328" s="308">
        <v>23330</v>
      </c>
      <c r="N1328" s="307">
        <v>10369.476550000001</v>
      </c>
      <c r="O1328" s="50" t="s">
        <v>3678</v>
      </c>
      <c r="P1328" s="50" t="s">
        <v>3154</v>
      </c>
      <c r="Q1328" s="50" t="s">
        <v>339</v>
      </c>
      <c r="R1328" s="50" t="s">
        <v>905</v>
      </c>
      <c r="T1328" s="308">
        <v>34914</v>
      </c>
      <c r="U1328" s="309">
        <v>45</v>
      </c>
      <c r="V1328" s="310">
        <v>46296</v>
      </c>
      <c r="X1328" s="50" t="s">
        <v>3404</v>
      </c>
      <c r="Z1328" s="50" t="s">
        <v>1</v>
      </c>
      <c r="AA1328" s="50" t="s">
        <v>3640</v>
      </c>
      <c r="AD1328" s="50" t="s">
        <v>360</v>
      </c>
      <c r="AF1328" s="306"/>
      <c r="AG1328" s="307">
        <v>0.94334637854406889</v>
      </c>
      <c r="AH1328" s="307">
        <v>0.80869418244388125</v>
      </c>
      <c r="AI1328" s="307">
        <v>0.39720385372678302</v>
      </c>
      <c r="AJ1328" s="50" t="s">
        <v>0</v>
      </c>
      <c r="AK1328" s="307">
        <v>163.80382659778419</v>
      </c>
      <c r="AL1328" s="307">
        <v>2.3858542765404369</v>
      </c>
      <c r="AM1328" s="311">
        <v>23330</v>
      </c>
      <c r="AN1328" s="312">
        <v>17</v>
      </c>
      <c r="AO1328" s="313" t="s">
        <v>3071</v>
      </c>
      <c r="AP1328" s="313" t="s">
        <v>0</v>
      </c>
      <c r="AQ1328" s="313" t="s">
        <v>306</v>
      </c>
      <c r="AR1328" s="314" t="s">
        <v>0</v>
      </c>
      <c r="AS1328" s="314"/>
      <c r="AT1328" s="50" t="s">
        <v>3641</v>
      </c>
    </row>
    <row r="1329" spans="1:46" x14ac:dyDescent="0.2">
      <c r="A1329" s="306" t="s">
        <v>3721</v>
      </c>
      <c r="B1329" s="50" t="s">
        <v>310</v>
      </c>
      <c r="C1329" s="50" t="s">
        <v>1058</v>
      </c>
      <c r="D1329" s="50" t="s">
        <v>778</v>
      </c>
      <c r="E1329" s="50" t="s">
        <v>770</v>
      </c>
      <c r="F1329" s="50" t="s">
        <v>1629</v>
      </c>
      <c r="G1329" s="50" t="s">
        <v>3635</v>
      </c>
      <c r="H1329" s="50" t="s">
        <v>3636</v>
      </c>
      <c r="I1329" s="50" t="s">
        <v>3680</v>
      </c>
      <c r="K1329" s="50" t="s">
        <v>3681</v>
      </c>
      <c r="L1329" s="307">
        <v>6400.1353967046643</v>
      </c>
      <c r="M1329" s="308">
        <v>12930</v>
      </c>
      <c r="N1329" s="307">
        <v>5748.7380000000003</v>
      </c>
      <c r="O1329" s="50" t="s">
        <v>3682</v>
      </c>
      <c r="P1329" s="50" t="s">
        <v>3154</v>
      </c>
      <c r="Q1329" s="50" t="s">
        <v>339</v>
      </c>
      <c r="R1329" s="50" t="s">
        <v>905</v>
      </c>
      <c r="T1329" s="308">
        <v>29335</v>
      </c>
      <c r="U1329" s="309">
        <v>45</v>
      </c>
      <c r="V1329" s="310">
        <v>46296</v>
      </c>
      <c r="X1329" s="50" t="s">
        <v>3404</v>
      </c>
      <c r="Z1329" s="50" t="s">
        <v>1</v>
      </c>
      <c r="AA1329" s="50" t="s">
        <v>3640</v>
      </c>
      <c r="AD1329" s="50" t="s">
        <v>360</v>
      </c>
      <c r="AF1329" s="306"/>
      <c r="AG1329" s="307">
        <v>0.62244414168154283</v>
      </c>
      <c r="AH1329" s="307">
        <v>0.53359716825437908</v>
      </c>
      <c r="AI1329" s="307">
        <v>0.26208529277140657</v>
      </c>
      <c r="AJ1329" s="50" t="s">
        <v>0</v>
      </c>
      <c r="AK1329" s="307">
        <v>259.0757304278543</v>
      </c>
      <c r="AL1329" s="307">
        <v>1.3226946486522997</v>
      </c>
      <c r="AM1329" s="311">
        <v>12930</v>
      </c>
      <c r="AN1329" s="312">
        <v>17</v>
      </c>
      <c r="AO1329" s="313" t="s">
        <v>3071</v>
      </c>
      <c r="AP1329" s="313" t="s">
        <v>0</v>
      </c>
      <c r="AQ1329" s="313" t="s">
        <v>306</v>
      </c>
      <c r="AR1329" s="314" t="s">
        <v>0</v>
      </c>
      <c r="AS1329" s="314"/>
      <c r="AT1329" s="50" t="s">
        <v>3641</v>
      </c>
    </row>
    <row r="1330" spans="1:46" x14ac:dyDescent="0.2">
      <c r="A1330" s="306" t="s">
        <v>3722</v>
      </c>
      <c r="B1330" s="50" t="s">
        <v>312</v>
      </c>
      <c r="C1330" s="50" t="s">
        <v>295</v>
      </c>
      <c r="D1330" s="50" t="s">
        <v>778</v>
      </c>
      <c r="E1330" s="50" t="s">
        <v>439</v>
      </c>
      <c r="F1330" s="50" t="s">
        <v>440</v>
      </c>
      <c r="G1330" s="50" t="s">
        <v>3723</v>
      </c>
      <c r="H1330" s="50" t="s">
        <v>1091</v>
      </c>
      <c r="I1330" s="50" t="s">
        <v>692</v>
      </c>
      <c r="J1330" s="50" t="s">
        <v>3724</v>
      </c>
      <c r="L1330" s="307">
        <v>37</v>
      </c>
      <c r="M1330" s="308">
        <v>27</v>
      </c>
      <c r="N1330" s="307">
        <v>33.53874098</v>
      </c>
      <c r="O1330" s="50" t="s">
        <v>3725</v>
      </c>
      <c r="Q1330" s="50" t="s">
        <v>319</v>
      </c>
      <c r="R1330" s="50" t="s">
        <v>1091</v>
      </c>
      <c r="T1330" s="308">
        <v>193.68</v>
      </c>
      <c r="U1330" s="309">
        <v>17</v>
      </c>
      <c r="V1330" s="310">
        <v>46296</v>
      </c>
      <c r="X1330" s="50" t="s">
        <v>306</v>
      </c>
      <c r="Y1330" s="50" t="s">
        <v>3726</v>
      </c>
      <c r="AD1330" s="50" t="s">
        <v>304</v>
      </c>
      <c r="AF1330" s="306" t="s">
        <v>3727</v>
      </c>
      <c r="AG1330" s="307">
        <v>0.01</v>
      </c>
      <c r="AH1330" s="307">
        <v>0.01</v>
      </c>
      <c r="AI1330" s="307">
        <v>0.12</v>
      </c>
      <c r="AJ1330" s="50" t="s">
        <v>0</v>
      </c>
      <c r="AK1330" s="307">
        <v>471.78</v>
      </c>
      <c r="AL1330" s="307">
        <v>0.35</v>
      </c>
      <c r="AN1330" s="312">
        <v>17</v>
      </c>
      <c r="AO1330" s="313" t="s">
        <v>305</v>
      </c>
      <c r="AP1330" s="313" t="s">
        <v>0</v>
      </c>
      <c r="AQ1330" s="313" t="s">
        <v>306</v>
      </c>
      <c r="AR1330" s="314" t="s">
        <v>0</v>
      </c>
      <c r="AS1330" s="314"/>
    </row>
    <row r="1331" spans="1:46" x14ac:dyDescent="0.2">
      <c r="A1331" s="306" t="s">
        <v>293</v>
      </c>
      <c r="B1331" s="50" t="s">
        <v>294</v>
      </c>
      <c r="C1331" s="50" t="s">
        <v>295</v>
      </c>
      <c r="D1331" s="50" t="s">
        <v>296</v>
      </c>
      <c r="E1331" s="50" t="s">
        <v>297</v>
      </c>
      <c r="F1331" s="50" t="s">
        <v>298</v>
      </c>
      <c r="G1331" s="50" t="s">
        <v>299</v>
      </c>
      <c r="L1331" s="307">
        <v>790.51934204380245</v>
      </c>
      <c r="M1331" s="308">
        <v>14</v>
      </c>
      <c r="N1331" s="307">
        <v>707.8</v>
      </c>
      <c r="O1331" s="50" t="s">
        <v>2716</v>
      </c>
      <c r="Q1331" s="50" t="s">
        <v>300</v>
      </c>
      <c r="R1331" s="50" t="s">
        <v>301</v>
      </c>
      <c r="T1331" s="308">
        <v>13.92</v>
      </c>
      <c r="U1331" s="309">
        <v>2</v>
      </c>
      <c r="V1331" s="310">
        <v>45200</v>
      </c>
      <c r="W1331" s="310">
        <v>45930</v>
      </c>
      <c r="X1331" s="50" t="s">
        <v>3322</v>
      </c>
      <c r="AB1331" s="50" t="s">
        <v>302</v>
      </c>
      <c r="AC1331" s="50" t="s">
        <v>303</v>
      </c>
      <c r="AD1331" s="50" t="s">
        <v>304</v>
      </c>
      <c r="AE1331" s="310">
        <v>45014</v>
      </c>
      <c r="AF1331" s="306" t="s">
        <v>2431</v>
      </c>
      <c r="AG1331" s="307">
        <v>8.6552662596361463E-2</v>
      </c>
      <c r="AH1331" s="307">
        <v>9.0518331050237558E-2</v>
      </c>
      <c r="AI1331" s="307">
        <v>6.1295206248047895</v>
      </c>
      <c r="AJ1331" s="50" t="s">
        <v>181</v>
      </c>
      <c r="AK1331" s="307">
        <v>-12.054098712886637</v>
      </c>
      <c r="AL1331" s="307">
        <v>3.6759149405036893</v>
      </c>
      <c r="AN1331" s="312">
        <v>22</v>
      </c>
      <c r="AO1331" s="313" t="s">
        <v>305</v>
      </c>
      <c r="AP1331" s="313" t="s">
        <v>0</v>
      </c>
      <c r="AQ1331" s="313" t="s">
        <v>306</v>
      </c>
      <c r="AR1331" s="314" t="s">
        <v>0</v>
      </c>
      <c r="AS1331" s="314"/>
    </row>
    <row r="1332" spans="1:46" x14ac:dyDescent="0.2">
      <c r="A1332" s="306" t="s">
        <v>307</v>
      </c>
      <c r="B1332" s="50" t="s">
        <v>308</v>
      </c>
      <c r="C1332" s="50" t="s">
        <v>295</v>
      </c>
      <c r="D1332" s="50" t="s">
        <v>296</v>
      </c>
      <c r="E1332" s="50" t="s">
        <v>297</v>
      </c>
      <c r="F1332" s="50" t="s">
        <v>298</v>
      </c>
      <c r="G1332" s="50" t="s">
        <v>299</v>
      </c>
      <c r="L1332" s="307">
        <v>714.57230155358127</v>
      </c>
      <c r="M1332" s="308">
        <v>14</v>
      </c>
      <c r="N1332" s="307">
        <v>639.79999999999995</v>
      </c>
      <c r="O1332" s="306" t="s">
        <v>2716</v>
      </c>
      <c r="Q1332" s="50" t="s">
        <v>300</v>
      </c>
      <c r="R1332" s="50" t="s">
        <v>301</v>
      </c>
      <c r="T1332" s="308">
        <v>13.92</v>
      </c>
      <c r="U1332" s="309">
        <v>2</v>
      </c>
      <c r="V1332" s="310">
        <v>45200</v>
      </c>
      <c r="W1332" s="310">
        <v>45930</v>
      </c>
      <c r="X1332" s="50" t="s">
        <v>3322</v>
      </c>
      <c r="AB1332" s="50" t="s">
        <v>302</v>
      </c>
      <c r="AC1332" s="50" t="s">
        <v>303</v>
      </c>
      <c r="AD1332" s="50" t="s">
        <v>304</v>
      </c>
      <c r="AE1332" s="310">
        <v>45014</v>
      </c>
      <c r="AF1332" s="306" t="s">
        <v>2431</v>
      </c>
      <c r="AG1332" s="307">
        <v>7.8237346042882266E-2</v>
      </c>
      <c r="AH1332" s="307">
        <v>8.1822023461347815E-2</v>
      </c>
      <c r="AI1332" s="307">
        <v>5.540643254803765</v>
      </c>
      <c r="AJ1332" s="306" t="s">
        <v>181</v>
      </c>
      <c r="AK1332" s="307">
        <v>-11.075274290433654</v>
      </c>
      <c r="AL1332" s="307">
        <v>3.3227612022241582</v>
      </c>
      <c r="AN1332" s="312">
        <v>22</v>
      </c>
      <c r="AO1332" s="313" t="s">
        <v>305</v>
      </c>
      <c r="AP1332" s="313" t="s">
        <v>0</v>
      </c>
      <c r="AQ1332" s="313" t="s">
        <v>306</v>
      </c>
      <c r="AR1332" s="314" t="s">
        <v>0</v>
      </c>
      <c r="AS1332" s="314"/>
    </row>
    <row r="1333" spans="1:46" x14ac:dyDescent="0.2">
      <c r="A1333" s="306" t="s">
        <v>309</v>
      </c>
      <c r="B1333" s="50" t="s">
        <v>310</v>
      </c>
      <c r="C1333" s="50" t="s">
        <v>295</v>
      </c>
      <c r="D1333" s="50" t="s">
        <v>296</v>
      </c>
      <c r="E1333" s="50" t="s">
        <v>297</v>
      </c>
      <c r="F1333" s="50" t="s">
        <v>298</v>
      </c>
      <c r="G1333" s="50" t="s">
        <v>299</v>
      </c>
      <c r="L1333" s="307">
        <v>714.57230155358127</v>
      </c>
      <c r="M1333" s="308">
        <v>14</v>
      </c>
      <c r="N1333" s="307">
        <v>639.79999999999995</v>
      </c>
      <c r="O1333" s="306" t="s">
        <v>2716</v>
      </c>
      <c r="Q1333" s="50" t="s">
        <v>300</v>
      </c>
      <c r="R1333" s="50" t="s">
        <v>301</v>
      </c>
      <c r="T1333" s="308">
        <v>13.92</v>
      </c>
      <c r="U1333" s="309">
        <v>2</v>
      </c>
      <c r="V1333" s="310">
        <v>45200</v>
      </c>
      <c r="W1333" s="310">
        <v>45930</v>
      </c>
      <c r="X1333" s="50" t="s">
        <v>3322</v>
      </c>
      <c r="AB1333" s="50" t="s">
        <v>302</v>
      </c>
      <c r="AC1333" s="50" t="s">
        <v>303</v>
      </c>
      <c r="AD1333" s="50" t="s">
        <v>304</v>
      </c>
      <c r="AE1333" s="310">
        <v>45014</v>
      </c>
      <c r="AF1333" s="306" t="s">
        <v>2431</v>
      </c>
      <c r="AG1333" s="307">
        <v>7.8237346042882266E-2</v>
      </c>
      <c r="AH1333" s="307">
        <v>8.1822023461347815E-2</v>
      </c>
      <c r="AI1333" s="307">
        <v>5.540643254803765</v>
      </c>
      <c r="AJ1333" s="306" t="s">
        <v>181</v>
      </c>
      <c r="AK1333" s="307">
        <v>-11.075274290433654</v>
      </c>
      <c r="AL1333" s="307">
        <v>3.3227612022241582</v>
      </c>
      <c r="AN1333" s="312">
        <v>22</v>
      </c>
      <c r="AO1333" s="313" t="s">
        <v>305</v>
      </c>
      <c r="AP1333" s="313" t="s">
        <v>0</v>
      </c>
      <c r="AQ1333" s="313" t="s">
        <v>306</v>
      </c>
      <c r="AR1333" s="314" t="s">
        <v>0</v>
      </c>
      <c r="AS1333" s="314"/>
    </row>
    <row r="1334" spans="1:46" x14ac:dyDescent="0.2">
      <c r="A1334" s="306" t="s">
        <v>2409</v>
      </c>
      <c r="B1334" s="50" t="s">
        <v>312</v>
      </c>
      <c r="C1334" s="50" t="s">
        <v>295</v>
      </c>
      <c r="D1334" s="50" t="s">
        <v>296</v>
      </c>
      <c r="E1334" s="50" t="s">
        <v>313</v>
      </c>
      <c r="F1334" s="50" t="s">
        <v>314</v>
      </c>
      <c r="G1334" s="50" t="s">
        <v>347</v>
      </c>
      <c r="H1334" s="50" t="s">
        <v>348</v>
      </c>
      <c r="I1334" s="50" t="s">
        <v>325</v>
      </c>
      <c r="L1334" s="307">
        <v>58.626093354026217</v>
      </c>
      <c r="M1334" s="308">
        <v>18</v>
      </c>
      <c r="N1334" s="307">
        <v>53.141488000550304</v>
      </c>
      <c r="O1334" s="306" t="s">
        <v>2717</v>
      </c>
      <c r="Q1334" s="50" t="s">
        <v>300</v>
      </c>
      <c r="R1334" s="50" t="s">
        <v>301</v>
      </c>
      <c r="T1334" s="308">
        <v>26.38</v>
      </c>
      <c r="U1334" s="309">
        <v>10</v>
      </c>
      <c r="V1334" s="310">
        <v>45200</v>
      </c>
      <c r="W1334" s="310">
        <v>45930</v>
      </c>
      <c r="X1334" s="50" t="s">
        <v>3392</v>
      </c>
      <c r="AB1334" s="50" t="s">
        <v>340</v>
      </c>
      <c r="AC1334" s="50" t="s">
        <v>341</v>
      </c>
      <c r="AD1334" s="50" t="s">
        <v>304</v>
      </c>
      <c r="AE1334" s="310">
        <v>44707</v>
      </c>
      <c r="AF1334" s="306" t="s">
        <v>2433</v>
      </c>
      <c r="AG1334" s="307">
        <v>6.3659121324505267E-3</v>
      </c>
      <c r="AH1334" s="307">
        <v>6.6008435287210551E-3</v>
      </c>
      <c r="AI1334" s="307">
        <v>0.76939895960568905</v>
      </c>
      <c r="AJ1334" s="306" t="s">
        <v>0</v>
      </c>
      <c r="AK1334" s="307">
        <v>45.46912351586829</v>
      </c>
      <c r="AL1334" s="307">
        <v>5.4522266819244478E-2</v>
      </c>
      <c r="AN1334" s="312">
        <v>22</v>
      </c>
      <c r="AO1334" s="313" t="s">
        <v>305</v>
      </c>
      <c r="AP1334" s="313" t="s">
        <v>0</v>
      </c>
      <c r="AQ1334" s="313" t="s">
        <v>306</v>
      </c>
      <c r="AR1334" s="314" t="s">
        <v>0</v>
      </c>
      <c r="AS1334" s="314"/>
    </row>
    <row r="1335" spans="1:46" x14ac:dyDescent="0.2">
      <c r="A1335" s="306" t="s">
        <v>2410</v>
      </c>
      <c r="B1335" s="50" t="s">
        <v>312</v>
      </c>
      <c r="C1335" s="50" t="s">
        <v>295</v>
      </c>
      <c r="D1335" s="50" t="s">
        <v>296</v>
      </c>
      <c r="E1335" s="50" t="s">
        <v>313</v>
      </c>
      <c r="F1335" s="50" t="s">
        <v>314</v>
      </c>
      <c r="G1335" s="50" t="s">
        <v>350</v>
      </c>
      <c r="H1335" s="50" t="s">
        <v>351</v>
      </c>
      <c r="I1335" s="50" t="s">
        <v>325</v>
      </c>
      <c r="L1335" s="307">
        <v>65.858555888759923</v>
      </c>
      <c r="M1335" s="308">
        <v>16</v>
      </c>
      <c r="N1335" s="307">
        <v>59.697337094622419</v>
      </c>
      <c r="O1335" s="306" t="s">
        <v>2718</v>
      </c>
      <c r="Q1335" s="50" t="s">
        <v>300</v>
      </c>
      <c r="R1335" s="50" t="s">
        <v>301</v>
      </c>
      <c r="T1335" s="308">
        <v>14.8</v>
      </c>
      <c r="U1335" s="309">
        <v>4</v>
      </c>
      <c r="V1335" s="310">
        <v>45200</v>
      </c>
      <c r="W1335" s="310">
        <v>45930</v>
      </c>
      <c r="X1335" s="50" t="s">
        <v>3392</v>
      </c>
      <c r="AD1335" s="50" t="s">
        <v>304</v>
      </c>
      <c r="AE1335" s="310">
        <v>44669</v>
      </c>
      <c r="AF1335" s="306" t="s">
        <v>2432</v>
      </c>
      <c r="AG1335" s="307">
        <v>7.1513521725534409E-3</v>
      </c>
      <c r="AH1335" s="307">
        <v>7.4152699138235389E-3</v>
      </c>
      <c r="AI1335" s="307">
        <v>1.1190561450908998</v>
      </c>
      <c r="AJ1335" s="306" t="s">
        <v>181</v>
      </c>
      <c r="AK1335" s="307">
        <v>25.146444996584503</v>
      </c>
      <c r="AL1335" s="307">
        <v>0.1531233557571306</v>
      </c>
      <c r="AN1335" s="312">
        <v>22</v>
      </c>
      <c r="AO1335" s="313" t="s">
        <v>305</v>
      </c>
      <c r="AP1335" s="313" t="s">
        <v>0</v>
      </c>
      <c r="AQ1335" s="313" t="s">
        <v>306</v>
      </c>
      <c r="AR1335" s="314" t="s">
        <v>0</v>
      </c>
      <c r="AS1335" s="314"/>
    </row>
    <row r="1336" spans="1:46" x14ac:dyDescent="0.2">
      <c r="A1336" s="306" t="s">
        <v>2411</v>
      </c>
      <c r="B1336" s="50" t="s">
        <v>312</v>
      </c>
      <c r="C1336" s="50" t="s">
        <v>295</v>
      </c>
      <c r="D1336" s="50" t="s">
        <v>296</v>
      </c>
      <c r="E1336" s="50" t="s">
        <v>313</v>
      </c>
      <c r="F1336" s="50" t="s">
        <v>314</v>
      </c>
      <c r="G1336" s="50" t="s">
        <v>350</v>
      </c>
      <c r="H1336" s="50" t="s">
        <v>353</v>
      </c>
      <c r="I1336" s="50" t="s">
        <v>325</v>
      </c>
      <c r="L1336" s="307">
        <v>32.929277944379962</v>
      </c>
      <c r="M1336" s="308">
        <v>15</v>
      </c>
      <c r="N1336" s="307">
        <v>29.84866854731121</v>
      </c>
      <c r="O1336" s="306" t="s">
        <v>2719</v>
      </c>
      <c r="Q1336" s="50" t="s">
        <v>300</v>
      </c>
      <c r="R1336" s="50" t="s">
        <v>301</v>
      </c>
      <c r="T1336" s="308">
        <v>24.26</v>
      </c>
      <c r="U1336" s="309">
        <v>5</v>
      </c>
      <c r="V1336" s="310">
        <v>45200</v>
      </c>
      <c r="W1336" s="310">
        <v>45930</v>
      </c>
      <c r="X1336" s="50" t="s">
        <v>3392</v>
      </c>
      <c r="AD1336" s="50" t="s">
        <v>304</v>
      </c>
      <c r="AE1336" s="310">
        <v>44669</v>
      </c>
      <c r="AF1336" s="306" t="s">
        <v>2432</v>
      </c>
      <c r="AG1336" s="307">
        <v>3.5757599405055046E-3</v>
      </c>
      <c r="AH1336" s="307">
        <v>3.7077219057467378E-3</v>
      </c>
      <c r="AI1336" s="307">
        <v>0.34251537636088514</v>
      </c>
      <c r="AJ1336" s="306" t="s">
        <v>0</v>
      </c>
      <c r="AK1336" s="307">
        <v>126.53157746401021</v>
      </c>
      <c r="AL1336" s="307">
        <v>6.1250778679145398E-2</v>
      </c>
      <c r="AN1336" s="312">
        <v>22</v>
      </c>
      <c r="AO1336" s="313" t="s">
        <v>305</v>
      </c>
      <c r="AP1336" s="313" t="s">
        <v>0</v>
      </c>
      <c r="AQ1336" s="313" t="s">
        <v>306</v>
      </c>
      <c r="AR1336" s="314" t="s">
        <v>0</v>
      </c>
      <c r="AS1336" s="314"/>
    </row>
    <row r="1337" spans="1:46" x14ac:dyDescent="0.2">
      <c r="A1337" s="306" t="s">
        <v>2412</v>
      </c>
      <c r="B1337" s="50" t="s">
        <v>312</v>
      </c>
      <c r="C1337" s="50" t="s">
        <v>295</v>
      </c>
      <c r="D1337" s="50" t="s">
        <v>296</v>
      </c>
      <c r="E1337" s="50" t="s">
        <v>313</v>
      </c>
      <c r="F1337" s="50" t="s">
        <v>314</v>
      </c>
      <c r="G1337" s="50" t="s">
        <v>347</v>
      </c>
      <c r="H1337" s="50" t="s">
        <v>355</v>
      </c>
      <c r="I1337" s="50" t="s">
        <v>325</v>
      </c>
      <c r="L1337" s="307">
        <v>61.711677214764393</v>
      </c>
      <c r="M1337" s="308">
        <v>18</v>
      </c>
      <c r="N1337" s="307">
        <v>55.938408421631856</v>
      </c>
      <c r="O1337" s="306" t="s">
        <v>2720</v>
      </c>
      <c r="Q1337" s="50" t="s">
        <v>319</v>
      </c>
      <c r="R1337" s="50" t="s">
        <v>301</v>
      </c>
      <c r="T1337" s="308">
        <v>29.24</v>
      </c>
      <c r="U1337" s="309">
        <v>10</v>
      </c>
      <c r="V1337" s="310">
        <v>45200</v>
      </c>
      <c r="W1337" s="310">
        <v>45930</v>
      </c>
      <c r="X1337" s="50" t="s">
        <v>3392</v>
      </c>
      <c r="AD1337" s="50" t="s">
        <v>304</v>
      </c>
      <c r="AE1337" s="310">
        <v>44707</v>
      </c>
      <c r="AF1337" s="306" t="s">
        <v>2433</v>
      </c>
      <c r="AG1337" s="307">
        <v>6.7009601394216025E-3</v>
      </c>
      <c r="AH1337" s="307">
        <v>6.9482563460221579E-3</v>
      </c>
      <c r="AI1337" s="307">
        <v>0.72568919879235194</v>
      </c>
      <c r="AJ1337" s="306" t="s">
        <v>0</v>
      </c>
      <c r="AK1337" s="307">
        <v>49.38670589010956</v>
      </c>
      <c r="AL1337" s="307">
        <v>5.7391859809730952E-2</v>
      </c>
      <c r="AN1337" s="312">
        <v>22</v>
      </c>
      <c r="AO1337" s="313" t="s">
        <v>305</v>
      </c>
      <c r="AP1337" s="313" t="s">
        <v>0</v>
      </c>
      <c r="AQ1337" s="313" t="s">
        <v>306</v>
      </c>
      <c r="AR1337" s="314" t="s">
        <v>0</v>
      </c>
      <c r="AS1337" s="314"/>
    </row>
    <row r="1338" spans="1:46" x14ac:dyDescent="0.2">
      <c r="A1338" s="306" t="s">
        <v>2413</v>
      </c>
      <c r="B1338" s="50" t="s">
        <v>312</v>
      </c>
      <c r="C1338" s="50" t="s">
        <v>295</v>
      </c>
      <c r="D1338" s="50" t="s">
        <v>296</v>
      </c>
      <c r="E1338" s="50" t="s">
        <v>313</v>
      </c>
      <c r="F1338" s="50" t="s">
        <v>314</v>
      </c>
      <c r="G1338" s="50" t="s">
        <v>347</v>
      </c>
      <c r="H1338" s="50" t="s">
        <v>356</v>
      </c>
      <c r="I1338" s="50" t="s">
        <v>325</v>
      </c>
      <c r="L1338" s="307">
        <v>37.027006328858604</v>
      </c>
      <c r="M1338" s="308">
        <v>18</v>
      </c>
      <c r="N1338" s="307">
        <v>33.563045052979078</v>
      </c>
      <c r="O1338" s="306" t="s">
        <v>2721</v>
      </c>
      <c r="Q1338" s="50" t="s">
        <v>319</v>
      </c>
      <c r="R1338" s="50" t="s">
        <v>301</v>
      </c>
      <c r="T1338" s="308">
        <v>29.24</v>
      </c>
      <c r="U1338" s="309">
        <v>10</v>
      </c>
      <c r="V1338" s="310">
        <v>45200</v>
      </c>
      <c r="W1338" s="310">
        <v>45930</v>
      </c>
      <c r="X1338" s="50" t="s">
        <v>3392</v>
      </c>
      <c r="AD1338" s="50" t="s">
        <v>304</v>
      </c>
      <c r="AE1338" s="310">
        <v>44707</v>
      </c>
      <c r="AF1338" s="306" t="s">
        <v>2433</v>
      </c>
      <c r="AG1338" s="307">
        <v>4.0205760836529566E-3</v>
      </c>
      <c r="AH1338" s="307">
        <v>4.16895380761329E-3</v>
      </c>
      <c r="AI1338" s="307">
        <v>0.43541351927541072</v>
      </c>
      <c r="AJ1338" s="306" t="s">
        <v>0</v>
      </c>
      <c r="AK1338" s="307">
        <v>95.359409268392113</v>
      </c>
      <c r="AL1338" s="307">
        <v>3.4435115885838551E-2</v>
      </c>
      <c r="AN1338" s="312">
        <v>22</v>
      </c>
      <c r="AO1338" s="313" t="s">
        <v>305</v>
      </c>
      <c r="AP1338" s="313" t="s">
        <v>0</v>
      </c>
      <c r="AQ1338" s="313" t="s">
        <v>306</v>
      </c>
      <c r="AR1338" s="314" t="s">
        <v>0</v>
      </c>
      <c r="AS1338" s="314"/>
    </row>
    <row r="1339" spans="1:46" x14ac:dyDescent="0.2">
      <c r="A1339" s="306" t="s">
        <v>2414</v>
      </c>
      <c r="B1339" s="50" t="s">
        <v>312</v>
      </c>
      <c r="C1339" s="50" t="s">
        <v>295</v>
      </c>
      <c r="D1339" s="50" t="s">
        <v>296</v>
      </c>
      <c r="E1339" s="50" t="s">
        <v>313</v>
      </c>
      <c r="F1339" s="50" t="s">
        <v>314</v>
      </c>
      <c r="G1339" s="50" t="s">
        <v>350</v>
      </c>
      <c r="H1339" s="50" t="s">
        <v>357</v>
      </c>
      <c r="I1339" s="50" t="s">
        <v>325</v>
      </c>
      <c r="L1339" s="307">
        <v>16.464638972189981</v>
      </c>
      <c r="M1339" s="308">
        <v>7</v>
      </c>
      <c r="N1339" s="307">
        <v>14.924334273655605</v>
      </c>
      <c r="O1339" s="306" t="s">
        <v>2722</v>
      </c>
      <c r="Q1339" s="50" t="s">
        <v>300</v>
      </c>
      <c r="R1339" s="50" t="s">
        <v>301</v>
      </c>
      <c r="T1339" s="308">
        <v>16.690000000000001</v>
      </c>
      <c r="U1339" s="309">
        <v>5</v>
      </c>
      <c r="V1339" s="310">
        <v>45200</v>
      </c>
      <c r="W1339" s="310">
        <v>45930</v>
      </c>
      <c r="X1339" s="50" t="s">
        <v>3392</v>
      </c>
      <c r="AD1339" s="50" t="s">
        <v>304</v>
      </c>
      <c r="AE1339" s="310">
        <v>44669</v>
      </c>
      <c r="AF1339" s="306" t="s">
        <v>2432</v>
      </c>
      <c r="AG1339" s="307">
        <v>1.787484657459914E-3</v>
      </c>
      <c r="AH1339" s="307">
        <v>1.8534510512228063E-3</v>
      </c>
      <c r="AI1339" s="307">
        <v>0.24783688167765208</v>
      </c>
      <c r="AJ1339" s="306" t="s">
        <v>0</v>
      </c>
      <c r="AK1339" s="307">
        <v>182.34611058786456</v>
      </c>
      <c r="AL1339" s="307">
        <v>3.0618617851333546E-2</v>
      </c>
      <c r="AN1339" s="312">
        <v>22</v>
      </c>
      <c r="AO1339" s="313" t="s">
        <v>305</v>
      </c>
      <c r="AP1339" s="313" t="s">
        <v>0</v>
      </c>
      <c r="AQ1339" s="313" t="s">
        <v>306</v>
      </c>
      <c r="AR1339" s="314" t="s">
        <v>0</v>
      </c>
      <c r="AS1339" s="314"/>
      <c r="AT1339" s="323"/>
    </row>
    <row r="1340" spans="1:46" x14ac:dyDescent="0.2">
      <c r="A1340" s="306" t="s">
        <v>2415</v>
      </c>
      <c r="B1340" s="50" t="s">
        <v>312</v>
      </c>
      <c r="C1340" s="50" t="s">
        <v>295</v>
      </c>
      <c r="D1340" s="50" t="s">
        <v>296</v>
      </c>
      <c r="E1340" s="50" t="s">
        <v>313</v>
      </c>
      <c r="F1340" s="50" t="s">
        <v>314</v>
      </c>
      <c r="G1340" s="50" t="s">
        <v>347</v>
      </c>
      <c r="H1340" s="50" t="s">
        <v>359</v>
      </c>
      <c r="I1340" s="50" t="s">
        <v>345</v>
      </c>
      <c r="L1340" s="307">
        <v>58.626093354026217</v>
      </c>
      <c r="M1340" s="308">
        <v>16</v>
      </c>
      <c r="N1340" s="307">
        <v>53.141488000550304</v>
      </c>
      <c r="O1340" s="306" t="s">
        <v>2723</v>
      </c>
      <c r="Q1340" s="50" t="s">
        <v>300</v>
      </c>
      <c r="R1340" s="50" t="s">
        <v>301</v>
      </c>
      <c r="T1340" s="308">
        <v>26.38</v>
      </c>
      <c r="U1340" s="309">
        <v>10</v>
      </c>
      <c r="V1340" s="310">
        <v>45200</v>
      </c>
      <c r="W1340" s="310">
        <v>45930</v>
      </c>
      <c r="X1340" s="50" t="s">
        <v>3322</v>
      </c>
      <c r="AD1340" s="50" t="s">
        <v>360</v>
      </c>
      <c r="AF1340" s="306"/>
      <c r="AG1340" s="307">
        <v>0</v>
      </c>
      <c r="AH1340" s="307">
        <v>0</v>
      </c>
      <c r="AI1340" s="307">
        <v>0.93</v>
      </c>
      <c r="AJ1340" s="306" t="s">
        <v>0</v>
      </c>
      <c r="AK1340" s="307">
        <v>58.91</v>
      </c>
      <c r="AL1340" s="307">
        <v>2.5000000000000001E-2</v>
      </c>
      <c r="AN1340" s="312">
        <v>22</v>
      </c>
      <c r="AO1340" s="313" t="s">
        <v>305</v>
      </c>
      <c r="AP1340" s="313" t="s">
        <v>0</v>
      </c>
      <c r="AQ1340" s="313" t="s">
        <v>306</v>
      </c>
      <c r="AR1340" s="314" t="s">
        <v>0</v>
      </c>
      <c r="AS1340" s="314"/>
      <c r="AT1340" s="323"/>
    </row>
    <row r="1341" spans="1:46" x14ac:dyDescent="0.2">
      <c r="A1341" s="306" t="s">
        <v>2422</v>
      </c>
      <c r="B1341" s="50" t="s">
        <v>312</v>
      </c>
      <c r="C1341" s="50" t="s">
        <v>295</v>
      </c>
      <c r="D1341" s="50" t="s">
        <v>296</v>
      </c>
      <c r="E1341" s="50" t="s">
        <v>313</v>
      </c>
      <c r="F1341" s="50" t="s">
        <v>361</v>
      </c>
      <c r="G1341" s="50" t="s">
        <v>379</v>
      </c>
      <c r="H1341" s="50" t="s">
        <v>380</v>
      </c>
      <c r="I1341" s="50" t="s">
        <v>381</v>
      </c>
      <c r="J1341" s="50" t="s">
        <v>382</v>
      </c>
      <c r="L1341" s="307">
        <v>220.64151968578344</v>
      </c>
      <c r="M1341" s="308">
        <v>70</v>
      </c>
      <c r="N1341" s="307">
        <v>200</v>
      </c>
      <c r="O1341" s="306" t="s">
        <v>2724</v>
      </c>
      <c r="Q1341" s="50" t="s">
        <v>300</v>
      </c>
      <c r="R1341" s="50" t="s">
        <v>384</v>
      </c>
      <c r="T1341" s="308">
        <v>103</v>
      </c>
      <c r="U1341" s="309">
        <v>10</v>
      </c>
      <c r="V1341" s="310">
        <v>45200</v>
      </c>
      <c r="W1341" s="310">
        <v>45930</v>
      </c>
      <c r="X1341" s="50" t="s">
        <v>3393</v>
      </c>
      <c r="AB1341" s="50" t="s">
        <v>385</v>
      </c>
      <c r="AD1341" s="50" t="s">
        <v>360</v>
      </c>
      <c r="AF1341" s="306"/>
      <c r="AG1341" s="307">
        <v>2.3958351081116151E-2</v>
      </c>
      <c r="AH1341" s="307">
        <v>2.4842524276522705E-2</v>
      </c>
      <c r="AI1341" s="307">
        <v>0.80925719007980468</v>
      </c>
      <c r="AJ1341" s="306" t="s">
        <v>0</v>
      </c>
      <c r="AK1341" s="307">
        <v>42.265645016375295</v>
      </c>
      <c r="AL1341" s="307">
        <v>2.0519699999999998E-2</v>
      </c>
      <c r="AN1341" s="312">
        <v>20</v>
      </c>
      <c r="AO1341" s="313" t="s">
        <v>305</v>
      </c>
      <c r="AP1341" s="313" t="s">
        <v>0</v>
      </c>
      <c r="AQ1341" s="313" t="s">
        <v>386</v>
      </c>
      <c r="AR1341" s="314" t="s">
        <v>0</v>
      </c>
      <c r="AS1341" s="314"/>
      <c r="AT1341" s="323" t="s">
        <v>1952</v>
      </c>
    </row>
    <row r="1342" spans="1:46" x14ac:dyDescent="0.2">
      <c r="A1342" s="306" t="s">
        <v>2423</v>
      </c>
      <c r="B1342" s="50" t="s">
        <v>312</v>
      </c>
      <c r="C1342" s="50" t="s">
        <v>295</v>
      </c>
      <c r="D1342" s="50" t="s">
        <v>296</v>
      </c>
      <c r="E1342" s="50" t="s">
        <v>387</v>
      </c>
      <c r="F1342" s="50" t="s">
        <v>388</v>
      </c>
      <c r="G1342" s="50" t="s">
        <v>389</v>
      </c>
      <c r="H1342" s="50" t="s">
        <v>390</v>
      </c>
      <c r="I1342" s="50" t="s">
        <v>391</v>
      </c>
      <c r="L1342" s="307">
        <v>0</v>
      </c>
      <c r="M1342" s="308">
        <v>100</v>
      </c>
      <c r="N1342" s="307">
        <v>0</v>
      </c>
      <c r="O1342" s="306" t="s">
        <v>2725</v>
      </c>
      <c r="Q1342" s="50" t="s">
        <v>300</v>
      </c>
      <c r="R1342" s="50" t="s">
        <v>384</v>
      </c>
      <c r="T1342" s="308">
        <v>127</v>
      </c>
      <c r="U1342" s="309">
        <v>10</v>
      </c>
      <c r="V1342" s="310">
        <v>45200</v>
      </c>
      <c r="W1342" s="310">
        <v>45930</v>
      </c>
      <c r="X1342" s="50" t="s">
        <v>3393</v>
      </c>
      <c r="AB1342" s="50" t="s">
        <v>390</v>
      </c>
      <c r="AD1342" s="50" t="s">
        <v>360</v>
      </c>
      <c r="AF1342" s="306"/>
      <c r="AG1342" s="307">
        <v>0</v>
      </c>
      <c r="AH1342" s="307">
        <v>0</v>
      </c>
      <c r="AI1342" s="307">
        <v>0</v>
      </c>
      <c r="AJ1342" s="306" t="s">
        <v>0</v>
      </c>
      <c r="AK1342" s="307">
        <v>0</v>
      </c>
      <c r="AL1342" s="307">
        <v>0</v>
      </c>
      <c r="AN1342" s="312">
        <v>9</v>
      </c>
      <c r="AO1342" s="313" t="s">
        <v>393</v>
      </c>
      <c r="AP1342" s="313" t="s">
        <v>0</v>
      </c>
      <c r="AQ1342" s="313" t="s">
        <v>306</v>
      </c>
      <c r="AR1342" s="314" t="s">
        <v>181</v>
      </c>
      <c r="AS1342" s="314">
        <v>1.1032</v>
      </c>
      <c r="AT1342" s="323" t="s">
        <v>2708</v>
      </c>
    </row>
    <row r="1343" spans="1:46" x14ac:dyDescent="0.2">
      <c r="A1343" s="306" t="s">
        <v>2424</v>
      </c>
      <c r="B1343" s="50" t="s">
        <v>312</v>
      </c>
      <c r="C1343" s="50" t="s">
        <v>295</v>
      </c>
      <c r="D1343" s="50" t="s">
        <v>296</v>
      </c>
      <c r="E1343" s="50" t="s">
        <v>387</v>
      </c>
      <c r="F1343" s="50" t="s">
        <v>388</v>
      </c>
      <c r="G1343" s="50" t="s">
        <v>389</v>
      </c>
      <c r="H1343" s="50" t="s">
        <v>394</v>
      </c>
      <c r="I1343" s="50" t="s">
        <v>391</v>
      </c>
      <c r="L1343" s="307">
        <v>0</v>
      </c>
      <c r="M1343" s="308">
        <v>70</v>
      </c>
      <c r="N1343" s="307">
        <v>0</v>
      </c>
      <c r="O1343" s="306" t="s">
        <v>2726</v>
      </c>
      <c r="Q1343" s="50" t="s">
        <v>300</v>
      </c>
      <c r="R1343" s="50" t="s">
        <v>384</v>
      </c>
      <c r="T1343" s="308">
        <v>203</v>
      </c>
      <c r="U1343" s="309">
        <v>10</v>
      </c>
      <c r="V1343" s="310">
        <v>45200</v>
      </c>
      <c r="W1343" s="310">
        <v>45930</v>
      </c>
      <c r="X1343" s="50" t="s">
        <v>3393</v>
      </c>
      <c r="AB1343" s="50" t="s">
        <v>394</v>
      </c>
      <c r="AD1343" s="50" t="s">
        <v>360</v>
      </c>
      <c r="AF1343" s="306"/>
      <c r="AG1343" s="307">
        <v>0</v>
      </c>
      <c r="AH1343" s="307">
        <v>0</v>
      </c>
      <c r="AI1343" s="307">
        <v>0.64</v>
      </c>
      <c r="AJ1343" s="306" t="s">
        <v>0</v>
      </c>
      <c r="AK1343" s="307">
        <v>93.07</v>
      </c>
      <c r="AL1343" s="307">
        <v>0</v>
      </c>
      <c r="AN1343" s="312">
        <v>9</v>
      </c>
      <c r="AO1343" s="313" t="s">
        <v>393</v>
      </c>
      <c r="AP1343" s="313" t="s">
        <v>0</v>
      </c>
      <c r="AQ1343" s="313" t="s">
        <v>306</v>
      </c>
      <c r="AR1343" s="314" t="s">
        <v>181</v>
      </c>
      <c r="AS1343" s="314">
        <v>1.1032</v>
      </c>
      <c r="AT1343" s="323" t="s">
        <v>2708</v>
      </c>
    </row>
    <row r="1344" spans="1:46" x14ac:dyDescent="0.2">
      <c r="A1344" s="306" t="s">
        <v>2425</v>
      </c>
      <c r="B1344" s="50" t="s">
        <v>312</v>
      </c>
      <c r="C1344" s="50" t="s">
        <v>295</v>
      </c>
      <c r="D1344" s="50" t="s">
        <v>296</v>
      </c>
      <c r="E1344" s="50" t="s">
        <v>387</v>
      </c>
      <c r="F1344" s="50" t="s">
        <v>388</v>
      </c>
      <c r="G1344" s="50" t="s">
        <v>389</v>
      </c>
      <c r="H1344" s="50" t="s">
        <v>390</v>
      </c>
      <c r="I1344" s="50" t="s">
        <v>391</v>
      </c>
      <c r="L1344" s="307">
        <v>0</v>
      </c>
      <c r="M1344" s="308">
        <v>100</v>
      </c>
      <c r="N1344" s="307">
        <v>0</v>
      </c>
      <c r="O1344" s="306" t="s">
        <v>2725</v>
      </c>
      <c r="Q1344" s="50" t="s">
        <v>339</v>
      </c>
      <c r="R1344" s="50" t="s">
        <v>384</v>
      </c>
      <c r="T1344" s="308">
        <v>127</v>
      </c>
      <c r="U1344" s="309">
        <v>10</v>
      </c>
      <c r="V1344" s="310">
        <v>45200</v>
      </c>
      <c r="W1344" s="310">
        <v>45930</v>
      </c>
      <c r="X1344" s="50" t="s">
        <v>3393</v>
      </c>
      <c r="AB1344" s="50" t="s">
        <v>390</v>
      </c>
      <c r="AD1344" s="50" t="s">
        <v>360</v>
      </c>
      <c r="AF1344" s="306"/>
      <c r="AG1344" s="307">
        <v>0</v>
      </c>
      <c r="AH1344" s="307">
        <v>0</v>
      </c>
      <c r="AI1344" s="307">
        <v>1</v>
      </c>
      <c r="AJ1344" s="306" t="s">
        <v>181</v>
      </c>
      <c r="AK1344" s="307">
        <v>60.09</v>
      </c>
      <c r="AL1344" s="307">
        <v>0.23199999999999998</v>
      </c>
      <c r="AN1344" s="312">
        <v>9</v>
      </c>
      <c r="AO1344" s="313" t="s">
        <v>393</v>
      </c>
      <c r="AP1344" s="313" t="s">
        <v>0</v>
      </c>
      <c r="AQ1344" s="313" t="s">
        <v>306</v>
      </c>
      <c r="AR1344" s="314" t="s">
        <v>181</v>
      </c>
      <c r="AS1344" s="314">
        <v>1.1032</v>
      </c>
      <c r="AT1344" s="323" t="s">
        <v>1953</v>
      </c>
    </row>
    <row r="1345" spans="1:46" x14ac:dyDescent="0.2">
      <c r="A1345" s="306" t="s">
        <v>2426</v>
      </c>
      <c r="B1345" s="50" t="s">
        <v>312</v>
      </c>
      <c r="C1345" s="50" t="s">
        <v>295</v>
      </c>
      <c r="D1345" s="50" t="s">
        <v>296</v>
      </c>
      <c r="E1345" s="50" t="s">
        <v>387</v>
      </c>
      <c r="F1345" s="50" t="s">
        <v>388</v>
      </c>
      <c r="G1345" s="50" t="s">
        <v>389</v>
      </c>
      <c r="H1345" s="50" t="s">
        <v>394</v>
      </c>
      <c r="I1345" s="50" t="s">
        <v>391</v>
      </c>
      <c r="L1345" s="307">
        <v>0</v>
      </c>
      <c r="M1345" s="308">
        <v>70</v>
      </c>
      <c r="N1345" s="307">
        <v>0</v>
      </c>
      <c r="O1345" s="306" t="s">
        <v>2726</v>
      </c>
      <c r="Q1345" s="50" t="s">
        <v>339</v>
      </c>
      <c r="R1345" s="50" t="s">
        <v>384</v>
      </c>
      <c r="T1345" s="308">
        <v>127</v>
      </c>
      <c r="U1345" s="309">
        <v>10</v>
      </c>
      <c r="V1345" s="310">
        <v>45200</v>
      </c>
      <c r="W1345" s="310">
        <v>45930</v>
      </c>
      <c r="X1345" s="50" t="s">
        <v>3393</v>
      </c>
      <c r="AB1345" s="50" t="s">
        <v>394</v>
      </c>
      <c r="AD1345" s="50" t="s">
        <v>360</v>
      </c>
      <c r="AF1345" s="306"/>
      <c r="AG1345" s="307">
        <v>0</v>
      </c>
      <c r="AH1345" s="307">
        <v>0</v>
      </c>
      <c r="AI1345" s="307">
        <v>0.64</v>
      </c>
      <c r="AJ1345" s="306" t="s">
        <v>0</v>
      </c>
      <c r="AK1345" s="307">
        <v>93.07</v>
      </c>
      <c r="AL1345" s="307">
        <v>0.13600000000000001</v>
      </c>
      <c r="AN1345" s="312">
        <v>9</v>
      </c>
      <c r="AO1345" s="313" t="s">
        <v>393</v>
      </c>
      <c r="AP1345" s="313" t="s">
        <v>0</v>
      </c>
      <c r="AQ1345" s="313" t="s">
        <v>306</v>
      </c>
      <c r="AR1345" s="314" t="s">
        <v>181</v>
      </c>
      <c r="AS1345" s="314">
        <v>1.1032</v>
      </c>
      <c r="AT1345" s="323" t="s">
        <v>1953</v>
      </c>
    </row>
    <row r="1346" spans="1:46" x14ac:dyDescent="0.2">
      <c r="A1346" s="306" t="s">
        <v>415</v>
      </c>
      <c r="B1346" s="50" t="s">
        <v>294</v>
      </c>
      <c r="C1346" s="50" t="s">
        <v>295</v>
      </c>
      <c r="D1346" s="50" t="s">
        <v>296</v>
      </c>
      <c r="E1346" s="50" t="s">
        <v>416</v>
      </c>
      <c r="F1346" s="50" t="s">
        <v>417</v>
      </c>
      <c r="G1346" s="50" t="s">
        <v>418</v>
      </c>
      <c r="H1346" s="50" t="s">
        <v>2435</v>
      </c>
      <c r="I1346" s="50" t="s">
        <v>2436</v>
      </c>
      <c r="L1346" s="307">
        <v>318.79000000000002</v>
      </c>
      <c r="M1346" s="308">
        <v>140</v>
      </c>
      <c r="N1346" s="307">
        <v>285.4278908</v>
      </c>
      <c r="O1346" s="306" t="s">
        <v>2727</v>
      </c>
      <c r="Q1346" s="50" t="s">
        <v>339</v>
      </c>
      <c r="R1346" s="50" t="s">
        <v>301</v>
      </c>
      <c r="T1346" s="308">
        <v>612.08000000000004</v>
      </c>
      <c r="U1346" s="309">
        <v>10</v>
      </c>
      <c r="V1346" s="310">
        <v>45200</v>
      </c>
      <c r="W1346" s="310">
        <v>45930</v>
      </c>
      <c r="X1346" s="50" t="s">
        <v>3394</v>
      </c>
      <c r="AD1346" s="50" t="s">
        <v>304</v>
      </c>
      <c r="AE1346" s="310">
        <v>44669</v>
      </c>
      <c r="AF1346" s="306" t="s">
        <v>2437</v>
      </c>
      <c r="AG1346" s="307">
        <v>9.4926999999999997E-2</v>
      </c>
      <c r="AH1346" s="307">
        <v>0.04</v>
      </c>
      <c r="AI1346" s="307">
        <v>0.17</v>
      </c>
      <c r="AJ1346" s="306" t="s">
        <v>0</v>
      </c>
      <c r="AK1346" s="307">
        <v>311.22000000000003</v>
      </c>
      <c r="AL1346" s="307">
        <v>0.29599999999999999</v>
      </c>
      <c r="AN1346" s="312">
        <v>22</v>
      </c>
      <c r="AO1346" s="313" t="s">
        <v>305</v>
      </c>
      <c r="AP1346" s="313" t="s">
        <v>0</v>
      </c>
      <c r="AQ1346" s="313" t="s">
        <v>306</v>
      </c>
      <c r="AR1346" s="314" t="s">
        <v>0</v>
      </c>
      <c r="AS1346" s="314"/>
    </row>
    <row r="1347" spans="1:46" x14ac:dyDescent="0.2">
      <c r="A1347" s="306" t="s">
        <v>419</v>
      </c>
      <c r="B1347" s="50" t="s">
        <v>308</v>
      </c>
      <c r="C1347" s="50" t="s">
        <v>295</v>
      </c>
      <c r="D1347" s="50" t="s">
        <v>296</v>
      </c>
      <c r="E1347" s="50" t="s">
        <v>416</v>
      </c>
      <c r="F1347" s="50" t="s">
        <v>417</v>
      </c>
      <c r="G1347" s="50" t="s">
        <v>418</v>
      </c>
      <c r="H1347" s="50" t="s">
        <v>2435</v>
      </c>
      <c r="I1347" s="50" t="s">
        <v>2436</v>
      </c>
      <c r="L1347" s="307">
        <v>547</v>
      </c>
      <c r="M1347" s="308">
        <v>165</v>
      </c>
      <c r="N1347" s="307">
        <v>489.76370750000001</v>
      </c>
      <c r="O1347" s="306" t="s">
        <v>2727</v>
      </c>
      <c r="Q1347" s="50" t="s">
        <v>339</v>
      </c>
      <c r="R1347" s="50" t="s">
        <v>301</v>
      </c>
      <c r="T1347" s="308">
        <v>612.08000000000004</v>
      </c>
      <c r="U1347" s="309">
        <v>10</v>
      </c>
      <c r="V1347" s="310">
        <v>45200</v>
      </c>
      <c r="W1347" s="310">
        <v>45930</v>
      </c>
      <c r="X1347" s="50" t="s">
        <v>3394</v>
      </c>
      <c r="AD1347" s="50" t="s">
        <v>304</v>
      </c>
      <c r="AE1347" s="310">
        <v>44669</v>
      </c>
      <c r="AF1347" s="306" t="s">
        <v>2437</v>
      </c>
      <c r="AG1347" s="307">
        <v>0.162885</v>
      </c>
      <c r="AH1347" s="307">
        <v>0.06</v>
      </c>
      <c r="AI1347" s="307">
        <v>0.28999999999999998</v>
      </c>
      <c r="AJ1347" s="306" t="s">
        <v>0</v>
      </c>
      <c r="AK1347" s="307">
        <v>172.5</v>
      </c>
      <c r="AL1347" s="307">
        <v>0.50900000000000001</v>
      </c>
      <c r="AN1347" s="312">
        <v>22</v>
      </c>
      <c r="AO1347" s="313" t="s">
        <v>305</v>
      </c>
      <c r="AP1347" s="313" t="s">
        <v>0</v>
      </c>
      <c r="AQ1347" s="313" t="s">
        <v>306</v>
      </c>
      <c r="AR1347" s="314" t="s">
        <v>0</v>
      </c>
      <c r="AS1347" s="314"/>
    </row>
    <row r="1348" spans="1:46" x14ac:dyDescent="0.2">
      <c r="A1348" s="306" t="s">
        <v>420</v>
      </c>
      <c r="B1348" s="50" t="s">
        <v>310</v>
      </c>
      <c r="C1348" s="50" t="s">
        <v>295</v>
      </c>
      <c r="D1348" s="50" t="s">
        <v>296</v>
      </c>
      <c r="E1348" s="50" t="s">
        <v>416</v>
      </c>
      <c r="F1348" s="50" t="s">
        <v>417</v>
      </c>
      <c r="G1348" s="50" t="s">
        <v>418</v>
      </c>
      <c r="H1348" s="50" t="s">
        <v>2435</v>
      </c>
      <c r="I1348" s="50" t="s">
        <v>2436</v>
      </c>
      <c r="L1348" s="307">
        <v>1361.71</v>
      </c>
      <c r="M1348" s="308">
        <v>225</v>
      </c>
      <c r="N1348" s="307">
        <v>1219.222532</v>
      </c>
      <c r="O1348" s="306" t="s">
        <v>2727</v>
      </c>
      <c r="Q1348" s="50" t="s">
        <v>339</v>
      </c>
      <c r="R1348" s="50" t="s">
        <v>301</v>
      </c>
      <c r="T1348" s="308">
        <v>612.08000000000004</v>
      </c>
      <c r="U1348" s="309">
        <v>10</v>
      </c>
      <c r="V1348" s="310">
        <v>45200</v>
      </c>
      <c r="W1348" s="310">
        <v>45930</v>
      </c>
      <c r="X1348" s="50" t="s">
        <v>3394</v>
      </c>
      <c r="AD1348" s="50" t="s">
        <v>304</v>
      </c>
      <c r="AE1348" s="310">
        <v>44669</v>
      </c>
      <c r="AF1348" s="306" t="s">
        <v>2437</v>
      </c>
      <c r="AG1348" s="307">
        <v>0.40548800000000002</v>
      </c>
      <c r="AH1348" s="307">
        <v>0.16</v>
      </c>
      <c r="AI1348" s="307">
        <v>0.73</v>
      </c>
      <c r="AJ1348" s="306" t="s">
        <v>0</v>
      </c>
      <c r="AK1348" s="307">
        <v>56.57</v>
      </c>
      <c r="AL1348" s="307">
        <v>1.266</v>
      </c>
      <c r="AN1348" s="312">
        <v>22</v>
      </c>
      <c r="AO1348" s="313" t="s">
        <v>305</v>
      </c>
      <c r="AP1348" s="313" t="s">
        <v>0</v>
      </c>
      <c r="AQ1348" s="313" t="s">
        <v>306</v>
      </c>
      <c r="AR1348" s="314" t="s">
        <v>0</v>
      </c>
      <c r="AS1348" s="314"/>
    </row>
    <row r="1349" spans="1:46" x14ac:dyDescent="0.2">
      <c r="A1349" s="306" t="s">
        <v>421</v>
      </c>
      <c r="B1349" s="50" t="s">
        <v>312</v>
      </c>
      <c r="C1349" s="50" t="s">
        <v>295</v>
      </c>
      <c r="D1349" s="50" t="s">
        <v>296</v>
      </c>
      <c r="E1349" s="50" t="s">
        <v>416</v>
      </c>
      <c r="F1349" s="50" t="s">
        <v>422</v>
      </c>
      <c r="G1349" s="50" t="s">
        <v>423</v>
      </c>
      <c r="H1349" s="50" t="s">
        <v>424</v>
      </c>
      <c r="I1349" s="50" t="s">
        <v>425</v>
      </c>
      <c r="J1349" s="50" t="s">
        <v>426</v>
      </c>
      <c r="L1349" s="307">
        <v>1069.22</v>
      </c>
      <c r="M1349" s="308">
        <v>200</v>
      </c>
      <c r="N1349" s="307">
        <v>1000</v>
      </c>
      <c r="O1349" s="306" t="s">
        <v>2728</v>
      </c>
      <c r="Q1349" s="50" t="s">
        <v>300</v>
      </c>
      <c r="R1349" s="50" t="s">
        <v>428</v>
      </c>
      <c r="T1349" s="308">
        <v>1500</v>
      </c>
      <c r="U1349" s="309">
        <v>10</v>
      </c>
      <c r="V1349" s="310">
        <v>45200</v>
      </c>
      <c r="W1349" s="310">
        <v>45930</v>
      </c>
      <c r="X1349" s="50" t="s">
        <v>3322</v>
      </c>
      <c r="AB1349" s="50" t="s">
        <v>429</v>
      </c>
      <c r="AC1349" s="50" t="s">
        <v>430</v>
      </c>
      <c r="AD1349" s="50" t="s">
        <v>360</v>
      </c>
      <c r="AF1349" s="306"/>
      <c r="AG1349" s="307">
        <v>0</v>
      </c>
      <c r="AH1349" s="307">
        <v>0</v>
      </c>
      <c r="AI1349" s="307">
        <v>0.19</v>
      </c>
      <c r="AJ1349" s="306" t="s">
        <v>0</v>
      </c>
      <c r="AK1349" s="307">
        <v>208.48</v>
      </c>
      <c r="AL1349" s="307">
        <v>5.1000000000000004E-2</v>
      </c>
      <c r="AN1349" s="312">
        <v>22</v>
      </c>
      <c r="AO1349" s="313" t="s">
        <v>305</v>
      </c>
      <c r="AP1349" s="313" t="s">
        <v>0</v>
      </c>
      <c r="AQ1349" s="313" t="s">
        <v>306</v>
      </c>
      <c r="AR1349" s="314" t="s">
        <v>0</v>
      </c>
      <c r="AS1349" s="314"/>
    </row>
    <row r="1350" spans="1:46" x14ac:dyDescent="0.2">
      <c r="A1350" s="306" t="s">
        <v>431</v>
      </c>
      <c r="B1350" s="50" t="s">
        <v>312</v>
      </c>
      <c r="C1350" s="50" t="s">
        <v>295</v>
      </c>
      <c r="D1350" s="50" t="s">
        <v>296</v>
      </c>
      <c r="E1350" s="50" t="s">
        <v>416</v>
      </c>
      <c r="F1350" s="50" t="s">
        <v>422</v>
      </c>
      <c r="G1350" s="50" t="s">
        <v>423</v>
      </c>
      <c r="H1350" s="50" t="s">
        <v>424</v>
      </c>
      <c r="I1350" s="50" t="s">
        <v>425</v>
      </c>
      <c r="J1350" s="50" t="s">
        <v>432</v>
      </c>
      <c r="L1350" s="307">
        <v>14969.02</v>
      </c>
      <c r="M1350" s="308">
        <v>1500</v>
      </c>
      <c r="N1350" s="307">
        <v>14000</v>
      </c>
      <c r="O1350" s="306" t="s">
        <v>2729</v>
      </c>
      <c r="Q1350" s="50" t="s">
        <v>300</v>
      </c>
      <c r="R1350" s="50" t="s">
        <v>428</v>
      </c>
      <c r="T1350" s="308">
        <v>3000</v>
      </c>
      <c r="U1350" s="309">
        <v>10</v>
      </c>
      <c r="V1350" s="310">
        <v>45200</v>
      </c>
      <c r="W1350" s="310">
        <v>45930</v>
      </c>
      <c r="X1350" s="50" t="s">
        <v>3322</v>
      </c>
      <c r="AB1350" s="50" t="s">
        <v>429</v>
      </c>
      <c r="AC1350" s="50" t="s">
        <v>430</v>
      </c>
      <c r="AD1350" s="50" t="s">
        <v>360</v>
      </c>
      <c r="AF1350" s="306"/>
      <c r="AG1350" s="307">
        <v>0.04</v>
      </c>
      <c r="AH1350" s="307">
        <v>0.04</v>
      </c>
      <c r="AI1350" s="307">
        <v>1.3</v>
      </c>
      <c r="AJ1350" s="306" t="s">
        <v>181</v>
      </c>
      <c r="AK1350" s="307">
        <v>26.31</v>
      </c>
      <c r="AL1350" s="307">
        <v>0.71100000000000008</v>
      </c>
      <c r="AN1350" s="312">
        <v>22</v>
      </c>
      <c r="AO1350" s="313" t="s">
        <v>305</v>
      </c>
      <c r="AP1350" s="313" t="s">
        <v>0</v>
      </c>
      <c r="AQ1350" s="313" t="s">
        <v>306</v>
      </c>
      <c r="AR1350" s="314" t="s">
        <v>0</v>
      </c>
      <c r="AS1350" s="314"/>
    </row>
    <row r="1351" spans="1:46" x14ac:dyDescent="0.2">
      <c r="A1351" s="306" t="s">
        <v>444</v>
      </c>
      <c r="B1351" s="50" t="s">
        <v>312</v>
      </c>
      <c r="C1351" s="50" t="s">
        <v>295</v>
      </c>
      <c r="D1351" s="50" t="s">
        <v>438</v>
      </c>
      <c r="E1351" s="50" t="s">
        <v>442</v>
      </c>
      <c r="F1351" s="50" t="s">
        <v>388</v>
      </c>
      <c r="G1351" s="50" t="s">
        <v>423</v>
      </c>
      <c r="H1351" s="50" t="s">
        <v>445</v>
      </c>
      <c r="I1351" s="50" t="s">
        <v>446</v>
      </c>
      <c r="L1351" s="307">
        <v>1094.8877632985157</v>
      </c>
      <c r="M1351" s="308">
        <v>200</v>
      </c>
      <c r="N1351" s="307">
        <v>986</v>
      </c>
      <c r="O1351" s="306" t="s">
        <v>2730</v>
      </c>
      <c r="Q1351" s="50" t="s">
        <v>319</v>
      </c>
      <c r="T1351" s="308">
        <v>1219.57</v>
      </c>
      <c r="U1351" s="309">
        <v>5</v>
      </c>
      <c r="V1351" s="310">
        <v>45200</v>
      </c>
      <c r="W1351" s="310">
        <v>45930</v>
      </c>
      <c r="X1351" s="50" t="s">
        <v>3395</v>
      </c>
      <c r="AD1351" s="50" t="s">
        <v>360</v>
      </c>
      <c r="AF1351" s="306"/>
      <c r="AG1351" s="307">
        <v>0.11418366942070121</v>
      </c>
      <c r="AH1351" s="307">
        <v>0.11892472503468791</v>
      </c>
      <c r="AI1351" s="307">
        <v>0.17854661349744214</v>
      </c>
      <c r="AJ1351" s="306" t="s">
        <v>0</v>
      </c>
      <c r="AK1351" s="307">
        <v>250.17756774470004</v>
      </c>
      <c r="AL1351" s="307">
        <v>2.0364912397352435</v>
      </c>
      <c r="AN1351" s="312">
        <v>17</v>
      </c>
      <c r="AO1351" s="313" t="s">
        <v>305</v>
      </c>
      <c r="AP1351" s="313" t="s">
        <v>0</v>
      </c>
      <c r="AQ1351" s="313" t="s">
        <v>386</v>
      </c>
      <c r="AR1351" s="314" t="s">
        <v>0</v>
      </c>
      <c r="AS1351" s="314"/>
    </row>
    <row r="1352" spans="1:46" x14ac:dyDescent="0.2">
      <c r="A1352" s="306" t="s">
        <v>448</v>
      </c>
      <c r="B1352" s="50" t="s">
        <v>312</v>
      </c>
      <c r="C1352" s="50" t="s">
        <v>295</v>
      </c>
      <c r="D1352" s="50" t="s">
        <v>438</v>
      </c>
      <c r="E1352" s="50" t="s">
        <v>442</v>
      </c>
      <c r="F1352" s="50" t="s">
        <v>388</v>
      </c>
      <c r="G1352" s="50" t="s">
        <v>423</v>
      </c>
      <c r="H1352" s="50" t="s">
        <v>445</v>
      </c>
      <c r="I1352" s="50" t="s">
        <v>449</v>
      </c>
      <c r="L1352" s="307">
        <v>2552.8873913015086</v>
      </c>
      <c r="M1352" s="308">
        <v>400</v>
      </c>
      <c r="N1352" s="307">
        <v>2299</v>
      </c>
      <c r="O1352" s="306" t="s">
        <v>2731</v>
      </c>
      <c r="Q1352" s="50" t="s">
        <v>319</v>
      </c>
      <c r="T1352" s="308">
        <v>1219.57</v>
      </c>
      <c r="U1352" s="309">
        <v>5</v>
      </c>
      <c r="V1352" s="310">
        <v>45200</v>
      </c>
      <c r="W1352" s="310">
        <v>45930</v>
      </c>
      <c r="X1352" s="50" t="s">
        <v>3395</v>
      </c>
      <c r="AD1352" s="50" t="s">
        <v>360</v>
      </c>
      <c r="AF1352" s="306"/>
      <c r="AG1352" s="307">
        <v>0.2662355537507019</v>
      </c>
      <c r="AH1352" s="307">
        <v>0.27729000289528144</v>
      </c>
      <c r="AI1352" s="307">
        <v>0.41630696189718008</v>
      </c>
      <c r="AJ1352" s="306" t="s">
        <v>0</v>
      </c>
      <c r="AK1352" s="307">
        <v>96.527521462347707</v>
      </c>
      <c r="AL1352" s="307">
        <v>4.748370547820814</v>
      </c>
      <c r="AN1352" s="312">
        <v>17</v>
      </c>
      <c r="AO1352" s="313" t="s">
        <v>305</v>
      </c>
      <c r="AP1352" s="313" t="s">
        <v>0</v>
      </c>
      <c r="AQ1352" s="313" t="s">
        <v>386</v>
      </c>
      <c r="AR1352" s="314" t="s">
        <v>0</v>
      </c>
      <c r="AS1352" s="314"/>
    </row>
    <row r="1353" spans="1:46" x14ac:dyDescent="0.2">
      <c r="A1353" s="306" t="s">
        <v>456</v>
      </c>
      <c r="B1353" s="50" t="s">
        <v>308</v>
      </c>
      <c r="C1353" s="50" t="s">
        <v>295</v>
      </c>
      <c r="D1353" s="50" t="s">
        <v>438</v>
      </c>
      <c r="E1353" s="50" t="s">
        <v>297</v>
      </c>
      <c r="F1353" s="50" t="s">
        <v>452</v>
      </c>
      <c r="G1353" s="50" t="s">
        <v>453</v>
      </c>
      <c r="H1353" s="50" t="s">
        <v>454</v>
      </c>
      <c r="L1353" s="307">
        <v>42.712388809608093</v>
      </c>
      <c r="M1353" s="308">
        <v>18</v>
      </c>
      <c r="N1353" s="307">
        <v>38.365923590136354</v>
      </c>
      <c r="O1353" s="306" t="s">
        <v>2732</v>
      </c>
      <c r="Q1353" s="50" t="s">
        <v>300</v>
      </c>
      <c r="R1353" s="50" t="s">
        <v>443</v>
      </c>
      <c r="T1353" s="308">
        <v>22.71</v>
      </c>
      <c r="U1353" s="309">
        <v>20</v>
      </c>
      <c r="V1353" s="310">
        <v>45200</v>
      </c>
      <c r="W1353" s="310">
        <v>45930</v>
      </c>
      <c r="X1353" s="50" t="s">
        <v>3396</v>
      </c>
      <c r="AD1353" s="50" t="s">
        <v>360</v>
      </c>
      <c r="AF1353" s="306"/>
      <c r="AG1353" s="307">
        <v>3.2851162882144755E-3</v>
      </c>
      <c r="AH1353" s="307">
        <v>3.430023626950468E-3</v>
      </c>
      <c r="AI1353" s="307">
        <v>0.97892372865674349</v>
      </c>
      <c r="AJ1353" s="306" t="s">
        <v>0</v>
      </c>
      <c r="AK1353" s="307">
        <v>28.159812659737234</v>
      </c>
      <c r="AL1353" s="307">
        <v>1.3306465090722039E-2</v>
      </c>
      <c r="AN1353" s="312">
        <v>20</v>
      </c>
      <c r="AO1353" s="313" t="s">
        <v>305</v>
      </c>
      <c r="AP1353" s="313" t="s">
        <v>0</v>
      </c>
      <c r="AQ1353" s="313" t="s">
        <v>386</v>
      </c>
      <c r="AR1353" s="314" t="s">
        <v>0</v>
      </c>
      <c r="AS1353" s="314"/>
    </row>
    <row r="1354" spans="1:46" x14ac:dyDescent="0.2">
      <c r="A1354" s="306" t="s">
        <v>457</v>
      </c>
      <c r="B1354" s="50" t="s">
        <v>310</v>
      </c>
      <c r="C1354" s="50" t="s">
        <v>295</v>
      </c>
      <c r="D1354" s="50" t="s">
        <v>438</v>
      </c>
      <c r="E1354" s="50" t="s">
        <v>297</v>
      </c>
      <c r="F1354" s="50" t="s">
        <v>452</v>
      </c>
      <c r="G1354" s="50" t="s">
        <v>453</v>
      </c>
      <c r="H1354" s="50" t="s">
        <v>454</v>
      </c>
      <c r="L1354" s="307">
        <v>42.362390408075171</v>
      </c>
      <c r="M1354" s="308">
        <v>18</v>
      </c>
      <c r="N1354" s="307">
        <v>38.051541456424808</v>
      </c>
      <c r="O1354" s="306" t="s">
        <v>2732</v>
      </c>
      <c r="Q1354" s="50" t="s">
        <v>300</v>
      </c>
      <c r="R1354" s="50" t="s">
        <v>443</v>
      </c>
      <c r="T1354" s="308">
        <v>22.71</v>
      </c>
      <c r="U1354" s="309">
        <v>20</v>
      </c>
      <c r="V1354" s="310">
        <v>45200</v>
      </c>
      <c r="W1354" s="310">
        <v>45930</v>
      </c>
      <c r="X1354" s="50" t="s">
        <v>3396</v>
      </c>
      <c r="AD1354" s="50" t="s">
        <v>360</v>
      </c>
      <c r="AF1354" s="306"/>
      <c r="AG1354" s="307">
        <v>3.6291764822960031E-3</v>
      </c>
      <c r="AH1354" s="307">
        <v>3.7892604061861368E-3</v>
      </c>
      <c r="AI1354" s="307">
        <v>1.0814493802694338</v>
      </c>
      <c r="AJ1354" s="306" t="s">
        <v>181</v>
      </c>
      <c r="AK1354" s="307">
        <v>23.565615960990545</v>
      </c>
      <c r="AL1354" s="307">
        <v>1.4700091544092209E-2</v>
      </c>
      <c r="AN1354" s="312">
        <v>20</v>
      </c>
      <c r="AO1354" s="313" t="s">
        <v>305</v>
      </c>
      <c r="AP1354" s="313" t="s">
        <v>0</v>
      </c>
      <c r="AQ1354" s="313" t="s">
        <v>386</v>
      </c>
      <c r="AR1354" s="314" t="s">
        <v>0</v>
      </c>
      <c r="AS1354" s="314"/>
    </row>
    <row r="1355" spans="1:46" x14ac:dyDescent="0.2">
      <c r="A1355" s="306" t="s">
        <v>461</v>
      </c>
      <c r="B1355" s="50" t="s">
        <v>308</v>
      </c>
      <c r="C1355" s="50" t="s">
        <v>295</v>
      </c>
      <c r="D1355" s="50" t="s">
        <v>438</v>
      </c>
      <c r="E1355" s="50" t="s">
        <v>297</v>
      </c>
      <c r="F1355" s="50" t="s">
        <v>452</v>
      </c>
      <c r="G1355" s="50" t="s">
        <v>453</v>
      </c>
      <c r="H1355" s="50" t="s">
        <v>459</v>
      </c>
      <c r="L1355" s="307">
        <v>34.708668791742468</v>
      </c>
      <c r="M1355" s="308">
        <v>18</v>
      </c>
      <c r="N1355" s="307">
        <v>31.17667196548355</v>
      </c>
      <c r="O1355" s="306" t="s">
        <v>2733</v>
      </c>
      <c r="Q1355" s="50" t="s">
        <v>300</v>
      </c>
      <c r="R1355" s="50" t="s">
        <v>443</v>
      </c>
      <c r="T1355" s="308">
        <v>22.71</v>
      </c>
      <c r="U1355" s="309">
        <v>20</v>
      </c>
      <c r="V1355" s="310">
        <v>45200</v>
      </c>
      <c r="W1355" s="310">
        <v>45930</v>
      </c>
      <c r="X1355" s="50" t="s">
        <v>3396</v>
      </c>
      <c r="AD1355" s="50" t="s">
        <v>360</v>
      </c>
      <c r="AF1355" s="306"/>
      <c r="AG1355" s="307">
        <v>2.595068391961327E-3</v>
      </c>
      <c r="AH1355" s="307">
        <v>2.7095375375030197E-3</v>
      </c>
      <c r="AI1355" s="307">
        <v>0.77329805203297219</v>
      </c>
      <c r="AJ1355" s="306" t="s">
        <v>0</v>
      </c>
      <c r="AK1355" s="307">
        <v>41.045680461176993</v>
      </c>
      <c r="AL1355" s="307">
        <v>1.0511404752870391E-2</v>
      </c>
      <c r="AN1355" s="312">
        <v>20</v>
      </c>
      <c r="AO1355" s="313" t="s">
        <v>305</v>
      </c>
      <c r="AP1355" s="313" t="s">
        <v>0</v>
      </c>
      <c r="AQ1355" s="313" t="s">
        <v>386</v>
      </c>
      <c r="AR1355" s="314" t="s">
        <v>0</v>
      </c>
      <c r="AS1355" s="314"/>
    </row>
    <row r="1356" spans="1:46" x14ac:dyDescent="0.2">
      <c r="A1356" s="306" t="s">
        <v>462</v>
      </c>
      <c r="B1356" s="50" t="s">
        <v>310</v>
      </c>
      <c r="C1356" s="50" t="s">
        <v>295</v>
      </c>
      <c r="D1356" s="50" t="s">
        <v>438</v>
      </c>
      <c r="E1356" s="50" t="s">
        <v>297</v>
      </c>
      <c r="F1356" s="50" t="s">
        <v>452</v>
      </c>
      <c r="G1356" s="50" t="s">
        <v>453</v>
      </c>
      <c r="H1356" s="50" t="s">
        <v>459</v>
      </c>
      <c r="L1356" s="307">
        <v>37.412318159417268</v>
      </c>
      <c r="M1356" s="308">
        <v>18</v>
      </c>
      <c r="N1356" s="307">
        <v>33.605194648143673</v>
      </c>
      <c r="O1356" s="306" t="s">
        <v>2733</v>
      </c>
      <c r="Q1356" s="50" t="s">
        <v>300</v>
      </c>
      <c r="R1356" s="50" t="s">
        <v>443</v>
      </c>
      <c r="T1356" s="308">
        <v>22.71</v>
      </c>
      <c r="U1356" s="309">
        <v>20</v>
      </c>
      <c r="V1356" s="310">
        <v>45200</v>
      </c>
      <c r="W1356" s="310">
        <v>45930</v>
      </c>
      <c r="X1356" s="50" t="s">
        <v>3396</v>
      </c>
      <c r="AD1356" s="50" t="s">
        <v>360</v>
      </c>
      <c r="AF1356" s="306"/>
      <c r="AG1356" s="307">
        <v>2.9005784242410026E-3</v>
      </c>
      <c r="AH1356" s="307">
        <v>3.0285236972164846E-3</v>
      </c>
      <c r="AI1356" s="307">
        <v>0.864336235677854</v>
      </c>
      <c r="AJ1356" s="306" t="s">
        <v>0</v>
      </c>
      <c r="AK1356" s="307">
        <v>34.584289098461397</v>
      </c>
      <c r="AL1356" s="307">
        <v>1.1748882584014211E-2</v>
      </c>
      <c r="AN1356" s="312">
        <v>20</v>
      </c>
      <c r="AO1356" s="313" t="s">
        <v>305</v>
      </c>
      <c r="AP1356" s="313" t="s">
        <v>0</v>
      </c>
      <c r="AQ1356" s="313" t="s">
        <v>386</v>
      </c>
      <c r="AR1356" s="314" t="s">
        <v>0</v>
      </c>
      <c r="AS1356" s="314"/>
    </row>
    <row r="1357" spans="1:46" x14ac:dyDescent="0.2">
      <c r="A1357" s="306" t="s">
        <v>2098</v>
      </c>
      <c r="B1357" s="50" t="s">
        <v>308</v>
      </c>
      <c r="C1357" s="50" t="s">
        <v>295</v>
      </c>
      <c r="D1357" s="50" t="s">
        <v>438</v>
      </c>
      <c r="E1357" s="50" t="s">
        <v>297</v>
      </c>
      <c r="F1357" s="50" t="s">
        <v>452</v>
      </c>
      <c r="G1357" s="50" t="s">
        <v>463</v>
      </c>
      <c r="H1357" s="50" t="s">
        <v>464</v>
      </c>
      <c r="I1357" s="50" t="s">
        <v>470</v>
      </c>
      <c r="J1357" s="50" t="s">
        <v>471</v>
      </c>
      <c r="K1357" s="50" t="s">
        <v>182</v>
      </c>
      <c r="L1357" s="307">
        <v>1.0538926047569952</v>
      </c>
      <c r="M1357" s="308">
        <v>1.1000000000000001</v>
      </c>
      <c r="N1357" s="307">
        <v>0.94285853872053871</v>
      </c>
      <c r="O1357" s="306" t="s">
        <v>472</v>
      </c>
      <c r="Q1357" s="50" t="s">
        <v>300</v>
      </c>
      <c r="R1357" s="50" t="s">
        <v>464</v>
      </c>
      <c r="T1357" s="308">
        <v>2.11</v>
      </c>
      <c r="U1357" s="309">
        <v>30</v>
      </c>
      <c r="V1357" s="310">
        <v>45200</v>
      </c>
      <c r="W1357" s="310">
        <v>45930</v>
      </c>
      <c r="X1357" s="50" t="s">
        <v>3396</v>
      </c>
      <c r="AD1357" s="50" t="s">
        <v>360</v>
      </c>
      <c r="AF1357" s="306"/>
      <c r="AG1357" s="307">
        <v>1.6586915809619062E-4</v>
      </c>
      <c r="AH1357" s="307">
        <v>1.7344096607253739E-4</v>
      </c>
      <c r="AI1357" s="307">
        <v>0.39783527750296915</v>
      </c>
      <c r="AJ1357" s="306" t="s">
        <v>0</v>
      </c>
      <c r="AK1357" s="307">
        <v>114.42965932125215</v>
      </c>
      <c r="AL1357" s="307">
        <v>3.2635881718064288E-4</v>
      </c>
      <c r="AN1357" s="312">
        <v>20</v>
      </c>
      <c r="AO1357" s="313" t="s">
        <v>305</v>
      </c>
      <c r="AP1357" s="313" t="s">
        <v>0</v>
      </c>
      <c r="AQ1357" s="313" t="s">
        <v>386</v>
      </c>
      <c r="AR1357" s="314" t="s">
        <v>0</v>
      </c>
      <c r="AS1357" s="314"/>
    </row>
    <row r="1358" spans="1:46" x14ac:dyDescent="0.2">
      <c r="A1358" s="306" t="s">
        <v>2099</v>
      </c>
      <c r="B1358" s="50" t="s">
        <v>310</v>
      </c>
      <c r="C1358" s="50" t="s">
        <v>295</v>
      </c>
      <c r="D1358" s="50" t="s">
        <v>438</v>
      </c>
      <c r="E1358" s="50" t="s">
        <v>297</v>
      </c>
      <c r="F1358" s="50" t="s">
        <v>452</v>
      </c>
      <c r="G1358" s="50" t="s">
        <v>463</v>
      </c>
      <c r="H1358" s="50" t="s">
        <v>464</v>
      </c>
      <c r="I1358" s="50" t="s">
        <v>470</v>
      </c>
      <c r="J1358" s="50" t="s">
        <v>471</v>
      </c>
      <c r="K1358" s="50" t="s">
        <v>182</v>
      </c>
      <c r="L1358" s="307">
        <v>1.0974513032027997</v>
      </c>
      <c r="M1358" s="308">
        <v>1.2</v>
      </c>
      <c r="N1358" s="307">
        <v>0.98182806045340043</v>
      </c>
      <c r="O1358" s="306" t="s">
        <v>472</v>
      </c>
      <c r="Q1358" s="50" t="s">
        <v>300</v>
      </c>
      <c r="R1358" s="50" t="s">
        <v>464</v>
      </c>
      <c r="T1358" s="308">
        <v>2.11</v>
      </c>
      <c r="U1358" s="309">
        <v>30</v>
      </c>
      <c r="V1358" s="310">
        <v>45200</v>
      </c>
      <c r="W1358" s="310">
        <v>45930</v>
      </c>
      <c r="X1358" s="50" t="s">
        <v>3396</v>
      </c>
      <c r="AD1358" s="50" t="s">
        <v>360</v>
      </c>
      <c r="AF1358" s="306"/>
      <c r="AG1358" s="307">
        <v>1.7307637837604513E-4</v>
      </c>
      <c r="AH1358" s="307">
        <v>1.80977190783527E-4</v>
      </c>
      <c r="AI1358" s="307">
        <v>0.41512171286546218</v>
      </c>
      <c r="AJ1358" s="306" t="s">
        <v>0</v>
      </c>
      <c r="AK1358" s="307">
        <v>108.51276930515189</v>
      </c>
      <c r="AL1358" s="307">
        <v>3.4053951184800007E-4</v>
      </c>
      <c r="AN1358" s="312">
        <v>20</v>
      </c>
      <c r="AO1358" s="313" t="s">
        <v>305</v>
      </c>
      <c r="AP1358" s="313" t="s">
        <v>0</v>
      </c>
      <c r="AQ1358" s="313" t="s">
        <v>386</v>
      </c>
      <c r="AR1358" s="314" t="s">
        <v>0</v>
      </c>
      <c r="AS1358" s="314"/>
    </row>
    <row r="1359" spans="1:46" x14ac:dyDescent="0.2">
      <c r="A1359" s="306" t="s">
        <v>2101</v>
      </c>
      <c r="B1359" s="50" t="s">
        <v>308</v>
      </c>
      <c r="C1359" s="50" t="s">
        <v>295</v>
      </c>
      <c r="D1359" s="50" t="s">
        <v>438</v>
      </c>
      <c r="E1359" s="50" t="s">
        <v>297</v>
      </c>
      <c r="F1359" s="50" t="s">
        <v>452</v>
      </c>
      <c r="G1359" s="50" t="s">
        <v>463</v>
      </c>
      <c r="H1359" s="50" t="s">
        <v>464</v>
      </c>
      <c r="I1359" s="50" t="s">
        <v>470</v>
      </c>
      <c r="J1359" s="50" t="s">
        <v>466</v>
      </c>
      <c r="K1359" s="50" t="s">
        <v>182</v>
      </c>
      <c r="L1359" s="307">
        <v>1.3081461130516225</v>
      </c>
      <c r="M1359" s="308">
        <v>1.4</v>
      </c>
      <c r="N1359" s="307">
        <v>1.1703248765743073</v>
      </c>
      <c r="O1359" s="306" t="s">
        <v>473</v>
      </c>
      <c r="Q1359" s="50" t="s">
        <v>300</v>
      </c>
      <c r="R1359" s="50" t="s">
        <v>464</v>
      </c>
      <c r="T1359" s="308">
        <v>2.8</v>
      </c>
      <c r="U1359" s="309">
        <v>30</v>
      </c>
      <c r="V1359" s="310">
        <v>45200</v>
      </c>
      <c r="W1359" s="310">
        <v>45930</v>
      </c>
      <c r="X1359" s="50" t="s">
        <v>3396</v>
      </c>
      <c r="AD1359" s="50" t="s">
        <v>360</v>
      </c>
      <c r="AF1359" s="306"/>
      <c r="AG1359" s="307">
        <v>2.0623479510495921E-4</v>
      </c>
      <c r="AH1359" s="307">
        <v>2.156492654290347E-4</v>
      </c>
      <c r="AI1359" s="307">
        <v>0.37275546050290098</v>
      </c>
      <c r="AJ1359" s="306" t="s">
        <v>0</v>
      </c>
      <c r="AK1359" s="307">
        <v>123.98979044119568</v>
      </c>
      <c r="AL1359" s="307">
        <v>4.0578094544203581E-4</v>
      </c>
      <c r="AN1359" s="312">
        <v>20</v>
      </c>
      <c r="AO1359" s="313" t="s">
        <v>305</v>
      </c>
      <c r="AP1359" s="313" t="s">
        <v>0</v>
      </c>
      <c r="AQ1359" s="313" t="s">
        <v>386</v>
      </c>
      <c r="AR1359" s="314" t="s">
        <v>0</v>
      </c>
      <c r="AS1359" s="314"/>
    </row>
    <row r="1360" spans="1:46" x14ac:dyDescent="0.2">
      <c r="A1360" s="306" t="s">
        <v>2102</v>
      </c>
      <c r="B1360" s="50" t="s">
        <v>310</v>
      </c>
      <c r="C1360" s="50" t="s">
        <v>295</v>
      </c>
      <c r="D1360" s="50" t="s">
        <v>438</v>
      </c>
      <c r="E1360" s="50" t="s">
        <v>297</v>
      </c>
      <c r="F1360" s="50" t="s">
        <v>452</v>
      </c>
      <c r="G1360" s="50" t="s">
        <v>463</v>
      </c>
      <c r="H1360" s="50" t="s">
        <v>464</v>
      </c>
      <c r="I1360" s="50" t="s">
        <v>470</v>
      </c>
      <c r="J1360" s="50" t="s">
        <v>466</v>
      </c>
      <c r="K1360" s="50" t="s">
        <v>182</v>
      </c>
      <c r="L1360" s="307">
        <v>1.7963238453865142</v>
      </c>
      <c r="M1360" s="308">
        <v>1.5</v>
      </c>
      <c r="N1360" s="307">
        <v>1.6070700831234257</v>
      </c>
      <c r="O1360" s="306" t="s">
        <v>473</v>
      </c>
      <c r="Q1360" s="50" t="s">
        <v>300</v>
      </c>
      <c r="R1360" s="50" t="s">
        <v>464</v>
      </c>
      <c r="T1360" s="308">
        <v>2.8</v>
      </c>
      <c r="U1360" s="309">
        <v>30</v>
      </c>
      <c r="V1360" s="310">
        <v>45200</v>
      </c>
      <c r="W1360" s="310">
        <v>45930</v>
      </c>
      <c r="X1360" s="50" t="s">
        <v>3396</v>
      </c>
      <c r="AD1360" s="50" t="s">
        <v>360</v>
      </c>
      <c r="AF1360" s="306"/>
      <c r="AG1360" s="307">
        <v>2.8370360547711387E-4</v>
      </c>
      <c r="AH1360" s="307">
        <v>2.9665447137361889E-4</v>
      </c>
      <c r="AI1360" s="307">
        <v>0.51277510204878107</v>
      </c>
      <c r="AJ1360" s="306" t="s">
        <v>0</v>
      </c>
      <c r="AK1360" s="307">
        <v>82.579830698539638</v>
      </c>
      <c r="AL1360" s="307">
        <v>5.582060834944401E-4</v>
      </c>
      <c r="AN1360" s="312">
        <v>20</v>
      </c>
      <c r="AO1360" s="313" t="s">
        <v>305</v>
      </c>
      <c r="AP1360" s="313" t="s">
        <v>0</v>
      </c>
      <c r="AQ1360" s="313" t="s">
        <v>386</v>
      </c>
      <c r="AR1360" s="314" t="s">
        <v>0</v>
      </c>
      <c r="AS1360" s="314"/>
    </row>
    <row r="1361" spans="1:46" x14ac:dyDescent="0.2">
      <c r="A1361" s="306" t="s">
        <v>2110</v>
      </c>
      <c r="B1361" s="50" t="s">
        <v>308</v>
      </c>
      <c r="C1361" s="50" t="s">
        <v>295</v>
      </c>
      <c r="D1361" s="50" t="s">
        <v>438</v>
      </c>
      <c r="E1361" s="50" t="s">
        <v>297</v>
      </c>
      <c r="F1361" s="50" t="s">
        <v>452</v>
      </c>
      <c r="G1361" s="50" t="s">
        <v>463</v>
      </c>
      <c r="H1361" s="50" t="s">
        <v>464</v>
      </c>
      <c r="I1361" s="50" t="s">
        <v>470</v>
      </c>
      <c r="J1361" s="50" t="s">
        <v>471</v>
      </c>
      <c r="K1361" s="50" t="s">
        <v>474</v>
      </c>
      <c r="L1361" s="307">
        <v>1.488622179926048</v>
      </c>
      <c r="M1361" s="308">
        <v>1.1000000000000001</v>
      </c>
      <c r="N1361" s="307">
        <v>1.3317866801007556</v>
      </c>
      <c r="O1361" s="306" t="s">
        <v>477</v>
      </c>
      <c r="Q1361" s="50" t="s">
        <v>300</v>
      </c>
      <c r="R1361" s="50" t="s">
        <v>464</v>
      </c>
      <c r="T1361" s="308">
        <v>2.11</v>
      </c>
      <c r="U1361" s="309">
        <v>30</v>
      </c>
      <c r="V1361" s="310">
        <v>45200</v>
      </c>
      <c r="W1361" s="310">
        <v>45930</v>
      </c>
      <c r="X1361" s="50" t="s">
        <v>3396</v>
      </c>
      <c r="AD1361" s="50" t="s">
        <v>360</v>
      </c>
      <c r="AF1361" s="306"/>
      <c r="AG1361" s="307">
        <v>2.3478654322898793E-4</v>
      </c>
      <c r="AH1361" s="307">
        <v>2.4550438035534017E-4</v>
      </c>
      <c r="AI1361" s="307">
        <v>0.56313283706003481</v>
      </c>
      <c r="AJ1361" s="306" t="s">
        <v>0</v>
      </c>
      <c r="AK1361" s="307">
        <v>72.721685812267921</v>
      </c>
      <c r="AL1361" s="307">
        <v>4.6195844614891149E-4</v>
      </c>
      <c r="AM1361" s="50"/>
      <c r="AN1361" s="312">
        <v>20</v>
      </c>
      <c r="AO1361" s="313" t="s">
        <v>305</v>
      </c>
      <c r="AP1361" s="313" t="s">
        <v>0</v>
      </c>
      <c r="AQ1361" s="313" t="s">
        <v>386</v>
      </c>
      <c r="AR1361" s="314" t="s">
        <v>0</v>
      </c>
      <c r="AS1361" s="314"/>
    </row>
    <row r="1362" spans="1:46" x14ac:dyDescent="0.2">
      <c r="A1362" s="306" t="s">
        <v>2111</v>
      </c>
      <c r="B1362" s="50" t="s">
        <v>310</v>
      </c>
      <c r="C1362" s="50" t="s">
        <v>295</v>
      </c>
      <c r="D1362" s="50" t="s">
        <v>438</v>
      </c>
      <c r="E1362" s="50" t="s">
        <v>297</v>
      </c>
      <c r="F1362" s="50" t="s">
        <v>452</v>
      </c>
      <c r="G1362" s="50" t="s">
        <v>463</v>
      </c>
      <c r="H1362" s="50" t="s">
        <v>464</v>
      </c>
      <c r="I1362" s="50" t="s">
        <v>470</v>
      </c>
      <c r="J1362" s="50" t="s">
        <v>471</v>
      </c>
      <c r="K1362" s="50" t="s">
        <v>474</v>
      </c>
      <c r="L1362" s="307">
        <v>1.3831168625461845</v>
      </c>
      <c r="M1362" s="308">
        <v>1.2</v>
      </c>
      <c r="N1362" s="307">
        <v>1.2373969966329967</v>
      </c>
      <c r="O1362" s="306" t="s">
        <v>477</v>
      </c>
      <c r="Q1362" s="50" t="s">
        <v>300</v>
      </c>
      <c r="R1362" s="50" t="s">
        <v>464</v>
      </c>
      <c r="T1362" s="308">
        <v>2.11</v>
      </c>
      <c r="U1362" s="309">
        <v>30</v>
      </c>
      <c r="V1362" s="310">
        <v>45200</v>
      </c>
      <c r="W1362" s="310">
        <v>45930</v>
      </c>
      <c r="X1362" s="50" t="s">
        <v>3396</v>
      </c>
      <c r="AD1362" s="50" t="s">
        <v>360</v>
      </c>
      <c r="AF1362" s="306"/>
      <c r="AG1362" s="307">
        <v>2.1790139274085874E-4</v>
      </c>
      <c r="AH1362" s="307">
        <v>2.2784843487062885E-4</v>
      </c>
      <c r="AI1362" s="307">
        <v>0.52263399684630052</v>
      </c>
      <c r="AJ1362" s="306" t="s">
        <v>0</v>
      </c>
      <c r="AK1362" s="307">
        <v>80.500275576467914</v>
      </c>
      <c r="AL1362" s="307">
        <v>4.2873576747571733E-4</v>
      </c>
      <c r="AN1362" s="312">
        <v>20</v>
      </c>
      <c r="AO1362" s="313" t="s">
        <v>305</v>
      </c>
      <c r="AP1362" s="313" t="s">
        <v>0</v>
      </c>
      <c r="AQ1362" s="313" t="s">
        <v>386</v>
      </c>
      <c r="AR1362" s="314" t="s">
        <v>0</v>
      </c>
      <c r="AS1362" s="314"/>
    </row>
    <row r="1363" spans="1:46" x14ac:dyDescent="0.2">
      <c r="A1363" s="306" t="s">
        <v>2113</v>
      </c>
      <c r="B1363" s="50" t="s">
        <v>308</v>
      </c>
      <c r="C1363" s="50" t="s">
        <v>295</v>
      </c>
      <c r="D1363" s="50" t="s">
        <v>438</v>
      </c>
      <c r="E1363" s="50" t="s">
        <v>297</v>
      </c>
      <c r="F1363" s="50" t="s">
        <v>452</v>
      </c>
      <c r="G1363" s="50" t="s">
        <v>463</v>
      </c>
      <c r="H1363" s="50" t="s">
        <v>464</v>
      </c>
      <c r="I1363" s="50" t="s">
        <v>470</v>
      </c>
      <c r="J1363" s="50" t="s">
        <v>466</v>
      </c>
      <c r="K1363" s="50" t="s">
        <v>474</v>
      </c>
      <c r="L1363" s="307">
        <v>2.4934453424916057</v>
      </c>
      <c r="M1363" s="308">
        <v>1.4</v>
      </c>
      <c r="N1363" s="307">
        <v>2.2307455440806043</v>
      </c>
      <c r="O1363" s="306" t="s">
        <v>478</v>
      </c>
      <c r="Q1363" s="50" t="s">
        <v>300</v>
      </c>
      <c r="R1363" s="50" t="s">
        <v>464</v>
      </c>
      <c r="T1363" s="308">
        <v>2.8</v>
      </c>
      <c r="U1363" s="309">
        <v>30</v>
      </c>
      <c r="V1363" s="310">
        <v>45200</v>
      </c>
      <c r="W1363" s="310">
        <v>45930</v>
      </c>
      <c r="X1363" s="50" t="s">
        <v>3396</v>
      </c>
      <c r="AD1363" s="50" t="s">
        <v>360</v>
      </c>
      <c r="AF1363" s="306"/>
      <c r="AG1363" s="307">
        <v>3.935150683460674E-4</v>
      </c>
      <c r="AH1363" s="307">
        <v>4.1147874868010192E-4</v>
      </c>
      <c r="AI1363" s="307">
        <v>0.71125190315977693</v>
      </c>
      <c r="AJ1363" s="306" t="s">
        <v>0</v>
      </c>
      <c r="AK1363" s="307">
        <v>51.817008797707075</v>
      </c>
      <c r="AL1363" s="307">
        <v>7.7426758369211204E-4</v>
      </c>
      <c r="AN1363" s="312">
        <v>20</v>
      </c>
      <c r="AO1363" s="313" t="s">
        <v>305</v>
      </c>
      <c r="AP1363" s="313" t="s">
        <v>0</v>
      </c>
      <c r="AQ1363" s="313" t="s">
        <v>386</v>
      </c>
      <c r="AR1363" s="314" t="s">
        <v>0</v>
      </c>
      <c r="AS1363" s="314"/>
    </row>
    <row r="1364" spans="1:46" x14ac:dyDescent="0.2">
      <c r="A1364" s="306" t="s">
        <v>2114</v>
      </c>
      <c r="B1364" s="50" t="s">
        <v>310</v>
      </c>
      <c r="C1364" s="50" t="s">
        <v>295</v>
      </c>
      <c r="D1364" s="50" t="s">
        <v>438</v>
      </c>
      <c r="E1364" s="50" t="s">
        <v>297</v>
      </c>
      <c r="F1364" s="50" t="s">
        <v>452</v>
      </c>
      <c r="G1364" s="50" t="s">
        <v>463</v>
      </c>
      <c r="H1364" s="50" t="s">
        <v>464</v>
      </c>
      <c r="I1364" s="50" t="s">
        <v>470</v>
      </c>
      <c r="J1364" s="50" t="s">
        <v>466</v>
      </c>
      <c r="K1364" s="50" t="s">
        <v>474</v>
      </c>
      <c r="L1364" s="307">
        <v>2.7127420781120999</v>
      </c>
      <c r="M1364" s="308">
        <v>1.5</v>
      </c>
      <c r="N1364" s="307">
        <v>2.4269380202020203</v>
      </c>
      <c r="O1364" s="306" t="s">
        <v>478</v>
      </c>
      <c r="Q1364" s="50" t="s">
        <v>300</v>
      </c>
      <c r="R1364" s="50" t="s">
        <v>464</v>
      </c>
      <c r="T1364" s="308">
        <v>2.8</v>
      </c>
      <c r="U1364" s="309">
        <v>30</v>
      </c>
      <c r="V1364" s="310">
        <v>45200</v>
      </c>
      <c r="W1364" s="310">
        <v>45930</v>
      </c>
      <c r="X1364" s="50" t="s">
        <v>3396</v>
      </c>
      <c r="AD1364" s="50" t="s">
        <v>360</v>
      </c>
      <c r="AF1364" s="306"/>
      <c r="AG1364" s="307">
        <v>4.2792973684686772E-4</v>
      </c>
      <c r="AH1364" s="307">
        <v>4.4746442208891879E-4</v>
      </c>
      <c r="AI1364" s="307">
        <v>0.77345409168253232</v>
      </c>
      <c r="AJ1364" s="306" t="s">
        <v>0</v>
      </c>
      <c r="AK1364" s="307">
        <v>45.425336903651171</v>
      </c>
      <c r="AL1364" s="307">
        <v>8.4198077784163408E-4</v>
      </c>
      <c r="AN1364" s="312">
        <v>20</v>
      </c>
      <c r="AO1364" s="313" t="s">
        <v>305</v>
      </c>
      <c r="AP1364" s="313" t="s">
        <v>0</v>
      </c>
      <c r="AQ1364" s="313" t="s">
        <v>386</v>
      </c>
      <c r="AR1364" s="314" t="s">
        <v>0</v>
      </c>
      <c r="AS1364" s="314"/>
      <c r="AT1364" s="323"/>
    </row>
    <row r="1365" spans="1:46" x14ac:dyDescent="0.2">
      <c r="A1365" s="306" t="s">
        <v>2122</v>
      </c>
      <c r="B1365" s="50" t="s">
        <v>308</v>
      </c>
      <c r="C1365" s="50" t="s">
        <v>295</v>
      </c>
      <c r="D1365" s="50" t="s">
        <v>438</v>
      </c>
      <c r="E1365" s="50" t="s">
        <v>297</v>
      </c>
      <c r="F1365" s="50" t="s">
        <v>452</v>
      </c>
      <c r="G1365" s="50" t="s">
        <v>463</v>
      </c>
      <c r="H1365" s="50" t="s">
        <v>479</v>
      </c>
      <c r="I1365" s="50" t="s">
        <v>470</v>
      </c>
      <c r="J1365" s="50" t="s">
        <v>471</v>
      </c>
      <c r="K1365" s="50" t="s">
        <v>182</v>
      </c>
      <c r="L1365" s="307">
        <v>1.2443448545229225</v>
      </c>
      <c r="M1365" s="308">
        <v>1.1000000000000001</v>
      </c>
      <c r="N1365" s="307">
        <v>1.1186457239057239</v>
      </c>
      <c r="O1365" s="306" t="s">
        <v>482</v>
      </c>
      <c r="Q1365" s="50" t="s">
        <v>300</v>
      </c>
      <c r="R1365" s="50" t="s">
        <v>479</v>
      </c>
      <c r="T1365" s="308">
        <v>2.11</v>
      </c>
      <c r="U1365" s="309">
        <v>30</v>
      </c>
      <c r="V1365" s="310">
        <v>45200</v>
      </c>
      <c r="W1365" s="310">
        <v>45930</v>
      </c>
      <c r="X1365" s="50" t="s">
        <v>3396</v>
      </c>
      <c r="AD1365" s="50" t="s">
        <v>360</v>
      </c>
      <c r="AF1365" s="306"/>
      <c r="AG1365" s="307">
        <v>1.5401371233377908E-4</v>
      </c>
      <c r="AH1365" s="307">
        <v>1.605402491476883E-4</v>
      </c>
      <c r="AI1365" s="307">
        <v>0.41531011920607847</v>
      </c>
      <c r="AJ1365" s="306" t="s">
        <v>0</v>
      </c>
      <c r="AK1365" s="307">
        <v>98.489147670126826</v>
      </c>
      <c r="AL1365" s="307">
        <v>3.8565570830633323E-4</v>
      </c>
      <c r="AN1365" s="312">
        <v>20</v>
      </c>
      <c r="AO1365" s="313" t="s">
        <v>305</v>
      </c>
      <c r="AP1365" s="313" t="s">
        <v>0</v>
      </c>
      <c r="AQ1365" s="313" t="s">
        <v>386</v>
      </c>
      <c r="AR1365" s="314" t="s">
        <v>0</v>
      </c>
      <c r="AS1365" s="314"/>
      <c r="AT1365" s="323"/>
    </row>
    <row r="1366" spans="1:46" x14ac:dyDescent="0.2">
      <c r="A1366" s="306" t="s">
        <v>2123</v>
      </c>
      <c r="B1366" s="50" t="s">
        <v>310</v>
      </c>
      <c r="C1366" s="50" t="s">
        <v>295</v>
      </c>
      <c r="D1366" s="50" t="s">
        <v>438</v>
      </c>
      <c r="E1366" s="50" t="s">
        <v>297</v>
      </c>
      <c r="F1366" s="50" t="s">
        <v>452</v>
      </c>
      <c r="G1366" s="50" t="s">
        <v>463</v>
      </c>
      <c r="H1366" s="50" t="s">
        <v>479</v>
      </c>
      <c r="I1366" s="50" t="s">
        <v>470</v>
      </c>
      <c r="J1366" s="50" t="s">
        <v>471</v>
      </c>
      <c r="K1366" s="50" t="s">
        <v>182</v>
      </c>
      <c r="L1366" s="307">
        <v>1.2305953443149729</v>
      </c>
      <c r="M1366" s="308">
        <v>1.2</v>
      </c>
      <c r="N1366" s="307">
        <v>1.1062851385390429</v>
      </c>
      <c r="O1366" s="306" t="s">
        <v>482</v>
      </c>
      <c r="Q1366" s="50" t="s">
        <v>300</v>
      </c>
      <c r="R1366" s="50" t="s">
        <v>479</v>
      </c>
      <c r="T1366" s="308">
        <v>2.11</v>
      </c>
      <c r="U1366" s="309">
        <v>30</v>
      </c>
      <c r="V1366" s="310">
        <v>45200</v>
      </c>
      <c r="W1366" s="310">
        <v>45930</v>
      </c>
      <c r="X1366" s="50" t="s">
        <v>3396</v>
      </c>
      <c r="AD1366" s="50" t="s">
        <v>360</v>
      </c>
      <c r="AF1366" s="306"/>
      <c r="AG1366" s="307">
        <v>1.5262200612013358E-4</v>
      </c>
      <c r="AH1366" s="307">
        <v>1.5908956752399737E-4</v>
      </c>
      <c r="AI1366" s="307">
        <v>0.4115572736657</v>
      </c>
      <c r="AJ1366" s="306" t="s">
        <v>0</v>
      </c>
      <c r="AK1366" s="307">
        <v>99.585599343373559</v>
      </c>
      <c r="AL1366" s="307">
        <v>3.8217082739901099E-4</v>
      </c>
      <c r="AN1366" s="312">
        <v>20</v>
      </c>
      <c r="AO1366" s="313" t="s">
        <v>305</v>
      </c>
      <c r="AP1366" s="313" t="s">
        <v>0</v>
      </c>
      <c r="AQ1366" s="313" t="s">
        <v>386</v>
      </c>
      <c r="AR1366" s="314" t="s">
        <v>0</v>
      </c>
      <c r="AS1366" s="314"/>
      <c r="AT1366" s="323"/>
    </row>
    <row r="1367" spans="1:46" x14ac:dyDescent="0.2">
      <c r="A1367" s="306" t="s">
        <v>2125</v>
      </c>
      <c r="B1367" s="50" t="s">
        <v>308</v>
      </c>
      <c r="C1367" s="50" t="s">
        <v>295</v>
      </c>
      <c r="D1367" s="50" t="s">
        <v>438</v>
      </c>
      <c r="E1367" s="50" t="s">
        <v>297</v>
      </c>
      <c r="F1367" s="50" t="s">
        <v>452</v>
      </c>
      <c r="G1367" s="50" t="s">
        <v>463</v>
      </c>
      <c r="H1367" s="50" t="s">
        <v>479</v>
      </c>
      <c r="I1367" s="50" t="s">
        <v>470</v>
      </c>
      <c r="J1367" s="50" t="s">
        <v>466</v>
      </c>
      <c r="K1367" s="50" t="s">
        <v>182</v>
      </c>
      <c r="L1367" s="307">
        <v>1.4963575297171301</v>
      </c>
      <c r="M1367" s="308">
        <v>1.4</v>
      </c>
      <c r="N1367" s="307">
        <v>1.3452010075566752</v>
      </c>
      <c r="O1367" s="306" t="s">
        <v>483</v>
      </c>
      <c r="Q1367" s="50" t="s">
        <v>300</v>
      </c>
      <c r="R1367" s="50" t="s">
        <v>479</v>
      </c>
      <c r="T1367" s="308">
        <v>2.8</v>
      </c>
      <c r="U1367" s="309">
        <v>30</v>
      </c>
      <c r="V1367" s="310">
        <v>45200</v>
      </c>
      <c r="W1367" s="310">
        <v>45930</v>
      </c>
      <c r="X1367" s="50" t="s">
        <v>3396</v>
      </c>
      <c r="AD1367" s="50" t="s">
        <v>360</v>
      </c>
      <c r="AF1367" s="306"/>
      <c r="AG1367" s="307">
        <v>1.8551985980154036E-4</v>
      </c>
      <c r="AH1367" s="307">
        <v>1.9338151170485902E-4</v>
      </c>
      <c r="AI1367" s="307">
        <v>0.37698837232204868</v>
      </c>
      <c r="AJ1367" s="306" t="s">
        <v>0</v>
      </c>
      <c r="AK1367" s="307">
        <v>110.71210875266507</v>
      </c>
      <c r="AL1367" s="307">
        <v>4.6454820062773519E-4</v>
      </c>
      <c r="AN1367" s="312">
        <v>20</v>
      </c>
      <c r="AO1367" s="313" t="s">
        <v>305</v>
      </c>
      <c r="AP1367" s="313" t="s">
        <v>0</v>
      </c>
      <c r="AQ1367" s="313" t="s">
        <v>386</v>
      </c>
      <c r="AR1367" s="314" t="s">
        <v>0</v>
      </c>
      <c r="AS1367" s="314"/>
      <c r="AT1367" s="323"/>
    </row>
    <row r="1368" spans="1:46" x14ac:dyDescent="0.2">
      <c r="A1368" s="306" t="s">
        <v>2126</v>
      </c>
      <c r="B1368" s="50" t="s">
        <v>310</v>
      </c>
      <c r="C1368" s="50" t="s">
        <v>295</v>
      </c>
      <c r="D1368" s="50" t="s">
        <v>438</v>
      </c>
      <c r="E1368" s="50" t="s">
        <v>297</v>
      </c>
      <c r="F1368" s="50" t="s">
        <v>452</v>
      </c>
      <c r="G1368" s="50" t="s">
        <v>463</v>
      </c>
      <c r="H1368" s="50" t="s">
        <v>479</v>
      </c>
      <c r="I1368" s="50" t="s">
        <v>470</v>
      </c>
      <c r="J1368" s="50" t="s">
        <v>466</v>
      </c>
      <c r="K1368" s="50" t="s">
        <v>182</v>
      </c>
      <c r="L1368" s="307">
        <v>1.9959222588474692</v>
      </c>
      <c r="M1368" s="308">
        <v>1.5</v>
      </c>
      <c r="N1368" s="307">
        <v>1.7943015491183878</v>
      </c>
      <c r="O1368" s="50" t="s">
        <v>483</v>
      </c>
      <c r="Q1368" s="50" t="s">
        <v>300</v>
      </c>
      <c r="R1368" s="50" t="s">
        <v>479</v>
      </c>
      <c r="T1368" s="308">
        <v>2.8</v>
      </c>
      <c r="U1368" s="309">
        <v>30</v>
      </c>
      <c r="V1368" s="310">
        <v>45200</v>
      </c>
      <c r="W1368" s="310">
        <v>45930</v>
      </c>
      <c r="X1368" s="50" t="s">
        <v>3396</v>
      </c>
      <c r="AD1368" s="50" t="s">
        <v>360</v>
      </c>
      <c r="AF1368" s="306"/>
      <c r="AG1368" s="307">
        <v>2.4789809606274644E-4</v>
      </c>
      <c r="AH1368" s="307">
        <v>2.5840310906149273E-4</v>
      </c>
      <c r="AI1368" s="307">
        <v>0.50374498900766052</v>
      </c>
      <c r="AJ1368" s="50" t="s">
        <v>0</v>
      </c>
      <c r="AK1368" s="307">
        <v>77.379942165957686</v>
      </c>
      <c r="AL1368" s="307">
        <v>6.2074548023151376E-4</v>
      </c>
      <c r="AN1368" s="312">
        <v>20</v>
      </c>
      <c r="AO1368" s="313" t="s">
        <v>305</v>
      </c>
      <c r="AP1368" s="313" t="s">
        <v>0</v>
      </c>
      <c r="AQ1368" s="313" t="s">
        <v>386</v>
      </c>
      <c r="AR1368" s="314" t="s">
        <v>0</v>
      </c>
      <c r="AS1368" s="314"/>
    </row>
    <row r="1369" spans="1:46" x14ac:dyDescent="0.2">
      <c r="A1369" s="306" t="s">
        <v>2134</v>
      </c>
      <c r="B1369" s="50" t="s">
        <v>308</v>
      </c>
      <c r="C1369" s="50" t="s">
        <v>295</v>
      </c>
      <c r="D1369" s="50" t="s">
        <v>438</v>
      </c>
      <c r="E1369" s="50" t="s">
        <v>297</v>
      </c>
      <c r="F1369" s="50" t="s">
        <v>452</v>
      </c>
      <c r="G1369" s="50" t="s">
        <v>463</v>
      </c>
      <c r="H1369" s="50" t="s">
        <v>479</v>
      </c>
      <c r="I1369" s="50" t="s">
        <v>470</v>
      </c>
      <c r="J1369" s="50" t="s">
        <v>471</v>
      </c>
      <c r="K1369" s="50" t="s">
        <v>474</v>
      </c>
      <c r="L1369" s="307">
        <v>1.7676223464750938</v>
      </c>
      <c r="M1369" s="308">
        <v>1.1000000000000001</v>
      </c>
      <c r="N1369" s="307">
        <v>1.5890636523929471</v>
      </c>
      <c r="O1369" s="50" t="s">
        <v>486</v>
      </c>
      <c r="Q1369" s="50" t="s">
        <v>300</v>
      </c>
      <c r="R1369" s="50" t="s">
        <v>479</v>
      </c>
      <c r="T1369" s="308">
        <v>2.11</v>
      </c>
      <c r="U1369" s="309">
        <v>30</v>
      </c>
      <c r="V1369" s="310">
        <v>45200</v>
      </c>
      <c r="W1369" s="310">
        <v>45930</v>
      </c>
      <c r="X1369" s="50" t="s">
        <v>3396</v>
      </c>
      <c r="AD1369" s="50" t="s">
        <v>360</v>
      </c>
      <c r="AF1369" s="306"/>
      <c r="AG1369" s="307">
        <v>2.192439152877312E-4</v>
      </c>
      <c r="AH1369" s="307">
        <v>2.2853466909574221E-4</v>
      </c>
      <c r="AI1369" s="307">
        <v>0.59120850483768617</v>
      </c>
      <c r="AJ1369" s="306" t="s">
        <v>0</v>
      </c>
      <c r="AK1369" s="307">
        <v>62.714096239935984</v>
      </c>
      <c r="AL1369" s="307">
        <v>5.4899441199690602E-4</v>
      </c>
      <c r="AN1369" s="312">
        <v>20</v>
      </c>
      <c r="AO1369" s="313" t="s">
        <v>305</v>
      </c>
      <c r="AP1369" s="313" t="s">
        <v>0</v>
      </c>
      <c r="AQ1369" s="313" t="s">
        <v>386</v>
      </c>
      <c r="AR1369" s="314" t="s">
        <v>0</v>
      </c>
      <c r="AS1369" s="314"/>
    </row>
    <row r="1370" spans="1:46" x14ac:dyDescent="0.2">
      <c r="A1370" s="306" t="s">
        <v>2135</v>
      </c>
      <c r="B1370" s="50" t="s">
        <v>310</v>
      </c>
      <c r="C1370" s="50" t="s">
        <v>295</v>
      </c>
      <c r="D1370" s="50" t="s">
        <v>438</v>
      </c>
      <c r="E1370" s="50" t="s">
        <v>297</v>
      </c>
      <c r="F1370" s="50" t="s">
        <v>452</v>
      </c>
      <c r="G1370" s="50" t="s">
        <v>463</v>
      </c>
      <c r="H1370" s="50" t="s">
        <v>479</v>
      </c>
      <c r="I1370" s="50" t="s">
        <v>470</v>
      </c>
      <c r="J1370" s="50" t="s">
        <v>471</v>
      </c>
      <c r="K1370" s="50" t="s">
        <v>474</v>
      </c>
      <c r="L1370" s="307">
        <v>1.5436708932444814</v>
      </c>
      <c r="M1370" s="308">
        <v>1.2</v>
      </c>
      <c r="N1370" s="307">
        <v>1.3877349494949496</v>
      </c>
      <c r="O1370" s="50" t="s">
        <v>486</v>
      </c>
      <c r="Q1370" s="50" t="s">
        <v>300</v>
      </c>
      <c r="R1370" s="50" t="s">
        <v>479</v>
      </c>
      <c r="T1370" s="308">
        <v>2.11</v>
      </c>
      <c r="U1370" s="309">
        <v>30</v>
      </c>
      <c r="V1370" s="310">
        <v>45200</v>
      </c>
      <c r="W1370" s="310">
        <v>45930</v>
      </c>
      <c r="X1370" s="50" t="s">
        <v>3396</v>
      </c>
      <c r="AD1370" s="50" t="s">
        <v>360</v>
      </c>
      <c r="AF1370" s="306"/>
      <c r="AG1370" s="307">
        <v>1.9125165189251583E-4</v>
      </c>
      <c r="AH1370" s="307">
        <v>1.9935619614304544E-4</v>
      </c>
      <c r="AI1370" s="307">
        <v>0.51572515941763608</v>
      </c>
      <c r="AJ1370" s="50" t="s">
        <v>0</v>
      </c>
      <c r="AK1370" s="307">
        <v>75.077092767166747</v>
      </c>
      <c r="AL1370" s="307">
        <v>4.7890080797167859E-4</v>
      </c>
      <c r="AN1370" s="312">
        <v>20</v>
      </c>
      <c r="AO1370" s="313" t="s">
        <v>305</v>
      </c>
      <c r="AP1370" s="313" t="s">
        <v>0</v>
      </c>
      <c r="AQ1370" s="313" t="s">
        <v>386</v>
      </c>
      <c r="AR1370" s="314" t="s">
        <v>0</v>
      </c>
      <c r="AS1370" s="314"/>
    </row>
    <row r="1371" spans="1:46" x14ac:dyDescent="0.2">
      <c r="A1371" s="306" t="s">
        <v>2137</v>
      </c>
      <c r="B1371" s="50" t="s">
        <v>308</v>
      </c>
      <c r="C1371" s="50" t="s">
        <v>295</v>
      </c>
      <c r="D1371" s="50" t="s">
        <v>438</v>
      </c>
      <c r="E1371" s="50" t="s">
        <v>297</v>
      </c>
      <c r="F1371" s="50" t="s">
        <v>452</v>
      </c>
      <c r="G1371" s="50" t="s">
        <v>463</v>
      </c>
      <c r="H1371" s="50" t="s">
        <v>479</v>
      </c>
      <c r="I1371" s="50" t="s">
        <v>470</v>
      </c>
      <c r="J1371" s="50" t="s">
        <v>466</v>
      </c>
      <c r="K1371" s="50" t="s">
        <v>474</v>
      </c>
      <c r="L1371" s="307">
        <v>2.8223651203695432</v>
      </c>
      <c r="M1371" s="308">
        <v>1.4</v>
      </c>
      <c r="N1371" s="307">
        <v>2.5372601989924433</v>
      </c>
      <c r="O1371" s="50" t="s">
        <v>487</v>
      </c>
      <c r="Q1371" s="50" t="s">
        <v>300</v>
      </c>
      <c r="R1371" s="50" t="s">
        <v>479</v>
      </c>
      <c r="T1371" s="308">
        <v>2.8</v>
      </c>
      <c r="U1371" s="309">
        <v>30</v>
      </c>
      <c r="V1371" s="310">
        <v>45200</v>
      </c>
      <c r="W1371" s="310">
        <v>45930</v>
      </c>
      <c r="X1371" s="50" t="s">
        <v>3396</v>
      </c>
      <c r="AD1371" s="50" t="s">
        <v>360</v>
      </c>
      <c r="AF1371" s="306"/>
      <c r="AG1371" s="307">
        <v>3.5028703245200139E-4</v>
      </c>
      <c r="AH1371" s="307">
        <v>3.6513091341617437E-4</v>
      </c>
      <c r="AI1371" s="307">
        <v>0.71180594008029885</v>
      </c>
      <c r="AJ1371" s="306" t="s">
        <v>0</v>
      </c>
      <c r="AK1371" s="307">
        <v>48.403181642617419</v>
      </c>
      <c r="AL1371" s="307">
        <v>8.7713094869132325E-4</v>
      </c>
      <c r="AN1371" s="312">
        <v>20</v>
      </c>
      <c r="AO1371" s="313" t="s">
        <v>305</v>
      </c>
      <c r="AP1371" s="313" t="s">
        <v>0</v>
      </c>
      <c r="AQ1371" s="313" t="s">
        <v>386</v>
      </c>
      <c r="AR1371" s="314" t="s">
        <v>0</v>
      </c>
      <c r="AS1371" s="314"/>
    </row>
    <row r="1372" spans="1:46" x14ac:dyDescent="0.2">
      <c r="A1372" s="306" t="s">
        <v>2138</v>
      </c>
      <c r="B1372" s="50" t="s">
        <v>310</v>
      </c>
      <c r="C1372" s="50" t="s">
        <v>295</v>
      </c>
      <c r="D1372" s="50" t="s">
        <v>438</v>
      </c>
      <c r="E1372" s="50" t="s">
        <v>297</v>
      </c>
      <c r="F1372" s="50" t="s">
        <v>452</v>
      </c>
      <c r="G1372" s="50" t="s">
        <v>463</v>
      </c>
      <c r="H1372" s="50" t="s">
        <v>479</v>
      </c>
      <c r="I1372" s="50" t="s">
        <v>470</v>
      </c>
      <c r="J1372" s="50" t="s">
        <v>466</v>
      </c>
      <c r="K1372" s="50" t="s">
        <v>474</v>
      </c>
      <c r="L1372" s="307">
        <v>3.0131536602813029</v>
      </c>
      <c r="M1372" s="308">
        <v>1.5</v>
      </c>
      <c r="N1372" s="307">
        <v>2.7087759838383838</v>
      </c>
      <c r="O1372" s="50" t="s">
        <v>487</v>
      </c>
      <c r="Q1372" s="50" t="s">
        <v>300</v>
      </c>
      <c r="R1372" s="50" t="s">
        <v>479</v>
      </c>
      <c r="T1372" s="308">
        <v>2.8</v>
      </c>
      <c r="U1372" s="309">
        <v>30</v>
      </c>
      <c r="V1372" s="310">
        <v>45200</v>
      </c>
      <c r="W1372" s="310">
        <v>45930</v>
      </c>
      <c r="X1372" s="50" t="s">
        <v>3396</v>
      </c>
      <c r="AD1372" s="50" t="s">
        <v>360</v>
      </c>
      <c r="AF1372" s="306"/>
      <c r="AG1372" s="307">
        <v>3.7379595047104948E-4</v>
      </c>
      <c r="AH1372" s="307">
        <v>3.8963605324288835E-4</v>
      </c>
      <c r="AI1372" s="307">
        <v>0.7595775843049879</v>
      </c>
      <c r="AJ1372" s="50" t="s">
        <v>0</v>
      </c>
      <c r="AK1372" s="307">
        <v>43.990851088024243</v>
      </c>
      <c r="AL1372" s="307">
        <v>9.3599809949736841E-4</v>
      </c>
      <c r="AN1372" s="312">
        <v>20</v>
      </c>
      <c r="AO1372" s="313" t="s">
        <v>305</v>
      </c>
      <c r="AP1372" s="313" t="s">
        <v>0</v>
      </c>
      <c r="AQ1372" s="313" t="s">
        <v>386</v>
      </c>
      <c r="AR1372" s="314" t="s">
        <v>0</v>
      </c>
      <c r="AS1372" s="314"/>
    </row>
    <row r="1373" spans="1:46" x14ac:dyDescent="0.2">
      <c r="A1373" s="306" t="s">
        <v>2146</v>
      </c>
      <c r="B1373" s="50" t="s">
        <v>308</v>
      </c>
      <c r="C1373" s="50" t="s">
        <v>295</v>
      </c>
      <c r="D1373" s="50" t="s">
        <v>438</v>
      </c>
      <c r="E1373" s="50" t="s">
        <v>297</v>
      </c>
      <c r="F1373" s="50" t="s">
        <v>452</v>
      </c>
      <c r="G1373" s="50" t="s">
        <v>463</v>
      </c>
      <c r="H1373" s="50" t="s">
        <v>488</v>
      </c>
      <c r="I1373" s="50" t="s">
        <v>470</v>
      </c>
      <c r="J1373" s="50" t="s">
        <v>471</v>
      </c>
      <c r="K1373" s="50" t="s">
        <v>182</v>
      </c>
      <c r="L1373" s="307">
        <v>3.1668152881105267</v>
      </c>
      <c r="M1373" s="308">
        <v>1.1000000000000001</v>
      </c>
      <c r="N1373" s="307">
        <v>2.8445562693602695</v>
      </c>
      <c r="O1373" s="50" t="s">
        <v>491</v>
      </c>
      <c r="Q1373" s="50" t="s">
        <v>300</v>
      </c>
      <c r="R1373" s="50" t="s">
        <v>488</v>
      </c>
      <c r="T1373" s="308">
        <v>2.11</v>
      </c>
      <c r="U1373" s="309">
        <v>30</v>
      </c>
      <c r="V1373" s="310">
        <v>45200</v>
      </c>
      <c r="W1373" s="310">
        <v>45930</v>
      </c>
      <c r="X1373" s="50" t="s">
        <v>3396</v>
      </c>
      <c r="AD1373" s="50" t="s">
        <v>360</v>
      </c>
      <c r="AF1373" s="306"/>
      <c r="AG1373" s="307">
        <v>3.9163486850589554E-4</v>
      </c>
      <c r="AH1373" s="307">
        <v>4.0823091926126464E-4</v>
      </c>
      <c r="AI1373" s="307">
        <v>1.0560743031240285</v>
      </c>
      <c r="AJ1373" s="306" t="s">
        <v>181</v>
      </c>
      <c r="AK1373" s="307">
        <v>25.532841145960216</v>
      </c>
      <c r="AL1373" s="307">
        <v>9.8066737255039045E-4</v>
      </c>
      <c r="AN1373" s="312">
        <v>20</v>
      </c>
      <c r="AO1373" s="313" t="s">
        <v>305</v>
      </c>
      <c r="AP1373" s="313" t="s">
        <v>0</v>
      </c>
      <c r="AQ1373" s="313" t="s">
        <v>386</v>
      </c>
      <c r="AR1373" s="314" t="s">
        <v>0</v>
      </c>
      <c r="AS1373" s="314"/>
    </row>
    <row r="1374" spans="1:46" x14ac:dyDescent="0.2">
      <c r="A1374" s="306" t="s">
        <v>2147</v>
      </c>
      <c r="B1374" s="50" t="s">
        <v>310</v>
      </c>
      <c r="C1374" s="50" t="s">
        <v>295</v>
      </c>
      <c r="D1374" s="50" t="s">
        <v>438</v>
      </c>
      <c r="E1374" s="50" t="s">
        <v>297</v>
      </c>
      <c r="F1374" s="50" t="s">
        <v>452</v>
      </c>
      <c r="G1374" s="50" t="s">
        <v>463</v>
      </c>
      <c r="H1374" s="50" t="s">
        <v>488</v>
      </c>
      <c r="I1374" s="50" t="s">
        <v>470</v>
      </c>
      <c r="J1374" s="50" t="s">
        <v>471</v>
      </c>
      <c r="K1374" s="50" t="s">
        <v>182</v>
      </c>
      <c r="L1374" s="307">
        <v>3.0020637219278359</v>
      </c>
      <c r="M1374" s="308">
        <v>1.2</v>
      </c>
      <c r="N1374" s="307">
        <v>2.6965700251889166</v>
      </c>
      <c r="O1374" s="50" t="s">
        <v>491</v>
      </c>
      <c r="Q1374" s="50" t="s">
        <v>300</v>
      </c>
      <c r="R1374" s="50" t="s">
        <v>488</v>
      </c>
      <c r="T1374" s="308">
        <v>2.11</v>
      </c>
      <c r="U1374" s="309">
        <v>30</v>
      </c>
      <c r="V1374" s="310">
        <v>45200</v>
      </c>
      <c r="W1374" s="310">
        <v>45930</v>
      </c>
      <c r="X1374" s="50" t="s">
        <v>3396</v>
      </c>
      <c r="AD1374" s="50" t="s">
        <v>360</v>
      </c>
      <c r="AF1374" s="306"/>
      <c r="AG1374" s="307">
        <v>3.7201613991782556E-4</v>
      </c>
      <c r="AH1374" s="307">
        <v>3.8778082083974351E-4</v>
      </c>
      <c r="AI1374" s="307">
        <v>1.0031708545601437</v>
      </c>
      <c r="AJ1374" s="50" t="s">
        <v>181</v>
      </c>
      <c r="AK1374" s="307">
        <v>28.02655260399014</v>
      </c>
      <c r="AL1374" s="307">
        <v>9.3154139178508921E-4</v>
      </c>
      <c r="AN1374" s="312">
        <v>20</v>
      </c>
      <c r="AO1374" s="313" t="s">
        <v>305</v>
      </c>
      <c r="AP1374" s="313" t="s">
        <v>0</v>
      </c>
      <c r="AQ1374" s="313" t="s">
        <v>386</v>
      </c>
      <c r="AR1374" s="314" t="s">
        <v>0</v>
      </c>
      <c r="AS1374" s="314"/>
    </row>
    <row r="1375" spans="1:46" x14ac:dyDescent="0.2">
      <c r="A1375" s="306" t="s">
        <v>2149</v>
      </c>
      <c r="B1375" s="50" t="s">
        <v>308</v>
      </c>
      <c r="C1375" s="50" t="s">
        <v>295</v>
      </c>
      <c r="D1375" s="50" t="s">
        <v>438</v>
      </c>
      <c r="E1375" s="50" t="s">
        <v>297</v>
      </c>
      <c r="F1375" s="50" t="s">
        <v>452</v>
      </c>
      <c r="G1375" s="50" t="s">
        <v>463</v>
      </c>
      <c r="H1375" s="50" t="s">
        <v>488</v>
      </c>
      <c r="I1375" s="50" t="s">
        <v>470</v>
      </c>
      <c r="J1375" s="50" t="s">
        <v>466</v>
      </c>
      <c r="K1375" s="50" t="s">
        <v>182</v>
      </c>
      <c r="L1375" s="307">
        <v>3.5343323887763081</v>
      </c>
      <c r="M1375" s="308">
        <v>1.4</v>
      </c>
      <c r="N1375" s="307">
        <v>3.1746743778337532</v>
      </c>
      <c r="O1375" s="50" t="s">
        <v>492</v>
      </c>
      <c r="Q1375" s="50" t="s">
        <v>300</v>
      </c>
      <c r="R1375" s="50" t="s">
        <v>488</v>
      </c>
      <c r="T1375" s="308">
        <v>2.8</v>
      </c>
      <c r="U1375" s="309">
        <v>30</v>
      </c>
      <c r="V1375" s="310">
        <v>45200</v>
      </c>
      <c r="W1375" s="310">
        <v>45930</v>
      </c>
      <c r="X1375" s="50" t="s">
        <v>3396</v>
      </c>
      <c r="AD1375" s="50" t="s">
        <v>360</v>
      </c>
      <c r="AF1375" s="306"/>
      <c r="AG1375" s="307">
        <v>4.3782686913163514E-4</v>
      </c>
      <c r="AH1375" s="307">
        <v>4.5638036762346719E-4</v>
      </c>
      <c r="AI1375" s="307">
        <v>0.88969255868003461</v>
      </c>
      <c r="AJ1375" s="306" t="s">
        <v>0</v>
      </c>
      <c r="AK1375" s="307">
        <v>34.375906590182872</v>
      </c>
      <c r="AL1375" s="307">
        <v>1.0963337534814549E-3</v>
      </c>
      <c r="AN1375" s="312">
        <v>20</v>
      </c>
      <c r="AO1375" s="313" t="s">
        <v>305</v>
      </c>
      <c r="AP1375" s="313" t="s">
        <v>0</v>
      </c>
      <c r="AQ1375" s="313" t="s">
        <v>386</v>
      </c>
      <c r="AR1375" s="314" t="s">
        <v>0</v>
      </c>
      <c r="AS1375" s="314"/>
    </row>
    <row r="1376" spans="1:46" x14ac:dyDescent="0.2">
      <c r="A1376" s="306" t="s">
        <v>2150</v>
      </c>
      <c r="B1376" s="50" t="s">
        <v>310</v>
      </c>
      <c r="C1376" s="50" t="s">
        <v>295</v>
      </c>
      <c r="D1376" s="50" t="s">
        <v>438</v>
      </c>
      <c r="E1376" s="50" t="s">
        <v>297</v>
      </c>
      <c r="F1376" s="50" t="s">
        <v>452</v>
      </c>
      <c r="G1376" s="50" t="s">
        <v>463</v>
      </c>
      <c r="H1376" s="50" t="s">
        <v>488</v>
      </c>
      <c r="I1376" s="50" t="s">
        <v>470</v>
      </c>
      <c r="J1376" s="50" t="s">
        <v>466</v>
      </c>
      <c r="K1376" s="50" t="s">
        <v>182</v>
      </c>
      <c r="L1376" s="307">
        <v>4.4988919158364551</v>
      </c>
      <c r="M1376" s="308">
        <v>1.5</v>
      </c>
      <c r="N1376" s="307">
        <v>4.0410791410579341</v>
      </c>
      <c r="O1376" s="50" t="s">
        <v>492</v>
      </c>
      <c r="Q1376" s="50" t="s">
        <v>300</v>
      </c>
      <c r="R1376" s="50" t="s">
        <v>488</v>
      </c>
      <c r="T1376" s="308">
        <v>2.8</v>
      </c>
      <c r="U1376" s="309">
        <v>30</v>
      </c>
      <c r="V1376" s="310">
        <v>45200</v>
      </c>
      <c r="W1376" s="310">
        <v>45930</v>
      </c>
      <c r="X1376" s="50" t="s">
        <v>3396</v>
      </c>
      <c r="AD1376" s="50" t="s">
        <v>360</v>
      </c>
      <c r="AF1376" s="306"/>
      <c r="AG1376" s="307">
        <v>5.5830962504566377E-4</v>
      </c>
      <c r="AH1376" s="307">
        <v>5.8196874127762271E-4</v>
      </c>
      <c r="AI1376" s="307">
        <v>1.1345213230694269</v>
      </c>
      <c r="AJ1376" s="50" t="s">
        <v>181</v>
      </c>
      <c r="AK1376" s="307">
        <v>22.263193816658379</v>
      </c>
      <c r="AL1376" s="307">
        <v>1.3980267772170612E-3</v>
      </c>
      <c r="AN1376" s="312">
        <v>20</v>
      </c>
      <c r="AO1376" s="313" t="s">
        <v>305</v>
      </c>
      <c r="AP1376" s="313" t="s">
        <v>0</v>
      </c>
      <c r="AQ1376" s="313" t="s">
        <v>386</v>
      </c>
      <c r="AR1376" s="314" t="s">
        <v>0</v>
      </c>
      <c r="AS1376" s="314"/>
    </row>
    <row r="1377" spans="1:45" x14ac:dyDescent="0.2">
      <c r="A1377" s="306" t="s">
        <v>2158</v>
      </c>
      <c r="B1377" s="50" t="s">
        <v>308</v>
      </c>
      <c r="C1377" s="50" t="s">
        <v>295</v>
      </c>
      <c r="D1377" s="50" t="s">
        <v>438</v>
      </c>
      <c r="E1377" s="50" t="s">
        <v>297</v>
      </c>
      <c r="F1377" s="50" t="s">
        <v>452</v>
      </c>
      <c r="G1377" s="50" t="s">
        <v>463</v>
      </c>
      <c r="H1377" s="50" t="s">
        <v>488</v>
      </c>
      <c r="I1377" s="50" t="s">
        <v>470</v>
      </c>
      <c r="J1377" s="50" t="s">
        <v>471</v>
      </c>
      <c r="K1377" s="50" t="s">
        <v>474</v>
      </c>
      <c r="L1377" s="307">
        <v>4.4985386889145618</v>
      </c>
      <c r="M1377" s="308">
        <v>1.1000000000000001</v>
      </c>
      <c r="N1377" s="307">
        <v>4.0407618589420649</v>
      </c>
      <c r="O1377" s="50" t="s">
        <v>495</v>
      </c>
      <c r="Q1377" s="50" t="s">
        <v>300</v>
      </c>
      <c r="R1377" s="50" t="s">
        <v>488</v>
      </c>
      <c r="T1377" s="308">
        <v>2.11</v>
      </c>
      <c r="U1377" s="309">
        <v>30</v>
      </c>
      <c r="V1377" s="310">
        <v>45200</v>
      </c>
      <c r="W1377" s="310">
        <v>45930</v>
      </c>
      <c r="X1377" s="50" t="s">
        <v>3396</v>
      </c>
      <c r="AD1377" s="50" t="s">
        <v>360</v>
      </c>
      <c r="AF1377" s="306"/>
      <c r="AG1377" s="307">
        <v>5.5750595601737369E-4</v>
      </c>
      <c r="AH1377" s="307">
        <v>5.8113101570060166E-4</v>
      </c>
      <c r="AI1377" s="307">
        <v>1.5033587694444017</v>
      </c>
      <c r="AJ1377" s="306" t="s">
        <v>181</v>
      </c>
      <c r="AK1377" s="307">
        <v>11.464000695885169</v>
      </c>
      <c r="AL1377" s="307">
        <v>1.3960143619349895E-3</v>
      </c>
      <c r="AN1377" s="312">
        <v>20</v>
      </c>
      <c r="AO1377" s="313" t="s">
        <v>305</v>
      </c>
      <c r="AP1377" s="313" t="s">
        <v>0</v>
      </c>
      <c r="AQ1377" s="313" t="s">
        <v>386</v>
      </c>
      <c r="AR1377" s="314" t="s">
        <v>0</v>
      </c>
      <c r="AS1377" s="314"/>
    </row>
    <row r="1378" spans="1:45" x14ac:dyDescent="0.2">
      <c r="A1378" s="306" t="s">
        <v>2159</v>
      </c>
      <c r="B1378" s="50" t="s">
        <v>310</v>
      </c>
      <c r="C1378" s="50" t="s">
        <v>295</v>
      </c>
      <c r="D1378" s="50" t="s">
        <v>438</v>
      </c>
      <c r="E1378" s="50" t="s">
        <v>297</v>
      </c>
      <c r="F1378" s="50" t="s">
        <v>452</v>
      </c>
      <c r="G1378" s="50" t="s">
        <v>463</v>
      </c>
      <c r="H1378" s="50" t="s">
        <v>488</v>
      </c>
      <c r="I1378" s="50" t="s">
        <v>470</v>
      </c>
      <c r="J1378" s="50" t="s">
        <v>471</v>
      </c>
      <c r="K1378" s="50" t="s">
        <v>474</v>
      </c>
      <c r="L1378" s="307">
        <v>3.7722555308659054</v>
      </c>
      <c r="M1378" s="308">
        <v>1.2</v>
      </c>
      <c r="N1378" s="307">
        <v>3.3883861683501686</v>
      </c>
      <c r="O1378" s="50" t="s">
        <v>495</v>
      </c>
      <c r="Q1378" s="50" t="s">
        <v>300</v>
      </c>
      <c r="R1378" s="50" t="s">
        <v>488</v>
      </c>
      <c r="T1378" s="308">
        <v>2.11</v>
      </c>
      <c r="U1378" s="309">
        <v>30</v>
      </c>
      <c r="V1378" s="310">
        <v>45200</v>
      </c>
      <c r="W1378" s="310">
        <v>45930</v>
      </c>
      <c r="X1378" s="50" t="s">
        <v>3396</v>
      </c>
      <c r="AD1378" s="50" t="s">
        <v>360</v>
      </c>
      <c r="AF1378" s="306"/>
      <c r="AG1378" s="307">
        <v>4.6697278337089285E-4</v>
      </c>
      <c r="AH1378" s="307">
        <v>4.8676137891593601E-4</v>
      </c>
      <c r="AI1378" s="307">
        <v>1.2592289309113949</v>
      </c>
      <c r="AJ1378" s="50" t="s">
        <v>181</v>
      </c>
      <c r="AK1378" s="307">
        <v>17.903989831435471</v>
      </c>
      <c r="AL1378" s="307">
        <v>1.1693161394641818E-3</v>
      </c>
      <c r="AN1378" s="312">
        <v>20</v>
      </c>
      <c r="AO1378" s="313" t="s">
        <v>305</v>
      </c>
      <c r="AP1378" s="313" t="s">
        <v>0</v>
      </c>
      <c r="AQ1378" s="313" t="s">
        <v>386</v>
      </c>
      <c r="AR1378" s="314" t="s">
        <v>0</v>
      </c>
      <c r="AS1378" s="314"/>
    </row>
    <row r="1379" spans="1:45" x14ac:dyDescent="0.2">
      <c r="A1379" s="306" t="s">
        <v>2161</v>
      </c>
      <c r="B1379" s="50" t="s">
        <v>308</v>
      </c>
      <c r="C1379" s="50" t="s">
        <v>295</v>
      </c>
      <c r="D1379" s="50" t="s">
        <v>438</v>
      </c>
      <c r="E1379" s="50" t="s">
        <v>297</v>
      </c>
      <c r="F1379" s="50" t="s">
        <v>452</v>
      </c>
      <c r="G1379" s="50" t="s">
        <v>463</v>
      </c>
      <c r="H1379" s="50" t="s">
        <v>488</v>
      </c>
      <c r="I1379" s="50" t="s">
        <v>470</v>
      </c>
      <c r="J1379" s="50" t="s">
        <v>466</v>
      </c>
      <c r="K1379" s="50" t="s">
        <v>474</v>
      </c>
      <c r="L1379" s="307">
        <v>6.7110458239073676</v>
      </c>
      <c r="M1379" s="308">
        <v>1.4</v>
      </c>
      <c r="N1379" s="307">
        <v>6.028121546599496</v>
      </c>
      <c r="O1379" s="50" t="s">
        <v>496</v>
      </c>
      <c r="Q1379" s="50" t="s">
        <v>300</v>
      </c>
      <c r="R1379" s="50" t="s">
        <v>488</v>
      </c>
      <c r="T1379" s="308">
        <v>2.8</v>
      </c>
      <c r="U1379" s="309">
        <v>30</v>
      </c>
      <c r="V1379" s="310">
        <v>45200</v>
      </c>
      <c r="W1379" s="310">
        <v>45930</v>
      </c>
      <c r="X1379" s="50" t="s">
        <v>3396</v>
      </c>
      <c r="AD1379" s="50" t="s">
        <v>360</v>
      </c>
      <c r="AF1379" s="306"/>
      <c r="AG1379" s="307">
        <v>8.322255670336141E-4</v>
      </c>
      <c r="AH1379" s="307">
        <v>8.6749223724379685E-4</v>
      </c>
      <c r="AI1379" s="307">
        <v>1.6911362603250055</v>
      </c>
      <c r="AJ1379" s="306" t="s">
        <v>181</v>
      </c>
      <c r="AK1379" s="307">
        <v>7.7756356806541156</v>
      </c>
      <c r="AL1379" s="307">
        <v>2.0839218512532093E-3</v>
      </c>
      <c r="AN1379" s="312">
        <v>20</v>
      </c>
      <c r="AO1379" s="313" t="s">
        <v>305</v>
      </c>
      <c r="AP1379" s="313" t="s">
        <v>0</v>
      </c>
      <c r="AQ1379" s="313" t="s">
        <v>386</v>
      </c>
      <c r="AR1379" s="314" t="s">
        <v>0</v>
      </c>
      <c r="AS1379" s="314"/>
    </row>
    <row r="1380" spans="1:45" x14ac:dyDescent="0.2">
      <c r="A1380" s="306" t="s">
        <v>2162</v>
      </c>
      <c r="B1380" s="50" t="s">
        <v>310</v>
      </c>
      <c r="C1380" s="50" t="s">
        <v>295</v>
      </c>
      <c r="D1380" s="50" t="s">
        <v>438</v>
      </c>
      <c r="E1380" s="50" t="s">
        <v>297</v>
      </c>
      <c r="F1380" s="50" t="s">
        <v>452</v>
      </c>
      <c r="G1380" s="50" t="s">
        <v>463</v>
      </c>
      <c r="H1380" s="50" t="s">
        <v>488</v>
      </c>
      <c r="I1380" s="50" t="s">
        <v>470</v>
      </c>
      <c r="J1380" s="50" t="s">
        <v>466</v>
      </c>
      <c r="K1380" s="50" t="s">
        <v>474</v>
      </c>
      <c r="L1380" s="307">
        <v>6.7634287067195782</v>
      </c>
      <c r="M1380" s="308">
        <v>1.5</v>
      </c>
      <c r="N1380" s="307">
        <v>6.0751738828282829</v>
      </c>
      <c r="O1380" s="50" t="s">
        <v>496</v>
      </c>
      <c r="Q1380" s="50" t="s">
        <v>300</v>
      </c>
      <c r="R1380" s="50" t="s">
        <v>488</v>
      </c>
      <c r="T1380" s="308">
        <v>2.8</v>
      </c>
      <c r="U1380" s="309">
        <v>30</v>
      </c>
      <c r="V1380" s="310">
        <v>45200</v>
      </c>
      <c r="W1380" s="310">
        <v>45930</v>
      </c>
      <c r="X1380" s="50" t="s">
        <v>3396</v>
      </c>
      <c r="AD1380" s="50" t="s">
        <v>360</v>
      </c>
      <c r="AF1380" s="306"/>
      <c r="AG1380" s="307">
        <v>8.3834005076744052E-4</v>
      </c>
      <c r="AH1380" s="307">
        <v>8.7386583039445484E-4</v>
      </c>
      <c r="AI1380" s="307">
        <v>1.7035612873429793</v>
      </c>
      <c r="AJ1380" s="50" t="s">
        <v>181</v>
      </c>
      <c r="AK1380" s="307">
        <v>7.5602620262775337</v>
      </c>
      <c r="AL1380" s="307">
        <v>2.0992327318206873E-3</v>
      </c>
      <c r="AN1380" s="312">
        <v>20</v>
      </c>
      <c r="AO1380" s="313" t="s">
        <v>305</v>
      </c>
      <c r="AP1380" s="313" t="s">
        <v>0</v>
      </c>
      <c r="AQ1380" s="313" t="s">
        <v>386</v>
      </c>
      <c r="AR1380" s="314" t="s">
        <v>0</v>
      </c>
      <c r="AS1380" s="314"/>
    </row>
    <row r="1381" spans="1:45" x14ac:dyDescent="0.2">
      <c r="A1381" s="306" t="s">
        <v>2170</v>
      </c>
      <c r="B1381" s="50" t="s">
        <v>308</v>
      </c>
      <c r="C1381" s="50" t="s">
        <v>295</v>
      </c>
      <c r="D1381" s="50" t="s">
        <v>438</v>
      </c>
      <c r="E1381" s="50" t="s">
        <v>297</v>
      </c>
      <c r="F1381" s="50" t="s">
        <v>452</v>
      </c>
      <c r="G1381" s="50" t="s">
        <v>463</v>
      </c>
      <c r="H1381" s="50" t="s">
        <v>497</v>
      </c>
      <c r="I1381" s="50" t="s">
        <v>470</v>
      </c>
      <c r="J1381" s="50" t="s">
        <v>471</v>
      </c>
      <c r="K1381" s="50" t="s">
        <v>182</v>
      </c>
      <c r="L1381" s="307">
        <v>4.4815634670359374</v>
      </c>
      <c r="M1381" s="308">
        <v>1.1000000000000001</v>
      </c>
      <c r="N1381" s="307">
        <v>4.0431052592592591</v>
      </c>
      <c r="O1381" s="50" t="s">
        <v>500</v>
      </c>
      <c r="Q1381" s="50" t="s">
        <v>300</v>
      </c>
      <c r="R1381" s="50" t="s">
        <v>497</v>
      </c>
      <c r="T1381" s="308">
        <v>2.11</v>
      </c>
      <c r="U1381" s="309">
        <v>30</v>
      </c>
      <c r="V1381" s="310">
        <v>45200</v>
      </c>
      <c r="W1381" s="310">
        <v>45930</v>
      </c>
      <c r="X1381" s="50" t="s">
        <v>3396</v>
      </c>
      <c r="AD1381" s="50" t="s">
        <v>360</v>
      </c>
      <c r="AF1381" s="306"/>
      <c r="AG1381" s="307">
        <v>5.6864964053256293E-4</v>
      </c>
      <c r="AH1381" s="307">
        <v>5.9161766274864341E-4</v>
      </c>
      <c r="AI1381" s="307">
        <v>1.5170724987208042</v>
      </c>
      <c r="AJ1381" s="306" t="s">
        <v>181</v>
      </c>
      <c r="AK1381" s="307">
        <v>11.105234160025786</v>
      </c>
      <c r="AL1381" s="307">
        <v>1.3878053092127663E-3</v>
      </c>
      <c r="AN1381" s="312">
        <v>20</v>
      </c>
      <c r="AO1381" s="313" t="s">
        <v>305</v>
      </c>
      <c r="AP1381" s="313" t="s">
        <v>0</v>
      </c>
      <c r="AQ1381" s="313" t="s">
        <v>386</v>
      </c>
      <c r="AR1381" s="314" t="s">
        <v>0</v>
      </c>
      <c r="AS1381" s="314"/>
    </row>
    <row r="1382" spans="1:45" x14ac:dyDescent="0.2">
      <c r="A1382" s="306" t="s">
        <v>2171</v>
      </c>
      <c r="B1382" s="50" t="s">
        <v>310</v>
      </c>
      <c r="C1382" s="50" t="s">
        <v>295</v>
      </c>
      <c r="D1382" s="50" t="s">
        <v>438</v>
      </c>
      <c r="E1382" s="50" t="s">
        <v>297</v>
      </c>
      <c r="F1382" s="50" t="s">
        <v>452</v>
      </c>
      <c r="G1382" s="50" t="s">
        <v>463</v>
      </c>
      <c r="H1382" s="50" t="s">
        <v>497</v>
      </c>
      <c r="I1382" s="50" t="s">
        <v>470</v>
      </c>
      <c r="J1382" s="50" t="s">
        <v>471</v>
      </c>
      <c r="K1382" s="50" t="s">
        <v>182</v>
      </c>
      <c r="L1382" s="307">
        <v>3.7707409861924646</v>
      </c>
      <c r="M1382" s="308">
        <v>1.2</v>
      </c>
      <c r="N1382" s="307">
        <v>3.4018268010075565</v>
      </c>
      <c r="O1382" s="50" t="s">
        <v>500</v>
      </c>
      <c r="Q1382" s="50" t="s">
        <v>300</v>
      </c>
      <c r="R1382" s="50" t="s">
        <v>497</v>
      </c>
      <c r="T1382" s="308">
        <v>2.11</v>
      </c>
      <c r="U1382" s="309">
        <v>30</v>
      </c>
      <c r="V1382" s="310">
        <v>45200</v>
      </c>
      <c r="W1382" s="310">
        <v>45930</v>
      </c>
      <c r="X1382" s="50" t="s">
        <v>3396</v>
      </c>
      <c r="AD1382" s="50" t="s">
        <v>360</v>
      </c>
      <c r="AF1382" s="306"/>
      <c r="AG1382" s="307">
        <v>4.7942996717989013E-4</v>
      </c>
      <c r="AH1382" s="307">
        <v>4.9879436548836299E-4</v>
      </c>
      <c r="AI1382" s="307">
        <v>1.2790477060533365</v>
      </c>
      <c r="AJ1382" s="50" t="s">
        <v>181</v>
      </c>
      <c r="AK1382" s="307">
        <v>17.323449501908524</v>
      </c>
      <c r="AL1382" s="307">
        <v>1.1700622077679011E-3</v>
      </c>
      <c r="AN1382" s="312">
        <v>20</v>
      </c>
      <c r="AO1382" s="313" t="s">
        <v>305</v>
      </c>
      <c r="AP1382" s="313" t="s">
        <v>0</v>
      </c>
      <c r="AQ1382" s="313" t="s">
        <v>386</v>
      </c>
      <c r="AR1382" s="314" t="s">
        <v>0</v>
      </c>
      <c r="AS1382" s="314"/>
    </row>
    <row r="1383" spans="1:45" x14ac:dyDescent="0.2">
      <c r="A1383" s="306" t="s">
        <v>2173</v>
      </c>
      <c r="B1383" s="50" t="s">
        <v>308</v>
      </c>
      <c r="C1383" s="50" t="s">
        <v>295</v>
      </c>
      <c r="D1383" s="50" t="s">
        <v>438</v>
      </c>
      <c r="E1383" s="50" t="s">
        <v>297</v>
      </c>
      <c r="F1383" s="50" t="s">
        <v>452</v>
      </c>
      <c r="G1383" s="50" t="s">
        <v>463</v>
      </c>
      <c r="H1383" s="50" t="s">
        <v>497</v>
      </c>
      <c r="I1383" s="50" t="s">
        <v>470</v>
      </c>
      <c r="J1383" s="50" t="s">
        <v>466</v>
      </c>
      <c r="K1383" s="50" t="s">
        <v>182</v>
      </c>
      <c r="L1383" s="307">
        <v>5.39771882329212</v>
      </c>
      <c r="M1383" s="308">
        <v>1.4</v>
      </c>
      <c r="N1383" s="307">
        <v>4.8696276473551645</v>
      </c>
      <c r="O1383" s="50" t="s">
        <v>501</v>
      </c>
      <c r="Q1383" s="50" t="s">
        <v>300</v>
      </c>
      <c r="R1383" s="50" t="s">
        <v>497</v>
      </c>
      <c r="T1383" s="308">
        <v>2.8</v>
      </c>
      <c r="U1383" s="309">
        <v>30</v>
      </c>
      <c r="V1383" s="310">
        <v>45200</v>
      </c>
      <c r="W1383" s="310">
        <v>45930</v>
      </c>
      <c r="X1383" s="50" t="s">
        <v>3396</v>
      </c>
      <c r="AD1383" s="50" t="s">
        <v>360</v>
      </c>
      <c r="AF1383" s="306"/>
      <c r="AG1383" s="307">
        <v>6.8605964863681422E-4</v>
      </c>
      <c r="AH1383" s="307">
        <v>7.137699154307741E-4</v>
      </c>
      <c r="AI1383" s="307">
        <v>1.3792654808368188</v>
      </c>
      <c r="AJ1383" s="306" t="s">
        <v>181</v>
      </c>
      <c r="AK1383" s="307">
        <v>14.443752552320717</v>
      </c>
      <c r="AL1383" s="307">
        <v>1.6743477089392338E-3</v>
      </c>
      <c r="AN1383" s="312">
        <v>20</v>
      </c>
      <c r="AO1383" s="313" t="s">
        <v>305</v>
      </c>
      <c r="AP1383" s="313" t="s">
        <v>0</v>
      </c>
      <c r="AQ1383" s="313" t="s">
        <v>386</v>
      </c>
      <c r="AR1383" s="314" t="s">
        <v>0</v>
      </c>
      <c r="AS1383" s="314"/>
    </row>
    <row r="1384" spans="1:45" x14ac:dyDescent="0.2">
      <c r="A1384" s="306" t="s">
        <v>2174</v>
      </c>
      <c r="B1384" s="50" t="s">
        <v>310</v>
      </c>
      <c r="C1384" s="50" t="s">
        <v>295</v>
      </c>
      <c r="D1384" s="50" t="s">
        <v>438</v>
      </c>
      <c r="E1384" s="50" t="s">
        <v>297</v>
      </c>
      <c r="F1384" s="50" t="s">
        <v>452</v>
      </c>
      <c r="G1384" s="50" t="s">
        <v>463</v>
      </c>
      <c r="H1384" s="50" t="s">
        <v>497</v>
      </c>
      <c r="I1384" s="50" t="s">
        <v>470</v>
      </c>
      <c r="J1384" s="50" t="s">
        <v>466</v>
      </c>
      <c r="K1384" s="50" t="s">
        <v>182</v>
      </c>
      <c r="L1384" s="307">
        <v>6.1396052383694046</v>
      </c>
      <c r="M1384" s="308">
        <v>1.5</v>
      </c>
      <c r="N1384" s="307">
        <v>5.5389308690176318</v>
      </c>
      <c r="O1384" s="50" t="s">
        <v>501</v>
      </c>
      <c r="Q1384" s="50" t="s">
        <v>300</v>
      </c>
      <c r="R1384" s="50" t="s">
        <v>497</v>
      </c>
      <c r="T1384" s="308">
        <v>2.8</v>
      </c>
      <c r="U1384" s="309">
        <v>30</v>
      </c>
      <c r="V1384" s="310">
        <v>45200</v>
      </c>
      <c r="W1384" s="310">
        <v>45930</v>
      </c>
      <c r="X1384" s="50" t="s">
        <v>3396</v>
      </c>
      <c r="AD1384" s="50" t="s">
        <v>360</v>
      </c>
      <c r="AF1384" s="306"/>
      <c r="AG1384" s="307">
        <v>7.8174768270474198E-4</v>
      </c>
      <c r="AH1384" s="307">
        <v>8.1332283348988302E-4</v>
      </c>
      <c r="AI1384" s="307">
        <v>1.5716382615145199</v>
      </c>
      <c r="AJ1384" s="50" t="s">
        <v>181</v>
      </c>
      <c r="AK1384" s="307">
        <v>9.9451274383224675</v>
      </c>
      <c r="AL1384" s="307">
        <v>1.9078770251333551E-3</v>
      </c>
      <c r="AN1384" s="312">
        <v>20</v>
      </c>
      <c r="AO1384" s="313" t="s">
        <v>305</v>
      </c>
      <c r="AP1384" s="313" t="s">
        <v>0</v>
      </c>
      <c r="AQ1384" s="313" t="s">
        <v>386</v>
      </c>
      <c r="AR1384" s="314" t="s">
        <v>0</v>
      </c>
      <c r="AS1384" s="314"/>
    </row>
    <row r="1385" spans="1:45" x14ac:dyDescent="0.2">
      <c r="A1385" s="306" t="s">
        <v>2182</v>
      </c>
      <c r="B1385" s="50" t="s">
        <v>308</v>
      </c>
      <c r="C1385" s="50" t="s">
        <v>295</v>
      </c>
      <c r="D1385" s="50" t="s">
        <v>438</v>
      </c>
      <c r="E1385" s="50" t="s">
        <v>297</v>
      </c>
      <c r="F1385" s="50" t="s">
        <v>452</v>
      </c>
      <c r="G1385" s="50" t="s">
        <v>463</v>
      </c>
      <c r="H1385" s="50" t="s">
        <v>497</v>
      </c>
      <c r="I1385" s="50" t="s">
        <v>470</v>
      </c>
      <c r="J1385" s="50" t="s">
        <v>471</v>
      </c>
      <c r="K1385" s="50" t="s">
        <v>474</v>
      </c>
      <c r="L1385" s="307">
        <v>6.3577831055988812</v>
      </c>
      <c r="M1385" s="308">
        <v>1.1000000000000001</v>
      </c>
      <c r="N1385" s="307">
        <v>5.7357630881612085</v>
      </c>
      <c r="O1385" s="50" t="s">
        <v>504</v>
      </c>
      <c r="Q1385" s="50" t="s">
        <v>300</v>
      </c>
      <c r="R1385" s="50" t="s">
        <v>497</v>
      </c>
      <c r="T1385" s="308">
        <v>2.11</v>
      </c>
      <c r="U1385" s="309">
        <v>30</v>
      </c>
      <c r="V1385" s="310">
        <v>45200</v>
      </c>
      <c r="W1385" s="310">
        <v>45930</v>
      </c>
      <c r="X1385" s="50" t="s">
        <v>3396</v>
      </c>
      <c r="AD1385" s="50" t="s">
        <v>360</v>
      </c>
      <c r="AF1385" s="306"/>
      <c r="AG1385" s="307">
        <v>8.0842616032916553E-4</v>
      </c>
      <c r="AH1385" s="307">
        <v>8.4107886717535516E-4</v>
      </c>
      <c r="AI1385" s="307">
        <v>2.1567605211764875</v>
      </c>
      <c r="AJ1385" s="306" t="s">
        <v>181</v>
      </c>
      <c r="AK1385" s="307">
        <v>1.1947105774746578</v>
      </c>
      <c r="AL1385" s="307">
        <v>1.9729865939255116E-3</v>
      </c>
      <c r="AN1385" s="312">
        <v>20</v>
      </c>
      <c r="AO1385" s="313" t="s">
        <v>305</v>
      </c>
      <c r="AP1385" s="313" t="s">
        <v>0</v>
      </c>
      <c r="AQ1385" s="313" t="s">
        <v>386</v>
      </c>
      <c r="AR1385" s="314" t="s">
        <v>0</v>
      </c>
      <c r="AS1385" s="314"/>
    </row>
    <row r="1386" spans="1:45" x14ac:dyDescent="0.2">
      <c r="A1386" s="306" t="s">
        <v>2183</v>
      </c>
      <c r="B1386" s="50" t="s">
        <v>310</v>
      </c>
      <c r="C1386" s="50" t="s">
        <v>295</v>
      </c>
      <c r="D1386" s="50" t="s">
        <v>438</v>
      </c>
      <c r="E1386" s="50" t="s">
        <v>297</v>
      </c>
      <c r="F1386" s="50" t="s">
        <v>452</v>
      </c>
      <c r="G1386" s="50" t="s">
        <v>463</v>
      </c>
      <c r="H1386" s="50" t="s">
        <v>497</v>
      </c>
      <c r="I1386" s="50" t="s">
        <v>470</v>
      </c>
      <c r="J1386" s="50" t="s">
        <v>471</v>
      </c>
      <c r="K1386" s="50" t="s">
        <v>474</v>
      </c>
      <c r="L1386" s="307">
        <v>4.730054548995156</v>
      </c>
      <c r="M1386" s="308">
        <v>1.2</v>
      </c>
      <c r="N1386" s="307">
        <v>4.2672849696969699</v>
      </c>
      <c r="O1386" s="50" t="s">
        <v>504</v>
      </c>
      <c r="Q1386" s="50" t="s">
        <v>300</v>
      </c>
      <c r="R1386" s="50" t="s">
        <v>497</v>
      </c>
      <c r="T1386" s="308">
        <v>2.11</v>
      </c>
      <c r="U1386" s="309">
        <v>30</v>
      </c>
      <c r="V1386" s="310">
        <v>45200</v>
      </c>
      <c r="W1386" s="310">
        <v>45930</v>
      </c>
      <c r="X1386" s="50" t="s">
        <v>3396</v>
      </c>
      <c r="AD1386" s="50" t="s">
        <v>360</v>
      </c>
      <c r="AF1386" s="306"/>
      <c r="AG1386" s="307">
        <v>6.0077688349709647E-4</v>
      </c>
      <c r="AH1386" s="307">
        <v>6.2504253992861367E-4</v>
      </c>
      <c r="AI1386" s="307">
        <v>1.6027831952325771</v>
      </c>
      <c r="AJ1386" s="50" t="s">
        <v>181</v>
      </c>
      <c r="AK1386" s="307">
        <v>9.3183740671492199</v>
      </c>
      <c r="AL1386" s="307">
        <v>1.4662127418012955E-3</v>
      </c>
      <c r="AN1386" s="312">
        <v>20</v>
      </c>
      <c r="AO1386" s="313" t="s">
        <v>305</v>
      </c>
      <c r="AP1386" s="313" t="s">
        <v>0</v>
      </c>
      <c r="AQ1386" s="313" t="s">
        <v>386</v>
      </c>
      <c r="AR1386" s="314" t="s">
        <v>0</v>
      </c>
      <c r="AS1386" s="314"/>
    </row>
    <row r="1387" spans="1:45" x14ac:dyDescent="0.2">
      <c r="A1387" s="306" t="s">
        <v>2185</v>
      </c>
      <c r="B1387" s="50" t="s">
        <v>308</v>
      </c>
      <c r="C1387" s="50" t="s">
        <v>295</v>
      </c>
      <c r="D1387" s="50" t="s">
        <v>438</v>
      </c>
      <c r="E1387" s="50" t="s">
        <v>297</v>
      </c>
      <c r="F1387" s="50" t="s">
        <v>452</v>
      </c>
      <c r="G1387" s="50" t="s">
        <v>463</v>
      </c>
      <c r="H1387" s="50" t="s">
        <v>497</v>
      </c>
      <c r="I1387" s="50" t="s">
        <v>470</v>
      </c>
      <c r="J1387" s="50" t="s">
        <v>466</v>
      </c>
      <c r="K1387" s="50" t="s">
        <v>474</v>
      </c>
      <c r="L1387" s="307">
        <v>10.249273238339281</v>
      </c>
      <c r="M1387" s="308">
        <v>1.4</v>
      </c>
      <c r="N1387" s="307">
        <v>9.2465254231738019</v>
      </c>
      <c r="O1387" s="50" t="s">
        <v>505</v>
      </c>
      <c r="Q1387" s="50" t="s">
        <v>300</v>
      </c>
      <c r="R1387" s="50" t="s">
        <v>497</v>
      </c>
      <c r="T1387" s="308">
        <v>2.8</v>
      </c>
      <c r="U1387" s="309">
        <v>30</v>
      </c>
      <c r="V1387" s="310">
        <v>45200</v>
      </c>
      <c r="W1387" s="310">
        <v>45930</v>
      </c>
      <c r="X1387" s="50" t="s">
        <v>3396</v>
      </c>
      <c r="AD1387" s="50" t="s">
        <v>360</v>
      </c>
      <c r="AF1387" s="306"/>
      <c r="AG1387" s="307">
        <v>1.3040688462954825E-3</v>
      </c>
      <c r="AH1387" s="307">
        <v>1.3567407906669973E-3</v>
      </c>
      <c r="AI1387" s="307">
        <v>2.6217212277444788</v>
      </c>
      <c r="AJ1387" s="306" t="s">
        <v>181</v>
      </c>
      <c r="AK1387" s="307">
        <v>-2.9736421107883784</v>
      </c>
      <c r="AL1387" s="307">
        <v>3.1826163941172884E-3</v>
      </c>
      <c r="AN1387" s="312">
        <v>20</v>
      </c>
      <c r="AO1387" s="313" t="s">
        <v>305</v>
      </c>
      <c r="AP1387" s="313" t="s">
        <v>0</v>
      </c>
      <c r="AQ1387" s="313" t="s">
        <v>386</v>
      </c>
      <c r="AR1387" s="314" t="s">
        <v>0</v>
      </c>
      <c r="AS1387" s="314"/>
    </row>
    <row r="1388" spans="1:45" x14ac:dyDescent="0.2">
      <c r="A1388" s="306" t="s">
        <v>2186</v>
      </c>
      <c r="B1388" s="50" t="s">
        <v>310</v>
      </c>
      <c r="C1388" s="50" t="s">
        <v>295</v>
      </c>
      <c r="D1388" s="50" t="s">
        <v>438</v>
      </c>
      <c r="E1388" s="50" t="s">
        <v>297</v>
      </c>
      <c r="F1388" s="50" t="s">
        <v>452</v>
      </c>
      <c r="G1388" s="50" t="s">
        <v>463</v>
      </c>
      <c r="H1388" s="50" t="s">
        <v>497</v>
      </c>
      <c r="I1388" s="50" t="s">
        <v>470</v>
      </c>
      <c r="J1388" s="50" t="s">
        <v>466</v>
      </c>
      <c r="K1388" s="50" t="s">
        <v>474</v>
      </c>
      <c r="L1388" s="307">
        <v>9.2332187037014641</v>
      </c>
      <c r="M1388" s="308">
        <v>1.5</v>
      </c>
      <c r="N1388" s="307">
        <v>8.3298775919191925</v>
      </c>
      <c r="O1388" s="50" t="s">
        <v>505</v>
      </c>
      <c r="Q1388" s="50" t="s">
        <v>300</v>
      </c>
      <c r="R1388" s="50" t="s">
        <v>497</v>
      </c>
      <c r="T1388" s="308">
        <v>2.8</v>
      </c>
      <c r="U1388" s="309">
        <v>30</v>
      </c>
      <c r="V1388" s="310">
        <v>45200</v>
      </c>
      <c r="W1388" s="310">
        <v>45930</v>
      </c>
      <c r="X1388" s="50" t="s">
        <v>3396</v>
      </c>
      <c r="AD1388" s="50" t="s">
        <v>360</v>
      </c>
      <c r="AF1388" s="306"/>
      <c r="AG1388" s="307">
        <v>1.1742566271579777E-3</v>
      </c>
      <c r="AH1388" s="307">
        <v>1.2216853959068426E-3</v>
      </c>
      <c r="AI1388" s="307">
        <v>2.3607446301513328</v>
      </c>
      <c r="AJ1388" s="50" t="s">
        <v>181</v>
      </c>
      <c r="AK1388" s="307">
        <v>-0.83615903386541379</v>
      </c>
      <c r="AL1388" s="307">
        <v>2.8658060524260525E-3</v>
      </c>
      <c r="AN1388" s="312">
        <v>20</v>
      </c>
      <c r="AO1388" s="313" t="s">
        <v>305</v>
      </c>
      <c r="AP1388" s="313" t="s">
        <v>0</v>
      </c>
      <c r="AQ1388" s="313" t="s">
        <v>386</v>
      </c>
      <c r="AR1388" s="314" t="s">
        <v>0</v>
      </c>
      <c r="AS1388" s="314"/>
    </row>
    <row r="1389" spans="1:45" x14ac:dyDescent="0.2">
      <c r="A1389" s="306" t="s">
        <v>2194</v>
      </c>
      <c r="B1389" s="50" t="s">
        <v>308</v>
      </c>
      <c r="C1389" s="50" t="s">
        <v>295</v>
      </c>
      <c r="D1389" s="50" t="s">
        <v>438</v>
      </c>
      <c r="E1389" s="50" t="s">
        <v>297</v>
      </c>
      <c r="F1389" s="50" t="s">
        <v>452</v>
      </c>
      <c r="G1389" s="50" t="s">
        <v>463</v>
      </c>
      <c r="H1389" s="50" t="s">
        <v>506</v>
      </c>
      <c r="I1389" s="50" t="s">
        <v>470</v>
      </c>
      <c r="J1389" s="50" t="s">
        <v>471</v>
      </c>
      <c r="K1389" s="50" t="s">
        <v>182</v>
      </c>
      <c r="L1389" s="307">
        <v>1.8809112557766965</v>
      </c>
      <c r="M1389" s="308">
        <v>1.1000000000000001</v>
      </c>
      <c r="N1389" s="307">
        <v>1.693949239057239</v>
      </c>
      <c r="O1389" s="50" t="s">
        <v>509</v>
      </c>
      <c r="Q1389" s="50" t="s">
        <v>300</v>
      </c>
      <c r="R1389" s="50" t="s">
        <v>506</v>
      </c>
      <c r="T1389" s="308">
        <v>2.11</v>
      </c>
      <c r="U1389" s="309">
        <v>30</v>
      </c>
      <c r="V1389" s="310">
        <v>45200</v>
      </c>
      <c r="W1389" s="310">
        <v>45930</v>
      </c>
      <c r="X1389" s="50" t="s">
        <v>3396</v>
      </c>
      <c r="AD1389" s="50" t="s">
        <v>360</v>
      </c>
      <c r="AF1389" s="306"/>
      <c r="AG1389" s="307">
        <v>3.0961692676478039E-4</v>
      </c>
      <c r="AH1389" s="307">
        <v>3.2255704724401052E-4</v>
      </c>
      <c r="AI1389" s="307">
        <v>0.71160556476087689</v>
      </c>
      <c r="AJ1389" s="306" t="s">
        <v>0</v>
      </c>
      <c r="AK1389" s="307">
        <v>51.308694324690258</v>
      </c>
      <c r="AL1389" s="307">
        <v>5.8246159986916632E-4</v>
      </c>
      <c r="AN1389" s="312">
        <v>20</v>
      </c>
      <c r="AO1389" s="313" t="s">
        <v>305</v>
      </c>
      <c r="AP1389" s="313" t="s">
        <v>0</v>
      </c>
      <c r="AQ1389" s="313" t="s">
        <v>386</v>
      </c>
      <c r="AR1389" s="314" t="s">
        <v>0</v>
      </c>
      <c r="AS1389" s="314"/>
    </row>
    <row r="1390" spans="1:45" x14ac:dyDescent="0.2">
      <c r="A1390" s="306" t="s">
        <v>2195</v>
      </c>
      <c r="B1390" s="50" t="s">
        <v>310</v>
      </c>
      <c r="C1390" s="50" t="s">
        <v>295</v>
      </c>
      <c r="D1390" s="50" t="s">
        <v>438</v>
      </c>
      <c r="E1390" s="50" t="s">
        <v>297</v>
      </c>
      <c r="F1390" s="50" t="s">
        <v>452</v>
      </c>
      <c r="G1390" s="50" t="s">
        <v>463</v>
      </c>
      <c r="H1390" s="50" t="s">
        <v>506</v>
      </c>
      <c r="I1390" s="50" t="s">
        <v>470</v>
      </c>
      <c r="J1390" s="50" t="s">
        <v>471</v>
      </c>
      <c r="K1390" s="50" t="s">
        <v>182</v>
      </c>
      <c r="L1390" s="307">
        <v>1.7811602471542956</v>
      </c>
      <c r="M1390" s="308">
        <v>1.2</v>
      </c>
      <c r="N1390" s="307">
        <v>1.6041134508816119</v>
      </c>
      <c r="O1390" s="50" t="s">
        <v>509</v>
      </c>
      <c r="Q1390" s="50" t="s">
        <v>300</v>
      </c>
      <c r="R1390" s="50" t="s">
        <v>506</v>
      </c>
      <c r="T1390" s="308">
        <v>2.11</v>
      </c>
      <c r="U1390" s="309">
        <v>30</v>
      </c>
      <c r="V1390" s="310">
        <v>45200</v>
      </c>
      <c r="W1390" s="310">
        <v>45930</v>
      </c>
      <c r="X1390" s="50" t="s">
        <v>3396</v>
      </c>
      <c r="AD1390" s="50" t="s">
        <v>360</v>
      </c>
      <c r="AF1390" s="306"/>
      <c r="AG1390" s="307">
        <v>2.9379380987659188E-4</v>
      </c>
      <c r="AH1390" s="307">
        <v>3.0607261948684079E-4</v>
      </c>
      <c r="AI1390" s="307">
        <v>0.67523863176676757</v>
      </c>
      <c r="AJ1390" s="50" t="s">
        <v>0</v>
      </c>
      <c r="AK1390" s="307">
        <v>55.596557775245756</v>
      </c>
      <c r="AL1390" s="307">
        <v>5.5269462920023722E-4</v>
      </c>
      <c r="AN1390" s="312">
        <v>20</v>
      </c>
      <c r="AO1390" s="313" t="s">
        <v>305</v>
      </c>
      <c r="AP1390" s="313" t="s">
        <v>0</v>
      </c>
      <c r="AQ1390" s="313" t="s">
        <v>386</v>
      </c>
      <c r="AR1390" s="314" t="s">
        <v>0</v>
      </c>
      <c r="AS1390" s="314"/>
    </row>
    <row r="1391" spans="1:45" x14ac:dyDescent="0.2">
      <c r="A1391" s="306" t="s">
        <v>2197</v>
      </c>
      <c r="B1391" s="50" t="s">
        <v>308</v>
      </c>
      <c r="C1391" s="50" t="s">
        <v>295</v>
      </c>
      <c r="D1391" s="50" t="s">
        <v>438</v>
      </c>
      <c r="E1391" s="50" t="s">
        <v>297</v>
      </c>
      <c r="F1391" s="50" t="s">
        <v>452</v>
      </c>
      <c r="G1391" s="50" t="s">
        <v>463</v>
      </c>
      <c r="H1391" s="50" t="s">
        <v>506</v>
      </c>
      <c r="I1391" s="50" t="s">
        <v>470</v>
      </c>
      <c r="J1391" s="50" t="s">
        <v>466</v>
      </c>
      <c r="K1391" s="50" t="s">
        <v>182</v>
      </c>
      <c r="L1391" s="307">
        <v>2.1956971185107101</v>
      </c>
      <c r="M1391" s="308">
        <v>1.4</v>
      </c>
      <c r="N1391" s="307">
        <v>1.9774454811083124</v>
      </c>
      <c r="O1391" s="50" t="s">
        <v>510</v>
      </c>
      <c r="Q1391" s="50" t="s">
        <v>300</v>
      </c>
      <c r="R1391" s="50" t="s">
        <v>506</v>
      </c>
      <c r="T1391" s="308">
        <v>2.8</v>
      </c>
      <c r="U1391" s="309">
        <v>30</v>
      </c>
      <c r="V1391" s="310">
        <v>45200</v>
      </c>
      <c r="W1391" s="310">
        <v>45930</v>
      </c>
      <c r="X1391" s="50" t="s">
        <v>3396</v>
      </c>
      <c r="AD1391" s="50" t="s">
        <v>360</v>
      </c>
      <c r="AF1391" s="306"/>
      <c r="AG1391" s="307">
        <v>3.6204722518358591E-4</v>
      </c>
      <c r="AH1391" s="307">
        <v>3.7717861597025873E-4</v>
      </c>
      <c r="AI1391" s="307">
        <v>0.62705305390269572</v>
      </c>
      <c r="AJ1391" s="306" t="s">
        <v>0</v>
      </c>
      <c r="AK1391" s="307">
        <v>62.043984129373015</v>
      </c>
      <c r="AL1391" s="307">
        <v>6.8109521082105012E-4</v>
      </c>
      <c r="AN1391" s="312">
        <v>20</v>
      </c>
      <c r="AO1391" s="313" t="s">
        <v>305</v>
      </c>
      <c r="AP1391" s="313" t="s">
        <v>0</v>
      </c>
      <c r="AQ1391" s="313" t="s">
        <v>386</v>
      </c>
      <c r="AR1391" s="314" t="s">
        <v>0</v>
      </c>
      <c r="AS1391" s="314"/>
    </row>
    <row r="1392" spans="1:45" x14ac:dyDescent="0.2">
      <c r="A1392" s="306" t="s">
        <v>2198</v>
      </c>
      <c r="B1392" s="50" t="s">
        <v>310</v>
      </c>
      <c r="C1392" s="50" t="s">
        <v>295</v>
      </c>
      <c r="D1392" s="50" t="s">
        <v>438</v>
      </c>
      <c r="E1392" s="50" t="s">
        <v>297</v>
      </c>
      <c r="F1392" s="50" t="s">
        <v>452</v>
      </c>
      <c r="G1392" s="50" t="s">
        <v>463</v>
      </c>
      <c r="H1392" s="50" t="s">
        <v>506</v>
      </c>
      <c r="I1392" s="50" t="s">
        <v>470</v>
      </c>
      <c r="J1392" s="50" t="s">
        <v>466</v>
      </c>
      <c r="K1392" s="50" t="s">
        <v>182</v>
      </c>
      <c r="L1392" s="307">
        <v>2.789275300021206</v>
      </c>
      <c r="M1392" s="308">
        <v>1.5</v>
      </c>
      <c r="N1392" s="307">
        <v>2.5120221687657431</v>
      </c>
      <c r="O1392" s="50" t="s">
        <v>510</v>
      </c>
      <c r="Q1392" s="50" t="s">
        <v>300</v>
      </c>
      <c r="R1392" s="50" t="s">
        <v>506</v>
      </c>
      <c r="T1392" s="308">
        <v>2.8</v>
      </c>
      <c r="U1392" s="309">
        <v>30</v>
      </c>
      <c r="V1392" s="310">
        <v>45200</v>
      </c>
      <c r="W1392" s="310">
        <v>45930</v>
      </c>
      <c r="X1392" s="50" t="s">
        <v>3396</v>
      </c>
      <c r="AD1392" s="50" t="s">
        <v>360</v>
      </c>
      <c r="AF1392" s="306"/>
      <c r="AG1392" s="307">
        <v>4.6074295998396975E-4</v>
      </c>
      <c r="AH1392" s="307">
        <v>4.7999923732787322E-4</v>
      </c>
      <c r="AI1392" s="307">
        <v>0.79799059356307978</v>
      </c>
      <c r="AJ1392" s="50" t="s">
        <v>0</v>
      </c>
      <c r="AK1392" s="307">
        <v>42.690182899354639</v>
      </c>
      <c r="AL1392" s="307">
        <v>8.667648904240894E-4</v>
      </c>
      <c r="AN1392" s="312">
        <v>20</v>
      </c>
      <c r="AO1392" s="313" t="s">
        <v>305</v>
      </c>
      <c r="AP1392" s="313" t="s">
        <v>0</v>
      </c>
      <c r="AQ1392" s="313" t="s">
        <v>386</v>
      </c>
      <c r="AR1392" s="314" t="s">
        <v>0</v>
      </c>
      <c r="AS1392" s="314"/>
    </row>
    <row r="1393" spans="1:45" x14ac:dyDescent="0.2">
      <c r="A1393" s="306" t="s">
        <v>2206</v>
      </c>
      <c r="B1393" s="50" t="s">
        <v>308</v>
      </c>
      <c r="C1393" s="50" t="s">
        <v>295</v>
      </c>
      <c r="D1393" s="50" t="s">
        <v>438</v>
      </c>
      <c r="E1393" s="50" t="s">
        <v>297</v>
      </c>
      <c r="F1393" s="50" t="s">
        <v>452</v>
      </c>
      <c r="G1393" s="50" t="s">
        <v>463</v>
      </c>
      <c r="H1393" s="50" t="s">
        <v>506</v>
      </c>
      <c r="I1393" s="50" t="s">
        <v>470</v>
      </c>
      <c r="J1393" s="50" t="s">
        <v>471</v>
      </c>
      <c r="K1393" s="50" t="s">
        <v>474</v>
      </c>
      <c r="L1393" s="307">
        <v>2.6886847923056285</v>
      </c>
      <c r="M1393" s="308">
        <v>1.1000000000000001</v>
      </c>
      <c r="N1393" s="307">
        <v>2.4214303274559192</v>
      </c>
      <c r="O1393" s="50" t="s">
        <v>513</v>
      </c>
      <c r="Q1393" s="50" t="s">
        <v>300</v>
      </c>
      <c r="R1393" s="50" t="s">
        <v>506</v>
      </c>
      <c r="T1393" s="308">
        <v>2.11</v>
      </c>
      <c r="U1393" s="309">
        <v>30</v>
      </c>
      <c r="V1393" s="310">
        <v>45200</v>
      </c>
      <c r="W1393" s="310">
        <v>45930</v>
      </c>
      <c r="X1393" s="50" t="s">
        <v>3396</v>
      </c>
      <c r="AD1393" s="50" t="s">
        <v>360</v>
      </c>
      <c r="AF1393" s="306"/>
      <c r="AG1393" s="307">
        <v>4.4352255848869161E-4</v>
      </c>
      <c r="AH1393" s="307">
        <v>4.6205912689297726E-4</v>
      </c>
      <c r="AI1393" s="307">
        <v>1.0193664927024786</v>
      </c>
      <c r="AJ1393" s="306" t="s">
        <v>181</v>
      </c>
      <c r="AK1393" s="307">
        <v>27.272003340213601</v>
      </c>
      <c r="AL1393" s="307">
        <v>8.3436930175219176E-4</v>
      </c>
      <c r="AN1393" s="312">
        <v>20</v>
      </c>
      <c r="AO1393" s="313" t="s">
        <v>305</v>
      </c>
      <c r="AP1393" s="313" t="s">
        <v>0</v>
      </c>
      <c r="AQ1393" s="313" t="s">
        <v>386</v>
      </c>
      <c r="AR1393" s="314" t="s">
        <v>0</v>
      </c>
      <c r="AS1393" s="314"/>
    </row>
    <row r="1394" spans="1:45" x14ac:dyDescent="0.2">
      <c r="A1394" s="306" t="s">
        <v>2207</v>
      </c>
      <c r="B1394" s="50" t="s">
        <v>310</v>
      </c>
      <c r="C1394" s="50" t="s">
        <v>295</v>
      </c>
      <c r="D1394" s="50" t="s">
        <v>438</v>
      </c>
      <c r="E1394" s="50" t="s">
        <v>297</v>
      </c>
      <c r="F1394" s="50" t="s">
        <v>452</v>
      </c>
      <c r="G1394" s="50" t="s">
        <v>463</v>
      </c>
      <c r="H1394" s="50" t="s">
        <v>506</v>
      </c>
      <c r="I1394" s="50" t="s">
        <v>470</v>
      </c>
      <c r="J1394" s="50" t="s">
        <v>471</v>
      </c>
      <c r="K1394" s="50" t="s">
        <v>474</v>
      </c>
      <c r="L1394" s="307">
        <v>2.23430491789061</v>
      </c>
      <c r="M1394" s="308">
        <v>1.2</v>
      </c>
      <c r="N1394" s="307">
        <v>2.0122156767676769</v>
      </c>
      <c r="O1394" s="50" t="s">
        <v>513</v>
      </c>
      <c r="Q1394" s="50" t="s">
        <v>300</v>
      </c>
      <c r="R1394" s="50" t="s">
        <v>506</v>
      </c>
      <c r="T1394" s="308">
        <v>2.11</v>
      </c>
      <c r="U1394" s="309">
        <v>30</v>
      </c>
      <c r="V1394" s="310">
        <v>45200</v>
      </c>
      <c r="W1394" s="310">
        <v>45930</v>
      </c>
      <c r="X1394" s="50" t="s">
        <v>3396</v>
      </c>
      <c r="AD1394" s="50" t="s">
        <v>360</v>
      </c>
      <c r="AF1394" s="306"/>
      <c r="AG1394" s="307">
        <v>3.6815497897771154E-4</v>
      </c>
      <c r="AH1394" s="307">
        <v>3.8354163704185302E-4</v>
      </c>
      <c r="AI1394" s="307">
        <v>0.84614602461316102</v>
      </c>
      <c r="AJ1394" s="50" t="s">
        <v>0</v>
      </c>
      <c r="AK1394" s="307">
        <v>38.649701877448145</v>
      </c>
      <c r="AL1394" s="307">
        <v>6.9258531920661677E-4</v>
      </c>
      <c r="AN1394" s="312">
        <v>20</v>
      </c>
      <c r="AO1394" s="313" t="s">
        <v>305</v>
      </c>
      <c r="AP1394" s="313" t="s">
        <v>0</v>
      </c>
      <c r="AQ1394" s="313" t="s">
        <v>386</v>
      </c>
      <c r="AR1394" s="314" t="s">
        <v>0</v>
      </c>
      <c r="AS1394" s="314"/>
    </row>
    <row r="1395" spans="1:45" x14ac:dyDescent="0.2">
      <c r="A1395" s="306" t="s">
        <v>2209</v>
      </c>
      <c r="B1395" s="50" t="s">
        <v>308</v>
      </c>
      <c r="C1395" s="50" t="s">
        <v>295</v>
      </c>
      <c r="D1395" s="50" t="s">
        <v>438</v>
      </c>
      <c r="E1395" s="50" t="s">
        <v>297</v>
      </c>
      <c r="F1395" s="50" t="s">
        <v>452</v>
      </c>
      <c r="G1395" s="50" t="s">
        <v>463</v>
      </c>
      <c r="H1395" s="50" t="s">
        <v>506</v>
      </c>
      <c r="I1395" s="50" t="s">
        <v>470</v>
      </c>
      <c r="J1395" s="50" t="s">
        <v>466</v>
      </c>
      <c r="K1395" s="50" t="s">
        <v>474</v>
      </c>
      <c r="L1395" s="307">
        <v>4.1597701349825602</v>
      </c>
      <c r="M1395" s="308">
        <v>1.4</v>
      </c>
      <c r="N1395" s="307">
        <v>3.746290226700252</v>
      </c>
      <c r="O1395" s="50" t="s">
        <v>514</v>
      </c>
      <c r="Q1395" s="50" t="s">
        <v>300</v>
      </c>
      <c r="R1395" s="50" t="s">
        <v>506</v>
      </c>
      <c r="T1395" s="308">
        <v>2.8</v>
      </c>
      <c r="U1395" s="309">
        <v>30</v>
      </c>
      <c r="V1395" s="310">
        <v>45200</v>
      </c>
      <c r="W1395" s="310">
        <v>45930</v>
      </c>
      <c r="X1395" s="50" t="s">
        <v>3396</v>
      </c>
      <c r="AD1395" s="50" t="s">
        <v>360</v>
      </c>
      <c r="AF1395" s="306"/>
      <c r="AG1395" s="307">
        <v>6.8662237809198081E-4</v>
      </c>
      <c r="AH1395" s="307">
        <v>7.1531905300922696E-4</v>
      </c>
      <c r="AI1395" s="307">
        <v>1.1892057972331826</v>
      </c>
      <c r="AJ1395" s="306" t="s">
        <v>181</v>
      </c>
      <c r="AK1395" s="307">
        <v>19.334540261376862</v>
      </c>
      <c r="AL1395" s="307">
        <v>1.2916967202935231E-3</v>
      </c>
      <c r="AN1395" s="312">
        <v>20</v>
      </c>
      <c r="AO1395" s="313" t="s">
        <v>305</v>
      </c>
      <c r="AP1395" s="313" t="s">
        <v>0</v>
      </c>
      <c r="AQ1395" s="313" t="s">
        <v>386</v>
      </c>
      <c r="AR1395" s="314" t="s">
        <v>0</v>
      </c>
      <c r="AS1395" s="314"/>
    </row>
    <row r="1396" spans="1:45" x14ac:dyDescent="0.2">
      <c r="A1396" s="306" t="s">
        <v>2210</v>
      </c>
      <c r="B1396" s="50" t="s">
        <v>310</v>
      </c>
      <c r="C1396" s="50" t="s">
        <v>295</v>
      </c>
      <c r="D1396" s="50" t="s">
        <v>438</v>
      </c>
      <c r="E1396" s="50" t="s">
        <v>297</v>
      </c>
      <c r="F1396" s="50" t="s">
        <v>452</v>
      </c>
      <c r="G1396" s="50" t="s">
        <v>463</v>
      </c>
      <c r="H1396" s="50" t="s">
        <v>506</v>
      </c>
      <c r="I1396" s="50" t="s">
        <v>470</v>
      </c>
      <c r="J1396" s="50" t="s">
        <v>466</v>
      </c>
      <c r="K1396" s="50" t="s">
        <v>474</v>
      </c>
      <c r="L1396" s="307">
        <v>4.1899799329723662</v>
      </c>
      <c r="M1396" s="308">
        <v>1.5</v>
      </c>
      <c r="N1396" s="307">
        <v>3.7734971797979799</v>
      </c>
      <c r="O1396" s="50" t="s">
        <v>514</v>
      </c>
      <c r="Q1396" s="50" t="s">
        <v>300</v>
      </c>
      <c r="R1396" s="50" t="s">
        <v>506</v>
      </c>
      <c r="T1396" s="308">
        <v>2.8</v>
      </c>
      <c r="U1396" s="309">
        <v>30</v>
      </c>
      <c r="V1396" s="310">
        <v>45200</v>
      </c>
      <c r="W1396" s="310">
        <v>45930</v>
      </c>
      <c r="X1396" s="50" t="s">
        <v>3396</v>
      </c>
      <c r="AD1396" s="50" t="s">
        <v>360</v>
      </c>
      <c r="AF1396" s="306"/>
      <c r="AG1396" s="307">
        <v>6.912943584528006E-4</v>
      </c>
      <c r="AH1396" s="307">
        <v>7.201862939760392E-4</v>
      </c>
      <c r="AI1396" s="307">
        <v>1.1972975028153479</v>
      </c>
      <c r="AJ1396" s="50" t="s">
        <v>181</v>
      </c>
      <c r="AK1396" s="307">
        <v>19.012572887613455</v>
      </c>
      <c r="AL1396" s="307">
        <v>1.3004858042236403E-3</v>
      </c>
      <c r="AN1396" s="312">
        <v>20</v>
      </c>
      <c r="AO1396" s="313" t="s">
        <v>305</v>
      </c>
      <c r="AP1396" s="313" t="s">
        <v>0</v>
      </c>
      <c r="AQ1396" s="313" t="s">
        <v>386</v>
      </c>
      <c r="AR1396" s="314" t="s">
        <v>0</v>
      </c>
      <c r="AS1396" s="314"/>
    </row>
    <row r="1397" spans="1:45" x14ac:dyDescent="0.2">
      <c r="A1397" s="306" t="s">
        <v>2218</v>
      </c>
      <c r="B1397" s="50" t="s">
        <v>308</v>
      </c>
      <c r="C1397" s="50" t="s">
        <v>295</v>
      </c>
      <c r="D1397" s="50" t="s">
        <v>438</v>
      </c>
      <c r="E1397" s="50" t="s">
        <v>297</v>
      </c>
      <c r="F1397" s="50" t="s">
        <v>452</v>
      </c>
      <c r="G1397" s="50" t="s">
        <v>463</v>
      </c>
      <c r="H1397" s="50" t="s">
        <v>515</v>
      </c>
      <c r="I1397" s="50" t="s">
        <v>470</v>
      </c>
      <c r="J1397" s="50" t="s">
        <v>471</v>
      </c>
      <c r="K1397" s="50" t="s">
        <v>182</v>
      </c>
      <c r="L1397" s="307">
        <v>1.6802794878497107</v>
      </c>
      <c r="M1397" s="308">
        <v>1.1000000000000001</v>
      </c>
      <c r="N1397" s="307">
        <v>1.5021814006734007</v>
      </c>
      <c r="O1397" s="50" t="s">
        <v>518</v>
      </c>
      <c r="Q1397" s="50" t="s">
        <v>300</v>
      </c>
      <c r="R1397" s="50" t="s">
        <v>515</v>
      </c>
      <c r="T1397" s="308">
        <v>2.11</v>
      </c>
      <c r="U1397" s="309">
        <v>30</v>
      </c>
      <c r="V1397" s="310">
        <v>45200</v>
      </c>
      <c r="W1397" s="310">
        <v>45930</v>
      </c>
      <c r="X1397" s="50" t="s">
        <v>3396</v>
      </c>
      <c r="AD1397" s="50" t="s">
        <v>360</v>
      </c>
      <c r="AF1397" s="306"/>
      <c r="AG1397" s="307">
        <v>2.5961138338173801E-4</v>
      </c>
      <c r="AH1397" s="307">
        <v>2.7117314463767839E-4</v>
      </c>
      <c r="AI1397" s="307">
        <v>0.61968045049579823</v>
      </c>
      <c r="AJ1397" s="306" t="s">
        <v>0</v>
      </c>
      <c r="AK1397" s="307">
        <v>62.551728970206277</v>
      </c>
      <c r="AL1397" s="307">
        <v>5.2033198042410807E-4</v>
      </c>
      <c r="AN1397" s="312">
        <v>20</v>
      </c>
      <c r="AO1397" s="313" t="s">
        <v>305</v>
      </c>
      <c r="AP1397" s="313" t="s">
        <v>0</v>
      </c>
      <c r="AQ1397" s="313" t="s">
        <v>386</v>
      </c>
      <c r="AR1397" s="314" t="s">
        <v>0</v>
      </c>
      <c r="AS1397" s="314"/>
    </row>
    <row r="1398" spans="1:45" x14ac:dyDescent="0.2">
      <c r="A1398" s="306" t="s">
        <v>2219</v>
      </c>
      <c r="B1398" s="50" t="s">
        <v>310</v>
      </c>
      <c r="C1398" s="50" t="s">
        <v>295</v>
      </c>
      <c r="D1398" s="50" t="s">
        <v>438</v>
      </c>
      <c r="E1398" s="50" t="s">
        <v>297</v>
      </c>
      <c r="F1398" s="50" t="s">
        <v>452</v>
      </c>
      <c r="G1398" s="50" t="s">
        <v>463</v>
      </c>
      <c r="H1398" s="50" t="s">
        <v>515</v>
      </c>
      <c r="I1398" s="50" t="s">
        <v>470</v>
      </c>
      <c r="J1398" s="50" t="s">
        <v>471</v>
      </c>
      <c r="K1398" s="50" t="s">
        <v>182</v>
      </c>
      <c r="L1398" s="307">
        <v>1.5468073838875518</v>
      </c>
      <c r="M1398" s="308">
        <v>1.2</v>
      </c>
      <c r="N1398" s="307">
        <v>1.3828564231738034</v>
      </c>
      <c r="O1398" s="50" t="s">
        <v>518</v>
      </c>
      <c r="Q1398" s="50" t="s">
        <v>300</v>
      </c>
      <c r="R1398" s="50" t="s">
        <v>515</v>
      </c>
      <c r="T1398" s="308">
        <v>2.11</v>
      </c>
      <c r="U1398" s="309">
        <v>30</v>
      </c>
      <c r="V1398" s="310">
        <v>45200</v>
      </c>
      <c r="W1398" s="310">
        <v>45930</v>
      </c>
      <c r="X1398" s="50" t="s">
        <v>3396</v>
      </c>
      <c r="AD1398" s="50" t="s">
        <v>360</v>
      </c>
      <c r="AF1398" s="306"/>
      <c r="AG1398" s="307">
        <v>2.3947583675861179E-4</v>
      </c>
      <c r="AH1398" s="307">
        <v>2.5014086390458398E-4</v>
      </c>
      <c r="AI1398" s="307">
        <v>0.57161782535254457</v>
      </c>
      <c r="AJ1398" s="50" t="s">
        <v>0</v>
      </c>
      <c r="AK1398" s="307">
        <v>70.045148632687173</v>
      </c>
      <c r="AL1398" s="307">
        <v>4.799748561915109E-4</v>
      </c>
      <c r="AN1398" s="312">
        <v>20</v>
      </c>
      <c r="AO1398" s="313" t="s">
        <v>305</v>
      </c>
      <c r="AP1398" s="313" t="s">
        <v>0</v>
      </c>
      <c r="AQ1398" s="313" t="s">
        <v>386</v>
      </c>
      <c r="AR1398" s="314" t="s">
        <v>0</v>
      </c>
      <c r="AS1398" s="314"/>
    </row>
    <row r="1399" spans="1:45" x14ac:dyDescent="0.2">
      <c r="A1399" s="306" t="s">
        <v>2221</v>
      </c>
      <c r="B1399" s="50" t="s">
        <v>308</v>
      </c>
      <c r="C1399" s="50" t="s">
        <v>295</v>
      </c>
      <c r="D1399" s="50" t="s">
        <v>438</v>
      </c>
      <c r="E1399" s="50" t="s">
        <v>297</v>
      </c>
      <c r="F1399" s="50" t="s">
        <v>452</v>
      </c>
      <c r="G1399" s="50" t="s">
        <v>463</v>
      </c>
      <c r="H1399" s="50" t="s">
        <v>515</v>
      </c>
      <c r="I1399" s="50" t="s">
        <v>470</v>
      </c>
      <c r="J1399" s="50" t="s">
        <v>466</v>
      </c>
      <c r="K1399" s="50" t="s">
        <v>182</v>
      </c>
      <c r="L1399" s="307">
        <v>1.9711406979975077</v>
      </c>
      <c r="M1399" s="308">
        <v>1.4</v>
      </c>
      <c r="N1399" s="307">
        <v>1.7622133198992445</v>
      </c>
      <c r="O1399" s="50" t="s">
        <v>519</v>
      </c>
      <c r="Q1399" s="50" t="s">
        <v>300</v>
      </c>
      <c r="R1399" s="50" t="s">
        <v>515</v>
      </c>
      <c r="T1399" s="308">
        <v>2.8</v>
      </c>
      <c r="U1399" s="309">
        <v>30</v>
      </c>
      <c r="V1399" s="310">
        <v>45200</v>
      </c>
      <c r="W1399" s="310">
        <v>45930</v>
      </c>
      <c r="X1399" s="50" t="s">
        <v>3396</v>
      </c>
      <c r="AD1399" s="50" t="s">
        <v>360</v>
      </c>
      <c r="AF1399" s="306"/>
      <c r="AG1399" s="307">
        <v>3.0506770275584257E-4</v>
      </c>
      <c r="AH1399" s="307">
        <v>3.1865385564411899E-4</v>
      </c>
      <c r="AI1399" s="307">
        <v>0.54873760021241724</v>
      </c>
      <c r="AJ1399" s="306" t="s">
        <v>0</v>
      </c>
      <c r="AK1399" s="307">
        <v>74.073579703093245</v>
      </c>
      <c r="AL1399" s="307">
        <v>6.1143883550349274E-4</v>
      </c>
      <c r="AN1399" s="312">
        <v>20</v>
      </c>
      <c r="AO1399" s="313" t="s">
        <v>305</v>
      </c>
      <c r="AP1399" s="313" t="s">
        <v>0</v>
      </c>
      <c r="AQ1399" s="313" t="s">
        <v>386</v>
      </c>
      <c r="AR1399" s="314" t="s">
        <v>0</v>
      </c>
      <c r="AS1399" s="314"/>
    </row>
    <row r="1400" spans="1:45" x14ac:dyDescent="0.2">
      <c r="A1400" s="306" t="s">
        <v>2222</v>
      </c>
      <c r="B1400" s="50" t="s">
        <v>310</v>
      </c>
      <c r="C1400" s="50" t="s">
        <v>295</v>
      </c>
      <c r="D1400" s="50" t="s">
        <v>438</v>
      </c>
      <c r="E1400" s="50" t="s">
        <v>297</v>
      </c>
      <c r="F1400" s="50" t="s">
        <v>452</v>
      </c>
      <c r="G1400" s="50" t="s">
        <v>463</v>
      </c>
      <c r="H1400" s="50" t="s">
        <v>515</v>
      </c>
      <c r="I1400" s="50" t="s">
        <v>470</v>
      </c>
      <c r="J1400" s="50" t="s">
        <v>466</v>
      </c>
      <c r="K1400" s="50" t="s">
        <v>182</v>
      </c>
      <c r="L1400" s="307">
        <v>2.513154736041884</v>
      </c>
      <c r="M1400" s="308">
        <v>1.5</v>
      </c>
      <c r="N1400" s="307">
        <v>2.2467775919395465</v>
      </c>
      <c r="O1400" s="50" t="s">
        <v>519</v>
      </c>
      <c r="Q1400" s="50" t="s">
        <v>300</v>
      </c>
      <c r="R1400" s="50" t="s">
        <v>515</v>
      </c>
      <c r="T1400" s="308">
        <v>2.8</v>
      </c>
      <c r="U1400" s="309">
        <v>30</v>
      </c>
      <c r="V1400" s="310">
        <v>45200</v>
      </c>
      <c r="W1400" s="310">
        <v>45930</v>
      </c>
      <c r="X1400" s="50" t="s">
        <v>3396</v>
      </c>
      <c r="AD1400" s="50" t="s">
        <v>360</v>
      </c>
      <c r="AF1400" s="306"/>
      <c r="AG1400" s="307">
        <v>3.896479284078704E-4</v>
      </c>
      <c r="AH1400" s="307">
        <v>4.0700085131687585E-4</v>
      </c>
      <c r="AI1400" s="307">
        <v>0.70087546872635831</v>
      </c>
      <c r="AJ1400" s="50" t="s">
        <v>0</v>
      </c>
      <c r="AK1400" s="307">
        <v>52.227280640623135</v>
      </c>
      <c r="AL1400" s="307">
        <v>7.8096066364892708E-4</v>
      </c>
      <c r="AN1400" s="312">
        <v>20</v>
      </c>
      <c r="AO1400" s="313" t="s">
        <v>305</v>
      </c>
      <c r="AP1400" s="313" t="s">
        <v>0</v>
      </c>
      <c r="AQ1400" s="313" t="s">
        <v>386</v>
      </c>
      <c r="AR1400" s="314" t="s">
        <v>0</v>
      </c>
      <c r="AS1400" s="314"/>
    </row>
    <row r="1401" spans="1:45" x14ac:dyDescent="0.2">
      <c r="A1401" s="306" t="s">
        <v>2230</v>
      </c>
      <c r="B1401" s="50" t="s">
        <v>308</v>
      </c>
      <c r="C1401" s="50" t="s">
        <v>295</v>
      </c>
      <c r="D1401" s="50" t="s">
        <v>438</v>
      </c>
      <c r="E1401" s="50" t="s">
        <v>297</v>
      </c>
      <c r="F1401" s="50" t="s">
        <v>452</v>
      </c>
      <c r="G1401" s="50" t="s">
        <v>463</v>
      </c>
      <c r="H1401" s="50" t="s">
        <v>515</v>
      </c>
      <c r="I1401" s="50" t="s">
        <v>470</v>
      </c>
      <c r="J1401" s="50" t="s">
        <v>471</v>
      </c>
      <c r="K1401" s="50" t="s">
        <v>474</v>
      </c>
      <c r="L1401" s="307">
        <v>2.3868781714740965</v>
      </c>
      <c r="M1401" s="308">
        <v>1.1000000000000001</v>
      </c>
      <c r="N1401" s="307">
        <v>2.1338854760705286</v>
      </c>
      <c r="O1401" s="50" t="s">
        <v>522</v>
      </c>
      <c r="Q1401" s="50" t="s">
        <v>300</v>
      </c>
      <c r="R1401" s="50" t="s">
        <v>515</v>
      </c>
      <c r="T1401" s="308">
        <v>2.11</v>
      </c>
      <c r="U1401" s="309">
        <v>30</v>
      </c>
      <c r="V1401" s="310">
        <v>45200</v>
      </c>
      <c r="W1401" s="310">
        <v>45930</v>
      </c>
      <c r="X1401" s="50" t="s">
        <v>3396</v>
      </c>
      <c r="AD1401" s="50" t="s">
        <v>360</v>
      </c>
      <c r="AF1401" s="306"/>
      <c r="AG1401" s="307">
        <v>3.6956589957732531E-4</v>
      </c>
      <c r="AH1401" s="307">
        <v>3.8602447178471969E-4</v>
      </c>
      <c r="AI1401" s="307">
        <v>0.88213683142397781</v>
      </c>
      <c r="AJ1401" s="306" t="s">
        <v>0</v>
      </c>
      <c r="AK1401" s="307">
        <v>36.036247858012601</v>
      </c>
      <c r="AL1401" s="307">
        <v>7.4071080366121364E-4</v>
      </c>
      <c r="AN1401" s="312">
        <v>20</v>
      </c>
      <c r="AO1401" s="313" t="s">
        <v>305</v>
      </c>
      <c r="AP1401" s="313" t="s">
        <v>0</v>
      </c>
      <c r="AQ1401" s="313" t="s">
        <v>386</v>
      </c>
      <c r="AR1401" s="314" t="s">
        <v>0</v>
      </c>
      <c r="AS1401" s="314"/>
    </row>
    <row r="1402" spans="1:45" x14ac:dyDescent="0.2">
      <c r="A1402" s="306" t="s">
        <v>2231</v>
      </c>
      <c r="B1402" s="50" t="s">
        <v>310</v>
      </c>
      <c r="C1402" s="50" t="s">
        <v>295</v>
      </c>
      <c r="D1402" s="50" t="s">
        <v>438</v>
      </c>
      <c r="E1402" s="50" t="s">
        <v>297</v>
      </c>
      <c r="F1402" s="50" t="s">
        <v>452</v>
      </c>
      <c r="G1402" s="50" t="s">
        <v>463</v>
      </c>
      <c r="H1402" s="50" t="s">
        <v>515</v>
      </c>
      <c r="I1402" s="50" t="s">
        <v>470</v>
      </c>
      <c r="J1402" s="50" t="s">
        <v>471</v>
      </c>
      <c r="K1402" s="50" t="s">
        <v>474</v>
      </c>
      <c r="L1402" s="307">
        <v>1.953265919058591</v>
      </c>
      <c r="M1402" s="308">
        <v>1.2</v>
      </c>
      <c r="N1402" s="307">
        <v>1.7462331447811448</v>
      </c>
      <c r="O1402" s="50" t="s">
        <v>522</v>
      </c>
      <c r="Q1402" s="50" t="s">
        <v>300</v>
      </c>
      <c r="R1402" s="50" t="s">
        <v>515</v>
      </c>
      <c r="T1402" s="308">
        <v>2.11</v>
      </c>
      <c r="U1402" s="309">
        <v>30</v>
      </c>
      <c r="V1402" s="310">
        <v>45200</v>
      </c>
      <c r="W1402" s="310">
        <v>45930</v>
      </c>
      <c r="X1402" s="50" t="s">
        <v>3396</v>
      </c>
      <c r="AD1402" s="50" t="s">
        <v>360</v>
      </c>
      <c r="AF1402" s="306"/>
      <c r="AG1402" s="307">
        <v>3.0208935703058924E-4</v>
      </c>
      <c r="AH1402" s="307">
        <v>3.1554286965569819E-4</v>
      </c>
      <c r="AI1402" s="307">
        <v>0.72107342296096633</v>
      </c>
      <c r="AJ1402" s="50" t="s">
        <v>0</v>
      </c>
      <c r="AK1402" s="307">
        <v>50.020123969699604</v>
      </c>
      <c r="AL1402" s="307">
        <v>6.0546941879525062E-4</v>
      </c>
      <c r="AN1402" s="312">
        <v>20</v>
      </c>
      <c r="AO1402" s="313" t="s">
        <v>305</v>
      </c>
      <c r="AP1402" s="313" t="s">
        <v>0</v>
      </c>
      <c r="AQ1402" s="313" t="s">
        <v>386</v>
      </c>
      <c r="AR1402" s="314" t="s">
        <v>0</v>
      </c>
      <c r="AS1402" s="314"/>
    </row>
    <row r="1403" spans="1:45" x14ac:dyDescent="0.2">
      <c r="A1403" s="306" t="s">
        <v>2233</v>
      </c>
      <c r="B1403" s="50" t="s">
        <v>308</v>
      </c>
      <c r="C1403" s="50" t="s">
        <v>295</v>
      </c>
      <c r="D1403" s="50" t="s">
        <v>438</v>
      </c>
      <c r="E1403" s="50" t="s">
        <v>297</v>
      </c>
      <c r="F1403" s="50" t="s">
        <v>452</v>
      </c>
      <c r="G1403" s="50" t="s">
        <v>463</v>
      </c>
      <c r="H1403" s="50" t="s">
        <v>515</v>
      </c>
      <c r="I1403" s="50" t="s">
        <v>470</v>
      </c>
      <c r="J1403" s="50" t="s">
        <v>466</v>
      </c>
      <c r="K1403" s="50" t="s">
        <v>474</v>
      </c>
      <c r="L1403" s="307">
        <v>3.7333091536818843</v>
      </c>
      <c r="M1403" s="308">
        <v>1.4</v>
      </c>
      <c r="N1403" s="307">
        <v>3.337604020151133</v>
      </c>
      <c r="O1403" s="50" t="s">
        <v>523</v>
      </c>
      <c r="Q1403" s="50" t="s">
        <v>300</v>
      </c>
      <c r="R1403" s="50" t="s">
        <v>515</v>
      </c>
      <c r="T1403" s="308">
        <v>2.8</v>
      </c>
      <c r="U1403" s="309">
        <v>30</v>
      </c>
      <c r="V1403" s="310">
        <v>45200</v>
      </c>
      <c r="W1403" s="310">
        <v>45930</v>
      </c>
      <c r="X1403" s="50" t="s">
        <v>3396</v>
      </c>
      <c r="AD1403" s="50" t="s">
        <v>360</v>
      </c>
      <c r="AF1403" s="306"/>
      <c r="AG1403" s="307">
        <v>5.7840014304989427E-4</v>
      </c>
      <c r="AH1403" s="307">
        <v>6.0415912278812651E-4</v>
      </c>
      <c r="AI1403" s="307">
        <v>1.0403917018830966</v>
      </c>
      <c r="AJ1403" s="306" t="s">
        <v>181</v>
      </c>
      <c r="AK1403" s="307">
        <v>26.513322590160406</v>
      </c>
      <c r="AL1403" s="307">
        <v>1.1592715542376693E-3</v>
      </c>
      <c r="AN1403" s="312">
        <v>20</v>
      </c>
      <c r="AO1403" s="313" t="s">
        <v>305</v>
      </c>
      <c r="AP1403" s="313" t="s">
        <v>0</v>
      </c>
      <c r="AQ1403" s="313" t="s">
        <v>386</v>
      </c>
      <c r="AR1403" s="314" t="s">
        <v>0</v>
      </c>
      <c r="AS1403" s="314"/>
    </row>
    <row r="1404" spans="1:45" x14ac:dyDescent="0.2">
      <c r="A1404" s="306" t="s">
        <v>2234</v>
      </c>
      <c r="B1404" s="50" t="s">
        <v>310</v>
      </c>
      <c r="C1404" s="50" t="s">
        <v>295</v>
      </c>
      <c r="D1404" s="50" t="s">
        <v>438</v>
      </c>
      <c r="E1404" s="50" t="s">
        <v>297</v>
      </c>
      <c r="F1404" s="50" t="s">
        <v>452</v>
      </c>
      <c r="G1404" s="50" t="s">
        <v>463</v>
      </c>
      <c r="H1404" s="50" t="s">
        <v>515</v>
      </c>
      <c r="I1404" s="50" t="s">
        <v>470</v>
      </c>
      <c r="J1404" s="50" t="s">
        <v>466</v>
      </c>
      <c r="K1404" s="50" t="s">
        <v>474</v>
      </c>
      <c r="L1404" s="307">
        <v>3.7830308561926529</v>
      </c>
      <c r="M1404" s="308">
        <v>1.5</v>
      </c>
      <c r="N1404" s="307">
        <v>3.3820555636363636</v>
      </c>
      <c r="O1404" s="50" t="s">
        <v>523</v>
      </c>
      <c r="Q1404" s="50" t="s">
        <v>300</v>
      </c>
      <c r="R1404" s="50" t="s">
        <v>515</v>
      </c>
      <c r="T1404" s="308">
        <v>2.8</v>
      </c>
      <c r="U1404" s="309">
        <v>30</v>
      </c>
      <c r="V1404" s="310">
        <v>45200</v>
      </c>
      <c r="W1404" s="310">
        <v>45930</v>
      </c>
      <c r="X1404" s="50" t="s">
        <v>3396</v>
      </c>
      <c r="AD1404" s="50" t="s">
        <v>360</v>
      </c>
      <c r="AF1404" s="306"/>
      <c r="AG1404" s="307">
        <v>5.8583696169745155E-4</v>
      </c>
      <c r="AH1404" s="307">
        <v>6.1192713924599078E-4</v>
      </c>
      <c r="AI1404" s="307">
        <v>1.0537686079961035</v>
      </c>
      <c r="AJ1404" s="50" t="s">
        <v>181</v>
      </c>
      <c r="AK1404" s="307">
        <v>25.83947811957481</v>
      </c>
      <c r="AL1404" s="307">
        <v>1.174176966028679E-3</v>
      </c>
      <c r="AN1404" s="312">
        <v>20</v>
      </c>
      <c r="AO1404" s="313" t="s">
        <v>305</v>
      </c>
      <c r="AP1404" s="313" t="s">
        <v>0</v>
      </c>
      <c r="AQ1404" s="313" t="s">
        <v>386</v>
      </c>
      <c r="AR1404" s="314" t="s">
        <v>0</v>
      </c>
      <c r="AS1404" s="314"/>
    </row>
    <row r="1405" spans="1:45" x14ac:dyDescent="0.2">
      <c r="A1405" s="306" t="s">
        <v>2242</v>
      </c>
      <c r="B1405" s="50" t="s">
        <v>308</v>
      </c>
      <c r="C1405" s="50" t="s">
        <v>295</v>
      </c>
      <c r="D1405" s="50" t="s">
        <v>438</v>
      </c>
      <c r="E1405" s="50" t="s">
        <v>297</v>
      </c>
      <c r="F1405" s="50" t="s">
        <v>452</v>
      </c>
      <c r="G1405" s="50" t="s">
        <v>463</v>
      </c>
      <c r="H1405" s="50" t="s">
        <v>524</v>
      </c>
      <c r="I1405" s="50" t="s">
        <v>470</v>
      </c>
      <c r="J1405" s="50" t="s">
        <v>471</v>
      </c>
      <c r="K1405" s="50" t="s">
        <v>182</v>
      </c>
      <c r="L1405" s="307">
        <v>1.4814289837360741</v>
      </c>
      <c r="M1405" s="308">
        <v>1.1000000000000001</v>
      </c>
      <c r="N1405" s="307">
        <v>1.3263942154882153</v>
      </c>
      <c r="O1405" s="50" t="s">
        <v>527</v>
      </c>
      <c r="Q1405" s="50" t="s">
        <v>300</v>
      </c>
      <c r="R1405" s="50" t="s">
        <v>524</v>
      </c>
      <c r="T1405" s="308">
        <v>2.11</v>
      </c>
      <c r="U1405" s="309">
        <v>30</v>
      </c>
      <c r="V1405" s="310">
        <v>45200</v>
      </c>
      <c r="W1405" s="310">
        <v>45930</v>
      </c>
      <c r="X1405" s="50" t="s">
        <v>3396</v>
      </c>
      <c r="AD1405" s="50" t="s">
        <v>360</v>
      </c>
      <c r="AF1405" s="306"/>
      <c r="AG1405" s="307">
        <v>1.9934031378711177E-4</v>
      </c>
      <c r="AH1405" s="307">
        <v>2.0800695065950037E-4</v>
      </c>
      <c r="AI1405" s="307">
        <v>0.51682866625055179</v>
      </c>
      <c r="AJ1405" s="306" t="s">
        <v>0</v>
      </c>
      <c r="AK1405" s="307">
        <v>77.412590525555771</v>
      </c>
      <c r="AL1405" s="307">
        <v>4.5875396476542098E-4</v>
      </c>
      <c r="AN1405" s="312">
        <v>20</v>
      </c>
      <c r="AO1405" s="313" t="s">
        <v>305</v>
      </c>
      <c r="AP1405" s="313" t="s">
        <v>0</v>
      </c>
      <c r="AQ1405" s="313" t="s">
        <v>386</v>
      </c>
      <c r="AR1405" s="314" t="s">
        <v>0</v>
      </c>
      <c r="AS1405" s="314"/>
    </row>
    <row r="1406" spans="1:45" x14ac:dyDescent="0.2">
      <c r="A1406" s="306" t="s">
        <v>2243</v>
      </c>
      <c r="B1406" s="50" t="s">
        <v>310</v>
      </c>
      <c r="C1406" s="50" t="s">
        <v>295</v>
      </c>
      <c r="D1406" s="50" t="s">
        <v>438</v>
      </c>
      <c r="E1406" s="50" t="s">
        <v>297</v>
      </c>
      <c r="F1406" s="50" t="s">
        <v>452</v>
      </c>
      <c r="G1406" s="50" t="s">
        <v>463</v>
      </c>
      <c r="H1406" s="50" t="s">
        <v>524</v>
      </c>
      <c r="I1406" s="50" t="s">
        <v>470</v>
      </c>
      <c r="J1406" s="50" t="s">
        <v>471</v>
      </c>
      <c r="K1406" s="50" t="s">
        <v>182</v>
      </c>
      <c r="L1406" s="307">
        <v>1.4054865749259287</v>
      </c>
      <c r="M1406" s="308">
        <v>1.2</v>
      </c>
      <c r="N1406" s="307">
        <v>1.2583993450881612</v>
      </c>
      <c r="O1406" s="50" t="s">
        <v>527</v>
      </c>
      <c r="Q1406" s="50" t="s">
        <v>300</v>
      </c>
      <c r="R1406" s="50" t="s">
        <v>524</v>
      </c>
      <c r="T1406" s="308">
        <v>2.11</v>
      </c>
      <c r="U1406" s="309">
        <v>30</v>
      </c>
      <c r="V1406" s="310">
        <v>45200</v>
      </c>
      <c r="W1406" s="310">
        <v>45930</v>
      </c>
      <c r="X1406" s="50" t="s">
        <v>3396</v>
      </c>
      <c r="AD1406" s="50" t="s">
        <v>360</v>
      </c>
      <c r="AF1406" s="306"/>
      <c r="AG1406" s="307">
        <v>1.8950656476917206E-4</v>
      </c>
      <c r="AH1406" s="307">
        <v>1.9774566377822754E-4</v>
      </c>
      <c r="AI1406" s="307">
        <v>0.49133275279166033</v>
      </c>
      <c r="AJ1406" s="50" t="s">
        <v>0</v>
      </c>
      <c r="AK1406" s="307">
        <v>82.657933376057827</v>
      </c>
      <c r="AL1406" s="307">
        <v>4.3612296120782747E-4</v>
      </c>
      <c r="AN1406" s="312">
        <v>20</v>
      </c>
      <c r="AO1406" s="313" t="s">
        <v>305</v>
      </c>
      <c r="AP1406" s="313" t="s">
        <v>0</v>
      </c>
      <c r="AQ1406" s="313" t="s">
        <v>386</v>
      </c>
      <c r="AR1406" s="314" t="s">
        <v>0</v>
      </c>
      <c r="AS1406" s="314"/>
    </row>
    <row r="1407" spans="1:45" x14ac:dyDescent="0.2">
      <c r="A1407" s="306" t="s">
        <v>2245</v>
      </c>
      <c r="B1407" s="50" t="s">
        <v>308</v>
      </c>
      <c r="C1407" s="50" t="s">
        <v>295</v>
      </c>
      <c r="D1407" s="50" t="s">
        <v>438</v>
      </c>
      <c r="E1407" s="50" t="s">
        <v>297</v>
      </c>
      <c r="F1407" s="50" t="s">
        <v>452</v>
      </c>
      <c r="G1407" s="50" t="s">
        <v>463</v>
      </c>
      <c r="H1407" s="50" t="s">
        <v>524</v>
      </c>
      <c r="I1407" s="50" t="s">
        <v>470</v>
      </c>
      <c r="J1407" s="50" t="s">
        <v>466</v>
      </c>
      <c r="K1407" s="50" t="s">
        <v>182</v>
      </c>
      <c r="L1407" s="307">
        <v>1.7878964553280876</v>
      </c>
      <c r="M1407" s="308">
        <v>1.4</v>
      </c>
      <c r="N1407" s="307">
        <v>1.6007891989924434</v>
      </c>
      <c r="O1407" s="50" t="s">
        <v>528</v>
      </c>
      <c r="Q1407" s="50" t="s">
        <v>300</v>
      </c>
      <c r="R1407" s="50" t="s">
        <v>524</v>
      </c>
      <c r="T1407" s="308">
        <v>2.8</v>
      </c>
      <c r="U1407" s="309">
        <v>30</v>
      </c>
      <c r="V1407" s="310">
        <v>45200</v>
      </c>
      <c r="W1407" s="310">
        <v>45930</v>
      </c>
      <c r="X1407" s="50" t="s">
        <v>3396</v>
      </c>
      <c r="AD1407" s="50" t="s">
        <v>360</v>
      </c>
      <c r="AF1407" s="306"/>
      <c r="AG1407" s="307">
        <v>2.4098669456867157E-4</v>
      </c>
      <c r="AH1407" s="307">
        <v>2.5146397401719486E-4</v>
      </c>
      <c r="AI1407" s="307">
        <v>0.4708352235800059</v>
      </c>
      <c r="AJ1407" s="306" t="s">
        <v>0</v>
      </c>
      <c r="AK1407" s="307">
        <v>87.286883129646824</v>
      </c>
      <c r="AL1407" s="307">
        <v>5.5459730893751304E-4</v>
      </c>
      <c r="AN1407" s="312">
        <v>20</v>
      </c>
      <c r="AO1407" s="313" t="s">
        <v>305</v>
      </c>
      <c r="AP1407" s="313" t="s">
        <v>0</v>
      </c>
      <c r="AQ1407" s="313" t="s">
        <v>386</v>
      </c>
      <c r="AR1407" s="314" t="s">
        <v>0</v>
      </c>
      <c r="AS1407" s="314"/>
    </row>
    <row r="1408" spans="1:45" x14ac:dyDescent="0.2">
      <c r="A1408" s="306" t="s">
        <v>2246</v>
      </c>
      <c r="B1408" s="50" t="s">
        <v>310</v>
      </c>
      <c r="C1408" s="50" t="s">
        <v>295</v>
      </c>
      <c r="D1408" s="50" t="s">
        <v>438</v>
      </c>
      <c r="E1408" s="50" t="s">
        <v>297</v>
      </c>
      <c r="F1408" s="50" t="s">
        <v>452</v>
      </c>
      <c r="G1408" s="50" t="s">
        <v>463</v>
      </c>
      <c r="H1408" s="50" t="s">
        <v>524</v>
      </c>
      <c r="I1408" s="50" t="s">
        <v>470</v>
      </c>
      <c r="J1408" s="50" t="s">
        <v>466</v>
      </c>
      <c r="K1408" s="50" t="s">
        <v>182</v>
      </c>
      <c r="L1408" s="307">
        <v>2.2654222521702709</v>
      </c>
      <c r="M1408" s="308">
        <v>1.5</v>
      </c>
      <c r="N1408" s="307">
        <v>2.0283408816120909</v>
      </c>
      <c r="O1408" s="50" t="s">
        <v>528</v>
      </c>
      <c r="Q1408" s="50" t="s">
        <v>300</v>
      </c>
      <c r="R1408" s="50" t="s">
        <v>524</v>
      </c>
      <c r="T1408" s="308">
        <v>2.8</v>
      </c>
      <c r="U1408" s="309">
        <v>30</v>
      </c>
      <c r="V1408" s="310">
        <v>45200</v>
      </c>
      <c r="W1408" s="310">
        <v>45930</v>
      </c>
      <c r="X1408" s="50" t="s">
        <v>3396</v>
      </c>
      <c r="AD1408" s="50" t="s">
        <v>360</v>
      </c>
      <c r="AF1408" s="306"/>
      <c r="AG1408" s="307">
        <v>3.0589642344630135E-4</v>
      </c>
      <c r="AH1408" s="307">
        <v>3.1919575649241454E-4</v>
      </c>
      <c r="AI1408" s="307">
        <v>0.59765461816657095</v>
      </c>
      <c r="AJ1408" s="50" t="s">
        <v>0</v>
      </c>
      <c r="AK1408" s="307">
        <v>63.742242601440942</v>
      </c>
      <c r="AL1408" s="307">
        <v>7.0397800824885555E-4</v>
      </c>
      <c r="AN1408" s="312">
        <v>20</v>
      </c>
      <c r="AO1408" s="313" t="s">
        <v>305</v>
      </c>
      <c r="AP1408" s="313" t="s">
        <v>0</v>
      </c>
      <c r="AQ1408" s="313" t="s">
        <v>386</v>
      </c>
      <c r="AR1408" s="314" t="s">
        <v>0</v>
      </c>
      <c r="AS1408" s="314"/>
    </row>
    <row r="1409" spans="1:45" x14ac:dyDescent="0.2">
      <c r="A1409" s="306" t="s">
        <v>2254</v>
      </c>
      <c r="B1409" s="50" t="s">
        <v>308</v>
      </c>
      <c r="C1409" s="50" t="s">
        <v>295</v>
      </c>
      <c r="D1409" s="50" t="s">
        <v>438</v>
      </c>
      <c r="E1409" s="50" t="s">
        <v>297</v>
      </c>
      <c r="F1409" s="50" t="s">
        <v>452</v>
      </c>
      <c r="G1409" s="50" t="s">
        <v>463</v>
      </c>
      <c r="H1409" s="50" t="s">
        <v>524</v>
      </c>
      <c r="I1409" s="50" t="s">
        <v>470</v>
      </c>
      <c r="J1409" s="50" t="s">
        <v>471</v>
      </c>
      <c r="K1409" s="50" t="s">
        <v>474</v>
      </c>
      <c r="L1409" s="307">
        <v>2.1128575898332986</v>
      </c>
      <c r="M1409" s="308">
        <v>1.1000000000000001</v>
      </c>
      <c r="N1409" s="307">
        <v>1.891742443324937</v>
      </c>
      <c r="O1409" s="50" t="s">
        <v>531</v>
      </c>
      <c r="Q1409" s="50" t="s">
        <v>300</v>
      </c>
      <c r="R1409" s="50" t="s">
        <v>524</v>
      </c>
      <c r="T1409" s="308">
        <v>2.11</v>
      </c>
      <c r="U1409" s="309">
        <v>30</v>
      </c>
      <c r="V1409" s="310">
        <v>45200</v>
      </c>
      <c r="W1409" s="310">
        <v>45930</v>
      </c>
      <c r="X1409" s="50" t="s">
        <v>3396</v>
      </c>
      <c r="AD1409" s="50" t="s">
        <v>360</v>
      </c>
      <c r="AF1409" s="306"/>
      <c r="AG1409" s="307">
        <v>2.8490755065020028E-4</v>
      </c>
      <c r="AH1409" s="307">
        <v>2.9729435910242307E-4</v>
      </c>
      <c r="AI1409" s="307">
        <v>0.73867842690621266</v>
      </c>
      <c r="AJ1409" s="306" t="s">
        <v>0</v>
      </c>
      <c r="AK1409" s="307">
        <v>47.053932620449359</v>
      </c>
      <c r="AL1409" s="307">
        <v>6.5567504118594808E-4</v>
      </c>
      <c r="AN1409" s="312">
        <v>20</v>
      </c>
      <c r="AO1409" s="313" t="s">
        <v>305</v>
      </c>
      <c r="AP1409" s="313" t="s">
        <v>0</v>
      </c>
      <c r="AQ1409" s="313" t="s">
        <v>386</v>
      </c>
      <c r="AR1409" s="314" t="s">
        <v>0</v>
      </c>
      <c r="AS1409" s="314"/>
    </row>
    <row r="1410" spans="1:45" x14ac:dyDescent="0.2">
      <c r="A1410" s="306" t="s">
        <v>2255</v>
      </c>
      <c r="B1410" s="50" t="s">
        <v>310</v>
      </c>
      <c r="C1410" s="50" t="s">
        <v>295</v>
      </c>
      <c r="D1410" s="50" t="s">
        <v>438</v>
      </c>
      <c r="E1410" s="50" t="s">
        <v>297</v>
      </c>
      <c r="F1410" s="50" t="s">
        <v>452</v>
      </c>
      <c r="G1410" s="50" t="s">
        <v>463</v>
      </c>
      <c r="H1410" s="50" t="s">
        <v>524</v>
      </c>
      <c r="I1410" s="50" t="s">
        <v>470</v>
      </c>
      <c r="J1410" s="50" t="s">
        <v>471</v>
      </c>
      <c r="K1410" s="50" t="s">
        <v>474</v>
      </c>
      <c r="L1410" s="307">
        <v>1.7565980904033989</v>
      </c>
      <c r="M1410" s="308">
        <v>1.2</v>
      </c>
      <c r="N1410" s="307">
        <v>1.5727662760942762</v>
      </c>
      <c r="O1410" s="50" t="s">
        <v>531</v>
      </c>
      <c r="Q1410" s="50" t="s">
        <v>300</v>
      </c>
      <c r="R1410" s="50" t="s">
        <v>524</v>
      </c>
      <c r="T1410" s="308">
        <v>2.11</v>
      </c>
      <c r="U1410" s="309">
        <v>30</v>
      </c>
      <c r="V1410" s="310">
        <v>45200</v>
      </c>
      <c r="W1410" s="310">
        <v>45930</v>
      </c>
      <c r="X1410" s="50" t="s">
        <v>3396</v>
      </c>
      <c r="AD1410" s="50" t="s">
        <v>360</v>
      </c>
      <c r="AF1410" s="306"/>
      <c r="AG1410" s="307">
        <v>2.3660207730233037E-4</v>
      </c>
      <c r="AH1410" s="307">
        <v>2.4688872854851038E-4</v>
      </c>
      <c r="AI1410" s="307">
        <v>0.6134370600764022</v>
      </c>
      <c r="AJ1410" s="50" t="s">
        <v>0</v>
      </c>
      <c r="AK1410" s="307">
        <v>61.493294033254244</v>
      </c>
      <c r="AL1410" s="307">
        <v>5.4450672306103471E-4</v>
      </c>
      <c r="AN1410" s="312">
        <v>20</v>
      </c>
      <c r="AO1410" s="313" t="s">
        <v>305</v>
      </c>
      <c r="AP1410" s="313" t="s">
        <v>0</v>
      </c>
      <c r="AQ1410" s="313" t="s">
        <v>386</v>
      </c>
      <c r="AR1410" s="314" t="s">
        <v>0</v>
      </c>
      <c r="AS1410" s="314"/>
    </row>
    <row r="1411" spans="1:45" x14ac:dyDescent="0.2">
      <c r="A1411" s="306" t="s">
        <v>2257</v>
      </c>
      <c r="B1411" s="50" t="s">
        <v>308</v>
      </c>
      <c r="C1411" s="50" t="s">
        <v>295</v>
      </c>
      <c r="D1411" s="50" t="s">
        <v>438</v>
      </c>
      <c r="E1411" s="50" t="s">
        <v>297</v>
      </c>
      <c r="F1411" s="50" t="s">
        <v>452</v>
      </c>
      <c r="G1411" s="50" t="s">
        <v>463</v>
      </c>
      <c r="H1411" s="50" t="s">
        <v>524</v>
      </c>
      <c r="I1411" s="50" t="s">
        <v>470</v>
      </c>
      <c r="J1411" s="50" t="s">
        <v>466</v>
      </c>
      <c r="K1411" s="50" t="s">
        <v>474</v>
      </c>
      <c r="L1411" s="307">
        <v>3.3853763726697781</v>
      </c>
      <c r="M1411" s="308">
        <v>1.4</v>
      </c>
      <c r="N1411" s="307">
        <v>3.0310893652392945</v>
      </c>
      <c r="O1411" s="50" t="s">
        <v>532</v>
      </c>
      <c r="Q1411" s="50" t="s">
        <v>300</v>
      </c>
      <c r="R1411" s="50" t="s">
        <v>524</v>
      </c>
      <c r="T1411" s="308">
        <v>2.8</v>
      </c>
      <c r="U1411" s="309">
        <v>30</v>
      </c>
      <c r="V1411" s="310">
        <v>45200</v>
      </c>
      <c r="W1411" s="310">
        <v>45930</v>
      </c>
      <c r="X1411" s="50" t="s">
        <v>3396</v>
      </c>
      <c r="AD1411" s="50" t="s">
        <v>360</v>
      </c>
      <c r="AF1411" s="306"/>
      <c r="AG1411" s="307">
        <v>4.5678674178202181E-4</v>
      </c>
      <c r="AH1411" s="307">
        <v>4.7664627116639999E-4</v>
      </c>
      <c r="AI1411" s="307">
        <v>0.8924612542624587</v>
      </c>
      <c r="AJ1411" s="306" t="s">
        <v>0</v>
      </c>
      <c r="AK1411" s="307">
        <v>34.867161107077557</v>
      </c>
      <c r="AL1411" s="307">
        <v>1.0512310573995366E-3</v>
      </c>
      <c r="AN1411" s="312">
        <v>20</v>
      </c>
      <c r="AO1411" s="313" t="s">
        <v>305</v>
      </c>
      <c r="AP1411" s="313" t="s">
        <v>0</v>
      </c>
      <c r="AQ1411" s="313" t="s">
        <v>386</v>
      </c>
      <c r="AR1411" s="314" t="s">
        <v>0</v>
      </c>
      <c r="AS1411" s="314"/>
    </row>
    <row r="1412" spans="1:45" x14ac:dyDescent="0.2">
      <c r="A1412" s="306" t="s">
        <v>2258</v>
      </c>
      <c r="B1412" s="50" t="s">
        <v>310</v>
      </c>
      <c r="C1412" s="50" t="s">
        <v>295</v>
      </c>
      <c r="D1412" s="50" t="s">
        <v>438</v>
      </c>
      <c r="E1412" s="50" t="s">
        <v>297</v>
      </c>
      <c r="F1412" s="50" t="s">
        <v>452</v>
      </c>
      <c r="G1412" s="50" t="s">
        <v>463</v>
      </c>
      <c r="H1412" s="50" t="s">
        <v>524</v>
      </c>
      <c r="I1412" s="50" t="s">
        <v>470</v>
      </c>
      <c r="J1412" s="50" t="s">
        <v>466</v>
      </c>
      <c r="K1412" s="50" t="s">
        <v>474</v>
      </c>
      <c r="L1412" s="307">
        <v>3.4101212151239215</v>
      </c>
      <c r="M1412" s="308">
        <v>1.5</v>
      </c>
      <c r="N1412" s="307">
        <v>3.053244606060606</v>
      </c>
      <c r="O1412" s="50" t="s">
        <v>532</v>
      </c>
      <c r="Q1412" s="50" t="s">
        <v>300</v>
      </c>
      <c r="R1412" s="50" t="s">
        <v>524</v>
      </c>
      <c r="T1412" s="308">
        <v>2.8</v>
      </c>
      <c r="U1412" s="309">
        <v>30</v>
      </c>
      <c r="V1412" s="310">
        <v>45200</v>
      </c>
      <c r="W1412" s="310">
        <v>45930</v>
      </c>
      <c r="X1412" s="50" t="s">
        <v>3396</v>
      </c>
      <c r="AD1412" s="50" t="s">
        <v>360</v>
      </c>
      <c r="AF1412" s="306"/>
      <c r="AG1412" s="307">
        <v>4.5991629427659121E-4</v>
      </c>
      <c r="AH1412" s="307">
        <v>4.7991188592819584E-4</v>
      </c>
      <c r="AI1412" s="307">
        <v>0.89857571444509754</v>
      </c>
      <c r="AJ1412" s="50" t="s">
        <v>0</v>
      </c>
      <c r="AK1412" s="307">
        <v>34.468834160264315</v>
      </c>
      <c r="AL1412" s="307">
        <v>1.0584332865299598E-3</v>
      </c>
      <c r="AN1412" s="312">
        <v>20</v>
      </c>
      <c r="AO1412" s="313" t="s">
        <v>305</v>
      </c>
      <c r="AP1412" s="313" t="s">
        <v>0</v>
      </c>
      <c r="AQ1412" s="313" t="s">
        <v>386</v>
      </c>
      <c r="AR1412" s="314" t="s">
        <v>0</v>
      </c>
      <c r="AS1412" s="314"/>
    </row>
    <row r="1413" spans="1:45" x14ac:dyDescent="0.2">
      <c r="A1413" s="306" t="s">
        <v>2266</v>
      </c>
      <c r="B1413" s="50" t="s">
        <v>308</v>
      </c>
      <c r="C1413" s="50" t="s">
        <v>295</v>
      </c>
      <c r="D1413" s="50" t="s">
        <v>438</v>
      </c>
      <c r="E1413" s="50" t="s">
        <v>297</v>
      </c>
      <c r="F1413" s="50" t="s">
        <v>452</v>
      </c>
      <c r="G1413" s="50" t="s">
        <v>463</v>
      </c>
      <c r="H1413" s="50" t="s">
        <v>533</v>
      </c>
      <c r="I1413" s="50" t="s">
        <v>470</v>
      </c>
      <c r="J1413" s="50" t="s">
        <v>471</v>
      </c>
      <c r="K1413" s="50" t="s">
        <v>182</v>
      </c>
      <c r="L1413" s="307">
        <v>1.4814289837360741</v>
      </c>
      <c r="M1413" s="308">
        <v>1.1000000000000001</v>
      </c>
      <c r="N1413" s="307">
        <v>1.3263942154882153</v>
      </c>
      <c r="O1413" s="50" t="s">
        <v>536</v>
      </c>
      <c r="Q1413" s="50" t="s">
        <v>300</v>
      </c>
      <c r="R1413" s="50" t="s">
        <v>533</v>
      </c>
      <c r="T1413" s="308">
        <v>2.11</v>
      </c>
      <c r="U1413" s="309">
        <v>30</v>
      </c>
      <c r="V1413" s="310">
        <v>45200</v>
      </c>
      <c r="W1413" s="310">
        <v>45930</v>
      </c>
      <c r="X1413" s="50" t="s">
        <v>3396</v>
      </c>
      <c r="AD1413" s="50" t="s">
        <v>360</v>
      </c>
      <c r="AF1413" s="306"/>
      <c r="AG1413" s="307">
        <v>1.9934031378711177E-4</v>
      </c>
      <c r="AH1413" s="307">
        <v>2.0800695065950037E-4</v>
      </c>
      <c r="AI1413" s="307">
        <v>0.51682866625055179</v>
      </c>
      <c r="AJ1413" s="306" t="s">
        <v>0</v>
      </c>
      <c r="AK1413" s="307">
        <v>77.412590525555771</v>
      </c>
      <c r="AL1413" s="307">
        <v>4.5875396476542098E-4</v>
      </c>
      <c r="AN1413" s="312">
        <v>20</v>
      </c>
      <c r="AO1413" s="313" t="s">
        <v>305</v>
      </c>
      <c r="AP1413" s="313" t="s">
        <v>0</v>
      </c>
      <c r="AQ1413" s="313" t="s">
        <v>386</v>
      </c>
      <c r="AR1413" s="314" t="s">
        <v>0</v>
      </c>
      <c r="AS1413" s="314"/>
    </row>
    <row r="1414" spans="1:45" x14ac:dyDescent="0.2">
      <c r="A1414" s="306" t="s">
        <v>2267</v>
      </c>
      <c r="B1414" s="50" t="s">
        <v>310</v>
      </c>
      <c r="C1414" s="50" t="s">
        <v>295</v>
      </c>
      <c r="D1414" s="50" t="s">
        <v>438</v>
      </c>
      <c r="E1414" s="50" t="s">
        <v>297</v>
      </c>
      <c r="F1414" s="50" t="s">
        <v>452</v>
      </c>
      <c r="G1414" s="50" t="s">
        <v>463</v>
      </c>
      <c r="H1414" s="50" t="s">
        <v>533</v>
      </c>
      <c r="I1414" s="50" t="s">
        <v>470</v>
      </c>
      <c r="J1414" s="50" t="s">
        <v>471</v>
      </c>
      <c r="K1414" s="50" t="s">
        <v>182</v>
      </c>
      <c r="L1414" s="307">
        <v>1.4363763897594657</v>
      </c>
      <c r="M1414" s="308">
        <v>1.2</v>
      </c>
      <c r="N1414" s="307">
        <v>1.2860564735516373</v>
      </c>
      <c r="O1414" s="50" t="s">
        <v>536</v>
      </c>
      <c r="Q1414" s="50" t="s">
        <v>300</v>
      </c>
      <c r="R1414" s="50" t="s">
        <v>533</v>
      </c>
      <c r="T1414" s="308">
        <v>2.11</v>
      </c>
      <c r="U1414" s="309">
        <v>30</v>
      </c>
      <c r="V1414" s="310">
        <v>45200</v>
      </c>
      <c r="W1414" s="310">
        <v>45930</v>
      </c>
      <c r="X1414" s="50" t="s">
        <v>3396</v>
      </c>
      <c r="AD1414" s="50" t="s">
        <v>360</v>
      </c>
      <c r="AF1414" s="306"/>
      <c r="AG1414" s="307">
        <v>1.9367154421464836E-4</v>
      </c>
      <c r="AH1414" s="307">
        <v>2.0209172232280397E-4</v>
      </c>
      <c r="AI1414" s="307">
        <v>0.50213127483103737</v>
      </c>
      <c r="AJ1414" s="50" t="s">
        <v>0</v>
      </c>
      <c r="AK1414" s="307">
        <v>80.371297858074342</v>
      </c>
      <c r="AL1414" s="307">
        <v>4.4570808123437308E-4</v>
      </c>
      <c r="AN1414" s="312">
        <v>20</v>
      </c>
      <c r="AO1414" s="313" t="s">
        <v>305</v>
      </c>
      <c r="AP1414" s="313" t="s">
        <v>0</v>
      </c>
      <c r="AQ1414" s="313" t="s">
        <v>386</v>
      </c>
      <c r="AR1414" s="314" t="s">
        <v>0</v>
      </c>
      <c r="AS1414" s="314"/>
    </row>
    <row r="1415" spans="1:45" x14ac:dyDescent="0.2">
      <c r="A1415" s="306" t="s">
        <v>2269</v>
      </c>
      <c r="B1415" s="50" t="s">
        <v>308</v>
      </c>
      <c r="C1415" s="50" t="s">
        <v>295</v>
      </c>
      <c r="D1415" s="50" t="s">
        <v>438</v>
      </c>
      <c r="E1415" s="50" t="s">
        <v>297</v>
      </c>
      <c r="F1415" s="50" t="s">
        <v>452</v>
      </c>
      <c r="G1415" s="50" t="s">
        <v>463</v>
      </c>
      <c r="H1415" s="50" t="s">
        <v>533</v>
      </c>
      <c r="I1415" s="50" t="s">
        <v>470</v>
      </c>
      <c r="J1415" s="50" t="s">
        <v>466</v>
      </c>
      <c r="K1415" s="50" t="s">
        <v>182</v>
      </c>
      <c r="L1415" s="307">
        <v>2.4189187336791775</v>
      </c>
      <c r="M1415" s="308">
        <v>1.4</v>
      </c>
      <c r="N1415" s="307">
        <v>2.1657736221662471</v>
      </c>
      <c r="O1415" s="50" t="s">
        <v>537</v>
      </c>
      <c r="Q1415" s="50" t="s">
        <v>300</v>
      </c>
      <c r="R1415" s="50" t="s">
        <v>533</v>
      </c>
      <c r="T1415" s="308">
        <v>2.8</v>
      </c>
      <c r="U1415" s="309">
        <v>30</v>
      </c>
      <c r="V1415" s="310">
        <v>45200</v>
      </c>
      <c r="W1415" s="310">
        <v>45930</v>
      </c>
      <c r="X1415" s="50" t="s">
        <v>3396</v>
      </c>
      <c r="AD1415" s="50" t="s">
        <v>360</v>
      </c>
      <c r="AF1415" s="306"/>
      <c r="AG1415" s="307">
        <v>3.2604082206349685E-4</v>
      </c>
      <c r="AH1415" s="307">
        <v>3.4021596484679306E-4</v>
      </c>
      <c r="AI1415" s="307">
        <v>0.63701236131412575</v>
      </c>
      <c r="AJ1415" s="306" t="s">
        <v>0</v>
      </c>
      <c r="AK1415" s="307">
        <v>58.341447997519644</v>
      </c>
      <c r="AL1415" s="307">
        <v>7.5033753562134102E-4</v>
      </c>
      <c r="AN1415" s="312">
        <v>20</v>
      </c>
      <c r="AO1415" s="313" t="s">
        <v>305</v>
      </c>
      <c r="AP1415" s="313" t="s">
        <v>0</v>
      </c>
      <c r="AQ1415" s="313" t="s">
        <v>386</v>
      </c>
      <c r="AR1415" s="314" t="s">
        <v>0</v>
      </c>
      <c r="AS1415" s="314"/>
    </row>
    <row r="1416" spans="1:45" x14ac:dyDescent="0.2">
      <c r="A1416" s="306" t="s">
        <v>2270</v>
      </c>
      <c r="B1416" s="50" t="s">
        <v>310</v>
      </c>
      <c r="C1416" s="50" t="s">
        <v>295</v>
      </c>
      <c r="D1416" s="50" t="s">
        <v>438</v>
      </c>
      <c r="E1416" s="50" t="s">
        <v>297</v>
      </c>
      <c r="F1416" s="50" t="s">
        <v>452</v>
      </c>
      <c r="G1416" s="50" t="s">
        <v>463</v>
      </c>
      <c r="H1416" s="50" t="s">
        <v>533</v>
      </c>
      <c r="I1416" s="50" t="s">
        <v>470</v>
      </c>
      <c r="J1416" s="50" t="s">
        <v>466</v>
      </c>
      <c r="K1416" s="50" t="s">
        <v>182</v>
      </c>
      <c r="L1416" s="307">
        <v>3.049606877921518</v>
      </c>
      <c r="M1416" s="308">
        <v>1.5</v>
      </c>
      <c r="N1416" s="307">
        <v>2.7304588790931987</v>
      </c>
      <c r="O1416" s="50" t="s">
        <v>537</v>
      </c>
      <c r="Q1416" s="50" t="s">
        <v>300</v>
      </c>
      <c r="R1416" s="50" t="s">
        <v>533</v>
      </c>
      <c r="T1416" s="308">
        <v>2.8</v>
      </c>
      <c r="U1416" s="309">
        <v>30</v>
      </c>
      <c r="V1416" s="310">
        <v>45200</v>
      </c>
      <c r="W1416" s="310">
        <v>45930</v>
      </c>
      <c r="X1416" s="50" t="s">
        <v>3396</v>
      </c>
      <c r="AD1416" s="50" t="s">
        <v>360</v>
      </c>
      <c r="AF1416" s="306"/>
      <c r="AG1416" s="307">
        <v>4.1178364694694408E-4</v>
      </c>
      <c r="AH1416" s="307">
        <v>4.2968659527825028E-4</v>
      </c>
      <c r="AI1416" s="307">
        <v>0.80453506291653776</v>
      </c>
      <c r="AJ1416" s="50" t="s">
        <v>0</v>
      </c>
      <c r="AK1416" s="307">
        <v>41.26464982131138</v>
      </c>
      <c r="AL1416" s="307">
        <v>9.4766270341192012E-4</v>
      </c>
      <c r="AN1416" s="312">
        <v>20</v>
      </c>
      <c r="AO1416" s="313" t="s">
        <v>305</v>
      </c>
      <c r="AP1416" s="313" t="s">
        <v>0</v>
      </c>
      <c r="AQ1416" s="313" t="s">
        <v>386</v>
      </c>
      <c r="AR1416" s="314" t="s">
        <v>0</v>
      </c>
      <c r="AS1416" s="314"/>
    </row>
    <row r="1417" spans="1:45" x14ac:dyDescent="0.2">
      <c r="A1417" s="306" t="s">
        <v>2278</v>
      </c>
      <c r="B1417" s="50" t="s">
        <v>308</v>
      </c>
      <c r="C1417" s="50" t="s">
        <v>295</v>
      </c>
      <c r="D1417" s="50" t="s">
        <v>438</v>
      </c>
      <c r="E1417" s="50" t="s">
        <v>297</v>
      </c>
      <c r="F1417" s="50" t="s">
        <v>452</v>
      </c>
      <c r="G1417" s="50" t="s">
        <v>463</v>
      </c>
      <c r="H1417" s="50" t="s">
        <v>533</v>
      </c>
      <c r="I1417" s="50" t="s">
        <v>470</v>
      </c>
      <c r="J1417" s="50" t="s">
        <v>471</v>
      </c>
      <c r="K1417" s="50" t="s">
        <v>474</v>
      </c>
      <c r="L1417" s="307">
        <v>2.1128575898332986</v>
      </c>
      <c r="M1417" s="308">
        <v>1.1000000000000001</v>
      </c>
      <c r="N1417" s="307">
        <v>1.891742443324937</v>
      </c>
      <c r="O1417" s="50" t="s">
        <v>540</v>
      </c>
      <c r="Q1417" s="50" t="s">
        <v>300</v>
      </c>
      <c r="R1417" s="50" t="s">
        <v>533</v>
      </c>
      <c r="T1417" s="308">
        <v>2.11</v>
      </c>
      <c r="U1417" s="309">
        <v>30</v>
      </c>
      <c r="V1417" s="310">
        <v>45200</v>
      </c>
      <c r="W1417" s="310">
        <v>45930</v>
      </c>
      <c r="X1417" s="50" t="s">
        <v>3396</v>
      </c>
      <c r="AD1417" s="50" t="s">
        <v>360</v>
      </c>
      <c r="AF1417" s="306"/>
      <c r="AG1417" s="307">
        <v>2.8490755065020028E-4</v>
      </c>
      <c r="AH1417" s="307">
        <v>2.9729435910242307E-4</v>
      </c>
      <c r="AI1417" s="307">
        <v>0.73867842690621266</v>
      </c>
      <c r="AJ1417" s="306" t="s">
        <v>0</v>
      </c>
      <c r="AK1417" s="307">
        <v>47.053932620449359</v>
      </c>
      <c r="AL1417" s="307">
        <v>6.5567504118594808E-4</v>
      </c>
      <c r="AN1417" s="312">
        <v>20</v>
      </c>
      <c r="AO1417" s="313" t="s">
        <v>305</v>
      </c>
      <c r="AP1417" s="313" t="s">
        <v>0</v>
      </c>
      <c r="AQ1417" s="313" t="s">
        <v>386</v>
      </c>
      <c r="AR1417" s="314" t="s">
        <v>0</v>
      </c>
      <c r="AS1417" s="314"/>
    </row>
    <row r="1418" spans="1:45" x14ac:dyDescent="0.2">
      <c r="A1418" s="306" t="s">
        <v>2279</v>
      </c>
      <c r="B1418" s="50" t="s">
        <v>310</v>
      </c>
      <c r="C1418" s="50" t="s">
        <v>295</v>
      </c>
      <c r="D1418" s="50" t="s">
        <v>438</v>
      </c>
      <c r="E1418" s="50" t="s">
        <v>297</v>
      </c>
      <c r="F1418" s="50" t="s">
        <v>452</v>
      </c>
      <c r="G1418" s="50" t="s">
        <v>463</v>
      </c>
      <c r="H1418" s="50" t="s">
        <v>533</v>
      </c>
      <c r="I1418" s="50" t="s">
        <v>470</v>
      </c>
      <c r="J1418" s="50" t="s">
        <v>471</v>
      </c>
      <c r="K1418" s="50" t="s">
        <v>474</v>
      </c>
      <c r="L1418" s="307">
        <v>1.795346577691709</v>
      </c>
      <c r="M1418" s="308">
        <v>1.2</v>
      </c>
      <c r="N1418" s="307">
        <v>1.6074596498316498</v>
      </c>
      <c r="O1418" s="50" t="s">
        <v>540</v>
      </c>
      <c r="Q1418" s="50" t="s">
        <v>300</v>
      </c>
      <c r="R1418" s="50" t="s">
        <v>533</v>
      </c>
      <c r="T1418" s="308">
        <v>2.11</v>
      </c>
      <c r="U1418" s="309">
        <v>30</v>
      </c>
      <c r="V1418" s="310">
        <v>45200</v>
      </c>
      <c r="W1418" s="310">
        <v>45930</v>
      </c>
      <c r="X1418" s="50" t="s">
        <v>3396</v>
      </c>
      <c r="AD1418" s="50" t="s">
        <v>360</v>
      </c>
      <c r="AF1418" s="306"/>
      <c r="AG1418" s="307">
        <v>2.4182124077223467E-4</v>
      </c>
      <c r="AH1418" s="307">
        <v>2.5233480344296277E-4</v>
      </c>
      <c r="AI1418" s="307">
        <v>0.62696875993102863</v>
      </c>
      <c r="AJ1418" s="50" t="s">
        <v>0</v>
      </c>
      <c r="AK1418" s="307">
        <v>59.655223984834947</v>
      </c>
      <c r="AL1418" s="307">
        <v>5.5651790077561607E-4</v>
      </c>
      <c r="AN1418" s="312">
        <v>20</v>
      </c>
      <c r="AO1418" s="313" t="s">
        <v>305</v>
      </c>
      <c r="AP1418" s="313" t="s">
        <v>0</v>
      </c>
      <c r="AQ1418" s="313" t="s">
        <v>386</v>
      </c>
      <c r="AR1418" s="314" t="s">
        <v>0</v>
      </c>
      <c r="AS1418" s="314"/>
    </row>
    <row r="1419" spans="1:45" x14ac:dyDescent="0.2">
      <c r="A1419" s="306" t="s">
        <v>2281</v>
      </c>
      <c r="B1419" s="50" t="s">
        <v>308</v>
      </c>
      <c r="C1419" s="50" t="s">
        <v>295</v>
      </c>
      <c r="D1419" s="50" t="s">
        <v>438</v>
      </c>
      <c r="E1419" s="50" t="s">
        <v>297</v>
      </c>
      <c r="F1419" s="50" t="s">
        <v>452</v>
      </c>
      <c r="G1419" s="50" t="s">
        <v>463</v>
      </c>
      <c r="H1419" s="50" t="s">
        <v>533</v>
      </c>
      <c r="I1419" s="50" t="s">
        <v>470</v>
      </c>
      <c r="J1419" s="50" t="s">
        <v>466</v>
      </c>
      <c r="K1419" s="50" t="s">
        <v>474</v>
      </c>
      <c r="L1419" s="307">
        <v>4.6025903493600344</v>
      </c>
      <c r="M1419" s="308">
        <v>1.4</v>
      </c>
      <c r="N1419" s="307">
        <v>4.1209192493702762</v>
      </c>
      <c r="O1419" s="50" t="s">
        <v>541</v>
      </c>
      <c r="Q1419" s="50" t="s">
        <v>300</v>
      </c>
      <c r="R1419" s="50" t="s">
        <v>533</v>
      </c>
      <c r="T1419" s="308">
        <v>2.8</v>
      </c>
      <c r="U1419" s="309">
        <v>30</v>
      </c>
      <c r="V1419" s="310">
        <v>45200</v>
      </c>
      <c r="W1419" s="310">
        <v>45930</v>
      </c>
      <c r="X1419" s="50" t="s">
        <v>3396</v>
      </c>
      <c r="AD1419" s="50" t="s">
        <v>360</v>
      </c>
      <c r="AF1419" s="306"/>
      <c r="AG1419" s="307">
        <v>6.2102467141151262E-4</v>
      </c>
      <c r="AH1419" s="307">
        <v>6.4802470574308298E-4</v>
      </c>
      <c r="AI1419" s="307">
        <v>1.2133461996152524</v>
      </c>
      <c r="AJ1419" s="306" t="s">
        <v>181</v>
      </c>
      <c r="AK1419" s="307">
        <v>19.386095502515172</v>
      </c>
      <c r="AL1419" s="307">
        <v>1.4292017746667857E-3</v>
      </c>
      <c r="AN1419" s="312">
        <v>20</v>
      </c>
      <c r="AO1419" s="313" t="s">
        <v>305</v>
      </c>
      <c r="AP1419" s="313" t="s">
        <v>0</v>
      </c>
      <c r="AQ1419" s="313" t="s">
        <v>386</v>
      </c>
      <c r="AR1419" s="314" t="s">
        <v>0</v>
      </c>
      <c r="AS1419" s="314"/>
    </row>
    <row r="1420" spans="1:45" x14ac:dyDescent="0.2">
      <c r="A1420" s="306" t="s">
        <v>2282</v>
      </c>
      <c r="B1420" s="50" t="s">
        <v>310</v>
      </c>
      <c r="C1420" s="50" t="s">
        <v>295</v>
      </c>
      <c r="D1420" s="50" t="s">
        <v>438</v>
      </c>
      <c r="E1420" s="50" t="s">
        <v>297</v>
      </c>
      <c r="F1420" s="50" t="s">
        <v>452</v>
      </c>
      <c r="G1420" s="50" t="s">
        <v>463</v>
      </c>
      <c r="H1420" s="50" t="s">
        <v>533</v>
      </c>
      <c r="I1420" s="50" t="s">
        <v>470</v>
      </c>
      <c r="J1420" s="50" t="s">
        <v>466</v>
      </c>
      <c r="K1420" s="50" t="s">
        <v>474</v>
      </c>
      <c r="L1420" s="307">
        <v>4.5818038890382944</v>
      </c>
      <c r="M1420" s="308">
        <v>1.5</v>
      </c>
      <c r="N1420" s="307">
        <v>4.1023081373737371</v>
      </c>
      <c r="O1420" s="50" t="s">
        <v>541</v>
      </c>
      <c r="Q1420" s="50" t="s">
        <v>300</v>
      </c>
      <c r="R1420" s="50" t="s">
        <v>533</v>
      </c>
      <c r="T1420" s="308">
        <v>2.8</v>
      </c>
      <c r="U1420" s="309">
        <v>30</v>
      </c>
      <c r="V1420" s="310">
        <v>45200</v>
      </c>
      <c r="W1420" s="310">
        <v>45930</v>
      </c>
      <c r="X1420" s="50" t="s">
        <v>3396</v>
      </c>
      <c r="AD1420" s="50" t="s">
        <v>360</v>
      </c>
      <c r="AF1420" s="306"/>
      <c r="AG1420" s="307">
        <v>6.1793881589983029E-4</v>
      </c>
      <c r="AH1420" s="307">
        <v>6.4480468775993496E-4</v>
      </c>
      <c r="AI1420" s="307">
        <v>1.2073171137672594</v>
      </c>
      <c r="AJ1420" s="50" t="s">
        <v>181</v>
      </c>
      <c r="AK1420" s="307">
        <v>19.601111607518629</v>
      </c>
      <c r="AL1420" s="307">
        <v>1.4221001080556397E-3</v>
      </c>
      <c r="AN1420" s="312">
        <v>20</v>
      </c>
      <c r="AO1420" s="313" t="s">
        <v>305</v>
      </c>
      <c r="AP1420" s="313" t="s">
        <v>0</v>
      </c>
      <c r="AQ1420" s="313" t="s">
        <v>386</v>
      </c>
      <c r="AR1420" s="314" t="s">
        <v>0</v>
      </c>
      <c r="AS1420" s="314"/>
    </row>
    <row r="1421" spans="1:45" x14ac:dyDescent="0.2">
      <c r="A1421" s="306" t="s">
        <v>2290</v>
      </c>
      <c r="B1421" s="50" t="s">
        <v>308</v>
      </c>
      <c r="C1421" s="50" t="s">
        <v>295</v>
      </c>
      <c r="D1421" s="50" t="s">
        <v>438</v>
      </c>
      <c r="E1421" s="50" t="s">
        <v>297</v>
      </c>
      <c r="F1421" s="50" t="s">
        <v>452</v>
      </c>
      <c r="G1421" s="50" t="s">
        <v>463</v>
      </c>
      <c r="H1421" s="50" t="s">
        <v>542</v>
      </c>
      <c r="I1421" s="50" t="s">
        <v>470</v>
      </c>
      <c r="J1421" s="50" t="s">
        <v>471</v>
      </c>
      <c r="K1421" s="50" t="s">
        <v>182</v>
      </c>
      <c r="L1421" s="307">
        <v>12.093919605179694</v>
      </c>
      <c r="M1421" s="308">
        <v>1.1000000000000001</v>
      </c>
      <c r="N1421" s="307">
        <v>10.866844175084175</v>
      </c>
      <c r="O1421" s="50" t="s">
        <v>545</v>
      </c>
      <c r="Q1421" s="50" t="s">
        <v>300</v>
      </c>
      <c r="R1421" s="50" t="s">
        <v>542</v>
      </c>
      <c r="T1421" s="308">
        <v>2.11</v>
      </c>
      <c r="U1421" s="309">
        <v>30</v>
      </c>
      <c r="V1421" s="310">
        <v>45200</v>
      </c>
      <c r="W1421" s="310">
        <v>45930</v>
      </c>
      <c r="X1421" s="50" t="s">
        <v>3396</v>
      </c>
      <c r="AD1421" s="50" t="s">
        <v>360</v>
      </c>
      <c r="AF1421" s="306"/>
      <c r="AG1421" s="307">
        <v>1.009311092142228E-3</v>
      </c>
      <c r="AH1421" s="307">
        <v>1.0511078659369657E-3</v>
      </c>
      <c r="AI1421" s="307">
        <v>3.6089540165503862</v>
      </c>
      <c r="AJ1421" s="306" t="s">
        <v>181</v>
      </c>
      <c r="AK1421" s="307">
        <v>-3.2866654029359537</v>
      </c>
      <c r="AL1421" s="307">
        <v>3.7451228707827693E-3</v>
      </c>
      <c r="AN1421" s="312">
        <v>20</v>
      </c>
      <c r="AO1421" s="313" t="s">
        <v>305</v>
      </c>
      <c r="AP1421" s="313" t="s">
        <v>0</v>
      </c>
      <c r="AQ1421" s="313" t="s">
        <v>386</v>
      </c>
      <c r="AR1421" s="314" t="s">
        <v>0</v>
      </c>
      <c r="AS1421" s="314"/>
    </row>
    <row r="1422" spans="1:45" x14ac:dyDescent="0.2">
      <c r="A1422" s="306" t="s">
        <v>2291</v>
      </c>
      <c r="B1422" s="50" t="s">
        <v>310</v>
      </c>
      <c r="C1422" s="50" t="s">
        <v>295</v>
      </c>
      <c r="D1422" s="50" t="s">
        <v>438</v>
      </c>
      <c r="E1422" s="50" t="s">
        <v>297</v>
      </c>
      <c r="F1422" s="50" t="s">
        <v>452</v>
      </c>
      <c r="G1422" s="50" t="s">
        <v>463</v>
      </c>
      <c r="H1422" s="50" t="s">
        <v>542</v>
      </c>
      <c r="I1422" s="50" t="s">
        <v>470</v>
      </c>
      <c r="J1422" s="50" t="s">
        <v>471</v>
      </c>
      <c r="K1422" s="50" t="s">
        <v>182</v>
      </c>
      <c r="L1422" s="307">
        <v>11.958088075212588</v>
      </c>
      <c r="M1422" s="308">
        <v>1.2</v>
      </c>
      <c r="N1422" s="307">
        <v>10.744794408060452</v>
      </c>
      <c r="O1422" s="50" t="s">
        <v>545</v>
      </c>
      <c r="Q1422" s="50" t="s">
        <v>300</v>
      </c>
      <c r="R1422" s="50" t="s">
        <v>542</v>
      </c>
      <c r="T1422" s="308">
        <v>2.11</v>
      </c>
      <c r="U1422" s="309">
        <v>30</v>
      </c>
      <c r="V1422" s="310">
        <v>45200</v>
      </c>
      <c r="W1422" s="310">
        <v>45930</v>
      </c>
      <c r="X1422" s="50" t="s">
        <v>3396</v>
      </c>
      <c r="AD1422" s="50" t="s">
        <v>360</v>
      </c>
      <c r="AF1422" s="306"/>
      <c r="AG1422" s="307">
        <v>1.0000068474743634E-3</v>
      </c>
      <c r="AH1422" s="307">
        <v>1.0414183214217682E-3</v>
      </c>
      <c r="AI1422" s="307">
        <v>3.5756851944533365</v>
      </c>
      <c r="AJ1422" s="50" t="s">
        <v>181</v>
      </c>
      <c r="AK1422" s="307">
        <v>-3.1714605091448247</v>
      </c>
      <c r="AL1422" s="307">
        <v>3.7105987881958808E-3</v>
      </c>
      <c r="AN1422" s="312">
        <v>20</v>
      </c>
      <c r="AO1422" s="313" t="s">
        <v>305</v>
      </c>
      <c r="AP1422" s="313" t="s">
        <v>0</v>
      </c>
      <c r="AQ1422" s="313" t="s">
        <v>386</v>
      </c>
      <c r="AR1422" s="314" t="s">
        <v>0</v>
      </c>
      <c r="AS1422" s="314"/>
    </row>
    <row r="1423" spans="1:45" x14ac:dyDescent="0.2">
      <c r="A1423" s="306" t="s">
        <v>2293</v>
      </c>
      <c r="B1423" s="50" t="s">
        <v>308</v>
      </c>
      <c r="C1423" s="50" t="s">
        <v>295</v>
      </c>
      <c r="D1423" s="50" t="s">
        <v>438</v>
      </c>
      <c r="E1423" s="50" t="s">
        <v>297</v>
      </c>
      <c r="F1423" s="50" t="s">
        <v>452</v>
      </c>
      <c r="G1423" s="50" t="s">
        <v>463</v>
      </c>
      <c r="H1423" s="50" t="s">
        <v>542</v>
      </c>
      <c r="I1423" s="50" t="s">
        <v>470</v>
      </c>
      <c r="J1423" s="50" t="s">
        <v>466</v>
      </c>
      <c r="K1423" s="50" t="s">
        <v>182</v>
      </c>
      <c r="L1423" s="307">
        <v>10.973743285783465</v>
      </c>
      <c r="M1423" s="308">
        <v>1.4</v>
      </c>
      <c r="N1423" s="307">
        <v>9.8603233853904282</v>
      </c>
      <c r="O1423" s="50" t="s">
        <v>546</v>
      </c>
      <c r="Q1423" s="50" t="s">
        <v>300</v>
      </c>
      <c r="R1423" s="50" t="s">
        <v>542</v>
      </c>
      <c r="T1423" s="308">
        <v>2.8</v>
      </c>
      <c r="U1423" s="309">
        <v>30</v>
      </c>
      <c r="V1423" s="310">
        <v>45200</v>
      </c>
      <c r="W1423" s="310">
        <v>45930</v>
      </c>
      <c r="X1423" s="50" t="s">
        <v>3396</v>
      </c>
      <c r="AD1423" s="50" t="s">
        <v>360</v>
      </c>
      <c r="AF1423" s="306"/>
      <c r="AG1423" s="307">
        <v>9.1737978567922737E-4</v>
      </c>
      <c r="AH1423" s="307">
        <v>9.5536957463965278E-4</v>
      </c>
      <c r="AI1423" s="307">
        <v>2.4718942807657895</v>
      </c>
      <c r="AJ1423" s="306" t="s">
        <v>181</v>
      </c>
      <c r="AK1423" s="307">
        <v>2.4090222885406418</v>
      </c>
      <c r="AL1423" s="307">
        <v>3.4040050122196865E-3</v>
      </c>
      <c r="AN1423" s="312">
        <v>20</v>
      </c>
      <c r="AO1423" s="313" t="s">
        <v>305</v>
      </c>
      <c r="AP1423" s="313" t="s">
        <v>0</v>
      </c>
      <c r="AQ1423" s="313" t="s">
        <v>386</v>
      </c>
      <c r="AR1423" s="314" t="s">
        <v>0</v>
      </c>
      <c r="AS1423" s="314"/>
    </row>
    <row r="1424" spans="1:45" x14ac:dyDescent="0.2">
      <c r="A1424" s="306" t="s">
        <v>2294</v>
      </c>
      <c r="B1424" s="50" t="s">
        <v>310</v>
      </c>
      <c r="C1424" s="50" t="s">
        <v>295</v>
      </c>
      <c r="D1424" s="50" t="s">
        <v>438</v>
      </c>
      <c r="E1424" s="50" t="s">
        <v>297</v>
      </c>
      <c r="F1424" s="50" t="s">
        <v>452</v>
      </c>
      <c r="G1424" s="50" t="s">
        <v>463</v>
      </c>
      <c r="H1424" s="50" t="s">
        <v>542</v>
      </c>
      <c r="I1424" s="50" t="s">
        <v>470</v>
      </c>
      <c r="J1424" s="50" t="s">
        <v>466</v>
      </c>
      <c r="K1424" s="50" t="s">
        <v>182</v>
      </c>
      <c r="L1424" s="307">
        <v>14.586144630161943</v>
      </c>
      <c r="M1424" s="308">
        <v>1.5</v>
      </c>
      <c r="N1424" s="307">
        <v>13.106202619647355</v>
      </c>
      <c r="O1424" s="50" t="s">
        <v>546</v>
      </c>
      <c r="Q1424" s="50" t="s">
        <v>300</v>
      </c>
      <c r="R1424" s="50" t="s">
        <v>542</v>
      </c>
      <c r="T1424" s="308">
        <v>2.8</v>
      </c>
      <c r="U1424" s="309">
        <v>30</v>
      </c>
      <c r="V1424" s="310">
        <v>45200</v>
      </c>
      <c r="W1424" s="310">
        <v>45930</v>
      </c>
      <c r="X1424" s="50" t="s">
        <v>3396</v>
      </c>
      <c r="AD1424" s="50" t="s">
        <v>360</v>
      </c>
      <c r="AF1424" s="306"/>
      <c r="AG1424" s="307">
        <v>1.2215448615668961E-3</v>
      </c>
      <c r="AH1424" s="307">
        <v>1.2721304883934774E-3</v>
      </c>
      <c r="AI1424" s="307">
        <v>3.2914718681864041</v>
      </c>
      <c r="AJ1424" s="50" t="s">
        <v>181</v>
      </c>
      <c r="AK1424" s="307">
        <v>-2.0923420003106816</v>
      </c>
      <c r="AL1424" s="307">
        <v>4.5326318459766686E-3</v>
      </c>
      <c r="AN1424" s="312">
        <v>20</v>
      </c>
      <c r="AO1424" s="313" t="s">
        <v>305</v>
      </c>
      <c r="AP1424" s="313" t="s">
        <v>0</v>
      </c>
      <c r="AQ1424" s="313" t="s">
        <v>386</v>
      </c>
      <c r="AR1424" s="314" t="s">
        <v>0</v>
      </c>
      <c r="AS1424" s="314"/>
    </row>
    <row r="1425" spans="1:45" x14ac:dyDescent="0.2">
      <c r="A1425" s="306" t="s">
        <v>2302</v>
      </c>
      <c r="B1425" s="50" t="s">
        <v>308</v>
      </c>
      <c r="C1425" s="50" t="s">
        <v>295</v>
      </c>
      <c r="D1425" s="50" t="s">
        <v>438</v>
      </c>
      <c r="E1425" s="50" t="s">
        <v>297</v>
      </c>
      <c r="F1425" s="50" t="s">
        <v>452</v>
      </c>
      <c r="G1425" s="50" t="s">
        <v>463</v>
      </c>
      <c r="H1425" s="50" t="s">
        <v>542</v>
      </c>
      <c r="I1425" s="50" t="s">
        <v>470</v>
      </c>
      <c r="J1425" s="50" t="s">
        <v>471</v>
      </c>
      <c r="K1425" s="50" t="s">
        <v>474</v>
      </c>
      <c r="L1425" s="307">
        <v>17.162866191583859</v>
      </c>
      <c r="M1425" s="308">
        <v>1.1000000000000001</v>
      </c>
      <c r="N1425" s="307">
        <v>15.421484397984885</v>
      </c>
      <c r="O1425" s="50" t="s">
        <v>549</v>
      </c>
      <c r="Q1425" s="50" t="s">
        <v>300</v>
      </c>
      <c r="R1425" s="50" t="s">
        <v>542</v>
      </c>
      <c r="T1425" s="308">
        <v>2.11</v>
      </c>
      <c r="U1425" s="309">
        <v>30</v>
      </c>
      <c r="V1425" s="310">
        <v>45200</v>
      </c>
      <c r="W1425" s="310">
        <v>45930</v>
      </c>
      <c r="X1425" s="50" t="s">
        <v>3396</v>
      </c>
      <c r="AD1425" s="50" t="s">
        <v>360</v>
      </c>
      <c r="AF1425" s="306"/>
      <c r="AG1425" s="307">
        <v>1.4353810829367574E-3</v>
      </c>
      <c r="AH1425" s="307">
        <v>1.4948219222377676E-3</v>
      </c>
      <c r="AI1425" s="307">
        <v>5.1324357424331941</v>
      </c>
      <c r="AJ1425" s="306" t="s">
        <v>181</v>
      </c>
      <c r="AK1425" s="307">
        <v>-6.9620814566696128</v>
      </c>
      <c r="AL1425" s="307">
        <v>5.3260868367013539E-3</v>
      </c>
      <c r="AN1425" s="312">
        <v>20</v>
      </c>
      <c r="AO1425" s="313" t="s">
        <v>305</v>
      </c>
      <c r="AP1425" s="313" t="s">
        <v>0</v>
      </c>
      <c r="AQ1425" s="313" t="s">
        <v>386</v>
      </c>
      <c r="AR1425" s="314" t="s">
        <v>0</v>
      </c>
      <c r="AS1425" s="314"/>
    </row>
    <row r="1426" spans="1:45" x14ac:dyDescent="0.2">
      <c r="A1426" s="306" t="s">
        <v>2303</v>
      </c>
      <c r="B1426" s="50" t="s">
        <v>310</v>
      </c>
      <c r="C1426" s="50" t="s">
        <v>295</v>
      </c>
      <c r="D1426" s="50" t="s">
        <v>438</v>
      </c>
      <c r="E1426" s="50" t="s">
        <v>297</v>
      </c>
      <c r="F1426" s="50" t="s">
        <v>452</v>
      </c>
      <c r="G1426" s="50" t="s">
        <v>463</v>
      </c>
      <c r="H1426" s="50" t="s">
        <v>542</v>
      </c>
      <c r="I1426" s="50" t="s">
        <v>470</v>
      </c>
      <c r="J1426" s="50" t="s">
        <v>471</v>
      </c>
      <c r="K1426" s="50" t="s">
        <v>474</v>
      </c>
      <c r="L1426" s="307">
        <v>14.993908042687277</v>
      </c>
      <c r="M1426" s="308">
        <v>1.2</v>
      </c>
      <c r="N1426" s="307">
        <v>13.47259346801347</v>
      </c>
      <c r="O1426" s="50" t="s">
        <v>549</v>
      </c>
      <c r="Q1426" s="50" t="s">
        <v>300</v>
      </c>
      <c r="R1426" s="50" t="s">
        <v>542</v>
      </c>
      <c r="T1426" s="308">
        <v>2.11</v>
      </c>
      <c r="U1426" s="309">
        <v>30</v>
      </c>
      <c r="V1426" s="310">
        <v>45200</v>
      </c>
      <c r="W1426" s="310">
        <v>45930</v>
      </c>
      <c r="X1426" s="50" t="s">
        <v>3396</v>
      </c>
      <c r="AD1426" s="50" t="s">
        <v>360</v>
      </c>
      <c r="AF1426" s="306"/>
      <c r="AG1426" s="307">
        <v>1.2525776507635376E-3</v>
      </c>
      <c r="AH1426" s="307">
        <v>1.3044483823317289E-3</v>
      </c>
      <c r="AI1426" s="307">
        <v>4.4787926923201864</v>
      </c>
      <c r="AJ1426" s="50" t="s">
        <v>181</v>
      </c>
      <c r="AK1426" s="307">
        <v>-5.6914187195419927</v>
      </c>
      <c r="AL1426" s="307">
        <v>4.6477812874812143E-3</v>
      </c>
      <c r="AN1426" s="312">
        <v>20</v>
      </c>
      <c r="AO1426" s="313" t="s">
        <v>305</v>
      </c>
      <c r="AP1426" s="313" t="s">
        <v>0</v>
      </c>
      <c r="AQ1426" s="313" t="s">
        <v>386</v>
      </c>
      <c r="AR1426" s="314" t="s">
        <v>0</v>
      </c>
      <c r="AS1426" s="314"/>
    </row>
    <row r="1427" spans="1:45" x14ac:dyDescent="0.2">
      <c r="A1427" s="306" t="s">
        <v>2305</v>
      </c>
      <c r="B1427" s="50" t="s">
        <v>308</v>
      </c>
      <c r="C1427" s="50" t="s">
        <v>295</v>
      </c>
      <c r="D1427" s="50" t="s">
        <v>438</v>
      </c>
      <c r="E1427" s="50" t="s">
        <v>297</v>
      </c>
      <c r="F1427" s="50" t="s">
        <v>452</v>
      </c>
      <c r="G1427" s="50" t="s">
        <v>463</v>
      </c>
      <c r="H1427" s="50" t="s">
        <v>542</v>
      </c>
      <c r="I1427" s="50" t="s">
        <v>470</v>
      </c>
      <c r="J1427" s="50" t="s">
        <v>466</v>
      </c>
      <c r="K1427" s="50" t="s">
        <v>474</v>
      </c>
      <c r="L1427" s="307">
        <v>20.84659174706179</v>
      </c>
      <c r="M1427" s="308">
        <v>1.4</v>
      </c>
      <c r="N1427" s="307">
        <v>18.731451133501256</v>
      </c>
      <c r="O1427" s="50" t="s">
        <v>550</v>
      </c>
      <c r="Q1427" s="50" t="s">
        <v>300</v>
      </c>
      <c r="R1427" s="50" t="s">
        <v>542</v>
      </c>
      <c r="T1427" s="308">
        <v>2.8</v>
      </c>
      <c r="U1427" s="309">
        <v>30</v>
      </c>
      <c r="V1427" s="310">
        <v>45200</v>
      </c>
      <c r="W1427" s="310">
        <v>45930</v>
      </c>
      <c r="X1427" s="50" t="s">
        <v>3396</v>
      </c>
      <c r="AD1427" s="50" t="s">
        <v>360</v>
      </c>
      <c r="AF1427" s="306"/>
      <c r="AG1427" s="307">
        <v>1.7445573910630594E-3</v>
      </c>
      <c r="AH1427" s="307">
        <v>1.8168015893225246E-3</v>
      </c>
      <c r="AI1427" s="307">
        <v>4.7007373660883465</v>
      </c>
      <c r="AJ1427" s="306" t="s">
        <v>181</v>
      </c>
      <c r="AK1427" s="307">
        <v>-6.162495726278638</v>
      </c>
      <c r="AL1427" s="307">
        <v>6.4733082154047042E-3</v>
      </c>
      <c r="AN1427" s="312">
        <v>20</v>
      </c>
      <c r="AO1427" s="313" t="s">
        <v>305</v>
      </c>
      <c r="AP1427" s="313" t="s">
        <v>0</v>
      </c>
      <c r="AQ1427" s="313" t="s">
        <v>386</v>
      </c>
      <c r="AR1427" s="314" t="s">
        <v>0</v>
      </c>
      <c r="AS1427" s="314"/>
    </row>
    <row r="1428" spans="1:45" x14ac:dyDescent="0.2">
      <c r="A1428" s="306" t="s">
        <v>2306</v>
      </c>
      <c r="B1428" s="50" t="s">
        <v>310</v>
      </c>
      <c r="C1428" s="50" t="s">
        <v>295</v>
      </c>
      <c r="D1428" s="50" t="s">
        <v>438</v>
      </c>
      <c r="E1428" s="50" t="s">
        <v>297</v>
      </c>
      <c r="F1428" s="50" t="s">
        <v>452</v>
      </c>
      <c r="G1428" s="50" t="s">
        <v>463</v>
      </c>
      <c r="H1428" s="50" t="s">
        <v>542</v>
      </c>
      <c r="I1428" s="50" t="s">
        <v>470</v>
      </c>
      <c r="J1428" s="50" t="s">
        <v>466</v>
      </c>
      <c r="K1428" s="50" t="s">
        <v>474</v>
      </c>
      <c r="L1428" s="307">
        <v>21.956401815392148</v>
      </c>
      <c r="M1428" s="308">
        <v>1.5</v>
      </c>
      <c r="N1428" s="307">
        <v>19.728657454545452</v>
      </c>
      <c r="O1428" s="50" t="s">
        <v>550</v>
      </c>
      <c r="Q1428" s="50" t="s">
        <v>300</v>
      </c>
      <c r="R1428" s="50" t="s">
        <v>542</v>
      </c>
      <c r="T1428" s="308">
        <v>2.8</v>
      </c>
      <c r="U1428" s="309">
        <v>30</v>
      </c>
      <c r="V1428" s="310">
        <v>45200</v>
      </c>
      <c r="W1428" s="310">
        <v>45930</v>
      </c>
      <c r="X1428" s="50" t="s">
        <v>3396</v>
      </c>
      <c r="AD1428" s="50" t="s">
        <v>360</v>
      </c>
      <c r="AF1428" s="306"/>
      <c r="AG1428" s="307">
        <v>1.8365967790502176E-3</v>
      </c>
      <c r="AH1428" s="307">
        <v>1.9126524379285692E-3</v>
      </c>
      <c r="AI1428" s="307">
        <v>4.948738946592095</v>
      </c>
      <c r="AJ1428" s="50" t="s">
        <v>181</v>
      </c>
      <c r="AK1428" s="307">
        <v>-6.6388916582907394</v>
      </c>
      <c r="AL1428" s="307">
        <v>6.814827118394211E-3</v>
      </c>
      <c r="AN1428" s="312">
        <v>20</v>
      </c>
      <c r="AO1428" s="313" t="s">
        <v>305</v>
      </c>
      <c r="AP1428" s="313" t="s">
        <v>0</v>
      </c>
      <c r="AQ1428" s="313" t="s">
        <v>386</v>
      </c>
      <c r="AR1428" s="314" t="s">
        <v>0</v>
      </c>
      <c r="AS1428" s="314"/>
    </row>
    <row r="1429" spans="1:45" x14ac:dyDescent="0.2">
      <c r="A1429" s="306" t="s">
        <v>2344</v>
      </c>
      <c r="B1429" s="50" t="s">
        <v>308</v>
      </c>
      <c r="C1429" s="50" t="s">
        <v>295</v>
      </c>
      <c r="D1429" s="50" t="s">
        <v>438</v>
      </c>
      <c r="E1429" s="50" t="s">
        <v>297</v>
      </c>
      <c r="F1429" s="50" t="s">
        <v>452</v>
      </c>
      <c r="G1429" s="50" t="s">
        <v>463</v>
      </c>
      <c r="H1429" s="50" t="s">
        <v>560</v>
      </c>
      <c r="I1429" s="50" t="s">
        <v>470</v>
      </c>
      <c r="J1429" s="50" t="s">
        <v>471</v>
      </c>
      <c r="K1429" s="50" t="s">
        <v>182</v>
      </c>
      <c r="L1429" s="307">
        <v>4.92</v>
      </c>
      <c r="M1429" s="308">
        <v>1.1000000000000001</v>
      </c>
      <c r="N1429" s="307">
        <v>4.3899999999999997</v>
      </c>
      <c r="O1429" s="50" t="s">
        <v>564</v>
      </c>
      <c r="Q1429" s="50" t="s">
        <v>300</v>
      </c>
      <c r="R1429" s="50" t="s">
        <v>560</v>
      </c>
      <c r="T1429" s="308">
        <v>1.67</v>
      </c>
      <c r="U1429" s="309">
        <v>30</v>
      </c>
      <c r="V1429" s="310">
        <v>45200</v>
      </c>
      <c r="W1429" s="310">
        <v>45930</v>
      </c>
      <c r="X1429" s="50" t="s">
        <v>3396</v>
      </c>
      <c r="AD1429" s="50" t="s">
        <v>360</v>
      </c>
      <c r="AF1429" s="306"/>
      <c r="AG1429" s="307">
        <v>1.8959999999999999E-3</v>
      </c>
      <c r="AH1429" s="307">
        <v>0</v>
      </c>
      <c r="AI1429" s="307">
        <v>2.29</v>
      </c>
      <c r="AJ1429" s="306" t="s">
        <v>181</v>
      </c>
      <c r="AK1429" s="307">
        <v>0.43</v>
      </c>
      <c r="AL1429" s="307">
        <v>1.6666666666666668E-3</v>
      </c>
      <c r="AN1429" s="312">
        <v>20</v>
      </c>
      <c r="AO1429" s="313" t="s">
        <v>305</v>
      </c>
      <c r="AP1429" s="313" t="s">
        <v>0</v>
      </c>
      <c r="AQ1429" s="313" t="s">
        <v>386</v>
      </c>
      <c r="AR1429" s="314" t="s">
        <v>0</v>
      </c>
      <c r="AS1429" s="314"/>
    </row>
    <row r="1430" spans="1:45" x14ac:dyDescent="0.2">
      <c r="A1430" s="306" t="s">
        <v>2345</v>
      </c>
      <c r="B1430" s="50" t="s">
        <v>308</v>
      </c>
      <c r="C1430" s="50" t="s">
        <v>295</v>
      </c>
      <c r="D1430" s="50" t="s">
        <v>438</v>
      </c>
      <c r="E1430" s="50" t="s">
        <v>297</v>
      </c>
      <c r="F1430" s="50" t="s">
        <v>452</v>
      </c>
      <c r="G1430" s="50" t="s">
        <v>463</v>
      </c>
      <c r="H1430" s="50" t="s">
        <v>560</v>
      </c>
      <c r="I1430" s="50" t="s">
        <v>470</v>
      </c>
      <c r="J1430" s="50" t="s">
        <v>466</v>
      </c>
      <c r="K1430" s="50" t="s">
        <v>182</v>
      </c>
      <c r="L1430" s="307">
        <v>5.53</v>
      </c>
      <c r="M1430" s="308">
        <v>1.4</v>
      </c>
      <c r="N1430" s="307">
        <v>4.9400000000000004</v>
      </c>
      <c r="O1430" s="50" t="s">
        <v>565</v>
      </c>
      <c r="Q1430" s="50" t="s">
        <v>300</v>
      </c>
      <c r="R1430" s="50" t="s">
        <v>560</v>
      </c>
      <c r="T1430" s="308">
        <v>1.85</v>
      </c>
      <c r="U1430" s="309">
        <v>30</v>
      </c>
      <c r="V1430" s="310">
        <v>45200</v>
      </c>
      <c r="W1430" s="310">
        <v>45930</v>
      </c>
      <c r="X1430" s="50" t="s">
        <v>3396</v>
      </c>
      <c r="AD1430" s="50" t="s">
        <v>360</v>
      </c>
      <c r="AF1430" s="306"/>
      <c r="AG1430" s="307">
        <v>2.1329999999999999E-3</v>
      </c>
      <c r="AH1430" s="307">
        <v>0</v>
      </c>
      <c r="AI1430" s="307">
        <v>2.3199999999999998</v>
      </c>
      <c r="AJ1430" s="50" t="s">
        <v>181</v>
      </c>
      <c r="AK1430" s="307">
        <v>0.11</v>
      </c>
      <c r="AL1430" s="307">
        <v>1.6666666666666668E-3</v>
      </c>
      <c r="AN1430" s="312">
        <v>20</v>
      </c>
      <c r="AO1430" s="313" t="s">
        <v>305</v>
      </c>
      <c r="AP1430" s="313" t="s">
        <v>0</v>
      </c>
      <c r="AQ1430" s="313" t="s">
        <v>386</v>
      </c>
      <c r="AR1430" s="314" t="s">
        <v>0</v>
      </c>
      <c r="AS1430" s="314"/>
    </row>
    <row r="1431" spans="1:45" x14ac:dyDescent="0.2">
      <c r="A1431" s="306" t="s">
        <v>2349</v>
      </c>
      <c r="B1431" s="50" t="s">
        <v>308</v>
      </c>
      <c r="C1431" s="50" t="s">
        <v>295</v>
      </c>
      <c r="D1431" s="50" t="s">
        <v>438</v>
      </c>
      <c r="E1431" s="50" t="s">
        <v>297</v>
      </c>
      <c r="F1431" s="50" t="s">
        <v>452</v>
      </c>
      <c r="G1431" s="50" t="s">
        <v>463</v>
      </c>
      <c r="H1431" s="50" t="s">
        <v>560</v>
      </c>
      <c r="I1431" s="50" t="s">
        <v>470</v>
      </c>
      <c r="J1431" s="50" t="s">
        <v>471</v>
      </c>
      <c r="K1431" s="50" t="s">
        <v>474</v>
      </c>
      <c r="L1431" s="307">
        <v>6.23</v>
      </c>
      <c r="M1431" s="308">
        <v>1.1000000000000001</v>
      </c>
      <c r="N1431" s="307">
        <v>5.56</v>
      </c>
      <c r="O1431" s="50" t="s">
        <v>569</v>
      </c>
      <c r="Q1431" s="50" t="s">
        <v>300</v>
      </c>
      <c r="R1431" s="50" t="s">
        <v>560</v>
      </c>
      <c r="T1431" s="308">
        <v>1.67</v>
      </c>
      <c r="U1431" s="309">
        <v>30</v>
      </c>
      <c r="V1431" s="310">
        <v>45200</v>
      </c>
      <c r="W1431" s="310">
        <v>45930</v>
      </c>
      <c r="X1431" s="50" t="s">
        <v>3396</v>
      </c>
      <c r="AD1431" s="50" t="s">
        <v>360</v>
      </c>
      <c r="AF1431" s="306"/>
      <c r="AG1431" s="307">
        <v>2.3999999999999998E-3</v>
      </c>
      <c r="AH1431" s="307">
        <v>0</v>
      </c>
      <c r="AI1431" s="307">
        <v>2.9</v>
      </c>
      <c r="AJ1431" s="306" t="s">
        <v>181</v>
      </c>
      <c r="AK1431" s="307">
        <v>-3.92</v>
      </c>
      <c r="AL1431" s="307">
        <v>2E-3</v>
      </c>
      <c r="AN1431" s="312">
        <v>20</v>
      </c>
      <c r="AO1431" s="313" t="s">
        <v>305</v>
      </c>
      <c r="AP1431" s="313" t="s">
        <v>0</v>
      </c>
      <c r="AQ1431" s="313" t="s">
        <v>386</v>
      </c>
      <c r="AR1431" s="314" t="s">
        <v>0</v>
      </c>
      <c r="AS1431" s="314"/>
    </row>
    <row r="1432" spans="1:45" x14ac:dyDescent="0.2">
      <c r="A1432" s="306" t="s">
        <v>2350</v>
      </c>
      <c r="B1432" s="50" t="s">
        <v>308</v>
      </c>
      <c r="C1432" s="50" t="s">
        <v>295</v>
      </c>
      <c r="D1432" s="50" t="s">
        <v>438</v>
      </c>
      <c r="E1432" s="50" t="s">
        <v>297</v>
      </c>
      <c r="F1432" s="50" t="s">
        <v>452</v>
      </c>
      <c r="G1432" s="50" t="s">
        <v>463</v>
      </c>
      <c r="H1432" s="50" t="s">
        <v>560</v>
      </c>
      <c r="I1432" s="50" t="s">
        <v>470</v>
      </c>
      <c r="J1432" s="50" t="s">
        <v>466</v>
      </c>
      <c r="K1432" s="50" t="s">
        <v>474</v>
      </c>
      <c r="L1432" s="307">
        <v>7.01</v>
      </c>
      <c r="M1432" s="308">
        <v>1.4</v>
      </c>
      <c r="N1432" s="307">
        <v>6.26</v>
      </c>
      <c r="O1432" s="50" t="s">
        <v>570</v>
      </c>
      <c r="Q1432" s="50" t="s">
        <v>300</v>
      </c>
      <c r="R1432" s="50" t="s">
        <v>560</v>
      </c>
      <c r="T1432" s="308">
        <v>1.85</v>
      </c>
      <c r="U1432" s="309">
        <v>30</v>
      </c>
      <c r="V1432" s="310">
        <v>45200</v>
      </c>
      <c r="W1432" s="310">
        <v>45930</v>
      </c>
      <c r="X1432" s="50" t="s">
        <v>3396</v>
      </c>
      <c r="AD1432" s="50" t="s">
        <v>360</v>
      </c>
      <c r="AF1432" s="306"/>
      <c r="AG1432" s="307">
        <v>2.7009999999999998E-3</v>
      </c>
      <c r="AH1432" s="307">
        <v>0</v>
      </c>
      <c r="AI1432" s="307">
        <v>2.94</v>
      </c>
      <c r="AJ1432" s="50" t="s">
        <v>181</v>
      </c>
      <c r="AK1432" s="307">
        <v>-4.17</v>
      </c>
      <c r="AL1432" s="307">
        <v>2.3333333333333335E-3</v>
      </c>
      <c r="AN1432" s="312">
        <v>20</v>
      </c>
      <c r="AO1432" s="313" t="s">
        <v>305</v>
      </c>
      <c r="AP1432" s="313" t="s">
        <v>0</v>
      </c>
      <c r="AQ1432" s="313" t="s">
        <v>386</v>
      </c>
      <c r="AR1432" s="314" t="s">
        <v>0</v>
      </c>
      <c r="AS1432" s="314"/>
    </row>
    <row r="1433" spans="1:45" x14ac:dyDescent="0.2">
      <c r="A1433" s="306" t="s">
        <v>2354</v>
      </c>
      <c r="B1433" s="50" t="s">
        <v>310</v>
      </c>
      <c r="C1433" s="50" t="s">
        <v>295</v>
      </c>
      <c r="D1433" s="50" t="s">
        <v>438</v>
      </c>
      <c r="E1433" s="50" t="s">
        <v>297</v>
      </c>
      <c r="F1433" s="50" t="s">
        <v>452</v>
      </c>
      <c r="G1433" s="50" t="s">
        <v>463</v>
      </c>
      <c r="H1433" s="50" t="s">
        <v>560</v>
      </c>
      <c r="I1433" s="50" t="s">
        <v>470</v>
      </c>
      <c r="J1433" s="50" t="s">
        <v>471</v>
      </c>
      <c r="K1433" s="50" t="s">
        <v>182</v>
      </c>
      <c r="L1433" s="307">
        <v>5.69</v>
      </c>
      <c r="M1433" s="308">
        <v>1.2</v>
      </c>
      <c r="N1433" s="307">
        <v>5.08</v>
      </c>
      <c r="O1433" s="50" t="s">
        <v>564</v>
      </c>
      <c r="Q1433" s="50" t="s">
        <v>300</v>
      </c>
      <c r="R1433" s="50" t="s">
        <v>560</v>
      </c>
      <c r="T1433" s="308">
        <v>1.67</v>
      </c>
      <c r="U1433" s="309">
        <v>30</v>
      </c>
      <c r="V1433" s="310">
        <v>45200</v>
      </c>
      <c r="W1433" s="310">
        <v>45930</v>
      </c>
      <c r="X1433" s="50" t="s">
        <v>3396</v>
      </c>
      <c r="AD1433" s="50" t="s">
        <v>360</v>
      </c>
      <c r="AF1433" s="306"/>
      <c r="AG1433" s="307">
        <v>2.1930000000000001E-3</v>
      </c>
      <c r="AH1433" s="307">
        <v>0</v>
      </c>
      <c r="AI1433" s="307">
        <v>2.65</v>
      </c>
      <c r="AJ1433" s="306" t="s">
        <v>181</v>
      </c>
      <c r="AK1433" s="307">
        <v>-2.37</v>
      </c>
      <c r="AL1433" s="307">
        <v>1.6666666666666668E-3</v>
      </c>
      <c r="AN1433" s="312">
        <v>20</v>
      </c>
      <c r="AO1433" s="313" t="s">
        <v>305</v>
      </c>
      <c r="AP1433" s="313" t="s">
        <v>0</v>
      </c>
      <c r="AQ1433" s="313" t="s">
        <v>386</v>
      </c>
      <c r="AR1433" s="314" t="s">
        <v>0</v>
      </c>
      <c r="AS1433" s="314"/>
    </row>
    <row r="1434" spans="1:45" x14ac:dyDescent="0.2">
      <c r="A1434" s="306" t="s">
        <v>2355</v>
      </c>
      <c r="B1434" s="50" t="s">
        <v>310</v>
      </c>
      <c r="C1434" s="50" t="s">
        <v>295</v>
      </c>
      <c r="D1434" s="50" t="s">
        <v>438</v>
      </c>
      <c r="E1434" s="50" t="s">
        <v>297</v>
      </c>
      <c r="F1434" s="50" t="s">
        <v>452</v>
      </c>
      <c r="G1434" s="50" t="s">
        <v>463</v>
      </c>
      <c r="H1434" s="50" t="s">
        <v>560</v>
      </c>
      <c r="I1434" s="50" t="s">
        <v>470</v>
      </c>
      <c r="J1434" s="50" t="s">
        <v>466</v>
      </c>
      <c r="K1434" s="50" t="s">
        <v>182</v>
      </c>
      <c r="L1434" s="307">
        <v>6.42</v>
      </c>
      <c r="M1434" s="308">
        <v>1.5</v>
      </c>
      <c r="N1434" s="307">
        <v>5.74</v>
      </c>
      <c r="O1434" s="50" t="s">
        <v>565</v>
      </c>
      <c r="Q1434" s="50" t="s">
        <v>300</v>
      </c>
      <c r="R1434" s="50" t="s">
        <v>560</v>
      </c>
      <c r="T1434" s="308">
        <v>1.85</v>
      </c>
      <c r="U1434" s="309">
        <v>30</v>
      </c>
      <c r="V1434" s="310">
        <v>45200</v>
      </c>
      <c r="W1434" s="310">
        <v>45930</v>
      </c>
      <c r="X1434" s="50" t="s">
        <v>3396</v>
      </c>
      <c r="AD1434" s="50" t="s">
        <v>360</v>
      </c>
      <c r="AF1434" s="306"/>
      <c r="AG1434" s="307">
        <v>2.4740000000000001E-3</v>
      </c>
      <c r="AH1434" s="307">
        <v>0</v>
      </c>
      <c r="AI1434" s="307">
        <v>2.7</v>
      </c>
      <c r="AJ1434" s="50" t="s">
        <v>181</v>
      </c>
      <c r="AK1434" s="307">
        <v>-2.7</v>
      </c>
      <c r="AL1434" s="307">
        <v>2E-3</v>
      </c>
      <c r="AN1434" s="312">
        <v>20</v>
      </c>
      <c r="AO1434" s="313" t="s">
        <v>305</v>
      </c>
      <c r="AP1434" s="313" t="s">
        <v>0</v>
      </c>
      <c r="AQ1434" s="313" t="s">
        <v>386</v>
      </c>
      <c r="AR1434" s="314" t="s">
        <v>0</v>
      </c>
      <c r="AS1434" s="314"/>
    </row>
    <row r="1435" spans="1:45" x14ac:dyDescent="0.2">
      <c r="A1435" s="306" t="s">
        <v>2359</v>
      </c>
      <c r="B1435" s="50" t="s">
        <v>310</v>
      </c>
      <c r="C1435" s="50" t="s">
        <v>295</v>
      </c>
      <c r="D1435" s="50" t="s">
        <v>438</v>
      </c>
      <c r="E1435" s="50" t="s">
        <v>297</v>
      </c>
      <c r="F1435" s="50" t="s">
        <v>452</v>
      </c>
      <c r="G1435" s="50" t="s">
        <v>463</v>
      </c>
      <c r="H1435" s="50" t="s">
        <v>560</v>
      </c>
      <c r="I1435" s="50" t="s">
        <v>470</v>
      </c>
      <c r="J1435" s="50" t="s">
        <v>471</v>
      </c>
      <c r="K1435" s="50" t="s">
        <v>474</v>
      </c>
      <c r="L1435" s="307">
        <v>7.12</v>
      </c>
      <c r="M1435" s="308">
        <v>1.2</v>
      </c>
      <c r="N1435" s="307">
        <v>6.36</v>
      </c>
      <c r="O1435" s="50" t="s">
        <v>569</v>
      </c>
      <c r="Q1435" s="50" t="s">
        <v>300</v>
      </c>
      <c r="R1435" s="50" t="s">
        <v>560</v>
      </c>
      <c r="T1435" s="308">
        <v>1.67</v>
      </c>
      <c r="U1435" s="309">
        <v>30</v>
      </c>
      <c r="V1435" s="310">
        <v>45200</v>
      </c>
      <c r="W1435" s="310">
        <v>45930</v>
      </c>
      <c r="X1435" s="50" t="s">
        <v>3396</v>
      </c>
      <c r="AD1435" s="50" t="s">
        <v>360</v>
      </c>
      <c r="AF1435" s="306"/>
      <c r="AG1435" s="307">
        <v>2.7439999999999999E-3</v>
      </c>
      <c r="AH1435" s="307">
        <v>0</v>
      </c>
      <c r="AI1435" s="307">
        <v>3.31</v>
      </c>
      <c r="AJ1435" s="306" t="s">
        <v>181</v>
      </c>
      <c r="AK1435" s="307">
        <v>-5.97</v>
      </c>
      <c r="AL1435" s="307">
        <v>2.3333333333333335E-3</v>
      </c>
      <c r="AN1435" s="312">
        <v>20</v>
      </c>
      <c r="AO1435" s="313" t="s">
        <v>305</v>
      </c>
      <c r="AP1435" s="313" t="s">
        <v>0</v>
      </c>
      <c r="AQ1435" s="313" t="s">
        <v>386</v>
      </c>
      <c r="AR1435" s="314" t="s">
        <v>0</v>
      </c>
      <c r="AS1435" s="314"/>
    </row>
    <row r="1436" spans="1:45" x14ac:dyDescent="0.2">
      <c r="A1436" s="306" t="s">
        <v>2360</v>
      </c>
      <c r="B1436" s="50" t="s">
        <v>310</v>
      </c>
      <c r="C1436" s="50" t="s">
        <v>295</v>
      </c>
      <c r="D1436" s="50" t="s">
        <v>438</v>
      </c>
      <c r="E1436" s="50" t="s">
        <v>297</v>
      </c>
      <c r="F1436" s="50" t="s">
        <v>452</v>
      </c>
      <c r="G1436" s="50" t="s">
        <v>463</v>
      </c>
      <c r="H1436" s="50" t="s">
        <v>560</v>
      </c>
      <c r="I1436" s="50" t="s">
        <v>470</v>
      </c>
      <c r="J1436" s="50" t="s">
        <v>466</v>
      </c>
      <c r="K1436" s="50" t="s">
        <v>474</v>
      </c>
      <c r="L1436" s="307">
        <v>8.0299999999999994</v>
      </c>
      <c r="M1436" s="308">
        <v>1.5</v>
      </c>
      <c r="N1436" s="307">
        <v>7.18</v>
      </c>
      <c r="O1436" s="50" t="s">
        <v>570</v>
      </c>
      <c r="Q1436" s="50" t="s">
        <v>300</v>
      </c>
      <c r="R1436" s="50" t="s">
        <v>560</v>
      </c>
      <c r="T1436" s="308">
        <v>1.85</v>
      </c>
      <c r="U1436" s="309">
        <v>30</v>
      </c>
      <c r="V1436" s="310">
        <v>45200</v>
      </c>
      <c r="W1436" s="310">
        <v>45930</v>
      </c>
      <c r="X1436" s="50" t="s">
        <v>3396</v>
      </c>
      <c r="AD1436" s="50" t="s">
        <v>360</v>
      </c>
      <c r="AF1436" s="306"/>
      <c r="AG1436" s="307">
        <v>3.0959999999999998E-3</v>
      </c>
      <c r="AH1436" s="307">
        <v>0</v>
      </c>
      <c r="AI1436" s="307">
        <v>3.37</v>
      </c>
      <c r="AJ1436" s="50" t="s">
        <v>181</v>
      </c>
      <c r="AK1436" s="307">
        <v>-6.23</v>
      </c>
      <c r="AL1436" s="307">
        <v>2.3333333333333335E-3</v>
      </c>
      <c r="AN1436" s="312">
        <v>20</v>
      </c>
      <c r="AO1436" s="313" t="s">
        <v>305</v>
      </c>
      <c r="AP1436" s="313" t="s">
        <v>0</v>
      </c>
      <c r="AQ1436" s="313" t="s">
        <v>386</v>
      </c>
      <c r="AR1436" s="314" t="s">
        <v>0</v>
      </c>
      <c r="AS1436" s="314"/>
    </row>
    <row r="1437" spans="1:45" x14ac:dyDescent="0.2">
      <c r="A1437" s="306" t="s">
        <v>581</v>
      </c>
      <c r="B1437" s="50" t="s">
        <v>312</v>
      </c>
      <c r="C1437" s="50" t="s">
        <v>295</v>
      </c>
      <c r="D1437" s="50" t="s">
        <v>438</v>
      </c>
      <c r="E1437" s="50" t="s">
        <v>297</v>
      </c>
      <c r="F1437" s="50" t="s">
        <v>298</v>
      </c>
      <c r="G1437" s="50" t="s">
        <v>582</v>
      </c>
      <c r="H1437" s="50" t="s">
        <v>583</v>
      </c>
      <c r="L1437" s="307">
        <v>1669.5204977484755</v>
      </c>
      <c r="M1437" s="308">
        <v>300</v>
      </c>
      <c r="N1437" s="307">
        <v>1500</v>
      </c>
      <c r="O1437" s="50" t="s">
        <v>584</v>
      </c>
      <c r="Q1437" s="50" t="s">
        <v>300</v>
      </c>
      <c r="R1437" s="50" t="s">
        <v>443</v>
      </c>
      <c r="T1437" s="308">
        <v>834</v>
      </c>
      <c r="U1437" s="309">
        <v>10</v>
      </c>
      <c r="V1437" s="310">
        <v>45200</v>
      </c>
      <c r="W1437" s="310">
        <v>45565</v>
      </c>
      <c r="X1437" s="50" t="s">
        <v>3397</v>
      </c>
      <c r="AD1437" s="50" t="s">
        <v>360</v>
      </c>
      <c r="AF1437" s="306"/>
      <c r="AG1437" s="307">
        <v>0.14097536628490134</v>
      </c>
      <c r="AH1437" s="307">
        <v>0.14704029444411715</v>
      </c>
      <c r="AI1437" s="307">
        <v>0.65094062447624224</v>
      </c>
      <c r="AJ1437" s="306" t="s">
        <v>0</v>
      </c>
      <c r="AK1437" s="307">
        <v>53.042518354421276</v>
      </c>
      <c r="AL1437" s="307">
        <v>1.5526540629060765</v>
      </c>
      <c r="AN1437" s="312">
        <v>17</v>
      </c>
      <c r="AO1437" s="313" t="s">
        <v>305</v>
      </c>
      <c r="AP1437" s="313" t="s">
        <v>0</v>
      </c>
      <c r="AQ1437" s="313" t="s">
        <v>386</v>
      </c>
      <c r="AR1437" s="314" t="s">
        <v>0</v>
      </c>
      <c r="AS1437" s="314"/>
    </row>
    <row r="1438" spans="1:45" x14ac:dyDescent="0.2">
      <c r="A1438" s="306" t="s">
        <v>581</v>
      </c>
      <c r="B1438" s="50" t="s">
        <v>312</v>
      </c>
      <c r="C1438" s="50" t="s">
        <v>295</v>
      </c>
      <c r="D1438" s="50" t="s">
        <v>438</v>
      </c>
      <c r="E1438" s="50" t="s">
        <v>297</v>
      </c>
      <c r="F1438" s="50" t="s">
        <v>298</v>
      </c>
      <c r="G1438" s="50" t="s">
        <v>582</v>
      </c>
      <c r="H1438" s="50" t="s">
        <v>583</v>
      </c>
      <c r="L1438" s="307">
        <v>1669.5204977484755</v>
      </c>
      <c r="M1438" s="308">
        <v>300</v>
      </c>
      <c r="N1438" s="307">
        <v>1500</v>
      </c>
      <c r="O1438" s="50" t="s">
        <v>584</v>
      </c>
      <c r="Q1438" s="50" t="s">
        <v>300</v>
      </c>
      <c r="R1438" s="50" t="s">
        <v>443</v>
      </c>
      <c r="T1438" s="308">
        <v>834</v>
      </c>
      <c r="U1438" s="309">
        <v>10</v>
      </c>
      <c r="V1438" s="310">
        <v>45566</v>
      </c>
      <c r="W1438" s="310">
        <v>45930</v>
      </c>
      <c r="X1438" s="50" t="s">
        <v>3393</v>
      </c>
      <c r="AD1438" s="50" t="s">
        <v>360</v>
      </c>
      <c r="AF1438" s="306"/>
      <c r="AG1438" s="307">
        <v>0.14097536628490134</v>
      </c>
      <c r="AH1438" s="307">
        <v>0.14704029444411715</v>
      </c>
      <c r="AI1438" s="307">
        <v>0.65094062447624224</v>
      </c>
      <c r="AJ1438" s="50" t="s">
        <v>0</v>
      </c>
      <c r="AK1438" s="307">
        <v>53.042518354421276</v>
      </c>
      <c r="AL1438" s="307">
        <v>1.5526540629060765</v>
      </c>
      <c r="AN1438" s="312">
        <v>17</v>
      </c>
      <c r="AO1438" s="313" t="s">
        <v>305</v>
      </c>
      <c r="AP1438" s="313" t="s">
        <v>0</v>
      </c>
      <c r="AQ1438" s="313" t="s">
        <v>386</v>
      </c>
      <c r="AR1438" s="314" t="s">
        <v>0</v>
      </c>
      <c r="AS1438" s="314"/>
    </row>
    <row r="1439" spans="1:45" x14ac:dyDescent="0.2">
      <c r="A1439" s="306" t="s">
        <v>585</v>
      </c>
      <c r="B1439" s="50" t="s">
        <v>312</v>
      </c>
      <c r="C1439" s="50" t="s">
        <v>295</v>
      </c>
      <c r="D1439" s="50" t="s">
        <v>438</v>
      </c>
      <c r="E1439" s="50" t="s">
        <v>297</v>
      </c>
      <c r="F1439" s="50" t="s">
        <v>298</v>
      </c>
      <c r="G1439" s="50" t="s">
        <v>586</v>
      </c>
      <c r="H1439" s="50" t="s">
        <v>587</v>
      </c>
      <c r="I1439" s="50" t="s">
        <v>588</v>
      </c>
      <c r="J1439" s="50" t="s">
        <v>589</v>
      </c>
      <c r="L1439" s="307">
        <v>1004.8796298180653</v>
      </c>
      <c r="M1439" s="308">
        <v>150</v>
      </c>
      <c r="N1439" s="307">
        <v>905.91</v>
      </c>
      <c r="O1439" s="50" t="s">
        <v>2734</v>
      </c>
      <c r="Q1439" s="50" t="s">
        <v>300</v>
      </c>
      <c r="R1439" s="50" t="s">
        <v>443</v>
      </c>
      <c r="T1439" s="308">
        <v>348</v>
      </c>
      <c r="U1439" s="309">
        <v>5</v>
      </c>
      <c r="V1439" s="310">
        <v>45200</v>
      </c>
      <c r="W1439" s="310">
        <v>45930</v>
      </c>
      <c r="X1439" s="50" t="s">
        <v>590</v>
      </c>
      <c r="AD1439" s="50" t="s">
        <v>304</v>
      </c>
      <c r="AE1439" s="310">
        <v>44669</v>
      </c>
      <c r="AF1439" s="306" t="s">
        <v>2450</v>
      </c>
      <c r="AG1439" s="307">
        <v>0.12083178096182305</v>
      </c>
      <c r="AH1439" s="307">
        <v>0.12547566240469096</v>
      </c>
      <c r="AI1439" s="307">
        <v>1.5305259563398452</v>
      </c>
      <c r="AJ1439" s="306" t="s">
        <v>181</v>
      </c>
      <c r="AK1439" s="307">
        <v>14.377570785585339</v>
      </c>
      <c r="AL1439" s="307">
        <v>1.8690761114615999</v>
      </c>
      <c r="AN1439" s="312">
        <v>17</v>
      </c>
      <c r="AO1439" s="313" t="s">
        <v>305</v>
      </c>
      <c r="AP1439" s="313" t="s">
        <v>0</v>
      </c>
      <c r="AQ1439" s="313" t="s">
        <v>306</v>
      </c>
      <c r="AR1439" s="314" t="s">
        <v>0</v>
      </c>
      <c r="AS1439" s="314"/>
    </row>
    <row r="1440" spans="1:45" x14ac:dyDescent="0.2">
      <c r="A1440" s="306" t="s">
        <v>591</v>
      </c>
      <c r="B1440" s="50" t="s">
        <v>312</v>
      </c>
      <c r="C1440" s="50" t="s">
        <v>295</v>
      </c>
      <c r="D1440" s="50" t="s">
        <v>438</v>
      </c>
      <c r="E1440" s="50" t="s">
        <v>297</v>
      </c>
      <c r="F1440" s="50" t="s">
        <v>298</v>
      </c>
      <c r="G1440" s="50" t="s">
        <v>586</v>
      </c>
      <c r="H1440" s="50" t="s">
        <v>587</v>
      </c>
      <c r="I1440" s="50" t="s">
        <v>588</v>
      </c>
      <c r="J1440" s="50" t="s">
        <v>592</v>
      </c>
      <c r="L1440" s="307">
        <v>311.31260239495441</v>
      </c>
      <c r="M1440" s="308">
        <v>150</v>
      </c>
      <c r="N1440" s="307">
        <v>280.64999999999998</v>
      </c>
      <c r="O1440" s="50" t="s">
        <v>2735</v>
      </c>
      <c r="Q1440" s="50" t="s">
        <v>300</v>
      </c>
      <c r="R1440" s="50" t="s">
        <v>443</v>
      </c>
      <c r="T1440" s="308">
        <v>348</v>
      </c>
      <c r="U1440" s="309">
        <v>5</v>
      </c>
      <c r="V1440" s="310">
        <v>45200</v>
      </c>
      <c r="W1440" s="310">
        <v>45930</v>
      </c>
      <c r="X1440" s="50" t="s">
        <v>590</v>
      </c>
      <c r="AD1440" s="50" t="s">
        <v>304</v>
      </c>
      <c r="AE1440" s="310">
        <v>44669</v>
      </c>
      <c r="AF1440" s="306" t="s">
        <v>2450</v>
      </c>
      <c r="AG1440" s="307">
        <v>3.7433793130081411E-2</v>
      </c>
      <c r="AH1440" s="307">
        <v>3.8872471728287838E-2</v>
      </c>
      <c r="AI1440" s="307">
        <v>0.4741583015146299</v>
      </c>
      <c r="AJ1440" s="50" t="s">
        <v>0</v>
      </c>
      <c r="AK1440" s="307">
        <v>94.700356639119988</v>
      </c>
      <c r="AL1440" s="307">
        <v>0.57904144045461481</v>
      </c>
      <c r="AN1440" s="312">
        <v>17</v>
      </c>
      <c r="AO1440" s="313" t="s">
        <v>305</v>
      </c>
      <c r="AP1440" s="313" t="s">
        <v>0</v>
      </c>
      <c r="AQ1440" s="313" t="s">
        <v>306</v>
      </c>
      <c r="AR1440" s="314" t="s">
        <v>0</v>
      </c>
      <c r="AS1440" s="314"/>
    </row>
    <row r="1441" spans="1:46" x14ac:dyDescent="0.2">
      <c r="A1441" s="306" t="s">
        <v>627</v>
      </c>
      <c r="B1441" s="50" t="s">
        <v>312</v>
      </c>
      <c r="C1441" s="50" t="s">
        <v>295</v>
      </c>
      <c r="D1441" s="50" t="s">
        <v>438</v>
      </c>
      <c r="E1441" s="50" t="s">
        <v>297</v>
      </c>
      <c r="F1441" s="50" t="s">
        <v>623</v>
      </c>
      <c r="G1441" s="50" t="s">
        <v>628</v>
      </c>
      <c r="H1441" s="50" t="s">
        <v>629</v>
      </c>
      <c r="L1441" s="307">
        <v>4683.5846462077625</v>
      </c>
      <c r="M1441" s="308">
        <v>1000</v>
      </c>
      <c r="N1441" s="307">
        <v>4222.33</v>
      </c>
      <c r="O1441" s="50" t="s">
        <v>2744</v>
      </c>
      <c r="Q1441" s="50" t="s">
        <v>300</v>
      </c>
      <c r="R1441" s="50" t="s">
        <v>443</v>
      </c>
      <c r="T1441" s="308">
        <v>4080</v>
      </c>
      <c r="U1441" s="309">
        <v>15</v>
      </c>
      <c r="V1441" s="310">
        <v>45200</v>
      </c>
      <c r="W1441" s="310">
        <v>45930</v>
      </c>
      <c r="X1441" s="50" t="s">
        <v>3397</v>
      </c>
      <c r="AD1441" s="50" t="s">
        <v>360</v>
      </c>
      <c r="AF1441" s="306"/>
      <c r="AG1441" s="307">
        <v>0.56317777502286059</v>
      </c>
      <c r="AH1441" s="307">
        <v>0.58482217021133032</v>
      </c>
      <c r="AI1441" s="307">
        <v>0.61091890644290514</v>
      </c>
      <c r="AJ1441" s="306" t="s">
        <v>0</v>
      </c>
      <c r="AK1441" s="307">
        <v>68.648311948800753</v>
      </c>
      <c r="AL1441" s="307">
        <v>2.9038224806488109</v>
      </c>
      <c r="AN1441" s="312">
        <v>17</v>
      </c>
      <c r="AO1441" s="313" t="s">
        <v>305</v>
      </c>
      <c r="AP1441" s="313" t="s">
        <v>0</v>
      </c>
      <c r="AQ1441" s="313" t="s">
        <v>386</v>
      </c>
      <c r="AR1441" s="314" t="s">
        <v>0</v>
      </c>
      <c r="AS1441" s="314"/>
    </row>
    <row r="1442" spans="1:46" x14ac:dyDescent="0.2">
      <c r="A1442" s="306" t="s">
        <v>631</v>
      </c>
      <c r="B1442" s="50" t="s">
        <v>312</v>
      </c>
      <c r="C1442" s="50" t="s">
        <v>295</v>
      </c>
      <c r="D1442" s="50" t="s">
        <v>438</v>
      </c>
      <c r="E1442" s="50" t="s">
        <v>297</v>
      </c>
      <c r="F1442" s="50" t="s">
        <v>623</v>
      </c>
      <c r="G1442" s="50" t="s">
        <v>624</v>
      </c>
      <c r="H1442" s="50" t="s">
        <v>632</v>
      </c>
      <c r="L1442" s="307">
        <v>4299.12</v>
      </c>
      <c r="M1442" s="308">
        <v>700</v>
      </c>
      <c r="N1442" s="307">
        <v>4010.57</v>
      </c>
      <c r="O1442" s="50" t="s">
        <v>2745</v>
      </c>
      <c r="Q1442" s="50" t="s">
        <v>300</v>
      </c>
      <c r="R1442" s="50" t="s">
        <v>443</v>
      </c>
      <c r="T1442" s="308">
        <v>2317</v>
      </c>
      <c r="U1442" s="309">
        <v>15</v>
      </c>
      <c r="V1442" s="310">
        <v>45200</v>
      </c>
      <c r="W1442" s="310">
        <v>45930</v>
      </c>
      <c r="X1442" s="50" t="s">
        <v>3397</v>
      </c>
      <c r="AD1442" s="50" t="s">
        <v>360</v>
      </c>
      <c r="AF1442" s="306"/>
      <c r="AG1442" s="307">
        <v>0.53493429548610549</v>
      </c>
      <c r="AH1442" s="307">
        <v>0.5554932198699678</v>
      </c>
      <c r="AI1442" s="307">
        <v>1.0218158368256425</v>
      </c>
      <c r="AJ1442" s="50" t="s">
        <v>181</v>
      </c>
      <c r="AK1442" s="307">
        <v>32.326757442215026</v>
      </c>
      <c r="AL1442" s="307">
        <v>2.7581951948290797</v>
      </c>
      <c r="AN1442" s="312">
        <v>17</v>
      </c>
      <c r="AO1442" s="313" t="s">
        <v>305</v>
      </c>
      <c r="AP1442" s="313" t="s">
        <v>0</v>
      </c>
      <c r="AQ1442" s="313" t="s">
        <v>386</v>
      </c>
      <c r="AR1442" s="314" t="s">
        <v>0</v>
      </c>
      <c r="AS1442" s="314"/>
    </row>
    <row r="1443" spans="1:46" x14ac:dyDescent="0.2">
      <c r="A1443" s="306" t="s">
        <v>639</v>
      </c>
      <c r="B1443" s="50" t="s">
        <v>312</v>
      </c>
      <c r="C1443" s="50" t="s">
        <v>295</v>
      </c>
      <c r="D1443" s="50" t="s">
        <v>438</v>
      </c>
      <c r="E1443" s="50" t="s">
        <v>297</v>
      </c>
      <c r="F1443" s="50" t="s">
        <v>623</v>
      </c>
      <c r="G1443" s="50" t="s">
        <v>640</v>
      </c>
      <c r="H1443" s="50" t="s">
        <v>506</v>
      </c>
      <c r="I1443" s="50" t="s">
        <v>632</v>
      </c>
      <c r="L1443" s="307">
        <v>1041.5275246975243</v>
      </c>
      <c r="M1443" s="308">
        <v>600</v>
      </c>
      <c r="N1443" s="307">
        <v>938</v>
      </c>
      <c r="O1443" s="50" t="s">
        <v>2746</v>
      </c>
      <c r="Q1443" s="50" t="s">
        <v>300</v>
      </c>
      <c r="R1443" s="50" t="s">
        <v>506</v>
      </c>
      <c r="T1443" s="308">
        <v>827</v>
      </c>
      <c r="U1443" s="309">
        <v>15</v>
      </c>
      <c r="V1443" s="310">
        <v>45200</v>
      </c>
      <c r="W1443" s="310">
        <v>45930</v>
      </c>
      <c r="X1443" s="50" t="s">
        <v>3322</v>
      </c>
      <c r="AD1443" s="50" t="s">
        <v>360</v>
      </c>
      <c r="AF1443" s="306"/>
      <c r="AG1443" s="307">
        <v>0.17162867206553295</v>
      </c>
      <c r="AH1443" s="307">
        <v>0.17880171559847102</v>
      </c>
      <c r="AI1443" s="307">
        <v>0.68813517600937346</v>
      </c>
      <c r="AJ1443" s="306" t="s">
        <v>0</v>
      </c>
      <c r="AK1443" s="307">
        <v>54.024120973813801</v>
      </c>
      <c r="AL1443" s="307">
        <v>0.64574706531246584</v>
      </c>
      <c r="AN1443" s="312">
        <v>10</v>
      </c>
      <c r="AO1443" s="313" t="s">
        <v>305</v>
      </c>
      <c r="AP1443" s="313" t="s">
        <v>0</v>
      </c>
      <c r="AQ1443" s="313" t="s">
        <v>306</v>
      </c>
      <c r="AR1443" s="314" t="s">
        <v>0</v>
      </c>
      <c r="AS1443" s="314"/>
    </row>
    <row r="1444" spans="1:46" x14ac:dyDescent="0.2">
      <c r="A1444" s="306" t="s">
        <v>642</v>
      </c>
      <c r="B1444" s="50" t="s">
        <v>312</v>
      </c>
      <c r="C1444" s="50" t="s">
        <v>295</v>
      </c>
      <c r="D1444" s="50" t="s">
        <v>438</v>
      </c>
      <c r="E1444" s="50" t="s">
        <v>297</v>
      </c>
      <c r="F1444" s="50" t="s">
        <v>623</v>
      </c>
      <c r="G1444" s="50" t="s">
        <v>640</v>
      </c>
      <c r="H1444" s="50" t="s">
        <v>506</v>
      </c>
      <c r="I1444" s="50" t="s">
        <v>643</v>
      </c>
      <c r="L1444" s="307">
        <v>1041.5275246975243</v>
      </c>
      <c r="M1444" s="308">
        <v>100</v>
      </c>
      <c r="N1444" s="307">
        <v>938</v>
      </c>
      <c r="O1444" s="50" t="s">
        <v>2747</v>
      </c>
      <c r="Q1444" s="50" t="s">
        <v>339</v>
      </c>
      <c r="R1444" s="50" t="s">
        <v>506</v>
      </c>
      <c r="T1444" s="308">
        <v>125</v>
      </c>
      <c r="U1444" s="309">
        <v>15</v>
      </c>
      <c r="V1444" s="310">
        <v>45200</v>
      </c>
      <c r="W1444" s="310">
        <v>45930</v>
      </c>
      <c r="X1444" s="50" t="s">
        <v>3322</v>
      </c>
      <c r="AD1444" s="50" t="s">
        <v>360</v>
      </c>
      <c r="AF1444" s="306"/>
      <c r="AG1444" s="307">
        <v>0.17162867206553295</v>
      </c>
      <c r="AH1444" s="307">
        <v>0.17880171559847102</v>
      </c>
      <c r="AI1444" s="307">
        <v>4.4115332601531145</v>
      </c>
      <c r="AJ1444" s="50" t="s">
        <v>181</v>
      </c>
      <c r="AK1444" s="307">
        <v>-15.463435728414735</v>
      </c>
      <c r="AL1444" s="307">
        <v>0.64574706531246584</v>
      </c>
      <c r="AN1444" s="312">
        <v>10</v>
      </c>
      <c r="AO1444" s="313" t="s">
        <v>305</v>
      </c>
      <c r="AP1444" s="313" t="s">
        <v>0</v>
      </c>
      <c r="AQ1444" s="313" t="s">
        <v>306</v>
      </c>
      <c r="AR1444" s="314" t="s">
        <v>0</v>
      </c>
      <c r="AS1444" s="314"/>
    </row>
    <row r="1445" spans="1:46" x14ac:dyDescent="0.2">
      <c r="A1445" s="306" t="s">
        <v>645</v>
      </c>
      <c r="B1445" s="50" t="s">
        <v>312</v>
      </c>
      <c r="C1445" s="50" t="s">
        <v>295</v>
      </c>
      <c r="D1445" s="50" t="s">
        <v>438</v>
      </c>
      <c r="E1445" s="50" t="s">
        <v>297</v>
      </c>
      <c r="F1445" s="50" t="s">
        <v>623</v>
      </c>
      <c r="G1445" s="50" t="s">
        <v>640</v>
      </c>
      <c r="H1445" s="50" t="s">
        <v>646</v>
      </c>
      <c r="I1445" s="50" t="s">
        <v>632</v>
      </c>
      <c r="L1445" s="307">
        <v>2075.8093120802387</v>
      </c>
      <c r="M1445" s="308">
        <v>600</v>
      </c>
      <c r="N1445" s="307">
        <v>1863</v>
      </c>
      <c r="O1445" s="50" t="s">
        <v>2748</v>
      </c>
      <c r="Q1445" s="50" t="s">
        <v>300</v>
      </c>
      <c r="R1445" s="50" t="s">
        <v>646</v>
      </c>
      <c r="T1445" s="308">
        <v>827</v>
      </c>
      <c r="U1445" s="309">
        <v>15</v>
      </c>
      <c r="V1445" s="310">
        <v>45200</v>
      </c>
      <c r="W1445" s="310">
        <v>45930</v>
      </c>
      <c r="X1445" s="50" t="s">
        <v>3322</v>
      </c>
      <c r="AD1445" s="50" t="s">
        <v>360</v>
      </c>
      <c r="AF1445" s="306"/>
      <c r="AG1445" s="307">
        <v>0.29607511526965052</v>
      </c>
      <c r="AH1445" s="307">
        <v>0.30889701137460712</v>
      </c>
      <c r="AI1445" s="307">
        <v>1.2454696004322658</v>
      </c>
      <c r="AJ1445" s="306" t="s">
        <v>181</v>
      </c>
      <c r="AK1445" s="307">
        <v>16.718189127982477</v>
      </c>
      <c r="AL1445" s="307">
        <v>1.2870017734897479</v>
      </c>
      <c r="AN1445" s="312">
        <v>10</v>
      </c>
      <c r="AO1445" s="313" t="s">
        <v>305</v>
      </c>
      <c r="AP1445" s="313" t="s">
        <v>0</v>
      </c>
      <c r="AQ1445" s="313" t="s">
        <v>306</v>
      </c>
      <c r="AR1445" s="314" t="s">
        <v>0</v>
      </c>
      <c r="AS1445" s="314"/>
    </row>
    <row r="1446" spans="1:46" x14ac:dyDescent="0.2">
      <c r="A1446" s="306" t="s">
        <v>648</v>
      </c>
      <c r="B1446" s="50" t="s">
        <v>312</v>
      </c>
      <c r="C1446" s="50" t="s">
        <v>295</v>
      </c>
      <c r="D1446" s="50" t="s">
        <v>438</v>
      </c>
      <c r="E1446" s="50" t="s">
        <v>297</v>
      </c>
      <c r="F1446" s="50" t="s">
        <v>623</v>
      </c>
      <c r="G1446" s="50" t="s">
        <v>640</v>
      </c>
      <c r="H1446" s="50" t="s">
        <v>646</v>
      </c>
      <c r="I1446" s="50" t="s">
        <v>643</v>
      </c>
      <c r="L1446" s="307">
        <v>2075.8093120802387</v>
      </c>
      <c r="M1446" s="308">
        <v>100</v>
      </c>
      <c r="N1446" s="307">
        <v>1863</v>
      </c>
      <c r="O1446" s="50" t="s">
        <v>2749</v>
      </c>
      <c r="Q1446" s="50" t="s">
        <v>339</v>
      </c>
      <c r="R1446" s="50" t="s">
        <v>646</v>
      </c>
      <c r="T1446" s="308">
        <v>125</v>
      </c>
      <c r="U1446" s="309">
        <v>15</v>
      </c>
      <c r="V1446" s="310">
        <v>45200</v>
      </c>
      <c r="W1446" s="310">
        <v>45930</v>
      </c>
      <c r="X1446" s="50" t="s">
        <v>3322</v>
      </c>
      <c r="AD1446" s="50" t="s">
        <v>360</v>
      </c>
      <c r="AF1446" s="306"/>
      <c r="AG1446" s="307">
        <v>0.29607511526965052</v>
      </c>
      <c r="AH1446" s="307">
        <v>0.30889701137460712</v>
      </c>
      <c r="AI1446" s="307">
        <v>7.984522167112277</v>
      </c>
      <c r="AJ1446" s="50" t="s">
        <v>181</v>
      </c>
      <c r="AK1446" s="307">
        <v>-18.146864472159301</v>
      </c>
      <c r="AL1446" s="307">
        <v>1.2870017734897479</v>
      </c>
      <c r="AN1446" s="312">
        <v>10</v>
      </c>
      <c r="AO1446" s="313" t="s">
        <v>305</v>
      </c>
      <c r="AP1446" s="313" t="s">
        <v>0</v>
      </c>
      <c r="AQ1446" s="313" t="s">
        <v>306</v>
      </c>
      <c r="AR1446" s="314" t="s">
        <v>0</v>
      </c>
      <c r="AS1446" s="314"/>
    </row>
    <row r="1447" spans="1:46" x14ac:dyDescent="0.2">
      <c r="A1447" s="306" t="s">
        <v>2451</v>
      </c>
      <c r="B1447" s="50" t="s">
        <v>312</v>
      </c>
      <c r="C1447" s="50" t="s">
        <v>295</v>
      </c>
      <c r="D1447" s="50" t="s">
        <v>438</v>
      </c>
      <c r="E1447" s="50" t="s">
        <v>297</v>
      </c>
      <c r="F1447" s="50" t="s">
        <v>623</v>
      </c>
      <c r="G1447" s="50" t="s">
        <v>2452</v>
      </c>
      <c r="H1447" s="50" t="s">
        <v>682</v>
      </c>
      <c r="I1447" s="50" t="s">
        <v>632</v>
      </c>
      <c r="L1447" s="307">
        <v>10.286436783571421</v>
      </c>
      <c r="M1447" s="308">
        <v>2</v>
      </c>
      <c r="N1447" s="307">
        <v>9.1609999999999996</v>
      </c>
      <c r="O1447" s="50" t="s">
        <v>2750</v>
      </c>
      <c r="Q1447" s="50" t="s">
        <v>300</v>
      </c>
      <c r="R1447" s="50" t="s">
        <v>441</v>
      </c>
      <c r="T1447" s="308">
        <v>2.44</v>
      </c>
      <c r="U1447" s="309">
        <v>15</v>
      </c>
      <c r="V1447" s="310">
        <v>45200</v>
      </c>
      <c r="W1447" s="310">
        <v>45930</v>
      </c>
      <c r="X1447" s="50" t="s">
        <v>3398</v>
      </c>
      <c r="AD1447" s="50" t="s">
        <v>360</v>
      </c>
      <c r="AF1447" s="306"/>
      <c r="AG1447" s="307">
        <v>1.2545011805190217E-3</v>
      </c>
      <c r="AH1447" s="307">
        <v>1.3144274769672369E-3</v>
      </c>
      <c r="AI1447" s="307">
        <v>2.066617342668478</v>
      </c>
      <c r="AJ1447" s="306" t="s">
        <v>181</v>
      </c>
      <c r="AK1447" s="307">
        <v>2.9334625059771371</v>
      </c>
      <c r="AL1447" s="307">
        <v>6.3775908058142953E-3</v>
      </c>
      <c r="AN1447" s="312">
        <v>17</v>
      </c>
      <c r="AO1447" s="313" t="s">
        <v>305</v>
      </c>
      <c r="AP1447" s="313" t="s">
        <v>0</v>
      </c>
      <c r="AQ1447" s="313" t="s">
        <v>306</v>
      </c>
      <c r="AR1447" s="314" t="s">
        <v>0</v>
      </c>
      <c r="AS1447" s="314"/>
    </row>
    <row r="1448" spans="1:46" x14ac:dyDescent="0.2">
      <c r="A1448" s="306" t="s">
        <v>2453</v>
      </c>
      <c r="B1448" s="50" t="s">
        <v>312</v>
      </c>
      <c r="C1448" s="50" t="s">
        <v>295</v>
      </c>
      <c r="D1448" s="50" t="s">
        <v>438</v>
      </c>
      <c r="E1448" s="50" t="s">
        <v>297</v>
      </c>
      <c r="F1448" s="50" t="s">
        <v>623</v>
      </c>
      <c r="G1448" s="50" t="s">
        <v>2452</v>
      </c>
      <c r="H1448" s="50" t="s">
        <v>682</v>
      </c>
      <c r="I1448" s="50" t="s">
        <v>625</v>
      </c>
      <c r="L1448" s="307">
        <v>8.044103604137721</v>
      </c>
      <c r="M1448" s="308">
        <v>2</v>
      </c>
      <c r="N1448" s="307">
        <v>7.1639999999999997</v>
      </c>
      <c r="O1448" s="50" t="s">
        <v>2751</v>
      </c>
      <c r="Q1448" s="50" t="s">
        <v>643</v>
      </c>
      <c r="R1448" s="50" t="s">
        <v>441</v>
      </c>
      <c r="T1448" s="308">
        <v>2.44</v>
      </c>
      <c r="U1448" s="309">
        <v>15</v>
      </c>
      <c r="V1448" s="310">
        <v>45200</v>
      </c>
      <c r="W1448" s="310">
        <v>45930</v>
      </c>
      <c r="X1448" s="50" t="s">
        <v>3398</v>
      </c>
      <c r="AD1448" s="50" t="s">
        <v>360</v>
      </c>
      <c r="AF1448" s="306"/>
      <c r="AG1448" s="307">
        <v>9.8103334321998376E-4</v>
      </c>
      <c r="AH1448" s="307">
        <v>1.0278963481053691E-3</v>
      </c>
      <c r="AI1448" s="307">
        <v>1.6161168696514547</v>
      </c>
      <c r="AJ1448" s="50" t="s">
        <v>181</v>
      </c>
      <c r="AK1448" s="307">
        <v>9.7894453640566255</v>
      </c>
      <c r="AL1448" s="307">
        <v>4.9873442345653995E-3</v>
      </c>
      <c r="AN1448" s="312">
        <v>17</v>
      </c>
      <c r="AO1448" s="313" t="s">
        <v>305</v>
      </c>
      <c r="AP1448" s="313" t="s">
        <v>0</v>
      </c>
      <c r="AQ1448" s="313" t="s">
        <v>306</v>
      </c>
      <c r="AR1448" s="314" t="s">
        <v>0</v>
      </c>
      <c r="AS1448" s="314"/>
    </row>
    <row r="1449" spans="1:46" x14ac:dyDescent="0.2">
      <c r="A1449" s="306" t="s">
        <v>2454</v>
      </c>
      <c r="B1449" s="50" t="s">
        <v>312</v>
      </c>
      <c r="C1449" s="50" t="s">
        <v>295</v>
      </c>
      <c r="D1449" s="50" t="s">
        <v>438</v>
      </c>
      <c r="E1449" s="50" t="s">
        <v>297</v>
      </c>
      <c r="F1449" s="50" t="s">
        <v>623</v>
      </c>
      <c r="G1449" s="50" t="s">
        <v>2452</v>
      </c>
      <c r="H1449" s="50" t="s">
        <v>687</v>
      </c>
      <c r="I1449" s="50" t="s">
        <v>632</v>
      </c>
      <c r="L1449" s="307">
        <v>15.529027476999538</v>
      </c>
      <c r="M1449" s="308">
        <v>3.5</v>
      </c>
      <c r="N1449" s="307">
        <v>13.83</v>
      </c>
      <c r="O1449" s="50" t="s">
        <v>2752</v>
      </c>
      <c r="Q1449" s="50" t="s">
        <v>300</v>
      </c>
      <c r="R1449" s="50" t="s">
        <v>441</v>
      </c>
      <c r="T1449" s="308">
        <v>3.9</v>
      </c>
      <c r="U1449" s="309">
        <v>15</v>
      </c>
      <c r="V1449" s="310">
        <v>45200</v>
      </c>
      <c r="W1449" s="310">
        <v>45930</v>
      </c>
      <c r="X1449" s="50" t="s">
        <v>3398</v>
      </c>
      <c r="AD1449" s="50" t="s">
        <v>360</v>
      </c>
      <c r="AF1449" s="306"/>
      <c r="AG1449" s="307">
        <v>1.8938709012747594E-3</v>
      </c>
      <c r="AH1449" s="307">
        <v>1.9843392649772831E-3</v>
      </c>
      <c r="AI1449" s="307">
        <v>1.9519315591405133</v>
      </c>
      <c r="AJ1449" s="50" t="s">
        <v>181</v>
      </c>
      <c r="AK1449" s="307">
        <v>4.3785436542438116</v>
      </c>
      <c r="AL1449" s="307">
        <v>9.6279970357397403E-3</v>
      </c>
      <c r="AN1449" s="312">
        <v>17</v>
      </c>
      <c r="AO1449" s="313" t="s">
        <v>305</v>
      </c>
      <c r="AP1449" s="313" t="s">
        <v>0</v>
      </c>
      <c r="AQ1449" s="313" t="s">
        <v>306</v>
      </c>
      <c r="AR1449" s="314" t="s">
        <v>0</v>
      </c>
      <c r="AS1449" s="314"/>
    </row>
    <row r="1450" spans="1:46" x14ac:dyDescent="0.2">
      <c r="A1450" s="306" t="s">
        <v>2455</v>
      </c>
      <c r="B1450" s="50" t="s">
        <v>312</v>
      </c>
      <c r="C1450" s="50" t="s">
        <v>295</v>
      </c>
      <c r="D1450" s="50" t="s">
        <v>438</v>
      </c>
      <c r="E1450" s="50" t="s">
        <v>297</v>
      </c>
      <c r="F1450" s="50" t="s">
        <v>623</v>
      </c>
      <c r="G1450" s="50" t="s">
        <v>2452</v>
      </c>
      <c r="H1450" s="50" t="s">
        <v>687</v>
      </c>
      <c r="I1450" s="50" t="s">
        <v>625</v>
      </c>
      <c r="L1450" s="307">
        <v>13.246271666389267</v>
      </c>
      <c r="M1450" s="308">
        <v>3.5</v>
      </c>
      <c r="N1450" s="307">
        <v>11.797000000000001</v>
      </c>
      <c r="O1450" s="306" t="s">
        <v>2753</v>
      </c>
      <c r="Q1450" s="50" t="s">
        <v>643</v>
      </c>
      <c r="R1450" s="50" t="s">
        <v>441</v>
      </c>
      <c r="T1450" s="308">
        <v>3.9</v>
      </c>
      <c r="U1450" s="309">
        <v>15</v>
      </c>
      <c r="V1450" s="310">
        <v>45200</v>
      </c>
      <c r="W1450" s="310">
        <v>45930</v>
      </c>
      <c r="X1450" s="50" t="s">
        <v>3398</v>
      </c>
      <c r="AD1450" s="50" t="s">
        <v>360</v>
      </c>
      <c r="AF1450" s="306"/>
      <c r="AG1450" s="307">
        <v>1.6154732481806463E-3</v>
      </c>
      <c r="AH1450" s="307">
        <v>1.6926428278334785E-3</v>
      </c>
      <c r="AI1450" s="307">
        <v>1.6649990313218104</v>
      </c>
      <c r="AJ1450" s="306" t="s">
        <v>181</v>
      </c>
      <c r="AK1450" s="307">
        <v>8.8660855718899771</v>
      </c>
      <c r="AL1450" s="307">
        <v>8.2126884331613619E-3</v>
      </c>
      <c r="AN1450" s="312">
        <v>17</v>
      </c>
      <c r="AO1450" s="313" t="s">
        <v>305</v>
      </c>
      <c r="AP1450" s="313" t="s">
        <v>0</v>
      </c>
      <c r="AQ1450" s="313" t="s">
        <v>306</v>
      </c>
      <c r="AR1450" s="314" t="s">
        <v>0</v>
      </c>
      <c r="AS1450" s="314"/>
      <c r="AT1450" s="323"/>
    </row>
    <row r="1451" spans="1:46" x14ac:dyDescent="0.2">
      <c r="A1451" s="306" t="s">
        <v>2493</v>
      </c>
      <c r="B1451" s="50" t="s">
        <v>312</v>
      </c>
      <c r="C1451" s="50" t="s">
        <v>295</v>
      </c>
      <c r="D1451" s="50" t="s">
        <v>438</v>
      </c>
      <c r="E1451" s="50" t="s">
        <v>1627</v>
      </c>
      <c r="F1451" s="50" t="s">
        <v>1628</v>
      </c>
      <c r="G1451" s="50" t="s">
        <v>2457</v>
      </c>
      <c r="H1451" s="50" t="s">
        <v>2494</v>
      </c>
      <c r="I1451" s="50" t="s">
        <v>2495</v>
      </c>
      <c r="J1451" s="50" t="s">
        <v>2496</v>
      </c>
      <c r="L1451" s="307">
        <v>66.895225174153396</v>
      </c>
      <c r="M1451" s="308">
        <v>20</v>
      </c>
      <c r="N1451" s="307">
        <v>61.386061244308202</v>
      </c>
      <c r="O1451" s="306" t="s">
        <v>2754</v>
      </c>
      <c r="T1451" s="308">
        <v>40.252685330790101</v>
      </c>
      <c r="U1451" s="309">
        <v>12</v>
      </c>
      <c r="V1451" s="310">
        <v>45200</v>
      </c>
      <c r="W1451" s="310">
        <v>45930</v>
      </c>
      <c r="X1451" s="50" t="s">
        <v>3322</v>
      </c>
      <c r="AD1451" s="50" t="s">
        <v>304</v>
      </c>
      <c r="AE1451" s="310">
        <v>45014</v>
      </c>
      <c r="AF1451" s="306" t="s">
        <v>2461</v>
      </c>
      <c r="AG1451" s="307">
        <v>5.9704163800081891E-3</v>
      </c>
      <c r="AH1451" s="307">
        <v>5.7303825853999586E-3</v>
      </c>
      <c r="AI1451" s="307">
        <v>0.79994531361086407</v>
      </c>
      <c r="AJ1451" s="306" t="s">
        <v>0</v>
      </c>
      <c r="AK1451" s="307">
        <v>44.46976779755326</v>
      </c>
      <c r="AL1451" s="307">
        <v>4.5320957942942441E-2</v>
      </c>
      <c r="AN1451" s="312">
        <v>8</v>
      </c>
      <c r="AO1451" s="313" t="s">
        <v>305</v>
      </c>
      <c r="AP1451" s="313" t="s">
        <v>0</v>
      </c>
      <c r="AQ1451" s="313" t="s">
        <v>306</v>
      </c>
      <c r="AR1451" s="314" t="s">
        <v>0</v>
      </c>
      <c r="AS1451" s="314"/>
      <c r="AT1451" s="323"/>
    </row>
    <row r="1452" spans="1:46" x14ac:dyDescent="0.2">
      <c r="A1452" s="306" t="s">
        <v>2497</v>
      </c>
      <c r="B1452" s="50" t="s">
        <v>312</v>
      </c>
      <c r="C1452" s="50" t="s">
        <v>295</v>
      </c>
      <c r="D1452" s="50" t="s">
        <v>438</v>
      </c>
      <c r="E1452" s="50" t="s">
        <v>1627</v>
      </c>
      <c r="F1452" s="50" t="s">
        <v>1628</v>
      </c>
      <c r="G1452" s="50" t="s">
        <v>2457</v>
      </c>
      <c r="H1452" s="50" t="s">
        <v>2494</v>
      </c>
      <c r="I1452" s="50" t="s">
        <v>2495</v>
      </c>
      <c r="J1452" s="50" t="s">
        <v>2498</v>
      </c>
      <c r="L1452" s="307">
        <v>75.628085968392739</v>
      </c>
      <c r="M1452" s="308">
        <v>20</v>
      </c>
      <c r="N1452" s="307">
        <v>68.845234846405589</v>
      </c>
      <c r="O1452" s="306" t="s">
        <v>2755</v>
      </c>
      <c r="T1452" s="308">
        <v>44.52529033079</v>
      </c>
      <c r="U1452" s="309">
        <v>12</v>
      </c>
      <c r="V1452" s="310">
        <v>45200</v>
      </c>
      <c r="W1452" s="310">
        <v>45930</v>
      </c>
      <c r="X1452" s="50" t="s">
        <v>3322</v>
      </c>
      <c r="AD1452" s="50" t="s">
        <v>304</v>
      </c>
      <c r="AE1452" s="310">
        <v>45014</v>
      </c>
      <c r="AF1452" s="306" t="s">
        <v>2461</v>
      </c>
      <c r="AG1452" s="307">
        <v>6.6958965843504446E-3</v>
      </c>
      <c r="AH1452" s="307">
        <v>6.4266956839194892E-3</v>
      </c>
      <c r="AI1452" s="307">
        <v>0.79002386184177587</v>
      </c>
      <c r="AJ1452" s="306" t="s">
        <v>0</v>
      </c>
      <c r="AK1452" s="307">
        <v>44.908864212267048</v>
      </c>
      <c r="AL1452" s="307">
        <v>5.1216520351883288E-2</v>
      </c>
      <c r="AN1452" s="312">
        <v>8</v>
      </c>
      <c r="AO1452" s="313" t="s">
        <v>305</v>
      </c>
      <c r="AP1452" s="313" t="s">
        <v>0</v>
      </c>
      <c r="AQ1452" s="313" t="s">
        <v>306</v>
      </c>
      <c r="AR1452" s="314" t="s">
        <v>0</v>
      </c>
      <c r="AS1452" s="314"/>
      <c r="AT1452" s="323"/>
    </row>
    <row r="1453" spans="1:46" x14ac:dyDescent="0.2">
      <c r="A1453" s="306" t="s">
        <v>2499</v>
      </c>
      <c r="B1453" s="50" t="s">
        <v>312</v>
      </c>
      <c r="C1453" s="50" t="s">
        <v>295</v>
      </c>
      <c r="D1453" s="50" t="s">
        <v>438</v>
      </c>
      <c r="E1453" s="50" t="s">
        <v>1627</v>
      </c>
      <c r="F1453" s="50" t="s">
        <v>1628</v>
      </c>
      <c r="G1453" s="50" t="s">
        <v>2457</v>
      </c>
      <c r="H1453" s="50" t="s">
        <v>2494</v>
      </c>
      <c r="I1453" s="50" t="s">
        <v>2500</v>
      </c>
      <c r="J1453" s="50" t="s">
        <v>2496</v>
      </c>
      <c r="L1453" s="307">
        <v>144.80977615474262</v>
      </c>
      <c r="M1453" s="308">
        <v>50</v>
      </c>
      <c r="N1453" s="307">
        <v>135.53315604061143</v>
      </c>
      <c r="O1453" s="306" t="s">
        <v>2756</v>
      </c>
      <c r="T1453" s="308">
        <v>36.706892412713003</v>
      </c>
      <c r="U1453" s="309">
        <v>12</v>
      </c>
      <c r="V1453" s="310">
        <v>45200</v>
      </c>
      <c r="W1453" s="310">
        <v>45930</v>
      </c>
      <c r="X1453" s="50" t="s">
        <v>3322</v>
      </c>
      <c r="AD1453" s="50" t="s">
        <v>304</v>
      </c>
      <c r="AE1453" s="310">
        <v>45014</v>
      </c>
      <c r="AF1453" s="306" t="s">
        <v>2461</v>
      </c>
      <c r="AG1453" s="307">
        <v>1.408421785034724E-2</v>
      </c>
      <c r="AH1453" s="307">
        <v>1.3517977903326461E-2</v>
      </c>
      <c r="AI1453" s="307">
        <v>1.4508539837869954</v>
      </c>
      <c r="AJ1453" s="306" t="s">
        <v>181</v>
      </c>
      <c r="AK1453" s="307">
        <v>12.458320015648988</v>
      </c>
      <c r="AL1453" s="307">
        <v>9.2592146196152303E-2</v>
      </c>
      <c r="AN1453" s="312">
        <v>8</v>
      </c>
      <c r="AO1453" s="313" t="s">
        <v>305</v>
      </c>
      <c r="AP1453" s="313" t="s">
        <v>0</v>
      </c>
      <c r="AQ1453" s="313" t="s">
        <v>306</v>
      </c>
      <c r="AR1453" s="314" t="s">
        <v>0</v>
      </c>
      <c r="AS1453" s="314"/>
      <c r="AT1453" s="323"/>
    </row>
    <row r="1454" spans="1:46" x14ac:dyDescent="0.2">
      <c r="A1454" s="306" t="s">
        <v>2501</v>
      </c>
      <c r="B1454" s="50" t="s">
        <v>312</v>
      </c>
      <c r="C1454" s="50" t="s">
        <v>295</v>
      </c>
      <c r="D1454" s="50" t="s">
        <v>438</v>
      </c>
      <c r="E1454" s="50" t="s">
        <v>1627</v>
      </c>
      <c r="F1454" s="50" t="s">
        <v>1628</v>
      </c>
      <c r="G1454" s="50" t="s">
        <v>2457</v>
      </c>
      <c r="H1454" s="50" t="s">
        <v>2494</v>
      </c>
      <c r="I1454" s="50" t="s">
        <v>2500</v>
      </c>
      <c r="J1454" s="50" t="s">
        <v>2498</v>
      </c>
      <c r="L1454" s="307">
        <v>159.9321197248691</v>
      </c>
      <c r="M1454" s="308">
        <v>50</v>
      </c>
      <c r="N1454" s="307">
        <v>153.23770728519449</v>
      </c>
      <c r="O1454" s="306" t="s">
        <v>2757</v>
      </c>
      <c r="T1454" s="308">
        <v>34.052099412712998</v>
      </c>
      <c r="U1454" s="309">
        <v>12</v>
      </c>
      <c r="V1454" s="310">
        <v>45200</v>
      </c>
      <c r="W1454" s="310">
        <v>45930</v>
      </c>
      <c r="X1454" s="50" t="s">
        <v>3322</v>
      </c>
      <c r="AD1454" s="50" t="s">
        <v>304</v>
      </c>
      <c r="AE1454" s="310">
        <v>45014</v>
      </c>
      <c r="AF1454" s="306" t="s">
        <v>2461</v>
      </c>
      <c r="AG1454" s="307">
        <v>1.5555018972378282E-2</v>
      </c>
      <c r="AH1454" s="307">
        <v>1.492964714041606E-2</v>
      </c>
      <c r="AI1454" s="307">
        <v>1.6840131745667983</v>
      </c>
      <c r="AJ1454" s="306" t="s">
        <v>181</v>
      </c>
      <c r="AK1454" s="307">
        <v>7.7218933756583992</v>
      </c>
      <c r="AL1454" s="307">
        <v>0.10454450513602959</v>
      </c>
      <c r="AN1454" s="312">
        <v>8</v>
      </c>
      <c r="AO1454" s="313" t="s">
        <v>305</v>
      </c>
      <c r="AP1454" s="313" t="s">
        <v>0</v>
      </c>
      <c r="AQ1454" s="313" t="s">
        <v>306</v>
      </c>
      <c r="AR1454" s="314" t="s">
        <v>0</v>
      </c>
      <c r="AS1454" s="314"/>
      <c r="AT1454" s="323"/>
    </row>
    <row r="1455" spans="1:46" x14ac:dyDescent="0.2">
      <c r="A1455" s="306" t="s">
        <v>650</v>
      </c>
      <c r="B1455" s="50" t="s">
        <v>312</v>
      </c>
      <c r="C1455" s="50" t="s">
        <v>295</v>
      </c>
      <c r="D1455" s="50" t="s">
        <v>438</v>
      </c>
      <c r="E1455" s="50" t="s">
        <v>416</v>
      </c>
      <c r="F1455" s="50" t="s">
        <v>422</v>
      </c>
      <c r="G1455" s="50" t="s">
        <v>423</v>
      </c>
      <c r="H1455" s="50" t="s">
        <v>424</v>
      </c>
      <c r="I1455" s="50" t="s">
        <v>425</v>
      </c>
      <c r="J1455" s="50" t="s">
        <v>432</v>
      </c>
      <c r="L1455" s="307">
        <v>15425.388811964196</v>
      </c>
      <c r="M1455" s="308">
        <v>1500</v>
      </c>
      <c r="N1455" s="307">
        <v>14000</v>
      </c>
      <c r="O1455" s="306" t="s">
        <v>2729</v>
      </c>
      <c r="Q1455" s="50" t="s">
        <v>319</v>
      </c>
      <c r="R1455" s="50" t="s">
        <v>443</v>
      </c>
      <c r="T1455" s="308">
        <v>3000</v>
      </c>
      <c r="U1455" s="309">
        <v>10</v>
      </c>
      <c r="V1455" s="310">
        <v>45200</v>
      </c>
      <c r="W1455" s="310">
        <v>45930</v>
      </c>
      <c r="X1455" s="50" t="s">
        <v>3322</v>
      </c>
      <c r="AD1455" s="50" t="s">
        <v>360</v>
      </c>
      <c r="AF1455" s="306"/>
      <c r="AG1455" s="307">
        <v>2.6429398442427234</v>
      </c>
      <c r="AH1455" s="307">
        <v>2.7450365182061383</v>
      </c>
      <c r="AI1455" s="307">
        <v>2.1265883999395885</v>
      </c>
      <c r="AJ1455" s="306" t="s">
        <v>181</v>
      </c>
      <c r="AK1455" s="307">
        <v>-1.477302009303977</v>
      </c>
      <c r="AL1455" s="307">
        <v>14.345611595126721</v>
      </c>
      <c r="AN1455" s="312">
        <v>17</v>
      </c>
      <c r="AO1455" s="313" t="s">
        <v>305</v>
      </c>
      <c r="AP1455" s="313" t="s">
        <v>0</v>
      </c>
      <c r="AQ1455" s="313" t="s">
        <v>306</v>
      </c>
      <c r="AR1455" s="314" t="s">
        <v>0</v>
      </c>
      <c r="AS1455" s="314"/>
      <c r="AT1455" s="323"/>
    </row>
    <row r="1456" spans="1:46" x14ac:dyDescent="0.2">
      <c r="A1456" s="306" t="s">
        <v>651</v>
      </c>
      <c r="B1456" s="50" t="s">
        <v>312</v>
      </c>
      <c r="C1456" s="50" t="s">
        <v>295</v>
      </c>
      <c r="D1456" s="50" t="s">
        <v>438</v>
      </c>
      <c r="E1456" s="50" t="s">
        <v>416</v>
      </c>
      <c r="F1456" s="50" t="s">
        <v>422</v>
      </c>
      <c r="G1456" s="50" t="s">
        <v>423</v>
      </c>
      <c r="H1456" s="50" t="s">
        <v>424</v>
      </c>
      <c r="I1456" s="50" t="s">
        <v>425</v>
      </c>
      <c r="J1456" s="50" t="s">
        <v>426</v>
      </c>
      <c r="L1456" s="307">
        <v>1101.8134865688712</v>
      </c>
      <c r="M1456" s="308">
        <v>200</v>
      </c>
      <c r="N1456" s="307">
        <v>1000</v>
      </c>
      <c r="O1456" s="306" t="s">
        <v>2728</v>
      </c>
      <c r="Q1456" s="50" t="s">
        <v>319</v>
      </c>
      <c r="R1456" s="50" t="s">
        <v>443</v>
      </c>
      <c r="T1456" s="308">
        <v>1500</v>
      </c>
      <c r="U1456" s="309">
        <v>10</v>
      </c>
      <c r="V1456" s="310">
        <v>45200</v>
      </c>
      <c r="W1456" s="310">
        <v>45930</v>
      </c>
      <c r="X1456" s="50" t="s">
        <v>3322</v>
      </c>
      <c r="AD1456" s="50" t="s">
        <v>360</v>
      </c>
      <c r="AF1456" s="306"/>
      <c r="AG1456" s="307">
        <v>0.18878141744590882</v>
      </c>
      <c r="AH1456" s="307">
        <v>0.19607403701472415</v>
      </c>
      <c r="AI1456" s="307">
        <v>0.30379834284851265</v>
      </c>
      <c r="AJ1456" s="306" t="s">
        <v>0</v>
      </c>
      <c r="AK1456" s="307">
        <v>165.94332656561306</v>
      </c>
      <c r="AL1456" s="307">
        <v>1.0246865425090514</v>
      </c>
      <c r="AN1456" s="312">
        <v>17</v>
      </c>
      <c r="AO1456" s="313" t="s">
        <v>305</v>
      </c>
      <c r="AP1456" s="313" t="s">
        <v>0</v>
      </c>
      <c r="AQ1456" s="313" t="s">
        <v>306</v>
      </c>
      <c r="AR1456" s="314" t="s">
        <v>0</v>
      </c>
      <c r="AS1456" s="314"/>
      <c r="AT1456" s="323"/>
    </row>
    <row r="1457" spans="1:46" x14ac:dyDescent="0.2">
      <c r="A1457" s="306" t="s">
        <v>652</v>
      </c>
      <c r="B1457" s="50" t="s">
        <v>312</v>
      </c>
      <c r="C1457" s="50" t="s">
        <v>295</v>
      </c>
      <c r="D1457" s="50" t="s">
        <v>438</v>
      </c>
      <c r="E1457" s="50" t="s">
        <v>416</v>
      </c>
      <c r="F1457" s="50" t="s">
        <v>422</v>
      </c>
      <c r="G1457" s="50" t="s">
        <v>423</v>
      </c>
      <c r="H1457" s="50" t="s">
        <v>653</v>
      </c>
      <c r="L1457" s="307">
        <v>2166.8975459694439</v>
      </c>
      <c r="M1457" s="308">
        <v>200</v>
      </c>
      <c r="N1457" s="307">
        <v>1929.82</v>
      </c>
      <c r="O1457" s="306" t="s">
        <v>2758</v>
      </c>
      <c r="Q1457" s="50" t="s">
        <v>319</v>
      </c>
      <c r="R1457" s="50" t="s">
        <v>488</v>
      </c>
      <c r="T1457" s="308">
        <v>217.82</v>
      </c>
      <c r="U1457" s="309">
        <v>10</v>
      </c>
      <c r="V1457" s="310">
        <v>45200</v>
      </c>
      <c r="W1457" s="310">
        <v>45930</v>
      </c>
      <c r="X1457" s="50" t="s">
        <v>3322</v>
      </c>
      <c r="AD1457" s="50" t="s">
        <v>304</v>
      </c>
      <c r="AE1457" s="310">
        <v>44669</v>
      </c>
      <c r="AF1457" s="306" t="s">
        <v>2507</v>
      </c>
      <c r="AG1457" s="307">
        <v>0.26426794687777455</v>
      </c>
      <c r="AH1457" s="307">
        <v>0.27689176865832216</v>
      </c>
      <c r="AI1457" s="307">
        <v>3.4517632927795514</v>
      </c>
      <c r="AJ1457" s="306" t="s">
        <v>181</v>
      </c>
      <c r="AK1457" s="307">
        <v>-6.936187813299143</v>
      </c>
      <c r="AL1457" s="307">
        <v>2.0152147177515873</v>
      </c>
      <c r="AN1457" s="312">
        <v>20</v>
      </c>
      <c r="AO1457" s="313" t="s">
        <v>305</v>
      </c>
      <c r="AP1457" s="313" t="s">
        <v>0</v>
      </c>
      <c r="AQ1457" s="313" t="s">
        <v>306</v>
      </c>
      <c r="AR1457" s="314" t="s">
        <v>0</v>
      </c>
      <c r="AS1457" s="314"/>
      <c r="AT1457" s="323"/>
    </row>
    <row r="1458" spans="1:46" x14ac:dyDescent="0.2">
      <c r="A1458" s="306" t="s">
        <v>2403</v>
      </c>
      <c r="B1458" s="50" t="s">
        <v>312</v>
      </c>
      <c r="C1458" s="50" t="s">
        <v>295</v>
      </c>
      <c r="D1458" s="50" t="s">
        <v>438</v>
      </c>
      <c r="E1458" s="50" t="s">
        <v>679</v>
      </c>
      <c r="F1458" s="50" t="s">
        <v>680</v>
      </c>
      <c r="G1458" s="50" t="s">
        <v>681</v>
      </c>
      <c r="H1458" s="50" t="s">
        <v>684</v>
      </c>
      <c r="I1458" s="50" t="s">
        <v>688</v>
      </c>
      <c r="J1458" s="50" t="s">
        <v>2524</v>
      </c>
      <c r="K1458" s="50" t="s">
        <v>683</v>
      </c>
      <c r="L1458" s="307">
        <v>802.6847275331304</v>
      </c>
      <c r="M1458" s="308">
        <v>800</v>
      </c>
      <c r="N1458" s="307">
        <v>721.73959564608106</v>
      </c>
      <c r="O1458" s="306" t="s">
        <v>2525</v>
      </c>
      <c r="Q1458" s="50" t="s">
        <v>300</v>
      </c>
      <c r="R1458" s="50" t="s">
        <v>684</v>
      </c>
      <c r="T1458" s="308">
        <v>601.74</v>
      </c>
      <c r="U1458" s="309">
        <v>18</v>
      </c>
      <c r="V1458" s="310">
        <v>45200</v>
      </c>
      <c r="W1458" s="310">
        <v>45930</v>
      </c>
      <c r="X1458" s="50" t="s">
        <v>3322</v>
      </c>
      <c r="AD1458" s="50" t="s">
        <v>304</v>
      </c>
      <c r="AE1458" s="310">
        <v>44673</v>
      </c>
      <c r="AF1458" s="306" t="s">
        <v>2526</v>
      </c>
      <c r="AG1458" s="307">
        <v>9.440069711034578E-2</v>
      </c>
      <c r="AH1458" s="307">
        <v>9.8372426786960468E-2</v>
      </c>
      <c r="AI1458" s="307">
        <v>0.47646974132715131</v>
      </c>
      <c r="AJ1458" s="306" t="s">
        <v>0</v>
      </c>
      <c r="AK1458" s="307">
        <v>84.501493758764454</v>
      </c>
      <c r="AL1458" s="307">
        <v>0.41480853475401686</v>
      </c>
      <c r="AN1458" s="312">
        <v>20</v>
      </c>
      <c r="AO1458" s="313" t="s">
        <v>305</v>
      </c>
      <c r="AP1458" s="313" t="s">
        <v>0</v>
      </c>
      <c r="AQ1458" s="313" t="s">
        <v>306</v>
      </c>
      <c r="AR1458" s="314" t="s">
        <v>0</v>
      </c>
      <c r="AS1458" s="314"/>
    </row>
    <row r="1459" spans="1:46" x14ac:dyDescent="0.2">
      <c r="A1459" s="306" t="s">
        <v>2404</v>
      </c>
      <c r="B1459" s="50" t="s">
        <v>312</v>
      </c>
      <c r="C1459" s="50" t="s">
        <v>295</v>
      </c>
      <c r="D1459" s="50" t="s">
        <v>438</v>
      </c>
      <c r="E1459" s="50" t="s">
        <v>679</v>
      </c>
      <c r="F1459" s="50" t="s">
        <v>680</v>
      </c>
      <c r="G1459" s="50" t="s">
        <v>681</v>
      </c>
      <c r="H1459" s="50" t="s">
        <v>685</v>
      </c>
      <c r="I1459" s="50" t="s">
        <v>688</v>
      </c>
      <c r="J1459" s="50" t="s">
        <v>2524</v>
      </c>
      <c r="K1459" s="50" t="s">
        <v>683</v>
      </c>
      <c r="L1459" s="307">
        <v>1587.3788465816447</v>
      </c>
      <c r="M1459" s="308">
        <v>800</v>
      </c>
      <c r="N1459" s="307">
        <v>1427.3028096472556</v>
      </c>
      <c r="O1459" s="306" t="s">
        <v>2527</v>
      </c>
      <c r="Q1459" s="50" t="s">
        <v>300</v>
      </c>
      <c r="R1459" s="50" t="s">
        <v>685</v>
      </c>
      <c r="T1459" s="308">
        <v>571.33000000000004</v>
      </c>
      <c r="U1459" s="309">
        <v>18</v>
      </c>
      <c r="V1459" s="310">
        <v>45200</v>
      </c>
      <c r="W1459" s="310">
        <v>45930</v>
      </c>
      <c r="X1459" s="50" t="s">
        <v>3322</v>
      </c>
      <c r="AD1459" s="50" t="s">
        <v>304</v>
      </c>
      <c r="AE1459" s="310">
        <v>44673</v>
      </c>
      <c r="AF1459" s="306" t="s">
        <v>2526</v>
      </c>
      <c r="AG1459" s="307">
        <v>0.18666823837937438</v>
      </c>
      <c r="AH1459" s="307">
        <v>0.19452194926019681</v>
      </c>
      <c r="AI1459" s="307">
        <v>1.2799104103614909</v>
      </c>
      <c r="AJ1459" s="306" t="s">
        <v>181</v>
      </c>
      <c r="AK1459" s="307">
        <v>18.330974537966622</v>
      </c>
      <c r="AL1459" s="307">
        <v>0.82024371447968569</v>
      </c>
      <c r="AN1459" s="312">
        <v>20</v>
      </c>
      <c r="AO1459" s="313" t="s">
        <v>305</v>
      </c>
      <c r="AP1459" s="313" t="s">
        <v>0</v>
      </c>
      <c r="AQ1459" s="313" t="s">
        <v>306</v>
      </c>
      <c r="AR1459" s="314" t="s">
        <v>0</v>
      </c>
      <c r="AS1459" s="314"/>
    </row>
    <row r="1460" spans="1:46" x14ac:dyDescent="0.2">
      <c r="A1460" s="306" t="s">
        <v>2405</v>
      </c>
      <c r="B1460" s="50" t="s">
        <v>312</v>
      </c>
      <c r="C1460" s="50" t="s">
        <v>295</v>
      </c>
      <c r="D1460" s="50" t="s">
        <v>438</v>
      </c>
      <c r="E1460" s="50" t="s">
        <v>679</v>
      </c>
      <c r="F1460" s="50" t="s">
        <v>680</v>
      </c>
      <c r="G1460" s="50" t="s">
        <v>681</v>
      </c>
      <c r="H1460" s="50" t="s">
        <v>686</v>
      </c>
      <c r="I1460" s="50" t="s">
        <v>688</v>
      </c>
      <c r="J1460" s="50" t="s">
        <v>2524</v>
      </c>
      <c r="K1460" s="50" t="s">
        <v>683</v>
      </c>
      <c r="L1460" s="307">
        <v>2766.2038238399286</v>
      </c>
      <c r="M1460" s="308">
        <v>800</v>
      </c>
      <c r="N1460" s="307">
        <v>2487.2515457327795</v>
      </c>
      <c r="O1460" s="306" t="s">
        <v>2528</v>
      </c>
      <c r="Q1460" s="50" t="s">
        <v>300</v>
      </c>
      <c r="R1460" s="50" t="s">
        <v>686</v>
      </c>
      <c r="T1460" s="308">
        <v>495.92</v>
      </c>
      <c r="U1460" s="309">
        <v>18</v>
      </c>
      <c r="V1460" s="310">
        <v>45200</v>
      </c>
      <c r="W1460" s="310">
        <v>45930</v>
      </c>
      <c r="X1460" s="50" t="s">
        <v>3322</v>
      </c>
      <c r="AD1460" s="50" t="s">
        <v>304</v>
      </c>
      <c r="AE1460" s="310">
        <v>44673</v>
      </c>
      <c r="AF1460" s="306" t="s">
        <v>2526</v>
      </c>
      <c r="AG1460" s="307">
        <v>0.32525336723764908</v>
      </c>
      <c r="AH1460" s="307">
        <v>0.33893778367333077</v>
      </c>
      <c r="AI1460" s="307">
        <v>2.5692310987737708</v>
      </c>
      <c r="AJ1460" s="306" t="s">
        <v>181</v>
      </c>
      <c r="AK1460" s="307">
        <v>-1.3616607552541078</v>
      </c>
      <c r="AL1460" s="307">
        <v>1.4292041988837514</v>
      </c>
      <c r="AN1460" s="312">
        <v>20</v>
      </c>
      <c r="AO1460" s="313" t="s">
        <v>305</v>
      </c>
      <c r="AP1460" s="313" t="s">
        <v>0</v>
      </c>
      <c r="AQ1460" s="313" t="s">
        <v>306</v>
      </c>
      <c r="AR1460" s="314" t="s">
        <v>0</v>
      </c>
      <c r="AS1460" s="314"/>
    </row>
    <row r="1461" spans="1:46" x14ac:dyDescent="0.2">
      <c r="A1461" s="306" t="s">
        <v>2406</v>
      </c>
      <c r="B1461" s="50" t="s">
        <v>312</v>
      </c>
      <c r="C1461" s="50" t="s">
        <v>295</v>
      </c>
      <c r="D1461" s="50" t="s">
        <v>438</v>
      </c>
      <c r="E1461" s="50" t="s">
        <v>679</v>
      </c>
      <c r="F1461" s="50" t="s">
        <v>680</v>
      </c>
      <c r="G1461" s="50" t="s">
        <v>681</v>
      </c>
      <c r="H1461" s="50" t="s">
        <v>684</v>
      </c>
      <c r="I1461" s="50" t="s">
        <v>688</v>
      </c>
      <c r="J1461" s="50" t="s">
        <v>2524</v>
      </c>
      <c r="K1461" s="50" t="s">
        <v>689</v>
      </c>
      <c r="L1461" s="307">
        <v>959.40367239271677</v>
      </c>
      <c r="M1461" s="308">
        <v>1100</v>
      </c>
      <c r="N1461" s="307">
        <v>862.65453274804531</v>
      </c>
      <c r="O1461" s="306" t="s">
        <v>2529</v>
      </c>
      <c r="Q1461" s="50" t="s">
        <v>300</v>
      </c>
      <c r="R1461" s="50" t="s">
        <v>684</v>
      </c>
      <c r="T1461" s="308">
        <v>3522.89</v>
      </c>
      <c r="U1461" s="309">
        <v>18</v>
      </c>
      <c r="V1461" s="310">
        <v>45200</v>
      </c>
      <c r="W1461" s="310">
        <v>45930</v>
      </c>
      <c r="X1461" s="50" t="s">
        <v>3322</v>
      </c>
      <c r="AD1461" s="50" t="s">
        <v>304</v>
      </c>
      <c r="AE1461" s="310">
        <v>44673</v>
      </c>
      <c r="AF1461" s="306" t="s">
        <v>2526</v>
      </c>
      <c r="AG1461" s="307">
        <v>0.11286038683828287</v>
      </c>
      <c r="AH1461" s="307">
        <v>0.11760877282949919</v>
      </c>
      <c r="AI1461" s="307">
        <v>0.14914865847678876</v>
      </c>
      <c r="AJ1461" s="306" t="s">
        <v>0</v>
      </c>
      <c r="AK1461" s="307">
        <v>315.8384037895313</v>
      </c>
      <c r="AL1461" s="307">
        <v>0.49592273287385397</v>
      </c>
      <c r="AN1461" s="312">
        <v>20</v>
      </c>
      <c r="AO1461" s="313" t="s">
        <v>305</v>
      </c>
      <c r="AP1461" s="313" t="s">
        <v>0</v>
      </c>
      <c r="AQ1461" s="313" t="s">
        <v>306</v>
      </c>
      <c r="AR1461" s="314" t="s">
        <v>0</v>
      </c>
      <c r="AS1461" s="314"/>
    </row>
    <row r="1462" spans="1:46" x14ac:dyDescent="0.2">
      <c r="A1462" s="306" t="s">
        <v>2407</v>
      </c>
      <c r="B1462" s="50" t="s">
        <v>312</v>
      </c>
      <c r="C1462" s="50" t="s">
        <v>295</v>
      </c>
      <c r="D1462" s="50" t="s">
        <v>438</v>
      </c>
      <c r="E1462" s="50" t="s">
        <v>679</v>
      </c>
      <c r="F1462" s="50" t="s">
        <v>680</v>
      </c>
      <c r="G1462" s="50" t="s">
        <v>681</v>
      </c>
      <c r="H1462" s="50" t="s">
        <v>685</v>
      </c>
      <c r="I1462" s="50" t="s">
        <v>688</v>
      </c>
      <c r="J1462" s="50" t="s">
        <v>2524</v>
      </c>
      <c r="K1462" s="50" t="s">
        <v>689</v>
      </c>
      <c r="L1462" s="307">
        <v>1924.8150234186435</v>
      </c>
      <c r="M1462" s="308">
        <v>1100</v>
      </c>
      <c r="N1462" s="307">
        <v>1730.7109118235151</v>
      </c>
      <c r="O1462" s="306" t="s">
        <v>2530</v>
      </c>
      <c r="Q1462" s="50" t="s">
        <v>300</v>
      </c>
      <c r="R1462" s="50" t="s">
        <v>685</v>
      </c>
      <c r="T1462" s="308">
        <v>3522.89</v>
      </c>
      <c r="U1462" s="309">
        <v>18</v>
      </c>
      <c r="V1462" s="310">
        <v>45200</v>
      </c>
      <c r="W1462" s="310">
        <v>45930</v>
      </c>
      <c r="X1462" s="50" t="s">
        <v>3322</v>
      </c>
      <c r="AD1462" s="50" t="s">
        <v>304</v>
      </c>
      <c r="AE1462" s="310">
        <v>44673</v>
      </c>
      <c r="AF1462" s="306" t="s">
        <v>2526</v>
      </c>
      <c r="AG1462" s="307">
        <v>0.22631379955643038</v>
      </c>
      <c r="AH1462" s="307">
        <v>0.23583552197416865</v>
      </c>
      <c r="AI1462" s="307">
        <v>0.29908101987097546</v>
      </c>
      <c r="AJ1462" s="306" t="s">
        <v>0</v>
      </c>
      <c r="AK1462" s="307">
        <v>147.02271508411042</v>
      </c>
      <c r="AL1462" s="307">
        <v>0.99445129604163462</v>
      </c>
      <c r="AN1462" s="312">
        <v>20</v>
      </c>
      <c r="AO1462" s="313" t="s">
        <v>305</v>
      </c>
      <c r="AP1462" s="313" t="s">
        <v>0</v>
      </c>
      <c r="AQ1462" s="313" t="s">
        <v>306</v>
      </c>
      <c r="AR1462" s="314" t="s">
        <v>0</v>
      </c>
      <c r="AS1462" s="314"/>
    </row>
    <row r="1463" spans="1:46" x14ac:dyDescent="0.2">
      <c r="A1463" s="306" t="s">
        <v>2408</v>
      </c>
      <c r="B1463" s="50" t="s">
        <v>312</v>
      </c>
      <c r="C1463" s="50" t="s">
        <v>295</v>
      </c>
      <c r="D1463" s="50" t="s">
        <v>438</v>
      </c>
      <c r="E1463" s="50" t="s">
        <v>679</v>
      </c>
      <c r="F1463" s="50" t="s">
        <v>680</v>
      </c>
      <c r="G1463" s="50" t="s">
        <v>681</v>
      </c>
      <c r="H1463" s="50" t="s">
        <v>686</v>
      </c>
      <c r="I1463" s="50" t="s">
        <v>688</v>
      </c>
      <c r="J1463" s="50" t="s">
        <v>2524</v>
      </c>
      <c r="K1463" s="50" t="s">
        <v>689</v>
      </c>
      <c r="L1463" s="307">
        <v>3855.4192533122073</v>
      </c>
      <c r="M1463" s="308">
        <v>1100</v>
      </c>
      <c r="N1463" s="307">
        <v>3466.6272292029098</v>
      </c>
      <c r="O1463" s="306" t="s">
        <v>2531</v>
      </c>
      <c r="Q1463" s="50" t="s">
        <v>300</v>
      </c>
      <c r="R1463" s="50" t="s">
        <v>686</v>
      </c>
      <c r="T1463" s="308">
        <v>3522.89</v>
      </c>
      <c r="U1463" s="309">
        <v>18</v>
      </c>
      <c r="V1463" s="310">
        <v>45200</v>
      </c>
      <c r="W1463" s="310">
        <v>45930</v>
      </c>
      <c r="X1463" s="50" t="s">
        <v>3322</v>
      </c>
      <c r="AD1463" s="50" t="s">
        <v>304</v>
      </c>
      <c r="AE1463" s="310">
        <v>44673</v>
      </c>
      <c r="AF1463" s="306" t="s">
        <v>2526</v>
      </c>
      <c r="AG1463" s="307">
        <v>0.45329849287260765</v>
      </c>
      <c r="AH1463" s="307">
        <v>0.47237016428624529</v>
      </c>
      <c r="AI1463" s="307">
        <v>0.59904864758594245</v>
      </c>
      <c r="AJ1463" s="306" t="s">
        <v>0</v>
      </c>
      <c r="AK1463" s="307">
        <v>62.931801323539837</v>
      </c>
      <c r="AL1463" s="307">
        <v>1.9918505836339131</v>
      </c>
      <c r="AN1463" s="312">
        <v>20</v>
      </c>
      <c r="AO1463" s="313" t="s">
        <v>305</v>
      </c>
      <c r="AP1463" s="313" t="s">
        <v>0</v>
      </c>
      <c r="AQ1463" s="313" t="s">
        <v>306</v>
      </c>
      <c r="AR1463" s="314" t="s">
        <v>0</v>
      </c>
      <c r="AS1463" s="314"/>
    </row>
    <row r="1464" spans="1:46" x14ac:dyDescent="0.2">
      <c r="A1464" s="306" t="s">
        <v>2558</v>
      </c>
      <c r="B1464" s="50" t="s">
        <v>312</v>
      </c>
      <c r="C1464" s="50" t="s">
        <v>295</v>
      </c>
      <c r="D1464" s="50" t="s">
        <v>438</v>
      </c>
      <c r="E1464" s="50" t="s">
        <v>679</v>
      </c>
      <c r="F1464" s="50" t="s">
        <v>680</v>
      </c>
      <c r="G1464" s="50" t="s">
        <v>681</v>
      </c>
      <c r="H1464" s="50" t="s">
        <v>686</v>
      </c>
      <c r="I1464" s="50" t="s">
        <v>1117</v>
      </c>
      <c r="J1464" s="50" t="s">
        <v>2524</v>
      </c>
      <c r="K1464" s="50" t="s">
        <v>683</v>
      </c>
      <c r="L1464" s="307">
        <v>3181.115437813789</v>
      </c>
      <c r="M1464" s="308">
        <v>900</v>
      </c>
      <c r="N1464" s="307">
        <v>2860.322229933628</v>
      </c>
      <c r="O1464" s="306" t="s">
        <v>2559</v>
      </c>
      <c r="Q1464" s="50" t="s">
        <v>300</v>
      </c>
      <c r="R1464" s="50" t="s">
        <v>686</v>
      </c>
      <c r="T1464" s="308">
        <v>624.17999999999995</v>
      </c>
      <c r="U1464" s="309">
        <v>18</v>
      </c>
      <c r="V1464" s="310">
        <v>45200</v>
      </c>
      <c r="W1464" s="310">
        <v>45930</v>
      </c>
      <c r="X1464" s="50" t="s">
        <v>3322</v>
      </c>
      <c r="AD1464" s="50" t="s">
        <v>304</v>
      </c>
      <c r="AE1464" s="310">
        <v>44673</v>
      </c>
      <c r="AF1464" s="306" t="s">
        <v>2560</v>
      </c>
      <c r="AG1464" s="307">
        <v>0.21390013822746556</v>
      </c>
      <c r="AH1464" s="307">
        <v>0.22289957946927078</v>
      </c>
      <c r="AI1464" s="307">
        <v>1.3744189057155491</v>
      </c>
      <c r="AJ1464" s="306" t="s">
        <v>181</v>
      </c>
      <c r="AK1464" s="307">
        <v>15.6326276177276</v>
      </c>
      <c r="AL1464" s="307">
        <v>0.93990410704385141</v>
      </c>
      <c r="AN1464" s="312">
        <v>8</v>
      </c>
      <c r="AO1464" s="313" t="s">
        <v>305</v>
      </c>
      <c r="AP1464" s="313" t="s">
        <v>0</v>
      </c>
      <c r="AQ1464" s="313" t="s">
        <v>306</v>
      </c>
      <c r="AR1464" s="314" t="s">
        <v>0</v>
      </c>
      <c r="AS1464" s="314"/>
      <c r="AT1464" s="323"/>
    </row>
    <row r="1465" spans="1:46" x14ac:dyDescent="0.2">
      <c r="A1465" s="306" t="s">
        <v>2561</v>
      </c>
      <c r="B1465" s="50" t="s">
        <v>312</v>
      </c>
      <c r="C1465" s="50" t="s">
        <v>295</v>
      </c>
      <c r="D1465" s="50" t="s">
        <v>438</v>
      </c>
      <c r="E1465" s="50" t="s">
        <v>679</v>
      </c>
      <c r="F1465" s="50" t="s">
        <v>680</v>
      </c>
      <c r="G1465" s="50" t="s">
        <v>681</v>
      </c>
      <c r="H1465" s="50" t="s">
        <v>684</v>
      </c>
      <c r="I1465" s="50" t="s">
        <v>1117</v>
      </c>
      <c r="J1465" s="50" t="s">
        <v>2524</v>
      </c>
      <c r="K1465" s="50" t="s">
        <v>683</v>
      </c>
      <c r="L1465" s="307">
        <v>935.4054637354933</v>
      </c>
      <c r="M1465" s="308">
        <v>900</v>
      </c>
      <c r="N1465" s="307">
        <v>841.07637532411468</v>
      </c>
      <c r="O1465" s="306" t="s">
        <v>2562</v>
      </c>
      <c r="Q1465" s="50" t="s">
        <v>300</v>
      </c>
      <c r="R1465" s="50" t="s">
        <v>684</v>
      </c>
      <c r="T1465" s="308">
        <v>757.36</v>
      </c>
      <c r="U1465" s="309">
        <v>18</v>
      </c>
      <c r="V1465" s="310">
        <v>45200</v>
      </c>
      <c r="W1465" s="310">
        <v>45930</v>
      </c>
      <c r="X1465" s="50" t="s">
        <v>3322</v>
      </c>
      <c r="AD1465" s="50" t="s">
        <v>304</v>
      </c>
      <c r="AE1465" s="310">
        <v>44673</v>
      </c>
      <c r="AF1465" s="306" t="s">
        <v>2560</v>
      </c>
      <c r="AG1465" s="307">
        <v>0.29938014788691436</v>
      </c>
      <c r="AH1465" s="307">
        <v>0.31197599785782987</v>
      </c>
      <c r="AI1465" s="307">
        <v>1.6449337730005356</v>
      </c>
      <c r="AJ1465" s="306" t="s">
        <v>181</v>
      </c>
      <c r="AK1465" s="307">
        <v>9.6229769354095449</v>
      </c>
      <c r="AL1465" s="307">
        <v>1.3155140192900303</v>
      </c>
      <c r="AN1465" s="312">
        <v>8</v>
      </c>
      <c r="AO1465" s="313" t="s">
        <v>305</v>
      </c>
      <c r="AP1465" s="313" t="s">
        <v>0</v>
      </c>
      <c r="AQ1465" s="313" t="s">
        <v>306</v>
      </c>
      <c r="AR1465" s="314" t="s">
        <v>0</v>
      </c>
      <c r="AS1465" s="314"/>
      <c r="AT1465" s="323"/>
    </row>
    <row r="1466" spans="1:46" x14ac:dyDescent="0.2">
      <c r="A1466" s="306" t="s">
        <v>2563</v>
      </c>
      <c r="B1466" s="50" t="s">
        <v>312</v>
      </c>
      <c r="C1466" s="50" t="s">
        <v>295</v>
      </c>
      <c r="D1466" s="50" t="s">
        <v>438</v>
      </c>
      <c r="E1466" s="50" t="s">
        <v>679</v>
      </c>
      <c r="F1466" s="50" t="s">
        <v>680</v>
      </c>
      <c r="G1466" s="50" t="s">
        <v>681</v>
      </c>
      <c r="H1466" s="50" t="s">
        <v>685</v>
      </c>
      <c r="I1466" s="50" t="s">
        <v>1117</v>
      </c>
      <c r="J1466" s="50" t="s">
        <v>2524</v>
      </c>
      <c r="K1466" s="50" t="s">
        <v>683</v>
      </c>
      <c r="L1466" s="307">
        <v>1819.1692394397126</v>
      </c>
      <c r="M1466" s="308">
        <v>900</v>
      </c>
      <c r="N1466" s="307">
        <v>1635.7187650998567</v>
      </c>
      <c r="O1466" s="306" t="s">
        <v>2564</v>
      </c>
      <c r="Q1466" s="50" t="s">
        <v>300</v>
      </c>
      <c r="R1466" s="50" t="s">
        <v>685</v>
      </c>
      <c r="T1466" s="308">
        <v>719.08</v>
      </c>
      <c r="U1466" s="309">
        <v>18</v>
      </c>
      <c r="V1466" s="310">
        <v>45200</v>
      </c>
      <c r="W1466" s="310">
        <v>45930</v>
      </c>
      <c r="X1466" s="50" t="s">
        <v>3322</v>
      </c>
      <c r="AD1466" s="50" t="s">
        <v>304</v>
      </c>
      <c r="AE1466" s="310">
        <v>44673</v>
      </c>
      <c r="AF1466" s="306" t="s">
        <v>2560</v>
      </c>
      <c r="AG1466" s="307">
        <v>0.16314996884333571</v>
      </c>
      <c r="AH1466" s="307">
        <v>0.1700141932911319</v>
      </c>
      <c r="AI1466" s="307">
        <v>0.80406603809019717</v>
      </c>
      <c r="AJ1466" s="306" t="s">
        <v>0</v>
      </c>
      <c r="AK1466" s="307">
        <v>41.55402549497736</v>
      </c>
      <c r="AL1466" s="307">
        <v>0.71690148052572666</v>
      </c>
      <c r="AN1466" s="312">
        <v>8</v>
      </c>
      <c r="AO1466" s="313" t="s">
        <v>305</v>
      </c>
      <c r="AP1466" s="313" t="s">
        <v>0</v>
      </c>
      <c r="AQ1466" s="313" t="s">
        <v>306</v>
      </c>
      <c r="AR1466" s="314" t="s">
        <v>0</v>
      </c>
      <c r="AS1466" s="314"/>
      <c r="AT1466" s="323"/>
    </row>
    <row r="1467" spans="1:46" x14ac:dyDescent="0.2">
      <c r="A1467" s="306" t="s">
        <v>764</v>
      </c>
      <c r="B1467" s="50" t="s">
        <v>312</v>
      </c>
      <c r="C1467" s="50" t="s">
        <v>295</v>
      </c>
      <c r="D1467" s="50" t="s">
        <v>701</v>
      </c>
      <c r="E1467" s="50" t="s">
        <v>416</v>
      </c>
      <c r="F1467" s="50" t="s">
        <v>422</v>
      </c>
      <c r="G1467" s="50" t="s">
        <v>423</v>
      </c>
      <c r="H1467" s="50" t="s">
        <v>424</v>
      </c>
      <c r="I1467" s="50" t="s">
        <v>425</v>
      </c>
      <c r="J1467" s="50" t="s">
        <v>426</v>
      </c>
      <c r="L1467" s="307">
        <v>1101.8134865688712</v>
      </c>
      <c r="M1467" s="308">
        <v>200</v>
      </c>
      <c r="N1467" s="307">
        <v>1000</v>
      </c>
      <c r="O1467" s="306" t="s">
        <v>2728</v>
      </c>
      <c r="Q1467" s="50" t="s">
        <v>300</v>
      </c>
      <c r="R1467" s="50" t="s">
        <v>765</v>
      </c>
      <c r="T1467" s="308">
        <v>1500</v>
      </c>
      <c r="U1467" s="309">
        <v>10</v>
      </c>
      <c r="V1467" s="310">
        <v>45200</v>
      </c>
      <c r="W1467" s="310">
        <v>45930</v>
      </c>
      <c r="X1467" s="50" t="s">
        <v>3322</v>
      </c>
      <c r="AB1467" s="50" t="s">
        <v>429</v>
      </c>
      <c r="AC1467" s="50" t="s">
        <v>430</v>
      </c>
      <c r="AD1467" s="50" t="s">
        <v>360</v>
      </c>
      <c r="AE1467" s="310">
        <v>0</v>
      </c>
      <c r="AF1467" s="306"/>
      <c r="AG1467" s="307">
        <v>0.18878141744590882</v>
      </c>
      <c r="AH1467" s="307">
        <v>0.19607403701472415</v>
      </c>
      <c r="AI1467" s="307">
        <v>0.30379834284851265</v>
      </c>
      <c r="AJ1467" s="306" t="s">
        <v>0</v>
      </c>
      <c r="AK1467" s="307">
        <v>165.94332656561306</v>
      </c>
      <c r="AL1467" s="307">
        <v>1.0246865425090514</v>
      </c>
      <c r="AN1467" s="312">
        <v>17</v>
      </c>
      <c r="AO1467" s="313" t="s">
        <v>305</v>
      </c>
      <c r="AP1467" s="313" t="s">
        <v>0</v>
      </c>
      <c r="AQ1467" s="313" t="s">
        <v>306</v>
      </c>
      <c r="AR1467" s="314" t="s">
        <v>0</v>
      </c>
      <c r="AS1467" s="314"/>
      <c r="AT1467" s="323"/>
    </row>
    <row r="1468" spans="1:46" x14ac:dyDescent="0.2">
      <c r="A1468" s="306" t="s">
        <v>766</v>
      </c>
      <c r="B1468" s="50" t="s">
        <v>312</v>
      </c>
      <c r="C1468" s="50" t="s">
        <v>295</v>
      </c>
      <c r="D1468" s="50" t="s">
        <v>701</v>
      </c>
      <c r="E1468" s="50" t="s">
        <v>416</v>
      </c>
      <c r="F1468" s="50" t="s">
        <v>422</v>
      </c>
      <c r="G1468" s="50" t="s">
        <v>423</v>
      </c>
      <c r="H1468" s="50" t="s">
        <v>424</v>
      </c>
      <c r="I1468" s="50" t="s">
        <v>425</v>
      </c>
      <c r="J1468" s="50" t="s">
        <v>432</v>
      </c>
      <c r="L1468" s="307">
        <v>15425.388811964196</v>
      </c>
      <c r="M1468" s="308">
        <v>1500</v>
      </c>
      <c r="N1468" s="307">
        <v>14000</v>
      </c>
      <c r="O1468" s="306" t="s">
        <v>2729</v>
      </c>
      <c r="Q1468" s="50" t="s">
        <v>300</v>
      </c>
      <c r="R1468" s="50" t="s">
        <v>765</v>
      </c>
      <c r="T1468" s="308">
        <v>3000</v>
      </c>
      <c r="U1468" s="306">
        <v>10</v>
      </c>
      <c r="V1468" s="310">
        <v>45200</v>
      </c>
      <c r="W1468" s="310">
        <v>45930</v>
      </c>
      <c r="X1468" s="50" t="s">
        <v>3322</v>
      </c>
      <c r="AB1468" s="50" t="s">
        <v>429</v>
      </c>
      <c r="AC1468" s="50" t="s">
        <v>430</v>
      </c>
      <c r="AD1468" s="50" t="s">
        <v>360</v>
      </c>
      <c r="AE1468" s="310">
        <v>0</v>
      </c>
      <c r="AF1468" s="306"/>
      <c r="AG1468" s="306">
        <v>2.6429398442427234</v>
      </c>
      <c r="AH1468" s="306">
        <v>2.7450365182061383</v>
      </c>
      <c r="AI1468" s="306">
        <v>2.1265883999395885</v>
      </c>
      <c r="AJ1468" s="306" t="s">
        <v>181</v>
      </c>
      <c r="AK1468" s="306">
        <v>-1.477302009303977</v>
      </c>
      <c r="AL1468" s="306">
        <v>14.345611595126721</v>
      </c>
      <c r="AN1468" s="312">
        <v>17</v>
      </c>
      <c r="AO1468" s="313" t="s">
        <v>305</v>
      </c>
      <c r="AP1468" s="313" t="s">
        <v>0</v>
      </c>
      <c r="AQ1468" s="313" t="s">
        <v>306</v>
      </c>
      <c r="AR1468" s="314" t="s">
        <v>0</v>
      </c>
      <c r="AS1468" s="314"/>
      <c r="AT1468" s="323"/>
    </row>
    <row r="1469" spans="1:46" x14ac:dyDescent="0.2">
      <c r="A1469" s="306" t="s">
        <v>769</v>
      </c>
      <c r="B1469" s="50" t="s">
        <v>312</v>
      </c>
      <c r="C1469" s="50" t="s">
        <v>295</v>
      </c>
      <c r="D1469" s="50" t="s">
        <v>701</v>
      </c>
      <c r="E1469" s="50" t="s">
        <v>770</v>
      </c>
      <c r="F1469" s="50" t="s">
        <v>771</v>
      </c>
      <c r="G1469" s="50" t="s">
        <v>772</v>
      </c>
      <c r="H1469" s="50" t="s">
        <v>773</v>
      </c>
      <c r="L1469" s="307">
        <v>0</v>
      </c>
      <c r="M1469" s="308">
        <v>15000</v>
      </c>
      <c r="N1469" s="307">
        <v>0</v>
      </c>
      <c r="O1469" s="306" t="s">
        <v>774</v>
      </c>
      <c r="Q1469" s="50" t="s">
        <v>300</v>
      </c>
      <c r="R1469" s="50" t="s">
        <v>765</v>
      </c>
      <c r="T1469" s="308">
        <v>0</v>
      </c>
      <c r="U1469" s="309"/>
      <c r="V1469" s="310">
        <v>45200</v>
      </c>
      <c r="W1469" s="310">
        <v>45930</v>
      </c>
      <c r="X1469" s="50" t="s">
        <v>3065</v>
      </c>
      <c r="AD1469" s="50" t="s">
        <v>360</v>
      </c>
      <c r="AF1469" s="306"/>
      <c r="AG1469" s="307" t="s">
        <v>2438</v>
      </c>
      <c r="AH1469" s="307" t="s">
        <v>2438</v>
      </c>
      <c r="AI1469" s="307" t="s">
        <v>2438</v>
      </c>
      <c r="AJ1469" s="306" t="s">
        <v>181</v>
      </c>
      <c r="AK1469" s="307" t="s">
        <v>2438</v>
      </c>
      <c r="AL1469" s="307">
        <v>0</v>
      </c>
      <c r="AN1469" s="312">
        <v>24</v>
      </c>
      <c r="AO1469" s="313" t="s">
        <v>393</v>
      </c>
      <c r="AP1469" s="313" t="s">
        <v>0</v>
      </c>
      <c r="AQ1469" s="313" t="s">
        <v>386</v>
      </c>
      <c r="AR1469" s="314" t="s">
        <v>181</v>
      </c>
      <c r="AS1469" s="314">
        <v>1.1086</v>
      </c>
      <c r="AT1469" s="323" t="s">
        <v>2713</v>
      </c>
    </row>
    <row r="1470" spans="1:46" x14ac:dyDescent="0.2">
      <c r="A1470" s="306" t="s">
        <v>2571</v>
      </c>
      <c r="B1470" s="50" t="s">
        <v>312</v>
      </c>
      <c r="C1470" s="50" t="s">
        <v>295</v>
      </c>
      <c r="D1470" s="50" t="s">
        <v>778</v>
      </c>
      <c r="E1470" s="50" t="s">
        <v>439</v>
      </c>
      <c r="F1470" s="50" t="s">
        <v>440</v>
      </c>
      <c r="G1470" s="50" t="s">
        <v>1122</v>
      </c>
      <c r="H1470" s="50" t="s">
        <v>1088</v>
      </c>
      <c r="I1470" s="50" t="s">
        <v>1126</v>
      </c>
      <c r="L1470" s="307">
        <v>191.1261267174695</v>
      </c>
      <c r="M1470" s="308">
        <v>800</v>
      </c>
      <c r="N1470" s="307">
        <v>171.53</v>
      </c>
      <c r="O1470" s="306" t="s">
        <v>2804</v>
      </c>
      <c r="P1470" s="50" t="s">
        <v>784</v>
      </c>
      <c r="Q1470" s="50" t="s">
        <v>300</v>
      </c>
      <c r="R1470" s="50" t="s">
        <v>1118</v>
      </c>
      <c r="T1470" s="308">
        <v>386.45</v>
      </c>
      <c r="U1470" s="309">
        <v>12</v>
      </c>
      <c r="V1470" s="310">
        <v>45200</v>
      </c>
      <c r="W1470" s="310">
        <v>45930</v>
      </c>
      <c r="X1470" s="50" t="s">
        <v>3399</v>
      </c>
      <c r="Y1470" s="50" t="s">
        <v>1126</v>
      </c>
      <c r="AD1470" s="50" t="s">
        <v>304</v>
      </c>
      <c r="AE1470" s="310">
        <v>44669</v>
      </c>
      <c r="AF1470" s="306" t="s">
        <v>2572</v>
      </c>
      <c r="AG1470" s="307">
        <v>2.387829492265757E-2</v>
      </c>
      <c r="AH1470" s="307">
        <v>2.49621903662017E-2</v>
      </c>
      <c r="AI1470" s="307">
        <v>0.11819200849819721</v>
      </c>
      <c r="AJ1470" s="306" t="s">
        <v>0</v>
      </c>
      <c r="AK1470" s="307">
        <v>223.31697265360779</v>
      </c>
      <c r="AL1470" s="307">
        <v>0.14812274820603871</v>
      </c>
      <c r="AM1470" s="311">
        <v>800</v>
      </c>
      <c r="AN1470" s="312">
        <v>2</v>
      </c>
      <c r="AO1470" s="313" t="s">
        <v>857</v>
      </c>
      <c r="AP1470" s="313" t="s">
        <v>0</v>
      </c>
      <c r="AQ1470" s="313" t="s">
        <v>306</v>
      </c>
      <c r="AR1470" s="314" t="s">
        <v>0</v>
      </c>
      <c r="AS1470" s="314"/>
      <c r="AT1470" s="323"/>
    </row>
    <row r="1471" spans="1:46" x14ac:dyDescent="0.2">
      <c r="A1471" s="306" t="s">
        <v>2573</v>
      </c>
      <c r="B1471" s="50" t="s">
        <v>312</v>
      </c>
      <c r="C1471" s="50" t="s">
        <v>295</v>
      </c>
      <c r="D1471" s="50" t="s">
        <v>778</v>
      </c>
      <c r="E1471" s="50" t="s">
        <v>439</v>
      </c>
      <c r="F1471" s="50" t="s">
        <v>440</v>
      </c>
      <c r="G1471" s="50" t="s">
        <v>1122</v>
      </c>
      <c r="H1471" s="50" t="s">
        <v>1088</v>
      </c>
      <c r="I1471" s="50" t="s">
        <v>1129</v>
      </c>
      <c r="L1471" s="307">
        <v>336.42766832340482</v>
      </c>
      <c r="M1471" s="308">
        <v>800</v>
      </c>
      <c r="N1471" s="307">
        <v>301.93</v>
      </c>
      <c r="O1471" s="306" t="s">
        <v>2805</v>
      </c>
      <c r="P1471" s="50" t="s">
        <v>784</v>
      </c>
      <c r="Q1471" s="50" t="s">
        <v>300</v>
      </c>
      <c r="R1471" s="50" t="s">
        <v>1118</v>
      </c>
      <c r="T1471" s="308">
        <v>386.45</v>
      </c>
      <c r="U1471" s="309">
        <v>12</v>
      </c>
      <c r="V1471" s="310">
        <v>45200</v>
      </c>
      <c r="W1471" s="310">
        <v>45930</v>
      </c>
      <c r="X1471" s="50" t="s">
        <v>3399</v>
      </c>
      <c r="Y1471" s="50" t="s">
        <v>1129</v>
      </c>
      <c r="AD1471" s="50" t="s">
        <v>304</v>
      </c>
      <c r="AE1471" s="310">
        <v>44669</v>
      </c>
      <c r="AF1471" s="306" t="s">
        <v>2572</v>
      </c>
      <c r="AG1471" s="307">
        <v>4.2031506745508762E-2</v>
      </c>
      <c r="AH1471" s="307">
        <v>4.3939421812070827E-2</v>
      </c>
      <c r="AI1471" s="307">
        <v>0.20804618665394661</v>
      </c>
      <c r="AJ1471" s="306" t="s">
        <v>0</v>
      </c>
      <c r="AK1471" s="307">
        <v>117.33208182467639</v>
      </c>
      <c r="AL1471" s="307">
        <v>0.26073144295063833</v>
      </c>
      <c r="AM1471" s="311">
        <v>800</v>
      </c>
      <c r="AN1471" s="312">
        <v>2</v>
      </c>
      <c r="AO1471" s="313" t="s">
        <v>857</v>
      </c>
      <c r="AP1471" s="313" t="s">
        <v>0</v>
      </c>
      <c r="AQ1471" s="313" t="s">
        <v>306</v>
      </c>
      <c r="AR1471" s="314" t="s">
        <v>0</v>
      </c>
      <c r="AS1471" s="314"/>
    </row>
    <row r="1472" spans="1:46" x14ac:dyDescent="0.2">
      <c r="A1472" s="306" t="s">
        <v>2574</v>
      </c>
      <c r="B1472" s="50" t="s">
        <v>312</v>
      </c>
      <c r="C1472" s="50" t="s">
        <v>295</v>
      </c>
      <c r="D1472" s="50" t="s">
        <v>778</v>
      </c>
      <c r="E1472" s="50" t="s">
        <v>439</v>
      </c>
      <c r="F1472" s="50" t="s">
        <v>440</v>
      </c>
      <c r="G1472" s="50" t="s">
        <v>1122</v>
      </c>
      <c r="H1472" s="50" t="s">
        <v>1088</v>
      </c>
      <c r="I1472" s="50" t="s">
        <v>1132</v>
      </c>
      <c r="L1472" s="307">
        <v>517.09074691449598</v>
      </c>
      <c r="M1472" s="308">
        <v>800</v>
      </c>
      <c r="N1472" s="307">
        <v>464.06</v>
      </c>
      <c r="O1472" s="306" t="s">
        <v>2806</v>
      </c>
      <c r="P1472" s="50" t="s">
        <v>784</v>
      </c>
      <c r="Q1472" s="50" t="s">
        <v>300</v>
      </c>
      <c r="R1472" s="50" t="s">
        <v>1118</v>
      </c>
      <c r="T1472" s="308">
        <v>386.45</v>
      </c>
      <c r="U1472" s="309">
        <v>12</v>
      </c>
      <c r="V1472" s="310">
        <v>45200</v>
      </c>
      <c r="W1472" s="310">
        <v>45930</v>
      </c>
      <c r="X1472" s="50" t="s">
        <v>3399</v>
      </c>
      <c r="Y1472" s="50" t="s">
        <v>1132</v>
      </c>
      <c r="AD1472" s="50" t="s">
        <v>304</v>
      </c>
      <c r="AE1472" s="310">
        <v>44669</v>
      </c>
      <c r="AF1472" s="306" t="s">
        <v>2572</v>
      </c>
      <c r="AG1472" s="307">
        <v>6.4602603362824515E-2</v>
      </c>
      <c r="AH1472" s="307">
        <v>6.7535076877070777E-2</v>
      </c>
      <c r="AI1472" s="307">
        <v>0.31976786744598978</v>
      </c>
      <c r="AJ1472" s="306" t="s">
        <v>0</v>
      </c>
      <c r="AK1472" s="307">
        <v>68.62451515993132</v>
      </c>
      <c r="AL1472" s="307">
        <v>0.40074532885873382</v>
      </c>
      <c r="AM1472" s="311">
        <v>800</v>
      </c>
      <c r="AN1472" s="312">
        <v>2</v>
      </c>
      <c r="AO1472" s="313" t="s">
        <v>857</v>
      </c>
      <c r="AP1472" s="313" t="s">
        <v>0</v>
      </c>
      <c r="AQ1472" s="313" t="s">
        <v>306</v>
      </c>
      <c r="AR1472" s="314" t="s">
        <v>0</v>
      </c>
      <c r="AS1472" s="314"/>
    </row>
    <row r="1473" spans="1:46" x14ac:dyDescent="0.2">
      <c r="A1473" s="306" t="s">
        <v>2575</v>
      </c>
      <c r="B1473" s="50" t="s">
        <v>312</v>
      </c>
      <c r="C1473" s="50" t="s">
        <v>295</v>
      </c>
      <c r="D1473" s="50" t="s">
        <v>778</v>
      </c>
      <c r="E1473" s="50" t="s">
        <v>439</v>
      </c>
      <c r="F1473" s="50" t="s">
        <v>440</v>
      </c>
      <c r="G1473" s="50" t="s">
        <v>1122</v>
      </c>
      <c r="H1473" s="50" t="s">
        <v>1088</v>
      </c>
      <c r="I1473" s="50" t="s">
        <v>1126</v>
      </c>
      <c r="K1473" s="50" t="s">
        <v>1120</v>
      </c>
      <c r="L1473" s="307">
        <v>191.1261267174695</v>
      </c>
      <c r="M1473" s="308">
        <v>800</v>
      </c>
      <c r="N1473" s="307">
        <v>171.53</v>
      </c>
      <c r="O1473" s="306" t="s">
        <v>2807</v>
      </c>
      <c r="P1473" s="50" t="s">
        <v>784</v>
      </c>
      <c r="Q1473" s="50" t="s">
        <v>300</v>
      </c>
      <c r="R1473" s="50" t="s">
        <v>1118</v>
      </c>
      <c r="S1473" s="50" t="s">
        <v>1120</v>
      </c>
      <c r="T1473" s="308">
        <v>386.45</v>
      </c>
      <c r="U1473" s="309">
        <v>12</v>
      </c>
      <c r="V1473" s="310">
        <v>45200</v>
      </c>
      <c r="W1473" s="310">
        <v>45930</v>
      </c>
      <c r="X1473" s="50" t="s">
        <v>3399</v>
      </c>
      <c r="Y1473" s="50" t="s">
        <v>1126</v>
      </c>
      <c r="AD1473" s="50" t="s">
        <v>304</v>
      </c>
      <c r="AE1473" s="310">
        <v>44669</v>
      </c>
      <c r="AF1473" s="306" t="s">
        <v>2572</v>
      </c>
      <c r="AG1473" s="307">
        <v>2.387829492265757E-2</v>
      </c>
      <c r="AH1473" s="307">
        <v>2.49621903662017E-2</v>
      </c>
      <c r="AI1473" s="307">
        <v>0.11819200849819721</v>
      </c>
      <c r="AJ1473" s="306" t="s">
        <v>0</v>
      </c>
      <c r="AK1473" s="307">
        <v>223.31697265360779</v>
      </c>
      <c r="AL1473" s="307">
        <v>0.14812274820603871</v>
      </c>
      <c r="AM1473" s="311">
        <v>800</v>
      </c>
      <c r="AN1473" s="312">
        <v>2</v>
      </c>
      <c r="AO1473" s="313" t="s">
        <v>857</v>
      </c>
      <c r="AP1473" s="313" t="s">
        <v>0</v>
      </c>
      <c r="AQ1473" s="313" t="s">
        <v>306</v>
      </c>
      <c r="AR1473" s="314" t="s">
        <v>0</v>
      </c>
      <c r="AS1473" s="314"/>
    </row>
    <row r="1474" spans="1:46" x14ac:dyDescent="0.2">
      <c r="A1474" s="306" t="s">
        <v>2576</v>
      </c>
      <c r="B1474" s="50" t="s">
        <v>312</v>
      </c>
      <c r="C1474" s="50" t="s">
        <v>295</v>
      </c>
      <c r="D1474" s="50" t="s">
        <v>778</v>
      </c>
      <c r="E1474" s="50" t="s">
        <v>439</v>
      </c>
      <c r="F1474" s="50" t="s">
        <v>440</v>
      </c>
      <c r="G1474" s="50" t="s">
        <v>1122</v>
      </c>
      <c r="H1474" s="50" t="s">
        <v>1088</v>
      </c>
      <c r="I1474" s="50" t="s">
        <v>1129</v>
      </c>
      <c r="K1474" s="50" t="s">
        <v>1120</v>
      </c>
      <c r="L1474" s="307">
        <v>336.42766832340482</v>
      </c>
      <c r="M1474" s="308">
        <v>800</v>
      </c>
      <c r="N1474" s="307">
        <v>301.93</v>
      </c>
      <c r="O1474" s="306" t="s">
        <v>2808</v>
      </c>
      <c r="P1474" s="50" t="s">
        <v>784</v>
      </c>
      <c r="Q1474" s="50" t="s">
        <v>300</v>
      </c>
      <c r="R1474" s="50" t="s">
        <v>1118</v>
      </c>
      <c r="S1474" s="50" t="s">
        <v>1120</v>
      </c>
      <c r="T1474" s="308">
        <v>386.45</v>
      </c>
      <c r="U1474" s="309">
        <v>12</v>
      </c>
      <c r="V1474" s="310">
        <v>45200</v>
      </c>
      <c r="W1474" s="310">
        <v>45930</v>
      </c>
      <c r="X1474" s="50" t="s">
        <v>3399</v>
      </c>
      <c r="Y1474" s="50" t="s">
        <v>1129</v>
      </c>
      <c r="AD1474" s="50" t="s">
        <v>304</v>
      </c>
      <c r="AE1474" s="310">
        <v>44669</v>
      </c>
      <c r="AF1474" s="306" t="s">
        <v>2572</v>
      </c>
      <c r="AG1474" s="307">
        <v>4.2031506745508762E-2</v>
      </c>
      <c r="AH1474" s="307">
        <v>4.3939421812070827E-2</v>
      </c>
      <c r="AI1474" s="307">
        <v>0.20804618665394661</v>
      </c>
      <c r="AJ1474" s="306" t="s">
        <v>0</v>
      </c>
      <c r="AK1474" s="307">
        <v>117.33208182467639</v>
      </c>
      <c r="AL1474" s="307">
        <v>0.26073144295063833</v>
      </c>
      <c r="AM1474" s="311">
        <v>800</v>
      </c>
      <c r="AN1474" s="312">
        <v>2</v>
      </c>
      <c r="AO1474" s="313" t="s">
        <v>857</v>
      </c>
      <c r="AP1474" s="313" t="s">
        <v>0</v>
      </c>
      <c r="AQ1474" s="313" t="s">
        <v>306</v>
      </c>
      <c r="AR1474" s="314" t="s">
        <v>0</v>
      </c>
      <c r="AS1474" s="314"/>
    </row>
    <row r="1475" spans="1:46" x14ac:dyDescent="0.2">
      <c r="A1475" s="306" t="s">
        <v>2577</v>
      </c>
      <c r="B1475" s="50" t="s">
        <v>312</v>
      </c>
      <c r="C1475" s="50" t="s">
        <v>295</v>
      </c>
      <c r="D1475" s="50" t="s">
        <v>778</v>
      </c>
      <c r="E1475" s="50" t="s">
        <v>439</v>
      </c>
      <c r="F1475" s="50" t="s">
        <v>440</v>
      </c>
      <c r="G1475" s="50" t="s">
        <v>1122</v>
      </c>
      <c r="H1475" s="50" t="s">
        <v>1088</v>
      </c>
      <c r="I1475" s="50" t="s">
        <v>1132</v>
      </c>
      <c r="K1475" s="50" t="s">
        <v>1120</v>
      </c>
      <c r="L1475" s="307">
        <v>517.09074691449598</v>
      </c>
      <c r="M1475" s="308">
        <v>800</v>
      </c>
      <c r="N1475" s="307">
        <v>464.06</v>
      </c>
      <c r="O1475" s="306" t="s">
        <v>2809</v>
      </c>
      <c r="P1475" s="50" t="s">
        <v>784</v>
      </c>
      <c r="Q1475" s="50" t="s">
        <v>300</v>
      </c>
      <c r="R1475" s="50" t="s">
        <v>1118</v>
      </c>
      <c r="S1475" s="50" t="s">
        <v>1120</v>
      </c>
      <c r="T1475" s="308">
        <v>386.45</v>
      </c>
      <c r="U1475" s="309">
        <v>12</v>
      </c>
      <c r="V1475" s="310">
        <v>45200</v>
      </c>
      <c r="W1475" s="310">
        <v>45930</v>
      </c>
      <c r="X1475" s="50" t="s">
        <v>3399</v>
      </c>
      <c r="Y1475" s="50" t="s">
        <v>1132</v>
      </c>
      <c r="AD1475" s="50" t="s">
        <v>304</v>
      </c>
      <c r="AE1475" s="310">
        <v>44669</v>
      </c>
      <c r="AF1475" s="306" t="s">
        <v>2572</v>
      </c>
      <c r="AG1475" s="307">
        <v>6.4602603362824515E-2</v>
      </c>
      <c r="AH1475" s="307">
        <v>6.7535076877070777E-2</v>
      </c>
      <c r="AI1475" s="307">
        <v>0.31976786744598978</v>
      </c>
      <c r="AJ1475" s="306" t="s">
        <v>0</v>
      </c>
      <c r="AK1475" s="307">
        <v>68.62451515993132</v>
      </c>
      <c r="AL1475" s="307">
        <v>0.40074532885873382</v>
      </c>
      <c r="AM1475" s="311">
        <v>800</v>
      </c>
      <c r="AN1475" s="312">
        <v>2</v>
      </c>
      <c r="AO1475" s="313" t="s">
        <v>857</v>
      </c>
      <c r="AP1475" s="313" t="s">
        <v>0</v>
      </c>
      <c r="AQ1475" s="313" t="s">
        <v>306</v>
      </c>
      <c r="AR1475" s="314" t="s">
        <v>0</v>
      </c>
      <c r="AS1475" s="314"/>
      <c r="AT1475" s="323"/>
    </row>
    <row r="1476" spans="1:46" x14ac:dyDescent="0.2">
      <c r="A1476" s="306" t="s">
        <v>777</v>
      </c>
      <c r="B1476" s="50" t="s">
        <v>294</v>
      </c>
      <c r="C1476" s="50" t="s">
        <v>295</v>
      </c>
      <c r="D1476" s="50" t="s">
        <v>778</v>
      </c>
      <c r="E1476" s="50" t="s">
        <v>297</v>
      </c>
      <c r="F1476" s="50" t="s">
        <v>452</v>
      </c>
      <c r="G1476" s="50" t="s">
        <v>463</v>
      </c>
      <c r="H1476" s="50" t="s">
        <v>779</v>
      </c>
      <c r="I1476" s="50" t="s">
        <v>780</v>
      </c>
      <c r="J1476" s="50" t="s">
        <v>781</v>
      </c>
      <c r="K1476" s="50" t="s">
        <v>782</v>
      </c>
      <c r="L1476" s="307">
        <v>0.44</v>
      </c>
      <c r="M1476" s="308">
        <v>0.9</v>
      </c>
      <c r="N1476" s="307">
        <v>0.41</v>
      </c>
      <c r="O1476" s="306" t="s">
        <v>783</v>
      </c>
      <c r="P1476" s="50" t="s">
        <v>784</v>
      </c>
      <c r="Q1476" s="50" t="s">
        <v>300</v>
      </c>
      <c r="R1476" s="50" t="s">
        <v>785</v>
      </c>
      <c r="T1476" s="308">
        <v>3.25</v>
      </c>
      <c r="U1476" s="309">
        <v>25</v>
      </c>
      <c r="V1476" s="310">
        <v>45200</v>
      </c>
      <c r="W1476" s="310">
        <v>45747</v>
      </c>
      <c r="X1476" s="50" t="s">
        <v>3400</v>
      </c>
      <c r="Y1476" s="50" t="s">
        <v>786</v>
      </c>
      <c r="AA1476" s="50" t="s">
        <v>780</v>
      </c>
      <c r="AD1476" s="50" t="s">
        <v>304</v>
      </c>
      <c r="AE1476" s="310">
        <v>42390</v>
      </c>
      <c r="AF1476" s="306" t="s">
        <v>2580</v>
      </c>
      <c r="AG1476" s="307">
        <v>1.0066120486398026E-4</v>
      </c>
      <c r="AH1476" s="307">
        <v>1.0512175628891296E-4</v>
      </c>
      <c r="AI1476" s="307">
        <v>0.14067689494274363</v>
      </c>
      <c r="AJ1476" s="306" t="s">
        <v>0</v>
      </c>
      <c r="AK1476" s="307">
        <v>370.16481924950625</v>
      </c>
      <c r="AL1476" s="307">
        <v>2.3489945173002673E-4</v>
      </c>
      <c r="AN1476" s="312">
        <v>15</v>
      </c>
      <c r="AO1476" s="313" t="s">
        <v>787</v>
      </c>
      <c r="AP1476" s="313" t="s">
        <v>0</v>
      </c>
      <c r="AQ1476" s="313" t="s">
        <v>386</v>
      </c>
      <c r="AR1476" s="314" t="s">
        <v>0</v>
      </c>
      <c r="AS1476" s="314"/>
      <c r="AT1476" s="323"/>
    </row>
    <row r="1477" spans="1:46" x14ac:dyDescent="0.2">
      <c r="A1477" s="306" t="s">
        <v>777</v>
      </c>
      <c r="B1477" s="50" t="s">
        <v>294</v>
      </c>
      <c r="C1477" s="50" t="s">
        <v>295</v>
      </c>
      <c r="D1477" s="50" t="s">
        <v>778</v>
      </c>
      <c r="E1477" s="50" t="s">
        <v>297</v>
      </c>
      <c r="F1477" s="50" t="s">
        <v>452</v>
      </c>
      <c r="G1477" s="50" t="s">
        <v>463</v>
      </c>
      <c r="H1477" s="50" t="s">
        <v>779</v>
      </c>
      <c r="I1477" s="50" t="s">
        <v>780</v>
      </c>
      <c r="J1477" s="50" t="s">
        <v>781</v>
      </c>
      <c r="K1477" s="50" t="s">
        <v>782</v>
      </c>
      <c r="L1477" s="307">
        <v>0.44</v>
      </c>
      <c r="M1477" s="308">
        <v>0.75</v>
      </c>
      <c r="N1477" s="307">
        <v>0.41</v>
      </c>
      <c r="O1477" s="306" t="s">
        <v>783</v>
      </c>
      <c r="P1477" s="50" t="s">
        <v>784</v>
      </c>
      <c r="Q1477" s="50" t="s">
        <v>300</v>
      </c>
      <c r="R1477" s="50" t="s">
        <v>785</v>
      </c>
      <c r="T1477" s="308">
        <v>3.25</v>
      </c>
      <c r="U1477" s="309">
        <v>25</v>
      </c>
      <c r="V1477" s="310">
        <v>45748</v>
      </c>
      <c r="W1477" s="310">
        <v>45930</v>
      </c>
      <c r="X1477" s="50" t="s">
        <v>3400</v>
      </c>
      <c r="Y1477" s="50" t="s">
        <v>786</v>
      </c>
      <c r="AA1477" s="50" t="s">
        <v>780</v>
      </c>
      <c r="AD1477" s="50" t="s">
        <v>304</v>
      </c>
      <c r="AE1477" s="310">
        <v>42390</v>
      </c>
      <c r="AF1477" s="306" t="s">
        <v>2580</v>
      </c>
      <c r="AG1477" s="307">
        <v>1.006612048639803E-4</v>
      </c>
      <c r="AH1477" s="307">
        <v>1.05121756288913E-4</v>
      </c>
      <c r="AI1477" s="307">
        <v>0.1406768949427436</v>
      </c>
      <c r="AJ1477" s="306" t="s">
        <v>0</v>
      </c>
      <c r="AK1477" s="307">
        <v>370.16481924950631</v>
      </c>
      <c r="AL1477" s="307">
        <v>2.348994517300267E-4</v>
      </c>
      <c r="AN1477" s="312">
        <v>15</v>
      </c>
      <c r="AO1477" s="313" t="s">
        <v>787</v>
      </c>
      <c r="AP1477" s="313" t="s">
        <v>0</v>
      </c>
      <c r="AQ1477" s="313" t="s">
        <v>386</v>
      </c>
      <c r="AR1477" s="314" t="s">
        <v>0</v>
      </c>
      <c r="AS1477" s="314"/>
      <c r="AT1477" s="323"/>
    </row>
    <row r="1478" spans="1:46" x14ac:dyDescent="0.2">
      <c r="A1478" s="306" t="s">
        <v>788</v>
      </c>
      <c r="B1478" s="50" t="s">
        <v>294</v>
      </c>
      <c r="C1478" s="50" t="s">
        <v>295</v>
      </c>
      <c r="D1478" s="50" t="s">
        <v>778</v>
      </c>
      <c r="E1478" s="50" t="s">
        <v>297</v>
      </c>
      <c r="F1478" s="50" t="s">
        <v>452</v>
      </c>
      <c r="G1478" s="50" t="s">
        <v>463</v>
      </c>
      <c r="H1478" s="50" t="s">
        <v>779</v>
      </c>
      <c r="I1478" s="50" t="s">
        <v>780</v>
      </c>
      <c r="J1478" s="50" t="s">
        <v>789</v>
      </c>
      <c r="K1478" s="50" t="s">
        <v>782</v>
      </c>
      <c r="L1478" s="307">
        <v>0.74</v>
      </c>
      <c r="M1478" s="308">
        <v>0.75</v>
      </c>
      <c r="N1478" s="307">
        <v>0.69</v>
      </c>
      <c r="O1478" s="306" t="s">
        <v>790</v>
      </c>
      <c r="P1478" s="50" t="s">
        <v>784</v>
      </c>
      <c r="Q1478" s="50" t="s">
        <v>300</v>
      </c>
      <c r="R1478" s="50" t="s">
        <v>785</v>
      </c>
      <c r="T1478" s="308">
        <v>4.18</v>
      </c>
      <c r="U1478" s="309">
        <v>25</v>
      </c>
      <c r="V1478" s="310">
        <v>45200</v>
      </c>
      <c r="W1478" s="310">
        <v>45747</v>
      </c>
      <c r="X1478" s="50" t="s">
        <v>3400</v>
      </c>
      <c r="Y1478" s="50" t="s">
        <v>791</v>
      </c>
      <c r="AA1478" s="50" t="s">
        <v>780</v>
      </c>
      <c r="AD1478" s="50" t="s">
        <v>304</v>
      </c>
      <c r="AE1478" s="310">
        <v>42390</v>
      </c>
      <c r="AF1478" s="306" t="s">
        <v>2580</v>
      </c>
      <c r="AG1478" s="307">
        <v>1.3718429689427397E-4</v>
      </c>
      <c r="AH1478" s="307">
        <v>1.4326327848223535E-4</v>
      </c>
      <c r="AI1478" s="307">
        <v>0.14906378015591135</v>
      </c>
      <c r="AJ1478" s="306" t="s">
        <v>0</v>
      </c>
      <c r="AK1478" s="307">
        <v>347.80266056993952</v>
      </c>
      <c r="AL1478" s="307">
        <v>3.2012845634003632E-4</v>
      </c>
      <c r="AN1478" s="312">
        <v>15</v>
      </c>
      <c r="AO1478" s="313" t="s">
        <v>787</v>
      </c>
      <c r="AP1478" s="313" t="s">
        <v>0</v>
      </c>
      <c r="AQ1478" s="313" t="s">
        <v>386</v>
      </c>
      <c r="AR1478" s="314" t="s">
        <v>0</v>
      </c>
      <c r="AS1478" s="314"/>
      <c r="AT1478" s="323"/>
    </row>
    <row r="1479" spans="1:46" x14ac:dyDescent="0.2">
      <c r="A1479" s="306" t="s">
        <v>788</v>
      </c>
      <c r="B1479" s="50" t="s">
        <v>294</v>
      </c>
      <c r="C1479" s="50" t="s">
        <v>295</v>
      </c>
      <c r="D1479" s="50" t="s">
        <v>778</v>
      </c>
      <c r="E1479" s="50" t="s">
        <v>297</v>
      </c>
      <c r="F1479" s="50" t="s">
        <v>452</v>
      </c>
      <c r="G1479" s="50" t="s">
        <v>463</v>
      </c>
      <c r="H1479" s="50" t="s">
        <v>779</v>
      </c>
      <c r="I1479" s="50" t="s">
        <v>780</v>
      </c>
      <c r="J1479" s="50" t="s">
        <v>789</v>
      </c>
      <c r="K1479" s="50" t="s">
        <v>782</v>
      </c>
      <c r="L1479" s="307">
        <v>0.74</v>
      </c>
      <c r="M1479" s="308">
        <v>0.9</v>
      </c>
      <c r="N1479" s="307">
        <v>0.69</v>
      </c>
      <c r="O1479" s="306" t="s">
        <v>790</v>
      </c>
      <c r="P1479" s="50" t="s">
        <v>784</v>
      </c>
      <c r="Q1479" s="50" t="s">
        <v>300</v>
      </c>
      <c r="R1479" s="50" t="s">
        <v>785</v>
      </c>
      <c r="T1479" s="308">
        <v>4.18</v>
      </c>
      <c r="U1479" s="309">
        <v>25</v>
      </c>
      <c r="V1479" s="310">
        <v>45748</v>
      </c>
      <c r="W1479" s="310">
        <v>45930</v>
      </c>
      <c r="X1479" s="50" t="s">
        <v>3400</v>
      </c>
      <c r="Y1479" s="50" t="s">
        <v>791</v>
      </c>
      <c r="AA1479" s="50" t="s">
        <v>780</v>
      </c>
      <c r="AD1479" s="50" t="s">
        <v>304</v>
      </c>
      <c r="AE1479" s="310">
        <v>42390</v>
      </c>
      <c r="AF1479" s="306" t="s">
        <v>2580</v>
      </c>
      <c r="AG1479" s="307">
        <v>1.37184296894274E-4</v>
      </c>
      <c r="AH1479" s="307">
        <v>1.4326327848223529E-4</v>
      </c>
      <c r="AI1479" s="307">
        <v>0.14906378015591129</v>
      </c>
      <c r="AJ1479" s="306" t="s">
        <v>0</v>
      </c>
      <c r="AK1479" s="307">
        <v>347.80266056993952</v>
      </c>
      <c r="AL1479" s="307">
        <v>3.2012845634003632E-4</v>
      </c>
      <c r="AN1479" s="312">
        <v>15</v>
      </c>
      <c r="AO1479" s="313" t="s">
        <v>787</v>
      </c>
      <c r="AP1479" s="313" t="s">
        <v>0</v>
      </c>
      <c r="AQ1479" s="313" t="s">
        <v>386</v>
      </c>
      <c r="AR1479" s="314" t="s">
        <v>0</v>
      </c>
      <c r="AS1479" s="314"/>
      <c r="AT1479" s="323"/>
    </row>
    <row r="1480" spans="1:46" x14ac:dyDescent="0.2">
      <c r="A1480" s="306" t="s">
        <v>792</v>
      </c>
      <c r="B1480" s="50" t="s">
        <v>294</v>
      </c>
      <c r="C1480" s="50" t="s">
        <v>295</v>
      </c>
      <c r="D1480" s="50" t="s">
        <v>778</v>
      </c>
      <c r="E1480" s="50" t="s">
        <v>297</v>
      </c>
      <c r="F1480" s="50" t="s">
        <v>452</v>
      </c>
      <c r="G1480" s="50" t="s">
        <v>463</v>
      </c>
      <c r="H1480" s="50" t="s">
        <v>779</v>
      </c>
      <c r="I1480" s="50" t="s">
        <v>780</v>
      </c>
      <c r="J1480" s="50" t="s">
        <v>793</v>
      </c>
      <c r="K1480" s="50" t="s">
        <v>782</v>
      </c>
      <c r="L1480" s="307">
        <v>0.51</v>
      </c>
      <c r="M1480" s="308">
        <v>0.45</v>
      </c>
      <c r="N1480" s="307">
        <v>0.48</v>
      </c>
      <c r="O1480" s="306" t="s">
        <v>794</v>
      </c>
      <c r="P1480" s="50" t="s">
        <v>784</v>
      </c>
      <c r="Q1480" s="50" t="s">
        <v>300</v>
      </c>
      <c r="R1480" s="50" t="s">
        <v>785</v>
      </c>
      <c r="T1480" s="308">
        <v>2.91</v>
      </c>
      <c r="U1480" s="309">
        <v>25</v>
      </c>
      <c r="V1480" s="310">
        <v>45200</v>
      </c>
      <c r="W1480" s="310">
        <v>45930</v>
      </c>
      <c r="X1480" s="50" t="s">
        <v>3400</v>
      </c>
      <c r="Y1480" s="50" t="s">
        <v>791</v>
      </c>
      <c r="AA1480" s="50" t="s">
        <v>780</v>
      </c>
      <c r="AD1480" s="50" t="s">
        <v>304</v>
      </c>
      <c r="AE1480" s="310">
        <v>42390</v>
      </c>
      <c r="AF1480" s="306" t="s">
        <v>2580</v>
      </c>
      <c r="AG1480" s="307">
        <v>4.6321970379884708E-5</v>
      </c>
      <c r="AH1480" s="307">
        <v>4.8374613513482071E-5</v>
      </c>
      <c r="AI1480" s="307">
        <v>7.2299958170859296E-2</v>
      </c>
      <c r="AJ1480" s="306" t="s">
        <v>0</v>
      </c>
      <c r="AK1480" s="307">
        <v>746.05133896534392</v>
      </c>
      <c r="AL1480" s="307">
        <v>1.080953229200123E-4</v>
      </c>
      <c r="AN1480" s="312">
        <v>15</v>
      </c>
      <c r="AO1480" s="313" t="s">
        <v>787</v>
      </c>
      <c r="AP1480" s="313" t="s">
        <v>0</v>
      </c>
      <c r="AQ1480" s="313" t="s">
        <v>386</v>
      </c>
      <c r="AR1480" s="314" t="s">
        <v>0</v>
      </c>
      <c r="AS1480" s="314"/>
    </row>
    <row r="1481" spans="1:46" x14ac:dyDescent="0.2">
      <c r="A1481" s="306" t="s">
        <v>795</v>
      </c>
      <c r="B1481" s="50" t="s">
        <v>294</v>
      </c>
      <c r="C1481" s="50" t="s">
        <v>295</v>
      </c>
      <c r="D1481" s="50" t="s">
        <v>778</v>
      </c>
      <c r="E1481" s="50" t="s">
        <v>297</v>
      </c>
      <c r="F1481" s="50" t="s">
        <v>452</v>
      </c>
      <c r="G1481" s="50" t="s">
        <v>463</v>
      </c>
      <c r="H1481" s="50" t="s">
        <v>779</v>
      </c>
      <c r="I1481" s="50" t="s">
        <v>796</v>
      </c>
      <c r="J1481" s="50" t="s">
        <v>797</v>
      </c>
      <c r="K1481" s="50" t="s">
        <v>782</v>
      </c>
      <c r="L1481" s="307">
        <v>0.37</v>
      </c>
      <c r="M1481" s="308">
        <v>0.6</v>
      </c>
      <c r="N1481" s="307">
        <v>0.34</v>
      </c>
      <c r="O1481" s="306" t="s">
        <v>798</v>
      </c>
      <c r="P1481" s="50" t="s">
        <v>784</v>
      </c>
      <c r="Q1481" s="50" t="s">
        <v>300</v>
      </c>
      <c r="R1481" s="50" t="s">
        <v>785</v>
      </c>
      <c r="T1481" s="308">
        <v>1.28</v>
      </c>
      <c r="U1481" s="309">
        <v>25</v>
      </c>
      <c r="V1481" s="310">
        <v>45200</v>
      </c>
      <c r="W1481" s="310">
        <v>45930</v>
      </c>
      <c r="X1481" s="50" t="s">
        <v>3400</v>
      </c>
      <c r="Y1481" s="50" t="s">
        <v>786</v>
      </c>
      <c r="AA1481" s="50" t="s">
        <v>796</v>
      </c>
      <c r="AD1481" s="50" t="s">
        <v>304</v>
      </c>
      <c r="AE1481" s="310">
        <v>42390</v>
      </c>
      <c r="AF1481" s="306" t="s">
        <v>2580</v>
      </c>
      <c r="AG1481" s="307">
        <v>4.5431163257194628E-5</v>
      </c>
      <c r="AH1481" s="307">
        <v>4.7444332484376641E-5</v>
      </c>
      <c r="AI1481" s="307">
        <v>0.16120848545879249</v>
      </c>
      <c r="AJ1481" s="306" t="s">
        <v>0</v>
      </c>
      <c r="AK1481" s="307">
        <v>319.54508597622839</v>
      </c>
      <c r="AL1481" s="307">
        <v>1.06016566710012E-4</v>
      </c>
      <c r="AN1481" s="312">
        <v>15</v>
      </c>
      <c r="AO1481" s="313" t="s">
        <v>787</v>
      </c>
      <c r="AP1481" s="313" t="s">
        <v>0</v>
      </c>
      <c r="AQ1481" s="313" t="s">
        <v>386</v>
      </c>
      <c r="AR1481" s="314" t="s">
        <v>0</v>
      </c>
      <c r="AS1481" s="314"/>
    </row>
    <row r="1482" spans="1:46" x14ac:dyDescent="0.2">
      <c r="A1482" s="306" t="s">
        <v>799</v>
      </c>
      <c r="B1482" s="50" t="s">
        <v>308</v>
      </c>
      <c r="C1482" s="50" t="s">
        <v>295</v>
      </c>
      <c r="D1482" s="50" t="s">
        <v>778</v>
      </c>
      <c r="E1482" s="50" t="s">
        <v>297</v>
      </c>
      <c r="F1482" s="50" t="s">
        <v>452</v>
      </c>
      <c r="G1482" s="50" t="s">
        <v>463</v>
      </c>
      <c r="H1482" s="50" t="s">
        <v>779</v>
      </c>
      <c r="I1482" s="50" t="s">
        <v>780</v>
      </c>
      <c r="J1482" s="50" t="s">
        <v>781</v>
      </c>
      <c r="K1482" s="50" t="s">
        <v>782</v>
      </c>
      <c r="L1482" s="307">
        <v>0.86</v>
      </c>
      <c r="M1482" s="308">
        <v>0.9</v>
      </c>
      <c r="N1482" s="307">
        <v>0.8</v>
      </c>
      <c r="O1482" s="306" t="s">
        <v>783</v>
      </c>
      <c r="P1482" s="50" t="s">
        <v>784</v>
      </c>
      <c r="Q1482" s="50" t="s">
        <v>300</v>
      </c>
      <c r="R1482" s="50" t="s">
        <v>785</v>
      </c>
      <c r="T1482" s="308">
        <v>3.25</v>
      </c>
      <c r="U1482" s="309">
        <v>25</v>
      </c>
      <c r="V1482" s="310">
        <v>45200</v>
      </c>
      <c r="W1482" s="310">
        <v>45747</v>
      </c>
      <c r="X1482" s="50" t="s">
        <v>3400</v>
      </c>
      <c r="Y1482" s="50" t="s">
        <v>786</v>
      </c>
      <c r="AA1482" s="50" t="s">
        <v>780</v>
      </c>
      <c r="AD1482" s="50" t="s">
        <v>304</v>
      </c>
      <c r="AE1482" s="310">
        <v>42390</v>
      </c>
      <c r="AF1482" s="306" t="s">
        <v>2580</v>
      </c>
      <c r="AG1482" s="307">
        <v>1.4252913963041451E-4</v>
      </c>
      <c r="AH1482" s="307">
        <v>1.4884496465686792E-4</v>
      </c>
      <c r="AI1482" s="307">
        <v>0.1991885238127343</v>
      </c>
      <c r="AJ1482" s="306" t="s">
        <v>0</v>
      </c>
      <c r="AK1482" s="307">
        <v>253.41316803794967</v>
      </c>
      <c r="AL1482" s="307">
        <v>3.3260099360003765E-4</v>
      </c>
      <c r="AN1482" s="312">
        <v>15</v>
      </c>
      <c r="AO1482" s="313" t="s">
        <v>787</v>
      </c>
      <c r="AP1482" s="313" t="s">
        <v>0</v>
      </c>
      <c r="AQ1482" s="313" t="s">
        <v>386</v>
      </c>
      <c r="AR1482" s="314" t="s">
        <v>0</v>
      </c>
      <c r="AS1482" s="314"/>
    </row>
    <row r="1483" spans="1:46" x14ac:dyDescent="0.2">
      <c r="A1483" s="306" t="s">
        <v>799</v>
      </c>
      <c r="B1483" s="50" t="s">
        <v>308</v>
      </c>
      <c r="C1483" s="50" t="s">
        <v>295</v>
      </c>
      <c r="D1483" s="50" t="s">
        <v>778</v>
      </c>
      <c r="E1483" s="50" t="s">
        <v>297</v>
      </c>
      <c r="F1483" s="50" t="s">
        <v>452</v>
      </c>
      <c r="G1483" s="50" t="s">
        <v>463</v>
      </c>
      <c r="H1483" s="50" t="s">
        <v>779</v>
      </c>
      <c r="I1483" s="50" t="s">
        <v>780</v>
      </c>
      <c r="J1483" s="50" t="s">
        <v>781</v>
      </c>
      <c r="K1483" s="50" t="s">
        <v>782</v>
      </c>
      <c r="L1483" s="307">
        <v>0.86</v>
      </c>
      <c r="M1483" s="308">
        <v>0.75</v>
      </c>
      <c r="N1483" s="307">
        <v>0.8</v>
      </c>
      <c r="O1483" s="306" t="s">
        <v>783</v>
      </c>
      <c r="P1483" s="50" t="s">
        <v>784</v>
      </c>
      <c r="Q1483" s="50" t="s">
        <v>300</v>
      </c>
      <c r="R1483" s="50" t="s">
        <v>785</v>
      </c>
      <c r="T1483" s="308">
        <v>3.25</v>
      </c>
      <c r="U1483" s="309">
        <v>25</v>
      </c>
      <c r="V1483" s="310">
        <v>45748</v>
      </c>
      <c r="W1483" s="310">
        <v>45930</v>
      </c>
      <c r="X1483" s="50" t="s">
        <v>3400</v>
      </c>
      <c r="Y1483" s="50" t="s">
        <v>786</v>
      </c>
      <c r="AA1483" s="50" t="s">
        <v>780</v>
      </c>
      <c r="AD1483" s="50" t="s">
        <v>304</v>
      </c>
      <c r="AE1483" s="310">
        <v>42390</v>
      </c>
      <c r="AF1483" s="306" t="s">
        <v>2580</v>
      </c>
      <c r="AG1483" s="307">
        <v>1.4252913963041451E-4</v>
      </c>
      <c r="AH1483" s="307">
        <v>1.4884496465686789E-4</v>
      </c>
      <c r="AI1483" s="307">
        <v>0.1991885238127343</v>
      </c>
      <c r="AJ1483" s="306" t="s">
        <v>0</v>
      </c>
      <c r="AK1483" s="307">
        <v>253.4131680379497</v>
      </c>
      <c r="AL1483" s="307">
        <v>3.3260099360003759E-4</v>
      </c>
      <c r="AN1483" s="312">
        <v>15</v>
      </c>
      <c r="AO1483" s="313" t="s">
        <v>787</v>
      </c>
      <c r="AP1483" s="313" t="s">
        <v>0</v>
      </c>
      <c r="AQ1483" s="313" t="s">
        <v>386</v>
      </c>
      <c r="AR1483" s="314" t="s">
        <v>0</v>
      </c>
      <c r="AS1483" s="314"/>
    </row>
    <row r="1484" spans="1:46" x14ac:dyDescent="0.2">
      <c r="A1484" s="306" t="s">
        <v>800</v>
      </c>
      <c r="B1484" s="50" t="s">
        <v>308</v>
      </c>
      <c r="C1484" s="50" t="s">
        <v>295</v>
      </c>
      <c r="D1484" s="50" t="s">
        <v>778</v>
      </c>
      <c r="E1484" s="50" t="s">
        <v>297</v>
      </c>
      <c r="F1484" s="50" t="s">
        <v>452</v>
      </c>
      <c r="G1484" s="50" t="s">
        <v>463</v>
      </c>
      <c r="H1484" s="50" t="s">
        <v>779</v>
      </c>
      <c r="I1484" s="50" t="s">
        <v>780</v>
      </c>
      <c r="J1484" s="50" t="s">
        <v>789</v>
      </c>
      <c r="K1484" s="50" t="s">
        <v>782</v>
      </c>
      <c r="L1484" s="307">
        <v>1.1599999999999999</v>
      </c>
      <c r="M1484" s="308">
        <v>0.75</v>
      </c>
      <c r="N1484" s="307">
        <v>1.08</v>
      </c>
      <c r="O1484" s="50" t="s">
        <v>790</v>
      </c>
      <c r="P1484" s="50" t="s">
        <v>784</v>
      </c>
      <c r="Q1484" s="50" t="s">
        <v>300</v>
      </c>
      <c r="R1484" s="50" t="s">
        <v>785</v>
      </c>
      <c r="T1484" s="308">
        <v>4.18</v>
      </c>
      <c r="U1484" s="309">
        <v>25</v>
      </c>
      <c r="V1484" s="310">
        <v>45200</v>
      </c>
      <c r="W1484" s="310">
        <v>45747</v>
      </c>
      <c r="X1484" s="50" t="s">
        <v>3400</v>
      </c>
      <c r="Y1484" s="50" t="s">
        <v>791</v>
      </c>
      <c r="AA1484" s="50" t="s">
        <v>780</v>
      </c>
      <c r="AD1484" s="50" t="s">
        <v>304</v>
      </c>
      <c r="AE1484" s="310">
        <v>42390</v>
      </c>
      <c r="AF1484" s="306" t="s">
        <v>2580</v>
      </c>
      <c r="AG1484" s="307">
        <v>1.9241433850105958E-4</v>
      </c>
      <c r="AH1484" s="307">
        <v>2.0094070228677169E-4</v>
      </c>
      <c r="AI1484" s="307">
        <v>0.20907647086803152</v>
      </c>
      <c r="AJ1484" s="50" t="s">
        <v>0</v>
      </c>
      <c r="AK1484" s="307">
        <v>240.13786056734054</v>
      </c>
      <c r="AL1484" s="307">
        <v>4.4901134136005104E-4</v>
      </c>
      <c r="AN1484" s="312">
        <v>15</v>
      </c>
      <c r="AO1484" s="313" t="s">
        <v>787</v>
      </c>
      <c r="AP1484" s="313" t="s">
        <v>0</v>
      </c>
      <c r="AQ1484" s="313" t="s">
        <v>386</v>
      </c>
      <c r="AR1484" s="314" t="s">
        <v>0</v>
      </c>
      <c r="AS1484" s="314"/>
    </row>
    <row r="1485" spans="1:46" x14ac:dyDescent="0.2">
      <c r="A1485" s="306" t="s">
        <v>800</v>
      </c>
      <c r="B1485" s="50" t="s">
        <v>308</v>
      </c>
      <c r="C1485" s="50" t="s">
        <v>295</v>
      </c>
      <c r="D1485" s="50" t="s">
        <v>778</v>
      </c>
      <c r="E1485" s="50" t="s">
        <v>297</v>
      </c>
      <c r="F1485" s="50" t="s">
        <v>452</v>
      </c>
      <c r="G1485" s="50" t="s">
        <v>463</v>
      </c>
      <c r="H1485" s="50" t="s">
        <v>779</v>
      </c>
      <c r="I1485" s="50" t="s">
        <v>780</v>
      </c>
      <c r="J1485" s="50" t="s">
        <v>789</v>
      </c>
      <c r="K1485" s="50" t="s">
        <v>782</v>
      </c>
      <c r="L1485" s="307">
        <v>1.1599999999999999</v>
      </c>
      <c r="M1485" s="308">
        <v>0.9</v>
      </c>
      <c r="N1485" s="307">
        <v>1.08</v>
      </c>
      <c r="O1485" s="50" t="s">
        <v>790</v>
      </c>
      <c r="P1485" s="50" t="s">
        <v>784</v>
      </c>
      <c r="Q1485" s="50" t="s">
        <v>300</v>
      </c>
      <c r="R1485" s="50" t="s">
        <v>785</v>
      </c>
      <c r="T1485" s="308">
        <v>4.18</v>
      </c>
      <c r="U1485" s="309">
        <v>25</v>
      </c>
      <c r="V1485" s="310">
        <v>45748</v>
      </c>
      <c r="W1485" s="310">
        <v>45930</v>
      </c>
      <c r="X1485" s="50" t="s">
        <v>3400</v>
      </c>
      <c r="Y1485" s="50" t="s">
        <v>791</v>
      </c>
      <c r="AA1485" s="50" t="s">
        <v>780</v>
      </c>
      <c r="AD1485" s="50" t="s">
        <v>304</v>
      </c>
      <c r="AE1485" s="310">
        <v>42390</v>
      </c>
      <c r="AF1485" s="306" t="s">
        <v>2580</v>
      </c>
      <c r="AG1485" s="307">
        <v>1.9241433850105961E-4</v>
      </c>
      <c r="AH1485" s="307">
        <v>2.0094070228677169E-4</v>
      </c>
      <c r="AI1485" s="307">
        <v>0.20907647086803149</v>
      </c>
      <c r="AJ1485" s="306" t="s">
        <v>0</v>
      </c>
      <c r="AK1485" s="307">
        <v>240.13786056734051</v>
      </c>
      <c r="AL1485" s="307">
        <v>4.4901134136005099E-4</v>
      </c>
      <c r="AN1485" s="312">
        <v>15</v>
      </c>
      <c r="AO1485" s="313" t="s">
        <v>787</v>
      </c>
      <c r="AP1485" s="313" t="s">
        <v>0</v>
      </c>
      <c r="AQ1485" s="313" t="s">
        <v>386</v>
      </c>
      <c r="AR1485" s="314" t="s">
        <v>0</v>
      </c>
      <c r="AS1485" s="314"/>
    </row>
    <row r="1486" spans="1:46" x14ac:dyDescent="0.2">
      <c r="A1486" s="306" t="s">
        <v>801</v>
      </c>
      <c r="B1486" s="50" t="s">
        <v>308</v>
      </c>
      <c r="C1486" s="50" t="s">
        <v>295</v>
      </c>
      <c r="D1486" s="50" t="s">
        <v>778</v>
      </c>
      <c r="E1486" s="50" t="s">
        <v>297</v>
      </c>
      <c r="F1486" s="50" t="s">
        <v>452</v>
      </c>
      <c r="G1486" s="50" t="s">
        <v>463</v>
      </c>
      <c r="H1486" s="50" t="s">
        <v>779</v>
      </c>
      <c r="I1486" s="50" t="s">
        <v>780</v>
      </c>
      <c r="J1486" s="50" t="s">
        <v>793</v>
      </c>
      <c r="K1486" s="50" t="s">
        <v>782</v>
      </c>
      <c r="L1486" s="307">
        <v>0.4</v>
      </c>
      <c r="M1486" s="308">
        <v>0.45</v>
      </c>
      <c r="N1486" s="307">
        <v>0.37</v>
      </c>
      <c r="O1486" s="50" t="s">
        <v>794</v>
      </c>
      <c r="P1486" s="50" t="s">
        <v>784</v>
      </c>
      <c r="Q1486" s="50" t="s">
        <v>300</v>
      </c>
      <c r="R1486" s="50" t="s">
        <v>785</v>
      </c>
      <c r="T1486" s="308">
        <v>2.91</v>
      </c>
      <c r="U1486" s="309">
        <v>25</v>
      </c>
      <c r="V1486" s="310">
        <v>45200</v>
      </c>
      <c r="W1486" s="310">
        <v>45930</v>
      </c>
      <c r="X1486" s="50" t="s">
        <v>3400</v>
      </c>
      <c r="Y1486" s="50" t="s">
        <v>791</v>
      </c>
      <c r="AA1486" s="50" t="s">
        <v>780</v>
      </c>
      <c r="AD1486" s="50" t="s">
        <v>304</v>
      </c>
      <c r="AE1486" s="310">
        <v>42390</v>
      </c>
      <c r="AF1486" s="306" t="s">
        <v>2580</v>
      </c>
      <c r="AG1486" s="307">
        <v>6.5919727079066703E-5</v>
      </c>
      <c r="AH1486" s="307">
        <v>6.8840796153801399E-5</v>
      </c>
      <c r="AI1486" s="307">
        <v>0.1028884020123767</v>
      </c>
      <c r="AJ1486" s="50" t="s">
        <v>0</v>
      </c>
      <c r="AK1486" s="307">
        <v>516.13975942225716</v>
      </c>
      <c r="AL1486" s="307">
        <v>1.5382795954001739E-4</v>
      </c>
      <c r="AN1486" s="312">
        <v>15</v>
      </c>
      <c r="AO1486" s="313" t="s">
        <v>787</v>
      </c>
      <c r="AP1486" s="313" t="s">
        <v>0</v>
      </c>
      <c r="AQ1486" s="313" t="s">
        <v>386</v>
      </c>
      <c r="AR1486" s="314" t="s">
        <v>0</v>
      </c>
      <c r="AS1486" s="314"/>
    </row>
    <row r="1487" spans="1:46" x14ac:dyDescent="0.2">
      <c r="A1487" s="306" t="s">
        <v>802</v>
      </c>
      <c r="B1487" s="50" t="s">
        <v>308</v>
      </c>
      <c r="C1487" s="50" t="s">
        <v>295</v>
      </c>
      <c r="D1487" s="50" t="s">
        <v>778</v>
      </c>
      <c r="E1487" s="50" t="s">
        <v>297</v>
      </c>
      <c r="F1487" s="50" t="s">
        <v>452</v>
      </c>
      <c r="G1487" s="50" t="s">
        <v>463</v>
      </c>
      <c r="H1487" s="50" t="s">
        <v>779</v>
      </c>
      <c r="I1487" s="50" t="s">
        <v>796</v>
      </c>
      <c r="J1487" s="50" t="s">
        <v>797</v>
      </c>
      <c r="K1487" s="50" t="s">
        <v>782</v>
      </c>
      <c r="L1487" s="307">
        <v>0.41</v>
      </c>
      <c r="M1487" s="308">
        <v>0.6</v>
      </c>
      <c r="N1487" s="307">
        <v>0.38</v>
      </c>
      <c r="O1487" s="50" t="s">
        <v>798</v>
      </c>
      <c r="P1487" s="50" t="s">
        <v>784</v>
      </c>
      <c r="Q1487" s="50" t="s">
        <v>300</v>
      </c>
      <c r="R1487" s="50" t="s">
        <v>785</v>
      </c>
      <c r="T1487" s="308">
        <v>1.28</v>
      </c>
      <c r="U1487" s="309">
        <v>25</v>
      </c>
      <c r="V1487" s="310">
        <v>45200</v>
      </c>
      <c r="W1487" s="310">
        <v>45930</v>
      </c>
      <c r="X1487" s="50" t="s">
        <v>3400</v>
      </c>
      <c r="Y1487" s="50" t="s">
        <v>786</v>
      </c>
      <c r="AA1487" s="50" t="s">
        <v>796</v>
      </c>
      <c r="AD1487" s="50" t="s">
        <v>304</v>
      </c>
      <c r="AE1487" s="310">
        <v>42390</v>
      </c>
      <c r="AF1487" s="306" t="s">
        <v>2580</v>
      </c>
      <c r="AG1487" s="307">
        <v>6.6810534201756797E-5</v>
      </c>
      <c r="AH1487" s="307">
        <v>6.9771077182906828E-5</v>
      </c>
      <c r="AI1487" s="307">
        <v>0.23707130214528321</v>
      </c>
      <c r="AJ1487" s="306" t="s">
        <v>0</v>
      </c>
      <c r="AK1487" s="307">
        <v>208.55862313364111</v>
      </c>
      <c r="AL1487" s="307">
        <v>1.5590671575001769E-4</v>
      </c>
      <c r="AN1487" s="312">
        <v>15</v>
      </c>
      <c r="AO1487" s="313" t="s">
        <v>787</v>
      </c>
      <c r="AP1487" s="313" t="s">
        <v>0</v>
      </c>
      <c r="AQ1487" s="313" t="s">
        <v>386</v>
      </c>
      <c r="AR1487" s="314" t="s">
        <v>0</v>
      </c>
      <c r="AS1487" s="314"/>
    </row>
    <row r="1488" spans="1:46" x14ac:dyDescent="0.2">
      <c r="A1488" s="306" t="s">
        <v>803</v>
      </c>
      <c r="B1488" s="50" t="s">
        <v>310</v>
      </c>
      <c r="C1488" s="50" t="s">
        <v>295</v>
      </c>
      <c r="D1488" s="50" t="s">
        <v>778</v>
      </c>
      <c r="E1488" s="50" t="s">
        <v>297</v>
      </c>
      <c r="F1488" s="50" t="s">
        <v>452</v>
      </c>
      <c r="G1488" s="50" t="s">
        <v>463</v>
      </c>
      <c r="H1488" s="50" t="s">
        <v>779</v>
      </c>
      <c r="I1488" s="50" t="s">
        <v>780</v>
      </c>
      <c r="J1488" s="50" t="s">
        <v>781</v>
      </c>
      <c r="K1488" s="50" t="s">
        <v>782</v>
      </c>
      <c r="L1488" s="307">
        <v>0.86</v>
      </c>
      <c r="M1488" s="308">
        <v>0.9</v>
      </c>
      <c r="N1488" s="307">
        <v>0.8</v>
      </c>
      <c r="O1488" s="306" t="s">
        <v>783</v>
      </c>
      <c r="P1488" s="50" t="s">
        <v>784</v>
      </c>
      <c r="Q1488" s="50" t="s">
        <v>300</v>
      </c>
      <c r="R1488" s="50" t="s">
        <v>785</v>
      </c>
      <c r="T1488" s="308">
        <v>3.25</v>
      </c>
      <c r="U1488" s="309">
        <v>25</v>
      </c>
      <c r="V1488" s="310">
        <v>45200</v>
      </c>
      <c r="W1488" s="310">
        <v>45747</v>
      </c>
      <c r="X1488" s="50" t="s">
        <v>3400</v>
      </c>
      <c r="Y1488" s="50" t="s">
        <v>786</v>
      </c>
      <c r="AA1488" s="50" t="s">
        <v>780</v>
      </c>
      <c r="AD1488" s="50" t="s">
        <v>304</v>
      </c>
      <c r="AE1488" s="310">
        <v>42390</v>
      </c>
      <c r="AF1488" s="306" t="s">
        <v>2580</v>
      </c>
      <c r="AG1488" s="307">
        <v>1.4252913963041451E-4</v>
      </c>
      <c r="AH1488" s="307">
        <v>1.4884496465686792E-4</v>
      </c>
      <c r="AI1488" s="307">
        <v>0.1991885238127343</v>
      </c>
      <c r="AJ1488" s="306" t="s">
        <v>0</v>
      </c>
      <c r="AK1488" s="307">
        <v>253.41316803794967</v>
      </c>
      <c r="AL1488" s="307">
        <v>3.3260099360003765E-4</v>
      </c>
      <c r="AN1488" s="312">
        <v>15</v>
      </c>
      <c r="AO1488" s="313" t="s">
        <v>787</v>
      </c>
      <c r="AP1488" s="313" t="s">
        <v>0</v>
      </c>
      <c r="AQ1488" s="313" t="s">
        <v>386</v>
      </c>
      <c r="AR1488" s="314" t="s">
        <v>0</v>
      </c>
      <c r="AS1488" s="314"/>
      <c r="AT1488" s="323"/>
    </row>
    <row r="1489" spans="1:46" x14ac:dyDescent="0.2">
      <c r="A1489" s="306" t="s">
        <v>803</v>
      </c>
      <c r="B1489" s="50" t="s">
        <v>310</v>
      </c>
      <c r="C1489" s="50" t="s">
        <v>295</v>
      </c>
      <c r="D1489" s="50" t="s">
        <v>778</v>
      </c>
      <c r="E1489" s="50" t="s">
        <v>297</v>
      </c>
      <c r="F1489" s="50" t="s">
        <v>452</v>
      </c>
      <c r="G1489" s="50" t="s">
        <v>463</v>
      </c>
      <c r="H1489" s="50" t="s">
        <v>779</v>
      </c>
      <c r="I1489" s="50" t="s">
        <v>780</v>
      </c>
      <c r="J1489" s="50" t="s">
        <v>781</v>
      </c>
      <c r="K1489" s="50" t="s">
        <v>782</v>
      </c>
      <c r="L1489" s="307">
        <v>0.86</v>
      </c>
      <c r="M1489" s="308">
        <v>0.75</v>
      </c>
      <c r="N1489" s="307">
        <v>0.8</v>
      </c>
      <c r="O1489" s="50" t="s">
        <v>783</v>
      </c>
      <c r="P1489" s="50" t="s">
        <v>784</v>
      </c>
      <c r="Q1489" s="50" t="s">
        <v>300</v>
      </c>
      <c r="R1489" s="50" t="s">
        <v>785</v>
      </c>
      <c r="T1489" s="308">
        <v>3.25</v>
      </c>
      <c r="U1489" s="309">
        <v>25</v>
      </c>
      <c r="V1489" s="310">
        <v>45748</v>
      </c>
      <c r="W1489" s="310">
        <v>45930</v>
      </c>
      <c r="X1489" s="50" t="s">
        <v>3400</v>
      </c>
      <c r="Y1489" s="50" t="s">
        <v>786</v>
      </c>
      <c r="AA1489" s="50" t="s">
        <v>780</v>
      </c>
      <c r="AD1489" s="50" t="s">
        <v>304</v>
      </c>
      <c r="AE1489" s="310">
        <v>42390</v>
      </c>
      <c r="AF1489" s="306" t="s">
        <v>2580</v>
      </c>
      <c r="AG1489" s="307">
        <v>1.4252913963041451E-4</v>
      </c>
      <c r="AH1489" s="307">
        <v>1.4884496465686789E-4</v>
      </c>
      <c r="AI1489" s="307">
        <v>0.1991885238127343</v>
      </c>
      <c r="AJ1489" s="50" t="s">
        <v>0</v>
      </c>
      <c r="AK1489" s="307">
        <v>253.4131680379497</v>
      </c>
      <c r="AL1489" s="307">
        <v>3.3260099360003759E-4</v>
      </c>
      <c r="AN1489" s="312">
        <v>15</v>
      </c>
      <c r="AO1489" s="313" t="s">
        <v>787</v>
      </c>
      <c r="AP1489" s="313" t="s">
        <v>0</v>
      </c>
      <c r="AQ1489" s="313" t="s">
        <v>386</v>
      </c>
      <c r="AR1489" s="314" t="s">
        <v>0</v>
      </c>
      <c r="AS1489" s="314"/>
    </row>
    <row r="1490" spans="1:46" x14ac:dyDescent="0.2">
      <c r="A1490" s="306" t="s">
        <v>804</v>
      </c>
      <c r="B1490" s="50" t="s">
        <v>310</v>
      </c>
      <c r="C1490" s="50" t="s">
        <v>295</v>
      </c>
      <c r="D1490" s="50" t="s">
        <v>778</v>
      </c>
      <c r="E1490" s="50" t="s">
        <v>297</v>
      </c>
      <c r="F1490" s="50" t="s">
        <v>452</v>
      </c>
      <c r="G1490" s="50" t="s">
        <v>463</v>
      </c>
      <c r="H1490" s="50" t="s">
        <v>779</v>
      </c>
      <c r="I1490" s="50" t="s">
        <v>780</v>
      </c>
      <c r="J1490" s="50" t="s">
        <v>789</v>
      </c>
      <c r="K1490" s="50" t="s">
        <v>782</v>
      </c>
      <c r="L1490" s="307">
        <v>1.1599999999999999</v>
      </c>
      <c r="M1490" s="308">
        <v>0.75</v>
      </c>
      <c r="N1490" s="307">
        <v>1.08</v>
      </c>
      <c r="O1490" s="50" t="s">
        <v>790</v>
      </c>
      <c r="P1490" s="50" t="s">
        <v>784</v>
      </c>
      <c r="Q1490" s="50" t="s">
        <v>300</v>
      </c>
      <c r="R1490" s="50" t="s">
        <v>785</v>
      </c>
      <c r="T1490" s="308">
        <v>4.18</v>
      </c>
      <c r="U1490" s="309">
        <v>25</v>
      </c>
      <c r="V1490" s="310">
        <v>45200</v>
      </c>
      <c r="W1490" s="310">
        <v>45747</v>
      </c>
      <c r="X1490" s="50" t="s">
        <v>3400</v>
      </c>
      <c r="Y1490" s="50" t="s">
        <v>791</v>
      </c>
      <c r="AA1490" s="50" t="s">
        <v>780</v>
      </c>
      <c r="AD1490" s="50" t="s">
        <v>304</v>
      </c>
      <c r="AE1490" s="310">
        <v>42390</v>
      </c>
      <c r="AF1490" s="306" t="s">
        <v>2580</v>
      </c>
      <c r="AG1490" s="307">
        <v>1.9241433850105958E-4</v>
      </c>
      <c r="AH1490" s="307">
        <v>2.0094070228677169E-4</v>
      </c>
      <c r="AI1490" s="307">
        <v>0.20907647086803152</v>
      </c>
      <c r="AJ1490" s="306" t="s">
        <v>0</v>
      </c>
      <c r="AK1490" s="307">
        <v>240.13786056734054</v>
      </c>
      <c r="AL1490" s="307">
        <v>4.4901134136005104E-4</v>
      </c>
      <c r="AN1490" s="312">
        <v>15</v>
      </c>
      <c r="AO1490" s="313" t="s">
        <v>787</v>
      </c>
      <c r="AP1490" s="313" t="s">
        <v>0</v>
      </c>
      <c r="AQ1490" s="313" t="s">
        <v>386</v>
      </c>
      <c r="AR1490" s="314" t="s">
        <v>0</v>
      </c>
      <c r="AS1490" s="314"/>
    </row>
    <row r="1491" spans="1:46" x14ac:dyDescent="0.2">
      <c r="A1491" s="306" t="s">
        <v>804</v>
      </c>
      <c r="B1491" s="50" t="s">
        <v>310</v>
      </c>
      <c r="C1491" s="50" t="s">
        <v>295</v>
      </c>
      <c r="D1491" s="50" t="s">
        <v>778</v>
      </c>
      <c r="E1491" s="50" t="s">
        <v>297</v>
      </c>
      <c r="F1491" s="50" t="s">
        <v>452</v>
      </c>
      <c r="G1491" s="50" t="s">
        <v>463</v>
      </c>
      <c r="H1491" s="50" t="s">
        <v>779</v>
      </c>
      <c r="I1491" s="50" t="s">
        <v>780</v>
      </c>
      <c r="J1491" s="50" t="s">
        <v>789</v>
      </c>
      <c r="K1491" s="50" t="s">
        <v>782</v>
      </c>
      <c r="L1491" s="307">
        <v>1.1599999999999999</v>
      </c>
      <c r="M1491" s="308">
        <v>0.9</v>
      </c>
      <c r="N1491" s="307">
        <v>1.08</v>
      </c>
      <c r="O1491" s="306" t="s">
        <v>790</v>
      </c>
      <c r="P1491" s="50" t="s">
        <v>784</v>
      </c>
      <c r="Q1491" s="50" t="s">
        <v>300</v>
      </c>
      <c r="R1491" s="50" t="s">
        <v>785</v>
      </c>
      <c r="T1491" s="308">
        <v>4.18</v>
      </c>
      <c r="U1491" s="309">
        <v>25</v>
      </c>
      <c r="V1491" s="310">
        <v>45748</v>
      </c>
      <c r="W1491" s="310">
        <v>45930</v>
      </c>
      <c r="X1491" s="50" t="s">
        <v>3400</v>
      </c>
      <c r="Y1491" s="50" t="s">
        <v>791</v>
      </c>
      <c r="AA1491" s="50" t="s">
        <v>780</v>
      </c>
      <c r="AD1491" s="50" t="s">
        <v>304</v>
      </c>
      <c r="AE1491" s="310">
        <v>42390</v>
      </c>
      <c r="AF1491" s="306" t="s">
        <v>2580</v>
      </c>
      <c r="AG1491" s="307">
        <v>1.9241433850105961E-4</v>
      </c>
      <c r="AH1491" s="307">
        <v>2.0094070228677169E-4</v>
      </c>
      <c r="AI1491" s="307">
        <v>0.20907647086803149</v>
      </c>
      <c r="AJ1491" s="306" t="s">
        <v>0</v>
      </c>
      <c r="AK1491" s="307">
        <v>240.13786056734051</v>
      </c>
      <c r="AL1491" s="307">
        <v>4.4901134136005099E-4</v>
      </c>
      <c r="AN1491" s="312">
        <v>15</v>
      </c>
      <c r="AO1491" s="313" t="s">
        <v>787</v>
      </c>
      <c r="AP1491" s="313" t="s">
        <v>0</v>
      </c>
      <c r="AQ1491" s="313" t="s">
        <v>386</v>
      </c>
      <c r="AR1491" s="314" t="s">
        <v>0</v>
      </c>
      <c r="AS1491" s="314"/>
      <c r="AT1491" s="323"/>
    </row>
    <row r="1492" spans="1:46" x14ac:dyDescent="0.2">
      <c r="A1492" s="306" t="s">
        <v>805</v>
      </c>
      <c r="B1492" s="50" t="s">
        <v>310</v>
      </c>
      <c r="C1492" s="50" t="s">
        <v>295</v>
      </c>
      <c r="D1492" s="50" t="s">
        <v>778</v>
      </c>
      <c r="E1492" s="50" t="s">
        <v>297</v>
      </c>
      <c r="F1492" s="50" t="s">
        <v>452</v>
      </c>
      <c r="G1492" s="50" t="s">
        <v>463</v>
      </c>
      <c r="H1492" s="50" t="s">
        <v>779</v>
      </c>
      <c r="I1492" s="50" t="s">
        <v>780</v>
      </c>
      <c r="J1492" s="50" t="s">
        <v>793</v>
      </c>
      <c r="K1492" s="50" t="s">
        <v>782</v>
      </c>
      <c r="L1492" s="307">
        <v>0.4</v>
      </c>
      <c r="M1492" s="308">
        <v>0.45</v>
      </c>
      <c r="N1492" s="307">
        <v>0.37</v>
      </c>
      <c r="O1492" s="50" t="s">
        <v>794</v>
      </c>
      <c r="P1492" s="50" t="s">
        <v>784</v>
      </c>
      <c r="Q1492" s="50" t="s">
        <v>300</v>
      </c>
      <c r="R1492" s="50" t="s">
        <v>785</v>
      </c>
      <c r="T1492" s="308">
        <v>2.91</v>
      </c>
      <c r="U1492" s="309">
        <v>25</v>
      </c>
      <c r="V1492" s="310">
        <v>45200</v>
      </c>
      <c r="W1492" s="310">
        <v>45930</v>
      </c>
      <c r="X1492" s="50" t="s">
        <v>3400</v>
      </c>
      <c r="Y1492" s="50" t="s">
        <v>791</v>
      </c>
      <c r="AA1492" s="50" t="s">
        <v>780</v>
      </c>
      <c r="AD1492" s="50" t="s">
        <v>304</v>
      </c>
      <c r="AE1492" s="310">
        <v>42390</v>
      </c>
      <c r="AF1492" s="306" t="s">
        <v>2580</v>
      </c>
      <c r="AG1492" s="307">
        <v>6.5919727079066703E-5</v>
      </c>
      <c r="AH1492" s="307">
        <v>6.8840796153801399E-5</v>
      </c>
      <c r="AI1492" s="307">
        <v>0.1028884020123767</v>
      </c>
      <c r="AJ1492" s="50" t="s">
        <v>0</v>
      </c>
      <c r="AK1492" s="307">
        <v>516.13975942225716</v>
      </c>
      <c r="AL1492" s="307">
        <v>1.5382795954001739E-4</v>
      </c>
      <c r="AN1492" s="312">
        <v>15</v>
      </c>
      <c r="AO1492" s="313" t="s">
        <v>787</v>
      </c>
      <c r="AP1492" s="313" t="s">
        <v>0</v>
      </c>
      <c r="AQ1492" s="313" t="s">
        <v>386</v>
      </c>
      <c r="AR1492" s="314" t="s">
        <v>0</v>
      </c>
      <c r="AS1492" s="314"/>
    </row>
    <row r="1493" spans="1:46" x14ac:dyDescent="0.2">
      <c r="A1493" s="306" t="s">
        <v>806</v>
      </c>
      <c r="B1493" s="50" t="s">
        <v>310</v>
      </c>
      <c r="C1493" s="50" t="s">
        <v>295</v>
      </c>
      <c r="D1493" s="50" t="s">
        <v>778</v>
      </c>
      <c r="E1493" s="50" t="s">
        <v>297</v>
      </c>
      <c r="F1493" s="50" t="s">
        <v>452</v>
      </c>
      <c r="G1493" s="50" t="s">
        <v>463</v>
      </c>
      <c r="H1493" s="50" t="s">
        <v>779</v>
      </c>
      <c r="I1493" s="50" t="s">
        <v>796</v>
      </c>
      <c r="J1493" s="50" t="s">
        <v>797</v>
      </c>
      <c r="K1493" s="50" t="s">
        <v>782</v>
      </c>
      <c r="L1493" s="307">
        <v>0.41</v>
      </c>
      <c r="M1493" s="308">
        <v>0.6</v>
      </c>
      <c r="N1493" s="307">
        <v>0.38</v>
      </c>
      <c r="O1493" s="50" t="s">
        <v>798</v>
      </c>
      <c r="P1493" s="50" t="s">
        <v>784</v>
      </c>
      <c r="Q1493" s="50" t="s">
        <v>300</v>
      </c>
      <c r="R1493" s="50" t="s">
        <v>785</v>
      </c>
      <c r="T1493" s="308">
        <v>1.28</v>
      </c>
      <c r="U1493" s="309">
        <v>25</v>
      </c>
      <c r="V1493" s="310">
        <v>45200</v>
      </c>
      <c r="W1493" s="310">
        <v>45930</v>
      </c>
      <c r="X1493" s="50" t="s">
        <v>3400</v>
      </c>
      <c r="Y1493" s="50" t="s">
        <v>786</v>
      </c>
      <c r="AA1493" s="50" t="s">
        <v>796</v>
      </c>
      <c r="AD1493" s="50" t="s">
        <v>304</v>
      </c>
      <c r="AE1493" s="310">
        <v>42390</v>
      </c>
      <c r="AF1493" s="306" t="s">
        <v>2580</v>
      </c>
      <c r="AG1493" s="307">
        <v>6.6810534201756797E-5</v>
      </c>
      <c r="AH1493" s="307">
        <v>6.9771077182906828E-5</v>
      </c>
      <c r="AI1493" s="307">
        <v>0.23707130214528321</v>
      </c>
      <c r="AJ1493" s="50" t="s">
        <v>0</v>
      </c>
      <c r="AK1493" s="307">
        <v>208.55862313364111</v>
      </c>
      <c r="AL1493" s="307">
        <v>1.5590671575001769E-4</v>
      </c>
      <c r="AN1493" s="312">
        <v>15</v>
      </c>
      <c r="AO1493" s="313" t="s">
        <v>787</v>
      </c>
      <c r="AP1493" s="313" t="s">
        <v>0</v>
      </c>
      <c r="AQ1493" s="313" t="s">
        <v>386</v>
      </c>
      <c r="AR1493" s="314" t="s">
        <v>0</v>
      </c>
      <c r="AS1493" s="314"/>
    </row>
    <row r="1494" spans="1:46" x14ac:dyDescent="0.2">
      <c r="A1494" s="306" t="s">
        <v>807</v>
      </c>
      <c r="B1494" s="50" t="s">
        <v>294</v>
      </c>
      <c r="C1494" s="50" t="s">
        <v>295</v>
      </c>
      <c r="D1494" s="50" t="s">
        <v>778</v>
      </c>
      <c r="E1494" s="50" t="s">
        <v>297</v>
      </c>
      <c r="F1494" s="50" t="s">
        <v>452</v>
      </c>
      <c r="G1494" s="50" t="s">
        <v>463</v>
      </c>
      <c r="H1494" s="50" t="s">
        <v>808</v>
      </c>
      <c r="I1494" s="50" t="s">
        <v>780</v>
      </c>
      <c r="J1494" s="50" t="s">
        <v>809</v>
      </c>
      <c r="K1494" s="50" t="s">
        <v>782</v>
      </c>
      <c r="L1494" s="307">
        <v>0.73</v>
      </c>
      <c r="M1494" s="308">
        <v>0.9</v>
      </c>
      <c r="N1494" s="307">
        <v>0.67</v>
      </c>
      <c r="O1494" s="50" t="s">
        <v>810</v>
      </c>
      <c r="P1494" s="50" t="s">
        <v>784</v>
      </c>
      <c r="Q1494" s="50" t="s">
        <v>300</v>
      </c>
      <c r="R1494" s="50" t="s">
        <v>811</v>
      </c>
      <c r="T1494" s="308">
        <v>0.53</v>
      </c>
      <c r="U1494" s="309">
        <v>45</v>
      </c>
      <c r="V1494" s="310">
        <v>45200</v>
      </c>
      <c r="W1494" s="310">
        <v>45930</v>
      </c>
      <c r="X1494" s="50" t="s">
        <v>3400</v>
      </c>
      <c r="Y1494" s="50" t="s">
        <v>812</v>
      </c>
      <c r="AA1494" s="50" t="s">
        <v>780</v>
      </c>
      <c r="AD1494" s="50" t="s">
        <v>304</v>
      </c>
      <c r="AE1494" s="310">
        <v>44669</v>
      </c>
      <c r="AF1494" s="306" t="s">
        <v>2581</v>
      </c>
      <c r="AG1494" s="307">
        <v>2.7700000000000001E-4</v>
      </c>
      <c r="AH1494" s="307">
        <v>0</v>
      </c>
      <c r="AI1494" s="307">
        <v>1.2</v>
      </c>
      <c r="AJ1494" s="50" t="s">
        <v>181</v>
      </c>
      <c r="AK1494" s="307">
        <v>19.29</v>
      </c>
      <c r="AL1494" s="307">
        <v>2.2222222222222221E-4</v>
      </c>
      <c r="AN1494" s="312">
        <v>15</v>
      </c>
      <c r="AO1494" s="313" t="s">
        <v>787</v>
      </c>
      <c r="AP1494" s="313" t="s">
        <v>0</v>
      </c>
      <c r="AQ1494" s="313" t="s">
        <v>386</v>
      </c>
      <c r="AR1494" s="314" t="s">
        <v>0</v>
      </c>
      <c r="AS1494" s="314"/>
    </row>
    <row r="1495" spans="1:46" x14ac:dyDescent="0.2">
      <c r="A1495" s="306" t="s">
        <v>813</v>
      </c>
      <c r="B1495" s="50" t="s">
        <v>294</v>
      </c>
      <c r="C1495" s="50" t="s">
        <v>295</v>
      </c>
      <c r="D1495" s="50" t="s">
        <v>778</v>
      </c>
      <c r="E1495" s="50" t="s">
        <v>297</v>
      </c>
      <c r="F1495" s="50" t="s">
        <v>452</v>
      </c>
      <c r="G1495" s="50" t="s">
        <v>463</v>
      </c>
      <c r="H1495" s="50" t="s">
        <v>808</v>
      </c>
      <c r="I1495" s="50" t="s">
        <v>780</v>
      </c>
      <c r="J1495" s="50" t="s">
        <v>814</v>
      </c>
      <c r="K1495" s="50" t="s">
        <v>782</v>
      </c>
      <c r="L1495" s="307">
        <v>0.98</v>
      </c>
      <c r="M1495" s="308">
        <v>1.2</v>
      </c>
      <c r="N1495" s="307">
        <v>0.91</v>
      </c>
      <c r="O1495" s="50" t="s">
        <v>815</v>
      </c>
      <c r="P1495" s="50" t="s">
        <v>784</v>
      </c>
      <c r="Q1495" s="50" t="s">
        <v>300</v>
      </c>
      <c r="R1495" s="50" t="s">
        <v>811</v>
      </c>
      <c r="T1495" s="308">
        <v>1.04</v>
      </c>
      <c r="U1495" s="309">
        <v>45</v>
      </c>
      <c r="V1495" s="310">
        <v>45200</v>
      </c>
      <c r="W1495" s="310">
        <v>45930</v>
      </c>
      <c r="X1495" s="50" t="s">
        <v>3400</v>
      </c>
      <c r="Y1495" s="50" t="s">
        <v>816</v>
      </c>
      <c r="AA1495" s="50" t="s">
        <v>780</v>
      </c>
      <c r="AD1495" s="50" t="s">
        <v>304</v>
      </c>
      <c r="AE1495" s="310">
        <v>44669</v>
      </c>
      <c r="AF1495" s="306" t="s">
        <v>2581</v>
      </c>
      <c r="AG1495" s="307">
        <v>3.7199999999999999E-4</v>
      </c>
      <c r="AH1495" s="307">
        <v>0</v>
      </c>
      <c r="AI1495" s="307">
        <v>0.82</v>
      </c>
      <c r="AJ1495" s="306" t="s">
        <v>0</v>
      </c>
      <c r="AK1495" s="307">
        <v>39.15</v>
      </c>
      <c r="AL1495" s="307">
        <v>2.2222222222222221E-4</v>
      </c>
      <c r="AN1495" s="312">
        <v>15</v>
      </c>
      <c r="AO1495" s="313" t="s">
        <v>787</v>
      </c>
      <c r="AP1495" s="313" t="s">
        <v>0</v>
      </c>
      <c r="AQ1495" s="313" t="s">
        <v>386</v>
      </c>
      <c r="AR1495" s="314" t="s">
        <v>0</v>
      </c>
      <c r="AS1495" s="314"/>
    </row>
    <row r="1496" spans="1:46" x14ac:dyDescent="0.2">
      <c r="A1496" s="306" t="s">
        <v>817</v>
      </c>
      <c r="B1496" s="50" t="s">
        <v>294</v>
      </c>
      <c r="C1496" s="50" t="s">
        <v>295</v>
      </c>
      <c r="D1496" s="50" t="s">
        <v>778</v>
      </c>
      <c r="E1496" s="50" t="s">
        <v>297</v>
      </c>
      <c r="F1496" s="50" t="s">
        <v>452</v>
      </c>
      <c r="G1496" s="50" t="s">
        <v>463</v>
      </c>
      <c r="H1496" s="50" t="s">
        <v>808</v>
      </c>
      <c r="I1496" s="50" t="s">
        <v>780</v>
      </c>
      <c r="J1496" s="50" t="s">
        <v>818</v>
      </c>
      <c r="K1496" s="50" t="s">
        <v>782</v>
      </c>
      <c r="L1496" s="307">
        <v>0.18</v>
      </c>
      <c r="M1496" s="308">
        <v>0.3</v>
      </c>
      <c r="N1496" s="307">
        <v>0.17</v>
      </c>
      <c r="O1496" s="50" t="s">
        <v>819</v>
      </c>
      <c r="P1496" s="50" t="s">
        <v>784</v>
      </c>
      <c r="Q1496" s="50" t="s">
        <v>300</v>
      </c>
      <c r="R1496" s="50" t="s">
        <v>811</v>
      </c>
      <c r="T1496" s="308">
        <v>0.53</v>
      </c>
      <c r="U1496" s="309">
        <v>45</v>
      </c>
      <c r="V1496" s="310">
        <v>45200</v>
      </c>
      <c r="W1496" s="310">
        <v>45930</v>
      </c>
      <c r="X1496" s="50" t="s">
        <v>3400</v>
      </c>
      <c r="Y1496" s="50" t="s">
        <v>816</v>
      </c>
      <c r="AA1496" s="50" t="s">
        <v>780</v>
      </c>
      <c r="AD1496" s="50" t="s">
        <v>304</v>
      </c>
      <c r="AE1496" s="310">
        <v>44669</v>
      </c>
      <c r="AF1496" s="306" t="s">
        <v>2581</v>
      </c>
      <c r="AG1496" s="307">
        <v>7.1000000000000005E-5</v>
      </c>
      <c r="AH1496" s="307">
        <v>0</v>
      </c>
      <c r="AI1496" s="307">
        <v>0.31</v>
      </c>
      <c r="AJ1496" s="50" t="s">
        <v>0</v>
      </c>
      <c r="AK1496" s="307">
        <v>145.57</v>
      </c>
      <c r="AL1496" s="307">
        <v>0</v>
      </c>
      <c r="AN1496" s="312">
        <v>15</v>
      </c>
      <c r="AO1496" s="313" t="s">
        <v>787</v>
      </c>
      <c r="AP1496" s="313" t="s">
        <v>0</v>
      </c>
      <c r="AQ1496" s="313" t="s">
        <v>386</v>
      </c>
      <c r="AR1496" s="314" t="s">
        <v>0</v>
      </c>
      <c r="AS1496" s="314"/>
    </row>
    <row r="1497" spans="1:46" x14ac:dyDescent="0.2">
      <c r="A1497" s="306" t="s">
        <v>820</v>
      </c>
      <c r="B1497" s="50" t="s">
        <v>294</v>
      </c>
      <c r="C1497" s="50" t="s">
        <v>295</v>
      </c>
      <c r="D1497" s="50" t="s">
        <v>778</v>
      </c>
      <c r="E1497" s="50" t="s">
        <v>297</v>
      </c>
      <c r="F1497" s="50" t="s">
        <v>452</v>
      </c>
      <c r="G1497" s="50" t="s">
        <v>463</v>
      </c>
      <c r="H1497" s="50" t="s">
        <v>808</v>
      </c>
      <c r="I1497" s="50" t="s">
        <v>780</v>
      </c>
      <c r="J1497" s="50" t="s">
        <v>821</v>
      </c>
      <c r="K1497" s="50" t="s">
        <v>782</v>
      </c>
      <c r="L1497" s="307">
        <v>0.05</v>
      </c>
      <c r="M1497" s="308">
        <v>0.09</v>
      </c>
      <c r="N1497" s="307">
        <v>0.05</v>
      </c>
      <c r="O1497" s="50" t="s">
        <v>822</v>
      </c>
      <c r="P1497" s="50" t="s">
        <v>784</v>
      </c>
      <c r="Q1497" s="50" t="s">
        <v>300</v>
      </c>
      <c r="R1497" s="50" t="s">
        <v>811</v>
      </c>
      <c r="T1497" s="308">
        <v>0.53</v>
      </c>
      <c r="U1497" s="309">
        <v>45</v>
      </c>
      <c r="V1497" s="310">
        <v>45200</v>
      </c>
      <c r="W1497" s="310">
        <v>45930</v>
      </c>
      <c r="X1497" s="50" t="s">
        <v>3400</v>
      </c>
      <c r="Y1497" s="50" t="s">
        <v>823</v>
      </c>
      <c r="AA1497" s="50" t="s">
        <v>780</v>
      </c>
      <c r="AD1497" s="50" t="s">
        <v>304</v>
      </c>
      <c r="AE1497" s="310">
        <v>44669</v>
      </c>
      <c r="AF1497" s="306" t="s">
        <v>2581</v>
      </c>
      <c r="AG1497" s="307">
        <v>1.9000000000000001E-5</v>
      </c>
      <c r="AH1497" s="307">
        <v>0</v>
      </c>
      <c r="AI1497" s="307">
        <v>0.08</v>
      </c>
      <c r="AJ1497" s="306" t="s">
        <v>0</v>
      </c>
      <c r="AK1497" s="307">
        <v>590.08000000000004</v>
      </c>
      <c r="AL1497" s="307">
        <v>0</v>
      </c>
      <c r="AN1497" s="312">
        <v>15</v>
      </c>
      <c r="AO1497" s="313" t="s">
        <v>787</v>
      </c>
      <c r="AP1497" s="313" t="s">
        <v>0</v>
      </c>
      <c r="AQ1497" s="313" t="s">
        <v>386</v>
      </c>
      <c r="AR1497" s="314" t="s">
        <v>0</v>
      </c>
      <c r="AS1497" s="314"/>
    </row>
    <row r="1498" spans="1:46" x14ac:dyDescent="0.2">
      <c r="A1498" s="306" t="s">
        <v>824</v>
      </c>
      <c r="B1498" s="50" t="s">
        <v>294</v>
      </c>
      <c r="C1498" s="50" t="s">
        <v>295</v>
      </c>
      <c r="D1498" s="50" t="s">
        <v>778</v>
      </c>
      <c r="E1498" s="50" t="s">
        <v>297</v>
      </c>
      <c r="F1498" s="50" t="s">
        <v>452</v>
      </c>
      <c r="G1498" s="50" t="s">
        <v>463</v>
      </c>
      <c r="H1498" s="50" t="s">
        <v>808</v>
      </c>
      <c r="I1498" s="50" t="s">
        <v>796</v>
      </c>
      <c r="J1498" s="50" t="s">
        <v>809</v>
      </c>
      <c r="K1498" s="50" t="s">
        <v>782</v>
      </c>
      <c r="L1498" s="307">
        <v>1.0900000000000001</v>
      </c>
      <c r="M1498" s="308">
        <v>1.1100000000000001</v>
      </c>
      <c r="N1498" s="307">
        <v>1.01</v>
      </c>
      <c r="O1498" s="50" t="s">
        <v>825</v>
      </c>
      <c r="P1498" s="50" t="s">
        <v>784</v>
      </c>
      <c r="Q1498" s="50" t="s">
        <v>300</v>
      </c>
      <c r="R1498" s="50" t="s">
        <v>811</v>
      </c>
      <c r="T1498" s="308">
        <v>0.75</v>
      </c>
      <c r="U1498" s="309">
        <v>45</v>
      </c>
      <c r="V1498" s="310">
        <v>45200</v>
      </c>
      <c r="W1498" s="310">
        <v>45930</v>
      </c>
      <c r="X1498" s="50" t="s">
        <v>3400</v>
      </c>
      <c r="Y1498" s="50" t="s">
        <v>812</v>
      </c>
      <c r="AA1498" s="50" t="s">
        <v>796</v>
      </c>
      <c r="AD1498" s="50" t="s">
        <v>304</v>
      </c>
      <c r="AE1498" s="310">
        <v>44669</v>
      </c>
      <c r="AF1498" s="306" t="s">
        <v>2581</v>
      </c>
      <c r="AG1498" s="307">
        <v>4.17E-4</v>
      </c>
      <c r="AH1498" s="307">
        <v>0</v>
      </c>
      <c r="AI1498" s="307">
        <v>1.27</v>
      </c>
      <c r="AJ1498" s="50" t="s">
        <v>181</v>
      </c>
      <c r="AK1498" s="307">
        <v>16.72</v>
      </c>
      <c r="AL1498" s="307">
        <v>2.2222222222222221E-4</v>
      </c>
      <c r="AN1498" s="312">
        <v>15</v>
      </c>
      <c r="AO1498" s="313" t="s">
        <v>787</v>
      </c>
      <c r="AP1498" s="313" t="s">
        <v>0</v>
      </c>
      <c r="AQ1498" s="313" t="s">
        <v>386</v>
      </c>
      <c r="AR1498" s="314" t="s">
        <v>0</v>
      </c>
      <c r="AS1498" s="314"/>
    </row>
    <row r="1499" spans="1:46" x14ac:dyDescent="0.2">
      <c r="A1499" s="306" t="s">
        <v>826</v>
      </c>
      <c r="B1499" s="50" t="s">
        <v>294</v>
      </c>
      <c r="C1499" s="50" t="s">
        <v>295</v>
      </c>
      <c r="D1499" s="50" t="s">
        <v>778</v>
      </c>
      <c r="E1499" s="50" t="s">
        <v>297</v>
      </c>
      <c r="F1499" s="50" t="s">
        <v>452</v>
      </c>
      <c r="G1499" s="50" t="s">
        <v>463</v>
      </c>
      <c r="H1499" s="50" t="s">
        <v>808</v>
      </c>
      <c r="I1499" s="50" t="s">
        <v>796</v>
      </c>
      <c r="J1499" s="50" t="s">
        <v>789</v>
      </c>
      <c r="K1499" s="50" t="s">
        <v>782</v>
      </c>
      <c r="L1499" s="307">
        <v>1.46</v>
      </c>
      <c r="M1499" s="308">
        <v>1.29</v>
      </c>
      <c r="N1499" s="307">
        <v>1.35</v>
      </c>
      <c r="O1499" s="50" t="s">
        <v>827</v>
      </c>
      <c r="P1499" s="50" t="s">
        <v>784</v>
      </c>
      <c r="Q1499" s="50" t="s">
        <v>300</v>
      </c>
      <c r="R1499" s="50" t="s">
        <v>811</v>
      </c>
      <c r="T1499" s="308">
        <v>1.35</v>
      </c>
      <c r="U1499" s="309">
        <v>45</v>
      </c>
      <c r="V1499" s="310">
        <v>45200</v>
      </c>
      <c r="W1499" s="310">
        <v>45930</v>
      </c>
      <c r="X1499" s="50" t="s">
        <v>3400</v>
      </c>
      <c r="Y1499" s="50" t="s">
        <v>791</v>
      </c>
      <c r="AA1499" s="50" t="s">
        <v>796</v>
      </c>
      <c r="AD1499" s="50" t="s">
        <v>304</v>
      </c>
      <c r="AE1499" s="310">
        <v>44669</v>
      </c>
      <c r="AF1499" s="306" t="s">
        <v>2581</v>
      </c>
      <c r="AG1499" s="307">
        <v>5.5599999999999996E-4</v>
      </c>
      <c r="AH1499" s="307">
        <v>0</v>
      </c>
      <c r="AI1499" s="307">
        <v>0.94</v>
      </c>
      <c r="AJ1499" s="50" t="s">
        <v>0</v>
      </c>
      <c r="AK1499" s="307">
        <v>31.01</v>
      </c>
      <c r="AL1499" s="307">
        <v>2.2222222222222221E-4</v>
      </c>
      <c r="AN1499" s="312">
        <v>15</v>
      </c>
      <c r="AO1499" s="313" t="s">
        <v>787</v>
      </c>
      <c r="AP1499" s="313" t="s">
        <v>0</v>
      </c>
      <c r="AQ1499" s="313" t="s">
        <v>386</v>
      </c>
      <c r="AR1499" s="314" t="s">
        <v>0</v>
      </c>
      <c r="AS1499" s="314"/>
    </row>
    <row r="1500" spans="1:46" x14ac:dyDescent="0.2">
      <c r="A1500" s="306" t="s">
        <v>828</v>
      </c>
      <c r="B1500" s="50" t="s">
        <v>294</v>
      </c>
      <c r="C1500" s="50" t="s">
        <v>295</v>
      </c>
      <c r="D1500" s="50" t="s">
        <v>778</v>
      </c>
      <c r="E1500" s="50" t="s">
        <v>297</v>
      </c>
      <c r="F1500" s="50" t="s">
        <v>452</v>
      </c>
      <c r="G1500" s="50" t="s">
        <v>463</v>
      </c>
      <c r="H1500" s="50" t="s">
        <v>808</v>
      </c>
      <c r="I1500" s="50" t="s">
        <v>796</v>
      </c>
      <c r="J1500" s="50" t="s">
        <v>829</v>
      </c>
      <c r="K1500" s="50" t="s">
        <v>782</v>
      </c>
      <c r="L1500" s="307">
        <v>0.36</v>
      </c>
      <c r="M1500" s="308">
        <v>0.21</v>
      </c>
      <c r="N1500" s="307">
        <v>0.34</v>
      </c>
      <c r="O1500" s="50" t="s">
        <v>830</v>
      </c>
      <c r="P1500" s="50" t="s">
        <v>784</v>
      </c>
      <c r="Q1500" s="50" t="s">
        <v>300</v>
      </c>
      <c r="R1500" s="50" t="s">
        <v>811</v>
      </c>
      <c r="T1500" s="308">
        <v>0.75</v>
      </c>
      <c r="U1500" s="309">
        <v>45</v>
      </c>
      <c r="V1500" s="310">
        <v>45200</v>
      </c>
      <c r="W1500" s="310">
        <v>45930</v>
      </c>
      <c r="X1500" s="50" t="s">
        <v>3400</v>
      </c>
      <c r="Y1500" s="50" t="s">
        <v>791</v>
      </c>
      <c r="AA1500" s="50" t="s">
        <v>796</v>
      </c>
      <c r="AD1500" s="50" t="s">
        <v>304</v>
      </c>
      <c r="AE1500" s="310">
        <v>44669</v>
      </c>
      <c r="AF1500" s="306" t="s">
        <v>2581</v>
      </c>
      <c r="AG1500" s="307">
        <v>1.3899999999999999E-4</v>
      </c>
      <c r="AH1500" s="307">
        <v>0</v>
      </c>
      <c r="AI1500" s="307">
        <v>0.42</v>
      </c>
      <c r="AJ1500" s="50" t="s">
        <v>0</v>
      </c>
      <c r="AK1500" s="307">
        <v>98.28</v>
      </c>
      <c r="AL1500" s="307">
        <v>0</v>
      </c>
      <c r="AN1500" s="312">
        <v>15</v>
      </c>
      <c r="AO1500" s="313" t="s">
        <v>787</v>
      </c>
      <c r="AP1500" s="313" t="s">
        <v>0</v>
      </c>
      <c r="AQ1500" s="313" t="s">
        <v>386</v>
      </c>
      <c r="AR1500" s="314" t="s">
        <v>0</v>
      </c>
      <c r="AS1500" s="314"/>
    </row>
    <row r="1501" spans="1:46" x14ac:dyDescent="0.2">
      <c r="A1501" s="306" t="s">
        <v>831</v>
      </c>
      <c r="B1501" s="50" t="s">
        <v>294</v>
      </c>
      <c r="C1501" s="50" t="s">
        <v>295</v>
      </c>
      <c r="D1501" s="50" t="s">
        <v>778</v>
      </c>
      <c r="E1501" s="50" t="s">
        <v>297</v>
      </c>
      <c r="F1501" s="50" t="s">
        <v>452</v>
      </c>
      <c r="G1501" s="50" t="s">
        <v>463</v>
      </c>
      <c r="H1501" s="50" t="s">
        <v>808</v>
      </c>
      <c r="I1501" s="50" t="s">
        <v>832</v>
      </c>
      <c r="J1501" s="50" t="s">
        <v>833</v>
      </c>
      <c r="K1501" s="50" t="s">
        <v>782</v>
      </c>
      <c r="L1501" s="307">
        <v>2.21</v>
      </c>
      <c r="M1501" s="308">
        <v>2</v>
      </c>
      <c r="N1501" s="307">
        <v>2.0499999999999998</v>
      </c>
      <c r="O1501" s="50" t="s">
        <v>834</v>
      </c>
      <c r="P1501" s="50" t="s">
        <v>784</v>
      </c>
      <c r="Q1501" s="50" t="s">
        <v>300</v>
      </c>
      <c r="R1501" s="50" t="s">
        <v>811</v>
      </c>
      <c r="T1501" s="308">
        <v>1.25</v>
      </c>
      <c r="U1501" s="309">
        <v>45</v>
      </c>
      <c r="V1501" s="310">
        <v>45200</v>
      </c>
      <c r="W1501" s="310">
        <v>45930</v>
      </c>
      <c r="X1501" s="50" t="s">
        <v>3400</v>
      </c>
      <c r="Y1501" s="50" t="s">
        <v>835</v>
      </c>
      <c r="AA1501" s="50" t="s">
        <v>832</v>
      </c>
      <c r="AD1501" s="50" t="s">
        <v>304</v>
      </c>
      <c r="AE1501" s="310">
        <v>44669</v>
      </c>
      <c r="AF1501" s="306" t="s">
        <v>2581</v>
      </c>
      <c r="AG1501" s="307">
        <v>8.4400000000000002E-4</v>
      </c>
      <c r="AH1501" s="307">
        <v>0</v>
      </c>
      <c r="AI1501" s="307">
        <v>1.55</v>
      </c>
      <c r="AJ1501" s="50" t="s">
        <v>181</v>
      </c>
      <c r="AK1501" s="307">
        <v>9.4499999999999993</v>
      </c>
      <c r="AL1501" s="307">
        <v>4.4444444444444452E-4</v>
      </c>
      <c r="AN1501" s="312">
        <v>15</v>
      </c>
      <c r="AO1501" s="313" t="s">
        <v>787</v>
      </c>
      <c r="AP1501" s="313" t="s">
        <v>0</v>
      </c>
      <c r="AQ1501" s="313" t="s">
        <v>386</v>
      </c>
      <c r="AR1501" s="314" t="s">
        <v>0</v>
      </c>
      <c r="AS1501" s="314"/>
    </row>
    <row r="1502" spans="1:46" x14ac:dyDescent="0.2">
      <c r="A1502" s="306" t="s">
        <v>836</v>
      </c>
      <c r="B1502" s="50" t="s">
        <v>308</v>
      </c>
      <c r="C1502" s="50" t="s">
        <v>295</v>
      </c>
      <c r="D1502" s="50" t="s">
        <v>778</v>
      </c>
      <c r="E1502" s="50" t="s">
        <v>297</v>
      </c>
      <c r="F1502" s="50" t="s">
        <v>452</v>
      </c>
      <c r="G1502" s="50" t="s">
        <v>463</v>
      </c>
      <c r="H1502" s="50" t="s">
        <v>808</v>
      </c>
      <c r="I1502" s="50" t="s">
        <v>780</v>
      </c>
      <c r="J1502" s="50" t="s">
        <v>809</v>
      </c>
      <c r="K1502" s="50" t="s">
        <v>782</v>
      </c>
      <c r="L1502" s="307">
        <v>0.8</v>
      </c>
      <c r="M1502" s="308">
        <v>1.05</v>
      </c>
      <c r="N1502" s="307">
        <v>0.74</v>
      </c>
      <c r="O1502" s="50" t="s">
        <v>810</v>
      </c>
      <c r="P1502" s="50" t="s">
        <v>784</v>
      </c>
      <c r="Q1502" s="50" t="s">
        <v>300</v>
      </c>
      <c r="R1502" s="50" t="s">
        <v>811</v>
      </c>
      <c r="T1502" s="308">
        <v>0.53</v>
      </c>
      <c r="U1502" s="309">
        <v>45</v>
      </c>
      <c r="V1502" s="310">
        <v>45200</v>
      </c>
      <c r="W1502" s="310">
        <v>45930</v>
      </c>
      <c r="X1502" s="50" t="s">
        <v>3400</v>
      </c>
      <c r="Y1502" s="50" t="s">
        <v>812</v>
      </c>
      <c r="AA1502" s="50" t="s">
        <v>780</v>
      </c>
      <c r="AD1502" s="50" t="s">
        <v>304</v>
      </c>
      <c r="AE1502" s="310">
        <v>44669</v>
      </c>
      <c r="AF1502" s="306" t="s">
        <v>2581</v>
      </c>
      <c r="AG1502" s="307">
        <v>3.0600000000000001E-4</v>
      </c>
      <c r="AH1502" s="307">
        <v>0</v>
      </c>
      <c r="AI1502" s="307">
        <v>1.32</v>
      </c>
      <c r="AJ1502" s="50" t="s">
        <v>181</v>
      </c>
      <c r="AK1502" s="307">
        <v>15.23</v>
      </c>
      <c r="AL1502" s="307">
        <v>2.2222222222222221E-4</v>
      </c>
      <c r="AN1502" s="312">
        <v>15</v>
      </c>
      <c r="AO1502" s="313" t="s">
        <v>787</v>
      </c>
      <c r="AP1502" s="313" t="s">
        <v>0</v>
      </c>
      <c r="AQ1502" s="313" t="s">
        <v>386</v>
      </c>
      <c r="AR1502" s="314" t="s">
        <v>0</v>
      </c>
      <c r="AS1502" s="314"/>
    </row>
    <row r="1503" spans="1:46" x14ac:dyDescent="0.2">
      <c r="A1503" s="306" t="s">
        <v>837</v>
      </c>
      <c r="B1503" s="50" t="s">
        <v>308</v>
      </c>
      <c r="C1503" s="50" t="s">
        <v>295</v>
      </c>
      <c r="D1503" s="50" t="s">
        <v>778</v>
      </c>
      <c r="E1503" s="50" t="s">
        <v>297</v>
      </c>
      <c r="F1503" s="50" t="s">
        <v>452</v>
      </c>
      <c r="G1503" s="50" t="s">
        <v>463</v>
      </c>
      <c r="H1503" s="50" t="s">
        <v>808</v>
      </c>
      <c r="I1503" s="50" t="s">
        <v>780</v>
      </c>
      <c r="J1503" s="50" t="s">
        <v>814</v>
      </c>
      <c r="K1503" s="50" t="s">
        <v>782</v>
      </c>
      <c r="L1503" s="307">
        <v>1.08</v>
      </c>
      <c r="M1503" s="308">
        <v>1.35</v>
      </c>
      <c r="N1503" s="307">
        <v>1</v>
      </c>
      <c r="O1503" s="50" t="s">
        <v>815</v>
      </c>
      <c r="P1503" s="50" t="s">
        <v>784</v>
      </c>
      <c r="Q1503" s="50" t="s">
        <v>300</v>
      </c>
      <c r="R1503" s="50" t="s">
        <v>811</v>
      </c>
      <c r="T1503" s="308">
        <v>1.04</v>
      </c>
      <c r="U1503" s="309">
        <v>45</v>
      </c>
      <c r="V1503" s="310">
        <v>45200</v>
      </c>
      <c r="W1503" s="310">
        <v>45930</v>
      </c>
      <c r="X1503" s="50" t="s">
        <v>3400</v>
      </c>
      <c r="Y1503" s="50" t="s">
        <v>816</v>
      </c>
      <c r="AA1503" s="50" t="s">
        <v>780</v>
      </c>
      <c r="AD1503" s="50" t="s">
        <v>304</v>
      </c>
      <c r="AE1503" s="310">
        <v>44669</v>
      </c>
      <c r="AF1503" s="306" t="s">
        <v>2581</v>
      </c>
      <c r="AG1503" s="307">
        <v>4.1100000000000002E-4</v>
      </c>
      <c r="AH1503" s="307">
        <v>0</v>
      </c>
      <c r="AI1503" s="307">
        <v>0.91</v>
      </c>
      <c r="AJ1503" s="50" t="s">
        <v>0</v>
      </c>
      <c r="AK1503" s="307">
        <v>33.15</v>
      </c>
      <c r="AL1503" s="307">
        <v>2.2222222222222221E-4</v>
      </c>
      <c r="AN1503" s="312">
        <v>15</v>
      </c>
      <c r="AO1503" s="313" t="s">
        <v>787</v>
      </c>
      <c r="AP1503" s="313" t="s">
        <v>0</v>
      </c>
      <c r="AQ1503" s="313" t="s">
        <v>386</v>
      </c>
      <c r="AR1503" s="314" t="s">
        <v>0</v>
      </c>
      <c r="AS1503" s="314"/>
    </row>
    <row r="1504" spans="1:46" x14ac:dyDescent="0.2">
      <c r="A1504" s="306" t="s">
        <v>838</v>
      </c>
      <c r="B1504" s="50" t="s">
        <v>308</v>
      </c>
      <c r="C1504" s="50" t="s">
        <v>295</v>
      </c>
      <c r="D1504" s="50" t="s">
        <v>778</v>
      </c>
      <c r="E1504" s="50" t="s">
        <v>297</v>
      </c>
      <c r="F1504" s="50" t="s">
        <v>452</v>
      </c>
      <c r="G1504" s="50" t="s">
        <v>463</v>
      </c>
      <c r="H1504" s="50" t="s">
        <v>808</v>
      </c>
      <c r="I1504" s="50" t="s">
        <v>780</v>
      </c>
      <c r="J1504" s="50" t="s">
        <v>818</v>
      </c>
      <c r="K1504" s="50" t="s">
        <v>782</v>
      </c>
      <c r="L1504" s="307">
        <v>0.28000000000000003</v>
      </c>
      <c r="M1504" s="308">
        <v>0.45</v>
      </c>
      <c r="N1504" s="307">
        <v>0.26</v>
      </c>
      <c r="O1504" s="50" t="s">
        <v>819</v>
      </c>
      <c r="P1504" s="50" t="s">
        <v>784</v>
      </c>
      <c r="Q1504" s="50" t="s">
        <v>300</v>
      </c>
      <c r="R1504" s="50" t="s">
        <v>811</v>
      </c>
      <c r="T1504" s="308">
        <v>0.53</v>
      </c>
      <c r="U1504" s="309">
        <v>45</v>
      </c>
      <c r="V1504" s="310">
        <v>45200</v>
      </c>
      <c r="W1504" s="310">
        <v>45930</v>
      </c>
      <c r="X1504" s="50" t="s">
        <v>3400</v>
      </c>
      <c r="Y1504" s="50" t="s">
        <v>816</v>
      </c>
      <c r="AA1504" s="50" t="s">
        <v>780</v>
      </c>
      <c r="AD1504" s="50" t="s">
        <v>304</v>
      </c>
      <c r="AE1504" s="310">
        <v>44669</v>
      </c>
      <c r="AF1504" s="306" t="s">
        <v>2581</v>
      </c>
      <c r="AG1504" s="307">
        <v>1.06E-4</v>
      </c>
      <c r="AH1504" s="307">
        <v>0</v>
      </c>
      <c r="AI1504" s="307">
        <v>0.46</v>
      </c>
      <c r="AJ1504" s="50" t="s">
        <v>0</v>
      </c>
      <c r="AK1504" s="307">
        <v>89.08</v>
      </c>
      <c r="AL1504" s="307">
        <v>0</v>
      </c>
      <c r="AN1504" s="312">
        <v>15</v>
      </c>
      <c r="AO1504" s="313" t="s">
        <v>787</v>
      </c>
      <c r="AP1504" s="313" t="s">
        <v>0</v>
      </c>
      <c r="AQ1504" s="313" t="s">
        <v>386</v>
      </c>
      <c r="AR1504" s="314" t="s">
        <v>0</v>
      </c>
      <c r="AS1504" s="314"/>
    </row>
    <row r="1505" spans="1:45" x14ac:dyDescent="0.2">
      <c r="A1505" s="306" t="s">
        <v>839</v>
      </c>
      <c r="B1505" s="50" t="s">
        <v>308</v>
      </c>
      <c r="C1505" s="50" t="s">
        <v>295</v>
      </c>
      <c r="D1505" s="50" t="s">
        <v>778</v>
      </c>
      <c r="E1505" s="50" t="s">
        <v>297</v>
      </c>
      <c r="F1505" s="50" t="s">
        <v>452</v>
      </c>
      <c r="G1505" s="50" t="s">
        <v>463</v>
      </c>
      <c r="H1505" s="50" t="s">
        <v>808</v>
      </c>
      <c r="I1505" s="50" t="s">
        <v>780</v>
      </c>
      <c r="J1505" s="50" t="s">
        <v>821</v>
      </c>
      <c r="K1505" s="50" t="s">
        <v>782</v>
      </c>
      <c r="L1505" s="307">
        <v>0.06</v>
      </c>
      <c r="M1505" s="308">
        <v>0.12</v>
      </c>
      <c r="N1505" s="307">
        <v>0.05</v>
      </c>
      <c r="O1505" s="50" t="s">
        <v>822</v>
      </c>
      <c r="P1505" s="50" t="s">
        <v>784</v>
      </c>
      <c r="Q1505" s="50" t="s">
        <v>300</v>
      </c>
      <c r="R1505" s="50" t="s">
        <v>811</v>
      </c>
      <c r="T1505" s="308">
        <v>0.53</v>
      </c>
      <c r="U1505" s="309">
        <v>45</v>
      </c>
      <c r="V1505" s="310">
        <v>45200</v>
      </c>
      <c r="W1505" s="310">
        <v>45930</v>
      </c>
      <c r="X1505" s="50" t="s">
        <v>3400</v>
      </c>
      <c r="Y1505" s="50" t="s">
        <v>823</v>
      </c>
      <c r="AA1505" s="50" t="s">
        <v>780</v>
      </c>
      <c r="AD1505" s="50" t="s">
        <v>304</v>
      </c>
      <c r="AE1505" s="310">
        <v>44669</v>
      </c>
      <c r="AF1505" s="306" t="s">
        <v>2581</v>
      </c>
      <c r="AG1505" s="307">
        <v>1.9000000000000001E-5</v>
      </c>
      <c r="AH1505" s="307">
        <v>0</v>
      </c>
      <c r="AI1505" s="307">
        <v>0.08</v>
      </c>
      <c r="AJ1505" s="50" t="s">
        <v>0</v>
      </c>
      <c r="AK1505" s="307">
        <v>590.08000000000004</v>
      </c>
      <c r="AL1505" s="307">
        <v>0</v>
      </c>
      <c r="AN1505" s="312">
        <v>15</v>
      </c>
      <c r="AO1505" s="313" t="s">
        <v>787</v>
      </c>
      <c r="AP1505" s="313" t="s">
        <v>0</v>
      </c>
      <c r="AQ1505" s="313" t="s">
        <v>386</v>
      </c>
      <c r="AR1505" s="314" t="s">
        <v>0</v>
      </c>
      <c r="AS1505" s="314"/>
    </row>
    <row r="1506" spans="1:45" x14ac:dyDescent="0.2">
      <c r="A1506" s="306" t="s">
        <v>840</v>
      </c>
      <c r="B1506" s="50" t="s">
        <v>308</v>
      </c>
      <c r="C1506" s="50" t="s">
        <v>295</v>
      </c>
      <c r="D1506" s="50" t="s">
        <v>778</v>
      </c>
      <c r="E1506" s="50" t="s">
        <v>297</v>
      </c>
      <c r="F1506" s="50" t="s">
        <v>452</v>
      </c>
      <c r="G1506" s="50" t="s">
        <v>463</v>
      </c>
      <c r="H1506" s="50" t="s">
        <v>808</v>
      </c>
      <c r="I1506" s="50" t="s">
        <v>796</v>
      </c>
      <c r="J1506" s="50" t="s">
        <v>809</v>
      </c>
      <c r="K1506" s="50" t="s">
        <v>782</v>
      </c>
      <c r="L1506" s="307">
        <v>1.4</v>
      </c>
      <c r="M1506" s="308">
        <v>1.83</v>
      </c>
      <c r="N1506" s="307">
        <v>1.3</v>
      </c>
      <c r="O1506" s="50" t="s">
        <v>825</v>
      </c>
      <c r="P1506" s="50" t="s">
        <v>784</v>
      </c>
      <c r="Q1506" s="50" t="s">
        <v>300</v>
      </c>
      <c r="R1506" s="50" t="s">
        <v>811</v>
      </c>
      <c r="T1506" s="308">
        <v>0.75</v>
      </c>
      <c r="U1506" s="309">
        <v>45</v>
      </c>
      <c r="V1506" s="310">
        <v>45200</v>
      </c>
      <c r="W1506" s="310">
        <v>45930</v>
      </c>
      <c r="X1506" s="50" t="s">
        <v>3400</v>
      </c>
      <c r="Y1506" s="50" t="s">
        <v>812</v>
      </c>
      <c r="AA1506" s="50" t="s">
        <v>796</v>
      </c>
      <c r="AD1506" s="50" t="s">
        <v>304</v>
      </c>
      <c r="AE1506" s="310">
        <v>44669</v>
      </c>
      <c r="AF1506" s="306" t="s">
        <v>2581</v>
      </c>
      <c r="AG1506" s="307">
        <v>5.3600000000000002E-4</v>
      </c>
      <c r="AH1506" s="307">
        <v>0</v>
      </c>
      <c r="AI1506" s="307">
        <v>1.64</v>
      </c>
      <c r="AJ1506" s="50" t="s">
        <v>181</v>
      </c>
      <c r="AK1506" s="307">
        <v>7.74</v>
      </c>
      <c r="AL1506" s="307">
        <v>2.2222222222222221E-4</v>
      </c>
      <c r="AN1506" s="312">
        <v>15</v>
      </c>
      <c r="AO1506" s="313" t="s">
        <v>787</v>
      </c>
      <c r="AP1506" s="313" t="s">
        <v>0</v>
      </c>
      <c r="AQ1506" s="313" t="s">
        <v>386</v>
      </c>
      <c r="AR1506" s="314" t="s">
        <v>0</v>
      </c>
      <c r="AS1506" s="314"/>
    </row>
    <row r="1507" spans="1:45" x14ac:dyDescent="0.2">
      <c r="A1507" s="306" t="s">
        <v>841</v>
      </c>
      <c r="B1507" s="50" t="s">
        <v>308</v>
      </c>
      <c r="C1507" s="50" t="s">
        <v>295</v>
      </c>
      <c r="D1507" s="50" t="s">
        <v>778</v>
      </c>
      <c r="E1507" s="50" t="s">
        <v>297</v>
      </c>
      <c r="F1507" s="50" t="s">
        <v>452</v>
      </c>
      <c r="G1507" s="50" t="s">
        <v>463</v>
      </c>
      <c r="H1507" s="50" t="s">
        <v>808</v>
      </c>
      <c r="I1507" s="50" t="s">
        <v>796</v>
      </c>
      <c r="J1507" s="50" t="s">
        <v>789</v>
      </c>
      <c r="K1507" s="50" t="s">
        <v>782</v>
      </c>
      <c r="L1507" s="307">
        <v>1.87</v>
      </c>
      <c r="M1507" s="308">
        <v>2.16</v>
      </c>
      <c r="N1507" s="307">
        <v>1.74</v>
      </c>
      <c r="O1507" s="50" t="s">
        <v>827</v>
      </c>
      <c r="P1507" s="50" t="s">
        <v>784</v>
      </c>
      <c r="Q1507" s="50" t="s">
        <v>300</v>
      </c>
      <c r="R1507" s="50" t="s">
        <v>811</v>
      </c>
      <c r="T1507" s="308">
        <v>1.35</v>
      </c>
      <c r="U1507" s="309">
        <v>45</v>
      </c>
      <c r="V1507" s="310">
        <v>45200</v>
      </c>
      <c r="W1507" s="310">
        <v>45930</v>
      </c>
      <c r="X1507" s="50" t="s">
        <v>3400</v>
      </c>
      <c r="Y1507" s="50" t="s">
        <v>791</v>
      </c>
      <c r="AA1507" s="50" t="s">
        <v>796</v>
      </c>
      <c r="AD1507" s="50" t="s">
        <v>304</v>
      </c>
      <c r="AE1507" s="310">
        <v>44669</v>
      </c>
      <c r="AF1507" s="306" t="s">
        <v>2581</v>
      </c>
      <c r="AG1507" s="307">
        <v>7.1500000000000003E-4</v>
      </c>
      <c r="AH1507" s="307">
        <v>0</v>
      </c>
      <c r="AI1507" s="307">
        <v>1.21</v>
      </c>
      <c r="AJ1507" s="306" t="s">
        <v>181</v>
      </c>
      <c r="AK1507" s="307">
        <v>18.78</v>
      </c>
      <c r="AL1507" s="307">
        <v>4.4444444444444452E-4</v>
      </c>
      <c r="AN1507" s="312">
        <v>15</v>
      </c>
      <c r="AO1507" s="313" t="s">
        <v>787</v>
      </c>
      <c r="AP1507" s="313" t="s">
        <v>0</v>
      </c>
      <c r="AQ1507" s="313" t="s">
        <v>386</v>
      </c>
      <c r="AR1507" s="314" t="s">
        <v>0</v>
      </c>
      <c r="AS1507" s="314"/>
    </row>
    <row r="1508" spans="1:45" x14ac:dyDescent="0.2">
      <c r="A1508" s="306" t="s">
        <v>842</v>
      </c>
      <c r="B1508" s="50" t="s">
        <v>308</v>
      </c>
      <c r="C1508" s="50" t="s">
        <v>295</v>
      </c>
      <c r="D1508" s="50" t="s">
        <v>778</v>
      </c>
      <c r="E1508" s="50" t="s">
        <v>297</v>
      </c>
      <c r="F1508" s="50" t="s">
        <v>452</v>
      </c>
      <c r="G1508" s="50" t="s">
        <v>463</v>
      </c>
      <c r="H1508" s="50" t="s">
        <v>808</v>
      </c>
      <c r="I1508" s="50" t="s">
        <v>796</v>
      </c>
      <c r="J1508" s="50" t="s">
        <v>829</v>
      </c>
      <c r="K1508" s="50" t="s">
        <v>782</v>
      </c>
      <c r="L1508" s="307">
        <v>0.47</v>
      </c>
      <c r="M1508" s="308">
        <v>0.33</v>
      </c>
      <c r="N1508" s="307">
        <v>0.44</v>
      </c>
      <c r="O1508" s="50" t="s">
        <v>830</v>
      </c>
      <c r="P1508" s="50" t="s">
        <v>784</v>
      </c>
      <c r="Q1508" s="50" t="s">
        <v>300</v>
      </c>
      <c r="R1508" s="50" t="s">
        <v>811</v>
      </c>
      <c r="T1508" s="308">
        <v>0.75</v>
      </c>
      <c r="U1508" s="309">
        <v>45</v>
      </c>
      <c r="V1508" s="310">
        <v>45200</v>
      </c>
      <c r="W1508" s="310">
        <v>45930</v>
      </c>
      <c r="X1508" s="50" t="s">
        <v>3400</v>
      </c>
      <c r="Y1508" s="50" t="s">
        <v>791</v>
      </c>
      <c r="AA1508" s="50" t="s">
        <v>796</v>
      </c>
      <c r="AD1508" s="50" t="s">
        <v>304</v>
      </c>
      <c r="AE1508" s="310">
        <v>44669</v>
      </c>
      <c r="AF1508" s="306" t="s">
        <v>2581</v>
      </c>
      <c r="AG1508" s="307">
        <v>1.7899999999999999E-4</v>
      </c>
      <c r="AH1508" s="307">
        <v>0</v>
      </c>
      <c r="AI1508" s="307">
        <v>0.55000000000000004</v>
      </c>
      <c r="AJ1508" s="306" t="s">
        <v>0</v>
      </c>
      <c r="AK1508" s="307">
        <v>70.5</v>
      </c>
      <c r="AL1508" s="307">
        <v>0</v>
      </c>
      <c r="AN1508" s="312">
        <v>15</v>
      </c>
      <c r="AO1508" s="313" t="s">
        <v>787</v>
      </c>
      <c r="AP1508" s="313" t="s">
        <v>0</v>
      </c>
      <c r="AQ1508" s="313" t="s">
        <v>386</v>
      </c>
      <c r="AR1508" s="314" t="s">
        <v>0</v>
      </c>
      <c r="AS1508" s="314"/>
    </row>
    <row r="1509" spans="1:45" x14ac:dyDescent="0.2">
      <c r="A1509" s="306" t="s">
        <v>843</v>
      </c>
      <c r="B1509" s="50" t="s">
        <v>308</v>
      </c>
      <c r="C1509" s="50" t="s">
        <v>295</v>
      </c>
      <c r="D1509" s="50" t="s">
        <v>778</v>
      </c>
      <c r="E1509" s="50" t="s">
        <v>297</v>
      </c>
      <c r="F1509" s="50" t="s">
        <v>452</v>
      </c>
      <c r="G1509" s="50" t="s">
        <v>463</v>
      </c>
      <c r="H1509" s="50" t="s">
        <v>808</v>
      </c>
      <c r="I1509" s="50" t="s">
        <v>832</v>
      </c>
      <c r="J1509" s="50" t="s">
        <v>833</v>
      </c>
      <c r="K1509" s="50" t="s">
        <v>782</v>
      </c>
      <c r="L1509" s="307">
        <v>2.93</v>
      </c>
      <c r="M1509" s="308">
        <v>2</v>
      </c>
      <c r="N1509" s="307">
        <v>2.72</v>
      </c>
      <c r="O1509" s="50" t="s">
        <v>834</v>
      </c>
      <c r="P1509" s="50" t="s">
        <v>784</v>
      </c>
      <c r="Q1509" s="50" t="s">
        <v>300</v>
      </c>
      <c r="R1509" s="50" t="s">
        <v>811</v>
      </c>
      <c r="T1509" s="308">
        <v>1.25</v>
      </c>
      <c r="U1509" s="309">
        <v>45</v>
      </c>
      <c r="V1509" s="310">
        <v>45200</v>
      </c>
      <c r="W1509" s="310">
        <v>45930</v>
      </c>
      <c r="X1509" s="50" t="s">
        <v>3400</v>
      </c>
      <c r="Y1509" s="50" t="s">
        <v>835</v>
      </c>
      <c r="AA1509" s="50" t="s">
        <v>832</v>
      </c>
      <c r="AD1509" s="50" t="s">
        <v>304</v>
      </c>
      <c r="AE1509" s="310">
        <v>44669</v>
      </c>
      <c r="AF1509" s="306" t="s">
        <v>2581</v>
      </c>
      <c r="AG1509" s="307">
        <v>1.1199999999999999E-3</v>
      </c>
      <c r="AH1509" s="307">
        <v>0</v>
      </c>
      <c r="AI1509" s="307">
        <v>2.06</v>
      </c>
      <c r="AJ1509" s="50" t="s">
        <v>181</v>
      </c>
      <c r="AK1509" s="307">
        <v>1.23</v>
      </c>
      <c r="AL1509" s="307">
        <v>6.6666666666666664E-4</v>
      </c>
      <c r="AN1509" s="312">
        <v>15</v>
      </c>
      <c r="AO1509" s="313" t="s">
        <v>787</v>
      </c>
      <c r="AP1509" s="313" t="s">
        <v>0</v>
      </c>
      <c r="AQ1509" s="313" t="s">
        <v>386</v>
      </c>
      <c r="AR1509" s="314" t="s">
        <v>0</v>
      </c>
      <c r="AS1509" s="314"/>
    </row>
    <row r="1510" spans="1:45" x14ac:dyDescent="0.2">
      <c r="A1510" s="306" t="s">
        <v>844</v>
      </c>
      <c r="B1510" s="50" t="s">
        <v>310</v>
      </c>
      <c r="C1510" s="50" t="s">
        <v>295</v>
      </c>
      <c r="D1510" s="50" t="s">
        <v>778</v>
      </c>
      <c r="E1510" s="50" t="s">
        <v>297</v>
      </c>
      <c r="F1510" s="50" t="s">
        <v>452</v>
      </c>
      <c r="G1510" s="50" t="s">
        <v>463</v>
      </c>
      <c r="H1510" s="50" t="s">
        <v>808</v>
      </c>
      <c r="I1510" s="50" t="s">
        <v>780</v>
      </c>
      <c r="J1510" s="50" t="s">
        <v>809</v>
      </c>
      <c r="K1510" s="50" t="s">
        <v>782</v>
      </c>
      <c r="L1510" s="307">
        <v>0.82</v>
      </c>
      <c r="M1510" s="308">
        <v>1.2</v>
      </c>
      <c r="N1510" s="307">
        <v>0.76</v>
      </c>
      <c r="O1510" s="50" t="s">
        <v>810</v>
      </c>
      <c r="P1510" s="50" t="s">
        <v>784</v>
      </c>
      <c r="Q1510" s="50" t="s">
        <v>300</v>
      </c>
      <c r="R1510" s="50" t="s">
        <v>811</v>
      </c>
      <c r="T1510" s="308">
        <v>0.53</v>
      </c>
      <c r="U1510" s="309">
        <v>45</v>
      </c>
      <c r="V1510" s="310">
        <v>45200</v>
      </c>
      <c r="W1510" s="310">
        <v>45930</v>
      </c>
      <c r="X1510" s="50" t="s">
        <v>3400</v>
      </c>
      <c r="Y1510" s="50" t="s">
        <v>812</v>
      </c>
      <c r="AA1510" s="50" t="s">
        <v>780</v>
      </c>
      <c r="AD1510" s="50" t="s">
        <v>304</v>
      </c>
      <c r="AE1510" s="310">
        <v>44669</v>
      </c>
      <c r="AF1510" s="306" t="s">
        <v>2581</v>
      </c>
      <c r="AG1510" s="307">
        <v>3.1199999999999999E-4</v>
      </c>
      <c r="AH1510" s="307">
        <v>0</v>
      </c>
      <c r="AI1510" s="307">
        <v>1.35</v>
      </c>
      <c r="AJ1510" s="306" t="s">
        <v>181</v>
      </c>
      <c r="AK1510" s="307">
        <v>14.48</v>
      </c>
      <c r="AL1510" s="307">
        <v>2.2222222222222221E-4</v>
      </c>
      <c r="AN1510" s="312">
        <v>15</v>
      </c>
      <c r="AO1510" s="313" t="s">
        <v>787</v>
      </c>
      <c r="AP1510" s="313" t="s">
        <v>0</v>
      </c>
      <c r="AQ1510" s="313" t="s">
        <v>386</v>
      </c>
      <c r="AR1510" s="314" t="s">
        <v>0</v>
      </c>
      <c r="AS1510" s="314"/>
    </row>
    <row r="1511" spans="1:45" x14ac:dyDescent="0.2">
      <c r="A1511" s="306" t="s">
        <v>845</v>
      </c>
      <c r="B1511" s="50" t="s">
        <v>310</v>
      </c>
      <c r="C1511" s="50" t="s">
        <v>295</v>
      </c>
      <c r="D1511" s="50" t="s">
        <v>778</v>
      </c>
      <c r="E1511" s="50" t="s">
        <v>297</v>
      </c>
      <c r="F1511" s="50" t="s">
        <v>452</v>
      </c>
      <c r="G1511" s="50" t="s">
        <v>463</v>
      </c>
      <c r="H1511" s="50" t="s">
        <v>808</v>
      </c>
      <c r="I1511" s="50" t="s">
        <v>780</v>
      </c>
      <c r="J1511" s="50" t="s">
        <v>814</v>
      </c>
      <c r="K1511" s="50" t="s">
        <v>782</v>
      </c>
      <c r="L1511" s="307">
        <v>1.1000000000000001</v>
      </c>
      <c r="M1511" s="308">
        <v>1.5</v>
      </c>
      <c r="N1511" s="307">
        <v>1.02</v>
      </c>
      <c r="O1511" s="50" t="s">
        <v>815</v>
      </c>
      <c r="P1511" s="50" t="s">
        <v>784</v>
      </c>
      <c r="Q1511" s="50" t="s">
        <v>300</v>
      </c>
      <c r="R1511" s="50" t="s">
        <v>811</v>
      </c>
      <c r="T1511" s="308">
        <v>1.04</v>
      </c>
      <c r="U1511" s="309">
        <v>45</v>
      </c>
      <c r="V1511" s="310">
        <v>45200</v>
      </c>
      <c r="W1511" s="310">
        <v>45930</v>
      </c>
      <c r="X1511" s="50" t="s">
        <v>3400</v>
      </c>
      <c r="Y1511" s="50" t="s">
        <v>816</v>
      </c>
      <c r="AA1511" s="50" t="s">
        <v>780</v>
      </c>
      <c r="AD1511" s="50" t="s">
        <v>304</v>
      </c>
      <c r="AE1511" s="310">
        <v>44669</v>
      </c>
      <c r="AF1511" s="306" t="s">
        <v>2581</v>
      </c>
      <c r="AG1511" s="307">
        <v>4.2000000000000002E-4</v>
      </c>
      <c r="AH1511" s="307">
        <v>0</v>
      </c>
      <c r="AI1511" s="307">
        <v>0.93</v>
      </c>
      <c r="AJ1511" s="306" t="s">
        <v>0</v>
      </c>
      <c r="AK1511" s="307">
        <v>32.049999999999997</v>
      </c>
      <c r="AL1511" s="307">
        <v>2.2222222222222221E-4</v>
      </c>
      <c r="AN1511" s="312">
        <v>15</v>
      </c>
      <c r="AO1511" s="313" t="s">
        <v>787</v>
      </c>
      <c r="AP1511" s="313" t="s">
        <v>0</v>
      </c>
      <c r="AQ1511" s="313" t="s">
        <v>386</v>
      </c>
      <c r="AR1511" s="314" t="s">
        <v>0</v>
      </c>
      <c r="AS1511" s="314"/>
    </row>
    <row r="1512" spans="1:45" x14ac:dyDescent="0.2">
      <c r="A1512" s="306" t="s">
        <v>846</v>
      </c>
      <c r="B1512" s="50" t="s">
        <v>310</v>
      </c>
      <c r="C1512" s="50" t="s">
        <v>295</v>
      </c>
      <c r="D1512" s="50" t="s">
        <v>778</v>
      </c>
      <c r="E1512" s="50" t="s">
        <v>297</v>
      </c>
      <c r="F1512" s="50" t="s">
        <v>452</v>
      </c>
      <c r="G1512" s="50" t="s">
        <v>463</v>
      </c>
      <c r="H1512" s="50" t="s">
        <v>808</v>
      </c>
      <c r="I1512" s="50" t="s">
        <v>780</v>
      </c>
      <c r="J1512" s="50" t="s">
        <v>818</v>
      </c>
      <c r="K1512" s="50" t="s">
        <v>782</v>
      </c>
      <c r="L1512" s="307">
        <v>0.28000000000000003</v>
      </c>
      <c r="M1512" s="308">
        <v>0.6</v>
      </c>
      <c r="N1512" s="307">
        <v>0.26</v>
      </c>
      <c r="O1512" s="50" t="s">
        <v>819</v>
      </c>
      <c r="P1512" s="50" t="s">
        <v>784</v>
      </c>
      <c r="Q1512" s="50" t="s">
        <v>300</v>
      </c>
      <c r="R1512" s="50" t="s">
        <v>811</v>
      </c>
      <c r="T1512" s="308">
        <v>0.53</v>
      </c>
      <c r="U1512" s="309">
        <v>45</v>
      </c>
      <c r="V1512" s="310">
        <v>45200</v>
      </c>
      <c r="W1512" s="310">
        <v>45930</v>
      </c>
      <c r="X1512" s="50" t="s">
        <v>3400</v>
      </c>
      <c r="Y1512" s="50" t="s">
        <v>816</v>
      </c>
      <c r="AA1512" s="50" t="s">
        <v>780</v>
      </c>
      <c r="AD1512" s="50" t="s">
        <v>304</v>
      </c>
      <c r="AE1512" s="310">
        <v>44669</v>
      </c>
      <c r="AF1512" s="306" t="s">
        <v>2581</v>
      </c>
      <c r="AG1512" s="307">
        <v>1.06E-4</v>
      </c>
      <c r="AH1512" s="307">
        <v>0</v>
      </c>
      <c r="AI1512" s="307">
        <v>0.46</v>
      </c>
      <c r="AJ1512" s="50" t="s">
        <v>0</v>
      </c>
      <c r="AK1512" s="307">
        <v>89.08</v>
      </c>
      <c r="AL1512" s="307">
        <v>0</v>
      </c>
      <c r="AN1512" s="312">
        <v>15</v>
      </c>
      <c r="AO1512" s="313" t="s">
        <v>787</v>
      </c>
      <c r="AP1512" s="313" t="s">
        <v>0</v>
      </c>
      <c r="AQ1512" s="313" t="s">
        <v>386</v>
      </c>
      <c r="AR1512" s="314" t="s">
        <v>0</v>
      </c>
      <c r="AS1512" s="314"/>
    </row>
    <row r="1513" spans="1:45" x14ac:dyDescent="0.2">
      <c r="A1513" s="306" t="s">
        <v>847</v>
      </c>
      <c r="B1513" s="50" t="s">
        <v>310</v>
      </c>
      <c r="C1513" s="50" t="s">
        <v>295</v>
      </c>
      <c r="D1513" s="50" t="s">
        <v>778</v>
      </c>
      <c r="E1513" s="50" t="s">
        <v>297</v>
      </c>
      <c r="F1513" s="50" t="s">
        <v>452</v>
      </c>
      <c r="G1513" s="50" t="s">
        <v>463</v>
      </c>
      <c r="H1513" s="50" t="s">
        <v>3086</v>
      </c>
      <c r="I1513" s="50" t="s">
        <v>780</v>
      </c>
      <c r="J1513" s="50" t="s">
        <v>821</v>
      </c>
      <c r="K1513" s="50" t="s">
        <v>782</v>
      </c>
      <c r="L1513" s="307">
        <v>5.9928569284110174E-2</v>
      </c>
      <c r="M1513" s="308">
        <v>0.15</v>
      </c>
      <c r="N1513" s="307">
        <v>5.3732664954931272E-2</v>
      </c>
      <c r="O1513" s="50" t="s">
        <v>3091</v>
      </c>
      <c r="P1513" s="50" t="s">
        <v>3068</v>
      </c>
      <c r="Q1513" s="50" t="s">
        <v>300</v>
      </c>
      <c r="R1513" s="50" t="s">
        <v>811</v>
      </c>
      <c r="T1513" s="308">
        <v>0.79122485771818418</v>
      </c>
      <c r="U1513" s="309">
        <v>45</v>
      </c>
      <c r="V1513" s="310">
        <v>45200</v>
      </c>
      <c r="W1513" s="310">
        <v>45930</v>
      </c>
      <c r="X1513" s="50" t="s">
        <v>3081</v>
      </c>
      <c r="Y1513" s="50" t="s">
        <v>823</v>
      </c>
      <c r="AA1513" s="50" t="s">
        <v>780</v>
      </c>
      <c r="AD1513" s="50" t="s">
        <v>304</v>
      </c>
      <c r="AE1513" s="310">
        <v>45146</v>
      </c>
      <c r="AF1513" s="306" t="s">
        <v>3088</v>
      </c>
      <c r="AG1513" s="307">
        <v>8.5889113608410569E-6</v>
      </c>
      <c r="AH1513" s="307">
        <v>8.2296908962907485E-6</v>
      </c>
      <c r="AI1513" s="307">
        <v>6.4301913148085338E-2</v>
      </c>
      <c r="AJ1513" s="306" t="s">
        <v>0</v>
      </c>
      <c r="AK1513" s="307">
        <v>782.74620584210538</v>
      </c>
      <c r="AL1513" s="307">
        <v>1.2385237652049445E-5</v>
      </c>
      <c r="AN1513" s="312">
        <v>15</v>
      </c>
      <c r="AO1513" s="313" t="s">
        <v>3082</v>
      </c>
      <c r="AP1513" s="313" t="s">
        <v>0</v>
      </c>
      <c r="AQ1513" s="313" t="s">
        <v>386</v>
      </c>
      <c r="AR1513" s="314" t="s">
        <v>0</v>
      </c>
      <c r="AS1513" s="314"/>
    </row>
    <row r="1514" spans="1:45" x14ac:dyDescent="0.2">
      <c r="A1514" s="306" t="s">
        <v>848</v>
      </c>
      <c r="B1514" s="50" t="s">
        <v>310</v>
      </c>
      <c r="C1514" s="50" t="s">
        <v>295</v>
      </c>
      <c r="D1514" s="50" t="s">
        <v>778</v>
      </c>
      <c r="E1514" s="50" t="s">
        <v>297</v>
      </c>
      <c r="F1514" s="50" t="s">
        <v>452</v>
      </c>
      <c r="G1514" s="50" t="s">
        <v>463</v>
      </c>
      <c r="H1514" s="50" t="s">
        <v>808</v>
      </c>
      <c r="I1514" s="50" t="s">
        <v>796</v>
      </c>
      <c r="J1514" s="50" t="s">
        <v>809</v>
      </c>
      <c r="K1514" s="50" t="s">
        <v>782</v>
      </c>
      <c r="L1514" s="307">
        <v>1.66</v>
      </c>
      <c r="M1514" s="308">
        <v>2.16</v>
      </c>
      <c r="N1514" s="307">
        <v>1.54</v>
      </c>
      <c r="O1514" s="50" t="s">
        <v>825</v>
      </c>
      <c r="P1514" s="50" t="s">
        <v>784</v>
      </c>
      <c r="Q1514" s="50" t="s">
        <v>300</v>
      </c>
      <c r="R1514" s="50" t="s">
        <v>811</v>
      </c>
      <c r="T1514" s="308">
        <v>0.75</v>
      </c>
      <c r="U1514" s="309">
        <v>45</v>
      </c>
      <c r="V1514" s="310">
        <v>45200</v>
      </c>
      <c r="W1514" s="310">
        <v>45930</v>
      </c>
      <c r="X1514" s="50" t="s">
        <v>3400</v>
      </c>
      <c r="Y1514" s="50" t="s">
        <v>812</v>
      </c>
      <c r="AA1514" s="50" t="s">
        <v>796</v>
      </c>
      <c r="AD1514" s="50" t="s">
        <v>304</v>
      </c>
      <c r="AE1514" s="310">
        <v>44669</v>
      </c>
      <c r="AF1514" s="306" t="s">
        <v>2581</v>
      </c>
      <c r="AG1514" s="307">
        <v>6.3400000000000001E-4</v>
      </c>
      <c r="AH1514" s="307">
        <v>0</v>
      </c>
      <c r="AI1514" s="307">
        <v>1.94</v>
      </c>
      <c r="AJ1514" s="306" t="s">
        <v>181</v>
      </c>
      <c r="AK1514" s="307">
        <v>2.85</v>
      </c>
      <c r="AL1514" s="307">
        <v>4.4444444444444452E-4</v>
      </c>
      <c r="AN1514" s="312">
        <v>15</v>
      </c>
      <c r="AO1514" s="313" t="s">
        <v>787</v>
      </c>
      <c r="AP1514" s="313" t="s">
        <v>0</v>
      </c>
      <c r="AQ1514" s="313" t="s">
        <v>386</v>
      </c>
      <c r="AR1514" s="314" t="s">
        <v>0</v>
      </c>
      <c r="AS1514" s="314"/>
    </row>
    <row r="1515" spans="1:45" x14ac:dyDescent="0.2">
      <c r="A1515" s="306" t="s">
        <v>849</v>
      </c>
      <c r="B1515" s="50" t="s">
        <v>310</v>
      </c>
      <c r="C1515" s="50" t="s">
        <v>295</v>
      </c>
      <c r="D1515" s="50" t="s">
        <v>778</v>
      </c>
      <c r="E1515" s="50" t="s">
        <v>297</v>
      </c>
      <c r="F1515" s="50" t="s">
        <v>452</v>
      </c>
      <c r="G1515" s="50" t="s">
        <v>463</v>
      </c>
      <c r="H1515" s="50" t="s">
        <v>808</v>
      </c>
      <c r="I1515" s="50" t="s">
        <v>796</v>
      </c>
      <c r="J1515" s="50" t="s">
        <v>789</v>
      </c>
      <c r="K1515" s="50" t="s">
        <v>782</v>
      </c>
      <c r="L1515" s="307">
        <v>2.2200000000000002</v>
      </c>
      <c r="M1515" s="308">
        <v>2.5499999999999998</v>
      </c>
      <c r="N1515" s="307">
        <v>2.06</v>
      </c>
      <c r="O1515" s="50" t="s">
        <v>827</v>
      </c>
      <c r="P1515" s="50" t="s">
        <v>784</v>
      </c>
      <c r="Q1515" s="50" t="s">
        <v>300</v>
      </c>
      <c r="R1515" s="50" t="s">
        <v>811</v>
      </c>
      <c r="T1515" s="308">
        <v>1.35</v>
      </c>
      <c r="U1515" s="309">
        <v>45</v>
      </c>
      <c r="V1515" s="310">
        <v>45200</v>
      </c>
      <c r="W1515" s="310">
        <v>45930</v>
      </c>
      <c r="X1515" s="50" t="s">
        <v>3400</v>
      </c>
      <c r="Y1515" s="50" t="s">
        <v>791</v>
      </c>
      <c r="AA1515" s="50" t="s">
        <v>796</v>
      </c>
      <c r="AD1515" s="50" t="s">
        <v>304</v>
      </c>
      <c r="AE1515" s="310">
        <v>44669</v>
      </c>
      <c r="AF1515" s="306" t="s">
        <v>2581</v>
      </c>
      <c r="AG1515" s="307">
        <v>8.4599999999999996E-4</v>
      </c>
      <c r="AH1515" s="307">
        <v>0</v>
      </c>
      <c r="AI1515" s="307">
        <v>1.44</v>
      </c>
      <c r="AJ1515" s="50" t="s">
        <v>181</v>
      </c>
      <c r="AK1515" s="307">
        <v>12.19</v>
      </c>
      <c r="AL1515" s="307">
        <v>4.4444444444444452E-4</v>
      </c>
      <c r="AN1515" s="312">
        <v>15</v>
      </c>
      <c r="AO1515" s="313" t="s">
        <v>787</v>
      </c>
      <c r="AP1515" s="313" t="s">
        <v>0</v>
      </c>
      <c r="AQ1515" s="313" t="s">
        <v>386</v>
      </c>
      <c r="AR1515" s="314" t="s">
        <v>0</v>
      </c>
      <c r="AS1515" s="314"/>
    </row>
    <row r="1516" spans="1:45" x14ac:dyDescent="0.2">
      <c r="A1516" s="306" t="s">
        <v>850</v>
      </c>
      <c r="B1516" s="50" t="s">
        <v>310</v>
      </c>
      <c r="C1516" s="50" t="s">
        <v>295</v>
      </c>
      <c r="D1516" s="50" t="s">
        <v>778</v>
      </c>
      <c r="E1516" s="50" t="s">
        <v>297</v>
      </c>
      <c r="F1516" s="50" t="s">
        <v>452</v>
      </c>
      <c r="G1516" s="50" t="s">
        <v>463</v>
      </c>
      <c r="H1516" s="50" t="s">
        <v>808</v>
      </c>
      <c r="I1516" s="50" t="s">
        <v>796</v>
      </c>
      <c r="J1516" s="50" t="s">
        <v>829</v>
      </c>
      <c r="K1516" s="50" t="s">
        <v>782</v>
      </c>
      <c r="L1516" s="307">
        <v>0.56000000000000005</v>
      </c>
      <c r="M1516" s="308">
        <v>0.39</v>
      </c>
      <c r="N1516" s="307">
        <v>0.52</v>
      </c>
      <c r="O1516" s="50" t="s">
        <v>830</v>
      </c>
      <c r="P1516" s="50" t="s">
        <v>784</v>
      </c>
      <c r="Q1516" s="50" t="s">
        <v>300</v>
      </c>
      <c r="R1516" s="50" t="s">
        <v>811</v>
      </c>
      <c r="T1516" s="308">
        <v>0.75</v>
      </c>
      <c r="U1516" s="309">
        <v>45</v>
      </c>
      <c r="V1516" s="310">
        <v>45200</v>
      </c>
      <c r="W1516" s="310">
        <v>45930</v>
      </c>
      <c r="X1516" s="50" t="s">
        <v>3400</v>
      </c>
      <c r="Y1516" s="50" t="s">
        <v>791</v>
      </c>
      <c r="AA1516" s="50" t="s">
        <v>796</v>
      </c>
      <c r="AD1516" s="50" t="s">
        <v>304</v>
      </c>
      <c r="AE1516" s="310">
        <v>44669</v>
      </c>
      <c r="AF1516" s="306" t="s">
        <v>2581</v>
      </c>
      <c r="AG1516" s="307">
        <v>2.12E-4</v>
      </c>
      <c r="AH1516" s="307">
        <v>0</v>
      </c>
      <c r="AI1516" s="307">
        <v>0.65</v>
      </c>
      <c r="AJ1516" s="306" t="s">
        <v>0</v>
      </c>
      <c r="AK1516" s="307">
        <v>55.89</v>
      </c>
      <c r="AL1516" s="307">
        <v>2.2222222222222221E-4</v>
      </c>
      <c r="AN1516" s="312">
        <v>15</v>
      </c>
      <c r="AO1516" s="313" t="s">
        <v>787</v>
      </c>
      <c r="AP1516" s="313" t="s">
        <v>0</v>
      </c>
      <c r="AQ1516" s="313" t="s">
        <v>386</v>
      </c>
      <c r="AR1516" s="314" t="s">
        <v>0</v>
      </c>
      <c r="AS1516" s="314"/>
    </row>
    <row r="1517" spans="1:45" x14ac:dyDescent="0.2">
      <c r="A1517" s="306" t="s">
        <v>851</v>
      </c>
      <c r="B1517" s="50" t="s">
        <v>310</v>
      </c>
      <c r="C1517" s="50" t="s">
        <v>295</v>
      </c>
      <c r="D1517" s="50" t="s">
        <v>778</v>
      </c>
      <c r="E1517" s="50" t="s">
        <v>297</v>
      </c>
      <c r="F1517" s="50" t="s">
        <v>452</v>
      </c>
      <c r="G1517" s="50" t="s">
        <v>463</v>
      </c>
      <c r="H1517" s="50" t="s">
        <v>808</v>
      </c>
      <c r="I1517" s="50" t="s">
        <v>832</v>
      </c>
      <c r="J1517" s="50" t="s">
        <v>833</v>
      </c>
      <c r="K1517" s="50" t="s">
        <v>782</v>
      </c>
      <c r="L1517" s="307">
        <v>3.49</v>
      </c>
      <c r="M1517" s="308">
        <v>2</v>
      </c>
      <c r="N1517" s="307">
        <v>3.24</v>
      </c>
      <c r="O1517" s="50" t="s">
        <v>834</v>
      </c>
      <c r="P1517" s="50" t="s">
        <v>784</v>
      </c>
      <c r="Q1517" s="50" t="s">
        <v>300</v>
      </c>
      <c r="R1517" s="50" t="s">
        <v>811</v>
      </c>
      <c r="T1517" s="308">
        <v>1.25</v>
      </c>
      <c r="U1517" s="309">
        <v>45</v>
      </c>
      <c r="V1517" s="310">
        <v>45200</v>
      </c>
      <c r="W1517" s="310">
        <v>45930</v>
      </c>
      <c r="X1517" s="50" t="s">
        <v>3400</v>
      </c>
      <c r="Y1517" s="50" t="s">
        <v>835</v>
      </c>
      <c r="AA1517" s="50" t="s">
        <v>832</v>
      </c>
      <c r="AD1517" s="50" t="s">
        <v>304</v>
      </c>
      <c r="AE1517" s="310">
        <v>44669</v>
      </c>
      <c r="AF1517" s="306" t="s">
        <v>2581</v>
      </c>
      <c r="AG1517" s="307">
        <v>1.3339999999999999E-3</v>
      </c>
      <c r="AH1517" s="307">
        <v>0</v>
      </c>
      <c r="AI1517" s="307">
        <v>2.46</v>
      </c>
      <c r="AJ1517" s="306" t="s">
        <v>181</v>
      </c>
      <c r="AK1517" s="307">
        <v>-2.8</v>
      </c>
      <c r="AL1517" s="307">
        <v>6.6666666666666664E-4</v>
      </c>
      <c r="AN1517" s="312">
        <v>15</v>
      </c>
      <c r="AO1517" s="313" t="s">
        <v>787</v>
      </c>
      <c r="AP1517" s="313" t="s">
        <v>0</v>
      </c>
      <c r="AQ1517" s="313" t="s">
        <v>386</v>
      </c>
      <c r="AR1517" s="314" t="s">
        <v>0</v>
      </c>
      <c r="AS1517" s="314"/>
    </row>
    <row r="1518" spans="1:45" x14ac:dyDescent="0.2">
      <c r="A1518" s="306" t="s">
        <v>864</v>
      </c>
      <c r="B1518" s="50" t="s">
        <v>294</v>
      </c>
      <c r="C1518" s="50" t="s">
        <v>295</v>
      </c>
      <c r="D1518" s="50" t="s">
        <v>778</v>
      </c>
      <c r="E1518" s="50" t="s">
        <v>297</v>
      </c>
      <c r="F1518" s="50" t="s">
        <v>452</v>
      </c>
      <c r="G1518" s="50" t="s">
        <v>453</v>
      </c>
      <c r="H1518" s="50" t="s">
        <v>779</v>
      </c>
      <c r="I1518" s="50" t="s">
        <v>853</v>
      </c>
      <c r="J1518" s="50" t="s">
        <v>854</v>
      </c>
      <c r="K1518" s="50" t="s">
        <v>782</v>
      </c>
      <c r="L1518" s="307">
        <v>14.841872295055429</v>
      </c>
      <c r="M1518" s="308">
        <v>45</v>
      </c>
      <c r="N1518" s="307">
        <v>13.28</v>
      </c>
      <c r="O1518" s="50" t="s">
        <v>865</v>
      </c>
      <c r="P1518" s="50" t="s">
        <v>784</v>
      </c>
      <c r="Q1518" s="50" t="s">
        <v>300</v>
      </c>
      <c r="R1518" s="50" t="s">
        <v>785</v>
      </c>
      <c r="T1518" s="308">
        <v>20.61</v>
      </c>
      <c r="U1518" s="309">
        <v>25</v>
      </c>
      <c r="V1518" s="310">
        <v>45200</v>
      </c>
      <c r="W1518" s="310">
        <v>45930</v>
      </c>
      <c r="X1518" s="50" t="s">
        <v>3401</v>
      </c>
      <c r="Y1518" s="50" t="s">
        <v>855</v>
      </c>
      <c r="AA1518" s="50" t="s">
        <v>856</v>
      </c>
      <c r="AD1518" s="50" t="s">
        <v>304</v>
      </c>
      <c r="AE1518" s="310">
        <v>42390</v>
      </c>
      <c r="AF1518" s="306" t="s">
        <v>2582</v>
      </c>
      <c r="AG1518" s="307">
        <v>2.3659837178648811E-3</v>
      </c>
      <c r="AH1518" s="307">
        <v>2.4708264133040071E-3</v>
      </c>
      <c r="AI1518" s="307">
        <v>0.5799363658767952</v>
      </c>
      <c r="AJ1518" s="50" t="s">
        <v>0</v>
      </c>
      <c r="AK1518" s="307">
        <v>69.123611550182417</v>
      </c>
      <c r="AL1518" s="307">
        <v>5.5211764937606253E-3</v>
      </c>
      <c r="AM1518" s="311">
        <v>45</v>
      </c>
      <c r="AN1518" s="312">
        <v>15</v>
      </c>
      <c r="AO1518" s="313" t="s">
        <v>857</v>
      </c>
      <c r="AP1518" s="313" t="s">
        <v>0</v>
      </c>
      <c r="AQ1518" s="313" t="s">
        <v>386</v>
      </c>
      <c r="AR1518" s="314" t="s">
        <v>0</v>
      </c>
      <c r="AS1518" s="314"/>
    </row>
    <row r="1519" spans="1:45" x14ac:dyDescent="0.2">
      <c r="A1519" s="306" t="s">
        <v>866</v>
      </c>
      <c r="B1519" s="50" t="s">
        <v>308</v>
      </c>
      <c r="C1519" s="50" t="s">
        <v>295</v>
      </c>
      <c r="D1519" s="50" t="s">
        <v>778</v>
      </c>
      <c r="E1519" s="50" t="s">
        <v>297</v>
      </c>
      <c r="F1519" s="50" t="s">
        <v>452</v>
      </c>
      <c r="G1519" s="50" t="s">
        <v>453</v>
      </c>
      <c r="H1519" s="50" t="s">
        <v>779</v>
      </c>
      <c r="I1519" s="50" t="s">
        <v>853</v>
      </c>
      <c r="J1519" s="50" t="s">
        <v>854</v>
      </c>
      <c r="K1519" s="50" t="s">
        <v>782</v>
      </c>
      <c r="L1519" s="307">
        <v>16.892688233415889</v>
      </c>
      <c r="M1519" s="308">
        <v>45</v>
      </c>
      <c r="N1519" s="307">
        <v>15.12</v>
      </c>
      <c r="O1519" s="50" t="s">
        <v>865</v>
      </c>
      <c r="P1519" s="50" t="s">
        <v>784</v>
      </c>
      <c r="Q1519" s="50" t="s">
        <v>300</v>
      </c>
      <c r="R1519" s="50" t="s">
        <v>785</v>
      </c>
      <c r="T1519" s="308">
        <v>20.61</v>
      </c>
      <c r="U1519" s="309">
        <v>25</v>
      </c>
      <c r="V1519" s="310">
        <v>45200</v>
      </c>
      <c r="W1519" s="310">
        <v>45930</v>
      </c>
      <c r="X1519" s="50" t="s">
        <v>3401</v>
      </c>
      <c r="Y1519" s="50" t="s">
        <v>855</v>
      </c>
      <c r="AA1519" s="50" t="s">
        <v>856</v>
      </c>
      <c r="AD1519" s="50" t="s">
        <v>304</v>
      </c>
      <c r="AE1519" s="310">
        <v>42390</v>
      </c>
      <c r="AF1519" s="306" t="s">
        <v>2582</v>
      </c>
      <c r="AG1519" s="307">
        <v>2.692909931892144E-3</v>
      </c>
      <c r="AH1519" s="307">
        <v>2.8122395509856978E-3</v>
      </c>
      <c r="AI1519" s="307">
        <v>0.66007064534847604</v>
      </c>
      <c r="AJ1519" s="306" t="s">
        <v>0</v>
      </c>
      <c r="AK1519" s="307">
        <v>57.419040442596113</v>
      </c>
      <c r="AL1519" s="307">
        <v>6.2840800228307122E-3</v>
      </c>
      <c r="AM1519" s="311">
        <v>45</v>
      </c>
      <c r="AN1519" s="312">
        <v>15</v>
      </c>
      <c r="AO1519" s="313" t="s">
        <v>857</v>
      </c>
      <c r="AP1519" s="313" t="s">
        <v>0</v>
      </c>
      <c r="AQ1519" s="313" t="s">
        <v>386</v>
      </c>
      <c r="AR1519" s="314" t="s">
        <v>0</v>
      </c>
      <c r="AS1519" s="314"/>
    </row>
    <row r="1520" spans="1:45" x14ac:dyDescent="0.2">
      <c r="A1520" s="306" t="s">
        <v>867</v>
      </c>
      <c r="B1520" s="50" t="s">
        <v>310</v>
      </c>
      <c r="C1520" s="50" t="s">
        <v>295</v>
      </c>
      <c r="D1520" s="50" t="s">
        <v>778</v>
      </c>
      <c r="E1520" s="50" t="s">
        <v>297</v>
      </c>
      <c r="F1520" s="50" t="s">
        <v>452</v>
      </c>
      <c r="G1520" s="50" t="s">
        <v>453</v>
      </c>
      <c r="H1520" s="50" t="s">
        <v>779</v>
      </c>
      <c r="I1520" s="50" t="s">
        <v>853</v>
      </c>
      <c r="J1520" s="50" t="s">
        <v>854</v>
      </c>
      <c r="K1520" s="50" t="s">
        <v>782</v>
      </c>
      <c r="L1520" s="307">
        <v>16.892688233415889</v>
      </c>
      <c r="M1520" s="308">
        <v>45</v>
      </c>
      <c r="N1520" s="307">
        <v>15.12</v>
      </c>
      <c r="O1520" s="50" t="s">
        <v>865</v>
      </c>
      <c r="P1520" s="50" t="s">
        <v>784</v>
      </c>
      <c r="Q1520" s="50" t="s">
        <v>300</v>
      </c>
      <c r="R1520" s="50" t="s">
        <v>785</v>
      </c>
      <c r="T1520" s="308">
        <v>18.53</v>
      </c>
      <c r="U1520" s="309">
        <v>25</v>
      </c>
      <c r="V1520" s="310">
        <v>45200</v>
      </c>
      <c r="W1520" s="310">
        <v>45930</v>
      </c>
      <c r="X1520" s="50" t="s">
        <v>3401</v>
      </c>
      <c r="Y1520" s="50" t="s">
        <v>855</v>
      </c>
      <c r="AA1520" s="50" t="s">
        <v>856</v>
      </c>
      <c r="AD1520" s="50" t="s">
        <v>304</v>
      </c>
      <c r="AE1520" s="310">
        <v>42390</v>
      </c>
      <c r="AF1520" s="306" t="s">
        <v>2582</v>
      </c>
      <c r="AG1520" s="307">
        <v>2.692909931892144E-3</v>
      </c>
      <c r="AH1520" s="307">
        <v>2.8122395509856978E-3</v>
      </c>
      <c r="AI1520" s="307">
        <v>0.66007064534847604</v>
      </c>
      <c r="AJ1520" s="306" t="s">
        <v>0</v>
      </c>
      <c r="AK1520" s="307">
        <v>57.419040442596113</v>
      </c>
      <c r="AL1520" s="307">
        <v>6.2840800228307122E-3</v>
      </c>
      <c r="AM1520" s="311">
        <v>45</v>
      </c>
      <c r="AN1520" s="312">
        <v>15</v>
      </c>
      <c r="AO1520" s="313" t="s">
        <v>857</v>
      </c>
      <c r="AP1520" s="313" t="s">
        <v>0</v>
      </c>
      <c r="AQ1520" s="313" t="s">
        <v>386</v>
      </c>
      <c r="AR1520" s="314" t="s">
        <v>0</v>
      </c>
      <c r="AS1520" s="314"/>
    </row>
    <row r="1521" spans="1:45" x14ac:dyDescent="0.2">
      <c r="A1521" s="306" t="s">
        <v>868</v>
      </c>
      <c r="B1521" s="50" t="s">
        <v>294</v>
      </c>
      <c r="C1521" s="50" t="s">
        <v>295</v>
      </c>
      <c r="D1521" s="50" t="s">
        <v>778</v>
      </c>
      <c r="E1521" s="50" t="s">
        <v>297</v>
      </c>
      <c r="F1521" s="50" t="s">
        <v>452</v>
      </c>
      <c r="G1521" s="50" t="s">
        <v>453</v>
      </c>
      <c r="H1521" s="50" t="s">
        <v>779</v>
      </c>
      <c r="I1521" s="50" t="s">
        <v>853</v>
      </c>
      <c r="J1521" s="50" t="s">
        <v>861</v>
      </c>
      <c r="K1521" s="50" t="s">
        <v>782</v>
      </c>
      <c r="L1521" s="307">
        <v>6.6330204872856946</v>
      </c>
      <c r="M1521" s="308">
        <v>45</v>
      </c>
      <c r="N1521" s="307">
        <v>5.94</v>
      </c>
      <c r="O1521" s="50" t="s">
        <v>869</v>
      </c>
      <c r="P1521" s="50" t="s">
        <v>784</v>
      </c>
      <c r="Q1521" s="50" t="s">
        <v>300</v>
      </c>
      <c r="R1521" s="50" t="s">
        <v>785</v>
      </c>
      <c r="T1521" s="308">
        <v>20.61</v>
      </c>
      <c r="U1521" s="309">
        <v>25</v>
      </c>
      <c r="V1521" s="310">
        <v>45200</v>
      </c>
      <c r="W1521" s="310">
        <v>45930</v>
      </c>
      <c r="X1521" s="50" t="s">
        <v>3401</v>
      </c>
      <c r="Y1521" s="50" t="s">
        <v>855</v>
      </c>
      <c r="AA1521" s="50" t="s">
        <v>856</v>
      </c>
      <c r="AD1521" s="50" t="s">
        <v>304</v>
      </c>
      <c r="AE1521" s="310">
        <v>42390</v>
      </c>
      <c r="AF1521" s="306" t="s">
        <v>2582</v>
      </c>
      <c r="AG1521" s="307">
        <v>1.0573880546331379E-3</v>
      </c>
      <c r="AH1521" s="307">
        <v>1.104243581548139E-3</v>
      </c>
      <c r="AI1521" s="307">
        <v>0.2591808984547273</v>
      </c>
      <c r="AJ1521" s="50" t="s">
        <v>0</v>
      </c>
      <c r="AK1521" s="307">
        <v>188.4396056992056</v>
      </c>
      <c r="AL1521" s="307">
        <v>2.4674836212702808E-3</v>
      </c>
      <c r="AM1521" s="311">
        <v>45</v>
      </c>
      <c r="AN1521" s="312">
        <v>15</v>
      </c>
      <c r="AO1521" s="313" t="s">
        <v>857</v>
      </c>
      <c r="AP1521" s="313" t="s">
        <v>0</v>
      </c>
      <c r="AQ1521" s="313" t="s">
        <v>386</v>
      </c>
      <c r="AR1521" s="314" t="s">
        <v>0</v>
      </c>
      <c r="AS1521" s="314"/>
    </row>
    <row r="1522" spans="1:45" x14ac:dyDescent="0.2">
      <c r="A1522" s="306" t="s">
        <v>870</v>
      </c>
      <c r="B1522" s="50" t="s">
        <v>308</v>
      </c>
      <c r="C1522" s="50" t="s">
        <v>295</v>
      </c>
      <c r="D1522" s="50" t="s">
        <v>778</v>
      </c>
      <c r="E1522" s="50" t="s">
        <v>297</v>
      </c>
      <c r="F1522" s="50" t="s">
        <v>452</v>
      </c>
      <c r="G1522" s="50" t="s">
        <v>453</v>
      </c>
      <c r="H1522" s="50" t="s">
        <v>779</v>
      </c>
      <c r="I1522" s="50" t="s">
        <v>853</v>
      </c>
      <c r="J1522" s="50" t="s">
        <v>861</v>
      </c>
      <c r="K1522" s="50" t="s">
        <v>782</v>
      </c>
      <c r="L1522" s="307">
        <v>9.1811732608343686</v>
      </c>
      <c r="M1522" s="308">
        <v>45</v>
      </c>
      <c r="N1522" s="307">
        <v>8.2100000000000009</v>
      </c>
      <c r="O1522" s="50" t="s">
        <v>869</v>
      </c>
      <c r="P1522" s="50" t="s">
        <v>784</v>
      </c>
      <c r="Q1522" s="50" t="s">
        <v>300</v>
      </c>
      <c r="R1522" s="50" t="s">
        <v>785</v>
      </c>
      <c r="T1522" s="308">
        <v>20.61</v>
      </c>
      <c r="U1522" s="309">
        <v>25</v>
      </c>
      <c r="V1522" s="310">
        <v>45200</v>
      </c>
      <c r="W1522" s="310">
        <v>45930</v>
      </c>
      <c r="X1522" s="50" t="s">
        <v>3401</v>
      </c>
      <c r="Y1522" s="50" t="s">
        <v>855</v>
      </c>
      <c r="AA1522" s="50" t="s">
        <v>856</v>
      </c>
      <c r="AD1522" s="50" t="s">
        <v>304</v>
      </c>
      <c r="AE1522" s="310">
        <v>42390</v>
      </c>
      <c r="AF1522" s="306" t="s">
        <v>2582</v>
      </c>
      <c r="AG1522" s="307">
        <v>1.4635961025798189E-3</v>
      </c>
      <c r="AH1522" s="307">
        <v>1.528451730820212E-3</v>
      </c>
      <c r="AI1522" s="307">
        <v>0.35874828657212898</v>
      </c>
      <c r="AJ1522" s="306" t="s">
        <v>0</v>
      </c>
      <c r="AK1522" s="307">
        <v>128.56644042570321</v>
      </c>
      <c r="AL1522" s="307">
        <v>3.415396453030386E-3</v>
      </c>
      <c r="AM1522" s="311">
        <v>45</v>
      </c>
      <c r="AN1522" s="312">
        <v>15</v>
      </c>
      <c r="AO1522" s="313" t="s">
        <v>857</v>
      </c>
      <c r="AP1522" s="313" t="s">
        <v>0</v>
      </c>
      <c r="AQ1522" s="313" t="s">
        <v>386</v>
      </c>
      <c r="AR1522" s="314" t="s">
        <v>0</v>
      </c>
      <c r="AS1522" s="314"/>
    </row>
    <row r="1523" spans="1:45" x14ac:dyDescent="0.2">
      <c r="A1523" s="306" t="s">
        <v>871</v>
      </c>
      <c r="B1523" s="50" t="s">
        <v>310</v>
      </c>
      <c r="C1523" s="50" t="s">
        <v>295</v>
      </c>
      <c r="D1523" s="50" t="s">
        <v>778</v>
      </c>
      <c r="E1523" s="50" t="s">
        <v>297</v>
      </c>
      <c r="F1523" s="50" t="s">
        <v>452</v>
      </c>
      <c r="G1523" s="50" t="s">
        <v>453</v>
      </c>
      <c r="H1523" s="50" t="s">
        <v>779</v>
      </c>
      <c r="I1523" s="50" t="s">
        <v>853</v>
      </c>
      <c r="J1523" s="50" t="s">
        <v>861</v>
      </c>
      <c r="K1523" s="50" t="s">
        <v>782</v>
      </c>
      <c r="L1523" s="307">
        <v>9.1811732608343686</v>
      </c>
      <c r="M1523" s="308">
        <v>45</v>
      </c>
      <c r="N1523" s="307">
        <v>8.2100000000000009</v>
      </c>
      <c r="O1523" s="50" t="s">
        <v>869</v>
      </c>
      <c r="P1523" s="50" t="s">
        <v>784</v>
      </c>
      <c r="Q1523" s="50" t="s">
        <v>300</v>
      </c>
      <c r="R1523" s="50" t="s">
        <v>785</v>
      </c>
      <c r="T1523" s="308">
        <v>18.53</v>
      </c>
      <c r="U1523" s="309">
        <v>25</v>
      </c>
      <c r="V1523" s="310">
        <v>45200</v>
      </c>
      <c r="W1523" s="310">
        <v>45930</v>
      </c>
      <c r="X1523" s="50" t="s">
        <v>3401</v>
      </c>
      <c r="Y1523" s="50" t="s">
        <v>855</v>
      </c>
      <c r="AA1523" s="50" t="s">
        <v>856</v>
      </c>
      <c r="AD1523" s="50" t="s">
        <v>304</v>
      </c>
      <c r="AE1523" s="310">
        <v>42390</v>
      </c>
      <c r="AF1523" s="306" t="s">
        <v>2582</v>
      </c>
      <c r="AG1523" s="307">
        <v>1.4635961025798189E-3</v>
      </c>
      <c r="AH1523" s="307">
        <v>1.528451730820212E-3</v>
      </c>
      <c r="AI1523" s="307">
        <v>0.35874828657212898</v>
      </c>
      <c r="AJ1523" s="306" t="s">
        <v>0</v>
      </c>
      <c r="AK1523" s="307">
        <v>128.56644042570321</v>
      </c>
      <c r="AL1523" s="307">
        <v>3.415396453030386E-3</v>
      </c>
      <c r="AM1523" s="311">
        <v>45</v>
      </c>
      <c r="AN1523" s="312">
        <v>15</v>
      </c>
      <c r="AO1523" s="313" t="s">
        <v>857</v>
      </c>
      <c r="AP1523" s="313" t="s">
        <v>0</v>
      </c>
      <c r="AQ1523" s="313" t="s">
        <v>386</v>
      </c>
      <c r="AR1523" s="314" t="s">
        <v>0</v>
      </c>
      <c r="AS1523" s="314"/>
    </row>
    <row r="1524" spans="1:45" x14ac:dyDescent="0.2">
      <c r="A1524" s="306" t="s">
        <v>872</v>
      </c>
      <c r="B1524" s="50" t="s">
        <v>294</v>
      </c>
      <c r="C1524" s="50" t="s">
        <v>295</v>
      </c>
      <c r="D1524" s="50" t="s">
        <v>778</v>
      </c>
      <c r="E1524" s="50" t="s">
        <v>297</v>
      </c>
      <c r="F1524" s="50" t="s">
        <v>452</v>
      </c>
      <c r="G1524" s="50" t="s">
        <v>873</v>
      </c>
      <c r="H1524" s="50" t="s">
        <v>779</v>
      </c>
      <c r="I1524" s="50" t="s">
        <v>874</v>
      </c>
      <c r="K1524" s="50" t="s">
        <v>782</v>
      </c>
      <c r="L1524" s="307">
        <v>0.26822660774196572</v>
      </c>
      <c r="M1524" s="308">
        <v>0.25</v>
      </c>
      <c r="N1524" s="307">
        <v>0.24</v>
      </c>
      <c r="O1524" s="50" t="s">
        <v>2810</v>
      </c>
      <c r="P1524" s="50" t="s">
        <v>784</v>
      </c>
      <c r="Q1524" s="50" t="s">
        <v>300</v>
      </c>
      <c r="R1524" s="50" t="s">
        <v>785</v>
      </c>
      <c r="T1524" s="308">
        <v>0.64</v>
      </c>
      <c r="U1524" s="309">
        <v>25</v>
      </c>
      <c r="V1524" s="310">
        <v>45200</v>
      </c>
      <c r="W1524" s="310">
        <v>45930</v>
      </c>
      <c r="X1524" s="50" t="s">
        <v>3402</v>
      </c>
      <c r="AD1524" s="50" t="s">
        <v>304</v>
      </c>
      <c r="AE1524" s="310">
        <v>42390</v>
      </c>
      <c r="AF1524" s="306" t="s">
        <v>2582</v>
      </c>
      <c r="AG1524" s="307">
        <v>4.2758741889124352E-5</v>
      </c>
      <c r="AH1524" s="307">
        <v>4.4653489397060367E-5</v>
      </c>
      <c r="AI1524" s="307">
        <v>0.3034512667459624</v>
      </c>
      <c r="AJ1524" s="50" t="s">
        <v>0</v>
      </c>
      <c r="AK1524" s="307">
        <v>156.9672595466572</v>
      </c>
      <c r="AL1524" s="307">
        <v>9.9780298080011327E-5</v>
      </c>
      <c r="AN1524" s="312">
        <v>12</v>
      </c>
      <c r="AO1524" s="313" t="s">
        <v>787</v>
      </c>
      <c r="AP1524" s="313" t="s">
        <v>0</v>
      </c>
      <c r="AQ1524" s="313" t="s">
        <v>386</v>
      </c>
      <c r="AR1524" s="314" t="s">
        <v>0</v>
      </c>
      <c r="AS1524" s="314"/>
    </row>
    <row r="1525" spans="1:45" x14ac:dyDescent="0.2">
      <c r="A1525" s="306" t="s">
        <v>875</v>
      </c>
      <c r="B1525" s="50" t="s">
        <v>308</v>
      </c>
      <c r="C1525" s="50" t="s">
        <v>295</v>
      </c>
      <c r="D1525" s="50" t="s">
        <v>778</v>
      </c>
      <c r="E1525" s="50" t="s">
        <v>297</v>
      </c>
      <c r="F1525" s="50" t="s">
        <v>452</v>
      </c>
      <c r="G1525" s="50" t="s">
        <v>873</v>
      </c>
      <c r="H1525" s="50" t="s">
        <v>779</v>
      </c>
      <c r="I1525" s="50" t="s">
        <v>874</v>
      </c>
      <c r="K1525" s="50" t="s">
        <v>782</v>
      </c>
      <c r="L1525" s="307">
        <v>0.2626385534140081</v>
      </c>
      <c r="M1525" s="308">
        <v>0.25</v>
      </c>
      <c r="N1525" s="307">
        <v>0.24</v>
      </c>
      <c r="O1525" s="50" t="s">
        <v>2810</v>
      </c>
      <c r="P1525" s="50" t="s">
        <v>784</v>
      </c>
      <c r="Q1525" s="50" t="s">
        <v>300</v>
      </c>
      <c r="R1525" s="50" t="s">
        <v>785</v>
      </c>
      <c r="T1525" s="308">
        <v>0.68</v>
      </c>
      <c r="U1525" s="309">
        <v>25</v>
      </c>
      <c r="V1525" s="310">
        <v>45200</v>
      </c>
      <c r="W1525" s="310">
        <v>45930</v>
      </c>
      <c r="X1525" s="50" t="s">
        <v>3402</v>
      </c>
      <c r="AD1525" s="50" t="s">
        <v>304</v>
      </c>
      <c r="AE1525" s="310">
        <v>42390</v>
      </c>
      <c r="AF1525" s="306" t="s">
        <v>2582</v>
      </c>
      <c r="AG1525" s="307">
        <v>4.1867934766434258E-5</v>
      </c>
      <c r="AH1525" s="307">
        <v>4.3723208367954951E-5</v>
      </c>
      <c r="AI1525" s="307">
        <v>0.2971293653554215</v>
      </c>
      <c r="AJ1525" s="306" t="s">
        <v>0</v>
      </c>
      <c r="AK1525" s="307">
        <v>160.88757592864681</v>
      </c>
      <c r="AL1525" s="307">
        <v>9.7701541870011106E-5</v>
      </c>
      <c r="AN1525" s="312">
        <v>12</v>
      </c>
      <c r="AO1525" s="313" t="s">
        <v>787</v>
      </c>
      <c r="AP1525" s="313" t="s">
        <v>0</v>
      </c>
      <c r="AQ1525" s="313" t="s">
        <v>386</v>
      </c>
      <c r="AR1525" s="314" t="s">
        <v>0</v>
      </c>
      <c r="AS1525" s="314"/>
    </row>
    <row r="1526" spans="1:45" x14ac:dyDescent="0.2">
      <c r="A1526" s="306" t="s">
        <v>876</v>
      </c>
      <c r="B1526" s="50" t="s">
        <v>310</v>
      </c>
      <c r="C1526" s="50" t="s">
        <v>295</v>
      </c>
      <c r="D1526" s="50" t="s">
        <v>778</v>
      </c>
      <c r="E1526" s="50" t="s">
        <v>297</v>
      </c>
      <c r="F1526" s="50" t="s">
        <v>452</v>
      </c>
      <c r="G1526" s="50" t="s">
        <v>873</v>
      </c>
      <c r="H1526" s="50" t="s">
        <v>779</v>
      </c>
      <c r="I1526" s="50" t="s">
        <v>874</v>
      </c>
      <c r="K1526" s="50" t="s">
        <v>782</v>
      </c>
      <c r="L1526" s="307">
        <v>0.2626385534140081</v>
      </c>
      <c r="M1526" s="308">
        <v>0.25</v>
      </c>
      <c r="N1526" s="307">
        <v>0.24</v>
      </c>
      <c r="O1526" s="50" t="s">
        <v>2810</v>
      </c>
      <c r="P1526" s="50" t="s">
        <v>784</v>
      </c>
      <c r="Q1526" s="50" t="s">
        <v>300</v>
      </c>
      <c r="R1526" s="50" t="s">
        <v>785</v>
      </c>
      <c r="T1526" s="308">
        <v>0.68</v>
      </c>
      <c r="U1526" s="309">
        <v>25</v>
      </c>
      <c r="V1526" s="310">
        <v>45200</v>
      </c>
      <c r="W1526" s="310">
        <v>45930</v>
      </c>
      <c r="X1526" s="50" t="s">
        <v>3402</v>
      </c>
      <c r="AD1526" s="50" t="s">
        <v>304</v>
      </c>
      <c r="AE1526" s="310">
        <v>42390</v>
      </c>
      <c r="AF1526" s="306" t="s">
        <v>2582</v>
      </c>
      <c r="AG1526" s="307">
        <v>4.1867934766434258E-5</v>
      </c>
      <c r="AH1526" s="307">
        <v>4.3723208367954951E-5</v>
      </c>
      <c r="AI1526" s="307">
        <v>0.2971293653554215</v>
      </c>
      <c r="AJ1526" s="306" t="s">
        <v>0</v>
      </c>
      <c r="AK1526" s="307">
        <v>160.88757592864681</v>
      </c>
      <c r="AL1526" s="307">
        <v>9.7701541870011106E-5</v>
      </c>
      <c r="AN1526" s="312">
        <v>12</v>
      </c>
      <c r="AO1526" s="313" t="s">
        <v>787</v>
      </c>
      <c r="AP1526" s="313" t="s">
        <v>0</v>
      </c>
      <c r="AQ1526" s="313" t="s">
        <v>386</v>
      </c>
      <c r="AR1526" s="314" t="s">
        <v>0</v>
      </c>
      <c r="AS1526" s="314"/>
    </row>
    <row r="1527" spans="1:45" x14ac:dyDescent="0.2">
      <c r="A1527" s="306" t="s">
        <v>877</v>
      </c>
      <c r="B1527" s="50" t="s">
        <v>294</v>
      </c>
      <c r="C1527" s="50" t="s">
        <v>295</v>
      </c>
      <c r="D1527" s="50" t="s">
        <v>778</v>
      </c>
      <c r="E1527" s="50" t="s">
        <v>297</v>
      </c>
      <c r="F1527" s="50" t="s">
        <v>452</v>
      </c>
      <c r="G1527" s="50" t="s">
        <v>463</v>
      </c>
      <c r="H1527" s="50" t="s">
        <v>808</v>
      </c>
      <c r="I1527" s="50" t="s">
        <v>780</v>
      </c>
      <c r="J1527" s="50" t="s">
        <v>878</v>
      </c>
      <c r="K1527" s="50" t="s">
        <v>782</v>
      </c>
      <c r="L1527" s="307">
        <v>1.03</v>
      </c>
      <c r="M1527" s="308">
        <v>1.35</v>
      </c>
      <c r="N1527" s="307">
        <v>0.95</v>
      </c>
      <c r="O1527" s="50" t="s">
        <v>879</v>
      </c>
      <c r="P1527" s="50" t="s">
        <v>784</v>
      </c>
      <c r="Q1527" s="50" t="s">
        <v>300</v>
      </c>
      <c r="R1527" s="50" t="s">
        <v>811</v>
      </c>
      <c r="T1527" s="308">
        <v>1.34</v>
      </c>
      <c r="U1527" s="309">
        <v>45</v>
      </c>
      <c r="V1527" s="310">
        <v>45200</v>
      </c>
      <c r="W1527" s="310">
        <v>45930</v>
      </c>
      <c r="X1527" s="50" t="s">
        <v>3400</v>
      </c>
      <c r="Y1527" s="50" t="s">
        <v>823</v>
      </c>
      <c r="AA1527" s="50" t="s">
        <v>780</v>
      </c>
      <c r="AD1527" s="50" t="s">
        <v>304</v>
      </c>
      <c r="AE1527" s="310">
        <v>44669</v>
      </c>
      <c r="AF1527" s="306" t="s">
        <v>2581</v>
      </c>
      <c r="AG1527" s="307">
        <v>3.9199999999999999E-4</v>
      </c>
      <c r="AH1527" s="307">
        <v>0</v>
      </c>
      <c r="AI1527" s="307">
        <v>0.67</v>
      </c>
      <c r="AJ1527" s="50" t="s">
        <v>0</v>
      </c>
      <c r="AK1527" s="307">
        <v>53.04</v>
      </c>
      <c r="AL1527" s="307">
        <v>2.2222222222222221E-4</v>
      </c>
      <c r="AN1527" s="312">
        <v>15</v>
      </c>
      <c r="AO1527" s="313" t="s">
        <v>787</v>
      </c>
      <c r="AP1527" s="313" t="s">
        <v>0</v>
      </c>
      <c r="AQ1527" s="313" t="s">
        <v>386</v>
      </c>
      <c r="AR1527" s="314" t="s">
        <v>0</v>
      </c>
      <c r="AS1527" s="314"/>
    </row>
    <row r="1528" spans="1:45" x14ac:dyDescent="0.2">
      <c r="A1528" s="306" t="s">
        <v>880</v>
      </c>
      <c r="B1528" s="50" t="s">
        <v>308</v>
      </c>
      <c r="C1528" s="50" t="s">
        <v>295</v>
      </c>
      <c r="D1528" s="50" t="s">
        <v>778</v>
      </c>
      <c r="E1528" s="50" t="s">
        <v>297</v>
      </c>
      <c r="F1528" s="50" t="s">
        <v>452</v>
      </c>
      <c r="G1528" s="50" t="s">
        <v>463</v>
      </c>
      <c r="H1528" s="50" t="s">
        <v>808</v>
      </c>
      <c r="I1528" s="50" t="s">
        <v>780</v>
      </c>
      <c r="J1528" s="50" t="s">
        <v>878</v>
      </c>
      <c r="K1528" s="50" t="s">
        <v>782</v>
      </c>
      <c r="L1528" s="307">
        <v>1.1299999999999999</v>
      </c>
      <c r="M1528" s="308">
        <v>1.5</v>
      </c>
      <c r="N1528" s="307">
        <v>1.05</v>
      </c>
      <c r="O1528" s="50" t="s">
        <v>879</v>
      </c>
      <c r="P1528" s="50" t="s">
        <v>784</v>
      </c>
      <c r="Q1528" s="50" t="s">
        <v>300</v>
      </c>
      <c r="R1528" s="50" t="s">
        <v>811</v>
      </c>
      <c r="T1528" s="308">
        <v>1.34</v>
      </c>
      <c r="U1528" s="309">
        <v>45</v>
      </c>
      <c r="V1528" s="310">
        <v>45200</v>
      </c>
      <c r="W1528" s="310">
        <v>45930</v>
      </c>
      <c r="X1528" s="50" t="s">
        <v>3400</v>
      </c>
      <c r="Y1528" s="50" t="s">
        <v>823</v>
      </c>
      <c r="AA1528" s="50" t="s">
        <v>780</v>
      </c>
      <c r="AD1528" s="50" t="s">
        <v>304</v>
      </c>
      <c r="AE1528" s="310">
        <v>44669</v>
      </c>
      <c r="AF1528" s="306" t="s">
        <v>2581</v>
      </c>
      <c r="AG1528" s="307">
        <v>4.3300000000000001E-4</v>
      </c>
      <c r="AH1528" s="307">
        <v>0</v>
      </c>
      <c r="AI1528" s="307">
        <v>0.74</v>
      </c>
      <c r="AJ1528" s="306" t="s">
        <v>0</v>
      </c>
      <c r="AK1528" s="307">
        <v>45.69</v>
      </c>
      <c r="AL1528" s="307">
        <v>2.2222222222222221E-4</v>
      </c>
      <c r="AN1528" s="312">
        <v>15</v>
      </c>
      <c r="AO1528" s="313" t="s">
        <v>787</v>
      </c>
      <c r="AP1528" s="313" t="s">
        <v>0</v>
      </c>
      <c r="AQ1528" s="313" t="s">
        <v>386</v>
      </c>
      <c r="AR1528" s="314" t="s">
        <v>0</v>
      </c>
      <c r="AS1528" s="314"/>
    </row>
    <row r="1529" spans="1:45" x14ac:dyDescent="0.2">
      <c r="A1529" s="306" t="s">
        <v>881</v>
      </c>
      <c r="B1529" s="50" t="s">
        <v>310</v>
      </c>
      <c r="C1529" s="50" t="s">
        <v>295</v>
      </c>
      <c r="D1529" s="50" t="s">
        <v>778</v>
      </c>
      <c r="E1529" s="50" t="s">
        <v>297</v>
      </c>
      <c r="F1529" s="50" t="s">
        <v>452</v>
      </c>
      <c r="G1529" s="50" t="s">
        <v>463</v>
      </c>
      <c r="H1529" s="50" t="s">
        <v>808</v>
      </c>
      <c r="I1529" s="50" t="s">
        <v>780</v>
      </c>
      <c r="J1529" s="50" t="s">
        <v>878</v>
      </c>
      <c r="K1529" s="50" t="s">
        <v>782</v>
      </c>
      <c r="L1529" s="307">
        <v>1.1599999999999999</v>
      </c>
      <c r="M1529" s="308">
        <v>1.65</v>
      </c>
      <c r="N1529" s="307">
        <v>1.07</v>
      </c>
      <c r="O1529" s="50" t="s">
        <v>879</v>
      </c>
      <c r="P1529" s="50" t="s">
        <v>784</v>
      </c>
      <c r="Q1529" s="50" t="s">
        <v>300</v>
      </c>
      <c r="R1529" s="50" t="s">
        <v>811</v>
      </c>
      <c r="T1529" s="308">
        <v>1.34</v>
      </c>
      <c r="U1529" s="309">
        <v>45</v>
      </c>
      <c r="V1529" s="310">
        <v>45200</v>
      </c>
      <c r="W1529" s="310">
        <v>45930</v>
      </c>
      <c r="X1529" s="50" t="s">
        <v>3400</v>
      </c>
      <c r="Y1529" s="50" t="s">
        <v>823</v>
      </c>
      <c r="AA1529" s="50" t="s">
        <v>780</v>
      </c>
      <c r="AD1529" s="50" t="s">
        <v>304</v>
      </c>
      <c r="AE1529" s="310">
        <v>44669</v>
      </c>
      <c r="AF1529" s="306" t="s">
        <v>2581</v>
      </c>
      <c r="AG1529" s="307">
        <v>4.4200000000000001E-4</v>
      </c>
      <c r="AH1529" s="307">
        <v>0</v>
      </c>
      <c r="AI1529" s="307">
        <v>0.76</v>
      </c>
      <c r="AJ1529" s="306" t="s">
        <v>0</v>
      </c>
      <c r="AK1529" s="307">
        <v>44.34</v>
      </c>
      <c r="AL1529" s="307">
        <v>2.2222222222222221E-4</v>
      </c>
      <c r="AN1529" s="312">
        <v>15</v>
      </c>
      <c r="AO1529" s="313" t="s">
        <v>787</v>
      </c>
      <c r="AP1529" s="313" t="s">
        <v>0</v>
      </c>
      <c r="AQ1529" s="313" t="s">
        <v>386</v>
      </c>
      <c r="AR1529" s="314" t="s">
        <v>0</v>
      </c>
      <c r="AS1529" s="314"/>
    </row>
    <row r="1530" spans="1:45" x14ac:dyDescent="0.2">
      <c r="A1530" s="306" t="s">
        <v>882</v>
      </c>
      <c r="B1530" s="50" t="s">
        <v>294</v>
      </c>
      <c r="C1530" s="50" t="s">
        <v>295</v>
      </c>
      <c r="D1530" s="50" t="s">
        <v>778</v>
      </c>
      <c r="E1530" s="50" t="s">
        <v>297</v>
      </c>
      <c r="F1530" s="50" t="s">
        <v>452</v>
      </c>
      <c r="G1530" s="50" t="s">
        <v>463</v>
      </c>
      <c r="H1530" s="50" t="s">
        <v>808</v>
      </c>
      <c r="I1530" s="50" t="s">
        <v>780</v>
      </c>
      <c r="J1530" s="50" t="s">
        <v>883</v>
      </c>
      <c r="K1530" s="50" t="s">
        <v>782</v>
      </c>
      <c r="L1530" s="307">
        <v>0.3</v>
      </c>
      <c r="M1530" s="308">
        <v>0.3</v>
      </c>
      <c r="N1530" s="307">
        <v>0.28000000000000003</v>
      </c>
      <c r="O1530" s="50" t="s">
        <v>884</v>
      </c>
      <c r="P1530" s="50" t="s">
        <v>784</v>
      </c>
      <c r="Q1530" s="50" t="s">
        <v>300</v>
      </c>
      <c r="R1530" s="50" t="s">
        <v>811</v>
      </c>
      <c r="T1530" s="308">
        <v>0.83</v>
      </c>
      <c r="U1530" s="309">
        <v>45</v>
      </c>
      <c r="V1530" s="310">
        <v>45200</v>
      </c>
      <c r="W1530" s="310">
        <v>45930</v>
      </c>
      <c r="X1530" s="50" t="s">
        <v>3400</v>
      </c>
      <c r="Y1530" s="50" t="s">
        <v>823</v>
      </c>
      <c r="AA1530" s="50" t="s">
        <v>780</v>
      </c>
      <c r="AD1530" s="50" t="s">
        <v>304</v>
      </c>
      <c r="AE1530" s="310">
        <v>44669</v>
      </c>
      <c r="AF1530" s="306" t="s">
        <v>2581</v>
      </c>
      <c r="AG1530" s="307">
        <v>1.15E-4</v>
      </c>
      <c r="AH1530" s="307">
        <v>0</v>
      </c>
      <c r="AI1530" s="307">
        <v>0.32</v>
      </c>
      <c r="AJ1530" s="50" t="s">
        <v>0</v>
      </c>
      <c r="AK1530" s="307">
        <v>138.27000000000001</v>
      </c>
      <c r="AL1530" s="307">
        <v>0</v>
      </c>
      <c r="AN1530" s="312">
        <v>15</v>
      </c>
      <c r="AO1530" s="313" t="s">
        <v>787</v>
      </c>
      <c r="AP1530" s="313" t="s">
        <v>0</v>
      </c>
      <c r="AQ1530" s="313" t="s">
        <v>386</v>
      </c>
      <c r="AR1530" s="314" t="s">
        <v>0</v>
      </c>
      <c r="AS1530" s="314"/>
    </row>
    <row r="1531" spans="1:45" x14ac:dyDescent="0.2">
      <c r="A1531" s="306" t="s">
        <v>885</v>
      </c>
      <c r="B1531" s="50" t="s">
        <v>308</v>
      </c>
      <c r="C1531" s="50" t="s">
        <v>295</v>
      </c>
      <c r="D1531" s="50" t="s">
        <v>778</v>
      </c>
      <c r="E1531" s="50" t="s">
        <v>297</v>
      </c>
      <c r="F1531" s="50" t="s">
        <v>452</v>
      </c>
      <c r="G1531" s="50" t="s">
        <v>463</v>
      </c>
      <c r="H1531" s="50" t="s">
        <v>808</v>
      </c>
      <c r="I1531" s="50" t="s">
        <v>780</v>
      </c>
      <c r="J1531" s="50" t="s">
        <v>883</v>
      </c>
      <c r="K1531" s="50" t="s">
        <v>782</v>
      </c>
      <c r="L1531" s="307">
        <v>0.33</v>
      </c>
      <c r="M1531" s="308">
        <v>0.45</v>
      </c>
      <c r="N1531" s="307">
        <v>0.31</v>
      </c>
      <c r="O1531" s="50" t="s">
        <v>884</v>
      </c>
      <c r="P1531" s="50" t="s">
        <v>784</v>
      </c>
      <c r="Q1531" s="50" t="s">
        <v>300</v>
      </c>
      <c r="R1531" s="50" t="s">
        <v>811</v>
      </c>
      <c r="T1531" s="308">
        <v>0.83</v>
      </c>
      <c r="U1531" s="309">
        <v>45</v>
      </c>
      <c r="V1531" s="310">
        <v>45200</v>
      </c>
      <c r="W1531" s="310">
        <v>45930</v>
      </c>
      <c r="X1531" s="50" t="s">
        <v>3400</v>
      </c>
      <c r="Y1531" s="50" t="s">
        <v>823</v>
      </c>
      <c r="AA1531" s="50" t="s">
        <v>780</v>
      </c>
      <c r="AD1531" s="50" t="s">
        <v>304</v>
      </c>
      <c r="AE1531" s="310">
        <v>44669</v>
      </c>
      <c r="AF1531" s="306" t="s">
        <v>2581</v>
      </c>
      <c r="AG1531" s="307">
        <v>1.27E-4</v>
      </c>
      <c r="AH1531" s="307">
        <v>0</v>
      </c>
      <c r="AI1531" s="307">
        <v>0.35</v>
      </c>
      <c r="AJ1531" s="306" t="s">
        <v>0</v>
      </c>
      <c r="AK1531" s="307">
        <v>122.18</v>
      </c>
      <c r="AL1531" s="307">
        <v>0</v>
      </c>
      <c r="AN1531" s="312">
        <v>15</v>
      </c>
      <c r="AO1531" s="313" t="s">
        <v>787</v>
      </c>
      <c r="AP1531" s="313" t="s">
        <v>0</v>
      </c>
      <c r="AQ1531" s="313" t="s">
        <v>386</v>
      </c>
      <c r="AR1531" s="314" t="s">
        <v>0</v>
      </c>
      <c r="AS1531" s="314"/>
    </row>
    <row r="1532" spans="1:45" x14ac:dyDescent="0.2">
      <c r="A1532" s="306" t="s">
        <v>886</v>
      </c>
      <c r="B1532" s="50" t="s">
        <v>310</v>
      </c>
      <c r="C1532" s="50" t="s">
        <v>295</v>
      </c>
      <c r="D1532" s="50" t="s">
        <v>778</v>
      </c>
      <c r="E1532" s="50" t="s">
        <v>297</v>
      </c>
      <c r="F1532" s="50" t="s">
        <v>452</v>
      </c>
      <c r="G1532" s="50" t="s">
        <v>463</v>
      </c>
      <c r="H1532" s="50" t="s">
        <v>808</v>
      </c>
      <c r="I1532" s="50" t="s">
        <v>780</v>
      </c>
      <c r="J1532" s="50" t="s">
        <v>883</v>
      </c>
      <c r="K1532" s="50" t="s">
        <v>782</v>
      </c>
      <c r="L1532" s="307">
        <v>0.34</v>
      </c>
      <c r="M1532" s="308">
        <v>0.6</v>
      </c>
      <c r="N1532" s="307">
        <v>0.32</v>
      </c>
      <c r="O1532" s="50" t="s">
        <v>884</v>
      </c>
      <c r="P1532" s="50" t="s">
        <v>784</v>
      </c>
      <c r="Q1532" s="50" t="s">
        <v>300</v>
      </c>
      <c r="R1532" s="50" t="s">
        <v>811</v>
      </c>
      <c r="T1532" s="308">
        <v>0.83</v>
      </c>
      <c r="U1532" s="309">
        <v>45</v>
      </c>
      <c r="V1532" s="310">
        <v>45200</v>
      </c>
      <c r="W1532" s="310">
        <v>45930</v>
      </c>
      <c r="X1532" s="50" t="s">
        <v>3400</v>
      </c>
      <c r="Y1532" s="50" t="s">
        <v>823</v>
      </c>
      <c r="AA1532" s="50" t="s">
        <v>780</v>
      </c>
      <c r="AD1532" s="50" t="s">
        <v>304</v>
      </c>
      <c r="AE1532" s="310">
        <v>44669</v>
      </c>
      <c r="AF1532" s="306" t="s">
        <v>2581</v>
      </c>
      <c r="AG1532" s="307">
        <v>1.2999999999999999E-4</v>
      </c>
      <c r="AH1532" s="307">
        <v>0</v>
      </c>
      <c r="AI1532" s="307">
        <v>0.36</v>
      </c>
      <c r="AJ1532" s="306" t="s">
        <v>0</v>
      </c>
      <c r="AK1532" s="307">
        <v>119.27</v>
      </c>
      <c r="AL1532" s="307">
        <v>0</v>
      </c>
      <c r="AN1532" s="312">
        <v>15</v>
      </c>
      <c r="AO1532" s="313" t="s">
        <v>787</v>
      </c>
      <c r="AP1532" s="313" t="s">
        <v>0</v>
      </c>
      <c r="AQ1532" s="313" t="s">
        <v>386</v>
      </c>
      <c r="AR1532" s="314" t="s">
        <v>0</v>
      </c>
      <c r="AS1532" s="314"/>
    </row>
    <row r="1533" spans="1:45" x14ac:dyDescent="0.2">
      <c r="A1533" s="306" t="s">
        <v>887</v>
      </c>
      <c r="B1533" s="50" t="s">
        <v>294</v>
      </c>
      <c r="C1533" s="50" t="s">
        <v>295</v>
      </c>
      <c r="D1533" s="50" t="s">
        <v>778</v>
      </c>
      <c r="E1533" s="50" t="s">
        <v>297</v>
      </c>
      <c r="F1533" s="50" t="s">
        <v>452</v>
      </c>
      <c r="G1533" s="50" t="s">
        <v>463</v>
      </c>
      <c r="H1533" s="50" t="s">
        <v>779</v>
      </c>
      <c r="I1533" s="50" t="s">
        <v>796</v>
      </c>
      <c r="J1533" s="50" t="s">
        <v>781</v>
      </c>
      <c r="K1533" s="50" t="s">
        <v>782</v>
      </c>
      <c r="L1533" s="307">
        <v>0.53</v>
      </c>
      <c r="M1533" s="308">
        <v>0.9</v>
      </c>
      <c r="N1533" s="307">
        <v>0.49</v>
      </c>
      <c r="O1533" s="50" t="s">
        <v>888</v>
      </c>
      <c r="P1533" s="50" t="s">
        <v>784</v>
      </c>
      <c r="Q1533" s="50" t="s">
        <v>300</v>
      </c>
      <c r="R1533" s="50" t="s">
        <v>785</v>
      </c>
      <c r="T1533" s="308">
        <v>2.3199999999999998</v>
      </c>
      <c r="U1533" s="309">
        <v>25</v>
      </c>
      <c r="V1533" s="310">
        <v>45200</v>
      </c>
      <c r="W1533" s="310">
        <v>45930</v>
      </c>
      <c r="X1533" s="50" t="s">
        <v>3400</v>
      </c>
      <c r="Y1533" s="50" t="s">
        <v>786</v>
      </c>
      <c r="AA1533" s="50" t="s">
        <v>796</v>
      </c>
      <c r="AD1533" s="50" t="s">
        <v>304</v>
      </c>
      <c r="AE1533" s="310">
        <v>42390</v>
      </c>
      <c r="AF1533" s="306" t="s">
        <v>2582</v>
      </c>
      <c r="AG1533" s="307">
        <v>9.8879590618600074E-5</v>
      </c>
      <c r="AH1533" s="307">
        <v>1.0326119423070211E-4</v>
      </c>
      <c r="AI1533" s="307">
        <v>0.19358098051035541</v>
      </c>
      <c r="AJ1533" s="50" t="s">
        <v>0</v>
      </c>
      <c r="AK1533" s="307">
        <v>261.54434789865161</v>
      </c>
      <c r="AL1533" s="307">
        <v>2.3074193931002621E-4</v>
      </c>
      <c r="AN1533" s="312">
        <v>15</v>
      </c>
      <c r="AO1533" s="313" t="s">
        <v>787</v>
      </c>
      <c r="AP1533" s="313" t="s">
        <v>0</v>
      </c>
      <c r="AQ1533" s="313" t="s">
        <v>386</v>
      </c>
      <c r="AR1533" s="314" t="s">
        <v>0</v>
      </c>
      <c r="AS1533" s="314"/>
    </row>
    <row r="1534" spans="1:45" x14ac:dyDescent="0.2">
      <c r="A1534" s="306" t="s">
        <v>889</v>
      </c>
      <c r="B1534" s="50" t="s">
        <v>308</v>
      </c>
      <c r="C1534" s="50" t="s">
        <v>295</v>
      </c>
      <c r="D1534" s="50" t="s">
        <v>778</v>
      </c>
      <c r="E1534" s="50" t="s">
        <v>297</v>
      </c>
      <c r="F1534" s="50" t="s">
        <v>452</v>
      </c>
      <c r="G1534" s="50" t="s">
        <v>463</v>
      </c>
      <c r="H1534" s="50" t="s">
        <v>779</v>
      </c>
      <c r="I1534" s="50" t="s">
        <v>796</v>
      </c>
      <c r="J1534" s="50" t="s">
        <v>781</v>
      </c>
      <c r="K1534" s="50" t="s">
        <v>782</v>
      </c>
      <c r="L1534" s="307">
        <v>0.8</v>
      </c>
      <c r="M1534" s="308">
        <v>0.9</v>
      </c>
      <c r="N1534" s="307">
        <v>0.75</v>
      </c>
      <c r="O1534" s="50" t="s">
        <v>888</v>
      </c>
      <c r="P1534" s="50" t="s">
        <v>784</v>
      </c>
      <c r="Q1534" s="50" t="s">
        <v>300</v>
      </c>
      <c r="R1534" s="50" t="s">
        <v>785</v>
      </c>
      <c r="T1534" s="308">
        <v>2.3199999999999998</v>
      </c>
      <c r="U1534" s="309">
        <v>25</v>
      </c>
      <c r="V1534" s="310">
        <v>45200</v>
      </c>
      <c r="W1534" s="310">
        <v>45930</v>
      </c>
      <c r="X1534" s="50" t="s">
        <v>3400</v>
      </c>
      <c r="Y1534" s="50" t="s">
        <v>786</v>
      </c>
      <c r="AA1534" s="50" t="s">
        <v>796</v>
      </c>
      <c r="AD1534" s="50" t="s">
        <v>304</v>
      </c>
      <c r="AE1534" s="310">
        <v>42390</v>
      </c>
      <c r="AF1534" s="306" t="s">
        <v>2582</v>
      </c>
      <c r="AG1534" s="307">
        <v>1.3273026128082351E-4</v>
      </c>
      <c r="AH1534" s="307">
        <v>1.386118733367082E-4</v>
      </c>
      <c r="AI1534" s="307">
        <v>0.25985194681119772</v>
      </c>
      <c r="AJ1534" s="306" t="s">
        <v>0</v>
      </c>
      <c r="AK1534" s="307">
        <v>187.8825061831528</v>
      </c>
      <c r="AL1534" s="307">
        <v>3.0973467529003498E-4</v>
      </c>
      <c r="AN1534" s="312">
        <v>15</v>
      </c>
      <c r="AO1534" s="313" t="s">
        <v>787</v>
      </c>
      <c r="AP1534" s="313" t="s">
        <v>0</v>
      </c>
      <c r="AQ1534" s="313" t="s">
        <v>386</v>
      </c>
      <c r="AR1534" s="314" t="s">
        <v>0</v>
      </c>
      <c r="AS1534" s="314"/>
    </row>
    <row r="1535" spans="1:45" x14ac:dyDescent="0.2">
      <c r="A1535" s="306" t="s">
        <v>890</v>
      </c>
      <c r="B1535" s="50" t="s">
        <v>310</v>
      </c>
      <c r="C1535" s="50" t="s">
        <v>295</v>
      </c>
      <c r="D1535" s="50" t="s">
        <v>778</v>
      </c>
      <c r="E1535" s="50" t="s">
        <v>297</v>
      </c>
      <c r="F1535" s="50" t="s">
        <v>452</v>
      </c>
      <c r="G1535" s="50" t="s">
        <v>463</v>
      </c>
      <c r="H1535" s="50" t="s">
        <v>779</v>
      </c>
      <c r="I1535" s="50" t="s">
        <v>796</v>
      </c>
      <c r="J1535" s="50" t="s">
        <v>781</v>
      </c>
      <c r="K1535" s="50" t="s">
        <v>782</v>
      </c>
      <c r="L1535" s="307">
        <v>0.8</v>
      </c>
      <c r="M1535" s="308">
        <v>0.9</v>
      </c>
      <c r="N1535" s="307">
        <v>0.75</v>
      </c>
      <c r="O1535" s="50" t="s">
        <v>888</v>
      </c>
      <c r="P1535" s="50" t="s">
        <v>784</v>
      </c>
      <c r="Q1535" s="50" t="s">
        <v>300</v>
      </c>
      <c r="R1535" s="50" t="s">
        <v>785</v>
      </c>
      <c r="T1535" s="308">
        <v>2.3199999999999998</v>
      </c>
      <c r="U1535" s="309">
        <v>25</v>
      </c>
      <c r="V1535" s="310">
        <v>45200</v>
      </c>
      <c r="W1535" s="310">
        <v>45930</v>
      </c>
      <c r="X1535" s="50" t="s">
        <v>3400</v>
      </c>
      <c r="Y1535" s="50" t="s">
        <v>786</v>
      </c>
      <c r="AA1535" s="50" t="s">
        <v>796</v>
      </c>
      <c r="AD1535" s="50" t="s">
        <v>304</v>
      </c>
      <c r="AE1535" s="310">
        <v>42390</v>
      </c>
      <c r="AF1535" s="306" t="s">
        <v>2582</v>
      </c>
      <c r="AG1535" s="307">
        <v>1.3273026128082351E-4</v>
      </c>
      <c r="AH1535" s="307">
        <v>1.386118733367082E-4</v>
      </c>
      <c r="AI1535" s="307">
        <v>0.25985194681119772</v>
      </c>
      <c r="AJ1535" s="306" t="s">
        <v>0</v>
      </c>
      <c r="AK1535" s="307">
        <v>187.8825061831528</v>
      </c>
      <c r="AL1535" s="307">
        <v>3.0973467529003498E-4</v>
      </c>
      <c r="AN1535" s="312">
        <v>15</v>
      </c>
      <c r="AO1535" s="313" t="s">
        <v>787</v>
      </c>
      <c r="AP1535" s="313" t="s">
        <v>0</v>
      </c>
      <c r="AQ1535" s="313" t="s">
        <v>386</v>
      </c>
      <c r="AR1535" s="314" t="s">
        <v>0</v>
      </c>
      <c r="AS1535" s="314"/>
    </row>
    <row r="1536" spans="1:45" x14ac:dyDescent="0.2">
      <c r="A1536" s="306" t="s">
        <v>891</v>
      </c>
      <c r="B1536" s="50" t="s">
        <v>294</v>
      </c>
      <c r="C1536" s="50" t="s">
        <v>295</v>
      </c>
      <c r="D1536" s="50" t="s">
        <v>778</v>
      </c>
      <c r="E1536" s="50" t="s">
        <v>297</v>
      </c>
      <c r="F1536" s="50" t="s">
        <v>452</v>
      </c>
      <c r="G1536" s="50" t="s">
        <v>453</v>
      </c>
      <c r="H1536" s="50" t="s">
        <v>779</v>
      </c>
      <c r="I1536" s="50" t="s">
        <v>853</v>
      </c>
      <c r="J1536" s="50" t="s">
        <v>892</v>
      </c>
      <c r="K1536" s="50" t="s">
        <v>782</v>
      </c>
      <c r="L1536" s="307">
        <v>15.90919067169534</v>
      </c>
      <c r="M1536" s="308">
        <v>45</v>
      </c>
      <c r="N1536" s="307">
        <v>14.24</v>
      </c>
      <c r="O1536" s="50" t="s">
        <v>893</v>
      </c>
      <c r="P1536" s="50" t="s">
        <v>784</v>
      </c>
      <c r="Q1536" s="50" t="s">
        <v>300</v>
      </c>
      <c r="R1536" s="50" t="s">
        <v>785</v>
      </c>
      <c r="T1536" s="308">
        <v>21.97</v>
      </c>
      <c r="U1536" s="309">
        <v>25</v>
      </c>
      <c r="V1536" s="310">
        <v>45200</v>
      </c>
      <c r="W1536" s="310">
        <v>45930</v>
      </c>
      <c r="X1536" s="50" t="s">
        <v>3401</v>
      </c>
      <c r="Y1536" s="50" t="s">
        <v>894</v>
      </c>
      <c r="AA1536" s="50" t="s">
        <v>856</v>
      </c>
      <c r="AD1536" s="50" t="s">
        <v>304</v>
      </c>
      <c r="AE1536" s="310">
        <v>42390</v>
      </c>
      <c r="AF1536" s="306" t="s">
        <v>2582</v>
      </c>
      <c r="AG1536" s="307">
        <v>2.5361278782986881E-3</v>
      </c>
      <c r="AH1536" s="307">
        <v>2.6485100898631432E-3</v>
      </c>
      <c r="AI1536" s="307">
        <v>0.5193422040431348</v>
      </c>
      <c r="AJ1536" s="50" t="s">
        <v>0</v>
      </c>
      <c r="AK1536" s="307">
        <v>80.372374197172249</v>
      </c>
      <c r="AL1536" s="307">
        <v>5.918218929870672E-3</v>
      </c>
      <c r="AM1536" s="311">
        <v>45</v>
      </c>
      <c r="AN1536" s="312">
        <v>15</v>
      </c>
      <c r="AO1536" s="313" t="s">
        <v>857</v>
      </c>
      <c r="AP1536" s="313" t="s">
        <v>0</v>
      </c>
      <c r="AQ1536" s="313" t="s">
        <v>386</v>
      </c>
      <c r="AR1536" s="314" t="s">
        <v>0</v>
      </c>
      <c r="AS1536" s="314"/>
    </row>
    <row r="1537" spans="1:45" x14ac:dyDescent="0.2">
      <c r="A1537" s="306" t="s">
        <v>895</v>
      </c>
      <c r="B1537" s="50" t="s">
        <v>294</v>
      </c>
      <c r="C1537" s="50" t="s">
        <v>295</v>
      </c>
      <c r="D1537" s="50" t="s">
        <v>778</v>
      </c>
      <c r="E1537" s="50" t="s">
        <v>297</v>
      </c>
      <c r="F1537" s="50" t="s">
        <v>452</v>
      </c>
      <c r="G1537" s="50" t="s">
        <v>453</v>
      </c>
      <c r="H1537" s="50" t="s">
        <v>779</v>
      </c>
      <c r="I1537" s="50" t="s">
        <v>853</v>
      </c>
      <c r="J1537" s="50" t="s">
        <v>896</v>
      </c>
      <c r="K1537" s="50" t="s">
        <v>782</v>
      </c>
      <c r="L1537" s="307">
        <v>7.7226910812374294</v>
      </c>
      <c r="M1537" s="308">
        <v>45</v>
      </c>
      <c r="N1537" s="307">
        <v>6.91</v>
      </c>
      <c r="O1537" s="50" t="s">
        <v>897</v>
      </c>
      <c r="P1537" s="50" t="s">
        <v>784</v>
      </c>
      <c r="Q1537" s="50" t="s">
        <v>300</v>
      </c>
      <c r="R1537" s="50" t="s">
        <v>785</v>
      </c>
      <c r="T1537" s="308">
        <v>21.97</v>
      </c>
      <c r="U1537" s="309">
        <v>25</v>
      </c>
      <c r="V1537" s="310">
        <v>45200</v>
      </c>
      <c r="W1537" s="310">
        <v>45930</v>
      </c>
      <c r="X1537" s="50" t="s">
        <v>3401</v>
      </c>
      <c r="Y1537" s="50" t="s">
        <v>894</v>
      </c>
      <c r="AA1537" s="50" t="s">
        <v>856</v>
      </c>
      <c r="AD1537" s="50" t="s">
        <v>304</v>
      </c>
      <c r="AE1537" s="310">
        <v>42390</v>
      </c>
      <c r="AF1537" s="306" t="s">
        <v>2582</v>
      </c>
      <c r="AG1537" s="307">
        <v>1.2310954435577051E-3</v>
      </c>
      <c r="AH1537" s="307">
        <v>1.285648382223697E-3</v>
      </c>
      <c r="AI1537" s="307">
        <v>0.25210078187130752</v>
      </c>
      <c r="AJ1537" s="306" t="s">
        <v>0</v>
      </c>
      <c r="AK1537" s="307">
        <v>194.49819000390329</v>
      </c>
      <c r="AL1537" s="307">
        <v>2.872841082220327E-3</v>
      </c>
      <c r="AM1537" s="311">
        <v>45</v>
      </c>
      <c r="AN1537" s="312">
        <v>15</v>
      </c>
      <c r="AO1537" s="313" t="s">
        <v>857</v>
      </c>
      <c r="AP1537" s="313" t="s">
        <v>0</v>
      </c>
      <c r="AQ1537" s="313" t="s">
        <v>386</v>
      </c>
      <c r="AR1537" s="314" t="s">
        <v>0</v>
      </c>
      <c r="AS1537" s="314"/>
    </row>
    <row r="1538" spans="1:45" x14ac:dyDescent="0.2">
      <c r="A1538" s="306" t="s">
        <v>898</v>
      </c>
      <c r="B1538" s="50" t="s">
        <v>308</v>
      </c>
      <c r="C1538" s="50" t="s">
        <v>295</v>
      </c>
      <c r="D1538" s="50" t="s">
        <v>778</v>
      </c>
      <c r="E1538" s="50" t="s">
        <v>297</v>
      </c>
      <c r="F1538" s="50" t="s">
        <v>452</v>
      </c>
      <c r="G1538" s="50" t="s">
        <v>453</v>
      </c>
      <c r="H1538" s="50" t="s">
        <v>779</v>
      </c>
      <c r="I1538" s="50" t="s">
        <v>853</v>
      </c>
      <c r="J1538" s="50" t="s">
        <v>892</v>
      </c>
      <c r="K1538" s="50" t="s">
        <v>782</v>
      </c>
      <c r="L1538" s="307">
        <v>18.155588511534301</v>
      </c>
      <c r="M1538" s="308">
        <v>45</v>
      </c>
      <c r="N1538" s="307">
        <v>16.239999999999998</v>
      </c>
      <c r="O1538" s="50" t="s">
        <v>893</v>
      </c>
      <c r="P1538" s="50" t="s">
        <v>784</v>
      </c>
      <c r="Q1538" s="50" t="s">
        <v>300</v>
      </c>
      <c r="R1538" s="50" t="s">
        <v>785</v>
      </c>
      <c r="T1538" s="308">
        <v>21.97</v>
      </c>
      <c r="U1538" s="309">
        <v>25</v>
      </c>
      <c r="V1538" s="310">
        <v>45200</v>
      </c>
      <c r="W1538" s="310">
        <v>45930</v>
      </c>
      <c r="X1538" s="50" t="s">
        <v>3401</v>
      </c>
      <c r="Y1538" s="50" t="s">
        <v>894</v>
      </c>
      <c r="AA1538" s="50" t="s">
        <v>856</v>
      </c>
      <c r="AD1538" s="50" t="s">
        <v>304</v>
      </c>
      <c r="AE1538" s="310">
        <v>42390</v>
      </c>
      <c r="AF1538" s="306" t="s">
        <v>2582</v>
      </c>
      <c r="AG1538" s="307">
        <v>2.8942323416201051E-3</v>
      </c>
      <c r="AH1538" s="307">
        <v>3.0224830635635241E-3</v>
      </c>
      <c r="AI1538" s="307">
        <v>0.59267397995649651</v>
      </c>
      <c r="AJ1538" s="306" t="s">
        <v>0</v>
      </c>
      <c r="AK1538" s="307">
        <v>67.051563544411451</v>
      </c>
      <c r="AL1538" s="307">
        <v>6.7538789262907651E-3</v>
      </c>
      <c r="AM1538" s="311">
        <v>45</v>
      </c>
      <c r="AN1538" s="312">
        <v>15</v>
      </c>
      <c r="AO1538" s="313" t="s">
        <v>857</v>
      </c>
      <c r="AP1538" s="313" t="s">
        <v>0</v>
      </c>
      <c r="AQ1538" s="313" t="s">
        <v>386</v>
      </c>
      <c r="AR1538" s="314" t="s">
        <v>0</v>
      </c>
      <c r="AS1538" s="314"/>
    </row>
    <row r="1539" spans="1:45" x14ac:dyDescent="0.2">
      <c r="A1539" s="306" t="s">
        <v>899</v>
      </c>
      <c r="B1539" s="50" t="s">
        <v>308</v>
      </c>
      <c r="C1539" s="50" t="s">
        <v>295</v>
      </c>
      <c r="D1539" s="50" t="s">
        <v>778</v>
      </c>
      <c r="E1539" s="50" t="s">
        <v>297</v>
      </c>
      <c r="F1539" s="50" t="s">
        <v>452</v>
      </c>
      <c r="G1539" s="50" t="s">
        <v>453</v>
      </c>
      <c r="H1539" s="50" t="s">
        <v>779</v>
      </c>
      <c r="I1539" s="50" t="s">
        <v>853</v>
      </c>
      <c r="J1539" s="50" t="s">
        <v>896</v>
      </c>
      <c r="K1539" s="50" t="s">
        <v>782</v>
      </c>
      <c r="L1539" s="307">
        <v>10.673183766399051</v>
      </c>
      <c r="M1539" s="308">
        <v>45</v>
      </c>
      <c r="N1539" s="307">
        <v>9.5500000000000007</v>
      </c>
      <c r="O1539" s="50" t="s">
        <v>897</v>
      </c>
      <c r="P1539" s="50" t="s">
        <v>784</v>
      </c>
      <c r="Q1539" s="50" t="s">
        <v>300</v>
      </c>
      <c r="R1539" s="50" t="s">
        <v>785</v>
      </c>
      <c r="T1539" s="308">
        <v>21.97</v>
      </c>
      <c r="U1539" s="309">
        <v>25</v>
      </c>
      <c r="V1539" s="310">
        <v>45200</v>
      </c>
      <c r="W1539" s="310">
        <v>45930</v>
      </c>
      <c r="X1539" s="50" t="s">
        <v>3401</v>
      </c>
      <c r="Y1539" s="50" t="s">
        <v>894</v>
      </c>
      <c r="AA1539" s="50" t="s">
        <v>856</v>
      </c>
      <c r="AD1539" s="50" t="s">
        <v>304</v>
      </c>
      <c r="AE1539" s="310">
        <v>42390</v>
      </c>
      <c r="AF1539" s="306" t="s">
        <v>2582</v>
      </c>
      <c r="AG1539" s="307">
        <v>1.701441604338073E-3</v>
      </c>
      <c r="AH1539" s="307">
        <v>1.7768367655913611E-3</v>
      </c>
      <c r="AI1539" s="307">
        <v>0.34841714426497628</v>
      </c>
      <c r="AJ1539" s="50" t="s">
        <v>0</v>
      </c>
      <c r="AK1539" s="307">
        <v>133.18776978564091</v>
      </c>
      <c r="AL1539" s="307">
        <v>3.9704243611004501E-3</v>
      </c>
      <c r="AM1539" s="311">
        <v>45</v>
      </c>
      <c r="AN1539" s="312">
        <v>15</v>
      </c>
      <c r="AO1539" s="313" t="s">
        <v>857</v>
      </c>
      <c r="AP1539" s="313" t="s">
        <v>0</v>
      </c>
      <c r="AQ1539" s="313" t="s">
        <v>386</v>
      </c>
      <c r="AR1539" s="314" t="s">
        <v>0</v>
      </c>
      <c r="AS1539" s="314"/>
    </row>
    <row r="1540" spans="1:45" x14ac:dyDescent="0.2">
      <c r="A1540" s="306" t="s">
        <v>900</v>
      </c>
      <c r="B1540" s="50" t="s">
        <v>310</v>
      </c>
      <c r="C1540" s="50" t="s">
        <v>295</v>
      </c>
      <c r="D1540" s="50" t="s">
        <v>778</v>
      </c>
      <c r="E1540" s="50" t="s">
        <v>297</v>
      </c>
      <c r="F1540" s="50" t="s">
        <v>452</v>
      </c>
      <c r="G1540" s="50" t="s">
        <v>453</v>
      </c>
      <c r="H1540" s="50" t="s">
        <v>779</v>
      </c>
      <c r="I1540" s="50" t="s">
        <v>853</v>
      </c>
      <c r="J1540" s="50" t="s">
        <v>892</v>
      </c>
      <c r="K1540" s="50" t="s">
        <v>782</v>
      </c>
      <c r="L1540" s="307">
        <v>18.155588511534301</v>
      </c>
      <c r="M1540" s="308">
        <v>45</v>
      </c>
      <c r="N1540" s="307">
        <v>16.239999999999998</v>
      </c>
      <c r="O1540" s="50" t="s">
        <v>893</v>
      </c>
      <c r="P1540" s="50" t="s">
        <v>784</v>
      </c>
      <c r="Q1540" s="50" t="s">
        <v>300</v>
      </c>
      <c r="R1540" s="50" t="s">
        <v>785</v>
      </c>
      <c r="T1540" s="308">
        <v>22.18</v>
      </c>
      <c r="U1540" s="309">
        <v>25</v>
      </c>
      <c r="V1540" s="310">
        <v>45200</v>
      </c>
      <c r="W1540" s="310">
        <v>45930</v>
      </c>
      <c r="X1540" s="50" t="s">
        <v>3401</v>
      </c>
      <c r="Y1540" s="50" t="s">
        <v>894</v>
      </c>
      <c r="AA1540" s="50" t="s">
        <v>856</v>
      </c>
      <c r="AD1540" s="50" t="s">
        <v>304</v>
      </c>
      <c r="AE1540" s="310">
        <v>42390</v>
      </c>
      <c r="AF1540" s="306" t="s">
        <v>2582</v>
      </c>
      <c r="AG1540" s="307">
        <v>2.8942323416201051E-3</v>
      </c>
      <c r="AH1540" s="307">
        <v>3.0224830635635241E-3</v>
      </c>
      <c r="AI1540" s="307">
        <v>0.59267397995649651</v>
      </c>
      <c r="AJ1540" s="306" t="s">
        <v>0</v>
      </c>
      <c r="AK1540" s="307">
        <v>67.051563544411451</v>
      </c>
      <c r="AL1540" s="307">
        <v>6.7538789262907651E-3</v>
      </c>
      <c r="AM1540" s="311">
        <v>45</v>
      </c>
      <c r="AN1540" s="312">
        <v>15</v>
      </c>
      <c r="AO1540" s="313" t="s">
        <v>857</v>
      </c>
      <c r="AP1540" s="313" t="s">
        <v>0</v>
      </c>
      <c r="AQ1540" s="313" t="s">
        <v>386</v>
      </c>
      <c r="AR1540" s="314" t="s">
        <v>0</v>
      </c>
      <c r="AS1540" s="314"/>
    </row>
    <row r="1541" spans="1:45" x14ac:dyDescent="0.2">
      <c r="A1541" s="306" t="s">
        <v>901</v>
      </c>
      <c r="B1541" s="50" t="s">
        <v>310</v>
      </c>
      <c r="C1541" s="50" t="s">
        <v>295</v>
      </c>
      <c r="D1541" s="50" t="s">
        <v>778</v>
      </c>
      <c r="E1541" s="50" t="s">
        <v>297</v>
      </c>
      <c r="F1541" s="50" t="s">
        <v>452</v>
      </c>
      <c r="G1541" s="50" t="s">
        <v>453</v>
      </c>
      <c r="H1541" s="50" t="s">
        <v>779</v>
      </c>
      <c r="I1541" s="50" t="s">
        <v>853</v>
      </c>
      <c r="J1541" s="50" t="s">
        <v>896</v>
      </c>
      <c r="K1541" s="50" t="s">
        <v>782</v>
      </c>
      <c r="L1541" s="307">
        <v>10.673183766399051</v>
      </c>
      <c r="M1541" s="308">
        <v>45</v>
      </c>
      <c r="N1541" s="307">
        <v>9.5500000000000007</v>
      </c>
      <c r="O1541" s="50" t="s">
        <v>897</v>
      </c>
      <c r="P1541" s="50" t="s">
        <v>784</v>
      </c>
      <c r="Q1541" s="50" t="s">
        <v>300</v>
      </c>
      <c r="R1541" s="50" t="s">
        <v>785</v>
      </c>
      <c r="T1541" s="308">
        <v>22.18</v>
      </c>
      <c r="U1541" s="309">
        <v>25</v>
      </c>
      <c r="V1541" s="310">
        <v>45200</v>
      </c>
      <c r="W1541" s="310">
        <v>45930</v>
      </c>
      <c r="X1541" s="50" t="s">
        <v>3401</v>
      </c>
      <c r="Y1541" s="50" t="s">
        <v>894</v>
      </c>
      <c r="AA1541" s="50" t="s">
        <v>856</v>
      </c>
      <c r="AD1541" s="50" t="s">
        <v>304</v>
      </c>
      <c r="AE1541" s="310">
        <v>42390</v>
      </c>
      <c r="AF1541" s="306" t="s">
        <v>2582</v>
      </c>
      <c r="AG1541" s="307">
        <v>1.701441604338073E-3</v>
      </c>
      <c r="AH1541" s="307">
        <v>1.7768367655913611E-3</v>
      </c>
      <c r="AI1541" s="307">
        <v>0.34841714426497628</v>
      </c>
      <c r="AJ1541" s="306" t="s">
        <v>0</v>
      </c>
      <c r="AK1541" s="307">
        <v>133.18776978564091</v>
      </c>
      <c r="AL1541" s="307">
        <v>3.9704243611004501E-3</v>
      </c>
      <c r="AM1541" s="311">
        <v>45</v>
      </c>
      <c r="AN1541" s="312">
        <v>15</v>
      </c>
      <c r="AO1541" s="313" t="s">
        <v>857</v>
      </c>
      <c r="AP1541" s="313" t="s">
        <v>0</v>
      </c>
      <c r="AQ1541" s="313" t="s">
        <v>386</v>
      </c>
      <c r="AR1541" s="314" t="s">
        <v>0</v>
      </c>
      <c r="AS1541" s="314"/>
    </row>
    <row r="1542" spans="1:45" x14ac:dyDescent="0.2">
      <c r="A1542" s="306" t="s">
        <v>909</v>
      </c>
      <c r="B1542" s="50" t="s">
        <v>294</v>
      </c>
      <c r="C1542" s="50" t="s">
        <v>295</v>
      </c>
      <c r="D1542" s="50" t="s">
        <v>778</v>
      </c>
      <c r="E1542" s="50" t="s">
        <v>297</v>
      </c>
      <c r="F1542" s="50" t="s">
        <v>452</v>
      </c>
      <c r="G1542" s="50" t="s">
        <v>463</v>
      </c>
      <c r="H1542" s="50" t="s">
        <v>3079</v>
      </c>
      <c r="I1542" s="50" t="s">
        <v>904</v>
      </c>
      <c r="J1542" s="50" t="s">
        <v>692</v>
      </c>
      <c r="K1542" s="50" t="s">
        <v>782</v>
      </c>
      <c r="L1542" s="307">
        <v>87.96</v>
      </c>
      <c r="M1542" s="308">
        <v>700</v>
      </c>
      <c r="N1542" s="307">
        <v>81.56</v>
      </c>
      <c r="O1542" s="50" t="s">
        <v>3111</v>
      </c>
      <c r="P1542" s="50" t="s">
        <v>3068</v>
      </c>
      <c r="Q1542" s="50" t="s">
        <v>300</v>
      </c>
      <c r="R1542" s="50" t="s">
        <v>785</v>
      </c>
      <c r="T1542" s="308">
        <v>332.27</v>
      </c>
      <c r="U1542" s="309">
        <v>20</v>
      </c>
      <c r="V1542" s="310">
        <v>45200</v>
      </c>
      <c r="W1542" s="310">
        <v>45930</v>
      </c>
      <c r="X1542" s="50" t="s">
        <v>3110</v>
      </c>
      <c r="Y1542" s="50" t="s">
        <v>692</v>
      </c>
      <c r="AA1542" s="50" t="s">
        <v>906</v>
      </c>
      <c r="AD1542" s="50" t="s">
        <v>360</v>
      </c>
      <c r="AF1542" s="306"/>
      <c r="AG1542" s="307">
        <v>1.4530845785320759E-2</v>
      </c>
      <c r="AH1542" s="307">
        <v>1.5174744146767684E-2</v>
      </c>
      <c r="AI1542" s="307">
        <v>8.9635141831109294E-2</v>
      </c>
      <c r="AJ1542" s="50" t="s">
        <v>0</v>
      </c>
      <c r="AK1542" s="307">
        <v>289.58847102381168</v>
      </c>
      <c r="AL1542" s="307">
        <v>4.2385839121904828E-2</v>
      </c>
      <c r="AM1542" s="311">
        <v>700</v>
      </c>
      <c r="AN1542" s="312">
        <v>15</v>
      </c>
      <c r="AO1542" s="313" t="s">
        <v>3071</v>
      </c>
      <c r="AP1542" s="313" t="s">
        <v>0</v>
      </c>
      <c r="AQ1542" s="313" t="s">
        <v>306</v>
      </c>
      <c r="AR1542" s="314" t="s">
        <v>0</v>
      </c>
      <c r="AS1542" s="314"/>
    </row>
    <row r="1543" spans="1:45" x14ac:dyDescent="0.2">
      <c r="A1543" s="306" t="s">
        <v>910</v>
      </c>
      <c r="B1543" s="50" t="s">
        <v>308</v>
      </c>
      <c r="C1543" s="50" t="s">
        <v>295</v>
      </c>
      <c r="D1543" s="50" t="s">
        <v>778</v>
      </c>
      <c r="E1543" s="50" t="s">
        <v>297</v>
      </c>
      <c r="F1543" s="50" t="s">
        <v>452</v>
      </c>
      <c r="G1543" s="50" t="s">
        <v>463</v>
      </c>
      <c r="H1543" s="50" t="s">
        <v>3079</v>
      </c>
      <c r="I1543" s="50" t="s">
        <v>904</v>
      </c>
      <c r="J1543" s="50" t="s">
        <v>692</v>
      </c>
      <c r="K1543" s="50" t="s">
        <v>782</v>
      </c>
      <c r="L1543" s="307">
        <v>125.81</v>
      </c>
      <c r="M1543" s="308">
        <v>700</v>
      </c>
      <c r="N1543" s="307">
        <v>116.66</v>
      </c>
      <c r="O1543" s="50" t="s">
        <v>3111</v>
      </c>
      <c r="P1543" s="50" t="s">
        <v>3068</v>
      </c>
      <c r="Q1543" s="50" t="s">
        <v>300</v>
      </c>
      <c r="R1543" s="50" t="s">
        <v>785</v>
      </c>
      <c r="T1543" s="308">
        <v>332.27</v>
      </c>
      <c r="U1543" s="309">
        <v>20</v>
      </c>
      <c r="V1543" s="310">
        <v>45200</v>
      </c>
      <c r="W1543" s="310">
        <v>45930</v>
      </c>
      <c r="X1543" s="50" t="s">
        <v>3110</v>
      </c>
      <c r="Y1543" s="50" t="s">
        <v>692</v>
      </c>
      <c r="AA1543" s="50" t="s">
        <v>906</v>
      </c>
      <c r="AD1543" s="50" t="s">
        <v>360</v>
      </c>
      <c r="AF1543" s="306"/>
      <c r="AG1543" s="307">
        <v>2.0784311786605194E-2</v>
      </c>
      <c r="AH1543" s="307">
        <v>2.1705316971087761E-2</v>
      </c>
      <c r="AI1543" s="307">
        <v>0.12821034386975488</v>
      </c>
      <c r="AJ1543" s="306" t="s">
        <v>0</v>
      </c>
      <c r="AK1543" s="307">
        <v>194.24859053164252</v>
      </c>
      <c r="AL1543" s="307">
        <v>6.0626924864656852E-2</v>
      </c>
      <c r="AM1543" s="311">
        <v>700</v>
      </c>
      <c r="AN1543" s="312">
        <v>15</v>
      </c>
      <c r="AO1543" s="313" t="s">
        <v>3071</v>
      </c>
      <c r="AP1543" s="313" t="s">
        <v>0</v>
      </c>
      <c r="AQ1543" s="313" t="s">
        <v>306</v>
      </c>
      <c r="AR1543" s="314" t="s">
        <v>0</v>
      </c>
      <c r="AS1543" s="314"/>
    </row>
    <row r="1544" spans="1:45" x14ac:dyDescent="0.2">
      <c r="A1544" s="306" t="s">
        <v>911</v>
      </c>
      <c r="B1544" s="50" t="s">
        <v>310</v>
      </c>
      <c r="C1544" s="50" t="s">
        <v>295</v>
      </c>
      <c r="D1544" s="50" t="s">
        <v>778</v>
      </c>
      <c r="E1544" s="50" t="s">
        <v>297</v>
      </c>
      <c r="F1544" s="50" t="s">
        <v>452</v>
      </c>
      <c r="G1544" s="50" t="s">
        <v>463</v>
      </c>
      <c r="H1544" s="50" t="s">
        <v>3079</v>
      </c>
      <c r="I1544" s="50" t="s">
        <v>904</v>
      </c>
      <c r="J1544" s="50" t="s">
        <v>692</v>
      </c>
      <c r="K1544" s="50" t="s">
        <v>782</v>
      </c>
      <c r="L1544" s="307">
        <v>148.31</v>
      </c>
      <c r="M1544" s="308">
        <v>700</v>
      </c>
      <c r="N1544" s="307">
        <v>137.52000000000001</v>
      </c>
      <c r="O1544" s="50" t="s">
        <v>3111</v>
      </c>
      <c r="P1544" s="50" t="s">
        <v>3068</v>
      </c>
      <c r="Q1544" s="50" t="s">
        <v>300</v>
      </c>
      <c r="R1544" s="50" t="s">
        <v>785</v>
      </c>
      <c r="T1544" s="308">
        <v>332.27</v>
      </c>
      <c r="U1544" s="309">
        <v>20</v>
      </c>
      <c r="V1544" s="310">
        <v>45200</v>
      </c>
      <c r="W1544" s="310">
        <v>45930</v>
      </c>
      <c r="X1544" s="50" t="s">
        <v>3110</v>
      </c>
      <c r="Y1544" s="50" t="s">
        <v>692</v>
      </c>
      <c r="AA1544" s="50" t="s">
        <v>906</v>
      </c>
      <c r="AD1544" s="50" t="s">
        <v>360</v>
      </c>
      <c r="AF1544" s="306"/>
      <c r="AG1544" s="307">
        <v>2.4500759102468257E-2</v>
      </c>
      <c r="AH1544" s="307">
        <v>2.5586449424515594E-2</v>
      </c>
      <c r="AI1544" s="307">
        <v>0.15113566337192436</v>
      </c>
      <c r="AJ1544" s="306" t="s">
        <v>0</v>
      </c>
      <c r="AK1544" s="307">
        <v>160.64442276275722</v>
      </c>
      <c r="AL1544" s="307">
        <v>7.1467638499808112E-2</v>
      </c>
      <c r="AM1544" s="311">
        <v>700</v>
      </c>
      <c r="AN1544" s="312">
        <v>15</v>
      </c>
      <c r="AO1544" s="313" t="s">
        <v>3071</v>
      </c>
      <c r="AP1544" s="313" t="s">
        <v>0</v>
      </c>
      <c r="AQ1544" s="313" t="s">
        <v>306</v>
      </c>
      <c r="AR1544" s="314" t="s">
        <v>0</v>
      </c>
      <c r="AS1544" s="314"/>
    </row>
    <row r="1545" spans="1:45" x14ac:dyDescent="0.2">
      <c r="A1545" s="306" t="s">
        <v>987</v>
      </c>
      <c r="B1545" s="50" t="s">
        <v>294</v>
      </c>
      <c r="C1545" s="50" t="s">
        <v>295</v>
      </c>
      <c r="D1545" s="50" t="s">
        <v>778</v>
      </c>
      <c r="E1545" s="50" t="s">
        <v>297</v>
      </c>
      <c r="F1545" s="50" t="s">
        <v>452</v>
      </c>
      <c r="G1545" s="50" t="s">
        <v>463</v>
      </c>
      <c r="H1545" s="50" t="s">
        <v>808</v>
      </c>
      <c r="I1545" s="50" t="s">
        <v>904</v>
      </c>
      <c r="J1545" s="50" t="s">
        <v>692</v>
      </c>
      <c r="K1545" s="50" t="s">
        <v>782</v>
      </c>
      <c r="L1545" s="307">
        <v>2.87</v>
      </c>
      <c r="M1545" s="308">
        <v>700</v>
      </c>
      <c r="N1545" s="307">
        <v>2.66</v>
      </c>
      <c r="O1545" s="50" t="s">
        <v>988</v>
      </c>
      <c r="P1545" s="50" t="s">
        <v>784</v>
      </c>
      <c r="Q1545" s="50" t="s">
        <v>300</v>
      </c>
      <c r="R1545" s="50" t="s">
        <v>811</v>
      </c>
      <c r="T1545" s="308">
        <v>18.78</v>
      </c>
      <c r="U1545" s="309">
        <v>20</v>
      </c>
      <c r="V1545" s="310">
        <v>45200</v>
      </c>
      <c r="W1545" s="310">
        <v>45930</v>
      </c>
      <c r="X1545" s="50" t="s">
        <v>3403</v>
      </c>
      <c r="Y1545" s="50" t="s">
        <v>692</v>
      </c>
      <c r="AA1545" s="50" t="s">
        <v>906</v>
      </c>
      <c r="AD1545" s="50" t="s">
        <v>304</v>
      </c>
      <c r="AE1545" s="310">
        <v>44669</v>
      </c>
      <c r="AF1545" s="306" t="s">
        <v>2581</v>
      </c>
      <c r="AG1545" s="307">
        <v>1.0950000000000001E-3</v>
      </c>
      <c r="AH1545" s="307">
        <v>0</v>
      </c>
      <c r="AI1545" s="307">
        <v>0.13</v>
      </c>
      <c r="AJ1545" s="50" t="s">
        <v>0</v>
      </c>
      <c r="AK1545" s="307">
        <v>362.64</v>
      </c>
      <c r="AL1545" s="307">
        <v>1.5E-3</v>
      </c>
      <c r="AM1545" s="311">
        <v>700</v>
      </c>
      <c r="AN1545" s="312">
        <v>15</v>
      </c>
      <c r="AO1545" s="313" t="s">
        <v>857</v>
      </c>
      <c r="AP1545" s="313" t="s">
        <v>0</v>
      </c>
      <c r="AQ1545" s="313" t="s">
        <v>306</v>
      </c>
      <c r="AR1545" s="314" t="s">
        <v>0</v>
      </c>
      <c r="AS1545" s="314"/>
    </row>
    <row r="1546" spans="1:45" x14ac:dyDescent="0.2">
      <c r="A1546" s="306" t="s">
        <v>989</v>
      </c>
      <c r="B1546" s="50" t="s">
        <v>308</v>
      </c>
      <c r="C1546" s="50" t="s">
        <v>295</v>
      </c>
      <c r="D1546" s="50" t="s">
        <v>778</v>
      </c>
      <c r="E1546" s="50" t="s">
        <v>297</v>
      </c>
      <c r="F1546" s="50" t="s">
        <v>452</v>
      </c>
      <c r="G1546" s="50" t="s">
        <v>463</v>
      </c>
      <c r="H1546" s="50" t="s">
        <v>808</v>
      </c>
      <c r="I1546" s="50" t="s">
        <v>904</v>
      </c>
      <c r="J1546" s="50" t="s">
        <v>692</v>
      </c>
      <c r="K1546" s="50" t="s">
        <v>782</v>
      </c>
      <c r="L1546" s="307">
        <v>3.81</v>
      </c>
      <c r="M1546" s="308">
        <v>700</v>
      </c>
      <c r="N1546" s="307">
        <v>3.54</v>
      </c>
      <c r="O1546" s="50" t="s">
        <v>988</v>
      </c>
      <c r="P1546" s="50" t="s">
        <v>784</v>
      </c>
      <c r="Q1546" s="50" t="s">
        <v>300</v>
      </c>
      <c r="R1546" s="50" t="s">
        <v>811</v>
      </c>
      <c r="T1546" s="308">
        <v>18.78</v>
      </c>
      <c r="U1546" s="309">
        <v>20</v>
      </c>
      <c r="V1546" s="310">
        <v>45200</v>
      </c>
      <c r="W1546" s="310">
        <v>45930</v>
      </c>
      <c r="X1546" s="50" t="s">
        <v>3403</v>
      </c>
      <c r="Y1546" s="50" t="s">
        <v>692</v>
      </c>
      <c r="AA1546" s="50" t="s">
        <v>906</v>
      </c>
      <c r="AD1546" s="50" t="s">
        <v>304</v>
      </c>
      <c r="AE1546" s="310">
        <v>44669</v>
      </c>
      <c r="AF1546" s="306" t="s">
        <v>2581</v>
      </c>
      <c r="AG1546" s="307">
        <v>1.456E-3</v>
      </c>
      <c r="AH1546" s="307">
        <v>0</v>
      </c>
      <c r="AI1546" s="307">
        <v>0.18</v>
      </c>
      <c r="AJ1546" s="306" t="s">
        <v>0</v>
      </c>
      <c r="AK1546" s="307">
        <v>266.70999999999998</v>
      </c>
      <c r="AL1546" s="307">
        <v>2E-3</v>
      </c>
      <c r="AM1546" s="311">
        <v>700</v>
      </c>
      <c r="AN1546" s="312">
        <v>15</v>
      </c>
      <c r="AO1546" s="313" t="s">
        <v>857</v>
      </c>
      <c r="AP1546" s="313" t="s">
        <v>0</v>
      </c>
      <c r="AQ1546" s="313" t="s">
        <v>306</v>
      </c>
      <c r="AR1546" s="314" t="s">
        <v>0</v>
      </c>
      <c r="AS1546" s="314"/>
    </row>
    <row r="1547" spans="1:45" x14ac:dyDescent="0.2">
      <c r="A1547" s="306" t="s">
        <v>990</v>
      </c>
      <c r="B1547" s="50" t="s">
        <v>310</v>
      </c>
      <c r="C1547" s="50" t="s">
        <v>295</v>
      </c>
      <c r="D1547" s="50" t="s">
        <v>778</v>
      </c>
      <c r="E1547" s="50" t="s">
        <v>297</v>
      </c>
      <c r="F1547" s="50" t="s">
        <v>452</v>
      </c>
      <c r="G1547" s="50" t="s">
        <v>463</v>
      </c>
      <c r="H1547" s="50" t="s">
        <v>808</v>
      </c>
      <c r="I1547" s="50" t="s">
        <v>904</v>
      </c>
      <c r="J1547" s="50" t="s">
        <v>692</v>
      </c>
      <c r="K1547" s="50" t="s">
        <v>782</v>
      </c>
      <c r="L1547" s="307">
        <v>4.54</v>
      </c>
      <c r="M1547" s="308">
        <v>700</v>
      </c>
      <c r="N1547" s="307">
        <v>4.21</v>
      </c>
      <c r="O1547" s="50" t="s">
        <v>988</v>
      </c>
      <c r="P1547" s="50" t="s">
        <v>784</v>
      </c>
      <c r="Q1547" s="50" t="s">
        <v>300</v>
      </c>
      <c r="R1547" s="50" t="s">
        <v>811</v>
      </c>
      <c r="T1547" s="308">
        <v>18.78</v>
      </c>
      <c r="U1547" s="309">
        <v>20</v>
      </c>
      <c r="V1547" s="310">
        <v>45200</v>
      </c>
      <c r="W1547" s="310">
        <v>45930</v>
      </c>
      <c r="X1547" s="50" t="s">
        <v>3403</v>
      </c>
      <c r="Y1547" s="50" t="s">
        <v>692</v>
      </c>
      <c r="AA1547" s="50" t="s">
        <v>906</v>
      </c>
      <c r="AD1547" s="50" t="s">
        <v>304</v>
      </c>
      <c r="AE1547" s="310">
        <v>44669</v>
      </c>
      <c r="AF1547" s="306" t="s">
        <v>2581</v>
      </c>
      <c r="AG1547" s="307">
        <v>1.732E-3</v>
      </c>
      <c r="AH1547" s="307">
        <v>0</v>
      </c>
      <c r="AI1547" s="307">
        <v>0.21</v>
      </c>
      <c r="AJ1547" s="306" t="s">
        <v>0</v>
      </c>
      <c r="AK1547" s="307">
        <v>220.41</v>
      </c>
      <c r="AL1547" s="307">
        <v>2E-3</v>
      </c>
      <c r="AM1547" s="311">
        <v>700</v>
      </c>
      <c r="AN1547" s="312">
        <v>15</v>
      </c>
      <c r="AO1547" s="313" t="s">
        <v>857</v>
      </c>
      <c r="AP1547" s="313" t="s">
        <v>0</v>
      </c>
      <c r="AQ1547" s="313" t="s">
        <v>306</v>
      </c>
      <c r="AR1547" s="314" t="s">
        <v>0</v>
      </c>
      <c r="AS1547" s="314"/>
    </row>
    <row r="1548" spans="1:45" x14ac:dyDescent="0.2">
      <c r="A1548" s="306" t="s">
        <v>991</v>
      </c>
      <c r="B1548" s="50" t="s">
        <v>294</v>
      </c>
      <c r="C1548" s="50" t="s">
        <v>295</v>
      </c>
      <c r="D1548" s="50" t="s">
        <v>778</v>
      </c>
      <c r="E1548" s="50" t="s">
        <v>297</v>
      </c>
      <c r="F1548" s="50" t="s">
        <v>452</v>
      </c>
      <c r="G1548" s="50" t="s">
        <v>453</v>
      </c>
      <c r="H1548" s="50" t="s">
        <v>779</v>
      </c>
      <c r="I1548" s="50" t="s">
        <v>992</v>
      </c>
      <c r="J1548" s="50" t="s">
        <v>993</v>
      </c>
      <c r="K1548" s="50" t="s">
        <v>782</v>
      </c>
      <c r="L1548" s="307">
        <v>6.9403634753233634</v>
      </c>
      <c r="M1548" s="308">
        <v>10</v>
      </c>
      <c r="N1548" s="307">
        <v>6.21</v>
      </c>
      <c r="O1548" s="50" t="s">
        <v>994</v>
      </c>
      <c r="P1548" s="50" t="s">
        <v>784</v>
      </c>
      <c r="Q1548" s="50" t="s">
        <v>300</v>
      </c>
      <c r="R1548" s="50" t="s">
        <v>785</v>
      </c>
      <c r="T1548" s="308">
        <v>9.84</v>
      </c>
      <c r="U1548" s="309">
        <v>20</v>
      </c>
      <c r="V1548" s="310">
        <v>45200</v>
      </c>
      <c r="W1548" s="310">
        <v>45930</v>
      </c>
      <c r="X1548" s="50" t="s">
        <v>3396</v>
      </c>
      <c r="Y1548" s="50" t="s">
        <v>692</v>
      </c>
      <c r="AA1548" s="50" t="s">
        <v>856</v>
      </c>
      <c r="AD1548" s="50" t="s">
        <v>304</v>
      </c>
      <c r="AE1548" s="310">
        <v>42390</v>
      </c>
      <c r="AF1548" s="306" t="s">
        <v>2582</v>
      </c>
      <c r="AG1548" s="307">
        <v>1.1063824463810931E-3</v>
      </c>
      <c r="AH1548" s="307">
        <v>1.155409038148937E-3</v>
      </c>
      <c r="AI1548" s="307">
        <v>0.45365832752000063</v>
      </c>
      <c r="AJ1548" s="50" t="s">
        <v>0</v>
      </c>
      <c r="AK1548" s="307">
        <v>95.96015184003231</v>
      </c>
      <c r="AL1548" s="307">
        <v>3.227269016025366E-3</v>
      </c>
      <c r="AM1548" s="311">
        <v>10</v>
      </c>
      <c r="AN1548" s="312">
        <v>15</v>
      </c>
      <c r="AO1548" s="313" t="s">
        <v>857</v>
      </c>
      <c r="AP1548" s="313" t="s">
        <v>0</v>
      </c>
      <c r="AQ1548" s="313" t="s">
        <v>386</v>
      </c>
      <c r="AR1548" s="314" t="s">
        <v>0</v>
      </c>
      <c r="AS1548" s="314"/>
    </row>
    <row r="1549" spans="1:45" x14ac:dyDescent="0.2">
      <c r="A1549" s="306" t="s">
        <v>995</v>
      </c>
      <c r="B1549" s="50" t="s">
        <v>294</v>
      </c>
      <c r="C1549" s="50" t="s">
        <v>295</v>
      </c>
      <c r="D1549" s="50" t="s">
        <v>778</v>
      </c>
      <c r="E1549" s="50" t="s">
        <v>297</v>
      </c>
      <c r="F1549" s="50" t="s">
        <v>452</v>
      </c>
      <c r="G1549" s="50" t="s">
        <v>453</v>
      </c>
      <c r="H1549" s="50" t="s">
        <v>779</v>
      </c>
      <c r="I1549" s="50" t="s">
        <v>992</v>
      </c>
      <c r="J1549" s="50" t="s">
        <v>996</v>
      </c>
      <c r="K1549" s="50" t="s">
        <v>782</v>
      </c>
      <c r="L1549" s="307">
        <v>14.41718016613066</v>
      </c>
      <c r="M1549" s="308">
        <v>10</v>
      </c>
      <c r="N1549" s="307">
        <v>12.9</v>
      </c>
      <c r="O1549" s="50" t="s">
        <v>997</v>
      </c>
      <c r="P1549" s="50" t="s">
        <v>784</v>
      </c>
      <c r="Q1549" s="50" t="s">
        <v>300</v>
      </c>
      <c r="R1549" s="50" t="s">
        <v>785</v>
      </c>
      <c r="T1549" s="308">
        <v>9.84</v>
      </c>
      <c r="U1549" s="309">
        <v>20</v>
      </c>
      <c r="V1549" s="310">
        <v>45200</v>
      </c>
      <c r="W1549" s="310">
        <v>45930</v>
      </c>
      <c r="X1549" s="50" t="s">
        <v>3396</v>
      </c>
      <c r="Y1549" s="50" t="s">
        <v>692</v>
      </c>
      <c r="AA1549" s="50" t="s">
        <v>856</v>
      </c>
      <c r="AD1549" s="50" t="s">
        <v>304</v>
      </c>
      <c r="AE1549" s="310">
        <v>42390</v>
      </c>
      <c r="AF1549" s="306" t="s">
        <v>2582</v>
      </c>
      <c r="AG1549" s="307">
        <v>2.2982823765404338E-3</v>
      </c>
      <c r="AH1549" s="307">
        <v>2.4001250550919951E-3</v>
      </c>
      <c r="AI1549" s="307">
        <v>0.94238203301256152</v>
      </c>
      <c r="AJ1549" s="306" t="s">
        <v>0</v>
      </c>
      <c r="AK1549" s="307">
        <v>32.043289093389859</v>
      </c>
      <c r="AL1549" s="307">
        <v>6.7039887772507578E-3</v>
      </c>
      <c r="AM1549" s="311">
        <v>10</v>
      </c>
      <c r="AN1549" s="312">
        <v>15</v>
      </c>
      <c r="AO1549" s="313" t="s">
        <v>857</v>
      </c>
      <c r="AP1549" s="313" t="s">
        <v>0</v>
      </c>
      <c r="AQ1549" s="313" t="s">
        <v>386</v>
      </c>
      <c r="AR1549" s="314" t="s">
        <v>0</v>
      </c>
      <c r="AS1549" s="314"/>
    </row>
    <row r="1550" spans="1:45" x14ac:dyDescent="0.2">
      <c r="A1550" s="306" t="s">
        <v>998</v>
      </c>
      <c r="B1550" s="50" t="s">
        <v>294</v>
      </c>
      <c r="C1550" s="50" t="s">
        <v>295</v>
      </c>
      <c r="D1550" s="50" t="s">
        <v>778</v>
      </c>
      <c r="E1550" s="50" t="s">
        <v>297</v>
      </c>
      <c r="F1550" s="50" t="s">
        <v>452</v>
      </c>
      <c r="G1550" s="50" t="s">
        <v>453</v>
      </c>
      <c r="H1550" s="50" t="s">
        <v>779</v>
      </c>
      <c r="I1550" s="50" t="s">
        <v>992</v>
      </c>
      <c r="J1550" s="50" t="s">
        <v>999</v>
      </c>
      <c r="K1550" s="50" t="s">
        <v>782</v>
      </c>
      <c r="L1550" s="307">
        <v>14.41718016613066</v>
      </c>
      <c r="M1550" s="308">
        <v>10</v>
      </c>
      <c r="N1550" s="307">
        <v>12.9</v>
      </c>
      <c r="O1550" s="50" t="s">
        <v>1000</v>
      </c>
      <c r="P1550" s="50" t="s">
        <v>784</v>
      </c>
      <c r="Q1550" s="50" t="s">
        <v>300</v>
      </c>
      <c r="R1550" s="50" t="s">
        <v>785</v>
      </c>
      <c r="T1550" s="308">
        <v>9.84</v>
      </c>
      <c r="U1550" s="309">
        <v>20</v>
      </c>
      <c r="V1550" s="310">
        <v>45200</v>
      </c>
      <c r="W1550" s="310">
        <v>45930</v>
      </c>
      <c r="X1550" s="50" t="s">
        <v>3396</v>
      </c>
      <c r="Y1550" s="50" t="s">
        <v>692</v>
      </c>
      <c r="AA1550" s="50" t="s">
        <v>856</v>
      </c>
      <c r="AD1550" s="50" t="s">
        <v>304</v>
      </c>
      <c r="AE1550" s="310">
        <v>42390</v>
      </c>
      <c r="AF1550" s="306" t="s">
        <v>2582</v>
      </c>
      <c r="AG1550" s="307">
        <v>2.2982823765404338E-3</v>
      </c>
      <c r="AH1550" s="307">
        <v>2.4001250550919951E-3</v>
      </c>
      <c r="AI1550" s="307">
        <v>0.94238203301256152</v>
      </c>
      <c r="AJ1550" s="306" t="s">
        <v>0</v>
      </c>
      <c r="AK1550" s="307">
        <v>32.043289093389859</v>
      </c>
      <c r="AL1550" s="307">
        <v>6.7039887772507578E-3</v>
      </c>
      <c r="AM1550" s="311">
        <v>10</v>
      </c>
      <c r="AN1550" s="312">
        <v>15</v>
      </c>
      <c r="AO1550" s="313" t="s">
        <v>857</v>
      </c>
      <c r="AP1550" s="313" t="s">
        <v>0</v>
      </c>
      <c r="AQ1550" s="313" t="s">
        <v>386</v>
      </c>
      <c r="AR1550" s="314" t="s">
        <v>0</v>
      </c>
      <c r="AS1550" s="314"/>
    </row>
    <row r="1551" spans="1:45" x14ac:dyDescent="0.2">
      <c r="A1551" s="306" t="s">
        <v>1001</v>
      </c>
      <c r="B1551" s="50" t="s">
        <v>308</v>
      </c>
      <c r="C1551" s="50" t="s">
        <v>295</v>
      </c>
      <c r="D1551" s="50" t="s">
        <v>778</v>
      </c>
      <c r="E1551" s="50" t="s">
        <v>297</v>
      </c>
      <c r="F1551" s="50" t="s">
        <v>452</v>
      </c>
      <c r="G1551" s="50" t="s">
        <v>453</v>
      </c>
      <c r="H1551" s="50" t="s">
        <v>779</v>
      </c>
      <c r="I1551" s="50" t="s">
        <v>992</v>
      </c>
      <c r="J1551" s="50" t="s">
        <v>993</v>
      </c>
      <c r="K1551" s="50" t="s">
        <v>782</v>
      </c>
      <c r="L1551" s="307">
        <v>9.3096985103773928</v>
      </c>
      <c r="M1551" s="308">
        <v>10</v>
      </c>
      <c r="N1551" s="307">
        <v>8.33</v>
      </c>
      <c r="O1551" s="50" t="s">
        <v>994</v>
      </c>
      <c r="P1551" s="50" t="s">
        <v>784</v>
      </c>
      <c r="Q1551" s="50" t="s">
        <v>300</v>
      </c>
      <c r="R1551" s="50" t="s">
        <v>785</v>
      </c>
      <c r="T1551" s="308">
        <v>9.84</v>
      </c>
      <c r="U1551" s="309">
        <v>20</v>
      </c>
      <c r="V1551" s="310">
        <v>45200</v>
      </c>
      <c r="W1551" s="310">
        <v>45930</v>
      </c>
      <c r="X1551" s="50" t="s">
        <v>3396</v>
      </c>
      <c r="Y1551" s="50" t="s">
        <v>692</v>
      </c>
      <c r="AA1551" s="50" t="s">
        <v>856</v>
      </c>
      <c r="AD1551" s="50" t="s">
        <v>304</v>
      </c>
      <c r="AE1551" s="310">
        <v>42390</v>
      </c>
      <c r="AF1551" s="306" t="s">
        <v>2582</v>
      </c>
      <c r="AG1551" s="307">
        <v>1.4840846664016911E-3</v>
      </c>
      <c r="AH1551" s="307">
        <v>1.549848194489637E-3</v>
      </c>
      <c r="AI1551" s="307">
        <v>0.60853041356547566</v>
      </c>
      <c r="AJ1551" s="50" t="s">
        <v>0</v>
      </c>
      <c r="AK1551" s="307">
        <v>64.593374413453134</v>
      </c>
      <c r="AL1551" s="307">
        <v>4.3290098073254912E-3</v>
      </c>
      <c r="AM1551" s="311">
        <v>10</v>
      </c>
      <c r="AN1551" s="312">
        <v>15</v>
      </c>
      <c r="AO1551" s="313" t="s">
        <v>857</v>
      </c>
      <c r="AP1551" s="313" t="s">
        <v>0</v>
      </c>
      <c r="AQ1551" s="313" t="s">
        <v>386</v>
      </c>
      <c r="AR1551" s="314" t="s">
        <v>0</v>
      </c>
      <c r="AS1551" s="314"/>
    </row>
    <row r="1552" spans="1:45" x14ac:dyDescent="0.2">
      <c r="A1552" s="306" t="s">
        <v>1002</v>
      </c>
      <c r="B1552" s="50" t="s">
        <v>308</v>
      </c>
      <c r="C1552" s="50" t="s">
        <v>295</v>
      </c>
      <c r="D1552" s="50" t="s">
        <v>778</v>
      </c>
      <c r="E1552" s="50" t="s">
        <v>297</v>
      </c>
      <c r="F1552" s="50" t="s">
        <v>452</v>
      </c>
      <c r="G1552" s="50" t="s">
        <v>453</v>
      </c>
      <c r="H1552" s="50" t="s">
        <v>779</v>
      </c>
      <c r="I1552" s="50" t="s">
        <v>992</v>
      </c>
      <c r="J1552" s="50" t="s">
        <v>996</v>
      </c>
      <c r="K1552" s="50" t="s">
        <v>782</v>
      </c>
      <c r="L1552" s="307">
        <v>16.28917836599646</v>
      </c>
      <c r="M1552" s="308">
        <v>10</v>
      </c>
      <c r="N1552" s="307">
        <v>14.58</v>
      </c>
      <c r="O1552" s="50" t="s">
        <v>997</v>
      </c>
      <c r="P1552" s="50" t="s">
        <v>784</v>
      </c>
      <c r="Q1552" s="50" t="s">
        <v>300</v>
      </c>
      <c r="R1552" s="50" t="s">
        <v>785</v>
      </c>
      <c r="T1552" s="308">
        <v>9.84</v>
      </c>
      <c r="U1552" s="309">
        <v>20</v>
      </c>
      <c r="V1552" s="310">
        <v>45200</v>
      </c>
      <c r="W1552" s="310">
        <v>45930</v>
      </c>
      <c r="X1552" s="50" t="s">
        <v>3396</v>
      </c>
      <c r="Y1552" s="50" t="s">
        <v>692</v>
      </c>
      <c r="AA1552" s="50" t="s">
        <v>856</v>
      </c>
      <c r="AD1552" s="50" t="s">
        <v>304</v>
      </c>
      <c r="AE1552" s="310">
        <v>42390</v>
      </c>
      <c r="AF1552" s="306" t="s">
        <v>2582</v>
      </c>
      <c r="AG1552" s="307">
        <v>2.5967027626416141E-3</v>
      </c>
      <c r="AH1552" s="307">
        <v>2.7117691998423121E-3</v>
      </c>
      <c r="AI1552" s="307">
        <v>1.064745591562642</v>
      </c>
      <c r="AJ1552" s="306" t="s">
        <v>181</v>
      </c>
      <c r="AK1552" s="307">
        <v>25.224815222864098</v>
      </c>
      <c r="AL1552" s="307">
        <v>7.5744679401883574E-3</v>
      </c>
      <c r="AM1552" s="311">
        <v>10</v>
      </c>
      <c r="AN1552" s="312">
        <v>15</v>
      </c>
      <c r="AO1552" s="313" t="s">
        <v>857</v>
      </c>
      <c r="AP1552" s="313" t="s">
        <v>0</v>
      </c>
      <c r="AQ1552" s="313" t="s">
        <v>386</v>
      </c>
      <c r="AR1552" s="314" t="s">
        <v>0</v>
      </c>
      <c r="AS1552" s="314"/>
    </row>
    <row r="1553" spans="1:45" x14ac:dyDescent="0.2">
      <c r="A1553" s="306" t="s">
        <v>1003</v>
      </c>
      <c r="B1553" s="50" t="s">
        <v>308</v>
      </c>
      <c r="C1553" s="50" t="s">
        <v>295</v>
      </c>
      <c r="D1553" s="50" t="s">
        <v>778</v>
      </c>
      <c r="E1553" s="50" t="s">
        <v>297</v>
      </c>
      <c r="F1553" s="50" t="s">
        <v>452</v>
      </c>
      <c r="G1553" s="50" t="s">
        <v>453</v>
      </c>
      <c r="H1553" s="50" t="s">
        <v>779</v>
      </c>
      <c r="I1553" s="50" t="s">
        <v>992</v>
      </c>
      <c r="J1553" s="50" t="s">
        <v>999</v>
      </c>
      <c r="K1553" s="50" t="s">
        <v>782</v>
      </c>
      <c r="L1553" s="307">
        <v>16.28917836599646</v>
      </c>
      <c r="M1553" s="308">
        <v>10</v>
      </c>
      <c r="N1553" s="307">
        <v>14.58</v>
      </c>
      <c r="O1553" s="50" t="s">
        <v>1000</v>
      </c>
      <c r="P1553" s="50" t="s">
        <v>784</v>
      </c>
      <c r="Q1553" s="50" t="s">
        <v>300</v>
      </c>
      <c r="R1553" s="50" t="s">
        <v>785</v>
      </c>
      <c r="T1553" s="308">
        <v>9.84</v>
      </c>
      <c r="U1553" s="309">
        <v>20</v>
      </c>
      <c r="V1553" s="310">
        <v>45200</v>
      </c>
      <c r="W1553" s="310">
        <v>45930</v>
      </c>
      <c r="X1553" s="50" t="s">
        <v>3396</v>
      </c>
      <c r="Y1553" s="50" t="s">
        <v>692</v>
      </c>
      <c r="AA1553" s="50" t="s">
        <v>856</v>
      </c>
      <c r="AD1553" s="50" t="s">
        <v>304</v>
      </c>
      <c r="AE1553" s="310">
        <v>42390</v>
      </c>
      <c r="AF1553" s="306" t="s">
        <v>2582</v>
      </c>
      <c r="AG1553" s="307">
        <v>2.5967027626416141E-3</v>
      </c>
      <c r="AH1553" s="307">
        <v>2.7117691998423121E-3</v>
      </c>
      <c r="AI1553" s="307">
        <v>1.064745591562642</v>
      </c>
      <c r="AJ1553" s="306" t="s">
        <v>181</v>
      </c>
      <c r="AK1553" s="307">
        <v>25.224815222864098</v>
      </c>
      <c r="AL1553" s="307">
        <v>7.5744679401883574E-3</v>
      </c>
      <c r="AM1553" s="311">
        <v>10</v>
      </c>
      <c r="AN1553" s="312">
        <v>15</v>
      </c>
      <c r="AO1553" s="313" t="s">
        <v>857</v>
      </c>
      <c r="AP1553" s="313" t="s">
        <v>0</v>
      </c>
      <c r="AQ1553" s="313" t="s">
        <v>386</v>
      </c>
      <c r="AR1553" s="314" t="s">
        <v>0</v>
      </c>
      <c r="AS1553" s="314"/>
    </row>
    <row r="1554" spans="1:45" x14ac:dyDescent="0.2">
      <c r="A1554" s="306" t="s">
        <v>1004</v>
      </c>
      <c r="B1554" s="50" t="s">
        <v>310</v>
      </c>
      <c r="C1554" s="50" t="s">
        <v>295</v>
      </c>
      <c r="D1554" s="50" t="s">
        <v>778</v>
      </c>
      <c r="E1554" s="50" t="s">
        <v>297</v>
      </c>
      <c r="F1554" s="50" t="s">
        <v>452</v>
      </c>
      <c r="G1554" s="50" t="s">
        <v>453</v>
      </c>
      <c r="H1554" s="50" t="s">
        <v>779</v>
      </c>
      <c r="I1554" s="50" t="s">
        <v>992</v>
      </c>
      <c r="J1554" s="50" t="s">
        <v>993</v>
      </c>
      <c r="K1554" s="50" t="s">
        <v>782</v>
      </c>
      <c r="L1554" s="307">
        <v>9.3096985103773928</v>
      </c>
      <c r="M1554" s="308">
        <v>10</v>
      </c>
      <c r="N1554" s="307">
        <v>8.33</v>
      </c>
      <c r="O1554" s="50" t="s">
        <v>994</v>
      </c>
      <c r="P1554" s="50" t="s">
        <v>784</v>
      </c>
      <c r="Q1554" s="50" t="s">
        <v>300</v>
      </c>
      <c r="R1554" s="50" t="s">
        <v>785</v>
      </c>
      <c r="T1554" s="308">
        <v>9.84</v>
      </c>
      <c r="U1554" s="309">
        <v>20</v>
      </c>
      <c r="V1554" s="310">
        <v>45200</v>
      </c>
      <c r="W1554" s="310">
        <v>45930</v>
      </c>
      <c r="X1554" s="50" t="s">
        <v>3396</v>
      </c>
      <c r="Y1554" s="50" t="s">
        <v>692</v>
      </c>
      <c r="AA1554" s="50" t="s">
        <v>856</v>
      </c>
      <c r="AD1554" s="50" t="s">
        <v>304</v>
      </c>
      <c r="AE1554" s="310">
        <v>42390</v>
      </c>
      <c r="AF1554" s="306" t="s">
        <v>2582</v>
      </c>
      <c r="AG1554" s="307">
        <v>1.4840846664016911E-3</v>
      </c>
      <c r="AH1554" s="307">
        <v>1.549848194489637E-3</v>
      </c>
      <c r="AI1554" s="307">
        <v>0.60853041356547566</v>
      </c>
      <c r="AJ1554" s="50" t="s">
        <v>0</v>
      </c>
      <c r="AK1554" s="307">
        <v>64.593374413453134</v>
      </c>
      <c r="AL1554" s="307">
        <v>4.3290098073254912E-3</v>
      </c>
      <c r="AM1554" s="311">
        <v>10</v>
      </c>
      <c r="AN1554" s="312">
        <v>15</v>
      </c>
      <c r="AO1554" s="313" t="s">
        <v>857</v>
      </c>
      <c r="AP1554" s="313" t="s">
        <v>0</v>
      </c>
      <c r="AQ1554" s="313" t="s">
        <v>386</v>
      </c>
      <c r="AR1554" s="314" t="s">
        <v>0</v>
      </c>
      <c r="AS1554" s="314"/>
    </row>
    <row r="1555" spans="1:45" x14ac:dyDescent="0.2">
      <c r="A1555" s="306" t="s">
        <v>1005</v>
      </c>
      <c r="B1555" s="50" t="s">
        <v>310</v>
      </c>
      <c r="C1555" s="50" t="s">
        <v>295</v>
      </c>
      <c r="D1555" s="50" t="s">
        <v>778</v>
      </c>
      <c r="E1555" s="50" t="s">
        <v>297</v>
      </c>
      <c r="F1555" s="50" t="s">
        <v>452</v>
      </c>
      <c r="G1555" s="50" t="s">
        <v>453</v>
      </c>
      <c r="H1555" s="50" t="s">
        <v>779</v>
      </c>
      <c r="I1555" s="50" t="s">
        <v>992</v>
      </c>
      <c r="J1555" s="50" t="s">
        <v>996</v>
      </c>
      <c r="K1555" s="50" t="s">
        <v>782</v>
      </c>
      <c r="L1555" s="307">
        <v>16.28917836599646</v>
      </c>
      <c r="M1555" s="308">
        <v>10</v>
      </c>
      <c r="N1555" s="307">
        <v>14.58</v>
      </c>
      <c r="O1555" s="50" t="s">
        <v>997</v>
      </c>
      <c r="P1555" s="50" t="s">
        <v>784</v>
      </c>
      <c r="Q1555" s="50" t="s">
        <v>300</v>
      </c>
      <c r="R1555" s="50" t="s">
        <v>785</v>
      </c>
      <c r="T1555" s="308">
        <v>9.84</v>
      </c>
      <c r="U1555" s="309">
        <v>20</v>
      </c>
      <c r="V1555" s="310">
        <v>45200</v>
      </c>
      <c r="W1555" s="310">
        <v>45930</v>
      </c>
      <c r="X1555" s="50" t="s">
        <v>3396</v>
      </c>
      <c r="Y1555" s="50" t="s">
        <v>692</v>
      </c>
      <c r="AA1555" s="50" t="s">
        <v>856</v>
      </c>
      <c r="AD1555" s="50" t="s">
        <v>304</v>
      </c>
      <c r="AE1555" s="310">
        <v>42390</v>
      </c>
      <c r="AF1555" s="306" t="s">
        <v>2582</v>
      </c>
      <c r="AG1555" s="307">
        <v>2.5967027626416141E-3</v>
      </c>
      <c r="AH1555" s="307">
        <v>2.7117691998423121E-3</v>
      </c>
      <c r="AI1555" s="307">
        <v>1.064745591562642</v>
      </c>
      <c r="AJ1555" s="306" t="s">
        <v>181</v>
      </c>
      <c r="AK1555" s="307">
        <v>25.224815222864098</v>
      </c>
      <c r="AL1555" s="307">
        <v>7.5744679401883574E-3</v>
      </c>
      <c r="AM1555" s="311">
        <v>10</v>
      </c>
      <c r="AN1555" s="312">
        <v>15</v>
      </c>
      <c r="AO1555" s="313" t="s">
        <v>857</v>
      </c>
      <c r="AP1555" s="313" t="s">
        <v>0</v>
      </c>
      <c r="AQ1555" s="313" t="s">
        <v>386</v>
      </c>
      <c r="AR1555" s="314" t="s">
        <v>0</v>
      </c>
      <c r="AS1555" s="314"/>
    </row>
    <row r="1556" spans="1:45" x14ac:dyDescent="0.2">
      <c r="A1556" s="306" t="s">
        <v>1006</v>
      </c>
      <c r="B1556" s="50" t="s">
        <v>310</v>
      </c>
      <c r="C1556" s="50" t="s">
        <v>295</v>
      </c>
      <c r="D1556" s="50" t="s">
        <v>778</v>
      </c>
      <c r="E1556" s="50" t="s">
        <v>297</v>
      </c>
      <c r="F1556" s="50" t="s">
        <v>452</v>
      </c>
      <c r="G1556" s="50" t="s">
        <v>453</v>
      </c>
      <c r="H1556" s="50" t="s">
        <v>779</v>
      </c>
      <c r="I1556" s="50" t="s">
        <v>992</v>
      </c>
      <c r="J1556" s="50" t="s">
        <v>999</v>
      </c>
      <c r="K1556" s="50" t="s">
        <v>782</v>
      </c>
      <c r="L1556" s="307">
        <v>16.28917836599646</v>
      </c>
      <c r="M1556" s="308">
        <v>10</v>
      </c>
      <c r="N1556" s="307">
        <v>14.58</v>
      </c>
      <c r="O1556" s="50" t="s">
        <v>1000</v>
      </c>
      <c r="P1556" s="50" t="s">
        <v>784</v>
      </c>
      <c r="Q1556" s="50" t="s">
        <v>300</v>
      </c>
      <c r="R1556" s="50" t="s">
        <v>785</v>
      </c>
      <c r="T1556" s="308">
        <v>9.84</v>
      </c>
      <c r="U1556" s="309">
        <v>20</v>
      </c>
      <c r="V1556" s="310">
        <v>45200</v>
      </c>
      <c r="W1556" s="310">
        <v>45930</v>
      </c>
      <c r="X1556" s="50" t="s">
        <v>3396</v>
      </c>
      <c r="Y1556" s="50" t="s">
        <v>692</v>
      </c>
      <c r="AA1556" s="50" t="s">
        <v>856</v>
      </c>
      <c r="AD1556" s="50" t="s">
        <v>304</v>
      </c>
      <c r="AE1556" s="310">
        <v>42390</v>
      </c>
      <c r="AF1556" s="306" t="s">
        <v>2582</v>
      </c>
      <c r="AG1556" s="307">
        <v>2.5967027626416141E-3</v>
      </c>
      <c r="AH1556" s="307">
        <v>2.7117691998423121E-3</v>
      </c>
      <c r="AI1556" s="307">
        <v>1.064745591562642</v>
      </c>
      <c r="AJ1556" s="306" t="s">
        <v>181</v>
      </c>
      <c r="AK1556" s="307">
        <v>25.224815222864098</v>
      </c>
      <c r="AL1556" s="307">
        <v>7.5744679401883574E-3</v>
      </c>
      <c r="AM1556" s="311">
        <v>10</v>
      </c>
      <c r="AN1556" s="312">
        <v>15</v>
      </c>
      <c r="AO1556" s="313" t="s">
        <v>857</v>
      </c>
      <c r="AP1556" s="313" t="s">
        <v>0</v>
      </c>
      <c r="AQ1556" s="313" t="s">
        <v>386</v>
      </c>
      <c r="AR1556" s="314" t="s">
        <v>0</v>
      </c>
      <c r="AS1556" s="314"/>
    </row>
    <row r="1557" spans="1:45" x14ac:dyDescent="0.2">
      <c r="A1557" s="306" t="s">
        <v>1049</v>
      </c>
      <c r="B1557" s="50" t="s">
        <v>294</v>
      </c>
      <c r="C1557" s="50" t="s">
        <v>295</v>
      </c>
      <c r="D1557" s="50" t="s">
        <v>778</v>
      </c>
      <c r="E1557" s="50" t="s">
        <v>297</v>
      </c>
      <c r="F1557" s="50" t="s">
        <v>1044</v>
      </c>
      <c r="G1557" s="50" t="s">
        <v>1045</v>
      </c>
      <c r="H1557" s="50" t="s">
        <v>903</v>
      </c>
      <c r="I1557" s="50" t="s">
        <v>1046</v>
      </c>
      <c r="K1557" s="50" t="s">
        <v>782</v>
      </c>
      <c r="L1557" s="307">
        <v>487</v>
      </c>
      <c r="M1557" s="308">
        <v>750</v>
      </c>
      <c r="N1557" s="307">
        <v>436</v>
      </c>
      <c r="O1557" s="50" t="s">
        <v>2812</v>
      </c>
      <c r="P1557" s="50" t="s">
        <v>784</v>
      </c>
      <c r="Q1557" s="50" t="s">
        <v>300</v>
      </c>
      <c r="R1557" s="50" t="s">
        <v>905</v>
      </c>
      <c r="T1557" s="308">
        <v>440</v>
      </c>
      <c r="U1557" s="309">
        <v>20</v>
      </c>
      <c r="V1557" s="310">
        <v>45200</v>
      </c>
      <c r="W1557" s="310">
        <v>45747</v>
      </c>
      <c r="X1557" s="50" t="s">
        <v>3404</v>
      </c>
      <c r="AD1557" s="50" t="s">
        <v>360</v>
      </c>
      <c r="AF1557" s="306"/>
      <c r="AG1557" s="307">
        <v>8</v>
      </c>
      <c r="AH1557" s="307">
        <v>8</v>
      </c>
      <c r="AI1557" s="307">
        <v>3.12</v>
      </c>
      <c r="AJ1557" s="50" t="s">
        <v>0</v>
      </c>
      <c r="AK1557" s="307">
        <v>2.82</v>
      </c>
      <c r="AL1557" s="307">
        <v>0.23</v>
      </c>
      <c r="AM1557" s="311">
        <v>750</v>
      </c>
      <c r="AN1557" s="312">
        <v>16</v>
      </c>
      <c r="AO1557" s="313" t="s">
        <v>857</v>
      </c>
      <c r="AP1557" s="313" t="s">
        <v>0</v>
      </c>
      <c r="AQ1557" s="313" t="s">
        <v>306</v>
      </c>
      <c r="AR1557" s="314" t="s">
        <v>0</v>
      </c>
      <c r="AS1557" s="314"/>
    </row>
    <row r="1558" spans="1:45" x14ac:dyDescent="0.2">
      <c r="A1558" s="306" t="s">
        <v>1050</v>
      </c>
      <c r="B1558" s="50" t="s">
        <v>308</v>
      </c>
      <c r="C1558" s="50" t="s">
        <v>295</v>
      </c>
      <c r="D1558" s="50" t="s">
        <v>778</v>
      </c>
      <c r="E1558" s="50" t="s">
        <v>297</v>
      </c>
      <c r="F1558" s="50" t="s">
        <v>1044</v>
      </c>
      <c r="G1558" s="50" t="s">
        <v>1045</v>
      </c>
      <c r="H1558" s="50" t="s">
        <v>903</v>
      </c>
      <c r="I1558" s="50" t="s">
        <v>1046</v>
      </c>
      <c r="K1558" s="50" t="s">
        <v>782</v>
      </c>
      <c r="L1558" s="307">
        <v>487</v>
      </c>
      <c r="M1558" s="308">
        <v>750</v>
      </c>
      <c r="N1558" s="307">
        <v>436</v>
      </c>
      <c r="O1558" s="50" t="s">
        <v>2812</v>
      </c>
      <c r="P1558" s="50" t="s">
        <v>784</v>
      </c>
      <c r="Q1558" s="50" t="s">
        <v>300</v>
      </c>
      <c r="R1558" s="50" t="s">
        <v>905</v>
      </c>
      <c r="T1558" s="308">
        <v>440</v>
      </c>
      <c r="U1558" s="309">
        <v>20</v>
      </c>
      <c r="V1558" s="310">
        <v>45200</v>
      </c>
      <c r="W1558" s="310">
        <v>45747</v>
      </c>
      <c r="X1558" s="50" t="s">
        <v>3404</v>
      </c>
      <c r="AD1558" s="50" t="s">
        <v>360</v>
      </c>
      <c r="AF1558" s="306"/>
      <c r="AG1558" s="307">
        <v>8</v>
      </c>
      <c r="AH1558" s="307">
        <v>8</v>
      </c>
      <c r="AI1558" s="307">
        <v>3.12</v>
      </c>
      <c r="AJ1558" s="306" t="s">
        <v>0</v>
      </c>
      <c r="AK1558" s="307">
        <v>2.82</v>
      </c>
      <c r="AL1558" s="307">
        <v>0.23</v>
      </c>
      <c r="AM1558" s="311">
        <v>750</v>
      </c>
      <c r="AN1558" s="312">
        <v>16</v>
      </c>
      <c r="AO1558" s="313" t="s">
        <v>857</v>
      </c>
      <c r="AP1558" s="313" t="s">
        <v>0</v>
      </c>
      <c r="AQ1558" s="313" t="s">
        <v>306</v>
      </c>
      <c r="AR1558" s="314" t="s">
        <v>0</v>
      </c>
      <c r="AS1558" s="314"/>
    </row>
    <row r="1559" spans="1:45" x14ac:dyDescent="0.2">
      <c r="A1559" s="306" t="s">
        <v>1051</v>
      </c>
      <c r="B1559" s="50" t="s">
        <v>310</v>
      </c>
      <c r="C1559" s="50" t="s">
        <v>295</v>
      </c>
      <c r="D1559" s="50" t="s">
        <v>778</v>
      </c>
      <c r="E1559" s="50" t="s">
        <v>297</v>
      </c>
      <c r="F1559" s="50" t="s">
        <v>1044</v>
      </c>
      <c r="G1559" s="50" t="s">
        <v>1045</v>
      </c>
      <c r="H1559" s="50" t="s">
        <v>903</v>
      </c>
      <c r="I1559" s="50" t="s">
        <v>1046</v>
      </c>
      <c r="K1559" s="50" t="s">
        <v>782</v>
      </c>
      <c r="L1559" s="307">
        <v>487</v>
      </c>
      <c r="M1559" s="308">
        <v>750</v>
      </c>
      <c r="N1559" s="307">
        <v>436</v>
      </c>
      <c r="O1559" s="50" t="s">
        <v>2812</v>
      </c>
      <c r="P1559" s="50" t="s">
        <v>784</v>
      </c>
      <c r="Q1559" s="50" t="s">
        <v>300</v>
      </c>
      <c r="R1559" s="50" t="s">
        <v>905</v>
      </c>
      <c r="T1559" s="308">
        <v>440</v>
      </c>
      <c r="U1559" s="309">
        <v>20</v>
      </c>
      <c r="V1559" s="310">
        <v>45200</v>
      </c>
      <c r="W1559" s="310">
        <v>45747</v>
      </c>
      <c r="X1559" s="50" t="s">
        <v>3404</v>
      </c>
      <c r="AD1559" s="50" t="s">
        <v>360</v>
      </c>
      <c r="AF1559" s="306"/>
      <c r="AG1559" s="307">
        <v>8</v>
      </c>
      <c r="AH1559" s="307">
        <v>8</v>
      </c>
      <c r="AI1559" s="307">
        <v>3.12</v>
      </c>
      <c r="AJ1559" s="306" t="s">
        <v>0</v>
      </c>
      <c r="AK1559" s="307">
        <v>2.82</v>
      </c>
      <c r="AL1559" s="307">
        <v>0.23</v>
      </c>
      <c r="AM1559" s="311">
        <v>750</v>
      </c>
      <c r="AN1559" s="312">
        <v>16</v>
      </c>
      <c r="AO1559" s="313" t="s">
        <v>857</v>
      </c>
      <c r="AP1559" s="313" t="s">
        <v>0</v>
      </c>
      <c r="AQ1559" s="313" t="s">
        <v>306</v>
      </c>
      <c r="AR1559" s="314" t="s">
        <v>0</v>
      </c>
      <c r="AS1559" s="314"/>
    </row>
    <row r="1560" spans="1:45" x14ac:dyDescent="0.2">
      <c r="A1560" s="306" t="s">
        <v>2593</v>
      </c>
      <c r="B1560" s="50" t="s">
        <v>310</v>
      </c>
      <c r="C1560" s="50" t="s">
        <v>295</v>
      </c>
      <c r="D1560" s="50" t="s">
        <v>778</v>
      </c>
      <c r="E1560" s="50" t="s">
        <v>297</v>
      </c>
      <c r="F1560" s="50" t="s">
        <v>1044</v>
      </c>
      <c r="G1560" s="50" t="s">
        <v>1045</v>
      </c>
      <c r="H1560" s="50" t="s">
        <v>903</v>
      </c>
      <c r="I1560" s="50" t="s">
        <v>1621</v>
      </c>
      <c r="K1560" s="50" t="s">
        <v>782</v>
      </c>
      <c r="L1560" s="307">
        <v>487</v>
      </c>
      <c r="M1560" s="308">
        <v>750</v>
      </c>
      <c r="N1560" s="307">
        <v>436</v>
      </c>
      <c r="O1560" s="50" t="s">
        <v>2814</v>
      </c>
      <c r="P1560" s="50" t="s">
        <v>784</v>
      </c>
      <c r="Q1560" s="50" t="s">
        <v>300</v>
      </c>
      <c r="R1560" s="50" t="s">
        <v>905</v>
      </c>
      <c r="T1560" s="308">
        <v>440</v>
      </c>
      <c r="U1560" s="309">
        <v>20</v>
      </c>
      <c r="V1560" s="310">
        <v>45200</v>
      </c>
      <c r="W1560" s="310">
        <v>45747</v>
      </c>
      <c r="X1560" s="50" t="s">
        <v>3404</v>
      </c>
      <c r="AD1560" s="50" t="s">
        <v>360</v>
      </c>
      <c r="AF1560" s="306"/>
      <c r="AG1560" s="307">
        <v>8</v>
      </c>
      <c r="AH1560" s="307">
        <v>8</v>
      </c>
      <c r="AI1560" s="307">
        <v>3.12</v>
      </c>
      <c r="AJ1560" s="50" t="s">
        <v>0</v>
      </c>
      <c r="AK1560" s="307">
        <v>2.82</v>
      </c>
      <c r="AL1560" s="307">
        <v>0.23</v>
      </c>
      <c r="AM1560" s="311">
        <v>750</v>
      </c>
      <c r="AN1560" s="312">
        <v>16</v>
      </c>
      <c r="AO1560" s="313" t="s">
        <v>857</v>
      </c>
      <c r="AP1560" s="313" t="s">
        <v>0</v>
      </c>
      <c r="AQ1560" s="313" t="s">
        <v>306</v>
      </c>
      <c r="AR1560" s="314" t="s">
        <v>0</v>
      </c>
      <c r="AS1560" s="314"/>
    </row>
    <row r="1561" spans="1:45" x14ac:dyDescent="0.2">
      <c r="A1561" s="306" t="s">
        <v>1087</v>
      </c>
      <c r="B1561" s="50" t="s">
        <v>294</v>
      </c>
      <c r="C1561" s="50" t="s">
        <v>295</v>
      </c>
      <c r="D1561" s="50" t="s">
        <v>778</v>
      </c>
      <c r="E1561" s="50" t="s">
        <v>297</v>
      </c>
      <c r="F1561" s="50" t="s">
        <v>1044</v>
      </c>
      <c r="G1561" s="50" t="s">
        <v>586</v>
      </c>
      <c r="H1561" s="50" t="s">
        <v>1088</v>
      </c>
      <c r="I1561" s="50" t="s">
        <v>1089</v>
      </c>
      <c r="J1561" s="50" t="s">
        <v>182</v>
      </c>
      <c r="K1561" s="50" t="s">
        <v>697</v>
      </c>
      <c r="L1561" s="307">
        <v>398.37</v>
      </c>
      <c r="M1561" s="308">
        <v>400</v>
      </c>
      <c r="N1561" s="307">
        <v>356.44</v>
      </c>
      <c r="O1561" s="50" t="s">
        <v>1090</v>
      </c>
      <c r="P1561" s="50" t="s">
        <v>784</v>
      </c>
      <c r="Q1561" s="50" t="s">
        <v>300</v>
      </c>
      <c r="R1561" s="50" t="s">
        <v>1091</v>
      </c>
      <c r="S1561" s="50" t="s">
        <v>697</v>
      </c>
      <c r="T1561" s="308">
        <v>294.25</v>
      </c>
      <c r="U1561" s="309">
        <v>7</v>
      </c>
      <c r="V1561" s="310">
        <v>45200</v>
      </c>
      <c r="W1561" s="310">
        <v>45930</v>
      </c>
      <c r="X1561" s="50" t="s">
        <v>3405</v>
      </c>
      <c r="AD1561" s="50" t="s">
        <v>304</v>
      </c>
      <c r="AE1561" s="310">
        <v>44669</v>
      </c>
      <c r="AF1561" s="306" t="s">
        <v>3406</v>
      </c>
      <c r="AG1561" s="307">
        <v>7.0000000000000007E-2</v>
      </c>
      <c r="AH1561" s="307">
        <v>0.06</v>
      </c>
      <c r="AI1561" s="307">
        <v>0.55000000000000004</v>
      </c>
      <c r="AJ1561" s="306" t="s">
        <v>0</v>
      </c>
      <c r="AK1561" s="307">
        <v>74.22</v>
      </c>
      <c r="AL1561" s="307">
        <v>0.52</v>
      </c>
      <c r="AM1561" s="311">
        <v>400</v>
      </c>
      <c r="AN1561" s="312">
        <v>4</v>
      </c>
      <c r="AO1561" s="313" t="s">
        <v>857</v>
      </c>
      <c r="AP1561" s="313" t="s">
        <v>0</v>
      </c>
      <c r="AQ1561" s="313" t="s">
        <v>306</v>
      </c>
      <c r="AR1561" s="314" t="s">
        <v>0</v>
      </c>
      <c r="AS1561" s="314"/>
    </row>
    <row r="1562" spans="1:45" x14ac:dyDescent="0.2">
      <c r="A1562" s="306" t="s">
        <v>1092</v>
      </c>
      <c r="B1562" s="50" t="s">
        <v>294</v>
      </c>
      <c r="C1562" s="50" t="s">
        <v>295</v>
      </c>
      <c r="D1562" s="50" t="s">
        <v>778</v>
      </c>
      <c r="E1562" s="50" t="s">
        <v>297</v>
      </c>
      <c r="F1562" s="50" t="s">
        <v>1044</v>
      </c>
      <c r="G1562" s="50" t="s">
        <v>586</v>
      </c>
      <c r="H1562" s="50" t="s">
        <v>1088</v>
      </c>
      <c r="I1562" s="50" t="s">
        <v>1089</v>
      </c>
      <c r="J1562" s="50" t="s">
        <v>1093</v>
      </c>
      <c r="K1562" s="50" t="s">
        <v>697</v>
      </c>
      <c r="L1562" s="307">
        <v>194.09</v>
      </c>
      <c r="M1562" s="308">
        <v>400</v>
      </c>
      <c r="N1562" s="307">
        <v>173.67</v>
      </c>
      <c r="O1562" s="50" t="s">
        <v>1094</v>
      </c>
      <c r="P1562" s="50" t="s">
        <v>784</v>
      </c>
      <c r="Q1562" s="50" t="s">
        <v>300</v>
      </c>
      <c r="R1562" s="50" t="s">
        <v>1091</v>
      </c>
      <c r="S1562" s="50" t="s">
        <v>697</v>
      </c>
      <c r="T1562" s="308">
        <v>222.03</v>
      </c>
      <c r="U1562" s="309">
        <v>7</v>
      </c>
      <c r="V1562" s="310">
        <v>45200</v>
      </c>
      <c r="W1562" s="310">
        <v>45930</v>
      </c>
      <c r="X1562" s="50" t="s">
        <v>3405</v>
      </c>
      <c r="AD1562" s="50" t="s">
        <v>304</v>
      </c>
      <c r="AE1562" s="310">
        <v>44669</v>
      </c>
      <c r="AF1562" s="306" t="s">
        <v>3406</v>
      </c>
      <c r="AG1562" s="307">
        <v>0.03</v>
      </c>
      <c r="AH1562" s="307">
        <v>0.03</v>
      </c>
      <c r="AI1562" s="307">
        <v>0.27</v>
      </c>
      <c r="AJ1562" s="306" t="s">
        <v>0</v>
      </c>
      <c r="AK1562" s="307">
        <v>181.3</v>
      </c>
      <c r="AL1562" s="307">
        <v>0.25</v>
      </c>
      <c r="AM1562" s="311">
        <v>400</v>
      </c>
      <c r="AN1562" s="312">
        <v>4</v>
      </c>
      <c r="AO1562" s="313" t="s">
        <v>857</v>
      </c>
      <c r="AP1562" s="313" t="s">
        <v>0</v>
      </c>
      <c r="AQ1562" s="313" t="s">
        <v>306</v>
      </c>
      <c r="AR1562" s="314" t="s">
        <v>0</v>
      </c>
      <c r="AS1562" s="314"/>
    </row>
    <row r="1563" spans="1:45" x14ac:dyDescent="0.2">
      <c r="A1563" s="306" t="s">
        <v>1097</v>
      </c>
      <c r="B1563" s="50" t="s">
        <v>308</v>
      </c>
      <c r="C1563" s="50" t="s">
        <v>295</v>
      </c>
      <c r="D1563" s="50" t="s">
        <v>778</v>
      </c>
      <c r="E1563" s="50" t="s">
        <v>297</v>
      </c>
      <c r="F1563" s="50" t="s">
        <v>1044</v>
      </c>
      <c r="G1563" s="50" t="s">
        <v>586</v>
      </c>
      <c r="H1563" s="50" t="s">
        <v>1088</v>
      </c>
      <c r="I1563" s="50" t="s">
        <v>1089</v>
      </c>
      <c r="J1563" s="50" t="s">
        <v>182</v>
      </c>
      <c r="K1563" s="50" t="s">
        <v>697</v>
      </c>
      <c r="L1563" s="307">
        <v>418.46</v>
      </c>
      <c r="M1563" s="308">
        <v>400</v>
      </c>
      <c r="N1563" s="307">
        <v>374.42</v>
      </c>
      <c r="O1563" s="50" t="s">
        <v>1090</v>
      </c>
      <c r="P1563" s="50" t="s">
        <v>784</v>
      </c>
      <c r="Q1563" s="50" t="s">
        <v>300</v>
      </c>
      <c r="R1563" s="50" t="s">
        <v>1091</v>
      </c>
      <c r="S1563" s="50" t="s">
        <v>697</v>
      </c>
      <c r="T1563" s="308">
        <v>222.03</v>
      </c>
      <c r="U1563" s="309">
        <v>7</v>
      </c>
      <c r="V1563" s="310">
        <v>45200</v>
      </c>
      <c r="W1563" s="310">
        <v>45930</v>
      </c>
      <c r="X1563" s="50" t="s">
        <v>3405</v>
      </c>
      <c r="AD1563" s="50" t="s">
        <v>304</v>
      </c>
      <c r="AE1563" s="310">
        <v>44669</v>
      </c>
      <c r="AF1563" s="306" t="s">
        <v>3406</v>
      </c>
      <c r="AG1563" s="307">
        <v>7.0000000000000007E-2</v>
      </c>
      <c r="AH1563" s="307">
        <v>0.06</v>
      </c>
      <c r="AI1563" s="307">
        <v>0.57999999999999996</v>
      </c>
      <c r="AJ1563" s="50" t="s">
        <v>0</v>
      </c>
      <c r="AK1563" s="307">
        <v>69.34</v>
      </c>
      <c r="AL1563" s="307">
        <v>0.55000000000000004</v>
      </c>
      <c r="AM1563" s="311">
        <v>400</v>
      </c>
      <c r="AN1563" s="312">
        <v>4</v>
      </c>
      <c r="AO1563" s="313" t="s">
        <v>857</v>
      </c>
      <c r="AP1563" s="313" t="s">
        <v>0</v>
      </c>
      <c r="AQ1563" s="313" t="s">
        <v>306</v>
      </c>
      <c r="AR1563" s="314" t="s">
        <v>0</v>
      </c>
      <c r="AS1563" s="314"/>
    </row>
    <row r="1564" spans="1:45" x14ac:dyDescent="0.2">
      <c r="A1564" s="306" t="s">
        <v>1098</v>
      </c>
      <c r="B1564" s="50" t="s">
        <v>308</v>
      </c>
      <c r="C1564" s="50" t="s">
        <v>295</v>
      </c>
      <c r="D1564" s="50" t="s">
        <v>778</v>
      </c>
      <c r="E1564" s="50" t="s">
        <v>297</v>
      </c>
      <c r="F1564" s="50" t="s">
        <v>1044</v>
      </c>
      <c r="G1564" s="50" t="s">
        <v>586</v>
      </c>
      <c r="H1564" s="50" t="s">
        <v>1088</v>
      </c>
      <c r="I1564" s="50" t="s">
        <v>1089</v>
      </c>
      <c r="J1564" s="50" t="s">
        <v>1093</v>
      </c>
      <c r="K1564" s="50" t="s">
        <v>697</v>
      </c>
      <c r="L1564" s="307">
        <v>218.34</v>
      </c>
      <c r="M1564" s="308">
        <v>400</v>
      </c>
      <c r="N1564" s="307">
        <v>195.36</v>
      </c>
      <c r="O1564" s="50" t="s">
        <v>1094</v>
      </c>
      <c r="P1564" s="50" t="s">
        <v>784</v>
      </c>
      <c r="Q1564" s="50" t="s">
        <v>300</v>
      </c>
      <c r="R1564" s="50" t="s">
        <v>1091</v>
      </c>
      <c r="S1564" s="50" t="s">
        <v>697</v>
      </c>
      <c r="T1564" s="308">
        <v>222.03</v>
      </c>
      <c r="U1564" s="309">
        <v>7</v>
      </c>
      <c r="V1564" s="310">
        <v>45200</v>
      </c>
      <c r="W1564" s="310">
        <v>45930</v>
      </c>
      <c r="X1564" s="50" t="s">
        <v>3405</v>
      </c>
      <c r="AD1564" s="50" t="s">
        <v>304</v>
      </c>
      <c r="AE1564" s="310">
        <v>44669</v>
      </c>
      <c r="AF1564" s="306" t="s">
        <v>3406</v>
      </c>
      <c r="AG1564" s="307">
        <v>0.04</v>
      </c>
      <c r="AH1564" s="307">
        <v>0.03</v>
      </c>
      <c r="AI1564" s="307">
        <v>0.3</v>
      </c>
      <c r="AJ1564" s="306" t="s">
        <v>0</v>
      </c>
      <c r="AK1564" s="307">
        <v>158.02000000000001</v>
      </c>
      <c r="AL1564" s="307">
        <v>0.28999999999999998</v>
      </c>
      <c r="AM1564" s="311">
        <v>400</v>
      </c>
      <c r="AN1564" s="312">
        <v>4</v>
      </c>
      <c r="AO1564" s="313" t="s">
        <v>857</v>
      </c>
      <c r="AP1564" s="313" t="s">
        <v>0</v>
      </c>
      <c r="AQ1564" s="313" t="s">
        <v>306</v>
      </c>
      <c r="AR1564" s="314" t="s">
        <v>0</v>
      </c>
      <c r="AS1564" s="314"/>
    </row>
    <row r="1565" spans="1:45" x14ac:dyDescent="0.2">
      <c r="A1565" s="306" t="s">
        <v>1101</v>
      </c>
      <c r="B1565" s="50" t="s">
        <v>310</v>
      </c>
      <c r="C1565" s="50" t="s">
        <v>295</v>
      </c>
      <c r="D1565" s="50" t="s">
        <v>778</v>
      </c>
      <c r="E1565" s="50" t="s">
        <v>297</v>
      </c>
      <c r="F1565" s="50" t="s">
        <v>1044</v>
      </c>
      <c r="G1565" s="50" t="s">
        <v>586</v>
      </c>
      <c r="H1565" s="50" t="s">
        <v>1088</v>
      </c>
      <c r="I1565" s="50" t="s">
        <v>1089</v>
      </c>
      <c r="J1565" s="50" t="s">
        <v>182</v>
      </c>
      <c r="K1565" s="50" t="s">
        <v>697</v>
      </c>
      <c r="L1565" s="307">
        <v>337.87</v>
      </c>
      <c r="M1565" s="308">
        <v>400</v>
      </c>
      <c r="N1565" s="307">
        <v>302.31</v>
      </c>
      <c r="O1565" s="50" t="s">
        <v>1090</v>
      </c>
      <c r="P1565" s="50" t="s">
        <v>784</v>
      </c>
      <c r="Q1565" s="50" t="s">
        <v>300</v>
      </c>
      <c r="R1565" s="50" t="s">
        <v>1091</v>
      </c>
      <c r="S1565" s="50" t="s">
        <v>697</v>
      </c>
      <c r="T1565" s="308">
        <v>222.03</v>
      </c>
      <c r="U1565" s="309">
        <v>7</v>
      </c>
      <c r="V1565" s="310">
        <v>45200</v>
      </c>
      <c r="W1565" s="310">
        <v>45930</v>
      </c>
      <c r="X1565" s="50" t="s">
        <v>3405</v>
      </c>
      <c r="AD1565" s="50" t="s">
        <v>304</v>
      </c>
      <c r="AE1565" s="310">
        <v>44669</v>
      </c>
      <c r="AF1565" s="306" t="s">
        <v>3406</v>
      </c>
      <c r="AG1565" s="307">
        <v>0.06</v>
      </c>
      <c r="AH1565" s="307">
        <v>0.05</v>
      </c>
      <c r="AI1565" s="307">
        <v>0.28000000000000003</v>
      </c>
      <c r="AJ1565" s="306" t="s">
        <v>0</v>
      </c>
      <c r="AK1565" s="307">
        <v>92.42</v>
      </c>
      <c r="AL1565" s="307">
        <v>0.45</v>
      </c>
      <c r="AM1565" s="311">
        <v>400</v>
      </c>
      <c r="AN1565" s="312">
        <v>4</v>
      </c>
      <c r="AO1565" s="313" t="s">
        <v>857</v>
      </c>
      <c r="AP1565" s="313" t="s">
        <v>0</v>
      </c>
      <c r="AQ1565" s="313" t="s">
        <v>306</v>
      </c>
      <c r="AR1565" s="314" t="s">
        <v>0</v>
      </c>
      <c r="AS1565" s="314"/>
    </row>
    <row r="1566" spans="1:45" x14ac:dyDescent="0.2">
      <c r="A1566" s="306" t="s">
        <v>1102</v>
      </c>
      <c r="B1566" s="50" t="s">
        <v>310</v>
      </c>
      <c r="C1566" s="50" t="s">
        <v>295</v>
      </c>
      <c r="D1566" s="50" t="s">
        <v>778</v>
      </c>
      <c r="E1566" s="50" t="s">
        <v>297</v>
      </c>
      <c r="F1566" s="50" t="s">
        <v>1044</v>
      </c>
      <c r="G1566" s="50" t="s">
        <v>586</v>
      </c>
      <c r="H1566" s="50" t="s">
        <v>1088</v>
      </c>
      <c r="I1566" s="50" t="s">
        <v>1089</v>
      </c>
      <c r="J1566" s="50" t="s">
        <v>1093</v>
      </c>
      <c r="K1566" s="50" t="s">
        <v>697</v>
      </c>
      <c r="L1566" s="307">
        <v>204.98</v>
      </c>
      <c r="M1566" s="308">
        <v>400</v>
      </c>
      <c r="N1566" s="307">
        <v>183.41</v>
      </c>
      <c r="O1566" s="50" t="s">
        <v>1094</v>
      </c>
      <c r="P1566" s="50" t="s">
        <v>784</v>
      </c>
      <c r="Q1566" s="50" t="s">
        <v>300</v>
      </c>
      <c r="R1566" s="50" t="s">
        <v>1091</v>
      </c>
      <c r="S1566" s="50" t="s">
        <v>697</v>
      </c>
      <c r="T1566" s="308">
        <v>222.03</v>
      </c>
      <c r="U1566" s="309">
        <v>7</v>
      </c>
      <c r="V1566" s="310">
        <v>45200</v>
      </c>
      <c r="W1566" s="310">
        <v>45930</v>
      </c>
      <c r="X1566" s="50" t="s">
        <v>3405</v>
      </c>
      <c r="AD1566" s="50" t="s">
        <v>304</v>
      </c>
      <c r="AE1566" s="310">
        <v>44669</v>
      </c>
      <c r="AF1566" s="306" t="s">
        <v>3406</v>
      </c>
      <c r="AG1566" s="307">
        <v>0.03</v>
      </c>
      <c r="AH1566" s="307">
        <v>0.03</v>
      </c>
      <c r="AI1566" s="307">
        <v>0.3</v>
      </c>
      <c r="AJ1566" s="50" t="s">
        <v>0</v>
      </c>
      <c r="AK1566" s="307">
        <v>170.11</v>
      </c>
      <c r="AL1566" s="307">
        <v>0.38</v>
      </c>
      <c r="AM1566" s="311">
        <v>400</v>
      </c>
      <c r="AN1566" s="312">
        <v>4</v>
      </c>
      <c r="AO1566" s="313" t="s">
        <v>857</v>
      </c>
      <c r="AP1566" s="313" t="s">
        <v>0</v>
      </c>
      <c r="AQ1566" s="313" t="s">
        <v>306</v>
      </c>
      <c r="AR1566" s="314" t="s">
        <v>0</v>
      </c>
      <c r="AS1566" s="314"/>
    </row>
    <row r="1567" spans="1:45" x14ac:dyDescent="0.2">
      <c r="A1567" s="306" t="s">
        <v>1105</v>
      </c>
      <c r="B1567" s="50" t="s">
        <v>294</v>
      </c>
      <c r="C1567" s="50" t="s">
        <v>295</v>
      </c>
      <c r="D1567" s="50" t="s">
        <v>778</v>
      </c>
      <c r="E1567" s="50" t="s">
        <v>297</v>
      </c>
      <c r="F1567" s="50" t="s">
        <v>1044</v>
      </c>
      <c r="G1567" s="50" t="s">
        <v>1106</v>
      </c>
      <c r="H1567" s="50" t="s">
        <v>903</v>
      </c>
      <c r="I1567" s="50" t="s">
        <v>1106</v>
      </c>
      <c r="J1567" s="50" t="s">
        <v>1107</v>
      </c>
      <c r="L1567" s="307">
        <v>1.5758313204840479</v>
      </c>
      <c r="M1567" s="308">
        <v>2.2200000000000002</v>
      </c>
      <c r="N1567" s="307">
        <v>1.41</v>
      </c>
      <c r="O1567" s="50" t="s">
        <v>2815</v>
      </c>
      <c r="P1567" s="50" t="s">
        <v>784</v>
      </c>
      <c r="Q1567" s="50" t="s">
        <v>300</v>
      </c>
      <c r="R1567" s="50" t="s">
        <v>905</v>
      </c>
      <c r="T1567" s="308">
        <v>2.2200000000000002</v>
      </c>
      <c r="U1567" s="309">
        <v>15</v>
      </c>
      <c r="V1567" s="310">
        <v>45200</v>
      </c>
      <c r="W1567" s="310">
        <v>45930</v>
      </c>
      <c r="X1567" s="50" t="s">
        <v>1108</v>
      </c>
      <c r="Y1567" s="50" t="s">
        <v>835</v>
      </c>
      <c r="AD1567" s="50" t="s">
        <v>304</v>
      </c>
      <c r="AE1567" s="310">
        <v>44669</v>
      </c>
      <c r="AF1567" s="306" t="s">
        <v>2594</v>
      </c>
      <c r="AG1567" s="307">
        <v>2.5120760859860558E-4</v>
      </c>
      <c r="AH1567" s="307">
        <v>2.6233925020772959E-4</v>
      </c>
      <c r="AI1567" s="307">
        <v>0.1945753517938722</v>
      </c>
      <c r="AJ1567" s="306" t="s">
        <v>0</v>
      </c>
      <c r="AK1567" s="307">
        <v>118.87125608783261</v>
      </c>
      <c r="AL1567" s="307">
        <v>9.770154187001103E-4</v>
      </c>
      <c r="AN1567" s="312">
        <v>13</v>
      </c>
      <c r="AO1567" s="313" t="s">
        <v>787</v>
      </c>
      <c r="AP1567" s="313" t="s">
        <v>0</v>
      </c>
      <c r="AQ1567" s="313" t="s">
        <v>386</v>
      </c>
      <c r="AR1567" s="314" t="s">
        <v>0</v>
      </c>
      <c r="AS1567" s="314"/>
    </row>
    <row r="1568" spans="1:45" x14ac:dyDescent="0.2">
      <c r="A1568" s="306" t="s">
        <v>1109</v>
      </c>
      <c r="B1568" s="50" t="s">
        <v>308</v>
      </c>
      <c r="C1568" s="50" t="s">
        <v>295</v>
      </c>
      <c r="D1568" s="50" t="s">
        <v>778</v>
      </c>
      <c r="E1568" s="50" t="s">
        <v>297</v>
      </c>
      <c r="F1568" s="50" t="s">
        <v>1044</v>
      </c>
      <c r="G1568" s="50" t="s">
        <v>1106</v>
      </c>
      <c r="H1568" s="50" t="s">
        <v>903</v>
      </c>
      <c r="I1568" s="50" t="s">
        <v>1106</v>
      </c>
      <c r="J1568" s="50" t="s">
        <v>1107</v>
      </c>
      <c r="L1568" s="307">
        <v>1.5311268858603879</v>
      </c>
      <c r="M1568" s="308">
        <v>2.2200000000000002</v>
      </c>
      <c r="N1568" s="307">
        <v>1.37</v>
      </c>
      <c r="O1568" s="50" t="s">
        <v>2815</v>
      </c>
      <c r="P1568" s="50" t="s">
        <v>784</v>
      </c>
      <c r="Q1568" s="50" t="s">
        <v>300</v>
      </c>
      <c r="R1568" s="50" t="s">
        <v>905</v>
      </c>
      <c r="T1568" s="308">
        <v>2.2200000000000002</v>
      </c>
      <c r="U1568" s="309">
        <v>15</v>
      </c>
      <c r="V1568" s="310">
        <v>45200</v>
      </c>
      <c r="W1568" s="310">
        <v>45930</v>
      </c>
      <c r="X1568" s="50" t="s">
        <v>1108</v>
      </c>
      <c r="Y1568" s="50" t="s">
        <v>835</v>
      </c>
      <c r="AD1568" s="50" t="s">
        <v>304</v>
      </c>
      <c r="AE1568" s="310">
        <v>44669</v>
      </c>
      <c r="AF1568" s="306" t="s">
        <v>2594</v>
      </c>
      <c r="AG1568" s="307">
        <v>2.440811516170849E-4</v>
      </c>
      <c r="AH1568" s="307">
        <v>2.5489700197488631E-4</v>
      </c>
      <c r="AI1568" s="307">
        <v>0.18905548365787589</v>
      </c>
      <c r="AJ1568" s="306" t="s">
        <v>0</v>
      </c>
      <c r="AK1568" s="307">
        <v>123.1386682482614</v>
      </c>
      <c r="AL1568" s="307">
        <v>9.492986692334408E-4</v>
      </c>
      <c r="AN1568" s="312">
        <v>13</v>
      </c>
      <c r="AO1568" s="313" t="s">
        <v>787</v>
      </c>
      <c r="AP1568" s="313" t="s">
        <v>0</v>
      </c>
      <c r="AQ1568" s="313" t="s">
        <v>386</v>
      </c>
      <c r="AR1568" s="314" t="s">
        <v>0</v>
      </c>
      <c r="AS1568" s="314"/>
    </row>
    <row r="1569" spans="1:45" x14ac:dyDescent="0.2">
      <c r="A1569" s="306" t="s">
        <v>1110</v>
      </c>
      <c r="B1569" s="50" t="s">
        <v>310</v>
      </c>
      <c r="C1569" s="50" t="s">
        <v>295</v>
      </c>
      <c r="D1569" s="50" t="s">
        <v>778</v>
      </c>
      <c r="E1569" s="50" t="s">
        <v>297</v>
      </c>
      <c r="F1569" s="50" t="s">
        <v>1044</v>
      </c>
      <c r="G1569" s="50" t="s">
        <v>1106</v>
      </c>
      <c r="H1569" s="50" t="s">
        <v>903</v>
      </c>
      <c r="I1569" s="50" t="s">
        <v>1106</v>
      </c>
      <c r="J1569" s="50" t="s">
        <v>1107</v>
      </c>
      <c r="L1569" s="307">
        <v>1.5311268858603879</v>
      </c>
      <c r="M1569" s="308">
        <v>2.2200000000000002</v>
      </c>
      <c r="N1569" s="307">
        <v>1.37</v>
      </c>
      <c r="O1569" s="50" t="s">
        <v>2815</v>
      </c>
      <c r="P1569" s="50" t="s">
        <v>784</v>
      </c>
      <c r="Q1569" s="50" t="s">
        <v>300</v>
      </c>
      <c r="R1569" s="50" t="s">
        <v>905</v>
      </c>
      <c r="T1569" s="308">
        <v>2.2200000000000002</v>
      </c>
      <c r="U1569" s="309">
        <v>15</v>
      </c>
      <c r="V1569" s="310">
        <v>45200</v>
      </c>
      <c r="W1569" s="310">
        <v>45930</v>
      </c>
      <c r="X1569" s="50" t="s">
        <v>1108</v>
      </c>
      <c r="Y1569" s="50" t="s">
        <v>835</v>
      </c>
      <c r="AD1569" s="50" t="s">
        <v>304</v>
      </c>
      <c r="AE1569" s="310">
        <v>44669</v>
      </c>
      <c r="AF1569" s="306" t="s">
        <v>2594</v>
      </c>
      <c r="AG1569" s="307">
        <v>2.440811516170849E-4</v>
      </c>
      <c r="AH1569" s="307">
        <v>2.5489700197488631E-4</v>
      </c>
      <c r="AI1569" s="307">
        <v>0.18905548365787589</v>
      </c>
      <c r="AJ1569" s="50" t="s">
        <v>0</v>
      </c>
      <c r="AK1569" s="307">
        <v>123.1386682482614</v>
      </c>
      <c r="AL1569" s="307">
        <v>9.492986692334408E-4</v>
      </c>
      <c r="AN1569" s="312">
        <v>13</v>
      </c>
      <c r="AO1569" s="313" t="s">
        <v>787</v>
      </c>
      <c r="AP1569" s="313" t="s">
        <v>0</v>
      </c>
      <c r="AQ1569" s="313" t="s">
        <v>386</v>
      </c>
      <c r="AR1569" s="314" t="s">
        <v>0</v>
      </c>
      <c r="AS1569" s="314"/>
    </row>
    <row r="1570" spans="1:45" x14ac:dyDescent="0.2">
      <c r="A1570" s="306" t="s">
        <v>1956</v>
      </c>
      <c r="B1570" s="50" t="s">
        <v>294</v>
      </c>
      <c r="C1570" s="50" t="s">
        <v>295</v>
      </c>
      <c r="D1570" s="50" t="s">
        <v>778</v>
      </c>
      <c r="E1570" s="50" t="s">
        <v>297</v>
      </c>
      <c r="F1570" s="50" t="s">
        <v>1044</v>
      </c>
      <c r="G1570" s="50" t="s">
        <v>1045</v>
      </c>
      <c r="H1570" s="50" t="s">
        <v>903</v>
      </c>
      <c r="I1570" s="50" t="s">
        <v>1621</v>
      </c>
      <c r="K1570" s="50" t="s">
        <v>782</v>
      </c>
      <c r="L1570" s="307">
        <v>487</v>
      </c>
      <c r="M1570" s="308">
        <v>750</v>
      </c>
      <c r="N1570" s="307">
        <v>436</v>
      </c>
      <c r="O1570" s="50" t="s">
        <v>2814</v>
      </c>
      <c r="P1570" s="50" t="s">
        <v>784</v>
      </c>
      <c r="Q1570" s="50" t="s">
        <v>300</v>
      </c>
      <c r="R1570" s="50" t="s">
        <v>905</v>
      </c>
      <c r="T1570" s="308">
        <v>440</v>
      </c>
      <c r="U1570" s="309">
        <v>20</v>
      </c>
      <c r="V1570" s="310">
        <v>45200</v>
      </c>
      <c r="W1570" s="310">
        <v>45747</v>
      </c>
      <c r="X1570" s="50" t="s">
        <v>3404</v>
      </c>
      <c r="AD1570" s="50" t="s">
        <v>360</v>
      </c>
      <c r="AF1570" s="306"/>
      <c r="AG1570" s="307">
        <v>8</v>
      </c>
      <c r="AH1570" s="307">
        <v>8</v>
      </c>
      <c r="AI1570" s="307">
        <v>3.12</v>
      </c>
      <c r="AJ1570" s="306" t="s">
        <v>0</v>
      </c>
      <c r="AK1570" s="307">
        <v>2.82</v>
      </c>
      <c r="AL1570" s="307">
        <v>0.23</v>
      </c>
      <c r="AM1570" s="311">
        <v>750</v>
      </c>
      <c r="AN1570" s="312">
        <v>16</v>
      </c>
      <c r="AO1570" s="313" t="s">
        <v>857</v>
      </c>
      <c r="AP1570" s="313" t="s">
        <v>0</v>
      </c>
      <c r="AQ1570" s="313" t="s">
        <v>306</v>
      </c>
      <c r="AR1570" s="314" t="s">
        <v>0</v>
      </c>
      <c r="AS1570" s="314"/>
    </row>
    <row r="1571" spans="1:45" x14ac:dyDescent="0.2">
      <c r="A1571" s="306" t="s">
        <v>1958</v>
      </c>
      <c r="B1571" s="50" t="s">
        <v>308</v>
      </c>
      <c r="C1571" s="50" t="s">
        <v>295</v>
      </c>
      <c r="D1571" s="50" t="s">
        <v>778</v>
      </c>
      <c r="E1571" s="50" t="s">
        <v>297</v>
      </c>
      <c r="F1571" s="50" t="s">
        <v>1044</v>
      </c>
      <c r="G1571" s="50" t="s">
        <v>1045</v>
      </c>
      <c r="H1571" s="50" t="s">
        <v>903</v>
      </c>
      <c r="I1571" s="50" t="s">
        <v>1621</v>
      </c>
      <c r="K1571" s="50" t="s">
        <v>782</v>
      </c>
      <c r="L1571" s="307">
        <v>487</v>
      </c>
      <c r="M1571" s="308">
        <v>750</v>
      </c>
      <c r="N1571" s="307">
        <v>436</v>
      </c>
      <c r="O1571" s="50" t="s">
        <v>2814</v>
      </c>
      <c r="P1571" s="50" t="s">
        <v>784</v>
      </c>
      <c r="Q1571" s="50" t="s">
        <v>300</v>
      </c>
      <c r="R1571" s="50" t="s">
        <v>905</v>
      </c>
      <c r="T1571" s="308">
        <v>440</v>
      </c>
      <c r="U1571" s="309">
        <v>20</v>
      </c>
      <c r="V1571" s="310">
        <v>45200</v>
      </c>
      <c r="W1571" s="310">
        <v>45747</v>
      </c>
      <c r="X1571" s="50" t="s">
        <v>3404</v>
      </c>
      <c r="AD1571" s="50" t="s">
        <v>360</v>
      </c>
      <c r="AF1571" s="306"/>
      <c r="AG1571" s="307">
        <v>8</v>
      </c>
      <c r="AH1571" s="307">
        <v>8</v>
      </c>
      <c r="AI1571" s="307">
        <v>3.12</v>
      </c>
      <c r="AJ1571" s="306" t="s">
        <v>0</v>
      </c>
      <c r="AK1571" s="307">
        <v>2.82</v>
      </c>
      <c r="AL1571" s="307">
        <v>0.23</v>
      </c>
      <c r="AM1571" s="311">
        <v>750</v>
      </c>
      <c r="AN1571" s="312">
        <v>16</v>
      </c>
      <c r="AO1571" s="313" t="s">
        <v>857</v>
      </c>
      <c r="AP1571" s="313" t="s">
        <v>0</v>
      </c>
      <c r="AQ1571" s="313" t="s">
        <v>306</v>
      </c>
      <c r="AR1571" s="314" t="s">
        <v>0</v>
      </c>
      <c r="AS1571" s="314"/>
    </row>
    <row r="1572" spans="1:45" x14ac:dyDescent="0.2">
      <c r="A1572" s="306" t="s">
        <v>2595</v>
      </c>
      <c r="B1572" s="50" t="s">
        <v>294</v>
      </c>
      <c r="C1572" s="50" t="s">
        <v>295</v>
      </c>
      <c r="D1572" s="50" t="s">
        <v>778</v>
      </c>
      <c r="E1572" s="50" t="s">
        <v>297</v>
      </c>
      <c r="F1572" s="50" t="s">
        <v>1044</v>
      </c>
      <c r="G1572" s="50" t="s">
        <v>624</v>
      </c>
      <c r="H1572" s="50" t="s">
        <v>3108</v>
      </c>
      <c r="I1572" s="50" t="s">
        <v>1569</v>
      </c>
      <c r="J1572" s="50" t="s">
        <v>1082</v>
      </c>
      <c r="L1572" s="307">
        <v>5087.2708702581349</v>
      </c>
      <c r="M1572" s="308">
        <v>9000</v>
      </c>
      <c r="N1572" s="307">
        <v>4565.938887036179</v>
      </c>
      <c r="O1572" s="50" t="s">
        <v>3181</v>
      </c>
      <c r="P1572" s="50" t="s">
        <v>3068</v>
      </c>
      <c r="Q1572" s="50" t="s">
        <v>300</v>
      </c>
      <c r="R1572" s="50" t="s">
        <v>905</v>
      </c>
      <c r="T1572" s="308">
        <v>6886.89</v>
      </c>
      <c r="U1572" s="309">
        <v>15</v>
      </c>
      <c r="V1572" s="310">
        <v>45200</v>
      </c>
      <c r="W1572" s="310">
        <v>45930</v>
      </c>
      <c r="X1572" s="50" t="s">
        <v>3407</v>
      </c>
      <c r="AC1572" s="50" t="s">
        <v>1083</v>
      </c>
      <c r="AD1572" s="50" t="s">
        <v>304</v>
      </c>
      <c r="AE1572" s="310">
        <v>44957</v>
      </c>
      <c r="AF1572" s="306" t="s">
        <v>2592</v>
      </c>
      <c r="AG1572" s="307">
        <v>0.82659800000000005</v>
      </c>
      <c r="AH1572" s="307">
        <v>0.86</v>
      </c>
      <c r="AI1572" s="307">
        <v>0.49</v>
      </c>
      <c r="AJ1572" s="50" t="s">
        <v>0</v>
      </c>
      <c r="AK1572" s="307">
        <v>84.17</v>
      </c>
      <c r="AL1572" s="307">
        <v>2.0499999999999998</v>
      </c>
      <c r="AM1572" s="311">
        <v>9000</v>
      </c>
      <c r="AN1572" s="312">
        <v>13</v>
      </c>
      <c r="AO1572" s="313" t="s">
        <v>3071</v>
      </c>
      <c r="AP1572" s="313" t="s">
        <v>0</v>
      </c>
      <c r="AQ1572" s="313" t="s">
        <v>3322</v>
      </c>
      <c r="AR1572" s="314" t="s">
        <v>0</v>
      </c>
      <c r="AS1572" s="314"/>
    </row>
    <row r="1573" spans="1:45" x14ac:dyDescent="0.2">
      <c r="A1573" s="306" t="s">
        <v>2596</v>
      </c>
      <c r="B1573" s="50" t="s">
        <v>294</v>
      </c>
      <c r="C1573" s="50" t="s">
        <v>295</v>
      </c>
      <c r="D1573" s="50" t="s">
        <v>778</v>
      </c>
      <c r="E1573" s="50" t="s">
        <v>297</v>
      </c>
      <c r="F1573" s="50" t="s">
        <v>1044</v>
      </c>
      <c r="G1573" s="50" t="s">
        <v>624</v>
      </c>
      <c r="H1573" s="50" t="s">
        <v>3108</v>
      </c>
      <c r="I1573" s="50" t="s">
        <v>1569</v>
      </c>
      <c r="J1573" s="50" t="s">
        <v>1085</v>
      </c>
      <c r="L1573" s="307">
        <v>4755.3510539991894</v>
      </c>
      <c r="M1573" s="308">
        <v>9000</v>
      </c>
      <c r="N1573" s="307">
        <v>4267.7545776342877</v>
      </c>
      <c r="O1573" s="50" t="s">
        <v>3184</v>
      </c>
      <c r="P1573" s="50" t="s">
        <v>3068</v>
      </c>
      <c r="Q1573" s="50" t="s">
        <v>300</v>
      </c>
      <c r="R1573" s="50" t="s">
        <v>905</v>
      </c>
      <c r="T1573" s="308">
        <v>4666.34</v>
      </c>
      <c r="U1573" s="309">
        <v>15</v>
      </c>
      <c r="V1573" s="310">
        <v>45200</v>
      </c>
      <c r="W1573" s="310">
        <v>45930</v>
      </c>
      <c r="X1573" s="50" t="s">
        <v>3407</v>
      </c>
      <c r="AC1573" s="50" t="s">
        <v>1086</v>
      </c>
      <c r="AD1573" s="50" t="s">
        <v>304</v>
      </c>
      <c r="AE1573" s="310">
        <v>44957</v>
      </c>
      <c r="AF1573" s="306" t="s">
        <v>2592</v>
      </c>
      <c r="AG1573" s="307">
        <v>0.384353</v>
      </c>
      <c r="AH1573" s="307">
        <v>0.4</v>
      </c>
      <c r="AI1573" s="307">
        <v>0.32</v>
      </c>
      <c r="AJ1573" s="306" t="s">
        <v>0</v>
      </c>
      <c r="AK1573" s="307">
        <v>126.33</v>
      </c>
      <c r="AL1573" s="307">
        <v>1.48</v>
      </c>
      <c r="AM1573" s="311">
        <v>9000</v>
      </c>
      <c r="AN1573" s="312">
        <v>13</v>
      </c>
      <c r="AO1573" s="313" t="s">
        <v>3071</v>
      </c>
      <c r="AP1573" s="313" t="s">
        <v>0</v>
      </c>
      <c r="AQ1573" s="313" t="s">
        <v>3322</v>
      </c>
      <c r="AR1573" s="314" t="s">
        <v>0</v>
      </c>
      <c r="AS1573" s="314"/>
    </row>
    <row r="1574" spans="1:45" x14ac:dyDescent="0.2">
      <c r="A1574" s="306" t="s">
        <v>2597</v>
      </c>
      <c r="B1574" s="50" t="s">
        <v>294</v>
      </c>
      <c r="C1574" s="50" t="s">
        <v>295</v>
      </c>
      <c r="D1574" s="50" t="s">
        <v>778</v>
      </c>
      <c r="E1574" s="50" t="s">
        <v>297</v>
      </c>
      <c r="F1574" s="50" t="s">
        <v>1044</v>
      </c>
      <c r="G1574" s="50" t="s">
        <v>624</v>
      </c>
      <c r="H1574" s="50" t="s">
        <v>3079</v>
      </c>
      <c r="I1574" s="50" t="s">
        <v>1569</v>
      </c>
      <c r="J1574" s="50" t="s">
        <v>1082</v>
      </c>
      <c r="L1574" s="307">
        <v>4671.3134335955538</v>
      </c>
      <c r="M1574" s="308">
        <v>9000</v>
      </c>
      <c r="N1574" s="307">
        <v>4192.5979384340308</v>
      </c>
      <c r="O1574" s="50" t="s">
        <v>3185</v>
      </c>
      <c r="P1574" s="50" t="s">
        <v>3068</v>
      </c>
      <c r="Q1574" s="50" t="s">
        <v>300</v>
      </c>
      <c r="R1574" s="50" t="s">
        <v>785</v>
      </c>
      <c r="T1574" s="308">
        <v>6220.8</v>
      </c>
      <c r="U1574" s="309">
        <v>15</v>
      </c>
      <c r="V1574" s="310">
        <v>45200</v>
      </c>
      <c r="W1574" s="310">
        <v>45930</v>
      </c>
      <c r="X1574" s="50" t="s">
        <v>3407</v>
      </c>
      <c r="AC1574" s="50" t="s">
        <v>1083</v>
      </c>
      <c r="AD1574" s="50" t="s">
        <v>304</v>
      </c>
      <c r="AE1574" s="310">
        <v>44957</v>
      </c>
      <c r="AF1574" s="306" t="s">
        <v>2592</v>
      </c>
      <c r="AG1574" s="307">
        <v>0.75909800000000005</v>
      </c>
      <c r="AH1574" s="307">
        <v>0.79</v>
      </c>
      <c r="AI1574" s="307">
        <v>0.49</v>
      </c>
      <c r="AJ1574" s="306" t="s">
        <v>0</v>
      </c>
      <c r="AK1574" s="307">
        <v>83.51</v>
      </c>
      <c r="AL1574" s="307">
        <v>1.8826666666666665</v>
      </c>
      <c r="AM1574" s="311">
        <v>9000</v>
      </c>
      <c r="AN1574" s="312">
        <v>13</v>
      </c>
      <c r="AO1574" s="313" t="s">
        <v>3071</v>
      </c>
      <c r="AP1574" s="313" t="s">
        <v>0</v>
      </c>
      <c r="AQ1574" s="313" t="s">
        <v>3322</v>
      </c>
      <c r="AR1574" s="314" t="s">
        <v>0</v>
      </c>
      <c r="AS1574" s="314"/>
    </row>
    <row r="1575" spans="1:45" x14ac:dyDescent="0.2">
      <c r="A1575" s="306" t="s">
        <v>2598</v>
      </c>
      <c r="B1575" s="50" t="s">
        <v>294</v>
      </c>
      <c r="C1575" s="50" t="s">
        <v>295</v>
      </c>
      <c r="D1575" s="50" t="s">
        <v>778</v>
      </c>
      <c r="E1575" s="50" t="s">
        <v>297</v>
      </c>
      <c r="F1575" s="50" t="s">
        <v>1044</v>
      </c>
      <c r="G1575" s="50" t="s">
        <v>624</v>
      </c>
      <c r="H1575" s="50" t="s">
        <v>3079</v>
      </c>
      <c r="I1575" s="50" t="s">
        <v>1569</v>
      </c>
      <c r="J1575" s="50" t="s">
        <v>1085</v>
      </c>
      <c r="L1575" s="307">
        <v>4443.682151402716</v>
      </c>
      <c r="M1575" s="308">
        <v>9000</v>
      </c>
      <c r="N1575" s="307">
        <v>3988.1025351647504</v>
      </c>
      <c r="O1575" s="50" t="s">
        <v>3186</v>
      </c>
      <c r="P1575" s="50" t="s">
        <v>3068</v>
      </c>
      <c r="Q1575" s="50" t="s">
        <v>300</v>
      </c>
      <c r="R1575" s="50" t="s">
        <v>785</v>
      </c>
      <c r="T1575" s="308">
        <v>4451.46</v>
      </c>
      <c r="U1575" s="309">
        <v>15</v>
      </c>
      <c r="V1575" s="310">
        <v>45200</v>
      </c>
      <c r="W1575" s="310">
        <v>45930</v>
      </c>
      <c r="X1575" s="50" t="s">
        <v>3407</v>
      </c>
      <c r="AC1575" s="50" t="s">
        <v>1086</v>
      </c>
      <c r="AD1575" s="50" t="s">
        <v>304</v>
      </c>
      <c r="AE1575" s="310">
        <v>44957</v>
      </c>
      <c r="AF1575" s="306" t="s">
        <v>2592</v>
      </c>
      <c r="AG1575" s="307">
        <v>0.53629300000000002</v>
      </c>
      <c r="AH1575" s="307">
        <v>0.56000000000000005</v>
      </c>
      <c r="AI1575" s="307">
        <v>0.47</v>
      </c>
      <c r="AJ1575" s="50" t="s">
        <v>0</v>
      </c>
      <c r="AK1575" s="307">
        <v>81.650000000000006</v>
      </c>
      <c r="AL1575" s="307">
        <v>2.0526666666666666</v>
      </c>
      <c r="AM1575" s="311">
        <v>9000</v>
      </c>
      <c r="AN1575" s="312">
        <v>13</v>
      </c>
      <c r="AO1575" s="313" t="s">
        <v>3071</v>
      </c>
      <c r="AP1575" s="313" t="s">
        <v>0</v>
      </c>
      <c r="AQ1575" s="313" t="s">
        <v>3322</v>
      </c>
      <c r="AR1575" s="314" t="s">
        <v>0</v>
      </c>
      <c r="AS1575" s="314"/>
    </row>
    <row r="1576" spans="1:45" x14ac:dyDescent="0.2">
      <c r="A1576" s="306" t="s">
        <v>2599</v>
      </c>
      <c r="B1576" s="50" t="s">
        <v>308</v>
      </c>
      <c r="C1576" s="50" t="s">
        <v>295</v>
      </c>
      <c r="D1576" s="50" t="s">
        <v>778</v>
      </c>
      <c r="E1576" s="50" t="s">
        <v>297</v>
      </c>
      <c r="F1576" s="50" t="s">
        <v>1044</v>
      </c>
      <c r="G1576" s="50" t="s">
        <v>624</v>
      </c>
      <c r="H1576" s="50" t="s">
        <v>3108</v>
      </c>
      <c r="I1576" s="50" t="s">
        <v>1569</v>
      </c>
      <c r="J1576" s="50" t="s">
        <v>1082</v>
      </c>
      <c r="L1576" s="307">
        <v>3162.6496433539342</v>
      </c>
      <c r="M1576" s="308">
        <v>9000</v>
      </c>
      <c r="N1576" s="307">
        <v>2842.34</v>
      </c>
      <c r="O1576" s="50" t="s">
        <v>3181</v>
      </c>
      <c r="P1576" s="50" t="s">
        <v>3068</v>
      </c>
      <c r="Q1576" s="50" t="s">
        <v>300</v>
      </c>
      <c r="R1576" s="50" t="s">
        <v>905</v>
      </c>
      <c r="T1576" s="308">
        <v>6250.71</v>
      </c>
      <c r="U1576" s="309">
        <v>15</v>
      </c>
      <c r="V1576" s="310">
        <v>45200</v>
      </c>
      <c r="W1576" s="310">
        <v>45930</v>
      </c>
      <c r="X1576" s="50" t="s">
        <v>3407</v>
      </c>
      <c r="AC1576" s="50" t="s">
        <v>1083</v>
      </c>
      <c r="AD1576" s="50" t="s">
        <v>304</v>
      </c>
      <c r="AE1576" s="310">
        <v>44957</v>
      </c>
      <c r="AF1576" s="306" t="s">
        <v>2592</v>
      </c>
      <c r="AG1576" s="307">
        <v>0.48452699999999999</v>
      </c>
      <c r="AH1576" s="307">
        <v>0.5</v>
      </c>
      <c r="AI1576" s="307">
        <v>0.32</v>
      </c>
      <c r="AJ1576" s="306" t="s">
        <v>0</v>
      </c>
      <c r="AK1576" s="307">
        <v>138.97</v>
      </c>
      <c r="AL1576" s="307">
        <v>1.2746666666666668</v>
      </c>
      <c r="AM1576" s="311">
        <v>9000</v>
      </c>
      <c r="AN1576" s="312">
        <v>13</v>
      </c>
      <c r="AO1576" s="313" t="s">
        <v>3071</v>
      </c>
      <c r="AP1576" s="313" t="s">
        <v>0</v>
      </c>
      <c r="AQ1576" s="313" t="s">
        <v>3322</v>
      </c>
      <c r="AR1576" s="314" t="s">
        <v>0</v>
      </c>
      <c r="AS1576" s="314"/>
    </row>
    <row r="1577" spans="1:45" x14ac:dyDescent="0.2">
      <c r="A1577" s="306" t="s">
        <v>2600</v>
      </c>
      <c r="B1577" s="50" t="s">
        <v>308</v>
      </c>
      <c r="C1577" s="50" t="s">
        <v>295</v>
      </c>
      <c r="D1577" s="50" t="s">
        <v>778</v>
      </c>
      <c r="E1577" s="50" t="s">
        <v>297</v>
      </c>
      <c r="F1577" s="50" t="s">
        <v>1044</v>
      </c>
      <c r="G1577" s="50" t="s">
        <v>624</v>
      </c>
      <c r="H1577" s="50" t="s">
        <v>3108</v>
      </c>
      <c r="I1577" s="50" t="s">
        <v>1569</v>
      </c>
      <c r="J1577" s="50" t="s">
        <v>1085</v>
      </c>
      <c r="L1577" s="307">
        <v>2729.9642689704133</v>
      </c>
      <c r="M1577" s="308">
        <v>9000</v>
      </c>
      <c r="N1577" s="307">
        <v>2453.63</v>
      </c>
      <c r="O1577" s="50" t="s">
        <v>3184</v>
      </c>
      <c r="P1577" s="50" t="s">
        <v>3068</v>
      </c>
      <c r="Q1577" s="50" t="s">
        <v>300</v>
      </c>
      <c r="R1577" s="50" t="s">
        <v>905</v>
      </c>
      <c r="T1577" s="308">
        <v>4359.17</v>
      </c>
      <c r="U1577" s="309">
        <v>15</v>
      </c>
      <c r="V1577" s="310">
        <v>45200</v>
      </c>
      <c r="W1577" s="310">
        <v>45930</v>
      </c>
      <c r="X1577" s="50" t="s">
        <v>3407</v>
      </c>
      <c r="AC1577" s="50" t="s">
        <v>1086</v>
      </c>
      <c r="AD1577" s="50" t="s">
        <v>304</v>
      </c>
      <c r="AE1577" s="310">
        <v>44957</v>
      </c>
      <c r="AF1577" s="306" t="s">
        <v>2592</v>
      </c>
      <c r="AG1577" s="307">
        <v>0.83</v>
      </c>
      <c r="AH1577" s="307">
        <v>0.82</v>
      </c>
      <c r="AI1577" s="307">
        <v>0.81</v>
      </c>
      <c r="AJ1577" s="306" t="s">
        <v>0</v>
      </c>
      <c r="AK1577" s="307">
        <v>88.8</v>
      </c>
      <c r="AL1577" s="307">
        <v>0.01</v>
      </c>
      <c r="AM1577" s="311">
        <v>9000</v>
      </c>
      <c r="AN1577" s="312">
        <v>13</v>
      </c>
      <c r="AO1577" s="313" t="s">
        <v>3071</v>
      </c>
      <c r="AP1577" s="313" t="s">
        <v>0</v>
      </c>
      <c r="AQ1577" s="313" t="s">
        <v>3322</v>
      </c>
      <c r="AR1577" s="314" t="s">
        <v>0</v>
      </c>
      <c r="AS1577" s="314"/>
    </row>
    <row r="1578" spans="1:45" x14ac:dyDescent="0.2">
      <c r="A1578" s="306" t="s">
        <v>2601</v>
      </c>
      <c r="B1578" s="50" t="s">
        <v>308</v>
      </c>
      <c r="C1578" s="50" t="s">
        <v>295</v>
      </c>
      <c r="D1578" s="50" t="s">
        <v>778</v>
      </c>
      <c r="E1578" s="50" t="s">
        <v>297</v>
      </c>
      <c r="F1578" s="50" t="s">
        <v>1044</v>
      </c>
      <c r="G1578" s="50" t="s">
        <v>624</v>
      </c>
      <c r="H1578" s="50" t="s">
        <v>3079</v>
      </c>
      <c r="I1578" s="50" t="s">
        <v>1569</v>
      </c>
      <c r="J1578" s="50" t="s">
        <v>1082</v>
      </c>
      <c r="L1578" s="307">
        <v>4075.9760380252842</v>
      </c>
      <c r="M1578" s="308">
        <v>9000</v>
      </c>
      <c r="N1578" s="307">
        <v>3663.18</v>
      </c>
      <c r="O1578" s="50" t="s">
        <v>3185</v>
      </c>
      <c r="P1578" s="50" t="s">
        <v>3068</v>
      </c>
      <c r="Q1578" s="50" t="s">
        <v>300</v>
      </c>
      <c r="R1578" s="50" t="s">
        <v>785</v>
      </c>
      <c r="T1578" s="308">
        <v>5803.15</v>
      </c>
      <c r="U1578" s="309">
        <v>15</v>
      </c>
      <c r="V1578" s="310">
        <v>45200</v>
      </c>
      <c r="W1578" s="310">
        <v>45930</v>
      </c>
      <c r="X1578" s="50" t="s">
        <v>3407</v>
      </c>
      <c r="AC1578" s="50" t="s">
        <v>1083</v>
      </c>
      <c r="AD1578" s="50" t="s">
        <v>304</v>
      </c>
      <c r="AE1578" s="310">
        <v>44957</v>
      </c>
      <c r="AF1578" s="306" t="s">
        <v>2592</v>
      </c>
      <c r="AG1578" s="307">
        <v>0.62438499999999997</v>
      </c>
      <c r="AH1578" s="307">
        <v>0.65</v>
      </c>
      <c r="AI1578" s="307">
        <v>0.43</v>
      </c>
      <c r="AJ1578" s="50" t="s">
        <v>0</v>
      </c>
      <c r="AK1578" s="307">
        <v>97.54</v>
      </c>
      <c r="AL1578" s="307">
        <v>1.6426666666666667</v>
      </c>
      <c r="AM1578" s="311">
        <v>9000</v>
      </c>
      <c r="AN1578" s="312">
        <v>13</v>
      </c>
      <c r="AO1578" s="313" t="s">
        <v>3071</v>
      </c>
      <c r="AP1578" s="313" t="s">
        <v>0</v>
      </c>
      <c r="AQ1578" s="313" t="s">
        <v>3322</v>
      </c>
      <c r="AR1578" s="314" t="s">
        <v>0</v>
      </c>
      <c r="AS1578" s="314"/>
    </row>
    <row r="1579" spans="1:45" x14ac:dyDescent="0.2">
      <c r="A1579" s="306" t="s">
        <v>2602</v>
      </c>
      <c r="B1579" s="50" t="s">
        <v>308</v>
      </c>
      <c r="C1579" s="50" t="s">
        <v>295</v>
      </c>
      <c r="D1579" s="50" t="s">
        <v>778</v>
      </c>
      <c r="E1579" s="50" t="s">
        <v>297</v>
      </c>
      <c r="F1579" s="50" t="s">
        <v>1044</v>
      </c>
      <c r="G1579" s="50" t="s">
        <v>624</v>
      </c>
      <c r="H1579" s="50" t="s">
        <v>3079</v>
      </c>
      <c r="I1579" s="50" t="s">
        <v>1569</v>
      </c>
      <c r="J1579" s="50" t="s">
        <v>1085</v>
      </c>
      <c r="L1579" s="307">
        <v>3784.9733115483855</v>
      </c>
      <c r="M1579" s="308">
        <v>9000</v>
      </c>
      <c r="N1579" s="307">
        <v>3401.75</v>
      </c>
      <c r="O1579" s="50" t="s">
        <v>3186</v>
      </c>
      <c r="P1579" s="50" t="s">
        <v>3068</v>
      </c>
      <c r="Q1579" s="50" t="s">
        <v>300</v>
      </c>
      <c r="R1579" s="50" t="s">
        <v>785</v>
      </c>
      <c r="T1579" s="308">
        <v>4159.6099999999997</v>
      </c>
      <c r="U1579" s="309">
        <v>15</v>
      </c>
      <c r="V1579" s="310">
        <v>45200</v>
      </c>
      <c r="W1579" s="310">
        <v>45930</v>
      </c>
      <c r="X1579" s="50" t="s">
        <v>3407</v>
      </c>
      <c r="AC1579" s="50" t="s">
        <v>1086</v>
      </c>
      <c r="AD1579" s="50" t="s">
        <v>304</v>
      </c>
      <c r="AE1579" s="310">
        <v>44957</v>
      </c>
      <c r="AF1579" s="306" t="s">
        <v>2592</v>
      </c>
      <c r="AG1579" s="307">
        <v>1.07</v>
      </c>
      <c r="AH1579" s="307">
        <v>1.07</v>
      </c>
      <c r="AI1579" s="307">
        <v>1.1299999999999999</v>
      </c>
      <c r="AJ1579" s="306" t="s">
        <v>181</v>
      </c>
      <c r="AK1579" s="307">
        <v>48.52</v>
      </c>
      <c r="AL1579" s="307">
        <v>0.01</v>
      </c>
      <c r="AM1579" s="311">
        <v>9000</v>
      </c>
      <c r="AN1579" s="312">
        <v>13</v>
      </c>
      <c r="AO1579" s="313" t="s">
        <v>3071</v>
      </c>
      <c r="AP1579" s="313" t="s">
        <v>0</v>
      </c>
      <c r="AQ1579" s="313" t="s">
        <v>3322</v>
      </c>
      <c r="AR1579" s="314" t="s">
        <v>0</v>
      </c>
      <c r="AS1579" s="314"/>
    </row>
    <row r="1580" spans="1:45" x14ac:dyDescent="0.2">
      <c r="A1580" s="306" t="s">
        <v>2603</v>
      </c>
      <c r="B1580" s="50" t="s">
        <v>310</v>
      </c>
      <c r="C1580" s="50" t="s">
        <v>295</v>
      </c>
      <c r="D1580" s="50" t="s">
        <v>778</v>
      </c>
      <c r="E1580" s="50" t="s">
        <v>297</v>
      </c>
      <c r="F1580" s="50" t="s">
        <v>1044</v>
      </c>
      <c r="G1580" s="50" t="s">
        <v>624</v>
      </c>
      <c r="H1580" s="50" t="s">
        <v>3108</v>
      </c>
      <c r="I1580" s="50" t="s">
        <v>1569</v>
      </c>
      <c r="J1580" s="50" t="s">
        <v>1082</v>
      </c>
      <c r="L1580" s="307">
        <v>3161.233259318311</v>
      </c>
      <c r="M1580" s="308">
        <v>9000</v>
      </c>
      <c r="N1580" s="307">
        <v>2842.3395529659201</v>
      </c>
      <c r="O1580" s="50" t="s">
        <v>3181</v>
      </c>
      <c r="P1580" s="50" t="s">
        <v>3068</v>
      </c>
      <c r="Q1580" s="50" t="s">
        <v>300</v>
      </c>
      <c r="R1580" s="50" t="s">
        <v>905</v>
      </c>
      <c r="T1580" s="308">
        <v>6250.71</v>
      </c>
      <c r="U1580" s="309">
        <v>15</v>
      </c>
      <c r="V1580" s="310">
        <v>45200</v>
      </c>
      <c r="W1580" s="310">
        <v>45930</v>
      </c>
      <c r="X1580" s="50" t="s">
        <v>3407</v>
      </c>
      <c r="AC1580" s="50" t="s">
        <v>1083</v>
      </c>
      <c r="AD1580" s="50" t="s">
        <v>304</v>
      </c>
      <c r="AE1580" s="310">
        <v>44957</v>
      </c>
      <c r="AF1580" s="306" t="s">
        <v>2592</v>
      </c>
      <c r="AG1580" s="307">
        <v>0.41739700000000002</v>
      </c>
      <c r="AH1580" s="307">
        <v>0.43</v>
      </c>
      <c r="AI1580" s="307">
        <v>0.34</v>
      </c>
      <c r="AJ1580" s="306" t="s">
        <v>0</v>
      </c>
      <c r="AK1580" s="307">
        <v>124.64</v>
      </c>
      <c r="AL1580" s="307">
        <v>1.4813333333333332</v>
      </c>
      <c r="AM1580" s="311">
        <v>9000</v>
      </c>
      <c r="AN1580" s="312">
        <v>13</v>
      </c>
      <c r="AO1580" s="313" t="s">
        <v>3071</v>
      </c>
      <c r="AP1580" s="313" t="s">
        <v>0</v>
      </c>
      <c r="AQ1580" s="313" t="s">
        <v>3322</v>
      </c>
      <c r="AR1580" s="314" t="s">
        <v>0</v>
      </c>
      <c r="AS1580" s="314"/>
    </row>
    <row r="1581" spans="1:45" x14ac:dyDescent="0.2">
      <c r="A1581" s="306" t="s">
        <v>2604</v>
      </c>
      <c r="B1581" s="50" t="s">
        <v>310</v>
      </c>
      <c r="C1581" s="50" t="s">
        <v>295</v>
      </c>
      <c r="D1581" s="50" t="s">
        <v>778</v>
      </c>
      <c r="E1581" s="50" t="s">
        <v>297</v>
      </c>
      <c r="F1581" s="50" t="s">
        <v>1044</v>
      </c>
      <c r="G1581" s="50" t="s">
        <v>624</v>
      </c>
      <c r="H1581" s="50" t="s">
        <v>3108</v>
      </c>
      <c r="I1581" s="50" t="s">
        <v>1569</v>
      </c>
      <c r="J1581" s="50" t="s">
        <v>1085</v>
      </c>
      <c r="L1581" s="307">
        <v>2728.5478849347901</v>
      </c>
      <c r="M1581" s="308">
        <v>9000</v>
      </c>
      <c r="N1581" s="307">
        <v>2453.6312468363617</v>
      </c>
      <c r="O1581" s="50" t="s">
        <v>3184</v>
      </c>
      <c r="P1581" s="50" t="s">
        <v>3068</v>
      </c>
      <c r="Q1581" s="50" t="s">
        <v>300</v>
      </c>
      <c r="R1581" s="50" t="s">
        <v>905</v>
      </c>
      <c r="T1581" s="308">
        <v>4359.17</v>
      </c>
      <c r="U1581" s="309">
        <v>15</v>
      </c>
      <c r="V1581" s="310">
        <v>45200</v>
      </c>
      <c r="W1581" s="310">
        <v>45930</v>
      </c>
      <c r="X1581" s="50" t="s">
        <v>3407</v>
      </c>
      <c r="AC1581" s="50" t="s">
        <v>1086</v>
      </c>
      <c r="AD1581" s="50" t="s">
        <v>304</v>
      </c>
      <c r="AE1581" s="310">
        <v>44957</v>
      </c>
      <c r="AF1581" s="306" t="s">
        <v>2592</v>
      </c>
      <c r="AG1581" s="307">
        <v>0.72</v>
      </c>
      <c r="AH1581" s="307">
        <v>0.71</v>
      </c>
      <c r="AI1581" s="307">
        <v>0.76</v>
      </c>
      <c r="AJ1581" s="50" t="s">
        <v>0</v>
      </c>
      <c r="AK1581" s="307">
        <v>95.3</v>
      </c>
      <c r="AL1581" s="307">
        <v>0.01</v>
      </c>
      <c r="AM1581" s="311">
        <v>9000</v>
      </c>
      <c r="AN1581" s="312">
        <v>13</v>
      </c>
      <c r="AO1581" s="313" t="s">
        <v>3071</v>
      </c>
      <c r="AP1581" s="313" t="s">
        <v>0</v>
      </c>
      <c r="AQ1581" s="313" t="s">
        <v>3322</v>
      </c>
      <c r="AR1581" s="314" t="s">
        <v>0</v>
      </c>
      <c r="AS1581" s="314"/>
    </row>
    <row r="1582" spans="1:45" x14ac:dyDescent="0.2">
      <c r="A1582" s="306" t="s">
        <v>2605</v>
      </c>
      <c r="B1582" s="50" t="s">
        <v>310</v>
      </c>
      <c r="C1582" s="50" t="s">
        <v>295</v>
      </c>
      <c r="D1582" s="50" t="s">
        <v>778</v>
      </c>
      <c r="E1582" s="50" t="s">
        <v>297</v>
      </c>
      <c r="F1582" s="50" t="s">
        <v>1044</v>
      </c>
      <c r="G1582" s="50" t="s">
        <v>624</v>
      </c>
      <c r="H1582" s="50" t="s">
        <v>3079</v>
      </c>
      <c r="I1582" s="50" t="s">
        <v>1569</v>
      </c>
      <c r="J1582" s="50" t="s">
        <v>1082</v>
      </c>
      <c r="L1582" s="307">
        <v>4074.1353498754565</v>
      </c>
      <c r="M1582" s="308">
        <v>9000</v>
      </c>
      <c r="N1582" s="307">
        <v>3663.1773615530919</v>
      </c>
      <c r="O1582" s="50" t="s">
        <v>3185</v>
      </c>
      <c r="P1582" s="50" t="s">
        <v>3068</v>
      </c>
      <c r="Q1582" s="50" t="s">
        <v>300</v>
      </c>
      <c r="R1582" s="50" t="s">
        <v>785</v>
      </c>
      <c r="T1582" s="308">
        <v>5803.15</v>
      </c>
      <c r="U1582" s="309">
        <v>15</v>
      </c>
      <c r="V1582" s="310">
        <v>45200</v>
      </c>
      <c r="W1582" s="310">
        <v>45930</v>
      </c>
      <c r="X1582" s="50" t="s">
        <v>3407</v>
      </c>
      <c r="AC1582" s="50" t="s">
        <v>1083</v>
      </c>
      <c r="AD1582" s="50" t="s">
        <v>304</v>
      </c>
      <c r="AE1582" s="310">
        <v>44957</v>
      </c>
      <c r="AF1582" s="306" t="s">
        <v>2592</v>
      </c>
      <c r="AG1582" s="307">
        <v>0.579237</v>
      </c>
      <c r="AH1582" s="307">
        <v>0.6</v>
      </c>
      <c r="AI1582" s="307">
        <v>0.5</v>
      </c>
      <c r="AJ1582" s="306" t="s">
        <v>0</v>
      </c>
      <c r="AK1582" s="307">
        <v>80.09</v>
      </c>
      <c r="AL1582" s="307">
        <v>2.0533333333333332</v>
      </c>
      <c r="AM1582" s="311">
        <v>9000</v>
      </c>
      <c r="AN1582" s="312">
        <v>13</v>
      </c>
      <c r="AO1582" s="313" t="s">
        <v>3071</v>
      </c>
      <c r="AP1582" s="313" t="s">
        <v>0</v>
      </c>
      <c r="AQ1582" s="313" t="s">
        <v>3322</v>
      </c>
      <c r="AR1582" s="314" t="s">
        <v>0</v>
      </c>
      <c r="AS1582" s="314"/>
    </row>
    <row r="1583" spans="1:45" x14ac:dyDescent="0.2">
      <c r="A1583" s="306" t="s">
        <v>2606</v>
      </c>
      <c r="B1583" s="50" t="s">
        <v>310</v>
      </c>
      <c r="C1583" s="50" t="s">
        <v>295</v>
      </c>
      <c r="D1583" s="50" t="s">
        <v>778</v>
      </c>
      <c r="E1583" s="50" t="s">
        <v>297</v>
      </c>
      <c r="F1583" s="50" t="s">
        <v>1044</v>
      </c>
      <c r="G1583" s="50" t="s">
        <v>624</v>
      </c>
      <c r="H1583" s="50" t="s">
        <v>3079</v>
      </c>
      <c r="I1583" s="50" t="s">
        <v>1569</v>
      </c>
      <c r="J1583" s="50" t="s">
        <v>1085</v>
      </c>
      <c r="L1583" s="307">
        <v>3783.1326233985578</v>
      </c>
      <c r="M1583" s="308">
        <v>9000</v>
      </c>
      <c r="N1583" s="307">
        <v>3401.7514304152942</v>
      </c>
      <c r="O1583" s="50" t="s">
        <v>3186</v>
      </c>
      <c r="P1583" s="50" t="s">
        <v>3068</v>
      </c>
      <c r="Q1583" s="50" t="s">
        <v>300</v>
      </c>
      <c r="R1583" s="50" t="s">
        <v>785</v>
      </c>
      <c r="T1583" s="308">
        <v>4159.6099999999997</v>
      </c>
      <c r="U1583" s="309">
        <v>15</v>
      </c>
      <c r="V1583" s="310">
        <v>45200</v>
      </c>
      <c r="W1583" s="310">
        <v>45930</v>
      </c>
      <c r="X1583" s="50" t="s">
        <v>3407</v>
      </c>
      <c r="AC1583" s="50" t="s">
        <v>1086</v>
      </c>
      <c r="AD1583" s="50" t="s">
        <v>304</v>
      </c>
      <c r="AE1583" s="310">
        <v>44957</v>
      </c>
      <c r="AF1583" s="306" t="s">
        <v>2592</v>
      </c>
      <c r="AG1583" s="307">
        <v>0.93</v>
      </c>
      <c r="AH1583" s="307">
        <v>0.93</v>
      </c>
      <c r="AI1583" s="307">
        <v>1.07</v>
      </c>
      <c r="AJ1583" s="306" t="s">
        <v>181</v>
      </c>
      <c r="AK1583" s="307">
        <v>54.58</v>
      </c>
      <c r="AL1583" s="307">
        <v>0.01</v>
      </c>
      <c r="AM1583" s="311">
        <v>9000</v>
      </c>
      <c r="AN1583" s="312">
        <v>13</v>
      </c>
      <c r="AO1583" s="313" t="s">
        <v>3071</v>
      </c>
      <c r="AP1583" s="313" t="s">
        <v>0</v>
      </c>
      <c r="AQ1583" s="313" t="s">
        <v>3322</v>
      </c>
      <c r="AR1583" s="314" t="s">
        <v>0</v>
      </c>
      <c r="AS1583" s="314"/>
    </row>
    <row r="1584" spans="1:45" x14ac:dyDescent="0.2">
      <c r="A1584" s="306" t="s">
        <v>2613</v>
      </c>
      <c r="B1584" s="50" t="s">
        <v>294</v>
      </c>
      <c r="C1584" s="50" t="s">
        <v>295</v>
      </c>
      <c r="D1584" s="50" t="s">
        <v>778</v>
      </c>
      <c r="E1584" s="50" t="s">
        <v>297</v>
      </c>
      <c r="F1584" s="50" t="s">
        <v>1044</v>
      </c>
      <c r="G1584" s="50" t="s">
        <v>586</v>
      </c>
      <c r="H1584" s="50" t="s">
        <v>903</v>
      </c>
      <c r="I1584" s="50" t="s">
        <v>1614</v>
      </c>
      <c r="J1584" s="50" t="s">
        <v>1394</v>
      </c>
      <c r="L1584" s="307">
        <v>80</v>
      </c>
      <c r="M1584" s="308">
        <v>225</v>
      </c>
      <c r="N1584" s="307">
        <v>72.118695948052135</v>
      </c>
      <c r="O1584" s="50" t="s">
        <v>2816</v>
      </c>
      <c r="P1584" s="50" t="s">
        <v>784</v>
      </c>
      <c r="Q1584" s="50" t="s">
        <v>300</v>
      </c>
      <c r="R1584" s="50" t="s">
        <v>905</v>
      </c>
      <c r="T1584" s="308">
        <v>148.58000000000001</v>
      </c>
      <c r="U1584" s="309">
        <v>15</v>
      </c>
      <c r="V1584" s="310">
        <v>45200</v>
      </c>
      <c r="W1584" s="310">
        <v>45930</v>
      </c>
      <c r="X1584" s="50" t="s">
        <v>3405</v>
      </c>
      <c r="AC1584" s="50" t="s">
        <v>1396</v>
      </c>
      <c r="AD1584" s="50" t="s">
        <v>304</v>
      </c>
      <c r="AE1584" s="310">
        <v>44726</v>
      </c>
      <c r="AF1584" s="306" t="s">
        <v>2610</v>
      </c>
      <c r="AG1584" s="307">
        <v>1.1528E-2</v>
      </c>
      <c r="AH1584" s="307">
        <v>0.01</v>
      </c>
      <c r="AI1584" s="307">
        <v>0.31</v>
      </c>
      <c r="AJ1584" s="50" t="s">
        <v>0</v>
      </c>
      <c r="AK1584" s="307">
        <v>139.86000000000001</v>
      </c>
      <c r="AL1584" s="307">
        <v>4.5999999999999999E-2</v>
      </c>
      <c r="AM1584" s="311">
        <v>225</v>
      </c>
      <c r="AN1584" s="312">
        <v>4</v>
      </c>
      <c r="AO1584" s="313" t="s">
        <v>857</v>
      </c>
      <c r="AP1584" s="313" t="s">
        <v>0</v>
      </c>
      <c r="AQ1584" s="313" t="s">
        <v>306</v>
      </c>
      <c r="AR1584" s="314" t="s">
        <v>0</v>
      </c>
      <c r="AS1584" s="314"/>
    </row>
    <row r="1585" spans="1:45" x14ac:dyDescent="0.2">
      <c r="A1585" s="306" t="s">
        <v>2618</v>
      </c>
      <c r="B1585" s="50" t="s">
        <v>308</v>
      </c>
      <c r="C1585" s="50" t="s">
        <v>295</v>
      </c>
      <c r="D1585" s="50" t="s">
        <v>778</v>
      </c>
      <c r="E1585" s="50" t="s">
        <v>297</v>
      </c>
      <c r="F1585" s="50" t="s">
        <v>1044</v>
      </c>
      <c r="G1585" s="50" t="s">
        <v>586</v>
      </c>
      <c r="H1585" s="50" t="s">
        <v>2612</v>
      </c>
      <c r="I1585" s="50" t="s">
        <v>1614</v>
      </c>
      <c r="J1585" s="50" t="s">
        <v>1394</v>
      </c>
      <c r="L1585" s="307">
        <v>80</v>
      </c>
      <c r="M1585" s="308">
        <v>225</v>
      </c>
      <c r="N1585" s="307">
        <v>71.300546719094783</v>
      </c>
      <c r="O1585" s="50" t="s">
        <v>2817</v>
      </c>
      <c r="P1585" s="50" t="s">
        <v>784</v>
      </c>
      <c r="Q1585" s="50" t="s">
        <v>300</v>
      </c>
      <c r="R1585" s="50" t="s">
        <v>1544</v>
      </c>
      <c r="T1585" s="308">
        <v>148.58000000000001</v>
      </c>
      <c r="U1585" s="309">
        <v>15</v>
      </c>
      <c r="V1585" s="310">
        <v>45200</v>
      </c>
      <c r="W1585" s="310">
        <v>45930</v>
      </c>
      <c r="X1585" s="50" t="s">
        <v>3405</v>
      </c>
      <c r="AC1585" s="50" t="s">
        <v>1396</v>
      </c>
      <c r="AD1585" s="50" t="s">
        <v>304</v>
      </c>
      <c r="AE1585" s="310">
        <v>44726</v>
      </c>
      <c r="AF1585" s="306" t="s">
        <v>2610</v>
      </c>
      <c r="AG1585" s="307">
        <v>7.7380000000000001E-3</v>
      </c>
      <c r="AH1585" s="307">
        <v>0.01</v>
      </c>
      <c r="AI1585" s="307">
        <v>0.31</v>
      </c>
      <c r="AJ1585" s="306" t="s">
        <v>0</v>
      </c>
      <c r="AK1585" s="307">
        <v>141.72999999999999</v>
      </c>
      <c r="AL1585" s="307">
        <v>4.5333333333333337E-2</v>
      </c>
      <c r="AM1585" s="311">
        <v>225</v>
      </c>
      <c r="AN1585" s="312">
        <v>4</v>
      </c>
      <c r="AO1585" s="313" t="s">
        <v>857</v>
      </c>
      <c r="AP1585" s="313" t="s">
        <v>0</v>
      </c>
      <c r="AQ1585" s="313" t="s">
        <v>306</v>
      </c>
      <c r="AR1585" s="314" t="s">
        <v>0</v>
      </c>
      <c r="AS1585" s="314"/>
    </row>
    <row r="1586" spans="1:45" x14ac:dyDescent="0.2">
      <c r="A1586" s="306" t="s">
        <v>2623</v>
      </c>
      <c r="B1586" s="50" t="s">
        <v>294</v>
      </c>
      <c r="C1586" s="50" t="s">
        <v>295</v>
      </c>
      <c r="D1586" s="50" t="s">
        <v>778</v>
      </c>
      <c r="E1586" s="50" t="s">
        <v>297</v>
      </c>
      <c r="F1586" s="50" t="s">
        <v>1044</v>
      </c>
      <c r="G1586" s="50" t="s">
        <v>2624</v>
      </c>
      <c r="H1586" s="50" t="s">
        <v>3079</v>
      </c>
      <c r="I1586" s="50" t="s">
        <v>1401</v>
      </c>
      <c r="J1586" s="50" t="s">
        <v>1084</v>
      </c>
      <c r="L1586" s="307">
        <v>649.73</v>
      </c>
      <c r="M1586" s="308">
        <v>9000</v>
      </c>
      <c r="N1586" s="307">
        <v>603.75</v>
      </c>
      <c r="O1586" s="50" t="s">
        <v>3195</v>
      </c>
      <c r="P1586" s="50" t="s">
        <v>3068</v>
      </c>
      <c r="Q1586" s="50" t="s">
        <v>300</v>
      </c>
      <c r="R1586" s="50" t="s">
        <v>785</v>
      </c>
      <c r="T1586" s="308">
        <v>3706.07</v>
      </c>
      <c r="U1586" s="309">
        <v>15</v>
      </c>
      <c r="V1586" s="310">
        <v>45200</v>
      </c>
      <c r="W1586" s="310">
        <v>45930</v>
      </c>
      <c r="X1586" s="50" t="s">
        <v>3408</v>
      </c>
      <c r="AD1586" s="50" t="s">
        <v>304</v>
      </c>
      <c r="AE1586" s="310">
        <v>44669</v>
      </c>
      <c r="AF1586" s="306" t="s">
        <v>2592</v>
      </c>
      <c r="AG1586" s="307">
        <v>0.18</v>
      </c>
      <c r="AH1586" s="307">
        <v>0.18</v>
      </c>
      <c r="AI1586" s="307">
        <v>0.22</v>
      </c>
      <c r="AJ1586" s="306" t="s">
        <v>0</v>
      </c>
      <c r="AK1586" s="307">
        <v>514.91999999999996</v>
      </c>
      <c r="AL1586" s="307">
        <v>0.41733333333333333</v>
      </c>
      <c r="AM1586" s="311">
        <v>9000</v>
      </c>
      <c r="AN1586" s="312">
        <v>10</v>
      </c>
      <c r="AO1586" s="313" t="s">
        <v>3071</v>
      </c>
      <c r="AP1586" s="313" t="s">
        <v>0</v>
      </c>
      <c r="AQ1586" s="313" t="s">
        <v>3322</v>
      </c>
      <c r="AR1586" s="314" t="s">
        <v>0</v>
      </c>
      <c r="AS1586" s="314"/>
    </row>
    <row r="1587" spans="1:45" x14ac:dyDescent="0.2">
      <c r="A1587" s="306" t="s">
        <v>2625</v>
      </c>
      <c r="B1587" s="50" t="s">
        <v>294</v>
      </c>
      <c r="C1587" s="50" t="s">
        <v>295</v>
      </c>
      <c r="D1587" s="50" t="s">
        <v>778</v>
      </c>
      <c r="E1587" s="50" t="s">
        <v>297</v>
      </c>
      <c r="F1587" s="50" t="s">
        <v>1044</v>
      </c>
      <c r="G1587" s="50" t="s">
        <v>2624</v>
      </c>
      <c r="H1587" s="50" t="s">
        <v>3108</v>
      </c>
      <c r="I1587" s="50" t="s">
        <v>1401</v>
      </c>
      <c r="J1587" s="50" t="s">
        <v>1084</v>
      </c>
      <c r="L1587" s="307">
        <v>526.59</v>
      </c>
      <c r="M1587" s="308">
        <v>9000</v>
      </c>
      <c r="N1587" s="307">
        <v>489.57</v>
      </c>
      <c r="O1587" s="50" t="s">
        <v>3197</v>
      </c>
      <c r="P1587" s="50" t="s">
        <v>3068</v>
      </c>
      <c r="Q1587" s="50" t="s">
        <v>300</v>
      </c>
      <c r="R1587" s="50" t="s">
        <v>905</v>
      </c>
      <c r="T1587" s="308">
        <v>7079.72</v>
      </c>
      <c r="U1587" s="309">
        <v>15</v>
      </c>
      <c r="V1587" s="310">
        <v>45200</v>
      </c>
      <c r="W1587" s="310">
        <v>45930</v>
      </c>
      <c r="X1587" s="50" t="s">
        <v>3408</v>
      </c>
      <c r="AD1587" s="50" t="s">
        <v>304</v>
      </c>
      <c r="AE1587" s="310">
        <v>44669</v>
      </c>
      <c r="AF1587" s="306" t="s">
        <v>2592</v>
      </c>
      <c r="AG1587" s="307">
        <v>0.13</v>
      </c>
      <c r="AH1587" s="307">
        <v>0.13</v>
      </c>
      <c r="AI1587" s="307">
        <v>0.09</v>
      </c>
      <c r="AJ1587" s="50" t="s">
        <v>0</v>
      </c>
      <c r="AK1587" s="307">
        <v>1251.6500000000001</v>
      </c>
      <c r="AL1587" s="307">
        <v>0.33800000000000002</v>
      </c>
      <c r="AM1587" s="311">
        <v>9000</v>
      </c>
      <c r="AN1587" s="312">
        <v>10</v>
      </c>
      <c r="AO1587" s="313" t="s">
        <v>3071</v>
      </c>
      <c r="AP1587" s="313" t="s">
        <v>0</v>
      </c>
      <c r="AQ1587" s="313" t="s">
        <v>3322</v>
      </c>
      <c r="AR1587" s="314" t="s">
        <v>0</v>
      </c>
      <c r="AS1587" s="314"/>
    </row>
    <row r="1588" spans="1:45" x14ac:dyDescent="0.2">
      <c r="A1588" s="306" t="s">
        <v>2626</v>
      </c>
      <c r="B1588" s="50" t="s">
        <v>294</v>
      </c>
      <c r="C1588" s="50" t="s">
        <v>295</v>
      </c>
      <c r="D1588" s="50" t="s">
        <v>778</v>
      </c>
      <c r="E1588" s="50" t="s">
        <v>297</v>
      </c>
      <c r="F1588" s="50" t="s">
        <v>1044</v>
      </c>
      <c r="G1588" s="50" t="s">
        <v>2624</v>
      </c>
      <c r="H1588" s="50" t="s">
        <v>3079</v>
      </c>
      <c r="I1588" s="50" t="s">
        <v>1569</v>
      </c>
      <c r="J1588" s="50" t="s">
        <v>1082</v>
      </c>
      <c r="L1588" s="307">
        <v>5163.53</v>
      </c>
      <c r="M1588" s="308">
        <v>9000</v>
      </c>
      <c r="N1588" s="307">
        <v>4796.3500000000004</v>
      </c>
      <c r="O1588" s="50" t="s">
        <v>3198</v>
      </c>
      <c r="P1588" s="50" t="s">
        <v>3068</v>
      </c>
      <c r="Q1588" s="50" t="s">
        <v>300</v>
      </c>
      <c r="R1588" s="50" t="s">
        <v>785</v>
      </c>
      <c r="T1588" s="308">
        <v>8843.6299999999992</v>
      </c>
      <c r="U1588" s="309">
        <v>15</v>
      </c>
      <c r="V1588" s="310">
        <v>45200</v>
      </c>
      <c r="W1588" s="310">
        <v>45930</v>
      </c>
      <c r="X1588" s="50" t="s">
        <v>3408</v>
      </c>
      <c r="AC1588" s="50" t="s">
        <v>1083</v>
      </c>
      <c r="AD1588" s="50" t="s">
        <v>304</v>
      </c>
      <c r="AE1588" s="310">
        <v>44669</v>
      </c>
      <c r="AF1588" s="306" t="s">
        <v>2592</v>
      </c>
      <c r="AG1588" s="307">
        <v>2.2999999999999998</v>
      </c>
      <c r="AH1588" s="307">
        <v>2.29</v>
      </c>
      <c r="AI1588" s="307">
        <v>0.94</v>
      </c>
      <c r="AJ1588" s="306" t="s">
        <v>0</v>
      </c>
      <c r="AK1588" s="307">
        <v>69.36</v>
      </c>
      <c r="AL1588" s="307">
        <v>3.04</v>
      </c>
      <c r="AM1588" s="311">
        <v>9000</v>
      </c>
      <c r="AN1588" s="312">
        <v>10</v>
      </c>
      <c r="AO1588" s="313" t="s">
        <v>3071</v>
      </c>
      <c r="AP1588" s="313" t="s">
        <v>0</v>
      </c>
      <c r="AQ1588" s="313" t="s">
        <v>3322</v>
      </c>
      <c r="AR1588" s="314" t="s">
        <v>0</v>
      </c>
      <c r="AS1588" s="314"/>
    </row>
    <row r="1589" spans="1:45" x14ac:dyDescent="0.2">
      <c r="A1589" s="306" t="s">
        <v>2627</v>
      </c>
      <c r="B1589" s="50" t="s">
        <v>294</v>
      </c>
      <c r="C1589" s="50" t="s">
        <v>295</v>
      </c>
      <c r="D1589" s="50" t="s">
        <v>778</v>
      </c>
      <c r="E1589" s="50" t="s">
        <v>297</v>
      </c>
      <c r="F1589" s="50" t="s">
        <v>1044</v>
      </c>
      <c r="G1589" s="50" t="s">
        <v>2624</v>
      </c>
      <c r="H1589" s="50" t="s">
        <v>3108</v>
      </c>
      <c r="I1589" s="50" t="s">
        <v>1569</v>
      </c>
      <c r="J1589" s="50" t="s">
        <v>1082</v>
      </c>
      <c r="L1589" s="307">
        <v>5442.44</v>
      </c>
      <c r="M1589" s="308">
        <v>9000</v>
      </c>
      <c r="N1589" s="307">
        <v>5055.51</v>
      </c>
      <c r="O1589" s="50" t="s">
        <v>3199</v>
      </c>
      <c r="P1589" s="50" t="s">
        <v>3068</v>
      </c>
      <c r="Q1589" s="50" t="s">
        <v>300</v>
      </c>
      <c r="R1589" s="50" t="s">
        <v>905</v>
      </c>
      <c r="T1589" s="308">
        <v>9054.17</v>
      </c>
      <c r="U1589" s="309">
        <v>15</v>
      </c>
      <c r="V1589" s="310">
        <v>45200</v>
      </c>
      <c r="W1589" s="310">
        <v>45930</v>
      </c>
      <c r="X1589" s="50" t="s">
        <v>3408</v>
      </c>
      <c r="AC1589" s="50" t="s">
        <v>1083</v>
      </c>
      <c r="AD1589" s="50" t="s">
        <v>304</v>
      </c>
      <c r="AE1589" s="310">
        <v>44669</v>
      </c>
      <c r="AF1589" s="306" t="s">
        <v>2592</v>
      </c>
      <c r="AG1589" s="307">
        <v>2.67</v>
      </c>
      <c r="AH1589" s="307">
        <v>2.65</v>
      </c>
      <c r="AI1589" s="307">
        <v>1.1200000000000001</v>
      </c>
      <c r="AJ1589" s="306" t="s">
        <v>181</v>
      </c>
      <c r="AK1589" s="307">
        <v>43.5</v>
      </c>
      <c r="AL1589" s="307">
        <v>3.5</v>
      </c>
      <c r="AM1589" s="311">
        <v>9000</v>
      </c>
      <c r="AN1589" s="312">
        <v>10</v>
      </c>
      <c r="AO1589" s="313" t="s">
        <v>3071</v>
      </c>
      <c r="AP1589" s="313" t="s">
        <v>0</v>
      </c>
      <c r="AQ1589" s="313" t="s">
        <v>3322</v>
      </c>
      <c r="AR1589" s="314" t="s">
        <v>0</v>
      </c>
      <c r="AS1589" s="314"/>
    </row>
    <row r="1590" spans="1:45" x14ac:dyDescent="0.2">
      <c r="A1590" s="306" t="s">
        <v>2628</v>
      </c>
      <c r="B1590" s="50" t="s">
        <v>294</v>
      </c>
      <c r="C1590" s="50" t="s">
        <v>295</v>
      </c>
      <c r="D1590" s="50" t="s">
        <v>778</v>
      </c>
      <c r="E1590" s="50" t="s">
        <v>297</v>
      </c>
      <c r="F1590" s="50" t="s">
        <v>1044</v>
      </c>
      <c r="G1590" s="50" t="s">
        <v>2624</v>
      </c>
      <c r="H1590" s="50" t="s">
        <v>3079</v>
      </c>
      <c r="I1590" s="50" t="s">
        <v>1569</v>
      </c>
      <c r="J1590" s="50" t="s">
        <v>1085</v>
      </c>
      <c r="L1590" s="307">
        <v>4943.53</v>
      </c>
      <c r="M1590" s="308">
        <v>9000</v>
      </c>
      <c r="N1590" s="307">
        <v>4591.8500000000004</v>
      </c>
      <c r="O1590" s="50" t="s">
        <v>3200</v>
      </c>
      <c r="P1590" s="50" t="s">
        <v>3068</v>
      </c>
      <c r="Q1590" s="50" t="s">
        <v>300</v>
      </c>
      <c r="R1590" s="50" t="s">
        <v>785</v>
      </c>
      <c r="T1590" s="308">
        <v>10780.86</v>
      </c>
      <c r="U1590" s="309">
        <v>15</v>
      </c>
      <c r="V1590" s="310">
        <v>45200</v>
      </c>
      <c r="W1590" s="310">
        <v>45930</v>
      </c>
      <c r="X1590" s="50" t="s">
        <v>3408</v>
      </c>
      <c r="AC1590" s="50" t="s">
        <v>1086</v>
      </c>
      <c r="AD1590" s="50" t="s">
        <v>304</v>
      </c>
      <c r="AE1590" s="310">
        <v>44669</v>
      </c>
      <c r="AF1590" s="306" t="s">
        <v>2592</v>
      </c>
      <c r="AG1590" s="307">
        <v>2.2999999999999998</v>
      </c>
      <c r="AH1590" s="307">
        <v>2.29</v>
      </c>
      <c r="AI1590" s="307">
        <v>0.78</v>
      </c>
      <c r="AJ1590" s="50" t="s">
        <v>0</v>
      </c>
      <c r="AK1590" s="307">
        <v>121.0888321401786</v>
      </c>
      <c r="AL1590" s="307">
        <v>2.8278791839208606</v>
      </c>
      <c r="AM1590" s="311">
        <v>9000</v>
      </c>
      <c r="AN1590" s="312">
        <v>10</v>
      </c>
      <c r="AO1590" s="313" t="s">
        <v>3071</v>
      </c>
      <c r="AP1590" s="313" t="s">
        <v>0</v>
      </c>
      <c r="AQ1590" s="313" t="s">
        <v>3322</v>
      </c>
      <c r="AR1590" s="314" t="s">
        <v>0</v>
      </c>
      <c r="AS1590" s="314"/>
    </row>
    <row r="1591" spans="1:45" x14ac:dyDescent="0.2">
      <c r="A1591" s="306" t="s">
        <v>2629</v>
      </c>
      <c r="B1591" s="50" t="s">
        <v>294</v>
      </c>
      <c r="C1591" s="50" t="s">
        <v>295</v>
      </c>
      <c r="D1591" s="50" t="s">
        <v>778</v>
      </c>
      <c r="E1591" s="50" t="s">
        <v>297</v>
      </c>
      <c r="F1591" s="50" t="s">
        <v>1044</v>
      </c>
      <c r="G1591" s="50" t="s">
        <v>2624</v>
      </c>
      <c r="H1591" s="50" t="s">
        <v>3108</v>
      </c>
      <c r="I1591" s="50" t="s">
        <v>1569</v>
      </c>
      <c r="J1591" s="50" t="s">
        <v>1085</v>
      </c>
      <c r="L1591" s="307">
        <v>5121.6499999999996</v>
      </c>
      <c r="M1591" s="308">
        <v>9000</v>
      </c>
      <c r="N1591" s="307">
        <v>4757.33</v>
      </c>
      <c r="O1591" s="50" t="s">
        <v>3201</v>
      </c>
      <c r="P1591" s="50" t="s">
        <v>3068</v>
      </c>
      <c r="Q1591" s="50" t="s">
        <v>300</v>
      </c>
      <c r="R1591" s="50" t="s">
        <v>905</v>
      </c>
      <c r="T1591" s="308">
        <v>11244.63</v>
      </c>
      <c r="U1591" s="309">
        <v>15</v>
      </c>
      <c r="V1591" s="310">
        <v>45200</v>
      </c>
      <c r="W1591" s="310">
        <v>45930</v>
      </c>
      <c r="X1591" s="50" t="s">
        <v>3408</v>
      </c>
      <c r="AC1591" s="50" t="s">
        <v>1086</v>
      </c>
      <c r="AD1591" s="50" t="s">
        <v>304</v>
      </c>
      <c r="AE1591" s="310">
        <v>44669</v>
      </c>
      <c r="AF1591" s="306" t="s">
        <v>2592</v>
      </c>
      <c r="AG1591" s="307">
        <v>2.67</v>
      </c>
      <c r="AH1591" s="307">
        <v>2.65</v>
      </c>
      <c r="AI1591" s="307">
        <v>0.91</v>
      </c>
      <c r="AJ1591" s="306" t="s">
        <v>0</v>
      </c>
      <c r="AK1591" s="307">
        <v>187.97764508571171</v>
      </c>
      <c r="AL1591" s="307">
        <v>2.9180124258431404</v>
      </c>
      <c r="AM1591" s="311">
        <v>9000</v>
      </c>
      <c r="AN1591" s="312">
        <v>10</v>
      </c>
      <c r="AO1591" s="313" t="s">
        <v>3071</v>
      </c>
      <c r="AP1591" s="313" t="s">
        <v>0</v>
      </c>
      <c r="AQ1591" s="313" t="s">
        <v>3322</v>
      </c>
      <c r="AR1591" s="314" t="s">
        <v>0</v>
      </c>
      <c r="AS1591" s="314"/>
    </row>
    <row r="1592" spans="1:45" x14ac:dyDescent="0.2">
      <c r="A1592" s="306" t="s">
        <v>2630</v>
      </c>
      <c r="B1592" s="50" t="s">
        <v>308</v>
      </c>
      <c r="C1592" s="50" t="s">
        <v>295</v>
      </c>
      <c r="D1592" s="50" t="s">
        <v>778</v>
      </c>
      <c r="E1592" s="50" t="s">
        <v>297</v>
      </c>
      <c r="F1592" s="50" t="s">
        <v>1044</v>
      </c>
      <c r="G1592" s="50" t="s">
        <v>2624</v>
      </c>
      <c r="H1592" s="50" t="s">
        <v>3079</v>
      </c>
      <c r="I1592" s="50" t="s">
        <v>1401</v>
      </c>
      <c r="J1592" s="50" t="s">
        <v>1084</v>
      </c>
      <c r="L1592" s="307">
        <v>653.39</v>
      </c>
      <c r="M1592" s="308">
        <v>9000</v>
      </c>
      <c r="N1592" s="307">
        <v>607.62</v>
      </c>
      <c r="O1592" s="50" t="s">
        <v>3195</v>
      </c>
      <c r="P1592" s="50" t="s">
        <v>3068</v>
      </c>
      <c r="Q1592" s="50" t="s">
        <v>300</v>
      </c>
      <c r="R1592" s="50" t="s">
        <v>785</v>
      </c>
      <c r="T1592" s="308">
        <v>3562.8</v>
      </c>
      <c r="U1592" s="309">
        <v>15</v>
      </c>
      <c r="V1592" s="310">
        <v>45200</v>
      </c>
      <c r="W1592" s="310">
        <v>45930</v>
      </c>
      <c r="X1592" s="50" t="s">
        <v>3408</v>
      </c>
      <c r="AD1592" s="50" t="s">
        <v>304</v>
      </c>
      <c r="AE1592" s="310">
        <v>44669</v>
      </c>
      <c r="AF1592" s="306" t="s">
        <v>2592</v>
      </c>
      <c r="AG1592" s="307">
        <v>0.15</v>
      </c>
      <c r="AH1592" s="307">
        <v>0.15</v>
      </c>
      <c r="AI1592" s="307">
        <v>0.21</v>
      </c>
      <c r="AJ1592" s="306" t="s">
        <v>0</v>
      </c>
      <c r="AK1592" s="307">
        <v>490.74</v>
      </c>
      <c r="AL1592" s="307">
        <v>0.42</v>
      </c>
      <c r="AM1592" s="311">
        <v>9000</v>
      </c>
      <c r="AN1592" s="312">
        <v>10</v>
      </c>
      <c r="AO1592" s="313" t="s">
        <v>3071</v>
      </c>
      <c r="AP1592" s="313" t="s">
        <v>0</v>
      </c>
      <c r="AQ1592" s="313" t="s">
        <v>3322</v>
      </c>
      <c r="AR1592" s="314" t="s">
        <v>0</v>
      </c>
      <c r="AS1592" s="314"/>
    </row>
    <row r="1593" spans="1:45" x14ac:dyDescent="0.2">
      <c r="A1593" s="306" t="s">
        <v>2631</v>
      </c>
      <c r="B1593" s="50" t="s">
        <v>308</v>
      </c>
      <c r="C1593" s="50" t="s">
        <v>295</v>
      </c>
      <c r="D1593" s="50" t="s">
        <v>778</v>
      </c>
      <c r="E1593" s="50" t="s">
        <v>297</v>
      </c>
      <c r="F1593" s="50" t="s">
        <v>1044</v>
      </c>
      <c r="G1593" s="50" t="s">
        <v>2624</v>
      </c>
      <c r="H1593" s="50" t="s">
        <v>3108</v>
      </c>
      <c r="I1593" s="50" t="s">
        <v>1401</v>
      </c>
      <c r="J1593" s="50" t="s">
        <v>1084</v>
      </c>
      <c r="L1593" s="307">
        <v>537.35</v>
      </c>
      <c r="M1593" s="308">
        <v>9000</v>
      </c>
      <c r="N1593" s="307">
        <v>499.9</v>
      </c>
      <c r="O1593" s="50" t="s">
        <v>3197</v>
      </c>
      <c r="P1593" s="50" t="s">
        <v>3068</v>
      </c>
      <c r="Q1593" s="50" t="s">
        <v>300</v>
      </c>
      <c r="R1593" s="50" t="s">
        <v>905</v>
      </c>
      <c r="T1593" s="308">
        <v>5981.72</v>
      </c>
      <c r="U1593" s="309">
        <v>15</v>
      </c>
      <c r="V1593" s="310">
        <v>45200</v>
      </c>
      <c r="W1593" s="310">
        <v>45930</v>
      </c>
      <c r="X1593" s="50" t="s">
        <v>3408</v>
      </c>
      <c r="AD1593" s="50" t="s">
        <v>304</v>
      </c>
      <c r="AE1593" s="310">
        <v>44669</v>
      </c>
      <c r="AF1593" s="306" t="s">
        <v>2592</v>
      </c>
      <c r="AG1593" s="307">
        <v>0.11</v>
      </c>
      <c r="AH1593" s="307">
        <v>0.11</v>
      </c>
      <c r="AI1593" s="307">
        <v>0.1</v>
      </c>
      <c r="AJ1593" s="50" t="s">
        <v>0</v>
      </c>
      <c r="AK1593" s="307">
        <v>1031.01</v>
      </c>
      <c r="AL1593" s="307">
        <v>0.34533333333333333</v>
      </c>
      <c r="AM1593" s="311">
        <v>9000</v>
      </c>
      <c r="AN1593" s="312">
        <v>10</v>
      </c>
      <c r="AO1593" s="313" t="s">
        <v>3071</v>
      </c>
      <c r="AP1593" s="313" t="s">
        <v>0</v>
      </c>
      <c r="AQ1593" s="313" t="s">
        <v>3322</v>
      </c>
      <c r="AR1593" s="314" t="s">
        <v>0</v>
      </c>
      <c r="AS1593" s="314"/>
    </row>
    <row r="1594" spans="1:45" x14ac:dyDescent="0.2">
      <c r="A1594" s="306" t="s">
        <v>2632</v>
      </c>
      <c r="B1594" s="50" t="s">
        <v>308</v>
      </c>
      <c r="C1594" s="50" t="s">
        <v>295</v>
      </c>
      <c r="D1594" s="50" t="s">
        <v>778</v>
      </c>
      <c r="E1594" s="50" t="s">
        <v>297</v>
      </c>
      <c r="F1594" s="50" t="s">
        <v>1044</v>
      </c>
      <c r="G1594" s="50" t="s">
        <v>2624</v>
      </c>
      <c r="H1594" s="50" t="s">
        <v>3079</v>
      </c>
      <c r="I1594" s="50" t="s">
        <v>1569</v>
      </c>
      <c r="J1594" s="50" t="s">
        <v>1082</v>
      </c>
      <c r="L1594" s="307">
        <v>4593.97</v>
      </c>
      <c r="M1594" s="308">
        <v>9000</v>
      </c>
      <c r="N1594" s="307">
        <v>4270.8</v>
      </c>
      <c r="O1594" s="50" t="s">
        <v>3198</v>
      </c>
      <c r="P1594" s="50" t="s">
        <v>3068</v>
      </c>
      <c r="Q1594" s="50" t="s">
        <v>300</v>
      </c>
      <c r="R1594" s="50" t="s">
        <v>785</v>
      </c>
      <c r="T1594" s="308">
        <v>8835.85</v>
      </c>
      <c r="U1594" s="309">
        <v>15</v>
      </c>
      <c r="V1594" s="310">
        <v>45200</v>
      </c>
      <c r="W1594" s="310">
        <v>45930</v>
      </c>
      <c r="X1594" s="50" t="s">
        <v>3408</v>
      </c>
      <c r="AC1594" s="50" t="s">
        <v>1083</v>
      </c>
      <c r="AD1594" s="50" t="s">
        <v>304</v>
      </c>
      <c r="AE1594" s="310">
        <v>44669</v>
      </c>
      <c r="AF1594" s="306" t="s">
        <v>2592</v>
      </c>
      <c r="AG1594" s="307">
        <v>1.97</v>
      </c>
      <c r="AH1594" s="307">
        <v>1.96</v>
      </c>
      <c r="AI1594" s="307">
        <v>0.93</v>
      </c>
      <c r="AJ1594" s="306" t="s">
        <v>0</v>
      </c>
      <c r="AK1594" s="307">
        <v>71.94</v>
      </c>
      <c r="AL1594" s="307">
        <v>3</v>
      </c>
      <c r="AM1594" s="311">
        <v>9000</v>
      </c>
      <c r="AN1594" s="312">
        <v>10</v>
      </c>
      <c r="AO1594" s="313" t="s">
        <v>3071</v>
      </c>
      <c r="AP1594" s="313" t="s">
        <v>0</v>
      </c>
      <c r="AQ1594" s="313" t="s">
        <v>3322</v>
      </c>
      <c r="AR1594" s="314" t="s">
        <v>0</v>
      </c>
      <c r="AS1594" s="314"/>
    </row>
    <row r="1595" spans="1:45" x14ac:dyDescent="0.2">
      <c r="A1595" s="306" t="s">
        <v>2633</v>
      </c>
      <c r="B1595" s="50" t="s">
        <v>308</v>
      </c>
      <c r="C1595" s="50" t="s">
        <v>295</v>
      </c>
      <c r="D1595" s="50" t="s">
        <v>778</v>
      </c>
      <c r="E1595" s="50" t="s">
        <v>297</v>
      </c>
      <c r="F1595" s="50" t="s">
        <v>1044</v>
      </c>
      <c r="G1595" s="50" t="s">
        <v>2624</v>
      </c>
      <c r="H1595" s="50" t="s">
        <v>3108</v>
      </c>
      <c r="I1595" s="50" t="s">
        <v>1569</v>
      </c>
      <c r="J1595" s="50" t="s">
        <v>1082</v>
      </c>
      <c r="L1595" s="307">
        <v>3595.13</v>
      </c>
      <c r="M1595" s="308">
        <v>9000</v>
      </c>
      <c r="N1595" s="307">
        <v>3342.24</v>
      </c>
      <c r="O1595" s="50" t="s">
        <v>3199</v>
      </c>
      <c r="P1595" s="50" t="s">
        <v>3068</v>
      </c>
      <c r="Q1595" s="50" t="s">
        <v>300</v>
      </c>
      <c r="R1595" s="50" t="s">
        <v>905</v>
      </c>
      <c r="T1595" s="308">
        <v>8816.07</v>
      </c>
      <c r="U1595" s="309">
        <v>15</v>
      </c>
      <c r="V1595" s="310">
        <v>45200</v>
      </c>
      <c r="W1595" s="310">
        <v>45930</v>
      </c>
      <c r="X1595" s="50" t="s">
        <v>3408</v>
      </c>
      <c r="AC1595" s="50" t="s">
        <v>1083</v>
      </c>
      <c r="AD1595" s="50" t="s">
        <v>304</v>
      </c>
      <c r="AE1595" s="310">
        <v>44669</v>
      </c>
      <c r="AF1595" s="306" t="s">
        <v>2592</v>
      </c>
      <c r="AG1595" s="307">
        <v>2.2799999999999998</v>
      </c>
      <c r="AH1595" s="307">
        <v>2.2599999999999998</v>
      </c>
      <c r="AI1595" s="307">
        <v>1.04</v>
      </c>
      <c r="AJ1595" s="306" t="s">
        <v>181</v>
      </c>
      <c r="AK1595" s="307">
        <v>55.29</v>
      </c>
      <c r="AL1595" s="307">
        <v>3.43</v>
      </c>
      <c r="AM1595" s="311">
        <v>9000</v>
      </c>
      <c r="AN1595" s="312">
        <v>10</v>
      </c>
      <c r="AO1595" s="313" t="s">
        <v>3071</v>
      </c>
      <c r="AP1595" s="313" t="s">
        <v>0</v>
      </c>
      <c r="AQ1595" s="313" t="s">
        <v>3322</v>
      </c>
      <c r="AR1595" s="314" t="s">
        <v>0</v>
      </c>
      <c r="AS1595" s="314"/>
    </row>
    <row r="1596" spans="1:45" x14ac:dyDescent="0.2">
      <c r="A1596" s="306" t="s">
        <v>2634</v>
      </c>
      <c r="B1596" s="50" t="s">
        <v>308</v>
      </c>
      <c r="C1596" s="50" t="s">
        <v>295</v>
      </c>
      <c r="D1596" s="50" t="s">
        <v>778</v>
      </c>
      <c r="E1596" s="50" t="s">
        <v>297</v>
      </c>
      <c r="F1596" s="50" t="s">
        <v>1044</v>
      </c>
      <c r="G1596" s="50" t="s">
        <v>2624</v>
      </c>
      <c r="H1596" s="50" t="s">
        <v>3079</v>
      </c>
      <c r="I1596" s="50" t="s">
        <v>1569</v>
      </c>
      <c r="J1596" s="50" t="s">
        <v>1085</v>
      </c>
      <c r="L1596" s="307">
        <v>4312.72</v>
      </c>
      <c r="M1596" s="308">
        <v>9000</v>
      </c>
      <c r="N1596" s="307">
        <v>4009.38</v>
      </c>
      <c r="O1596" s="50" t="s">
        <v>3200</v>
      </c>
      <c r="P1596" s="50" t="s">
        <v>3068</v>
      </c>
      <c r="Q1596" s="50" t="s">
        <v>300</v>
      </c>
      <c r="R1596" s="50" t="s">
        <v>785</v>
      </c>
      <c r="T1596" s="308">
        <v>10767.08</v>
      </c>
      <c r="U1596" s="309">
        <v>15</v>
      </c>
      <c r="V1596" s="310">
        <v>45200</v>
      </c>
      <c r="W1596" s="310">
        <v>45930</v>
      </c>
      <c r="X1596" s="50" t="s">
        <v>3408</v>
      </c>
      <c r="AC1596" s="50" t="s">
        <v>1086</v>
      </c>
      <c r="AD1596" s="50" t="s">
        <v>304</v>
      </c>
      <c r="AE1596" s="310">
        <v>44669</v>
      </c>
      <c r="AF1596" s="306" t="s">
        <v>2592</v>
      </c>
      <c r="AG1596" s="307">
        <v>1.97</v>
      </c>
      <c r="AH1596" s="307">
        <v>1.96</v>
      </c>
      <c r="AI1596" s="307">
        <v>0.72</v>
      </c>
      <c r="AJ1596" s="50" t="s">
        <v>0</v>
      </c>
      <c r="AK1596" s="307">
        <v>137.36810109594396</v>
      </c>
      <c r="AL1596" s="307">
        <v>2.4731063816579404</v>
      </c>
      <c r="AM1596" s="311">
        <v>9000</v>
      </c>
      <c r="AN1596" s="312">
        <v>10</v>
      </c>
      <c r="AO1596" s="313" t="s">
        <v>3071</v>
      </c>
      <c r="AP1596" s="313" t="s">
        <v>0</v>
      </c>
      <c r="AQ1596" s="313" t="s">
        <v>3322</v>
      </c>
      <c r="AR1596" s="314" t="s">
        <v>0</v>
      </c>
      <c r="AS1596" s="314"/>
    </row>
    <row r="1597" spans="1:45" x14ac:dyDescent="0.2">
      <c r="A1597" s="306" t="s">
        <v>2635</v>
      </c>
      <c r="B1597" s="50" t="s">
        <v>308</v>
      </c>
      <c r="C1597" s="50" t="s">
        <v>295</v>
      </c>
      <c r="D1597" s="50" t="s">
        <v>778</v>
      </c>
      <c r="E1597" s="50" t="s">
        <v>297</v>
      </c>
      <c r="F1597" s="50" t="s">
        <v>1044</v>
      </c>
      <c r="G1597" s="50" t="s">
        <v>2624</v>
      </c>
      <c r="H1597" s="50" t="s">
        <v>3108</v>
      </c>
      <c r="I1597" s="50" t="s">
        <v>1569</v>
      </c>
      <c r="J1597" s="50" t="s">
        <v>1085</v>
      </c>
      <c r="L1597" s="307">
        <v>3176.95</v>
      </c>
      <c r="M1597" s="308">
        <v>9000</v>
      </c>
      <c r="N1597" s="307">
        <v>2953.53</v>
      </c>
      <c r="O1597" s="50" t="s">
        <v>3201</v>
      </c>
      <c r="P1597" s="50" t="s">
        <v>3068</v>
      </c>
      <c r="Q1597" s="50" t="s">
        <v>300</v>
      </c>
      <c r="R1597" s="50" t="s">
        <v>905</v>
      </c>
      <c r="T1597" s="308">
        <v>10999.54</v>
      </c>
      <c r="U1597" s="309">
        <v>15</v>
      </c>
      <c r="V1597" s="310">
        <v>45200</v>
      </c>
      <c r="W1597" s="310">
        <v>45930</v>
      </c>
      <c r="X1597" s="50" t="s">
        <v>3408</v>
      </c>
      <c r="AC1597" s="50" t="s">
        <v>1086</v>
      </c>
      <c r="AD1597" s="50" t="s">
        <v>304</v>
      </c>
      <c r="AE1597" s="310">
        <v>44669</v>
      </c>
      <c r="AF1597" s="306" t="s">
        <v>2592</v>
      </c>
      <c r="AG1597" s="307">
        <v>2.2799999999999998</v>
      </c>
      <c r="AH1597" s="307">
        <v>2.2599999999999998</v>
      </c>
      <c r="AI1597" s="307">
        <v>0.84</v>
      </c>
      <c r="AJ1597" s="306" t="s">
        <v>0</v>
      </c>
      <c r="AK1597" s="307">
        <v>272.39835808748376</v>
      </c>
      <c r="AL1597" s="307">
        <v>1.8263070896691846</v>
      </c>
      <c r="AM1597" s="311">
        <v>9000</v>
      </c>
      <c r="AN1597" s="312">
        <v>10</v>
      </c>
      <c r="AO1597" s="313" t="s">
        <v>3071</v>
      </c>
      <c r="AP1597" s="313" t="s">
        <v>0</v>
      </c>
      <c r="AQ1597" s="313" t="s">
        <v>3322</v>
      </c>
      <c r="AR1597" s="314" t="s">
        <v>0</v>
      </c>
      <c r="AS1597" s="314"/>
    </row>
    <row r="1598" spans="1:45" x14ac:dyDescent="0.2">
      <c r="A1598" s="306" t="s">
        <v>2636</v>
      </c>
      <c r="B1598" s="50" t="s">
        <v>310</v>
      </c>
      <c r="C1598" s="50" t="s">
        <v>295</v>
      </c>
      <c r="D1598" s="50" t="s">
        <v>778</v>
      </c>
      <c r="E1598" s="50" t="s">
        <v>297</v>
      </c>
      <c r="F1598" s="50" t="s">
        <v>1044</v>
      </c>
      <c r="G1598" s="50" t="s">
        <v>2624</v>
      </c>
      <c r="H1598" s="50" t="s">
        <v>3079</v>
      </c>
      <c r="I1598" s="50" t="s">
        <v>1401</v>
      </c>
      <c r="J1598" s="50" t="s">
        <v>1084</v>
      </c>
      <c r="L1598" s="307">
        <v>653.39</v>
      </c>
      <c r="M1598" s="308">
        <v>9000</v>
      </c>
      <c r="N1598" s="307">
        <v>607.62</v>
      </c>
      <c r="O1598" s="50" t="s">
        <v>3195</v>
      </c>
      <c r="P1598" s="50" t="s">
        <v>3068</v>
      </c>
      <c r="Q1598" s="50" t="s">
        <v>300</v>
      </c>
      <c r="R1598" s="50" t="s">
        <v>785</v>
      </c>
      <c r="T1598" s="308">
        <v>3562.8</v>
      </c>
      <c r="U1598" s="309">
        <v>15</v>
      </c>
      <c r="V1598" s="310">
        <v>45200</v>
      </c>
      <c r="W1598" s="310">
        <v>45930</v>
      </c>
      <c r="X1598" s="50" t="s">
        <v>3408</v>
      </c>
      <c r="AD1598" s="50" t="s">
        <v>304</v>
      </c>
      <c r="AE1598" s="310">
        <v>44669</v>
      </c>
      <c r="AF1598" s="306" t="s">
        <v>2592</v>
      </c>
      <c r="AG1598" s="307">
        <v>0.15</v>
      </c>
      <c r="AH1598" s="307">
        <v>0.15</v>
      </c>
      <c r="AI1598" s="307">
        <v>0.21</v>
      </c>
      <c r="AJ1598" s="306" t="s">
        <v>0</v>
      </c>
      <c r="AK1598" s="307">
        <v>490.74</v>
      </c>
      <c r="AL1598" s="307">
        <v>0.42</v>
      </c>
      <c r="AM1598" s="311">
        <v>9000</v>
      </c>
      <c r="AN1598" s="312">
        <v>10</v>
      </c>
      <c r="AO1598" s="313" t="s">
        <v>3071</v>
      </c>
      <c r="AP1598" s="313" t="s">
        <v>0</v>
      </c>
      <c r="AQ1598" s="313" t="s">
        <v>3322</v>
      </c>
      <c r="AR1598" s="314" t="s">
        <v>0</v>
      </c>
      <c r="AS1598" s="314"/>
    </row>
    <row r="1599" spans="1:45" x14ac:dyDescent="0.2">
      <c r="A1599" s="306" t="s">
        <v>2637</v>
      </c>
      <c r="B1599" s="50" t="s">
        <v>310</v>
      </c>
      <c r="C1599" s="50" t="s">
        <v>295</v>
      </c>
      <c r="D1599" s="50" t="s">
        <v>778</v>
      </c>
      <c r="E1599" s="50" t="s">
        <v>297</v>
      </c>
      <c r="F1599" s="50" t="s">
        <v>1044</v>
      </c>
      <c r="G1599" s="50" t="s">
        <v>2624</v>
      </c>
      <c r="H1599" s="50" t="s">
        <v>3108</v>
      </c>
      <c r="I1599" s="50" t="s">
        <v>1401</v>
      </c>
      <c r="J1599" s="50" t="s">
        <v>1084</v>
      </c>
      <c r="L1599" s="307">
        <v>537.35</v>
      </c>
      <c r="M1599" s="308">
        <v>9000</v>
      </c>
      <c r="N1599" s="307">
        <v>499.9</v>
      </c>
      <c r="O1599" s="50" t="s">
        <v>3197</v>
      </c>
      <c r="P1599" s="50" t="s">
        <v>3068</v>
      </c>
      <c r="Q1599" s="50" t="s">
        <v>300</v>
      </c>
      <c r="R1599" s="50" t="s">
        <v>905</v>
      </c>
      <c r="T1599" s="308">
        <v>5981.72</v>
      </c>
      <c r="U1599" s="309">
        <v>15</v>
      </c>
      <c r="V1599" s="310">
        <v>45200</v>
      </c>
      <c r="W1599" s="310">
        <v>45930</v>
      </c>
      <c r="X1599" s="50" t="s">
        <v>3408</v>
      </c>
      <c r="AD1599" s="50" t="s">
        <v>304</v>
      </c>
      <c r="AE1599" s="310">
        <v>44669</v>
      </c>
      <c r="AF1599" s="306" t="s">
        <v>2592</v>
      </c>
      <c r="AG1599" s="307">
        <v>0.11</v>
      </c>
      <c r="AH1599" s="307">
        <v>0.11</v>
      </c>
      <c r="AI1599" s="307">
        <v>0.1</v>
      </c>
      <c r="AJ1599" s="50" t="s">
        <v>0</v>
      </c>
      <c r="AK1599" s="307">
        <v>1031.01</v>
      </c>
      <c r="AL1599" s="307">
        <v>0.34533333333333333</v>
      </c>
      <c r="AM1599" s="311">
        <v>9000</v>
      </c>
      <c r="AN1599" s="312">
        <v>10</v>
      </c>
      <c r="AO1599" s="313" t="s">
        <v>3071</v>
      </c>
      <c r="AP1599" s="313" t="s">
        <v>0</v>
      </c>
      <c r="AQ1599" s="313" t="s">
        <v>3322</v>
      </c>
      <c r="AR1599" s="314" t="s">
        <v>0</v>
      </c>
      <c r="AS1599" s="314"/>
    </row>
    <row r="1600" spans="1:45" x14ac:dyDescent="0.2">
      <c r="A1600" s="306" t="s">
        <v>2638</v>
      </c>
      <c r="B1600" s="50" t="s">
        <v>310</v>
      </c>
      <c r="C1600" s="50" t="s">
        <v>295</v>
      </c>
      <c r="D1600" s="50" t="s">
        <v>778</v>
      </c>
      <c r="E1600" s="50" t="s">
        <v>297</v>
      </c>
      <c r="F1600" s="50" t="s">
        <v>1044</v>
      </c>
      <c r="G1600" s="50" t="s">
        <v>2624</v>
      </c>
      <c r="H1600" s="50" t="s">
        <v>3079</v>
      </c>
      <c r="I1600" s="50" t="s">
        <v>1569</v>
      </c>
      <c r="J1600" s="50" t="s">
        <v>1082</v>
      </c>
      <c r="L1600" s="307">
        <v>4592.72</v>
      </c>
      <c r="M1600" s="308">
        <v>9000</v>
      </c>
      <c r="N1600" s="307">
        <v>4270.8</v>
      </c>
      <c r="O1600" s="50" t="s">
        <v>3198</v>
      </c>
      <c r="P1600" s="50" t="s">
        <v>3068</v>
      </c>
      <c r="Q1600" s="50" t="s">
        <v>300</v>
      </c>
      <c r="R1600" s="50" t="s">
        <v>785</v>
      </c>
      <c r="T1600" s="308">
        <v>8821.42</v>
      </c>
      <c r="U1600" s="309">
        <v>15</v>
      </c>
      <c r="V1600" s="310">
        <v>45200</v>
      </c>
      <c r="W1600" s="310">
        <v>45930</v>
      </c>
      <c r="X1600" s="50" t="s">
        <v>3408</v>
      </c>
      <c r="AC1600" s="50" t="s">
        <v>1083</v>
      </c>
      <c r="AD1600" s="50" t="s">
        <v>304</v>
      </c>
      <c r="AE1600" s="310">
        <v>44669</v>
      </c>
      <c r="AF1600" s="306" t="s">
        <v>2592</v>
      </c>
      <c r="AG1600" s="307">
        <v>1.62</v>
      </c>
      <c r="AH1600" s="307">
        <v>1.61</v>
      </c>
      <c r="AI1600" s="307">
        <v>0.81</v>
      </c>
      <c r="AJ1600" s="306" t="s">
        <v>0</v>
      </c>
      <c r="AK1600" s="307">
        <v>162.5644420501599</v>
      </c>
      <c r="AL1600" s="307">
        <v>2.0616349061427539</v>
      </c>
      <c r="AM1600" s="311">
        <v>9000</v>
      </c>
      <c r="AN1600" s="312">
        <v>10</v>
      </c>
      <c r="AO1600" s="313" t="s">
        <v>3071</v>
      </c>
      <c r="AP1600" s="313" t="s">
        <v>0</v>
      </c>
      <c r="AQ1600" s="313" t="s">
        <v>3322</v>
      </c>
      <c r="AR1600" s="314" t="s">
        <v>0</v>
      </c>
      <c r="AS1600" s="314"/>
    </row>
    <row r="1601" spans="1:45" x14ac:dyDescent="0.2">
      <c r="A1601" s="306" t="s">
        <v>2639</v>
      </c>
      <c r="B1601" s="50" t="s">
        <v>310</v>
      </c>
      <c r="C1601" s="50" t="s">
        <v>295</v>
      </c>
      <c r="D1601" s="50" t="s">
        <v>778</v>
      </c>
      <c r="E1601" s="50" t="s">
        <v>297</v>
      </c>
      <c r="F1601" s="50" t="s">
        <v>1044</v>
      </c>
      <c r="G1601" s="50" t="s">
        <v>2624</v>
      </c>
      <c r="H1601" s="50" t="s">
        <v>3108</v>
      </c>
      <c r="I1601" s="50" t="s">
        <v>1569</v>
      </c>
      <c r="J1601" s="50" t="s">
        <v>1082</v>
      </c>
      <c r="L1601" s="307">
        <v>3594.18</v>
      </c>
      <c r="M1601" s="308">
        <v>9000</v>
      </c>
      <c r="N1601" s="307">
        <v>3342.24</v>
      </c>
      <c r="O1601" s="50" t="s">
        <v>3199</v>
      </c>
      <c r="P1601" s="50" t="s">
        <v>3068</v>
      </c>
      <c r="Q1601" s="50" t="s">
        <v>300</v>
      </c>
      <c r="R1601" s="50" t="s">
        <v>905</v>
      </c>
      <c r="T1601" s="308">
        <v>8799.19</v>
      </c>
      <c r="U1601" s="309">
        <v>15</v>
      </c>
      <c r="V1601" s="310">
        <v>45200</v>
      </c>
      <c r="W1601" s="310">
        <v>45930</v>
      </c>
      <c r="X1601" s="50" t="s">
        <v>3408</v>
      </c>
      <c r="AC1601" s="50" t="s">
        <v>1083</v>
      </c>
      <c r="AD1601" s="50" t="s">
        <v>304</v>
      </c>
      <c r="AE1601" s="310">
        <v>44669</v>
      </c>
      <c r="AF1601" s="306" t="s">
        <v>2592</v>
      </c>
      <c r="AG1601" s="307">
        <v>1.87</v>
      </c>
      <c r="AH1601" s="307">
        <v>1.85</v>
      </c>
      <c r="AI1601" s="307">
        <v>0.91</v>
      </c>
      <c r="AJ1601" s="306" t="s">
        <v>0</v>
      </c>
      <c r="AK1601" s="307">
        <v>299.88709410069998</v>
      </c>
      <c r="AL1601" s="307">
        <v>1.6192784772580182</v>
      </c>
      <c r="AM1601" s="311">
        <v>9000</v>
      </c>
      <c r="AN1601" s="312">
        <v>10</v>
      </c>
      <c r="AO1601" s="313" t="s">
        <v>3071</v>
      </c>
      <c r="AP1601" s="313" t="s">
        <v>0</v>
      </c>
      <c r="AQ1601" s="313" t="s">
        <v>3322</v>
      </c>
      <c r="AR1601" s="314" t="s">
        <v>0</v>
      </c>
      <c r="AS1601" s="314"/>
    </row>
    <row r="1602" spans="1:45" x14ac:dyDescent="0.2">
      <c r="A1602" s="306" t="s">
        <v>2640</v>
      </c>
      <c r="B1602" s="50" t="s">
        <v>310</v>
      </c>
      <c r="C1602" s="50" t="s">
        <v>295</v>
      </c>
      <c r="D1602" s="50" t="s">
        <v>778</v>
      </c>
      <c r="E1602" s="50" t="s">
        <v>297</v>
      </c>
      <c r="F1602" s="50" t="s">
        <v>1044</v>
      </c>
      <c r="G1602" s="50" t="s">
        <v>2624</v>
      </c>
      <c r="H1602" s="50" t="s">
        <v>3079</v>
      </c>
      <c r="I1602" s="50" t="s">
        <v>1569</v>
      </c>
      <c r="J1602" s="50" t="s">
        <v>1085</v>
      </c>
      <c r="L1602" s="307">
        <v>4311.4799999999996</v>
      </c>
      <c r="M1602" s="308">
        <v>9000</v>
      </c>
      <c r="N1602" s="307">
        <v>4009.38</v>
      </c>
      <c r="O1602" s="50" t="s">
        <v>3200</v>
      </c>
      <c r="P1602" s="50" t="s">
        <v>3068</v>
      </c>
      <c r="Q1602" s="50" t="s">
        <v>300</v>
      </c>
      <c r="R1602" s="50" t="s">
        <v>785</v>
      </c>
      <c r="T1602" s="308">
        <v>10741.49</v>
      </c>
      <c r="U1602" s="309">
        <v>15</v>
      </c>
      <c r="V1602" s="310">
        <v>45200</v>
      </c>
      <c r="W1602" s="310">
        <v>45930</v>
      </c>
      <c r="X1602" s="50" t="s">
        <v>3408</v>
      </c>
      <c r="AC1602" s="50" t="s">
        <v>1086</v>
      </c>
      <c r="AD1602" s="50" t="s">
        <v>304</v>
      </c>
      <c r="AE1602" s="310">
        <v>44669</v>
      </c>
      <c r="AF1602" s="306" t="s">
        <v>2592</v>
      </c>
      <c r="AG1602" s="307">
        <v>1.62</v>
      </c>
      <c r="AH1602" s="307">
        <v>1.61</v>
      </c>
      <c r="AI1602" s="307">
        <v>0.63</v>
      </c>
      <c r="AJ1602" s="50" t="s">
        <v>0</v>
      </c>
      <c r="AK1602" s="307">
        <v>138.69313359491491</v>
      </c>
      <c r="AL1602" s="307">
        <v>2.4721078083366645</v>
      </c>
      <c r="AM1602" s="311">
        <v>9000</v>
      </c>
      <c r="AN1602" s="312">
        <v>10</v>
      </c>
      <c r="AO1602" s="313" t="s">
        <v>3071</v>
      </c>
      <c r="AP1602" s="313" t="s">
        <v>0</v>
      </c>
      <c r="AQ1602" s="313" t="s">
        <v>3322</v>
      </c>
      <c r="AR1602" s="314" t="s">
        <v>0</v>
      </c>
      <c r="AS1602" s="314"/>
    </row>
    <row r="1603" spans="1:45" x14ac:dyDescent="0.2">
      <c r="A1603" s="306" t="s">
        <v>2641</v>
      </c>
      <c r="B1603" s="50" t="s">
        <v>310</v>
      </c>
      <c r="C1603" s="50" t="s">
        <v>295</v>
      </c>
      <c r="D1603" s="50" t="s">
        <v>778</v>
      </c>
      <c r="E1603" s="50" t="s">
        <v>297</v>
      </c>
      <c r="F1603" s="50" t="s">
        <v>1044</v>
      </c>
      <c r="G1603" s="50" t="s">
        <v>2624</v>
      </c>
      <c r="H1603" s="50" t="s">
        <v>3108</v>
      </c>
      <c r="I1603" s="50" t="s">
        <v>1569</v>
      </c>
      <c r="J1603" s="50" t="s">
        <v>1085</v>
      </c>
      <c r="L1603" s="307">
        <v>3176</v>
      </c>
      <c r="M1603" s="308">
        <v>9000</v>
      </c>
      <c r="N1603" s="307">
        <v>2953.53</v>
      </c>
      <c r="O1603" s="50" t="s">
        <v>3201</v>
      </c>
      <c r="P1603" s="50" t="s">
        <v>3068</v>
      </c>
      <c r="Q1603" s="50" t="s">
        <v>300</v>
      </c>
      <c r="R1603" s="50" t="s">
        <v>905</v>
      </c>
      <c r="T1603" s="308">
        <v>10969.69</v>
      </c>
      <c r="U1603" s="309">
        <v>15</v>
      </c>
      <c r="V1603" s="310">
        <v>45200</v>
      </c>
      <c r="W1603" s="310">
        <v>45930</v>
      </c>
      <c r="X1603" s="50" t="s">
        <v>3408</v>
      </c>
      <c r="AC1603" s="50" t="s">
        <v>1086</v>
      </c>
      <c r="AD1603" s="50" t="s">
        <v>304</v>
      </c>
      <c r="AE1603" s="310">
        <v>44669</v>
      </c>
      <c r="AF1603" s="306" t="s">
        <v>2592</v>
      </c>
      <c r="AG1603" s="307">
        <v>1.87</v>
      </c>
      <c r="AH1603" s="307">
        <v>1.85</v>
      </c>
      <c r="AI1603" s="307">
        <v>0.74</v>
      </c>
      <c r="AJ1603" s="306" t="s">
        <v>0</v>
      </c>
      <c r="AK1603" s="307">
        <v>273.83686186969607</v>
      </c>
      <c r="AL1603" s="307">
        <v>1.8255387013298647</v>
      </c>
      <c r="AM1603" s="311">
        <v>9000</v>
      </c>
      <c r="AN1603" s="312">
        <v>10</v>
      </c>
      <c r="AO1603" s="313" t="s">
        <v>3071</v>
      </c>
      <c r="AP1603" s="313" t="s">
        <v>0</v>
      </c>
      <c r="AQ1603" s="313" t="s">
        <v>3322</v>
      </c>
      <c r="AR1603" s="314" t="s">
        <v>0</v>
      </c>
      <c r="AS1603" s="314"/>
    </row>
    <row r="1604" spans="1:45" x14ac:dyDescent="0.2">
      <c r="A1604" s="306" t="s">
        <v>2004</v>
      </c>
      <c r="B1604" s="50" t="s">
        <v>294</v>
      </c>
      <c r="C1604" s="50" t="s">
        <v>295</v>
      </c>
      <c r="D1604" s="50" t="s">
        <v>778</v>
      </c>
      <c r="E1604" s="50" t="s">
        <v>679</v>
      </c>
      <c r="F1604" s="50" t="s">
        <v>680</v>
      </c>
      <c r="G1604" s="50" t="s">
        <v>681</v>
      </c>
      <c r="H1604" s="50" t="s">
        <v>1088</v>
      </c>
      <c r="I1604" s="50" t="s">
        <v>688</v>
      </c>
      <c r="J1604" s="50" t="s">
        <v>1111</v>
      </c>
      <c r="K1604" s="50" t="s">
        <v>1112</v>
      </c>
      <c r="L1604" s="307">
        <v>1613.0055133127789</v>
      </c>
      <c r="M1604" s="308">
        <v>3000</v>
      </c>
      <c r="N1604" s="307">
        <v>1451.069343690401</v>
      </c>
      <c r="O1604" s="50" t="s">
        <v>2005</v>
      </c>
      <c r="P1604" s="50" t="s">
        <v>784</v>
      </c>
      <c r="Q1604" s="50" t="s">
        <v>300</v>
      </c>
      <c r="R1604" s="50" t="s">
        <v>1091</v>
      </c>
      <c r="T1604" s="308">
        <v>629</v>
      </c>
      <c r="U1604" s="309">
        <v>13</v>
      </c>
      <c r="V1604" s="310">
        <v>45200</v>
      </c>
      <c r="W1604" s="310">
        <v>45930</v>
      </c>
      <c r="X1604" s="50" t="s">
        <v>2828</v>
      </c>
      <c r="Y1604" s="50" t="s">
        <v>688</v>
      </c>
      <c r="AA1604" s="50" t="s">
        <v>1112</v>
      </c>
      <c r="AD1604" s="50" t="s">
        <v>304</v>
      </c>
      <c r="AF1604" s="306"/>
      <c r="AG1604" s="307">
        <v>0.6747102097928197</v>
      </c>
      <c r="AH1604" s="307">
        <v>0.70364588588232235</v>
      </c>
      <c r="AI1604" s="307">
        <v>0.33574927944585992</v>
      </c>
      <c r="AJ1604" s="306" t="s">
        <v>0</v>
      </c>
      <c r="AK1604" s="307">
        <v>148.54055763555891</v>
      </c>
      <c r="AL1604" s="307">
        <v>3.0516242502226429</v>
      </c>
      <c r="AM1604" s="311">
        <v>3000</v>
      </c>
      <c r="AN1604" s="312">
        <v>6</v>
      </c>
      <c r="AO1604" s="313" t="s">
        <v>857</v>
      </c>
      <c r="AP1604" s="313" t="s">
        <v>0</v>
      </c>
      <c r="AQ1604" s="313" t="s">
        <v>306</v>
      </c>
      <c r="AR1604" s="314" t="s">
        <v>0</v>
      </c>
      <c r="AS1604" s="314"/>
    </row>
    <row r="1605" spans="1:45" x14ac:dyDescent="0.2">
      <c r="A1605" s="306" t="s">
        <v>2008</v>
      </c>
      <c r="B1605" s="50" t="s">
        <v>294</v>
      </c>
      <c r="C1605" s="50" t="s">
        <v>295</v>
      </c>
      <c r="D1605" s="50" t="s">
        <v>778</v>
      </c>
      <c r="E1605" s="50" t="s">
        <v>679</v>
      </c>
      <c r="F1605" s="50" t="s">
        <v>680</v>
      </c>
      <c r="G1605" s="50" t="s">
        <v>681</v>
      </c>
      <c r="H1605" s="50" t="s">
        <v>1088</v>
      </c>
      <c r="I1605" s="50" t="s">
        <v>1117</v>
      </c>
      <c r="J1605" s="50" t="s">
        <v>1111</v>
      </c>
      <c r="K1605" s="50" t="s">
        <v>1112</v>
      </c>
      <c r="L1605" s="307">
        <v>1700.3936842564301</v>
      </c>
      <c r="M1605" s="308">
        <v>3000</v>
      </c>
      <c r="N1605" s="307">
        <v>1530.048424380926</v>
      </c>
      <c r="O1605" s="50" t="s">
        <v>2009</v>
      </c>
      <c r="P1605" s="50" t="s">
        <v>784</v>
      </c>
      <c r="Q1605" s="50" t="s">
        <v>300</v>
      </c>
      <c r="R1605" s="50" t="s">
        <v>1091</v>
      </c>
      <c r="T1605" s="308">
        <v>727.16</v>
      </c>
      <c r="U1605" s="309">
        <v>13</v>
      </c>
      <c r="V1605" s="310">
        <v>45200</v>
      </c>
      <c r="W1605" s="310">
        <v>45930</v>
      </c>
      <c r="X1605" s="50" t="s">
        <v>2828</v>
      </c>
      <c r="Y1605" s="50" t="s">
        <v>1117</v>
      </c>
      <c r="AA1605" s="50" t="s">
        <v>1112</v>
      </c>
      <c r="AD1605" s="50" t="s">
        <v>304</v>
      </c>
      <c r="AE1605" s="310">
        <v>44725</v>
      </c>
      <c r="AF1605" s="306" t="s">
        <v>2642</v>
      </c>
      <c r="AG1605" s="307">
        <v>0.73787766731593418</v>
      </c>
      <c r="AH1605" s="307">
        <v>0.76952249542630213</v>
      </c>
      <c r="AI1605" s="307">
        <v>0.36654876289803517</v>
      </c>
      <c r="AJ1605" s="50" t="s">
        <v>0</v>
      </c>
      <c r="AK1605" s="307">
        <v>133.92607119745341</v>
      </c>
      <c r="AL1605" s="307">
        <v>3.3385435839194861</v>
      </c>
      <c r="AM1605" s="311">
        <v>3000</v>
      </c>
      <c r="AN1605" s="312">
        <v>6</v>
      </c>
      <c r="AO1605" s="313" t="s">
        <v>857</v>
      </c>
      <c r="AP1605" s="313" t="s">
        <v>0</v>
      </c>
      <c r="AQ1605" s="313" t="s">
        <v>306</v>
      </c>
      <c r="AR1605" s="314" t="s">
        <v>0</v>
      </c>
      <c r="AS1605" s="314"/>
    </row>
    <row r="1606" spans="1:45" x14ac:dyDescent="0.2">
      <c r="A1606" s="306" t="s">
        <v>2016</v>
      </c>
      <c r="B1606" s="50" t="s">
        <v>294</v>
      </c>
      <c r="C1606" s="50" t="s">
        <v>295</v>
      </c>
      <c r="D1606" s="50" t="s">
        <v>778</v>
      </c>
      <c r="E1606" s="50" t="s">
        <v>679</v>
      </c>
      <c r="F1606" s="50" t="s">
        <v>680</v>
      </c>
      <c r="G1606" s="50" t="s">
        <v>681</v>
      </c>
      <c r="H1606" s="50" t="s">
        <v>1088</v>
      </c>
      <c r="I1606" s="50" t="s">
        <v>688</v>
      </c>
      <c r="J1606" s="50" t="s">
        <v>1111</v>
      </c>
      <c r="K1606" s="50" t="s">
        <v>1115</v>
      </c>
      <c r="L1606" s="307">
        <v>1661.31</v>
      </c>
      <c r="M1606" s="308">
        <v>3000</v>
      </c>
      <c r="N1606" s="307">
        <v>1493.78</v>
      </c>
      <c r="O1606" s="50" t="s">
        <v>2017</v>
      </c>
      <c r="P1606" s="50" t="s">
        <v>784</v>
      </c>
      <c r="Q1606" s="50" t="s">
        <v>300</v>
      </c>
      <c r="R1606" s="50" t="s">
        <v>1091</v>
      </c>
      <c r="T1606" s="308">
        <v>775.88</v>
      </c>
      <c r="U1606" s="309">
        <v>13</v>
      </c>
      <c r="V1606" s="310">
        <v>45200</v>
      </c>
      <c r="W1606" s="310">
        <v>45930</v>
      </c>
      <c r="X1606" s="50" t="s">
        <v>2828</v>
      </c>
      <c r="Y1606" s="50" t="s">
        <v>688</v>
      </c>
      <c r="AA1606" s="50" t="s">
        <v>1115</v>
      </c>
      <c r="AD1606" s="50" t="s">
        <v>304</v>
      </c>
      <c r="AE1606" s="310">
        <v>44725</v>
      </c>
      <c r="AF1606" s="306" t="s">
        <v>2642</v>
      </c>
      <c r="AG1606" s="307">
        <v>0.20355699999999999</v>
      </c>
      <c r="AH1606" s="307">
        <v>0.2</v>
      </c>
      <c r="AI1606" s="307">
        <v>0.94</v>
      </c>
      <c r="AJ1606" s="306" t="s">
        <v>0</v>
      </c>
      <c r="AK1606" s="307">
        <v>32.43</v>
      </c>
      <c r="AL1606" s="307">
        <v>1.1884615384615385</v>
      </c>
      <c r="AM1606" s="311">
        <v>3000</v>
      </c>
      <c r="AN1606" s="312">
        <v>6</v>
      </c>
      <c r="AO1606" s="313" t="s">
        <v>857</v>
      </c>
      <c r="AP1606" s="313" t="s">
        <v>0</v>
      </c>
      <c r="AQ1606" s="313" t="s">
        <v>306</v>
      </c>
      <c r="AR1606" s="314" t="s">
        <v>0</v>
      </c>
      <c r="AS1606" s="314"/>
    </row>
    <row r="1607" spans="1:45" x14ac:dyDescent="0.2">
      <c r="A1607" s="306" t="s">
        <v>2020</v>
      </c>
      <c r="B1607" s="50" t="s">
        <v>294</v>
      </c>
      <c r="C1607" s="50" t="s">
        <v>295</v>
      </c>
      <c r="D1607" s="50" t="s">
        <v>778</v>
      </c>
      <c r="E1607" s="50" t="s">
        <v>679</v>
      </c>
      <c r="F1607" s="50" t="s">
        <v>680</v>
      </c>
      <c r="G1607" s="50" t="s">
        <v>681</v>
      </c>
      <c r="H1607" s="50" t="s">
        <v>1088</v>
      </c>
      <c r="I1607" s="50" t="s">
        <v>1117</v>
      </c>
      <c r="J1607" s="50" t="s">
        <v>1111</v>
      </c>
      <c r="K1607" s="50" t="s">
        <v>1115</v>
      </c>
      <c r="L1607" s="307">
        <v>1862.54</v>
      </c>
      <c r="M1607" s="308">
        <v>3000</v>
      </c>
      <c r="N1607" s="307">
        <v>1674.71</v>
      </c>
      <c r="O1607" s="50" t="s">
        <v>2021</v>
      </c>
      <c r="P1607" s="50" t="s">
        <v>784</v>
      </c>
      <c r="Q1607" s="50" t="s">
        <v>300</v>
      </c>
      <c r="R1607" s="50" t="s">
        <v>1091</v>
      </c>
      <c r="T1607" s="308">
        <v>775.88</v>
      </c>
      <c r="U1607" s="309">
        <v>13</v>
      </c>
      <c r="V1607" s="310">
        <v>45200</v>
      </c>
      <c r="W1607" s="310">
        <v>45930</v>
      </c>
      <c r="X1607" s="50" t="s">
        <v>2828</v>
      </c>
      <c r="Y1607" s="50" t="s">
        <v>1117</v>
      </c>
      <c r="AA1607" s="50" t="s">
        <v>1115</v>
      </c>
      <c r="AD1607" s="50" t="s">
        <v>304</v>
      </c>
      <c r="AE1607" s="310">
        <v>44725</v>
      </c>
      <c r="AF1607" s="306" t="s">
        <v>2642</v>
      </c>
      <c r="AG1607" s="307">
        <v>0.228213</v>
      </c>
      <c r="AH1607" s="307">
        <v>0.23</v>
      </c>
      <c r="AI1607" s="307">
        <v>1.06</v>
      </c>
      <c r="AJ1607" s="306" t="s">
        <v>181</v>
      </c>
      <c r="AK1607" s="307">
        <v>26.67</v>
      </c>
      <c r="AL1607" s="307">
        <v>1.332307692307692</v>
      </c>
      <c r="AM1607" s="311">
        <v>3000</v>
      </c>
      <c r="AN1607" s="312">
        <v>6</v>
      </c>
      <c r="AO1607" s="313" t="s">
        <v>857</v>
      </c>
      <c r="AP1607" s="313" t="s">
        <v>0</v>
      </c>
      <c r="AQ1607" s="313" t="s">
        <v>306</v>
      </c>
      <c r="AR1607" s="314" t="s">
        <v>0</v>
      </c>
      <c r="AS1607" s="314"/>
    </row>
    <row r="1608" spans="1:45" x14ac:dyDescent="0.2">
      <c r="A1608" s="306" t="s">
        <v>2023</v>
      </c>
      <c r="B1608" s="50" t="s">
        <v>308</v>
      </c>
      <c r="C1608" s="50" t="s">
        <v>295</v>
      </c>
      <c r="D1608" s="50" t="s">
        <v>778</v>
      </c>
      <c r="E1608" s="50" t="s">
        <v>679</v>
      </c>
      <c r="F1608" s="50" t="s">
        <v>680</v>
      </c>
      <c r="G1608" s="50" t="s">
        <v>681</v>
      </c>
      <c r="H1608" s="50" t="s">
        <v>1088</v>
      </c>
      <c r="I1608" s="50" t="s">
        <v>688</v>
      </c>
      <c r="J1608" s="50" t="s">
        <v>1111</v>
      </c>
      <c r="K1608" s="50" t="s">
        <v>1112</v>
      </c>
      <c r="L1608" s="307">
        <v>1534.306572245883</v>
      </c>
      <c r="M1608" s="308">
        <v>3000</v>
      </c>
      <c r="N1608" s="307">
        <v>1380.4962225162969</v>
      </c>
      <c r="O1608" s="50" t="s">
        <v>2005</v>
      </c>
      <c r="P1608" s="50" t="s">
        <v>784</v>
      </c>
      <c r="Q1608" s="50" t="s">
        <v>300</v>
      </c>
      <c r="R1608" s="50" t="s">
        <v>1091</v>
      </c>
      <c r="T1608" s="308">
        <v>629</v>
      </c>
      <c r="U1608" s="309">
        <v>13</v>
      </c>
      <c r="V1608" s="310">
        <v>45200</v>
      </c>
      <c r="W1608" s="310">
        <v>45930</v>
      </c>
      <c r="X1608" s="50" t="s">
        <v>2828</v>
      </c>
      <c r="Y1608" s="50" t="s">
        <v>688</v>
      </c>
      <c r="AA1608" s="50" t="s">
        <v>1112</v>
      </c>
      <c r="AD1608" s="50" t="s">
        <v>304</v>
      </c>
      <c r="AF1608" s="306"/>
      <c r="AG1608" s="307">
        <v>0.68803408523073173</v>
      </c>
      <c r="AH1608" s="307">
        <v>0.71753542726984909</v>
      </c>
      <c r="AI1608" s="307">
        <v>0.3438167650053659</v>
      </c>
      <c r="AJ1608" s="50" t="s">
        <v>0</v>
      </c>
      <c r="AK1608" s="307">
        <v>144.49208775288881</v>
      </c>
      <c r="AL1608" s="307">
        <v>3.1798300462644642</v>
      </c>
      <c r="AM1608" s="311">
        <v>3000</v>
      </c>
      <c r="AN1608" s="312">
        <v>6</v>
      </c>
      <c r="AO1608" s="313" t="s">
        <v>857</v>
      </c>
      <c r="AP1608" s="313" t="s">
        <v>0</v>
      </c>
      <c r="AQ1608" s="313" t="s">
        <v>306</v>
      </c>
      <c r="AR1608" s="314" t="s">
        <v>0</v>
      </c>
      <c r="AS1608" s="314"/>
    </row>
    <row r="1609" spans="1:45" x14ac:dyDescent="0.2">
      <c r="A1609" s="306" t="s">
        <v>2025</v>
      </c>
      <c r="B1609" s="50" t="s">
        <v>308</v>
      </c>
      <c r="C1609" s="50" t="s">
        <v>295</v>
      </c>
      <c r="D1609" s="50" t="s">
        <v>778</v>
      </c>
      <c r="E1609" s="50" t="s">
        <v>679</v>
      </c>
      <c r="F1609" s="50" t="s">
        <v>680</v>
      </c>
      <c r="G1609" s="50" t="s">
        <v>681</v>
      </c>
      <c r="H1609" s="50" t="s">
        <v>1088</v>
      </c>
      <c r="I1609" s="50" t="s">
        <v>1117</v>
      </c>
      <c r="J1609" s="50" t="s">
        <v>1111</v>
      </c>
      <c r="K1609" s="50" t="s">
        <v>1112</v>
      </c>
      <c r="L1609" s="307">
        <v>1833.3996273648161</v>
      </c>
      <c r="M1609" s="308">
        <v>3000</v>
      </c>
      <c r="N1609" s="307">
        <v>1649.6310984427571</v>
      </c>
      <c r="O1609" s="50" t="s">
        <v>2009</v>
      </c>
      <c r="P1609" s="50" t="s">
        <v>784</v>
      </c>
      <c r="Q1609" s="50" t="s">
        <v>300</v>
      </c>
      <c r="R1609" s="50" t="s">
        <v>1091</v>
      </c>
      <c r="T1609" s="308">
        <v>727.16</v>
      </c>
      <c r="U1609" s="309">
        <v>13</v>
      </c>
      <c r="V1609" s="310">
        <v>45200</v>
      </c>
      <c r="W1609" s="310">
        <v>45930</v>
      </c>
      <c r="X1609" s="50" t="s">
        <v>2828</v>
      </c>
      <c r="Y1609" s="50" t="s">
        <v>1117</v>
      </c>
      <c r="AA1609" s="50" t="s">
        <v>1112</v>
      </c>
      <c r="AD1609" s="50" t="s">
        <v>304</v>
      </c>
      <c r="AE1609" s="310">
        <v>44725</v>
      </c>
      <c r="AF1609" s="306" t="s">
        <v>2642</v>
      </c>
      <c r="AG1609" s="307">
        <v>0.7973959734377889</v>
      </c>
      <c r="AH1609" s="307">
        <v>0.83158750700412953</v>
      </c>
      <c r="AI1609" s="307">
        <v>0.39675178046595722</v>
      </c>
      <c r="AJ1609" s="306" t="s">
        <v>0</v>
      </c>
      <c r="AK1609" s="307">
        <v>121.8229151080763</v>
      </c>
      <c r="AL1609" s="307">
        <v>3.6567535239785509</v>
      </c>
      <c r="AM1609" s="311">
        <v>3000</v>
      </c>
      <c r="AN1609" s="312">
        <v>6</v>
      </c>
      <c r="AO1609" s="313" t="s">
        <v>857</v>
      </c>
      <c r="AP1609" s="313" t="s">
        <v>0</v>
      </c>
      <c r="AQ1609" s="313" t="s">
        <v>306</v>
      </c>
      <c r="AR1609" s="314" t="s">
        <v>0</v>
      </c>
      <c r="AS1609" s="314"/>
    </row>
    <row r="1610" spans="1:45" x14ac:dyDescent="0.2">
      <c r="A1610" s="306" t="s">
        <v>2028</v>
      </c>
      <c r="B1610" s="50" t="s">
        <v>308</v>
      </c>
      <c r="C1610" s="50" t="s">
        <v>295</v>
      </c>
      <c r="D1610" s="50" t="s">
        <v>778</v>
      </c>
      <c r="E1610" s="50" t="s">
        <v>679</v>
      </c>
      <c r="F1610" s="50" t="s">
        <v>680</v>
      </c>
      <c r="G1610" s="50" t="s">
        <v>681</v>
      </c>
      <c r="H1610" s="50" t="s">
        <v>1088</v>
      </c>
      <c r="I1610" s="50" t="s">
        <v>688</v>
      </c>
      <c r="J1610" s="50" t="s">
        <v>1111</v>
      </c>
      <c r="K1610" s="50" t="s">
        <v>1115</v>
      </c>
      <c r="L1610" s="307">
        <v>1506.6</v>
      </c>
      <c r="M1610" s="308">
        <v>3000</v>
      </c>
      <c r="N1610" s="307">
        <v>1354.67</v>
      </c>
      <c r="O1610" s="50" t="s">
        <v>2017</v>
      </c>
      <c r="P1610" s="50" t="s">
        <v>784</v>
      </c>
      <c r="Q1610" s="50" t="s">
        <v>300</v>
      </c>
      <c r="R1610" s="50" t="s">
        <v>1091</v>
      </c>
      <c r="T1610" s="308">
        <v>775.88</v>
      </c>
      <c r="U1610" s="309">
        <v>13</v>
      </c>
      <c r="V1610" s="310">
        <v>45200</v>
      </c>
      <c r="W1610" s="310">
        <v>45930</v>
      </c>
      <c r="X1610" s="50" t="s">
        <v>2828</v>
      </c>
      <c r="Y1610" s="50" t="s">
        <v>688</v>
      </c>
      <c r="AA1610" s="50" t="s">
        <v>1115</v>
      </c>
      <c r="AD1610" s="50" t="s">
        <v>304</v>
      </c>
      <c r="AE1610" s="310">
        <v>44725</v>
      </c>
      <c r="AF1610" s="306" t="s">
        <v>2642</v>
      </c>
      <c r="AG1610" s="307">
        <v>0.18459999999999999</v>
      </c>
      <c r="AH1610" s="307">
        <v>0.18</v>
      </c>
      <c r="AI1610" s="307">
        <v>0.85</v>
      </c>
      <c r="AJ1610" s="306" t="s">
        <v>0</v>
      </c>
      <c r="AK1610" s="307">
        <v>37.909999999999997</v>
      </c>
      <c r="AL1610" s="307">
        <v>1.0776923076923079</v>
      </c>
      <c r="AM1610" s="311">
        <v>3000</v>
      </c>
      <c r="AN1610" s="312">
        <v>6</v>
      </c>
      <c r="AO1610" s="313" t="s">
        <v>857</v>
      </c>
      <c r="AP1610" s="313" t="s">
        <v>0</v>
      </c>
      <c r="AQ1610" s="313" t="s">
        <v>306</v>
      </c>
      <c r="AR1610" s="314" t="s">
        <v>0</v>
      </c>
      <c r="AS1610" s="314"/>
    </row>
    <row r="1611" spans="1:45" x14ac:dyDescent="0.2">
      <c r="A1611" s="306" t="s">
        <v>2030</v>
      </c>
      <c r="B1611" s="50" t="s">
        <v>308</v>
      </c>
      <c r="C1611" s="50" t="s">
        <v>295</v>
      </c>
      <c r="D1611" s="50" t="s">
        <v>778</v>
      </c>
      <c r="E1611" s="50" t="s">
        <v>679</v>
      </c>
      <c r="F1611" s="50" t="s">
        <v>680</v>
      </c>
      <c r="G1611" s="50" t="s">
        <v>681</v>
      </c>
      <c r="H1611" s="50" t="s">
        <v>1088</v>
      </c>
      <c r="I1611" s="50" t="s">
        <v>1117</v>
      </c>
      <c r="J1611" s="50" t="s">
        <v>1111</v>
      </c>
      <c r="K1611" s="50" t="s">
        <v>1115</v>
      </c>
      <c r="L1611" s="307">
        <v>1856.62</v>
      </c>
      <c r="M1611" s="308">
        <v>3000</v>
      </c>
      <c r="N1611" s="307">
        <v>1669.39</v>
      </c>
      <c r="O1611" s="50" t="s">
        <v>2021</v>
      </c>
      <c r="P1611" s="50" t="s">
        <v>784</v>
      </c>
      <c r="Q1611" s="50" t="s">
        <v>300</v>
      </c>
      <c r="R1611" s="50" t="s">
        <v>1091</v>
      </c>
      <c r="T1611" s="308">
        <v>775.88</v>
      </c>
      <c r="U1611" s="309">
        <v>13</v>
      </c>
      <c r="V1611" s="310">
        <v>45200</v>
      </c>
      <c r="W1611" s="310">
        <v>45930</v>
      </c>
      <c r="X1611" s="50" t="s">
        <v>2828</v>
      </c>
      <c r="Y1611" s="50" t="s">
        <v>1117</v>
      </c>
      <c r="AA1611" s="50" t="s">
        <v>1115</v>
      </c>
      <c r="AD1611" s="50" t="s">
        <v>304</v>
      </c>
      <c r="AE1611" s="310">
        <v>44725</v>
      </c>
      <c r="AF1611" s="306" t="s">
        <v>2642</v>
      </c>
      <c r="AG1611" s="307">
        <v>0.227488</v>
      </c>
      <c r="AH1611" s="307">
        <v>0.23</v>
      </c>
      <c r="AI1611" s="307">
        <v>1.05</v>
      </c>
      <c r="AJ1611" s="50" t="s">
        <v>181</v>
      </c>
      <c r="AK1611" s="307">
        <v>26.82</v>
      </c>
      <c r="AL1611" s="307">
        <v>1.3284615384615379</v>
      </c>
      <c r="AM1611" s="311">
        <v>3000</v>
      </c>
      <c r="AN1611" s="312">
        <v>6</v>
      </c>
      <c r="AO1611" s="313" t="s">
        <v>857</v>
      </c>
      <c r="AP1611" s="313" t="s">
        <v>0</v>
      </c>
      <c r="AQ1611" s="313" t="s">
        <v>306</v>
      </c>
      <c r="AR1611" s="314" t="s">
        <v>0</v>
      </c>
      <c r="AS1611" s="314"/>
    </row>
    <row r="1612" spans="1:45" x14ac:dyDescent="0.2">
      <c r="A1612" s="306" t="s">
        <v>2032</v>
      </c>
      <c r="B1612" s="50" t="s">
        <v>310</v>
      </c>
      <c r="C1612" s="50" t="s">
        <v>295</v>
      </c>
      <c r="D1612" s="50" t="s">
        <v>778</v>
      </c>
      <c r="E1612" s="50" t="s">
        <v>679</v>
      </c>
      <c r="F1612" s="50" t="s">
        <v>680</v>
      </c>
      <c r="G1612" s="50" t="s">
        <v>681</v>
      </c>
      <c r="H1612" s="50" t="s">
        <v>1088</v>
      </c>
      <c r="I1612" s="50" t="s">
        <v>688</v>
      </c>
      <c r="J1612" s="50" t="s">
        <v>1111</v>
      </c>
      <c r="K1612" s="50" t="s">
        <v>1112</v>
      </c>
      <c r="L1612" s="307">
        <v>1584.9234524196049</v>
      </c>
      <c r="M1612" s="308">
        <v>3000</v>
      </c>
      <c r="N1612" s="307">
        <v>1426.0372317438851</v>
      </c>
      <c r="O1612" s="50" t="s">
        <v>2005</v>
      </c>
      <c r="P1612" s="50" t="s">
        <v>784</v>
      </c>
      <c r="Q1612" s="50" t="s">
        <v>300</v>
      </c>
      <c r="R1612" s="50" t="s">
        <v>1091</v>
      </c>
      <c r="T1612" s="308">
        <v>629</v>
      </c>
      <c r="U1612" s="309">
        <v>13</v>
      </c>
      <c r="V1612" s="310">
        <v>45200</v>
      </c>
      <c r="W1612" s="310">
        <v>45930</v>
      </c>
      <c r="X1612" s="50" t="s">
        <v>2828</v>
      </c>
      <c r="Y1612" s="50" t="s">
        <v>688</v>
      </c>
      <c r="AA1612" s="50" t="s">
        <v>1112</v>
      </c>
      <c r="AD1612" s="50" t="s">
        <v>304</v>
      </c>
      <c r="AF1612" s="306"/>
      <c r="AG1612" s="307">
        <v>0.77102046512728006</v>
      </c>
      <c r="AH1612" s="307">
        <v>0.80412209564212112</v>
      </c>
      <c r="AI1612" s="307">
        <v>0.3855222259738702</v>
      </c>
      <c r="AJ1612" s="306" t="s">
        <v>0</v>
      </c>
      <c r="AK1612" s="307">
        <v>125.92893647817139</v>
      </c>
      <c r="AL1612" s="307">
        <v>3.6104535818362788</v>
      </c>
      <c r="AM1612" s="311">
        <v>3000</v>
      </c>
      <c r="AN1612" s="312">
        <v>6</v>
      </c>
      <c r="AO1612" s="313" t="s">
        <v>857</v>
      </c>
      <c r="AP1612" s="313" t="s">
        <v>0</v>
      </c>
      <c r="AQ1612" s="313" t="s">
        <v>306</v>
      </c>
      <c r="AR1612" s="314" t="s">
        <v>0</v>
      </c>
      <c r="AS1612" s="314"/>
    </row>
    <row r="1613" spans="1:45" x14ac:dyDescent="0.2">
      <c r="A1613" s="306" t="s">
        <v>2034</v>
      </c>
      <c r="B1613" s="50" t="s">
        <v>310</v>
      </c>
      <c r="C1613" s="50" t="s">
        <v>295</v>
      </c>
      <c r="D1613" s="50" t="s">
        <v>778</v>
      </c>
      <c r="E1613" s="50" t="s">
        <v>679</v>
      </c>
      <c r="F1613" s="50" t="s">
        <v>680</v>
      </c>
      <c r="G1613" s="50" t="s">
        <v>681</v>
      </c>
      <c r="H1613" s="50" t="s">
        <v>1088</v>
      </c>
      <c r="I1613" s="50" t="s">
        <v>1117</v>
      </c>
      <c r="J1613" s="50" t="s">
        <v>1111</v>
      </c>
      <c r="K1613" s="50" t="s">
        <v>1112</v>
      </c>
      <c r="L1613" s="307">
        <v>1920.4759150820171</v>
      </c>
      <c r="M1613" s="308">
        <v>3000</v>
      </c>
      <c r="N1613" s="307">
        <v>1727.869139147833</v>
      </c>
      <c r="O1613" s="50" t="s">
        <v>2009</v>
      </c>
      <c r="P1613" s="50" t="s">
        <v>784</v>
      </c>
      <c r="Q1613" s="50" t="s">
        <v>300</v>
      </c>
      <c r="R1613" s="50" t="s">
        <v>1091</v>
      </c>
      <c r="T1613" s="308">
        <v>727.16</v>
      </c>
      <c r="U1613" s="309">
        <v>13</v>
      </c>
      <c r="V1613" s="310">
        <v>45200</v>
      </c>
      <c r="W1613" s="310">
        <v>45930</v>
      </c>
      <c r="X1613" s="50" t="s">
        <v>2828</v>
      </c>
      <c r="Y1613" s="50" t="s">
        <v>1117</v>
      </c>
      <c r="AA1613" s="50" t="s">
        <v>1112</v>
      </c>
      <c r="AD1613" s="50" t="s">
        <v>304</v>
      </c>
      <c r="AE1613" s="310">
        <v>44725</v>
      </c>
      <c r="AF1613" s="306" t="s">
        <v>2642</v>
      </c>
      <c r="AG1613" s="307">
        <v>0.90225067323254815</v>
      </c>
      <c r="AH1613" s="307">
        <v>0.94098662748906114</v>
      </c>
      <c r="AI1613" s="307">
        <v>0.44947029277698969</v>
      </c>
      <c r="AJ1613" s="306" t="s">
        <v>0</v>
      </c>
      <c r="AK1613" s="307">
        <v>104.4037875132444</v>
      </c>
      <c r="AL1613" s="307">
        <v>4.205528159819826</v>
      </c>
      <c r="AM1613" s="311">
        <v>3000</v>
      </c>
      <c r="AN1613" s="312">
        <v>6</v>
      </c>
      <c r="AO1613" s="313" t="s">
        <v>857</v>
      </c>
      <c r="AP1613" s="313" t="s">
        <v>0</v>
      </c>
      <c r="AQ1613" s="313" t="s">
        <v>306</v>
      </c>
      <c r="AR1613" s="314" t="s">
        <v>0</v>
      </c>
      <c r="AS1613" s="314"/>
    </row>
    <row r="1614" spans="1:45" x14ac:dyDescent="0.2">
      <c r="A1614" s="306" t="s">
        <v>2037</v>
      </c>
      <c r="B1614" s="50" t="s">
        <v>310</v>
      </c>
      <c r="C1614" s="50" t="s">
        <v>295</v>
      </c>
      <c r="D1614" s="50" t="s">
        <v>778</v>
      </c>
      <c r="E1614" s="50" t="s">
        <v>679</v>
      </c>
      <c r="F1614" s="50" t="s">
        <v>680</v>
      </c>
      <c r="G1614" s="50" t="s">
        <v>681</v>
      </c>
      <c r="H1614" s="50" t="s">
        <v>1088</v>
      </c>
      <c r="I1614" s="50" t="s">
        <v>688</v>
      </c>
      <c r="J1614" s="50" t="s">
        <v>1111</v>
      </c>
      <c r="K1614" s="50" t="s">
        <v>1115</v>
      </c>
      <c r="L1614" s="307">
        <v>1466.07</v>
      </c>
      <c r="M1614" s="308">
        <v>3000</v>
      </c>
      <c r="N1614" s="307">
        <v>1318.23</v>
      </c>
      <c r="O1614" s="50" t="s">
        <v>2017</v>
      </c>
      <c r="P1614" s="50" t="s">
        <v>784</v>
      </c>
      <c r="Q1614" s="50" t="s">
        <v>300</v>
      </c>
      <c r="R1614" s="50" t="s">
        <v>1091</v>
      </c>
      <c r="T1614" s="308">
        <v>775.88</v>
      </c>
      <c r="U1614" s="309">
        <v>13</v>
      </c>
      <c r="V1614" s="310">
        <v>45200</v>
      </c>
      <c r="W1614" s="310">
        <v>45930</v>
      </c>
      <c r="X1614" s="50" t="s">
        <v>2828</v>
      </c>
      <c r="Y1614" s="50" t="s">
        <v>688</v>
      </c>
      <c r="AA1614" s="50" t="s">
        <v>1115</v>
      </c>
      <c r="AD1614" s="50" t="s">
        <v>304</v>
      </c>
      <c r="AE1614" s="310">
        <v>44725</v>
      </c>
      <c r="AF1614" s="306" t="s">
        <v>2642</v>
      </c>
      <c r="AG1614" s="307">
        <v>0.17963499999999999</v>
      </c>
      <c r="AH1614" s="307">
        <v>0.18</v>
      </c>
      <c r="AI1614" s="307">
        <v>0.83</v>
      </c>
      <c r="AJ1614" s="50" t="s">
        <v>0</v>
      </c>
      <c r="AK1614" s="307">
        <v>39.54</v>
      </c>
      <c r="AL1614" s="307">
        <v>1.048461538461539</v>
      </c>
      <c r="AM1614" s="311">
        <v>3000</v>
      </c>
      <c r="AN1614" s="312">
        <v>6</v>
      </c>
      <c r="AO1614" s="313" t="s">
        <v>857</v>
      </c>
      <c r="AP1614" s="313" t="s">
        <v>0</v>
      </c>
      <c r="AQ1614" s="313" t="s">
        <v>306</v>
      </c>
      <c r="AR1614" s="314" t="s">
        <v>0</v>
      </c>
      <c r="AS1614" s="314"/>
    </row>
    <row r="1615" spans="1:45" x14ac:dyDescent="0.2">
      <c r="A1615" s="306" t="s">
        <v>2039</v>
      </c>
      <c r="B1615" s="50" t="s">
        <v>310</v>
      </c>
      <c r="C1615" s="50" t="s">
        <v>295</v>
      </c>
      <c r="D1615" s="50" t="s">
        <v>778</v>
      </c>
      <c r="E1615" s="50" t="s">
        <v>679</v>
      </c>
      <c r="F1615" s="50" t="s">
        <v>680</v>
      </c>
      <c r="G1615" s="50" t="s">
        <v>681</v>
      </c>
      <c r="H1615" s="50" t="s">
        <v>1088</v>
      </c>
      <c r="I1615" s="50" t="s">
        <v>1117</v>
      </c>
      <c r="J1615" s="50" t="s">
        <v>1111</v>
      </c>
      <c r="K1615" s="50" t="s">
        <v>1115</v>
      </c>
      <c r="L1615" s="307">
        <v>1849.3</v>
      </c>
      <c r="M1615" s="308">
        <v>3000</v>
      </c>
      <c r="N1615" s="307">
        <v>1662.81</v>
      </c>
      <c r="O1615" s="50" t="s">
        <v>2021</v>
      </c>
      <c r="P1615" s="50" t="s">
        <v>784</v>
      </c>
      <c r="Q1615" s="50" t="s">
        <v>300</v>
      </c>
      <c r="R1615" s="50" t="s">
        <v>1091</v>
      </c>
      <c r="T1615" s="308">
        <v>775.88</v>
      </c>
      <c r="U1615" s="309">
        <v>13</v>
      </c>
      <c r="V1615" s="310">
        <v>45200</v>
      </c>
      <c r="W1615" s="310">
        <v>45930</v>
      </c>
      <c r="X1615" s="50" t="s">
        <v>2828</v>
      </c>
      <c r="Y1615" s="50" t="s">
        <v>1117</v>
      </c>
      <c r="AA1615" s="50" t="s">
        <v>1115</v>
      </c>
      <c r="AD1615" s="50" t="s">
        <v>304</v>
      </c>
      <c r="AE1615" s="310">
        <v>44725</v>
      </c>
      <c r="AF1615" s="306" t="s">
        <v>2642</v>
      </c>
      <c r="AG1615" s="307">
        <v>0.22659099999999999</v>
      </c>
      <c r="AH1615" s="307">
        <v>0.23</v>
      </c>
      <c r="AI1615" s="307">
        <v>1.05</v>
      </c>
      <c r="AJ1615" s="306" t="s">
        <v>181</v>
      </c>
      <c r="AK1615" s="307">
        <v>27.01</v>
      </c>
      <c r="AL1615" s="307">
        <v>1.323076923076923</v>
      </c>
      <c r="AM1615" s="311">
        <v>3000</v>
      </c>
      <c r="AN1615" s="312">
        <v>6</v>
      </c>
      <c r="AO1615" s="313" t="s">
        <v>857</v>
      </c>
      <c r="AP1615" s="313" t="s">
        <v>0</v>
      </c>
      <c r="AQ1615" s="313" t="s">
        <v>306</v>
      </c>
      <c r="AR1615" s="314" t="s">
        <v>0</v>
      </c>
      <c r="AS1615" s="314"/>
    </row>
    <row r="1616" spans="1:45" x14ac:dyDescent="0.2">
      <c r="A1616" s="306" t="s">
        <v>1125</v>
      </c>
      <c r="B1616" s="50" t="s">
        <v>312</v>
      </c>
      <c r="C1616" s="50" t="s">
        <v>295</v>
      </c>
      <c r="D1616" s="50" t="s">
        <v>778</v>
      </c>
      <c r="E1616" s="50" t="s">
        <v>439</v>
      </c>
      <c r="F1616" s="50" t="s">
        <v>440</v>
      </c>
      <c r="G1616" s="50" t="s">
        <v>1122</v>
      </c>
      <c r="H1616" s="50" t="s">
        <v>1091</v>
      </c>
      <c r="I1616" s="50" t="s">
        <v>1126</v>
      </c>
      <c r="L1616" s="307">
        <v>191.1261267174695</v>
      </c>
      <c r="M1616" s="308">
        <v>75</v>
      </c>
      <c r="N1616" s="307">
        <v>171.53</v>
      </c>
      <c r="O1616" s="50" t="s">
        <v>2829</v>
      </c>
      <c r="Q1616" s="50" t="s">
        <v>319</v>
      </c>
      <c r="R1616" s="50" t="s">
        <v>1118</v>
      </c>
      <c r="T1616" s="308">
        <v>386.45</v>
      </c>
      <c r="U1616" s="309">
        <v>12</v>
      </c>
      <c r="V1616" s="310">
        <v>45200</v>
      </c>
      <c r="W1616" s="310">
        <v>45930</v>
      </c>
      <c r="X1616" s="50" t="s">
        <v>3322</v>
      </c>
      <c r="Y1616" s="50" t="s">
        <v>1126</v>
      </c>
      <c r="AD1616" s="50" t="s">
        <v>304</v>
      </c>
      <c r="AE1616" s="310">
        <v>44669</v>
      </c>
      <c r="AF1616" s="306" t="s">
        <v>2658</v>
      </c>
      <c r="AG1616" s="307">
        <v>2.387829492265757E-2</v>
      </c>
      <c r="AH1616" s="307">
        <v>2.49621903662017E-2</v>
      </c>
      <c r="AI1616" s="307">
        <v>0.11819200849819721</v>
      </c>
      <c r="AJ1616" s="306" t="s">
        <v>0</v>
      </c>
      <c r="AK1616" s="307">
        <v>223.31697265360779</v>
      </c>
      <c r="AL1616" s="307">
        <v>0.14812274820603871</v>
      </c>
      <c r="AN1616" s="312">
        <v>2</v>
      </c>
      <c r="AO1616" s="313" t="s">
        <v>305</v>
      </c>
      <c r="AP1616" s="313" t="s">
        <v>0</v>
      </c>
      <c r="AQ1616" s="313" t="s">
        <v>306</v>
      </c>
      <c r="AR1616" s="314" t="s">
        <v>0</v>
      </c>
      <c r="AS1616" s="314"/>
    </row>
    <row r="1617" spans="1:45" x14ac:dyDescent="0.2">
      <c r="A1617" s="306" t="s">
        <v>1128</v>
      </c>
      <c r="B1617" s="50" t="s">
        <v>312</v>
      </c>
      <c r="C1617" s="50" t="s">
        <v>295</v>
      </c>
      <c r="D1617" s="50" t="s">
        <v>778</v>
      </c>
      <c r="E1617" s="50" t="s">
        <v>439</v>
      </c>
      <c r="F1617" s="50" t="s">
        <v>440</v>
      </c>
      <c r="G1617" s="50" t="s">
        <v>1122</v>
      </c>
      <c r="H1617" s="50" t="s">
        <v>1091</v>
      </c>
      <c r="I1617" s="50" t="s">
        <v>1129</v>
      </c>
      <c r="L1617" s="307">
        <v>336.42766832340482</v>
      </c>
      <c r="M1617" s="308">
        <v>125</v>
      </c>
      <c r="N1617" s="307">
        <v>301.93</v>
      </c>
      <c r="O1617" s="50" t="s">
        <v>2830</v>
      </c>
      <c r="Q1617" s="50" t="s">
        <v>319</v>
      </c>
      <c r="R1617" s="50" t="s">
        <v>1118</v>
      </c>
      <c r="T1617" s="308">
        <v>386.45</v>
      </c>
      <c r="U1617" s="309">
        <v>12</v>
      </c>
      <c r="V1617" s="310">
        <v>45200</v>
      </c>
      <c r="W1617" s="310">
        <v>45930</v>
      </c>
      <c r="X1617" s="50" t="s">
        <v>3322</v>
      </c>
      <c r="Y1617" s="50" t="s">
        <v>1129</v>
      </c>
      <c r="AD1617" s="50" t="s">
        <v>304</v>
      </c>
      <c r="AE1617" s="310">
        <v>44669</v>
      </c>
      <c r="AF1617" s="306" t="s">
        <v>2658</v>
      </c>
      <c r="AG1617" s="307">
        <v>4.2031506745508762E-2</v>
      </c>
      <c r="AH1617" s="307">
        <v>4.3939421812070827E-2</v>
      </c>
      <c r="AI1617" s="307">
        <v>0.20804618665394661</v>
      </c>
      <c r="AJ1617" s="50" t="s">
        <v>0</v>
      </c>
      <c r="AK1617" s="307">
        <v>117.33208182467639</v>
      </c>
      <c r="AL1617" s="307">
        <v>0.26073144295063833</v>
      </c>
      <c r="AN1617" s="312">
        <v>2</v>
      </c>
      <c r="AO1617" s="313" t="s">
        <v>305</v>
      </c>
      <c r="AP1617" s="313" t="s">
        <v>0</v>
      </c>
      <c r="AQ1617" s="313" t="s">
        <v>306</v>
      </c>
      <c r="AR1617" s="314" t="s">
        <v>0</v>
      </c>
      <c r="AS1617" s="314"/>
    </row>
    <row r="1618" spans="1:45" x14ac:dyDescent="0.2">
      <c r="A1618" s="306" t="s">
        <v>1131</v>
      </c>
      <c r="B1618" s="50" t="s">
        <v>312</v>
      </c>
      <c r="C1618" s="50" t="s">
        <v>295</v>
      </c>
      <c r="D1618" s="50" t="s">
        <v>778</v>
      </c>
      <c r="E1618" s="50" t="s">
        <v>439</v>
      </c>
      <c r="F1618" s="50" t="s">
        <v>440</v>
      </c>
      <c r="G1618" s="50" t="s">
        <v>1122</v>
      </c>
      <c r="H1618" s="50" t="s">
        <v>1091</v>
      </c>
      <c r="I1618" s="50" t="s">
        <v>1132</v>
      </c>
      <c r="L1618" s="307">
        <v>517.09074691449598</v>
      </c>
      <c r="M1618" s="308">
        <v>175</v>
      </c>
      <c r="N1618" s="307">
        <v>464.06</v>
      </c>
      <c r="O1618" s="50" t="s">
        <v>2831</v>
      </c>
      <c r="Q1618" s="50" t="s">
        <v>319</v>
      </c>
      <c r="R1618" s="50" t="s">
        <v>1118</v>
      </c>
      <c r="T1618" s="308">
        <v>386.45</v>
      </c>
      <c r="U1618" s="309">
        <v>12</v>
      </c>
      <c r="V1618" s="310">
        <v>45200</v>
      </c>
      <c r="W1618" s="310">
        <v>45930</v>
      </c>
      <c r="X1618" s="50" t="s">
        <v>3322</v>
      </c>
      <c r="Y1618" s="50" t="s">
        <v>1132</v>
      </c>
      <c r="AD1618" s="50" t="s">
        <v>304</v>
      </c>
      <c r="AE1618" s="310">
        <v>44669</v>
      </c>
      <c r="AF1618" s="306" t="s">
        <v>2658</v>
      </c>
      <c r="AG1618" s="307">
        <v>6.4602603362824515E-2</v>
      </c>
      <c r="AH1618" s="307">
        <v>6.7535076877070777E-2</v>
      </c>
      <c r="AI1618" s="307">
        <v>0.31976786744598978</v>
      </c>
      <c r="AJ1618" s="306" t="s">
        <v>0</v>
      </c>
      <c r="AK1618" s="307">
        <v>68.62451515993132</v>
      </c>
      <c r="AL1618" s="307">
        <v>0.40074532885873382</v>
      </c>
      <c r="AN1618" s="312">
        <v>2</v>
      </c>
      <c r="AO1618" s="313" t="s">
        <v>305</v>
      </c>
      <c r="AP1618" s="313" t="s">
        <v>0</v>
      </c>
      <c r="AQ1618" s="313" t="s">
        <v>306</v>
      </c>
      <c r="AR1618" s="314" t="s">
        <v>0</v>
      </c>
      <c r="AS1618" s="314"/>
    </row>
    <row r="1619" spans="1:45" x14ac:dyDescent="0.2">
      <c r="A1619" s="306" t="s">
        <v>1136</v>
      </c>
      <c r="B1619" s="50" t="s">
        <v>312</v>
      </c>
      <c r="C1619" s="50" t="s">
        <v>295</v>
      </c>
      <c r="D1619" s="50" t="s">
        <v>778</v>
      </c>
      <c r="E1619" s="50" t="s">
        <v>439</v>
      </c>
      <c r="F1619" s="50" t="s">
        <v>440</v>
      </c>
      <c r="G1619" s="50" t="s">
        <v>1122</v>
      </c>
      <c r="H1619" s="50" t="s">
        <v>1091</v>
      </c>
      <c r="I1619" s="50" t="s">
        <v>1126</v>
      </c>
      <c r="K1619" s="50" t="s">
        <v>1120</v>
      </c>
      <c r="L1619" s="307">
        <v>191.1261267174695</v>
      </c>
      <c r="M1619" s="308">
        <v>75</v>
      </c>
      <c r="N1619" s="307">
        <v>171.53</v>
      </c>
      <c r="O1619" s="50" t="s">
        <v>2832</v>
      </c>
      <c r="Q1619" s="50" t="s">
        <v>319</v>
      </c>
      <c r="R1619" s="50" t="s">
        <v>1118</v>
      </c>
      <c r="S1619" s="50" t="s">
        <v>1120</v>
      </c>
      <c r="T1619" s="308">
        <v>386.45</v>
      </c>
      <c r="U1619" s="309">
        <v>12</v>
      </c>
      <c r="V1619" s="310">
        <v>45200</v>
      </c>
      <c r="W1619" s="310">
        <v>45930</v>
      </c>
      <c r="X1619" s="50" t="s">
        <v>3322</v>
      </c>
      <c r="Y1619" s="50" t="s">
        <v>1126</v>
      </c>
      <c r="AD1619" s="50" t="s">
        <v>304</v>
      </c>
      <c r="AE1619" s="310">
        <v>44669</v>
      </c>
      <c r="AF1619" s="306" t="s">
        <v>2658</v>
      </c>
      <c r="AG1619" s="307">
        <v>2.387829492265757E-2</v>
      </c>
      <c r="AH1619" s="307">
        <v>2.49621903662017E-2</v>
      </c>
      <c r="AI1619" s="307">
        <v>0.11819200849819721</v>
      </c>
      <c r="AJ1619" s="306" t="s">
        <v>0</v>
      </c>
      <c r="AK1619" s="307">
        <v>223.31697265360779</v>
      </c>
      <c r="AL1619" s="307">
        <v>0.14812274820603871</v>
      </c>
      <c r="AN1619" s="312">
        <v>2</v>
      </c>
      <c r="AO1619" s="313" t="s">
        <v>305</v>
      </c>
      <c r="AP1619" s="313" t="s">
        <v>0</v>
      </c>
      <c r="AQ1619" s="313" t="s">
        <v>306</v>
      </c>
      <c r="AR1619" s="314" t="s">
        <v>0</v>
      </c>
      <c r="AS1619" s="314"/>
    </row>
    <row r="1620" spans="1:45" x14ac:dyDescent="0.2">
      <c r="A1620" s="306" t="s">
        <v>1138</v>
      </c>
      <c r="B1620" s="50" t="s">
        <v>312</v>
      </c>
      <c r="C1620" s="50" t="s">
        <v>295</v>
      </c>
      <c r="D1620" s="50" t="s">
        <v>778</v>
      </c>
      <c r="E1620" s="50" t="s">
        <v>439</v>
      </c>
      <c r="F1620" s="50" t="s">
        <v>440</v>
      </c>
      <c r="G1620" s="50" t="s">
        <v>1122</v>
      </c>
      <c r="H1620" s="50" t="s">
        <v>1091</v>
      </c>
      <c r="I1620" s="50" t="s">
        <v>1129</v>
      </c>
      <c r="K1620" s="50" t="s">
        <v>1120</v>
      </c>
      <c r="L1620" s="307">
        <v>336.42766832340482</v>
      </c>
      <c r="M1620" s="308">
        <v>125</v>
      </c>
      <c r="N1620" s="307">
        <v>301.93</v>
      </c>
      <c r="O1620" s="50" t="s">
        <v>2833</v>
      </c>
      <c r="Q1620" s="50" t="s">
        <v>319</v>
      </c>
      <c r="R1620" s="50" t="s">
        <v>1118</v>
      </c>
      <c r="S1620" s="50" t="s">
        <v>1120</v>
      </c>
      <c r="T1620" s="308">
        <v>386.45</v>
      </c>
      <c r="U1620" s="309">
        <v>12</v>
      </c>
      <c r="V1620" s="310">
        <v>45200</v>
      </c>
      <c r="W1620" s="310">
        <v>45930</v>
      </c>
      <c r="X1620" s="50" t="s">
        <v>3322</v>
      </c>
      <c r="Y1620" s="50" t="s">
        <v>1129</v>
      </c>
      <c r="AD1620" s="50" t="s">
        <v>304</v>
      </c>
      <c r="AE1620" s="310">
        <v>44669</v>
      </c>
      <c r="AF1620" s="306" t="s">
        <v>2658</v>
      </c>
      <c r="AG1620" s="307">
        <v>4.2031506745508762E-2</v>
      </c>
      <c r="AH1620" s="307">
        <v>4.3939421812070827E-2</v>
      </c>
      <c r="AI1620" s="307">
        <v>0.20804618665394661</v>
      </c>
      <c r="AJ1620" s="50" t="s">
        <v>0</v>
      </c>
      <c r="AK1620" s="307">
        <v>117.33208182467639</v>
      </c>
      <c r="AL1620" s="307">
        <v>0.26073144295063833</v>
      </c>
      <c r="AN1620" s="312">
        <v>2</v>
      </c>
      <c r="AO1620" s="313" t="s">
        <v>305</v>
      </c>
      <c r="AP1620" s="313" t="s">
        <v>0</v>
      </c>
      <c r="AQ1620" s="313" t="s">
        <v>306</v>
      </c>
      <c r="AR1620" s="314" t="s">
        <v>0</v>
      </c>
      <c r="AS1620" s="314"/>
    </row>
    <row r="1621" spans="1:45" x14ac:dyDescent="0.2">
      <c r="A1621" s="306" t="s">
        <v>1140</v>
      </c>
      <c r="B1621" s="50" t="s">
        <v>312</v>
      </c>
      <c r="C1621" s="50" t="s">
        <v>295</v>
      </c>
      <c r="D1621" s="50" t="s">
        <v>778</v>
      </c>
      <c r="E1621" s="50" t="s">
        <v>439</v>
      </c>
      <c r="F1621" s="50" t="s">
        <v>440</v>
      </c>
      <c r="G1621" s="50" t="s">
        <v>1122</v>
      </c>
      <c r="H1621" s="50" t="s">
        <v>1091</v>
      </c>
      <c r="I1621" s="50" t="s">
        <v>1132</v>
      </c>
      <c r="K1621" s="50" t="s">
        <v>1120</v>
      </c>
      <c r="L1621" s="307">
        <v>517.09074691449598</v>
      </c>
      <c r="M1621" s="308">
        <v>175</v>
      </c>
      <c r="N1621" s="307">
        <v>464.06</v>
      </c>
      <c r="O1621" s="50" t="s">
        <v>2834</v>
      </c>
      <c r="Q1621" s="50" t="s">
        <v>319</v>
      </c>
      <c r="R1621" s="50" t="s">
        <v>1118</v>
      </c>
      <c r="S1621" s="50" t="s">
        <v>1120</v>
      </c>
      <c r="T1621" s="308">
        <v>386.45</v>
      </c>
      <c r="U1621" s="309">
        <v>12</v>
      </c>
      <c r="V1621" s="310">
        <v>45200</v>
      </c>
      <c r="W1621" s="310">
        <v>45930</v>
      </c>
      <c r="X1621" s="50" t="s">
        <v>3322</v>
      </c>
      <c r="Y1621" s="50" t="s">
        <v>1132</v>
      </c>
      <c r="AD1621" s="50" t="s">
        <v>304</v>
      </c>
      <c r="AE1621" s="310">
        <v>44669</v>
      </c>
      <c r="AF1621" s="306" t="s">
        <v>2658</v>
      </c>
      <c r="AG1621" s="307">
        <v>6.4602603362824515E-2</v>
      </c>
      <c r="AH1621" s="307">
        <v>6.7535076877070777E-2</v>
      </c>
      <c r="AI1621" s="307">
        <v>0.31976786744598978</v>
      </c>
      <c r="AJ1621" s="306" t="s">
        <v>0</v>
      </c>
      <c r="AK1621" s="307">
        <v>68.62451515993132</v>
      </c>
      <c r="AL1621" s="307">
        <v>0.40074532885873382</v>
      </c>
      <c r="AN1621" s="312">
        <v>2</v>
      </c>
      <c r="AO1621" s="313" t="s">
        <v>305</v>
      </c>
      <c r="AP1621" s="313" t="s">
        <v>0</v>
      </c>
      <c r="AQ1621" s="313" t="s">
        <v>306</v>
      </c>
      <c r="AR1621" s="314" t="s">
        <v>0</v>
      </c>
      <c r="AS1621" s="314"/>
    </row>
    <row r="1622" spans="1:45" x14ac:dyDescent="0.2">
      <c r="A1622" s="306" t="s">
        <v>1148</v>
      </c>
      <c r="B1622" s="50" t="s">
        <v>294</v>
      </c>
      <c r="C1622" s="50" t="s">
        <v>295</v>
      </c>
      <c r="D1622" s="50" t="s">
        <v>778</v>
      </c>
      <c r="E1622" s="50" t="s">
        <v>297</v>
      </c>
      <c r="F1622" s="50" t="s">
        <v>452</v>
      </c>
      <c r="G1622" s="50" t="s">
        <v>463</v>
      </c>
      <c r="H1622" s="50" t="s">
        <v>1149</v>
      </c>
      <c r="I1622" s="50" t="s">
        <v>780</v>
      </c>
      <c r="J1622" s="50" t="s">
        <v>781</v>
      </c>
      <c r="K1622" s="50" t="s">
        <v>782</v>
      </c>
      <c r="L1622" s="307">
        <v>0.44</v>
      </c>
      <c r="M1622" s="308">
        <v>0.9</v>
      </c>
      <c r="N1622" s="307">
        <v>0.41</v>
      </c>
      <c r="O1622" s="50" t="s">
        <v>1150</v>
      </c>
      <c r="Q1622" s="50" t="s">
        <v>300</v>
      </c>
      <c r="R1622" s="50" t="s">
        <v>785</v>
      </c>
      <c r="T1622" s="308">
        <v>3.25</v>
      </c>
      <c r="U1622" s="309">
        <v>25</v>
      </c>
      <c r="V1622" s="310">
        <v>45200</v>
      </c>
      <c r="W1622" s="310">
        <v>45747</v>
      </c>
      <c r="X1622" s="50" t="s">
        <v>3400</v>
      </c>
      <c r="Y1622" s="50" t="s">
        <v>786</v>
      </c>
      <c r="AA1622" s="50" t="s">
        <v>780</v>
      </c>
      <c r="AD1622" s="50" t="s">
        <v>304</v>
      </c>
      <c r="AE1622" s="310">
        <v>42390</v>
      </c>
      <c r="AF1622" s="306" t="s">
        <v>2580</v>
      </c>
      <c r="AG1622" s="307">
        <v>1.0066120486398026E-4</v>
      </c>
      <c r="AH1622" s="307">
        <v>1.0512175628891296E-4</v>
      </c>
      <c r="AI1622" s="307">
        <v>7.1477022485953737E-2</v>
      </c>
      <c r="AJ1622" s="306" t="s">
        <v>0</v>
      </c>
      <c r="AK1622" s="307">
        <v>370.16481924950625</v>
      </c>
      <c r="AL1622" s="307">
        <v>2.3489945173002673E-4</v>
      </c>
      <c r="AN1622" s="312">
        <v>15</v>
      </c>
      <c r="AO1622" s="313" t="s">
        <v>305</v>
      </c>
      <c r="AP1622" s="313" t="s">
        <v>0</v>
      </c>
      <c r="AQ1622" s="313" t="s">
        <v>386</v>
      </c>
      <c r="AR1622" s="314" t="s">
        <v>0</v>
      </c>
      <c r="AS1622" s="314"/>
    </row>
    <row r="1623" spans="1:45" x14ac:dyDescent="0.2">
      <c r="A1623" s="306" t="s">
        <v>1148</v>
      </c>
      <c r="B1623" s="50" t="s">
        <v>294</v>
      </c>
      <c r="C1623" s="50" t="s">
        <v>295</v>
      </c>
      <c r="D1623" s="50" t="s">
        <v>778</v>
      </c>
      <c r="E1623" s="50" t="s">
        <v>297</v>
      </c>
      <c r="F1623" s="50" t="s">
        <v>452</v>
      </c>
      <c r="G1623" s="50" t="s">
        <v>463</v>
      </c>
      <c r="H1623" s="50" t="s">
        <v>1149</v>
      </c>
      <c r="I1623" s="50" t="s">
        <v>780</v>
      </c>
      <c r="J1623" s="50" t="s">
        <v>781</v>
      </c>
      <c r="K1623" s="50" t="s">
        <v>782</v>
      </c>
      <c r="L1623" s="307">
        <v>0.44</v>
      </c>
      <c r="M1623" s="308">
        <v>0.75</v>
      </c>
      <c r="N1623" s="307">
        <v>0.41</v>
      </c>
      <c r="O1623" s="50" t="s">
        <v>1150</v>
      </c>
      <c r="Q1623" s="50" t="s">
        <v>300</v>
      </c>
      <c r="R1623" s="50" t="s">
        <v>785</v>
      </c>
      <c r="T1623" s="308">
        <v>3.25</v>
      </c>
      <c r="U1623" s="309">
        <v>25</v>
      </c>
      <c r="V1623" s="310">
        <v>45748</v>
      </c>
      <c r="W1623" s="310">
        <v>45930</v>
      </c>
      <c r="X1623" s="50" t="s">
        <v>3400</v>
      </c>
      <c r="Y1623" s="50" t="s">
        <v>786</v>
      </c>
      <c r="AA1623" s="50" t="s">
        <v>780</v>
      </c>
      <c r="AD1623" s="50" t="s">
        <v>304</v>
      </c>
      <c r="AE1623" s="310">
        <v>42390</v>
      </c>
      <c r="AF1623" s="306" t="s">
        <v>2580</v>
      </c>
      <c r="AG1623" s="307">
        <v>1.006612048639803E-4</v>
      </c>
      <c r="AH1623" s="307">
        <v>1.05121756288913E-4</v>
      </c>
      <c r="AI1623" s="307">
        <v>7.1477022485953737E-2</v>
      </c>
      <c r="AJ1623" s="50" t="s">
        <v>0</v>
      </c>
      <c r="AK1623" s="307">
        <v>370.16481924950631</v>
      </c>
      <c r="AL1623" s="307">
        <v>2.348994517300267E-4</v>
      </c>
      <c r="AN1623" s="312">
        <v>15</v>
      </c>
      <c r="AO1623" s="313" t="s">
        <v>305</v>
      </c>
      <c r="AP1623" s="313" t="s">
        <v>0</v>
      </c>
      <c r="AQ1623" s="313" t="s">
        <v>386</v>
      </c>
      <c r="AR1623" s="314" t="s">
        <v>0</v>
      </c>
      <c r="AS1623" s="314"/>
    </row>
    <row r="1624" spans="1:45" x14ac:dyDescent="0.2">
      <c r="A1624" s="306" t="s">
        <v>1151</v>
      </c>
      <c r="B1624" s="50" t="s">
        <v>294</v>
      </c>
      <c r="C1624" s="50" t="s">
        <v>295</v>
      </c>
      <c r="D1624" s="50" t="s">
        <v>778</v>
      </c>
      <c r="E1624" s="50" t="s">
        <v>297</v>
      </c>
      <c r="F1624" s="50" t="s">
        <v>452</v>
      </c>
      <c r="G1624" s="50" t="s">
        <v>463</v>
      </c>
      <c r="H1624" s="50" t="s">
        <v>1149</v>
      </c>
      <c r="I1624" s="50" t="s">
        <v>780</v>
      </c>
      <c r="J1624" s="50" t="s">
        <v>789</v>
      </c>
      <c r="K1624" s="50" t="s">
        <v>782</v>
      </c>
      <c r="L1624" s="307">
        <v>0.74</v>
      </c>
      <c r="M1624" s="308">
        <v>0.75</v>
      </c>
      <c r="N1624" s="307">
        <v>0.69</v>
      </c>
      <c r="O1624" s="50" t="s">
        <v>1152</v>
      </c>
      <c r="Q1624" s="50" t="s">
        <v>300</v>
      </c>
      <c r="R1624" s="50" t="s">
        <v>785</v>
      </c>
      <c r="T1624" s="308">
        <v>4.18</v>
      </c>
      <c r="U1624" s="309">
        <v>25</v>
      </c>
      <c r="V1624" s="310">
        <v>45200</v>
      </c>
      <c r="W1624" s="310">
        <v>45747</v>
      </c>
      <c r="X1624" s="50" t="s">
        <v>3400</v>
      </c>
      <c r="Y1624" s="50" t="s">
        <v>791</v>
      </c>
      <c r="AA1624" s="50" t="s">
        <v>780</v>
      </c>
      <c r="AD1624" s="50" t="s">
        <v>304</v>
      </c>
      <c r="AE1624" s="310">
        <v>42390</v>
      </c>
      <c r="AF1624" s="306" t="s">
        <v>2580</v>
      </c>
      <c r="AG1624" s="307">
        <v>1.3718429689427397E-4</v>
      </c>
      <c r="AH1624" s="307">
        <v>1.4326327848223535E-4</v>
      </c>
      <c r="AI1624" s="307">
        <v>7.5738344739424618E-2</v>
      </c>
      <c r="AJ1624" s="306" t="s">
        <v>0</v>
      </c>
      <c r="AK1624" s="307">
        <v>347.80266056993952</v>
      </c>
      <c r="AL1624" s="307">
        <v>3.2012845634003632E-4</v>
      </c>
      <c r="AN1624" s="312">
        <v>15</v>
      </c>
      <c r="AO1624" s="313" t="s">
        <v>305</v>
      </c>
      <c r="AP1624" s="313" t="s">
        <v>0</v>
      </c>
      <c r="AQ1624" s="313" t="s">
        <v>386</v>
      </c>
      <c r="AR1624" s="314" t="s">
        <v>0</v>
      </c>
      <c r="AS1624" s="314"/>
    </row>
    <row r="1625" spans="1:45" x14ac:dyDescent="0.2">
      <c r="A1625" s="306" t="s">
        <v>1151</v>
      </c>
      <c r="B1625" s="50" t="s">
        <v>294</v>
      </c>
      <c r="C1625" s="50" t="s">
        <v>295</v>
      </c>
      <c r="D1625" s="50" t="s">
        <v>778</v>
      </c>
      <c r="E1625" s="50" t="s">
        <v>297</v>
      </c>
      <c r="F1625" s="50" t="s">
        <v>452</v>
      </c>
      <c r="G1625" s="50" t="s">
        <v>463</v>
      </c>
      <c r="H1625" s="50" t="s">
        <v>1149</v>
      </c>
      <c r="I1625" s="50" t="s">
        <v>780</v>
      </c>
      <c r="J1625" s="50" t="s">
        <v>789</v>
      </c>
      <c r="K1625" s="50" t="s">
        <v>782</v>
      </c>
      <c r="L1625" s="307">
        <v>0.74</v>
      </c>
      <c r="M1625" s="308">
        <v>0.9</v>
      </c>
      <c r="N1625" s="307">
        <v>0.69</v>
      </c>
      <c r="O1625" s="50" t="s">
        <v>1152</v>
      </c>
      <c r="Q1625" s="50" t="s">
        <v>300</v>
      </c>
      <c r="R1625" s="50" t="s">
        <v>785</v>
      </c>
      <c r="T1625" s="308">
        <v>4.18</v>
      </c>
      <c r="U1625" s="309">
        <v>25</v>
      </c>
      <c r="V1625" s="310">
        <v>45748</v>
      </c>
      <c r="W1625" s="310">
        <v>45930</v>
      </c>
      <c r="X1625" s="50" t="s">
        <v>3400</v>
      </c>
      <c r="Y1625" s="50" t="s">
        <v>791</v>
      </c>
      <c r="AA1625" s="50" t="s">
        <v>780</v>
      </c>
      <c r="AD1625" s="50" t="s">
        <v>304</v>
      </c>
      <c r="AE1625" s="310">
        <v>42390</v>
      </c>
      <c r="AF1625" s="306" t="s">
        <v>2580</v>
      </c>
      <c r="AG1625" s="307">
        <v>1.37184296894274E-4</v>
      </c>
      <c r="AH1625" s="307">
        <v>1.4326327848223529E-4</v>
      </c>
      <c r="AI1625" s="307">
        <v>7.5738344739424618E-2</v>
      </c>
      <c r="AJ1625" s="306" t="s">
        <v>0</v>
      </c>
      <c r="AK1625" s="307">
        <v>347.80266056993952</v>
      </c>
      <c r="AL1625" s="307">
        <v>3.2012845634003632E-4</v>
      </c>
      <c r="AN1625" s="312">
        <v>15</v>
      </c>
      <c r="AO1625" s="313" t="s">
        <v>305</v>
      </c>
      <c r="AP1625" s="313" t="s">
        <v>0</v>
      </c>
      <c r="AQ1625" s="313" t="s">
        <v>386</v>
      </c>
      <c r="AR1625" s="314" t="s">
        <v>0</v>
      </c>
      <c r="AS1625" s="314"/>
    </row>
    <row r="1626" spans="1:45" x14ac:dyDescent="0.2">
      <c r="A1626" s="306" t="s">
        <v>1153</v>
      </c>
      <c r="B1626" s="50" t="s">
        <v>294</v>
      </c>
      <c r="C1626" s="50" t="s">
        <v>295</v>
      </c>
      <c r="D1626" s="50" t="s">
        <v>778</v>
      </c>
      <c r="E1626" s="50" t="s">
        <v>297</v>
      </c>
      <c r="F1626" s="50" t="s">
        <v>452</v>
      </c>
      <c r="G1626" s="50" t="s">
        <v>463</v>
      </c>
      <c r="H1626" s="50" t="s">
        <v>1149</v>
      </c>
      <c r="I1626" s="50" t="s">
        <v>780</v>
      </c>
      <c r="J1626" s="50" t="s">
        <v>793</v>
      </c>
      <c r="K1626" s="50" t="s">
        <v>782</v>
      </c>
      <c r="L1626" s="307">
        <v>0.51</v>
      </c>
      <c r="M1626" s="308">
        <v>0.45</v>
      </c>
      <c r="N1626" s="307">
        <v>0.48</v>
      </c>
      <c r="O1626" s="50" t="s">
        <v>1154</v>
      </c>
      <c r="Q1626" s="50" t="s">
        <v>300</v>
      </c>
      <c r="R1626" s="50" t="s">
        <v>785</v>
      </c>
      <c r="T1626" s="308">
        <v>2.91</v>
      </c>
      <c r="U1626" s="309">
        <v>25</v>
      </c>
      <c r="V1626" s="310">
        <v>45200</v>
      </c>
      <c r="W1626" s="310">
        <v>45930</v>
      </c>
      <c r="X1626" s="50" t="s">
        <v>3400</v>
      </c>
      <c r="Y1626" s="50" t="s">
        <v>791</v>
      </c>
      <c r="AA1626" s="50" t="s">
        <v>780</v>
      </c>
      <c r="AD1626" s="50" t="s">
        <v>304</v>
      </c>
      <c r="AE1626" s="310">
        <v>42390</v>
      </c>
      <c r="AF1626" s="306" t="s">
        <v>2580</v>
      </c>
      <c r="AG1626" s="307">
        <v>4.6321970379884708E-5</v>
      </c>
      <c r="AH1626" s="307">
        <v>4.8374613513482071E-5</v>
      </c>
      <c r="AI1626" s="307">
        <v>3.6735142171110242E-2</v>
      </c>
      <c r="AJ1626" s="50" t="s">
        <v>0</v>
      </c>
      <c r="AK1626" s="307">
        <v>746.05133896534392</v>
      </c>
      <c r="AL1626" s="307">
        <v>1.080953229200123E-4</v>
      </c>
      <c r="AN1626" s="312">
        <v>15</v>
      </c>
      <c r="AO1626" s="313" t="s">
        <v>305</v>
      </c>
      <c r="AP1626" s="313" t="s">
        <v>0</v>
      </c>
      <c r="AQ1626" s="313" t="s">
        <v>386</v>
      </c>
      <c r="AR1626" s="314" t="s">
        <v>0</v>
      </c>
      <c r="AS1626" s="314"/>
    </row>
    <row r="1627" spans="1:45" x14ac:dyDescent="0.2">
      <c r="A1627" s="306" t="s">
        <v>1155</v>
      </c>
      <c r="B1627" s="50" t="s">
        <v>294</v>
      </c>
      <c r="C1627" s="50" t="s">
        <v>295</v>
      </c>
      <c r="D1627" s="50" t="s">
        <v>778</v>
      </c>
      <c r="E1627" s="50" t="s">
        <v>297</v>
      </c>
      <c r="F1627" s="50" t="s">
        <v>452</v>
      </c>
      <c r="G1627" s="50" t="s">
        <v>463</v>
      </c>
      <c r="H1627" s="50" t="s">
        <v>1149</v>
      </c>
      <c r="I1627" s="50" t="s">
        <v>796</v>
      </c>
      <c r="J1627" s="50" t="s">
        <v>797</v>
      </c>
      <c r="K1627" s="50" t="s">
        <v>782</v>
      </c>
      <c r="L1627" s="307">
        <v>0.37</v>
      </c>
      <c r="M1627" s="308">
        <v>0.6</v>
      </c>
      <c r="N1627" s="307">
        <v>0.34</v>
      </c>
      <c r="O1627" s="50" t="s">
        <v>1156</v>
      </c>
      <c r="Q1627" s="50" t="s">
        <v>300</v>
      </c>
      <c r="R1627" s="50" t="s">
        <v>785</v>
      </c>
      <c r="T1627" s="308">
        <v>1.28</v>
      </c>
      <c r="U1627" s="309">
        <v>25</v>
      </c>
      <c r="V1627" s="310">
        <v>45200</v>
      </c>
      <c r="W1627" s="310">
        <v>45930</v>
      </c>
      <c r="X1627" s="50" t="s">
        <v>3400</v>
      </c>
      <c r="Y1627" s="50" t="s">
        <v>786</v>
      </c>
      <c r="AA1627" s="50" t="s">
        <v>796</v>
      </c>
      <c r="AD1627" s="50" t="s">
        <v>304</v>
      </c>
      <c r="AE1627" s="310">
        <v>42390</v>
      </c>
      <c r="AF1627" s="306" t="s">
        <v>2580</v>
      </c>
      <c r="AG1627" s="307">
        <v>4.5431163257194628E-5</v>
      </c>
      <c r="AH1627" s="307">
        <v>4.7444332484376641E-5</v>
      </c>
      <c r="AI1627" s="307">
        <v>8.1908991130025088E-2</v>
      </c>
      <c r="AJ1627" s="306" t="s">
        <v>0</v>
      </c>
      <c r="AK1627" s="307">
        <v>319.54508597622839</v>
      </c>
      <c r="AL1627" s="307">
        <v>1.06016566710012E-4</v>
      </c>
      <c r="AN1627" s="312">
        <v>15</v>
      </c>
      <c r="AO1627" s="313" t="s">
        <v>305</v>
      </c>
      <c r="AP1627" s="313" t="s">
        <v>0</v>
      </c>
      <c r="AQ1627" s="313" t="s">
        <v>386</v>
      </c>
      <c r="AR1627" s="314" t="s">
        <v>0</v>
      </c>
      <c r="AS1627" s="314"/>
    </row>
    <row r="1628" spans="1:45" x14ac:dyDescent="0.2">
      <c r="A1628" s="306" t="s">
        <v>1157</v>
      </c>
      <c r="B1628" s="50" t="s">
        <v>308</v>
      </c>
      <c r="C1628" s="50" t="s">
        <v>295</v>
      </c>
      <c r="D1628" s="50" t="s">
        <v>778</v>
      </c>
      <c r="E1628" s="50" t="s">
        <v>297</v>
      </c>
      <c r="F1628" s="50" t="s">
        <v>452</v>
      </c>
      <c r="G1628" s="50" t="s">
        <v>463</v>
      </c>
      <c r="H1628" s="50" t="s">
        <v>1149</v>
      </c>
      <c r="I1628" s="50" t="s">
        <v>780</v>
      </c>
      <c r="J1628" s="50" t="s">
        <v>781</v>
      </c>
      <c r="K1628" s="50" t="s">
        <v>782</v>
      </c>
      <c r="L1628" s="307">
        <v>0.86</v>
      </c>
      <c r="M1628" s="308">
        <v>0.9</v>
      </c>
      <c r="N1628" s="307">
        <v>0.8</v>
      </c>
      <c r="O1628" s="50" t="s">
        <v>1150</v>
      </c>
      <c r="Q1628" s="50" t="s">
        <v>300</v>
      </c>
      <c r="R1628" s="50" t="s">
        <v>785</v>
      </c>
      <c r="T1628" s="308">
        <v>3.25</v>
      </c>
      <c r="U1628" s="309">
        <v>25</v>
      </c>
      <c r="V1628" s="310">
        <v>45200</v>
      </c>
      <c r="W1628" s="310">
        <v>45747</v>
      </c>
      <c r="X1628" s="50" t="s">
        <v>3400</v>
      </c>
      <c r="Y1628" s="50" t="s">
        <v>786</v>
      </c>
      <c r="AA1628" s="50" t="s">
        <v>780</v>
      </c>
      <c r="AD1628" s="50" t="s">
        <v>304</v>
      </c>
      <c r="AE1628" s="310">
        <v>42390</v>
      </c>
      <c r="AF1628" s="306" t="s">
        <v>2580</v>
      </c>
      <c r="AG1628" s="307">
        <v>1.4252913963041451E-4</v>
      </c>
      <c r="AH1628" s="307">
        <v>1.4884496465686792E-4</v>
      </c>
      <c r="AI1628" s="307">
        <v>0.10120640351993447</v>
      </c>
      <c r="AJ1628" s="306" t="s">
        <v>0</v>
      </c>
      <c r="AK1628" s="307">
        <v>253.41316803794967</v>
      </c>
      <c r="AL1628" s="307">
        <v>3.3260099360003765E-4</v>
      </c>
      <c r="AN1628" s="312">
        <v>15</v>
      </c>
      <c r="AO1628" s="313" t="s">
        <v>305</v>
      </c>
      <c r="AP1628" s="313" t="s">
        <v>0</v>
      </c>
      <c r="AQ1628" s="313" t="s">
        <v>386</v>
      </c>
      <c r="AR1628" s="314" t="s">
        <v>0</v>
      </c>
      <c r="AS1628" s="314"/>
    </row>
    <row r="1629" spans="1:45" x14ac:dyDescent="0.2">
      <c r="A1629" s="306" t="s">
        <v>1157</v>
      </c>
      <c r="B1629" s="50" t="s">
        <v>308</v>
      </c>
      <c r="C1629" s="50" t="s">
        <v>295</v>
      </c>
      <c r="D1629" s="50" t="s">
        <v>778</v>
      </c>
      <c r="E1629" s="50" t="s">
        <v>297</v>
      </c>
      <c r="F1629" s="50" t="s">
        <v>452</v>
      </c>
      <c r="G1629" s="50" t="s">
        <v>463</v>
      </c>
      <c r="H1629" s="50" t="s">
        <v>1149</v>
      </c>
      <c r="I1629" s="50" t="s">
        <v>780</v>
      </c>
      <c r="J1629" s="50" t="s">
        <v>781</v>
      </c>
      <c r="K1629" s="50" t="s">
        <v>782</v>
      </c>
      <c r="L1629" s="307">
        <v>0.86</v>
      </c>
      <c r="M1629" s="308">
        <v>0.75</v>
      </c>
      <c r="N1629" s="307">
        <v>0.8</v>
      </c>
      <c r="O1629" s="50" t="s">
        <v>1150</v>
      </c>
      <c r="Q1629" s="50" t="s">
        <v>300</v>
      </c>
      <c r="R1629" s="50" t="s">
        <v>785</v>
      </c>
      <c r="T1629" s="308">
        <v>3.25</v>
      </c>
      <c r="U1629" s="309">
        <v>25</v>
      </c>
      <c r="V1629" s="310">
        <v>45748</v>
      </c>
      <c r="W1629" s="310">
        <v>45930</v>
      </c>
      <c r="X1629" s="50" t="s">
        <v>3400</v>
      </c>
      <c r="Y1629" s="50" t="s">
        <v>786</v>
      </c>
      <c r="AA1629" s="50" t="s">
        <v>780</v>
      </c>
      <c r="AD1629" s="50" t="s">
        <v>304</v>
      </c>
      <c r="AE1629" s="310">
        <v>42390</v>
      </c>
      <c r="AF1629" s="306" t="s">
        <v>2580</v>
      </c>
      <c r="AG1629" s="307">
        <v>1.4252913963041451E-4</v>
      </c>
      <c r="AH1629" s="307">
        <v>1.4884496465686789E-4</v>
      </c>
      <c r="AI1629" s="307">
        <v>0.1012064035199345</v>
      </c>
      <c r="AJ1629" s="50" t="s">
        <v>0</v>
      </c>
      <c r="AK1629" s="307">
        <v>253.4131680379497</v>
      </c>
      <c r="AL1629" s="307">
        <v>3.3260099360003759E-4</v>
      </c>
      <c r="AN1629" s="312">
        <v>15</v>
      </c>
      <c r="AO1629" s="313" t="s">
        <v>305</v>
      </c>
      <c r="AP1629" s="313" t="s">
        <v>0</v>
      </c>
      <c r="AQ1629" s="313" t="s">
        <v>386</v>
      </c>
      <c r="AR1629" s="314" t="s">
        <v>0</v>
      </c>
      <c r="AS1629" s="314"/>
    </row>
    <row r="1630" spans="1:45" x14ac:dyDescent="0.2">
      <c r="A1630" s="306" t="s">
        <v>1158</v>
      </c>
      <c r="B1630" s="50" t="s">
        <v>308</v>
      </c>
      <c r="C1630" s="50" t="s">
        <v>295</v>
      </c>
      <c r="D1630" s="50" t="s">
        <v>778</v>
      </c>
      <c r="E1630" s="50" t="s">
        <v>297</v>
      </c>
      <c r="F1630" s="50" t="s">
        <v>452</v>
      </c>
      <c r="G1630" s="50" t="s">
        <v>463</v>
      </c>
      <c r="H1630" s="50" t="s">
        <v>1149</v>
      </c>
      <c r="I1630" s="50" t="s">
        <v>780</v>
      </c>
      <c r="J1630" s="50" t="s">
        <v>789</v>
      </c>
      <c r="K1630" s="50" t="s">
        <v>782</v>
      </c>
      <c r="L1630" s="307">
        <v>1.1599999999999999</v>
      </c>
      <c r="M1630" s="308">
        <v>0.75</v>
      </c>
      <c r="N1630" s="307">
        <v>1.08</v>
      </c>
      <c r="O1630" s="50" t="s">
        <v>1152</v>
      </c>
      <c r="Q1630" s="50" t="s">
        <v>300</v>
      </c>
      <c r="R1630" s="50" t="s">
        <v>785</v>
      </c>
      <c r="T1630" s="308">
        <v>4.18</v>
      </c>
      <c r="U1630" s="309">
        <v>25</v>
      </c>
      <c r="V1630" s="310">
        <v>45200</v>
      </c>
      <c r="W1630" s="310">
        <v>45747</v>
      </c>
      <c r="X1630" s="50" t="s">
        <v>3400</v>
      </c>
      <c r="Y1630" s="50" t="s">
        <v>791</v>
      </c>
      <c r="AA1630" s="50" t="s">
        <v>780</v>
      </c>
      <c r="AD1630" s="50" t="s">
        <v>304</v>
      </c>
      <c r="AE1630" s="310">
        <v>42390</v>
      </c>
      <c r="AF1630" s="306" t="s">
        <v>2580</v>
      </c>
      <c r="AG1630" s="307">
        <v>1.9241433850105958E-4</v>
      </c>
      <c r="AH1630" s="307">
        <v>2.0094070228677169E-4</v>
      </c>
      <c r="AI1630" s="307">
        <v>0.10623040560854367</v>
      </c>
      <c r="AJ1630" s="306" t="s">
        <v>0</v>
      </c>
      <c r="AK1630" s="307">
        <v>240.13786056734054</v>
      </c>
      <c r="AL1630" s="307">
        <v>4.4901134136005104E-4</v>
      </c>
      <c r="AN1630" s="312">
        <v>15</v>
      </c>
      <c r="AO1630" s="313" t="s">
        <v>305</v>
      </c>
      <c r="AP1630" s="313" t="s">
        <v>0</v>
      </c>
      <c r="AQ1630" s="313" t="s">
        <v>386</v>
      </c>
      <c r="AR1630" s="314" t="s">
        <v>0</v>
      </c>
      <c r="AS1630" s="314"/>
    </row>
    <row r="1631" spans="1:45" x14ac:dyDescent="0.2">
      <c r="A1631" s="306" t="s">
        <v>1158</v>
      </c>
      <c r="B1631" s="50" t="s">
        <v>308</v>
      </c>
      <c r="C1631" s="50" t="s">
        <v>295</v>
      </c>
      <c r="D1631" s="50" t="s">
        <v>778</v>
      </c>
      <c r="E1631" s="50" t="s">
        <v>297</v>
      </c>
      <c r="F1631" s="50" t="s">
        <v>452</v>
      </c>
      <c r="G1631" s="50" t="s">
        <v>463</v>
      </c>
      <c r="H1631" s="50" t="s">
        <v>1149</v>
      </c>
      <c r="I1631" s="50" t="s">
        <v>780</v>
      </c>
      <c r="J1631" s="50" t="s">
        <v>789</v>
      </c>
      <c r="K1631" s="50" t="s">
        <v>782</v>
      </c>
      <c r="L1631" s="307">
        <v>1.1599999999999999</v>
      </c>
      <c r="M1631" s="308">
        <v>0.9</v>
      </c>
      <c r="N1631" s="307">
        <v>1.08</v>
      </c>
      <c r="O1631" s="50" t="s">
        <v>1152</v>
      </c>
      <c r="Q1631" s="50" t="s">
        <v>300</v>
      </c>
      <c r="R1631" s="50" t="s">
        <v>785</v>
      </c>
      <c r="T1631" s="308">
        <v>4.18</v>
      </c>
      <c r="U1631" s="309">
        <v>25</v>
      </c>
      <c r="V1631" s="310">
        <v>45748</v>
      </c>
      <c r="W1631" s="310">
        <v>45930</v>
      </c>
      <c r="X1631" s="50" t="s">
        <v>3400</v>
      </c>
      <c r="Y1631" s="50" t="s">
        <v>791</v>
      </c>
      <c r="AA1631" s="50" t="s">
        <v>780</v>
      </c>
      <c r="AD1631" s="50" t="s">
        <v>304</v>
      </c>
      <c r="AE1631" s="310">
        <v>42390</v>
      </c>
      <c r="AF1631" s="306" t="s">
        <v>2580</v>
      </c>
      <c r="AG1631" s="307">
        <v>1.9241433850105961E-4</v>
      </c>
      <c r="AH1631" s="307">
        <v>2.0094070228677169E-4</v>
      </c>
      <c r="AI1631" s="307">
        <v>0.1062304056085437</v>
      </c>
      <c r="AJ1631" s="306" t="s">
        <v>0</v>
      </c>
      <c r="AK1631" s="307">
        <v>240.13786056734051</v>
      </c>
      <c r="AL1631" s="307">
        <v>4.4901134136005099E-4</v>
      </c>
      <c r="AN1631" s="312">
        <v>15</v>
      </c>
      <c r="AO1631" s="313" t="s">
        <v>305</v>
      </c>
      <c r="AP1631" s="313" t="s">
        <v>0</v>
      </c>
      <c r="AQ1631" s="313" t="s">
        <v>386</v>
      </c>
      <c r="AR1631" s="314" t="s">
        <v>0</v>
      </c>
      <c r="AS1631" s="314"/>
    </row>
    <row r="1632" spans="1:45" x14ac:dyDescent="0.2">
      <c r="A1632" s="306" t="s">
        <v>1159</v>
      </c>
      <c r="B1632" s="50" t="s">
        <v>308</v>
      </c>
      <c r="C1632" s="50" t="s">
        <v>295</v>
      </c>
      <c r="D1632" s="50" t="s">
        <v>778</v>
      </c>
      <c r="E1632" s="50" t="s">
        <v>297</v>
      </c>
      <c r="F1632" s="50" t="s">
        <v>452</v>
      </c>
      <c r="G1632" s="50" t="s">
        <v>463</v>
      </c>
      <c r="H1632" s="50" t="s">
        <v>1149</v>
      </c>
      <c r="I1632" s="50" t="s">
        <v>780</v>
      </c>
      <c r="J1632" s="50" t="s">
        <v>793</v>
      </c>
      <c r="K1632" s="50" t="s">
        <v>782</v>
      </c>
      <c r="L1632" s="307">
        <v>0.4</v>
      </c>
      <c r="M1632" s="308">
        <v>0.45</v>
      </c>
      <c r="N1632" s="307">
        <v>0.37</v>
      </c>
      <c r="O1632" s="50" t="s">
        <v>1154</v>
      </c>
      <c r="Q1632" s="50" t="s">
        <v>300</v>
      </c>
      <c r="R1632" s="50" t="s">
        <v>785</v>
      </c>
      <c r="T1632" s="308">
        <v>2.91</v>
      </c>
      <c r="U1632" s="309">
        <v>25</v>
      </c>
      <c r="V1632" s="310">
        <v>45200</v>
      </c>
      <c r="W1632" s="310">
        <v>45930</v>
      </c>
      <c r="X1632" s="50" t="s">
        <v>3400</v>
      </c>
      <c r="Y1632" s="50" t="s">
        <v>791</v>
      </c>
      <c r="AA1632" s="50" t="s">
        <v>780</v>
      </c>
      <c r="AD1632" s="50" t="s">
        <v>304</v>
      </c>
      <c r="AE1632" s="310">
        <v>42390</v>
      </c>
      <c r="AF1632" s="306" t="s">
        <v>2580</v>
      </c>
      <c r="AG1632" s="307">
        <v>6.5919727079066703E-5</v>
      </c>
      <c r="AH1632" s="307">
        <v>6.8840796153801399E-5</v>
      </c>
      <c r="AI1632" s="307">
        <v>5.2276933089656863E-2</v>
      </c>
      <c r="AJ1632" s="50" t="s">
        <v>0</v>
      </c>
      <c r="AK1632" s="307">
        <v>516.13975942225716</v>
      </c>
      <c r="AL1632" s="307">
        <v>1.5382795954001739E-4</v>
      </c>
      <c r="AN1632" s="312">
        <v>15</v>
      </c>
      <c r="AO1632" s="313" t="s">
        <v>305</v>
      </c>
      <c r="AP1632" s="313" t="s">
        <v>0</v>
      </c>
      <c r="AQ1632" s="313" t="s">
        <v>386</v>
      </c>
      <c r="AR1632" s="314" t="s">
        <v>0</v>
      </c>
      <c r="AS1632" s="314"/>
    </row>
    <row r="1633" spans="1:45" x14ac:dyDescent="0.2">
      <c r="A1633" s="306" t="s">
        <v>1160</v>
      </c>
      <c r="B1633" s="50" t="s">
        <v>308</v>
      </c>
      <c r="C1633" s="50" t="s">
        <v>295</v>
      </c>
      <c r="D1633" s="50" t="s">
        <v>778</v>
      </c>
      <c r="E1633" s="50" t="s">
        <v>297</v>
      </c>
      <c r="F1633" s="50" t="s">
        <v>452</v>
      </c>
      <c r="G1633" s="50" t="s">
        <v>463</v>
      </c>
      <c r="H1633" s="50" t="s">
        <v>1149</v>
      </c>
      <c r="I1633" s="50" t="s">
        <v>796</v>
      </c>
      <c r="J1633" s="50" t="s">
        <v>797</v>
      </c>
      <c r="K1633" s="50" t="s">
        <v>782</v>
      </c>
      <c r="L1633" s="307">
        <v>0.41</v>
      </c>
      <c r="M1633" s="308">
        <v>0.6</v>
      </c>
      <c r="N1633" s="307">
        <v>0.38</v>
      </c>
      <c r="O1633" s="50" t="s">
        <v>1156</v>
      </c>
      <c r="Q1633" s="50" t="s">
        <v>300</v>
      </c>
      <c r="R1633" s="50" t="s">
        <v>785</v>
      </c>
      <c r="T1633" s="308">
        <v>1.28</v>
      </c>
      <c r="U1633" s="309">
        <v>25</v>
      </c>
      <c r="V1633" s="310">
        <v>45200</v>
      </c>
      <c r="W1633" s="310">
        <v>45930</v>
      </c>
      <c r="X1633" s="50" t="s">
        <v>3400</v>
      </c>
      <c r="Y1633" s="50" t="s">
        <v>786</v>
      </c>
      <c r="AA1633" s="50" t="s">
        <v>796</v>
      </c>
      <c r="AD1633" s="50" t="s">
        <v>304</v>
      </c>
      <c r="AE1633" s="310">
        <v>42390</v>
      </c>
      <c r="AF1633" s="306" t="s">
        <v>2580</v>
      </c>
      <c r="AG1633" s="307">
        <v>6.6810534201756797E-5</v>
      </c>
      <c r="AH1633" s="307">
        <v>6.9771077182906828E-5</v>
      </c>
      <c r="AI1633" s="307">
        <v>0.12045439872062511</v>
      </c>
      <c r="AJ1633" s="306" t="s">
        <v>0</v>
      </c>
      <c r="AK1633" s="307">
        <v>208.55862313364111</v>
      </c>
      <c r="AL1633" s="307">
        <v>1.5590671575001769E-4</v>
      </c>
      <c r="AN1633" s="312">
        <v>15</v>
      </c>
      <c r="AO1633" s="313" t="s">
        <v>305</v>
      </c>
      <c r="AP1633" s="313" t="s">
        <v>0</v>
      </c>
      <c r="AQ1633" s="313" t="s">
        <v>386</v>
      </c>
      <c r="AR1633" s="314" t="s">
        <v>0</v>
      </c>
      <c r="AS1633" s="314"/>
    </row>
    <row r="1634" spans="1:45" x14ac:dyDescent="0.2">
      <c r="A1634" s="306" t="s">
        <v>1161</v>
      </c>
      <c r="B1634" s="50" t="s">
        <v>310</v>
      </c>
      <c r="C1634" s="50" t="s">
        <v>295</v>
      </c>
      <c r="D1634" s="50" t="s">
        <v>778</v>
      </c>
      <c r="E1634" s="50" t="s">
        <v>297</v>
      </c>
      <c r="F1634" s="50" t="s">
        <v>452</v>
      </c>
      <c r="G1634" s="50" t="s">
        <v>463</v>
      </c>
      <c r="H1634" s="50" t="s">
        <v>1149</v>
      </c>
      <c r="I1634" s="50" t="s">
        <v>780</v>
      </c>
      <c r="J1634" s="50" t="s">
        <v>781</v>
      </c>
      <c r="K1634" s="50" t="s">
        <v>782</v>
      </c>
      <c r="L1634" s="307">
        <v>0.57021570722970094</v>
      </c>
      <c r="M1634" s="308">
        <v>0.9</v>
      </c>
      <c r="N1634" s="307">
        <v>0.51345449569370105</v>
      </c>
      <c r="O1634" s="50" t="s">
        <v>1150</v>
      </c>
      <c r="Q1634" s="50" t="s">
        <v>300</v>
      </c>
      <c r="R1634" s="50" t="s">
        <v>785</v>
      </c>
      <c r="T1634" s="308">
        <v>3.25</v>
      </c>
      <c r="U1634" s="309">
        <v>25</v>
      </c>
      <c r="V1634" s="310">
        <v>45200</v>
      </c>
      <c r="W1634" s="310">
        <v>45747</v>
      </c>
      <c r="X1634" s="50" t="s">
        <v>3400</v>
      </c>
      <c r="Y1634" s="50" t="s">
        <v>786</v>
      </c>
      <c r="AA1634" s="50" t="s">
        <v>780</v>
      </c>
      <c r="AD1634" s="50" t="s">
        <v>304</v>
      </c>
      <c r="AE1634" s="310">
        <v>42390</v>
      </c>
      <c r="AF1634" s="306" t="s">
        <v>2580</v>
      </c>
      <c r="AG1634" s="307">
        <v>1.4252913963041451E-4</v>
      </c>
      <c r="AH1634" s="307">
        <v>1.4884496465686792E-4</v>
      </c>
      <c r="AI1634" s="307">
        <v>0.10120640351993447</v>
      </c>
      <c r="AJ1634" s="50" t="s">
        <v>0</v>
      </c>
      <c r="AK1634" s="307">
        <v>253.41316803794967</v>
      </c>
      <c r="AL1634" s="307">
        <v>3.3260099360003765E-4</v>
      </c>
      <c r="AN1634" s="312">
        <v>15</v>
      </c>
      <c r="AO1634" s="313" t="s">
        <v>305</v>
      </c>
      <c r="AP1634" s="313" t="s">
        <v>0</v>
      </c>
      <c r="AQ1634" s="313" t="s">
        <v>386</v>
      </c>
      <c r="AR1634" s="314" t="s">
        <v>0</v>
      </c>
      <c r="AS1634" s="314"/>
    </row>
    <row r="1635" spans="1:45" x14ac:dyDescent="0.2">
      <c r="A1635" s="306" t="s">
        <v>1161</v>
      </c>
      <c r="B1635" s="50" t="s">
        <v>310</v>
      </c>
      <c r="C1635" s="50" t="s">
        <v>295</v>
      </c>
      <c r="D1635" s="50" t="s">
        <v>778</v>
      </c>
      <c r="E1635" s="50" t="s">
        <v>297</v>
      </c>
      <c r="F1635" s="50" t="s">
        <v>452</v>
      </c>
      <c r="G1635" s="50" t="s">
        <v>463</v>
      </c>
      <c r="H1635" s="50" t="s">
        <v>1149</v>
      </c>
      <c r="I1635" s="50" t="s">
        <v>780</v>
      </c>
      <c r="J1635" s="50" t="s">
        <v>781</v>
      </c>
      <c r="K1635" s="50" t="s">
        <v>782</v>
      </c>
      <c r="L1635" s="307">
        <v>0.86</v>
      </c>
      <c r="M1635" s="308">
        <v>0.75</v>
      </c>
      <c r="N1635" s="307">
        <v>0.8</v>
      </c>
      <c r="O1635" s="50" t="s">
        <v>1150</v>
      </c>
      <c r="Q1635" s="50" t="s">
        <v>300</v>
      </c>
      <c r="R1635" s="50" t="s">
        <v>785</v>
      </c>
      <c r="T1635" s="308">
        <v>3.25</v>
      </c>
      <c r="U1635" s="309">
        <v>25</v>
      </c>
      <c r="V1635" s="310">
        <v>45748</v>
      </c>
      <c r="W1635" s="310">
        <v>45930</v>
      </c>
      <c r="X1635" s="50" t="s">
        <v>3400</v>
      </c>
      <c r="Y1635" s="50" t="s">
        <v>786</v>
      </c>
      <c r="AA1635" s="50" t="s">
        <v>780</v>
      </c>
      <c r="AD1635" s="50" t="s">
        <v>304</v>
      </c>
      <c r="AE1635" s="310">
        <v>42390</v>
      </c>
      <c r="AF1635" s="306" t="s">
        <v>2580</v>
      </c>
      <c r="AG1635" s="307">
        <v>1.4252913963041451E-4</v>
      </c>
      <c r="AH1635" s="307">
        <v>1.4884496465686789E-4</v>
      </c>
      <c r="AI1635" s="307">
        <v>0.1012064035199345</v>
      </c>
      <c r="AJ1635" s="306" t="s">
        <v>0</v>
      </c>
      <c r="AK1635" s="307">
        <v>253.4131680379497</v>
      </c>
      <c r="AL1635" s="307">
        <v>3.3260099360003759E-4</v>
      </c>
      <c r="AN1635" s="312">
        <v>15</v>
      </c>
      <c r="AO1635" s="313" t="s">
        <v>305</v>
      </c>
      <c r="AP1635" s="313" t="s">
        <v>0</v>
      </c>
      <c r="AQ1635" s="313" t="s">
        <v>386</v>
      </c>
      <c r="AR1635" s="314" t="s">
        <v>0</v>
      </c>
      <c r="AS1635" s="314"/>
    </row>
    <row r="1636" spans="1:45" x14ac:dyDescent="0.2">
      <c r="A1636" s="306" t="s">
        <v>1162</v>
      </c>
      <c r="B1636" s="50" t="s">
        <v>310</v>
      </c>
      <c r="C1636" s="50" t="s">
        <v>295</v>
      </c>
      <c r="D1636" s="50" t="s">
        <v>778</v>
      </c>
      <c r="E1636" s="50" t="s">
        <v>297</v>
      </c>
      <c r="F1636" s="50" t="s">
        <v>452</v>
      </c>
      <c r="G1636" s="50" t="s">
        <v>463</v>
      </c>
      <c r="H1636" s="50" t="s">
        <v>1149</v>
      </c>
      <c r="I1636" s="50" t="s">
        <v>780</v>
      </c>
      <c r="J1636" s="50" t="s">
        <v>789</v>
      </c>
      <c r="K1636" s="50" t="s">
        <v>782</v>
      </c>
      <c r="L1636" s="307">
        <v>0.57021570722970094</v>
      </c>
      <c r="M1636" s="308">
        <v>0.75</v>
      </c>
      <c r="N1636" s="307">
        <v>0.51345449569370105</v>
      </c>
      <c r="O1636" s="50" t="s">
        <v>1152</v>
      </c>
      <c r="Q1636" s="50" t="s">
        <v>300</v>
      </c>
      <c r="R1636" s="50" t="s">
        <v>785</v>
      </c>
      <c r="T1636" s="308">
        <v>4.18</v>
      </c>
      <c r="U1636" s="309">
        <v>25</v>
      </c>
      <c r="V1636" s="310">
        <v>45200</v>
      </c>
      <c r="W1636" s="310">
        <v>45747</v>
      </c>
      <c r="X1636" s="50" t="s">
        <v>3400</v>
      </c>
      <c r="Y1636" s="50" t="s">
        <v>791</v>
      </c>
      <c r="AA1636" s="50" t="s">
        <v>780</v>
      </c>
      <c r="AD1636" s="50" t="s">
        <v>304</v>
      </c>
      <c r="AE1636" s="310">
        <v>42390</v>
      </c>
      <c r="AF1636" s="306" t="s">
        <v>2580</v>
      </c>
      <c r="AG1636" s="307">
        <v>1.9241433850105958E-4</v>
      </c>
      <c r="AH1636" s="307">
        <v>2.0094070228677169E-4</v>
      </c>
      <c r="AI1636" s="307">
        <v>0.10623040560854367</v>
      </c>
      <c r="AJ1636" s="50" t="s">
        <v>0</v>
      </c>
      <c r="AK1636" s="307">
        <v>240.13786056734054</v>
      </c>
      <c r="AL1636" s="307">
        <v>4.4901134136005104E-4</v>
      </c>
      <c r="AN1636" s="312">
        <v>15</v>
      </c>
      <c r="AO1636" s="313" t="s">
        <v>305</v>
      </c>
      <c r="AP1636" s="313" t="s">
        <v>0</v>
      </c>
      <c r="AQ1636" s="313" t="s">
        <v>386</v>
      </c>
      <c r="AR1636" s="314" t="s">
        <v>0</v>
      </c>
      <c r="AS1636" s="314"/>
    </row>
    <row r="1637" spans="1:45" x14ac:dyDescent="0.2">
      <c r="A1637" s="306" t="s">
        <v>1162</v>
      </c>
      <c r="B1637" s="50" t="s">
        <v>310</v>
      </c>
      <c r="C1637" s="50" t="s">
        <v>295</v>
      </c>
      <c r="D1637" s="50" t="s">
        <v>778</v>
      </c>
      <c r="E1637" s="50" t="s">
        <v>297</v>
      </c>
      <c r="F1637" s="50" t="s">
        <v>452</v>
      </c>
      <c r="G1637" s="50" t="s">
        <v>463</v>
      </c>
      <c r="H1637" s="50" t="s">
        <v>1149</v>
      </c>
      <c r="I1637" s="50" t="s">
        <v>780</v>
      </c>
      <c r="J1637" s="50" t="s">
        <v>789</v>
      </c>
      <c r="K1637" s="50" t="s">
        <v>782</v>
      </c>
      <c r="L1637" s="307">
        <v>1.1599999999999999</v>
      </c>
      <c r="M1637" s="308">
        <v>0.9</v>
      </c>
      <c r="N1637" s="307">
        <v>1.08</v>
      </c>
      <c r="O1637" s="50" t="s">
        <v>1152</v>
      </c>
      <c r="Q1637" s="50" t="s">
        <v>300</v>
      </c>
      <c r="R1637" s="50" t="s">
        <v>785</v>
      </c>
      <c r="T1637" s="308">
        <v>4.18</v>
      </c>
      <c r="U1637" s="309">
        <v>25</v>
      </c>
      <c r="V1637" s="310">
        <v>45748</v>
      </c>
      <c r="W1637" s="310">
        <v>45930</v>
      </c>
      <c r="X1637" s="50" t="s">
        <v>3400</v>
      </c>
      <c r="Y1637" s="50" t="s">
        <v>791</v>
      </c>
      <c r="AA1637" s="50" t="s">
        <v>780</v>
      </c>
      <c r="AD1637" s="50" t="s">
        <v>304</v>
      </c>
      <c r="AE1637" s="310">
        <v>42390</v>
      </c>
      <c r="AF1637" s="306" t="s">
        <v>2580</v>
      </c>
      <c r="AG1637" s="307">
        <v>1.9241433850105961E-4</v>
      </c>
      <c r="AH1637" s="307">
        <v>2.0094070228677169E-4</v>
      </c>
      <c r="AI1637" s="307">
        <v>0.1062304056085437</v>
      </c>
      <c r="AJ1637" s="306" t="s">
        <v>0</v>
      </c>
      <c r="AK1637" s="307">
        <v>240.13786056734051</v>
      </c>
      <c r="AL1637" s="307">
        <v>4.4901134136005099E-4</v>
      </c>
      <c r="AN1637" s="312">
        <v>15</v>
      </c>
      <c r="AO1637" s="313" t="s">
        <v>305</v>
      </c>
      <c r="AP1637" s="313" t="s">
        <v>0</v>
      </c>
      <c r="AQ1637" s="313" t="s">
        <v>386</v>
      </c>
      <c r="AR1637" s="314" t="s">
        <v>0</v>
      </c>
      <c r="AS1637" s="314"/>
    </row>
    <row r="1638" spans="1:45" x14ac:dyDescent="0.2">
      <c r="A1638" s="306" t="s">
        <v>1163</v>
      </c>
      <c r="B1638" s="50" t="s">
        <v>310</v>
      </c>
      <c r="C1638" s="50" t="s">
        <v>295</v>
      </c>
      <c r="D1638" s="50" t="s">
        <v>778</v>
      </c>
      <c r="E1638" s="50" t="s">
        <v>297</v>
      </c>
      <c r="F1638" s="50" t="s">
        <v>452</v>
      </c>
      <c r="G1638" s="50" t="s">
        <v>463</v>
      </c>
      <c r="H1638" s="50" t="s">
        <v>1149</v>
      </c>
      <c r="I1638" s="50" t="s">
        <v>780</v>
      </c>
      <c r="J1638" s="50" t="s">
        <v>793</v>
      </c>
      <c r="K1638" s="50" t="s">
        <v>782</v>
      </c>
      <c r="L1638" s="307">
        <v>0.4</v>
      </c>
      <c r="M1638" s="308">
        <v>0.45</v>
      </c>
      <c r="N1638" s="307">
        <v>0.37</v>
      </c>
      <c r="O1638" s="50" t="s">
        <v>1154</v>
      </c>
      <c r="Q1638" s="50" t="s">
        <v>300</v>
      </c>
      <c r="R1638" s="50" t="s">
        <v>785</v>
      </c>
      <c r="T1638" s="308">
        <v>2.91</v>
      </c>
      <c r="U1638" s="309">
        <v>25</v>
      </c>
      <c r="V1638" s="310">
        <v>45200</v>
      </c>
      <c r="W1638" s="310">
        <v>45930</v>
      </c>
      <c r="X1638" s="50" t="s">
        <v>3400</v>
      </c>
      <c r="Y1638" s="50" t="s">
        <v>791</v>
      </c>
      <c r="AA1638" s="50" t="s">
        <v>780</v>
      </c>
      <c r="AD1638" s="50" t="s">
        <v>304</v>
      </c>
      <c r="AE1638" s="310">
        <v>42390</v>
      </c>
      <c r="AF1638" s="306" t="s">
        <v>2580</v>
      </c>
      <c r="AG1638" s="307">
        <v>6.5919727079066703E-5</v>
      </c>
      <c r="AH1638" s="307">
        <v>6.8840796153801399E-5</v>
      </c>
      <c r="AI1638" s="307">
        <v>5.2276933089656863E-2</v>
      </c>
      <c r="AJ1638" s="50" t="s">
        <v>0</v>
      </c>
      <c r="AK1638" s="307">
        <v>516.13975942225716</v>
      </c>
      <c r="AL1638" s="307">
        <v>1.5382795954001739E-4</v>
      </c>
      <c r="AN1638" s="312">
        <v>15</v>
      </c>
      <c r="AO1638" s="313" t="s">
        <v>305</v>
      </c>
      <c r="AP1638" s="313" t="s">
        <v>0</v>
      </c>
      <c r="AQ1638" s="313" t="s">
        <v>386</v>
      </c>
      <c r="AR1638" s="314" t="s">
        <v>0</v>
      </c>
      <c r="AS1638" s="314"/>
    </row>
    <row r="1639" spans="1:45" x14ac:dyDescent="0.2">
      <c r="A1639" s="306" t="s">
        <v>1164</v>
      </c>
      <c r="B1639" s="50" t="s">
        <v>310</v>
      </c>
      <c r="C1639" s="50" t="s">
        <v>295</v>
      </c>
      <c r="D1639" s="50" t="s">
        <v>778</v>
      </c>
      <c r="E1639" s="50" t="s">
        <v>297</v>
      </c>
      <c r="F1639" s="50" t="s">
        <v>452</v>
      </c>
      <c r="G1639" s="50" t="s">
        <v>463</v>
      </c>
      <c r="H1639" s="50" t="s">
        <v>1149</v>
      </c>
      <c r="I1639" s="50" t="s">
        <v>796</v>
      </c>
      <c r="J1639" s="50" t="s">
        <v>797</v>
      </c>
      <c r="K1639" s="50" t="s">
        <v>782</v>
      </c>
      <c r="L1639" s="307">
        <v>0.41</v>
      </c>
      <c r="M1639" s="308">
        <v>0.6</v>
      </c>
      <c r="N1639" s="307">
        <v>0.38</v>
      </c>
      <c r="O1639" s="50" t="s">
        <v>1156</v>
      </c>
      <c r="Q1639" s="50" t="s">
        <v>300</v>
      </c>
      <c r="R1639" s="50" t="s">
        <v>785</v>
      </c>
      <c r="T1639" s="308">
        <v>1.28</v>
      </c>
      <c r="U1639" s="309">
        <v>25</v>
      </c>
      <c r="V1639" s="310">
        <v>45200</v>
      </c>
      <c r="W1639" s="310">
        <v>45930</v>
      </c>
      <c r="X1639" s="50" t="s">
        <v>3400</v>
      </c>
      <c r="Y1639" s="50" t="s">
        <v>786</v>
      </c>
      <c r="AA1639" s="50" t="s">
        <v>796</v>
      </c>
      <c r="AD1639" s="50" t="s">
        <v>304</v>
      </c>
      <c r="AE1639" s="310">
        <v>42390</v>
      </c>
      <c r="AF1639" s="306" t="s">
        <v>2580</v>
      </c>
      <c r="AG1639" s="307">
        <v>6.6810534201756797E-5</v>
      </c>
      <c r="AH1639" s="307">
        <v>6.9771077182906828E-5</v>
      </c>
      <c r="AI1639" s="307">
        <v>0.12045439872062511</v>
      </c>
      <c r="AJ1639" s="306" t="s">
        <v>0</v>
      </c>
      <c r="AK1639" s="307">
        <v>208.55862313364111</v>
      </c>
      <c r="AL1639" s="307">
        <v>1.5590671575001769E-4</v>
      </c>
      <c r="AN1639" s="312">
        <v>15</v>
      </c>
      <c r="AO1639" s="313" t="s">
        <v>305</v>
      </c>
      <c r="AP1639" s="313" t="s">
        <v>0</v>
      </c>
      <c r="AQ1639" s="313" t="s">
        <v>386</v>
      </c>
      <c r="AR1639" s="314" t="s">
        <v>0</v>
      </c>
      <c r="AS1639" s="314"/>
    </row>
    <row r="1640" spans="1:45" x14ac:dyDescent="0.2">
      <c r="A1640" s="306" t="s">
        <v>1165</v>
      </c>
      <c r="B1640" s="50" t="s">
        <v>294</v>
      </c>
      <c r="C1640" s="50" t="s">
        <v>295</v>
      </c>
      <c r="D1640" s="50" t="s">
        <v>778</v>
      </c>
      <c r="E1640" s="50" t="s">
        <v>297</v>
      </c>
      <c r="F1640" s="50" t="s">
        <v>452</v>
      </c>
      <c r="G1640" s="50" t="s">
        <v>463</v>
      </c>
      <c r="H1640" s="50" t="s">
        <v>1166</v>
      </c>
      <c r="I1640" s="50" t="s">
        <v>780</v>
      </c>
      <c r="J1640" s="50" t="s">
        <v>809</v>
      </c>
      <c r="K1640" s="50" t="s">
        <v>782</v>
      </c>
      <c r="L1640" s="307">
        <v>0.73</v>
      </c>
      <c r="M1640" s="308">
        <v>0.9</v>
      </c>
      <c r="N1640" s="307">
        <v>0.67</v>
      </c>
      <c r="O1640" s="50" t="s">
        <v>1167</v>
      </c>
      <c r="Q1640" s="50" t="s">
        <v>300</v>
      </c>
      <c r="R1640" s="50" t="s">
        <v>811</v>
      </c>
      <c r="T1640" s="308">
        <v>0.53</v>
      </c>
      <c r="U1640" s="309">
        <v>45</v>
      </c>
      <c r="V1640" s="310">
        <v>45200</v>
      </c>
      <c r="W1640" s="310">
        <v>45930</v>
      </c>
      <c r="X1640" s="50" t="s">
        <v>3400</v>
      </c>
      <c r="Y1640" s="50" t="s">
        <v>812</v>
      </c>
      <c r="AA1640" s="50" t="s">
        <v>780</v>
      </c>
      <c r="AD1640" s="50" t="s">
        <v>304</v>
      </c>
      <c r="AE1640" s="310">
        <v>44669</v>
      </c>
      <c r="AF1640" s="306" t="s">
        <v>2581</v>
      </c>
      <c r="AG1640" s="307">
        <v>2.7700000000000001E-4</v>
      </c>
      <c r="AH1640" s="307">
        <v>0</v>
      </c>
      <c r="AI1640" s="307">
        <v>1.2</v>
      </c>
      <c r="AJ1640" s="50" t="s">
        <v>181</v>
      </c>
      <c r="AK1640" s="307">
        <v>19.29</v>
      </c>
      <c r="AL1640" s="307">
        <v>2.2222222222222221E-4</v>
      </c>
      <c r="AN1640" s="312">
        <v>15</v>
      </c>
      <c r="AO1640" s="313" t="s">
        <v>305</v>
      </c>
      <c r="AP1640" s="313" t="s">
        <v>0</v>
      </c>
      <c r="AQ1640" s="313" t="s">
        <v>386</v>
      </c>
      <c r="AR1640" s="314" t="s">
        <v>0</v>
      </c>
      <c r="AS1640" s="314"/>
    </row>
    <row r="1641" spans="1:45" x14ac:dyDescent="0.2">
      <c r="A1641" s="306" t="s">
        <v>1168</v>
      </c>
      <c r="B1641" s="50" t="s">
        <v>294</v>
      </c>
      <c r="C1641" s="50" t="s">
        <v>295</v>
      </c>
      <c r="D1641" s="50" t="s">
        <v>778</v>
      </c>
      <c r="E1641" s="50" t="s">
        <v>297</v>
      </c>
      <c r="F1641" s="50" t="s">
        <v>452</v>
      </c>
      <c r="G1641" s="50" t="s">
        <v>463</v>
      </c>
      <c r="H1641" s="50" t="s">
        <v>1166</v>
      </c>
      <c r="I1641" s="50" t="s">
        <v>780</v>
      </c>
      <c r="J1641" s="50" t="s">
        <v>814</v>
      </c>
      <c r="K1641" s="50" t="s">
        <v>782</v>
      </c>
      <c r="L1641" s="307">
        <v>0.98</v>
      </c>
      <c r="M1641" s="308">
        <v>1.2</v>
      </c>
      <c r="N1641" s="307">
        <v>0.91</v>
      </c>
      <c r="O1641" s="50" t="s">
        <v>1169</v>
      </c>
      <c r="Q1641" s="50" t="s">
        <v>300</v>
      </c>
      <c r="R1641" s="50" t="s">
        <v>811</v>
      </c>
      <c r="T1641" s="308">
        <v>1.04</v>
      </c>
      <c r="U1641" s="309">
        <v>45</v>
      </c>
      <c r="V1641" s="310">
        <v>45200</v>
      </c>
      <c r="W1641" s="310">
        <v>45930</v>
      </c>
      <c r="X1641" s="50" t="s">
        <v>3400</v>
      </c>
      <c r="Y1641" s="50" t="s">
        <v>816</v>
      </c>
      <c r="AA1641" s="50" t="s">
        <v>780</v>
      </c>
      <c r="AD1641" s="50" t="s">
        <v>304</v>
      </c>
      <c r="AE1641" s="310">
        <v>44669</v>
      </c>
      <c r="AF1641" s="306" t="s">
        <v>2581</v>
      </c>
      <c r="AG1641" s="307">
        <v>3.7199999999999999E-4</v>
      </c>
      <c r="AH1641" s="307">
        <v>0</v>
      </c>
      <c r="AI1641" s="307">
        <v>0.82</v>
      </c>
      <c r="AJ1641" s="306" t="s">
        <v>0</v>
      </c>
      <c r="AK1641" s="307">
        <v>39.15</v>
      </c>
      <c r="AL1641" s="307">
        <v>2.2222222222222221E-4</v>
      </c>
      <c r="AN1641" s="312">
        <v>15</v>
      </c>
      <c r="AO1641" s="313" t="s">
        <v>305</v>
      </c>
      <c r="AP1641" s="313" t="s">
        <v>0</v>
      </c>
      <c r="AQ1641" s="313" t="s">
        <v>386</v>
      </c>
      <c r="AR1641" s="314" t="s">
        <v>0</v>
      </c>
      <c r="AS1641" s="314"/>
    </row>
    <row r="1642" spans="1:45" x14ac:dyDescent="0.2">
      <c r="A1642" s="306" t="s">
        <v>1170</v>
      </c>
      <c r="B1642" s="50" t="s">
        <v>294</v>
      </c>
      <c r="C1642" s="50" t="s">
        <v>295</v>
      </c>
      <c r="D1642" s="50" t="s">
        <v>778</v>
      </c>
      <c r="E1642" s="50" t="s">
        <v>297</v>
      </c>
      <c r="F1642" s="50" t="s">
        <v>452</v>
      </c>
      <c r="G1642" s="50" t="s">
        <v>463</v>
      </c>
      <c r="H1642" s="50" t="s">
        <v>1166</v>
      </c>
      <c r="I1642" s="50" t="s">
        <v>780</v>
      </c>
      <c r="J1642" s="50" t="s">
        <v>818</v>
      </c>
      <c r="K1642" s="50" t="s">
        <v>782</v>
      </c>
      <c r="L1642" s="307">
        <v>0.18</v>
      </c>
      <c r="M1642" s="308">
        <v>0.3</v>
      </c>
      <c r="N1642" s="307">
        <v>0.17</v>
      </c>
      <c r="O1642" s="50" t="s">
        <v>1171</v>
      </c>
      <c r="Q1642" s="50" t="s">
        <v>300</v>
      </c>
      <c r="R1642" s="50" t="s">
        <v>811</v>
      </c>
      <c r="T1642" s="308">
        <v>0.53</v>
      </c>
      <c r="U1642" s="309">
        <v>45</v>
      </c>
      <c r="V1642" s="310">
        <v>45200</v>
      </c>
      <c r="W1642" s="310">
        <v>45930</v>
      </c>
      <c r="X1642" s="50" t="s">
        <v>3400</v>
      </c>
      <c r="Y1642" s="50" t="s">
        <v>816</v>
      </c>
      <c r="AA1642" s="50" t="s">
        <v>780</v>
      </c>
      <c r="AD1642" s="50" t="s">
        <v>304</v>
      </c>
      <c r="AE1642" s="310">
        <v>44669</v>
      </c>
      <c r="AF1642" s="306" t="s">
        <v>2581</v>
      </c>
      <c r="AG1642" s="307">
        <v>7.1000000000000005E-5</v>
      </c>
      <c r="AH1642" s="307">
        <v>0</v>
      </c>
      <c r="AI1642" s="307">
        <v>0.31</v>
      </c>
      <c r="AJ1642" s="50" t="s">
        <v>0</v>
      </c>
      <c r="AK1642" s="307">
        <v>145.57</v>
      </c>
      <c r="AL1642" s="307">
        <v>0</v>
      </c>
      <c r="AN1642" s="312">
        <v>15</v>
      </c>
      <c r="AO1642" s="313" t="s">
        <v>305</v>
      </c>
      <c r="AP1642" s="313" t="s">
        <v>0</v>
      </c>
      <c r="AQ1642" s="313" t="s">
        <v>386</v>
      </c>
      <c r="AR1642" s="314" t="s">
        <v>0</v>
      </c>
      <c r="AS1642" s="314"/>
    </row>
    <row r="1643" spans="1:45" x14ac:dyDescent="0.2">
      <c r="A1643" s="306" t="s">
        <v>1172</v>
      </c>
      <c r="B1643" s="50" t="s">
        <v>294</v>
      </c>
      <c r="C1643" s="50" t="s">
        <v>295</v>
      </c>
      <c r="D1643" s="50" t="s">
        <v>778</v>
      </c>
      <c r="E1643" s="50" t="s">
        <v>297</v>
      </c>
      <c r="F1643" s="50" t="s">
        <v>452</v>
      </c>
      <c r="G1643" s="50" t="s">
        <v>463</v>
      </c>
      <c r="H1643" s="50" t="s">
        <v>1166</v>
      </c>
      <c r="I1643" s="50" t="s">
        <v>780</v>
      </c>
      <c r="J1643" s="50" t="s">
        <v>821</v>
      </c>
      <c r="K1643" s="50" t="s">
        <v>782</v>
      </c>
      <c r="L1643" s="307">
        <v>0.05</v>
      </c>
      <c r="M1643" s="308">
        <v>0.09</v>
      </c>
      <c r="N1643" s="307">
        <v>0.05</v>
      </c>
      <c r="O1643" s="50" t="s">
        <v>1173</v>
      </c>
      <c r="Q1643" s="50" t="s">
        <v>300</v>
      </c>
      <c r="R1643" s="50" t="s">
        <v>811</v>
      </c>
      <c r="T1643" s="308">
        <v>0.53</v>
      </c>
      <c r="U1643" s="309">
        <v>45</v>
      </c>
      <c r="V1643" s="310">
        <v>45200</v>
      </c>
      <c r="W1643" s="310">
        <v>45930</v>
      </c>
      <c r="X1643" s="50" t="s">
        <v>3400</v>
      </c>
      <c r="Y1643" s="50" t="s">
        <v>823</v>
      </c>
      <c r="AA1643" s="50" t="s">
        <v>780</v>
      </c>
      <c r="AD1643" s="50" t="s">
        <v>304</v>
      </c>
      <c r="AE1643" s="310">
        <v>44669</v>
      </c>
      <c r="AF1643" s="306" t="s">
        <v>2581</v>
      </c>
      <c r="AG1643" s="307">
        <v>1.9000000000000001E-5</v>
      </c>
      <c r="AH1643" s="307">
        <v>0</v>
      </c>
      <c r="AI1643" s="307">
        <v>0.08</v>
      </c>
      <c r="AJ1643" s="306" t="s">
        <v>0</v>
      </c>
      <c r="AK1643" s="307">
        <v>590.08000000000004</v>
      </c>
      <c r="AL1643" s="307">
        <v>0</v>
      </c>
      <c r="AN1643" s="312">
        <v>15</v>
      </c>
      <c r="AO1643" s="313" t="s">
        <v>305</v>
      </c>
      <c r="AP1643" s="313" t="s">
        <v>0</v>
      </c>
      <c r="AQ1643" s="313" t="s">
        <v>386</v>
      </c>
      <c r="AR1643" s="314" t="s">
        <v>0</v>
      </c>
      <c r="AS1643" s="314"/>
    </row>
    <row r="1644" spans="1:45" x14ac:dyDescent="0.2">
      <c r="A1644" s="306" t="s">
        <v>1174</v>
      </c>
      <c r="B1644" s="50" t="s">
        <v>294</v>
      </c>
      <c r="C1644" s="50" t="s">
        <v>295</v>
      </c>
      <c r="D1644" s="50" t="s">
        <v>778</v>
      </c>
      <c r="E1644" s="50" t="s">
        <v>297</v>
      </c>
      <c r="F1644" s="50" t="s">
        <v>452</v>
      </c>
      <c r="G1644" s="50" t="s">
        <v>463</v>
      </c>
      <c r="H1644" s="50" t="s">
        <v>1166</v>
      </c>
      <c r="I1644" s="50" t="s">
        <v>796</v>
      </c>
      <c r="J1644" s="50" t="s">
        <v>809</v>
      </c>
      <c r="K1644" s="50" t="s">
        <v>782</v>
      </c>
      <c r="L1644" s="307">
        <v>1.0900000000000001</v>
      </c>
      <c r="M1644" s="308">
        <v>1.1100000000000001</v>
      </c>
      <c r="N1644" s="307">
        <v>1.01</v>
      </c>
      <c r="O1644" s="50" t="s">
        <v>1175</v>
      </c>
      <c r="Q1644" s="50" t="s">
        <v>300</v>
      </c>
      <c r="R1644" s="50" t="s">
        <v>811</v>
      </c>
      <c r="T1644" s="308">
        <v>0.75</v>
      </c>
      <c r="U1644" s="309">
        <v>45</v>
      </c>
      <c r="V1644" s="310">
        <v>45200</v>
      </c>
      <c r="W1644" s="310">
        <v>45930</v>
      </c>
      <c r="X1644" s="50" t="s">
        <v>3400</v>
      </c>
      <c r="Y1644" s="50" t="s">
        <v>812</v>
      </c>
      <c r="AA1644" s="50" t="s">
        <v>796</v>
      </c>
      <c r="AD1644" s="50" t="s">
        <v>304</v>
      </c>
      <c r="AE1644" s="310">
        <v>44669</v>
      </c>
      <c r="AF1644" s="306" t="s">
        <v>2581</v>
      </c>
      <c r="AG1644" s="307">
        <v>4.17E-4</v>
      </c>
      <c r="AH1644" s="307">
        <v>0</v>
      </c>
      <c r="AI1644" s="307">
        <v>1.27</v>
      </c>
      <c r="AJ1644" s="50" t="s">
        <v>181</v>
      </c>
      <c r="AK1644" s="307">
        <v>16.72</v>
      </c>
      <c r="AL1644" s="307">
        <v>2.2222222222222221E-4</v>
      </c>
      <c r="AN1644" s="312">
        <v>15</v>
      </c>
      <c r="AO1644" s="313" t="s">
        <v>305</v>
      </c>
      <c r="AP1644" s="313" t="s">
        <v>0</v>
      </c>
      <c r="AQ1644" s="313" t="s">
        <v>386</v>
      </c>
      <c r="AR1644" s="314" t="s">
        <v>0</v>
      </c>
      <c r="AS1644" s="314"/>
    </row>
    <row r="1645" spans="1:45" x14ac:dyDescent="0.2">
      <c r="A1645" s="306" t="s">
        <v>1176</v>
      </c>
      <c r="B1645" s="50" t="s">
        <v>294</v>
      </c>
      <c r="C1645" s="50" t="s">
        <v>295</v>
      </c>
      <c r="D1645" s="50" t="s">
        <v>778</v>
      </c>
      <c r="E1645" s="50" t="s">
        <v>297</v>
      </c>
      <c r="F1645" s="50" t="s">
        <v>452</v>
      </c>
      <c r="G1645" s="50" t="s">
        <v>463</v>
      </c>
      <c r="H1645" s="50" t="s">
        <v>1166</v>
      </c>
      <c r="I1645" s="50" t="s">
        <v>796</v>
      </c>
      <c r="J1645" s="50" t="s">
        <v>789</v>
      </c>
      <c r="K1645" s="50" t="s">
        <v>782</v>
      </c>
      <c r="L1645" s="307">
        <v>1.46</v>
      </c>
      <c r="M1645" s="308">
        <v>1.29</v>
      </c>
      <c r="N1645" s="307">
        <v>1.35</v>
      </c>
      <c r="O1645" s="50" t="s">
        <v>1177</v>
      </c>
      <c r="Q1645" s="50" t="s">
        <v>300</v>
      </c>
      <c r="R1645" s="50" t="s">
        <v>811</v>
      </c>
      <c r="T1645" s="308">
        <v>1.35</v>
      </c>
      <c r="U1645" s="309">
        <v>45</v>
      </c>
      <c r="V1645" s="310">
        <v>45200</v>
      </c>
      <c r="W1645" s="310">
        <v>45930</v>
      </c>
      <c r="X1645" s="50" t="s">
        <v>3400</v>
      </c>
      <c r="Y1645" s="50" t="s">
        <v>791</v>
      </c>
      <c r="AA1645" s="50" t="s">
        <v>796</v>
      </c>
      <c r="AD1645" s="50" t="s">
        <v>304</v>
      </c>
      <c r="AE1645" s="310">
        <v>44669</v>
      </c>
      <c r="AF1645" s="306" t="s">
        <v>2581</v>
      </c>
      <c r="AG1645" s="307">
        <v>5.5599999999999996E-4</v>
      </c>
      <c r="AH1645" s="307">
        <v>0</v>
      </c>
      <c r="AI1645" s="307">
        <v>0.94</v>
      </c>
      <c r="AJ1645" s="306" t="s">
        <v>0</v>
      </c>
      <c r="AK1645" s="307">
        <v>31.01</v>
      </c>
      <c r="AL1645" s="307">
        <v>2.2222222222222221E-4</v>
      </c>
      <c r="AN1645" s="312">
        <v>15</v>
      </c>
      <c r="AO1645" s="313" t="s">
        <v>305</v>
      </c>
      <c r="AP1645" s="313" t="s">
        <v>0</v>
      </c>
      <c r="AQ1645" s="313" t="s">
        <v>386</v>
      </c>
      <c r="AR1645" s="314" t="s">
        <v>0</v>
      </c>
      <c r="AS1645" s="314"/>
    </row>
    <row r="1646" spans="1:45" x14ac:dyDescent="0.2">
      <c r="A1646" s="306" t="s">
        <v>1178</v>
      </c>
      <c r="B1646" s="50" t="s">
        <v>294</v>
      </c>
      <c r="C1646" s="50" t="s">
        <v>295</v>
      </c>
      <c r="D1646" s="50" t="s">
        <v>778</v>
      </c>
      <c r="E1646" s="50" t="s">
        <v>297</v>
      </c>
      <c r="F1646" s="50" t="s">
        <v>452</v>
      </c>
      <c r="G1646" s="50" t="s">
        <v>463</v>
      </c>
      <c r="H1646" s="50" t="s">
        <v>1166</v>
      </c>
      <c r="I1646" s="50" t="s">
        <v>796</v>
      </c>
      <c r="J1646" s="50" t="s">
        <v>829</v>
      </c>
      <c r="K1646" s="50" t="s">
        <v>782</v>
      </c>
      <c r="L1646" s="307">
        <v>0.36</v>
      </c>
      <c r="M1646" s="308">
        <v>0.21</v>
      </c>
      <c r="N1646" s="307">
        <v>0.34</v>
      </c>
      <c r="O1646" s="50" t="s">
        <v>1179</v>
      </c>
      <c r="Q1646" s="50" t="s">
        <v>300</v>
      </c>
      <c r="R1646" s="50" t="s">
        <v>811</v>
      </c>
      <c r="T1646" s="308">
        <v>0.75</v>
      </c>
      <c r="U1646" s="309">
        <v>45</v>
      </c>
      <c r="V1646" s="310">
        <v>45200</v>
      </c>
      <c r="W1646" s="310">
        <v>45930</v>
      </c>
      <c r="X1646" s="50" t="s">
        <v>3400</v>
      </c>
      <c r="Y1646" s="50" t="s">
        <v>791</v>
      </c>
      <c r="AA1646" s="50" t="s">
        <v>796</v>
      </c>
      <c r="AD1646" s="50" t="s">
        <v>304</v>
      </c>
      <c r="AE1646" s="310">
        <v>44669</v>
      </c>
      <c r="AF1646" s="306" t="s">
        <v>2581</v>
      </c>
      <c r="AG1646" s="307">
        <v>1.3899999999999999E-4</v>
      </c>
      <c r="AH1646" s="307">
        <v>0</v>
      </c>
      <c r="AI1646" s="307">
        <v>0.42</v>
      </c>
      <c r="AJ1646" s="50" t="s">
        <v>0</v>
      </c>
      <c r="AK1646" s="307">
        <v>98.28</v>
      </c>
      <c r="AL1646" s="307">
        <v>0</v>
      </c>
      <c r="AN1646" s="312">
        <v>15</v>
      </c>
      <c r="AO1646" s="313" t="s">
        <v>305</v>
      </c>
      <c r="AP1646" s="313" t="s">
        <v>0</v>
      </c>
      <c r="AQ1646" s="313" t="s">
        <v>386</v>
      </c>
      <c r="AR1646" s="314" t="s">
        <v>0</v>
      </c>
      <c r="AS1646" s="314"/>
    </row>
    <row r="1647" spans="1:45" x14ac:dyDescent="0.2">
      <c r="A1647" s="306" t="s">
        <v>1180</v>
      </c>
      <c r="B1647" s="50" t="s">
        <v>294</v>
      </c>
      <c r="C1647" s="50" t="s">
        <v>295</v>
      </c>
      <c r="D1647" s="50" t="s">
        <v>778</v>
      </c>
      <c r="E1647" s="50" t="s">
        <v>297</v>
      </c>
      <c r="F1647" s="50" t="s">
        <v>452</v>
      </c>
      <c r="G1647" s="50" t="s">
        <v>463</v>
      </c>
      <c r="H1647" s="50" t="s">
        <v>1166</v>
      </c>
      <c r="I1647" s="50" t="s">
        <v>832</v>
      </c>
      <c r="J1647" s="50" t="s">
        <v>833</v>
      </c>
      <c r="K1647" s="50" t="s">
        <v>782</v>
      </c>
      <c r="L1647" s="307">
        <v>2.21</v>
      </c>
      <c r="M1647" s="308">
        <v>2</v>
      </c>
      <c r="N1647" s="307">
        <v>2.0499999999999998</v>
      </c>
      <c r="O1647" s="50" t="s">
        <v>1181</v>
      </c>
      <c r="Q1647" s="50" t="s">
        <v>300</v>
      </c>
      <c r="R1647" s="50" t="s">
        <v>811</v>
      </c>
      <c r="T1647" s="308">
        <v>1.25</v>
      </c>
      <c r="U1647" s="309">
        <v>45</v>
      </c>
      <c r="V1647" s="310">
        <v>45200</v>
      </c>
      <c r="W1647" s="310">
        <v>45930</v>
      </c>
      <c r="X1647" s="50" t="s">
        <v>3400</v>
      </c>
      <c r="Y1647" s="50" t="s">
        <v>835</v>
      </c>
      <c r="AA1647" s="50" t="s">
        <v>832</v>
      </c>
      <c r="AD1647" s="50" t="s">
        <v>304</v>
      </c>
      <c r="AE1647" s="310">
        <v>44669</v>
      </c>
      <c r="AF1647" s="306" t="s">
        <v>2581</v>
      </c>
      <c r="AG1647" s="307">
        <v>8.4400000000000002E-4</v>
      </c>
      <c r="AH1647" s="307">
        <v>0</v>
      </c>
      <c r="AI1647" s="307">
        <v>1.55</v>
      </c>
      <c r="AJ1647" s="306" t="s">
        <v>181</v>
      </c>
      <c r="AK1647" s="307">
        <v>9.4499999999999993</v>
      </c>
      <c r="AL1647" s="307">
        <v>4.4444444444444452E-4</v>
      </c>
      <c r="AN1647" s="312">
        <v>15</v>
      </c>
      <c r="AO1647" s="313" t="s">
        <v>305</v>
      </c>
      <c r="AP1647" s="313" t="s">
        <v>0</v>
      </c>
      <c r="AQ1647" s="313" t="s">
        <v>386</v>
      </c>
      <c r="AR1647" s="314" t="s">
        <v>0</v>
      </c>
      <c r="AS1647" s="314"/>
    </row>
    <row r="1648" spans="1:45" x14ac:dyDescent="0.2">
      <c r="A1648" s="306" t="s">
        <v>1182</v>
      </c>
      <c r="B1648" s="50" t="s">
        <v>308</v>
      </c>
      <c r="C1648" s="50" t="s">
        <v>295</v>
      </c>
      <c r="D1648" s="50" t="s">
        <v>778</v>
      </c>
      <c r="E1648" s="50" t="s">
        <v>297</v>
      </c>
      <c r="F1648" s="50" t="s">
        <v>452</v>
      </c>
      <c r="G1648" s="50" t="s">
        <v>463</v>
      </c>
      <c r="H1648" s="50" t="s">
        <v>1166</v>
      </c>
      <c r="I1648" s="50" t="s">
        <v>780</v>
      </c>
      <c r="J1648" s="50" t="s">
        <v>809</v>
      </c>
      <c r="K1648" s="50" t="s">
        <v>782</v>
      </c>
      <c r="L1648" s="307">
        <v>0.8</v>
      </c>
      <c r="M1648" s="308">
        <v>1.05</v>
      </c>
      <c r="N1648" s="307">
        <v>0.74</v>
      </c>
      <c r="O1648" s="50" t="s">
        <v>1167</v>
      </c>
      <c r="Q1648" s="50" t="s">
        <v>300</v>
      </c>
      <c r="R1648" s="50" t="s">
        <v>811</v>
      </c>
      <c r="T1648" s="308">
        <v>0.53</v>
      </c>
      <c r="U1648" s="309">
        <v>45</v>
      </c>
      <c r="V1648" s="310">
        <v>45200</v>
      </c>
      <c r="W1648" s="310">
        <v>45930</v>
      </c>
      <c r="X1648" s="50" t="s">
        <v>3400</v>
      </c>
      <c r="Y1648" s="50" t="s">
        <v>812</v>
      </c>
      <c r="AA1648" s="50" t="s">
        <v>780</v>
      </c>
      <c r="AD1648" s="50" t="s">
        <v>304</v>
      </c>
      <c r="AE1648" s="310">
        <v>44669</v>
      </c>
      <c r="AF1648" s="306" t="s">
        <v>2581</v>
      </c>
      <c r="AG1648" s="307">
        <v>3.0600000000000001E-4</v>
      </c>
      <c r="AH1648" s="307">
        <v>0</v>
      </c>
      <c r="AI1648" s="307">
        <v>1.32</v>
      </c>
      <c r="AJ1648" s="50" t="s">
        <v>181</v>
      </c>
      <c r="AK1648" s="307">
        <v>15.23</v>
      </c>
      <c r="AL1648" s="307">
        <v>2.2222222222222221E-4</v>
      </c>
      <c r="AN1648" s="312">
        <v>15</v>
      </c>
      <c r="AO1648" s="313" t="s">
        <v>305</v>
      </c>
      <c r="AP1648" s="313" t="s">
        <v>0</v>
      </c>
      <c r="AQ1648" s="313" t="s">
        <v>386</v>
      </c>
      <c r="AR1648" s="314" t="s">
        <v>0</v>
      </c>
      <c r="AS1648" s="314"/>
    </row>
    <row r="1649" spans="1:45" x14ac:dyDescent="0.2">
      <c r="A1649" s="306" t="s">
        <v>1183</v>
      </c>
      <c r="B1649" s="50" t="s">
        <v>308</v>
      </c>
      <c r="C1649" s="50" t="s">
        <v>295</v>
      </c>
      <c r="D1649" s="50" t="s">
        <v>778</v>
      </c>
      <c r="E1649" s="50" t="s">
        <v>297</v>
      </c>
      <c r="F1649" s="50" t="s">
        <v>452</v>
      </c>
      <c r="G1649" s="50" t="s">
        <v>463</v>
      </c>
      <c r="H1649" s="50" t="s">
        <v>1166</v>
      </c>
      <c r="I1649" s="50" t="s">
        <v>780</v>
      </c>
      <c r="J1649" s="50" t="s">
        <v>814</v>
      </c>
      <c r="K1649" s="50" t="s">
        <v>782</v>
      </c>
      <c r="L1649" s="307">
        <v>1.08</v>
      </c>
      <c r="M1649" s="308">
        <v>1.35</v>
      </c>
      <c r="N1649" s="307">
        <v>1</v>
      </c>
      <c r="O1649" s="50" t="s">
        <v>1169</v>
      </c>
      <c r="Q1649" s="50" t="s">
        <v>300</v>
      </c>
      <c r="R1649" s="50" t="s">
        <v>811</v>
      </c>
      <c r="T1649" s="308">
        <v>1.04</v>
      </c>
      <c r="U1649" s="309">
        <v>45</v>
      </c>
      <c r="V1649" s="310">
        <v>45200</v>
      </c>
      <c r="W1649" s="310">
        <v>45930</v>
      </c>
      <c r="X1649" s="50" t="s">
        <v>3400</v>
      </c>
      <c r="Y1649" s="50" t="s">
        <v>816</v>
      </c>
      <c r="AA1649" s="50" t="s">
        <v>780</v>
      </c>
      <c r="AD1649" s="50" t="s">
        <v>304</v>
      </c>
      <c r="AE1649" s="310">
        <v>44669</v>
      </c>
      <c r="AF1649" s="306" t="s">
        <v>2581</v>
      </c>
      <c r="AG1649" s="307">
        <v>4.1100000000000002E-4</v>
      </c>
      <c r="AH1649" s="307">
        <v>0</v>
      </c>
      <c r="AI1649" s="307">
        <v>0.91</v>
      </c>
      <c r="AJ1649" s="306" t="s">
        <v>0</v>
      </c>
      <c r="AK1649" s="307">
        <v>33.15</v>
      </c>
      <c r="AL1649" s="307">
        <v>2.2222222222222221E-4</v>
      </c>
      <c r="AN1649" s="312">
        <v>15</v>
      </c>
      <c r="AO1649" s="313" t="s">
        <v>305</v>
      </c>
      <c r="AP1649" s="313" t="s">
        <v>0</v>
      </c>
      <c r="AQ1649" s="313" t="s">
        <v>386</v>
      </c>
      <c r="AR1649" s="314" t="s">
        <v>0</v>
      </c>
      <c r="AS1649" s="314"/>
    </row>
    <row r="1650" spans="1:45" x14ac:dyDescent="0.2">
      <c r="A1650" s="306" t="s">
        <v>1184</v>
      </c>
      <c r="B1650" s="50" t="s">
        <v>308</v>
      </c>
      <c r="C1650" s="50" t="s">
        <v>295</v>
      </c>
      <c r="D1650" s="50" t="s">
        <v>778</v>
      </c>
      <c r="E1650" s="50" t="s">
        <v>297</v>
      </c>
      <c r="F1650" s="50" t="s">
        <v>452</v>
      </c>
      <c r="G1650" s="50" t="s">
        <v>463</v>
      </c>
      <c r="H1650" s="50" t="s">
        <v>1166</v>
      </c>
      <c r="I1650" s="50" t="s">
        <v>780</v>
      </c>
      <c r="J1650" s="50" t="s">
        <v>818</v>
      </c>
      <c r="K1650" s="50" t="s">
        <v>782</v>
      </c>
      <c r="L1650" s="307">
        <v>0.28000000000000003</v>
      </c>
      <c r="M1650" s="308">
        <v>0.45</v>
      </c>
      <c r="N1650" s="307">
        <v>0.26</v>
      </c>
      <c r="O1650" s="50" t="s">
        <v>1171</v>
      </c>
      <c r="Q1650" s="50" t="s">
        <v>300</v>
      </c>
      <c r="R1650" s="50" t="s">
        <v>811</v>
      </c>
      <c r="T1650" s="308">
        <v>0.53</v>
      </c>
      <c r="U1650" s="309">
        <v>45</v>
      </c>
      <c r="V1650" s="310">
        <v>45200</v>
      </c>
      <c r="W1650" s="310">
        <v>45930</v>
      </c>
      <c r="X1650" s="50" t="s">
        <v>3400</v>
      </c>
      <c r="Y1650" s="50" t="s">
        <v>816</v>
      </c>
      <c r="AA1650" s="50" t="s">
        <v>780</v>
      </c>
      <c r="AD1650" s="50" t="s">
        <v>304</v>
      </c>
      <c r="AE1650" s="310">
        <v>44669</v>
      </c>
      <c r="AF1650" s="306" t="s">
        <v>2581</v>
      </c>
      <c r="AG1650" s="307">
        <v>1.06E-4</v>
      </c>
      <c r="AH1650" s="307">
        <v>0</v>
      </c>
      <c r="AI1650" s="307">
        <v>0.46</v>
      </c>
      <c r="AJ1650" s="50" t="s">
        <v>0</v>
      </c>
      <c r="AK1650" s="307">
        <v>89.08</v>
      </c>
      <c r="AL1650" s="307">
        <v>0</v>
      </c>
      <c r="AN1650" s="312">
        <v>15</v>
      </c>
      <c r="AO1650" s="313" t="s">
        <v>305</v>
      </c>
      <c r="AP1650" s="313" t="s">
        <v>0</v>
      </c>
      <c r="AQ1650" s="313" t="s">
        <v>386</v>
      </c>
      <c r="AR1650" s="314" t="s">
        <v>0</v>
      </c>
      <c r="AS1650" s="314"/>
    </row>
    <row r="1651" spans="1:45" x14ac:dyDescent="0.2">
      <c r="A1651" s="306" t="s">
        <v>1185</v>
      </c>
      <c r="B1651" s="50" t="s">
        <v>308</v>
      </c>
      <c r="C1651" s="50" t="s">
        <v>295</v>
      </c>
      <c r="D1651" s="50" t="s">
        <v>778</v>
      </c>
      <c r="E1651" s="50" t="s">
        <v>297</v>
      </c>
      <c r="F1651" s="50" t="s">
        <v>452</v>
      </c>
      <c r="G1651" s="50" t="s">
        <v>463</v>
      </c>
      <c r="H1651" s="50" t="s">
        <v>1166</v>
      </c>
      <c r="I1651" s="50" t="s">
        <v>780</v>
      </c>
      <c r="J1651" s="50" t="s">
        <v>821</v>
      </c>
      <c r="K1651" s="50" t="s">
        <v>782</v>
      </c>
      <c r="L1651" s="307">
        <v>0.06</v>
      </c>
      <c r="M1651" s="308">
        <v>0.12</v>
      </c>
      <c r="N1651" s="307">
        <v>0.05</v>
      </c>
      <c r="O1651" s="50" t="s">
        <v>1173</v>
      </c>
      <c r="Q1651" s="50" t="s">
        <v>300</v>
      </c>
      <c r="R1651" s="50" t="s">
        <v>811</v>
      </c>
      <c r="T1651" s="308">
        <v>0.53</v>
      </c>
      <c r="U1651" s="309">
        <v>45</v>
      </c>
      <c r="V1651" s="310">
        <v>45200</v>
      </c>
      <c r="W1651" s="310">
        <v>45930</v>
      </c>
      <c r="X1651" s="50" t="s">
        <v>3400</v>
      </c>
      <c r="Y1651" s="50" t="s">
        <v>823</v>
      </c>
      <c r="AA1651" s="50" t="s">
        <v>780</v>
      </c>
      <c r="AD1651" s="50" t="s">
        <v>304</v>
      </c>
      <c r="AE1651" s="310">
        <v>44669</v>
      </c>
      <c r="AF1651" s="306" t="s">
        <v>2581</v>
      </c>
      <c r="AG1651" s="307">
        <v>2.1999999999999999E-5</v>
      </c>
      <c r="AH1651" s="307">
        <v>0</v>
      </c>
      <c r="AI1651" s="307">
        <v>0.09</v>
      </c>
      <c r="AJ1651" s="306" t="s">
        <v>0</v>
      </c>
      <c r="AK1651" s="307">
        <v>528.22</v>
      </c>
      <c r="AL1651" s="307">
        <v>0</v>
      </c>
      <c r="AN1651" s="312">
        <v>15</v>
      </c>
      <c r="AO1651" s="313" t="s">
        <v>305</v>
      </c>
      <c r="AP1651" s="313" t="s">
        <v>0</v>
      </c>
      <c r="AQ1651" s="313" t="s">
        <v>386</v>
      </c>
      <c r="AR1651" s="314" t="s">
        <v>0</v>
      </c>
      <c r="AS1651" s="314"/>
    </row>
    <row r="1652" spans="1:45" x14ac:dyDescent="0.2">
      <c r="A1652" s="306" t="s">
        <v>1186</v>
      </c>
      <c r="B1652" s="50" t="s">
        <v>308</v>
      </c>
      <c r="C1652" s="50" t="s">
        <v>295</v>
      </c>
      <c r="D1652" s="50" t="s">
        <v>778</v>
      </c>
      <c r="E1652" s="50" t="s">
        <v>297</v>
      </c>
      <c r="F1652" s="50" t="s">
        <v>452</v>
      </c>
      <c r="G1652" s="50" t="s">
        <v>463</v>
      </c>
      <c r="H1652" s="50" t="s">
        <v>1166</v>
      </c>
      <c r="I1652" s="50" t="s">
        <v>796</v>
      </c>
      <c r="J1652" s="50" t="s">
        <v>809</v>
      </c>
      <c r="K1652" s="50" t="s">
        <v>782</v>
      </c>
      <c r="L1652" s="307">
        <v>1.4</v>
      </c>
      <c r="M1652" s="308">
        <v>1.83</v>
      </c>
      <c r="N1652" s="307">
        <v>1.3</v>
      </c>
      <c r="O1652" s="50" t="s">
        <v>1175</v>
      </c>
      <c r="Q1652" s="50" t="s">
        <v>300</v>
      </c>
      <c r="R1652" s="50" t="s">
        <v>811</v>
      </c>
      <c r="T1652" s="308">
        <v>0.75</v>
      </c>
      <c r="U1652" s="309">
        <v>45</v>
      </c>
      <c r="V1652" s="310">
        <v>45200</v>
      </c>
      <c r="W1652" s="310">
        <v>45930</v>
      </c>
      <c r="X1652" s="50" t="s">
        <v>3400</v>
      </c>
      <c r="Y1652" s="50" t="s">
        <v>812</v>
      </c>
      <c r="AA1652" s="50" t="s">
        <v>796</v>
      </c>
      <c r="AD1652" s="50" t="s">
        <v>304</v>
      </c>
      <c r="AE1652" s="310">
        <v>44669</v>
      </c>
      <c r="AF1652" s="306" t="s">
        <v>2581</v>
      </c>
      <c r="AG1652" s="307">
        <v>5.3600000000000002E-4</v>
      </c>
      <c r="AH1652" s="307">
        <v>0</v>
      </c>
      <c r="AI1652" s="307">
        <v>1.64</v>
      </c>
      <c r="AJ1652" s="306" t="s">
        <v>181</v>
      </c>
      <c r="AK1652" s="307">
        <v>7.74</v>
      </c>
      <c r="AL1652" s="307">
        <v>2.2222222222222221E-4</v>
      </c>
      <c r="AN1652" s="312">
        <v>15</v>
      </c>
      <c r="AO1652" s="313" t="s">
        <v>305</v>
      </c>
      <c r="AP1652" s="313" t="s">
        <v>0</v>
      </c>
      <c r="AQ1652" s="313" t="s">
        <v>386</v>
      </c>
      <c r="AR1652" s="314" t="s">
        <v>0</v>
      </c>
      <c r="AS1652" s="314"/>
    </row>
    <row r="1653" spans="1:45" x14ac:dyDescent="0.2">
      <c r="A1653" s="306" t="s">
        <v>1187</v>
      </c>
      <c r="B1653" s="50" t="s">
        <v>308</v>
      </c>
      <c r="C1653" s="50" t="s">
        <v>295</v>
      </c>
      <c r="D1653" s="50" t="s">
        <v>778</v>
      </c>
      <c r="E1653" s="50" t="s">
        <v>297</v>
      </c>
      <c r="F1653" s="50" t="s">
        <v>452</v>
      </c>
      <c r="G1653" s="50" t="s">
        <v>463</v>
      </c>
      <c r="H1653" s="50" t="s">
        <v>1166</v>
      </c>
      <c r="I1653" s="50" t="s">
        <v>796</v>
      </c>
      <c r="J1653" s="50" t="s">
        <v>789</v>
      </c>
      <c r="K1653" s="50" t="s">
        <v>782</v>
      </c>
      <c r="L1653" s="307">
        <v>1.87</v>
      </c>
      <c r="M1653" s="308">
        <v>2.16</v>
      </c>
      <c r="N1653" s="307">
        <v>1.74</v>
      </c>
      <c r="O1653" s="50" t="s">
        <v>1177</v>
      </c>
      <c r="Q1653" s="50" t="s">
        <v>300</v>
      </c>
      <c r="R1653" s="50" t="s">
        <v>811</v>
      </c>
      <c r="T1653" s="308">
        <v>1.35</v>
      </c>
      <c r="U1653" s="309">
        <v>45</v>
      </c>
      <c r="V1653" s="310">
        <v>45200</v>
      </c>
      <c r="W1653" s="310">
        <v>45930</v>
      </c>
      <c r="X1653" s="50" t="s">
        <v>3400</v>
      </c>
      <c r="Y1653" s="50" t="s">
        <v>791</v>
      </c>
      <c r="AA1653" s="50" t="s">
        <v>796</v>
      </c>
      <c r="AD1653" s="50" t="s">
        <v>304</v>
      </c>
      <c r="AE1653" s="310">
        <v>44669</v>
      </c>
      <c r="AF1653" s="306" t="s">
        <v>2581</v>
      </c>
      <c r="AG1653" s="307">
        <v>7.1500000000000003E-4</v>
      </c>
      <c r="AH1653" s="307">
        <v>0</v>
      </c>
      <c r="AI1653" s="307">
        <v>1.21</v>
      </c>
      <c r="AJ1653" s="50" t="s">
        <v>181</v>
      </c>
      <c r="AK1653" s="307">
        <v>18.78</v>
      </c>
      <c r="AL1653" s="307">
        <v>4.4444444444444452E-4</v>
      </c>
      <c r="AN1653" s="312">
        <v>15</v>
      </c>
      <c r="AO1653" s="313" t="s">
        <v>305</v>
      </c>
      <c r="AP1653" s="313" t="s">
        <v>0</v>
      </c>
      <c r="AQ1653" s="313" t="s">
        <v>386</v>
      </c>
      <c r="AR1653" s="314" t="s">
        <v>0</v>
      </c>
      <c r="AS1653" s="314"/>
    </row>
    <row r="1654" spans="1:45" x14ac:dyDescent="0.2">
      <c r="A1654" s="306" t="s">
        <v>1188</v>
      </c>
      <c r="B1654" s="50" t="s">
        <v>308</v>
      </c>
      <c r="C1654" s="50" t="s">
        <v>295</v>
      </c>
      <c r="D1654" s="50" t="s">
        <v>778</v>
      </c>
      <c r="E1654" s="50" t="s">
        <v>297</v>
      </c>
      <c r="F1654" s="50" t="s">
        <v>452</v>
      </c>
      <c r="G1654" s="50" t="s">
        <v>463</v>
      </c>
      <c r="H1654" s="50" t="s">
        <v>1166</v>
      </c>
      <c r="I1654" s="50" t="s">
        <v>796</v>
      </c>
      <c r="J1654" s="50" t="s">
        <v>829</v>
      </c>
      <c r="K1654" s="50" t="s">
        <v>782</v>
      </c>
      <c r="L1654" s="307">
        <v>0.47</v>
      </c>
      <c r="M1654" s="308">
        <v>0.33</v>
      </c>
      <c r="N1654" s="307">
        <v>0.44</v>
      </c>
      <c r="O1654" s="50" t="s">
        <v>1179</v>
      </c>
      <c r="Q1654" s="50" t="s">
        <v>300</v>
      </c>
      <c r="R1654" s="50" t="s">
        <v>811</v>
      </c>
      <c r="T1654" s="308">
        <v>0.75</v>
      </c>
      <c r="U1654" s="309">
        <v>45</v>
      </c>
      <c r="V1654" s="310">
        <v>45200</v>
      </c>
      <c r="W1654" s="310">
        <v>45930</v>
      </c>
      <c r="X1654" s="50" t="s">
        <v>3400</v>
      </c>
      <c r="Y1654" s="50" t="s">
        <v>791</v>
      </c>
      <c r="AA1654" s="50" t="s">
        <v>796</v>
      </c>
      <c r="AD1654" s="50" t="s">
        <v>304</v>
      </c>
      <c r="AE1654" s="310">
        <v>44669</v>
      </c>
      <c r="AF1654" s="306" t="s">
        <v>2581</v>
      </c>
      <c r="AG1654" s="307">
        <v>1.7899999999999999E-4</v>
      </c>
      <c r="AH1654" s="307">
        <v>0</v>
      </c>
      <c r="AI1654" s="307">
        <v>0.55000000000000004</v>
      </c>
      <c r="AJ1654" s="306" t="s">
        <v>0</v>
      </c>
      <c r="AK1654" s="307">
        <v>70.5</v>
      </c>
      <c r="AL1654" s="307">
        <v>0</v>
      </c>
      <c r="AN1654" s="312">
        <v>15</v>
      </c>
      <c r="AO1654" s="313" t="s">
        <v>305</v>
      </c>
      <c r="AP1654" s="313" t="s">
        <v>0</v>
      </c>
      <c r="AQ1654" s="313" t="s">
        <v>386</v>
      </c>
      <c r="AR1654" s="314" t="s">
        <v>0</v>
      </c>
      <c r="AS1654" s="314"/>
    </row>
    <row r="1655" spans="1:45" x14ac:dyDescent="0.2">
      <c r="A1655" s="306" t="s">
        <v>1189</v>
      </c>
      <c r="B1655" s="50" t="s">
        <v>308</v>
      </c>
      <c r="C1655" s="50" t="s">
        <v>295</v>
      </c>
      <c r="D1655" s="50" t="s">
        <v>778</v>
      </c>
      <c r="E1655" s="50" t="s">
        <v>297</v>
      </c>
      <c r="F1655" s="50" t="s">
        <v>452</v>
      </c>
      <c r="G1655" s="50" t="s">
        <v>463</v>
      </c>
      <c r="H1655" s="50" t="s">
        <v>1166</v>
      </c>
      <c r="I1655" s="50" t="s">
        <v>832</v>
      </c>
      <c r="J1655" s="50" t="s">
        <v>833</v>
      </c>
      <c r="K1655" s="50" t="s">
        <v>782</v>
      </c>
      <c r="L1655" s="307">
        <v>2.93</v>
      </c>
      <c r="M1655" s="308">
        <v>2</v>
      </c>
      <c r="N1655" s="307">
        <v>2.72</v>
      </c>
      <c r="O1655" s="50" t="s">
        <v>1181</v>
      </c>
      <c r="Q1655" s="50" t="s">
        <v>300</v>
      </c>
      <c r="R1655" s="50" t="s">
        <v>811</v>
      </c>
      <c r="T1655" s="308">
        <v>1.25</v>
      </c>
      <c r="U1655" s="309">
        <v>45</v>
      </c>
      <c r="V1655" s="310">
        <v>45200</v>
      </c>
      <c r="W1655" s="310">
        <v>45930</v>
      </c>
      <c r="X1655" s="50" t="s">
        <v>3400</v>
      </c>
      <c r="Y1655" s="50" t="s">
        <v>835</v>
      </c>
      <c r="AA1655" s="50" t="s">
        <v>832</v>
      </c>
      <c r="AD1655" s="50" t="s">
        <v>304</v>
      </c>
      <c r="AE1655" s="310">
        <v>44669</v>
      </c>
      <c r="AF1655" s="306" t="s">
        <v>2581</v>
      </c>
      <c r="AG1655" s="307">
        <v>1.1199999999999999E-3</v>
      </c>
      <c r="AH1655" s="307">
        <v>0</v>
      </c>
      <c r="AI1655" s="307">
        <v>2.06</v>
      </c>
      <c r="AJ1655" s="306" t="s">
        <v>181</v>
      </c>
      <c r="AK1655" s="307">
        <v>1.23</v>
      </c>
      <c r="AL1655" s="307">
        <v>6.6666666666666664E-4</v>
      </c>
      <c r="AN1655" s="312">
        <v>15</v>
      </c>
      <c r="AO1655" s="313" t="s">
        <v>305</v>
      </c>
      <c r="AP1655" s="313" t="s">
        <v>0</v>
      </c>
      <c r="AQ1655" s="313" t="s">
        <v>386</v>
      </c>
      <c r="AR1655" s="314" t="s">
        <v>0</v>
      </c>
      <c r="AS1655" s="314"/>
    </row>
    <row r="1656" spans="1:45" x14ac:dyDescent="0.2">
      <c r="A1656" s="306" t="s">
        <v>1190</v>
      </c>
      <c r="B1656" s="50" t="s">
        <v>310</v>
      </c>
      <c r="C1656" s="50" t="s">
        <v>295</v>
      </c>
      <c r="D1656" s="50" t="s">
        <v>778</v>
      </c>
      <c r="E1656" s="50" t="s">
        <v>297</v>
      </c>
      <c r="F1656" s="50" t="s">
        <v>452</v>
      </c>
      <c r="G1656" s="50" t="s">
        <v>463</v>
      </c>
      <c r="H1656" s="50" t="s">
        <v>1166</v>
      </c>
      <c r="I1656" s="50" t="s">
        <v>780</v>
      </c>
      <c r="J1656" s="50" t="s">
        <v>809</v>
      </c>
      <c r="K1656" s="50" t="s">
        <v>782</v>
      </c>
      <c r="L1656" s="307">
        <v>0.82</v>
      </c>
      <c r="M1656" s="308">
        <v>1.2</v>
      </c>
      <c r="N1656" s="307">
        <v>0.76</v>
      </c>
      <c r="O1656" s="50" t="s">
        <v>1167</v>
      </c>
      <c r="Q1656" s="50" t="s">
        <v>300</v>
      </c>
      <c r="R1656" s="50" t="s">
        <v>811</v>
      </c>
      <c r="T1656" s="308">
        <v>0.53</v>
      </c>
      <c r="U1656" s="309">
        <v>45</v>
      </c>
      <c r="V1656" s="310">
        <v>45200</v>
      </c>
      <c r="W1656" s="310">
        <v>45930</v>
      </c>
      <c r="X1656" s="50" t="s">
        <v>3400</v>
      </c>
      <c r="Y1656" s="50" t="s">
        <v>812</v>
      </c>
      <c r="AA1656" s="50" t="s">
        <v>780</v>
      </c>
      <c r="AD1656" s="50" t="s">
        <v>304</v>
      </c>
      <c r="AE1656" s="310">
        <v>44669</v>
      </c>
      <c r="AF1656" s="306" t="s">
        <v>2581</v>
      </c>
      <c r="AG1656" s="307">
        <v>3.1199999999999999E-4</v>
      </c>
      <c r="AH1656" s="307">
        <v>0</v>
      </c>
      <c r="AI1656" s="307">
        <v>1.35</v>
      </c>
      <c r="AJ1656" s="50" t="s">
        <v>181</v>
      </c>
      <c r="AK1656" s="307">
        <v>14.48</v>
      </c>
      <c r="AL1656" s="307">
        <v>2.2222222222222221E-4</v>
      </c>
      <c r="AN1656" s="312">
        <v>15</v>
      </c>
      <c r="AO1656" s="313" t="s">
        <v>305</v>
      </c>
      <c r="AP1656" s="313" t="s">
        <v>0</v>
      </c>
      <c r="AQ1656" s="313" t="s">
        <v>386</v>
      </c>
      <c r="AR1656" s="314" t="s">
        <v>0</v>
      </c>
      <c r="AS1656" s="314"/>
    </row>
    <row r="1657" spans="1:45" x14ac:dyDescent="0.2">
      <c r="A1657" s="306" t="s">
        <v>1191</v>
      </c>
      <c r="B1657" s="50" t="s">
        <v>310</v>
      </c>
      <c r="C1657" s="50" t="s">
        <v>295</v>
      </c>
      <c r="D1657" s="50" t="s">
        <v>778</v>
      </c>
      <c r="E1657" s="50" t="s">
        <v>297</v>
      </c>
      <c r="F1657" s="50" t="s">
        <v>452</v>
      </c>
      <c r="G1657" s="50" t="s">
        <v>463</v>
      </c>
      <c r="H1657" s="50" t="s">
        <v>1166</v>
      </c>
      <c r="I1657" s="50" t="s">
        <v>780</v>
      </c>
      <c r="J1657" s="50" t="s">
        <v>814</v>
      </c>
      <c r="K1657" s="50" t="s">
        <v>782</v>
      </c>
      <c r="L1657" s="307">
        <v>1.1000000000000001</v>
      </c>
      <c r="M1657" s="308">
        <v>1.5</v>
      </c>
      <c r="N1657" s="307">
        <v>1.02</v>
      </c>
      <c r="O1657" s="50" t="s">
        <v>1169</v>
      </c>
      <c r="Q1657" s="50" t="s">
        <v>300</v>
      </c>
      <c r="R1657" s="50" t="s">
        <v>811</v>
      </c>
      <c r="T1657" s="308">
        <v>1.04</v>
      </c>
      <c r="U1657" s="309">
        <v>45</v>
      </c>
      <c r="V1657" s="310">
        <v>45200</v>
      </c>
      <c r="W1657" s="310">
        <v>45930</v>
      </c>
      <c r="X1657" s="50" t="s">
        <v>3400</v>
      </c>
      <c r="Y1657" s="50" t="s">
        <v>816</v>
      </c>
      <c r="AA1657" s="50" t="s">
        <v>780</v>
      </c>
      <c r="AD1657" s="50" t="s">
        <v>304</v>
      </c>
      <c r="AE1657" s="310">
        <v>44669</v>
      </c>
      <c r="AF1657" s="306" t="s">
        <v>2581</v>
      </c>
      <c r="AG1657" s="307">
        <v>4.2000000000000002E-4</v>
      </c>
      <c r="AH1657" s="307">
        <v>0</v>
      </c>
      <c r="AI1657" s="307">
        <v>0.93</v>
      </c>
      <c r="AJ1657" s="306" t="s">
        <v>0</v>
      </c>
      <c r="AK1657" s="307">
        <v>32.049999999999997</v>
      </c>
      <c r="AL1657" s="307">
        <v>2.2222222222222221E-4</v>
      </c>
      <c r="AN1657" s="312">
        <v>15</v>
      </c>
      <c r="AO1657" s="313" t="s">
        <v>305</v>
      </c>
      <c r="AP1657" s="313" t="s">
        <v>0</v>
      </c>
      <c r="AQ1657" s="313" t="s">
        <v>386</v>
      </c>
      <c r="AR1657" s="314" t="s">
        <v>0</v>
      </c>
      <c r="AS1657" s="314"/>
    </row>
    <row r="1658" spans="1:45" x14ac:dyDescent="0.2">
      <c r="A1658" s="306" t="s">
        <v>1192</v>
      </c>
      <c r="B1658" s="50" t="s">
        <v>310</v>
      </c>
      <c r="C1658" s="50" t="s">
        <v>295</v>
      </c>
      <c r="D1658" s="50" t="s">
        <v>778</v>
      </c>
      <c r="E1658" s="50" t="s">
        <v>297</v>
      </c>
      <c r="F1658" s="50" t="s">
        <v>452</v>
      </c>
      <c r="G1658" s="50" t="s">
        <v>463</v>
      </c>
      <c r="H1658" s="50" t="s">
        <v>1166</v>
      </c>
      <c r="I1658" s="50" t="s">
        <v>780</v>
      </c>
      <c r="J1658" s="50" t="s">
        <v>818</v>
      </c>
      <c r="K1658" s="50" t="s">
        <v>782</v>
      </c>
      <c r="L1658" s="307">
        <v>0.28000000000000003</v>
      </c>
      <c r="M1658" s="308">
        <v>0.6</v>
      </c>
      <c r="N1658" s="307">
        <v>0.26</v>
      </c>
      <c r="O1658" s="50" t="s">
        <v>1171</v>
      </c>
      <c r="Q1658" s="50" t="s">
        <v>300</v>
      </c>
      <c r="R1658" s="50" t="s">
        <v>811</v>
      </c>
      <c r="T1658" s="308">
        <v>0.53</v>
      </c>
      <c r="U1658" s="309">
        <v>45</v>
      </c>
      <c r="V1658" s="310">
        <v>45200</v>
      </c>
      <c r="W1658" s="310">
        <v>45930</v>
      </c>
      <c r="X1658" s="50" t="s">
        <v>3400</v>
      </c>
      <c r="Y1658" s="50" t="s">
        <v>816</v>
      </c>
      <c r="AA1658" s="50" t="s">
        <v>780</v>
      </c>
      <c r="AD1658" s="50" t="s">
        <v>304</v>
      </c>
      <c r="AE1658" s="310">
        <v>44669</v>
      </c>
      <c r="AF1658" s="306" t="s">
        <v>2581</v>
      </c>
      <c r="AG1658" s="307">
        <v>1.08E-4</v>
      </c>
      <c r="AH1658" s="307">
        <v>0</v>
      </c>
      <c r="AI1658" s="307">
        <v>0.47</v>
      </c>
      <c r="AJ1658" s="306" t="s">
        <v>0</v>
      </c>
      <c r="AK1658" s="307">
        <v>86.84</v>
      </c>
      <c r="AL1658" s="307">
        <v>0</v>
      </c>
      <c r="AN1658" s="312">
        <v>15</v>
      </c>
      <c r="AO1658" s="313" t="s">
        <v>305</v>
      </c>
      <c r="AP1658" s="313" t="s">
        <v>0</v>
      </c>
      <c r="AQ1658" s="313" t="s">
        <v>386</v>
      </c>
      <c r="AR1658" s="314" t="s">
        <v>0</v>
      </c>
      <c r="AS1658" s="314"/>
    </row>
    <row r="1659" spans="1:45" x14ac:dyDescent="0.2">
      <c r="A1659" s="306" t="s">
        <v>1193</v>
      </c>
      <c r="B1659" s="50" t="s">
        <v>310</v>
      </c>
      <c r="C1659" s="50" t="s">
        <v>295</v>
      </c>
      <c r="D1659" s="50" t="s">
        <v>778</v>
      </c>
      <c r="E1659" s="50" t="s">
        <v>297</v>
      </c>
      <c r="F1659" s="50" t="s">
        <v>452</v>
      </c>
      <c r="G1659" s="50" t="s">
        <v>463</v>
      </c>
      <c r="H1659" s="50" t="s">
        <v>1166</v>
      </c>
      <c r="I1659" s="50" t="s">
        <v>780</v>
      </c>
      <c r="J1659" s="50" t="s">
        <v>821</v>
      </c>
      <c r="K1659" s="50" t="s">
        <v>782</v>
      </c>
      <c r="L1659" s="307">
        <v>5.9928569284110174E-2</v>
      </c>
      <c r="M1659" s="308">
        <v>0.15</v>
      </c>
      <c r="N1659" s="307">
        <v>5.3732664954931272E-2</v>
      </c>
      <c r="O1659" s="50" t="s">
        <v>1173</v>
      </c>
      <c r="Q1659" s="50" t="s">
        <v>300</v>
      </c>
      <c r="R1659" s="50" t="s">
        <v>811</v>
      </c>
      <c r="T1659" s="308">
        <v>0.79122485771818418</v>
      </c>
      <c r="U1659" s="309">
        <v>45</v>
      </c>
      <c r="V1659" s="310">
        <v>45200</v>
      </c>
      <c r="W1659" s="310">
        <v>45930</v>
      </c>
      <c r="X1659" s="50" t="s">
        <v>3081</v>
      </c>
      <c r="Y1659" s="50" t="s">
        <v>823</v>
      </c>
      <c r="AA1659" s="50" t="s">
        <v>780</v>
      </c>
      <c r="AD1659" s="50" t="s">
        <v>304</v>
      </c>
      <c r="AE1659" s="310">
        <v>45146</v>
      </c>
      <c r="AF1659" s="306" t="s">
        <v>3088</v>
      </c>
      <c r="AG1659" s="307">
        <v>8.5889113608410569E-6</v>
      </c>
      <c r="AH1659" s="307">
        <v>8.2296908962907485E-6</v>
      </c>
      <c r="AI1659" s="307">
        <v>6.4301913148085338E-2</v>
      </c>
      <c r="AJ1659" s="50" t="s">
        <v>0</v>
      </c>
      <c r="AK1659" s="307">
        <v>782.74620584210538</v>
      </c>
      <c r="AL1659" s="307">
        <v>1.2385237652049445E-5</v>
      </c>
      <c r="AN1659" s="312">
        <v>15</v>
      </c>
      <c r="AO1659" s="313" t="s">
        <v>305</v>
      </c>
      <c r="AP1659" s="313" t="s">
        <v>0</v>
      </c>
      <c r="AQ1659" s="313" t="s">
        <v>386</v>
      </c>
      <c r="AR1659" s="314" t="s">
        <v>0</v>
      </c>
      <c r="AS1659" s="314"/>
    </row>
    <row r="1660" spans="1:45" x14ac:dyDescent="0.2">
      <c r="A1660" s="306" t="s">
        <v>1194</v>
      </c>
      <c r="B1660" s="50" t="s">
        <v>310</v>
      </c>
      <c r="C1660" s="50" t="s">
        <v>295</v>
      </c>
      <c r="D1660" s="50" t="s">
        <v>778</v>
      </c>
      <c r="E1660" s="50" t="s">
        <v>297</v>
      </c>
      <c r="F1660" s="50" t="s">
        <v>452</v>
      </c>
      <c r="G1660" s="50" t="s">
        <v>463</v>
      </c>
      <c r="H1660" s="50" t="s">
        <v>1166</v>
      </c>
      <c r="I1660" s="50" t="s">
        <v>796</v>
      </c>
      <c r="J1660" s="50" t="s">
        <v>809</v>
      </c>
      <c r="K1660" s="50" t="s">
        <v>782</v>
      </c>
      <c r="L1660" s="307">
        <v>1.66</v>
      </c>
      <c r="M1660" s="308">
        <v>2.16</v>
      </c>
      <c r="N1660" s="307">
        <v>1.54</v>
      </c>
      <c r="O1660" s="50" t="s">
        <v>1175</v>
      </c>
      <c r="Q1660" s="50" t="s">
        <v>300</v>
      </c>
      <c r="R1660" s="50" t="s">
        <v>811</v>
      </c>
      <c r="T1660" s="308">
        <v>0.75</v>
      </c>
      <c r="U1660" s="309">
        <v>45</v>
      </c>
      <c r="V1660" s="310">
        <v>45200</v>
      </c>
      <c r="W1660" s="310">
        <v>45930</v>
      </c>
      <c r="X1660" s="50" t="s">
        <v>3400</v>
      </c>
      <c r="Y1660" s="50" t="s">
        <v>812</v>
      </c>
      <c r="AA1660" s="50" t="s">
        <v>796</v>
      </c>
      <c r="AD1660" s="50" t="s">
        <v>304</v>
      </c>
      <c r="AE1660" s="310">
        <v>44669</v>
      </c>
      <c r="AF1660" s="306" t="s">
        <v>2581</v>
      </c>
      <c r="AG1660" s="307">
        <v>6.3400000000000001E-4</v>
      </c>
      <c r="AH1660" s="307">
        <v>0</v>
      </c>
      <c r="AI1660" s="307">
        <v>1.94</v>
      </c>
      <c r="AJ1660" s="306" t="s">
        <v>181</v>
      </c>
      <c r="AK1660" s="307">
        <v>2.85</v>
      </c>
      <c r="AL1660" s="307">
        <v>4.4444444444444452E-4</v>
      </c>
      <c r="AN1660" s="312">
        <v>15</v>
      </c>
      <c r="AO1660" s="313" t="s">
        <v>305</v>
      </c>
      <c r="AP1660" s="313" t="s">
        <v>0</v>
      </c>
      <c r="AQ1660" s="313" t="s">
        <v>386</v>
      </c>
      <c r="AR1660" s="314" t="s">
        <v>0</v>
      </c>
      <c r="AS1660" s="314"/>
    </row>
    <row r="1661" spans="1:45" x14ac:dyDescent="0.2">
      <c r="A1661" s="306" t="s">
        <v>1195</v>
      </c>
      <c r="B1661" s="50" t="s">
        <v>310</v>
      </c>
      <c r="C1661" s="50" t="s">
        <v>295</v>
      </c>
      <c r="D1661" s="50" t="s">
        <v>778</v>
      </c>
      <c r="E1661" s="50" t="s">
        <v>297</v>
      </c>
      <c r="F1661" s="50" t="s">
        <v>452</v>
      </c>
      <c r="G1661" s="50" t="s">
        <v>463</v>
      </c>
      <c r="H1661" s="50" t="s">
        <v>1166</v>
      </c>
      <c r="I1661" s="50" t="s">
        <v>796</v>
      </c>
      <c r="J1661" s="50" t="s">
        <v>789</v>
      </c>
      <c r="K1661" s="50" t="s">
        <v>782</v>
      </c>
      <c r="L1661" s="307">
        <v>2.2200000000000002</v>
      </c>
      <c r="M1661" s="308">
        <v>2.5499999999999998</v>
      </c>
      <c r="N1661" s="307">
        <v>2.06</v>
      </c>
      <c r="O1661" s="50" t="s">
        <v>1177</v>
      </c>
      <c r="Q1661" s="50" t="s">
        <v>300</v>
      </c>
      <c r="R1661" s="50" t="s">
        <v>811</v>
      </c>
      <c r="T1661" s="308">
        <v>1.35</v>
      </c>
      <c r="U1661" s="309">
        <v>45</v>
      </c>
      <c r="V1661" s="310">
        <v>45200</v>
      </c>
      <c r="W1661" s="310">
        <v>45930</v>
      </c>
      <c r="X1661" s="50" t="s">
        <v>3400</v>
      </c>
      <c r="Y1661" s="50" t="s">
        <v>791</v>
      </c>
      <c r="AA1661" s="50" t="s">
        <v>796</v>
      </c>
      <c r="AD1661" s="50" t="s">
        <v>304</v>
      </c>
      <c r="AE1661" s="310">
        <v>44669</v>
      </c>
      <c r="AF1661" s="306" t="s">
        <v>2581</v>
      </c>
      <c r="AG1661" s="307">
        <v>8.4599999999999996E-4</v>
      </c>
      <c r="AH1661" s="307">
        <v>0</v>
      </c>
      <c r="AI1661" s="307">
        <v>1.44</v>
      </c>
      <c r="AJ1661" s="306" t="s">
        <v>181</v>
      </c>
      <c r="AK1661" s="307">
        <v>12.19</v>
      </c>
      <c r="AL1661" s="307">
        <v>4.4444444444444452E-4</v>
      </c>
      <c r="AN1661" s="312">
        <v>15</v>
      </c>
      <c r="AO1661" s="313" t="s">
        <v>305</v>
      </c>
      <c r="AP1661" s="313" t="s">
        <v>0</v>
      </c>
      <c r="AQ1661" s="313" t="s">
        <v>386</v>
      </c>
      <c r="AR1661" s="314" t="s">
        <v>0</v>
      </c>
      <c r="AS1661" s="314"/>
    </row>
    <row r="1662" spans="1:45" x14ac:dyDescent="0.2">
      <c r="A1662" s="306" t="s">
        <v>1196</v>
      </c>
      <c r="B1662" s="50" t="s">
        <v>310</v>
      </c>
      <c r="C1662" s="50" t="s">
        <v>295</v>
      </c>
      <c r="D1662" s="50" t="s">
        <v>778</v>
      </c>
      <c r="E1662" s="50" t="s">
        <v>297</v>
      </c>
      <c r="F1662" s="50" t="s">
        <v>452</v>
      </c>
      <c r="G1662" s="50" t="s">
        <v>463</v>
      </c>
      <c r="H1662" s="50" t="s">
        <v>1166</v>
      </c>
      <c r="I1662" s="50" t="s">
        <v>796</v>
      </c>
      <c r="J1662" s="50" t="s">
        <v>829</v>
      </c>
      <c r="K1662" s="50" t="s">
        <v>782</v>
      </c>
      <c r="L1662" s="307">
        <v>0.56000000000000005</v>
      </c>
      <c r="M1662" s="308">
        <v>0.39</v>
      </c>
      <c r="N1662" s="307">
        <v>0.52</v>
      </c>
      <c r="O1662" s="50" t="s">
        <v>1179</v>
      </c>
      <c r="Q1662" s="50" t="s">
        <v>300</v>
      </c>
      <c r="R1662" s="50" t="s">
        <v>811</v>
      </c>
      <c r="T1662" s="308">
        <v>0.75</v>
      </c>
      <c r="U1662" s="309">
        <v>45</v>
      </c>
      <c r="V1662" s="310">
        <v>45200</v>
      </c>
      <c r="W1662" s="310">
        <v>45930</v>
      </c>
      <c r="X1662" s="50" t="s">
        <v>3400</v>
      </c>
      <c r="Y1662" s="50" t="s">
        <v>791</v>
      </c>
      <c r="AA1662" s="50" t="s">
        <v>796</v>
      </c>
      <c r="AD1662" s="50" t="s">
        <v>304</v>
      </c>
      <c r="AE1662" s="310">
        <v>44669</v>
      </c>
      <c r="AF1662" s="306" t="s">
        <v>2581</v>
      </c>
      <c r="AG1662" s="307">
        <v>2.12E-4</v>
      </c>
      <c r="AH1662" s="307">
        <v>0</v>
      </c>
      <c r="AI1662" s="307">
        <v>0.65</v>
      </c>
      <c r="AJ1662" s="50" t="s">
        <v>0</v>
      </c>
      <c r="AK1662" s="307">
        <v>55.89</v>
      </c>
      <c r="AL1662" s="307">
        <v>2.2222222222222221E-4</v>
      </c>
      <c r="AN1662" s="312">
        <v>15</v>
      </c>
      <c r="AO1662" s="313" t="s">
        <v>305</v>
      </c>
      <c r="AP1662" s="313" t="s">
        <v>0</v>
      </c>
      <c r="AQ1662" s="313" t="s">
        <v>386</v>
      </c>
      <c r="AR1662" s="314" t="s">
        <v>0</v>
      </c>
      <c r="AS1662" s="314"/>
    </row>
    <row r="1663" spans="1:45" x14ac:dyDescent="0.2">
      <c r="A1663" s="306" t="s">
        <v>1197</v>
      </c>
      <c r="B1663" s="50" t="s">
        <v>310</v>
      </c>
      <c r="C1663" s="50" t="s">
        <v>295</v>
      </c>
      <c r="D1663" s="50" t="s">
        <v>778</v>
      </c>
      <c r="E1663" s="50" t="s">
        <v>297</v>
      </c>
      <c r="F1663" s="50" t="s">
        <v>452</v>
      </c>
      <c r="G1663" s="50" t="s">
        <v>463</v>
      </c>
      <c r="H1663" s="50" t="s">
        <v>1166</v>
      </c>
      <c r="I1663" s="50" t="s">
        <v>832</v>
      </c>
      <c r="J1663" s="50" t="s">
        <v>833</v>
      </c>
      <c r="K1663" s="50" t="s">
        <v>782</v>
      </c>
      <c r="L1663" s="307">
        <v>3.49</v>
      </c>
      <c r="M1663" s="308">
        <v>2</v>
      </c>
      <c r="N1663" s="307">
        <v>3.24</v>
      </c>
      <c r="O1663" s="50" t="s">
        <v>1181</v>
      </c>
      <c r="Q1663" s="50" t="s">
        <v>300</v>
      </c>
      <c r="R1663" s="50" t="s">
        <v>811</v>
      </c>
      <c r="T1663" s="308">
        <v>1.25</v>
      </c>
      <c r="U1663" s="309">
        <v>45</v>
      </c>
      <c r="V1663" s="310">
        <v>45200</v>
      </c>
      <c r="W1663" s="310">
        <v>45930</v>
      </c>
      <c r="X1663" s="50" t="s">
        <v>3400</v>
      </c>
      <c r="Y1663" s="50" t="s">
        <v>835</v>
      </c>
      <c r="AA1663" s="50" t="s">
        <v>832</v>
      </c>
      <c r="AD1663" s="50" t="s">
        <v>304</v>
      </c>
      <c r="AE1663" s="310">
        <v>44669</v>
      </c>
      <c r="AF1663" s="306" t="s">
        <v>2581</v>
      </c>
      <c r="AG1663" s="307">
        <v>1.3339999999999999E-3</v>
      </c>
      <c r="AH1663" s="307">
        <v>0</v>
      </c>
      <c r="AI1663" s="307">
        <v>2.46</v>
      </c>
      <c r="AJ1663" s="306" t="s">
        <v>181</v>
      </c>
      <c r="AK1663" s="307">
        <v>-2.8</v>
      </c>
      <c r="AL1663" s="307">
        <v>6.6666666666666664E-4</v>
      </c>
      <c r="AN1663" s="312">
        <v>15</v>
      </c>
      <c r="AO1663" s="313" t="s">
        <v>305</v>
      </c>
      <c r="AP1663" s="313" t="s">
        <v>0</v>
      </c>
      <c r="AQ1663" s="313" t="s">
        <v>386</v>
      </c>
      <c r="AR1663" s="314" t="s">
        <v>0</v>
      </c>
      <c r="AS1663" s="314"/>
    </row>
    <row r="1664" spans="1:45" x14ac:dyDescent="0.2">
      <c r="A1664" s="306" t="s">
        <v>1198</v>
      </c>
      <c r="B1664" s="50" t="s">
        <v>294</v>
      </c>
      <c r="C1664" s="50" t="s">
        <v>295</v>
      </c>
      <c r="D1664" s="50" t="s">
        <v>778</v>
      </c>
      <c r="E1664" s="50" t="s">
        <v>297</v>
      </c>
      <c r="F1664" s="50" t="s">
        <v>452</v>
      </c>
      <c r="G1664" s="50" t="s">
        <v>453</v>
      </c>
      <c r="H1664" s="50" t="s">
        <v>1166</v>
      </c>
      <c r="I1664" s="50" t="s">
        <v>853</v>
      </c>
      <c r="J1664" s="50" t="s">
        <v>854</v>
      </c>
      <c r="K1664" s="50" t="s">
        <v>782</v>
      </c>
      <c r="L1664" s="307">
        <v>26.62</v>
      </c>
      <c r="M1664" s="308">
        <v>12</v>
      </c>
      <c r="N1664" s="307">
        <v>23.87</v>
      </c>
      <c r="O1664" s="50" t="s">
        <v>1199</v>
      </c>
      <c r="Q1664" s="50" t="s">
        <v>300</v>
      </c>
      <c r="R1664" s="50" t="s">
        <v>811</v>
      </c>
      <c r="T1664" s="308">
        <v>23.3</v>
      </c>
      <c r="U1664" s="309">
        <v>45</v>
      </c>
      <c r="V1664" s="310">
        <v>45200</v>
      </c>
      <c r="W1664" s="310">
        <v>45930</v>
      </c>
      <c r="X1664" s="50" t="s">
        <v>3401</v>
      </c>
      <c r="Y1664" s="50" t="s">
        <v>855</v>
      </c>
      <c r="AA1664" s="50" t="s">
        <v>856</v>
      </c>
      <c r="AD1664" s="50" t="s">
        <v>304</v>
      </c>
      <c r="AE1664" s="310">
        <v>44669</v>
      </c>
      <c r="AF1664" s="306" t="s">
        <v>2581</v>
      </c>
      <c r="AG1664" s="307">
        <v>9.8180000000000003E-3</v>
      </c>
      <c r="AH1664" s="307">
        <v>0</v>
      </c>
      <c r="AI1664" s="307">
        <v>0.91</v>
      </c>
      <c r="AJ1664" s="306" t="s">
        <v>0</v>
      </c>
      <c r="AK1664" s="307">
        <v>32.81</v>
      </c>
      <c r="AL1664" s="307">
        <v>5.5555555555555558E-3</v>
      </c>
      <c r="AN1664" s="312">
        <v>15</v>
      </c>
      <c r="AO1664" s="313" t="s">
        <v>305</v>
      </c>
      <c r="AP1664" s="313" t="s">
        <v>0</v>
      </c>
      <c r="AQ1664" s="313" t="s">
        <v>386</v>
      </c>
      <c r="AR1664" s="314" t="s">
        <v>0</v>
      </c>
      <c r="AS1664" s="314"/>
    </row>
    <row r="1665" spans="1:45" x14ac:dyDescent="0.2">
      <c r="A1665" s="306" t="s">
        <v>1200</v>
      </c>
      <c r="B1665" s="50" t="s">
        <v>308</v>
      </c>
      <c r="C1665" s="50" t="s">
        <v>295</v>
      </c>
      <c r="D1665" s="50" t="s">
        <v>778</v>
      </c>
      <c r="E1665" s="50" t="s">
        <v>297</v>
      </c>
      <c r="F1665" s="50" t="s">
        <v>452</v>
      </c>
      <c r="G1665" s="50" t="s">
        <v>453</v>
      </c>
      <c r="H1665" s="50" t="s">
        <v>1166</v>
      </c>
      <c r="I1665" s="50" t="s">
        <v>853</v>
      </c>
      <c r="J1665" s="50" t="s">
        <v>854</v>
      </c>
      <c r="K1665" s="50" t="s">
        <v>782</v>
      </c>
      <c r="L1665" s="307">
        <v>35.21</v>
      </c>
      <c r="M1665" s="308">
        <v>12</v>
      </c>
      <c r="N1665" s="307">
        <v>31.57</v>
      </c>
      <c r="O1665" s="50" t="s">
        <v>1199</v>
      </c>
      <c r="Q1665" s="50" t="s">
        <v>300</v>
      </c>
      <c r="R1665" s="50" t="s">
        <v>811</v>
      </c>
      <c r="T1665" s="308">
        <v>23.3</v>
      </c>
      <c r="U1665" s="309">
        <v>45</v>
      </c>
      <c r="V1665" s="310">
        <v>45200</v>
      </c>
      <c r="W1665" s="310">
        <v>45930</v>
      </c>
      <c r="X1665" s="50" t="s">
        <v>3401</v>
      </c>
      <c r="Y1665" s="50" t="s">
        <v>855</v>
      </c>
      <c r="AA1665" s="50" t="s">
        <v>856</v>
      </c>
      <c r="AD1665" s="50" t="s">
        <v>304</v>
      </c>
      <c r="AE1665" s="310">
        <v>44669</v>
      </c>
      <c r="AF1665" s="306" t="s">
        <v>2581</v>
      </c>
      <c r="AG1665" s="307">
        <v>1.2985E-2</v>
      </c>
      <c r="AH1665" s="307">
        <v>0.01</v>
      </c>
      <c r="AI1665" s="307">
        <v>1.21</v>
      </c>
      <c r="AJ1665" s="50" t="s">
        <v>181</v>
      </c>
      <c r="AK1665" s="307">
        <v>18.98</v>
      </c>
      <c r="AL1665" s="307">
        <v>7.3333333333333341E-3</v>
      </c>
      <c r="AN1665" s="312">
        <v>15</v>
      </c>
      <c r="AO1665" s="313" t="s">
        <v>305</v>
      </c>
      <c r="AP1665" s="313" t="s">
        <v>0</v>
      </c>
      <c r="AQ1665" s="313" t="s">
        <v>386</v>
      </c>
      <c r="AR1665" s="314" t="s">
        <v>0</v>
      </c>
      <c r="AS1665" s="314"/>
    </row>
    <row r="1666" spans="1:45" x14ac:dyDescent="0.2">
      <c r="A1666" s="306" t="s">
        <v>1201</v>
      </c>
      <c r="B1666" s="50" t="s">
        <v>310</v>
      </c>
      <c r="C1666" s="50" t="s">
        <v>295</v>
      </c>
      <c r="D1666" s="50" t="s">
        <v>778</v>
      </c>
      <c r="E1666" s="50" t="s">
        <v>297</v>
      </c>
      <c r="F1666" s="50" t="s">
        <v>452</v>
      </c>
      <c r="G1666" s="50" t="s">
        <v>453</v>
      </c>
      <c r="H1666" s="50" t="s">
        <v>1166</v>
      </c>
      <c r="I1666" s="50" t="s">
        <v>853</v>
      </c>
      <c r="J1666" s="50" t="s">
        <v>854</v>
      </c>
      <c r="K1666" s="50" t="s">
        <v>782</v>
      </c>
      <c r="L1666" s="307">
        <v>42.36</v>
      </c>
      <c r="M1666" s="308">
        <v>12</v>
      </c>
      <c r="N1666" s="307">
        <v>37.979999999999997</v>
      </c>
      <c r="O1666" s="50" t="s">
        <v>1199</v>
      </c>
      <c r="Q1666" s="50" t="s">
        <v>300</v>
      </c>
      <c r="R1666" s="50" t="s">
        <v>811</v>
      </c>
      <c r="T1666" s="308">
        <v>24.7</v>
      </c>
      <c r="U1666" s="309">
        <v>45</v>
      </c>
      <c r="V1666" s="310">
        <v>45200</v>
      </c>
      <c r="W1666" s="310">
        <v>45930</v>
      </c>
      <c r="X1666" s="50" t="s">
        <v>3401</v>
      </c>
      <c r="Y1666" s="50" t="s">
        <v>855</v>
      </c>
      <c r="AA1666" s="50" t="s">
        <v>856</v>
      </c>
      <c r="AD1666" s="50" t="s">
        <v>304</v>
      </c>
      <c r="AE1666" s="310">
        <v>44669</v>
      </c>
      <c r="AF1666" s="306" t="s">
        <v>2581</v>
      </c>
      <c r="AG1666" s="307">
        <v>1.5622E-2</v>
      </c>
      <c r="AH1666" s="307">
        <v>0.01</v>
      </c>
      <c r="AI1666" s="307">
        <v>1.45</v>
      </c>
      <c r="AJ1666" s="306" t="s">
        <v>181</v>
      </c>
      <c r="AK1666" s="307">
        <v>11.74</v>
      </c>
      <c r="AL1666" s="307">
        <v>8.6666666666666663E-3</v>
      </c>
      <c r="AN1666" s="312">
        <v>15</v>
      </c>
      <c r="AO1666" s="313" t="s">
        <v>305</v>
      </c>
      <c r="AP1666" s="313" t="s">
        <v>0</v>
      </c>
      <c r="AQ1666" s="313" t="s">
        <v>386</v>
      </c>
      <c r="AR1666" s="314" t="s">
        <v>0</v>
      </c>
      <c r="AS1666" s="314"/>
    </row>
    <row r="1667" spans="1:45" x14ac:dyDescent="0.2">
      <c r="A1667" s="306" t="s">
        <v>1202</v>
      </c>
      <c r="B1667" s="50" t="s">
        <v>294</v>
      </c>
      <c r="C1667" s="50" t="s">
        <v>295</v>
      </c>
      <c r="D1667" s="50" t="s">
        <v>778</v>
      </c>
      <c r="E1667" s="50" t="s">
        <v>297</v>
      </c>
      <c r="F1667" s="50" t="s">
        <v>452</v>
      </c>
      <c r="G1667" s="50" t="s">
        <v>453</v>
      </c>
      <c r="H1667" s="50" t="s">
        <v>1166</v>
      </c>
      <c r="I1667" s="50" t="s">
        <v>853</v>
      </c>
      <c r="J1667" s="50" t="s">
        <v>861</v>
      </c>
      <c r="K1667" s="50" t="s">
        <v>782</v>
      </c>
      <c r="L1667" s="307">
        <v>14.34</v>
      </c>
      <c r="M1667" s="308">
        <v>12</v>
      </c>
      <c r="N1667" s="307">
        <v>12.86</v>
      </c>
      <c r="O1667" s="50" t="s">
        <v>1203</v>
      </c>
      <c r="Q1667" s="50" t="s">
        <v>300</v>
      </c>
      <c r="R1667" s="50" t="s">
        <v>811</v>
      </c>
      <c r="T1667" s="308">
        <v>23.3</v>
      </c>
      <c r="U1667" s="309">
        <v>45</v>
      </c>
      <c r="V1667" s="310">
        <v>45200</v>
      </c>
      <c r="W1667" s="310">
        <v>45930</v>
      </c>
      <c r="X1667" s="50" t="s">
        <v>3401</v>
      </c>
      <c r="Y1667" s="50" t="s">
        <v>855</v>
      </c>
      <c r="AA1667" s="50" t="s">
        <v>856</v>
      </c>
      <c r="AD1667" s="50" t="s">
        <v>304</v>
      </c>
      <c r="AE1667" s="310">
        <v>44669</v>
      </c>
      <c r="AF1667" s="306" t="s">
        <v>2581</v>
      </c>
      <c r="AG1667" s="307">
        <v>5.2880000000000002E-3</v>
      </c>
      <c r="AH1667" s="307">
        <v>0</v>
      </c>
      <c r="AI1667" s="307">
        <v>0.49</v>
      </c>
      <c r="AJ1667" s="306" t="s">
        <v>0</v>
      </c>
      <c r="AK1667" s="307">
        <v>81.38</v>
      </c>
      <c r="AL1667" s="307">
        <v>2.8888888888888892E-3</v>
      </c>
      <c r="AN1667" s="312">
        <v>15</v>
      </c>
      <c r="AO1667" s="313" t="s">
        <v>305</v>
      </c>
      <c r="AP1667" s="313" t="s">
        <v>0</v>
      </c>
      <c r="AQ1667" s="313" t="s">
        <v>386</v>
      </c>
      <c r="AR1667" s="314" t="s">
        <v>0</v>
      </c>
      <c r="AS1667" s="314"/>
    </row>
    <row r="1668" spans="1:45" x14ac:dyDescent="0.2">
      <c r="A1668" s="306" t="s">
        <v>1204</v>
      </c>
      <c r="B1668" s="50" t="s">
        <v>308</v>
      </c>
      <c r="C1668" s="50" t="s">
        <v>295</v>
      </c>
      <c r="D1668" s="50" t="s">
        <v>778</v>
      </c>
      <c r="E1668" s="50" t="s">
        <v>297</v>
      </c>
      <c r="F1668" s="50" t="s">
        <v>452</v>
      </c>
      <c r="G1668" s="50" t="s">
        <v>453</v>
      </c>
      <c r="H1668" s="50" t="s">
        <v>1166</v>
      </c>
      <c r="I1668" s="50" t="s">
        <v>853</v>
      </c>
      <c r="J1668" s="50" t="s">
        <v>861</v>
      </c>
      <c r="K1668" s="50" t="s">
        <v>782</v>
      </c>
      <c r="L1668" s="307">
        <v>19.309999999999999</v>
      </c>
      <c r="M1668" s="308">
        <v>12</v>
      </c>
      <c r="N1668" s="307">
        <v>17.309999999999999</v>
      </c>
      <c r="O1668" s="50" t="s">
        <v>1203</v>
      </c>
      <c r="Q1668" s="50" t="s">
        <v>300</v>
      </c>
      <c r="R1668" s="50" t="s">
        <v>811</v>
      </c>
      <c r="T1668" s="308">
        <v>23.3</v>
      </c>
      <c r="U1668" s="309">
        <v>45</v>
      </c>
      <c r="V1668" s="310">
        <v>45200</v>
      </c>
      <c r="W1668" s="310">
        <v>45930</v>
      </c>
      <c r="X1668" s="50" t="s">
        <v>3401</v>
      </c>
      <c r="Y1668" s="50" t="s">
        <v>855</v>
      </c>
      <c r="AA1668" s="50" t="s">
        <v>856</v>
      </c>
      <c r="AD1668" s="50" t="s">
        <v>304</v>
      </c>
      <c r="AE1668" s="310">
        <v>44669</v>
      </c>
      <c r="AF1668" s="306" t="s">
        <v>2581</v>
      </c>
      <c r="AG1668" s="307">
        <v>7.1219999999999999E-3</v>
      </c>
      <c r="AH1668" s="307">
        <v>0</v>
      </c>
      <c r="AI1668" s="307">
        <v>0.66</v>
      </c>
      <c r="AJ1668" s="50" t="s">
        <v>0</v>
      </c>
      <c r="AK1668" s="307">
        <v>54.27</v>
      </c>
      <c r="AL1668" s="307">
        <v>4.0000000000000001E-3</v>
      </c>
      <c r="AN1668" s="312">
        <v>15</v>
      </c>
      <c r="AO1668" s="313" t="s">
        <v>305</v>
      </c>
      <c r="AP1668" s="313" t="s">
        <v>0</v>
      </c>
      <c r="AQ1668" s="313" t="s">
        <v>386</v>
      </c>
      <c r="AR1668" s="314" t="s">
        <v>0</v>
      </c>
      <c r="AS1668" s="314"/>
    </row>
    <row r="1669" spans="1:45" x14ac:dyDescent="0.2">
      <c r="A1669" s="306" t="s">
        <v>1205</v>
      </c>
      <c r="B1669" s="50" t="s">
        <v>310</v>
      </c>
      <c r="C1669" s="50" t="s">
        <v>295</v>
      </c>
      <c r="D1669" s="50" t="s">
        <v>778</v>
      </c>
      <c r="E1669" s="50" t="s">
        <v>297</v>
      </c>
      <c r="F1669" s="50" t="s">
        <v>452</v>
      </c>
      <c r="G1669" s="50" t="s">
        <v>453</v>
      </c>
      <c r="H1669" s="50" t="s">
        <v>1166</v>
      </c>
      <c r="I1669" s="50" t="s">
        <v>853</v>
      </c>
      <c r="J1669" s="50" t="s">
        <v>861</v>
      </c>
      <c r="K1669" s="50" t="s">
        <v>782</v>
      </c>
      <c r="L1669" s="307">
        <v>23.66</v>
      </c>
      <c r="M1669" s="308">
        <v>12</v>
      </c>
      <c r="N1669" s="307">
        <v>21.21</v>
      </c>
      <c r="O1669" s="50" t="s">
        <v>1203</v>
      </c>
      <c r="Q1669" s="50" t="s">
        <v>300</v>
      </c>
      <c r="R1669" s="50" t="s">
        <v>811</v>
      </c>
      <c r="T1669" s="308">
        <v>24.7</v>
      </c>
      <c r="U1669" s="309">
        <v>45</v>
      </c>
      <c r="V1669" s="310">
        <v>45200</v>
      </c>
      <c r="W1669" s="310">
        <v>45930</v>
      </c>
      <c r="X1669" s="50" t="s">
        <v>3401</v>
      </c>
      <c r="Y1669" s="50" t="s">
        <v>855</v>
      </c>
      <c r="AA1669" s="50" t="s">
        <v>856</v>
      </c>
      <c r="AD1669" s="50" t="s">
        <v>304</v>
      </c>
      <c r="AE1669" s="310">
        <v>44669</v>
      </c>
      <c r="AF1669" s="306" t="s">
        <v>2581</v>
      </c>
      <c r="AG1669" s="307">
        <v>8.7250000000000001E-3</v>
      </c>
      <c r="AH1669" s="307">
        <v>0</v>
      </c>
      <c r="AI1669" s="307">
        <v>0.81</v>
      </c>
      <c r="AJ1669" s="306" t="s">
        <v>0</v>
      </c>
      <c r="AK1669" s="307">
        <v>39.909999999999997</v>
      </c>
      <c r="AL1669" s="307">
        <v>4.8888888888888888E-3</v>
      </c>
      <c r="AN1669" s="312">
        <v>15</v>
      </c>
      <c r="AO1669" s="313" t="s">
        <v>305</v>
      </c>
      <c r="AP1669" s="313" t="s">
        <v>0</v>
      </c>
      <c r="AQ1669" s="313" t="s">
        <v>386</v>
      </c>
      <c r="AR1669" s="314" t="s">
        <v>0</v>
      </c>
      <c r="AS1669" s="314"/>
    </row>
    <row r="1670" spans="1:45" x14ac:dyDescent="0.2">
      <c r="A1670" s="306" t="s">
        <v>1206</v>
      </c>
      <c r="B1670" s="50" t="s">
        <v>294</v>
      </c>
      <c r="C1670" s="50" t="s">
        <v>295</v>
      </c>
      <c r="D1670" s="50" t="s">
        <v>778</v>
      </c>
      <c r="E1670" s="50" t="s">
        <v>297</v>
      </c>
      <c r="F1670" s="50" t="s">
        <v>452</v>
      </c>
      <c r="G1670" s="50" t="s">
        <v>453</v>
      </c>
      <c r="H1670" s="50" t="s">
        <v>1149</v>
      </c>
      <c r="I1670" s="50" t="s">
        <v>853</v>
      </c>
      <c r="J1670" s="50" t="s">
        <v>854</v>
      </c>
      <c r="K1670" s="50" t="s">
        <v>782</v>
      </c>
      <c r="L1670" s="307">
        <v>14.841872295055429</v>
      </c>
      <c r="M1670" s="308">
        <v>6</v>
      </c>
      <c r="N1670" s="307">
        <v>13.28</v>
      </c>
      <c r="O1670" s="50" t="s">
        <v>1207</v>
      </c>
      <c r="Q1670" s="50" t="s">
        <v>300</v>
      </c>
      <c r="R1670" s="50" t="s">
        <v>785</v>
      </c>
      <c r="T1670" s="308">
        <v>18.53</v>
      </c>
      <c r="U1670" s="309">
        <v>25</v>
      </c>
      <c r="V1670" s="310">
        <v>45200</v>
      </c>
      <c r="W1670" s="310">
        <v>45930</v>
      </c>
      <c r="X1670" s="50" t="s">
        <v>3401</v>
      </c>
      <c r="Y1670" s="50" t="s">
        <v>855</v>
      </c>
      <c r="AA1670" s="50" t="s">
        <v>856</v>
      </c>
      <c r="AD1670" s="50" t="s">
        <v>304</v>
      </c>
      <c r="AE1670" s="310">
        <v>42390</v>
      </c>
      <c r="AF1670" s="306" t="s">
        <v>2580</v>
      </c>
      <c r="AG1670" s="307">
        <v>2.3659837178648811E-3</v>
      </c>
      <c r="AH1670" s="307">
        <v>2.4708264133040071E-3</v>
      </c>
      <c r="AI1670" s="307">
        <v>0.29466192498113669</v>
      </c>
      <c r="AJ1670" s="306" t="s">
        <v>0</v>
      </c>
      <c r="AK1670" s="307">
        <v>69.123611550182417</v>
      </c>
      <c r="AL1670" s="307">
        <v>5.5211764937606253E-3</v>
      </c>
      <c r="AN1670" s="312">
        <v>15</v>
      </c>
      <c r="AO1670" s="313" t="s">
        <v>305</v>
      </c>
      <c r="AP1670" s="313" t="s">
        <v>0</v>
      </c>
      <c r="AQ1670" s="313" t="s">
        <v>386</v>
      </c>
      <c r="AR1670" s="314" t="s">
        <v>0</v>
      </c>
      <c r="AS1670" s="314"/>
    </row>
    <row r="1671" spans="1:45" x14ac:dyDescent="0.2">
      <c r="A1671" s="306" t="s">
        <v>1208</v>
      </c>
      <c r="B1671" s="50" t="s">
        <v>308</v>
      </c>
      <c r="C1671" s="50" t="s">
        <v>295</v>
      </c>
      <c r="D1671" s="50" t="s">
        <v>778</v>
      </c>
      <c r="E1671" s="50" t="s">
        <v>297</v>
      </c>
      <c r="F1671" s="50" t="s">
        <v>452</v>
      </c>
      <c r="G1671" s="50" t="s">
        <v>453</v>
      </c>
      <c r="H1671" s="50" t="s">
        <v>1149</v>
      </c>
      <c r="I1671" s="50" t="s">
        <v>853</v>
      </c>
      <c r="J1671" s="50" t="s">
        <v>854</v>
      </c>
      <c r="K1671" s="50" t="s">
        <v>782</v>
      </c>
      <c r="L1671" s="307">
        <v>16.892688233415889</v>
      </c>
      <c r="M1671" s="308">
        <v>6</v>
      </c>
      <c r="N1671" s="307">
        <v>15.12</v>
      </c>
      <c r="O1671" s="50" t="s">
        <v>1207</v>
      </c>
      <c r="Q1671" s="50" t="s">
        <v>300</v>
      </c>
      <c r="R1671" s="50" t="s">
        <v>785</v>
      </c>
      <c r="T1671" s="308">
        <v>18.53</v>
      </c>
      <c r="U1671" s="309">
        <v>25</v>
      </c>
      <c r="V1671" s="310">
        <v>45200</v>
      </c>
      <c r="W1671" s="310">
        <v>45930</v>
      </c>
      <c r="X1671" s="50" t="s">
        <v>3401</v>
      </c>
      <c r="Y1671" s="50" t="s">
        <v>855</v>
      </c>
      <c r="AA1671" s="50" t="s">
        <v>856</v>
      </c>
      <c r="AD1671" s="50" t="s">
        <v>304</v>
      </c>
      <c r="AE1671" s="310">
        <v>42390</v>
      </c>
      <c r="AF1671" s="306" t="s">
        <v>2580</v>
      </c>
      <c r="AG1671" s="307">
        <v>2.692909931892144E-3</v>
      </c>
      <c r="AH1671" s="307">
        <v>2.8122395509856978E-3</v>
      </c>
      <c r="AI1671" s="307">
        <v>0.33537763524773212</v>
      </c>
      <c r="AJ1671" s="50" t="s">
        <v>0</v>
      </c>
      <c r="AK1671" s="307">
        <v>57.419040442596113</v>
      </c>
      <c r="AL1671" s="307">
        <v>6.2840800228307122E-3</v>
      </c>
      <c r="AN1671" s="312">
        <v>15</v>
      </c>
      <c r="AO1671" s="313" t="s">
        <v>305</v>
      </c>
      <c r="AP1671" s="313" t="s">
        <v>0</v>
      </c>
      <c r="AQ1671" s="313" t="s">
        <v>386</v>
      </c>
      <c r="AR1671" s="314" t="s">
        <v>0</v>
      </c>
      <c r="AS1671" s="314"/>
    </row>
    <row r="1672" spans="1:45" x14ac:dyDescent="0.2">
      <c r="A1672" s="306" t="s">
        <v>1209</v>
      </c>
      <c r="B1672" s="50" t="s">
        <v>310</v>
      </c>
      <c r="C1672" s="50" t="s">
        <v>295</v>
      </c>
      <c r="D1672" s="50" t="s">
        <v>778</v>
      </c>
      <c r="E1672" s="50" t="s">
        <v>297</v>
      </c>
      <c r="F1672" s="50" t="s">
        <v>452</v>
      </c>
      <c r="G1672" s="50" t="s">
        <v>453</v>
      </c>
      <c r="H1672" s="50" t="s">
        <v>1149</v>
      </c>
      <c r="I1672" s="50" t="s">
        <v>853</v>
      </c>
      <c r="J1672" s="50" t="s">
        <v>854</v>
      </c>
      <c r="K1672" s="50" t="s">
        <v>782</v>
      </c>
      <c r="L1672" s="307">
        <v>16.892688233415889</v>
      </c>
      <c r="M1672" s="308">
        <v>6</v>
      </c>
      <c r="N1672" s="307">
        <v>15.12</v>
      </c>
      <c r="O1672" s="50" t="s">
        <v>1207</v>
      </c>
      <c r="Q1672" s="50" t="s">
        <v>300</v>
      </c>
      <c r="R1672" s="50" t="s">
        <v>785</v>
      </c>
      <c r="T1672" s="308">
        <v>18.53</v>
      </c>
      <c r="U1672" s="309">
        <v>25</v>
      </c>
      <c r="V1672" s="310">
        <v>45200</v>
      </c>
      <c r="W1672" s="310">
        <v>45930</v>
      </c>
      <c r="X1672" s="50" t="s">
        <v>3401</v>
      </c>
      <c r="Y1672" s="50" t="s">
        <v>855</v>
      </c>
      <c r="AA1672" s="50" t="s">
        <v>856</v>
      </c>
      <c r="AD1672" s="50" t="s">
        <v>304</v>
      </c>
      <c r="AE1672" s="310">
        <v>42390</v>
      </c>
      <c r="AF1672" s="306" t="s">
        <v>2580</v>
      </c>
      <c r="AG1672" s="307">
        <v>2.692909931892144E-3</v>
      </c>
      <c r="AH1672" s="307">
        <v>2.8122395509856978E-3</v>
      </c>
      <c r="AI1672" s="307">
        <v>0.33537763524773212</v>
      </c>
      <c r="AJ1672" s="306" t="s">
        <v>0</v>
      </c>
      <c r="AK1672" s="307">
        <v>57.419040442596113</v>
      </c>
      <c r="AL1672" s="307">
        <v>6.2840800228307122E-3</v>
      </c>
      <c r="AN1672" s="312">
        <v>15</v>
      </c>
      <c r="AO1672" s="313" t="s">
        <v>305</v>
      </c>
      <c r="AP1672" s="313" t="s">
        <v>0</v>
      </c>
      <c r="AQ1672" s="313" t="s">
        <v>386</v>
      </c>
      <c r="AR1672" s="314" t="s">
        <v>0</v>
      </c>
      <c r="AS1672" s="314"/>
    </row>
    <row r="1673" spans="1:45" x14ac:dyDescent="0.2">
      <c r="A1673" s="306" t="s">
        <v>1210</v>
      </c>
      <c r="B1673" s="50" t="s">
        <v>294</v>
      </c>
      <c r="C1673" s="50" t="s">
        <v>295</v>
      </c>
      <c r="D1673" s="50" t="s">
        <v>778</v>
      </c>
      <c r="E1673" s="50" t="s">
        <v>297</v>
      </c>
      <c r="F1673" s="50" t="s">
        <v>452</v>
      </c>
      <c r="G1673" s="50" t="s">
        <v>453</v>
      </c>
      <c r="H1673" s="50" t="s">
        <v>1149</v>
      </c>
      <c r="I1673" s="50" t="s">
        <v>853</v>
      </c>
      <c r="J1673" s="50" t="s">
        <v>861</v>
      </c>
      <c r="K1673" s="50" t="s">
        <v>782</v>
      </c>
      <c r="L1673" s="307">
        <v>6.6330204872856946</v>
      </c>
      <c r="M1673" s="308">
        <v>6</v>
      </c>
      <c r="N1673" s="307">
        <v>5.94</v>
      </c>
      <c r="O1673" s="50" t="s">
        <v>1211</v>
      </c>
      <c r="Q1673" s="50" t="s">
        <v>300</v>
      </c>
      <c r="R1673" s="50" t="s">
        <v>785</v>
      </c>
      <c r="T1673" s="308">
        <v>18.53</v>
      </c>
      <c r="U1673" s="309">
        <v>25</v>
      </c>
      <c r="V1673" s="310">
        <v>45200</v>
      </c>
      <c r="W1673" s="310">
        <v>45930</v>
      </c>
      <c r="X1673" s="50" t="s">
        <v>3401</v>
      </c>
      <c r="Y1673" s="50" t="s">
        <v>855</v>
      </c>
      <c r="AA1673" s="50" t="s">
        <v>856</v>
      </c>
      <c r="AD1673" s="50" t="s">
        <v>304</v>
      </c>
      <c r="AE1673" s="310">
        <v>42390</v>
      </c>
      <c r="AF1673" s="306" t="s">
        <v>2580</v>
      </c>
      <c r="AG1673" s="307">
        <v>1.0573880546331379E-3</v>
      </c>
      <c r="AH1673" s="307">
        <v>1.104243581548139E-3</v>
      </c>
      <c r="AI1673" s="307">
        <v>0.13168814192492809</v>
      </c>
      <c r="AJ1673" s="306" t="s">
        <v>0</v>
      </c>
      <c r="AK1673" s="307">
        <v>188.4396056992056</v>
      </c>
      <c r="AL1673" s="307">
        <v>2.4674836212702808E-3</v>
      </c>
      <c r="AN1673" s="312">
        <v>15</v>
      </c>
      <c r="AO1673" s="313" t="s">
        <v>305</v>
      </c>
      <c r="AP1673" s="313" t="s">
        <v>0</v>
      </c>
      <c r="AQ1673" s="313" t="s">
        <v>386</v>
      </c>
      <c r="AR1673" s="314" t="s">
        <v>0</v>
      </c>
      <c r="AS1673" s="314"/>
    </row>
    <row r="1674" spans="1:45" x14ac:dyDescent="0.2">
      <c r="A1674" s="306" t="s">
        <v>1212</v>
      </c>
      <c r="B1674" s="50" t="s">
        <v>308</v>
      </c>
      <c r="C1674" s="50" t="s">
        <v>295</v>
      </c>
      <c r="D1674" s="50" t="s">
        <v>778</v>
      </c>
      <c r="E1674" s="50" t="s">
        <v>297</v>
      </c>
      <c r="F1674" s="50" t="s">
        <v>452</v>
      </c>
      <c r="G1674" s="50" t="s">
        <v>453</v>
      </c>
      <c r="H1674" s="50" t="s">
        <v>1149</v>
      </c>
      <c r="I1674" s="50" t="s">
        <v>853</v>
      </c>
      <c r="J1674" s="50" t="s">
        <v>861</v>
      </c>
      <c r="K1674" s="50" t="s">
        <v>782</v>
      </c>
      <c r="L1674" s="307">
        <v>9.1811732608343686</v>
      </c>
      <c r="M1674" s="308">
        <v>6</v>
      </c>
      <c r="N1674" s="307">
        <v>8.2100000000000009</v>
      </c>
      <c r="O1674" s="50" t="s">
        <v>1211</v>
      </c>
      <c r="Q1674" s="50" t="s">
        <v>300</v>
      </c>
      <c r="R1674" s="50" t="s">
        <v>785</v>
      </c>
      <c r="T1674" s="308">
        <v>18.53</v>
      </c>
      <c r="U1674" s="309">
        <v>25</v>
      </c>
      <c r="V1674" s="310">
        <v>45200</v>
      </c>
      <c r="W1674" s="310">
        <v>45930</v>
      </c>
      <c r="X1674" s="50" t="s">
        <v>3401</v>
      </c>
      <c r="Y1674" s="50" t="s">
        <v>855</v>
      </c>
      <c r="AA1674" s="50" t="s">
        <v>856</v>
      </c>
      <c r="AD1674" s="50" t="s">
        <v>304</v>
      </c>
      <c r="AE1674" s="310">
        <v>42390</v>
      </c>
      <c r="AF1674" s="306" t="s">
        <v>2580</v>
      </c>
      <c r="AG1674" s="307">
        <v>1.4635961025798189E-3</v>
      </c>
      <c r="AH1674" s="307">
        <v>1.528451730820212E-3</v>
      </c>
      <c r="AI1674" s="307">
        <v>0.1822776892861474</v>
      </c>
      <c r="AJ1674" s="50" t="s">
        <v>0</v>
      </c>
      <c r="AK1674" s="307">
        <v>128.56644042570321</v>
      </c>
      <c r="AL1674" s="307">
        <v>3.415396453030386E-3</v>
      </c>
      <c r="AN1674" s="312">
        <v>15</v>
      </c>
      <c r="AO1674" s="313" t="s">
        <v>305</v>
      </c>
      <c r="AP1674" s="313" t="s">
        <v>0</v>
      </c>
      <c r="AQ1674" s="313" t="s">
        <v>386</v>
      </c>
      <c r="AR1674" s="314" t="s">
        <v>0</v>
      </c>
      <c r="AS1674" s="314"/>
    </row>
    <row r="1675" spans="1:45" x14ac:dyDescent="0.2">
      <c r="A1675" s="306" t="s">
        <v>1213</v>
      </c>
      <c r="B1675" s="50" t="s">
        <v>310</v>
      </c>
      <c r="C1675" s="50" t="s">
        <v>295</v>
      </c>
      <c r="D1675" s="50" t="s">
        <v>778</v>
      </c>
      <c r="E1675" s="50" t="s">
        <v>297</v>
      </c>
      <c r="F1675" s="50" t="s">
        <v>452</v>
      </c>
      <c r="G1675" s="50" t="s">
        <v>453</v>
      </c>
      <c r="H1675" s="50" t="s">
        <v>1149</v>
      </c>
      <c r="I1675" s="50" t="s">
        <v>853</v>
      </c>
      <c r="J1675" s="50" t="s">
        <v>861</v>
      </c>
      <c r="K1675" s="50" t="s">
        <v>782</v>
      </c>
      <c r="L1675" s="307">
        <v>9.1811732608343686</v>
      </c>
      <c r="M1675" s="308">
        <v>6</v>
      </c>
      <c r="N1675" s="307">
        <v>8.2100000000000009</v>
      </c>
      <c r="O1675" s="50" t="s">
        <v>1211</v>
      </c>
      <c r="Q1675" s="50" t="s">
        <v>300</v>
      </c>
      <c r="R1675" s="50" t="s">
        <v>785</v>
      </c>
      <c r="T1675" s="308">
        <v>18.53</v>
      </c>
      <c r="U1675" s="309">
        <v>25</v>
      </c>
      <c r="V1675" s="310">
        <v>45200</v>
      </c>
      <c r="W1675" s="310">
        <v>45930</v>
      </c>
      <c r="X1675" s="50" t="s">
        <v>3401</v>
      </c>
      <c r="Y1675" s="50" t="s">
        <v>855</v>
      </c>
      <c r="AA1675" s="50" t="s">
        <v>856</v>
      </c>
      <c r="AD1675" s="50" t="s">
        <v>304</v>
      </c>
      <c r="AE1675" s="310">
        <v>42390</v>
      </c>
      <c r="AF1675" s="306" t="s">
        <v>2580</v>
      </c>
      <c r="AG1675" s="307">
        <v>1.4635961025798189E-3</v>
      </c>
      <c r="AH1675" s="307">
        <v>1.528451730820212E-3</v>
      </c>
      <c r="AI1675" s="307">
        <v>0.1822776892861474</v>
      </c>
      <c r="AJ1675" s="306" t="s">
        <v>0</v>
      </c>
      <c r="AK1675" s="307">
        <v>128.56644042570321</v>
      </c>
      <c r="AL1675" s="307">
        <v>3.415396453030386E-3</v>
      </c>
      <c r="AN1675" s="312">
        <v>15</v>
      </c>
      <c r="AO1675" s="313" t="s">
        <v>305</v>
      </c>
      <c r="AP1675" s="313" t="s">
        <v>0</v>
      </c>
      <c r="AQ1675" s="313" t="s">
        <v>386</v>
      </c>
      <c r="AR1675" s="314" t="s">
        <v>0</v>
      </c>
      <c r="AS1675" s="314"/>
    </row>
    <row r="1676" spans="1:45" x14ac:dyDescent="0.2">
      <c r="A1676" s="306" t="s">
        <v>1214</v>
      </c>
      <c r="B1676" s="50" t="s">
        <v>294</v>
      </c>
      <c r="C1676" s="50" t="s">
        <v>295</v>
      </c>
      <c r="D1676" s="50" t="s">
        <v>778</v>
      </c>
      <c r="E1676" s="50" t="s">
        <v>297</v>
      </c>
      <c r="F1676" s="50" t="s">
        <v>452</v>
      </c>
      <c r="G1676" s="50" t="s">
        <v>873</v>
      </c>
      <c r="H1676" s="50" t="s">
        <v>1149</v>
      </c>
      <c r="I1676" s="50" t="s">
        <v>874</v>
      </c>
      <c r="K1676" s="50" t="s">
        <v>782</v>
      </c>
      <c r="L1676" s="307">
        <v>0.26822660774196572</v>
      </c>
      <c r="M1676" s="308">
        <v>0.25</v>
      </c>
      <c r="N1676" s="307">
        <v>0.24</v>
      </c>
      <c r="O1676" s="50" t="s">
        <v>2835</v>
      </c>
      <c r="Q1676" s="50" t="s">
        <v>300</v>
      </c>
      <c r="R1676" s="50" t="s">
        <v>785</v>
      </c>
      <c r="T1676" s="308">
        <v>0.64</v>
      </c>
      <c r="U1676" s="309">
        <v>25</v>
      </c>
      <c r="V1676" s="310">
        <v>45200</v>
      </c>
      <c r="W1676" s="310">
        <v>45930</v>
      </c>
      <c r="X1676" s="50" t="s">
        <v>3402</v>
      </c>
      <c r="AD1676" s="50" t="s">
        <v>304</v>
      </c>
      <c r="AE1676" s="310">
        <v>42390</v>
      </c>
      <c r="AF1676" s="306" t="s">
        <v>2580</v>
      </c>
      <c r="AG1676" s="307">
        <v>4.2758741889124352E-5</v>
      </c>
      <c r="AH1676" s="307">
        <v>4.4653489397060367E-5</v>
      </c>
      <c r="AI1676" s="307">
        <v>0.15418163036240021</v>
      </c>
      <c r="AJ1676" s="306" t="s">
        <v>0</v>
      </c>
      <c r="AK1676" s="307">
        <v>156.9672595466572</v>
      </c>
      <c r="AL1676" s="307">
        <v>9.9780298080011327E-5</v>
      </c>
      <c r="AN1676" s="312">
        <v>12</v>
      </c>
      <c r="AO1676" s="313" t="s">
        <v>305</v>
      </c>
      <c r="AP1676" s="313" t="s">
        <v>0</v>
      </c>
      <c r="AQ1676" s="313" t="s">
        <v>386</v>
      </c>
      <c r="AR1676" s="314" t="s">
        <v>0</v>
      </c>
      <c r="AS1676" s="314"/>
    </row>
    <row r="1677" spans="1:45" x14ac:dyDescent="0.2">
      <c r="A1677" s="306" t="s">
        <v>1216</v>
      </c>
      <c r="B1677" s="50" t="s">
        <v>308</v>
      </c>
      <c r="C1677" s="50" t="s">
        <v>295</v>
      </c>
      <c r="D1677" s="50" t="s">
        <v>778</v>
      </c>
      <c r="E1677" s="50" t="s">
        <v>297</v>
      </c>
      <c r="F1677" s="50" t="s">
        <v>452</v>
      </c>
      <c r="G1677" s="50" t="s">
        <v>873</v>
      </c>
      <c r="H1677" s="50" t="s">
        <v>1149</v>
      </c>
      <c r="I1677" s="50" t="s">
        <v>874</v>
      </c>
      <c r="K1677" s="50" t="s">
        <v>782</v>
      </c>
      <c r="L1677" s="307">
        <v>0.2626385534140081</v>
      </c>
      <c r="M1677" s="308">
        <v>0.25</v>
      </c>
      <c r="N1677" s="307">
        <v>0.24</v>
      </c>
      <c r="O1677" s="50" t="s">
        <v>2835</v>
      </c>
      <c r="Q1677" s="50" t="s">
        <v>300</v>
      </c>
      <c r="R1677" s="50" t="s">
        <v>785</v>
      </c>
      <c r="T1677" s="308">
        <v>0.64</v>
      </c>
      <c r="U1677" s="309">
        <v>25</v>
      </c>
      <c r="V1677" s="310">
        <v>45200</v>
      </c>
      <c r="W1677" s="310">
        <v>45930</v>
      </c>
      <c r="X1677" s="50" t="s">
        <v>3402</v>
      </c>
      <c r="AD1677" s="50" t="s">
        <v>304</v>
      </c>
      <c r="AE1677" s="310">
        <v>42390</v>
      </c>
      <c r="AF1677" s="306" t="s">
        <v>2580</v>
      </c>
      <c r="AG1677" s="307">
        <v>4.1867934766434258E-5</v>
      </c>
      <c r="AH1677" s="307">
        <v>4.3723208367954951E-5</v>
      </c>
      <c r="AI1677" s="307">
        <v>0.15096951306318351</v>
      </c>
      <c r="AJ1677" s="50" t="s">
        <v>0</v>
      </c>
      <c r="AK1677" s="307">
        <v>160.88757592864681</v>
      </c>
      <c r="AL1677" s="307">
        <v>9.7701541870011106E-5</v>
      </c>
      <c r="AN1677" s="312">
        <v>12</v>
      </c>
      <c r="AO1677" s="313" t="s">
        <v>305</v>
      </c>
      <c r="AP1677" s="313" t="s">
        <v>0</v>
      </c>
      <c r="AQ1677" s="313" t="s">
        <v>386</v>
      </c>
      <c r="AR1677" s="314" t="s">
        <v>0</v>
      </c>
      <c r="AS1677" s="314"/>
    </row>
    <row r="1678" spans="1:45" x14ac:dyDescent="0.2">
      <c r="A1678" s="306" t="s">
        <v>1217</v>
      </c>
      <c r="B1678" s="50" t="s">
        <v>310</v>
      </c>
      <c r="C1678" s="50" t="s">
        <v>295</v>
      </c>
      <c r="D1678" s="50" t="s">
        <v>778</v>
      </c>
      <c r="E1678" s="50" t="s">
        <v>297</v>
      </c>
      <c r="F1678" s="50" t="s">
        <v>452</v>
      </c>
      <c r="G1678" s="50" t="s">
        <v>873</v>
      </c>
      <c r="H1678" s="50" t="s">
        <v>1149</v>
      </c>
      <c r="I1678" s="50" t="s">
        <v>874</v>
      </c>
      <c r="K1678" s="50" t="s">
        <v>782</v>
      </c>
      <c r="L1678" s="307">
        <v>0.2626385534140081</v>
      </c>
      <c r="M1678" s="308">
        <v>0.25</v>
      </c>
      <c r="N1678" s="307">
        <v>0.24</v>
      </c>
      <c r="O1678" s="50" t="s">
        <v>2835</v>
      </c>
      <c r="Q1678" s="50" t="s">
        <v>300</v>
      </c>
      <c r="R1678" s="50" t="s">
        <v>785</v>
      </c>
      <c r="T1678" s="308">
        <v>0.64</v>
      </c>
      <c r="U1678" s="309">
        <v>25</v>
      </c>
      <c r="V1678" s="310">
        <v>45200</v>
      </c>
      <c r="W1678" s="310">
        <v>45930</v>
      </c>
      <c r="X1678" s="50" t="s">
        <v>3402</v>
      </c>
      <c r="AD1678" s="50" t="s">
        <v>304</v>
      </c>
      <c r="AE1678" s="310">
        <v>42390</v>
      </c>
      <c r="AF1678" s="306" t="s">
        <v>2580</v>
      </c>
      <c r="AG1678" s="307">
        <v>4.1867934766434258E-5</v>
      </c>
      <c r="AH1678" s="307">
        <v>4.3723208367954951E-5</v>
      </c>
      <c r="AI1678" s="307">
        <v>0.15096951306318351</v>
      </c>
      <c r="AJ1678" s="306" t="s">
        <v>0</v>
      </c>
      <c r="AK1678" s="307">
        <v>160.88757592864681</v>
      </c>
      <c r="AL1678" s="307">
        <v>9.7701541870011106E-5</v>
      </c>
      <c r="AN1678" s="312">
        <v>12</v>
      </c>
      <c r="AO1678" s="313" t="s">
        <v>305</v>
      </c>
      <c r="AP1678" s="313" t="s">
        <v>0</v>
      </c>
      <c r="AQ1678" s="313" t="s">
        <v>386</v>
      </c>
      <c r="AR1678" s="314" t="s">
        <v>0</v>
      </c>
      <c r="AS1678" s="314"/>
    </row>
    <row r="1679" spans="1:45" x14ac:dyDescent="0.2">
      <c r="A1679" s="306" t="s">
        <v>1218</v>
      </c>
      <c r="B1679" s="50" t="s">
        <v>294</v>
      </c>
      <c r="C1679" s="50" t="s">
        <v>295</v>
      </c>
      <c r="D1679" s="50" t="s">
        <v>778</v>
      </c>
      <c r="E1679" s="50" t="s">
        <v>297</v>
      </c>
      <c r="F1679" s="50" t="s">
        <v>452</v>
      </c>
      <c r="G1679" s="50" t="s">
        <v>463</v>
      </c>
      <c r="H1679" s="50" t="s">
        <v>1166</v>
      </c>
      <c r="I1679" s="50" t="s">
        <v>780</v>
      </c>
      <c r="J1679" s="50" t="s">
        <v>878</v>
      </c>
      <c r="K1679" s="50" t="s">
        <v>782</v>
      </c>
      <c r="L1679" s="307">
        <v>1.03</v>
      </c>
      <c r="M1679" s="308">
        <v>1.35</v>
      </c>
      <c r="N1679" s="307">
        <v>0.95</v>
      </c>
      <c r="O1679" s="50" t="s">
        <v>1219</v>
      </c>
      <c r="Q1679" s="50" t="s">
        <v>300</v>
      </c>
      <c r="R1679" s="50" t="s">
        <v>811</v>
      </c>
      <c r="T1679" s="308">
        <v>1.34</v>
      </c>
      <c r="U1679" s="309">
        <v>45</v>
      </c>
      <c r="V1679" s="310">
        <v>45200</v>
      </c>
      <c r="W1679" s="310">
        <v>45930</v>
      </c>
      <c r="X1679" s="50" t="s">
        <v>3400</v>
      </c>
      <c r="Y1679" s="50" t="s">
        <v>823</v>
      </c>
      <c r="AA1679" s="50" t="s">
        <v>780</v>
      </c>
      <c r="AD1679" s="50" t="s">
        <v>304</v>
      </c>
      <c r="AE1679" s="310">
        <v>44669</v>
      </c>
      <c r="AF1679" s="306" t="s">
        <v>2581</v>
      </c>
      <c r="AG1679" s="307">
        <v>3.9199999999999999E-4</v>
      </c>
      <c r="AH1679" s="307">
        <v>0</v>
      </c>
      <c r="AI1679" s="307">
        <v>0.67</v>
      </c>
      <c r="AJ1679" s="50" t="s">
        <v>0</v>
      </c>
      <c r="AK1679" s="307">
        <v>53.04</v>
      </c>
      <c r="AL1679" s="307">
        <v>2.2222222222222221E-4</v>
      </c>
      <c r="AN1679" s="312">
        <v>15</v>
      </c>
      <c r="AO1679" s="313" t="s">
        <v>305</v>
      </c>
      <c r="AP1679" s="313" t="s">
        <v>0</v>
      </c>
      <c r="AQ1679" s="313" t="s">
        <v>386</v>
      </c>
      <c r="AR1679" s="314" t="s">
        <v>0</v>
      </c>
      <c r="AS1679" s="314"/>
    </row>
    <row r="1680" spans="1:45" x14ac:dyDescent="0.2">
      <c r="A1680" s="306" t="s">
        <v>1220</v>
      </c>
      <c r="B1680" s="50" t="s">
        <v>308</v>
      </c>
      <c r="C1680" s="50" t="s">
        <v>295</v>
      </c>
      <c r="D1680" s="50" t="s">
        <v>778</v>
      </c>
      <c r="E1680" s="50" t="s">
        <v>297</v>
      </c>
      <c r="F1680" s="50" t="s">
        <v>452</v>
      </c>
      <c r="G1680" s="50" t="s">
        <v>463</v>
      </c>
      <c r="H1680" s="50" t="s">
        <v>1166</v>
      </c>
      <c r="I1680" s="50" t="s">
        <v>780</v>
      </c>
      <c r="J1680" s="50" t="s">
        <v>878</v>
      </c>
      <c r="K1680" s="50" t="s">
        <v>782</v>
      </c>
      <c r="L1680" s="307">
        <v>1.1299999999999999</v>
      </c>
      <c r="M1680" s="308">
        <v>1.5</v>
      </c>
      <c r="N1680" s="307">
        <v>1.05</v>
      </c>
      <c r="O1680" s="50" t="s">
        <v>1219</v>
      </c>
      <c r="Q1680" s="50" t="s">
        <v>300</v>
      </c>
      <c r="R1680" s="50" t="s">
        <v>811</v>
      </c>
      <c r="T1680" s="308">
        <v>1.34</v>
      </c>
      <c r="U1680" s="309">
        <v>45</v>
      </c>
      <c r="V1680" s="310">
        <v>45200</v>
      </c>
      <c r="W1680" s="310">
        <v>45930</v>
      </c>
      <c r="X1680" s="50" t="s">
        <v>3400</v>
      </c>
      <c r="Y1680" s="50" t="s">
        <v>823</v>
      </c>
      <c r="AA1680" s="50" t="s">
        <v>780</v>
      </c>
      <c r="AD1680" s="50" t="s">
        <v>304</v>
      </c>
      <c r="AE1680" s="310">
        <v>44669</v>
      </c>
      <c r="AF1680" s="306" t="s">
        <v>2581</v>
      </c>
      <c r="AG1680" s="307">
        <v>4.3300000000000001E-4</v>
      </c>
      <c r="AH1680" s="307">
        <v>0</v>
      </c>
      <c r="AI1680" s="307">
        <v>0.74</v>
      </c>
      <c r="AJ1680" s="306" t="s">
        <v>0</v>
      </c>
      <c r="AK1680" s="307">
        <v>45.69</v>
      </c>
      <c r="AL1680" s="307">
        <v>2.2222222222222221E-4</v>
      </c>
      <c r="AN1680" s="312">
        <v>15</v>
      </c>
      <c r="AO1680" s="313" t="s">
        <v>305</v>
      </c>
      <c r="AP1680" s="313" t="s">
        <v>0</v>
      </c>
      <c r="AQ1680" s="313" t="s">
        <v>386</v>
      </c>
      <c r="AR1680" s="314" t="s">
        <v>0</v>
      </c>
      <c r="AS1680" s="314"/>
    </row>
    <row r="1681" spans="1:45" x14ac:dyDescent="0.2">
      <c r="A1681" s="306" t="s">
        <v>1221</v>
      </c>
      <c r="B1681" s="50" t="s">
        <v>310</v>
      </c>
      <c r="C1681" s="50" t="s">
        <v>295</v>
      </c>
      <c r="D1681" s="50" t="s">
        <v>778</v>
      </c>
      <c r="E1681" s="50" t="s">
        <v>297</v>
      </c>
      <c r="F1681" s="50" t="s">
        <v>452</v>
      </c>
      <c r="G1681" s="50" t="s">
        <v>463</v>
      </c>
      <c r="H1681" s="50" t="s">
        <v>1166</v>
      </c>
      <c r="I1681" s="50" t="s">
        <v>780</v>
      </c>
      <c r="J1681" s="50" t="s">
        <v>878</v>
      </c>
      <c r="K1681" s="50" t="s">
        <v>782</v>
      </c>
      <c r="L1681" s="307">
        <v>1.1599999999999999</v>
      </c>
      <c r="M1681" s="308">
        <v>1.65</v>
      </c>
      <c r="N1681" s="307">
        <v>1.07</v>
      </c>
      <c r="O1681" s="50" t="s">
        <v>1219</v>
      </c>
      <c r="Q1681" s="50" t="s">
        <v>300</v>
      </c>
      <c r="R1681" s="50" t="s">
        <v>811</v>
      </c>
      <c r="T1681" s="308">
        <v>1.34</v>
      </c>
      <c r="U1681" s="309">
        <v>45</v>
      </c>
      <c r="V1681" s="310">
        <v>45200</v>
      </c>
      <c r="W1681" s="310">
        <v>45930</v>
      </c>
      <c r="X1681" s="50" t="s">
        <v>3400</v>
      </c>
      <c r="Y1681" s="50" t="s">
        <v>823</v>
      </c>
      <c r="AA1681" s="50" t="s">
        <v>780</v>
      </c>
      <c r="AD1681" s="50" t="s">
        <v>304</v>
      </c>
      <c r="AE1681" s="310">
        <v>44669</v>
      </c>
      <c r="AF1681" s="306" t="s">
        <v>2581</v>
      </c>
      <c r="AG1681" s="307">
        <v>4.4200000000000001E-4</v>
      </c>
      <c r="AH1681" s="307">
        <v>0</v>
      </c>
      <c r="AI1681" s="307">
        <v>0.76</v>
      </c>
      <c r="AJ1681" s="50" t="s">
        <v>0</v>
      </c>
      <c r="AK1681" s="307">
        <v>44.34</v>
      </c>
      <c r="AL1681" s="307">
        <v>2.2222222222222221E-4</v>
      </c>
      <c r="AN1681" s="312">
        <v>15</v>
      </c>
      <c r="AO1681" s="313" t="s">
        <v>305</v>
      </c>
      <c r="AP1681" s="313" t="s">
        <v>0</v>
      </c>
      <c r="AQ1681" s="313" t="s">
        <v>386</v>
      </c>
      <c r="AR1681" s="314" t="s">
        <v>0</v>
      </c>
      <c r="AS1681" s="314"/>
    </row>
    <row r="1682" spans="1:45" x14ac:dyDescent="0.2">
      <c r="A1682" s="306" t="s">
        <v>1222</v>
      </c>
      <c r="B1682" s="50" t="s">
        <v>294</v>
      </c>
      <c r="C1682" s="50" t="s">
        <v>295</v>
      </c>
      <c r="D1682" s="50" t="s">
        <v>778</v>
      </c>
      <c r="E1682" s="50" t="s">
        <v>297</v>
      </c>
      <c r="F1682" s="50" t="s">
        <v>452</v>
      </c>
      <c r="G1682" s="50" t="s">
        <v>463</v>
      </c>
      <c r="H1682" s="50" t="s">
        <v>1166</v>
      </c>
      <c r="I1682" s="50" t="s">
        <v>780</v>
      </c>
      <c r="J1682" s="50" t="s">
        <v>883</v>
      </c>
      <c r="K1682" s="50" t="s">
        <v>782</v>
      </c>
      <c r="L1682" s="307">
        <v>0.3</v>
      </c>
      <c r="M1682" s="308">
        <v>0.3</v>
      </c>
      <c r="N1682" s="307">
        <v>0.28000000000000003</v>
      </c>
      <c r="O1682" s="50" t="s">
        <v>1223</v>
      </c>
      <c r="Q1682" s="50" t="s">
        <v>300</v>
      </c>
      <c r="R1682" s="50" t="s">
        <v>811</v>
      </c>
      <c r="T1682" s="308">
        <v>0.83</v>
      </c>
      <c r="U1682" s="309">
        <v>45</v>
      </c>
      <c r="V1682" s="310">
        <v>45200</v>
      </c>
      <c r="W1682" s="310">
        <v>45930</v>
      </c>
      <c r="X1682" s="50" t="s">
        <v>3400</v>
      </c>
      <c r="Y1682" s="50" t="s">
        <v>823</v>
      </c>
      <c r="AA1682" s="50" t="s">
        <v>780</v>
      </c>
      <c r="AD1682" s="50" t="s">
        <v>304</v>
      </c>
      <c r="AE1682" s="310">
        <v>44669</v>
      </c>
      <c r="AF1682" s="306" t="s">
        <v>2581</v>
      </c>
      <c r="AG1682" s="307">
        <v>1.15E-4</v>
      </c>
      <c r="AH1682" s="307">
        <v>0</v>
      </c>
      <c r="AI1682" s="307">
        <v>0.32</v>
      </c>
      <c r="AJ1682" s="306" t="s">
        <v>0</v>
      </c>
      <c r="AK1682" s="307">
        <v>138.27000000000001</v>
      </c>
      <c r="AL1682" s="307">
        <v>0</v>
      </c>
      <c r="AN1682" s="312">
        <v>15</v>
      </c>
      <c r="AO1682" s="313" t="s">
        <v>305</v>
      </c>
      <c r="AP1682" s="313" t="s">
        <v>0</v>
      </c>
      <c r="AQ1682" s="313" t="s">
        <v>386</v>
      </c>
      <c r="AR1682" s="314" t="s">
        <v>0</v>
      </c>
      <c r="AS1682" s="314"/>
    </row>
    <row r="1683" spans="1:45" x14ac:dyDescent="0.2">
      <c r="A1683" s="306" t="s">
        <v>1224</v>
      </c>
      <c r="B1683" s="50" t="s">
        <v>308</v>
      </c>
      <c r="C1683" s="50" t="s">
        <v>295</v>
      </c>
      <c r="D1683" s="50" t="s">
        <v>778</v>
      </c>
      <c r="E1683" s="50" t="s">
        <v>297</v>
      </c>
      <c r="F1683" s="50" t="s">
        <v>452</v>
      </c>
      <c r="G1683" s="50" t="s">
        <v>463</v>
      </c>
      <c r="H1683" s="50" t="s">
        <v>1166</v>
      </c>
      <c r="I1683" s="50" t="s">
        <v>780</v>
      </c>
      <c r="J1683" s="50" t="s">
        <v>883</v>
      </c>
      <c r="K1683" s="50" t="s">
        <v>782</v>
      </c>
      <c r="L1683" s="307">
        <v>0.33</v>
      </c>
      <c r="M1683" s="308">
        <v>0.45</v>
      </c>
      <c r="N1683" s="307">
        <v>0.31</v>
      </c>
      <c r="O1683" s="50" t="s">
        <v>1223</v>
      </c>
      <c r="Q1683" s="50" t="s">
        <v>300</v>
      </c>
      <c r="R1683" s="50" t="s">
        <v>811</v>
      </c>
      <c r="T1683" s="308">
        <v>0.83</v>
      </c>
      <c r="U1683" s="309">
        <v>45</v>
      </c>
      <c r="V1683" s="310">
        <v>45200</v>
      </c>
      <c r="W1683" s="310">
        <v>45930</v>
      </c>
      <c r="X1683" s="50" t="s">
        <v>3400</v>
      </c>
      <c r="Y1683" s="50" t="s">
        <v>823</v>
      </c>
      <c r="AA1683" s="50" t="s">
        <v>780</v>
      </c>
      <c r="AD1683" s="50" t="s">
        <v>304</v>
      </c>
      <c r="AE1683" s="310">
        <v>44669</v>
      </c>
      <c r="AF1683" s="306" t="s">
        <v>2581</v>
      </c>
      <c r="AG1683" s="307">
        <v>1.27E-4</v>
      </c>
      <c r="AH1683" s="307">
        <v>0</v>
      </c>
      <c r="AI1683" s="307">
        <v>0.35</v>
      </c>
      <c r="AJ1683" s="50" t="s">
        <v>0</v>
      </c>
      <c r="AK1683" s="307">
        <v>122.18</v>
      </c>
      <c r="AL1683" s="307">
        <v>0</v>
      </c>
      <c r="AN1683" s="312">
        <v>15</v>
      </c>
      <c r="AO1683" s="313" t="s">
        <v>305</v>
      </c>
      <c r="AP1683" s="313" t="s">
        <v>0</v>
      </c>
      <c r="AQ1683" s="313" t="s">
        <v>386</v>
      </c>
      <c r="AR1683" s="314" t="s">
        <v>0</v>
      </c>
      <c r="AS1683" s="314"/>
    </row>
    <row r="1684" spans="1:45" x14ac:dyDescent="0.2">
      <c r="A1684" s="306" t="s">
        <v>1225</v>
      </c>
      <c r="B1684" s="50" t="s">
        <v>310</v>
      </c>
      <c r="C1684" s="50" t="s">
        <v>295</v>
      </c>
      <c r="D1684" s="50" t="s">
        <v>778</v>
      </c>
      <c r="E1684" s="50" t="s">
        <v>297</v>
      </c>
      <c r="F1684" s="50" t="s">
        <v>452</v>
      </c>
      <c r="G1684" s="50" t="s">
        <v>463</v>
      </c>
      <c r="H1684" s="50" t="s">
        <v>1166</v>
      </c>
      <c r="I1684" s="50" t="s">
        <v>780</v>
      </c>
      <c r="J1684" s="50" t="s">
        <v>883</v>
      </c>
      <c r="K1684" s="50" t="s">
        <v>782</v>
      </c>
      <c r="L1684" s="307">
        <v>0.34</v>
      </c>
      <c r="M1684" s="308">
        <v>0.6</v>
      </c>
      <c r="N1684" s="307">
        <v>0.32</v>
      </c>
      <c r="O1684" s="50" t="s">
        <v>1223</v>
      </c>
      <c r="Q1684" s="50" t="s">
        <v>300</v>
      </c>
      <c r="R1684" s="50" t="s">
        <v>811</v>
      </c>
      <c r="T1684" s="308">
        <v>0.83</v>
      </c>
      <c r="U1684" s="309">
        <v>45</v>
      </c>
      <c r="V1684" s="310">
        <v>45200</v>
      </c>
      <c r="W1684" s="310">
        <v>45930</v>
      </c>
      <c r="X1684" s="50" t="s">
        <v>3400</v>
      </c>
      <c r="Y1684" s="50" t="s">
        <v>823</v>
      </c>
      <c r="AA1684" s="50" t="s">
        <v>780</v>
      </c>
      <c r="AD1684" s="50" t="s">
        <v>304</v>
      </c>
      <c r="AE1684" s="310">
        <v>44669</v>
      </c>
      <c r="AF1684" s="306" t="s">
        <v>2581</v>
      </c>
      <c r="AG1684" s="307">
        <v>1.2999999999999999E-4</v>
      </c>
      <c r="AH1684" s="307">
        <v>0</v>
      </c>
      <c r="AI1684" s="307">
        <v>0.36</v>
      </c>
      <c r="AJ1684" s="306" t="s">
        <v>0</v>
      </c>
      <c r="AK1684" s="307">
        <v>119.27</v>
      </c>
      <c r="AL1684" s="307">
        <v>0</v>
      </c>
      <c r="AN1684" s="312">
        <v>15</v>
      </c>
      <c r="AO1684" s="313" t="s">
        <v>305</v>
      </c>
      <c r="AP1684" s="313" t="s">
        <v>0</v>
      </c>
      <c r="AQ1684" s="313" t="s">
        <v>386</v>
      </c>
      <c r="AR1684" s="314" t="s">
        <v>0</v>
      </c>
      <c r="AS1684" s="314"/>
    </row>
    <row r="1685" spans="1:45" x14ac:dyDescent="0.2">
      <c r="A1685" s="306" t="s">
        <v>1226</v>
      </c>
      <c r="B1685" s="50" t="s">
        <v>294</v>
      </c>
      <c r="C1685" s="50" t="s">
        <v>295</v>
      </c>
      <c r="D1685" s="50" t="s">
        <v>778</v>
      </c>
      <c r="E1685" s="50" t="s">
        <v>297</v>
      </c>
      <c r="F1685" s="50" t="s">
        <v>452</v>
      </c>
      <c r="G1685" s="50" t="s">
        <v>463</v>
      </c>
      <c r="H1685" s="50" t="s">
        <v>1149</v>
      </c>
      <c r="I1685" s="50" t="s">
        <v>796</v>
      </c>
      <c r="J1685" s="50" t="s">
        <v>781</v>
      </c>
      <c r="K1685" s="50" t="s">
        <v>782</v>
      </c>
      <c r="L1685" s="307">
        <v>0.53</v>
      </c>
      <c r="M1685" s="308">
        <v>0.9</v>
      </c>
      <c r="N1685" s="307">
        <v>0.49</v>
      </c>
      <c r="O1685" s="50" t="s">
        <v>1227</v>
      </c>
      <c r="Q1685" s="50" t="s">
        <v>300</v>
      </c>
      <c r="R1685" s="50" t="s">
        <v>785</v>
      </c>
      <c r="T1685" s="308">
        <v>2.3199999999999998</v>
      </c>
      <c r="U1685" s="309">
        <v>25</v>
      </c>
      <c r="V1685" s="310">
        <v>45200</v>
      </c>
      <c r="W1685" s="310">
        <v>45930</v>
      </c>
      <c r="X1685" s="50" t="s">
        <v>3400</v>
      </c>
      <c r="Y1685" s="50" t="s">
        <v>786</v>
      </c>
      <c r="AA1685" s="50" t="s">
        <v>796</v>
      </c>
      <c r="AD1685" s="50" t="s">
        <v>304</v>
      </c>
      <c r="AE1685" s="310">
        <v>42390</v>
      </c>
      <c r="AF1685" s="306" t="s">
        <v>2580</v>
      </c>
      <c r="AG1685" s="307">
        <v>9.8879590618600074E-5</v>
      </c>
      <c r="AH1685" s="307">
        <v>1.0326119423070211E-4</v>
      </c>
      <c r="AI1685" s="307">
        <v>9.8357246955324246E-2</v>
      </c>
      <c r="AJ1685" s="50" t="s">
        <v>0</v>
      </c>
      <c r="AK1685" s="307">
        <v>261.54434789865161</v>
      </c>
      <c r="AL1685" s="307">
        <v>2.3074193931002621E-4</v>
      </c>
      <c r="AN1685" s="312">
        <v>15</v>
      </c>
      <c r="AO1685" s="313" t="s">
        <v>305</v>
      </c>
      <c r="AP1685" s="313" t="s">
        <v>0</v>
      </c>
      <c r="AQ1685" s="313" t="s">
        <v>386</v>
      </c>
      <c r="AR1685" s="314" t="s">
        <v>0</v>
      </c>
      <c r="AS1685" s="314"/>
    </row>
    <row r="1686" spans="1:45" x14ac:dyDescent="0.2">
      <c r="A1686" s="306" t="s">
        <v>1228</v>
      </c>
      <c r="B1686" s="50" t="s">
        <v>308</v>
      </c>
      <c r="C1686" s="50" t="s">
        <v>295</v>
      </c>
      <c r="D1686" s="50" t="s">
        <v>778</v>
      </c>
      <c r="E1686" s="50" t="s">
        <v>297</v>
      </c>
      <c r="F1686" s="50" t="s">
        <v>452</v>
      </c>
      <c r="G1686" s="50" t="s">
        <v>463</v>
      </c>
      <c r="H1686" s="50" t="s">
        <v>1149</v>
      </c>
      <c r="I1686" s="50" t="s">
        <v>796</v>
      </c>
      <c r="J1686" s="50" t="s">
        <v>781</v>
      </c>
      <c r="K1686" s="50" t="s">
        <v>782</v>
      </c>
      <c r="L1686" s="307">
        <v>0.8</v>
      </c>
      <c r="M1686" s="308">
        <v>0.9</v>
      </c>
      <c r="N1686" s="307">
        <v>0.75</v>
      </c>
      <c r="O1686" s="50" t="s">
        <v>1227</v>
      </c>
      <c r="Q1686" s="50" t="s">
        <v>300</v>
      </c>
      <c r="R1686" s="50" t="s">
        <v>785</v>
      </c>
      <c r="T1686" s="308">
        <v>2.3199999999999998</v>
      </c>
      <c r="U1686" s="309">
        <v>25</v>
      </c>
      <c r="V1686" s="310">
        <v>45200</v>
      </c>
      <c r="W1686" s="310">
        <v>45930</v>
      </c>
      <c r="X1686" s="50" t="s">
        <v>3400</v>
      </c>
      <c r="Y1686" s="50" t="s">
        <v>786</v>
      </c>
      <c r="AA1686" s="50" t="s">
        <v>796</v>
      </c>
      <c r="AD1686" s="50" t="s">
        <v>304</v>
      </c>
      <c r="AE1686" s="310">
        <v>42390</v>
      </c>
      <c r="AF1686" s="306" t="s">
        <v>2580</v>
      </c>
      <c r="AG1686" s="307">
        <v>1.3273026128082351E-4</v>
      </c>
      <c r="AH1686" s="307">
        <v>1.386118733367082E-4</v>
      </c>
      <c r="AI1686" s="307">
        <v>0.13202909726435419</v>
      </c>
      <c r="AJ1686" s="306" t="s">
        <v>0</v>
      </c>
      <c r="AK1686" s="307">
        <v>187.8825061831528</v>
      </c>
      <c r="AL1686" s="307">
        <v>3.0973467529003498E-4</v>
      </c>
      <c r="AN1686" s="312">
        <v>15</v>
      </c>
      <c r="AO1686" s="313" t="s">
        <v>305</v>
      </c>
      <c r="AP1686" s="313" t="s">
        <v>0</v>
      </c>
      <c r="AQ1686" s="313" t="s">
        <v>386</v>
      </c>
      <c r="AR1686" s="314" t="s">
        <v>0</v>
      </c>
      <c r="AS1686" s="314"/>
    </row>
    <row r="1687" spans="1:45" x14ac:dyDescent="0.2">
      <c r="A1687" s="306" t="s">
        <v>1229</v>
      </c>
      <c r="B1687" s="50" t="s">
        <v>310</v>
      </c>
      <c r="C1687" s="50" t="s">
        <v>295</v>
      </c>
      <c r="D1687" s="50" t="s">
        <v>778</v>
      </c>
      <c r="E1687" s="50" t="s">
        <v>297</v>
      </c>
      <c r="F1687" s="50" t="s">
        <v>452</v>
      </c>
      <c r="G1687" s="50" t="s">
        <v>463</v>
      </c>
      <c r="H1687" s="50" t="s">
        <v>1149</v>
      </c>
      <c r="I1687" s="50" t="s">
        <v>796</v>
      </c>
      <c r="J1687" s="50" t="s">
        <v>781</v>
      </c>
      <c r="K1687" s="50" t="s">
        <v>782</v>
      </c>
      <c r="L1687" s="307">
        <v>0.8</v>
      </c>
      <c r="M1687" s="308">
        <v>0.9</v>
      </c>
      <c r="N1687" s="307">
        <v>0.75</v>
      </c>
      <c r="O1687" s="50" t="s">
        <v>1227</v>
      </c>
      <c r="Q1687" s="50" t="s">
        <v>300</v>
      </c>
      <c r="R1687" s="50" t="s">
        <v>785</v>
      </c>
      <c r="T1687" s="308">
        <v>2.3199999999999998</v>
      </c>
      <c r="U1687" s="309">
        <v>25</v>
      </c>
      <c r="V1687" s="310">
        <v>45200</v>
      </c>
      <c r="W1687" s="310">
        <v>45930</v>
      </c>
      <c r="X1687" s="50" t="s">
        <v>3400</v>
      </c>
      <c r="Y1687" s="50" t="s">
        <v>786</v>
      </c>
      <c r="AA1687" s="50" t="s">
        <v>796</v>
      </c>
      <c r="AD1687" s="50" t="s">
        <v>304</v>
      </c>
      <c r="AE1687" s="310">
        <v>42390</v>
      </c>
      <c r="AF1687" s="306" t="s">
        <v>2580</v>
      </c>
      <c r="AG1687" s="307">
        <v>1.3273026128082351E-4</v>
      </c>
      <c r="AH1687" s="307">
        <v>1.386118733367082E-4</v>
      </c>
      <c r="AI1687" s="307">
        <v>0.13202909726435419</v>
      </c>
      <c r="AJ1687" s="50" t="s">
        <v>0</v>
      </c>
      <c r="AK1687" s="307">
        <v>187.8825061831528</v>
      </c>
      <c r="AL1687" s="307">
        <v>3.0973467529003498E-4</v>
      </c>
      <c r="AN1687" s="312">
        <v>15</v>
      </c>
      <c r="AO1687" s="313" t="s">
        <v>305</v>
      </c>
      <c r="AP1687" s="313" t="s">
        <v>0</v>
      </c>
      <c r="AQ1687" s="313" t="s">
        <v>386</v>
      </c>
      <c r="AR1687" s="314" t="s">
        <v>0</v>
      </c>
      <c r="AS1687" s="314"/>
    </row>
    <row r="1688" spans="1:45" x14ac:dyDescent="0.2">
      <c r="A1688" s="306" t="s">
        <v>1230</v>
      </c>
      <c r="B1688" s="50" t="s">
        <v>294</v>
      </c>
      <c r="C1688" s="50" t="s">
        <v>295</v>
      </c>
      <c r="D1688" s="50" t="s">
        <v>778</v>
      </c>
      <c r="E1688" s="50" t="s">
        <v>297</v>
      </c>
      <c r="F1688" s="50" t="s">
        <v>452</v>
      </c>
      <c r="G1688" s="50" t="s">
        <v>453</v>
      </c>
      <c r="H1688" s="50" t="s">
        <v>1149</v>
      </c>
      <c r="I1688" s="50" t="s">
        <v>853</v>
      </c>
      <c r="J1688" s="50" t="s">
        <v>892</v>
      </c>
      <c r="K1688" s="50" t="s">
        <v>782</v>
      </c>
      <c r="L1688" s="307">
        <v>15.90919067169534</v>
      </c>
      <c r="M1688" s="308">
        <v>8</v>
      </c>
      <c r="N1688" s="307">
        <v>14.24</v>
      </c>
      <c r="O1688" s="50" t="s">
        <v>1231</v>
      </c>
      <c r="Q1688" s="50" t="s">
        <v>300</v>
      </c>
      <c r="R1688" s="50" t="s">
        <v>785</v>
      </c>
      <c r="T1688" s="308">
        <v>22.18</v>
      </c>
      <c r="U1688" s="309">
        <v>25</v>
      </c>
      <c r="V1688" s="310">
        <v>45200</v>
      </c>
      <c r="W1688" s="310">
        <v>45930</v>
      </c>
      <c r="X1688" s="50" t="s">
        <v>3401</v>
      </c>
      <c r="Y1688" s="50" t="s">
        <v>894</v>
      </c>
      <c r="AA1688" s="50" t="s">
        <v>856</v>
      </c>
      <c r="AD1688" s="50" t="s">
        <v>304</v>
      </c>
      <c r="AE1688" s="310">
        <v>42390</v>
      </c>
      <c r="AF1688" s="306" t="s">
        <v>2580</v>
      </c>
      <c r="AG1688" s="307">
        <v>2.5361278782986881E-3</v>
      </c>
      <c r="AH1688" s="307">
        <v>2.6485100898631432E-3</v>
      </c>
      <c r="AI1688" s="307">
        <v>0.26387442238758829</v>
      </c>
      <c r="AJ1688" s="306" t="s">
        <v>0</v>
      </c>
      <c r="AK1688" s="307">
        <v>80.372374197172249</v>
      </c>
      <c r="AL1688" s="307">
        <v>5.918218929870672E-3</v>
      </c>
      <c r="AN1688" s="312">
        <v>15</v>
      </c>
      <c r="AO1688" s="313" t="s">
        <v>305</v>
      </c>
      <c r="AP1688" s="313" t="s">
        <v>0</v>
      </c>
      <c r="AQ1688" s="313" t="s">
        <v>386</v>
      </c>
      <c r="AR1688" s="314" t="s">
        <v>0</v>
      </c>
      <c r="AS1688" s="314"/>
    </row>
    <row r="1689" spans="1:45" x14ac:dyDescent="0.2">
      <c r="A1689" s="306" t="s">
        <v>1232</v>
      </c>
      <c r="B1689" s="50" t="s">
        <v>294</v>
      </c>
      <c r="C1689" s="50" t="s">
        <v>295</v>
      </c>
      <c r="D1689" s="50" t="s">
        <v>778</v>
      </c>
      <c r="E1689" s="50" t="s">
        <v>297</v>
      </c>
      <c r="F1689" s="50" t="s">
        <v>452</v>
      </c>
      <c r="G1689" s="50" t="s">
        <v>453</v>
      </c>
      <c r="H1689" s="50" t="s">
        <v>1149</v>
      </c>
      <c r="I1689" s="50" t="s">
        <v>853</v>
      </c>
      <c r="J1689" s="50" t="s">
        <v>896</v>
      </c>
      <c r="K1689" s="50" t="s">
        <v>782</v>
      </c>
      <c r="L1689" s="307">
        <v>7.7226910812374294</v>
      </c>
      <c r="M1689" s="308">
        <v>8</v>
      </c>
      <c r="N1689" s="307">
        <v>6.91</v>
      </c>
      <c r="O1689" s="50" t="s">
        <v>1233</v>
      </c>
      <c r="Q1689" s="50" t="s">
        <v>300</v>
      </c>
      <c r="R1689" s="50" t="s">
        <v>785</v>
      </c>
      <c r="T1689" s="308">
        <v>22.18</v>
      </c>
      <c r="U1689" s="309">
        <v>25</v>
      </c>
      <c r="V1689" s="310">
        <v>45200</v>
      </c>
      <c r="W1689" s="310">
        <v>45930</v>
      </c>
      <c r="X1689" s="50" t="s">
        <v>3401</v>
      </c>
      <c r="Y1689" s="50" t="s">
        <v>894</v>
      </c>
      <c r="AA1689" s="50" t="s">
        <v>856</v>
      </c>
      <c r="AD1689" s="50" t="s">
        <v>304</v>
      </c>
      <c r="AE1689" s="310">
        <v>42390</v>
      </c>
      <c r="AF1689" s="306" t="s">
        <v>2580</v>
      </c>
      <c r="AG1689" s="307">
        <v>1.2310954435577051E-3</v>
      </c>
      <c r="AH1689" s="307">
        <v>1.285648382223697E-3</v>
      </c>
      <c r="AI1689" s="307">
        <v>0.12809078037922281</v>
      </c>
      <c r="AJ1689" s="50" t="s">
        <v>0</v>
      </c>
      <c r="AK1689" s="307">
        <v>194.49819000390329</v>
      </c>
      <c r="AL1689" s="307">
        <v>2.872841082220327E-3</v>
      </c>
      <c r="AN1689" s="312">
        <v>15</v>
      </c>
      <c r="AO1689" s="313" t="s">
        <v>305</v>
      </c>
      <c r="AP1689" s="313" t="s">
        <v>0</v>
      </c>
      <c r="AQ1689" s="313" t="s">
        <v>386</v>
      </c>
      <c r="AR1689" s="314" t="s">
        <v>0</v>
      </c>
      <c r="AS1689" s="314"/>
    </row>
    <row r="1690" spans="1:45" x14ac:dyDescent="0.2">
      <c r="A1690" s="306" t="s">
        <v>1234</v>
      </c>
      <c r="B1690" s="50" t="s">
        <v>308</v>
      </c>
      <c r="C1690" s="50" t="s">
        <v>295</v>
      </c>
      <c r="D1690" s="50" t="s">
        <v>778</v>
      </c>
      <c r="E1690" s="50" t="s">
        <v>297</v>
      </c>
      <c r="F1690" s="50" t="s">
        <v>452</v>
      </c>
      <c r="G1690" s="50" t="s">
        <v>453</v>
      </c>
      <c r="H1690" s="50" t="s">
        <v>1149</v>
      </c>
      <c r="I1690" s="50" t="s">
        <v>853</v>
      </c>
      <c r="J1690" s="50" t="s">
        <v>892</v>
      </c>
      <c r="K1690" s="50" t="s">
        <v>782</v>
      </c>
      <c r="L1690" s="307">
        <v>18.155588511534301</v>
      </c>
      <c r="M1690" s="308">
        <v>8</v>
      </c>
      <c r="N1690" s="307">
        <v>16.239999999999998</v>
      </c>
      <c r="O1690" s="50" t="s">
        <v>1231</v>
      </c>
      <c r="Q1690" s="50" t="s">
        <v>300</v>
      </c>
      <c r="R1690" s="50" t="s">
        <v>785</v>
      </c>
      <c r="T1690" s="308">
        <v>22.18</v>
      </c>
      <c r="U1690" s="309">
        <v>25</v>
      </c>
      <c r="V1690" s="310">
        <v>45200</v>
      </c>
      <c r="W1690" s="310">
        <v>45930</v>
      </c>
      <c r="X1690" s="50" t="s">
        <v>3401</v>
      </c>
      <c r="Y1690" s="50" t="s">
        <v>894</v>
      </c>
      <c r="AA1690" s="50" t="s">
        <v>856</v>
      </c>
      <c r="AD1690" s="50" t="s">
        <v>304</v>
      </c>
      <c r="AE1690" s="310">
        <v>42390</v>
      </c>
      <c r="AF1690" s="306" t="s">
        <v>2580</v>
      </c>
      <c r="AG1690" s="307">
        <v>2.8942323416201051E-3</v>
      </c>
      <c r="AH1690" s="307">
        <v>3.0224830635635241E-3</v>
      </c>
      <c r="AI1690" s="307">
        <v>0.30113382449500342</v>
      </c>
      <c r="AJ1690" s="306" t="s">
        <v>0</v>
      </c>
      <c r="AK1690" s="307">
        <v>67.051563544411451</v>
      </c>
      <c r="AL1690" s="307">
        <v>6.7538789262907651E-3</v>
      </c>
      <c r="AN1690" s="312">
        <v>15</v>
      </c>
      <c r="AO1690" s="313" t="s">
        <v>305</v>
      </c>
      <c r="AP1690" s="313" t="s">
        <v>0</v>
      </c>
      <c r="AQ1690" s="313" t="s">
        <v>386</v>
      </c>
      <c r="AR1690" s="314" t="s">
        <v>0</v>
      </c>
      <c r="AS1690" s="314"/>
    </row>
    <row r="1691" spans="1:45" x14ac:dyDescent="0.2">
      <c r="A1691" s="306" t="s">
        <v>1235</v>
      </c>
      <c r="B1691" s="50" t="s">
        <v>308</v>
      </c>
      <c r="C1691" s="50" t="s">
        <v>295</v>
      </c>
      <c r="D1691" s="50" t="s">
        <v>778</v>
      </c>
      <c r="E1691" s="50" t="s">
        <v>297</v>
      </c>
      <c r="F1691" s="50" t="s">
        <v>452</v>
      </c>
      <c r="G1691" s="50" t="s">
        <v>453</v>
      </c>
      <c r="H1691" s="50" t="s">
        <v>1149</v>
      </c>
      <c r="I1691" s="50" t="s">
        <v>853</v>
      </c>
      <c r="J1691" s="50" t="s">
        <v>896</v>
      </c>
      <c r="K1691" s="50" t="s">
        <v>782</v>
      </c>
      <c r="L1691" s="307">
        <v>10.673183766399051</v>
      </c>
      <c r="M1691" s="308">
        <v>8</v>
      </c>
      <c r="N1691" s="307">
        <v>9.5500000000000007</v>
      </c>
      <c r="O1691" s="50" t="s">
        <v>1233</v>
      </c>
      <c r="Q1691" s="50" t="s">
        <v>300</v>
      </c>
      <c r="R1691" s="50" t="s">
        <v>785</v>
      </c>
      <c r="T1691" s="308">
        <v>22.18</v>
      </c>
      <c r="U1691" s="309">
        <v>25</v>
      </c>
      <c r="V1691" s="310">
        <v>45200</v>
      </c>
      <c r="W1691" s="310">
        <v>45930</v>
      </c>
      <c r="X1691" s="50" t="s">
        <v>3401</v>
      </c>
      <c r="Y1691" s="50" t="s">
        <v>894</v>
      </c>
      <c r="AA1691" s="50" t="s">
        <v>856</v>
      </c>
      <c r="AD1691" s="50" t="s">
        <v>304</v>
      </c>
      <c r="AE1691" s="310">
        <v>42390</v>
      </c>
      <c r="AF1691" s="306" t="s">
        <v>2580</v>
      </c>
      <c r="AG1691" s="307">
        <v>1.701441604338073E-3</v>
      </c>
      <c r="AH1691" s="307">
        <v>1.7768367655913611E-3</v>
      </c>
      <c r="AI1691" s="307">
        <v>0.1770285025501559</v>
      </c>
      <c r="AJ1691" s="50" t="s">
        <v>0</v>
      </c>
      <c r="AK1691" s="307">
        <v>133.18776978564091</v>
      </c>
      <c r="AL1691" s="307">
        <v>3.9704243611004501E-3</v>
      </c>
      <c r="AN1691" s="312">
        <v>15</v>
      </c>
      <c r="AO1691" s="313" t="s">
        <v>305</v>
      </c>
      <c r="AP1691" s="313" t="s">
        <v>0</v>
      </c>
      <c r="AQ1691" s="313" t="s">
        <v>386</v>
      </c>
      <c r="AR1691" s="314" t="s">
        <v>0</v>
      </c>
      <c r="AS1691" s="314"/>
    </row>
    <row r="1692" spans="1:45" x14ac:dyDescent="0.2">
      <c r="A1692" s="306" t="s">
        <v>1236</v>
      </c>
      <c r="B1692" s="50" t="s">
        <v>310</v>
      </c>
      <c r="C1692" s="50" t="s">
        <v>295</v>
      </c>
      <c r="D1692" s="50" t="s">
        <v>778</v>
      </c>
      <c r="E1692" s="50" t="s">
        <v>297</v>
      </c>
      <c r="F1692" s="50" t="s">
        <v>452</v>
      </c>
      <c r="G1692" s="50" t="s">
        <v>453</v>
      </c>
      <c r="H1692" s="50" t="s">
        <v>1149</v>
      </c>
      <c r="I1692" s="50" t="s">
        <v>853</v>
      </c>
      <c r="J1692" s="50" t="s">
        <v>892</v>
      </c>
      <c r="K1692" s="50" t="s">
        <v>782</v>
      </c>
      <c r="L1692" s="307">
        <v>18.155588511534301</v>
      </c>
      <c r="M1692" s="308">
        <v>8</v>
      </c>
      <c r="N1692" s="307">
        <v>16.239999999999998</v>
      </c>
      <c r="O1692" s="50" t="s">
        <v>1231</v>
      </c>
      <c r="Q1692" s="50" t="s">
        <v>300</v>
      </c>
      <c r="R1692" s="50" t="s">
        <v>785</v>
      </c>
      <c r="T1692" s="308">
        <v>22.18</v>
      </c>
      <c r="U1692" s="309">
        <v>25</v>
      </c>
      <c r="V1692" s="310">
        <v>45200</v>
      </c>
      <c r="W1692" s="310">
        <v>45930</v>
      </c>
      <c r="X1692" s="50" t="s">
        <v>3401</v>
      </c>
      <c r="Y1692" s="50" t="s">
        <v>894</v>
      </c>
      <c r="AA1692" s="50" t="s">
        <v>856</v>
      </c>
      <c r="AD1692" s="50" t="s">
        <v>304</v>
      </c>
      <c r="AE1692" s="310">
        <v>42390</v>
      </c>
      <c r="AF1692" s="306" t="s">
        <v>2580</v>
      </c>
      <c r="AG1692" s="307">
        <v>2.8942323416201051E-3</v>
      </c>
      <c r="AH1692" s="307">
        <v>3.0224830635635241E-3</v>
      </c>
      <c r="AI1692" s="307">
        <v>0.30113382449500342</v>
      </c>
      <c r="AJ1692" s="306" t="s">
        <v>0</v>
      </c>
      <c r="AK1692" s="307">
        <v>67.051563544411451</v>
      </c>
      <c r="AL1692" s="307">
        <v>6.7538789262907651E-3</v>
      </c>
      <c r="AN1692" s="312">
        <v>15</v>
      </c>
      <c r="AO1692" s="313" t="s">
        <v>305</v>
      </c>
      <c r="AP1692" s="313" t="s">
        <v>0</v>
      </c>
      <c r="AQ1692" s="313" t="s">
        <v>386</v>
      </c>
      <c r="AR1692" s="314" t="s">
        <v>0</v>
      </c>
      <c r="AS1692" s="314"/>
    </row>
    <row r="1693" spans="1:45" x14ac:dyDescent="0.2">
      <c r="A1693" s="306" t="s">
        <v>1237</v>
      </c>
      <c r="B1693" s="50" t="s">
        <v>310</v>
      </c>
      <c r="C1693" s="50" t="s">
        <v>295</v>
      </c>
      <c r="D1693" s="50" t="s">
        <v>778</v>
      </c>
      <c r="E1693" s="50" t="s">
        <v>297</v>
      </c>
      <c r="F1693" s="50" t="s">
        <v>452</v>
      </c>
      <c r="G1693" s="50" t="s">
        <v>453</v>
      </c>
      <c r="H1693" s="50" t="s">
        <v>1149</v>
      </c>
      <c r="I1693" s="50" t="s">
        <v>853</v>
      </c>
      <c r="J1693" s="50" t="s">
        <v>896</v>
      </c>
      <c r="K1693" s="50" t="s">
        <v>782</v>
      </c>
      <c r="L1693" s="307">
        <v>10.673183766399051</v>
      </c>
      <c r="M1693" s="308">
        <v>8</v>
      </c>
      <c r="N1693" s="307">
        <v>9.5500000000000007</v>
      </c>
      <c r="O1693" s="50" t="s">
        <v>1233</v>
      </c>
      <c r="Q1693" s="50" t="s">
        <v>300</v>
      </c>
      <c r="R1693" s="50" t="s">
        <v>785</v>
      </c>
      <c r="T1693" s="308">
        <v>22.18</v>
      </c>
      <c r="U1693" s="309">
        <v>25</v>
      </c>
      <c r="V1693" s="310">
        <v>45200</v>
      </c>
      <c r="W1693" s="310">
        <v>45930</v>
      </c>
      <c r="X1693" s="50" t="s">
        <v>3401</v>
      </c>
      <c r="Y1693" s="50" t="s">
        <v>894</v>
      </c>
      <c r="AA1693" s="50" t="s">
        <v>856</v>
      </c>
      <c r="AD1693" s="50" t="s">
        <v>304</v>
      </c>
      <c r="AE1693" s="310">
        <v>42390</v>
      </c>
      <c r="AF1693" s="306" t="s">
        <v>2580</v>
      </c>
      <c r="AG1693" s="307">
        <v>1.701441604338073E-3</v>
      </c>
      <c r="AH1693" s="307">
        <v>1.7768367655913611E-3</v>
      </c>
      <c r="AI1693" s="307">
        <v>0.1770285025501559</v>
      </c>
      <c r="AJ1693" s="50" t="s">
        <v>0</v>
      </c>
      <c r="AK1693" s="307">
        <v>133.18776978564091</v>
      </c>
      <c r="AL1693" s="307">
        <v>3.9704243611004501E-3</v>
      </c>
      <c r="AN1693" s="312">
        <v>15</v>
      </c>
      <c r="AO1693" s="313" t="s">
        <v>305</v>
      </c>
      <c r="AP1693" s="313" t="s">
        <v>0</v>
      </c>
      <c r="AQ1693" s="313" t="s">
        <v>386</v>
      </c>
      <c r="AR1693" s="314" t="s">
        <v>0</v>
      </c>
      <c r="AS1693" s="314"/>
    </row>
    <row r="1694" spans="1:45" x14ac:dyDescent="0.2">
      <c r="A1694" s="306" t="s">
        <v>1249</v>
      </c>
      <c r="B1694" s="50" t="s">
        <v>294</v>
      </c>
      <c r="C1694" s="50" t="s">
        <v>295</v>
      </c>
      <c r="D1694" s="50" t="s">
        <v>778</v>
      </c>
      <c r="E1694" s="50" t="s">
        <v>297</v>
      </c>
      <c r="F1694" s="50" t="s">
        <v>452</v>
      </c>
      <c r="G1694" s="50" t="s">
        <v>873</v>
      </c>
      <c r="H1694" s="50" t="s">
        <v>1243</v>
      </c>
      <c r="I1694" s="50" t="s">
        <v>913</v>
      </c>
      <c r="J1694" s="50" t="s">
        <v>916</v>
      </c>
      <c r="K1694" s="50" t="s">
        <v>782</v>
      </c>
      <c r="L1694" s="307">
        <v>0.16764162983872857</v>
      </c>
      <c r="M1694" s="308">
        <v>0.08</v>
      </c>
      <c r="N1694" s="307">
        <v>0.15</v>
      </c>
      <c r="O1694" s="50" t="s">
        <v>1250</v>
      </c>
      <c r="Q1694" s="50" t="s">
        <v>300</v>
      </c>
      <c r="R1694" s="50" t="s">
        <v>905</v>
      </c>
      <c r="T1694" s="308">
        <v>0.2</v>
      </c>
      <c r="U1694" s="309">
        <v>45</v>
      </c>
      <c r="V1694" s="310">
        <v>45200</v>
      </c>
      <c r="W1694" s="310">
        <v>45930</v>
      </c>
      <c r="X1694" s="50" t="s">
        <v>2899</v>
      </c>
      <c r="AA1694" s="50" t="s">
        <v>916</v>
      </c>
      <c r="AD1694" s="50" t="s">
        <v>360</v>
      </c>
      <c r="AF1694" s="306"/>
      <c r="AG1694" s="307">
        <v>2.672421368070272E-5</v>
      </c>
      <c r="AH1694" s="307">
        <v>2.7908430873162729E-5</v>
      </c>
      <c r="AI1694" s="307">
        <v>0.3898838509505177</v>
      </c>
      <c r="AJ1694" s="306" t="s">
        <v>0</v>
      </c>
      <c r="AK1694" s="307">
        <v>45.610198751104583</v>
      </c>
      <c r="AL1694" s="307">
        <v>3.4645936833337263E-5</v>
      </c>
      <c r="AN1694" s="312">
        <v>12</v>
      </c>
      <c r="AO1694" s="313" t="s">
        <v>305</v>
      </c>
      <c r="AP1694" s="313" t="s">
        <v>0</v>
      </c>
      <c r="AQ1694" s="313" t="s">
        <v>386</v>
      </c>
      <c r="AR1694" s="314" t="s">
        <v>0</v>
      </c>
      <c r="AS1694" s="314"/>
    </row>
    <row r="1695" spans="1:45" x14ac:dyDescent="0.2">
      <c r="A1695" s="306" t="s">
        <v>1305</v>
      </c>
      <c r="B1695" s="50" t="s">
        <v>310</v>
      </c>
      <c r="C1695" s="50" t="s">
        <v>295</v>
      </c>
      <c r="D1695" s="50" t="s">
        <v>778</v>
      </c>
      <c r="E1695" s="50" t="s">
        <v>297</v>
      </c>
      <c r="F1695" s="50" t="s">
        <v>452</v>
      </c>
      <c r="G1695" s="50" t="s">
        <v>463</v>
      </c>
      <c r="H1695" s="50" t="s">
        <v>1243</v>
      </c>
      <c r="I1695" s="50" t="s">
        <v>796</v>
      </c>
      <c r="J1695" s="50" t="s">
        <v>829</v>
      </c>
      <c r="K1695" s="50" t="s">
        <v>782</v>
      </c>
      <c r="L1695" s="307">
        <v>0.22</v>
      </c>
      <c r="M1695" s="308">
        <v>0.15</v>
      </c>
      <c r="N1695" s="307">
        <v>0.2</v>
      </c>
      <c r="O1695" s="50" t="s">
        <v>1280</v>
      </c>
      <c r="Q1695" s="50" t="s">
        <v>300</v>
      </c>
      <c r="R1695" s="50" t="s">
        <v>905</v>
      </c>
      <c r="T1695" s="308">
        <v>1.01</v>
      </c>
      <c r="U1695" s="309">
        <v>45</v>
      </c>
      <c r="V1695" s="310">
        <v>45200</v>
      </c>
      <c r="W1695" s="310">
        <v>45930</v>
      </c>
      <c r="X1695" s="50" t="s">
        <v>3081</v>
      </c>
      <c r="Y1695" s="50" t="s">
        <v>791</v>
      </c>
      <c r="AA1695" s="50" t="s">
        <v>796</v>
      </c>
      <c r="AD1695" s="50" t="s">
        <v>360</v>
      </c>
      <c r="AF1695" s="306"/>
      <c r="AG1695" s="307">
        <v>3.640229813636793E-5</v>
      </c>
      <c r="AH1695" s="307">
        <v>3.8015375617830745E-5</v>
      </c>
      <c r="AI1695" s="307">
        <v>9.8219829294291544E-2</v>
      </c>
      <c r="AJ1695" s="50" t="s">
        <v>0</v>
      </c>
      <c r="AK1695" s="307">
        <v>262.08042010766712</v>
      </c>
      <c r="AL1695" s="307">
        <v>4.7192846790160471E-5</v>
      </c>
      <c r="AN1695" s="312">
        <v>15</v>
      </c>
      <c r="AO1695" s="313" t="s">
        <v>305</v>
      </c>
      <c r="AP1695" s="313" t="s">
        <v>0</v>
      </c>
      <c r="AQ1695" s="313" t="s">
        <v>386</v>
      </c>
      <c r="AR1695" s="314" t="s">
        <v>0</v>
      </c>
      <c r="AS1695" s="314"/>
    </row>
    <row r="1696" spans="1:45" x14ac:dyDescent="0.2">
      <c r="A1696" s="306" t="s">
        <v>1306</v>
      </c>
      <c r="B1696" s="50" t="s">
        <v>294</v>
      </c>
      <c r="C1696" s="50" t="s">
        <v>295</v>
      </c>
      <c r="D1696" s="50" t="s">
        <v>778</v>
      </c>
      <c r="E1696" s="50" t="s">
        <v>297</v>
      </c>
      <c r="F1696" s="50" t="s">
        <v>452</v>
      </c>
      <c r="G1696" s="50" t="s">
        <v>453</v>
      </c>
      <c r="H1696" s="50" t="s">
        <v>1243</v>
      </c>
      <c r="I1696" s="50" t="s">
        <v>853</v>
      </c>
      <c r="J1696" s="50" t="s">
        <v>854</v>
      </c>
      <c r="K1696" s="50" t="s">
        <v>782</v>
      </c>
      <c r="L1696" s="307">
        <v>4.2913890946020246</v>
      </c>
      <c r="M1696" s="308">
        <v>6</v>
      </c>
      <c r="N1696" s="307">
        <v>3.84</v>
      </c>
      <c r="O1696" s="50" t="s">
        <v>1307</v>
      </c>
      <c r="Q1696" s="50" t="s">
        <v>300</v>
      </c>
      <c r="R1696" s="50" t="s">
        <v>905</v>
      </c>
      <c r="T1696" s="308">
        <v>22.6</v>
      </c>
      <c r="U1696" s="309">
        <v>45</v>
      </c>
      <c r="V1696" s="310">
        <v>45200</v>
      </c>
      <c r="W1696" s="310">
        <v>45930</v>
      </c>
      <c r="X1696" s="50" t="s">
        <v>3401</v>
      </c>
      <c r="Y1696" s="50" t="s">
        <v>855</v>
      </c>
      <c r="AA1696" s="50" t="s">
        <v>856</v>
      </c>
      <c r="AD1696" s="50" t="s">
        <v>360</v>
      </c>
      <c r="AF1696" s="306"/>
      <c r="AG1696" s="307">
        <v>2.4808996419880889E-3</v>
      </c>
      <c r="AH1696" s="307">
        <v>2.5908345513520128E-3</v>
      </c>
      <c r="AI1696" s="307">
        <v>0.3089736665022017</v>
      </c>
      <c r="AJ1696" s="306" t="s">
        <v>0</v>
      </c>
      <c r="AK1696" s="307">
        <v>64.657818384053968</v>
      </c>
      <c r="AL1696" s="307">
        <v>3.2163001431257891E-3</v>
      </c>
      <c r="AN1696" s="312">
        <v>15</v>
      </c>
      <c r="AO1696" s="313" t="s">
        <v>305</v>
      </c>
      <c r="AP1696" s="313" t="s">
        <v>0</v>
      </c>
      <c r="AQ1696" s="313" t="s">
        <v>386</v>
      </c>
      <c r="AR1696" s="314" t="s">
        <v>0</v>
      </c>
      <c r="AS1696" s="314"/>
    </row>
    <row r="1697" spans="1:45" x14ac:dyDescent="0.2">
      <c r="A1697" s="306" t="s">
        <v>1308</v>
      </c>
      <c r="B1697" s="50" t="s">
        <v>294</v>
      </c>
      <c r="C1697" s="50" t="s">
        <v>295</v>
      </c>
      <c r="D1697" s="50" t="s">
        <v>778</v>
      </c>
      <c r="E1697" s="50" t="s">
        <v>297</v>
      </c>
      <c r="F1697" s="50" t="s">
        <v>452</v>
      </c>
      <c r="G1697" s="50" t="s">
        <v>453</v>
      </c>
      <c r="H1697" s="50" t="s">
        <v>1243</v>
      </c>
      <c r="I1697" s="50" t="s">
        <v>853</v>
      </c>
      <c r="J1697" s="50" t="s">
        <v>861</v>
      </c>
      <c r="K1697" s="50" t="s">
        <v>782</v>
      </c>
      <c r="L1697" s="307">
        <v>2.926975212733919</v>
      </c>
      <c r="M1697" s="308">
        <v>6</v>
      </c>
      <c r="N1697" s="307">
        <v>2.62</v>
      </c>
      <c r="O1697" s="50" t="s">
        <v>1309</v>
      </c>
      <c r="Q1697" s="50" t="s">
        <v>300</v>
      </c>
      <c r="R1697" s="50" t="s">
        <v>905</v>
      </c>
      <c r="T1697" s="308">
        <v>22.6</v>
      </c>
      <c r="U1697" s="309">
        <v>45</v>
      </c>
      <c r="V1697" s="310">
        <v>45200</v>
      </c>
      <c r="W1697" s="310">
        <v>45930</v>
      </c>
      <c r="X1697" s="50" t="s">
        <v>3401</v>
      </c>
      <c r="Y1697" s="50" t="s">
        <v>855</v>
      </c>
      <c r="AA1697" s="50" t="s">
        <v>856</v>
      </c>
      <c r="AD1697" s="50" t="s">
        <v>360</v>
      </c>
      <c r="AF1697" s="306"/>
      <c r="AG1697" s="307">
        <v>1.084707024325005E-3</v>
      </c>
      <c r="AH1697" s="307">
        <v>1.1327731235687541E-3</v>
      </c>
      <c r="AI1697" s="307">
        <v>0.13509047311475189</v>
      </c>
      <c r="AJ1697" s="50" t="s">
        <v>0</v>
      </c>
      <c r="AK1697" s="307">
        <v>183.00639180241191</v>
      </c>
      <c r="AL1697" s="307">
        <v>1.4062412273921441E-3</v>
      </c>
      <c r="AN1697" s="312">
        <v>15</v>
      </c>
      <c r="AO1697" s="313" t="s">
        <v>305</v>
      </c>
      <c r="AP1697" s="313" t="s">
        <v>0</v>
      </c>
      <c r="AQ1697" s="313" t="s">
        <v>386</v>
      </c>
      <c r="AR1697" s="314" t="s">
        <v>0</v>
      </c>
      <c r="AS1697" s="314"/>
    </row>
    <row r="1698" spans="1:45" x14ac:dyDescent="0.2">
      <c r="A1698" s="306" t="s">
        <v>1310</v>
      </c>
      <c r="B1698" s="50" t="s">
        <v>294</v>
      </c>
      <c r="C1698" s="50" t="s">
        <v>295</v>
      </c>
      <c r="D1698" s="50" t="s">
        <v>778</v>
      </c>
      <c r="E1698" s="50" t="s">
        <v>297</v>
      </c>
      <c r="F1698" s="50" t="s">
        <v>452</v>
      </c>
      <c r="G1698" s="50" t="s">
        <v>453</v>
      </c>
      <c r="H1698" s="50" t="s">
        <v>1243</v>
      </c>
      <c r="I1698" s="50" t="s">
        <v>853</v>
      </c>
      <c r="J1698" s="50" t="s">
        <v>892</v>
      </c>
      <c r="K1698" s="50" t="s">
        <v>782</v>
      </c>
      <c r="L1698" s="307">
        <v>4.8094957867530983</v>
      </c>
      <c r="M1698" s="308">
        <v>8</v>
      </c>
      <c r="N1698" s="307">
        <v>4.3</v>
      </c>
      <c r="O1698" s="50" t="s">
        <v>1311</v>
      </c>
      <c r="Q1698" s="50" t="s">
        <v>300</v>
      </c>
      <c r="R1698" s="50" t="s">
        <v>905</v>
      </c>
      <c r="T1698" s="308">
        <v>26.25</v>
      </c>
      <c r="U1698" s="309">
        <v>45</v>
      </c>
      <c r="V1698" s="310">
        <v>45200</v>
      </c>
      <c r="W1698" s="310">
        <v>45930</v>
      </c>
      <c r="X1698" s="50" t="s">
        <v>3401</v>
      </c>
      <c r="Y1698" s="50" t="s">
        <v>894</v>
      </c>
      <c r="AA1698" s="50" t="s">
        <v>856</v>
      </c>
      <c r="AD1698" s="50" t="s">
        <v>360</v>
      </c>
      <c r="AF1698" s="306"/>
      <c r="AG1698" s="307">
        <v>2.6586226133686729E-3</v>
      </c>
      <c r="AH1698" s="307">
        <v>2.7764328750523519E-3</v>
      </c>
      <c r="AI1698" s="307">
        <v>0.27661953186676658</v>
      </c>
      <c r="AJ1698" s="306" t="s">
        <v>0</v>
      </c>
      <c r="AK1698" s="307">
        <v>75.411993124132565</v>
      </c>
      <c r="AL1698" s="307">
        <v>3.4467046337443808E-3</v>
      </c>
      <c r="AN1698" s="312">
        <v>15</v>
      </c>
      <c r="AO1698" s="313" t="s">
        <v>305</v>
      </c>
      <c r="AP1698" s="313" t="s">
        <v>0</v>
      </c>
      <c r="AQ1698" s="313" t="s">
        <v>386</v>
      </c>
      <c r="AR1698" s="314" t="s">
        <v>0</v>
      </c>
      <c r="AS1698" s="314"/>
    </row>
    <row r="1699" spans="1:45" x14ac:dyDescent="0.2">
      <c r="A1699" s="306" t="s">
        <v>1312</v>
      </c>
      <c r="B1699" s="50" t="s">
        <v>294</v>
      </c>
      <c r="C1699" s="50" t="s">
        <v>295</v>
      </c>
      <c r="D1699" s="50" t="s">
        <v>778</v>
      </c>
      <c r="E1699" s="50" t="s">
        <v>297</v>
      </c>
      <c r="F1699" s="50" t="s">
        <v>452</v>
      </c>
      <c r="G1699" s="50" t="s">
        <v>453</v>
      </c>
      <c r="H1699" s="50" t="s">
        <v>1243</v>
      </c>
      <c r="I1699" s="50" t="s">
        <v>853</v>
      </c>
      <c r="J1699" s="50" t="s">
        <v>896</v>
      </c>
      <c r="K1699" s="50" t="s">
        <v>782</v>
      </c>
      <c r="L1699" s="307">
        <v>3.4508563730852941</v>
      </c>
      <c r="M1699" s="308">
        <v>8</v>
      </c>
      <c r="N1699" s="307">
        <v>3.09</v>
      </c>
      <c r="O1699" s="50" t="s">
        <v>1313</v>
      </c>
      <c r="Q1699" s="50" t="s">
        <v>300</v>
      </c>
      <c r="R1699" s="50" t="s">
        <v>905</v>
      </c>
      <c r="T1699" s="308">
        <v>26.25</v>
      </c>
      <c r="U1699" s="309">
        <v>45</v>
      </c>
      <c r="V1699" s="310">
        <v>45200</v>
      </c>
      <c r="W1699" s="310">
        <v>45930</v>
      </c>
      <c r="X1699" s="50" t="s">
        <v>3401</v>
      </c>
      <c r="Y1699" s="50" t="s">
        <v>894</v>
      </c>
      <c r="AA1699" s="50" t="s">
        <v>856</v>
      </c>
      <c r="AD1699" s="50" t="s">
        <v>360</v>
      </c>
      <c r="AF1699" s="306"/>
      <c r="AG1699" s="307">
        <v>1.265993224196349E-3</v>
      </c>
      <c r="AH1699" s="307">
        <v>1.322092571385514E-3</v>
      </c>
      <c r="AI1699" s="307">
        <v>0.13172176120926199</v>
      </c>
      <c r="AJ1699" s="50" t="s">
        <v>0</v>
      </c>
      <c r="AK1699" s="307">
        <v>188.38454574138069</v>
      </c>
      <c r="AL1699" s="307">
        <v>1.64126517625518E-3</v>
      </c>
      <c r="AN1699" s="312">
        <v>15</v>
      </c>
      <c r="AO1699" s="313" t="s">
        <v>305</v>
      </c>
      <c r="AP1699" s="313" t="s">
        <v>0</v>
      </c>
      <c r="AQ1699" s="313" t="s">
        <v>386</v>
      </c>
      <c r="AR1699" s="314" t="s">
        <v>0</v>
      </c>
      <c r="AS1699" s="314"/>
    </row>
    <row r="1700" spans="1:45" x14ac:dyDescent="0.2">
      <c r="A1700" s="306" t="s">
        <v>1316</v>
      </c>
      <c r="B1700" s="50" t="s">
        <v>308</v>
      </c>
      <c r="C1700" s="50" t="s">
        <v>295</v>
      </c>
      <c r="D1700" s="50" t="s">
        <v>778</v>
      </c>
      <c r="E1700" s="50" t="s">
        <v>297</v>
      </c>
      <c r="F1700" s="50" t="s">
        <v>452</v>
      </c>
      <c r="G1700" s="50" t="s">
        <v>453</v>
      </c>
      <c r="H1700" s="50" t="s">
        <v>1243</v>
      </c>
      <c r="I1700" s="50" t="s">
        <v>853</v>
      </c>
      <c r="J1700" s="50" t="s">
        <v>854</v>
      </c>
      <c r="K1700" s="50" t="s">
        <v>782</v>
      </c>
      <c r="L1700" s="307">
        <v>7.2198522218785222</v>
      </c>
      <c r="M1700" s="308">
        <v>6</v>
      </c>
      <c r="N1700" s="307">
        <v>6.46</v>
      </c>
      <c r="O1700" s="50" t="s">
        <v>1307</v>
      </c>
      <c r="Q1700" s="50" t="s">
        <v>300</v>
      </c>
      <c r="R1700" s="50" t="s">
        <v>905</v>
      </c>
      <c r="T1700" s="308">
        <v>22.6</v>
      </c>
      <c r="U1700" s="309">
        <v>45</v>
      </c>
      <c r="V1700" s="310">
        <v>45200</v>
      </c>
      <c r="W1700" s="310">
        <v>45930</v>
      </c>
      <c r="X1700" s="50" t="s">
        <v>3401</v>
      </c>
      <c r="Y1700" s="50" t="s">
        <v>855</v>
      </c>
      <c r="AA1700" s="50" t="s">
        <v>856</v>
      </c>
      <c r="AD1700" s="50" t="s">
        <v>360</v>
      </c>
      <c r="AF1700" s="306"/>
      <c r="AG1700" s="307">
        <v>2.9987114492862942E-3</v>
      </c>
      <c r="AH1700" s="307">
        <v>3.1315919035402478E-3</v>
      </c>
      <c r="AI1700" s="307">
        <v>0.37346245514616672</v>
      </c>
      <c r="AJ1700" s="306" t="s">
        <v>0</v>
      </c>
      <c r="AK1700" s="307">
        <v>48.780856075339187</v>
      </c>
      <c r="AL1700" s="307">
        <v>3.8876042788266721E-3</v>
      </c>
      <c r="AN1700" s="312">
        <v>15</v>
      </c>
      <c r="AO1700" s="313" t="s">
        <v>305</v>
      </c>
      <c r="AP1700" s="313" t="s">
        <v>0</v>
      </c>
      <c r="AQ1700" s="313" t="s">
        <v>386</v>
      </c>
      <c r="AR1700" s="314" t="s">
        <v>0</v>
      </c>
      <c r="AS1700" s="314"/>
    </row>
    <row r="1701" spans="1:45" x14ac:dyDescent="0.2">
      <c r="A1701" s="306" t="s">
        <v>1317</v>
      </c>
      <c r="B1701" s="50" t="s">
        <v>308</v>
      </c>
      <c r="C1701" s="50" t="s">
        <v>295</v>
      </c>
      <c r="D1701" s="50" t="s">
        <v>778</v>
      </c>
      <c r="E1701" s="50" t="s">
        <v>297</v>
      </c>
      <c r="F1701" s="50" t="s">
        <v>452</v>
      </c>
      <c r="G1701" s="50" t="s">
        <v>453</v>
      </c>
      <c r="H1701" s="50" t="s">
        <v>1243</v>
      </c>
      <c r="I1701" s="50" t="s">
        <v>853</v>
      </c>
      <c r="J1701" s="50" t="s">
        <v>861</v>
      </c>
      <c r="K1701" s="50" t="s">
        <v>782</v>
      </c>
      <c r="L1701" s="307">
        <v>4.1259699157464533</v>
      </c>
      <c r="M1701" s="308">
        <v>6</v>
      </c>
      <c r="N1701" s="307">
        <v>3.69</v>
      </c>
      <c r="O1701" s="50" t="s">
        <v>1309</v>
      </c>
      <c r="Q1701" s="50" t="s">
        <v>300</v>
      </c>
      <c r="R1701" s="50" t="s">
        <v>905</v>
      </c>
      <c r="T1701" s="308">
        <v>22.6</v>
      </c>
      <c r="U1701" s="309">
        <v>45</v>
      </c>
      <c r="V1701" s="310">
        <v>45200</v>
      </c>
      <c r="W1701" s="310">
        <v>45930</v>
      </c>
      <c r="X1701" s="50" t="s">
        <v>3401</v>
      </c>
      <c r="Y1701" s="50" t="s">
        <v>855</v>
      </c>
      <c r="AA1701" s="50" t="s">
        <v>856</v>
      </c>
      <c r="AD1701" s="50" t="s">
        <v>360</v>
      </c>
      <c r="AF1701" s="306"/>
      <c r="AG1701" s="307">
        <v>1.5109834057211639E-3</v>
      </c>
      <c r="AH1701" s="307">
        <v>1.5779388846720319E-3</v>
      </c>
      <c r="AI1701" s="307">
        <v>0.18817935034064279</v>
      </c>
      <c r="AJ1701" s="50" t="s">
        <v>0</v>
      </c>
      <c r="AK1701" s="307">
        <v>123.67856202502399</v>
      </c>
      <c r="AL1701" s="307">
        <v>1.9588765550335812E-3</v>
      </c>
      <c r="AN1701" s="312">
        <v>15</v>
      </c>
      <c r="AO1701" s="313" t="s">
        <v>305</v>
      </c>
      <c r="AP1701" s="313" t="s">
        <v>0</v>
      </c>
      <c r="AQ1701" s="313" t="s">
        <v>386</v>
      </c>
      <c r="AR1701" s="314" t="s">
        <v>0</v>
      </c>
      <c r="AS1701" s="314"/>
    </row>
    <row r="1702" spans="1:45" x14ac:dyDescent="0.2">
      <c r="A1702" s="306" t="s">
        <v>1318</v>
      </c>
      <c r="B1702" s="50" t="s">
        <v>308</v>
      </c>
      <c r="C1702" s="50" t="s">
        <v>295</v>
      </c>
      <c r="D1702" s="50" t="s">
        <v>778</v>
      </c>
      <c r="E1702" s="50" t="s">
        <v>297</v>
      </c>
      <c r="F1702" s="50" t="s">
        <v>452</v>
      </c>
      <c r="G1702" s="50" t="s">
        <v>453</v>
      </c>
      <c r="H1702" s="50" t="s">
        <v>1243</v>
      </c>
      <c r="I1702" s="50" t="s">
        <v>853</v>
      </c>
      <c r="J1702" s="50" t="s">
        <v>892</v>
      </c>
      <c r="K1702" s="50" t="s">
        <v>782</v>
      </c>
      <c r="L1702" s="307">
        <v>7.9660664031617179</v>
      </c>
      <c r="M1702" s="308">
        <v>8</v>
      </c>
      <c r="N1702" s="307">
        <v>7.13</v>
      </c>
      <c r="O1702" s="50" t="s">
        <v>1311</v>
      </c>
      <c r="Q1702" s="50" t="s">
        <v>300</v>
      </c>
      <c r="R1702" s="50" t="s">
        <v>905</v>
      </c>
      <c r="T1702" s="308">
        <v>26.25</v>
      </c>
      <c r="U1702" s="309">
        <v>45</v>
      </c>
      <c r="V1702" s="310">
        <v>45200</v>
      </c>
      <c r="W1702" s="310">
        <v>45930</v>
      </c>
      <c r="X1702" s="50" t="s">
        <v>3401</v>
      </c>
      <c r="Y1702" s="50" t="s">
        <v>894</v>
      </c>
      <c r="AA1702" s="50" t="s">
        <v>856</v>
      </c>
      <c r="AD1702" s="50" t="s">
        <v>360</v>
      </c>
      <c r="AF1702" s="306"/>
      <c r="AG1702" s="307">
        <v>3.2266252953093979E-3</v>
      </c>
      <c r="AH1702" s="307">
        <v>3.3696051859054259E-3</v>
      </c>
      <c r="AI1702" s="307">
        <v>0.33571804219592838</v>
      </c>
      <c r="AJ1702" s="306" t="s">
        <v>0</v>
      </c>
      <c r="AK1702" s="307">
        <v>57.333150711085167</v>
      </c>
      <c r="AL1702" s="307">
        <v>4.1830774705584554E-3</v>
      </c>
      <c r="AN1702" s="312">
        <v>15</v>
      </c>
      <c r="AO1702" s="313" t="s">
        <v>305</v>
      </c>
      <c r="AP1702" s="313" t="s">
        <v>0</v>
      </c>
      <c r="AQ1702" s="313" t="s">
        <v>386</v>
      </c>
      <c r="AR1702" s="314" t="s">
        <v>0</v>
      </c>
      <c r="AS1702" s="314"/>
    </row>
    <row r="1703" spans="1:45" x14ac:dyDescent="0.2">
      <c r="A1703" s="306" t="s">
        <v>1319</v>
      </c>
      <c r="B1703" s="50" t="s">
        <v>308</v>
      </c>
      <c r="C1703" s="50" t="s">
        <v>295</v>
      </c>
      <c r="D1703" s="50" t="s">
        <v>778</v>
      </c>
      <c r="E1703" s="50" t="s">
        <v>297</v>
      </c>
      <c r="F1703" s="50" t="s">
        <v>452</v>
      </c>
      <c r="G1703" s="50" t="s">
        <v>453</v>
      </c>
      <c r="H1703" s="50" t="s">
        <v>1243</v>
      </c>
      <c r="I1703" s="50" t="s">
        <v>853</v>
      </c>
      <c r="J1703" s="50" t="s">
        <v>896</v>
      </c>
      <c r="K1703" s="50" t="s">
        <v>782</v>
      </c>
      <c r="L1703" s="307">
        <v>4.9444600043573441</v>
      </c>
      <c r="M1703" s="308">
        <v>8</v>
      </c>
      <c r="N1703" s="307">
        <v>4.42</v>
      </c>
      <c r="O1703" s="50" t="s">
        <v>1313</v>
      </c>
      <c r="Q1703" s="50" t="s">
        <v>300</v>
      </c>
      <c r="R1703" s="50" t="s">
        <v>905</v>
      </c>
      <c r="T1703" s="308">
        <v>26.25</v>
      </c>
      <c r="U1703" s="309">
        <v>45</v>
      </c>
      <c r="V1703" s="310">
        <v>45200</v>
      </c>
      <c r="W1703" s="310">
        <v>45930</v>
      </c>
      <c r="X1703" s="50" t="s">
        <v>3401</v>
      </c>
      <c r="Y1703" s="50" t="s">
        <v>894</v>
      </c>
      <c r="AA1703" s="50" t="s">
        <v>856</v>
      </c>
      <c r="AD1703" s="50" t="s">
        <v>360</v>
      </c>
      <c r="AF1703" s="306"/>
      <c r="AG1703" s="307">
        <v>1.7662156158262431E-3</v>
      </c>
      <c r="AH1703" s="307">
        <v>1.8444810766118341E-3</v>
      </c>
      <c r="AI1703" s="307">
        <v>0.18376799112777201</v>
      </c>
      <c r="AJ1703" s="50" t="s">
        <v>0</v>
      </c>
      <c r="AK1703" s="307">
        <v>127.3025120475619</v>
      </c>
      <c r="AL1703" s="307">
        <v>2.2897659549907042E-3</v>
      </c>
      <c r="AN1703" s="312">
        <v>15</v>
      </c>
      <c r="AO1703" s="313" t="s">
        <v>305</v>
      </c>
      <c r="AP1703" s="313" t="s">
        <v>0</v>
      </c>
      <c r="AQ1703" s="313" t="s">
        <v>386</v>
      </c>
      <c r="AR1703" s="314" t="s">
        <v>0</v>
      </c>
      <c r="AS1703" s="314"/>
    </row>
    <row r="1704" spans="1:45" x14ac:dyDescent="0.2">
      <c r="A1704" s="306" t="s">
        <v>1321</v>
      </c>
      <c r="B1704" s="50" t="s">
        <v>310</v>
      </c>
      <c r="C1704" s="50" t="s">
        <v>295</v>
      </c>
      <c r="D1704" s="50" t="s">
        <v>778</v>
      </c>
      <c r="E1704" s="50" t="s">
        <v>297</v>
      </c>
      <c r="F1704" s="50" t="s">
        <v>452</v>
      </c>
      <c r="G1704" s="50" t="s">
        <v>453</v>
      </c>
      <c r="H1704" s="50" t="s">
        <v>1243</v>
      </c>
      <c r="I1704" s="50" t="s">
        <v>853</v>
      </c>
      <c r="J1704" s="50" t="s">
        <v>854</v>
      </c>
      <c r="K1704" s="50" t="s">
        <v>782</v>
      </c>
      <c r="L1704" s="307">
        <v>7.2198522218785222</v>
      </c>
      <c r="M1704" s="308">
        <v>6</v>
      </c>
      <c r="N1704" s="307">
        <v>6.46</v>
      </c>
      <c r="O1704" s="50" t="s">
        <v>1307</v>
      </c>
      <c r="Q1704" s="50" t="s">
        <v>300</v>
      </c>
      <c r="R1704" s="50" t="s">
        <v>905</v>
      </c>
      <c r="T1704" s="308">
        <v>22.6</v>
      </c>
      <c r="U1704" s="309">
        <v>45</v>
      </c>
      <c r="V1704" s="310">
        <v>45200</v>
      </c>
      <c r="W1704" s="310">
        <v>45930</v>
      </c>
      <c r="X1704" s="50" t="s">
        <v>3401</v>
      </c>
      <c r="Y1704" s="50" t="s">
        <v>855</v>
      </c>
      <c r="AA1704" s="50" t="s">
        <v>856</v>
      </c>
      <c r="AD1704" s="50" t="s">
        <v>360</v>
      </c>
      <c r="AF1704" s="306"/>
      <c r="AG1704" s="307">
        <v>2.9987114492862942E-3</v>
      </c>
      <c r="AH1704" s="307">
        <v>3.1315919035402478E-3</v>
      </c>
      <c r="AI1704" s="307">
        <v>0.37346245514616672</v>
      </c>
      <c r="AJ1704" s="306" t="s">
        <v>0</v>
      </c>
      <c r="AK1704" s="307">
        <v>48.780856075339187</v>
      </c>
      <c r="AL1704" s="307">
        <v>3.8876042788266721E-3</v>
      </c>
      <c r="AN1704" s="312">
        <v>15</v>
      </c>
      <c r="AO1704" s="313" t="s">
        <v>305</v>
      </c>
      <c r="AP1704" s="313" t="s">
        <v>0</v>
      </c>
      <c r="AQ1704" s="313" t="s">
        <v>386</v>
      </c>
      <c r="AR1704" s="314" t="s">
        <v>0</v>
      </c>
      <c r="AS1704" s="314"/>
    </row>
    <row r="1705" spans="1:45" x14ac:dyDescent="0.2">
      <c r="A1705" s="306" t="s">
        <v>1322</v>
      </c>
      <c r="B1705" s="50" t="s">
        <v>310</v>
      </c>
      <c r="C1705" s="50" t="s">
        <v>295</v>
      </c>
      <c r="D1705" s="50" t="s">
        <v>778</v>
      </c>
      <c r="E1705" s="50" t="s">
        <v>297</v>
      </c>
      <c r="F1705" s="50" t="s">
        <v>452</v>
      </c>
      <c r="G1705" s="50" t="s">
        <v>453</v>
      </c>
      <c r="H1705" s="50" t="s">
        <v>1243</v>
      </c>
      <c r="I1705" s="50" t="s">
        <v>853</v>
      </c>
      <c r="J1705" s="50" t="s">
        <v>861</v>
      </c>
      <c r="K1705" s="50" t="s">
        <v>782</v>
      </c>
      <c r="L1705" s="307">
        <v>4.1259699157464533</v>
      </c>
      <c r="M1705" s="308">
        <v>6</v>
      </c>
      <c r="N1705" s="307">
        <v>3.69</v>
      </c>
      <c r="O1705" s="50" t="s">
        <v>1309</v>
      </c>
      <c r="Q1705" s="50" t="s">
        <v>300</v>
      </c>
      <c r="R1705" s="50" t="s">
        <v>905</v>
      </c>
      <c r="T1705" s="308">
        <v>22.6</v>
      </c>
      <c r="U1705" s="309">
        <v>45</v>
      </c>
      <c r="V1705" s="310">
        <v>45200</v>
      </c>
      <c r="W1705" s="310">
        <v>45930</v>
      </c>
      <c r="X1705" s="50" t="s">
        <v>3401</v>
      </c>
      <c r="Y1705" s="50" t="s">
        <v>855</v>
      </c>
      <c r="AA1705" s="50" t="s">
        <v>856</v>
      </c>
      <c r="AD1705" s="50" t="s">
        <v>360</v>
      </c>
      <c r="AF1705" s="306"/>
      <c r="AG1705" s="307">
        <v>1.5109834057211639E-3</v>
      </c>
      <c r="AH1705" s="307">
        <v>1.5779388846720319E-3</v>
      </c>
      <c r="AI1705" s="307">
        <v>0.18817935034064279</v>
      </c>
      <c r="AJ1705" s="50" t="s">
        <v>0</v>
      </c>
      <c r="AK1705" s="307">
        <v>123.67856202502399</v>
      </c>
      <c r="AL1705" s="307">
        <v>1.9588765550335812E-3</v>
      </c>
      <c r="AN1705" s="312">
        <v>15</v>
      </c>
      <c r="AO1705" s="313" t="s">
        <v>305</v>
      </c>
      <c r="AP1705" s="313" t="s">
        <v>0</v>
      </c>
      <c r="AQ1705" s="313" t="s">
        <v>386</v>
      </c>
      <c r="AR1705" s="314" t="s">
        <v>0</v>
      </c>
      <c r="AS1705" s="314"/>
    </row>
    <row r="1706" spans="1:45" x14ac:dyDescent="0.2">
      <c r="A1706" s="306" t="s">
        <v>1323</v>
      </c>
      <c r="B1706" s="50" t="s">
        <v>310</v>
      </c>
      <c r="C1706" s="50" t="s">
        <v>295</v>
      </c>
      <c r="D1706" s="50" t="s">
        <v>778</v>
      </c>
      <c r="E1706" s="50" t="s">
        <v>297</v>
      </c>
      <c r="F1706" s="50" t="s">
        <v>452</v>
      </c>
      <c r="G1706" s="50" t="s">
        <v>453</v>
      </c>
      <c r="H1706" s="50" t="s">
        <v>1243</v>
      </c>
      <c r="I1706" s="50" t="s">
        <v>853</v>
      </c>
      <c r="J1706" s="50" t="s">
        <v>892</v>
      </c>
      <c r="K1706" s="50" t="s">
        <v>782</v>
      </c>
      <c r="L1706" s="307">
        <v>7.9660664031617179</v>
      </c>
      <c r="M1706" s="308">
        <v>8</v>
      </c>
      <c r="N1706" s="307">
        <v>7.13</v>
      </c>
      <c r="O1706" s="50" t="s">
        <v>1311</v>
      </c>
      <c r="Q1706" s="50" t="s">
        <v>300</v>
      </c>
      <c r="R1706" s="50" t="s">
        <v>905</v>
      </c>
      <c r="T1706" s="308">
        <v>21.8</v>
      </c>
      <c r="U1706" s="309">
        <v>45</v>
      </c>
      <c r="V1706" s="310">
        <v>45200</v>
      </c>
      <c r="W1706" s="310">
        <v>45930</v>
      </c>
      <c r="X1706" s="50" t="s">
        <v>3401</v>
      </c>
      <c r="Y1706" s="50" t="s">
        <v>894</v>
      </c>
      <c r="AA1706" s="50" t="s">
        <v>856</v>
      </c>
      <c r="AD1706" s="50" t="s">
        <v>360</v>
      </c>
      <c r="AF1706" s="306"/>
      <c r="AG1706" s="307">
        <v>3.2266252953093979E-3</v>
      </c>
      <c r="AH1706" s="307">
        <v>3.3696051859054259E-3</v>
      </c>
      <c r="AI1706" s="307">
        <v>0.33571804219592838</v>
      </c>
      <c r="AJ1706" s="306" t="s">
        <v>0</v>
      </c>
      <c r="AK1706" s="307">
        <v>57.333150711085167</v>
      </c>
      <c r="AL1706" s="307">
        <v>4.1830774705584554E-3</v>
      </c>
      <c r="AN1706" s="312">
        <v>15</v>
      </c>
      <c r="AO1706" s="313" t="s">
        <v>305</v>
      </c>
      <c r="AP1706" s="313" t="s">
        <v>0</v>
      </c>
      <c r="AQ1706" s="313" t="s">
        <v>386</v>
      </c>
      <c r="AR1706" s="314" t="s">
        <v>0</v>
      </c>
      <c r="AS1706" s="314"/>
    </row>
    <row r="1707" spans="1:45" x14ac:dyDescent="0.2">
      <c r="A1707" s="306" t="s">
        <v>1324</v>
      </c>
      <c r="B1707" s="50" t="s">
        <v>310</v>
      </c>
      <c r="C1707" s="50" t="s">
        <v>295</v>
      </c>
      <c r="D1707" s="50" t="s">
        <v>778</v>
      </c>
      <c r="E1707" s="50" t="s">
        <v>297</v>
      </c>
      <c r="F1707" s="50" t="s">
        <v>452</v>
      </c>
      <c r="G1707" s="50" t="s">
        <v>453</v>
      </c>
      <c r="H1707" s="50" t="s">
        <v>1243</v>
      </c>
      <c r="I1707" s="50" t="s">
        <v>853</v>
      </c>
      <c r="J1707" s="50" t="s">
        <v>896</v>
      </c>
      <c r="K1707" s="50" t="s">
        <v>782</v>
      </c>
      <c r="L1707" s="307">
        <v>4.9444600043573441</v>
      </c>
      <c r="M1707" s="308">
        <v>8</v>
      </c>
      <c r="N1707" s="307">
        <v>4.42</v>
      </c>
      <c r="O1707" s="50" t="s">
        <v>1313</v>
      </c>
      <c r="Q1707" s="50" t="s">
        <v>300</v>
      </c>
      <c r="R1707" s="50" t="s">
        <v>905</v>
      </c>
      <c r="T1707" s="308">
        <v>26.25</v>
      </c>
      <c r="U1707" s="309">
        <v>45</v>
      </c>
      <c r="V1707" s="310">
        <v>45200</v>
      </c>
      <c r="W1707" s="310">
        <v>45930</v>
      </c>
      <c r="X1707" s="50" t="s">
        <v>3401</v>
      </c>
      <c r="Y1707" s="50" t="s">
        <v>894</v>
      </c>
      <c r="AA1707" s="50" t="s">
        <v>856</v>
      </c>
      <c r="AD1707" s="50" t="s">
        <v>360</v>
      </c>
      <c r="AF1707" s="306"/>
      <c r="AG1707" s="307">
        <v>1.7662156158262431E-3</v>
      </c>
      <c r="AH1707" s="307">
        <v>1.8444810766118341E-3</v>
      </c>
      <c r="AI1707" s="307">
        <v>0.18376799112777201</v>
      </c>
      <c r="AJ1707" s="50" t="s">
        <v>0</v>
      </c>
      <c r="AK1707" s="307">
        <v>127.3025120475619</v>
      </c>
      <c r="AL1707" s="307">
        <v>2.2897659549907042E-3</v>
      </c>
      <c r="AN1707" s="312">
        <v>15</v>
      </c>
      <c r="AO1707" s="313" t="s">
        <v>305</v>
      </c>
      <c r="AP1707" s="313" t="s">
        <v>0</v>
      </c>
      <c r="AQ1707" s="313" t="s">
        <v>386</v>
      </c>
      <c r="AR1707" s="314" t="s">
        <v>0</v>
      </c>
      <c r="AS1707" s="314"/>
    </row>
    <row r="1708" spans="1:45" x14ac:dyDescent="0.2">
      <c r="A1708" s="306" t="s">
        <v>1326</v>
      </c>
      <c r="B1708" s="50" t="s">
        <v>294</v>
      </c>
      <c r="C1708" s="50" t="s">
        <v>295</v>
      </c>
      <c r="D1708" s="50" t="s">
        <v>778</v>
      </c>
      <c r="E1708" s="50" t="s">
        <v>297</v>
      </c>
      <c r="F1708" s="50" t="s">
        <v>452</v>
      </c>
      <c r="G1708" s="50" t="s">
        <v>453</v>
      </c>
      <c r="H1708" s="50" t="s">
        <v>1166</v>
      </c>
      <c r="I1708" s="50" t="s">
        <v>853</v>
      </c>
      <c r="J1708" s="50" t="s">
        <v>892</v>
      </c>
      <c r="K1708" s="50" t="s">
        <v>782</v>
      </c>
      <c r="L1708" s="307">
        <v>29.55</v>
      </c>
      <c r="M1708" s="308">
        <v>16</v>
      </c>
      <c r="N1708" s="307">
        <v>26.5</v>
      </c>
      <c r="O1708" s="50" t="s">
        <v>1327</v>
      </c>
      <c r="Q1708" s="50" t="s">
        <v>300</v>
      </c>
      <c r="R1708" s="50" t="s">
        <v>811</v>
      </c>
      <c r="T1708" s="308">
        <v>26.98</v>
      </c>
      <c r="U1708" s="309">
        <v>45</v>
      </c>
      <c r="V1708" s="310">
        <v>45200</v>
      </c>
      <c r="W1708" s="310">
        <v>45930</v>
      </c>
      <c r="X1708" s="50" t="s">
        <v>3401</v>
      </c>
      <c r="Y1708" s="50" t="s">
        <v>894</v>
      </c>
      <c r="AA1708" s="50" t="s">
        <v>856</v>
      </c>
      <c r="AD1708" s="50" t="s">
        <v>304</v>
      </c>
      <c r="AE1708" s="310">
        <v>44669</v>
      </c>
      <c r="AF1708" s="306" t="s">
        <v>2581</v>
      </c>
      <c r="AG1708" s="307">
        <v>1.0898E-2</v>
      </c>
      <c r="AH1708" s="307">
        <v>0</v>
      </c>
      <c r="AI1708" s="307">
        <v>0.88</v>
      </c>
      <c r="AJ1708" s="306" t="s">
        <v>0</v>
      </c>
      <c r="AK1708" s="307">
        <v>35.25</v>
      </c>
      <c r="AL1708" s="307">
        <v>6.0000000000000001E-3</v>
      </c>
      <c r="AN1708" s="312">
        <v>15</v>
      </c>
      <c r="AO1708" s="313" t="s">
        <v>305</v>
      </c>
      <c r="AP1708" s="313" t="s">
        <v>0</v>
      </c>
      <c r="AQ1708" s="313" t="s">
        <v>386</v>
      </c>
      <c r="AR1708" s="314" t="s">
        <v>0</v>
      </c>
      <c r="AS1708" s="314"/>
    </row>
    <row r="1709" spans="1:45" x14ac:dyDescent="0.2">
      <c r="A1709" s="306" t="s">
        <v>1328</v>
      </c>
      <c r="B1709" s="50" t="s">
        <v>294</v>
      </c>
      <c r="C1709" s="50" t="s">
        <v>295</v>
      </c>
      <c r="D1709" s="50" t="s">
        <v>778</v>
      </c>
      <c r="E1709" s="50" t="s">
        <v>297</v>
      </c>
      <c r="F1709" s="50" t="s">
        <v>452</v>
      </c>
      <c r="G1709" s="50" t="s">
        <v>453</v>
      </c>
      <c r="H1709" s="50" t="s">
        <v>1166</v>
      </c>
      <c r="I1709" s="50" t="s">
        <v>853</v>
      </c>
      <c r="J1709" s="50" t="s">
        <v>896</v>
      </c>
      <c r="K1709" s="50" t="s">
        <v>782</v>
      </c>
      <c r="L1709" s="307">
        <v>17.27</v>
      </c>
      <c r="M1709" s="308">
        <v>16</v>
      </c>
      <c r="N1709" s="307">
        <v>15.48</v>
      </c>
      <c r="O1709" s="50" t="s">
        <v>1329</v>
      </c>
      <c r="Q1709" s="50" t="s">
        <v>300</v>
      </c>
      <c r="R1709" s="50" t="s">
        <v>811</v>
      </c>
      <c r="T1709" s="308">
        <v>26.98</v>
      </c>
      <c r="U1709" s="309">
        <v>45</v>
      </c>
      <c r="V1709" s="310">
        <v>45200</v>
      </c>
      <c r="W1709" s="310">
        <v>45930</v>
      </c>
      <c r="X1709" s="50" t="s">
        <v>3401</v>
      </c>
      <c r="Y1709" s="50" t="s">
        <v>894</v>
      </c>
      <c r="AA1709" s="50" t="s">
        <v>856</v>
      </c>
      <c r="AD1709" s="50" t="s">
        <v>304</v>
      </c>
      <c r="AE1709" s="310">
        <v>44669</v>
      </c>
      <c r="AF1709" s="306" t="s">
        <v>2581</v>
      </c>
      <c r="AG1709" s="307">
        <v>6.3680000000000004E-3</v>
      </c>
      <c r="AH1709" s="307">
        <v>0</v>
      </c>
      <c r="AI1709" s="307">
        <v>0.51</v>
      </c>
      <c r="AJ1709" s="50" t="s">
        <v>0</v>
      </c>
      <c r="AK1709" s="307">
        <v>77.319999999999993</v>
      </c>
      <c r="AL1709" s="307">
        <v>3.5555555555555562E-3</v>
      </c>
      <c r="AN1709" s="312">
        <v>15</v>
      </c>
      <c r="AO1709" s="313" t="s">
        <v>305</v>
      </c>
      <c r="AP1709" s="313" t="s">
        <v>0</v>
      </c>
      <c r="AQ1709" s="313" t="s">
        <v>386</v>
      </c>
      <c r="AR1709" s="314" t="s">
        <v>0</v>
      </c>
      <c r="AS1709" s="314"/>
    </row>
    <row r="1710" spans="1:45" x14ac:dyDescent="0.2">
      <c r="A1710" s="306" t="s">
        <v>1330</v>
      </c>
      <c r="B1710" s="50" t="s">
        <v>308</v>
      </c>
      <c r="C1710" s="50" t="s">
        <v>295</v>
      </c>
      <c r="D1710" s="50" t="s">
        <v>778</v>
      </c>
      <c r="E1710" s="50" t="s">
        <v>297</v>
      </c>
      <c r="F1710" s="50" t="s">
        <v>452</v>
      </c>
      <c r="G1710" s="50" t="s">
        <v>453</v>
      </c>
      <c r="H1710" s="50" t="s">
        <v>1166</v>
      </c>
      <c r="I1710" s="50" t="s">
        <v>853</v>
      </c>
      <c r="J1710" s="50" t="s">
        <v>892</v>
      </c>
      <c r="K1710" s="50" t="s">
        <v>782</v>
      </c>
      <c r="L1710" s="307">
        <v>39.11</v>
      </c>
      <c r="M1710" s="308">
        <v>16</v>
      </c>
      <c r="N1710" s="307">
        <v>35.07</v>
      </c>
      <c r="O1710" s="50" t="s">
        <v>1327</v>
      </c>
      <c r="Q1710" s="50" t="s">
        <v>300</v>
      </c>
      <c r="R1710" s="50" t="s">
        <v>811</v>
      </c>
      <c r="T1710" s="308">
        <v>26.98</v>
      </c>
      <c r="U1710" s="309">
        <v>45</v>
      </c>
      <c r="V1710" s="310">
        <v>45200</v>
      </c>
      <c r="W1710" s="310">
        <v>45930</v>
      </c>
      <c r="X1710" s="50" t="s">
        <v>3401</v>
      </c>
      <c r="Y1710" s="50" t="s">
        <v>894</v>
      </c>
      <c r="AA1710" s="50" t="s">
        <v>856</v>
      </c>
      <c r="AD1710" s="50" t="s">
        <v>304</v>
      </c>
      <c r="AE1710" s="310">
        <v>44669</v>
      </c>
      <c r="AF1710" s="306" t="s">
        <v>2581</v>
      </c>
      <c r="AG1710" s="307">
        <v>1.4425E-2</v>
      </c>
      <c r="AH1710" s="307">
        <v>0.01</v>
      </c>
      <c r="AI1710" s="307">
        <v>1.1599999999999999</v>
      </c>
      <c r="AJ1710" s="306" t="s">
        <v>181</v>
      </c>
      <c r="AK1710" s="307">
        <v>20.79</v>
      </c>
      <c r="AL1710" s="307">
        <v>8.0000000000000002E-3</v>
      </c>
      <c r="AN1710" s="312">
        <v>15</v>
      </c>
      <c r="AO1710" s="313" t="s">
        <v>305</v>
      </c>
      <c r="AP1710" s="313" t="s">
        <v>0</v>
      </c>
      <c r="AQ1710" s="313" t="s">
        <v>386</v>
      </c>
      <c r="AR1710" s="314" t="s">
        <v>0</v>
      </c>
      <c r="AS1710" s="314"/>
    </row>
    <row r="1711" spans="1:45" x14ac:dyDescent="0.2">
      <c r="A1711" s="306" t="s">
        <v>1331</v>
      </c>
      <c r="B1711" s="50" t="s">
        <v>308</v>
      </c>
      <c r="C1711" s="50" t="s">
        <v>295</v>
      </c>
      <c r="D1711" s="50" t="s">
        <v>778</v>
      </c>
      <c r="E1711" s="50" t="s">
        <v>297</v>
      </c>
      <c r="F1711" s="50" t="s">
        <v>452</v>
      </c>
      <c r="G1711" s="50" t="s">
        <v>453</v>
      </c>
      <c r="H1711" s="50" t="s">
        <v>1166</v>
      </c>
      <c r="I1711" s="50" t="s">
        <v>853</v>
      </c>
      <c r="J1711" s="50" t="s">
        <v>896</v>
      </c>
      <c r="K1711" s="50" t="s">
        <v>782</v>
      </c>
      <c r="L1711" s="307">
        <v>23.22</v>
      </c>
      <c r="M1711" s="308">
        <v>16</v>
      </c>
      <c r="N1711" s="307">
        <v>20.82</v>
      </c>
      <c r="O1711" s="50" t="s">
        <v>1329</v>
      </c>
      <c r="Q1711" s="50" t="s">
        <v>300</v>
      </c>
      <c r="R1711" s="50" t="s">
        <v>811</v>
      </c>
      <c r="T1711" s="308">
        <v>26.98</v>
      </c>
      <c r="U1711" s="309">
        <v>45</v>
      </c>
      <c r="V1711" s="310">
        <v>45200</v>
      </c>
      <c r="W1711" s="310">
        <v>45930</v>
      </c>
      <c r="X1711" s="50" t="s">
        <v>3401</v>
      </c>
      <c r="Y1711" s="50" t="s">
        <v>894</v>
      </c>
      <c r="AA1711" s="50" t="s">
        <v>856</v>
      </c>
      <c r="AD1711" s="50" t="s">
        <v>304</v>
      </c>
      <c r="AE1711" s="310">
        <v>44669</v>
      </c>
      <c r="AF1711" s="306" t="s">
        <v>2581</v>
      </c>
      <c r="AG1711" s="307">
        <v>8.5620000000000002E-3</v>
      </c>
      <c r="AH1711" s="307">
        <v>0</v>
      </c>
      <c r="AI1711" s="307">
        <v>0.69</v>
      </c>
      <c r="AJ1711" s="50" t="s">
        <v>0</v>
      </c>
      <c r="AK1711" s="307">
        <v>51.39</v>
      </c>
      <c r="AL1711" s="307">
        <v>4.8888888888888888E-3</v>
      </c>
      <c r="AN1711" s="312">
        <v>15</v>
      </c>
      <c r="AO1711" s="313" t="s">
        <v>305</v>
      </c>
      <c r="AP1711" s="313" t="s">
        <v>0</v>
      </c>
      <c r="AQ1711" s="313" t="s">
        <v>386</v>
      </c>
      <c r="AR1711" s="314" t="s">
        <v>0</v>
      </c>
      <c r="AS1711" s="314"/>
    </row>
    <row r="1712" spans="1:45" x14ac:dyDescent="0.2">
      <c r="A1712" s="306" t="s">
        <v>1332</v>
      </c>
      <c r="B1712" s="50" t="s">
        <v>310</v>
      </c>
      <c r="C1712" s="50" t="s">
        <v>295</v>
      </c>
      <c r="D1712" s="50" t="s">
        <v>778</v>
      </c>
      <c r="E1712" s="50" t="s">
        <v>297</v>
      </c>
      <c r="F1712" s="50" t="s">
        <v>452</v>
      </c>
      <c r="G1712" s="50" t="s">
        <v>453</v>
      </c>
      <c r="H1712" s="50" t="s">
        <v>1166</v>
      </c>
      <c r="I1712" s="50" t="s">
        <v>853</v>
      </c>
      <c r="J1712" s="50" t="s">
        <v>892</v>
      </c>
      <c r="K1712" s="50" t="s">
        <v>782</v>
      </c>
      <c r="L1712" s="307">
        <v>47.03</v>
      </c>
      <c r="M1712" s="308">
        <v>16</v>
      </c>
      <c r="N1712" s="307">
        <v>42.16</v>
      </c>
      <c r="O1712" s="50" t="s">
        <v>1327</v>
      </c>
      <c r="Q1712" s="50" t="s">
        <v>300</v>
      </c>
      <c r="R1712" s="50" t="s">
        <v>811</v>
      </c>
      <c r="T1712" s="308">
        <v>28.6</v>
      </c>
      <c r="U1712" s="309">
        <v>45</v>
      </c>
      <c r="V1712" s="310">
        <v>45200</v>
      </c>
      <c r="W1712" s="310">
        <v>45930</v>
      </c>
      <c r="X1712" s="50" t="s">
        <v>3401</v>
      </c>
      <c r="Y1712" s="50" t="s">
        <v>894</v>
      </c>
      <c r="AA1712" s="50" t="s">
        <v>856</v>
      </c>
      <c r="AD1712" s="50" t="s">
        <v>304</v>
      </c>
      <c r="AE1712" s="310">
        <v>44669</v>
      </c>
      <c r="AF1712" s="306" t="s">
        <v>2581</v>
      </c>
      <c r="AG1712" s="307">
        <v>1.7343000000000001E-2</v>
      </c>
      <c r="AH1712" s="307">
        <v>0.01</v>
      </c>
      <c r="AI1712" s="307">
        <v>1.39</v>
      </c>
      <c r="AJ1712" s="306" t="s">
        <v>181</v>
      </c>
      <c r="AK1712" s="307">
        <v>13.27</v>
      </c>
      <c r="AL1712" s="307">
        <v>9.7777777777777776E-3</v>
      </c>
      <c r="AN1712" s="312">
        <v>15</v>
      </c>
      <c r="AO1712" s="313" t="s">
        <v>305</v>
      </c>
      <c r="AP1712" s="313" t="s">
        <v>0</v>
      </c>
      <c r="AQ1712" s="313" t="s">
        <v>386</v>
      </c>
      <c r="AR1712" s="314" t="s">
        <v>0</v>
      </c>
      <c r="AS1712" s="314"/>
    </row>
    <row r="1713" spans="1:45" x14ac:dyDescent="0.2">
      <c r="A1713" s="306" t="s">
        <v>1333</v>
      </c>
      <c r="B1713" s="50" t="s">
        <v>310</v>
      </c>
      <c r="C1713" s="50" t="s">
        <v>295</v>
      </c>
      <c r="D1713" s="50" t="s">
        <v>778</v>
      </c>
      <c r="E1713" s="50" t="s">
        <v>297</v>
      </c>
      <c r="F1713" s="50" t="s">
        <v>452</v>
      </c>
      <c r="G1713" s="50" t="s">
        <v>453</v>
      </c>
      <c r="H1713" s="50" t="s">
        <v>1166</v>
      </c>
      <c r="I1713" s="50" t="s">
        <v>853</v>
      </c>
      <c r="J1713" s="50" t="s">
        <v>896</v>
      </c>
      <c r="K1713" s="50" t="s">
        <v>782</v>
      </c>
      <c r="L1713" s="307">
        <v>28.32</v>
      </c>
      <c r="M1713" s="308">
        <v>16</v>
      </c>
      <c r="N1713" s="307">
        <v>25.4</v>
      </c>
      <c r="O1713" s="50" t="s">
        <v>1329</v>
      </c>
      <c r="Q1713" s="50" t="s">
        <v>300</v>
      </c>
      <c r="R1713" s="50" t="s">
        <v>811</v>
      </c>
      <c r="T1713" s="308">
        <v>28.6</v>
      </c>
      <c r="U1713" s="309">
        <v>45</v>
      </c>
      <c r="V1713" s="310">
        <v>45200</v>
      </c>
      <c r="W1713" s="310">
        <v>45930</v>
      </c>
      <c r="X1713" s="50" t="s">
        <v>3401</v>
      </c>
      <c r="Y1713" s="50" t="s">
        <v>894</v>
      </c>
      <c r="AA1713" s="50" t="s">
        <v>856</v>
      </c>
      <c r="AD1713" s="50" t="s">
        <v>304</v>
      </c>
      <c r="AE1713" s="310">
        <v>44669</v>
      </c>
      <c r="AF1713" s="306" t="s">
        <v>2581</v>
      </c>
      <c r="AG1713" s="307">
        <v>1.0446E-2</v>
      </c>
      <c r="AH1713" s="307">
        <v>0</v>
      </c>
      <c r="AI1713" s="307">
        <v>0.84</v>
      </c>
      <c r="AJ1713" s="50" t="s">
        <v>0</v>
      </c>
      <c r="AK1713" s="307">
        <v>37.81</v>
      </c>
      <c r="AL1713" s="307">
        <v>5.7777777777777784E-3</v>
      </c>
      <c r="AN1713" s="312">
        <v>15</v>
      </c>
      <c r="AO1713" s="313" t="s">
        <v>305</v>
      </c>
      <c r="AP1713" s="313" t="s">
        <v>0</v>
      </c>
      <c r="AQ1713" s="313" t="s">
        <v>386</v>
      </c>
      <c r="AR1713" s="314" t="s">
        <v>0</v>
      </c>
      <c r="AS1713" s="314"/>
    </row>
    <row r="1714" spans="1:45" x14ac:dyDescent="0.2">
      <c r="A1714" s="306" t="s">
        <v>1334</v>
      </c>
      <c r="B1714" s="50" t="s">
        <v>294</v>
      </c>
      <c r="C1714" s="50" t="s">
        <v>295</v>
      </c>
      <c r="D1714" s="50" t="s">
        <v>778</v>
      </c>
      <c r="E1714" s="50" t="s">
        <v>297</v>
      </c>
      <c r="F1714" s="50" t="s">
        <v>452</v>
      </c>
      <c r="G1714" s="50" t="s">
        <v>463</v>
      </c>
      <c r="H1714" s="50" t="s">
        <v>1166</v>
      </c>
      <c r="I1714" s="50" t="s">
        <v>904</v>
      </c>
      <c r="J1714" s="50" t="s">
        <v>692</v>
      </c>
      <c r="K1714" s="50" t="s">
        <v>782</v>
      </c>
      <c r="L1714" s="307">
        <v>2.87</v>
      </c>
      <c r="M1714" s="308">
        <v>40</v>
      </c>
      <c r="N1714" s="307">
        <v>2.66</v>
      </c>
      <c r="O1714" s="50" t="s">
        <v>1335</v>
      </c>
      <c r="Q1714" s="50" t="s">
        <v>300</v>
      </c>
      <c r="R1714" s="50" t="s">
        <v>811</v>
      </c>
      <c r="T1714" s="308">
        <v>18.78</v>
      </c>
      <c r="U1714" s="309">
        <v>20</v>
      </c>
      <c r="V1714" s="310">
        <v>45200</v>
      </c>
      <c r="W1714" s="310">
        <v>45930</v>
      </c>
      <c r="X1714" s="50" t="s">
        <v>3403</v>
      </c>
      <c r="Y1714" s="50" t="s">
        <v>692</v>
      </c>
      <c r="AA1714" s="50" t="s">
        <v>906</v>
      </c>
      <c r="AD1714" s="50" t="s">
        <v>304</v>
      </c>
      <c r="AE1714" s="310">
        <v>44669</v>
      </c>
      <c r="AF1714" s="306" t="s">
        <v>2581</v>
      </c>
      <c r="AG1714" s="307">
        <v>1.0950000000000001E-3</v>
      </c>
      <c r="AH1714" s="307">
        <v>0</v>
      </c>
      <c r="AI1714" s="307">
        <v>0.13</v>
      </c>
      <c r="AJ1714" s="306" t="s">
        <v>0</v>
      </c>
      <c r="AK1714" s="307">
        <v>362.64</v>
      </c>
      <c r="AL1714" s="307">
        <v>1.5E-3</v>
      </c>
      <c r="AN1714" s="312">
        <v>15</v>
      </c>
      <c r="AO1714" s="313" t="s">
        <v>305</v>
      </c>
      <c r="AP1714" s="313" t="s">
        <v>0</v>
      </c>
      <c r="AQ1714" s="313" t="s">
        <v>306</v>
      </c>
      <c r="AR1714" s="314" t="s">
        <v>0</v>
      </c>
      <c r="AS1714" s="314"/>
    </row>
    <row r="1715" spans="1:45" x14ac:dyDescent="0.2">
      <c r="A1715" s="306" t="s">
        <v>1336</v>
      </c>
      <c r="B1715" s="50" t="s">
        <v>308</v>
      </c>
      <c r="C1715" s="50" t="s">
        <v>295</v>
      </c>
      <c r="D1715" s="50" t="s">
        <v>778</v>
      </c>
      <c r="E1715" s="50" t="s">
        <v>297</v>
      </c>
      <c r="F1715" s="50" t="s">
        <v>452</v>
      </c>
      <c r="G1715" s="50" t="s">
        <v>463</v>
      </c>
      <c r="H1715" s="50" t="s">
        <v>1166</v>
      </c>
      <c r="I1715" s="50" t="s">
        <v>904</v>
      </c>
      <c r="J1715" s="50" t="s">
        <v>692</v>
      </c>
      <c r="K1715" s="50" t="s">
        <v>782</v>
      </c>
      <c r="L1715" s="307">
        <v>3.81</v>
      </c>
      <c r="M1715" s="308">
        <v>40</v>
      </c>
      <c r="N1715" s="307">
        <v>3.54</v>
      </c>
      <c r="O1715" s="50" t="s">
        <v>1335</v>
      </c>
      <c r="Q1715" s="50" t="s">
        <v>300</v>
      </c>
      <c r="R1715" s="50" t="s">
        <v>811</v>
      </c>
      <c r="T1715" s="308">
        <v>18.78</v>
      </c>
      <c r="U1715" s="309">
        <v>20</v>
      </c>
      <c r="V1715" s="310">
        <v>45200</v>
      </c>
      <c r="W1715" s="310">
        <v>45930</v>
      </c>
      <c r="X1715" s="50" t="s">
        <v>3403</v>
      </c>
      <c r="Y1715" s="50" t="s">
        <v>692</v>
      </c>
      <c r="AA1715" s="50" t="s">
        <v>906</v>
      </c>
      <c r="AD1715" s="50" t="s">
        <v>304</v>
      </c>
      <c r="AE1715" s="310">
        <v>44669</v>
      </c>
      <c r="AF1715" s="306" t="s">
        <v>2581</v>
      </c>
      <c r="AG1715" s="307">
        <v>1.456E-3</v>
      </c>
      <c r="AH1715" s="307">
        <v>0</v>
      </c>
      <c r="AI1715" s="307">
        <v>0.18</v>
      </c>
      <c r="AJ1715" s="306" t="s">
        <v>0</v>
      </c>
      <c r="AK1715" s="307">
        <v>266.70999999999998</v>
      </c>
      <c r="AL1715" s="307">
        <v>2E-3</v>
      </c>
      <c r="AN1715" s="312">
        <v>15</v>
      </c>
      <c r="AO1715" s="313" t="s">
        <v>305</v>
      </c>
      <c r="AP1715" s="313" t="s">
        <v>0</v>
      </c>
      <c r="AQ1715" s="313" t="s">
        <v>306</v>
      </c>
      <c r="AR1715" s="314" t="s">
        <v>0</v>
      </c>
      <c r="AS1715" s="314"/>
    </row>
    <row r="1716" spans="1:45" x14ac:dyDescent="0.2">
      <c r="A1716" s="306" t="s">
        <v>1337</v>
      </c>
      <c r="B1716" s="50" t="s">
        <v>310</v>
      </c>
      <c r="C1716" s="50" t="s">
        <v>295</v>
      </c>
      <c r="D1716" s="50" t="s">
        <v>778</v>
      </c>
      <c r="E1716" s="50" t="s">
        <v>297</v>
      </c>
      <c r="F1716" s="50" t="s">
        <v>452</v>
      </c>
      <c r="G1716" s="50" t="s">
        <v>463</v>
      </c>
      <c r="H1716" s="50" t="s">
        <v>1166</v>
      </c>
      <c r="I1716" s="50" t="s">
        <v>904</v>
      </c>
      <c r="J1716" s="50" t="s">
        <v>692</v>
      </c>
      <c r="K1716" s="50" t="s">
        <v>782</v>
      </c>
      <c r="L1716" s="307">
        <v>4.54</v>
      </c>
      <c r="M1716" s="308">
        <v>40</v>
      </c>
      <c r="N1716" s="307">
        <v>4.21</v>
      </c>
      <c r="O1716" s="50" t="s">
        <v>1335</v>
      </c>
      <c r="Q1716" s="50" t="s">
        <v>300</v>
      </c>
      <c r="R1716" s="50" t="s">
        <v>811</v>
      </c>
      <c r="T1716" s="308">
        <v>18.78</v>
      </c>
      <c r="U1716" s="309">
        <v>20</v>
      </c>
      <c r="V1716" s="310">
        <v>45200</v>
      </c>
      <c r="W1716" s="310">
        <v>45930</v>
      </c>
      <c r="X1716" s="50" t="s">
        <v>3403</v>
      </c>
      <c r="Y1716" s="50" t="s">
        <v>692</v>
      </c>
      <c r="AA1716" s="50" t="s">
        <v>906</v>
      </c>
      <c r="AD1716" s="50" t="s">
        <v>304</v>
      </c>
      <c r="AE1716" s="310">
        <v>44669</v>
      </c>
      <c r="AF1716" s="306" t="s">
        <v>2581</v>
      </c>
      <c r="AG1716" s="307">
        <v>1.732E-3</v>
      </c>
      <c r="AH1716" s="307">
        <v>0</v>
      </c>
      <c r="AI1716" s="307">
        <v>0.21</v>
      </c>
      <c r="AJ1716" s="50" t="s">
        <v>0</v>
      </c>
      <c r="AK1716" s="307">
        <v>220.41</v>
      </c>
      <c r="AL1716" s="307">
        <v>2E-3</v>
      </c>
      <c r="AN1716" s="312">
        <v>15</v>
      </c>
      <c r="AO1716" s="313" t="s">
        <v>305</v>
      </c>
      <c r="AP1716" s="313" t="s">
        <v>0</v>
      </c>
      <c r="AQ1716" s="313" t="s">
        <v>306</v>
      </c>
      <c r="AR1716" s="314" t="s">
        <v>0</v>
      </c>
      <c r="AS1716" s="314"/>
    </row>
    <row r="1717" spans="1:45" x14ac:dyDescent="0.2">
      <c r="A1717" s="306" t="s">
        <v>1338</v>
      </c>
      <c r="B1717" s="50" t="s">
        <v>294</v>
      </c>
      <c r="C1717" s="50" t="s">
        <v>295</v>
      </c>
      <c r="D1717" s="50" t="s">
        <v>778</v>
      </c>
      <c r="E1717" s="50" t="s">
        <v>297</v>
      </c>
      <c r="F1717" s="50" t="s">
        <v>452</v>
      </c>
      <c r="G1717" s="50" t="s">
        <v>453</v>
      </c>
      <c r="H1717" s="50" t="s">
        <v>1149</v>
      </c>
      <c r="I1717" s="50" t="s">
        <v>992</v>
      </c>
      <c r="J1717" s="50" t="s">
        <v>993</v>
      </c>
      <c r="K1717" s="50" t="s">
        <v>782</v>
      </c>
      <c r="L1717" s="307">
        <v>6.9403634753233634</v>
      </c>
      <c r="M1717" s="308">
        <v>2</v>
      </c>
      <c r="N1717" s="307">
        <v>6.21</v>
      </c>
      <c r="O1717" s="50" t="s">
        <v>1339</v>
      </c>
      <c r="Q1717" s="50" t="s">
        <v>300</v>
      </c>
      <c r="R1717" s="50" t="s">
        <v>785</v>
      </c>
      <c r="T1717" s="308">
        <v>9.84</v>
      </c>
      <c r="U1717" s="309">
        <v>20</v>
      </c>
      <c r="V1717" s="310">
        <v>45200</v>
      </c>
      <c r="W1717" s="310">
        <v>45930</v>
      </c>
      <c r="X1717" s="50" t="s">
        <v>3396</v>
      </c>
      <c r="Y1717" s="50" t="s">
        <v>692</v>
      </c>
      <c r="AA1717" s="50" t="s">
        <v>856</v>
      </c>
      <c r="AD1717" s="50" t="s">
        <v>304</v>
      </c>
      <c r="AE1717" s="310">
        <v>42390</v>
      </c>
      <c r="AF1717" s="306" t="s">
        <v>2580</v>
      </c>
      <c r="AG1717" s="307">
        <v>1.1063824463810931E-3</v>
      </c>
      <c r="AH1717" s="307">
        <v>1.155409038148937E-3</v>
      </c>
      <c r="AI1717" s="307">
        <v>0.2304563748997481</v>
      </c>
      <c r="AJ1717" s="306" t="s">
        <v>0</v>
      </c>
      <c r="AK1717" s="307">
        <v>95.96015184003231</v>
      </c>
      <c r="AL1717" s="307">
        <v>3.227269016025366E-3</v>
      </c>
      <c r="AN1717" s="312">
        <v>15</v>
      </c>
      <c r="AO1717" s="313" t="s">
        <v>305</v>
      </c>
      <c r="AP1717" s="313" t="s">
        <v>0</v>
      </c>
      <c r="AQ1717" s="313" t="s">
        <v>386</v>
      </c>
      <c r="AR1717" s="314" t="s">
        <v>0</v>
      </c>
      <c r="AS1717" s="314"/>
    </row>
    <row r="1718" spans="1:45" x14ac:dyDescent="0.2">
      <c r="A1718" s="306" t="s">
        <v>1340</v>
      </c>
      <c r="B1718" s="50" t="s">
        <v>294</v>
      </c>
      <c r="C1718" s="50" t="s">
        <v>295</v>
      </c>
      <c r="D1718" s="50" t="s">
        <v>778</v>
      </c>
      <c r="E1718" s="50" t="s">
        <v>297</v>
      </c>
      <c r="F1718" s="50" t="s">
        <v>452</v>
      </c>
      <c r="G1718" s="50" t="s">
        <v>453</v>
      </c>
      <c r="H1718" s="50" t="s">
        <v>1149</v>
      </c>
      <c r="I1718" s="50" t="s">
        <v>992</v>
      </c>
      <c r="J1718" s="50" t="s">
        <v>996</v>
      </c>
      <c r="K1718" s="50" t="s">
        <v>782</v>
      </c>
      <c r="L1718" s="307">
        <v>14.41718016613066</v>
      </c>
      <c r="M1718" s="308">
        <v>2</v>
      </c>
      <c r="N1718" s="307">
        <v>12.9</v>
      </c>
      <c r="O1718" s="50" t="s">
        <v>1341</v>
      </c>
      <c r="Q1718" s="50" t="s">
        <v>300</v>
      </c>
      <c r="R1718" s="50" t="s">
        <v>785</v>
      </c>
      <c r="T1718" s="308">
        <v>9.84</v>
      </c>
      <c r="U1718" s="309">
        <v>20</v>
      </c>
      <c r="V1718" s="310">
        <v>45200</v>
      </c>
      <c r="W1718" s="310">
        <v>45930</v>
      </c>
      <c r="X1718" s="50" t="s">
        <v>3396</v>
      </c>
      <c r="Y1718" s="50" t="s">
        <v>692</v>
      </c>
      <c r="AA1718" s="50" t="s">
        <v>856</v>
      </c>
      <c r="AD1718" s="50" t="s">
        <v>304</v>
      </c>
      <c r="AE1718" s="310">
        <v>42390</v>
      </c>
      <c r="AF1718" s="306" t="s">
        <v>2580</v>
      </c>
      <c r="AG1718" s="307">
        <v>2.2982823765404338E-3</v>
      </c>
      <c r="AH1718" s="307">
        <v>2.4001250550919951E-3</v>
      </c>
      <c r="AI1718" s="307">
        <v>0.47872580293184402</v>
      </c>
      <c r="AJ1718" s="306" t="s">
        <v>0</v>
      </c>
      <c r="AK1718" s="307">
        <v>32.043289093389859</v>
      </c>
      <c r="AL1718" s="307">
        <v>6.7039887772507578E-3</v>
      </c>
      <c r="AN1718" s="312">
        <v>15</v>
      </c>
      <c r="AO1718" s="313" t="s">
        <v>305</v>
      </c>
      <c r="AP1718" s="313" t="s">
        <v>0</v>
      </c>
      <c r="AQ1718" s="313" t="s">
        <v>386</v>
      </c>
      <c r="AR1718" s="314" t="s">
        <v>0</v>
      </c>
      <c r="AS1718" s="314"/>
    </row>
    <row r="1719" spans="1:45" x14ac:dyDescent="0.2">
      <c r="A1719" s="306" t="s">
        <v>1342</v>
      </c>
      <c r="B1719" s="50" t="s">
        <v>294</v>
      </c>
      <c r="C1719" s="50" t="s">
        <v>295</v>
      </c>
      <c r="D1719" s="50" t="s">
        <v>778</v>
      </c>
      <c r="E1719" s="50" t="s">
        <v>297</v>
      </c>
      <c r="F1719" s="50" t="s">
        <v>452</v>
      </c>
      <c r="G1719" s="50" t="s">
        <v>453</v>
      </c>
      <c r="H1719" s="50" t="s">
        <v>1149</v>
      </c>
      <c r="I1719" s="50" t="s">
        <v>992</v>
      </c>
      <c r="J1719" s="50" t="s">
        <v>999</v>
      </c>
      <c r="K1719" s="50" t="s">
        <v>782</v>
      </c>
      <c r="L1719" s="307">
        <v>14.41718016613066</v>
      </c>
      <c r="M1719" s="308">
        <v>2</v>
      </c>
      <c r="N1719" s="307">
        <v>12.9</v>
      </c>
      <c r="O1719" s="50" t="s">
        <v>1343</v>
      </c>
      <c r="Q1719" s="50" t="s">
        <v>300</v>
      </c>
      <c r="R1719" s="50" t="s">
        <v>785</v>
      </c>
      <c r="T1719" s="308">
        <v>9.84</v>
      </c>
      <c r="U1719" s="309">
        <v>20</v>
      </c>
      <c r="V1719" s="310">
        <v>45200</v>
      </c>
      <c r="W1719" s="310">
        <v>45930</v>
      </c>
      <c r="X1719" s="50" t="s">
        <v>3396</v>
      </c>
      <c r="Y1719" s="50" t="s">
        <v>692</v>
      </c>
      <c r="AA1719" s="50" t="s">
        <v>856</v>
      </c>
      <c r="AD1719" s="50" t="s">
        <v>304</v>
      </c>
      <c r="AE1719" s="310">
        <v>42390</v>
      </c>
      <c r="AF1719" s="306" t="s">
        <v>2580</v>
      </c>
      <c r="AG1719" s="307">
        <v>2.2982823765404338E-3</v>
      </c>
      <c r="AH1719" s="307">
        <v>2.4001250550919951E-3</v>
      </c>
      <c r="AI1719" s="307">
        <v>0.47872580293184402</v>
      </c>
      <c r="AJ1719" s="50" t="s">
        <v>0</v>
      </c>
      <c r="AK1719" s="307">
        <v>32.043289093389859</v>
      </c>
      <c r="AL1719" s="307">
        <v>6.7039887772507578E-3</v>
      </c>
      <c r="AN1719" s="312">
        <v>15</v>
      </c>
      <c r="AO1719" s="313" t="s">
        <v>305</v>
      </c>
      <c r="AP1719" s="313" t="s">
        <v>0</v>
      </c>
      <c r="AQ1719" s="313" t="s">
        <v>386</v>
      </c>
      <c r="AR1719" s="314" t="s">
        <v>0</v>
      </c>
      <c r="AS1719" s="314"/>
    </row>
    <row r="1720" spans="1:45" x14ac:dyDescent="0.2">
      <c r="A1720" s="306" t="s">
        <v>1344</v>
      </c>
      <c r="B1720" s="50" t="s">
        <v>308</v>
      </c>
      <c r="C1720" s="50" t="s">
        <v>295</v>
      </c>
      <c r="D1720" s="50" t="s">
        <v>778</v>
      </c>
      <c r="E1720" s="50" t="s">
        <v>297</v>
      </c>
      <c r="F1720" s="50" t="s">
        <v>452</v>
      </c>
      <c r="G1720" s="50" t="s">
        <v>453</v>
      </c>
      <c r="H1720" s="50" t="s">
        <v>1149</v>
      </c>
      <c r="I1720" s="50" t="s">
        <v>992</v>
      </c>
      <c r="J1720" s="50" t="s">
        <v>993</v>
      </c>
      <c r="K1720" s="50" t="s">
        <v>782</v>
      </c>
      <c r="L1720" s="307">
        <v>9.3096985103773928</v>
      </c>
      <c r="M1720" s="308">
        <v>2</v>
      </c>
      <c r="N1720" s="307">
        <v>8.33</v>
      </c>
      <c r="O1720" s="50" t="s">
        <v>1339</v>
      </c>
      <c r="Q1720" s="50" t="s">
        <v>300</v>
      </c>
      <c r="R1720" s="50" t="s">
        <v>785</v>
      </c>
      <c r="T1720" s="308">
        <v>9.84</v>
      </c>
      <c r="U1720" s="309">
        <v>20</v>
      </c>
      <c r="V1720" s="310">
        <v>45200</v>
      </c>
      <c r="W1720" s="310">
        <v>45930</v>
      </c>
      <c r="X1720" s="50" t="s">
        <v>3396</v>
      </c>
      <c r="Y1720" s="50" t="s">
        <v>692</v>
      </c>
      <c r="AA1720" s="50" t="s">
        <v>856</v>
      </c>
      <c r="AD1720" s="50" t="s">
        <v>304</v>
      </c>
      <c r="AE1720" s="310">
        <v>42390</v>
      </c>
      <c r="AF1720" s="306" t="s">
        <v>2580</v>
      </c>
      <c r="AG1720" s="307">
        <v>1.4840846664016911E-3</v>
      </c>
      <c r="AH1720" s="307">
        <v>1.549848194489637E-3</v>
      </c>
      <c r="AI1720" s="307">
        <v>0.30913069290095041</v>
      </c>
      <c r="AJ1720" s="306" t="s">
        <v>0</v>
      </c>
      <c r="AK1720" s="307">
        <v>64.593374413453134</v>
      </c>
      <c r="AL1720" s="307">
        <v>4.3290098073254912E-3</v>
      </c>
      <c r="AN1720" s="312">
        <v>15</v>
      </c>
      <c r="AO1720" s="313" t="s">
        <v>305</v>
      </c>
      <c r="AP1720" s="313" t="s">
        <v>0</v>
      </c>
      <c r="AQ1720" s="313" t="s">
        <v>386</v>
      </c>
      <c r="AR1720" s="314" t="s">
        <v>0</v>
      </c>
      <c r="AS1720" s="314"/>
    </row>
    <row r="1721" spans="1:45" x14ac:dyDescent="0.2">
      <c r="A1721" s="306" t="s">
        <v>1345</v>
      </c>
      <c r="B1721" s="50" t="s">
        <v>308</v>
      </c>
      <c r="C1721" s="50" t="s">
        <v>295</v>
      </c>
      <c r="D1721" s="50" t="s">
        <v>778</v>
      </c>
      <c r="E1721" s="50" t="s">
        <v>297</v>
      </c>
      <c r="F1721" s="50" t="s">
        <v>452</v>
      </c>
      <c r="G1721" s="50" t="s">
        <v>453</v>
      </c>
      <c r="H1721" s="50" t="s">
        <v>1149</v>
      </c>
      <c r="I1721" s="50" t="s">
        <v>992</v>
      </c>
      <c r="J1721" s="50" t="s">
        <v>996</v>
      </c>
      <c r="K1721" s="50" t="s">
        <v>782</v>
      </c>
      <c r="L1721" s="307">
        <v>16.28917836599646</v>
      </c>
      <c r="M1721" s="308">
        <v>2</v>
      </c>
      <c r="N1721" s="307">
        <v>14.58</v>
      </c>
      <c r="O1721" s="50" t="s">
        <v>1341</v>
      </c>
      <c r="Q1721" s="50" t="s">
        <v>300</v>
      </c>
      <c r="R1721" s="50" t="s">
        <v>785</v>
      </c>
      <c r="T1721" s="308">
        <v>9.84</v>
      </c>
      <c r="U1721" s="309">
        <v>20</v>
      </c>
      <c r="V1721" s="310">
        <v>45200</v>
      </c>
      <c r="W1721" s="310">
        <v>45930</v>
      </c>
      <c r="X1721" s="50" t="s">
        <v>3396</v>
      </c>
      <c r="Y1721" s="50" t="s">
        <v>692</v>
      </c>
      <c r="AA1721" s="50" t="s">
        <v>856</v>
      </c>
      <c r="AD1721" s="50" t="s">
        <v>304</v>
      </c>
      <c r="AE1721" s="310">
        <v>42390</v>
      </c>
      <c r="AF1721" s="306" t="s">
        <v>2580</v>
      </c>
      <c r="AG1721" s="307">
        <v>2.5967027626416141E-3</v>
      </c>
      <c r="AH1721" s="307">
        <v>2.7117691998423121E-3</v>
      </c>
      <c r="AI1721" s="307">
        <v>0.54088593625826564</v>
      </c>
      <c r="AJ1721" s="306" t="s">
        <v>0</v>
      </c>
      <c r="AK1721" s="307">
        <v>25.224815222864098</v>
      </c>
      <c r="AL1721" s="307">
        <v>7.5744679401883574E-3</v>
      </c>
      <c r="AN1721" s="312">
        <v>15</v>
      </c>
      <c r="AO1721" s="313" t="s">
        <v>305</v>
      </c>
      <c r="AP1721" s="313" t="s">
        <v>0</v>
      </c>
      <c r="AQ1721" s="313" t="s">
        <v>386</v>
      </c>
      <c r="AR1721" s="314" t="s">
        <v>0</v>
      </c>
      <c r="AS1721" s="314"/>
    </row>
    <row r="1722" spans="1:45" x14ac:dyDescent="0.2">
      <c r="A1722" s="306" t="s">
        <v>1346</v>
      </c>
      <c r="B1722" s="50" t="s">
        <v>308</v>
      </c>
      <c r="C1722" s="50" t="s">
        <v>295</v>
      </c>
      <c r="D1722" s="50" t="s">
        <v>778</v>
      </c>
      <c r="E1722" s="50" t="s">
        <v>297</v>
      </c>
      <c r="F1722" s="50" t="s">
        <v>452</v>
      </c>
      <c r="G1722" s="50" t="s">
        <v>453</v>
      </c>
      <c r="H1722" s="50" t="s">
        <v>1149</v>
      </c>
      <c r="I1722" s="50" t="s">
        <v>992</v>
      </c>
      <c r="J1722" s="50" t="s">
        <v>999</v>
      </c>
      <c r="K1722" s="50" t="s">
        <v>782</v>
      </c>
      <c r="L1722" s="307">
        <v>16.28917836599646</v>
      </c>
      <c r="M1722" s="308">
        <v>2</v>
      </c>
      <c r="N1722" s="307">
        <v>14.58</v>
      </c>
      <c r="O1722" s="50" t="s">
        <v>1343</v>
      </c>
      <c r="Q1722" s="50" t="s">
        <v>300</v>
      </c>
      <c r="R1722" s="50" t="s">
        <v>785</v>
      </c>
      <c r="T1722" s="308">
        <v>9.84</v>
      </c>
      <c r="U1722" s="309">
        <v>20</v>
      </c>
      <c r="V1722" s="310">
        <v>45200</v>
      </c>
      <c r="W1722" s="310">
        <v>45930</v>
      </c>
      <c r="X1722" s="50" t="s">
        <v>3396</v>
      </c>
      <c r="Y1722" s="50" t="s">
        <v>692</v>
      </c>
      <c r="AA1722" s="50" t="s">
        <v>856</v>
      </c>
      <c r="AD1722" s="50" t="s">
        <v>304</v>
      </c>
      <c r="AE1722" s="310">
        <v>42390</v>
      </c>
      <c r="AF1722" s="306" t="s">
        <v>2580</v>
      </c>
      <c r="AG1722" s="307">
        <v>2.5967027626416141E-3</v>
      </c>
      <c r="AH1722" s="307">
        <v>2.7117691998423121E-3</v>
      </c>
      <c r="AI1722" s="307">
        <v>0.54088593625826564</v>
      </c>
      <c r="AJ1722" s="50" t="s">
        <v>0</v>
      </c>
      <c r="AK1722" s="307">
        <v>25.224815222864098</v>
      </c>
      <c r="AL1722" s="307">
        <v>7.5744679401883574E-3</v>
      </c>
      <c r="AN1722" s="312">
        <v>15</v>
      </c>
      <c r="AO1722" s="313" t="s">
        <v>305</v>
      </c>
      <c r="AP1722" s="313" t="s">
        <v>0</v>
      </c>
      <c r="AQ1722" s="313" t="s">
        <v>386</v>
      </c>
      <c r="AR1722" s="314" t="s">
        <v>0</v>
      </c>
      <c r="AS1722" s="314"/>
    </row>
    <row r="1723" spans="1:45" x14ac:dyDescent="0.2">
      <c r="A1723" s="306" t="s">
        <v>1347</v>
      </c>
      <c r="B1723" s="50" t="s">
        <v>310</v>
      </c>
      <c r="C1723" s="50" t="s">
        <v>295</v>
      </c>
      <c r="D1723" s="50" t="s">
        <v>778</v>
      </c>
      <c r="E1723" s="50" t="s">
        <v>297</v>
      </c>
      <c r="F1723" s="50" t="s">
        <v>452</v>
      </c>
      <c r="G1723" s="50" t="s">
        <v>453</v>
      </c>
      <c r="H1723" s="50" t="s">
        <v>1149</v>
      </c>
      <c r="I1723" s="50" t="s">
        <v>992</v>
      </c>
      <c r="J1723" s="50" t="s">
        <v>993</v>
      </c>
      <c r="K1723" s="50" t="s">
        <v>782</v>
      </c>
      <c r="L1723" s="307">
        <v>9.3096985103773928</v>
      </c>
      <c r="M1723" s="308">
        <v>2</v>
      </c>
      <c r="N1723" s="307">
        <v>8.33</v>
      </c>
      <c r="O1723" s="50" t="s">
        <v>1339</v>
      </c>
      <c r="Q1723" s="50" t="s">
        <v>300</v>
      </c>
      <c r="R1723" s="50" t="s">
        <v>785</v>
      </c>
      <c r="T1723" s="308">
        <v>9.84</v>
      </c>
      <c r="U1723" s="309">
        <v>20</v>
      </c>
      <c r="V1723" s="310">
        <v>45200</v>
      </c>
      <c r="W1723" s="310">
        <v>45930</v>
      </c>
      <c r="X1723" s="50" t="s">
        <v>3396</v>
      </c>
      <c r="Y1723" s="50" t="s">
        <v>692</v>
      </c>
      <c r="AA1723" s="50" t="s">
        <v>856</v>
      </c>
      <c r="AD1723" s="50" t="s">
        <v>304</v>
      </c>
      <c r="AE1723" s="310">
        <v>42390</v>
      </c>
      <c r="AF1723" s="306" t="s">
        <v>2580</v>
      </c>
      <c r="AG1723" s="307">
        <v>1.4840846664016911E-3</v>
      </c>
      <c r="AH1723" s="307">
        <v>1.549848194489637E-3</v>
      </c>
      <c r="AI1723" s="307">
        <v>0.30913069290095041</v>
      </c>
      <c r="AJ1723" s="306" t="s">
        <v>0</v>
      </c>
      <c r="AK1723" s="307">
        <v>64.593374413453134</v>
      </c>
      <c r="AL1723" s="307">
        <v>4.3290098073254912E-3</v>
      </c>
      <c r="AN1723" s="312">
        <v>15</v>
      </c>
      <c r="AO1723" s="313" t="s">
        <v>305</v>
      </c>
      <c r="AP1723" s="313" t="s">
        <v>0</v>
      </c>
      <c r="AQ1723" s="313" t="s">
        <v>386</v>
      </c>
      <c r="AR1723" s="314" t="s">
        <v>0</v>
      </c>
      <c r="AS1723" s="314"/>
    </row>
    <row r="1724" spans="1:45" x14ac:dyDescent="0.2">
      <c r="A1724" s="306" t="s">
        <v>1348</v>
      </c>
      <c r="B1724" s="50" t="s">
        <v>310</v>
      </c>
      <c r="C1724" s="50" t="s">
        <v>295</v>
      </c>
      <c r="D1724" s="50" t="s">
        <v>778</v>
      </c>
      <c r="E1724" s="50" t="s">
        <v>297</v>
      </c>
      <c r="F1724" s="50" t="s">
        <v>452</v>
      </c>
      <c r="G1724" s="50" t="s">
        <v>453</v>
      </c>
      <c r="H1724" s="50" t="s">
        <v>1149</v>
      </c>
      <c r="I1724" s="50" t="s">
        <v>992</v>
      </c>
      <c r="J1724" s="50" t="s">
        <v>996</v>
      </c>
      <c r="K1724" s="50" t="s">
        <v>782</v>
      </c>
      <c r="L1724" s="307">
        <v>16.28917836599646</v>
      </c>
      <c r="M1724" s="308">
        <v>2</v>
      </c>
      <c r="N1724" s="307">
        <v>14.58</v>
      </c>
      <c r="O1724" s="50" t="s">
        <v>1341</v>
      </c>
      <c r="Q1724" s="50" t="s">
        <v>300</v>
      </c>
      <c r="R1724" s="50" t="s">
        <v>785</v>
      </c>
      <c r="T1724" s="308">
        <v>9.84</v>
      </c>
      <c r="U1724" s="309">
        <v>20</v>
      </c>
      <c r="V1724" s="310">
        <v>45200</v>
      </c>
      <c r="W1724" s="310">
        <v>45930</v>
      </c>
      <c r="X1724" s="50" t="s">
        <v>3396</v>
      </c>
      <c r="Y1724" s="50" t="s">
        <v>692</v>
      </c>
      <c r="AA1724" s="50" t="s">
        <v>856</v>
      </c>
      <c r="AD1724" s="50" t="s">
        <v>304</v>
      </c>
      <c r="AE1724" s="310">
        <v>42390</v>
      </c>
      <c r="AF1724" s="306" t="s">
        <v>2580</v>
      </c>
      <c r="AG1724" s="307">
        <v>2.5967027626416141E-3</v>
      </c>
      <c r="AH1724" s="307">
        <v>2.7117691998423121E-3</v>
      </c>
      <c r="AI1724" s="307">
        <v>0.54088593625826564</v>
      </c>
      <c r="AJ1724" s="306" t="s">
        <v>0</v>
      </c>
      <c r="AK1724" s="307">
        <v>25.224815222864098</v>
      </c>
      <c r="AL1724" s="307">
        <v>7.5744679401883574E-3</v>
      </c>
      <c r="AN1724" s="312">
        <v>15</v>
      </c>
      <c r="AO1724" s="313" t="s">
        <v>305</v>
      </c>
      <c r="AP1724" s="313" t="s">
        <v>0</v>
      </c>
      <c r="AQ1724" s="313" t="s">
        <v>386</v>
      </c>
      <c r="AR1724" s="314" t="s">
        <v>0</v>
      </c>
      <c r="AS1724" s="314"/>
    </row>
    <row r="1725" spans="1:45" x14ac:dyDescent="0.2">
      <c r="A1725" s="306" t="s">
        <v>1349</v>
      </c>
      <c r="B1725" s="50" t="s">
        <v>310</v>
      </c>
      <c r="C1725" s="50" t="s">
        <v>295</v>
      </c>
      <c r="D1725" s="50" t="s">
        <v>778</v>
      </c>
      <c r="E1725" s="50" t="s">
        <v>297</v>
      </c>
      <c r="F1725" s="50" t="s">
        <v>452</v>
      </c>
      <c r="G1725" s="50" t="s">
        <v>453</v>
      </c>
      <c r="H1725" s="50" t="s">
        <v>1149</v>
      </c>
      <c r="I1725" s="50" t="s">
        <v>992</v>
      </c>
      <c r="J1725" s="50" t="s">
        <v>999</v>
      </c>
      <c r="K1725" s="50" t="s">
        <v>782</v>
      </c>
      <c r="L1725" s="307">
        <v>16.28917836599646</v>
      </c>
      <c r="M1725" s="308">
        <v>2</v>
      </c>
      <c r="N1725" s="307">
        <v>14.58</v>
      </c>
      <c r="O1725" s="50" t="s">
        <v>1343</v>
      </c>
      <c r="Q1725" s="50" t="s">
        <v>300</v>
      </c>
      <c r="R1725" s="50" t="s">
        <v>785</v>
      </c>
      <c r="T1725" s="308">
        <v>9.84</v>
      </c>
      <c r="U1725" s="309">
        <v>20</v>
      </c>
      <c r="V1725" s="310">
        <v>45200</v>
      </c>
      <c r="W1725" s="310">
        <v>45930</v>
      </c>
      <c r="X1725" s="50" t="s">
        <v>3396</v>
      </c>
      <c r="Y1725" s="50" t="s">
        <v>692</v>
      </c>
      <c r="AA1725" s="50" t="s">
        <v>856</v>
      </c>
      <c r="AD1725" s="50" t="s">
        <v>304</v>
      </c>
      <c r="AE1725" s="310">
        <v>42390</v>
      </c>
      <c r="AF1725" s="306" t="s">
        <v>2580</v>
      </c>
      <c r="AG1725" s="307">
        <v>2.5967027626416141E-3</v>
      </c>
      <c r="AH1725" s="307">
        <v>2.7117691998423121E-3</v>
      </c>
      <c r="AI1725" s="307">
        <v>0.54088593625826564</v>
      </c>
      <c r="AJ1725" s="50" t="s">
        <v>0</v>
      </c>
      <c r="AK1725" s="307">
        <v>25.224815222864098</v>
      </c>
      <c r="AL1725" s="307">
        <v>7.5744679401883574E-3</v>
      </c>
      <c r="AN1725" s="312">
        <v>15</v>
      </c>
      <c r="AO1725" s="313" t="s">
        <v>305</v>
      </c>
      <c r="AP1725" s="313" t="s">
        <v>0</v>
      </c>
      <c r="AQ1725" s="313" t="s">
        <v>386</v>
      </c>
      <c r="AR1725" s="314" t="s">
        <v>0</v>
      </c>
      <c r="AS1725" s="314"/>
    </row>
    <row r="1726" spans="1:45" x14ac:dyDescent="0.2">
      <c r="A1726" s="306" t="s">
        <v>1350</v>
      </c>
      <c r="B1726" s="50" t="s">
        <v>294</v>
      </c>
      <c r="C1726" s="50" t="s">
        <v>295</v>
      </c>
      <c r="D1726" s="50" t="s">
        <v>778</v>
      </c>
      <c r="E1726" s="50" t="s">
        <v>297</v>
      </c>
      <c r="F1726" s="50" t="s">
        <v>452</v>
      </c>
      <c r="G1726" s="50" t="s">
        <v>453</v>
      </c>
      <c r="H1726" s="50" t="s">
        <v>1243</v>
      </c>
      <c r="I1726" s="50" t="s">
        <v>992</v>
      </c>
      <c r="J1726" s="50" t="s">
        <v>993</v>
      </c>
      <c r="K1726" s="50" t="s">
        <v>782</v>
      </c>
      <c r="L1726" s="307">
        <v>3.9200368677138679</v>
      </c>
      <c r="M1726" s="308">
        <v>2</v>
      </c>
      <c r="N1726" s="307">
        <v>3.51</v>
      </c>
      <c r="O1726" s="50" t="s">
        <v>1351</v>
      </c>
      <c r="Q1726" s="50" t="s">
        <v>300</v>
      </c>
      <c r="R1726" s="50" t="s">
        <v>905</v>
      </c>
      <c r="T1726" s="308">
        <v>9.81</v>
      </c>
      <c r="U1726" s="309">
        <v>20</v>
      </c>
      <c r="V1726" s="310">
        <v>45200</v>
      </c>
      <c r="W1726" s="310">
        <v>45930</v>
      </c>
      <c r="X1726" s="50" t="s">
        <v>2899</v>
      </c>
      <c r="Y1726" s="50" t="s">
        <v>692</v>
      </c>
      <c r="AA1726" s="50" t="s">
        <v>856</v>
      </c>
      <c r="AD1726" s="50" t="s">
        <v>360</v>
      </c>
      <c r="AF1726" s="306"/>
      <c r="AG1726" s="307">
        <v>1.4608211435964947E-3</v>
      </c>
      <c r="AH1726" s="307">
        <v>1.5255538064177484E-3</v>
      </c>
      <c r="AI1726" s="307">
        <v>0.30459451331489812</v>
      </c>
      <c r="AJ1726" s="306" t="s">
        <v>0</v>
      </c>
      <c r="AK1726" s="307">
        <v>65.961713728407872</v>
      </c>
      <c r="AL1726" s="307">
        <v>4.261151132779104E-3</v>
      </c>
      <c r="AN1726" s="312">
        <v>15</v>
      </c>
      <c r="AO1726" s="313" t="s">
        <v>305</v>
      </c>
      <c r="AP1726" s="313" t="s">
        <v>0</v>
      </c>
      <c r="AQ1726" s="313" t="s">
        <v>386</v>
      </c>
      <c r="AR1726" s="314" t="s">
        <v>0</v>
      </c>
      <c r="AS1726" s="314"/>
    </row>
    <row r="1727" spans="1:45" x14ac:dyDescent="0.2">
      <c r="A1727" s="306" t="s">
        <v>1352</v>
      </c>
      <c r="B1727" s="50" t="s">
        <v>294</v>
      </c>
      <c r="C1727" s="50" t="s">
        <v>295</v>
      </c>
      <c r="D1727" s="50" t="s">
        <v>778</v>
      </c>
      <c r="E1727" s="50" t="s">
        <v>297</v>
      </c>
      <c r="F1727" s="50" t="s">
        <v>452</v>
      </c>
      <c r="G1727" s="50" t="s">
        <v>453</v>
      </c>
      <c r="H1727" s="50" t="s">
        <v>1243</v>
      </c>
      <c r="I1727" s="50" t="s">
        <v>992</v>
      </c>
      <c r="J1727" s="50" t="s">
        <v>996</v>
      </c>
      <c r="K1727" s="50" t="s">
        <v>782</v>
      </c>
      <c r="L1727" s="307">
        <v>4.0148113002493364</v>
      </c>
      <c r="M1727" s="308">
        <v>2</v>
      </c>
      <c r="N1727" s="307">
        <v>3.59</v>
      </c>
      <c r="O1727" s="50" t="s">
        <v>1353</v>
      </c>
      <c r="Q1727" s="50" t="s">
        <v>300</v>
      </c>
      <c r="R1727" s="50" t="s">
        <v>905</v>
      </c>
      <c r="T1727" s="308">
        <v>9.81</v>
      </c>
      <c r="U1727" s="309">
        <v>20</v>
      </c>
      <c r="V1727" s="310">
        <v>45200</v>
      </c>
      <c r="W1727" s="310">
        <v>45930</v>
      </c>
      <c r="X1727" s="50" t="s">
        <v>2899</v>
      </c>
      <c r="Y1727" s="50" t="s">
        <v>692</v>
      </c>
      <c r="AA1727" s="50" t="s">
        <v>856</v>
      </c>
      <c r="AD1727" s="50" t="s">
        <v>360</v>
      </c>
      <c r="AF1727" s="306"/>
      <c r="AG1727" s="307">
        <v>2.9119997805757453E-3</v>
      </c>
      <c r="AH1727" s="307">
        <v>3.0410378224728454E-3</v>
      </c>
      <c r="AI1727" s="307">
        <v>0.60717847617802478</v>
      </c>
      <c r="AJ1727" s="306" t="s">
        <v>0</v>
      </c>
      <c r="AK1727" s="307">
        <v>19.491439932200855</v>
      </c>
      <c r="AL1727" s="307">
        <v>8.4941754971478451E-3</v>
      </c>
      <c r="AN1727" s="312">
        <v>15</v>
      </c>
      <c r="AO1727" s="313" t="s">
        <v>305</v>
      </c>
      <c r="AP1727" s="313" t="s">
        <v>0</v>
      </c>
      <c r="AQ1727" s="313" t="s">
        <v>386</v>
      </c>
      <c r="AR1727" s="314" t="s">
        <v>0</v>
      </c>
      <c r="AS1727" s="314"/>
    </row>
    <row r="1728" spans="1:45" x14ac:dyDescent="0.2">
      <c r="A1728" s="306" t="s">
        <v>1354</v>
      </c>
      <c r="B1728" s="50" t="s">
        <v>294</v>
      </c>
      <c r="C1728" s="50" t="s">
        <v>295</v>
      </c>
      <c r="D1728" s="50" t="s">
        <v>778</v>
      </c>
      <c r="E1728" s="50" t="s">
        <v>297</v>
      </c>
      <c r="F1728" s="50" t="s">
        <v>452</v>
      </c>
      <c r="G1728" s="50" t="s">
        <v>453</v>
      </c>
      <c r="H1728" s="50" t="s">
        <v>1243</v>
      </c>
      <c r="I1728" s="50" t="s">
        <v>992</v>
      </c>
      <c r="J1728" s="50" t="s">
        <v>999</v>
      </c>
      <c r="K1728" s="50" t="s">
        <v>782</v>
      </c>
      <c r="L1728" s="307">
        <v>4.0148113002493364</v>
      </c>
      <c r="M1728" s="308">
        <v>2</v>
      </c>
      <c r="N1728" s="307">
        <v>3.59</v>
      </c>
      <c r="O1728" s="50" t="s">
        <v>1355</v>
      </c>
      <c r="Q1728" s="50" t="s">
        <v>300</v>
      </c>
      <c r="R1728" s="50" t="s">
        <v>905</v>
      </c>
      <c r="T1728" s="308">
        <v>9.81</v>
      </c>
      <c r="U1728" s="309">
        <v>20</v>
      </c>
      <c r="V1728" s="310">
        <v>45200</v>
      </c>
      <c r="W1728" s="310">
        <v>45930</v>
      </c>
      <c r="X1728" s="50" t="s">
        <v>2899</v>
      </c>
      <c r="Y1728" s="50" t="s">
        <v>692</v>
      </c>
      <c r="AA1728" s="50" t="s">
        <v>856</v>
      </c>
      <c r="AD1728" s="50" t="s">
        <v>360</v>
      </c>
      <c r="AF1728" s="306"/>
      <c r="AG1728" s="307">
        <v>2.2511887384320064E-3</v>
      </c>
      <c r="AH1728" s="307">
        <v>2.3509445793100702E-3</v>
      </c>
      <c r="AI1728" s="307">
        <v>0.46939335535252835</v>
      </c>
      <c r="AJ1728" s="50" t="s">
        <v>0</v>
      </c>
      <c r="AK1728" s="307">
        <v>33.222902104749714</v>
      </c>
      <c r="AL1728" s="307">
        <v>6.5666187027196912E-3</v>
      </c>
      <c r="AN1728" s="312">
        <v>15</v>
      </c>
      <c r="AO1728" s="313" t="s">
        <v>305</v>
      </c>
      <c r="AP1728" s="313" t="s">
        <v>0</v>
      </c>
      <c r="AQ1728" s="313" t="s">
        <v>386</v>
      </c>
      <c r="AR1728" s="314" t="s">
        <v>0</v>
      </c>
      <c r="AS1728" s="314"/>
    </row>
    <row r="1729" spans="1:46" x14ac:dyDescent="0.2">
      <c r="A1729" s="306" t="s">
        <v>1356</v>
      </c>
      <c r="B1729" s="50" t="s">
        <v>308</v>
      </c>
      <c r="C1729" s="50" t="s">
        <v>295</v>
      </c>
      <c r="D1729" s="50" t="s">
        <v>778</v>
      </c>
      <c r="E1729" s="50" t="s">
        <v>297</v>
      </c>
      <c r="F1729" s="50" t="s">
        <v>452</v>
      </c>
      <c r="G1729" s="50" t="s">
        <v>453</v>
      </c>
      <c r="H1729" s="50" t="s">
        <v>1243</v>
      </c>
      <c r="I1729" s="50" t="s">
        <v>992</v>
      </c>
      <c r="J1729" s="50" t="s">
        <v>993</v>
      </c>
      <c r="K1729" s="50" t="s">
        <v>782</v>
      </c>
      <c r="L1729" s="307">
        <v>5.5439033275615124</v>
      </c>
      <c r="M1729" s="308">
        <v>2</v>
      </c>
      <c r="N1729" s="307">
        <v>4.96</v>
      </c>
      <c r="O1729" s="50" t="s">
        <v>1351</v>
      </c>
      <c r="Q1729" s="50" t="s">
        <v>300</v>
      </c>
      <c r="R1729" s="50" t="s">
        <v>905</v>
      </c>
      <c r="T1729" s="308">
        <v>9.81</v>
      </c>
      <c r="U1729" s="309">
        <v>20</v>
      </c>
      <c r="V1729" s="310">
        <v>45200</v>
      </c>
      <c r="W1729" s="310">
        <v>45930</v>
      </c>
      <c r="X1729" s="50" t="s">
        <v>2899</v>
      </c>
      <c r="Y1729" s="50" t="s">
        <v>692</v>
      </c>
      <c r="AA1729" s="50" t="s">
        <v>856</v>
      </c>
      <c r="AD1729" s="50" t="s">
        <v>360</v>
      </c>
      <c r="AF1729" s="306"/>
      <c r="AG1729" s="307">
        <v>2.2101160941608981E-3</v>
      </c>
      <c r="AH1729" s="307">
        <v>2.3080519027616131E-3</v>
      </c>
      <c r="AI1729" s="307">
        <v>0.46082933494034228</v>
      </c>
      <c r="AJ1729" s="306" t="s">
        <v>0</v>
      </c>
      <c r="AK1729" s="307">
        <v>34.347425274196667</v>
      </c>
      <c r="AL1729" s="307">
        <v>6.4468116028366888E-3</v>
      </c>
      <c r="AN1729" s="312">
        <v>15</v>
      </c>
      <c r="AO1729" s="313" t="s">
        <v>305</v>
      </c>
      <c r="AP1729" s="313" t="s">
        <v>0</v>
      </c>
      <c r="AQ1729" s="313" t="s">
        <v>386</v>
      </c>
      <c r="AR1729" s="314" t="s">
        <v>0</v>
      </c>
      <c r="AS1729" s="314"/>
    </row>
    <row r="1730" spans="1:46" x14ac:dyDescent="0.2">
      <c r="A1730" s="306" t="s">
        <v>1357</v>
      </c>
      <c r="B1730" s="50" t="s">
        <v>308</v>
      </c>
      <c r="C1730" s="50" t="s">
        <v>295</v>
      </c>
      <c r="D1730" s="50" t="s">
        <v>778</v>
      </c>
      <c r="E1730" s="50" t="s">
        <v>297</v>
      </c>
      <c r="F1730" s="50" t="s">
        <v>452</v>
      </c>
      <c r="G1730" s="50" t="s">
        <v>453</v>
      </c>
      <c r="H1730" s="50" t="s">
        <v>1243</v>
      </c>
      <c r="I1730" s="50" t="s">
        <v>992</v>
      </c>
      <c r="J1730" s="50" t="s">
        <v>996</v>
      </c>
      <c r="K1730" s="50" t="s">
        <v>782</v>
      </c>
      <c r="L1730" s="307">
        <v>7.1448052113416987</v>
      </c>
      <c r="M1730" s="308">
        <v>2</v>
      </c>
      <c r="N1730" s="307">
        <v>6.39</v>
      </c>
      <c r="O1730" s="50" t="s">
        <v>1353</v>
      </c>
      <c r="Q1730" s="50" t="s">
        <v>300</v>
      </c>
      <c r="R1730" s="50" t="s">
        <v>905</v>
      </c>
      <c r="T1730" s="308">
        <v>9.81</v>
      </c>
      <c r="U1730" s="309">
        <v>20</v>
      </c>
      <c r="V1730" s="310">
        <v>45200</v>
      </c>
      <c r="W1730" s="310">
        <v>45930</v>
      </c>
      <c r="X1730" s="50" t="s">
        <v>2899</v>
      </c>
      <c r="Y1730" s="50" t="s">
        <v>692</v>
      </c>
      <c r="AA1730" s="50" t="s">
        <v>856</v>
      </c>
      <c r="AD1730" s="50" t="s">
        <v>360</v>
      </c>
      <c r="AF1730" s="306"/>
      <c r="AG1730" s="307">
        <v>4.3406718322470013E-3</v>
      </c>
      <c r="AH1730" s="307">
        <v>4.5330179297595188E-3</v>
      </c>
      <c r="AI1730" s="307">
        <v>0.9050696110188311</v>
      </c>
      <c r="AJ1730" s="306" t="s">
        <v>0</v>
      </c>
      <c r="AK1730" s="307">
        <v>4.0947630107533834</v>
      </c>
      <c r="AL1730" s="307">
        <v>1.2661549140413227E-2</v>
      </c>
      <c r="AN1730" s="312">
        <v>15</v>
      </c>
      <c r="AO1730" s="313" t="s">
        <v>305</v>
      </c>
      <c r="AP1730" s="313" t="s">
        <v>0</v>
      </c>
      <c r="AQ1730" s="313" t="s">
        <v>386</v>
      </c>
      <c r="AR1730" s="314" t="s">
        <v>0</v>
      </c>
      <c r="AS1730" s="314"/>
    </row>
    <row r="1731" spans="1:46" x14ac:dyDescent="0.2">
      <c r="A1731" s="306" t="s">
        <v>1358</v>
      </c>
      <c r="B1731" s="50" t="s">
        <v>308</v>
      </c>
      <c r="C1731" s="50" t="s">
        <v>295</v>
      </c>
      <c r="D1731" s="50" t="s">
        <v>778</v>
      </c>
      <c r="E1731" s="50" t="s">
        <v>297</v>
      </c>
      <c r="F1731" s="50" t="s">
        <v>452</v>
      </c>
      <c r="G1731" s="50" t="s">
        <v>453</v>
      </c>
      <c r="H1731" s="50" t="s">
        <v>1243</v>
      </c>
      <c r="I1731" s="50" t="s">
        <v>992</v>
      </c>
      <c r="J1731" s="50" t="s">
        <v>999</v>
      </c>
      <c r="K1731" s="50" t="s">
        <v>782</v>
      </c>
      <c r="L1731" s="307">
        <v>7.1448052113416987</v>
      </c>
      <c r="M1731" s="308">
        <v>2</v>
      </c>
      <c r="N1731" s="307">
        <v>6.39</v>
      </c>
      <c r="O1731" s="50" t="s">
        <v>1355</v>
      </c>
      <c r="Q1731" s="50" t="s">
        <v>300</v>
      </c>
      <c r="R1731" s="50" t="s">
        <v>905</v>
      </c>
      <c r="T1731" s="308">
        <v>9.81</v>
      </c>
      <c r="U1731" s="309">
        <v>20</v>
      </c>
      <c r="V1731" s="310">
        <v>45200</v>
      </c>
      <c r="W1731" s="310">
        <v>45930</v>
      </c>
      <c r="X1731" s="50" t="s">
        <v>2899</v>
      </c>
      <c r="Y1731" s="50" t="s">
        <v>692</v>
      </c>
      <c r="AA1731" s="50" t="s">
        <v>856</v>
      </c>
      <c r="AD1731" s="50" t="s">
        <v>360</v>
      </c>
      <c r="AF1731" s="306"/>
      <c r="AG1731" s="307">
        <v>3.371051499424012E-3</v>
      </c>
      <c r="AH1731" s="307">
        <v>3.5204312787500787E-3</v>
      </c>
      <c r="AI1731" s="307">
        <v>0.70289494051171608</v>
      </c>
      <c r="AJ1731" s="50" t="s">
        <v>0</v>
      </c>
      <c r="AK1731" s="307">
        <v>13.121319669160304</v>
      </c>
      <c r="AL1731" s="307">
        <v>9.8332092045589105E-3</v>
      </c>
      <c r="AN1731" s="312">
        <v>15</v>
      </c>
      <c r="AO1731" s="313" t="s">
        <v>305</v>
      </c>
      <c r="AP1731" s="313" t="s">
        <v>0</v>
      </c>
      <c r="AQ1731" s="313" t="s">
        <v>386</v>
      </c>
      <c r="AR1731" s="314" t="s">
        <v>0</v>
      </c>
      <c r="AS1731" s="314"/>
    </row>
    <row r="1732" spans="1:46" x14ac:dyDescent="0.2">
      <c r="A1732" s="306" t="s">
        <v>1359</v>
      </c>
      <c r="B1732" s="50" t="s">
        <v>310</v>
      </c>
      <c r="C1732" s="50" t="s">
        <v>295</v>
      </c>
      <c r="D1732" s="50" t="s">
        <v>778</v>
      </c>
      <c r="E1732" s="50" t="s">
        <v>297</v>
      </c>
      <c r="F1732" s="50" t="s">
        <v>452</v>
      </c>
      <c r="G1732" s="50" t="s">
        <v>453</v>
      </c>
      <c r="H1732" s="50" t="s">
        <v>1243</v>
      </c>
      <c r="I1732" s="50" t="s">
        <v>992</v>
      </c>
      <c r="J1732" s="50" t="s">
        <v>993</v>
      </c>
      <c r="K1732" s="50" t="s">
        <v>782</v>
      </c>
      <c r="L1732" s="307">
        <v>5.5439033275615124</v>
      </c>
      <c r="M1732" s="308">
        <v>2</v>
      </c>
      <c r="N1732" s="307">
        <v>4.96</v>
      </c>
      <c r="O1732" s="50" t="s">
        <v>1351</v>
      </c>
      <c r="Q1732" s="50" t="s">
        <v>300</v>
      </c>
      <c r="R1732" s="50" t="s">
        <v>905</v>
      </c>
      <c r="T1732" s="308">
        <v>9.81</v>
      </c>
      <c r="U1732" s="309">
        <v>20</v>
      </c>
      <c r="V1732" s="310">
        <v>45200</v>
      </c>
      <c r="W1732" s="310">
        <v>45930</v>
      </c>
      <c r="X1732" s="50" t="s">
        <v>2899</v>
      </c>
      <c r="Y1732" s="50" t="s">
        <v>692</v>
      </c>
      <c r="AA1732" s="50" t="s">
        <v>856</v>
      </c>
      <c r="AD1732" s="50" t="s">
        <v>360</v>
      </c>
      <c r="AF1732" s="306"/>
      <c r="AG1732" s="307">
        <v>2.8977855177114396E-3</v>
      </c>
      <c r="AH1732" s="307">
        <v>3.0261936898333922E-3</v>
      </c>
      <c r="AI1732" s="307">
        <v>0.60421467291007436</v>
      </c>
      <c r="AJ1732" s="306" t="s">
        <v>0</v>
      </c>
      <c r="AK1732" s="307">
        <v>19.720901261894774</v>
      </c>
      <c r="AL1732" s="307">
        <v>8.4527131165057223E-3</v>
      </c>
      <c r="AN1732" s="312">
        <v>15</v>
      </c>
      <c r="AO1732" s="313" t="s">
        <v>305</v>
      </c>
      <c r="AP1732" s="313" t="s">
        <v>0</v>
      </c>
      <c r="AQ1732" s="313" t="s">
        <v>386</v>
      </c>
      <c r="AR1732" s="314" t="s">
        <v>0</v>
      </c>
      <c r="AS1732" s="314"/>
    </row>
    <row r="1733" spans="1:46" x14ac:dyDescent="0.2">
      <c r="A1733" s="306" t="s">
        <v>1360</v>
      </c>
      <c r="B1733" s="50" t="s">
        <v>310</v>
      </c>
      <c r="C1733" s="50" t="s">
        <v>295</v>
      </c>
      <c r="D1733" s="50" t="s">
        <v>778</v>
      </c>
      <c r="E1733" s="50" t="s">
        <v>297</v>
      </c>
      <c r="F1733" s="50" t="s">
        <v>452</v>
      </c>
      <c r="G1733" s="50" t="s">
        <v>453</v>
      </c>
      <c r="H1733" s="50" t="s">
        <v>1243</v>
      </c>
      <c r="I1733" s="50" t="s">
        <v>992</v>
      </c>
      <c r="J1733" s="50" t="s">
        <v>996</v>
      </c>
      <c r="K1733" s="50" t="s">
        <v>782</v>
      </c>
      <c r="L1733" s="307">
        <v>7.1448052113416987</v>
      </c>
      <c r="M1733" s="308">
        <v>2</v>
      </c>
      <c r="N1733" s="307">
        <v>6.39</v>
      </c>
      <c r="O1733" s="50" t="s">
        <v>1353</v>
      </c>
      <c r="Q1733" s="50" t="s">
        <v>300</v>
      </c>
      <c r="R1733" s="50" t="s">
        <v>905</v>
      </c>
      <c r="T1733" s="308">
        <v>9.81</v>
      </c>
      <c r="U1733" s="309">
        <v>20</v>
      </c>
      <c r="V1733" s="310">
        <v>45200</v>
      </c>
      <c r="W1733" s="310">
        <v>45930</v>
      </c>
      <c r="X1733" s="50" t="s">
        <v>2899</v>
      </c>
      <c r="Y1733" s="50" t="s">
        <v>692</v>
      </c>
      <c r="AA1733" s="50" t="s">
        <v>856</v>
      </c>
      <c r="AD1733" s="50" t="s">
        <v>360</v>
      </c>
      <c r="AF1733" s="306"/>
      <c r="AG1733" s="307">
        <v>5.6417348261650303E-3</v>
      </c>
      <c r="AH1733" s="307">
        <v>5.891734300659179E-3</v>
      </c>
      <c r="AI1733" s="307">
        <v>1.1763530950795948</v>
      </c>
      <c r="AJ1733" s="306" t="s">
        <v>181</v>
      </c>
      <c r="AK1733" s="307">
        <v>-3.1424514229359533</v>
      </c>
      <c r="AL1733" s="307">
        <v>1.64566927653895E-2</v>
      </c>
      <c r="AN1733" s="312">
        <v>15</v>
      </c>
      <c r="AO1733" s="313" t="s">
        <v>305</v>
      </c>
      <c r="AP1733" s="313" t="s">
        <v>0</v>
      </c>
      <c r="AQ1733" s="313" t="s">
        <v>386</v>
      </c>
      <c r="AR1733" s="314" t="s">
        <v>0</v>
      </c>
      <c r="AS1733" s="314"/>
    </row>
    <row r="1734" spans="1:46" x14ac:dyDescent="0.2">
      <c r="A1734" s="306" t="s">
        <v>1361</v>
      </c>
      <c r="B1734" s="50" t="s">
        <v>310</v>
      </c>
      <c r="C1734" s="50" t="s">
        <v>295</v>
      </c>
      <c r="D1734" s="50" t="s">
        <v>778</v>
      </c>
      <c r="E1734" s="50" t="s">
        <v>297</v>
      </c>
      <c r="F1734" s="50" t="s">
        <v>452</v>
      </c>
      <c r="G1734" s="50" t="s">
        <v>453</v>
      </c>
      <c r="H1734" s="50" t="s">
        <v>1243</v>
      </c>
      <c r="I1734" s="50" t="s">
        <v>992</v>
      </c>
      <c r="J1734" s="50" t="s">
        <v>999</v>
      </c>
      <c r="K1734" s="50" t="s">
        <v>782</v>
      </c>
      <c r="L1734" s="307">
        <v>7.1448052113416987</v>
      </c>
      <c r="M1734" s="308">
        <v>2</v>
      </c>
      <c r="N1734" s="307">
        <v>6.39</v>
      </c>
      <c r="O1734" s="50" t="s">
        <v>1355</v>
      </c>
      <c r="Q1734" s="50" t="s">
        <v>300</v>
      </c>
      <c r="R1734" s="50" t="s">
        <v>905</v>
      </c>
      <c r="T1734" s="308">
        <v>9.81</v>
      </c>
      <c r="U1734" s="309">
        <v>20</v>
      </c>
      <c r="V1734" s="310">
        <v>45200</v>
      </c>
      <c r="W1734" s="310">
        <v>45930</v>
      </c>
      <c r="X1734" s="50" t="s">
        <v>2899</v>
      </c>
      <c r="Y1734" s="50" t="s">
        <v>692</v>
      </c>
      <c r="AA1734" s="50" t="s">
        <v>856</v>
      </c>
      <c r="AD1734" s="50" t="s">
        <v>360</v>
      </c>
      <c r="AF1734" s="306"/>
      <c r="AG1734" s="307">
        <v>4.387552491024938E-3</v>
      </c>
      <c r="AH1734" s="307">
        <v>4.5819759885605948E-3</v>
      </c>
      <c r="AI1734" s="307">
        <v>0.91484465535395831</v>
      </c>
      <c r="AJ1734" s="50" t="s">
        <v>0</v>
      </c>
      <c r="AK1734" s="307">
        <v>3.7594447797254285</v>
      </c>
      <c r="AL1734" s="307">
        <v>1.2798297963588941E-2</v>
      </c>
      <c r="AN1734" s="312">
        <v>15</v>
      </c>
      <c r="AO1734" s="313" t="s">
        <v>305</v>
      </c>
      <c r="AP1734" s="313" t="s">
        <v>0</v>
      </c>
      <c r="AQ1734" s="313" t="s">
        <v>386</v>
      </c>
      <c r="AR1734" s="314" t="s">
        <v>0</v>
      </c>
      <c r="AS1734" s="314"/>
    </row>
    <row r="1735" spans="1:46" x14ac:dyDescent="0.2">
      <c r="A1735" s="306" t="s">
        <v>1362</v>
      </c>
      <c r="B1735" s="50" t="s">
        <v>294</v>
      </c>
      <c r="C1735" s="50" t="s">
        <v>295</v>
      </c>
      <c r="D1735" s="50" t="s">
        <v>778</v>
      </c>
      <c r="E1735" s="50" t="s">
        <v>297</v>
      </c>
      <c r="F1735" s="50" t="s">
        <v>452</v>
      </c>
      <c r="G1735" s="50" t="s">
        <v>453</v>
      </c>
      <c r="H1735" s="50" t="s">
        <v>1166</v>
      </c>
      <c r="I1735" s="50" t="s">
        <v>992</v>
      </c>
      <c r="J1735" s="50" t="s">
        <v>999</v>
      </c>
      <c r="K1735" s="50" t="s">
        <v>782</v>
      </c>
      <c r="L1735" s="307">
        <v>21.07</v>
      </c>
      <c r="M1735" s="308">
        <v>2</v>
      </c>
      <c r="N1735" s="307">
        <v>18.89</v>
      </c>
      <c r="O1735" s="50" t="s">
        <v>1363</v>
      </c>
      <c r="Q1735" s="50" t="s">
        <v>300</v>
      </c>
      <c r="R1735" s="50" t="s">
        <v>811</v>
      </c>
      <c r="T1735" s="308">
        <v>13.793841795402404</v>
      </c>
      <c r="U1735" s="309">
        <v>20</v>
      </c>
      <c r="V1735" s="310">
        <v>45200</v>
      </c>
      <c r="W1735" s="310">
        <v>45930</v>
      </c>
      <c r="X1735" s="50" t="s">
        <v>2899</v>
      </c>
      <c r="Y1735" s="50" t="s">
        <v>692</v>
      </c>
      <c r="AA1735" s="50" t="s">
        <v>856</v>
      </c>
      <c r="AD1735" s="50" t="s">
        <v>304</v>
      </c>
      <c r="AE1735" s="310">
        <v>45146</v>
      </c>
      <c r="AF1735" s="306" t="s">
        <v>3088</v>
      </c>
      <c r="AG1735" s="307">
        <v>3.0199240659942875E-3</v>
      </c>
      <c r="AH1735" s="307">
        <v>2.8936195228086311E-3</v>
      </c>
      <c r="AI1735" s="307">
        <v>0.91158395898090161</v>
      </c>
      <c r="AJ1735" s="306" t="s">
        <v>0</v>
      </c>
      <c r="AK1735" s="307">
        <v>32.91467667181093</v>
      </c>
      <c r="AL1735" s="307">
        <v>0.01</v>
      </c>
      <c r="AN1735" s="312">
        <v>15</v>
      </c>
      <c r="AO1735" s="313" t="s">
        <v>305</v>
      </c>
      <c r="AP1735" s="313" t="s">
        <v>0</v>
      </c>
      <c r="AQ1735" s="313" t="s">
        <v>386</v>
      </c>
      <c r="AR1735" s="314" t="s">
        <v>0</v>
      </c>
      <c r="AS1735" s="314"/>
    </row>
    <row r="1736" spans="1:46" x14ac:dyDescent="0.2">
      <c r="A1736" s="306" t="s">
        <v>1364</v>
      </c>
      <c r="B1736" s="50" t="s">
        <v>294</v>
      </c>
      <c r="C1736" s="50" t="s">
        <v>295</v>
      </c>
      <c r="D1736" s="50" t="s">
        <v>778</v>
      </c>
      <c r="E1736" s="50" t="s">
        <v>297</v>
      </c>
      <c r="F1736" s="50" t="s">
        <v>452</v>
      </c>
      <c r="G1736" s="50" t="s">
        <v>453</v>
      </c>
      <c r="H1736" s="50" t="s">
        <v>1166</v>
      </c>
      <c r="I1736" s="50" t="s">
        <v>992</v>
      </c>
      <c r="J1736" s="50" t="s">
        <v>996</v>
      </c>
      <c r="K1736" s="50" t="s">
        <v>782</v>
      </c>
      <c r="L1736" s="307">
        <v>27.04</v>
      </c>
      <c r="M1736" s="308">
        <v>2</v>
      </c>
      <c r="N1736" s="307">
        <v>24.25</v>
      </c>
      <c r="O1736" s="50" t="s">
        <v>1365</v>
      </c>
      <c r="Q1736" s="50" t="s">
        <v>300</v>
      </c>
      <c r="R1736" s="50" t="s">
        <v>811</v>
      </c>
      <c r="T1736" s="308">
        <v>13.793841795402404</v>
      </c>
      <c r="U1736" s="309">
        <v>20</v>
      </c>
      <c r="V1736" s="310">
        <v>45200</v>
      </c>
      <c r="W1736" s="310">
        <v>45930</v>
      </c>
      <c r="X1736" s="50" t="s">
        <v>2899</v>
      </c>
      <c r="Y1736" s="50" t="s">
        <v>692</v>
      </c>
      <c r="AA1736" s="50" t="s">
        <v>856</v>
      </c>
      <c r="AD1736" s="50" t="s">
        <v>304</v>
      </c>
      <c r="AE1736" s="310">
        <v>45146</v>
      </c>
      <c r="AF1736" s="306" t="s">
        <v>3088</v>
      </c>
      <c r="AG1736" s="307">
        <v>0</v>
      </c>
      <c r="AH1736" s="307">
        <v>3.7134147657086657E-3</v>
      </c>
      <c r="AI1736" s="307">
        <v>1.1698460377324165</v>
      </c>
      <c r="AJ1736" s="306" t="s">
        <v>181</v>
      </c>
      <c r="AK1736" s="307">
        <v>20.35172981756654</v>
      </c>
      <c r="AL1736" s="307">
        <v>1.2500000000000001E-2</v>
      </c>
      <c r="AN1736" s="312">
        <v>15</v>
      </c>
      <c r="AO1736" s="313" t="s">
        <v>305</v>
      </c>
      <c r="AP1736" s="313" t="s">
        <v>0</v>
      </c>
      <c r="AQ1736" s="313" t="s">
        <v>386</v>
      </c>
      <c r="AR1736" s="314" t="s">
        <v>0</v>
      </c>
      <c r="AS1736" s="314"/>
    </row>
    <row r="1737" spans="1:46" x14ac:dyDescent="0.2">
      <c r="A1737" s="306" t="s">
        <v>1366</v>
      </c>
      <c r="B1737" s="50" t="s">
        <v>294</v>
      </c>
      <c r="C1737" s="50" t="s">
        <v>295</v>
      </c>
      <c r="D1737" s="50" t="s">
        <v>778</v>
      </c>
      <c r="E1737" s="50" t="s">
        <v>297</v>
      </c>
      <c r="F1737" s="50" t="s">
        <v>452</v>
      </c>
      <c r="G1737" s="50" t="s">
        <v>453</v>
      </c>
      <c r="H1737" s="50" t="s">
        <v>1166</v>
      </c>
      <c r="I1737" s="50" t="s">
        <v>992</v>
      </c>
      <c r="J1737" s="50" t="s">
        <v>993</v>
      </c>
      <c r="K1737" s="50" t="s">
        <v>782</v>
      </c>
      <c r="L1737" s="307">
        <v>13.67</v>
      </c>
      <c r="M1737" s="308">
        <v>2</v>
      </c>
      <c r="N1737" s="307">
        <v>12.26</v>
      </c>
      <c r="O1737" s="306" t="s">
        <v>1367</v>
      </c>
      <c r="Q1737" s="50" t="s">
        <v>300</v>
      </c>
      <c r="R1737" s="50" t="s">
        <v>811</v>
      </c>
      <c r="T1737" s="308">
        <v>13.793841795402404</v>
      </c>
      <c r="U1737" s="306">
        <v>20</v>
      </c>
      <c r="V1737" s="310">
        <v>45200</v>
      </c>
      <c r="W1737" s="310">
        <v>45930</v>
      </c>
      <c r="X1737" s="50" t="s">
        <v>2899</v>
      </c>
      <c r="Y1737" s="50" t="s">
        <v>692</v>
      </c>
      <c r="AA1737" s="50" t="s">
        <v>856</v>
      </c>
      <c r="AD1737" s="50" t="s">
        <v>304</v>
      </c>
      <c r="AE1737" s="310">
        <v>45146</v>
      </c>
      <c r="AF1737" s="306" t="s">
        <v>3088</v>
      </c>
      <c r="AG1737" s="307">
        <v>1.9593528538775929E-3</v>
      </c>
      <c r="AH1737" s="307">
        <v>1.8774053738282752E-3</v>
      </c>
      <c r="AI1737" s="307">
        <v>0.59144355703864337</v>
      </c>
      <c r="AJ1737" s="306" t="s">
        <v>0</v>
      </c>
      <c r="AK1737" s="307">
        <v>63.717233636902698</v>
      </c>
      <c r="AL1737" s="307">
        <v>6.4999999999999997E-3</v>
      </c>
      <c r="AN1737" s="312">
        <v>15</v>
      </c>
      <c r="AO1737" s="313" t="s">
        <v>305</v>
      </c>
      <c r="AP1737" s="313" t="s">
        <v>0</v>
      </c>
      <c r="AQ1737" s="313" t="s">
        <v>386</v>
      </c>
      <c r="AR1737" s="314" t="s">
        <v>0</v>
      </c>
      <c r="AS1737" s="314"/>
      <c r="AT1737" s="323"/>
    </row>
    <row r="1738" spans="1:46" x14ac:dyDescent="0.2">
      <c r="A1738" s="306" t="s">
        <v>1368</v>
      </c>
      <c r="B1738" s="50" t="s">
        <v>308</v>
      </c>
      <c r="C1738" s="50" t="s">
        <v>295</v>
      </c>
      <c r="D1738" s="50" t="s">
        <v>778</v>
      </c>
      <c r="E1738" s="50" t="s">
        <v>297</v>
      </c>
      <c r="F1738" s="50" t="s">
        <v>452</v>
      </c>
      <c r="G1738" s="50" t="s">
        <v>453</v>
      </c>
      <c r="H1738" s="50" t="s">
        <v>1166</v>
      </c>
      <c r="I1738" s="50" t="s">
        <v>992</v>
      </c>
      <c r="J1738" s="50" t="s">
        <v>999</v>
      </c>
      <c r="K1738" s="50" t="s">
        <v>782</v>
      </c>
      <c r="L1738" s="307">
        <v>27.94</v>
      </c>
      <c r="M1738" s="308">
        <v>2</v>
      </c>
      <c r="N1738" s="307">
        <v>25.05</v>
      </c>
      <c r="O1738" s="50" t="s">
        <v>1363</v>
      </c>
      <c r="Q1738" s="50" t="s">
        <v>300</v>
      </c>
      <c r="R1738" s="50" t="s">
        <v>811</v>
      </c>
      <c r="T1738" s="308">
        <v>13.793841795402404</v>
      </c>
      <c r="U1738" s="309">
        <v>20</v>
      </c>
      <c r="V1738" s="310">
        <v>45200</v>
      </c>
      <c r="W1738" s="310">
        <v>45930</v>
      </c>
      <c r="X1738" s="50" t="s">
        <v>2899</v>
      </c>
      <c r="Y1738" s="50" t="s">
        <v>692</v>
      </c>
      <c r="AA1738" s="50" t="s">
        <v>856</v>
      </c>
      <c r="AD1738" s="50" t="s">
        <v>304</v>
      </c>
      <c r="AE1738" s="310">
        <v>45146</v>
      </c>
      <c r="AF1738" s="306" t="s">
        <v>3088</v>
      </c>
      <c r="AG1738" s="307">
        <v>0</v>
      </c>
      <c r="AH1738" s="307">
        <v>3.8369403471298562E-3</v>
      </c>
      <c r="AI1738" s="307">
        <v>1.2087606005005198</v>
      </c>
      <c r="AJ1738" s="50" t="s">
        <v>181</v>
      </c>
      <c r="AK1738" s="307">
        <v>18.924153239287723</v>
      </c>
      <c r="AL1738" s="307">
        <v>1.2999999999999999E-2</v>
      </c>
      <c r="AN1738" s="312">
        <v>15</v>
      </c>
      <c r="AO1738" s="313" t="s">
        <v>305</v>
      </c>
      <c r="AP1738" s="313" t="s">
        <v>0</v>
      </c>
      <c r="AQ1738" s="313" t="s">
        <v>386</v>
      </c>
      <c r="AR1738" s="314" t="s">
        <v>0</v>
      </c>
      <c r="AS1738" s="314"/>
    </row>
    <row r="1739" spans="1:46" x14ac:dyDescent="0.2">
      <c r="A1739" s="306" t="s">
        <v>1369</v>
      </c>
      <c r="B1739" s="50" t="s">
        <v>308</v>
      </c>
      <c r="C1739" s="50" t="s">
        <v>295</v>
      </c>
      <c r="D1739" s="50" t="s">
        <v>778</v>
      </c>
      <c r="E1739" s="50" t="s">
        <v>297</v>
      </c>
      <c r="F1739" s="50" t="s">
        <v>452</v>
      </c>
      <c r="G1739" s="50" t="s">
        <v>453</v>
      </c>
      <c r="H1739" s="50" t="s">
        <v>1166</v>
      </c>
      <c r="I1739" s="50" t="s">
        <v>992</v>
      </c>
      <c r="J1739" s="50" t="s">
        <v>996</v>
      </c>
      <c r="K1739" s="50" t="s">
        <v>782</v>
      </c>
      <c r="L1739" s="307">
        <v>35.58</v>
      </c>
      <c r="M1739" s="308">
        <v>2</v>
      </c>
      <c r="N1739" s="307">
        <v>31.9</v>
      </c>
      <c r="O1739" s="50" t="s">
        <v>1365</v>
      </c>
      <c r="Q1739" s="50" t="s">
        <v>300</v>
      </c>
      <c r="R1739" s="50" t="s">
        <v>811</v>
      </c>
      <c r="T1739" s="308">
        <v>13.793841795402404</v>
      </c>
      <c r="U1739" s="309">
        <v>20</v>
      </c>
      <c r="V1739" s="310">
        <v>45200</v>
      </c>
      <c r="W1739" s="310">
        <v>45930</v>
      </c>
      <c r="X1739" s="50" t="s">
        <v>2899</v>
      </c>
      <c r="Y1739" s="50" t="s">
        <v>692</v>
      </c>
      <c r="AA1739" s="50" t="s">
        <v>856</v>
      </c>
      <c r="AD1739" s="50" t="s">
        <v>304</v>
      </c>
      <c r="AE1739" s="310">
        <v>45146</v>
      </c>
      <c r="AF1739" s="306" t="s">
        <v>3088</v>
      </c>
      <c r="AG1739" s="307">
        <v>0</v>
      </c>
      <c r="AH1739" s="307">
        <v>4.8858898781496641E-3</v>
      </c>
      <c r="AI1739" s="307">
        <v>1.5392137090453766</v>
      </c>
      <c r="AJ1739" s="306" t="s">
        <v>181</v>
      </c>
      <c r="AK1739" s="307">
        <v>9.7106055923638888</v>
      </c>
      <c r="AL1739" s="307">
        <v>1.6500000000000001E-2</v>
      </c>
      <c r="AN1739" s="312">
        <v>15</v>
      </c>
      <c r="AO1739" s="313" t="s">
        <v>305</v>
      </c>
      <c r="AP1739" s="313" t="s">
        <v>0</v>
      </c>
      <c r="AQ1739" s="313" t="s">
        <v>386</v>
      </c>
      <c r="AR1739" s="314" t="s">
        <v>0</v>
      </c>
      <c r="AS1739" s="314"/>
    </row>
    <row r="1740" spans="1:46" x14ac:dyDescent="0.2">
      <c r="A1740" s="306" t="s">
        <v>1370</v>
      </c>
      <c r="B1740" s="50" t="s">
        <v>308</v>
      </c>
      <c r="C1740" s="50" t="s">
        <v>295</v>
      </c>
      <c r="D1740" s="50" t="s">
        <v>778</v>
      </c>
      <c r="E1740" s="50" t="s">
        <v>297</v>
      </c>
      <c r="F1740" s="50" t="s">
        <v>452</v>
      </c>
      <c r="G1740" s="50" t="s">
        <v>453</v>
      </c>
      <c r="H1740" s="50" t="s">
        <v>1166</v>
      </c>
      <c r="I1740" s="50" t="s">
        <v>992</v>
      </c>
      <c r="J1740" s="50" t="s">
        <v>993</v>
      </c>
      <c r="K1740" s="50" t="s">
        <v>782</v>
      </c>
      <c r="L1740" s="307">
        <v>18.37</v>
      </c>
      <c r="M1740" s="308">
        <v>2</v>
      </c>
      <c r="N1740" s="307">
        <v>16.47</v>
      </c>
      <c r="O1740" s="50" t="s">
        <v>1367</v>
      </c>
      <c r="Q1740" s="50" t="s">
        <v>300</v>
      </c>
      <c r="R1740" s="50" t="s">
        <v>811</v>
      </c>
      <c r="T1740" s="308">
        <v>13.793841795402404</v>
      </c>
      <c r="U1740" s="309">
        <v>20</v>
      </c>
      <c r="V1740" s="310">
        <v>45200</v>
      </c>
      <c r="W1740" s="310">
        <v>45930</v>
      </c>
      <c r="X1740" s="50" t="s">
        <v>2899</v>
      </c>
      <c r="Y1740" s="50" t="s">
        <v>692</v>
      </c>
      <c r="AA1740" s="50" t="s">
        <v>856</v>
      </c>
      <c r="AD1740" s="50" t="s">
        <v>304</v>
      </c>
      <c r="AE1740" s="310">
        <v>45146</v>
      </c>
      <c r="AF1740" s="306" t="s">
        <v>3088</v>
      </c>
      <c r="AG1740" s="307">
        <v>2.6334327237736667E-3</v>
      </c>
      <c r="AH1740" s="307">
        <v>2.5232926970982341E-3</v>
      </c>
      <c r="AI1740" s="307">
        <v>0.79491900312304031</v>
      </c>
      <c r="AJ1740" s="306" t="s">
        <v>0</v>
      </c>
      <c r="AK1740" s="307">
        <v>41.266419839784376</v>
      </c>
      <c r="AL1740" s="307">
        <v>8.5000000000000006E-3</v>
      </c>
      <c r="AN1740" s="312">
        <v>15</v>
      </c>
      <c r="AO1740" s="313" t="s">
        <v>305</v>
      </c>
      <c r="AP1740" s="313" t="s">
        <v>0</v>
      </c>
      <c r="AQ1740" s="313" t="s">
        <v>386</v>
      </c>
      <c r="AR1740" s="314" t="s">
        <v>0</v>
      </c>
      <c r="AS1740" s="314"/>
    </row>
    <row r="1741" spans="1:46" x14ac:dyDescent="0.2">
      <c r="A1741" s="306" t="s">
        <v>1371</v>
      </c>
      <c r="B1741" s="50" t="s">
        <v>310</v>
      </c>
      <c r="C1741" s="50" t="s">
        <v>295</v>
      </c>
      <c r="D1741" s="50" t="s">
        <v>778</v>
      </c>
      <c r="E1741" s="50" t="s">
        <v>297</v>
      </c>
      <c r="F1741" s="50" t="s">
        <v>452</v>
      </c>
      <c r="G1741" s="50" t="s">
        <v>453</v>
      </c>
      <c r="H1741" s="50" t="s">
        <v>1166</v>
      </c>
      <c r="I1741" s="50" t="s">
        <v>992</v>
      </c>
      <c r="J1741" s="50" t="s">
        <v>999</v>
      </c>
      <c r="K1741" s="50" t="s">
        <v>782</v>
      </c>
      <c r="L1741" s="307">
        <v>33.19</v>
      </c>
      <c r="M1741" s="308">
        <v>2</v>
      </c>
      <c r="N1741" s="307">
        <v>29.76</v>
      </c>
      <c r="O1741" s="50" t="s">
        <v>1363</v>
      </c>
      <c r="Q1741" s="50" t="s">
        <v>300</v>
      </c>
      <c r="R1741" s="50" t="s">
        <v>811</v>
      </c>
      <c r="T1741" s="308">
        <v>13.793841795402404</v>
      </c>
      <c r="U1741" s="309">
        <v>20</v>
      </c>
      <c r="V1741" s="310">
        <v>45200</v>
      </c>
      <c r="W1741" s="310">
        <v>45930</v>
      </c>
      <c r="X1741" s="50" t="s">
        <v>2899</v>
      </c>
      <c r="Y1741" s="50" t="s">
        <v>692</v>
      </c>
      <c r="AA1741" s="50" t="s">
        <v>856</v>
      </c>
      <c r="AD1741" s="50" t="s">
        <v>304</v>
      </c>
      <c r="AE1741" s="310">
        <v>45146</v>
      </c>
      <c r="AF1741" s="306" t="s">
        <v>3088</v>
      </c>
      <c r="AG1741" s="307">
        <v>0</v>
      </c>
      <c r="AH1741" s="307">
        <v>4.5580540571309907E-3</v>
      </c>
      <c r="AI1741" s="307">
        <v>1.435934797196633</v>
      </c>
      <c r="AJ1741" s="50" t="s">
        <v>181</v>
      </c>
      <c r="AK1741" s="307">
        <v>12.134614848368585</v>
      </c>
      <c r="AL1741" s="307">
        <v>1.55E-2</v>
      </c>
      <c r="AN1741" s="312">
        <v>15</v>
      </c>
      <c r="AO1741" s="313" t="s">
        <v>305</v>
      </c>
      <c r="AP1741" s="313" t="s">
        <v>0</v>
      </c>
      <c r="AQ1741" s="313" t="s">
        <v>386</v>
      </c>
      <c r="AR1741" s="314" t="s">
        <v>0</v>
      </c>
      <c r="AS1741" s="314"/>
    </row>
    <row r="1742" spans="1:46" x14ac:dyDescent="0.2">
      <c r="A1742" s="306" t="s">
        <v>1372</v>
      </c>
      <c r="B1742" s="50" t="s">
        <v>310</v>
      </c>
      <c r="C1742" s="50" t="s">
        <v>295</v>
      </c>
      <c r="D1742" s="50" t="s">
        <v>778</v>
      </c>
      <c r="E1742" s="50" t="s">
        <v>297</v>
      </c>
      <c r="F1742" s="50" t="s">
        <v>452</v>
      </c>
      <c r="G1742" s="50" t="s">
        <v>453</v>
      </c>
      <c r="H1742" s="50" t="s">
        <v>1166</v>
      </c>
      <c r="I1742" s="50" t="s">
        <v>992</v>
      </c>
      <c r="J1742" s="50" t="s">
        <v>996</v>
      </c>
      <c r="K1742" s="50" t="s">
        <v>782</v>
      </c>
      <c r="L1742" s="307">
        <v>42.17</v>
      </c>
      <c r="M1742" s="308">
        <v>2</v>
      </c>
      <c r="N1742" s="307">
        <v>37.81</v>
      </c>
      <c r="O1742" s="50" t="s">
        <v>1365</v>
      </c>
      <c r="Q1742" s="50" t="s">
        <v>300</v>
      </c>
      <c r="R1742" s="50" t="s">
        <v>811</v>
      </c>
      <c r="T1742" s="308">
        <v>13.793841795402404</v>
      </c>
      <c r="U1742" s="309">
        <v>20</v>
      </c>
      <c r="V1742" s="310">
        <v>45200</v>
      </c>
      <c r="W1742" s="310">
        <v>45930</v>
      </c>
      <c r="X1742" s="50" t="s">
        <v>2899</v>
      </c>
      <c r="Y1742" s="50" t="s">
        <v>692</v>
      </c>
      <c r="AA1742" s="50" t="s">
        <v>856</v>
      </c>
      <c r="AD1742" s="50" t="s">
        <v>304</v>
      </c>
      <c r="AE1742" s="310">
        <v>44669</v>
      </c>
      <c r="AF1742" s="306" t="s">
        <v>3088</v>
      </c>
      <c r="AG1742" s="307">
        <v>0</v>
      </c>
      <c r="AH1742" s="307">
        <v>5.7908743096706855E-3</v>
      </c>
      <c r="AI1742" s="307">
        <v>1.8243131439915696</v>
      </c>
      <c r="AJ1742" s="306" t="s">
        <v>181</v>
      </c>
      <c r="AK1742" s="307">
        <v>4.4437148466819263</v>
      </c>
      <c r="AL1742" s="307">
        <v>1.95E-2</v>
      </c>
      <c r="AN1742" s="312">
        <v>15</v>
      </c>
      <c r="AO1742" s="313" t="s">
        <v>305</v>
      </c>
      <c r="AP1742" s="313" t="s">
        <v>0</v>
      </c>
      <c r="AQ1742" s="313" t="s">
        <v>386</v>
      </c>
      <c r="AR1742" s="314" t="s">
        <v>0</v>
      </c>
      <c r="AS1742" s="314"/>
    </row>
    <row r="1743" spans="1:46" x14ac:dyDescent="0.2">
      <c r="A1743" s="306" t="s">
        <v>1373</v>
      </c>
      <c r="B1743" s="50" t="s">
        <v>310</v>
      </c>
      <c r="C1743" s="50" t="s">
        <v>295</v>
      </c>
      <c r="D1743" s="50" t="s">
        <v>778</v>
      </c>
      <c r="E1743" s="50" t="s">
        <v>297</v>
      </c>
      <c r="F1743" s="50" t="s">
        <v>452</v>
      </c>
      <c r="G1743" s="50" t="s">
        <v>453</v>
      </c>
      <c r="H1743" s="50" t="s">
        <v>1166</v>
      </c>
      <c r="I1743" s="50" t="s">
        <v>992</v>
      </c>
      <c r="J1743" s="50" t="s">
        <v>993</v>
      </c>
      <c r="K1743" s="50" t="s">
        <v>782</v>
      </c>
      <c r="L1743" s="307">
        <v>22</v>
      </c>
      <c r="M1743" s="308">
        <v>2</v>
      </c>
      <c r="N1743" s="307">
        <v>19.73</v>
      </c>
      <c r="O1743" s="50" t="s">
        <v>1367</v>
      </c>
      <c r="Q1743" s="50" t="s">
        <v>300</v>
      </c>
      <c r="R1743" s="50" t="s">
        <v>811</v>
      </c>
      <c r="T1743" s="308">
        <v>13.793841795402404</v>
      </c>
      <c r="U1743" s="309">
        <v>20</v>
      </c>
      <c r="V1743" s="310">
        <v>45200</v>
      </c>
      <c r="W1743" s="310">
        <v>45930</v>
      </c>
      <c r="X1743" s="50" t="s">
        <v>2899</v>
      </c>
      <c r="Y1743" s="50" t="s">
        <v>692</v>
      </c>
      <c r="AA1743" s="50" t="s">
        <v>856</v>
      </c>
      <c r="AD1743" s="50" t="s">
        <v>304</v>
      </c>
      <c r="AE1743" s="310">
        <v>45146</v>
      </c>
      <c r="AF1743" s="306" t="s">
        <v>3088</v>
      </c>
      <c r="AG1743" s="307">
        <v>3.1533794763967875E-3</v>
      </c>
      <c r="AH1743" s="307">
        <v>3.0214933277541108E-3</v>
      </c>
      <c r="AI1743" s="307">
        <v>0.95186835312578499</v>
      </c>
      <c r="AJ1743" s="306" t="s">
        <v>0</v>
      </c>
      <c r="AK1743" s="307">
        <v>30.506327032708391</v>
      </c>
      <c r="AL1743" s="307">
        <v>1E-3</v>
      </c>
      <c r="AN1743" s="312">
        <v>15</v>
      </c>
      <c r="AO1743" s="313" t="s">
        <v>305</v>
      </c>
      <c r="AP1743" s="313" t="s">
        <v>0</v>
      </c>
      <c r="AQ1743" s="313" t="s">
        <v>386</v>
      </c>
      <c r="AR1743" s="314" t="s">
        <v>0</v>
      </c>
      <c r="AS1743" s="314"/>
    </row>
    <row r="1744" spans="1:46" x14ac:dyDescent="0.2">
      <c r="A1744" s="306" t="s">
        <v>1375</v>
      </c>
      <c r="B1744" s="50" t="s">
        <v>294</v>
      </c>
      <c r="C1744" s="50" t="s">
        <v>295</v>
      </c>
      <c r="D1744" s="50" t="s">
        <v>778</v>
      </c>
      <c r="E1744" s="50" t="s">
        <v>297</v>
      </c>
      <c r="F1744" s="50" t="s">
        <v>452</v>
      </c>
      <c r="G1744" s="50" t="s">
        <v>463</v>
      </c>
      <c r="H1744" s="50" t="s">
        <v>1374</v>
      </c>
      <c r="I1744" s="50" t="s">
        <v>832</v>
      </c>
      <c r="J1744" s="50" t="s">
        <v>833</v>
      </c>
      <c r="K1744" s="50" t="s">
        <v>782</v>
      </c>
      <c r="L1744" s="307">
        <v>2.12</v>
      </c>
      <c r="M1744" s="308">
        <v>0.75</v>
      </c>
      <c r="N1744" s="307">
        <v>1.97</v>
      </c>
      <c r="O1744" s="50" t="s">
        <v>2660</v>
      </c>
      <c r="Q1744" s="50" t="s">
        <v>300</v>
      </c>
      <c r="R1744" s="50" t="s">
        <v>1025</v>
      </c>
      <c r="T1744" s="308">
        <v>1.18</v>
      </c>
      <c r="U1744" s="309">
        <v>30</v>
      </c>
      <c r="V1744" s="310">
        <v>45200</v>
      </c>
      <c r="W1744" s="310">
        <v>45930</v>
      </c>
      <c r="X1744" s="50" t="s">
        <v>3081</v>
      </c>
      <c r="Y1744" s="50" t="s">
        <v>835</v>
      </c>
      <c r="AA1744" s="50" t="s">
        <v>832</v>
      </c>
      <c r="AD1744" s="50" t="s">
        <v>360</v>
      </c>
      <c r="AF1744" s="306"/>
      <c r="AG1744" s="307">
        <v>3.7041112007373775E-4</v>
      </c>
      <c r="AH1744" s="307">
        <v>3.8682496939819634E-4</v>
      </c>
      <c r="AI1744" s="307">
        <v>0.91593006731344773</v>
      </c>
      <c r="AJ1744" s="50" t="s">
        <v>0</v>
      </c>
      <c r="AK1744" s="307">
        <v>3.742791994635188</v>
      </c>
      <c r="AL1744" s="307">
        <v>7.2031531526634766E-4</v>
      </c>
      <c r="AN1744" s="312">
        <v>12</v>
      </c>
      <c r="AO1744" s="313" t="s">
        <v>305</v>
      </c>
      <c r="AP1744" s="313" t="s">
        <v>0</v>
      </c>
      <c r="AQ1744" s="313" t="s">
        <v>386</v>
      </c>
      <c r="AR1744" s="314" t="s">
        <v>0</v>
      </c>
      <c r="AS1744" s="314"/>
    </row>
    <row r="1745" spans="1:46" x14ac:dyDescent="0.2">
      <c r="A1745" s="306" t="s">
        <v>1376</v>
      </c>
      <c r="B1745" s="50" t="s">
        <v>294</v>
      </c>
      <c r="C1745" s="50" t="s">
        <v>295</v>
      </c>
      <c r="D1745" s="50" t="s">
        <v>778</v>
      </c>
      <c r="E1745" s="50" t="s">
        <v>297</v>
      </c>
      <c r="F1745" s="50" t="s">
        <v>452</v>
      </c>
      <c r="G1745" s="50" t="s">
        <v>463</v>
      </c>
      <c r="H1745" s="50" t="s">
        <v>1374</v>
      </c>
      <c r="I1745" s="50" t="s">
        <v>1027</v>
      </c>
      <c r="J1745" s="50" t="s">
        <v>809</v>
      </c>
      <c r="K1745" s="50" t="s">
        <v>782</v>
      </c>
      <c r="L1745" s="307">
        <v>0.75963111885270174</v>
      </c>
      <c r="M1745" s="308">
        <v>1.2</v>
      </c>
      <c r="N1745" s="307">
        <v>0.67969195919605507</v>
      </c>
      <c r="O1745" s="50" t="s">
        <v>2661</v>
      </c>
      <c r="Q1745" s="50" t="s">
        <v>300</v>
      </c>
      <c r="R1745" s="50" t="s">
        <v>1025</v>
      </c>
      <c r="T1745" s="308">
        <v>0.5</v>
      </c>
      <c r="U1745" s="309">
        <v>30</v>
      </c>
      <c r="V1745" s="310">
        <v>45200</v>
      </c>
      <c r="W1745" s="310">
        <v>45930</v>
      </c>
      <c r="X1745" s="50" t="s">
        <v>3081</v>
      </c>
      <c r="Y1745" s="50" t="s">
        <v>812</v>
      </c>
      <c r="AA1745" s="50" t="s">
        <v>1027</v>
      </c>
      <c r="AD1745" s="50" t="s">
        <v>360</v>
      </c>
      <c r="AF1745" s="306"/>
      <c r="AG1745" s="307">
        <v>1.2109488769740567E-4</v>
      </c>
      <c r="AH1745" s="307">
        <v>1.2646090705511765E-4</v>
      </c>
      <c r="AI1745" s="307">
        <v>0.70666911603056026</v>
      </c>
      <c r="AJ1745" s="306" t="s">
        <v>0</v>
      </c>
      <c r="AK1745" s="307">
        <v>12.931606643422224</v>
      </c>
      <c r="AL1745" s="307">
        <v>2.3548564684433768E-4</v>
      </c>
      <c r="AN1745" s="312">
        <v>12</v>
      </c>
      <c r="AO1745" s="313" t="s">
        <v>305</v>
      </c>
      <c r="AP1745" s="313" t="s">
        <v>0</v>
      </c>
      <c r="AQ1745" s="313" t="s">
        <v>386</v>
      </c>
      <c r="AR1745" s="314" t="s">
        <v>0</v>
      </c>
      <c r="AS1745" s="314"/>
    </row>
    <row r="1746" spans="1:46" x14ac:dyDescent="0.2">
      <c r="A1746" s="306" t="s">
        <v>1377</v>
      </c>
      <c r="B1746" s="50" t="s">
        <v>294</v>
      </c>
      <c r="C1746" s="50" t="s">
        <v>295</v>
      </c>
      <c r="D1746" s="50" t="s">
        <v>778</v>
      </c>
      <c r="E1746" s="50" t="s">
        <v>297</v>
      </c>
      <c r="F1746" s="50" t="s">
        <v>452</v>
      </c>
      <c r="G1746" s="50" t="s">
        <v>463</v>
      </c>
      <c r="H1746" s="50" t="s">
        <v>1374</v>
      </c>
      <c r="I1746" s="50" t="s">
        <v>832</v>
      </c>
      <c r="J1746" s="50" t="s">
        <v>809</v>
      </c>
      <c r="K1746" s="50" t="s">
        <v>782</v>
      </c>
      <c r="L1746" s="307">
        <v>3.3975370313982323</v>
      </c>
      <c r="M1746" s="308">
        <v>1.2</v>
      </c>
      <c r="N1746" s="307">
        <v>3.04</v>
      </c>
      <c r="O1746" s="50" t="s">
        <v>2662</v>
      </c>
      <c r="Q1746" s="50" t="s">
        <v>300</v>
      </c>
      <c r="R1746" s="50" t="s">
        <v>1025</v>
      </c>
      <c r="T1746" s="308">
        <v>1.18</v>
      </c>
      <c r="U1746" s="309">
        <v>30</v>
      </c>
      <c r="V1746" s="310">
        <v>45200</v>
      </c>
      <c r="W1746" s="310">
        <v>45930</v>
      </c>
      <c r="X1746" s="50" t="s">
        <v>3081</v>
      </c>
      <c r="Y1746" s="50" t="s">
        <v>812</v>
      </c>
      <c r="AA1746" s="50" t="s">
        <v>832</v>
      </c>
      <c r="AD1746" s="50" t="s">
        <v>360</v>
      </c>
      <c r="AF1746" s="306"/>
      <c r="AG1746" s="307">
        <v>5.4161073059557513E-4</v>
      </c>
      <c r="AH1746" s="307">
        <v>5.6561086569609806E-4</v>
      </c>
      <c r="AI1746" s="307">
        <v>0.89540798441719183</v>
      </c>
      <c r="AJ1746" s="306" t="s">
        <v>0</v>
      </c>
      <c r="AK1746" s="307">
        <v>4.4443775456820749</v>
      </c>
      <c r="AL1746" s="307">
        <v>1.0532364797334525E-3</v>
      </c>
      <c r="AN1746" s="312">
        <v>12</v>
      </c>
      <c r="AO1746" s="313" t="s">
        <v>305</v>
      </c>
      <c r="AP1746" s="313" t="s">
        <v>0</v>
      </c>
      <c r="AQ1746" s="313" t="s">
        <v>386</v>
      </c>
      <c r="AR1746" s="314" t="s">
        <v>0</v>
      </c>
      <c r="AS1746" s="314"/>
    </row>
    <row r="1747" spans="1:46" x14ac:dyDescent="0.2">
      <c r="A1747" s="306" t="s">
        <v>1378</v>
      </c>
      <c r="B1747" s="50" t="s">
        <v>294</v>
      </c>
      <c r="C1747" s="50" t="s">
        <v>295</v>
      </c>
      <c r="D1747" s="50" t="s">
        <v>778</v>
      </c>
      <c r="E1747" s="50" t="s">
        <v>297</v>
      </c>
      <c r="F1747" s="50" t="s">
        <v>452</v>
      </c>
      <c r="G1747" s="50" t="s">
        <v>463</v>
      </c>
      <c r="H1747" s="50" t="s">
        <v>1374</v>
      </c>
      <c r="I1747" s="50" t="s">
        <v>1027</v>
      </c>
      <c r="J1747" s="50" t="s">
        <v>878</v>
      </c>
      <c r="K1747" s="50" t="s">
        <v>782</v>
      </c>
      <c r="L1747" s="307">
        <v>1.0761727741871221</v>
      </c>
      <c r="M1747" s="308">
        <v>1.8</v>
      </c>
      <c r="N1747" s="307">
        <v>0.96292261226140674</v>
      </c>
      <c r="O1747" s="50" t="s">
        <v>2663</v>
      </c>
      <c r="Q1747" s="50" t="s">
        <v>300</v>
      </c>
      <c r="R1747" s="50" t="s">
        <v>1025</v>
      </c>
      <c r="T1747" s="308">
        <v>1.26</v>
      </c>
      <c r="U1747" s="309">
        <v>30</v>
      </c>
      <c r="V1747" s="310">
        <v>45200</v>
      </c>
      <c r="W1747" s="310">
        <v>45930</v>
      </c>
      <c r="X1747" s="50" t="s">
        <v>3081</v>
      </c>
      <c r="Y1747" s="50" t="s">
        <v>823</v>
      </c>
      <c r="AA1747" s="50" t="s">
        <v>1027</v>
      </c>
      <c r="AD1747" s="50" t="s">
        <v>360</v>
      </c>
      <c r="AF1747" s="306"/>
      <c r="AG1747" s="307">
        <v>1.7155566432036192E-4</v>
      </c>
      <c r="AH1747" s="307">
        <v>1.7915772773668501E-4</v>
      </c>
      <c r="AI1747" s="307">
        <v>0.39727828173101526</v>
      </c>
      <c r="AJ1747" s="50" t="s">
        <v>0</v>
      </c>
      <c r="AK1747" s="307">
        <v>44.253371990981222</v>
      </c>
      <c r="AL1747" s="307">
        <v>3.3361355999800805E-4</v>
      </c>
      <c r="AN1747" s="312">
        <v>12</v>
      </c>
      <c r="AO1747" s="313" t="s">
        <v>305</v>
      </c>
      <c r="AP1747" s="313" t="s">
        <v>0</v>
      </c>
      <c r="AQ1747" s="313" t="s">
        <v>386</v>
      </c>
      <c r="AR1747" s="314" t="s">
        <v>0</v>
      </c>
      <c r="AS1747" s="314"/>
    </row>
    <row r="1748" spans="1:46" x14ac:dyDescent="0.2">
      <c r="A1748" s="306" t="s">
        <v>1379</v>
      </c>
      <c r="B1748" s="50" t="s">
        <v>308</v>
      </c>
      <c r="C1748" s="50" t="s">
        <v>295</v>
      </c>
      <c r="D1748" s="50" t="s">
        <v>778</v>
      </c>
      <c r="E1748" s="50" t="s">
        <v>297</v>
      </c>
      <c r="F1748" s="50" t="s">
        <v>452</v>
      </c>
      <c r="G1748" s="50" t="s">
        <v>463</v>
      </c>
      <c r="H1748" s="50" t="s">
        <v>1374</v>
      </c>
      <c r="I1748" s="50" t="s">
        <v>832</v>
      </c>
      <c r="J1748" s="50" t="s">
        <v>833</v>
      </c>
      <c r="K1748" s="50" t="s">
        <v>782</v>
      </c>
      <c r="L1748" s="307">
        <v>2.5499999999999998</v>
      </c>
      <c r="M1748" s="308">
        <v>1.05</v>
      </c>
      <c r="N1748" s="307">
        <v>2.37</v>
      </c>
      <c r="O1748" s="50" t="s">
        <v>2660</v>
      </c>
      <c r="Q1748" s="50" t="s">
        <v>300</v>
      </c>
      <c r="R1748" s="50" t="s">
        <v>1025</v>
      </c>
      <c r="T1748" s="308">
        <v>1.18</v>
      </c>
      <c r="U1748" s="309">
        <v>30</v>
      </c>
      <c r="V1748" s="310">
        <v>45200</v>
      </c>
      <c r="W1748" s="310">
        <v>45930</v>
      </c>
      <c r="X1748" s="50" t="s">
        <v>3081</v>
      </c>
      <c r="Y1748" s="50" t="s">
        <v>835</v>
      </c>
      <c r="AA1748" s="50" t="s">
        <v>832</v>
      </c>
      <c r="AD1748" s="50" t="s">
        <v>360</v>
      </c>
      <c r="AF1748" s="306"/>
      <c r="AG1748" s="307">
        <v>4.9552033570996563E-4</v>
      </c>
      <c r="AH1748" s="307">
        <v>5.1747808937008634E-4</v>
      </c>
      <c r="AI1748" s="307">
        <v>1.2252925191653554</v>
      </c>
      <c r="AJ1748" s="306" t="s">
        <v>181</v>
      </c>
      <c r="AK1748" s="307">
        <v>-4.0917791128550949</v>
      </c>
      <c r="AL1748" s="307">
        <v>9.636073743324883E-4</v>
      </c>
      <c r="AN1748" s="312">
        <v>12</v>
      </c>
      <c r="AO1748" s="313" t="s">
        <v>305</v>
      </c>
      <c r="AP1748" s="313" t="s">
        <v>0</v>
      </c>
      <c r="AQ1748" s="313" t="s">
        <v>386</v>
      </c>
      <c r="AR1748" s="314" t="s">
        <v>0</v>
      </c>
      <c r="AS1748" s="314"/>
    </row>
    <row r="1749" spans="1:46" x14ac:dyDescent="0.2">
      <c r="A1749" s="306" t="s">
        <v>1380</v>
      </c>
      <c r="B1749" s="50" t="s">
        <v>308</v>
      </c>
      <c r="C1749" s="50" t="s">
        <v>295</v>
      </c>
      <c r="D1749" s="50" t="s">
        <v>778</v>
      </c>
      <c r="E1749" s="50" t="s">
        <v>297</v>
      </c>
      <c r="F1749" s="50" t="s">
        <v>452</v>
      </c>
      <c r="G1749" s="50" t="s">
        <v>463</v>
      </c>
      <c r="H1749" s="50" t="s">
        <v>1374</v>
      </c>
      <c r="I1749" s="50" t="s">
        <v>1027</v>
      </c>
      <c r="J1749" s="50" t="s">
        <v>809</v>
      </c>
      <c r="K1749" s="50" t="s">
        <v>782</v>
      </c>
      <c r="L1749" s="307">
        <v>0.84660613497617454</v>
      </c>
      <c r="M1749" s="308">
        <v>1.2</v>
      </c>
      <c r="N1749" s="307">
        <v>0.7575142306155791</v>
      </c>
      <c r="O1749" s="50" t="s">
        <v>2661</v>
      </c>
      <c r="Q1749" s="50" t="s">
        <v>300</v>
      </c>
      <c r="R1749" s="50" t="s">
        <v>1025</v>
      </c>
      <c r="T1749" s="308">
        <v>0.5</v>
      </c>
      <c r="U1749" s="309">
        <v>30</v>
      </c>
      <c r="V1749" s="310">
        <v>45200</v>
      </c>
      <c r="W1749" s="310">
        <v>45930</v>
      </c>
      <c r="X1749" s="50" t="s">
        <v>3081</v>
      </c>
      <c r="Y1749" s="50" t="s">
        <v>812</v>
      </c>
      <c r="AA1749" s="50" t="s">
        <v>1027</v>
      </c>
      <c r="AD1749" s="50" t="s">
        <v>360</v>
      </c>
      <c r="AF1749" s="306"/>
      <c r="AG1749" s="307">
        <v>1.3495981443429237E-4</v>
      </c>
      <c r="AH1749" s="307">
        <v>1.4094022360381294E-4</v>
      </c>
      <c r="AI1749" s="307">
        <v>0.7875801743525882</v>
      </c>
      <c r="AJ1749" s="306" t="s">
        <v>0</v>
      </c>
      <c r="AK1749" s="307">
        <v>8.7997359813700218</v>
      </c>
      <c r="AL1749" s="307">
        <v>2.6244790184261422E-4</v>
      </c>
      <c r="AN1749" s="312">
        <v>12</v>
      </c>
      <c r="AO1749" s="313" t="s">
        <v>305</v>
      </c>
      <c r="AP1749" s="313" t="s">
        <v>0</v>
      </c>
      <c r="AQ1749" s="313" t="s">
        <v>386</v>
      </c>
      <c r="AR1749" s="314" t="s">
        <v>0</v>
      </c>
      <c r="AS1749" s="314"/>
    </row>
    <row r="1750" spans="1:46" x14ac:dyDescent="0.2">
      <c r="A1750" s="306" t="s">
        <v>1381</v>
      </c>
      <c r="B1750" s="50" t="s">
        <v>308</v>
      </c>
      <c r="C1750" s="50" t="s">
        <v>295</v>
      </c>
      <c r="D1750" s="50" t="s">
        <v>778</v>
      </c>
      <c r="E1750" s="50" t="s">
        <v>297</v>
      </c>
      <c r="F1750" s="50" t="s">
        <v>452</v>
      </c>
      <c r="G1750" s="50" t="s">
        <v>463</v>
      </c>
      <c r="H1750" s="50" t="s">
        <v>1374</v>
      </c>
      <c r="I1750" s="50" t="s">
        <v>832</v>
      </c>
      <c r="J1750" s="50" t="s">
        <v>809</v>
      </c>
      <c r="K1750" s="50" t="s">
        <v>782</v>
      </c>
      <c r="L1750" s="307">
        <v>3.96</v>
      </c>
      <c r="M1750" s="308">
        <v>1.2</v>
      </c>
      <c r="N1750" s="307">
        <v>3.68</v>
      </c>
      <c r="O1750" s="50" t="s">
        <v>2662</v>
      </c>
      <c r="Q1750" s="50" t="s">
        <v>300</v>
      </c>
      <c r="R1750" s="50" t="s">
        <v>1025</v>
      </c>
      <c r="T1750" s="308">
        <v>1.18</v>
      </c>
      <c r="U1750" s="309">
        <v>30</v>
      </c>
      <c r="V1750" s="310">
        <v>45200</v>
      </c>
      <c r="W1750" s="310">
        <v>45930</v>
      </c>
      <c r="X1750" s="50" t="s">
        <v>3081</v>
      </c>
      <c r="Y1750" s="50" t="s">
        <v>812</v>
      </c>
      <c r="AA1750" s="50" t="s">
        <v>832</v>
      </c>
      <c r="AD1750" s="50" t="s">
        <v>360</v>
      </c>
      <c r="AF1750" s="306"/>
      <c r="AG1750" s="307">
        <v>6.5563404229990673E-4</v>
      </c>
      <c r="AH1750" s="307">
        <v>6.8468683742159235E-4</v>
      </c>
      <c r="AI1750" s="307">
        <v>1.0839149285050216</v>
      </c>
      <c r="AJ1750" s="50" t="s">
        <v>181</v>
      </c>
      <c r="AK1750" s="307">
        <v>-1.0742290547594571</v>
      </c>
      <c r="AL1750" s="307">
        <v>1.2749704754668114E-3</v>
      </c>
      <c r="AN1750" s="312">
        <v>12</v>
      </c>
      <c r="AO1750" s="313" t="s">
        <v>305</v>
      </c>
      <c r="AP1750" s="313" t="s">
        <v>0</v>
      </c>
      <c r="AQ1750" s="313" t="s">
        <v>386</v>
      </c>
      <c r="AR1750" s="314" t="s">
        <v>0</v>
      </c>
      <c r="AS1750" s="314"/>
    </row>
    <row r="1751" spans="1:46" x14ac:dyDescent="0.2">
      <c r="A1751" s="306" t="s">
        <v>1382</v>
      </c>
      <c r="B1751" s="50" t="s">
        <v>308</v>
      </c>
      <c r="C1751" s="50" t="s">
        <v>295</v>
      </c>
      <c r="D1751" s="50" t="s">
        <v>778</v>
      </c>
      <c r="E1751" s="50" t="s">
        <v>297</v>
      </c>
      <c r="F1751" s="50" t="s">
        <v>452</v>
      </c>
      <c r="G1751" s="50" t="s">
        <v>463</v>
      </c>
      <c r="H1751" s="50" t="s">
        <v>1374</v>
      </c>
      <c r="I1751" s="50" t="s">
        <v>1027</v>
      </c>
      <c r="J1751" s="50" t="s">
        <v>878</v>
      </c>
      <c r="K1751" s="50" t="s">
        <v>782</v>
      </c>
      <c r="L1751" s="307">
        <v>1.2008951410849258</v>
      </c>
      <c r="M1751" s="308">
        <v>2.1</v>
      </c>
      <c r="N1751" s="307">
        <v>1.0745199228618108</v>
      </c>
      <c r="O1751" s="50" t="s">
        <v>2663</v>
      </c>
      <c r="Q1751" s="50" t="s">
        <v>300</v>
      </c>
      <c r="R1751" s="50" t="s">
        <v>1025</v>
      </c>
      <c r="T1751" s="308">
        <v>1.26</v>
      </c>
      <c r="U1751" s="309">
        <v>30</v>
      </c>
      <c r="V1751" s="310">
        <v>45200</v>
      </c>
      <c r="W1751" s="310">
        <v>45930</v>
      </c>
      <c r="X1751" s="50" t="s">
        <v>3081</v>
      </c>
      <c r="Y1751" s="50" t="s">
        <v>823</v>
      </c>
      <c r="AA1751" s="50" t="s">
        <v>1027</v>
      </c>
      <c r="AD1751" s="50" t="s">
        <v>360</v>
      </c>
      <c r="AF1751" s="306"/>
      <c r="AG1751" s="307">
        <v>1.9143800015154156E-4</v>
      </c>
      <c r="AH1751" s="307">
        <v>1.9992109992683331E-4</v>
      </c>
      <c r="AI1751" s="307">
        <v>0.44332059835811222</v>
      </c>
      <c r="AJ1751" s="306" t="s">
        <v>0</v>
      </c>
      <c r="AK1751" s="307">
        <v>36.823280595331653</v>
      </c>
      <c r="AL1751" s="307">
        <v>3.7227749373632701E-4</v>
      </c>
      <c r="AN1751" s="312">
        <v>12</v>
      </c>
      <c r="AO1751" s="313" t="s">
        <v>305</v>
      </c>
      <c r="AP1751" s="313" t="s">
        <v>0</v>
      </c>
      <c r="AQ1751" s="313" t="s">
        <v>386</v>
      </c>
      <c r="AR1751" s="314" t="s">
        <v>0</v>
      </c>
      <c r="AS1751" s="314"/>
    </row>
    <row r="1752" spans="1:46" x14ac:dyDescent="0.2">
      <c r="A1752" s="306" t="s">
        <v>1383</v>
      </c>
      <c r="B1752" s="50" t="s">
        <v>310</v>
      </c>
      <c r="C1752" s="50" t="s">
        <v>295</v>
      </c>
      <c r="D1752" s="50" t="s">
        <v>778</v>
      </c>
      <c r="E1752" s="50" t="s">
        <v>297</v>
      </c>
      <c r="F1752" s="50" t="s">
        <v>452</v>
      </c>
      <c r="G1752" s="50" t="s">
        <v>463</v>
      </c>
      <c r="H1752" s="50" t="s">
        <v>1374</v>
      </c>
      <c r="I1752" s="50" t="s">
        <v>832</v>
      </c>
      <c r="J1752" s="50" t="s">
        <v>833</v>
      </c>
      <c r="K1752" s="50" t="s">
        <v>782</v>
      </c>
      <c r="L1752" s="307">
        <v>2.72</v>
      </c>
      <c r="M1752" s="308">
        <v>1.2</v>
      </c>
      <c r="N1752" s="307">
        <v>2.5299999999999998</v>
      </c>
      <c r="O1752" s="50" t="s">
        <v>2660</v>
      </c>
      <c r="Q1752" s="50" t="s">
        <v>300</v>
      </c>
      <c r="R1752" s="50" t="s">
        <v>1025</v>
      </c>
      <c r="T1752" s="308">
        <v>1.18</v>
      </c>
      <c r="U1752" s="309">
        <v>30</v>
      </c>
      <c r="V1752" s="310">
        <v>45200</v>
      </c>
      <c r="W1752" s="310">
        <v>45930</v>
      </c>
      <c r="X1752" s="50" t="s">
        <v>3081</v>
      </c>
      <c r="Y1752" s="50" t="s">
        <v>835</v>
      </c>
      <c r="AA1752" s="50" t="s">
        <v>832</v>
      </c>
      <c r="AD1752" s="50" t="s">
        <v>360</v>
      </c>
      <c r="AF1752" s="306"/>
      <c r="AG1752" s="307">
        <v>5.8083215036568625E-4</v>
      </c>
      <c r="AH1752" s="307">
        <v>6.0657028532504112E-4</v>
      </c>
      <c r="AI1752" s="307">
        <v>1.4362463807143584</v>
      </c>
      <c r="AJ1752" s="306" t="s">
        <v>181</v>
      </c>
      <c r="AK1752" s="307">
        <v>-7.4987504020534486</v>
      </c>
      <c r="AL1752" s="307">
        <v>1.1295079192660377E-3</v>
      </c>
      <c r="AN1752" s="312">
        <v>12</v>
      </c>
      <c r="AO1752" s="313" t="s">
        <v>305</v>
      </c>
      <c r="AP1752" s="313" t="s">
        <v>0</v>
      </c>
      <c r="AQ1752" s="313" t="s">
        <v>386</v>
      </c>
      <c r="AR1752" s="314" t="s">
        <v>0</v>
      </c>
      <c r="AS1752" s="314"/>
    </row>
    <row r="1753" spans="1:46" x14ac:dyDescent="0.2">
      <c r="A1753" s="306" t="s">
        <v>1384</v>
      </c>
      <c r="B1753" s="50" t="s">
        <v>310</v>
      </c>
      <c r="C1753" s="50" t="s">
        <v>295</v>
      </c>
      <c r="D1753" s="50" t="s">
        <v>778</v>
      </c>
      <c r="E1753" s="50" t="s">
        <v>297</v>
      </c>
      <c r="F1753" s="50" t="s">
        <v>452</v>
      </c>
      <c r="G1753" s="50" t="s">
        <v>463</v>
      </c>
      <c r="H1753" s="50" t="s">
        <v>1374</v>
      </c>
      <c r="I1753" s="50" t="s">
        <v>1027</v>
      </c>
      <c r="J1753" s="50" t="s">
        <v>809</v>
      </c>
      <c r="K1753" s="50" t="s">
        <v>782</v>
      </c>
      <c r="L1753" s="307">
        <v>0.85501293999948635</v>
      </c>
      <c r="M1753" s="308">
        <v>1.95</v>
      </c>
      <c r="N1753" s="307">
        <v>0.76503635238634615</v>
      </c>
      <c r="O1753" s="50" t="s">
        <v>2661</v>
      </c>
      <c r="Q1753" s="50" t="s">
        <v>300</v>
      </c>
      <c r="R1753" s="50" t="s">
        <v>1025</v>
      </c>
      <c r="T1753" s="308">
        <v>0.5</v>
      </c>
      <c r="U1753" s="309">
        <v>30</v>
      </c>
      <c r="V1753" s="310">
        <v>45200</v>
      </c>
      <c r="W1753" s="310">
        <v>45930</v>
      </c>
      <c r="X1753" s="50" t="s">
        <v>3081</v>
      </c>
      <c r="Y1753" s="50" t="s">
        <v>812</v>
      </c>
      <c r="AA1753" s="50" t="s">
        <v>1027</v>
      </c>
      <c r="AD1753" s="50" t="s">
        <v>360</v>
      </c>
      <c r="AF1753" s="306"/>
      <c r="AG1753" s="307">
        <v>1.3629996636452065E-4</v>
      </c>
      <c r="AH1753" s="307">
        <v>1.4233976104020604E-4</v>
      </c>
      <c r="AI1753" s="307">
        <v>0.7954008511614028</v>
      </c>
      <c r="AJ1753" s="50" t="s">
        <v>0</v>
      </c>
      <c r="AK1753" s="307">
        <v>8.4449117784816767</v>
      </c>
      <c r="AL1753" s="307">
        <v>2.6505401139984095E-4</v>
      </c>
      <c r="AN1753" s="312">
        <v>12</v>
      </c>
      <c r="AO1753" s="313" t="s">
        <v>305</v>
      </c>
      <c r="AP1753" s="313" t="s">
        <v>0</v>
      </c>
      <c r="AQ1753" s="313" t="s">
        <v>386</v>
      </c>
      <c r="AR1753" s="314" t="s">
        <v>0</v>
      </c>
      <c r="AS1753" s="314"/>
    </row>
    <row r="1754" spans="1:46" x14ac:dyDescent="0.2">
      <c r="A1754" s="306" t="s">
        <v>1385</v>
      </c>
      <c r="B1754" s="50" t="s">
        <v>310</v>
      </c>
      <c r="C1754" s="50" t="s">
        <v>295</v>
      </c>
      <c r="D1754" s="50" t="s">
        <v>778</v>
      </c>
      <c r="E1754" s="50" t="s">
        <v>297</v>
      </c>
      <c r="F1754" s="50" t="s">
        <v>452</v>
      </c>
      <c r="G1754" s="50" t="s">
        <v>463</v>
      </c>
      <c r="H1754" s="50" t="s">
        <v>1374</v>
      </c>
      <c r="I1754" s="50" t="s">
        <v>832</v>
      </c>
      <c r="J1754" s="50" t="s">
        <v>809</v>
      </c>
      <c r="K1754" s="50" t="s">
        <v>782</v>
      </c>
      <c r="L1754" s="307">
        <v>4.22</v>
      </c>
      <c r="M1754" s="308">
        <v>1.95</v>
      </c>
      <c r="N1754" s="307">
        <v>3.92</v>
      </c>
      <c r="O1754" s="50" t="s">
        <v>2662</v>
      </c>
      <c r="Q1754" s="50" t="s">
        <v>300</v>
      </c>
      <c r="R1754" s="50" t="s">
        <v>1025</v>
      </c>
      <c r="T1754" s="308">
        <v>1.18</v>
      </c>
      <c r="U1754" s="309">
        <v>30</v>
      </c>
      <c r="V1754" s="310">
        <v>45200</v>
      </c>
      <c r="W1754" s="310">
        <v>45930</v>
      </c>
      <c r="X1754" s="50" t="s">
        <v>3081</v>
      </c>
      <c r="Y1754" s="50" t="s">
        <v>812</v>
      </c>
      <c r="AA1754" s="50" t="s">
        <v>832</v>
      </c>
      <c r="AD1754" s="50" t="s">
        <v>360</v>
      </c>
      <c r="AF1754" s="306"/>
      <c r="AG1754" s="307">
        <v>6.9839278418903103E-4</v>
      </c>
      <c r="AH1754" s="307">
        <v>7.2934032681865274E-4</v>
      </c>
      <c r="AI1754" s="307">
        <v>1.1546050325379578</v>
      </c>
      <c r="AJ1754" s="306" t="s">
        <v>181</v>
      </c>
      <c r="AK1754" s="307">
        <v>-2.6791299538674638</v>
      </c>
      <c r="AL1754" s="307">
        <v>1.3581207238668202E-3</v>
      </c>
      <c r="AN1754" s="312">
        <v>12</v>
      </c>
      <c r="AO1754" s="313" t="s">
        <v>305</v>
      </c>
      <c r="AP1754" s="313" t="s">
        <v>0</v>
      </c>
      <c r="AQ1754" s="313" t="s">
        <v>386</v>
      </c>
      <c r="AR1754" s="314" t="s">
        <v>0</v>
      </c>
      <c r="AS1754" s="314"/>
    </row>
    <row r="1755" spans="1:46" x14ac:dyDescent="0.2">
      <c r="A1755" s="306" t="s">
        <v>1386</v>
      </c>
      <c r="B1755" s="50" t="s">
        <v>310</v>
      </c>
      <c r="C1755" s="50" t="s">
        <v>295</v>
      </c>
      <c r="D1755" s="50" t="s">
        <v>778</v>
      </c>
      <c r="E1755" s="50" t="s">
        <v>297</v>
      </c>
      <c r="F1755" s="50" t="s">
        <v>452</v>
      </c>
      <c r="G1755" s="50" t="s">
        <v>463</v>
      </c>
      <c r="H1755" s="50" t="s">
        <v>1374</v>
      </c>
      <c r="I1755" s="50" t="s">
        <v>1027</v>
      </c>
      <c r="J1755" s="50" t="s">
        <v>878</v>
      </c>
      <c r="K1755" s="50" t="s">
        <v>782</v>
      </c>
      <c r="L1755" s="307">
        <v>1.204286649407823</v>
      </c>
      <c r="M1755" s="308">
        <v>2.4</v>
      </c>
      <c r="N1755" s="307">
        <v>1.0775545285795194</v>
      </c>
      <c r="O1755" s="50" t="s">
        <v>2663</v>
      </c>
      <c r="Q1755" s="50" t="s">
        <v>300</v>
      </c>
      <c r="R1755" s="50" t="s">
        <v>1025</v>
      </c>
      <c r="T1755" s="308">
        <v>1.26</v>
      </c>
      <c r="U1755" s="309">
        <v>30</v>
      </c>
      <c r="V1755" s="310">
        <v>45200</v>
      </c>
      <c r="W1755" s="310">
        <v>45930</v>
      </c>
      <c r="X1755" s="50" t="s">
        <v>3081</v>
      </c>
      <c r="Y1755" s="50" t="s">
        <v>823</v>
      </c>
      <c r="AA1755" s="50" t="s">
        <v>1027</v>
      </c>
      <c r="AD1755" s="50" t="s">
        <v>360</v>
      </c>
      <c r="AF1755" s="306"/>
      <c r="AG1755" s="307">
        <v>1.9197864982911975E-4</v>
      </c>
      <c r="AH1755" s="307">
        <v>2.0048570715283315E-4</v>
      </c>
      <c r="AI1755" s="307">
        <v>0.44457260234047918</v>
      </c>
      <c r="AJ1755" s="306" t="s">
        <v>0</v>
      </c>
      <c r="AK1755" s="307">
        <v>36.642731703147902</v>
      </c>
      <c r="AL1755" s="307">
        <v>3.7332886131642538E-4</v>
      </c>
      <c r="AN1755" s="312">
        <v>12</v>
      </c>
      <c r="AO1755" s="313" t="s">
        <v>305</v>
      </c>
      <c r="AP1755" s="313" t="s">
        <v>0</v>
      </c>
      <c r="AQ1755" s="313" t="s">
        <v>386</v>
      </c>
      <c r="AR1755" s="314" t="s">
        <v>0</v>
      </c>
      <c r="AS1755" s="314"/>
    </row>
    <row r="1756" spans="1:46" x14ac:dyDescent="0.2">
      <c r="A1756" s="306" t="s">
        <v>1387</v>
      </c>
      <c r="B1756" s="50" t="s">
        <v>294</v>
      </c>
      <c r="C1756" s="50" t="s">
        <v>295</v>
      </c>
      <c r="D1756" s="50" t="s">
        <v>778</v>
      </c>
      <c r="E1756" s="50" t="s">
        <v>297</v>
      </c>
      <c r="F1756" s="50" t="s">
        <v>452</v>
      </c>
      <c r="G1756" s="50" t="s">
        <v>453</v>
      </c>
      <c r="H1756" s="50" t="s">
        <v>1374</v>
      </c>
      <c r="I1756" s="50" t="s">
        <v>853</v>
      </c>
      <c r="J1756" s="50" t="s">
        <v>1039</v>
      </c>
      <c r="K1756" s="50" t="s">
        <v>782</v>
      </c>
      <c r="L1756" s="307">
        <v>20.292320785187101</v>
      </c>
      <c r="M1756" s="308">
        <v>6</v>
      </c>
      <c r="N1756" s="307">
        <v>18.156874999999999</v>
      </c>
      <c r="O1756" s="50" t="s">
        <v>2664</v>
      </c>
      <c r="Q1756" s="50" t="s">
        <v>300</v>
      </c>
      <c r="R1756" s="50" t="s">
        <v>1025</v>
      </c>
      <c r="T1756" s="308">
        <v>23.3</v>
      </c>
      <c r="U1756" s="309">
        <v>20</v>
      </c>
      <c r="V1756" s="310">
        <v>45200</v>
      </c>
      <c r="W1756" s="310">
        <v>45930</v>
      </c>
      <c r="X1756" s="50" t="s">
        <v>3401</v>
      </c>
      <c r="Y1756" s="50" t="s">
        <v>855</v>
      </c>
      <c r="AA1756" s="50" t="s">
        <v>856</v>
      </c>
      <c r="AD1756" s="50" t="s">
        <v>360</v>
      </c>
      <c r="AF1756" s="306"/>
      <c r="AG1756" s="307">
        <v>3.2348547151587279E-3</v>
      </c>
      <c r="AH1756" s="307">
        <v>3.3781992720677109E-3</v>
      </c>
      <c r="AI1756" s="307">
        <v>0.53156901206654605</v>
      </c>
      <c r="AJ1756" s="50" t="s">
        <v>0</v>
      </c>
      <c r="AK1756" s="307">
        <v>26.171028550000319</v>
      </c>
      <c r="AL1756" s="307">
        <v>9.4359291651120118E-3</v>
      </c>
      <c r="AN1756" s="312">
        <v>12</v>
      </c>
      <c r="AO1756" s="313" t="s">
        <v>305</v>
      </c>
      <c r="AP1756" s="313" t="s">
        <v>0</v>
      </c>
      <c r="AQ1756" s="313" t="s">
        <v>386</v>
      </c>
      <c r="AR1756" s="314" t="s">
        <v>0</v>
      </c>
      <c r="AS1756" s="314"/>
    </row>
    <row r="1757" spans="1:46" x14ac:dyDescent="0.2">
      <c r="A1757" s="306" t="s">
        <v>1388</v>
      </c>
      <c r="B1757" s="50" t="s">
        <v>308</v>
      </c>
      <c r="C1757" s="50" t="s">
        <v>295</v>
      </c>
      <c r="D1757" s="50" t="s">
        <v>778</v>
      </c>
      <c r="E1757" s="50" t="s">
        <v>297</v>
      </c>
      <c r="F1757" s="50" t="s">
        <v>452</v>
      </c>
      <c r="G1757" s="50" t="s">
        <v>453</v>
      </c>
      <c r="H1757" s="50" t="s">
        <v>1374</v>
      </c>
      <c r="I1757" s="50" t="s">
        <v>853</v>
      </c>
      <c r="J1757" s="50" t="s">
        <v>1039</v>
      </c>
      <c r="K1757" s="50" t="s">
        <v>782</v>
      </c>
      <c r="L1757" s="307">
        <v>26.92324575209981</v>
      </c>
      <c r="M1757" s="308">
        <v>12</v>
      </c>
      <c r="N1757" s="307">
        <v>24.09</v>
      </c>
      <c r="O1757" s="50" t="s">
        <v>2664</v>
      </c>
      <c r="Q1757" s="50" t="s">
        <v>300</v>
      </c>
      <c r="R1757" s="50" t="s">
        <v>1025</v>
      </c>
      <c r="T1757" s="308">
        <v>23.3</v>
      </c>
      <c r="U1757" s="309">
        <v>20</v>
      </c>
      <c r="V1757" s="310">
        <v>45200</v>
      </c>
      <c r="W1757" s="310">
        <v>45930</v>
      </c>
      <c r="X1757" s="50" t="s">
        <v>3401</v>
      </c>
      <c r="Y1757" s="50" t="s">
        <v>855</v>
      </c>
      <c r="AA1757" s="50" t="s">
        <v>856</v>
      </c>
      <c r="AD1757" s="50" t="s">
        <v>360</v>
      </c>
      <c r="AF1757" s="306"/>
      <c r="AG1757" s="307">
        <v>4.2919087171208571E-3</v>
      </c>
      <c r="AH1757" s="307">
        <v>4.4820939982299348E-3</v>
      </c>
      <c r="AI1757" s="307">
        <v>0.70526990468806439</v>
      </c>
      <c r="AJ1757" s="306" t="s">
        <v>0</v>
      </c>
      <c r="AK1757" s="307">
        <v>13.00470280234973</v>
      </c>
      <c r="AL1757" s="307">
        <v>1.251930927472642E-2</v>
      </c>
      <c r="AN1757" s="312">
        <v>12</v>
      </c>
      <c r="AO1757" s="313" t="s">
        <v>305</v>
      </c>
      <c r="AP1757" s="313" t="s">
        <v>0</v>
      </c>
      <c r="AQ1757" s="313" t="s">
        <v>386</v>
      </c>
      <c r="AR1757" s="314" t="s">
        <v>0</v>
      </c>
      <c r="AS1757" s="314"/>
    </row>
    <row r="1758" spans="1:46" x14ac:dyDescent="0.2">
      <c r="A1758" s="306" t="s">
        <v>1389</v>
      </c>
      <c r="B1758" s="50" t="s">
        <v>310</v>
      </c>
      <c r="C1758" s="50" t="s">
        <v>295</v>
      </c>
      <c r="D1758" s="50" t="s">
        <v>778</v>
      </c>
      <c r="E1758" s="50" t="s">
        <v>297</v>
      </c>
      <c r="F1758" s="50" t="s">
        <v>452</v>
      </c>
      <c r="G1758" s="50" t="s">
        <v>453</v>
      </c>
      <c r="H1758" s="50" t="s">
        <v>1374</v>
      </c>
      <c r="I1758" s="50" t="s">
        <v>853</v>
      </c>
      <c r="J1758" s="50" t="s">
        <v>1039</v>
      </c>
      <c r="K1758" s="50" t="s">
        <v>782</v>
      </c>
      <c r="L1758" s="307">
        <v>32.283586866193161</v>
      </c>
      <c r="M1758" s="308">
        <v>12</v>
      </c>
      <c r="N1758" s="307">
        <v>28.88625</v>
      </c>
      <c r="O1758" s="50" t="s">
        <v>2664</v>
      </c>
      <c r="Q1758" s="50" t="s">
        <v>300</v>
      </c>
      <c r="R1758" s="50" t="s">
        <v>1025</v>
      </c>
      <c r="T1758" s="308">
        <v>23.3</v>
      </c>
      <c r="U1758" s="309">
        <v>20</v>
      </c>
      <c r="V1758" s="310">
        <v>45200</v>
      </c>
      <c r="W1758" s="310">
        <v>45930</v>
      </c>
      <c r="X1758" s="50" t="s">
        <v>3401</v>
      </c>
      <c r="Y1758" s="50" t="s">
        <v>855</v>
      </c>
      <c r="AA1758" s="50" t="s">
        <v>856</v>
      </c>
      <c r="AD1758" s="50" t="s">
        <v>360</v>
      </c>
      <c r="AF1758" s="306"/>
      <c r="AG1758" s="307">
        <v>5.1464154495613271E-3</v>
      </c>
      <c r="AH1758" s="307">
        <v>5.374466075399314E-3</v>
      </c>
      <c r="AI1758" s="307">
        <v>0.84568712263576584</v>
      </c>
      <c r="AJ1758" s="306" t="s">
        <v>0</v>
      </c>
      <c r="AK1758" s="307">
        <v>6.3145991291607002</v>
      </c>
      <c r="AL1758" s="307">
        <v>1.5011867892779829E-2</v>
      </c>
      <c r="AN1758" s="312">
        <v>12</v>
      </c>
      <c r="AO1758" s="313" t="s">
        <v>305</v>
      </c>
      <c r="AP1758" s="313" t="s">
        <v>0</v>
      </c>
      <c r="AQ1758" s="313" t="s">
        <v>386</v>
      </c>
      <c r="AR1758" s="314" t="s">
        <v>0</v>
      </c>
      <c r="AS1758" s="314"/>
    </row>
    <row r="1759" spans="1:46" x14ac:dyDescent="0.2">
      <c r="A1759" s="306" t="s">
        <v>1390</v>
      </c>
      <c r="B1759" s="50" t="s">
        <v>310</v>
      </c>
      <c r="C1759" s="50" t="s">
        <v>295</v>
      </c>
      <c r="D1759" s="50" t="s">
        <v>778</v>
      </c>
      <c r="E1759" s="50" t="s">
        <v>297</v>
      </c>
      <c r="F1759" s="50" t="s">
        <v>452</v>
      </c>
      <c r="G1759" s="50" t="s">
        <v>463</v>
      </c>
      <c r="H1759" s="50" t="s">
        <v>1243</v>
      </c>
      <c r="I1759" s="50" t="s">
        <v>796</v>
      </c>
      <c r="J1759" s="50" t="s">
        <v>936</v>
      </c>
      <c r="K1759" s="50" t="s">
        <v>782</v>
      </c>
      <c r="L1759" s="307">
        <v>0.66</v>
      </c>
      <c r="M1759" s="308">
        <v>1.2</v>
      </c>
      <c r="N1759" s="307">
        <v>0.61</v>
      </c>
      <c r="O1759" s="50" t="s">
        <v>1276</v>
      </c>
      <c r="Q1759" s="50" t="s">
        <v>300</v>
      </c>
      <c r="R1759" s="50" t="s">
        <v>905</v>
      </c>
      <c r="T1759" s="308">
        <v>1.19</v>
      </c>
      <c r="U1759" s="309">
        <v>45</v>
      </c>
      <c r="V1759" s="310">
        <v>45200</v>
      </c>
      <c r="W1759" s="310">
        <v>45930</v>
      </c>
      <c r="X1759" s="50" t="s">
        <v>3081</v>
      </c>
      <c r="Y1759" s="50" t="s">
        <v>937</v>
      </c>
      <c r="AA1759" s="50" t="s">
        <v>796</v>
      </c>
      <c r="AD1759" s="50" t="s">
        <v>360</v>
      </c>
      <c r="AF1759" s="306"/>
      <c r="AG1759" s="307">
        <v>0</v>
      </c>
      <c r="AH1759" s="307">
        <v>0</v>
      </c>
      <c r="AI1759" s="307">
        <v>1.9</v>
      </c>
      <c r="AJ1759" s="50" t="s">
        <v>181</v>
      </c>
      <c r="AK1759" s="307">
        <v>17.13</v>
      </c>
      <c r="AL1759" s="307">
        <v>0</v>
      </c>
      <c r="AN1759" s="312">
        <v>15</v>
      </c>
      <c r="AO1759" s="313" t="s">
        <v>305</v>
      </c>
      <c r="AP1759" s="313" t="s">
        <v>0</v>
      </c>
      <c r="AQ1759" s="313" t="s">
        <v>386</v>
      </c>
      <c r="AR1759" s="314" t="s">
        <v>0</v>
      </c>
      <c r="AS1759" s="314"/>
      <c r="AT1759" s="50" t="s">
        <v>2000</v>
      </c>
    </row>
    <row r="1760" spans="1:46" x14ac:dyDescent="0.2">
      <c r="A1760" s="306" t="s">
        <v>1511</v>
      </c>
      <c r="B1760" s="50" t="s">
        <v>294</v>
      </c>
      <c r="C1760" s="50" t="s">
        <v>295</v>
      </c>
      <c r="D1760" s="50" t="s">
        <v>778</v>
      </c>
      <c r="E1760" s="50" t="s">
        <v>297</v>
      </c>
      <c r="F1760" s="50" t="s">
        <v>1044</v>
      </c>
      <c r="G1760" s="50" t="s">
        <v>1045</v>
      </c>
      <c r="H1760" s="50" t="s">
        <v>1243</v>
      </c>
      <c r="I1760" s="50" t="s">
        <v>1046</v>
      </c>
      <c r="K1760" s="50" t="s">
        <v>782</v>
      </c>
      <c r="L1760" s="307">
        <v>487</v>
      </c>
      <c r="M1760" s="308">
        <v>250</v>
      </c>
      <c r="N1760" s="307">
        <v>436</v>
      </c>
      <c r="O1760" s="50" t="s">
        <v>2837</v>
      </c>
      <c r="Q1760" s="50" t="s">
        <v>300</v>
      </c>
      <c r="R1760" s="50" t="s">
        <v>905</v>
      </c>
      <c r="T1760" s="308">
        <v>440</v>
      </c>
      <c r="U1760" s="309">
        <v>20</v>
      </c>
      <c r="V1760" s="310">
        <v>45200</v>
      </c>
      <c r="W1760" s="310">
        <v>45747</v>
      </c>
      <c r="X1760" s="50" t="s">
        <v>3404</v>
      </c>
      <c r="AD1760" s="50" t="s">
        <v>360</v>
      </c>
      <c r="AF1760" s="306"/>
      <c r="AG1760" s="307">
        <v>8</v>
      </c>
      <c r="AH1760" s="307">
        <v>8</v>
      </c>
      <c r="AI1760" s="307">
        <v>3.12</v>
      </c>
      <c r="AJ1760" s="306" t="s">
        <v>0</v>
      </c>
      <c r="AK1760" s="307">
        <v>2.82</v>
      </c>
      <c r="AL1760" s="307">
        <v>0.23</v>
      </c>
      <c r="AN1760" s="312">
        <v>16</v>
      </c>
      <c r="AO1760" s="313" t="s">
        <v>305</v>
      </c>
      <c r="AP1760" s="313" t="s">
        <v>0</v>
      </c>
      <c r="AQ1760" s="313" t="s">
        <v>306</v>
      </c>
      <c r="AR1760" s="314" t="s">
        <v>0</v>
      </c>
      <c r="AS1760" s="314"/>
    </row>
    <row r="1761" spans="1:46" x14ac:dyDescent="0.2">
      <c r="A1761" s="306" t="s">
        <v>1513</v>
      </c>
      <c r="B1761" s="50" t="s">
        <v>308</v>
      </c>
      <c r="C1761" s="50" t="s">
        <v>295</v>
      </c>
      <c r="D1761" s="50" t="s">
        <v>778</v>
      </c>
      <c r="E1761" s="50" t="s">
        <v>297</v>
      </c>
      <c r="F1761" s="50" t="s">
        <v>1044</v>
      </c>
      <c r="G1761" s="50" t="s">
        <v>1045</v>
      </c>
      <c r="H1761" s="50" t="s">
        <v>1243</v>
      </c>
      <c r="I1761" s="50" t="s">
        <v>1046</v>
      </c>
      <c r="K1761" s="50" t="s">
        <v>782</v>
      </c>
      <c r="L1761" s="307">
        <v>487</v>
      </c>
      <c r="M1761" s="308">
        <v>250</v>
      </c>
      <c r="N1761" s="307">
        <v>436</v>
      </c>
      <c r="O1761" s="50" t="s">
        <v>2837</v>
      </c>
      <c r="Q1761" s="50" t="s">
        <v>300</v>
      </c>
      <c r="R1761" s="50" t="s">
        <v>905</v>
      </c>
      <c r="T1761" s="308">
        <v>440</v>
      </c>
      <c r="U1761" s="309">
        <v>20</v>
      </c>
      <c r="V1761" s="310">
        <v>45200</v>
      </c>
      <c r="W1761" s="310">
        <v>45747</v>
      </c>
      <c r="X1761" s="50" t="s">
        <v>3404</v>
      </c>
      <c r="AD1761" s="50" t="s">
        <v>360</v>
      </c>
      <c r="AF1761" s="306"/>
      <c r="AG1761" s="307">
        <v>8</v>
      </c>
      <c r="AH1761" s="307">
        <v>8</v>
      </c>
      <c r="AI1761" s="307">
        <v>3.12</v>
      </c>
      <c r="AJ1761" s="306" t="s">
        <v>0</v>
      </c>
      <c r="AK1761" s="307">
        <v>2.82</v>
      </c>
      <c r="AL1761" s="307">
        <v>0.23</v>
      </c>
      <c r="AN1761" s="312">
        <v>16</v>
      </c>
      <c r="AO1761" s="313" t="s">
        <v>305</v>
      </c>
      <c r="AP1761" s="313" t="s">
        <v>0</v>
      </c>
      <c r="AQ1761" s="313" t="s">
        <v>306</v>
      </c>
      <c r="AR1761" s="314" t="s">
        <v>0</v>
      </c>
      <c r="AS1761" s="314"/>
    </row>
    <row r="1762" spans="1:46" x14ac:dyDescent="0.2">
      <c r="A1762" s="306" t="s">
        <v>1514</v>
      </c>
      <c r="B1762" s="50" t="s">
        <v>310</v>
      </c>
      <c r="C1762" s="50" t="s">
        <v>295</v>
      </c>
      <c r="D1762" s="50" t="s">
        <v>778</v>
      </c>
      <c r="E1762" s="50" t="s">
        <v>297</v>
      </c>
      <c r="F1762" s="50" t="s">
        <v>1044</v>
      </c>
      <c r="G1762" s="50" t="s">
        <v>1045</v>
      </c>
      <c r="H1762" s="50" t="s">
        <v>1243</v>
      </c>
      <c r="I1762" s="50" t="s">
        <v>1046</v>
      </c>
      <c r="K1762" s="50" t="s">
        <v>782</v>
      </c>
      <c r="L1762" s="307">
        <v>487</v>
      </c>
      <c r="M1762" s="308">
        <v>250</v>
      </c>
      <c r="N1762" s="307">
        <v>436</v>
      </c>
      <c r="O1762" s="50" t="s">
        <v>2837</v>
      </c>
      <c r="Q1762" s="50" t="s">
        <v>300</v>
      </c>
      <c r="R1762" s="50" t="s">
        <v>905</v>
      </c>
      <c r="T1762" s="308">
        <v>440</v>
      </c>
      <c r="U1762" s="309">
        <v>20</v>
      </c>
      <c r="V1762" s="310">
        <v>45200</v>
      </c>
      <c r="W1762" s="310">
        <v>45747</v>
      </c>
      <c r="X1762" s="50" t="s">
        <v>3404</v>
      </c>
      <c r="AD1762" s="50" t="s">
        <v>360</v>
      </c>
      <c r="AF1762" s="306"/>
      <c r="AG1762" s="307">
        <v>8</v>
      </c>
      <c r="AH1762" s="307">
        <v>8</v>
      </c>
      <c r="AI1762" s="307">
        <v>3.12</v>
      </c>
      <c r="AJ1762" s="50" t="s">
        <v>0</v>
      </c>
      <c r="AK1762" s="307">
        <v>2.82</v>
      </c>
      <c r="AL1762" s="307">
        <v>0.23</v>
      </c>
      <c r="AN1762" s="312">
        <v>16</v>
      </c>
      <c r="AO1762" s="313" t="s">
        <v>305</v>
      </c>
      <c r="AP1762" s="313" t="s">
        <v>0</v>
      </c>
      <c r="AQ1762" s="313" t="s">
        <v>306</v>
      </c>
      <c r="AR1762" s="314" t="s">
        <v>0</v>
      </c>
      <c r="AS1762" s="314"/>
    </row>
    <row r="1763" spans="1:46" x14ac:dyDescent="0.2">
      <c r="A1763" s="306" t="s">
        <v>1547</v>
      </c>
      <c r="B1763" s="50" t="s">
        <v>294</v>
      </c>
      <c r="C1763" s="50" t="s">
        <v>295</v>
      </c>
      <c r="D1763" s="50" t="s">
        <v>778</v>
      </c>
      <c r="E1763" s="50" t="s">
        <v>297</v>
      </c>
      <c r="F1763" s="50" t="s">
        <v>1044</v>
      </c>
      <c r="G1763" s="50" t="s">
        <v>586</v>
      </c>
      <c r="H1763" s="50" t="s">
        <v>1091</v>
      </c>
      <c r="I1763" s="50" t="s">
        <v>1089</v>
      </c>
      <c r="J1763" s="50" t="s">
        <v>1093</v>
      </c>
      <c r="L1763" s="307">
        <v>194.09</v>
      </c>
      <c r="M1763" s="308">
        <v>140</v>
      </c>
      <c r="N1763" s="307">
        <v>173.67</v>
      </c>
      <c r="O1763" s="50" t="s">
        <v>2838</v>
      </c>
      <c r="Q1763" s="50" t="s">
        <v>319</v>
      </c>
      <c r="R1763" s="50" t="s">
        <v>1091</v>
      </c>
      <c r="T1763" s="308">
        <v>222.03</v>
      </c>
      <c r="U1763" s="309">
        <v>7</v>
      </c>
      <c r="V1763" s="310">
        <v>45200</v>
      </c>
      <c r="W1763" s="310">
        <v>45930</v>
      </c>
      <c r="AD1763" s="50" t="s">
        <v>304</v>
      </c>
      <c r="AE1763" s="310">
        <v>44669</v>
      </c>
      <c r="AF1763" s="306" t="s">
        <v>3406</v>
      </c>
      <c r="AG1763" s="307">
        <v>0.03</v>
      </c>
      <c r="AH1763" s="307">
        <v>0.03</v>
      </c>
      <c r="AI1763" s="307">
        <v>0.27</v>
      </c>
      <c r="AJ1763" s="306" t="s">
        <v>0</v>
      </c>
      <c r="AK1763" s="307">
        <v>181.3</v>
      </c>
      <c r="AL1763" s="307">
        <v>0.25</v>
      </c>
      <c r="AN1763" s="312">
        <v>4</v>
      </c>
      <c r="AO1763" s="313" t="s">
        <v>305</v>
      </c>
      <c r="AP1763" s="313" t="s">
        <v>0</v>
      </c>
      <c r="AQ1763" s="313" t="s">
        <v>306</v>
      </c>
      <c r="AR1763" s="314" t="s">
        <v>0</v>
      </c>
      <c r="AS1763" s="314"/>
    </row>
    <row r="1764" spans="1:46" x14ac:dyDescent="0.2">
      <c r="A1764" s="306" t="s">
        <v>1549</v>
      </c>
      <c r="B1764" s="50" t="s">
        <v>308</v>
      </c>
      <c r="C1764" s="50" t="s">
        <v>295</v>
      </c>
      <c r="D1764" s="50" t="s">
        <v>778</v>
      </c>
      <c r="E1764" s="50" t="s">
        <v>297</v>
      </c>
      <c r="F1764" s="50" t="s">
        <v>1044</v>
      </c>
      <c r="G1764" s="50" t="s">
        <v>586</v>
      </c>
      <c r="H1764" s="50" t="s">
        <v>1091</v>
      </c>
      <c r="I1764" s="50" t="s">
        <v>1089</v>
      </c>
      <c r="J1764" s="50" t="s">
        <v>1093</v>
      </c>
      <c r="L1764" s="307">
        <v>218.34</v>
      </c>
      <c r="M1764" s="308">
        <v>140</v>
      </c>
      <c r="N1764" s="307">
        <v>195.36</v>
      </c>
      <c r="O1764" s="50" t="s">
        <v>2838</v>
      </c>
      <c r="Q1764" s="50" t="s">
        <v>319</v>
      </c>
      <c r="R1764" s="50" t="s">
        <v>1091</v>
      </c>
      <c r="T1764" s="308">
        <v>222.03</v>
      </c>
      <c r="U1764" s="309">
        <v>7</v>
      </c>
      <c r="V1764" s="310">
        <v>45200</v>
      </c>
      <c r="W1764" s="310">
        <v>45930</v>
      </c>
      <c r="AD1764" s="50" t="s">
        <v>304</v>
      </c>
      <c r="AE1764" s="310">
        <v>44669</v>
      </c>
      <c r="AF1764" s="306" t="s">
        <v>3406</v>
      </c>
      <c r="AG1764" s="307">
        <v>0.04</v>
      </c>
      <c r="AH1764" s="307">
        <v>0.03</v>
      </c>
      <c r="AI1764" s="307">
        <v>0.3</v>
      </c>
      <c r="AJ1764" s="306" t="s">
        <v>0</v>
      </c>
      <c r="AK1764" s="307">
        <v>158.02000000000001</v>
      </c>
      <c r="AL1764" s="307">
        <v>0.28999999999999998</v>
      </c>
      <c r="AN1764" s="312">
        <v>4</v>
      </c>
      <c r="AO1764" s="313" t="s">
        <v>305</v>
      </c>
      <c r="AP1764" s="313" t="s">
        <v>0</v>
      </c>
      <c r="AQ1764" s="313" t="s">
        <v>306</v>
      </c>
      <c r="AR1764" s="314" t="s">
        <v>0</v>
      </c>
      <c r="AS1764" s="314"/>
    </row>
    <row r="1765" spans="1:46" x14ac:dyDescent="0.2">
      <c r="A1765" s="306" t="s">
        <v>1550</v>
      </c>
      <c r="B1765" s="50" t="s">
        <v>310</v>
      </c>
      <c r="C1765" s="50" t="s">
        <v>295</v>
      </c>
      <c r="D1765" s="50" t="s">
        <v>778</v>
      </c>
      <c r="E1765" s="50" t="s">
        <v>297</v>
      </c>
      <c r="F1765" s="50" t="s">
        <v>1044</v>
      </c>
      <c r="G1765" s="50" t="s">
        <v>586</v>
      </c>
      <c r="H1765" s="50" t="s">
        <v>1091</v>
      </c>
      <c r="I1765" s="50" t="s">
        <v>1089</v>
      </c>
      <c r="J1765" s="50" t="s">
        <v>1093</v>
      </c>
      <c r="L1765" s="307">
        <v>204.98</v>
      </c>
      <c r="M1765" s="308">
        <v>140</v>
      </c>
      <c r="N1765" s="307">
        <v>183.41</v>
      </c>
      <c r="O1765" s="50" t="s">
        <v>2838</v>
      </c>
      <c r="Q1765" s="50" t="s">
        <v>319</v>
      </c>
      <c r="R1765" s="50" t="s">
        <v>1091</v>
      </c>
      <c r="T1765" s="308">
        <v>222.03</v>
      </c>
      <c r="U1765" s="309">
        <v>7</v>
      </c>
      <c r="V1765" s="310">
        <v>45200</v>
      </c>
      <c r="W1765" s="310">
        <v>45930</v>
      </c>
      <c r="AD1765" s="50" t="s">
        <v>304</v>
      </c>
      <c r="AE1765" s="310">
        <v>44669</v>
      </c>
      <c r="AF1765" s="306" t="s">
        <v>2839</v>
      </c>
      <c r="AG1765" s="307">
        <v>0.03</v>
      </c>
      <c r="AH1765" s="307">
        <v>0.03</v>
      </c>
      <c r="AI1765" s="307">
        <v>0.3</v>
      </c>
      <c r="AJ1765" s="50" t="s">
        <v>0</v>
      </c>
      <c r="AK1765" s="307">
        <v>170.11</v>
      </c>
      <c r="AL1765" s="307">
        <v>0.38200000000000001</v>
      </c>
      <c r="AN1765" s="312">
        <v>4</v>
      </c>
      <c r="AO1765" s="313" t="s">
        <v>305</v>
      </c>
      <c r="AP1765" s="313" t="s">
        <v>0</v>
      </c>
      <c r="AQ1765" s="313" t="s">
        <v>306</v>
      </c>
      <c r="AR1765" s="314" t="s">
        <v>0</v>
      </c>
      <c r="AS1765" s="314"/>
    </row>
    <row r="1766" spans="1:46" x14ac:dyDescent="0.2">
      <c r="A1766" s="306" t="s">
        <v>1551</v>
      </c>
      <c r="B1766" s="50" t="s">
        <v>294</v>
      </c>
      <c r="C1766" s="50" t="s">
        <v>295</v>
      </c>
      <c r="D1766" s="50" t="s">
        <v>778</v>
      </c>
      <c r="E1766" s="50" t="s">
        <v>297</v>
      </c>
      <c r="F1766" s="50" t="s">
        <v>1044</v>
      </c>
      <c r="G1766" s="50" t="s">
        <v>586</v>
      </c>
      <c r="H1766" s="50" t="s">
        <v>1091</v>
      </c>
      <c r="I1766" s="50" t="s">
        <v>1089</v>
      </c>
      <c r="J1766" s="50" t="s">
        <v>182</v>
      </c>
      <c r="L1766" s="307">
        <v>398.37</v>
      </c>
      <c r="M1766" s="308">
        <v>140</v>
      </c>
      <c r="N1766" s="307">
        <v>356.44</v>
      </c>
      <c r="O1766" s="50" t="s">
        <v>2840</v>
      </c>
      <c r="Q1766" s="50" t="s">
        <v>319</v>
      </c>
      <c r="R1766" s="50" t="s">
        <v>1091</v>
      </c>
      <c r="T1766" s="308">
        <v>222.03</v>
      </c>
      <c r="U1766" s="309">
        <v>7</v>
      </c>
      <c r="V1766" s="310">
        <v>45200</v>
      </c>
      <c r="W1766" s="310">
        <v>45930</v>
      </c>
      <c r="AD1766" s="50" t="s">
        <v>304</v>
      </c>
      <c r="AE1766" s="310">
        <v>44669</v>
      </c>
      <c r="AF1766" s="306" t="s">
        <v>3406</v>
      </c>
      <c r="AG1766" s="307">
        <v>7.0000000000000007E-2</v>
      </c>
      <c r="AH1766" s="307">
        <v>0.06</v>
      </c>
      <c r="AI1766" s="307">
        <v>0.55000000000000004</v>
      </c>
      <c r="AJ1766" s="306" t="s">
        <v>0</v>
      </c>
      <c r="AK1766" s="307">
        <v>74.22</v>
      </c>
      <c r="AL1766" s="307">
        <v>0.52</v>
      </c>
      <c r="AN1766" s="312">
        <v>4</v>
      </c>
      <c r="AO1766" s="313" t="s">
        <v>305</v>
      </c>
      <c r="AP1766" s="313" t="s">
        <v>0</v>
      </c>
      <c r="AQ1766" s="313" t="s">
        <v>306</v>
      </c>
      <c r="AR1766" s="314" t="s">
        <v>0</v>
      </c>
      <c r="AS1766" s="314"/>
    </row>
    <row r="1767" spans="1:46" x14ac:dyDescent="0.2">
      <c r="A1767" s="306" t="s">
        <v>1553</v>
      </c>
      <c r="B1767" s="50" t="s">
        <v>308</v>
      </c>
      <c r="C1767" s="50" t="s">
        <v>295</v>
      </c>
      <c r="D1767" s="50" t="s">
        <v>778</v>
      </c>
      <c r="E1767" s="50" t="s">
        <v>297</v>
      </c>
      <c r="F1767" s="50" t="s">
        <v>1044</v>
      </c>
      <c r="G1767" s="50" t="s">
        <v>586</v>
      </c>
      <c r="H1767" s="50" t="s">
        <v>1091</v>
      </c>
      <c r="I1767" s="50" t="s">
        <v>1089</v>
      </c>
      <c r="J1767" s="50" t="s">
        <v>182</v>
      </c>
      <c r="L1767" s="307">
        <v>418.46</v>
      </c>
      <c r="M1767" s="308">
        <v>140</v>
      </c>
      <c r="N1767" s="307">
        <v>374.42</v>
      </c>
      <c r="O1767" s="50" t="s">
        <v>2840</v>
      </c>
      <c r="Q1767" s="50" t="s">
        <v>319</v>
      </c>
      <c r="R1767" s="50" t="s">
        <v>1091</v>
      </c>
      <c r="T1767" s="308">
        <v>222.03</v>
      </c>
      <c r="U1767" s="309">
        <v>7</v>
      </c>
      <c r="V1767" s="310">
        <v>45200</v>
      </c>
      <c r="W1767" s="310">
        <v>45930</v>
      </c>
      <c r="AD1767" s="50" t="s">
        <v>304</v>
      </c>
      <c r="AE1767" s="310">
        <v>44669</v>
      </c>
      <c r="AF1767" s="306" t="s">
        <v>3406</v>
      </c>
      <c r="AG1767" s="307">
        <v>7.0000000000000007E-2</v>
      </c>
      <c r="AH1767" s="307">
        <v>0.06</v>
      </c>
      <c r="AI1767" s="307">
        <v>0.57999999999999996</v>
      </c>
      <c r="AJ1767" s="306" t="s">
        <v>0</v>
      </c>
      <c r="AK1767" s="307">
        <v>69.34</v>
      </c>
      <c r="AL1767" s="307">
        <v>0.55000000000000004</v>
      </c>
      <c r="AN1767" s="312">
        <v>4</v>
      </c>
      <c r="AO1767" s="313" t="s">
        <v>305</v>
      </c>
      <c r="AP1767" s="313" t="s">
        <v>0</v>
      </c>
      <c r="AQ1767" s="313" t="s">
        <v>306</v>
      </c>
      <c r="AR1767" s="314" t="s">
        <v>0</v>
      </c>
      <c r="AS1767" s="314"/>
    </row>
    <row r="1768" spans="1:46" x14ac:dyDescent="0.2">
      <c r="A1768" s="306" t="s">
        <v>1554</v>
      </c>
      <c r="B1768" s="50" t="s">
        <v>310</v>
      </c>
      <c r="C1768" s="50" t="s">
        <v>295</v>
      </c>
      <c r="D1768" s="50" t="s">
        <v>778</v>
      </c>
      <c r="E1768" s="50" t="s">
        <v>297</v>
      </c>
      <c r="F1768" s="50" t="s">
        <v>1044</v>
      </c>
      <c r="G1768" s="50" t="s">
        <v>586</v>
      </c>
      <c r="H1768" s="50" t="s">
        <v>1091</v>
      </c>
      <c r="I1768" s="50" t="s">
        <v>1089</v>
      </c>
      <c r="J1768" s="50" t="s">
        <v>182</v>
      </c>
      <c r="L1768" s="307">
        <v>337.87</v>
      </c>
      <c r="M1768" s="308">
        <v>140</v>
      </c>
      <c r="N1768" s="307">
        <v>302.31</v>
      </c>
      <c r="O1768" s="50" t="s">
        <v>2840</v>
      </c>
      <c r="Q1768" s="50" t="s">
        <v>319</v>
      </c>
      <c r="R1768" s="50" t="s">
        <v>1091</v>
      </c>
      <c r="T1768" s="308">
        <v>222.03</v>
      </c>
      <c r="U1768" s="309">
        <v>7</v>
      </c>
      <c r="V1768" s="310">
        <v>45200</v>
      </c>
      <c r="W1768" s="310">
        <v>45930</v>
      </c>
      <c r="AD1768" s="50" t="s">
        <v>304</v>
      </c>
      <c r="AE1768" s="310">
        <v>44669</v>
      </c>
      <c r="AF1768" s="306" t="s">
        <v>3406</v>
      </c>
      <c r="AG1768" s="307">
        <v>0.06</v>
      </c>
      <c r="AH1768" s="307">
        <v>0.05</v>
      </c>
      <c r="AI1768" s="307">
        <v>0.28000000000000003</v>
      </c>
      <c r="AJ1768" s="50" t="s">
        <v>0</v>
      </c>
      <c r="AK1768" s="307">
        <v>92.42</v>
      </c>
      <c r="AL1768" s="307">
        <v>0.45</v>
      </c>
      <c r="AN1768" s="312">
        <v>4</v>
      </c>
      <c r="AO1768" s="313" t="s">
        <v>305</v>
      </c>
      <c r="AP1768" s="313" t="s">
        <v>0</v>
      </c>
      <c r="AQ1768" s="313" t="s">
        <v>306</v>
      </c>
      <c r="AR1768" s="314" t="s">
        <v>0</v>
      </c>
      <c r="AS1768" s="314"/>
    </row>
    <row r="1769" spans="1:46" x14ac:dyDescent="0.2">
      <c r="A1769" s="306" t="s">
        <v>1555</v>
      </c>
      <c r="B1769" s="50" t="s">
        <v>294</v>
      </c>
      <c r="C1769" s="50" t="s">
        <v>295</v>
      </c>
      <c r="D1769" s="50" t="s">
        <v>778</v>
      </c>
      <c r="E1769" s="50" t="s">
        <v>297</v>
      </c>
      <c r="F1769" s="50" t="s">
        <v>1044</v>
      </c>
      <c r="G1769" s="50" t="s">
        <v>586</v>
      </c>
      <c r="H1769" s="50" t="s">
        <v>1091</v>
      </c>
      <c r="I1769" s="50" t="s">
        <v>1089</v>
      </c>
      <c r="J1769" s="50" t="s">
        <v>1093</v>
      </c>
      <c r="K1769" s="50" t="s">
        <v>697</v>
      </c>
      <c r="L1769" s="307">
        <v>194.09</v>
      </c>
      <c r="M1769" s="308">
        <v>165</v>
      </c>
      <c r="N1769" s="307">
        <v>173.67</v>
      </c>
      <c r="O1769" s="50" t="s">
        <v>1556</v>
      </c>
      <c r="Q1769" s="50" t="s">
        <v>319</v>
      </c>
      <c r="R1769" s="50" t="s">
        <v>1091</v>
      </c>
      <c r="S1769" s="50" t="s">
        <v>697</v>
      </c>
      <c r="T1769" s="308">
        <v>222.03</v>
      </c>
      <c r="U1769" s="309">
        <v>7</v>
      </c>
      <c r="V1769" s="310">
        <v>45200</v>
      </c>
      <c r="W1769" s="310">
        <v>45930</v>
      </c>
      <c r="AD1769" s="50" t="s">
        <v>304</v>
      </c>
      <c r="AE1769" s="310">
        <v>44669</v>
      </c>
      <c r="AF1769" s="306" t="s">
        <v>3406</v>
      </c>
      <c r="AG1769" s="307">
        <v>0.03</v>
      </c>
      <c r="AH1769" s="307">
        <v>0.03</v>
      </c>
      <c r="AI1769" s="307">
        <v>0.27</v>
      </c>
      <c r="AJ1769" s="306" t="s">
        <v>0</v>
      </c>
      <c r="AK1769" s="307">
        <v>181.3</v>
      </c>
      <c r="AL1769" s="307">
        <v>0.25</v>
      </c>
      <c r="AN1769" s="312">
        <v>4</v>
      </c>
      <c r="AO1769" s="313" t="s">
        <v>305</v>
      </c>
      <c r="AP1769" s="313" t="s">
        <v>0</v>
      </c>
      <c r="AQ1769" s="313" t="s">
        <v>306</v>
      </c>
      <c r="AR1769" s="314" t="s">
        <v>0</v>
      </c>
      <c r="AS1769" s="314"/>
      <c r="AT1769" s="322"/>
    </row>
    <row r="1770" spans="1:46" x14ac:dyDescent="0.2">
      <c r="A1770" s="306" t="s">
        <v>1557</v>
      </c>
      <c r="B1770" s="50" t="s">
        <v>308</v>
      </c>
      <c r="C1770" s="50" t="s">
        <v>295</v>
      </c>
      <c r="D1770" s="50" t="s">
        <v>778</v>
      </c>
      <c r="E1770" s="50" t="s">
        <v>297</v>
      </c>
      <c r="F1770" s="50" t="s">
        <v>1044</v>
      </c>
      <c r="G1770" s="50" t="s">
        <v>586</v>
      </c>
      <c r="H1770" s="50" t="s">
        <v>1091</v>
      </c>
      <c r="I1770" s="50" t="s">
        <v>1089</v>
      </c>
      <c r="J1770" s="50" t="s">
        <v>1093</v>
      </c>
      <c r="K1770" s="50" t="s">
        <v>697</v>
      </c>
      <c r="L1770" s="307">
        <v>218.34</v>
      </c>
      <c r="M1770" s="308">
        <v>165</v>
      </c>
      <c r="N1770" s="307">
        <v>195.36</v>
      </c>
      <c r="O1770" s="50" t="s">
        <v>1556</v>
      </c>
      <c r="Q1770" s="50" t="s">
        <v>319</v>
      </c>
      <c r="R1770" s="50" t="s">
        <v>1091</v>
      </c>
      <c r="S1770" s="50" t="s">
        <v>697</v>
      </c>
      <c r="T1770" s="308">
        <v>222.03</v>
      </c>
      <c r="U1770" s="309">
        <v>7</v>
      </c>
      <c r="V1770" s="310">
        <v>45200</v>
      </c>
      <c r="W1770" s="310">
        <v>45930</v>
      </c>
      <c r="AD1770" s="50" t="s">
        <v>304</v>
      </c>
      <c r="AE1770" s="310">
        <v>44669</v>
      </c>
      <c r="AF1770" s="306" t="s">
        <v>3406</v>
      </c>
      <c r="AG1770" s="307">
        <v>0.04</v>
      </c>
      <c r="AH1770" s="307">
        <v>0.03</v>
      </c>
      <c r="AI1770" s="307">
        <v>0.3</v>
      </c>
      <c r="AJ1770" s="306" t="s">
        <v>0</v>
      </c>
      <c r="AK1770" s="307">
        <v>158.02000000000001</v>
      </c>
      <c r="AL1770" s="307">
        <v>0.28999999999999998</v>
      </c>
      <c r="AN1770" s="312">
        <v>4</v>
      </c>
      <c r="AO1770" s="313" t="s">
        <v>305</v>
      </c>
      <c r="AP1770" s="313" t="s">
        <v>0</v>
      </c>
      <c r="AQ1770" s="313" t="s">
        <v>306</v>
      </c>
      <c r="AR1770" s="314" t="s">
        <v>0</v>
      </c>
      <c r="AS1770" s="314"/>
    </row>
    <row r="1771" spans="1:46" x14ac:dyDescent="0.2">
      <c r="A1771" s="306" t="s">
        <v>1558</v>
      </c>
      <c r="B1771" s="50" t="s">
        <v>310</v>
      </c>
      <c r="C1771" s="50" t="s">
        <v>295</v>
      </c>
      <c r="D1771" s="50" t="s">
        <v>778</v>
      </c>
      <c r="E1771" s="50" t="s">
        <v>297</v>
      </c>
      <c r="F1771" s="50" t="s">
        <v>1044</v>
      </c>
      <c r="G1771" s="50" t="s">
        <v>586</v>
      </c>
      <c r="H1771" s="50" t="s">
        <v>1091</v>
      </c>
      <c r="I1771" s="50" t="s">
        <v>1089</v>
      </c>
      <c r="J1771" s="50" t="s">
        <v>1093</v>
      </c>
      <c r="K1771" s="50" t="s">
        <v>697</v>
      </c>
      <c r="L1771" s="307">
        <v>204.98</v>
      </c>
      <c r="M1771" s="308">
        <v>165</v>
      </c>
      <c r="N1771" s="307">
        <v>183.41</v>
      </c>
      <c r="O1771" s="50" t="s">
        <v>1556</v>
      </c>
      <c r="Q1771" s="50" t="s">
        <v>319</v>
      </c>
      <c r="R1771" s="50" t="s">
        <v>1091</v>
      </c>
      <c r="S1771" s="50" t="s">
        <v>697</v>
      </c>
      <c r="T1771" s="308">
        <v>222.03</v>
      </c>
      <c r="U1771" s="309">
        <v>7</v>
      </c>
      <c r="V1771" s="310">
        <v>45200</v>
      </c>
      <c r="W1771" s="310">
        <v>45930</v>
      </c>
      <c r="AD1771" s="50" t="s">
        <v>304</v>
      </c>
      <c r="AE1771" s="310">
        <v>44669</v>
      </c>
      <c r="AF1771" s="306" t="s">
        <v>3406</v>
      </c>
      <c r="AG1771" s="307">
        <v>0.03</v>
      </c>
      <c r="AH1771" s="307">
        <v>0.03</v>
      </c>
      <c r="AI1771" s="307">
        <v>0.3</v>
      </c>
      <c r="AJ1771" s="50" t="s">
        <v>0</v>
      </c>
      <c r="AK1771" s="307">
        <v>170.11</v>
      </c>
      <c r="AL1771" s="307">
        <v>0.38200000000000001</v>
      </c>
      <c r="AN1771" s="312">
        <v>4</v>
      </c>
      <c r="AO1771" s="313" t="s">
        <v>305</v>
      </c>
      <c r="AP1771" s="313" t="s">
        <v>0</v>
      </c>
      <c r="AQ1771" s="313" t="s">
        <v>306</v>
      </c>
      <c r="AR1771" s="314" t="s">
        <v>0</v>
      </c>
      <c r="AS1771" s="314"/>
    </row>
    <row r="1772" spans="1:46" x14ac:dyDescent="0.2">
      <c r="A1772" s="306" t="s">
        <v>1559</v>
      </c>
      <c r="B1772" s="50" t="s">
        <v>294</v>
      </c>
      <c r="C1772" s="50" t="s">
        <v>295</v>
      </c>
      <c r="D1772" s="50" t="s">
        <v>778</v>
      </c>
      <c r="E1772" s="50" t="s">
        <v>297</v>
      </c>
      <c r="F1772" s="50" t="s">
        <v>1044</v>
      </c>
      <c r="G1772" s="50" t="s">
        <v>586</v>
      </c>
      <c r="H1772" s="50" t="s">
        <v>1091</v>
      </c>
      <c r="I1772" s="50" t="s">
        <v>1089</v>
      </c>
      <c r="J1772" s="50" t="s">
        <v>182</v>
      </c>
      <c r="K1772" s="50" t="s">
        <v>697</v>
      </c>
      <c r="L1772" s="307">
        <v>398.37</v>
      </c>
      <c r="M1772" s="308">
        <v>165</v>
      </c>
      <c r="N1772" s="307">
        <v>356.44</v>
      </c>
      <c r="O1772" s="50" t="s">
        <v>1560</v>
      </c>
      <c r="Q1772" s="50" t="s">
        <v>319</v>
      </c>
      <c r="R1772" s="50" t="s">
        <v>1091</v>
      </c>
      <c r="S1772" s="50" t="s">
        <v>697</v>
      </c>
      <c r="T1772" s="308">
        <v>222.03</v>
      </c>
      <c r="U1772" s="309">
        <v>7</v>
      </c>
      <c r="V1772" s="310">
        <v>45200</v>
      </c>
      <c r="W1772" s="310">
        <v>45930</v>
      </c>
      <c r="AD1772" s="50" t="s">
        <v>304</v>
      </c>
      <c r="AE1772" s="310">
        <v>44669</v>
      </c>
      <c r="AF1772" s="306" t="s">
        <v>3406</v>
      </c>
      <c r="AG1772" s="307">
        <v>7.0000000000000007E-2</v>
      </c>
      <c r="AH1772" s="307">
        <v>0.06</v>
      </c>
      <c r="AI1772" s="307">
        <v>0.55000000000000004</v>
      </c>
      <c r="AJ1772" s="306" t="s">
        <v>0</v>
      </c>
      <c r="AK1772" s="307">
        <v>74.22</v>
      </c>
      <c r="AL1772" s="307">
        <v>0.52</v>
      </c>
      <c r="AN1772" s="312">
        <v>4</v>
      </c>
      <c r="AO1772" s="313" t="s">
        <v>305</v>
      </c>
      <c r="AP1772" s="313" t="s">
        <v>0</v>
      </c>
      <c r="AQ1772" s="313" t="s">
        <v>306</v>
      </c>
      <c r="AR1772" s="314" t="s">
        <v>0</v>
      </c>
      <c r="AS1772" s="314"/>
      <c r="AT1772" s="322"/>
    </row>
    <row r="1773" spans="1:46" x14ac:dyDescent="0.2">
      <c r="A1773" s="306" t="s">
        <v>1561</v>
      </c>
      <c r="B1773" s="50" t="s">
        <v>308</v>
      </c>
      <c r="C1773" s="50" t="s">
        <v>295</v>
      </c>
      <c r="D1773" s="50" t="s">
        <v>778</v>
      </c>
      <c r="E1773" s="50" t="s">
        <v>297</v>
      </c>
      <c r="F1773" s="50" t="s">
        <v>1044</v>
      </c>
      <c r="G1773" s="50" t="s">
        <v>586</v>
      </c>
      <c r="H1773" s="50" t="s">
        <v>1091</v>
      </c>
      <c r="I1773" s="50" t="s">
        <v>1089</v>
      </c>
      <c r="J1773" s="50" t="s">
        <v>182</v>
      </c>
      <c r="K1773" s="50" t="s">
        <v>697</v>
      </c>
      <c r="L1773" s="307">
        <v>418.46</v>
      </c>
      <c r="M1773" s="308">
        <v>165</v>
      </c>
      <c r="N1773" s="307">
        <v>374.42</v>
      </c>
      <c r="O1773" s="50" t="s">
        <v>1560</v>
      </c>
      <c r="Q1773" s="50" t="s">
        <v>319</v>
      </c>
      <c r="R1773" s="50" t="s">
        <v>1091</v>
      </c>
      <c r="S1773" s="50" t="s">
        <v>697</v>
      </c>
      <c r="T1773" s="308">
        <v>222.03</v>
      </c>
      <c r="U1773" s="309">
        <v>7</v>
      </c>
      <c r="V1773" s="310">
        <v>45200</v>
      </c>
      <c r="W1773" s="310">
        <v>45930</v>
      </c>
      <c r="AD1773" s="50" t="s">
        <v>304</v>
      </c>
      <c r="AE1773" s="310">
        <v>44669</v>
      </c>
      <c r="AF1773" s="306" t="s">
        <v>3406</v>
      </c>
      <c r="AG1773" s="307">
        <v>7.0000000000000007E-2</v>
      </c>
      <c r="AH1773" s="307">
        <v>0.06</v>
      </c>
      <c r="AI1773" s="307">
        <v>0.57999999999999996</v>
      </c>
      <c r="AJ1773" s="306" t="s">
        <v>0</v>
      </c>
      <c r="AK1773" s="307">
        <v>69.34</v>
      </c>
      <c r="AL1773" s="307">
        <v>0.55000000000000004</v>
      </c>
      <c r="AN1773" s="312">
        <v>4</v>
      </c>
      <c r="AO1773" s="313" t="s">
        <v>305</v>
      </c>
      <c r="AP1773" s="313" t="s">
        <v>0</v>
      </c>
      <c r="AQ1773" s="313" t="s">
        <v>306</v>
      </c>
      <c r="AR1773" s="314" t="s">
        <v>0</v>
      </c>
      <c r="AS1773" s="314"/>
    </row>
    <row r="1774" spans="1:46" x14ac:dyDescent="0.2">
      <c r="A1774" s="306" t="s">
        <v>1562</v>
      </c>
      <c r="B1774" s="50" t="s">
        <v>310</v>
      </c>
      <c r="C1774" s="50" t="s">
        <v>295</v>
      </c>
      <c r="D1774" s="50" t="s">
        <v>778</v>
      </c>
      <c r="E1774" s="50" t="s">
        <v>297</v>
      </c>
      <c r="F1774" s="50" t="s">
        <v>1044</v>
      </c>
      <c r="G1774" s="50" t="s">
        <v>586</v>
      </c>
      <c r="H1774" s="50" t="s">
        <v>1091</v>
      </c>
      <c r="I1774" s="50" t="s">
        <v>1089</v>
      </c>
      <c r="J1774" s="50" t="s">
        <v>182</v>
      </c>
      <c r="K1774" s="50" t="s">
        <v>697</v>
      </c>
      <c r="L1774" s="307">
        <v>337.87</v>
      </c>
      <c r="M1774" s="308">
        <v>165</v>
      </c>
      <c r="N1774" s="307">
        <v>302.31</v>
      </c>
      <c r="O1774" s="50" t="s">
        <v>1560</v>
      </c>
      <c r="Q1774" s="50" t="s">
        <v>319</v>
      </c>
      <c r="R1774" s="50" t="s">
        <v>1091</v>
      </c>
      <c r="S1774" s="50" t="s">
        <v>697</v>
      </c>
      <c r="T1774" s="308">
        <v>222.03</v>
      </c>
      <c r="U1774" s="309">
        <v>7</v>
      </c>
      <c r="V1774" s="310">
        <v>45200</v>
      </c>
      <c r="W1774" s="310">
        <v>45930</v>
      </c>
      <c r="AD1774" s="50" t="s">
        <v>304</v>
      </c>
      <c r="AE1774" s="310">
        <v>44669</v>
      </c>
      <c r="AF1774" s="306" t="s">
        <v>3406</v>
      </c>
      <c r="AG1774" s="307">
        <v>0.06</v>
      </c>
      <c r="AH1774" s="307">
        <v>0.05</v>
      </c>
      <c r="AI1774" s="307">
        <v>0.28000000000000003</v>
      </c>
      <c r="AJ1774" s="50" t="s">
        <v>0</v>
      </c>
      <c r="AK1774" s="307">
        <v>92.42</v>
      </c>
      <c r="AL1774" s="307">
        <v>0.45</v>
      </c>
      <c r="AN1774" s="312">
        <v>4</v>
      </c>
      <c r="AO1774" s="313" t="s">
        <v>305</v>
      </c>
      <c r="AP1774" s="313" t="s">
        <v>0</v>
      </c>
      <c r="AQ1774" s="313" t="s">
        <v>306</v>
      </c>
      <c r="AR1774" s="314" t="s">
        <v>0</v>
      </c>
      <c r="AS1774" s="314"/>
    </row>
    <row r="1775" spans="1:46" x14ac:dyDescent="0.2">
      <c r="A1775" s="306" t="s">
        <v>1570</v>
      </c>
      <c r="B1775" s="50" t="s">
        <v>294</v>
      </c>
      <c r="C1775" s="50" t="s">
        <v>295</v>
      </c>
      <c r="D1775" s="50" t="s">
        <v>778</v>
      </c>
      <c r="E1775" s="50" t="s">
        <v>297</v>
      </c>
      <c r="F1775" s="50" t="s">
        <v>1044</v>
      </c>
      <c r="G1775" s="50" t="s">
        <v>586</v>
      </c>
      <c r="H1775" s="50" t="s">
        <v>1091</v>
      </c>
      <c r="I1775" s="50" t="s">
        <v>1089</v>
      </c>
      <c r="J1775" s="50" t="s">
        <v>1093</v>
      </c>
      <c r="K1775" s="50" t="s">
        <v>1120</v>
      </c>
      <c r="L1775" s="307">
        <v>194.09</v>
      </c>
      <c r="M1775" s="308">
        <v>140</v>
      </c>
      <c r="N1775" s="307">
        <v>173.67</v>
      </c>
      <c r="O1775" s="50" t="s">
        <v>1571</v>
      </c>
      <c r="Q1775" s="50" t="s">
        <v>319</v>
      </c>
      <c r="R1775" s="50" t="s">
        <v>1091</v>
      </c>
      <c r="S1775" s="50" t="s">
        <v>1120</v>
      </c>
      <c r="T1775" s="308">
        <v>222.03</v>
      </c>
      <c r="U1775" s="309">
        <v>7</v>
      </c>
      <c r="V1775" s="310">
        <v>45200</v>
      </c>
      <c r="W1775" s="310">
        <v>45930</v>
      </c>
      <c r="AD1775" s="50" t="s">
        <v>304</v>
      </c>
      <c r="AE1775" s="310">
        <v>44669</v>
      </c>
      <c r="AF1775" s="306" t="s">
        <v>3406</v>
      </c>
      <c r="AG1775" s="307">
        <v>0.03</v>
      </c>
      <c r="AH1775" s="307">
        <v>0.03</v>
      </c>
      <c r="AI1775" s="307">
        <v>0.27</v>
      </c>
      <c r="AJ1775" s="306" t="s">
        <v>0</v>
      </c>
      <c r="AK1775" s="307">
        <v>181.3</v>
      </c>
      <c r="AL1775" s="307">
        <v>0.25</v>
      </c>
      <c r="AN1775" s="312">
        <v>4</v>
      </c>
      <c r="AO1775" s="313" t="s">
        <v>305</v>
      </c>
      <c r="AP1775" s="313" t="s">
        <v>0</v>
      </c>
      <c r="AQ1775" s="313" t="s">
        <v>306</v>
      </c>
      <c r="AR1775" s="314" t="s">
        <v>0</v>
      </c>
      <c r="AS1775" s="314"/>
    </row>
    <row r="1776" spans="1:46" x14ac:dyDescent="0.2">
      <c r="A1776" s="306" t="s">
        <v>1572</v>
      </c>
      <c r="B1776" s="50" t="s">
        <v>294</v>
      </c>
      <c r="C1776" s="50" t="s">
        <v>295</v>
      </c>
      <c r="D1776" s="50" t="s">
        <v>778</v>
      </c>
      <c r="E1776" s="50" t="s">
        <v>297</v>
      </c>
      <c r="F1776" s="50" t="s">
        <v>1044</v>
      </c>
      <c r="G1776" s="50" t="s">
        <v>586</v>
      </c>
      <c r="H1776" s="50" t="s">
        <v>1091</v>
      </c>
      <c r="I1776" s="50" t="s">
        <v>1089</v>
      </c>
      <c r="J1776" s="50" t="s">
        <v>182</v>
      </c>
      <c r="K1776" s="50" t="s">
        <v>1120</v>
      </c>
      <c r="L1776" s="307">
        <v>398.37</v>
      </c>
      <c r="M1776" s="308">
        <v>140</v>
      </c>
      <c r="N1776" s="307">
        <v>356.44</v>
      </c>
      <c r="O1776" s="50" t="s">
        <v>1573</v>
      </c>
      <c r="Q1776" s="50" t="s">
        <v>319</v>
      </c>
      <c r="R1776" s="50" t="s">
        <v>1091</v>
      </c>
      <c r="S1776" s="50" t="s">
        <v>1120</v>
      </c>
      <c r="T1776" s="308">
        <v>222.03</v>
      </c>
      <c r="U1776" s="309">
        <v>7</v>
      </c>
      <c r="V1776" s="310">
        <v>45200</v>
      </c>
      <c r="W1776" s="310">
        <v>45930</v>
      </c>
      <c r="AD1776" s="50" t="s">
        <v>304</v>
      </c>
      <c r="AE1776" s="310">
        <v>44669</v>
      </c>
      <c r="AF1776" s="306" t="s">
        <v>3406</v>
      </c>
      <c r="AG1776" s="307">
        <v>7.0000000000000007E-2</v>
      </c>
      <c r="AH1776" s="307">
        <v>0.06</v>
      </c>
      <c r="AI1776" s="307">
        <v>0.55000000000000004</v>
      </c>
      <c r="AJ1776" s="306" t="s">
        <v>0</v>
      </c>
      <c r="AK1776" s="307">
        <v>74.22</v>
      </c>
      <c r="AL1776" s="307">
        <v>0.52</v>
      </c>
      <c r="AN1776" s="312">
        <v>4</v>
      </c>
      <c r="AO1776" s="313" t="s">
        <v>305</v>
      </c>
      <c r="AP1776" s="313" t="s">
        <v>0</v>
      </c>
      <c r="AQ1776" s="313" t="s">
        <v>306</v>
      </c>
      <c r="AR1776" s="314" t="s">
        <v>0</v>
      </c>
      <c r="AS1776" s="314"/>
    </row>
    <row r="1777" spans="1:46" x14ac:dyDescent="0.2">
      <c r="A1777" s="306" t="s">
        <v>1574</v>
      </c>
      <c r="B1777" s="50" t="s">
        <v>308</v>
      </c>
      <c r="C1777" s="50" t="s">
        <v>295</v>
      </c>
      <c r="D1777" s="50" t="s">
        <v>778</v>
      </c>
      <c r="E1777" s="50" t="s">
        <v>297</v>
      </c>
      <c r="F1777" s="50" t="s">
        <v>1044</v>
      </c>
      <c r="G1777" s="50" t="s">
        <v>586</v>
      </c>
      <c r="H1777" s="50" t="s">
        <v>1091</v>
      </c>
      <c r="I1777" s="50" t="s">
        <v>1089</v>
      </c>
      <c r="J1777" s="50" t="s">
        <v>1093</v>
      </c>
      <c r="K1777" s="50" t="s">
        <v>1120</v>
      </c>
      <c r="L1777" s="307">
        <v>218.34</v>
      </c>
      <c r="M1777" s="308">
        <v>140</v>
      </c>
      <c r="N1777" s="307">
        <v>195.36</v>
      </c>
      <c r="O1777" s="306" t="s">
        <v>1571</v>
      </c>
      <c r="Q1777" s="50" t="s">
        <v>319</v>
      </c>
      <c r="R1777" s="50" t="s">
        <v>1091</v>
      </c>
      <c r="S1777" s="50" t="s">
        <v>1120</v>
      </c>
      <c r="T1777" s="308">
        <v>222.03</v>
      </c>
      <c r="U1777" s="309">
        <v>7</v>
      </c>
      <c r="V1777" s="310">
        <v>45200</v>
      </c>
      <c r="W1777" s="310">
        <v>45930</v>
      </c>
      <c r="AD1777" s="50" t="s">
        <v>304</v>
      </c>
      <c r="AE1777" s="310">
        <v>44669</v>
      </c>
      <c r="AF1777" s="306" t="s">
        <v>3406</v>
      </c>
      <c r="AG1777" s="307">
        <v>0.04</v>
      </c>
      <c r="AH1777" s="307">
        <v>0.03</v>
      </c>
      <c r="AI1777" s="307">
        <v>0.3</v>
      </c>
      <c r="AJ1777" s="306" t="s">
        <v>0</v>
      </c>
      <c r="AK1777" s="307">
        <v>158.02000000000001</v>
      </c>
      <c r="AL1777" s="307">
        <v>0.28999999999999998</v>
      </c>
      <c r="AN1777" s="312">
        <v>4</v>
      </c>
      <c r="AO1777" s="313" t="s">
        <v>305</v>
      </c>
      <c r="AP1777" s="313" t="s">
        <v>0</v>
      </c>
      <c r="AQ1777" s="313" t="s">
        <v>306</v>
      </c>
      <c r="AR1777" s="314" t="s">
        <v>0</v>
      </c>
      <c r="AS1777" s="314"/>
      <c r="AT1777" s="323"/>
    </row>
    <row r="1778" spans="1:46" x14ac:dyDescent="0.2">
      <c r="A1778" s="306" t="s">
        <v>1575</v>
      </c>
      <c r="B1778" s="50" t="s">
        <v>308</v>
      </c>
      <c r="C1778" s="50" t="s">
        <v>295</v>
      </c>
      <c r="D1778" s="50" t="s">
        <v>778</v>
      </c>
      <c r="E1778" s="50" t="s">
        <v>297</v>
      </c>
      <c r="F1778" s="50" t="s">
        <v>1044</v>
      </c>
      <c r="G1778" s="50" t="s">
        <v>586</v>
      </c>
      <c r="H1778" s="50" t="s">
        <v>1091</v>
      </c>
      <c r="I1778" s="50" t="s">
        <v>1089</v>
      </c>
      <c r="J1778" s="50" t="s">
        <v>182</v>
      </c>
      <c r="K1778" s="50" t="s">
        <v>1120</v>
      </c>
      <c r="L1778" s="307">
        <v>418.46</v>
      </c>
      <c r="M1778" s="308">
        <v>140</v>
      </c>
      <c r="N1778" s="307">
        <v>374.42</v>
      </c>
      <c r="O1778" s="50" t="s">
        <v>1573</v>
      </c>
      <c r="Q1778" s="50" t="s">
        <v>319</v>
      </c>
      <c r="R1778" s="50" t="s">
        <v>1091</v>
      </c>
      <c r="S1778" s="50" t="s">
        <v>1120</v>
      </c>
      <c r="T1778" s="308">
        <v>222.03</v>
      </c>
      <c r="U1778" s="309">
        <v>7</v>
      </c>
      <c r="V1778" s="310">
        <v>45200</v>
      </c>
      <c r="W1778" s="310">
        <v>45930</v>
      </c>
      <c r="AD1778" s="50" t="s">
        <v>304</v>
      </c>
      <c r="AE1778" s="310">
        <v>44669</v>
      </c>
      <c r="AF1778" s="306" t="s">
        <v>3406</v>
      </c>
      <c r="AG1778" s="307">
        <v>7.0000000000000007E-2</v>
      </c>
      <c r="AH1778" s="307">
        <v>0.06</v>
      </c>
      <c r="AI1778" s="307">
        <v>0.57999999999999996</v>
      </c>
      <c r="AJ1778" s="50" t="s">
        <v>0</v>
      </c>
      <c r="AK1778" s="307">
        <v>69.34</v>
      </c>
      <c r="AL1778" s="307">
        <v>0.55000000000000004</v>
      </c>
      <c r="AN1778" s="312">
        <v>4</v>
      </c>
      <c r="AO1778" s="313" t="s">
        <v>305</v>
      </c>
      <c r="AP1778" s="313" t="s">
        <v>0</v>
      </c>
      <c r="AQ1778" s="313" t="s">
        <v>306</v>
      </c>
      <c r="AR1778" s="314" t="s">
        <v>0</v>
      </c>
      <c r="AS1778" s="314"/>
    </row>
    <row r="1779" spans="1:46" x14ac:dyDescent="0.2">
      <c r="A1779" s="306" t="s">
        <v>1576</v>
      </c>
      <c r="B1779" s="50" t="s">
        <v>310</v>
      </c>
      <c r="C1779" s="50" t="s">
        <v>295</v>
      </c>
      <c r="D1779" s="50" t="s">
        <v>778</v>
      </c>
      <c r="E1779" s="50" t="s">
        <v>297</v>
      </c>
      <c r="F1779" s="50" t="s">
        <v>1044</v>
      </c>
      <c r="G1779" s="50" t="s">
        <v>586</v>
      </c>
      <c r="H1779" s="50" t="s">
        <v>1091</v>
      </c>
      <c r="I1779" s="50" t="s">
        <v>1089</v>
      </c>
      <c r="J1779" s="50" t="s">
        <v>1093</v>
      </c>
      <c r="K1779" s="50" t="s">
        <v>1120</v>
      </c>
      <c r="L1779" s="307">
        <v>204.98</v>
      </c>
      <c r="M1779" s="308">
        <v>140</v>
      </c>
      <c r="N1779" s="307">
        <v>183.41</v>
      </c>
      <c r="O1779" s="50" t="s">
        <v>1571</v>
      </c>
      <c r="Q1779" s="50" t="s">
        <v>319</v>
      </c>
      <c r="R1779" s="50" t="s">
        <v>1091</v>
      </c>
      <c r="S1779" s="50" t="s">
        <v>1120</v>
      </c>
      <c r="T1779" s="308">
        <v>222.03</v>
      </c>
      <c r="U1779" s="309">
        <v>7</v>
      </c>
      <c r="V1779" s="310">
        <v>45200</v>
      </c>
      <c r="W1779" s="310">
        <v>45930</v>
      </c>
      <c r="AD1779" s="50" t="s">
        <v>304</v>
      </c>
      <c r="AE1779" s="310">
        <v>44669</v>
      </c>
      <c r="AF1779" s="306" t="s">
        <v>3406</v>
      </c>
      <c r="AG1779" s="307">
        <v>0.03</v>
      </c>
      <c r="AH1779" s="307">
        <v>0.03</v>
      </c>
      <c r="AI1779" s="307">
        <v>0.3</v>
      </c>
      <c r="AJ1779" s="306" t="s">
        <v>0</v>
      </c>
      <c r="AK1779" s="307">
        <v>170.11</v>
      </c>
      <c r="AL1779" s="307">
        <v>0.38200000000000001</v>
      </c>
      <c r="AN1779" s="312">
        <v>4</v>
      </c>
      <c r="AO1779" s="313" t="s">
        <v>305</v>
      </c>
      <c r="AP1779" s="313" t="s">
        <v>0</v>
      </c>
      <c r="AQ1779" s="313" t="s">
        <v>306</v>
      </c>
      <c r="AR1779" s="314" t="s">
        <v>0</v>
      </c>
      <c r="AS1779" s="314"/>
    </row>
    <row r="1780" spans="1:46" x14ac:dyDescent="0.2">
      <c r="A1780" s="306" t="s">
        <v>1577</v>
      </c>
      <c r="B1780" s="50" t="s">
        <v>310</v>
      </c>
      <c r="C1780" s="50" t="s">
        <v>295</v>
      </c>
      <c r="D1780" s="50" t="s">
        <v>778</v>
      </c>
      <c r="E1780" s="50" t="s">
        <v>297</v>
      </c>
      <c r="F1780" s="50" t="s">
        <v>1044</v>
      </c>
      <c r="G1780" s="50" t="s">
        <v>586</v>
      </c>
      <c r="H1780" s="50" t="s">
        <v>1091</v>
      </c>
      <c r="I1780" s="50" t="s">
        <v>1089</v>
      </c>
      <c r="J1780" s="50" t="s">
        <v>182</v>
      </c>
      <c r="K1780" s="50" t="s">
        <v>1120</v>
      </c>
      <c r="L1780" s="307">
        <v>337.87</v>
      </c>
      <c r="M1780" s="308">
        <v>140</v>
      </c>
      <c r="N1780" s="307">
        <v>302.31</v>
      </c>
      <c r="O1780" s="50" t="s">
        <v>1573</v>
      </c>
      <c r="Q1780" s="50" t="s">
        <v>319</v>
      </c>
      <c r="R1780" s="50" t="s">
        <v>1091</v>
      </c>
      <c r="S1780" s="50" t="s">
        <v>1120</v>
      </c>
      <c r="T1780" s="308">
        <v>222.03</v>
      </c>
      <c r="U1780" s="309">
        <v>7</v>
      </c>
      <c r="V1780" s="310">
        <v>45200</v>
      </c>
      <c r="W1780" s="310">
        <v>45930</v>
      </c>
      <c r="AD1780" s="50" t="s">
        <v>304</v>
      </c>
      <c r="AE1780" s="310">
        <v>44669</v>
      </c>
      <c r="AF1780" s="306" t="s">
        <v>3406</v>
      </c>
      <c r="AG1780" s="307">
        <v>0.06</v>
      </c>
      <c r="AH1780" s="307">
        <v>0.05</v>
      </c>
      <c r="AI1780" s="307">
        <v>0.28000000000000003</v>
      </c>
      <c r="AJ1780" s="306" t="s">
        <v>0</v>
      </c>
      <c r="AK1780" s="307">
        <v>92.42</v>
      </c>
      <c r="AL1780" s="307">
        <v>0.45</v>
      </c>
      <c r="AN1780" s="312">
        <v>4</v>
      </c>
      <c r="AO1780" s="313" t="s">
        <v>305</v>
      </c>
      <c r="AP1780" s="313" t="s">
        <v>0</v>
      </c>
      <c r="AQ1780" s="313" t="s">
        <v>306</v>
      </c>
      <c r="AR1780" s="314" t="s">
        <v>0</v>
      </c>
      <c r="AS1780" s="314"/>
    </row>
    <row r="1781" spans="1:46" x14ac:dyDescent="0.2">
      <c r="A1781" s="306" t="s">
        <v>1578</v>
      </c>
      <c r="B1781" s="50" t="s">
        <v>294</v>
      </c>
      <c r="C1781" s="50" t="s">
        <v>295</v>
      </c>
      <c r="D1781" s="50" t="s">
        <v>778</v>
      </c>
      <c r="E1781" s="50" t="s">
        <v>297</v>
      </c>
      <c r="F1781" s="50" t="s">
        <v>1044</v>
      </c>
      <c r="G1781" s="50" t="s">
        <v>586</v>
      </c>
      <c r="H1781" s="50" t="s">
        <v>1091</v>
      </c>
      <c r="I1781" s="50" t="s">
        <v>1089</v>
      </c>
      <c r="J1781" s="50" t="s">
        <v>1093</v>
      </c>
      <c r="K1781" s="50" t="s">
        <v>1579</v>
      </c>
      <c r="L1781" s="307">
        <v>194.09</v>
      </c>
      <c r="M1781" s="308">
        <v>140</v>
      </c>
      <c r="N1781" s="307">
        <v>173.67</v>
      </c>
      <c r="O1781" s="50" t="s">
        <v>1580</v>
      </c>
      <c r="Q1781" s="50" t="s">
        <v>319</v>
      </c>
      <c r="R1781" s="50" t="s">
        <v>1091</v>
      </c>
      <c r="S1781" s="50" t="s">
        <v>1579</v>
      </c>
      <c r="T1781" s="308">
        <v>222.03</v>
      </c>
      <c r="U1781" s="309">
        <v>7</v>
      </c>
      <c r="V1781" s="310">
        <v>45200</v>
      </c>
      <c r="W1781" s="310">
        <v>45930</v>
      </c>
      <c r="AD1781" s="50" t="s">
        <v>304</v>
      </c>
      <c r="AE1781" s="310">
        <v>44669</v>
      </c>
      <c r="AF1781" s="306" t="s">
        <v>3406</v>
      </c>
      <c r="AG1781" s="307">
        <v>0.03</v>
      </c>
      <c r="AH1781" s="307">
        <v>0.03</v>
      </c>
      <c r="AI1781" s="307">
        <v>0.27</v>
      </c>
      <c r="AJ1781" s="50" t="s">
        <v>0</v>
      </c>
      <c r="AK1781" s="307">
        <v>181.3</v>
      </c>
      <c r="AL1781" s="307">
        <v>0.25</v>
      </c>
      <c r="AN1781" s="312">
        <v>4</v>
      </c>
      <c r="AO1781" s="313" t="s">
        <v>305</v>
      </c>
      <c r="AP1781" s="313" t="s">
        <v>0</v>
      </c>
      <c r="AQ1781" s="313" t="s">
        <v>306</v>
      </c>
      <c r="AR1781" s="314" t="s">
        <v>0</v>
      </c>
      <c r="AS1781" s="314"/>
    </row>
    <row r="1782" spans="1:46" x14ac:dyDescent="0.2">
      <c r="A1782" s="306" t="s">
        <v>1581</v>
      </c>
      <c r="B1782" s="50" t="s">
        <v>294</v>
      </c>
      <c r="C1782" s="50" t="s">
        <v>295</v>
      </c>
      <c r="D1782" s="50" t="s">
        <v>778</v>
      </c>
      <c r="E1782" s="50" t="s">
        <v>297</v>
      </c>
      <c r="F1782" s="50" t="s">
        <v>1044</v>
      </c>
      <c r="G1782" s="50" t="s">
        <v>586</v>
      </c>
      <c r="H1782" s="50" t="s">
        <v>1091</v>
      </c>
      <c r="I1782" s="50" t="s">
        <v>1089</v>
      </c>
      <c r="J1782" s="50" t="s">
        <v>182</v>
      </c>
      <c r="K1782" s="50" t="s">
        <v>1579</v>
      </c>
      <c r="L1782" s="307">
        <v>398.37</v>
      </c>
      <c r="M1782" s="308">
        <v>140</v>
      </c>
      <c r="N1782" s="307">
        <v>356.44</v>
      </c>
      <c r="O1782" s="50" t="s">
        <v>1582</v>
      </c>
      <c r="Q1782" s="50" t="s">
        <v>319</v>
      </c>
      <c r="R1782" s="50" t="s">
        <v>1091</v>
      </c>
      <c r="S1782" s="50" t="s">
        <v>1579</v>
      </c>
      <c r="T1782" s="308">
        <v>222.03</v>
      </c>
      <c r="U1782" s="309">
        <v>7</v>
      </c>
      <c r="V1782" s="310">
        <v>45200</v>
      </c>
      <c r="W1782" s="310">
        <v>45930</v>
      </c>
      <c r="AD1782" s="50" t="s">
        <v>304</v>
      </c>
      <c r="AE1782" s="310">
        <v>44669</v>
      </c>
      <c r="AF1782" s="306" t="s">
        <v>3406</v>
      </c>
      <c r="AG1782" s="307">
        <v>7.0000000000000007E-2</v>
      </c>
      <c r="AH1782" s="307">
        <v>0.06</v>
      </c>
      <c r="AI1782" s="307">
        <v>0.55000000000000004</v>
      </c>
      <c r="AJ1782" s="306" t="s">
        <v>0</v>
      </c>
      <c r="AK1782" s="307">
        <v>74.22</v>
      </c>
      <c r="AL1782" s="307">
        <v>0.52</v>
      </c>
      <c r="AN1782" s="312">
        <v>4</v>
      </c>
      <c r="AO1782" s="313" t="s">
        <v>305</v>
      </c>
      <c r="AP1782" s="313" t="s">
        <v>0</v>
      </c>
      <c r="AQ1782" s="313" t="s">
        <v>306</v>
      </c>
      <c r="AR1782" s="314" t="s">
        <v>0</v>
      </c>
      <c r="AS1782" s="314"/>
    </row>
    <row r="1783" spans="1:46" x14ac:dyDescent="0.2">
      <c r="A1783" s="306" t="s">
        <v>1583</v>
      </c>
      <c r="B1783" s="50" t="s">
        <v>308</v>
      </c>
      <c r="C1783" s="50" t="s">
        <v>295</v>
      </c>
      <c r="D1783" s="50" t="s">
        <v>778</v>
      </c>
      <c r="E1783" s="50" t="s">
        <v>297</v>
      </c>
      <c r="F1783" s="50" t="s">
        <v>1044</v>
      </c>
      <c r="G1783" s="50" t="s">
        <v>586</v>
      </c>
      <c r="H1783" s="50" t="s">
        <v>1091</v>
      </c>
      <c r="I1783" s="50" t="s">
        <v>1089</v>
      </c>
      <c r="J1783" s="50" t="s">
        <v>1093</v>
      </c>
      <c r="K1783" s="50" t="s">
        <v>1579</v>
      </c>
      <c r="L1783" s="307">
        <v>218.34</v>
      </c>
      <c r="M1783" s="308">
        <v>140</v>
      </c>
      <c r="N1783" s="307">
        <v>195.36</v>
      </c>
      <c r="O1783" s="50" t="s">
        <v>1580</v>
      </c>
      <c r="Q1783" s="50" t="s">
        <v>319</v>
      </c>
      <c r="R1783" s="50" t="s">
        <v>1091</v>
      </c>
      <c r="S1783" s="50" t="s">
        <v>1579</v>
      </c>
      <c r="T1783" s="308">
        <v>222.03</v>
      </c>
      <c r="U1783" s="309">
        <v>7</v>
      </c>
      <c r="V1783" s="310">
        <v>45200</v>
      </c>
      <c r="W1783" s="310">
        <v>45930</v>
      </c>
      <c r="AD1783" s="50" t="s">
        <v>304</v>
      </c>
      <c r="AE1783" s="310">
        <v>44669</v>
      </c>
      <c r="AF1783" s="306" t="s">
        <v>3406</v>
      </c>
      <c r="AG1783" s="307">
        <v>0.04</v>
      </c>
      <c r="AH1783" s="307">
        <v>0.03</v>
      </c>
      <c r="AI1783" s="307">
        <v>0.3</v>
      </c>
      <c r="AJ1783" s="306" t="s">
        <v>0</v>
      </c>
      <c r="AK1783" s="307">
        <v>158.02000000000001</v>
      </c>
      <c r="AL1783" s="307">
        <v>0.28999999999999998</v>
      </c>
      <c r="AN1783" s="312">
        <v>4</v>
      </c>
      <c r="AO1783" s="313" t="s">
        <v>305</v>
      </c>
      <c r="AP1783" s="313" t="s">
        <v>0</v>
      </c>
      <c r="AQ1783" s="313" t="s">
        <v>306</v>
      </c>
      <c r="AR1783" s="314" t="s">
        <v>0</v>
      </c>
      <c r="AS1783" s="314"/>
    </row>
    <row r="1784" spans="1:46" x14ac:dyDescent="0.2">
      <c r="A1784" s="306" t="s">
        <v>1584</v>
      </c>
      <c r="B1784" s="50" t="s">
        <v>308</v>
      </c>
      <c r="C1784" s="50" t="s">
        <v>295</v>
      </c>
      <c r="D1784" s="50" t="s">
        <v>778</v>
      </c>
      <c r="E1784" s="50" t="s">
        <v>297</v>
      </c>
      <c r="F1784" s="50" t="s">
        <v>1044</v>
      </c>
      <c r="G1784" s="50" t="s">
        <v>586</v>
      </c>
      <c r="H1784" s="50" t="s">
        <v>1091</v>
      </c>
      <c r="I1784" s="50" t="s">
        <v>1089</v>
      </c>
      <c r="J1784" s="50" t="s">
        <v>182</v>
      </c>
      <c r="K1784" s="50" t="s">
        <v>1579</v>
      </c>
      <c r="L1784" s="307">
        <v>418.46</v>
      </c>
      <c r="M1784" s="308">
        <v>140</v>
      </c>
      <c r="N1784" s="307">
        <v>374.42</v>
      </c>
      <c r="O1784" s="50" t="s">
        <v>1582</v>
      </c>
      <c r="Q1784" s="50" t="s">
        <v>319</v>
      </c>
      <c r="R1784" s="50" t="s">
        <v>1091</v>
      </c>
      <c r="S1784" s="50" t="s">
        <v>1579</v>
      </c>
      <c r="T1784" s="308">
        <v>222.03</v>
      </c>
      <c r="U1784" s="309">
        <v>7</v>
      </c>
      <c r="V1784" s="310">
        <v>45200</v>
      </c>
      <c r="W1784" s="310">
        <v>45930</v>
      </c>
      <c r="AD1784" s="50" t="s">
        <v>304</v>
      </c>
      <c r="AE1784" s="310">
        <v>44669</v>
      </c>
      <c r="AF1784" s="306" t="s">
        <v>3406</v>
      </c>
      <c r="AG1784" s="307">
        <v>7.0000000000000007E-2</v>
      </c>
      <c r="AH1784" s="307">
        <v>0.06</v>
      </c>
      <c r="AI1784" s="307">
        <v>0.57999999999999996</v>
      </c>
      <c r="AJ1784" s="50" t="s">
        <v>0</v>
      </c>
      <c r="AK1784" s="307">
        <v>69.34</v>
      </c>
      <c r="AL1784" s="307">
        <v>0.55000000000000004</v>
      </c>
      <c r="AN1784" s="312">
        <v>4</v>
      </c>
      <c r="AO1784" s="313" t="s">
        <v>305</v>
      </c>
      <c r="AP1784" s="313" t="s">
        <v>0</v>
      </c>
      <c r="AQ1784" s="313" t="s">
        <v>306</v>
      </c>
      <c r="AR1784" s="314" t="s">
        <v>0</v>
      </c>
      <c r="AS1784" s="314"/>
    </row>
    <row r="1785" spans="1:46" x14ac:dyDescent="0.2">
      <c r="A1785" s="306" t="s">
        <v>1585</v>
      </c>
      <c r="B1785" s="50" t="s">
        <v>310</v>
      </c>
      <c r="C1785" s="50" t="s">
        <v>295</v>
      </c>
      <c r="D1785" s="50" t="s">
        <v>778</v>
      </c>
      <c r="E1785" s="50" t="s">
        <v>297</v>
      </c>
      <c r="F1785" s="50" t="s">
        <v>1044</v>
      </c>
      <c r="G1785" s="50" t="s">
        <v>586</v>
      </c>
      <c r="H1785" s="50" t="s">
        <v>1091</v>
      </c>
      <c r="I1785" s="50" t="s">
        <v>1089</v>
      </c>
      <c r="J1785" s="50" t="s">
        <v>1093</v>
      </c>
      <c r="K1785" s="50" t="s">
        <v>1579</v>
      </c>
      <c r="L1785" s="307">
        <v>204.98</v>
      </c>
      <c r="M1785" s="308">
        <v>140</v>
      </c>
      <c r="N1785" s="307">
        <v>183.41</v>
      </c>
      <c r="O1785" s="50" t="s">
        <v>1580</v>
      </c>
      <c r="Q1785" s="50" t="s">
        <v>319</v>
      </c>
      <c r="R1785" s="50" t="s">
        <v>1091</v>
      </c>
      <c r="S1785" s="50" t="s">
        <v>1579</v>
      </c>
      <c r="T1785" s="308">
        <v>222.03</v>
      </c>
      <c r="U1785" s="309">
        <v>7</v>
      </c>
      <c r="V1785" s="310">
        <v>45200</v>
      </c>
      <c r="W1785" s="310">
        <v>45930</v>
      </c>
      <c r="AD1785" s="50" t="s">
        <v>304</v>
      </c>
      <c r="AE1785" s="310">
        <v>44669</v>
      </c>
      <c r="AF1785" s="306" t="s">
        <v>3406</v>
      </c>
      <c r="AG1785" s="307">
        <v>0.03</v>
      </c>
      <c r="AH1785" s="307">
        <v>0.03</v>
      </c>
      <c r="AI1785" s="307">
        <v>0.3</v>
      </c>
      <c r="AJ1785" s="306" t="s">
        <v>0</v>
      </c>
      <c r="AK1785" s="307">
        <v>170.11</v>
      </c>
      <c r="AL1785" s="307">
        <v>0.38200000000000001</v>
      </c>
      <c r="AN1785" s="312">
        <v>4</v>
      </c>
      <c r="AO1785" s="313" t="s">
        <v>305</v>
      </c>
      <c r="AP1785" s="313" t="s">
        <v>0</v>
      </c>
      <c r="AQ1785" s="313" t="s">
        <v>306</v>
      </c>
      <c r="AR1785" s="314" t="s">
        <v>0</v>
      </c>
      <c r="AS1785" s="314"/>
    </row>
    <row r="1786" spans="1:46" x14ac:dyDescent="0.2">
      <c r="A1786" s="306" t="s">
        <v>1586</v>
      </c>
      <c r="B1786" s="50" t="s">
        <v>310</v>
      </c>
      <c r="C1786" s="50" t="s">
        <v>295</v>
      </c>
      <c r="D1786" s="50" t="s">
        <v>778</v>
      </c>
      <c r="E1786" s="50" t="s">
        <v>297</v>
      </c>
      <c r="F1786" s="50" t="s">
        <v>1044</v>
      </c>
      <c r="G1786" s="50" t="s">
        <v>586</v>
      </c>
      <c r="H1786" s="50" t="s">
        <v>1091</v>
      </c>
      <c r="I1786" s="50" t="s">
        <v>1089</v>
      </c>
      <c r="J1786" s="50" t="s">
        <v>182</v>
      </c>
      <c r="K1786" s="50" t="s">
        <v>1579</v>
      </c>
      <c r="L1786" s="307">
        <v>337.87</v>
      </c>
      <c r="M1786" s="308">
        <v>140</v>
      </c>
      <c r="N1786" s="307">
        <v>302.31</v>
      </c>
      <c r="O1786" s="50" t="s">
        <v>1582</v>
      </c>
      <c r="Q1786" s="50" t="s">
        <v>319</v>
      </c>
      <c r="R1786" s="50" t="s">
        <v>1091</v>
      </c>
      <c r="S1786" s="50" t="s">
        <v>1579</v>
      </c>
      <c r="T1786" s="308">
        <v>222.03</v>
      </c>
      <c r="U1786" s="309">
        <v>7</v>
      </c>
      <c r="V1786" s="310">
        <v>45200</v>
      </c>
      <c r="W1786" s="310">
        <v>45930</v>
      </c>
      <c r="AD1786" s="50" t="s">
        <v>304</v>
      </c>
      <c r="AE1786" s="310">
        <v>44669</v>
      </c>
      <c r="AF1786" s="306" t="s">
        <v>3406</v>
      </c>
      <c r="AG1786" s="307">
        <v>0.06</v>
      </c>
      <c r="AH1786" s="307">
        <v>0.05</v>
      </c>
      <c r="AI1786" s="307">
        <v>0.28000000000000003</v>
      </c>
      <c r="AJ1786" s="306" t="s">
        <v>0</v>
      </c>
      <c r="AK1786" s="307">
        <v>92.42</v>
      </c>
      <c r="AL1786" s="307">
        <v>0.45</v>
      </c>
      <c r="AN1786" s="312">
        <v>4</v>
      </c>
      <c r="AO1786" s="313" t="s">
        <v>305</v>
      </c>
      <c r="AP1786" s="313" t="s">
        <v>0</v>
      </c>
      <c r="AQ1786" s="313" t="s">
        <v>306</v>
      </c>
      <c r="AR1786" s="314" t="s">
        <v>0</v>
      </c>
      <c r="AS1786" s="314"/>
    </row>
    <row r="1787" spans="1:46" x14ac:dyDescent="0.2">
      <c r="A1787" s="306" t="s">
        <v>1587</v>
      </c>
      <c r="B1787" s="50" t="s">
        <v>294</v>
      </c>
      <c r="C1787" s="50" t="s">
        <v>295</v>
      </c>
      <c r="D1787" s="50" t="s">
        <v>778</v>
      </c>
      <c r="E1787" s="50" t="s">
        <v>297</v>
      </c>
      <c r="F1787" s="50" t="s">
        <v>1044</v>
      </c>
      <c r="G1787" s="50" t="s">
        <v>1106</v>
      </c>
      <c r="H1787" s="50" t="s">
        <v>1243</v>
      </c>
      <c r="I1787" s="50" t="s">
        <v>1106</v>
      </c>
      <c r="J1787" s="50" t="s">
        <v>1107</v>
      </c>
      <c r="L1787" s="307">
        <v>1.5758313204840479</v>
      </c>
      <c r="M1787" s="308">
        <v>0.6</v>
      </c>
      <c r="N1787" s="307">
        <v>1.41</v>
      </c>
      <c r="O1787" s="50" t="s">
        <v>2841</v>
      </c>
      <c r="Q1787" s="50" t="s">
        <v>300</v>
      </c>
      <c r="R1787" s="50" t="s">
        <v>905</v>
      </c>
      <c r="T1787" s="308">
        <v>2.2200000000000002</v>
      </c>
      <c r="U1787" s="309">
        <v>15</v>
      </c>
      <c r="V1787" s="310">
        <v>45200</v>
      </c>
      <c r="W1787" s="310">
        <v>45930</v>
      </c>
      <c r="X1787" s="50" t="s">
        <v>1108</v>
      </c>
      <c r="Y1787" s="50" t="s">
        <v>835</v>
      </c>
      <c r="AD1787" s="50" t="s">
        <v>304</v>
      </c>
      <c r="AE1787" s="310">
        <v>44669</v>
      </c>
      <c r="AF1787" s="306" t="s">
        <v>2594</v>
      </c>
      <c r="AG1787" s="307">
        <v>2.5120760859860558E-4</v>
      </c>
      <c r="AH1787" s="307">
        <v>2.6233925020772959E-4</v>
      </c>
      <c r="AI1787" s="307">
        <v>0.1945753517938722</v>
      </c>
      <c r="AJ1787" s="50" t="s">
        <v>0</v>
      </c>
      <c r="AK1787" s="307">
        <v>118.87125608783261</v>
      </c>
      <c r="AL1787" s="307">
        <v>9.770154187001103E-4</v>
      </c>
      <c r="AN1787" s="312">
        <v>13</v>
      </c>
      <c r="AO1787" s="313" t="s">
        <v>305</v>
      </c>
      <c r="AP1787" s="313" t="s">
        <v>0</v>
      </c>
      <c r="AQ1787" s="313" t="s">
        <v>386</v>
      </c>
      <c r="AR1787" s="314" t="s">
        <v>0</v>
      </c>
      <c r="AS1787" s="314"/>
    </row>
    <row r="1788" spans="1:46" x14ac:dyDescent="0.2">
      <c r="A1788" s="306" t="s">
        <v>1589</v>
      </c>
      <c r="B1788" s="50" t="s">
        <v>308</v>
      </c>
      <c r="C1788" s="50" t="s">
        <v>295</v>
      </c>
      <c r="D1788" s="50" t="s">
        <v>778</v>
      </c>
      <c r="E1788" s="50" t="s">
        <v>297</v>
      </c>
      <c r="F1788" s="50" t="s">
        <v>1044</v>
      </c>
      <c r="G1788" s="50" t="s">
        <v>1106</v>
      </c>
      <c r="H1788" s="50" t="s">
        <v>1243</v>
      </c>
      <c r="I1788" s="50" t="s">
        <v>1106</v>
      </c>
      <c r="J1788" s="50" t="s">
        <v>1107</v>
      </c>
      <c r="L1788" s="307">
        <v>1.5311268858603879</v>
      </c>
      <c r="M1788" s="308">
        <v>0.6</v>
      </c>
      <c r="N1788" s="307">
        <v>1.37</v>
      </c>
      <c r="O1788" s="50" t="s">
        <v>2841</v>
      </c>
      <c r="Q1788" s="50" t="s">
        <v>300</v>
      </c>
      <c r="R1788" s="50" t="s">
        <v>905</v>
      </c>
      <c r="T1788" s="308">
        <v>2.2200000000000002</v>
      </c>
      <c r="U1788" s="309">
        <v>15</v>
      </c>
      <c r="V1788" s="310">
        <v>45200</v>
      </c>
      <c r="W1788" s="310">
        <v>45930</v>
      </c>
      <c r="X1788" s="50" t="s">
        <v>1108</v>
      </c>
      <c r="Y1788" s="50" t="s">
        <v>835</v>
      </c>
      <c r="AD1788" s="50" t="s">
        <v>304</v>
      </c>
      <c r="AE1788" s="310">
        <v>44669</v>
      </c>
      <c r="AF1788" s="306" t="s">
        <v>2594</v>
      </c>
      <c r="AG1788" s="307">
        <v>2.440811516170849E-4</v>
      </c>
      <c r="AH1788" s="307">
        <v>2.5489700197488631E-4</v>
      </c>
      <c r="AI1788" s="307">
        <v>0.18905548365787589</v>
      </c>
      <c r="AJ1788" s="306" t="s">
        <v>0</v>
      </c>
      <c r="AK1788" s="307">
        <v>123.1386682482614</v>
      </c>
      <c r="AL1788" s="307">
        <v>9.492986692334408E-4</v>
      </c>
      <c r="AN1788" s="312">
        <v>13</v>
      </c>
      <c r="AO1788" s="313" t="s">
        <v>305</v>
      </c>
      <c r="AP1788" s="313" t="s">
        <v>0</v>
      </c>
      <c r="AQ1788" s="313" t="s">
        <v>386</v>
      </c>
      <c r="AR1788" s="314" t="s">
        <v>0</v>
      </c>
      <c r="AS1788" s="314"/>
    </row>
    <row r="1789" spans="1:46" x14ac:dyDescent="0.2">
      <c r="A1789" s="306" t="s">
        <v>1590</v>
      </c>
      <c r="B1789" s="50" t="s">
        <v>310</v>
      </c>
      <c r="C1789" s="50" t="s">
        <v>295</v>
      </c>
      <c r="D1789" s="50" t="s">
        <v>778</v>
      </c>
      <c r="E1789" s="50" t="s">
        <v>297</v>
      </c>
      <c r="F1789" s="50" t="s">
        <v>1044</v>
      </c>
      <c r="G1789" s="50" t="s">
        <v>1106</v>
      </c>
      <c r="H1789" s="50" t="s">
        <v>1243</v>
      </c>
      <c r="I1789" s="50" t="s">
        <v>1106</v>
      </c>
      <c r="J1789" s="50" t="s">
        <v>1107</v>
      </c>
      <c r="L1789" s="307">
        <v>1.5311268858603879</v>
      </c>
      <c r="M1789" s="308">
        <v>0.6</v>
      </c>
      <c r="N1789" s="307">
        <v>1.37</v>
      </c>
      <c r="O1789" s="50" t="s">
        <v>2841</v>
      </c>
      <c r="Q1789" s="50" t="s">
        <v>300</v>
      </c>
      <c r="R1789" s="50" t="s">
        <v>905</v>
      </c>
      <c r="T1789" s="308">
        <v>2.2200000000000002</v>
      </c>
      <c r="U1789" s="309">
        <v>15</v>
      </c>
      <c r="V1789" s="310">
        <v>45200</v>
      </c>
      <c r="W1789" s="310">
        <v>45930</v>
      </c>
      <c r="X1789" s="50" t="s">
        <v>1108</v>
      </c>
      <c r="Y1789" s="50" t="s">
        <v>835</v>
      </c>
      <c r="AD1789" s="50" t="s">
        <v>304</v>
      </c>
      <c r="AE1789" s="310">
        <v>44669</v>
      </c>
      <c r="AF1789" s="306" t="s">
        <v>2594</v>
      </c>
      <c r="AG1789" s="307">
        <v>2.440811516170849E-4</v>
      </c>
      <c r="AH1789" s="307">
        <v>2.5489700197488631E-4</v>
      </c>
      <c r="AI1789" s="307">
        <v>0.18905548365787589</v>
      </c>
      <c r="AJ1789" s="306" t="s">
        <v>0</v>
      </c>
      <c r="AK1789" s="307">
        <v>123.1386682482614</v>
      </c>
      <c r="AL1789" s="307">
        <v>9.492986692334408E-4</v>
      </c>
      <c r="AN1789" s="312">
        <v>13</v>
      </c>
      <c r="AO1789" s="313" t="s">
        <v>305</v>
      </c>
      <c r="AP1789" s="313" t="s">
        <v>0</v>
      </c>
      <c r="AQ1789" s="313" t="s">
        <v>386</v>
      </c>
      <c r="AR1789" s="314" t="s">
        <v>0</v>
      </c>
      <c r="AS1789" s="314"/>
    </row>
    <row r="1790" spans="1:46" x14ac:dyDescent="0.2">
      <c r="A1790" s="306" t="s">
        <v>1613</v>
      </c>
      <c r="B1790" s="50" t="s">
        <v>294</v>
      </c>
      <c r="C1790" s="50" t="s">
        <v>295</v>
      </c>
      <c r="D1790" s="50" t="s">
        <v>778</v>
      </c>
      <c r="E1790" s="50" t="s">
        <v>297</v>
      </c>
      <c r="F1790" s="50" t="s">
        <v>1044</v>
      </c>
      <c r="G1790" s="50" t="s">
        <v>586</v>
      </c>
      <c r="H1790" s="50" t="s">
        <v>1243</v>
      </c>
      <c r="I1790" s="50" t="s">
        <v>1614</v>
      </c>
      <c r="J1790" s="50" t="s">
        <v>1394</v>
      </c>
      <c r="L1790" s="307">
        <v>80</v>
      </c>
      <c r="M1790" s="308">
        <v>35</v>
      </c>
      <c r="N1790" s="307">
        <v>72.118695948052135</v>
      </c>
      <c r="O1790" s="50" t="s">
        <v>2842</v>
      </c>
      <c r="Q1790" s="50" t="s">
        <v>319</v>
      </c>
      <c r="R1790" s="50" t="s">
        <v>905</v>
      </c>
      <c r="T1790" s="308">
        <v>148.58000000000001</v>
      </c>
      <c r="U1790" s="309">
        <v>15</v>
      </c>
      <c r="V1790" s="310">
        <v>45200</v>
      </c>
      <c r="W1790" s="310">
        <v>45930</v>
      </c>
      <c r="X1790" s="50" t="s">
        <v>3322</v>
      </c>
      <c r="AC1790" s="50" t="s">
        <v>1396</v>
      </c>
      <c r="AD1790" s="50" t="s">
        <v>304</v>
      </c>
      <c r="AE1790" s="310">
        <v>44726</v>
      </c>
      <c r="AF1790" s="306" t="s">
        <v>2610</v>
      </c>
      <c r="AG1790" s="307">
        <v>1.1528E-2</v>
      </c>
      <c r="AH1790" s="307">
        <v>0.01</v>
      </c>
      <c r="AI1790" s="307">
        <v>0.31</v>
      </c>
      <c r="AJ1790" s="50" t="s">
        <v>0</v>
      </c>
      <c r="AK1790" s="307">
        <v>139.86000000000001</v>
      </c>
      <c r="AL1790" s="307">
        <v>4.5999999999999999E-2</v>
      </c>
      <c r="AN1790" s="312">
        <v>4</v>
      </c>
      <c r="AO1790" s="313" t="s">
        <v>305</v>
      </c>
      <c r="AP1790" s="313" t="s">
        <v>0</v>
      </c>
      <c r="AQ1790" s="313" t="s">
        <v>306</v>
      </c>
      <c r="AR1790" s="314" t="s">
        <v>0</v>
      </c>
      <c r="AS1790" s="314"/>
    </row>
    <row r="1791" spans="1:46" x14ac:dyDescent="0.2">
      <c r="A1791" s="306" t="s">
        <v>1618</v>
      </c>
      <c r="B1791" s="50" t="s">
        <v>308</v>
      </c>
      <c r="C1791" s="50" t="s">
        <v>295</v>
      </c>
      <c r="D1791" s="50" t="s">
        <v>778</v>
      </c>
      <c r="E1791" s="50" t="s">
        <v>297</v>
      </c>
      <c r="F1791" s="50" t="s">
        <v>1044</v>
      </c>
      <c r="G1791" s="50" t="s">
        <v>586</v>
      </c>
      <c r="H1791" s="50" t="s">
        <v>2685</v>
      </c>
      <c r="I1791" s="50" t="s">
        <v>1614</v>
      </c>
      <c r="J1791" s="50" t="s">
        <v>1394</v>
      </c>
      <c r="L1791" s="307">
        <v>80</v>
      </c>
      <c r="M1791" s="308">
        <v>35</v>
      </c>
      <c r="N1791" s="307">
        <v>71.300546719094783</v>
      </c>
      <c r="O1791" s="50" t="s">
        <v>2843</v>
      </c>
      <c r="Q1791" s="50" t="s">
        <v>319</v>
      </c>
      <c r="R1791" s="50" t="s">
        <v>1544</v>
      </c>
      <c r="T1791" s="308">
        <v>148.58000000000001</v>
      </c>
      <c r="U1791" s="309">
        <v>15</v>
      </c>
      <c r="V1791" s="310">
        <v>45200</v>
      </c>
      <c r="W1791" s="310">
        <v>45930</v>
      </c>
      <c r="X1791" s="50" t="s">
        <v>3322</v>
      </c>
      <c r="AC1791" s="50" t="s">
        <v>1396</v>
      </c>
      <c r="AD1791" s="50" t="s">
        <v>304</v>
      </c>
      <c r="AE1791" s="310">
        <v>44726</v>
      </c>
      <c r="AF1791" s="306" t="s">
        <v>2610</v>
      </c>
      <c r="AG1791" s="307">
        <v>7.7380000000000001E-3</v>
      </c>
      <c r="AH1791" s="307">
        <v>0.01</v>
      </c>
      <c r="AI1791" s="307">
        <v>0.31</v>
      </c>
      <c r="AJ1791" s="306" t="s">
        <v>0</v>
      </c>
      <c r="AK1791" s="307">
        <v>141.72999999999999</v>
      </c>
      <c r="AL1791" s="307">
        <v>4.5333333333333337E-2</v>
      </c>
      <c r="AN1791" s="312">
        <v>4</v>
      </c>
      <c r="AO1791" s="313" t="s">
        <v>305</v>
      </c>
      <c r="AP1791" s="313" t="s">
        <v>0</v>
      </c>
      <c r="AQ1791" s="313" t="s">
        <v>306</v>
      </c>
      <c r="AR1791" s="314" t="s">
        <v>0</v>
      </c>
      <c r="AS1791" s="314"/>
    </row>
    <row r="1792" spans="1:46" x14ac:dyDescent="0.2">
      <c r="A1792" s="306" t="s">
        <v>1622</v>
      </c>
      <c r="B1792" s="50" t="s">
        <v>294</v>
      </c>
      <c r="C1792" s="50" t="s">
        <v>295</v>
      </c>
      <c r="D1792" s="50" t="s">
        <v>778</v>
      </c>
      <c r="E1792" s="50" t="s">
        <v>297</v>
      </c>
      <c r="F1792" s="50" t="s">
        <v>1044</v>
      </c>
      <c r="G1792" s="50" t="s">
        <v>1045</v>
      </c>
      <c r="H1792" s="50" t="s">
        <v>1243</v>
      </c>
      <c r="I1792" s="50" t="s">
        <v>1621</v>
      </c>
      <c r="K1792" s="50" t="s">
        <v>782</v>
      </c>
      <c r="L1792" s="307">
        <v>487</v>
      </c>
      <c r="M1792" s="308">
        <v>250</v>
      </c>
      <c r="N1792" s="307">
        <v>436</v>
      </c>
      <c r="O1792" s="50" t="s">
        <v>2844</v>
      </c>
      <c r="Q1792" s="50" t="s">
        <v>300</v>
      </c>
      <c r="R1792" s="50" t="s">
        <v>905</v>
      </c>
      <c r="T1792" s="308">
        <v>440</v>
      </c>
      <c r="U1792" s="309">
        <v>20</v>
      </c>
      <c r="V1792" s="310">
        <v>45200</v>
      </c>
      <c r="W1792" s="310">
        <v>45747</v>
      </c>
      <c r="X1792" s="50" t="s">
        <v>3404</v>
      </c>
      <c r="AD1792" s="50" t="s">
        <v>360</v>
      </c>
      <c r="AF1792" s="306"/>
      <c r="AG1792" s="307">
        <v>8</v>
      </c>
      <c r="AH1792" s="307">
        <v>8</v>
      </c>
      <c r="AI1792" s="307">
        <v>3.12</v>
      </c>
      <c r="AJ1792" s="306" t="s">
        <v>0</v>
      </c>
      <c r="AK1792" s="307">
        <v>2.82</v>
      </c>
      <c r="AL1792" s="307">
        <v>0.23</v>
      </c>
      <c r="AN1792" s="312">
        <v>16</v>
      </c>
      <c r="AO1792" s="313" t="s">
        <v>305</v>
      </c>
      <c r="AP1792" s="313" t="s">
        <v>0</v>
      </c>
      <c r="AQ1792" s="313" t="s">
        <v>306</v>
      </c>
      <c r="AR1792" s="314" t="s">
        <v>0</v>
      </c>
      <c r="AS1792" s="314"/>
    </row>
    <row r="1793" spans="1:45" x14ac:dyDescent="0.2">
      <c r="A1793" s="306" t="s">
        <v>1624</v>
      </c>
      <c r="B1793" s="50" t="s">
        <v>308</v>
      </c>
      <c r="C1793" s="50" t="s">
        <v>295</v>
      </c>
      <c r="D1793" s="50" t="s">
        <v>778</v>
      </c>
      <c r="E1793" s="50" t="s">
        <v>297</v>
      </c>
      <c r="F1793" s="50" t="s">
        <v>1044</v>
      </c>
      <c r="G1793" s="50" t="s">
        <v>1045</v>
      </c>
      <c r="H1793" s="50" t="s">
        <v>1243</v>
      </c>
      <c r="I1793" s="50" t="s">
        <v>1621</v>
      </c>
      <c r="K1793" s="50" t="s">
        <v>782</v>
      </c>
      <c r="L1793" s="307">
        <v>487</v>
      </c>
      <c r="M1793" s="308">
        <v>250</v>
      </c>
      <c r="N1793" s="307">
        <v>436</v>
      </c>
      <c r="O1793" s="50" t="s">
        <v>2844</v>
      </c>
      <c r="Q1793" s="50" t="s">
        <v>300</v>
      </c>
      <c r="R1793" s="50" t="s">
        <v>905</v>
      </c>
      <c r="T1793" s="308">
        <v>440</v>
      </c>
      <c r="U1793" s="309">
        <v>20</v>
      </c>
      <c r="V1793" s="310">
        <v>45200</v>
      </c>
      <c r="W1793" s="310">
        <v>45747</v>
      </c>
      <c r="X1793" s="50" t="s">
        <v>3404</v>
      </c>
      <c r="AD1793" s="50" t="s">
        <v>360</v>
      </c>
      <c r="AF1793" s="306"/>
      <c r="AG1793" s="307">
        <v>8</v>
      </c>
      <c r="AH1793" s="307">
        <v>8</v>
      </c>
      <c r="AI1793" s="307">
        <v>3.12</v>
      </c>
      <c r="AJ1793" s="50" t="s">
        <v>0</v>
      </c>
      <c r="AK1793" s="307">
        <v>2.82</v>
      </c>
      <c r="AL1793" s="307">
        <v>0.23</v>
      </c>
      <c r="AN1793" s="312">
        <v>16</v>
      </c>
      <c r="AO1793" s="313" t="s">
        <v>305</v>
      </c>
      <c r="AP1793" s="313" t="s">
        <v>0</v>
      </c>
      <c r="AQ1793" s="313" t="s">
        <v>306</v>
      </c>
      <c r="AR1793" s="314" t="s">
        <v>0</v>
      </c>
      <c r="AS1793" s="314"/>
    </row>
    <row r="1794" spans="1:45" x14ac:dyDescent="0.2">
      <c r="A1794" s="306" t="s">
        <v>1626</v>
      </c>
      <c r="B1794" s="50" t="s">
        <v>310</v>
      </c>
      <c r="C1794" s="50" t="s">
        <v>295</v>
      </c>
      <c r="D1794" s="50" t="s">
        <v>778</v>
      </c>
      <c r="E1794" s="50" t="s">
        <v>297</v>
      </c>
      <c r="F1794" s="50" t="s">
        <v>1044</v>
      </c>
      <c r="G1794" s="50" t="s">
        <v>1045</v>
      </c>
      <c r="H1794" s="50" t="s">
        <v>1243</v>
      </c>
      <c r="I1794" s="50" t="s">
        <v>1621</v>
      </c>
      <c r="K1794" s="50" t="s">
        <v>782</v>
      </c>
      <c r="L1794" s="307">
        <v>487</v>
      </c>
      <c r="M1794" s="308">
        <v>250</v>
      </c>
      <c r="N1794" s="307">
        <v>436</v>
      </c>
      <c r="O1794" s="50" t="s">
        <v>2844</v>
      </c>
      <c r="Q1794" s="50" t="s">
        <v>300</v>
      </c>
      <c r="R1794" s="50" t="s">
        <v>905</v>
      </c>
      <c r="T1794" s="308">
        <v>440</v>
      </c>
      <c r="U1794" s="309">
        <v>20</v>
      </c>
      <c r="V1794" s="310">
        <v>45200</v>
      </c>
      <c r="W1794" s="310">
        <v>45747</v>
      </c>
      <c r="X1794" s="50" t="s">
        <v>3404</v>
      </c>
      <c r="AD1794" s="50" t="s">
        <v>360</v>
      </c>
      <c r="AF1794" s="306"/>
      <c r="AG1794" s="307">
        <v>8</v>
      </c>
      <c r="AH1794" s="307">
        <v>8</v>
      </c>
      <c r="AI1794" s="307">
        <v>3.12</v>
      </c>
      <c r="AJ1794" s="306" t="s">
        <v>0</v>
      </c>
      <c r="AK1794" s="307">
        <v>2.82</v>
      </c>
      <c r="AL1794" s="307">
        <v>0.23</v>
      </c>
      <c r="AN1794" s="312">
        <v>16</v>
      </c>
      <c r="AO1794" s="313" t="s">
        <v>305</v>
      </c>
      <c r="AP1794" s="313" t="s">
        <v>0</v>
      </c>
      <c r="AQ1794" s="313" t="s">
        <v>306</v>
      </c>
      <c r="AR1794" s="314" t="s">
        <v>0</v>
      </c>
      <c r="AS1794" s="314"/>
    </row>
    <row r="1795" spans="1:45" x14ac:dyDescent="0.2">
      <c r="A1795" s="306" t="s">
        <v>2061</v>
      </c>
      <c r="B1795" s="50" t="s">
        <v>294</v>
      </c>
      <c r="C1795" s="50" t="s">
        <v>295</v>
      </c>
      <c r="D1795" s="50" t="s">
        <v>778</v>
      </c>
      <c r="E1795" s="50" t="s">
        <v>297</v>
      </c>
      <c r="F1795" s="50" t="s">
        <v>1044</v>
      </c>
      <c r="G1795" s="50" t="s">
        <v>2624</v>
      </c>
      <c r="H1795" s="50" t="s">
        <v>1149</v>
      </c>
      <c r="I1795" s="50" t="s">
        <v>1401</v>
      </c>
      <c r="J1795" s="50" t="s">
        <v>1084</v>
      </c>
      <c r="L1795" s="307">
        <v>649.73</v>
      </c>
      <c r="M1795" s="308">
        <v>200</v>
      </c>
      <c r="N1795" s="307">
        <v>603.75</v>
      </c>
      <c r="O1795" s="50" t="s">
        <v>3267</v>
      </c>
      <c r="Q1795" s="50" t="s">
        <v>300</v>
      </c>
      <c r="R1795" s="50" t="s">
        <v>785</v>
      </c>
      <c r="T1795" s="308">
        <v>3706.07</v>
      </c>
      <c r="U1795" s="309">
        <v>15</v>
      </c>
      <c r="V1795" s="310">
        <v>45200</v>
      </c>
      <c r="W1795" s="310">
        <v>45930</v>
      </c>
      <c r="X1795" s="50" t="s">
        <v>3322</v>
      </c>
      <c r="AD1795" s="50" t="s">
        <v>304</v>
      </c>
      <c r="AE1795" s="310">
        <v>44669</v>
      </c>
      <c r="AF1795" s="306" t="s">
        <v>2592</v>
      </c>
      <c r="AG1795" s="307">
        <v>0.18</v>
      </c>
      <c r="AH1795" s="307">
        <v>0.18</v>
      </c>
      <c r="AI1795" s="307">
        <v>0.22</v>
      </c>
      <c r="AJ1795" s="306" t="s">
        <v>0</v>
      </c>
      <c r="AK1795" s="307">
        <v>514.91999999999996</v>
      </c>
      <c r="AL1795" s="307">
        <v>0.41733333333333333</v>
      </c>
      <c r="AN1795" s="312">
        <v>10</v>
      </c>
      <c r="AO1795" s="313" t="s">
        <v>305</v>
      </c>
      <c r="AP1795" s="313" t="s">
        <v>0</v>
      </c>
      <c r="AQ1795" s="313" t="s">
        <v>3322</v>
      </c>
      <c r="AR1795" s="314" t="s">
        <v>0</v>
      </c>
      <c r="AS1795" s="314"/>
    </row>
    <row r="1796" spans="1:45" x14ac:dyDescent="0.2">
      <c r="A1796" s="306" t="s">
        <v>2062</v>
      </c>
      <c r="B1796" s="50" t="s">
        <v>294</v>
      </c>
      <c r="C1796" s="50" t="s">
        <v>295</v>
      </c>
      <c r="D1796" s="50" t="s">
        <v>778</v>
      </c>
      <c r="E1796" s="50" t="s">
        <v>297</v>
      </c>
      <c r="F1796" s="50" t="s">
        <v>1044</v>
      </c>
      <c r="G1796" s="50" t="s">
        <v>2624</v>
      </c>
      <c r="H1796" s="50" t="s">
        <v>1243</v>
      </c>
      <c r="I1796" s="50" t="s">
        <v>1401</v>
      </c>
      <c r="J1796" s="50" t="s">
        <v>1084</v>
      </c>
      <c r="L1796" s="307">
        <v>526.59</v>
      </c>
      <c r="M1796" s="308">
        <v>200</v>
      </c>
      <c r="N1796" s="307">
        <v>489.57</v>
      </c>
      <c r="O1796" s="50" t="s">
        <v>2845</v>
      </c>
      <c r="Q1796" s="50" t="s">
        <v>300</v>
      </c>
      <c r="R1796" s="50" t="s">
        <v>905</v>
      </c>
      <c r="T1796" s="308">
        <v>7079.72</v>
      </c>
      <c r="U1796" s="309">
        <v>15</v>
      </c>
      <c r="V1796" s="310">
        <v>45200</v>
      </c>
      <c r="W1796" s="310">
        <v>45565</v>
      </c>
      <c r="X1796" s="50" t="s">
        <v>3322</v>
      </c>
      <c r="AD1796" s="50" t="s">
        <v>304</v>
      </c>
      <c r="AE1796" s="310">
        <v>44669</v>
      </c>
      <c r="AF1796" s="306" t="s">
        <v>2592</v>
      </c>
      <c r="AG1796" s="307">
        <v>0.13</v>
      </c>
      <c r="AH1796" s="307">
        <v>0.13</v>
      </c>
      <c r="AI1796" s="307">
        <v>0.09</v>
      </c>
      <c r="AJ1796" s="50" t="s">
        <v>0</v>
      </c>
      <c r="AK1796" s="307">
        <v>1251.6500000000001</v>
      </c>
      <c r="AL1796" s="307">
        <v>0.33800000000000002</v>
      </c>
      <c r="AN1796" s="312">
        <v>10</v>
      </c>
      <c r="AO1796" s="313" t="s">
        <v>305</v>
      </c>
      <c r="AP1796" s="313" t="s">
        <v>0</v>
      </c>
      <c r="AQ1796" s="313" t="s">
        <v>306</v>
      </c>
      <c r="AR1796" s="314" t="s">
        <v>0</v>
      </c>
      <c r="AS1796" s="314"/>
    </row>
    <row r="1797" spans="1:45" x14ac:dyDescent="0.2">
      <c r="A1797" s="306" t="s">
        <v>2062</v>
      </c>
      <c r="B1797" s="50" t="s">
        <v>294</v>
      </c>
      <c r="C1797" s="50" t="s">
        <v>295</v>
      </c>
      <c r="D1797" s="50" t="s">
        <v>778</v>
      </c>
      <c r="E1797" s="50" t="s">
        <v>297</v>
      </c>
      <c r="F1797" s="50" t="s">
        <v>1044</v>
      </c>
      <c r="G1797" s="50" t="s">
        <v>2624</v>
      </c>
      <c r="H1797" s="50" t="s">
        <v>1391</v>
      </c>
      <c r="I1797" s="50" t="s">
        <v>1401</v>
      </c>
      <c r="J1797" s="50" t="s">
        <v>1084</v>
      </c>
      <c r="L1797" s="307">
        <v>526.59</v>
      </c>
      <c r="M1797" s="308">
        <v>200</v>
      </c>
      <c r="N1797" s="307">
        <v>489.57</v>
      </c>
      <c r="O1797" s="50" t="s">
        <v>3268</v>
      </c>
      <c r="Q1797" s="50" t="s">
        <v>319</v>
      </c>
      <c r="R1797" s="50" t="s">
        <v>905</v>
      </c>
      <c r="T1797" s="308">
        <v>7079.72</v>
      </c>
      <c r="U1797" s="309">
        <v>15</v>
      </c>
      <c r="V1797" s="310">
        <v>45566</v>
      </c>
      <c r="W1797" s="310">
        <v>45930</v>
      </c>
      <c r="X1797" s="50" t="s">
        <v>3322</v>
      </c>
      <c r="AD1797" s="50" t="s">
        <v>304</v>
      </c>
      <c r="AE1797" s="310">
        <v>44669</v>
      </c>
      <c r="AF1797" s="306" t="s">
        <v>2592</v>
      </c>
      <c r="AG1797" s="307">
        <v>0.13</v>
      </c>
      <c r="AH1797" s="307">
        <v>0.13</v>
      </c>
      <c r="AI1797" s="307">
        <v>0.09</v>
      </c>
      <c r="AJ1797" s="306" t="s">
        <v>0</v>
      </c>
      <c r="AK1797" s="307">
        <v>1251.6500000000001</v>
      </c>
      <c r="AL1797" s="307">
        <v>0.33800000000000002</v>
      </c>
      <c r="AN1797" s="312">
        <v>10</v>
      </c>
      <c r="AO1797" s="313" t="s">
        <v>305</v>
      </c>
      <c r="AP1797" s="313" t="s">
        <v>0</v>
      </c>
      <c r="AQ1797" s="313" t="s">
        <v>3322</v>
      </c>
      <c r="AR1797" s="314" t="s">
        <v>0</v>
      </c>
      <c r="AS1797" s="314"/>
    </row>
    <row r="1798" spans="1:45" x14ac:dyDescent="0.2">
      <c r="A1798" s="306" t="s">
        <v>2063</v>
      </c>
      <c r="B1798" s="50" t="s">
        <v>294</v>
      </c>
      <c r="C1798" s="50" t="s">
        <v>295</v>
      </c>
      <c r="D1798" s="50" t="s">
        <v>778</v>
      </c>
      <c r="E1798" s="50" t="s">
        <v>297</v>
      </c>
      <c r="F1798" s="50" t="s">
        <v>1044</v>
      </c>
      <c r="G1798" s="50" t="s">
        <v>2624</v>
      </c>
      <c r="H1798" s="50" t="s">
        <v>1149</v>
      </c>
      <c r="I1798" s="50" t="s">
        <v>1569</v>
      </c>
      <c r="J1798" s="50" t="s">
        <v>1082</v>
      </c>
      <c r="L1798" s="307">
        <v>5163.53</v>
      </c>
      <c r="M1798" s="308">
        <v>1200</v>
      </c>
      <c r="N1798" s="307">
        <v>4796.3500000000004</v>
      </c>
      <c r="O1798" s="50" t="s">
        <v>3269</v>
      </c>
      <c r="Q1798" s="50" t="s">
        <v>300</v>
      </c>
      <c r="R1798" s="50" t="s">
        <v>785</v>
      </c>
      <c r="T1798" s="308">
        <v>8843.6299999999992</v>
      </c>
      <c r="U1798" s="309">
        <v>15</v>
      </c>
      <c r="V1798" s="310">
        <v>45200</v>
      </c>
      <c r="W1798" s="310">
        <v>45930</v>
      </c>
      <c r="X1798" s="50" t="s">
        <v>3322</v>
      </c>
      <c r="AC1798" s="50" t="s">
        <v>1083</v>
      </c>
      <c r="AD1798" s="50" t="s">
        <v>304</v>
      </c>
      <c r="AE1798" s="310">
        <v>44669</v>
      </c>
      <c r="AF1798" s="306" t="s">
        <v>2592</v>
      </c>
      <c r="AG1798" s="307">
        <v>2.2999999999999998</v>
      </c>
      <c r="AH1798" s="307">
        <v>2.29</v>
      </c>
      <c r="AI1798" s="307">
        <v>0.94</v>
      </c>
      <c r="AJ1798" s="306" t="s">
        <v>0</v>
      </c>
      <c r="AK1798" s="307">
        <v>146.66213640526922</v>
      </c>
      <c r="AL1798" s="307">
        <v>2.2997209305238919</v>
      </c>
      <c r="AN1798" s="312">
        <v>10</v>
      </c>
      <c r="AO1798" s="313" t="s">
        <v>305</v>
      </c>
      <c r="AP1798" s="313" t="s">
        <v>0</v>
      </c>
      <c r="AQ1798" s="313" t="s">
        <v>3322</v>
      </c>
      <c r="AR1798" s="314" t="s">
        <v>0</v>
      </c>
      <c r="AS1798" s="314"/>
    </row>
    <row r="1799" spans="1:45" x14ac:dyDescent="0.2">
      <c r="A1799" s="306" t="s">
        <v>2064</v>
      </c>
      <c r="B1799" s="50" t="s">
        <v>294</v>
      </c>
      <c r="C1799" s="50" t="s">
        <v>295</v>
      </c>
      <c r="D1799" s="50" t="s">
        <v>778</v>
      </c>
      <c r="E1799" s="50" t="s">
        <v>297</v>
      </c>
      <c r="F1799" s="50" t="s">
        <v>1044</v>
      </c>
      <c r="G1799" s="50" t="s">
        <v>2624</v>
      </c>
      <c r="H1799" s="50" t="s">
        <v>1243</v>
      </c>
      <c r="I1799" s="50" t="s">
        <v>1569</v>
      </c>
      <c r="J1799" s="50" t="s">
        <v>1082</v>
      </c>
      <c r="L1799" s="307">
        <v>5442.44</v>
      </c>
      <c r="M1799" s="308">
        <v>1200</v>
      </c>
      <c r="N1799" s="307">
        <v>5055.51</v>
      </c>
      <c r="O1799" s="50" t="s">
        <v>3270</v>
      </c>
      <c r="Q1799" s="50" t="s">
        <v>300</v>
      </c>
      <c r="R1799" s="50" t="s">
        <v>905</v>
      </c>
      <c r="T1799" s="308">
        <v>9054.17</v>
      </c>
      <c r="U1799" s="309">
        <v>15</v>
      </c>
      <c r="V1799" s="310">
        <v>45200</v>
      </c>
      <c r="W1799" s="310">
        <v>45930</v>
      </c>
      <c r="X1799" s="50" t="s">
        <v>3322</v>
      </c>
      <c r="AC1799" s="50" t="s">
        <v>1083</v>
      </c>
      <c r="AD1799" s="50" t="s">
        <v>304</v>
      </c>
      <c r="AE1799" s="310">
        <v>44669</v>
      </c>
      <c r="AF1799" s="306" t="s">
        <v>2592</v>
      </c>
      <c r="AG1799" s="307">
        <v>2.67</v>
      </c>
      <c r="AH1799" s="307">
        <v>2.65</v>
      </c>
      <c r="AI1799" s="307">
        <v>1.1200000000000001</v>
      </c>
      <c r="AJ1799" s="50" t="s">
        <v>181</v>
      </c>
      <c r="AK1799" s="307">
        <v>224.65738165787056</v>
      </c>
      <c r="AL1799" s="307">
        <v>2.3884046397626073</v>
      </c>
      <c r="AN1799" s="312">
        <v>10</v>
      </c>
      <c r="AO1799" s="313" t="s">
        <v>305</v>
      </c>
      <c r="AP1799" s="313" t="s">
        <v>0</v>
      </c>
      <c r="AQ1799" s="313" t="s">
        <v>3322</v>
      </c>
      <c r="AR1799" s="314" t="s">
        <v>0</v>
      </c>
      <c r="AS1799" s="314"/>
    </row>
    <row r="1800" spans="1:45" x14ac:dyDescent="0.2">
      <c r="A1800" s="306" t="s">
        <v>2065</v>
      </c>
      <c r="B1800" s="50" t="s">
        <v>294</v>
      </c>
      <c r="C1800" s="50" t="s">
        <v>295</v>
      </c>
      <c r="D1800" s="50" t="s">
        <v>778</v>
      </c>
      <c r="E1800" s="50" t="s">
        <v>297</v>
      </c>
      <c r="F1800" s="50" t="s">
        <v>1044</v>
      </c>
      <c r="G1800" s="50" t="s">
        <v>2624</v>
      </c>
      <c r="H1800" s="50" t="s">
        <v>1149</v>
      </c>
      <c r="I1800" s="50" t="s">
        <v>1569</v>
      </c>
      <c r="J1800" s="50" t="s">
        <v>1085</v>
      </c>
      <c r="L1800" s="307">
        <v>4943.53</v>
      </c>
      <c r="M1800" s="308">
        <v>1200</v>
      </c>
      <c r="N1800" s="307">
        <v>4591.8500000000004</v>
      </c>
      <c r="O1800" s="50" t="s">
        <v>3271</v>
      </c>
      <c r="Q1800" s="50" t="s">
        <v>300</v>
      </c>
      <c r="R1800" s="50" t="s">
        <v>785</v>
      </c>
      <c r="T1800" s="308">
        <v>10780.86</v>
      </c>
      <c r="U1800" s="309">
        <v>15</v>
      </c>
      <c r="V1800" s="310">
        <v>45200</v>
      </c>
      <c r="W1800" s="310">
        <v>45930</v>
      </c>
      <c r="X1800" s="50" t="s">
        <v>3322</v>
      </c>
      <c r="AC1800" s="50" t="s">
        <v>1086</v>
      </c>
      <c r="AD1800" s="50" t="s">
        <v>304</v>
      </c>
      <c r="AE1800" s="310">
        <v>44669</v>
      </c>
      <c r="AF1800" s="306" t="s">
        <v>2592</v>
      </c>
      <c r="AG1800" s="307">
        <v>2.2999999999999998</v>
      </c>
      <c r="AH1800" s="307">
        <v>2.29</v>
      </c>
      <c r="AI1800" s="307">
        <v>0.78</v>
      </c>
      <c r="AJ1800" s="306" t="s">
        <v>0</v>
      </c>
      <c r="AK1800" s="307">
        <v>121.0888321401786</v>
      </c>
      <c r="AL1800" s="307">
        <v>2.8278791839208606</v>
      </c>
      <c r="AN1800" s="312">
        <v>10</v>
      </c>
      <c r="AO1800" s="313" t="s">
        <v>305</v>
      </c>
      <c r="AP1800" s="313" t="s">
        <v>0</v>
      </c>
      <c r="AQ1800" s="313" t="s">
        <v>3322</v>
      </c>
      <c r="AR1800" s="314" t="s">
        <v>0</v>
      </c>
      <c r="AS1800" s="314"/>
    </row>
    <row r="1801" spans="1:45" x14ac:dyDescent="0.2">
      <c r="A1801" s="306" t="s">
        <v>2066</v>
      </c>
      <c r="B1801" s="50" t="s">
        <v>294</v>
      </c>
      <c r="C1801" s="50" t="s">
        <v>295</v>
      </c>
      <c r="D1801" s="50" t="s">
        <v>778</v>
      </c>
      <c r="E1801" s="50" t="s">
        <v>297</v>
      </c>
      <c r="F1801" s="50" t="s">
        <v>1044</v>
      </c>
      <c r="G1801" s="50" t="s">
        <v>2624</v>
      </c>
      <c r="H1801" s="50" t="s">
        <v>1243</v>
      </c>
      <c r="I1801" s="50" t="s">
        <v>1569</v>
      </c>
      <c r="J1801" s="50" t="s">
        <v>1085</v>
      </c>
      <c r="L1801" s="307">
        <v>5121.6499999999996</v>
      </c>
      <c r="M1801" s="308">
        <v>1200</v>
      </c>
      <c r="N1801" s="307">
        <v>4757.33</v>
      </c>
      <c r="O1801" s="50" t="s">
        <v>3272</v>
      </c>
      <c r="Q1801" s="50" t="s">
        <v>300</v>
      </c>
      <c r="R1801" s="50" t="s">
        <v>905</v>
      </c>
      <c r="T1801" s="308">
        <v>11244.63</v>
      </c>
      <c r="U1801" s="309">
        <v>15</v>
      </c>
      <c r="V1801" s="310">
        <v>45200</v>
      </c>
      <c r="W1801" s="310">
        <v>45930</v>
      </c>
      <c r="X1801" s="50" t="s">
        <v>3322</v>
      </c>
      <c r="AC1801" s="50" t="s">
        <v>1086</v>
      </c>
      <c r="AD1801" s="50" t="s">
        <v>304</v>
      </c>
      <c r="AE1801" s="310">
        <v>44669</v>
      </c>
      <c r="AF1801" s="306" t="s">
        <v>2592</v>
      </c>
      <c r="AG1801" s="307">
        <v>2.67</v>
      </c>
      <c r="AH1801" s="307">
        <v>2.65</v>
      </c>
      <c r="AI1801" s="307">
        <v>0.91</v>
      </c>
      <c r="AJ1801" s="306" t="s">
        <v>0</v>
      </c>
      <c r="AK1801" s="307">
        <v>187.97764508571171</v>
      </c>
      <c r="AL1801" s="307">
        <v>2.9180124258431404</v>
      </c>
      <c r="AN1801" s="312">
        <v>10</v>
      </c>
      <c r="AO1801" s="313" t="s">
        <v>305</v>
      </c>
      <c r="AP1801" s="313" t="s">
        <v>0</v>
      </c>
      <c r="AQ1801" s="313" t="s">
        <v>3322</v>
      </c>
      <c r="AR1801" s="314" t="s">
        <v>0</v>
      </c>
      <c r="AS1801" s="314"/>
    </row>
    <row r="1802" spans="1:45" x14ac:dyDescent="0.2">
      <c r="A1802" s="306" t="s">
        <v>2067</v>
      </c>
      <c r="B1802" s="50" t="s">
        <v>308</v>
      </c>
      <c r="C1802" s="50" t="s">
        <v>295</v>
      </c>
      <c r="D1802" s="50" t="s">
        <v>778</v>
      </c>
      <c r="E1802" s="50" t="s">
        <v>297</v>
      </c>
      <c r="F1802" s="50" t="s">
        <v>1044</v>
      </c>
      <c r="G1802" s="50" t="s">
        <v>2624</v>
      </c>
      <c r="H1802" s="50" t="s">
        <v>1149</v>
      </c>
      <c r="I1802" s="50" t="s">
        <v>1401</v>
      </c>
      <c r="J1802" s="50" t="s">
        <v>1084</v>
      </c>
      <c r="L1802" s="307">
        <v>653.39</v>
      </c>
      <c r="M1802" s="308">
        <v>200</v>
      </c>
      <c r="N1802" s="307">
        <v>607.62</v>
      </c>
      <c r="O1802" s="50" t="s">
        <v>3267</v>
      </c>
      <c r="Q1802" s="50" t="s">
        <v>300</v>
      </c>
      <c r="R1802" s="50" t="s">
        <v>785</v>
      </c>
      <c r="T1802" s="308">
        <v>3562.8</v>
      </c>
      <c r="U1802" s="309">
        <v>15</v>
      </c>
      <c r="V1802" s="310">
        <v>45200</v>
      </c>
      <c r="W1802" s="310">
        <v>45930</v>
      </c>
      <c r="X1802" s="50" t="s">
        <v>3322</v>
      </c>
      <c r="AD1802" s="50" t="s">
        <v>304</v>
      </c>
      <c r="AE1802" s="310">
        <v>44669</v>
      </c>
      <c r="AF1802" s="306" t="s">
        <v>2592</v>
      </c>
      <c r="AG1802" s="307">
        <v>0.15</v>
      </c>
      <c r="AH1802" s="307">
        <v>0.15</v>
      </c>
      <c r="AI1802" s="307">
        <v>0.21</v>
      </c>
      <c r="AJ1802" s="50" t="s">
        <v>0</v>
      </c>
      <c r="AK1802" s="307">
        <v>490.74</v>
      </c>
      <c r="AL1802" s="307">
        <v>0.42</v>
      </c>
      <c r="AN1802" s="312">
        <v>10</v>
      </c>
      <c r="AO1802" s="313" t="s">
        <v>305</v>
      </c>
      <c r="AP1802" s="313" t="s">
        <v>0</v>
      </c>
      <c r="AQ1802" s="313" t="s">
        <v>3322</v>
      </c>
      <c r="AR1802" s="314" t="s">
        <v>0</v>
      </c>
      <c r="AS1802" s="314"/>
    </row>
    <row r="1803" spans="1:45" x14ac:dyDescent="0.2">
      <c r="A1803" s="306" t="s">
        <v>2068</v>
      </c>
      <c r="B1803" s="50" t="s">
        <v>308</v>
      </c>
      <c r="C1803" s="50" t="s">
        <v>295</v>
      </c>
      <c r="D1803" s="50" t="s">
        <v>778</v>
      </c>
      <c r="E1803" s="50" t="s">
        <v>297</v>
      </c>
      <c r="F1803" s="50" t="s">
        <v>1044</v>
      </c>
      <c r="G1803" s="50" t="s">
        <v>2624</v>
      </c>
      <c r="H1803" s="50" t="s">
        <v>1243</v>
      </c>
      <c r="I1803" s="50" t="s">
        <v>1401</v>
      </c>
      <c r="J1803" s="50" t="s">
        <v>1084</v>
      </c>
      <c r="L1803" s="307">
        <v>537.35</v>
      </c>
      <c r="M1803" s="308">
        <v>200</v>
      </c>
      <c r="N1803" s="307">
        <v>499.9</v>
      </c>
      <c r="O1803" s="50" t="s">
        <v>2845</v>
      </c>
      <c r="Q1803" s="50" t="s">
        <v>300</v>
      </c>
      <c r="R1803" s="50" t="s">
        <v>905</v>
      </c>
      <c r="T1803" s="308">
        <v>5981.72</v>
      </c>
      <c r="U1803" s="309">
        <v>15</v>
      </c>
      <c r="V1803" s="310">
        <v>45200</v>
      </c>
      <c r="W1803" s="310">
        <v>45565</v>
      </c>
      <c r="X1803" s="50" t="s">
        <v>3322</v>
      </c>
      <c r="AD1803" s="50" t="s">
        <v>304</v>
      </c>
      <c r="AE1803" s="310">
        <v>44669</v>
      </c>
      <c r="AF1803" s="306" t="s">
        <v>2592</v>
      </c>
      <c r="AG1803" s="307">
        <v>0.11</v>
      </c>
      <c r="AH1803" s="307">
        <v>0.11</v>
      </c>
      <c r="AI1803" s="307">
        <v>0.1</v>
      </c>
      <c r="AJ1803" s="306" t="s">
        <v>0</v>
      </c>
      <c r="AK1803" s="307">
        <v>1031.01</v>
      </c>
      <c r="AL1803" s="307">
        <v>0.34533333333333333</v>
      </c>
      <c r="AN1803" s="312">
        <v>10</v>
      </c>
      <c r="AO1803" s="313" t="s">
        <v>305</v>
      </c>
      <c r="AP1803" s="313" t="s">
        <v>0</v>
      </c>
      <c r="AQ1803" s="313" t="s">
        <v>306</v>
      </c>
      <c r="AR1803" s="314" t="s">
        <v>0</v>
      </c>
      <c r="AS1803" s="314"/>
    </row>
    <row r="1804" spans="1:45" x14ac:dyDescent="0.2">
      <c r="A1804" s="306" t="s">
        <v>2068</v>
      </c>
      <c r="B1804" s="50" t="s">
        <v>308</v>
      </c>
      <c r="C1804" s="50" t="s">
        <v>295</v>
      </c>
      <c r="D1804" s="50" t="s">
        <v>778</v>
      </c>
      <c r="E1804" s="50" t="s">
        <v>297</v>
      </c>
      <c r="F1804" s="50" t="s">
        <v>1044</v>
      </c>
      <c r="G1804" s="50" t="s">
        <v>2624</v>
      </c>
      <c r="H1804" s="50" t="s">
        <v>1391</v>
      </c>
      <c r="I1804" s="50" t="s">
        <v>1401</v>
      </c>
      <c r="J1804" s="50" t="s">
        <v>1084</v>
      </c>
      <c r="L1804" s="307">
        <v>537.35</v>
      </c>
      <c r="M1804" s="308">
        <v>200</v>
      </c>
      <c r="N1804" s="307">
        <v>499.9</v>
      </c>
      <c r="O1804" s="50" t="s">
        <v>3268</v>
      </c>
      <c r="Q1804" s="50" t="s">
        <v>319</v>
      </c>
      <c r="R1804" s="50" t="s">
        <v>905</v>
      </c>
      <c r="T1804" s="308">
        <v>5981.72</v>
      </c>
      <c r="U1804" s="309">
        <v>15</v>
      </c>
      <c r="V1804" s="310">
        <v>45566</v>
      </c>
      <c r="W1804" s="310">
        <v>45930</v>
      </c>
      <c r="X1804" s="50" t="s">
        <v>3322</v>
      </c>
      <c r="AD1804" s="50" t="s">
        <v>304</v>
      </c>
      <c r="AE1804" s="310">
        <v>44669</v>
      </c>
      <c r="AF1804" s="306" t="s">
        <v>2592</v>
      </c>
      <c r="AG1804" s="307">
        <v>0.11</v>
      </c>
      <c r="AH1804" s="307">
        <v>0.11</v>
      </c>
      <c r="AI1804" s="307">
        <v>0.1</v>
      </c>
      <c r="AJ1804" s="306" t="s">
        <v>0</v>
      </c>
      <c r="AK1804" s="307">
        <v>1031.01</v>
      </c>
      <c r="AL1804" s="307">
        <v>0.34533333333333333</v>
      </c>
      <c r="AN1804" s="312">
        <v>10</v>
      </c>
      <c r="AO1804" s="313" t="s">
        <v>305</v>
      </c>
      <c r="AP1804" s="313" t="s">
        <v>0</v>
      </c>
      <c r="AQ1804" s="313" t="s">
        <v>3322</v>
      </c>
      <c r="AR1804" s="314" t="s">
        <v>0</v>
      </c>
      <c r="AS1804" s="314"/>
    </row>
    <row r="1805" spans="1:45" x14ac:dyDescent="0.2">
      <c r="A1805" s="306" t="s">
        <v>2069</v>
      </c>
      <c r="B1805" s="50" t="s">
        <v>308</v>
      </c>
      <c r="C1805" s="50" t="s">
        <v>295</v>
      </c>
      <c r="D1805" s="50" t="s">
        <v>778</v>
      </c>
      <c r="E1805" s="50" t="s">
        <v>297</v>
      </c>
      <c r="F1805" s="50" t="s">
        <v>1044</v>
      </c>
      <c r="G1805" s="50" t="s">
        <v>2624</v>
      </c>
      <c r="H1805" s="50" t="s">
        <v>1149</v>
      </c>
      <c r="I1805" s="50" t="s">
        <v>1569</v>
      </c>
      <c r="J1805" s="50" t="s">
        <v>1082</v>
      </c>
      <c r="L1805" s="307">
        <v>4593.97</v>
      </c>
      <c r="M1805" s="308">
        <v>1200</v>
      </c>
      <c r="N1805" s="307">
        <v>4270.8</v>
      </c>
      <c r="O1805" s="50" t="s">
        <v>3269</v>
      </c>
      <c r="Q1805" s="50" t="s">
        <v>300</v>
      </c>
      <c r="R1805" s="50" t="s">
        <v>785</v>
      </c>
      <c r="T1805" s="308">
        <v>8835.85</v>
      </c>
      <c r="U1805" s="309">
        <v>15</v>
      </c>
      <c r="V1805" s="310">
        <v>45200</v>
      </c>
      <c r="W1805" s="310">
        <v>45930</v>
      </c>
      <c r="X1805" s="50" t="s">
        <v>3322</v>
      </c>
      <c r="AC1805" s="50" t="s">
        <v>1083</v>
      </c>
      <c r="AD1805" s="50" t="s">
        <v>304</v>
      </c>
      <c r="AE1805" s="310">
        <v>44669</v>
      </c>
      <c r="AF1805" s="306" t="s">
        <v>2592</v>
      </c>
      <c r="AG1805" s="307">
        <v>1.97</v>
      </c>
      <c r="AH1805" s="307">
        <v>1.96</v>
      </c>
      <c r="AI1805" s="307">
        <v>0.93</v>
      </c>
      <c r="AJ1805" s="50" t="s">
        <v>0</v>
      </c>
      <c r="AK1805" s="307">
        <v>161.51278213055502</v>
      </c>
      <c r="AL1805" s="307">
        <v>2.0623767034671316</v>
      </c>
      <c r="AN1805" s="312">
        <v>10</v>
      </c>
      <c r="AO1805" s="313" t="s">
        <v>305</v>
      </c>
      <c r="AP1805" s="313" t="s">
        <v>0</v>
      </c>
      <c r="AQ1805" s="313" t="s">
        <v>3322</v>
      </c>
      <c r="AR1805" s="314" t="s">
        <v>0</v>
      </c>
      <c r="AS1805" s="314"/>
    </row>
    <row r="1806" spans="1:45" x14ac:dyDescent="0.2">
      <c r="A1806" s="306" t="s">
        <v>2070</v>
      </c>
      <c r="B1806" s="50" t="s">
        <v>308</v>
      </c>
      <c r="C1806" s="50" t="s">
        <v>295</v>
      </c>
      <c r="D1806" s="50" t="s">
        <v>778</v>
      </c>
      <c r="E1806" s="50" t="s">
        <v>297</v>
      </c>
      <c r="F1806" s="50" t="s">
        <v>1044</v>
      </c>
      <c r="G1806" s="50" t="s">
        <v>2624</v>
      </c>
      <c r="H1806" s="50" t="s">
        <v>1243</v>
      </c>
      <c r="I1806" s="50" t="s">
        <v>1569</v>
      </c>
      <c r="J1806" s="50" t="s">
        <v>1082</v>
      </c>
      <c r="L1806" s="307">
        <v>3595.13</v>
      </c>
      <c r="M1806" s="308">
        <v>1200</v>
      </c>
      <c r="N1806" s="307">
        <v>3342.24</v>
      </c>
      <c r="O1806" s="50" t="s">
        <v>3270</v>
      </c>
      <c r="Q1806" s="50" t="s">
        <v>300</v>
      </c>
      <c r="R1806" s="50" t="s">
        <v>905</v>
      </c>
      <c r="T1806" s="308">
        <v>8816.07</v>
      </c>
      <c r="U1806" s="309">
        <v>15</v>
      </c>
      <c r="V1806" s="310">
        <v>45200</v>
      </c>
      <c r="W1806" s="310">
        <v>45930</v>
      </c>
      <c r="X1806" s="50" t="s">
        <v>3322</v>
      </c>
      <c r="AC1806" s="50" t="s">
        <v>1083</v>
      </c>
      <c r="AD1806" s="50" t="s">
        <v>304</v>
      </c>
      <c r="AE1806" s="310">
        <v>44669</v>
      </c>
      <c r="AF1806" s="306" t="s">
        <v>2592</v>
      </c>
      <c r="AG1806" s="307">
        <v>2.2799999999999998</v>
      </c>
      <c r="AH1806" s="307">
        <v>2.2599999999999998</v>
      </c>
      <c r="AI1806" s="307">
        <v>1.04</v>
      </c>
      <c r="AJ1806" s="306" t="s">
        <v>181</v>
      </c>
      <c r="AK1806" s="307">
        <v>298.8071976208854</v>
      </c>
      <c r="AL1806" s="307">
        <v>1.6198492800243709</v>
      </c>
      <c r="AN1806" s="312">
        <v>10</v>
      </c>
      <c r="AO1806" s="313" t="s">
        <v>305</v>
      </c>
      <c r="AP1806" s="313" t="s">
        <v>0</v>
      </c>
      <c r="AQ1806" s="313" t="s">
        <v>3322</v>
      </c>
      <c r="AR1806" s="314" t="s">
        <v>0</v>
      </c>
      <c r="AS1806" s="314"/>
    </row>
    <row r="1807" spans="1:45" x14ac:dyDescent="0.2">
      <c r="A1807" s="306" t="s">
        <v>2071</v>
      </c>
      <c r="B1807" s="50" t="s">
        <v>308</v>
      </c>
      <c r="C1807" s="50" t="s">
        <v>295</v>
      </c>
      <c r="D1807" s="50" t="s">
        <v>778</v>
      </c>
      <c r="E1807" s="50" t="s">
        <v>297</v>
      </c>
      <c r="F1807" s="50" t="s">
        <v>1044</v>
      </c>
      <c r="G1807" s="50" t="s">
        <v>2624</v>
      </c>
      <c r="H1807" s="50" t="s">
        <v>1149</v>
      </c>
      <c r="I1807" s="50" t="s">
        <v>1569</v>
      </c>
      <c r="J1807" s="50" t="s">
        <v>1085</v>
      </c>
      <c r="L1807" s="307">
        <v>4312.72</v>
      </c>
      <c r="M1807" s="308">
        <v>1200</v>
      </c>
      <c r="N1807" s="307">
        <v>4009.38</v>
      </c>
      <c r="O1807" s="50" t="s">
        <v>3271</v>
      </c>
      <c r="Q1807" s="50" t="s">
        <v>300</v>
      </c>
      <c r="R1807" s="50" t="s">
        <v>785</v>
      </c>
      <c r="T1807" s="308">
        <v>10767.08</v>
      </c>
      <c r="U1807" s="309">
        <v>15</v>
      </c>
      <c r="V1807" s="310">
        <v>45200</v>
      </c>
      <c r="W1807" s="310">
        <v>45930</v>
      </c>
      <c r="X1807" s="50" t="s">
        <v>3322</v>
      </c>
      <c r="AC1807" s="50" t="s">
        <v>1086</v>
      </c>
      <c r="AD1807" s="50" t="s">
        <v>304</v>
      </c>
      <c r="AE1807" s="310">
        <v>44669</v>
      </c>
      <c r="AF1807" s="306" t="s">
        <v>2592</v>
      </c>
      <c r="AG1807" s="307">
        <v>1.97</v>
      </c>
      <c r="AH1807" s="307">
        <v>1.96</v>
      </c>
      <c r="AI1807" s="307">
        <v>0.72</v>
      </c>
      <c r="AJ1807" s="306" t="s">
        <v>0</v>
      </c>
      <c r="AK1807" s="307">
        <v>137.36810109594396</v>
      </c>
      <c r="AL1807" s="307">
        <v>2.4731063816579404</v>
      </c>
      <c r="AN1807" s="312">
        <v>10</v>
      </c>
      <c r="AO1807" s="313" t="s">
        <v>305</v>
      </c>
      <c r="AP1807" s="313" t="s">
        <v>0</v>
      </c>
      <c r="AQ1807" s="313" t="s">
        <v>3322</v>
      </c>
      <c r="AR1807" s="314" t="s">
        <v>0</v>
      </c>
      <c r="AS1807" s="314"/>
    </row>
    <row r="1808" spans="1:45" x14ac:dyDescent="0.2">
      <c r="A1808" s="306" t="s">
        <v>2072</v>
      </c>
      <c r="B1808" s="50" t="s">
        <v>308</v>
      </c>
      <c r="C1808" s="50" t="s">
        <v>295</v>
      </c>
      <c r="D1808" s="50" t="s">
        <v>778</v>
      </c>
      <c r="E1808" s="50" t="s">
        <v>297</v>
      </c>
      <c r="F1808" s="50" t="s">
        <v>1044</v>
      </c>
      <c r="G1808" s="50" t="s">
        <v>2624</v>
      </c>
      <c r="H1808" s="50" t="s">
        <v>1243</v>
      </c>
      <c r="I1808" s="50" t="s">
        <v>1569</v>
      </c>
      <c r="J1808" s="50" t="s">
        <v>1085</v>
      </c>
      <c r="L1808" s="307">
        <v>3176.95</v>
      </c>
      <c r="M1808" s="308">
        <v>1200</v>
      </c>
      <c r="N1808" s="307">
        <v>2953.53</v>
      </c>
      <c r="O1808" s="50" t="s">
        <v>3272</v>
      </c>
      <c r="Q1808" s="50" t="s">
        <v>300</v>
      </c>
      <c r="R1808" s="50" t="s">
        <v>905</v>
      </c>
      <c r="T1808" s="308">
        <v>10999.54</v>
      </c>
      <c r="U1808" s="309">
        <v>15</v>
      </c>
      <c r="V1808" s="310">
        <v>45200</v>
      </c>
      <c r="W1808" s="310">
        <v>45930</v>
      </c>
      <c r="X1808" s="50" t="s">
        <v>3322</v>
      </c>
      <c r="AC1808" s="50" t="s">
        <v>1086</v>
      </c>
      <c r="AD1808" s="50" t="s">
        <v>304</v>
      </c>
      <c r="AE1808" s="310">
        <v>44669</v>
      </c>
      <c r="AF1808" s="306" t="s">
        <v>2592</v>
      </c>
      <c r="AG1808" s="307">
        <v>2.2799999999999998</v>
      </c>
      <c r="AH1808" s="307">
        <v>2.2599999999999998</v>
      </c>
      <c r="AI1808" s="307">
        <v>0.84</v>
      </c>
      <c r="AJ1808" s="50" t="s">
        <v>0</v>
      </c>
      <c r="AK1808" s="307">
        <v>272.39835808748376</v>
      </c>
      <c r="AL1808" s="307">
        <v>1.8263070896691846</v>
      </c>
      <c r="AN1808" s="312">
        <v>10</v>
      </c>
      <c r="AO1808" s="313" t="s">
        <v>305</v>
      </c>
      <c r="AP1808" s="313" t="s">
        <v>0</v>
      </c>
      <c r="AQ1808" s="313" t="s">
        <v>3322</v>
      </c>
      <c r="AR1808" s="314" t="s">
        <v>0</v>
      </c>
      <c r="AS1808" s="314"/>
    </row>
    <row r="1809" spans="1:45" x14ac:dyDescent="0.2">
      <c r="A1809" s="306" t="s">
        <v>2073</v>
      </c>
      <c r="B1809" s="50" t="s">
        <v>310</v>
      </c>
      <c r="C1809" s="50" t="s">
        <v>295</v>
      </c>
      <c r="D1809" s="50" t="s">
        <v>778</v>
      </c>
      <c r="E1809" s="50" t="s">
        <v>297</v>
      </c>
      <c r="F1809" s="50" t="s">
        <v>1044</v>
      </c>
      <c r="G1809" s="50" t="s">
        <v>2624</v>
      </c>
      <c r="H1809" s="50" t="s">
        <v>1149</v>
      </c>
      <c r="I1809" s="50" t="s">
        <v>1401</v>
      </c>
      <c r="J1809" s="50" t="s">
        <v>1084</v>
      </c>
      <c r="L1809" s="307">
        <v>653.39</v>
      </c>
      <c r="M1809" s="308">
        <v>200</v>
      </c>
      <c r="N1809" s="307">
        <v>607.62</v>
      </c>
      <c r="O1809" s="50" t="s">
        <v>3267</v>
      </c>
      <c r="Q1809" s="50" t="s">
        <v>300</v>
      </c>
      <c r="R1809" s="50" t="s">
        <v>785</v>
      </c>
      <c r="T1809" s="308">
        <v>3562.8</v>
      </c>
      <c r="U1809" s="309">
        <v>15</v>
      </c>
      <c r="V1809" s="310">
        <v>45200</v>
      </c>
      <c r="W1809" s="310">
        <v>45930</v>
      </c>
      <c r="X1809" s="50" t="s">
        <v>3322</v>
      </c>
      <c r="AD1809" s="50" t="s">
        <v>304</v>
      </c>
      <c r="AE1809" s="310">
        <v>44669</v>
      </c>
      <c r="AF1809" s="306" t="s">
        <v>2592</v>
      </c>
      <c r="AG1809" s="307">
        <v>0.15</v>
      </c>
      <c r="AH1809" s="307">
        <v>0.15</v>
      </c>
      <c r="AI1809" s="307">
        <v>0.21</v>
      </c>
      <c r="AJ1809" s="306" t="s">
        <v>0</v>
      </c>
      <c r="AK1809" s="307">
        <v>490.74</v>
      </c>
      <c r="AL1809" s="307">
        <v>0.42</v>
      </c>
      <c r="AN1809" s="312">
        <v>10</v>
      </c>
      <c r="AO1809" s="313" t="s">
        <v>305</v>
      </c>
      <c r="AP1809" s="313" t="s">
        <v>0</v>
      </c>
      <c r="AQ1809" s="313" t="s">
        <v>3322</v>
      </c>
      <c r="AR1809" s="314" t="s">
        <v>0</v>
      </c>
      <c r="AS1809" s="314"/>
    </row>
    <row r="1810" spans="1:45" x14ac:dyDescent="0.2">
      <c r="A1810" s="306" t="s">
        <v>2074</v>
      </c>
      <c r="B1810" s="50" t="s">
        <v>310</v>
      </c>
      <c r="C1810" s="50" t="s">
        <v>295</v>
      </c>
      <c r="D1810" s="50" t="s">
        <v>778</v>
      </c>
      <c r="E1810" s="50" t="s">
        <v>297</v>
      </c>
      <c r="F1810" s="50" t="s">
        <v>1044</v>
      </c>
      <c r="G1810" s="50" t="s">
        <v>2624</v>
      </c>
      <c r="H1810" s="50" t="s">
        <v>1243</v>
      </c>
      <c r="I1810" s="50" t="s">
        <v>1401</v>
      </c>
      <c r="J1810" s="50" t="s">
        <v>1084</v>
      </c>
      <c r="L1810" s="307">
        <v>537.35</v>
      </c>
      <c r="M1810" s="308">
        <v>200</v>
      </c>
      <c r="N1810" s="307">
        <v>499.9</v>
      </c>
      <c r="O1810" s="50" t="s">
        <v>2845</v>
      </c>
      <c r="Q1810" s="50" t="s">
        <v>300</v>
      </c>
      <c r="R1810" s="50" t="s">
        <v>905</v>
      </c>
      <c r="T1810" s="308">
        <v>5981.72</v>
      </c>
      <c r="U1810" s="309">
        <v>15</v>
      </c>
      <c r="V1810" s="310">
        <v>45200</v>
      </c>
      <c r="W1810" s="310">
        <v>45565</v>
      </c>
      <c r="X1810" s="50" t="s">
        <v>3322</v>
      </c>
      <c r="AD1810" s="50" t="s">
        <v>304</v>
      </c>
      <c r="AE1810" s="310">
        <v>44669</v>
      </c>
      <c r="AF1810" s="306" t="s">
        <v>2592</v>
      </c>
      <c r="AG1810" s="307">
        <v>0.11</v>
      </c>
      <c r="AH1810" s="307">
        <v>0.11</v>
      </c>
      <c r="AI1810" s="307">
        <v>0.1</v>
      </c>
      <c r="AJ1810" s="306" t="s">
        <v>0</v>
      </c>
      <c r="AK1810" s="307">
        <v>1031.01</v>
      </c>
      <c r="AL1810" s="307">
        <v>0.34533333333333333</v>
      </c>
      <c r="AN1810" s="312">
        <v>10</v>
      </c>
      <c r="AO1810" s="313" t="s">
        <v>305</v>
      </c>
      <c r="AP1810" s="313" t="s">
        <v>0</v>
      </c>
      <c r="AQ1810" s="313" t="s">
        <v>306</v>
      </c>
      <c r="AR1810" s="314" t="s">
        <v>0</v>
      </c>
      <c r="AS1810" s="314"/>
    </row>
    <row r="1811" spans="1:45" x14ac:dyDescent="0.2">
      <c r="A1811" s="306" t="s">
        <v>2074</v>
      </c>
      <c r="B1811" s="50" t="s">
        <v>310</v>
      </c>
      <c r="C1811" s="50" t="s">
        <v>295</v>
      </c>
      <c r="D1811" s="50" t="s">
        <v>778</v>
      </c>
      <c r="E1811" s="50" t="s">
        <v>297</v>
      </c>
      <c r="F1811" s="50" t="s">
        <v>1044</v>
      </c>
      <c r="G1811" s="50" t="s">
        <v>2624</v>
      </c>
      <c r="H1811" s="50" t="s">
        <v>1391</v>
      </c>
      <c r="I1811" s="50" t="s">
        <v>1401</v>
      </c>
      <c r="J1811" s="50" t="s">
        <v>1084</v>
      </c>
      <c r="L1811" s="307">
        <v>537.35</v>
      </c>
      <c r="M1811" s="308">
        <v>200</v>
      </c>
      <c r="N1811" s="307">
        <v>499.9</v>
      </c>
      <c r="O1811" s="50" t="s">
        <v>3268</v>
      </c>
      <c r="Q1811" s="50" t="s">
        <v>319</v>
      </c>
      <c r="R1811" s="50" t="s">
        <v>905</v>
      </c>
      <c r="T1811" s="308">
        <v>5981.72</v>
      </c>
      <c r="U1811" s="309">
        <v>15</v>
      </c>
      <c r="V1811" s="310">
        <v>45566</v>
      </c>
      <c r="W1811" s="310">
        <v>45930</v>
      </c>
      <c r="X1811" s="50" t="s">
        <v>3322</v>
      </c>
      <c r="AD1811" s="50" t="s">
        <v>304</v>
      </c>
      <c r="AE1811" s="310">
        <v>44669</v>
      </c>
      <c r="AF1811" s="306" t="s">
        <v>2592</v>
      </c>
      <c r="AG1811" s="307">
        <v>0.11</v>
      </c>
      <c r="AH1811" s="307">
        <v>0.11</v>
      </c>
      <c r="AI1811" s="307">
        <v>0.1</v>
      </c>
      <c r="AJ1811" s="50" t="s">
        <v>0</v>
      </c>
      <c r="AK1811" s="307">
        <v>1031.01</v>
      </c>
      <c r="AL1811" s="307">
        <v>0.34533333333333333</v>
      </c>
      <c r="AN1811" s="312">
        <v>10</v>
      </c>
      <c r="AO1811" s="313" t="s">
        <v>305</v>
      </c>
      <c r="AP1811" s="313" t="s">
        <v>0</v>
      </c>
      <c r="AQ1811" s="313" t="s">
        <v>3322</v>
      </c>
      <c r="AR1811" s="314" t="s">
        <v>0</v>
      </c>
      <c r="AS1811" s="314"/>
    </row>
    <row r="1812" spans="1:45" x14ac:dyDescent="0.2">
      <c r="A1812" s="306" t="s">
        <v>2075</v>
      </c>
      <c r="B1812" s="50" t="s">
        <v>310</v>
      </c>
      <c r="C1812" s="50" t="s">
        <v>295</v>
      </c>
      <c r="D1812" s="50" t="s">
        <v>778</v>
      </c>
      <c r="E1812" s="50" t="s">
        <v>297</v>
      </c>
      <c r="F1812" s="50" t="s">
        <v>1044</v>
      </c>
      <c r="G1812" s="50" t="s">
        <v>2624</v>
      </c>
      <c r="H1812" s="50" t="s">
        <v>1149</v>
      </c>
      <c r="I1812" s="50" t="s">
        <v>1569</v>
      </c>
      <c r="J1812" s="50" t="s">
        <v>1082</v>
      </c>
      <c r="L1812" s="307">
        <v>4592.72</v>
      </c>
      <c r="M1812" s="308">
        <v>1200</v>
      </c>
      <c r="N1812" s="307">
        <v>4270.8</v>
      </c>
      <c r="O1812" s="50" t="s">
        <v>3269</v>
      </c>
      <c r="Q1812" s="50" t="s">
        <v>300</v>
      </c>
      <c r="R1812" s="50" t="s">
        <v>785</v>
      </c>
      <c r="T1812" s="308">
        <v>8821.42</v>
      </c>
      <c r="U1812" s="309">
        <v>15</v>
      </c>
      <c r="V1812" s="310">
        <v>45200</v>
      </c>
      <c r="W1812" s="310">
        <v>45930</v>
      </c>
      <c r="X1812" s="50" t="s">
        <v>3322</v>
      </c>
      <c r="AC1812" s="50" t="s">
        <v>1083</v>
      </c>
      <c r="AD1812" s="50" t="s">
        <v>304</v>
      </c>
      <c r="AE1812" s="310">
        <v>44669</v>
      </c>
      <c r="AF1812" s="306" t="s">
        <v>2592</v>
      </c>
      <c r="AG1812" s="307">
        <v>1.62</v>
      </c>
      <c r="AH1812" s="307">
        <v>1.61</v>
      </c>
      <c r="AI1812" s="307">
        <v>0.81</v>
      </c>
      <c r="AJ1812" s="306" t="s">
        <v>0</v>
      </c>
      <c r="AK1812" s="307">
        <v>162.5644420501599</v>
      </c>
      <c r="AL1812" s="307">
        <v>2.0616349061427539</v>
      </c>
      <c r="AN1812" s="312">
        <v>10</v>
      </c>
      <c r="AO1812" s="313" t="s">
        <v>305</v>
      </c>
      <c r="AP1812" s="313" t="s">
        <v>0</v>
      </c>
      <c r="AQ1812" s="313" t="s">
        <v>3322</v>
      </c>
      <c r="AR1812" s="314" t="s">
        <v>0</v>
      </c>
      <c r="AS1812" s="314"/>
    </row>
    <row r="1813" spans="1:45" x14ac:dyDescent="0.2">
      <c r="A1813" s="306" t="s">
        <v>2076</v>
      </c>
      <c r="B1813" s="50" t="s">
        <v>310</v>
      </c>
      <c r="C1813" s="50" t="s">
        <v>295</v>
      </c>
      <c r="D1813" s="50" t="s">
        <v>778</v>
      </c>
      <c r="E1813" s="50" t="s">
        <v>297</v>
      </c>
      <c r="F1813" s="50" t="s">
        <v>1044</v>
      </c>
      <c r="G1813" s="50" t="s">
        <v>2624</v>
      </c>
      <c r="H1813" s="50" t="s">
        <v>1243</v>
      </c>
      <c r="I1813" s="50" t="s">
        <v>1569</v>
      </c>
      <c r="J1813" s="50" t="s">
        <v>1082</v>
      </c>
      <c r="L1813" s="307">
        <v>3594.18</v>
      </c>
      <c r="M1813" s="308">
        <v>1200</v>
      </c>
      <c r="N1813" s="307">
        <v>3342.24</v>
      </c>
      <c r="O1813" s="50" t="s">
        <v>3270</v>
      </c>
      <c r="Q1813" s="50" t="s">
        <v>300</v>
      </c>
      <c r="R1813" s="50" t="s">
        <v>905</v>
      </c>
      <c r="T1813" s="308">
        <v>8799.19</v>
      </c>
      <c r="U1813" s="309">
        <v>15</v>
      </c>
      <c r="V1813" s="310">
        <v>45200</v>
      </c>
      <c r="W1813" s="310">
        <v>45930</v>
      </c>
      <c r="X1813" s="50" t="s">
        <v>3322</v>
      </c>
      <c r="AC1813" s="50" t="s">
        <v>1083</v>
      </c>
      <c r="AD1813" s="50" t="s">
        <v>304</v>
      </c>
      <c r="AE1813" s="310">
        <v>44669</v>
      </c>
      <c r="AF1813" s="306" t="s">
        <v>2592</v>
      </c>
      <c r="AG1813" s="307">
        <v>1.87</v>
      </c>
      <c r="AH1813" s="307">
        <v>1.85</v>
      </c>
      <c r="AI1813" s="307">
        <v>0.91</v>
      </c>
      <c r="AJ1813" s="306" t="s">
        <v>0</v>
      </c>
      <c r="AK1813" s="307">
        <v>299.88709410069998</v>
      </c>
      <c r="AL1813" s="307">
        <v>1.6192784772580182</v>
      </c>
      <c r="AN1813" s="312">
        <v>10</v>
      </c>
      <c r="AO1813" s="313" t="s">
        <v>305</v>
      </c>
      <c r="AP1813" s="313" t="s">
        <v>0</v>
      </c>
      <c r="AQ1813" s="313" t="s">
        <v>3322</v>
      </c>
      <c r="AR1813" s="314" t="s">
        <v>0</v>
      </c>
      <c r="AS1813" s="314"/>
    </row>
    <row r="1814" spans="1:45" x14ac:dyDescent="0.2">
      <c r="A1814" s="306" t="s">
        <v>2077</v>
      </c>
      <c r="B1814" s="50" t="s">
        <v>310</v>
      </c>
      <c r="C1814" s="50" t="s">
        <v>295</v>
      </c>
      <c r="D1814" s="50" t="s">
        <v>778</v>
      </c>
      <c r="E1814" s="50" t="s">
        <v>297</v>
      </c>
      <c r="F1814" s="50" t="s">
        <v>1044</v>
      </c>
      <c r="G1814" s="50" t="s">
        <v>2624</v>
      </c>
      <c r="H1814" s="50" t="s">
        <v>1149</v>
      </c>
      <c r="I1814" s="50" t="s">
        <v>1569</v>
      </c>
      <c r="J1814" s="50" t="s">
        <v>1085</v>
      </c>
      <c r="L1814" s="307">
        <v>4311.4799999999996</v>
      </c>
      <c r="M1814" s="308">
        <v>1200</v>
      </c>
      <c r="N1814" s="307">
        <v>4009.38</v>
      </c>
      <c r="O1814" s="50" t="s">
        <v>3271</v>
      </c>
      <c r="Q1814" s="50" t="s">
        <v>300</v>
      </c>
      <c r="R1814" s="50" t="s">
        <v>785</v>
      </c>
      <c r="T1814" s="308">
        <v>10741.49</v>
      </c>
      <c r="U1814" s="309">
        <v>15</v>
      </c>
      <c r="V1814" s="310">
        <v>45200</v>
      </c>
      <c r="W1814" s="310">
        <v>45930</v>
      </c>
      <c r="X1814" s="50" t="s">
        <v>3322</v>
      </c>
      <c r="AC1814" s="50" t="s">
        <v>1086</v>
      </c>
      <c r="AD1814" s="50" t="s">
        <v>304</v>
      </c>
      <c r="AE1814" s="310">
        <v>44669</v>
      </c>
      <c r="AF1814" s="306" t="s">
        <v>2592</v>
      </c>
      <c r="AG1814" s="307">
        <v>1.62</v>
      </c>
      <c r="AH1814" s="307">
        <v>1.61</v>
      </c>
      <c r="AI1814" s="307">
        <v>0.63</v>
      </c>
      <c r="AJ1814" s="50" t="s">
        <v>0</v>
      </c>
      <c r="AK1814" s="307">
        <v>138.69313359491491</v>
      </c>
      <c r="AL1814" s="307">
        <v>2.4721078083366645</v>
      </c>
      <c r="AN1814" s="312">
        <v>10</v>
      </c>
      <c r="AO1814" s="313" t="s">
        <v>305</v>
      </c>
      <c r="AP1814" s="313" t="s">
        <v>0</v>
      </c>
      <c r="AQ1814" s="313" t="s">
        <v>3322</v>
      </c>
      <c r="AR1814" s="314" t="s">
        <v>0</v>
      </c>
      <c r="AS1814" s="314"/>
    </row>
    <row r="1815" spans="1:45" x14ac:dyDescent="0.2">
      <c r="A1815" s="306" t="s">
        <v>2078</v>
      </c>
      <c r="B1815" s="50" t="s">
        <v>310</v>
      </c>
      <c r="C1815" s="50" t="s">
        <v>295</v>
      </c>
      <c r="D1815" s="50" t="s">
        <v>778</v>
      </c>
      <c r="E1815" s="50" t="s">
        <v>297</v>
      </c>
      <c r="F1815" s="50" t="s">
        <v>1044</v>
      </c>
      <c r="G1815" s="50" t="s">
        <v>2624</v>
      </c>
      <c r="H1815" s="50" t="s">
        <v>1243</v>
      </c>
      <c r="I1815" s="50" t="s">
        <v>1569</v>
      </c>
      <c r="J1815" s="50" t="s">
        <v>1085</v>
      </c>
      <c r="L1815" s="307">
        <v>3176</v>
      </c>
      <c r="M1815" s="308">
        <v>1200</v>
      </c>
      <c r="N1815" s="307">
        <v>2953.53</v>
      </c>
      <c r="O1815" s="50" t="s">
        <v>3272</v>
      </c>
      <c r="Q1815" s="50" t="s">
        <v>300</v>
      </c>
      <c r="R1815" s="50" t="s">
        <v>905</v>
      </c>
      <c r="T1815" s="308">
        <v>10969.69</v>
      </c>
      <c r="U1815" s="309">
        <v>15</v>
      </c>
      <c r="V1815" s="310">
        <v>45200</v>
      </c>
      <c r="W1815" s="310">
        <v>45930</v>
      </c>
      <c r="X1815" s="50" t="s">
        <v>3322</v>
      </c>
      <c r="AC1815" s="50" t="s">
        <v>1086</v>
      </c>
      <c r="AD1815" s="50" t="s">
        <v>304</v>
      </c>
      <c r="AE1815" s="310">
        <v>44669</v>
      </c>
      <c r="AF1815" s="306" t="s">
        <v>2592</v>
      </c>
      <c r="AG1815" s="307">
        <v>1.87</v>
      </c>
      <c r="AH1815" s="307">
        <v>1.85</v>
      </c>
      <c r="AI1815" s="307">
        <v>0.74</v>
      </c>
      <c r="AJ1815" s="306" t="s">
        <v>0</v>
      </c>
      <c r="AK1815" s="307">
        <v>273.83686186969607</v>
      </c>
      <c r="AL1815" s="307">
        <v>1.8255387013298647</v>
      </c>
      <c r="AN1815" s="312">
        <v>10</v>
      </c>
      <c r="AO1815" s="313" t="s">
        <v>305</v>
      </c>
      <c r="AP1815" s="313" t="s">
        <v>0</v>
      </c>
      <c r="AQ1815" s="313" t="s">
        <v>3322</v>
      </c>
      <c r="AR1815" s="314" t="s">
        <v>0</v>
      </c>
      <c r="AS1815" s="314"/>
    </row>
    <row r="1816" spans="1:45" x14ac:dyDescent="0.2">
      <c r="A1816" s="306" t="s">
        <v>2079</v>
      </c>
      <c r="B1816" s="50" t="s">
        <v>294</v>
      </c>
      <c r="C1816" s="50" t="s">
        <v>295</v>
      </c>
      <c r="D1816" s="50" t="s">
        <v>778</v>
      </c>
      <c r="E1816" s="50" t="s">
        <v>297</v>
      </c>
      <c r="F1816" s="50" t="s">
        <v>1044</v>
      </c>
      <c r="G1816" s="50" t="s">
        <v>624</v>
      </c>
      <c r="H1816" s="50" t="s">
        <v>1243</v>
      </c>
      <c r="I1816" s="50" t="s">
        <v>1569</v>
      </c>
      <c r="J1816" s="50" t="s">
        <v>1082</v>
      </c>
      <c r="L1816" s="307">
        <v>5087.2708702581349</v>
      </c>
      <c r="M1816" s="308">
        <v>1000</v>
      </c>
      <c r="N1816" s="307">
        <v>4565.938887036179</v>
      </c>
      <c r="O1816" s="50" t="s">
        <v>3273</v>
      </c>
      <c r="Q1816" s="50" t="s">
        <v>300</v>
      </c>
      <c r="R1816" s="50" t="s">
        <v>905</v>
      </c>
      <c r="T1816" s="308">
        <v>6670.1</v>
      </c>
      <c r="U1816" s="309">
        <v>15</v>
      </c>
      <c r="V1816" s="310">
        <v>45200</v>
      </c>
      <c r="W1816" s="310">
        <v>45930</v>
      </c>
      <c r="X1816" s="50" t="s">
        <v>3322</v>
      </c>
      <c r="AC1816" s="50" t="s">
        <v>1083</v>
      </c>
      <c r="AD1816" s="50" t="s">
        <v>304</v>
      </c>
      <c r="AE1816" s="310">
        <v>44957</v>
      </c>
      <c r="AF1816" s="306" t="s">
        <v>2592</v>
      </c>
      <c r="AG1816" s="307">
        <v>0.45148199999999999</v>
      </c>
      <c r="AH1816" s="307">
        <v>0.47</v>
      </c>
      <c r="AI1816" s="307">
        <v>0.31</v>
      </c>
      <c r="AJ1816" s="306" t="s">
        <v>0</v>
      </c>
      <c r="AK1816" s="307">
        <v>140.26</v>
      </c>
      <c r="AL1816" s="307">
        <v>1.274</v>
      </c>
      <c r="AN1816" s="312">
        <v>13</v>
      </c>
      <c r="AO1816" s="313" t="s">
        <v>305</v>
      </c>
      <c r="AP1816" s="313" t="s">
        <v>0</v>
      </c>
      <c r="AQ1816" s="313" t="s">
        <v>3322</v>
      </c>
      <c r="AR1816" s="314" t="s">
        <v>0</v>
      </c>
      <c r="AS1816" s="314"/>
    </row>
    <row r="1817" spans="1:45" x14ac:dyDescent="0.2">
      <c r="A1817" s="306" t="s">
        <v>2080</v>
      </c>
      <c r="B1817" s="50" t="s">
        <v>308</v>
      </c>
      <c r="C1817" s="50" t="s">
        <v>295</v>
      </c>
      <c r="D1817" s="50" t="s">
        <v>778</v>
      </c>
      <c r="E1817" s="50" t="s">
        <v>297</v>
      </c>
      <c r="F1817" s="50" t="s">
        <v>1044</v>
      </c>
      <c r="G1817" s="50" t="s">
        <v>624</v>
      </c>
      <c r="H1817" s="50" t="s">
        <v>1243</v>
      </c>
      <c r="I1817" s="50" t="s">
        <v>1569</v>
      </c>
      <c r="J1817" s="50" t="s">
        <v>1082</v>
      </c>
      <c r="L1817" s="307">
        <v>3162.6496433539342</v>
      </c>
      <c r="M1817" s="308">
        <v>1000</v>
      </c>
      <c r="N1817" s="307">
        <v>2842.34</v>
      </c>
      <c r="O1817" s="306" t="s">
        <v>3273</v>
      </c>
      <c r="Q1817" s="50" t="s">
        <v>300</v>
      </c>
      <c r="R1817" s="50" t="s">
        <v>905</v>
      </c>
      <c r="T1817" s="308">
        <v>6250.71</v>
      </c>
      <c r="U1817" s="309">
        <v>15</v>
      </c>
      <c r="V1817" s="310">
        <v>45200</v>
      </c>
      <c r="W1817" s="310">
        <v>45930</v>
      </c>
      <c r="X1817" s="50" t="s">
        <v>3322</v>
      </c>
      <c r="AC1817" s="50" t="s">
        <v>1083</v>
      </c>
      <c r="AD1817" s="50" t="s">
        <v>304</v>
      </c>
      <c r="AE1817" s="310">
        <v>44957</v>
      </c>
      <c r="AF1817" s="306" t="s">
        <v>2592</v>
      </c>
      <c r="AG1817" s="307">
        <v>0.77510199999999996</v>
      </c>
      <c r="AH1817" s="307">
        <v>0.81</v>
      </c>
      <c r="AI1817" s="307">
        <v>0.56000000000000005</v>
      </c>
      <c r="AJ1817" s="306" t="s">
        <v>0</v>
      </c>
      <c r="AK1817" s="307">
        <v>68.23</v>
      </c>
      <c r="AL1817" s="307">
        <v>2.58</v>
      </c>
      <c r="AN1817" s="312">
        <v>13</v>
      </c>
      <c r="AO1817" s="313" t="s">
        <v>305</v>
      </c>
      <c r="AP1817" s="313" t="s">
        <v>0</v>
      </c>
      <c r="AQ1817" s="313" t="s">
        <v>3322</v>
      </c>
      <c r="AR1817" s="314" t="s">
        <v>0</v>
      </c>
      <c r="AS1817" s="314"/>
    </row>
    <row r="1818" spans="1:45" x14ac:dyDescent="0.2">
      <c r="A1818" s="306" t="s">
        <v>2081</v>
      </c>
      <c r="B1818" s="50" t="s">
        <v>310</v>
      </c>
      <c r="C1818" s="50" t="s">
        <v>295</v>
      </c>
      <c r="D1818" s="50" t="s">
        <v>778</v>
      </c>
      <c r="E1818" s="50" t="s">
        <v>297</v>
      </c>
      <c r="F1818" s="50" t="s">
        <v>1044</v>
      </c>
      <c r="G1818" s="50" t="s">
        <v>624</v>
      </c>
      <c r="H1818" s="50" t="s">
        <v>1243</v>
      </c>
      <c r="I1818" s="50" t="s">
        <v>1569</v>
      </c>
      <c r="J1818" s="50" t="s">
        <v>1082</v>
      </c>
      <c r="L1818" s="307">
        <v>3161.233259318311</v>
      </c>
      <c r="M1818" s="308">
        <v>1000</v>
      </c>
      <c r="N1818" s="307">
        <v>2842.3395529659201</v>
      </c>
      <c r="O1818" s="50" t="s">
        <v>3273</v>
      </c>
      <c r="Q1818" s="50" t="s">
        <v>300</v>
      </c>
      <c r="R1818" s="50" t="s">
        <v>905</v>
      </c>
      <c r="T1818" s="308">
        <v>6250.71</v>
      </c>
      <c r="U1818" s="309">
        <v>15</v>
      </c>
      <c r="V1818" s="310">
        <v>45200</v>
      </c>
      <c r="W1818" s="310">
        <v>45930</v>
      </c>
      <c r="X1818" s="50" t="s">
        <v>3322</v>
      </c>
      <c r="AC1818" s="50" t="s">
        <v>1083</v>
      </c>
      <c r="AD1818" s="50" t="s">
        <v>304</v>
      </c>
      <c r="AE1818" s="310">
        <v>44957</v>
      </c>
      <c r="AF1818" s="306" t="s">
        <v>2592</v>
      </c>
      <c r="AG1818" s="307">
        <v>0.41739700000000002</v>
      </c>
      <c r="AH1818" s="307">
        <v>0.43</v>
      </c>
      <c r="AI1818" s="307">
        <v>0.34</v>
      </c>
      <c r="AJ1818" s="50" t="s">
        <v>0</v>
      </c>
      <c r="AK1818" s="307">
        <v>124.64</v>
      </c>
      <c r="AL1818" s="307">
        <v>1.4813333333333332</v>
      </c>
      <c r="AN1818" s="312">
        <v>13</v>
      </c>
      <c r="AO1818" s="313" t="s">
        <v>305</v>
      </c>
      <c r="AP1818" s="313" t="s">
        <v>0</v>
      </c>
      <c r="AQ1818" s="313" t="s">
        <v>3322</v>
      </c>
      <c r="AR1818" s="314" t="s">
        <v>0</v>
      </c>
      <c r="AS1818" s="314"/>
    </row>
    <row r="1819" spans="1:45" x14ac:dyDescent="0.2">
      <c r="A1819" s="306" t="s">
        <v>2082</v>
      </c>
      <c r="B1819" s="50" t="s">
        <v>294</v>
      </c>
      <c r="C1819" s="50" t="s">
        <v>295</v>
      </c>
      <c r="D1819" s="50" t="s">
        <v>778</v>
      </c>
      <c r="E1819" s="50" t="s">
        <v>297</v>
      </c>
      <c r="F1819" s="50" t="s">
        <v>1044</v>
      </c>
      <c r="G1819" s="50" t="s">
        <v>624</v>
      </c>
      <c r="H1819" s="50" t="s">
        <v>1243</v>
      </c>
      <c r="I1819" s="50" t="s">
        <v>1569</v>
      </c>
      <c r="J1819" s="50" t="s">
        <v>1085</v>
      </c>
      <c r="L1819" s="307">
        <v>4755.3510539991894</v>
      </c>
      <c r="M1819" s="308">
        <v>1000</v>
      </c>
      <c r="N1819" s="307">
        <v>4267.7545776342877</v>
      </c>
      <c r="O1819" s="50" t="s">
        <v>3274</v>
      </c>
      <c r="Q1819" s="50" t="s">
        <v>300</v>
      </c>
      <c r="R1819" s="50" t="s">
        <v>905</v>
      </c>
      <c r="T1819" s="308">
        <v>4666.34</v>
      </c>
      <c r="U1819" s="309">
        <v>15</v>
      </c>
      <c r="V1819" s="310">
        <v>45200</v>
      </c>
      <c r="W1819" s="310">
        <v>45930</v>
      </c>
      <c r="X1819" s="50" t="s">
        <v>3322</v>
      </c>
      <c r="AC1819" s="50" t="s">
        <v>1086</v>
      </c>
      <c r="AD1819" s="50" t="s">
        <v>304</v>
      </c>
      <c r="AE1819" s="310">
        <v>44957</v>
      </c>
      <c r="AF1819" s="306" t="s">
        <v>2592</v>
      </c>
      <c r="AG1819" s="307">
        <v>0.384353</v>
      </c>
      <c r="AH1819" s="307">
        <v>0.4</v>
      </c>
      <c r="AI1819" s="307">
        <v>0.32</v>
      </c>
      <c r="AJ1819" s="306" t="s">
        <v>0</v>
      </c>
      <c r="AK1819" s="307">
        <v>126.33</v>
      </c>
      <c r="AL1819" s="307">
        <v>1.48</v>
      </c>
      <c r="AN1819" s="312">
        <v>13</v>
      </c>
      <c r="AO1819" s="313" t="s">
        <v>305</v>
      </c>
      <c r="AP1819" s="313" t="s">
        <v>0</v>
      </c>
      <c r="AQ1819" s="313" t="s">
        <v>3322</v>
      </c>
      <c r="AR1819" s="314" t="s">
        <v>0</v>
      </c>
      <c r="AS1819" s="314"/>
    </row>
    <row r="1820" spans="1:45" x14ac:dyDescent="0.2">
      <c r="A1820" s="306" t="s">
        <v>2083</v>
      </c>
      <c r="B1820" s="50" t="s">
        <v>308</v>
      </c>
      <c r="C1820" s="50" t="s">
        <v>295</v>
      </c>
      <c r="D1820" s="50" t="s">
        <v>778</v>
      </c>
      <c r="E1820" s="50" t="s">
        <v>297</v>
      </c>
      <c r="F1820" s="50" t="s">
        <v>1044</v>
      </c>
      <c r="G1820" s="50" t="s">
        <v>624</v>
      </c>
      <c r="H1820" s="50" t="s">
        <v>1243</v>
      </c>
      <c r="I1820" s="50" t="s">
        <v>1569</v>
      </c>
      <c r="J1820" s="50" t="s">
        <v>1085</v>
      </c>
      <c r="L1820" s="307">
        <v>2729.9642689704133</v>
      </c>
      <c r="M1820" s="308">
        <v>1000</v>
      </c>
      <c r="N1820" s="307">
        <v>2453.63</v>
      </c>
      <c r="O1820" s="50" t="s">
        <v>3274</v>
      </c>
      <c r="Q1820" s="50" t="s">
        <v>300</v>
      </c>
      <c r="R1820" s="50" t="s">
        <v>905</v>
      </c>
      <c r="T1820" s="308">
        <v>4359.17</v>
      </c>
      <c r="U1820" s="309">
        <v>15</v>
      </c>
      <c r="V1820" s="310">
        <v>45200</v>
      </c>
      <c r="W1820" s="310">
        <v>45930</v>
      </c>
      <c r="X1820" s="50" t="s">
        <v>3322</v>
      </c>
      <c r="AC1820" s="50" t="s">
        <v>1086</v>
      </c>
      <c r="AD1820" s="50" t="s">
        <v>304</v>
      </c>
      <c r="AE1820" s="310">
        <v>44957</v>
      </c>
      <c r="AF1820" s="306" t="s">
        <v>2592</v>
      </c>
      <c r="AG1820" s="307">
        <v>0.83</v>
      </c>
      <c r="AH1820" s="307">
        <v>0.82</v>
      </c>
      <c r="AI1820" s="307">
        <v>0.81</v>
      </c>
      <c r="AJ1820" s="306" t="s">
        <v>0</v>
      </c>
      <c r="AK1820" s="307">
        <v>88.8</v>
      </c>
      <c r="AL1820" s="307">
        <v>0.01</v>
      </c>
      <c r="AN1820" s="312">
        <v>13</v>
      </c>
      <c r="AO1820" s="313" t="s">
        <v>305</v>
      </c>
      <c r="AP1820" s="313" t="s">
        <v>0</v>
      </c>
      <c r="AQ1820" s="313" t="s">
        <v>3322</v>
      </c>
      <c r="AR1820" s="314" t="s">
        <v>0</v>
      </c>
      <c r="AS1820" s="314"/>
    </row>
    <row r="1821" spans="1:45" x14ac:dyDescent="0.2">
      <c r="A1821" s="306" t="s">
        <v>2084</v>
      </c>
      <c r="B1821" s="50" t="s">
        <v>310</v>
      </c>
      <c r="C1821" s="50" t="s">
        <v>295</v>
      </c>
      <c r="D1821" s="50" t="s">
        <v>778</v>
      </c>
      <c r="E1821" s="50" t="s">
        <v>297</v>
      </c>
      <c r="F1821" s="50" t="s">
        <v>1044</v>
      </c>
      <c r="G1821" s="50" t="s">
        <v>624</v>
      </c>
      <c r="H1821" s="50" t="s">
        <v>1243</v>
      </c>
      <c r="I1821" s="50" t="s">
        <v>1569</v>
      </c>
      <c r="J1821" s="50" t="s">
        <v>1085</v>
      </c>
      <c r="L1821" s="307">
        <v>2728.5478849347901</v>
      </c>
      <c r="M1821" s="308">
        <v>1000</v>
      </c>
      <c r="N1821" s="307">
        <v>2453.6312468363617</v>
      </c>
      <c r="O1821" s="50" t="s">
        <v>3274</v>
      </c>
      <c r="Q1821" s="50" t="s">
        <v>300</v>
      </c>
      <c r="R1821" s="50" t="s">
        <v>905</v>
      </c>
      <c r="T1821" s="308">
        <v>4359.17</v>
      </c>
      <c r="U1821" s="309">
        <v>15</v>
      </c>
      <c r="V1821" s="310">
        <v>45200</v>
      </c>
      <c r="W1821" s="310">
        <v>45930</v>
      </c>
      <c r="X1821" s="50" t="s">
        <v>3322</v>
      </c>
      <c r="AC1821" s="50" t="s">
        <v>1086</v>
      </c>
      <c r="AD1821" s="50" t="s">
        <v>304</v>
      </c>
      <c r="AE1821" s="310">
        <v>44957</v>
      </c>
      <c r="AF1821" s="306" t="s">
        <v>2592</v>
      </c>
      <c r="AG1821" s="307">
        <v>0.72</v>
      </c>
      <c r="AH1821" s="307">
        <v>0.71</v>
      </c>
      <c r="AI1821" s="307">
        <v>0.76</v>
      </c>
      <c r="AJ1821" s="50" t="s">
        <v>0</v>
      </c>
      <c r="AK1821" s="307">
        <v>95.3</v>
      </c>
      <c r="AL1821" s="307">
        <v>0.01</v>
      </c>
      <c r="AN1821" s="312">
        <v>13</v>
      </c>
      <c r="AO1821" s="313" t="s">
        <v>305</v>
      </c>
      <c r="AP1821" s="313" t="s">
        <v>0</v>
      </c>
      <c r="AQ1821" s="313" t="s">
        <v>3322</v>
      </c>
      <c r="AR1821" s="314" t="s">
        <v>0</v>
      </c>
      <c r="AS1821" s="314"/>
    </row>
    <row r="1822" spans="1:45" x14ac:dyDescent="0.2">
      <c r="A1822" s="306" t="s">
        <v>2085</v>
      </c>
      <c r="B1822" s="50" t="s">
        <v>294</v>
      </c>
      <c r="C1822" s="50" t="s">
        <v>295</v>
      </c>
      <c r="D1822" s="50" t="s">
        <v>778</v>
      </c>
      <c r="E1822" s="50" t="s">
        <v>297</v>
      </c>
      <c r="F1822" s="50" t="s">
        <v>1044</v>
      </c>
      <c r="G1822" s="50" t="s">
        <v>624</v>
      </c>
      <c r="H1822" s="50" t="s">
        <v>1149</v>
      </c>
      <c r="I1822" s="50" t="s">
        <v>1569</v>
      </c>
      <c r="J1822" s="50" t="s">
        <v>1082</v>
      </c>
      <c r="L1822" s="307">
        <v>4671.3134335955538</v>
      </c>
      <c r="M1822" s="308">
        <v>1000</v>
      </c>
      <c r="N1822" s="307">
        <v>4192.5979384340308</v>
      </c>
      <c r="O1822" s="50" t="s">
        <v>3276</v>
      </c>
      <c r="Q1822" s="50" t="s">
        <v>300</v>
      </c>
      <c r="R1822" s="50" t="s">
        <v>785</v>
      </c>
      <c r="T1822" s="308">
        <v>6192.51</v>
      </c>
      <c r="U1822" s="309">
        <v>15</v>
      </c>
      <c r="V1822" s="310">
        <v>45200</v>
      </c>
      <c r="W1822" s="310">
        <v>45930</v>
      </c>
      <c r="X1822" s="50" t="s">
        <v>3322</v>
      </c>
      <c r="AC1822" s="50" t="s">
        <v>1083</v>
      </c>
      <c r="AD1822" s="50" t="s">
        <v>304</v>
      </c>
      <c r="AE1822" s="310">
        <v>44957</v>
      </c>
      <c r="AF1822" s="306" t="s">
        <v>2592</v>
      </c>
      <c r="AG1822" s="307">
        <v>0.58144099999999999</v>
      </c>
      <c r="AH1822" s="307">
        <v>0.61</v>
      </c>
      <c r="AI1822" s="307">
        <v>0.42</v>
      </c>
      <c r="AJ1822" s="306" t="s">
        <v>0</v>
      </c>
      <c r="AK1822" s="307">
        <v>98.82</v>
      </c>
      <c r="AL1822" s="307">
        <v>1.6419999999999999</v>
      </c>
      <c r="AN1822" s="312">
        <v>13</v>
      </c>
      <c r="AO1822" s="313" t="s">
        <v>305</v>
      </c>
      <c r="AP1822" s="313" t="s">
        <v>0</v>
      </c>
      <c r="AQ1822" s="313" t="s">
        <v>3322</v>
      </c>
      <c r="AR1822" s="314" t="s">
        <v>0</v>
      </c>
      <c r="AS1822" s="314"/>
    </row>
    <row r="1823" spans="1:45" x14ac:dyDescent="0.2">
      <c r="A1823" s="306" t="s">
        <v>2086</v>
      </c>
      <c r="B1823" s="50" t="s">
        <v>308</v>
      </c>
      <c r="C1823" s="50" t="s">
        <v>295</v>
      </c>
      <c r="D1823" s="50" t="s">
        <v>778</v>
      </c>
      <c r="E1823" s="50" t="s">
        <v>297</v>
      </c>
      <c r="F1823" s="50" t="s">
        <v>1044</v>
      </c>
      <c r="G1823" s="50" t="s">
        <v>624</v>
      </c>
      <c r="H1823" s="50" t="s">
        <v>1149</v>
      </c>
      <c r="I1823" s="50" t="s">
        <v>1569</v>
      </c>
      <c r="J1823" s="50" t="s">
        <v>1082</v>
      </c>
      <c r="L1823" s="307">
        <v>4075.9760380252842</v>
      </c>
      <c r="M1823" s="308">
        <v>1000</v>
      </c>
      <c r="N1823" s="307">
        <v>3663.18</v>
      </c>
      <c r="O1823" s="50" t="s">
        <v>3276</v>
      </c>
      <c r="Q1823" s="50" t="s">
        <v>300</v>
      </c>
      <c r="R1823" s="50" t="s">
        <v>785</v>
      </c>
      <c r="T1823" s="308">
        <v>5803.15</v>
      </c>
      <c r="U1823" s="309">
        <v>15</v>
      </c>
      <c r="V1823" s="310">
        <v>45200</v>
      </c>
      <c r="W1823" s="310">
        <v>45930</v>
      </c>
      <c r="X1823" s="50" t="s">
        <v>3322</v>
      </c>
      <c r="AC1823" s="50" t="s">
        <v>1083</v>
      </c>
      <c r="AD1823" s="50" t="s">
        <v>304</v>
      </c>
      <c r="AE1823" s="310">
        <v>44957</v>
      </c>
      <c r="AF1823" s="306" t="s">
        <v>2592</v>
      </c>
      <c r="AG1823" s="307">
        <v>0.72378200000000004</v>
      </c>
      <c r="AH1823" s="307">
        <v>0.75</v>
      </c>
      <c r="AI1823" s="307">
        <v>0.57999999999999996</v>
      </c>
      <c r="AJ1823" s="306" t="s">
        <v>0</v>
      </c>
      <c r="AK1823" s="307">
        <v>66.209999999999994</v>
      </c>
      <c r="AL1823" s="307">
        <v>2.4106666666666663</v>
      </c>
      <c r="AN1823" s="312">
        <v>13</v>
      </c>
      <c r="AO1823" s="313" t="s">
        <v>305</v>
      </c>
      <c r="AP1823" s="313" t="s">
        <v>0</v>
      </c>
      <c r="AQ1823" s="313" t="s">
        <v>3322</v>
      </c>
      <c r="AR1823" s="314" t="s">
        <v>0</v>
      </c>
      <c r="AS1823" s="314"/>
    </row>
    <row r="1824" spans="1:45" x14ac:dyDescent="0.2">
      <c r="A1824" s="306" t="s">
        <v>2087</v>
      </c>
      <c r="B1824" s="50" t="s">
        <v>310</v>
      </c>
      <c r="C1824" s="50" t="s">
        <v>295</v>
      </c>
      <c r="D1824" s="50" t="s">
        <v>778</v>
      </c>
      <c r="E1824" s="50" t="s">
        <v>297</v>
      </c>
      <c r="F1824" s="50" t="s">
        <v>1044</v>
      </c>
      <c r="G1824" s="50" t="s">
        <v>624</v>
      </c>
      <c r="H1824" s="50" t="s">
        <v>1149</v>
      </c>
      <c r="I1824" s="50" t="s">
        <v>1569</v>
      </c>
      <c r="J1824" s="50" t="s">
        <v>1082</v>
      </c>
      <c r="L1824" s="307">
        <v>4074.1353498754565</v>
      </c>
      <c r="M1824" s="308">
        <v>1000</v>
      </c>
      <c r="N1824" s="307">
        <v>3663.1773615530919</v>
      </c>
      <c r="O1824" s="50" t="s">
        <v>3276</v>
      </c>
      <c r="Q1824" s="50" t="s">
        <v>300</v>
      </c>
      <c r="R1824" s="50" t="s">
        <v>785</v>
      </c>
      <c r="T1824" s="308">
        <v>5803.15</v>
      </c>
      <c r="U1824" s="309">
        <v>15</v>
      </c>
      <c r="V1824" s="310">
        <v>45200</v>
      </c>
      <c r="W1824" s="310">
        <v>45930</v>
      </c>
      <c r="X1824" s="50" t="s">
        <v>3322</v>
      </c>
      <c r="AC1824" s="50" t="s">
        <v>1083</v>
      </c>
      <c r="AD1824" s="50" t="s">
        <v>304</v>
      </c>
      <c r="AE1824" s="310">
        <v>44957</v>
      </c>
      <c r="AF1824" s="306" t="s">
        <v>2592</v>
      </c>
      <c r="AG1824" s="307">
        <v>0.579237</v>
      </c>
      <c r="AH1824" s="307">
        <v>0.6</v>
      </c>
      <c r="AI1824" s="307">
        <v>0.5</v>
      </c>
      <c r="AJ1824" s="50" t="s">
        <v>0</v>
      </c>
      <c r="AK1824" s="307">
        <v>80.09</v>
      </c>
      <c r="AL1824" s="307">
        <v>2.0533333333333332</v>
      </c>
      <c r="AN1824" s="312">
        <v>13</v>
      </c>
      <c r="AO1824" s="313" t="s">
        <v>305</v>
      </c>
      <c r="AP1824" s="313" t="s">
        <v>0</v>
      </c>
      <c r="AQ1824" s="313" t="s">
        <v>3322</v>
      </c>
      <c r="AR1824" s="314" t="s">
        <v>0</v>
      </c>
      <c r="AS1824" s="314"/>
    </row>
    <row r="1825" spans="1:45" x14ac:dyDescent="0.2">
      <c r="A1825" s="306" t="s">
        <v>2088</v>
      </c>
      <c r="B1825" s="50" t="s">
        <v>294</v>
      </c>
      <c r="C1825" s="50" t="s">
        <v>295</v>
      </c>
      <c r="D1825" s="50" t="s">
        <v>778</v>
      </c>
      <c r="E1825" s="50" t="s">
        <v>297</v>
      </c>
      <c r="F1825" s="50" t="s">
        <v>1044</v>
      </c>
      <c r="G1825" s="50" t="s">
        <v>624</v>
      </c>
      <c r="H1825" s="50" t="s">
        <v>1149</v>
      </c>
      <c r="I1825" s="50" t="s">
        <v>1569</v>
      </c>
      <c r="J1825" s="50" t="s">
        <v>1085</v>
      </c>
      <c r="L1825" s="307">
        <v>4443.682151402716</v>
      </c>
      <c r="M1825" s="308">
        <v>1000</v>
      </c>
      <c r="N1825" s="307">
        <v>3988.1025351647504</v>
      </c>
      <c r="O1825" s="50" t="s">
        <v>3277</v>
      </c>
      <c r="Q1825" s="50" t="s">
        <v>300</v>
      </c>
      <c r="R1825" s="50" t="s">
        <v>785</v>
      </c>
      <c r="T1825" s="308">
        <v>4451.46</v>
      </c>
      <c r="U1825" s="309">
        <v>15</v>
      </c>
      <c r="V1825" s="310">
        <v>45200</v>
      </c>
      <c r="W1825" s="310">
        <v>45930</v>
      </c>
      <c r="X1825" s="50" t="s">
        <v>3322</v>
      </c>
      <c r="AC1825" s="50" t="s">
        <v>1086</v>
      </c>
      <c r="AD1825" s="50" t="s">
        <v>304</v>
      </c>
      <c r="AE1825" s="310">
        <v>44957</v>
      </c>
      <c r="AF1825" s="306" t="s">
        <v>2592</v>
      </c>
      <c r="AG1825" s="307">
        <v>0.53629300000000002</v>
      </c>
      <c r="AH1825" s="307">
        <v>0.56000000000000005</v>
      </c>
      <c r="AI1825" s="307">
        <v>0.47</v>
      </c>
      <c r="AJ1825" s="306" t="s">
        <v>0</v>
      </c>
      <c r="AK1825" s="307">
        <v>81.650000000000006</v>
      </c>
      <c r="AL1825" s="307">
        <v>2.0526666666666666</v>
      </c>
      <c r="AN1825" s="312">
        <v>13</v>
      </c>
      <c r="AO1825" s="313" t="s">
        <v>305</v>
      </c>
      <c r="AP1825" s="313" t="s">
        <v>0</v>
      </c>
      <c r="AQ1825" s="313" t="s">
        <v>3322</v>
      </c>
      <c r="AR1825" s="314" t="s">
        <v>0</v>
      </c>
      <c r="AS1825" s="314"/>
    </row>
    <row r="1826" spans="1:45" x14ac:dyDescent="0.2">
      <c r="A1826" s="306" t="s">
        <v>2089</v>
      </c>
      <c r="B1826" s="50" t="s">
        <v>308</v>
      </c>
      <c r="C1826" s="50" t="s">
        <v>295</v>
      </c>
      <c r="D1826" s="50" t="s">
        <v>778</v>
      </c>
      <c r="E1826" s="50" t="s">
        <v>297</v>
      </c>
      <c r="F1826" s="50" t="s">
        <v>1044</v>
      </c>
      <c r="G1826" s="50" t="s">
        <v>624</v>
      </c>
      <c r="H1826" s="50" t="s">
        <v>1149</v>
      </c>
      <c r="I1826" s="50" t="s">
        <v>1569</v>
      </c>
      <c r="J1826" s="50" t="s">
        <v>1085</v>
      </c>
      <c r="L1826" s="307">
        <v>3784.9733115483855</v>
      </c>
      <c r="M1826" s="308">
        <v>1000</v>
      </c>
      <c r="N1826" s="307">
        <v>3401.75</v>
      </c>
      <c r="O1826" s="50" t="s">
        <v>3277</v>
      </c>
      <c r="Q1826" s="50" t="s">
        <v>300</v>
      </c>
      <c r="R1826" s="50" t="s">
        <v>785</v>
      </c>
      <c r="T1826" s="308">
        <v>4159.6099999999997</v>
      </c>
      <c r="U1826" s="309">
        <v>15</v>
      </c>
      <c r="V1826" s="310">
        <v>45200</v>
      </c>
      <c r="W1826" s="310">
        <v>45930</v>
      </c>
      <c r="X1826" s="50" t="s">
        <v>3322</v>
      </c>
      <c r="AC1826" s="50" t="s">
        <v>1086</v>
      </c>
      <c r="AD1826" s="50" t="s">
        <v>304</v>
      </c>
      <c r="AE1826" s="310">
        <v>44957</v>
      </c>
      <c r="AF1826" s="306" t="s">
        <v>2592</v>
      </c>
      <c r="AG1826" s="307">
        <v>1.07</v>
      </c>
      <c r="AH1826" s="307">
        <v>1.07</v>
      </c>
      <c r="AI1826" s="307">
        <v>1.1299999999999999</v>
      </c>
      <c r="AJ1826" s="306" t="s">
        <v>181</v>
      </c>
      <c r="AK1826" s="307">
        <v>48.52</v>
      </c>
      <c r="AL1826" s="307">
        <v>0.01</v>
      </c>
      <c r="AN1826" s="312">
        <v>13</v>
      </c>
      <c r="AO1826" s="313" t="s">
        <v>305</v>
      </c>
      <c r="AP1826" s="313" t="s">
        <v>0</v>
      </c>
      <c r="AQ1826" s="313" t="s">
        <v>3322</v>
      </c>
      <c r="AR1826" s="314" t="s">
        <v>0</v>
      </c>
      <c r="AS1826" s="314"/>
    </row>
    <row r="1827" spans="1:45" x14ac:dyDescent="0.2">
      <c r="A1827" s="306" t="s">
        <v>2090</v>
      </c>
      <c r="B1827" s="50" t="s">
        <v>310</v>
      </c>
      <c r="C1827" s="50" t="s">
        <v>295</v>
      </c>
      <c r="D1827" s="50" t="s">
        <v>778</v>
      </c>
      <c r="E1827" s="50" t="s">
        <v>297</v>
      </c>
      <c r="F1827" s="50" t="s">
        <v>1044</v>
      </c>
      <c r="G1827" s="50" t="s">
        <v>624</v>
      </c>
      <c r="H1827" s="50" t="s">
        <v>1149</v>
      </c>
      <c r="I1827" s="50" t="s">
        <v>1569</v>
      </c>
      <c r="J1827" s="50" t="s">
        <v>1085</v>
      </c>
      <c r="L1827" s="307">
        <v>3783.1326233985578</v>
      </c>
      <c r="M1827" s="308">
        <v>1000</v>
      </c>
      <c r="N1827" s="307">
        <v>3401.7514304152942</v>
      </c>
      <c r="O1827" s="50" t="s">
        <v>3277</v>
      </c>
      <c r="Q1827" s="50" t="s">
        <v>300</v>
      </c>
      <c r="R1827" s="50" t="s">
        <v>785</v>
      </c>
      <c r="T1827" s="308">
        <v>4159.6099999999997</v>
      </c>
      <c r="U1827" s="309">
        <v>15</v>
      </c>
      <c r="V1827" s="310">
        <v>45200</v>
      </c>
      <c r="W1827" s="310">
        <v>45930</v>
      </c>
      <c r="X1827" s="50" t="s">
        <v>3322</v>
      </c>
      <c r="AC1827" s="50" t="s">
        <v>1086</v>
      </c>
      <c r="AD1827" s="50" t="s">
        <v>304</v>
      </c>
      <c r="AE1827" s="310">
        <v>44957</v>
      </c>
      <c r="AF1827" s="306" t="s">
        <v>2592</v>
      </c>
      <c r="AG1827" s="307">
        <v>0.93</v>
      </c>
      <c r="AH1827" s="307">
        <v>0.93</v>
      </c>
      <c r="AI1827" s="307">
        <v>1.07</v>
      </c>
      <c r="AJ1827" s="50" t="s">
        <v>181</v>
      </c>
      <c r="AK1827" s="307">
        <v>54.58</v>
      </c>
      <c r="AL1827" s="307">
        <v>0.01</v>
      </c>
      <c r="AN1827" s="312">
        <v>13</v>
      </c>
      <c r="AO1827" s="313" t="s">
        <v>305</v>
      </c>
      <c r="AP1827" s="313" t="s">
        <v>0</v>
      </c>
      <c r="AQ1827" s="313" t="s">
        <v>3322</v>
      </c>
      <c r="AR1827" s="314" t="s">
        <v>0</v>
      </c>
      <c r="AS1827" s="314"/>
    </row>
    <row r="1828" spans="1:45" x14ac:dyDescent="0.2">
      <c r="A1828" s="306" t="s">
        <v>1660</v>
      </c>
      <c r="B1828" s="50" t="s">
        <v>308</v>
      </c>
      <c r="C1828" s="50" t="s">
        <v>1066</v>
      </c>
      <c r="D1828" s="50" t="s">
        <v>778</v>
      </c>
      <c r="E1828" s="50" t="s">
        <v>770</v>
      </c>
      <c r="F1828" s="50" t="s">
        <v>1629</v>
      </c>
      <c r="G1828" s="50" t="s">
        <v>1653</v>
      </c>
      <c r="H1828" s="50" t="s">
        <v>1654</v>
      </c>
      <c r="I1828" s="50" t="s">
        <v>1655</v>
      </c>
      <c r="K1828" s="50" t="s">
        <v>782</v>
      </c>
      <c r="L1828" s="307">
        <v>5231.3599999999997</v>
      </c>
      <c r="M1828" s="308">
        <v>1400</v>
      </c>
      <c r="N1828" s="307">
        <v>4681.8100000000004</v>
      </c>
      <c r="O1828" s="50" t="s">
        <v>2855</v>
      </c>
      <c r="Q1828" s="50" t="s">
        <v>339</v>
      </c>
      <c r="R1828" s="50" t="s">
        <v>785</v>
      </c>
      <c r="T1828" s="308">
        <v>4110.8</v>
      </c>
      <c r="U1828" s="309">
        <v>45</v>
      </c>
      <c r="V1828" s="310">
        <v>45200</v>
      </c>
      <c r="W1828" s="310">
        <v>45930</v>
      </c>
      <c r="X1828" s="50" t="s">
        <v>3404</v>
      </c>
      <c r="Y1828" s="50" t="s">
        <v>1655</v>
      </c>
      <c r="AD1828" s="50" t="s">
        <v>304</v>
      </c>
      <c r="AE1828" s="310">
        <v>44669</v>
      </c>
      <c r="AF1828" s="306" t="s">
        <v>2691</v>
      </c>
      <c r="AG1828" s="307">
        <v>2.631926</v>
      </c>
      <c r="AH1828" s="307">
        <v>0.86</v>
      </c>
      <c r="AI1828" s="307">
        <v>1.06</v>
      </c>
      <c r="AJ1828" s="306" t="s">
        <v>181</v>
      </c>
      <c r="AK1828" s="307">
        <v>25.55</v>
      </c>
      <c r="AL1828" s="307">
        <v>1.0811111111111109</v>
      </c>
      <c r="AN1828" s="312">
        <v>8</v>
      </c>
      <c r="AO1828" s="313" t="s">
        <v>305</v>
      </c>
      <c r="AP1828" s="313" t="s">
        <v>0</v>
      </c>
      <c r="AQ1828" s="313" t="s">
        <v>306</v>
      </c>
      <c r="AR1828" s="314" t="s">
        <v>0</v>
      </c>
      <c r="AS1828" s="314"/>
    </row>
    <row r="1829" spans="1:45" x14ac:dyDescent="0.2">
      <c r="A1829" s="306" t="s">
        <v>1663</v>
      </c>
      <c r="B1829" s="50" t="s">
        <v>310</v>
      </c>
      <c r="C1829" s="50" t="s">
        <v>1066</v>
      </c>
      <c r="D1829" s="50" t="s">
        <v>778</v>
      </c>
      <c r="E1829" s="50" t="s">
        <v>770</v>
      </c>
      <c r="F1829" s="50" t="s">
        <v>1629</v>
      </c>
      <c r="G1829" s="50" t="s">
        <v>1653</v>
      </c>
      <c r="H1829" s="50" t="s">
        <v>1654</v>
      </c>
      <c r="I1829" s="50" t="s">
        <v>1655</v>
      </c>
      <c r="K1829" s="50" t="s">
        <v>782</v>
      </c>
      <c r="L1829" s="307">
        <v>4173.95</v>
      </c>
      <c r="M1829" s="308">
        <v>1400</v>
      </c>
      <c r="N1829" s="307">
        <v>3735.67</v>
      </c>
      <c r="O1829" s="50" t="s">
        <v>2855</v>
      </c>
      <c r="Q1829" s="50" t="s">
        <v>339</v>
      </c>
      <c r="R1829" s="50" t="s">
        <v>785</v>
      </c>
      <c r="T1829" s="308">
        <v>4428.42</v>
      </c>
      <c r="U1829" s="309">
        <v>45</v>
      </c>
      <c r="V1829" s="310">
        <v>45200</v>
      </c>
      <c r="W1829" s="310">
        <v>45930</v>
      </c>
      <c r="X1829" s="50" t="s">
        <v>3404</v>
      </c>
      <c r="Y1829" s="50" t="s">
        <v>1655</v>
      </c>
      <c r="AD1829" s="50" t="s">
        <v>304</v>
      </c>
      <c r="AE1829" s="310">
        <v>44669</v>
      </c>
      <c r="AF1829" s="306" t="s">
        <v>2691</v>
      </c>
      <c r="AG1829" s="307">
        <v>2.0855060000000001</v>
      </c>
      <c r="AH1829" s="307">
        <v>0.68</v>
      </c>
      <c r="AI1829" s="307">
        <v>0.85</v>
      </c>
      <c r="AJ1829" s="306" t="s">
        <v>0</v>
      </c>
      <c r="AK1829" s="307">
        <v>38.94</v>
      </c>
      <c r="AL1829" s="307">
        <v>0.86266666666666669</v>
      </c>
      <c r="AN1829" s="312">
        <v>8</v>
      </c>
      <c r="AO1829" s="313" t="s">
        <v>305</v>
      </c>
      <c r="AP1829" s="313" t="s">
        <v>0</v>
      </c>
      <c r="AQ1829" s="313" t="s">
        <v>306</v>
      </c>
      <c r="AR1829" s="314" t="s">
        <v>0</v>
      </c>
      <c r="AS1829" s="314"/>
    </row>
    <row r="1830" spans="1:45" x14ac:dyDescent="0.2">
      <c r="A1830" s="306" t="s">
        <v>1690</v>
      </c>
      <c r="B1830" s="50" t="s">
        <v>294</v>
      </c>
      <c r="C1830" s="50" t="s">
        <v>295</v>
      </c>
      <c r="D1830" s="50" t="s">
        <v>778</v>
      </c>
      <c r="E1830" s="50" t="s">
        <v>679</v>
      </c>
      <c r="F1830" s="50" t="s">
        <v>680</v>
      </c>
      <c r="G1830" s="50" t="s">
        <v>681</v>
      </c>
      <c r="H1830" s="50" t="s">
        <v>1091</v>
      </c>
      <c r="I1830" s="50" t="s">
        <v>689</v>
      </c>
      <c r="J1830" s="50" t="s">
        <v>1114</v>
      </c>
      <c r="K1830" s="50" t="s">
        <v>1697</v>
      </c>
      <c r="L1830" s="307">
        <v>1912.85</v>
      </c>
      <c r="M1830" s="308">
        <v>1100</v>
      </c>
      <c r="N1830" s="307">
        <v>1719.95</v>
      </c>
      <c r="O1830" s="50" t="s">
        <v>2700</v>
      </c>
      <c r="Q1830" s="50" t="s">
        <v>319</v>
      </c>
      <c r="R1830" s="50" t="s">
        <v>1091</v>
      </c>
      <c r="S1830" s="50" t="s">
        <v>1697</v>
      </c>
      <c r="T1830" s="308">
        <v>3693.66</v>
      </c>
      <c r="U1830" s="309">
        <v>15</v>
      </c>
      <c r="V1830" s="310">
        <v>45200</v>
      </c>
      <c r="W1830" s="310">
        <v>45930</v>
      </c>
      <c r="X1830" s="50" t="s">
        <v>3322</v>
      </c>
      <c r="Y1830" s="50" t="s">
        <v>689</v>
      </c>
      <c r="AD1830" s="50" t="s">
        <v>304</v>
      </c>
      <c r="AE1830" s="310">
        <v>44725</v>
      </c>
      <c r="AF1830" s="306" t="s">
        <v>2642</v>
      </c>
      <c r="AG1830" s="307">
        <v>0.234378</v>
      </c>
      <c r="AH1830" s="307">
        <v>0.23</v>
      </c>
      <c r="AI1830" s="307">
        <v>0.25</v>
      </c>
      <c r="AJ1830" s="50" t="s">
        <v>0</v>
      </c>
      <c r="AK1830" s="307">
        <v>179.43</v>
      </c>
      <c r="AL1830" s="307">
        <v>1.1859999999999999</v>
      </c>
      <c r="AN1830" s="312">
        <v>6</v>
      </c>
      <c r="AO1830" s="313" t="s">
        <v>305</v>
      </c>
      <c r="AP1830" s="313" t="s">
        <v>0</v>
      </c>
      <c r="AQ1830" s="313" t="s">
        <v>306</v>
      </c>
      <c r="AR1830" s="314" t="s">
        <v>0</v>
      </c>
      <c r="AS1830" s="314"/>
    </row>
    <row r="1831" spans="1:45" x14ac:dyDescent="0.2">
      <c r="A1831" s="306" t="s">
        <v>1691</v>
      </c>
      <c r="B1831" s="50" t="s">
        <v>308</v>
      </c>
      <c r="C1831" s="50" t="s">
        <v>295</v>
      </c>
      <c r="D1831" s="50" t="s">
        <v>778</v>
      </c>
      <c r="E1831" s="50" t="s">
        <v>679</v>
      </c>
      <c r="F1831" s="50" t="s">
        <v>680</v>
      </c>
      <c r="G1831" s="50" t="s">
        <v>681</v>
      </c>
      <c r="H1831" s="50" t="s">
        <v>1091</v>
      </c>
      <c r="I1831" s="50" t="s">
        <v>689</v>
      </c>
      <c r="J1831" s="50" t="s">
        <v>1114</v>
      </c>
      <c r="K1831" s="50" t="s">
        <v>1697</v>
      </c>
      <c r="L1831" s="307">
        <v>1977.1</v>
      </c>
      <c r="M1831" s="308">
        <v>1100</v>
      </c>
      <c r="N1831" s="307">
        <v>1777.72</v>
      </c>
      <c r="O1831" s="50" t="s">
        <v>2700</v>
      </c>
      <c r="Q1831" s="50" t="s">
        <v>319</v>
      </c>
      <c r="R1831" s="50" t="s">
        <v>1091</v>
      </c>
      <c r="S1831" s="50" t="s">
        <v>1697</v>
      </c>
      <c r="T1831" s="308">
        <v>3693.66</v>
      </c>
      <c r="U1831" s="309">
        <v>15</v>
      </c>
      <c r="V1831" s="310">
        <v>45200</v>
      </c>
      <c r="W1831" s="310">
        <v>45930</v>
      </c>
      <c r="X1831" s="50" t="s">
        <v>3322</v>
      </c>
      <c r="Y1831" s="50" t="s">
        <v>689</v>
      </c>
      <c r="AD1831" s="50" t="s">
        <v>304</v>
      </c>
      <c r="AE1831" s="310">
        <v>44725</v>
      </c>
      <c r="AF1831" s="306" t="s">
        <v>2642</v>
      </c>
      <c r="AG1831" s="307">
        <v>0.24224999999999999</v>
      </c>
      <c r="AH1831" s="307">
        <v>0.24</v>
      </c>
      <c r="AI1831" s="307">
        <v>0.26</v>
      </c>
      <c r="AJ1831" s="306" t="s">
        <v>0</v>
      </c>
      <c r="AK1831" s="307">
        <v>172.91</v>
      </c>
      <c r="AL1831" s="307">
        <v>1.226</v>
      </c>
      <c r="AN1831" s="312">
        <v>6</v>
      </c>
      <c r="AO1831" s="313" t="s">
        <v>305</v>
      </c>
      <c r="AP1831" s="313" t="s">
        <v>0</v>
      </c>
      <c r="AQ1831" s="313" t="s">
        <v>306</v>
      </c>
      <c r="AR1831" s="314" t="s">
        <v>0</v>
      </c>
      <c r="AS1831" s="314"/>
    </row>
    <row r="1832" spans="1:45" x14ac:dyDescent="0.2">
      <c r="A1832" s="306" t="s">
        <v>1692</v>
      </c>
      <c r="B1832" s="50" t="s">
        <v>310</v>
      </c>
      <c r="C1832" s="50" t="s">
        <v>295</v>
      </c>
      <c r="D1832" s="50" t="s">
        <v>778</v>
      </c>
      <c r="E1832" s="50" t="s">
        <v>679</v>
      </c>
      <c r="F1832" s="50" t="s">
        <v>680</v>
      </c>
      <c r="G1832" s="50" t="s">
        <v>681</v>
      </c>
      <c r="H1832" s="50" t="s">
        <v>1091</v>
      </c>
      <c r="I1832" s="50" t="s">
        <v>689</v>
      </c>
      <c r="J1832" s="50" t="s">
        <v>1114</v>
      </c>
      <c r="K1832" s="50" t="s">
        <v>1697</v>
      </c>
      <c r="L1832" s="307">
        <v>2011.64</v>
      </c>
      <c r="M1832" s="308">
        <v>1100</v>
      </c>
      <c r="N1832" s="307">
        <v>1808.78</v>
      </c>
      <c r="O1832" s="50" t="s">
        <v>2700</v>
      </c>
      <c r="Q1832" s="50" t="s">
        <v>319</v>
      </c>
      <c r="R1832" s="50" t="s">
        <v>1091</v>
      </c>
      <c r="S1832" s="50" t="s">
        <v>1697</v>
      </c>
      <c r="T1832" s="308">
        <v>3693.66</v>
      </c>
      <c r="U1832" s="309">
        <v>15</v>
      </c>
      <c r="V1832" s="310">
        <v>45200</v>
      </c>
      <c r="W1832" s="310">
        <v>45930</v>
      </c>
      <c r="X1832" s="50" t="s">
        <v>3322</v>
      </c>
      <c r="Y1832" s="50" t="s">
        <v>689</v>
      </c>
      <c r="AD1832" s="50" t="s">
        <v>304</v>
      </c>
      <c r="AE1832" s="310">
        <v>44725</v>
      </c>
      <c r="AF1832" s="306" t="s">
        <v>2642</v>
      </c>
      <c r="AG1832" s="307">
        <v>0.24648200000000001</v>
      </c>
      <c r="AH1832" s="307">
        <v>0.25</v>
      </c>
      <c r="AI1832" s="307">
        <v>0.26</v>
      </c>
      <c r="AJ1832" s="306" t="s">
        <v>0</v>
      </c>
      <c r="AK1832" s="307">
        <v>169.59</v>
      </c>
      <c r="AL1832" s="307">
        <v>1.247333333333333</v>
      </c>
      <c r="AN1832" s="312">
        <v>6</v>
      </c>
      <c r="AO1832" s="313" t="s">
        <v>305</v>
      </c>
      <c r="AP1832" s="313" t="s">
        <v>0</v>
      </c>
      <c r="AQ1832" s="313" t="s">
        <v>306</v>
      </c>
      <c r="AR1832" s="314" t="s">
        <v>0</v>
      </c>
      <c r="AS1832" s="314"/>
    </row>
    <row r="1833" spans="1:45" x14ac:dyDescent="0.2">
      <c r="A1833" s="306" t="s">
        <v>1696</v>
      </c>
      <c r="B1833" s="50" t="s">
        <v>294</v>
      </c>
      <c r="C1833" s="50" t="s">
        <v>295</v>
      </c>
      <c r="D1833" s="50" t="s">
        <v>778</v>
      </c>
      <c r="E1833" s="50" t="s">
        <v>679</v>
      </c>
      <c r="F1833" s="50" t="s">
        <v>680</v>
      </c>
      <c r="G1833" s="50" t="s">
        <v>681</v>
      </c>
      <c r="H1833" s="50" t="s">
        <v>1091</v>
      </c>
      <c r="J1833" s="50" t="s">
        <v>1116</v>
      </c>
      <c r="K1833" s="50" t="s">
        <v>1697</v>
      </c>
      <c r="L1833" s="307">
        <v>1237.69</v>
      </c>
      <c r="M1833" s="308">
        <v>700</v>
      </c>
      <c r="N1833" s="307">
        <v>1152.56</v>
      </c>
      <c r="O1833" s="50" t="s">
        <v>2856</v>
      </c>
      <c r="Q1833" s="50" t="s">
        <v>300</v>
      </c>
      <c r="R1833" s="50" t="s">
        <v>1091</v>
      </c>
      <c r="T1833" s="308">
        <v>549.22</v>
      </c>
      <c r="U1833" s="309">
        <v>13</v>
      </c>
      <c r="V1833" s="310">
        <v>45200</v>
      </c>
      <c r="W1833" s="310">
        <v>45930</v>
      </c>
      <c r="X1833" s="50" t="s">
        <v>3322</v>
      </c>
      <c r="AD1833" s="50" t="s">
        <v>360</v>
      </c>
      <c r="AF1833" s="306"/>
      <c r="AG1833" s="307">
        <v>0.27</v>
      </c>
      <c r="AH1833" s="307">
        <v>0.27</v>
      </c>
      <c r="AI1833" s="307">
        <v>2.3199999999999998</v>
      </c>
      <c r="AJ1833" s="50" t="s">
        <v>181</v>
      </c>
      <c r="AK1833" s="307">
        <v>-2.42</v>
      </c>
      <c r="AL1833" s="307">
        <v>0</v>
      </c>
      <c r="AN1833" s="312">
        <v>6</v>
      </c>
      <c r="AO1833" s="313" t="s">
        <v>305</v>
      </c>
      <c r="AP1833" s="313" t="s">
        <v>0</v>
      </c>
      <c r="AQ1833" s="313" t="s">
        <v>306</v>
      </c>
      <c r="AR1833" s="314" t="s">
        <v>0</v>
      </c>
      <c r="AS1833" s="314"/>
    </row>
    <row r="1834" spans="1:45" x14ac:dyDescent="0.2">
      <c r="A1834" s="306" t="s">
        <v>1699</v>
      </c>
      <c r="B1834" s="50" t="s">
        <v>308</v>
      </c>
      <c r="C1834" s="50" t="s">
        <v>295</v>
      </c>
      <c r="D1834" s="50" t="s">
        <v>778</v>
      </c>
      <c r="E1834" s="50" t="s">
        <v>679</v>
      </c>
      <c r="F1834" s="50" t="s">
        <v>680</v>
      </c>
      <c r="G1834" s="50" t="s">
        <v>681</v>
      </c>
      <c r="H1834" s="50" t="s">
        <v>1091</v>
      </c>
      <c r="J1834" s="50" t="s">
        <v>1116</v>
      </c>
      <c r="K1834" s="50" t="s">
        <v>1697</v>
      </c>
      <c r="L1834" s="307">
        <v>1200.22</v>
      </c>
      <c r="M1834" s="308">
        <v>700</v>
      </c>
      <c r="N1834" s="307">
        <v>1117.67</v>
      </c>
      <c r="O1834" s="50" t="s">
        <v>2856</v>
      </c>
      <c r="Q1834" s="50" t="s">
        <v>300</v>
      </c>
      <c r="R1834" s="50" t="s">
        <v>1091</v>
      </c>
      <c r="T1834" s="308">
        <v>549.22</v>
      </c>
      <c r="U1834" s="309">
        <v>13</v>
      </c>
      <c r="V1834" s="310">
        <v>45200</v>
      </c>
      <c r="W1834" s="310">
        <v>45930</v>
      </c>
      <c r="X1834" s="50" t="s">
        <v>3322</v>
      </c>
      <c r="AD1834" s="50" t="s">
        <v>360</v>
      </c>
      <c r="AF1834" s="306"/>
      <c r="AG1834" s="307">
        <v>0.26</v>
      </c>
      <c r="AH1834" s="307">
        <v>0.27</v>
      </c>
      <c r="AI1834" s="307">
        <v>2.25</v>
      </c>
      <c r="AJ1834" s="306" t="s">
        <v>181</v>
      </c>
      <c r="AK1834" s="307">
        <v>-1.01</v>
      </c>
      <c r="AL1834" s="307">
        <v>0</v>
      </c>
      <c r="AN1834" s="312">
        <v>6</v>
      </c>
      <c r="AO1834" s="313" t="s">
        <v>305</v>
      </c>
      <c r="AP1834" s="313" t="s">
        <v>0</v>
      </c>
      <c r="AQ1834" s="313" t="s">
        <v>306</v>
      </c>
      <c r="AR1834" s="314" t="s">
        <v>0</v>
      </c>
      <c r="AS1834" s="314"/>
    </row>
    <row r="1835" spans="1:45" x14ac:dyDescent="0.2">
      <c r="A1835" s="306" t="s">
        <v>1700</v>
      </c>
      <c r="B1835" s="50" t="s">
        <v>310</v>
      </c>
      <c r="C1835" s="50" t="s">
        <v>295</v>
      </c>
      <c r="D1835" s="50" t="s">
        <v>778</v>
      </c>
      <c r="E1835" s="50" t="s">
        <v>679</v>
      </c>
      <c r="F1835" s="50" t="s">
        <v>680</v>
      </c>
      <c r="G1835" s="50" t="s">
        <v>681</v>
      </c>
      <c r="H1835" s="50" t="s">
        <v>1091</v>
      </c>
      <c r="J1835" s="50" t="s">
        <v>1116</v>
      </c>
      <c r="K1835" s="50" t="s">
        <v>1697</v>
      </c>
      <c r="L1835" s="307">
        <v>1054.27</v>
      </c>
      <c r="M1835" s="308">
        <v>700</v>
      </c>
      <c r="N1835" s="307">
        <v>981.75</v>
      </c>
      <c r="O1835" s="50" t="s">
        <v>2856</v>
      </c>
      <c r="Q1835" s="50" t="s">
        <v>300</v>
      </c>
      <c r="R1835" s="50" t="s">
        <v>1091</v>
      </c>
      <c r="T1835" s="308">
        <v>549.22</v>
      </c>
      <c r="U1835" s="309">
        <v>13</v>
      </c>
      <c r="V1835" s="310">
        <v>45200</v>
      </c>
      <c r="W1835" s="310">
        <v>45930</v>
      </c>
      <c r="X1835" s="50" t="s">
        <v>3322</v>
      </c>
      <c r="AD1835" s="50" t="s">
        <v>360</v>
      </c>
      <c r="AF1835" s="306"/>
      <c r="AG1835" s="307">
        <v>0.23</v>
      </c>
      <c r="AH1835" s="307">
        <v>0.23</v>
      </c>
      <c r="AI1835" s="307">
        <v>1.97</v>
      </c>
      <c r="AJ1835" s="50" t="s">
        <v>181</v>
      </c>
      <c r="AK1835" s="307">
        <v>5.41</v>
      </c>
      <c r="AL1835" s="307">
        <v>0</v>
      </c>
      <c r="AN1835" s="312">
        <v>6</v>
      </c>
      <c r="AO1835" s="313" t="s">
        <v>305</v>
      </c>
      <c r="AP1835" s="313" t="s">
        <v>0</v>
      </c>
      <c r="AQ1835" s="313" t="s">
        <v>306</v>
      </c>
      <c r="AR1835" s="314" t="s">
        <v>0</v>
      </c>
      <c r="AS1835" s="314"/>
    </row>
    <row r="1836" spans="1:45" x14ac:dyDescent="0.2">
      <c r="A1836" s="306" t="s">
        <v>1702</v>
      </c>
      <c r="B1836" s="50" t="s">
        <v>294</v>
      </c>
      <c r="C1836" s="50" t="s">
        <v>295</v>
      </c>
      <c r="D1836" s="50" t="s">
        <v>778</v>
      </c>
      <c r="E1836" s="50" t="s">
        <v>679</v>
      </c>
      <c r="F1836" s="50" t="s">
        <v>680</v>
      </c>
      <c r="G1836" s="50" t="s">
        <v>681</v>
      </c>
      <c r="H1836" s="50" t="s">
        <v>1091</v>
      </c>
      <c r="I1836" s="50" t="s">
        <v>1117</v>
      </c>
      <c r="J1836" s="50" t="s">
        <v>1111</v>
      </c>
      <c r="K1836" s="50" t="s">
        <v>1697</v>
      </c>
      <c r="L1836" s="307">
        <v>1625</v>
      </c>
      <c r="M1836" s="308">
        <v>900</v>
      </c>
      <c r="N1836" s="307">
        <v>1512.24</v>
      </c>
      <c r="O1836" s="50" t="s">
        <v>2010</v>
      </c>
      <c r="Q1836" s="50" t="s">
        <v>300</v>
      </c>
      <c r="R1836" s="50" t="s">
        <v>1091</v>
      </c>
      <c r="T1836" s="308">
        <v>727.16</v>
      </c>
      <c r="U1836" s="309">
        <v>13</v>
      </c>
      <c r="V1836" s="310">
        <v>45200</v>
      </c>
      <c r="W1836" s="310">
        <v>45930</v>
      </c>
      <c r="X1836" s="50" t="s">
        <v>3322</v>
      </c>
      <c r="Y1836" s="50" t="s">
        <v>1117</v>
      </c>
      <c r="AD1836" s="50" t="s">
        <v>304</v>
      </c>
      <c r="AE1836" s="310">
        <v>44725</v>
      </c>
      <c r="AF1836" s="306" t="s">
        <v>2642</v>
      </c>
      <c r="AG1836" s="307">
        <v>0.28000000000000003</v>
      </c>
      <c r="AH1836" s="307">
        <v>0.28000000000000003</v>
      </c>
      <c r="AI1836" s="307">
        <v>1.74</v>
      </c>
      <c r="AJ1836" s="306" t="s">
        <v>181</v>
      </c>
      <c r="AK1836" s="307">
        <v>17.55</v>
      </c>
      <c r="AL1836" s="307">
        <v>0</v>
      </c>
      <c r="AN1836" s="312">
        <v>6</v>
      </c>
      <c r="AO1836" s="313" t="s">
        <v>305</v>
      </c>
      <c r="AP1836" s="313" t="s">
        <v>0</v>
      </c>
      <c r="AQ1836" s="313" t="s">
        <v>306</v>
      </c>
      <c r="AR1836" s="314" t="s">
        <v>0</v>
      </c>
      <c r="AS1836" s="314"/>
    </row>
    <row r="1837" spans="1:45" x14ac:dyDescent="0.2">
      <c r="A1837" s="306" t="s">
        <v>1703</v>
      </c>
      <c r="B1837" s="50" t="s">
        <v>308</v>
      </c>
      <c r="C1837" s="50" t="s">
        <v>295</v>
      </c>
      <c r="D1837" s="50" t="s">
        <v>778</v>
      </c>
      <c r="E1837" s="50" t="s">
        <v>679</v>
      </c>
      <c r="F1837" s="50" t="s">
        <v>680</v>
      </c>
      <c r="G1837" s="50" t="s">
        <v>681</v>
      </c>
      <c r="H1837" s="50" t="s">
        <v>1091</v>
      </c>
      <c r="I1837" s="50" t="s">
        <v>1117</v>
      </c>
      <c r="J1837" s="50" t="s">
        <v>1111</v>
      </c>
      <c r="K1837" s="50" t="s">
        <v>1697</v>
      </c>
      <c r="L1837" s="307">
        <v>1684.28</v>
      </c>
      <c r="M1837" s="308">
        <v>900</v>
      </c>
      <c r="N1837" s="307">
        <v>1567.59</v>
      </c>
      <c r="O1837" s="50" t="s">
        <v>2010</v>
      </c>
      <c r="Q1837" s="50" t="s">
        <v>300</v>
      </c>
      <c r="R1837" s="50" t="s">
        <v>1091</v>
      </c>
      <c r="T1837" s="308">
        <v>727.16</v>
      </c>
      <c r="U1837" s="309">
        <v>13</v>
      </c>
      <c r="V1837" s="310">
        <v>45200</v>
      </c>
      <c r="W1837" s="310">
        <v>45930</v>
      </c>
      <c r="X1837" s="50" t="s">
        <v>3322</v>
      </c>
      <c r="Y1837" s="50" t="s">
        <v>1117</v>
      </c>
      <c r="AD1837" s="50" t="s">
        <v>304</v>
      </c>
      <c r="AE1837" s="310">
        <v>44725</v>
      </c>
      <c r="AF1837" s="306" t="s">
        <v>2642</v>
      </c>
      <c r="AG1837" s="307">
        <v>0.27</v>
      </c>
      <c r="AH1837" s="307">
        <v>0.27</v>
      </c>
      <c r="AI1837" s="307">
        <v>1.74</v>
      </c>
      <c r="AJ1837" s="50" t="s">
        <v>181</v>
      </c>
      <c r="AK1837" s="307">
        <v>18.52</v>
      </c>
      <c r="AL1837" s="307">
        <v>0</v>
      </c>
      <c r="AN1837" s="312">
        <v>6</v>
      </c>
      <c r="AO1837" s="313" t="s">
        <v>305</v>
      </c>
      <c r="AP1837" s="313" t="s">
        <v>0</v>
      </c>
      <c r="AQ1837" s="313" t="s">
        <v>306</v>
      </c>
      <c r="AR1837" s="314" t="s">
        <v>0</v>
      </c>
      <c r="AS1837" s="314"/>
    </row>
    <row r="1838" spans="1:45" x14ac:dyDescent="0.2">
      <c r="A1838" s="306" t="s">
        <v>1704</v>
      </c>
      <c r="B1838" s="50" t="s">
        <v>310</v>
      </c>
      <c r="C1838" s="50" t="s">
        <v>295</v>
      </c>
      <c r="D1838" s="50" t="s">
        <v>778</v>
      </c>
      <c r="E1838" s="50" t="s">
        <v>679</v>
      </c>
      <c r="F1838" s="50" t="s">
        <v>680</v>
      </c>
      <c r="G1838" s="50" t="s">
        <v>681</v>
      </c>
      <c r="H1838" s="50" t="s">
        <v>1091</v>
      </c>
      <c r="I1838" s="50" t="s">
        <v>1117</v>
      </c>
      <c r="J1838" s="50" t="s">
        <v>1111</v>
      </c>
      <c r="K1838" s="50" t="s">
        <v>1697</v>
      </c>
      <c r="L1838" s="307">
        <v>1776.3</v>
      </c>
      <c r="M1838" s="308">
        <v>900</v>
      </c>
      <c r="N1838" s="307">
        <v>1653.19</v>
      </c>
      <c r="O1838" s="50" t="s">
        <v>2010</v>
      </c>
      <c r="Q1838" s="50" t="s">
        <v>300</v>
      </c>
      <c r="R1838" s="50" t="s">
        <v>1091</v>
      </c>
      <c r="T1838" s="308">
        <v>727.16</v>
      </c>
      <c r="U1838" s="309">
        <v>13</v>
      </c>
      <c r="V1838" s="310">
        <v>45200</v>
      </c>
      <c r="W1838" s="310">
        <v>45930</v>
      </c>
      <c r="X1838" s="50" t="s">
        <v>3322</v>
      </c>
      <c r="Y1838" s="50" t="s">
        <v>1117</v>
      </c>
      <c r="AD1838" s="50" t="s">
        <v>304</v>
      </c>
      <c r="AE1838" s="310">
        <v>44725</v>
      </c>
      <c r="AF1838" s="306" t="s">
        <v>2642</v>
      </c>
      <c r="AG1838" s="307">
        <v>0.28999999999999998</v>
      </c>
      <c r="AH1838" s="307">
        <v>0.28999999999999998</v>
      </c>
      <c r="AI1838" s="307">
        <v>1.8</v>
      </c>
      <c r="AJ1838" s="306" t="s">
        <v>181</v>
      </c>
      <c r="AK1838" s="307">
        <v>16.39</v>
      </c>
      <c r="AL1838" s="307">
        <v>0</v>
      </c>
      <c r="AN1838" s="312">
        <v>6</v>
      </c>
      <c r="AO1838" s="313" t="s">
        <v>305</v>
      </c>
      <c r="AP1838" s="313" t="s">
        <v>0</v>
      </c>
      <c r="AQ1838" s="313" t="s">
        <v>306</v>
      </c>
      <c r="AR1838" s="314" t="s">
        <v>0</v>
      </c>
      <c r="AS1838" s="314"/>
    </row>
    <row r="1839" spans="1:45" x14ac:dyDescent="0.2">
      <c r="A1839" s="306" t="s">
        <v>1705</v>
      </c>
      <c r="B1839" s="50" t="s">
        <v>294</v>
      </c>
      <c r="C1839" s="50" t="s">
        <v>295</v>
      </c>
      <c r="D1839" s="50" t="s">
        <v>778</v>
      </c>
      <c r="E1839" s="50" t="s">
        <v>679</v>
      </c>
      <c r="F1839" s="50" t="s">
        <v>680</v>
      </c>
      <c r="G1839" s="50" t="s">
        <v>681</v>
      </c>
      <c r="H1839" s="50" t="s">
        <v>1091</v>
      </c>
      <c r="I1839" s="50" t="s">
        <v>688</v>
      </c>
      <c r="J1839" s="50" t="s">
        <v>1111</v>
      </c>
      <c r="K1839" s="50" t="s">
        <v>1697</v>
      </c>
      <c r="L1839" s="307">
        <v>1511.7</v>
      </c>
      <c r="M1839" s="308">
        <v>800</v>
      </c>
      <c r="N1839" s="307">
        <v>1360.37</v>
      </c>
      <c r="O1839" s="50" t="s">
        <v>2701</v>
      </c>
      <c r="Q1839" s="50" t="s">
        <v>300</v>
      </c>
      <c r="R1839" s="50" t="s">
        <v>1091</v>
      </c>
      <c r="T1839" s="308">
        <v>727.16</v>
      </c>
      <c r="U1839" s="309">
        <v>13</v>
      </c>
      <c r="V1839" s="310">
        <v>45200</v>
      </c>
      <c r="W1839" s="310">
        <v>45930</v>
      </c>
      <c r="X1839" s="50" t="s">
        <v>3322</v>
      </c>
      <c r="Y1839" s="50" t="s">
        <v>688</v>
      </c>
      <c r="AD1839" s="50" t="s">
        <v>304</v>
      </c>
      <c r="AE1839" s="310">
        <v>43130</v>
      </c>
      <c r="AF1839" s="306" t="s">
        <v>1113</v>
      </c>
      <c r="AG1839" s="307">
        <v>0.25</v>
      </c>
      <c r="AH1839" s="307">
        <v>0.25</v>
      </c>
      <c r="AI1839" s="307">
        <v>1.54</v>
      </c>
      <c r="AJ1839" s="50" t="s">
        <v>181</v>
      </c>
      <c r="AK1839" s="307">
        <v>25.09</v>
      </c>
      <c r="AL1839" s="307">
        <v>0</v>
      </c>
      <c r="AN1839" s="312">
        <v>6</v>
      </c>
      <c r="AO1839" s="313" t="s">
        <v>305</v>
      </c>
      <c r="AP1839" s="313" t="s">
        <v>0</v>
      </c>
      <c r="AQ1839" s="313" t="s">
        <v>306</v>
      </c>
      <c r="AR1839" s="314" t="s">
        <v>0</v>
      </c>
      <c r="AS1839" s="314"/>
    </row>
    <row r="1840" spans="1:45" x14ac:dyDescent="0.2">
      <c r="A1840" s="306" t="s">
        <v>1706</v>
      </c>
      <c r="B1840" s="50" t="s">
        <v>308</v>
      </c>
      <c r="C1840" s="50" t="s">
        <v>295</v>
      </c>
      <c r="D1840" s="50" t="s">
        <v>778</v>
      </c>
      <c r="E1840" s="50" t="s">
        <v>679</v>
      </c>
      <c r="F1840" s="50" t="s">
        <v>680</v>
      </c>
      <c r="G1840" s="50" t="s">
        <v>681</v>
      </c>
      <c r="H1840" s="50" t="s">
        <v>1091</v>
      </c>
      <c r="I1840" s="50" t="s">
        <v>688</v>
      </c>
      <c r="J1840" s="50" t="s">
        <v>1111</v>
      </c>
      <c r="K1840" s="50" t="s">
        <v>1697</v>
      </c>
      <c r="L1840" s="307">
        <v>1470.72</v>
      </c>
      <c r="M1840" s="308">
        <v>800</v>
      </c>
      <c r="N1840" s="307">
        <v>1323.67</v>
      </c>
      <c r="O1840" s="50" t="s">
        <v>2701</v>
      </c>
      <c r="Q1840" s="50" t="s">
        <v>300</v>
      </c>
      <c r="R1840" s="50" t="s">
        <v>1091</v>
      </c>
      <c r="T1840" s="308">
        <v>727.16</v>
      </c>
      <c r="U1840" s="309">
        <v>13</v>
      </c>
      <c r="V1840" s="310">
        <v>45200</v>
      </c>
      <c r="W1840" s="310">
        <v>45930</v>
      </c>
      <c r="X1840" s="50" t="s">
        <v>3322</v>
      </c>
      <c r="Y1840" s="50" t="s">
        <v>688</v>
      </c>
      <c r="AD1840" s="50" t="s">
        <v>304</v>
      </c>
      <c r="AE1840" s="310">
        <v>43130</v>
      </c>
      <c r="AF1840" s="306" t="s">
        <v>1113</v>
      </c>
      <c r="AG1840" s="307">
        <v>0.22</v>
      </c>
      <c r="AH1840" s="307">
        <v>0.22</v>
      </c>
      <c r="AI1840" s="307">
        <v>1.43</v>
      </c>
      <c r="AJ1840" s="306" t="s">
        <v>181</v>
      </c>
      <c r="AK1840" s="307">
        <v>30.68</v>
      </c>
      <c r="AL1840" s="307">
        <v>0</v>
      </c>
      <c r="AN1840" s="312">
        <v>6</v>
      </c>
      <c r="AO1840" s="313" t="s">
        <v>305</v>
      </c>
      <c r="AP1840" s="313" t="s">
        <v>0</v>
      </c>
      <c r="AQ1840" s="313" t="s">
        <v>306</v>
      </c>
      <c r="AR1840" s="314" t="s">
        <v>0</v>
      </c>
      <c r="AS1840" s="314"/>
    </row>
    <row r="1841" spans="1:45" x14ac:dyDescent="0.2">
      <c r="A1841" s="306" t="s">
        <v>1707</v>
      </c>
      <c r="B1841" s="50" t="s">
        <v>310</v>
      </c>
      <c r="C1841" s="50" t="s">
        <v>295</v>
      </c>
      <c r="D1841" s="50" t="s">
        <v>778</v>
      </c>
      <c r="E1841" s="50" t="s">
        <v>679</v>
      </c>
      <c r="F1841" s="50" t="s">
        <v>680</v>
      </c>
      <c r="G1841" s="50" t="s">
        <v>681</v>
      </c>
      <c r="H1841" s="50" t="s">
        <v>1091</v>
      </c>
      <c r="I1841" s="50" t="s">
        <v>688</v>
      </c>
      <c r="J1841" s="50" t="s">
        <v>1111</v>
      </c>
      <c r="K1841" s="50" t="s">
        <v>1697</v>
      </c>
      <c r="L1841" s="307">
        <v>1548.09</v>
      </c>
      <c r="M1841" s="308">
        <v>800</v>
      </c>
      <c r="N1841" s="307">
        <v>1393.27</v>
      </c>
      <c r="O1841" s="50" t="s">
        <v>2701</v>
      </c>
      <c r="Q1841" s="50" t="s">
        <v>300</v>
      </c>
      <c r="R1841" s="50" t="s">
        <v>1091</v>
      </c>
      <c r="T1841" s="308">
        <v>727.16</v>
      </c>
      <c r="U1841" s="309">
        <v>13</v>
      </c>
      <c r="V1841" s="310">
        <v>45200</v>
      </c>
      <c r="W1841" s="310">
        <v>45930</v>
      </c>
      <c r="X1841" s="50" t="s">
        <v>3322</v>
      </c>
      <c r="Y1841" s="50" t="s">
        <v>688</v>
      </c>
      <c r="AD1841" s="50" t="s">
        <v>304</v>
      </c>
      <c r="AE1841" s="310">
        <v>43130</v>
      </c>
      <c r="AF1841" s="306" t="s">
        <v>1113</v>
      </c>
      <c r="AG1841" s="307">
        <v>0.24</v>
      </c>
      <c r="AH1841" s="307">
        <v>0.23</v>
      </c>
      <c r="AI1841" s="307">
        <v>1.47</v>
      </c>
      <c r="AJ1841" s="50" t="s">
        <v>181</v>
      </c>
      <c r="AK1841" s="307">
        <v>28.62</v>
      </c>
      <c r="AL1841" s="307">
        <v>0</v>
      </c>
      <c r="AN1841" s="312">
        <v>6</v>
      </c>
      <c r="AO1841" s="313" t="s">
        <v>305</v>
      </c>
      <c r="AP1841" s="313" t="s">
        <v>0</v>
      </c>
      <c r="AQ1841" s="313" t="s">
        <v>306</v>
      </c>
      <c r="AR1841" s="314" t="s">
        <v>0</v>
      </c>
      <c r="AS1841" s="314"/>
    </row>
    <row r="1842" spans="1:45" x14ac:dyDescent="0.2">
      <c r="A1842" s="306" t="s">
        <v>1708</v>
      </c>
      <c r="B1842" s="50" t="s">
        <v>294</v>
      </c>
      <c r="C1842" s="50" t="s">
        <v>295</v>
      </c>
      <c r="D1842" s="50" t="s">
        <v>778</v>
      </c>
      <c r="E1842" s="50" t="s">
        <v>679</v>
      </c>
      <c r="F1842" s="50" t="s">
        <v>680</v>
      </c>
      <c r="G1842" s="50" t="s">
        <v>681</v>
      </c>
      <c r="H1842" s="50" t="s">
        <v>1091</v>
      </c>
      <c r="I1842" s="50" t="s">
        <v>688</v>
      </c>
      <c r="J1842" s="50" t="s">
        <v>1111</v>
      </c>
      <c r="K1842" s="50" t="s">
        <v>1120</v>
      </c>
      <c r="L1842" s="307">
        <v>1511.7</v>
      </c>
      <c r="M1842" s="308">
        <v>800</v>
      </c>
      <c r="N1842" s="307">
        <v>1360.37</v>
      </c>
      <c r="O1842" s="50" t="s">
        <v>2011</v>
      </c>
      <c r="Q1842" s="50" t="s">
        <v>300</v>
      </c>
      <c r="R1842" s="50" t="s">
        <v>1091</v>
      </c>
      <c r="T1842" s="308">
        <v>775.88</v>
      </c>
      <c r="U1842" s="309">
        <v>13</v>
      </c>
      <c r="V1842" s="310">
        <v>45200</v>
      </c>
      <c r="W1842" s="310">
        <v>45930</v>
      </c>
      <c r="X1842" s="50" t="s">
        <v>3322</v>
      </c>
      <c r="Y1842" s="50" t="s">
        <v>688</v>
      </c>
      <c r="AD1842" s="50" t="s">
        <v>304</v>
      </c>
      <c r="AE1842" s="310">
        <v>44725</v>
      </c>
      <c r="AF1842" s="306" t="s">
        <v>2642</v>
      </c>
      <c r="AG1842" s="307">
        <v>0.17455300000000001</v>
      </c>
      <c r="AH1842" s="307">
        <v>0.17</v>
      </c>
      <c r="AI1842" s="307">
        <v>0.82</v>
      </c>
      <c r="AJ1842" s="306" t="s">
        <v>0</v>
      </c>
      <c r="AK1842" s="307">
        <v>40.46</v>
      </c>
      <c r="AL1842" s="307">
        <v>1.0323076923076919</v>
      </c>
      <c r="AN1842" s="312">
        <v>6</v>
      </c>
      <c r="AO1842" s="313" t="s">
        <v>305</v>
      </c>
      <c r="AP1842" s="313" t="s">
        <v>0</v>
      </c>
      <c r="AQ1842" s="313" t="s">
        <v>306</v>
      </c>
      <c r="AR1842" s="314" t="s">
        <v>0</v>
      </c>
      <c r="AS1842" s="314"/>
    </row>
    <row r="1843" spans="1:45" x14ac:dyDescent="0.2">
      <c r="A1843" s="306" t="s">
        <v>1709</v>
      </c>
      <c r="B1843" s="50" t="s">
        <v>308</v>
      </c>
      <c r="C1843" s="50" t="s">
        <v>295</v>
      </c>
      <c r="D1843" s="50" t="s">
        <v>778</v>
      </c>
      <c r="E1843" s="50" t="s">
        <v>679</v>
      </c>
      <c r="F1843" s="50" t="s">
        <v>680</v>
      </c>
      <c r="G1843" s="50" t="s">
        <v>681</v>
      </c>
      <c r="H1843" s="50" t="s">
        <v>1091</v>
      </c>
      <c r="I1843" s="50" t="s">
        <v>688</v>
      </c>
      <c r="J1843" s="50" t="s">
        <v>1111</v>
      </c>
      <c r="K1843" s="50" t="s">
        <v>1120</v>
      </c>
      <c r="L1843" s="307">
        <v>1470.72</v>
      </c>
      <c r="M1843" s="308">
        <v>800</v>
      </c>
      <c r="N1843" s="307">
        <v>1323.67</v>
      </c>
      <c r="O1843" s="50" t="s">
        <v>2011</v>
      </c>
      <c r="Q1843" s="50" t="s">
        <v>300</v>
      </c>
      <c r="R1843" s="50" t="s">
        <v>1091</v>
      </c>
      <c r="T1843" s="308">
        <v>775.88</v>
      </c>
      <c r="U1843" s="309">
        <v>13</v>
      </c>
      <c r="V1843" s="310">
        <v>45200</v>
      </c>
      <c r="W1843" s="310">
        <v>45930</v>
      </c>
      <c r="X1843" s="50" t="s">
        <v>3322</v>
      </c>
      <c r="Y1843" s="50" t="s">
        <v>688</v>
      </c>
      <c r="AD1843" s="50" t="s">
        <v>304</v>
      </c>
      <c r="AE1843" s="310">
        <v>44725</v>
      </c>
      <c r="AF1843" s="306" t="s">
        <v>2642</v>
      </c>
      <c r="AG1843" s="307">
        <v>0.16830000000000001</v>
      </c>
      <c r="AH1843" s="307">
        <v>0.17</v>
      </c>
      <c r="AI1843" s="307">
        <v>0.79</v>
      </c>
      <c r="AJ1843" s="50" t="s">
        <v>0</v>
      </c>
      <c r="AK1843" s="307">
        <v>42.61</v>
      </c>
      <c r="AL1843" s="307">
        <v>0.99384615384615382</v>
      </c>
      <c r="AN1843" s="312">
        <v>6</v>
      </c>
      <c r="AO1843" s="313" t="s">
        <v>305</v>
      </c>
      <c r="AP1843" s="313" t="s">
        <v>0</v>
      </c>
      <c r="AQ1843" s="313" t="s">
        <v>306</v>
      </c>
      <c r="AR1843" s="314" t="s">
        <v>0</v>
      </c>
      <c r="AS1843" s="314"/>
    </row>
    <row r="1844" spans="1:45" x14ac:dyDescent="0.2">
      <c r="A1844" s="306" t="s">
        <v>1710</v>
      </c>
      <c r="B1844" s="50" t="s">
        <v>310</v>
      </c>
      <c r="C1844" s="50" t="s">
        <v>295</v>
      </c>
      <c r="D1844" s="50" t="s">
        <v>778</v>
      </c>
      <c r="E1844" s="50" t="s">
        <v>679</v>
      </c>
      <c r="F1844" s="50" t="s">
        <v>680</v>
      </c>
      <c r="G1844" s="50" t="s">
        <v>681</v>
      </c>
      <c r="H1844" s="50" t="s">
        <v>1091</v>
      </c>
      <c r="I1844" s="50" t="s">
        <v>688</v>
      </c>
      <c r="J1844" s="50" t="s">
        <v>1111</v>
      </c>
      <c r="K1844" s="50" t="s">
        <v>1120</v>
      </c>
      <c r="L1844" s="307">
        <v>1548.09</v>
      </c>
      <c r="M1844" s="308">
        <v>800</v>
      </c>
      <c r="N1844" s="307">
        <v>1393.27</v>
      </c>
      <c r="O1844" s="50" t="s">
        <v>2011</v>
      </c>
      <c r="Q1844" s="50" t="s">
        <v>300</v>
      </c>
      <c r="R1844" s="50" t="s">
        <v>1091</v>
      </c>
      <c r="T1844" s="308">
        <v>775.88</v>
      </c>
      <c r="U1844" s="309">
        <v>13</v>
      </c>
      <c r="V1844" s="310">
        <v>45200</v>
      </c>
      <c r="W1844" s="310">
        <v>45930</v>
      </c>
      <c r="X1844" s="50" t="s">
        <v>3322</v>
      </c>
      <c r="Y1844" s="50" t="s">
        <v>688</v>
      </c>
      <c r="AD1844" s="50" t="s">
        <v>304</v>
      </c>
      <c r="AE1844" s="310">
        <v>44725</v>
      </c>
      <c r="AF1844" s="306" t="s">
        <v>2642</v>
      </c>
      <c r="AG1844" s="307">
        <v>0.17737700000000001</v>
      </c>
      <c r="AH1844" s="307">
        <v>0.18</v>
      </c>
      <c r="AI1844" s="307">
        <v>0.82</v>
      </c>
      <c r="AJ1844" s="306" t="s">
        <v>0</v>
      </c>
      <c r="AK1844" s="307">
        <v>40.44</v>
      </c>
      <c r="AL1844" s="307">
        <v>1.021538461538462</v>
      </c>
      <c r="AN1844" s="312">
        <v>6</v>
      </c>
      <c r="AO1844" s="313" t="s">
        <v>305</v>
      </c>
      <c r="AP1844" s="313" t="s">
        <v>0</v>
      </c>
      <c r="AQ1844" s="313" t="s">
        <v>306</v>
      </c>
      <c r="AR1844" s="314" t="s">
        <v>0</v>
      </c>
      <c r="AS1844" s="314"/>
    </row>
    <row r="1845" spans="1:45" x14ac:dyDescent="0.2">
      <c r="A1845" s="306" t="s">
        <v>2002</v>
      </c>
      <c r="B1845" s="50" t="s">
        <v>294</v>
      </c>
      <c r="C1845" s="50" t="s">
        <v>295</v>
      </c>
      <c r="D1845" s="50" t="s">
        <v>778</v>
      </c>
      <c r="E1845" s="50" t="s">
        <v>679</v>
      </c>
      <c r="F1845" s="50" t="s">
        <v>680</v>
      </c>
      <c r="G1845" s="50" t="s">
        <v>681</v>
      </c>
      <c r="H1845" s="50" t="s">
        <v>1091</v>
      </c>
      <c r="I1845" s="50" t="s">
        <v>688</v>
      </c>
      <c r="J1845" s="50" t="s">
        <v>1111</v>
      </c>
      <c r="K1845" s="50" t="s">
        <v>1112</v>
      </c>
      <c r="L1845" s="307">
        <v>1613.0055133127789</v>
      </c>
      <c r="M1845" s="308">
        <v>800</v>
      </c>
      <c r="N1845" s="307">
        <v>1451.069343690401</v>
      </c>
      <c r="O1845" s="50" t="s">
        <v>2003</v>
      </c>
      <c r="Q1845" s="50" t="s">
        <v>300</v>
      </c>
      <c r="R1845" s="50" t="s">
        <v>1091</v>
      </c>
      <c r="T1845" s="308">
        <v>727.16</v>
      </c>
      <c r="U1845" s="309">
        <v>13</v>
      </c>
      <c r="V1845" s="310">
        <v>45200</v>
      </c>
      <c r="W1845" s="310">
        <v>45930</v>
      </c>
      <c r="X1845" s="50" t="s">
        <v>3322</v>
      </c>
      <c r="Y1845" s="50" t="s">
        <v>688</v>
      </c>
      <c r="AA1845" s="50" t="s">
        <v>1112</v>
      </c>
      <c r="AD1845" s="50" t="s">
        <v>304</v>
      </c>
      <c r="AF1845" s="306"/>
      <c r="AG1845" s="307">
        <v>0.6747102097928197</v>
      </c>
      <c r="AH1845" s="307">
        <v>0.70364588588232235</v>
      </c>
      <c r="AI1845" s="307">
        <v>0.82259050505028253</v>
      </c>
      <c r="AJ1845" s="50" t="s">
        <v>0</v>
      </c>
      <c r="AK1845" s="307">
        <v>148.54055763555891</v>
      </c>
      <c r="AL1845" s="307">
        <v>3.0516242502226429</v>
      </c>
      <c r="AN1845" s="312">
        <v>6</v>
      </c>
      <c r="AO1845" s="313" t="s">
        <v>305</v>
      </c>
      <c r="AP1845" s="313" t="s">
        <v>0</v>
      </c>
      <c r="AQ1845" s="313" t="s">
        <v>306</v>
      </c>
      <c r="AR1845" s="314" t="s">
        <v>0</v>
      </c>
      <c r="AS1845" s="314"/>
    </row>
    <row r="1846" spans="1:45" x14ac:dyDescent="0.2">
      <c r="A1846" s="306" t="s">
        <v>2006</v>
      </c>
      <c r="B1846" s="50" t="s">
        <v>294</v>
      </c>
      <c r="C1846" s="50" t="s">
        <v>295</v>
      </c>
      <c r="D1846" s="50" t="s">
        <v>778</v>
      </c>
      <c r="E1846" s="50" t="s">
        <v>679</v>
      </c>
      <c r="F1846" s="50" t="s">
        <v>680</v>
      </c>
      <c r="G1846" s="50" t="s">
        <v>681</v>
      </c>
      <c r="H1846" s="50" t="s">
        <v>1091</v>
      </c>
      <c r="I1846" s="50" t="s">
        <v>1117</v>
      </c>
      <c r="J1846" s="50" t="s">
        <v>1111</v>
      </c>
      <c r="K1846" s="50" t="s">
        <v>1112</v>
      </c>
      <c r="L1846" s="307">
        <v>1700.3936842564301</v>
      </c>
      <c r="M1846" s="308">
        <v>900</v>
      </c>
      <c r="N1846" s="307">
        <v>1530.048424380926</v>
      </c>
      <c r="O1846" s="50" t="s">
        <v>2007</v>
      </c>
      <c r="Q1846" s="50" t="s">
        <v>300</v>
      </c>
      <c r="R1846" s="50" t="s">
        <v>1091</v>
      </c>
      <c r="T1846" s="308">
        <v>727.16</v>
      </c>
      <c r="U1846" s="309">
        <v>13</v>
      </c>
      <c r="V1846" s="310">
        <v>45200</v>
      </c>
      <c r="W1846" s="310">
        <v>45930</v>
      </c>
      <c r="X1846" s="50" t="s">
        <v>3322</v>
      </c>
      <c r="Y1846" s="50" t="s">
        <v>1117</v>
      </c>
      <c r="AA1846" s="50" t="s">
        <v>1112</v>
      </c>
      <c r="AD1846" s="50" t="s">
        <v>304</v>
      </c>
      <c r="AE1846" s="310">
        <v>44725</v>
      </c>
      <c r="AF1846" s="306" t="s">
        <v>2642</v>
      </c>
      <c r="AG1846" s="307">
        <v>0.73787766731593418</v>
      </c>
      <c r="AH1846" s="307">
        <v>0.76952249542630213</v>
      </c>
      <c r="AI1846" s="307">
        <v>0.85988956714871578</v>
      </c>
      <c r="AJ1846" s="306" t="s">
        <v>0</v>
      </c>
      <c r="AK1846" s="307">
        <v>133.92607119745341</v>
      </c>
      <c r="AL1846" s="307">
        <v>3.3385435839194861</v>
      </c>
      <c r="AN1846" s="312">
        <v>6</v>
      </c>
      <c r="AO1846" s="313" t="s">
        <v>305</v>
      </c>
      <c r="AP1846" s="313" t="s">
        <v>0</v>
      </c>
      <c r="AQ1846" s="313" t="s">
        <v>306</v>
      </c>
      <c r="AR1846" s="314" t="s">
        <v>0</v>
      </c>
      <c r="AS1846" s="314"/>
    </row>
    <row r="1847" spans="1:45" x14ac:dyDescent="0.2">
      <c r="A1847" s="306" t="s">
        <v>2012</v>
      </c>
      <c r="B1847" s="50" t="s">
        <v>294</v>
      </c>
      <c r="C1847" s="50" t="s">
        <v>295</v>
      </c>
      <c r="D1847" s="50" t="s">
        <v>778</v>
      </c>
      <c r="E1847" s="50" t="s">
        <v>679</v>
      </c>
      <c r="F1847" s="50" t="s">
        <v>680</v>
      </c>
      <c r="G1847" s="50" t="s">
        <v>681</v>
      </c>
      <c r="H1847" s="50" t="s">
        <v>1091</v>
      </c>
      <c r="I1847" s="50" t="s">
        <v>1117</v>
      </c>
      <c r="J1847" s="50" t="s">
        <v>1111</v>
      </c>
      <c r="K1847" s="50" t="s">
        <v>1120</v>
      </c>
      <c r="L1847" s="307">
        <v>1625</v>
      </c>
      <c r="M1847" s="308">
        <v>900</v>
      </c>
      <c r="N1847" s="307">
        <v>1512.24</v>
      </c>
      <c r="O1847" s="50" t="s">
        <v>2013</v>
      </c>
      <c r="Q1847" s="50" t="s">
        <v>300</v>
      </c>
      <c r="R1847" s="50" t="s">
        <v>1091</v>
      </c>
      <c r="T1847" s="308">
        <v>727.16</v>
      </c>
      <c r="U1847" s="309">
        <v>13</v>
      </c>
      <c r="V1847" s="310">
        <v>45200</v>
      </c>
      <c r="W1847" s="310">
        <v>45930</v>
      </c>
      <c r="X1847" s="50" t="s">
        <v>3322</v>
      </c>
      <c r="Y1847" s="50" t="s">
        <v>1117</v>
      </c>
      <c r="AD1847" s="50" t="s">
        <v>304</v>
      </c>
      <c r="AE1847" s="310">
        <v>44725</v>
      </c>
      <c r="AF1847" s="306" t="s">
        <v>2642</v>
      </c>
      <c r="AG1847" s="307">
        <v>0.28000000000000003</v>
      </c>
      <c r="AH1847" s="307">
        <v>0.28000000000000003</v>
      </c>
      <c r="AI1847" s="307">
        <v>1.74</v>
      </c>
      <c r="AJ1847" s="50" t="s">
        <v>181</v>
      </c>
      <c r="AK1847" s="307">
        <v>17.55</v>
      </c>
      <c r="AL1847" s="307">
        <v>0</v>
      </c>
      <c r="AN1847" s="312">
        <v>6</v>
      </c>
      <c r="AO1847" s="313" t="s">
        <v>305</v>
      </c>
      <c r="AP1847" s="313" t="s">
        <v>0</v>
      </c>
      <c r="AQ1847" s="313" t="s">
        <v>306</v>
      </c>
      <c r="AR1847" s="314" t="s">
        <v>0</v>
      </c>
      <c r="AS1847" s="314"/>
    </row>
    <row r="1848" spans="1:45" x14ac:dyDescent="0.2">
      <c r="A1848" s="306" t="s">
        <v>2014</v>
      </c>
      <c r="B1848" s="50" t="s">
        <v>294</v>
      </c>
      <c r="C1848" s="50" t="s">
        <v>295</v>
      </c>
      <c r="D1848" s="50" t="s">
        <v>778</v>
      </c>
      <c r="E1848" s="50" t="s">
        <v>679</v>
      </c>
      <c r="F1848" s="50" t="s">
        <v>680</v>
      </c>
      <c r="G1848" s="50" t="s">
        <v>681</v>
      </c>
      <c r="H1848" s="50" t="s">
        <v>1091</v>
      </c>
      <c r="I1848" s="50" t="s">
        <v>688</v>
      </c>
      <c r="J1848" s="50" t="s">
        <v>1111</v>
      </c>
      <c r="K1848" s="50" t="s">
        <v>1115</v>
      </c>
      <c r="L1848" s="307">
        <v>1661.31</v>
      </c>
      <c r="M1848" s="308">
        <v>800</v>
      </c>
      <c r="N1848" s="307">
        <v>1493.78</v>
      </c>
      <c r="O1848" s="50" t="s">
        <v>2015</v>
      </c>
      <c r="Q1848" s="50" t="s">
        <v>300</v>
      </c>
      <c r="R1848" s="50" t="s">
        <v>1091</v>
      </c>
      <c r="T1848" s="308">
        <v>775.88</v>
      </c>
      <c r="U1848" s="309">
        <v>13</v>
      </c>
      <c r="V1848" s="310">
        <v>45200</v>
      </c>
      <c r="W1848" s="310">
        <v>45930</v>
      </c>
      <c r="X1848" s="50" t="s">
        <v>3322</v>
      </c>
      <c r="Y1848" s="50" t="s">
        <v>688</v>
      </c>
      <c r="AA1848" s="50" t="s">
        <v>1115</v>
      </c>
      <c r="AD1848" s="50" t="s">
        <v>304</v>
      </c>
      <c r="AE1848" s="310">
        <v>44725</v>
      </c>
      <c r="AF1848" s="306" t="s">
        <v>2642</v>
      </c>
      <c r="AG1848" s="307">
        <v>0.20355699999999999</v>
      </c>
      <c r="AH1848" s="307">
        <v>0.2</v>
      </c>
      <c r="AI1848" s="307">
        <v>0.94</v>
      </c>
      <c r="AJ1848" s="306" t="s">
        <v>0</v>
      </c>
      <c r="AK1848" s="307">
        <v>32.43</v>
      </c>
      <c r="AL1848" s="307">
        <v>1.188461538461538</v>
      </c>
      <c r="AN1848" s="312">
        <v>6</v>
      </c>
      <c r="AO1848" s="313" t="s">
        <v>305</v>
      </c>
      <c r="AP1848" s="313" t="s">
        <v>0</v>
      </c>
      <c r="AQ1848" s="313" t="s">
        <v>306</v>
      </c>
      <c r="AR1848" s="314" t="s">
        <v>0</v>
      </c>
      <c r="AS1848" s="314"/>
    </row>
    <row r="1849" spans="1:45" x14ac:dyDescent="0.2">
      <c r="A1849" s="306" t="s">
        <v>2018</v>
      </c>
      <c r="B1849" s="50" t="s">
        <v>294</v>
      </c>
      <c r="C1849" s="50" t="s">
        <v>295</v>
      </c>
      <c r="D1849" s="50" t="s">
        <v>778</v>
      </c>
      <c r="E1849" s="50" t="s">
        <v>679</v>
      </c>
      <c r="F1849" s="50" t="s">
        <v>680</v>
      </c>
      <c r="G1849" s="50" t="s">
        <v>681</v>
      </c>
      <c r="H1849" s="50" t="s">
        <v>1091</v>
      </c>
      <c r="I1849" s="50" t="s">
        <v>1117</v>
      </c>
      <c r="J1849" s="50" t="s">
        <v>1111</v>
      </c>
      <c r="K1849" s="50" t="s">
        <v>1115</v>
      </c>
      <c r="L1849" s="307">
        <v>1862.54</v>
      </c>
      <c r="M1849" s="308">
        <v>900</v>
      </c>
      <c r="N1849" s="307">
        <v>1674.71</v>
      </c>
      <c r="O1849" s="50" t="s">
        <v>2019</v>
      </c>
      <c r="Q1849" s="50" t="s">
        <v>300</v>
      </c>
      <c r="R1849" s="50" t="s">
        <v>1091</v>
      </c>
      <c r="T1849" s="308">
        <v>775.88</v>
      </c>
      <c r="U1849" s="309">
        <v>13</v>
      </c>
      <c r="V1849" s="310">
        <v>45200</v>
      </c>
      <c r="W1849" s="310">
        <v>45930</v>
      </c>
      <c r="X1849" s="50" t="s">
        <v>3322</v>
      </c>
      <c r="Y1849" s="50" t="s">
        <v>1117</v>
      </c>
      <c r="AA1849" s="50" t="s">
        <v>1115</v>
      </c>
      <c r="AD1849" s="50" t="s">
        <v>304</v>
      </c>
      <c r="AE1849" s="310">
        <v>44725</v>
      </c>
      <c r="AF1849" s="306" t="s">
        <v>2642</v>
      </c>
      <c r="AG1849" s="307">
        <v>0.228213</v>
      </c>
      <c r="AH1849" s="307">
        <v>0.23</v>
      </c>
      <c r="AI1849" s="307">
        <v>1.06</v>
      </c>
      <c r="AJ1849" s="50" t="s">
        <v>181</v>
      </c>
      <c r="AK1849" s="307">
        <v>26.67</v>
      </c>
      <c r="AL1849" s="307">
        <v>1.332307692307692</v>
      </c>
      <c r="AN1849" s="312">
        <v>6</v>
      </c>
      <c r="AO1849" s="313" t="s">
        <v>305</v>
      </c>
      <c r="AP1849" s="313" t="s">
        <v>0</v>
      </c>
      <c r="AQ1849" s="313" t="s">
        <v>306</v>
      </c>
      <c r="AR1849" s="314" t="s">
        <v>0</v>
      </c>
      <c r="AS1849" s="314"/>
    </row>
    <row r="1850" spans="1:45" x14ac:dyDescent="0.2">
      <c r="A1850" s="306" t="s">
        <v>2022</v>
      </c>
      <c r="B1850" s="50" t="s">
        <v>308</v>
      </c>
      <c r="C1850" s="50" t="s">
        <v>295</v>
      </c>
      <c r="D1850" s="50" t="s">
        <v>778</v>
      </c>
      <c r="E1850" s="50" t="s">
        <v>679</v>
      </c>
      <c r="F1850" s="50" t="s">
        <v>680</v>
      </c>
      <c r="G1850" s="50" t="s">
        <v>681</v>
      </c>
      <c r="H1850" s="50" t="s">
        <v>1091</v>
      </c>
      <c r="I1850" s="50" t="s">
        <v>688</v>
      </c>
      <c r="J1850" s="50" t="s">
        <v>1111</v>
      </c>
      <c r="K1850" s="50" t="s">
        <v>1112</v>
      </c>
      <c r="L1850" s="307">
        <v>1534.306572245883</v>
      </c>
      <c r="M1850" s="308">
        <v>800</v>
      </c>
      <c r="N1850" s="307">
        <v>1380.4962225162969</v>
      </c>
      <c r="O1850" s="50" t="s">
        <v>2003</v>
      </c>
      <c r="Q1850" s="50" t="s">
        <v>300</v>
      </c>
      <c r="R1850" s="50" t="s">
        <v>1091</v>
      </c>
      <c r="T1850" s="308">
        <v>629</v>
      </c>
      <c r="U1850" s="309">
        <v>13</v>
      </c>
      <c r="V1850" s="310">
        <v>45200</v>
      </c>
      <c r="W1850" s="310">
        <v>45930</v>
      </c>
      <c r="X1850" s="50" t="s">
        <v>3322</v>
      </c>
      <c r="Y1850" s="50" t="s">
        <v>688</v>
      </c>
      <c r="AA1850" s="50" t="s">
        <v>1112</v>
      </c>
      <c r="AD1850" s="50" t="s">
        <v>304</v>
      </c>
      <c r="AF1850" s="306"/>
      <c r="AG1850" s="307">
        <v>0.68803408523073173</v>
      </c>
      <c r="AH1850" s="307">
        <v>0.71753542726984909</v>
      </c>
      <c r="AI1850" s="307">
        <v>0.78203634648174913</v>
      </c>
      <c r="AJ1850" s="306" t="s">
        <v>0</v>
      </c>
      <c r="AK1850" s="307">
        <v>144.49208775288881</v>
      </c>
      <c r="AL1850" s="307">
        <v>3.1798300462644642</v>
      </c>
      <c r="AN1850" s="312">
        <v>6</v>
      </c>
      <c r="AO1850" s="313" t="s">
        <v>305</v>
      </c>
      <c r="AP1850" s="313" t="s">
        <v>0</v>
      </c>
      <c r="AQ1850" s="313" t="s">
        <v>306</v>
      </c>
      <c r="AR1850" s="314" t="s">
        <v>0</v>
      </c>
      <c r="AS1850" s="314"/>
    </row>
    <row r="1851" spans="1:45" x14ac:dyDescent="0.2">
      <c r="A1851" s="306" t="s">
        <v>2024</v>
      </c>
      <c r="B1851" s="50" t="s">
        <v>308</v>
      </c>
      <c r="C1851" s="50" t="s">
        <v>295</v>
      </c>
      <c r="D1851" s="50" t="s">
        <v>778</v>
      </c>
      <c r="E1851" s="50" t="s">
        <v>679</v>
      </c>
      <c r="F1851" s="50" t="s">
        <v>680</v>
      </c>
      <c r="G1851" s="50" t="s">
        <v>681</v>
      </c>
      <c r="H1851" s="50" t="s">
        <v>1091</v>
      </c>
      <c r="I1851" s="50" t="s">
        <v>1117</v>
      </c>
      <c r="J1851" s="50" t="s">
        <v>1111</v>
      </c>
      <c r="K1851" s="50" t="s">
        <v>1112</v>
      </c>
      <c r="L1851" s="307">
        <v>1833.3996273648161</v>
      </c>
      <c r="M1851" s="308">
        <v>900</v>
      </c>
      <c r="N1851" s="307">
        <v>1649.6310984427571</v>
      </c>
      <c r="O1851" s="50" t="s">
        <v>2007</v>
      </c>
      <c r="Q1851" s="50" t="s">
        <v>300</v>
      </c>
      <c r="R1851" s="50" t="s">
        <v>1091</v>
      </c>
      <c r="T1851" s="308">
        <v>727.16</v>
      </c>
      <c r="U1851" s="309">
        <v>13</v>
      </c>
      <c r="V1851" s="310">
        <v>45200</v>
      </c>
      <c r="W1851" s="310">
        <v>45930</v>
      </c>
      <c r="X1851" s="50" t="s">
        <v>3322</v>
      </c>
      <c r="Y1851" s="50" t="s">
        <v>1117</v>
      </c>
      <c r="AA1851" s="50" t="s">
        <v>1112</v>
      </c>
      <c r="AD1851" s="50" t="s">
        <v>304</v>
      </c>
      <c r="AE1851" s="310">
        <v>44725</v>
      </c>
      <c r="AF1851" s="306" t="s">
        <v>2642</v>
      </c>
      <c r="AG1851" s="307">
        <v>0.7973959734377889</v>
      </c>
      <c r="AH1851" s="307">
        <v>0.83158750700412953</v>
      </c>
      <c r="AI1851" s="307">
        <v>0.93625358366819333</v>
      </c>
      <c r="AJ1851" s="50" t="s">
        <v>0</v>
      </c>
      <c r="AK1851" s="307">
        <v>121.8229151080763</v>
      </c>
      <c r="AL1851" s="307">
        <v>3.6567535239785509</v>
      </c>
      <c r="AN1851" s="312">
        <v>6</v>
      </c>
      <c r="AO1851" s="313" t="s">
        <v>305</v>
      </c>
      <c r="AP1851" s="313" t="s">
        <v>0</v>
      </c>
      <c r="AQ1851" s="313" t="s">
        <v>306</v>
      </c>
      <c r="AR1851" s="314" t="s">
        <v>0</v>
      </c>
      <c r="AS1851" s="314"/>
    </row>
    <row r="1852" spans="1:45" x14ac:dyDescent="0.2">
      <c r="A1852" s="306" t="s">
        <v>2026</v>
      </c>
      <c r="B1852" s="50" t="s">
        <v>308</v>
      </c>
      <c r="C1852" s="50" t="s">
        <v>295</v>
      </c>
      <c r="D1852" s="50" t="s">
        <v>778</v>
      </c>
      <c r="E1852" s="50" t="s">
        <v>679</v>
      </c>
      <c r="F1852" s="50" t="s">
        <v>680</v>
      </c>
      <c r="G1852" s="50" t="s">
        <v>681</v>
      </c>
      <c r="H1852" s="50" t="s">
        <v>1091</v>
      </c>
      <c r="I1852" s="50" t="s">
        <v>1117</v>
      </c>
      <c r="J1852" s="50" t="s">
        <v>1111</v>
      </c>
      <c r="K1852" s="50" t="s">
        <v>1120</v>
      </c>
      <c r="L1852" s="307">
        <v>1684.28</v>
      </c>
      <c r="M1852" s="308">
        <v>900</v>
      </c>
      <c r="N1852" s="307">
        <v>1567.59</v>
      </c>
      <c r="O1852" s="50" t="s">
        <v>2013</v>
      </c>
      <c r="Q1852" s="50" t="s">
        <v>300</v>
      </c>
      <c r="R1852" s="50" t="s">
        <v>1091</v>
      </c>
      <c r="T1852" s="308">
        <v>727.16</v>
      </c>
      <c r="U1852" s="309">
        <v>13</v>
      </c>
      <c r="V1852" s="310">
        <v>45200</v>
      </c>
      <c r="W1852" s="310">
        <v>45930</v>
      </c>
      <c r="X1852" s="50" t="s">
        <v>3322</v>
      </c>
      <c r="Y1852" s="50" t="s">
        <v>1117</v>
      </c>
      <c r="AD1852" s="50" t="s">
        <v>304</v>
      </c>
      <c r="AE1852" s="310">
        <v>44725</v>
      </c>
      <c r="AF1852" s="306" t="s">
        <v>2642</v>
      </c>
      <c r="AG1852" s="307">
        <v>0.27</v>
      </c>
      <c r="AH1852" s="307">
        <v>0.27</v>
      </c>
      <c r="AI1852" s="307">
        <v>1.74</v>
      </c>
      <c r="AJ1852" s="306" t="s">
        <v>181</v>
      </c>
      <c r="AK1852" s="307">
        <v>18.52</v>
      </c>
      <c r="AL1852" s="307">
        <v>0</v>
      </c>
      <c r="AN1852" s="312">
        <v>6</v>
      </c>
      <c r="AO1852" s="313" t="s">
        <v>305</v>
      </c>
      <c r="AP1852" s="313" t="s">
        <v>0</v>
      </c>
      <c r="AQ1852" s="313" t="s">
        <v>306</v>
      </c>
      <c r="AR1852" s="314" t="s">
        <v>0</v>
      </c>
      <c r="AS1852" s="314"/>
    </row>
    <row r="1853" spans="1:45" x14ac:dyDescent="0.2">
      <c r="A1853" s="306" t="s">
        <v>2027</v>
      </c>
      <c r="B1853" s="50" t="s">
        <v>308</v>
      </c>
      <c r="C1853" s="50" t="s">
        <v>295</v>
      </c>
      <c r="D1853" s="50" t="s">
        <v>778</v>
      </c>
      <c r="E1853" s="50" t="s">
        <v>679</v>
      </c>
      <c r="F1853" s="50" t="s">
        <v>680</v>
      </c>
      <c r="G1853" s="50" t="s">
        <v>681</v>
      </c>
      <c r="H1853" s="50" t="s">
        <v>1091</v>
      </c>
      <c r="I1853" s="50" t="s">
        <v>688</v>
      </c>
      <c r="J1853" s="50" t="s">
        <v>1111</v>
      </c>
      <c r="K1853" s="50" t="s">
        <v>1115</v>
      </c>
      <c r="L1853" s="307">
        <v>1506.6</v>
      </c>
      <c r="M1853" s="308">
        <v>800</v>
      </c>
      <c r="N1853" s="307">
        <v>1354.67</v>
      </c>
      <c r="O1853" s="50" t="s">
        <v>2015</v>
      </c>
      <c r="Q1853" s="50" t="s">
        <v>300</v>
      </c>
      <c r="R1853" s="50" t="s">
        <v>1091</v>
      </c>
      <c r="T1853" s="308">
        <v>775.88</v>
      </c>
      <c r="U1853" s="309">
        <v>13</v>
      </c>
      <c r="V1853" s="310">
        <v>45200</v>
      </c>
      <c r="W1853" s="310">
        <v>45930</v>
      </c>
      <c r="X1853" s="50" t="s">
        <v>3322</v>
      </c>
      <c r="Y1853" s="50" t="s">
        <v>688</v>
      </c>
      <c r="AA1853" s="50" t="s">
        <v>1115</v>
      </c>
      <c r="AD1853" s="50" t="s">
        <v>304</v>
      </c>
      <c r="AE1853" s="310">
        <v>44725</v>
      </c>
      <c r="AF1853" s="306" t="s">
        <v>2642</v>
      </c>
      <c r="AG1853" s="307">
        <v>0.18459999999999999</v>
      </c>
      <c r="AH1853" s="307">
        <v>0.18</v>
      </c>
      <c r="AI1853" s="307">
        <v>0.85</v>
      </c>
      <c r="AJ1853" s="50" t="s">
        <v>0</v>
      </c>
      <c r="AK1853" s="307">
        <v>37.909999999999997</v>
      </c>
      <c r="AL1853" s="307">
        <v>1.0776923076923079</v>
      </c>
      <c r="AN1853" s="312">
        <v>6</v>
      </c>
      <c r="AO1853" s="313" t="s">
        <v>305</v>
      </c>
      <c r="AP1853" s="313" t="s">
        <v>0</v>
      </c>
      <c r="AQ1853" s="313" t="s">
        <v>306</v>
      </c>
      <c r="AR1853" s="314" t="s">
        <v>0</v>
      </c>
      <c r="AS1853" s="314"/>
    </row>
    <row r="1854" spans="1:45" x14ac:dyDescent="0.2">
      <c r="A1854" s="306" t="s">
        <v>2029</v>
      </c>
      <c r="B1854" s="50" t="s">
        <v>308</v>
      </c>
      <c r="C1854" s="50" t="s">
        <v>295</v>
      </c>
      <c r="D1854" s="50" t="s">
        <v>778</v>
      </c>
      <c r="E1854" s="50" t="s">
        <v>679</v>
      </c>
      <c r="F1854" s="50" t="s">
        <v>680</v>
      </c>
      <c r="G1854" s="50" t="s">
        <v>681</v>
      </c>
      <c r="H1854" s="50" t="s">
        <v>1091</v>
      </c>
      <c r="I1854" s="50" t="s">
        <v>1117</v>
      </c>
      <c r="J1854" s="50" t="s">
        <v>1111</v>
      </c>
      <c r="K1854" s="50" t="s">
        <v>1115</v>
      </c>
      <c r="L1854" s="307">
        <v>1856.62</v>
      </c>
      <c r="M1854" s="308">
        <v>900</v>
      </c>
      <c r="N1854" s="307">
        <v>1669.39</v>
      </c>
      <c r="O1854" s="50" t="s">
        <v>2019</v>
      </c>
      <c r="Q1854" s="50" t="s">
        <v>300</v>
      </c>
      <c r="R1854" s="50" t="s">
        <v>1091</v>
      </c>
      <c r="T1854" s="308">
        <v>775.88</v>
      </c>
      <c r="U1854" s="309">
        <v>13</v>
      </c>
      <c r="V1854" s="310">
        <v>45200</v>
      </c>
      <c r="W1854" s="310">
        <v>45930</v>
      </c>
      <c r="X1854" s="50" t="s">
        <v>3322</v>
      </c>
      <c r="Y1854" s="50" t="s">
        <v>1117</v>
      </c>
      <c r="AA1854" s="50" t="s">
        <v>1115</v>
      </c>
      <c r="AD1854" s="50" t="s">
        <v>304</v>
      </c>
      <c r="AE1854" s="310">
        <v>44725</v>
      </c>
      <c r="AF1854" s="306" t="s">
        <v>2642</v>
      </c>
      <c r="AG1854" s="307">
        <v>0.227488</v>
      </c>
      <c r="AH1854" s="307">
        <v>0.23</v>
      </c>
      <c r="AI1854" s="307">
        <v>1.05</v>
      </c>
      <c r="AJ1854" s="306" t="s">
        <v>181</v>
      </c>
      <c r="AK1854" s="307">
        <v>26.82</v>
      </c>
      <c r="AL1854" s="307">
        <v>1.3284615384615379</v>
      </c>
      <c r="AN1854" s="312">
        <v>6</v>
      </c>
      <c r="AO1854" s="313" t="s">
        <v>305</v>
      </c>
      <c r="AP1854" s="313" t="s">
        <v>0</v>
      </c>
      <c r="AQ1854" s="313" t="s">
        <v>306</v>
      </c>
      <c r="AR1854" s="314" t="s">
        <v>0</v>
      </c>
      <c r="AS1854" s="314"/>
    </row>
    <row r="1855" spans="1:45" x14ac:dyDescent="0.2">
      <c r="A1855" s="306" t="s">
        <v>2031</v>
      </c>
      <c r="B1855" s="50" t="s">
        <v>310</v>
      </c>
      <c r="C1855" s="50" t="s">
        <v>295</v>
      </c>
      <c r="D1855" s="50" t="s">
        <v>778</v>
      </c>
      <c r="E1855" s="50" t="s">
        <v>679</v>
      </c>
      <c r="F1855" s="50" t="s">
        <v>680</v>
      </c>
      <c r="G1855" s="50" t="s">
        <v>681</v>
      </c>
      <c r="H1855" s="50" t="s">
        <v>1091</v>
      </c>
      <c r="I1855" s="50" t="s">
        <v>688</v>
      </c>
      <c r="J1855" s="50" t="s">
        <v>1111</v>
      </c>
      <c r="K1855" s="50" t="s">
        <v>1112</v>
      </c>
      <c r="L1855" s="307">
        <v>1584.9234524196049</v>
      </c>
      <c r="M1855" s="308">
        <v>800</v>
      </c>
      <c r="N1855" s="307">
        <v>1426.0372317438851</v>
      </c>
      <c r="O1855" s="50" t="s">
        <v>2003</v>
      </c>
      <c r="Q1855" s="50" t="s">
        <v>300</v>
      </c>
      <c r="R1855" s="50" t="s">
        <v>1091</v>
      </c>
      <c r="T1855" s="308">
        <v>629</v>
      </c>
      <c r="U1855" s="309">
        <v>13</v>
      </c>
      <c r="V1855" s="310">
        <v>45200</v>
      </c>
      <c r="W1855" s="310">
        <v>45930</v>
      </c>
      <c r="X1855" s="50" t="s">
        <v>3322</v>
      </c>
      <c r="Y1855" s="50" t="s">
        <v>688</v>
      </c>
      <c r="AA1855" s="50" t="s">
        <v>1112</v>
      </c>
      <c r="AD1855" s="50" t="s">
        <v>304</v>
      </c>
      <c r="AF1855" s="306"/>
      <c r="AG1855" s="307">
        <v>0.77102046512728006</v>
      </c>
      <c r="AH1855" s="307">
        <v>0.80412209564212112</v>
      </c>
      <c r="AI1855" s="307">
        <v>0.81994783194823051</v>
      </c>
      <c r="AJ1855" s="50" t="s">
        <v>0</v>
      </c>
      <c r="AK1855" s="307">
        <v>125.92893647817139</v>
      </c>
      <c r="AL1855" s="307">
        <v>3.6104535818362788</v>
      </c>
      <c r="AN1855" s="312">
        <v>6</v>
      </c>
      <c r="AO1855" s="313" t="s">
        <v>305</v>
      </c>
      <c r="AP1855" s="313" t="s">
        <v>0</v>
      </c>
      <c r="AQ1855" s="313" t="s">
        <v>306</v>
      </c>
      <c r="AR1855" s="314" t="s">
        <v>0</v>
      </c>
      <c r="AS1855" s="314"/>
    </row>
    <row r="1856" spans="1:45" x14ac:dyDescent="0.2">
      <c r="A1856" s="306" t="s">
        <v>2033</v>
      </c>
      <c r="B1856" s="50" t="s">
        <v>310</v>
      </c>
      <c r="C1856" s="50" t="s">
        <v>295</v>
      </c>
      <c r="D1856" s="50" t="s">
        <v>778</v>
      </c>
      <c r="E1856" s="50" t="s">
        <v>679</v>
      </c>
      <c r="F1856" s="50" t="s">
        <v>680</v>
      </c>
      <c r="G1856" s="50" t="s">
        <v>681</v>
      </c>
      <c r="H1856" s="50" t="s">
        <v>1091</v>
      </c>
      <c r="I1856" s="50" t="s">
        <v>1117</v>
      </c>
      <c r="J1856" s="50" t="s">
        <v>1111</v>
      </c>
      <c r="K1856" s="50" t="s">
        <v>1112</v>
      </c>
      <c r="L1856" s="307">
        <v>1920.4759150820171</v>
      </c>
      <c r="M1856" s="308">
        <v>900</v>
      </c>
      <c r="N1856" s="307">
        <v>1727.869139147833</v>
      </c>
      <c r="O1856" s="50" t="s">
        <v>2007</v>
      </c>
      <c r="Q1856" s="50" t="s">
        <v>300</v>
      </c>
      <c r="R1856" s="50" t="s">
        <v>1091</v>
      </c>
      <c r="T1856" s="308">
        <v>727.16</v>
      </c>
      <c r="U1856" s="309">
        <v>13</v>
      </c>
      <c r="V1856" s="310">
        <v>45200</v>
      </c>
      <c r="W1856" s="310">
        <v>45930</v>
      </c>
      <c r="X1856" s="50" t="s">
        <v>3322</v>
      </c>
      <c r="Y1856" s="50" t="s">
        <v>1117</v>
      </c>
      <c r="AA1856" s="50" t="s">
        <v>1112</v>
      </c>
      <c r="AD1856" s="50" t="s">
        <v>304</v>
      </c>
      <c r="AE1856" s="310">
        <v>44725</v>
      </c>
      <c r="AF1856" s="306" t="s">
        <v>2642</v>
      </c>
      <c r="AG1856" s="307">
        <v>0.90225067323254815</v>
      </c>
      <c r="AH1856" s="307">
        <v>0.94098662748906114</v>
      </c>
      <c r="AI1856" s="307">
        <v>0.98876546400095677</v>
      </c>
      <c r="AJ1856" s="306" t="s">
        <v>0</v>
      </c>
      <c r="AK1856" s="307">
        <v>104.4037875132444</v>
      </c>
      <c r="AL1856" s="307">
        <v>4.205528159819826</v>
      </c>
      <c r="AN1856" s="312">
        <v>6</v>
      </c>
      <c r="AO1856" s="313" t="s">
        <v>305</v>
      </c>
      <c r="AP1856" s="313" t="s">
        <v>0</v>
      </c>
      <c r="AQ1856" s="313" t="s">
        <v>306</v>
      </c>
      <c r="AR1856" s="314" t="s">
        <v>0</v>
      </c>
      <c r="AS1856" s="314"/>
    </row>
    <row r="1857" spans="1:46" x14ac:dyDescent="0.2">
      <c r="A1857" s="306" t="s">
        <v>2035</v>
      </c>
      <c r="B1857" s="50" t="s">
        <v>310</v>
      </c>
      <c r="C1857" s="50" t="s">
        <v>295</v>
      </c>
      <c r="D1857" s="50" t="s">
        <v>778</v>
      </c>
      <c r="E1857" s="50" t="s">
        <v>679</v>
      </c>
      <c r="F1857" s="50" t="s">
        <v>680</v>
      </c>
      <c r="G1857" s="50" t="s">
        <v>681</v>
      </c>
      <c r="H1857" s="50" t="s">
        <v>1091</v>
      </c>
      <c r="I1857" s="50" t="s">
        <v>1117</v>
      </c>
      <c r="J1857" s="50" t="s">
        <v>1111</v>
      </c>
      <c r="K1857" s="50" t="s">
        <v>1120</v>
      </c>
      <c r="L1857" s="307">
        <v>1776.3</v>
      </c>
      <c r="M1857" s="308">
        <v>900</v>
      </c>
      <c r="N1857" s="307">
        <v>1653.19</v>
      </c>
      <c r="O1857" s="50" t="s">
        <v>2013</v>
      </c>
      <c r="Q1857" s="50" t="s">
        <v>300</v>
      </c>
      <c r="R1857" s="50" t="s">
        <v>1091</v>
      </c>
      <c r="T1857" s="308">
        <v>727.16</v>
      </c>
      <c r="U1857" s="309">
        <v>13</v>
      </c>
      <c r="V1857" s="310">
        <v>45200</v>
      </c>
      <c r="W1857" s="310">
        <v>45930</v>
      </c>
      <c r="X1857" s="50" t="s">
        <v>3322</v>
      </c>
      <c r="Y1857" s="50" t="s">
        <v>1117</v>
      </c>
      <c r="AD1857" s="50" t="s">
        <v>304</v>
      </c>
      <c r="AE1857" s="310">
        <v>44725</v>
      </c>
      <c r="AF1857" s="306" t="s">
        <v>2642</v>
      </c>
      <c r="AG1857" s="307">
        <v>0.28999999999999998</v>
      </c>
      <c r="AH1857" s="307">
        <v>0.28999999999999998</v>
      </c>
      <c r="AI1857" s="307">
        <v>1.8</v>
      </c>
      <c r="AJ1857" s="50" t="s">
        <v>181</v>
      </c>
      <c r="AK1857" s="307">
        <v>16.39</v>
      </c>
      <c r="AL1857" s="307">
        <v>0</v>
      </c>
      <c r="AN1857" s="312">
        <v>6</v>
      </c>
      <c r="AO1857" s="313" t="s">
        <v>305</v>
      </c>
      <c r="AP1857" s="313" t="s">
        <v>0</v>
      </c>
      <c r="AQ1857" s="313" t="s">
        <v>306</v>
      </c>
      <c r="AR1857" s="314" t="s">
        <v>0</v>
      </c>
      <c r="AS1857" s="314"/>
    </row>
    <row r="1858" spans="1:46" x14ac:dyDescent="0.2">
      <c r="A1858" s="306" t="s">
        <v>2036</v>
      </c>
      <c r="B1858" s="50" t="s">
        <v>310</v>
      </c>
      <c r="C1858" s="50" t="s">
        <v>295</v>
      </c>
      <c r="D1858" s="50" t="s">
        <v>778</v>
      </c>
      <c r="E1858" s="50" t="s">
        <v>679</v>
      </c>
      <c r="F1858" s="50" t="s">
        <v>680</v>
      </c>
      <c r="G1858" s="50" t="s">
        <v>681</v>
      </c>
      <c r="H1858" s="50" t="s">
        <v>1091</v>
      </c>
      <c r="I1858" s="50" t="s">
        <v>688</v>
      </c>
      <c r="J1858" s="50" t="s">
        <v>1111</v>
      </c>
      <c r="K1858" s="50" t="s">
        <v>1115</v>
      </c>
      <c r="L1858" s="307">
        <v>1466.07</v>
      </c>
      <c r="M1858" s="308">
        <v>800</v>
      </c>
      <c r="N1858" s="307">
        <v>1318.23</v>
      </c>
      <c r="O1858" s="50" t="s">
        <v>2015</v>
      </c>
      <c r="Q1858" s="50" t="s">
        <v>300</v>
      </c>
      <c r="R1858" s="50" t="s">
        <v>1091</v>
      </c>
      <c r="T1858" s="308">
        <v>775.88</v>
      </c>
      <c r="U1858" s="309">
        <v>13</v>
      </c>
      <c r="V1858" s="310">
        <v>45200</v>
      </c>
      <c r="W1858" s="310">
        <v>45930</v>
      </c>
      <c r="X1858" s="50" t="s">
        <v>3322</v>
      </c>
      <c r="Y1858" s="50" t="s">
        <v>688</v>
      </c>
      <c r="AA1858" s="50" t="s">
        <v>1115</v>
      </c>
      <c r="AD1858" s="50" t="s">
        <v>304</v>
      </c>
      <c r="AE1858" s="310">
        <v>44725</v>
      </c>
      <c r="AF1858" s="306" t="s">
        <v>2642</v>
      </c>
      <c r="AG1858" s="307">
        <v>0.17963499999999999</v>
      </c>
      <c r="AH1858" s="307">
        <v>0.18</v>
      </c>
      <c r="AI1858" s="307">
        <v>0.83</v>
      </c>
      <c r="AJ1858" s="306" t="s">
        <v>0</v>
      </c>
      <c r="AK1858" s="307">
        <v>39.54</v>
      </c>
      <c r="AL1858" s="307">
        <v>1.048461538461539</v>
      </c>
      <c r="AN1858" s="312">
        <v>6</v>
      </c>
      <c r="AO1858" s="313" t="s">
        <v>305</v>
      </c>
      <c r="AP1858" s="313" t="s">
        <v>0</v>
      </c>
      <c r="AQ1858" s="313" t="s">
        <v>306</v>
      </c>
      <c r="AR1858" s="314" t="s">
        <v>0</v>
      </c>
      <c r="AS1858" s="314"/>
    </row>
    <row r="1859" spans="1:46" x14ac:dyDescent="0.2">
      <c r="A1859" s="306" t="s">
        <v>2038</v>
      </c>
      <c r="B1859" s="50" t="s">
        <v>310</v>
      </c>
      <c r="C1859" s="50" t="s">
        <v>295</v>
      </c>
      <c r="D1859" s="50" t="s">
        <v>778</v>
      </c>
      <c r="E1859" s="50" t="s">
        <v>679</v>
      </c>
      <c r="F1859" s="50" t="s">
        <v>680</v>
      </c>
      <c r="G1859" s="50" t="s">
        <v>681</v>
      </c>
      <c r="H1859" s="50" t="s">
        <v>1091</v>
      </c>
      <c r="I1859" s="50" t="s">
        <v>1117</v>
      </c>
      <c r="J1859" s="50" t="s">
        <v>1111</v>
      </c>
      <c r="K1859" s="50" t="s">
        <v>1115</v>
      </c>
      <c r="L1859" s="307">
        <v>1849.3</v>
      </c>
      <c r="M1859" s="308">
        <v>900</v>
      </c>
      <c r="N1859" s="307">
        <v>1662.81</v>
      </c>
      <c r="O1859" s="50" t="s">
        <v>2019</v>
      </c>
      <c r="Q1859" s="50" t="s">
        <v>300</v>
      </c>
      <c r="R1859" s="50" t="s">
        <v>1091</v>
      </c>
      <c r="T1859" s="308">
        <v>775.88</v>
      </c>
      <c r="U1859" s="309">
        <v>13</v>
      </c>
      <c r="V1859" s="310">
        <v>45200</v>
      </c>
      <c r="W1859" s="310">
        <v>45930</v>
      </c>
      <c r="X1859" s="50" t="s">
        <v>3322</v>
      </c>
      <c r="Y1859" s="50" t="s">
        <v>1117</v>
      </c>
      <c r="AA1859" s="50" t="s">
        <v>1115</v>
      </c>
      <c r="AD1859" s="50" t="s">
        <v>304</v>
      </c>
      <c r="AE1859" s="310">
        <v>44725</v>
      </c>
      <c r="AF1859" s="306" t="s">
        <v>2642</v>
      </c>
      <c r="AG1859" s="307">
        <v>0.22659099999999999</v>
      </c>
      <c r="AH1859" s="307">
        <v>0.23</v>
      </c>
      <c r="AI1859" s="307">
        <v>1.05</v>
      </c>
      <c r="AJ1859" s="50" t="s">
        <v>181</v>
      </c>
      <c r="AK1859" s="307">
        <v>27.01</v>
      </c>
      <c r="AL1859" s="307">
        <v>1.323076923076923</v>
      </c>
      <c r="AN1859" s="312">
        <v>6</v>
      </c>
      <c r="AO1859" s="313" t="s">
        <v>305</v>
      </c>
      <c r="AP1859" s="313" t="s">
        <v>0</v>
      </c>
      <c r="AQ1859" s="313" t="s">
        <v>306</v>
      </c>
      <c r="AR1859" s="314" t="s">
        <v>0</v>
      </c>
      <c r="AS1859" s="314"/>
    </row>
    <row r="1860" spans="1:46" x14ac:dyDescent="0.2">
      <c r="A1860" s="306" t="s">
        <v>2040</v>
      </c>
      <c r="B1860" s="50" t="s">
        <v>294</v>
      </c>
      <c r="C1860" s="50" t="s">
        <v>295</v>
      </c>
      <c r="D1860" s="50" t="s">
        <v>778</v>
      </c>
      <c r="E1860" s="50" t="s">
        <v>679</v>
      </c>
      <c r="F1860" s="50" t="s">
        <v>680</v>
      </c>
      <c r="G1860" s="50" t="s">
        <v>681</v>
      </c>
      <c r="H1860" s="50" t="s">
        <v>1091</v>
      </c>
      <c r="I1860" s="50" t="s">
        <v>689</v>
      </c>
      <c r="J1860" s="50" t="s">
        <v>1114</v>
      </c>
      <c r="K1860" s="50" t="s">
        <v>1120</v>
      </c>
      <c r="L1860" s="307">
        <v>1912.85</v>
      </c>
      <c r="M1860" s="308">
        <v>1100</v>
      </c>
      <c r="N1860" s="307">
        <v>1719.95</v>
      </c>
      <c r="O1860" s="50" t="s">
        <v>1689</v>
      </c>
      <c r="Q1860" s="50" t="s">
        <v>319</v>
      </c>
      <c r="R1860" s="50" t="s">
        <v>1091</v>
      </c>
      <c r="S1860" s="50" t="s">
        <v>1120</v>
      </c>
      <c r="T1860" s="308">
        <v>3693.66</v>
      </c>
      <c r="U1860" s="309">
        <v>15</v>
      </c>
      <c r="V1860" s="310">
        <v>45200</v>
      </c>
      <c r="W1860" s="310">
        <v>45930</v>
      </c>
      <c r="X1860" s="50" t="s">
        <v>3322</v>
      </c>
      <c r="Y1860" s="50" t="s">
        <v>689</v>
      </c>
      <c r="AD1860" s="50" t="s">
        <v>304</v>
      </c>
      <c r="AE1860" s="310">
        <v>44725</v>
      </c>
      <c r="AF1860" s="306" t="s">
        <v>2642</v>
      </c>
      <c r="AG1860" s="307">
        <v>0.234378</v>
      </c>
      <c r="AH1860" s="307">
        <v>0.23</v>
      </c>
      <c r="AI1860" s="307">
        <v>0.25</v>
      </c>
      <c r="AJ1860" s="306" t="s">
        <v>0</v>
      </c>
      <c r="AK1860" s="307">
        <v>179.43</v>
      </c>
      <c r="AL1860" s="307">
        <v>1.1859999999999999</v>
      </c>
      <c r="AN1860" s="312">
        <v>6</v>
      </c>
      <c r="AO1860" s="313" t="s">
        <v>305</v>
      </c>
      <c r="AP1860" s="313" t="s">
        <v>0</v>
      </c>
      <c r="AQ1860" s="313" t="s">
        <v>306</v>
      </c>
      <c r="AR1860" s="314" t="s">
        <v>0</v>
      </c>
      <c r="AS1860" s="314"/>
    </row>
    <row r="1861" spans="1:46" x14ac:dyDescent="0.2">
      <c r="A1861" s="306" t="s">
        <v>2041</v>
      </c>
      <c r="B1861" s="50" t="s">
        <v>294</v>
      </c>
      <c r="C1861" s="50" t="s">
        <v>295</v>
      </c>
      <c r="D1861" s="50" t="s">
        <v>778</v>
      </c>
      <c r="E1861" s="50" t="s">
        <v>679</v>
      </c>
      <c r="F1861" s="50" t="s">
        <v>680</v>
      </c>
      <c r="G1861" s="50" t="s">
        <v>681</v>
      </c>
      <c r="H1861" s="50" t="s">
        <v>1091</v>
      </c>
      <c r="I1861" s="50" t="s">
        <v>689</v>
      </c>
      <c r="J1861" s="50" t="s">
        <v>1114</v>
      </c>
      <c r="L1861" s="307">
        <v>1912.85</v>
      </c>
      <c r="M1861" s="308">
        <v>1100</v>
      </c>
      <c r="N1861" s="307">
        <v>1778.6</v>
      </c>
      <c r="O1861" s="50" t="s">
        <v>2857</v>
      </c>
      <c r="Q1861" s="50" t="s">
        <v>319</v>
      </c>
      <c r="R1861" s="50" t="s">
        <v>1091</v>
      </c>
      <c r="T1861" s="308">
        <v>3522.89</v>
      </c>
      <c r="U1861" s="309">
        <v>15</v>
      </c>
      <c r="V1861" s="310">
        <v>45200</v>
      </c>
      <c r="W1861" s="310">
        <v>45930</v>
      </c>
      <c r="X1861" s="50" t="s">
        <v>3322</v>
      </c>
      <c r="Y1861" s="50" t="s">
        <v>689</v>
      </c>
      <c r="AD1861" s="50" t="s">
        <v>304</v>
      </c>
      <c r="AE1861" s="310">
        <v>44725</v>
      </c>
      <c r="AF1861" s="306" t="s">
        <v>2642</v>
      </c>
      <c r="AG1861" s="307">
        <v>0.42</v>
      </c>
      <c r="AH1861" s="307">
        <v>0.42</v>
      </c>
      <c r="AI1861" s="307">
        <v>0.53</v>
      </c>
      <c r="AJ1861" s="50" t="s">
        <v>0</v>
      </c>
      <c r="AK1861" s="307">
        <v>153.37</v>
      </c>
      <c r="AL1861" s="307">
        <v>0.91</v>
      </c>
      <c r="AN1861" s="312">
        <v>6</v>
      </c>
      <c r="AO1861" s="313" t="s">
        <v>305</v>
      </c>
      <c r="AP1861" s="313" t="s">
        <v>0</v>
      </c>
      <c r="AQ1861" s="313" t="s">
        <v>306</v>
      </c>
      <c r="AR1861" s="314" t="s">
        <v>0</v>
      </c>
      <c r="AS1861" s="314"/>
    </row>
    <row r="1862" spans="1:46" x14ac:dyDescent="0.2">
      <c r="A1862" s="306" t="s">
        <v>2042</v>
      </c>
      <c r="B1862" s="50" t="s">
        <v>294</v>
      </c>
      <c r="C1862" s="50" t="s">
        <v>295</v>
      </c>
      <c r="D1862" s="50" t="s">
        <v>778</v>
      </c>
      <c r="E1862" s="50" t="s">
        <v>679</v>
      </c>
      <c r="F1862" s="50" t="s">
        <v>680</v>
      </c>
      <c r="G1862" s="50" t="s">
        <v>681</v>
      </c>
      <c r="H1862" s="50" t="s">
        <v>1091</v>
      </c>
      <c r="J1862" s="50" t="s">
        <v>1116</v>
      </c>
      <c r="K1862" s="50" t="s">
        <v>1112</v>
      </c>
      <c r="L1862" s="307">
        <v>1047.3699194480801</v>
      </c>
      <c r="M1862" s="308">
        <v>700</v>
      </c>
      <c r="N1862" s="307">
        <v>941.75</v>
      </c>
      <c r="O1862" s="50" t="s">
        <v>2858</v>
      </c>
      <c r="Q1862" s="50" t="s">
        <v>300</v>
      </c>
      <c r="R1862" s="50" t="s">
        <v>1091</v>
      </c>
      <c r="T1862" s="308">
        <v>549.22</v>
      </c>
      <c r="U1862" s="309">
        <v>13</v>
      </c>
      <c r="V1862" s="310">
        <v>45200</v>
      </c>
      <c r="W1862" s="310">
        <v>45930</v>
      </c>
      <c r="X1862" s="50" t="s">
        <v>3322</v>
      </c>
      <c r="AA1862" s="50" t="s">
        <v>1112</v>
      </c>
      <c r="AD1862" s="50" t="s">
        <v>360</v>
      </c>
      <c r="AF1862" s="306"/>
      <c r="AG1862" s="307">
        <v>0.1231510327286722</v>
      </c>
      <c r="AH1862" s="307">
        <v>0.12833237806156181</v>
      </c>
      <c r="AI1862" s="307">
        <v>0.48654961714489869</v>
      </c>
      <c r="AJ1862" s="306" t="s">
        <v>0</v>
      </c>
      <c r="AK1862" s="307">
        <v>38.984879614772687</v>
      </c>
      <c r="AL1862" s="307">
        <v>0.74927232698977997</v>
      </c>
      <c r="AN1862" s="312">
        <v>6</v>
      </c>
      <c r="AO1862" s="313" t="s">
        <v>305</v>
      </c>
      <c r="AP1862" s="313" t="s">
        <v>0</v>
      </c>
      <c r="AQ1862" s="313" t="s">
        <v>306</v>
      </c>
      <c r="AR1862" s="314" t="s">
        <v>0</v>
      </c>
      <c r="AS1862" s="314"/>
    </row>
    <row r="1863" spans="1:46" x14ac:dyDescent="0.2">
      <c r="A1863" s="306" t="s">
        <v>2044</v>
      </c>
      <c r="B1863" s="50" t="s">
        <v>294</v>
      </c>
      <c r="C1863" s="50" t="s">
        <v>295</v>
      </c>
      <c r="D1863" s="50" t="s">
        <v>778</v>
      </c>
      <c r="E1863" s="50" t="s">
        <v>679</v>
      </c>
      <c r="F1863" s="50" t="s">
        <v>680</v>
      </c>
      <c r="G1863" s="50" t="s">
        <v>681</v>
      </c>
      <c r="H1863" s="50" t="s">
        <v>1091</v>
      </c>
      <c r="J1863" s="50" t="s">
        <v>1116</v>
      </c>
      <c r="K1863" s="50" t="s">
        <v>1120</v>
      </c>
      <c r="L1863" s="307">
        <v>1237.69</v>
      </c>
      <c r="M1863" s="308">
        <v>700</v>
      </c>
      <c r="N1863" s="307">
        <v>1152.56</v>
      </c>
      <c r="O1863" s="306" t="s">
        <v>2859</v>
      </c>
      <c r="Q1863" s="50" t="s">
        <v>300</v>
      </c>
      <c r="R1863" s="50" t="s">
        <v>1091</v>
      </c>
      <c r="T1863" s="308">
        <v>549.22</v>
      </c>
      <c r="U1863" s="306">
        <v>13</v>
      </c>
      <c r="V1863" s="310">
        <v>45200</v>
      </c>
      <c r="W1863" s="310">
        <v>45930</v>
      </c>
      <c r="X1863" s="50" t="s">
        <v>3322</v>
      </c>
      <c r="AD1863" s="50" t="s">
        <v>360</v>
      </c>
      <c r="AF1863" s="306"/>
      <c r="AG1863" s="307">
        <v>0.27</v>
      </c>
      <c r="AH1863" s="307">
        <v>0.27</v>
      </c>
      <c r="AI1863" s="307">
        <v>2.3199999999999998</v>
      </c>
      <c r="AJ1863" s="306" t="s">
        <v>181</v>
      </c>
      <c r="AK1863" s="307">
        <v>-2.42</v>
      </c>
      <c r="AL1863" s="307">
        <v>0</v>
      </c>
      <c r="AN1863" s="312">
        <v>6</v>
      </c>
      <c r="AO1863" s="313" t="s">
        <v>305</v>
      </c>
      <c r="AP1863" s="313" t="s">
        <v>0</v>
      </c>
      <c r="AQ1863" s="313" t="s">
        <v>306</v>
      </c>
      <c r="AR1863" s="314" t="s">
        <v>0</v>
      </c>
      <c r="AS1863" s="314"/>
      <c r="AT1863" s="323"/>
    </row>
    <row r="1864" spans="1:46" x14ac:dyDescent="0.2">
      <c r="A1864" s="306" t="s">
        <v>2045</v>
      </c>
      <c r="B1864" s="50" t="s">
        <v>294</v>
      </c>
      <c r="C1864" s="50" t="s">
        <v>295</v>
      </c>
      <c r="D1864" s="50" t="s">
        <v>778</v>
      </c>
      <c r="E1864" s="50" t="s">
        <v>679</v>
      </c>
      <c r="F1864" s="50" t="s">
        <v>680</v>
      </c>
      <c r="G1864" s="50" t="s">
        <v>681</v>
      </c>
      <c r="H1864" s="50" t="s">
        <v>1091</v>
      </c>
      <c r="J1864" s="50" t="s">
        <v>1116</v>
      </c>
      <c r="K1864" s="50" t="s">
        <v>1115</v>
      </c>
      <c r="L1864" s="307">
        <v>1593.4369547005431</v>
      </c>
      <c r="M1864" s="308">
        <v>700</v>
      </c>
      <c r="N1864" s="307">
        <v>1432.75</v>
      </c>
      <c r="O1864" s="306" t="s">
        <v>2860</v>
      </c>
      <c r="Q1864" s="50" t="s">
        <v>300</v>
      </c>
      <c r="R1864" s="50" t="s">
        <v>1091</v>
      </c>
      <c r="T1864" s="308">
        <v>549.22</v>
      </c>
      <c r="U1864" s="309">
        <v>13</v>
      </c>
      <c r="V1864" s="310">
        <v>45200</v>
      </c>
      <c r="W1864" s="310">
        <v>45930</v>
      </c>
      <c r="X1864" s="50" t="s">
        <v>3322</v>
      </c>
      <c r="AA1864" s="50" t="s">
        <v>1115</v>
      </c>
      <c r="AD1864" s="50" t="s">
        <v>360</v>
      </c>
      <c r="AF1864" s="306"/>
      <c r="AG1864" s="307">
        <v>0.1873582608356836</v>
      </c>
      <c r="AH1864" s="307">
        <v>0.19524100309817111</v>
      </c>
      <c r="AI1864" s="307">
        <v>0.74022188899851715</v>
      </c>
      <c r="AJ1864" s="306" t="s">
        <v>0</v>
      </c>
      <c r="AK1864" s="307">
        <v>18.458853330243091</v>
      </c>
      <c r="AL1864" s="307">
        <v>1.1399202829780799</v>
      </c>
      <c r="AN1864" s="312">
        <v>6</v>
      </c>
      <c r="AO1864" s="313" t="s">
        <v>305</v>
      </c>
      <c r="AP1864" s="313" t="s">
        <v>0</v>
      </c>
      <c r="AQ1864" s="313" t="s">
        <v>306</v>
      </c>
      <c r="AR1864" s="314" t="s">
        <v>0</v>
      </c>
      <c r="AS1864" s="314"/>
      <c r="AT1864" s="323"/>
    </row>
    <row r="1865" spans="1:46" x14ac:dyDescent="0.2">
      <c r="A1865" s="306" t="s">
        <v>2047</v>
      </c>
      <c r="B1865" s="50" t="s">
        <v>308</v>
      </c>
      <c r="C1865" s="50" t="s">
        <v>295</v>
      </c>
      <c r="D1865" s="50" t="s">
        <v>778</v>
      </c>
      <c r="E1865" s="50" t="s">
        <v>679</v>
      </c>
      <c r="F1865" s="50" t="s">
        <v>680</v>
      </c>
      <c r="G1865" s="50" t="s">
        <v>681</v>
      </c>
      <c r="H1865" s="50" t="s">
        <v>1091</v>
      </c>
      <c r="I1865" s="50" t="s">
        <v>689</v>
      </c>
      <c r="J1865" s="50" t="s">
        <v>1114</v>
      </c>
      <c r="K1865" s="50" t="s">
        <v>1120</v>
      </c>
      <c r="L1865" s="307">
        <v>1977.1</v>
      </c>
      <c r="M1865" s="308">
        <v>1100</v>
      </c>
      <c r="N1865" s="307">
        <v>1777.72</v>
      </c>
      <c r="O1865" s="306" t="s">
        <v>1689</v>
      </c>
      <c r="Q1865" s="50" t="s">
        <v>319</v>
      </c>
      <c r="R1865" s="50" t="s">
        <v>1091</v>
      </c>
      <c r="S1865" s="50" t="s">
        <v>1120</v>
      </c>
      <c r="T1865" s="308">
        <v>3693.66</v>
      </c>
      <c r="U1865" s="309">
        <v>15</v>
      </c>
      <c r="V1865" s="310">
        <v>45200</v>
      </c>
      <c r="W1865" s="310">
        <v>45930</v>
      </c>
      <c r="X1865" s="50" t="s">
        <v>3322</v>
      </c>
      <c r="Y1865" s="50" t="s">
        <v>689</v>
      </c>
      <c r="AD1865" s="50" t="s">
        <v>304</v>
      </c>
      <c r="AE1865" s="310">
        <v>44725</v>
      </c>
      <c r="AF1865" s="306" t="s">
        <v>2642</v>
      </c>
      <c r="AG1865" s="307">
        <v>0.24224999999999999</v>
      </c>
      <c r="AH1865" s="307">
        <v>0.24</v>
      </c>
      <c r="AI1865" s="307">
        <v>0.26</v>
      </c>
      <c r="AJ1865" s="306" t="s">
        <v>0</v>
      </c>
      <c r="AK1865" s="307">
        <v>172.91</v>
      </c>
      <c r="AL1865" s="307">
        <v>1.226</v>
      </c>
      <c r="AN1865" s="312">
        <v>6</v>
      </c>
      <c r="AO1865" s="313" t="s">
        <v>305</v>
      </c>
      <c r="AP1865" s="313" t="s">
        <v>0</v>
      </c>
      <c r="AQ1865" s="313" t="s">
        <v>306</v>
      </c>
      <c r="AR1865" s="314" t="s">
        <v>0</v>
      </c>
      <c r="AS1865" s="314"/>
      <c r="AT1865" s="323"/>
    </row>
    <row r="1866" spans="1:46" x14ac:dyDescent="0.2">
      <c r="A1866" s="306" t="s">
        <v>2048</v>
      </c>
      <c r="B1866" s="50" t="s">
        <v>308</v>
      </c>
      <c r="C1866" s="50" t="s">
        <v>295</v>
      </c>
      <c r="D1866" s="50" t="s">
        <v>778</v>
      </c>
      <c r="E1866" s="50" t="s">
        <v>679</v>
      </c>
      <c r="F1866" s="50" t="s">
        <v>680</v>
      </c>
      <c r="G1866" s="50" t="s">
        <v>681</v>
      </c>
      <c r="H1866" s="50" t="s">
        <v>1091</v>
      </c>
      <c r="I1866" s="50" t="s">
        <v>689</v>
      </c>
      <c r="J1866" s="50" t="s">
        <v>1114</v>
      </c>
      <c r="L1866" s="307">
        <v>1977.1</v>
      </c>
      <c r="M1866" s="308">
        <v>1100</v>
      </c>
      <c r="N1866" s="307">
        <v>1830.52</v>
      </c>
      <c r="O1866" s="306" t="s">
        <v>2857</v>
      </c>
      <c r="Q1866" s="50" t="s">
        <v>319</v>
      </c>
      <c r="R1866" s="50" t="s">
        <v>1091</v>
      </c>
      <c r="T1866" s="308">
        <v>3522.89</v>
      </c>
      <c r="U1866" s="309">
        <v>15</v>
      </c>
      <c r="V1866" s="310">
        <v>45200</v>
      </c>
      <c r="W1866" s="310">
        <v>45930</v>
      </c>
      <c r="X1866" s="50" t="s">
        <v>3322</v>
      </c>
      <c r="Y1866" s="50" t="s">
        <v>689</v>
      </c>
      <c r="AD1866" s="50" t="s">
        <v>304</v>
      </c>
      <c r="AE1866" s="310">
        <v>44725</v>
      </c>
      <c r="AF1866" s="306" t="s">
        <v>2642</v>
      </c>
      <c r="AG1866" s="307">
        <v>0.44</v>
      </c>
      <c r="AH1866" s="307">
        <v>0.43</v>
      </c>
      <c r="AI1866" s="307">
        <v>0.54</v>
      </c>
      <c r="AJ1866" s="306" t="s">
        <v>0</v>
      </c>
      <c r="AK1866" s="307">
        <v>147.66</v>
      </c>
      <c r="AL1866" s="307">
        <v>0.93</v>
      </c>
      <c r="AN1866" s="312">
        <v>6</v>
      </c>
      <c r="AO1866" s="313" t="s">
        <v>305</v>
      </c>
      <c r="AP1866" s="313" t="s">
        <v>0</v>
      </c>
      <c r="AQ1866" s="313" t="s">
        <v>306</v>
      </c>
      <c r="AR1866" s="314" t="s">
        <v>0</v>
      </c>
      <c r="AS1866" s="314"/>
      <c r="AT1866" s="323"/>
    </row>
    <row r="1867" spans="1:46" x14ac:dyDescent="0.2">
      <c r="A1867" s="306" t="s">
        <v>2049</v>
      </c>
      <c r="B1867" s="50" t="s">
        <v>308</v>
      </c>
      <c r="C1867" s="50" t="s">
        <v>295</v>
      </c>
      <c r="D1867" s="50" t="s">
        <v>778</v>
      </c>
      <c r="E1867" s="50" t="s">
        <v>679</v>
      </c>
      <c r="F1867" s="50" t="s">
        <v>680</v>
      </c>
      <c r="G1867" s="50" t="s">
        <v>681</v>
      </c>
      <c r="H1867" s="50" t="s">
        <v>1091</v>
      </c>
      <c r="J1867" s="50" t="s">
        <v>1116</v>
      </c>
      <c r="K1867" s="50" t="s">
        <v>1112</v>
      </c>
      <c r="L1867" s="307">
        <v>1039.028773288419</v>
      </c>
      <c r="M1867" s="308">
        <v>700</v>
      </c>
      <c r="N1867" s="307">
        <v>934.25</v>
      </c>
      <c r="O1867" s="306" t="s">
        <v>2858</v>
      </c>
      <c r="Q1867" s="50" t="s">
        <v>300</v>
      </c>
      <c r="R1867" s="50" t="s">
        <v>1091</v>
      </c>
      <c r="T1867" s="308">
        <v>549.22</v>
      </c>
      <c r="U1867" s="309">
        <v>13</v>
      </c>
      <c r="V1867" s="310">
        <v>45200</v>
      </c>
      <c r="W1867" s="310">
        <v>45930</v>
      </c>
      <c r="X1867" s="50" t="s">
        <v>3322</v>
      </c>
      <c r="AA1867" s="50" t="s">
        <v>1112</v>
      </c>
      <c r="AD1867" s="50" t="s">
        <v>360</v>
      </c>
      <c r="AF1867" s="306"/>
      <c r="AG1867" s="307">
        <v>0.1221702705885447</v>
      </c>
      <c r="AH1867" s="307">
        <v>0.12731035222088041</v>
      </c>
      <c r="AI1867" s="307">
        <v>0.48267478610843811</v>
      </c>
      <c r="AJ1867" s="306" t="s">
        <v>0</v>
      </c>
      <c r="AK1867" s="307">
        <v>39.465710064486359</v>
      </c>
      <c r="AL1867" s="307">
        <v>0.74330519935248429</v>
      </c>
      <c r="AN1867" s="312">
        <v>6</v>
      </c>
      <c r="AO1867" s="313" t="s">
        <v>305</v>
      </c>
      <c r="AP1867" s="313" t="s">
        <v>0</v>
      </c>
      <c r="AQ1867" s="313" t="s">
        <v>306</v>
      </c>
      <c r="AR1867" s="314" t="s">
        <v>0</v>
      </c>
      <c r="AS1867" s="314"/>
      <c r="AT1867" s="323"/>
    </row>
    <row r="1868" spans="1:46" x14ac:dyDescent="0.2">
      <c r="A1868" s="306" t="s">
        <v>2051</v>
      </c>
      <c r="B1868" s="50" t="s">
        <v>308</v>
      </c>
      <c r="C1868" s="50" t="s">
        <v>295</v>
      </c>
      <c r="D1868" s="50" t="s">
        <v>778</v>
      </c>
      <c r="E1868" s="50" t="s">
        <v>679</v>
      </c>
      <c r="F1868" s="50" t="s">
        <v>680</v>
      </c>
      <c r="G1868" s="50" t="s">
        <v>681</v>
      </c>
      <c r="H1868" s="50" t="s">
        <v>1091</v>
      </c>
      <c r="J1868" s="50" t="s">
        <v>1116</v>
      </c>
      <c r="K1868" s="50" t="s">
        <v>1120</v>
      </c>
      <c r="L1868" s="307">
        <v>1200.22</v>
      </c>
      <c r="M1868" s="308">
        <v>700</v>
      </c>
      <c r="N1868" s="307">
        <v>1117.67</v>
      </c>
      <c r="O1868" s="306" t="s">
        <v>2859</v>
      </c>
      <c r="Q1868" s="50" t="s">
        <v>300</v>
      </c>
      <c r="R1868" s="50" t="s">
        <v>1091</v>
      </c>
      <c r="T1868" s="308">
        <v>549.22</v>
      </c>
      <c r="U1868" s="309">
        <v>13</v>
      </c>
      <c r="V1868" s="310">
        <v>45200</v>
      </c>
      <c r="W1868" s="310">
        <v>45930</v>
      </c>
      <c r="X1868" s="50" t="s">
        <v>3322</v>
      </c>
      <c r="AD1868" s="50" t="s">
        <v>360</v>
      </c>
      <c r="AF1868" s="306"/>
      <c r="AG1868" s="307">
        <v>0.26</v>
      </c>
      <c r="AH1868" s="307">
        <v>0.27</v>
      </c>
      <c r="AI1868" s="307">
        <v>2.25</v>
      </c>
      <c r="AJ1868" s="306" t="s">
        <v>181</v>
      </c>
      <c r="AK1868" s="307">
        <v>-1.01</v>
      </c>
      <c r="AL1868" s="307">
        <v>0</v>
      </c>
      <c r="AN1868" s="312">
        <v>6</v>
      </c>
      <c r="AO1868" s="313" t="s">
        <v>305</v>
      </c>
      <c r="AP1868" s="313" t="s">
        <v>0</v>
      </c>
      <c r="AQ1868" s="313" t="s">
        <v>306</v>
      </c>
      <c r="AR1868" s="314" t="s">
        <v>0</v>
      </c>
      <c r="AS1868" s="314"/>
      <c r="AT1868" s="323"/>
    </row>
    <row r="1869" spans="1:46" x14ac:dyDescent="0.2">
      <c r="A1869" s="306" t="s">
        <v>2052</v>
      </c>
      <c r="B1869" s="50" t="s">
        <v>308</v>
      </c>
      <c r="C1869" s="50" t="s">
        <v>295</v>
      </c>
      <c r="D1869" s="50" t="s">
        <v>778</v>
      </c>
      <c r="E1869" s="50" t="s">
        <v>679</v>
      </c>
      <c r="F1869" s="50" t="s">
        <v>680</v>
      </c>
      <c r="G1869" s="50" t="s">
        <v>681</v>
      </c>
      <c r="H1869" s="50" t="s">
        <v>1091</v>
      </c>
      <c r="J1869" s="50" t="s">
        <v>1116</v>
      </c>
      <c r="K1869" s="50" t="s">
        <v>1115</v>
      </c>
      <c r="L1869" s="307">
        <v>1660.16612397783</v>
      </c>
      <c r="M1869" s="308">
        <v>700</v>
      </c>
      <c r="N1869" s="307">
        <v>1492.75</v>
      </c>
      <c r="O1869" s="306" t="s">
        <v>2860</v>
      </c>
      <c r="Q1869" s="50" t="s">
        <v>300</v>
      </c>
      <c r="R1869" s="50" t="s">
        <v>1091</v>
      </c>
      <c r="T1869" s="308">
        <v>549.22</v>
      </c>
      <c r="U1869" s="309">
        <v>13</v>
      </c>
      <c r="V1869" s="310">
        <v>45200</v>
      </c>
      <c r="W1869" s="310">
        <v>45930</v>
      </c>
      <c r="X1869" s="50" t="s">
        <v>3322</v>
      </c>
      <c r="AA1869" s="50" t="s">
        <v>1115</v>
      </c>
      <c r="AD1869" s="50" t="s">
        <v>360</v>
      </c>
      <c r="AF1869" s="306"/>
      <c r="AG1869" s="307">
        <v>0.19520435795670341</v>
      </c>
      <c r="AH1869" s="307">
        <v>0.2034172098236223</v>
      </c>
      <c r="AI1869" s="307">
        <v>0.77122053729020157</v>
      </c>
      <c r="AJ1869" s="306" t="s">
        <v>0</v>
      </c>
      <c r="AK1869" s="307">
        <v>16.876428139093679</v>
      </c>
      <c r="AL1869" s="307">
        <v>1.1876573040764471</v>
      </c>
      <c r="AN1869" s="312">
        <v>6</v>
      </c>
      <c r="AO1869" s="313" t="s">
        <v>305</v>
      </c>
      <c r="AP1869" s="313" t="s">
        <v>0</v>
      </c>
      <c r="AQ1869" s="313" t="s">
        <v>306</v>
      </c>
      <c r="AR1869" s="314" t="s">
        <v>0</v>
      </c>
      <c r="AS1869" s="314"/>
      <c r="AT1869" s="323"/>
    </row>
    <row r="1870" spans="1:46" x14ac:dyDescent="0.2">
      <c r="A1870" s="306" t="s">
        <v>2054</v>
      </c>
      <c r="B1870" s="50" t="s">
        <v>310</v>
      </c>
      <c r="C1870" s="50" t="s">
        <v>295</v>
      </c>
      <c r="D1870" s="50" t="s">
        <v>778</v>
      </c>
      <c r="E1870" s="50" t="s">
        <v>679</v>
      </c>
      <c r="F1870" s="50" t="s">
        <v>680</v>
      </c>
      <c r="G1870" s="50" t="s">
        <v>681</v>
      </c>
      <c r="H1870" s="50" t="s">
        <v>1091</v>
      </c>
      <c r="J1870" s="50" t="s">
        <v>1116</v>
      </c>
      <c r="K1870" s="50" t="s">
        <v>1112</v>
      </c>
      <c r="L1870" s="307">
        <v>1014.56141122008</v>
      </c>
      <c r="M1870" s="308">
        <v>700</v>
      </c>
      <c r="N1870" s="307">
        <v>912.25</v>
      </c>
      <c r="O1870" s="306" t="s">
        <v>2858</v>
      </c>
      <c r="Q1870" s="50" t="s">
        <v>300</v>
      </c>
      <c r="R1870" s="50" t="s">
        <v>1091</v>
      </c>
      <c r="T1870" s="308">
        <v>549.22</v>
      </c>
      <c r="U1870" s="309">
        <v>13</v>
      </c>
      <c r="V1870" s="310">
        <v>45200</v>
      </c>
      <c r="W1870" s="310">
        <v>45930</v>
      </c>
      <c r="X1870" s="50" t="s">
        <v>3322</v>
      </c>
      <c r="AA1870" s="50" t="s">
        <v>1112</v>
      </c>
      <c r="AD1870" s="50" t="s">
        <v>360</v>
      </c>
      <c r="AF1870" s="306"/>
      <c r="AG1870" s="307">
        <v>0.11929336831083751</v>
      </c>
      <c r="AH1870" s="307">
        <v>0.1243124097548816</v>
      </c>
      <c r="AI1870" s="307">
        <v>0.47130861506815369</v>
      </c>
      <c r="AJ1870" s="306" t="s">
        <v>0</v>
      </c>
      <c r="AK1870" s="307">
        <v>40.921756202773452</v>
      </c>
      <c r="AL1870" s="307">
        <v>0.72580162494974965</v>
      </c>
      <c r="AN1870" s="312">
        <v>6</v>
      </c>
      <c r="AO1870" s="313" t="s">
        <v>305</v>
      </c>
      <c r="AP1870" s="313" t="s">
        <v>0</v>
      </c>
      <c r="AQ1870" s="313" t="s">
        <v>306</v>
      </c>
      <c r="AR1870" s="314" t="s">
        <v>0</v>
      </c>
      <c r="AS1870" s="314"/>
      <c r="AT1870" s="323"/>
    </row>
    <row r="1871" spans="1:46" x14ac:dyDescent="0.2">
      <c r="A1871" s="306" t="s">
        <v>2056</v>
      </c>
      <c r="B1871" s="50" t="s">
        <v>310</v>
      </c>
      <c r="C1871" s="50" t="s">
        <v>295</v>
      </c>
      <c r="D1871" s="50" t="s">
        <v>778</v>
      </c>
      <c r="E1871" s="50" t="s">
        <v>679</v>
      </c>
      <c r="F1871" s="50" t="s">
        <v>680</v>
      </c>
      <c r="G1871" s="50" t="s">
        <v>681</v>
      </c>
      <c r="H1871" s="50" t="s">
        <v>1091</v>
      </c>
      <c r="I1871" s="50" t="s">
        <v>689</v>
      </c>
      <c r="J1871" s="50" t="s">
        <v>1114</v>
      </c>
      <c r="K1871" s="50" t="s">
        <v>1120</v>
      </c>
      <c r="L1871" s="307">
        <v>2011.64</v>
      </c>
      <c r="M1871" s="308">
        <v>1100</v>
      </c>
      <c r="N1871" s="307">
        <v>1808.78</v>
      </c>
      <c r="O1871" s="306" t="s">
        <v>1689</v>
      </c>
      <c r="Q1871" s="50" t="s">
        <v>319</v>
      </c>
      <c r="R1871" s="50" t="s">
        <v>1091</v>
      </c>
      <c r="S1871" s="50" t="s">
        <v>1120</v>
      </c>
      <c r="T1871" s="308">
        <v>3693.66</v>
      </c>
      <c r="U1871" s="309">
        <v>15</v>
      </c>
      <c r="V1871" s="310">
        <v>45200</v>
      </c>
      <c r="W1871" s="310">
        <v>45930</v>
      </c>
      <c r="X1871" s="50" t="s">
        <v>3322</v>
      </c>
      <c r="Y1871" s="50" t="s">
        <v>689</v>
      </c>
      <c r="AD1871" s="50" t="s">
        <v>304</v>
      </c>
      <c r="AE1871" s="310">
        <v>44725</v>
      </c>
      <c r="AF1871" s="306" t="s">
        <v>2642</v>
      </c>
      <c r="AG1871" s="307">
        <v>0.24648200000000001</v>
      </c>
      <c r="AH1871" s="307">
        <v>0.25</v>
      </c>
      <c r="AI1871" s="307">
        <v>0.26</v>
      </c>
      <c r="AJ1871" s="306" t="s">
        <v>0</v>
      </c>
      <c r="AK1871" s="307">
        <v>169.59</v>
      </c>
      <c r="AL1871" s="307">
        <v>1.247333333333333</v>
      </c>
      <c r="AN1871" s="312">
        <v>6</v>
      </c>
      <c r="AO1871" s="313" t="s">
        <v>305</v>
      </c>
      <c r="AP1871" s="313" t="s">
        <v>0</v>
      </c>
      <c r="AQ1871" s="313" t="s">
        <v>306</v>
      </c>
      <c r="AR1871" s="314" t="s">
        <v>0</v>
      </c>
      <c r="AS1871" s="314"/>
    </row>
    <row r="1872" spans="1:46" x14ac:dyDescent="0.2">
      <c r="A1872" s="306" t="s">
        <v>2057</v>
      </c>
      <c r="B1872" s="50" t="s">
        <v>310</v>
      </c>
      <c r="C1872" s="50" t="s">
        <v>295</v>
      </c>
      <c r="D1872" s="50" t="s">
        <v>778</v>
      </c>
      <c r="E1872" s="50" t="s">
        <v>679</v>
      </c>
      <c r="F1872" s="50" t="s">
        <v>680</v>
      </c>
      <c r="G1872" s="50" t="s">
        <v>681</v>
      </c>
      <c r="H1872" s="50" t="s">
        <v>1091</v>
      </c>
      <c r="J1872" s="50" t="s">
        <v>1116</v>
      </c>
      <c r="K1872" s="50" t="s">
        <v>1120</v>
      </c>
      <c r="L1872" s="307">
        <v>1054.27</v>
      </c>
      <c r="M1872" s="308">
        <v>700</v>
      </c>
      <c r="N1872" s="307">
        <v>981.75</v>
      </c>
      <c r="O1872" s="306" t="s">
        <v>2859</v>
      </c>
      <c r="Q1872" s="50" t="s">
        <v>300</v>
      </c>
      <c r="R1872" s="50" t="s">
        <v>1091</v>
      </c>
      <c r="T1872" s="308">
        <v>549.22</v>
      </c>
      <c r="U1872" s="309">
        <v>13</v>
      </c>
      <c r="V1872" s="310">
        <v>45200</v>
      </c>
      <c r="W1872" s="310">
        <v>45930</v>
      </c>
      <c r="X1872" s="50" t="s">
        <v>3322</v>
      </c>
      <c r="AD1872" s="50" t="s">
        <v>360</v>
      </c>
      <c r="AF1872" s="306"/>
      <c r="AG1872" s="307">
        <v>0.23</v>
      </c>
      <c r="AH1872" s="307">
        <v>0.23</v>
      </c>
      <c r="AI1872" s="307">
        <v>1.97</v>
      </c>
      <c r="AJ1872" s="306" t="s">
        <v>181</v>
      </c>
      <c r="AK1872" s="307">
        <v>5.41</v>
      </c>
      <c r="AL1872" s="307">
        <v>0</v>
      </c>
      <c r="AN1872" s="312">
        <v>6</v>
      </c>
      <c r="AO1872" s="313" t="s">
        <v>305</v>
      </c>
      <c r="AP1872" s="313" t="s">
        <v>0</v>
      </c>
      <c r="AQ1872" s="313" t="s">
        <v>306</v>
      </c>
      <c r="AR1872" s="314" t="s">
        <v>0</v>
      </c>
      <c r="AS1872" s="314"/>
      <c r="AT1872" s="323"/>
    </row>
    <row r="1873" spans="1:46" x14ac:dyDescent="0.2">
      <c r="A1873" s="306" t="s">
        <v>2058</v>
      </c>
      <c r="B1873" s="50" t="s">
        <v>310</v>
      </c>
      <c r="C1873" s="50" t="s">
        <v>295</v>
      </c>
      <c r="D1873" s="50" t="s">
        <v>778</v>
      </c>
      <c r="E1873" s="50" t="s">
        <v>679</v>
      </c>
      <c r="F1873" s="50" t="s">
        <v>680</v>
      </c>
      <c r="G1873" s="50" t="s">
        <v>681</v>
      </c>
      <c r="H1873" s="50" t="s">
        <v>1091</v>
      </c>
      <c r="J1873" s="50" t="s">
        <v>1116</v>
      </c>
      <c r="K1873" s="50" t="s">
        <v>1115</v>
      </c>
      <c r="L1873" s="307">
        <v>1666.004926289592</v>
      </c>
      <c r="M1873" s="308">
        <v>700</v>
      </c>
      <c r="N1873" s="307">
        <v>1498</v>
      </c>
      <c r="O1873" s="306" t="s">
        <v>2860</v>
      </c>
      <c r="Q1873" s="50" t="s">
        <v>300</v>
      </c>
      <c r="R1873" s="50" t="s">
        <v>1091</v>
      </c>
      <c r="T1873" s="308">
        <v>549.22</v>
      </c>
      <c r="U1873" s="309">
        <v>13</v>
      </c>
      <c r="V1873" s="310">
        <v>45200</v>
      </c>
      <c r="W1873" s="310">
        <v>45930</v>
      </c>
      <c r="X1873" s="50" t="s">
        <v>3322</v>
      </c>
      <c r="AA1873" s="50" t="s">
        <v>1115</v>
      </c>
      <c r="AD1873" s="50" t="s">
        <v>360</v>
      </c>
      <c r="AF1873" s="306"/>
      <c r="AG1873" s="307">
        <v>0.1958908914547926</v>
      </c>
      <c r="AH1873" s="307">
        <v>0.2041326279120993</v>
      </c>
      <c r="AI1873" s="307">
        <v>0.77393291901572425</v>
      </c>
      <c r="AJ1873" s="306" t="s">
        <v>0</v>
      </c>
      <c r="AK1873" s="307">
        <v>16.743997082281819</v>
      </c>
      <c r="AL1873" s="307">
        <v>1.191834293422555</v>
      </c>
      <c r="AN1873" s="312">
        <v>6</v>
      </c>
      <c r="AO1873" s="313" t="s">
        <v>305</v>
      </c>
      <c r="AP1873" s="313" t="s">
        <v>0</v>
      </c>
      <c r="AQ1873" s="313" t="s">
        <v>306</v>
      </c>
      <c r="AR1873" s="314" t="s">
        <v>0</v>
      </c>
      <c r="AS1873" s="314"/>
      <c r="AT1873" s="323"/>
    </row>
    <row r="1874" spans="1:46" x14ac:dyDescent="0.2">
      <c r="A1874" s="306" t="s">
        <v>2060</v>
      </c>
      <c r="B1874" s="50" t="s">
        <v>310</v>
      </c>
      <c r="C1874" s="50" t="s">
        <v>295</v>
      </c>
      <c r="D1874" s="50" t="s">
        <v>778</v>
      </c>
      <c r="E1874" s="50" t="s">
        <v>679</v>
      </c>
      <c r="F1874" s="50" t="s">
        <v>680</v>
      </c>
      <c r="G1874" s="50" t="s">
        <v>681</v>
      </c>
      <c r="H1874" s="50" t="s">
        <v>1091</v>
      </c>
      <c r="I1874" s="50" t="s">
        <v>689</v>
      </c>
      <c r="J1874" s="50" t="s">
        <v>1114</v>
      </c>
      <c r="L1874" s="307">
        <v>2011.64</v>
      </c>
      <c r="M1874" s="308">
        <v>1100</v>
      </c>
      <c r="N1874" s="307">
        <v>1877.27</v>
      </c>
      <c r="O1874" s="306" t="s">
        <v>2857</v>
      </c>
      <c r="Q1874" s="50" t="s">
        <v>319</v>
      </c>
      <c r="R1874" s="50" t="s">
        <v>1091</v>
      </c>
      <c r="T1874" s="308">
        <v>3522.89</v>
      </c>
      <c r="U1874" s="309">
        <v>15</v>
      </c>
      <c r="V1874" s="310">
        <v>45200</v>
      </c>
      <c r="W1874" s="310">
        <v>45930</v>
      </c>
      <c r="X1874" s="50" t="s">
        <v>3322</v>
      </c>
      <c r="Y1874" s="50" t="s">
        <v>689</v>
      </c>
      <c r="AD1874" s="50" t="s">
        <v>304</v>
      </c>
      <c r="AE1874" s="310">
        <v>44725</v>
      </c>
      <c r="AF1874" s="306" t="s">
        <v>2642</v>
      </c>
      <c r="AG1874" s="307">
        <v>0.45</v>
      </c>
      <c r="AH1874" s="307">
        <v>0.45</v>
      </c>
      <c r="AI1874" s="307">
        <v>0.56000000000000005</v>
      </c>
      <c r="AJ1874" s="306" t="s">
        <v>0</v>
      </c>
      <c r="AK1874" s="307">
        <v>142.79</v>
      </c>
      <c r="AL1874" s="307">
        <v>0.96</v>
      </c>
      <c r="AN1874" s="312">
        <v>6</v>
      </c>
      <c r="AO1874" s="313" t="s">
        <v>305</v>
      </c>
      <c r="AP1874" s="313" t="s">
        <v>0</v>
      </c>
      <c r="AQ1874" s="313" t="s">
        <v>306</v>
      </c>
      <c r="AR1874" s="314" t="s">
        <v>0</v>
      </c>
      <c r="AS1874" s="314"/>
      <c r="AT1874" s="323"/>
    </row>
    <row r="1875" spans="1:46" x14ac:dyDescent="0.2">
      <c r="A1875" s="306" t="s">
        <v>1712</v>
      </c>
      <c r="B1875" s="50" t="s">
        <v>312</v>
      </c>
      <c r="C1875" s="50" t="s">
        <v>295</v>
      </c>
      <c r="D1875" s="50" t="s">
        <v>778</v>
      </c>
      <c r="E1875" s="50" t="s">
        <v>679</v>
      </c>
      <c r="F1875" s="50" t="s">
        <v>690</v>
      </c>
      <c r="G1875" s="50" t="s">
        <v>691</v>
      </c>
      <c r="H1875" s="50" t="s">
        <v>1091</v>
      </c>
      <c r="I1875" s="50" t="s">
        <v>1713</v>
      </c>
      <c r="J1875" s="50" t="s">
        <v>693</v>
      </c>
      <c r="L1875" s="307">
        <v>191</v>
      </c>
      <c r="M1875" s="308">
        <v>35</v>
      </c>
      <c r="N1875" s="307">
        <v>171.2927243</v>
      </c>
      <c r="O1875" s="306" t="s">
        <v>2861</v>
      </c>
      <c r="Q1875" s="50" t="s">
        <v>319</v>
      </c>
      <c r="R1875" s="50" t="s">
        <v>1091</v>
      </c>
      <c r="T1875" s="308">
        <v>59</v>
      </c>
      <c r="U1875" s="309">
        <v>14</v>
      </c>
      <c r="V1875" s="310">
        <v>45200</v>
      </c>
      <c r="W1875" s="310">
        <v>45930</v>
      </c>
      <c r="Y1875" s="50" t="s">
        <v>692</v>
      </c>
      <c r="AD1875" s="50" t="s">
        <v>304</v>
      </c>
      <c r="AE1875" s="310">
        <v>42997</v>
      </c>
      <c r="AF1875" s="306" t="s">
        <v>1715</v>
      </c>
      <c r="AG1875" s="307">
        <v>0.03</v>
      </c>
      <c r="AH1875" s="307">
        <v>0.03</v>
      </c>
      <c r="AI1875" s="307">
        <v>5.73</v>
      </c>
      <c r="AJ1875" s="306" t="s">
        <v>181</v>
      </c>
      <c r="AK1875" s="307">
        <v>-101.15</v>
      </c>
      <c r="AL1875" s="307">
        <v>0</v>
      </c>
      <c r="AN1875" s="312">
        <v>2</v>
      </c>
      <c r="AO1875" s="313" t="s">
        <v>305</v>
      </c>
      <c r="AP1875" s="313" t="s">
        <v>0</v>
      </c>
      <c r="AQ1875" s="313" t="s">
        <v>2862</v>
      </c>
      <c r="AR1875" s="314" t="s">
        <v>0</v>
      </c>
      <c r="AS1875" s="314"/>
      <c r="AT1875" s="323"/>
    </row>
    <row r="1876" spans="1:46" x14ac:dyDescent="0.2">
      <c r="A1876" s="306" t="s">
        <v>1716</v>
      </c>
      <c r="B1876" s="50" t="s">
        <v>312</v>
      </c>
      <c r="C1876" s="50" t="s">
        <v>295</v>
      </c>
      <c r="D1876" s="50" t="s">
        <v>778</v>
      </c>
      <c r="E1876" s="50" t="s">
        <v>679</v>
      </c>
      <c r="F1876" s="50" t="s">
        <v>690</v>
      </c>
      <c r="G1876" s="50" t="s">
        <v>691</v>
      </c>
      <c r="H1876" s="50" t="s">
        <v>1091</v>
      </c>
      <c r="I1876" s="50" t="s">
        <v>1713</v>
      </c>
      <c r="J1876" s="50" t="s">
        <v>694</v>
      </c>
      <c r="L1876" s="307">
        <v>121</v>
      </c>
      <c r="M1876" s="308">
        <v>35</v>
      </c>
      <c r="N1876" s="307">
        <v>108.4482062</v>
      </c>
      <c r="O1876" s="306" t="s">
        <v>2863</v>
      </c>
      <c r="Q1876" s="50" t="s">
        <v>319</v>
      </c>
      <c r="R1876" s="50" t="s">
        <v>1091</v>
      </c>
      <c r="T1876" s="308">
        <v>59</v>
      </c>
      <c r="U1876" s="309">
        <v>14</v>
      </c>
      <c r="V1876" s="310">
        <v>45200</v>
      </c>
      <c r="W1876" s="310">
        <v>45930</v>
      </c>
      <c r="Y1876" s="50" t="s">
        <v>692</v>
      </c>
      <c r="AD1876" s="50" t="s">
        <v>304</v>
      </c>
      <c r="AE1876" s="310">
        <v>42997</v>
      </c>
      <c r="AF1876" s="306" t="s">
        <v>1715</v>
      </c>
      <c r="AG1876" s="307">
        <v>0.02</v>
      </c>
      <c r="AH1876" s="307">
        <v>0.02</v>
      </c>
      <c r="AI1876" s="307">
        <v>4.91</v>
      </c>
      <c r="AJ1876" s="306" t="s">
        <v>181</v>
      </c>
      <c r="AK1876" s="307">
        <v>-150.86000000000001</v>
      </c>
      <c r="AL1876" s="307">
        <v>0</v>
      </c>
      <c r="AN1876" s="312">
        <v>2</v>
      </c>
      <c r="AO1876" s="313" t="s">
        <v>305</v>
      </c>
      <c r="AP1876" s="313" t="s">
        <v>0</v>
      </c>
      <c r="AQ1876" s="313" t="s">
        <v>2862</v>
      </c>
      <c r="AR1876" s="314" t="s">
        <v>0</v>
      </c>
      <c r="AS1876" s="314"/>
      <c r="AT1876" s="323"/>
    </row>
    <row r="1877" spans="1:46" x14ac:dyDescent="0.2">
      <c r="A1877" s="306" t="s">
        <v>1718</v>
      </c>
      <c r="B1877" s="50" t="s">
        <v>312</v>
      </c>
      <c r="C1877" s="50" t="s">
        <v>295</v>
      </c>
      <c r="D1877" s="50" t="s">
        <v>778</v>
      </c>
      <c r="E1877" s="50" t="s">
        <v>679</v>
      </c>
      <c r="F1877" s="50" t="s">
        <v>690</v>
      </c>
      <c r="G1877" s="50" t="s">
        <v>691</v>
      </c>
      <c r="H1877" s="50" t="s">
        <v>1091</v>
      </c>
      <c r="I1877" s="50" t="s">
        <v>1713</v>
      </c>
      <c r="J1877" s="50" t="s">
        <v>695</v>
      </c>
      <c r="L1877" s="307">
        <v>66</v>
      </c>
      <c r="M1877" s="308">
        <v>35</v>
      </c>
      <c r="N1877" s="307">
        <v>59.52371445</v>
      </c>
      <c r="O1877" s="306" t="s">
        <v>2864</v>
      </c>
      <c r="Q1877" s="50" t="s">
        <v>319</v>
      </c>
      <c r="R1877" s="50" t="s">
        <v>1091</v>
      </c>
      <c r="T1877" s="308">
        <v>59</v>
      </c>
      <c r="U1877" s="309">
        <v>14</v>
      </c>
      <c r="V1877" s="310">
        <v>45200</v>
      </c>
      <c r="W1877" s="310">
        <v>45930</v>
      </c>
      <c r="Y1877" s="50" t="s">
        <v>692</v>
      </c>
      <c r="AD1877" s="50" t="s">
        <v>304</v>
      </c>
      <c r="AE1877" s="310">
        <v>42997</v>
      </c>
      <c r="AF1877" s="306" t="s">
        <v>1715</v>
      </c>
      <c r="AG1877" s="307">
        <v>0.01</v>
      </c>
      <c r="AH1877" s="307">
        <v>0.01</v>
      </c>
      <c r="AI1877" s="307">
        <v>4.3899999999999997</v>
      </c>
      <c r="AJ1877" s="306" t="s">
        <v>181</v>
      </c>
      <c r="AK1877" s="307">
        <v>-272.86</v>
      </c>
      <c r="AL1877" s="307">
        <v>0</v>
      </c>
      <c r="AN1877" s="312">
        <v>2</v>
      </c>
      <c r="AO1877" s="313" t="s">
        <v>305</v>
      </c>
      <c r="AP1877" s="313" t="s">
        <v>0</v>
      </c>
      <c r="AQ1877" s="313" t="s">
        <v>2862</v>
      </c>
      <c r="AR1877" s="314" t="s">
        <v>0</v>
      </c>
      <c r="AS1877" s="314"/>
      <c r="AT1877" s="323"/>
    </row>
    <row r="1878" spans="1:46" x14ac:dyDescent="0.2">
      <c r="A1878" s="306" t="s">
        <v>1720</v>
      </c>
      <c r="B1878" s="50" t="s">
        <v>312</v>
      </c>
      <c r="C1878" s="50" t="s">
        <v>295</v>
      </c>
      <c r="D1878" s="50" t="s">
        <v>778</v>
      </c>
      <c r="E1878" s="50" t="s">
        <v>679</v>
      </c>
      <c r="F1878" s="50" t="s">
        <v>690</v>
      </c>
      <c r="G1878" s="50" t="s">
        <v>691</v>
      </c>
      <c r="H1878" s="50" t="s">
        <v>1091</v>
      </c>
      <c r="I1878" s="50" t="s">
        <v>1713</v>
      </c>
      <c r="J1878" s="50" t="s">
        <v>1721</v>
      </c>
      <c r="L1878" s="307">
        <v>133</v>
      </c>
      <c r="M1878" s="308">
        <v>35</v>
      </c>
      <c r="N1878" s="307">
        <v>119.98887499999999</v>
      </c>
      <c r="O1878" s="306" t="s">
        <v>2865</v>
      </c>
      <c r="Q1878" s="50" t="s">
        <v>319</v>
      </c>
      <c r="R1878" s="50" t="s">
        <v>1091</v>
      </c>
      <c r="T1878" s="308">
        <v>59</v>
      </c>
      <c r="U1878" s="309">
        <v>14</v>
      </c>
      <c r="V1878" s="310">
        <v>45200</v>
      </c>
      <c r="W1878" s="310">
        <v>45930</v>
      </c>
      <c r="Y1878" s="50" t="s">
        <v>692</v>
      </c>
      <c r="AD1878" s="50" t="s">
        <v>304</v>
      </c>
      <c r="AE1878" s="310">
        <v>42997</v>
      </c>
      <c r="AF1878" s="306" t="s">
        <v>1715</v>
      </c>
      <c r="AG1878" s="307">
        <v>0.02</v>
      </c>
      <c r="AH1878" s="307">
        <v>0.02</v>
      </c>
      <c r="AI1878" s="307">
        <v>5.1100000000000003</v>
      </c>
      <c r="AJ1878" s="306" t="s">
        <v>181</v>
      </c>
      <c r="AK1878" s="307">
        <v>-140.06</v>
      </c>
      <c r="AL1878" s="307">
        <v>0</v>
      </c>
      <c r="AN1878" s="312">
        <v>2</v>
      </c>
      <c r="AO1878" s="313" t="s">
        <v>305</v>
      </c>
      <c r="AP1878" s="313" t="s">
        <v>0</v>
      </c>
      <c r="AQ1878" s="313" t="s">
        <v>2862</v>
      </c>
      <c r="AR1878" s="314" t="s">
        <v>0</v>
      </c>
      <c r="AS1878" s="314"/>
      <c r="AT1878" s="323"/>
    </row>
    <row r="1879" spans="1:46" x14ac:dyDescent="0.2">
      <c r="A1879" s="306" t="s">
        <v>1723</v>
      </c>
      <c r="B1879" s="50" t="s">
        <v>312</v>
      </c>
      <c r="C1879" s="50" t="s">
        <v>295</v>
      </c>
      <c r="D1879" s="50" t="s">
        <v>778</v>
      </c>
      <c r="E1879" s="50" t="s">
        <v>679</v>
      </c>
      <c r="F1879" s="50" t="s">
        <v>690</v>
      </c>
      <c r="G1879" s="50" t="s">
        <v>691</v>
      </c>
      <c r="H1879" s="50" t="s">
        <v>1091</v>
      </c>
      <c r="I1879" s="50" t="s">
        <v>1713</v>
      </c>
      <c r="J1879" s="50" t="s">
        <v>1721</v>
      </c>
      <c r="K1879" s="50" t="s">
        <v>1120</v>
      </c>
      <c r="L1879" s="307">
        <v>133</v>
      </c>
      <c r="M1879" s="308">
        <v>35</v>
      </c>
      <c r="N1879" s="307">
        <v>119.98887499999999</v>
      </c>
      <c r="O1879" s="306" t="s">
        <v>1724</v>
      </c>
      <c r="Q1879" s="50" t="s">
        <v>319</v>
      </c>
      <c r="R1879" s="50" t="s">
        <v>1091</v>
      </c>
      <c r="S1879" s="50" t="s">
        <v>1120</v>
      </c>
      <c r="T1879" s="308">
        <v>59</v>
      </c>
      <c r="U1879" s="309">
        <v>14</v>
      </c>
      <c r="V1879" s="310">
        <v>45200</v>
      </c>
      <c r="W1879" s="310">
        <v>45930</v>
      </c>
      <c r="X1879" s="50" t="s">
        <v>3322</v>
      </c>
      <c r="Y1879" s="50" t="s">
        <v>692</v>
      </c>
      <c r="AD1879" s="50" t="s">
        <v>304</v>
      </c>
      <c r="AE1879" s="310">
        <v>44669</v>
      </c>
      <c r="AF1879" s="306" t="s">
        <v>2702</v>
      </c>
      <c r="AG1879" s="307">
        <v>2.1964999999999998E-2</v>
      </c>
      <c r="AH1879" s="307">
        <v>0.01</v>
      </c>
      <c r="AI1879" s="307">
        <v>4.16</v>
      </c>
      <c r="AJ1879" s="306" t="s">
        <v>181</v>
      </c>
      <c r="AK1879" s="307">
        <v>-120.54</v>
      </c>
      <c r="AL1879" s="307">
        <v>0.10928571428571431</v>
      </c>
      <c r="AN1879" s="312">
        <v>2</v>
      </c>
      <c r="AO1879" s="313" t="s">
        <v>305</v>
      </c>
      <c r="AP1879" s="313" t="s">
        <v>0</v>
      </c>
      <c r="AQ1879" s="313" t="s">
        <v>2862</v>
      </c>
      <c r="AR1879" s="314" t="s">
        <v>0</v>
      </c>
      <c r="AS1879" s="314"/>
      <c r="AT1879" s="323"/>
    </row>
    <row r="1880" spans="1:46" x14ac:dyDescent="0.2">
      <c r="A1880" s="306" t="s">
        <v>1735</v>
      </c>
      <c r="B1880" s="50" t="s">
        <v>312</v>
      </c>
      <c r="C1880" s="50" t="s">
        <v>295</v>
      </c>
      <c r="D1880" s="50" t="s">
        <v>778</v>
      </c>
      <c r="E1880" s="50" t="s">
        <v>679</v>
      </c>
      <c r="F1880" s="50" t="s">
        <v>690</v>
      </c>
      <c r="G1880" s="50" t="s">
        <v>691</v>
      </c>
      <c r="H1880" s="50" t="s">
        <v>1736</v>
      </c>
      <c r="I1880" s="50" t="s">
        <v>692</v>
      </c>
      <c r="J1880" s="50" t="s">
        <v>693</v>
      </c>
      <c r="L1880" s="307">
        <v>1299</v>
      </c>
      <c r="M1880" s="308">
        <v>100</v>
      </c>
      <c r="N1880" s="307">
        <v>1167.8367679999999</v>
      </c>
      <c r="O1880" s="306" t="s">
        <v>2866</v>
      </c>
      <c r="Q1880" s="50" t="s">
        <v>319</v>
      </c>
      <c r="R1880" s="50" t="s">
        <v>1544</v>
      </c>
      <c r="T1880" s="308">
        <v>426.57</v>
      </c>
      <c r="U1880" s="309">
        <v>11</v>
      </c>
      <c r="V1880" s="310">
        <v>45200</v>
      </c>
      <c r="W1880" s="310">
        <v>45930</v>
      </c>
      <c r="X1880" s="50" t="s">
        <v>3322</v>
      </c>
      <c r="Y1880" s="50" t="s">
        <v>692</v>
      </c>
      <c r="AD1880" s="50" t="s">
        <v>304</v>
      </c>
      <c r="AE1880" s="310">
        <v>44669</v>
      </c>
      <c r="AF1880" s="306" t="s">
        <v>2644</v>
      </c>
      <c r="AG1880" s="307">
        <v>0.13</v>
      </c>
      <c r="AH1880" s="307">
        <v>0.12</v>
      </c>
      <c r="AI1880" s="307">
        <v>2.97</v>
      </c>
      <c r="AJ1880" s="306" t="s">
        <v>181</v>
      </c>
      <c r="AK1880" s="307">
        <v>-133.25</v>
      </c>
      <c r="AL1880" s="307">
        <v>1.0981818181818179</v>
      </c>
      <c r="AN1880" s="312">
        <v>2</v>
      </c>
      <c r="AO1880" s="313" t="s">
        <v>305</v>
      </c>
      <c r="AP1880" s="313" t="s">
        <v>0</v>
      </c>
      <c r="AQ1880" s="313" t="s">
        <v>2862</v>
      </c>
      <c r="AR1880" s="314" t="s">
        <v>0</v>
      </c>
      <c r="AS1880" s="314"/>
      <c r="AT1880" s="323"/>
    </row>
    <row r="1881" spans="1:46" x14ac:dyDescent="0.2">
      <c r="A1881" s="306" t="s">
        <v>1738</v>
      </c>
      <c r="B1881" s="50" t="s">
        <v>312</v>
      </c>
      <c r="C1881" s="50" t="s">
        <v>295</v>
      </c>
      <c r="D1881" s="50" t="s">
        <v>778</v>
      </c>
      <c r="E1881" s="50" t="s">
        <v>679</v>
      </c>
      <c r="F1881" s="50" t="s">
        <v>690</v>
      </c>
      <c r="G1881" s="50" t="s">
        <v>691</v>
      </c>
      <c r="H1881" s="50" t="s">
        <v>1736</v>
      </c>
      <c r="I1881" s="50" t="s">
        <v>692</v>
      </c>
      <c r="J1881" s="50" t="s">
        <v>694</v>
      </c>
      <c r="L1881" s="307">
        <v>476</v>
      </c>
      <c r="M1881" s="308">
        <v>50</v>
      </c>
      <c r="N1881" s="307">
        <v>427.55618679999998</v>
      </c>
      <c r="O1881" s="306" t="s">
        <v>2867</v>
      </c>
      <c r="Q1881" s="50" t="s">
        <v>319</v>
      </c>
      <c r="R1881" s="50" t="s">
        <v>1544</v>
      </c>
      <c r="T1881" s="308">
        <v>426.57</v>
      </c>
      <c r="U1881" s="309">
        <v>11</v>
      </c>
      <c r="V1881" s="310">
        <v>45200</v>
      </c>
      <c r="W1881" s="310">
        <v>45930</v>
      </c>
      <c r="X1881" s="50" t="s">
        <v>3322</v>
      </c>
      <c r="Y1881" s="50" t="s">
        <v>692</v>
      </c>
      <c r="AD1881" s="50" t="s">
        <v>304</v>
      </c>
      <c r="AE1881" s="310">
        <v>44669</v>
      </c>
      <c r="AF1881" s="306" t="s">
        <v>2644</v>
      </c>
      <c r="AG1881" s="307">
        <v>0.05</v>
      </c>
      <c r="AH1881" s="307">
        <v>0.04</v>
      </c>
      <c r="AI1881" s="307">
        <v>2.74</v>
      </c>
      <c r="AJ1881" s="306" t="s">
        <v>181</v>
      </c>
      <c r="AK1881" s="307">
        <v>-362.34</v>
      </c>
      <c r="AL1881" s="307">
        <v>0.7063636363636363</v>
      </c>
      <c r="AN1881" s="312">
        <v>2</v>
      </c>
      <c r="AO1881" s="313" t="s">
        <v>305</v>
      </c>
      <c r="AP1881" s="313" t="s">
        <v>0</v>
      </c>
      <c r="AQ1881" s="313" t="s">
        <v>2862</v>
      </c>
      <c r="AR1881" s="314" t="s">
        <v>0</v>
      </c>
      <c r="AS1881" s="314"/>
      <c r="AT1881" s="323"/>
    </row>
    <row r="1882" spans="1:46" x14ac:dyDescent="0.2">
      <c r="A1882" s="306" t="s">
        <v>1740</v>
      </c>
      <c r="B1882" s="50" t="s">
        <v>312</v>
      </c>
      <c r="C1882" s="50" t="s">
        <v>295</v>
      </c>
      <c r="D1882" s="50" t="s">
        <v>778</v>
      </c>
      <c r="E1882" s="50" t="s">
        <v>679</v>
      </c>
      <c r="F1882" s="50" t="s">
        <v>690</v>
      </c>
      <c r="G1882" s="50" t="s">
        <v>691</v>
      </c>
      <c r="H1882" s="50" t="s">
        <v>1736</v>
      </c>
      <c r="I1882" s="50" t="s">
        <v>692</v>
      </c>
      <c r="J1882" s="50" t="s">
        <v>695</v>
      </c>
      <c r="L1882" s="307">
        <v>895</v>
      </c>
      <c r="M1882" s="308">
        <v>50</v>
      </c>
      <c r="N1882" s="307">
        <v>804.3710638</v>
      </c>
      <c r="O1882" s="306" t="s">
        <v>2868</v>
      </c>
      <c r="Q1882" s="50" t="s">
        <v>319</v>
      </c>
      <c r="R1882" s="50" t="s">
        <v>1544</v>
      </c>
      <c r="T1882" s="308">
        <v>426.57</v>
      </c>
      <c r="U1882" s="309">
        <v>11</v>
      </c>
      <c r="V1882" s="310">
        <v>45200</v>
      </c>
      <c r="W1882" s="310">
        <v>45930</v>
      </c>
      <c r="X1882" s="50" t="s">
        <v>3322</v>
      </c>
      <c r="Y1882" s="50" t="s">
        <v>692</v>
      </c>
      <c r="AD1882" s="50" t="s">
        <v>304</v>
      </c>
      <c r="AE1882" s="310">
        <v>44669</v>
      </c>
      <c r="AF1882" s="306" t="s">
        <v>2644</v>
      </c>
      <c r="AG1882" s="307">
        <v>0.09</v>
      </c>
      <c r="AH1882" s="307">
        <v>0.08</v>
      </c>
      <c r="AI1882" s="307">
        <v>2.87</v>
      </c>
      <c r="AJ1882" s="306" t="s">
        <v>181</v>
      </c>
      <c r="AK1882" s="307">
        <v>-194.43</v>
      </c>
      <c r="AL1882" s="307">
        <v>0.93454545454545446</v>
      </c>
      <c r="AN1882" s="312">
        <v>2</v>
      </c>
      <c r="AO1882" s="313" t="s">
        <v>305</v>
      </c>
      <c r="AP1882" s="313" t="s">
        <v>0</v>
      </c>
      <c r="AQ1882" s="313" t="s">
        <v>2862</v>
      </c>
      <c r="AR1882" s="314" t="s">
        <v>0</v>
      </c>
      <c r="AS1882" s="314"/>
      <c r="AT1882" s="323"/>
    </row>
    <row r="1883" spans="1:46" x14ac:dyDescent="0.2">
      <c r="A1883" s="306" t="s">
        <v>1742</v>
      </c>
      <c r="B1883" s="50" t="s">
        <v>312</v>
      </c>
      <c r="C1883" s="50" t="s">
        <v>295</v>
      </c>
      <c r="D1883" s="50" t="s">
        <v>778</v>
      </c>
      <c r="E1883" s="50" t="s">
        <v>679</v>
      </c>
      <c r="F1883" s="50" t="s">
        <v>690</v>
      </c>
      <c r="G1883" s="50" t="s">
        <v>691</v>
      </c>
      <c r="H1883" s="50" t="s">
        <v>1736</v>
      </c>
      <c r="I1883" s="50" t="s">
        <v>692</v>
      </c>
      <c r="J1883" s="50" t="s">
        <v>696</v>
      </c>
      <c r="L1883" s="307">
        <v>71</v>
      </c>
      <c r="M1883" s="308">
        <v>25</v>
      </c>
      <c r="N1883" s="307">
        <v>64.090482460000004</v>
      </c>
      <c r="O1883" s="306" t="s">
        <v>2869</v>
      </c>
      <c r="Q1883" s="50" t="s">
        <v>319</v>
      </c>
      <c r="R1883" s="50" t="s">
        <v>1544</v>
      </c>
      <c r="T1883" s="308">
        <v>426.57</v>
      </c>
      <c r="U1883" s="309">
        <v>11</v>
      </c>
      <c r="V1883" s="310">
        <v>45200</v>
      </c>
      <c r="W1883" s="310">
        <v>45930</v>
      </c>
      <c r="X1883" s="50" t="s">
        <v>3322</v>
      </c>
      <c r="Y1883" s="50" t="s">
        <v>692</v>
      </c>
      <c r="AD1883" s="50" t="s">
        <v>304</v>
      </c>
      <c r="AE1883" s="310">
        <v>44669</v>
      </c>
      <c r="AF1883" s="306" t="s">
        <v>2644</v>
      </c>
      <c r="AG1883" s="307">
        <v>0.01</v>
      </c>
      <c r="AH1883" s="307">
        <v>0.01</v>
      </c>
      <c r="AI1883" s="307">
        <v>2.64</v>
      </c>
      <c r="AJ1883" s="306" t="s">
        <v>181</v>
      </c>
      <c r="AK1883" s="307">
        <v>-2431.02</v>
      </c>
      <c r="AL1883" s="307">
        <v>0.54181818181818187</v>
      </c>
      <c r="AN1883" s="312">
        <v>2</v>
      </c>
      <c r="AO1883" s="313" t="s">
        <v>305</v>
      </c>
      <c r="AP1883" s="313" t="s">
        <v>0</v>
      </c>
      <c r="AQ1883" s="313" t="s">
        <v>2862</v>
      </c>
      <c r="AR1883" s="314" t="s">
        <v>0</v>
      </c>
      <c r="AS1883" s="314"/>
      <c r="AT1883" s="323"/>
    </row>
    <row r="1884" spans="1:46" x14ac:dyDescent="0.2">
      <c r="A1884" s="306" t="s">
        <v>1744</v>
      </c>
      <c r="B1884" s="50" t="s">
        <v>312</v>
      </c>
      <c r="C1884" s="50" t="s">
        <v>295</v>
      </c>
      <c r="D1884" s="50" t="s">
        <v>778</v>
      </c>
      <c r="E1884" s="50" t="s">
        <v>679</v>
      </c>
      <c r="F1884" s="50" t="s">
        <v>690</v>
      </c>
      <c r="G1884" s="50" t="s">
        <v>691</v>
      </c>
      <c r="H1884" s="50" t="s">
        <v>1091</v>
      </c>
      <c r="I1884" s="50" t="s">
        <v>1745</v>
      </c>
      <c r="J1884" s="50" t="s">
        <v>693</v>
      </c>
      <c r="L1884" s="307">
        <v>54.302790827601591</v>
      </c>
      <c r="M1884" s="308">
        <v>30</v>
      </c>
      <c r="N1884" s="307">
        <v>48.82</v>
      </c>
      <c r="O1884" s="306" t="s">
        <v>2870</v>
      </c>
      <c r="Q1884" s="50" t="s">
        <v>319</v>
      </c>
      <c r="R1884" s="50" t="s">
        <v>1091</v>
      </c>
      <c r="T1884" s="308">
        <v>45</v>
      </c>
      <c r="U1884" s="309">
        <v>14</v>
      </c>
      <c r="V1884" s="310">
        <v>45200</v>
      </c>
      <c r="W1884" s="310">
        <v>45930</v>
      </c>
      <c r="X1884" s="50" t="s">
        <v>3322</v>
      </c>
      <c r="Y1884" s="50" t="s">
        <v>692</v>
      </c>
      <c r="AD1884" s="50" t="s">
        <v>360</v>
      </c>
      <c r="AF1884" s="306"/>
      <c r="AG1884" s="307">
        <v>5.1267493205157518E-3</v>
      </c>
      <c r="AH1884" s="307">
        <v>5.3455029227740258E-3</v>
      </c>
      <c r="AI1884" s="307">
        <v>0.32928957738578057</v>
      </c>
      <c r="AJ1884" s="306" t="s">
        <v>0</v>
      </c>
      <c r="AK1884" s="307">
        <v>72.571711472309758</v>
      </c>
      <c r="AL1884" s="307">
        <v>3.6072568192621092E-2</v>
      </c>
      <c r="AN1884" s="312">
        <v>2</v>
      </c>
      <c r="AO1884" s="313" t="s">
        <v>305</v>
      </c>
      <c r="AP1884" s="313" t="s">
        <v>0</v>
      </c>
      <c r="AQ1884" s="313" t="s">
        <v>2862</v>
      </c>
      <c r="AR1884" s="314" t="s">
        <v>0</v>
      </c>
      <c r="AS1884" s="314"/>
    </row>
    <row r="1885" spans="1:46" x14ac:dyDescent="0.2">
      <c r="A1885" s="306" t="s">
        <v>1747</v>
      </c>
      <c r="B1885" s="50" t="s">
        <v>312</v>
      </c>
      <c r="C1885" s="50" t="s">
        <v>295</v>
      </c>
      <c r="D1885" s="50" t="s">
        <v>778</v>
      </c>
      <c r="E1885" s="50" t="s">
        <v>679</v>
      </c>
      <c r="F1885" s="50" t="s">
        <v>690</v>
      </c>
      <c r="G1885" s="50" t="s">
        <v>691</v>
      </c>
      <c r="H1885" s="50" t="s">
        <v>1091</v>
      </c>
      <c r="I1885" s="50" t="s">
        <v>1745</v>
      </c>
      <c r="J1885" s="50" t="s">
        <v>695</v>
      </c>
      <c r="L1885" s="307">
        <v>41.433407585582941</v>
      </c>
      <c r="M1885" s="308">
        <v>30</v>
      </c>
      <c r="N1885" s="307">
        <v>37.25</v>
      </c>
      <c r="O1885" s="306" t="s">
        <v>2871</v>
      </c>
      <c r="Q1885" s="50" t="s">
        <v>319</v>
      </c>
      <c r="R1885" s="50" t="s">
        <v>1091</v>
      </c>
      <c r="T1885" s="308">
        <v>45</v>
      </c>
      <c r="U1885" s="309">
        <v>14</v>
      </c>
      <c r="V1885" s="310">
        <v>45200</v>
      </c>
      <c r="W1885" s="310">
        <v>45930</v>
      </c>
      <c r="X1885" s="50" t="s">
        <v>3322</v>
      </c>
      <c r="Y1885" s="50" t="s">
        <v>692</v>
      </c>
      <c r="AD1885" s="50" t="s">
        <v>360</v>
      </c>
      <c r="AF1885" s="306"/>
      <c r="AG1885" s="307">
        <v>3.9117454360756204E-3</v>
      </c>
      <c r="AH1885" s="307">
        <v>4.0786559580772734E-3</v>
      </c>
      <c r="AI1885" s="307">
        <v>0.25125024083613939</v>
      </c>
      <c r="AJ1885" s="306" t="s">
        <v>0</v>
      </c>
      <c r="AK1885" s="307">
        <v>100.5253423505732</v>
      </c>
      <c r="AL1885" s="307">
        <v>2.7523620753280131E-2</v>
      </c>
      <c r="AN1885" s="312">
        <v>2</v>
      </c>
      <c r="AO1885" s="313" t="s">
        <v>305</v>
      </c>
      <c r="AP1885" s="313" t="s">
        <v>0</v>
      </c>
      <c r="AQ1885" s="313" t="s">
        <v>2862</v>
      </c>
      <c r="AR1885" s="314" t="s">
        <v>0</v>
      </c>
      <c r="AS1885" s="314"/>
    </row>
    <row r="1886" spans="1:46" x14ac:dyDescent="0.2">
      <c r="A1886" s="306" t="s">
        <v>1749</v>
      </c>
      <c r="B1886" s="50" t="s">
        <v>312</v>
      </c>
      <c r="C1886" s="50" t="s">
        <v>295</v>
      </c>
      <c r="D1886" s="50" t="s">
        <v>778</v>
      </c>
      <c r="E1886" s="50" t="s">
        <v>679</v>
      </c>
      <c r="F1886" s="50" t="s">
        <v>690</v>
      </c>
      <c r="G1886" s="50" t="s">
        <v>691</v>
      </c>
      <c r="H1886" s="50" t="s">
        <v>1091</v>
      </c>
      <c r="I1886" s="50" t="s">
        <v>1745</v>
      </c>
      <c r="J1886" s="50" t="s">
        <v>694</v>
      </c>
      <c r="L1886" s="307">
        <v>22.69104737572864</v>
      </c>
      <c r="M1886" s="308">
        <v>30</v>
      </c>
      <c r="N1886" s="307">
        <v>20.399999999999999</v>
      </c>
      <c r="O1886" s="306" t="s">
        <v>2872</v>
      </c>
      <c r="Q1886" s="50" t="s">
        <v>319</v>
      </c>
      <c r="R1886" s="50" t="s">
        <v>1091</v>
      </c>
      <c r="T1886" s="308">
        <v>45</v>
      </c>
      <c r="U1886" s="309">
        <v>14</v>
      </c>
      <c r="V1886" s="310">
        <v>45200</v>
      </c>
      <c r="W1886" s="310">
        <v>45930</v>
      </c>
      <c r="X1886" s="50" t="s">
        <v>3322</v>
      </c>
      <c r="Y1886" s="50" t="s">
        <v>692</v>
      </c>
      <c r="AD1886" s="50" t="s">
        <v>360</v>
      </c>
      <c r="AF1886" s="306"/>
      <c r="AG1886" s="307">
        <v>2.1422713260655741E-3</v>
      </c>
      <c r="AH1886" s="307">
        <v>2.2336800414705059E-3</v>
      </c>
      <c r="AI1886" s="307">
        <v>0.13759744733039581</v>
      </c>
      <c r="AJ1886" s="306" t="s">
        <v>0</v>
      </c>
      <c r="AK1886" s="307">
        <v>197.95078328209129</v>
      </c>
      <c r="AL1886" s="307">
        <v>1.5073338613876899E-2</v>
      </c>
      <c r="AN1886" s="312">
        <v>2</v>
      </c>
      <c r="AO1886" s="313" t="s">
        <v>305</v>
      </c>
      <c r="AP1886" s="313" t="s">
        <v>0</v>
      </c>
      <c r="AQ1886" s="313" t="s">
        <v>2862</v>
      </c>
      <c r="AR1886" s="314" t="s">
        <v>0</v>
      </c>
      <c r="AS1886" s="314"/>
    </row>
    <row r="1887" spans="1:46" x14ac:dyDescent="0.2">
      <c r="A1887" s="306" t="s">
        <v>1751</v>
      </c>
      <c r="B1887" s="50" t="s">
        <v>312</v>
      </c>
      <c r="C1887" s="50" t="s">
        <v>295</v>
      </c>
      <c r="D1887" s="50" t="s">
        <v>778</v>
      </c>
      <c r="E1887" s="50" t="s">
        <v>679</v>
      </c>
      <c r="F1887" s="50" t="s">
        <v>690</v>
      </c>
      <c r="G1887" s="50" t="s">
        <v>691</v>
      </c>
      <c r="H1887" s="50" t="s">
        <v>1091</v>
      </c>
      <c r="I1887" s="50" t="s">
        <v>1745</v>
      </c>
      <c r="J1887" s="50" t="s">
        <v>1721</v>
      </c>
      <c r="L1887" s="307">
        <v>46.850338993416202</v>
      </c>
      <c r="M1887" s="308">
        <v>30</v>
      </c>
      <c r="N1887" s="307">
        <v>42.12</v>
      </c>
      <c r="O1887" s="306" t="s">
        <v>2873</v>
      </c>
      <c r="Q1887" s="50" t="s">
        <v>319</v>
      </c>
      <c r="R1887" s="50" t="s">
        <v>1091</v>
      </c>
      <c r="T1887" s="308">
        <v>45</v>
      </c>
      <c r="U1887" s="309">
        <v>14</v>
      </c>
      <c r="V1887" s="310">
        <v>45200</v>
      </c>
      <c r="W1887" s="310">
        <v>45930</v>
      </c>
      <c r="X1887" s="50" t="s">
        <v>3322</v>
      </c>
      <c r="Y1887" s="50" t="s">
        <v>692</v>
      </c>
      <c r="AD1887" s="50" t="s">
        <v>360</v>
      </c>
      <c r="AF1887" s="306"/>
      <c r="AG1887" s="307">
        <v>4.423160208523627E-3</v>
      </c>
      <c r="AH1887" s="307">
        <v>4.611892320918516E-3</v>
      </c>
      <c r="AI1887" s="307">
        <v>0.28409825889981732</v>
      </c>
      <c r="AJ1887" s="306" t="s">
        <v>0</v>
      </c>
      <c r="AK1887" s="307">
        <v>86.887576146813828</v>
      </c>
      <c r="AL1887" s="307">
        <v>3.1122010902769361E-2</v>
      </c>
      <c r="AN1887" s="312">
        <v>2</v>
      </c>
      <c r="AO1887" s="313" t="s">
        <v>305</v>
      </c>
      <c r="AP1887" s="313" t="s">
        <v>0</v>
      </c>
      <c r="AQ1887" s="313" t="s">
        <v>2862</v>
      </c>
      <c r="AR1887" s="314" t="s">
        <v>0</v>
      </c>
      <c r="AS1887" s="314"/>
    </row>
    <row r="1888" spans="1:46" x14ac:dyDescent="0.2">
      <c r="A1888" s="306" t="s">
        <v>1752</v>
      </c>
      <c r="B1888" s="50" t="s">
        <v>312</v>
      </c>
      <c r="C1888" s="50" t="s">
        <v>295</v>
      </c>
      <c r="D1888" s="50" t="s">
        <v>778</v>
      </c>
      <c r="E1888" s="50" t="s">
        <v>679</v>
      </c>
      <c r="F1888" s="50" t="s">
        <v>690</v>
      </c>
      <c r="G1888" s="50" t="s">
        <v>691</v>
      </c>
      <c r="H1888" s="50" t="s">
        <v>1091</v>
      </c>
      <c r="I1888" s="50" t="s">
        <v>1745</v>
      </c>
      <c r="J1888" s="50" t="s">
        <v>1721</v>
      </c>
      <c r="K1888" s="50" t="s">
        <v>1120</v>
      </c>
      <c r="L1888" s="307">
        <v>46.850338993416202</v>
      </c>
      <c r="M1888" s="308">
        <v>30</v>
      </c>
      <c r="N1888" s="307">
        <v>42.12</v>
      </c>
      <c r="O1888" s="306" t="s">
        <v>2874</v>
      </c>
      <c r="Q1888" s="50" t="s">
        <v>319</v>
      </c>
      <c r="R1888" s="50" t="s">
        <v>1091</v>
      </c>
      <c r="S1888" s="50" t="s">
        <v>1120</v>
      </c>
      <c r="T1888" s="308">
        <v>45</v>
      </c>
      <c r="U1888" s="309">
        <v>14</v>
      </c>
      <c r="V1888" s="310">
        <v>45200</v>
      </c>
      <c r="W1888" s="310">
        <v>45930</v>
      </c>
      <c r="X1888" s="50" t="s">
        <v>3322</v>
      </c>
      <c r="Y1888" s="50" t="s">
        <v>692</v>
      </c>
      <c r="AD1888" s="50" t="s">
        <v>360</v>
      </c>
      <c r="AF1888" s="306"/>
      <c r="AG1888" s="307">
        <v>4.423160208523627E-3</v>
      </c>
      <c r="AH1888" s="307">
        <v>4.611892320918516E-3</v>
      </c>
      <c r="AI1888" s="307">
        <v>0.28409825889981732</v>
      </c>
      <c r="AJ1888" s="306" t="s">
        <v>0</v>
      </c>
      <c r="AK1888" s="307">
        <v>86.887576146813828</v>
      </c>
      <c r="AL1888" s="307">
        <v>3.1122010902769361E-2</v>
      </c>
      <c r="AN1888" s="312">
        <v>2</v>
      </c>
      <c r="AO1888" s="313" t="s">
        <v>305</v>
      </c>
      <c r="AP1888" s="313" t="s">
        <v>0</v>
      </c>
      <c r="AQ1888" s="313" t="s">
        <v>2862</v>
      </c>
      <c r="AR1888" s="314" t="s">
        <v>0</v>
      </c>
      <c r="AS1888" s="314"/>
    </row>
    <row r="1889" spans="1:46" x14ac:dyDescent="0.2">
      <c r="A1889" s="306" t="s">
        <v>2416</v>
      </c>
      <c r="B1889" s="50" t="s">
        <v>312</v>
      </c>
      <c r="C1889" s="50" t="s">
        <v>295</v>
      </c>
      <c r="D1889" s="50" t="s">
        <v>296</v>
      </c>
      <c r="E1889" s="50" t="s">
        <v>313</v>
      </c>
      <c r="F1889" s="50" t="s">
        <v>361</v>
      </c>
      <c r="G1889" s="50" t="s">
        <v>362</v>
      </c>
      <c r="H1889" s="50" t="s">
        <v>363</v>
      </c>
      <c r="L1889" s="307">
        <v>0</v>
      </c>
      <c r="M1889" s="308">
        <v>100</v>
      </c>
      <c r="N1889" s="307">
        <v>0</v>
      </c>
      <c r="O1889" s="306" t="s">
        <v>364</v>
      </c>
      <c r="Q1889" s="50" t="s">
        <v>300</v>
      </c>
      <c r="R1889" s="50" t="s">
        <v>301</v>
      </c>
      <c r="T1889" s="308">
        <v>0</v>
      </c>
      <c r="U1889" s="309"/>
      <c r="V1889" s="310">
        <v>45200</v>
      </c>
      <c r="W1889" s="310">
        <v>46295</v>
      </c>
      <c r="X1889" s="50" t="s">
        <v>306</v>
      </c>
      <c r="AB1889" s="50" t="s">
        <v>363</v>
      </c>
      <c r="AD1889" s="50" t="s">
        <v>360</v>
      </c>
      <c r="AF1889" s="306"/>
      <c r="AG1889" s="307">
        <v>0</v>
      </c>
      <c r="AH1889" s="307">
        <v>0</v>
      </c>
      <c r="AI1889" s="307">
        <v>0</v>
      </c>
      <c r="AJ1889" s="306" t="s">
        <v>0</v>
      </c>
      <c r="AK1889" s="307">
        <v>0</v>
      </c>
      <c r="AL1889" s="307">
        <v>0</v>
      </c>
      <c r="AN1889" s="312">
        <v>22</v>
      </c>
      <c r="AO1889" s="313" t="s">
        <v>305</v>
      </c>
      <c r="AP1889" s="313" t="s">
        <v>0</v>
      </c>
      <c r="AQ1889" s="313" t="s">
        <v>306</v>
      </c>
      <c r="AR1889" s="314" t="s">
        <v>0</v>
      </c>
      <c r="AS1889" s="314"/>
      <c r="AT1889" s="50" t="s">
        <v>1951</v>
      </c>
    </row>
    <row r="1890" spans="1:46" x14ac:dyDescent="0.2">
      <c r="A1890" s="306" t="s">
        <v>2417</v>
      </c>
      <c r="B1890" s="50" t="s">
        <v>312</v>
      </c>
      <c r="C1890" s="50" t="s">
        <v>295</v>
      </c>
      <c r="D1890" s="50" t="s">
        <v>296</v>
      </c>
      <c r="E1890" s="50" t="s">
        <v>313</v>
      </c>
      <c r="F1890" s="50" t="s">
        <v>361</v>
      </c>
      <c r="G1890" s="50" t="s">
        <v>362</v>
      </c>
      <c r="H1890" s="50" t="s">
        <v>365</v>
      </c>
      <c r="I1890" s="50" t="s">
        <v>366</v>
      </c>
      <c r="L1890" s="307">
        <v>0</v>
      </c>
      <c r="M1890" s="308">
        <v>200</v>
      </c>
      <c r="N1890" s="307">
        <v>0</v>
      </c>
      <c r="O1890" s="306" t="s">
        <v>367</v>
      </c>
      <c r="Q1890" s="50" t="s">
        <v>300</v>
      </c>
      <c r="R1890" s="50" t="s">
        <v>301</v>
      </c>
      <c r="T1890" s="308">
        <v>0</v>
      </c>
      <c r="U1890" s="309"/>
      <c r="V1890" s="310">
        <v>45200</v>
      </c>
      <c r="W1890" s="310">
        <v>46295</v>
      </c>
      <c r="X1890" s="50" t="s">
        <v>306</v>
      </c>
      <c r="AB1890" s="50" t="s">
        <v>365</v>
      </c>
      <c r="AD1890" s="50" t="s">
        <v>360</v>
      </c>
      <c r="AF1890" s="306"/>
      <c r="AG1890" s="307">
        <v>0</v>
      </c>
      <c r="AH1890" s="307">
        <v>0</v>
      </c>
      <c r="AI1890" s="307">
        <v>0</v>
      </c>
      <c r="AJ1890" s="306" t="s">
        <v>0</v>
      </c>
      <c r="AK1890" s="307">
        <v>0</v>
      </c>
      <c r="AL1890" s="307">
        <v>0</v>
      </c>
      <c r="AN1890" s="312">
        <v>22</v>
      </c>
      <c r="AO1890" s="313" t="s">
        <v>305</v>
      </c>
      <c r="AP1890" s="313" t="s">
        <v>0</v>
      </c>
      <c r="AQ1890" s="313" t="s">
        <v>306</v>
      </c>
      <c r="AR1890" s="314" t="s">
        <v>0</v>
      </c>
      <c r="AS1890" s="314"/>
      <c r="AT1890" s="323" t="s">
        <v>1951</v>
      </c>
    </row>
    <row r="1891" spans="1:46" x14ac:dyDescent="0.2">
      <c r="A1891" s="306" t="s">
        <v>2418</v>
      </c>
      <c r="B1891" s="50" t="s">
        <v>312</v>
      </c>
      <c r="C1891" s="50" t="s">
        <v>295</v>
      </c>
      <c r="D1891" s="50" t="s">
        <v>296</v>
      </c>
      <c r="E1891" s="50" t="s">
        <v>313</v>
      </c>
      <c r="F1891" s="50" t="s">
        <v>361</v>
      </c>
      <c r="G1891" s="50" t="s">
        <v>362</v>
      </c>
      <c r="H1891" s="50" t="s">
        <v>365</v>
      </c>
      <c r="I1891" s="50" t="s">
        <v>368</v>
      </c>
      <c r="J1891" s="50" t="s">
        <v>369</v>
      </c>
      <c r="L1891" s="307">
        <v>0</v>
      </c>
      <c r="M1891" s="308">
        <v>400</v>
      </c>
      <c r="N1891" s="307">
        <v>0</v>
      </c>
      <c r="O1891" s="306" t="s">
        <v>370</v>
      </c>
      <c r="Q1891" s="50" t="s">
        <v>300</v>
      </c>
      <c r="R1891" s="50" t="s">
        <v>301</v>
      </c>
      <c r="T1891" s="308">
        <v>0</v>
      </c>
      <c r="U1891" s="309"/>
      <c r="V1891" s="310">
        <v>45200</v>
      </c>
      <c r="W1891" s="310">
        <v>46295</v>
      </c>
      <c r="X1891" s="50" t="s">
        <v>306</v>
      </c>
      <c r="AB1891" s="50" t="s">
        <v>365</v>
      </c>
      <c r="AD1891" s="50" t="s">
        <v>360</v>
      </c>
      <c r="AF1891" s="306"/>
      <c r="AG1891" s="307">
        <v>0</v>
      </c>
      <c r="AH1891" s="307">
        <v>0</v>
      </c>
      <c r="AI1891" s="307">
        <v>0</v>
      </c>
      <c r="AJ1891" s="306" t="s">
        <v>0</v>
      </c>
      <c r="AK1891" s="307">
        <v>0</v>
      </c>
      <c r="AL1891" s="307">
        <v>0</v>
      </c>
      <c r="AN1891" s="312">
        <v>22</v>
      </c>
      <c r="AO1891" s="313" t="s">
        <v>305</v>
      </c>
      <c r="AP1891" s="313" t="s">
        <v>0</v>
      </c>
      <c r="AQ1891" s="313" t="s">
        <v>306</v>
      </c>
      <c r="AR1891" s="314" t="s">
        <v>181</v>
      </c>
      <c r="AS1891" s="314"/>
      <c r="AT1891" s="323" t="s">
        <v>1951</v>
      </c>
    </row>
    <row r="1892" spans="1:46" x14ac:dyDescent="0.2">
      <c r="A1892" s="306" t="s">
        <v>2419</v>
      </c>
      <c r="B1892" s="50" t="s">
        <v>312</v>
      </c>
      <c r="C1892" s="50" t="s">
        <v>295</v>
      </c>
      <c r="D1892" s="50" t="s">
        <v>296</v>
      </c>
      <c r="E1892" s="50" t="s">
        <v>313</v>
      </c>
      <c r="F1892" s="50" t="s">
        <v>361</v>
      </c>
      <c r="G1892" s="50" t="s">
        <v>362</v>
      </c>
      <c r="H1892" s="50" t="s">
        <v>365</v>
      </c>
      <c r="I1892" s="50" t="s">
        <v>368</v>
      </c>
      <c r="J1892" s="50" t="s">
        <v>371</v>
      </c>
      <c r="L1892" s="307">
        <v>0</v>
      </c>
      <c r="M1892" s="308">
        <v>600</v>
      </c>
      <c r="N1892" s="307">
        <v>0</v>
      </c>
      <c r="O1892" s="306" t="s">
        <v>372</v>
      </c>
      <c r="Q1892" s="50" t="s">
        <v>300</v>
      </c>
      <c r="R1892" s="50" t="s">
        <v>301</v>
      </c>
      <c r="T1892" s="308">
        <v>0</v>
      </c>
      <c r="U1892" s="309"/>
      <c r="V1892" s="310">
        <v>45200</v>
      </c>
      <c r="W1892" s="310">
        <v>46295</v>
      </c>
      <c r="X1892" s="50" t="s">
        <v>306</v>
      </c>
      <c r="AB1892" s="50" t="s">
        <v>365</v>
      </c>
      <c r="AD1892" s="50" t="s">
        <v>360</v>
      </c>
      <c r="AF1892" s="306"/>
      <c r="AG1892" s="307">
        <v>0</v>
      </c>
      <c r="AH1892" s="307">
        <v>0</v>
      </c>
      <c r="AI1892" s="307">
        <v>0</v>
      </c>
      <c r="AJ1892" s="306" t="s">
        <v>0</v>
      </c>
      <c r="AK1892" s="307">
        <v>0</v>
      </c>
      <c r="AL1892" s="307">
        <v>0</v>
      </c>
      <c r="AN1892" s="312">
        <v>22</v>
      </c>
      <c r="AO1892" s="313" t="s">
        <v>305</v>
      </c>
      <c r="AP1892" s="313" t="s">
        <v>0</v>
      </c>
      <c r="AQ1892" s="313" t="s">
        <v>306</v>
      </c>
      <c r="AR1892" s="314" t="s">
        <v>0</v>
      </c>
      <c r="AS1892" s="314"/>
      <c r="AT1892" s="323" t="s">
        <v>1951</v>
      </c>
    </row>
    <row r="1893" spans="1:46" x14ac:dyDescent="0.2">
      <c r="A1893" s="306" t="s">
        <v>2420</v>
      </c>
      <c r="B1893" s="50" t="s">
        <v>312</v>
      </c>
      <c r="C1893" s="50" t="s">
        <v>295</v>
      </c>
      <c r="D1893" s="50" t="s">
        <v>296</v>
      </c>
      <c r="E1893" s="50" t="s">
        <v>313</v>
      </c>
      <c r="F1893" s="50" t="s">
        <v>361</v>
      </c>
      <c r="G1893" s="50" t="s">
        <v>362</v>
      </c>
      <c r="H1893" s="50" t="s">
        <v>373</v>
      </c>
      <c r="I1893" s="50" t="s">
        <v>374</v>
      </c>
      <c r="J1893" s="50" t="s">
        <v>371</v>
      </c>
      <c r="L1893" s="307">
        <v>0</v>
      </c>
      <c r="M1893" s="308">
        <v>400</v>
      </c>
      <c r="N1893" s="307">
        <v>0</v>
      </c>
      <c r="O1893" s="306" t="s">
        <v>375</v>
      </c>
      <c r="Q1893" s="50" t="s">
        <v>300</v>
      </c>
      <c r="R1893" s="50" t="s">
        <v>301</v>
      </c>
      <c r="T1893" s="308">
        <v>0</v>
      </c>
      <c r="U1893" s="309"/>
      <c r="V1893" s="310">
        <v>45200</v>
      </c>
      <c r="W1893" s="310">
        <v>46295</v>
      </c>
      <c r="X1893" s="50" t="s">
        <v>306</v>
      </c>
      <c r="AB1893" s="50" t="s">
        <v>365</v>
      </c>
      <c r="AD1893" s="50" t="s">
        <v>360</v>
      </c>
      <c r="AF1893" s="306"/>
      <c r="AG1893" s="307">
        <v>0</v>
      </c>
      <c r="AH1893" s="307">
        <v>0</v>
      </c>
      <c r="AI1893" s="307">
        <v>0</v>
      </c>
      <c r="AJ1893" s="306" t="s">
        <v>0</v>
      </c>
      <c r="AK1893" s="307">
        <v>0</v>
      </c>
      <c r="AL1893" s="307">
        <v>0</v>
      </c>
      <c r="AN1893" s="312">
        <v>22</v>
      </c>
      <c r="AO1893" s="313" t="s">
        <v>305</v>
      </c>
      <c r="AP1893" s="313" t="s">
        <v>0</v>
      </c>
      <c r="AQ1893" s="313" t="s">
        <v>306</v>
      </c>
      <c r="AR1893" s="314" t="s">
        <v>0</v>
      </c>
      <c r="AS1893" s="314"/>
      <c r="AT1893" s="323" t="s">
        <v>1951</v>
      </c>
    </row>
    <row r="1894" spans="1:46" x14ac:dyDescent="0.2">
      <c r="A1894" s="306" t="s">
        <v>2421</v>
      </c>
      <c r="B1894" s="50" t="s">
        <v>312</v>
      </c>
      <c r="C1894" s="50" t="s">
        <v>295</v>
      </c>
      <c r="D1894" s="50" t="s">
        <v>296</v>
      </c>
      <c r="E1894" s="50" t="s">
        <v>313</v>
      </c>
      <c r="F1894" s="50" t="s">
        <v>361</v>
      </c>
      <c r="G1894" s="50" t="s">
        <v>362</v>
      </c>
      <c r="H1894" s="50" t="s">
        <v>376</v>
      </c>
      <c r="I1894" s="50" t="s">
        <v>374</v>
      </c>
      <c r="J1894" s="50" t="s">
        <v>371</v>
      </c>
      <c r="L1894" s="307">
        <v>0</v>
      </c>
      <c r="M1894" s="308">
        <v>100</v>
      </c>
      <c r="N1894" s="307">
        <v>0</v>
      </c>
      <c r="O1894" s="306" t="s">
        <v>377</v>
      </c>
      <c r="Q1894" s="50" t="s">
        <v>300</v>
      </c>
      <c r="R1894" s="50" t="s">
        <v>301</v>
      </c>
      <c r="T1894" s="308">
        <v>0</v>
      </c>
      <c r="U1894" s="309"/>
      <c r="V1894" s="310">
        <v>45200</v>
      </c>
      <c r="W1894" s="310">
        <v>46295</v>
      </c>
      <c r="X1894" s="50" t="s">
        <v>306</v>
      </c>
      <c r="AB1894" s="50" t="s">
        <v>378</v>
      </c>
      <c r="AD1894" s="50" t="s">
        <v>360</v>
      </c>
      <c r="AF1894" s="306"/>
      <c r="AG1894" s="307">
        <v>0</v>
      </c>
      <c r="AH1894" s="307">
        <v>0</v>
      </c>
      <c r="AI1894" s="307">
        <v>0</v>
      </c>
      <c r="AJ1894" s="306" t="s">
        <v>0</v>
      </c>
      <c r="AK1894" s="307">
        <v>0</v>
      </c>
      <c r="AL1894" s="307">
        <v>0</v>
      </c>
      <c r="AN1894" s="312">
        <v>22</v>
      </c>
      <c r="AO1894" s="313" t="s">
        <v>305</v>
      </c>
      <c r="AP1894" s="313" t="s">
        <v>0</v>
      </c>
      <c r="AQ1894" s="313" t="s">
        <v>306</v>
      </c>
      <c r="AR1894" s="314" t="s">
        <v>0</v>
      </c>
      <c r="AS1894" s="314"/>
      <c r="AT1894" s="323" t="s">
        <v>1951</v>
      </c>
    </row>
    <row r="1895" spans="1:46" x14ac:dyDescent="0.2">
      <c r="A1895" s="306" t="s">
        <v>2091</v>
      </c>
      <c r="B1895" s="50" t="s">
        <v>294</v>
      </c>
      <c r="C1895" s="50" t="s">
        <v>295</v>
      </c>
      <c r="D1895" s="50" t="s">
        <v>438</v>
      </c>
      <c r="E1895" s="50" t="s">
        <v>297</v>
      </c>
      <c r="F1895" s="50" t="s">
        <v>452</v>
      </c>
      <c r="G1895" s="50" t="s">
        <v>463</v>
      </c>
      <c r="H1895" s="50" t="s">
        <v>464</v>
      </c>
      <c r="I1895" s="50" t="s">
        <v>465</v>
      </c>
      <c r="J1895" s="50" t="s">
        <v>466</v>
      </c>
      <c r="K1895" s="50" t="s">
        <v>182</v>
      </c>
      <c r="L1895" s="307">
        <v>3.4705504095904396</v>
      </c>
      <c r="M1895" s="308">
        <v>1.75</v>
      </c>
      <c r="N1895" s="307">
        <v>3.1049065843828711</v>
      </c>
      <c r="O1895" s="306" t="s">
        <v>467</v>
      </c>
      <c r="Q1895" s="50" t="s">
        <v>300</v>
      </c>
      <c r="R1895" s="50" t="s">
        <v>464</v>
      </c>
      <c r="T1895" s="308">
        <v>2.8</v>
      </c>
      <c r="U1895" s="309">
        <v>30</v>
      </c>
      <c r="V1895" s="310">
        <v>45200</v>
      </c>
      <c r="W1895" s="310">
        <v>45930</v>
      </c>
      <c r="X1895" s="50" t="s">
        <v>3396</v>
      </c>
      <c r="AD1895" s="50" t="s">
        <v>360</v>
      </c>
      <c r="AF1895" s="306"/>
      <c r="AG1895" s="307">
        <v>5.4808799449248993E-4</v>
      </c>
      <c r="AH1895" s="307">
        <v>5.7310781792483333E-4</v>
      </c>
      <c r="AI1895" s="307">
        <v>0.99063202540184148</v>
      </c>
      <c r="AJ1895" s="306" t="s">
        <v>0</v>
      </c>
      <c r="AK1895" s="307">
        <v>29.402641290769044</v>
      </c>
      <c r="AL1895" s="307">
        <v>1.0784002984433536E-3</v>
      </c>
      <c r="AN1895" s="312">
        <v>20</v>
      </c>
      <c r="AO1895" s="313" t="s">
        <v>305</v>
      </c>
      <c r="AP1895" s="313" t="s">
        <v>0</v>
      </c>
      <c r="AQ1895" s="313" t="s">
        <v>386</v>
      </c>
      <c r="AR1895" s="314" t="s">
        <v>0</v>
      </c>
      <c r="AS1895" s="314"/>
      <c r="AT1895" s="323"/>
    </row>
    <row r="1896" spans="1:46" x14ac:dyDescent="0.2">
      <c r="A1896" s="306" t="s">
        <v>2092</v>
      </c>
      <c r="B1896" s="50" t="s">
        <v>308</v>
      </c>
      <c r="C1896" s="50" t="s">
        <v>295</v>
      </c>
      <c r="D1896" s="50" t="s">
        <v>438</v>
      </c>
      <c r="E1896" s="50" t="s">
        <v>297</v>
      </c>
      <c r="F1896" s="50" t="s">
        <v>452</v>
      </c>
      <c r="G1896" s="50" t="s">
        <v>463</v>
      </c>
      <c r="H1896" s="50" t="s">
        <v>464</v>
      </c>
      <c r="I1896" s="50" t="s">
        <v>465</v>
      </c>
      <c r="J1896" s="50" t="s">
        <v>466</v>
      </c>
      <c r="K1896" s="50" t="s">
        <v>182</v>
      </c>
      <c r="L1896" s="307">
        <v>3.9668887095639809</v>
      </c>
      <c r="M1896" s="308">
        <v>2</v>
      </c>
      <c r="N1896" s="307">
        <v>3.5489525925925927</v>
      </c>
      <c r="O1896" s="306" t="s">
        <v>467</v>
      </c>
      <c r="Q1896" s="50" t="s">
        <v>300</v>
      </c>
      <c r="R1896" s="50" t="s">
        <v>464</v>
      </c>
      <c r="T1896" s="308">
        <v>2.8</v>
      </c>
      <c r="U1896" s="309">
        <v>30</v>
      </c>
      <c r="V1896" s="310">
        <v>45200</v>
      </c>
      <c r="W1896" s="310">
        <v>45930</v>
      </c>
      <c r="X1896" s="50" t="s">
        <v>3396</v>
      </c>
      <c r="AD1896" s="50" t="s">
        <v>360</v>
      </c>
      <c r="AF1896" s="306"/>
      <c r="AG1896" s="307">
        <v>6.2529938108209313E-4</v>
      </c>
      <c r="AH1896" s="307">
        <v>6.5384384887601774E-4</v>
      </c>
      <c r="AI1896" s="307">
        <v>1.1301863908503469</v>
      </c>
      <c r="AJ1896" s="306" t="s">
        <v>181</v>
      </c>
      <c r="AK1896" s="307">
        <v>22.356557884423882</v>
      </c>
      <c r="AL1896" s="307">
        <v>1.2303189377460689E-3</v>
      </c>
      <c r="AN1896" s="312">
        <v>20</v>
      </c>
      <c r="AO1896" s="313" t="s">
        <v>305</v>
      </c>
      <c r="AP1896" s="313" t="s">
        <v>0</v>
      </c>
      <c r="AQ1896" s="313" t="s">
        <v>386</v>
      </c>
      <c r="AR1896" s="314" t="s">
        <v>0</v>
      </c>
      <c r="AS1896" s="314"/>
      <c r="AT1896" s="323"/>
    </row>
    <row r="1897" spans="1:46" x14ac:dyDescent="0.2">
      <c r="A1897" s="306" t="s">
        <v>2093</v>
      </c>
      <c r="B1897" s="50" t="s">
        <v>310</v>
      </c>
      <c r="C1897" s="50" t="s">
        <v>295</v>
      </c>
      <c r="D1897" s="50" t="s">
        <v>438</v>
      </c>
      <c r="E1897" s="50" t="s">
        <v>297</v>
      </c>
      <c r="F1897" s="50" t="s">
        <v>452</v>
      </c>
      <c r="G1897" s="50" t="s">
        <v>463</v>
      </c>
      <c r="H1897" s="50" t="s">
        <v>464</v>
      </c>
      <c r="I1897" s="50" t="s">
        <v>465</v>
      </c>
      <c r="J1897" s="50" t="s">
        <v>466</v>
      </c>
      <c r="K1897" s="50" t="s">
        <v>182</v>
      </c>
      <c r="L1897" s="307">
        <v>4.4797664039309142</v>
      </c>
      <c r="M1897" s="308">
        <v>2.5</v>
      </c>
      <c r="N1897" s="307">
        <v>4.0077954682997117</v>
      </c>
      <c r="O1897" s="306" t="s">
        <v>467</v>
      </c>
      <c r="Q1897" s="50" t="s">
        <v>300</v>
      </c>
      <c r="R1897" s="50" t="s">
        <v>464</v>
      </c>
      <c r="T1897" s="308">
        <v>2.8</v>
      </c>
      <c r="U1897" s="309">
        <v>30</v>
      </c>
      <c r="V1897" s="310">
        <v>45200</v>
      </c>
      <c r="W1897" s="310">
        <v>45930</v>
      </c>
      <c r="X1897" s="50" t="s">
        <v>3396</v>
      </c>
      <c r="AD1897" s="50" t="s">
        <v>360</v>
      </c>
      <c r="AF1897" s="306"/>
      <c r="AG1897" s="307">
        <v>7.0657605079084461E-4</v>
      </c>
      <c r="AH1897" s="307">
        <v>7.3883074020194748E-4</v>
      </c>
      <c r="AI1897" s="307">
        <v>1.2770884809172003</v>
      </c>
      <c r="AJ1897" s="306" t="s">
        <v>181</v>
      </c>
      <c r="AK1897" s="307">
        <v>16.603169338777228</v>
      </c>
      <c r="AL1897" s="307">
        <v>1.3902362972780164E-3</v>
      </c>
      <c r="AN1897" s="312">
        <v>20</v>
      </c>
      <c r="AO1897" s="313" t="s">
        <v>305</v>
      </c>
      <c r="AP1897" s="313" t="s">
        <v>0</v>
      </c>
      <c r="AQ1897" s="313" t="s">
        <v>386</v>
      </c>
      <c r="AR1897" s="314" t="s">
        <v>0</v>
      </c>
      <c r="AS1897" s="314"/>
      <c r="AT1897" s="323"/>
    </row>
    <row r="1898" spans="1:46" x14ac:dyDescent="0.2">
      <c r="A1898" s="306" t="s">
        <v>2094</v>
      </c>
      <c r="B1898" s="50" t="s">
        <v>294</v>
      </c>
      <c r="C1898" s="50" t="s">
        <v>295</v>
      </c>
      <c r="D1898" s="50" t="s">
        <v>438</v>
      </c>
      <c r="E1898" s="50" t="s">
        <v>297</v>
      </c>
      <c r="F1898" s="50" t="s">
        <v>452</v>
      </c>
      <c r="G1898" s="50" t="s">
        <v>463</v>
      </c>
      <c r="H1898" s="50" t="s">
        <v>464</v>
      </c>
      <c r="I1898" s="50" t="s">
        <v>465</v>
      </c>
      <c r="J1898" s="50" t="s">
        <v>468</v>
      </c>
      <c r="K1898" s="50" t="s">
        <v>182</v>
      </c>
      <c r="L1898" s="307">
        <v>3.5460705121663803</v>
      </c>
      <c r="M1898" s="308">
        <v>1.9</v>
      </c>
      <c r="N1898" s="307">
        <v>3.1724701797979797</v>
      </c>
      <c r="O1898" s="306" t="s">
        <v>469</v>
      </c>
      <c r="Q1898" s="50" t="s">
        <v>300</v>
      </c>
      <c r="R1898" s="50" t="s">
        <v>464</v>
      </c>
      <c r="T1898" s="308">
        <v>1.95</v>
      </c>
      <c r="U1898" s="309">
        <v>30</v>
      </c>
      <c r="V1898" s="310">
        <v>45200</v>
      </c>
      <c r="W1898" s="310">
        <v>45930</v>
      </c>
      <c r="X1898" s="50" t="s">
        <v>3396</v>
      </c>
      <c r="AD1898" s="50" t="s">
        <v>360</v>
      </c>
      <c r="AF1898" s="306"/>
      <c r="AG1898" s="307">
        <v>5.5915793398147009E-4</v>
      </c>
      <c r="AH1898" s="307">
        <v>5.8468309220348986E-4</v>
      </c>
      <c r="AI1898" s="307">
        <v>1.4511756620702823</v>
      </c>
      <c r="AJ1898" s="306" t="s">
        <v>181</v>
      </c>
      <c r="AK1898" s="307">
        <v>11.293192704584657</v>
      </c>
      <c r="AL1898" s="307">
        <v>1.1001811551098462E-3</v>
      </c>
      <c r="AN1898" s="312">
        <v>20</v>
      </c>
      <c r="AO1898" s="313" t="s">
        <v>305</v>
      </c>
      <c r="AP1898" s="313" t="s">
        <v>0</v>
      </c>
      <c r="AQ1898" s="313" t="s">
        <v>386</v>
      </c>
      <c r="AR1898" s="314" t="s">
        <v>0</v>
      </c>
      <c r="AS1898" s="314"/>
      <c r="AT1898" s="323"/>
    </row>
    <row r="1899" spans="1:46" x14ac:dyDescent="0.2">
      <c r="A1899" s="306" t="s">
        <v>2095</v>
      </c>
      <c r="B1899" s="50" t="s">
        <v>308</v>
      </c>
      <c r="C1899" s="50" t="s">
        <v>295</v>
      </c>
      <c r="D1899" s="50" t="s">
        <v>438</v>
      </c>
      <c r="E1899" s="50" t="s">
        <v>297</v>
      </c>
      <c r="F1899" s="50" t="s">
        <v>452</v>
      </c>
      <c r="G1899" s="50" t="s">
        <v>463</v>
      </c>
      <c r="H1899" s="50" t="s">
        <v>464</v>
      </c>
      <c r="I1899" s="50" t="s">
        <v>465</v>
      </c>
      <c r="J1899" s="50" t="s">
        <v>468</v>
      </c>
      <c r="K1899" s="50" t="s">
        <v>182</v>
      </c>
      <c r="L1899" s="307">
        <v>5.1789779978821695</v>
      </c>
      <c r="M1899" s="308">
        <v>2.2000000000000002</v>
      </c>
      <c r="N1899" s="307">
        <v>4.6333408215488214</v>
      </c>
      <c r="O1899" s="306" t="s">
        <v>469</v>
      </c>
      <c r="Q1899" s="50" t="s">
        <v>300</v>
      </c>
      <c r="R1899" s="50" t="s">
        <v>464</v>
      </c>
      <c r="T1899" s="308">
        <v>1.95</v>
      </c>
      <c r="U1899" s="309">
        <v>30</v>
      </c>
      <c r="V1899" s="310">
        <v>45200</v>
      </c>
      <c r="W1899" s="310">
        <v>45930</v>
      </c>
      <c r="X1899" s="50" t="s">
        <v>3396</v>
      </c>
      <c r="AD1899" s="50" t="s">
        <v>360</v>
      </c>
      <c r="AF1899" s="306"/>
      <c r="AG1899" s="307">
        <v>8.1626888917087157E-4</v>
      </c>
      <c r="AH1899" s="307">
        <v>8.5353097789675437E-4</v>
      </c>
      <c r="AI1899" s="307">
        <v>2.1184525402963668</v>
      </c>
      <c r="AJ1899" s="306" t="s">
        <v>181</v>
      </c>
      <c r="AK1899" s="307">
        <v>-0.97651288437350525</v>
      </c>
      <c r="AL1899" s="307">
        <v>1.606064395749055E-3</v>
      </c>
      <c r="AN1899" s="312">
        <v>20</v>
      </c>
      <c r="AO1899" s="313" t="s">
        <v>305</v>
      </c>
      <c r="AP1899" s="313" t="s">
        <v>0</v>
      </c>
      <c r="AQ1899" s="313" t="s">
        <v>386</v>
      </c>
      <c r="AR1899" s="314" t="s">
        <v>0</v>
      </c>
      <c r="AS1899" s="314"/>
      <c r="AT1899" s="323"/>
    </row>
    <row r="1900" spans="1:46" x14ac:dyDescent="0.2">
      <c r="A1900" s="306" t="s">
        <v>2096</v>
      </c>
      <c r="B1900" s="50" t="s">
        <v>310</v>
      </c>
      <c r="C1900" s="50" t="s">
        <v>295</v>
      </c>
      <c r="D1900" s="50" t="s">
        <v>438</v>
      </c>
      <c r="E1900" s="50" t="s">
        <v>297</v>
      </c>
      <c r="F1900" s="50" t="s">
        <v>452</v>
      </c>
      <c r="G1900" s="50" t="s">
        <v>463</v>
      </c>
      <c r="H1900" s="50" t="s">
        <v>464</v>
      </c>
      <c r="I1900" s="50" t="s">
        <v>465</v>
      </c>
      <c r="J1900" s="50" t="s">
        <v>468</v>
      </c>
      <c r="K1900" s="50" t="s">
        <v>182</v>
      </c>
      <c r="L1900" s="307">
        <v>5.108693080591161</v>
      </c>
      <c r="M1900" s="308">
        <v>2.8</v>
      </c>
      <c r="N1900" s="307">
        <v>4.5704608524590169</v>
      </c>
      <c r="O1900" s="306" t="s">
        <v>469</v>
      </c>
      <c r="Q1900" s="50" t="s">
        <v>300</v>
      </c>
      <c r="R1900" s="50" t="s">
        <v>464</v>
      </c>
      <c r="T1900" s="308">
        <v>1.95</v>
      </c>
      <c r="U1900" s="309">
        <v>30</v>
      </c>
      <c r="V1900" s="310">
        <v>45200</v>
      </c>
      <c r="W1900" s="310">
        <v>45930</v>
      </c>
      <c r="X1900" s="50" t="s">
        <v>3396</v>
      </c>
      <c r="AD1900" s="50" t="s">
        <v>360</v>
      </c>
      <c r="AF1900" s="306"/>
      <c r="AG1900" s="307">
        <v>8.054760055641963E-4</v>
      </c>
      <c r="AH1900" s="307">
        <v>8.4224540690250934E-4</v>
      </c>
      <c r="AI1900" s="307">
        <v>2.0904419031190651</v>
      </c>
      <c r="AJ1900" s="306" t="s">
        <v>181</v>
      </c>
      <c r="AK1900" s="307">
        <v>-0.61896604974592351</v>
      </c>
      <c r="AL1900" s="307">
        <v>1.5848286653198931E-3</v>
      </c>
      <c r="AN1900" s="312">
        <v>20</v>
      </c>
      <c r="AO1900" s="313" t="s">
        <v>305</v>
      </c>
      <c r="AP1900" s="313" t="s">
        <v>0</v>
      </c>
      <c r="AQ1900" s="313" t="s">
        <v>386</v>
      </c>
      <c r="AR1900" s="314" t="s">
        <v>0</v>
      </c>
      <c r="AS1900" s="314"/>
      <c r="AT1900" s="323"/>
    </row>
    <row r="1901" spans="1:46" x14ac:dyDescent="0.2">
      <c r="A1901" s="306" t="s">
        <v>2103</v>
      </c>
      <c r="B1901" s="50" t="s">
        <v>294</v>
      </c>
      <c r="C1901" s="50" t="s">
        <v>295</v>
      </c>
      <c r="D1901" s="50" t="s">
        <v>438</v>
      </c>
      <c r="E1901" s="50" t="s">
        <v>297</v>
      </c>
      <c r="F1901" s="50" t="s">
        <v>452</v>
      </c>
      <c r="G1901" s="50" t="s">
        <v>463</v>
      </c>
      <c r="H1901" s="50" t="s">
        <v>464</v>
      </c>
      <c r="I1901" s="50" t="s">
        <v>465</v>
      </c>
      <c r="J1901" s="50" t="s">
        <v>466</v>
      </c>
      <c r="K1901" s="50" t="s">
        <v>474</v>
      </c>
      <c r="L1901" s="307">
        <v>4.5223030263051038</v>
      </c>
      <c r="M1901" s="308">
        <v>1.75</v>
      </c>
      <c r="N1901" s="307">
        <v>4.0458505959595961</v>
      </c>
      <c r="O1901" s="306" t="s">
        <v>475</v>
      </c>
      <c r="Q1901" s="50" t="s">
        <v>300</v>
      </c>
      <c r="R1901" s="50" t="s">
        <v>464</v>
      </c>
      <c r="T1901" s="308">
        <v>2.8</v>
      </c>
      <c r="U1901" s="309">
        <v>30</v>
      </c>
      <c r="V1901" s="310">
        <v>45200</v>
      </c>
      <c r="W1901" s="310">
        <v>45930</v>
      </c>
      <c r="X1901" s="50" t="s">
        <v>3396</v>
      </c>
      <c r="AD1901" s="50" t="s">
        <v>360</v>
      </c>
      <c r="AF1901" s="306"/>
      <c r="AG1901" s="307">
        <v>7.1220121789786488E-4</v>
      </c>
      <c r="AH1901" s="307">
        <v>7.4471269214864549E-4</v>
      </c>
      <c r="AI1901" s="307">
        <v>1.287255590469766</v>
      </c>
      <c r="AJ1901" s="306" t="s">
        <v>181</v>
      </c>
      <c r="AK1901" s="307">
        <v>16.253563626877899</v>
      </c>
      <c r="AL1901" s="307">
        <v>1.4013041950388893E-3</v>
      </c>
      <c r="AN1901" s="312">
        <v>20</v>
      </c>
      <c r="AO1901" s="313" t="s">
        <v>305</v>
      </c>
      <c r="AP1901" s="313" t="s">
        <v>0</v>
      </c>
      <c r="AQ1901" s="313" t="s">
        <v>386</v>
      </c>
      <c r="AR1901" s="314" t="s">
        <v>0</v>
      </c>
      <c r="AS1901" s="314"/>
      <c r="AT1901" s="323"/>
    </row>
    <row r="1902" spans="1:46" x14ac:dyDescent="0.2">
      <c r="A1902" s="306" t="s">
        <v>2104</v>
      </c>
      <c r="B1902" s="50" t="s">
        <v>308</v>
      </c>
      <c r="C1902" s="50" t="s">
        <v>295</v>
      </c>
      <c r="D1902" s="50" t="s">
        <v>438</v>
      </c>
      <c r="E1902" s="50" t="s">
        <v>297</v>
      </c>
      <c r="F1902" s="50" t="s">
        <v>452</v>
      </c>
      <c r="G1902" s="50" t="s">
        <v>463</v>
      </c>
      <c r="H1902" s="50" t="s">
        <v>464</v>
      </c>
      <c r="I1902" s="50" t="s">
        <v>465</v>
      </c>
      <c r="J1902" s="50" t="s">
        <v>466</v>
      </c>
      <c r="K1902" s="50" t="s">
        <v>474</v>
      </c>
      <c r="L1902" s="307">
        <v>5.6501722844976765</v>
      </c>
      <c r="M1902" s="308">
        <v>2</v>
      </c>
      <c r="N1902" s="307">
        <v>5.0548918928121056</v>
      </c>
      <c r="O1902" s="306" t="s">
        <v>475</v>
      </c>
      <c r="Q1902" s="50" t="s">
        <v>300</v>
      </c>
      <c r="R1902" s="50" t="s">
        <v>464</v>
      </c>
      <c r="T1902" s="308">
        <v>2.8</v>
      </c>
      <c r="U1902" s="309">
        <v>30</v>
      </c>
      <c r="V1902" s="310">
        <v>45200</v>
      </c>
      <c r="W1902" s="310">
        <v>45930</v>
      </c>
      <c r="X1902" s="50" t="s">
        <v>3396</v>
      </c>
      <c r="AD1902" s="50" t="s">
        <v>360</v>
      </c>
      <c r="AF1902" s="306"/>
      <c r="AG1902" s="307">
        <v>8.9014993355117941E-4</v>
      </c>
      <c r="AH1902" s="307">
        <v>9.3078463890790828E-4</v>
      </c>
      <c r="AI1902" s="307">
        <v>1.6088858731555418</v>
      </c>
      <c r="AJ1902" s="306" t="s">
        <v>181</v>
      </c>
      <c r="AK1902" s="307">
        <v>7.4747930755496634</v>
      </c>
      <c r="AL1902" s="307">
        <v>1.751430360903621E-3</v>
      </c>
      <c r="AN1902" s="312">
        <v>20</v>
      </c>
      <c r="AO1902" s="313" t="s">
        <v>305</v>
      </c>
      <c r="AP1902" s="313" t="s">
        <v>0</v>
      </c>
      <c r="AQ1902" s="313" t="s">
        <v>386</v>
      </c>
      <c r="AR1902" s="314" t="s">
        <v>0</v>
      </c>
      <c r="AS1902" s="314"/>
      <c r="AT1902" s="323"/>
    </row>
    <row r="1903" spans="1:46" x14ac:dyDescent="0.2">
      <c r="A1903" s="306" t="s">
        <v>2105</v>
      </c>
      <c r="B1903" s="50" t="s">
        <v>310</v>
      </c>
      <c r="C1903" s="50" t="s">
        <v>295</v>
      </c>
      <c r="D1903" s="50" t="s">
        <v>438</v>
      </c>
      <c r="E1903" s="50" t="s">
        <v>297</v>
      </c>
      <c r="F1903" s="50" t="s">
        <v>452</v>
      </c>
      <c r="G1903" s="50" t="s">
        <v>463</v>
      </c>
      <c r="H1903" s="50" t="s">
        <v>464</v>
      </c>
      <c r="I1903" s="50" t="s">
        <v>465</v>
      </c>
      <c r="J1903" s="50" t="s">
        <v>466</v>
      </c>
      <c r="K1903" s="50" t="s">
        <v>474</v>
      </c>
      <c r="L1903" s="307">
        <v>5.8807121316629178</v>
      </c>
      <c r="M1903" s="308">
        <v>2.5</v>
      </c>
      <c r="N1903" s="307">
        <v>5.2611429495459134</v>
      </c>
      <c r="O1903" s="306" t="s">
        <v>475</v>
      </c>
      <c r="Q1903" s="50" t="s">
        <v>300</v>
      </c>
      <c r="R1903" s="50" t="s">
        <v>464</v>
      </c>
      <c r="T1903" s="308">
        <v>2.8</v>
      </c>
      <c r="U1903" s="309">
        <v>30</v>
      </c>
      <c r="V1903" s="310">
        <v>45200</v>
      </c>
      <c r="W1903" s="310">
        <v>45930</v>
      </c>
      <c r="X1903" s="50" t="s">
        <v>3396</v>
      </c>
      <c r="AD1903" s="50" t="s">
        <v>360</v>
      </c>
      <c r="AF1903" s="306"/>
      <c r="AG1903" s="307">
        <v>9.2712127751366845E-4</v>
      </c>
      <c r="AH1903" s="307">
        <v>9.6944369817759805E-4</v>
      </c>
      <c r="AI1903" s="307">
        <v>1.6757090798658114</v>
      </c>
      <c r="AJ1903" s="306" t="s">
        <v>181</v>
      </c>
      <c r="AK1903" s="307">
        <v>6.0736894976180054</v>
      </c>
      <c r="AL1903" s="307">
        <v>1.8241739874081887E-3</v>
      </c>
      <c r="AN1903" s="312">
        <v>20</v>
      </c>
      <c r="AO1903" s="313" t="s">
        <v>305</v>
      </c>
      <c r="AP1903" s="313" t="s">
        <v>0</v>
      </c>
      <c r="AQ1903" s="313" t="s">
        <v>386</v>
      </c>
      <c r="AR1903" s="314" t="s">
        <v>0</v>
      </c>
      <c r="AS1903" s="314"/>
      <c r="AT1903" s="323"/>
    </row>
    <row r="1904" spans="1:46" x14ac:dyDescent="0.2">
      <c r="A1904" s="306" t="s">
        <v>2106</v>
      </c>
      <c r="B1904" s="50" t="s">
        <v>294</v>
      </c>
      <c r="C1904" s="50" t="s">
        <v>295</v>
      </c>
      <c r="D1904" s="50" t="s">
        <v>438</v>
      </c>
      <c r="E1904" s="50" t="s">
        <v>297</v>
      </c>
      <c r="F1904" s="50" t="s">
        <v>452</v>
      </c>
      <c r="G1904" s="50" t="s">
        <v>463</v>
      </c>
      <c r="H1904" s="50" t="s">
        <v>464</v>
      </c>
      <c r="I1904" s="50" t="s">
        <v>465</v>
      </c>
      <c r="J1904" s="50" t="s">
        <v>468</v>
      </c>
      <c r="K1904" s="50" t="s">
        <v>474</v>
      </c>
      <c r="L1904" s="307">
        <v>4.9300074643172884</v>
      </c>
      <c r="M1904" s="308">
        <v>1.9</v>
      </c>
      <c r="N1904" s="307">
        <v>4.4106008645533139</v>
      </c>
      <c r="O1904" s="306" t="s">
        <v>476</v>
      </c>
      <c r="Q1904" s="50" t="s">
        <v>300</v>
      </c>
      <c r="R1904" s="50" t="s">
        <v>464</v>
      </c>
      <c r="T1904" s="308">
        <v>1.95</v>
      </c>
      <c r="U1904" s="309">
        <v>30</v>
      </c>
      <c r="V1904" s="310">
        <v>45200</v>
      </c>
      <c r="W1904" s="310">
        <v>45930</v>
      </c>
      <c r="X1904" s="50" t="s">
        <v>3396</v>
      </c>
      <c r="AD1904" s="50" t="s">
        <v>360</v>
      </c>
      <c r="AF1904" s="306"/>
      <c r="AG1904" s="307">
        <v>7.7775485103123904E-4</v>
      </c>
      <c r="AH1904" s="307">
        <v>8.1325880156835821E-4</v>
      </c>
      <c r="AI1904" s="307">
        <v>2.0184975340277207</v>
      </c>
      <c r="AJ1904" s="306" t="s">
        <v>181</v>
      </c>
      <c r="AK1904" s="307">
        <v>0.3448569233185666</v>
      </c>
      <c r="AL1904" s="307">
        <v>1.5302854138312036E-3</v>
      </c>
      <c r="AN1904" s="312">
        <v>20</v>
      </c>
      <c r="AO1904" s="313" t="s">
        <v>305</v>
      </c>
      <c r="AP1904" s="313" t="s">
        <v>0</v>
      </c>
      <c r="AQ1904" s="313" t="s">
        <v>386</v>
      </c>
      <c r="AR1904" s="314" t="s">
        <v>0</v>
      </c>
      <c r="AS1904" s="314"/>
      <c r="AT1904" s="323"/>
    </row>
    <row r="1905" spans="1:46" x14ac:dyDescent="0.2">
      <c r="A1905" s="306" t="s">
        <v>2107</v>
      </c>
      <c r="B1905" s="50" t="s">
        <v>308</v>
      </c>
      <c r="C1905" s="50" t="s">
        <v>295</v>
      </c>
      <c r="D1905" s="50" t="s">
        <v>438</v>
      </c>
      <c r="E1905" s="50" t="s">
        <v>297</v>
      </c>
      <c r="F1905" s="50" t="s">
        <v>452</v>
      </c>
      <c r="G1905" s="50" t="s">
        <v>463</v>
      </c>
      <c r="H1905" s="50" t="s">
        <v>464</v>
      </c>
      <c r="I1905" s="50" t="s">
        <v>465</v>
      </c>
      <c r="J1905" s="50" t="s">
        <v>468</v>
      </c>
      <c r="K1905" s="50" t="s">
        <v>474</v>
      </c>
      <c r="L1905" s="307">
        <v>6.5486001678470229</v>
      </c>
      <c r="M1905" s="308">
        <v>2.2000000000000002</v>
      </c>
      <c r="N1905" s="307">
        <v>5.8586648744394623</v>
      </c>
      <c r="O1905" s="306" t="s">
        <v>476</v>
      </c>
      <c r="Q1905" s="50" t="s">
        <v>300</v>
      </c>
      <c r="R1905" s="50" t="s">
        <v>464</v>
      </c>
      <c r="T1905" s="308">
        <v>1.95</v>
      </c>
      <c r="U1905" s="309">
        <v>30</v>
      </c>
      <c r="V1905" s="310">
        <v>45200</v>
      </c>
      <c r="W1905" s="310">
        <v>45930</v>
      </c>
      <c r="X1905" s="50" t="s">
        <v>3396</v>
      </c>
      <c r="AD1905" s="50" t="s">
        <v>360</v>
      </c>
      <c r="AF1905" s="306"/>
      <c r="AG1905" s="307">
        <v>1.0325756940438508E-3</v>
      </c>
      <c r="AH1905" s="307">
        <v>1.0797120331082172E-3</v>
      </c>
      <c r="AI1905" s="307">
        <v>2.6798309124795923</v>
      </c>
      <c r="AJ1905" s="306" t="s">
        <v>181</v>
      </c>
      <c r="AK1905" s="307">
        <v>-6.5663137435167434</v>
      </c>
      <c r="AL1905" s="307">
        <v>2.0316627034557312E-3</v>
      </c>
      <c r="AN1905" s="312">
        <v>20</v>
      </c>
      <c r="AO1905" s="313" t="s">
        <v>305</v>
      </c>
      <c r="AP1905" s="313" t="s">
        <v>0</v>
      </c>
      <c r="AQ1905" s="313" t="s">
        <v>386</v>
      </c>
      <c r="AR1905" s="314" t="s">
        <v>0</v>
      </c>
      <c r="AS1905" s="314"/>
      <c r="AT1905" s="323"/>
    </row>
    <row r="1906" spans="1:46" x14ac:dyDescent="0.2">
      <c r="A1906" s="306" t="s">
        <v>2108</v>
      </c>
      <c r="B1906" s="50" t="s">
        <v>310</v>
      </c>
      <c r="C1906" s="50" t="s">
        <v>295</v>
      </c>
      <c r="D1906" s="50" t="s">
        <v>438</v>
      </c>
      <c r="E1906" s="50" t="s">
        <v>297</v>
      </c>
      <c r="F1906" s="50" t="s">
        <v>452</v>
      </c>
      <c r="G1906" s="50" t="s">
        <v>463</v>
      </c>
      <c r="H1906" s="50" t="s">
        <v>464</v>
      </c>
      <c r="I1906" s="50" t="s">
        <v>465</v>
      </c>
      <c r="J1906" s="50" t="s">
        <v>468</v>
      </c>
      <c r="K1906" s="50" t="s">
        <v>474</v>
      </c>
      <c r="L1906" s="307">
        <v>6.9757647960917346</v>
      </c>
      <c r="M1906" s="308">
        <v>2.8</v>
      </c>
      <c r="N1906" s="307">
        <v>6.240825082568807</v>
      </c>
      <c r="O1906" s="306" t="s">
        <v>476</v>
      </c>
      <c r="Q1906" s="50" t="s">
        <v>300</v>
      </c>
      <c r="R1906" s="50" t="s">
        <v>464</v>
      </c>
      <c r="T1906" s="308">
        <v>1.95</v>
      </c>
      <c r="U1906" s="309">
        <v>30</v>
      </c>
      <c r="V1906" s="310">
        <v>45200</v>
      </c>
      <c r="W1906" s="310">
        <v>45930</v>
      </c>
      <c r="X1906" s="50" t="s">
        <v>3396</v>
      </c>
      <c r="AD1906" s="50" t="s">
        <v>360</v>
      </c>
      <c r="AF1906" s="306"/>
      <c r="AG1906" s="307">
        <v>1.0994653550589662E-3</v>
      </c>
      <c r="AH1906" s="307">
        <v>1.1496551591232312E-3</v>
      </c>
      <c r="AI1906" s="307">
        <v>2.8534288214247296</v>
      </c>
      <c r="AJ1906" s="306" t="s">
        <v>181</v>
      </c>
      <c r="AK1906" s="307">
        <v>-7.8496393035706795</v>
      </c>
      <c r="AL1906" s="307">
        <v>2.1632726477097885E-3</v>
      </c>
      <c r="AN1906" s="312">
        <v>20</v>
      </c>
      <c r="AO1906" s="313" t="s">
        <v>305</v>
      </c>
      <c r="AP1906" s="313" t="s">
        <v>0</v>
      </c>
      <c r="AQ1906" s="313" t="s">
        <v>386</v>
      </c>
      <c r="AR1906" s="314" t="s">
        <v>0</v>
      </c>
      <c r="AS1906" s="314"/>
      <c r="AT1906" s="323"/>
    </row>
    <row r="1907" spans="1:46" x14ac:dyDescent="0.2">
      <c r="A1907" s="306" t="s">
        <v>2115</v>
      </c>
      <c r="B1907" s="50" t="s">
        <v>294</v>
      </c>
      <c r="C1907" s="50" t="s">
        <v>295</v>
      </c>
      <c r="D1907" s="50" t="s">
        <v>438</v>
      </c>
      <c r="E1907" s="50" t="s">
        <v>297</v>
      </c>
      <c r="F1907" s="50" t="s">
        <v>452</v>
      </c>
      <c r="G1907" s="50" t="s">
        <v>463</v>
      </c>
      <c r="H1907" s="50" t="s">
        <v>479</v>
      </c>
      <c r="I1907" s="50" t="s">
        <v>465</v>
      </c>
      <c r="J1907" s="50" t="s">
        <v>466</v>
      </c>
      <c r="K1907" s="50" t="s">
        <v>182</v>
      </c>
      <c r="L1907" s="307">
        <v>1.4466162774492439</v>
      </c>
      <c r="M1907" s="308">
        <v>1.75</v>
      </c>
      <c r="N1907" s="307">
        <v>1.3004844332493704</v>
      </c>
      <c r="O1907" s="306" t="s">
        <v>480</v>
      </c>
      <c r="Q1907" s="50" t="s">
        <v>300</v>
      </c>
      <c r="R1907" s="50" t="s">
        <v>479</v>
      </c>
      <c r="T1907" s="308">
        <v>2.8</v>
      </c>
      <c r="U1907" s="309">
        <v>30</v>
      </c>
      <c r="V1907" s="310">
        <v>45200</v>
      </c>
      <c r="W1907" s="310">
        <v>45930</v>
      </c>
      <c r="X1907" s="50" t="s">
        <v>3396</v>
      </c>
      <c r="AD1907" s="50" t="s">
        <v>360</v>
      </c>
      <c r="AF1907" s="306"/>
      <c r="AG1907" s="307">
        <v>1.7966133791307064E-4</v>
      </c>
      <c r="AH1907" s="307">
        <v>1.8727472712470555E-4</v>
      </c>
      <c r="AI1907" s="307">
        <v>0.36508347635398392</v>
      </c>
      <c r="AJ1907" s="306" t="s">
        <v>0</v>
      </c>
      <c r="AK1907" s="307">
        <v>115.03164448884135</v>
      </c>
      <c r="AL1907" s="307">
        <v>4.4987825745001694E-4</v>
      </c>
      <c r="AN1907" s="312">
        <v>20</v>
      </c>
      <c r="AO1907" s="313" t="s">
        <v>305</v>
      </c>
      <c r="AP1907" s="313" t="s">
        <v>0</v>
      </c>
      <c r="AQ1907" s="313" t="s">
        <v>386</v>
      </c>
      <c r="AR1907" s="314" t="s">
        <v>0</v>
      </c>
      <c r="AS1907" s="314"/>
      <c r="AT1907" s="323"/>
    </row>
    <row r="1908" spans="1:46" x14ac:dyDescent="0.2">
      <c r="A1908" s="306" t="s">
        <v>2116</v>
      </c>
      <c r="B1908" s="50" t="s">
        <v>308</v>
      </c>
      <c r="C1908" s="50" t="s">
        <v>295</v>
      </c>
      <c r="D1908" s="50" t="s">
        <v>438</v>
      </c>
      <c r="E1908" s="50" t="s">
        <v>297</v>
      </c>
      <c r="F1908" s="50" t="s">
        <v>452</v>
      </c>
      <c r="G1908" s="50" t="s">
        <v>463</v>
      </c>
      <c r="H1908" s="50" t="s">
        <v>479</v>
      </c>
      <c r="I1908" s="50" t="s">
        <v>465</v>
      </c>
      <c r="J1908" s="50" t="s">
        <v>466</v>
      </c>
      <c r="K1908" s="50" t="s">
        <v>182</v>
      </c>
      <c r="L1908" s="307">
        <v>1.847877639854598</v>
      </c>
      <c r="M1908" s="308">
        <v>2</v>
      </c>
      <c r="N1908" s="307">
        <v>1.6612118518518519</v>
      </c>
      <c r="O1908" s="306" t="s">
        <v>480</v>
      </c>
      <c r="Q1908" s="50" t="s">
        <v>300</v>
      </c>
      <c r="R1908" s="50" t="s">
        <v>479</v>
      </c>
      <c r="T1908" s="308">
        <v>2.8</v>
      </c>
      <c r="U1908" s="309">
        <v>30</v>
      </c>
      <c r="V1908" s="310">
        <v>45200</v>
      </c>
      <c r="W1908" s="310">
        <v>45930</v>
      </c>
      <c r="X1908" s="50" t="s">
        <v>3396</v>
      </c>
      <c r="AD1908" s="50" t="s">
        <v>360</v>
      </c>
      <c r="AF1908" s="306"/>
      <c r="AG1908" s="307">
        <v>2.2906595256151564E-4</v>
      </c>
      <c r="AH1908" s="307">
        <v>2.387729283206995E-4</v>
      </c>
      <c r="AI1908" s="307">
        <v>0.46547685354518809</v>
      </c>
      <c r="AJ1908" s="306" t="s">
        <v>0</v>
      </c>
      <c r="AK1908" s="307">
        <v>85.529988406301484</v>
      </c>
      <c r="AL1908" s="307">
        <v>5.7358913596293438E-4</v>
      </c>
      <c r="AN1908" s="312">
        <v>20</v>
      </c>
      <c r="AO1908" s="313" t="s">
        <v>305</v>
      </c>
      <c r="AP1908" s="313" t="s">
        <v>0</v>
      </c>
      <c r="AQ1908" s="313" t="s">
        <v>386</v>
      </c>
      <c r="AR1908" s="314" t="s">
        <v>0</v>
      </c>
      <c r="AS1908" s="314"/>
    </row>
    <row r="1909" spans="1:46" x14ac:dyDescent="0.2">
      <c r="A1909" s="306" t="s">
        <v>2117</v>
      </c>
      <c r="B1909" s="50" t="s">
        <v>310</v>
      </c>
      <c r="C1909" s="50" t="s">
        <v>295</v>
      </c>
      <c r="D1909" s="50" t="s">
        <v>438</v>
      </c>
      <c r="E1909" s="50" t="s">
        <v>297</v>
      </c>
      <c r="F1909" s="50" t="s">
        <v>452</v>
      </c>
      <c r="G1909" s="50" t="s">
        <v>463</v>
      </c>
      <c r="H1909" s="50" t="s">
        <v>479</v>
      </c>
      <c r="I1909" s="50" t="s">
        <v>465</v>
      </c>
      <c r="J1909" s="50" t="s">
        <v>466</v>
      </c>
      <c r="K1909" s="50" t="s">
        <v>182</v>
      </c>
      <c r="L1909" s="307">
        <v>2.052426890402042</v>
      </c>
      <c r="M1909" s="308">
        <v>2.5</v>
      </c>
      <c r="N1909" s="307">
        <v>1.8450982910662823</v>
      </c>
      <c r="O1909" s="306" t="s">
        <v>480</v>
      </c>
      <c r="Q1909" s="50" t="s">
        <v>300</v>
      </c>
      <c r="R1909" s="50" t="s">
        <v>479</v>
      </c>
      <c r="T1909" s="308">
        <v>2.8</v>
      </c>
      <c r="U1909" s="309">
        <v>30</v>
      </c>
      <c r="V1909" s="310">
        <v>45200</v>
      </c>
      <c r="W1909" s="310">
        <v>45930</v>
      </c>
      <c r="X1909" s="50" t="s">
        <v>3396</v>
      </c>
      <c r="AD1909" s="50" t="s">
        <v>360</v>
      </c>
      <c r="AF1909" s="306"/>
      <c r="AG1909" s="307">
        <v>2.5457783587085682E-4</v>
      </c>
      <c r="AH1909" s="307">
        <v>2.6536591176773314E-4</v>
      </c>
      <c r="AI1909" s="307">
        <v>0.51731865298351809</v>
      </c>
      <c r="AJ1909" s="306" t="s">
        <v>0</v>
      </c>
      <c r="AK1909" s="307">
        <v>74.778825595121546</v>
      </c>
      <c r="AL1909" s="307">
        <v>6.3747178172742164E-4</v>
      </c>
      <c r="AN1909" s="312">
        <v>20</v>
      </c>
      <c r="AO1909" s="313" t="s">
        <v>305</v>
      </c>
      <c r="AP1909" s="313" t="s">
        <v>0</v>
      </c>
      <c r="AQ1909" s="313" t="s">
        <v>386</v>
      </c>
      <c r="AR1909" s="314" t="s">
        <v>0</v>
      </c>
      <c r="AS1909" s="314"/>
    </row>
    <row r="1910" spans="1:46" x14ac:dyDescent="0.2">
      <c r="A1910" s="306" t="s">
        <v>2118</v>
      </c>
      <c r="B1910" s="50" t="s">
        <v>294</v>
      </c>
      <c r="C1910" s="50" t="s">
        <v>295</v>
      </c>
      <c r="D1910" s="50" t="s">
        <v>438</v>
      </c>
      <c r="E1910" s="50" t="s">
        <v>297</v>
      </c>
      <c r="F1910" s="50" t="s">
        <v>452</v>
      </c>
      <c r="G1910" s="50" t="s">
        <v>463</v>
      </c>
      <c r="H1910" s="50" t="s">
        <v>479</v>
      </c>
      <c r="I1910" s="50" t="s">
        <v>465</v>
      </c>
      <c r="J1910" s="50" t="s">
        <v>468</v>
      </c>
      <c r="K1910" s="50" t="s">
        <v>182</v>
      </c>
      <c r="L1910" s="307">
        <v>1.4850340542892233</v>
      </c>
      <c r="M1910" s="308">
        <v>1.9</v>
      </c>
      <c r="N1910" s="307">
        <v>1.3350213878787878</v>
      </c>
      <c r="O1910" s="306" t="s">
        <v>481</v>
      </c>
      <c r="Q1910" s="50" t="s">
        <v>300</v>
      </c>
      <c r="R1910" s="50" t="s">
        <v>479</v>
      </c>
      <c r="T1910" s="308">
        <v>1.95</v>
      </c>
      <c r="U1910" s="309">
        <v>30</v>
      </c>
      <c r="V1910" s="310">
        <v>45200</v>
      </c>
      <c r="W1910" s="310">
        <v>45930</v>
      </c>
      <c r="X1910" s="50" t="s">
        <v>3396</v>
      </c>
      <c r="AD1910" s="50" t="s">
        <v>360</v>
      </c>
      <c r="AF1910" s="306"/>
      <c r="AG1910" s="307">
        <v>1.8415049344780302E-4</v>
      </c>
      <c r="AH1910" s="307">
        <v>1.9195411662248469E-4</v>
      </c>
      <c r="AI1910" s="307">
        <v>0.5373210499129768</v>
      </c>
      <c r="AJ1910" s="306" t="s">
        <v>0</v>
      </c>
      <c r="AK1910" s="307">
        <v>71.185292510521691</v>
      </c>
      <c r="AL1910" s="307">
        <v>4.6111925950892787E-4</v>
      </c>
      <c r="AN1910" s="312">
        <v>20</v>
      </c>
      <c r="AO1910" s="313" t="s">
        <v>305</v>
      </c>
      <c r="AP1910" s="313" t="s">
        <v>0</v>
      </c>
      <c r="AQ1910" s="313" t="s">
        <v>386</v>
      </c>
      <c r="AR1910" s="314" t="s">
        <v>0</v>
      </c>
      <c r="AS1910" s="314"/>
    </row>
    <row r="1911" spans="1:46" x14ac:dyDescent="0.2">
      <c r="A1911" s="306" t="s">
        <v>2119</v>
      </c>
      <c r="B1911" s="50" t="s">
        <v>308</v>
      </c>
      <c r="C1911" s="50" t="s">
        <v>295</v>
      </c>
      <c r="D1911" s="50" t="s">
        <v>438</v>
      </c>
      <c r="E1911" s="50" t="s">
        <v>297</v>
      </c>
      <c r="F1911" s="50" t="s">
        <v>452</v>
      </c>
      <c r="G1911" s="50" t="s">
        <v>463</v>
      </c>
      <c r="H1911" s="50" t="s">
        <v>479</v>
      </c>
      <c r="I1911" s="50" t="s">
        <v>465</v>
      </c>
      <c r="J1911" s="50" t="s">
        <v>468</v>
      </c>
      <c r="K1911" s="50" t="s">
        <v>182</v>
      </c>
      <c r="L1911" s="307">
        <v>2.391593427512976</v>
      </c>
      <c r="M1911" s="308">
        <v>2.2000000000000002</v>
      </c>
      <c r="N1911" s="307">
        <v>2.150003474747475</v>
      </c>
      <c r="O1911" s="306" t="s">
        <v>481</v>
      </c>
      <c r="Q1911" s="50" t="s">
        <v>300</v>
      </c>
      <c r="R1911" s="50" t="s">
        <v>479</v>
      </c>
      <c r="T1911" s="308">
        <v>1.95</v>
      </c>
      <c r="U1911" s="309">
        <v>30</v>
      </c>
      <c r="V1911" s="310">
        <v>45200</v>
      </c>
      <c r="W1911" s="310">
        <v>45930</v>
      </c>
      <c r="X1911" s="50" t="s">
        <v>3396</v>
      </c>
      <c r="AD1911" s="50" t="s">
        <v>360</v>
      </c>
      <c r="AF1911" s="306"/>
      <c r="AG1911" s="307">
        <v>2.964325426797874E-4</v>
      </c>
      <c r="AH1911" s="307">
        <v>3.0899426769325568E-4</v>
      </c>
      <c r="AI1911" s="307">
        <v>0.8649417228209817</v>
      </c>
      <c r="AJ1911" s="306" t="s">
        <v>0</v>
      </c>
      <c r="AK1911" s="307">
        <v>35.98208825535513</v>
      </c>
      <c r="AL1911" s="307">
        <v>7.4227742763880713E-4</v>
      </c>
      <c r="AN1911" s="312">
        <v>20</v>
      </c>
      <c r="AO1911" s="313" t="s">
        <v>305</v>
      </c>
      <c r="AP1911" s="313" t="s">
        <v>0</v>
      </c>
      <c r="AQ1911" s="313" t="s">
        <v>386</v>
      </c>
      <c r="AR1911" s="314" t="s">
        <v>0</v>
      </c>
      <c r="AS1911" s="314"/>
      <c r="AT1911" s="323"/>
    </row>
    <row r="1912" spans="1:46" x14ac:dyDescent="0.2">
      <c r="A1912" s="306" t="s">
        <v>2120</v>
      </c>
      <c r="B1912" s="50" t="s">
        <v>310</v>
      </c>
      <c r="C1912" s="50" t="s">
        <v>295</v>
      </c>
      <c r="D1912" s="50" t="s">
        <v>438</v>
      </c>
      <c r="E1912" s="50" t="s">
        <v>297</v>
      </c>
      <c r="F1912" s="50" t="s">
        <v>452</v>
      </c>
      <c r="G1912" s="50" t="s">
        <v>463</v>
      </c>
      <c r="H1912" s="50" t="s">
        <v>479</v>
      </c>
      <c r="I1912" s="50" t="s">
        <v>465</v>
      </c>
      <c r="J1912" s="50" t="s">
        <v>468</v>
      </c>
      <c r="K1912" s="50" t="s">
        <v>182</v>
      </c>
      <c r="L1912" s="307">
        <v>2.3627707783389962</v>
      </c>
      <c r="M1912" s="308">
        <v>2.8</v>
      </c>
      <c r="N1912" s="307">
        <v>2.1240923833543506</v>
      </c>
      <c r="O1912" s="306" t="s">
        <v>481</v>
      </c>
      <c r="Q1912" s="50" t="s">
        <v>300</v>
      </c>
      <c r="R1912" s="50" t="s">
        <v>479</v>
      </c>
      <c r="T1912" s="308">
        <v>1.95</v>
      </c>
      <c r="U1912" s="309">
        <v>30</v>
      </c>
      <c r="V1912" s="310">
        <v>45200</v>
      </c>
      <c r="W1912" s="310">
        <v>45930</v>
      </c>
      <c r="X1912" s="50" t="s">
        <v>3396</v>
      </c>
      <c r="AD1912" s="50" t="s">
        <v>360</v>
      </c>
      <c r="AF1912" s="306"/>
      <c r="AG1912" s="307">
        <v>2.9296364905097489E-4</v>
      </c>
      <c r="AH1912" s="307">
        <v>3.0537837506267301E-4</v>
      </c>
      <c r="AI1912" s="307">
        <v>0.85482005802512639</v>
      </c>
      <c r="AJ1912" s="306" t="s">
        <v>0</v>
      </c>
      <c r="AK1912" s="307">
        <v>36.665719649559023</v>
      </c>
      <c r="AL1912" s="307">
        <v>7.3359119698319041E-4</v>
      </c>
      <c r="AN1912" s="312">
        <v>20</v>
      </c>
      <c r="AO1912" s="313" t="s">
        <v>305</v>
      </c>
      <c r="AP1912" s="313" t="s">
        <v>0</v>
      </c>
      <c r="AQ1912" s="313" t="s">
        <v>386</v>
      </c>
      <c r="AR1912" s="314" t="s">
        <v>0</v>
      </c>
      <c r="AS1912" s="314"/>
      <c r="AT1912" s="323"/>
    </row>
    <row r="1913" spans="1:46" x14ac:dyDescent="0.2">
      <c r="A1913" s="306" t="s">
        <v>2127</v>
      </c>
      <c r="B1913" s="50" t="s">
        <v>294</v>
      </c>
      <c r="C1913" s="50" t="s">
        <v>295</v>
      </c>
      <c r="D1913" s="50" t="s">
        <v>438</v>
      </c>
      <c r="E1913" s="50" t="s">
        <v>297</v>
      </c>
      <c r="F1913" s="50" t="s">
        <v>452</v>
      </c>
      <c r="G1913" s="50" t="s">
        <v>463</v>
      </c>
      <c r="H1913" s="50" t="s">
        <v>479</v>
      </c>
      <c r="I1913" s="50" t="s">
        <v>465</v>
      </c>
      <c r="J1913" s="50" t="s">
        <v>466</v>
      </c>
      <c r="K1913" s="50" t="s">
        <v>474</v>
      </c>
      <c r="L1913" s="307">
        <v>1.8817303082720516</v>
      </c>
      <c r="M1913" s="308">
        <v>1.75</v>
      </c>
      <c r="N1913" s="307">
        <v>1.6916448484848485</v>
      </c>
      <c r="O1913" s="306" t="s">
        <v>484</v>
      </c>
      <c r="Q1913" s="50" t="s">
        <v>300</v>
      </c>
      <c r="R1913" s="50" t="s">
        <v>479</v>
      </c>
      <c r="T1913" s="308">
        <v>2.8</v>
      </c>
      <c r="U1913" s="309">
        <v>30</v>
      </c>
      <c r="V1913" s="310">
        <v>45200</v>
      </c>
      <c r="W1913" s="310">
        <v>45930</v>
      </c>
      <c r="X1913" s="50" t="s">
        <v>3396</v>
      </c>
      <c r="AD1913" s="50" t="s">
        <v>360</v>
      </c>
      <c r="AF1913" s="306"/>
      <c r="AG1913" s="307">
        <v>2.3305036197594303E-4</v>
      </c>
      <c r="AH1913" s="307">
        <v>2.4292618240701294E-4</v>
      </c>
      <c r="AI1913" s="307">
        <v>0.47357343156878334</v>
      </c>
      <c r="AJ1913" s="306" t="s">
        <v>0</v>
      </c>
      <c r="AK1913" s="307">
        <v>83.695784200438709</v>
      </c>
      <c r="AL1913" s="307">
        <v>5.8356623612901065E-4</v>
      </c>
      <c r="AN1913" s="312">
        <v>20</v>
      </c>
      <c r="AO1913" s="313" t="s">
        <v>305</v>
      </c>
      <c r="AP1913" s="313" t="s">
        <v>0</v>
      </c>
      <c r="AQ1913" s="313" t="s">
        <v>386</v>
      </c>
      <c r="AR1913" s="314" t="s">
        <v>0</v>
      </c>
      <c r="AS1913" s="314"/>
      <c r="AT1913" s="323"/>
    </row>
    <row r="1914" spans="1:46" x14ac:dyDescent="0.2">
      <c r="A1914" s="306" t="s">
        <v>2128</v>
      </c>
      <c r="B1914" s="50" t="s">
        <v>308</v>
      </c>
      <c r="C1914" s="50" t="s">
        <v>295</v>
      </c>
      <c r="D1914" s="50" t="s">
        <v>438</v>
      </c>
      <c r="E1914" s="50" t="s">
        <v>297</v>
      </c>
      <c r="F1914" s="50" t="s">
        <v>452</v>
      </c>
      <c r="G1914" s="50" t="s">
        <v>463</v>
      </c>
      <c r="H1914" s="50" t="s">
        <v>479</v>
      </c>
      <c r="I1914" s="50" t="s">
        <v>465</v>
      </c>
      <c r="J1914" s="50" t="s">
        <v>466</v>
      </c>
      <c r="K1914" s="50" t="s">
        <v>474</v>
      </c>
      <c r="L1914" s="307">
        <v>2.6282658986316565</v>
      </c>
      <c r="M1914" s="308">
        <v>2</v>
      </c>
      <c r="N1914" s="307">
        <v>2.36276816519546</v>
      </c>
      <c r="O1914" s="306" t="s">
        <v>484</v>
      </c>
      <c r="Q1914" s="50" t="s">
        <v>300</v>
      </c>
      <c r="R1914" s="50" t="s">
        <v>479</v>
      </c>
      <c r="T1914" s="308">
        <v>2.8</v>
      </c>
      <c r="U1914" s="309">
        <v>30</v>
      </c>
      <c r="V1914" s="310">
        <v>45200</v>
      </c>
      <c r="W1914" s="310">
        <v>45930</v>
      </c>
      <c r="X1914" s="50" t="s">
        <v>3396</v>
      </c>
      <c r="AD1914" s="50" t="s">
        <v>360</v>
      </c>
      <c r="AF1914" s="306"/>
      <c r="AG1914" s="307">
        <v>3.256267863105679E-4</v>
      </c>
      <c r="AH1914" s="307">
        <v>3.3942565639977852E-4</v>
      </c>
      <c r="AI1914" s="307">
        <v>0.6616947225326727</v>
      </c>
      <c r="AJ1914" s="306" t="s">
        <v>0</v>
      </c>
      <c r="AK1914" s="307">
        <v>53.716272898710038</v>
      </c>
      <c r="AL1914" s="307">
        <v>8.1538083210383244E-4</v>
      </c>
      <c r="AN1914" s="312">
        <v>20</v>
      </c>
      <c r="AO1914" s="313" t="s">
        <v>305</v>
      </c>
      <c r="AP1914" s="313" t="s">
        <v>0</v>
      </c>
      <c r="AQ1914" s="313" t="s">
        <v>386</v>
      </c>
      <c r="AR1914" s="314" t="s">
        <v>0</v>
      </c>
      <c r="AS1914" s="314"/>
      <c r="AT1914" s="323"/>
    </row>
    <row r="1915" spans="1:46" x14ac:dyDescent="0.2">
      <c r="A1915" s="306" t="s">
        <v>2129</v>
      </c>
      <c r="B1915" s="50" t="s">
        <v>310</v>
      </c>
      <c r="C1915" s="50" t="s">
        <v>295</v>
      </c>
      <c r="D1915" s="50" t="s">
        <v>438</v>
      </c>
      <c r="E1915" s="50" t="s">
        <v>297</v>
      </c>
      <c r="F1915" s="50" t="s">
        <v>452</v>
      </c>
      <c r="G1915" s="50" t="s">
        <v>463</v>
      </c>
      <c r="H1915" s="50" t="s">
        <v>479</v>
      </c>
      <c r="I1915" s="50" t="s">
        <v>465</v>
      </c>
      <c r="J1915" s="50" t="s">
        <v>466</v>
      </c>
      <c r="K1915" s="50" t="s">
        <v>474</v>
      </c>
      <c r="L1915" s="307">
        <v>2.7124116920803352</v>
      </c>
      <c r="M1915" s="308">
        <v>2.5</v>
      </c>
      <c r="N1915" s="307">
        <v>2.4384138607467207</v>
      </c>
      <c r="O1915" s="306" t="s">
        <v>484</v>
      </c>
      <c r="Q1915" s="50" t="s">
        <v>300</v>
      </c>
      <c r="R1915" s="50" t="s">
        <v>479</v>
      </c>
      <c r="T1915" s="308">
        <v>2.8</v>
      </c>
      <c r="U1915" s="309">
        <v>30</v>
      </c>
      <c r="V1915" s="310">
        <v>45200</v>
      </c>
      <c r="W1915" s="310">
        <v>45930</v>
      </c>
      <c r="X1915" s="50" t="s">
        <v>3396</v>
      </c>
      <c r="AD1915" s="50" t="s">
        <v>360</v>
      </c>
      <c r="AF1915" s="306"/>
      <c r="AG1915" s="307">
        <v>3.3628816623245468E-4</v>
      </c>
      <c r="AH1915" s="307">
        <v>3.5053882653886666E-4</v>
      </c>
      <c r="AI1915" s="307">
        <v>0.68335933713381891</v>
      </c>
      <c r="AJ1915" s="306" t="s">
        <v>0</v>
      </c>
      <c r="AK1915" s="307">
        <v>51.323641690553664</v>
      </c>
      <c r="AL1915" s="307">
        <v>8.4207729934038223E-4</v>
      </c>
      <c r="AN1915" s="312">
        <v>20</v>
      </c>
      <c r="AO1915" s="313" t="s">
        <v>305</v>
      </c>
      <c r="AP1915" s="313" t="s">
        <v>0</v>
      </c>
      <c r="AQ1915" s="313" t="s">
        <v>386</v>
      </c>
      <c r="AR1915" s="314" t="s">
        <v>0</v>
      </c>
      <c r="AS1915" s="314"/>
      <c r="AT1915" s="323"/>
    </row>
    <row r="1916" spans="1:46" x14ac:dyDescent="0.2">
      <c r="A1916" s="306" t="s">
        <v>2130</v>
      </c>
      <c r="B1916" s="50" t="s">
        <v>294</v>
      </c>
      <c r="C1916" s="50" t="s">
        <v>295</v>
      </c>
      <c r="D1916" s="50" t="s">
        <v>438</v>
      </c>
      <c r="E1916" s="50" t="s">
        <v>297</v>
      </c>
      <c r="F1916" s="50" t="s">
        <v>452</v>
      </c>
      <c r="G1916" s="50" t="s">
        <v>463</v>
      </c>
      <c r="H1916" s="50" t="s">
        <v>479</v>
      </c>
      <c r="I1916" s="50" t="s">
        <v>465</v>
      </c>
      <c r="J1916" s="50" t="s">
        <v>468</v>
      </c>
      <c r="K1916" s="50" t="s">
        <v>474</v>
      </c>
      <c r="L1916" s="307">
        <v>2.068882850616605</v>
      </c>
      <c r="M1916" s="308">
        <v>1.9</v>
      </c>
      <c r="N1916" s="307">
        <v>1.8598919308357347</v>
      </c>
      <c r="O1916" s="306" t="s">
        <v>485</v>
      </c>
      <c r="Q1916" s="50" t="s">
        <v>300</v>
      </c>
      <c r="R1916" s="50" t="s">
        <v>479</v>
      </c>
      <c r="T1916" s="308">
        <v>1.95</v>
      </c>
      <c r="U1916" s="309">
        <v>30</v>
      </c>
      <c r="V1916" s="310">
        <v>45200</v>
      </c>
      <c r="W1916" s="310">
        <v>45930</v>
      </c>
      <c r="X1916" s="50" t="s">
        <v>3396</v>
      </c>
      <c r="AD1916" s="50" t="s">
        <v>360</v>
      </c>
      <c r="AF1916" s="306"/>
      <c r="AG1916" s="307">
        <v>2.5667312670106957E-4</v>
      </c>
      <c r="AH1916" s="307">
        <v>2.6754999334606833E-4</v>
      </c>
      <c r="AI1916" s="307">
        <v>0.74893024363552463</v>
      </c>
      <c r="AJ1916" s="306" t="s">
        <v>0</v>
      </c>
      <c r="AK1916" s="307">
        <v>44.925523104391473</v>
      </c>
      <c r="AL1916" s="307">
        <v>6.4271846305851148E-4</v>
      </c>
      <c r="AN1916" s="312">
        <v>20</v>
      </c>
      <c r="AO1916" s="313" t="s">
        <v>305</v>
      </c>
      <c r="AP1916" s="313" t="s">
        <v>0</v>
      </c>
      <c r="AQ1916" s="313" t="s">
        <v>386</v>
      </c>
      <c r="AR1916" s="314" t="s">
        <v>0</v>
      </c>
      <c r="AS1916" s="314"/>
      <c r="AT1916" s="323"/>
    </row>
    <row r="1917" spans="1:46" x14ac:dyDescent="0.2">
      <c r="A1917" s="306" t="s">
        <v>2131</v>
      </c>
      <c r="B1917" s="50" t="s">
        <v>308</v>
      </c>
      <c r="C1917" s="50" t="s">
        <v>295</v>
      </c>
      <c r="D1917" s="50" t="s">
        <v>438</v>
      </c>
      <c r="E1917" s="50" t="s">
        <v>297</v>
      </c>
      <c r="F1917" s="50" t="s">
        <v>452</v>
      </c>
      <c r="G1917" s="50" t="s">
        <v>463</v>
      </c>
      <c r="H1917" s="50" t="s">
        <v>479</v>
      </c>
      <c r="I1917" s="50" t="s">
        <v>465</v>
      </c>
      <c r="J1917" s="50" t="s">
        <v>468</v>
      </c>
      <c r="K1917" s="50" t="s">
        <v>474</v>
      </c>
      <c r="L1917" s="307">
        <v>3.0318835781478084</v>
      </c>
      <c r="M1917" s="308">
        <v>2.2000000000000002</v>
      </c>
      <c r="N1917" s="307">
        <v>2.7256138744394622</v>
      </c>
      <c r="O1917" s="306" t="s">
        <v>485</v>
      </c>
      <c r="Q1917" s="50" t="s">
        <v>300</v>
      </c>
      <c r="R1917" s="50" t="s">
        <v>479</v>
      </c>
      <c r="T1917" s="308">
        <v>1.95</v>
      </c>
      <c r="U1917" s="309">
        <v>30</v>
      </c>
      <c r="V1917" s="310">
        <v>45200</v>
      </c>
      <c r="W1917" s="310">
        <v>45930</v>
      </c>
      <c r="X1917" s="50" t="s">
        <v>3396</v>
      </c>
      <c r="AD1917" s="50" t="s">
        <v>360</v>
      </c>
      <c r="AF1917" s="306"/>
      <c r="AG1917" s="307">
        <v>3.7595450508291192E-4</v>
      </c>
      <c r="AH1917" s="307">
        <v>3.9188607949013749E-4</v>
      </c>
      <c r="AI1917" s="307">
        <v>1.0969738153209048</v>
      </c>
      <c r="AJ1917" s="306" t="s">
        <v>181</v>
      </c>
      <c r="AK1917" s="307">
        <v>23.769814033794002</v>
      </c>
      <c r="AL1917" s="307">
        <v>9.414031955446066E-4</v>
      </c>
      <c r="AN1917" s="312">
        <v>20</v>
      </c>
      <c r="AO1917" s="313" t="s">
        <v>305</v>
      </c>
      <c r="AP1917" s="313" t="s">
        <v>0</v>
      </c>
      <c r="AQ1917" s="313" t="s">
        <v>386</v>
      </c>
      <c r="AR1917" s="314" t="s">
        <v>0</v>
      </c>
      <c r="AS1917" s="314"/>
      <c r="AT1917" s="323"/>
    </row>
    <row r="1918" spans="1:46" x14ac:dyDescent="0.2">
      <c r="A1918" s="306" t="s">
        <v>2132</v>
      </c>
      <c r="B1918" s="50" t="s">
        <v>310</v>
      </c>
      <c r="C1918" s="50" t="s">
        <v>295</v>
      </c>
      <c r="D1918" s="50" t="s">
        <v>438</v>
      </c>
      <c r="E1918" s="50" t="s">
        <v>297</v>
      </c>
      <c r="F1918" s="50" t="s">
        <v>452</v>
      </c>
      <c r="G1918" s="50" t="s">
        <v>463</v>
      </c>
      <c r="H1918" s="50" t="s">
        <v>479</v>
      </c>
      <c r="I1918" s="50" t="s">
        <v>465</v>
      </c>
      <c r="J1918" s="50" t="s">
        <v>468</v>
      </c>
      <c r="K1918" s="50" t="s">
        <v>474</v>
      </c>
      <c r="L1918" s="307">
        <v>3.2188747681531686</v>
      </c>
      <c r="M1918" s="308">
        <v>2.8</v>
      </c>
      <c r="N1918" s="307">
        <v>2.8937159036697246</v>
      </c>
      <c r="O1918" s="306" t="s">
        <v>485</v>
      </c>
      <c r="Q1918" s="50" t="s">
        <v>300</v>
      </c>
      <c r="R1918" s="50" t="s">
        <v>479</v>
      </c>
      <c r="T1918" s="308">
        <v>1.95</v>
      </c>
      <c r="U1918" s="309">
        <v>30</v>
      </c>
      <c r="V1918" s="310">
        <v>45200</v>
      </c>
      <c r="W1918" s="310">
        <v>45930</v>
      </c>
      <c r="X1918" s="50" t="s">
        <v>3396</v>
      </c>
      <c r="AD1918" s="50" t="s">
        <v>360</v>
      </c>
      <c r="AF1918" s="306"/>
      <c r="AG1918" s="307">
        <v>3.9897267287596115E-4</v>
      </c>
      <c r="AH1918" s="307">
        <v>4.1587967289441089E-4</v>
      </c>
      <c r="AI1918" s="307">
        <v>1.1641370678002689</v>
      </c>
      <c r="AJ1918" s="306" t="s">
        <v>181</v>
      </c>
      <c r="AK1918" s="307">
        <v>21.143401517605671</v>
      </c>
      <c r="AL1918" s="307">
        <v>9.9904149066539351E-4</v>
      </c>
      <c r="AN1918" s="312">
        <v>20</v>
      </c>
      <c r="AO1918" s="313" t="s">
        <v>305</v>
      </c>
      <c r="AP1918" s="313" t="s">
        <v>0</v>
      </c>
      <c r="AQ1918" s="313" t="s">
        <v>386</v>
      </c>
      <c r="AR1918" s="314" t="s">
        <v>0</v>
      </c>
      <c r="AS1918" s="314"/>
      <c r="AT1918" s="323"/>
    </row>
    <row r="1919" spans="1:46" x14ac:dyDescent="0.2">
      <c r="A1919" s="306" t="s">
        <v>2139</v>
      </c>
      <c r="B1919" s="50" t="s">
        <v>294</v>
      </c>
      <c r="C1919" s="50" t="s">
        <v>295</v>
      </c>
      <c r="D1919" s="50" t="s">
        <v>438</v>
      </c>
      <c r="E1919" s="50" t="s">
        <v>297</v>
      </c>
      <c r="F1919" s="50" t="s">
        <v>452</v>
      </c>
      <c r="G1919" s="50" t="s">
        <v>463</v>
      </c>
      <c r="H1919" s="50" t="s">
        <v>488</v>
      </c>
      <c r="I1919" s="50" t="s">
        <v>465</v>
      </c>
      <c r="J1919" s="50" t="s">
        <v>466</v>
      </c>
      <c r="K1919" s="50" t="s">
        <v>182</v>
      </c>
      <c r="L1919" s="307">
        <v>4.8501834886893418</v>
      </c>
      <c r="M1919" s="308">
        <v>1.75</v>
      </c>
      <c r="N1919" s="307">
        <v>4.3566228513853904</v>
      </c>
      <c r="O1919" s="306" t="s">
        <v>489</v>
      </c>
      <c r="Q1919" s="50" t="s">
        <v>300</v>
      </c>
      <c r="R1919" s="50" t="s">
        <v>488</v>
      </c>
      <c r="T1919" s="308">
        <v>2.8</v>
      </c>
      <c r="U1919" s="309">
        <v>30</v>
      </c>
      <c r="V1919" s="310">
        <v>45200</v>
      </c>
      <c r="W1919" s="310">
        <v>45930</v>
      </c>
      <c r="X1919" s="50" t="s">
        <v>3396</v>
      </c>
      <c r="AD1919" s="50" t="s">
        <v>360</v>
      </c>
      <c r="AF1919" s="306"/>
      <c r="AG1919" s="307">
        <v>6.0186548200878666E-4</v>
      </c>
      <c r="AH1919" s="307">
        <v>6.2737033586776365E-4</v>
      </c>
      <c r="AI1919" s="307">
        <v>1.2230296457858465</v>
      </c>
      <c r="AJ1919" s="306" t="s">
        <v>181</v>
      </c>
      <c r="AK1919" s="307">
        <v>19.077778508607413</v>
      </c>
      <c r="AL1919" s="307">
        <v>1.5070921624575574E-3</v>
      </c>
      <c r="AN1919" s="312">
        <v>20</v>
      </c>
      <c r="AO1919" s="313" t="s">
        <v>305</v>
      </c>
      <c r="AP1919" s="313" t="s">
        <v>0</v>
      </c>
      <c r="AQ1919" s="313" t="s">
        <v>386</v>
      </c>
      <c r="AR1919" s="314" t="s">
        <v>0</v>
      </c>
      <c r="AS1919" s="314"/>
    </row>
    <row r="1920" spans="1:46" x14ac:dyDescent="0.2">
      <c r="A1920" s="306" t="s">
        <v>2140</v>
      </c>
      <c r="B1920" s="50" t="s">
        <v>308</v>
      </c>
      <c r="C1920" s="50" t="s">
        <v>295</v>
      </c>
      <c r="D1920" s="50" t="s">
        <v>438</v>
      </c>
      <c r="E1920" s="50" t="s">
        <v>297</v>
      </c>
      <c r="F1920" s="50" t="s">
        <v>452</v>
      </c>
      <c r="G1920" s="50" t="s">
        <v>463</v>
      </c>
      <c r="H1920" s="50" t="s">
        <v>488</v>
      </c>
      <c r="I1920" s="50" t="s">
        <v>465</v>
      </c>
      <c r="J1920" s="50" t="s">
        <v>466</v>
      </c>
      <c r="K1920" s="50" t="s">
        <v>182</v>
      </c>
      <c r="L1920" s="307">
        <v>5.9517379521422793</v>
      </c>
      <c r="M1920" s="308">
        <v>2</v>
      </c>
      <c r="N1920" s="307">
        <v>5.346081777777778</v>
      </c>
      <c r="O1920" s="306" t="s">
        <v>489</v>
      </c>
      <c r="Q1920" s="50" t="s">
        <v>300</v>
      </c>
      <c r="R1920" s="50" t="s">
        <v>488</v>
      </c>
      <c r="T1920" s="308">
        <v>2.8</v>
      </c>
      <c r="U1920" s="309">
        <v>30</v>
      </c>
      <c r="V1920" s="310">
        <v>45200</v>
      </c>
      <c r="W1920" s="310">
        <v>45930</v>
      </c>
      <c r="X1920" s="50" t="s">
        <v>3396</v>
      </c>
      <c r="AD1920" s="50" t="s">
        <v>360</v>
      </c>
      <c r="AF1920" s="306"/>
      <c r="AG1920" s="307">
        <v>7.371758836979686E-4</v>
      </c>
      <c r="AH1920" s="307">
        <v>7.6841469659570574E-4</v>
      </c>
      <c r="AI1920" s="307">
        <v>1.4979891468636051</v>
      </c>
      <c r="AJ1920" s="306" t="s">
        <v>181</v>
      </c>
      <c r="AK1920" s="307">
        <v>11.583071163225569</v>
      </c>
      <c r="AL1920" s="307">
        <v>1.8459141284625339E-3</v>
      </c>
      <c r="AN1920" s="312">
        <v>20</v>
      </c>
      <c r="AO1920" s="313" t="s">
        <v>305</v>
      </c>
      <c r="AP1920" s="313" t="s">
        <v>0</v>
      </c>
      <c r="AQ1920" s="313" t="s">
        <v>386</v>
      </c>
      <c r="AR1920" s="314" t="s">
        <v>0</v>
      </c>
      <c r="AS1920" s="314"/>
    </row>
    <row r="1921" spans="1:45" x14ac:dyDescent="0.2">
      <c r="A1921" s="306" t="s">
        <v>2141</v>
      </c>
      <c r="B1921" s="50" t="s">
        <v>310</v>
      </c>
      <c r="C1921" s="50" t="s">
        <v>295</v>
      </c>
      <c r="D1921" s="50" t="s">
        <v>438</v>
      </c>
      <c r="E1921" s="50" t="s">
        <v>297</v>
      </c>
      <c r="F1921" s="50" t="s">
        <v>452</v>
      </c>
      <c r="G1921" s="50" t="s">
        <v>463</v>
      </c>
      <c r="H1921" s="50" t="s">
        <v>488</v>
      </c>
      <c r="I1921" s="50" t="s">
        <v>465</v>
      </c>
      <c r="J1921" s="50" t="s">
        <v>466</v>
      </c>
      <c r="K1921" s="50" t="s">
        <v>182</v>
      </c>
      <c r="L1921" s="307">
        <v>6.4317809134860946</v>
      </c>
      <c r="M1921" s="308">
        <v>2.5</v>
      </c>
      <c r="N1921" s="307">
        <v>5.7772749769452441</v>
      </c>
      <c r="O1921" s="306" t="s">
        <v>489</v>
      </c>
      <c r="Q1921" s="50" t="s">
        <v>300</v>
      </c>
      <c r="R1921" s="50" t="s">
        <v>488</v>
      </c>
      <c r="T1921" s="308">
        <v>2.8</v>
      </c>
      <c r="U1921" s="309">
        <v>30</v>
      </c>
      <c r="V1921" s="310">
        <v>45200</v>
      </c>
      <c r="W1921" s="310">
        <v>45930</v>
      </c>
      <c r="X1921" s="50" t="s">
        <v>3396</v>
      </c>
      <c r="AD1921" s="50" t="s">
        <v>360</v>
      </c>
      <c r="AF1921" s="306"/>
      <c r="AG1921" s="307">
        <v>7.9712076477596132E-4</v>
      </c>
      <c r="AH1921" s="307">
        <v>8.3089982209241017E-4</v>
      </c>
      <c r="AI1921" s="307">
        <v>1.6198010281942941</v>
      </c>
      <c r="AJ1921" s="306" t="s">
        <v>181</v>
      </c>
      <c r="AK1921" s="307">
        <v>9.0760909123534077</v>
      </c>
      <c r="AL1921" s="307">
        <v>1.9960182018022542E-3</v>
      </c>
      <c r="AN1921" s="312">
        <v>20</v>
      </c>
      <c r="AO1921" s="313" t="s">
        <v>305</v>
      </c>
      <c r="AP1921" s="313" t="s">
        <v>0</v>
      </c>
      <c r="AQ1921" s="313" t="s">
        <v>386</v>
      </c>
      <c r="AR1921" s="314" t="s">
        <v>0</v>
      </c>
      <c r="AS1921" s="314"/>
    </row>
    <row r="1922" spans="1:45" x14ac:dyDescent="0.2">
      <c r="A1922" s="306" t="s">
        <v>2142</v>
      </c>
      <c r="B1922" s="50" t="s">
        <v>294</v>
      </c>
      <c r="C1922" s="50" t="s">
        <v>295</v>
      </c>
      <c r="D1922" s="50" t="s">
        <v>438</v>
      </c>
      <c r="E1922" s="50" t="s">
        <v>297</v>
      </c>
      <c r="F1922" s="50" t="s">
        <v>452</v>
      </c>
      <c r="G1922" s="50" t="s">
        <v>463</v>
      </c>
      <c r="H1922" s="50" t="s">
        <v>488</v>
      </c>
      <c r="I1922" s="50" t="s">
        <v>465</v>
      </c>
      <c r="J1922" s="50" t="s">
        <v>468</v>
      </c>
      <c r="K1922" s="50" t="s">
        <v>182</v>
      </c>
      <c r="L1922" s="307">
        <v>4.6985170699276786</v>
      </c>
      <c r="M1922" s="308">
        <v>1.9</v>
      </c>
      <c r="N1922" s="307">
        <v>4.2203901939393935</v>
      </c>
      <c r="O1922" s="306" t="s">
        <v>490</v>
      </c>
      <c r="Q1922" s="50" t="s">
        <v>300</v>
      </c>
      <c r="R1922" s="50" t="s">
        <v>488</v>
      </c>
      <c r="T1922" s="308">
        <v>1.95</v>
      </c>
      <c r="U1922" s="309">
        <v>30</v>
      </c>
      <c r="V1922" s="310">
        <v>45200</v>
      </c>
      <c r="W1922" s="310">
        <v>45930</v>
      </c>
      <c r="X1922" s="50" t="s">
        <v>3396</v>
      </c>
      <c r="AD1922" s="50" t="s">
        <v>360</v>
      </c>
      <c r="AF1922" s="306"/>
      <c r="AG1922" s="307">
        <v>5.8215317283499021E-4</v>
      </c>
      <c r="AH1922" s="307">
        <v>6.0682269125817735E-4</v>
      </c>
      <c r="AI1922" s="307">
        <v>1.6986278352087651</v>
      </c>
      <c r="AJ1922" s="306" t="s">
        <v>181</v>
      </c>
      <c r="AK1922" s="307">
        <v>7.6454006291622703</v>
      </c>
      <c r="AL1922" s="307">
        <v>1.4577318526411271E-3</v>
      </c>
      <c r="AN1922" s="312">
        <v>20</v>
      </c>
      <c r="AO1922" s="313" t="s">
        <v>305</v>
      </c>
      <c r="AP1922" s="313" t="s">
        <v>0</v>
      </c>
      <c r="AQ1922" s="313" t="s">
        <v>386</v>
      </c>
      <c r="AR1922" s="314" t="s">
        <v>0</v>
      </c>
      <c r="AS1922" s="314"/>
    </row>
    <row r="1923" spans="1:45" x14ac:dyDescent="0.2">
      <c r="A1923" s="306" t="s">
        <v>2143</v>
      </c>
      <c r="B1923" s="50" t="s">
        <v>308</v>
      </c>
      <c r="C1923" s="50" t="s">
        <v>295</v>
      </c>
      <c r="D1923" s="50" t="s">
        <v>438</v>
      </c>
      <c r="E1923" s="50" t="s">
        <v>297</v>
      </c>
      <c r="F1923" s="50" t="s">
        <v>452</v>
      </c>
      <c r="G1923" s="50" t="s">
        <v>463</v>
      </c>
      <c r="H1923" s="50" t="s">
        <v>488</v>
      </c>
      <c r="I1923" s="50" t="s">
        <v>465</v>
      </c>
      <c r="J1923" s="50" t="s">
        <v>468</v>
      </c>
      <c r="K1923" s="50" t="s">
        <v>182</v>
      </c>
      <c r="L1923" s="307">
        <v>7.254949815078696</v>
      </c>
      <c r="M1923" s="308">
        <v>2.2000000000000002</v>
      </c>
      <c r="N1923" s="307">
        <v>6.5166771986531993</v>
      </c>
      <c r="O1923" s="306" t="s">
        <v>490</v>
      </c>
      <c r="Q1923" s="50" t="s">
        <v>300</v>
      </c>
      <c r="R1923" s="50" t="s">
        <v>488</v>
      </c>
      <c r="T1923" s="308">
        <v>1.95</v>
      </c>
      <c r="U1923" s="309">
        <v>30</v>
      </c>
      <c r="V1923" s="310">
        <v>45200</v>
      </c>
      <c r="W1923" s="310">
        <v>45930</v>
      </c>
      <c r="X1923" s="50" t="s">
        <v>3396</v>
      </c>
      <c r="AD1923" s="50" t="s">
        <v>360</v>
      </c>
      <c r="AF1923" s="306"/>
      <c r="AG1923" s="307">
        <v>8.98489334789123E-4</v>
      </c>
      <c r="AH1923" s="307">
        <v>9.3656402068265879E-4</v>
      </c>
      <c r="AI1923" s="307">
        <v>2.6216450668449909</v>
      </c>
      <c r="AJ1923" s="306" t="s">
        <v>181</v>
      </c>
      <c r="AK1923" s="307">
        <v>-2.7052887897489164</v>
      </c>
      <c r="AL1923" s="307">
        <v>2.2498486372618106E-3</v>
      </c>
      <c r="AN1923" s="312">
        <v>20</v>
      </c>
      <c r="AO1923" s="313" t="s">
        <v>305</v>
      </c>
      <c r="AP1923" s="313" t="s">
        <v>0</v>
      </c>
      <c r="AQ1923" s="313" t="s">
        <v>386</v>
      </c>
      <c r="AR1923" s="314" t="s">
        <v>0</v>
      </c>
      <c r="AS1923" s="314"/>
    </row>
    <row r="1924" spans="1:45" x14ac:dyDescent="0.2">
      <c r="A1924" s="306" t="s">
        <v>2144</v>
      </c>
      <c r="B1924" s="50" t="s">
        <v>310</v>
      </c>
      <c r="C1924" s="50" t="s">
        <v>295</v>
      </c>
      <c r="D1924" s="50" t="s">
        <v>438</v>
      </c>
      <c r="E1924" s="50" t="s">
        <v>297</v>
      </c>
      <c r="F1924" s="50" t="s">
        <v>452</v>
      </c>
      <c r="G1924" s="50" t="s">
        <v>463</v>
      </c>
      <c r="H1924" s="50" t="s">
        <v>488</v>
      </c>
      <c r="I1924" s="50" t="s">
        <v>465</v>
      </c>
      <c r="J1924" s="50" t="s">
        <v>468</v>
      </c>
      <c r="K1924" s="50" t="s">
        <v>182</v>
      </c>
      <c r="L1924" s="307">
        <v>6.8984889105499434</v>
      </c>
      <c r="M1924" s="308">
        <v>2.8</v>
      </c>
      <c r="N1924" s="307">
        <v>6.196490194199245</v>
      </c>
      <c r="O1924" s="306" t="s">
        <v>490</v>
      </c>
      <c r="Q1924" s="50" t="s">
        <v>300</v>
      </c>
      <c r="R1924" s="50" t="s">
        <v>488</v>
      </c>
      <c r="T1924" s="308">
        <v>1.95</v>
      </c>
      <c r="U1924" s="309">
        <v>30</v>
      </c>
      <c r="V1924" s="310">
        <v>45200</v>
      </c>
      <c r="W1924" s="310">
        <v>45930</v>
      </c>
      <c r="X1924" s="50" t="s">
        <v>3396</v>
      </c>
      <c r="AD1924" s="50" t="s">
        <v>360</v>
      </c>
      <c r="AF1924" s="306"/>
      <c r="AG1924" s="307">
        <v>8.5464567964525773E-4</v>
      </c>
      <c r="AH1924" s="307">
        <v>8.9086243207938407E-4</v>
      </c>
      <c r="AI1924" s="307">
        <v>2.4937164451353695</v>
      </c>
      <c r="AJ1924" s="306" t="s">
        <v>181</v>
      </c>
      <c r="AK1924" s="307">
        <v>-1.7281002688441869</v>
      </c>
      <c r="AL1924" s="307">
        <v>2.1400625953371696E-3</v>
      </c>
      <c r="AN1924" s="312">
        <v>20</v>
      </c>
      <c r="AO1924" s="313" t="s">
        <v>305</v>
      </c>
      <c r="AP1924" s="313" t="s">
        <v>0</v>
      </c>
      <c r="AQ1924" s="313" t="s">
        <v>386</v>
      </c>
      <c r="AR1924" s="314" t="s">
        <v>0</v>
      </c>
      <c r="AS1924" s="314"/>
    </row>
    <row r="1925" spans="1:45" x14ac:dyDescent="0.2">
      <c r="A1925" s="306" t="s">
        <v>2151</v>
      </c>
      <c r="B1925" s="50" t="s">
        <v>294</v>
      </c>
      <c r="C1925" s="50" t="s">
        <v>295</v>
      </c>
      <c r="D1925" s="50" t="s">
        <v>438</v>
      </c>
      <c r="E1925" s="50" t="s">
        <v>297</v>
      </c>
      <c r="F1925" s="50" t="s">
        <v>452</v>
      </c>
      <c r="G1925" s="50" t="s">
        <v>463</v>
      </c>
      <c r="H1925" s="50" t="s">
        <v>488</v>
      </c>
      <c r="I1925" s="50" t="s">
        <v>465</v>
      </c>
      <c r="J1925" s="50" t="s">
        <v>466</v>
      </c>
      <c r="K1925" s="50" t="s">
        <v>474</v>
      </c>
      <c r="L1925" s="307">
        <v>6.2933302263503617</v>
      </c>
      <c r="M1925" s="308">
        <v>1.75</v>
      </c>
      <c r="N1925" s="307">
        <v>5.6529132020202013</v>
      </c>
      <c r="O1925" s="306" t="s">
        <v>493</v>
      </c>
      <c r="Q1925" s="50" t="s">
        <v>300</v>
      </c>
      <c r="R1925" s="50" t="s">
        <v>488</v>
      </c>
      <c r="T1925" s="308">
        <v>2.8</v>
      </c>
      <c r="U1925" s="309">
        <v>30</v>
      </c>
      <c r="V1925" s="310">
        <v>45200</v>
      </c>
      <c r="W1925" s="310">
        <v>45930</v>
      </c>
      <c r="X1925" s="50" t="s">
        <v>3396</v>
      </c>
      <c r="AD1925" s="50" t="s">
        <v>360</v>
      </c>
      <c r="AF1925" s="306"/>
      <c r="AG1925" s="307">
        <v>7.7877662626960953E-4</v>
      </c>
      <c r="AH1925" s="307">
        <v>8.1177832621010144E-4</v>
      </c>
      <c r="AI1925" s="307">
        <v>1.5825245504923504</v>
      </c>
      <c r="AJ1925" s="306" t="s">
        <v>181</v>
      </c>
      <c r="AK1925" s="307">
        <v>9.8022877298635454</v>
      </c>
      <c r="AL1925" s="307">
        <v>1.9500838390644434E-3</v>
      </c>
      <c r="AN1925" s="312">
        <v>20</v>
      </c>
      <c r="AO1925" s="313" t="s">
        <v>305</v>
      </c>
      <c r="AP1925" s="313" t="s">
        <v>0</v>
      </c>
      <c r="AQ1925" s="313" t="s">
        <v>386</v>
      </c>
      <c r="AR1925" s="314" t="s">
        <v>0</v>
      </c>
      <c r="AS1925" s="314"/>
    </row>
    <row r="1926" spans="1:45" x14ac:dyDescent="0.2">
      <c r="A1926" s="306" t="s">
        <v>2152</v>
      </c>
      <c r="B1926" s="50" t="s">
        <v>308</v>
      </c>
      <c r="C1926" s="50" t="s">
        <v>295</v>
      </c>
      <c r="D1926" s="50" t="s">
        <v>438</v>
      </c>
      <c r="E1926" s="50" t="s">
        <v>297</v>
      </c>
      <c r="F1926" s="50" t="s">
        <v>452</v>
      </c>
      <c r="G1926" s="50" t="s">
        <v>463</v>
      </c>
      <c r="H1926" s="50" t="s">
        <v>488</v>
      </c>
      <c r="I1926" s="50" t="s">
        <v>465</v>
      </c>
      <c r="J1926" s="50" t="s">
        <v>466</v>
      </c>
      <c r="K1926" s="50" t="s">
        <v>474</v>
      </c>
      <c r="L1926" s="307">
        <v>8.4652520057757865</v>
      </c>
      <c r="M1926" s="308">
        <v>2</v>
      </c>
      <c r="N1926" s="307">
        <v>7.6038175498108442</v>
      </c>
      <c r="O1926" s="306" t="s">
        <v>493</v>
      </c>
      <c r="Q1926" s="50" t="s">
        <v>300</v>
      </c>
      <c r="R1926" s="50" t="s">
        <v>488</v>
      </c>
      <c r="T1926" s="308">
        <v>2.8</v>
      </c>
      <c r="U1926" s="309">
        <v>30</v>
      </c>
      <c r="V1926" s="310">
        <v>45200</v>
      </c>
      <c r="W1926" s="310">
        <v>45930</v>
      </c>
      <c r="X1926" s="50" t="s">
        <v>3396</v>
      </c>
      <c r="AD1926" s="50" t="s">
        <v>360</v>
      </c>
      <c r="AF1926" s="306"/>
      <c r="AG1926" s="307">
        <v>1.0479262032176459E-3</v>
      </c>
      <c r="AH1926" s="307">
        <v>1.0923334760501962E-3</v>
      </c>
      <c r="AI1926" s="307">
        <v>2.1294539252415103</v>
      </c>
      <c r="AJ1926" s="306" t="s">
        <v>181</v>
      </c>
      <c r="AK1926" s="307">
        <v>1.697453350132174</v>
      </c>
      <c r="AL1926" s="307">
        <v>2.6240437687705159E-3</v>
      </c>
      <c r="AN1926" s="312">
        <v>20</v>
      </c>
      <c r="AO1926" s="313" t="s">
        <v>305</v>
      </c>
      <c r="AP1926" s="313" t="s">
        <v>0</v>
      </c>
      <c r="AQ1926" s="313" t="s">
        <v>386</v>
      </c>
      <c r="AR1926" s="314" t="s">
        <v>0</v>
      </c>
      <c r="AS1926" s="314"/>
    </row>
    <row r="1927" spans="1:45" x14ac:dyDescent="0.2">
      <c r="A1927" s="306" t="s">
        <v>2153</v>
      </c>
      <c r="B1927" s="50" t="s">
        <v>310</v>
      </c>
      <c r="C1927" s="50" t="s">
        <v>295</v>
      </c>
      <c r="D1927" s="50" t="s">
        <v>438</v>
      </c>
      <c r="E1927" s="50" t="s">
        <v>297</v>
      </c>
      <c r="F1927" s="50" t="s">
        <v>452</v>
      </c>
      <c r="G1927" s="50" t="s">
        <v>463</v>
      </c>
      <c r="H1927" s="50" t="s">
        <v>488</v>
      </c>
      <c r="I1927" s="50" t="s">
        <v>465</v>
      </c>
      <c r="J1927" s="50" t="s">
        <v>466</v>
      </c>
      <c r="K1927" s="50" t="s">
        <v>474</v>
      </c>
      <c r="L1927" s="307">
        <v>8.4538087973478362</v>
      </c>
      <c r="M1927" s="308">
        <v>2.5</v>
      </c>
      <c r="N1927" s="307">
        <v>7.5935388163471247</v>
      </c>
      <c r="O1927" s="306" t="s">
        <v>493</v>
      </c>
      <c r="Q1927" s="50" t="s">
        <v>300</v>
      </c>
      <c r="R1927" s="50" t="s">
        <v>488</v>
      </c>
      <c r="T1927" s="308">
        <v>2.8</v>
      </c>
      <c r="U1927" s="309">
        <v>30</v>
      </c>
      <c r="V1927" s="310">
        <v>45200</v>
      </c>
      <c r="W1927" s="310">
        <v>45930</v>
      </c>
      <c r="X1927" s="50" t="s">
        <v>3396</v>
      </c>
      <c r="AD1927" s="50" t="s">
        <v>360</v>
      </c>
      <c r="AF1927" s="306"/>
      <c r="AG1927" s="307">
        <v>1.0472452133217203E-3</v>
      </c>
      <c r="AH1927" s="307">
        <v>1.0916236282976664E-3</v>
      </c>
      <c r="AI1927" s="307">
        <v>2.1280701096612957</v>
      </c>
      <c r="AJ1927" s="306" t="s">
        <v>181</v>
      </c>
      <c r="AK1927" s="307">
        <v>1.7127028512330533</v>
      </c>
      <c r="AL1927" s="307">
        <v>2.6223385463154322E-3</v>
      </c>
      <c r="AN1927" s="312">
        <v>20</v>
      </c>
      <c r="AO1927" s="313" t="s">
        <v>305</v>
      </c>
      <c r="AP1927" s="313" t="s">
        <v>0</v>
      </c>
      <c r="AQ1927" s="313" t="s">
        <v>386</v>
      </c>
      <c r="AR1927" s="314" t="s">
        <v>0</v>
      </c>
      <c r="AS1927" s="314"/>
    </row>
    <row r="1928" spans="1:45" x14ac:dyDescent="0.2">
      <c r="A1928" s="306" t="s">
        <v>2154</v>
      </c>
      <c r="B1928" s="50" t="s">
        <v>294</v>
      </c>
      <c r="C1928" s="50" t="s">
        <v>295</v>
      </c>
      <c r="D1928" s="50" t="s">
        <v>438</v>
      </c>
      <c r="E1928" s="50" t="s">
        <v>297</v>
      </c>
      <c r="F1928" s="50" t="s">
        <v>452</v>
      </c>
      <c r="G1928" s="50" t="s">
        <v>463</v>
      </c>
      <c r="H1928" s="50" t="s">
        <v>488</v>
      </c>
      <c r="I1928" s="50" t="s">
        <v>465</v>
      </c>
      <c r="J1928" s="50" t="s">
        <v>468</v>
      </c>
      <c r="K1928" s="50" t="s">
        <v>474</v>
      </c>
      <c r="L1928" s="307">
        <v>6.5223855588222222</v>
      </c>
      <c r="M1928" s="308">
        <v>1.9</v>
      </c>
      <c r="N1928" s="307">
        <v>5.8586595821325647</v>
      </c>
      <c r="O1928" s="306" t="s">
        <v>494</v>
      </c>
      <c r="Q1928" s="50" t="s">
        <v>300</v>
      </c>
      <c r="R1928" s="50" t="s">
        <v>488</v>
      </c>
      <c r="T1928" s="308">
        <v>1.95</v>
      </c>
      <c r="U1928" s="309">
        <v>30</v>
      </c>
      <c r="V1928" s="310">
        <v>45200</v>
      </c>
      <c r="W1928" s="310">
        <v>45930</v>
      </c>
      <c r="X1928" s="50" t="s">
        <v>3396</v>
      </c>
      <c r="AD1928" s="50" t="s">
        <v>360</v>
      </c>
      <c r="AF1928" s="306"/>
      <c r="AG1928" s="307">
        <v>8.0852034910836913E-4</v>
      </c>
      <c r="AH1928" s="307">
        <v>8.4278247904011512E-4</v>
      </c>
      <c r="AI1928" s="307">
        <v>2.3591302674519028</v>
      </c>
      <c r="AJ1928" s="306" t="s">
        <v>181</v>
      </c>
      <c r="AK1928" s="307">
        <v>-0.58566114791543311</v>
      </c>
      <c r="AL1928" s="307">
        <v>2.0245631586343115E-3</v>
      </c>
      <c r="AN1928" s="312">
        <v>20</v>
      </c>
      <c r="AO1928" s="313" t="s">
        <v>305</v>
      </c>
      <c r="AP1928" s="313" t="s">
        <v>0</v>
      </c>
      <c r="AQ1928" s="313" t="s">
        <v>386</v>
      </c>
      <c r="AR1928" s="314" t="s">
        <v>0</v>
      </c>
      <c r="AS1928" s="314"/>
    </row>
    <row r="1929" spans="1:45" x14ac:dyDescent="0.2">
      <c r="A1929" s="306" t="s">
        <v>2155</v>
      </c>
      <c r="B1929" s="50" t="s">
        <v>308</v>
      </c>
      <c r="C1929" s="50" t="s">
        <v>295</v>
      </c>
      <c r="D1929" s="50" t="s">
        <v>438</v>
      </c>
      <c r="E1929" s="50" t="s">
        <v>297</v>
      </c>
      <c r="F1929" s="50" t="s">
        <v>452</v>
      </c>
      <c r="G1929" s="50" t="s">
        <v>463</v>
      </c>
      <c r="H1929" s="50" t="s">
        <v>488</v>
      </c>
      <c r="I1929" s="50" t="s">
        <v>465</v>
      </c>
      <c r="J1929" s="50" t="s">
        <v>468</v>
      </c>
      <c r="K1929" s="50" t="s">
        <v>474</v>
      </c>
      <c r="L1929" s="307">
        <v>9.1657587292714329</v>
      </c>
      <c r="M1929" s="308">
        <v>2.2000000000000002</v>
      </c>
      <c r="N1929" s="307">
        <v>8.2330398475336342</v>
      </c>
      <c r="O1929" s="306" t="s">
        <v>494</v>
      </c>
      <c r="Q1929" s="50" t="s">
        <v>300</v>
      </c>
      <c r="R1929" s="50" t="s">
        <v>488</v>
      </c>
      <c r="T1929" s="308">
        <v>1.95</v>
      </c>
      <c r="U1929" s="309">
        <v>30</v>
      </c>
      <c r="V1929" s="310">
        <v>45200</v>
      </c>
      <c r="W1929" s="310">
        <v>45930</v>
      </c>
      <c r="X1929" s="50" t="s">
        <v>3396</v>
      </c>
      <c r="AD1929" s="50" t="s">
        <v>360</v>
      </c>
      <c r="AF1929" s="306"/>
      <c r="AG1929" s="307">
        <v>1.135615154528796E-3</v>
      </c>
      <c r="AH1929" s="307">
        <v>1.1837383638207248E-3</v>
      </c>
      <c r="AI1929" s="307">
        <v>3.3135394627734556</v>
      </c>
      <c r="AJ1929" s="306" t="s">
        <v>181</v>
      </c>
      <c r="AK1929" s="307">
        <v>-6.6827446693165768</v>
      </c>
      <c r="AL1929" s="307">
        <v>2.8436199617996871E-3</v>
      </c>
      <c r="AN1929" s="312">
        <v>20</v>
      </c>
      <c r="AO1929" s="313" t="s">
        <v>305</v>
      </c>
      <c r="AP1929" s="313" t="s">
        <v>0</v>
      </c>
      <c r="AQ1929" s="313" t="s">
        <v>386</v>
      </c>
      <c r="AR1929" s="314" t="s">
        <v>0</v>
      </c>
      <c r="AS1929" s="314"/>
    </row>
    <row r="1930" spans="1:45" x14ac:dyDescent="0.2">
      <c r="A1930" s="306" t="s">
        <v>2156</v>
      </c>
      <c r="B1930" s="50" t="s">
        <v>310</v>
      </c>
      <c r="C1930" s="50" t="s">
        <v>295</v>
      </c>
      <c r="D1930" s="50" t="s">
        <v>438</v>
      </c>
      <c r="E1930" s="50" t="s">
        <v>297</v>
      </c>
      <c r="F1930" s="50" t="s">
        <v>452</v>
      </c>
      <c r="G1930" s="50" t="s">
        <v>463</v>
      </c>
      <c r="H1930" s="50" t="s">
        <v>488</v>
      </c>
      <c r="I1930" s="50" t="s">
        <v>465</v>
      </c>
      <c r="J1930" s="50" t="s">
        <v>468</v>
      </c>
      <c r="K1930" s="50" t="s">
        <v>474</v>
      </c>
      <c r="L1930" s="307">
        <v>9.4270993995018006</v>
      </c>
      <c r="M1930" s="308">
        <v>2.8</v>
      </c>
      <c r="N1930" s="307">
        <v>8.4677861697247696</v>
      </c>
      <c r="O1930" s="306" t="s">
        <v>494</v>
      </c>
      <c r="Q1930" s="50" t="s">
        <v>300</v>
      </c>
      <c r="R1930" s="50" t="s">
        <v>488</v>
      </c>
      <c r="T1930" s="308">
        <v>1.95</v>
      </c>
      <c r="U1930" s="309">
        <v>30</v>
      </c>
      <c r="V1930" s="310">
        <v>45200</v>
      </c>
      <c r="W1930" s="310">
        <v>45930</v>
      </c>
      <c r="X1930" s="50" t="s">
        <v>3396</v>
      </c>
      <c r="AD1930" s="50" t="s">
        <v>360</v>
      </c>
      <c r="AF1930" s="306"/>
      <c r="AG1930" s="307">
        <v>1.1675006786923286E-3</v>
      </c>
      <c r="AH1930" s="307">
        <v>1.2169750796679766E-3</v>
      </c>
      <c r="AI1930" s="307">
        <v>3.4065762122265935</v>
      </c>
      <c r="AJ1930" s="306" t="s">
        <v>181</v>
      </c>
      <c r="AK1930" s="307">
        <v>-7.0943451478168571</v>
      </c>
      <c r="AL1930" s="307">
        <v>2.9234624266014971E-3</v>
      </c>
      <c r="AN1930" s="312">
        <v>20</v>
      </c>
      <c r="AO1930" s="313" t="s">
        <v>305</v>
      </c>
      <c r="AP1930" s="313" t="s">
        <v>0</v>
      </c>
      <c r="AQ1930" s="313" t="s">
        <v>386</v>
      </c>
      <c r="AR1930" s="314" t="s">
        <v>0</v>
      </c>
      <c r="AS1930" s="314"/>
    </row>
    <row r="1931" spans="1:45" x14ac:dyDescent="0.2">
      <c r="A1931" s="306" t="s">
        <v>2163</v>
      </c>
      <c r="B1931" s="50" t="s">
        <v>294</v>
      </c>
      <c r="C1931" s="50" t="s">
        <v>295</v>
      </c>
      <c r="D1931" s="50" t="s">
        <v>438</v>
      </c>
      <c r="E1931" s="50" t="s">
        <v>297</v>
      </c>
      <c r="F1931" s="50" t="s">
        <v>452</v>
      </c>
      <c r="G1931" s="50" t="s">
        <v>463</v>
      </c>
      <c r="H1931" s="50" t="s">
        <v>497</v>
      </c>
      <c r="I1931" s="50" t="s">
        <v>465</v>
      </c>
      <c r="J1931" s="50" t="s">
        <v>466</v>
      </c>
      <c r="K1931" s="50" t="s">
        <v>182</v>
      </c>
      <c r="L1931" s="307">
        <v>6.1084267798232164</v>
      </c>
      <c r="M1931" s="308">
        <v>1.75</v>
      </c>
      <c r="N1931" s="307">
        <v>5.5108027858942066</v>
      </c>
      <c r="O1931" s="306" t="s">
        <v>498</v>
      </c>
      <c r="Q1931" s="50" t="s">
        <v>300</v>
      </c>
      <c r="R1931" s="50" t="s">
        <v>497</v>
      </c>
      <c r="T1931" s="308">
        <v>2.8</v>
      </c>
      <c r="U1931" s="309">
        <v>30</v>
      </c>
      <c r="V1931" s="310">
        <v>45200</v>
      </c>
      <c r="W1931" s="310">
        <v>45930</v>
      </c>
      <c r="X1931" s="50" t="s">
        <v>3396</v>
      </c>
      <c r="AD1931" s="50" t="s">
        <v>360</v>
      </c>
      <c r="AF1931" s="306"/>
      <c r="AG1931" s="307">
        <v>7.7772711259395757E-4</v>
      </c>
      <c r="AH1931" s="307">
        <v>8.0913987069115227E-4</v>
      </c>
      <c r="AI1931" s="307">
        <v>1.5635552419431051</v>
      </c>
      <c r="AJ1931" s="306" t="s">
        <v>181</v>
      </c>
      <c r="AK1931" s="307">
        <v>10.111869224109489</v>
      </c>
      <c r="AL1931" s="307">
        <v>1.8980647116311736E-3</v>
      </c>
      <c r="AN1931" s="312">
        <v>20</v>
      </c>
      <c r="AO1931" s="313" t="s">
        <v>305</v>
      </c>
      <c r="AP1931" s="313" t="s">
        <v>0</v>
      </c>
      <c r="AQ1931" s="313" t="s">
        <v>386</v>
      </c>
      <c r="AR1931" s="314" t="s">
        <v>0</v>
      </c>
      <c r="AS1931" s="314"/>
    </row>
    <row r="1932" spans="1:45" x14ac:dyDescent="0.2">
      <c r="A1932" s="306" t="s">
        <v>2164</v>
      </c>
      <c r="B1932" s="50" t="s">
        <v>308</v>
      </c>
      <c r="C1932" s="50" t="s">
        <v>295</v>
      </c>
      <c r="D1932" s="50" t="s">
        <v>438</v>
      </c>
      <c r="E1932" s="50" t="s">
        <v>297</v>
      </c>
      <c r="F1932" s="50" t="s">
        <v>452</v>
      </c>
      <c r="G1932" s="50" t="s">
        <v>463</v>
      </c>
      <c r="H1932" s="50" t="s">
        <v>497</v>
      </c>
      <c r="I1932" s="50" t="s">
        <v>465</v>
      </c>
      <c r="J1932" s="50" t="s">
        <v>466</v>
      </c>
      <c r="K1932" s="50" t="s">
        <v>182</v>
      </c>
      <c r="L1932" s="307">
        <v>6.9971812015092878</v>
      </c>
      <c r="M1932" s="308">
        <v>2</v>
      </c>
      <c r="N1932" s="307">
        <v>6.3126050370370361</v>
      </c>
      <c r="O1932" s="306" t="s">
        <v>498</v>
      </c>
      <c r="Q1932" s="50" t="s">
        <v>300</v>
      </c>
      <c r="R1932" s="50" t="s">
        <v>497</v>
      </c>
      <c r="T1932" s="308">
        <v>2.8</v>
      </c>
      <c r="U1932" s="309">
        <v>30</v>
      </c>
      <c r="V1932" s="310">
        <v>45200</v>
      </c>
      <c r="W1932" s="310">
        <v>45930</v>
      </c>
      <c r="X1932" s="50" t="s">
        <v>3396</v>
      </c>
      <c r="AD1932" s="50" t="s">
        <v>360</v>
      </c>
      <c r="AF1932" s="306"/>
      <c r="AG1932" s="307">
        <v>8.892155268266453E-4</v>
      </c>
      <c r="AH1932" s="307">
        <v>9.2513135358406778E-4</v>
      </c>
      <c r="AI1932" s="307">
        <v>1.7876933639998744</v>
      </c>
      <c r="AJ1932" s="306" t="s">
        <v>181</v>
      </c>
      <c r="AK1932" s="307">
        <v>6.0470043602060004</v>
      </c>
      <c r="AL1932" s="307">
        <v>2.1701552963415251E-3</v>
      </c>
      <c r="AN1932" s="312">
        <v>20</v>
      </c>
      <c r="AO1932" s="313" t="s">
        <v>305</v>
      </c>
      <c r="AP1932" s="313" t="s">
        <v>0</v>
      </c>
      <c r="AQ1932" s="313" t="s">
        <v>386</v>
      </c>
      <c r="AR1932" s="314" t="s">
        <v>0</v>
      </c>
      <c r="AS1932" s="314"/>
    </row>
    <row r="1933" spans="1:45" x14ac:dyDescent="0.2">
      <c r="A1933" s="306" t="s">
        <v>2165</v>
      </c>
      <c r="B1933" s="50" t="s">
        <v>310</v>
      </c>
      <c r="C1933" s="50" t="s">
        <v>295</v>
      </c>
      <c r="D1933" s="50" t="s">
        <v>438</v>
      </c>
      <c r="E1933" s="50" t="s">
        <v>297</v>
      </c>
      <c r="F1933" s="50" t="s">
        <v>452</v>
      </c>
      <c r="G1933" s="50" t="s">
        <v>463</v>
      </c>
      <c r="H1933" s="50" t="s">
        <v>497</v>
      </c>
      <c r="I1933" s="50" t="s">
        <v>465</v>
      </c>
      <c r="J1933" s="50" t="s">
        <v>466</v>
      </c>
      <c r="K1933" s="50" t="s">
        <v>182</v>
      </c>
      <c r="L1933" s="307">
        <v>7.0575875603425136</v>
      </c>
      <c r="M1933" s="308">
        <v>2.5</v>
      </c>
      <c r="N1933" s="307">
        <v>6.3671014798270891</v>
      </c>
      <c r="O1933" s="306" t="s">
        <v>498</v>
      </c>
      <c r="Q1933" s="50" t="s">
        <v>300</v>
      </c>
      <c r="R1933" s="50" t="s">
        <v>497</v>
      </c>
      <c r="T1933" s="308">
        <v>2.8</v>
      </c>
      <c r="U1933" s="309">
        <v>30</v>
      </c>
      <c r="V1933" s="310">
        <v>45200</v>
      </c>
      <c r="W1933" s="310">
        <v>45930</v>
      </c>
      <c r="X1933" s="50" t="s">
        <v>3396</v>
      </c>
      <c r="AD1933" s="50" t="s">
        <v>360</v>
      </c>
      <c r="AF1933" s="306"/>
      <c r="AG1933" s="307">
        <v>8.9744068478751131E-4</v>
      </c>
      <c r="AH1933" s="307">
        <v>9.3368872948250078E-4</v>
      </c>
      <c r="AI1933" s="307">
        <v>1.8042293554000308</v>
      </c>
      <c r="AJ1933" s="306" t="s">
        <v>181</v>
      </c>
      <c r="AK1933" s="307">
        <v>5.7871188261091069</v>
      </c>
      <c r="AL1933" s="307">
        <v>2.1902290237714988E-3</v>
      </c>
      <c r="AN1933" s="312">
        <v>20</v>
      </c>
      <c r="AO1933" s="313" t="s">
        <v>305</v>
      </c>
      <c r="AP1933" s="313" t="s">
        <v>0</v>
      </c>
      <c r="AQ1933" s="313" t="s">
        <v>386</v>
      </c>
      <c r="AR1933" s="314" t="s">
        <v>0</v>
      </c>
      <c r="AS1933" s="314"/>
    </row>
    <row r="1934" spans="1:45" x14ac:dyDescent="0.2">
      <c r="A1934" s="306" t="s">
        <v>2166</v>
      </c>
      <c r="B1934" s="50" t="s">
        <v>294</v>
      </c>
      <c r="C1934" s="50" t="s">
        <v>295</v>
      </c>
      <c r="D1934" s="50" t="s">
        <v>438</v>
      </c>
      <c r="E1934" s="50" t="s">
        <v>297</v>
      </c>
      <c r="F1934" s="50" t="s">
        <v>452</v>
      </c>
      <c r="G1934" s="50" t="s">
        <v>463</v>
      </c>
      <c r="H1934" s="50" t="s">
        <v>497</v>
      </c>
      <c r="I1934" s="50" t="s">
        <v>465</v>
      </c>
      <c r="J1934" s="50" t="s">
        <v>468</v>
      </c>
      <c r="K1934" s="50" t="s">
        <v>182</v>
      </c>
      <c r="L1934" s="307">
        <v>5.8396368750174723</v>
      </c>
      <c r="M1934" s="308">
        <v>1.9</v>
      </c>
      <c r="N1934" s="307">
        <v>5.2683102080808073</v>
      </c>
      <c r="O1934" s="306" t="s">
        <v>499</v>
      </c>
      <c r="Q1934" s="50" t="s">
        <v>300</v>
      </c>
      <c r="R1934" s="50" t="s">
        <v>497</v>
      </c>
      <c r="T1934" s="308">
        <v>1.95</v>
      </c>
      <c r="U1934" s="309">
        <v>30</v>
      </c>
      <c r="V1934" s="310">
        <v>45200</v>
      </c>
      <c r="W1934" s="310">
        <v>45930</v>
      </c>
      <c r="X1934" s="50" t="s">
        <v>3396</v>
      </c>
      <c r="AD1934" s="50" t="s">
        <v>360</v>
      </c>
      <c r="AF1934" s="306"/>
      <c r="AG1934" s="307">
        <v>7.4236741540272509E-4</v>
      </c>
      <c r="AH1934" s="307">
        <v>7.7235197896192368E-4</v>
      </c>
      <c r="AI1934" s="307">
        <v>2.1430303014323213</v>
      </c>
      <c r="AJ1934" s="306" t="s">
        <v>181</v>
      </c>
      <c r="AK1934" s="307">
        <v>1.3452963328964416</v>
      </c>
      <c r="AL1934" s="307">
        <v>1.8117683843386957E-3</v>
      </c>
      <c r="AN1934" s="312">
        <v>20</v>
      </c>
      <c r="AO1934" s="313" t="s">
        <v>305</v>
      </c>
      <c r="AP1934" s="313" t="s">
        <v>0</v>
      </c>
      <c r="AQ1934" s="313" t="s">
        <v>386</v>
      </c>
      <c r="AR1934" s="314" t="s">
        <v>0</v>
      </c>
      <c r="AS1934" s="314"/>
    </row>
    <row r="1935" spans="1:45" x14ac:dyDescent="0.2">
      <c r="A1935" s="306" t="s">
        <v>2167</v>
      </c>
      <c r="B1935" s="50" t="s">
        <v>308</v>
      </c>
      <c r="C1935" s="50" t="s">
        <v>295</v>
      </c>
      <c r="D1935" s="50" t="s">
        <v>438</v>
      </c>
      <c r="E1935" s="50" t="s">
        <v>297</v>
      </c>
      <c r="F1935" s="50" t="s">
        <v>452</v>
      </c>
      <c r="G1935" s="50" t="s">
        <v>463</v>
      </c>
      <c r="H1935" s="50" t="s">
        <v>497</v>
      </c>
      <c r="I1935" s="50" t="s">
        <v>465</v>
      </c>
      <c r="J1935" s="50" t="s">
        <v>468</v>
      </c>
      <c r="K1935" s="50" t="s">
        <v>182</v>
      </c>
      <c r="L1935" s="307">
        <v>8.4057283625625878</v>
      </c>
      <c r="M1935" s="308">
        <v>2.2000000000000002</v>
      </c>
      <c r="N1935" s="307">
        <v>7.5833455892255888</v>
      </c>
      <c r="O1935" s="306" t="s">
        <v>499</v>
      </c>
      <c r="Q1935" s="50" t="s">
        <v>300</v>
      </c>
      <c r="R1935" s="50" t="s">
        <v>497</v>
      </c>
      <c r="T1935" s="308">
        <v>1.95</v>
      </c>
      <c r="U1935" s="309">
        <v>30</v>
      </c>
      <c r="V1935" s="310">
        <v>45200</v>
      </c>
      <c r="W1935" s="310">
        <v>45930</v>
      </c>
      <c r="X1935" s="50" t="s">
        <v>3396</v>
      </c>
      <c r="AD1935" s="50" t="s">
        <v>360</v>
      </c>
      <c r="AF1935" s="306"/>
      <c r="AG1935" s="307">
        <v>1.0680964317376176E-3</v>
      </c>
      <c r="AH1935" s="307">
        <v>1.1112373410505833E-3</v>
      </c>
      <c r="AI1935" s="307">
        <v>3.0833290505129716</v>
      </c>
      <c r="AJ1935" s="306" t="s">
        <v>181</v>
      </c>
      <c r="AK1935" s="307">
        <v>-5.868341143261901</v>
      </c>
      <c r="AL1935" s="307">
        <v>2.606719134348586E-3</v>
      </c>
      <c r="AN1935" s="312">
        <v>20</v>
      </c>
      <c r="AO1935" s="313" t="s">
        <v>305</v>
      </c>
      <c r="AP1935" s="313" t="s">
        <v>0</v>
      </c>
      <c r="AQ1935" s="313" t="s">
        <v>386</v>
      </c>
      <c r="AR1935" s="314" t="s">
        <v>0</v>
      </c>
      <c r="AS1935" s="314"/>
    </row>
    <row r="1936" spans="1:45" x14ac:dyDescent="0.2">
      <c r="A1936" s="306" t="s">
        <v>2168</v>
      </c>
      <c r="B1936" s="50" t="s">
        <v>310</v>
      </c>
      <c r="C1936" s="50" t="s">
        <v>295</v>
      </c>
      <c r="D1936" s="50" t="s">
        <v>438</v>
      </c>
      <c r="E1936" s="50" t="s">
        <v>297</v>
      </c>
      <c r="F1936" s="50" t="s">
        <v>452</v>
      </c>
      <c r="G1936" s="50" t="s">
        <v>463</v>
      </c>
      <c r="H1936" s="50" t="s">
        <v>497</v>
      </c>
      <c r="I1936" s="50" t="s">
        <v>465</v>
      </c>
      <c r="J1936" s="50" t="s">
        <v>468</v>
      </c>
      <c r="K1936" s="50" t="s">
        <v>182</v>
      </c>
      <c r="L1936" s="307">
        <v>7.4855002287079042</v>
      </c>
      <c r="M1936" s="308">
        <v>2.8</v>
      </c>
      <c r="N1936" s="307">
        <v>6.7531488877679706</v>
      </c>
      <c r="O1936" s="306" t="s">
        <v>499</v>
      </c>
      <c r="Q1936" s="50" t="s">
        <v>300</v>
      </c>
      <c r="R1936" s="50" t="s">
        <v>497</v>
      </c>
      <c r="T1936" s="308">
        <v>1.95</v>
      </c>
      <c r="U1936" s="309">
        <v>30</v>
      </c>
      <c r="V1936" s="310">
        <v>45200</v>
      </c>
      <c r="W1936" s="310">
        <v>45930</v>
      </c>
      <c r="X1936" s="50" t="s">
        <v>3396</v>
      </c>
      <c r="AD1936" s="50" t="s">
        <v>360</v>
      </c>
      <c r="AF1936" s="306"/>
      <c r="AG1936" s="307">
        <v>9.5150167722954653E-4</v>
      </c>
      <c r="AH1936" s="307">
        <v>9.8993327043477367E-4</v>
      </c>
      <c r="AI1936" s="307">
        <v>2.7467489599613009</v>
      </c>
      <c r="AJ1936" s="306" t="s">
        <v>181</v>
      </c>
      <c r="AK1936" s="307">
        <v>-3.8537532461116637</v>
      </c>
      <c r="AL1936" s="307">
        <v>2.322166383763678E-3</v>
      </c>
      <c r="AN1936" s="312">
        <v>20</v>
      </c>
      <c r="AO1936" s="313" t="s">
        <v>305</v>
      </c>
      <c r="AP1936" s="313" t="s">
        <v>0</v>
      </c>
      <c r="AQ1936" s="313" t="s">
        <v>386</v>
      </c>
      <c r="AR1936" s="314" t="s">
        <v>0</v>
      </c>
      <c r="AS1936" s="314"/>
    </row>
    <row r="1937" spans="1:46" x14ac:dyDescent="0.2">
      <c r="A1937" s="306" t="s">
        <v>2175</v>
      </c>
      <c r="B1937" s="50" t="s">
        <v>294</v>
      </c>
      <c r="C1937" s="50" t="s">
        <v>295</v>
      </c>
      <c r="D1937" s="50" t="s">
        <v>438</v>
      </c>
      <c r="E1937" s="50" t="s">
        <v>297</v>
      </c>
      <c r="F1937" s="50" t="s">
        <v>452</v>
      </c>
      <c r="G1937" s="50" t="s">
        <v>463</v>
      </c>
      <c r="H1937" s="50" t="s">
        <v>497</v>
      </c>
      <c r="I1937" s="50" t="s">
        <v>465</v>
      </c>
      <c r="J1937" s="50" t="s">
        <v>466</v>
      </c>
      <c r="K1937" s="50" t="s">
        <v>474</v>
      </c>
      <c r="L1937" s="307">
        <v>7.9379098060046687</v>
      </c>
      <c r="M1937" s="308">
        <v>1.75</v>
      </c>
      <c r="N1937" s="307">
        <v>7.1612965252525251</v>
      </c>
      <c r="O1937" s="306" t="s">
        <v>502</v>
      </c>
      <c r="Q1937" s="50" t="s">
        <v>300</v>
      </c>
      <c r="R1937" s="50" t="s">
        <v>497</v>
      </c>
      <c r="T1937" s="308">
        <v>2.8</v>
      </c>
      <c r="U1937" s="309">
        <v>30</v>
      </c>
      <c r="V1937" s="310">
        <v>45200</v>
      </c>
      <c r="W1937" s="310">
        <v>45930</v>
      </c>
      <c r="X1937" s="50" t="s">
        <v>3396</v>
      </c>
      <c r="AD1937" s="50" t="s">
        <v>360</v>
      </c>
      <c r="AF1937" s="306"/>
      <c r="AG1937" s="307">
        <v>1.0078482514053234E-3</v>
      </c>
      <c r="AH1937" s="307">
        <v>1.048555708825038E-3</v>
      </c>
      <c r="AI1937" s="307">
        <v>2.0261945238248456</v>
      </c>
      <c r="AJ1937" s="306" t="s">
        <v>181</v>
      </c>
      <c r="AK1937" s="307">
        <v>2.7092607650673428</v>
      </c>
      <c r="AL1937" s="307">
        <v>2.4596817697293818E-3</v>
      </c>
      <c r="AN1937" s="312">
        <v>20</v>
      </c>
      <c r="AO1937" s="313" t="s">
        <v>305</v>
      </c>
      <c r="AP1937" s="313" t="s">
        <v>0</v>
      </c>
      <c r="AQ1937" s="313" t="s">
        <v>386</v>
      </c>
      <c r="AR1937" s="314" t="s">
        <v>0</v>
      </c>
      <c r="AS1937" s="314"/>
      <c r="AT1937" s="323"/>
    </row>
    <row r="1938" spans="1:46" x14ac:dyDescent="0.2">
      <c r="A1938" s="306" t="s">
        <v>2176</v>
      </c>
      <c r="B1938" s="50" t="s">
        <v>308</v>
      </c>
      <c r="C1938" s="50" t="s">
        <v>295</v>
      </c>
      <c r="D1938" s="50" t="s">
        <v>438</v>
      </c>
      <c r="E1938" s="50" t="s">
        <v>297</v>
      </c>
      <c r="F1938" s="50" t="s">
        <v>452</v>
      </c>
      <c r="G1938" s="50" t="s">
        <v>463</v>
      </c>
      <c r="H1938" s="50" t="s">
        <v>497</v>
      </c>
      <c r="I1938" s="50" t="s">
        <v>465</v>
      </c>
      <c r="J1938" s="50" t="s">
        <v>466</v>
      </c>
      <c r="K1938" s="50" t="s">
        <v>474</v>
      </c>
      <c r="L1938" s="307">
        <v>9.9680753783753371</v>
      </c>
      <c r="M1938" s="308">
        <v>2</v>
      </c>
      <c r="N1938" s="307">
        <v>8.9928388348045392</v>
      </c>
      <c r="O1938" s="306" t="s">
        <v>502</v>
      </c>
      <c r="Q1938" s="50" t="s">
        <v>300</v>
      </c>
      <c r="R1938" s="50" t="s">
        <v>497</v>
      </c>
      <c r="T1938" s="308">
        <v>2.8</v>
      </c>
      <c r="U1938" s="309">
        <v>30</v>
      </c>
      <c r="V1938" s="310">
        <v>45200</v>
      </c>
      <c r="W1938" s="310">
        <v>45930</v>
      </c>
      <c r="X1938" s="50" t="s">
        <v>3396</v>
      </c>
      <c r="AD1938" s="50" t="s">
        <v>360</v>
      </c>
      <c r="AF1938" s="306"/>
      <c r="AG1938" s="307">
        <v>1.2660729241798241E-3</v>
      </c>
      <c r="AH1938" s="307">
        <v>1.3172101956683039E-3</v>
      </c>
      <c r="AI1938" s="307">
        <v>2.5453336076726347</v>
      </c>
      <c r="AJ1938" s="306" t="s">
        <v>181</v>
      </c>
      <c r="AK1938" s="307">
        <v>-2.3933744087558866</v>
      </c>
      <c r="AL1938" s="307">
        <v>3.0898862863638398E-3</v>
      </c>
      <c r="AN1938" s="312">
        <v>20</v>
      </c>
      <c r="AO1938" s="313" t="s">
        <v>305</v>
      </c>
      <c r="AP1938" s="313" t="s">
        <v>0</v>
      </c>
      <c r="AQ1938" s="313" t="s">
        <v>386</v>
      </c>
      <c r="AR1938" s="314" t="s">
        <v>0</v>
      </c>
      <c r="AS1938" s="314"/>
      <c r="AT1938" s="323"/>
    </row>
    <row r="1939" spans="1:46" x14ac:dyDescent="0.2">
      <c r="A1939" s="306" t="s">
        <v>2177</v>
      </c>
      <c r="B1939" s="50" t="s">
        <v>310</v>
      </c>
      <c r="C1939" s="50" t="s">
        <v>295</v>
      </c>
      <c r="D1939" s="50" t="s">
        <v>438</v>
      </c>
      <c r="E1939" s="50" t="s">
        <v>297</v>
      </c>
      <c r="F1939" s="50" t="s">
        <v>452</v>
      </c>
      <c r="G1939" s="50" t="s">
        <v>463</v>
      </c>
      <c r="H1939" s="50" t="s">
        <v>497</v>
      </c>
      <c r="I1939" s="50" t="s">
        <v>465</v>
      </c>
      <c r="J1939" s="50" t="s">
        <v>466</v>
      </c>
      <c r="K1939" s="50" t="s">
        <v>474</v>
      </c>
      <c r="L1939" s="307">
        <v>9.26901228474512</v>
      </c>
      <c r="M1939" s="308">
        <v>2.5</v>
      </c>
      <c r="N1939" s="307">
        <v>8.3621692724520678</v>
      </c>
      <c r="O1939" s="306" t="s">
        <v>502</v>
      </c>
      <c r="Q1939" s="50" t="s">
        <v>300</v>
      </c>
      <c r="R1939" s="50" t="s">
        <v>497</v>
      </c>
      <c r="T1939" s="308">
        <v>2.8</v>
      </c>
      <c r="U1939" s="309">
        <v>30</v>
      </c>
      <c r="V1939" s="310">
        <v>45200</v>
      </c>
      <c r="W1939" s="310">
        <v>45930</v>
      </c>
      <c r="X1939" s="50" t="s">
        <v>3396</v>
      </c>
      <c r="AD1939" s="50" t="s">
        <v>360</v>
      </c>
      <c r="AF1939" s="306"/>
      <c r="AG1939" s="307">
        <v>1.1781104814976124E-3</v>
      </c>
      <c r="AH1939" s="307">
        <v>1.2256949092072523E-3</v>
      </c>
      <c r="AI1939" s="307">
        <v>2.3684924816237127</v>
      </c>
      <c r="AJ1939" s="306" t="s">
        <v>181</v>
      </c>
      <c r="AK1939" s="307">
        <v>-0.90640104002176036</v>
      </c>
      <c r="AL1939" s="307">
        <v>2.875211491438497E-3</v>
      </c>
      <c r="AN1939" s="312">
        <v>20</v>
      </c>
      <c r="AO1939" s="313" t="s">
        <v>305</v>
      </c>
      <c r="AP1939" s="313" t="s">
        <v>0</v>
      </c>
      <c r="AQ1939" s="313" t="s">
        <v>386</v>
      </c>
      <c r="AR1939" s="314" t="s">
        <v>0</v>
      </c>
      <c r="AS1939" s="314"/>
      <c r="AT1939" s="323"/>
    </row>
    <row r="1940" spans="1:46" x14ac:dyDescent="0.2">
      <c r="A1940" s="306" t="s">
        <v>2178</v>
      </c>
      <c r="B1940" s="50" t="s">
        <v>294</v>
      </c>
      <c r="C1940" s="50" t="s">
        <v>295</v>
      </c>
      <c r="D1940" s="50" t="s">
        <v>438</v>
      </c>
      <c r="E1940" s="50" t="s">
        <v>297</v>
      </c>
      <c r="F1940" s="50" t="s">
        <v>452</v>
      </c>
      <c r="G1940" s="50" t="s">
        <v>463</v>
      </c>
      <c r="H1940" s="50" t="s">
        <v>497</v>
      </c>
      <c r="I1940" s="50" t="s">
        <v>465</v>
      </c>
      <c r="J1940" s="50" t="s">
        <v>468</v>
      </c>
      <c r="K1940" s="50" t="s">
        <v>474</v>
      </c>
      <c r="L1940" s="307">
        <v>8.1138276163202985</v>
      </c>
      <c r="M1940" s="308">
        <v>1.9</v>
      </c>
      <c r="N1940" s="307">
        <v>7.320003242074927</v>
      </c>
      <c r="O1940" s="306" t="s">
        <v>503</v>
      </c>
      <c r="Q1940" s="50" t="s">
        <v>300</v>
      </c>
      <c r="R1940" s="50" t="s">
        <v>497</v>
      </c>
      <c r="T1940" s="308">
        <v>1.95</v>
      </c>
      <c r="U1940" s="309">
        <v>30</v>
      </c>
      <c r="V1940" s="310">
        <v>45200</v>
      </c>
      <c r="W1940" s="310">
        <v>45930</v>
      </c>
      <c r="X1940" s="50" t="s">
        <v>3396</v>
      </c>
      <c r="AD1940" s="50" t="s">
        <v>360</v>
      </c>
      <c r="AF1940" s="306"/>
      <c r="AG1940" s="307">
        <v>1.0319695023349815E-3</v>
      </c>
      <c r="AH1940" s="307">
        <v>1.0736512282457714E-3</v>
      </c>
      <c r="AI1940" s="307">
        <v>2.9790395803648853</v>
      </c>
      <c r="AJ1940" s="306" t="s">
        <v>181</v>
      </c>
      <c r="AK1940" s="307">
        <v>-5.292793931996397</v>
      </c>
      <c r="AL1940" s="307">
        <v>2.51855035544357E-3</v>
      </c>
      <c r="AN1940" s="312">
        <v>20</v>
      </c>
      <c r="AO1940" s="313" t="s">
        <v>305</v>
      </c>
      <c r="AP1940" s="313" t="s">
        <v>0</v>
      </c>
      <c r="AQ1940" s="313" t="s">
        <v>386</v>
      </c>
      <c r="AR1940" s="314" t="s">
        <v>0</v>
      </c>
      <c r="AS1940" s="314"/>
      <c r="AT1940" s="323"/>
    </row>
    <row r="1941" spans="1:46" x14ac:dyDescent="0.2">
      <c r="A1941" s="306" t="s">
        <v>2179</v>
      </c>
      <c r="B1941" s="50" t="s">
        <v>308</v>
      </c>
      <c r="C1941" s="50" t="s">
        <v>295</v>
      </c>
      <c r="D1941" s="50" t="s">
        <v>438</v>
      </c>
      <c r="E1941" s="50" t="s">
        <v>297</v>
      </c>
      <c r="F1941" s="50" t="s">
        <v>452</v>
      </c>
      <c r="G1941" s="50" t="s">
        <v>463</v>
      </c>
      <c r="H1941" s="50" t="s">
        <v>497</v>
      </c>
      <c r="I1941" s="50" t="s">
        <v>465</v>
      </c>
      <c r="J1941" s="50" t="s">
        <v>468</v>
      </c>
      <c r="K1941" s="50" t="s">
        <v>474</v>
      </c>
      <c r="L1941" s="307">
        <v>10.636477071018383</v>
      </c>
      <c r="M1941" s="308">
        <v>2.2000000000000002</v>
      </c>
      <c r="N1941" s="307">
        <v>9.5958467847533644</v>
      </c>
      <c r="O1941" s="306" t="s">
        <v>503</v>
      </c>
      <c r="Q1941" s="50" t="s">
        <v>300</v>
      </c>
      <c r="R1941" s="50" t="s">
        <v>497</v>
      </c>
      <c r="T1941" s="308">
        <v>1.95</v>
      </c>
      <c r="U1941" s="309">
        <v>30</v>
      </c>
      <c r="V1941" s="310">
        <v>45200</v>
      </c>
      <c r="W1941" s="310">
        <v>45930</v>
      </c>
      <c r="X1941" s="50" t="s">
        <v>3396</v>
      </c>
      <c r="AD1941" s="50" t="s">
        <v>360</v>
      </c>
      <c r="AF1941" s="306"/>
      <c r="AG1941" s="307">
        <v>1.3521260056276513E-3</v>
      </c>
      <c r="AH1941" s="307">
        <v>1.4067390009108473E-3</v>
      </c>
      <c r="AI1941" s="307">
        <v>3.9032518686757931</v>
      </c>
      <c r="AJ1941" s="306" t="s">
        <v>181</v>
      </c>
      <c r="AK1941" s="307">
        <v>-9.3218705861200828</v>
      </c>
      <c r="AL1941" s="307">
        <v>3.2999012319383523E-3</v>
      </c>
      <c r="AN1941" s="312">
        <v>20</v>
      </c>
      <c r="AO1941" s="313" t="s">
        <v>305</v>
      </c>
      <c r="AP1941" s="313" t="s">
        <v>0</v>
      </c>
      <c r="AQ1941" s="313" t="s">
        <v>386</v>
      </c>
      <c r="AR1941" s="314" t="s">
        <v>0</v>
      </c>
      <c r="AS1941" s="314"/>
      <c r="AT1941" s="323"/>
    </row>
    <row r="1942" spans="1:46" x14ac:dyDescent="0.2">
      <c r="A1942" s="306" t="s">
        <v>2180</v>
      </c>
      <c r="B1942" s="50" t="s">
        <v>310</v>
      </c>
      <c r="C1942" s="50" t="s">
        <v>295</v>
      </c>
      <c r="D1942" s="50" t="s">
        <v>438</v>
      </c>
      <c r="E1942" s="50" t="s">
        <v>297</v>
      </c>
      <c r="F1942" s="50" t="s">
        <v>452</v>
      </c>
      <c r="G1942" s="50" t="s">
        <v>463</v>
      </c>
      <c r="H1942" s="50" t="s">
        <v>497</v>
      </c>
      <c r="I1942" s="50" t="s">
        <v>465</v>
      </c>
      <c r="J1942" s="50" t="s">
        <v>468</v>
      </c>
      <c r="K1942" s="50" t="s">
        <v>474</v>
      </c>
      <c r="L1942" s="307">
        <v>10.213831945323589</v>
      </c>
      <c r="M1942" s="308">
        <v>2.8</v>
      </c>
      <c r="N1942" s="307">
        <v>9.2145515642201836</v>
      </c>
      <c r="O1942" s="306" t="s">
        <v>503</v>
      </c>
      <c r="Q1942" s="50" t="s">
        <v>300</v>
      </c>
      <c r="R1942" s="50" t="s">
        <v>497</v>
      </c>
      <c r="T1942" s="308">
        <v>1.95</v>
      </c>
      <c r="U1942" s="309">
        <v>30</v>
      </c>
      <c r="V1942" s="310">
        <v>45200</v>
      </c>
      <c r="W1942" s="310">
        <v>45930</v>
      </c>
      <c r="X1942" s="50" t="s">
        <v>3396</v>
      </c>
      <c r="AD1942" s="50" t="s">
        <v>360</v>
      </c>
      <c r="AF1942" s="306"/>
      <c r="AG1942" s="307">
        <v>1.2978495844136687E-3</v>
      </c>
      <c r="AH1942" s="307">
        <v>1.3502703299188039E-3</v>
      </c>
      <c r="AI1942" s="307">
        <v>3.7465693245587834</v>
      </c>
      <c r="AJ1942" s="306" t="s">
        <v>181</v>
      </c>
      <c r="AK1942" s="307">
        <v>-8.7787491967814244</v>
      </c>
      <c r="AL1942" s="307">
        <v>3.1674381120192262E-3</v>
      </c>
      <c r="AN1942" s="312">
        <v>20</v>
      </c>
      <c r="AO1942" s="313" t="s">
        <v>305</v>
      </c>
      <c r="AP1942" s="313" t="s">
        <v>0</v>
      </c>
      <c r="AQ1942" s="313" t="s">
        <v>386</v>
      </c>
      <c r="AR1942" s="314" t="s">
        <v>0</v>
      </c>
      <c r="AS1942" s="314"/>
      <c r="AT1942" s="323"/>
    </row>
    <row r="1943" spans="1:46" x14ac:dyDescent="0.2">
      <c r="A1943" s="306" t="s">
        <v>2187</v>
      </c>
      <c r="B1943" s="50" t="s">
        <v>294</v>
      </c>
      <c r="C1943" s="50" t="s">
        <v>295</v>
      </c>
      <c r="D1943" s="50" t="s">
        <v>438</v>
      </c>
      <c r="E1943" s="50" t="s">
        <v>297</v>
      </c>
      <c r="F1943" s="50" t="s">
        <v>452</v>
      </c>
      <c r="G1943" s="50" t="s">
        <v>463</v>
      </c>
      <c r="H1943" s="50" t="s">
        <v>506</v>
      </c>
      <c r="I1943" s="50" t="s">
        <v>465</v>
      </c>
      <c r="J1943" s="50" t="s">
        <v>466</v>
      </c>
      <c r="K1943" s="50" t="s">
        <v>182</v>
      </c>
      <c r="L1943" s="307">
        <v>8.0865094487754003</v>
      </c>
      <c r="M1943" s="308">
        <v>1.75</v>
      </c>
      <c r="N1943" s="307">
        <v>7.282712826196474</v>
      </c>
      <c r="O1943" s="306" t="s">
        <v>507</v>
      </c>
      <c r="Q1943" s="50" t="s">
        <v>300</v>
      </c>
      <c r="R1943" s="50" t="s">
        <v>506</v>
      </c>
      <c r="T1943" s="308">
        <v>2.8</v>
      </c>
      <c r="U1943" s="309">
        <v>30</v>
      </c>
      <c r="V1943" s="310">
        <v>45200</v>
      </c>
      <c r="W1943" s="310">
        <v>45930</v>
      </c>
      <c r="X1943" s="50" t="s">
        <v>3396</v>
      </c>
      <c r="AD1943" s="50" t="s">
        <v>360</v>
      </c>
      <c r="AF1943" s="306"/>
      <c r="AG1943" s="307">
        <v>1.3356729711033546E-3</v>
      </c>
      <c r="AH1943" s="307">
        <v>1.3914960468877718E-3</v>
      </c>
      <c r="AI1943" s="307">
        <v>2.3133385848239802</v>
      </c>
      <c r="AJ1943" s="306" t="s">
        <v>181</v>
      </c>
      <c r="AK1943" s="307">
        <v>-3.8155283638353925</v>
      </c>
      <c r="AL1943" s="307">
        <v>2.5127121562119954E-3</v>
      </c>
      <c r="AN1943" s="312">
        <v>20</v>
      </c>
      <c r="AO1943" s="313" t="s">
        <v>305</v>
      </c>
      <c r="AP1943" s="313" t="s">
        <v>0</v>
      </c>
      <c r="AQ1943" s="313" t="s">
        <v>386</v>
      </c>
      <c r="AR1943" s="314" t="s">
        <v>0</v>
      </c>
      <c r="AS1943" s="314"/>
      <c r="AT1943" s="323"/>
    </row>
    <row r="1944" spans="1:46" x14ac:dyDescent="0.2">
      <c r="A1944" s="306" t="s">
        <v>2188</v>
      </c>
      <c r="B1944" s="50" t="s">
        <v>308</v>
      </c>
      <c r="C1944" s="50" t="s">
        <v>295</v>
      </c>
      <c r="D1944" s="50" t="s">
        <v>438</v>
      </c>
      <c r="E1944" s="50" t="s">
        <v>297</v>
      </c>
      <c r="F1944" s="50" t="s">
        <v>452</v>
      </c>
      <c r="G1944" s="50" t="s">
        <v>463</v>
      </c>
      <c r="H1944" s="50" t="s">
        <v>506</v>
      </c>
      <c r="I1944" s="50" t="s">
        <v>465</v>
      </c>
      <c r="J1944" s="50" t="s">
        <v>466</v>
      </c>
      <c r="K1944" s="50" t="s">
        <v>182</v>
      </c>
      <c r="L1944" s="307">
        <v>10.228927112958367</v>
      </c>
      <c r="M1944" s="308">
        <v>2</v>
      </c>
      <c r="N1944" s="307">
        <v>9.2121748148148139</v>
      </c>
      <c r="O1944" s="306" t="s">
        <v>507</v>
      </c>
      <c r="Q1944" s="50" t="s">
        <v>300</v>
      </c>
      <c r="R1944" s="50" t="s">
        <v>506</v>
      </c>
      <c r="T1944" s="308">
        <v>2.8</v>
      </c>
      <c r="U1944" s="309">
        <v>30</v>
      </c>
      <c r="V1944" s="310">
        <v>45200</v>
      </c>
      <c r="W1944" s="310">
        <v>45930</v>
      </c>
      <c r="X1944" s="50" t="s">
        <v>3396</v>
      </c>
      <c r="AD1944" s="50" t="s">
        <v>360</v>
      </c>
      <c r="AF1944" s="306"/>
      <c r="AG1944" s="307">
        <v>1.6863789524469727E-3</v>
      </c>
      <c r="AH1944" s="307">
        <v>1.7568594234157967E-3</v>
      </c>
      <c r="AI1944" s="307">
        <v>2.920749003483992</v>
      </c>
      <c r="AJ1944" s="306" t="s">
        <v>181</v>
      </c>
      <c r="AK1944" s="307">
        <v>-8.9085988312892521</v>
      </c>
      <c r="AL1944" s="307">
        <v>3.1724718441320222E-3</v>
      </c>
      <c r="AN1944" s="312">
        <v>20</v>
      </c>
      <c r="AO1944" s="313" t="s">
        <v>305</v>
      </c>
      <c r="AP1944" s="313" t="s">
        <v>0</v>
      </c>
      <c r="AQ1944" s="313" t="s">
        <v>386</v>
      </c>
      <c r="AR1944" s="314" t="s">
        <v>0</v>
      </c>
      <c r="AS1944" s="314"/>
      <c r="AT1944" s="323"/>
    </row>
    <row r="1945" spans="1:46" x14ac:dyDescent="0.2">
      <c r="A1945" s="306" t="s">
        <v>2189</v>
      </c>
      <c r="B1945" s="50" t="s">
        <v>310</v>
      </c>
      <c r="C1945" s="50" t="s">
        <v>295</v>
      </c>
      <c r="D1945" s="50" t="s">
        <v>438</v>
      </c>
      <c r="E1945" s="50" t="s">
        <v>297</v>
      </c>
      <c r="F1945" s="50" t="s">
        <v>452</v>
      </c>
      <c r="G1945" s="50" t="s">
        <v>463</v>
      </c>
      <c r="H1945" s="50" t="s">
        <v>506</v>
      </c>
      <c r="I1945" s="50" t="s">
        <v>465</v>
      </c>
      <c r="J1945" s="50" t="s">
        <v>466</v>
      </c>
      <c r="K1945" s="50" t="s">
        <v>182</v>
      </c>
      <c r="L1945" s="307">
        <v>11.46960054521238</v>
      </c>
      <c r="M1945" s="308">
        <v>2.5</v>
      </c>
      <c r="N1945" s="307">
        <v>10.329525678674351</v>
      </c>
      <c r="O1945" s="306" t="s">
        <v>507</v>
      </c>
      <c r="Q1945" s="50" t="s">
        <v>300</v>
      </c>
      <c r="R1945" s="50" t="s">
        <v>506</v>
      </c>
      <c r="T1945" s="308">
        <v>2.8</v>
      </c>
      <c r="U1945" s="309">
        <v>30</v>
      </c>
      <c r="V1945" s="310">
        <v>45200</v>
      </c>
      <c r="W1945" s="310">
        <v>45930</v>
      </c>
      <c r="X1945" s="50" t="s">
        <v>3396</v>
      </c>
      <c r="AD1945" s="50" t="s">
        <v>360</v>
      </c>
      <c r="AF1945" s="306"/>
      <c r="AG1945" s="307">
        <v>1.8920776009169402E-3</v>
      </c>
      <c r="AH1945" s="307">
        <v>1.9711550349828058E-3</v>
      </c>
      <c r="AI1945" s="307">
        <v>3.2770118242840831</v>
      </c>
      <c r="AJ1945" s="306" t="s">
        <v>181</v>
      </c>
      <c r="AK1945" s="307">
        <v>-11.017368486696876</v>
      </c>
      <c r="AL1945" s="307">
        <v>3.5594389428971526E-3</v>
      </c>
      <c r="AN1945" s="312">
        <v>20</v>
      </c>
      <c r="AO1945" s="313" t="s">
        <v>305</v>
      </c>
      <c r="AP1945" s="313" t="s">
        <v>0</v>
      </c>
      <c r="AQ1945" s="313" t="s">
        <v>386</v>
      </c>
      <c r="AR1945" s="314" t="s">
        <v>0</v>
      </c>
      <c r="AS1945" s="314"/>
      <c r="AT1945" s="323"/>
    </row>
    <row r="1946" spans="1:46" x14ac:dyDescent="0.2">
      <c r="A1946" s="306" t="s">
        <v>2190</v>
      </c>
      <c r="B1946" s="50" t="s">
        <v>294</v>
      </c>
      <c r="C1946" s="50" t="s">
        <v>295</v>
      </c>
      <c r="D1946" s="50" t="s">
        <v>438</v>
      </c>
      <c r="E1946" s="50" t="s">
        <v>297</v>
      </c>
      <c r="F1946" s="50" t="s">
        <v>452</v>
      </c>
      <c r="G1946" s="50" t="s">
        <v>463</v>
      </c>
      <c r="H1946" s="50" t="s">
        <v>506</v>
      </c>
      <c r="I1946" s="50" t="s">
        <v>465</v>
      </c>
      <c r="J1946" s="50" t="s">
        <v>468</v>
      </c>
      <c r="K1946" s="50" t="s">
        <v>182</v>
      </c>
      <c r="L1946" s="307">
        <v>7.5712362465258103</v>
      </c>
      <c r="M1946" s="308">
        <v>1.9</v>
      </c>
      <c r="N1946" s="307">
        <v>6.8186576262626257</v>
      </c>
      <c r="O1946" s="306" t="s">
        <v>508</v>
      </c>
      <c r="Q1946" s="50" t="s">
        <v>300</v>
      </c>
      <c r="R1946" s="50" t="s">
        <v>506</v>
      </c>
      <c r="T1946" s="308">
        <v>1.95</v>
      </c>
      <c r="U1946" s="309">
        <v>30</v>
      </c>
      <c r="V1946" s="310">
        <v>45200</v>
      </c>
      <c r="W1946" s="310">
        <v>45930</v>
      </c>
      <c r="X1946" s="50" t="s">
        <v>3396</v>
      </c>
      <c r="AD1946" s="50" t="s">
        <v>360</v>
      </c>
      <c r="AF1946" s="306"/>
      <c r="AG1946" s="307">
        <v>1.2486508843977786E-3</v>
      </c>
      <c r="AH1946" s="307">
        <v>1.3008369617206106E-3</v>
      </c>
      <c r="AI1946" s="307">
        <v>3.1052996410565328</v>
      </c>
      <c r="AJ1946" s="306" t="s">
        <v>181</v>
      </c>
      <c r="AK1946" s="307">
        <v>-10.061384812828223</v>
      </c>
      <c r="AL1946" s="307">
        <v>2.3490033293848667E-3</v>
      </c>
      <c r="AN1946" s="312">
        <v>20</v>
      </c>
      <c r="AO1946" s="313" t="s">
        <v>305</v>
      </c>
      <c r="AP1946" s="313" t="s">
        <v>0</v>
      </c>
      <c r="AQ1946" s="313" t="s">
        <v>386</v>
      </c>
      <c r="AR1946" s="314" t="s">
        <v>0</v>
      </c>
      <c r="AS1946" s="314"/>
      <c r="AT1946" s="323"/>
    </row>
    <row r="1947" spans="1:46" x14ac:dyDescent="0.2">
      <c r="A1947" s="306" t="s">
        <v>2191</v>
      </c>
      <c r="B1947" s="50" t="s">
        <v>308</v>
      </c>
      <c r="C1947" s="50" t="s">
        <v>295</v>
      </c>
      <c r="D1947" s="50" t="s">
        <v>438</v>
      </c>
      <c r="E1947" s="50" t="s">
        <v>297</v>
      </c>
      <c r="F1947" s="50" t="s">
        <v>452</v>
      </c>
      <c r="G1947" s="50" t="s">
        <v>463</v>
      </c>
      <c r="H1947" s="50" t="s">
        <v>506</v>
      </c>
      <c r="I1947" s="50" t="s">
        <v>465</v>
      </c>
      <c r="J1947" s="50" t="s">
        <v>468</v>
      </c>
      <c r="K1947" s="50" t="s">
        <v>182</v>
      </c>
      <c r="L1947" s="307">
        <v>12.177082779799404</v>
      </c>
      <c r="M1947" s="308">
        <v>2.2000000000000002</v>
      </c>
      <c r="N1947" s="307">
        <v>10.966684390572391</v>
      </c>
      <c r="O1947" s="306" t="s">
        <v>508</v>
      </c>
      <c r="Q1947" s="50" t="s">
        <v>300</v>
      </c>
      <c r="R1947" s="50" t="s">
        <v>506</v>
      </c>
      <c r="T1947" s="308">
        <v>1.95</v>
      </c>
      <c r="U1947" s="309">
        <v>30</v>
      </c>
      <c r="V1947" s="310">
        <v>45200</v>
      </c>
      <c r="W1947" s="310">
        <v>45930</v>
      </c>
      <c r="X1947" s="50" t="s">
        <v>3396</v>
      </c>
      <c r="AD1947" s="50" t="s">
        <v>360</v>
      </c>
      <c r="AF1947" s="306"/>
      <c r="AG1947" s="307">
        <v>2.0073335515203268E-3</v>
      </c>
      <c r="AH1947" s="307">
        <v>2.0912279893021716E-3</v>
      </c>
      <c r="AI1947" s="307">
        <v>4.9920856461196896</v>
      </c>
      <c r="AJ1947" s="306" t="s">
        <v>181</v>
      </c>
      <c r="AK1947" s="307">
        <v>-16.956920214818986</v>
      </c>
      <c r="AL1947" s="307">
        <v>3.7762622480192643E-3</v>
      </c>
      <c r="AN1947" s="312">
        <v>20</v>
      </c>
      <c r="AO1947" s="313" t="s">
        <v>305</v>
      </c>
      <c r="AP1947" s="313" t="s">
        <v>0</v>
      </c>
      <c r="AQ1947" s="313" t="s">
        <v>386</v>
      </c>
      <c r="AR1947" s="314" t="s">
        <v>0</v>
      </c>
      <c r="AS1947" s="314"/>
      <c r="AT1947" s="323"/>
    </row>
    <row r="1948" spans="1:46" x14ac:dyDescent="0.2">
      <c r="A1948" s="306" t="s">
        <v>2192</v>
      </c>
      <c r="B1948" s="50" t="s">
        <v>310</v>
      </c>
      <c r="C1948" s="50" t="s">
        <v>295</v>
      </c>
      <c r="D1948" s="50" t="s">
        <v>438</v>
      </c>
      <c r="E1948" s="50" t="s">
        <v>297</v>
      </c>
      <c r="F1948" s="50" t="s">
        <v>452</v>
      </c>
      <c r="G1948" s="50" t="s">
        <v>463</v>
      </c>
      <c r="H1948" s="50" t="s">
        <v>506</v>
      </c>
      <c r="I1948" s="50" t="s">
        <v>465</v>
      </c>
      <c r="J1948" s="50" t="s">
        <v>468</v>
      </c>
      <c r="K1948" s="50" t="s">
        <v>182</v>
      </c>
      <c r="L1948" s="307">
        <v>11.987836209311894</v>
      </c>
      <c r="M1948" s="308">
        <v>2.8</v>
      </c>
      <c r="N1948" s="307">
        <v>10.796248872635562</v>
      </c>
      <c r="O1948" s="306" t="s">
        <v>508</v>
      </c>
      <c r="Q1948" s="50" t="s">
        <v>300</v>
      </c>
      <c r="R1948" s="50" t="s">
        <v>506</v>
      </c>
      <c r="T1948" s="308">
        <v>1.95</v>
      </c>
      <c r="U1948" s="309">
        <v>30</v>
      </c>
      <c r="V1948" s="310">
        <v>45200</v>
      </c>
      <c r="W1948" s="310">
        <v>45930</v>
      </c>
      <c r="X1948" s="50" t="s">
        <v>3396</v>
      </c>
      <c r="AD1948" s="50" t="s">
        <v>360</v>
      </c>
      <c r="AF1948" s="306"/>
      <c r="AG1948" s="307">
        <v>1.9768362812063525E-3</v>
      </c>
      <c r="AH1948" s="307">
        <v>2.0594561169944561E-3</v>
      </c>
      <c r="AI1948" s="307">
        <v>4.9162412577942352</v>
      </c>
      <c r="AJ1948" s="306" t="s">
        <v>181</v>
      </c>
      <c r="AK1948" s="307">
        <v>-16.781839171738699</v>
      </c>
      <c r="AL1948" s="307">
        <v>3.7188897747364464E-3</v>
      </c>
      <c r="AN1948" s="312">
        <v>20</v>
      </c>
      <c r="AO1948" s="313" t="s">
        <v>305</v>
      </c>
      <c r="AP1948" s="313" t="s">
        <v>0</v>
      </c>
      <c r="AQ1948" s="313" t="s">
        <v>386</v>
      </c>
      <c r="AR1948" s="314" t="s">
        <v>0</v>
      </c>
      <c r="AS1948" s="314"/>
      <c r="AT1948" s="323"/>
    </row>
    <row r="1949" spans="1:46" x14ac:dyDescent="0.2">
      <c r="A1949" s="306" t="s">
        <v>2199</v>
      </c>
      <c r="B1949" s="50" t="s">
        <v>294</v>
      </c>
      <c r="C1949" s="50" t="s">
        <v>295</v>
      </c>
      <c r="D1949" s="50" t="s">
        <v>438</v>
      </c>
      <c r="E1949" s="50" t="s">
        <v>297</v>
      </c>
      <c r="F1949" s="50" t="s">
        <v>452</v>
      </c>
      <c r="G1949" s="50" t="s">
        <v>463</v>
      </c>
      <c r="H1949" s="50" t="s">
        <v>506</v>
      </c>
      <c r="I1949" s="50" t="s">
        <v>465</v>
      </c>
      <c r="J1949" s="50" t="s">
        <v>466</v>
      </c>
      <c r="K1949" s="50" t="s">
        <v>474</v>
      </c>
      <c r="L1949" s="307">
        <v>10.518774159461152</v>
      </c>
      <c r="M1949" s="308">
        <v>1.75</v>
      </c>
      <c r="N1949" s="307">
        <v>9.4732111515151516</v>
      </c>
      <c r="O1949" s="306" t="s">
        <v>511</v>
      </c>
      <c r="Q1949" s="50" t="s">
        <v>300</v>
      </c>
      <c r="R1949" s="50" t="s">
        <v>506</v>
      </c>
      <c r="T1949" s="308">
        <v>2.8</v>
      </c>
      <c r="U1949" s="309">
        <v>30</v>
      </c>
      <c r="V1949" s="310">
        <v>45200</v>
      </c>
      <c r="W1949" s="310">
        <v>45930</v>
      </c>
      <c r="X1949" s="50" t="s">
        <v>3396</v>
      </c>
      <c r="AD1949" s="50" t="s">
        <v>360</v>
      </c>
      <c r="AF1949" s="306"/>
      <c r="AG1949" s="307">
        <v>1.7325879513806854E-3</v>
      </c>
      <c r="AH1949" s="307">
        <v>1.8049996798543072E-3</v>
      </c>
      <c r="AI1949" s="307">
        <v>3.0007813635841925</v>
      </c>
      <c r="AJ1949" s="306" t="s">
        <v>181</v>
      </c>
      <c r="AK1949" s="307">
        <v>-9.4259291363202209</v>
      </c>
      <c r="AL1949" s="307">
        <v>3.2594017407901951E-3</v>
      </c>
      <c r="AN1949" s="312">
        <v>20</v>
      </c>
      <c r="AO1949" s="313" t="s">
        <v>305</v>
      </c>
      <c r="AP1949" s="313" t="s">
        <v>0</v>
      </c>
      <c r="AQ1949" s="313" t="s">
        <v>386</v>
      </c>
      <c r="AR1949" s="314" t="s">
        <v>0</v>
      </c>
      <c r="AS1949" s="314"/>
      <c r="AT1949" s="323"/>
    </row>
    <row r="1950" spans="1:46" x14ac:dyDescent="0.2">
      <c r="A1950" s="306" t="s">
        <v>2200</v>
      </c>
      <c r="B1950" s="50" t="s">
        <v>308</v>
      </c>
      <c r="C1950" s="50" t="s">
        <v>295</v>
      </c>
      <c r="D1950" s="50" t="s">
        <v>438</v>
      </c>
      <c r="E1950" s="50" t="s">
        <v>297</v>
      </c>
      <c r="F1950" s="50" t="s">
        <v>452</v>
      </c>
      <c r="G1950" s="50" t="s">
        <v>463</v>
      </c>
      <c r="H1950" s="50" t="s">
        <v>506</v>
      </c>
      <c r="I1950" s="50" t="s">
        <v>465</v>
      </c>
      <c r="J1950" s="50" t="s">
        <v>466</v>
      </c>
      <c r="K1950" s="50" t="s">
        <v>474</v>
      </c>
      <c r="L1950" s="307">
        <v>14.54876650420028</v>
      </c>
      <c r="M1950" s="308">
        <v>2</v>
      </c>
      <c r="N1950" s="307">
        <v>13.102623461538462</v>
      </c>
      <c r="O1950" s="306" t="s">
        <v>511</v>
      </c>
      <c r="Q1950" s="50" t="s">
        <v>300</v>
      </c>
      <c r="R1950" s="50" t="s">
        <v>506</v>
      </c>
      <c r="T1950" s="308">
        <v>2.8</v>
      </c>
      <c r="U1950" s="309">
        <v>30</v>
      </c>
      <c r="V1950" s="310">
        <v>45200</v>
      </c>
      <c r="W1950" s="310">
        <v>45930</v>
      </c>
      <c r="X1950" s="50" t="s">
        <v>3396</v>
      </c>
      <c r="AD1950" s="50" t="s">
        <v>360</v>
      </c>
      <c r="AF1950" s="306"/>
      <c r="AG1950" s="307">
        <v>2.39725787550038E-3</v>
      </c>
      <c r="AH1950" s="307">
        <v>2.4974487986934293E-3</v>
      </c>
      <c r="AI1950" s="307">
        <v>4.1519662830244277</v>
      </c>
      <c r="AJ1950" s="306" t="s">
        <v>181</v>
      </c>
      <c r="AK1950" s="307">
        <v>-14.660581035173124</v>
      </c>
      <c r="AL1950" s="307">
        <v>4.5098007788304919E-3</v>
      </c>
      <c r="AN1950" s="312">
        <v>20</v>
      </c>
      <c r="AO1950" s="313" t="s">
        <v>305</v>
      </c>
      <c r="AP1950" s="313" t="s">
        <v>0</v>
      </c>
      <c r="AQ1950" s="313" t="s">
        <v>386</v>
      </c>
      <c r="AR1950" s="314" t="s">
        <v>0</v>
      </c>
      <c r="AS1950" s="314"/>
      <c r="AT1950" s="323"/>
    </row>
    <row r="1951" spans="1:46" x14ac:dyDescent="0.2">
      <c r="A1951" s="306" t="s">
        <v>2201</v>
      </c>
      <c r="B1951" s="50" t="s">
        <v>310</v>
      </c>
      <c r="C1951" s="50" t="s">
        <v>295</v>
      </c>
      <c r="D1951" s="50" t="s">
        <v>438</v>
      </c>
      <c r="E1951" s="50" t="s">
        <v>297</v>
      </c>
      <c r="F1951" s="50" t="s">
        <v>452</v>
      </c>
      <c r="G1951" s="50" t="s">
        <v>463</v>
      </c>
      <c r="H1951" s="50" t="s">
        <v>506</v>
      </c>
      <c r="I1951" s="50" t="s">
        <v>465</v>
      </c>
      <c r="J1951" s="50" t="s">
        <v>466</v>
      </c>
      <c r="K1951" s="50" t="s">
        <v>474</v>
      </c>
      <c r="L1951" s="307">
        <v>15.082779221435278</v>
      </c>
      <c r="M1951" s="308">
        <v>2.5</v>
      </c>
      <c r="N1951" s="307">
        <v>13.583555474268415</v>
      </c>
      <c r="O1951" s="306" t="s">
        <v>511</v>
      </c>
      <c r="Q1951" s="50" t="s">
        <v>300</v>
      </c>
      <c r="R1951" s="50" t="s">
        <v>506</v>
      </c>
      <c r="T1951" s="308">
        <v>2.8</v>
      </c>
      <c r="U1951" s="309">
        <v>30</v>
      </c>
      <c r="V1951" s="310">
        <v>45200</v>
      </c>
      <c r="W1951" s="310">
        <v>45930</v>
      </c>
      <c r="X1951" s="50" t="s">
        <v>3396</v>
      </c>
      <c r="AD1951" s="50" t="s">
        <v>360</v>
      </c>
      <c r="AF1951" s="306"/>
      <c r="AG1951" s="307">
        <v>2.4869961246402387E-3</v>
      </c>
      <c r="AH1951" s="307">
        <v>2.5909375655055571E-3</v>
      </c>
      <c r="AI1951" s="307">
        <v>4.3073897727266237</v>
      </c>
      <c r="AJ1951" s="306" t="s">
        <v>181</v>
      </c>
      <c r="AK1951" s="307">
        <v>-15.152937395150522</v>
      </c>
      <c r="AL1951" s="307">
        <v>4.6786193402367617E-3</v>
      </c>
      <c r="AN1951" s="312">
        <v>20</v>
      </c>
      <c r="AO1951" s="313" t="s">
        <v>305</v>
      </c>
      <c r="AP1951" s="313" t="s">
        <v>0</v>
      </c>
      <c r="AQ1951" s="313" t="s">
        <v>386</v>
      </c>
      <c r="AR1951" s="314" t="s">
        <v>0</v>
      </c>
      <c r="AS1951" s="314"/>
      <c r="AT1951" s="323"/>
    </row>
    <row r="1952" spans="1:46" x14ac:dyDescent="0.2">
      <c r="A1952" s="306" t="s">
        <v>2202</v>
      </c>
      <c r="B1952" s="50" t="s">
        <v>294</v>
      </c>
      <c r="C1952" s="50" t="s">
        <v>295</v>
      </c>
      <c r="D1952" s="50" t="s">
        <v>438</v>
      </c>
      <c r="E1952" s="50" t="s">
        <v>297</v>
      </c>
      <c r="F1952" s="50" t="s">
        <v>452</v>
      </c>
      <c r="G1952" s="50" t="s">
        <v>463</v>
      </c>
      <c r="H1952" s="50" t="s">
        <v>506</v>
      </c>
      <c r="I1952" s="50" t="s">
        <v>465</v>
      </c>
      <c r="J1952" s="50" t="s">
        <v>468</v>
      </c>
      <c r="K1952" s="50" t="s">
        <v>474</v>
      </c>
      <c r="L1952" s="307">
        <v>10.502860119684042</v>
      </c>
      <c r="M1952" s="308">
        <v>1.9</v>
      </c>
      <c r="N1952" s="307">
        <v>9.4588789625360228</v>
      </c>
      <c r="O1952" s="306" t="s">
        <v>512</v>
      </c>
      <c r="Q1952" s="50" t="s">
        <v>300</v>
      </c>
      <c r="R1952" s="50" t="s">
        <v>506</v>
      </c>
      <c r="T1952" s="308">
        <v>1.95</v>
      </c>
      <c r="U1952" s="309">
        <v>30</v>
      </c>
      <c r="V1952" s="310">
        <v>45200</v>
      </c>
      <c r="W1952" s="310">
        <v>45930</v>
      </c>
      <c r="X1952" s="50" t="s">
        <v>3396</v>
      </c>
      <c r="AD1952" s="50" t="s">
        <v>360</v>
      </c>
      <c r="AF1952" s="306"/>
      <c r="AG1952" s="307">
        <v>1.7329651939252866E-3</v>
      </c>
      <c r="AH1952" s="307">
        <v>1.8053926888624155E-3</v>
      </c>
      <c r="AI1952" s="307">
        <v>4.3097524391336028</v>
      </c>
      <c r="AJ1952" s="306" t="s">
        <v>181</v>
      </c>
      <c r="AK1952" s="307">
        <v>-15.160147918652697</v>
      </c>
      <c r="AL1952" s="307">
        <v>3.2601114219383259E-3</v>
      </c>
      <c r="AN1952" s="312">
        <v>20</v>
      </c>
      <c r="AO1952" s="313" t="s">
        <v>305</v>
      </c>
      <c r="AP1952" s="313" t="s">
        <v>0</v>
      </c>
      <c r="AQ1952" s="313" t="s">
        <v>386</v>
      </c>
      <c r="AR1952" s="314" t="s">
        <v>0</v>
      </c>
      <c r="AS1952" s="314"/>
      <c r="AT1952" s="323"/>
    </row>
    <row r="1953" spans="1:46" x14ac:dyDescent="0.2">
      <c r="A1953" s="306" t="s">
        <v>2203</v>
      </c>
      <c r="B1953" s="50" t="s">
        <v>308</v>
      </c>
      <c r="C1953" s="50" t="s">
        <v>295</v>
      </c>
      <c r="D1953" s="50" t="s">
        <v>438</v>
      </c>
      <c r="E1953" s="50" t="s">
        <v>297</v>
      </c>
      <c r="F1953" s="50" t="s">
        <v>452</v>
      </c>
      <c r="G1953" s="50" t="s">
        <v>463</v>
      </c>
      <c r="H1953" s="50" t="s">
        <v>506</v>
      </c>
      <c r="I1953" s="50" t="s">
        <v>465</v>
      </c>
      <c r="J1953" s="50" t="s">
        <v>468</v>
      </c>
      <c r="K1953" s="50" t="s">
        <v>474</v>
      </c>
      <c r="L1953" s="307">
        <v>15.413009965615855</v>
      </c>
      <c r="M1953" s="308">
        <v>2.2000000000000002</v>
      </c>
      <c r="N1953" s="307">
        <v>13.880961381165921</v>
      </c>
      <c r="O1953" s="306" t="s">
        <v>512</v>
      </c>
      <c r="Q1953" s="50" t="s">
        <v>300</v>
      </c>
      <c r="R1953" s="50" t="s">
        <v>506</v>
      </c>
      <c r="T1953" s="308">
        <v>1.95</v>
      </c>
      <c r="U1953" s="309">
        <v>30</v>
      </c>
      <c r="V1953" s="310">
        <v>45200</v>
      </c>
      <c r="W1953" s="310">
        <v>45930</v>
      </c>
      <c r="X1953" s="50" t="s">
        <v>3396</v>
      </c>
      <c r="AD1953" s="50" t="s">
        <v>360</v>
      </c>
      <c r="AF1953" s="306"/>
      <c r="AG1953" s="307">
        <v>2.5418387088048853E-3</v>
      </c>
      <c r="AH1953" s="307">
        <v>2.6480722389751981E-3</v>
      </c>
      <c r="AI1953" s="307">
        <v>6.3213592595838097</v>
      </c>
      <c r="AJ1953" s="306" t="s">
        <v>181</v>
      </c>
      <c r="AK1953" s="307">
        <v>-19.343372580496265</v>
      </c>
      <c r="AL1953" s="307">
        <v>4.7817910228940439E-3</v>
      </c>
      <c r="AN1953" s="312">
        <v>20</v>
      </c>
      <c r="AO1953" s="313" t="s">
        <v>305</v>
      </c>
      <c r="AP1953" s="313" t="s">
        <v>0</v>
      </c>
      <c r="AQ1953" s="313" t="s">
        <v>386</v>
      </c>
      <c r="AR1953" s="314" t="s">
        <v>0</v>
      </c>
      <c r="AS1953" s="314"/>
      <c r="AT1953" s="323"/>
    </row>
    <row r="1954" spans="1:46" x14ac:dyDescent="0.2">
      <c r="A1954" s="306" t="s">
        <v>2204</v>
      </c>
      <c r="B1954" s="50" t="s">
        <v>310</v>
      </c>
      <c r="C1954" s="50" t="s">
        <v>295</v>
      </c>
      <c r="D1954" s="50" t="s">
        <v>438</v>
      </c>
      <c r="E1954" s="50" t="s">
        <v>297</v>
      </c>
      <c r="F1954" s="50" t="s">
        <v>452</v>
      </c>
      <c r="G1954" s="50" t="s">
        <v>463</v>
      </c>
      <c r="H1954" s="50" t="s">
        <v>506</v>
      </c>
      <c r="I1954" s="50" t="s">
        <v>465</v>
      </c>
      <c r="J1954" s="50" t="s">
        <v>468</v>
      </c>
      <c r="K1954" s="50" t="s">
        <v>474</v>
      </c>
      <c r="L1954" s="307">
        <v>16.376428655604382</v>
      </c>
      <c r="M1954" s="308">
        <v>2.8</v>
      </c>
      <c r="N1954" s="307">
        <v>14.748616541284404</v>
      </c>
      <c r="O1954" s="306" t="s">
        <v>512</v>
      </c>
      <c r="Q1954" s="50" t="s">
        <v>300</v>
      </c>
      <c r="R1954" s="50" t="s">
        <v>506</v>
      </c>
      <c r="T1954" s="308">
        <v>1.95</v>
      </c>
      <c r="U1954" s="309">
        <v>30</v>
      </c>
      <c r="V1954" s="310">
        <v>45200</v>
      </c>
      <c r="W1954" s="310">
        <v>45930</v>
      </c>
      <c r="X1954" s="50" t="s">
        <v>3396</v>
      </c>
      <c r="AD1954" s="50" t="s">
        <v>360</v>
      </c>
      <c r="AF1954" s="306"/>
      <c r="AG1954" s="307">
        <v>2.699578896708191E-3</v>
      </c>
      <c r="AH1954" s="307">
        <v>2.8124050155241367E-3</v>
      </c>
      <c r="AI1954" s="307">
        <v>6.7136470919930833</v>
      </c>
      <c r="AJ1954" s="306" t="s">
        <v>181</v>
      </c>
      <c r="AK1954" s="307">
        <v>-19.867053491164693</v>
      </c>
      <c r="AL1954" s="307">
        <v>5.0785370799325295E-3</v>
      </c>
      <c r="AN1954" s="312">
        <v>20</v>
      </c>
      <c r="AO1954" s="313" t="s">
        <v>305</v>
      </c>
      <c r="AP1954" s="313" t="s">
        <v>0</v>
      </c>
      <c r="AQ1954" s="313" t="s">
        <v>386</v>
      </c>
      <c r="AR1954" s="314" t="s">
        <v>0</v>
      </c>
      <c r="AS1954" s="314"/>
      <c r="AT1954" s="323"/>
    </row>
    <row r="1955" spans="1:46" x14ac:dyDescent="0.2">
      <c r="A1955" s="306" t="s">
        <v>2211</v>
      </c>
      <c r="B1955" s="50" t="s">
        <v>294</v>
      </c>
      <c r="C1955" s="50" t="s">
        <v>295</v>
      </c>
      <c r="D1955" s="50" t="s">
        <v>438</v>
      </c>
      <c r="E1955" s="50" t="s">
        <v>297</v>
      </c>
      <c r="F1955" s="50" t="s">
        <v>452</v>
      </c>
      <c r="G1955" s="50" t="s">
        <v>463</v>
      </c>
      <c r="H1955" s="50" t="s">
        <v>515</v>
      </c>
      <c r="I1955" s="50" t="s">
        <v>465</v>
      </c>
      <c r="J1955" s="50" t="s">
        <v>466</v>
      </c>
      <c r="K1955" s="50" t="s">
        <v>182</v>
      </c>
      <c r="L1955" s="307">
        <v>3.6730402360892791</v>
      </c>
      <c r="M1955" s="308">
        <v>1.75</v>
      </c>
      <c r="N1955" s="307">
        <v>3.2837231939546596</v>
      </c>
      <c r="O1955" s="306" t="s">
        <v>516</v>
      </c>
      <c r="Q1955" s="50" t="s">
        <v>300</v>
      </c>
      <c r="R1955" s="50" t="s">
        <v>515</v>
      </c>
      <c r="T1955" s="308">
        <v>2.8</v>
      </c>
      <c r="U1955" s="309">
        <v>30</v>
      </c>
      <c r="V1955" s="310">
        <v>45200</v>
      </c>
      <c r="W1955" s="310">
        <v>45930</v>
      </c>
      <c r="X1955" s="50" t="s">
        <v>3396</v>
      </c>
      <c r="AD1955" s="50" t="s">
        <v>360</v>
      </c>
      <c r="AF1955" s="306"/>
      <c r="AG1955" s="307">
        <v>5.6944336962782031E-4</v>
      </c>
      <c r="AH1955" s="307">
        <v>5.9480346055547492E-4</v>
      </c>
      <c r="AI1955" s="307">
        <v>1.0242807917183163</v>
      </c>
      <c r="AJ1955" s="306" t="s">
        <v>181</v>
      </c>
      <c r="AK1955" s="307">
        <v>27.348253028934213</v>
      </c>
      <c r="AL1955" s="307">
        <v>1.1413197387501912E-3</v>
      </c>
      <c r="AN1955" s="312">
        <v>20</v>
      </c>
      <c r="AO1955" s="313" t="s">
        <v>305</v>
      </c>
      <c r="AP1955" s="313" t="s">
        <v>0</v>
      </c>
      <c r="AQ1955" s="313" t="s">
        <v>386</v>
      </c>
      <c r="AR1955" s="314" t="s">
        <v>0</v>
      </c>
      <c r="AS1955" s="314"/>
      <c r="AT1955" s="323"/>
    </row>
    <row r="1956" spans="1:46" x14ac:dyDescent="0.2">
      <c r="A1956" s="306" t="s">
        <v>2212</v>
      </c>
      <c r="B1956" s="50" t="s">
        <v>308</v>
      </c>
      <c r="C1956" s="50" t="s">
        <v>295</v>
      </c>
      <c r="D1956" s="50" t="s">
        <v>438</v>
      </c>
      <c r="E1956" s="50" t="s">
        <v>297</v>
      </c>
      <c r="F1956" s="50" t="s">
        <v>452</v>
      </c>
      <c r="G1956" s="50" t="s">
        <v>463</v>
      </c>
      <c r="H1956" s="50" t="s">
        <v>515</v>
      </c>
      <c r="I1956" s="50" t="s">
        <v>465</v>
      </c>
      <c r="J1956" s="50" t="s">
        <v>466</v>
      </c>
      <c r="K1956" s="50" t="s">
        <v>182</v>
      </c>
      <c r="L1956" s="307">
        <v>4.4258100675682286</v>
      </c>
      <c r="M1956" s="308">
        <v>2</v>
      </c>
      <c r="N1956" s="307">
        <v>3.9567045925925926</v>
      </c>
      <c r="O1956" s="306" t="s">
        <v>516</v>
      </c>
      <c r="Q1956" s="50" t="s">
        <v>300</v>
      </c>
      <c r="R1956" s="50" t="s">
        <v>515</v>
      </c>
      <c r="T1956" s="308">
        <v>2.8</v>
      </c>
      <c r="U1956" s="309">
        <v>30</v>
      </c>
      <c r="V1956" s="310">
        <v>45200</v>
      </c>
      <c r="W1956" s="310">
        <v>45930</v>
      </c>
      <c r="X1956" s="50" t="s">
        <v>3396</v>
      </c>
      <c r="AD1956" s="50" t="s">
        <v>360</v>
      </c>
      <c r="AF1956" s="306"/>
      <c r="AG1956" s="307">
        <v>6.8486295755148033E-4</v>
      </c>
      <c r="AH1956" s="307">
        <v>7.1536324573262034E-4</v>
      </c>
      <c r="AI1956" s="307">
        <v>1.231890666911905</v>
      </c>
      <c r="AJ1956" s="306" t="s">
        <v>181</v>
      </c>
      <c r="AK1956" s="307">
        <v>18.261621019828159</v>
      </c>
      <c r="AL1956" s="307">
        <v>1.3726520554681531E-3</v>
      </c>
      <c r="AN1956" s="312">
        <v>20</v>
      </c>
      <c r="AO1956" s="313" t="s">
        <v>305</v>
      </c>
      <c r="AP1956" s="313" t="s">
        <v>0</v>
      </c>
      <c r="AQ1956" s="313" t="s">
        <v>386</v>
      </c>
      <c r="AR1956" s="314" t="s">
        <v>0</v>
      </c>
      <c r="AS1956" s="314"/>
      <c r="AT1956" s="323"/>
    </row>
    <row r="1957" spans="1:46" x14ac:dyDescent="0.2">
      <c r="A1957" s="306" t="s">
        <v>2213</v>
      </c>
      <c r="B1957" s="50" t="s">
        <v>310</v>
      </c>
      <c r="C1957" s="50" t="s">
        <v>295</v>
      </c>
      <c r="D1957" s="50" t="s">
        <v>438</v>
      </c>
      <c r="E1957" s="50" t="s">
        <v>297</v>
      </c>
      <c r="F1957" s="50" t="s">
        <v>452</v>
      </c>
      <c r="G1957" s="50" t="s">
        <v>463</v>
      </c>
      <c r="H1957" s="50" t="s">
        <v>515</v>
      </c>
      <c r="I1957" s="50" t="s">
        <v>465</v>
      </c>
      <c r="J1957" s="50" t="s">
        <v>466</v>
      </c>
      <c r="K1957" s="50" t="s">
        <v>182</v>
      </c>
      <c r="L1957" s="307">
        <v>4.8382115551514273</v>
      </c>
      <c r="M1957" s="308">
        <v>2.5</v>
      </c>
      <c r="N1957" s="307">
        <v>4.3253943544668587</v>
      </c>
      <c r="O1957" s="306" t="s">
        <v>516</v>
      </c>
      <c r="Q1957" s="50" t="s">
        <v>300</v>
      </c>
      <c r="R1957" s="50" t="s">
        <v>515</v>
      </c>
      <c r="T1957" s="308">
        <v>2.8</v>
      </c>
      <c r="U1957" s="309">
        <v>30</v>
      </c>
      <c r="V1957" s="310">
        <v>45200</v>
      </c>
      <c r="W1957" s="310">
        <v>45930</v>
      </c>
      <c r="X1957" s="50" t="s">
        <v>3396</v>
      </c>
      <c r="AD1957" s="50" t="s">
        <v>360</v>
      </c>
      <c r="AF1957" s="306"/>
      <c r="AG1957" s="307">
        <v>7.4913712745840384E-4</v>
      </c>
      <c r="AH1957" s="307">
        <v>7.8249985794737946E-4</v>
      </c>
      <c r="AI1957" s="307">
        <v>1.3475032126903024</v>
      </c>
      <c r="AJ1957" s="306" t="s">
        <v>181</v>
      </c>
      <c r="AK1957" s="307">
        <v>14.415268220313985</v>
      </c>
      <c r="AL1957" s="307">
        <v>1.501475012621032E-3</v>
      </c>
      <c r="AN1957" s="312">
        <v>20</v>
      </c>
      <c r="AO1957" s="313" t="s">
        <v>305</v>
      </c>
      <c r="AP1957" s="313" t="s">
        <v>0</v>
      </c>
      <c r="AQ1957" s="313" t="s">
        <v>386</v>
      </c>
      <c r="AR1957" s="314" t="s">
        <v>0</v>
      </c>
      <c r="AS1957" s="314"/>
      <c r="AT1957" s="323"/>
    </row>
    <row r="1958" spans="1:46" x14ac:dyDescent="0.2">
      <c r="A1958" s="306" t="s">
        <v>2214</v>
      </c>
      <c r="B1958" s="50" t="s">
        <v>294</v>
      </c>
      <c r="C1958" s="50" t="s">
        <v>295</v>
      </c>
      <c r="D1958" s="50" t="s">
        <v>438</v>
      </c>
      <c r="E1958" s="50" t="s">
        <v>297</v>
      </c>
      <c r="F1958" s="50" t="s">
        <v>452</v>
      </c>
      <c r="G1958" s="50" t="s">
        <v>463</v>
      </c>
      <c r="H1958" s="50" t="s">
        <v>515</v>
      </c>
      <c r="I1958" s="50" t="s">
        <v>465</v>
      </c>
      <c r="J1958" s="50" t="s">
        <v>468</v>
      </c>
      <c r="K1958" s="50" t="s">
        <v>182</v>
      </c>
      <c r="L1958" s="307">
        <v>3.5967681059631151</v>
      </c>
      <c r="M1958" s="308">
        <v>1.9</v>
      </c>
      <c r="N1958" s="307">
        <v>3.215535385858586</v>
      </c>
      <c r="O1958" s="306" t="s">
        <v>517</v>
      </c>
      <c r="Q1958" s="50" t="s">
        <v>300</v>
      </c>
      <c r="R1958" s="50" t="s">
        <v>515</v>
      </c>
      <c r="T1958" s="308">
        <v>1.95</v>
      </c>
      <c r="U1958" s="309">
        <v>30</v>
      </c>
      <c r="V1958" s="310">
        <v>45200</v>
      </c>
      <c r="W1958" s="310">
        <v>45930</v>
      </c>
      <c r="X1958" s="50" t="s">
        <v>3396</v>
      </c>
      <c r="AD1958" s="50" t="s">
        <v>360</v>
      </c>
      <c r="AF1958" s="306"/>
      <c r="AG1958" s="307">
        <v>5.5676571661579738E-4</v>
      </c>
      <c r="AH1958" s="307">
        <v>5.8156120981471863E-4</v>
      </c>
      <c r="AI1958" s="307">
        <v>1.4380182350577231</v>
      </c>
      <c r="AJ1958" s="306" t="s">
        <v>181</v>
      </c>
      <c r="AK1958" s="307">
        <v>11.835548123819791</v>
      </c>
      <c r="AL1958" s="307">
        <v>1.1159102662804282E-3</v>
      </c>
      <c r="AN1958" s="312">
        <v>20</v>
      </c>
      <c r="AO1958" s="313" t="s">
        <v>305</v>
      </c>
      <c r="AP1958" s="313" t="s">
        <v>0</v>
      </c>
      <c r="AQ1958" s="313" t="s">
        <v>386</v>
      </c>
      <c r="AR1958" s="314" t="s">
        <v>0</v>
      </c>
      <c r="AS1958" s="314"/>
      <c r="AT1958" s="323"/>
    </row>
    <row r="1959" spans="1:46" x14ac:dyDescent="0.2">
      <c r="A1959" s="306" t="s">
        <v>2215</v>
      </c>
      <c r="B1959" s="50" t="s">
        <v>308</v>
      </c>
      <c r="C1959" s="50" t="s">
        <v>295</v>
      </c>
      <c r="D1959" s="50" t="s">
        <v>438</v>
      </c>
      <c r="E1959" s="50" t="s">
        <v>297</v>
      </c>
      <c r="F1959" s="50" t="s">
        <v>452</v>
      </c>
      <c r="G1959" s="50" t="s">
        <v>463</v>
      </c>
      <c r="H1959" s="50" t="s">
        <v>515</v>
      </c>
      <c r="I1959" s="50" t="s">
        <v>465</v>
      </c>
      <c r="J1959" s="50" t="s">
        <v>468</v>
      </c>
      <c r="K1959" s="50" t="s">
        <v>182</v>
      </c>
      <c r="L1959" s="307">
        <v>5.4250230252441316</v>
      </c>
      <c r="M1959" s="308">
        <v>2.2000000000000002</v>
      </c>
      <c r="N1959" s="307">
        <v>4.8500078383838385</v>
      </c>
      <c r="O1959" s="306" t="s">
        <v>517</v>
      </c>
      <c r="Q1959" s="50" t="s">
        <v>300</v>
      </c>
      <c r="R1959" s="50" t="s">
        <v>515</v>
      </c>
      <c r="T1959" s="308">
        <v>1.95</v>
      </c>
      <c r="U1959" s="309">
        <v>30</v>
      </c>
      <c r="V1959" s="310">
        <v>45200</v>
      </c>
      <c r="W1959" s="310">
        <v>45930</v>
      </c>
      <c r="X1959" s="50" t="s">
        <v>3396</v>
      </c>
      <c r="AD1959" s="50" t="s">
        <v>360</v>
      </c>
      <c r="AF1959" s="306"/>
      <c r="AG1959" s="307">
        <v>8.393897981542512E-4</v>
      </c>
      <c r="AH1959" s="307">
        <v>8.7677192031128035E-4</v>
      </c>
      <c r="AI1959" s="307">
        <v>2.1679816124529432</v>
      </c>
      <c r="AJ1959" s="306" t="s">
        <v>181</v>
      </c>
      <c r="AK1959" s="307">
        <v>-1.0953059478021694</v>
      </c>
      <c r="AL1959" s="307">
        <v>1.6823659669004992E-3</v>
      </c>
      <c r="AN1959" s="312">
        <v>20</v>
      </c>
      <c r="AO1959" s="313" t="s">
        <v>305</v>
      </c>
      <c r="AP1959" s="313" t="s">
        <v>0</v>
      </c>
      <c r="AQ1959" s="313" t="s">
        <v>386</v>
      </c>
      <c r="AR1959" s="314" t="s">
        <v>0</v>
      </c>
      <c r="AS1959" s="314"/>
      <c r="AT1959" s="323"/>
    </row>
    <row r="1960" spans="1:46" x14ac:dyDescent="0.2">
      <c r="A1960" s="306" t="s">
        <v>2216</v>
      </c>
      <c r="B1960" s="50" t="s">
        <v>310</v>
      </c>
      <c r="C1960" s="50" t="s">
        <v>295</v>
      </c>
      <c r="D1960" s="50" t="s">
        <v>438</v>
      </c>
      <c r="E1960" s="50" t="s">
        <v>297</v>
      </c>
      <c r="F1960" s="50" t="s">
        <v>452</v>
      </c>
      <c r="G1960" s="50" t="s">
        <v>463</v>
      </c>
      <c r="H1960" s="50" t="s">
        <v>515</v>
      </c>
      <c r="I1960" s="50" t="s">
        <v>465</v>
      </c>
      <c r="J1960" s="50" t="s">
        <v>468</v>
      </c>
      <c r="K1960" s="50" t="s">
        <v>182</v>
      </c>
      <c r="L1960" s="307">
        <v>5.2270328290484604</v>
      </c>
      <c r="M1960" s="308">
        <v>2.8</v>
      </c>
      <c r="N1960" s="307">
        <v>4.6730032433795721</v>
      </c>
      <c r="O1960" s="306" t="s">
        <v>517</v>
      </c>
      <c r="Q1960" s="50" t="s">
        <v>300</v>
      </c>
      <c r="R1960" s="50" t="s">
        <v>515</v>
      </c>
      <c r="T1960" s="308">
        <v>1.95</v>
      </c>
      <c r="U1960" s="309">
        <v>30</v>
      </c>
      <c r="V1960" s="310">
        <v>45200</v>
      </c>
      <c r="W1960" s="310">
        <v>45930</v>
      </c>
      <c r="X1960" s="50" t="s">
        <v>3396</v>
      </c>
      <c r="AD1960" s="50" t="s">
        <v>360</v>
      </c>
      <c r="AF1960" s="306"/>
      <c r="AG1960" s="307">
        <v>8.0904177275957598E-4</v>
      </c>
      <c r="AH1960" s="307">
        <v>8.4507234931166335E-4</v>
      </c>
      <c r="AI1960" s="307">
        <v>2.0895985284857734</v>
      </c>
      <c r="AJ1960" s="306" t="s">
        <v>181</v>
      </c>
      <c r="AK1960" s="307">
        <v>-0.13976341087482094</v>
      </c>
      <c r="AL1960" s="307">
        <v>1.621540251364162E-3</v>
      </c>
      <c r="AN1960" s="312">
        <v>20</v>
      </c>
      <c r="AO1960" s="313" t="s">
        <v>305</v>
      </c>
      <c r="AP1960" s="313" t="s">
        <v>0</v>
      </c>
      <c r="AQ1960" s="313" t="s">
        <v>386</v>
      </c>
      <c r="AR1960" s="314" t="s">
        <v>0</v>
      </c>
      <c r="AS1960" s="314"/>
      <c r="AT1960" s="323"/>
    </row>
    <row r="1961" spans="1:46" x14ac:dyDescent="0.2">
      <c r="A1961" s="306" t="s">
        <v>2223</v>
      </c>
      <c r="B1961" s="50" t="s">
        <v>294</v>
      </c>
      <c r="C1961" s="50" t="s">
        <v>295</v>
      </c>
      <c r="D1961" s="50" t="s">
        <v>438</v>
      </c>
      <c r="E1961" s="50" t="s">
        <v>297</v>
      </c>
      <c r="F1961" s="50" t="s">
        <v>452</v>
      </c>
      <c r="G1961" s="50" t="s">
        <v>463</v>
      </c>
      <c r="H1961" s="50" t="s">
        <v>515</v>
      </c>
      <c r="I1961" s="50" t="s">
        <v>465</v>
      </c>
      <c r="J1961" s="50" t="s">
        <v>466</v>
      </c>
      <c r="K1961" s="50" t="s">
        <v>474</v>
      </c>
      <c r="L1961" s="307">
        <v>4.7935876567120932</v>
      </c>
      <c r="M1961" s="308">
        <v>1.75</v>
      </c>
      <c r="N1961" s="307">
        <v>4.2855002828282824</v>
      </c>
      <c r="O1961" s="306" t="s">
        <v>520</v>
      </c>
      <c r="Q1961" s="50" t="s">
        <v>300</v>
      </c>
      <c r="R1961" s="50" t="s">
        <v>515</v>
      </c>
      <c r="T1961" s="308">
        <v>2.8</v>
      </c>
      <c r="U1961" s="309">
        <v>30</v>
      </c>
      <c r="V1961" s="310">
        <v>45200</v>
      </c>
      <c r="W1961" s="310">
        <v>45930</v>
      </c>
      <c r="X1961" s="50" t="s">
        <v>3396</v>
      </c>
      <c r="AD1961" s="50" t="s">
        <v>360</v>
      </c>
      <c r="AF1961" s="306"/>
      <c r="AG1961" s="307">
        <v>7.4109971798499335E-4</v>
      </c>
      <c r="AH1961" s="307">
        <v>7.741045034245751E-4</v>
      </c>
      <c r="AI1961" s="307">
        <v>1.3330459995978583</v>
      </c>
      <c r="AJ1961" s="306" t="s">
        <v>181</v>
      </c>
      <c r="AK1961" s="307">
        <v>14.859751842792075</v>
      </c>
      <c r="AL1961" s="307">
        <v>1.4853658530984335E-3</v>
      </c>
      <c r="AN1961" s="312">
        <v>20</v>
      </c>
      <c r="AO1961" s="313" t="s">
        <v>305</v>
      </c>
      <c r="AP1961" s="313" t="s">
        <v>0</v>
      </c>
      <c r="AQ1961" s="313" t="s">
        <v>386</v>
      </c>
      <c r="AR1961" s="314" t="s">
        <v>0</v>
      </c>
      <c r="AS1961" s="314"/>
      <c r="AT1961" s="323"/>
    </row>
    <row r="1962" spans="1:46" x14ac:dyDescent="0.2">
      <c r="A1962" s="306" t="s">
        <v>2224</v>
      </c>
      <c r="B1962" s="50" t="s">
        <v>308</v>
      </c>
      <c r="C1962" s="50" t="s">
        <v>295</v>
      </c>
      <c r="D1962" s="50" t="s">
        <v>438</v>
      </c>
      <c r="E1962" s="50" t="s">
        <v>297</v>
      </c>
      <c r="F1962" s="50" t="s">
        <v>452</v>
      </c>
      <c r="G1962" s="50" t="s">
        <v>463</v>
      </c>
      <c r="H1962" s="50" t="s">
        <v>515</v>
      </c>
      <c r="I1962" s="50" t="s">
        <v>465</v>
      </c>
      <c r="J1962" s="50" t="s">
        <v>466</v>
      </c>
      <c r="K1962" s="50" t="s">
        <v>474</v>
      </c>
      <c r="L1962" s="307">
        <v>6.2949003892517119</v>
      </c>
      <c r="M1962" s="308">
        <v>2</v>
      </c>
      <c r="N1962" s="307">
        <v>5.6276841752837328</v>
      </c>
      <c r="O1962" s="306" t="s">
        <v>520</v>
      </c>
      <c r="Q1962" s="50" t="s">
        <v>300</v>
      </c>
      <c r="R1962" s="50" t="s">
        <v>515</v>
      </c>
      <c r="T1962" s="308">
        <v>2.8</v>
      </c>
      <c r="U1962" s="309">
        <v>30</v>
      </c>
      <c r="V1962" s="310">
        <v>45200</v>
      </c>
      <c r="W1962" s="310">
        <v>45930</v>
      </c>
      <c r="X1962" s="50" t="s">
        <v>3396</v>
      </c>
      <c r="AD1962" s="50" t="s">
        <v>360</v>
      </c>
      <c r="AF1962" s="306"/>
      <c r="AG1962" s="307">
        <v>9.7356120120361503E-4</v>
      </c>
      <c r="AH1962" s="307">
        <v>1.0169186304108374E-3</v>
      </c>
      <c r="AI1962" s="307">
        <v>1.751183859787198</v>
      </c>
      <c r="AJ1962" s="306" t="s">
        <v>181</v>
      </c>
      <c r="AK1962" s="307">
        <v>4.9676463981630956</v>
      </c>
      <c r="AL1962" s="307">
        <v>1.9512820327353359E-3</v>
      </c>
      <c r="AN1962" s="312">
        <v>20</v>
      </c>
      <c r="AO1962" s="313" t="s">
        <v>305</v>
      </c>
      <c r="AP1962" s="313" t="s">
        <v>0</v>
      </c>
      <c r="AQ1962" s="313" t="s">
        <v>386</v>
      </c>
      <c r="AR1962" s="314" t="s">
        <v>0</v>
      </c>
      <c r="AS1962" s="314"/>
      <c r="AT1962" s="323"/>
    </row>
    <row r="1963" spans="1:46" x14ac:dyDescent="0.2">
      <c r="A1963" s="306" t="s">
        <v>2225</v>
      </c>
      <c r="B1963" s="50" t="s">
        <v>310</v>
      </c>
      <c r="C1963" s="50" t="s">
        <v>295</v>
      </c>
      <c r="D1963" s="50" t="s">
        <v>438</v>
      </c>
      <c r="E1963" s="50" t="s">
        <v>297</v>
      </c>
      <c r="F1963" s="50" t="s">
        <v>452</v>
      </c>
      <c r="G1963" s="50" t="s">
        <v>463</v>
      </c>
      <c r="H1963" s="50" t="s">
        <v>515</v>
      </c>
      <c r="I1963" s="50" t="s">
        <v>465</v>
      </c>
      <c r="J1963" s="50" t="s">
        <v>466</v>
      </c>
      <c r="K1963" s="50" t="s">
        <v>474</v>
      </c>
      <c r="L1963" s="307">
        <v>6.3592519643521461</v>
      </c>
      <c r="M1963" s="308">
        <v>2.5</v>
      </c>
      <c r="N1963" s="307">
        <v>5.6852149253279514</v>
      </c>
      <c r="O1963" s="306" t="s">
        <v>520</v>
      </c>
      <c r="Q1963" s="50" t="s">
        <v>300</v>
      </c>
      <c r="R1963" s="50" t="s">
        <v>515</v>
      </c>
      <c r="T1963" s="308">
        <v>2.8</v>
      </c>
      <c r="U1963" s="309">
        <v>30</v>
      </c>
      <c r="V1963" s="310">
        <v>45200</v>
      </c>
      <c r="W1963" s="310">
        <v>45930</v>
      </c>
      <c r="X1963" s="50" t="s">
        <v>3396</v>
      </c>
      <c r="AD1963" s="50" t="s">
        <v>360</v>
      </c>
      <c r="AF1963" s="306"/>
      <c r="AG1963" s="307">
        <v>9.8420503582402207E-4</v>
      </c>
      <c r="AH1963" s="307">
        <v>1.0280364869062709E-3</v>
      </c>
      <c r="AI1963" s="307">
        <v>1.7703293550785641</v>
      </c>
      <c r="AJ1963" s="306" t="s">
        <v>181</v>
      </c>
      <c r="AK1963" s="307">
        <v>4.6265894388581401</v>
      </c>
      <c r="AL1963" s="307">
        <v>1.9726151787445756E-3</v>
      </c>
      <c r="AN1963" s="312">
        <v>20</v>
      </c>
      <c r="AO1963" s="313" t="s">
        <v>305</v>
      </c>
      <c r="AP1963" s="313" t="s">
        <v>0</v>
      </c>
      <c r="AQ1963" s="313" t="s">
        <v>386</v>
      </c>
      <c r="AR1963" s="314" t="s">
        <v>0</v>
      </c>
      <c r="AS1963" s="314"/>
      <c r="AT1963" s="323"/>
    </row>
    <row r="1964" spans="1:46" x14ac:dyDescent="0.2">
      <c r="A1964" s="306" t="s">
        <v>2226</v>
      </c>
      <c r="B1964" s="50" t="s">
        <v>294</v>
      </c>
      <c r="C1964" s="50" t="s">
        <v>295</v>
      </c>
      <c r="D1964" s="50" t="s">
        <v>438</v>
      </c>
      <c r="E1964" s="50" t="s">
        <v>297</v>
      </c>
      <c r="F1964" s="50" t="s">
        <v>452</v>
      </c>
      <c r="G1964" s="50" t="s">
        <v>463</v>
      </c>
      <c r="H1964" s="50" t="s">
        <v>515</v>
      </c>
      <c r="I1964" s="50" t="s">
        <v>465</v>
      </c>
      <c r="J1964" s="50" t="s">
        <v>468</v>
      </c>
      <c r="K1964" s="50" t="s">
        <v>474</v>
      </c>
      <c r="L1964" s="307">
        <v>4.9929601198889051</v>
      </c>
      <c r="M1964" s="308">
        <v>1.9</v>
      </c>
      <c r="N1964" s="307">
        <v>4.463740634005763</v>
      </c>
      <c r="O1964" s="306" t="s">
        <v>521</v>
      </c>
      <c r="Q1964" s="50" t="s">
        <v>300</v>
      </c>
      <c r="R1964" s="50" t="s">
        <v>515</v>
      </c>
      <c r="T1964" s="308">
        <v>1.95</v>
      </c>
      <c r="U1964" s="309">
        <v>30</v>
      </c>
      <c r="V1964" s="310">
        <v>45200</v>
      </c>
      <c r="W1964" s="310">
        <v>45930</v>
      </c>
      <c r="X1964" s="50" t="s">
        <v>3396</v>
      </c>
      <c r="AD1964" s="50" t="s">
        <v>360</v>
      </c>
      <c r="AF1964" s="306"/>
      <c r="AG1964" s="307">
        <v>7.7326111507318267E-4</v>
      </c>
      <c r="AH1964" s="307">
        <v>8.0769820440463333E-4</v>
      </c>
      <c r="AI1964" s="307">
        <v>1.9971840053212697</v>
      </c>
      <c r="AJ1964" s="306" t="s">
        <v>181</v>
      </c>
      <c r="AK1964" s="307">
        <v>1.083177349871028</v>
      </c>
      <c r="AL1964" s="307">
        <v>1.5498260598201723E-3</v>
      </c>
      <c r="AN1964" s="312">
        <v>20</v>
      </c>
      <c r="AO1964" s="313" t="s">
        <v>305</v>
      </c>
      <c r="AP1964" s="313" t="s">
        <v>0</v>
      </c>
      <c r="AQ1964" s="313" t="s">
        <v>386</v>
      </c>
      <c r="AR1964" s="314" t="s">
        <v>0</v>
      </c>
      <c r="AS1964" s="314"/>
      <c r="AT1964" s="323"/>
    </row>
    <row r="1965" spans="1:46" x14ac:dyDescent="0.2">
      <c r="A1965" s="306" t="s">
        <v>2227</v>
      </c>
      <c r="B1965" s="50" t="s">
        <v>308</v>
      </c>
      <c r="C1965" s="50" t="s">
        <v>295</v>
      </c>
      <c r="D1965" s="50" t="s">
        <v>438</v>
      </c>
      <c r="E1965" s="50" t="s">
        <v>297</v>
      </c>
      <c r="F1965" s="50" t="s">
        <v>452</v>
      </c>
      <c r="G1965" s="50" t="s">
        <v>463</v>
      </c>
      <c r="H1965" s="50" t="s">
        <v>515</v>
      </c>
      <c r="I1965" s="50" t="s">
        <v>465</v>
      </c>
      <c r="J1965" s="50" t="s">
        <v>468</v>
      </c>
      <c r="K1965" s="50" t="s">
        <v>474</v>
      </c>
      <c r="L1965" s="307">
        <v>6.8518561381826855</v>
      </c>
      <c r="M1965" s="308">
        <v>2.2000000000000002</v>
      </c>
      <c r="N1965" s="307">
        <v>6.1256064394618841</v>
      </c>
      <c r="O1965" s="306" t="s">
        <v>521</v>
      </c>
      <c r="Q1965" s="50" t="s">
        <v>300</v>
      </c>
      <c r="R1965" s="50" t="s">
        <v>515</v>
      </c>
      <c r="T1965" s="308">
        <v>1.95</v>
      </c>
      <c r="U1965" s="309">
        <v>30</v>
      </c>
      <c r="V1965" s="310">
        <v>45200</v>
      </c>
      <c r="W1965" s="310">
        <v>45930</v>
      </c>
      <c r="X1965" s="50" t="s">
        <v>3396</v>
      </c>
      <c r="AD1965" s="50" t="s">
        <v>360</v>
      </c>
      <c r="AF1965" s="306"/>
      <c r="AG1965" s="307">
        <v>1.0606072251502273E-3</v>
      </c>
      <c r="AH1965" s="307">
        <v>1.107841238404112E-3</v>
      </c>
      <c r="AI1965" s="307">
        <v>2.7393434697640733</v>
      </c>
      <c r="AJ1965" s="306" t="s">
        <v>181</v>
      </c>
      <c r="AK1965" s="307">
        <v>-6.408495222377196</v>
      </c>
      <c r="AL1965" s="307">
        <v>2.1257459928213456E-3</v>
      </c>
      <c r="AN1965" s="312">
        <v>20</v>
      </c>
      <c r="AO1965" s="313" t="s">
        <v>305</v>
      </c>
      <c r="AP1965" s="313" t="s">
        <v>0</v>
      </c>
      <c r="AQ1965" s="313" t="s">
        <v>386</v>
      </c>
      <c r="AR1965" s="314" t="s">
        <v>0</v>
      </c>
      <c r="AS1965" s="314"/>
      <c r="AT1965" s="323"/>
    </row>
    <row r="1966" spans="1:46" x14ac:dyDescent="0.2">
      <c r="A1966" s="306" t="s">
        <v>2228</v>
      </c>
      <c r="B1966" s="50" t="s">
        <v>310</v>
      </c>
      <c r="C1966" s="50" t="s">
        <v>295</v>
      </c>
      <c r="D1966" s="50" t="s">
        <v>438</v>
      </c>
      <c r="E1966" s="50" t="s">
        <v>297</v>
      </c>
      <c r="F1966" s="50" t="s">
        <v>452</v>
      </c>
      <c r="G1966" s="50" t="s">
        <v>463</v>
      </c>
      <c r="H1966" s="50" t="s">
        <v>515</v>
      </c>
      <c r="I1966" s="50" t="s">
        <v>465</v>
      </c>
      <c r="J1966" s="50" t="s">
        <v>468</v>
      </c>
      <c r="K1966" s="50" t="s">
        <v>474</v>
      </c>
      <c r="L1966" s="307">
        <v>7.1298960678248866</v>
      </c>
      <c r="M1966" s="308">
        <v>2.8</v>
      </c>
      <c r="N1966" s="307">
        <v>6.3741760458715602</v>
      </c>
      <c r="O1966" s="306" t="s">
        <v>521</v>
      </c>
      <c r="Q1966" s="50" t="s">
        <v>300</v>
      </c>
      <c r="R1966" s="50" t="s">
        <v>515</v>
      </c>
      <c r="T1966" s="308">
        <v>1.95</v>
      </c>
      <c r="U1966" s="309">
        <v>30</v>
      </c>
      <c r="V1966" s="310">
        <v>45200</v>
      </c>
      <c r="W1966" s="310">
        <v>45930</v>
      </c>
      <c r="X1966" s="50" t="s">
        <v>3396</v>
      </c>
      <c r="AD1966" s="50" t="s">
        <v>360</v>
      </c>
      <c r="AF1966" s="306"/>
      <c r="AG1966" s="307">
        <v>1.1031786331556356E-3</v>
      </c>
      <c r="AH1966" s="307">
        <v>1.1523085588663481E-3</v>
      </c>
      <c r="AI1966" s="307">
        <v>2.8492971884951133</v>
      </c>
      <c r="AJ1966" s="306" t="s">
        <v>181</v>
      </c>
      <c r="AK1966" s="307">
        <v>-7.1864812723571072</v>
      </c>
      <c r="AL1966" s="307">
        <v>2.211070699112536E-3</v>
      </c>
      <c r="AN1966" s="312">
        <v>20</v>
      </c>
      <c r="AO1966" s="313" t="s">
        <v>305</v>
      </c>
      <c r="AP1966" s="313" t="s">
        <v>0</v>
      </c>
      <c r="AQ1966" s="313" t="s">
        <v>386</v>
      </c>
      <c r="AR1966" s="314" t="s">
        <v>0</v>
      </c>
      <c r="AS1966" s="314"/>
      <c r="AT1966" s="323"/>
    </row>
    <row r="1967" spans="1:46" x14ac:dyDescent="0.2">
      <c r="A1967" s="306" t="s">
        <v>2235</v>
      </c>
      <c r="B1967" s="50" t="s">
        <v>294</v>
      </c>
      <c r="C1967" s="50" t="s">
        <v>295</v>
      </c>
      <c r="D1967" s="50" t="s">
        <v>438</v>
      </c>
      <c r="E1967" s="50" t="s">
        <v>297</v>
      </c>
      <c r="F1967" s="50" t="s">
        <v>452</v>
      </c>
      <c r="G1967" s="50" t="s">
        <v>463</v>
      </c>
      <c r="H1967" s="50" t="s">
        <v>524</v>
      </c>
      <c r="I1967" s="50" t="s">
        <v>465</v>
      </c>
      <c r="J1967" s="50" t="s">
        <v>466</v>
      </c>
      <c r="K1967" s="50" t="s">
        <v>182</v>
      </c>
      <c r="L1967" s="307">
        <v>4.3393161234250117</v>
      </c>
      <c r="M1967" s="308">
        <v>1.75</v>
      </c>
      <c r="N1967" s="307">
        <v>3.8851972443324936</v>
      </c>
      <c r="O1967" s="306" t="s">
        <v>525</v>
      </c>
      <c r="Q1967" s="50" t="s">
        <v>300</v>
      </c>
      <c r="R1967" s="50" t="s">
        <v>524</v>
      </c>
      <c r="T1967" s="308">
        <v>2.8</v>
      </c>
      <c r="U1967" s="309">
        <v>30</v>
      </c>
      <c r="V1967" s="310">
        <v>45200</v>
      </c>
      <c r="W1967" s="310">
        <v>45930</v>
      </c>
      <c r="X1967" s="50" t="s">
        <v>3396</v>
      </c>
      <c r="AD1967" s="50" t="s">
        <v>360</v>
      </c>
      <c r="AF1967" s="306"/>
      <c r="AG1967" s="307">
        <v>5.8589290581335148E-4</v>
      </c>
      <c r="AH1967" s="307">
        <v>6.1136553081491394E-4</v>
      </c>
      <c r="AI1967" s="307">
        <v>1.1447064237148576</v>
      </c>
      <c r="AJ1967" s="306" t="s">
        <v>181</v>
      </c>
      <c r="AK1967" s="307">
        <v>21.967895620885624</v>
      </c>
      <c r="AL1967" s="307">
        <v>1.3483509098759427E-3</v>
      </c>
      <c r="AN1967" s="312">
        <v>20</v>
      </c>
      <c r="AO1967" s="313" t="s">
        <v>305</v>
      </c>
      <c r="AP1967" s="313" t="s">
        <v>0</v>
      </c>
      <c r="AQ1967" s="313" t="s">
        <v>386</v>
      </c>
      <c r="AR1967" s="314" t="s">
        <v>0</v>
      </c>
      <c r="AS1967" s="314"/>
      <c r="AT1967" s="323"/>
    </row>
    <row r="1968" spans="1:46" x14ac:dyDescent="0.2">
      <c r="A1968" s="306" t="s">
        <v>2236</v>
      </c>
      <c r="B1968" s="50" t="s">
        <v>308</v>
      </c>
      <c r="C1968" s="50" t="s">
        <v>295</v>
      </c>
      <c r="D1968" s="50" t="s">
        <v>438</v>
      </c>
      <c r="E1968" s="50" t="s">
        <v>297</v>
      </c>
      <c r="F1968" s="50" t="s">
        <v>452</v>
      </c>
      <c r="G1968" s="50" t="s">
        <v>463</v>
      </c>
      <c r="H1968" s="50" t="s">
        <v>524</v>
      </c>
      <c r="I1968" s="50" t="s">
        <v>465</v>
      </c>
      <c r="J1968" s="50" t="s">
        <v>466</v>
      </c>
      <c r="K1968" s="50" t="s">
        <v>182</v>
      </c>
      <c r="L1968" s="307">
        <v>5.2119355085683514</v>
      </c>
      <c r="M1968" s="308">
        <v>2</v>
      </c>
      <c r="N1968" s="307">
        <v>4.6664951111111108</v>
      </c>
      <c r="O1968" s="306" t="s">
        <v>525</v>
      </c>
      <c r="Q1968" s="50" t="s">
        <v>300</v>
      </c>
      <c r="R1968" s="50" t="s">
        <v>524</v>
      </c>
      <c r="T1968" s="308">
        <v>2.8</v>
      </c>
      <c r="U1968" s="309">
        <v>30</v>
      </c>
      <c r="V1968" s="310">
        <v>45200</v>
      </c>
      <c r="W1968" s="310">
        <v>45930</v>
      </c>
      <c r="X1968" s="50" t="s">
        <v>3396</v>
      </c>
      <c r="AD1968" s="50" t="s">
        <v>360</v>
      </c>
      <c r="AF1968" s="306"/>
      <c r="AG1968" s="307">
        <v>7.0239600452755139E-4</v>
      </c>
      <c r="AH1968" s="307">
        <v>7.3293378685670952E-4</v>
      </c>
      <c r="AI1968" s="307">
        <v>1.3723279636884376</v>
      </c>
      <c r="AJ1968" s="306" t="s">
        <v>181</v>
      </c>
      <c r="AK1968" s="307">
        <v>14.398051476334034</v>
      </c>
      <c r="AL1968" s="307">
        <v>1.6164665630883437E-3</v>
      </c>
      <c r="AN1968" s="312">
        <v>20</v>
      </c>
      <c r="AO1968" s="313" t="s">
        <v>305</v>
      </c>
      <c r="AP1968" s="313" t="s">
        <v>0</v>
      </c>
      <c r="AQ1968" s="313" t="s">
        <v>386</v>
      </c>
      <c r="AR1968" s="314" t="s">
        <v>0</v>
      </c>
      <c r="AS1968" s="314"/>
      <c r="AT1968" s="323"/>
    </row>
    <row r="1969" spans="1:46" x14ac:dyDescent="0.2">
      <c r="A1969" s="306" t="s">
        <v>2237</v>
      </c>
      <c r="B1969" s="50" t="s">
        <v>310</v>
      </c>
      <c r="C1969" s="50" t="s">
        <v>295</v>
      </c>
      <c r="D1969" s="50" t="s">
        <v>438</v>
      </c>
      <c r="E1969" s="50" t="s">
        <v>297</v>
      </c>
      <c r="F1969" s="50" t="s">
        <v>452</v>
      </c>
      <c r="G1969" s="50" t="s">
        <v>463</v>
      </c>
      <c r="H1969" s="50" t="s">
        <v>524</v>
      </c>
      <c r="I1969" s="50" t="s">
        <v>465</v>
      </c>
      <c r="J1969" s="50" t="s">
        <v>466</v>
      </c>
      <c r="K1969" s="50" t="s">
        <v>182</v>
      </c>
      <c r="L1969" s="307">
        <v>5.6079738218646007</v>
      </c>
      <c r="M1969" s="308">
        <v>2.5</v>
      </c>
      <c r="N1969" s="307">
        <v>5.0210871527377519</v>
      </c>
      <c r="O1969" s="306" t="s">
        <v>525</v>
      </c>
      <c r="Q1969" s="50" t="s">
        <v>300</v>
      </c>
      <c r="R1969" s="50" t="s">
        <v>524</v>
      </c>
      <c r="T1969" s="308">
        <v>2.8</v>
      </c>
      <c r="U1969" s="309">
        <v>30</v>
      </c>
      <c r="V1969" s="310">
        <v>45200</v>
      </c>
      <c r="W1969" s="310">
        <v>45930</v>
      </c>
      <c r="X1969" s="50" t="s">
        <v>3396</v>
      </c>
      <c r="AD1969" s="50" t="s">
        <v>360</v>
      </c>
      <c r="AF1969" s="306"/>
      <c r="AG1969" s="307">
        <v>7.5623110971969687E-4</v>
      </c>
      <c r="AH1969" s="307">
        <v>7.8910945878532274E-4</v>
      </c>
      <c r="AI1969" s="307">
        <v>1.4775099690060545</v>
      </c>
      <c r="AJ1969" s="306" t="s">
        <v>181</v>
      </c>
      <c r="AK1969" s="307">
        <v>11.687992592538786</v>
      </c>
      <c r="AL1969" s="307">
        <v>1.7403605586442841E-3</v>
      </c>
      <c r="AN1969" s="312">
        <v>20</v>
      </c>
      <c r="AO1969" s="313" t="s">
        <v>305</v>
      </c>
      <c r="AP1969" s="313" t="s">
        <v>0</v>
      </c>
      <c r="AQ1969" s="313" t="s">
        <v>386</v>
      </c>
      <c r="AR1969" s="314" t="s">
        <v>0</v>
      </c>
      <c r="AS1969" s="314"/>
      <c r="AT1969" s="323"/>
    </row>
    <row r="1970" spans="1:46" x14ac:dyDescent="0.2">
      <c r="A1970" s="306" t="s">
        <v>2238</v>
      </c>
      <c r="B1970" s="50" t="s">
        <v>294</v>
      </c>
      <c r="C1970" s="50" t="s">
        <v>295</v>
      </c>
      <c r="D1970" s="50" t="s">
        <v>438</v>
      </c>
      <c r="E1970" s="50" t="s">
        <v>297</v>
      </c>
      <c r="F1970" s="50" t="s">
        <v>452</v>
      </c>
      <c r="G1970" s="50" t="s">
        <v>463</v>
      </c>
      <c r="H1970" s="50" t="s">
        <v>524</v>
      </c>
      <c r="I1970" s="50" t="s">
        <v>465</v>
      </c>
      <c r="J1970" s="50" t="s">
        <v>468</v>
      </c>
      <c r="K1970" s="50" t="s">
        <v>182</v>
      </c>
      <c r="L1970" s="307">
        <v>4.2647652372641129</v>
      </c>
      <c r="M1970" s="308">
        <v>1.9</v>
      </c>
      <c r="N1970" s="307">
        <v>3.8184482707070706</v>
      </c>
      <c r="O1970" s="306" t="s">
        <v>526</v>
      </c>
      <c r="Q1970" s="50" t="s">
        <v>300</v>
      </c>
      <c r="R1970" s="50" t="s">
        <v>524</v>
      </c>
      <c r="T1970" s="308">
        <v>1.95</v>
      </c>
      <c r="U1970" s="309">
        <v>30</v>
      </c>
      <c r="V1970" s="310">
        <v>45200</v>
      </c>
      <c r="W1970" s="310">
        <v>45930</v>
      </c>
      <c r="X1970" s="50" t="s">
        <v>3396</v>
      </c>
      <c r="AD1970" s="50" t="s">
        <v>360</v>
      </c>
      <c r="AF1970" s="306"/>
      <c r="AG1970" s="307">
        <v>5.7494628351291487E-4</v>
      </c>
      <c r="AH1970" s="307">
        <v>5.9994298671695067E-4</v>
      </c>
      <c r="AI1970" s="307">
        <v>1.6129710457095936</v>
      </c>
      <c r="AJ1970" s="306" t="s">
        <v>181</v>
      </c>
      <c r="AK1970" s="307">
        <v>8.7184938511836805</v>
      </c>
      <c r="AL1970" s="307">
        <v>1.3231587834780787E-3</v>
      </c>
      <c r="AN1970" s="312">
        <v>20</v>
      </c>
      <c r="AO1970" s="313" t="s">
        <v>305</v>
      </c>
      <c r="AP1970" s="313" t="s">
        <v>0</v>
      </c>
      <c r="AQ1970" s="313" t="s">
        <v>386</v>
      </c>
      <c r="AR1970" s="314" t="s">
        <v>0</v>
      </c>
      <c r="AS1970" s="314"/>
      <c r="AT1970" s="323"/>
    </row>
    <row r="1971" spans="1:46" x14ac:dyDescent="0.2">
      <c r="A1971" s="306" t="s">
        <v>2239</v>
      </c>
      <c r="B1971" s="50" t="s">
        <v>308</v>
      </c>
      <c r="C1971" s="50" t="s">
        <v>295</v>
      </c>
      <c r="D1971" s="50" t="s">
        <v>438</v>
      </c>
      <c r="E1971" s="50" t="s">
        <v>297</v>
      </c>
      <c r="F1971" s="50" t="s">
        <v>452</v>
      </c>
      <c r="G1971" s="50" t="s">
        <v>463</v>
      </c>
      <c r="H1971" s="50" t="s">
        <v>524</v>
      </c>
      <c r="I1971" s="50" t="s">
        <v>465</v>
      </c>
      <c r="J1971" s="50" t="s">
        <v>468</v>
      </c>
      <c r="K1971" s="50" t="s">
        <v>182</v>
      </c>
      <c r="L1971" s="307">
        <v>6.40348080619823</v>
      </c>
      <c r="M1971" s="308">
        <v>2.2000000000000002</v>
      </c>
      <c r="N1971" s="307">
        <v>5.7333425993265994</v>
      </c>
      <c r="O1971" s="306" t="s">
        <v>526</v>
      </c>
      <c r="Q1971" s="50" t="s">
        <v>300</v>
      </c>
      <c r="R1971" s="50" t="s">
        <v>524</v>
      </c>
      <c r="T1971" s="308">
        <v>1.95</v>
      </c>
      <c r="U1971" s="309">
        <v>30</v>
      </c>
      <c r="V1971" s="310">
        <v>45200</v>
      </c>
      <c r="W1971" s="310">
        <v>45930</v>
      </c>
      <c r="X1971" s="50" t="s">
        <v>3396</v>
      </c>
      <c r="AD1971" s="50" t="s">
        <v>360</v>
      </c>
      <c r="AF1971" s="306"/>
      <c r="AG1971" s="307">
        <v>8.6287981040586274E-4</v>
      </c>
      <c r="AH1971" s="307">
        <v>9.0039488118722833E-4</v>
      </c>
      <c r="AI1971" s="307">
        <v>2.4207481464323215</v>
      </c>
      <c r="AJ1971" s="306" t="s">
        <v>181</v>
      </c>
      <c r="AK1971" s="307">
        <v>-2.0893975333315322</v>
      </c>
      <c r="AL1971" s="307">
        <v>1.9857976874786951E-3</v>
      </c>
      <c r="AN1971" s="312">
        <v>20</v>
      </c>
      <c r="AO1971" s="313" t="s">
        <v>305</v>
      </c>
      <c r="AP1971" s="313" t="s">
        <v>0</v>
      </c>
      <c r="AQ1971" s="313" t="s">
        <v>386</v>
      </c>
      <c r="AR1971" s="314" t="s">
        <v>0</v>
      </c>
      <c r="AS1971" s="314"/>
      <c r="AT1971" s="323"/>
    </row>
    <row r="1972" spans="1:46" x14ac:dyDescent="0.2">
      <c r="A1972" s="306" t="s">
        <v>2240</v>
      </c>
      <c r="B1972" s="50" t="s">
        <v>310</v>
      </c>
      <c r="C1972" s="50" t="s">
        <v>295</v>
      </c>
      <c r="D1972" s="50" t="s">
        <v>438</v>
      </c>
      <c r="E1972" s="50" t="s">
        <v>297</v>
      </c>
      <c r="F1972" s="50" t="s">
        <v>452</v>
      </c>
      <c r="G1972" s="50" t="s">
        <v>463</v>
      </c>
      <c r="H1972" s="50" t="s">
        <v>524</v>
      </c>
      <c r="I1972" s="50" t="s">
        <v>465</v>
      </c>
      <c r="J1972" s="50" t="s">
        <v>468</v>
      </c>
      <c r="K1972" s="50" t="s">
        <v>182</v>
      </c>
      <c r="L1972" s="307">
        <v>6.0209003042845879</v>
      </c>
      <c r="M1972" s="308">
        <v>2.8</v>
      </c>
      <c r="N1972" s="307">
        <v>5.3907999798234565</v>
      </c>
      <c r="O1972" s="306" t="s">
        <v>526</v>
      </c>
      <c r="Q1972" s="50" t="s">
        <v>300</v>
      </c>
      <c r="R1972" s="50" t="s">
        <v>524</v>
      </c>
      <c r="T1972" s="308">
        <v>1.95</v>
      </c>
      <c r="U1972" s="309">
        <v>30</v>
      </c>
      <c r="V1972" s="310">
        <v>45200</v>
      </c>
      <c r="W1972" s="310">
        <v>45930</v>
      </c>
      <c r="X1972" s="50" t="s">
        <v>3396</v>
      </c>
      <c r="AD1972" s="50" t="s">
        <v>360</v>
      </c>
      <c r="AF1972" s="306"/>
      <c r="AG1972" s="307">
        <v>8.1161347493423385E-4</v>
      </c>
      <c r="AH1972" s="307">
        <v>8.4689966032423217E-4</v>
      </c>
      <c r="AI1972" s="307">
        <v>2.2769240760685121</v>
      </c>
      <c r="AJ1972" s="306" t="s">
        <v>181</v>
      </c>
      <c r="AK1972" s="307">
        <v>-0.72619924587590201</v>
      </c>
      <c r="AL1972" s="307">
        <v>1.8678153576137941E-3</v>
      </c>
      <c r="AN1972" s="312">
        <v>20</v>
      </c>
      <c r="AO1972" s="313" t="s">
        <v>305</v>
      </c>
      <c r="AP1972" s="313" t="s">
        <v>0</v>
      </c>
      <c r="AQ1972" s="313" t="s">
        <v>386</v>
      </c>
      <c r="AR1972" s="314" t="s">
        <v>0</v>
      </c>
      <c r="AS1972" s="314"/>
      <c r="AT1972" s="323"/>
    </row>
    <row r="1973" spans="1:46" x14ac:dyDescent="0.2">
      <c r="A1973" s="306" t="s">
        <v>2247</v>
      </c>
      <c r="B1973" s="50" t="s">
        <v>294</v>
      </c>
      <c r="C1973" s="50" t="s">
        <v>295</v>
      </c>
      <c r="D1973" s="50" t="s">
        <v>438</v>
      </c>
      <c r="E1973" s="50" t="s">
        <v>297</v>
      </c>
      <c r="F1973" s="50" t="s">
        <v>452</v>
      </c>
      <c r="G1973" s="50" t="s">
        <v>463</v>
      </c>
      <c r="H1973" s="50" t="s">
        <v>524</v>
      </c>
      <c r="I1973" s="50" t="s">
        <v>465</v>
      </c>
      <c r="J1973" s="50" t="s">
        <v>466</v>
      </c>
      <c r="K1973" s="50" t="s">
        <v>474</v>
      </c>
      <c r="L1973" s="307">
        <v>5.6366256052836059</v>
      </c>
      <c r="M1973" s="308">
        <v>1.75</v>
      </c>
      <c r="N1973" s="307">
        <v>5.0467404646464651</v>
      </c>
      <c r="O1973" s="306" t="s">
        <v>529</v>
      </c>
      <c r="Q1973" s="50" t="s">
        <v>300</v>
      </c>
      <c r="R1973" s="50" t="s">
        <v>524</v>
      </c>
      <c r="T1973" s="308">
        <v>2.8</v>
      </c>
      <c r="U1973" s="309">
        <v>30</v>
      </c>
      <c r="V1973" s="310">
        <v>45200</v>
      </c>
      <c r="W1973" s="310">
        <v>45930</v>
      </c>
      <c r="X1973" s="50" t="s">
        <v>3396</v>
      </c>
      <c r="AD1973" s="50" t="s">
        <v>360</v>
      </c>
      <c r="AF1973" s="306"/>
      <c r="AG1973" s="307">
        <v>7.5893967752880534E-4</v>
      </c>
      <c r="AH1973" s="307">
        <v>7.9193578588355757E-4</v>
      </c>
      <c r="AI1973" s="307">
        <v>1.4828019173116063</v>
      </c>
      <c r="AJ1973" s="306" t="s">
        <v>181</v>
      </c>
      <c r="AK1973" s="307">
        <v>11.561801805799501</v>
      </c>
      <c r="AL1973" s="307">
        <v>1.7465939501628285E-3</v>
      </c>
      <c r="AN1973" s="312">
        <v>20</v>
      </c>
      <c r="AO1973" s="313" t="s">
        <v>305</v>
      </c>
      <c r="AP1973" s="313" t="s">
        <v>0</v>
      </c>
      <c r="AQ1973" s="313" t="s">
        <v>386</v>
      </c>
      <c r="AR1973" s="314" t="s">
        <v>0</v>
      </c>
      <c r="AS1973" s="314"/>
      <c r="AT1973" s="323"/>
    </row>
    <row r="1974" spans="1:46" x14ac:dyDescent="0.2">
      <c r="A1974" s="306" t="s">
        <v>2248</v>
      </c>
      <c r="B1974" s="50" t="s">
        <v>308</v>
      </c>
      <c r="C1974" s="50" t="s">
        <v>295</v>
      </c>
      <c r="D1974" s="50" t="s">
        <v>438</v>
      </c>
      <c r="E1974" s="50" t="s">
        <v>297</v>
      </c>
      <c r="F1974" s="50" t="s">
        <v>452</v>
      </c>
      <c r="G1974" s="50" t="s">
        <v>463</v>
      </c>
      <c r="H1974" s="50" t="s">
        <v>524</v>
      </c>
      <c r="I1974" s="50" t="s">
        <v>465</v>
      </c>
      <c r="J1974" s="50" t="s">
        <v>466</v>
      </c>
      <c r="K1974" s="50" t="s">
        <v>474</v>
      </c>
      <c r="L1974" s="307">
        <v>7.4210159517147183</v>
      </c>
      <c r="M1974" s="308">
        <v>2</v>
      </c>
      <c r="N1974" s="307">
        <v>6.6443904766708695</v>
      </c>
      <c r="O1974" s="306" t="s">
        <v>529</v>
      </c>
      <c r="Q1974" s="50" t="s">
        <v>300</v>
      </c>
      <c r="R1974" s="50" t="s">
        <v>524</v>
      </c>
      <c r="T1974" s="308">
        <v>2.8</v>
      </c>
      <c r="U1974" s="309">
        <v>30</v>
      </c>
      <c r="V1974" s="310">
        <v>45200</v>
      </c>
      <c r="W1974" s="310">
        <v>45930</v>
      </c>
      <c r="X1974" s="50" t="s">
        <v>3396</v>
      </c>
      <c r="AD1974" s="50" t="s">
        <v>360</v>
      </c>
      <c r="AF1974" s="306"/>
      <c r="AG1974" s="307">
        <v>9.9956227180057018E-4</v>
      </c>
      <c r="AH1974" s="307">
        <v>1.0430198297649211E-3</v>
      </c>
      <c r="AI1974" s="307">
        <v>1.9529257686517196</v>
      </c>
      <c r="AJ1974" s="306" t="s">
        <v>181</v>
      </c>
      <c r="AK1974" s="307">
        <v>3.0803729384968164</v>
      </c>
      <c r="AL1974" s="307">
        <v>2.300353332984922E-3</v>
      </c>
      <c r="AN1974" s="312">
        <v>20</v>
      </c>
      <c r="AO1974" s="313" t="s">
        <v>305</v>
      </c>
      <c r="AP1974" s="313" t="s">
        <v>0</v>
      </c>
      <c r="AQ1974" s="313" t="s">
        <v>386</v>
      </c>
      <c r="AR1974" s="314" t="s">
        <v>0</v>
      </c>
      <c r="AS1974" s="314"/>
      <c r="AT1974" s="323"/>
    </row>
    <row r="1975" spans="1:46" x14ac:dyDescent="0.2">
      <c r="A1975" s="306" t="s">
        <v>2249</v>
      </c>
      <c r="B1975" s="50" t="s">
        <v>310</v>
      </c>
      <c r="C1975" s="50" t="s">
        <v>295</v>
      </c>
      <c r="D1975" s="50" t="s">
        <v>438</v>
      </c>
      <c r="E1975" s="50" t="s">
        <v>297</v>
      </c>
      <c r="F1975" s="50" t="s">
        <v>452</v>
      </c>
      <c r="G1975" s="50" t="s">
        <v>463</v>
      </c>
      <c r="H1975" s="50" t="s">
        <v>524</v>
      </c>
      <c r="I1975" s="50" t="s">
        <v>465</v>
      </c>
      <c r="J1975" s="50" t="s">
        <v>466</v>
      </c>
      <c r="K1975" s="50" t="s">
        <v>474</v>
      </c>
      <c r="L1975" s="307">
        <v>7.3858138732478373</v>
      </c>
      <c r="M1975" s="308">
        <v>2.5</v>
      </c>
      <c r="N1975" s="307">
        <v>6.6128723723511609</v>
      </c>
      <c r="O1975" s="306" t="s">
        <v>529</v>
      </c>
      <c r="Q1975" s="50" t="s">
        <v>300</v>
      </c>
      <c r="R1975" s="50" t="s">
        <v>524</v>
      </c>
      <c r="T1975" s="308">
        <v>2.8</v>
      </c>
      <c r="U1975" s="309">
        <v>30</v>
      </c>
      <c r="V1975" s="310">
        <v>45200</v>
      </c>
      <c r="W1975" s="310">
        <v>45930</v>
      </c>
      <c r="X1975" s="50" t="s">
        <v>3396</v>
      </c>
      <c r="AD1975" s="50" t="s">
        <v>360</v>
      </c>
      <c r="AF1975" s="306"/>
      <c r="AG1975" s="307">
        <v>9.9552003262812455E-4</v>
      </c>
      <c r="AH1975" s="307">
        <v>1.0388018478217666E-3</v>
      </c>
      <c r="AI1975" s="307">
        <v>1.9450281185846532</v>
      </c>
      <c r="AJ1975" s="306" t="s">
        <v>181</v>
      </c>
      <c r="AK1975" s="307">
        <v>3.188993459208437</v>
      </c>
      <c r="AL1975" s="307">
        <v>2.2910506825994611E-3</v>
      </c>
      <c r="AN1975" s="312">
        <v>20</v>
      </c>
      <c r="AO1975" s="313" t="s">
        <v>305</v>
      </c>
      <c r="AP1975" s="313" t="s">
        <v>0</v>
      </c>
      <c r="AQ1975" s="313" t="s">
        <v>386</v>
      </c>
      <c r="AR1975" s="314" t="s">
        <v>0</v>
      </c>
      <c r="AS1975" s="314"/>
      <c r="AT1975" s="323"/>
    </row>
    <row r="1976" spans="1:46" x14ac:dyDescent="0.2">
      <c r="A1976" s="306" t="s">
        <v>2250</v>
      </c>
      <c r="B1976" s="50" t="s">
        <v>294</v>
      </c>
      <c r="C1976" s="50" t="s">
        <v>295</v>
      </c>
      <c r="D1976" s="50" t="s">
        <v>438</v>
      </c>
      <c r="E1976" s="50" t="s">
        <v>297</v>
      </c>
      <c r="F1976" s="50" t="s">
        <v>452</v>
      </c>
      <c r="G1976" s="50" t="s">
        <v>463</v>
      </c>
      <c r="H1976" s="50" t="s">
        <v>524</v>
      </c>
      <c r="I1976" s="50" t="s">
        <v>465</v>
      </c>
      <c r="J1976" s="50" t="s">
        <v>468</v>
      </c>
      <c r="K1976" s="50" t="s">
        <v>474</v>
      </c>
      <c r="L1976" s="307">
        <v>5.9202601121393039</v>
      </c>
      <c r="M1976" s="308">
        <v>1.9</v>
      </c>
      <c r="N1976" s="307">
        <v>5.3006920028818438</v>
      </c>
      <c r="O1976" s="306" t="s">
        <v>530</v>
      </c>
      <c r="Q1976" s="50" t="s">
        <v>300</v>
      </c>
      <c r="R1976" s="50" t="s">
        <v>524</v>
      </c>
      <c r="T1976" s="308">
        <v>1.95</v>
      </c>
      <c r="U1976" s="309">
        <v>30</v>
      </c>
      <c r="V1976" s="310">
        <v>45200</v>
      </c>
      <c r="W1976" s="310">
        <v>45930</v>
      </c>
      <c r="X1976" s="50" t="s">
        <v>3396</v>
      </c>
      <c r="AD1976" s="50" t="s">
        <v>360</v>
      </c>
      <c r="AF1976" s="306"/>
      <c r="AG1976" s="307">
        <v>7.9851109906461601E-4</v>
      </c>
      <c r="AH1976" s="307">
        <v>8.3322763784540504E-4</v>
      </c>
      <c r="AI1976" s="307">
        <v>2.2401662892739429</v>
      </c>
      <c r="AJ1976" s="306" t="s">
        <v>181</v>
      </c>
      <c r="AK1976" s="307">
        <v>-0.3497155605115031</v>
      </c>
      <c r="AL1976" s="307">
        <v>1.8376620646654693E-3</v>
      </c>
      <c r="AN1976" s="312">
        <v>20</v>
      </c>
      <c r="AO1976" s="313" t="s">
        <v>305</v>
      </c>
      <c r="AP1976" s="313" t="s">
        <v>0</v>
      </c>
      <c r="AQ1976" s="313" t="s">
        <v>386</v>
      </c>
      <c r="AR1976" s="314" t="s">
        <v>0</v>
      </c>
      <c r="AS1976" s="314"/>
      <c r="AT1976" s="323"/>
    </row>
    <row r="1977" spans="1:46" x14ac:dyDescent="0.2">
      <c r="A1977" s="306" t="s">
        <v>2251</v>
      </c>
      <c r="B1977" s="50" t="s">
        <v>308</v>
      </c>
      <c r="C1977" s="50" t="s">
        <v>295</v>
      </c>
      <c r="D1977" s="50" t="s">
        <v>438</v>
      </c>
      <c r="E1977" s="50" t="s">
        <v>297</v>
      </c>
      <c r="F1977" s="50" t="s">
        <v>452</v>
      </c>
      <c r="G1977" s="50" t="s">
        <v>463</v>
      </c>
      <c r="H1977" s="50" t="s">
        <v>524</v>
      </c>
      <c r="I1977" s="50" t="s">
        <v>465</v>
      </c>
      <c r="J1977" s="50" t="s">
        <v>468</v>
      </c>
      <c r="K1977" s="50" t="s">
        <v>474</v>
      </c>
      <c r="L1977" s="307">
        <v>8.0812408116740322</v>
      </c>
      <c r="M1977" s="308">
        <v>2.2000000000000002</v>
      </c>
      <c r="N1977" s="307">
        <v>7.2355213677130052</v>
      </c>
      <c r="O1977" s="306" t="s">
        <v>530</v>
      </c>
      <c r="Q1977" s="50" t="s">
        <v>300</v>
      </c>
      <c r="R1977" s="50" t="s">
        <v>524</v>
      </c>
      <c r="T1977" s="308">
        <v>1.95</v>
      </c>
      <c r="U1977" s="309">
        <v>30</v>
      </c>
      <c r="V1977" s="310">
        <v>45200</v>
      </c>
      <c r="W1977" s="310">
        <v>45930</v>
      </c>
      <c r="X1977" s="50" t="s">
        <v>3396</v>
      </c>
      <c r="AD1977" s="50" t="s">
        <v>360</v>
      </c>
      <c r="AF1977" s="306"/>
      <c r="AG1977" s="307">
        <v>1.0894228710415291E-3</v>
      </c>
      <c r="AH1977" s="307">
        <v>1.1367872613367871E-3</v>
      </c>
      <c r="AI1977" s="307">
        <v>3.0562986454791674</v>
      </c>
      <c r="AJ1977" s="306" t="s">
        <v>181</v>
      </c>
      <c r="AK1977" s="307">
        <v>-6.5771643265066002</v>
      </c>
      <c r="AL1977" s="307">
        <v>2.5071549848676017E-3</v>
      </c>
      <c r="AN1977" s="312">
        <v>20</v>
      </c>
      <c r="AO1977" s="313" t="s">
        <v>305</v>
      </c>
      <c r="AP1977" s="313" t="s">
        <v>0</v>
      </c>
      <c r="AQ1977" s="313" t="s">
        <v>386</v>
      </c>
      <c r="AR1977" s="314" t="s">
        <v>0</v>
      </c>
      <c r="AS1977" s="314"/>
      <c r="AT1977" s="323"/>
    </row>
    <row r="1978" spans="1:46" x14ac:dyDescent="0.2">
      <c r="A1978" s="306" t="s">
        <v>2252</v>
      </c>
      <c r="B1978" s="50" t="s">
        <v>310</v>
      </c>
      <c r="C1978" s="50" t="s">
        <v>295</v>
      </c>
      <c r="D1978" s="50" t="s">
        <v>438</v>
      </c>
      <c r="E1978" s="50" t="s">
        <v>297</v>
      </c>
      <c r="F1978" s="50" t="s">
        <v>452</v>
      </c>
      <c r="G1978" s="50" t="s">
        <v>463</v>
      </c>
      <c r="H1978" s="50" t="s">
        <v>524</v>
      </c>
      <c r="I1978" s="50" t="s">
        <v>465</v>
      </c>
      <c r="J1978" s="50" t="s">
        <v>468</v>
      </c>
      <c r="K1978" s="50" t="s">
        <v>474</v>
      </c>
      <c r="L1978" s="307">
        <v>8.221355975165821</v>
      </c>
      <c r="M1978" s="308">
        <v>2.8</v>
      </c>
      <c r="N1978" s="307">
        <v>7.3609731743119262</v>
      </c>
      <c r="O1978" s="306" t="s">
        <v>530</v>
      </c>
      <c r="Q1978" s="50" t="s">
        <v>300</v>
      </c>
      <c r="R1978" s="50" t="s">
        <v>524</v>
      </c>
      <c r="T1978" s="308">
        <v>1.95</v>
      </c>
      <c r="U1978" s="309">
        <v>30</v>
      </c>
      <c r="V1978" s="310">
        <v>45200</v>
      </c>
      <c r="W1978" s="310">
        <v>45930</v>
      </c>
      <c r="X1978" s="50" t="s">
        <v>3396</v>
      </c>
      <c r="AD1978" s="50" t="s">
        <v>360</v>
      </c>
      <c r="AF1978" s="306"/>
      <c r="AG1978" s="307">
        <v>1.1078429291809476E-3</v>
      </c>
      <c r="AH1978" s="307">
        <v>1.1560081607713242E-3</v>
      </c>
      <c r="AI1978" s="307">
        <v>3.1079748129597804</v>
      </c>
      <c r="AJ1978" s="306" t="s">
        <v>181</v>
      </c>
      <c r="AK1978" s="307">
        <v>-6.8613764707077793</v>
      </c>
      <c r="AL1978" s="307">
        <v>2.5495461828251428E-3</v>
      </c>
      <c r="AN1978" s="312">
        <v>20</v>
      </c>
      <c r="AO1978" s="313" t="s">
        <v>305</v>
      </c>
      <c r="AP1978" s="313" t="s">
        <v>0</v>
      </c>
      <c r="AQ1978" s="313" t="s">
        <v>386</v>
      </c>
      <c r="AR1978" s="314" t="s">
        <v>0</v>
      </c>
      <c r="AS1978" s="314"/>
      <c r="AT1978" s="323"/>
    </row>
    <row r="1979" spans="1:46" x14ac:dyDescent="0.2">
      <c r="A1979" s="50" t="s">
        <v>2259</v>
      </c>
      <c r="B1979" s="50" t="s">
        <v>294</v>
      </c>
      <c r="C1979" s="50" t="s">
        <v>295</v>
      </c>
      <c r="D1979" s="50" t="s">
        <v>438</v>
      </c>
      <c r="E1979" s="50" t="s">
        <v>297</v>
      </c>
      <c r="F1979" s="50" t="s">
        <v>452</v>
      </c>
      <c r="G1979" s="50" t="s">
        <v>463</v>
      </c>
      <c r="H1979" s="50" t="s">
        <v>533</v>
      </c>
      <c r="I1979" s="50" t="s">
        <v>465</v>
      </c>
      <c r="J1979" s="50" t="s">
        <v>466</v>
      </c>
      <c r="K1979" s="50" t="s">
        <v>182</v>
      </c>
      <c r="L1979" s="50">
        <v>4.7569072148006404</v>
      </c>
      <c r="M1979" s="308">
        <v>1.75</v>
      </c>
      <c r="N1979" s="50">
        <v>4.2590865188916878</v>
      </c>
      <c r="O1979" s="50" t="s">
        <v>534</v>
      </c>
      <c r="Q1979" s="50" t="s">
        <v>300</v>
      </c>
      <c r="R1979" s="50" t="s">
        <v>533</v>
      </c>
      <c r="T1979" s="308">
        <v>2.8</v>
      </c>
      <c r="U1979" s="50">
        <v>30</v>
      </c>
      <c r="V1979" s="310">
        <v>45200</v>
      </c>
      <c r="W1979" s="310">
        <v>45930</v>
      </c>
      <c r="X1979" s="50" t="s">
        <v>3396</v>
      </c>
      <c r="AD1979" s="50" t="s">
        <v>360</v>
      </c>
      <c r="AG1979" s="50">
        <v>6.4227590511756519E-4</v>
      </c>
      <c r="AH1979" s="50">
        <v>6.7019987060044949E-4</v>
      </c>
      <c r="AI1979" s="50">
        <v>1.2548664561225635</v>
      </c>
      <c r="AJ1979" s="50" t="s">
        <v>181</v>
      </c>
      <c r="AK1979" s="50">
        <v>17.961461200601764</v>
      </c>
      <c r="AL1979" s="50">
        <v>1.4781085288179798E-3</v>
      </c>
      <c r="AN1979" s="323">
        <v>20</v>
      </c>
      <c r="AO1979" s="313" t="s">
        <v>305</v>
      </c>
      <c r="AP1979" s="313" t="s">
        <v>0</v>
      </c>
      <c r="AQ1979" s="313" t="s">
        <v>386</v>
      </c>
      <c r="AR1979" s="314" t="s">
        <v>0</v>
      </c>
      <c r="AT1979" s="323"/>
    </row>
    <row r="1980" spans="1:46" x14ac:dyDescent="0.2">
      <c r="A1980" s="50" t="s">
        <v>2260</v>
      </c>
      <c r="B1980" s="50" t="s">
        <v>308</v>
      </c>
      <c r="C1980" s="50" t="s">
        <v>295</v>
      </c>
      <c r="D1980" s="50" t="s">
        <v>438</v>
      </c>
      <c r="E1980" s="50" t="s">
        <v>297</v>
      </c>
      <c r="F1980" s="50" t="s">
        <v>452</v>
      </c>
      <c r="G1980" s="50" t="s">
        <v>463</v>
      </c>
      <c r="H1980" s="50" t="s">
        <v>533</v>
      </c>
      <c r="I1980" s="50" t="s">
        <v>465</v>
      </c>
      <c r="J1980" s="50" t="s">
        <v>466</v>
      </c>
      <c r="K1980" s="50" t="s">
        <v>182</v>
      </c>
      <c r="L1980" s="50">
        <v>5.650480243917146</v>
      </c>
      <c r="M1980" s="308">
        <v>2</v>
      </c>
      <c r="N1980" s="50">
        <v>5.0591451851851854</v>
      </c>
      <c r="O1980" s="50" t="s">
        <v>534</v>
      </c>
      <c r="Q1980" s="50" t="s">
        <v>300</v>
      </c>
      <c r="R1980" s="50" t="s">
        <v>533</v>
      </c>
      <c r="T1980" s="308">
        <v>2.8</v>
      </c>
      <c r="U1980" s="50">
        <v>30</v>
      </c>
      <c r="V1980" s="310">
        <v>45200</v>
      </c>
      <c r="W1980" s="310">
        <v>45930</v>
      </c>
      <c r="X1980" s="50" t="s">
        <v>3396</v>
      </c>
      <c r="AD1980" s="50" t="s">
        <v>360</v>
      </c>
      <c r="AG1980" s="50">
        <v>7.6149728646190853E-4</v>
      </c>
      <c r="AH1980" s="50">
        <v>7.9460459092879523E-4</v>
      </c>
      <c r="AI1980" s="50">
        <v>1.4877989250343906</v>
      </c>
      <c r="AJ1980" s="50" t="s">
        <v>181</v>
      </c>
      <c r="AK1980" s="50">
        <v>11.44346815738116</v>
      </c>
      <c r="AL1980" s="50">
        <v>1.7524799308562958E-3</v>
      </c>
      <c r="AN1980" s="323">
        <v>20</v>
      </c>
      <c r="AO1980" s="313" t="s">
        <v>305</v>
      </c>
      <c r="AP1980" s="313" t="s">
        <v>0</v>
      </c>
      <c r="AQ1980" s="313" t="s">
        <v>386</v>
      </c>
      <c r="AR1980" s="314" t="s">
        <v>0</v>
      </c>
      <c r="AT1980" s="323"/>
    </row>
    <row r="1981" spans="1:46" x14ac:dyDescent="0.2">
      <c r="A1981" s="50" t="s">
        <v>2261</v>
      </c>
      <c r="B1981" s="50" t="s">
        <v>310</v>
      </c>
      <c r="C1981" s="50" t="s">
        <v>295</v>
      </c>
      <c r="D1981" s="50" t="s">
        <v>438</v>
      </c>
      <c r="E1981" s="50" t="s">
        <v>297</v>
      </c>
      <c r="F1981" s="50" t="s">
        <v>452</v>
      </c>
      <c r="G1981" s="50" t="s">
        <v>463</v>
      </c>
      <c r="H1981" s="50" t="s">
        <v>533</v>
      </c>
      <c r="I1981" s="50" t="s">
        <v>465</v>
      </c>
      <c r="J1981" s="50" t="s">
        <v>466</v>
      </c>
      <c r="K1981" s="50" t="s">
        <v>182</v>
      </c>
      <c r="L1981" s="50">
        <v>6.1316099317374997</v>
      </c>
      <c r="M1981" s="308">
        <v>2.5</v>
      </c>
      <c r="N1981" s="50">
        <v>5.489923603746397</v>
      </c>
      <c r="O1981" s="50" t="s">
        <v>534</v>
      </c>
      <c r="Q1981" s="50" t="s">
        <v>300</v>
      </c>
      <c r="R1981" s="50" t="s">
        <v>533</v>
      </c>
      <c r="T1981" s="308">
        <v>2.8</v>
      </c>
      <c r="U1981" s="50">
        <v>30</v>
      </c>
      <c r="V1981" s="310">
        <v>45200</v>
      </c>
      <c r="W1981" s="310">
        <v>45930</v>
      </c>
      <c r="X1981" s="50" t="s">
        <v>3396</v>
      </c>
      <c r="AD1981" s="50" t="s">
        <v>360</v>
      </c>
      <c r="AG1981" s="50">
        <v>8.2684305068749994E-4</v>
      </c>
      <c r="AH1981" s="50">
        <v>8.6279136608154281E-4</v>
      </c>
      <c r="AI1981" s="50">
        <v>1.6154702371963792</v>
      </c>
      <c r="AJ1981" s="50" t="s">
        <v>181</v>
      </c>
      <c r="AK1981" s="50">
        <v>8.6683867113153763</v>
      </c>
      <c r="AL1981" s="50">
        <v>1.9028641047827565E-3</v>
      </c>
      <c r="AN1981" s="323">
        <v>20</v>
      </c>
      <c r="AO1981" s="313" t="s">
        <v>305</v>
      </c>
      <c r="AP1981" s="313" t="s">
        <v>0</v>
      </c>
      <c r="AQ1981" s="313" t="s">
        <v>386</v>
      </c>
      <c r="AR1981" s="314" t="s">
        <v>0</v>
      </c>
      <c r="AT1981" s="323"/>
    </row>
    <row r="1982" spans="1:46" x14ac:dyDescent="0.2">
      <c r="A1982" s="50" t="s">
        <v>2262</v>
      </c>
      <c r="B1982" s="50" t="s">
        <v>294</v>
      </c>
      <c r="C1982" s="50" t="s">
        <v>295</v>
      </c>
      <c r="D1982" s="50" t="s">
        <v>438</v>
      </c>
      <c r="E1982" s="50" t="s">
        <v>297</v>
      </c>
      <c r="F1982" s="50" t="s">
        <v>452</v>
      </c>
      <c r="G1982" s="50" t="s">
        <v>463</v>
      </c>
      <c r="H1982" s="50" t="s">
        <v>533</v>
      </c>
      <c r="I1982" s="50" t="s">
        <v>465</v>
      </c>
      <c r="J1982" s="50" t="s">
        <v>468</v>
      </c>
      <c r="K1982" s="50" t="s">
        <v>182</v>
      </c>
      <c r="L1982" s="50">
        <v>4.6655890377588607</v>
      </c>
      <c r="M1982" s="308">
        <v>1.9</v>
      </c>
      <c r="N1982" s="50">
        <v>4.1773249878787881</v>
      </c>
      <c r="O1982" s="50" t="s">
        <v>535</v>
      </c>
      <c r="Q1982" s="50" t="s">
        <v>300</v>
      </c>
      <c r="R1982" s="50" t="s">
        <v>533</v>
      </c>
      <c r="T1982" s="308">
        <v>1.95</v>
      </c>
      <c r="U1982" s="50">
        <v>30</v>
      </c>
      <c r="V1982" s="310">
        <v>45200</v>
      </c>
      <c r="W1982" s="310">
        <v>45930</v>
      </c>
      <c r="X1982" s="50" t="s">
        <v>3396</v>
      </c>
      <c r="AD1982" s="50" t="s">
        <v>360</v>
      </c>
      <c r="AG1982" s="50">
        <v>6.2898258835435421E-4</v>
      </c>
      <c r="AH1982" s="50">
        <v>6.563286057692957E-4</v>
      </c>
      <c r="AI1982" s="50">
        <v>1.764566068802601</v>
      </c>
      <c r="AJ1982" s="50" t="s">
        <v>181</v>
      </c>
      <c r="AK1982" s="50">
        <v>5.9359240864622214</v>
      </c>
      <c r="AL1982" s="50">
        <v>1.4475158120004555E-3</v>
      </c>
      <c r="AN1982" s="323">
        <v>20</v>
      </c>
      <c r="AO1982" s="313" t="s">
        <v>305</v>
      </c>
      <c r="AP1982" s="313" t="s">
        <v>0</v>
      </c>
      <c r="AQ1982" s="313" t="s">
        <v>386</v>
      </c>
      <c r="AR1982" s="314" t="s">
        <v>0</v>
      </c>
      <c r="AT1982" s="323"/>
    </row>
    <row r="1983" spans="1:46" x14ac:dyDescent="0.2">
      <c r="A1983" s="50" t="s">
        <v>2263</v>
      </c>
      <c r="B1983" s="50" t="s">
        <v>308</v>
      </c>
      <c r="C1983" s="50" t="s">
        <v>295</v>
      </c>
      <c r="D1983" s="50" t="s">
        <v>438</v>
      </c>
      <c r="E1983" s="50" t="s">
        <v>297</v>
      </c>
      <c r="F1983" s="50" t="s">
        <v>452</v>
      </c>
      <c r="G1983" s="50" t="s">
        <v>463</v>
      </c>
      <c r="H1983" s="50" t="s">
        <v>533</v>
      </c>
      <c r="I1983" s="50" t="s">
        <v>465</v>
      </c>
      <c r="J1983" s="50" t="s">
        <v>468</v>
      </c>
      <c r="K1983" s="50" t="s">
        <v>182</v>
      </c>
      <c r="L1983" s="50">
        <v>6.9433091299765692</v>
      </c>
      <c r="M1983" s="308">
        <v>2.2000000000000002</v>
      </c>
      <c r="N1983" s="50">
        <v>6.2166767138047136</v>
      </c>
      <c r="O1983" s="50" t="s">
        <v>535</v>
      </c>
      <c r="Q1983" s="50" t="s">
        <v>300</v>
      </c>
      <c r="R1983" s="50" t="s">
        <v>533</v>
      </c>
      <c r="T1983" s="308">
        <v>1.95</v>
      </c>
      <c r="U1983" s="50">
        <v>30</v>
      </c>
      <c r="V1983" s="310">
        <v>45200</v>
      </c>
      <c r="W1983" s="310">
        <v>45930</v>
      </c>
      <c r="X1983" s="50" t="s">
        <v>3396</v>
      </c>
      <c r="AD1983" s="50" t="s">
        <v>360</v>
      </c>
      <c r="AG1983" s="50">
        <v>9.3562258512031049E-4</v>
      </c>
      <c r="AH1983" s="50">
        <v>9.7630026361289577E-4</v>
      </c>
      <c r="AI1983" s="50">
        <v>2.6248228448234179</v>
      </c>
      <c r="AJ1983" s="50" t="s">
        <v>181</v>
      </c>
      <c r="AK1983" s="50">
        <v>-3.7672940470806724</v>
      </c>
      <c r="AL1983" s="50">
        <v>2.1532050506673059E-3</v>
      </c>
      <c r="AN1983" s="323">
        <v>20</v>
      </c>
      <c r="AO1983" s="313" t="s">
        <v>305</v>
      </c>
      <c r="AP1983" s="313" t="s">
        <v>0</v>
      </c>
      <c r="AQ1983" s="313" t="s">
        <v>386</v>
      </c>
      <c r="AR1983" s="314" t="s">
        <v>0</v>
      </c>
      <c r="AT1983" s="323"/>
    </row>
    <row r="1984" spans="1:46" x14ac:dyDescent="0.2">
      <c r="A1984" s="50" t="s">
        <v>2264</v>
      </c>
      <c r="B1984" s="50" t="s">
        <v>310</v>
      </c>
      <c r="C1984" s="50" t="s">
        <v>295</v>
      </c>
      <c r="D1984" s="50" t="s">
        <v>438</v>
      </c>
      <c r="E1984" s="50" t="s">
        <v>297</v>
      </c>
      <c r="F1984" s="50" t="s">
        <v>452</v>
      </c>
      <c r="G1984" s="50" t="s">
        <v>463</v>
      </c>
      <c r="H1984" s="50" t="s">
        <v>533</v>
      </c>
      <c r="I1984" s="50" t="s">
        <v>465</v>
      </c>
      <c r="J1984" s="50" t="s">
        <v>468</v>
      </c>
      <c r="K1984" s="50" t="s">
        <v>182</v>
      </c>
      <c r="L1984" s="50">
        <v>6.5935402788768718</v>
      </c>
      <c r="M1984" s="308">
        <v>2.8</v>
      </c>
      <c r="N1984" s="50">
        <v>5.9035119344262306</v>
      </c>
      <c r="O1984" s="50" t="s">
        <v>535</v>
      </c>
      <c r="Q1984" s="50" t="s">
        <v>300</v>
      </c>
      <c r="R1984" s="50" t="s">
        <v>533</v>
      </c>
      <c r="T1984" s="308">
        <v>1.95</v>
      </c>
      <c r="U1984" s="50">
        <v>30</v>
      </c>
      <c r="V1984" s="310">
        <v>45200</v>
      </c>
      <c r="W1984" s="310">
        <v>45930</v>
      </c>
      <c r="X1984" s="50" t="s">
        <v>3396</v>
      </c>
      <c r="AD1984" s="50" t="s">
        <v>360</v>
      </c>
      <c r="AG1984" s="50">
        <v>8.8880497390895726E-4</v>
      </c>
      <c r="AH1984" s="50">
        <v>9.2744718236593905E-4</v>
      </c>
      <c r="AI1984" s="50">
        <v>2.4934793550424197</v>
      </c>
      <c r="AJ1984" s="50" t="s">
        <v>181</v>
      </c>
      <c r="AK1984" s="50">
        <v>-2.7188907192020375</v>
      </c>
      <c r="AL1984" s="50">
        <v>2.0454608399955417E-3</v>
      </c>
      <c r="AN1984" s="323">
        <v>20</v>
      </c>
      <c r="AO1984" s="313" t="s">
        <v>305</v>
      </c>
      <c r="AP1984" s="313" t="s">
        <v>0</v>
      </c>
      <c r="AQ1984" s="313" t="s">
        <v>386</v>
      </c>
      <c r="AR1984" s="314" t="s">
        <v>0</v>
      </c>
      <c r="AT1984" s="323"/>
    </row>
    <row r="1985" spans="1:46" x14ac:dyDescent="0.2">
      <c r="A1985" s="306" t="s">
        <v>2271</v>
      </c>
      <c r="B1985" s="50" t="s">
        <v>294</v>
      </c>
      <c r="C1985" s="50" t="s">
        <v>295</v>
      </c>
      <c r="D1985" s="50" t="s">
        <v>438</v>
      </c>
      <c r="E1985" s="50" t="s">
        <v>297</v>
      </c>
      <c r="F1985" s="50" t="s">
        <v>452</v>
      </c>
      <c r="G1985" s="50" t="s">
        <v>463</v>
      </c>
      <c r="H1985" s="50" t="s">
        <v>533</v>
      </c>
      <c r="I1985" s="50" t="s">
        <v>465</v>
      </c>
      <c r="J1985" s="50" t="s">
        <v>466</v>
      </c>
      <c r="K1985" s="50" t="s">
        <v>474</v>
      </c>
      <c r="L1985" s="307">
        <v>6.1876923544035121</v>
      </c>
      <c r="M1985" s="308">
        <v>1.75</v>
      </c>
      <c r="N1985" s="307">
        <v>5.5401368787878793</v>
      </c>
      <c r="O1985" s="306" t="s">
        <v>538</v>
      </c>
      <c r="Q1985" s="50" t="s">
        <v>300</v>
      </c>
      <c r="R1985" s="50" t="s">
        <v>533</v>
      </c>
      <c r="T1985" s="308">
        <v>2.8</v>
      </c>
      <c r="U1985" s="309">
        <v>30</v>
      </c>
      <c r="V1985" s="310">
        <v>45200</v>
      </c>
      <c r="W1985" s="310">
        <v>45930</v>
      </c>
      <c r="X1985" s="50" t="s">
        <v>3396</v>
      </c>
      <c r="AD1985" s="50" t="s">
        <v>360</v>
      </c>
      <c r="AF1985" s="306"/>
      <c r="AG1985" s="307">
        <v>8.3313769069502956E-4</v>
      </c>
      <c r="AH1985" s="307">
        <v>8.6935967556491108E-4</v>
      </c>
      <c r="AI1985" s="307">
        <v>1.6277685852051997</v>
      </c>
      <c r="AJ1985" s="306" t="s">
        <v>181</v>
      </c>
      <c r="AK1985" s="307">
        <v>8.4240544761326319</v>
      </c>
      <c r="AL1985" s="307">
        <v>1.9173503419385248E-3</v>
      </c>
      <c r="AN1985" s="312">
        <v>20</v>
      </c>
      <c r="AO1985" s="313" t="s">
        <v>305</v>
      </c>
      <c r="AP1985" s="313" t="s">
        <v>0</v>
      </c>
      <c r="AQ1985" s="313" t="s">
        <v>386</v>
      </c>
      <c r="AR1985" s="314" t="s">
        <v>0</v>
      </c>
      <c r="AS1985" s="314"/>
      <c r="AT1985" s="323"/>
    </row>
    <row r="1986" spans="1:46" x14ac:dyDescent="0.2">
      <c r="A1986" s="50" t="s">
        <v>2272</v>
      </c>
      <c r="B1986" s="50" t="s">
        <v>308</v>
      </c>
      <c r="C1986" s="50" t="s">
        <v>295</v>
      </c>
      <c r="D1986" s="50" t="s">
        <v>438</v>
      </c>
      <c r="E1986" s="50" t="s">
        <v>297</v>
      </c>
      <c r="F1986" s="50" t="s">
        <v>452</v>
      </c>
      <c r="G1986" s="50" t="s">
        <v>463</v>
      </c>
      <c r="H1986" s="50" t="s">
        <v>533</v>
      </c>
      <c r="I1986" s="50" t="s">
        <v>465</v>
      </c>
      <c r="J1986" s="50" t="s">
        <v>466</v>
      </c>
      <c r="K1986" s="50" t="s">
        <v>474</v>
      </c>
      <c r="L1986" s="50">
        <v>8.0447651373114315</v>
      </c>
      <c r="M1986" s="308">
        <v>2</v>
      </c>
      <c r="N1986" s="50">
        <v>7.2028629520807064</v>
      </c>
      <c r="O1986" s="50" t="s">
        <v>538</v>
      </c>
      <c r="Q1986" s="50" t="s">
        <v>300</v>
      </c>
      <c r="R1986" s="50" t="s">
        <v>533</v>
      </c>
      <c r="T1986" s="308">
        <v>2.8</v>
      </c>
      <c r="U1986" s="50">
        <v>30</v>
      </c>
      <c r="V1986" s="310">
        <v>45200</v>
      </c>
      <c r="W1986" s="310">
        <v>45930</v>
      </c>
      <c r="X1986" s="50" t="s">
        <v>3396</v>
      </c>
      <c r="AD1986" s="50" t="s">
        <v>360</v>
      </c>
      <c r="AG1986" s="50">
        <v>1.0835772041286355E-3</v>
      </c>
      <c r="AH1986" s="50">
        <v>1.1306874447667144E-3</v>
      </c>
      <c r="AI1986" s="50">
        <v>2.1170725466202915</v>
      </c>
      <c r="AJ1986" s="50" t="s">
        <v>181</v>
      </c>
      <c r="AK1986" s="50">
        <v>1.0062404239875393</v>
      </c>
      <c r="AL1986" s="50">
        <v>2.4937019967487405E-3</v>
      </c>
      <c r="AN1986" s="323">
        <v>20</v>
      </c>
      <c r="AO1986" s="313" t="s">
        <v>305</v>
      </c>
      <c r="AP1986" s="313" t="s">
        <v>0</v>
      </c>
      <c r="AQ1986" s="313" t="s">
        <v>386</v>
      </c>
      <c r="AR1986" s="314" t="s">
        <v>0</v>
      </c>
      <c r="AT1986" s="323"/>
    </row>
    <row r="1987" spans="1:46" x14ac:dyDescent="0.2">
      <c r="A1987" s="50" t="s">
        <v>2273</v>
      </c>
      <c r="B1987" s="50" t="s">
        <v>310</v>
      </c>
      <c r="C1987" s="50" t="s">
        <v>295</v>
      </c>
      <c r="D1987" s="50" t="s">
        <v>438</v>
      </c>
      <c r="E1987" s="50" t="s">
        <v>297</v>
      </c>
      <c r="F1987" s="50" t="s">
        <v>452</v>
      </c>
      <c r="G1987" s="50" t="s">
        <v>463</v>
      </c>
      <c r="H1987" s="50" t="s">
        <v>533</v>
      </c>
      <c r="I1987" s="50" t="s">
        <v>465</v>
      </c>
      <c r="J1987" s="50" t="s">
        <v>466</v>
      </c>
      <c r="K1987" s="50" t="s">
        <v>474</v>
      </c>
      <c r="L1987" s="50">
        <v>8.0666704627656749</v>
      </c>
      <c r="M1987" s="308">
        <v>2.5</v>
      </c>
      <c r="N1987" s="50">
        <v>7.2224758375378411</v>
      </c>
      <c r="O1987" s="50" t="s">
        <v>538</v>
      </c>
      <c r="Q1987" s="50" t="s">
        <v>300</v>
      </c>
      <c r="R1987" s="50" t="s">
        <v>533</v>
      </c>
      <c r="T1987" s="308">
        <v>2.8</v>
      </c>
      <c r="U1987" s="50">
        <v>30</v>
      </c>
      <c r="V1987" s="310">
        <v>45200</v>
      </c>
      <c r="W1987" s="310">
        <v>45930</v>
      </c>
      <c r="X1987" s="50" t="s">
        <v>3396</v>
      </c>
      <c r="AD1987" s="50" t="s">
        <v>360</v>
      </c>
      <c r="AG1987" s="50">
        <v>1.0872914184014587E-3</v>
      </c>
      <c r="AH1987" s="50">
        <v>1.1345631404065387E-3</v>
      </c>
      <c r="AI1987" s="50">
        <v>2.1243293078730181</v>
      </c>
      <c r="AJ1987" s="50" t="s">
        <v>181</v>
      </c>
      <c r="AK1987" s="50">
        <v>0.92194366693027729</v>
      </c>
      <c r="AL1987" s="50">
        <v>2.5022497435204525E-3</v>
      </c>
      <c r="AN1987" s="323">
        <v>20</v>
      </c>
      <c r="AO1987" s="313" t="s">
        <v>305</v>
      </c>
      <c r="AP1987" s="313" t="s">
        <v>0</v>
      </c>
      <c r="AQ1987" s="313" t="s">
        <v>386</v>
      </c>
      <c r="AR1987" s="314" t="s">
        <v>0</v>
      </c>
      <c r="AT1987" s="323"/>
    </row>
    <row r="1988" spans="1:46" x14ac:dyDescent="0.2">
      <c r="A1988" s="306" t="s">
        <v>2274</v>
      </c>
      <c r="B1988" s="50" t="s">
        <v>294</v>
      </c>
      <c r="C1988" s="50" t="s">
        <v>295</v>
      </c>
      <c r="D1988" s="50" t="s">
        <v>438</v>
      </c>
      <c r="E1988" s="50" t="s">
        <v>297</v>
      </c>
      <c r="F1988" s="50" t="s">
        <v>452</v>
      </c>
      <c r="G1988" s="50" t="s">
        <v>463</v>
      </c>
      <c r="H1988" s="50" t="s">
        <v>533</v>
      </c>
      <c r="I1988" s="50" t="s">
        <v>465</v>
      </c>
      <c r="J1988" s="50" t="s">
        <v>468</v>
      </c>
      <c r="K1988" s="50" t="s">
        <v>474</v>
      </c>
      <c r="L1988" s="307">
        <v>6.4692566638915707</v>
      </c>
      <c r="M1988" s="308">
        <v>1.9</v>
      </c>
      <c r="N1988" s="307">
        <v>5.792234870317003</v>
      </c>
      <c r="O1988" s="306" t="s">
        <v>539</v>
      </c>
      <c r="Q1988" s="50" t="s">
        <v>300</v>
      </c>
      <c r="R1988" s="50" t="s">
        <v>533</v>
      </c>
      <c r="T1988" s="308">
        <v>1.95</v>
      </c>
      <c r="U1988" s="309">
        <v>30</v>
      </c>
      <c r="V1988" s="310">
        <v>45200</v>
      </c>
      <c r="W1988" s="310">
        <v>45930</v>
      </c>
      <c r="X1988" s="50" t="s">
        <v>3396</v>
      </c>
      <c r="AD1988" s="50" t="s">
        <v>360</v>
      </c>
      <c r="AF1988" s="306"/>
      <c r="AG1988" s="307">
        <v>8.7255849421597137E-4</v>
      </c>
      <c r="AH1988" s="307">
        <v>9.1049436115437754E-4</v>
      </c>
      <c r="AI1988" s="307">
        <v>2.4479010078281678</v>
      </c>
      <c r="AJ1988" s="306" t="s">
        <v>181</v>
      </c>
      <c r="AK1988" s="307">
        <v>-2.3287829872030432</v>
      </c>
      <c r="AL1988" s="307">
        <v>2.0080718300605122E-3</v>
      </c>
      <c r="AN1988" s="312">
        <v>20</v>
      </c>
      <c r="AO1988" s="313" t="s">
        <v>305</v>
      </c>
      <c r="AP1988" s="313" t="s">
        <v>0</v>
      </c>
      <c r="AQ1988" s="313" t="s">
        <v>386</v>
      </c>
      <c r="AR1988" s="314" t="s">
        <v>0</v>
      </c>
      <c r="AS1988" s="314"/>
      <c r="AT1988" s="323"/>
    </row>
    <row r="1989" spans="1:46" x14ac:dyDescent="0.2">
      <c r="A1989" s="50" t="s">
        <v>2275</v>
      </c>
      <c r="B1989" s="50" t="s">
        <v>308</v>
      </c>
      <c r="C1989" s="50" t="s">
        <v>295</v>
      </c>
      <c r="D1989" s="50" t="s">
        <v>438</v>
      </c>
      <c r="E1989" s="50" t="s">
        <v>297</v>
      </c>
      <c r="F1989" s="50" t="s">
        <v>452</v>
      </c>
      <c r="G1989" s="50" t="s">
        <v>463</v>
      </c>
      <c r="H1989" s="50" t="s">
        <v>533</v>
      </c>
      <c r="I1989" s="50" t="s">
        <v>465</v>
      </c>
      <c r="J1989" s="50" t="s">
        <v>468</v>
      </c>
      <c r="K1989" s="50" t="s">
        <v>474</v>
      </c>
      <c r="L1989" s="50">
        <v>8.7873686495872967</v>
      </c>
      <c r="M1989" s="308">
        <v>2.2000000000000002</v>
      </c>
      <c r="N1989" s="50">
        <v>7.8677513901345293</v>
      </c>
      <c r="O1989" s="50" t="s">
        <v>539</v>
      </c>
      <c r="Q1989" s="50" t="s">
        <v>300</v>
      </c>
      <c r="R1989" s="50" t="s">
        <v>533</v>
      </c>
      <c r="T1989" s="308">
        <v>1.95</v>
      </c>
      <c r="U1989" s="50">
        <v>30</v>
      </c>
      <c r="V1989" s="310">
        <v>45200</v>
      </c>
      <c r="W1989" s="310">
        <v>45930</v>
      </c>
      <c r="X1989" s="50" t="s">
        <v>3396</v>
      </c>
      <c r="AD1989" s="50" t="s">
        <v>360</v>
      </c>
      <c r="AG1989" s="50">
        <v>1.1846151607441868E-3</v>
      </c>
      <c r="AH1989" s="50">
        <v>1.2361181870846616E-3</v>
      </c>
      <c r="AI1989" s="50">
        <v>3.3233538669288039</v>
      </c>
      <c r="AJ1989" s="50" t="s">
        <v>181</v>
      </c>
      <c r="AK1989" s="50">
        <v>-7.9507454421584614</v>
      </c>
      <c r="AL1989" s="50">
        <v>2.7262267796618581E-3</v>
      </c>
      <c r="AN1989" s="323">
        <v>20</v>
      </c>
      <c r="AO1989" s="313" t="s">
        <v>305</v>
      </c>
      <c r="AP1989" s="313" t="s">
        <v>0</v>
      </c>
      <c r="AQ1989" s="313" t="s">
        <v>386</v>
      </c>
      <c r="AR1989" s="314" t="s">
        <v>0</v>
      </c>
      <c r="AT1989" s="323"/>
    </row>
    <row r="1990" spans="1:46" x14ac:dyDescent="0.2">
      <c r="A1990" s="50" t="s">
        <v>2276</v>
      </c>
      <c r="B1990" s="50" t="s">
        <v>310</v>
      </c>
      <c r="C1990" s="50" t="s">
        <v>295</v>
      </c>
      <c r="D1990" s="50" t="s">
        <v>438</v>
      </c>
      <c r="E1990" s="50" t="s">
        <v>297</v>
      </c>
      <c r="F1990" s="50" t="s">
        <v>452</v>
      </c>
      <c r="G1990" s="50" t="s">
        <v>463</v>
      </c>
      <c r="H1990" s="50" t="s">
        <v>533</v>
      </c>
      <c r="I1990" s="50" t="s">
        <v>465</v>
      </c>
      <c r="J1990" s="50" t="s">
        <v>468</v>
      </c>
      <c r="K1990" s="50" t="s">
        <v>474</v>
      </c>
      <c r="L1990" s="50">
        <v>9.0107252988683371</v>
      </c>
      <c r="M1990" s="308">
        <v>2.8</v>
      </c>
      <c r="N1990" s="50">
        <v>8.0677332798165136</v>
      </c>
      <c r="O1990" s="50" t="s">
        <v>539</v>
      </c>
      <c r="Q1990" s="50" t="s">
        <v>300</v>
      </c>
      <c r="R1990" s="50" t="s">
        <v>533</v>
      </c>
      <c r="T1990" s="308">
        <v>1.95</v>
      </c>
      <c r="U1990" s="50">
        <v>30</v>
      </c>
      <c r="V1990" s="310">
        <v>45200</v>
      </c>
      <c r="W1990" s="310">
        <v>45930</v>
      </c>
      <c r="X1990" s="50" t="s">
        <v>3396</v>
      </c>
      <c r="AD1990" s="50" t="s">
        <v>360</v>
      </c>
      <c r="AG1990" s="50">
        <v>1.2142119060769446E-3</v>
      </c>
      <c r="AH1990" s="50">
        <v>1.2670016979468319E-3</v>
      </c>
      <c r="AI1990" s="50">
        <v>3.4063854381171503</v>
      </c>
      <c r="AJ1990" s="50" t="s">
        <v>181</v>
      </c>
      <c r="AK1990" s="50">
        <v>-8.333921614826302</v>
      </c>
      <c r="AL1990" s="50">
        <v>2.7943395663210338E-3</v>
      </c>
      <c r="AN1990" s="323">
        <v>20</v>
      </c>
      <c r="AO1990" s="313" t="s">
        <v>305</v>
      </c>
      <c r="AP1990" s="313" t="s">
        <v>0</v>
      </c>
      <c r="AQ1990" s="313" t="s">
        <v>386</v>
      </c>
      <c r="AR1990" s="314" t="s">
        <v>0</v>
      </c>
      <c r="AT1990" s="323"/>
    </row>
    <row r="1991" spans="1:46" x14ac:dyDescent="0.2">
      <c r="A1991" s="306" t="s">
        <v>2283</v>
      </c>
      <c r="B1991" s="50" t="s">
        <v>294</v>
      </c>
      <c r="C1991" s="50" t="s">
        <v>295</v>
      </c>
      <c r="D1991" s="50" t="s">
        <v>438</v>
      </c>
      <c r="E1991" s="50" t="s">
        <v>297</v>
      </c>
      <c r="F1991" s="50" t="s">
        <v>452</v>
      </c>
      <c r="G1991" s="50" t="s">
        <v>463</v>
      </c>
      <c r="H1991" s="50" t="s">
        <v>542</v>
      </c>
      <c r="I1991" s="50" t="s">
        <v>465</v>
      </c>
      <c r="J1991" s="50" t="s">
        <v>466</v>
      </c>
      <c r="K1991" s="50" t="s">
        <v>182</v>
      </c>
      <c r="L1991" s="307">
        <v>1.5016091334778545</v>
      </c>
      <c r="M1991" s="308">
        <v>1.75</v>
      </c>
      <c r="N1991" s="307">
        <v>1.3492525994962214</v>
      </c>
      <c r="O1991" s="306" t="s">
        <v>543</v>
      </c>
      <c r="Q1991" s="50" t="s">
        <v>300</v>
      </c>
      <c r="R1991" s="50" t="s">
        <v>542</v>
      </c>
      <c r="T1991" s="308">
        <v>2.8</v>
      </c>
      <c r="U1991" s="309">
        <v>30</v>
      </c>
      <c r="V1991" s="310">
        <v>45200</v>
      </c>
      <c r="W1991" s="310">
        <v>45930</v>
      </c>
      <c r="X1991" s="50" t="s">
        <v>3396</v>
      </c>
      <c r="AD1991" s="50" t="s">
        <v>360</v>
      </c>
      <c r="AF1991" s="306"/>
      <c r="AG1991" s="307">
        <v>1.2574696710430423E-4</v>
      </c>
      <c r="AH1991" s="307">
        <v>1.3095429869943971E-4</v>
      </c>
      <c r="AI1991" s="307">
        <v>0.33882718331168893</v>
      </c>
      <c r="AJ1991" s="306" t="s">
        <v>0</v>
      </c>
      <c r="AK1991" s="307">
        <v>116.21642356131065</v>
      </c>
      <c r="AL1991" s="307">
        <v>4.6659334877054479E-4</v>
      </c>
      <c r="AN1991" s="312">
        <v>20</v>
      </c>
      <c r="AO1991" s="313" t="s">
        <v>305</v>
      </c>
      <c r="AP1991" s="313" t="s">
        <v>0</v>
      </c>
      <c r="AQ1991" s="313" t="s">
        <v>386</v>
      </c>
      <c r="AR1991" s="314" t="s">
        <v>0</v>
      </c>
      <c r="AS1991" s="314"/>
      <c r="AT1991" s="323"/>
    </row>
    <row r="1992" spans="1:46" x14ac:dyDescent="0.2">
      <c r="A1992" s="50" t="s">
        <v>2284</v>
      </c>
      <c r="B1992" s="50" t="s">
        <v>308</v>
      </c>
      <c r="C1992" s="50" t="s">
        <v>295</v>
      </c>
      <c r="D1992" s="50" t="s">
        <v>438</v>
      </c>
      <c r="E1992" s="50" t="s">
        <v>297</v>
      </c>
      <c r="F1992" s="50" t="s">
        <v>452</v>
      </c>
      <c r="G1992" s="50" t="s">
        <v>463</v>
      </c>
      <c r="H1992" s="50" t="s">
        <v>542</v>
      </c>
      <c r="I1992" s="50" t="s">
        <v>465</v>
      </c>
      <c r="J1992" s="50" t="s">
        <v>466</v>
      </c>
      <c r="K1992" s="50" t="s">
        <v>182</v>
      </c>
      <c r="L1992" s="50">
        <v>2.453854620805437</v>
      </c>
      <c r="M1992" s="308">
        <v>2</v>
      </c>
      <c r="N1992" s="50">
        <v>2.2048811851851848</v>
      </c>
      <c r="O1992" s="50" t="s">
        <v>543</v>
      </c>
      <c r="Q1992" s="50" t="s">
        <v>300</v>
      </c>
      <c r="R1992" s="50" t="s">
        <v>542</v>
      </c>
      <c r="T1992" s="308">
        <v>2.8</v>
      </c>
      <c r="U1992" s="50">
        <v>30</v>
      </c>
      <c r="V1992" s="310">
        <v>45200</v>
      </c>
      <c r="W1992" s="310">
        <v>45930</v>
      </c>
      <c r="X1992" s="50" t="s">
        <v>3396</v>
      </c>
      <c r="AD1992" s="50" t="s">
        <v>360</v>
      </c>
      <c r="AG1992" s="50">
        <v>2.0510464552667823E-4</v>
      </c>
      <c r="AH1992" s="50">
        <v>2.1359827305150126E-4</v>
      </c>
      <c r="AI1992" s="50">
        <v>0.55265769766281725</v>
      </c>
      <c r="AJ1992" s="50" t="s">
        <v>0</v>
      </c>
      <c r="AK1992" s="50">
        <v>65.188330408259873</v>
      </c>
      <c r="AL1992" s="50">
        <v>7.6105583783429929E-4</v>
      </c>
      <c r="AN1992" s="323">
        <v>20</v>
      </c>
      <c r="AO1992" s="313" t="s">
        <v>305</v>
      </c>
      <c r="AP1992" s="313" t="s">
        <v>0</v>
      </c>
      <c r="AQ1992" s="313" t="s">
        <v>386</v>
      </c>
      <c r="AR1992" s="314" t="s">
        <v>0</v>
      </c>
      <c r="AT1992" s="323"/>
    </row>
    <row r="1993" spans="1:46" x14ac:dyDescent="0.2">
      <c r="A1993" s="50" t="s">
        <v>2285</v>
      </c>
      <c r="B1993" s="50" t="s">
        <v>310</v>
      </c>
      <c r="C1993" s="50" t="s">
        <v>295</v>
      </c>
      <c r="D1993" s="50" t="s">
        <v>438</v>
      </c>
      <c r="E1993" s="50" t="s">
        <v>297</v>
      </c>
      <c r="F1993" s="50" t="s">
        <v>452</v>
      </c>
      <c r="G1993" s="50" t="s">
        <v>463</v>
      </c>
      <c r="H1993" s="50" t="s">
        <v>542</v>
      </c>
      <c r="I1993" s="50" t="s">
        <v>465</v>
      </c>
      <c r="J1993" s="50" t="s">
        <v>466</v>
      </c>
      <c r="K1993" s="50" t="s">
        <v>182</v>
      </c>
      <c r="L1993" s="50">
        <v>2.8613582432137097</v>
      </c>
      <c r="M1993" s="308">
        <v>2.5</v>
      </c>
      <c r="N1993" s="50">
        <v>2.5710386023054754</v>
      </c>
      <c r="O1993" s="50" t="s">
        <v>543</v>
      </c>
      <c r="Q1993" s="50" t="s">
        <v>300</v>
      </c>
      <c r="R1993" s="50" t="s">
        <v>542</v>
      </c>
      <c r="T1993" s="308">
        <v>2.8</v>
      </c>
      <c r="U1993" s="50">
        <v>30</v>
      </c>
      <c r="V1993" s="310">
        <v>45200</v>
      </c>
      <c r="W1993" s="310">
        <v>45930</v>
      </c>
      <c r="X1993" s="50" t="s">
        <v>3396</v>
      </c>
      <c r="AD1993" s="50" t="s">
        <v>360</v>
      </c>
      <c r="AG1993" s="50">
        <v>2.3931199388444564E-4</v>
      </c>
      <c r="AH1993" s="50">
        <v>2.4922218842468987E-4</v>
      </c>
      <c r="AI1993" s="50">
        <v>0.64482993656071519</v>
      </c>
      <c r="AJ1993" s="50" t="s">
        <v>0</v>
      </c>
      <c r="AK1993" s="50">
        <v>53.630592290719271</v>
      </c>
      <c r="AL1993" s="50">
        <v>8.879847140557996E-4</v>
      </c>
      <c r="AN1993" s="323">
        <v>20</v>
      </c>
      <c r="AO1993" s="313" t="s">
        <v>305</v>
      </c>
      <c r="AP1993" s="313" t="s">
        <v>0</v>
      </c>
      <c r="AQ1993" s="313" t="s">
        <v>386</v>
      </c>
      <c r="AR1993" s="314" t="s">
        <v>0</v>
      </c>
      <c r="AT1993" s="323"/>
    </row>
    <row r="1994" spans="1:46" x14ac:dyDescent="0.2">
      <c r="A1994" s="50" t="s">
        <v>2286</v>
      </c>
      <c r="B1994" s="50" t="s">
        <v>294</v>
      </c>
      <c r="C1994" s="50" t="s">
        <v>295</v>
      </c>
      <c r="D1994" s="50" t="s">
        <v>438</v>
      </c>
      <c r="E1994" s="50" t="s">
        <v>297</v>
      </c>
      <c r="F1994" s="50" t="s">
        <v>452</v>
      </c>
      <c r="G1994" s="50" t="s">
        <v>463</v>
      </c>
      <c r="H1994" s="50" t="s">
        <v>542</v>
      </c>
      <c r="I1994" s="50" t="s">
        <v>465</v>
      </c>
      <c r="J1994" s="50" t="s">
        <v>468</v>
      </c>
      <c r="K1994" s="50" t="s">
        <v>182</v>
      </c>
      <c r="L1994" s="50">
        <v>1.4218668180708041</v>
      </c>
      <c r="M1994" s="308">
        <v>1.9</v>
      </c>
      <c r="N1994" s="50">
        <v>1.277601113131313</v>
      </c>
      <c r="O1994" s="50" t="s">
        <v>544</v>
      </c>
      <c r="Q1994" s="50" t="s">
        <v>300</v>
      </c>
      <c r="R1994" s="50" t="s">
        <v>542</v>
      </c>
      <c r="T1994" s="308">
        <v>1.95</v>
      </c>
      <c r="U1994" s="50">
        <v>30</v>
      </c>
      <c r="V1994" s="310">
        <v>45200</v>
      </c>
      <c r="W1994" s="310">
        <v>45930</v>
      </c>
      <c r="X1994" s="50" t="s">
        <v>3396</v>
      </c>
      <c r="AD1994" s="50" t="s">
        <v>360</v>
      </c>
      <c r="AG1994" s="50">
        <v>1.1888709883576386E-4</v>
      </c>
      <c r="AH1994" s="50">
        <v>1.2381035512001247E-4</v>
      </c>
      <c r="AI1994" s="50">
        <v>0.45997992237114244</v>
      </c>
      <c r="AJ1994" s="50" t="s">
        <v>0</v>
      </c>
      <c r="AK1994" s="50">
        <v>81.479588689923716</v>
      </c>
      <c r="AL1994" s="50">
        <v>4.4113930418203314E-4</v>
      </c>
      <c r="AN1994" s="323">
        <v>20</v>
      </c>
      <c r="AO1994" s="313" t="s">
        <v>305</v>
      </c>
      <c r="AP1994" s="313" t="s">
        <v>0</v>
      </c>
      <c r="AQ1994" s="313" t="s">
        <v>386</v>
      </c>
      <c r="AR1994" s="314" t="s">
        <v>0</v>
      </c>
      <c r="AT1994" s="323"/>
    </row>
    <row r="1995" spans="1:46" x14ac:dyDescent="0.2">
      <c r="A1995" s="50" t="s">
        <v>2287</v>
      </c>
      <c r="B1995" s="50" t="s">
        <v>308</v>
      </c>
      <c r="C1995" s="50" t="s">
        <v>295</v>
      </c>
      <c r="D1995" s="50" t="s">
        <v>438</v>
      </c>
      <c r="E1995" s="50" t="s">
        <v>297</v>
      </c>
      <c r="F1995" s="50" t="s">
        <v>452</v>
      </c>
      <c r="G1995" s="50" t="s">
        <v>463</v>
      </c>
      <c r="H1995" s="50" t="s">
        <v>542</v>
      </c>
      <c r="I1995" s="50" t="s">
        <v>465</v>
      </c>
      <c r="J1995" s="50" t="s">
        <v>468</v>
      </c>
      <c r="K1995" s="50" t="s">
        <v>182</v>
      </c>
      <c r="L1995" s="50">
        <v>2.9677893492176128</v>
      </c>
      <c r="M1995" s="308">
        <v>2.2000000000000002</v>
      </c>
      <c r="N1995" s="50">
        <v>2.6666709764309768</v>
      </c>
      <c r="O1995" s="50" t="s">
        <v>544</v>
      </c>
      <c r="Q1995" s="50" t="s">
        <v>300</v>
      </c>
      <c r="R1995" s="50" t="s">
        <v>542</v>
      </c>
      <c r="T1995" s="308">
        <v>1.95</v>
      </c>
      <c r="U1995" s="50">
        <v>30</v>
      </c>
      <c r="V1995" s="310">
        <v>45200</v>
      </c>
      <c r="W1995" s="310">
        <v>45930</v>
      </c>
      <c r="X1995" s="50" t="s">
        <v>3396</v>
      </c>
      <c r="AD1995" s="50" t="s">
        <v>360</v>
      </c>
      <c r="AG1995" s="50">
        <v>2.480338393392532E-4</v>
      </c>
      <c r="AH1995" s="50">
        <v>2.5830521588213797E-4</v>
      </c>
      <c r="AI1995" s="50">
        <v>0.95965489344050769</v>
      </c>
      <c r="AJ1995" s="50" t="s">
        <v>0</v>
      </c>
      <c r="AK1995" s="50">
        <v>30.896217949940212</v>
      </c>
      <c r="AL1995" s="50">
        <v>9.2034776162610167E-4</v>
      </c>
      <c r="AN1995" s="323">
        <v>20</v>
      </c>
      <c r="AO1995" s="313" t="s">
        <v>305</v>
      </c>
      <c r="AP1995" s="313" t="s">
        <v>0</v>
      </c>
      <c r="AQ1995" s="313" t="s">
        <v>386</v>
      </c>
      <c r="AR1995" s="314" t="s">
        <v>0</v>
      </c>
      <c r="AT1995" s="323"/>
    </row>
    <row r="1996" spans="1:46" x14ac:dyDescent="0.2">
      <c r="A1996" s="50" t="s">
        <v>2288</v>
      </c>
      <c r="B1996" s="50" t="s">
        <v>310</v>
      </c>
      <c r="C1996" s="50" t="s">
        <v>295</v>
      </c>
      <c r="D1996" s="50" t="s">
        <v>438</v>
      </c>
      <c r="E1996" s="50" t="s">
        <v>297</v>
      </c>
      <c r="F1996" s="50" t="s">
        <v>452</v>
      </c>
      <c r="G1996" s="50" t="s">
        <v>463</v>
      </c>
      <c r="H1996" s="50" t="s">
        <v>542</v>
      </c>
      <c r="I1996" s="50" t="s">
        <v>465</v>
      </c>
      <c r="J1996" s="50" t="s">
        <v>468</v>
      </c>
      <c r="K1996" s="50" t="s">
        <v>182</v>
      </c>
      <c r="L1996" s="50">
        <v>3.0486715900204784</v>
      </c>
      <c r="M1996" s="308">
        <v>2.8</v>
      </c>
      <c r="N1996" s="50">
        <v>2.7393467288776803</v>
      </c>
      <c r="O1996" s="50" t="s">
        <v>544</v>
      </c>
      <c r="Q1996" s="50" t="s">
        <v>300</v>
      </c>
      <c r="R1996" s="50" t="s">
        <v>542</v>
      </c>
      <c r="T1996" s="308">
        <v>1.95</v>
      </c>
      <c r="U1996" s="50">
        <v>30</v>
      </c>
      <c r="V1996" s="310">
        <v>45200</v>
      </c>
      <c r="W1996" s="310">
        <v>45930</v>
      </c>
      <c r="X1996" s="50" t="s">
        <v>3396</v>
      </c>
      <c r="AD1996" s="50" t="s">
        <v>360</v>
      </c>
      <c r="AG1996" s="50">
        <v>2.5488373640036329E-4</v>
      </c>
      <c r="AH1996" s="50">
        <v>2.654387753345657E-4</v>
      </c>
      <c r="AI1996" s="50">
        <v>0.98615747571625501</v>
      </c>
      <c r="AJ1996" s="50" t="s">
        <v>0</v>
      </c>
      <c r="AK1996" s="50">
        <v>29.644804074831995</v>
      </c>
      <c r="AL1996" s="50">
        <v>9.4576480731775505E-4</v>
      </c>
      <c r="AN1996" s="323">
        <v>20</v>
      </c>
      <c r="AO1996" s="313" t="s">
        <v>305</v>
      </c>
      <c r="AP1996" s="313" t="s">
        <v>0</v>
      </c>
      <c r="AQ1996" s="313" t="s">
        <v>386</v>
      </c>
      <c r="AR1996" s="314" t="s">
        <v>0</v>
      </c>
      <c r="AT1996" s="323"/>
    </row>
    <row r="1997" spans="1:46" x14ac:dyDescent="0.2">
      <c r="A1997" s="50" t="s">
        <v>2295</v>
      </c>
      <c r="B1997" s="50" t="s">
        <v>294</v>
      </c>
      <c r="C1997" s="50" t="s">
        <v>295</v>
      </c>
      <c r="D1997" s="50" t="s">
        <v>438</v>
      </c>
      <c r="E1997" s="50" t="s">
        <v>297</v>
      </c>
      <c r="F1997" s="50" t="s">
        <v>452</v>
      </c>
      <c r="G1997" s="50" t="s">
        <v>463</v>
      </c>
      <c r="H1997" s="50" t="s">
        <v>542</v>
      </c>
      <c r="I1997" s="50" t="s">
        <v>465</v>
      </c>
      <c r="J1997" s="50" t="s">
        <v>466</v>
      </c>
      <c r="K1997" s="50" t="s">
        <v>474</v>
      </c>
      <c r="L1997" s="50">
        <v>1.9454195119346254</v>
      </c>
      <c r="M1997" s="308">
        <v>1.75</v>
      </c>
      <c r="N1997" s="50">
        <v>1.7480330101010102</v>
      </c>
      <c r="O1997" s="50" t="s">
        <v>547</v>
      </c>
      <c r="Q1997" s="50" t="s">
        <v>300</v>
      </c>
      <c r="R1997" s="50" t="s">
        <v>542</v>
      </c>
      <c r="T1997" s="308">
        <v>2.8</v>
      </c>
      <c r="U1997" s="50">
        <v>30</v>
      </c>
      <c r="V1997" s="310">
        <v>45200</v>
      </c>
      <c r="W1997" s="310">
        <v>45930</v>
      </c>
      <c r="X1997" s="50" t="s">
        <v>3396</v>
      </c>
      <c r="AD1997" s="50" t="s">
        <v>360</v>
      </c>
      <c r="AG1997" s="50">
        <v>1.6245945992708716E-4</v>
      </c>
      <c r="AH1997" s="50">
        <v>1.6918709955202738E-4</v>
      </c>
      <c r="AI1997" s="50">
        <v>0.43774957342529008</v>
      </c>
      <c r="AJ1997" s="50" t="s">
        <v>0</v>
      </c>
      <c r="AK1997" s="50">
        <v>86.413096279327888</v>
      </c>
      <c r="AL1997" s="50">
        <v>6.0281774735733624E-4</v>
      </c>
      <c r="AN1997" s="323">
        <v>20</v>
      </c>
      <c r="AO1997" s="313" t="s">
        <v>305</v>
      </c>
      <c r="AP1997" s="313" t="s">
        <v>0</v>
      </c>
      <c r="AQ1997" s="313" t="s">
        <v>386</v>
      </c>
      <c r="AR1997" s="314" t="s">
        <v>0</v>
      </c>
      <c r="AT1997" s="323"/>
    </row>
    <row r="1998" spans="1:46" x14ac:dyDescent="0.2">
      <c r="A1998" s="50" t="s">
        <v>2296</v>
      </c>
      <c r="B1998" s="50" t="s">
        <v>308</v>
      </c>
      <c r="C1998" s="50" t="s">
        <v>295</v>
      </c>
      <c r="D1998" s="50" t="s">
        <v>438</v>
      </c>
      <c r="E1998" s="50" t="s">
        <v>297</v>
      </c>
      <c r="F1998" s="50" t="s">
        <v>452</v>
      </c>
      <c r="G1998" s="50" t="s">
        <v>463</v>
      </c>
      <c r="H1998" s="50" t="s">
        <v>542</v>
      </c>
      <c r="I1998" s="50" t="s">
        <v>465</v>
      </c>
      <c r="J1998" s="50" t="s">
        <v>466</v>
      </c>
      <c r="K1998" s="50" t="s">
        <v>474</v>
      </c>
      <c r="L1998" s="50">
        <v>3.4901566429312498</v>
      </c>
      <c r="M1998" s="308">
        <v>2</v>
      </c>
      <c r="N1998" s="50">
        <v>3.1360377465321561</v>
      </c>
      <c r="O1998" s="50" t="s">
        <v>547</v>
      </c>
      <c r="Q1998" s="50" t="s">
        <v>300</v>
      </c>
      <c r="R1998" s="50" t="s">
        <v>542</v>
      </c>
      <c r="T1998" s="308">
        <v>2.8</v>
      </c>
      <c r="U1998" s="50">
        <v>30</v>
      </c>
      <c r="V1998" s="310">
        <v>45200</v>
      </c>
      <c r="W1998" s="310">
        <v>45930</v>
      </c>
      <c r="X1998" s="50" t="s">
        <v>3396</v>
      </c>
      <c r="AD1998" s="50" t="s">
        <v>360</v>
      </c>
      <c r="AG1998" s="50">
        <v>2.9156479098431116E-4</v>
      </c>
      <c r="AH1998" s="50">
        <v>3.0363883605342447E-4</v>
      </c>
      <c r="AI1998" s="50">
        <v>0.78562592130060172</v>
      </c>
      <c r="AJ1998" s="50" t="s">
        <v>0</v>
      </c>
      <c r="AK1998" s="50">
        <v>41.211112597675154</v>
      </c>
      <c r="AL1998" s="50">
        <v>1.0818725520124061E-3</v>
      </c>
      <c r="AN1998" s="323">
        <v>20</v>
      </c>
      <c r="AO1998" s="313" t="s">
        <v>305</v>
      </c>
      <c r="AP1998" s="313" t="s">
        <v>0</v>
      </c>
      <c r="AQ1998" s="313" t="s">
        <v>386</v>
      </c>
      <c r="AR1998" s="314" t="s">
        <v>0</v>
      </c>
      <c r="AT1998" s="323"/>
    </row>
    <row r="1999" spans="1:46" x14ac:dyDescent="0.2">
      <c r="A1999" s="50" t="s">
        <v>2297</v>
      </c>
      <c r="B1999" s="50" t="s">
        <v>310</v>
      </c>
      <c r="C1999" s="50" t="s">
        <v>295</v>
      </c>
      <c r="D1999" s="50" t="s">
        <v>438</v>
      </c>
      <c r="E1999" s="50" t="s">
        <v>297</v>
      </c>
      <c r="F1999" s="50" t="s">
        <v>452</v>
      </c>
      <c r="G1999" s="50" t="s">
        <v>463</v>
      </c>
      <c r="H1999" s="50" t="s">
        <v>542</v>
      </c>
      <c r="I1999" s="50" t="s">
        <v>465</v>
      </c>
      <c r="J1999" s="50" t="s">
        <v>466</v>
      </c>
      <c r="K1999" s="50" t="s">
        <v>474</v>
      </c>
      <c r="L1999" s="50">
        <v>3.7609140942788897</v>
      </c>
      <c r="M1999" s="308">
        <v>2.5</v>
      </c>
      <c r="N1999" s="50">
        <v>3.3793235570131177</v>
      </c>
      <c r="O1999" s="50" t="s">
        <v>547</v>
      </c>
      <c r="Q1999" s="50" t="s">
        <v>300</v>
      </c>
      <c r="R1999" s="50" t="s">
        <v>542</v>
      </c>
      <c r="T1999" s="308">
        <v>2.8</v>
      </c>
      <c r="U1999" s="50">
        <v>30</v>
      </c>
      <c r="V1999" s="310">
        <v>45200</v>
      </c>
      <c r="W1999" s="310">
        <v>45930</v>
      </c>
      <c r="X1999" s="50" t="s">
        <v>3396</v>
      </c>
      <c r="AD1999" s="50" t="s">
        <v>360</v>
      </c>
      <c r="AG1999" s="50">
        <v>3.1440448067665284E-4</v>
      </c>
      <c r="AH1999" s="50">
        <v>3.2742434448395779E-4</v>
      </c>
      <c r="AI1999" s="50">
        <v>0.84716782488981546</v>
      </c>
      <c r="AJ1999" s="50" t="s">
        <v>0</v>
      </c>
      <c r="AK1999" s="50">
        <v>37.079117513861689</v>
      </c>
      <c r="AL1999" s="50">
        <v>1.1666208965954625E-3</v>
      </c>
      <c r="AN1999" s="323">
        <v>20</v>
      </c>
      <c r="AO1999" s="313" t="s">
        <v>305</v>
      </c>
      <c r="AP1999" s="313" t="s">
        <v>0</v>
      </c>
      <c r="AQ1999" s="313" t="s">
        <v>386</v>
      </c>
      <c r="AR1999" s="314" t="s">
        <v>0</v>
      </c>
      <c r="AT1999" s="323"/>
    </row>
    <row r="2000" spans="1:46" x14ac:dyDescent="0.2">
      <c r="A2000" s="306" t="s">
        <v>2298</v>
      </c>
      <c r="B2000" s="50" t="s">
        <v>294</v>
      </c>
      <c r="C2000" s="50" t="s">
        <v>295</v>
      </c>
      <c r="D2000" s="50" t="s">
        <v>438</v>
      </c>
      <c r="E2000" s="50" t="s">
        <v>297</v>
      </c>
      <c r="F2000" s="50" t="s">
        <v>452</v>
      </c>
      <c r="G2000" s="50" t="s">
        <v>463</v>
      </c>
      <c r="H2000" s="50" t="s">
        <v>542</v>
      </c>
      <c r="I2000" s="50" t="s">
        <v>465</v>
      </c>
      <c r="J2000" s="50" t="s">
        <v>468</v>
      </c>
      <c r="K2000" s="50" t="s">
        <v>474</v>
      </c>
      <c r="L2000" s="307">
        <v>1.9811990481854389</v>
      </c>
      <c r="M2000" s="308">
        <v>1.9</v>
      </c>
      <c r="N2000" s="307">
        <v>1.7801822766570605</v>
      </c>
      <c r="O2000" s="306" t="s">
        <v>548</v>
      </c>
      <c r="Q2000" s="50" t="s">
        <v>300</v>
      </c>
      <c r="R2000" s="50" t="s">
        <v>542</v>
      </c>
      <c r="T2000" s="308">
        <v>1.95</v>
      </c>
      <c r="U2000" s="309">
        <v>30</v>
      </c>
      <c r="V2000" s="310">
        <v>45200</v>
      </c>
      <c r="W2000" s="310">
        <v>45930</v>
      </c>
      <c r="X2000" s="50" t="s">
        <v>3396</v>
      </c>
      <c r="AD2000" s="50" t="s">
        <v>360</v>
      </c>
      <c r="AF2000" s="306"/>
      <c r="AG2000" s="307">
        <v>1.6573412812975324E-4</v>
      </c>
      <c r="AH2000" s="307">
        <v>1.7259737566308284E-4</v>
      </c>
      <c r="AI2000" s="307">
        <v>0.64123333934396465</v>
      </c>
      <c r="AJ2000" s="306" t="s">
        <v>0</v>
      </c>
      <c r="AK2000" s="307">
        <v>54.019283434894746</v>
      </c>
      <c r="AL2000" s="307">
        <v>6.1496864401893933E-4</v>
      </c>
      <c r="AN2000" s="312">
        <v>20</v>
      </c>
      <c r="AO2000" s="313" t="s">
        <v>305</v>
      </c>
      <c r="AP2000" s="313" t="s">
        <v>0</v>
      </c>
      <c r="AQ2000" s="313" t="s">
        <v>386</v>
      </c>
      <c r="AR2000" s="314" t="s">
        <v>0</v>
      </c>
      <c r="AS2000" s="314"/>
      <c r="AT2000" s="323"/>
    </row>
    <row r="2001" spans="1:46" x14ac:dyDescent="0.2">
      <c r="A2001" s="50" t="s">
        <v>2299</v>
      </c>
      <c r="B2001" s="50" t="s">
        <v>308</v>
      </c>
      <c r="C2001" s="50" t="s">
        <v>295</v>
      </c>
      <c r="D2001" s="50" t="s">
        <v>438</v>
      </c>
      <c r="E2001" s="50" t="s">
        <v>297</v>
      </c>
      <c r="F2001" s="50" t="s">
        <v>452</v>
      </c>
      <c r="G2001" s="50" t="s">
        <v>463</v>
      </c>
      <c r="H2001" s="50" t="s">
        <v>542</v>
      </c>
      <c r="I2001" s="50" t="s">
        <v>465</v>
      </c>
      <c r="J2001" s="50" t="s">
        <v>468</v>
      </c>
      <c r="K2001" s="50" t="s">
        <v>474</v>
      </c>
      <c r="L2001" s="50">
        <v>3.752644988715637</v>
      </c>
      <c r="M2001" s="308">
        <v>2.2000000000000002</v>
      </c>
      <c r="N2001" s="50">
        <v>3.3718934529147986</v>
      </c>
      <c r="O2001" s="50" t="s">
        <v>548</v>
      </c>
      <c r="Q2001" s="50" t="s">
        <v>300</v>
      </c>
      <c r="R2001" s="50" t="s">
        <v>542</v>
      </c>
      <c r="T2001" s="308">
        <v>1.95</v>
      </c>
      <c r="U2001" s="50">
        <v>30</v>
      </c>
      <c r="V2001" s="310">
        <v>45200</v>
      </c>
      <c r="W2001" s="310">
        <v>45930</v>
      </c>
      <c r="X2001" s="50" t="s">
        <v>3396</v>
      </c>
      <c r="AD2001" s="50" t="s">
        <v>360</v>
      </c>
      <c r="AG2001" s="50">
        <v>3.137614543440934E-4</v>
      </c>
      <c r="AH2001" s="50">
        <v>3.2675468966551795E-4</v>
      </c>
      <c r="AI2001" s="50">
        <v>1.2139582076237607</v>
      </c>
      <c r="AJ2001" s="50" t="s">
        <v>181</v>
      </c>
      <c r="AK2001" s="50">
        <v>21.14166590611763</v>
      </c>
      <c r="AL2001" s="50">
        <v>1.1642349002031383E-3</v>
      </c>
      <c r="AN2001" s="323">
        <v>20</v>
      </c>
      <c r="AO2001" s="313" t="s">
        <v>305</v>
      </c>
      <c r="AP2001" s="313" t="s">
        <v>0</v>
      </c>
      <c r="AQ2001" s="313" t="s">
        <v>386</v>
      </c>
      <c r="AR2001" s="314" t="s">
        <v>0</v>
      </c>
      <c r="AT2001" s="323"/>
    </row>
    <row r="2002" spans="1:46" x14ac:dyDescent="0.2">
      <c r="A2002" s="306" t="s">
        <v>2300</v>
      </c>
      <c r="B2002" s="50" t="s">
        <v>310</v>
      </c>
      <c r="C2002" s="50" t="s">
        <v>295</v>
      </c>
      <c r="D2002" s="50" t="s">
        <v>438</v>
      </c>
      <c r="E2002" s="50" t="s">
        <v>297</v>
      </c>
      <c r="F2002" s="50" t="s">
        <v>452</v>
      </c>
      <c r="G2002" s="50" t="s">
        <v>463</v>
      </c>
      <c r="H2002" s="50" t="s">
        <v>542</v>
      </c>
      <c r="I2002" s="50" t="s">
        <v>465</v>
      </c>
      <c r="J2002" s="50" t="s">
        <v>468</v>
      </c>
      <c r="K2002" s="50" t="s">
        <v>474</v>
      </c>
      <c r="L2002" s="307">
        <v>4.1554477544019193</v>
      </c>
      <c r="M2002" s="308">
        <v>2.8</v>
      </c>
      <c r="N2002" s="307">
        <v>3.7338269724770639</v>
      </c>
      <c r="O2002" s="306" t="s">
        <v>548</v>
      </c>
      <c r="Q2002" s="50" t="s">
        <v>300</v>
      </c>
      <c r="R2002" s="50" t="s">
        <v>542</v>
      </c>
      <c r="T2002" s="308">
        <v>1.95</v>
      </c>
      <c r="U2002" s="309">
        <v>30</v>
      </c>
      <c r="V2002" s="310">
        <v>45200</v>
      </c>
      <c r="W2002" s="310">
        <v>45930</v>
      </c>
      <c r="X2002" s="50" t="s">
        <v>3396</v>
      </c>
      <c r="AD2002" s="50" t="s">
        <v>360</v>
      </c>
      <c r="AF2002" s="306"/>
      <c r="AG2002" s="307">
        <v>3.4729316166495647E-4</v>
      </c>
      <c r="AH2002" s="307">
        <v>3.6167498490219082E-4</v>
      </c>
      <c r="AI2002" s="307">
        <v>1.3436940013428906</v>
      </c>
      <c r="AJ2002" s="306" t="s">
        <v>181</v>
      </c>
      <c r="AK2002" s="307">
        <v>17.587564401175449</v>
      </c>
      <c r="AL2002" s="307">
        <v>1.2886567607785712E-3</v>
      </c>
      <c r="AN2002" s="312">
        <v>20</v>
      </c>
      <c r="AO2002" s="313" t="s">
        <v>305</v>
      </c>
      <c r="AP2002" s="313" t="s">
        <v>0</v>
      </c>
      <c r="AQ2002" s="313" t="s">
        <v>386</v>
      </c>
      <c r="AR2002" s="314" t="s">
        <v>0</v>
      </c>
      <c r="AS2002" s="314"/>
      <c r="AT2002" s="323"/>
    </row>
    <row r="2003" spans="1:46" x14ac:dyDescent="0.2">
      <c r="A2003" s="50" t="s">
        <v>2307</v>
      </c>
      <c r="B2003" s="50" t="s">
        <v>294</v>
      </c>
      <c r="C2003" s="50" t="s">
        <v>295</v>
      </c>
      <c r="D2003" s="50" t="s">
        <v>438</v>
      </c>
      <c r="E2003" s="50" t="s">
        <v>297</v>
      </c>
      <c r="F2003" s="50" t="s">
        <v>452</v>
      </c>
      <c r="G2003" s="50" t="s">
        <v>463</v>
      </c>
      <c r="H2003" s="50" t="s">
        <v>464</v>
      </c>
      <c r="I2003" s="50" t="s">
        <v>465</v>
      </c>
      <c r="J2003" s="50" t="s">
        <v>551</v>
      </c>
      <c r="K2003" s="50" t="s">
        <v>182</v>
      </c>
      <c r="L2003" s="50">
        <v>3.5703324436202855</v>
      </c>
      <c r="M2003" s="308">
        <v>1.8</v>
      </c>
      <c r="N2003" s="50">
        <v>3.1941759675925923</v>
      </c>
      <c r="O2003" s="50" t="s">
        <v>552</v>
      </c>
      <c r="Q2003" s="50" t="s">
        <v>300</v>
      </c>
      <c r="R2003" s="50" t="s">
        <v>464</v>
      </c>
      <c r="T2003" s="308">
        <v>2.11</v>
      </c>
      <c r="U2003" s="50">
        <v>30</v>
      </c>
      <c r="V2003" s="310">
        <v>45200</v>
      </c>
      <c r="W2003" s="310">
        <v>45930</v>
      </c>
      <c r="X2003" s="50" t="s">
        <v>3396</v>
      </c>
      <c r="AD2003" s="50" t="s">
        <v>360</v>
      </c>
      <c r="AG2003" s="50">
        <v>5.6295916050635737E-4</v>
      </c>
      <c r="AH2003" s="50">
        <v>5.886578419900336E-4</v>
      </c>
      <c r="AI2003" s="50">
        <v>1.3502511040238336</v>
      </c>
      <c r="AJ2003" s="50" t="s">
        <v>181</v>
      </c>
      <c r="AK2003" s="50">
        <v>14.204775334388563</v>
      </c>
      <c r="AL2003" s="50">
        <v>1.1076603260825378E-3</v>
      </c>
      <c r="AN2003" s="323">
        <v>20</v>
      </c>
      <c r="AO2003" s="313" t="s">
        <v>305</v>
      </c>
      <c r="AP2003" s="313" t="s">
        <v>0</v>
      </c>
      <c r="AQ2003" s="313" t="s">
        <v>386</v>
      </c>
      <c r="AR2003" s="314" t="s">
        <v>0</v>
      </c>
      <c r="AT2003" s="323"/>
    </row>
    <row r="2004" spans="1:46" x14ac:dyDescent="0.2">
      <c r="A2004" s="306" t="s">
        <v>2308</v>
      </c>
      <c r="B2004" s="50" t="s">
        <v>294</v>
      </c>
      <c r="C2004" s="50" t="s">
        <v>295</v>
      </c>
      <c r="D2004" s="50" t="s">
        <v>438</v>
      </c>
      <c r="E2004" s="50" t="s">
        <v>297</v>
      </c>
      <c r="F2004" s="50" t="s">
        <v>452</v>
      </c>
      <c r="G2004" s="50" t="s">
        <v>463</v>
      </c>
      <c r="H2004" s="50" t="s">
        <v>464</v>
      </c>
      <c r="I2004" s="50" t="s">
        <v>465</v>
      </c>
      <c r="J2004" s="50" t="s">
        <v>551</v>
      </c>
      <c r="K2004" s="50" t="s">
        <v>474</v>
      </c>
      <c r="L2004" s="307">
        <v>4.773027660010781</v>
      </c>
      <c r="M2004" s="308">
        <v>1.8</v>
      </c>
      <c r="N2004" s="307">
        <v>4.2701598478605387</v>
      </c>
      <c r="O2004" s="306" t="s">
        <v>553</v>
      </c>
      <c r="Q2004" s="50" t="s">
        <v>300</v>
      </c>
      <c r="R2004" s="50" t="s">
        <v>464</v>
      </c>
      <c r="T2004" s="308">
        <v>2.11</v>
      </c>
      <c r="U2004" s="309">
        <v>30</v>
      </c>
      <c r="V2004" s="310">
        <v>45200</v>
      </c>
      <c r="W2004" s="310">
        <v>45930</v>
      </c>
      <c r="X2004" s="50" t="s">
        <v>3396</v>
      </c>
      <c r="AD2004" s="50" t="s">
        <v>360</v>
      </c>
      <c r="AF2004" s="306"/>
      <c r="AG2004" s="307">
        <v>7.5263722743468557E-4</v>
      </c>
      <c r="AH2004" s="307">
        <v>7.8699457648857439E-4</v>
      </c>
      <c r="AI2004" s="307">
        <v>1.8051917768938148</v>
      </c>
      <c r="AJ2004" s="306" t="s">
        <v>181</v>
      </c>
      <c r="AK2004" s="307">
        <v>3.6540171680440947</v>
      </c>
      <c r="AL2004" s="307">
        <v>1.4808647860216262E-3</v>
      </c>
      <c r="AN2004" s="312">
        <v>20</v>
      </c>
      <c r="AO2004" s="313" t="s">
        <v>305</v>
      </c>
      <c r="AP2004" s="313" t="s">
        <v>0</v>
      </c>
      <c r="AQ2004" s="313" t="s">
        <v>386</v>
      </c>
      <c r="AR2004" s="314" t="s">
        <v>0</v>
      </c>
      <c r="AS2004" s="314"/>
      <c r="AT2004" s="323"/>
    </row>
    <row r="2005" spans="1:46" x14ac:dyDescent="0.2">
      <c r="A2005" s="50" t="s">
        <v>2309</v>
      </c>
      <c r="B2005" s="50" t="s">
        <v>308</v>
      </c>
      <c r="C2005" s="50" t="s">
        <v>295</v>
      </c>
      <c r="D2005" s="50" t="s">
        <v>438</v>
      </c>
      <c r="E2005" s="50" t="s">
        <v>297</v>
      </c>
      <c r="F2005" s="50" t="s">
        <v>452</v>
      </c>
      <c r="G2005" s="50" t="s">
        <v>463</v>
      </c>
      <c r="H2005" s="50" t="s">
        <v>464</v>
      </c>
      <c r="I2005" s="50" t="s">
        <v>465</v>
      </c>
      <c r="J2005" s="50" t="s">
        <v>551</v>
      </c>
      <c r="K2005" s="50" t="s">
        <v>182</v>
      </c>
      <c r="L2005" s="50">
        <v>4.4908783663706586</v>
      </c>
      <c r="M2005" s="308">
        <v>2.1</v>
      </c>
      <c r="N2005" s="50">
        <v>4.0177367171717169</v>
      </c>
      <c r="O2005" s="50" t="s">
        <v>552</v>
      </c>
      <c r="Q2005" s="50" t="s">
        <v>300</v>
      </c>
      <c r="R2005" s="50" t="s">
        <v>464</v>
      </c>
      <c r="T2005" s="308">
        <v>2.11</v>
      </c>
      <c r="U2005" s="50">
        <v>30</v>
      </c>
      <c r="V2005" s="310">
        <v>45200</v>
      </c>
      <c r="W2005" s="310">
        <v>45930</v>
      </c>
      <c r="X2005" s="50" t="s">
        <v>3396</v>
      </c>
      <c r="AD2005" s="50" t="s">
        <v>360</v>
      </c>
      <c r="AG2005" s="50">
        <v>7.0725415312703345E-4</v>
      </c>
      <c r="AH2005" s="50">
        <v>7.3953979742291925E-4</v>
      </c>
      <c r="AI2005" s="50">
        <v>1.696340992526463</v>
      </c>
      <c r="AJ2005" s="50" t="s">
        <v>181</v>
      </c>
      <c r="AK2005" s="50">
        <v>5.6633961255391601</v>
      </c>
      <c r="AL2005" s="50">
        <v>1.3915705096108342E-3</v>
      </c>
      <c r="AN2005" s="323">
        <v>20</v>
      </c>
      <c r="AO2005" s="313" t="s">
        <v>305</v>
      </c>
      <c r="AP2005" s="313" t="s">
        <v>0</v>
      </c>
      <c r="AQ2005" s="313" t="s">
        <v>386</v>
      </c>
      <c r="AR2005" s="314" t="s">
        <v>0</v>
      </c>
      <c r="AT2005" s="323"/>
    </row>
    <row r="2006" spans="1:46" x14ac:dyDescent="0.2">
      <c r="A2006" s="50" t="s">
        <v>2310</v>
      </c>
      <c r="B2006" s="50" t="s">
        <v>308</v>
      </c>
      <c r="C2006" s="50" t="s">
        <v>295</v>
      </c>
      <c r="D2006" s="50" t="s">
        <v>438</v>
      </c>
      <c r="E2006" s="50" t="s">
        <v>297</v>
      </c>
      <c r="F2006" s="50" t="s">
        <v>452</v>
      </c>
      <c r="G2006" s="50" t="s">
        <v>463</v>
      </c>
      <c r="H2006" s="50" t="s">
        <v>464</v>
      </c>
      <c r="I2006" s="50" t="s">
        <v>465</v>
      </c>
      <c r="J2006" s="50" t="s">
        <v>551</v>
      </c>
      <c r="K2006" s="50" t="s">
        <v>474</v>
      </c>
      <c r="L2006" s="50">
        <v>6.1019533655746647</v>
      </c>
      <c r="M2006" s="308">
        <v>2.1</v>
      </c>
      <c r="N2006" s="50">
        <v>5.4590750591073585</v>
      </c>
      <c r="O2006" s="50" t="s">
        <v>553</v>
      </c>
      <c r="Q2006" s="50" t="s">
        <v>300</v>
      </c>
      <c r="R2006" s="50" t="s">
        <v>464</v>
      </c>
      <c r="T2006" s="308">
        <v>2.11</v>
      </c>
      <c r="U2006" s="50">
        <v>30</v>
      </c>
      <c r="V2006" s="310">
        <v>45200</v>
      </c>
      <c r="W2006" s="310">
        <v>45930</v>
      </c>
      <c r="X2006" s="50" t="s">
        <v>3396</v>
      </c>
      <c r="AD2006" s="50" t="s">
        <v>360</v>
      </c>
      <c r="AG2006" s="50">
        <v>9.6174397454316289E-4</v>
      </c>
      <c r="AH2006" s="50">
        <v>1.0056468964680836E-3</v>
      </c>
      <c r="AI2006" s="50">
        <v>2.3067319168359295</v>
      </c>
      <c r="AJ2006" s="50" t="s">
        <v>181</v>
      </c>
      <c r="AK2006" s="50">
        <v>-3.1544918369154473</v>
      </c>
      <c r="AL2006" s="50">
        <v>1.8922964917956341E-3</v>
      </c>
      <c r="AN2006" s="323">
        <v>20</v>
      </c>
      <c r="AO2006" s="313" t="s">
        <v>305</v>
      </c>
      <c r="AP2006" s="313" t="s">
        <v>0</v>
      </c>
      <c r="AQ2006" s="313" t="s">
        <v>386</v>
      </c>
      <c r="AR2006" s="314" t="s">
        <v>0</v>
      </c>
      <c r="AT2006" s="323"/>
    </row>
    <row r="2007" spans="1:46" x14ac:dyDescent="0.2">
      <c r="A2007" s="50" t="s">
        <v>2311</v>
      </c>
      <c r="B2007" s="50" t="s">
        <v>310</v>
      </c>
      <c r="C2007" s="50" t="s">
        <v>295</v>
      </c>
      <c r="D2007" s="50" t="s">
        <v>438</v>
      </c>
      <c r="E2007" s="50" t="s">
        <v>297</v>
      </c>
      <c r="F2007" s="50" t="s">
        <v>452</v>
      </c>
      <c r="G2007" s="50" t="s">
        <v>463</v>
      </c>
      <c r="H2007" s="50" t="s">
        <v>464</v>
      </c>
      <c r="I2007" s="50" t="s">
        <v>465</v>
      </c>
      <c r="J2007" s="50" t="s">
        <v>551</v>
      </c>
      <c r="K2007" s="50" t="s">
        <v>182</v>
      </c>
      <c r="L2007" s="50">
        <v>4.8046532356990586</v>
      </c>
      <c r="M2007" s="308">
        <v>2.6</v>
      </c>
      <c r="N2007" s="50">
        <v>4.2984534746922032</v>
      </c>
      <c r="O2007" s="50" t="s">
        <v>552</v>
      </c>
      <c r="Q2007" s="50" t="s">
        <v>300</v>
      </c>
      <c r="R2007" s="50" t="s">
        <v>464</v>
      </c>
      <c r="T2007" s="308">
        <v>2.11</v>
      </c>
      <c r="U2007" s="50">
        <v>30</v>
      </c>
      <c r="V2007" s="310">
        <v>45200</v>
      </c>
      <c r="W2007" s="310">
        <v>45930</v>
      </c>
      <c r="X2007" s="50" t="s">
        <v>3396</v>
      </c>
      <c r="AD2007" s="50" t="s">
        <v>360</v>
      </c>
      <c r="AG2007" s="50">
        <v>7.5816531455406833E-4</v>
      </c>
      <c r="AH2007" s="50">
        <v>7.9277501681590068E-4</v>
      </c>
      <c r="AI2007" s="50">
        <v>1.8184508305867551</v>
      </c>
      <c r="AJ2007" s="50" t="s">
        <v>181</v>
      </c>
      <c r="AK2007" s="50">
        <v>3.425691671465922</v>
      </c>
      <c r="AL2007" s="50">
        <v>1.4917416723232197E-3</v>
      </c>
      <c r="AN2007" s="323">
        <v>20</v>
      </c>
      <c r="AO2007" s="313" t="s">
        <v>305</v>
      </c>
      <c r="AP2007" s="313" t="s">
        <v>0</v>
      </c>
      <c r="AQ2007" s="313" t="s">
        <v>386</v>
      </c>
      <c r="AR2007" s="314" t="s">
        <v>0</v>
      </c>
      <c r="AT2007" s="323"/>
    </row>
    <row r="2008" spans="1:46" x14ac:dyDescent="0.2">
      <c r="A2008" s="50" t="s">
        <v>2312</v>
      </c>
      <c r="B2008" s="50" t="s">
        <v>310</v>
      </c>
      <c r="C2008" s="50" t="s">
        <v>295</v>
      </c>
      <c r="D2008" s="50" t="s">
        <v>438</v>
      </c>
      <c r="E2008" s="50" t="s">
        <v>297</v>
      </c>
      <c r="F2008" s="50" t="s">
        <v>452</v>
      </c>
      <c r="G2008" s="50" t="s">
        <v>463</v>
      </c>
      <c r="H2008" s="50" t="s">
        <v>464</v>
      </c>
      <c r="I2008" s="50" t="s">
        <v>465</v>
      </c>
      <c r="J2008" s="50" t="s">
        <v>551</v>
      </c>
      <c r="K2008" s="50" t="s">
        <v>474</v>
      </c>
      <c r="L2008" s="50">
        <v>6.4124154418501567</v>
      </c>
      <c r="M2008" s="308">
        <v>2.6</v>
      </c>
      <c r="N2008" s="50">
        <v>5.7368280466926072</v>
      </c>
      <c r="O2008" s="50" t="s">
        <v>553</v>
      </c>
      <c r="Q2008" s="50" t="s">
        <v>300</v>
      </c>
      <c r="R2008" s="50" t="s">
        <v>464</v>
      </c>
      <c r="T2008" s="308">
        <v>2.11</v>
      </c>
      <c r="U2008" s="50">
        <v>30</v>
      </c>
      <c r="V2008" s="310">
        <v>45200</v>
      </c>
      <c r="W2008" s="310">
        <v>45930</v>
      </c>
      <c r="X2008" s="50" t="s">
        <v>3396</v>
      </c>
      <c r="AD2008" s="50" t="s">
        <v>360</v>
      </c>
      <c r="AG2008" s="50">
        <v>1.0112717956868664E-3</v>
      </c>
      <c r="AH2008" s="50">
        <v>1.0574356270870104E-3</v>
      </c>
      <c r="AI2008" s="50">
        <v>2.4255238290574654</v>
      </c>
      <c r="AJ2008" s="50" t="s">
        <v>181</v>
      </c>
      <c r="AK2008" s="50">
        <v>-4.3546845721275433</v>
      </c>
      <c r="AL2008" s="50">
        <v>1.989745838687597E-3</v>
      </c>
      <c r="AN2008" s="323">
        <v>20</v>
      </c>
      <c r="AO2008" s="313" t="s">
        <v>305</v>
      </c>
      <c r="AP2008" s="313" t="s">
        <v>0</v>
      </c>
      <c r="AQ2008" s="313" t="s">
        <v>386</v>
      </c>
      <c r="AR2008" s="314" t="s">
        <v>0</v>
      </c>
      <c r="AT2008" s="323"/>
    </row>
    <row r="2009" spans="1:46" x14ac:dyDescent="0.2">
      <c r="A2009" s="306" t="s">
        <v>2313</v>
      </c>
      <c r="B2009" s="50" t="s">
        <v>294</v>
      </c>
      <c r="C2009" s="50" t="s">
        <v>295</v>
      </c>
      <c r="D2009" s="50" t="s">
        <v>438</v>
      </c>
      <c r="E2009" s="50" t="s">
        <v>297</v>
      </c>
      <c r="F2009" s="50" t="s">
        <v>452</v>
      </c>
      <c r="G2009" s="50" t="s">
        <v>463</v>
      </c>
      <c r="H2009" s="50" t="s">
        <v>479</v>
      </c>
      <c r="I2009" s="50" t="s">
        <v>465</v>
      </c>
      <c r="J2009" s="50" t="s">
        <v>551</v>
      </c>
      <c r="K2009" s="50" t="s">
        <v>182</v>
      </c>
      <c r="L2009" s="307">
        <v>1.4951149478829093</v>
      </c>
      <c r="M2009" s="308">
        <v>1.8</v>
      </c>
      <c r="N2009" s="307">
        <v>1.3440839467592591</v>
      </c>
      <c r="O2009" s="306" t="s">
        <v>554</v>
      </c>
      <c r="Q2009" s="50" t="s">
        <v>300</v>
      </c>
      <c r="R2009" s="50" t="s">
        <v>479</v>
      </c>
      <c r="T2009" s="308">
        <v>2.11</v>
      </c>
      <c r="U2009" s="309">
        <v>30</v>
      </c>
      <c r="V2009" s="310">
        <v>45200</v>
      </c>
      <c r="W2009" s="310">
        <v>45930</v>
      </c>
      <c r="X2009" s="50" t="s">
        <v>3396</v>
      </c>
      <c r="AD2009" s="50" t="s">
        <v>360</v>
      </c>
      <c r="AF2009" s="306"/>
      <c r="AG2009" s="307">
        <v>1.8539250267106419E-4</v>
      </c>
      <c r="AH2009" s="307">
        <v>1.9324875764583686E-4</v>
      </c>
      <c r="AI2009" s="307">
        <v>0.49992550155123971</v>
      </c>
      <c r="AJ2009" s="306" t="s">
        <v>0</v>
      </c>
      <c r="AK2009" s="307">
        <v>78.137334067783755</v>
      </c>
      <c r="AL2009" s="307">
        <v>4.6422929393028997E-4</v>
      </c>
      <c r="AN2009" s="312">
        <v>20</v>
      </c>
      <c r="AO2009" s="313" t="s">
        <v>305</v>
      </c>
      <c r="AP2009" s="313" t="s">
        <v>0</v>
      </c>
      <c r="AQ2009" s="313" t="s">
        <v>386</v>
      </c>
      <c r="AR2009" s="314" t="s">
        <v>0</v>
      </c>
      <c r="AS2009" s="314"/>
      <c r="AT2009" s="323"/>
    </row>
    <row r="2010" spans="1:46" x14ac:dyDescent="0.2">
      <c r="A2010" s="50" t="s">
        <v>2314</v>
      </c>
      <c r="B2010" s="50" t="s">
        <v>294</v>
      </c>
      <c r="C2010" s="50" t="s">
        <v>295</v>
      </c>
      <c r="D2010" s="50" t="s">
        <v>438</v>
      </c>
      <c r="E2010" s="50" t="s">
        <v>297</v>
      </c>
      <c r="F2010" s="50" t="s">
        <v>452</v>
      </c>
      <c r="G2010" s="50" t="s">
        <v>463</v>
      </c>
      <c r="H2010" s="50" t="s">
        <v>479</v>
      </c>
      <c r="I2010" s="50" t="s">
        <v>465</v>
      </c>
      <c r="J2010" s="50" t="s">
        <v>551</v>
      </c>
      <c r="K2010" s="50" t="s">
        <v>474</v>
      </c>
      <c r="L2010" s="50">
        <v>1.9843691166456257</v>
      </c>
      <c r="M2010" s="308">
        <v>1.8</v>
      </c>
      <c r="N2010" s="50">
        <v>1.7839154627575278</v>
      </c>
      <c r="O2010" s="50" t="s">
        <v>555</v>
      </c>
      <c r="Q2010" s="50" t="s">
        <v>300</v>
      </c>
      <c r="R2010" s="50" t="s">
        <v>479</v>
      </c>
      <c r="T2010" s="308">
        <v>2.11</v>
      </c>
      <c r="U2010" s="50">
        <v>30</v>
      </c>
      <c r="V2010" s="310">
        <v>45200</v>
      </c>
      <c r="W2010" s="310">
        <v>45930</v>
      </c>
      <c r="X2010" s="50" t="s">
        <v>3396</v>
      </c>
      <c r="AD2010" s="50" t="s">
        <v>360</v>
      </c>
      <c r="AG2010" s="50">
        <v>2.46072767540877E-4</v>
      </c>
      <c r="AH2010" s="50">
        <v>2.5650042980497151E-4</v>
      </c>
      <c r="AI2010" s="50">
        <v>0.66355462037880508</v>
      </c>
      <c r="AJ2010" s="50" t="s">
        <v>0</v>
      </c>
      <c r="AK2010" s="50">
        <v>53.504735898066258</v>
      </c>
      <c r="AL2010" s="50">
        <v>6.1617479393789529E-4</v>
      </c>
      <c r="AN2010" s="323">
        <v>20</v>
      </c>
      <c r="AO2010" s="313" t="s">
        <v>305</v>
      </c>
      <c r="AP2010" s="313" t="s">
        <v>0</v>
      </c>
      <c r="AQ2010" s="313" t="s">
        <v>386</v>
      </c>
      <c r="AR2010" s="314" t="s">
        <v>0</v>
      </c>
      <c r="AT2010" s="323"/>
    </row>
    <row r="2011" spans="1:46" x14ac:dyDescent="0.2">
      <c r="A2011" s="306" t="s">
        <v>2315</v>
      </c>
      <c r="B2011" s="50" t="s">
        <v>308</v>
      </c>
      <c r="C2011" s="50" t="s">
        <v>295</v>
      </c>
      <c r="D2011" s="50" t="s">
        <v>438</v>
      </c>
      <c r="E2011" s="50" t="s">
        <v>297</v>
      </c>
      <c r="F2011" s="50" t="s">
        <v>452</v>
      </c>
      <c r="G2011" s="50" t="s">
        <v>463</v>
      </c>
      <c r="H2011" s="50" t="s">
        <v>479</v>
      </c>
      <c r="I2011" s="50" t="s">
        <v>465</v>
      </c>
      <c r="J2011" s="50" t="s">
        <v>551</v>
      </c>
      <c r="K2011" s="50" t="s">
        <v>182</v>
      </c>
      <c r="L2011" s="307">
        <v>2.083251981915391</v>
      </c>
      <c r="M2011" s="308">
        <v>2.1</v>
      </c>
      <c r="N2011" s="307">
        <v>1.8728095454545453</v>
      </c>
      <c r="O2011" s="306" t="s">
        <v>554</v>
      </c>
      <c r="Q2011" s="50" t="s">
        <v>300</v>
      </c>
      <c r="R2011" s="50" t="s">
        <v>479</v>
      </c>
      <c r="T2011" s="308">
        <v>2.11</v>
      </c>
      <c r="U2011" s="309">
        <v>30</v>
      </c>
      <c r="V2011" s="310">
        <v>45200</v>
      </c>
      <c r="W2011" s="310">
        <v>45930</v>
      </c>
      <c r="X2011" s="50" t="s">
        <v>3396</v>
      </c>
      <c r="AD2011" s="50" t="s">
        <v>360</v>
      </c>
      <c r="AF2011" s="306"/>
      <c r="AG2011" s="307">
        <v>2.5800930396820528E-4</v>
      </c>
      <c r="AH2011" s="307">
        <v>2.6894279290995751E-4</v>
      </c>
      <c r="AI2011" s="307">
        <v>0.69574243204454678</v>
      </c>
      <c r="AJ2011" s="306" t="s">
        <v>0</v>
      </c>
      <c r="AK2011" s="307">
        <v>50.022983509465831</v>
      </c>
      <c r="AL2011" s="307">
        <v>6.4606429754669845E-4</v>
      </c>
      <c r="AN2011" s="312">
        <v>20</v>
      </c>
      <c r="AO2011" s="313" t="s">
        <v>305</v>
      </c>
      <c r="AP2011" s="313" t="s">
        <v>0</v>
      </c>
      <c r="AQ2011" s="313" t="s">
        <v>386</v>
      </c>
      <c r="AR2011" s="314" t="s">
        <v>0</v>
      </c>
      <c r="AS2011" s="314"/>
      <c r="AT2011" s="323"/>
    </row>
    <row r="2012" spans="1:46" x14ac:dyDescent="0.2">
      <c r="A2012" s="50" t="s">
        <v>2316</v>
      </c>
      <c r="B2012" s="50" t="s">
        <v>308</v>
      </c>
      <c r="C2012" s="50" t="s">
        <v>295</v>
      </c>
      <c r="D2012" s="50" t="s">
        <v>438</v>
      </c>
      <c r="E2012" s="50" t="s">
        <v>297</v>
      </c>
      <c r="F2012" s="50" t="s">
        <v>452</v>
      </c>
      <c r="G2012" s="50" t="s">
        <v>463</v>
      </c>
      <c r="H2012" s="50" t="s">
        <v>479</v>
      </c>
      <c r="I2012" s="50" t="s">
        <v>465</v>
      </c>
      <c r="J2012" s="50" t="s">
        <v>551</v>
      </c>
      <c r="K2012" s="50" t="s">
        <v>474</v>
      </c>
      <c r="L2012" s="50">
        <v>2.8424450518351683</v>
      </c>
      <c r="M2012" s="308">
        <v>2.1</v>
      </c>
      <c r="N2012" s="50">
        <v>2.5553117297949339</v>
      </c>
      <c r="O2012" s="50" t="s">
        <v>555</v>
      </c>
      <c r="Q2012" s="50" t="s">
        <v>300</v>
      </c>
      <c r="R2012" s="50" t="s">
        <v>479</v>
      </c>
      <c r="T2012" s="308">
        <v>2.11</v>
      </c>
      <c r="U2012" s="50">
        <v>30</v>
      </c>
      <c r="V2012" s="310">
        <v>45200</v>
      </c>
      <c r="W2012" s="310">
        <v>45930</v>
      </c>
      <c r="X2012" s="50" t="s">
        <v>3396</v>
      </c>
      <c r="AD2012" s="50" t="s">
        <v>360</v>
      </c>
      <c r="AG2012" s="50">
        <v>3.5231571678159867E-4</v>
      </c>
      <c r="AH2012" s="50">
        <v>3.6724556595444795E-4</v>
      </c>
      <c r="AI2012" s="50">
        <v>0.95004711020558263</v>
      </c>
      <c r="AJ2012" s="50" t="s">
        <v>0</v>
      </c>
      <c r="AK2012" s="50">
        <v>30.810110315769382</v>
      </c>
      <c r="AL2012" s="50">
        <v>8.8221084502136671E-4</v>
      </c>
      <c r="AN2012" s="323">
        <v>20</v>
      </c>
      <c r="AO2012" s="313" t="s">
        <v>305</v>
      </c>
      <c r="AP2012" s="313" t="s">
        <v>0</v>
      </c>
      <c r="AQ2012" s="313" t="s">
        <v>386</v>
      </c>
      <c r="AR2012" s="314" t="s">
        <v>0</v>
      </c>
      <c r="AT2012" s="323"/>
    </row>
    <row r="2013" spans="1:46" x14ac:dyDescent="0.2">
      <c r="A2013" s="306" t="s">
        <v>2317</v>
      </c>
      <c r="B2013" s="50" t="s">
        <v>310</v>
      </c>
      <c r="C2013" s="50" t="s">
        <v>295</v>
      </c>
      <c r="D2013" s="50" t="s">
        <v>438</v>
      </c>
      <c r="E2013" s="50" t="s">
        <v>297</v>
      </c>
      <c r="F2013" s="50" t="s">
        <v>452</v>
      </c>
      <c r="G2013" s="50" t="s">
        <v>463</v>
      </c>
      <c r="H2013" s="50" t="s">
        <v>479</v>
      </c>
      <c r="I2013" s="50" t="s">
        <v>465</v>
      </c>
      <c r="J2013" s="50" t="s">
        <v>551</v>
      </c>
      <c r="K2013" s="50" t="s">
        <v>182</v>
      </c>
      <c r="L2013" s="307">
        <v>2.2042186052180259</v>
      </c>
      <c r="M2013" s="308">
        <v>2.6</v>
      </c>
      <c r="N2013" s="307">
        <v>1.9815565663474695</v>
      </c>
      <c r="O2013" s="306" t="s">
        <v>554</v>
      </c>
      <c r="Q2013" s="50" t="s">
        <v>300</v>
      </c>
      <c r="R2013" s="50" t="s">
        <v>479</v>
      </c>
      <c r="T2013" s="308">
        <v>2.11</v>
      </c>
      <c r="U2013" s="309">
        <v>30</v>
      </c>
      <c r="V2013" s="310">
        <v>45200</v>
      </c>
      <c r="W2013" s="310">
        <v>45930</v>
      </c>
      <c r="X2013" s="50" t="s">
        <v>3396</v>
      </c>
      <c r="AD2013" s="50" t="s">
        <v>360</v>
      </c>
      <c r="AF2013" s="306"/>
      <c r="AG2013" s="307">
        <v>2.7353057373355103E-4</v>
      </c>
      <c r="AH2013" s="307">
        <v>2.8512179721716408E-4</v>
      </c>
      <c r="AI2013" s="307">
        <v>0.73759675981054018</v>
      </c>
      <c r="AJ2013" s="306" t="s">
        <v>0</v>
      </c>
      <c r="AK2013" s="307">
        <v>45.950076646856303</v>
      </c>
      <c r="AL2013" s="307">
        <v>6.8493009848392603E-4</v>
      </c>
      <c r="AN2013" s="312">
        <v>20</v>
      </c>
      <c r="AO2013" s="313" t="s">
        <v>305</v>
      </c>
      <c r="AP2013" s="313" t="s">
        <v>0</v>
      </c>
      <c r="AQ2013" s="313" t="s">
        <v>386</v>
      </c>
      <c r="AR2013" s="314" t="s">
        <v>0</v>
      </c>
      <c r="AS2013" s="314"/>
      <c r="AT2013" s="323"/>
    </row>
    <row r="2014" spans="1:46" x14ac:dyDescent="0.2">
      <c r="A2014" s="50" t="s">
        <v>2318</v>
      </c>
      <c r="B2014" s="50" t="s">
        <v>310</v>
      </c>
      <c r="C2014" s="50" t="s">
        <v>295</v>
      </c>
      <c r="D2014" s="50" t="s">
        <v>438</v>
      </c>
      <c r="E2014" s="50" t="s">
        <v>297</v>
      </c>
      <c r="F2014" s="50" t="s">
        <v>452</v>
      </c>
      <c r="G2014" s="50" t="s">
        <v>463</v>
      </c>
      <c r="H2014" s="50" t="s">
        <v>479</v>
      </c>
      <c r="I2014" s="50" t="s">
        <v>465</v>
      </c>
      <c r="J2014" s="50" t="s">
        <v>551</v>
      </c>
      <c r="K2014" s="50" t="s">
        <v>474</v>
      </c>
      <c r="L2014" s="50">
        <v>2.956893796412333</v>
      </c>
      <c r="M2014" s="308">
        <v>2.6</v>
      </c>
      <c r="N2014" s="50">
        <v>2.6581992840466926</v>
      </c>
      <c r="O2014" s="50" t="s">
        <v>555</v>
      </c>
      <c r="Q2014" s="50" t="s">
        <v>300</v>
      </c>
      <c r="R2014" s="50" t="s">
        <v>479</v>
      </c>
      <c r="T2014" s="308">
        <v>2.11</v>
      </c>
      <c r="U2014" s="50">
        <v>30</v>
      </c>
      <c r="V2014" s="310">
        <v>45200</v>
      </c>
      <c r="W2014" s="310">
        <v>45930</v>
      </c>
      <c r="X2014" s="50" t="s">
        <v>3396</v>
      </c>
      <c r="AD2014" s="50" t="s">
        <v>360</v>
      </c>
      <c r="AG2014" s="50">
        <v>3.6671723331546414E-4</v>
      </c>
      <c r="AH2014" s="50">
        <v>3.8225736599106211E-4</v>
      </c>
      <c r="AI2014" s="50">
        <v>0.98888193509095201</v>
      </c>
      <c r="AJ2014" s="50" t="s">
        <v>0</v>
      </c>
      <c r="AK2014" s="50">
        <v>28.745855217942132</v>
      </c>
      <c r="AL2014" s="50">
        <v>9.1827274480543578E-4</v>
      </c>
      <c r="AN2014" s="323">
        <v>20</v>
      </c>
      <c r="AO2014" s="313" t="s">
        <v>305</v>
      </c>
      <c r="AP2014" s="313" t="s">
        <v>0</v>
      </c>
      <c r="AQ2014" s="313" t="s">
        <v>386</v>
      </c>
      <c r="AR2014" s="314" t="s">
        <v>0</v>
      </c>
      <c r="AT2014" s="323"/>
    </row>
    <row r="2015" spans="1:46" x14ac:dyDescent="0.2">
      <c r="A2015" s="306" t="s">
        <v>2319</v>
      </c>
      <c r="B2015" s="50" t="s">
        <v>294</v>
      </c>
      <c r="C2015" s="50" t="s">
        <v>295</v>
      </c>
      <c r="D2015" s="50" t="s">
        <v>438</v>
      </c>
      <c r="E2015" s="50" t="s">
        <v>297</v>
      </c>
      <c r="F2015" s="50" t="s">
        <v>452</v>
      </c>
      <c r="G2015" s="50" t="s">
        <v>463</v>
      </c>
      <c r="H2015" s="50" t="s">
        <v>488</v>
      </c>
      <c r="I2015" s="50" t="s">
        <v>465</v>
      </c>
      <c r="J2015" s="50" t="s">
        <v>551</v>
      </c>
      <c r="K2015" s="50" t="s">
        <v>182</v>
      </c>
      <c r="L2015" s="307">
        <v>4.8939605927783179</v>
      </c>
      <c r="M2015" s="308">
        <v>1.8</v>
      </c>
      <c r="N2015" s="307">
        <v>4.3959451435185173</v>
      </c>
      <c r="O2015" s="306" t="s">
        <v>556</v>
      </c>
      <c r="Q2015" s="50" t="s">
        <v>300</v>
      </c>
      <c r="R2015" s="50" t="s">
        <v>488</v>
      </c>
      <c r="T2015" s="308">
        <v>2.11</v>
      </c>
      <c r="U2015" s="309">
        <v>30</v>
      </c>
      <c r="V2015" s="310">
        <v>45200</v>
      </c>
      <c r="W2015" s="310">
        <v>45930</v>
      </c>
      <c r="X2015" s="50" t="s">
        <v>3396</v>
      </c>
      <c r="AD2015" s="50" t="s">
        <v>360</v>
      </c>
      <c r="AF2015" s="306"/>
      <c r="AG2015" s="307">
        <v>6.063425381477159E-4</v>
      </c>
      <c r="AH2015" s="307">
        <v>6.320371132416783E-4</v>
      </c>
      <c r="AI2015" s="307">
        <v>1.6350504638969967</v>
      </c>
      <c r="AJ2015" s="306" t="s">
        <v>181</v>
      </c>
      <c r="AK2015" s="307">
        <v>8.7885547044750432</v>
      </c>
      <c r="AL2015" s="307">
        <v>1.518302867207301E-3</v>
      </c>
      <c r="AN2015" s="312">
        <v>20</v>
      </c>
      <c r="AO2015" s="313" t="s">
        <v>305</v>
      </c>
      <c r="AP2015" s="313" t="s">
        <v>0</v>
      </c>
      <c r="AQ2015" s="313" t="s">
        <v>386</v>
      </c>
      <c r="AR2015" s="314" t="s">
        <v>0</v>
      </c>
      <c r="AS2015" s="314"/>
      <c r="AT2015" s="323"/>
    </row>
    <row r="2016" spans="1:46" x14ac:dyDescent="0.2">
      <c r="A2016" s="50" t="s">
        <v>2320</v>
      </c>
      <c r="B2016" s="50" t="s">
        <v>294</v>
      </c>
      <c r="C2016" s="50" t="s">
        <v>295</v>
      </c>
      <c r="D2016" s="50" t="s">
        <v>438</v>
      </c>
      <c r="E2016" s="50" t="s">
        <v>297</v>
      </c>
      <c r="F2016" s="50" t="s">
        <v>452</v>
      </c>
      <c r="G2016" s="50" t="s">
        <v>463</v>
      </c>
      <c r="H2016" s="50" t="s">
        <v>488</v>
      </c>
      <c r="I2016" s="50" t="s">
        <v>465</v>
      </c>
      <c r="J2016" s="50" t="s">
        <v>551</v>
      </c>
      <c r="K2016" s="50" t="s">
        <v>474</v>
      </c>
      <c r="L2016" s="50">
        <v>6.505371209489101</v>
      </c>
      <c r="M2016" s="308">
        <v>1.8</v>
      </c>
      <c r="N2016" s="50">
        <v>5.8433766339144224</v>
      </c>
      <c r="O2016" s="50" t="s">
        <v>557</v>
      </c>
      <c r="Q2016" s="50" t="s">
        <v>300</v>
      </c>
      <c r="R2016" s="50" t="s">
        <v>488</v>
      </c>
      <c r="T2016" s="308">
        <v>2.11</v>
      </c>
      <c r="U2016" s="50">
        <v>30</v>
      </c>
      <c r="V2016" s="310">
        <v>45200</v>
      </c>
      <c r="W2016" s="310">
        <v>45930</v>
      </c>
      <c r="X2016" s="50" t="s">
        <v>3396</v>
      </c>
      <c r="AD2016" s="50" t="s">
        <v>360</v>
      </c>
      <c r="AG2016" s="50">
        <v>8.0603363225988057E-4</v>
      </c>
      <c r="AH2016" s="50">
        <v>8.401903842430562E-4</v>
      </c>
      <c r="AI2016" s="50">
        <v>2.1735332447053768</v>
      </c>
      <c r="AJ2016" s="50" t="s">
        <v>181</v>
      </c>
      <c r="AK2016" s="50">
        <v>1.2218641925235332</v>
      </c>
      <c r="AL2016" s="50">
        <v>2.0183363328989319E-3</v>
      </c>
      <c r="AN2016" s="323">
        <v>20</v>
      </c>
      <c r="AO2016" s="313" t="s">
        <v>305</v>
      </c>
      <c r="AP2016" s="313" t="s">
        <v>0</v>
      </c>
      <c r="AQ2016" s="313" t="s">
        <v>386</v>
      </c>
      <c r="AR2016" s="314" t="s">
        <v>0</v>
      </c>
      <c r="AT2016" s="323"/>
    </row>
    <row r="2017" spans="1:46" x14ac:dyDescent="0.2">
      <c r="A2017" s="306" t="s">
        <v>2321</v>
      </c>
      <c r="B2017" s="50" t="s">
        <v>308</v>
      </c>
      <c r="C2017" s="50" t="s">
        <v>295</v>
      </c>
      <c r="D2017" s="50" t="s">
        <v>438</v>
      </c>
      <c r="E2017" s="50" t="s">
        <v>297</v>
      </c>
      <c r="F2017" s="50" t="s">
        <v>452</v>
      </c>
      <c r="G2017" s="50" t="s">
        <v>463</v>
      </c>
      <c r="H2017" s="50" t="s">
        <v>488</v>
      </c>
      <c r="I2017" s="50" t="s">
        <v>465</v>
      </c>
      <c r="J2017" s="50" t="s">
        <v>551</v>
      </c>
      <c r="K2017" s="50" t="s">
        <v>182</v>
      </c>
      <c r="L2017" s="307">
        <v>6.5578846728183917</v>
      </c>
      <c r="M2017" s="308">
        <v>2.1</v>
      </c>
      <c r="N2017" s="307">
        <v>5.8905462626262626</v>
      </c>
      <c r="O2017" s="306" t="s">
        <v>556</v>
      </c>
      <c r="Q2017" s="50" t="s">
        <v>300</v>
      </c>
      <c r="R2017" s="50" t="s">
        <v>488</v>
      </c>
      <c r="T2017" s="308">
        <v>2.11</v>
      </c>
      <c r="U2017" s="309">
        <v>30</v>
      </c>
      <c r="V2017" s="310">
        <v>45200</v>
      </c>
      <c r="W2017" s="310">
        <v>45930</v>
      </c>
      <c r="X2017" s="50" t="s">
        <v>3396</v>
      </c>
      <c r="AD2017" s="50" t="s">
        <v>360</v>
      </c>
      <c r="AF2017" s="306"/>
      <c r="AG2017" s="307">
        <v>8.1151644325042353E-4</v>
      </c>
      <c r="AH2017" s="307">
        <v>8.4590553667405447E-4</v>
      </c>
      <c r="AI2017" s="307">
        <v>2.1883180768580619</v>
      </c>
      <c r="AJ2017" s="306" t="s">
        <v>181</v>
      </c>
      <c r="AK2017" s="307">
        <v>1.0666357634030936</v>
      </c>
      <c r="AL2017" s="307">
        <v>2.0320654828819232E-3</v>
      </c>
      <c r="AN2017" s="312">
        <v>20</v>
      </c>
      <c r="AO2017" s="313" t="s">
        <v>305</v>
      </c>
      <c r="AP2017" s="313" t="s">
        <v>0</v>
      </c>
      <c r="AQ2017" s="313" t="s">
        <v>386</v>
      </c>
      <c r="AR2017" s="314" t="s">
        <v>0</v>
      </c>
      <c r="AS2017" s="314"/>
      <c r="AT2017" s="323"/>
    </row>
    <row r="2018" spans="1:46" x14ac:dyDescent="0.2">
      <c r="A2018" s="50" t="s">
        <v>2322</v>
      </c>
      <c r="B2018" s="50" t="s">
        <v>308</v>
      </c>
      <c r="C2018" s="50" t="s">
        <v>295</v>
      </c>
      <c r="D2018" s="50" t="s">
        <v>438</v>
      </c>
      <c r="E2018" s="50" t="s">
        <v>297</v>
      </c>
      <c r="F2018" s="50" t="s">
        <v>452</v>
      </c>
      <c r="G2018" s="50" t="s">
        <v>463</v>
      </c>
      <c r="H2018" s="50" t="s">
        <v>488</v>
      </c>
      <c r="I2018" s="50" t="s">
        <v>465</v>
      </c>
      <c r="J2018" s="50" t="s">
        <v>551</v>
      </c>
      <c r="K2018" s="50" t="s">
        <v>474</v>
      </c>
      <c r="L2018" s="50">
        <v>8.9061708746238857</v>
      </c>
      <c r="M2018" s="308">
        <v>2.1</v>
      </c>
      <c r="N2018" s="50">
        <v>7.9998679722557302</v>
      </c>
      <c r="O2018" s="50" t="s">
        <v>557</v>
      </c>
      <c r="Q2018" s="50" t="s">
        <v>300</v>
      </c>
      <c r="R2018" s="50" t="s">
        <v>488</v>
      </c>
      <c r="T2018" s="308">
        <v>2.11</v>
      </c>
      <c r="U2018" s="50">
        <v>30</v>
      </c>
      <c r="V2018" s="310">
        <v>45200</v>
      </c>
      <c r="W2018" s="310">
        <v>45930</v>
      </c>
      <c r="X2018" s="50" t="s">
        <v>3396</v>
      </c>
      <c r="AD2018" s="50" t="s">
        <v>360</v>
      </c>
      <c r="AG2018" s="50">
        <v>1.1029884087878456E-3</v>
      </c>
      <c r="AH2018" s="50">
        <v>1.1497290161414818E-3</v>
      </c>
      <c r="AI2018" s="50">
        <v>2.9742952143367956</v>
      </c>
      <c r="AJ2018" s="50" t="s">
        <v>181</v>
      </c>
      <c r="AK2018" s="50">
        <v>-4.9637763488243589</v>
      </c>
      <c r="AL2018" s="50">
        <v>2.7619214523112107E-3</v>
      </c>
      <c r="AN2018" s="323">
        <v>20</v>
      </c>
      <c r="AO2018" s="313" t="s">
        <v>305</v>
      </c>
      <c r="AP2018" s="313" t="s">
        <v>0</v>
      </c>
      <c r="AQ2018" s="313" t="s">
        <v>386</v>
      </c>
      <c r="AR2018" s="314" t="s">
        <v>0</v>
      </c>
      <c r="AT2018" s="323"/>
    </row>
    <row r="2019" spans="1:46" x14ac:dyDescent="0.2">
      <c r="A2019" s="306" t="s">
        <v>2323</v>
      </c>
      <c r="B2019" s="50" t="s">
        <v>310</v>
      </c>
      <c r="C2019" s="50" t="s">
        <v>295</v>
      </c>
      <c r="D2019" s="50" t="s">
        <v>438</v>
      </c>
      <c r="E2019" s="50" t="s">
        <v>297</v>
      </c>
      <c r="F2019" s="50" t="s">
        <v>452</v>
      </c>
      <c r="G2019" s="50" t="s">
        <v>463</v>
      </c>
      <c r="H2019" s="50" t="s">
        <v>488</v>
      </c>
      <c r="I2019" s="50" t="s">
        <v>465</v>
      </c>
      <c r="J2019" s="50" t="s">
        <v>551</v>
      </c>
      <c r="K2019" s="50" t="s">
        <v>182</v>
      </c>
      <c r="L2019" s="307">
        <v>7.6702542614554776</v>
      </c>
      <c r="M2019" s="308">
        <v>2.6</v>
      </c>
      <c r="N2019" s="307">
        <v>6.8897197537619705</v>
      </c>
      <c r="O2019" s="306" t="s">
        <v>556</v>
      </c>
      <c r="Q2019" s="50" t="s">
        <v>300</v>
      </c>
      <c r="R2019" s="50" t="s">
        <v>488</v>
      </c>
      <c r="T2019" s="308">
        <v>2.11</v>
      </c>
      <c r="U2019" s="309">
        <v>30</v>
      </c>
      <c r="V2019" s="310">
        <v>45200</v>
      </c>
      <c r="W2019" s="310">
        <v>45930</v>
      </c>
      <c r="X2019" s="50" t="s">
        <v>3396</v>
      </c>
      <c r="AD2019" s="50" t="s">
        <v>360</v>
      </c>
      <c r="AF2019" s="306"/>
      <c r="AG2019" s="307">
        <v>9.5104476405819276E-4</v>
      </c>
      <c r="AH2019" s="307">
        <v>9.9134655647813976E-4</v>
      </c>
      <c r="AI2019" s="307">
        <v>2.5645671956489555</v>
      </c>
      <c r="AJ2019" s="306" t="s">
        <v>181</v>
      </c>
      <c r="AK2019" s="307">
        <v>-2.2813419624905751</v>
      </c>
      <c r="AL2019" s="307">
        <v>2.3814492654979573E-3</v>
      </c>
      <c r="AN2019" s="312">
        <v>20</v>
      </c>
      <c r="AO2019" s="313" t="s">
        <v>305</v>
      </c>
      <c r="AP2019" s="313" t="s">
        <v>0</v>
      </c>
      <c r="AQ2019" s="313" t="s">
        <v>386</v>
      </c>
      <c r="AR2019" s="314" t="s">
        <v>0</v>
      </c>
      <c r="AS2019" s="314"/>
      <c r="AT2019" s="323"/>
    </row>
    <row r="2020" spans="1:46" x14ac:dyDescent="0.2">
      <c r="A2020" s="50" t="s">
        <v>2324</v>
      </c>
      <c r="B2020" s="50" t="s">
        <v>310</v>
      </c>
      <c r="C2020" s="50" t="s">
        <v>295</v>
      </c>
      <c r="D2020" s="50" t="s">
        <v>438</v>
      </c>
      <c r="E2020" s="50" t="s">
        <v>297</v>
      </c>
      <c r="F2020" s="50" t="s">
        <v>452</v>
      </c>
      <c r="G2020" s="50" t="s">
        <v>463</v>
      </c>
      <c r="H2020" s="50" t="s">
        <v>488</v>
      </c>
      <c r="I2020" s="50" t="s">
        <v>465</v>
      </c>
      <c r="J2020" s="50" t="s">
        <v>551</v>
      </c>
      <c r="K2020" s="50" t="s">
        <v>474</v>
      </c>
      <c r="L2020" s="50">
        <v>8.9988275407807325</v>
      </c>
      <c r="M2020" s="308">
        <v>2.6</v>
      </c>
      <c r="N2020" s="50">
        <v>8.0830957821011662</v>
      </c>
      <c r="O2020" s="50" t="s">
        <v>557</v>
      </c>
      <c r="Q2020" s="50" t="s">
        <v>300</v>
      </c>
      <c r="R2020" s="50" t="s">
        <v>488</v>
      </c>
      <c r="T2020" s="308">
        <v>2.11</v>
      </c>
      <c r="U2020" s="50">
        <v>30</v>
      </c>
      <c r="V2020" s="310">
        <v>45200</v>
      </c>
      <c r="W2020" s="310">
        <v>45930</v>
      </c>
      <c r="X2020" s="50" t="s">
        <v>3396</v>
      </c>
      <c r="AD2020" s="50" t="s">
        <v>360</v>
      </c>
      <c r="AG2020" s="50">
        <v>1.1151197502857991E-3</v>
      </c>
      <c r="AH2020" s="50">
        <v>1.1623744394422093E-3</v>
      </c>
      <c r="AI2020" s="50">
        <v>3.0070083332357518</v>
      </c>
      <c r="AJ2020" s="50" t="s">
        <v>181</v>
      </c>
      <c r="AK2020" s="50">
        <v>-5.1464327292720666</v>
      </c>
      <c r="AL2020" s="50">
        <v>2.7922987546124497E-3</v>
      </c>
      <c r="AN2020" s="323">
        <v>20</v>
      </c>
      <c r="AO2020" s="313" t="s">
        <v>305</v>
      </c>
      <c r="AP2020" s="313" t="s">
        <v>0</v>
      </c>
      <c r="AQ2020" s="313" t="s">
        <v>386</v>
      </c>
      <c r="AR2020" s="314" t="s">
        <v>0</v>
      </c>
      <c r="AT2020" s="323"/>
    </row>
    <row r="2021" spans="1:46" x14ac:dyDescent="0.2">
      <c r="A2021" s="306" t="s">
        <v>2325</v>
      </c>
      <c r="B2021" s="50" t="s">
        <v>294</v>
      </c>
      <c r="C2021" s="50" t="s">
        <v>295</v>
      </c>
      <c r="D2021" s="50" t="s">
        <v>438</v>
      </c>
      <c r="E2021" s="50" t="s">
        <v>297</v>
      </c>
      <c r="F2021" s="50" t="s">
        <v>452</v>
      </c>
      <c r="G2021" s="50" t="s">
        <v>463</v>
      </c>
      <c r="H2021" s="50" t="s">
        <v>497</v>
      </c>
      <c r="I2021" s="50" t="s">
        <v>465</v>
      </c>
      <c r="J2021" s="50" t="s">
        <v>551</v>
      </c>
      <c r="K2021" s="50" t="s">
        <v>182</v>
      </c>
      <c r="L2021" s="307">
        <v>6.1171256105314837</v>
      </c>
      <c r="M2021" s="308">
        <v>1.8</v>
      </c>
      <c r="N2021" s="307">
        <v>5.5186505578703704</v>
      </c>
      <c r="O2021" s="306" t="s">
        <v>558</v>
      </c>
      <c r="Q2021" s="50" t="s">
        <v>300</v>
      </c>
      <c r="R2021" s="50" t="s">
        <v>497</v>
      </c>
      <c r="T2021" s="308">
        <v>2.11</v>
      </c>
      <c r="U2021" s="309">
        <v>30</v>
      </c>
      <c r="V2021" s="310">
        <v>45200</v>
      </c>
      <c r="W2021" s="310">
        <v>45930</v>
      </c>
      <c r="X2021" s="50" t="s">
        <v>3396</v>
      </c>
      <c r="AD2021" s="50" t="s">
        <v>360</v>
      </c>
      <c r="AF2021" s="306"/>
      <c r="AG2021" s="307">
        <v>7.7760951667284986E-4</v>
      </c>
      <c r="AH2021" s="307">
        <v>8.0901752501635448E-4</v>
      </c>
      <c r="AI2021" s="307">
        <v>2.074546308308804</v>
      </c>
      <c r="AJ2021" s="306" t="s">
        <v>181</v>
      </c>
      <c r="AK2021" s="307">
        <v>2.1261583003677194</v>
      </c>
      <c r="AL2021" s="307">
        <v>1.8977777155055773E-3</v>
      </c>
      <c r="AN2021" s="312">
        <v>20</v>
      </c>
      <c r="AO2021" s="313" t="s">
        <v>305</v>
      </c>
      <c r="AP2021" s="313" t="s">
        <v>0</v>
      </c>
      <c r="AQ2021" s="313" t="s">
        <v>386</v>
      </c>
      <c r="AR2021" s="314" t="s">
        <v>0</v>
      </c>
      <c r="AS2021" s="314"/>
      <c r="AT2021" s="323"/>
    </row>
    <row r="2022" spans="1:46" x14ac:dyDescent="0.2">
      <c r="A2022" s="50" t="s">
        <v>2326</v>
      </c>
      <c r="B2022" s="50" t="s">
        <v>294</v>
      </c>
      <c r="C2022" s="50" t="s">
        <v>295</v>
      </c>
      <c r="D2022" s="50" t="s">
        <v>438</v>
      </c>
      <c r="E2022" s="50" t="s">
        <v>297</v>
      </c>
      <c r="F2022" s="50" t="s">
        <v>452</v>
      </c>
      <c r="G2022" s="50" t="s">
        <v>463</v>
      </c>
      <c r="H2022" s="50" t="s">
        <v>497</v>
      </c>
      <c r="I2022" s="50" t="s">
        <v>465</v>
      </c>
      <c r="J2022" s="50" t="s">
        <v>551</v>
      </c>
      <c r="K2022" s="50" t="s">
        <v>474</v>
      </c>
      <c r="L2022" s="50">
        <v>8.1586131140237494</v>
      </c>
      <c r="M2022" s="308">
        <v>1.8</v>
      </c>
      <c r="N2022" s="50">
        <v>7.3604071061806664</v>
      </c>
      <c r="O2022" s="50" t="s">
        <v>559</v>
      </c>
      <c r="Q2022" s="50" t="s">
        <v>300</v>
      </c>
      <c r="R2022" s="50" t="s">
        <v>497</v>
      </c>
      <c r="T2022" s="308">
        <v>2.11</v>
      </c>
      <c r="U2022" s="50">
        <v>30</v>
      </c>
      <c r="V2022" s="310">
        <v>45200</v>
      </c>
      <c r="W2022" s="310">
        <v>45930</v>
      </c>
      <c r="X2022" s="50" t="s">
        <v>3396</v>
      </c>
      <c r="AD2022" s="50" t="s">
        <v>360</v>
      </c>
      <c r="AG2022" s="50">
        <v>1.037179724631989E-3</v>
      </c>
      <c r="AH2022" s="50">
        <v>1.0790718938332314E-3</v>
      </c>
      <c r="AI2022" s="50">
        <v>2.7670409410553458</v>
      </c>
      <c r="AJ2022" s="50" t="s">
        <v>181</v>
      </c>
      <c r="AK2022" s="50">
        <v>-3.9890933596287277</v>
      </c>
      <c r="AL2022" s="50">
        <v>2.5312660482895086E-3</v>
      </c>
      <c r="AN2022" s="323">
        <v>20</v>
      </c>
      <c r="AO2022" s="313" t="s">
        <v>305</v>
      </c>
      <c r="AP2022" s="313" t="s">
        <v>0</v>
      </c>
      <c r="AQ2022" s="313" t="s">
        <v>386</v>
      </c>
      <c r="AR2022" s="314" t="s">
        <v>0</v>
      </c>
      <c r="AT2022" s="323"/>
    </row>
    <row r="2023" spans="1:46" x14ac:dyDescent="0.2">
      <c r="A2023" s="306" t="s">
        <v>2327</v>
      </c>
      <c r="B2023" s="50" t="s">
        <v>308</v>
      </c>
      <c r="C2023" s="50" t="s">
        <v>295</v>
      </c>
      <c r="D2023" s="50" t="s">
        <v>438</v>
      </c>
      <c r="E2023" s="50" t="s">
        <v>297</v>
      </c>
      <c r="F2023" s="50" t="s">
        <v>452</v>
      </c>
      <c r="G2023" s="50" t="s">
        <v>463</v>
      </c>
      <c r="H2023" s="50" t="s">
        <v>497</v>
      </c>
      <c r="I2023" s="50" t="s">
        <v>465</v>
      </c>
      <c r="J2023" s="50" t="s">
        <v>551</v>
      </c>
      <c r="K2023" s="50" t="s">
        <v>182</v>
      </c>
      <c r="L2023" s="307">
        <v>7.6648913391010582</v>
      </c>
      <c r="M2023" s="308">
        <v>2.1</v>
      </c>
      <c r="N2023" s="307">
        <v>6.9149890909090912</v>
      </c>
      <c r="O2023" s="306" t="s">
        <v>558</v>
      </c>
      <c r="Q2023" s="50" t="s">
        <v>300</v>
      </c>
      <c r="R2023" s="50" t="s">
        <v>497</v>
      </c>
      <c r="T2023" s="308">
        <v>2.11</v>
      </c>
      <c r="U2023" s="309">
        <v>30</v>
      </c>
      <c r="V2023" s="310">
        <v>45200</v>
      </c>
      <c r="W2023" s="310">
        <v>45930</v>
      </c>
      <c r="X2023" s="50" t="s">
        <v>3396</v>
      </c>
      <c r="AD2023" s="50" t="s">
        <v>360</v>
      </c>
      <c r="AF2023" s="306"/>
      <c r="AG2023" s="307">
        <v>9.7318666815912548E-4</v>
      </c>
      <c r="AH2023" s="307">
        <v>1.0124941281862494E-3</v>
      </c>
      <c r="AI2023" s="307">
        <v>2.5963170028617903</v>
      </c>
      <c r="AJ2023" s="306" t="s">
        <v>181</v>
      </c>
      <c r="AK2023" s="307">
        <v>-2.7844520304217633</v>
      </c>
      <c r="AL2023" s="307">
        <v>2.3750892089924361E-3</v>
      </c>
      <c r="AN2023" s="312">
        <v>20</v>
      </c>
      <c r="AO2023" s="313" t="s">
        <v>305</v>
      </c>
      <c r="AP2023" s="313" t="s">
        <v>0</v>
      </c>
      <c r="AQ2023" s="313" t="s">
        <v>386</v>
      </c>
      <c r="AR2023" s="314" t="s">
        <v>0</v>
      </c>
      <c r="AS2023" s="314"/>
      <c r="AT2023" s="323"/>
    </row>
    <row r="2024" spans="1:46" x14ac:dyDescent="0.2">
      <c r="A2024" s="50" t="s">
        <v>2328</v>
      </c>
      <c r="B2024" s="50" t="s">
        <v>308</v>
      </c>
      <c r="C2024" s="50" t="s">
        <v>295</v>
      </c>
      <c r="D2024" s="50" t="s">
        <v>438</v>
      </c>
      <c r="E2024" s="50" t="s">
        <v>297</v>
      </c>
      <c r="F2024" s="50" t="s">
        <v>452</v>
      </c>
      <c r="G2024" s="50" t="s">
        <v>463</v>
      </c>
      <c r="H2024" s="50" t="s">
        <v>497</v>
      </c>
      <c r="I2024" s="50" t="s">
        <v>465</v>
      </c>
      <c r="J2024" s="50" t="s">
        <v>551</v>
      </c>
      <c r="K2024" s="50" t="s">
        <v>474</v>
      </c>
      <c r="L2024" s="50">
        <v>10.428473209049242</v>
      </c>
      <c r="M2024" s="308">
        <v>2.1</v>
      </c>
      <c r="N2024" s="50">
        <v>9.408193186972257</v>
      </c>
      <c r="O2024" s="50" t="s">
        <v>559</v>
      </c>
      <c r="Q2024" s="50" t="s">
        <v>300</v>
      </c>
      <c r="R2024" s="50" t="s">
        <v>497</v>
      </c>
      <c r="T2024" s="308">
        <v>2.11</v>
      </c>
      <c r="U2024" s="50">
        <v>30</v>
      </c>
      <c r="V2024" s="310">
        <v>45200</v>
      </c>
      <c r="W2024" s="310">
        <v>45930</v>
      </c>
      <c r="X2024" s="50" t="s">
        <v>3396</v>
      </c>
      <c r="AD2024" s="50" t="s">
        <v>360</v>
      </c>
      <c r="AG2024" s="50">
        <v>1.3251262406241025E-3</v>
      </c>
      <c r="AH2024" s="50">
        <v>1.3786487029002793E-3</v>
      </c>
      <c r="AI2024" s="50">
        <v>3.5352393348941096</v>
      </c>
      <c r="AJ2024" s="50" t="s">
        <v>181</v>
      </c>
      <c r="AK2024" s="50">
        <v>-7.9699416792180413</v>
      </c>
      <c r="AL2024" s="50">
        <v>3.2340075523356886E-3</v>
      </c>
      <c r="AN2024" s="323">
        <v>20</v>
      </c>
      <c r="AO2024" s="313" t="s">
        <v>305</v>
      </c>
      <c r="AP2024" s="313" t="s">
        <v>0</v>
      </c>
      <c r="AQ2024" s="313" t="s">
        <v>386</v>
      </c>
      <c r="AR2024" s="314" t="s">
        <v>0</v>
      </c>
      <c r="AT2024" s="323"/>
    </row>
    <row r="2025" spans="1:46" x14ac:dyDescent="0.2">
      <c r="A2025" s="306" t="s">
        <v>2329</v>
      </c>
      <c r="B2025" s="50" t="s">
        <v>310</v>
      </c>
      <c r="C2025" s="50" t="s">
        <v>295</v>
      </c>
      <c r="D2025" s="50" t="s">
        <v>438</v>
      </c>
      <c r="E2025" s="50" t="s">
        <v>297</v>
      </c>
      <c r="F2025" s="50" t="s">
        <v>452</v>
      </c>
      <c r="G2025" s="50" t="s">
        <v>463</v>
      </c>
      <c r="H2025" s="50" t="s">
        <v>497</v>
      </c>
      <c r="I2025" s="50" t="s">
        <v>465</v>
      </c>
      <c r="J2025" s="50" t="s">
        <v>551</v>
      </c>
      <c r="K2025" s="50" t="s">
        <v>182</v>
      </c>
      <c r="L2025" s="307">
        <v>7.3665495521674593</v>
      </c>
      <c r="M2025" s="308">
        <v>2.6</v>
      </c>
      <c r="N2025" s="307">
        <v>6.6458358686730516</v>
      </c>
      <c r="O2025" s="306" t="s">
        <v>558</v>
      </c>
      <c r="Q2025" s="50" t="s">
        <v>300</v>
      </c>
      <c r="R2025" s="50" t="s">
        <v>497</v>
      </c>
      <c r="T2025" s="308">
        <v>2.11</v>
      </c>
      <c r="U2025" s="309">
        <v>30</v>
      </c>
      <c r="V2025" s="310">
        <v>45200</v>
      </c>
      <c r="W2025" s="310">
        <v>45930</v>
      </c>
      <c r="X2025" s="50" t="s">
        <v>3396</v>
      </c>
      <c r="AD2025" s="50" t="s">
        <v>360</v>
      </c>
      <c r="AF2025" s="306"/>
      <c r="AG2025" s="307">
        <v>9.371560473499797E-4</v>
      </c>
      <c r="AH2025" s="307">
        <v>9.7500821392360114E-4</v>
      </c>
      <c r="AI2025" s="307">
        <v>2.5001926759560349</v>
      </c>
      <c r="AJ2025" s="306" t="s">
        <v>181</v>
      </c>
      <c r="AK2025" s="307">
        <v>-2.0337998390193501</v>
      </c>
      <c r="AL2025" s="307">
        <v>2.2871554738961917E-3</v>
      </c>
      <c r="AN2025" s="312">
        <v>20</v>
      </c>
      <c r="AO2025" s="313" t="s">
        <v>305</v>
      </c>
      <c r="AP2025" s="313" t="s">
        <v>0</v>
      </c>
      <c r="AQ2025" s="313" t="s">
        <v>386</v>
      </c>
      <c r="AR2025" s="314" t="s">
        <v>0</v>
      </c>
      <c r="AS2025" s="314"/>
      <c r="AT2025" s="323"/>
    </row>
    <row r="2026" spans="1:46" x14ac:dyDescent="0.2">
      <c r="A2026" s="50" t="s">
        <v>2330</v>
      </c>
      <c r="B2026" s="50" t="s">
        <v>310</v>
      </c>
      <c r="C2026" s="50" t="s">
        <v>295</v>
      </c>
      <c r="D2026" s="50" t="s">
        <v>438</v>
      </c>
      <c r="E2026" s="50" t="s">
        <v>297</v>
      </c>
      <c r="F2026" s="50" t="s">
        <v>452</v>
      </c>
      <c r="G2026" s="50" t="s">
        <v>463</v>
      </c>
      <c r="H2026" s="50" t="s">
        <v>497</v>
      </c>
      <c r="I2026" s="50" t="s">
        <v>465</v>
      </c>
      <c r="J2026" s="50" t="s">
        <v>551</v>
      </c>
      <c r="K2026" s="50" t="s">
        <v>474</v>
      </c>
      <c r="L2026" s="50">
        <v>9.8165560309756135</v>
      </c>
      <c r="M2026" s="308">
        <v>2.6</v>
      </c>
      <c r="N2026" s="50">
        <v>8.8561435330739293</v>
      </c>
      <c r="O2026" s="50" t="s">
        <v>559</v>
      </c>
      <c r="Q2026" s="50" t="s">
        <v>300</v>
      </c>
      <c r="R2026" s="50" t="s">
        <v>497</v>
      </c>
      <c r="T2026" s="308">
        <v>2.11</v>
      </c>
      <c r="U2026" s="50">
        <v>30</v>
      </c>
      <c r="V2026" s="310">
        <v>45200</v>
      </c>
      <c r="W2026" s="310">
        <v>45930</v>
      </c>
      <c r="X2026" s="50" t="s">
        <v>3396</v>
      </c>
      <c r="AD2026" s="50" t="s">
        <v>360</v>
      </c>
      <c r="AG2026" s="50">
        <v>1.2481055890113089E-3</v>
      </c>
      <c r="AH2026" s="50">
        <v>1.2985171515150302E-3</v>
      </c>
      <c r="AI2026" s="50">
        <v>3.3297597142864288</v>
      </c>
      <c r="AJ2026" s="50" t="s">
        <v>181</v>
      </c>
      <c r="AK2026" s="50">
        <v>-7.0850834770009987</v>
      </c>
      <c r="AL2026" s="50">
        <v>3.0460365037175007E-3</v>
      </c>
      <c r="AN2026" s="323">
        <v>20</v>
      </c>
      <c r="AO2026" s="313" t="s">
        <v>305</v>
      </c>
      <c r="AP2026" s="313" t="s">
        <v>0</v>
      </c>
      <c r="AQ2026" s="313" t="s">
        <v>386</v>
      </c>
      <c r="AR2026" s="314" t="s">
        <v>0</v>
      </c>
      <c r="AT2026" s="323"/>
    </row>
    <row r="2027" spans="1:46" x14ac:dyDescent="0.2">
      <c r="A2027" s="50" t="s">
        <v>2331</v>
      </c>
      <c r="B2027" s="50" t="s">
        <v>294</v>
      </c>
      <c r="C2027" s="50" t="s">
        <v>295</v>
      </c>
      <c r="D2027" s="50" t="s">
        <v>438</v>
      </c>
      <c r="E2027" s="50" t="s">
        <v>297</v>
      </c>
      <c r="F2027" s="50" t="s">
        <v>452</v>
      </c>
      <c r="G2027" s="50" t="s">
        <v>463</v>
      </c>
      <c r="H2027" s="50" t="s">
        <v>560</v>
      </c>
      <c r="I2027" s="50" t="s">
        <v>465</v>
      </c>
      <c r="J2027" s="50" t="s">
        <v>466</v>
      </c>
      <c r="K2027" s="50" t="s">
        <v>182</v>
      </c>
      <c r="L2027" s="50">
        <v>6.69</v>
      </c>
      <c r="M2027" s="308">
        <v>1.75</v>
      </c>
      <c r="N2027" s="50">
        <v>5.98</v>
      </c>
      <c r="O2027" s="50" t="s">
        <v>561</v>
      </c>
      <c r="Q2027" s="50" t="s">
        <v>300</v>
      </c>
      <c r="R2027" s="50" t="s">
        <v>560</v>
      </c>
      <c r="T2027" s="308">
        <v>0.89</v>
      </c>
      <c r="U2027" s="50">
        <v>30</v>
      </c>
      <c r="V2027" s="310">
        <v>45200</v>
      </c>
      <c r="W2027" s="310">
        <v>45930</v>
      </c>
      <c r="X2027" s="50" t="s">
        <v>3396</v>
      </c>
      <c r="AD2027" s="50" t="s">
        <v>360</v>
      </c>
      <c r="AG2027" s="50">
        <v>2.578E-3</v>
      </c>
      <c r="AH2027" s="50">
        <v>0</v>
      </c>
      <c r="AI2027" s="50">
        <v>5.84</v>
      </c>
      <c r="AJ2027" s="50" t="s">
        <v>181</v>
      </c>
      <c r="AK2027" s="50">
        <v>-12.17</v>
      </c>
      <c r="AL2027" s="50">
        <v>2E-3</v>
      </c>
      <c r="AN2027" s="323">
        <v>20</v>
      </c>
      <c r="AO2027" s="313" t="s">
        <v>305</v>
      </c>
      <c r="AP2027" s="313" t="s">
        <v>0</v>
      </c>
      <c r="AQ2027" s="313" t="s">
        <v>386</v>
      </c>
      <c r="AR2027" s="314" t="s">
        <v>0</v>
      </c>
      <c r="AT2027" s="323"/>
    </row>
    <row r="2028" spans="1:46" x14ac:dyDescent="0.2">
      <c r="A2028" s="306" t="s">
        <v>2332</v>
      </c>
      <c r="B2028" s="50" t="s">
        <v>294</v>
      </c>
      <c r="C2028" s="50" t="s">
        <v>295</v>
      </c>
      <c r="D2028" s="50" t="s">
        <v>438</v>
      </c>
      <c r="E2028" s="50" t="s">
        <v>297</v>
      </c>
      <c r="F2028" s="50" t="s">
        <v>452</v>
      </c>
      <c r="G2028" s="50" t="s">
        <v>463</v>
      </c>
      <c r="H2028" s="50" t="s">
        <v>560</v>
      </c>
      <c r="I2028" s="50" t="s">
        <v>465</v>
      </c>
      <c r="J2028" s="50" t="s">
        <v>551</v>
      </c>
      <c r="K2028" s="50" t="s">
        <v>182</v>
      </c>
      <c r="L2028" s="307">
        <v>7.08</v>
      </c>
      <c r="M2028" s="308">
        <v>1.8</v>
      </c>
      <c r="N2028" s="307">
        <v>6.33</v>
      </c>
      <c r="O2028" s="306" t="s">
        <v>562</v>
      </c>
      <c r="Q2028" s="50" t="s">
        <v>300</v>
      </c>
      <c r="R2028" s="50" t="s">
        <v>560</v>
      </c>
      <c r="T2028" s="308">
        <v>1.06</v>
      </c>
      <c r="U2028" s="309">
        <v>30</v>
      </c>
      <c r="V2028" s="310">
        <v>45200</v>
      </c>
      <c r="W2028" s="310">
        <v>45930</v>
      </c>
      <c r="X2028" s="50" t="s">
        <v>3396</v>
      </c>
      <c r="AD2028" s="50" t="s">
        <v>360</v>
      </c>
      <c r="AF2028" s="306"/>
      <c r="AG2028" s="307">
        <v>2.7290000000000001E-3</v>
      </c>
      <c r="AH2028" s="307">
        <v>0</v>
      </c>
      <c r="AI2028" s="307">
        <v>5.19</v>
      </c>
      <c r="AJ2028" s="306" t="s">
        <v>181</v>
      </c>
      <c r="AK2028" s="307">
        <v>-11.16</v>
      </c>
      <c r="AL2028" s="307">
        <v>2.3333333333333335E-3</v>
      </c>
      <c r="AN2028" s="312">
        <v>20</v>
      </c>
      <c r="AO2028" s="313" t="s">
        <v>305</v>
      </c>
      <c r="AP2028" s="313" t="s">
        <v>0</v>
      </c>
      <c r="AQ2028" s="313" t="s">
        <v>386</v>
      </c>
      <c r="AR2028" s="314" t="s">
        <v>0</v>
      </c>
      <c r="AS2028" s="314"/>
      <c r="AT2028" s="323"/>
    </row>
    <row r="2029" spans="1:46" x14ac:dyDescent="0.2">
      <c r="A2029" s="50" t="s">
        <v>2333</v>
      </c>
      <c r="B2029" s="50" t="s">
        <v>294</v>
      </c>
      <c r="C2029" s="50" t="s">
        <v>295</v>
      </c>
      <c r="D2029" s="50" t="s">
        <v>438</v>
      </c>
      <c r="E2029" s="50" t="s">
        <v>297</v>
      </c>
      <c r="F2029" s="50" t="s">
        <v>452</v>
      </c>
      <c r="G2029" s="50" t="s">
        <v>463</v>
      </c>
      <c r="H2029" s="50" t="s">
        <v>560</v>
      </c>
      <c r="I2029" s="50" t="s">
        <v>465</v>
      </c>
      <c r="J2029" s="50" t="s">
        <v>468</v>
      </c>
      <c r="K2029" s="50" t="s">
        <v>182</v>
      </c>
      <c r="L2029" s="50">
        <v>7.36</v>
      </c>
      <c r="M2029" s="308">
        <v>1.9</v>
      </c>
      <c r="N2029" s="50">
        <v>6.58</v>
      </c>
      <c r="O2029" s="50" t="s">
        <v>563</v>
      </c>
      <c r="Q2029" s="50" t="s">
        <v>300</v>
      </c>
      <c r="R2029" s="50" t="s">
        <v>560</v>
      </c>
      <c r="T2029" s="308">
        <v>1.35</v>
      </c>
      <c r="U2029" s="50">
        <v>30</v>
      </c>
      <c r="V2029" s="310">
        <v>45200</v>
      </c>
      <c r="W2029" s="310">
        <v>45930</v>
      </c>
      <c r="X2029" s="50" t="s">
        <v>3396</v>
      </c>
      <c r="AD2029" s="50" t="s">
        <v>360</v>
      </c>
      <c r="AG2029" s="50">
        <v>2.8389999999999999E-3</v>
      </c>
      <c r="AH2029" s="50">
        <v>0</v>
      </c>
      <c r="AI2029" s="50">
        <v>4.24</v>
      </c>
      <c r="AJ2029" s="50" t="s">
        <v>181</v>
      </c>
      <c r="AK2029" s="50">
        <v>-9.1</v>
      </c>
      <c r="AL2029" s="50">
        <v>2.3333333333333335E-3</v>
      </c>
      <c r="AN2029" s="323">
        <v>20</v>
      </c>
      <c r="AO2029" s="313" t="s">
        <v>305</v>
      </c>
      <c r="AP2029" s="313" t="s">
        <v>0</v>
      </c>
      <c r="AQ2029" s="313" t="s">
        <v>386</v>
      </c>
      <c r="AR2029" s="314" t="s">
        <v>0</v>
      </c>
      <c r="AT2029" s="323"/>
    </row>
    <row r="2030" spans="1:46" x14ac:dyDescent="0.2">
      <c r="A2030" s="50" t="s">
        <v>2336</v>
      </c>
      <c r="B2030" s="50" t="s">
        <v>294</v>
      </c>
      <c r="C2030" s="50" t="s">
        <v>295</v>
      </c>
      <c r="D2030" s="50" t="s">
        <v>438</v>
      </c>
      <c r="E2030" s="50" t="s">
        <v>297</v>
      </c>
      <c r="F2030" s="50" t="s">
        <v>452</v>
      </c>
      <c r="G2030" s="50" t="s">
        <v>463</v>
      </c>
      <c r="H2030" s="50" t="s">
        <v>560</v>
      </c>
      <c r="I2030" s="50" t="s">
        <v>465</v>
      </c>
      <c r="J2030" s="50" t="s">
        <v>466</v>
      </c>
      <c r="K2030" s="50" t="s">
        <v>474</v>
      </c>
      <c r="L2030" s="50">
        <v>8.68</v>
      </c>
      <c r="M2030" s="308">
        <v>1.75</v>
      </c>
      <c r="N2030" s="50">
        <v>7.75</v>
      </c>
      <c r="O2030" s="50" t="s">
        <v>566</v>
      </c>
      <c r="Q2030" s="50" t="s">
        <v>300</v>
      </c>
      <c r="R2030" s="50" t="s">
        <v>560</v>
      </c>
      <c r="T2030" s="308">
        <v>0.89</v>
      </c>
      <c r="U2030" s="50">
        <v>30</v>
      </c>
      <c r="V2030" s="310">
        <v>45200</v>
      </c>
      <c r="W2030" s="310">
        <v>45930</v>
      </c>
      <c r="X2030" s="50" t="s">
        <v>3396</v>
      </c>
      <c r="AD2030" s="50" t="s">
        <v>360</v>
      </c>
      <c r="AG2030" s="50">
        <v>3.3449999999999999E-3</v>
      </c>
      <c r="AH2030" s="50">
        <v>0</v>
      </c>
      <c r="AI2030" s="50">
        <v>7.57</v>
      </c>
      <c r="AJ2030" s="50" t="s">
        <v>181</v>
      </c>
      <c r="AK2030" s="50">
        <v>-14.04</v>
      </c>
      <c r="AL2030" s="50">
        <v>2.6666666666666666E-3</v>
      </c>
      <c r="AN2030" s="323">
        <v>20</v>
      </c>
      <c r="AO2030" s="313" t="s">
        <v>305</v>
      </c>
      <c r="AP2030" s="313" t="s">
        <v>0</v>
      </c>
      <c r="AQ2030" s="313" t="s">
        <v>386</v>
      </c>
      <c r="AR2030" s="314" t="s">
        <v>0</v>
      </c>
      <c r="AT2030" s="323"/>
    </row>
    <row r="2031" spans="1:46" x14ac:dyDescent="0.2">
      <c r="A2031" s="50" t="s">
        <v>2337</v>
      </c>
      <c r="B2031" s="50" t="s">
        <v>294</v>
      </c>
      <c r="C2031" s="50" t="s">
        <v>295</v>
      </c>
      <c r="D2031" s="50" t="s">
        <v>438</v>
      </c>
      <c r="E2031" s="50" t="s">
        <v>297</v>
      </c>
      <c r="F2031" s="50" t="s">
        <v>452</v>
      </c>
      <c r="G2031" s="50" t="s">
        <v>463</v>
      </c>
      <c r="H2031" s="50" t="s">
        <v>560</v>
      </c>
      <c r="I2031" s="50" t="s">
        <v>465</v>
      </c>
      <c r="J2031" s="50" t="s">
        <v>551</v>
      </c>
      <c r="K2031" s="50" t="s">
        <v>474</v>
      </c>
      <c r="L2031" s="50">
        <v>9.19</v>
      </c>
      <c r="M2031" s="308">
        <v>1.8</v>
      </c>
      <c r="N2031" s="50">
        <v>8.2100000000000009</v>
      </c>
      <c r="O2031" s="50" t="s">
        <v>567</v>
      </c>
      <c r="Q2031" s="50" t="s">
        <v>300</v>
      </c>
      <c r="R2031" s="50" t="s">
        <v>560</v>
      </c>
      <c r="T2031" s="308">
        <v>1.06</v>
      </c>
      <c r="U2031" s="50">
        <v>30</v>
      </c>
      <c r="V2031" s="310">
        <v>45200</v>
      </c>
      <c r="W2031" s="310">
        <v>45930</v>
      </c>
      <c r="X2031" s="50" t="s">
        <v>3396</v>
      </c>
      <c r="AD2031" s="50" t="s">
        <v>360</v>
      </c>
      <c r="AG2031" s="50">
        <v>3.5409999999999999E-3</v>
      </c>
      <c r="AH2031" s="50">
        <v>0</v>
      </c>
      <c r="AI2031" s="50">
        <v>6.73</v>
      </c>
      <c r="AJ2031" s="50" t="s">
        <v>181</v>
      </c>
      <c r="AK2031" s="50">
        <v>-13.25</v>
      </c>
      <c r="AL2031" s="50">
        <v>3.0000000000000001E-3</v>
      </c>
      <c r="AN2031" s="323">
        <v>20</v>
      </c>
      <c r="AO2031" s="313" t="s">
        <v>305</v>
      </c>
      <c r="AP2031" s="313" t="s">
        <v>0</v>
      </c>
      <c r="AQ2031" s="313" t="s">
        <v>386</v>
      </c>
      <c r="AR2031" s="314" t="s">
        <v>0</v>
      </c>
      <c r="AT2031" s="323"/>
    </row>
    <row r="2032" spans="1:46" x14ac:dyDescent="0.2">
      <c r="A2032" s="50" t="s">
        <v>2338</v>
      </c>
      <c r="B2032" s="50" t="s">
        <v>294</v>
      </c>
      <c r="C2032" s="50" t="s">
        <v>295</v>
      </c>
      <c r="D2032" s="50" t="s">
        <v>438</v>
      </c>
      <c r="E2032" s="50" t="s">
        <v>297</v>
      </c>
      <c r="F2032" s="50" t="s">
        <v>452</v>
      </c>
      <c r="G2032" s="50" t="s">
        <v>463</v>
      </c>
      <c r="H2032" s="50" t="s">
        <v>560</v>
      </c>
      <c r="I2032" s="50" t="s">
        <v>465</v>
      </c>
      <c r="J2032" s="50" t="s">
        <v>468</v>
      </c>
      <c r="K2032" s="50" t="s">
        <v>474</v>
      </c>
      <c r="L2032" s="50">
        <v>9.56</v>
      </c>
      <c r="M2032" s="308">
        <v>1.9</v>
      </c>
      <c r="N2032" s="50">
        <v>8.5399999999999991</v>
      </c>
      <c r="O2032" s="50" t="s">
        <v>568</v>
      </c>
      <c r="Q2032" s="50" t="s">
        <v>300</v>
      </c>
      <c r="R2032" s="50" t="s">
        <v>560</v>
      </c>
      <c r="T2032" s="308">
        <v>1.35</v>
      </c>
      <c r="U2032" s="50">
        <v>30</v>
      </c>
      <c r="V2032" s="310">
        <v>45200</v>
      </c>
      <c r="W2032" s="310">
        <v>45930</v>
      </c>
      <c r="X2032" s="50" t="s">
        <v>3396</v>
      </c>
      <c r="AD2032" s="50" t="s">
        <v>360</v>
      </c>
      <c r="AG2032" s="50">
        <v>3.6830000000000001E-3</v>
      </c>
      <c r="AH2032" s="50">
        <v>0</v>
      </c>
      <c r="AI2032" s="50">
        <v>5.5</v>
      </c>
      <c r="AJ2032" s="50" t="s">
        <v>181</v>
      </c>
      <c r="AK2032" s="50">
        <v>-11.67</v>
      </c>
      <c r="AL2032" s="50">
        <v>3.0000000000000001E-3</v>
      </c>
      <c r="AN2032" s="323">
        <v>20</v>
      </c>
      <c r="AO2032" s="313" t="s">
        <v>305</v>
      </c>
      <c r="AP2032" s="313" t="s">
        <v>0</v>
      </c>
      <c r="AQ2032" s="313" t="s">
        <v>386</v>
      </c>
      <c r="AR2032" s="314" t="s">
        <v>0</v>
      </c>
      <c r="AT2032" s="323"/>
    </row>
    <row r="2033" spans="1:46" x14ac:dyDescent="0.2">
      <c r="A2033" s="50" t="s">
        <v>2341</v>
      </c>
      <c r="B2033" s="50" t="s">
        <v>308</v>
      </c>
      <c r="C2033" s="50" t="s">
        <v>295</v>
      </c>
      <c r="D2033" s="50" t="s">
        <v>438</v>
      </c>
      <c r="E2033" s="50" t="s">
        <v>297</v>
      </c>
      <c r="F2033" s="50" t="s">
        <v>452</v>
      </c>
      <c r="G2033" s="50" t="s">
        <v>463</v>
      </c>
      <c r="H2033" s="50" t="s">
        <v>560</v>
      </c>
      <c r="I2033" s="50" t="s">
        <v>465</v>
      </c>
      <c r="J2033" s="50" t="s">
        <v>466</v>
      </c>
      <c r="K2033" s="50" t="s">
        <v>182</v>
      </c>
      <c r="L2033" s="50">
        <v>9.3000000000000007</v>
      </c>
      <c r="M2033" s="308">
        <v>2</v>
      </c>
      <c r="N2033" s="50">
        <v>8.31</v>
      </c>
      <c r="O2033" s="50" t="s">
        <v>561</v>
      </c>
      <c r="Q2033" s="50" t="s">
        <v>300</v>
      </c>
      <c r="R2033" s="50" t="s">
        <v>560</v>
      </c>
      <c r="T2033" s="308">
        <v>0.89</v>
      </c>
      <c r="U2033" s="50">
        <v>30</v>
      </c>
      <c r="V2033" s="310">
        <v>45200</v>
      </c>
      <c r="W2033" s="310">
        <v>45930</v>
      </c>
      <c r="X2033" s="50" t="s">
        <v>3396</v>
      </c>
      <c r="AD2033" s="50" t="s">
        <v>360</v>
      </c>
      <c r="AG2033" s="50">
        <v>3.5829999999999998E-3</v>
      </c>
      <c r="AH2033" s="50">
        <v>0</v>
      </c>
      <c r="AI2033" s="50">
        <v>8.11</v>
      </c>
      <c r="AJ2033" s="50" t="s">
        <v>181</v>
      </c>
      <c r="AK2033" s="50">
        <v>-14.45</v>
      </c>
      <c r="AL2033" s="50">
        <v>3.0000000000000001E-3</v>
      </c>
      <c r="AN2033" s="323">
        <v>20</v>
      </c>
      <c r="AO2033" s="313" t="s">
        <v>305</v>
      </c>
      <c r="AP2033" s="313" t="s">
        <v>0</v>
      </c>
      <c r="AQ2033" s="313" t="s">
        <v>386</v>
      </c>
      <c r="AR2033" s="314" t="s">
        <v>0</v>
      </c>
      <c r="AT2033" s="323"/>
    </row>
    <row r="2034" spans="1:46" x14ac:dyDescent="0.2">
      <c r="A2034" s="50" t="s">
        <v>2342</v>
      </c>
      <c r="B2034" s="50" t="s">
        <v>308</v>
      </c>
      <c r="C2034" s="50" t="s">
        <v>295</v>
      </c>
      <c r="D2034" s="50" t="s">
        <v>438</v>
      </c>
      <c r="E2034" s="50" t="s">
        <v>297</v>
      </c>
      <c r="F2034" s="50" t="s">
        <v>452</v>
      </c>
      <c r="G2034" s="50" t="s">
        <v>463</v>
      </c>
      <c r="H2034" s="50" t="s">
        <v>560</v>
      </c>
      <c r="I2034" s="50" t="s">
        <v>465</v>
      </c>
      <c r="J2034" s="50" t="s">
        <v>551</v>
      </c>
      <c r="K2034" s="50" t="s">
        <v>182</v>
      </c>
      <c r="L2034" s="50">
        <v>9.85</v>
      </c>
      <c r="M2034" s="308">
        <v>2.1</v>
      </c>
      <c r="N2034" s="50">
        <v>8.8000000000000007</v>
      </c>
      <c r="O2034" s="50" t="s">
        <v>562</v>
      </c>
      <c r="Q2034" s="50" t="s">
        <v>300</v>
      </c>
      <c r="R2034" s="50" t="s">
        <v>560</v>
      </c>
      <c r="T2034" s="308">
        <v>1.06</v>
      </c>
      <c r="U2034" s="50">
        <v>30</v>
      </c>
      <c r="V2034" s="310">
        <v>45200</v>
      </c>
      <c r="W2034" s="310">
        <v>45930</v>
      </c>
      <c r="X2034" s="50" t="s">
        <v>3396</v>
      </c>
      <c r="AD2034" s="50" t="s">
        <v>360</v>
      </c>
      <c r="AG2034" s="50">
        <v>3.7980000000000002E-3</v>
      </c>
      <c r="AH2034" s="50">
        <v>0</v>
      </c>
      <c r="AI2034" s="50">
        <v>7.22</v>
      </c>
      <c r="AJ2034" s="50" t="s">
        <v>181</v>
      </c>
      <c r="AK2034" s="50">
        <v>-13.73</v>
      </c>
      <c r="AL2034" s="50">
        <v>3.0000000000000001E-3</v>
      </c>
      <c r="AN2034" s="323">
        <v>20</v>
      </c>
      <c r="AO2034" s="313" t="s">
        <v>305</v>
      </c>
      <c r="AP2034" s="313" t="s">
        <v>0</v>
      </c>
      <c r="AQ2034" s="313" t="s">
        <v>386</v>
      </c>
      <c r="AR2034" s="314" t="s">
        <v>0</v>
      </c>
      <c r="AT2034" s="323"/>
    </row>
    <row r="2035" spans="1:46" x14ac:dyDescent="0.2">
      <c r="A2035" s="50" t="s">
        <v>2343</v>
      </c>
      <c r="B2035" s="50" t="s">
        <v>308</v>
      </c>
      <c r="C2035" s="50" t="s">
        <v>295</v>
      </c>
      <c r="D2035" s="50" t="s">
        <v>438</v>
      </c>
      <c r="E2035" s="50" t="s">
        <v>297</v>
      </c>
      <c r="F2035" s="50" t="s">
        <v>452</v>
      </c>
      <c r="G2035" s="50" t="s">
        <v>463</v>
      </c>
      <c r="H2035" s="50" t="s">
        <v>560</v>
      </c>
      <c r="I2035" s="50" t="s">
        <v>465</v>
      </c>
      <c r="J2035" s="50" t="s">
        <v>468</v>
      </c>
      <c r="K2035" s="50" t="s">
        <v>182</v>
      </c>
      <c r="L2035" s="50">
        <v>10.26</v>
      </c>
      <c r="M2035" s="308">
        <v>2.2000000000000002</v>
      </c>
      <c r="N2035" s="50">
        <v>9.17</v>
      </c>
      <c r="O2035" s="50" t="s">
        <v>563</v>
      </c>
      <c r="Q2035" s="50" t="s">
        <v>300</v>
      </c>
      <c r="R2035" s="50" t="s">
        <v>560</v>
      </c>
      <c r="T2035" s="308">
        <v>1.35</v>
      </c>
      <c r="U2035" s="50">
        <v>30</v>
      </c>
      <c r="V2035" s="310">
        <v>45200</v>
      </c>
      <c r="W2035" s="310">
        <v>45930</v>
      </c>
      <c r="X2035" s="50" t="s">
        <v>3396</v>
      </c>
      <c r="AD2035" s="50" t="s">
        <v>360</v>
      </c>
      <c r="AG2035" s="50">
        <v>3.9550000000000002E-3</v>
      </c>
      <c r="AH2035" s="50">
        <v>0</v>
      </c>
      <c r="AI2035" s="50">
        <v>5.9</v>
      </c>
      <c r="AJ2035" s="50" t="s">
        <v>181</v>
      </c>
      <c r="AK2035" s="50">
        <v>-12.26</v>
      </c>
      <c r="AL2035" s="50">
        <v>3.3333333333333335E-3</v>
      </c>
      <c r="AN2035" s="323">
        <v>20</v>
      </c>
      <c r="AO2035" s="313" t="s">
        <v>305</v>
      </c>
      <c r="AP2035" s="313" t="s">
        <v>0</v>
      </c>
      <c r="AQ2035" s="313" t="s">
        <v>386</v>
      </c>
      <c r="AR2035" s="314" t="s">
        <v>0</v>
      </c>
      <c r="AT2035" s="323"/>
    </row>
    <row r="2036" spans="1:46" x14ac:dyDescent="0.2">
      <c r="A2036" s="50" t="s">
        <v>2346</v>
      </c>
      <c r="B2036" s="50" t="s">
        <v>308</v>
      </c>
      <c r="C2036" s="50" t="s">
        <v>295</v>
      </c>
      <c r="D2036" s="50" t="s">
        <v>438</v>
      </c>
      <c r="E2036" s="50" t="s">
        <v>297</v>
      </c>
      <c r="F2036" s="50" t="s">
        <v>452</v>
      </c>
      <c r="G2036" s="50" t="s">
        <v>463</v>
      </c>
      <c r="H2036" s="50" t="s">
        <v>560</v>
      </c>
      <c r="I2036" s="50" t="s">
        <v>465</v>
      </c>
      <c r="J2036" s="50" t="s">
        <v>466</v>
      </c>
      <c r="K2036" s="50" t="s">
        <v>474</v>
      </c>
      <c r="L2036" s="50">
        <v>11.77</v>
      </c>
      <c r="M2036" s="308">
        <v>2</v>
      </c>
      <c r="N2036" s="50">
        <v>10.51</v>
      </c>
      <c r="O2036" s="50" t="s">
        <v>566</v>
      </c>
      <c r="Q2036" s="50" t="s">
        <v>300</v>
      </c>
      <c r="R2036" s="50" t="s">
        <v>560</v>
      </c>
      <c r="T2036" s="308">
        <v>0.89</v>
      </c>
      <c r="U2036" s="50">
        <v>30</v>
      </c>
      <c r="V2036" s="310">
        <v>45200</v>
      </c>
      <c r="W2036" s="310">
        <v>45930</v>
      </c>
      <c r="X2036" s="50" t="s">
        <v>3396</v>
      </c>
      <c r="AD2036" s="50" t="s">
        <v>360</v>
      </c>
      <c r="AG2036" s="50">
        <v>4.5360000000000001E-3</v>
      </c>
      <c r="AH2036" s="50">
        <v>0</v>
      </c>
      <c r="AI2036" s="50">
        <v>10.27</v>
      </c>
      <c r="AJ2036" s="50" t="s">
        <v>181</v>
      </c>
      <c r="AK2036" s="50">
        <v>-15.68</v>
      </c>
      <c r="AL2036" s="50">
        <v>3.6666666666666666E-3</v>
      </c>
      <c r="AN2036" s="323">
        <v>20</v>
      </c>
      <c r="AO2036" s="313" t="s">
        <v>305</v>
      </c>
      <c r="AP2036" s="313" t="s">
        <v>0</v>
      </c>
      <c r="AQ2036" s="313" t="s">
        <v>386</v>
      </c>
      <c r="AR2036" s="314" t="s">
        <v>0</v>
      </c>
      <c r="AT2036" s="323"/>
    </row>
    <row r="2037" spans="1:46" x14ac:dyDescent="0.2">
      <c r="A2037" s="306" t="s">
        <v>2347</v>
      </c>
      <c r="B2037" s="50" t="s">
        <v>308</v>
      </c>
      <c r="C2037" s="50" t="s">
        <v>295</v>
      </c>
      <c r="D2037" s="50" t="s">
        <v>438</v>
      </c>
      <c r="E2037" s="50" t="s">
        <v>297</v>
      </c>
      <c r="F2037" s="50" t="s">
        <v>452</v>
      </c>
      <c r="G2037" s="50" t="s">
        <v>463</v>
      </c>
      <c r="H2037" s="50" t="s">
        <v>560</v>
      </c>
      <c r="I2037" s="50" t="s">
        <v>465</v>
      </c>
      <c r="J2037" s="50" t="s">
        <v>551</v>
      </c>
      <c r="K2037" s="50" t="s">
        <v>474</v>
      </c>
      <c r="L2037" s="307">
        <v>12.47</v>
      </c>
      <c r="M2037" s="308">
        <v>2.1</v>
      </c>
      <c r="N2037" s="307">
        <v>11.14</v>
      </c>
      <c r="O2037" s="306" t="s">
        <v>567</v>
      </c>
      <c r="Q2037" s="50" t="s">
        <v>300</v>
      </c>
      <c r="R2037" s="50" t="s">
        <v>560</v>
      </c>
      <c r="T2037" s="308">
        <v>1.06</v>
      </c>
      <c r="U2037" s="309">
        <v>30</v>
      </c>
      <c r="V2037" s="310">
        <v>45200</v>
      </c>
      <c r="W2037" s="310">
        <v>45930</v>
      </c>
      <c r="X2037" s="50" t="s">
        <v>3396</v>
      </c>
      <c r="AD2037" s="50" t="s">
        <v>360</v>
      </c>
      <c r="AF2037" s="306"/>
      <c r="AG2037" s="307">
        <v>4.8079999999999998E-3</v>
      </c>
      <c r="AH2037" s="307">
        <v>0</v>
      </c>
      <c r="AI2037" s="307">
        <v>9.14</v>
      </c>
      <c r="AJ2037" s="306" t="s">
        <v>181</v>
      </c>
      <c r="AK2037" s="307">
        <v>-15.11</v>
      </c>
      <c r="AL2037" s="307">
        <v>4.0000000000000001E-3</v>
      </c>
      <c r="AN2037" s="312">
        <v>20</v>
      </c>
      <c r="AO2037" s="313" t="s">
        <v>305</v>
      </c>
      <c r="AP2037" s="313" t="s">
        <v>0</v>
      </c>
      <c r="AQ2037" s="313" t="s">
        <v>386</v>
      </c>
      <c r="AR2037" s="314" t="s">
        <v>0</v>
      </c>
      <c r="AS2037" s="314"/>
      <c r="AT2037" s="323"/>
    </row>
    <row r="2038" spans="1:46" x14ac:dyDescent="0.2">
      <c r="A2038" s="50" t="s">
        <v>2348</v>
      </c>
      <c r="B2038" s="50" t="s">
        <v>308</v>
      </c>
      <c r="C2038" s="50" t="s">
        <v>295</v>
      </c>
      <c r="D2038" s="50" t="s">
        <v>438</v>
      </c>
      <c r="E2038" s="50" t="s">
        <v>297</v>
      </c>
      <c r="F2038" s="50" t="s">
        <v>452</v>
      </c>
      <c r="G2038" s="50" t="s">
        <v>463</v>
      </c>
      <c r="H2038" s="50" t="s">
        <v>560</v>
      </c>
      <c r="I2038" s="50" t="s">
        <v>465</v>
      </c>
      <c r="J2038" s="50" t="s">
        <v>468</v>
      </c>
      <c r="K2038" s="50" t="s">
        <v>474</v>
      </c>
      <c r="L2038" s="50">
        <v>12.99</v>
      </c>
      <c r="M2038" s="308">
        <v>2.2000000000000002</v>
      </c>
      <c r="N2038" s="50">
        <v>11.6</v>
      </c>
      <c r="O2038" s="50" t="s">
        <v>568</v>
      </c>
      <c r="Q2038" s="50" t="s">
        <v>300</v>
      </c>
      <c r="R2038" s="50" t="s">
        <v>560</v>
      </c>
      <c r="T2038" s="308">
        <v>1.35</v>
      </c>
      <c r="U2038" s="50">
        <v>30</v>
      </c>
      <c r="V2038" s="310">
        <v>45200</v>
      </c>
      <c r="W2038" s="310">
        <v>45930</v>
      </c>
      <c r="X2038" s="50" t="s">
        <v>3396</v>
      </c>
      <c r="AD2038" s="50" t="s">
        <v>360</v>
      </c>
      <c r="AG2038" s="50">
        <v>5.006E-3</v>
      </c>
      <c r="AH2038" s="50">
        <v>0</v>
      </c>
      <c r="AI2038" s="50">
        <v>7.47</v>
      </c>
      <c r="AJ2038" s="50" t="s">
        <v>181</v>
      </c>
      <c r="AK2038" s="50">
        <v>-13.95</v>
      </c>
      <c r="AL2038" s="50">
        <v>4.0000000000000001E-3</v>
      </c>
      <c r="AN2038" s="323">
        <v>20</v>
      </c>
      <c r="AO2038" s="313" t="s">
        <v>305</v>
      </c>
      <c r="AP2038" s="313" t="s">
        <v>0</v>
      </c>
      <c r="AQ2038" s="313" t="s">
        <v>386</v>
      </c>
      <c r="AR2038" s="314" t="s">
        <v>0</v>
      </c>
      <c r="AT2038" s="323"/>
    </row>
    <row r="2039" spans="1:46" x14ac:dyDescent="0.2">
      <c r="A2039" s="306" t="s">
        <v>2351</v>
      </c>
      <c r="B2039" s="50" t="s">
        <v>310</v>
      </c>
      <c r="C2039" s="50" t="s">
        <v>295</v>
      </c>
      <c r="D2039" s="50" t="s">
        <v>438</v>
      </c>
      <c r="E2039" s="50" t="s">
        <v>297</v>
      </c>
      <c r="F2039" s="50" t="s">
        <v>452</v>
      </c>
      <c r="G2039" s="50" t="s">
        <v>463</v>
      </c>
      <c r="H2039" s="50" t="s">
        <v>560</v>
      </c>
      <c r="I2039" s="50" t="s">
        <v>465</v>
      </c>
      <c r="J2039" s="50" t="s">
        <v>466</v>
      </c>
      <c r="K2039" s="50" t="s">
        <v>182</v>
      </c>
      <c r="L2039" s="307">
        <v>10.88</v>
      </c>
      <c r="M2039" s="308">
        <v>2.5</v>
      </c>
      <c r="N2039" s="307">
        <v>9.7200000000000006</v>
      </c>
      <c r="O2039" s="306" t="s">
        <v>561</v>
      </c>
      <c r="Q2039" s="50" t="s">
        <v>300</v>
      </c>
      <c r="R2039" s="50" t="s">
        <v>560</v>
      </c>
      <c r="T2039" s="308">
        <v>0.89</v>
      </c>
      <c r="U2039" s="309">
        <v>30</v>
      </c>
      <c r="V2039" s="310">
        <v>45200</v>
      </c>
      <c r="W2039" s="310">
        <v>45930</v>
      </c>
      <c r="X2039" s="50" t="s">
        <v>3396</v>
      </c>
      <c r="AD2039" s="50" t="s">
        <v>360</v>
      </c>
      <c r="AF2039" s="306"/>
      <c r="AG2039" s="307">
        <v>4.1929999999999997E-3</v>
      </c>
      <c r="AH2039" s="307">
        <v>0</v>
      </c>
      <c r="AI2039" s="307">
        <v>9.49</v>
      </c>
      <c r="AJ2039" s="306" t="s">
        <v>181</v>
      </c>
      <c r="AK2039" s="307">
        <v>-15.3</v>
      </c>
      <c r="AL2039" s="307">
        <v>3.3333333333333335E-3</v>
      </c>
      <c r="AN2039" s="312">
        <v>20</v>
      </c>
      <c r="AO2039" s="313" t="s">
        <v>305</v>
      </c>
      <c r="AP2039" s="313" t="s">
        <v>0</v>
      </c>
      <c r="AQ2039" s="313" t="s">
        <v>386</v>
      </c>
      <c r="AR2039" s="314" t="s">
        <v>0</v>
      </c>
      <c r="AS2039" s="314"/>
      <c r="AT2039" s="323"/>
    </row>
    <row r="2040" spans="1:46" x14ac:dyDescent="0.2">
      <c r="A2040" s="50" t="s">
        <v>2352</v>
      </c>
      <c r="B2040" s="50" t="s">
        <v>310</v>
      </c>
      <c r="C2040" s="50" t="s">
        <v>295</v>
      </c>
      <c r="D2040" s="50" t="s">
        <v>438</v>
      </c>
      <c r="E2040" s="50" t="s">
        <v>297</v>
      </c>
      <c r="F2040" s="50" t="s">
        <v>452</v>
      </c>
      <c r="G2040" s="50" t="s">
        <v>463</v>
      </c>
      <c r="H2040" s="50" t="s">
        <v>560</v>
      </c>
      <c r="I2040" s="50" t="s">
        <v>465</v>
      </c>
      <c r="J2040" s="50" t="s">
        <v>551</v>
      </c>
      <c r="K2040" s="50" t="s">
        <v>182</v>
      </c>
      <c r="L2040" s="50">
        <v>11.55</v>
      </c>
      <c r="M2040" s="308">
        <v>2.6</v>
      </c>
      <c r="N2040" s="50">
        <v>10.32</v>
      </c>
      <c r="O2040" s="50" t="s">
        <v>562</v>
      </c>
      <c r="Q2040" s="50" t="s">
        <v>300</v>
      </c>
      <c r="R2040" s="50" t="s">
        <v>560</v>
      </c>
      <c r="T2040" s="308">
        <v>1.06</v>
      </c>
      <c r="U2040" s="50">
        <v>30</v>
      </c>
      <c r="V2040" s="310">
        <v>45200</v>
      </c>
      <c r="W2040" s="310">
        <v>45930</v>
      </c>
      <c r="X2040" s="50" t="s">
        <v>3396</v>
      </c>
      <c r="AD2040" s="50" t="s">
        <v>360</v>
      </c>
      <c r="AG2040" s="50">
        <v>4.4510000000000001E-3</v>
      </c>
      <c r="AH2040" s="50">
        <v>0</v>
      </c>
      <c r="AI2040" s="50">
        <v>8.4600000000000009</v>
      </c>
      <c r="AJ2040" s="50" t="s">
        <v>181</v>
      </c>
      <c r="AK2040" s="50">
        <v>-14.69</v>
      </c>
      <c r="AL2040" s="50">
        <v>3.6666666666666666E-3</v>
      </c>
      <c r="AN2040" s="323">
        <v>20</v>
      </c>
      <c r="AO2040" s="313" t="s">
        <v>305</v>
      </c>
      <c r="AP2040" s="313" t="s">
        <v>0</v>
      </c>
      <c r="AQ2040" s="313" t="s">
        <v>386</v>
      </c>
      <c r="AR2040" s="314" t="s">
        <v>0</v>
      </c>
      <c r="AT2040" s="323"/>
    </row>
    <row r="2041" spans="1:46" x14ac:dyDescent="0.2">
      <c r="A2041" s="306" t="s">
        <v>2353</v>
      </c>
      <c r="B2041" s="50" t="s">
        <v>310</v>
      </c>
      <c r="C2041" s="50" t="s">
        <v>295</v>
      </c>
      <c r="D2041" s="50" t="s">
        <v>438</v>
      </c>
      <c r="E2041" s="50" t="s">
        <v>297</v>
      </c>
      <c r="F2041" s="50" t="s">
        <v>452</v>
      </c>
      <c r="G2041" s="50" t="s">
        <v>463</v>
      </c>
      <c r="H2041" s="50" t="s">
        <v>560</v>
      </c>
      <c r="I2041" s="50" t="s">
        <v>465</v>
      </c>
      <c r="J2041" s="50" t="s">
        <v>468</v>
      </c>
      <c r="K2041" s="50" t="s">
        <v>182</v>
      </c>
      <c r="L2041" s="307">
        <v>12.04</v>
      </c>
      <c r="M2041" s="308">
        <v>2.8</v>
      </c>
      <c r="N2041" s="307">
        <v>10.76</v>
      </c>
      <c r="O2041" s="306" t="s">
        <v>563</v>
      </c>
      <c r="Q2041" s="50" t="s">
        <v>300</v>
      </c>
      <c r="R2041" s="50" t="s">
        <v>560</v>
      </c>
      <c r="T2041" s="308">
        <v>1.35</v>
      </c>
      <c r="U2041" s="309">
        <v>30</v>
      </c>
      <c r="V2041" s="310">
        <v>45200</v>
      </c>
      <c r="W2041" s="310">
        <v>45930</v>
      </c>
      <c r="X2041" s="50" t="s">
        <v>3396</v>
      </c>
      <c r="AD2041" s="50" t="s">
        <v>360</v>
      </c>
      <c r="AF2041" s="306"/>
      <c r="AG2041" s="307">
        <v>4.64E-3</v>
      </c>
      <c r="AH2041" s="307">
        <v>0</v>
      </c>
      <c r="AI2041" s="307">
        <v>6.93</v>
      </c>
      <c r="AJ2041" s="306" t="s">
        <v>181</v>
      </c>
      <c r="AK2041" s="307">
        <v>-13.45</v>
      </c>
      <c r="AL2041" s="307">
        <v>3.6666666666666666E-3</v>
      </c>
      <c r="AN2041" s="312">
        <v>20</v>
      </c>
      <c r="AO2041" s="313" t="s">
        <v>305</v>
      </c>
      <c r="AP2041" s="313" t="s">
        <v>0</v>
      </c>
      <c r="AQ2041" s="313" t="s">
        <v>386</v>
      </c>
      <c r="AR2041" s="314" t="s">
        <v>0</v>
      </c>
      <c r="AS2041" s="314"/>
      <c r="AT2041" s="323"/>
    </row>
    <row r="2042" spans="1:46" x14ac:dyDescent="0.2">
      <c r="A2042" s="50" t="s">
        <v>2356</v>
      </c>
      <c r="B2042" s="50" t="s">
        <v>310</v>
      </c>
      <c r="C2042" s="50" t="s">
        <v>295</v>
      </c>
      <c r="D2042" s="50" t="s">
        <v>438</v>
      </c>
      <c r="E2042" s="50" t="s">
        <v>297</v>
      </c>
      <c r="F2042" s="50" t="s">
        <v>452</v>
      </c>
      <c r="G2042" s="50" t="s">
        <v>463</v>
      </c>
      <c r="H2042" s="50" t="s">
        <v>560</v>
      </c>
      <c r="I2042" s="50" t="s">
        <v>465</v>
      </c>
      <c r="J2042" s="50" t="s">
        <v>466</v>
      </c>
      <c r="K2042" s="50" t="s">
        <v>474</v>
      </c>
      <c r="L2042" s="50">
        <v>13.61</v>
      </c>
      <c r="M2042" s="308">
        <v>2.5</v>
      </c>
      <c r="N2042" s="50">
        <v>12.16</v>
      </c>
      <c r="O2042" s="50" t="s">
        <v>566</v>
      </c>
      <c r="Q2042" s="50" t="s">
        <v>300</v>
      </c>
      <c r="R2042" s="50" t="s">
        <v>560</v>
      </c>
      <c r="T2042" s="308">
        <v>0.89</v>
      </c>
      <c r="U2042" s="50">
        <v>30</v>
      </c>
      <c r="V2042" s="310">
        <v>45200</v>
      </c>
      <c r="W2042" s="310">
        <v>45930</v>
      </c>
      <c r="X2042" s="50" t="s">
        <v>3396</v>
      </c>
      <c r="AD2042" s="50" t="s">
        <v>360</v>
      </c>
      <c r="AG2042" s="50">
        <v>5.2459999999999998E-3</v>
      </c>
      <c r="AH2042" s="50">
        <v>0</v>
      </c>
      <c r="AI2042" s="50">
        <v>11.88</v>
      </c>
      <c r="AJ2042" s="50" t="s">
        <v>181</v>
      </c>
      <c r="AK2042" s="50">
        <v>-16.309999999999999</v>
      </c>
      <c r="AL2042" s="50">
        <v>4.3333333333333331E-3</v>
      </c>
      <c r="AN2042" s="323">
        <v>20</v>
      </c>
      <c r="AO2042" s="313" t="s">
        <v>305</v>
      </c>
      <c r="AP2042" s="313" t="s">
        <v>0</v>
      </c>
      <c r="AQ2042" s="313" t="s">
        <v>386</v>
      </c>
      <c r="AR2042" s="314" t="s">
        <v>0</v>
      </c>
      <c r="AT2042" s="323"/>
    </row>
    <row r="2043" spans="1:46" x14ac:dyDescent="0.2">
      <c r="A2043" s="306" t="s">
        <v>2357</v>
      </c>
      <c r="B2043" s="50" t="s">
        <v>310</v>
      </c>
      <c r="C2043" s="50" t="s">
        <v>295</v>
      </c>
      <c r="D2043" s="50" t="s">
        <v>438</v>
      </c>
      <c r="E2043" s="50" t="s">
        <v>297</v>
      </c>
      <c r="F2043" s="50" t="s">
        <v>452</v>
      </c>
      <c r="G2043" s="50" t="s">
        <v>463</v>
      </c>
      <c r="H2043" s="50" t="s">
        <v>560</v>
      </c>
      <c r="I2043" s="50" t="s">
        <v>465</v>
      </c>
      <c r="J2043" s="50" t="s">
        <v>551</v>
      </c>
      <c r="K2043" s="50" t="s">
        <v>474</v>
      </c>
      <c r="L2043" s="307">
        <v>14.45</v>
      </c>
      <c r="M2043" s="308">
        <v>2.6</v>
      </c>
      <c r="N2043" s="307">
        <v>12.91</v>
      </c>
      <c r="O2043" s="306" t="s">
        <v>567</v>
      </c>
      <c r="Q2043" s="50" t="s">
        <v>300</v>
      </c>
      <c r="R2043" s="50" t="s">
        <v>560</v>
      </c>
      <c r="T2043" s="308">
        <v>1.06</v>
      </c>
      <c r="U2043" s="309">
        <v>30</v>
      </c>
      <c r="V2043" s="310">
        <v>45200</v>
      </c>
      <c r="W2043" s="310">
        <v>45930</v>
      </c>
      <c r="X2043" s="50" t="s">
        <v>3396</v>
      </c>
      <c r="AD2043" s="50" t="s">
        <v>360</v>
      </c>
      <c r="AF2043" s="306"/>
      <c r="AG2043" s="307">
        <v>5.5690000000000002E-3</v>
      </c>
      <c r="AH2043" s="307">
        <v>0</v>
      </c>
      <c r="AI2043" s="307">
        <v>10.59</v>
      </c>
      <c r="AJ2043" s="306" t="s">
        <v>181</v>
      </c>
      <c r="AK2043" s="307">
        <v>-15.82</v>
      </c>
      <c r="AL2043" s="307">
        <v>4.3333333333333331E-3</v>
      </c>
      <c r="AN2043" s="312">
        <v>20</v>
      </c>
      <c r="AO2043" s="313" t="s">
        <v>305</v>
      </c>
      <c r="AP2043" s="313" t="s">
        <v>0</v>
      </c>
      <c r="AQ2043" s="313" t="s">
        <v>386</v>
      </c>
      <c r="AR2043" s="314" t="s">
        <v>0</v>
      </c>
      <c r="AS2043" s="314"/>
      <c r="AT2043" s="323"/>
    </row>
    <row r="2044" spans="1:46" x14ac:dyDescent="0.2">
      <c r="A2044" s="50" t="s">
        <v>2358</v>
      </c>
      <c r="B2044" s="50" t="s">
        <v>310</v>
      </c>
      <c r="C2044" s="50" t="s">
        <v>295</v>
      </c>
      <c r="D2044" s="50" t="s">
        <v>438</v>
      </c>
      <c r="E2044" s="50" t="s">
        <v>297</v>
      </c>
      <c r="F2044" s="50" t="s">
        <v>452</v>
      </c>
      <c r="G2044" s="50" t="s">
        <v>463</v>
      </c>
      <c r="H2044" s="50" t="s">
        <v>560</v>
      </c>
      <c r="I2044" s="50" t="s">
        <v>465</v>
      </c>
      <c r="J2044" s="50" t="s">
        <v>468</v>
      </c>
      <c r="K2044" s="50" t="s">
        <v>474</v>
      </c>
      <c r="L2044" s="50">
        <v>15.06</v>
      </c>
      <c r="M2044" s="308">
        <v>2.8</v>
      </c>
      <c r="N2044" s="50">
        <v>13.46</v>
      </c>
      <c r="O2044" s="50" t="s">
        <v>568</v>
      </c>
      <c r="Q2044" s="50" t="s">
        <v>300</v>
      </c>
      <c r="R2044" s="50" t="s">
        <v>560</v>
      </c>
      <c r="T2044" s="308">
        <v>1.35</v>
      </c>
      <c r="U2044" s="50">
        <v>30</v>
      </c>
      <c r="V2044" s="310">
        <v>45200</v>
      </c>
      <c r="W2044" s="310">
        <v>45930</v>
      </c>
      <c r="X2044" s="50" t="s">
        <v>3396</v>
      </c>
      <c r="AD2044" s="50" t="s">
        <v>360</v>
      </c>
      <c r="AG2044" s="50">
        <v>5.8060000000000004E-3</v>
      </c>
      <c r="AH2044" s="50">
        <v>0</v>
      </c>
      <c r="AI2044" s="50">
        <v>8.67</v>
      </c>
      <c r="AJ2044" s="50" t="s">
        <v>181</v>
      </c>
      <c r="AK2044" s="50">
        <v>-14.83</v>
      </c>
      <c r="AL2044" s="50">
        <v>4.6666666666666671E-3</v>
      </c>
      <c r="AN2044" s="323">
        <v>20</v>
      </c>
      <c r="AO2044" s="313" t="s">
        <v>305</v>
      </c>
      <c r="AP2044" s="313" t="s">
        <v>0</v>
      </c>
      <c r="AQ2044" s="313" t="s">
        <v>386</v>
      </c>
      <c r="AR2044" s="314" t="s">
        <v>0</v>
      </c>
      <c r="AT2044" s="323"/>
    </row>
    <row r="2045" spans="1:46" x14ac:dyDescent="0.2">
      <c r="A2045" s="306" t="s">
        <v>2361</v>
      </c>
      <c r="B2045" s="50" t="s">
        <v>294</v>
      </c>
      <c r="C2045" s="50" t="s">
        <v>295</v>
      </c>
      <c r="D2045" s="50" t="s">
        <v>438</v>
      </c>
      <c r="E2045" s="50" t="s">
        <v>297</v>
      </c>
      <c r="F2045" s="50" t="s">
        <v>452</v>
      </c>
      <c r="G2045" s="50" t="s">
        <v>463</v>
      </c>
      <c r="H2045" s="50" t="s">
        <v>506</v>
      </c>
      <c r="I2045" s="50" t="s">
        <v>465</v>
      </c>
      <c r="J2045" s="50" t="s">
        <v>551</v>
      </c>
      <c r="K2045" s="50" t="s">
        <v>182</v>
      </c>
      <c r="L2045" s="307">
        <v>8.0415702387139518</v>
      </c>
      <c r="M2045" s="308">
        <v>1.8</v>
      </c>
      <c r="N2045" s="307">
        <v>7.2422405601851843</v>
      </c>
      <c r="O2045" s="306" t="s">
        <v>571</v>
      </c>
      <c r="Q2045" s="50" t="s">
        <v>300</v>
      </c>
      <c r="R2045" s="50" t="s">
        <v>506</v>
      </c>
      <c r="T2045" s="308">
        <v>2.11</v>
      </c>
      <c r="U2045" s="309">
        <v>30</v>
      </c>
      <c r="V2045" s="310">
        <v>45200</v>
      </c>
      <c r="W2045" s="310">
        <v>45930</v>
      </c>
      <c r="X2045" s="50" t="s">
        <v>3396</v>
      </c>
      <c r="AD2045" s="50" t="s">
        <v>360</v>
      </c>
      <c r="AF2045" s="306"/>
      <c r="AG2045" s="307">
        <v>1.3261608431025299E-3</v>
      </c>
      <c r="AH2045" s="307">
        <v>1.3815863692967787E-3</v>
      </c>
      <c r="AI2045" s="307">
        <v>3.0479710705115246</v>
      </c>
      <c r="AJ2045" s="306" t="s">
        <v>181</v>
      </c>
      <c r="AK2045" s="307">
        <v>-9.718231934321258</v>
      </c>
      <c r="AL2045" s="307">
        <v>2.494817626505841E-3</v>
      </c>
      <c r="AN2045" s="312">
        <v>20</v>
      </c>
      <c r="AO2045" s="313" t="s">
        <v>305</v>
      </c>
      <c r="AP2045" s="313" t="s">
        <v>0</v>
      </c>
      <c r="AQ2045" s="313" t="s">
        <v>386</v>
      </c>
      <c r="AR2045" s="314" t="s">
        <v>0</v>
      </c>
      <c r="AS2045" s="314"/>
      <c r="AT2045" s="323"/>
    </row>
    <row r="2046" spans="1:46" x14ac:dyDescent="0.2">
      <c r="A2046" s="50" t="s">
        <v>2362</v>
      </c>
      <c r="B2046" s="50" t="s">
        <v>294</v>
      </c>
      <c r="C2046" s="50" t="s">
        <v>295</v>
      </c>
      <c r="D2046" s="50" t="s">
        <v>438</v>
      </c>
      <c r="E2046" s="50" t="s">
        <v>297</v>
      </c>
      <c r="F2046" s="50" t="s">
        <v>452</v>
      </c>
      <c r="G2046" s="50" t="s">
        <v>463</v>
      </c>
      <c r="H2046" s="50" t="s">
        <v>506</v>
      </c>
      <c r="I2046" s="50" t="s">
        <v>465</v>
      </c>
      <c r="J2046" s="50" t="s">
        <v>551</v>
      </c>
      <c r="K2046" s="50" t="s">
        <v>474</v>
      </c>
      <c r="L2046" s="50">
        <v>10.715074606771816</v>
      </c>
      <c r="M2046" s="308">
        <v>1.8</v>
      </c>
      <c r="N2046" s="50">
        <v>9.6499993930269419</v>
      </c>
      <c r="O2046" s="50" t="s">
        <v>572</v>
      </c>
      <c r="Q2046" s="50" t="s">
        <v>300</v>
      </c>
      <c r="R2046" s="50" t="s">
        <v>506</v>
      </c>
      <c r="T2046" s="308">
        <v>2.11</v>
      </c>
      <c r="U2046" s="50">
        <v>30</v>
      </c>
      <c r="V2046" s="310">
        <v>45200</v>
      </c>
      <c r="W2046" s="310">
        <v>45930</v>
      </c>
      <c r="X2046" s="50" t="s">
        <v>3396</v>
      </c>
      <c r="AD2046" s="50" t="s">
        <v>360</v>
      </c>
      <c r="AG2046" s="50">
        <v>1.7671525874621457E-3</v>
      </c>
      <c r="AH2046" s="50">
        <v>1.8410089092914617E-3</v>
      </c>
      <c r="AI2046" s="50">
        <v>4.0615208869862407</v>
      </c>
      <c r="AJ2046" s="50" t="s">
        <v>181</v>
      </c>
      <c r="AK2046" s="50">
        <v>-14.356720119181663</v>
      </c>
      <c r="AL2046" s="50">
        <v>3.3244258770390427E-3</v>
      </c>
      <c r="AN2046" s="323">
        <v>20</v>
      </c>
      <c r="AO2046" s="313" t="s">
        <v>305</v>
      </c>
      <c r="AP2046" s="313" t="s">
        <v>0</v>
      </c>
      <c r="AQ2046" s="313" t="s">
        <v>386</v>
      </c>
      <c r="AR2046" s="314" t="s">
        <v>0</v>
      </c>
      <c r="AT2046" s="323"/>
    </row>
    <row r="2047" spans="1:46" x14ac:dyDescent="0.2">
      <c r="A2047" s="306" t="s">
        <v>2363</v>
      </c>
      <c r="B2047" s="50" t="s">
        <v>308</v>
      </c>
      <c r="C2047" s="50" t="s">
        <v>295</v>
      </c>
      <c r="D2047" s="50" t="s">
        <v>438</v>
      </c>
      <c r="E2047" s="50" t="s">
        <v>297</v>
      </c>
      <c r="F2047" s="50" t="s">
        <v>452</v>
      </c>
      <c r="G2047" s="50" t="s">
        <v>463</v>
      </c>
      <c r="H2047" s="50" t="s">
        <v>506</v>
      </c>
      <c r="I2047" s="50" t="s">
        <v>465</v>
      </c>
      <c r="J2047" s="50" t="s">
        <v>551</v>
      </c>
      <c r="K2047" s="50" t="s">
        <v>182</v>
      </c>
      <c r="L2047" s="307">
        <v>11.161827578110382</v>
      </c>
      <c r="M2047" s="308">
        <v>2.1</v>
      </c>
      <c r="N2047" s="307">
        <v>10.052345252525253</v>
      </c>
      <c r="O2047" s="306" t="s">
        <v>571</v>
      </c>
      <c r="Q2047" s="50" t="s">
        <v>300</v>
      </c>
      <c r="R2047" s="50" t="s">
        <v>506</v>
      </c>
      <c r="T2047" s="308">
        <v>2.11</v>
      </c>
      <c r="U2047" s="309">
        <v>30</v>
      </c>
      <c r="V2047" s="310">
        <v>45200</v>
      </c>
      <c r="W2047" s="310">
        <v>45930</v>
      </c>
      <c r="X2047" s="50" t="s">
        <v>3396</v>
      </c>
      <c r="AD2047" s="50" t="s">
        <v>360</v>
      </c>
      <c r="AF2047" s="306"/>
      <c r="AG2047" s="307">
        <v>1.8385126832776923E-3</v>
      </c>
      <c r="AH2047" s="307">
        <v>1.9153514267947092E-3</v>
      </c>
      <c r="AI2047" s="307">
        <v>4.225530787267922</v>
      </c>
      <c r="AJ2047" s="306" t="s">
        <v>181</v>
      </c>
      <c r="AK2047" s="307">
        <v>-14.898135999832698</v>
      </c>
      <c r="AL2047" s="307">
        <v>3.4586708487524816E-3</v>
      </c>
      <c r="AN2047" s="312">
        <v>20</v>
      </c>
      <c r="AO2047" s="313" t="s">
        <v>305</v>
      </c>
      <c r="AP2047" s="313" t="s">
        <v>0</v>
      </c>
      <c r="AQ2047" s="313" t="s">
        <v>386</v>
      </c>
      <c r="AR2047" s="314" t="s">
        <v>0</v>
      </c>
      <c r="AS2047" s="314"/>
      <c r="AT2047" s="323"/>
    </row>
    <row r="2048" spans="1:46" x14ac:dyDescent="0.2">
      <c r="A2048" s="50" t="s">
        <v>2364</v>
      </c>
      <c r="B2048" s="50" t="s">
        <v>308</v>
      </c>
      <c r="C2048" s="50" t="s">
        <v>295</v>
      </c>
      <c r="D2048" s="50" t="s">
        <v>438</v>
      </c>
      <c r="E2048" s="50" t="s">
        <v>297</v>
      </c>
      <c r="F2048" s="50" t="s">
        <v>452</v>
      </c>
      <c r="G2048" s="50" t="s">
        <v>463</v>
      </c>
      <c r="H2048" s="50" t="s">
        <v>506</v>
      </c>
      <c r="I2048" s="50" t="s">
        <v>465</v>
      </c>
      <c r="J2048" s="50" t="s">
        <v>551</v>
      </c>
      <c r="K2048" s="50" t="s">
        <v>474</v>
      </c>
      <c r="L2048" s="50">
        <v>15.186232225961685</v>
      </c>
      <c r="M2048" s="308">
        <v>2.1</v>
      </c>
      <c r="N2048" s="50">
        <v>13.676725281061522</v>
      </c>
      <c r="O2048" s="50" t="s">
        <v>572</v>
      </c>
      <c r="Q2048" s="50" t="s">
        <v>300</v>
      </c>
      <c r="R2048" s="50" t="s">
        <v>506</v>
      </c>
      <c r="T2048" s="308">
        <v>2.11</v>
      </c>
      <c r="U2048" s="50">
        <v>30</v>
      </c>
      <c r="V2048" s="310">
        <v>45200</v>
      </c>
      <c r="W2048" s="310">
        <v>45930</v>
      </c>
      <c r="X2048" s="50" t="s">
        <v>3396</v>
      </c>
      <c r="AD2048" s="50" t="s">
        <v>360</v>
      </c>
      <c r="AG2048" s="50">
        <v>2.5033855066468572E-3</v>
      </c>
      <c r="AH2048" s="50">
        <v>2.6080119248484013E-3</v>
      </c>
      <c r="AI2048" s="50">
        <v>5.7536358747756635</v>
      </c>
      <c r="AJ2048" s="50" t="s">
        <v>181</v>
      </c>
      <c r="AK2048" s="50">
        <v>-18.45904163288543</v>
      </c>
      <c r="AL2048" s="50">
        <v>4.7094515875695884E-3</v>
      </c>
      <c r="AN2048" s="323">
        <v>20</v>
      </c>
      <c r="AO2048" s="313" t="s">
        <v>305</v>
      </c>
      <c r="AP2048" s="313" t="s">
        <v>0</v>
      </c>
      <c r="AQ2048" s="313" t="s">
        <v>386</v>
      </c>
      <c r="AR2048" s="314" t="s">
        <v>0</v>
      </c>
      <c r="AT2048" s="323"/>
    </row>
    <row r="2049" spans="1:46" x14ac:dyDescent="0.2">
      <c r="A2049" s="306" t="s">
        <v>2365</v>
      </c>
      <c r="B2049" s="50" t="s">
        <v>310</v>
      </c>
      <c r="C2049" s="50" t="s">
        <v>295</v>
      </c>
      <c r="D2049" s="50" t="s">
        <v>438</v>
      </c>
      <c r="E2049" s="50" t="s">
        <v>297</v>
      </c>
      <c r="F2049" s="50" t="s">
        <v>452</v>
      </c>
      <c r="G2049" s="50" t="s">
        <v>463</v>
      </c>
      <c r="H2049" s="50" t="s">
        <v>506</v>
      </c>
      <c r="I2049" s="50" t="s">
        <v>465</v>
      </c>
      <c r="J2049" s="50" t="s">
        <v>551</v>
      </c>
      <c r="K2049" s="50" t="s">
        <v>182</v>
      </c>
      <c r="L2049" s="307">
        <v>11.898339601722093</v>
      </c>
      <c r="M2049" s="308">
        <v>2.6</v>
      </c>
      <c r="N2049" s="307">
        <v>10.715648201094393</v>
      </c>
      <c r="O2049" s="306" t="s">
        <v>571</v>
      </c>
      <c r="Q2049" s="50" t="s">
        <v>300</v>
      </c>
      <c r="R2049" s="50" t="s">
        <v>506</v>
      </c>
      <c r="T2049" s="308">
        <v>2.11</v>
      </c>
      <c r="U2049" s="309">
        <v>30</v>
      </c>
      <c r="V2049" s="310">
        <v>45200</v>
      </c>
      <c r="W2049" s="310">
        <v>45930</v>
      </c>
      <c r="X2049" s="50" t="s">
        <v>3396</v>
      </c>
      <c r="AD2049" s="50" t="s">
        <v>360</v>
      </c>
      <c r="AF2049" s="306"/>
      <c r="AG2049" s="307">
        <v>1.9637008596418148E-3</v>
      </c>
      <c r="AH2049" s="307">
        <v>2.04577171401806E-3</v>
      </c>
      <c r="AI2049" s="307">
        <v>4.5132560220405491</v>
      </c>
      <c r="AJ2049" s="306" t="s">
        <v>181</v>
      </c>
      <c r="AK2049" s="307">
        <v>-15.752883027937324</v>
      </c>
      <c r="AL2049" s="307">
        <v>3.6941789853768962E-3</v>
      </c>
      <c r="AN2049" s="312">
        <v>20</v>
      </c>
      <c r="AO2049" s="313" t="s">
        <v>305</v>
      </c>
      <c r="AP2049" s="313" t="s">
        <v>0</v>
      </c>
      <c r="AQ2049" s="313" t="s">
        <v>386</v>
      </c>
      <c r="AR2049" s="314" t="s">
        <v>0</v>
      </c>
      <c r="AS2049" s="314"/>
      <c r="AT2049" s="323"/>
    </row>
    <row r="2050" spans="1:46" x14ac:dyDescent="0.2">
      <c r="A2050" s="50" t="s">
        <v>2366</v>
      </c>
      <c r="B2050" s="50" t="s">
        <v>310</v>
      </c>
      <c r="C2050" s="50" t="s">
        <v>295</v>
      </c>
      <c r="D2050" s="50" t="s">
        <v>438</v>
      </c>
      <c r="E2050" s="50" t="s">
        <v>297</v>
      </c>
      <c r="F2050" s="50" t="s">
        <v>452</v>
      </c>
      <c r="G2050" s="50" t="s">
        <v>463</v>
      </c>
      <c r="H2050" s="50" t="s">
        <v>506</v>
      </c>
      <c r="I2050" s="50" t="s">
        <v>465</v>
      </c>
      <c r="J2050" s="50" t="s">
        <v>551</v>
      </c>
      <c r="K2050" s="50" t="s">
        <v>474</v>
      </c>
      <c r="L2050" s="50">
        <v>15.887363719439467</v>
      </c>
      <c r="M2050" s="308">
        <v>2.6</v>
      </c>
      <c r="N2050" s="50">
        <v>14.308164513618678</v>
      </c>
      <c r="O2050" s="50" t="s">
        <v>572</v>
      </c>
      <c r="Q2050" s="50" t="s">
        <v>300</v>
      </c>
      <c r="R2050" s="50" t="s">
        <v>506</v>
      </c>
      <c r="T2050" s="308">
        <v>2.11</v>
      </c>
      <c r="U2050" s="50">
        <v>30</v>
      </c>
      <c r="V2050" s="310">
        <v>45200</v>
      </c>
      <c r="W2050" s="310">
        <v>45930</v>
      </c>
      <c r="X2050" s="50" t="s">
        <v>3396</v>
      </c>
      <c r="AD2050" s="50" t="s">
        <v>360</v>
      </c>
      <c r="AG2050" s="50">
        <v>2.6205061835551432E-3</v>
      </c>
      <c r="AH2050" s="50">
        <v>2.7300275397874932E-3</v>
      </c>
      <c r="AI2050" s="50">
        <v>6.0228192372854741</v>
      </c>
      <c r="AJ2050" s="50" t="s">
        <v>181</v>
      </c>
      <c r="AK2050" s="50">
        <v>-18.899126969430437</v>
      </c>
      <c r="AL2050" s="50">
        <v>4.9297828774721771E-3</v>
      </c>
      <c r="AN2050" s="323">
        <v>20</v>
      </c>
      <c r="AO2050" s="313" t="s">
        <v>305</v>
      </c>
      <c r="AP2050" s="313" t="s">
        <v>0</v>
      </c>
      <c r="AQ2050" s="313" t="s">
        <v>386</v>
      </c>
      <c r="AR2050" s="314" t="s">
        <v>0</v>
      </c>
      <c r="AT2050" s="323"/>
    </row>
    <row r="2051" spans="1:46" x14ac:dyDescent="0.2">
      <c r="A2051" s="306" t="s">
        <v>2367</v>
      </c>
      <c r="B2051" s="50" t="s">
        <v>294</v>
      </c>
      <c r="C2051" s="50" t="s">
        <v>295</v>
      </c>
      <c r="D2051" s="50" t="s">
        <v>438</v>
      </c>
      <c r="E2051" s="50" t="s">
        <v>297</v>
      </c>
      <c r="F2051" s="50" t="s">
        <v>452</v>
      </c>
      <c r="G2051" s="50" t="s">
        <v>463</v>
      </c>
      <c r="H2051" s="50" t="s">
        <v>515</v>
      </c>
      <c r="I2051" s="50" t="s">
        <v>465</v>
      </c>
      <c r="J2051" s="50" t="s">
        <v>551</v>
      </c>
      <c r="K2051" s="50" t="s">
        <v>182</v>
      </c>
      <c r="L2051" s="307">
        <v>3.7143763751270802</v>
      </c>
      <c r="M2051" s="308">
        <v>1.8</v>
      </c>
      <c r="N2051" s="307">
        <v>3.3206779861111109</v>
      </c>
      <c r="O2051" s="306" t="s">
        <v>573</v>
      </c>
      <c r="Q2051" s="50" t="s">
        <v>300</v>
      </c>
      <c r="R2051" s="50" t="s">
        <v>515</v>
      </c>
      <c r="T2051" s="308">
        <v>2.11</v>
      </c>
      <c r="U2051" s="309">
        <v>30</v>
      </c>
      <c r="V2051" s="310">
        <v>45200</v>
      </c>
      <c r="W2051" s="310">
        <v>45930</v>
      </c>
      <c r="X2051" s="50" t="s">
        <v>3396</v>
      </c>
      <c r="AD2051" s="50" t="s">
        <v>360</v>
      </c>
      <c r="AF2051" s="306"/>
      <c r="AG2051" s="307">
        <v>5.7494601052058419E-4</v>
      </c>
      <c r="AH2051" s="307">
        <v>6.0055116088843198E-4</v>
      </c>
      <c r="AI2051" s="307">
        <v>1.3723697249679991</v>
      </c>
      <c r="AJ2051" s="306" t="s">
        <v>181</v>
      </c>
      <c r="AK2051" s="307">
        <v>13.672659465980438</v>
      </c>
      <c r="AL2051" s="307">
        <v>1.1523485310781629E-3</v>
      </c>
      <c r="AN2051" s="312">
        <v>20</v>
      </c>
      <c r="AO2051" s="313" t="s">
        <v>305</v>
      </c>
      <c r="AP2051" s="313" t="s">
        <v>0</v>
      </c>
      <c r="AQ2051" s="313" t="s">
        <v>386</v>
      </c>
      <c r="AR2051" s="314" t="s">
        <v>0</v>
      </c>
      <c r="AS2051" s="314"/>
      <c r="AT2051" s="323"/>
    </row>
    <row r="2052" spans="1:46" x14ac:dyDescent="0.2">
      <c r="A2052" s="50" t="s">
        <v>2368</v>
      </c>
      <c r="B2052" s="50" t="s">
        <v>294</v>
      </c>
      <c r="C2052" s="50" t="s">
        <v>295</v>
      </c>
      <c r="D2052" s="50" t="s">
        <v>438</v>
      </c>
      <c r="E2052" s="50" t="s">
        <v>297</v>
      </c>
      <c r="F2052" s="50" t="s">
        <v>452</v>
      </c>
      <c r="G2052" s="50" t="s">
        <v>463</v>
      </c>
      <c r="H2052" s="50" t="s">
        <v>515</v>
      </c>
      <c r="I2052" s="50" t="s">
        <v>465</v>
      </c>
      <c r="J2052" s="50" t="s">
        <v>551</v>
      </c>
      <c r="K2052" s="50" t="s">
        <v>474</v>
      </c>
      <c r="L2052" s="50">
        <v>4.9649716941787858</v>
      </c>
      <c r="M2052" s="308">
        <v>1.8</v>
      </c>
      <c r="N2052" s="50">
        <v>4.4387187892234552</v>
      </c>
      <c r="O2052" s="50" t="s">
        <v>574</v>
      </c>
      <c r="Q2052" s="50" t="s">
        <v>300</v>
      </c>
      <c r="R2052" s="50" t="s">
        <v>515</v>
      </c>
      <c r="T2052" s="308">
        <v>2.11</v>
      </c>
      <c r="U2052" s="50">
        <v>30</v>
      </c>
      <c r="V2052" s="310">
        <v>45200</v>
      </c>
      <c r="W2052" s="310">
        <v>45930</v>
      </c>
      <c r="X2052" s="50" t="s">
        <v>3396</v>
      </c>
      <c r="AD2052" s="50" t="s">
        <v>360</v>
      </c>
      <c r="AG2052" s="50">
        <v>7.6856648820946183E-4</v>
      </c>
      <c r="AH2052" s="50">
        <v>8.0279450290683045E-4</v>
      </c>
      <c r="AI2052" s="50">
        <v>1.8345329139489317</v>
      </c>
      <c r="AJ2052" s="50" t="s">
        <v>181</v>
      </c>
      <c r="AK2052" s="50">
        <v>3.5348332819927375</v>
      </c>
      <c r="AL2052" s="50">
        <v>1.5404167478650014E-3</v>
      </c>
      <c r="AN2052" s="323">
        <v>20</v>
      </c>
      <c r="AO2052" s="313" t="s">
        <v>305</v>
      </c>
      <c r="AP2052" s="313" t="s">
        <v>0</v>
      </c>
      <c r="AQ2052" s="313" t="s">
        <v>386</v>
      </c>
      <c r="AR2052" s="314" t="s">
        <v>0</v>
      </c>
      <c r="AT2052" s="323"/>
    </row>
    <row r="2053" spans="1:46" x14ac:dyDescent="0.2">
      <c r="A2053" s="306" t="s">
        <v>2369</v>
      </c>
      <c r="B2053" s="50" t="s">
        <v>308</v>
      </c>
      <c r="C2053" s="50" t="s">
        <v>295</v>
      </c>
      <c r="D2053" s="50" t="s">
        <v>438</v>
      </c>
      <c r="E2053" s="50" t="s">
        <v>297</v>
      </c>
      <c r="F2053" s="50" t="s">
        <v>452</v>
      </c>
      <c r="G2053" s="50" t="s">
        <v>463</v>
      </c>
      <c r="H2053" s="50" t="s">
        <v>515</v>
      </c>
      <c r="I2053" s="50" t="s">
        <v>465</v>
      </c>
      <c r="J2053" s="50" t="s">
        <v>551</v>
      </c>
      <c r="K2053" s="50" t="s">
        <v>182</v>
      </c>
      <c r="L2053" s="307">
        <v>4.8879814020819277</v>
      </c>
      <c r="M2053" s="308">
        <v>2.1</v>
      </c>
      <c r="N2053" s="307">
        <v>4.3698889393939391</v>
      </c>
      <c r="O2053" s="306" t="s">
        <v>573</v>
      </c>
      <c r="Q2053" s="50" t="s">
        <v>300</v>
      </c>
      <c r="R2053" s="50" t="s">
        <v>515</v>
      </c>
      <c r="T2053" s="308">
        <v>2.11</v>
      </c>
      <c r="U2053" s="309">
        <v>30</v>
      </c>
      <c r="V2053" s="310">
        <v>45200</v>
      </c>
      <c r="W2053" s="310">
        <v>45930</v>
      </c>
      <c r="X2053" s="50" t="s">
        <v>3396</v>
      </c>
      <c r="AD2053" s="50" t="s">
        <v>360</v>
      </c>
      <c r="AF2053" s="306"/>
      <c r="AG2053" s="307">
        <v>7.5569523025770301E-4</v>
      </c>
      <c r="AH2053" s="307">
        <v>7.8935002505398956E-4</v>
      </c>
      <c r="AI2053" s="307">
        <v>1.8038098122802135</v>
      </c>
      <c r="AJ2053" s="306" t="s">
        <v>181</v>
      </c>
      <c r="AK2053" s="307">
        <v>4.0475706047140116</v>
      </c>
      <c r="AL2053" s="307">
        <v>1.5146192383207447E-3</v>
      </c>
      <c r="AN2053" s="312">
        <v>20</v>
      </c>
      <c r="AO2053" s="313" t="s">
        <v>305</v>
      </c>
      <c r="AP2053" s="313" t="s">
        <v>0</v>
      </c>
      <c r="AQ2053" s="313" t="s">
        <v>386</v>
      </c>
      <c r="AR2053" s="314" t="s">
        <v>0</v>
      </c>
      <c r="AS2053" s="314"/>
      <c r="AT2053" s="323"/>
    </row>
    <row r="2054" spans="1:46" x14ac:dyDescent="0.2">
      <c r="A2054" s="50" t="s">
        <v>2370</v>
      </c>
      <c r="B2054" s="50" t="s">
        <v>308</v>
      </c>
      <c r="C2054" s="50" t="s">
        <v>295</v>
      </c>
      <c r="D2054" s="50" t="s">
        <v>438</v>
      </c>
      <c r="E2054" s="50" t="s">
        <v>297</v>
      </c>
      <c r="F2054" s="50" t="s">
        <v>452</v>
      </c>
      <c r="G2054" s="50" t="s">
        <v>463</v>
      </c>
      <c r="H2054" s="50" t="s">
        <v>515</v>
      </c>
      <c r="I2054" s="50" t="s">
        <v>465</v>
      </c>
      <c r="J2054" s="50" t="s">
        <v>551</v>
      </c>
      <c r="K2054" s="50" t="s">
        <v>474</v>
      </c>
      <c r="L2054" s="50">
        <v>6.6422263937940178</v>
      </c>
      <c r="M2054" s="308">
        <v>2.1</v>
      </c>
      <c r="N2054" s="50">
        <v>5.9381960084439092</v>
      </c>
      <c r="O2054" s="50" t="s">
        <v>574</v>
      </c>
      <c r="Q2054" s="50" t="s">
        <v>300</v>
      </c>
      <c r="R2054" s="50" t="s">
        <v>515</v>
      </c>
      <c r="T2054" s="308">
        <v>2.11</v>
      </c>
      <c r="U2054" s="50">
        <v>30</v>
      </c>
      <c r="V2054" s="310">
        <v>45200</v>
      </c>
      <c r="W2054" s="310">
        <v>45930</v>
      </c>
      <c r="X2054" s="50" t="s">
        <v>3396</v>
      </c>
      <c r="AD2054" s="50" t="s">
        <v>360</v>
      </c>
      <c r="AG2054" s="50">
        <v>1.027725627478605E-3</v>
      </c>
      <c r="AH2054" s="50">
        <v>1.0734952627955866E-3</v>
      </c>
      <c r="AI2054" s="50">
        <v>2.4531338785155059</v>
      </c>
      <c r="AJ2054" s="50" t="s">
        <v>181</v>
      </c>
      <c r="AK2054" s="50">
        <v>-4.0563584566909539</v>
      </c>
      <c r="AL2054" s="50">
        <v>2.0598423078090969E-3</v>
      </c>
      <c r="AN2054" s="323">
        <v>20</v>
      </c>
      <c r="AO2054" s="313" t="s">
        <v>305</v>
      </c>
      <c r="AP2054" s="313" t="s">
        <v>0</v>
      </c>
      <c r="AQ2054" s="313" t="s">
        <v>386</v>
      </c>
      <c r="AR2054" s="314" t="s">
        <v>0</v>
      </c>
      <c r="AT2054" s="323"/>
    </row>
    <row r="2055" spans="1:46" x14ac:dyDescent="0.2">
      <c r="A2055" s="50" t="s">
        <v>2371</v>
      </c>
      <c r="B2055" s="50" t="s">
        <v>310</v>
      </c>
      <c r="C2055" s="50" t="s">
        <v>295</v>
      </c>
      <c r="D2055" s="50" t="s">
        <v>438</v>
      </c>
      <c r="E2055" s="50" t="s">
        <v>297</v>
      </c>
      <c r="F2055" s="50" t="s">
        <v>452</v>
      </c>
      <c r="G2055" s="50" t="s">
        <v>463</v>
      </c>
      <c r="H2055" s="50" t="s">
        <v>515</v>
      </c>
      <c r="I2055" s="50" t="s">
        <v>465</v>
      </c>
      <c r="J2055" s="50" t="s">
        <v>551</v>
      </c>
      <c r="K2055" s="50" t="s">
        <v>182</v>
      </c>
      <c r="L2055" s="50">
        <v>5.0808752452348074</v>
      </c>
      <c r="M2055" s="308">
        <v>2.6</v>
      </c>
      <c r="N2055" s="50">
        <v>4.5423373597811221</v>
      </c>
      <c r="O2055" s="50" t="s">
        <v>573</v>
      </c>
      <c r="Q2055" s="50" t="s">
        <v>300</v>
      </c>
      <c r="R2055" s="50" t="s">
        <v>515</v>
      </c>
      <c r="T2055" s="308">
        <v>2.11</v>
      </c>
      <c r="U2055" s="50">
        <v>30</v>
      </c>
      <c r="V2055" s="310">
        <v>45200</v>
      </c>
      <c r="W2055" s="310">
        <v>45930</v>
      </c>
      <c r="X2055" s="50" t="s">
        <v>3396</v>
      </c>
      <c r="AD2055" s="50" t="s">
        <v>360</v>
      </c>
      <c r="AG2055" s="50">
        <v>7.8706992331443906E-4</v>
      </c>
      <c r="AH2055" s="50">
        <v>8.2212198623462379E-4</v>
      </c>
      <c r="AI2055" s="50">
        <v>1.8786997638466949</v>
      </c>
      <c r="AJ2055" s="50" t="s">
        <v>181</v>
      </c>
      <c r="AK2055" s="50">
        <v>2.827116224932313</v>
      </c>
      <c r="AL2055" s="50">
        <v>1.5775026757138008E-3</v>
      </c>
      <c r="AN2055" s="323">
        <v>20</v>
      </c>
      <c r="AO2055" s="313" t="s">
        <v>305</v>
      </c>
      <c r="AP2055" s="313" t="s">
        <v>0</v>
      </c>
      <c r="AQ2055" s="313" t="s">
        <v>386</v>
      </c>
      <c r="AR2055" s="314" t="s">
        <v>0</v>
      </c>
      <c r="AT2055" s="323"/>
    </row>
    <row r="2056" spans="1:46" x14ac:dyDescent="0.2">
      <c r="A2056" s="50" t="s">
        <v>2372</v>
      </c>
      <c r="B2056" s="50" t="s">
        <v>310</v>
      </c>
      <c r="C2056" s="50" t="s">
        <v>295</v>
      </c>
      <c r="D2056" s="50" t="s">
        <v>438</v>
      </c>
      <c r="E2056" s="50" t="s">
        <v>297</v>
      </c>
      <c r="F2056" s="50" t="s">
        <v>452</v>
      </c>
      <c r="G2056" s="50" t="s">
        <v>463</v>
      </c>
      <c r="H2056" s="50" t="s">
        <v>515</v>
      </c>
      <c r="I2056" s="50" t="s">
        <v>465</v>
      </c>
      <c r="J2056" s="50" t="s">
        <v>551</v>
      </c>
      <c r="K2056" s="50" t="s">
        <v>474</v>
      </c>
      <c r="L2056" s="50">
        <v>6.7810685355147209</v>
      </c>
      <c r="M2056" s="308">
        <v>2.6</v>
      </c>
      <c r="N2056" s="50">
        <v>6.0623218365758751</v>
      </c>
      <c r="O2056" s="50" t="s">
        <v>574</v>
      </c>
      <c r="Q2056" s="50" t="s">
        <v>300</v>
      </c>
      <c r="R2056" s="50" t="s">
        <v>515</v>
      </c>
      <c r="T2056" s="308">
        <v>2.11</v>
      </c>
      <c r="U2056" s="50">
        <v>30</v>
      </c>
      <c r="V2056" s="310">
        <v>45200</v>
      </c>
      <c r="W2056" s="310">
        <v>45930</v>
      </c>
      <c r="X2056" s="50" t="s">
        <v>3396</v>
      </c>
      <c r="AD2056" s="50" t="s">
        <v>360</v>
      </c>
      <c r="AG2056" s="50">
        <v>1.0498259408628678E-3</v>
      </c>
      <c r="AH2056" s="50">
        <v>1.096579810937593E-3</v>
      </c>
      <c r="AI2056" s="50">
        <v>2.5058863116933705</v>
      </c>
      <c r="AJ2056" s="50" t="s">
        <v>181</v>
      </c>
      <c r="AK2056" s="50">
        <v>-4.5302795168341827</v>
      </c>
      <c r="AL2056" s="50">
        <v>2.10413736021178E-3</v>
      </c>
      <c r="AN2056" s="323">
        <v>20</v>
      </c>
      <c r="AO2056" s="313" t="s">
        <v>305</v>
      </c>
      <c r="AP2056" s="313" t="s">
        <v>0</v>
      </c>
      <c r="AQ2056" s="313" t="s">
        <v>386</v>
      </c>
      <c r="AR2056" s="314" t="s">
        <v>0</v>
      </c>
      <c r="AT2056" s="323"/>
    </row>
    <row r="2057" spans="1:46" x14ac:dyDescent="0.2">
      <c r="A2057" s="50" t="s">
        <v>2373</v>
      </c>
      <c r="B2057" s="50" t="s">
        <v>294</v>
      </c>
      <c r="C2057" s="50" t="s">
        <v>295</v>
      </c>
      <c r="D2057" s="50" t="s">
        <v>438</v>
      </c>
      <c r="E2057" s="50" t="s">
        <v>297</v>
      </c>
      <c r="F2057" s="50" t="s">
        <v>452</v>
      </c>
      <c r="G2057" s="50" t="s">
        <v>463</v>
      </c>
      <c r="H2057" s="50" t="s">
        <v>524</v>
      </c>
      <c r="I2057" s="50" t="s">
        <v>465</v>
      </c>
      <c r="J2057" s="50" t="s">
        <v>551</v>
      </c>
      <c r="K2057" s="50" t="s">
        <v>182</v>
      </c>
      <c r="L2057" s="50">
        <v>4.3975930083597454</v>
      </c>
      <c r="M2057" s="308">
        <v>1.8</v>
      </c>
      <c r="N2057" s="50">
        <v>3.9373753263888887</v>
      </c>
      <c r="O2057" s="50" t="s">
        <v>575</v>
      </c>
      <c r="Q2057" s="50" t="s">
        <v>300</v>
      </c>
      <c r="R2057" s="50" t="s">
        <v>524</v>
      </c>
      <c r="T2057" s="308">
        <v>2.11</v>
      </c>
      <c r="U2057" s="50">
        <v>30</v>
      </c>
      <c r="V2057" s="310">
        <v>45200</v>
      </c>
      <c r="W2057" s="310">
        <v>45930</v>
      </c>
      <c r="X2057" s="50" t="s">
        <v>3396</v>
      </c>
      <c r="AD2057" s="50" t="s">
        <v>360</v>
      </c>
      <c r="AG2057" s="50">
        <v>5.9282742236602777E-4</v>
      </c>
      <c r="AH2057" s="50">
        <v>6.1860153649292483E-4</v>
      </c>
      <c r="AI2057" s="50">
        <v>1.5370207872021322</v>
      </c>
      <c r="AJ2057" s="50" t="s">
        <v>181</v>
      </c>
      <c r="AK2057" s="50">
        <v>10.318967608188085</v>
      </c>
      <c r="AL2057" s="50">
        <v>1.3643097337677783E-3</v>
      </c>
      <c r="AN2057" s="323">
        <v>20</v>
      </c>
      <c r="AO2057" s="313" t="s">
        <v>305</v>
      </c>
      <c r="AP2057" s="313" t="s">
        <v>0</v>
      </c>
      <c r="AQ2057" s="313" t="s">
        <v>386</v>
      </c>
      <c r="AR2057" s="314" t="s">
        <v>0</v>
      </c>
      <c r="AT2057" s="323"/>
    </row>
    <row r="2058" spans="1:46" x14ac:dyDescent="0.2">
      <c r="A2058" s="50" t="s">
        <v>2374</v>
      </c>
      <c r="B2058" s="50" t="s">
        <v>294</v>
      </c>
      <c r="C2058" s="50" t="s">
        <v>295</v>
      </c>
      <c r="D2058" s="50" t="s">
        <v>438</v>
      </c>
      <c r="E2058" s="50" t="s">
        <v>297</v>
      </c>
      <c r="F2058" s="50" t="s">
        <v>452</v>
      </c>
      <c r="G2058" s="50" t="s">
        <v>463</v>
      </c>
      <c r="H2058" s="50" t="s">
        <v>524</v>
      </c>
      <c r="I2058" s="50" t="s">
        <v>465</v>
      </c>
      <c r="J2058" s="50" t="s">
        <v>551</v>
      </c>
      <c r="K2058" s="50" t="s">
        <v>474</v>
      </c>
      <c r="L2058" s="50">
        <v>5.8517747251079024</v>
      </c>
      <c r="M2058" s="308">
        <v>1.8</v>
      </c>
      <c r="N2058" s="50">
        <v>5.2393737606973056</v>
      </c>
      <c r="O2058" s="50" t="s">
        <v>576</v>
      </c>
      <c r="Q2058" s="50" t="s">
        <v>300</v>
      </c>
      <c r="R2058" s="50" t="s">
        <v>524</v>
      </c>
      <c r="T2058" s="308">
        <v>2.11</v>
      </c>
      <c r="U2058" s="50">
        <v>30</v>
      </c>
      <c r="V2058" s="310">
        <v>45200</v>
      </c>
      <c r="W2058" s="310">
        <v>45930</v>
      </c>
      <c r="X2058" s="50" t="s">
        <v>3396</v>
      </c>
      <c r="AD2058" s="50" t="s">
        <v>360</v>
      </c>
      <c r="AG2058" s="50">
        <v>7.8890436785952615E-4</v>
      </c>
      <c r="AH2058" s="50">
        <v>8.2320323873710279E-4</v>
      </c>
      <c r="AI2058" s="50">
        <v>2.0453885342806912</v>
      </c>
      <c r="AJ2058" s="50" t="s">
        <v>181</v>
      </c>
      <c r="AK2058" s="50">
        <v>1.8710816065728841</v>
      </c>
      <c r="AL2058" s="50">
        <v>1.8155535109813548E-3</v>
      </c>
      <c r="AN2058" s="323">
        <v>20</v>
      </c>
      <c r="AO2058" s="313" t="s">
        <v>305</v>
      </c>
      <c r="AP2058" s="313" t="s">
        <v>0</v>
      </c>
      <c r="AQ2058" s="313" t="s">
        <v>386</v>
      </c>
      <c r="AR2058" s="314" t="s">
        <v>0</v>
      </c>
      <c r="AT2058" s="323"/>
    </row>
    <row r="2059" spans="1:46" x14ac:dyDescent="0.2">
      <c r="A2059" s="50" t="s">
        <v>2375</v>
      </c>
      <c r="B2059" s="50" t="s">
        <v>308</v>
      </c>
      <c r="C2059" s="50" t="s">
        <v>295</v>
      </c>
      <c r="D2059" s="50" t="s">
        <v>438</v>
      </c>
      <c r="E2059" s="50" t="s">
        <v>297</v>
      </c>
      <c r="F2059" s="50" t="s">
        <v>452</v>
      </c>
      <c r="G2059" s="50" t="s">
        <v>463</v>
      </c>
      <c r="H2059" s="50" t="s">
        <v>524</v>
      </c>
      <c r="I2059" s="50" t="s">
        <v>465</v>
      </c>
      <c r="J2059" s="50" t="s">
        <v>551</v>
      </c>
      <c r="K2059" s="50" t="s">
        <v>182</v>
      </c>
      <c r="L2059" s="50">
        <v>5.7566767322229788</v>
      </c>
      <c r="M2059" s="308">
        <v>2.1</v>
      </c>
      <c r="N2059" s="50">
        <v>5.1542279797979802</v>
      </c>
      <c r="O2059" s="50" t="s">
        <v>575</v>
      </c>
      <c r="Q2059" s="50" t="s">
        <v>300</v>
      </c>
      <c r="R2059" s="50" t="s">
        <v>524</v>
      </c>
      <c r="T2059" s="308">
        <v>2.11</v>
      </c>
      <c r="U2059" s="50">
        <v>30</v>
      </c>
      <c r="V2059" s="310">
        <v>45200</v>
      </c>
      <c r="W2059" s="310">
        <v>45930</v>
      </c>
      <c r="X2059" s="50" t="s">
        <v>3396</v>
      </c>
      <c r="AD2059" s="50" t="s">
        <v>360</v>
      </c>
      <c r="AG2059" s="50">
        <v>7.7510595431451543E-4</v>
      </c>
      <c r="AH2059" s="50">
        <v>8.0880491723901574E-4</v>
      </c>
      <c r="AI2059" s="50">
        <v>2.0096134543013466</v>
      </c>
      <c r="AJ2059" s="50" t="s">
        <v>181</v>
      </c>
      <c r="AK2059" s="50">
        <v>2.3257742002140862</v>
      </c>
      <c r="AL2059" s="50">
        <v>1.7837983842787502E-3</v>
      </c>
      <c r="AN2059" s="323">
        <v>20</v>
      </c>
      <c r="AO2059" s="313" t="s">
        <v>305</v>
      </c>
      <c r="AP2059" s="313" t="s">
        <v>0</v>
      </c>
      <c r="AQ2059" s="313" t="s">
        <v>386</v>
      </c>
      <c r="AR2059" s="314" t="s">
        <v>0</v>
      </c>
      <c r="AT2059" s="323"/>
    </row>
    <row r="2060" spans="1:46" x14ac:dyDescent="0.2">
      <c r="A2060" s="50" t="s">
        <v>2376</v>
      </c>
      <c r="B2060" s="50" t="s">
        <v>308</v>
      </c>
      <c r="C2060" s="50" t="s">
        <v>295</v>
      </c>
      <c r="D2060" s="50" t="s">
        <v>438</v>
      </c>
      <c r="E2060" s="50" t="s">
        <v>297</v>
      </c>
      <c r="F2060" s="50" t="s">
        <v>452</v>
      </c>
      <c r="G2060" s="50" t="s">
        <v>463</v>
      </c>
      <c r="H2060" s="50" t="s">
        <v>524</v>
      </c>
      <c r="I2060" s="50" t="s">
        <v>465</v>
      </c>
      <c r="J2060" s="50" t="s">
        <v>551</v>
      </c>
      <c r="K2060" s="50" t="s">
        <v>474</v>
      </c>
      <c r="L2060" s="50">
        <v>7.8322505067873811</v>
      </c>
      <c r="M2060" s="308">
        <v>2.1</v>
      </c>
      <c r="N2060" s="50">
        <v>7.0125884402895062</v>
      </c>
      <c r="O2060" s="50" t="s">
        <v>576</v>
      </c>
      <c r="Q2060" s="50" t="s">
        <v>300</v>
      </c>
      <c r="R2060" s="50" t="s">
        <v>524</v>
      </c>
      <c r="T2060" s="308">
        <v>2.11</v>
      </c>
      <c r="U2060" s="50">
        <v>30</v>
      </c>
      <c r="V2060" s="310">
        <v>45200</v>
      </c>
      <c r="W2060" s="310">
        <v>45930</v>
      </c>
      <c r="X2060" s="50" t="s">
        <v>3396</v>
      </c>
      <c r="AD2060" s="50" t="s">
        <v>360</v>
      </c>
      <c r="AG2060" s="50">
        <v>1.0554123611958568E-3</v>
      </c>
      <c r="AH2060" s="50">
        <v>1.101298090536502E-3</v>
      </c>
      <c r="AI2060" s="50">
        <v>2.7363625180390736</v>
      </c>
      <c r="AJ2060" s="50" t="s">
        <v>181</v>
      </c>
      <c r="AK2060" s="50">
        <v>-4.5785938139871449</v>
      </c>
      <c r="AL2060" s="50">
        <v>2.428884534004068E-3</v>
      </c>
      <c r="AN2060" s="323">
        <v>20</v>
      </c>
      <c r="AO2060" s="313" t="s">
        <v>305</v>
      </c>
      <c r="AP2060" s="313" t="s">
        <v>0</v>
      </c>
      <c r="AQ2060" s="313" t="s">
        <v>386</v>
      </c>
      <c r="AR2060" s="314" t="s">
        <v>0</v>
      </c>
      <c r="AT2060" s="323"/>
    </row>
    <row r="2061" spans="1:46" x14ac:dyDescent="0.2">
      <c r="A2061" s="50" t="s">
        <v>2377</v>
      </c>
      <c r="B2061" s="50" t="s">
        <v>310</v>
      </c>
      <c r="C2061" s="50" t="s">
        <v>295</v>
      </c>
      <c r="D2061" s="50" t="s">
        <v>438</v>
      </c>
      <c r="E2061" s="50" t="s">
        <v>297</v>
      </c>
      <c r="F2061" s="50" t="s">
        <v>452</v>
      </c>
      <c r="G2061" s="50" t="s">
        <v>463</v>
      </c>
      <c r="H2061" s="50" t="s">
        <v>524</v>
      </c>
      <c r="I2061" s="50" t="s">
        <v>465</v>
      </c>
      <c r="J2061" s="50" t="s">
        <v>551</v>
      </c>
      <c r="K2061" s="50" t="s">
        <v>182</v>
      </c>
      <c r="L2061" s="50">
        <v>5.8734115806798854</v>
      </c>
      <c r="M2061" s="308">
        <v>2.6</v>
      </c>
      <c r="N2061" s="50">
        <v>5.258746272229823</v>
      </c>
      <c r="O2061" s="50" t="s">
        <v>575</v>
      </c>
      <c r="Q2061" s="50" t="s">
        <v>300</v>
      </c>
      <c r="R2061" s="50" t="s">
        <v>524</v>
      </c>
      <c r="T2061" s="308">
        <v>2.11</v>
      </c>
      <c r="U2061" s="50">
        <v>30</v>
      </c>
      <c r="V2061" s="310">
        <v>45200</v>
      </c>
      <c r="W2061" s="310">
        <v>45930</v>
      </c>
      <c r="X2061" s="50" t="s">
        <v>3396</v>
      </c>
      <c r="AD2061" s="50" t="s">
        <v>360</v>
      </c>
      <c r="AG2061" s="50">
        <v>7.9238695139401279E-4</v>
      </c>
      <c r="AH2061" s="50">
        <v>8.2683723312420502E-4</v>
      </c>
      <c r="AI2061" s="50">
        <v>2.0544178117461467</v>
      </c>
      <c r="AJ2061" s="50" t="s">
        <v>181</v>
      </c>
      <c r="AK2061" s="50">
        <v>1.7588244535895978</v>
      </c>
      <c r="AL2061" s="50">
        <v>1.8235681918741453E-3</v>
      </c>
      <c r="AN2061" s="323">
        <v>20</v>
      </c>
      <c r="AO2061" s="313" t="s">
        <v>305</v>
      </c>
      <c r="AP2061" s="313" t="s">
        <v>0</v>
      </c>
      <c r="AQ2061" s="313" t="s">
        <v>386</v>
      </c>
      <c r="AR2061" s="314" t="s">
        <v>0</v>
      </c>
      <c r="AT2061" s="323"/>
    </row>
    <row r="2062" spans="1:46" x14ac:dyDescent="0.2">
      <c r="A2062" s="50" t="s">
        <v>2378</v>
      </c>
      <c r="B2062" s="50" t="s">
        <v>310</v>
      </c>
      <c r="C2062" s="50" t="s">
        <v>295</v>
      </c>
      <c r="D2062" s="50" t="s">
        <v>438</v>
      </c>
      <c r="E2062" s="50" t="s">
        <v>297</v>
      </c>
      <c r="F2062" s="50" t="s">
        <v>452</v>
      </c>
      <c r="G2062" s="50" t="s">
        <v>463</v>
      </c>
      <c r="H2062" s="50" t="s">
        <v>524</v>
      </c>
      <c r="I2062" s="50" t="s">
        <v>465</v>
      </c>
      <c r="J2062" s="50" t="s">
        <v>551</v>
      </c>
      <c r="K2062" s="50" t="s">
        <v>474</v>
      </c>
      <c r="L2062" s="50">
        <v>7.8463819140084547</v>
      </c>
      <c r="M2062" s="308">
        <v>2.6</v>
      </c>
      <c r="N2062" s="50">
        <v>7.0252409649805445</v>
      </c>
      <c r="O2062" s="50" t="s">
        <v>576</v>
      </c>
      <c r="Q2062" s="50" t="s">
        <v>300</v>
      </c>
      <c r="R2062" s="50" t="s">
        <v>524</v>
      </c>
      <c r="T2062" s="308">
        <v>2.11</v>
      </c>
      <c r="U2062" s="50">
        <v>30</v>
      </c>
      <c r="V2062" s="310">
        <v>45200</v>
      </c>
      <c r="W2062" s="310">
        <v>45930</v>
      </c>
      <c r="X2062" s="50" t="s">
        <v>3396</v>
      </c>
      <c r="AD2062" s="50" t="s">
        <v>360</v>
      </c>
      <c r="AG2062" s="50">
        <v>1.0579391864325154E-3</v>
      </c>
      <c r="AH2062" s="50">
        <v>1.1039347735151803E-3</v>
      </c>
      <c r="AI2062" s="50">
        <v>2.7429138055940094</v>
      </c>
      <c r="AJ2062" s="50" t="s">
        <v>181</v>
      </c>
      <c r="AK2062" s="50">
        <v>-4.6241939861727133</v>
      </c>
      <c r="AL2062" s="50">
        <v>2.4346996703082297E-3</v>
      </c>
      <c r="AN2062" s="323">
        <v>20</v>
      </c>
      <c r="AO2062" s="313" t="s">
        <v>305</v>
      </c>
      <c r="AP2062" s="313" t="s">
        <v>0</v>
      </c>
      <c r="AQ2062" s="313" t="s">
        <v>386</v>
      </c>
      <c r="AR2062" s="314" t="s">
        <v>0</v>
      </c>
      <c r="AT2062" s="323"/>
    </row>
    <row r="2063" spans="1:46" x14ac:dyDescent="0.2">
      <c r="A2063" s="50" t="s">
        <v>2379</v>
      </c>
      <c r="B2063" s="50" t="s">
        <v>294</v>
      </c>
      <c r="C2063" s="50" t="s">
        <v>295</v>
      </c>
      <c r="D2063" s="50" t="s">
        <v>438</v>
      </c>
      <c r="E2063" s="50" t="s">
        <v>297</v>
      </c>
      <c r="F2063" s="50" t="s">
        <v>452</v>
      </c>
      <c r="G2063" s="50" t="s">
        <v>463</v>
      </c>
      <c r="H2063" s="50" t="s">
        <v>533</v>
      </c>
      <c r="I2063" s="50" t="s">
        <v>465</v>
      </c>
      <c r="J2063" s="50" t="s">
        <v>551</v>
      </c>
      <c r="K2063" s="50" t="s">
        <v>182</v>
      </c>
      <c r="L2063" s="50">
        <v>4.8214573947076715</v>
      </c>
      <c r="M2063" s="308">
        <v>1.8</v>
      </c>
      <c r="N2063" s="50">
        <v>4.3168813819444436</v>
      </c>
      <c r="O2063" s="50" t="s">
        <v>577</v>
      </c>
      <c r="Q2063" s="50" t="s">
        <v>300</v>
      </c>
      <c r="R2063" s="50" t="s">
        <v>533</v>
      </c>
      <c r="T2063" s="308">
        <v>2.11</v>
      </c>
      <c r="U2063" s="50">
        <v>30</v>
      </c>
      <c r="V2063" s="310">
        <v>45200</v>
      </c>
      <c r="W2063" s="310">
        <v>45930</v>
      </c>
      <c r="X2063" s="50" t="s">
        <v>3396</v>
      </c>
      <c r="AD2063" s="50" t="s">
        <v>360</v>
      </c>
      <c r="AG2063" s="50">
        <v>6.4996741488323518E-4</v>
      </c>
      <c r="AH2063" s="50">
        <v>6.782257809741705E-4</v>
      </c>
      <c r="AI2063" s="50">
        <v>1.6851673691011329</v>
      </c>
      <c r="AJ2063" s="50" t="s">
        <v>181</v>
      </c>
      <c r="AK2063" s="50">
        <v>7.3308721516287774</v>
      </c>
      <c r="AL2063" s="50">
        <v>1.4958094671429858E-3</v>
      </c>
      <c r="AN2063" s="323">
        <v>20</v>
      </c>
      <c r="AO2063" s="313" t="s">
        <v>305</v>
      </c>
      <c r="AP2063" s="313" t="s">
        <v>0</v>
      </c>
      <c r="AQ2063" s="313" t="s">
        <v>386</v>
      </c>
      <c r="AR2063" s="314" t="s">
        <v>0</v>
      </c>
      <c r="AT2063" s="323"/>
    </row>
    <row r="2064" spans="1:46" x14ac:dyDescent="0.2">
      <c r="A2064" s="306" t="s">
        <v>2380</v>
      </c>
      <c r="B2064" s="50" t="s">
        <v>294</v>
      </c>
      <c r="C2064" s="50" t="s">
        <v>295</v>
      </c>
      <c r="D2064" s="50" t="s">
        <v>438</v>
      </c>
      <c r="E2064" s="50" t="s">
        <v>297</v>
      </c>
      <c r="F2064" s="50" t="s">
        <v>452</v>
      </c>
      <c r="G2064" s="50" t="s">
        <v>463</v>
      </c>
      <c r="H2064" s="50" t="s">
        <v>533</v>
      </c>
      <c r="I2064" s="50" t="s">
        <v>465</v>
      </c>
      <c r="J2064" s="50" t="s">
        <v>551</v>
      </c>
      <c r="K2064" s="50" t="s">
        <v>474</v>
      </c>
      <c r="L2064" s="307">
        <v>6.4165572723033035</v>
      </c>
      <c r="M2064" s="308">
        <v>1.8</v>
      </c>
      <c r="N2064" s="307">
        <v>5.7450505847860542</v>
      </c>
      <c r="O2064" s="306" t="s">
        <v>578</v>
      </c>
      <c r="Q2064" s="50" t="s">
        <v>300</v>
      </c>
      <c r="R2064" s="50" t="s">
        <v>533</v>
      </c>
      <c r="T2064" s="308">
        <v>2.11</v>
      </c>
      <c r="U2064" s="309">
        <v>30</v>
      </c>
      <c r="V2064" s="310">
        <v>45200</v>
      </c>
      <c r="W2064" s="310">
        <v>45930</v>
      </c>
      <c r="X2064" s="50" t="s">
        <v>3396</v>
      </c>
      <c r="AD2064" s="50" t="s">
        <v>360</v>
      </c>
      <c r="AF2064" s="306"/>
      <c r="AG2064" s="307">
        <v>8.6504527199610223E-4</v>
      </c>
      <c r="AH2064" s="307">
        <v>9.0265448966079089E-4</v>
      </c>
      <c r="AI2064" s="307">
        <v>2.2427986877233304</v>
      </c>
      <c r="AJ2064" s="306" t="s">
        <v>181</v>
      </c>
      <c r="AK2064" s="307">
        <v>-0.37708757045127977</v>
      </c>
      <c r="AL2064" s="307">
        <v>1.9907811956873288E-3</v>
      </c>
      <c r="AN2064" s="312">
        <v>20</v>
      </c>
      <c r="AO2064" s="313" t="s">
        <v>305</v>
      </c>
      <c r="AP2064" s="313" t="s">
        <v>0</v>
      </c>
      <c r="AQ2064" s="313" t="s">
        <v>386</v>
      </c>
      <c r="AR2064" s="314" t="s">
        <v>0</v>
      </c>
      <c r="AS2064" s="314"/>
      <c r="AT2064" s="323"/>
    </row>
    <row r="2065" spans="1:46" x14ac:dyDescent="0.2">
      <c r="A2065" s="50" t="s">
        <v>2381</v>
      </c>
      <c r="B2065" s="50" t="s">
        <v>308</v>
      </c>
      <c r="C2065" s="50" t="s">
        <v>295</v>
      </c>
      <c r="D2065" s="50" t="s">
        <v>438</v>
      </c>
      <c r="E2065" s="50" t="s">
        <v>297</v>
      </c>
      <c r="F2065" s="50" t="s">
        <v>452</v>
      </c>
      <c r="G2065" s="50" t="s">
        <v>463</v>
      </c>
      <c r="H2065" s="50" t="s">
        <v>533</v>
      </c>
      <c r="I2065" s="50" t="s">
        <v>465</v>
      </c>
      <c r="J2065" s="50" t="s">
        <v>551</v>
      </c>
      <c r="K2065" s="50" t="s">
        <v>182</v>
      </c>
      <c r="L2065" s="50">
        <v>6.2393794395832902</v>
      </c>
      <c r="M2065" s="308">
        <v>2.1</v>
      </c>
      <c r="N2065" s="50">
        <v>5.5864147979797982</v>
      </c>
      <c r="O2065" s="50" t="s">
        <v>577</v>
      </c>
      <c r="Q2065" s="50" t="s">
        <v>300</v>
      </c>
      <c r="R2065" s="50" t="s">
        <v>533</v>
      </c>
      <c r="T2065" s="308">
        <v>2.11</v>
      </c>
      <c r="U2065" s="50">
        <v>30</v>
      </c>
      <c r="V2065" s="310">
        <v>45200</v>
      </c>
      <c r="W2065" s="310">
        <v>45930</v>
      </c>
      <c r="X2065" s="50" t="s">
        <v>3396</v>
      </c>
      <c r="AD2065" s="50" t="s">
        <v>360</v>
      </c>
      <c r="AG2065" s="50">
        <v>8.4009931073219244E-4</v>
      </c>
      <c r="AH2065" s="50">
        <v>8.7662396309446126E-4</v>
      </c>
      <c r="AI2065" s="50">
        <v>2.1781214147551871</v>
      </c>
      <c r="AJ2065" s="50" t="s">
        <v>181</v>
      </c>
      <c r="AK2065" s="50">
        <v>0.31459197935310634</v>
      </c>
      <c r="AL2065" s="50">
        <v>1.9333715407244846E-3</v>
      </c>
      <c r="AN2065" s="323">
        <v>20</v>
      </c>
      <c r="AO2065" s="313" t="s">
        <v>305</v>
      </c>
      <c r="AP2065" s="313" t="s">
        <v>0</v>
      </c>
      <c r="AQ2065" s="313" t="s">
        <v>386</v>
      </c>
      <c r="AR2065" s="314" t="s">
        <v>0</v>
      </c>
      <c r="AT2065" s="323"/>
    </row>
    <row r="2066" spans="1:46" x14ac:dyDescent="0.2">
      <c r="A2066" s="50" t="s">
        <v>2382</v>
      </c>
      <c r="B2066" s="50" t="s">
        <v>308</v>
      </c>
      <c r="C2066" s="50" t="s">
        <v>295</v>
      </c>
      <c r="D2066" s="50" t="s">
        <v>438</v>
      </c>
      <c r="E2066" s="50" t="s">
        <v>297</v>
      </c>
      <c r="F2066" s="50" t="s">
        <v>452</v>
      </c>
      <c r="G2066" s="50" t="s">
        <v>463</v>
      </c>
      <c r="H2066" s="50" t="s">
        <v>533</v>
      </c>
      <c r="I2066" s="50" t="s">
        <v>465</v>
      </c>
      <c r="J2066" s="50" t="s">
        <v>551</v>
      </c>
      <c r="K2066" s="50" t="s">
        <v>474</v>
      </c>
      <c r="L2066" s="50">
        <v>8.4970999286885878</v>
      </c>
      <c r="M2066" s="308">
        <v>2.1</v>
      </c>
      <c r="N2066" s="50">
        <v>7.6078599227985535</v>
      </c>
      <c r="O2066" s="50" t="s">
        <v>578</v>
      </c>
      <c r="Q2066" s="50" t="s">
        <v>300</v>
      </c>
      <c r="R2066" s="50" t="s">
        <v>533</v>
      </c>
      <c r="T2066" s="308">
        <v>2.11</v>
      </c>
      <c r="U2066" s="50">
        <v>30</v>
      </c>
      <c r="V2066" s="310">
        <v>45200</v>
      </c>
      <c r="W2066" s="310">
        <v>45930</v>
      </c>
      <c r="X2066" s="50" t="s">
        <v>3396</v>
      </c>
      <c r="AD2066" s="50" t="s">
        <v>360</v>
      </c>
      <c r="AG2066" s="50">
        <v>1.1450022303656916E-3</v>
      </c>
      <c r="AH2066" s="50">
        <v>1.1947830216172404E-3</v>
      </c>
      <c r="AI2066" s="50">
        <v>2.9686417379968426</v>
      </c>
      <c r="AJ2066" s="50" t="s">
        <v>181</v>
      </c>
      <c r="AK2066" s="50">
        <v>-6.072435417505587</v>
      </c>
      <c r="AL2066" s="50">
        <v>2.6350631383398175E-3</v>
      </c>
      <c r="AN2066" s="323">
        <v>20</v>
      </c>
      <c r="AO2066" s="313" t="s">
        <v>305</v>
      </c>
      <c r="AP2066" s="313" t="s">
        <v>0</v>
      </c>
      <c r="AQ2066" s="313" t="s">
        <v>386</v>
      </c>
      <c r="AR2066" s="314" t="s">
        <v>0</v>
      </c>
      <c r="AT2066" s="323"/>
    </row>
    <row r="2067" spans="1:46" x14ac:dyDescent="0.2">
      <c r="A2067" s="306" t="s">
        <v>2383</v>
      </c>
      <c r="B2067" s="50" t="s">
        <v>310</v>
      </c>
      <c r="C2067" s="50" t="s">
        <v>295</v>
      </c>
      <c r="D2067" s="50" t="s">
        <v>438</v>
      </c>
      <c r="E2067" s="50" t="s">
        <v>297</v>
      </c>
      <c r="F2067" s="50" t="s">
        <v>452</v>
      </c>
      <c r="G2067" s="50" t="s">
        <v>463</v>
      </c>
      <c r="H2067" s="50" t="s">
        <v>533</v>
      </c>
      <c r="I2067" s="50" t="s">
        <v>465</v>
      </c>
      <c r="J2067" s="50" t="s">
        <v>551</v>
      </c>
      <c r="K2067" s="50" t="s">
        <v>182</v>
      </c>
      <c r="L2067" s="307">
        <v>6.4352161666579608</v>
      </c>
      <c r="M2067" s="308">
        <v>2.6</v>
      </c>
      <c r="N2067" s="307">
        <v>5.7617567852257183</v>
      </c>
      <c r="O2067" s="306" t="s">
        <v>577</v>
      </c>
      <c r="Q2067" s="50" t="s">
        <v>300</v>
      </c>
      <c r="R2067" s="50" t="s">
        <v>533</v>
      </c>
      <c r="T2067" s="308">
        <v>2.11</v>
      </c>
      <c r="U2067" s="309">
        <v>30</v>
      </c>
      <c r="V2067" s="310">
        <v>45200</v>
      </c>
      <c r="W2067" s="310">
        <v>45930</v>
      </c>
      <c r="X2067" s="50" t="s">
        <v>3396</v>
      </c>
      <c r="AD2067" s="50" t="s">
        <v>360</v>
      </c>
      <c r="AF2067" s="306"/>
      <c r="AG2067" s="307">
        <v>8.6818048587517925E-4</v>
      </c>
      <c r="AH2067" s="307">
        <v>9.0592601194478114E-4</v>
      </c>
      <c r="AI2067" s="307">
        <v>2.2509273415653435</v>
      </c>
      <c r="AJ2067" s="306" t="s">
        <v>181</v>
      </c>
      <c r="AK2067" s="307">
        <v>-0.46120625515167185</v>
      </c>
      <c r="AL2067" s="307">
        <v>1.9979964537055858E-3</v>
      </c>
      <c r="AN2067" s="312">
        <v>20</v>
      </c>
      <c r="AO2067" s="313" t="s">
        <v>305</v>
      </c>
      <c r="AP2067" s="313" t="s">
        <v>0</v>
      </c>
      <c r="AQ2067" s="313" t="s">
        <v>386</v>
      </c>
      <c r="AR2067" s="314" t="s">
        <v>0</v>
      </c>
      <c r="AS2067" s="314"/>
      <c r="AT2067" s="323"/>
    </row>
    <row r="2068" spans="1:46" x14ac:dyDescent="0.2">
      <c r="A2068" s="50" t="s">
        <v>2384</v>
      </c>
      <c r="B2068" s="50" t="s">
        <v>310</v>
      </c>
      <c r="C2068" s="50" t="s">
        <v>295</v>
      </c>
      <c r="D2068" s="50" t="s">
        <v>438</v>
      </c>
      <c r="E2068" s="50" t="s">
        <v>297</v>
      </c>
      <c r="F2068" s="50" t="s">
        <v>452</v>
      </c>
      <c r="G2068" s="50" t="s">
        <v>463</v>
      </c>
      <c r="H2068" s="50" t="s">
        <v>533</v>
      </c>
      <c r="I2068" s="50" t="s">
        <v>465</v>
      </c>
      <c r="J2068" s="50" t="s">
        <v>551</v>
      </c>
      <c r="K2068" s="50" t="s">
        <v>474</v>
      </c>
      <c r="L2068" s="50">
        <v>8.5886072301984431</v>
      </c>
      <c r="M2068" s="308">
        <v>2.6</v>
      </c>
      <c r="N2068" s="50">
        <v>7.6897907859922174</v>
      </c>
      <c r="O2068" s="50" t="s">
        <v>578</v>
      </c>
      <c r="Q2068" s="50" t="s">
        <v>300</v>
      </c>
      <c r="R2068" s="50" t="s">
        <v>533</v>
      </c>
      <c r="T2068" s="308">
        <v>2.11</v>
      </c>
      <c r="U2068" s="50">
        <v>30</v>
      </c>
      <c r="V2068" s="310">
        <v>45200</v>
      </c>
      <c r="W2068" s="310">
        <v>45930</v>
      </c>
      <c r="X2068" s="50" t="s">
        <v>3396</v>
      </c>
      <c r="AD2068" s="50" t="s">
        <v>360</v>
      </c>
      <c r="AG2068" s="50">
        <v>1.1580145148788344E-3</v>
      </c>
      <c r="AH2068" s="50">
        <v>1.2083610358747242E-3</v>
      </c>
      <c r="AI2068" s="50">
        <v>3.0023786250420907</v>
      </c>
      <c r="AJ2068" s="50" t="s">
        <v>181</v>
      </c>
      <c r="AK2068" s="50">
        <v>-6.2701812647901036</v>
      </c>
      <c r="AL2068" s="50">
        <v>2.6650090985806301E-3</v>
      </c>
      <c r="AN2068" s="323">
        <v>20</v>
      </c>
      <c r="AO2068" s="313" t="s">
        <v>305</v>
      </c>
      <c r="AP2068" s="313" t="s">
        <v>0</v>
      </c>
      <c r="AQ2068" s="313" t="s">
        <v>386</v>
      </c>
      <c r="AR2068" s="314" t="s">
        <v>0</v>
      </c>
      <c r="AT2068" s="323"/>
    </row>
    <row r="2069" spans="1:46" x14ac:dyDescent="0.2">
      <c r="A2069" s="50" t="s">
        <v>2385</v>
      </c>
      <c r="B2069" s="50" t="s">
        <v>294</v>
      </c>
      <c r="C2069" s="50" t="s">
        <v>295</v>
      </c>
      <c r="D2069" s="50" t="s">
        <v>438</v>
      </c>
      <c r="E2069" s="50" t="s">
        <v>297</v>
      </c>
      <c r="F2069" s="50" t="s">
        <v>452</v>
      </c>
      <c r="G2069" s="50" t="s">
        <v>463</v>
      </c>
      <c r="H2069" s="50" t="s">
        <v>542</v>
      </c>
      <c r="I2069" s="50" t="s">
        <v>465</v>
      </c>
      <c r="J2069" s="50" t="s">
        <v>551</v>
      </c>
      <c r="K2069" s="50" t="s">
        <v>182</v>
      </c>
      <c r="L2069" s="50">
        <v>1.4958568405710291</v>
      </c>
      <c r="M2069" s="308">
        <v>1.8</v>
      </c>
      <c r="N2069" s="50">
        <v>1.3440839467592591</v>
      </c>
      <c r="O2069" s="50" t="s">
        <v>579</v>
      </c>
      <c r="Q2069" s="50" t="s">
        <v>300</v>
      </c>
      <c r="R2069" s="50" t="s">
        <v>542</v>
      </c>
      <c r="T2069" s="308">
        <v>2.11</v>
      </c>
      <c r="U2069" s="50">
        <v>30</v>
      </c>
      <c r="V2069" s="310">
        <v>45200</v>
      </c>
      <c r="W2069" s="310">
        <v>45930</v>
      </c>
      <c r="X2069" s="50" t="s">
        <v>3396</v>
      </c>
      <c r="AD2069" s="50" t="s">
        <v>360</v>
      </c>
      <c r="AG2069" s="50">
        <v>1.2506821495206316E-4</v>
      </c>
      <c r="AH2069" s="50">
        <v>1.3024743861259774E-4</v>
      </c>
      <c r="AI2069" s="50">
        <v>0.44720150229997757</v>
      </c>
      <c r="AJ2069" s="50" t="s">
        <v>0</v>
      </c>
      <c r="AK2069" s="50">
        <v>84.255522837885039</v>
      </c>
      <c r="AL2069" s="50">
        <v>4.6407478910272666E-4</v>
      </c>
      <c r="AN2069" s="323">
        <v>20</v>
      </c>
      <c r="AO2069" s="313" t="s">
        <v>305</v>
      </c>
      <c r="AP2069" s="313" t="s">
        <v>0</v>
      </c>
      <c r="AQ2069" s="313" t="s">
        <v>386</v>
      </c>
      <c r="AR2069" s="314" t="s">
        <v>0</v>
      </c>
      <c r="AT2069" s="323"/>
    </row>
    <row r="2070" spans="1:46" x14ac:dyDescent="0.2">
      <c r="A2070" s="306" t="s">
        <v>2386</v>
      </c>
      <c r="B2070" s="50" t="s">
        <v>294</v>
      </c>
      <c r="C2070" s="50" t="s">
        <v>295</v>
      </c>
      <c r="D2070" s="50" t="s">
        <v>438</v>
      </c>
      <c r="E2070" s="50" t="s">
        <v>297</v>
      </c>
      <c r="F2070" s="50" t="s">
        <v>452</v>
      </c>
      <c r="G2070" s="50" t="s">
        <v>463</v>
      </c>
      <c r="H2070" s="50" t="s">
        <v>542</v>
      </c>
      <c r="I2070" s="50" t="s">
        <v>465</v>
      </c>
      <c r="J2070" s="50" t="s">
        <v>551</v>
      </c>
      <c r="K2070" s="50" t="s">
        <v>474</v>
      </c>
      <c r="L2070" s="307">
        <v>2.0009864896514737</v>
      </c>
      <c r="M2070" s="308">
        <v>1.8</v>
      </c>
      <c r="N2070" s="307">
        <v>1.7979620412044375</v>
      </c>
      <c r="O2070" s="306" t="s">
        <v>580</v>
      </c>
      <c r="Q2070" s="50" t="s">
        <v>300</v>
      </c>
      <c r="R2070" s="50" t="s">
        <v>542</v>
      </c>
      <c r="T2070" s="308">
        <v>2.11</v>
      </c>
      <c r="U2070" s="309">
        <v>30</v>
      </c>
      <c r="V2070" s="310">
        <v>45200</v>
      </c>
      <c r="W2070" s="310">
        <v>45930</v>
      </c>
      <c r="X2070" s="50" t="s">
        <v>3396</v>
      </c>
      <c r="AD2070" s="50" t="s">
        <v>360</v>
      </c>
      <c r="AF2070" s="306"/>
      <c r="AG2070" s="307">
        <v>1.6731103532011742E-4</v>
      </c>
      <c r="AH2070" s="307">
        <v>1.742395844573272E-4</v>
      </c>
      <c r="AI2070" s="307">
        <v>0.59824749537841559</v>
      </c>
      <c r="AJ2070" s="306" t="s">
        <v>0</v>
      </c>
      <c r="AK2070" s="307">
        <v>59.026571797137699</v>
      </c>
      <c r="AL2070" s="307">
        <v>6.2081987386245559E-4</v>
      </c>
      <c r="AN2070" s="312">
        <v>20</v>
      </c>
      <c r="AO2070" s="313" t="s">
        <v>305</v>
      </c>
      <c r="AP2070" s="313" t="s">
        <v>0</v>
      </c>
      <c r="AQ2070" s="313" t="s">
        <v>386</v>
      </c>
      <c r="AR2070" s="314" t="s">
        <v>0</v>
      </c>
      <c r="AS2070" s="314"/>
      <c r="AT2070" s="323"/>
    </row>
    <row r="2071" spans="1:46" x14ac:dyDescent="0.2">
      <c r="A2071" s="50" t="s">
        <v>2387</v>
      </c>
      <c r="B2071" s="50" t="s">
        <v>308</v>
      </c>
      <c r="C2071" s="50" t="s">
        <v>295</v>
      </c>
      <c r="D2071" s="50" t="s">
        <v>438</v>
      </c>
      <c r="E2071" s="50" t="s">
        <v>297</v>
      </c>
      <c r="F2071" s="50" t="s">
        <v>452</v>
      </c>
      <c r="G2071" s="50" t="s">
        <v>463</v>
      </c>
      <c r="H2071" s="50" t="s">
        <v>542</v>
      </c>
      <c r="I2071" s="50" t="s">
        <v>465</v>
      </c>
      <c r="J2071" s="50" t="s">
        <v>551</v>
      </c>
      <c r="K2071" s="50" t="s">
        <v>182</v>
      </c>
      <c r="L2071" s="50">
        <v>2.6899755805745733</v>
      </c>
      <c r="M2071" s="308">
        <v>2.1</v>
      </c>
      <c r="N2071" s="50">
        <v>2.417044797979798</v>
      </c>
      <c r="O2071" s="50" t="s">
        <v>579</v>
      </c>
      <c r="Q2071" s="50" t="s">
        <v>300</v>
      </c>
      <c r="R2071" s="50" t="s">
        <v>542</v>
      </c>
      <c r="T2071" s="308">
        <v>2.11</v>
      </c>
      <c r="U2071" s="50">
        <v>30</v>
      </c>
      <c r="V2071" s="310">
        <v>45200</v>
      </c>
      <c r="W2071" s="310">
        <v>45930</v>
      </c>
      <c r="X2071" s="50" t="s">
        <v>3396</v>
      </c>
      <c r="AD2071" s="50" t="s">
        <v>360</v>
      </c>
      <c r="AG2071" s="50">
        <v>2.2463697226962897E-4</v>
      </c>
      <c r="AH2071" s="50">
        <v>2.33939456695873E-4</v>
      </c>
      <c r="AI2071" s="50">
        <v>0.80322559580466202</v>
      </c>
      <c r="AJ2071" s="50" t="s">
        <v>0</v>
      </c>
      <c r="AK2071" s="50">
        <v>39.964804490323147</v>
      </c>
      <c r="AL2071" s="50">
        <v>8.3353196949888524E-4</v>
      </c>
      <c r="AN2071" s="323">
        <v>20</v>
      </c>
      <c r="AO2071" s="313" t="s">
        <v>305</v>
      </c>
      <c r="AP2071" s="313" t="s">
        <v>0</v>
      </c>
      <c r="AQ2071" s="313" t="s">
        <v>386</v>
      </c>
      <c r="AR2071" s="314" t="s">
        <v>0</v>
      </c>
      <c r="AT2071" s="323"/>
    </row>
    <row r="2072" spans="1:46" x14ac:dyDescent="0.2">
      <c r="A2072" s="50" t="s">
        <v>2388</v>
      </c>
      <c r="B2072" s="50" t="s">
        <v>308</v>
      </c>
      <c r="C2072" s="50" t="s">
        <v>295</v>
      </c>
      <c r="D2072" s="50" t="s">
        <v>438</v>
      </c>
      <c r="E2072" s="50" t="s">
        <v>297</v>
      </c>
      <c r="F2072" s="50" t="s">
        <v>452</v>
      </c>
      <c r="G2072" s="50" t="s">
        <v>463</v>
      </c>
      <c r="H2072" s="50" t="s">
        <v>542</v>
      </c>
      <c r="I2072" s="50" t="s">
        <v>465</v>
      </c>
      <c r="J2072" s="50" t="s">
        <v>551</v>
      </c>
      <c r="K2072" s="50" t="s">
        <v>474</v>
      </c>
      <c r="L2072" s="50">
        <v>3.667927270299987</v>
      </c>
      <c r="M2072" s="308">
        <v>2.1</v>
      </c>
      <c r="N2072" s="50">
        <v>3.2957713787696026</v>
      </c>
      <c r="O2072" s="50" t="s">
        <v>580</v>
      </c>
      <c r="Q2072" s="50" t="s">
        <v>300</v>
      </c>
      <c r="R2072" s="50" t="s">
        <v>542</v>
      </c>
      <c r="T2072" s="308">
        <v>2.11</v>
      </c>
      <c r="U2072" s="50">
        <v>30</v>
      </c>
      <c r="V2072" s="310">
        <v>45200</v>
      </c>
      <c r="W2072" s="310">
        <v>45930</v>
      </c>
      <c r="X2072" s="50" t="s">
        <v>3396</v>
      </c>
      <c r="AD2072" s="50" t="s">
        <v>360</v>
      </c>
      <c r="AG2072" s="50">
        <v>3.0654906163170797E-4</v>
      </c>
      <c r="AH2072" s="50">
        <v>3.1924362318538609E-4</v>
      </c>
      <c r="AI2072" s="50">
        <v>1.0961154354277187</v>
      </c>
      <c r="AJ2072" s="50" t="s">
        <v>181</v>
      </c>
      <c r="AK2072" s="50">
        <v>25.099130602189675</v>
      </c>
      <c r="AL2072" s="50">
        <v>1.1374727877974467E-3</v>
      </c>
      <c r="AN2072" s="323">
        <v>20</v>
      </c>
      <c r="AO2072" s="313" t="s">
        <v>305</v>
      </c>
      <c r="AP2072" s="313" t="s">
        <v>0</v>
      </c>
      <c r="AQ2072" s="313" t="s">
        <v>386</v>
      </c>
      <c r="AR2072" s="314" t="s">
        <v>0</v>
      </c>
      <c r="AT2072" s="323"/>
    </row>
    <row r="2073" spans="1:46" x14ac:dyDescent="0.2">
      <c r="A2073" s="50" t="s">
        <v>2389</v>
      </c>
      <c r="B2073" s="50" t="s">
        <v>310</v>
      </c>
      <c r="C2073" s="50" t="s">
        <v>295</v>
      </c>
      <c r="D2073" s="50" t="s">
        <v>438</v>
      </c>
      <c r="E2073" s="50" t="s">
        <v>297</v>
      </c>
      <c r="F2073" s="50" t="s">
        <v>452</v>
      </c>
      <c r="G2073" s="50" t="s">
        <v>463</v>
      </c>
      <c r="H2073" s="50" t="s">
        <v>542</v>
      </c>
      <c r="I2073" s="50" t="s">
        <v>465</v>
      </c>
      <c r="J2073" s="50" t="s">
        <v>551</v>
      </c>
      <c r="K2073" s="50" t="s">
        <v>182</v>
      </c>
      <c r="L2073" s="50">
        <v>2.9856536607285702</v>
      </c>
      <c r="M2073" s="308">
        <v>2.6</v>
      </c>
      <c r="N2073" s="50">
        <v>2.6827227359781127</v>
      </c>
      <c r="O2073" s="50" t="s">
        <v>579</v>
      </c>
      <c r="Q2073" s="50" t="s">
        <v>300</v>
      </c>
      <c r="R2073" s="50" t="s">
        <v>542</v>
      </c>
      <c r="T2073" s="308">
        <v>2.11</v>
      </c>
      <c r="U2073" s="50">
        <v>30</v>
      </c>
      <c r="V2073" s="310">
        <v>45200</v>
      </c>
      <c r="W2073" s="310">
        <v>45930</v>
      </c>
      <c r="X2073" s="50" t="s">
        <v>3396</v>
      </c>
      <c r="AD2073" s="50" t="s">
        <v>360</v>
      </c>
      <c r="AG2073" s="50">
        <v>2.4982159461624947E-4</v>
      </c>
      <c r="AH2073" s="50">
        <v>2.6016700423327232E-4</v>
      </c>
      <c r="AI2073" s="50">
        <v>0.89327726043090661</v>
      </c>
      <c r="AJ2073" s="50" t="s">
        <v>0</v>
      </c>
      <c r="AK2073" s="50">
        <v>34.356364784432586</v>
      </c>
      <c r="AL2073" s="50">
        <v>9.2698135876712886E-4</v>
      </c>
      <c r="AN2073" s="323">
        <v>20</v>
      </c>
      <c r="AO2073" s="313" t="s">
        <v>305</v>
      </c>
      <c r="AP2073" s="313" t="s">
        <v>0</v>
      </c>
      <c r="AQ2073" s="313" t="s">
        <v>386</v>
      </c>
      <c r="AR2073" s="314" t="s">
        <v>0</v>
      </c>
      <c r="AT2073" s="323"/>
    </row>
    <row r="2074" spans="1:46" x14ac:dyDescent="0.2">
      <c r="A2074" s="50" t="s">
        <v>2390</v>
      </c>
      <c r="B2074" s="50" t="s">
        <v>310</v>
      </c>
      <c r="C2074" s="50" t="s">
        <v>295</v>
      </c>
      <c r="D2074" s="50" t="s">
        <v>438</v>
      </c>
      <c r="E2074" s="50" t="s">
        <v>297</v>
      </c>
      <c r="F2074" s="50" t="s">
        <v>452</v>
      </c>
      <c r="G2074" s="50" t="s">
        <v>463</v>
      </c>
      <c r="H2074" s="50" t="s">
        <v>542</v>
      </c>
      <c r="I2074" s="50" t="s">
        <v>465</v>
      </c>
      <c r="J2074" s="50" t="s">
        <v>551</v>
      </c>
      <c r="K2074" s="50" t="s">
        <v>474</v>
      </c>
      <c r="L2074" s="50">
        <v>3.9847311967950527</v>
      </c>
      <c r="M2074" s="308">
        <v>2.6</v>
      </c>
      <c r="N2074" s="50">
        <v>3.5804316887159535</v>
      </c>
      <c r="O2074" s="50" t="s">
        <v>580</v>
      </c>
      <c r="Q2074" s="50" t="s">
        <v>300</v>
      </c>
      <c r="R2074" s="50" t="s">
        <v>542</v>
      </c>
      <c r="T2074" s="308">
        <v>2.11</v>
      </c>
      <c r="U2074" s="50">
        <v>30</v>
      </c>
      <c r="V2074" s="310">
        <v>45200</v>
      </c>
      <c r="W2074" s="310">
        <v>45930</v>
      </c>
      <c r="X2074" s="50" t="s">
        <v>3396</v>
      </c>
      <c r="AD2074" s="50" t="s">
        <v>360</v>
      </c>
      <c r="AG2074" s="50">
        <v>3.3322222441358357E-4</v>
      </c>
      <c r="AH2074" s="50">
        <v>3.4702135338940111E-4</v>
      </c>
      <c r="AI2074" s="50">
        <v>1.191489615603861</v>
      </c>
      <c r="AJ2074" s="50" t="s">
        <v>181</v>
      </c>
      <c r="AK2074" s="50">
        <v>21.835820159502685</v>
      </c>
      <c r="AL2074" s="50">
        <v>1.2364455155800093E-3</v>
      </c>
      <c r="AN2074" s="323">
        <v>20</v>
      </c>
      <c r="AO2074" s="313" t="s">
        <v>305</v>
      </c>
      <c r="AP2074" s="313" t="s">
        <v>0</v>
      </c>
      <c r="AQ2074" s="313" t="s">
        <v>386</v>
      </c>
      <c r="AR2074" s="314" t="s">
        <v>0</v>
      </c>
      <c r="AT2074" s="323"/>
    </row>
    <row r="2075" spans="1:46" x14ac:dyDescent="0.2">
      <c r="A2075" s="50" t="s">
        <v>593</v>
      </c>
      <c r="B2075" s="50" t="s">
        <v>312</v>
      </c>
      <c r="C2075" s="50" t="s">
        <v>295</v>
      </c>
      <c r="D2075" s="50" t="s">
        <v>438</v>
      </c>
      <c r="E2075" s="50" t="s">
        <v>297</v>
      </c>
      <c r="F2075" s="50" t="s">
        <v>298</v>
      </c>
      <c r="G2075" s="50" t="s">
        <v>586</v>
      </c>
      <c r="H2075" s="50" t="s">
        <v>587</v>
      </c>
      <c r="I2075" s="50" t="s">
        <v>594</v>
      </c>
      <c r="J2075" s="50" t="s">
        <v>589</v>
      </c>
      <c r="L2075" s="50">
        <v>251.12969044898477</v>
      </c>
      <c r="M2075" s="308">
        <v>50</v>
      </c>
      <c r="N2075" s="50">
        <v>226.4</v>
      </c>
      <c r="O2075" s="50" t="s">
        <v>2736</v>
      </c>
      <c r="Q2075" s="50" t="s">
        <v>300</v>
      </c>
      <c r="R2075" s="50" t="s">
        <v>443</v>
      </c>
      <c r="T2075" s="308">
        <v>0</v>
      </c>
      <c r="U2075" s="50">
        <v>1</v>
      </c>
      <c r="V2075" s="310">
        <v>45200</v>
      </c>
      <c r="W2075" s="310">
        <v>45930</v>
      </c>
      <c r="X2075" s="50" t="s">
        <v>590</v>
      </c>
      <c r="AD2075" s="50" t="s">
        <v>304</v>
      </c>
      <c r="AE2075" s="310">
        <v>44669</v>
      </c>
      <c r="AF2075" s="50" t="s">
        <v>2450</v>
      </c>
      <c r="AG2075" s="50">
        <v>3.0197097093943536E-2</v>
      </c>
      <c r="AH2075" s="50">
        <v>3.1357650532010888E-2</v>
      </c>
      <c r="AI2075" s="50">
        <v>9999</v>
      </c>
      <c r="AJ2075" s="50" t="s">
        <v>181</v>
      </c>
      <c r="AK2075" s="50">
        <v>-21.675895580286014</v>
      </c>
      <c r="AL2075" s="50">
        <v>2.3355061211755572</v>
      </c>
      <c r="AN2075" s="323">
        <v>17</v>
      </c>
      <c r="AO2075" s="313" t="s">
        <v>305</v>
      </c>
      <c r="AP2075" s="313" t="s">
        <v>0</v>
      </c>
      <c r="AQ2075" s="313" t="s">
        <v>306</v>
      </c>
      <c r="AR2075" s="314" t="s">
        <v>0</v>
      </c>
      <c r="AT2075" s="323"/>
    </row>
    <row r="2076" spans="1:46" x14ac:dyDescent="0.2">
      <c r="A2076" s="50" t="s">
        <v>595</v>
      </c>
      <c r="B2076" s="50" t="s">
        <v>312</v>
      </c>
      <c r="C2076" s="50" t="s">
        <v>295</v>
      </c>
      <c r="D2076" s="50" t="s">
        <v>438</v>
      </c>
      <c r="E2076" s="50" t="s">
        <v>297</v>
      </c>
      <c r="F2076" s="50" t="s">
        <v>298</v>
      </c>
      <c r="G2076" s="50" t="s">
        <v>586</v>
      </c>
      <c r="H2076" s="50" t="s">
        <v>587</v>
      </c>
      <c r="I2076" s="50" t="s">
        <v>596</v>
      </c>
      <c r="J2076" s="50" t="s">
        <v>589</v>
      </c>
      <c r="L2076" s="50">
        <v>251.12969044898477</v>
      </c>
      <c r="M2076" s="308">
        <v>50</v>
      </c>
      <c r="N2076" s="50">
        <v>226.4</v>
      </c>
      <c r="O2076" s="50" t="s">
        <v>2737</v>
      </c>
      <c r="Q2076" s="50" t="s">
        <v>300</v>
      </c>
      <c r="R2076" s="50" t="s">
        <v>443</v>
      </c>
      <c r="T2076" s="308">
        <v>0</v>
      </c>
      <c r="U2076" s="50">
        <v>1</v>
      </c>
      <c r="V2076" s="310">
        <v>45200</v>
      </c>
      <c r="W2076" s="310">
        <v>45930</v>
      </c>
      <c r="X2076" s="50" t="s">
        <v>590</v>
      </c>
      <c r="AD2076" s="50" t="s">
        <v>304</v>
      </c>
      <c r="AE2076" s="310">
        <v>44669</v>
      </c>
      <c r="AF2076" s="50" t="s">
        <v>2450</v>
      </c>
      <c r="AG2076" s="50">
        <v>3.0197097093943536E-2</v>
      </c>
      <c r="AH2076" s="50">
        <v>3.1357650532010888E-2</v>
      </c>
      <c r="AI2076" s="50">
        <v>9999</v>
      </c>
      <c r="AJ2076" s="50" t="s">
        <v>181</v>
      </c>
      <c r="AK2076" s="50">
        <v>-21.675895580286014</v>
      </c>
      <c r="AL2076" s="50">
        <v>2.3355061211755572</v>
      </c>
      <c r="AN2076" s="323">
        <v>17</v>
      </c>
      <c r="AO2076" s="313" t="s">
        <v>305</v>
      </c>
      <c r="AP2076" s="313" t="s">
        <v>0</v>
      </c>
      <c r="AQ2076" s="313" t="s">
        <v>306</v>
      </c>
      <c r="AR2076" s="314" t="s">
        <v>0</v>
      </c>
      <c r="AT2076" s="323"/>
    </row>
    <row r="2077" spans="1:46" x14ac:dyDescent="0.2">
      <c r="A2077" s="50" t="s">
        <v>597</v>
      </c>
      <c r="B2077" s="50" t="s">
        <v>312</v>
      </c>
      <c r="C2077" s="50" t="s">
        <v>295</v>
      </c>
      <c r="D2077" s="50" t="s">
        <v>438</v>
      </c>
      <c r="E2077" s="50" t="s">
        <v>297</v>
      </c>
      <c r="F2077" s="50" t="s">
        <v>298</v>
      </c>
      <c r="G2077" s="50" t="s">
        <v>586</v>
      </c>
      <c r="H2077" s="50" t="s">
        <v>587</v>
      </c>
      <c r="I2077" s="50" t="s">
        <v>598</v>
      </c>
      <c r="J2077" s="50" t="s">
        <v>589</v>
      </c>
      <c r="L2077" s="50">
        <v>251.12969044898477</v>
      </c>
      <c r="M2077" s="308">
        <v>50</v>
      </c>
      <c r="N2077" s="50">
        <v>226.4</v>
      </c>
      <c r="O2077" s="50" t="s">
        <v>2738</v>
      </c>
      <c r="Q2077" s="50" t="s">
        <v>300</v>
      </c>
      <c r="R2077" s="50" t="s">
        <v>443</v>
      </c>
      <c r="T2077" s="308">
        <v>0</v>
      </c>
      <c r="U2077" s="50">
        <v>1</v>
      </c>
      <c r="V2077" s="310">
        <v>45200</v>
      </c>
      <c r="W2077" s="310">
        <v>45930</v>
      </c>
      <c r="X2077" s="50" t="s">
        <v>590</v>
      </c>
      <c r="AD2077" s="50" t="s">
        <v>304</v>
      </c>
      <c r="AE2077" s="310">
        <v>44669</v>
      </c>
      <c r="AF2077" s="50" t="s">
        <v>2450</v>
      </c>
      <c r="AG2077" s="50">
        <v>3.0197097093943536E-2</v>
      </c>
      <c r="AH2077" s="50">
        <v>3.1357650532010888E-2</v>
      </c>
      <c r="AI2077" s="50">
        <v>9999</v>
      </c>
      <c r="AJ2077" s="50" t="s">
        <v>181</v>
      </c>
      <c r="AK2077" s="50">
        <v>-21.675895580286014</v>
      </c>
      <c r="AL2077" s="50">
        <v>2.3355061211755572</v>
      </c>
      <c r="AN2077" s="323">
        <v>17</v>
      </c>
      <c r="AO2077" s="313" t="s">
        <v>305</v>
      </c>
      <c r="AP2077" s="313" t="s">
        <v>0</v>
      </c>
      <c r="AQ2077" s="313" t="s">
        <v>306</v>
      </c>
      <c r="AR2077" s="314" t="s">
        <v>0</v>
      </c>
      <c r="AT2077" s="323"/>
    </row>
    <row r="2078" spans="1:46" x14ac:dyDescent="0.2">
      <c r="A2078" s="50" t="s">
        <v>599</v>
      </c>
      <c r="B2078" s="50" t="s">
        <v>312</v>
      </c>
      <c r="C2078" s="50" t="s">
        <v>295</v>
      </c>
      <c r="D2078" s="50" t="s">
        <v>438</v>
      </c>
      <c r="E2078" s="50" t="s">
        <v>297</v>
      </c>
      <c r="F2078" s="50" t="s">
        <v>298</v>
      </c>
      <c r="G2078" s="50" t="s">
        <v>586</v>
      </c>
      <c r="H2078" s="50" t="s">
        <v>587</v>
      </c>
      <c r="I2078" s="50" t="s">
        <v>600</v>
      </c>
      <c r="J2078" s="50" t="s">
        <v>589</v>
      </c>
      <c r="L2078" s="50">
        <v>251.12969044898477</v>
      </c>
      <c r="M2078" s="308">
        <v>50</v>
      </c>
      <c r="N2078" s="50">
        <v>226.4</v>
      </c>
      <c r="O2078" s="50" t="s">
        <v>2739</v>
      </c>
      <c r="Q2078" s="50" t="s">
        <v>300</v>
      </c>
      <c r="R2078" s="50" t="s">
        <v>443</v>
      </c>
      <c r="T2078" s="308">
        <v>0</v>
      </c>
      <c r="U2078" s="50">
        <v>1</v>
      </c>
      <c r="V2078" s="310">
        <v>45200</v>
      </c>
      <c r="W2078" s="310">
        <v>45930</v>
      </c>
      <c r="X2078" s="50" t="s">
        <v>590</v>
      </c>
      <c r="AD2078" s="50" t="s">
        <v>304</v>
      </c>
      <c r="AE2078" s="310">
        <v>44669</v>
      </c>
      <c r="AF2078" s="50" t="s">
        <v>2450</v>
      </c>
      <c r="AG2078" s="50">
        <v>3.0197097093943536E-2</v>
      </c>
      <c r="AH2078" s="50">
        <v>3.1357650532010888E-2</v>
      </c>
      <c r="AI2078" s="50">
        <v>9999</v>
      </c>
      <c r="AJ2078" s="50" t="s">
        <v>181</v>
      </c>
      <c r="AK2078" s="50">
        <v>-21.675895580286014</v>
      </c>
      <c r="AL2078" s="50">
        <v>2.3355061211755572</v>
      </c>
      <c r="AN2078" s="323">
        <v>17</v>
      </c>
      <c r="AO2078" s="313" t="s">
        <v>305</v>
      </c>
      <c r="AP2078" s="313" t="s">
        <v>0</v>
      </c>
      <c r="AQ2078" s="313" t="s">
        <v>306</v>
      </c>
      <c r="AR2078" s="314" t="s">
        <v>0</v>
      </c>
      <c r="AT2078" s="323"/>
    </row>
    <row r="2079" spans="1:46" x14ac:dyDescent="0.2">
      <c r="A2079" s="306" t="s">
        <v>601</v>
      </c>
      <c r="B2079" s="50" t="s">
        <v>312</v>
      </c>
      <c r="C2079" s="50" t="s">
        <v>295</v>
      </c>
      <c r="D2079" s="50" t="s">
        <v>438</v>
      </c>
      <c r="E2079" s="50" t="s">
        <v>297</v>
      </c>
      <c r="F2079" s="50" t="s">
        <v>298</v>
      </c>
      <c r="G2079" s="50" t="s">
        <v>586</v>
      </c>
      <c r="H2079" s="50" t="s">
        <v>587</v>
      </c>
      <c r="I2079" s="50" t="s">
        <v>594</v>
      </c>
      <c r="J2079" s="50" t="s">
        <v>592</v>
      </c>
      <c r="L2079" s="307">
        <v>78.70545769977403</v>
      </c>
      <c r="M2079" s="308">
        <v>50</v>
      </c>
      <c r="N2079" s="307">
        <v>70.95</v>
      </c>
      <c r="O2079" s="306" t="s">
        <v>2740</v>
      </c>
      <c r="Q2079" s="50" t="s">
        <v>300</v>
      </c>
      <c r="R2079" s="50" t="s">
        <v>443</v>
      </c>
      <c r="T2079" s="308">
        <v>0</v>
      </c>
      <c r="U2079" s="309">
        <v>1</v>
      </c>
      <c r="V2079" s="310">
        <v>45200</v>
      </c>
      <c r="W2079" s="310">
        <v>45930</v>
      </c>
      <c r="X2079" s="50" t="s">
        <v>590</v>
      </c>
      <c r="AD2079" s="50" t="s">
        <v>304</v>
      </c>
      <c r="AE2079" s="310">
        <v>44669</v>
      </c>
      <c r="AF2079" s="306" t="s">
        <v>2450</v>
      </c>
      <c r="AG2079" s="307">
        <v>9.4639401009660677E-3</v>
      </c>
      <c r="AH2079" s="307">
        <v>9.8276640770711254E-3</v>
      </c>
      <c r="AI2079" s="307">
        <v>9999</v>
      </c>
      <c r="AJ2079" s="306" t="s">
        <v>181</v>
      </c>
      <c r="AK2079" s="307">
        <v>-21.675895580286021</v>
      </c>
      <c r="AL2079" s="307">
        <v>0.73196075660789794</v>
      </c>
      <c r="AN2079" s="312">
        <v>17</v>
      </c>
      <c r="AO2079" s="313" t="s">
        <v>305</v>
      </c>
      <c r="AP2079" s="313" t="s">
        <v>0</v>
      </c>
      <c r="AQ2079" s="313" t="s">
        <v>306</v>
      </c>
      <c r="AR2079" s="314" t="s">
        <v>0</v>
      </c>
      <c r="AS2079" s="314"/>
      <c r="AT2079" s="323"/>
    </row>
    <row r="2080" spans="1:46" x14ac:dyDescent="0.2">
      <c r="A2080" s="50" t="s">
        <v>602</v>
      </c>
      <c r="B2080" s="50" t="s">
        <v>312</v>
      </c>
      <c r="C2080" s="50" t="s">
        <v>295</v>
      </c>
      <c r="D2080" s="50" t="s">
        <v>438</v>
      </c>
      <c r="E2080" s="50" t="s">
        <v>297</v>
      </c>
      <c r="F2080" s="50" t="s">
        <v>298</v>
      </c>
      <c r="G2080" s="50" t="s">
        <v>586</v>
      </c>
      <c r="H2080" s="50" t="s">
        <v>587</v>
      </c>
      <c r="I2080" s="50" t="s">
        <v>596</v>
      </c>
      <c r="J2080" s="50" t="s">
        <v>592</v>
      </c>
      <c r="L2080" s="50">
        <v>78.70545769977403</v>
      </c>
      <c r="M2080" s="308">
        <v>50</v>
      </c>
      <c r="N2080" s="50">
        <v>70.95</v>
      </c>
      <c r="O2080" s="50" t="s">
        <v>2741</v>
      </c>
      <c r="Q2080" s="50" t="s">
        <v>300</v>
      </c>
      <c r="R2080" s="50" t="s">
        <v>443</v>
      </c>
      <c r="T2080" s="308">
        <v>0</v>
      </c>
      <c r="U2080" s="50">
        <v>1</v>
      </c>
      <c r="V2080" s="310">
        <v>45200</v>
      </c>
      <c r="W2080" s="310">
        <v>45930</v>
      </c>
      <c r="X2080" s="50" t="s">
        <v>590</v>
      </c>
      <c r="AD2080" s="50" t="s">
        <v>304</v>
      </c>
      <c r="AE2080" s="310">
        <v>44669</v>
      </c>
      <c r="AF2080" s="50" t="s">
        <v>2450</v>
      </c>
      <c r="AG2080" s="50">
        <v>9.4639401009660677E-3</v>
      </c>
      <c r="AH2080" s="50">
        <v>9.8276640770711254E-3</v>
      </c>
      <c r="AI2080" s="50">
        <v>9999</v>
      </c>
      <c r="AJ2080" s="50" t="s">
        <v>181</v>
      </c>
      <c r="AK2080" s="50">
        <v>-21.675895580286021</v>
      </c>
      <c r="AL2080" s="50">
        <v>0.73196075660789794</v>
      </c>
      <c r="AN2080" s="323">
        <v>17</v>
      </c>
      <c r="AO2080" s="313" t="s">
        <v>305</v>
      </c>
      <c r="AP2080" s="313" t="s">
        <v>0</v>
      </c>
      <c r="AQ2080" s="313" t="s">
        <v>306</v>
      </c>
      <c r="AR2080" s="314" t="s">
        <v>0</v>
      </c>
      <c r="AT2080" s="323"/>
    </row>
    <row r="2081" spans="1:46" x14ac:dyDescent="0.2">
      <c r="A2081" s="306" t="s">
        <v>603</v>
      </c>
      <c r="B2081" s="50" t="s">
        <v>312</v>
      </c>
      <c r="C2081" s="50" t="s">
        <v>295</v>
      </c>
      <c r="D2081" s="50" t="s">
        <v>438</v>
      </c>
      <c r="E2081" s="50" t="s">
        <v>297</v>
      </c>
      <c r="F2081" s="50" t="s">
        <v>298</v>
      </c>
      <c r="G2081" s="50" t="s">
        <v>586</v>
      </c>
      <c r="H2081" s="50" t="s">
        <v>587</v>
      </c>
      <c r="I2081" s="50" t="s">
        <v>598</v>
      </c>
      <c r="J2081" s="50" t="s">
        <v>592</v>
      </c>
      <c r="L2081" s="307">
        <v>78.70545769977403</v>
      </c>
      <c r="M2081" s="308">
        <v>50</v>
      </c>
      <c r="N2081" s="307">
        <v>70.95</v>
      </c>
      <c r="O2081" s="306" t="s">
        <v>2742</v>
      </c>
      <c r="Q2081" s="50" t="s">
        <v>300</v>
      </c>
      <c r="R2081" s="50" t="s">
        <v>443</v>
      </c>
      <c r="T2081" s="308">
        <v>0</v>
      </c>
      <c r="U2081" s="309">
        <v>1</v>
      </c>
      <c r="V2081" s="310">
        <v>45200</v>
      </c>
      <c r="W2081" s="310">
        <v>45930</v>
      </c>
      <c r="X2081" s="50" t="s">
        <v>590</v>
      </c>
      <c r="AD2081" s="50" t="s">
        <v>304</v>
      </c>
      <c r="AE2081" s="310">
        <v>44669</v>
      </c>
      <c r="AF2081" s="306" t="s">
        <v>2450</v>
      </c>
      <c r="AG2081" s="307">
        <v>9.4639401009660677E-3</v>
      </c>
      <c r="AH2081" s="307">
        <v>9.8276640770711254E-3</v>
      </c>
      <c r="AI2081" s="307">
        <v>9999</v>
      </c>
      <c r="AJ2081" s="306" t="s">
        <v>181</v>
      </c>
      <c r="AK2081" s="307">
        <v>-21.675895580286021</v>
      </c>
      <c r="AL2081" s="307">
        <v>0.73196075660789794</v>
      </c>
      <c r="AN2081" s="312">
        <v>17</v>
      </c>
      <c r="AO2081" s="313" t="s">
        <v>305</v>
      </c>
      <c r="AP2081" s="313" t="s">
        <v>0</v>
      </c>
      <c r="AQ2081" s="313" t="s">
        <v>306</v>
      </c>
      <c r="AR2081" s="314" t="s">
        <v>0</v>
      </c>
      <c r="AS2081" s="314"/>
      <c r="AT2081" s="323"/>
    </row>
    <row r="2082" spans="1:46" x14ac:dyDescent="0.2">
      <c r="A2082" s="50" t="s">
        <v>604</v>
      </c>
      <c r="B2082" s="50" t="s">
        <v>312</v>
      </c>
      <c r="C2082" s="50" t="s">
        <v>295</v>
      </c>
      <c r="D2082" s="50" t="s">
        <v>438</v>
      </c>
      <c r="E2082" s="50" t="s">
        <v>297</v>
      </c>
      <c r="F2082" s="50" t="s">
        <v>298</v>
      </c>
      <c r="G2082" s="50" t="s">
        <v>586</v>
      </c>
      <c r="H2082" s="50" t="s">
        <v>587</v>
      </c>
      <c r="I2082" s="50" t="s">
        <v>600</v>
      </c>
      <c r="J2082" s="50" t="s">
        <v>592</v>
      </c>
      <c r="L2082" s="50">
        <v>78.70545769977403</v>
      </c>
      <c r="M2082" s="308">
        <v>50</v>
      </c>
      <c r="N2082" s="50">
        <v>70.95</v>
      </c>
      <c r="O2082" s="50" t="s">
        <v>2743</v>
      </c>
      <c r="Q2082" s="50" t="s">
        <v>300</v>
      </c>
      <c r="R2082" s="50" t="s">
        <v>443</v>
      </c>
      <c r="T2082" s="308">
        <v>0</v>
      </c>
      <c r="U2082" s="50">
        <v>1</v>
      </c>
      <c r="V2082" s="310">
        <v>45200</v>
      </c>
      <c r="W2082" s="310">
        <v>45930</v>
      </c>
      <c r="X2082" s="50" t="s">
        <v>590</v>
      </c>
      <c r="AD2082" s="50" t="s">
        <v>304</v>
      </c>
      <c r="AE2082" s="310">
        <v>44669</v>
      </c>
      <c r="AF2082" s="50" t="s">
        <v>2450</v>
      </c>
      <c r="AG2082" s="50">
        <v>9.4639401009660677E-3</v>
      </c>
      <c r="AH2082" s="50">
        <v>9.8276640770711254E-3</v>
      </c>
      <c r="AI2082" s="50">
        <v>9999</v>
      </c>
      <c r="AJ2082" s="50" t="s">
        <v>181</v>
      </c>
      <c r="AK2082" s="50">
        <v>-21.675895580286021</v>
      </c>
      <c r="AL2082" s="50">
        <v>0.73196075660789794</v>
      </c>
      <c r="AN2082" s="323">
        <v>17</v>
      </c>
      <c r="AO2082" s="313" t="s">
        <v>305</v>
      </c>
      <c r="AP2082" s="313" t="s">
        <v>0</v>
      </c>
      <c r="AQ2082" s="313" t="s">
        <v>306</v>
      </c>
      <c r="AR2082" s="314" t="s">
        <v>0</v>
      </c>
      <c r="AT2082" s="323"/>
    </row>
    <row r="2083" spans="1:46" x14ac:dyDescent="0.2">
      <c r="A2083" s="306" t="s">
        <v>700</v>
      </c>
      <c r="B2083" s="50" t="s">
        <v>312</v>
      </c>
      <c r="C2083" s="50" t="s">
        <v>295</v>
      </c>
      <c r="D2083" s="50" t="s">
        <v>701</v>
      </c>
      <c r="E2083" s="50" t="s">
        <v>387</v>
      </c>
      <c r="F2083" s="50" t="s">
        <v>388</v>
      </c>
      <c r="G2083" s="50" t="s">
        <v>389</v>
      </c>
      <c r="H2083" s="50" t="s">
        <v>702</v>
      </c>
      <c r="I2083" s="50" t="s">
        <v>703</v>
      </c>
      <c r="L2083" s="307">
        <v>13308.02</v>
      </c>
      <c r="M2083" s="308">
        <v>2000</v>
      </c>
      <c r="N2083" s="307">
        <v>11927</v>
      </c>
      <c r="O2083" s="306" t="s">
        <v>2763</v>
      </c>
      <c r="Q2083" s="50" t="s">
        <v>300</v>
      </c>
      <c r="R2083" s="50" t="s">
        <v>702</v>
      </c>
      <c r="T2083" s="308">
        <v>8543.7199999999993</v>
      </c>
      <c r="U2083" s="309">
        <v>10</v>
      </c>
      <c r="V2083" s="310">
        <v>45200</v>
      </c>
      <c r="W2083" s="310">
        <v>45930</v>
      </c>
      <c r="X2083" s="50" t="s">
        <v>3322</v>
      </c>
      <c r="AD2083" s="50" t="s">
        <v>304</v>
      </c>
      <c r="AE2083" s="310">
        <v>44669</v>
      </c>
      <c r="AF2083" s="306" t="s">
        <v>2565</v>
      </c>
      <c r="AG2083" s="307">
        <v>2.3920400000000002</v>
      </c>
      <c r="AH2083" s="307">
        <v>1.95</v>
      </c>
      <c r="AI2083" s="307">
        <v>0.63</v>
      </c>
      <c r="AJ2083" s="306" t="s">
        <v>0</v>
      </c>
      <c r="AK2083" s="307">
        <v>60.59</v>
      </c>
      <c r="AL2083" s="307">
        <v>12.376000000000001</v>
      </c>
      <c r="AN2083" s="312">
        <v>20</v>
      </c>
      <c r="AO2083" s="313" t="s">
        <v>305</v>
      </c>
      <c r="AP2083" s="313" t="s">
        <v>0</v>
      </c>
      <c r="AQ2083" s="313" t="s">
        <v>386</v>
      </c>
      <c r="AR2083" s="314" t="s">
        <v>0</v>
      </c>
      <c r="AS2083" s="314"/>
      <c r="AT2083" s="323"/>
    </row>
    <row r="2084" spans="1:46" x14ac:dyDescent="0.2">
      <c r="A2084" s="50" t="s">
        <v>704</v>
      </c>
      <c r="B2084" s="50" t="s">
        <v>312</v>
      </c>
      <c r="C2084" s="50" t="s">
        <v>295</v>
      </c>
      <c r="D2084" s="50" t="s">
        <v>701</v>
      </c>
      <c r="E2084" s="50" t="s">
        <v>387</v>
      </c>
      <c r="F2084" s="50" t="s">
        <v>388</v>
      </c>
      <c r="G2084" s="50" t="s">
        <v>389</v>
      </c>
      <c r="H2084" s="50" t="s">
        <v>702</v>
      </c>
      <c r="I2084" s="50" t="s">
        <v>397</v>
      </c>
      <c r="L2084" s="50">
        <v>19962.03</v>
      </c>
      <c r="M2084" s="308">
        <v>3000</v>
      </c>
      <c r="N2084" s="50">
        <v>17891</v>
      </c>
      <c r="O2084" s="50" t="s">
        <v>2764</v>
      </c>
      <c r="Q2084" s="50" t="s">
        <v>300</v>
      </c>
      <c r="R2084" s="50" t="s">
        <v>702</v>
      </c>
      <c r="T2084" s="308">
        <v>9939.36</v>
      </c>
      <c r="U2084" s="50">
        <v>10</v>
      </c>
      <c r="V2084" s="310">
        <v>45200</v>
      </c>
      <c r="W2084" s="310">
        <v>45930</v>
      </c>
      <c r="X2084" s="50" t="s">
        <v>3322</v>
      </c>
      <c r="AD2084" s="50" t="s">
        <v>304</v>
      </c>
      <c r="AE2084" s="310">
        <v>44669</v>
      </c>
      <c r="AF2084" s="50" t="s">
        <v>2565</v>
      </c>
      <c r="AG2084" s="50">
        <v>3.5880610000000002</v>
      </c>
      <c r="AH2084" s="50">
        <v>2.93</v>
      </c>
      <c r="AI2084" s="50">
        <v>0.82</v>
      </c>
      <c r="AJ2084" s="50" t="s">
        <v>0</v>
      </c>
      <c r="AK2084" s="50">
        <v>41.51</v>
      </c>
      <c r="AL2084" s="50">
        <v>18.565000000000001</v>
      </c>
      <c r="AN2084" s="323">
        <v>20</v>
      </c>
      <c r="AO2084" s="313" t="s">
        <v>305</v>
      </c>
      <c r="AP2084" s="313" t="s">
        <v>0</v>
      </c>
      <c r="AQ2084" s="313" t="s">
        <v>386</v>
      </c>
      <c r="AR2084" s="314" t="s">
        <v>0</v>
      </c>
      <c r="AT2084" s="323"/>
    </row>
    <row r="2085" spans="1:46" x14ac:dyDescent="0.2">
      <c r="A2085" s="50" t="s">
        <v>705</v>
      </c>
      <c r="B2085" s="50" t="s">
        <v>312</v>
      </c>
      <c r="C2085" s="50" t="s">
        <v>295</v>
      </c>
      <c r="D2085" s="50" t="s">
        <v>701</v>
      </c>
      <c r="E2085" s="50" t="s">
        <v>387</v>
      </c>
      <c r="F2085" s="50" t="s">
        <v>388</v>
      </c>
      <c r="G2085" s="50" t="s">
        <v>389</v>
      </c>
      <c r="H2085" s="50" t="s">
        <v>702</v>
      </c>
      <c r="I2085" s="50" t="s">
        <v>398</v>
      </c>
      <c r="L2085" s="50">
        <v>26616.04</v>
      </c>
      <c r="M2085" s="308">
        <v>4000</v>
      </c>
      <c r="N2085" s="50">
        <v>23854</v>
      </c>
      <c r="O2085" s="50" t="s">
        <v>2765</v>
      </c>
      <c r="Q2085" s="50" t="s">
        <v>300</v>
      </c>
      <c r="R2085" s="50" t="s">
        <v>702</v>
      </c>
      <c r="T2085" s="308">
        <v>11335</v>
      </c>
      <c r="U2085" s="50">
        <v>10</v>
      </c>
      <c r="V2085" s="310">
        <v>45200</v>
      </c>
      <c r="W2085" s="310">
        <v>45930</v>
      </c>
      <c r="X2085" s="50" t="s">
        <v>3322</v>
      </c>
      <c r="AD2085" s="50" t="s">
        <v>304</v>
      </c>
      <c r="AE2085" s="310">
        <v>44669</v>
      </c>
      <c r="AF2085" s="50" t="s">
        <v>2565</v>
      </c>
      <c r="AG2085" s="50">
        <v>4.7840809999999996</v>
      </c>
      <c r="AH2085" s="50">
        <v>3.9</v>
      </c>
      <c r="AI2085" s="50">
        <v>0.95</v>
      </c>
      <c r="AJ2085" s="50" t="s">
        <v>0</v>
      </c>
      <c r="AK2085" s="50">
        <v>31.96</v>
      </c>
      <c r="AL2085" s="50">
        <v>24.753</v>
      </c>
      <c r="AN2085" s="323">
        <v>20</v>
      </c>
      <c r="AO2085" s="313" t="s">
        <v>305</v>
      </c>
      <c r="AP2085" s="313" t="s">
        <v>0</v>
      </c>
      <c r="AQ2085" s="313" t="s">
        <v>386</v>
      </c>
      <c r="AR2085" s="314" t="s">
        <v>0</v>
      </c>
      <c r="AT2085" s="323"/>
    </row>
    <row r="2086" spans="1:46" x14ac:dyDescent="0.2">
      <c r="A2086" s="50" t="s">
        <v>706</v>
      </c>
      <c r="B2086" s="50" t="s">
        <v>312</v>
      </c>
      <c r="C2086" s="50" t="s">
        <v>295</v>
      </c>
      <c r="D2086" s="50" t="s">
        <v>701</v>
      </c>
      <c r="E2086" s="50" t="s">
        <v>387</v>
      </c>
      <c r="F2086" s="50" t="s">
        <v>388</v>
      </c>
      <c r="G2086" s="50" t="s">
        <v>389</v>
      </c>
      <c r="H2086" s="50" t="s">
        <v>702</v>
      </c>
      <c r="I2086" s="50" t="s">
        <v>399</v>
      </c>
      <c r="L2086" s="50">
        <v>33270.050000000003</v>
      </c>
      <c r="M2086" s="308">
        <v>5000</v>
      </c>
      <c r="N2086" s="50">
        <v>29818</v>
      </c>
      <c r="O2086" s="50" t="s">
        <v>2766</v>
      </c>
      <c r="Q2086" s="50" t="s">
        <v>300</v>
      </c>
      <c r="R2086" s="50" t="s">
        <v>702</v>
      </c>
      <c r="T2086" s="308">
        <v>12730.64</v>
      </c>
      <c r="U2086" s="50">
        <v>10</v>
      </c>
      <c r="V2086" s="310">
        <v>45200</v>
      </c>
      <c r="W2086" s="310">
        <v>45930</v>
      </c>
      <c r="X2086" s="50" t="s">
        <v>3322</v>
      </c>
      <c r="AD2086" s="50" t="s">
        <v>304</v>
      </c>
      <c r="AE2086" s="310">
        <v>44669</v>
      </c>
      <c r="AF2086" s="50" t="s">
        <v>2565</v>
      </c>
      <c r="AG2086" s="50">
        <v>5.9801010000000003</v>
      </c>
      <c r="AH2086" s="50">
        <v>4.88</v>
      </c>
      <c r="AI2086" s="50">
        <v>1.06</v>
      </c>
      <c r="AJ2086" s="50" t="s">
        <v>181</v>
      </c>
      <c r="AK2086" s="50">
        <v>26.24</v>
      </c>
      <c r="AL2086" s="50">
        <v>30.941000000000003</v>
      </c>
      <c r="AN2086" s="323">
        <v>20</v>
      </c>
      <c r="AO2086" s="313" t="s">
        <v>305</v>
      </c>
      <c r="AP2086" s="313" t="s">
        <v>0</v>
      </c>
      <c r="AQ2086" s="313" t="s">
        <v>386</v>
      </c>
      <c r="AR2086" s="314" t="s">
        <v>0</v>
      </c>
      <c r="AT2086" s="323"/>
    </row>
    <row r="2087" spans="1:46" x14ac:dyDescent="0.2">
      <c r="A2087" s="50" t="s">
        <v>707</v>
      </c>
      <c r="B2087" s="50" t="s">
        <v>312</v>
      </c>
      <c r="C2087" s="50" t="s">
        <v>295</v>
      </c>
      <c r="D2087" s="50" t="s">
        <v>701</v>
      </c>
      <c r="E2087" s="50" t="s">
        <v>387</v>
      </c>
      <c r="F2087" s="50" t="s">
        <v>388</v>
      </c>
      <c r="G2087" s="50" t="s">
        <v>389</v>
      </c>
      <c r="H2087" s="50" t="s">
        <v>702</v>
      </c>
      <c r="I2087" s="50" t="s">
        <v>400</v>
      </c>
      <c r="L2087" s="50">
        <v>39924.050000000003</v>
      </c>
      <c r="M2087" s="308">
        <v>6000</v>
      </c>
      <c r="N2087" s="50">
        <v>35781</v>
      </c>
      <c r="O2087" s="50" t="s">
        <v>2767</v>
      </c>
      <c r="Q2087" s="50" t="s">
        <v>300</v>
      </c>
      <c r="R2087" s="50" t="s">
        <v>702</v>
      </c>
      <c r="T2087" s="308">
        <v>14126.29</v>
      </c>
      <c r="U2087" s="50">
        <v>10</v>
      </c>
      <c r="V2087" s="310">
        <v>45200</v>
      </c>
      <c r="W2087" s="310">
        <v>45930</v>
      </c>
      <c r="X2087" s="50" t="s">
        <v>3322</v>
      </c>
      <c r="AD2087" s="50" t="s">
        <v>304</v>
      </c>
      <c r="AE2087" s="310">
        <v>44669</v>
      </c>
      <c r="AF2087" s="50" t="s">
        <v>2565</v>
      </c>
      <c r="AG2087" s="50">
        <v>7.1761210000000002</v>
      </c>
      <c r="AH2087" s="50">
        <v>5.86</v>
      </c>
      <c r="AI2087" s="50">
        <v>1.1499999999999999</v>
      </c>
      <c r="AJ2087" s="50" t="s">
        <v>181</v>
      </c>
      <c r="AK2087" s="50">
        <v>22.42</v>
      </c>
      <c r="AL2087" s="50">
        <v>37.129000000000005</v>
      </c>
      <c r="AN2087" s="323">
        <v>20</v>
      </c>
      <c r="AO2087" s="313" t="s">
        <v>305</v>
      </c>
      <c r="AP2087" s="313" t="s">
        <v>0</v>
      </c>
      <c r="AQ2087" s="313" t="s">
        <v>386</v>
      </c>
      <c r="AR2087" s="314" t="s">
        <v>0</v>
      </c>
      <c r="AT2087" s="323"/>
    </row>
    <row r="2088" spans="1:46" x14ac:dyDescent="0.2">
      <c r="A2088" s="306" t="s">
        <v>708</v>
      </c>
      <c r="B2088" s="50" t="s">
        <v>312</v>
      </c>
      <c r="C2088" s="50" t="s">
        <v>295</v>
      </c>
      <c r="D2088" s="50" t="s">
        <v>701</v>
      </c>
      <c r="E2088" s="50" t="s">
        <v>387</v>
      </c>
      <c r="F2088" s="50" t="s">
        <v>388</v>
      </c>
      <c r="G2088" s="50" t="s">
        <v>389</v>
      </c>
      <c r="H2088" s="50" t="s">
        <v>702</v>
      </c>
      <c r="I2088" s="50" t="s">
        <v>709</v>
      </c>
      <c r="L2088" s="307">
        <v>46578.06</v>
      </c>
      <c r="M2088" s="308">
        <v>7000</v>
      </c>
      <c r="N2088" s="307">
        <v>41745</v>
      </c>
      <c r="O2088" s="306" t="s">
        <v>2768</v>
      </c>
      <c r="Q2088" s="50" t="s">
        <v>300</v>
      </c>
      <c r="R2088" s="50" t="s">
        <v>702</v>
      </c>
      <c r="T2088" s="308">
        <v>15521.93</v>
      </c>
      <c r="U2088" s="309">
        <v>10</v>
      </c>
      <c r="V2088" s="310">
        <v>45200</v>
      </c>
      <c r="W2088" s="310">
        <v>45930</v>
      </c>
      <c r="X2088" s="50" t="s">
        <v>3322</v>
      </c>
      <c r="AD2088" s="50" t="s">
        <v>304</v>
      </c>
      <c r="AE2088" s="310">
        <v>44669</v>
      </c>
      <c r="AF2088" s="306" t="s">
        <v>2565</v>
      </c>
      <c r="AG2088" s="307">
        <v>8.3721409999999992</v>
      </c>
      <c r="AH2088" s="307">
        <v>6.83</v>
      </c>
      <c r="AI2088" s="307">
        <v>1.22</v>
      </c>
      <c r="AJ2088" s="306" t="s">
        <v>181</v>
      </c>
      <c r="AK2088" s="307">
        <v>19.690000000000001</v>
      </c>
      <c r="AL2088" s="307">
        <v>43.317999999999998</v>
      </c>
      <c r="AN2088" s="312">
        <v>20</v>
      </c>
      <c r="AO2088" s="313" t="s">
        <v>305</v>
      </c>
      <c r="AP2088" s="313" t="s">
        <v>0</v>
      </c>
      <c r="AQ2088" s="313" t="s">
        <v>386</v>
      </c>
      <c r="AR2088" s="314" t="s">
        <v>0</v>
      </c>
      <c r="AS2088" s="314"/>
      <c r="AT2088" s="323"/>
    </row>
    <row r="2089" spans="1:46" x14ac:dyDescent="0.2">
      <c r="A2089" s="50" t="s">
        <v>710</v>
      </c>
      <c r="B2089" s="50" t="s">
        <v>312</v>
      </c>
      <c r="C2089" s="50" t="s">
        <v>295</v>
      </c>
      <c r="D2089" s="50" t="s">
        <v>701</v>
      </c>
      <c r="E2089" s="50" t="s">
        <v>387</v>
      </c>
      <c r="F2089" s="50" t="s">
        <v>388</v>
      </c>
      <c r="G2089" s="50" t="s">
        <v>389</v>
      </c>
      <c r="H2089" s="50" t="s">
        <v>702</v>
      </c>
      <c r="I2089" s="50" t="s">
        <v>401</v>
      </c>
      <c r="L2089" s="50">
        <v>53232.07</v>
      </c>
      <c r="M2089" s="308">
        <v>8000</v>
      </c>
      <c r="N2089" s="50">
        <v>47708</v>
      </c>
      <c r="O2089" s="50" t="s">
        <v>2769</v>
      </c>
      <c r="Q2089" s="50" t="s">
        <v>300</v>
      </c>
      <c r="R2089" s="50" t="s">
        <v>702</v>
      </c>
      <c r="T2089" s="308">
        <v>16917.57</v>
      </c>
      <c r="U2089" s="50">
        <v>10</v>
      </c>
      <c r="V2089" s="310">
        <v>45200</v>
      </c>
      <c r="W2089" s="310">
        <v>45930</v>
      </c>
      <c r="X2089" s="50" t="s">
        <v>3322</v>
      </c>
      <c r="AD2089" s="50" t="s">
        <v>304</v>
      </c>
      <c r="AE2089" s="310">
        <v>44669</v>
      </c>
      <c r="AF2089" s="50" t="s">
        <v>2565</v>
      </c>
      <c r="AG2089" s="50">
        <v>9.5681609999999999</v>
      </c>
      <c r="AH2089" s="50">
        <v>7.81</v>
      </c>
      <c r="AI2089" s="50">
        <v>1.28</v>
      </c>
      <c r="AJ2089" s="50" t="s">
        <v>181</v>
      </c>
      <c r="AK2089" s="50">
        <v>17.649999999999999</v>
      </c>
      <c r="AL2089" s="50">
        <v>49.506</v>
      </c>
      <c r="AN2089" s="323">
        <v>20</v>
      </c>
      <c r="AO2089" s="313" t="s">
        <v>305</v>
      </c>
      <c r="AP2089" s="313" t="s">
        <v>0</v>
      </c>
      <c r="AQ2089" s="313" t="s">
        <v>386</v>
      </c>
      <c r="AR2089" s="314" t="s">
        <v>0</v>
      </c>
      <c r="AT2089" s="323"/>
    </row>
    <row r="2090" spans="1:46" x14ac:dyDescent="0.2">
      <c r="A2090" s="306" t="s">
        <v>711</v>
      </c>
      <c r="B2090" s="50" t="s">
        <v>312</v>
      </c>
      <c r="C2090" s="50" t="s">
        <v>295</v>
      </c>
      <c r="D2090" s="50" t="s">
        <v>701</v>
      </c>
      <c r="E2090" s="50" t="s">
        <v>387</v>
      </c>
      <c r="F2090" s="50" t="s">
        <v>388</v>
      </c>
      <c r="G2090" s="50" t="s">
        <v>389</v>
      </c>
      <c r="H2090" s="50" t="s">
        <v>702</v>
      </c>
      <c r="I2090" s="50" t="s">
        <v>712</v>
      </c>
      <c r="L2090" s="307">
        <v>59886.080000000002</v>
      </c>
      <c r="M2090" s="308">
        <v>9000</v>
      </c>
      <c r="N2090" s="307">
        <v>53672</v>
      </c>
      <c r="O2090" s="306" t="s">
        <v>2770</v>
      </c>
      <c r="Q2090" s="50" t="s">
        <v>300</v>
      </c>
      <c r="R2090" s="50" t="s">
        <v>702</v>
      </c>
      <c r="T2090" s="308">
        <v>18313.21</v>
      </c>
      <c r="U2090" s="309">
        <v>10</v>
      </c>
      <c r="V2090" s="310">
        <v>45200</v>
      </c>
      <c r="W2090" s="310">
        <v>45930</v>
      </c>
      <c r="X2090" s="50" t="s">
        <v>3322</v>
      </c>
      <c r="AD2090" s="50" t="s">
        <v>304</v>
      </c>
      <c r="AE2090" s="310">
        <v>44669</v>
      </c>
      <c r="AF2090" s="306" t="s">
        <v>2565</v>
      </c>
      <c r="AG2090" s="307">
        <v>10.764182</v>
      </c>
      <c r="AH2090" s="307">
        <v>8.7799999999999994</v>
      </c>
      <c r="AI2090" s="307">
        <v>1.33</v>
      </c>
      <c r="AJ2090" s="306" t="s">
        <v>181</v>
      </c>
      <c r="AK2090" s="307">
        <v>16.059999999999999</v>
      </c>
      <c r="AL2090" s="307">
        <v>55.694000000000003</v>
      </c>
      <c r="AN2090" s="312">
        <v>20</v>
      </c>
      <c r="AO2090" s="313" t="s">
        <v>305</v>
      </c>
      <c r="AP2090" s="313" t="s">
        <v>0</v>
      </c>
      <c r="AQ2090" s="313" t="s">
        <v>386</v>
      </c>
      <c r="AR2090" s="314" t="s">
        <v>0</v>
      </c>
      <c r="AS2090" s="314"/>
      <c r="AT2090" s="323"/>
    </row>
    <row r="2091" spans="1:46" x14ac:dyDescent="0.2">
      <c r="A2091" s="50" t="s">
        <v>713</v>
      </c>
      <c r="B2091" s="50" t="s">
        <v>312</v>
      </c>
      <c r="C2091" s="50" t="s">
        <v>295</v>
      </c>
      <c r="D2091" s="50" t="s">
        <v>701</v>
      </c>
      <c r="E2091" s="50" t="s">
        <v>387</v>
      </c>
      <c r="F2091" s="50" t="s">
        <v>388</v>
      </c>
      <c r="G2091" s="50" t="s">
        <v>389</v>
      </c>
      <c r="H2091" s="50" t="s">
        <v>702</v>
      </c>
      <c r="I2091" s="50" t="s">
        <v>402</v>
      </c>
      <c r="L2091" s="50">
        <v>66540.09</v>
      </c>
      <c r="M2091" s="308">
        <v>10000</v>
      </c>
      <c r="N2091" s="50">
        <v>59635</v>
      </c>
      <c r="O2091" s="50" t="s">
        <v>2771</v>
      </c>
      <c r="Q2091" s="50" t="s">
        <v>300</v>
      </c>
      <c r="R2091" s="50" t="s">
        <v>702</v>
      </c>
      <c r="T2091" s="308">
        <v>19708.849999999999</v>
      </c>
      <c r="U2091" s="50">
        <v>10</v>
      </c>
      <c r="V2091" s="310">
        <v>45200</v>
      </c>
      <c r="W2091" s="310">
        <v>45930</v>
      </c>
      <c r="X2091" s="50" t="s">
        <v>3322</v>
      </c>
      <c r="AD2091" s="50" t="s">
        <v>304</v>
      </c>
      <c r="AE2091" s="310">
        <v>44669</v>
      </c>
      <c r="AF2091" s="50" t="s">
        <v>2565</v>
      </c>
      <c r="AG2091" s="50">
        <v>11.960202000000001</v>
      </c>
      <c r="AH2091" s="50">
        <v>9.76</v>
      </c>
      <c r="AI2091" s="50">
        <v>1.37</v>
      </c>
      <c r="AJ2091" s="50" t="s">
        <v>181</v>
      </c>
      <c r="AK2091" s="50">
        <v>14.79</v>
      </c>
      <c r="AL2091" s="50">
        <v>61.882000000000005</v>
      </c>
      <c r="AN2091" s="323">
        <v>20</v>
      </c>
      <c r="AO2091" s="313" t="s">
        <v>305</v>
      </c>
      <c r="AP2091" s="313" t="s">
        <v>0</v>
      </c>
      <c r="AQ2091" s="313" t="s">
        <v>386</v>
      </c>
      <c r="AR2091" s="314" t="s">
        <v>0</v>
      </c>
      <c r="AT2091" s="323"/>
    </row>
    <row r="2092" spans="1:46" x14ac:dyDescent="0.2">
      <c r="A2092" s="306" t="s">
        <v>714</v>
      </c>
      <c r="B2092" s="50" t="s">
        <v>312</v>
      </c>
      <c r="C2092" s="50" t="s">
        <v>295</v>
      </c>
      <c r="D2092" s="50" t="s">
        <v>701</v>
      </c>
      <c r="E2092" s="50" t="s">
        <v>387</v>
      </c>
      <c r="F2092" s="50" t="s">
        <v>388</v>
      </c>
      <c r="G2092" s="50" t="s">
        <v>389</v>
      </c>
      <c r="H2092" s="50" t="s">
        <v>702</v>
      </c>
      <c r="I2092" s="50" t="s">
        <v>715</v>
      </c>
      <c r="L2092" s="307">
        <v>73194.100000000006</v>
      </c>
      <c r="M2092" s="308">
        <v>11000</v>
      </c>
      <c r="N2092" s="307">
        <v>65599</v>
      </c>
      <c r="O2092" s="306" t="s">
        <v>2772</v>
      </c>
      <c r="Q2092" s="50" t="s">
        <v>300</v>
      </c>
      <c r="R2092" s="50" t="s">
        <v>702</v>
      </c>
      <c r="T2092" s="308">
        <v>21104.49</v>
      </c>
      <c r="U2092" s="309">
        <v>10</v>
      </c>
      <c r="V2092" s="310">
        <v>45200</v>
      </c>
      <c r="W2092" s="310">
        <v>45930</v>
      </c>
      <c r="X2092" s="50" t="s">
        <v>3322</v>
      </c>
      <c r="AD2092" s="50" t="s">
        <v>304</v>
      </c>
      <c r="AE2092" s="310">
        <v>44669</v>
      </c>
      <c r="AF2092" s="306" t="s">
        <v>2565</v>
      </c>
      <c r="AG2092" s="307">
        <v>13.156222</v>
      </c>
      <c r="AH2092" s="307">
        <v>10.73</v>
      </c>
      <c r="AI2092" s="307">
        <v>1.41</v>
      </c>
      <c r="AJ2092" s="306" t="s">
        <v>181</v>
      </c>
      <c r="AK2092" s="307">
        <v>13.74</v>
      </c>
      <c r="AL2092" s="307">
        <v>68.070999999999998</v>
      </c>
      <c r="AN2092" s="312">
        <v>20</v>
      </c>
      <c r="AO2092" s="313" t="s">
        <v>305</v>
      </c>
      <c r="AP2092" s="313" t="s">
        <v>0</v>
      </c>
      <c r="AQ2092" s="313" t="s">
        <v>386</v>
      </c>
      <c r="AR2092" s="314" t="s">
        <v>0</v>
      </c>
      <c r="AS2092" s="314"/>
      <c r="AT2092" s="323"/>
    </row>
    <row r="2093" spans="1:46" x14ac:dyDescent="0.2">
      <c r="A2093" s="50" t="s">
        <v>716</v>
      </c>
      <c r="B2093" s="50" t="s">
        <v>312</v>
      </c>
      <c r="C2093" s="50" t="s">
        <v>295</v>
      </c>
      <c r="D2093" s="50" t="s">
        <v>701</v>
      </c>
      <c r="E2093" s="50" t="s">
        <v>387</v>
      </c>
      <c r="F2093" s="50" t="s">
        <v>388</v>
      </c>
      <c r="G2093" s="50" t="s">
        <v>389</v>
      </c>
      <c r="H2093" s="50" t="s">
        <v>702</v>
      </c>
      <c r="I2093" s="50" t="s">
        <v>403</v>
      </c>
      <c r="L2093" s="50">
        <v>79848.11</v>
      </c>
      <c r="M2093" s="308">
        <v>12000</v>
      </c>
      <c r="N2093" s="50">
        <v>71562</v>
      </c>
      <c r="O2093" s="50" t="s">
        <v>2773</v>
      </c>
      <c r="Q2093" s="50" t="s">
        <v>300</v>
      </c>
      <c r="R2093" s="50" t="s">
        <v>702</v>
      </c>
      <c r="T2093" s="308">
        <v>22500.14</v>
      </c>
      <c r="U2093" s="50">
        <v>10</v>
      </c>
      <c r="V2093" s="310">
        <v>45200</v>
      </c>
      <c r="W2093" s="310">
        <v>45930</v>
      </c>
      <c r="X2093" s="50" t="s">
        <v>3322</v>
      </c>
      <c r="AD2093" s="50" t="s">
        <v>304</v>
      </c>
      <c r="AE2093" s="310">
        <v>44669</v>
      </c>
      <c r="AF2093" s="50" t="s">
        <v>2565</v>
      </c>
      <c r="AG2093" s="50">
        <v>14.352242</v>
      </c>
      <c r="AH2093" s="50">
        <v>11.71</v>
      </c>
      <c r="AI2093" s="50">
        <v>1.44</v>
      </c>
      <c r="AJ2093" s="50" t="s">
        <v>181</v>
      </c>
      <c r="AK2093" s="50">
        <v>12.88</v>
      </c>
      <c r="AL2093" s="50">
        <v>74.259</v>
      </c>
      <c r="AN2093" s="323">
        <v>20</v>
      </c>
      <c r="AO2093" s="313" t="s">
        <v>305</v>
      </c>
      <c r="AP2093" s="313" t="s">
        <v>0</v>
      </c>
      <c r="AQ2093" s="313" t="s">
        <v>386</v>
      </c>
      <c r="AR2093" s="314" t="s">
        <v>0</v>
      </c>
      <c r="AT2093" s="323"/>
    </row>
    <row r="2094" spans="1:46" x14ac:dyDescent="0.2">
      <c r="A2094" s="306" t="s">
        <v>717</v>
      </c>
      <c r="B2094" s="50" t="s">
        <v>312</v>
      </c>
      <c r="C2094" s="50" t="s">
        <v>295</v>
      </c>
      <c r="D2094" s="50" t="s">
        <v>701</v>
      </c>
      <c r="E2094" s="50" t="s">
        <v>387</v>
      </c>
      <c r="F2094" s="50" t="s">
        <v>388</v>
      </c>
      <c r="G2094" s="50" t="s">
        <v>389</v>
      </c>
      <c r="H2094" s="50" t="s">
        <v>702</v>
      </c>
      <c r="I2094" s="50" t="s">
        <v>718</v>
      </c>
      <c r="L2094" s="307">
        <v>86502.12</v>
      </c>
      <c r="M2094" s="308">
        <v>13000</v>
      </c>
      <c r="N2094" s="307">
        <v>77526</v>
      </c>
      <c r="O2094" s="306" t="s">
        <v>2774</v>
      </c>
      <c r="Q2094" s="50" t="s">
        <v>300</v>
      </c>
      <c r="R2094" s="50" t="s">
        <v>702</v>
      </c>
      <c r="T2094" s="308">
        <v>23895.78</v>
      </c>
      <c r="U2094" s="309">
        <v>10</v>
      </c>
      <c r="V2094" s="310">
        <v>45200</v>
      </c>
      <c r="W2094" s="310">
        <v>45930</v>
      </c>
      <c r="X2094" s="50" t="s">
        <v>3322</v>
      </c>
      <c r="AD2094" s="50" t="s">
        <v>304</v>
      </c>
      <c r="AE2094" s="310">
        <v>44669</v>
      </c>
      <c r="AF2094" s="306" t="s">
        <v>2565</v>
      </c>
      <c r="AG2094" s="307">
        <v>15.548261999999999</v>
      </c>
      <c r="AH2094" s="307">
        <v>12.69</v>
      </c>
      <c r="AI2094" s="307">
        <v>1.47</v>
      </c>
      <c r="AJ2094" s="306" t="s">
        <v>181</v>
      </c>
      <c r="AK2094" s="307">
        <v>12.14</v>
      </c>
      <c r="AL2094" s="307">
        <v>80.447000000000003</v>
      </c>
      <c r="AN2094" s="312">
        <v>20</v>
      </c>
      <c r="AO2094" s="313" t="s">
        <v>305</v>
      </c>
      <c r="AP2094" s="313" t="s">
        <v>0</v>
      </c>
      <c r="AQ2094" s="313" t="s">
        <v>386</v>
      </c>
      <c r="AR2094" s="314" t="s">
        <v>0</v>
      </c>
      <c r="AS2094" s="314"/>
      <c r="AT2094" s="323"/>
    </row>
    <row r="2095" spans="1:46" x14ac:dyDescent="0.2">
      <c r="A2095" s="50" t="s">
        <v>719</v>
      </c>
      <c r="B2095" s="50" t="s">
        <v>312</v>
      </c>
      <c r="C2095" s="50" t="s">
        <v>295</v>
      </c>
      <c r="D2095" s="50" t="s">
        <v>701</v>
      </c>
      <c r="E2095" s="50" t="s">
        <v>387</v>
      </c>
      <c r="F2095" s="50" t="s">
        <v>388</v>
      </c>
      <c r="G2095" s="50" t="s">
        <v>389</v>
      </c>
      <c r="H2095" s="50" t="s">
        <v>702</v>
      </c>
      <c r="I2095" s="50" t="s">
        <v>720</v>
      </c>
      <c r="L2095" s="50">
        <v>93156.13</v>
      </c>
      <c r="M2095" s="308">
        <v>14000</v>
      </c>
      <c r="N2095" s="50">
        <v>83489</v>
      </c>
      <c r="O2095" s="50" t="s">
        <v>2775</v>
      </c>
      <c r="Q2095" s="50" t="s">
        <v>300</v>
      </c>
      <c r="R2095" s="50" t="s">
        <v>702</v>
      </c>
      <c r="T2095" s="308">
        <v>25291.42</v>
      </c>
      <c r="U2095" s="50">
        <v>10</v>
      </c>
      <c r="V2095" s="310">
        <v>45200</v>
      </c>
      <c r="W2095" s="310">
        <v>45930</v>
      </c>
      <c r="X2095" s="50" t="s">
        <v>3322</v>
      </c>
      <c r="AD2095" s="50" t="s">
        <v>304</v>
      </c>
      <c r="AE2095" s="310">
        <v>44669</v>
      </c>
      <c r="AF2095" s="50" t="s">
        <v>2565</v>
      </c>
      <c r="AG2095" s="50">
        <v>16.744282999999999</v>
      </c>
      <c r="AH2095" s="50">
        <v>13.66</v>
      </c>
      <c r="AI2095" s="50">
        <v>1.49</v>
      </c>
      <c r="AJ2095" s="50" t="s">
        <v>181</v>
      </c>
      <c r="AK2095" s="50">
        <v>11.51</v>
      </c>
      <c r="AL2095" s="50">
        <v>86.635000000000005</v>
      </c>
      <c r="AN2095" s="323">
        <v>20</v>
      </c>
      <c r="AO2095" s="313" t="s">
        <v>305</v>
      </c>
      <c r="AP2095" s="313" t="s">
        <v>0</v>
      </c>
      <c r="AQ2095" s="313" t="s">
        <v>386</v>
      </c>
      <c r="AR2095" s="314" t="s">
        <v>0</v>
      </c>
      <c r="AT2095" s="323"/>
    </row>
    <row r="2096" spans="1:46" x14ac:dyDescent="0.2">
      <c r="A2096" s="306" t="s">
        <v>721</v>
      </c>
      <c r="B2096" s="50" t="s">
        <v>312</v>
      </c>
      <c r="C2096" s="50" t="s">
        <v>295</v>
      </c>
      <c r="D2096" s="50" t="s">
        <v>701</v>
      </c>
      <c r="E2096" s="50" t="s">
        <v>387</v>
      </c>
      <c r="F2096" s="50" t="s">
        <v>388</v>
      </c>
      <c r="G2096" s="50" t="s">
        <v>389</v>
      </c>
      <c r="H2096" s="50" t="s">
        <v>702</v>
      </c>
      <c r="I2096" s="50" t="s">
        <v>404</v>
      </c>
      <c r="L2096" s="307">
        <v>99810.14</v>
      </c>
      <c r="M2096" s="308">
        <v>15000</v>
      </c>
      <c r="N2096" s="307">
        <v>89453</v>
      </c>
      <c r="O2096" s="306" t="s">
        <v>2776</v>
      </c>
      <c r="Q2096" s="50" t="s">
        <v>300</v>
      </c>
      <c r="R2096" s="50" t="s">
        <v>702</v>
      </c>
      <c r="T2096" s="308">
        <v>26687.06</v>
      </c>
      <c r="U2096" s="309">
        <v>10</v>
      </c>
      <c r="V2096" s="310">
        <v>45200</v>
      </c>
      <c r="W2096" s="310">
        <v>45930</v>
      </c>
      <c r="X2096" s="50" t="s">
        <v>3322</v>
      </c>
      <c r="AD2096" s="50" t="s">
        <v>304</v>
      </c>
      <c r="AE2096" s="310">
        <v>44669</v>
      </c>
      <c r="AF2096" s="306" t="s">
        <v>2565</v>
      </c>
      <c r="AG2096" s="307">
        <v>17.940303</v>
      </c>
      <c r="AH2096" s="307">
        <v>14.64</v>
      </c>
      <c r="AI2096" s="307">
        <v>1.52</v>
      </c>
      <c r="AJ2096" s="306" t="s">
        <v>181</v>
      </c>
      <c r="AK2096" s="307">
        <v>10.97</v>
      </c>
      <c r="AL2096" s="307">
        <v>92.823000000000008</v>
      </c>
      <c r="AN2096" s="312">
        <v>20</v>
      </c>
      <c r="AO2096" s="313" t="s">
        <v>305</v>
      </c>
      <c r="AP2096" s="313" t="s">
        <v>0</v>
      </c>
      <c r="AQ2096" s="313" t="s">
        <v>386</v>
      </c>
      <c r="AR2096" s="314" t="s">
        <v>0</v>
      </c>
      <c r="AS2096" s="314"/>
      <c r="AT2096" s="323"/>
    </row>
    <row r="2097" spans="1:46" x14ac:dyDescent="0.2">
      <c r="A2097" s="50" t="s">
        <v>722</v>
      </c>
      <c r="B2097" s="50" t="s">
        <v>312</v>
      </c>
      <c r="C2097" s="50" t="s">
        <v>295</v>
      </c>
      <c r="D2097" s="50" t="s">
        <v>701</v>
      </c>
      <c r="E2097" s="50" t="s">
        <v>387</v>
      </c>
      <c r="F2097" s="50" t="s">
        <v>388</v>
      </c>
      <c r="G2097" s="50" t="s">
        <v>389</v>
      </c>
      <c r="H2097" s="50" t="s">
        <v>702</v>
      </c>
      <c r="I2097" s="50" t="s">
        <v>723</v>
      </c>
      <c r="L2097" s="50">
        <v>106464.15</v>
      </c>
      <c r="M2097" s="308">
        <v>16000</v>
      </c>
      <c r="N2097" s="50">
        <v>95416</v>
      </c>
      <c r="O2097" s="50" t="s">
        <v>2777</v>
      </c>
      <c r="Q2097" s="50" t="s">
        <v>300</v>
      </c>
      <c r="R2097" s="50" t="s">
        <v>702</v>
      </c>
      <c r="T2097" s="308">
        <v>28082.7</v>
      </c>
      <c r="U2097" s="50">
        <v>10</v>
      </c>
      <c r="V2097" s="310">
        <v>45200</v>
      </c>
      <c r="W2097" s="310">
        <v>45930</v>
      </c>
      <c r="X2097" s="50" t="s">
        <v>3322</v>
      </c>
      <c r="AD2097" s="50" t="s">
        <v>304</v>
      </c>
      <c r="AE2097" s="310">
        <v>44669</v>
      </c>
      <c r="AF2097" s="50" t="s">
        <v>2565</v>
      </c>
      <c r="AG2097" s="50">
        <v>19.136323000000001</v>
      </c>
      <c r="AH2097" s="50">
        <v>15.61</v>
      </c>
      <c r="AI2097" s="50">
        <v>1.54</v>
      </c>
      <c r="AJ2097" s="50" t="s">
        <v>181</v>
      </c>
      <c r="AK2097" s="50">
        <v>10.49</v>
      </c>
      <c r="AL2097" s="50">
        <v>99.012</v>
      </c>
      <c r="AN2097" s="323">
        <v>20</v>
      </c>
      <c r="AO2097" s="313" t="s">
        <v>305</v>
      </c>
      <c r="AP2097" s="313" t="s">
        <v>0</v>
      </c>
      <c r="AQ2097" s="313" t="s">
        <v>386</v>
      </c>
      <c r="AR2097" s="314" t="s">
        <v>0</v>
      </c>
      <c r="AT2097" s="323"/>
    </row>
    <row r="2098" spans="1:46" x14ac:dyDescent="0.2">
      <c r="A2098" s="306" t="s">
        <v>724</v>
      </c>
      <c r="B2098" s="50" t="s">
        <v>312</v>
      </c>
      <c r="C2098" s="50" t="s">
        <v>295</v>
      </c>
      <c r="D2098" s="50" t="s">
        <v>701</v>
      </c>
      <c r="E2098" s="50" t="s">
        <v>387</v>
      </c>
      <c r="F2098" s="50" t="s">
        <v>388</v>
      </c>
      <c r="G2098" s="50" t="s">
        <v>389</v>
      </c>
      <c r="H2098" s="50" t="s">
        <v>702</v>
      </c>
      <c r="I2098" s="50" t="s">
        <v>725</v>
      </c>
      <c r="L2098" s="307">
        <v>113118.16</v>
      </c>
      <c r="M2098" s="308">
        <v>17000</v>
      </c>
      <c r="N2098" s="307">
        <v>101380</v>
      </c>
      <c r="O2098" s="306" t="s">
        <v>2778</v>
      </c>
      <c r="Q2098" s="50" t="s">
        <v>300</v>
      </c>
      <c r="R2098" s="50" t="s">
        <v>702</v>
      </c>
      <c r="T2098" s="308">
        <v>29478.34</v>
      </c>
      <c r="U2098" s="309">
        <v>10</v>
      </c>
      <c r="V2098" s="310">
        <v>45200</v>
      </c>
      <c r="W2098" s="310">
        <v>45930</v>
      </c>
      <c r="X2098" s="50" t="s">
        <v>3322</v>
      </c>
      <c r="AD2098" s="50" t="s">
        <v>304</v>
      </c>
      <c r="AE2098" s="310">
        <v>44669</v>
      </c>
      <c r="AF2098" s="306" t="s">
        <v>2565</v>
      </c>
      <c r="AG2098" s="307">
        <v>20.332343000000002</v>
      </c>
      <c r="AH2098" s="307">
        <v>16.59</v>
      </c>
      <c r="AI2098" s="307">
        <v>1.56</v>
      </c>
      <c r="AJ2098" s="306" t="s">
        <v>181</v>
      </c>
      <c r="AK2098" s="307">
        <v>10.07</v>
      </c>
      <c r="AL2098" s="307">
        <v>105.2</v>
      </c>
      <c r="AN2098" s="312">
        <v>20</v>
      </c>
      <c r="AO2098" s="313" t="s">
        <v>305</v>
      </c>
      <c r="AP2098" s="313" t="s">
        <v>0</v>
      </c>
      <c r="AQ2098" s="313" t="s">
        <v>386</v>
      </c>
      <c r="AR2098" s="314" t="s">
        <v>0</v>
      </c>
      <c r="AS2098" s="314"/>
      <c r="AT2098" s="323"/>
    </row>
    <row r="2099" spans="1:46" x14ac:dyDescent="0.2">
      <c r="A2099" s="50" t="s">
        <v>726</v>
      </c>
      <c r="B2099" s="50" t="s">
        <v>312</v>
      </c>
      <c r="C2099" s="50" t="s">
        <v>295</v>
      </c>
      <c r="D2099" s="50" t="s">
        <v>701</v>
      </c>
      <c r="E2099" s="50" t="s">
        <v>387</v>
      </c>
      <c r="F2099" s="50" t="s">
        <v>388</v>
      </c>
      <c r="G2099" s="50" t="s">
        <v>389</v>
      </c>
      <c r="H2099" s="50" t="s">
        <v>702</v>
      </c>
      <c r="I2099" s="50" t="s">
        <v>727</v>
      </c>
      <c r="L2099" s="50">
        <v>119772.16</v>
      </c>
      <c r="M2099" s="308">
        <v>18000</v>
      </c>
      <c r="N2099" s="50">
        <v>107343</v>
      </c>
      <c r="O2099" s="50" t="s">
        <v>2779</v>
      </c>
      <c r="Q2099" s="50" t="s">
        <v>300</v>
      </c>
      <c r="R2099" s="50" t="s">
        <v>702</v>
      </c>
      <c r="T2099" s="308">
        <v>30873.98</v>
      </c>
      <c r="U2099" s="50">
        <v>10</v>
      </c>
      <c r="V2099" s="310">
        <v>45200</v>
      </c>
      <c r="W2099" s="310">
        <v>45930</v>
      </c>
      <c r="X2099" s="50" t="s">
        <v>3322</v>
      </c>
      <c r="AD2099" s="50" t="s">
        <v>304</v>
      </c>
      <c r="AE2099" s="310">
        <v>44669</v>
      </c>
      <c r="AF2099" s="50" t="s">
        <v>2565</v>
      </c>
      <c r="AG2099" s="50">
        <v>21.528362999999999</v>
      </c>
      <c r="AH2099" s="50">
        <v>17.57</v>
      </c>
      <c r="AI2099" s="50">
        <v>1.57</v>
      </c>
      <c r="AJ2099" s="50" t="s">
        <v>181</v>
      </c>
      <c r="AK2099" s="50">
        <v>9.6999999999999993</v>
      </c>
      <c r="AL2099" s="50">
        <v>111.38800000000001</v>
      </c>
      <c r="AN2099" s="323">
        <v>20</v>
      </c>
      <c r="AO2099" s="313" t="s">
        <v>305</v>
      </c>
      <c r="AP2099" s="313" t="s">
        <v>0</v>
      </c>
      <c r="AQ2099" s="313" t="s">
        <v>386</v>
      </c>
      <c r="AR2099" s="314" t="s">
        <v>0</v>
      </c>
      <c r="AT2099" s="323"/>
    </row>
    <row r="2100" spans="1:46" x14ac:dyDescent="0.2">
      <c r="A2100" s="306" t="s">
        <v>728</v>
      </c>
      <c r="B2100" s="50" t="s">
        <v>312</v>
      </c>
      <c r="C2100" s="50" t="s">
        <v>295</v>
      </c>
      <c r="D2100" s="50" t="s">
        <v>701</v>
      </c>
      <c r="E2100" s="50" t="s">
        <v>387</v>
      </c>
      <c r="F2100" s="50" t="s">
        <v>388</v>
      </c>
      <c r="G2100" s="50" t="s">
        <v>389</v>
      </c>
      <c r="H2100" s="50" t="s">
        <v>702</v>
      </c>
      <c r="I2100" s="50" t="s">
        <v>729</v>
      </c>
      <c r="L2100" s="307">
        <v>126426.17</v>
      </c>
      <c r="M2100" s="308">
        <v>19000</v>
      </c>
      <c r="N2100" s="307">
        <v>113307</v>
      </c>
      <c r="O2100" s="306" t="s">
        <v>2780</v>
      </c>
      <c r="Q2100" s="50" t="s">
        <v>300</v>
      </c>
      <c r="R2100" s="50" t="s">
        <v>702</v>
      </c>
      <c r="T2100" s="308">
        <v>32269.63</v>
      </c>
      <c r="U2100" s="309">
        <v>10</v>
      </c>
      <c r="V2100" s="310">
        <v>45200</v>
      </c>
      <c r="W2100" s="310">
        <v>45930</v>
      </c>
      <c r="X2100" s="50" t="s">
        <v>3322</v>
      </c>
      <c r="AD2100" s="50" t="s">
        <v>304</v>
      </c>
      <c r="AE2100" s="310">
        <v>44669</v>
      </c>
      <c r="AF2100" s="306" t="s">
        <v>2565</v>
      </c>
      <c r="AG2100" s="307">
        <v>22.724383</v>
      </c>
      <c r="AH2100" s="307">
        <v>18.54</v>
      </c>
      <c r="AI2100" s="307">
        <v>1.59</v>
      </c>
      <c r="AJ2100" s="306" t="s">
        <v>181</v>
      </c>
      <c r="AK2100" s="307">
        <v>9.36</v>
      </c>
      <c r="AL2100" s="307">
        <v>117.57599999999999</v>
      </c>
      <c r="AN2100" s="312">
        <v>20</v>
      </c>
      <c r="AO2100" s="313" t="s">
        <v>305</v>
      </c>
      <c r="AP2100" s="313" t="s">
        <v>0</v>
      </c>
      <c r="AQ2100" s="313" t="s">
        <v>386</v>
      </c>
      <c r="AR2100" s="314" t="s">
        <v>0</v>
      </c>
      <c r="AS2100" s="314"/>
      <c r="AT2100" s="323"/>
    </row>
    <row r="2101" spans="1:46" x14ac:dyDescent="0.2">
      <c r="A2101" s="50" t="s">
        <v>730</v>
      </c>
      <c r="B2101" s="50" t="s">
        <v>312</v>
      </c>
      <c r="C2101" s="50" t="s">
        <v>295</v>
      </c>
      <c r="D2101" s="50" t="s">
        <v>701</v>
      </c>
      <c r="E2101" s="50" t="s">
        <v>387</v>
      </c>
      <c r="F2101" s="50" t="s">
        <v>388</v>
      </c>
      <c r="G2101" s="50" t="s">
        <v>389</v>
      </c>
      <c r="H2101" s="50" t="s">
        <v>702</v>
      </c>
      <c r="I2101" s="50" t="s">
        <v>405</v>
      </c>
      <c r="L2101" s="50">
        <v>133080.18</v>
      </c>
      <c r="M2101" s="308">
        <v>20000</v>
      </c>
      <c r="N2101" s="50">
        <v>119270</v>
      </c>
      <c r="O2101" s="50" t="s">
        <v>2781</v>
      </c>
      <c r="Q2101" s="50" t="s">
        <v>300</v>
      </c>
      <c r="R2101" s="50" t="s">
        <v>702</v>
      </c>
      <c r="T2101" s="308">
        <v>33665.269999999997</v>
      </c>
      <c r="U2101" s="50">
        <v>10</v>
      </c>
      <c r="V2101" s="310">
        <v>45200</v>
      </c>
      <c r="W2101" s="310">
        <v>45930</v>
      </c>
      <c r="X2101" s="50" t="s">
        <v>3322</v>
      </c>
      <c r="AD2101" s="50" t="s">
        <v>304</v>
      </c>
      <c r="AE2101" s="310">
        <v>44669</v>
      </c>
      <c r="AF2101" s="50" t="s">
        <v>2565</v>
      </c>
      <c r="AG2101" s="50">
        <v>23.920404000000001</v>
      </c>
      <c r="AH2101" s="50">
        <v>19.52</v>
      </c>
      <c r="AI2101" s="50">
        <v>1.6</v>
      </c>
      <c r="AJ2101" s="50" t="s">
        <v>181</v>
      </c>
      <c r="AK2101" s="50">
        <v>9.06</v>
      </c>
      <c r="AL2101" s="50">
        <v>123.76500000000001</v>
      </c>
      <c r="AN2101" s="323">
        <v>20</v>
      </c>
      <c r="AO2101" s="313" t="s">
        <v>305</v>
      </c>
      <c r="AP2101" s="313" t="s">
        <v>0</v>
      </c>
      <c r="AQ2101" s="313" t="s">
        <v>386</v>
      </c>
      <c r="AR2101" s="314" t="s">
        <v>0</v>
      </c>
      <c r="AT2101" s="323"/>
    </row>
    <row r="2102" spans="1:46" x14ac:dyDescent="0.2">
      <c r="A2102" s="306" t="s">
        <v>731</v>
      </c>
      <c r="B2102" s="50" t="s">
        <v>312</v>
      </c>
      <c r="C2102" s="50" t="s">
        <v>295</v>
      </c>
      <c r="D2102" s="50" t="s">
        <v>701</v>
      </c>
      <c r="E2102" s="50" t="s">
        <v>387</v>
      </c>
      <c r="F2102" s="50" t="s">
        <v>388</v>
      </c>
      <c r="G2102" s="50" t="s">
        <v>389</v>
      </c>
      <c r="H2102" s="50" t="s">
        <v>702</v>
      </c>
      <c r="I2102" s="50" t="s">
        <v>732</v>
      </c>
      <c r="L2102" s="307">
        <v>146388.20000000001</v>
      </c>
      <c r="M2102" s="308">
        <v>22000</v>
      </c>
      <c r="N2102" s="307">
        <v>131197</v>
      </c>
      <c r="O2102" s="306" t="s">
        <v>2782</v>
      </c>
      <c r="Q2102" s="50" t="s">
        <v>300</v>
      </c>
      <c r="R2102" s="50" t="s">
        <v>702</v>
      </c>
      <c r="T2102" s="308">
        <v>36456.550000000003</v>
      </c>
      <c r="U2102" s="309">
        <v>10</v>
      </c>
      <c r="V2102" s="310">
        <v>45200</v>
      </c>
      <c r="W2102" s="310">
        <v>45930</v>
      </c>
      <c r="X2102" s="50" t="s">
        <v>3322</v>
      </c>
      <c r="AD2102" s="50" t="s">
        <v>304</v>
      </c>
      <c r="AE2102" s="310">
        <v>44669</v>
      </c>
      <c r="AF2102" s="306" t="s">
        <v>2565</v>
      </c>
      <c r="AG2102" s="307">
        <v>26.312443999999999</v>
      </c>
      <c r="AH2102" s="307">
        <v>21.47</v>
      </c>
      <c r="AI2102" s="307">
        <v>1.63</v>
      </c>
      <c r="AJ2102" s="306" t="s">
        <v>181</v>
      </c>
      <c r="AK2102" s="307">
        <v>8.5399999999999991</v>
      </c>
      <c r="AL2102" s="307">
        <v>136.14100000000002</v>
      </c>
      <c r="AN2102" s="312">
        <v>20</v>
      </c>
      <c r="AO2102" s="313" t="s">
        <v>305</v>
      </c>
      <c r="AP2102" s="313" t="s">
        <v>0</v>
      </c>
      <c r="AQ2102" s="313" t="s">
        <v>386</v>
      </c>
      <c r="AR2102" s="314" t="s">
        <v>0</v>
      </c>
      <c r="AS2102" s="314"/>
      <c r="AT2102" s="323"/>
    </row>
    <row r="2103" spans="1:46" x14ac:dyDescent="0.2">
      <c r="A2103" s="50" t="s">
        <v>733</v>
      </c>
      <c r="B2103" s="50" t="s">
        <v>312</v>
      </c>
      <c r="C2103" s="50" t="s">
        <v>295</v>
      </c>
      <c r="D2103" s="50" t="s">
        <v>701</v>
      </c>
      <c r="E2103" s="50" t="s">
        <v>387</v>
      </c>
      <c r="F2103" s="50" t="s">
        <v>388</v>
      </c>
      <c r="G2103" s="50" t="s">
        <v>389</v>
      </c>
      <c r="H2103" s="50" t="s">
        <v>702</v>
      </c>
      <c r="I2103" s="50" t="s">
        <v>734</v>
      </c>
      <c r="L2103" s="50">
        <v>159696.22</v>
      </c>
      <c r="M2103" s="308">
        <v>24000</v>
      </c>
      <c r="N2103" s="50">
        <v>143124</v>
      </c>
      <c r="O2103" s="50" t="s">
        <v>2783</v>
      </c>
      <c r="Q2103" s="50" t="s">
        <v>300</v>
      </c>
      <c r="R2103" s="50" t="s">
        <v>702</v>
      </c>
      <c r="T2103" s="308">
        <v>39247.83</v>
      </c>
      <c r="U2103" s="50">
        <v>10</v>
      </c>
      <c r="V2103" s="310">
        <v>45200</v>
      </c>
      <c r="W2103" s="310">
        <v>45930</v>
      </c>
      <c r="X2103" s="50" t="s">
        <v>3322</v>
      </c>
      <c r="AD2103" s="50" t="s">
        <v>304</v>
      </c>
      <c r="AE2103" s="310">
        <v>44669</v>
      </c>
      <c r="AF2103" s="50" t="s">
        <v>2565</v>
      </c>
      <c r="AG2103" s="50">
        <v>28.704484000000001</v>
      </c>
      <c r="AH2103" s="50">
        <v>23.42</v>
      </c>
      <c r="AI2103" s="50">
        <v>1.65</v>
      </c>
      <c r="AJ2103" s="50" t="s">
        <v>181</v>
      </c>
      <c r="AK2103" s="50">
        <v>8.11</v>
      </c>
      <c r="AL2103" s="50">
        <v>148.517</v>
      </c>
      <c r="AN2103" s="323">
        <v>20</v>
      </c>
      <c r="AO2103" s="313" t="s">
        <v>305</v>
      </c>
      <c r="AP2103" s="313" t="s">
        <v>0</v>
      </c>
      <c r="AQ2103" s="313" t="s">
        <v>386</v>
      </c>
      <c r="AR2103" s="314" t="s">
        <v>0</v>
      </c>
      <c r="AT2103" s="323"/>
    </row>
    <row r="2104" spans="1:46" x14ac:dyDescent="0.2">
      <c r="A2104" s="306" t="s">
        <v>735</v>
      </c>
      <c r="B2104" s="50" t="s">
        <v>312</v>
      </c>
      <c r="C2104" s="50" t="s">
        <v>295</v>
      </c>
      <c r="D2104" s="50" t="s">
        <v>701</v>
      </c>
      <c r="E2104" s="50" t="s">
        <v>387</v>
      </c>
      <c r="F2104" s="50" t="s">
        <v>388</v>
      </c>
      <c r="G2104" s="50" t="s">
        <v>389</v>
      </c>
      <c r="H2104" s="50" t="s">
        <v>702</v>
      </c>
      <c r="I2104" s="50" t="s">
        <v>406</v>
      </c>
      <c r="L2104" s="307">
        <v>166350.23000000001</v>
      </c>
      <c r="M2104" s="308">
        <v>25000</v>
      </c>
      <c r="N2104" s="307">
        <v>149088</v>
      </c>
      <c r="O2104" s="306" t="s">
        <v>2784</v>
      </c>
      <c r="Q2104" s="50" t="s">
        <v>300</v>
      </c>
      <c r="R2104" s="50" t="s">
        <v>702</v>
      </c>
      <c r="T2104" s="308">
        <v>40643.480000000003</v>
      </c>
      <c r="U2104" s="309">
        <v>10</v>
      </c>
      <c r="V2104" s="310">
        <v>45200</v>
      </c>
      <c r="W2104" s="310">
        <v>45930</v>
      </c>
      <c r="X2104" s="50" t="s">
        <v>3322</v>
      </c>
      <c r="AD2104" s="50" t="s">
        <v>304</v>
      </c>
      <c r="AE2104" s="310">
        <v>44669</v>
      </c>
      <c r="AF2104" s="306" t="s">
        <v>2565</v>
      </c>
      <c r="AG2104" s="307">
        <v>29.900504999999999</v>
      </c>
      <c r="AH2104" s="307">
        <v>24.4</v>
      </c>
      <c r="AI2104" s="307">
        <v>1.66</v>
      </c>
      <c r="AJ2104" s="306" t="s">
        <v>181</v>
      </c>
      <c r="AK2104" s="307">
        <v>7.91</v>
      </c>
      <c r="AL2104" s="307">
        <v>154.70599999999999</v>
      </c>
      <c r="AN2104" s="312">
        <v>20</v>
      </c>
      <c r="AO2104" s="313" t="s">
        <v>305</v>
      </c>
      <c r="AP2104" s="313" t="s">
        <v>0</v>
      </c>
      <c r="AQ2104" s="313" t="s">
        <v>386</v>
      </c>
      <c r="AR2104" s="314" t="s">
        <v>0</v>
      </c>
      <c r="AS2104" s="314"/>
      <c r="AT2104" s="323"/>
    </row>
    <row r="2105" spans="1:46" x14ac:dyDescent="0.2">
      <c r="A2105" s="50" t="s">
        <v>736</v>
      </c>
      <c r="B2105" s="50" t="s">
        <v>312</v>
      </c>
      <c r="C2105" s="50" t="s">
        <v>295</v>
      </c>
      <c r="D2105" s="50" t="s">
        <v>701</v>
      </c>
      <c r="E2105" s="50" t="s">
        <v>387</v>
      </c>
      <c r="F2105" s="50" t="s">
        <v>388</v>
      </c>
      <c r="G2105" s="50" t="s">
        <v>389</v>
      </c>
      <c r="H2105" s="50" t="s">
        <v>702</v>
      </c>
      <c r="I2105" s="50" t="s">
        <v>737</v>
      </c>
      <c r="L2105" s="50">
        <v>173004.24</v>
      </c>
      <c r="M2105" s="308">
        <v>26000</v>
      </c>
      <c r="N2105" s="50">
        <v>155051</v>
      </c>
      <c r="O2105" s="50" t="s">
        <v>2785</v>
      </c>
      <c r="Q2105" s="50" t="s">
        <v>300</v>
      </c>
      <c r="R2105" s="50" t="s">
        <v>702</v>
      </c>
      <c r="T2105" s="308">
        <v>42039.12</v>
      </c>
      <c r="U2105" s="50">
        <v>10</v>
      </c>
      <c r="V2105" s="310">
        <v>45200</v>
      </c>
      <c r="W2105" s="310">
        <v>45930</v>
      </c>
      <c r="X2105" s="50" t="s">
        <v>3322</v>
      </c>
      <c r="AD2105" s="50" t="s">
        <v>304</v>
      </c>
      <c r="AE2105" s="310">
        <v>44669</v>
      </c>
      <c r="AF2105" s="50" t="s">
        <v>2565</v>
      </c>
      <c r="AG2105" s="50">
        <v>31.096525</v>
      </c>
      <c r="AH2105" s="50">
        <v>25.37</v>
      </c>
      <c r="AI2105" s="50">
        <v>1.67</v>
      </c>
      <c r="AJ2105" s="50" t="s">
        <v>181</v>
      </c>
      <c r="AK2105" s="50">
        <v>7.74</v>
      </c>
      <c r="AL2105" s="50">
        <v>160.89400000000001</v>
      </c>
      <c r="AN2105" s="323">
        <v>20</v>
      </c>
      <c r="AO2105" s="313" t="s">
        <v>305</v>
      </c>
      <c r="AP2105" s="313" t="s">
        <v>0</v>
      </c>
      <c r="AQ2105" s="313" t="s">
        <v>386</v>
      </c>
      <c r="AR2105" s="314" t="s">
        <v>0</v>
      </c>
      <c r="AT2105" s="323"/>
    </row>
    <row r="2106" spans="1:46" x14ac:dyDescent="0.2">
      <c r="A2106" s="50" t="s">
        <v>738</v>
      </c>
      <c r="B2106" s="50" t="s">
        <v>312</v>
      </c>
      <c r="C2106" s="50" t="s">
        <v>295</v>
      </c>
      <c r="D2106" s="50" t="s">
        <v>701</v>
      </c>
      <c r="E2106" s="50" t="s">
        <v>387</v>
      </c>
      <c r="F2106" s="50" t="s">
        <v>388</v>
      </c>
      <c r="G2106" s="50" t="s">
        <v>389</v>
      </c>
      <c r="H2106" s="50" t="s">
        <v>702</v>
      </c>
      <c r="I2106" s="50" t="s">
        <v>739</v>
      </c>
      <c r="L2106" s="50">
        <v>186312.26</v>
      </c>
      <c r="M2106" s="308">
        <v>28000</v>
      </c>
      <c r="N2106" s="50">
        <v>166978</v>
      </c>
      <c r="O2106" s="50" t="s">
        <v>2786</v>
      </c>
      <c r="Q2106" s="50" t="s">
        <v>300</v>
      </c>
      <c r="R2106" s="50" t="s">
        <v>702</v>
      </c>
      <c r="T2106" s="308">
        <v>44830.400000000001</v>
      </c>
      <c r="U2106" s="50">
        <v>10</v>
      </c>
      <c r="V2106" s="310">
        <v>45200</v>
      </c>
      <c r="W2106" s="310">
        <v>45930</v>
      </c>
      <c r="X2106" s="50" t="s">
        <v>3322</v>
      </c>
      <c r="AD2106" s="50" t="s">
        <v>304</v>
      </c>
      <c r="AE2106" s="310">
        <v>44669</v>
      </c>
      <c r="AF2106" s="50" t="s">
        <v>2565</v>
      </c>
      <c r="AG2106" s="50">
        <v>33.488565000000001</v>
      </c>
      <c r="AH2106" s="50">
        <v>27.32</v>
      </c>
      <c r="AI2106" s="50">
        <v>1.69</v>
      </c>
      <c r="AJ2106" s="50" t="s">
        <v>181</v>
      </c>
      <c r="AK2106" s="50">
        <v>7.42</v>
      </c>
      <c r="AL2106" s="50">
        <v>173.27</v>
      </c>
      <c r="AN2106" s="323">
        <v>20</v>
      </c>
      <c r="AO2106" s="313" t="s">
        <v>305</v>
      </c>
      <c r="AP2106" s="313" t="s">
        <v>0</v>
      </c>
      <c r="AQ2106" s="313" t="s">
        <v>386</v>
      </c>
      <c r="AR2106" s="314" t="s">
        <v>0</v>
      </c>
      <c r="AT2106" s="323"/>
    </row>
    <row r="2107" spans="1:46" x14ac:dyDescent="0.2">
      <c r="A2107" s="306" t="s">
        <v>740</v>
      </c>
      <c r="B2107" s="50" t="s">
        <v>312</v>
      </c>
      <c r="C2107" s="50" t="s">
        <v>295</v>
      </c>
      <c r="D2107" s="50" t="s">
        <v>701</v>
      </c>
      <c r="E2107" s="50" t="s">
        <v>387</v>
      </c>
      <c r="F2107" s="50" t="s">
        <v>388</v>
      </c>
      <c r="G2107" s="50" t="s">
        <v>389</v>
      </c>
      <c r="H2107" s="50" t="s">
        <v>702</v>
      </c>
      <c r="I2107" s="50" t="s">
        <v>407</v>
      </c>
      <c r="L2107" s="307">
        <v>199620.27</v>
      </c>
      <c r="M2107" s="308">
        <v>30000</v>
      </c>
      <c r="N2107" s="307">
        <v>178905</v>
      </c>
      <c r="O2107" s="306" t="s">
        <v>2787</v>
      </c>
      <c r="Q2107" s="50" t="s">
        <v>300</v>
      </c>
      <c r="R2107" s="50" t="s">
        <v>702</v>
      </c>
      <c r="T2107" s="308">
        <v>47621.68</v>
      </c>
      <c r="U2107" s="309">
        <v>10</v>
      </c>
      <c r="V2107" s="310">
        <v>45200</v>
      </c>
      <c r="W2107" s="310">
        <v>45930</v>
      </c>
      <c r="X2107" s="50" t="s">
        <v>3322</v>
      </c>
      <c r="AD2107" s="50" t="s">
        <v>304</v>
      </c>
      <c r="AE2107" s="310">
        <v>44669</v>
      </c>
      <c r="AF2107" s="306" t="s">
        <v>2565</v>
      </c>
      <c r="AG2107" s="307">
        <v>35.880606</v>
      </c>
      <c r="AH2107" s="307">
        <v>29.28</v>
      </c>
      <c r="AI2107" s="307">
        <v>1.7</v>
      </c>
      <c r="AJ2107" s="306" t="s">
        <v>181</v>
      </c>
      <c r="AK2107" s="307">
        <v>7.15</v>
      </c>
      <c r="AL2107" s="307">
        <v>185.64699999999999</v>
      </c>
      <c r="AN2107" s="312">
        <v>20</v>
      </c>
      <c r="AO2107" s="313" t="s">
        <v>305</v>
      </c>
      <c r="AP2107" s="313" t="s">
        <v>0</v>
      </c>
      <c r="AQ2107" s="313" t="s">
        <v>386</v>
      </c>
      <c r="AR2107" s="314" t="s">
        <v>0</v>
      </c>
      <c r="AS2107" s="314"/>
      <c r="AT2107" s="323"/>
    </row>
    <row r="2108" spans="1:46" x14ac:dyDescent="0.2">
      <c r="A2108" s="50" t="s">
        <v>741</v>
      </c>
      <c r="B2108" s="50" t="s">
        <v>312</v>
      </c>
      <c r="C2108" s="50" t="s">
        <v>295</v>
      </c>
      <c r="D2108" s="50" t="s">
        <v>701</v>
      </c>
      <c r="E2108" s="50" t="s">
        <v>387</v>
      </c>
      <c r="F2108" s="50" t="s">
        <v>388</v>
      </c>
      <c r="G2108" s="50" t="s">
        <v>389</v>
      </c>
      <c r="H2108" s="50" t="s">
        <v>702</v>
      </c>
      <c r="I2108" s="50" t="s">
        <v>742</v>
      </c>
      <c r="L2108" s="50">
        <v>212928.29</v>
      </c>
      <c r="M2108" s="308">
        <v>32000</v>
      </c>
      <c r="N2108" s="50">
        <v>190832</v>
      </c>
      <c r="O2108" s="50" t="s">
        <v>2788</v>
      </c>
      <c r="Q2108" s="50" t="s">
        <v>300</v>
      </c>
      <c r="R2108" s="50" t="s">
        <v>702</v>
      </c>
      <c r="T2108" s="308">
        <v>50412.97</v>
      </c>
      <c r="U2108" s="50">
        <v>10</v>
      </c>
      <c r="V2108" s="310">
        <v>45200</v>
      </c>
      <c r="W2108" s="310">
        <v>45930</v>
      </c>
      <c r="X2108" s="50" t="s">
        <v>3322</v>
      </c>
      <c r="AD2108" s="50" t="s">
        <v>304</v>
      </c>
      <c r="AE2108" s="310">
        <v>44669</v>
      </c>
      <c r="AF2108" s="50" t="s">
        <v>2565</v>
      </c>
      <c r="AG2108" s="50">
        <v>38.272646000000002</v>
      </c>
      <c r="AH2108" s="50">
        <v>31.23</v>
      </c>
      <c r="AI2108" s="50">
        <v>1.71</v>
      </c>
      <c r="AJ2108" s="50" t="s">
        <v>181</v>
      </c>
      <c r="AK2108" s="50">
        <v>6.91</v>
      </c>
      <c r="AL2108" s="50">
        <v>198.023</v>
      </c>
      <c r="AN2108" s="323">
        <v>20</v>
      </c>
      <c r="AO2108" s="313" t="s">
        <v>305</v>
      </c>
      <c r="AP2108" s="313" t="s">
        <v>0</v>
      </c>
      <c r="AQ2108" s="313" t="s">
        <v>386</v>
      </c>
      <c r="AR2108" s="314" t="s">
        <v>0</v>
      </c>
      <c r="AT2108" s="323"/>
    </row>
    <row r="2109" spans="1:46" x14ac:dyDescent="0.2">
      <c r="A2109" s="50" t="s">
        <v>743</v>
      </c>
      <c r="B2109" s="50" t="s">
        <v>312</v>
      </c>
      <c r="C2109" s="50" t="s">
        <v>295</v>
      </c>
      <c r="D2109" s="50" t="s">
        <v>701</v>
      </c>
      <c r="E2109" s="50" t="s">
        <v>387</v>
      </c>
      <c r="F2109" s="50" t="s">
        <v>388</v>
      </c>
      <c r="G2109" s="50" t="s">
        <v>389</v>
      </c>
      <c r="H2109" s="50" t="s">
        <v>702</v>
      </c>
      <c r="I2109" s="50" t="s">
        <v>744</v>
      </c>
      <c r="L2109" s="50">
        <v>226236.31</v>
      </c>
      <c r="M2109" s="308">
        <v>34000</v>
      </c>
      <c r="N2109" s="50">
        <v>202759</v>
      </c>
      <c r="O2109" s="50" t="s">
        <v>2789</v>
      </c>
      <c r="Q2109" s="50" t="s">
        <v>300</v>
      </c>
      <c r="R2109" s="50" t="s">
        <v>702</v>
      </c>
      <c r="T2109" s="308">
        <v>53204.25</v>
      </c>
      <c r="U2109" s="50">
        <v>10</v>
      </c>
      <c r="V2109" s="310">
        <v>45200</v>
      </c>
      <c r="W2109" s="310">
        <v>45930</v>
      </c>
      <c r="X2109" s="50" t="s">
        <v>3322</v>
      </c>
      <c r="AD2109" s="50" t="s">
        <v>304</v>
      </c>
      <c r="AE2109" s="310">
        <v>44669</v>
      </c>
      <c r="AF2109" s="50" t="s">
        <v>2565</v>
      </c>
      <c r="AG2109" s="50">
        <v>40.664686000000003</v>
      </c>
      <c r="AH2109" s="50">
        <v>33.18</v>
      </c>
      <c r="AI2109" s="50">
        <v>1.73</v>
      </c>
      <c r="AJ2109" s="50" t="s">
        <v>181</v>
      </c>
      <c r="AK2109" s="50">
        <v>6.7</v>
      </c>
      <c r="AL2109" s="50">
        <v>210.4</v>
      </c>
      <c r="AN2109" s="323">
        <v>20</v>
      </c>
      <c r="AO2109" s="313" t="s">
        <v>305</v>
      </c>
      <c r="AP2109" s="313" t="s">
        <v>0</v>
      </c>
      <c r="AQ2109" s="313" t="s">
        <v>386</v>
      </c>
      <c r="AR2109" s="314" t="s">
        <v>0</v>
      </c>
      <c r="AT2109" s="323"/>
    </row>
    <row r="2110" spans="1:46" x14ac:dyDescent="0.2">
      <c r="A2110" s="50" t="s">
        <v>745</v>
      </c>
      <c r="B2110" s="50" t="s">
        <v>312</v>
      </c>
      <c r="C2110" s="50" t="s">
        <v>295</v>
      </c>
      <c r="D2110" s="50" t="s">
        <v>701</v>
      </c>
      <c r="E2110" s="50" t="s">
        <v>387</v>
      </c>
      <c r="F2110" s="50" t="s">
        <v>388</v>
      </c>
      <c r="G2110" s="50" t="s">
        <v>389</v>
      </c>
      <c r="H2110" s="50" t="s">
        <v>702</v>
      </c>
      <c r="I2110" s="50" t="s">
        <v>746</v>
      </c>
      <c r="L2110" s="50">
        <v>239544.33</v>
      </c>
      <c r="M2110" s="308">
        <v>36000</v>
      </c>
      <c r="N2110" s="50">
        <v>214686</v>
      </c>
      <c r="O2110" s="50" t="s">
        <v>2790</v>
      </c>
      <c r="Q2110" s="50" t="s">
        <v>300</v>
      </c>
      <c r="R2110" s="50" t="s">
        <v>702</v>
      </c>
      <c r="T2110" s="308">
        <v>55995.53</v>
      </c>
      <c r="U2110" s="50">
        <v>10</v>
      </c>
      <c r="V2110" s="310">
        <v>45200</v>
      </c>
      <c r="W2110" s="310">
        <v>45930</v>
      </c>
      <c r="X2110" s="50" t="s">
        <v>3322</v>
      </c>
      <c r="AD2110" s="50" t="s">
        <v>304</v>
      </c>
      <c r="AE2110" s="310">
        <v>44669</v>
      </c>
      <c r="AF2110" s="50" t="s">
        <v>2565</v>
      </c>
      <c r="AG2110" s="50">
        <v>43.056727000000002</v>
      </c>
      <c r="AH2110" s="50">
        <v>35.130000000000003</v>
      </c>
      <c r="AI2110" s="50">
        <v>1.74</v>
      </c>
      <c r="AJ2110" s="50" t="s">
        <v>181</v>
      </c>
      <c r="AK2110" s="50">
        <v>6.52</v>
      </c>
      <c r="AL2110" s="50">
        <v>222.77600000000001</v>
      </c>
      <c r="AN2110" s="323">
        <v>20</v>
      </c>
      <c r="AO2110" s="313" t="s">
        <v>305</v>
      </c>
      <c r="AP2110" s="313" t="s">
        <v>0</v>
      </c>
      <c r="AQ2110" s="313" t="s">
        <v>386</v>
      </c>
      <c r="AR2110" s="314" t="s">
        <v>0</v>
      </c>
      <c r="AT2110" s="323"/>
    </row>
    <row r="2111" spans="1:46" x14ac:dyDescent="0.2">
      <c r="A2111" s="50" t="s">
        <v>747</v>
      </c>
      <c r="B2111" s="50" t="s">
        <v>312</v>
      </c>
      <c r="C2111" s="50" t="s">
        <v>295</v>
      </c>
      <c r="D2111" s="50" t="s">
        <v>701</v>
      </c>
      <c r="E2111" s="50" t="s">
        <v>387</v>
      </c>
      <c r="F2111" s="50" t="s">
        <v>388</v>
      </c>
      <c r="G2111" s="50" t="s">
        <v>389</v>
      </c>
      <c r="H2111" s="50" t="s">
        <v>702</v>
      </c>
      <c r="I2111" s="50" t="s">
        <v>748</v>
      </c>
      <c r="L2111" s="50">
        <v>252852.35</v>
      </c>
      <c r="M2111" s="308">
        <v>38000</v>
      </c>
      <c r="N2111" s="50">
        <v>226613</v>
      </c>
      <c r="O2111" s="50" t="s">
        <v>2791</v>
      </c>
      <c r="Q2111" s="50" t="s">
        <v>300</v>
      </c>
      <c r="R2111" s="50" t="s">
        <v>702</v>
      </c>
      <c r="T2111" s="308">
        <v>58786.82</v>
      </c>
      <c r="U2111" s="50">
        <v>10</v>
      </c>
      <c r="V2111" s="310">
        <v>45200</v>
      </c>
      <c r="W2111" s="310">
        <v>45930</v>
      </c>
      <c r="X2111" s="50" t="s">
        <v>3322</v>
      </c>
      <c r="AD2111" s="50" t="s">
        <v>304</v>
      </c>
      <c r="AE2111" s="310">
        <v>44669</v>
      </c>
      <c r="AF2111" s="50" t="s">
        <v>2565</v>
      </c>
      <c r="AG2111" s="50">
        <v>45.448766999999997</v>
      </c>
      <c r="AH2111" s="50">
        <v>37.08</v>
      </c>
      <c r="AI2111" s="50">
        <v>1.75</v>
      </c>
      <c r="AJ2111" s="50" t="s">
        <v>181</v>
      </c>
      <c r="AK2111" s="50">
        <v>6.35</v>
      </c>
      <c r="AL2111" s="50">
        <v>235.15300000000002</v>
      </c>
      <c r="AN2111" s="323">
        <v>20</v>
      </c>
      <c r="AO2111" s="313" t="s">
        <v>305</v>
      </c>
      <c r="AP2111" s="313" t="s">
        <v>0</v>
      </c>
      <c r="AQ2111" s="313" t="s">
        <v>386</v>
      </c>
      <c r="AR2111" s="314" t="s">
        <v>0</v>
      </c>
      <c r="AT2111" s="323"/>
    </row>
    <row r="2112" spans="1:46" x14ac:dyDescent="0.2">
      <c r="A2112" s="50" t="s">
        <v>749</v>
      </c>
      <c r="B2112" s="50" t="s">
        <v>312</v>
      </c>
      <c r="C2112" s="50" t="s">
        <v>295</v>
      </c>
      <c r="D2112" s="50" t="s">
        <v>701</v>
      </c>
      <c r="E2112" s="50" t="s">
        <v>387</v>
      </c>
      <c r="F2112" s="50" t="s">
        <v>388</v>
      </c>
      <c r="G2112" s="50" t="s">
        <v>389</v>
      </c>
      <c r="H2112" s="50" t="s">
        <v>702</v>
      </c>
      <c r="I2112" s="50" t="s">
        <v>408</v>
      </c>
      <c r="L2112" s="50">
        <v>266160.37</v>
      </c>
      <c r="M2112" s="308">
        <v>40000</v>
      </c>
      <c r="N2112" s="50">
        <v>238540</v>
      </c>
      <c r="O2112" s="50" t="s">
        <v>2792</v>
      </c>
      <c r="Q2112" s="50" t="s">
        <v>300</v>
      </c>
      <c r="R2112" s="50" t="s">
        <v>702</v>
      </c>
      <c r="T2112" s="308">
        <v>61578.1</v>
      </c>
      <c r="U2112" s="50">
        <v>10</v>
      </c>
      <c r="V2112" s="310">
        <v>45200</v>
      </c>
      <c r="W2112" s="310">
        <v>45930</v>
      </c>
      <c r="X2112" s="50" t="s">
        <v>3322</v>
      </c>
      <c r="AD2112" s="50" t="s">
        <v>304</v>
      </c>
      <c r="AE2112" s="310">
        <v>44669</v>
      </c>
      <c r="AF2112" s="50" t="s">
        <v>2565</v>
      </c>
      <c r="AG2112" s="50">
        <v>47.840806999999998</v>
      </c>
      <c r="AH2112" s="50">
        <v>39.03</v>
      </c>
      <c r="AI2112" s="50">
        <v>1.75</v>
      </c>
      <c r="AJ2112" s="50" t="s">
        <v>181</v>
      </c>
      <c r="AK2112" s="50">
        <v>6.2</v>
      </c>
      <c r="AL2112" s="50">
        <v>247.529</v>
      </c>
      <c r="AN2112" s="323">
        <v>20</v>
      </c>
      <c r="AO2112" s="313" t="s">
        <v>305</v>
      </c>
      <c r="AP2112" s="313" t="s">
        <v>0</v>
      </c>
      <c r="AQ2112" s="313" t="s">
        <v>386</v>
      </c>
      <c r="AR2112" s="314" t="s">
        <v>0</v>
      </c>
      <c r="AT2112" s="323"/>
    </row>
    <row r="2113" spans="1:46" x14ac:dyDescent="0.2">
      <c r="A2113" s="50" t="s">
        <v>750</v>
      </c>
      <c r="B2113" s="50" t="s">
        <v>312</v>
      </c>
      <c r="C2113" s="50" t="s">
        <v>295</v>
      </c>
      <c r="D2113" s="50" t="s">
        <v>701</v>
      </c>
      <c r="E2113" s="50" t="s">
        <v>387</v>
      </c>
      <c r="F2113" s="50" t="s">
        <v>388</v>
      </c>
      <c r="G2113" s="50" t="s">
        <v>389</v>
      </c>
      <c r="H2113" s="50" t="s">
        <v>702</v>
      </c>
      <c r="I2113" s="50" t="s">
        <v>751</v>
      </c>
      <c r="L2113" s="50">
        <v>279468.38</v>
      </c>
      <c r="M2113" s="308">
        <v>42000</v>
      </c>
      <c r="N2113" s="50">
        <v>250467</v>
      </c>
      <c r="O2113" s="50" t="s">
        <v>2793</v>
      </c>
      <c r="Q2113" s="50" t="s">
        <v>300</v>
      </c>
      <c r="R2113" s="50" t="s">
        <v>702</v>
      </c>
      <c r="T2113" s="308">
        <v>64369.38</v>
      </c>
      <c r="U2113" s="50">
        <v>10</v>
      </c>
      <c r="V2113" s="310">
        <v>45200</v>
      </c>
      <c r="W2113" s="310">
        <v>45930</v>
      </c>
      <c r="X2113" s="50" t="s">
        <v>3322</v>
      </c>
      <c r="AD2113" s="50" t="s">
        <v>304</v>
      </c>
      <c r="AE2113" s="310">
        <v>44669</v>
      </c>
      <c r="AF2113" s="50" t="s">
        <v>2565</v>
      </c>
      <c r="AG2113" s="50">
        <v>50.232847999999997</v>
      </c>
      <c r="AH2113" s="50">
        <v>40.99</v>
      </c>
      <c r="AI2113" s="50">
        <v>1.76</v>
      </c>
      <c r="AJ2113" s="50" t="s">
        <v>181</v>
      </c>
      <c r="AK2113" s="50">
        <v>6.06</v>
      </c>
      <c r="AL2113" s="50">
        <v>259.90600000000001</v>
      </c>
      <c r="AN2113" s="323">
        <v>20</v>
      </c>
      <c r="AO2113" s="313" t="s">
        <v>305</v>
      </c>
      <c r="AP2113" s="313" t="s">
        <v>0</v>
      </c>
      <c r="AQ2113" s="313" t="s">
        <v>386</v>
      </c>
      <c r="AR2113" s="314" t="s">
        <v>0</v>
      </c>
      <c r="AT2113" s="323"/>
    </row>
    <row r="2114" spans="1:46" x14ac:dyDescent="0.2">
      <c r="A2114" s="50" t="s">
        <v>752</v>
      </c>
      <c r="B2114" s="50" t="s">
        <v>312</v>
      </c>
      <c r="C2114" s="50" t="s">
        <v>295</v>
      </c>
      <c r="D2114" s="50" t="s">
        <v>701</v>
      </c>
      <c r="E2114" s="50" t="s">
        <v>387</v>
      </c>
      <c r="F2114" s="50" t="s">
        <v>388</v>
      </c>
      <c r="G2114" s="50" t="s">
        <v>389</v>
      </c>
      <c r="H2114" s="50" t="s">
        <v>702</v>
      </c>
      <c r="I2114" s="50" t="s">
        <v>753</v>
      </c>
      <c r="L2114" s="50">
        <v>292776.40000000002</v>
      </c>
      <c r="M2114" s="308">
        <v>44000</v>
      </c>
      <c r="N2114" s="50">
        <v>262394</v>
      </c>
      <c r="O2114" s="50" t="s">
        <v>2794</v>
      </c>
      <c r="Q2114" s="50" t="s">
        <v>300</v>
      </c>
      <c r="R2114" s="50" t="s">
        <v>702</v>
      </c>
      <c r="T2114" s="308">
        <v>67160.66</v>
      </c>
      <c r="U2114" s="50">
        <v>10</v>
      </c>
      <c r="V2114" s="310">
        <v>45200</v>
      </c>
      <c r="W2114" s="310">
        <v>45930</v>
      </c>
      <c r="X2114" s="50" t="s">
        <v>3322</v>
      </c>
      <c r="AD2114" s="50" t="s">
        <v>304</v>
      </c>
      <c r="AE2114" s="310">
        <v>44669</v>
      </c>
      <c r="AF2114" s="50" t="s">
        <v>2565</v>
      </c>
      <c r="AG2114" s="50">
        <v>52.624887999999999</v>
      </c>
      <c r="AH2114" s="50">
        <v>42.94</v>
      </c>
      <c r="AI2114" s="50">
        <v>1.77</v>
      </c>
      <c r="AJ2114" s="50" t="s">
        <v>181</v>
      </c>
      <c r="AK2114" s="50">
        <v>5.94</v>
      </c>
      <c r="AL2114" s="50">
        <v>272.28200000000004</v>
      </c>
      <c r="AN2114" s="323">
        <v>20</v>
      </c>
      <c r="AO2114" s="313" t="s">
        <v>305</v>
      </c>
      <c r="AP2114" s="313" t="s">
        <v>0</v>
      </c>
      <c r="AQ2114" s="313" t="s">
        <v>386</v>
      </c>
      <c r="AR2114" s="314" t="s">
        <v>0</v>
      </c>
      <c r="AT2114" s="323"/>
    </row>
    <row r="2115" spans="1:46" x14ac:dyDescent="0.2">
      <c r="A2115" s="50" t="s">
        <v>754</v>
      </c>
      <c r="B2115" s="50" t="s">
        <v>312</v>
      </c>
      <c r="C2115" s="50" t="s">
        <v>295</v>
      </c>
      <c r="D2115" s="50" t="s">
        <v>701</v>
      </c>
      <c r="E2115" s="50" t="s">
        <v>387</v>
      </c>
      <c r="F2115" s="50" t="s">
        <v>388</v>
      </c>
      <c r="G2115" s="50" t="s">
        <v>389</v>
      </c>
      <c r="H2115" s="50" t="s">
        <v>702</v>
      </c>
      <c r="I2115" s="50" t="s">
        <v>755</v>
      </c>
      <c r="L2115" s="50">
        <v>306084.42</v>
      </c>
      <c r="M2115" s="308">
        <v>46000</v>
      </c>
      <c r="N2115" s="50">
        <v>274321</v>
      </c>
      <c r="O2115" s="50" t="s">
        <v>2795</v>
      </c>
      <c r="Q2115" s="50" t="s">
        <v>300</v>
      </c>
      <c r="R2115" s="50" t="s">
        <v>702</v>
      </c>
      <c r="T2115" s="308">
        <v>69951.95</v>
      </c>
      <c r="U2115" s="50">
        <v>10</v>
      </c>
      <c r="V2115" s="310">
        <v>45200</v>
      </c>
      <c r="W2115" s="310">
        <v>45930</v>
      </c>
      <c r="X2115" s="50" t="s">
        <v>3322</v>
      </c>
      <c r="AD2115" s="50" t="s">
        <v>304</v>
      </c>
      <c r="AE2115" s="310">
        <v>44669</v>
      </c>
      <c r="AF2115" s="50" t="s">
        <v>2565</v>
      </c>
      <c r="AG2115" s="50">
        <v>55.016928</v>
      </c>
      <c r="AH2115" s="50">
        <v>44.89</v>
      </c>
      <c r="AI2115" s="50">
        <v>1.78</v>
      </c>
      <c r="AJ2115" s="50" t="s">
        <v>181</v>
      </c>
      <c r="AK2115" s="50">
        <v>5.82</v>
      </c>
      <c r="AL2115" s="50">
        <v>284.65899999999999</v>
      </c>
      <c r="AN2115" s="323">
        <v>20</v>
      </c>
      <c r="AO2115" s="313" t="s">
        <v>305</v>
      </c>
      <c r="AP2115" s="313" t="s">
        <v>0</v>
      </c>
      <c r="AQ2115" s="313" t="s">
        <v>386</v>
      </c>
      <c r="AR2115" s="314" t="s">
        <v>0</v>
      </c>
      <c r="AT2115" s="323"/>
    </row>
    <row r="2116" spans="1:46" x14ac:dyDescent="0.2">
      <c r="A2116" s="50" t="s">
        <v>756</v>
      </c>
      <c r="B2116" s="50" t="s">
        <v>312</v>
      </c>
      <c r="C2116" s="50" t="s">
        <v>295</v>
      </c>
      <c r="D2116" s="50" t="s">
        <v>701</v>
      </c>
      <c r="E2116" s="50" t="s">
        <v>387</v>
      </c>
      <c r="F2116" s="50" t="s">
        <v>388</v>
      </c>
      <c r="G2116" s="50" t="s">
        <v>389</v>
      </c>
      <c r="H2116" s="50" t="s">
        <v>702</v>
      </c>
      <c r="I2116" s="50" t="s">
        <v>757</v>
      </c>
      <c r="L2116" s="50">
        <v>319392.44</v>
      </c>
      <c r="M2116" s="308">
        <v>48000</v>
      </c>
      <c r="N2116" s="50">
        <v>286248</v>
      </c>
      <c r="O2116" s="50" t="s">
        <v>2796</v>
      </c>
      <c r="Q2116" s="50" t="s">
        <v>300</v>
      </c>
      <c r="R2116" s="50" t="s">
        <v>702</v>
      </c>
      <c r="T2116" s="308">
        <v>72743.23</v>
      </c>
      <c r="U2116" s="50">
        <v>10</v>
      </c>
      <c r="V2116" s="310">
        <v>45200</v>
      </c>
      <c r="W2116" s="310">
        <v>45930</v>
      </c>
      <c r="X2116" s="50" t="s">
        <v>3322</v>
      </c>
      <c r="AD2116" s="50" t="s">
        <v>304</v>
      </c>
      <c r="AE2116" s="310">
        <v>44669</v>
      </c>
      <c r="AF2116" s="50" t="s">
        <v>2565</v>
      </c>
      <c r="AG2116" s="50">
        <v>57.408968999999999</v>
      </c>
      <c r="AH2116" s="50">
        <v>46.84</v>
      </c>
      <c r="AI2116" s="50">
        <v>1.78</v>
      </c>
      <c r="AJ2116" s="50" t="s">
        <v>181</v>
      </c>
      <c r="AK2116" s="50">
        <v>5.72</v>
      </c>
      <c r="AL2116" s="50">
        <v>297.03499999999997</v>
      </c>
      <c r="AN2116" s="323">
        <v>20</v>
      </c>
      <c r="AO2116" s="313" t="s">
        <v>305</v>
      </c>
      <c r="AP2116" s="313" t="s">
        <v>0</v>
      </c>
      <c r="AQ2116" s="313" t="s">
        <v>386</v>
      </c>
      <c r="AR2116" s="314" t="s">
        <v>0</v>
      </c>
      <c r="AT2116" s="323"/>
    </row>
    <row r="2117" spans="1:46" x14ac:dyDescent="0.2">
      <c r="A2117" s="50" t="s">
        <v>758</v>
      </c>
      <c r="B2117" s="50" t="s">
        <v>312</v>
      </c>
      <c r="C2117" s="50" t="s">
        <v>295</v>
      </c>
      <c r="D2117" s="50" t="s">
        <v>701</v>
      </c>
      <c r="E2117" s="50" t="s">
        <v>387</v>
      </c>
      <c r="F2117" s="50" t="s">
        <v>388</v>
      </c>
      <c r="G2117" s="50" t="s">
        <v>389</v>
      </c>
      <c r="H2117" s="50" t="s">
        <v>702</v>
      </c>
      <c r="I2117" s="50" t="s">
        <v>409</v>
      </c>
      <c r="L2117" s="50">
        <v>332700.46000000002</v>
      </c>
      <c r="M2117" s="308">
        <v>50000</v>
      </c>
      <c r="N2117" s="50">
        <v>298175</v>
      </c>
      <c r="O2117" s="50" t="s">
        <v>2797</v>
      </c>
      <c r="Q2117" s="50" t="s">
        <v>300</v>
      </c>
      <c r="R2117" s="50" t="s">
        <v>702</v>
      </c>
      <c r="T2117" s="308">
        <v>75534.509999999995</v>
      </c>
      <c r="U2117" s="50">
        <v>10</v>
      </c>
      <c r="V2117" s="310">
        <v>45200</v>
      </c>
      <c r="W2117" s="310">
        <v>45930</v>
      </c>
      <c r="X2117" s="50" t="s">
        <v>3322</v>
      </c>
      <c r="AD2117" s="50" t="s">
        <v>304</v>
      </c>
      <c r="AE2117" s="310">
        <v>44669</v>
      </c>
      <c r="AF2117" s="50" t="s">
        <v>2565</v>
      </c>
      <c r="AG2117" s="50">
        <v>59.801009000000001</v>
      </c>
      <c r="AH2117" s="50">
        <v>48.79</v>
      </c>
      <c r="AI2117" s="50">
        <v>1.79</v>
      </c>
      <c r="AJ2117" s="50" t="s">
        <v>181</v>
      </c>
      <c r="AK2117" s="50">
        <v>5.62</v>
      </c>
      <c r="AL2117" s="50">
        <v>309.411</v>
      </c>
      <c r="AN2117" s="323">
        <v>20</v>
      </c>
      <c r="AO2117" s="313" t="s">
        <v>305</v>
      </c>
      <c r="AP2117" s="313" t="s">
        <v>0</v>
      </c>
      <c r="AQ2117" s="313" t="s">
        <v>386</v>
      </c>
      <c r="AR2117" s="314" t="s">
        <v>0</v>
      </c>
      <c r="AT2117" s="323"/>
    </row>
    <row r="2118" spans="1:46" x14ac:dyDescent="0.2">
      <c r="A2118" s="50" t="s">
        <v>759</v>
      </c>
      <c r="B2118" s="50" t="s">
        <v>312</v>
      </c>
      <c r="C2118" s="50" t="s">
        <v>295</v>
      </c>
      <c r="D2118" s="50" t="s">
        <v>701</v>
      </c>
      <c r="E2118" s="50" t="s">
        <v>387</v>
      </c>
      <c r="F2118" s="50" t="s">
        <v>388</v>
      </c>
      <c r="G2118" s="50" t="s">
        <v>389</v>
      </c>
      <c r="H2118" s="50" t="s">
        <v>702</v>
      </c>
      <c r="I2118" s="50" t="s">
        <v>410</v>
      </c>
      <c r="L2118" s="50">
        <v>399240.55</v>
      </c>
      <c r="M2118" s="308">
        <v>60000</v>
      </c>
      <c r="N2118" s="50">
        <v>357810</v>
      </c>
      <c r="O2118" s="50" t="s">
        <v>2798</v>
      </c>
      <c r="Q2118" s="50" t="s">
        <v>300</v>
      </c>
      <c r="R2118" s="50" t="s">
        <v>702</v>
      </c>
      <c r="T2118" s="308">
        <v>89490.93</v>
      </c>
      <c r="U2118" s="50">
        <v>10</v>
      </c>
      <c r="V2118" s="310">
        <v>45200</v>
      </c>
      <c r="W2118" s="310">
        <v>45930</v>
      </c>
      <c r="X2118" s="50" t="s">
        <v>3322</v>
      </c>
      <c r="AD2118" s="50" t="s">
        <v>304</v>
      </c>
      <c r="AE2118" s="310">
        <v>44669</v>
      </c>
      <c r="AF2118" s="50" t="s">
        <v>2565</v>
      </c>
      <c r="AG2118" s="50">
        <v>71.761211000000003</v>
      </c>
      <c r="AH2118" s="50">
        <v>58.55</v>
      </c>
      <c r="AI2118" s="50">
        <v>1.81</v>
      </c>
      <c r="AJ2118" s="50" t="s">
        <v>181</v>
      </c>
      <c r="AK2118" s="50">
        <v>5.24</v>
      </c>
      <c r="AL2118" s="50">
        <v>371.29399999999998</v>
      </c>
      <c r="AN2118" s="323">
        <v>20</v>
      </c>
      <c r="AO2118" s="313" t="s">
        <v>305</v>
      </c>
      <c r="AP2118" s="313" t="s">
        <v>0</v>
      </c>
      <c r="AQ2118" s="313" t="s">
        <v>386</v>
      </c>
      <c r="AR2118" s="314" t="s">
        <v>0</v>
      </c>
      <c r="AT2118" s="323"/>
    </row>
    <row r="2119" spans="1:46" x14ac:dyDescent="0.2">
      <c r="A2119" s="50" t="s">
        <v>760</v>
      </c>
      <c r="B2119" s="50" t="s">
        <v>312</v>
      </c>
      <c r="C2119" s="50" t="s">
        <v>295</v>
      </c>
      <c r="D2119" s="50" t="s">
        <v>701</v>
      </c>
      <c r="E2119" s="50" t="s">
        <v>387</v>
      </c>
      <c r="F2119" s="50" t="s">
        <v>388</v>
      </c>
      <c r="G2119" s="50" t="s">
        <v>389</v>
      </c>
      <c r="H2119" s="50" t="s">
        <v>702</v>
      </c>
      <c r="I2119" s="50" t="s">
        <v>411</v>
      </c>
      <c r="L2119" s="50">
        <v>465780.64</v>
      </c>
      <c r="M2119" s="308">
        <v>70000</v>
      </c>
      <c r="N2119" s="50">
        <v>417445</v>
      </c>
      <c r="O2119" s="50" t="s">
        <v>2799</v>
      </c>
      <c r="Q2119" s="50" t="s">
        <v>300</v>
      </c>
      <c r="R2119" s="50" t="s">
        <v>702</v>
      </c>
      <c r="T2119" s="308">
        <v>103447.34</v>
      </c>
      <c r="U2119" s="50">
        <v>10</v>
      </c>
      <c r="V2119" s="310">
        <v>45200</v>
      </c>
      <c r="W2119" s="310">
        <v>45930</v>
      </c>
      <c r="X2119" s="50" t="s">
        <v>3322</v>
      </c>
      <c r="AD2119" s="50" t="s">
        <v>304</v>
      </c>
      <c r="AE2119" s="310">
        <v>44669</v>
      </c>
      <c r="AF2119" s="50" t="s">
        <v>2565</v>
      </c>
      <c r="AG2119" s="50">
        <v>83.721412999999998</v>
      </c>
      <c r="AH2119" s="50">
        <v>68.31</v>
      </c>
      <c r="AI2119" s="50">
        <v>1.83</v>
      </c>
      <c r="AJ2119" s="50" t="s">
        <v>181</v>
      </c>
      <c r="AK2119" s="50">
        <v>4.97</v>
      </c>
      <c r="AL2119" s="50">
        <v>433.17600000000004</v>
      </c>
      <c r="AN2119" s="323">
        <v>20</v>
      </c>
      <c r="AO2119" s="313" t="s">
        <v>305</v>
      </c>
      <c r="AP2119" s="313" t="s">
        <v>0</v>
      </c>
      <c r="AQ2119" s="313" t="s">
        <v>386</v>
      </c>
      <c r="AR2119" s="314" t="s">
        <v>0</v>
      </c>
      <c r="AT2119" s="323"/>
    </row>
    <row r="2120" spans="1:46" x14ac:dyDescent="0.2">
      <c r="A2120" s="50" t="s">
        <v>761</v>
      </c>
      <c r="B2120" s="50" t="s">
        <v>312</v>
      </c>
      <c r="C2120" s="50" t="s">
        <v>295</v>
      </c>
      <c r="D2120" s="50" t="s">
        <v>701</v>
      </c>
      <c r="E2120" s="50" t="s">
        <v>387</v>
      </c>
      <c r="F2120" s="50" t="s">
        <v>388</v>
      </c>
      <c r="G2120" s="50" t="s">
        <v>389</v>
      </c>
      <c r="H2120" s="50" t="s">
        <v>702</v>
      </c>
      <c r="I2120" s="50" t="s">
        <v>412</v>
      </c>
      <c r="L2120" s="50">
        <v>532320.73</v>
      </c>
      <c r="M2120" s="308">
        <v>80000</v>
      </c>
      <c r="N2120" s="50">
        <v>477080</v>
      </c>
      <c r="O2120" s="50" t="s">
        <v>2800</v>
      </c>
      <c r="Q2120" s="50" t="s">
        <v>300</v>
      </c>
      <c r="R2120" s="50" t="s">
        <v>702</v>
      </c>
      <c r="T2120" s="308">
        <v>117403.76</v>
      </c>
      <c r="U2120" s="50">
        <v>10</v>
      </c>
      <c r="V2120" s="310">
        <v>45200</v>
      </c>
      <c r="W2120" s="310">
        <v>45930</v>
      </c>
      <c r="X2120" s="50" t="s">
        <v>3322</v>
      </c>
      <c r="AD2120" s="50" t="s">
        <v>304</v>
      </c>
      <c r="AE2120" s="310">
        <v>44669</v>
      </c>
      <c r="AF2120" s="50" t="s">
        <v>2565</v>
      </c>
      <c r="AG2120" s="50">
        <v>95.681614999999994</v>
      </c>
      <c r="AH2120" s="50">
        <v>78.069999999999993</v>
      </c>
      <c r="AI2120" s="50">
        <v>1.84</v>
      </c>
      <c r="AJ2120" s="50" t="s">
        <v>181</v>
      </c>
      <c r="AK2120" s="50">
        <v>4.7699999999999996</v>
      </c>
      <c r="AL2120" s="50">
        <v>495.05799999999999</v>
      </c>
      <c r="AN2120" s="323">
        <v>20</v>
      </c>
      <c r="AO2120" s="313" t="s">
        <v>305</v>
      </c>
      <c r="AP2120" s="313" t="s">
        <v>0</v>
      </c>
      <c r="AQ2120" s="313" t="s">
        <v>386</v>
      </c>
      <c r="AR2120" s="314" t="s">
        <v>0</v>
      </c>
      <c r="AT2120" s="323"/>
    </row>
    <row r="2121" spans="1:46" x14ac:dyDescent="0.2">
      <c r="A2121" s="50" t="s">
        <v>762</v>
      </c>
      <c r="B2121" s="50" t="s">
        <v>312</v>
      </c>
      <c r="C2121" s="50" t="s">
        <v>295</v>
      </c>
      <c r="D2121" s="50" t="s">
        <v>701</v>
      </c>
      <c r="E2121" s="50" t="s">
        <v>387</v>
      </c>
      <c r="F2121" s="50" t="s">
        <v>388</v>
      </c>
      <c r="G2121" s="50" t="s">
        <v>389</v>
      </c>
      <c r="H2121" s="50" t="s">
        <v>702</v>
      </c>
      <c r="I2121" s="50" t="s">
        <v>413</v>
      </c>
      <c r="L2121" s="50">
        <v>598860.81999999995</v>
      </c>
      <c r="M2121" s="308">
        <v>90000</v>
      </c>
      <c r="N2121" s="50">
        <v>536715</v>
      </c>
      <c r="O2121" s="50" t="s">
        <v>2801</v>
      </c>
      <c r="Q2121" s="50" t="s">
        <v>300</v>
      </c>
      <c r="R2121" s="50" t="s">
        <v>702</v>
      </c>
      <c r="T2121" s="308">
        <v>131360.18</v>
      </c>
      <c r="U2121" s="50">
        <v>10</v>
      </c>
      <c r="V2121" s="310">
        <v>45200</v>
      </c>
      <c r="W2121" s="310">
        <v>45930</v>
      </c>
      <c r="X2121" s="50" t="s">
        <v>3322</v>
      </c>
      <c r="AD2121" s="50" t="s">
        <v>304</v>
      </c>
      <c r="AE2121" s="310">
        <v>44669</v>
      </c>
      <c r="AF2121" s="50" t="s">
        <v>2565</v>
      </c>
      <c r="AG2121" s="50">
        <v>107.641817</v>
      </c>
      <c r="AH2121" s="50">
        <v>87.83</v>
      </c>
      <c r="AI2121" s="50">
        <v>1.85</v>
      </c>
      <c r="AJ2121" s="50" t="s">
        <v>181</v>
      </c>
      <c r="AK2121" s="50">
        <v>4.6100000000000003</v>
      </c>
      <c r="AL2121" s="50">
        <v>556.94100000000003</v>
      </c>
      <c r="AN2121" s="323">
        <v>20</v>
      </c>
      <c r="AO2121" s="313" t="s">
        <v>305</v>
      </c>
      <c r="AP2121" s="313" t="s">
        <v>0</v>
      </c>
      <c r="AQ2121" s="313" t="s">
        <v>386</v>
      </c>
      <c r="AR2121" s="314" t="s">
        <v>0</v>
      </c>
      <c r="AT2121" s="323"/>
    </row>
    <row r="2122" spans="1:46" x14ac:dyDescent="0.2">
      <c r="A2122" s="50" t="s">
        <v>763</v>
      </c>
      <c r="B2122" s="50" t="s">
        <v>312</v>
      </c>
      <c r="C2122" s="50" t="s">
        <v>295</v>
      </c>
      <c r="D2122" s="50" t="s">
        <v>701</v>
      </c>
      <c r="E2122" s="50" t="s">
        <v>387</v>
      </c>
      <c r="F2122" s="50" t="s">
        <v>388</v>
      </c>
      <c r="G2122" s="50" t="s">
        <v>389</v>
      </c>
      <c r="H2122" s="50" t="s">
        <v>702</v>
      </c>
      <c r="I2122" s="50" t="s">
        <v>414</v>
      </c>
      <c r="L2122" s="50">
        <v>665400.91</v>
      </c>
      <c r="M2122" s="308">
        <v>100000</v>
      </c>
      <c r="N2122" s="50">
        <v>596350</v>
      </c>
      <c r="O2122" s="50" t="s">
        <v>2802</v>
      </c>
      <c r="Q2122" s="50" t="s">
        <v>300</v>
      </c>
      <c r="R2122" s="50" t="s">
        <v>702</v>
      </c>
      <c r="T2122" s="308">
        <v>145316.59</v>
      </c>
      <c r="U2122" s="50">
        <v>10</v>
      </c>
      <c r="V2122" s="310">
        <v>45200</v>
      </c>
      <c r="W2122" s="310">
        <v>45930</v>
      </c>
      <c r="X2122" s="50" t="s">
        <v>3322</v>
      </c>
      <c r="AD2122" s="50" t="s">
        <v>304</v>
      </c>
      <c r="AE2122" s="310">
        <v>44669</v>
      </c>
      <c r="AF2122" s="50" t="s">
        <v>2565</v>
      </c>
      <c r="AG2122" s="50">
        <v>119.602018</v>
      </c>
      <c r="AH2122" s="50">
        <v>97.59</v>
      </c>
      <c r="AI2122" s="50">
        <v>1.86</v>
      </c>
      <c r="AJ2122" s="50" t="s">
        <v>181</v>
      </c>
      <c r="AK2122" s="50">
        <v>4.4800000000000004</v>
      </c>
      <c r="AL2122" s="50">
        <v>618.82299999999998</v>
      </c>
      <c r="AN2122" s="323">
        <v>20</v>
      </c>
      <c r="AO2122" s="313" t="s">
        <v>305</v>
      </c>
      <c r="AP2122" s="313" t="s">
        <v>0</v>
      </c>
      <c r="AQ2122" s="313" t="s">
        <v>386</v>
      </c>
      <c r="AR2122" s="314" t="s">
        <v>0</v>
      </c>
      <c r="AT2122" s="323"/>
    </row>
    <row r="2123" spans="1:46" x14ac:dyDescent="0.2">
      <c r="A2123" s="50" t="s">
        <v>775</v>
      </c>
      <c r="B2123" s="50" t="s">
        <v>312</v>
      </c>
      <c r="C2123" s="50" t="s">
        <v>295</v>
      </c>
      <c r="D2123" s="50" t="s">
        <v>701</v>
      </c>
      <c r="E2123" s="50" t="s">
        <v>770</v>
      </c>
      <c r="F2123" s="50" t="s">
        <v>771</v>
      </c>
      <c r="G2123" s="50" t="s">
        <v>772</v>
      </c>
      <c r="H2123" s="50" t="s">
        <v>773</v>
      </c>
      <c r="I2123" s="50" t="s">
        <v>776</v>
      </c>
      <c r="M2123" s="308">
        <v>10000</v>
      </c>
      <c r="O2123" s="50" t="s">
        <v>2803</v>
      </c>
      <c r="Q2123" s="50" t="s">
        <v>300</v>
      </c>
      <c r="R2123" s="50" t="s">
        <v>765</v>
      </c>
      <c r="V2123" s="310">
        <v>45200</v>
      </c>
      <c r="W2123" s="310">
        <v>45930</v>
      </c>
      <c r="X2123" s="50" t="s">
        <v>3409</v>
      </c>
      <c r="AD2123" s="50" t="s">
        <v>360</v>
      </c>
      <c r="AG2123" s="50" t="s">
        <v>2438</v>
      </c>
      <c r="AH2123" s="50" t="s">
        <v>2438</v>
      </c>
      <c r="AI2123" s="50" t="s">
        <v>2438</v>
      </c>
      <c r="AJ2123" s="50" t="s">
        <v>181</v>
      </c>
      <c r="AK2123" s="50" t="s">
        <v>2438</v>
      </c>
      <c r="AN2123" s="323">
        <v>24</v>
      </c>
      <c r="AO2123" s="313" t="s">
        <v>393</v>
      </c>
      <c r="AP2123" s="313" t="s">
        <v>0</v>
      </c>
      <c r="AQ2123" s="313" t="s">
        <v>306</v>
      </c>
      <c r="AR2123" s="314" t="s">
        <v>181</v>
      </c>
      <c r="AS2123" s="50">
        <v>1.1086</v>
      </c>
      <c r="AT2123" s="323" t="s">
        <v>2714</v>
      </c>
    </row>
    <row r="2124" spans="1:46" x14ac:dyDescent="0.2">
      <c r="A2124" s="50" t="s">
        <v>2585</v>
      </c>
      <c r="B2124" s="50" t="s">
        <v>312</v>
      </c>
      <c r="C2124" s="50" t="s">
        <v>295</v>
      </c>
      <c r="D2124" s="50" t="s">
        <v>778</v>
      </c>
      <c r="E2124" s="50" t="s">
        <v>297</v>
      </c>
      <c r="F2124" s="50" t="s">
        <v>452</v>
      </c>
      <c r="G2124" s="50" t="s">
        <v>2584</v>
      </c>
      <c r="H2124" s="50" t="s">
        <v>3066</v>
      </c>
      <c r="I2124" s="50" t="s">
        <v>782</v>
      </c>
      <c r="K2124" s="50" t="s">
        <v>1119</v>
      </c>
      <c r="L2124" s="50">
        <v>14.291714427375258</v>
      </c>
      <c r="M2124" s="308">
        <v>35</v>
      </c>
      <c r="N2124" s="50">
        <v>12.787737545671593</v>
      </c>
      <c r="O2124" s="50" t="s">
        <v>3152</v>
      </c>
      <c r="P2124" s="50" t="s">
        <v>3068</v>
      </c>
      <c r="Q2124" s="50" t="s">
        <v>300</v>
      </c>
      <c r="R2124" s="50" t="s">
        <v>1091</v>
      </c>
      <c r="T2124" s="308">
        <v>18.908387912172401</v>
      </c>
      <c r="U2124" s="50">
        <v>5</v>
      </c>
      <c r="V2124" s="310">
        <v>45200</v>
      </c>
      <c r="W2124" s="310">
        <v>45930</v>
      </c>
      <c r="X2124" s="50" t="s">
        <v>2811</v>
      </c>
      <c r="AD2124" s="50" t="s">
        <v>360</v>
      </c>
      <c r="AG2124" s="50">
        <v>2.2782815377551508E-3</v>
      </c>
      <c r="AH2124" s="50">
        <v>2.3792379287834887E-3</v>
      </c>
      <c r="AI2124" s="50">
        <v>1.9218667218562944</v>
      </c>
      <c r="AJ2124" s="50" t="s">
        <v>181</v>
      </c>
      <c r="AK2124" s="50">
        <v>292.556047217745</v>
      </c>
      <c r="AL2124" s="50">
        <v>0</v>
      </c>
      <c r="AM2124" s="311">
        <v>35</v>
      </c>
      <c r="AN2124" s="323">
        <v>20</v>
      </c>
      <c r="AO2124" s="313" t="s">
        <v>857</v>
      </c>
      <c r="AP2124" s="313" t="s">
        <v>0</v>
      </c>
      <c r="AQ2124" s="313" t="s">
        <v>386</v>
      </c>
      <c r="AR2124" s="314" t="s">
        <v>0</v>
      </c>
      <c r="AT2124" s="323"/>
    </row>
    <row r="2125" spans="1:46" x14ac:dyDescent="0.2">
      <c r="A2125" s="50" t="s">
        <v>1052</v>
      </c>
      <c r="B2125" s="50" t="s">
        <v>310</v>
      </c>
      <c r="C2125" s="50" t="s">
        <v>295</v>
      </c>
      <c r="D2125" s="50" t="s">
        <v>778</v>
      </c>
      <c r="E2125" s="50" t="s">
        <v>297</v>
      </c>
      <c r="F2125" s="50" t="s">
        <v>1044</v>
      </c>
      <c r="G2125" s="50" t="s">
        <v>635</v>
      </c>
      <c r="H2125" s="50" t="s">
        <v>3079</v>
      </c>
      <c r="I2125" s="50" t="s">
        <v>1053</v>
      </c>
      <c r="K2125" s="50" t="s">
        <v>1054</v>
      </c>
      <c r="L2125" s="50">
        <v>3175.1288164917023</v>
      </c>
      <c r="M2125" s="308">
        <v>6000</v>
      </c>
      <c r="N2125" s="50">
        <v>2851</v>
      </c>
      <c r="O2125" s="50" t="s">
        <v>3164</v>
      </c>
      <c r="P2125" s="50" t="s">
        <v>3068</v>
      </c>
      <c r="Q2125" s="50" t="s">
        <v>300</v>
      </c>
      <c r="R2125" s="50" t="s">
        <v>785</v>
      </c>
      <c r="T2125" s="308">
        <v>3895.16</v>
      </c>
      <c r="U2125" s="50">
        <v>15</v>
      </c>
      <c r="V2125" s="310">
        <v>45200</v>
      </c>
      <c r="W2125" s="310">
        <v>45930</v>
      </c>
      <c r="X2125" s="50" t="s">
        <v>2813</v>
      </c>
      <c r="AC2125" s="50" t="s">
        <v>1054</v>
      </c>
      <c r="AD2125" s="50" t="s">
        <v>304</v>
      </c>
      <c r="AE2125" s="310">
        <v>45656</v>
      </c>
      <c r="AF2125" s="50" t="s">
        <v>3165</v>
      </c>
      <c r="AG2125" s="50">
        <v>0.40798050106116546</v>
      </c>
      <c r="AH2125" s="50">
        <v>0.42540020732322492</v>
      </c>
      <c r="AI2125" s="50">
        <v>0.20589082489116337</v>
      </c>
      <c r="AJ2125" s="50" t="s">
        <v>0</v>
      </c>
      <c r="AK2125" s="50">
        <v>104.81302051450169</v>
      </c>
      <c r="AL2125" s="50">
        <v>1.968579866224855</v>
      </c>
      <c r="AM2125" s="311">
        <v>6000</v>
      </c>
      <c r="AN2125" s="323">
        <v>17</v>
      </c>
      <c r="AO2125" s="313" t="s">
        <v>857</v>
      </c>
      <c r="AP2125" s="313" t="s">
        <v>0</v>
      </c>
      <c r="AQ2125" s="313" t="s">
        <v>306</v>
      </c>
      <c r="AR2125" s="314" t="s">
        <v>0</v>
      </c>
      <c r="AT2125" s="323"/>
    </row>
    <row r="2126" spans="1:46" x14ac:dyDescent="0.2">
      <c r="A2126" s="50" t="s">
        <v>1055</v>
      </c>
      <c r="B2126" s="50" t="s">
        <v>294</v>
      </c>
      <c r="C2126" s="50" t="s">
        <v>295</v>
      </c>
      <c r="D2126" s="50" t="s">
        <v>778</v>
      </c>
      <c r="E2126" s="50" t="s">
        <v>297</v>
      </c>
      <c r="F2126" s="50" t="s">
        <v>1044</v>
      </c>
      <c r="G2126" s="50" t="s">
        <v>635</v>
      </c>
      <c r="H2126" s="50" t="s">
        <v>3079</v>
      </c>
      <c r="I2126" s="50" t="s">
        <v>1053</v>
      </c>
      <c r="K2126" s="50" t="s">
        <v>1054</v>
      </c>
      <c r="L2126" s="50">
        <v>3251.3</v>
      </c>
      <c r="M2126" s="308">
        <v>6000</v>
      </c>
      <c r="N2126" s="50">
        <v>3054.54</v>
      </c>
      <c r="O2126" s="50" t="s">
        <v>3164</v>
      </c>
      <c r="P2126" s="50" t="s">
        <v>3068</v>
      </c>
      <c r="Q2126" s="50" t="s">
        <v>300</v>
      </c>
      <c r="R2126" s="50" t="s">
        <v>785</v>
      </c>
      <c r="T2126" s="308">
        <v>3895.16</v>
      </c>
      <c r="U2126" s="50">
        <v>15</v>
      </c>
      <c r="V2126" s="310">
        <v>45200</v>
      </c>
      <c r="W2126" s="310">
        <v>45930</v>
      </c>
      <c r="X2126" s="50" t="s">
        <v>2813</v>
      </c>
      <c r="AC2126" s="50" t="s">
        <v>1054</v>
      </c>
      <c r="AD2126" s="50" t="s">
        <v>304</v>
      </c>
      <c r="AE2126" s="310">
        <v>45656</v>
      </c>
      <c r="AF2126" s="50" t="s">
        <v>3165</v>
      </c>
      <c r="AG2126" s="50">
        <v>1.176207</v>
      </c>
      <c r="AH2126" s="50">
        <v>0.48</v>
      </c>
      <c r="AI2126" s="50">
        <v>0.5</v>
      </c>
      <c r="AJ2126" s="50" t="s">
        <v>0</v>
      </c>
      <c r="AK2126" s="50">
        <v>97.34</v>
      </c>
      <c r="AL2126" s="50">
        <v>2.016</v>
      </c>
      <c r="AM2126" s="311">
        <v>6000</v>
      </c>
      <c r="AN2126" s="323">
        <v>17</v>
      </c>
      <c r="AO2126" s="313" t="s">
        <v>857</v>
      </c>
      <c r="AP2126" s="313" t="s">
        <v>0</v>
      </c>
      <c r="AQ2126" s="313" t="s">
        <v>306</v>
      </c>
      <c r="AR2126" s="314" t="s">
        <v>0</v>
      </c>
      <c r="AT2126" s="323"/>
    </row>
    <row r="2127" spans="1:46" x14ac:dyDescent="0.2">
      <c r="A2127" s="50" t="s">
        <v>1056</v>
      </c>
      <c r="B2127" s="50" t="s">
        <v>308</v>
      </c>
      <c r="C2127" s="50" t="s">
        <v>295</v>
      </c>
      <c r="D2127" s="50" t="s">
        <v>778</v>
      </c>
      <c r="E2127" s="50" t="s">
        <v>297</v>
      </c>
      <c r="F2127" s="50" t="s">
        <v>1044</v>
      </c>
      <c r="G2127" s="50" t="s">
        <v>635</v>
      </c>
      <c r="H2127" s="50" t="s">
        <v>3079</v>
      </c>
      <c r="I2127" s="50" t="s">
        <v>1053</v>
      </c>
      <c r="K2127" s="50" t="s">
        <v>1054</v>
      </c>
      <c r="L2127" s="50">
        <v>3146.12</v>
      </c>
      <c r="M2127" s="308">
        <v>6000</v>
      </c>
      <c r="N2127" s="50">
        <v>2824.97</v>
      </c>
      <c r="O2127" s="50" t="s">
        <v>3164</v>
      </c>
      <c r="P2127" s="50" t="s">
        <v>3068</v>
      </c>
      <c r="Q2127" s="50" t="s">
        <v>300</v>
      </c>
      <c r="R2127" s="50" t="s">
        <v>785</v>
      </c>
      <c r="T2127" s="308">
        <v>3895.16</v>
      </c>
      <c r="U2127" s="50">
        <v>15</v>
      </c>
      <c r="V2127" s="310">
        <v>45200</v>
      </c>
      <c r="W2127" s="310">
        <v>45930</v>
      </c>
      <c r="X2127" s="50" t="s">
        <v>2813</v>
      </c>
      <c r="AC2127" s="50" t="s">
        <v>1054</v>
      </c>
      <c r="AD2127" s="50" t="s">
        <v>304</v>
      </c>
      <c r="AE2127" s="310">
        <v>45656</v>
      </c>
      <c r="AF2127" s="50" t="s">
        <v>3165</v>
      </c>
      <c r="AG2127" s="50">
        <v>0.99332100000000001</v>
      </c>
      <c r="AH2127" s="50">
        <v>0.45</v>
      </c>
      <c r="AI2127" s="50">
        <v>0.56999999999999995</v>
      </c>
      <c r="AJ2127" s="50" t="s">
        <v>0</v>
      </c>
      <c r="AK2127" s="50">
        <v>90.32</v>
      </c>
      <c r="AL2127" s="50">
        <v>1.9506666666666668</v>
      </c>
      <c r="AM2127" s="311">
        <v>6000</v>
      </c>
      <c r="AN2127" s="323">
        <v>17</v>
      </c>
      <c r="AO2127" s="313" t="s">
        <v>857</v>
      </c>
      <c r="AP2127" s="313" t="s">
        <v>0</v>
      </c>
      <c r="AQ2127" s="313" t="s">
        <v>306</v>
      </c>
      <c r="AR2127" s="314" t="s">
        <v>0</v>
      </c>
      <c r="AT2127" s="323"/>
    </row>
    <row r="2128" spans="1:46" x14ac:dyDescent="0.2">
      <c r="A2128" s="50" t="s">
        <v>1057</v>
      </c>
      <c r="B2128" s="50" t="s">
        <v>294</v>
      </c>
      <c r="C2128" s="50" t="s">
        <v>1058</v>
      </c>
      <c r="D2128" s="50" t="s">
        <v>778</v>
      </c>
      <c r="E2128" s="50" t="s">
        <v>297</v>
      </c>
      <c r="F2128" s="50" t="s">
        <v>1044</v>
      </c>
      <c r="G2128" s="50" t="s">
        <v>635</v>
      </c>
      <c r="H2128" s="50" t="s">
        <v>3079</v>
      </c>
      <c r="I2128" s="50" t="s">
        <v>1053</v>
      </c>
      <c r="K2128" s="50" t="s">
        <v>1059</v>
      </c>
      <c r="L2128" s="50">
        <v>1877.02</v>
      </c>
      <c r="M2128" s="308">
        <v>6000</v>
      </c>
      <c r="N2128" s="50">
        <v>1684.54</v>
      </c>
      <c r="O2128" s="50" t="s">
        <v>3166</v>
      </c>
      <c r="P2128" s="50" t="s">
        <v>3068</v>
      </c>
      <c r="Q2128" s="50" t="s">
        <v>300</v>
      </c>
      <c r="R2128" s="50" t="s">
        <v>785</v>
      </c>
      <c r="T2128" s="308">
        <v>3536</v>
      </c>
      <c r="U2128" s="50">
        <v>15</v>
      </c>
      <c r="V2128" s="310">
        <v>45200</v>
      </c>
      <c r="W2128" s="310">
        <v>45930</v>
      </c>
      <c r="X2128" s="50" t="s">
        <v>2813</v>
      </c>
      <c r="AC2128" s="50" t="s">
        <v>1059</v>
      </c>
      <c r="AD2128" s="50" t="s">
        <v>304</v>
      </c>
      <c r="AE2128" s="310">
        <v>45643</v>
      </c>
      <c r="AF2128" s="50" t="s">
        <v>3167</v>
      </c>
      <c r="AG2128" s="50">
        <v>0.67632499999999995</v>
      </c>
      <c r="AH2128" s="50">
        <v>0.28000000000000003</v>
      </c>
      <c r="AI2128" s="50">
        <v>0.34</v>
      </c>
      <c r="AJ2128" s="50" t="s">
        <v>0</v>
      </c>
      <c r="AK2128" s="50">
        <v>168.19</v>
      </c>
      <c r="AL2128" s="50">
        <v>1.1640000000000001</v>
      </c>
      <c r="AM2128" s="311">
        <v>6000</v>
      </c>
      <c r="AN2128" s="323">
        <v>17</v>
      </c>
      <c r="AO2128" s="313" t="s">
        <v>857</v>
      </c>
      <c r="AP2128" s="313" t="s">
        <v>0</v>
      </c>
      <c r="AQ2128" s="313" t="s">
        <v>306</v>
      </c>
      <c r="AR2128" s="314" t="s">
        <v>0</v>
      </c>
      <c r="AT2128" s="323"/>
    </row>
    <row r="2129" spans="1:46" x14ac:dyDescent="0.2">
      <c r="A2129" s="50" t="s">
        <v>1060</v>
      </c>
      <c r="B2129" s="50" t="s">
        <v>308</v>
      </c>
      <c r="C2129" s="50" t="s">
        <v>1058</v>
      </c>
      <c r="D2129" s="50" t="s">
        <v>778</v>
      </c>
      <c r="E2129" s="50" t="s">
        <v>297</v>
      </c>
      <c r="F2129" s="50" t="s">
        <v>1044</v>
      </c>
      <c r="G2129" s="50" t="s">
        <v>635</v>
      </c>
      <c r="H2129" s="50" t="s">
        <v>3079</v>
      </c>
      <c r="I2129" s="50" t="s">
        <v>1053</v>
      </c>
      <c r="K2129" s="50" t="s">
        <v>1059</v>
      </c>
      <c r="L2129" s="50">
        <v>982.85</v>
      </c>
      <c r="M2129" s="308">
        <v>6000</v>
      </c>
      <c r="N2129" s="50">
        <v>882.48</v>
      </c>
      <c r="O2129" s="50" t="s">
        <v>3166</v>
      </c>
      <c r="P2129" s="50" t="s">
        <v>3068</v>
      </c>
      <c r="Q2129" s="50" t="s">
        <v>300</v>
      </c>
      <c r="R2129" s="50" t="s">
        <v>785</v>
      </c>
      <c r="T2129" s="308">
        <v>3356</v>
      </c>
      <c r="U2129" s="50">
        <v>15</v>
      </c>
      <c r="V2129" s="310">
        <v>45200</v>
      </c>
      <c r="W2129" s="310">
        <v>45930</v>
      </c>
      <c r="X2129" s="50" t="s">
        <v>2813</v>
      </c>
      <c r="AC2129" s="50" t="s">
        <v>1059</v>
      </c>
      <c r="AD2129" s="50" t="s">
        <v>304</v>
      </c>
      <c r="AE2129" s="310">
        <v>45643</v>
      </c>
      <c r="AF2129" s="50" t="s">
        <v>3168</v>
      </c>
      <c r="AG2129" s="50">
        <v>0.31499100000000002</v>
      </c>
      <c r="AH2129" s="50">
        <v>0.14000000000000001</v>
      </c>
      <c r="AI2129" s="50">
        <v>0.26</v>
      </c>
      <c r="AJ2129" s="50" t="s">
        <v>0</v>
      </c>
      <c r="AK2129" s="50">
        <v>333</v>
      </c>
      <c r="AL2129" s="50">
        <v>0.60933333333333339</v>
      </c>
      <c r="AM2129" s="311">
        <v>6000</v>
      </c>
      <c r="AN2129" s="323">
        <v>17</v>
      </c>
      <c r="AO2129" s="313" t="s">
        <v>857</v>
      </c>
      <c r="AP2129" s="313" t="s">
        <v>0</v>
      </c>
      <c r="AQ2129" s="313" t="s">
        <v>306</v>
      </c>
      <c r="AR2129" s="314" t="s">
        <v>0</v>
      </c>
      <c r="AT2129" s="323"/>
    </row>
    <row r="2130" spans="1:46" x14ac:dyDescent="0.2">
      <c r="A2130" s="50" t="s">
        <v>1061</v>
      </c>
      <c r="B2130" s="50" t="s">
        <v>310</v>
      </c>
      <c r="C2130" s="50" t="s">
        <v>1062</v>
      </c>
      <c r="D2130" s="50" t="s">
        <v>778</v>
      </c>
      <c r="E2130" s="50" t="s">
        <v>297</v>
      </c>
      <c r="F2130" s="50" t="s">
        <v>1044</v>
      </c>
      <c r="G2130" s="50" t="s">
        <v>635</v>
      </c>
      <c r="H2130" s="50" t="s">
        <v>3079</v>
      </c>
      <c r="I2130" s="50" t="s">
        <v>1053</v>
      </c>
      <c r="K2130" s="50" t="s">
        <v>1059</v>
      </c>
      <c r="L2130" s="50">
        <v>1243.79</v>
      </c>
      <c r="M2130" s="308">
        <v>6000</v>
      </c>
      <c r="N2130" s="50">
        <v>1117.08</v>
      </c>
      <c r="O2130" s="50" t="s">
        <v>3166</v>
      </c>
      <c r="P2130" s="50" t="s">
        <v>3068</v>
      </c>
      <c r="Q2130" s="50" t="s">
        <v>300</v>
      </c>
      <c r="R2130" s="50" t="s">
        <v>785</v>
      </c>
      <c r="T2130" s="308">
        <v>4310.28</v>
      </c>
      <c r="U2130" s="50">
        <v>15</v>
      </c>
      <c r="V2130" s="310">
        <v>45200</v>
      </c>
      <c r="W2130" s="310">
        <v>45930</v>
      </c>
      <c r="X2130" s="50" t="s">
        <v>2813</v>
      </c>
      <c r="AC2130" s="50" t="s">
        <v>1059</v>
      </c>
      <c r="AD2130" s="50" t="s">
        <v>304</v>
      </c>
      <c r="AE2130" s="310">
        <v>45643</v>
      </c>
      <c r="AF2130" s="50" t="s">
        <v>3168</v>
      </c>
      <c r="AG2130" s="50">
        <v>0.27314699999999997</v>
      </c>
      <c r="AH2130" s="50">
        <v>0.16</v>
      </c>
      <c r="AI2130" s="50">
        <v>0.35</v>
      </c>
      <c r="AJ2130" s="50" t="s">
        <v>0</v>
      </c>
      <c r="AK2130" s="50">
        <v>262.33999999999997</v>
      </c>
      <c r="AL2130" s="50">
        <v>0.77133333333333332</v>
      </c>
      <c r="AM2130" s="311">
        <v>6000</v>
      </c>
      <c r="AN2130" s="323">
        <v>17</v>
      </c>
      <c r="AO2130" s="313" t="s">
        <v>857</v>
      </c>
      <c r="AP2130" s="313" t="s">
        <v>0</v>
      </c>
      <c r="AQ2130" s="313" t="s">
        <v>306</v>
      </c>
      <c r="AR2130" s="314" t="s">
        <v>0</v>
      </c>
      <c r="AT2130" s="323"/>
    </row>
    <row r="2131" spans="1:46" x14ac:dyDescent="0.2">
      <c r="A2131" s="50" t="s">
        <v>1063</v>
      </c>
      <c r="B2131" s="50" t="s">
        <v>294</v>
      </c>
      <c r="C2131" s="50" t="s">
        <v>1062</v>
      </c>
      <c r="D2131" s="50" t="s">
        <v>778</v>
      </c>
      <c r="E2131" s="50" t="s">
        <v>297</v>
      </c>
      <c r="F2131" s="50" t="s">
        <v>1044</v>
      </c>
      <c r="G2131" s="50" t="s">
        <v>635</v>
      </c>
      <c r="H2131" s="50" t="s">
        <v>3079</v>
      </c>
      <c r="I2131" s="50" t="s">
        <v>1053</v>
      </c>
      <c r="K2131" s="50" t="s">
        <v>1059</v>
      </c>
      <c r="L2131" s="50">
        <v>2166.98</v>
      </c>
      <c r="M2131" s="308">
        <v>6000</v>
      </c>
      <c r="N2131" s="50">
        <v>1945.19</v>
      </c>
      <c r="O2131" s="50" t="s">
        <v>3166</v>
      </c>
      <c r="P2131" s="50" t="s">
        <v>3068</v>
      </c>
      <c r="Q2131" s="50" t="s">
        <v>300</v>
      </c>
      <c r="R2131" s="50" t="s">
        <v>785</v>
      </c>
      <c r="T2131" s="308">
        <v>3191</v>
      </c>
      <c r="U2131" s="50">
        <v>15</v>
      </c>
      <c r="V2131" s="310">
        <v>45200</v>
      </c>
      <c r="W2131" s="310">
        <v>45930</v>
      </c>
      <c r="X2131" s="50" t="s">
        <v>2813</v>
      </c>
      <c r="AC2131" s="50" t="s">
        <v>1059</v>
      </c>
      <c r="AD2131" s="50" t="s">
        <v>304</v>
      </c>
      <c r="AE2131" s="310">
        <v>45643</v>
      </c>
      <c r="AF2131" s="50" t="s">
        <v>3168</v>
      </c>
      <c r="AG2131" s="50">
        <v>0.67779299999999998</v>
      </c>
      <c r="AH2131" s="50">
        <v>0.31</v>
      </c>
      <c r="AI2131" s="50">
        <v>0.35</v>
      </c>
      <c r="AJ2131" s="50" t="s">
        <v>0</v>
      </c>
      <c r="AK2131" s="50">
        <v>162.19999999999999</v>
      </c>
      <c r="AL2131" s="50">
        <v>1.3433333333333333</v>
      </c>
      <c r="AM2131" s="311">
        <v>6000</v>
      </c>
      <c r="AN2131" s="323">
        <v>17</v>
      </c>
      <c r="AO2131" s="313" t="s">
        <v>857</v>
      </c>
      <c r="AP2131" s="313" t="s">
        <v>0</v>
      </c>
      <c r="AQ2131" s="313" t="s">
        <v>306</v>
      </c>
      <c r="AR2131" s="314" t="s">
        <v>0</v>
      </c>
      <c r="AT2131" s="323"/>
    </row>
    <row r="2132" spans="1:46" x14ac:dyDescent="0.2">
      <c r="A2132" s="50" t="s">
        <v>1064</v>
      </c>
      <c r="B2132" s="50" t="s">
        <v>308</v>
      </c>
      <c r="C2132" s="50" t="s">
        <v>1062</v>
      </c>
      <c r="D2132" s="50" t="s">
        <v>778</v>
      </c>
      <c r="E2132" s="50" t="s">
        <v>297</v>
      </c>
      <c r="F2132" s="50" t="s">
        <v>1044</v>
      </c>
      <c r="G2132" s="50" t="s">
        <v>635</v>
      </c>
      <c r="H2132" s="50" t="s">
        <v>3079</v>
      </c>
      <c r="I2132" s="50" t="s">
        <v>1053</v>
      </c>
      <c r="K2132" s="50" t="s">
        <v>1059</v>
      </c>
      <c r="L2132" s="50">
        <v>1272.81</v>
      </c>
      <c r="M2132" s="308">
        <v>6000</v>
      </c>
      <c r="N2132" s="50">
        <v>1143.1400000000001</v>
      </c>
      <c r="O2132" s="50" t="s">
        <v>3166</v>
      </c>
      <c r="P2132" s="50" t="s">
        <v>3068</v>
      </c>
      <c r="Q2132" s="50" t="s">
        <v>300</v>
      </c>
      <c r="R2132" s="50" t="s">
        <v>785</v>
      </c>
      <c r="T2132" s="308">
        <v>3010</v>
      </c>
      <c r="U2132" s="50">
        <v>15</v>
      </c>
      <c r="V2132" s="310">
        <v>45200</v>
      </c>
      <c r="W2132" s="310">
        <v>45930</v>
      </c>
      <c r="X2132" s="50" t="s">
        <v>2813</v>
      </c>
      <c r="AC2132" s="50" t="s">
        <v>1059</v>
      </c>
      <c r="AD2132" s="50" t="s">
        <v>304</v>
      </c>
      <c r="AE2132" s="310">
        <v>45643</v>
      </c>
      <c r="AF2132" s="50" t="s">
        <v>3168</v>
      </c>
      <c r="AG2132" s="50">
        <v>0.31645800000000002</v>
      </c>
      <c r="AH2132" s="50">
        <v>0.18</v>
      </c>
      <c r="AI2132" s="50">
        <v>0.27</v>
      </c>
      <c r="AJ2132" s="50" t="s">
        <v>0</v>
      </c>
      <c r="AK2132" s="50">
        <v>285.25</v>
      </c>
      <c r="AL2132" s="50">
        <v>0.78933333333333333</v>
      </c>
      <c r="AM2132" s="311">
        <v>6000</v>
      </c>
      <c r="AN2132" s="323">
        <v>17</v>
      </c>
      <c r="AO2132" s="313" t="s">
        <v>857</v>
      </c>
      <c r="AP2132" s="313" t="s">
        <v>0</v>
      </c>
      <c r="AQ2132" s="313" t="s">
        <v>306</v>
      </c>
      <c r="AR2132" s="314" t="s">
        <v>0</v>
      </c>
      <c r="AT2132" s="323"/>
    </row>
    <row r="2133" spans="1:46" x14ac:dyDescent="0.2">
      <c r="A2133" s="50" t="s">
        <v>1065</v>
      </c>
      <c r="B2133" s="50" t="s">
        <v>308</v>
      </c>
      <c r="C2133" s="50" t="s">
        <v>1066</v>
      </c>
      <c r="D2133" s="50" t="s">
        <v>778</v>
      </c>
      <c r="E2133" s="50" t="s">
        <v>297</v>
      </c>
      <c r="F2133" s="50" t="s">
        <v>1044</v>
      </c>
      <c r="G2133" s="50" t="s">
        <v>635</v>
      </c>
      <c r="H2133" s="50" t="s">
        <v>3079</v>
      </c>
      <c r="I2133" s="50" t="s">
        <v>1053</v>
      </c>
      <c r="K2133" s="50" t="s">
        <v>1059</v>
      </c>
      <c r="L2133" s="50">
        <v>1010.92</v>
      </c>
      <c r="M2133" s="308">
        <v>6000</v>
      </c>
      <c r="N2133" s="50">
        <v>907.72</v>
      </c>
      <c r="O2133" s="50" t="s">
        <v>3166</v>
      </c>
      <c r="P2133" s="50" t="s">
        <v>3068</v>
      </c>
      <c r="Q2133" s="50" t="s">
        <v>300</v>
      </c>
      <c r="R2133" s="50" t="s">
        <v>785</v>
      </c>
      <c r="T2133" s="308">
        <v>3179</v>
      </c>
      <c r="U2133" s="50">
        <v>15</v>
      </c>
      <c r="V2133" s="310">
        <v>45200</v>
      </c>
      <c r="W2133" s="310">
        <v>45930</v>
      </c>
      <c r="X2133" s="50" t="s">
        <v>2813</v>
      </c>
      <c r="AC2133" s="50" t="s">
        <v>1059</v>
      </c>
      <c r="AD2133" s="50" t="s">
        <v>304</v>
      </c>
      <c r="AE2133" s="310">
        <v>45643</v>
      </c>
      <c r="AF2133" s="50" t="s">
        <v>3168</v>
      </c>
      <c r="AG2133" s="50">
        <v>0.315133</v>
      </c>
      <c r="AH2133" s="50">
        <v>0.15</v>
      </c>
      <c r="AI2133" s="50">
        <v>0.25</v>
      </c>
      <c r="AJ2133" s="50" t="s">
        <v>0</v>
      </c>
      <c r="AK2133" s="50">
        <v>340.37</v>
      </c>
      <c r="AL2133" s="50">
        <v>0.62666666666666671</v>
      </c>
      <c r="AM2133" s="311">
        <v>6000</v>
      </c>
      <c r="AN2133" s="323">
        <v>17</v>
      </c>
      <c r="AO2133" s="313" t="s">
        <v>857</v>
      </c>
      <c r="AP2133" s="313" t="s">
        <v>0</v>
      </c>
      <c r="AQ2133" s="313" t="s">
        <v>306</v>
      </c>
      <c r="AR2133" s="314" t="s">
        <v>0</v>
      </c>
      <c r="AT2133" s="323"/>
    </row>
    <row r="2134" spans="1:46" x14ac:dyDescent="0.2">
      <c r="A2134" s="50" t="s">
        <v>1067</v>
      </c>
      <c r="B2134" s="50" t="s">
        <v>294</v>
      </c>
      <c r="C2134" s="50" t="s">
        <v>1066</v>
      </c>
      <c r="D2134" s="50" t="s">
        <v>778</v>
      </c>
      <c r="E2134" s="50" t="s">
        <v>297</v>
      </c>
      <c r="F2134" s="50" t="s">
        <v>1044</v>
      </c>
      <c r="G2134" s="50" t="s">
        <v>635</v>
      </c>
      <c r="H2134" s="50" t="s">
        <v>3079</v>
      </c>
      <c r="I2134" s="50" t="s">
        <v>1053</v>
      </c>
      <c r="K2134" s="50" t="s">
        <v>1059</v>
      </c>
      <c r="L2134" s="50">
        <v>1905.09</v>
      </c>
      <c r="M2134" s="308">
        <v>6000</v>
      </c>
      <c r="N2134" s="50">
        <v>1709.77</v>
      </c>
      <c r="O2134" s="50" t="s">
        <v>3166</v>
      </c>
      <c r="P2134" s="50" t="s">
        <v>3068</v>
      </c>
      <c r="Q2134" s="50" t="s">
        <v>300</v>
      </c>
      <c r="R2134" s="50" t="s">
        <v>785</v>
      </c>
      <c r="T2134" s="308">
        <v>3359</v>
      </c>
      <c r="U2134" s="50">
        <v>15</v>
      </c>
      <c r="V2134" s="310">
        <v>45200</v>
      </c>
      <c r="W2134" s="310">
        <v>45930</v>
      </c>
      <c r="X2134" s="50" t="s">
        <v>2813</v>
      </c>
      <c r="AC2134" s="50" t="s">
        <v>1059</v>
      </c>
      <c r="AD2134" s="50" t="s">
        <v>304</v>
      </c>
      <c r="AE2134" s="310">
        <v>45643</v>
      </c>
      <c r="AF2134" s="50" t="s">
        <v>3168</v>
      </c>
      <c r="AG2134" s="50">
        <v>0.67646700000000004</v>
      </c>
      <c r="AH2134" s="50">
        <v>0.28000000000000003</v>
      </c>
      <c r="AI2134" s="50">
        <v>0.33</v>
      </c>
      <c r="AJ2134" s="50" t="s">
        <v>0</v>
      </c>
      <c r="AK2134" s="50">
        <v>174.53</v>
      </c>
      <c r="AL2134" s="50">
        <v>1.1813333333333333</v>
      </c>
      <c r="AM2134" s="311">
        <v>6000</v>
      </c>
      <c r="AN2134" s="323">
        <v>17</v>
      </c>
      <c r="AO2134" s="313" t="s">
        <v>857</v>
      </c>
      <c r="AP2134" s="313" t="s">
        <v>0</v>
      </c>
      <c r="AQ2134" s="313" t="s">
        <v>306</v>
      </c>
      <c r="AR2134" s="314" t="s">
        <v>0</v>
      </c>
      <c r="AT2134" s="323"/>
    </row>
    <row r="2135" spans="1:46" x14ac:dyDescent="0.2">
      <c r="A2135" s="50" t="s">
        <v>1068</v>
      </c>
      <c r="B2135" s="50" t="s">
        <v>310</v>
      </c>
      <c r="C2135" s="50" t="s">
        <v>1066</v>
      </c>
      <c r="D2135" s="50" t="s">
        <v>778</v>
      </c>
      <c r="E2135" s="50" t="s">
        <v>297</v>
      </c>
      <c r="F2135" s="50" t="s">
        <v>1044</v>
      </c>
      <c r="G2135" s="50" t="s">
        <v>635</v>
      </c>
      <c r="H2135" s="50" t="s">
        <v>3079</v>
      </c>
      <c r="I2135" s="50" t="s">
        <v>1053</v>
      </c>
      <c r="K2135" s="50" t="s">
        <v>1059</v>
      </c>
      <c r="L2135" s="50">
        <v>981.9</v>
      </c>
      <c r="M2135" s="308">
        <v>6000</v>
      </c>
      <c r="N2135" s="50">
        <v>881.66</v>
      </c>
      <c r="O2135" s="50" t="s">
        <v>3166</v>
      </c>
      <c r="P2135" s="50" t="s">
        <v>3068</v>
      </c>
      <c r="Q2135" s="50" t="s">
        <v>300</v>
      </c>
      <c r="R2135" s="50" t="s">
        <v>785</v>
      </c>
      <c r="T2135" s="308">
        <v>4073.9</v>
      </c>
      <c r="U2135" s="50">
        <v>15</v>
      </c>
      <c r="V2135" s="310">
        <v>45200</v>
      </c>
      <c r="W2135" s="310">
        <v>45930</v>
      </c>
      <c r="X2135" s="50" t="s">
        <v>2813</v>
      </c>
      <c r="AC2135" s="50" t="s">
        <v>1059</v>
      </c>
      <c r="AD2135" s="50" t="s">
        <v>304</v>
      </c>
      <c r="AE2135" s="310">
        <v>45643</v>
      </c>
      <c r="AF2135" s="50" t="s">
        <v>3168</v>
      </c>
      <c r="AG2135" s="50">
        <v>0.27182099999999998</v>
      </c>
      <c r="AH2135" s="50">
        <v>0.13</v>
      </c>
      <c r="AI2135" s="50">
        <v>0.33</v>
      </c>
      <c r="AJ2135" s="50" t="s">
        <v>0</v>
      </c>
      <c r="AK2135" s="50">
        <v>312.98</v>
      </c>
      <c r="AL2135" s="50">
        <v>0.60866666666666669</v>
      </c>
      <c r="AM2135" s="311">
        <v>6000</v>
      </c>
      <c r="AN2135" s="323">
        <v>17</v>
      </c>
      <c r="AO2135" s="313" t="s">
        <v>857</v>
      </c>
      <c r="AP2135" s="313" t="s">
        <v>0</v>
      </c>
      <c r="AQ2135" s="313" t="s">
        <v>306</v>
      </c>
      <c r="AR2135" s="314" t="s">
        <v>0</v>
      </c>
      <c r="AT2135" s="323"/>
    </row>
    <row r="2136" spans="1:46" x14ac:dyDescent="0.2">
      <c r="A2136" s="50" t="s">
        <v>1069</v>
      </c>
      <c r="B2136" s="50" t="s">
        <v>310</v>
      </c>
      <c r="C2136" s="50" t="s">
        <v>1058</v>
      </c>
      <c r="D2136" s="50" t="s">
        <v>778</v>
      </c>
      <c r="E2136" s="50" t="s">
        <v>297</v>
      </c>
      <c r="F2136" s="50" t="s">
        <v>1044</v>
      </c>
      <c r="G2136" s="50" t="s">
        <v>635</v>
      </c>
      <c r="H2136" s="50" t="s">
        <v>3079</v>
      </c>
      <c r="I2136" s="50" t="s">
        <v>1053</v>
      </c>
      <c r="K2136" s="50" t="s">
        <v>1059</v>
      </c>
      <c r="L2136" s="50">
        <v>953.83</v>
      </c>
      <c r="M2136" s="308">
        <v>6000</v>
      </c>
      <c r="N2136" s="50">
        <v>856.42</v>
      </c>
      <c r="O2136" s="50" t="s">
        <v>3166</v>
      </c>
      <c r="P2136" s="50" t="s">
        <v>3068</v>
      </c>
      <c r="Q2136" s="50" t="s">
        <v>300</v>
      </c>
      <c r="R2136" s="50" t="s">
        <v>785</v>
      </c>
      <c r="T2136" s="308">
        <v>3906.22</v>
      </c>
      <c r="U2136" s="50">
        <v>15</v>
      </c>
      <c r="V2136" s="310">
        <v>45200</v>
      </c>
      <c r="W2136" s="310">
        <v>45930</v>
      </c>
      <c r="X2136" s="50" t="s">
        <v>2813</v>
      </c>
      <c r="AC2136" s="50" t="s">
        <v>1059</v>
      </c>
      <c r="AD2136" s="50" t="s">
        <v>304</v>
      </c>
      <c r="AE2136" s="310">
        <v>45643</v>
      </c>
      <c r="AF2136" s="50" t="s">
        <v>3168</v>
      </c>
      <c r="AG2136" s="50">
        <v>0.271679</v>
      </c>
      <c r="AH2136" s="50">
        <v>0.13</v>
      </c>
      <c r="AI2136" s="50">
        <v>0.34</v>
      </c>
      <c r="AJ2136" s="50" t="s">
        <v>0</v>
      </c>
      <c r="AK2136" s="50">
        <v>304.58</v>
      </c>
      <c r="AL2136" s="50">
        <v>0.59133333333333327</v>
      </c>
      <c r="AM2136" s="311">
        <v>6000</v>
      </c>
      <c r="AN2136" s="323">
        <v>17</v>
      </c>
      <c r="AO2136" s="313" t="s">
        <v>857</v>
      </c>
      <c r="AP2136" s="313" t="s">
        <v>0</v>
      </c>
      <c r="AQ2136" s="313" t="s">
        <v>306</v>
      </c>
      <c r="AR2136" s="314" t="s">
        <v>0</v>
      </c>
      <c r="AT2136" s="323"/>
    </row>
    <row r="2137" spans="1:46" x14ac:dyDescent="0.2">
      <c r="A2137" s="50" t="s">
        <v>1070</v>
      </c>
      <c r="B2137" s="50" t="s">
        <v>294</v>
      </c>
      <c r="C2137" s="50" t="s">
        <v>295</v>
      </c>
      <c r="D2137" s="50" t="s">
        <v>778</v>
      </c>
      <c r="E2137" s="50" t="s">
        <v>297</v>
      </c>
      <c r="F2137" s="50" t="s">
        <v>1044</v>
      </c>
      <c r="G2137" s="50" t="s">
        <v>635</v>
      </c>
      <c r="H2137" s="50" t="s">
        <v>3108</v>
      </c>
      <c r="I2137" s="50" t="s">
        <v>1053</v>
      </c>
      <c r="K2137" s="50" t="s">
        <v>1054</v>
      </c>
      <c r="L2137" s="50">
        <v>2841.6</v>
      </c>
      <c r="M2137" s="308">
        <v>6000</v>
      </c>
      <c r="N2137" s="50">
        <v>2550.2800000000002</v>
      </c>
      <c r="O2137" s="50" t="s">
        <v>3169</v>
      </c>
      <c r="P2137" s="50" t="s">
        <v>3068</v>
      </c>
      <c r="Q2137" s="50" t="s">
        <v>300</v>
      </c>
      <c r="R2137" s="50" t="s">
        <v>905</v>
      </c>
      <c r="T2137" s="308">
        <v>4039.18</v>
      </c>
      <c r="U2137" s="50">
        <v>15</v>
      </c>
      <c r="V2137" s="310">
        <v>45200</v>
      </c>
      <c r="W2137" s="310">
        <v>45930</v>
      </c>
      <c r="X2137" s="50" t="s">
        <v>2813</v>
      </c>
      <c r="AC2137" s="50" t="s">
        <v>1054</v>
      </c>
      <c r="AD2137" s="50" t="s">
        <v>304</v>
      </c>
      <c r="AE2137" s="310">
        <v>45643</v>
      </c>
      <c r="AF2137" s="50" t="s">
        <v>3165</v>
      </c>
      <c r="AG2137" s="50">
        <v>1.027992</v>
      </c>
      <c r="AH2137" s="50">
        <v>0.42</v>
      </c>
      <c r="AI2137" s="50">
        <v>0.69</v>
      </c>
      <c r="AJ2137" s="50" t="s">
        <v>0</v>
      </c>
      <c r="AK2137" s="50">
        <v>78.06</v>
      </c>
      <c r="AL2137" s="50">
        <v>1.762</v>
      </c>
      <c r="AM2137" s="311">
        <v>6000</v>
      </c>
      <c r="AN2137" s="323">
        <v>17</v>
      </c>
      <c r="AO2137" s="313" t="s">
        <v>857</v>
      </c>
      <c r="AP2137" s="313" t="s">
        <v>0</v>
      </c>
      <c r="AQ2137" s="313" t="s">
        <v>306</v>
      </c>
      <c r="AR2137" s="314" t="s">
        <v>0</v>
      </c>
      <c r="AT2137" s="323"/>
    </row>
    <row r="2138" spans="1:46" x14ac:dyDescent="0.2">
      <c r="A2138" s="50" t="s">
        <v>1071</v>
      </c>
      <c r="B2138" s="50" t="s">
        <v>310</v>
      </c>
      <c r="C2138" s="50" t="s">
        <v>295</v>
      </c>
      <c r="D2138" s="50" t="s">
        <v>778</v>
      </c>
      <c r="E2138" s="50" t="s">
        <v>297</v>
      </c>
      <c r="F2138" s="50" t="s">
        <v>1044</v>
      </c>
      <c r="G2138" s="50" t="s">
        <v>635</v>
      </c>
      <c r="H2138" s="50" t="s">
        <v>3108</v>
      </c>
      <c r="I2138" s="50" t="s">
        <v>1053</v>
      </c>
      <c r="K2138" s="50" t="s">
        <v>1054</v>
      </c>
      <c r="L2138" s="50">
        <v>2832.1124448749206</v>
      </c>
      <c r="M2138" s="308">
        <v>6000</v>
      </c>
      <c r="N2138" s="50">
        <v>2543</v>
      </c>
      <c r="O2138" s="50" t="s">
        <v>3169</v>
      </c>
      <c r="P2138" s="50" t="s">
        <v>3068</v>
      </c>
      <c r="Q2138" s="50" t="s">
        <v>300</v>
      </c>
      <c r="R2138" s="50" t="s">
        <v>905</v>
      </c>
      <c r="T2138" s="308">
        <v>3895.16</v>
      </c>
      <c r="U2138" s="50">
        <v>15</v>
      </c>
      <c r="V2138" s="310">
        <v>45200</v>
      </c>
      <c r="W2138" s="310">
        <v>45930</v>
      </c>
      <c r="X2138" s="50" t="s">
        <v>2813</v>
      </c>
      <c r="AC2138" s="50" t="s">
        <v>1054</v>
      </c>
      <c r="AD2138" s="50" t="s">
        <v>360</v>
      </c>
      <c r="AG2138" s="50">
        <v>0.36390544166907884</v>
      </c>
      <c r="AH2138" s="50">
        <v>0.37944325753172958</v>
      </c>
      <c r="AI2138" s="50">
        <v>0.18364797183382264</v>
      </c>
      <c r="AJ2138" s="50" t="s">
        <v>0</v>
      </c>
      <c r="AK2138" s="50">
        <v>120.22825830550671</v>
      </c>
      <c r="AL2138" s="50">
        <v>1.7559097158224504</v>
      </c>
      <c r="AM2138" s="311">
        <v>6000</v>
      </c>
      <c r="AN2138" s="323">
        <v>17</v>
      </c>
      <c r="AO2138" s="313" t="s">
        <v>857</v>
      </c>
      <c r="AP2138" s="313" t="s">
        <v>0</v>
      </c>
      <c r="AQ2138" s="313" t="s">
        <v>306</v>
      </c>
      <c r="AR2138" s="314" t="s">
        <v>0</v>
      </c>
      <c r="AT2138" s="323"/>
    </row>
    <row r="2139" spans="1:46" x14ac:dyDescent="0.2">
      <c r="A2139" s="50" t="s">
        <v>1072</v>
      </c>
      <c r="B2139" s="50" t="s">
        <v>308</v>
      </c>
      <c r="C2139" s="50" t="s">
        <v>295</v>
      </c>
      <c r="D2139" s="50" t="s">
        <v>778</v>
      </c>
      <c r="E2139" s="50" t="s">
        <v>297</v>
      </c>
      <c r="F2139" s="50" t="s">
        <v>1044</v>
      </c>
      <c r="G2139" s="50" t="s">
        <v>635</v>
      </c>
      <c r="H2139" s="50" t="s">
        <v>3108</v>
      </c>
      <c r="I2139" s="50" t="s">
        <v>1053</v>
      </c>
      <c r="K2139" s="50" t="s">
        <v>1054</v>
      </c>
      <c r="L2139" s="50">
        <v>2862.49</v>
      </c>
      <c r="M2139" s="308">
        <v>6000</v>
      </c>
      <c r="N2139" s="50">
        <v>2570.29</v>
      </c>
      <c r="O2139" s="50" t="s">
        <v>3169</v>
      </c>
      <c r="P2139" s="50" t="s">
        <v>3068</v>
      </c>
      <c r="Q2139" s="50" t="s">
        <v>300</v>
      </c>
      <c r="R2139" s="50" t="s">
        <v>905</v>
      </c>
      <c r="T2139" s="308">
        <v>4039.18</v>
      </c>
      <c r="U2139" s="50">
        <v>15</v>
      </c>
      <c r="V2139" s="310">
        <v>45200</v>
      </c>
      <c r="W2139" s="310">
        <v>45930</v>
      </c>
      <c r="X2139" s="50" t="s">
        <v>2813</v>
      </c>
      <c r="AC2139" s="50" t="s">
        <v>1054</v>
      </c>
      <c r="AD2139" s="50" t="s">
        <v>304</v>
      </c>
      <c r="AE2139" s="310">
        <v>44669</v>
      </c>
      <c r="AF2139" s="50" t="s">
        <v>3165</v>
      </c>
      <c r="AG2139" s="50">
        <v>0.90377099999999999</v>
      </c>
      <c r="AH2139" s="50">
        <v>0.41</v>
      </c>
      <c r="AI2139" s="50">
        <v>0.52</v>
      </c>
      <c r="AJ2139" s="50" t="s">
        <v>0</v>
      </c>
      <c r="AK2139" s="50">
        <v>104.48</v>
      </c>
      <c r="AL2139" s="50">
        <v>1.7746666666666668</v>
      </c>
      <c r="AM2139" s="311">
        <v>6000</v>
      </c>
      <c r="AN2139" s="323">
        <v>17</v>
      </c>
      <c r="AO2139" s="313" t="s">
        <v>857</v>
      </c>
      <c r="AP2139" s="313" t="s">
        <v>0</v>
      </c>
      <c r="AQ2139" s="313" t="s">
        <v>306</v>
      </c>
      <c r="AR2139" s="314" t="s">
        <v>0</v>
      </c>
      <c r="AT2139" s="323"/>
    </row>
    <row r="2140" spans="1:46" x14ac:dyDescent="0.2">
      <c r="A2140" s="50" t="s">
        <v>1073</v>
      </c>
      <c r="B2140" s="50" t="s">
        <v>310</v>
      </c>
      <c r="C2140" s="50" t="s">
        <v>1062</v>
      </c>
      <c r="D2140" s="50" t="s">
        <v>778</v>
      </c>
      <c r="E2140" s="50" t="s">
        <v>297</v>
      </c>
      <c r="F2140" s="50" t="s">
        <v>1044</v>
      </c>
      <c r="G2140" s="50" t="s">
        <v>635</v>
      </c>
      <c r="H2140" s="50" t="s">
        <v>3108</v>
      </c>
      <c r="I2140" s="50" t="s">
        <v>1053</v>
      </c>
      <c r="K2140" s="50" t="s">
        <v>1059</v>
      </c>
      <c r="L2140" s="50">
        <v>1243.79</v>
      </c>
      <c r="M2140" s="308">
        <v>6000</v>
      </c>
      <c r="N2140" s="50">
        <v>1117.08</v>
      </c>
      <c r="O2140" s="50" t="s">
        <v>3170</v>
      </c>
      <c r="P2140" s="50" t="s">
        <v>3068</v>
      </c>
      <c r="Q2140" s="50" t="s">
        <v>300</v>
      </c>
      <c r="R2140" s="50" t="s">
        <v>905</v>
      </c>
      <c r="T2140" s="308">
        <v>4310.28</v>
      </c>
      <c r="U2140" s="50">
        <v>15</v>
      </c>
      <c r="V2140" s="310">
        <v>45200</v>
      </c>
      <c r="W2140" s="310">
        <v>45930</v>
      </c>
      <c r="X2140" s="50" t="s">
        <v>2813</v>
      </c>
      <c r="AC2140" s="50" t="s">
        <v>1059</v>
      </c>
      <c r="AD2140" s="50" t="s">
        <v>304</v>
      </c>
      <c r="AE2140" s="310">
        <v>44957</v>
      </c>
      <c r="AF2140" s="50" t="s">
        <v>2592</v>
      </c>
      <c r="AG2140" s="50">
        <v>0.27314699999999997</v>
      </c>
      <c r="AH2140" s="50">
        <v>0.16</v>
      </c>
      <c r="AI2140" s="50">
        <v>0.35</v>
      </c>
      <c r="AJ2140" s="50" t="s">
        <v>0</v>
      </c>
      <c r="AK2140" s="50">
        <v>262.33999999999997</v>
      </c>
      <c r="AL2140" s="50">
        <v>0.77133333333333332</v>
      </c>
      <c r="AM2140" s="311">
        <v>6000</v>
      </c>
      <c r="AN2140" s="323">
        <v>17</v>
      </c>
      <c r="AO2140" s="313" t="s">
        <v>857</v>
      </c>
      <c r="AP2140" s="313" t="s">
        <v>0</v>
      </c>
      <c r="AQ2140" s="313" t="s">
        <v>306</v>
      </c>
      <c r="AR2140" s="314" t="s">
        <v>0</v>
      </c>
      <c r="AT2140" s="323"/>
    </row>
    <row r="2141" spans="1:46" x14ac:dyDescent="0.2">
      <c r="A2141" s="50" t="s">
        <v>1074</v>
      </c>
      <c r="B2141" s="50" t="s">
        <v>294</v>
      </c>
      <c r="C2141" s="50" t="s">
        <v>1062</v>
      </c>
      <c r="D2141" s="50" t="s">
        <v>778</v>
      </c>
      <c r="E2141" s="50" t="s">
        <v>297</v>
      </c>
      <c r="F2141" s="50" t="s">
        <v>1044</v>
      </c>
      <c r="G2141" s="50" t="s">
        <v>635</v>
      </c>
      <c r="H2141" s="50" t="s">
        <v>3108</v>
      </c>
      <c r="I2141" s="50" t="s">
        <v>1053</v>
      </c>
      <c r="K2141" s="50" t="s">
        <v>1059</v>
      </c>
      <c r="L2141" s="50">
        <v>2166.98</v>
      </c>
      <c r="M2141" s="308">
        <v>6000</v>
      </c>
      <c r="N2141" s="50">
        <v>1945.19</v>
      </c>
      <c r="O2141" s="50" t="s">
        <v>3170</v>
      </c>
      <c r="P2141" s="50" t="s">
        <v>3068</v>
      </c>
      <c r="Q2141" s="50" t="s">
        <v>300</v>
      </c>
      <c r="R2141" s="50" t="s">
        <v>905</v>
      </c>
      <c r="T2141" s="308">
        <v>3191</v>
      </c>
      <c r="U2141" s="50">
        <v>15</v>
      </c>
      <c r="V2141" s="310">
        <v>45200</v>
      </c>
      <c r="W2141" s="310">
        <v>45930</v>
      </c>
      <c r="X2141" s="50" t="s">
        <v>2813</v>
      </c>
      <c r="AC2141" s="50" t="s">
        <v>1059</v>
      </c>
      <c r="AD2141" s="50" t="s">
        <v>304</v>
      </c>
      <c r="AE2141" s="310">
        <v>44957</v>
      </c>
      <c r="AF2141" s="50" t="s">
        <v>2592</v>
      </c>
      <c r="AG2141" s="50">
        <v>0.67779299999999998</v>
      </c>
      <c r="AH2141" s="50">
        <v>0.31</v>
      </c>
      <c r="AI2141" s="50">
        <v>0.35</v>
      </c>
      <c r="AJ2141" s="50" t="s">
        <v>0</v>
      </c>
      <c r="AK2141" s="50">
        <v>162.19999999999999</v>
      </c>
      <c r="AL2141" s="50">
        <v>1.3433333333333333</v>
      </c>
      <c r="AM2141" s="311">
        <v>6000</v>
      </c>
      <c r="AN2141" s="323">
        <v>17</v>
      </c>
      <c r="AO2141" s="313" t="s">
        <v>857</v>
      </c>
      <c r="AP2141" s="313" t="s">
        <v>0</v>
      </c>
      <c r="AQ2141" s="313" t="s">
        <v>306</v>
      </c>
      <c r="AR2141" s="314" t="s">
        <v>0</v>
      </c>
      <c r="AT2141" s="323"/>
    </row>
    <row r="2142" spans="1:46" x14ac:dyDescent="0.2">
      <c r="A2142" s="50" t="s">
        <v>1075</v>
      </c>
      <c r="B2142" s="50" t="s">
        <v>308</v>
      </c>
      <c r="C2142" s="50" t="s">
        <v>1062</v>
      </c>
      <c r="D2142" s="50" t="s">
        <v>778</v>
      </c>
      <c r="E2142" s="50" t="s">
        <v>297</v>
      </c>
      <c r="F2142" s="50" t="s">
        <v>1044</v>
      </c>
      <c r="G2142" s="50" t="s">
        <v>635</v>
      </c>
      <c r="H2142" s="50" t="s">
        <v>3108</v>
      </c>
      <c r="I2142" s="50" t="s">
        <v>1053</v>
      </c>
      <c r="K2142" s="50" t="s">
        <v>1059</v>
      </c>
      <c r="L2142" s="50">
        <v>1272.81</v>
      </c>
      <c r="M2142" s="308">
        <v>6000</v>
      </c>
      <c r="N2142" s="50">
        <v>1143.1400000000001</v>
      </c>
      <c r="O2142" s="50" t="s">
        <v>3170</v>
      </c>
      <c r="P2142" s="50" t="s">
        <v>3068</v>
      </c>
      <c r="Q2142" s="50" t="s">
        <v>300</v>
      </c>
      <c r="R2142" s="50" t="s">
        <v>905</v>
      </c>
      <c r="T2142" s="308">
        <v>3010</v>
      </c>
      <c r="U2142" s="50">
        <v>15</v>
      </c>
      <c r="V2142" s="310">
        <v>45200</v>
      </c>
      <c r="W2142" s="310">
        <v>45930</v>
      </c>
      <c r="X2142" s="50" t="s">
        <v>2813</v>
      </c>
      <c r="AC2142" s="50" t="s">
        <v>1059</v>
      </c>
      <c r="AD2142" s="50" t="s">
        <v>304</v>
      </c>
      <c r="AE2142" s="310">
        <v>44957</v>
      </c>
      <c r="AF2142" s="50" t="s">
        <v>2592</v>
      </c>
      <c r="AG2142" s="50">
        <v>0.31645800000000002</v>
      </c>
      <c r="AH2142" s="50">
        <v>0.18</v>
      </c>
      <c r="AI2142" s="50">
        <v>0.27</v>
      </c>
      <c r="AJ2142" s="50" t="s">
        <v>0</v>
      </c>
      <c r="AK2142" s="50">
        <v>285.25</v>
      </c>
      <c r="AL2142" s="50">
        <v>0.78933333333333333</v>
      </c>
      <c r="AM2142" s="311">
        <v>6000</v>
      </c>
      <c r="AN2142" s="323">
        <v>17</v>
      </c>
      <c r="AO2142" s="313" t="s">
        <v>857</v>
      </c>
      <c r="AP2142" s="313" t="s">
        <v>0</v>
      </c>
      <c r="AQ2142" s="313" t="s">
        <v>306</v>
      </c>
      <c r="AR2142" s="314" t="s">
        <v>0</v>
      </c>
      <c r="AT2142" s="323"/>
    </row>
    <row r="2143" spans="1:46" x14ac:dyDescent="0.2">
      <c r="A2143" s="50" t="s">
        <v>1076</v>
      </c>
      <c r="B2143" s="50" t="s">
        <v>310</v>
      </c>
      <c r="C2143" s="50" t="s">
        <v>1066</v>
      </c>
      <c r="D2143" s="50" t="s">
        <v>778</v>
      </c>
      <c r="E2143" s="50" t="s">
        <v>297</v>
      </c>
      <c r="F2143" s="50" t="s">
        <v>1044</v>
      </c>
      <c r="G2143" s="50" t="s">
        <v>635</v>
      </c>
      <c r="H2143" s="50" t="s">
        <v>3108</v>
      </c>
      <c r="I2143" s="50" t="s">
        <v>1053</v>
      </c>
      <c r="K2143" s="50" t="s">
        <v>1059</v>
      </c>
      <c r="L2143" s="50">
        <v>981.9</v>
      </c>
      <c r="M2143" s="308">
        <v>6000</v>
      </c>
      <c r="N2143" s="50">
        <v>881.66</v>
      </c>
      <c r="O2143" s="50" t="s">
        <v>3170</v>
      </c>
      <c r="P2143" s="50" t="s">
        <v>3068</v>
      </c>
      <c r="Q2143" s="50" t="s">
        <v>300</v>
      </c>
      <c r="R2143" s="50" t="s">
        <v>905</v>
      </c>
      <c r="T2143" s="308">
        <v>4073.9</v>
      </c>
      <c r="U2143" s="50">
        <v>15</v>
      </c>
      <c r="V2143" s="310">
        <v>45200</v>
      </c>
      <c r="W2143" s="310">
        <v>45930</v>
      </c>
      <c r="X2143" s="50" t="s">
        <v>2813</v>
      </c>
      <c r="AC2143" s="50" t="s">
        <v>1059</v>
      </c>
      <c r="AD2143" s="50" t="s">
        <v>304</v>
      </c>
      <c r="AE2143" s="310">
        <v>44957</v>
      </c>
      <c r="AF2143" s="50" t="s">
        <v>2592</v>
      </c>
      <c r="AG2143" s="50">
        <v>0.27182099999999998</v>
      </c>
      <c r="AH2143" s="50">
        <v>0.13</v>
      </c>
      <c r="AI2143" s="50">
        <v>0.33</v>
      </c>
      <c r="AJ2143" s="50" t="s">
        <v>0</v>
      </c>
      <c r="AK2143" s="50">
        <v>312.98</v>
      </c>
      <c r="AL2143" s="50">
        <v>0.60866666666666669</v>
      </c>
      <c r="AM2143" s="311">
        <v>6000</v>
      </c>
      <c r="AN2143" s="323">
        <v>17</v>
      </c>
      <c r="AO2143" s="313" t="s">
        <v>857</v>
      </c>
      <c r="AP2143" s="313" t="s">
        <v>0</v>
      </c>
      <c r="AQ2143" s="313" t="s">
        <v>306</v>
      </c>
      <c r="AR2143" s="314" t="s">
        <v>0</v>
      </c>
      <c r="AT2143" s="323"/>
    </row>
    <row r="2144" spans="1:46" x14ac:dyDescent="0.2">
      <c r="A2144" s="50" t="s">
        <v>1077</v>
      </c>
      <c r="B2144" s="50" t="s">
        <v>294</v>
      </c>
      <c r="C2144" s="50" t="s">
        <v>1066</v>
      </c>
      <c r="D2144" s="50" t="s">
        <v>778</v>
      </c>
      <c r="E2144" s="50" t="s">
        <v>297</v>
      </c>
      <c r="F2144" s="50" t="s">
        <v>1044</v>
      </c>
      <c r="G2144" s="50" t="s">
        <v>635</v>
      </c>
      <c r="H2144" s="50" t="s">
        <v>3108</v>
      </c>
      <c r="I2144" s="50" t="s">
        <v>1053</v>
      </c>
      <c r="K2144" s="50" t="s">
        <v>1059</v>
      </c>
      <c r="L2144" s="50">
        <v>1905.09</v>
      </c>
      <c r="M2144" s="308">
        <v>6000</v>
      </c>
      <c r="N2144" s="50">
        <v>1709.77</v>
      </c>
      <c r="O2144" s="50" t="s">
        <v>3170</v>
      </c>
      <c r="P2144" s="50" t="s">
        <v>3068</v>
      </c>
      <c r="Q2144" s="50" t="s">
        <v>300</v>
      </c>
      <c r="R2144" s="50" t="s">
        <v>905</v>
      </c>
      <c r="T2144" s="308">
        <v>3359</v>
      </c>
      <c r="U2144" s="50">
        <v>15</v>
      </c>
      <c r="V2144" s="310">
        <v>45200</v>
      </c>
      <c r="W2144" s="310">
        <v>45930</v>
      </c>
      <c r="X2144" s="50" t="s">
        <v>2813</v>
      </c>
      <c r="AC2144" s="50" t="s">
        <v>1059</v>
      </c>
      <c r="AD2144" s="50" t="s">
        <v>304</v>
      </c>
      <c r="AE2144" s="310">
        <v>44957</v>
      </c>
      <c r="AF2144" s="50" t="s">
        <v>2592</v>
      </c>
      <c r="AG2144" s="50">
        <v>0.67646700000000004</v>
      </c>
      <c r="AH2144" s="50">
        <v>0.28000000000000003</v>
      </c>
      <c r="AI2144" s="50">
        <v>0.33</v>
      </c>
      <c r="AJ2144" s="50" t="s">
        <v>0</v>
      </c>
      <c r="AK2144" s="50">
        <v>174.53</v>
      </c>
      <c r="AL2144" s="50">
        <v>1.1813333333333333</v>
      </c>
      <c r="AM2144" s="311">
        <v>6000</v>
      </c>
      <c r="AN2144" s="323">
        <v>17</v>
      </c>
      <c r="AO2144" s="313" t="s">
        <v>857</v>
      </c>
      <c r="AP2144" s="313" t="s">
        <v>0</v>
      </c>
      <c r="AQ2144" s="313" t="s">
        <v>306</v>
      </c>
      <c r="AR2144" s="314" t="s">
        <v>0</v>
      </c>
      <c r="AT2144" s="323"/>
    </row>
    <row r="2145" spans="1:46" x14ac:dyDescent="0.2">
      <c r="A2145" s="50" t="s">
        <v>1078</v>
      </c>
      <c r="B2145" s="50" t="s">
        <v>308</v>
      </c>
      <c r="C2145" s="50" t="s">
        <v>1066</v>
      </c>
      <c r="D2145" s="50" t="s">
        <v>778</v>
      </c>
      <c r="E2145" s="50" t="s">
        <v>297</v>
      </c>
      <c r="F2145" s="50" t="s">
        <v>1044</v>
      </c>
      <c r="G2145" s="50" t="s">
        <v>635</v>
      </c>
      <c r="H2145" s="50" t="s">
        <v>3108</v>
      </c>
      <c r="I2145" s="50" t="s">
        <v>1053</v>
      </c>
      <c r="K2145" s="50" t="s">
        <v>1059</v>
      </c>
      <c r="L2145" s="50">
        <v>1010.92</v>
      </c>
      <c r="M2145" s="308">
        <v>6000</v>
      </c>
      <c r="N2145" s="50">
        <v>907.72</v>
      </c>
      <c r="O2145" s="50" t="s">
        <v>3170</v>
      </c>
      <c r="P2145" s="50" t="s">
        <v>3068</v>
      </c>
      <c r="Q2145" s="50" t="s">
        <v>300</v>
      </c>
      <c r="R2145" s="50" t="s">
        <v>905</v>
      </c>
      <c r="T2145" s="308">
        <v>3179</v>
      </c>
      <c r="U2145" s="50">
        <v>15</v>
      </c>
      <c r="V2145" s="310">
        <v>45200</v>
      </c>
      <c r="W2145" s="310">
        <v>45930</v>
      </c>
      <c r="X2145" s="50" t="s">
        <v>2813</v>
      </c>
      <c r="AC2145" s="50" t="s">
        <v>1059</v>
      </c>
      <c r="AD2145" s="50" t="s">
        <v>304</v>
      </c>
      <c r="AE2145" s="310">
        <v>44957</v>
      </c>
      <c r="AF2145" s="50" t="s">
        <v>2592</v>
      </c>
      <c r="AG2145" s="50">
        <v>0.315133</v>
      </c>
      <c r="AH2145" s="50">
        <v>0.15</v>
      </c>
      <c r="AI2145" s="50">
        <v>0.25</v>
      </c>
      <c r="AJ2145" s="50" t="s">
        <v>0</v>
      </c>
      <c r="AK2145" s="50">
        <v>340.37</v>
      </c>
      <c r="AL2145" s="50">
        <v>0.62666666666666671</v>
      </c>
      <c r="AM2145" s="311">
        <v>6000</v>
      </c>
      <c r="AN2145" s="323">
        <v>17</v>
      </c>
      <c r="AO2145" s="313" t="s">
        <v>857</v>
      </c>
      <c r="AP2145" s="313" t="s">
        <v>0</v>
      </c>
      <c r="AQ2145" s="313" t="s">
        <v>306</v>
      </c>
      <c r="AR2145" s="314" t="s">
        <v>0</v>
      </c>
      <c r="AT2145" s="323"/>
    </row>
    <row r="2146" spans="1:46" x14ac:dyDescent="0.2">
      <c r="A2146" s="50" t="s">
        <v>1079</v>
      </c>
      <c r="B2146" s="50" t="s">
        <v>308</v>
      </c>
      <c r="C2146" s="50" t="s">
        <v>1058</v>
      </c>
      <c r="D2146" s="50" t="s">
        <v>778</v>
      </c>
      <c r="E2146" s="50" t="s">
        <v>297</v>
      </c>
      <c r="F2146" s="50" t="s">
        <v>1044</v>
      </c>
      <c r="G2146" s="50" t="s">
        <v>635</v>
      </c>
      <c r="H2146" s="50" t="s">
        <v>3108</v>
      </c>
      <c r="I2146" s="50" t="s">
        <v>1053</v>
      </c>
      <c r="K2146" s="50" t="s">
        <v>1059</v>
      </c>
      <c r="L2146" s="50">
        <v>982.85</v>
      </c>
      <c r="M2146" s="308">
        <v>6000</v>
      </c>
      <c r="N2146" s="50">
        <v>882.48</v>
      </c>
      <c r="O2146" s="50" t="s">
        <v>3170</v>
      </c>
      <c r="P2146" s="50" t="s">
        <v>3068</v>
      </c>
      <c r="Q2146" s="50" t="s">
        <v>300</v>
      </c>
      <c r="R2146" s="50" t="s">
        <v>905</v>
      </c>
      <c r="T2146" s="308">
        <v>3356</v>
      </c>
      <c r="U2146" s="50">
        <v>15</v>
      </c>
      <c r="V2146" s="310">
        <v>45200</v>
      </c>
      <c r="W2146" s="310">
        <v>45930</v>
      </c>
      <c r="X2146" s="50" t="s">
        <v>2813</v>
      </c>
      <c r="AC2146" s="50" t="s">
        <v>1059</v>
      </c>
      <c r="AD2146" s="50" t="s">
        <v>304</v>
      </c>
      <c r="AE2146" s="310">
        <v>44957</v>
      </c>
      <c r="AF2146" s="50" t="s">
        <v>2592</v>
      </c>
      <c r="AG2146" s="50">
        <v>0.31499100000000002</v>
      </c>
      <c r="AH2146" s="50">
        <v>0.14000000000000001</v>
      </c>
      <c r="AI2146" s="50">
        <v>0.26</v>
      </c>
      <c r="AJ2146" s="50" t="s">
        <v>0</v>
      </c>
      <c r="AK2146" s="50">
        <v>333</v>
      </c>
      <c r="AL2146" s="50">
        <v>0.60933333333333339</v>
      </c>
      <c r="AM2146" s="311">
        <v>6000</v>
      </c>
      <c r="AN2146" s="323">
        <v>17</v>
      </c>
      <c r="AO2146" s="313" t="s">
        <v>857</v>
      </c>
      <c r="AP2146" s="313" t="s">
        <v>0</v>
      </c>
      <c r="AQ2146" s="313" t="s">
        <v>306</v>
      </c>
      <c r="AR2146" s="314" t="s">
        <v>0</v>
      </c>
      <c r="AT2146" s="323"/>
    </row>
    <row r="2147" spans="1:46" x14ac:dyDescent="0.2">
      <c r="A2147" s="50" t="s">
        <v>1080</v>
      </c>
      <c r="B2147" s="50" t="s">
        <v>294</v>
      </c>
      <c r="C2147" s="50" t="s">
        <v>1058</v>
      </c>
      <c r="D2147" s="50" t="s">
        <v>778</v>
      </c>
      <c r="E2147" s="50" t="s">
        <v>297</v>
      </c>
      <c r="F2147" s="50" t="s">
        <v>1044</v>
      </c>
      <c r="G2147" s="50" t="s">
        <v>635</v>
      </c>
      <c r="H2147" s="50" t="s">
        <v>3108</v>
      </c>
      <c r="I2147" s="50" t="s">
        <v>1053</v>
      </c>
      <c r="K2147" s="50" t="s">
        <v>1059</v>
      </c>
      <c r="L2147" s="50">
        <v>1877.02</v>
      </c>
      <c r="M2147" s="308">
        <v>6000</v>
      </c>
      <c r="N2147" s="50">
        <v>1684.54</v>
      </c>
      <c r="O2147" s="50" t="s">
        <v>3170</v>
      </c>
      <c r="P2147" s="50" t="s">
        <v>3068</v>
      </c>
      <c r="Q2147" s="50" t="s">
        <v>300</v>
      </c>
      <c r="R2147" s="50" t="s">
        <v>905</v>
      </c>
      <c r="T2147" s="308">
        <v>3536</v>
      </c>
      <c r="U2147" s="50">
        <v>15</v>
      </c>
      <c r="V2147" s="310">
        <v>45200</v>
      </c>
      <c r="W2147" s="310">
        <v>45930</v>
      </c>
      <c r="X2147" s="50" t="s">
        <v>2813</v>
      </c>
      <c r="AC2147" s="50" t="s">
        <v>1059</v>
      </c>
      <c r="AD2147" s="50" t="s">
        <v>304</v>
      </c>
      <c r="AE2147" s="310">
        <v>44957</v>
      </c>
      <c r="AF2147" s="50" t="s">
        <v>2592</v>
      </c>
      <c r="AG2147" s="50">
        <v>0.67632499999999995</v>
      </c>
      <c r="AH2147" s="50">
        <v>0.28000000000000003</v>
      </c>
      <c r="AI2147" s="50">
        <v>0.34</v>
      </c>
      <c r="AJ2147" s="50" t="s">
        <v>0</v>
      </c>
      <c r="AK2147" s="50">
        <v>168.19</v>
      </c>
      <c r="AL2147" s="50">
        <v>1.1640000000000001</v>
      </c>
      <c r="AM2147" s="311">
        <v>6000</v>
      </c>
      <c r="AN2147" s="323">
        <v>17</v>
      </c>
      <c r="AO2147" s="313" t="s">
        <v>857</v>
      </c>
      <c r="AP2147" s="313" t="s">
        <v>0</v>
      </c>
      <c r="AQ2147" s="313" t="s">
        <v>306</v>
      </c>
      <c r="AR2147" s="314" t="s">
        <v>0</v>
      </c>
      <c r="AT2147" s="323"/>
    </row>
    <row r="2148" spans="1:46" x14ac:dyDescent="0.2">
      <c r="A2148" s="50" t="s">
        <v>1081</v>
      </c>
      <c r="B2148" s="50" t="s">
        <v>310</v>
      </c>
      <c r="C2148" s="50" t="s">
        <v>1058</v>
      </c>
      <c r="D2148" s="50" t="s">
        <v>778</v>
      </c>
      <c r="E2148" s="50" t="s">
        <v>297</v>
      </c>
      <c r="F2148" s="50" t="s">
        <v>1044</v>
      </c>
      <c r="G2148" s="50" t="s">
        <v>635</v>
      </c>
      <c r="H2148" s="50" t="s">
        <v>3108</v>
      </c>
      <c r="I2148" s="50" t="s">
        <v>1053</v>
      </c>
      <c r="K2148" s="50" t="s">
        <v>1059</v>
      </c>
      <c r="L2148" s="50">
        <v>953.83</v>
      </c>
      <c r="M2148" s="308">
        <v>6000</v>
      </c>
      <c r="N2148" s="50">
        <v>856.42</v>
      </c>
      <c r="O2148" s="50" t="s">
        <v>3170</v>
      </c>
      <c r="P2148" s="50" t="s">
        <v>3068</v>
      </c>
      <c r="Q2148" s="50" t="s">
        <v>300</v>
      </c>
      <c r="R2148" s="50" t="s">
        <v>905</v>
      </c>
      <c r="T2148" s="308">
        <v>3906.22</v>
      </c>
      <c r="U2148" s="50">
        <v>15</v>
      </c>
      <c r="V2148" s="310">
        <v>45200</v>
      </c>
      <c r="W2148" s="310">
        <v>45930</v>
      </c>
      <c r="X2148" s="50" t="s">
        <v>2813</v>
      </c>
      <c r="AC2148" s="50" t="s">
        <v>1059</v>
      </c>
      <c r="AD2148" s="50" t="s">
        <v>304</v>
      </c>
      <c r="AE2148" s="310">
        <v>44957</v>
      </c>
      <c r="AF2148" s="50" t="s">
        <v>2592</v>
      </c>
      <c r="AG2148" s="50">
        <v>0.271679</v>
      </c>
      <c r="AH2148" s="50">
        <v>0.13</v>
      </c>
      <c r="AI2148" s="50">
        <v>0.34</v>
      </c>
      <c r="AJ2148" s="50" t="s">
        <v>0</v>
      </c>
      <c r="AK2148" s="50">
        <v>304.58</v>
      </c>
      <c r="AL2148" s="50">
        <v>0.59133333333333327</v>
      </c>
      <c r="AM2148" s="311">
        <v>6000</v>
      </c>
      <c r="AN2148" s="323">
        <v>17</v>
      </c>
      <c r="AO2148" s="313" t="s">
        <v>857</v>
      </c>
      <c r="AP2148" s="313" t="s">
        <v>0</v>
      </c>
      <c r="AQ2148" s="313" t="s">
        <v>306</v>
      </c>
      <c r="AR2148" s="314" t="s">
        <v>0</v>
      </c>
      <c r="AT2148" s="323"/>
    </row>
    <row r="2149" spans="1:46" x14ac:dyDescent="0.2">
      <c r="A2149" s="50" t="s">
        <v>1095</v>
      </c>
      <c r="B2149" s="50" t="s">
        <v>294</v>
      </c>
      <c r="C2149" s="50" t="s">
        <v>295</v>
      </c>
      <c r="D2149" s="50" t="s">
        <v>778</v>
      </c>
      <c r="E2149" s="50" t="s">
        <v>297</v>
      </c>
      <c r="F2149" s="50" t="s">
        <v>1044</v>
      </c>
      <c r="G2149" s="50" t="s">
        <v>586</v>
      </c>
      <c r="H2149" s="50" t="s">
        <v>3066</v>
      </c>
      <c r="I2149" s="50" t="s">
        <v>1089</v>
      </c>
      <c r="J2149" s="50" t="s">
        <v>182</v>
      </c>
      <c r="L2149" s="50">
        <v>398.37</v>
      </c>
      <c r="M2149" s="308">
        <v>400</v>
      </c>
      <c r="N2149" s="50">
        <v>356.44</v>
      </c>
      <c r="O2149" s="50" t="s">
        <v>3176</v>
      </c>
      <c r="P2149" s="50" t="s">
        <v>3068</v>
      </c>
      <c r="Q2149" s="50" t="s">
        <v>300</v>
      </c>
      <c r="R2149" s="50" t="s">
        <v>1091</v>
      </c>
      <c r="T2149" s="308">
        <v>240.35</v>
      </c>
      <c r="U2149" s="50">
        <v>7</v>
      </c>
      <c r="V2149" s="310">
        <v>45200</v>
      </c>
      <c r="W2149" s="310">
        <v>45930</v>
      </c>
      <c r="X2149" s="50" t="s">
        <v>3405</v>
      </c>
      <c r="AD2149" s="50" t="s">
        <v>304</v>
      </c>
      <c r="AE2149" s="310">
        <v>45124</v>
      </c>
      <c r="AF2149" s="50" t="s">
        <v>3174</v>
      </c>
      <c r="AG2149" s="50">
        <v>0.20585700000000001</v>
      </c>
      <c r="AH2149" s="50">
        <v>7.0000000000000007E-2</v>
      </c>
      <c r="AI2149" s="50">
        <v>0.74</v>
      </c>
      <c r="AJ2149" s="50" t="s">
        <v>0</v>
      </c>
      <c r="AK2149" s="50">
        <v>48.25</v>
      </c>
      <c r="AL2149" s="50">
        <v>0.74</v>
      </c>
      <c r="AM2149" s="311">
        <v>400</v>
      </c>
      <c r="AN2149" s="323">
        <v>4</v>
      </c>
      <c r="AO2149" s="313" t="s">
        <v>857</v>
      </c>
      <c r="AP2149" s="313" t="s">
        <v>0</v>
      </c>
      <c r="AQ2149" s="313" t="s">
        <v>306</v>
      </c>
      <c r="AR2149" s="314" t="s">
        <v>0</v>
      </c>
      <c r="AT2149" s="323"/>
    </row>
    <row r="2150" spans="1:46" x14ac:dyDescent="0.2">
      <c r="A2150" s="50" t="s">
        <v>1096</v>
      </c>
      <c r="B2150" s="50" t="s">
        <v>294</v>
      </c>
      <c r="C2150" s="50" t="s">
        <v>295</v>
      </c>
      <c r="D2150" s="50" t="s">
        <v>778</v>
      </c>
      <c r="E2150" s="50" t="s">
        <v>297</v>
      </c>
      <c r="F2150" s="50" t="s">
        <v>1044</v>
      </c>
      <c r="G2150" s="50" t="s">
        <v>586</v>
      </c>
      <c r="H2150" s="50" t="s">
        <v>3066</v>
      </c>
      <c r="I2150" s="50" t="s">
        <v>1089</v>
      </c>
      <c r="J2150" s="50" t="s">
        <v>1093</v>
      </c>
      <c r="L2150" s="50">
        <v>194.09</v>
      </c>
      <c r="M2150" s="308">
        <v>400</v>
      </c>
      <c r="N2150" s="50">
        <v>173.67</v>
      </c>
      <c r="O2150" s="50" t="s">
        <v>3177</v>
      </c>
      <c r="P2150" s="50" t="s">
        <v>3068</v>
      </c>
      <c r="Q2150" s="50" t="s">
        <v>300</v>
      </c>
      <c r="R2150" s="50" t="s">
        <v>1091</v>
      </c>
      <c r="T2150" s="308">
        <v>240.35</v>
      </c>
      <c r="U2150" s="50">
        <v>7</v>
      </c>
      <c r="V2150" s="310">
        <v>45200</v>
      </c>
      <c r="W2150" s="310">
        <v>45930</v>
      </c>
      <c r="X2150" s="50" t="s">
        <v>3405</v>
      </c>
      <c r="AD2150" s="50" t="s">
        <v>304</v>
      </c>
      <c r="AE2150" s="310">
        <v>45124</v>
      </c>
      <c r="AF2150" s="50" t="s">
        <v>3174</v>
      </c>
      <c r="AG2150" s="50">
        <v>0.100299</v>
      </c>
      <c r="AH2150" s="50">
        <v>0.03</v>
      </c>
      <c r="AI2150" s="50">
        <v>0.27</v>
      </c>
      <c r="AJ2150" s="50" t="s">
        <v>0</v>
      </c>
      <c r="AK2150" s="50">
        <v>181.3</v>
      </c>
      <c r="AL2150" s="50">
        <v>0.36199999999999999</v>
      </c>
      <c r="AM2150" s="311">
        <v>400</v>
      </c>
      <c r="AN2150" s="323">
        <v>4</v>
      </c>
      <c r="AO2150" s="313" t="s">
        <v>857</v>
      </c>
      <c r="AP2150" s="313" t="s">
        <v>0</v>
      </c>
      <c r="AQ2150" s="313" t="s">
        <v>306</v>
      </c>
      <c r="AR2150" s="314" t="s">
        <v>0</v>
      </c>
      <c r="AT2150" s="323"/>
    </row>
    <row r="2151" spans="1:46" x14ac:dyDescent="0.2">
      <c r="A2151" s="50" t="s">
        <v>1099</v>
      </c>
      <c r="B2151" s="50" t="s">
        <v>308</v>
      </c>
      <c r="C2151" s="50" t="s">
        <v>295</v>
      </c>
      <c r="D2151" s="50" t="s">
        <v>778</v>
      </c>
      <c r="E2151" s="50" t="s">
        <v>297</v>
      </c>
      <c r="F2151" s="50" t="s">
        <v>1044</v>
      </c>
      <c r="G2151" s="50" t="s">
        <v>586</v>
      </c>
      <c r="H2151" s="50" t="s">
        <v>3066</v>
      </c>
      <c r="I2151" s="50" t="s">
        <v>1089</v>
      </c>
      <c r="J2151" s="50" t="s">
        <v>182</v>
      </c>
      <c r="L2151" s="50">
        <v>418.46</v>
      </c>
      <c r="M2151" s="308">
        <v>400</v>
      </c>
      <c r="N2151" s="50">
        <v>374.42</v>
      </c>
      <c r="O2151" s="50" t="s">
        <v>3176</v>
      </c>
      <c r="P2151" s="50" t="s">
        <v>3068</v>
      </c>
      <c r="Q2151" s="50" t="s">
        <v>300</v>
      </c>
      <c r="R2151" s="50" t="s">
        <v>1091</v>
      </c>
      <c r="T2151" s="308">
        <v>240.35</v>
      </c>
      <c r="U2151" s="50">
        <v>7</v>
      </c>
      <c r="V2151" s="310">
        <v>45200</v>
      </c>
      <c r="W2151" s="310">
        <v>45930</v>
      </c>
      <c r="X2151" s="50" t="s">
        <v>3405</v>
      </c>
      <c r="AD2151" s="50" t="s">
        <v>304</v>
      </c>
      <c r="AE2151" s="310">
        <v>45124</v>
      </c>
      <c r="AF2151" s="50" t="s">
        <v>3174</v>
      </c>
      <c r="AG2151" s="50">
        <v>0.21623999999999999</v>
      </c>
      <c r="AH2151" s="50">
        <v>7.0000000000000007E-2</v>
      </c>
      <c r="AI2151" s="50">
        <v>0.78</v>
      </c>
      <c r="AJ2151" s="50" t="s">
        <v>0</v>
      </c>
      <c r="AK2151" s="50">
        <v>44.62</v>
      </c>
      <c r="AL2151" s="50">
        <v>0.77800000000000002</v>
      </c>
      <c r="AM2151" s="311">
        <v>400</v>
      </c>
      <c r="AN2151" s="323">
        <v>4</v>
      </c>
      <c r="AO2151" s="313" t="s">
        <v>857</v>
      </c>
      <c r="AP2151" s="313" t="s">
        <v>0</v>
      </c>
      <c r="AQ2151" s="313" t="s">
        <v>306</v>
      </c>
      <c r="AR2151" s="314" t="s">
        <v>0</v>
      </c>
      <c r="AT2151" s="323"/>
    </row>
    <row r="2152" spans="1:46" x14ac:dyDescent="0.2">
      <c r="A2152" s="50" t="s">
        <v>1100</v>
      </c>
      <c r="B2152" s="50" t="s">
        <v>308</v>
      </c>
      <c r="C2152" s="50" t="s">
        <v>295</v>
      </c>
      <c r="D2152" s="50" t="s">
        <v>778</v>
      </c>
      <c r="E2152" s="50" t="s">
        <v>297</v>
      </c>
      <c r="F2152" s="50" t="s">
        <v>1044</v>
      </c>
      <c r="G2152" s="50" t="s">
        <v>586</v>
      </c>
      <c r="H2152" s="50" t="s">
        <v>3066</v>
      </c>
      <c r="I2152" s="50" t="s">
        <v>1089</v>
      </c>
      <c r="J2152" s="50" t="s">
        <v>1093</v>
      </c>
      <c r="L2152" s="50">
        <v>218.34</v>
      </c>
      <c r="M2152" s="308">
        <v>400</v>
      </c>
      <c r="N2152" s="50">
        <v>195.36</v>
      </c>
      <c r="O2152" s="50" t="s">
        <v>3177</v>
      </c>
      <c r="P2152" s="50" t="s">
        <v>3068</v>
      </c>
      <c r="Q2152" s="50" t="s">
        <v>300</v>
      </c>
      <c r="R2152" s="50" t="s">
        <v>1091</v>
      </c>
      <c r="T2152" s="308">
        <v>240.35</v>
      </c>
      <c r="U2152" s="50">
        <v>7</v>
      </c>
      <c r="V2152" s="310">
        <v>45200</v>
      </c>
      <c r="W2152" s="310">
        <v>45930</v>
      </c>
      <c r="X2152" s="50" t="s">
        <v>3405</v>
      </c>
      <c r="AD2152" s="50" t="s">
        <v>304</v>
      </c>
      <c r="AE2152" s="310">
        <v>45124</v>
      </c>
      <c r="AF2152" s="50" t="s">
        <v>3174</v>
      </c>
      <c r="AG2152" s="50">
        <v>0.112827</v>
      </c>
      <c r="AH2152" s="50">
        <v>0.04</v>
      </c>
      <c r="AI2152" s="50">
        <v>0.3</v>
      </c>
      <c r="AJ2152" s="50" t="s">
        <v>0</v>
      </c>
      <c r="AK2152" s="50">
        <v>158.13999999999999</v>
      </c>
      <c r="AL2152" s="50">
        <v>0.40599999999999997</v>
      </c>
      <c r="AM2152" s="311">
        <v>400</v>
      </c>
      <c r="AN2152" s="323">
        <v>4</v>
      </c>
      <c r="AO2152" s="313" t="s">
        <v>857</v>
      </c>
      <c r="AP2152" s="313" t="s">
        <v>0</v>
      </c>
      <c r="AQ2152" s="313" t="s">
        <v>306</v>
      </c>
      <c r="AR2152" s="314" t="s">
        <v>0</v>
      </c>
      <c r="AT2152" s="323"/>
    </row>
    <row r="2153" spans="1:46" x14ac:dyDescent="0.2">
      <c r="A2153" s="50" t="s">
        <v>1103</v>
      </c>
      <c r="B2153" s="50" t="s">
        <v>310</v>
      </c>
      <c r="C2153" s="50" t="s">
        <v>295</v>
      </c>
      <c r="D2153" s="50" t="s">
        <v>778</v>
      </c>
      <c r="E2153" s="50" t="s">
        <v>297</v>
      </c>
      <c r="F2153" s="50" t="s">
        <v>1044</v>
      </c>
      <c r="G2153" s="50" t="s">
        <v>586</v>
      </c>
      <c r="H2153" s="50" t="s">
        <v>3066</v>
      </c>
      <c r="I2153" s="50" t="s">
        <v>1089</v>
      </c>
      <c r="J2153" s="50" t="s">
        <v>182</v>
      </c>
      <c r="L2153" s="50">
        <v>337.87</v>
      </c>
      <c r="M2153" s="308">
        <v>400</v>
      </c>
      <c r="N2153" s="50">
        <v>302.31</v>
      </c>
      <c r="O2153" s="50" t="s">
        <v>3176</v>
      </c>
      <c r="P2153" s="50" t="s">
        <v>3068</v>
      </c>
      <c r="Q2153" s="50" t="s">
        <v>300</v>
      </c>
      <c r="R2153" s="50" t="s">
        <v>1091</v>
      </c>
      <c r="T2153" s="308">
        <v>165.03</v>
      </c>
      <c r="U2153" s="50">
        <v>7</v>
      </c>
      <c r="V2153" s="310">
        <v>45200</v>
      </c>
      <c r="W2153" s="310">
        <v>45930</v>
      </c>
      <c r="X2153" s="50" t="s">
        <v>3405</v>
      </c>
      <c r="AD2153" s="50" t="s">
        <v>304</v>
      </c>
      <c r="AE2153" s="310">
        <v>45124</v>
      </c>
      <c r="AF2153" s="50" t="s">
        <v>3174</v>
      </c>
      <c r="AG2153" s="50">
        <v>0.174595</v>
      </c>
      <c r="AH2153" s="50">
        <v>0.06</v>
      </c>
      <c r="AI2153" s="50">
        <v>0.63</v>
      </c>
      <c r="AJ2153" s="50" t="s">
        <v>0</v>
      </c>
      <c r="AK2153" s="50">
        <v>61.77</v>
      </c>
      <c r="AL2153" s="50">
        <v>0.628</v>
      </c>
      <c r="AM2153" s="311">
        <v>400</v>
      </c>
      <c r="AN2153" s="323">
        <v>4</v>
      </c>
      <c r="AO2153" s="313" t="s">
        <v>857</v>
      </c>
      <c r="AP2153" s="313" t="s">
        <v>0</v>
      </c>
      <c r="AQ2153" s="313" t="s">
        <v>306</v>
      </c>
      <c r="AR2153" s="314" t="s">
        <v>0</v>
      </c>
      <c r="AT2153" s="323"/>
    </row>
    <row r="2154" spans="1:46" x14ac:dyDescent="0.2">
      <c r="A2154" s="50" t="s">
        <v>1104</v>
      </c>
      <c r="B2154" s="50" t="s">
        <v>310</v>
      </c>
      <c r="C2154" s="50" t="s">
        <v>295</v>
      </c>
      <c r="D2154" s="50" t="s">
        <v>778</v>
      </c>
      <c r="E2154" s="50" t="s">
        <v>297</v>
      </c>
      <c r="F2154" s="50" t="s">
        <v>1044</v>
      </c>
      <c r="G2154" s="50" t="s">
        <v>586</v>
      </c>
      <c r="H2154" s="50" t="s">
        <v>3066</v>
      </c>
      <c r="I2154" s="50" t="s">
        <v>1089</v>
      </c>
      <c r="J2154" s="50" t="s">
        <v>1093</v>
      </c>
      <c r="L2154" s="50">
        <v>204.98</v>
      </c>
      <c r="M2154" s="308">
        <v>400</v>
      </c>
      <c r="N2154" s="50">
        <v>183.41</v>
      </c>
      <c r="O2154" s="50" t="s">
        <v>3177</v>
      </c>
      <c r="P2154" s="50" t="s">
        <v>3068</v>
      </c>
      <c r="Q2154" s="50" t="s">
        <v>300</v>
      </c>
      <c r="R2154" s="50" t="s">
        <v>1091</v>
      </c>
      <c r="T2154" s="308">
        <v>222.03</v>
      </c>
      <c r="U2154" s="50">
        <v>7</v>
      </c>
      <c r="V2154" s="310">
        <v>45200</v>
      </c>
      <c r="W2154" s="310">
        <v>45930</v>
      </c>
      <c r="X2154" s="50" t="s">
        <v>3405</v>
      </c>
      <c r="AD2154" s="50" t="s">
        <v>304</v>
      </c>
      <c r="AE2154" s="310">
        <v>45124</v>
      </c>
      <c r="AF2154" s="50" t="s">
        <v>3174</v>
      </c>
      <c r="AG2154" s="50">
        <v>0.105922</v>
      </c>
      <c r="AH2154" s="50">
        <v>0.03</v>
      </c>
      <c r="AI2154" s="50">
        <v>0.28000000000000003</v>
      </c>
      <c r="AJ2154" s="50" t="s">
        <v>0</v>
      </c>
      <c r="AK2154" s="50">
        <v>170.22</v>
      </c>
      <c r="AL2154" s="50">
        <v>0.38200000000000001</v>
      </c>
      <c r="AM2154" s="311">
        <v>400</v>
      </c>
      <c r="AN2154" s="323">
        <v>4</v>
      </c>
      <c r="AO2154" s="313" t="s">
        <v>857</v>
      </c>
      <c r="AP2154" s="313" t="s">
        <v>0</v>
      </c>
      <c r="AQ2154" s="313" t="s">
        <v>306</v>
      </c>
      <c r="AR2154" s="314" t="s">
        <v>0</v>
      </c>
      <c r="AT2154" s="323"/>
    </row>
    <row r="2155" spans="1:46" x14ac:dyDescent="0.2">
      <c r="A2155" s="50" t="s">
        <v>2818</v>
      </c>
      <c r="B2155" s="50" t="s">
        <v>294</v>
      </c>
      <c r="C2155" s="50" t="s">
        <v>1058</v>
      </c>
      <c r="D2155" s="50" t="s">
        <v>778</v>
      </c>
      <c r="E2155" s="50" t="s">
        <v>297</v>
      </c>
      <c r="F2155" s="50" t="s">
        <v>1044</v>
      </c>
      <c r="G2155" s="50" t="s">
        <v>635</v>
      </c>
      <c r="H2155" s="50" t="s">
        <v>3191</v>
      </c>
      <c r="I2155" s="50" t="s">
        <v>1053</v>
      </c>
      <c r="K2155" s="50" t="s">
        <v>1059</v>
      </c>
      <c r="L2155" s="50">
        <v>1448</v>
      </c>
      <c r="M2155" s="308">
        <v>6000</v>
      </c>
      <c r="N2155" s="50">
        <v>1300</v>
      </c>
      <c r="O2155" s="50" t="s">
        <v>3202</v>
      </c>
      <c r="P2155" s="50" t="s">
        <v>3068</v>
      </c>
      <c r="Q2155" s="50" t="s">
        <v>300</v>
      </c>
      <c r="R2155" s="50" t="s">
        <v>1544</v>
      </c>
      <c r="T2155" s="308">
        <v>3999.58</v>
      </c>
      <c r="U2155" s="50">
        <v>15</v>
      </c>
      <c r="V2155" s="310">
        <v>45383</v>
      </c>
      <c r="W2155" s="310">
        <v>45930</v>
      </c>
      <c r="X2155" s="50" t="s">
        <v>2813</v>
      </c>
      <c r="AC2155" s="50" t="s">
        <v>1059</v>
      </c>
      <c r="AD2155" s="50" t="s">
        <v>304</v>
      </c>
      <c r="AE2155" s="310">
        <v>44669</v>
      </c>
      <c r="AF2155" s="50" t="s">
        <v>2819</v>
      </c>
      <c r="AG2155" s="50">
        <v>0.22</v>
      </c>
      <c r="AH2155" s="50">
        <v>0.22</v>
      </c>
      <c r="AI2155" s="50">
        <v>0.18</v>
      </c>
      <c r="AJ2155" s="50" t="s">
        <v>0</v>
      </c>
      <c r="AK2155" s="50">
        <v>261.77</v>
      </c>
      <c r="AL2155" s="50">
        <v>0.89800000000000002</v>
      </c>
      <c r="AM2155" s="311">
        <v>6000</v>
      </c>
      <c r="AN2155" s="323">
        <v>17</v>
      </c>
      <c r="AO2155" s="313" t="s">
        <v>857</v>
      </c>
      <c r="AP2155" s="313" t="s">
        <v>0</v>
      </c>
      <c r="AQ2155" s="313" t="s">
        <v>306</v>
      </c>
      <c r="AR2155" s="314" t="s">
        <v>0</v>
      </c>
      <c r="AT2155" s="323"/>
    </row>
    <row r="2156" spans="1:46" x14ac:dyDescent="0.2">
      <c r="A2156" s="50" t="s">
        <v>2820</v>
      </c>
      <c r="B2156" s="50" t="s">
        <v>294</v>
      </c>
      <c r="C2156" s="50" t="s">
        <v>1066</v>
      </c>
      <c r="D2156" s="50" t="s">
        <v>778</v>
      </c>
      <c r="E2156" s="50" t="s">
        <v>297</v>
      </c>
      <c r="F2156" s="50" t="s">
        <v>1044</v>
      </c>
      <c r="G2156" s="50" t="s">
        <v>635</v>
      </c>
      <c r="H2156" s="50" t="s">
        <v>3191</v>
      </c>
      <c r="I2156" s="50" t="s">
        <v>1053</v>
      </c>
      <c r="K2156" s="50" t="s">
        <v>1059</v>
      </c>
      <c r="L2156" s="50">
        <v>1448</v>
      </c>
      <c r="M2156" s="308">
        <v>6000</v>
      </c>
      <c r="N2156" s="50">
        <v>1300</v>
      </c>
      <c r="O2156" s="50" t="s">
        <v>3202</v>
      </c>
      <c r="P2156" s="50" t="s">
        <v>3068</v>
      </c>
      <c r="Q2156" s="50" t="s">
        <v>300</v>
      </c>
      <c r="R2156" s="50" t="s">
        <v>1544</v>
      </c>
      <c r="T2156" s="308">
        <v>3999.58</v>
      </c>
      <c r="U2156" s="50">
        <v>15</v>
      </c>
      <c r="V2156" s="310">
        <v>45383</v>
      </c>
      <c r="W2156" s="310">
        <v>45930</v>
      </c>
      <c r="X2156" s="50" t="s">
        <v>2813</v>
      </c>
      <c r="AC2156" s="50" t="s">
        <v>1059</v>
      </c>
      <c r="AD2156" s="50" t="s">
        <v>304</v>
      </c>
      <c r="AE2156" s="310">
        <v>44669</v>
      </c>
      <c r="AF2156" s="50" t="s">
        <v>2819</v>
      </c>
      <c r="AG2156" s="50">
        <v>0.22</v>
      </c>
      <c r="AH2156" s="50">
        <v>0.22</v>
      </c>
      <c r="AI2156" s="50">
        <v>0.18</v>
      </c>
      <c r="AJ2156" s="50" t="s">
        <v>0</v>
      </c>
      <c r="AK2156" s="50">
        <v>261.77</v>
      </c>
      <c r="AL2156" s="50">
        <v>0.89800000000000002</v>
      </c>
      <c r="AM2156" s="311">
        <v>6000</v>
      </c>
      <c r="AN2156" s="323">
        <v>17</v>
      </c>
      <c r="AO2156" s="313" t="s">
        <v>857</v>
      </c>
      <c r="AP2156" s="313" t="s">
        <v>0</v>
      </c>
      <c r="AQ2156" s="313" t="s">
        <v>306</v>
      </c>
      <c r="AR2156" s="314" t="s">
        <v>0</v>
      </c>
      <c r="AT2156" s="323"/>
    </row>
    <row r="2157" spans="1:46" x14ac:dyDescent="0.2">
      <c r="A2157" s="50" t="s">
        <v>2821</v>
      </c>
      <c r="B2157" s="50" t="s">
        <v>294</v>
      </c>
      <c r="C2157" s="50" t="s">
        <v>1062</v>
      </c>
      <c r="D2157" s="50" t="s">
        <v>778</v>
      </c>
      <c r="E2157" s="50" t="s">
        <v>297</v>
      </c>
      <c r="F2157" s="50" t="s">
        <v>1044</v>
      </c>
      <c r="G2157" s="50" t="s">
        <v>635</v>
      </c>
      <c r="H2157" s="50" t="s">
        <v>3191</v>
      </c>
      <c r="I2157" s="50" t="s">
        <v>1053</v>
      </c>
      <c r="K2157" s="50" t="s">
        <v>1059</v>
      </c>
      <c r="L2157" s="50">
        <v>1448</v>
      </c>
      <c r="M2157" s="308">
        <v>6000</v>
      </c>
      <c r="N2157" s="50">
        <v>1300</v>
      </c>
      <c r="O2157" s="50" t="s">
        <v>3202</v>
      </c>
      <c r="P2157" s="50" t="s">
        <v>3068</v>
      </c>
      <c r="Q2157" s="50" t="s">
        <v>300</v>
      </c>
      <c r="R2157" s="50" t="s">
        <v>1544</v>
      </c>
      <c r="T2157" s="308">
        <v>3999.58</v>
      </c>
      <c r="U2157" s="50">
        <v>15</v>
      </c>
      <c r="V2157" s="310">
        <v>45383</v>
      </c>
      <c r="W2157" s="310">
        <v>45930</v>
      </c>
      <c r="X2157" s="50" t="s">
        <v>2813</v>
      </c>
      <c r="AC2157" s="50" t="s">
        <v>1059</v>
      </c>
      <c r="AD2157" s="50" t="s">
        <v>304</v>
      </c>
      <c r="AE2157" s="310">
        <v>44669</v>
      </c>
      <c r="AF2157" s="50" t="s">
        <v>2819</v>
      </c>
      <c r="AG2157" s="50">
        <v>0.22</v>
      </c>
      <c r="AH2157" s="50">
        <v>0.22</v>
      </c>
      <c r="AI2157" s="50">
        <v>0.18</v>
      </c>
      <c r="AJ2157" s="50" t="s">
        <v>0</v>
      </c>
      <c r="AK2157" s="50">
        <v>261.77</v>
      </c>
      <c r="AL2157" s="50">
        <v>0.89800000000000002</v>
      </c>
      <c r="AM2157" s="311">
        <v>6000</v>
      </c>
      <c r="AN2157" s="323">
        <v>17</v>
      </c>
      <c r="AO2157" s="313" t="s">
        <v>857</v>
      </c>
      <c r="AP2157" s="313" t="s">
        <v>0</v>
      </c>
      <c r="AQ2157" s="313" t="s">
        <v>306</v>
      </c>
      <c r="AR2157" s="314" t="s">
        <v>0</v>
      </c>
      <c r="AT2157" s="323"/>
    </row>
    <row r="2158" spans="1:46" x14ac:dyDescent="0.2">
      <c r="A2158" s="50" t="s">
        <v>2822</v>
      </c>
      <c r="B2158" s="50" t="s">
        <v>308</v>
      </c>
      <c r="C2158" s="50" t="s">
        <v>1058</v>
      </c>
      <c r="D2158" s="50" t="s">
        <v>778</v>
      </c>
      <c r="E2158" s="50" t="s">
        <v>297</v>
      </c>
      <c r="F2158" s="50" t="s">
        <v>1044</v>
      </c>
      <c r="G2158" s="50" t="s">
        <v>635</v>
      </c>
      <c r="H2158" s="50" t="s">
        <v>3191</v>
      </c>
      <c r="I2158" s="50" t="s">
        <v>1053</v>
      </c>
      <c r="K2158" s="50" t="s">
        <v>1059</v>
      </c>
      <c r="L2158" s="50">
        <v>1448</v>
      </c>
      <c r="M2158" s="308">
        <v>6000</v>
      </c>
      <c r="N2158" s="50">
        <v>1300</v>
      </c>
      <c r="O2158" s="50" t="s">
        <v>3202</v>
      </c>
      <c r="P2158" s="50" t="s">
        <v>3068</v>
      </c>
      <c r="Q2158" s="50" t="s">
        <v>300</v>
      </c>
      <c r="R2158" s="50" t="s">
        <v>1544</v>
      </c>
      <c r="T2158" s="308">
        <v>3999.58</v>
      </c>
      <c r="U2158" s="50">
        <v>15</v>
      </c>
      <c r="V2158" s="310">
        <v>45383</v>
      </c>
      <c r="W2158" s="310">
        <v>45930</v>
      </c>
      <c r="X2158" s="50" t="s">
        <v>2813</v>
      </c>
      <c r="AC2158" s="50" t="s">
        <v>1059</v>
      </c>
      <c r="AD2158" s="50" t="s">
        <v>304</v>
      </c>
      <c r="AE2158" s="310">
        <v>44669</v>
      </c>
      <c r="AF2158" s="50" t="s">
        <v>2819</v>
      </c>
      <c r="AG2158" s="50">
        <v>0.21</v>
      </c>
      <c r="AH2158" s="50">
        <v>0.21</v>
      </c>
      <c r="AI2158" s="50">
        <v>0.18</v>
      </c>
      <c r="AJ2158" s="50" t="s">
        <v>0</v>
      </c>
      <c r="AK2158" s="50">
        <v>262.33</v>
      </c>
      <c r="AL2158" s="50">
        <v>0.89733333333333343</v>
      </c>
      <c r="AM2158" s="311">
        <v>6000</v>
      </c>
      <c r="AN2158" s="323">
        <v>17</v>
      </c>
      <c r="AO2158" s="313" t="s">
        <v>857</v>
      </c>
      <c r="AP2158" s="313" t="s">
        <v>0</v>
      </c>
      <c r="AQ2158" s="313" t="s">
        <v>306</v>
      </c>
      <c r="AR2158" s="314" t="s">
        <v>0</v>
      </c>
      <c r="AT2158" s="323"/>
    </row>
    <row r="2159" spans="1:46" x14ac:dyDescent="0.2">
      <c r="A2159" s="50" t="s">
        <v>2823</v>
      </c>
      <c r="B2159" s="50" t="s">
        <v>308</v>
      </c>
      <c r="C2159" s="50" t="s">
        <v>1066</v>
      </c>
      <c r="D2159" s="50" t="s">
        <v>778</v>
      </c>
      <c r="E2159" s="50" t="s">
        <v>297</v>
      </c>
      <c r="F2159" s="50" t="s">
        <v>1044</v>
      </c>
      <c r="G2159" s="50" t="s">
        <v>635</v>
      </c>
      <c r="H2159" s="50" t="s">
        <v>3191</v>
      </c>
      <c r="I2159" s="50" t="s">
        <v>1053</v>
      </c>
      <c r="K2159" s="50" t="s">
        <v>1059</v>
      </c>
      <c r="L2159" s="50">
        <v>1448</v>
      </c>
      <c r="M2159" s="308">
        <v>6000</v>
      </c>
      <c r="N2159" s="50">
        <v>1300</v>
      </c>
      <c r="O2159" s="50" t="s">
        <v>3202</v>
      </c>
      <c r="P2159" s="50" t="s">
        <v>3068</v>
      </c>
      <c r="Q2159" s="50" t="s">
        <v>300</v>
      </c>
      <c r="R2159" s="50" t="s">
        <v>1544</v>
      </c>
      <c r="T2159" s="308">
        <v>3999.58</v>
      </c>
      <c r="U2159" s="50">
        <v>15</v>
      </c>
      <c r="V2159" s="310">
        <v>45383</v>
      </c>
      <c r="W2159" s="310">
        <v>45930</v>
      </c>
      <c r="X2159" s="50" t="s">
        <v>2813</v>
      </c>
      <c r="AC2159" s="50" t="s">
        <v>1059</v>
      </c>
      <c r="AD2159" s="50" t="s">
        <v>304</v>
      </c>
      <c r="AE2159" s="310">
        <v>44669</v>
      </c>
      <c r="AF2159" s="50" t="s">
        <v>2819</v>
      </c>
      <c r="AG2159" s="50">
        <v>0.21</v>
      </c>
      <c r="AH2159" s="50">
        <v>0.21</v>
      </c>
      <c r="AI2159" s="50">
        <v>0.18</v>
      </c>
      <c r="AJ2159" s="50" t="s">
        <v>0</v>
      </c>
      <c r="AK2159" s="50">
        <v>262.33</v>
      </c>
      <c r="AL2159" s="50">
        <v>0.89733333333333343</v>
      </c>
      <c r="AM2159" s="311">
        <v>6000</v>
      </c>
      <c r="AN2159" s="323">
        <v>17</v>
      </c>
      <c r="AO2159" s="313" t="s">
        <v>857</v>
      </c>
      <c r="AP2159" s="313" t="s">
        <v>0</v>
      </c>
      <c r="AQ2159" s="313" t="s">
        <v>306</v>
      </c>
      <c r="AR2159" s="314" t="s">
        <v>0</v>
      </c>
      <c r="AT2159" s="323"/>
    </row>
    <row r="2160" spans="1:46" x14ac:dyDescent="0.2">
      <c r="A2160" s="50" t="s">
        <v>2824</v>
      </c>
      <c r="B2160" s="50" t="s">
        <v>308</v>
      </c>
      <c r="C2160" s="50" t="s">
        <v>1062</v>
      </c>
      <c r="D2160" s="50" t="s">
        <v>778</v>
      </c>
      <c r="E2160" s="50" t="s">
        <v>297</v>
      </c>
      <c r="F2160" s="50" t="s">
        <v>1044</v>
      </c>
      <c r="G2160" s="50" t="s">
        <v>635</v>
      </c>
      <c r="H2160" s="50" t="s">
        <v>3191</v>
      </c>
      <c r="I2160" s="50" t="s">
        <v>1053</v>
      </c>
      <c r="K2160" s="50" t="s">
        <v>1059</v>
      </c>
      <c r="L2160" s="50">
        <v>1448</v>
      </c>
      <c r="M2160" s="308">
        <v>6000</v>
      </c>
      <c r="N2160" s="50">
        <v>1300</v>
      </c>
      <c r="O2160" s="50" t="s">
        <v>3202</v>
      </c>
      <c r="P2160" s="50" t="s">
        <v>3068</v>
      </c>
      <c r="Q2160" s="50" t="s">
        <v>300</v>
      </c>
      <c r="R2160" s="50" t="s">
        <v>1544</v>
      </c>
      <c r="T2160" s="308">
        <v>3999.58</v>
      </c>
      <c r="U2160" s="50">
        <v>15</v>
      </c>
      <c r="V2160" s="310">
        <v>45383</v>
      </c>
      <c r="W2160" s="310">
        <v>45930</v>
      </c>
      <c r="X2160" s="50" t="s">
        <v>2813</v>
      </c>
      <c r="AC2160" s="50" t="s">
        <v>1059</v>
      </c>
      <c r="AD2160" s="50" t="s">
        <v>304</v>
      </c>
      <c r="AE2160" s="310">
        <v>44669</v>
      </c>
      <c r="AF2160" s="50" t="s">
        <v>2819</v>
      </c>
      <c r="AG2160" s="50">
        <v>0.21</v>
      </c>
      <c r="AH2160" s="50">
        <v>0.21</v>
      </c>
      <c r="AI2160" s="50">
        <v>0.18</v>
      </c>
      <c r="AJ2160" s="50" t="s">
        <v>0</v>
      </c>
      <c r="AK2160" s="50">
        <v>262.33</v>
      </c>
      <c r="AL2160" s="50">
        <v>0.89733333333333343</v>
      </c>
      <c r="AM2160" s="311">
        <v>6000</v>
      </c>
      <c r="AN2160" s="323">
        <v>17</v>
      </c>
      <c r="AO2160" s="313" t="s">
        <v>857</v>
      </c>
      <c r="AP2160" s="313" t="s">
        <v>0</v>
      </c>
      <c r="AQ2160" s="313" t="s">
        <v>306</v>
      </c>
      <c r="AR2160" s="314" t="s">
        <v>0</v>
      </c>
      <c r="AT2160" s="323"/>
    </row>
    <row r="2161" spans="1:46" x14ac:dyDescent="0.2">
      <c r="A2161" s="50" t="s">
        <v>2825</v>
      </c>
      <c r="B2161" s="50" t="s">
        <v>310</v>
      </c>
      <c r="C2161" s="50" t="s">
        <v>1058</v>
      </c>
      <c r="D2161" s="50" t="s">
        <v>778</v>
      </c>
      <c r="E2161" s="50" t="s">
        <v>297</v>
      </c>
      <c r="F2161" s="50" t="s">
        <v>1044</v>
      </c>
      <c r="G2161" s="50" t="s">
        <v>635</v>
      </c>
      <c r="H2161" s="50" t="s">
        <v>3191</v>
      </c>
      <c r="I2161" s="50" t="s">
        <v>1053</v>
      </c>
      <c r="K2161" s="50" t="s">
        <v>1059</v>
      </c>
      <c r="L2161" s="50">
        <v>1448</v>
      </c>
      <c r="M2161" s="308">
        <v>6000</v>
      </c>
      <c r="N2161" s="50">
        <v>1300</v>
      </c>
      <c r="O2161" s="50" t="s">
        <v>3202</v>
      </c>
      <c r="P2161" s="50" t="s">
        <v>3068</v>
      </c>
      <c r="Q2161" s="50" t="s">
        <v>300</v>
      </c>
      <c r="R2161" s="50" t="s">
        <v>1544</v>
      </c>
      <c r="T2161" s="308">
        <v>3999.58</v>
      </c>
      <c r="U2161" s="50">
        <v>15</v>
      </c>
      <c r="V2161" s="310">
        <v>45383</v>
      </c>
      <c r="W2161" s="310">
        <v>45930</v>
      </c>
      <c r="X2161" s="50" t="s">
        <v>2813</v>
      </c>
      <c r="AC2161" s="50" t="s">
        <v>1059</v>
      </c>
      <c r="AD2161" s="50" t="s">
        <v>304</v>
      </c>
      <c r="AE2161" s="310">
        <v>44669</v>
      </c>
      <c r="AF2161" s="50" t="s">
        <v>2819</v>
      </c>
      <c r="AG2161" s="50">
        <v>0.19</v>
      </c>
      <c r="AH2161" s="50">
        <v>0.19</v>
      </c>
      <c r="AI2161" s="50">
        <v>0.17</v>
      </c>
      <c r="AJ2161" s="50" t="s">
        <v>0</v>
      </c>
      <c r="AK2161" s="50">
        <v>264.04000000000002</v>
      </c>
      <c r="AL2161" s="50">
        <v>0.89733333333333343</v>
      </c>
      <c r="AM2161" s="311">
        <v>6000</v>
      </c>
      <c r="AN2161" s="323">
        <v>17</v>
      </c>
      <c r="AO2161" s="313" t="s">
        <v>857</v>
      </c>
      <c r="AP2161" s="313" t="s">
        <v>0</v>
      </c>
      <c r="AQ2161" s="313" t="s">
        <v>306</v>
      </c>
      <c r="AR2161" s="314" t="s">
        <v>0</v>
      </c>
      <c r="AT2161" s="323"/>
    </row>
    <row r="2162" spans="1:46" x14ac:dyDescent="0.2">
      <c r="A2162" s="50" t="s">
        <v>2826</v>
      </c>
      <c r="B2162" s="50" t="s">
        <v>310</v>
      </c>
      <c r="C2162" s="50" t="s">
        <v>1066</v>
      </c>
      <c r="D2162" s="50" t="s">
        <v>778</v>
      </c>
      <c r="E2162" s="50" t="s">
        <v>297</v>
      </c>
      <c r="F2162" s="50" t="s">
        <v>1044</v>
      </c>
      <c r="G2162" s="50" t="s">
        <v>635</v>
      </c>
      <c r="H2162" s="50" t="s">
        <v>3191</v>
      </c>
      <c r="I2162" s="50" t="s">
        <v>1053</v>
      </c>
      <c r="K2162" s="50" t="s">
        <v>1059</v>
      </c>
      <c r="L2162" s="50">
        <v>1448</v>
      </c>
      <c r="M2162" s="308">
        <v>6000</v>
      </c>
      <c r="N2162" s="50">
        <v>1300</v>
      </c>
      <c r="O2162" s="50" t="s">
        <v>3202</v>
      </c>
      <c r="P2162" s="50" t="s">
        <v>3068</v>
      </c>
      <c r="Q2162" s="50" t="s">
        <v>300</v>
      </c>
      <c r="R2162" s="50" t="s">
        <v>1544</v>
      </c>
      <c r="T2162" s="308">
        <v>3999.58</v>
      </c>
      <c r="U2162" s="50">
        <v>15</v>
      </c>
      <c r="V2162" s="310">
        <v>45383</v>
      </c>
      <c r="W2162" s="310">
        <v>45930</v>
      </c>
      <c r="X2162" s="50" t="s">
        <v>2813</v>
      </c>
      <c r="AC2162" s="50" t="s">
        <v>1059</v>
      </c>
      <c r="AD2162" s="50" t="s">
        <v>304</v>
      </c>
      <c r="AE2162" s="310">
        <v>44669</v>
      </c>
      <c r="AF2162" s="50" t="s">
        <v>2819</v>
      </c>
      <c r="AG2162" s="50">
        <v>0.19</v>
      </c>
      <c r="AH2162" s="50">
        <v>0.19</v>
      </c>
      <c r="AI2162" s="50">
        <v>0.17</v>
      </c>
      <c r="AJ2162" s="50" t="s">
        <v>0</v>
      </c>
      <c r="AK2162" s="50">
        <v>264.04000000000002</v>
      </c>
      <c r="AL2162" s="50">
        <v>0.89733333333333343</v>
      </c>
      <c r="AM2162" s="311">
        <v>6000</v>
      </c>
      <c r="AN2162" s="323">
        <v>17</v>
      </c>
      <c r="AO2162" s="313" t="s">
        <v>857</v>
      </c>
      <c r="AP2162" s="313" t="s">
        <v>0</v>
      </c>
      <c r="AQ2162" s="313" t="s">
        <v>306</v>
      </c>
      <c r="AR2162" s="314" t="s">
        <v>0</v>
      </c>
      <c r="AT2162" s="323"/>
    </row>
    <row r="2163" spans="1:46" x14ac:dyDescent="0.2">
      <c r="A2163" s="50" t="s">
        <v>2827</v>
      </c>
      <c r="B2163" s="50" t="s">
        <v>310</v>
      </c>
      <c r="C2163" s="50" t="s">
        <v>1062</v>
      </c>
      <c r="D2163" s="50" t="s">
        <v>778</v>
      </c>
      <c r="E2163" s="50" t="s">
        <v>297</v>
      </c>
      <c r="F2163" s="50" t="s">
        <v>1044</v>
      </c>
      <c r="G2163" s="50" t="s">
        <v>635</v>
      </c>
      <c r="H2163" s="50" t="s">
        <v>3191</v>
      </c>
      <c r="I2163" s="50" t="s">
        <v>1053</v>
      </c>
      <c r="K2163" s="50" t="s">
        <v>1059</v>
      </c>
      <c r="L2163" s="50">
        <v>1448</v>
      </c>
      <c r="M2163" s="308">
        <v>6000</v>
      </c>
      <c r="N2163" s="50">
        <v>1300</v>
      </c>
      <c r="O2163" s="50" t="s">
        <v>3202</v>
      </c>
      <c r="P2163" s="50" t="s">
        <v>3068</v>
      </c>
      <c r="Q2163" s="50" t="s">
        <v>300</v>
      </c>
      <c r="R2163" s="50" t="s">
        <v>1544</v>
      </c>
      <c r="T2163" s="308">
        <v>3999.58</v>
      </c>
      <c r="U2163" s="50">
        <v>15</v>
      </c>
      <c r="V2163" s="310">
        <v>45383</v>
      </c>
      <c r="W2163" s="310">
        <v>45930</v>
      </c>
      <c r="X2163" s="50" t="s">
        <v>2813</v>
      </c>
      <c r="AC2163" s="50" t="s">
        <v>1059</v>
      </c>
      <c r="AD2163" s="50" t="s">
        <v>304</v>
      </c>
      <c r="AE2163" s="310">
        <v>44669</v>
      </c>
      <c r="AF2163" s="50" t="s">
        <v>2819</v>
      </c>
      <c r="AG2163" s="50">
        <v>0.19</v>
      </c>
      <c r="AH2163" s="50">
        <v>0.19</v>
      </c>
      <c r="AI2163" s="50">
        <v>0.17</v>
      </c>
      <c r="AJ2163" s="50" t="s">
        <v>0</v>
      </c>
      <c r="AK2163" s="50">
        <v>264.04000000000002</v>
      </c>
      <c r="AL2163" s="50">
        <v>0.89733333333333343</v>
      </c>
      <c r="AM2163" s="311">
        <v>6000</v>
      </c>
      <c r="AN2163" s="323">
        <v>17</v>
      </c>
      <c r="AO2163" s="313" t="s">
        <v>857</v>
      </c>
      <c r="AP2163" s="313" t="s">
        <v>0</v>
      </c>
      <c r="AQ2163" s="313" t="s">
        <v>306</v>
      </c>
      <c r="AR2163" s="314" t="s">
        <v>0</v>
      </c>
      <c r="AT2163" s="323"/>
    </row>
    <row r="2164" spans="1:46" x14ac:dyDescent="0.2">
      <c r="A2164" s="50" t="s">
        <v>1146</v>
      </c>
      <c r="B2164" s="50" t="s">
        <v>312</v>
      </c>
      <c r="C2164" s="50" t="s">
        <v>295</v>
      </c>
      <c r="D2164" s="50" t="s">
        <v>778</v>
      </c>
      <c r="E2164" s="50" t="s">
        <v>439</v>
      </c>
      <c r="F2164" s="50" t="s">
        <v>440</v>
      </c>
      <c r="G2164" s="50" t="s">
        <v>1143</v>
      </c>
      <c r="H2164" s="50" t="s">
        <v>1144</v>
      </c>
      <c r="K2164" s="50" t="s">
        <v>1119</v>
      </c>
      <c r="L2164" s="50">
        <v>53.54</v>
      </c>
      <c r="M2164" s="308">
        <v>20</v>
      </c>
      <c r="N2164" s="50">
        <v>48.4</v>
      </c>
      <c r="O2164" s="50" t="s">
        <v>1147</v>
      </c>
      <c r="Q2164" s="50" t="s">
        <v>319</v>
      </c>
      <c r="R2164" s="50" t="s">
        <v>1118</v>
      </c>
      <c r="T2164" s="308">
        <v>50.6</v>
      </c>
      <c r="U2164" s="50">
        <v>10</v>
      </c>
      <c r="V2164" s="310">
        <v>45200</v>
      </c>
      <c r="W2164" s="310">
        <v>45930</v>
      </c>
      <c r="X2164" s="50" t="s">
        <v>3322</v>
      </c>
      <c r="Y2164" s="50" t="s">
        <v>692</v>
      </c>
      <c r="AD2164" s="50" t="s">
        <v>304</v>
      </c>
      <c r="AE2164" s="310">
        <v>44669</v>
      </c>
      <c r="AF2164" s="50" t="s">
        <v>2659</v>
      </c>
      <c r="AG2164" s="50">
        <v>0</v>
      </c>
      <c r="AH2164" s="50">
        <v>0.01</v>
      </c>
      <c r="AI2164" s="50">
        <v>0.35</v>
      </c>
      <c r="AJ2164" s="50" t="s">
        <v>0</v>
      </c>
      <c r="AK2164" s="50">
        <v>113.21</v>
      </c>
      <c r="AL2164" s="50">
        <v>0.05</v>
      </c>
      <c r="AN2164" s="323">
        <v>2</v>
      </c>
      <c r="AO2164" s="313" t="s">
        <v>305</v>
      </c>
      <c r="AP2164" s="313" t="s">
        <v>0</v>
      </c>
      <c r="AQ2164" s="313" t="s">
        <v>306</v>
      </c>
      <c r="AR2164" s="314" t="s">
        <v>0</v>
      </c>
      <c r="AT2164" s="323"/>
    </row>
    <row r="2165" spans="1:46" x14ac:dyDescent="0.2">
      <c r="A2165" s="50" t="s">
        <v>2666</v>
      </c>
      <c r="B2165" s="50" t="s">
        <v>312</v>
      </c>
      <c r="C2165" s="50" t="s">
        <v>295</v>
      </c>
      <c r="D2165" s="50" t="s">
        <v>778</v>
      </c>
      <c r="E2165" s="50" t="s">
        <v>297</v>
      </c>
      <c r="F2165" s="50" t="s">
        <v>452</v>
      </c>
      <c r="G2165" s="50" t="s">
        <v>2584</v>
      </c>
      <c r="H2165" s="50" t="s">
        <v>1091</v>
      </c>
      <c r="I2165" s="50" t="s">
        <v>782</v>
      </c>
      <c r="K2165" s="50" t="s">
        <v>1119</v>
      </c>
      <c r="L2165" s="50">
        <v>14.291714427375258</v>
      </c>
      <c r="M2165" s="308">
        <v>10</v>
      </c>
      <c r="N2165" s="50">
        <v>12.787737545671593</v>
      </c>
      <c r="O2165" s="50" t="s">
        <v>3258</v>
      </c>
      <c r="Q2165" s="50" t="s">
        <v>319</v>
      </c>
      <c r="T2165" s="308">
        <v>18.908387912172401</v>
      </c>
      <c r="U2165" s="50">
        <v>5</v>
      </c>
      <c r="V2165" s="310">
        <v>45200</v>
      </c>
      <c r="W2165" s="310">
        <v>45930</v>
      </c>
      <c r="X2165" s="50" t="s">
        <v>2811</v>
      </c>
      <c r="AD2165" s="50" t="s">
        <v>360</v>
      </c>
      <c r="AG2165" s="50">
        <v>2.2782815377551508E-3</v>
      </c>
      <c r="AH2165" s="50">
        <v>2.3792379287834887E-3</v>
      </c>
      <c r="AI2165" s="50">
        <v>1.9218667218562944</v>
      </c>
      <c r="AJ2165" s="50" t="s">
        <v>181</v>
      </c>
      <c r="AK2165" s="50">
        <v>292.556047217745</v>
      </c>
      <c r="AL2165" s="50">
        <v>0</v>
      </c>
      <c r="AN2165" s="323">
        <v>20</v>
      </c>
      <c r="AO2165" s="313" t="s">
        <v>305</v>
      </c>
      <c r="AP2165" s="313" t="s">
        <v>0</v>
      </c>
      <c r="AQ2165" s="313" t="s">
        <v>386</v>
      </c>
      <c r="AR2165" s="314" t="s">
        <v>0</v>
      </c>
      <c r="AT2165" s="323"/>
    </row>
    <row r="2166" spans="1:46" x14ac:dyDescent="0.2">
      <c r="A2166" s="306" t="s">
        <v>2703</v>
      </c>
      <c r="B2166" s="50" t="s">
        <v>294</v>
      </c>
      <c r="C2166" s="50" t="s">
        <v>295</v>
      </c>
      <c r="D2166" s="50" t="s">
        <v>778</v>
      </c>
      <c r="E2166" s="50" t="s">
        <v>297</v>
      </c>
      <c r="F2166" s="50" t="s">
        <v>1044</v>
      </c>
      <c r="G2166" s="50" t="s">
        <v>2624</v>
      </c>
      <c r="H2166" s="50" t="s">
        <v>1399</v>
      </c>
      <c r="I2166" s="50" t="s">
        <v>1401</v>
      </c>
      <c r="J2166" s="50" t="s">
        <v>1084</v>
      </c>
      <c r="L2166" s="307">
        <v>1205.5999999999999</v>
      </c>
      <c r="M2166" s="308">
        <v>200</v>
      </c>
      <c r="N2166" s="307">
        <v>1119.5999999999999</v>
      </c>
      <c r="O2166" s="50" t="s">
        <v>2836</v>
      </c>
      <c r="Q2166" s="50" t="s">
        <v>339</v>
      </c>
      <c r="R2166" s="50" t="s">
        <v>905</v>
      </c>
      <c r="T2166" s="308">
        <v>5432</v>
      </c>
      <c r="U2166" s="309">
        <v>15</v>
      </c>
      <c r="V2166" s="310">
        <v>45200</v>
      </c>
      <c r="W2166" s="310">
        <v>45565</v>
      </c>
      <c r="X2166" s="50" t="s">
        <v>3408</v>
      </c>
      <c r="AD2166" s="50" t="s">
        <v>360</v>
      </c>
      <c r="AF2166" s="306"/>
      <c r="AG2166" s="307">
        <v>0.44</v>
      </c>
      <c r="AH2166" s="307">
        <v>0.43</v>
      </c>
      <c r="AI2166" s="307">
        <v>0.3</v>
      </c>
      <c r="AJ2166" s="50" t="s">
        <v>0</v>
      </c>
      <c r="AK2166" s="307">
        <v>365.1</v>
      </c>
      <c r="AL2166" s="307">
        <v>0.62</v>
      </c>
      <c r="AN2166" s="312">
        <v>11</v>
      </c>
      <c r="AO2166" s="313" t="s">
        <v>305</v>
      </c>
      <c r="AP2166" s="313" t="s">
        <v>181</v>
      </c>
      <c r="AQ2166" s="313" t="s">
        <v>306</v>
      </c>
      <c r="AR2166" s="314" t="s">
        <v>0</v>
      </c>
      <c r="AS2166" s="314"/>
      <c r="AT2166" s="50" t="s">
        <v>2000</v>
      </c>
    </row>
    <row r="2167" spans="1:46" x14ac:dyDescent="0.2">
      <c r="A2167" s="306" t="s">
        <v>2704</v>
      </c>
      <c r="B2167" s="50" t="s">
        <v>308</v>
      </c>
      <c r="C2167" s="50" t="s">
        <v>295</v>
      </c>
      <c r="D2167" s="50" t="s">
        <v>778</v>
      </c>
      <c r="E2167" s="50" t="s">
        <v>297</v>
      </c>
      <c r="F2167" s="50" t="s">
        <v>1044</v>
      </c>
      <c r="G2167" s="50" t="s">
        <v>2624</v>
      </c>
      <c r="H2167" s="50" t="s">
        <v>1399</v>
      </c>
      <c r="I2167" s="50" t="s">
        <v>1401</v>
      </c>
      <c r="J2167" s="50" t="s">
        <v>1084</v>
      </c>
      <c r="L2167" s="307">
        <v>1502</v>
      </c>
      <c r="M2167" s="308">
        <v>200</v>
      </c>
      <c r="N2167" s="307">
        <v>1394.9</v>
      </c>
      <c r="O2167" s="50" t="s">
        <v>2836</v>
      </c>
      <c r="Q2167" s="50" t="s">
        <v>339</v>
      </c>
      <c r="R2167" s="50" t="s">
        <v>905</v>
      </c>
      <c r="T2167" s="308">
        <v>5432</v>
      </c>
      <c r="U2167" s="309">
        <v>15</v>
      </c>
      <c r="V2167" s="310">
        <v>45200</v>
      </c>
      <c r="W2167" s="310">
        <v>45565</v>
      </c>
      <c r="X2167" s="50" t="s">
        <v>3408</v>
      </c>
      <c r="AD2167" s="50" t="s">
        <v>360</v>
      </c>
      <c r="AF2167" s="306"/>
      <c r="AG2167" s="307">
        <v>0.56999999999999995</v>
      </c>
      <c r="AH2167" s="307">
        <v>0.56999999999999995</v>
      </c>
      <c r="AI2167" s="307">
        <v>0.4</v>
      </c>
      <c r="AJ2167" s="306" t="s">
        <v>0</v>
      </c>
      <c r="AK2167" s="307">
        <v>265.10000000000002</v>
      </c>
      <c r="AL2167" s="307">
        <v>0.81</v>
      </c>
      <c r="AN2167" s="312">
        <v>11</v>
      </c>
      <c r="AO2167" s="313" t="s">
        <v>305</v>
      </c>
      <c r="AP2167" s="313" t="s">
        <v>181</v>
      </c>
      <c r="AQ2167" s="313" t="s">
        <v>306</v>
      </c>
      <c r="AR2167" s="314" t="s">
        <v>0</v>
      </c>
      <c r="AS2167" s="314"/>
      <c r="AT2167" s="50" t="s">
        <v>2000</v>
      </c>
    </row>
    <row r="2168" spans="1:46" x14ac:dyDescent="0.2">
      <c r="A2168" s="306" t="s">
        <v>2705</v>
      </c>
      <c r="B2168" s="50" t="s">
        <v>310</v>
      </c>
      <c r="C2168" s="50" t="s">
        <v>295</v>
      </c>
      <c r="D2168" s="50" t="s">
        <v>778</v>
      </c>
      <c r="E2168" s="50" t="s">
        <v>297</v>
      </c>
      <c r="F2168" s="50" t="s">
        <v>1044</v>
      </c>
      <c r="G2168" s="50" t="s">
        <v>2624</v>
      </c>
      <c r="H2168" s="50" t="s">
        <v>1399</v>
      </c>
      <c r="I2168" s="50" t="s">
        <v>1401</v>
      </c>
      <c r="J2168" s="50" t="s">
        <v>1084</v>
      </c>
      <c r="L2168" s="307">
        <v>1630.6</v>
      </c>
      <c r="M2168" s="308">
        <v>200</v>
      </c>
      <c r="N2168" s="307">
        <v>1514.3</v>
      </c>
      <c r="O2168" s="50" t="s">
        <v>2836</v>
      </c>
      <c r="Q2168" s="50" t="s">
        <v>339</v>
      </c>
      <c r="R2168" s="50" t="s">
        <v>905</v>
      </c>
      <c r="T2168" s="308">
        <v>5432</v>
      </c>
      <c r="U2168" s="309">
        <v>15</v>
      </c>
      <c r="V2168" s="310">
        <v>45200</v>
      </c>
      <c r="W2168" s="310">
        <v>45565</v>
      </c>
      <c r="X2168" s="50" t="s">
        <v>3408</v>
      </c>
      <c r="AD2168" s="50" t="s">
        <v>360</v>
      </c>
      <c r="AF2168" s="306"/>
      <c r="AG2168" s="307">
        <v>0.68</v>
      </c>
      <c r="AH2168" s="307">
        <v>0.68</v>
      </c>
      <c r="AI2168" s="307">
        <v>0.5</v>
      </c>
      <c r="AJ2168" s="306" t="s">
        <v>0</v>
      </c>
      <c r="AK2168" s="307">
        <v>210.8</v>
      </c>
      <c r="AL2168" s="307">
        <v>0.96</v>
      </c>
      <c r="AN2168" s="312">
        <v>11</v>
      </c>
      <c r="AO2168" s="313" t="s">
        <v>305</v>
      </c>
      <c r="AP2168" s="313" t="s">
        <v>181</v>
      </c>
      <c r="AQ2168" s="313" t="s">
        <v>306</v>
      </c>
      <c r="AR2168" s="314" t="s">
        <v>0</v>
      </c>
      <c r="AS2168" s="314"/>
      <c r="AT2168" s="50" t="s">
        <v>2000</v>
      </c>
    </row>
    <row r="2169" spans="1:46" x14ac:dyDescent="0.2">
      <c r="A2169" s="306" t="s">
        <v>1515</v>
      </c>
      <c r="B2169" s="50" t="s">
        <v>310</v>
      </c>
      <c r="C2169" s="50" t="s">
        <v>295</v>
      </c>
      <c r="D2169" s="50" t="s">
        <v>778</v>
      </c>
      <c r="E2169" s="50" t="s">
        <v>297</v>
      </c>
      <c r="F2169" s="50" t="s">
        <v>1044</v>
      </c>
      <c r="G2169" s="50" t="s">
        <v>635</v>
      </c>
      <c r="H2169" s="50" t="s">
        <v>1149</v>
      </c>
      <c r="I2169" s="50" t="s">
        <v>1053</v>
      </c>
      <c r="K2169" s="50" t="s">
        <v>1054</v>
      </c>
      <c r="L2169" s="307">
        <v>3175.1288164917023</v>
      </c>
      <c r="M2169" s="308">
        <v>800</v>
      </c>
      <c r="N2169" s="307">
        <v>2851</v>
      </c>
      <c r="O2169" s="50" t="s">
        <v>2684</v>
      </c>
      <c r="Q2169" s="50" t="s">
        <v>319</v>
      </c>
      <c r="R2169" s="50" t="s">
        <v>785</v>
      </c>
      <c r="T2169" s="308">
        <v>3895.16</v>
      </c>
      <c r="U2169" s="309">
        <v>15</v>
      </c>
      <c r="V2169" s="310">
        <v>45200</v>
      </c>
      <c r="W2169" s="310">
        <v>45930</v>
      </c>
      <c r="X2169" s="50" t="s">
        <v>3322</v>
      </c>
      <c r="AC2169" s="50" t="s">
        <v>1054</v>
      </c>
      <c r="AD2169" s="50" t="s">
        <v>360</v>
      </c>
      <c r="AF2169" s="306"/>
      <c r="AG2169" s="307">
        <v>0.40798050106116546</v>
      </c>
      <c r="AH2169" s="307">
        <v>0.42540020732322492</v>
      </c>
      <c r="AI2169" s="307">
        <v>0.20589082489116337</v>
      </c>
      <c r="AJ2169" s="50" t="s">
        <v>0</v>
      </c>
      <c r="AK2169" s="307">
        <v>104.81302051450169</v>
      </c>
      <c r="AL2169" s="307">
        <v>1.968579866224855</v>
      </c>
      <c r="AN2169" s="312">
        <v>17</v>
      </c>
      <c r="AO2169" s="313" t="s">
        <v>305</v>
      </c>
      <c r="AP2169" s="313" t="s">
        <v>0</v>
      </c>
      <c r="AQ2169" s="313" t="s">
        <v>306</v>
      </c>
      <c r="AR2169" s="314" t="s">
        <v>0</v>
      </c>
      <c r="AS2169" s="314"/>
    </row>
    <row r="2170" spans="1:46" x14ac:dyDescent="0.2">
      <c r="A2170" s="306" t="s">
        <v>1517</v>
      </c>
      <c r="B2170" s="50" t="s">
        <v>294</v>
      </c>
      <c r="C2170" s="50" t="s">
        <v>295</v>
      </c>
      <c r="D2170" s="50" t="s">
        <v>778</v>
      </c>
      <c r="E2170" s="50" t="s">
        <v>297</v>
      </c>
      <c r="F2170" s="50" t="s">
        <v>1044</v>
      </c>
      <c r="G2170" s="50" t="s">
        <v>635</v>
      </c>
      <c r="H2170" s="50" t="s">
        <v>1149</v>
      </c>
      <c r="I2170" s="50" t="s">
        <v>1053</v>
      </c>
      <c r="K2170" s="50" t="s">
        <v>1054</v>
      </c>
      <c r="L2170" s="307">
        <v>3251.3</v>
      </c>
      <c r="M2170" s="308">
        <v>800</v>
      </c>
      <c r="N2170" s="307">
        <v>3054.54</v>
      </c>
      <c r="O2170" s="50" t="s">
        <v>2684</v>
      </c>
      <c r="Q2170" s="50" t="s">
        <v>319</v>
      </c>
      <c r="R2170" s="50" t="s">
        <v>785</v>
      </c>
      <c r="T2170" s="308">
        <v>3895.16</v>
      </c>
      <c r="U2170" s="309">
        <v>15</v>
      </c>
      <c r="V2170" s="310">
        <v>45200</v>
      </c>
      <c r="W2170" s="310">
        <v>45930</v>
      </c>
      <c r="X2170" s="50" t="s">
        <v>3322</v>
      </c>
      <c r="AC2170" s="50" t="s">
        <v>1054</v>
      </c>
      <c r="AD2170" s="50" t="s">
        <v>304</v>
      </c>
      <c r="AE2170" s="310">
        <v>44669</v>
      </c>
      <c r="AF2170" s="306" t="s">
        <v>3165</v>
      </c>
      <c r="AG2170" s="307">
        <v>1.176207</v>
      </c>
      <c r="AH2170" s="307">
        <v>0.48</v>
      </c>
      <c r="AI2170" s="307">
        <v>0.5</v>
      </c>
      <c r="AJ2170" s="306" t="s">
        <v>0</v>
      </c>
      <c r="AK2170" s="307">
        <v>97.34</v>
      </c>
      <c r="AL2170" s="307">
        <v>2.016</v>
      </c>
      <c r="AN2170" s="312">
        <v>17</v>
      </c>
      <c r="AO2170" s="313" t="s">
        <v>305</v>
      </c>
      <c r="AP2170" s="313" t="s">
        <v>0</v>
      </c>
      <c r="AQ2170" s="313" t="s">
        <v>306</v>
      </c>
      <c r="AR2170" s="314" t="s">
        <v>0</v>
      </c>
      <c r="AS2170" s="314"/>
    </row>
    <row r="2171" spans="1:46" x14ac:dyDescent="0.2">
      <c r="A2171" s="306" t="s">
        <v>1518</v>
      </c>
      <c r="B2171" s="50" t="s">
        <v>308</v>
      </c>
      <c r="C2171" s="50" t="s">
        <v>295</v>
      </c>
      <c r="D2171" s="50" t="s">
        <v>778</v>
      </c>
      <c r="E2171" s="50" t="s">
        <v>297</v>
      </c>
      <c r="F2171" s="50" t="s">
        <v>1044</v>
      </c>
      <c r="G2171" s="50" t="s">
        <v>635</v>
      </c>
      <c r="H2171" s="50" t="s">
        <v>1149</v>
      </c>
      <c r="I2171" s="50" t="s">
        <v>1053</v>
      </c>
      <c r="K2171" s="50" t="s">
        <v>1054</v>
      </c>
      <c r="L2171" s="307">
        <v>3146.12</v>
      </c>
      <c r="M2171" s="308">
        <v>800</v>
      </c>
      <c r="N2171" s="307">
        <v>2824.97</v>
      </c>
      <c r="O2171" s="50" t="s">
        <v>2684</v>
      </c>
      <c r="Q2171" s="50" t="s">
        <v>319</v>
      </c>
      <c r="R2171" s="50" t="s">
        <v>785</v>
      </c>
      <c r="T2171" s="308">
        <v>3895.16</v>
      </c>
      <c r="U2171" s="309">
        <v>15</v>
      </c>
      <c r="V2171" s="310">
        <v>45200</v>
      </c>
      <c r="W2171" s="310">
        <v>45930</v>
      </c>
      <c r="X2171" s="50" t="s">
        <v>3322</v>
      </c>
      <c r="AC2171" s="50" t="s">
        <v>1054</v>
      </c>
      <c r="AD2171" s="50" t="s">
        <v>304</v>
      </c>
      <c r="AE2171" s="310">
        <v>44669</v>
      </c>
      <c r="AF2171" s="306" t="s">
        <v>3165</v>
      </c>
      <c r="AG2171" s="307">
        <v>0.99332100000000001</v>
      </c>
      <c r="AH2171" s="307">
        <v>0.45</v>
      </c>
      <c r="AI2171" s="307">
        <v>0.56999999999999995</v>
      </c>
      <c r="AJ2171" s="306" t="s">
        <v>0</v>
      </c>
      <c r="AK2171" s="307">
        <v>90.32</v>
      </c>
      <c r="AL2171" s="307">
        <v>1.9506666666666668</v>
      </c>
      <c r="AN2171" s="312">
        <v>17</v>
      </c>
      <c r="AO2171" s="313" t="s">
        <v>305</v>
      </c>
      <c r="AP2171" s="313" t="s">
        <v>0</v>
      </c>
      <c r="AQ2171" s="313" t="s">
        <v>306</v>
      </c>
      <c r="AR2171" s="314" t="s">
        <v>0</v>
      </c>
      <c r="AS2171" s="314"/>
    </row>
    <row r="2172" spans="1:46" x14ac:dyDescent="0.2">
      <c r="A2172" s="306" t="s">
        <v>1519</v>
      </c>
      <c r="B2172" s="50" t="s">
        <v>310</v>
      </c>
      <c r="C2172" s="50" t="s">
        <v>1058</v>
      </c>
      <c r="D2172" s="50" t="s">
        <v>778</v>
      </c>
      <c r="E2172" s="50" t="s">
        <v>297</v>
      </c>
      <c r="F2172" s="50" t="s">
        <v>1044</v>
      </c>
      <c r="G2172" s="50" t="s">
        <v>635</v>
      </c>
      <c r="H2172" s="50" t="s">
        <v>1149</v>
      </c>
      <c r="I2172" s="50" t="s">
        <v>1053</v>
      </c>
      <c r="K2172" s="50" t="s">
        <v>1059</v>
      </c>
      <c r="L2172" s="307">
        <v>953.83</v>
      </c>
      <c r="M2172" s="308">
        <v>800</v>
      </c>
      <c r="N2172" s="307">
        <v>856.42</v>
      </c>
      <c r="O2172" s="50" t="s">
        <v>1520</v>
      </c>
      <c r="Q2172" s="50" t="s">
        <v>319</v>
      </c>
      <c r="R2172" s="50" t="s">
        <v>785</v>
      </c>
      <c r="T2172" s="308">
        <v>3906.22</v>
      </c>
      <c r="U2172" s="309">
        <v>15</v>
      </c>
      <c r="V2172" s="310">
        <v>45200</v>
      </c>
      <c r="W2172" s="310">
        <v>45930</v>
      </c>
      <c r="X2172" s="50" t="s">
        <v>3322</v>
      </c>
      <c r="AC2172" s="50" t="s">
        <v>1059</v>
      </c>
      <c r="AD2172" s="50" t="s">
        <v>304</v>
      </c>
      <c r="AE2172" s="310">
        <v>44669</v>
      </c>
      <c r="AF2172" s="306" t="s">
        <v>3168</v>
      </c>
      <c r="AG2172" s="307">
        <v>0.271679</v>
      </c>
      <c r="AH2172" s="307">
        <v>0.13</v>
      </c>
      <c r="AI2172" s="307">
        <v>0.34</v>
      </c>
      <c r="AJ2172" s="50" t="s">
        <v>0</v>
      </c>
      <c r="AK2172" s="307">
        <v>304.58</v>
      </c>
      <c r="AL2172" s="307">
        <v>0.59133333333333327</v>
      </c>
      <c r="AN2172" s="312">
        <v>17</v>
      </c>
      <c r="AO2172" s="313" t="s">
        <v>305</v>
      </c>
      <c r="AP2172" s="313" t="s">
        <v>0</v>
      </c>
      <c r="AQ2172" s="313" t="s">
        <v>306</v>
      </c>
      <c r="AR2172" s="314" t="s">
        <v>0</v>
      </c>
      <c r="AS2172" s="314"/>
    </row>
    <row r="2173" spans="1:46" x14ac:dyDescent="0.2">
      <c r="A2173" s="306" t="s">
        <v>1521</v>
      </c>
      <c r="B2173" s="50" t="s">
        <v>294</v>
      </c>
      <c r="C2173" s="50" t="s">
        <v>1058</v>
      </c>
      <c r="D2173" s="50" t="s">
        <v>778</v>
      </c>
      <c r="E2173" s="50" t="s">
        <v>297</v>
      </c>
      <c r="F2173" s="50" t="s">
        <v>1044</v>
      </c>
      <c r="G2173" s="50" t="s">
        <v>635</v>
      </c>
      <c r="H2173" s="50" t="s">
        <v>1149</v>
      </c>
      <c r="I2173" s="50" t="s">
        <v>1053</v>
      </c>
      <c r="K2173" s="50" t="s">
        <v>1059</v>
      </c>
      <c r="L2173" s="307">
        <v>1877.02</v>
      </c>
      <c r="M2173" s="308">
        <v>800</v>
      </c>
      <c r="N2173" s="307">
        <v>1684.54</v>
      </c>
      <c r="O2173" s="50" t="s">
        <v>1520</v>
      </c>
      <c r="Q2173" s="50" t="s">
        <v>319</v>
      </c>
      <c r="R2173" s="50" t="s">
        <v>785</v>
      </c>
      <c r="T2173" s="308">
        <v>3644.31</v>
      </c>
      <c r="U2173" s="309">
        <v>15</v>
      </c>
      <c r="V2173" s="310">
        <v>45200</v>
      </c>
      <c r="W2173" s="310">
        <v>45930</v>
      </c>
      <c r="X2173" s="50" t="s">
        <v>3322</v>
      </c>
      <c r="AC2173" s="50" t="s">
        <v>1059</v>
      </c>
      <c r="AD2173" s="50" t="s">
        <v>304</v>
      </c>
      <c r="AE2173" s="310">
        <v>44669</v>
      </c>
      <c r="AF2173" s="306" t="s">
        <v>3168</v>
      </c>
      <c r="AG2173" s="307">
        <v>0.67632499999999995</v>
      </c>
      <c r="AH2173" s="307">
        <v>0.28000000000000003</v>
      </c>
      <c r="AI2173" s="307">
        <v>0.34</v>
      </c>
      <c r="AJ2173" s="306" t="s">
        <v>0</v>
      </c>
      <c r="AK2173" s="307">
        <v>168.19</v>
      </c>
      <c r="AL2173" s="307">
        <v>1.1640000000000001</v>
      </c>
      <c r="AN2173" s="312">
        <v>17</v>
      </c>
      <c r="AO2173" s="313" t="s">
        <v>305</v>
      </c>
      <c r="AP2173" s="313" t="s">
        <v>0</v>
      </c>
      <c r="AQ2173" s="313" t="s">
        <v>306</v>
      </c>
      <c r="AR2173" s="314" t="s">
        <v>0</v>
      </c>
      <c r="AS2173" s="314"/>
    </row>
    <row r="2174" spans="1:46" x14ac:dyDescent="0.2">
      <c r="A2174" s="306" t="s">
        <v>1522</v>
      </c>
      <c r="B2174" s="50" t="s">
        <v>308</v>
      </c>
      <c r="C2174" s="50" t="s">
        <v>1058</v>
      </c>
      <c r="D2174" s="50" t="s">
        <v>778</v>
      </c>
      <c r="E2174" s="50" t="s">
        <v>297</v>
      </c>
      <c r="F2174" s="50" t="s">
        <v>1044</v>
      </c>
      <c r="G2174" s="50" t="s">
        <v>635</v>
      </c>
      <c r="H2174" s="50" t="s">
        <v>1149</v>
      </c>
      <c r="I2174" s="50" t="s">
        <v>1053</v>
      </c>
      <c r="K2174" s="50" t="s">
        <v>1059</v>
      </c>
      <c r="L2174" s="307">
        <v>982.85</v>
      </c>
      <c r="M2174" s="308">
        <v>800</v>
      </c>
      <c r="N2174" s="307">
        <v>882.48</v>
      </c>
      <c r="O2174" s="50" t="s">
        <v>1520</v>
      </c>
      <c r="Q2174" s="50" t="s">
        <v>319</v>
      </c>
      <c r="R2174" s="50" t="s">
        <v>785</v>
      </c>
      <c r="T2174" s="308">
        <v>3644.31</v>
      </c>
      <c r="U2174" s="309">
        <v>15</v>
      </c>
      <c r="V2174" s="310">
        <v>45200</v>
      </c>
      <c r="W2174" s="310">
        <v>45930</v>
      </c>
      <c r="X2174" s="50" t="s">
        <v>3322</v>
      </c>
      <c r="AC2174" s="50" t="s">
        <v>1059</v>
      </c>
      <c r="AD2174" s="50" t="s">
        <v>304</v>
      </c>
      <c r="AE2174" s="310">
        <v>44669</v>
      </c>
      <c r="AF2174" s="306" t="s">
        <v>3168</v>
      </c>
      <c r="AG2174" s="307">
        <v>0.31499100000000002</v>
      </c>
      <c r="AH2174" s="307">
        <v>0.14000000000000001</v>
      </c>
      <c r="AI2174" s="307">
        <v>0.26</v>
      </c>
      <c r="AJ2174" s="306" t="s">
        <v>0</v>
      </c>
      <c r="AK2174" s="307">
        <v>333</v>
      </c>
      <c r="AL2174" s="307">
        <v>0.60933333333333339</v>
      </c>
      <c r="AN2174" s="312">
        <v>17</v>
      </c>
      <c r="AO2174" s="313" t="s">
        <v>305</v>
      </c>
      <c r="AP2174" s="313" t="s">
        <v>0</v>
      </c>
      <c r="AQ2174" s="313" t="s">
        <v>306</v>
      </c>
      <c r="AR2174" s="314" t="s">
        <v>0</v>
      </c>
      <c r="AS2174" s="314"/>
    </row>
    <row r="2175" spans="1:46" x14ac:dyDescent="0.2">
      <c r="A2175" s="306" t="s">
        <v>1523</v>
      </c>
      <c r="B2175" s="50" t="s">
        <v>310</v>
      </c>
      <c r="C2175" s="50" t="s">
        <v>1062</v>
      </c>
      <c r="D2175" s="50" t="s">
        <v>778</v>
      </c>
      <c r="E2175" s="50" t="s">
        <v>297</v>
      </c>
      <c r="F2175" s="50" t="s">
        <v>1044</v>
      </c>
      <c r="G2175" s="50" t="s">
        <v>635</v>
      </c>
      <c r="H2175" s="50" t="s">
        <v>1149</v>
      </c>
      <c r="I2175" s="50" t="s">
        <v>1053</v>
      </c>
      <c r="K2175" s="50" t="s">
        <v>1059</v>
      </c>
      <c r="L2175" s="307">
        <v>1243.79</v>
      </c>
      <c r="M2175" s="308">
        <v>800</v>
      </c>
      <c r="N2175" s="307">
        <v>1117.08</v>
      </c>
      <c r="O2175" s="50" t="s">
        <v>1520</v>
      </c>
      <c r="Q2175" s="50" t="s">
        <v>319</v>
      </c>
      <c r="R2175" s="50" t="s">
        <v>785</v>
      </c>
      <c r="T2175" s="308">
        <v>4310.28</v>
      </c>
      <c r="U2175" s="309">
        <v>15</v>
      </c>
      <c r="V2175" s="310">
        <v>45200</v>
      </c>
      <c r="W2175" s="310">
        <v>45930</v>
      </c>
      <c r="X2175" s="50" t="s">
        <v>3322</v>
      </c>
      <c r="AC2175" s="50" t="s">
        <v>1059</v>
      </c>
      <c r="AD2175" s="50" t="s">
        <v>304</v>
      </c>
      <c r="AE2175" s="310">
        <v>44669</v>
      </c>
      <c r="AF2175" s="306" t="s">
        <v>3168</v>
      </c>
      <c r="AG2175" s="307">
        <v>0.27314699999999997</v>
      </c>
      <c r="AH2175" s="307">
        <v>0.16</v>
      </c>
      <c r="AI2175" s="307">
        <v>0.35</v>
      </c>
      <c r="AJ2175" s="50" t="s">
        <v>0</v>
      </c>
      <c r="AK2175" s="307">
        <v>262.33999999999997</v>
      </c>
      <c r="AL2175" s="307">
        <v>0.77133333333333332</v>
      </c>
      <c r="AN2175" s="312">
        <v>17</v>
      </c>
      <c r="AO2175" s="313" t="s">
        <v>305</v>
      </c>
      <c r="AP2175" s="313" t="s">
        <v>0</v>
      </c>
      <c r="AQ2175" s="313" t="s">
        <v>306</v>
      </c>
      <c r="AR2175" s="314" t="s">
        <v>0</v>
      </c>
      <c r="AS2175" s="314"/>
    </row>
    <row r="2176" spans="1:46" x14ac:dyDescent="0.2">
      <c r="A2176" s="306" t="s">
        <v>1524</v>
      </c>
      <c r="B2176" s="50" t="s">
        <v>294</v>
      </c>
      <c r="C2176" s="50" t="s">
        <v>1062</v>
      </c>
      <c r="D2176" s="50" t="s">
        <v>778</v>
      </c>
      <c r="E2176" s="50" t="s">
        <v>297</v>
      </c>
      <c r="F2176" s="50" t="s">
        <v>1044</v>
      </c>
      <c r="G2176" s="50" t="s">
        <v>635</v>
      </c>
      <c r="H2176" s="50" t="s">
        <v>1149</v>
      </c>
      <c r="I2176" s="50" t="s">
        <v>1053</v>
      </c>
      <c r="K2176" s="50" t="s">
        <v>1059</v>
      </c>
      <c r="L2176" s="307">
        <v>2166.98</v>
      </c>
      <c r="M2176" s="308">
        <v>800</v>
      </c>
      <c r="N2176" s="307">
        <v>1945.19</v>
      </c>
      <c r="O2176" s="50" t="s">
        <v>1520</v>
      </c>
      <c r="Q2176" s="50" t="s">
        <v>319</v>
      </c>
      <c r="R2176" s="50" t="s">
        <v>785</v>
      </c>
      <c r="T2176" s="308">
        <v>4024.37</v>
      </c>
      <c r="U2176" s="309">
        <v>15</v>
      </c>
      <c r="V2176" s="310">
        <v>45200</v>
      </c>
      <c r="W2176" s="310">
        <v>45930</v>
      </c>
      <c r="X2176" s="50" t="s">
        <v>3322</v>
      </c>
      <c r="AC2176" s="50" t="s">
        <v>1059</v>
      </c>
      <c r="AD2176" s="50" t="s">
        <v>304</v>
      </c>
      <c r="AE2176" s="310">
        <v>44669</v>
      </c>
      <c r="AF2176" s="306" t="s">
        <v>3168</v>
      </c>
      <c r="AG2176" s="307">
        <v>0.67779299999999998</v>
      </c>
      <c r="AH2176" s="307">
        <v>0.31</v>
      </c>
      <c r="AI2176" s="307">
        <v>0.35</v>
      </c>
      <c r="AJ2176" s="306" t="s">
        <v>0</v>
      </c>
      <c r="AK2176" s="307">
        <v>162.19999999999999</v>
      </c>
      <c r="AL2176" s="307">
        <v>1.3433333333333333</v>
      </c>
      <c r="AN2176" s="312">
        <v>17</v>
      </c>
      <c r="AO2176" s="313" t="s">
        <v>305</v>
      </c>
      <c r="AP2176" s="313" t="s">
        <v>0</v>
      </c>
      <c r="AQ2176" s="313" t="s">
        <v>306</v>
      </c>
      <c r="AR2176" s="314" t="s">
        <v>0</v>
      </c>
      <c r="AS2176" s="314"/>
    </row>
    <row r="2177" spans="1:45" x14ac:dyDescent="0.2">
      <c r="A2177" s="306" t="s">
        <v>1525</v>
      </c>
      <c r="B2177" s="50" t="s">
        <v>308</v>
      </c>
      <c r="C2177" s="50" t="s">
        <v>1062</v>
      </c>
      <c r="D2177" s="50" t="s">
        <v>778</v>
      </c>
      <c r="E2177" s="50" t="s">
        <v>297</v>
      </c>
      <c r="F2177" s="50" t="s">
        <v>1044</v>
      </c>
      <c r="G2177" s="50" t="s">
        <v>635</v>
      </c>
      <c r="H2177" s="50" t="s">
        <v>1149</v>
      </c>
      <c r="I2177" s="50" t="s">
        <v>1053</v>
      </c>
      <c r="K2177" s="50" t="s">
        <v>1059</v>
      </c>
      <c r="L2177" s="307">
        <v>1272.81</v>
      </c>
      <c r="M2177" s="308">
        <v>800</v>
      </c>
      <c r="N2177" s="307">
        <v>1143.1400000000001</v>
      </c>
      <c r="O2177" s="50" t="s">
        <v>1520</v>
      </c>
      <c r="Q2177" s="50" t="s">
        <v>319</v>
      </c>
      <c r="R2177" s="50" t="s">
        <v>785</v>
      </c>
      <c r="T2177" s="308">
        <v>4024.37</v>
      </c>
      <c r="U2177" s="309">
        <v>15</v>
      </c>
      <c r="V2177" s="310">
        <v>45200</v>
      </c>
      <c r="W2177" s="310">
        <v>45930</v>
      </c>
      <c r="X2177" s="50" t="s">
        <v>3322</v>
      </c>
      <c r="AC2177" s="50" t="s">
        <v>1059</v>
      </c>
      <c r="AD2177" s="50" t="s">
        <v>304</v>
      </c>
      <c r="AE2177" s="310">
        <v>44669</v>
      </c>
      <c r="AF2177" s="306" t="s">
        <v>3168</v>
      </c>
      <c r="AG2177" s="307">
        <v>0.31645800000000002</v>
      </c>
      <c r="AH2177" s="307">
        <v>0.18</v>
      </c>
      <c r="AI2177" s="307">
        <v>0.27</v>
      </c>
      <c r="AJ2177" s="306" t="s">
        <v>0</v>
      </c>
      <c r="AK2177" s="307">
        <v>285.25</v>
      </c>
      <c r="AL2177" s="307">
        <v>0.78933333333333333</v>
      </c>
      <c r="AN2177" s="312">
        <v>17</v>
      </c>
      <c r="AO2177" s="313" t="s">
        <v>305</v>
      </c>
      <c r="AP2177" s="313" t="s">
        <v>0</v>
      </c>
      <c r="AQ2177" s="313" t="s">
        <v>306</v>
      </c>
      <c r="AR2177" s="314" t="s">
        <v>0</v>
      </c>
      <c r="AS2177" s="314"/>
    </row>
    <row r="2178" spans="1:45" x14ac:dyDescent="0.2">
      <c r="A2178" s="306" t="s">
        <v>1526</v>
      </c>
      <c r="B2178" s="50" t="s">
        <v>308</v>
      </c>
      <c r="C2178" s="50" t="s">
        <v>1066</v>
      </c>
      <c r="D2178" s="50" t="s">
        <v>778</v>
      </c>
      <c r="E2178" s="50" t="s">
        <v>297</v>
      </c>
      <c r="F2178" s="50" t="s">
        <v>1044</v>
      </c>
      <c r="G2178" s="50" t="s">
        <v>635</v>
      </c>
      <c r="H2178" s="50" t="s">
        <v>1149</v>
      </c>
      <c r="I2178" s="50" t="s">
        <v>1053</v>
      </c>
      <c r="K2178" s="50" t="s">
        <v>1059</v>
      </c>
      <c r="L2178" s="307">
        <v>1010.92</v>
      </c>
      <c r="M2178" s="308">
        <v>800</v>
      </c>
      <c r="N2178" s="307">
        <v>907.72</v>
      </c>
      <c r="O2178" s="50" t="s">
        <v>1520</v>
      </c>
      <c r="Q2178" s="50" t="s">
        <v>319</v>
      </c>
      <c r="R2178" s="50" t="s">
        <v>785</v>
      </c>
      <c r="T2178" s="308">
        <v>3802.03</v>
      </c>
      <c r="U2178" s="309">
        <v>15</v>
      </c>
      <c r="V2178" s="310">
        <v>45200</v>
      </c>
      <c r="W2178" s="310">
        <v>45930</v>
      </c>
      <c r="X2178" s="50" t="s">
        <v>3322</v>
      </c>
      <c r="AC2178" s="50" t="s">
        <v>1059</v>
      </c>
      <c r="AD2178" s="50" t="s">
        <v>304</v>
      </c>
      <c r="AE2178" s="310">
        <v>44669</v>
      </c>
      <c r="AF2178" s="306" t="s">
        <v>3168</v>
      </c>
      <c r="AG2178" s="307">
        <v>0.315133</v>
      </c>
      <c r="AH2178" s="307">
        <v>0.15</v>
      </c>
      <c r="AI2178" s="307">
        <v>0.25</v>
      </c>
      <c r="AJ2178" s="50" t="s">
        <v>0</v>
      </c>
      <c r="AK2178" s="307">
        <v>340.37</v>
      </c>
      <c r="AL2178" s="307">
        <v>0.62666666666666671</v>
      </c>
      <c r="AN2178" s="312">
        <v>17</v>
      </c>
      <c r="AO2178" s="313" t="s">
        <v>305</v>
      </c>
      <c r="AP2178" s="313" t="s">
        <v>0</v>
      </c>
      <c r="AQ2178" s="313" t="s">
        <v>306</v>
      </c>
      <c r="AR2178" s="314" t="s">
        <v>0</v>
      </c>
      <c r="AS2178" s="314"/>
    </row>
    <row r="2179" spans="1:45" x14ac:dyDescent="0.2">
      <c r="A2179" s="306" t="s">
        <v>1527</v>
      </c>
      <c r="B2179" s="50" t="s">
        <v>294</v>
      </c>
      <c r="C2179" s="50" t="s">
        <v>1066</v>
      </c>
      <c r="D2179" s="50" t="s">
        <v>778</v>
      </c>
      <c r="E2179" s="50" t="s">
        <v>297</v>
      </c>
      <c r="F2179" s="50" t="s">
        <v>1044</v>
      </c>
      <c r="G2179" s="50" t="s">
        <v>635</v>
      </c>
      <c r="H2179" s="50" t="s">
        <v>1149</v>
      </c>
      <c r="I2179" s="50" t="s">
        <v>1053</v>
      </c>
      <c r="K2179" s="50" t="s">
        <v>1059</v>
      </c>
      <c r="L2179" s="307">
        <v>1905.09</v>
      </c>
      <c r="M2179" s="308">
        <v>800</v>
      </c>
      <c r="N2179" s="307">
        <v>1709.77</v>
      </c>
      <c r="O2179" s="50" t="s">
        <v>1520</v>
      </c>
      <c r="Q2179" s="50" t="s">
        <v>319</v>
      </c>
      <c r="R2179" s="50" t="s">
        <v>785</v>
      </c>
      <c r="T2179" s="308">
        <v>3802.03</v>
      </c>
      <c r="U2179" s="309">
        <v>15</v>
      </c>
      <c r="V2179" s="310">
        <v>45200</v>
      </c>
      <c r="W2179" s="310">
        <v>45930</v>
      </c>
      <c r="X2179" s="50" t="s">
        <v>3322</v>
      </c>
      <c r="AC2179" s="50" t="s">
        <v>1059</v>
      </c>
      <c r="AD2179" s="50" t="s">
        <v>304</v>
      </c>
      <c r="AE2179" s="310">
        <v>44669</v>
      </c>
      <c r="AF2179" s="306" t="s">
        <v>3168</v>
      </c>
      <c r="AG2179" s="307">
        <v>0.67646700000000004</v>
      </c>
      <c r="AH2179" s="307">
        <v>0.28000000000000003</v>
      </c>
      <c r="AI2179" s="307">
        <v>0.33</v>
      </c>
      <c r="AJ2179" s="306" t="s">
        <v>0</v>
      </c>
      <c r="AK2179" s="307">
        <v>174.53</v>
      </c>
      <c r="AL2179" s="307">
        <v>1.1813333333333333</v>
      </c>
      <c r="AN2179" s="312">
        <v>17</v>
      </c>
      <c r="AO2179" s="313" t="s">
        <v>305</v>
      </c>
      <c r="AP2179" s="313" t="s">
        <v>0</v>
      </c>
      <c r="AQ2179" s="313" t="s">
        <v>306</v>
      </c>
      <c r="AR2179" s="314" t="s">
        <v>0</v>
      </c>
      <c r="AS2179" s="314"/>
    </row>
    <row r="2180" spans="1:45" x14ac:dyDescent="0.2">
      <c r="A2180" s="306" t="s">
        <v>1528</v>
      </c>
      <c r="B2180" s="50" t="s">
        <v>310</v>
      </c>
      <c r="C2180" s="50" t="s">
        <v>1066</v>
      </c>
      <c r="D2180" s="50" t="s">
        <v>778</v>
      </c>
      <c r="E2180" s="50" t="s">
        <v>297</v>
      </c>
      <c r="F2180" s="50" t="s">
        <v>1044</v>
      </c>
      <c r="G2180" s="50" t="s">
        <v>635</v>
      </c>
      <c r="H2180" s="50" t="s">
        <v>1149</v>
      </c>
      <c r="I2180" s="50" t="s">
        <v>1053</v>
      </c>
      <c r="K2180" s="50" t="s">
        <v>1059</v>
      </c>
      <c r="L2180" s="307">
        <v>981.9</v>
      </c>
      <c r="M2180" s="308">
        <v>800</v>
      </c>
      <c r="N2180" s="307">
        <v>881.66</v>
      </c>
      <c r="O2180" s="50" t="s">
        <v>1520</v>
      </c>
      <c r="Q2180" s="50" t="s">
        <v>319</v>
      </c>
      <c r="R2180" s="50" t="s">
        <v>785</v>
      </c>
      <c r="T2180" s="308">
        <v>4073.9</v>
      </c>
      <c r="U2180" s="309">
        <v>15</v>
      </c>
      <c r="V2180" s="310">
        <v>45200</v>
      </c>
      <c r="W2180" s="310">
        <v>45930</v>
      </c>
      <c r="X2180" s="50" t="s">
        <v>3322</v>
      </c>
      <c r="AC2180" s="50" t="s">
        <v>1059</v>
      </c>
      <c r="AD2180" s="50" t="s">
        <v>304</v>
      </c>
      <c r="AE2180" s="310">
        <v>44669</v>
      </c>
      <c r="AF2180" s="306" t="s">
        <v>3168</v>
      </c>
      <c r="AG2180" s="307">
        <v>0.27182099999999998</v>
      </c>
      <c r="AH2180" s="307">
        <v>0.13</v>
      </c>
      <c r="AI2180" s="307">
        <v>0.33</v>
      </c>
      <c r="AJ2180" s="306" t="s">
        <v>0</v>
      </c>
      <c r="AK2180" s="307">
        <v>312.98</v>
      </c>
      <c r="AL2180" s="307">
        <v>0.60866666666666669</v>
      </c>
      <c r="AN2180" s="312">
        <v>17</v>
      </c>
      <c r="AO2180" s="313" t="s">
        <v>305</v>
      </c>
      <c r="AP2180" s="313" t="s">
        <v>0</v>
      </c>
      <c r="AQ2180" s="313" t="s">
        <v>306</v>
      </c>
      <c r="AR2180" s="314" t="s">
        <v>0</v>
      </c>
      <c r="AS2180" s="314"/>
    </row>
    <row r="2181" spans="1:45" x14ac:dyDescent="0.2">
      <c r="A2181" s="306" t="s">
        <v>1529</v>
      </c>
      <c r="B2181" s="50" t="s">
        <v>308</v>
      </c>
      <c r="C2181" s="50" t="s">
        <v>295</v>
      </c>
      <c r="D2181" s="50" t="s">
        <v>778</v>
      </c>
      <c r="E2181" s="50" t="s">
        <v>297</v>
      </c>
      <c r="F2181" s="50" t="s">
        <v>1044</v>
      </c>
      <c r="G2181" s="50" t="s">
        <v>635</v>
      </c>
      <c r="H2181" s="50" t="s">
        <v>1243</v>
      </c>
      <c r="I2181" s="50" t="s">
        <v>1053</v>
      </c>
      <c r="K2181" s="50" t="s">
        <v>1054</v>
      </c>
      <c r="L2181" s="307">
        <v>2862.49</v>
      </c>
      <c r="M2181" s="308">
        <v>800</v>
      </c>
      <c r="N2181" s="307">
        <v>2570.29</v>
      </c>
      <c r="O2181" s="50" t="s">
        <v>1530</v>
      </c>
      <c r="Q2181" s="50" t="s">
        <v>300</v>
      </c>
      <c r="R2181" s="50" t="s">
        <v>905</v>
      </c>
      <c r="T2181" s="308">
        <v>4039.18</v>
      </c>
      <c r="U2181" s="309">
        <v>15</v>
      </c>
      <c r="V2181" s="310">
        <v>45200</v>
      </c>
      <c r="W2181" s="310">
        <v>45930</v>
      </c>
      <c r="X2181" s="50" t="s">
        <v>3322</v>
      </c>
      <c r="AC2181" s="50" t="s">
        <v>1054</v>
      </c>
      <c r="AD2181" s="50" t="s">
        <v>304</v>
      </c>
      <c r="AE2181" s="310">
        <v>44669</v>
      </c>
      <c r="AF2181" s="306" t="s">
        <v>3165</v>
      </c>
      <c r="AG2181" s="307">
        <v>0.90377099999999999</v>
      </c>
      <c r="AH2181" s="307">
        <v>0.41</v>
      </c>
      <c r="AI2181" s="307">
        <v>0.52</v>
      </c>
      <c r="AJ2181" s="50" t="s">
        <v>0</v>
      </c>
      <c r="AK2181" s="307">
        <v>104.48</v>
      </c>
      <c r="AL2181" s="307">
        <v>1.7746666666666668</v>
      </c>
      <c r="AN2181" s="312">
        <v>17</v>
      </c>
      <c r="AO2181" s="313" t="s">
        <v>305</v>
      </c>
      <c r="AP2181" s="313" t="s">
        <v>0</v>
      </c>
      <c r="AQ2181" s="313" t="s">
        <v>306</v>
      </c>
      <c r="AR2181" s="314" t="s">
        <v>0</v>
      </c>
      <c r="AS2181" s="314"/>
    </row>
    <row r="2182" spans="1:45" x14ac:dyDescent="0.2">
      <c r="A2182" s="306" t="s">
        <v>1531</v>
      </c>
      <c r="B2182" s="50" t="s">
        <v>294</v>
      </c>
      <c r="C2182" s="50" t="s">
        <v>295</v>
      </c>
      <c r="D2182" s="50" t="s">
        <v>778</v>
      </c>
      <c r="E2182" s="50" t="s">
        <v>297</v>
      </c>
      <c r="F2182" s="50" t="s">
        <v>1044</v>
      </c>
      <c r="G2182" s="50" t="s">
        <v>635</v>
      </c>
      <c r="H2182" s="50" t="s">
        <v>1243</v>
      </c>
      <c r="I2182" s="50" t="s">
        <v>1053</v>
      </c>
      <c r="K2182" s="50" t="s">
        <v>1054</v>
      </c>
      <c r="L2182" s="307">
        <v>2841.6</v>
      </c>
      <c r="M2182" s="308">
        <v>800</v>
      </c>
      <c r="N2182" s="307">
        <v>2550.2800000000002</v>
      </c>
      <c r="O2182" s="50" t="s">
        <v>1530</v>
      </c>
      <c r="Q2182" s="50" t="s">
        <v>300</v>
      </c>
      <c r="R2182" s="50" t="s">
        <v>905</v>
      </c>
      <c r="T2182" s="308">
        <v>4039.18</v>
      </c>
      <c r="U2182" s="309">
        <v>15</v>
      </c>
      <c r="V2182" s="310">
        <v>45200</v>
      </c>
      <c r="W2182" s="310">
        <v>45930</v>
      </c>
      <c r="X2182" s="50" t="s">
        <v>3322</v>
      </c>
      <c r="AC2182" s="50" t="s">
        <v>1054</v>
      </c>
      <c r="AD2182" s="50" t="s">
        <v>304</v>
      </c>
      <c r="AE2182" s="310">
        <v>44669</v>
      </c>
      <c r="AF2182" s="306" t="s">
        <v>3165</v>
      </c>
      <c r="AG2182" s="307">
        <v>1.027992</v>
      </c>
      <c r="AH2182" s="307">
        <v>0.42</v>
      </c>
      <c r="AI2182" s="307">
        <v>0.69</v>
      </c>
      <c r="AJ2182" s="306" t="s">
        <v>0</v>
      </c>
      <c r="AK2182" s="307">
        <v>78.06</v>
      </c>
      <c r="AL2182" s="307">
        <v>1.762</v>
      </c>
      <c r="AN2182" s="312">
        <v>17</v>
      </c>
      <c r="AO2182" s="313" t="s">
        <v>305</v>
      </c>
      <c r="AP2182" s="313" t="s">
        <v>0</v>
      </c>
      <c r="AQ2182" s="313" t="s">
        <v>306</v>
      </c>
      <c r="AR2182" s="314" t="s">
        <v>0</v>
      </c>
      <c r="AS2182" s="314"/>
    </row>
    <row r="2183" spans="1:45" x14ac:dyDescent="0.2">
      <c r="A2183" s="306" t="s">
        <v>1532</v>
      </c>
      <c r="B2183" s="50" t="s">
        <v>310</v>
      </c>
      <c r="C2183" s="50" t="s">
        <v>295</v>
      </c>
      <c r="D2183" s="50" t="s">
        <v>778</v>
      </c>
      <c r="E2183" s="50" t="s">
        <v>297</v>
      </c>
      <c r="F2183" s="50" t="s">
        <v>1044</v>
      </c>
      <c r="G2183" s="50" t="s">
        <v>635</v>
      </c>
      <c r="H2183" s="50" t="s">
        <v>1243</v>
      </c>
      <c r="I2183" s="50" t="s">
        <v>1053</v>
      </c>
      <c r="K2183" s="50" t="s">
        <v>1054</v>
      </c>
      <c r="L2183" s="307">
        <v>2832.1124448749206</v>
      </c>
      <c r="M2183" s="308">
        <v>800</v>
      </c>
      <c r="N2183" s="307">
        <v>2543</v>
      </c>
      <c r="O2183" s="50" t="s">
        <v>1530</v>
      </c>
      <c r="Q2183" s="50" t="s">
        <v>300</v>
      </c>
      <c r="R2183" s="50" t="s">
        <v>905</v>
      </c>
      <c r="T2183" s="308">
        <v>3895.16</v>
      </c>
      <c r="U2183" s="309">
        <v>15</v>
      </c>
      <c r="V2183" s="310">
        <v>45200</v>
      </c>
      <c r="W2183" s="310">
        <v>45930</v>
      </c>
      <c r="X2183" s="50" t="s">
        <v>3322</v>
      </c>
      <c r="AC2183" s="50" t="s">
        <v>1054</v>
      </c>
      <c r="AD2183" s="50" t="s">
        <v>360</v>
      </c>
      <c r="AF2183" s="306"/>
      <c r="AG2183" s="307">
        <v>0.36390544166907884</v>
      </c>
      <c r="AH2183" s="307">
        <v>0.37944325753172958</v>
      </c>
      <c r="AI2183" s="307">
        <v>0.18364797183382264</v>
      </c>
      <c r="AJ2183" s="306" t="s">
        <v>0</v>
      </c>
      <c r="AK2183" s="307">
        <v>120.22825830550671</v>
      </c>
      <c r="AL2183" s="307">
        <v>1.7559097158224504</v>
      </c>
      <c r="AN2183" s="312">
        <v>17</v>
      </c>
      <c r="AO2183" s="313" t="s">
        <v>305</v>
      </c>
      <c r="AP2183" s="313" t="s">
        <v>0</v>
      </c>
      <c r="AQ2183" s="313" t="s">
        <v>306</v>
      </c>
      <c r="AR2183" s="314" t="s">
        <v>0</v>
      </c>
      <c r="AS2183" s="314"/>
    </row>
    <row r="2184" spans="1:45" x14ac:dyDescent="0.2">
      <c r="A2184" s="306" t="s">
        <v>1533</v>
      </c>
      <c r="B2184" s="50" t="s">
        <v>310</v>
      </c>
      <c r="C2184" s="50" t="s">
        <v>1062</v>
      </c>
      <c r="D2184" s="50" t="s">
        <v>778</v>
      </c>
      <c r="E2184" s="50" t="s">
        <v>297</v>
      </c>
      <c r="F2184" s="50" t="s">
        <v>1044</v>
      </c>
      <c r="G2184" s="50" t="s">
        <v>635</v>
      </c>
      <c r="H2184" s="50" t="s">
        <v>1243</v>
      </c>
      <c r="I2184" s="50" t="s">
        <v>1053</v>
      </c>
      <c r="K2184" s="50" t="s">
        <v>1059</v>
      </c>
      <c r="L2184" s="307">
        <v>1243.79</v>
      </c>
      <c r="M2184" s="308">
        <v>800</v>
      </c>
      <c r="N2184" s="307">
        <v>1117.08</v>
      </c>
      <c r="O2184" s="50" t="s">
        <v>1534</v>
      </c>
      <c r="Q2184" s="50" t="s">
        <v>300</v>
      </c>
      <c r="R2184" s="50" t="s">
        <v>905</v>
      </c>
      <c r="T2184" s="308">
        <v>4310.28</v>
      </c>
      <c r="U2184" s="309">
        <v>15</v>
      </c>
      <c r="V2184" s="310">
        <v>45200</v>
      </c>
      <c r="W2184" s="310">
        <v>45930</v>
      </c>
      <c r="X2184" s="50" t="s">
        <v>3322</v>
      </c>
      <c r="AC2184" s="50" t="s">
        <v>1059</v>
      </c>
      <c r="AD2184" s="50" t="s">
        <v>304</v>
      </c>
      <c r="AE2184" s="310">
        <v>44957</v>
      </c>
      <c r="AF2184" s="306" t="s">
        <v>2592</v>
      </c>
      <c r="AG2184" s="307">
        <v>0.27314699999999997</v>
      </c>
      <c r="AH2184" s="307">
        <v>0.16</v>
      </c>
      <c r="AI2184" s="307">
        <v>0.35</v>
      </c>
      <c r="AJ2184" s="50" t="s">
        <v>0</v>
      </c>
      <c r="AK2184" s="307">
        <v>262.33999999999997</v>
      </c>
      <c r="AL2184" s="307">
        <v>0.77133333333333332</v>
      </c>
      <c r="AN2184" s="312">
        <v>17</v>
      </c>
      <c r="AO2184" s="313" t="s">
        <v>305</v>
      </c>
      <c r="AP2184" s="313" t="s">
        <v>0</v>
      </c>
      <c r="AQ2184" s="313" t="s">
        <v>306</v>
      </c>
      <c r="AR2184" s="314" t="s">
        <v>0</v>
      </c>
      <c r="AS2184" s="314"/>
    </row>
    <row r="2185" spans="1:45" x14ac:dyDescent="0.2">
      <c r="A2185" s="306" t="s">
        <v>1535</v>
      </c>
      <c r="B2185" s="50" t="s">
        <v>294</v>
      </c>
      <c r="C2185" s="50" t="s">
        <v>1062</v>
      </c>
      <c r="D2185" s="50" t="s">
        <v>778</v>
      </c>
      <c r="E2185" s="50" t="s">
        <v>297</v>
      </c>
      <c r="F2185" s="50" t="s">
        <v>1044</v>
      </c>
      <c r="G2185" s="50" t="s">
        <v>635</v>
      </c>
      <c r="H2185" s="50" t="s">
        <v>1243</v>
      </c>
      <c r="I2185" s="50" t="s">
        <v>1053</v>
      </c>
      <c r="K2185" s="50" t="s">
        <v>1059</v>
      </c>
      <c r="L2185" s="307">
        <v>2166.98</v>
      </c>
      <c r="M2185" s="308">
        <v>800</v>
      </c>
      <c r="N2185" s="307">
        <v>1945.19</v>
      </c>
      <c r="O2185" s="50" t="s">
        <v>1534</v>
      </c>
      <c r="Q2185" s="50" t="s">
        <v>300</v>
      </c>
      <c r="R2185" s="50" t="s">
        <v>905</v>
      </c>
      <c r="T2185" s="308">
        <v>4024.37</v>
      </c>
      <c r="U2185" s="309">
        <v>15</v>
      </c>
      <c r="V2185" s="310">
        <v>45200</v>
      </c>
      <c r="W2185" s="310">
        <v>45930</v>
      </c>
      <c r="X2185" s="50" t="s">
        <v>3322</v>
      </c>
      <c r="AC2185" s="50" t="s">
        <v>1059</v>
      </c>
      <c r="AD2185" s="50" t="s">
        <v>304</v>
      </c>
      <c r="AE2185" s="310">
        <v>44957</v>
      </c>
      <c r="AF2185" s="306" t="s">
        <v>2592</v>
      </c>
      <c r="AG2185" s="307">
        <v>0.67779299999999998</v>
      </c>
      <c r="AH2185" s="307">
        <v>0.31</v>
      </c>
      <c r="AI2185" s="307">
        <v>0.35</v>
      </c>
      <c r="AJ2185" s="306" t="s">
        <v>0</v>
      </c>
      <c r="AK2185" s="307">
        <v>162.19999999999999</v>
      </c>
      <c r="AL2185" s="307">
        <v>1.3433333333333333</v>
      </c>
      <c r="AN2185" s="312">
        <v>17</v>
      </c>
      <c r="AO2185" s="313" t="s">
        <v>305</v>
      </c>
      <c r="AP2185" s="313" t="s">
        <v>0</v>
      </c>
      <c r="AQ2185" s="313" t="s">
        <v>306</v>
      </c>
      <c r="AR2185" s="314" t="s">
        <v>0</v>
      </c>
      <c r="AS2185" s="314"/>
    </row>
    <row r="2186" spans="1:45" x14ac:dyDescent="0.2">
      <c r="A2186" s="306" t="s">
        <v>1536</v>
      </c>
      <c r="B2186" s="50" t="s">
        <v>308</v>
      </c>
      <c r="C2186" s="50" t="s">
        <v>1062</v>
      </c>
      <c r="D2186" s="50" t="s">
        <v>778</v>
      </c>
      <c r="E2186" s="50" t="s">
        <v>297</v>
      </c>
      <c r="F2186" s="50" t="s">
        <v>1044</v>
      </c>
      <c r="G2186" s="50" t="s">
        <v>635</v>
      </c>
      <c r="H2186" s="50" t="s">
        <v>1243</v>
      </c>
      <c r="I2186" s="50" t="s">
        <v>1053</v>
      </c>
      <c r="K2186" s="50" t="s">
        <v>1059</v>
      </c>
      <c r="L2186" s="307">
        <v>1272.81</v>
      </c>
      <c r="M2186" s="308">
        <v>800</v>
      </c>
      <c r="N2186" s="307">
        <v>1143.1400000000001</v>
      </c>
      <c r="O2186" s="50" t="s">
        <v>1534</v>
      </c>
      <c r="Q2186" s="50" t="s">
        <v>300</v>
      </c>
      <c r="R2186" s="50" t="s">
        <v>905</v>
      </c>
      <c r="T2186" s="308">
        <v>4024.37</v>
      </c>
      <c r="U2186" s="309">
        <v>15</v>
      </c>
      <c r="V2186" s="310">
        <v>45200</v>
      </c>
      <c r="W2186" s="310">
        <v>45930</v>
      </c>
      <c r="X2186" s="50" t="s">
        <v>3322</v>
      </c>
      <c r="AC2186" s="50" t="s">
        <v>1059</v>
      </c>
      <c r="AD2186" s="50" t="s">
        <v>304</v>
      </c>
      <c r="AE2186" s="310">
        <v>44957</v>
      </c>
      <c r="AF2186" s="306" t="s">
        <v>2592</v>
      </c>
      <c r="AG2186" s="307">
        <v>0.31645800000000002</v>
      </c>
      <c r="AH2186" s="307">
        <v>0.18</v>
      </c>
      <c r="AI2186" s="307">
        <v>0.27</v>
      </c>
      <c r="AJ2186" s="306" t="s">
        <v>0</v>
      </c>
      <c r="AK2186" s="307">
        <v>285.25</v>
      </c>
      <c r="AL2186" s="307">
        <v>0.78933333333333333</v>
      </c>
      <c r="AN2186" s="312">
        <v>17</v>
      </c>
      <c r="AO2186" s="313" t="s">
        <v>305</v>
      </c>
      <c r="AP2186" s="313" t="s">
        <v>0</v>
      </c>
      <c r="AQ2186" s="313" t="s">
        <v>306</v>
      </c>
      <c r="AR2186" s="314" t="s">
        <v>0</v>
      </c>
      <c r="AS2186" s="314"/>
    </row>
    <row r="2187" spans="1:45" x14ac:dyDescent="0.2">
      <c r="A2187" s="306" t="s">
        <v>1537</v>
      </c>
      <c r="B2187" s="50" t="s">
        <v>310</v>
      </c>
      <c r="C2187" s="50" t="s">
        <v>1066</v>
      </c>
      <c r="D2187" s="50" t="s">
        <v>778</v>
      </c>
      <c r="E2187" s="50" t="s">
        <v>297</v>
      </c>
      <c r="F2187" s="50" t="s">
        <v>1044</v>
      </c>
      <c r="G2187" s="50" t="s">
        <v>635</v>
      </c>
      <c r="H2187" s="50" t="s">
        <v>1243</v>
      </c>
      <c r="I2187" s="50" t="s">
        <v>1053</v>
      </c>
      <c r="K2187" s="50" t="s">
        <v>1059</v>
      </c>
      <c r="L2187" s="307">
        <v>981.9</v>
      </c>
      <c r="M2187" s="308">
        <v>800</v>
      </c>
      <c r="N2187" s="307">
        <v>881.66</v>
      </c>
      <c r="O2187" s="50" t="s">
        <v>1534</v>
      </c>
      <c r="Q2187" s="50" t="s">
        <v>300</v>
      </c>
      <c r="R2187" s="50" t="s">
        <v>905</v>
      </c>
      <c r="T2187" s="308">
        <v>4073.9</v>
      </c>
      <c r="U2187" s="309">
        <v>15</v>
      </c>
      <c r="V2187" s="310">
        <v>45200</v>
      </c>
      <c r="W2187" s="310">
        <v>45930</v>
      </c>
      <c r="X2187" s="50" t="s">
        <v>3322</v>
      </c>
      <c r="AC2187" s="50" t="s">
        <v>1059</v>
      </c>
      <c r="AD2187" s="50" t="s">
        <v>304</v>
      </c>
      <c r="AE2187" s="310">
        <v>44957</v>
      </c>
      <c r="AF2187" s="306" t="s">
        <v>2592</v>
      </c>
      <c r="AG2187" s="307">
        <v>0.27182099999999998</v>
      </c>
      <c r="AH2187" s="307">
        <v>0.13</v>
      </c>
      <c r="AI2187" s="307">
        <v>0.33</v>
      </c>
      <c r="AJ2187" s="50" t="s">
        <v>0</v>
      </c>
      <c r="AK2187" s="307">
        <v>312.98</v>
      </c>
      <c r="AL2187" s="307">
        <v>0.60866666666666669</v>
      </c>
      <c r="AN2187" s="312">
        <v>17</v>
      </c>
      <c r="AO2187" s="313" t="s">
        <v>305</v>
      </c>
      <c r="AP2187" s="313" t="s">
        <v>0</v>
      </c>
      <c r="AQ2187" s="313" t="s">
        <v>306</v>
      </c>
      <c r="AR2187" s="314" t="s">
        <v>0</v>
      </c>
      <c r="AS2187" s="314"/>
    </row>
    <row r="2188" spans="1:45" x14ac:dyDescent="0.2">
      <c r="A2188" s="306" t="s">
        <v>1538</v>
      </c>
      <c r="B2188" s="50" t="s">
        <v>294</v>
      </c>
      <c r="C2188" s="50" t="s">
        <v>1066</v>
      </c>
      <c r="D2188" s="50" t="s">
        <v>778</v>
      </c>
      <c r="E2188" s="50" t="s">
        <v>297</v>
      </c>
      <c r="F2188" s="50" t="s">
        <v>1044</v>
      </c>
      <c r="G2188" s="50" t="s">
        <v>635</v>
      </c>
      <c r="H2188" s="50" t="s">
        <v>1243</v>
      </c>
      <c r="I2188" s="50" t="s">
        <v>1053</v>
      </c>
      <c r="K2188" s="50" t="s">
        <v>1059</v>
      </c>
      <c r="L2188" s="307">
        <v>1905.09</v>
      </c>
      <c r="M2188" s="308">
        <v>800</v>
      </c>
      <c r="N2188" s="307">
        <v>1709.77</v>
      </c>
      <c r="O2188" s="50" t="s">
        <v>1534</v>
      </c>
      <c r="Q2188" s="50" t="s">
        <v>300</v>
      </c>
      <c r="R2188" s="50" t="s">
        <v>905</v>
      </c>
      <c r="T2188" s="308">
        <v>3802.03</v>
      </c>
      <c r="U2188" s="309">
        <v>15</v>
      </c>
      <c r="V2188" s="310">
        <v>45200</v>
      </c>
      <c r="W2188" s="310">
        <v>45930</v>
      </c>
      <c r="X2188" s="50" t="s">
        <v>3322</v>
      </c>
      <c r="AC2188" s="50" t="s">
        <v>1059</v>
      </c>
      <c r="AD2188" s="50" t="s">
        <v>304</v>
      </c>
      <c r="AE2188" s="310">
        <v>44957</v>
      </c>
      <c r="AF2188" s="306" t="s">
        <v>2592</v>
      </c>
      <c r="AG2188" s="307">
        <v>0.67646700000000004</v>
      </c>
      <c r="AH2188" s="307">
        <v>0.28000000000000003</v>
      </c>
      <c r="AI2188" s="307">
        <v>0.33</v>
      </c>
      <c r="AJ2188" s="306" t="s">
        <v>0</v>
      </c>
      <c r="AK2188" s="307">
        <v>174.53</v>
      </c>
      <c r="AL2188" s="307">
        <v>1.1813333333333333</v>
      </c>
      <c r="AN2188" s="312">
        <v>17</v>
      </c>
      <c r="AO2188" s="313" t="s">
        <v>305</v>
      </c>
      <c r="AP2188" s="313" t="s">
        <v>0</v>
      </c>
      <c r="AQ2188" s="313" t="s">
        <v>306</v>
      </c>
      <c r="AR2188" s="314" t="s">
        <v>0</v>
      </c>
      <c r="AS2188" s="314"/>
    </row>
    <row r="2189" spans="1:45" x14ac:dyDescent="0.2">
      <c r="A2189" s="306" t="s">
        <v>1539</v>
      </c>
      <c r="B2189" s="50" t="s">
        <v>308</v>
      </c>
      <c r="C2189" s="50" t="s">
        <v>1066</v>
      </c>
      <c r="D2189" s="50" t="s">
        <v>778</v>
      </c>
      <c r="E2189" s="50" t="s">
        <v>297</v>
      </c>
      <c r="F2189" s="50" t="s">
        <v>1044</v>
      </c>
      <c r="G2189" s="50" t="s">
        <v>635</v>
      </c>
      <c r="H2189" s="50" t="s">
        <v>1243</v>
      </c>
      <c r="I2189" s="50" t="s">
        <v>1053</v>
      </c>
      <c r="K2189" s="50" t="s">
        <v>1059</v>
      </c>
      <c r="L2189" s="307">
        <v>1010.92</v>
      </c>
      <c r="M2189" s="308">
        <v>800</v>
      </c>
      <c r="N2189" s="307">
        <v>907.72</v>
      </c>
      <c r="O2189" s="50" t="s">
        <v>1534</v>
      </c>
      <c r="Q2189" s="50" t="s">
        <v>300</v>
      </c>
      <c r="R2189" s="50" t="s">
        <v>905</v>
      </c>
      <c r="T2189" s="308">
        <v>3802.03</v>
      </c>
      <c r="U2189" s="309">
        <v>15</v>
      </c>
      <c r="V2189" s="310">
        <v>45200</v>
      </c>
      <c r="W2189" s="310">
        <v>45930</v>
      </c>
      <c r="X2189" s="50" t="s">
        <v>3322</v>
      </c>
      <c r="AC2189" s="50" t="s">
        <v>1059</v>
      </c>
      <c r="AD2189" s="50" t="s">
        <v>304</v>
      </c>
      <c r="AE2189" s="310">
        <v>44957</v>
      </c>
      <c r="AF2189" s="306" t="s">
        <v>2592</v>
      </c>
      <c r="AG2189" s="307">
        <v>0.315133</v>
      </c>
      <c r="AH2189" s="307">
        <v>0.15</v>
      </c>
      <c r="AI2189" s="307">
        <v>0.25</v>
      </c>
      <c r="AJ2189" s="306" t="s">
        <v>0</v>
      </c>
      <c r="AK2189" s="307">
        <v>340.37</v>
      </c>
      <c r="AL2189" s="307">
        <v>0.62666666666666671</v>
      </c>
      <c r="AN2189" s="312">
        <v>17</v>
      </c>
      <c r="AO2189" s="313" t="s">
        <v>305</v>
      </c>
      <c r="AP2189" s="313" t="s">
        <v>0</v>
      </c>
      <c r="AQ2189" s="313" t="s">
        <v>306</v>
      </c>
      <c r="AR2189" s="314" t="s">
        <v>0</v>
      </c>
      <c r="AS2189" s="314"/>
    </row>
    <row r="2190" spans="1:45" x14ac:dyDescent="0.2">
      <c r="A2190" s="306" t="s">
        <v>1540</v>
      </c>
      <c r="B2190" s="50" t="s">
        <v>308</v>
      </c>
      <c r="C2190" s="50" t="s">
        <v>1058</v>
      </c>
      <c r="D2190" s="50" t="s">
        <v>778</v>
      </c>
      <c r="E2190" s="50" t="s">
        <v>297</v>
      </c>
      <c r="F2190" s="50" t="s">
        <v>1044</v>
      </c>
      <c r="G2190" s="50" t="s">
        <v>635</v>
      </c>
      <c r="H2190" s="50" t="s">
        <v>1243</v>
      </c>
      <c r="I2190" s="50" t="s">
        <v>1053</v>
      </c>
      <c r="K2190" s="50" t="s">
        <v>1059</v>
      </c>
      <c r="L2190" s="307">
        <v>982.85</v>
      </c>
      <c r="M2190" s="308">
        <v>800</v>
      </c>
      <c r="N2190" s="307">
        <v>882.48</v>
      </c>
      <c r="O2190" s="50" t="s">
        <v>1534</v>
      </c>
      <c r="Q2190" s="50" t="s">
        <v>300</v>
      </c>
      <c r="R2190" s="50" t="s">
        <v>905</v>
      </c>
      <c r="T2190" s="308">
        <v>3644.31</v>
      </c>
      <c r="U2190" s="309">
        <v>15</v>
      </c>
      <c r="V2190" s="310">
        <v>45200</v>
      </c>
      <c r="W2190" s="310">
        <v>45930</v>
      </c>
      <c r="X2190" s="50" t="s">
        <v>3322</v>
      </c>
      <c r="AC2190" s="50" t="s">
        <v>1059</v>
      </c>
      <c r="AD2190" s="50" t="s">
        <v>304</v>
      </c>
      <c r="AE2190" s="310">
        <v>44957</v>
      </c>
      <c r="AF2190" s="306" t="s">
        <v>2592</v>
      </c>
      <c r="AG2190" s="307">
        <v>0.31499100000000002</v>
      </c>
      <c r="AH2190" s="307">
        <v>0.14000000000000001</v>
      </c>
      <c r="AI2190" s="307">
        <v>0.26</v>
      </c>
      <c r="AJ2190" s="50" t="s">
        <v>0</v>
      </c>
      <c r="AK2190" s="307">
        <v>333</v>
      </c>
      <c r="AL2190" s="307">
        <v>0.60933333333333339</v>
      </c>
      <c r="AN2190" s="312">
        <v>17</v>
      </c>
      <c r="AO2190" s="313" t="s">
        <v>305</v>
      </c>
      <c r="AP2190" s="313" t="s">
        <v>0</v>
      </c>
      <c r="AQ2190" s="313" t="s">
        <v>306</v>
      </c>
      <c r="AR2190" s="314" t="s">
        <v>0</v>
      </c>
      <c r="AS2190" s="314"/>
    </row>
    <row r="2191" spans="1:45" x14ac:dyDescent="0.2">
      <c r="A2191" s="306" t="s">
        <v>1541</v>
      </c>
      <c r="B2191" s="50" t="s">
        <v>294</v>
      </c>
      <c r="C2191" s="50" t="s">
        <v>1058</v>
      </c>
      <c r="D2191" s="50" t="s">
        <v>778</v>
      </c>
      <c r="E2191" s="50" t="s">
        <v>297</v>
      </c>
      <c r="F2191" s="50" t="s">
        <v>1044</v>
      </c>
      <c r="G2191" s="50" t="s">
        <v>635</v>
      </c>
      <c r="H2191" s="50" t="s">
        <v>1243</v>
      </c>
      <c r="I2191" s="50" t="s">
        <v>1053</v>
      </c>
      <c r="K2191" s="50" t="s">
        <v>1059</v>
      </c>
      <c r="L2191" s="307">
        <v>1877.02</v>
      </c>
      <c r="M2191" s="308">
        <v>800</v>
      </c>
      <c r="N2191" s="307">
        <v>1684.54</v>
      </c>
      <c r="O2191" s="50" t="s">
        <v>1534</v>
      </c>
      <c r="Q2191" s="50" t="s">
        <v>300</v>
      </c>
      <c r="R2191" s="50" t="s">
        <v>905</v>
      </c>
      <c r="T2191" s="308">
        <v>3644.31</v>
      </c>
      <c r="U2191" s="309">
        <v>15</v>
      </c>
      <c r="V2191" s="310">
        <v>45200</v>
      </c>
      <c r="W2191" s="310">
        <v>45930</v>
      </c>
      <c r="X2191" s="50" t="s">
        <v>3322</v>
      </c>
      <c r="AC2191" s="50" t="s">
        <v>1059</v>
      </c>
      <c r="AD2191" s="50" t="s">
        <v>304</v>
      </c>
      <c r="AE2191" s="310">
        <v>44957</v>
      </c>
      <c r="AF2191" s="306" t="s">
        <v>2592</v>
      </c>
      <c r="AG2191" s="307">
        <v>0.67632499999999995</v>
      </c>
      <c r="AH2191" s="307">
        <v>0.28000000000000003</v>
      </c>
      <c r="AI2191" s="307">
        <v>0.34</v>
      </c>
      <c r="AJ2191" s="306" t="s">
        <v>0</v>
      </c>
      <c r="AK2191" s="307">
        <v>168.19</v>
      </c>
      <c r="AL2191" s="307">
        <v>1.1640000000000001</v>
      </c>
      <c r="AN2191" s="312">
        <v>17</v>
      </c>
      <c r="AO2191" s="313" t="s">
        <v>305</v>
      </c>
      <c r="AP2191" s="313" t="s">
        <v>0</v>
      </c>
      <c r="AQ2191" s="313" t="s">
        <v>306</v>
      </c>
      <c r="AR2191" s="314" t="s">
        <v>0</v>
      </c>
      <c r="AS2191" s="314"/>
    </row>
    <row r="2192" spans="1:45" x14ac:dyDescent="0.2">
      <c r="A2192" s="306" t="s">
        <v>1542</v>
      </c>
      <c r="B2192" s="50" t="s">
        <v>310</v>
      </c>
      <c r="C2192" s="50" t="s">
        <v>1058</v>
      </c>
      <c r="D2192" s="50" t="s">
        <v>778</v>
      </c>
      <c r="E2192" s="50" t="s">
        <v>297</v>
      </c>
      <c r="F2192" s="50" t="s">
        <v>1044</v>
      </c>
      <c r="G2192" s="50" t="s">
        <v>635</v>
      </c>
      <c r="H2192" s="50" t="s">
        <v>1243</v>
      </c>
      <c r="I2192" s="50" t="s">
        <v>1053</v>
      </c>
      <c r="K2192" s="50" t="s">
        <v>1059</v>
      </c>
      <c r="L2192" s="307">
        <v>953.83</v>
      </c>
      <c r="M2192" s="308">
        <v>800</v>
      </c>
      <c r="N2192" s="307">
        <v>856.42</v>
      </c>
      <c r="O2192" s="50" t="s">
        <v>1534</v>
      </c>
      <c r="Q2192" s="50" t="s">
        <v>300</v>
      </c>
      <c r="R2192" s="50" t="s">
        <v>905</v>
      </c>
      <c r="T2192" s="308">
        <v>3906.22</v>
      </c>
      <c r="U2192" s="309">
        <v>15</v>
      </c>
      <c r="V2192" s="310">
        <v>45200</v>
      </c>
      <c r="W2192" s="310">
        <v>45930</v>
      </c>
      <c r="X2192" s="50" t="s">
        <v>3322</v>
      </c>
      <c r="AC2192" s="50" t="s">
        <v>1059</v>
      </c>
      <c r="AD2192" s="50" t="s">
        <v>304</v>
      </c>
      <c r="AE2192" s="310">
        <v>44957</v>
      </c>
      <c r="AF2192" s="306" t="s">
        <v>2592</v>
      </c>
      <c r="AG2192" s="307">
        <v>0.271679</v>
      </c>
      <c r="AH2192" s="307">
        <v>0.13</v>
      </c>
      <c r="AI2192" s="307">
        <v>0.34</v>
      </c>
      <c r="AJ2192" s="306" t="s">
        <v>0</v>
      </c>
      <c r="AK2192" s="307">
        <v>304.58</v>
      </c>
      <c r="AL2192" s="307">
        <v>0.59133333333333327</v>
      </c>
      <c r="AN2192" s="312">
        <v>17</v>
      </c>
      <c r="AO2192" s="313" t="s">
        <v>305</v>
      </c>
      <c r="AP2192" s="313" t="s">
        <v>0</v>
      </c>
      <c r="AQ2192" s="313" t="s">
        <v>306</v>
      </c>
      <c r="AR2192" s="314" t="s">
        <v>0</v>
      </c>
      <c r="AS2192" s="314"/>
    </row>
    <row r="2193" spans="1:45" x14ac:dyDescent="0.2">
      <c r="A2193" s="306" t="s">
        <v>1605</v>
      </c>
      <c r="B2193" s="50" t="s">
        <v>294</v>
      </c>
      <c r="C2193" s="50" t="s">
        <v>295</v>
      </c>
      <c r="D2193" s="50" t="s">
        <v>778</v>
      </c>
      <c r="E2193" s="50" t="s">
        <v>297</v>
      </c>
      <c r="F2193" s="50" t="s">
        <v>1044</v>
      </c>
      <c r="G2193" s="50" t="s">
        <v>586</v>
      </c>
      <c r="H2193" s="50" t="s">
        <v>1091</v>
      </c>
      <c r="I2193" s="50" t="s">
        <v>1089</v>
      </c>
      <c r="J2193" s="50" t="s">
        <v>1093</v>
      </c>
      <c r="K2193" s="50" t="s">
        <v>1119</v>
      </c>
      <c r="L2193" s="307">
        <v>194.09</v>
      </c>
      <c r="M2193" s="308">
        <v>140</v>
      </c>
      <c r="N2193" s="307">
        <v>173.67</v>
      </c>
      <c r="O2193" s="50" t="s">
        <v>1606</v>
      </c>
      <c r="Q2193" s="50" t="s">
        <v>319</v>
      </c>
      <c r="R2193" s="50" t="s">
        <v>1091</v>
      </c>
      <c r="T2193" s="308">
        <v>240.35</v>
      </c>
      <c r="U2193" s="309">
        <v>7</v>
      </c>
      <c r="V2193" s="310">
        <v>45200</v>
      </c>
      <c r="W2193" s="310">
        <v>45930</v>
      </c>
      <c r="AD2193" s="50" t="s">
        <v>304</v>
      </c>
      <c r="AE2193" s="310">
        <v>44669</v>
      </c>
      <c r="AF2193" s="306" t="s">
        <v>3264</v>
      </c>
      <c r="AG2193" s="307">
        <v>0.100299</v>
      </c>
      <c r="AH2193" s="307">
        <v>0.03</v>
      </c>
      <c r="AI2193" s="307">
        <v>0.27</v>
      </c>
      <c r="AJ2193" s="50" t="s">
        <v>0</v>
      </c>
      <c r="AK2193" s="307">
        <v>181.3</v>
      </c>
      <c r="AL2193" s="307">
        <v>0.36199999999999999</v>
      </c>
      <c r="AN2193" s="312">
        <v>4</v>
      </c>
      <c r="AO2193" s="313" t="s">
        <v>305</v>
      </c>
      <c r="AP2193" s="313" t="s">
        <v>0</v>
      </c>
      <c r="AQ2193" s="313" t="s">
        <v>306</v>
      </c>
      <c r="AR2193" s="314" t="s">
        <v>0</v>
      </c>
      <c r="AS2193" s="314"/>
    </row>
    <row r="2194" spans="1:45" x14ac:dyDescent="0.2">
      <c r="A2194" s="306" t="s">
        <v>1607</v>
      </c>
      <c r="B2194" s="50" t="s">
        <v>294</v>
      </c>
      <c r="C2194" s="50" t="s">
        <v>295</v>
      </c>
      <c r="D2194" s="50" t="s">
        <v>778</v>
      </c>
      <c r="E2194" s="50" t="s">
        <v>297</v>
      </c>
      <c r="F2194" s="50" t="s">
        <v>1044</v>
      </c>
      <c r="G2194" s="50" t="s">
        <v>586</v>
      </c>
      <c r="H2194" s="50" t="s">
        <v>1091</v>
      </c>
      <c r="I2194" s="50" t="s">
        <v>1089</v>
      </c>
      <c r="J2194" s="50" t="s">
        <v>182</v>
      </c>
      <c r="K2194" s="50" t="s">
        <v>1119</v>
      </c>
      <c r="L2194" s="307">
        <v>398.37</v>
      </c>
      <c r="M2194" s="308">
        <v>140</v>
      </c>
      <c r="N2194" s="307">
        <v>356.44</v>
      </c>
      <c r="O2194" s="50" t="s">
        <v>1608</v>
      </c>
      <c r="Q2194" s="50" t="s">
        <v>319</v>
      </c>
      <c r="R2194" s="50" t="s">
        <v>1091</v>
      </c>
      <c r="T2194" s="308">
        <v>240.35</v>
      </c>
      <c r="U2194" s="309">
        <v>7</v>
      </c>
      <c r="V2194" s="310">
        <v>45200</v>
      </c>
      <c r="W2194" s="310">
        <v>45930</v>
      </c>
      <c r="AD2194" s="50" t="s">
        <v>304</v>
      </c>
      <c r="AE2194" s="310">
        <v>44669</v>
      </c>
      <c r="AF2194" s="306" t="s">
        <v>3264</v>
      </c>
      <c r="AG2194" s="307">
        <v>0.20585700000000001</v>
      </c>
      <c r="AH2194" s="307">
        <v>7.0000000000000007E-2</v>
      </c>
      <c r="AI2194" s="307">
        <v>0.74</v>
      </c>
      <c r="AJ2194" s="306" t="s">
        <v>0</v>
      </c>
      <c r="AK2194" s="307">
        <v>48.25</v>
      </c>
      <c r="AL2194" s="307">
        <v>0.74</v>
      </c>
      <c r="AN2194" s="312">
        <v>4</v>
      </c>
      <c r="AO2194" s="313" t="s">
        <v>305</v>
      </c>
      <c r="AP2194" s="313" t="s">
        <v>0</v>
      </c>
      <c r="AQ2194" s="313" t="s">
        <v>306</v>
      </c>
      <c r="AR2194" s="314" t="s">
        <v>0</v>
      </c>
      <c r="AS2194" s="314"/>
    </row>
    <row r="2195" spans="1:45" x14ac:dyDescent="0.2">
      <c r="A2195" s="306" t="s">
        <v>1609</v>
      </c>
      <c r="B2195" s="50" t="s">
        <v>308</v>
      </c>
      <c r="C2195" s="50" t="s">
        <v>295</v>
      </c>
      <c r="D2195" s="50" t="s">
        <v>778</v>
      </c>
      <c r="E2195" s="50" t="s">
        <v>297</v>
      </c>
      <c r="F2195" s="50" t="s">
        <v>1044</v>
      </c>
      <c r="G2195" s="50" t="s">
        <v>586</v>
      </c>
      <c r="H2195" s="50" t="s">
        <v>1091</v>
      </c>
      <c r="I2195" s="50" t="s">
        <v>1089</v>
      </c>
      <c r="J2195" s="50" t="s">
        <v>1093</v>
      </c>
      <c r="K2195" s="50" t="s">
        <v>1119</v>
      </c>
      <c r="L2195" s="307">
        <v>218.34</v>
      </c>
      <c r="M2195" s="308">
        <v>140</v>
      </c>
      <c r="N2195" s="307">
        <v>195.36</v>
      </c>
      <c r="O2195" s="50" t="s">
        <v>1606</v>
      </c>
      <c r="Q2195" s="50" t="s">
        <v>319</v>
      </c>
      <c r="R2195" s="50" t="s">
        <v>1091</v>
      </c>
      <c r="T2195" s="308">
        <v>222.03</v>
      </c>
      <c r="U2195" s="309">
        <v>5</v>
      </c>
      <c r="V2195" s="310">
        <v>45200</v>
      </c>
      <c r="W2195" s="310">
        <v>45930</v>
      </c>
      <c r="AD2195" s="50" t="s">
        <v>304</v>
      </c>
      <c r="AE2195" s="310">
        <v>44669</v>
      </c>
      <c r="AF2195" s="306" t="s">
        <v>2839</v>
      </c>
      <c r="AG2195" s="307">
        <v>0.112827</v>
      </c>
      <c r="AH2195" s="307">
        <v>0.04</v>
      </c>
      <c r="AI2195" s="307">
        <v>0.3</v>
      </c>
      <c r="AJ2195" s="306" t="s">
        <v>0</v>
      </c>
      <c r="AK2195" s="307">
        <v>158.13999999999999</v>
      </c>
      <c r="AL2195" s="307">
        <v>0.40599999999999997</v>
      </c>
      <c r="AN2195" s="312">
        <v>4</v>
      </c>
      <c r="AO2195" s="313" t="s">
        <v>305</v>
      </c>
      <c r="AP2195" s="313" t="s">
        <v>0</v>
      </c>
      <c r="AQ2195" s="313" t="s">
        <v>306</v>
      </c>
      <c r="AR2195" s="314" t="s">
        <v>0</v>
      </c>
      <c r="AS2195" s="314"/>
    </row>
    <row r="2196" spans="1:45" x14ac:dyDescent="0.2">
      <c r="A2196" s="306" t="s">
        <v>1610</v>
      </c>
      <c r="B2196" s="50" t="s">
        <v>308</v>
      </c>
      <c r="C2196" s="50" t="s">
        <v>295</v>
      </c>
      <c r="D2196" s="50" t="s">
        <v>778</v>
      </c>
      <c r="E2196" s="50" t="s">
        <v>297</v>
      </c>
      <c r="F2196" s="50" t="s">
        <v>1044</v>
      </c>
      <c r="G2196" s="50" t="s">
        <v>586</v>
      </c>
      <c r="H2196" s="50" t="s">
        <v>1091</v>
      </c>
      <c r="I2196" s="50" t="s">
        <v>1089</v>
      </c>
      <c r="J2196" s="50" t="s">
        <v>182</v>
      </c>
      <c r="K2196" s="50" t="s">
        <v>1119</v>
      </c>
      <c r="L2196" s="307">
        <v>418.46</v>
      </c>
      <c r="M2196" s="308">
        <v>140</v>
      </c>
      <c r="N2196" s="307">
        <v>374.42</v>
      </c>
      <c r="O2196" s="50" t="s">
        <v>1608</v>
      </c>
      <c r="Q2196" s="50" t="s">
        <v>319</v>
      </c>
      <c r="R2196" s="50" t="s">
        <v>1091</v>
      </c>
      <c r="T2196" s="308">
        <v>294.25</v>
      </c>
      <c r="U2196" s="309">
        <v>7</v>
      </c>
      <c r="V2196" s="310">
        <v>45200</v>
      </c>
      <c r="W2196" s="310">
        <v>45930</v>
      </c>
      <c r="AD2196" s="50" t="s">
        <v>304</v>
      </c>
      <c r="AE2196" s="310">
        <v>44669</v>
      </c>
      <c r="AF2196" s="306" t="s">
        <v>3264</v>
      </c>
      <c r="AG2196" s="307">
        <v>0.21623999999999999</v>
      </c>
      <c r="AH2196" s="307">
        <v>7.0000000000000007E-2</v>
      </c>
      <c r="AI2196" s="307">
        <v>0.78</v>
      </c>
      <c r="AJ2196" s="50" t="s">
        <v>0</v>
      </c>
      <c r="AK2196" s="307">
        <v>44.62</v>
      </c>
      <c r="AL2196" s="307">
        <v>0.77800000000000002</v>
      </c>
      <c r="AN2196" s="312">
        <v>4</v>
      </c>
      <c r="AO2196" s="313" t="s">
        <v>305</v>
      </c>
      <c r="AP2196" s="313" t="s">
        <v>0</v>
      </c>
      <c r="AQ2196" s="313" t="s">
        <v>306</v>
      </c>
      <c r="AR2196" s="314" t="s">
        <v>0</v>
      </c>
      <c r="AS2196" s="314"/>
    </row>
    <row r="2197" spans="1:45" x14ac:dyDescent="0.2">
      <c r="A2197" s="306" t="s">
        <v>1611</v>
      </c>
      <c r="B2197" s="50" t="s">
        <v>310</v>
      </c>
      <c r="C2197" s="50" t="s">
        <v>295</v>
      </c>
      <c r="D2197" s="50" t="s">
        <v>778</v>
      </c>
      <c r="E2197" s="50" t="s">
        <v>297</v>
      </c>
      <c r="F2197" s="50" t="s">
        <v>1044</v>
      </c>
      <c r="G2197" s="50" t="s">
        <v>586</v>
      </c>
      <c r="H2197" s="50" t="s">
        <v>1091</v>
      </c>
      <c r="I2197" s="50" t="s">
        <v>1089</v>
      </c>
      <c r="J2197" s="50" t="s">
        <v>1093</v>
      </c>
      <c r="K2197" s="50" t="s">
        <v>1119</v>
      </c>
      <c r="L2197" s="307">
        <v>204.98</v>
      </c>
      <c r="M2197" s="308">
        <v>140</v>
      </c>
      <c r="N2197" s="307">
        <v>183.41</v>
      </c>
      <c r="O2197" s="50" t="s">
        <v>1606</v>
      </c>
      <c r="Q2197" s="50" t="s">
        <v>319</v>
      </c>
      <c r="R2197" s="50" t="s">
        <v>1091</v>
      </c>
      <c r="T2197" s="308">
        <v>294.25</v>
      </c>
      <c r="U2197" s="309">
        <v>5</v>
      </c>
      <c r="V2197" s="310">
        <v>45200</v>
      </c>
      <c r="W2197" s="310">
        <v>45930</v>
      </c>
      <c r="AD2197" s="50" t="s">
        <v>304</v>
      </c>
      <c r="AE2197" s="310">
        <v>44669</v>
      </c>
      <c r="AF2197" s="306" t="s">
        <v>2839</v>
      </c>
      <c r="AG2197" s="307">
        <v>0.105922</v>
      </c>
      <c r="AH2197" s="307">
        <v>0.03</v>
      </c>
      <c r="AI2197" s="307">
        <v>0.28000000000000003</v>
      </c>
      <c r="AJ2197" s="306" t="s">
        <v>0</v>
      </c>
      <c r="AK2197" s="307">
        <v>170.22</v>
      </c>
      <c r="AL2197" s="307">
        <v>0.38200000000000001</v>
      </c>
      <c r="AN2197" s="312">
        <v>4</v>
      </c>
      <c r="AO2197" s="313" t="s">
        <v>305</v>
      </c>
      <c r="AP2197" s="313" t="s">
        <v>0</v>
      </c>
      <c r="AQ2197" s="313" t="s">
        <v>306</v>
      </c>
      <c r="AR2197" s="314" t="s">
        <v>0</v>
      </c>
      <c r="AS2197" s="314"/>
    </row>
    <row r="2198" spans="1:45" x14ac:dyDescent="0.2">
      <c r="A2198" s="306" t="s">
        <v>1612</v>
      </c>
      <c r="B2198" s="50" t="s">
        <v>310</v>
      </c>
      <c r="C2198" s="50" t="s">
        <v>295</v>
      </c>
      <c r="D2198" s="50" t="s">
        <v>778</v>
      </c>
      <c r="E2198" s="50" t="s">
        <v>297</v>
      </c>
      <c r="F2198" s="50" t="s">
        <v>1044</v>
      </c>
      <c r="G2198" s="50" t="s">
        <v>586</v>
      </c>
      <c r="H2198" s="50" t="s">
        <v>1091</v>
      </c>
      <c r="I2198" s="50" t="s">
        <v>1089</v>
      </c>
      <c r="J2198" s="50" t="s">
        <v>182</v>
      </c>
      <c r="K2198" s="50" t="s">
        <v>1119</v>
      </c>
      <c r="L2198" s="307">
        <v>337.87</v>
      </c>
      <c r="M2198" s="308">
        <v>140</v>
      </c>
      <c r="N2198" s="307">
        <v>302.31</v>
      </c>
      <c r="O2198" s="50" t="s">
        <v>1608</v>
      </c>
      <c r="Q2198" s="50" t="s">
        <v>319</v>
      </c>
      <c r="R2198" s="50" t="s">
        <v>1091</v>
      </c>
      <c r="T2198" s="308">
        <v>165.03</v>
      </c>
      <c r="U2198" s="309">
        <v>7</v>
      </c>
      <c r="V2198" s="310">
        <v>45200</v>
      </c>
      <c r="W2198" s="310">
        <v>45930</v>
      </c>
      <c r="AD2198" s="50" t="s">
        <v>304</v>
      </c>
      <c r="AE2198" s="310">
        <v>44669</v>
      </c>
      <c r="AF2198" s="306" t="s">
        <v>3264</v>
      </c>
      <c r="AG2198" s="307">
        <v>0.174595</v>
      </c>
      <c r="AH2198" s="307">
        <v>0.06</v>
      </c>
      <c r="AI2198" s="307">
        <v>0.63</v>
      </c>
      <c r="AJ2198" s="306" t="s">
        <v>0</v>
      </c>
      <c r="AK2198" s="307">
        <v>61.77</v>
      </c>
      <c r="AL2198" s="307">
        <v>0.628</v>
      </c>
      <c r="AN2198" s="312">
        <v>4</v>
      </c>
      <c r="AO2198" s="313" t="s">
        <v>305</v>
      </c>
      <c r="AP2198" s="313" t="s">
        <v>0</v>
      </c>
      <c r="AQ2198" s="313" t="s">
        <v>306</v>
      </c>
      <c r="AR2198" s="314" t="s">
        <v>0</v>
      </c>
      <c r="AS2198" s="314"/>
    </row>
    <row r="2199" spans="1:45" x14ac:dyDescent="0.2">
      <c r="A2199" s="306" t="s">
        <v>2846</v>
      </c>
      <c r="B2199" s="50" t="s">
        <v>294</v>
      </c>
      <c r="C2199" s="50" t="s">
        <v>1058</v>
      </c>
      <c r="D2199" s="50" t="s">
        <v>778</v>
      </c>
      <c r="E2199" s="50" t="s">
        <v>297</v>
      </c>
      <c r="F2199" s="50" t="s">
        <v>1044</v>
      </c>
      <c r="G2199" s="50" t="s">
        <v>635</v>
      </c>
      <c r="H2199" s="50" t="s">
        <v>2685</v>
      </c>
      <c r="I2199" s="50" t="s">
        <v>1053</v>
      </c>
      <c r="K2199" s="50" t="s">
        <v>1059</v>
      </c>
      <c r="L2199" s="307">
        <v>1448</v>
      </c>
      <c r="M2199" s="308">
        <v>800</v>
      </c>
      <c r="N2199" s="307">
        <v>1300</v>
      </c>
      <c r="O2199" s="50" t="s">
        <v>3204</v>
      </c>
      <c r="Q2199" s="50" t="s">
        <v>300</v>
      </c>
      <c r="R2199" s="50" t="s">
        <v>1544</v>
      </c>
      <c r="T2199" s="308">
        <v>3999.58</v>
      </c>
      <c r="U2199" s="309">
        <v>15</v>
      </c>
      <c r="V2199" s="310">
        <v>45383</v>
      </c>
      <c r="W2199" s="310">
        <v>45930</v>
      </c>
      <c r="X2199" s="50" t="s">
        <v>2813</v>
      </c>
      <c r="AC2199" s="50" t="s">
        <v>1059</v>
      </c>
      <c r="AD2199" s="50" t="s">
        <v>304</v>
      </c>
      <c r="AE2199" s="310">
        <v>44669</v>
      </c>
      <c r="AF2199" s="306" t="s">
        <v>2819</v>
      </c>
      <c r="AG2199" s="307">
        <v>0.22</v>
      </c>
      <c r="AH2199" s="307">
        <v>0.22</v>
      </c>
      <c r="AI2199" s="307">
        <v>0.18</v>
      </c>
      <c r="AJ2199" s="50" t="s">
        <v>0</v>
      </c>
      <c r="AK2199" s="307">
        <v>261.77</v>
      </c>
      <c r="AL2199" s="307">
        <v>0.89800000000000002</v>
      </c>
      <c r="AN2199" s="312">
        <v>17</v>
      </c>
      <c r="AO2199" s="313" t="s">
        <v>305</v>
      </c>
      <c r="AP2199" s="313" t="s">
        <v>0</v>
      </c>
      <c r="AQ2199" s="313" t="s">
        <v>306</v>
      </c>
      <c r="AR2199" s="314" t="s">
        <v>0</v>
      </c>
      <c r="AS2199" s="314"/>
    </row>
    <row r="2200" spans="1:45" x14ac:dyDescent="0.2">
      <c r="A2200" s="306" t="s">
        <v>2847</v>
      </c>
      <c r="B2200" s="50" t="s">
        <v>294</v>
      </c>
      <c r="C2200" s="50" t="s">
        <v>1066</v>
      </c>
      <c r="D2200" s="50" t="s">
        <v>778</v>
      </c>
      <c r="E2200" s="50" t="s">
        <v>297</v>
      </c>
      <c r="F2200" s="50" t="s">
        <v>1044</v>
      </c>
      <c r="G2200" s="50" t="s">
        <v>635</v>
      </c>
      <c r="H2200" s="50" t="s">
        <v>2685</v>
      </c>
      <c r="I2200" s="50" t="s">
        <v>1053</v>
      </c>
      <c r="K2200" s="50" t="s">
        <v>1059</v>
      </c>
      <c r="L2200" s="307">
        <v>1448</v>
      </c>
      <c r="M2200" s="308">
        <v>800</v>
      </c>
      <c r="N2200" s="307">
        <v>1300</v>
      </c>
      <c r="O2200" s="50" t="s">
        <v>3204</v>
      </c>
      <c r="Q2200" s="50" t="s">
        <v>300</v>
      </c>
      <c r="R2200" s="50" t="s">
        <v>1544</v>
      </c>
      <c r="T2200" s="308">
        <v>3999.58</v>
      </c>
      <c r="U2200" s="309">
        <v>15</v>
      </c>
      <c r="V2200" s="310">
        <v>45383</v>
      </c>
      <c r="W2200" s="310">
        <v>45930</v>
      </c>
      <c r="X2200" s="50" t="s">
        <v>2813</v>
      </c>
      <c r="AC2200" s="50" t="s">
        <v>1059</v>
      </c>
      <c r="AD2200" s="50" t="s">
        <v>304</v>
      </c>
      <c r="AE2200" s="310">
        <v>44669</v>
      </c>
      <c r="AF2200" s="306" t="s">
        <v>2819</v>
      </c>
      <c r="AG2200" s="307">
        <v>0.22</v>
      </c>
      <c r="AH2200" s="307">
        <v>0.22</v>
      </c>
      <c r="AI2200" s="307">
        <v>0.18</v>
      </c>
      <c r="AJ2200" s="306" t="s">
        <v>0</v>
      </c>
      <c r="AK2200" s="307">
        <v>261.77</v>
      </c>
      <c r="AL2200" s="307">
        <v>0.89800000000000002</v>
      </c>
      <c r="AN2200" s="312">
        <v>17</v>
      </c>
      <c r="AO2200" s="313" t="s">
        <v>305</v>
      </c>
      <c r="AP2200" s="313" t="s">
        <v>0</v>
      </c>
      <c r="AQ2200" s="313" t="s">
        <v>306</v>
      </c>
      <c r="AR2200" s="314" t="s">
        <v>0</v>
      </c>
      <c r="AS2200" s="314"/>
    </row>
    <row r="2201" spans="1:45" x14ac:dyDescent="0.2">
      <c r="A2201" s="306" t="s">
        <v>2848</v>
      </c>
      <c r="B2201" s="50" t="s">
        <v>294</v>
      </c>
      <c r="C2201" s="50" t="s">
        <v>1062</v>
      </c>
      <c r="D2201" s="50" t="s">
        <v>778</v>
      </c>
      <c r="E2201" s="50" t="s">
        <v>297</v>
      </c>
      <c r="F2201" s="50" t="s">
        <v>1044</v>
      </c>
      <c r="G2201" s="50" t="s">
        <v>635</v>
      </c>
      <c r="H2201" s="50" t="s">
        <v>2685</v>
      </c>
      <c r="I2201" s="50" t="s">
        <v>1053</v>
      </c>
      <c r="K2201" s="50" t="s">
        <v>1059</v>
      </c>
      <c r="L2201" s="307">
        <v>1448</v>
      </c>
      <c r="M2201" s="308">
        <v>800</v>
      </c>
      <c r="N2201" s="307">
        <v>1300</v>
      </c>
      <c r="O2201" s="50" t="s">
        <v>3204</v>
      </c>
      <c r="Q2201" s="50" t="s">
        <v>300</v>
      </c>
      <c r="R2201" s="50" t="s">
        <v>1544</v>
      </c>
      <c r="T2201" s="308">
        <v>3999.58</v>
      </c>
      <c r="U2201" s="309">
        <v>15</v>
      </c>
      <c r="V2201" s="310">
        <v>45383</v>
      </c>
      <c r="W2201" s="310">
        <v>45930</v>
      </c>
      <c r="X2201" s="50" t="s">
        <v>2813</v>
      </c>
      <c r="AC2201" s="50" t="s">
        <v>1059</v>
      </c>
      <c r="AD2201" s="50" t="s">
        <v>304</v>
      </c>
      <c r="AE2201" s="310">
        <v>44669</v>
      </c>
      <c r="AF2201" s="306" t="s">
        <v>2819</v>
      </c>
      <c r="AG2201" s="307">
        <v>0.22</v>
      </c>
      <c r="AH2201" s="307">
        <v>0.22</v>
      </c>
      <c r="AI2201" s="307">
        <v>0.18</v>
      </c>
      <c r="AJ2201" s="306" t="s">
        <v>0</v>
      </c>
      <c r="AK2201" s="307">
        <v>261.77</v>
      </c>
      <c r="AL2201" s="307">
        <v>0.89800000000000002</v>
      </c>
      <c r="AN2201" s="312">
        <v>17</v>
      </c>
      <c r="AO2201" s="313" t="s">
        <v>305</v>
      </c>
      <c r="AP2201" s="313" t="s">
        <v>0</v>
      </c>
      <c r="AQ2201" s="313" t="s">
        <v>306</v>
      </c>
      <c r="AR2201" s="314" t="s">
        <v>0</v>
      </c>
      <c r="AS2201" s="314"/>
    </row>
    <row r="2202" spans="1:45" x14ac:dyDescent="0.2">
      <c r="A2202" s="306" t="s">
        <v>2849</v>
      </c>
      <c r="B2202" s="50" t="s">
        <v>308</v>
      </c>
      <c r="C2202" s="50" t="s">
        <v>1058</v>
      </c>
      <c r="D2202" s="50" t="s">
        <v>778</v>
      </c>
      <c r="E2202" s="50" t="s">
        <v>297</v>
      </c>
      <c r="F2202" s="50" t="s">
        <v>1044</v>
      </c>
      <c r="G2202" s="50" t="s">
        <v>635</v>
      </c>
      <c r="H2202" s="50" t="s">
        <v>2685</v>
      </c>
      <c r="I2202" s="50" t="s">
        <v>1053</v>
      </c>
      <c r="K2202" s="50" t="s">
        <v>1059</v>
      </c>
      <c r="L2202" s="307">
        <v>1448</v>
      </c>
      <c r="M2202" s="308">
        <v>800</v>
      </c>
      <c r="N2202" s="307">
        <v>1300</v>
      </c>
      <c r="O2202" s="50" t="s">
        <v>3204</v>
      </c>
      <c r="Q2202" s="50" t="s">
        <v>300</v>
      </c>
      <c r="R2202" s="50" t="s">
        <v>1544</v>
      </c>
      <c r="T2202" s="308">
        <v>3999.58</v>
      </c>
      <c r="U2202" s="309">
        <v>15</v>
      </c>
      <c r="V2202" s="310">
        <v>45383</v>
      </c>
      <c r="W2202" s="310">
        <v>45930</v>
      </c>
      <c r="X2202" s="50" t="s">
        <v>2813</v>
      </c>
      <c r="AC2202" s="50" t="s">
        <v>1059</v>
      </c>
      <c r="AD2202" s="50" t="s">
        <v>304</v>
      </c>
      <c r="AE2202" s="310">
        <v>44669</v>
      </c>
      <c r="AF2202" s="306" t="s">
        <v>2819</v>
      </c>
      <c r="AG2202" s="307">
        <v>0.21</v>
      </c>
      <c r="AH2202" s="307">
        <v>0.21</v>
      </c>
      <c r="AI2202" s="307">
        <v>0.18</v>
      </c>
      <c r="AJ2202" s="50" t="s">
        <v>0</v>
      </c>
      <c r="AK2202" s="307">
        <v>262.33</v>
      </c>
      <c r="AL2202" s="307">
        <v>0.89733333333333343</v>
      </c>
      <c r="AN2202" s="312">
        <v>17</v>
      </c>
      <c r="AO2202" s="313" t="s">
        <v>305</v>
      </c>
      <c r="AP2202" s="313" t="s">
        <v>0</v>
      </c>
      <c r="AQ2202" s="313" t="s">
        <v>306</v>
      </c>
      <c r="AR2202" s="314" t="s">
        <v>0</v>
      </c>
      <c r="AS2202" s="314"/>
    </row>
    <row r="2203" spans="1:45" x14ac:dyDescent="0.2">
      <c r="A2203" s="306" t="s">
        <v>2850</v>
      </c>
      <c r="B2203" s="50" t="s">
        <v>308</v>
      </c>
      <c r="C2203" s="50" t="s">
        <v>1066</v>
      </c>
      <c r="D2203" s="50" t="s">
        <v>778</v>
      </c>
      <c r="E2203" s="50" t="s">
        <v>297</v>
      </c>
      <c r="F2203" s="50" t="s">
        <v>1044</v>
      </c>
      <c r="G2203" s="50" t="s">
        <v>635</v>
      </c>
      <c r="H2203" s="50" t="s">
        <v>2685</v>
      </c>
      <c r="I2203" s="50" t="s">
        <v>1053</v>
      </c>
      <c r="K2203" s="50" t="s">
        <v>1059</v>
      </c>
      <c r="L2203" s="307">
        <v>1448</v>
      </c>
      <c r="M2203" s="308">
        <v>800</v>
      </c>
      <c r="N2203" s="307">
        <v>1300</v>
      </c>
      <c r="O2203" s="50" t="s">
        <v>3204</v>
      </c>
      <c r="Q2203" s="50" t="s">
        <v>300</v>
      </c>
      <c r="R2203" s="50" t="s">
        <v>1544</v>
      </c>
      <c r="T2203" s="308">
        <v>3999.58</v>
      </c>
      <c r="U2203" s="309">
        <v>15</v>
      </c>
      <c r="V2203" s="310">
        <v>45383</v>
      </c>
      <c r="W2203" s="310">
        <v>45930</v>
      </c>
      <c r="X2203" s="50" t="s">
        <v>2813</v>
      </c>
      <c r="AC2203" s="50" t="s">
        <v>1059</v>
      </c>
      <c r="AD2203" s="50" t="s">
        <v>304</v>
      </c>
      <c r="AE2203" s="310">
        <v>44669</v>
      </c>
      <c r="AF2203" s="306" t="s">
        <v>2819</v>
      </c>
      <c r="AG2203" s="307">
        <v>0.21</v>
      </c>
      <c r="AH2203" s="307">
        <v>0.21</v>
      </c>
      <c r="AI2203" s="307">
        <v>0.18</v>
      </c>
      <c r="AJ2203" s="306" t="s">
        <v>0</v>
      </c>
      <c r="AK2203" s="307">
        <v>262.33</v>
      </c>
      <c r="AL2203" s="307">
        <v>0.89733333333333343</v>
      </c>
      <c r="AN2203" s="312">
        <v>17</v>
      </c>
      <c r="AO2203" s="313" t="s">
        <v>305</v>
      </c>
      <c r="AP2203" s="313" t="s">
        <v>0</v>
      </c>
      <c r="AQ2203" s="313" t="s">
        <v>306</v>
      </c>
      <c r="AR2203" s="314" t="s">
        <v>0</v>
      </c>
      <c r="AS2203" s="314"/>
    </row>
    <row r="2204" spans="1:45" x14ac:dyDescent="0.2">
      <c r="A2204" s="306" t="s">
        <v>2851</v>
      </c>
      <c r="B2204" s="50" t="s">
        <v>308</v>
      </c>
      <c r="C2204" s="50" t="s">
        <v>1062</v>
      </c>
      <c r="D2204" s="50" t="s">
        <v>778</v>
      </c>
      <c r="E2204" s="50" t="s">
        <v>297</v>
      </c>
      <c r="F2204" s="50" t="s">
        <v>1044</v>
      </c>
      <c r="G2204" s="50" t="s">
        <v>635</v>
      </c>
      <c r="H2204" s="50" t="s">
        <v>2685</v>
      </c>
      <c r="I2204" s="50" t="s">
        <v>1053</v>
      </c>
      <c r="K2204" s="50" t="s">
        <v>1059</v>
      </c>
      <c r="L2204" s="307">
        <v>1448</v>
      </c>
      <c r="M2204" s="308">
        <v>800</v>
      </c>
      <c r="N2204" s="307">
        <v>1300</v>
      </c>
      <c r="O2204" s="50" t="s">
        <v>3204</v>
      </c>
      <c r="Q2204" s="50" t="s">
        <v>300</v>
      </c>
      <c r="R2204" s="50" t="s">
        <v>1544</v>
      </c>
      <c r="T2204" s="308">
        <v>3999.58</v>
      </c>
      <c r="U2204" s="309">
        <v>15</v>
      </c>
      <c r="V2204" s="310">
        <v>45383</v>
      </c>
      <c r="W2204" s="310">
        <v>45930</v>
      </c>
      <c r="X2204" s="50" t="s">
        <v>2813</v>
      </c>
      <c r="AC2204" s="50" t="s">
        <v>1059</v>
      </c>
      <c r="AD2204" s="50" t="s">
        <v>304</v>
      </c>
      <c r="AE2204" s="310">
        <v>44669</v>
      </c>
      <c r="AF2204" s="306" t="s">
        <v>2819</v>
      </c>
      <c r="AG2204" s="307">
        <v>0.21</v>
      </c>
      <c r="AH2204" s="307">
        <v>0.21</v>
      </c>
      <c r="AI2204" s="307">
        <v>0.18</v>
      </c>
      <c r="AJ2204" s="306" t="s">
        <v>0</v>
      </c>
      <c r="AK2204" s="307">
        <v>262.33</v>
      </c>
      <c r="AL2204" s="307">
        <v>0.89733333333333343</v>
      </c>
      <c r="AN2204" s="312">
        <v>17</v>
      </c>
      <c r="AO2204" s="313" t="s">
        <v>305</v>
      </c>
      <c r="AP2204" s="313" t="s">
        <v>0</v>
      </c>
      <c r="AQ2204" s="313" t="s">
        <v>306</v>
      </c>
      <c r="AR2204" s="314" t="s">
        <v>0</v>
      </c>
      <c r="AS2204" s="314"/>
    </row>
    <row r="2205" spans="1:45" x14ac:dyDescent="0.2">
      <c r="A2205" s="306" t="s">
        <v>2852</v>
      </c>
      <c r="B2205" s="50" t="s">
        <v>310</v>
      </c>
      <c r="C2205" s="50" t="s">
        <v>1058</v>
      </c>
      <c r="D2205" s="50" t="s">
        <v>778</v>
      </c>
      <c r="E2205" s="50" t="s">
        <v>297</v>
      </c>
      <c r="F2205" s="50" t="s">
        <v>1044</v>
      </c>
      <c r="G2205" s="50" t="s">
        <v>635</v>
      </c>
      <c r="H2205" s="50" t="s">
        <v>2685</v>
      </c>
      <c r="I2205" s="50" t="s">
        <v>1053</v>
      </c>
      <c r="K2205" s="50" t="s">
        <v>1059</v>
      </c>
      <c r="L2205" s="307">
        <v>1448</v>
      </c>
      <c r="M2205" s="308">
        <v>800</v>
      </c>
      <c r="N2205" s="307">
        <v>1300</v>
      </c>
      <c r="O2205" s="50" t="s">
        <v>3204</v>
      </c>
      <c r="Q2205" s="50" t="s">
        <v>300</v>
      </c>
      <c r="R2205" s="50" t="s">
        <v>1544</v>
      </c>
      <c r="T2205" s="308">
        <v>3999.58</v>
      </c>
      <c r="U2205" s="309">
        <v>15</v>
      </c>
      <c r="V2205" s="310">
        <v>45383</v>
      </c>
      <c r="W2205" s="310">
        <v>45930</v>
      </c>
      <c r="X2205" s="50" t="s">
        <v>2813</v>
      </c>
      <c r="AC2205" s="50" t="s">
        <v>1059</v>
      </c>
      <c r="AD2205" s="50" t="s">
        <v>304</v>
      </c>
      <c r="AE2205" s="310">
        <v>44669</v>
      </c>
      <c r="AF2205" s="306" t="s">
        <v>2819</v>
      </c>
      <c r="AG2205" s="307">
        <v>0.19</v>
      </c>
      <c r="AH2205" s="307">
        <v>0.19</v>
      </c>
      <c r="AI2205" s="307">
        <v>0.17</v>
      </c>
      <c r="AJ2205" s="50" t="s">
        <v>0</v>
      </c>
      <c r="AK2205" s="307">
        <v>264.04000000000002</v>
      </c>
      <c r="AL2205" s="307">
        <v>0.89733333333333343</v>
      </c>
      <c r="AN2205" s="312">
        <v>17</v>
      </c>
      <c r="AO2205" s="313" t="s">
        <v>305</v>
      </c>
      <c r="AP2205" s="313" t="s">
        <v>0</v>
      </c>
      <c r="AQ2205" s="313" t="s">
        <v>306</v>
      </c>
      <c r="AR2205" s="314" t="s">
        <v>0</v>
      </c>
      <c r="AS2205" s="314"/>
    </row>
    <row r="2206" spans="1:45" x14ac:dyDescent="0.2">
      <c r="A2206" s="306" t="s">
        <v>2853</v>
      </c>
      <c r="B2206" s="50" t="s">
        <v>310</v>
      </c>
      <c r="C2206" s="50" t="s">
        <v>1066</v>
      </c>
      <c r="D2206" s="50" t="s">
        <v>778</v>
      </c>
      <c r="E2206" s="50" t="s">
        <v>297</v>
      </c>
      <c r="F2206" s="50" t="s">
        <v>1044</v>
      </c>
      <c r="G2206" s="50" t="s">
        <v>635</v>
      </c>
      <c r="H2206" s="50" t="s">
        <v>2685</v>
      </c>
      <c r="I2206" s="50" t="s">
        <v>1053</v>
      </c>
      <c r="K2206" s="50" t="s">
        <v>1059</v>
      </c>
      <c r="L2206" s="307">
        <v>1448</v>
      </c>
      <c r="M2206" s="308">
        <v>800</v>
      </c>
      <c r="N2206" s="307">
        <v>1300</v>
      </c>
      <c r="O2206" s="50" t="s">
        <v>3204</v>
      </c>
      <c r="Q2206" s="50" t="s">
        <v>300</v>
      </c>
      <c r="R2206" s="50" t="s">
        <v>1544</v>
      </c>
      <c r="T2206" s="308">
        <v>3999.58</v>
      </c>
      <c r="U2206" s="309">
        <v>15</v>
      </c>
      <c r="V2206" s="310">
        <v>45383</v>
      </c>
      <c r="W2206" s="310">
        <v>45930</v>
      </c>
      <c r="X2206" s="50" t="s">
        <v>2813</v>
      </c>
      <c r="AC2206" s="50" t="s">
        <v>1059</v>
      </c>
      <c r="AD2206" s="50" t="s">
        <v>304</v>
      </c>
      <c r="AE2206" s="310">
        <v>44669</v>
      </c>
      <c r="AF2206" s="306" t="s">
        <v>2819</v>
      </c>
      <c r="AG2206" s="307">
        <v>0.19</v>
      </c>
      <c r="AH2206" s="307">
        <v>0.19</v>
      </c>
      <c r="AI2206" s="307">
        <v>0.17</v>
      </c>
      <c r="AJ2206" s="306" t="s">
        <v>0</v>
      </c>
      <c r="AK2206" s="307">
        <v>264.04000000000002</v>
      </c>
      <c r="AL2206" s="307">
        <v>0.89733333333333343</v>
      </c>
      <c r="AN2206" s="312">
        <v>17</v>
      </c>
      <c r="AO2206" s="313" t="s">
        <v>305</v>
      </c>
      <c r="AP2206" s="313" t="s">
        <v>0</v>
      </c>
      <c r="AQ2206" s="313" t="s">
        <v>306</v>
      </c>
      <c r="AR2206" s="314" t="s">
        <v>0</v>
      </c>
      <c r="AS2206" s="314"/>
    </row>
    <row r="2207" spans="1:45" x14ac:dyDescent="0.2">
      <c r="A2207" s="306" t="s">
        <v>2854</v>
      </c>
      <c r="B2207" s="50" t="s">
        <v>310</v>
      </c>
      <c r="C2207" s="50" t="s">
        <v>1062</v>
      </c>
      <c r="D2207" s="50" t="s">
        <v>778</v>
      </c>
      <c r="E2207" s="50" t="s">
        <v>297</v>
      </c>
      <c r="F2207" s="50" t="s">
        <v>1044</v>
      </c>
      <c r="G2207" s="50" t="s">
        <v>635</v>
      </c>
      <c r="H2207" s="50" t="s">
        <v>2685</v>
      </c>
      <c r="I2207" s="50" t="s">
        <v>1053</v>
      </c>
      <c r="K2207" s="50" t="s">
        <v>1059</v>
      </c>
      <c r="L2207" s="307">
        <v>1448</v>
      </c>
      <c r="M2207" s="308">
        <v>800</v>
      </c>
      <c r="N2207" s="307">
        <v>1300</v>
      </c>
      <c r="O2207" s="50" t="s">
        <v>3204</v>
      </c>
      <c r="Q2207" s="50" t="s">
        <v>300</v>
      </c>
      <c r="R2207" s="50" t="s">
        <v>1544</v>
      </c>
      <c r="T2207" s="308">
        <v>3999.58</v>
      </c>
      <c r="U2207" s="309">
        <v>15</v>
      </c>
      <c r="V2207" s="310">
        <v>45383</v>
      </c>
      <c r="W2207" s="310">
        <v>45930</v>
      </c>
      <c r="X2207" s="50" t="s">
        <v>2813</v>
      </c>
      <c r="AC2207" s="50" t="s">
        <v>1059</v>
      </c>
      <c r="AD2207" s="50" t="s">
        <v>304</v>
      </c>
      <c r="AE2207" s="310">
        <v>44669</v>
      </c>
      <c r="AF2207" s="306" t="s">
        <v>2819</v>
      </c>
      <c r="AG2207" s="307">
        <v>0.19</v>
      </c>
      <c r="AH2207" s="307">
        <v>0.19</v>
      </c>
      <c r="AI2207" s="307">
        <v>0.17</v>
      </c>
      <c r="AJ2207" s="306" t="s">
        <v>0</v>
      </c>
      <c r="AK2207" s="307">
        <v>264.04000000000002</v>
      </c>
      <c r="AL2207" s="307">
        <v>0.89733333333333343</v>
      </c>
      <c r="AN2207" s="312">
        <v>17</v>
      </c>
      <c r="AO2207" s="313" t="s">
        <v>305</v>
      </c>
      <c r="AP2207" s="313" t="s">
        <v>0</v>
      </c>
      <c r="AQ2207" s="313" t="s">
        <v>306</v>
      </c>
      <c r="AR2207" s="314" t="s">
        <v>0</v>
      </c>
      <c r="AS2207" s="314"/>
    </row>
    <row r="2208" spans="1:45" x14ac:dyDescent="0.2">
      <c r="A2208" s="306" t="s">
        <v>1731</v>
      </c>
      <c r="B2208" s="50" t="s">
        <v>312</v>
      </c>
      <c r="C2208" s="50" t="s">
        <v>295</v>
      </c>
      <c r="D2208" s="50" t="s">
        <v>778</v>
      </c>
      <c r="E2208" s="50" t="s">
        <v>679</v>
      </c>
      <c r="F2208" s="50" t="s">
        <v>690</v>
      </c>
      <c r="G2208" s="50" t="s">
        <v>1726</v>
      </c>
      <c r="H2208" s="50" t="s">
        <v>1091</v>
      </c>
      <c r="I2208" s="50" t="s">
        <v>1727</v>
      </c>
      <c r="J2208" s="50" t="s">
        <v>699</v>
      </c>
      <c r="K2208" s="50" t="s">
        <v>1119</v>
      </c>
      <c r="L2208" s="307">
        <v>28.17</v>
      </c>
      <c r="M2208" s="308">
        <v>15</v>
      </c>
      <c r="N2208" s="307">
        <v>25.27</v>
      </c>
      <c r="O2208" s="50" t="s">
        <v>1732</v>
      </c>
      <c r="Q2208" s="50" t="s">
        <v>319</v>
      </c>
      <c r="R2208" s="50" t="s">
        <v>1118</v>
      </c>
      <c r="S2208" s="50" t="s">
        <v>1119</v>
      </c>
      <c r="T2208" s="308">
        <v>18.3</v>
      </c>
      <c r="U2208" s="309">
        <v>10</v>
      </c>
      <c r="V2208" s="310">
        <v>45200</v>
      </c>
      <c r="W2208" s="310">
        <v>45930</v>
      </c>
      <c r="X2208" s="50" t="s">
        <v>3322</v>
      </c>
      <c r="AD2208" s="50" t="s">
        <v>304</v>
      </c>
      <c r="AE2208" s="310">
        <v>45167</v>
      </c>
      <c r="AF2208" s="306" t="s">
        <v>3302</v>
      </c>
      <c r="AG2208" s="307">
        <v>4.5919999999999997E-3</v>
      </c>
      <c r="AH2208" s="307">
        <v>0</v>
      </c>
      <c r="AI2208" s="307">
        <v>2.2400000000000002</v>
      </c>
      <c r="AJ2208" s="50" t="s">
        <v>181</v>
      </c>
      <c r="AK2208" s="307">
        <v>-82.55</v>
      </c>
      <c r="AL2208" s="307">
        <v>3.5999999999999997E-2</v>
      </c>
      <c r="AN2208" s="312">
        <v>2</v>
      </c>
      <c r="AO2208" s="313" t="s">
        <v>305</v>
      </c>
      <c r="AP2208" s="313" t="s">
        <v>0</v>
      </c>
      <c r="AQ2208" s="313" t="s">
        <v>306</v>
      </c>
      <c r="AR2208" s="314" t="s">
        <v>0</v>
      </c>
      <c r="AS2208" s="314"/>
    </row>
    <row r="2209" spans="1:46" x14ac:dyDescent="0.2">
      <c r="A2209" s="306" t="s">
        <v>1733</v>
      </c>
      <c r="B2209" s="50" t="s">
        <v>312</v>
      </c>
      <c r="C2209" s="50" t="s">
        <v>295</v>
      </c>
      <c r="D2209" s="50" t="s">
        <v>778</v>
      </c>
      <c r="E2209" s="50" t="s">
        <v>679</v>
      </c>
      <c r="F2209" s="50" t="s">
        <v>690</v>
      </c>
      <c r="G2209" s="50" t="s">
        <v>1726</v>
      </c>
      <c r="H2209" s="50" t="s">
        <v>1091</v>
      </c>
      <c r="I2209" s="50" t="s">
        <v>1727</v>
      </c>
      <c r="J2209" s="50" t="s">
        <v>698</v>
      </c>
      <c r="K2209" s="50" t="s">
        <v>1119</v>
      </c>
      <c r="L2209" s="307">
        <v>50.1</v>
      </c>
      <c r="M2209" s="308">
        <v>15</v>
      </c>
      <c r="N2209" s="307">
        <v>44.95</v>
      </c>
      <c r="O2209" s="50" t="s">
        <v>1734</v>
      </c>
      <c r="Q2209" s="50" t="s">
        <v>319</v>
      </c>
      <c r="R2209" s="50" t="s">
        <v>1118</v>
      </c>
      <c r="S2209" s="50" t="s">
        <v>1119</v>
      </c>
      <c r="T2209" s="308">
        <v>18.3</v>
      </c>
      <c r="U2209" s="309">
        <v>10</v>
      </c>
      <c r="V2209" s="310">
        <v>45200</v>
      </c>
      <c r="W2209" s="310">
        <v>45930</v>
      </c>
      <c r="X2209" s="50" t="s">
        <v>3322</v>
      </c>
      <c r="AD2209" s="50" t="s">
        <v>304</v>
      </c>
      <c r="AE2209" s="310">
        <v>45167</v>
      </c>
      <c r="AF2209" s="306" t="s">
        <v>3302</v>
      </c>
      <c r="AG2209" s="307">
        <v>8.2170000000000003E-3</v>
      </c>
      <c r="AH2209" s="307">
        <v>0.01</v>
      </c>
      <c r="AI2209" s="307">
        <v>2.48</v>
      </c>
      <c r="AJ2209" s="306" t="s">
        <v>181</v>
      </c>
      <c r="AK2209" s="307">
        <v>-46.06</v>
      </c>
      <c r="AL2209" s="307">
        <v>4.7E-2</v>
      </c>
      <c r="AN2209" s="312">
        <v>2</v>
      </c>
      <c r="AO2209" s="313" t="s">
        <v>305</v>
      </c>
      <c r="AP2209" s="313" t="s">
        <v>0</v>
      </c>
      <c r="AQ2209" s="313" t="s">
        <v>306</v>
      </c>
      <c r="AR2209" s="314" t="s">
        <v>0</v>
      </c>
      <c r="AS2209" s="314"/>
    </row>
    <row r="2210" spans="1:46" x14ac:dyDescent="0.2">
      <c r="A2210" s="306"/>
      <c r="L2210" s="307"/>
      <c r="N2210" s="307"/>
      <c r="U2210" s="309"/>
      <c r="AF2210" s="306"/>
      <c r="AG2210" s="307"/>
      <c r="AH2210" s="307"/>
      <c r="AI2210" s="307"/>
      <c r="AJ2210" s="306"/>
      <c r="AK2210" s="307"/>
      <c r="AL2210" s="307"/>
      <c r="AN2210" s="312"/>
      <c r="AS2210" s="314"/>
    </row>
    <row r="2211" spans="1:46" x14ac:dyDescent="0.2">
      <c r="A2211" s="306"/>
      <c r="L2211" s="307"/>
      <c r="N2211" s="307"/>
      <c r="U2211" s="309"/>
      <c r="AF2211" s="306"/>
      <c r="AG2211" s="307"/>
      <c r="AH2211" s="307"/>
      <c r="AI2211" s="307"/>
      <c r="AK2211" s="307"/>
      <c r="AL2211" s="307"/>
      <c r="AN2211" s="312"/>
      <c r="AS2211" s="314"/>
    </row>
    <row r="2212" spans="1:46" x14ac:dyDescent="0.2">
      <c r="A2212" s="306"/>
      <c r="L2212" s="307"/>
      <c r="N2212" s="307"/>
      <c r="U2212" s="309"/>
      <c r="AF2212" s="306"/>
      <c r="AG2212" s="307"/>
      <c r="AH2212" s="307"/>
      <c r="AI2212" s="307"/>
      <c r="AJ2212" s="306"/>
      <c r="AK2212" s="307"/>
      <c r="AL2212" s="307"/>
      <c r="AN2212" s="312"/>
      <c r="AS2212" s="314"/>
    </row>
    <row r="2213" spans="1:46" x14ac:dyDescent="0.2">
      <c r="A2213" s="306"/>
      <c r="L2213" s="307"/>
      <c r="N2213" s="307"/>
      <c r="U2213" s="309"/>
      <c r="AF2213" s="306"/>
      <c r="AG2213" s="307"/>
      <c r="AH2213" s="307"/>
      <c r="AI2213" s="307"/>
      <c r="AJ2213" s="306"/>
      <c r="AK2213" s="307"/>
      <c r="AL2213" s="307"/>
      <c r="AN2213" s="312"/>
      <c r="AS2213" s="314"/>
    </row>
    <row r="2214" spans="1:46" x14ac:dyDescent="0.2">
      <c r="A2214" s="306"/>
      <c r="L2214" s="307"/>
      <c r="N2214" s="307"/>
      <c r="U2214" s="309"/>
      <c r="AF2214" s="306"/>
      <c r="AG2214" s="307"/>
      <c r="AH2214" s="307"/>
      <c r="AI2214" s="307"/>
      <c r="AK2214" s="307"/>
      <c r="AL2214" s="307"/>
      <c r="AN2214" s="312"/>
      <c r="AS2214" s="314"/>
    </row>
    <row r="2215" spans="1:46" x14ac:dyDescent="0.2">
      <c r="A2215" s="306"/>
      <c r="L2215" s="307"/>
      <c r="N2215" s="307"/>
      <c r="U2215" s="309"/>
      <c r="AF2215" s="306"/>
      <c r="AG2215" s="307"/>
      <c r="AH2215" s="307"/>
      <c r="AI2215" s="307"/>
      <c r="AJ2215" s="306"/>
      <c r="AK2215" s="307"/>
      <c r="AL2215" s="307"/>
      <c r="AN2215" s="312"/>
      <c r="AS2215" s="314"/>
    </row>
    <row r="2216" spans="1:46" x14ac:dyDescent="0.2">
      <c r="A2216" s="306"/>
      <c r="L2216" s="307"/>
      <c r="N2216" s="307"/>
      <c r="U2216" s="309"/>
      <c r="AF2216" s="306"/>
      <c r="AG2216" s="307"/>
      <c r="AH2216" s="307"/>
      <c r="AI2216" s="307"/>
      <c r="AJ2216" s="306"/>
      <c r="AK2216" s="307"/>
      <c r="AL2216" s="307"/>
      <c r="AN2216" s="312"/>
      <c r="AS2216" s="314"/>
    </row>
    <row r="2217" spans="1:46" x14ac:dyDescent="0.2">
      <c r="A2217" s="306"/>
      <c r="L2217" s="307"/>
      <c r="N2217" s="307"/>
      <c r="U2217" s="309"/>
      <c r="AF2217" s="306"/>
      <c r="AG2217" s="307"/>
      <c r="AH2217" s="307"/>
      <c r="AI2217" s="307"/>
      <c r="AK2217" s="307"/>
      <c r="AL2217" s="307"/>
      <c r="AN2217" s="312"/>
      <c r="AS2217" s="314"/>
    </row>
    <row r="2218" spans="1:46" x14ac:dyDescent="0.2">
      <c r="A2218" s="306"/>
      <c r="L2218" s="307"/>
      <c r="N2218" s="307"/>
      <c r="U2218" s="309"/>
      <c r="AF2218" s="306"/>
      <c r="AG2218" s="307"/>
      <c r="AH2218" s="307"/>
      <c r="AI2218" s="307"/>
      <c r="AJ2218" s="306"/>
      <c r="AK2218" s="307"/>
      <c r="AL2218" s="307"/>
      <c r="AN2218" s="312"/>
      <c r="AS2218" s="314"/>
    </row>
    <row r="2219" spans="1:46" x14ac:dyDescent="0.2">
      <c r="A2219" s="306"/>
      <c r="L2219" s="307"/>
      <c r="N2219" s="307"/>
      <c r="U2219" s="309"/>
      <c r="AF2219" s="306"/>
      <c r="AG2219" s="307"/>
      <c r="AH2219" s="307"/>
      <c r="AI2219" s="307"/>
      <c r="AJ2219" s="306"/>
      <c r="AK2219" s="307"/>
      <c r="AL2219" s="307"/>
      <c r="AN2219" s="312"/>
      <c r="AS2219" s="314"/>
    </row>
    <row r="2220" spans="1:46" x14ac:dyDescent="0.2">
      <c r="A2220" s="306"/>
      <c r="L2220" s="307"/>
      <c r="N2220" s="307"/>
      <c r="U2220" s="309"/>
      <c r="AF2220" s="306"/>
      <c r="AG2220" s="307"/>
      <c r="AH2220" s="307"/>
      <c r="AI2220" s="307"/>
      <c r="AK2220" s="307"/>
      <c r="AL2220" s="307"/>
      <c r="AN2220" s="312"/>
      <c r="AS2220" s="314"/>
    </row>
    <row r="2221" spans="1:46" x14ac:dyDescent="0.2">
      <c r="A2221" s="306"/>
      <c r="L2221" s="307"/>
      <c r="N2221" s="307"/>
      <c r="U2221" s="309"/>
      <c r="AF2221" s="306"/>
      <c r="AG2221" s="307"/>
      <c r="AH2221" s="307"/>
      <c r="AI2221" s="307"/>
      <c r="AJ2221" s="306"/>
      <c r="AK2221" s="307"/>
      <c r="AL2221" s="307"/>
      <c r="AN2221" s="312"/>
      <c r="AS2221" s="314"/>
    </row>
    <row r="2222" spans="1:46" x14ac:dyDescent="0.2">
      <c r="A2222" s="306"/>
      <c r="L2222" s="307"/>
      <c r="N2222" s="307"/>
      <c r="U2222" s="309"/>
      <c r="AF2222" s="306"/>
      <c r="AG2222" s="307"/>
      <c r="AH2222" s="307"/>
      <c r="AI2222" s="307"/>
      <c r="AJ2222" s="306"/>
      <c r="AK2222" s="307"/>
      <c r="AL2222" s="307"/>
      <c r="AN2222" s="312"/>
      <c r="AS2222" s="314"/>
    </row>
    <row r="2223" spans="1:46" x14ac:dyDescent="0.2">
      <c r="AN2223" s="323"/>
      <c r="AT2223" s="323"/>
    </row>
    <row r="2224" spans="1:46" x14ac:dyDescent="0.2">
      <c r="AN2224" s="323"/>
      <c r="AT2224" s="323"/>
    </row>
    <row r="2225" spans="1:46" x14ac:dyDescent="0.2">
      <c r="AN2225" s="323"/>
      <c r="AT2225" s="323"/>
    </row>
    <row r="2226" spans="1:46" x14ac:dyDescent="0.2">
      <c r="AN2226" s="323"/>
      <c r="AT2226" s="323"/>
    </row>
    <row r="2227" spans="1:46" x14ac:dyDescent="0.2">
      <c r="AN2227" s="323"/>
      <c r="AT2227" s="323"/>
    </row>
    <row r="2228" spans="1:46" x14ac:dyDescent="0.2">
      <c r="AN2228" s="323"/>
      <c r="AT2228" s="323"/>
    </row>
    <row r="2229" spans="1:46" x14ac:dyDescent="0.2">
      <c r="A2229" s="306"/>
      <c r="L2229" s="307"/>
      <c r="N2229" s="307"/>
      <c r="U2229" s="309"/>
      <c r="AF2229" s="306"/>
      <c r="AG2229" s="307"/>
      <c r="AH2229" s="307"/>
      <c r="AI2229" s="307"/>
      <c r="AK2229" s="307"/>
      <c r="AL2229" s="307"/>
      <c r="AN2229" s="312"/>
      <c r="AS2229" s="314"/>
    </row>
    <row r="2230" spans="1:46" x14ac:dyDescent="0.2">
      <c r="A2230" s="306"/>
      <c r="L2230" s="307"/>
      <c r="N2230" s="307"/>
      <c r="U2230" s="309"/>
      <c r="AF2230" s="306"/>
      <c r="AG2230" s="307"/>
      <c r="AH2230" s="307"/>
      <c r="AI2230" s="307"/>
      <c r="AJ2230" s="306"/>
      <c r="AK2230" s="307"/>
      <c r="AL2230" s="307"/>
      <c r="AN2230" s="312"/>
      <c r="AS2230" s="314"/>
    </row>
    <row r="2231" spans="1:46" x14ac:dyDescent="0.2">
      <c r="A2231" s="306"/>
      <c r="L2231" s="307"/>
      <c r="N2231" s="307"/>
      <c r="U2231" s="309"/>
      <c r="AF2231" s="306"/>
      <c r="AG2231" s="307"/>
      <c r="AH2231" s="307"/>
      <c r="AI2231" s="307"/>
      <c r="AJ2231" s="306"/>
      <c r="AK2231" s="307"/>
      <c r="AL2231" s="307"/>
      <c r="AN2231" s="312"/>
      <c r="AS2231" s="314"/>
    </row>
    <row r="2232" spans="1:46" x14ac:dyDescent="0.2">
      <c r="AN2232" s="323"/>
      <c r="AT2232" s="323"/>
    </row>
    <row r="2233" spans="1:46" x14ac:dyDescent="0.2">
      <c r="AN2233" s="323"/>
      <c r="AT2233" s="323"/>
    </row>
    <row r="2234" spans="1:46" x14ac:dyDescent="0.2">
      <c r="AN2234" s="323"/>
      <c r="AT2234" s="323"/>
    </row>
    <row r="2235" spans="1:46" x14ac:dyDescent="0.2">
      <c r="AN2235" s="323"/>
      <c r="AT2235" s="323"/>
    </row>
    <row r="2236" spans="1:46" x14ac:dyDescent="0.2">
      <c r="AN2236" s="323"/>
      <c r="AT2236" s="323"/>
    </row>
    <row r="2237" spans="1:46" x14ac:dyDescent="0.2">
      <c r="AN2237" s="323"/>
      <c r="AT2237" s="323"/>
    </row>
    <row r="2238" spans="1:46" x14ac:dyDescent="0.2">
      <c r="A2238" s="306"/>
      <c r="L2238" s="307"/>
      <c r="N2238" s="307"/>
      <c r="U2238" s="309"/>
      <c r="AF2238" s="306"/>
      <c r="AG2238" s="307"/>
      <c r="AH2238" s="307"/>
      <c r="AI2238" s="307"/>
      <c r="AK2238" s="307"/>
      <c r="AL2238" s="307"/>
      <c r="AN2238" s="312"/>
      <c r="AS2238" s="314"/>
    </row>
    <row r="2239" spans="1:46" x14ac:dyDescent="0.2">
      <c r="A2239" s="306"/>
      <c r="L2239" s="307"/>
      <c r="N2239" s="307"/>
      <c r="U2239" s="309"/>
      <c r="AF2239" s="306"/>
      <c r="AG2239" s="307"/>
      <c r="AH2239" s="307"/>
      <c r="AI2239" s="307"/>
      <c r="AJ2239" s="306"/>
      <c r="AK2239" s="307"/>
      <c r="AL2239" s="307"/>
      <c r="AN2239" s="312"/>
      <c r="AS2239" s="314"/>
    </row>
    <row r="2240" spans="1:46" x14ac:dyDescent="0.2">
      <c r="A2240" s="306"/>
      <c r="L2240" s="307"/>
      <c r="N2240" s="307"/>
      <c r="U2240" s="309"/>
      <c r="AF2240" s="306"/>
      <c r="AG2240" s="307"/>
      <c r="AH2240" s="307"/>
      <c r="AI2240" s="307"/>
      <c r="AJ2240" s="306"/>
      <c r="AK2240" s="307"/>
      <c r="AL2240" s="307"/>
      <c r="AN2240" s="312"/>
      <c r="AS2240" s="314"/>
    </row>
    <row r="2241" spans="1:46" x14ac:dyDescent="0.2">
      <c r="AN2241" s="323"/>
      <c r="AT2241" s="323"/>
    </row>
    <row r="2242" spans="1:46" x14ac:dyDescent="0.2">
      <c r="AN2242" s="323"/>
      <c r="AT2242" s="323"/>
    </row>
    <row r="2243" spans="1:46" x14ac:dyDescent="0.2">
      <c r="AN2243" s="323"/>
      <c r="AT2243" s="323"/>
    </row>
    <row r="2244" spans="1:46" x14ac:dyDescent="0.2">
      <c r="AN2244" s="323"/>
      <c r="AT2244" s="323"/>
    </row>
    <row r="2245" spans="1:46" x14ac:dyDescent="0.2">
      <c r="AN2245" s="323"/>
      <c r="AT2245" s="323"/>
    </row>
    <row r="2246" spans="1:46" x14ac:dyDescent="0.2">
      <c r="AN2246" s="323"/>
      <c r="AT2246" s="323"/>
    </row>
    <row r="2247" spans="1:46" x14ac:dyDescent="0.2">
      <c r="A2247" s="306"/>
      <c r="L2247" s="307"/>
      <c r="N2247" s="307"/>
      <c r="U2247" s="309"/>
      <c r="AF2247" s="306"/>
      <c r="AG2247" s="307"/>
      <c r="AH2247" s="307"/>
      <c r="AI2247" s="307"/>
      <c r="AK2247" s="307"/>
      <c r="AL2247" s="307"/>
      <c r="AN2247" s="312"/>
      <c r="AS2247" s="314"/>
    </row>
    <row r="2248" spans="1:46" x14ac:dyDescent="0.2">
      <c r="A2248" s="306"/>
      <c r="L2248" s="307"/>
      <c r="N2248" s="307"/>
      <c r="U2248" s="309"/>
      <c r="AF2248" s="306"/>
      <c r="AG2248" s="307"/>
      <c r="AH2248" s="307"/>
      <c r="AI2248" s="307"/>
      <c r="AJ2248" s="306"/>
      <c r="AK2248" s="307"/>
      <c r="AL2248" s="307"/>
      <c r="AN2248" s="312"/>
      <c r="AS2248" s="314"/>
    </row>
    <row r="2249" spans="1:46" x14ac:dyDescent="0.2">
      <c r="A2249" s="306"/>
      <c r="L2249" s="307"/>
      <c r="N2249" s="307"/>
      <c r="U2249" s="309"/>
      <c r="AF2249" s="306"/>
      <c r="AG2249" s="307"/>
      <c r="AH2249" s="307"/>
      <c r="AI2249" s="307"/>
      <c r="AJ2249" s="306"/>
      <c r="AK2249" s="307"/>
      <c r="AL2249" s="307"/>
      <c r="AN2249" s="312"/>
      <c r="AS2249" s="314"/>
    </row>
    <row r="2250" spans="1:46" x14ac:dyDescent="0.2">
      <c r="AN2250" s="323"/>
      <c r="AT2250" s="323"/>
    </row>
    <row r="2251" spans="1:46" x14ac:dyDescent="0.2">
      <c r="AN2251" s="323"/>
      <c r="AT2251" s="323"/>
    </row>
    <row r="2252" spans="1:46" x14ac:dyDescent="0.2">
      <c r="AN2252" s="323"/>
      <c r="AT2252" s="323"/>
    </row>
    <row r="2253" spans="1:46" x14ac:dyDescent="0.2">
      <c r="AN2253" s="323"/>
      <c r="AT2253" s="323"/>
    </row>
    <row r="2254" spans="1:46" x14ac:dyDescent="0.2">
      <c r="AN2254" s="323"/>
      <c r="AT2254" s="323"/>
    </row>
    <row r="2255" spans="1:46" x14ac:dyDescent="0.2">
      <c r="AN2255" s="323"/>
      <c r="AT2255" s="323"/>
    </row>
    <row r="2256" spans="1:46" x14ac:dyDescent="0.2">
      <c r="A2256" s="306"/>
      <c r="L2256" s="307"/>
      <c r="N2256" s="307"/>
      <c r="U2256" s="309"/>
      <c r="AF2256" s="306"/>
      <c r="AG2256" s="307"/>
      <c r="AH2256" s="307"/>
      <c r="AI2256" s="307"/>
      <c r="AK2256" s="307"/>
      <c r="AL2256" s="307"/>
      <c r="AN2256" s="312"/>
      <c r="AS2256" s="314"/>
    </row>
    <row r="2257" spans="1:46" x14ac:dyDescent="0.2">
      <c r="A2257" s="306"/>
      <c r="L2257" s="307"/>
      <c r="N2257" s="307"/>
      <c r="U2257" s="309"/>
      <c r="AF2257" s="306"/>
      <c r="AG2257" s="307"/>
      <c r="AH2257" s="307"/>
      <c r="AI2257" s="307"/>
      <c r="AJ2257" s="306"/>
      <c r="AK2257" s="307"/>
      <c r="AL2257" s="307"/>
      <c r="AN2257" s="312"/>
      <c r="AS2257" s="314"/>
    </row>
    <row r="2258" spans="1:46" x14ac:dyDescent="0.2">
      <c r="A2258" s="306"/>
      <c r="L2258" s="307"/>
      <c r="N2258" s="307"/>
      <c r="U2258" s="309"/>
      <c r="AF2258" s="306"/>
      <c r="AG2258" s="307"/>
      <c r="AH2258" s="307"/>
      <c r="AI2258" s="307"/>
      <c r="AJ2258" s="306"/>
      <c r="AK2258" s="307"/>
      <c r="AL2258" s="307"/>
      <c r="AN2258" s="312"/>
      <c r="AS2258" s="314"/>
      <c r="AT2258" s="322"/>
    </row>
    <row r="2259" spans="1:46" x14ac:dyDescent="0.2">
      <c r="AN2259" s="323"/>
      <c r="AT2259" s="323"/>
    </row>
    <row r="2260" spans="1:46" x14ac:dyDescent="0.2">
      <c r="AN2260" s="323"/>
      <c r="AT2260" s="323"/>
    </row>
    <row r="2261" spans="1:46" x14ac:dyDescent="0.2">
      <c r="AN2261" s="323"/>
      <c r="AT2261" s="323"/>
    </row>
    <row r="2262" spans="1:46" x14ac:dyDescent="0.2">
      <c r="AN2262" s="323"/>
      <c r="AT2262" s="323"/>
    </row>
    <row r="2263" spans="1:46" x14ac:dyDescent="0.2">
      <c r="AN2263" s="323"/>
      <c r="AT2263" s="323"/>
    </row>
    <row r="2264" spans="1:46" x14ac:dyDescent="0.2">
      <c r="AN2264" s="323"/>
      <c r="AT2264" s="323"/>
    </row>
    <row r="2265" spans="1:46" x14ac:dyDescent="0.2">
      <c r="A2265" s="306"/>
      <c r="L2265" s="307"/>
      <c r="N2265" s="307"/>
      <c r="U2265" s="309"/>
      <c r="AF2265" s="306"/>
      <c r="AG2265" s="307"/>
      <c r="AH2265" s="307"/>
      <c r="AI2265" s="307"/>
      <c r="AK2265" s="307"/>
      <c r="AL2265" s="307"/>
      <c r="AN2265" s="312"/>
      <c r="AS2265" s="314"/>
    </row>
    <row r="2266" spans="1:46" x14ac:dyDescent="0.2">
      <c r="A2266" s="306"/>
      <c r="L2266" s="307"/>
      <c r="N2266" s="307"/>
      <c r="U2266" s="309"/>
      <c r="AF2266" s="306"/>
      <c r="AG2266" s="307"/>
      <c r="AH2266" s="307"/>
      <c r="AI2266" s="307"/>
      <c r="AJ2266" s="306"/>
      <c r="AK2266" s="307"/>
      <c r="AL2266" s="307"/>
      <c r="AN2266" s="312"/>
      <c r="AS2266" s="314"/>
    </row>
    <row r="2267" spans="1:46" x14ac:dyDescent="0.2">
      <c r="A2267" s="306"/>
      <c r="L2267" s="307"/>
      <c r="N2267" s="307"/>
      <c r="U2267" s="309"/>
      <c r="AF2267" s="306"/>
      <c r="AG2267" s="307"/>
      <c r="AH2267" s="307"/>
      <c r="AI2267" s="307"/>
      <c r="AJ2267" s="306"/>
      <c r="AK2267" s="307"/>
      <c r="AL2267" s="307"/>
      <c r="AN2267" s="312"/>
      <c r="AS2267" s="314"/>
    </row>
    <row r="2268" spans="1:46" x14ac:dyDescent="0.2">
      <c r="A2268" s="306"/>
      <c r="L2268" s="307"/>
      <c r="N2268" s="307"/>
      <c r="O2268" s="306"/>
      <c r="U2268" s="309"/>
      <c r="AF2268" s="306"/>
      <c r="AG2268" s="307"/>
      <c r="AH2268" s="307"/>
      <c r="AI2268" s="307"/>
      <c r="AJ2268" s="306"/>
      <c r="AK2268" s="307"/>
      <c r="AL2268" s="307"/>
      <c r="AN2268" s="312"/>
      <c r="AS2268" s="314"/>
      <c r="AT2268" s="323"/>
    </row>
    <row r="2269" spans="1:46" x14ac:dyDescent="0.2">
      <c r="AN2269" s="323"/>
      <c r="AT2269" s="323"/>
    </row>
    <row r="2270" spans="1:46" x14ac:dyDescent="0.2">
      <c r="A2270" s="306"/>
      <c r="L2270" s="307"/>
      <c r="N2270" s="307"/>
      <c r="O2270" s="306"/>
      <c r="U2270" s="309"/>
      <c r="AF2270" s="306"/>
      <c r="AG2270" s="307"/>
      <c r="AH2270" s="307"/>
      <c r="AI2270" s="307"/>
      <c r="AJ2270" s="306"/>
      <c r="AK2270" s="307"/>
      <c r="AL2270" s="307"/>
      <c r="AN2270" s="312"/>
      <c r="AS2270" s="314"/>
      <c r="AT2270" s="323"/>
    </row>
    <row r="2271" spans="1:46" x14ac:dyDescent="0.2">
      <c r="AN2271" s="323"/>
      <c r="AT2271" s="323"/>
    </row>
    <row r="2272" spans="1:46" x14ac:dyDescent="0.2">
      <c r="A2272" s="306"/>
      <c r="L2272" s="307"/>
      <c r="N2272" s="307"/>
      <c r="O2272" s="306"/>
      <c r="U2272" s="309"/>
      <c r="AF2272" s="306"/>
      <c r="AG2272" s="307"/>
      <c r="AH2272" s="307"/>
      <c r="AI2272" s="307"/>
      <c r="AJ2272" s="306"/>
      <c r="AK2272" s="307"/>
      <c r="AL2272" s="307"/>
      <c r="AN2272" s="312"/>
      <c r="AS2272" s="314"/>
      <c r="AT2272" s="323"/>
    </row>
    <row r="2273" spans="1:46" x14ac:dyDescent="0.2">
      <c r="AN2273" s="323"/>
      <c r="AT2273" s="323"/>
    </row>
    <row r="2274" spans="1:46" x14ac:dyDescent="0.2">
      <c r="A2274" s="306"/>
      <c r="L2274" s="307"/>
      <c r="N2274" s="307"/>
      <c r="U2274" s="309"/>
      <c r="AF2274" s="306"/>
      <c r="AG2274" s="307"/>
      <c r="AH2274" s="307"/>
      <c r="AI2274" s="307"/>
      <c r="AK2274" s="307"/>
      <c r="AL2274" s="307"/>
      <c r="AN2274" s="312"/>
      <c r="AS2274" s="314"/>
    </row>
    <row r="2275" spans="1:46" x14ac:dyDescent="0.2">
      <c r="A2275" s="306"/>
      <c r="L2275" s="307"/>
      <c r="N2275" s="307"/>
      <c r="U2275" s="309"/>
      <c r="AF2275" s="306"/>
      <c r="AG2275" s="307"/>
      <c r="AH2275" s="307"/>
      <c r="AI2275" s="307"/>
      <c r="AJ2275" s="306"/>
      <c r="AK2275" s="307"/>
      <c r="AL2275" s="307"/>
      <c r="AN2275" s="312"/>
      <c r="AS2275" s="314"/>
    </row>
    <row r="2276" spans="1:46" x14ac:dyDescent="0.2">
      <c r="A2276" s="306"/>
      <c r="L2276" s="307"/>
      <c r="N2276" s="307"/>
      <c r="U2276" s="309"/>
      <c r="AF2276" s="306"/>
      <c r="AG2276" s="307"/>
      <c r="AH2276" s="307"/>
      <c r="AI2276" s="307"/>
      <c r="AJ2276" s="306"/>
      <c r="AK2276" s="307"/>
      <c r="AL2276" s="307"/>
      <c r="AN2276" s="312"/>
      <c r="AS2276" s="314"/>
    </row>
    <row r="2277" spans="1:46" x14ac:dyDescent="0.2">
      <c r="A2277" s="306"/>
      <c r="L2277" s="307"/>
      <c r="N2277" s="307"/>
      <c r="O2277" s="306"/>
      <c r="U2277" s="309"/>
      <c r="AF2277" s="306"/>
      <c r="AG2277" s="307"/>
      <c r="AH2277" s="307"/>
      <c r="AI2277" s="307"/>
      <c r="AJ2277" s="306"/>
      <c r="AK2277" s="307"/>
      <c r="AL2277" s="307"/>
      <c r="AN2277" s="312"/>
      <c r="AS2277" s="314"/>
      <c r="AT2277" s="323"/>
    </row>
    <row r="2278" spans="1:46" x14ac:dyDescent="0.2">
      <c r="AN2278" s="323"/>
      <c r="AT2278" s="323"/>
    </row>
    <row r="2279" spans="1:46" x14ac:dyDescent="0.2">
      <c r="AN2279" s="323"/>
      <c r="AT2279" s="323"/>
    </row>
    <row r="2280" spans="1:46" x14ac:dyDescent="0.2">
      <c r="AN2280" s="323"/>
      <c r="AT2280" s="323"/>
    </row>
    <row r="2281" spans="1:46" x14ac:dyDescent="0.2">
      <c r="AN2281" s="323"/>
      <c r="AT2281" s="323"/>
    </row>
    <row r="2282" spans="1:46" x14ac:dyDescent="0.2">
      <c r="AN2282" s="323"/>
      <c r="AT2282" s="323"/>
    </row>
    <row r="2283" spans="1:46" x14ac:dyDescent="0.2">
      <c r="A2283" s="306"/>
      <c r="L2283" s="307"/>
      <c r="N2283" s="307"/>
      <c r="U2283" s="309"/>
      <c r="AF2283" s="306"/>
      <c r="AG2283" s="307"/>
      <c r="AH2283" s="307"/>
      <c r="AI2283" s="307"/>
      <c r="AK2283" s="307"/>
      <c r="AL2283" s="307"/>
      <c r="AN2283" s="312"/>
      <c r="AS2283" s="314"/>
    </row>
    <row r="2284" spans="1:46" x14ac:dyDescent="0.2">
      <c r="A2284" s="306"/>
      <c r="L2284" s="307"/>
      <c r="N2284" s="307"/>
      <c r="U2284" s="309"/>
      <c r="AF2284" s="306"/>
      <c r="AG2284" s="307"/>
      <c r="AH2284" s="307"/>
      <c r="AI2284" s="307"/>
      <c r="AJ2284" s="306"/>
      <c r="AK2284" s="307"/>
      <c r="AL2284" s="307"/>
      <c r="AN2284" s="312"/>
      <c r="AS2284" s="314"/>
    </row>
    <row r="2285" spans="1:46" x14ac:dyDescent="0.2">
      <c r="A2285" s="306"/>
      <c r="L2285" s="307"/>
      <c r="N2285" s="307"/>
      <c r="U2285" s="309"/>
      <c r="AF2285" s="306"/>
      <c r="AG2285" s="307"/>
      <c r="AH2285" s="307"/>
      <c r="AI2285" s="307"/>
      <c r="AJ2285" s="306"/>
      <c r="AK2285" s="307"/>
      <c r="AL2285" s="307"/>
      <c r="AN2285" s="312"/>
      <c r="AS2285" s="314"/>
    </row>
    <row r="2286" spans="1:46" x14ac:dyDescent="0.2">
      <c r="AN2286" s="323"/>
      <c r="AT2286" s="323"/>
    </row>
    <row r="2287" spans="1:46" x14ac:dyDescent="0.2">
      <c r="AN2287" s="323"/>
      <c r="AT2287" s="323"/>
    </row>
    <row r="2288" spans="1:46" x14ac:dyDescent="0.2">
      <c r="AN2288" s="323"/>
      <c r="AT2288" s="323"/>
    </row>
    <row r="2289" spans="1:46" x14ac:dyDescent="0.2">
      <c r="AN2289" s="323"/>
      <c r="AT2289" s="323"/>
    </row>
    <row r="2290" spans="1:46" x14ac:dyDescent="0.2">
      <c r="A2290" s="306"/>
      <c r="L2290" s="307"/>
      <c r="N2290" s="307"/>
      <c r="O2290" s="306"/>
      <c r="U2290" s="309"/>
      <c r="AF2290" s="306"/>
      <c r="AG2290" s="307"/>
      <c r="AH2290" s="307"/>
      <c r="AI2290" s="307"/>
      <c r="AJ2290" s="306"/>
      <c r="AK2290" s="307"/>
      <c r="AL2290" s="307"/>
      <c r="AN2290" s="312"/>
      <c r="AS2290" s="314"/>
      <c r="AT2290" s="323"/>
    </row>
    <row r="2291" spans="1:46" x14ac:dyDescent="0.2">
      <c r="AN2291" s="323"/>
      <c r="AT2291" s="323"/>
    </row>
    <row r="2292" spans="1:46" x14ac:dyDescent="0.2">
      <c r="A2292" s="306"/>
      <c r="L2292" s="307"/>
      <c r="N2292" s="307"/>
      <c r="U2292" s="309"/>
      <c r="AF2292" s="306"/>
      <c r="AG2292" s="307"/>
      <c r="AH2292" s="307"/>
      <c r="AI2292" s="307"/>
      <c r="AK2292" s="307"/>
      <c r="AL2292" s="307"/>
      <c r="AN2292" s="312"/>
      <c r="AS2292" s="314"/>
    </row>
    <row r="2293" spans="1:46" x14ac:dyDescent="0.2">
      <c r="A2293" s="306"/>
      <c r="L2293" s="307"/>
      <c r="N2293" s="307"/>
      <c r="U2293" s="309"/>
      <c r="AF2293" s="306"/>
      <c r="AG2293" s="307"/>
      <c r="AH2293" s="307"/>
      <c r="AI2293" s="307"/>
      <c r="AJ2293" s="306"/>
      <c r="AK2293" s="307"/>
      <c r="AL2293" s="307"/>
      <c r="AN2293" s="312"/>
      <c r="AS2293" s="314"/>
    </row>
    <row r="2294" spans="1:46" x14ac:dyDescent="0.2">
      <c r="A2294" s="306"/>
      <c r="L2294" s="307"/>
      <c r="N2294" s="307"/>
      <c r="U2294" s="309"/>
      <c r="AF2294" s="306"/>
      <c r="AG2294" s="307"/>
      <c r="AH2294" s="307"/>
      <c r="AI2294" s="307"/>
      <c r="AJ2294" s="306"/>
      <c r="AK2294" s="307"/>
      <c r="AL2294" s="307"/>
      <c r="AN2294" s="312"/>
      <c r="AS2294" s="314"/>
    </row>
    <row r="2295" spans="1:46" x14ac:dyDescent="0.2">
      <c r="A2295" s="306"/>
      <c r="L2295" s="307"/>
      <c r="N2295" s="307"/>
      <c r="O2295" s="306"/>
      <c r="U2295" s="309"/>
      <c r="AF2295" s="306"/>
      <c r="AG2295" s="307"/>
      <c r="AH2295" s="307"/>
      <c r="AI2295" s="307"/>
      <c r="AJ2295" s="306"/>
      <c r="AK2295" s="307"/>
      <c r="AL2295" s="307"/>
      <c r="AN2295" s="312"/>
      <c r="AS2295" s="314"/>
      <c r="AT2295" s="323"/>
    </row>
    <row r="2296" spans="1:46" x14ac:dyDescent="0.2">
      <c r="AN2296" s="323"/>
      <c r="AT2296" s="323"/>
    </row>
    <row r="2297" spans="1:46" x14ac:dyDescent="0.2">
      <c r="A2297" s="306"/>
      <c r="L2297" s="307"/>
      <c r="N2297" s="307"/>
      <c r="O2297" s="306"/>
      <c r="U2297" s="309"/>
      <c r="AF2297" s="306"/>
      <c r="AG2297" s="307"/>
      <c r="AH2297" s="307"/>
      <c r="AI2297" s="307"/>
      <c r="AJ2297" s="306"/>
      <c r="AK2297" s="307"/>
      <c r="AL2297" s="307"/>
      <c r="AN2297" s="312"/>
      <c r="AS2297" s="314"/>
      <c r="AT2297" s="323"/>
    </row>
    <row r="2298" spans="1:46" x14ac:dyDescent="0.2">
      <c r="AN2298" s="323"/>
      <c r="AT2298" s="323"/>
    </row>
    <row r="2299" spans="1:46" x14ac:dyDescent="0.2">
      <c r="A2299" s="306"/>
      <c r="L2299" s="307"/>
      <c r="N2299" s="307"/>
      <c r="O2299" s="306"/>
      <c r="U2299" s="309"/>
      <c r="AF2299" s="306"/>
      <c r="AG2299" s="307"/>
      <c r="AH2299" s="307"/>
      <c r="AI2299" s="307"/>
      <c r="AJ2299" s="306"/>
      <c r="AK2299" s="307"/>
      <c r="AL2299" s="307"/>
      <c r="AN2299" s="312"/>
      <c r="AS2299" s="314"/>
      <c r="AT2299" s="323"/>
    </row>
    <row r="2300" spans="1:46" x14ac:dyDescent="0.2">
      <c r="AN2300" s="323"/>
      <c r="AT2300" s="323"/>
    </row>
    <row r="2301" spans="1:46" x14ac:dyDescent="0.2">
      <c r="A2301" s="306"/>
      <c r="L2301" s="307"/>
      <c r="N2301" s="307"/>
      <c r="U2301" s="309"/>
      <c r="AF2301" s="306"/>
      <c r="AG2301" s="307"/>
      <c r="AH2301" s="307"/>
      <c r="AI2301" s="307"/>
      <c r="AK2301" s="307"/>
      <c r="AL2301" s="307"/>
      <c r="AN2301" s="312"/>
      <c r="AS2301" s="314"/>
    </row>
    <row r="2302" spans="1:46" x14ac:dyDescent="0.2">
      <c r="A2302" s="306"/>
      <c r="L2302" s="307"/>
      <c r="N2302" s="307"/>
      <c r="U2302" s="309"/>
      <c r="AF2302" s="306"/>
      <c r="AG2302" s="307"/>
      <c r="AH2302" s="307"/>
      <c r="AI2302" s="307"/>
      <c r="AJ2302" s="306"/>
      <c r="AK2302" s="307"/>
      <c r="AL2302" s="307"/>
      <c r="AN2302" s="312"/>
      <c r="AS2302" s="314"/>
    </row>
    <row r="2303" spans="1:46" x14ac:dyDescent="0.2">
      <c r="A2303" s="306"/>
      <c r="L2303" s="307"/>
      <c r="N2303" s="307"/>
      <c r="U2303" s="309"/>
      <c r="AF2303" s="306"/>
      <c r="AG2303" s="307"/>
      <c r="AH2303" s="307"/>
      <c r="AI2303" s="307"/>
      <c r="AJ2303" s="306"/>
      <c r="AK2303" s="307"/>
      <c r="AL2303" s="307"/>
      <c r="AN2303" s="312"/>
      <c r="AS2303" s="314"/>
    </row>
    <row r="2304" spans="1:46" x14ac:dyDescent="0.2">
      <c r="A2304" s="306"/>
      <c r="L2304" s="307"/>
      <c r="N2304" s="307"/>
      <c r="U2304" s="309"/>
      <c r="AF2304" s="306"/>
      <c r="AG2304" s="307"/>
      <c r="AH2304" s="307"/>
      <c r="AI2304" s="307"/>
      <c r="AK2304" s="307"/>
      <c r="AL2304" s="307"/>
      <c r="AN2304" s="312"/>
      <c r="AS2304" s="314"/>
    </row>
    <row r="2305" spans="1:45" x14ac:dyDescent="0.2">
      <c r="A2305" s="306"/>
      <c r="L2305" s="307"/>
      <c r="N2305" s="307"/>
      <c r="U2305" s="309"/>
      <c r="AF2305" s="306"/>
      <c r="AG2305" s="307"/>
      <c r="AH2305" s="307"/>
      <c r="AI2305" s="307"/>
      <c r="AJ2305" s="306"/>
      <c r="AK2305" s="307"/>
      <c r="AL2305" s="307"/>
      <c r="AN2305" s="312"/>
      <c r="AS2305" s="314"/>
    </row>
    <row r="2306" spans="1:45" x14ac:dyDescent="0.2">
      <c r="A2306" s="306"/>
      <c r="L2306" s="307"/>
      <c r="N2306" s="307"/>
      <c r="U2306" s="309"/>
      <c r="AF2306" s="306"/>
      <c r="AG2306" s="307"/>
      <c r="AH2306" s="307"/>
      <c r="AI2306" s="307"/>
      <c r="AJ2306" s="306"/>
      <c r="AK2306" s="307"/>
      <c r="AL2306" s="307"/>
      <c r="AN2306" s="312"/>
      <c r="AS2306" s="314"/>
    </row>
    <row r="2307" spans="1:45" x14ac:dyDescent="0.2">
      <c r="A2307" s="306"/>
      <c r="L2307" s="307"/>
      <c r="N2307" s="307"/>
      <c r="U2307" s="309"/>
      <c r="AF2307" s="306"/>
      <c r="AG2307" s="307"/>
      <c r="AH2307" s="307"/>
      <c r="AI2307" s="307"/>
      <c r="AK2307" s="307"/>
      <c r="AL2307" s="307"/>
      <c r="AN2307" s="312"/>
      <c r="AS2307" s="314"/>
    </row>
    <row r="2308" spans="1:45" x14ac:dyDescent="0.2">
      <c r="A2308" s="306"/>
      <c r="L2308" s="307"/>
      <c r="N2308" s="307"/>
      <c r="U2308" s="309"/>
      <c r="AF2308" s="306"/>
      <c r="AG2308" s="307"/>
      <c r="AH2308" s="307"/>
      <c r="AI2308" s="307"/>
      <c r="AJ2308" s="306"/>
      <c r="AK2308" s="307"/>
      <c r="AL2308" s="307"/>
      <c r="AN2308" s="312"/>
      <c r="AS2308" s="314"/>
    </row>
    <row r="2309" spans="1:45" x14ac:dyDescent="0.2">
      <c r="A2309" s="306"/>
      <c r="L2309" s="307"/>
      <c r="N2309" s="307"/>
      <c r="U2309" s="309"/>
      <c r="AF2309" s="306"/>
      <c r="AG2309" s="307"/>
      <c r="AH2309" s="307"/>
      <c r="AI2309" s="307"/>
      <c r="AJ2309" s="306"/>
      <c r="AK2309" s="307"/>
      <c r="AL2309" s="307"/>
      <c r="AN2309" s="312"/>
      <c r="AS2309" s="314"/>
    </row>
    <row r="2310" spans="1:45" x14ac:dyDescent="0.2">
      <c r="A2310" s="306"/>
      <c r="L2310" s="307"/>
      <c r="N2310" s="307"/>
      <c r="U2310" s="309"/>
      <c r="AF2310" s="306"/>
      <c r="AG2310" s="307"/>
      <c r="AH2310" s="307"/>
      <c r="AI2310" s="307"/>
      <c r="AK2310" s="307"/>
      <c r="AL2310" s="307"/>
      <c r="AN2310" s="312"/>
      <c r="AS2310" s="314"/>
    </row>
    <row r="2311" spans="1:45" x14ac:dyDescent="0.2">
      <c r="A2311" s="306"/>
      <c r="L2311" s="307"/>
      <c r="N2311" s="307"/>
      <c r="U2311" s="309"/>
      <c r="AF2311" s="306"/>
      <c r="AG2311" s="307"/>
      <c r="AH2311" s="307"/>
      <c r="AI2311" s="307"/>
      <c r="AJ2311" s="306"/>
      <c r="AK2311" s="307"/>
      <c r="AL2311" s="307"/>
      <c r="AN2311" s="312"/>
      <c r="AS2311" s="314"/>
    </row>
    <row r="2312" spans="1:45" x14ac:dyDescent="0.2">
      <c r="A2312" s="306"/>
      <c r="L2312" s="307"/>
      <c r="N2312" s="307"/>
      <c r="U2312" s="309"/>
      <c r="AF2312" s="306"/>
      <c r="AG2312" s="307"/>
      <c r="AH2312" s="307"/>
      <c r="AI2312" s="307"/>
      <c r="AJ2312" s="306"/>
      <c r="AK2312" s="307"/>
      <c r="AL2312" s="307"/>
      <c r="AN2312" s="312"/>
      <c r="AS2312" s="314"/>
    </row>
    <row r="2313" spans="1:45" x14ac:dyDescent="0.2">
      <c r="A2313" s="306"/>
      <c r="L2313" s="307"/>
      <c r="N2313" s="307"/>
      <c r="U2313" s="309"/>
      <c r="AF2313" s="306"/>
      <c r="AG2313" s="307"/>
      <c r="AH2313" s="307"/>
      <c r="AI2313" s="307"/>
      <c r="AK2313" s="307"/>
      <c r="AL2313" s="307"/>
      <c r="AN2313" s="312"/>
      <c r="AS2313" s="314"/>
    </row>
    <row r="2314" spans="1:45" x14ac:dyDescent="0.2">
      <c r="A2314" s="306"/>
      <c r="L2314" s="307"/>
      <c r="N2314" s="307"/>
      <c r="U2314" s="309"/>
      <c r="AF2314" s="306"/>
      <c r="AG2314" s="307"/>
      <c r="AH2314" s="307"/>
      <c r="AI2314" s="307"/>
      <c r="AJ2314" s="306"/>
      <c r="AK2314" s="307"/>
      <c r="AL2314" s="307"/>
      <c r="AN2314" s="312"/>
      <c r="AS2314" s="314"/>
    </row>
    <row r="2315" spans="1:45" x14ac:dyDescent="0.2">
      <c r="A2315" s="306"/>
      <c r="L2315" s="307"/>
      <c r="N2315" s="307"/>
      <c r="U2315" s="309"/>
      <c r="AF2315" s="306"/>
      <c r="AG2315" s="307"/>
      <c r="AH2315" s="307"/>
      <c r="AI2315" s="307"/>
      <c r="AJ2315" s="306"/>
      <c r="AK2315" s="307"/>
      <c r="AL2315" s="307"/>
      <c r="AN2315" s="312"/>
      <c r="AS2315" s="314"/>
    </row>
    <row r="2316" spans="1:45" x14ac:dyDescent="0.2">
      <c r="A2316" s="306"/>
      <c r="L2316" s="307"/>
      <c r="N2316" s="307"/>
      <c r="U2316" s="309"/>
      <c r="AF2316" s="306"/>
      <c r="AG2316" s="307"/>
      <c r="AH2316" s="307"/>
      <c r="AI2316" s="307"/>
      <c r="AK2316" s="307"/>
      <c r="AL2316" s="307"/>
      <c r="AN2316" s="312"/>
      <c r="AS2316" s="314"/>
    </row>
    <row r="2317" spans="1:45" x14ac:dyDescent="0.2">
      <c r="A2317" s="306"/>
      <c r="L2317" s="307"/>
      <c r="N2317" s="307"/>
      <c r="U2317" s="309"/>
      <c r="AF2317" s="306"/>
      <c r="AG2317" s="307"/>
      <c r="AH2317" s="307"/>
      <c r="AI2317" s="307"/>
      <c r="AJ2317" s="306"/>
      <c r="AK2317" s="307"/>
      <c r="AL2317" s="307"/>
      <c r="AN2317" s="312"/>
      <c r="AS2317" s="314"/>
    </row>
    <row r="2318" spans="1:45" x14ac:dyDescent="0.2">
      <c r="A2318" s="306"/>
      <c r="L2318" s="307"/>
      <c r="N2318" s="307"/>
      <c r="U2318" s="309"/>
      <c r="AF2318" s="306"/>
      <c r="AG2318" s="307"/>
      <c r="AH2318" s="307"/>
      <c r="AI2318" s="307"/>
      <c r="AJ2318" s="306"/>
      <c r="AK2318" s="307"/>
      <c r="AL2318" s="307"/>
      <c r="AN2318" s="312"/>
      <c r="AS2318" s="314"/>
    </row>
    <row r="2319" spans="1:45" x14ac:dyDescent="0.2">
      <c r="A2319" s="306"/>
      <c r="L2319" s="307"/>
      <c r="N2319" s="307"/>
      <c r="U2319" s="309"/>
      <c r="AF2319" s="306"/>
      <c r="AG2319" s="307"/>
      <c r="AH2319" s="307"/>
      <c r="AI2319" s="307"/>
      <c r="AK2319" s="307"/>
      <c r="AL2319" s="307"/>
      <c r="AN2319" s="312"/>
      <c r="AS2319" s="314"/>
    </row>
    <row r="2320" spans="1:45" x14ac:dyDescent="0.2">
      <c r="A2320" s="306"/>
      <c r="L2320" s="307"/>
      <c r="N2320" s="307"/>
      <c r="U2320" s="309"/>
      <c r="AF2320" s="306"/>
      <c r="AG2320" s="307"/>
      <c r="AH2320" s="307"/>
      <c r="AI2320" s="307"/>
      <c r="AJ2320" s="306"/>
      <c r="AK2320" s="307"/>
      <c r="AL2320" s="307"/>
      <c r="AN2320" s="312"/>
      <c r="AS2320" s="314"/>
    </row>
    <row r="2321" spans="1:46" x14ac:dyDescent="0.2">
      <c r="A2321" s="306"/>
      <c r="L2321" s="307"/>
      <c r="N2321" s="307"/>
      <c r="U2321" s="309"/>
      <c r="AF2321" s="306"/>
      <c r="AG2321" s="307"/>
      <c r="AH2321" s="307"/>
      <c r="AI2321" s="307"/>
      <c r="AJ2321" s="306"/>
      <c r="AK2321" s="307"/>
      <c r="AL2321" s="307"/>
      <c r="AN2321" s="312"/>
      <c r="AS2321" s="314"/>
    </row>
    <row r="2322" spans="1:46" x14ac:dyDescent="0.2">
      <c r="A2322" s="306"/>
      <c r="L2322" s="307"/>
      <c r="N2322" s="307"/>
      <c r="U2322" s="309"/>
      <c r="AF2322" s="306"/>
      <c r="AG2322" s="307"/>
      <c r="AH2322" s="307"/>
      <c r="AI2322" s="307"/>
      <c r="AK2322" s="307"/>
      <c r="AL2322" s="307"/>
      <c r="AN2322" s="312"/>
      <c r="AS2322" s="314"/>
    </row>
    <row r="2323" spans="1:46" x14ac:dyDescent="0.2">
      <c r="A2323" s="306"/>
      <c r="L2323" s="307"/>
      <c r="N2323" s="307"/>
      <c r="U2323" s="309"/>
      <c r="AF2323" s="306"/>
      <c r="AG2323" s="307"/>
      <c r="AH2323" s="307"/>
      <c r="AI2323" s="307"/>
      <c r="AJ2323" s="306"/>
      <c r="AK2323" s="307"/>
      <c r="AL2323" s="307"/>
      <c r="AN2323" s="312"/>
      <c r="AS2323" s="314"/>
    </row>
    <row r="2324" spans="1:46" x14ac:dyDescent="0.2">
      <c r="A2324" s="306"/>
      <c r="L2324" s="307"/>
      <c r="N2324" s="307"/>
      <c r="U2324" s="309"/>
      <c r="AF2324" s="306"/>
      <c r="AG2324" s="307"/>
      <c r="AH2324" s="307"/>
      <c r="AI2324" s="307"/>
      <c r="AJ2324" s="306"/>
      <c r="AK2324" s="307"/>
      <c r="AL2324" s="307"/>
      <c r="AN2324" s="312"/>
      <c r="AS2324" s="314"/>
    </row>
    <row r="2325" spans="1:46" x14ac:dyDescent="0.2">
      <c r="A2325" s="306"/>
      <c r="L2325" s="307"/>
      <c r="N2325" s="307"/>
      <c r="U2325" s="309"/>
      <c r="AF2325" s="306"/>
      <c r="AG2325" s="307"/>
      <c r="AH2325" s="307"/>
      <c r="AI2325" s="307"/>
      <c r="AK2325" s="307"/>
      <c r="AL2325" s="307"/>
      <c r="AN2325" s="312"/>
      <c r="AS2325" s="314"/>
    </row>
    <row r="2326" spans="1:46" x14ac:dyDescent="0.2">
      <c r="A2326" s="306"/>
      <c r="L2326" s="307"/>
      <c r="N2326" s="307"/>
      <c r="U2326" s="309"/>
      <c r="AF2326" s="306"/>
      <c r="AG2326" s="307"/>
      <c r="AH2326" s="307"/>
      <c r="AI2326" s="307"/>
      <c r="AJ2326" s="306"/>
      <c r="AK2326" s="307"/>
      <c r="AL2326" s="307"/>
      <c r="AN2326" s="312"/>
      <c r="AS2326" s="314"/>
    </row>
    <row r="2327" spans="1:46" x14ac:dyDescent="0.2">
      <c r="A2327" s="306"/>
      <c r="L2327" s="307"/>
      <c r="N2327" s="307"/>
      <c r="U2327" s="309"/>
      <c r="AF2327" s="306"/>
      <c r="AG2327" s="307"/>
      <c r="AH2327" s="307"/>
      <c r="AI2327" s="307"/>
      <c r="AJ2327" s="306"/>
      <c r="AK2327" s="307"/>
      <c r="AL2327" s="307"/>
      <c r="AN2327" s="312"/>
      <c r="AS2327" s="314"/>
    </row>
    <row r="2328" spans="1:46" x14ac:dyDescent="0.2">
      <c r="A2328" s="306"/>
      <c r="L2328" s="307"/>
      <c r="N2328" s="307"/>
      <c r="O2328" s="306"/>
      <c r="U2328" s="309"/>
      <c r="AF2328" s="306"/>
      <c r="AG2328" s="307"/>
      <c r="AH2328" s="307"/>
      <c r="AI2328" s="307"/>
      <c r="AJ2328" s="306"/>
      <c r="AK2328" s="307"/>
      <c r="AL2328" s="307"/>
      <c r="AN2328" s="312"/>
      <c r="AS2328" s="314"/>
      <c r="AT2328" s="323"/>
    </row>
    <row r="2329" spans="1:46" x14ac:dyDescent="0.2">
      <c r="A2329" s="306"/>
      <c r="L2329" s="307"/>
      <c r="N2329" s="307"/>
      <c r="U2329" s="309"/>
      <c r="AF2329" s="306"/>
      <c r="AG2329" s="307"/>
      <c r="AH2329" s="307"/>
      <c r="AI2329" s="307"/>
      <c r="AK2329" s="307"/>
      <c r="AL2329" s="307"/>
      <c r="AN2329" s="312"/>
      <c r="AS2329" s="314"/>
    </row>
    <row r="2330" spans="1:46" x14ac:dyDescent="0.2">
      <c r="A2330" s="306"/>
      <c r="L2330" s="307"/>
      <c r="N2330" s="307"/>
      <c r="U2330" s="309"/>
      <c r="AF2330" s="306"/>
      <c r="AG2330" s="307"/>
      <c r="AH2330" s="307"/>
      <c r="AI2330" s="307"/>
      <c r="AJ2330" s="306"/>
      <c r="AK2330" s="307"/>
      <c r="AL2330" s="307"/>
      <c r="AN2330" s="312"/>
      <c r="AS2330" s="314"/>
    </row>
    <row r="2331" spans="1:46" x14ac:dyDescent="0.2">
      <c r="A2331" s="306"/>
      <c r="L2331" s="307"/>
      <c r="N2331" s="307"/>
      <c r="O2331" s="306"/>
      <c r="U2331" s="309"/>
      <c r="AF2331" s="306"/>
      <c r="AG2331" s="307"/>
      <c r="AH2331" s="307"/>
      <c r="AI2331" s="307"/>
      <c r="AJ2331" s="306"/>
      <c r="AK2331" s="307"/>
      <c r="AL2331" s="307"/>
      <c r="AN2331" s="312"/>
      <c r="AS2331" s="314"/>
      <c r="AT2331" s="323"/>
    </row>
    <row r="2332" spans="1:46" x14ac:dyDescent="0.2">
      <c r="A2332" s="306"/>
      <c r="L2332" s="307"/>
      <c r="N2332" s="307"/>
      <c r="U2332" s="309"/>
      <c r="AF2332" s="306"/>
      <c r="AG2332" s="307"/>
      <c r="AH2332" s="307"/>
      <c r="AI2332" s="307"/>
      <c r="AK2332" s="307"/>
      <c r="AL2332" s="307"/>
      <c r="AN2332" s="312"/>
      <c r="AS2332" s="314"/>
    </row>
    <row r="2333" spans="1:46" x14ac:dyDescent="0.2">
      <c r="A2333" s="306"/>
      <c r="L2333" s="307"/>
      <c r="N2333" s="307"/>
      <c r="U2333" s="309"/>
      <c r="AF2333" s="306"/>
      <c r="AG2333" s="307"/>
      <c r="AH2333" s="307"/>
      <c r="AI2333" s="307"/>
      <c r="AJ2333" s="306"/>
      <c r="AK2333" s="307"/>
      <c r="AL2333" s="307"/>
      <c r="AN2333" s="312"/>
      <c r="AS2333" s="314"/>
    </row>
    <row r="2334" spans="1:46" x14ac:dyDescent="0.2">
      <c r="A2334" s="306"/>
      <c r="L2334" s="307"/>
      <c r="N2334" s="307"/>
      <c r="O2334" s="306"/>
      <c r="U2334" s="309"/>
      <c r="AF2334" s="306"/>
      <c r="AG2334" s="307"/>
      <c r="AH2334" s="307"/>
      <c r="AI2334" s="307"/>
      <c r="AJ2334" s="306"/>
      <c r="AK2334" s="307"/>
      <c r="AL2334" s="307"/>
      <c r="AN2334" s="312"/>
      <c r="AS2334" s="314"/>
      <c r="AT2334" s="323"/>
    </row>
    <row r="2335" spans="1:46" x14ac:dyDescent="0.2">
      <c r="A2335" s="306"/>
      <c r="L2335" s="307"/>
      <c r="N2335" s="307"/>
      <c r="U2335" s="309"/>
      <c r="AF2335" s="306"/>
      <c r="AG2335" s="307"/>
      <c r="AH2335" s="307"/>
      <c r="AI2335" s="307"/>
      <c r="AK2335" s="307"/>
      <c r="AL2335" s="307"/>
      <c r="AN2335" s="312"/>
      <c r="AS2335" s="314"/>
    </row>
    <row r="2336" spans="1:46" x14ac:dyDescent="0.2">
      <c r="A2336" s="306"/>
      <c r="L2336" s="307"/>
      <c r="N2336" s="307"/>
      <c r="U2336" s="309"/>
      <c r="AF2336" s="306"/>
      <c r="AG2336" s="307"/>
      <c r="AH2336" s="307"/>
      <c r="AI2336" s="307"/>
      <c r="AJ2336" s="306"/>
      <c r="AK2336" s="307"/>
      <c r="AL2336" s="307"/>
      <c r="AN2336" s="312"/>
      <c r="AS2336" s="314"/>
    </row>
    <row r="2337" spans="1:46" x14ac:dyDescent="0.2">
      <c r="A2337" s="306"/>
      <c r="L2337" s="307"/>
      <c r="N2337" s="307"/>
      <c r="O2337" s="306"/>
      <c r="U2337" s="309"/>
      <c r="AF2337" s="306"/>
      <c r="AG2337" s="307"/>
      <c r="AH2337" s="307"/>
      <c r="AI2337" s="307"/>
      <c r="AJ2337" s="306"/>
      <c r="AK2337" s="307"/>
      <c r="AL2337" s="307"/>
      <c r="AN2337" s="312"/>
      <c r="AS2337" s="314"/>
      <c r="AT2337" s="323"/>
    </row>
    <row r="2338" spans="1:46" x14ac:dyDescent="0.2">
      <c r="A2338" s="306"/>
      <c r="L2338" s="307"/>
      <c r="N2338" s="307"/>
      <c r="U2338" s="309"/>
      <c r="AF2338" s="306"/>
      <c r="AG2338" s="307"/>
      <c r="AH2338" s="307"/>
      <c r="AI2338" s="307"/>
      <c r="AK2338" s="307"/>
      <c r="AL2338" s="307"/>
      <c r="AN2338" s="312"/>
      <c r="AS2338" s="314"/>
    </row>
    <row r="2339" spans="1:46" x14ac:dyDescent="0.2">
      <c r="A2339" s="306"/>
      <c r="L2339" s="307"/>
      <c r="N2339" s="307"/>
      <c r="U2339" s="309"/>
      <c r="AF2339" s="306"/>
      <c r="AG2339" s="307"/>
      <c r="AH2339" s="307"/>
      <c r="AI2339" s="307"/>
      <c r="AJ2339" s="306"/>
      <c r="AK2339" s="307"/>
      <c r="AL2339" s="307"/>
      <c r="AN2339" s="312"/>
      <c r="AS2339" s="314"/>
    </row>
    <row r="2340" spans="1:46" x14ac:dyDescent="0.2">
      <c r="A2340" s="306"/>
      <c r="L2340" s="307"/>
      <c r="N2340" s="307"/>
      <c r="O2340" s="306"/>
      <c r="U2340" s="309"/>
      <c r="AF2340" s="306"/>
      <c r="AG2340" s="307"/>
      <c r="AH2340" s="307"/>
      <c r="AI2340" s="307"/>
      <c r="AJ2340" s="306"/>
      <c r="AK2340" s="307"/>
      <c r="AL2340" s="307"/>
      <c r="AN2340" s="312"/>
      <c r="AS2340" s="314"/>
      <c r="AT2340" s="323"/>
    </row>
    <row r="2341" spans="1:46" x14ac:dyDescent="0.2">
      <c r="A2341" s="306"/>
      <c r="L2341" s="307"/>
      <c r="N2341" s="307"/>
      <c r="U2341" s="309"/>
      <c r="AF2341" s="306"/>
      <c r="AG2341" s="307"/>
      <c r="AH2341" s="307"/>
      <c r="AI2341" s="307"/>
      <c r="AK2341" s="307"/>
      <c r="AL2341" s="307"/>
      <c r="AN2341" s="312"/>
      <c r="AS2341" s="314"/>
    </row>
    <row r="2342" spans="1:46" x14ac:dyDescent="0.2">
      <c r="A2342" s="306"/>
      <c r="L2342" s="307"/>
      <c r="N2342" s="307"/>
      <c r="U2342" s="309"/>
      <c r="AF2342" s="306"/>
      <c r="AG2342" s="307"/>
      <c r="AH2342" s="307"/>
      <c r="AI2342" s="307"/>
      <c r="AJ2342" s="306"/>
      <c r="AK2342" s="307"/>
      <c r="AL2342" s="307"/>
      <c r="AN2342" s="312"/>
      <c r="AS2342" s="314"/>
    </row>
    <row r="2343" spans="1:46" x14ac:dyDescent="0.2">
      <c r="A2343" s="306"/>
      <c r="L2343" s="307"/>
      <c r="N2343" s="307"/>
      <c r="O2343" s="306"/>
      <c r="U2343" s="309"/>
      <c r="AF2343" s="306"/>
      <c r="AG2343" s="307"/>
      <c r="AH2343" s="307"/>
      <c r="AI2343" s="307"/>
      <c r="AJ2343" s="306"/>
      <c r="AK2343" s="307"/>
      <c r="AL2343" s="307"/>
      <c r="AN2343" s="312"/>
      <c r="AS2343" s="314"/>
      <c r="AT2343" s="323"/>
    </row>
    <row r="2344" spans="1:46" x14ac:dyDescent="0.2">
      <c r="A2344" s="306"/>
      <c r="L2344" s="307"/>
      <c r="N2344" s="307"/>
      <c r="U2344" s="309"/>
      <c r="AF2344" s="306"/>
      <c r="AG2344" s="307"/>
      <c r="AH2344" s="307"/>
      <c r="AI2344" s="307"/>
      <c r="AK2344" s="307"/>
      <c r="AL2344" s="307"/>
      <c r="AN2344" s="312"/>
      <c r="AS2344" s="314"/>
    </row>
    <row r="2345" spans="1:46" x14ac:dyDescent="0.2">
      <c r="A2345" s="306"/>
      <c r="L2345" s="307"/>
      <c r="N2345" s="307"/>
      <c r="U2345" s="309"/>
      <c r="AF2345" s="306"/>
      <c r="AG2345" s="307"/>
      <c r="AH2345" s="307"/>
      <c r="AI2345" s="307"/>
      <c r="AJ2345" s="306"/>
      <c r="AK2345" s="307"/>
      <c r="AL2345" s="307"/>
      <c r="AN2345" s="312"/>
      <c r="AS2345" s="314"/>
    </row>
    <row r="2346" spans="1:46" x14ac:dyDescent="0.2">
      <c r="A2346" s="306"/>
      <c r="L2346" s="307"/>
      <c r="N2346" s="307"/>
      <c r="O2346" s="306"/>
      <c r="U2346" s="309"/>
      <c r="AF2346" s="306"/>
      <c r="AG2346" s="307"/>
      <c r="AH2346" s="307"/>
      <c r="AI2346" s="307"/>
      <c r="AJ2346" s="306"/>
      <c r="AK2346" s="307"/>
      <c r="AL2346" s="307"/>
      <c r="AN2346" s="312"/>
      <c r="AS2346" s="314"/>
      <c r="AT2346" s="323"/>
    </row>
    <row r="2347" spans="1:46" x14ac:dyDescent="0.2">
      <c r="A2347" s="306"/>
      <c r="L2347" s="307"/>
      <c r="N2347" s="307"/>
      <c r="U2347" s="309"/>
      <c r="AF2347" s="306"/>
      <c r="AG2347" s="307"/>
      <c r="AH2347" s="307"/>
      <c r="AI2347" s="307"/>
      <c r="AK2347" s="307"/>
      <c r="AL2347" s="307"/>
      <c r="AN2347" s="312"/>
      <c r="AS2347" s="314"/>
    </row>
    <row r="2348" spans="1:46" x14ac:dyDescent="0.2">
      <c r="A2348" s="306"/>
      <c r="L2348" s="307"/>
      <c r="N2348" s="307"/>
      <c r="U2348" s="309"/>
      <c r="AF2348" s="306"/>
      <c r="AG2348" s="307"/>
      <c r="AH2348" s="307"/>
      <c r="AI2348" s="307"/>
      <c r="AJ2348" s="306"/>
      <c r="AK2348" s="307"/>
      <c r="AL2348" s="307"/>
      <c r="AN2348" s="312"/>
      <c r="AS2348" s="314"/>
    </row>
    <row r="2349" spans="1:46" x14ac:dyDescent="0.2">
      <c r="A2349" s="306"/>
      <c r="L2349" s="307"/>
      <c r="N2349" s="307"/>
      <c r="O2349" s="306"/>
      <c r="U2349" s="309"/>
      <c r="AF2349" s="306"/>
      <c r="AG2349" s="307"/>
      <c r="AH2349" s="307"/>
      <c r="AI2349" s="307"/>
      <c r="AJ2349" s="306"/>
      <c r="AK2349" s="307"/>
      <c r="AL2349" s="307"/>
      <c r="AN2349" s="312"/>
      <c r="AS2349" s="314"/>
      <c r="AT2349" s="323"/>
    </row>
    <row r="2350" spans="1:46" x14ac:dyDescent="0.2">
      <c r="A2350" s="306"/>
      <c r="L2350" s="307"/>
      <c r="N2350" s="307"/>
      <c r="U2350" s="309"/>
      <c r="AF2350" s="306"/>
      <c r="AG2350" s="307"/>
      <c r="AH2350" s="307"/>
      <c r="AI2350" s="307"/>
      <c r="AK2350" s="307"/>
      <c r="AL2350" s="307"/>
      <c r="AN2350" s="312"/>
      <c r="AS2350" s="314"/>
    </row>
    <row r="2351" spans="1:46" x14ac:dyDescent="0.2">
      <c r="A2351" s="306"/>
      <c r="L2351" s="307"/>
      <c r="N2351" s="307"/>
      <c r="U2351" s="309"/>
      <c r="AF2351" s="306"/>
      <c r="AG2351" s="307"/>
      <c r="AH2351" s="307"/>
      <c r="AI2351" s="307"/>
      <c r="AJ2351" s="306"/>
      <c r="AK2351" s="307"/>
      <c r="AL2351" s="307"/>
      <c r="AN2351" s="312"/>
      <c r="AS2351" s="314"/>
    </row>
    <row r="2352" spans="1:46" x14ac:dyDescent="0.2">
      <c r="A2352" s="306"/>
      <c r="L2352" s="307"/>
      <c r="N2352" s="307"/>
      <c r="O2352" s="306"/>
      <c r="U2352" s="309"/>
      <c r="AF2352" s="306"/>
      <c r="AG2352" s="307"/>
      <c r="AH2352" s="307"/>
      <c r="AI2352" s="307"/>
      <c r="AJ2352" s="306"/>
      <c r="AK2352" s="307"/>
      <c r="AL2352" s="307"/>
      <c r="AN2352" s="312"/>
      <c r="AS2352" s="314"/>
      <c r="AT2352" s="323"/>
    </row>
    <row r="2353" spans="1:46" x14ac:dyDescent="0.2">
      <c r="A2353" s="306"/>
      <c r="L2353" s="307"/>
      <c r="N2353" s="307"/>
      <c r="U2353" s="309"/>
      <c r="AF2353" s="306"/>
      <c r="AG2353" s="307"/>
      <c r="AH2353" s="307"/>
      <c r="AI2353" s="307"/>
      <c r="AK2353" s="307"/>
      <c r="AL2353" s="307"/>
      <c r="AN2353" s="312"/>
      <c r="AS2353" s="314"/>
    </row>
    <row r="2354" spans="1:46" x14ac:dyDescent="0.2">
      <c r="A2354" s="306"/>
      <c r="L2354" s="307"/>
      <c r="N2354" s="307"/>
      <c r="U2354" s="309"/>
      <c r="AF2354" s="306"/>
      <c r="AG2354" s="307"/>
      <c r="AH2354" s="307"/>
      <c r="AI2354" s="307"/>
      <c r="AJ2354" s="306"/>
      <c r="AK2354" s="307"/>
      <c r="AL2354" s="307"/>
      <c r="AN2354" s="312"/>
      <c r="AS2354" s="314"/>
    </row>
    <row r="2355" spans="1:46" x14ac:dyDescent="0.2">
      <c r="A2355" s="306"/>
      <c r="L2355" s="307"/>
      <c r="N2355" s="307"/>
      <c r="O2355" s="306"/>
      <c r="U2355" s="309"/>
      <c r="AF2355" s="306"/>
      <c r="AG2355" s="307"/>
      <c r="AH2355" s="307"/>
      <c r="AI2355" s="307"/>
      <c r="AJ2355" s="306"/>
      <c r="AK2355" s="307"/>
      <c r="AL2355" s="307"/>
      <c r="AN2355" s="312"/>
      <c r="AS2355" s="314"/>
      <c r="AT2355" s="323"/>
    </row>
    <row r="2356" spans="1:46" x14ac:dyDescent="0.2">
      <c r="A2356" s="306"/>
      <c r="L2356" s="307"/>
      <c r="N2356" s="307"/>
      <c r="U2356" s="309"/>
      <c r="AF2356" s="306"/>
      <c r="AG2356" s="307"/>
      <c r="AH2356" s="307"/>
      <c r="AI2356" s="307"/>
      <c r="AK2356" s="307"/>
      <c r="AL2356" s="307"/>
      <c r="AN2356" s="312"/>
      <c r="AS2356" s="314"/>
    </row>
    <row r="2357" spans="1:46" x14ac:dyDescent="0.2">
      <c r="A2357" s="306"/>
      <c r="L2357" s="307"/>
      <c r="N2357" s="307"/>
      <c r="U2357" s="309"/>
      <c r="AF2357" s="306"/>
      <c r="AG2357" s="307"/>
      <c r="AH2357" s="307"/>
      <c r="AI2357" s="307"/>
      <c r="AJ2357" s="306"/>
      <c r="AK2357" s="307"/>
      <c r="AL2357" s="307"/>
      <c r="AN2357" s="312"/>
      <c r="AS2357" s="314"/>
    </row>
    <row r="2358" spans="1:46" x14ac:dyDescent="0.2">
      <c r="A2358" s="306"/>
      <c r="L2358" s="307"/>
      <c r="N2358" s="307"/>
      <c r="O2358" s="306"/>
      <c r="U2358" s="309"/>
      <c r="AF2358" s="306"/>
      <c r="AG2358" s="307"/>
      <c r="AH2358" s="307"/>
      <c r="AI2358" s="307"/>
      <c r="AJ2358" s="306"/>
      <c r="AK2358" s="307"/>
      <c r="AL2358" s="307"/>
      <c r="AN2358" s="312"/>
      <c r="AS2358" s="314"/>
      <c r="AT2358" s="323"/>
    </row>
    <row r="2359" spans="1:46" x14ac:dyDescent="0.2">
      <c r="A2359" s="306"/>
      <c r="L2359" s="307"/>
      <c r="N2359" s="307"/>
      <c r="U2359" s="309"/>
      <c r="AF2359" s="306"/>
      <c r="AG2359" s="307"/>
      <c r="AH2359" s="307"/>
      <c r="AI2359" s="307"/>
      <c r="AK2359" s="307"/>
      <c r="AL2359" s="307"/>
      <c r="AN2359" s="312"/>
      <c r="AS2359" s="314"/>
    </row>
    <row r="2360" spans="1:46" x14ac:dyDescent="0.2">
      <c r="A2360" s="306"/>
      <c r="L2360" s="307"/>
      <c r="N2360" s="307"/>
      <c r="U2360" s="309"/>
      <c r="AF2360" s="306"/>
      <c r="AG2360" s="307"/>
      <c r="AH2360" s="307"/>
      <c r="AI2360" s="307"/>
      <c r="AJ2360" s="306"/>
      <c r="AK2360" s="307"/>
      <c r="AL2360" s="307"/>
      <c r="AN2360" s="312"/>
      <c r="AS2360" s="314"/>
    </row>
    <row r="2361" spans="1:46" x14ac:dyDescent="0.2">
      <c r="A2361" s="306"/>
      <c r="L2361" s="307"/>
      <c r="N2361" s="307"/>
      <c r="O2361" s="306"/>
      <c r="U2361" s="309"/>
      <c r="AF2361" s="306"/>
      <c r="AG2361" s="307"/>
      <c r="AH2361" s="307"/>
      <c r="AI2361" s="307"/>
      <c r="AJ2361" s="306"/>
      <c r="AK2361" s="307"/>
      <c r="AL2361" s="307"/>
      <c r="AN2361" s="312"/>
      <c r="AS2361" s="314"/>
      <c r="AT2361" s="323"/>
    </row>
    <row r="2362" spans="1:46" x14ac:dyDescent="0.2">
      <c r="A2362" s="306"/>
      <c r="L2362" s="307"/>
      <c r="N2362" s="307"/>
      <c r="U2362" s="309"/>
      <c r="AF2362" s="306"/>
      <c r="AG2362" s="307"/>
      <c r="AH2362" s="307"/>
      <c r="AI2362" s="307"/>
      <c r="AK2362" s="307"/>
      <c r="AL2362" s="307"/>
      <c r="AN2362" s="312"/>
      <c r="AS2362" s="314"/>
    </row>
    <row r="2363" spans="1:46" x14ac:dyDescent="0.2">
      <c r="A2363" s="306"/>
      <c r="L2363" s="307"/>
      <c r="N2363" s="307"/>
      <c r="U2363" s="309"/>
      <c r="AF2363" s="306"/>
      <c r="AG2363" s="307"/>
      <c r="AH2363" s="307"/>
      <c r="AI2363" s="307"/>
      <c r="AJ2363" s="306"/>
      <c r="AK2363" s="307"/>
      <c r="AL2363" s="307"/>
      <c r="AN2363" s="312"/>
      <c r="AS2363" s="314"/>
    </row>
    <row r="2364" spans="1:46" x14ac:dyDescent="0.2">
      <c r="A2364" s="306"/>
      <c r="L2364" s="307"/>
      <c r="N2364" s="307"/>
      <c r="O2364" s="306"/>
      <c r="U2364" s="309"/>
      <c r="AF2364" s="306"/>
      <c r="AG2364" s="307"/>
      <c r="AH2364" s="307"/>
      <c r="AI2364" s="307"/>
      <c r="AJ2364" s="306"/>
      <c r="AK2364" s="307"/>
      <c r="AL2364" s="307"/>
      <c r="AN2364" s="312"/>
      <c r="AS2364" s="314"/>
      <c r="AT2364" s="323"/>
    </row>
    <row r="2365" spans="1:46" x14ac:dyDescent="0.2">
      <c r="A2365" s="306"/>
      <c r="L2365" s="307"/>
      <c r="N2365" s="307"/>
      <c r="O2365" s="306"/>
      <c r="U2365" s="309"/>
      <c r="AF2365" s="306"/>
      <c r="AG2365" s="307"/>
      <c r="AH2365" s="307"/>
      <c r="AI2365" s="307"/>
      <c r="AJ2365" s="306"/>
      <c r="AK2365" s="307"/>
      <c r="AL2365" s="307"/>
      <c r="AN2365" s="312"/>
      <c r="AS2365" s="314"/>
      <c r="AT2365" s="323"/>
    </row>
    <row r="2366" spans="1:46" x14ac:dyDescent="0.2">
      <c r="A2366" s="306"/>
      <c r="L2366" s="307"/>
      <c r="N2366" s="307"/>
      <c r="U2366" s="309"/>
      <c r="AF2366" s="306"/>
      <c r="AG2366" s="307"/>
      <c r="AH2366" s="307"/>
      <c r="AI2366" s="307"/>
      <c r="AK2366" s="307"/>
      <c r="AL2366" s="307"/>
      <c r="AN2366" s="312"/>
      <c r="AS2366" s="314"/>
    </row>
    <row r="2367" spans="1:46" x14ac:dyDescent="0.2">
      <c r="A2367" s="306"/>
      <c r="L2367" s="307"/>
      <c r="N2367" s="307"/>
      <c r="U2367" s="309"/>
      <c r="AF2367" s="306"/>
      <c r="AG2367" s="307"/>
      <c r="AH2367" s="307"/>
      <c r="AI2367" s="307"/>
      <c r="AJ2367" s="306"/>
      <c r="AK2367" s="307"/>
      <c r="AL2367" s="307"/>
      <c r="AN2367" s="312"/>
      <c r="AS2367" s="314"/>
    </row>
    <row r="2368" spans="1:46" x14ac:dyDescent="0.2">
      <c r="A2368" s="306"/>
      <c r="L2368" s="307"/>
      <c r="N2368" s="307"/>
      <c r="U2368" s="309"/>
      <c r="AF2368" s="306"/>
      <c r="AG2368" s="307"/>
      <c r="AH2368" s="307"/>
      <c r="AI2368" s="307"/>
      <c r="AJ2368" s="306"/>
      <c r="AK2368" s="307"/>
      <c r="AL2368" s="307"/>
      <c r="AN2368" s="312"/>
      <c r="AS2368" s="314"/>
    </row>
    <row r="2369" spans="1:46" x14ac:dyDescent="0.2">
      <c r="A2369" s="306"/>
      <c r="L2369" s="307"/>
      <c r="N2369" s="307"/>
      <c r="O2369" s="306"/>
      <c r="U2369" s="309"/>
      <c r="AF2369" s="306"/>
      <c r="AG2369" s="307"/>
      <c r="AH2369" s="307"/>
      <c r="AI2369" s="307"/>
      <c r="AJ2369" s="306"/>
      <c r="AK2369" s="307"/>
      <c r="AL2369" s="307"/>
      <c r="AN2369" s="312"/>
      <c r="AS2369" s="314"/>
      <c r="AT2369" s="323"/>
    </row>
    <row r="2370" spans="1:46" x14ac:dyDescent="0.2">
      <c r="A2370" s="306"/>
      <c r="L2370" s="307"/>
      <c r="N2370" s="307"/>
      <c r="O2370" s="306"/>
      <c r="U2370" s="309"/>
      <c r="AF2370" s="306"/>
      <c r="AG2370" s="307"/>
      <c r="AH2370" s="307"/>
      <c r="AI2370" s="307"/>
      <c r="AJ2370" s="306"/>
      <c r="AK2370" s="307"/>
      <c r="AL2370" s="307"/>
      <c r="AN2370" s="312"/>
      <c r="AS2370" s="314"/>
      <c r="AT2370" s="323"/>
    </row>
    <row r="2371" spans="1:46" x14ac:dyDescent="0.2">
      <c r="A2371" s="306"/>
      <c r="L2371" s="307"/>
      <c r="N2371" s="307"/>
      <c r="U2371" s="309"/>
      <c r="AF2371" s="306"/>
      <c r="AG2371" s="307"/>
      <c r="AH2371" s="307"/>
      <c r="AI2371" s="307"/>
      <c r="AK2371" s="307"/>
      <c r="AL2371" s="307"/>
      <c r="AN2371" s="312"/>
      <c r="AS2371" s="314"/>
    </row>
    <row r="2372" spans="1:46" x14ac:dyDescent="0.2">
      <c r="A2372" s="306"/>
      <c r="L2372" s="307"/>
      <c r="N2372" s="307"/>
      <c r="U2372" s="309"/>
      <c r="AF2372" s="306"/>
      <c r="AG2372" s="307"/>
      <c r="AH2372" s="307"/>
      <c r="AI2372" s="307"/>
      <c r="AJ2372" s="306"/>
      <c r="AK2372" s="307"/>
      <c r="AL2372" s="307"/>
      <c r="AN2372" s="312"/>
      <c r="AS2372" s="314"/>
    </row>
    <row r="2373" spans="1:46" x14ac:dyDescent="0.2">
      <c r="A2373" s="306"/>
      <c r="L2373" s="307"/>
      <c r="N2373" s="307"/>
      <c r="U2373" s="309"/>
      <c r="AF2373" s="306"/>
      <c r="AG2373" s="307"/>
      <c r="AH2373" s="307"/>
      <c r="AI2373" s="307"/>
      <c r="AJ2373" s="306"/>
      <c r="AK2373" s="307"/>
      <c r="AL2373" s="307"/>
      <c r="AN2373" s="312"/>
      <c r="AS2373" s="314"/>
    </row>
    <row r="2374" spans="1:46" x14ac:dyDescent="0.2">
      <c r="A2374" s="306"/>
      <c r="L2374" s="307"/>
      <c r="N2374" s="307"/>
      <c r="O2374" s="306"/>
      <c r="U2374" s="309"/>
      <c r="AF2374" s="306"/>
      <c r="AG2374" s="307"/>
      <c r="AH2374" s="307"/>
      <c r="AI2374" s="307"/>
      <c r="AJ2374" s="306"/>
      <c r="AK2374" s="307"/>
      <c r="AL2374" s="307"/>
      <c r="AN2374" s="312"/>
      <c r="AS2374" s="314"/>
      <c r="AT2374" s="323"/>
    </row>
    <row r="2375" spans="1:46" x14ac:dyDescent="0.2">
      <c r="A2375" s="306"/>
      <c r="L2375" s="307"/>
      <c r="N2375" s="307"/>
      <c r="O2375" s="306"/>
      <c r="U2375" s="309"/>
      <c r="AF2375" s="306"/>
      <c r="AG2375" s="307"/>
      <c r="AH2375" s="307"/>
      <c r="AI2375" s="307"/>
      <c r="AJ2375" s="306"/>
      <c r="AK2375" s="307"/>
      <c r="AL2375" s="307"/>
      <c r="AN2375" s="312"/>
      <c r="AS2375" s="314"/>
      <c r="AT2375" s="323"/>
    </row>
    <row r="2376" spans="1:46" x14ac:dyDescent="0.2">
      <c r="A2376" s="306"/>
      <c r="L2376" s="307"/>
      <c r="N2376" s="307"/>
      <c r="U2376" s="309"/>
      <c r="AF2376" s="306"/>
      <c r="AG2376" s="307"/>
      <c r="AH2376" s="307"/>
      <c r="AI2376" s="307"/>
      <c r="AK2376" s="307"/>
      <c r="AL2376" s="307"/>
      <c r="AN2376" s="312"/>
      <c r="AS2376" s="314"/>
    </row>
    <row r="2377" spans="1:46" x14ac:dyDescent="0.2">
      <c r="A2377" s="306"/>
      <c r="L2377" s="307"/>
      <c r="N2377" s="307"/>
      <c r="U2377" s="309"/>
      <c r="AF2377" s="306"/>
      <c r="AG2377" s="307"/>
      <c r="AH2377" s="307"/>
      <c r="AI2377" s="307"/>
      <c r="AJ2377" s="306"/>
      <c r="AK2377" s="307"/>
      <c r="AL2377" s="307"/>
      <c r="AN2377" s="312"/>
      <c r="AS2377" s="314"/>
    </row>
    <row r="2378" spans="1:46" x14ac:dyDescent="0.2">
      <c r="A2378" s="306"/>
      <c r="L2378" s="307"/>
      <c r="N2378" s="307"/>
      <c r="U2378" s="309"/>
      <c r="AF2378" s="306"/>
      <c r="AG2378" s="307"/>
      <c r="AH2378" s="307"/>
      <c r="AI2378" s="307"/>
      <c r="AJ2378" s="306"/>
      <c r="AK2378" s="307"/>
      <c r="AL2378" s="307"/>
      <c r="AN2378" s="312"/>
      <c r="AS2378" s="314"/>
    </row>
    <row r="2379" spans="1:46" x14ac:dyDescent="0.2">
      <c r="A2379" s="306"/>
      <c r="L2379" s="307"/>
      <c r="N2379" s="307"/>
      <c r="U2379" s="309"/>
      <c r="AF2379" s="306"/>
      <c r="AG2379" s="307"/>
      <c r="AH2379" s="307"/>
      <c r="AI2379" s="307"/>
      <c r="AK2379" s="307"/>
      <c r="AL2379" s="307"/>
      <c r="AN2379" s="312"/>
      <c r="AS2379" s="314"/>
    </row>
    <row r="2380" spans="1:46" x14ac:dyDescent="0.2">
      <c r="A2380" s="306"/>
      <c r="L2380" s="307"/>
      <c r="N2380" s="307"/>
      <c r="U2380" s="309"/>
      <c r="AF2380" s="306"/>
      <c r="AG2380" s="307"/>
      <c r="AH2380" s="307"/>
      <c r="AI2380" s="307"/>
      <c r="AK2380" s="307"/>
      <c r="AL2380" s="307"/>
      <c r="AN2380" s="312"/>
      <c r="AS2380" s="314"/>
    </row>
    <row r="2381" spans="1:46" x14ac:dyDescent="0.2">
      <c r="A2381" s="306"/>
      <c r="L2381" s="307"/>
      <c r="N2381" s="307"/>
      <c r="U2381" s="309"/>
      <c r="AF2381" s="306"/>
      <c r="AG2381" s="307"/>
      <c r="AH2381" s="307"/>
      <c r="AI2381" s="307"/>
      <c r="AK2381" s="307"/>
      <c r="AL2381" s="307"/>
      <c r="AN2381" s="312"/>
      <c r="AS2381" s="314"/>
    </row>
    <row r="2382" spans="1:46" x14ac:dyDescent="0.2">
      <c r="A2382" s="306"/>
      <c r="L2382" s="307"/>
      <c r="N2382" s="307"/>
      <c r="U2382" s="309"/>
      <c r="AF2382" s="306"/>
      <c r="AG2382" s="307"/>
      <c r="AH2382" s="307"/>
      <c r="AI2382" s="307"/>
      <c r="AK2382" s="307"/>
      <c r="AL2382" s="307"/>
      <c r="AN2382" s="312"/>
      <c r="AS2382" s="314"/>
    </row>
    <row r="2383" spans="1:46" x14ac:dyDescent="0.2">
      <c r="A2383" s="306"/>
      <c r="L2383" s="307"/>
      <c r="N2383" s="307"/>
      <c r="U2383" s="309"/>
      <c r="AF2383" s="306"/>
      <c r="AG2383" s="307"/>
      <c r="AH2383" s="307"/>
      <c r="AI2383" s="307"/>
      <c r="AK2383" s="307"/>
      <c r="AL2383" s="307"/>
      <c r="AN2383" s="312"/>
      <c r="AS2383" s="314"/>
    </row>
    <row r="2384" spans="1:46" x14ac:dyDescent="0.2">
      <c r="A2384" s="306"/>
      <c r="L2384" s="307"/>
      <c r="N2384" s="307"/>
      <c r="U2384" s="309"/>
      <c r="AF2384" s="306"/>
      <c r="AG2384" s="307"/>
      <c r="AH2384" s="307"/>
      <c r="AI2384" s="307"/>
      <c r="AK2384" s="307"/>
      <c r="AL2384" s="307"/>
      <c r="AN2384" s="312"/>
      <c r="AS2384" s="314"/>
    </row>
    <row r="2385" spans="1:46" x14ac:dyDescent="0.2">
      <c r="A2385" s="306"/>
      <c r="L2385" s="307"/>
      <c r="N2385" s="307"/>
      <c r="U2385" s="309"/>
      <c r="AF2385" s="306"/>
      <c r="AG2385" s="307"/>
      <c r="AH2385" s="307"/>
      <c r="AI2385" s="307"/>
      <c r="AK2385" s="307"/>
      <c r="AL2385" s="307"/>
      <c r="AN2385" s="312"/>
      <c r="AS2385" s="314"/>
    </row>
    <row r="2386" spans="1:46" x14ac:dyDescent="0.2">
      <c r="A2386" s="306"/>
      <c r="L2386" s="307"/>
      <c r="N2386" s="307"/>
      <c r="U2386" s="309"/>
      <c r="AF2386" s="306"/>
      <c r="AG2386" s="307"/>
      <c r="AH2386" s="307"/>
      <c r="AI2386" s="307"/>
      <c r="AK2386" s="307"/>
      <c r="AL2386" s="307"/>
      <c r="AN2386" s="312"/>
      <c r="AS2386" s="314"/>
    </row>
    <row r="2387" spans="1:46" x14ac:dyDescent="0.2">
      <c r="A2387" s="306"/>
      <c r="L2387" s="307"/>
      <c r="N2387" s="307"/>
      <c r="U2387" s="309"/>
      <c r="AF2387" s="306"/>
      <c r="AG2387" s="307"/>
      <c r="AH2387" s="307"/>
      <c r="AI2387" s="307"/>
      <c r="AK2387" s="307"/>
      <c r="AL2387" s="307"/>
      <c r="AN2387" s="312"/>
      <c r="AS2387" s="314"/>
    </row>
    <row r="2388" spans="1:46" x14ac:dyDescent="0.2">
      <c r="A2388" s="306"/>
      <c r="L2388" s="307"/>
      <c r="N2388" s="307"/>
      <c r="U2388" s="309"/>
      <c r="AF2388" s="306"/>
      <c r="AG2388" s="307"/>
      <c r="AH2388" s="307"/>
      <c r="AI2388" s="307"/>
      <c r="AJ2388" s="306"/>
      <c r="AK2388" s="307"/>
      <c r="AL2388" s="307"/>
      <c r="AN2388" s="312"/>
      <c r="AS2388" s="314"/>
    </row>
    <row r="2389" spans="1:46" x14ac:dyDescent="0.2">
      <c r="A2389" s="306"/>
      <c r="L2389" s="307"/>
      <c r="N2389" s="307"/>
      <c r="U2389" s="309"/>
      <c r="AF2389" s="306"/>
      <c r="AG2389" s="307"/>
      <c r="AH2389" s="307"/>
      <c r="AI2389" s="307"/>
      <c r="AK2389" s="307"/>
      <c r="AL2389" s="307"/>
      <c r="AN2389" s="312"/>
      <c r="AS2389" s="314"/>
    </row>
    <row r="2390" spans="1:46" x14ac:dyDescent="0.2">
      <c r="A2390" s="306"/>
      <c r="L2390" s="307"/>
      <c r="N2390" s="307"/>
      <c r="U2390" s="309"/>
      <c r="AF2390" s="306"/>
      <c r="AG2390" s="307"/>
      <c r="AH2390" s="307"/>
      <c r="AI2390" s="307"/>
      <c r="AJ2390" s="306"/>
      <c r="AK2390" s="307"/>
      <c r="AL2390" s="307"/>
      <c r="AN2390" s="312"/>
      <c r="AS2390" s="314"/>
    </row>
    <row r="2391" spans="1:46" x14ac:dyDescent="0.2">
      <c r="A2391" s="306"/>
      <c r="L2391" s="307"/>
      <c r="N2391" s="307"/>
      <c r="U2391" s="309"/>
      <c r="AF2391" s="306"/>
      <c r="AG2391" s="307"/>
      <c r="AH2391" s="307"/>
      <c r="AI2391" s="307"/>
      <c r="AK2391" s="307"/>
      <c r="AL2391" s="307"/>
      <c r="AN2391" s="312"/>
      <c r="AS2391" s="314"/>
    </row>
    <row r="2392" spans="1:46" x14ac:dyDescent="0.2">
      <c r="A2392" s="306"/>
      <c r="L2392" s="307"/>
      <c r="N2392" s="307"/>
      <c r="U2392" s="309"/>
      <c r="AF2392" s="306"/>
      <c r="AG2392" s="307"/>
      <c r="AH2392" s="307"/>
      <c r="AI2392" s="307"/>
      <c r="AJ2392" s="306"/>
      <c r="AK2392" s="307"/>
      <c r="AL2392" s="307"/>
      <c r="AN2392" s="312"/>
      <c r="AS2392" s="314"/>
    </row>
    <row r="2393" spans="1:46" x14ac:dyDescent="0.2">
      <c r="A2393" s="306"/>
      <c r="L2393" s="307"/>
      <c r="N2393" s="307"/>
      <c r="U2393" s="309"/>
      <c r="AF2393" s="306"/>
      <c r="AG2393" s="307"/>
      <c r="AH2393" s="307"/>
      <c r="AI2393" s="307"/>
      <c r="AK2393" s="307"/>
      <c r="AL2393" s="307"/>
      <c r="AN2393" s="312"/>
      <c r="AS2393" s="314"/>
    </row>
    <row r="2394" spans="1:46" x14ac:dyDescent="0.2">
      <c r="A2394" s="306"/>
      <c r="L2394" s="307"/>
      <c r="N2394" s="307"/>
      <c r="U2394" s="309"/>
      <c r="AF2394" s="306"/>
      <c r="AG2394" s="307"/>
      <c r="AH2394" s="307"/>
      <c r="AI2394" s="307"/>
      <c r="AJ2394" s="306"/>
      <c r="AK2394" s="307"/>
      <c r="AL2394" s="307"/>
      <c r="AN2394" s="312"/>
      <c r="AS2394" s="314"/>
    </row>
    <row r="2395" spans="1:46" x14ac:dyDescent="0.2">
      <c r="A2395" s="306"/>
      <c r="L2395" s="307"/>
      <c r="N2395" s="307"/>
      <c r="U2395" s="309"/>
      <c r="AF2395" s="306"/>
      <c r="AG2395" s="307"/>
      <c r="AH2395" s="307"/>
      <c r="AI2395" s="307"/>
      <c r="AK2395" s="307"/>
      <c r="AL2395" s="307"/>
      <c r="AN2395" s="312"/>
      <c r="AS2395" s="314"/>
    </row>
    <row r="2396" spans="1:46" x14ac:dyDescent="0.2">
      <c r="A2396" s="306"/>
      <c r="L2396" s="307"/>
      <c r="N2396" s="307"/>
      <c r="U2396" s="309"/>
      <c r="AF2396" s="306"/>
      <c r="AG2396" s="307"/>
      <c r="AH2396" s="307"/>
      <c r="AI2396" s="307"/>
      <c r="AJ2396" s="306"/>
      <c r="AK2396" s="307"/>
      <c r="AL2396" s="307"/>
      <c r="AN2396" s="312"/>
      <c r="AS2396" s="314"/>
    </row>
    <row r="2397" spans="1:46" x14ac:dyDescent="0.2">
      <c r="A2397" s="306"/>
      <c r="L2397" s="307"/>
      <c r="N2397" s="307"/>
      <c r="U2397" s="309"/>
      <c r="AF2397" s="306"/>
      <c r="AG2397" s="307"/>
      <c r="AH2397" s="307"/>
      <c r="AI2397" s="307"/>
      <c r="AK2397" s="307"/>
      <c r="AL2397" s="307"/>
      <c r="AN2397" s="312"/>
      <c r="AS2397" s="314"/>
    </row>
    <row r="2398" spans="1:46" x14ac:dyDescent="0.2">
      <c r="A2398" s="306"/>
      <c r="L2398" s="307"/>
      <c r="N2398" s="307"/>
      <c r="U2398" s="309"/>
      <c r="AF2398" s="306"/>
      <c r="AG2398" s="307"/>
      <c r="AH2398" s="307"/>
      <c r="AI2398" s="307"/>
      <c r="AJ2398" s="306"/>
      <c r="AK2398" s="307"/>
      <c r="AL2398" s="307"/>
      <c r="AN2398" s="312"/>
      <c r="AS2398" s="314"/>
    </row>
    <row r="2399" spans="1:46" x14ac:dyDescent="0.2">
      <c r="A2399" s="306"/>
      <c r="L2399" s="307"/>
      <c r="N2399" s="307"/>
      <c r="O2399" s="306"/>
      <c r="U2399" s="309"/>
      <c r="AF2399" s="306"/>
      <c r="AG2399" s="307"/>
      <c r="AH2399" s="307"/>
      <c r="AI2399" s="307"/>
      <c r="AJ2399" s="306"/>
      <c r="AK2399" s="307"/>
      <c r="AL2399" s="307"/>
      <c r="AN2399" s="312"/>
      <c r="AS2399" s="314"/>
      <c r="AT2399" s="323"/>
    </row>
    <row r="2400" spans="1:46" x14ac:dyDescent="0.2">
      <c r="A2400" s="306"/>
      <c r="L2400" s="307"/>
      <c r="N2400" s="307"/>
      <c r="O2400" s="306"/>
      <c r="U2400" s="309"/>
      <c r="AF2400" s="306"/>
      <c r="AG2400" s="307"/>
      <c r="AH2400" s="307"/>
      <c r="AI2400" s="307"/>
      <c r="AJ2400" s="306"/>
      <c r="AK2400" s="307"/>
      <c r="AL2400" s="307"/>
      <c r="AN2400" s="312"/>
      <c r="AS2400" s="314"/>
      <c r="AT2400" s="323"/>
    </row>
    <row r="2401" spans="1:46" x14ac:dyDescent="0.2">
      <c r="A2401" s="306"/>
      <c r="L2401" s="307"/>
      <c r="N2401" s="307"/>
      <c r="O2401" s="306"/>
      <c r="U2401" s="309"/>
      <c r="AF2401" s="306"/>
      <c r="AG2401" s="307"/>
      <c r="AH2401" s="307"/>
      <c r="AI2401" s="307"/>
      <c r="AJ2401" s="306"/>
      <c r="AK2401" s="307"/>
      <c r="AL2401" s="307"/>
      <c r="AN2401" s="312"/>
      <c r="AS2401" s="314"/>
      <c r="AT2401" s="323"/>
    </row>
    <row r="2402" spans="1:46" x14ac:dyDescent="0.2">
      <c r="A2402" s="306"/>
      <c r="L2402" s="307"/>
      <c r="N2402" s="307"/>
      <c r="O2402" s="306"/>
      <c r="U2402" s="309"/>
      <c r="AF2402" s="306"/>
      <c r="AG2402" s="307"/>
      <c r="AH2402" s="307"/>
      <c r="AI2402" s="307"/>
      <c r="AJ2402" s="306"/>
      <c r="AK2402" s="307"/>
      <c r="AL2402" s="307"/>
      <c r="AN2402" s="312"/>
      <c r="AS2402" s="314"/>
      <c r="AT2402" s="323"/>
    </row>
    <row r="2403" spans="1:46" x14ac:dyDescent="0.2">
      <c r="A2403" s="306"/>
      <c r="L2403" s="307"/>
      <c r="N2403" s="307"/>
      <c r="O2403" s="306"/>
      <c r="U2403" s="309"/>
      <c r="AF2403" s="306"/>
      <c r="AG2403" s="307"/>
      <c r="AH2403" s="307"/>
      <c r="AI2403" s="307"/>
      <c r="AJ2403" s="306"/>
      <c r="AK2403" s="307"/>
      <c r="AL2403" s="307"/>
      <c r="AN2403" s="312"/>
      <c r="AS2403" s="314"/>
      <c r="AT2403" s="323"/>
    </row>
    <row r="2404" spans="1:46" x14ac:dyDescent="0.2">
      <c r="A2404" s="306"/>
      <c r="L2404" s="307"/>
      <c r="N2404" s="307"/>
      <c r="O2404" s="306"/>
      <c r="U2404" s="309"/>
      <c r="AF2404" s="306"/>
      <c r="AG2404" s="307"/>
      <c r="AH2404" s="307"/>
      <c r="AI2404" s="307"/>
      <c r="AJ2404" s="306"/>
      <c r="AK2404" s="307"/>
      <c r="AL2404" s="307"/>
      <c r="AN2404" s="312"/>
      <c r="AS2404" s="314"/>
      <c r="AT2404" s="323"/>
    </row>
    <row r="2405" spans="1:46" x14ac:dyDescent="0.2">
      <c r="A2405" s="306"/>
      <c r="L2405" s="307"/>
      <c r="N2405" s="307"/>
      <c r="U2405" s="309"/>
      <c r="AF2405" s="306"/>
      <c r="AG2405" s="307"/>
      <c r="AH2405" s="307"/>
      <c r="AI2405" s="307"/>
      <c r="AK2405" s="307"/>
      <c r="AL2405" s="307"/>
      <c r="AN2405" s="312"/>
      <c r="AS2405" s="314"/>
    </row>
    <row r="2406" spans="1:46" x14ac:dyDescent="0.2">
      <c r="A2406" s="306"/>
      <c r="L2406" s="307"/>
      <c r="N2406" s="307"/>
      <c r="U2406" s="309"/>
      <c r="AF2406" s="306"/>
      <c r="AG2406" s="307"/>
      <c r="AH2406" s="307"/>
      <c r="AI2406" s="307"/>
      <c r="AJ2406" s="306"/>
      <c r="AK2406" s="307"/>
      <c r="AL2406" s="307"/>
      <c r="AN2406" s="312"/>
      <c r="AS2406" s="314"/>
    </row>
    <row r="2407" spans="1:46" x14ac:dyDescent="0.2">
      <c r="A2407" s="306"/>
      <c r="L2407" s="307"/>
      <c r="N2407" s="307"/>
      <c r="U2407" s="309"/>
      <c r="AF2407" s="306"/>
      <c r="AG2407" s="307"/>
      <c r="AH2407" s="307"/>
      <c r="AI2407" s="307"/>
      <c r="AJ2407" s="306"/>
      <c r="AK2407" s="307"/>
      <c r="AL2407" s="307"/>
      <c r="AN2407" s="312"/>
      <c r="AS2407" s="314"/>
    </row>
    <row r="2408" spans="1:46" x14ac:dyDescent="0.2">
      <c r="A2408" s="306"/>
      <c r="L2408" s="307"/>
      <c r="N2408" s="307"/>
      <c r="U2408" s="309"/>
      <c r="AF2408" s="306"/>
      <c r="AG2408" s="307"/>
      <c r="AH2408" s="307"/>
      <c r="AI2408" s="307"/>
      <c r="AK2408" s="307"/>
      <c r="AL2408" s="307"/>
      <c r="AN2408" s="312"/>
      <c r="AS2408" s="314"/>
    </row>
    <row r="2409" spans="1:46" x14ac:dyDescent="0.2">
      <c r="A2409" s="306"/>
      <c r="L2409" s="307"/>
      <c r="N2409" s="307"/>
      <c r="U2409" s="309"/>
      <c r="AF2409" s="306"/>
      <c r="AG2409" s="307"/>
      <c r="AH2409" s="307"/>
      <c r="AI2409" s="307"/>
      <c r="AJ2409" s="306"/>
      <c r="AK2409" s="307"/>
      <c r="AL2409" s="307"/>
      <c r="AN2409" s="312"/>
      <c r="AS2409" s="314"/>
    </row>
    <row r="2410" spans="1:46" x14ac:dyDescent="0.2">
      <c r="A2410" s="306"/>
      <c r="L2410" s="307"/>
      <c r="N2410" s="307"/>
      <c r="U2410" s="309"/>
      <c r="AF2410" s="306"/>
      <c r="AG2410" s="307"/>
      <c r="AH2410" s="307"/>
      <c r="AI2410" s="307"/>
      <c r="AJ2410" s="306"/>
      <c r="AK2410" s="307"/>
      <c r="AL2410" s="307"/>
      <c r="AN2410" s="312"/>
      <c r="AS2410" s="314"/>
    </row>
    <row r="2411" spans="1:46" x14ac:dyDescent="0.2">
      <c r="A2411" s="306"/>
      <c r="L2411" s="307"/>
      <c r="N2411" s="307"/>
      <c r="U2411" s="309"/>
      <c r="AF2411" s="306"/>
      <c r="AG2411" s="307"/>
      <c r="AH2411" s="307"/>
      <c r="AI2411" s="307"/>
      <c r="AK2411" s="307"/>
      <c r="AL2411" s="307"/>
      <c r="AN2411" s="312"/>
      <c r="AS2411" s="314"/>
    </row>
    <row r="2412" spans="1:46" x14ac:dyDescent="0.2">
      <c r="A2412" s="306"/>
      <c r="L2412" s="307"/>
      <c r="N2412" s="307"/>
      <c r="U2412" s="309"/>
      <c r="AF2412" s="306"/>
      <c r="AG2412" s="307"/>
      <c r="AH2412" s="307"/>
      <c r="AI2412" s="307"/>
      <c r="AJ2412" s="306"/>
      <c r="AK2412" s="307"/>
      <c r="AL2412" s="307"/>
      <c r="AN2412" s="312"/>
      <c r="AS2412" s="314"/>
    </row>
    <row r="2413" spans="1:46" x14ac:dyDescent="0.2">
      <c r="A2413" s="306"/>
      <c r="L2413" s="307"/>
      <c r="N2413" s="307"/>
      <c r="U2413" s="309"/>
      <c r="AF2413" s="306"/>
      <c r="AG2413" s="307"/>
      <c r="AH2413" s="307"/>
      <c r="AI2413" s="307"/>
      <c r="AJ2413" s="306"/>
      <c r="AK2413" s="307"/>
      <c r="AL2413" s="307"/>
      <c r="AN2413" s="312"/>
      <c r="AS2413" s="314"/>
    </row>
    <row r="2414" spans="1:46" x14ac:dyDescent="0.2">
      <c r="A2414" s="306"/>
      <c r="L2414" s="307"/>
      <c r="N2414" s="307"/>
      <c r="U2414" s="309"/>
      <c r="AF2414" s="306"/>
      <c r="AG2414" s="307"/>
      <c r="AH2414" s="307"/>
      <c r="AI2414" s="307"/>
      <c r="AK2414" s="307"/>
      <c r="AL2414" s="307"/>
      <c r="AN2414" s="312"/>
      <c r="AS2414" s="314"/>
    </row>
    <row r="2415" spans="1:46" x14ac:dyDescent="0.2">
      <c r="A2415" s="306"/>
      <c r="L2415" s="307"/>
      <c r="N2415" s="307"/>
      <c r="U2415" s="309"/>
      <c r="AF2415" s="306"/>
      <c r="AG2415" s="307"/>
      <c r="AH2415" s="307"/>
      <c r="AI2415" s="307"/>
      <c r="AJ2415" s="306"/>
      <c r="AK2415" s="307"/>
      <c r="AL2415" s="307"/>
      <c r="AN2415" s="312"/>
      <c r="AS2415" s="314"/>
    </row>
    <row r="2416" spans="1:46" x14ac:dyDescent="0.2">
      <c r="A2416" s="306"/>
      <c r="L2416" s="307"/>
      <c r="N2416" s="307"/>
      <c r="U2416" s="309"/>
      <c r="AF2416" s="306"/>
      <c r="AG2416" s="307"/>
      <c r="AH2416" s="307"/>
      <c r="AI2416" s="307"/>
      <c r="AJ2416" s="306"/>
      <c r="AK2416" s="307"/>
      <c r="AL2416" s="307"/>
      <c r="AN2416" s="312"/>
      <c r="AS2416" s="314"/>
    </row>
    <row r="2417" spans="1:45" x14ac:dyDescent="0.2">
      <c r="A2417" s="306"/>
      <c r="L2417" s="307"/>
      <c r="N2417" s="307"/>
      <c r="U2417" s="309"/>
      <c r="AF2417" s="306"/>
      <c r="AG2417" s="307"/>
      <c r="AH2417" s="307"/>
      <c r="AI2417" s="307"/>
      <c r="AK2417" s="307"/>
      <c r="AL2417" s="307"/>
      <c r="AN2417" s="312"/>
      <c r="AS2417" s="314"/>
    </row>
    <row r="2418" spans="1:45" x14ac:dyDescent="0.2">
      <c r="A2418" s="306"/>
      <c r="L2418" s="307"/>
      <c r="N2418" s="307"/>
      <c r="U2418" s="309"/>
      <c r="AF2418" s="306"/>
      <c r="AG2418" s="307"/>
      <c r="AH2418" s="307"/>
      <c r="AI2418" s="307"/>
      <c r="AJ2418" s="306"/>
      <c r="AK2418" s="307"/>
      <c r="AL2418" s="307"/>
      <c r="AN2418" s="312"/>
      <c r="AS2418" s="314"/>
    </row>
    <row r="2419" spans="1:45" x14ac:dyDescent="0.2">
      <c r="A2419" s="306"/>
      <c r="L2419" s="307"/>
      <c r="N2419" s="307"/>
      <c r="U2419" s="309"/>
      <c r="AF2419" s="306"/>
      <c r="AG2419" s="307"/>
      <c r="AH2419" s="307"/>
      <c r="AI2419" s="307"/>
      <c r="AJ2419" s="306"/>
      <c r="AK2419" s="307"/>
      <c r="AL2419" s="307"/>
      <c r="AN2419" s="312"/>
      <c r="AS2419" s="314"/>
    </row>
    <row r="2420" spans="1:45" x14ac:dyDescent="0.2">
      <c r="A2420" s="306"/>
      <c r="L2420" s="307"/>
      <c r="N2420" s="307"/>
      <c r="U2420" s="309"/>
      <c r="AF2420" s="306"/>
      <c r="AG2420" s="307"/>
      <c r="AH2420" s="307"/>
      <c r="AI2420" s="307"/>
      <c r="AK2420" s="307"/>
      <c r="AL2420" s="307"/>
      <c r="AN2420" s="312"/>
      <c r="AS2420" s="314"/>
    </row>
    <row r="2421" spans="1:45" x14ac:dyDescent="0.2">
      <c r="A2421" s="306"/>
      <c r="L2421" s="307"/>
      <c r="N2421" s="307"/>
      <c r="U2421" s="309"/>
      <c r="AF2421" s="306"/>
      <c r="AG2421" s="307"/>
      <c r="AH2421" s="307"/>
      <c r="AI2421" s="307"/>
      <c r="AJ2421" s="306"/>
      <c r="AK2421" s="307"/>
      <c r="AL2421" s="307"/>
      <c r="AN2421" s="312"/>
      <c r="AS2421" s="314"/>
    </row>
    <row r="2422" spans="1:45" x14ac:dyDescent="0.2">
      <c r="A2422" s="306"/>
      <c r="L2422" s="307"/>
      <c r="N2422" s="307"/>
      <c r="U2422" s="309"/>
      <c r="AF2422" s="306"/>
      <c r="AG2422" s="307"/>
      <c r="AH2422" s="307"/>
      <c r="AI2422" s="307"/>
      <c r="AJ2422" s="306"/>
      <c r="AK2422" s="307"/>
      <c r="AL2422" s="307"/>
      <c r="AN2422" s="312"/>
      <c r="AS2422" s="314"/>
    </row>
    <row r="2423" spans="1:45" x14ac:dyDescent="0.2">
      <c r="A2423" s="306"/>
      <c r="L2423" s="307"/>
      <c r="N2423" s="307"/>
      <c r="U2423" s="309"/>
      <c r="AF2423" s="306"/>
      <c r="AG2423" s="307"/>
      <c r="AH2423" s="307"/>
      <c r="AI2423" s="307"/>
      <c r="AK2423" s="307"/>
      <c r="AL2423" s="307"/>
      <c r="AN2423" s="312"/>
      <c r="AS2423" s="314"/>
    </row>
    <row r="2424" spans="1:45" x14ac:dyDescent="0.2">
      <c r="A2424" s="306"/>
      <c r="L2424" s="307"/>
      <c r="N2424" s="307"/>
      <c r="U2424" s="309"/>
      <c r="AF2424" s="306"/>
      <c r="AG2424" s="307"/>
      <c r="AH2424" s="307"/>
      <c r="AI2424" s="307"/>
      <c r="AJ2424" s="306"/>
      <c r="AK2424" s="307"/>
      <c r="AL2424" s="307"/>
      <c r="AN2424" s="312"/>
      <c r="AS2424" s="314"/>
    </row>
    <row r="2425" spans="1:45" x14ac:dyDescent="0.2">
      <c r="A2425" s="306"/>
      <c r="L2425" s="307"/>
      <c r="N2425" s="307"/>
      <c r="U2425" s="309"/>
      <c r="AF2425" s="306"/>
      <c r="AG2425" s="307"/>
      <c r="AH2425" s="307"/>
      <c r="AI2425" s="307"/>
      <c r="AJ2425" s="306"/>
      <c r="AK2425" s="307"/>
      <c r="AL2425" s="307"/>
      <c r="AN2425" s="312"/>
      <c r="AS2425" s="314"/>
    </row>
    <row r="2426" spans="1:45" x14ac:dyDescent="0.2">
      <c r="A2426" s="306"/>
      <c r="L2426" s="307"/>
      <c r="N2426" s="307"/>
      <c r="U2426" s="309"/>
      <c r="AF2426" s="306"/>
      <c r="AG2426" s="307"/>
      <c r="AH2426" s="307"/>
      <c r="AI2426" s="307"/>
      <c r="AK2426" s="307"/>
      <c r="AL2426" s="307"/>
      <c r="AN2426" s="312"/>
      <c r="AS2426" s="314"/>
    </row>
    <row r="2427" spans="1:45" x14ac:dyDescent="0.2">
      <c r="A2427" s="306"/>
      <c r="L2427" s="307"/>
      <c r="N2427" s="307"/>
      <c r="U2427" s="309"/>
      <c r="AF2427" s="306"/>
      <c r="AG2427" s="307"/>
      <c r="AH2427" s="307"/>
      <c r="AI2427" s="307"/>
      <c r="AJ2427" s="306"/>
      <c r="AK2427" s="307"/>
      <c r="AL2427" s="307"/>
      <c r="AN2427" s="312"/>
      <c r="AS2427" s="314"/>
    </row>
    <row r="2428" spans="1:45" x14ac:dyDescent="0.2">
      <c r="A2428" s="306"/>
      <c r="L2428" s="307"/>
      <c r="N2428" s="307"/>
      <c r="U2428" s="309"/>
      <c r="AF2428" s="306"/>
      <c r="AG2428" s="307"/>
      <c r="AH2428" s="307"/>
      <c r="AI2428" s="307"/>
      <c r="AJ2428" s="306"/>
      <c r="AK2428" s="307"/>
      <c r="AL2428" s="307"/>
      <c r="AN2428" s="312"/>
      <c r="AS2428" s="314"/>
    </row>
    <row r="2429" spans="1:45" x14ac:dyDescent="0.2">
      <c r="A2429" s="306"/>
      <c r="L2429" s="307"/>
      <c r="N2429" s="307"/>
      <c r="U2429" s="309"/>
      <c r="AF2429" s="306"/>
      <c r="AG2429" s="307"/>
      <c r="AH2429" s="307"/>
      <c r="AI2429" s="307"/>
      <c r="AK2429" s="307"/>
      <c r="AL2429" s="307"/>
      <c r="AN2429" s="312"/>
      <c r="AS2429" s="314"/>
    </row>
    <row r="2430" spans="1:45" x14ac:dyDescent="0.2">
      <c r="A2430" s="306"/>
      <c r="L2430" s="307"/>
      <c r="N2430" s="307"/>
      <c r="U2430" s="309"/>
      <c r="AF2430" s="306"/>
      <c r="AG2430" s="307"/>
      <c r="AH2430" s="307"/>
      <c r="AI2430" s="307"/>
      <c r="AJ2430" s="306"/>
      <c r="AK2430" s="307"/>
      <c r="AL2430" s="307"/>
      <c r="AN2430" s="312"/>
      <c r="AS2430" s="314"/>
    </row>
    <row r="2431" spans="1:45" x14ac:dyDescent="0.2">
      <c r="A2431" s="306"/>
      <c r="L2431" s="307"/>
      <c r="N2431" s="307"/>
      <c r="U2431" s="309"/>
      <c r="AF2431" s="306"/>
      <c r="AG2431" s="307"/>
      <c r="AH2431" s="307"/>
      <c r="AI2431" s="307"/>
      <c r="AJ2431" s="306"/>
      <c r="AK2431" s="307"/>
      <c r="AL2431" s="307"/>
      <c r="AN2431" s="312"/>
      <c r="AS2431" s="314"/>
    </row>
    <row r="2432" spans="1:45" x14ac:dyDescent="0.2">
      <c r="A2432" s="306"/>
      <c r="L2432" s="307"/>
      <c r="N2432" s="307"/>
      <c r="U2432" s="309"/>
      <c r="AF2432" s="306"/>
      <c r="AG2432" s="307"/>
      <c r="AH2432" s="307"/>
      <c r="AI2432" s="307"/>
      <c r="AK2432" s="307"/>
      <c r="AL2432" s="307"/>
      <c r="AN2432" s="312"/>
      <c r="AS2432" s="314"/>
    </row>
    <row r="2433" spans="1:45" x14ac:dyDescent="0.2">
      <c r="A2433" s="306"/>
      <c r="L2433" s="307"/>
      <c r="N2433" s="307"/>
      <c r="U2433" s="309"/>
      <c r="AF2433" s="306"/>
      <c r="AG2433" s="307"/>
      <c r="AH2433" s="307"/>
      <c r="AI2433" s="307"/>
      <c r="AJ2433" s="306"/>
      <c r="AK2433" s="307"/>
      <c r="AL2433" s="307"/>
      <c r="AN2433" s="312"/>
      <c r="AS2433" s="314"/>
    </row>
    <row r="2434" spans="1:45" x14ac:dyDescent="0.2">
      <c r="A2434" s="306"/>
      <c r="L2434" s="307"/>
      <c r="N2434" s="307"/>
      <c r="U2434" s="309"/>
      <c r="AF2434" s="306"/>
      <c r="AG2434" s="307"/>
      <c r="AH2434" s="307"/>
      <c r="AI2434" s="307"/>
      <c r="AJ2434" s="306"/>
      <c r="AK2434" s="307"/>
      <c r="AL2434" s="307"/>
      <c r="AN2434" s="312"/>
      <c r="AS2434" s="314"/>
    </row>
    <row r="2435" spans="1:45" x14ac:dyDescent="0.2">
      <c r="A2435" s="306"/>
      <c r="L2435" s="307"/>
      <c r="N2435" s="307"/>
      <c r="U2435" s="309"/>
      <c r="AF2435" s="306"/>
      <c r="AG2435" s="307"/>
      <c r="AH2435" s="307"/>
      <c r="AI2435" s="307"/>
      <c r="AK2435" s="307"/>
      <c r="AL2435" s="307"/>
      <c r="AN2435" s="312"/>
      <c r="AS2435" s="314"/>
    </row>
    <row r="2436" spans="1:45" x14ac:dyDescent="0.2">
      <c r="A2436" s="306"/>
      <c r="L2436" s="307"/>
      <c r="N2436" s="307"/>
      <c r="U2436" s="309"/>
      <c r="AF2436" s="306"/>
      <c r="AG2436" s="307"/>
      <c r="AH2436" s="307"/>
      <c r="AI2436" s="307"/>
      <c r="AJ2436" s="306"/>
      <c r="AK2436" s="307"/>
      <c r="AL2436" s="307"/>
      <c r="AN2436" s="312"/>
      <c r="AS2436" s="314"/>
    </row>
    <row r="2437" spans="1:45" x14ac:dyDescent="0.2">
      <c r="A2437" s="306"/>
      <c r="L2437" s="307"/>
      <c r="N2437" s="307"/>
      <c r="U2437" s="309"/>
      <c r="AF2437" s="306"/>
      <c r="AG2437" s="307"/>
      <c r="AH2437" s="307"/>
      <c r="AI2437" s="307"/>
      <c r="AJ2437" s="306"/>
      <c r="AK2437" s="307"/>
      <c r="AL2437" s="307"/>
      <c r="AN2437" s="312"/>
      <c r="AS2437" s="314"/>
    </row>
    <row r="2438" spans="1:45" x14ac:dyDescent="0.2">
      <c r="A2438" s="306"/>
      <c r="L2438" s="307"/>
      <c r="N2438" s="307"/>
      <c r="U2438" s="309"/>
      <c r="AF2438" s="306"/>
      <c r="AG2438" s="307"/>
      <c r="AH2438" s="307"/>
      <c r="AI2438" s="307"/>
      <c r="AK2438" s="307"/>
      <c r="AL2438" s="307"/>
      <c r="AN2438" s="312"/>
      <c r="AS2438" s="314"/>
    </row>
    <row r="2439" spans="1:45" x14ac:dyDescent="0.2">
      <c r="A2439" s="306"/>
      <c r="L2439" s="307"/>
      <c r="N2439" s="307"/>
      <c r="U2439" s="309"/>
      <c r="AF2439" s="306"/>
      <c r="AG2439" s="307"/>
      <c r="AH2439" s="307"/>
      <c r="AI2439" s="307"/>
      <c r="AJ2439" s="306"/>
      <c r="AK2439" s="307"/>
      <c r="AL2439" s="307"/>
      <c r="AN2439" s="312"/>
      <c r="AS2439" s="314"/>
    </row>
    <row r="2440" spans="1:45" x14ac:dyDescent="0.2">
      <c r="A2440" s="306"/>
      <c r="L2440" s="307"/>
      <c r="N2440" s="307"/>
      <c r="U2440" s="309"/>
      <c r="AF2440" s="306"/>
      <c r="AG2440" s="307"/>
      <c r="AH2440" s="307"/>
      <c r="AI2440" s="307"/>
      <c r="AJ2440" s="306"/>
      <c r="AK2440" s="307"/>
      <c r="AL2440" s="307"/>
      <c r="AN2440" s="312"/>
      <c r="AS2440" s="314"/>
    </row>
    <row r="2441" spans="1:45" x14ac:dyDescent="0.2">
      <c r="A2441" s="306"/>
      <c r="L2441" s="307"/>
      <c r="N2441" s="307"/>
      <c r="U2441" s="309"/>
      <c r="AF2441" s="306"/>
      <c r="AG2441" s="307"/>
      <c r="AH2441" s="307"/>
      <c r="AI2441" s="307"/>
      <c r="AK2441" s="307"/>
      <c r="AL2441" s="307"/>
      <c r="AN2441" s="312"/>
      <c r="AS2441" s="314"/>
    </row>
    <row r="2442" spans="1:45" x14ac:dyDescent="0.2">
      <c r="A2442" s="306"/>
      <c r="L2442" s="307"/>
      <c r="N2442" s="307"/>
      <c r="U2442" s="309"/>
      <c r="AF2442" s="306"/>
      <c r="AG2442" s="307"/>
      <c r="AH2442" s="307"/>
      <c r="AI2442" s="307"/>
      <c r="AJ2442" s="306"/>
      <c r="AK2442" s="307"/>
      <c r="AL2442" s="307"/>
      <c r="AN2442" s="312"/>
      <c r="AS2442" s="314"/>
    </row>
    <row r="2443" spans="1:45" x14ac:dyDescent="0.2">
      <c r="A2443" s="306"/>
      <c r="L2443" s="307"/>
      <c r="N2443" s="307"/>
      <c r="U2443" s="309"/>
      <c r="AF2443" s="306"/>
      <c r="AG2443" s="307"/>
      <c r="AH2443" s="307"/>
      <c r="AI2443" s="307"/>
      <c r="AJ2443" s="306"/>
      <c r="AK2443" s="307"/>
      <c r="AL2443" s="307"/>
      <c r="AN2443" s="312"/>
      <c r="AS2443" s="314"/>
    </row>
    <row r="2444" spans="1:45" x14ac:dyDescent="0.2">
      <c r="A2444" s="306"/>
      <c r="L2444" s="307"/>
      <c r="N2444" s="307"/>
      <c r="U2444" s="309"/>
      <c r="AF2444" s="306"/>
      <c r="AG2444" s="307"/>
      <c r="AH2444" s="307"/>
      <c r="AI2444" s="307"/>
      <c r="AK2444" s="307"/>
      <c r="AL2444" s="307"/>
      <c r="AN2444" s="312"/>
      <c r="AS2444" s="314"/>
    </row>
    <row r="2445" spans="1:45" x14ac:dyDescent="0.2">
      <c r="A2445" s="306"/>
      <c r="L2445" s="307"/>
      <c r="N2445" s="307"/>
      <c r="U2445" s="309"/>
      <c r="AF2445" s="306"/>
      <c r="AG2445" s="307"/>
      <c r="AH2445" s="307"/>
      <c r="AI2445" s="307"/>
      <c r="AJ2445" s="306"/>
      <c r="AK2445" s="307"/>
      <c r="AL2445" s="307"/>
      <c r="AN2445" s="312"/>
      <c r="AS2445" s="314"/>
    </row>
    <row r="2446" spans="1:45" x14ac:dyDescent="0.2">
      <c r="A2446" s="306"/>
      <c r="L2446" s="307"/>
      <c r="N2446" s="307"/>
      <c r="U2446" s="309"/>
      <c r="AF2446" s="306"/>
      <c r="AG2446" s="307"/>
      <c r="AH2446" s="307"/>
      <c r="AI2446" s="307"/>
      <c r="AJ2446" s="306"/>
      <c r="AK2446" s="307"/>
      <c r="AL2446" s="307"/>
      <c r="AN2446" s="312"/>
      <c r="AS2446" s="314"/>
    </row>
    <row r="2447" spans="1:45" x14ac:dyDescent="0.2">
      <c r="A2447" s="306"/>
      <c r="L2447" s="307"/>
      <c r="N2447" s="307"/>
      <c r="U2447" s="309"/>
      <c r="AF2447" s="306"/>
      <c r="AG2447" s="307"/>
      <c r="AH2447" s="307"/>
      <c r="AI2447" s="307"/>
      <c r="AK2447" s="307"/>
      <c r="AL2447" s="307"/>
      <c r="AN2447" s="312"/>
      <c r="AS2447" s="314"/>
    </row>
    <row r="2448" spans="1:45" x14ac:dyDescent="0.2">
      <c r="A2448" s="306"/>
      <c r="L2448" s="307"/>
      <c r="N2448" s="307"/>
      <c r="U2448" s="309"/>
      <c r="AF2448" s="306"/>
      <c r="AG2448" s="307"/>
      <c r="AH2448" s="307"/>
      <c r="AI2448" s="307"/>
      <c r="AJ2448" s="306"/>
      <c r="AK2448" s="307"/>
      <c r="AL2448" s="307"/>
      <c r="AN2448" s="312"/>
      <c r="AS2448" s="314"/>
    </row>
    <row r="2449" spans="1:45" x14ac:dyDescent="0.2">
      <c r="A2449" s="306"/>
      <c r="L2449" s="307"/>
      <c r="N2449" s="307"/>
      <c r="U2449" s="309"/>
      <c r="AF2449" s="306"/>
      <c r="AG2449" s="307"/>
      <c r="AH2449" s="307"/>
      <c r="AI2449" s="307"/>
      <c r="AJ2449" s="306"/>
      <c r="AK2449" s="307"/>
      <c r="AL2449" s="307"/>
      <c r="AN2449" s="312"/>
      <c r="AS2449" s="314"/>
    </row>
    <row r="2450" spans="1:45" x14ac:dyDescent="0.2">
      <c r="A2450" s="306"/>
      <c r="L2450" s="307"/>
      <c r="N2450" s="307"/>
      <c r="U2450" s="309"/>
      <c r="AF2450" s="306"/>
      <c r="AG2450" s="307"/>
      <c r="AH2450" s="307"/>
      <c r="AI2450" s="307"/>
      <c r="AK2450" s="307"/>
      <c r="AL2450" s="307"/>
      <c r="AN2450" s="312"/>
      <c r="AS2450" s="314"/>
    </row>
    <row r="2451" spans="1:45" x14ac:dyDescent="0.2">
      <c r="A2451" s="306"/>
      <c r="L2451" s="307"/>
      <c r="N2451" s="307"/>
      <c r="U2451" s="309"/>
      <c r="AF2451" s="306"/>
      <c r="AG2451" s="307"/>
      <c r="AH2451" s="307"/>
      <c r="AI2451" s="307"/>
      <c r="AJ2451" s="306"/>
      <c r="AK2451" s="307"/>
      <c r="AL2451" s="307"/>
      <c r="AN2451" s="312"/>
      <c r="AS2451" s="314"/>
    </row>
    <row r="2452" spans="1:45" x14ac:dyDescent="0.2">
      <c r="A2452" s="306"/>
      <c r="L2452" s="307"/>
      <c r="N2452" s="307"/>
      <c r="U2452" s="309"/>
      <c r="AF2452" s="306"/>
      <c r="AG2452" s="307"/>
      <c r="AH2452" s="307"/>
      <c r="AI2452" s="307"/>
      <c r="AJ2452" s="306"/>
      <c r="AK2452" s="307"/>
      <c r="AL2452" s="307"/>
      <c r="AN2452" s="312"/>
      <c r="AS2452" s="314"/>
    </row>
    <row r="2453" spans="1:45" x14ac:dyDescent="0.2">
      <c r="A2453" s="306"/>
      <c r="L2453" s="307"/>
      <c r="N2453" s="307"/>
      <c r="U2453" s="309"/>
      <c r="AF2453" s="306"/>
      <c r="AG2453" s="307"/>
      <c r="AH2453" s="307"/>
      <c r="AI2453" s="307"/>
      <c r="AK2453" s="307"/>
      <c r="AL2453" s="307"/>
      <c r="AN2453" s="312"/>
      <c r="AS2453" s="314"/>
    </row>
    <row r="2454" spans="1:45" x14ac:dyDescent="0.2">
      <c r="A2454" s="306"/>
      <c r="L2454" s="307"/>
      <c r="N2454" s="307"/>
      <c r="U2454" s="309"/>
      <c r="AF2454" s="306"/>
      <c r="AG2454" s="307"/>
      <c r="AH2454" s="307"/>
      <c r="AI2454" s="307"/>
      <c r="AJ2454" s="306"/>
      <c r="AK2454" s="307"/>
      <c r="AL2454" s="307"/>
      <c r="AN2454" s="312"/>
      <c r="AS2454" s="314"/>
    </row>
    <row r="2455" spans="1:45" x14ac:dyDescent="0.2">
      <c r="A2455" s="306"/>
      <c r="L2455" s="307"/>
      <c r="N2455" s="307"/>
      <c r="U2455" s="309"/>
      <c r="AF2455" s="306"/>
      <c r="AG2455" s="307"/>
      <c r="AH2455" s="307"/>
      <c r="AI2455" s="307"/>
      <c r="AJ2455" s="306"/>
      <c r="AK2455" s="307"/>
      <c r="AL2455" s="307"/>
      <c r="AN2455" s="312"/>
      <c r="AS2455" s="314"/>
    </row>
    <row r="2456" spans="1:45" x14ac:dyDescent="0.2">
      <c r="A2456" s="306"/>
      <c r="L2456" s="307"/>
      <c r="N2456" s="307"/>
      <c r="U2456" s="309"/>
      <c r="AF2456" s="306"/>
      <c r="AG2456" s="307"/>
      <c r="AH2456" s="307"/>
      <c r="AI2456" s="307"/>
      <c r="AK2456" s="307"/>
      <c r="AL2456" s="307"/>
      <c r="AN2456" s="312"/>
      <c r="AS2456" s="314"/>
    </row>
    <row r="2457" spans="1:45" x14ac:dyDescent="0.2">
      <c r="A2457" s="306"/>
      <c r="L2457" s="307"/>
      <c r="N2457" s="307"/>
      <c r="U2457" s="309"/>
      <c r="AF2457" s="306"/>
      <c r="AG2457" s="307"/>
      <c r="AH2457" s="307"/>
      <c r="AI2457" s="307"/>
      <c r="AJ2457" s="306"/>
      <c r="AK2457" s="307"/>
      <c r="AL2457" s="307"/>
      <c r="AN2457" s="312"/>
      <c r="AS2457" s="314"/>
    </row>
    <row r="2458" spans="1:45" x14ac:dyDescent="0.2">
      <c r="A2458" s="306"/>
      <c r="L2458" s="307"/>
      <c r="N2458" s="307"/>
      <c r="U2458" s="309"/>
      <c r="AF2458" s="306"/>
      <c r="AG2458" s="307"/>
      <c r="AH2458" s="307"/>
      <c r="AI2458" s="307"/>
      <c r="AJ2458" s="306"/>
      <c r="AK2458" s="307"/>
      <c r="AL2458" s="307"/>
      <c r="AN2458" s="312"/>
      <c r="AS2458" s="314"/>
    </row>
    <row r="2459" spans="1:45" x14ac:dyDescent="0.2">
      <c r="A2459" s="306"/>
      <c r="L2459" s="307"/>
      <c r="N2459" s="307"/>
      <c r="U2459" s="309"/>
      <c r="AF2459" s="306"/>
      <c r="AG2459" s="307"/>
      <c r="AH2459" s="307"/>
      <c r="AI2459" s="307"/>
      <c r="AK2459" s="307"/>
      <c r="AL2459" s="307"/>
      <c r="AN2459" s="312"/>
      <c r="AS2459" s="314"/>
    </row>
    <row r="2460" spans="1:45" x14ac:dyDescent="0.2">
      <c r="A2460" s="306"/>
      <c r="L2460" s="307"/>
      <c r="N2460" s="307"/>
      <c r="U2460" s="309"/>
      <c r="AF2460" s="306"/>
      <c r="AG2460" s="307"/>
      <c r="AH2460" s="307"/>
      <c r="AI2460" s="307"/>
      <c r="AJ2460" s="306"/>
      <c r="AK2460" s="307"/>
      <c r="AL2460" s="307"/>
      <c r="AN2460" s="312"/>
      <c r="AS2460" s="314"/>
    </row>
    <row r="2461" spans="1:45" x14ac:dyDescent="0.2">
      <c r="A2461" s="306"/>
      <c r="L2461" s="307"/>
      <c r="N2461" s="307"/>
      <c r="U2461" s="309"/>
      <c r="AF2461" s="306"/>
      <c r="AG2461" s="307"/>
      <c r="AH2461" s="307"/>
      <c r="AI2461" s="307"/>
      <c r="AK2461" s="307"/>
      <c r="AL2461" s="307"/>
      <c r="AN2461" s="312"/>
    </row>
    <row r="2462" spans="1:45" x14ac:dyDescent="0.2">
      <c r="A2462" s="306"/>
      <c r="L2462" s="307"/>
      <c r="N2462" s="307"/>
      <c r="U2462" s="309"/>
      <c r="AF2462" s="306"/>
      <c r="AG2462" s="307"/>
      <c r="AH2462" s="307"/>
      <c r="AI2462" s="307"/>
      <c r="AK2462" s="307"/>
      <c r="AL2462" s="307"/>
      <c r="AN2462" s="312"/>
      <c r="AS2462" s="314"/>
    </row>
    <row r="2463" spans="1:45" x14ac:dyDescent="0.2">
      <c r="A2463" s="306"/>
      <c r="L2463" s="307"/>
      <c r="N2463" s="307"/>
      <c r="U2463" s="309"/>
      <c r="AF2463" s="306"/>
      <c r="AG2463" s="307"/>
      <c r="AH2463" s="307"/>
      <c r="AI2463" s="307"/>
      <c r="AJ2463" s="306"/>
      <c r="AK2463" s="307"/>
      <c r="AL2463" s="307"/>
      <c r="AN2463" s="312"/>
      <c r="AS2463" s="314"/>
    </row>
    <row r="2464" spans="1:45" x14ac:dyDescent="0.2">
      <c r="A2464" s="306"/>
      <c r="L2464" s="307"/>
      <c r="N2464" s="307"/>
      <c r="U2464" s="309"/>
      <c r="AF2464" s="306"/>
      <c r="AG2464" s="307"/>
      <c r="AH2464" s="307"/>
      <c r="AI2464" s="307"/>
      <c r="AK2464" s="307"/>
      <c r="AL2464" s="307"/>
      <c r="AN2464" s="312"/>
    </row>
    <row r="2465" spans="1:46" x14ac:dyDescent="0.2">
      <c r="A2465" s="306"/>
      <c r="L2465" s="307"/>
      <c r="N2465" s="307"/>
      <c r="U2465" s="309"/>
      <c r="AF2465" s="306"/>
      <c r="AG2465" s="307"/>
      <c r="AH2465" s="307"/>
      <c r="AI2465" s="307"/>
      <c r="AK2465" s="307"/>
      <c r="AL2465" s="307"/>
      <c r="AN2465" s="312"/>
      <c r="AS2465" s="314"/>
    </row>
    <row r="2466" spans="1:46" x14ac:dyDescent="0.2">
      <c r="A2466" s="306"/>
      <c r="L2466" s="307"/>
      <c r="N2466" s="307"/>
      <c r="U2466" s="309"/>
      <c r="AF2466" s="306"/>
      <c r="AG2466" s="307"/>
      <c r="AH2466" s="307"/>
      <c r="AI2466" s="307"/>
      <c r="AJ2466" s="306"/>
      <c r="AK2466" s="307"/>
      <c r="AL2466" s="307"/>
      <c r="AN2466" s="312"/>
      <c r="AS2466" s="314"/>
    </row>
    <row r="2467" spans="1:46" x14ac:dyDescent="0.2">
      <c r="A2467" s="306"/>
      <c r="L2467" s="307"/>
      <c r="N2467" s="307"/>
      <c r="U2467" s="309"/>
      <c r="AF2467" s="306"/>
      <c r="AG2467" s="307"/>
      <c r="AH2467" s="307"/>
      <c r="AI2467" s="307"/>
      <c r="AJ2467" s="306"/>
      <c r="AK2467" s="307"/>
      <c r="AL2467" s="307"/>
      <c r="AN2467" s="312"/>
      <c r="AS2467" s="314"/>
    </row>
    <row r="2468" spans="1:46" x14ac:dyDescent="0.2">
      <c r="A2468" s="306"/>
      <c r="L2468" s="307"/>
      <c r="N2468" s="307"/>
      <c r="U2468" s="309"/>
      <c r="AF2468" s="306"/>
      <c r="AG2468" s="307"/>
      <c r="AH2468" s="307"/>
      <c r="AI2468" s="307"/>
      <c r="AK2468" s="307"/>
      <c r="AL2468" s="307"/>
      <c r="AN2468" s="312"/>
      <c r="AS2468" s="314"/>
    </row>
    <row r="2469" spans="1:46" x14ac:dyDescent="0.2">
      <c r="A2469" s="306"/>
      <c r="L2469" s="307"/>
      <c r="N2469" s="307"/>
      <c r="U2469" s="309"/>
      <c r="AF2469" s="306"/>
      <c r="AG2469" s="307"/>
      <c r="AH2469" s="307"/>
      <c r="AI2469" s="307"/>
      <c r="AK2469" s="307"/>
      <c r="AL2469" s="307"/>
      <c r="AN2469" s="312"/>
    </row>
    <row r="2470" spans="1:46" x14ac:dyDescent="0.2">
      <c r="A2470" s="306"/>
      <c r="L2470" s="307"/>
      <c r="N2470" s="307"/>
      <c r="U2470" s="309"/>
      <c r="AF2470" s="306"/>
      <c r="AG2470" s="307"/>
      <c r="AH2470" s="307"/>
      <c r="AI2470" s="307"/>
      <c r="AJ2470" s="306"/>
      <c r="AK2470" s="307"/>
      <c r="AL2470" s="307"/>
      <c r="AN2470" s="312"/>
      <c r="AS2470" s="314"/>
    </row>
    <row r="2471" spans="1:46" x14ac:dyDescent="0.2">
      <c r="A2471" s="306"/>
      <c r="L2471" s="307"/>
      <c r="N2471" s="307"/>
      <c r="U2471" s="309"/>
      <c r="AF2471" s="306"/>
      <c r="AG2471" s="307"/>
      <c r="AH2471" s="307"/>
      <c r="AI2471" s="307"/>
      <c r="AK2471" s="307"/>
      <c r="AL2471" s="307"/>
      <c r="AN2471" s="312"/>
      <c r="AS2471" s="314"/>
    </row>
    <row r="2472" spans="1:46" x14ac:dyDescent="0.2">
      <c r="A2472" s="306"/>
      <c r="L2472" s="307"/>
      <c r="N2472" s="307"/>
      <c r="U2472" s="309"/>
      <c r="AF2472" s="306"/>
      <c r="AG2472" s="307"/>
      <c r="AH2472" s="307"/>
      <c r="AI2472" s="307"/>
      <c r="AJ2472" s="306"/>
      <c r="AK2472" s="307"/>
      <c r="AL2472" s="307"/>
      <c r="AN2472" s="312"/>
      <c r="AS2472" s="314"/>
    </row>
    <row r="2473" spans="1:46" x14ac:dyDescent="0.2">
      <c r="A2473" s="306"/>
      <c r="L2473" s="307"/>
      <c r="N2473" s="307"/>
      <c r="U2473" s="309"/>
      <c r="AF2473" s="306"/>
      <c r="AG2473" s="307"/>
      <c r="AH2473" s="307"/>
      <c r="AI2473" s="307"/>
      <c r="AK2473" s="307"/>
      <c r="AL2473" s="307"/>
      <c r="AN2473" s="312"/>
    </row>
    <row r="2474" spans="1:46" x14ac:dyDescent="0.2">
      <c r="A2474" s="306"/>
      <c r="L2474" s="307"/>
      <c r="N2474" s="307"/>
      <c r="U2474" s="309"/>
      <c r="AF2474" s="306"/>
      <c r="AG2474" s="307"/>
      <c r="AH2474" s="307"/>
      <c r="AI2474" s="307"/>
      <c r="AK2474" s="307"/>
      <c r="AL2474" s="307"/>
      <c r="AN2474" s="312"/>
      <c r="AS2474" s="314"/>
    </row>
    <row r="2475" spans="1:46" x14ac:dyDescent="0.2">
      <c r="A2475" s="306"/>
      <c r="L2475" s="307"/>
      <c r="N2475" s="307"/>
      <c r="U2475" s="309"/>
      <c r="AF2475" s="306"/>
      <c r="AG2475" s="307"/>
      <c r="AH2475" s="307"/>
      <c r="AI2475" s="307"/>
      <c r="AJ2475" s="306"/>
      <c r="AK2475" s="307"/>
      <c r="AL2475" s="307"/>
      <c r="AN2475" s="312"/>
      <c r="AS2475" s="314"/>
    </row>
    <row r="2476" spans="1:46" x14ac:dyDescent="0.2">
      <c r="A2476" s="306"/>
      <c r="L2476" s="307"/>
      <c r="N2476" s="307"/>
      <c r="U2476" s="309"/>
      <c r="AF2476" s="306"/>
      <c r="AG2476" s="307"/>
      <c r="AH2476" s="307"/>
      <c r="AI2476" s="307"/>
      <c r="AJ2476" s="306"/>
      <c r="AK2476" s="307"/>
      <c r="AL2476" s="307"/>
      <c r="AN2476" s="312"/>
      <c r="AS2476" s="314"/>
    </row>
    <row r="2477" spans="1:46" x14ac:dyDescent="0.2">
      <c r="A2477" s="306"/>
      <c r="L2477" s="307"/>
      <c r="N2477" s="307"/>
      <c r="U2477" s="309"/>
      <c r="AF2477" s="306"/>
      <c r="AG2477" s="307"/>
      <c r="AH2477" s="307"/>
      <c r="AI2477" s="307"/>
      <c r="AK2477" s="307"/>
      <c r="AL2477" s="307"/>
      <c r="AN2477" s="312"/>
      <c r="AS2477" s="314"/>
    </row>
    <row r="2478" spans="1:46" x14ac:dyDescent="0.2">
      <c r="A2478" s="306"/>
      <c r="L2478" s="307"/>
      <c r="N2478" s="307"/>
      <c r="O2478" s="306"/>
      <c r="U2478" s="309"/>
      <c r="AF2478" s="306"/>
      <c r="AG2478" s="307"/>
      <c r="AH2478" s="307"/>
      <c r="AI2478" s="307"/>
      <c r="AJ2478" s="306"/>
      <c r="AK2478" s="307"/>
      <c r="AL2478" s="307"/>
      <c r="AN2478" s="312"/>
      <c r="AS2478" s="314"/>
      <c r="AT2478" s="323"/>
    </row>
    <row r="2479" spans="1:46" x14ac:dyDescent="0.2">
      <c r="A2479" s="306"/>
      <c r="L2479" s="307"/>
      <c r="N2479" s="307"/>
      <c r="O2479" s="306"/>
      <c r="U2479" s="309"/>
      <c r="AF2479" s="306"/>
      <c r="AG2479" s="307"/>
      <c r="AH2479" s="307"/>
      <c r="AI2479" s="307"/>
      <c r="AJ2479" s="306"/>
      <c r="AK2479" s="307"/>
      <c r="AL2479" s="307"/>
      <c r="AN2479" s="312"/>
      <c r="AS2479" s="314"/>
      <c r="AT2479" s="323"/>
    </row>
    <row r="2480" spans="1:46" x14ac:dyDescent="0.2">
      <c r="A2480" s="306"/>
      <c r="L2480" s="307"/>
      <c r="N2480" s="307"/>
      <c r="O2480" s="306"/>
      <c r="U2480" s="309"/>
      <c r="AF2480" s="306"/>
      <c r="AG2480" s="307"/>
      <c r="AH2480" s="307"/>
      <c r="AI2480" s="307"/>
      <c r="AJ2480" s="306"/>
      <c r="AK2480" s="307"/>
      <c r="AL2480" s="307"/>
      <c r="AN2480" s="312"/>
      <c r="AS2480" s="314"/>
      <c r="AT2480" s="323"/>
    </row>
    <row r="2481" spans="1:46" x14ac:dyDescent="0.2">
      <c r="A2481" s="306"/>
      <c r="L2481" s="307"/>
      <c r="N2481" s="307"/>
      <c r="O2481" s="306"/>
      <c r="U2481" s="309"/>
      <c r="AF2481" s="306"/>
      <c r="AG2481" s="307"/>
      <c r="AH2481" s="307"/>
      <c r="AI2481" s="307"/>
      <c r="AJ2481" s="306"/>
      <c r="AK2481" s="307"/>
      <c r="AL2481" s="307"/>
      <c r="AN2481" s="312"/>
      <c r="AS2481" s="314"/>
      <c r="AT2481" s="323"/>
    </row>
    <row r="2482" spans="1:46" x14ac:dyDescent="0.2">
      <c r="A2482" s="306"/>
      <c r="L2482" s="307"/>
      <c r="N2482" s="307"/>
      <c r="O2482" s="306"/>
      <c r="U2482" s="309"/>
      <c r="AF2482" s="306"/>
      <c r="AG2482" s="307"/>
      <c r="AH2482" s="307"/>
      <c r="AI2482" s="307"/>
      <c r="AJ2482" s="306"/>
      <c r="AK2482" s="307"/>
      <c r="AL2482" s="307"/>
      <c r="AN2482" s="312"/>
      <c r="AS2482" s="314"/>
      <c r="AT2482" s="323"/>
    </row>
    <row r="2483" spans="1:46" x14ac:dyDescent="0.2">
      <c r="A2483" s="306"/>
      <c r="L2483" s="307"/>
      <c r="N2483" s="307"/>
      <c r="O2483" s="306"/>
      <c r="U2483" s="309"/>
      <c r="AF2483" s="306"/>
      <c r="AG2483" s="307"/>
      <c r="AH2483" s="307"/>
      <c r="AI2483" s="307"/>
      <c r="AJ2483" s="306"/>
      <c r="AK2483" s="307"/>
      <c r="AL2483" s="307"/>
      <c r="AN2483" s="312"/>
      <c r="AS2483" s="314"/>
      <c r="AT2483" s="323"/>
    </row>
    <row r="2484" spans="1:46" x14ac:dyDescent="0.2">
      <c r="A2484" s="306"/>
      <c r="L2484" s="307"/>
      <c r="N2484" s="307"/>
      <c r="O2484" s="306"/>
      <c r="U2484" s="309"/>
      <c r="AF2484" s="306"/>
      <c r="AG2484" s="307"/>
      <c r="AH2484" s="307"/>
      <c r="AI2484" s="307"/>
      <c r="AJ2484" s="306"/>
      <c r="AK2484" s="307"/>
      <c r="AL2484" s="307"/>
      <c r="AN2484" s="312"/>
      <c r="AS2484" s="314"/>
      <c r="AT2484" s="323"/>
    </row>
    <row r="2485" spans="1:46" x14ac:dyDescent="0.2">
      <c r="A2485" s="306"/>
      <c r="L2485" s="307"/>
      <c r="N2485" s="307"/>
      <c r="O2485" s="306"/>
      <c r="U2485" s="309"/>
      <c r="AF2485" s="306"/>
      <c r="AG2485" s="307"/>
      <c r="AH2485" s="307"/>
      <c r="AI2485" s="307"/>
      <c r="AJ2485" s="306"/>
      <c r="AK2485" s="307"/>
      <c r="AL2485" s="307"/>
      <c r="AN2485" s="312"/>
      <c r="AS2485" s="314"/>
      <c r="AT2485" s="323"/>
    </row>
    <row r="2486" spans="1:46" x14ac:dyDescent="0.2">
      <c r="A2486" s="306"/>
      <c r="L2486" s="307"/>
      <c r="N2486" s="307"/>
      <c r="O2486" s="306"/>
      <c r="U2486" s="309"/>
      <c r="AF2486" s="306"/>
      <c r="AG2486" s="307"/>
      <c r="AH2486" s="307"/>
      <c r="AI2486" s="307"/>
      <c r="AJ2486" s="306"/>
      <c r="AK2486" s="307"/>
      <c r="AL2486" s="307"/>
      <c r="AN2486" s="312"/>
      <c r="AS2486" s="314"/>
      <c r="AT2486" s="323"/>
    </row>
    <row r="2487" spans="1:46" x14ac:dyDescent="0.2">
      <c r="A2487" s="306"/>
      <c r="L2487" s="307"/>
      <c r="N2487" s="307"/>
      <c r="O2487" s="306"/>
      <c r="U2487" s="309"/>
      <c r="AF2487" s="306"/>
      <c r="AG2487" s="307"/>
      <c r="AH2487" s="307"/>
      <c r="AI2487" s="307"/>
      <c r="AJ2487" s="306"/>
      <c r="AK2487" s="307"/>
      <c r="AL2487" s="307"/>
      <c r="AN2487" s="312"/>
      <c r="AS2487" s="314"/>
      <c r="AT2487" s="323"/>
    </row>
    <row r="2488" spans="1:46" x14ac:dyDescent="0.2">
      <c r="A2488" s="306"/>
      <c r="L2488" s="307"/>
      <c r="N2488" s="307"/>
      <c r="O2488" s="306"/>
      <c r="U2488" s="309"/>
      <c r="AF2488" s="306"/>
      <c r="AG2488" s="307"/>
      <c r="AH2488" s="307"/>
      <c r="AI2488" s="307"/>
      <c r="AJ2488" s="306"/>
      <c r="AK2488" s="307"/>
      <c r="AL2488" s="307"/>
      <c r="AN2488" s="312"/>
      <c r="AS2488" s="314"/>
      <c r="AT2488" s="323"/>
    </row>
    <row r="2489" spans="1:46" x14ac:dyDescent="0.2">
      <c r="A2489" s="306"/>
      <c r="L2489" s="307"/>
      <c r="N2489" s="307"/>
      <c r="O2489" s="306"/>
      <c r="U2489" s="309"/>
      <c r="AF2489" s="306"/>
      <c r="AG2489" s="307"/>
      <c r="AH2489" s="307"/>
      <c r="AI2489" s="307"/>
      <c r="AJ2489" s="306"/>
      <c r="AK2489" s="307"/>
      <c r="AL2489" s="307"/>
      <c r="AN2489" s="312"/>
      <c r="AS2489" s="314"/>
      <c r="AT2489" s="323"/>
    </row>
    <row r="2490" spans="1:46" x14ac:dyDescent="0.2">
      <c r="A2490" s="306"/>
      <c r="L2490" s="307"/>
      <c r="N2490" s="307"/>
      <c r="O2490" s="306"/>
      <c r="U2490" s="309"/>
      <c r="AF2490" s="306"/>
      <c r="AG2490" s="307"/>
      <c r="AH2490" s="307"/>
      <c r="AI2490" s="307"/>
      <c r="AJ2490" s="306"/>
      <c r="AK2490" s="307"/>
      <c r="AL2490" s="307"/>
      <c r="AN2490" s="312"/>
      <c r="AS2490" s="314"/>
      <c r="AT2490" s="323"/>
    </row>
    <row r="2491" spans="1:46" x14ac:dyDescent="0.2">
      <c r="A2491" s="306"/>
      <c r="L2491" s="307"/>
      <c r="N2491" s="307"/>
      <c r="O2491" s="306"/>
      <c r="U2491" s="309"/>
      <c r="AF2491" s="306"/>
      <c r="AG2491" s="307"/>
      <c r="AH2491" s="307"/>
      <c r="AI2491" s="307"/>
      <c r="AJ2491" s="306"/>
      <c r="AK2491" s="307"/>
      <c r="AL2491" s="307"/>
      <c r="AN2491" s="312"/>
      <c r="AS2491" s="314"/>
      <c r="AT2491" s="323"/>
    </row>
    <row r="2492" spans="1:46" x14ac:dyDescent="0.2">
      <c r="A2492" s="306"/>
      <c r="L2492" s="307"/>
      <c r="N2492" s="307"/>
      <c r="O2492" s="306"/>
      <c r="U2492" s="309"/>
      <c r="AF2492" s="306"/>
      <c r="AG2492" s="307"/>
      <c r="AH2492" s="307"/>
      <c r="AI2492" s="307"/>
      <c r="AJ2492" s="306"/>
      <c r="AK2492" s="307"/>
      <c r="AL2492" s="307"/>
      <c r="AN2492" s="312"/>
      <c r="AS2492" s="314"/>
      <c r="AT2492" s="323"/>
    </row>
    <row r="2493" spans="1:46" x14ac:dyDescent="0.2">
      <c r="A2493" s="306"/>
      <c r="L2493" s="307"/>
      <c r="N2493" s="307"/>
      <c r="O2493" s="306"/>
      <c r="U2493" s="309"/>
      <c r="AF2493" s="306"/>
      <c r="AG2493" s="307"/>
      <c r="AH2493" s="307"/>
      <c r="AI2493" s="307"/>
      <c r="AJ2493" s="306"/>
      <c r="AK2493" s="307"/>
      <c r="AL2493" s="307"/>
      <c r="AN2493" s="312"/>
      <c r="AS2493" s="314"/>
      <c r="AT2493" s="323"/>
    </row>
    <row r="2494" spans="1:46" x14ac:dyDescent="0.2">
      <c r="AN2494" s="323"/>
      <c r="AT2494" s="323"/>
    </row>
    <row r="2495" spans="1:46" x14ac:dyDescent="0.2">
      <c r="A2495" s="306"/>
      <c r="L2495" s="307"/>
      <c r="N2495" s="307"/>
      <c r="O2495" s="306"/>
      <c r="U2495" s="309"/>
      <c r="AF2495" s="306"/>
      <c r="AG2495" s="307"/>
      <c r="AH2495" s="307"/>
      <c r="AI2495" s="307"/>
      <c r="AJ2495" s="306"/>
      <c r="AK2495" s="307"/>
      <c r="AL2495" s="307"/>
      <c r="AN2495" s="312"/>
      <c r="AS2495" s="314"/>
      <c r="AT2495" s="323"/>
    </row>
    <row r="2496" spans="1:46" x14ac:dyDescent="0.2">
      <c r="AN2496" s="323"/>
      <c r="AT2496" s="323"/>
    </row>
    <row r="2497" spans="1:46" x14ac:dyDescent="0.2">
      <c r="A2497" s="306"/>
      <c r="L2497" s="307"/>
      <c r="N2497" s="307"/>
      <c r="O2497" s="306"/>
      <c r="U2497" s="309"/>
      <c r="AF2497" s="306"/>
      <c r="AG2497" s="307"/>
      <c r="AH2497" s="307"/>
      <c r="AI2497" s="307"/>
      <c r="AJ2497" s="306"/>
      <c r="AK2497" s="307"/>
      <c r="AL2497" s="307"/>
      <c r="AN2497" s="312"/>
      <c r="AS2497" s="314"/>
      <c r="AT2497" s="323"/>
    </row>
    <row r="2498" spans="1:46" x14ac:dyDescent="0.2">
      <c r="AN2498" s="323"/>
      <c r="AT2498" s="323"/>
    </row>
    <row r="2499" spans="1:46" x14ac:dyDescent="0.2">
      <c r="A2499" s="306"/>
      <c r="L2499" s="307"/>
      <c r="N2499" s="307"/>
      <c r="O2499" s="306"/>
      <c r="U2499" s="309"/>
      <c r="AF2499" s="306"/>
      <c r="AG2499" s="307"/>
      <c r="AH2499" s="307"/>
      <c r="AI2499" s="307"/>
      <c r="AJ2499" s="306"/>
      <c r="AK2499" s="307"/>
      <c r="AL2499" s="307"/>
      <c r="AN2499" s="312"/>
      <c r="AS2499" s="314"/>
    </row>
    <row r="2500" spans="1:46" x14ac:dyDescent="0.2">
      <c r="A2500" s="306"/>
      <c r="L2500" s="307"/>
      <c r="N2500" s="307"/>
      <c r="O2500" s="306"/>
      <c r="U2500" s="309"/>
      <c r="AF2500" s="306"/>
      <c r="AG2500" s="307"/>
      <c r="AH2500" s="307"/>
      <c r="AI2500" s="307"/>
      <c r="AJ2500" s="306"/>
      <c r="AK2500" s="307"/>
      <c r="AL2500" s="307"/>
      <c r="AN2500" s="312"/>
      <c r="AS2500" s="314"/>
    </row>
    <row r="2501" spans="1:46" x14ac:dyDescent="0.2">
      <c r="A2501" s="306"/>
      <c r="L2501" s="307"/>
      <c r="N2501" s="307"/>
      <c r="O2501" s="306"/>
      <c r="U2501" s="309"/>
      <c r="AF2501" s="306"/>
      <c r="AG2501" s="307"/>
      <c r="AH2501" s="307"/>
      <c r="AI2501" s="307"/>
      <c r="AJ2501" s="306"/>
      <c r="AK2501" s="307"/>
      <c r="AL2501" s="307"/>
      <c r="AN2501" s="312"/>
      <c r="AS2501" s="314"/>
    </row>
    <row r="2502" spans="1:46" x14ac:dyDescent="0.2">
      <c r="A2502" s="306"/>
      <c r="L2502" s="307"/>
      <c r="N2502" s="307"/>
      <c r="O2502" s="306"/>
      <c r="U2502" s="309"/>
      <c r="AF2502" s="306"/>
      <c r="AG2502" s="307"/>
      <c r="AH2502" s="307"/>
      <c r="AI2502" s="307"/>
      <c r="AJ2502" s="306"/>
      <c r="AK2502" s="307"/>
      <c r="AL2502" s="307"/>
      <c r="AN2502" s="312"/>
      <c r="AS2502" s="314"/>
    </row>
    <row r="2503" spans="1:46" x14ac:dyDescent="0.2">
      <c r="A2503" s="306"/>
      <c r="L2503" s="307"/>
      <c r="N2503" s="307"/>
      <c r="O2503" s="306"/>
      <c r="U2503" s="309"/>
      <c r="AF2503" s="306"/>
      <c r="AG2503" s="307"/>
      <c r="AH2503" s="307"/>
      <c r="AI2503" s="307"/>
      <c r="AJ2503" s="306"/>
      <c r="AK2503" s="307"/>
      <c r="AL2503" s="307"/>
      <c r="AN2503" s="312"/>
      <c r="AS2503" s="314"/>
    </row>
    <row r="2504" spans="1:46" x14ac:dyDescent="0.2">
      <c r="A2504" s="306"/>
      <c r="L2504" s="307"/>
      <c r="N2504" s="307"/>
      <c r="O2504" s="306"/>
      <c r="U2504" s="309"/>
      <c r="AF2504" s="306"/>
      <c r="AG2504" s="307"/>
      <c r="AH2504" s="307"/>
      <c r="AI2504" s="307"/>
      <c r="AJ2504" s="306"/>
      <c r="AK2504" s="307"/>
      <c r="AL2504" s="307"/>
      <c r="AN2504" s="312"/>
      <c r="AS2504" s="314"/>
    </row>
    <row r="2505" spans="1:46" x14ac:dyDescent="0.2">
      <c r="AN2505" s="323"/>
      <c r="AT2505" s="323"/>
    </row>
    <row r="2506" spans="1:46" x14ac:dyDescent="0.2">
      <c r="AN2506" s="323"/>
      <c r="AT2506" s="323"/>
    </row>
    <row r="2507" spans="1:46" x14ac:dyDescent="0.2">
      <c r="AN2507" s="323"/>
      <c r="AT2507" s="323"/>
    </row>
    <row r="2508" spans="1:46" x14ac:dyDescent="0.2">
      <c r="AN2508" s="323"/>
      <c r="AT2508" s="323"/>
    </row>
    <row r="2509" spans="1:46" x14ac:dyDescent="0.2">
      <c r="AN2509" s="323"/>
      <c r="AT2509" s="323"/>
    </row>
    <row r="2510" spans="1:46" x14ac:dyDescent="0.2">
      <c r="AN2510" s="323"/>
      <c r="AT2510" s="323"/>
    </row>
    <row r="2511" spans="1:46" x14ac:dyDescent="0.2">
      <c r="AN2511" s="323"/>
      <c r="AT2511" s="323"/>
    </row>
    <row r="2512" spans="1:46" x14ac:dyDescent="0.2">
      <c r="AN2512" s="323"/>
      <c r="AT2512" s="323"/>
    </row>
    <row r="2513" spans="1:46" x14ac:dyDescent="0.2">
      <c r="AN2513" s="323"/>
      <c r="AT2513" s="323"/>
    </row>
    <row r="2514" spans="1:46" x14ac:dyDescent="0.2">
      <c r="A2514" s="306"/>
      <c r="L2514" s="307"/>
      <c r="N2514" s="307"/>
      <c r="O2514" s="306"/>
      <c r="U2514" s="309"/>
      <c r="AF2514" s="306"/>
      <c r="AG2514" s="307"/>
      <c r="AH2514" s="307"/>
      <c r="AI2514" s="307"/>
      <c r="AJ2514" s="306"/>
      <c r="AK2514" s="307"/>
      <c r="AL2514" s="307"/>
      <c r="AN2514" s="312"/>
      <c r="AS2514" s="314"/>
      <c r="AT2514" s="323"/>
    </row>
    <row r="2515" spans="1:46" x14ac:dyDescent="0.2">
      <c r="A2515" s="306"/>
      <c r="L2515" s="307"/>
      <c r="N2515" s="307"/>
      <c r="O2515" s="306"/>
      <c r="U2515" s="309"/>
      <c r="AF2515" s="306"/>
      <c r="AG2515" s="307"/>
      <c r="AH2515" s="307"/>
      <c r="AI2515" s="307"/>
      <c r="AJ2515" s="306"/>
      <c r="AK2515" s="307"/>
      <c r="AL2515" s="307"/>
      <c r="AN2515" s="312"/>
      <c r="AS2515" s="314"/>
      <c r="AT2515" s="323"/>
    </row>
    <row r="2516" spans="1:46" x14ac:dyDescent="0.2">
      <c r="A2516" s="306"/>
      <c r="L2516" s="307"/>
      <c r="N2516" s="307"/>
      <c r="O2516" s="306"/>
      <c r="U2516" s="309"/>
      <c r="AF2516" s="306"/>
      <c r="AG2516" s="307"/>
      <c r="AH2516" s="307"/>
      <c r="AI2516" s="307"/>
      <c r="AJ2516" s="306"/>
      <c r="AK2516" s="307"/>
      <c r="AL2516" s="307"/>
      <c r="AN2516" s="312"/>
      <c r="AS2516" s="314"/>
      <c r="AT2516" s="323"/>
    </row>
    <row r="2517" spans="1:46" x14ac:dyDescent="0.2">
      <c r="A2517" s="306"/>
      <c r="L2517" s="307"/>
      <c r="N2517" s="307"/>
      <c r="O2517" s="306"/>
      <c r="U2517" s="309"/>
      <c r="AF2517" s="306"/>
      <c r="AG2517" s="307"/>
      <c r="AH2517" s="307"/>
      <c r="AI2517" s="307"/>
      <c r="AJ2517" s="306"/>
      <c r="AK2517" s="307"/>
      <c r="AL2517" s="307"/>
      <c r="AN2517" s="312"/>
      <c r="AS2517" s="314"/>
      <c r="AT2517" s="323"/>
    </row>
    <row r="2518" spans="1:46" x14ac:dyDescent="0.2">
      <c r="A2518" s="306"/>
      <c r="L2518" s="307"/>
      <c r="N2518" s="307"/>
      <c r="O2518" s="306"/>
      <c r="U2518" s="309"/>
      <c r="AF2518" s="306"/>
      <c r="AG2518" s="307"/>
      <c r="AH2518" s="307"/>
      <c r="AI2518" s="307"/>
      <c r="AJ2518" s="306"/>
      <c r="AK2518" s="307"/>
      <c r="AL2518" s="307"/>
      <c r="AN2518" s="312"/>
      <c r="AS2518" s="314"/>
      <c r="AT2518" s="323"/>
    </row>
    <row r="2519" spans="1:46" x14ac:dyDescent="0.2">
      <c r="A2519" s="306"/>
      <c r="L2519" s="307"/>
      <c r="N2519" s="307"/>
      <c r="O2519" s="306"/>
      <c r="U2519" s="309"/>
      <c r="AF2519" s="306"/>
      <c r="AG2519" s="307"/>
      <c r="AH2519" s="307"/>
      <c r="AI2519" s="307"/>
      <c r="AJ2519" s="306"/>
      <c r="AK2519" s="307"/>
      <c r="AL2519" s="307"/>
      <c r="AN2519" s="312"/>
      <c r="AS2519" s="314"/>
      <c r="AT2519" s="323"/>
    </row>
    <row r="2520" spans="1:46" x14ac:dyDescent="0.2">
      <c r="A2520" s="306"/>
      <c r="L2520" s="307"/>
      <c r="N2520" s="307"/>
      <c r="O2520" s="306"/>
      <c r="U2520" s="309"/>
      <c r="AF2520" s="306"/>
      <c r="AG2520" s="307"/>
      <c r="AH2520" s="307"/>
      <c r="AI2520" s="307"/>
      <c r="AJ2520" s="306"/>
      <c r="AK2520" s="307"/>
      <c r="AL2520" s="307"/>
      <c r="AN2520" s="312"/>
      <c r="AS2520" s="314"/>
      <c r="AT2520" s="323"/>
    </row>
    <row r="2521" spans="1:46" x14ac:dyDescent="0.2">
      <c r="A2521" s="306"/>
      <c r="L2521" s="307"/>
      <c r="N2521" s="307"/>
      <c r="O2521" s="306"/>
      <c r="U2521" s="309"/>
      <c r="AF2521" s="306"/>
      <c r="AG2521" s="307"/>
      <c r="AH2521" s="307"/>
      <c r="AI2521" s="307"/>
      <c r="AJ2521" s="306"/>
      <c r="AK2521" s="307"/>
      <c r="AL2521" s="307"/>
      <c r="AN2521" s="312"/>
      <c r="AS2521" s="314"/>
      <c r="AT2521" s="323"/>
    </row>
    <row r="2522" spans="1:46" x14ac:dyDescent="0.2">
      <c r="A2522" s="306"/>
      <c r="L2522" s="307"/>
      <c r="N2522" s="307"/>
      <c r="O2522" s="306"/>
      <c r="U2522" s="309"/>
      <c r="AF2522" s="306"/>
      <c r="AG2522" s="307"/>
      <c r="AH2522" s="307"/>
      <c r="AI2522" s="307"/>
      <c r="AJ2522" s="306"/>
      <c r="AK2522" s="307"/>
      <c r="AL2522" s="307"/>
      <c r="AN2522" s="312"/>
      <c r="AS2522" s="314"/>
      <c r="AT2522" s="323"/>
    </row>
    <row r="2523" spans="1:46" x14ac:dyDescent="0.2">
      <c r="A2523" s="306"/>
      <c r="L2523" s="307"/>
      <c r="N2523" s="307"/>
      <c r="O2523" s="306"/>
      <c r="U2523" s="309"/>
      <c r="AF2523" s="306"/>
      <c r="AG2523" s="307"/>
      <c r="AH2523" s="307"/>
      <c r="AI2523" s="307"/>
      <c r="AJ2523" s="306"/>
      <c r="AK2523" s="307"/>
      <c r="AL2523" s="307"/>
      <c r="AN2523" s="312"/>
      <c r="AS2523" s="314"/>
      <c r="AT2523" s="323"/>
    </row>
    <row r="2524" spans="1:46" x14ac:dyDescent="0.2">
      <c r="A2524" s="306"/>
      <c r="L2524" s="307"/>
      <c r="N2524" s="307"/>
      <c r="O2524" s="306"/>
      <c r="U2524" s="309"/>
      <c r="AF2524" s="306"/>
      <c r="AG2524" s="307"/>
      <c r="AH2524" s="307"/>
      <c r="AI2524" s="307"/>
      <c r="AJ2524" s="306"/>
      <c r="AK2524" s="307"/>
      <c r="AL2524" s="307"/>
      <c r="AN2524" s="312"/>
      <c r="AS2524" s="314"/>
      <c r="AT2524" s="323"/>
    </row>
    <row r="2525" spans="1:46" x14ac:dyDescent="0.2">
      <c r="A2525" s="306"/>
      <c r="L2525" s="307"/>
      <c r="N2525" s="307"/>
      <c r="O2525" s="306"/>
      <c r="U2525" s="309"/>
      <c r="AF2525" s="306"/>
      <c r="AG2525" s="307"/>
      <c r="AH2525" s="307"/>
      <c r="AI2525" s="307"/>
      <c r="AJ2525" s="306"/>
      <c r="AK2525" s="307"/>
      <c r="AL2525" s="307"/>
      <c r="AN2525" s="312"/>
      <c r="AS2525" s="314"/>
      <c r="AT2525" s="323"/>
    </row>
    <row r="2526" spans="1:46" x14ac:dyDescent="0.2">
      <c r="A2526" s="306"/>
      <c r="L2526" s="307"/>
      <c r="N2526" s="307"/>
      <c r="U2526" s="309"/>
      <c r="AF2526" s="306"/>
      <c r="AG2526" s="307"/>
      <c r="AH2526" s="307"/>
      <c r="AI2526" s="307"/>
      <c r="AK2526" s="307"/>
      <c r="AL2526" s="307"/>
      <c r="AN2526" s="312"/>
      <c r="AS2526" s="314"/>
    </row>
    <row r="2527" spans="1:46" x14ac:dyDescent="0.2">
      <c r="A2527" s="306"/>
      <c r="L2527" s="307"/>
      <c r="N2527" s="307"/>
      <c r="U2527" s="309"/>
      <c r="AF2527" s="306"/>
      <c r="AG2527" s="307"/>
      <c r="AH2527" s="307"/>
      <c r="AI2527" s="307"/>
      <c r="AK2527" s="307"/>
      <c r="AL2527" s="307"/>
      <c r="AN2527" s="312"/>
    </row>
    <row r="2528" spans="1:46" x14ac:dyDescent="0.2">
      <c r="A2528" s="306"/>
      <c r="L2528" s="307"/>
      <c r="N2528" s="307"/>
      <c r="U2528" s="309"/>
      <c r="AF2528" s="306"/>
      <c r="AG2528" s="307"/>
      <c r="AH2528" s="307"/>
      <c r="AI2528" s="307"/>
      <c r="AK2528" s="307"/>
      <c r="AL2528" s="307"/>
      <c r="AN2528" s="312"/>
      <c r="AS2528" s="314"/>
    </row>
    <row r="2529" spans="1:45" x14ac:dyDescent="0.2">
      <c r="A2529" s="306"/>
      <c r="L2529" s="307"/>
      <c r="N2529" s="307"/>
      <c r="U2529" s="309"/>
      <c r="AF2529" s="306"/>
      <c r="AG2529" s="307"/>
      <c r="AH2529" s="307"/>
      <c r="AI2529" s="307"/>
      <c r="AJ2529" s="306"/>
      <c r="AK2529" s="307"/>
      <c r="AL2529" s="307"/>
      <c r="AN2529" s="312"/>
      <c r="AS2529" s="314"/>
    </row>
    <row r="2530" spans="1:45" x14ac:dyDescent="0.2">
      <c r="A2530" s="306"/>
      <c r="L2530" s="307"/>
      <c r="N2530" s="307"/>
      <c r="U2530" s="309"/>
      <c r="AF2530" s="306"/>
      <c r="AG2530" s="307"/>
      <c r="AH2530" s="307"/>
      <c r="AI2530" s="307"/>
      <c r="AK2530" s="307"/>
      <c r="AL2530" s="307"/>
      <c r="AN2530" s="312"/>
      <c r="AS2530" s="314"/>
    </row>
    <row r="2531" spans="1:45" x14ac:dyDescent="0.2">
      <c r="A2531" s="306"/>
      <c r="L2531" s="307"/>
      <c r="N2531" s="307"/>
      <c r="U2531" s="309"/>
      <c r="AF2531" s="306"/>
      <c r="AG2531" s="307"/>
      <c r="AH2531" s="307"/>
      <c r="AI2531" s="307"/>
      <c r="AJ2531" s="306"/>
      <c r="AK2531" s="307"/>
      <c r="AL2531" s="307"/>
      <c r="AN2531" s="312"/>
      <c r="AS2531" s="314"/>
    </row>
    <row r="2532" spans="1:45" x14ac:dyDescent="0.2">
      <c r="A2532" s="306"/>
      <c r="L2532" s="307"/>
      <c r="N2532" s="307"/>
      <c r="U2532" s="309"/>
      <c r="AF2532" s="306"/>
      <c r="AG2532" s="307"/>
      <c r="AH2532" s="307"/>
      <c r="AI2532" s="307"/>
      <c r="AK2532" s="307"/>
      <c r="AL2532" s="307"/>
      <c r="AN2532" s="312"/>
      <c r="AS2532" s="314"/>
    </row>
    <row r="2533" spans="1:45" x14ac:dyDescent="0.2">
      <c r="A2533" s="306"/>
      <c r="L2533" s="307"/>
      <c r="N2533" s="307"/>
      <c r="U2533" s="309"/>
      <c r="AF2533" s="306"/>
      <c r="AG2533" s="307"/>
      <c r="AH2533" s="307"/>
      <c r="AI2533" s="307"/>
      <c r="AK2533" s="307"/>
      <c r="AL2533" s="307"/>
      <c r="AN2533" s="312"/>
    </row>
    <row r="2534" spans="1:45" x14ac:dyDescent="0.2">
      <c r="A2534" s="306"/>
      <c r="L2534" s="307"/>
      <c r="N2534" s="307"/>
      <c r="U2534" s="309"/>
      <c r="AF2534" s="306"/>
      <c r="AG2534" s="307"/>
      <c r="AH2534" s="307"/>
      <c r="AI2534" s="307"/>
      <c r="AK2534" s="307"/>
      <c r="AL2534" s="307"/>
      <c r="AN2534" s="312"/>
      <c r="AS2534" s="314"/>
    </row>
    <row r="2535" spans="1:45" x14ac:dyDescent="0.2">
      <c r="A2535" s="306"/>
      <c r="L2535" s="307"/>
      <c r="N2535" s="307"/>
      <c r="U2535" s="309"/>
      <c r="AF2535" s="306"/>
      <c r="AG2535" s="307"/>
      <c r="AH2535" s="307"/>
      <c r="AI2535" s="307"/>
      <c r="AJ2535" s="306"/>
      <c r="AK2535" s="307"/>
      <c r="AL2535" s="307"/>
      <c r="AN2535" s="312"/>
      <c r="AS2535" s="314"/>
    </row>
    <row r="2536" spans="1:45" x14ac:dyDescent="0.2">
      <c r="A2536" s="306"/>
      <c r="L2536" s="307"/>
      <c r="N2536" s="307"/>
      <c r="U2536" s="309"/>
      <c r="AF2536" s="306"/>
      <c r="AG2536" s="307"/>
      <c r="AH2536" s="307"/>
      <c r="AI2536" s="307"/>
      <c r="AK2536" s="307"/>
      <c r="AL2536" s="307"/>
      <c r="AN2536" s="312"/>
      <c r="AS2536" s="314"/>
    </row>
    <row r="2537" spans="1:45" x14ac:dyDescent="0.2">
      <c r="A2537" s="306"/>
      <c r="L2537" s="307"/>
      <c r="N2537" s="307"/>
      <c r="U2537" s="309"/>
      <c r="AF2537" s="306"/>
      <c r="AG2537" s="307"/>
      <c r="AH2537" s="307"/>
      <c r="AI2537" s="307"/>
      <c r="AJ2537" s="306"/>
      <c r="AK2537" s="307"/>
      <c r="AL2537" s="307"/>
      <c r="AN2537" s="312"/>
      <c r="AS2537" s="314"/>
    </row>
    <row r="2538" spans="1:45" x14ac:dyDescent="0.2">
      <c r="A2538" s="306"/>
      <c r="L2538" s="307"/>
      <c r="N2538" s="307"/>
      <c r="U2538" s="309"/>
      <c r="AF2538" s="306"/>
      <c r="AG2538" s="307"/>
      <c r="AH2538" s="307"/>
      <c r="AI2538" s="307"/>
      <c r="AK2538" s="307"/>
      <c r="AL2538" s="307"/>
      <c r="AN2538" s="312"/>
      <c r="AS2538" s="314"/>
    </row>
    <row r="2539" spans="1:45" x14ac:dyDescent="0.2">
      <c r="A2539" s="306"/>
      <c r="L2539" s="307"/>
      <c r="N2539" s="307"/>
      <c r="U2539" s="309"/>
      <c r="AF2539" s="306"/>
      <c r="AG2539" s="307"/>
      <c r="AH2539" s="307"/>
      <c r="AI2539" s="307"/>
      <c r="AK2539" s="307"/>
      <c r="AL2539" s="307"/>
      <c r="AN2539" s="312"/>
    </row>
    <row r="2540" spans="1:45" x14ac:dyDescent="0.2">
      <c r="A2540" s="306"/>
      <c r="L2540" s="307"/>
      <c r="N2540" s="307"/>
      <c r="U2540" s="309"/>
      <c r="AF2540" s="306"/>
      <c r="AG2540" s="307"/>
      <c r="AH2540" s="307"/>
      <c r="AI2540" s="307"/>
      <c r="AK2540" s="307"/>
      <c r="AL2540" s="307"/>
      <c r="AN2540" s="312"/>
      <c r="AS2540" s="314"/>
    </row>
    <row r="2541" spans="1:45" x14ac:dyDescent="0.2">
      <c r="A2541" s="306"/>
      <c r="L2541" s="307"/>
      <c r="N2541" s="307"/>
      <c r="U2541" s="309"/>
      <c r="AF2541" s="306"/>
      <c r="AG2541" s="307"/>
      <c r="AH2541" s="307"/>
      <c r="AI2541" s="307"/>
      <c r="AJ2541" s="306"/>
      <c r="AK2541" s="307"/>
      <c r="AL2541" s="307"/>
      <c r="AN2541" s="312"/>
      <c r="AS2541" s="314"/>
    </row>
    <row r="2542" spans="1:45" x14ac:dyDescent="0.2">
      <c r="A2542" s="306"/>
      <c r="L2542" s="307"/>
      <c r="N2542" s="307"/>
      <c r="U2542" s="309"/>
      <c r="AF2542" s="306"/>
      <c r="AG2542" s="307"/>
      <c r="AH2542" s="307"/>
      <c r="AI2542" s="307"/>
      <c r="AK2542" s="307"/>
      <c r="AL2542" s="307"/>
      <c r="AN2542" s="312"/>
      <c r="AS2542" s="314"/>
    </row>
    <row r="2543" spans="1:45" x14ac:dyDescent="0.2">
      <c r="A2543" s="306"/>
      <c r="L2543" s="307"/>
      <c r="N2543" s="307"/>
      <c r="U2543" s="309"/>
      <c r="AF2543" s="306"/>
      <c r="AG2543" s="307"/>
      <c r="AH2543" s="307"/>
      <c r="AI2543" s="307"/>
      <c r="AJ2543" s="306"/>
      <c r="AK2543" s="307"/>
      <c r="AL2543" s="307"/>
      <c r="AN2543" s="312"/>
      <c r="AS2543" s="314"/>
    </row>
    <row r="2544" spans="1:45" x14ac:dyDescent="0.2">
      <c r="A2544" s="306"/>
      <c r="L2544" s="307"/>
      <c r="N2544" s="307"/>
      <c r="U2544" s="309"/>
      <c r="AF2544" s="306"/>
      <c r="AG2544" s="307"/>
      <c r="AH2544" s="307"/>
      <c r="AI2544" s="307"/>
      <c r="AK2544" s="307"/>
      <c r="AL2544" s="307"/>
      <c r="AN2544" s="312"/>
      <c r="AS2544" s="314"/>
    </row>
    <row r="2545" spans="1:46" x14ac:dyDescent="0.2">
      <c r="A2545" s="306"/>
      <c r="L2545" s="307"/>
      <c r="N2545" s="307"/>
      <c r="U2545" s="309"/>
      <c r="AF2545" s="306"/>
      <c r="AG2545" s="307"/>
      <c r="AH2545" s="307"/>
      <c r="AI2545" s="307"/>
      <c r="AJ2545" s="306"/>
      <c r="AK2545" s="307"/>
      <c r="AL2545" s="307"/>
      <c r="AN2545" s="312"/>
      <c r="AS2545" s="314"/>
    </row>
    <row r="2546" spans="1:46" x14ac:dyDescent="0.2">
      <c r="A2546" s="306"/>
      <c r="L2546" s="307"/>
      <c r="N2546" s="307"/>
      <c r="U2546" s="309"/>
      <c r="AF2546" s="306"/>
      <c r="AG2546" s="307"/>
      <c r="AH2546" s="307"/>
      <c r="AI2546" s="307"/>
      <c r="AK2546" s="307"/>
      <c r="AL2546" s="307"/>
      <c r="AN2546" s="312"/>
      <c r="AS2546" s="314"/>
    </row>
    <row r="2547" spans="1:46" x14ac:dyDescent="0.2">
      <c r="A2547" s="306"/>
      <c r="L2547" s="307"/>
      <c r="N2547" s="307"/>
      <c r="U2547" s="309"/>
      <c r="AF2547" s="306"/>
      <c r="AG2547" s="307"/>
      <c r="AH2547" s="307"/>
      <c r="AI2547" s="307"/>
      <c r="AJ2547" s="306"/>
      <c r="AK2547" s="307"/>
      <c r="AL2547" s="307"/>
      <c r="AN2547" s="312"/>
      <c r="AS2547" s="314"/>
    </row>
    <row r="2548" spans="1:46" x14ac:dyDescent="0.2">
      <c r="A2548" s="306"/>
      <c r="L2548" s="307"/>
      <c r="N2548" s="307"/>
      <c r="U2548" s="309"/>
      <c r="AF2548" s="306"/>
      <c r="AG2548" s="307"/>
      <c r="AH2548" s="307"/>
      <c r="AI2548" s="307"/>
      <c r="AK2548" s="307"/>
      <c r="AL2548" s="307"/>
      <c r="AN2548" s="312"/>
      <c r="AS2548" s="314"/>
    </row>
    <row r="2549" spans="1:46" x14ac:dyDescent="0.2">
      <c r="A2549" s="306"/>
      <c r="L2549" s="307"/>
      <c r="N2549" s="307"/>
      <c r="U2549" s="309"/>
      <c r="AF2549" s="306"/>
      <c r="AG2549" s="307"/>
      <c r="AH2549" s="307"/>
      <c r="AI2549" s="307"/>
      <c r="AJ2549" s="306"/>
      <c r="AK2549" s="307"/>
      <c r="AL2549" s="307"/>
      <c r="AN2549" s="312"/>
      <c r="AS2549" s="314"/>
    </row>
    <row r="2550" spans="1:46" x14ac:dyDescent="0.2">
      <c r="A2550" s="306"/>
      <c r="L2550" s="307"/>
      <c r="N2550" s="307"/>
      <c r="U2550" s="309"/>
      <c r="AF2550" s="306"/>
      <c r="AG2550" s="307"/>
      <c r="AH2550" s="307"/>
      <c r="AI2550" s="307"/>
      <c r="AJ2550" s="306"/>
      <c r="AK2550" s="307"/>
      <c r="AL2550" s="307"/>
      <c r="AN2550" s="312"/>
      <c r="AS2550" s="314"/>
    </row>
    <row r="2551" spans="1:46" x14ac:dyDescent="0.2">
      <c r="A2551" s="306"/>
      <c r="L2551" s="307"/>
      <c r="N2551" s="307"/>
      <c r="U2551" s="309"/>
      <c r="AF2551" s="306"/>
      <c r="AG2551" s="307"/>
      <c r="AH2551" s="307"/>
      <c r="AI2551" s="307"/>
      <c r="AJ2551" s="306"/>
      <c r="AK2551" s="307"/>
      <c r="AL2551" s="307"/>
      <c r="AN2551" s="312"/>
      <c r="AS2551" s="314"/>
    </row>
    <row r="2552" spans="1:46" x14ac:dyDescent="0.2">
      <c r="A2552" s="306"/>
      <c r="L2552" s="307"/>
      <c r="N2552" s="307"/>
      <c r="O2552" s="306"/>
      <c r="U2552" s="309"/>
      <c r="AF2552" s="306"/>
      <c r="AG2552" s="307"/>
      <c r="AH2552" s="307"/>
      <c r="AI2552" s="307"/>
      <c r="AJ2552" s="306"/>
      <c r="AK2552" s="307"/>
      <c r="AL2552" s="307"/>
      <c r="AN2552" s="312"/>
      <c r="AS2552" s="314"/>
      <c r="AT2552" s="323"/>
    </row>
    <row r="2553" spans="1:46" x14ac:dyDescent="0.2">
      <c r="A2553" s="306"/>
      <c r="L2553" s="307"/>
      <c r="N2553" s="307"/>
      <c r="O2553" s="306"/>
      <c r="U2553" s="309"/>
      <c r="AF2553" s="306"/>
      <c r="AG2553" s="307"/>
      <c r="AH2553" s="307"/>
      <c r="AI2553" s="307"/>
      <c r="AJ2553" s="306"/>
      <c r="AK2553" s="307"/>
      <c r="AL2553" s="307"/>
      <c r="AN2553" s="312"/>
      <c r="AS2553" s="314"/>
      <c r="AT2553" s="323"/>
    </row>
    <row r="2554" spans="1:46" x14ac:dyDescent="0.2">
      <c r="AN2554" s="323"/>
      <c r="AT2554" s="323"/>
    </row>
    <row r="2555" spans="1:46" x14ac:dyDescent="0.2">
      <c r="A2555" s="306"/>
      <c r="L2555" s="307"/>
      <c r="N2555" s="307"/>
      <c r="O2555" s="306"/>
      <c r="U2555" s="309"/>
      <c r="AF2555" s="306"/>
      <c r="AG2555" s="307"/>
      <c r="AH2555" s="307"/>
      <c r="AI2555" s="307"/>
      <c r="AJ2555" s="306"/>
      <c r="AK2555" s="307"/>
      <c r="AL2555" s="307"/>
      <c r="AN2555" s="312"/>
      <c r="AS2555" s="314"/>
      <c r="AT2555" s="323"/>
    </row>
    <row r="2556" spans="1:46" x14ac:dyDescent="0.2">
      <c r="AN2556" s="323"/>
      <c r="AT2556" s="323"/>
    </row>
    <row r="2557" spans="1:46" x14ac:dyDescent="0.2">
      <c r="A2557" s="306"/>
      <c r="L2557" s="307"/>
      <c r="N2557" s="307"/>
      <c r="O2557" s="306"/>
      <c r="U2557" s="309"/>
      <c r="AF2557" s="306"/>
      <c r="AG2557" s="307"/>
      <c r="AH2557" s="307"/>
      <c r="AI2557" s="307"/>
      <c r="AJ2557" s="306"/>
      <c r="AK2557" s="307"/>
      <c r="AL2557" s="307"/>
      <c r="AN2557" s="312"/>
      <c r="AS2557" s="314"/>
      <c r="AT2557" s="323"/>
    </row>
    <row r="2558" spans="1:46" x14ac:dyDescent="0.2">
      <c r="AN2558" s="323"/>
      <c r="AT2558" s="323"/>
    </row>
    <row r="2559" spans="1:46" x14ac:dyDescent="0.2">
      <c r="A2559" s="306"/>
      <c r="L2559" s="307"/>
      <c r="N2559" s="307"/>
      <c r="O2559" s="306"/>
      <c r="U2559" s="309"/>
      <c r="AF2559" s="306"/>
      <c r="AG2559" s="307"/>
      <c r="AH2559" s="307"/>
      <c r="AI2559" s="307"/>
      <c r="AJ2559" s="306"/>
      <c r="AK2559" s="307"/>
      <c r="AL2559" s="307"/>
      <c r="AN2559" s="312"/>
      <c r="AS2559" s="314"/>
      <c r="AT2559" s="323"/>
    </row>
    <row r="2560" spans="1:46" x14ac:dyDescent="0.2">
      <c r="AN2560" s="323"/>
      <c r="AT2560" s="323"/>
    </row>
    <row r="2561" spans="1:46" x14ac:dyDescent="0.2">
      <c r="A2561" s="306"/>
      <c r="L2561" s="307"/>
      <c r="N2561" s="307"/>
      <c r="O2561" s="306"/>
      <c r="U2561" s="309"/>
      <c r="AF2561" s="306"/>
      <c r="AG2561" s="307"/>
      <c r="AH2561" s="307"/>
      <c r="AI2561" s="307"/>
      <c r="AJ2561" s="306"/>
      <c r="AK2561" s="307"/>
      <c r="AL2561" s="307"/>
      <c r="AN2561" s="312"/>
      <c r="AS2561" s="314"/>
      <c r="AT2561" s="323"/>
    </row>
    <row r="2562" spans="1:46" x14ac:dyDescent="0.2">
      <c r="AN2562" s="323"/>
      <c r="AT2562" s="323"/>
    </row>
    <row r="2563" spans="1:46" x14ac:dyDescent="0.2">
      <c r="A2563" s="306"/>
      <c r="L2563" s="307"/>
      <c r="N2563" s="307"/>
      <c r="O2563" s="306"/>
      <c r="U2563" s="309"/>
      <c r="AF2563" s="306"/>
      <c r="AG2563" s="307"/>
      <c r="AH2563" s="307"/>
      <c r="AI2563" s="307"/>
      <c r="AJ2563" s="306"/>
      <c r="AK2563" s="307"/>
      <c r="AL2563" s="307"/>
      <c r="AN2563" s="312"/>
      <c r="AS2563" s="314"/>
      <c r="AT2563" s="323"/>
    </row>
    <row r="2564" spans="1:46" x14ac:dyDescent="0.2">
      <c r="A2564" s="306"/>
      <c r="L2564" s="307"/>
      <c r="N2564" s="307"/>
      <c r="O2564" s="306"/>
      <c r="U2564" s="309"/>
      <c r="AF2564" s="306"/>
      <c r="AG2564" s="307"/>
      <c r="AH2564" s="307"/>
      <c r="AI2564" s="307"/>
      <c r="AJ2564" s="306"/>
      <c r="AK2564" s="307"/>
      <c r="AL2564" s="307"/>
      <c r="AN2564" s="312"/>
      <c r="AS2564" s="314"/>
      <c r="AT2564" s="323"/>
    </row>
    <row r="2565" spans="1:46" x14ac:dyDescent="0.2">
      <c r="A2565" s="306"/>
      <c r="L2565" s="307"/>
      <c r="N2565" s="307"/>
      <c r="O2565" s="306"/>
      <c r="U2565" s="309"/>
      <c r="AF2565" s="306"/>
      <c r="AG2565" s="307"/>
      <c r="AH2565" s="307"/>
      <c r="AI2565" s="307"/>
      <c r="AJ2565" s="306"/>
      <c r="AK2565" s="307"/>
      <c r="AL2565" s="307"/>
      <c r="AN2565" s="312"/>
      <c r="AS2565" s="314"/>
      <c r="AT2565" s="323"/>
    </row>
    <row r="2566" spans="1:46" x14ac:dyDescent="0.2">
      <c r="A2566" s="306"/>
      <c r="L2566" s="307"/>
      <c r="N2566" s="307"/>
      <c r="O2566" s="306"/>
      <c r="U2566" s="309"/>
      <c r="AF2566" s="306"/>
      <c r="AG2566" s="307"/>
      <c r="AH2566" s="307"/>
      <c r="AI2566" s="307"/>
      <c r="AJ2566" s="306"/>
      <c r="AK2566" s="307"/>
      <c r="AL2566" s="307"/>
      <c r="AN2566" s="312"/>
      <c r="AS2566" s="314"/>
      <c r="AT2566" s="323"/>
    </row>
    <row r="2567" spans="1:46" x14ac:dyDescent="0.2">
      <c r="A2567" s="306"/>
      <c r="L2567" s="307"/>
      <c r="N2567" s="307"/>
      <c r="O2567" s="306"/>
      <c r="U2567" s="309"/>
      <c r="AF2567" s="306"/>
      <c r="AG2567" s="307"/>
      <c r="AH2567" s="307"/>
      <c r="AI2567" s="307"/>
      <c r="AJ2567" s="306"/>
      <c r="AK2567" s="307"/>
      <c r="AL2567" s="307"/>
      <c r="AN2567" s="312"/>
      <c r="AS2567" s="314"/>
      <c r="AT2567" s="323"/>
    </row>
    <row r="2568" spans="1:46" x14ac:dyDescent="0.2">
      <c r="A2568" s="306"/>
      <c r="L2568" s="307"/>
      <c r="N2568" s="307"/>
      <c r="O2568" s="306"/>
      <c r="U2568" s="309"/>
      <c r="AF2568" s="306"/>
      <c r="AG2568" s="307"/>
      <c r="AH2568" s="307"/>
      <c r="AI2568" s="307"/>
      <c r="AJ2568" s="306"/>
      <c r="AK2568" s="307"/>
      <c r="AL2568" s="307"/>
      <c r="AN2568" s="312"/>
      <c r="AS2568" s="314"/>
      <c r="AT2568" s="323"/>
    </row>
    <row r="2569" spans="1:46" x14ac:dyDescent="0.2">
      <c r="A2569" s="306"/>
      <c r="L2569" s="307"/>
      <c r="N2569" s="307"/>
      <c r="O2569" s="306"/>
      <c r="U2569" s="309"/>
      <c r="AF2569" s="306"/>
      <c r="AG2569" s="307"/>
      <c r="AH2569" s="307"/>
      <c r="AI2569" s="307"/>
      <c r="AJ2569" s="306"/>
      <c r="AK2569" s="307"/>
      <c r="AL2569" s="307"/>
      <c r="AN2569" s="312"/>
      <c r="AS2569" s="314"/>
      <c r="AT2569" s="323"/>
    </row>
    <row r="2570" spans="1:46" x14ac:dyDescent="0.2">
      <c r="A2570" s="306"/>
      <c r="L2570" s="307"/>
      <c r="N2570" s="307"/>
      <c r="O2570" s="306"/>
      <c r="U2570" s="309"/>
      <c r="AF2570" s="306"/>
      <c r="AG2570" s="307"/>
      <c r="AH2570" s="307"/>
      <c r="AI2570" s="307"/>
      <c r="AJ2570" s="306"/>
      <c r="AK2570" s="307"/>
      <c r="AL2570" s="307"/>
      <c r="AN2570" s="312"/>
      <c r="AS2570" s="314"/>
      <c r="AT2570" s="323"/>
    </row>
    <row r="2571" spans="1:46" x14ac:dyDescent="0.2">
      <c r="A2571" s="306"/>
      <c r="L2571" s="307"/>
      <c r="N2571" s="307"/>
      <c r="O2571" s="306"/>
      <c r="U2571" s="309"/>
      <c r="AF2571" s="306"/>
      <c r="AG2571" s="307"/>
      <c r="AH2571" s="307"/>
      <c r="AI2571" s="307"/>
      <c r="AJ2571" s="306"/>
      <c r="AK2571" s="307"/>
      <c r="AL2571" s="307"/>
      <c r="AN2571" s="312"/>
      <c r="AS2571" s="314"/>
      <c r="AT2571" s="323"/>
    </row>
    <row r="2572" spans="1:46" x14ac:dyDescent="0.2">
      <c r="A2572" s="306"/>
      <c r="L2572" s="307"/>
      <c r="N2572" s="307"/>
      <c r="O2572" s="306"/>
      <c r="U2572" s="309"/>
      <c r="AF2572" s="306"/>
      <c r="AG2572" s="307"/>
      <c r="AH2572" s="307"/>
      <c r="AI2572" s="307"/>
      <c r="AJ2572" s="306"/>
      <c r="AK2572" s="307"/>
      <c r="AL2572" s="307"/>
      <c r="AN2572" s="312"/>
      <c r="AS2572" s="314"/>
      <c r="AT2572" s="323"/>
    </row>
    <row r="2573" spans="1:46" x14ac:dyDescent="0.2">
      <c r="A2573" s="306"/>
      <c r="L2573" s="307"/>
      <c r="N2573" s="307"/>
      <c r="O2573" s="306"/>
      <c r="U2573" s="309"/>
      <c r="AF2573" s="306"/>
      <c r="AG2573" s="307"/>
      <c r="AH2573" s="307"/>
      <c r="AI2573" s="307"/>
      <c r="AJ2573" s="306"/>
      <c r="AK2573" s="307"/>
      <c r="AL2573" s="307"/>
      <c r="AN2573" s="312"/>
      <c r="AS2573" s="314"/>
      <c r="AT2573" s="323"/>
    </row>
    <row r="2574" spans="1:46" x14ac:dyDescent="0.2">
      <c r="A2574" s="306"/>
      <c r="L2574" s="307"/>
      <c r="N2574" s="307"/>
      <c r="O2574" s="306"/>
      <c r="U2574" s="309"/>
      <c r="AF2574" s="306"/>
      <c r="AG2574" s="307"/>
      <c r="AH2574" s="307"/>
      <c r="AI2574" s="307"/>
      <c r="AJ2574" s="306"/>
      <c r="AK2574" s="307"/>
      <c r="AL2574" s="307"/>
      <c r="AN2574" s="312"/>
      <c r="AS2574" s="314"/>
      <c r="AT2574" s="323"/>
    </row>
    <row r="2575" spans="1:46" x14ac:dyDescent="0.2">
      <c r="A2575" s="306"/>
      <c r="L2575" s="307"/>
      <c r="N2575" s="307"/>
      <c r="O2575" s="306"/>
      <c r="U2575" s="309"/>
      <c r="AF2575" s="306"/>
      <c r="AG2575" s="307"/>
      <c r="AH2575" s="307"/>
      <c r="AI2575" s="307"/>
      <c r="AJ2575" s="306"/>
      <c r="AK2575" s="307"/>
      <c r="AL2575" s="307"/>
      <c r="AN2575" s="312"/>
      <c r="AS2575" s="314"/>
      <c r="AT2575" s="323"/>
    </row>
    <row r="2576" spans="1:46" x14ac:dyDescent="0.2">
      <c r="A2576" s="306"/>
      <c r="L2576" s="307"/>
      <c r="N2576" s="307"/>
      <c r="O2576" s="306"/>
      <c r="U2576" s="309"/>
      <c r="AF2576" s="306"/>
      <c r="AG2576" s="307"/>
      <c r="AH2576" s="307"/>
      <c r="AI2576" s="307"/>
      <c r="AJ2576" s="306"/>
      <c r="AK2576" s="307"/>
      <c r="AL2576" s="307"/>
      <c r="AN2576" s="312"/>
      <c r="AS2576" s="314"/>
      <c r="AT2576" s="323"/>
    </row>
    <row r="2577" spans="1:46" x14ac:dyDescent="0.2">
      <c r="A2577" s="306"/>
      <c r="L2577" s="307"/>
      <c r="N2577" s="307"/>
      <c r="O2577" s="306"/>
      <c r="U2577" s="309"/>
      <c r="AF2577" s="306"/>
      <c r="AG2577" s="307"/>
      <c r="AH2577" s="307"/>
      <c r="AI2577" s="307"/>
      <c r="AJ2577" s="306"/>
      <c r="AK2577" s="307"/>
      <c r="AL2577" s="307"/>
      <c r="AN2577" s="312"/>
      <c r="AS2577" s="314"/>
      <c r="AT2577" s="323"/>
    </row>
    <row r="2578" spans="1:46" x14ac:dyDescent="0.2">
      <c r="A2578" s="306"/>
      <c r="L2578" s="307"/>
      <c r="N2578" s="307"/>
      <c r="O2578" s="306"/>
      <c r="U2578" s="309"/>
      <c r="AF2578" s="306"/>
      <c r="AG2578" s="307"/>
      <c r="AH2578" s="307"/>
      <c r="AI2578" s="307"/>
      <c r="AJ2578" s="306"/>
      <c r="AK2578" s="307"/>
      <c r="AL2578" s="307"/>
      <c r="AN2578" s="312"/>
      <c r="AS2578" s="314"/>
      <c r="AT2578" s="323"/>
    </row>
    <row r="2579" spans="1:46" x14ac:dyDescent="0.2">
      <c r="A2579" s="306"/>
      <c r="L2579" s="307"/>
      <c r="N2579" s="307"/>
      <c r="O2579" s="306"/>
      <c r="U2579" s="309"/>
      <c r="AF2579" s="306"/>
      <c r="AG2579" s="307"/>
      <c r="AH2579" s="307"/>
      <c r="AI2579" s="307"/>
      <c r="AJ2579" s="306"/>
      <c r="AK2579" s="307"/>
      <c r="AL2579" s="307"/>
      <c r="AN2579" s="312"/>
      <c r="AS2579" s="314"/>
      <c r="AT2579" s="323"/>
    </row>
    <row r="2580" spans="1:46" x14ac:dyDescent="0.2">
      <c r="A2580" s="306"/>
      <c r="L2580" s="307"/>
      <c r="N2580" s="307"/>
      <c r="O2580" s="306"/>
      <c r="U2580" s="309"/>
      <c r="AF2580" s="306"/>
      <c r="AG2580" s="307"/>
      <c r="AH2580" s="307"/>
      <c r="AI2580" s="307"/>
      <c r="AJ2580" s="306"/>
      <c r="AK2580" s="307"/>
      <c r="AL2580" s="307"/>
      <c r="AN2580" s="312"/>
      <c r="AS2580" s="314"/>
      <c r="AT2580" s="323"/>
    </row>
    <row r="2581" spans="1:46" x14ac:dyDescent="0.2">
      <c r="A2581" s="306"/>
      <c r="L2581" s="307"/>
      <c r="N2581" s="307"/>
      <c r="O2581" s="306"/>
      <c r="U2581" s="309"/>
      <c r="AF2581" s="306"/>
      <c r="AG2581" s="307"/>
      <c r="AH2581" s="307"/>
      <c r="AI2581" s="307"/>
      <c r="AJ2581" s="306"/>
      <c r="AK2581" s="307"/>
      <c r="AL2581" s="307"/>
      <c r="AN2581" s="312"/>
      <c r="AS2581" s="314"/>
      <c r="AT2581" s="323"/>
    </row>
    <row r="2582" spans="1:46" x14ac:dyDescent="0.2">
      <c r="A2582" s="306"/>
      <c r="L2582" s="307"/>
      <c r="N2582" s="307"/>
      <c r="O2582" s="306"/>
      <c r="U2582" s="309"/>
      <c r="AF2582" s="306"/>
      <c r="AG2582" s="307"/>
      <c r="AH2582" s="307"/>
      <c r="AI2582" s="307"/>
      <c r="AJ2582" s="306"/>
      <c r="AK2582" s="307"/>
      <c r="AL2582" s="307"/>
      <c r="AN2582" s="312"/>
      <c r="AS2582" s="314"/>
      <c r="AT2582" s="323"/>
    </row>
    <row r="2583" spans="1:46" x14ac:dyDescent="0.2">
      <c r="A2583" s="306"/>
      <c r="L2583" s="307"/>
      <c r="N2583" s="307"/>
      <c r="O2583" s="306"/>
      <c r="U2583" s="309"/>
      <c r="AF2583" s="306"/>
      <c r="AG2583" s="307"/>
      <c r="AH2583" s="307"/>
      <c r="AI2583" s="307"/>
      <c r="AJ2583" s="306"/>
      <c r="AK2583" s="307"/>
      <c r="AL2583" s="307"/>
      <c r="AN2583" s="312"/>
      <c r="AS2583" s="314"/>
      <c r="AT2583" s="323"/>
    </row>
    <row r="2584" spans="1:46" x14ac:dyDescent="0.2">
      <c r="A2584" s="306"/>
      <c r="L2584" s="307"/>
      <c r="N2584" s="307"/>
      <c r="O2584" s="306"/>
      <c r="U2584" s="309"/>
      <c r="AF2584" s="306"/>
      <c r="AG2584" s="307"/>
      <c r="AH2584" s="307"/>
      <c r="AI2584" s="307"/>
      <c r="AJ2584" s="306"/>
      <c r="AK2584" s="307"/>
      <c r="AL2584" s="307"/>
      <c r="AN2584" s="312"/>
      <c r="AS2584" s="314"/>
      <c r="AT2584" s="323"/>
    </row>
    <row r="2585" spans="1:46" x14ac:dyDescent="0.2">
      <c r="AN2585" s="323"/>
      <c r="AT2585" s="323"/>
    </row>
    <row r="2586" spans="1:46" x14ac:dyDescent="0.2">
      <c r="A2586" s="306"/>
      <c r="L2586" s="307"/>
      <c r="N2586" s="307"/>
      <c r="U2586" s="309"/>
      <c r="AF2586" s="306"/>
      <c r="AG2586" s="307"/>
      <c r="AH2586" s="307"/>
      <c r="AI2586" s="307"/>
      <c r="AK2586" s="307"/>
      <c r="AL2586" s="307"/>
      <c r="AN2586" s="312"/>
      <c r="AS2586" s="314"/>
    </row>
    <row r="2587" spans="1:46" x14ac:dyDescent="0.2">
      <c r="A2587" s="306"/>
      <c r="L2587" s="307"/>
      <c r="N2587" s="307"/>
      <c r="U2587" s="309"/>
      <c r="AF2587" s="306"/>
      <c r="AG2587" s="307"/>
      <c r="AH2587" s="307"/>
      <c r="AI2587" s="307"/>
      <c r="AJ2587" s="306"/>
      <c r="AK2587" s="307"/>
      <c r="AL2587" s="307"/>
      <c r="AN2587" s="312"/>
      <c r="AS2587" s="314"/>
    </row>
    <row r="2588" spans="1:46" x14ac:dyDescent="0.2">
      <c r="A2588" s="306"/>
      <c r="L2588" s="307"/>
      <c r="N2588" s="307"/>
      <c r="U2588" s="309"/>
      <c r="AF2588" s="306"/>
      <c r="AG2588" s="307"/>
      <c r="AH2588" s="307"/>
      <c r="AI2588" s="307"/>
      <c r="AK2588" s="307"/>
      <c r="AL2588" s="307"/>
      <c r="AN2588" s="312"/>
      <c r="AS2588" s="314"/>
    </row>
    <row r="2589" spans="1:46" x14ac:dyDescent="0.2">
      <c r="A2589" s="306"/>
      <c r="L2589" s="307"/>
      <c r="N2589" s="307"/>
      <c r="U2589" s="309"/>
      <c r="AF2589" s="306"/>
      <c r="AG2589" s="307"/>
      <c r="AH2589" s="307"/>
      <c r="AI2589" s="307"/>
      <c r="AJ2589" s="306"/>
      <c r="AK2589" s="307"/>
      <c r="AL2589" s="307"/>
      <c r="AN2589" s="312"/>
      <c r="AS2589" s="314"/>
    </row>
    <row r="2590" spans="1:46" x14ac:dyDescent="0.2">
      <c r="A2590" s="306"/>
      <c r="L2590" s="307"/>
      <c r="N2590" s="307"/>
      <c r="U2590" s="309"/>
      <c r="AF2590" s="306"/>
      <c r="AG2590" s="307"/>
      <c r="AH2590" s="307"/>
      <c r="AI2590" s="307"/>
      <c r="AK2590" s="307"/>
      <c r="AL2590" s="307"/>
      <c r="AN2590" s="312"/>
      <c r="AS2590" s="314"/>
    </row>
    <row r="2591" spans="1:46" x14ac:dyDescent="0.2">
      <c r="A2591" s="306"/>
      <c r="L2591" s="307"/>
      <c r="N2591" s="307"/>
      <c r="U2591" s="309"/>
      <c r="AF2591" s="306"/>
      <c r="AG2591" s="307"/>
      <c r="AH2591" s="307"/>
      <c r="AI2591" s="307"/>
      <c r="AJ2591" s="306"/>
      <c r="AK2591" s="307"/>
      <c r="AL2591" s="307"/>
      <c r="AN2591" s="312"/>
      <c r="AS2591" s="314"/>
    </row>
    <row r="2592" spans="1:46" x14ac:dyDescent="0.2">
      <c r="A2592" s="306"/>
      <c r="L2592" s="307"/>
      <c r="N2592" s="307"/>
      <c r="U2592" s="309"/>
      <c r="AF2592" s="306"/>
      <c r="AG2592" s="307"/>
      <c r="AH2592" s="307"/>
      <c r="AI2592" s="307"/>
      <c r="AK2592" s="307"/>
      <c r="AL2592" s="307"/>
      <c r="AN2592" s="312"/>
      <c r="AS2592" s="314"/>
    </row>
    <row r="2593" spans="1:46" x14ac:dyDescent="0.2">
      <c r="A2593" s="306"/>
      <c r="L2593" s="307"/>
      <c r="N2593" s="307"/>
      <c r="U2593" s="309"/>
      <c r="AF2593" s="306"/>
      <c r="AG2593" s="307"/>
      <c r="AH2593" s="307"/>
      <c r="AI2593" s="307"/>
      <c r="AJ2593" s="306"/>
      <c r="AK2593" s="307"/>
      <c r="AL2593" s="307"/>
      <c r="AN2593" s="312"/>
      <c r="AS2593" s="314"/>
    </row>
    <row r="2594" spans="1:46" x14ac:dyDescent="0.2">
      <c r="A2594" s="306"/>
      <c r="L2594" s="307"/>
      <c r="N2594" s="307"/>
      <c r="U2594" s="309"/>
      <c r="AF2594" s="306"/>
      <c r="AG2594" s="307"/>
      <c r="AH2594" s="307"/>
      <c r="AI2594" s="307"/>
      <c r="AK2594" s="307"/>
      <c r="AL2594" s="307"/>
      <c r="AN2594" s="312"/>
      <c r="AS2594" s="314"/>
    </row>
    <row r="2595" spans="1:46" x14ac:dyDescent="0.2">
      <c r="A2595" s="306"/>
      <c r="L2595" s="307"/>
      <c r="N2595" s="307"/>
      <c r="U2595" s="309"/>
      <c r="AF2595" s="306"/>
      <c r="AG2595" s="307"/>
      <c r="AH2595" s="307"/>
      <c r="AI2595" s="307"/>
      <c r="AJ2595" s="306"/>
      <c r="AK2595" s="307"/>
      <c r="AL2595" s="307"/>
      <c r="AN2595" s="312"/>
      <c r="AS2595" s="314"/>
    </row>
    <row r="2596" spans="1:46" x14ac:dyDescent="0.2">
      <c r="A2596" s="306"/>
      <c r="L2596" s="307"/>
      <c r="N2596" s="307"/>
      <c r="O2596" s="306"/>
      <c r="U2596" s="309"/>
      <c r="AF2596" s="306"/>
      <c r="AG2596" s="307"/>
      <c r="AH2596" s="307"/>
      <c r="AI2596" s="307"/>
      <c r="AJ2596" s="306"/>
      <c r="AK2596" s="307"/>
      <c r="AL2596" s="307"/>
      <c r="AN2596" s="312"/>
      <c r="AS2596" s="314"/>
      <c r="AT2596" s="323"/>
    </row>
    <row r="2597" spans="1:46" x14ac:dyDescent="0.2">
      <c r="AN2597" s="323"/>
      <c r="AT2597" s="323"/>
    </row>
    <row r="2598" spans="1:46" x14ac:dyDescent="0.2">
      <c r="A2598" s="306"/>
      <c r="L2598" s="307"/>
      <c r="N2598" s="307"/>
      <c r="U2598" s="309"/>
      <c r="AF2598" s="306"/>
      <c r="AG2598" s="307"/>
      <c r="AH2598" s="307"/>
      <c r="AI2598" s="307"/>
      <c r="AK2598" s="307"/>
      <c r="AL2598" s="307"/>
      <c r="AN2598" s="312"/>
      <c r="AS2598" s="314"/>
    </row>
    <row r="2599" spans="1:46" x14ac:dyDescent="0.2">
      <c r="A2599" s="306"/>
      <c r="L2599" s="307"/>
      <c r="N2599" s="307"/>
      <c r="U2599" s="309"/>
      <c r="AF2599" s="306"/>
      <c r="AG2599" s="307"/>
      <c r="AH2599" s="307"/>
      <c r="AI2599" s="307"/>
      <c r="AJ2599" s="306"/>
      <c r="AK2599" s="307"/>
      <c r="AL2599" s="307"/>
      <c r="AN2599" s="312"/>
      <c r="AS2599" s="314"/>
    </row>
    <row r="2600" spans="1:46" x14ac:dyDescent="0.2">
      <c r="A2600" s="306"/>
      <c r="L2600" s="307"/>
      <c r="N2600" s="307"/>
      <c r="U2600" s="309"/>
      <c r="AF2600" s="306"/>
      <c r="AG2600" s="307"/>
      <c r="AH2600" s="307"/>
      <c r="AI2600" s="307"/>
      <c r="AK2600" s="307"/>
      <c r="AL2600" s="307"/>
      <c r="AN2600" s="312"/>
      <c r="AS2600" s="314"/>
    </row>
    <row r="2601" spans="1:46" x14ac:dyDescent="0.2">
      <c r="A2601" s="306"/>
      <c r="L2601" s="307"/>
      <c r="N2601" s="307"/>
      <c r="U2601" s="309"/>
      <c r="AF2601" s="306"/>
      <c r="AG2601" s="307"/>
      <c r="AH2601" s="307"/>
      <c r="AI2601" s="307"/>
      <c r="AJ2601" s="306"/>
      <c r="AK2601" s="307"/>
      <c r="AL2601" s="307"/>
      <c r="AN2601" s="312"/>
      <c r="AS2601" s="314"/>
    </row>
    <row r="2602" spans="1:46" x14ac:dyDescent="0.2">
      <c r="A2602" s="306"/>
      <c r="L2602" s="307"/>
      <c r="N2602" s="307"/>
      <c r="O2602" s="306"/>
      <c r="U2602" s="309"/>
      <c r="AF2602" s="306"/>
      <c r="AG2602" s="307"/>
      <c r="AH2602" s="307"/>
      <c r="AI2602" s="307"/>
      <c r="AJ2602" s="306"/>
      <c r="AK2602" s="307"/>
      <c r="AL2602" s="307"/>
      <c r="AN2602" s="312"/>
      <c r="AS2602" s="314"/>
      <c r="AT2602" s="323"/>
    </row>
    <row r="2603" spans="1:46" x14ac:dyDescent="0.2">
      <c r="AN2603" s="323"/>
      <c r="AT2603" s="323"/>
    </row>
    <row r="2604" spans="1:46" x14ac:dyDescent="0.2">
      <c r="A2604" s="306"/>
      <c r="L2604" s="307"/>
      <c r="N2604" s="307"/>
      <c r="U2604" s="309"/>
      <c r="AF2604" s="306"/>
      <c r="AG2604" s="307"/>
      <c r="AH2604" s="307"/>
      <c r="AI2604" s="307"/>
      <c r="AK2604" s="307"/>
      <c r="AL2604" s="307"/>
      <c r="AN2604" s="312"/>
      <c r="AS2604" s="314"/>
    </row>
    <row r="2605" spans="1:46" x14ac:dyDescent="0.2">
      <c r="A2605" s="306"/>
      <c r="L2605" s="307"/>
      <c r="N2605" s="307"/>
      <c r="U2605" s="309"/>
      <c r="AF2605" s="306"/>
      <c r="AG2605" s="307"/>
      <c r="AH2605" s="307"/>
      <c r="AI2605" s="307"/>
      <c r="AJ2605" s="306"/>
      <c r="AK2605" s="307"/>
      <c r="AL2605" s="307"/>
      <c r="AN2605" s="312"/>
      <c r="AS2605" s="314"/>
    </row>
    <row r="2606" spans="1:46" x14ac:dyDescent="0.2">
      <c r="A2606" s="306"/>
      <c r="L2606" s="307"/>
      <c r="N2606" s="307"/>
      <c r="O2606" s="306"/>
      <c r="U2606" s="309"/>
      <c r="AF2606" s="306"/>
      <c r="AG2606" s="307"/>
      <c r="AH2606" s="307"/>
      <c r="AI2606" s="307"/>
      <c r="AJ2606" s="306"/>
      <c r="AK2606" s="307"/>
      <c r="AL2606" s="307"/>
      <c r="AN2606" s="312"/>
      <c r="AS2606" s="314"/>
      <c r="AT2606" s="323"/>
    </row>
    <row r="2607" spans="1:46" x14ac:dyDescent="0.2">
      <c r="AN2607" s="323"/>
      <c r="AT2607" s="323"/>
    </row>
    <row r="2608" spans="1:46" x14ac:dyDescent="0.2">
      <c r="A2608" s="306"/>
      <c r="L2608" s="307"/>
      <c r="N2608" s="307"/>
      <c r="O2608" s="306"/>
      <c r="U2608" s="309"/>
      <c r="AF2608" s="306"/>
      <c r="AG2608" s="307"/>
      <c r="AH2608" s="307"/>
      <c r="AI2608" s="307"/>
      <c r="AJ2608" s="306"/>
      <c r="AK2608" s="307"/>
      <c r="AL2608" s="307"/>
      <c r="AN2608" s="312"/>
      <c r="AS2608" s="314"/>
      <c r="AT2608" s="323"/>
    </row>
    <row r="2609" spans="1:45" x14ac:dyDescent="0.2">
      <c r="A2609" s="306"/>
      <c r="L2609" s="307"/>
      <c r="N2609" s="307"/>
      <c r="U2609" s="309"/>
      <c r="AF2609" s="306"/>
      <c r="AG2609" s="307"/>
      <c r="AH2609" s="307"/>
      <c r="AI2609" s="307"/>
      <c r="AK2609" s="307"/>
      <c r="AL2609" s="307"/>
      <c r="AN2609" s="312"/>
      <c r="AS2609" s="314"/>
    </row>
    <row r="2610" spans="1:45" x14ac:dyDescent="0.2">
      <c r="A2610" s="306"/>
      <c r="L2610" s="307"/>
      <c r="N2610" s="307"/>
      <c r="U2610" s="309"/>
      <c r="AF2610" s="306"/>
      <c r="AG2610" s="307"/>
      <c r="AH2610" s="307"/>
      <c r="AI2610" s="307"/>
      <c r="AK2610" s="307"/>
      <c r="AL2610" s="307"/>
      <c r="AN2610" s="312"/>
      <c r="AS2610" s="314"/>
    </row>
    <row r="2611" spans="1:45" x14ac:dyDescent="0.2">
      <c r="A2611" s="306"/>
      <c r="L2611" s="307"/>
      <c r="N2611" s="307"/>
      <c r="U2611" s="309"/>
      <c r="AF2611" s="306"/>
      <c r="AG2611" s="307"/>
      <c r="AH2611" s="307"/>
      <c r="AI2611" s="307"/>
      <c r="AK2611" s="307"/>
      <c r="AL2611" s="307"/>
      <c r="AN2611" s="312"/>
      <c r="AS2611" s="314"/>
    </row>
    <row r="2612" spans="1:45" x14ac:dyDescent="0.2">
      <c r="A2612" s="306"/>
      <c r="L2612" s="307"/>
      <c r="N2612" s="307"/>
      <c r="U2612" s="309"/>
      <c r="AF2612" s="306"/>
      <c r="AG2612" s="307"/>
      <c r="AH2612" s="307"/>
      <c r="AI2612" s="307"/>
      <c r="AK2612" s="307"/>
      <c r="AL2612" s="307"/>
      <c r="AN2612" s="312"/>
      <c r="AS2612" s="314"/>
    </row>
    <row r="2613" spans="1:45" x14ac:dyDescent="0.2">
      <c r="A2613" s="306"/>
      <c r="L2613" s="307"/>
      <c r="N2613" s="307"/>
      <c r="U2613" s="309"/>
      <c r="AF2613" s="306"/>
      <c r="AG2613" s="307"/>
      <c r="AH2613" s="307"/>
      <c r="AI2613" s="307"/>
      <c r="AK2613" s="307"/>
      <c r="AL2613" s="307"/>
      <c r="AN2613" s="312"/>
      <c r="AS2613" s="314"/>
    </row>
    <row r="2614" spans="1:45" x14ac:dyDescent="0.2">
      <c r="A2614" s="306"/>
      <c r="L2614" s="307"/>
      <c r="N2614" s="307"/>
      <c r="U2614" s="309"/>
      <c r="AF2614" s="306"/>
      <c r="AG2614" s="307"/>
      <c r="AH2614" s="307"/>
      <c r="AI2614" s="307"/>
      <c r="AK2614" s="307"/>
      <c r="AL2614" s="307"/>
      <c r="AN2614" s="312"/>
      <c r="AS2614" s="314"/>
    </row>
    <row r="2615" spans="1:45" x14ac:dyDescent="0.2">
      <c r="A2615" s="306"/>
      <c r="L2615" s="307"/>
      <c r="N2615" s="307"/>
      <c r="U2615" s="309"/>
      <c r="AF2615" s="306"/>
      <c r="AG2615" s="307"/>
      <c r="AH2615" s="307"/>
      <c r="AI2615" s="307"/>
      <c r="AK2615" s="307"/>
      <c r="AL2615" s="307"/>
      <c r="AN2615" s="312"/>
      <c r="AS2615" s="314"/>
    </row>
    <row r="2616" spans="1:45" x14ac:dyDescent="0.2">
      <c r="A2616" s="306"/>
      <c r="L2616" s="307"/>
      <c r="N2616" s="307"/>
      <c r="U2616" s="309"/>
      <c r="AF2616" s="306"/>
      <c r="AG2616" s="307"/>
      <c r="AH2616" s="307"/>
      <c r="AI2616" s="307"/>
      <c r="AK2616" s="307"/>
      <c r="AL2616" s="307"/>
      <c r="AN2616" s="312"/>
      <c r="AS2616" s="314"/>
    </row>
    <row r="2617" spans="1:45" x14ac:dyDescent="0.2">
      <c r="A2617" s="306"/>
      <c r="L2617" s="307"/>
      <c r="N2617" s="307"/>
      <c r="U2617" s="309"/>
      <c r="AF2617" s="306"/>
      <c r="AG2617" s="307"/>
      <c r="AH2617" s="307"/>
      <c r="AI2617" s="307"/>
      <c r="AK2617" s="307"/>
      <c r="AL2617" s="307"/>
      <c r="AN2617" s="312"/>
      <c r="AS2617" s="314"/>
    </row>
    <row r="2618" spans="1:45" x14ac:dyDescent="0.2">
      <c r="A2618" s="306"/>
      <c r="L2618" s="307"/>
      <c r="N2618" s="307"/>
      <c r="U2618" s="309"/>
      <c r="AF2618" s="306"/>
      <c r="AG2618" s="307"/>
      <c r="AH2618" s="307"/>
      <c r="AI2618" s="307"/>
      <c r="AK2618" s="307"/>
      <c r="AL2618" s="307"/>
      <c r="AN2618" s="312"/>
      <c r="AS2618" s="314"/>
    </row>
    <row r="2619" spans="1:45" x14ac:dyDescent="0.2">
      <c r="A2619" s="306"/>
      <c r="L2619" s="307"/>
      <c r="N2619" s="307"/>
      <c r="U2619" s="309"/>
      <c r="AF2619" s="306"/>
      <c r="AG2619" s="307"/>
      <c r="AH2619" s="307"/>
      <c r="AI2619" s="307"/>
      <c r="AK2619" s="307"/>
      <c r="AL2619" s="307"/>
      <c r="AN2619" s="312"/>
      <c r="AS2619" s="314"/>
    </row>
    <row r="2620" spans="1:45" x14ac:dyDescent="0.2">
      <c r="A2620" s="306"/>
      <c r="L2620" s="307"/>
      <c r="N2620" s="307"/>
      <c r="U2620" s="309"/>
      <c r="AF2620" s="306"/>
      <c r="AG2620" s="307"/>
      <c r="AH2620" s="307"/>
      <c r="AI2620" s="307"/>
      <c r="AK2620" s="307"/>
      <c r="AL2620" s="307"/>
      <c r="AN2620" s="312"/>
      <c r="AS2620" s="314"/>
    </row>
    <row r="2621" spans="1:45" x14ac:dyDescent="0.2">
      <c r="A2621" s="306"/>
      <c r="L2621" s="307"/>
      <c r="N2621" s="307"/>
      <c r="U2621" s="309"/>
      <c r="AF2621" s="306"/>
      <c r="AG2621" s="307"/>
      <c r="AH2621" s="307"/>
      <c r="AI2621" s="307"/>
      <c r="AK2621" s="307"/>
      <c r="AL2621" s="307"/>
      <c r="AN2621" s="312"/>
      <c r="AS2621" s="314"/>
    </row>
    <row r="2622" spans="1:45" x14ac:dyDescent="0.2">
      <c r="A2622" s="306"/>
      <c r="L2622" s="307"/>
      <c r="N2622" s="307"/>
      <c r="U2622" s="309"/>
      <c r="AF2622" s="306"/>
      <c r="AG2622" s="307"/>
      <c r="AH2622" s="307"/>
      <c r="AI2622" s="307"/>
      <c r="AK2622" s="307"/>
      <c r="AL2622" s="307"/>
      <c r="AN2622" s="312"/>
      <c r="AS2622" s="314"/>
    </row>
    <row r="2623" spans="1:45" x14ac:dyDescent="0.2">
      <c r="A2623" s="306"/>
      <c r="L2623" s="307"/>
      <c r="N2623" s="307"/>
      <c r="U2623" s="309"/>
      <c r="AF2623" s="306"/>
      <c r="AG2623" s="307"/>
      <c r="AH2623" s="307"/>
      <c r="AI2623" s="307"/>
      <c r="AK2623" s="307"/>
      <c r="AL2623" s="307"/>
      <c r="AN2623" s="312"/>
      <c r="AS2623" s="314"/>
    </row>
    <row r="2624" spans="1:45" x14ac:dyDescent="0.2">
      <c r="A2624" s="306"/>
      <c r="L2624" s="307"/>
      <c r="N2624" s="307"/>
      <c r="U2624" s="309"/>
      <c r="AF2624" s="306"/>
      <c r="AG2624" s="307"/>
      <c r="AH2624" s="307"/>
      <c r="AI2624" s="307"/>
      <c r="AK2624" s="307"/>
      <c r="AL2624" s="307"/>
      <c r="AN2624" s="312"/>
      <c r="AS2624" s="314"/>
    </row>
    <row r="2625" spans="1:45" x14ac:dyDescent="0.2">
      <c r="A2625" s="306"/>
      <c r="L2625" s="307"/>
      <c r="N2625" s="307"/>
      <c r="U2625" s="309"/>
      <c r="AF2625" s="306"/>
      <c r="AG2625" s="307"/>
      <c r="AH2625" s="307"/>
      <c r="AI2625" s="307"/>
      <c r="AK2625" s="307"/>
      <c r="AL2625" s="307"/>
      <c r="AN2625" s="312"/>
      <c r="AS2625" s="314"/>
    </row>
    <row r="2626" spans="1:45" x14ac:dyDescent="0.2">
      <c r="A2626" s="306"/>
      <c r="L2626" s="307"/>
      <c r="N2626" s="307"/>
      <c r="U2626" s="309"/>
      <c r="AF2626" s="306"/>
      <c r="AG2626" s="307"/>
      <c r="AH2626" s="307"/>
      <c r="AI2626" s="307"/>
      <c r="AK2626" s="307"/>
      <c r="AL2626" s="307"/>
      <c r="AN2626" s="312"/>
      <c r="AS2626" s="314"/>
    </row>
    <row r="2627" spans="1:45" x14ac:dyDescent="0.2">
      <c r="A2627" s="306"/>
      <c r="L2627" s="307"/>
      <c r="N2627" s="307"/>
      <c r="U2627" s="309"/>
      <c r="AF2627" s="306"/>
      <c r="AG2627" s="307"/>
      <c r="AH2627" s="307"/>
      <c r="AI2627" s="307"/>
      <c r="AK2627" s="307"/>
      <c r="AL2627" s="307"/>
      <c r="AN2627" s="312"/>
      <c r="AS2627" s="314"/>
    </row>
    <row r="2628" spans="1:45" x14ac:dyDescent="0.2">
      <c r="A2628" s="306"/>
      <c r="L2628" s="307"/>
      <c r="N2628" s="307"/>
      <c r="U2628" s="309"/>
      <c r="AF2628" s="306"/>
      <c r="AG2628" s="307"/>
      <c r="AH2628" s="307"/>
      <c r="AI2628" s="307"/>
      <c r="AK2628" s="307"/>
      <c r="AL2628" s="307"/>
      <c r="AN2628" s="312"/>
      <c r="AS2628" s="314"/>
    </row>
    <row r="2629" spans="1:45" x14ac:dyDescent="0.2">
      <c r="A2629" s="306"/>
      <c r="L2629" s="307"/>
      <c r="N2629" s="307"/>
      <c r="U2629" s="309"/>
      <c r="AF2629" s="306"/>
      <c r="AG2629" s="307"/>
      <c r="AH2629" s="307"/>
      <c r="AI2629" s="307"/>
      <c r="AK2629" s="307"/>
      <c r="AL2629" s="307"/>
      <c r="AN2629" s="312"/>
      <c r="AS2629" s="314"/>
    </row>
    <row r="2630" spans="1:45" x14ac:dyDescent="0.2">
      <c r="A2630" s="306"/>
      <c r="L2630" s="307"/>
      <c r="N2630" s="307"/>
      <c r="U2630" s="309"/>
      <c r="AF2630" s="306"/>
      <c r="AG2630" s="307"/>
      <c r="AH2630" s="307"/>
      <c r="AI2630" s="307"/>
      <c r="AK2630" s="307"/>
      <c r="AL2630" s="307"/>
      <c r="AN2630" s="312"/>
      <c r="AS2630" s="314"/>
    </row>
    <row r="2631" spans="1:45" x14ac:dyDescent="0.2">
      <c r="A2631" s="306"/>
      <c r="L2631" s="307"/>
      <c r="N2631" s="307"/>
      <c r="U2631" s="309"/>
      <c r="AF2631" s="306"/>
      <c r="AG2631" s="307"/>
      <c r="AH2631" s="307"/>
      <c r="AI2631" s="307"/>
      <c r="AK2631" s="307"/>
      <c r="AL2631" s="307"/>
      <c r="AN2631" s="312"/>
      <c r="AS2631" s="314"/>
    </row>
    <row r="2632" spans="1:45" x14ac:dyDescent="0.2">
      <c r="A2632" s="306"/>
      <c r="L2632" s="307"/>
      <c r="N2632" s="307"/>
      <c r="U2632" s="309"/>
      <c r="AF2632" s="306"/>
      <c r="AG2632" s="307"/>
      <c r="AH2632" s="307"/>
      <c r="AI2632" s="307"/>
      <c r="AK2632" s="307"/>
      <c r="AL2632" s="307"/>
      <c r="AN2632" s="312"/>
      <c r="AS2632" s="314"/>
    </row>
    <row r="2633" spans="1:45" x14ac:dyDescent="0.2">
      <c r="A2633" s="306"/>
      <c r="L2633" s="307"/>
      <c r="N2633" s="307"/>
      <c r="U2633" s="309"/>
      <c r="AF2633" s="306"/>
      <c r="AG2633" s="307"/>
      <c r="AH2633" s="307"/>
      <c r="AI2633" s="307"/>
      <c r="AK2633" s="307"/>
      <c r="AL2633" s="307"/>
      <c r="AN2633" s="312"/>
      <c r="AS2633" s="314"/>
    </row>
    <row r="2634" spans="1:45" x14ac:dyDescent="0.2">
      <c r="A2634" s="306"/>
      <c r="L2634" s="307"/>
      <c r="N2634" s="307"/>
      <c r="U2634" s="309"/>
      <c r="AF2634" s="306"/>
      <c r="AG2634" s="307"/>
      <c r="AH2634" s="307"/>
      <c r="AI2634" s="307"/>
      <c r="AK2634" s="307"/>
      <c r="AL2634" s="307"/>
      <c r="AN2634" s="312"/>
      <c r="AS2634" s="314"/>
    </row>
    <row r="2635" spans="1:45" x14ac:dyDescent="0.2">
      <c r="A2635" s="306"/>
      <c r="L2635" s="307"/>
      <c r="N2635" s="307"/>
      <c r="U2635" s="309"/>
      <c r="AF2635" s="306"/>
      <c r="AG2635" s="307"/>
      <c r="AH2635" s="307"/>
      <c r="AI2635" s="307"/>
      <c r="AK2635" s="307"/>
      <c r="AL2635" s="307"/>
      <c r="AN2635" s="312"/>
      <c r="AS2635" s="314"/>
    </row>
    <row r="2636" spans="1:45" x14ac:dyDescent="0.2">
      <c r="A2636" s="306"/>
      <c r="L2636" s="307"/>
      <c r="N2636" s="307"/>
      <c r="U2636" s="309"/>
      <c r="AF2636" s="306"/>
      <c r="AG2636" s="307"/>
      <c r="AH2636" s="307"/>
      <c r="AI2636" s="307"/>
      <c r="AK2636" s="307"/>
      <c r="AL2636" s="307"/>
      <c r="AN2636" s="312"/>
      <c r="AS2636" s="314"/>
    </row>
    <row r="2637" spans="1:45" x14ac:dyDescent="0.2">
      <c r="A2637" s="306"/>
      <c r="L2637" s="307"/>
      <c r="N2637" s="307"/>
      <c r="U2637" s="309"/>
      <c r="AF2637" s="306"/>
      <c r="AG2637" s="307"/>
      <c r="AH2637" s="307"/>
      <c r="AI2637" s="307"/>
      <c r="AK2637" s="307"/>
      <c r="AL2637" s="307"/>
      <c r="AN2637" s="312"/>
      <c r="AS2637" s="314"/>
    </row>
    <row r="2638" spans="1:45" x14ac:dyDescent="0.2">
      <c r="A2638" s="306"/>
      <c r="L2638" s="307"/>
      <c r="N2638" s="307"/>
      <c r="U2638" s="309"/>
      <c r="AF2638" s="306"/>
      <c r="AG2638" s="307"/>
      <c r="AH2638" s="307"/>
      <c r="AI2638" s="307"/>
      <c r="AK2638" s="307"/>
      <c r="AL2638" s="307"/>
      <c r="AN2638" s="312"/>
      <c r="AS2638" s="314"/>
    </row>
    <row r="2639" spans="1:45" x14ac:dyDescent="0.2">
      <c r="A2639" s="306"/>
      <c r="L2639" s="307"/>
      <c r="N2639" s="307"/>
      <c r="U2639" s="309"/>
      <c r="AF2639" s="306"/>
      <c r="AG2639" s="307"/>
      <c r="AH2639" s="307"/>
      <c r="AI2639" s="307"/>
      <c r="AK2639" s="307"/>
      <c r="AL2639" s="307"/>
      <c r="AN2639" s="312"/>
      <c r="AS2639" s="314"/>
    </row>
    <row r="2640" spans="1:45" x14ac:dyDescent="0.2">
      <c r="A2640" s="306"/>
      <c r="L2640" s="307"/>
      <c r="N2640" s="307"/>
      <c r="U2640" s="309"/>
      <c r="AF2640" s="306"/>
      <c r="AG2640" s="307"/>
      <c r="AH2640" s="307"/>
      <c r="AI2640" s="307"/>
      <c r="AK2640" s="307"/>
      <c r="AL2640" s="307"/>
      <c r="AN2640" s="312"/>
      <c r="AS2640" s="314"/>
    </row>
    <row r="2641" spans="1:46" x14ac:dyDescent="0.2">
      <c r="A2641" s="306"/>
      <c r="L2641" s="307"/>
      <c r="N2641" s="307"/>
      <c r="U2641" s="309"/>
      <c r="AF2641" s="306"/>
      <c r="AG2641" s="307"/>
      <c r="AH2641" s="307"/>
      <c r="AI2641" s="307"/>
      <c r="AK2641" s="307"/>
      <c r="AL2641" s="307"/>
      <c r="AN2641" s="312"/>
      <c r="AS2641" s="314"/>
    </row>
    <row r="2642" spans="1:46" x14ac:dyDescent="0.2">
      <c r="A2642" s="306"/>
      <c r="L2642" s="307"/>
      <c r="N2642" s="307"/>
      <c r="U2642" s="309"/>
      <c r="AF2642" s="306"/>
      <c r="AG2642" s="307"/>
      <c r="AH2642" s="307"/>
      <c r="AI2642" s="307"/>
      <c r="AK2642" s="307"/>
      <c r="AL2642" s="307"/>
      <c r="AN2642" s="312"/>
      <c r="AS2642" s="314"/>
    </row>
    <row r="2643" spans="1:46" x14ac:dyDescent="0.2">
      <c r="A2643" s="306"/>
      <c r="L2643" s="307"/>
      <c r="N2643" s="307"/>
      <c r="U2643" s="309"/>
      <c r="AF2643" s="306"/>
      <c r="AG2643" s="307"/>
      <c r="AH2643" s="307"/>
      <c r="AI2643" s="307"/>
      <c r="AK2643" s="307"/>
      <c r="AL2643" s="307"/>
      <c r="AN2643" s="312"/>
      <c r="AS2643" s="314"/>
    </row>
    <row r="2644" spans="1:46" x14ac:dyDescent="0.2">
      <c r="A2644" s="306"/>
      <c r="L2644" s="307"/>
      <c r="N2644" s="307"/>
      <c r="U2644" s="309"/>
      <c r="AF2644" s="306"/>
      <c r="AG2644" s="307"/>
      <c r="AH2644" s="307"/>
      <c r="AI2644" s="307"/>
      <c r="AK2644" s="307"/>
      <c r="AL2644" s="307"/>
      <c r="AN2644" s="312"/>
      <c r="AS2644" s="314"/>
    </row>
    <row r="2645" spans="1:46" x14ac:dyDescent="0.2">
      <c r="A2645" s="306"/>
      <c r="L2645" s="307"/>
      <c r="N2645" s="307"/>
      <c r="U2645" s="309"/>
      <c r="AF2645" s="306"/>
      <c r="AG2645" s="307"/>
      <c r="AH2645" s="307"/>
      <c r="AI2645" s="307"/>
      <c r="AK2645" s="307"/>
      <c r="AL2645" s="307"/>
      <c r="AN2645" s="312"/>
      <c r="AS2645" s="314"/>
    </row>
    <row r="2646" spans="1:46" x14ac:dyDescent="0.2">
      <c r="A2646" s="306"/>
      <c r="L2646" s="307"/>
      <c r="N2646" s="307"/>
      <c r="U2646" s="309"/>
      <c r="AF2646" s="306"/>
      <c r="AG2646" s="307"/>
      <c r="AH2646" s="307"/>
      <c r="AI2646" s="307"/>
      <c r="AK2646" s="307"/>
      <c r="AL2646" s="307"/>
      <c r="AN2646" s="312"/>
      <c r="AS2646" s="314"/>
    </row>
    <row r="2647" spans="1:46" x14ac:dyDescent="0.2">
      <c r="A2647" s="306"/>
      <c r="L2647" s="307"/>
      <c r="N2647" s="307"/>
      <c r="U2647" s="309"/>
      <c r="AF2647" s="306"/>
      <c r="AG2647" s="307"/>
      <c r="AH2647" s="307"/>
      <c r="AI2647" s="307"/>
      <c r="AK2647" s="307"/>
      <c r="AL2647" s="307"/>
      <c r="AN2647" s="312"/>
      <c r="AS2647" s="314"/>
    </row>
    <row r="2648" spans="1:46" x14ac:dyDescent="0.2">
      <c r="A2648" s="306"/>
      <c r="L2648" s="307"/>
      <c r="N2648" s="307"/>
      <c r="U2648" s="309"/>
      <c r="AF2648" s="306"/>
      <c r="AG2648" s="307"/>
      <c r="AH2648" s="307"/>
      <c r="AI2648" s="307"/>
      <c r="AK2648" s="307"/>
      <c r="AL2648" s="307"/>
      <c r="AN2648" s="312"/>
      <c r="AS2648" s="314"/>
    </row>
    <row r="2649" spans="1:46" x14ac:dyDescent="0.2">
      <c r="A2649" s="306"/>
      <c r="L2649" s="307"/>
      <c r="N2649" s="307"/>
      <c r="U2649" s="309"/>
      <c r="AF2649" s="306"/>
      <c r="AG2649" s="307"/>
      <c r="AH2649" s="307"/>
      <c r="AI2649" s="307"/>
      <c r="AK2649" s="307"/>
      <c r="AL2649" s="307"/>
      <c r="AN2649" s="312"/>
      <c r="AS2649" s="314"/>
    </row>
    <row r="2650" spans="1:46" x14ac:dyDescent="0.2">
      <c r="A2650" s="306"/>
      <c r="L2650" s="307"/>
      <c r="N2650" s="307"/>
      <c r="U2650" s="309"/>
      <c r="AF2650" s="306"/>
      <c r="AG2650" s="307"/>
      <c r="AH2650" s="307"/>
      <c r="AI2650" s="307"/>
      <c r="AK2650" s="307"/>
      <c r="AL2650" s="307"/>
      <c r="AN2650" s="312"/>
      <c r="AS2650" s="314"/>
    </row>
    <row r="2651" spans="1:46" x14ac:dyDescent="0.2">
      <c r="A2651" s="306"/>
      <c r="L2651" s="307"/>
      <c r="N2651" s="307"/>
      <c r="U2651" s="309"/>
      <c r="AF2651" s="306"/>
      <c r="AG2651" s="307"/>
      <c r="AH2651" s="307"/>
      <c r="AI2651" s="307"/>
      <c r="AK2651" s="307"/>
      <c r="AL2651" s="307"/>
      <c r="AN2651" s="312"/>
      <c r="AS2651" s="314"/>
    </row>
    <row r="2652" spans="1:46" x14ac:dyDescent="0.2">
      <c r="A2652" s="306"/>
      <c r="L2652" s="307"/>
      <c r="N2652" s="307"/>
      <c r="U2652" s="309"/>
      <c r="AF2652" s="306"/>
      <c r="AG2652" s="307"/>
      <c r="AH2652" s="307"/>
      <c r="AI2652" s="307"/>
      <c r="AK2652" s="307"/>
      <c r="AL2652" s="307"/>
      <c r="AN2652" s="312"/>
      <c r="AS2652" s="314"/>
    </row>
    <row r="2653" spans="1:46" x14ac:dyDescent="0.2">
      <c r="AN2653" s="323"/>
      <c r="AT2653" s="323"/>
    </row>
    <row r="2654" spans="1:46" x14ac:dyDescent="0.2">
      <c r="A2654" s="306"/>
      <c r="L2654" s="307"/>
      <c r="N2654" s="307"/>
      <c r="O2654" s="306"/>
      <c r="U2654" s="309"/>
      <c r="AF2654" s="306"/>
      <c r="AG2654" s="307"/>
      <c r="AH2654" s="307"/>
      <c r="AI2654" s="307"/>
      <c r="AJ2654" s="306"/>
      <c r="AK2654" s="307"/>
      <c r="AL2654" s="307"/>
      <c r="AN2654" s="312"/>
      <c r="AS2654" s="314"/>
      <c r="AT2654" s="323"/>
    </row>
    <row r="2655" spans="1:46" x14ac:dyDescent="0.2">
      <c r="AN2655" s="323"/>
      <c r="AT2655" s="323"/>
    </row>
    <row r="2656" spans="1:46" x14ac:dyDescent="0.2">
      <c r="A2656" s="306"/>
      <c r="L2656" s="307"/>
      <c r="N2656" s="307"/>
      <c r="O2656" s="306"/>
      <c r="U2656" s="309"/>
      <c r="AF2656" s="306"/>
      <c r="AG2656" s="307"/>
      <c r="AH2656" s="307"/>
      <c r="AI2656" s="307"/>
      <c r="AJ2656" s="306"/>
      <c r="AK2656" s="307"/>
      <c r="AL2656" s="307"/>
      <c r="AN2656" s="312"/>
      <c r="AS2656" s="314"/>
      <c r="AT2656" s="323"/>
    </row>
    <row r="2657" spans="1:46" x14ac:dyDescent="0.2">
      <c r="AN2657" s="323"/>
      <c r="AT2657" s="323"/>
    </row>
    <row r="2658" spans="1:46" x14ac:dyDescent="0.2">
      <c r="A2658" s="306"/>
      <c r="L2658" s="307"/>
      <c r="N2658" s="307"/>
      <c r="O2658" s="306"/>
      <c r="U2658" s="309"/>
      <c r="AF2658" s="306"/>
      <c r="AG2658" s="307"/>
      <c r="AH2658" s="307"/>
      <c r="AI2658" s="307"/>
      <c r="AJ2658" s="306"/>
      <c r="AK2658" s="307"/>
      <c r="AL2658" s="307"/>
      <c r="AN2658" s="312"/>
      <c r="AS2658" s="314"/>
      <c r="AT2658" s="323"/>
    </row>
    <row r="2659" spans="1:46" x14ac:dyDescent="0.2">
      <c r="AN2659" s="323"/>
      <c r="AT2659" s="323"/>
    </row>
    <row r="2660" spans="1:46" x14ac:dyDescent="0.2">
      <c r="A2660" s="306"/>
      <c r="L2660" s="307"/>
      <c r="N2660" s="307"/>
      <c r="O2660" s="306"/>
      <c r="U2660" s="309"/>
      <c r="AF2660" s="306"/>
      <c r="AG2660" s="307"/>
      <c r="AH2660" s="307"/>
      <c r="AI2660" s="307"/>
      <c r="AJ2660" s="306"/>
      <c r="AK2660" s="307"/>
      <c r="AL2660" s="307"/>
      <c r="AN2660" s="312"/>
      <c r="AS2660" s="314"/>
      <c r="AT2660" s="323"/>
    </row>
    <row r="2661" spans="1:46" x14ac:dyDescent="0.2">
      <c r="AN2661" s="323"/>
      <c r="AT2661" s="323"/>
    </row>
    <row r="2662" spans="1:46" x14ac:dyDescent="0.2">
      <c r="A2662" s="306"/>
      <c r="L2662" s="307"/>
      <c r="N2662" s="307"/>
      <c r="O2662" s="306"/>
      <c r="U2662" s="309"/>
      <c r="AF2662" s="306"/>
      <c r="AG2662" s="307"/>
      <c r="AH2662" s="307"/>
      <c r="AI2662" s="307"/>
      <c r="AJ2662" s="306"/>
      <c r="AK2662" s="307"/>
      <c r="AL2662" s="307"/>
      <c r="AN2662" s="312"/>
      <c r="AS2662" s="314"/>
      <c r="AT2662" s="323"/>
    </row>
    <row r="2663" spans="1:46" x14ac:dyDescent="0.2">
      <c r="AN2663" s="323"/>
      <c r="AT2663" s="323"/>
    </row>
    <row r="2664" spans="1:46" x14ac:dyDescent="0.2">
      <c r="A2664" s="306"/>
      <c r="L2664" s="307"/>
      <c r="N2664" s="307"/>
      <c r="O2664" s="306"/>
      <c r="U2664" s="309"/>
      <c r="AF2664" s="306"/>
      <c r="AG2664" s="307"/>
      <c r="AH2664" s="307"/>
      <c r="AI2664" s="307"/>
      <c r="AJ2664" s="306"/>
      <c r="AK2664" s="307"/>
      <c r="AL2664" s="307"/>
      <c r="AN2664" s="312"/>
      <c r="AS2664" s="314"/>
      <c r="AT2664" s="323"/>
    </row>
    <row r="2665" spans="1:46" x14ac:dyDescent="0.2">
      <c r="AN2665" s="323"/>
      <c r="AT2665" s="323"/>
    </row>
    <row r="2666" spans="1:46" x14ac:dyDescent="0.2">
      <c r="A2666" s="306"/>
      <c r="L2666" s="307"/>
      <c r="N2666" s="307"/>
      <c r="O2666" s="306"/>
      <c r="U2666" s="309"/>
      <c r="AF2666" s="306"/>
      <c r="AG2666" s="307"/>
      <c r="AH2666" s="307"/>
      <c r="AI2666" s="307"/>
      <c r="AJ2666" s="306"/>
      <c r="AK2666" s="307"/>
      <c r="AL2666" s="307"/>
      <c r="AN2666" s="312"/>
      <c r="AS2666" s="314"/>
      <c r="AT2666" s="323"/>
    </row>
    <row r="2667" spans="1:46" x14ac:dyDescent="0.2">
      <c r="AN2667" s="323"/>
      <c r="AT2667" s="323"/>
    </row>
    <row r="2668" spans="1:46" x14ac:dyDescent="0.2">
      <c r="A2668" s="306"/>
      <c r="L2668" s="307"/>
      <c r="N2668" s="307"/>
      <c r="O2668" s="306"/>
      <c r="U2668" s="309"/>
      <c r="AF2668" s="306"/>
      <c r="AG2668" s="307"/>
      <c r="AH2668" s="307"/>
      <c r="AI2668" s="307"/>
      <c r="AJ2668" s="306"/>
      <c r="AK2668" s="307"/>
      <c r="AL2668" s="307"/>
      <c r="AN2668" s="312"/>
      <c r="AS2668" s="314"/>
      <c r="AT2668" s="323"/>
    </row>
    <row r="2669" spans="1:46" x14ac:dyDescent="0.2">
      <c r="AN2669" s="323"/>
      <c r="AT2669" s="323"/>
    </row>
    <row r="2670" spans="1:46" x14ac:dyDescent="0.2">
      <c r="A2670" s="306"/>
      <c r="L2670" s="307"/>
      <c r="N2670" s="307"/>
      <c r="O2670" s="306"/>
      <c r="U2670" s="309"/>
      <c r="AF2670" s="306"/>
      <c r="AG2670" s="307"/>
      <c r="AH2670" s="307"/>
      <c r="AI2670" s="307"/>
      <c r="AJ2670" s="306"/>
      <c r="AK2670" s="307"/>
      <c r="AL2670" s="307"/>
      <c r="AN2670" s="312"/>
      <c r="AS2670" s="314"/>
      <c r="AT2670" s="323"/>
    </row>
    <row r="2671" spans="1:46" x14ac:dyDescent="0.2">
      <c r="AN2671" s="323"/>
      <c r="AT2671" s="323"/>
    </row>
    <row r="2672" spans="1:46" x14ac:dyDescent="0.2">
      <c r="A2672" s="306"/>
      <c r="L2672" s="307"/>
      <c r="N2672" s="307"/>
      <c r="O2672" s="306"/>
      <c r="U2672" s="309"/>
      <c r="AF2672" s="306"/>
      <c r="AG2672" s="307"/>
      <c r="AH2672" s="307"/>
      <c r="AI2672" s="307"/>
      <c r="AJ2672" s="306"/>
      <c r="AK2672" s="307"/>
      <c r="AL2672" s="307"/>
      <c r="AN2672" s="312"/>
      <c r="AS2672" s="314"/>
      <c r="AT2672" s="323"/>
    </row>
    <row r="2673" spans="1:46" x14ac:dyDescent="0.2">
      <c r="AN2673" s="323"/>
      <c r="AT2673" s="323"/>
    </row>
    <row r="2674" spans="1:46" x14ac:dyDescent="0.2">
      <c r="A2674" s="306"/>
      <c r="L2674" s="307"/>
      <c r="N2674" s="307"/>
      <c r="O2674" s="306"/>
      <c r="U2674" s="309"/>
      <c r="AF2674" s="306"/>
      <c r="AG2674" s="307"/>
      <c r="AH2674" s="307"/>
      <c r="AI2674" s="307"/>
      <c r="AJ2674" s="306"/>
      <c r="AK2674" s="307"/>
      <c r="AL2674" s="307"/>
      <c r="AN2674" s="312"/>
      <c r="AS2674" s="314"/>
      <c r="AT2674" s="323"/>
    </row>
    <row r="2675" spans="1:46" x14ac:dyDescent="0.2">
      <c r="AN2675" s="323"/>
      <c r="AT2675" s="323"/>
    </row>
    <row r="2676" spans="1:46" x14ac:dyDescent="0.2">
      <c r="A2676" s="306"/>
      <c r="L2676" s="307"/>
      <c r="N2676" s="307"/>
      <c r="O2676" s="306"/>
      <c r="U2676" s="309"/>
      <c r="AF2676" s="306"/>
      <c r="AG2676" s="307"/>
      <c r="AH2676" s="307"/>
      <c r="AI2676" s="307"/>
      <c r="AJ2676" s="306"/>
      <c r="AK2676" s="307"/>
      <c r="AL2676" s="307"/>
      <c r="AN2676" s="312"/>
      <c r="AS2676" s="314"/>
      <c r="AT2676" s="323"/>
    </row>
    <row r="2677" spans="1:46" x14ac:dyDescent="0.2">
      <c r="AN2677" s="323"/>
      <c r="AT2677" s="323"/>
    </row>
    <row r="2678" spans="1:46" x14ac:dyDescent="0.2">
      <c r="A2678" s="306"/>
      <c r="L2678" s="307"/>
      <c r="N2678" s="307"/>
      <c r="O2678" s="306"/>
      <c r="U2678" s="309"/>
      <c r="AF2678" s="306"/>
      <c r="AG2678" s="307"/>
      <c r="AH2678" s="307"/>
      <c r="AI2678" s="307"/>
      <c r="AJ2678" s="306"/>
      <c r="AK2678" s="307"/>
      <c r="AL2678" s="307"/>
      <c r="AN2678" s="312"/>
      <c r="AS2678" s="314"/>
      <c r="AT2678" s="323"/>
    </row>
    <row r="2679" spans="1:46" x14ac:dyDescent="0.2">
      <c r="AN2679" s="323"/>
      <c r="AT2679" s="323"/>
    </row>
    <row r="2680" spans="1:46" x14ac:dyDescent="0.2">
      <c r="A2680" s="306"/>
      <c r="L2680" s="307"/>
      <c r="N2680" s="307"/>
      <c r="O2680" s="306"/>
      <c r="U2680" s="309"/>
      <c r="AF2680" s="306"/>
      <c r="AG2680" s="307"/>
      <c r="AH2680" s="307"/>
      <c r="AI2680" s="307"/>
      <c r="AJ2680" s="306"/>
      <c r="AK2680" s="307"/>
      <c r="AL2680" s="307"/>
      <c r="AN2680" s="312"/>
      <c r="AS2680" s="314"/>
      <c r="AT2680" s="323"/>
    </row>
    <row r="2681" spans="1:46" x14ac:dyDescent="0.2">
      <c r="AN2681" s="323"/>
      <c r="AT2681" s="323"/>
    </row>
    <row r="2682" spans="1:46" x14ac:dyDescent="0.2">
      <c r="A2682" s="306"/>
      <c r="L2682" s="307"/>
      <c r="N2682" s="307"/>
      <c r="O2682" s="306"/>
      <c r="U2682" s="309"/>
      <c r="AF2682" s="306"/>
      <c r="AG2682" s="307"/>
      <c r="AH2682" s="307"/>
      <c r="AI2682" s="307"/>
      <c r="AJ2682" s="306"/>
      <c r="AK2682" s="307"/>
      <c r="AL2682" s="307"/>
      <c r="AN2682" s="312"/>
      <c r="AS2682" s="314"/>
      <c r="AT2682" s="323"/>
    </row>
    <row r="2683" spans="1:46" x14ac:dyDescent="0.2">
      <c r="AN2683" s="323"/>
      <c r="AT2683" s="323"/>
    </row>
    <row r="2684" spans="1:46" x14ac:dyDescent="0.2">
      <c r="A2684" s="306"/>
      <c r="L2684" s="307"/>
      <c r="N2684" s="307"/>
      <c r="O2684" s="306"/>
      <c r="U2684" s="309"/>
      <c r="AF2684" s="306"/>
      <c r="AG2684" s="307"/>
      <c r="AH2684" s="307"/>
      <c r="AI2684" s="307"/>
      <c r="AJ2684" s="306"/>
      <c r="AK2684" s="307"/>
      <c r="AL2684" s="307"/>
      <c r="AN2684" s="312"/>
      <c r="AS2684" s="314"/>
      <c r="AT2684" s="323"/>
    </row>
    <row r="2685" spans="1:46" x14ac:dyDescent="0.2">
      <c r="AN2685" s="323"/>
      <c r="AT2685" s="323"/>
    </row>
    <row r="2686" spans="1:46" x14ac:dyDescent="0.2">
      <c r="A2686" s="306"/>
      <c r="L2686" s="307"/>
      <c r="N2686" s="307"/>
      <c r="O2686" s="306"/>
      <c r="U2686" s="309"/>
      <c r="AF2686" s="306"/>
      <c r="AG2686" s="307"/>
      <c r="AH2686" s="307"/>
      <c r="AI2686" s="307"/>
      <c r="AJ2686" s="306"/>
      <c r="AK2686" s="307"/>
      <c r="AL2686" s="307"/>
      <c r="AN2686" s="312"/>
      <c r="AS2686" s="314"/>
      <c r="AT2686" s="323"/>
    </row>
    <row r="2687" spans="1:46" x14ac:dyDescent="0.2">
      <c r="AN2687" s="323"/>
      <c r="AT2687" s="323"/>
    </row>
    <row r="2688" spans="1:46" x14ac:dyDescent="0.2">
      <c r="A2688" s="306"/>
      <c r="L2688" s="307"/>
      <c r="N2688" s="307"/>
      <c r="O2688" s="306"/>
      <c r="U2688" s="309"/>
      <c r="AF2688" s="306"/>
      <c r="AG2688" s="307"/>
      <c r="AH2688" s="307"/>
      <c r="AI2688" s="307"/>
      <c r="AJ2688" s="306"/>
      <c r="AK2688" s="307"/>
      <c r="AL2688" s="307"/>
      <c r="AN2688" s="312"/>
      <c r="AS2688" s="314"/>
      <c r="AT2688" s="323"/>
    </row>
    <row r="2689" spans="1:46" x14ac:dyDescent="0.2">
      <c r="AN2689" s="323"/>
      <c r="AT2689" s="323"/>
    </row>
    <row r="2690" spans="1:46" x14ac:dyDescent="0.2">
      <c r="A2690" s="306"/>
      <c r="L2690" s="307"/>
      <c r="N2690" s="307"/>
      <c r="O2690" s="306"/>
      <c r="U2690" s="309"/>
      <c r="AF2690" s="306"/>
      <c r="AG2690" s="307"/>
      <c r="AH2690" s="307"/>
      <c r="AI2690" s="307"/>
      <c r="AJ2690" s="306"/>
      <c r="AK2690" s="307"/>
      <c r="AL2690" s="307"/>
      <c r="AN2690" s="312"/>
      <c r="AS2690" s="314"/>
      <c r="AT2690" s="323"/>
    </row>
    <row r="2691" spans="1:46" x14ac:dyDescent="0.2">
      <c r="AN2691" s="323"/>
      <c r="AT2691" s="323"/>
    </row>
    <row r="2692" spans="1:46" x14ac:dyDescent="0.2">
      <c r="AN2692" s="323"/>
      <c r="AT2692" s="323"/>
    </row>
    <row r="2693" spans="1:46" x14ac:dyDescent="0.2">
      <c r="AN2693" s="323"/>
      <c r="AT2693" s="323"/>
    </row>
    <row r="2694" spans="1:46" x14ac:dyDescent="0.2">
      <c r="AN2694" s="323"/>
      <c r="AT2694" s="323"/>
    </row>
    <row r="2695" spans="1:46" x14ac:dyDescent="0.2">
      <c r="AN2695" s="323"/>
      <c r="AT2695" s="323"/>
    </row>
    <row r="2696" spans="1:46" x14ac:dyDescent="0.2">
      <c r="AN2696" s="323"/>
      <c r="AT2696" s="323"/>
    </row>
    <row r="2697" spans="1:46" x14ac:dyDescent="0.2">
      <c r="AN2697" s="323"/>
      <c r="AT2697" s="323"/>
    </row>
    <row r="2698" spans="1:46" x14ac:dyDescent="0.2">
      <c r="AN2698" s="323"/>
      <c r="AT2698" s="323"/>
    </row>
    <row r="2699" spans="1:46" x14ac:dyDescent="0.2">
      <c r="AN2699" s="323"/>
      <c r="AT2699" s="323"/>
    </row>
    <row r="2700" spans="1:46" x14ac:dyDescent="0.2">
      <c r="AN2700" s="323"/>
      <c r="AT2700" s="323"/>
    </row>
    <row r="2701" spans="1:46" x14ac:dyDescent="0.2">
      <c r="AN2701" s="323"/>
      <c r="AT2701" s="323"/>
    </row>
    <row r="2702" spans="1:46" x14ac:dyDescent="0.2">
      <c r="AN2702" s="323"/>
      <c r="AT2702" s="323"/>
    </row>
    <row r="2703" spans="1:46" x14ac:dyDescent="0.2">
      <c r="AN2703" s="323"/>
      <c r="AT2703" s="323"/>
    </row>
    <row r="2704" spans="1:46" x14ac:dyDescent="0.2">
      <c r="AN2704" s="323"/>
      <c r="AT2704" s="323"/>
    </row>
    <row r="2705" spans="1:46" x14ac:dyDescent="0.2">
      <c r="AN2705" s="323"/>
      <c r="AT2705" s="323"/>
    </row>
    <row r="2706" spans="1:46" x14ac:dyDescent="0.2">
      <c r="AN2706" s="323"/>
      <c r="AT2706" s="323"/>
    </row>
    <row r="2707" spans="1:46" x14ac:dyDescent="0.2">
      <c r="AN2707" s="323"/>
      <c r="AT2707" s="323"/>
    </row>
    <row r="2708" spans="1:46" x14ac:dyDescent="0.2">
      <c r="AN2708" s="323"/>
      <c r="AT2708" s="323"/>
    </row>
    <row r="2709" spans="1:46" x14ac:dyDescent="0.2">
      <c r="AN2709" s="323"/>
      <c r="AT2709" s="323"/>
    </row>
    <row r="2710" spans="1:46" x14ac:dyDescent="0.2">
      <c r="AN2710" s="323"/>
      <c r="AT2710" s="323"/>
    </row>
    <row r="2711" spans="1:46" x14ac:dyDescent="0.2">
      <c r="AN2711" s="323"/>
      <c r="AT2711" s="323"/>
    </row>
    <row r="2712" spans="1:46" x14ac:dyDescent="0.2">
      <c r="AN2712" s="323"/>
      <c r="AT2712" s="323"/>
    </row>
    <row r="2713" spans="1:46" x14ac:dyDescent="0.2">
      <c r="A2713" s="306"/>
      <c r="L2713" s="307"/>
      <c r="N2713" s="307"/>
      <c r="U2713" s="309"/>
      <c r="AF2713" s="306"/>
      <c r="AG2713" s="307"/>
      <c r="AH2713" s="307"/>
      <c r="AI2713" s="307"/>
      <c r="AK2713" s="307"/>
      <c r="AL2713" s="307"/>
      <c r="AN2713" s="312"/>
      <c r="AS2713" s="314"/>
    </row>
    <row r="2714" spans="1:46" x14ac:dyDescent="0.2">
      <c r="A2714" s="306"/>
      <c r="L2714" s="307"/>
      <c r="N2714" s="307"/>
      <c r="U2714" s="309"/>
      <c r="AF2714" s="306"/>
      <c r="AG2714" s="307"/>
      <c r="AH2714" s="307"/>
      <c r="AI2714" s="307"/>
      <c r="AJ2714" s="306"/>
      <c r="AK2714" s="307"/>
      <c r="AL2714" s="307"/>
      <c r="AN2714" s="312"/>
      <c r="AS2714" s="314"/>
    </row>
    <row r="2715" spans="1:46" x14ac:dyDescent="0.2">
      <c r="A2715" s="306"/>
      <c r="L2715" s="307"/>
      <c r="N2715" s="307"/>
      <c r="U2715" s="309"/>
      <c r="AF2715" s="306"/>
      <c r="AG2715" s="307"/>
      <c r="AH2715" s="307"/>
      <c r="AI2715" s="307"/>
      <c r="AK2715" s="307"/>
      <c r="AL2715" s="307"/>
      <c r="AN2715" s="312"/>
      <c r="AS2715" s="314"/>
    </row>
    <row r="2716" spans="1:46" x14ac:dyDescent="0.2">
      <c r="A2716" s="306"/>
      <c r="L2716" s="307"/>
      <c r="N2716" s="307"/>
      <c r="U2716" s="309"/>
      <c r="AF2716" s="306"/>
      <c r="AG2716" s="307"/>
      <c r="AH2716" s="307"/>
      <c r="AI2716" s="307"/>
      <c r="AJ2716" s="306"/>
      <c r="AK2716" s="307"/>
      <c r="AL2716" s="307"/>
      <c r="AN2716" s="312"/>
      <c r="AS2716" s="314"/>
    </row>
    <row r="2717" spans="1:46" x14ac:dyDescent="0.2">
      <c r="A2717" s="306"/>
      <c r="L2717" s="307"/>
      <c r="N2717" s="307"/>
      <c r="U2717" s="309"/>
      <c r="AF2717" s="306"/>
      <c r="AG2717" s="307"/>
      <c r="AH2717" s="307"/>
      <c r="AI2717" s="307"/>
      <c r="AK2717" s="307"/>
      <c r="AL2717" s="307"/>
      <c r="AN2717" s="312"/>
      <c r="AS2717" s="314"/>
    </row>
    <row r="2718" spans="1:46" x14ac:dyDescent="0.2">
      <c r="A2718" s="306"/>
      <c r="L2718" s="307"/>
      <c r="N2718" s="307"/>
      <c r="U2718" s="309"/>
      <c r="AF2718" s="306"/>
      <c r="AG2718" s="307"/>
      <c r="AH2718" s="307"/>
      <c r="AI2718" s="307"/>
      <c r="AJ2718" s="306"/>
      <c r="AK2718" s="307"/>
      <c r="AL2718" s="307"/>
      <c r="AN2718" s="312"/>
      <c r="AS2718" s="314"/>
    </row>
    <row r="2719" spans="1:46" x14ac:dyDescent="0.2">
      <c r="A2719" s="306"/>
      <c r="L2719" s="307"/>
      <c r="N2719" s="307"/>
      <c r="U2719" s="309"/>
      <c r="AF2719" s="306"/>
      <c r="AG2719" s="307"/>
      <c r="AH2719" s="307"/>
      <c r="AI2719" s="307"/>
      <c r="AK2719" s="307"/>
      <c r="AL2719" s="307"/>
      <c r="AN2719" s="312"/>
      <c r="AS2719" s="314"/>
    </row>
    <row r="2720" spans="1:46" x14ac:dyDescent="0.2">
      <c r="A2720" s="306"/>
      <c r="L2720" s="307"/>
      <c r="N2720" s="307"/>
      <c r="U2720" s="309"/>
      <c r="AF2720" s="306"/>
      <c r="AG2720" s="307"/>
      <c r="AH2720" s="307"/>
      <c r="AI2720" s="307"/>
      <c r="AJ2720" s="306"/>
      <c r="AK2720" s="307"/>
      <c r="AL2720" s="307"/>
      <c r="AN2720" s="312"/>
      <c r="AS2720" s="314"/>
    </row>
    <row r="2721" spans="1:45" x14ac:dyDescent="0.2">
      <c r="A2721" s="306"/>
      <c r="L2721" s="307"/>
      <c r="N2721" s="307"/>
      <c r="U2721" s="309"/>
      <c r="AF2721" s="306"/>
      <c r="AG2721" s="307"/>
      <c r="AH2721" s="307"/>
      <c r="AI2721" s="307"/>
      <c r="AK2721" s="307"/>
      <c r="AL2721" s="307"/>
      <c r="AN2721" s="312"/>
      <c r="AS2721" s="314"/>
    </row>
    <row r="2722" spans="1:45" x14ac:dyDescent="0.2">
      <c r="A2722" s="306"/>
      <c r="L2722" s="307"/>
      <c r="N2722" s="307"/>
      <c r="U2722" s="309"/>
      <c r="AF2722" s="306"/>
      <c r="AG2722" s="307"/>
      <c r="AH2722" s="307"/>
      <c r="AI2722" s="307"/>
      <c r="AJ2722" s="306"/>
      <c r="AK2722" s="307"/>
      <c r="AL2722" s="307"/>
      <c r="AN2722" s="312"/>
      <c r="AS2722" s="314"/>
    </row>
    <row r="2723" spans="1:45" x14ac:dyDescent="0.2">
      <c r="A2723" s="306"/>
      <c r="L2723" s="307"/>
      <c r="N2723" s="307"/>
      <c r="U2723" s="309"/>
      <c r="AF2723" s="306"/>
      <c r="AG2723" s="307"/>
      <c r="AH2723" s="307"/>
      <c r="AI2723" s="307"/>
      <c r="AK2723" s="307"/>
      <c r="AL2723" s="307"/>
      <c r="AN2723" s="312"/>
      <c r="AS2723" s="314"/>
    </row>
    <row r="2724" spans="1:45" x14ac:dyDescent="0.2">
      <c r="A2724" s="306"/>
      <c r="L2724" s="307"/>
      <c r="N2724" s="307"/>
      <c r="U2724" s="309"/>
      <c r="AF2724" s="306"/>
      <c r="AG2724" s="307"/>
      <c r="AH2724" s="307"/>
      <c r="AI2724" s="307"/>
      <c r="AJ2724" s="306"/>
      <c r="AK2724" s="307"/>
      <c r="AL2724" s="307"/>
      <c r="AN2724" s="312"/>
      <c r="AS2724" s="314"/>
    </row>
    <row r="2725" spans="1:45" x14ac:dyDescent="0.2">
      <c r="A2725" s="306"/>
      <c r="L2725" s="307"/>
      <c r="N2725" s="307"/>
      <c r="U2725" s="309"/>
      <c r="AF2725" s="306"/>
      <c r="AG2725" s="307"/>
      <c r="AH2725" s="307"/>
      <c r="AI2725" s="307"/>
      <c r="AK2725" s="307"/>
      <c r="AL2725" s="307"/>
      <c r="AN2725" s="312"/>
      <c r="AS2725" s="314"/>
    </row>
    <row r="2726" spans="1:45" x14ac:dyDescent="0.2">
      <c r="A2726" s="306"/>
      <c r="L2726" s="307"/>
      <c r="N2726" s="307"/>
      <c r="U2726" s="309"/>
      <c r="AF2726" s="306"/>
      <c r="AG2726" s="307"/>
      <c r="AH2726" s="307"/>
      <c r="AI2726" s="307"/>
      <c r="AJ2726" s="306"/>
      <c r="AK2726" s="307"/>
      <c r="AL2726" s="307"/>
      <c r="AN2726" s="312"/>
      <c r="AS2726" s="314"/>
    </row>
    <row r="2727" spans="1:45" x14ac:dyDescent="0.2">
      <c r="A2727" s="306"/>
      <c r="L2727" s="307"/>
      <c r="N2727" s="307"/>
      <c r="U2727" s="309"/>
      <c r="AF2727" s="306"/>
      <c r="AG2727" s="307"/>
      <c r="AH2727" s="307"/>
      <c r="AI2727" s="307"/>
      <c r="AK2727" s="307"/>
      <c r="AL2727" s="307"/>
      <c r="AN2727" s="312"/>
      <c r="AS2727" s="314"/>
    </row>
    <row r="2728" spans="1:45" x14ac:dyDescent="0.2">
      <c r="A2728" s="306"/>
      <c r="L2728" s="307"/>
      <c r="N2728" s="307"/>
      <c r="U2728" s="309"/>
      <c r="AF2728" s="306"/>
      <c r="AG2728" s="307"/>
      <c r="AH2728" s="307"/>
      <c r="AI2728" s="307"/>
      <c r="AJ2728" s="306"/>
      <c r="AK2728" s="307"/>
      <c r="AL2728" s="307"/>
      <c r="AN2728" s="312"/>
      <c r="AS2728" s="314"/>
    </row>
    <row r="2729" spans="1:45" x14ac:dyDescent="0.2">
      <c r="A2729" s="306"/>
      <c r="L2729" s="307"/>
      <c r="N2729" s="307"/>
      <c r="U2729" s="309"/>
      <c r="AF2729" s="306"/>
      <c r="AG2729" s="307"/>
      <c r="AH2729" s="307"/>
      <c r="AI2729" s="307"/>
      <c r="AK2729" s="307"/>
      <c r="AL2729" s="307"/>
      <c r="AN2729" s="312"/>
      <c r="AS2729" s="314"/>
    </row>
    <row r="2730" spans="1:45" x14ac:dyDescent="0.2">
      <c r="A2730" s="306"/>
      <c r="L2730" s="307"/>
      <c r="N2730" s="307"/>
      <c r="U2730" s="309"/>
      <c r="AF2730" s="306"/>
      <c r="AG2730" s="307"/>
      <c r="AH2730" s="307"/>
      <c r="AI2730" s="307"/>
      <c r="AJ2730" s="306"/>
      <c r="AK2730" s="307"/>
      <c r="AL2730" s="307"/>
      <c r="AN2730" s="312"/>
      <c r="AS2730" s="314"/>
    </row>
    <row r="2731" spans="1:45" x14ac:dyDescent="0.2">
      <c r="A2731" s="306"/>
      <c r="L2731" s="307"/>
      <c r="N2731" s="307"/>
      <c r="U2731" s="309"/>
      <c r="AF2731" s="306"/>
      <c r="AG2731" s="307"/>
      <c r="AH2731" s="307"/>
      <c r="AI2731" s="307"/>
      <c r="AK2731" s="307"/>
      <c r="AL2731" s="307"/>
      <c r="AN2731" s="312"/>
      <c r="AS2731" s="314"/>
    </row>
    <row r="2732" spans="1:45" x14ac:dyDescent="0.2">
      <c r="A2732" s="306"/>
      <c r="L2732" s="307"/>
      <c r="N2732" s="307"/>
      <c r="U2732" s="309"/>
      <c r="AF2732" s="306"/>
      <c r="AG2732" s="307"/>
      <c r="AH2732" s="307"/>
      <c r="AI2732" s="307"/>
      <c r="AJ2732" s="306"/>
      <c r="AK2732" s="307"/>
      <c r="AL2732" s="307"/>
      <c r="AN2732" s="312"/>
      <c r="AS2732" s="314"/>
    </row>
    <row r="2733" spans="1:45" x14ac:dyDescent="0.2">
      <c r="A2733" s="306"/>
      <c r="L2733" s="307"/>
      <c r="N2733" s="307"/>
      <c r="U2733" s="309"/>
      <c r="AF2733" s="306"/>
      <c r="AG2733" s="307"/>
      <c r="AH2733" s="307"/>
      <c r="AI2733" s="307"/>
      <c r="AK2733" s="307"/>
      <c r="AL2733" s="307"/>
      <c r="AN2733" s="312"/>
      <c r="AS2733" s="314"/>
    </row>
    <row r="2734" spans="1:45" x14ac:dyDescent="0.2">
      <c r="A2734" s="306"/>
      <c r="L2734" s="307"/>
      <c r="N2734" s="307"/>
      <c r="U2734" s="309"/>
      <c r="AF2734" s="306"/>
      <c r="AG2734" s="307"/>
      <c r="AH2734" s="307"/>
      <c r="AI2734" s="307"/>
      <c r="AJ2734" s="306"/>
      <c r="AK2734" s="307"/>
      <c r="AL2734" s="307"/>
      <c r="AN2734" s="312"/>
      <c r="AS2734" s="314"/>
    </row>
    <row r="2735" spans="1:45" x14ac:dyDescent="0.2">
      <c r="A2735" s="306"/>
      <c r="L2735" s="307"/>
      <c r="N2735" s="307"/>
      <c r="U2735" s="309"/>
      <c r="AF2735" s="306"/>
      <c r="AG2735" s="307"/>
      <c r="AH2735" s="307"/>
      <c r="AI2735" s="307"/>
      <c r="AK2735" s="307"/>
      <c r="AL2735" s="307"/>
      <c r="AN2735" s="312"/>
      <c r="AS2735" s="314"/>
    </row>
    <row r="2736" spans="1:45" x14ac:dyDescent="0.2">
      <c r="A2736" s="306"/>
      <c r="L2736" s="307"/>
      <c r="N2736" s="307"/>
      <c r="U2736" s="309"/>
      <c r="AF2736" s="306"/>
      <c r="AG2736" s="307"/>
      <c r="AH2736" s="307"/>
      <c r="AI2736" s="307"/>
      <c r="AJ2736" s="306"/>
      <c r="AK2736" s="307"/>
      <c r="AL2736" s="307"/>
      <c r="AN2736" s="312"/>
      <c r="AS2736" s="314"/>
    </row>
    <row r="2737" spans="1:45" x14ac:dyDescent="0.2">
      <c r="A2737" s="306"/>
      <c r="L2737" s="307"/>
      <c r="N2737" s="307"/>
      <c r="U2737" s="309"/>
      <c r="AF2737" s="306"/>
      <c r="AG2737" s="307"/>
      <c r="AH2737" s="307"/>
      <c r="AI2737" s="307"/>
      <c r="AK2737" s="307"/>
      <c r="AL2737" s="307"/>
      <c r="AN2737" s="312"/>
      <c r="AS2737" s="314"/>
    </row>
    <row r="2738" spans="1:45" x14ac:dyDescent="0.2">
      <c r="A2738" s="306"/>
      <c r="L2738" s="307"/>
      <c r="N2738" s="307"/>
      <c r="U2738" s="309"/>
      <c r="AF2738" s="306"/>
      <c r="AG2738" s="307"/>
      <c r="AH2738" s="307"/>
      <c r="AI2738" s="307"/>
      <c r="AJ2738" s="306"/>
      <c r="AK2738" s="307"/>
      <c r="AL2738" s="307"/>
      <c r="AN2738" s="312"/>
      <c r="AS2738" s="314"/>
    </row>
    <row r="2739" spans="1:45" x14ac:dyDescent="0.2">
      <c r="A2739" s="306"/>
      <c r="L2739" s="307"/>
      <c r="N2739" s="307"/>
      <c r="U2739" s="309"/>
      <c r="AF2739" s="306"/>
      <c r="AG2739" s="307"/>
      <c r="AH2739" s="307"/>
      <c r="AI2739" s="307"/>
      <c r="AK2739" s="307"/>
      <c r="AL2739" s="307"/>
      <c r="AN2739" s="312"/>
      <c r="AS2739" s="314"/>
    </row>
    <row r="2740" spans="1:45" x14ac:dyDescent="0.2">
      <c r="A2740" s="306"/>
      <c r="L2740" s="307"/>
      <c r="N2740" s="307"/>
      <c r="U2740" s="309"/>
      <c r="AF2740" s="306"/>
      <c r="AG2740" s="307"/>
      <c r="AH2740" s="307"/>
      <c r="AI2740" s="307"/>
      <c r="AJ2740" s="306"/>
      <c r="AK2740" s="307"/>
      <c r="AL2740" s="307"/>
      <c r="AN2740" s="312"/>
      <c r="AS2740" s="314"/>
    </row>
    <row r="2741" spans="1:45" x14ac:dyDescent="0.2">
      <c r="A2741" s="306"/>
      <c r="L2741" s="307"/>
      <c r="N2741" s="307"/>
      <c r="U2741" s="309"/>
      <c r="AF2741" s="306"/>
      <c r="AG2741" s="307"/>
      <c r="AH2741" s="307"/>
      <c r="AI2741" s="307"/>
      <c r="AK2741" s="307"/>
      <c r="AL2741" s="307"/>
      <c r="AN2741" s="312"/>
      <c r="AS2741" s="314"/>
    </row>
    <row r="2742" spans="1:45" x14ac:dyDescent="0.2">
      <c r="A2742" s="306"/>
      <c r="L2742" s="307"/>
      <c r="N2742" s="307"/>
      <c r="U2742" s="309"/>
      <c r="AF2742" s="306"/>
      <c r="AG2742" s="307"/>
      <c r="AH2742" s="307"/>
      <c r="AI2742" s="307"/>
      <c r="AJ2742" s="306"/>
      <c r="AK2742" s="307"/>
      <c r="AL2742" s="307"/>
      <c r="AN2742" s="312"/>
      <c r="AS2742" s="314"/>
    </row>
    <row r="2743" spans="1:45" x14ac:dyDescent="0.2">
      <c r="A2743" s="306"/>
      <c r="L2743" s="307"/>
      <c r="N2743" s="307"/>
      <c r="U2743" s="309"/>
      <c r="AF2743" s="306"/>
      <c r="AG2743" s="307"/>
      <c r="AH2743" s="307"/>
      <c r="AI2743" s="307"/>
      <c r="AK2743" s="307"/>
      <c r="AL2743" s="307"/>
      <c r="AN2743" s="312"/>
      <c r="AS2743" s="314"/>
    </row>
    <row r="2744" spans="1:45" x14ac:dyDescent="0.2">
      <c r="A2744" s="306"/>
      <c r="L2744" s="307"/>
      <c r="N2744" s="307"/>
      <c r="U2744" s="309"/>
      <c r="AF2744" s="306"/>
      <c r="AG2744" s="307"/>
      <c r="AH2744" s="307"/>
      <c r="AI2744" s="307"/>
      <c r="AJ2744" s="306"/>
      <c r="AK2744" s="307"/>
      <c r="AL2744" s="307"/>
      <c r="AN2744" s="312"/>
      <c r="AS2744" s="314"/>
    </row>
    <row r="2745" spans="1:45" x14ac:dyDescent="0.2">
      <c r="A2745" s="306"/>
      <c r="L2745" s="307"/>
      <c r="N2745" s="307"/>
      <c r="U2745" s="309"/>
      <c r="AF2745" s="306"/>
      <c r="AG2745" s="307"/>
      <c r="AH2745" s="307"/>
      <c r="AI2745" s="307"/>
      <c r="AK2745" s="307"/>
      <c r="AL2745" s="307"/>
      <c r="AN2745" s="312"/>
      <c r="AS2745" s="314"/>
    </row>
    <row r="2746" spans="1:45" x14ac:dyDescent="0.2">
      <c r="A2746" s="306"/>
      <c r="L2746" s="307"/>
      <c r="N2746" s="307"/>
      <c r="U2746" s="309"/>
      <c r="AF2746" s="306"/>
      <c r="AG2746" s="307"/>
      <c r="AH2746" s="307"/>
      <c r="AI2746" s="307"/>
      <c r="AJ2746" s="306"/>
      <c r="AK2746" s="307"/>
      <c r="AL2746" s="307"/>
      <c r="AN2746" s="312"/>
      <c r="AS2746" s="314"/>
    </row>
    <row r="2747" spans="1:45" x14ac:dyDescent="0.2">
      <c r="A2747" s="306"/>
      <c r="L2747" s="307"/>
      <c r="N2747" s="307"/>
      <c r="U2747" s="309"/>
      <c r="AF2747" s="306"/>
      <c r="AG2747" s="307"/>
      <c r="AH2747" s="307"/>
      <c r="AI2747" s="307"/>
      <c r="AK2747" s="307"/>
      <c r="AL2747" s="307"/>
      <c r="AN2747" s="312"/>
      <c r="AS2747" s="314"/>
    </row>
    <row r="2748" spans="1:45" x14ac:dyDescent="0.2">
      <c r="A2748" s="306"/>
      <c r="L2748" s="307"/>
      <c r="N2748" s="307"/>
      <c r="U2748" s="309"/>
      <c r="AF2748" s="306"/>
      <c r="AG2748" s="307"/>
      <c r="AH2748" s="307"/>
      <c r="AI2748" s="307"/>
      <c r="AJ2748" s="306"/>
      <c r="AK2748" s="307"/>
      <c r="AL2748" s="307"/>
      <c r="AN2748" s="312"/>
      <c r="AS2748" s="314"/>
    </row>
    <row r="2749" spans="1:45" x14ac:dyDescent="0.2">
      <c r="A2749" s="306"/>
      <c r="L2749" s="307"/>
      <c r="N2749" s="307"/>
      <c r="U2749" s="309"/>
      <c r="AF2749" s="306"/>
      <c r="AG2749" s="307"/>
      <c r="AH2749" s="307"/>
      <c r="AI2749" s="307"/>
      <c r="AK2749" s="307"/>
      <c r="AL2749" s="307"/>
      <c r="AN2749" s="312"/>
      <c r="AS2749" s="314"/>
    </row>
    <row r="2750" spans="1:45" x14ac:dyDescent="0.2">
      <c r="A2750" s="306"/>
      <c r="L2750" s="307"/>
      <c r="N2750" s="307"/>
      <c r="U2750" s="309"/>
      <c r="AF2750" s="306"/>
      <c r="AG2750" s="307"/>
      <c r="AH2750" s="307"/>
      <c r="AI2750" s="307"/>
      <c r="AK2750" s="307"/>
      <c r="AL2750" s="307"/>
      <c r="AN2750" s="312"/>
      <c r="AS2750" s="314"/>
    </row>
    <row r="2751" spans="1:45" x14ac:dyDescent="0.2">
      <c r="A2751" s="306"/>
      <c r="L2751" s="307"/>
      <c r="N2751" s="307"/>
      <c r="U2751" s="309"/>
      <c r="AF2751" s="306"/>
      <c r="AG2751" s="307"/>
      <c r="AH2751" s="307"/>
      <c r="AI2751" s="307"/>
      <c r="AK2751" s="307"/>
      <c r="AL2751" s="307"/>
      <c r="AN2751" s="312"/>
      <c r="AS2751" s="314"/>
    </row>
    <row r="2752" spans="1:45" x14ac:dyDescent="0.2">
      <c r="A2752" s="306"/>
      <c r="L2752" s="307"/>
      <c r="N2752" s="307"/>
      <c r="U2752" s="309"/>
      <c r="AF2752" s="306"/>
      <c r="AG2752" s="307"/>
      <c r="AH2752" s="307"/>
      <c r="AI2752" s="307"/>
      <c r="AK2752" s="307"/>
      <c r="AL2752" s="307"/>
      <c r="AN2752" s="312"/>
      <c r="AS2752" s="314"/>
    </row>
    <row r="2753" spans="1:45" x14ac:dyDescent="0.2">
      <c r="A2753" s="306"/>
      <c r="L2753" s="307"/>
      <c r="N2753" s="307"/>
      <c r="U2753" s="309"/>
      <c r="AF2753" s="306"/>
      <c r="AG2753" s="307"/>
      <c r="AH2753" s="307"/>
      <c r="AI2753" s="307"/>
      <c r="AK2753" s="307"/>
      <c r="AL2753" s="307"/>
      <c r="AN2753" s="312"/>
      <c r="AS2753" s="314"/>
    </row>
    <row r="2754" spans="1:45" x14ac:dyDescent="0.2">
      <c r="A2754" s="306"/>
      <c r="L2754" s="307"/>
      <c r="N2754" s="307"/>
      <c r="U2754" s="309"/>
      <c r="AF2754" s="306"/>
      <c r="AG2754" s="307"/>
      <c r="AH2754" s="307"/>
      <c r="AI2754" s="307"/>
      <c r="AK2754" s="307"/>
      <c r="AL2754" s="307"/>
      <c r="AN2754" s="312"/>
      <c r="AS2754" s="314"/>
    </row>
    <row r="2755" spans="1:45" x14ac:dyDescent="0.2">
      <c r="A2755" s="306"/>
      <c r="L2755" s="307"/>
      <c r="N2755" s="307"/>
      <c r="U2755" s="309"/>
      <c r="AF2755" s="306"/>
      <c r="AG2755" s="307"/>
      <c r="AH2755" s="307"/>
      <c r="AI2755" s="307"/>
      <c r="AK2755" s="307"/>
      <c r="AL2755" s="307"/>
      <c r="AN2755" s="312"/>
      <c r="AS2755" s="314"/>
    </row>
    <row r="2756" spans="1:45" x14ac:dyDescent="0.2">
      <c r="A2756" s="306"/>
      <c r="L2756" s="307"/>
      <c r="N2756" s="307"/>
      <c r="U2756" s="309"/>
      <c r="AF2756" s="306"/>
      <c r="AG2756" s="307"/>
      <c r="AH2756" s="307"/>
      <c r="AI2756" s="307"/>
      <c r="AK2756" s="307"/>
      <c r="AL2756" s="307"/>
      <c r="AN2756" s="312"/>
      <c r="AS2756" s="314"/>
    </row>
    <row r="2757" spans="1:45" x14ac:dyDescent="0.2">
      <c r="A2757" s="306"/>
      <c r="L2757" s="307"/>
      <c r="N2757" s="307"/>
      <c r="U2757" s="309"/>
      <c r="AF2757" s="306"/>
      <c r="AG2757" s="307"/>
      <c r="AH2757" s="307"/>
      <c r="AI2757" s="307"/>
      <c r="AK2757" s="307"/>
      <c r="AL2757" s="307"/>
      <c r="AN2757" s="312"/>
      <c r="AS2757" s="314"/>
    </row>
    <row r="2758" spans="1:45" x14ac:dyDescent="0.2">
      <c r="A2758" s="306"/>
      <c r="L2758" s="307"/>
      <c r="N2758" s="307"/>
      <c r="U2758" s="309"/>
      <c r="AF2758" s="306"/>
      <c r="AG2758" s="307"/>
      <c r="AH2758" s="307"/>
      <c r="AI2758" s="307"/>
      <c r="AK2758" s="307"/>
      <c r="AL2758" s="307"/>
      <c r="AN2758" s="312"/>
      <c r="AS2758" s="314"/>
    </row>
    <row r="2759" spans="1:45" x14ac:dyDescent="0.2">
      <c r="A2759" s="306"/>
      <c r="L2759" s="307"/>
      <c r="N2759" s="307"/>
      <c r="U2759" s="309"/>
      <c r="AF2759" s="306"/>
      <c r="AG2759" s="307"/>
      <c r="AH2759" s="307"/>
      <c r="AI2759" s="307"/>
      <c r="AK2759" s="307"/>
      <c r="AL2759" s="307"/>
      <c r="AN2759" s="312"/>
      <c r="AS2759" s="314"/>
    </row>
    <row r="2760" spans="1:45" x14ac:dyDescent="0.2">
      <c r="A2760" s="306"/>
      <c r="L2760" s="307"/>
      <c r="N2760" s="307"/>
      <c r="U2760" s="309"/>
      <c r="AF2760" s="306"/>
      <c r="AG2760" s="307"/>
      <c r="AH2760" s="307"/>
      <c r="AI2760" s="307"/>
      <c r="AK2760" s="307"/>
      <c r="AL2760" s="307"/>
      <c r="AN2760" s="312"/>
      <c r="AS2760" s="314"/>
    </row>
    <row r="2761" spans="1:45" x14ac:dyDescent="0.2">
      <c r="A2761" s="306"/>
      <c r="L2761" s="307"/>
      <c r="N2761" s="307"/>
      <c r="U2761" s="309"/>
      <c r="AF2761" s="306"/>
      <c r="AG2761" s="307"/>
      <c r="AH2761" s="307"/>
      <c r="AI2761" s="307"/>
      <c r="AK2761" s="307"/>
      <c r="AL2761" s="307"/>
      <c r="AN2761" s="312"/>
      <c r="AS2761" s="314"/>
    </row>
    <row r="2762" spans="1:45" x14ac:dyDescent="0.2">
      <c r="A2762" s="306"/>
      <c r="L2762" s="307"/>
      <c r="N2762" s="307"/>
      <c r="U2762" s="309"/>
      <c r="AF2762" s="306"/>
      <c r="AG2762" s="307"/>
      <c r="AH2762" s="307"/>
      <c r="AI2762" s="307"/>
      <c r="AK2762" s="307"/>
      <c r="AL2762" s="307"/>
      <c r="AN2762" s="312"/>
      <c r="AS2762" s="314"/>
    </row>
    <row r="2763" spans="1:45" x14ac:dyDescent="0.2">
      <c r="A2763" s="306"/>
      <c r="L2763" s="307"/>
      <c r="N2763" s="307"/>
      <c r="U2763" s="309"/>
      <c r="AF2763" s="306"/>
      <c r="AG2763" s="307"/>
      <c r="AH2763" s="307"/>
      <c r="AI2763" s="307"/>
      <c r="AJ2763" s="306"/>
      <c r="AK2763" s="307"/>
      <c r="AL2763" s="307"/>
      <c r="AN2763" s="312"/>
      <c r="AS2763" s="314"/>
    </row>
    <row r="2764" spans="1:45" x14ac:dyDescent="0.2">
      <c r="A2764" s="306"/>
      <c r="L2764" s="307"/>
      <c r="N2764" s="307"/>
      <c r="U2764" s="309"/>
      <c r="AF2764" s="306"/>
      <c r="AG2764" s="307"/>
      <c r="AH2764" s="307"/>
      <c r="AI2764" s="307"/>
      <c r="AJ2764" s="306"/>
      <c r="AK2764" s="307"/>
      <c r="AL2764" s="307"/>
      <c r="AN2764" s="312"/>
      <c r="AS2764" s="314"/>
    </row>
    <row r="2765" spans="1:45" x14ac:dyDescent="0.2">
      <c r="A2765" s="306"/>
      <c r="L2765" s="307"/>
      <c r="N2765" s="307"/>
      <c r="U2765" s="309"/>
      <c r="AF2765" s="306"/>
      <c r="AG2765" s="307"/>
      <c r="AH2765" s="307"/>
      <c r="AI2765" s="307"/>
      <c r="AJ2765" s="306"/>
      <c r="AK2765" s="307"/>
      <c r="AL2765" s="307"/>
      <c r="AN2765" s="312"/>
      <c r="AS2765" s="314"/>
    </row>
    <row r="2766" spans="1:45" x14ac:dyDescent="0.2">
      <c r="A2766" s="306"/>
      <c r="L2766" s="307"/>
      <c r="N2766" s="307"/>
      <c r="U2766" s="309"/>
      <c r="AF2766" s="306"/>
      <c r="AG2766" s="307"/>
      <c r="AH2766" s="307"/>
      <c r="AI2766" s="307"/>
      <c r="AK2766" s="307"/>
      <c r="AL2766" s="307"/>
      <c r="AN2766" s="312"/>
      <c r="AS2766" s="314"/>
    </row>
    <row r="2767" spans="1:45" x14ac:dyDescent="0.2">
      <c r="A2767" s="306"/>
      <c r="L2767" s="307"/>
      <c r="N2767" s="307"/>
      <c r="U2767" s="309"/>
      <c r="AF2767" s="306"/>
      <c r="AG2767" s="307"/>
      <c r="AH2767" s="307"/>
      <c r="AI2767" s="307"/>
      <c r="AJ2767" s="306"/>
      <c r="AK2767" s="307"/>
      <c r="AL2767" s="307"/>
      <c r="AN2767" s="312"/>
      <c r="AS2767" s="314"/>
    </row>
    <row r="2768" spans="1:45" x14ac:dyDescent="0.2">
      <c r="A2768" s="306"/>
      <c r="L2768" s="307"/>
      <c r="N2768" s="307"/>
      <c r="U2768" s="309"/>
      <c r="AF2768" s="306"/>
      <c r="AG2768" s="307"/>
      <c r="AH2768" s="307"/>
      <c r="AI2768" s="307"/>
      <c r="AJ2768" s="306"/>
      <c r="AK2768" s="307"/>
      <c r="AL2768" s="307"/>
      <c r="AN2768" s="312"/>
      <c r="AS2768" s="314"/>
    </row>
    <row r="2769" spans="1:45" x14ac:dyDescent="0.2">
      <c r="A2769" s="306"/>
      <c r="L2769" s="307"/>
      <c r="N2769" s="307"/>
      <c r="U2769" s="309"/>
      <c r="AF2769" s="306"/>
      <c r="AG2769" s="307"/>
      <c r="AH2769" s="307"/>
      <c r="AI2769" s="307"/>
      <c r="AK2769" s="307"/>
      <c r="AL2769" s="307"/>
      <c r="AN2769" s="312"/>
      <c r="AS2769" s="314"/>
    </row>
    <row r="2770" spans="1:45" x14ac:dyDescent="0.2">
      <c r="A2770" s="306"/>
      <c r="L2770" s="307"/>
      <c r="N2770" s="307"/>
      <c r="U2770" s="309"/>
      <c r="AF2770" s="306"/>
      <c r="AG2770" s="307"/>
      <c r="AH2770" s="307"/>
      <c r="AI2770" s="307"/>
      <c r="AJ2770" s="306"/>
      <c r="AK2770" s="307"/>
      <c r="AL2770" s="307"/>
      <c r="AN2770" s="312"/>
      <c r="AS2770" s="314"/>
    </row>
    <row r="2771" spans="1:45" x14ac:dyDescent="0.2">
      <c r="A2771" s="306"/>
      <c r="L2771" s="307"/>
      <c r="N2771" s="307"/>
      <c r="U2771" s="309"/>
      <c r="AF2771" s="306"/>
      <c r="AG2771" s="307"/>
      <c r="AH2771" s="307"/>
      <c r="AI2771" s="307"/>
      <c r="AJ2771" s="306"/>
      <c r="AK2771" s="307"/>
      <c r="AL2771" s="307"/>
      <c r="AN2771" s="312"/>
      <c r="AS2771" s="314"/>
    </row>
    <row r="2772" spans="1:45" x14ac:dyDescent="0.2">
      <c r="A2772" s="306"/>
      <c r="L2772" s="307"/>
      <c r="N2772" s="307"/>
      <c r="U2772" s="309"/>
      <c r="AF2772" s="306"/>
      <c r="AG2772" s="307"/>
      <c r="AH2772" s="307"/>
      <c r="AI2772" s="307"/>
      <c r="AK2772" s="307"/>
      <c r="AL2772" s="307"/>
      <c r="AN2772" s="312"/>
      <c r="AS2772" s="314"/>
    </row>
    <row r="2773" spans="1:45" x14ac:dyDescent="0.2">
      <c r="A2773" s="306"/>
      <c r="L2773" s="307"/>
      <c r="N2773" s="307"/>
      <c r="U2773" s="309"/>
      <c r="AF2773" s="306"/>
      <c r="AG2773" s="307"/>
      <c r="AH2773" s="307"/>
      <c r="AI2773" s="307"/>
      <c r="AJ2773" s="306"/>
      <c r="AK2773" s="307"/>
      <c r="AL2773" s="307"/>
      <c r="AN2773" s="312"/>
      <c r="AS2773" s="314"/>
    </row>
    <row r="2774" spans="1:45" x14ac:dyDescent="0.2">
      <c r="A2774" s="306"/>
      <c r="L2774" s="307"/>
      <c r="N2774" s="307"/>
      <c r="U2774" s="309"/>
      <c r="AF2774" s="306"/>
      <c r="AG2774" s="307"/>
      <c r="AH2774" s="307"/>
      <c r="AI2774" s="307"/>
      <c r="AJ2774" s="306"/>
      <c r="AK2774" s="307"/>
      <c r="AL2774" s="307"/>
      <c r="AN2774" s="312"/>
      <c r="AS2774" s="314"/>
    </row>
    <row r="2775" spans="1:45" x14ac:dyDescent="0.2">
      <c r="A2775" s="306"/>
      <c r="L2775" s="307"/>
      <c r="N2775" s="307"/>
      <c r="U2775" s="309"/>
      <c r="AF2775" s="306"/>
      <c r="AG2775" s="307"/>
      <c r="AH2775" s="307"/>
      <c r="AI2775" s="307"/>
      <c r="AK2775" s="307"/>
      <c r="AL2775" s="307"/>
      <c r="AN2775" s="312"/>
      <c r="AS2775" s="314"/>
    </row>
    <row r="2776" spans="1:45" x14ac:dyDescent="0.2">
      <c r="A2776" s="306"/>
      <c r="L2776" s="307"/>
      <c r="N2776" s="307"/>
      <c r="U2776" s="309"/>
      <c r="AF2776" s="306"/>
      <c r="AG2776" s="307"/>
      <c r="AH2776" s="307"/>
      <c r="AI2776" s="307"/>
      <c r="AJ2776" s="306"/>
      <c r="AK2776" s="307"/>
      <c r="AL2776" s="307"/>
      <c r="AN2776" s="312"/>
      <c r="AS2776" s="314"/>
    </row>
    <row r="2777" spans="1:45" x14ac:dyDescent="0.2">
      <c r="A2777" s="306"/>
      <c r="L2777" s="307"/>
      <c r="N2777" s="307"/>
      <c r="U2777" s="309"/>
      <c r="AF2777" s="306"/>
      <c r="AG2777" s="307"/>
      <c r="AH2777" s="307"/>
      <c r="AI2777" s="307"/>
      <c r="AJ2777" s="306"/>
      <c r="AK2777" s="307"/>
      <c r="AL2777" s="307"/>
      <c r="AN2777" s="312"/>
      <c r="AS2777" s="314"/>
    </row>
    <row r="2778" spans="1:45" x14ac:dyDescent="0.2">
      <c r="A2778" s="306"/>
      <c r="L2778" s="307"/>
      <c r="N2778" s="307"/>
      <c r="U2778" s="309"/>
      <c r="AF2778" s="306"/>
      <c r="AG2778" s="307"/>
      <c r="AH2778" s="307"/>
      <c r="AI2778" s="307"/>
      <c r="AK2778" s="307"/>
      <c r="AL2778" s="307"/>
      <c r="AN2778" s="312"/>
      <c r="AS2778" s="314"/>
    </row>
    <row r="2779" spans="1:45" x14ac:dyDescent="0.2">
      <c r="A2779" s="306"/>
      <c r="L2779" s="307"/>
      <c r="N2779" s="307"/>
      <c r="U2779" s="309"/>
      <c r="AF2779" s="306"/>
      <c r="AG2779" s="307"/>
      <c r="AH2779" s="307"/>
      <c r="AI2779" s="307"/>
      <c r="AJ2779" s="306"/>
      <c r="AK2779" s="307"/>
      <c r="AL2779" s="307"/>
      <c r="AN2779" s="312"/>
      <c r="AS2779" s="314"/>
    </row>
    <row r="2780" spans="1:45" x14ac:dyDescent="0.2">
      <c r="A2780" s="306"/>
      <c r="L2780" s="307"/>
      <c r="N2780" s="307"/>
      <c r="U2780" s="309"/>
      <c r="AF2780" s="306"/>
      <c r="AG2780" s="307"/>
      <c r="AH2780" s="307"/>
      <c r="AI2780" s="307"/>
      <c r="AJ2780" s="306"/>
      <c r="AK2780" s="307"/>
      <c r="AL2780" s="307"/>
      <c r="AN2780" s="312"/>
      <c r="AS2780" s="314"/>
    </row>
    <row r="2781" spans="1:45" x14ac:dyDescent="0.2">
      <c r="A2781" s="306"/>
      <c r="L2781" s="307"/>
      <c r="N2781" s="307"/>
      <c r="U2781" s="309"/>
      <c r="AF2781" s="306"/>
      <c r="AG2781" s="307"/>
      <c r="AH2781" s="307"/>
      <c r="AI2781" s="307"/>
      <c r="AK2781" s="307"/>
      <c r="AL2781" s="307"/>
      <c r="AN2781" s="312"/>
      <c r="AS2781" s="314"/>
    </row>
    <row r="2782" spans="1:45" x14ac:dyDescent="0.2">
      <c r="A2782" s="306"/>
      <c r="L2782" s="307"/>
      <c r="N2782" s="307"/>
      <c r="U2782" s="309"/>
      <c r="AF2782" s="306"/>
      <c r="AG2782" s="307"/>
      <c r="AH2782" s="307"/>
      <c r="AI2782" s="307"/>
      <c r="AJ2782" s="306"/>
      <c r="AK2782" s="307"/>
      <c r="AL2782" s="307"/>
      <c r="AN2782" s="312"/>
      <c r="AS2782" s="314"/>
    </row>
    <row r="2783" spans="1:45" x14ac:dyDescent="0.2">
      <c r="A2783" s="306"/>
      <c r="L2783" s="307"/>
      <c r="N2783" s="307"/>
      <c r="U2783" s="309"/>
      <c r="AF2783" s="306"/>
      <c r="AG2783" s="307"/>
      <c r="AH2783" s="307"/>
      <c r="AI2783" s="307"/>
      <c r="AJ2783" s="306"/>
      <c r="AK2783" s="307"/>
      <c r="AL2783" s="307"/>
      <c r="AN2783" s="312"/>
      <c r="AS2783" s="314"/>
    </row>
    <row r="2784" spans="1:45" x14ac:dyDescent="0.2">
      <c r="A2784" s="306"/>
      <c r="L2784" s="307"/>
      <c r="N2784" s="307"/>
      <c r="U2784" s="309"/>
      <c r="AF2784" s="306"/>
      <c r="AG2784" s="307"/>
      <c r="AH2784" s="307"/>
      <c r="AI2784" s="307"/>
      <c r="AK2784" s="307"/>
      <c r="AL2784" s="307"/>
      <c r="AN2784" s="312"/>
      <c r="AS2784" s="314"/>
    </row>
    <row r="2785" spans="1:46" x14ac:dyDescent="0.2">
      <c r="A2785" s="306"/>
      <c r="L2785" s="307"/>
      <c r="N2785" s="307"/>
      <c r="U2785" s="309"/>
      <c r="AF2785" s="306"/>
      <c r="AG2785" s="307"/>
      <c r="AH2785" s="307"/>
      <c r="AI2785" s="307"/>
      <c r="AJ2785" s="306"/>
      <c r="AK2785" s="307"/>
      <c r="AL2785" s="307"/>
      <c r="AN2785" s="312"/>
      <c r="AS2785" s="314"/>
    </row>
    <row r="2786" spans="1:46" x14ac:dyDescent="0.2">
      <c r="A2786" s="306"/>
      <c r="L2786" s="307"/>
      <c r="N2786" s="307"/>
      <c r="U2786" s="309"/>
      <c r="AF2786" s="306"/>
      <c r="AG2786" s="307"/>
      <c r="AH2786" s="307"/>
      <c r="AI2786" s="307"/>
      <c r="AJ2786" s="306"/>
      <c r="AK2786" s="307"/>
      <c r="AL2786" s="307"/>
      <c r="AN2786" s="312"/>
      <c r="AS2786" s="314"/>
    </row>
    <row r="2787" spans="1:46" x14ac:dyDescent="0.2">
      <c r="A2787" s="306"/>
      <c r="L2787" s="307"/>
      <c r="N2787" s="307"/>
      <c r="U2787" s="309"/>
      <c r="AF2787" s="306"/>
      <c r="AG2787" s="307"/>
      <c r="AH2787" s="307"/>
      <c r="AI2787" s="307"/>
      <c r="AK2787" s="307"/>
      <c r="AL2787" s="307"/>
      <c r="AN2787" s="312"/>
      <c r="AS2787" s="314"/>
    </row>
    <row r="2788" spans="1:46" x14ac:dyDescent="0.2">
      <c r="A2788" s="306"/>
      <c r="L2788" s="307"/>
      <c r="N2788" s="307"/>
      <c r="U2788" s="309"/>
      <c r="AF2788" s="306"/>
      <c r="AG2788" s="307"/>
      <c r="AH2788" s="307"/>
      <c r="AI2788" s="307"/>
      <c r="AJ2788" s="306"/>
      <c r="AK2788" s="307"/>
      <c r="AL2788" s="307"/>
      <c r="AN2788" s="312"/>
      <c r="AS2788" s="314"/>
    </row>
    <row r="2789" spans="1:46" x14ac:dyDescent="0.2">
      <c r="A2789" s="306"/>
      <c r="L2789" s="307"/>
      <c r="N2789" s="307"/>
      <c r="U2789" s="309"/>
      <c r="AF2789" s="306"/>
      <c r="AG2789" s="307"/>
      <c r="AH2789" s="307"/>
      <c r="AI2789" s="307"/>
      <c r="AJ2789" s="306"/>
      <c r="AK2789" s="307"/>
      <c r="AL2789" s="307"/>
      <c r="AN2789" s="312"/>
      <c r="AS2789" s="314"/>
    </row>
    <row r="2790" spans="1:46" x14ac:dyDescent="0.2">
      <c r="AN2790" s="323"/>
      <c r="AT2790" s="323"/>
    </row>
    <row r="2791" spans="1:46" x14ac:dyDescent="0.2">
      <c r="AN2791" s="323"/>
      <c r="AT2791" s="323"/>
    </row>
    <row r="2792" spans="1:46" x14ac:dyDescent="0.2">
      <c r="AN2792" s="323"/>
      <c r="AT2792" s="323"/>
    </row>
    <row r="2793" spans="1:46" x14ac:dyDescent="0.2">
      <c r="AN2793" s="323"/>
      <c r="AT2793" s="323"/>
    </row>
    <row r="2794" spans="1:46" x14ac:dyDescent="0.2">
      <c r="AN2794" s="323"/>
      <c r="AT2794" s="323"/>
    </row>
    <row r="2795" spans="1:46" x14ac:dyDescent="0.2">
      <c r="AN2795" s="323"/>
      <c r="AT2795" s="323"/>
    </row>
    <row r="2796" spans="1:46" x14ac:dyDescent="0.2">
      <c r="AN2796" s="323"/>
      <c r="AT2796" s="323"/>
    </row>
    <row r="2797" spans="1:46" x14ac:dyDescent="0.2">
      <c r="AN2797" s="323"/>
      <c r="AT2797" s="323"/>
    </row>
    <row r="2798" spans="1:46" x14ac:dyDescent="0.2">
      <c r="AN2798" s="323"/>
      <c r="AT2798" s="323"/>
    </row>
    <row r="2799" spans="1:46" x14ac:dyDescent="0.2">
      <c r="AN2799" s="323"/>
      <c r="AT2799" s="323"/>
    </row>
    <row r="2800" spans="1:46" x14ac:dyDescent="0.2">
      <c r="AN2800" s="323"/>
      <c r="AT2800" s="323"/>
    </row>
    <row r="2801" spans="1:46" x14ac:dyDescent="0.2">
      <c r="AN2801" s="323"/>
      <c r="AT2801" s="323"/>
    </row>
    <row r="2802" spans="1:46" x14ac:dyDescent="0.2">
      <c r="A2802" s="306"/>
      <c r="L2802" s="307"/>
      <c r="N2802" s="307"/>
      <c r="O2802" s="306"/>
      <c r="U2802" s="309"/>
      <c r="AF2802" s="306"/>
      <c r="AG2802" s="307"/>
      <c r="AH2802" s="307"/>
      <c r="AI2802" s="307"/>
      <c r="AJ2802" s="306"/>
      <c r="AK2802" s="307"/>
      <c r="AL2802" s="307"/>
      <c r="AN2802" s="312"/>
      <c r="AS2802" s="314"/>
    </row>
    <row r="2803" spans="1:46" x14ac:dyDescent="0.2">
      <c r="A2803" s="306"/>
      <c r="L2803" s="307"/>
      <c r="N2803" s="307"/>
      <c r="O2803" s="306"/>
      <c r="U2803" s="309"/>
      <c r="AF2803" s="306"/>
      <c r="AG2803" s="307"/>
      <c r="AH2803" s="307"/>
      <c r="AI2803" s="307"/>
      <c r="AJ2803" s="306"/>
      <c r="AK2803" s="307"/>
      <c r="AL2803" s="307"/>
      <c r="AN2803" s="312"/>
      <c r="AS2803" s="314"/>
    </row>
    <row r="2804" spans="1:46" x14ac:dyDescent="0.2">
      <c r="A2804" s="306"/>
      <c r="L2804" s="307"/>
      <c r="N2804" s="307"/>
      <c r="O2804" s="306"/>
      <c r="U2804" s="309"/>
      <c r="AF2804" s="306"/>
      <c r="AG2804" s="307"/>
      <c r="AH2804" s="307"/>
      <c r="AI2804" s="307"/>
      <c r="AJ2804" s="306"/>
      <c r="AK2804" s="307"/>
      <c r="AL2804" s="307"/>
      <c r="AN2804" s="312"/>
      <c r="AS2804" s="314"/>
    </row>
    <row r="2805" spans="1:46" x14ac:dyDescent="0.2">
      <c r="A2805" s="306"/>
      <c r="L2805" s="307"/>
      <c r="N2805" s="307"/>
      <c r="O2805" s="306"/>
      <c r="U2805" s="309"/>
      <c r="AF2805" s="306"/>
      <c r="AG2805" s="307"/>
      <c r="AH2805" s="307"/>
      <c r="AI2805" s="307"/>
      <c r="AJ2805" s="306"/>
      <c r="AK2805" s="307"/>
      <c r="AL2805" s="307"/>
      <c r="AN2805" s="312"/>
      <c r="AS2805" s="314"/>
    </row>
    <row r="2806" spans="1:46" x14ac:dyDescent="0.2">
      <c r="A2806" s="306"/>
      <c r="L2806" s="307"/>
      <c r="N2806" s="307"/>
      <c r="O2806" s="306"/>
      <c r="U2806" s="309"/>
      <c r="AF2806" s="306"/>
      <c r="AG2806" s="307"/>
      <c r="AH2806" s="307"/>
      <c r="AI2806" s="307"/>
      <c r="AJ2806" s="306"/>
      <c r="AK2806" s="307"/>
      <c r="AL2806" s="307"/>
      <c r="AN2806" s="312"/>
      <c r="AS2806" s="314"/>
    </row>
    <row r="2807" spans="1:46" x14ac:dyDescent="0.2">
      <c r="A2807" s="306"/>
      <c r="L2807" s="307"/>
      <c r="N2807" s="307"/>
      <c r="O2807" s="306"/>
      <c r="U2807" s="309"/>
      <c r="AF2807" s="306"/>
      <c r="AG2807" s="307"/>
      <c r="AH2807" s="307"/>
      <c r="AI2807" s="307"/>
      <c r="AJ2807" s="306"/>
      <c r="AK2807" s="307"/>
      <c r="AL2807" s="307"/>
      <c r="AN2807" s="312"/>
      <c r="AS2807" s="314"/>
    </row>
    <row r="2808" spans="1:46" x14ac:dyDescent="0.2">
      <c r="A2808" s="306"/>
      <c r="L2808" s="307"/>
      <c r="N2808" s="307"/>
      <c r="O2808" s="306"/>
      <c r="U2808" s="309"/>
      <c r="AF2808" s="306"/>
      <c r="AG2808" s="307"/>
      <c r="AH2808" s="307"/>
      <c r="AI2808" s="307"/>
      <c r="AJ2808" s="306"/>
      <c r="AK2808" s="307"/>
      <c r="AL2808" s="307"/>
      <c r="AN2808" s="312"/>
      <c r="AS2808" s="314"/>
    </row>
    <row r="2809" spans="1:46" x14ac:dyDescent="0.2">
      <c r="A2809" s="306"/>
      <c r="L2809" s="307"/>
      <c r="N2809" s="307"/>
      <c r="O2809" s="306"/>
      <c r="U2809" s="309"/>
      <c r="AF2809" s="306"/>
      <c r="AG2809" s="307"/>
      <c r="AH2809" s="307"/>
      <c r="AI2809" s="307"/>
      <c r="AJ2809" s="306"/>
      <c r="AK2809" s="307"/>
      <c r="AL2809" s="307"/>
      <c r="AN2809" s="312"/>
      <c r="AS2809" s="314"/>
    </row>
    <row r="2810" spans="1:46" x14ac:dyDescent="0.2">
      <c r="A2810" s="306"/>
      <c r="L2810" s="307"/>
      <c r="N2810" s="307"/>
      <c r="O2810" s="306"/>
      <c r="U2810" s="309"/>
      <c r="AF2810" s="306"/>
      <c r="AG2810" s="307"/>
      <c r="AH2810" s="307"/>
      <c r="AI2810" s="307"/>
      <c r="AJ2810" s="306"/>
      <c r="AK2810" s="307"/>
      <c r="AL2810" s="307"/>
      <c r="AN2810" s="312"/>
      <c r="AS2810" s="314"/>
    </row>
    <row r="2811" spans="1:46" x14ac:dyDescent="0.2">
      <c r="A2811" s="306"/>
      <c r="L2811" s="307"/>
      <c r="N2811" s="307"/>
      <c r="U2811" s="309"/>
      <c r="AF2811" s="306"/>
      <c r="AG2811" s="307"/>
      <c r="AH2811" s="307"/>
      <c r="AI2811" s="307"/>
      <c r="AK2811" s="307"/>
      <c r="AL2811" s="307"/>
      <c r="AN2811" s="312"/>
      <c r="AS2811" s="314"/>
    </row>
    <row r="2812" spans="1:46" x14ac:dyDescent="0.2">
      <c r="A2812" s="306"/>
      <c r="L2812" s="307"/>
      <c r="N2812" s="307"/>
      <c r="U2812" s="309"/>
      <c r="AF2812" s="306"/>
      <c r="AG2812" s="307"/>
      <c r="AH2812" s="307"/>
      <c r="AI2812" s="307"/>
      <c r="AJ2812" s="306"/>
      <c r="AK2812" s="307"/>
      <c r="AL2812" s="307"/>
      <c r="AN2812" s="312"/>
      <c r="AS2812" s="314"/>
    </row>
    <row r="2813" spans="1:46" x14ac:dyDescent="0.2">
      <c r="A2813" s="306"/>
      <c r="L2813" s="307"/>
      <c r="N2813" s="307"/>
      <c r="U2813" s="309"/>
      <c r="AF2813" s="306"/>
      <c r="AG2813" s="307"/>
      <c r="AH2813" s="307"/>
      <c r="AI2813" s="307"/>
      <c r="AJ2813" s="306"/>
      <c r="AK2813" s="307"/>
      <c r="AL2813" s="307"/>
      <c r="AN2813" s="312"/>
      <c r="AS2813" s="314"/>
    </row>
    <row r="2814" spans="1:46" x14ac:dyDescent="0.2">
      <c r="A2814" s="306"/>
      <c r="L2814" s="307"/>
      <c r="N2814" s="307"/>
      <c r="U2814" s="309"/>
      <c r="AF2814" s="306"/>
      <c r="AG2814" s="307"/>
      <c r="AH2814" s="307"/>
      <c r="AI2814" s="307"/>
      <c r="AK2814" s="307"/>
      <c r="AL2814" s="307"/>
      <c r="AN2814" s="312"/>
      <c r="AS2814" s="314"/>
    </row>
    <row r="2815" spans="1:46" x14ac:dyDescent="0.2">
      <c r="A2815" s="306"/>
      <c r="L2815" s="307"/>
      <c r="N2815" s="307"/>
      <c r="U2815" s="309"/>
      <c r="AF2815" s="306"/>
      <c r="AG2815" s="307"/>
      <c r="AH2815" s="307"/>
      <c r="AI2815" s="307"/>
      <c r="AJ2815" s="306"/>
      <c r="AK2815" s="307"/>
      <c r="AL2815" s="307"/>
      <c r="AN2815" s="312"/>
      <c r="AS2815" s="314"/>
    </row>
    <row r="2816" spans="1:46" x14ac:dyDescent="0.2">
      <c r="A2816" s="306"/>
      <c r="L2816" s="307"/>
      <c r="N2816" s="307"/>
      <c r="U2816" s="309"/>
      <c r="AF2816" s="306"/>
      <c r="AG2816" s="307"/>
      <c r="AH2816" s="307"/>
      <c r="AI2816" s="307"/>
      <c r="AK2816" s="307"/>
      <c r="AL2816" s="307"/>
      <c r="AN2816" s="312"/>
      <c r="AS2816" s="314"/>
    </row>
    <row r="2817" spans="1:45" x14ac:dyDescent="0.2">
      <c r="A2817" s="306"/>
      <c r="L2817" s="307"/>
      <c r="N2817" s="307"/>
      <c r="U2817" s="309"/>
      <c r="AF2817" s="306"/>
      <c r="AG2817" s="307"/>
      <c r="AH2817" s="307"/>
      <c r="AI2817" s="307"/>
      <c r="AJ2817" s="306"/>
      <c r="AK2817" s="307"/>
      <c r="AL2817" s="307"/>
      <c r="AN2817" s="312"/>
      <c r="AS2817" s="314"/>
    </row>
    <row r="2818" spans="1:45" x14ac:dyDescent="0.2">
      <c r="A2818" s="306"/>
      <c r="L2818" s="307"/>
      <c r="N2818" s="307"/>
      <c r="U2818" s="309"/>
      <c r="AF2818" s="306"/>
      <c r="AG2818" s="307"/>
      <c r="AH2818" s="307"/>
      <c r="AI2818" s="307"/>
      <c r="AJ2818" s="306"/>
      <c r="AK2818" s="307"/>
      <c r="AL2818" s="307"/>
      <c r="AN2818" s="312"/>
      <c r="AS2818" s="314"/>
    </row>
    <row r="2819" spans="1:45" x14ac:dyDescent="0.2">
      <c r="A2819" s="306"/>
      <c r="L2819" s="307"/>
      <c r="N2819" s="307"/>
      <c r="U2819" s="309"/>
      <c r="AF2819" s="306"/>
      <c r="AG2819" s="307"/>
      <c r="AH2819" s="307"/>
      <c r="AI2819" s="307"/>
      <c r="AK2819" s="307"/>
      <c r="AL2819" s="307"/>
      <c r="AN2819" s="312"/>
      <c r="AS2819" s="314"/>
    </row>
    <row r="2820" spans="1:45" x14ac:dyDescent="0.2">
      <c r="A2820" s="306"/>
      <c r="L2820" s="307"/>
      <c r="N2820" s="307"/>
      <c r="U2820" s="309"/>
      <c r="AF2820" s="306"/>
      <c r="AG2820" s="307"/>
      <c r="AH2820" s="307"/>
      <c r="AI2820" s="307"/>
      <c r="AJ2820" s="306"/>
      <c r="AK2820" s="307"/>
      <c r="AL2820" s="307"/>
      <c r="AN2820" s="312"/>
      <c r="AS2820" s="314"/>
    </row>
    <row r="2821" spans="1:45" x14ac:dyDescent="0.2">
      <c r="A2821" s="306"/>
      <c r="L2821" s="307"/>
      <c r="N2821" s="307"/>
      <c r="U2821" s="309"/>
      <c r="AF2821" s="306"/>
      <c r="AG2821" s="307"/>
      <c r="AH2821" s="307"/>
      <c r="AI2821" s="307"/>
      <c r="AJ2821" s="306"/>
      <c r="AK2821" s="307"/>
      <c r="AL2821" s="307"/>
      <c r="AN2821" s="312"/>
      <c r="AS2821" s="314"/>
    </row>
    <row r="2822" spans="1:45" x14ac:dyDescent="0.2">
      <c r="A2822" s="306"/>
      <c r="L2822" s="307"/>
      <c r="N2822" s="307"/>
      <c r="U2822" s="309"/>
      <c r="AF2822" s="306"/>
      <c r="AG2822" s="307"/>
      <c r="AH2822" s="307"/>
      <c r="AI2822" s="307"/>
      <c r="AK2822" s="307"/>
      <c r="AL2822" s="307"/>
      <c r="AN2822" s="312"/>
      <c r="AS2822" s="314"/>
    </row>
    <row r="2823" spans="1:45" x14ac:dyDescent="0.2">
      <c r="A2823" s="306"/>
      <c r="L2823" s="307"/>
      <c r="N2823" s="307"/>
      <c r="U2823" s="309"/>
      <c r="AF2823" s="306"/>
      <c r="AG2823" s="307"/>
      <c r="AH2823" s="307"/>
      <c r="AI2823" s="307"/>
      <c r="AJ2823" s="306"/>
      <c r="AK2823" s="307"/>
      <c r="AL2823" s="307"/>
      <c r="AN2823" s="312"/>
      <c r="AS2823" s="314"/>
    </row>
    <row r="2824" spans="1:45" x14ac:dyDescent="0.2">
      <c r="A2824" s="306"/>
      <c r="L2824" s="307"/>
      <c r="N2824" s="307"/>
      <c r="U2824" s="309"/>
      <c r="AF2824" s="306"/>
      <c r="AG2824" s="307"/>
      <c r="AH2824" s="307"/>
      <c r="AI2824" s="307"/>
      <c r="AJ2824" s="306"/>
      <c r="AK2824" s="307"/>
      <c r="AL2824" s="307"/>
      <c r="AN2824" s="312"/>
      <c r="AS2824" s="314"/>
    </row>
    <row r="2825" spans="1:45" x14ac:dyDescent="0.2">
      <c r="A2825" s="306"/>
      <c r="L2825" s="307"/>
      <c r="N2825" s="307"/>
      <c r="U2825" s="309"/>
      <c r="AF2825" s="306"/>
      <c r="AG2825" s="307"/>
      <c r="AH2825" s="307"/>
      <c r="AI2825" s="307"/>
      <c r="AK2825" s="307"/>
      <c r="AL2825" s="307"/>
      <c r="AN2825" s="312"/>
      <c r="AS2825" s="314"/>
    </row>
    <row r="2826" spans="1:45" x14ac:dyDescent="0.2">
      <c r="A2826" s="306"/>
      <c r="L2826" s="307"/>
      <c r="N2826" s="307"/>
      <c r="U2826" s="309"/>
      <c r="AF2826" s="306"/>
      <c r="AG2826" s="307"/>
      <c r="AH2826" s="307"/>
      <c r="AI2826" s="307"/>
      <c r="AJ2826" s="306"/>
      <c r="AK2826" s="307"/>
      <c r="AL2826" s="307"/>
      <c r="AN2826" s="312"/>
      <c r="AS2826" s="314"/>
    </row>
    <row r="2827" spans="1:45" x14ac:dyDescent="0.2">
      <c r="A2827" s="306"/>
      <c r="L2827" s="307"/>
      <c r="N2827" s="307"/>
      <c r="U2827" s="309"/>
      <c r="AF2827" s="306"/>
      <c r="AG2827" s="307"/>
      <c r="AH2827" s="307"/>
      <c r="AI2827" s="307"/>
      <c r="AJ2827" s="306"/>
      <c r="AK2827" s="307"/>
      <c r="AL2827" s="307"/>
      <c r="AN2827" s="312"/>
      <c r="AS2827" s="314"/>
    </row>
    <row r="2828" spans="1:45" x14ac:dyDescent="0.2">
      <c r="A2828" s="306"/>
      <c r="L2828" s="307"/>
      <c r="N2828" s="307"/>
      <c r="U2828" s="309"/>
      <c r="AF2828" s="306"/>
      <c r="AG2828" s="307"/>
      <c r="AH2828" s="307"/>
      <c r="AI2828" s="307"/>
      <c r="AK2828" s="307"/>
      <c r="AL2828" s="307"/>
      <c r="AN2828" s="312"/>
      <c r="AS2828" s="314"/>
    </row>
    <row r="2829" spans="1:45" x14ac:dyDescent="0.2">
      <c r="A2829" s="306"/>
      <c r="L2829" s="307"/>
      <c r="N2829" s="307"/>
      <c r="U2829" s="309"/>
      <c r="AF2829" s="306"/>
      <c r="AG2829" s="307"/>
      <c r="AH2829" s="307"/>
      <c r="AI2829" s="307"/>
      <c r="AJ2829" s="306"/>
      <c r="AK2829" s="307"/>
      <c r="AL2829" s="307"/>
      <c r="AN2829" s="312"/>
      <c r="AS2829" s="314"/>
    </row>
    <row r="2830" spans="1:45" x14ac:dyDescent="0.2">
      <c r="A2830" s="306"/>
      <c r="L2830" s="307"/>
      <c r="N2830" s="307"/>
      <c r="U2830" s="309"/>
      <c r="AF2830" s="306"/>
      <c r="AG2830" s="307"/>
      <c r="AH2830" s="307"/>
      <c r="AI2830" s="307"/>
      <c r="AJ2830" s="306"/>
      <c r="AK2830" s="307"/>
      <c r="AL2830" s="307"/>
      <c r="AN2830" s="312"/>
      <c r="AS2830" s="314"/>
    </row>
    <row r="2831" spans="1:45" x14ac:dyDescent="0.2">
      <c r="A2831" s="306"/>
      <c r="L2831" s="307"/>
      <c r="N2831" s="307"/>
      <c r="U2831" s="309"/>
      <c r="AF2831" s="306"/>
      <c r="AG2831" s="307"/>
      <c r="AH2831" s="307"/>
      <c r="AI2831" s="307"/>
      <c r="AK2831" s="307"/>
      <c r="AL2831" s="307"/>
      <c r="AN2831" s="312"/>
      <c r="AS2831" s="314"/>
    </row>
    <row r="2832" spans="1:45" x14ac:dyDescent="0.2">
      <c r="A2832" s="306"/>
      <c r="L2832" s="307"/>
      <c r="N2832" s="307"/>
      <c r="U2832" s="309"/>
      <c r="AF2832" s="306"/>
      <c r="AG2832" s="307"/>
      <c r="AH2832" s="307"/>
      <c r="AI2832" s="307"/>
      <c r="AJ2832" s="306"/>
      <c r="AK2832" s="307"/>
      <c r="AL2832" s="307"/>
      <c r="AN2832" s="312"/>
      <c r="AS2832" s="314"/>
    </row>
    <row r="2833" spans="1:45" x14ac:dyDescent="0.2">
      <c r="A2833" s="306"/>
      <c r="L2833" s="307"/>
      <c r="N2833" s="307"/>
      <c r="U2833" s="309"/>
      <c r="AF2833" s="306"/>
      <c r="AG2833" s="307"/>
      <c r="AH2833" s="307"/>
      <c r="AI2833" s="307"/>
      <c r="AJ2833" s="306"/>
      <c r="AK2833" s="307"/>
      <c r="AL2833" s="307"/>
      <c r="AN2833" s="312"/>
      <c r="AS2833" s="314"/>
    </row>
    <row r="2834" spans="1:45" x14ac:dyDescent="0.2">
      <c r="A2834" s="306"/>
      <c r="L2834" s="307"/>
      <c r="N2834" s="307"/>
      <c r="U2834" s="309"/>
      <c r="AF2834" s="306"/>
      <c r="AG2834" s="307"/>
      <c r="AH2834" s="307"/>
      <c r="AI2834" s="307"/>
      <c r="AK2834" s="307"/>
      <c r="AL2834" s="307"/>
      <c r="AN2834" s="312"/>
      <c r="AS2834" s="314"/>
    </row>
    <row r="2835" spans="1:45" x14ac:dyDescent="0.2">
      <c r="A2835" s="306"/>
      <c r="L2835" s="307"/>
      <c r="N2835" s="307"/>
      <c r="U2835" s="309"/>
      <c r="AF2835" s="306"/>
      <c r="AG2835" s="307"/>
      <c r="AH2835" s="307"/>
      <c r="AI2835" s="307"/>
      <c r="AJ2835" s="306"/>
      <c r="AK2835" s="307"/>
      <c r="AL2835" s="307"/>
      <c r="AN2835" s="312"/>
      <c r="AS2835" s="314"/>
    </row>
    <row r="2836" spans="1:45" x14ac:dyDescent="0.2">
      <c r="A2836" s="306"/>
      <c r="L2836" s="307"/>
      <c r="N2836" s="307"/>
      <c r="U2836" s="309"/>
      <c r="AF2836" s="306"/>
      <c r="AG2836" s="307"/>
      <c r="AH2836" s="307"/>
      <c r="AI2836" s="307"/>
      <c r="AJ2836" s="306"/>
      <c r="AK2836" s="307"/>
      <c r="AL2836" s="307"/>
      <c r="AN2836" s="312"/>
      <c r="AS2836" s="314"/>
    </row>
    <row r="2837" spans="1:45" x14ac:dyDescent="0.2">
      <c r="A2837" s="306"/>
      <c r="L2837" s="307"/>
      <c r="N2837" s="307"/>
      <c r="U2837" s="309"/>
      <c r="AF2837" s="306"/>
      <c r="AG2837" s="307"/>
      <c r="AH2837" s="307"/>
      <c r="AI2837" s="307"/>
      <c r="AK2837" s="307"/>
      <c r="AL2837" s="307"/>
      <c r="AN2837" s="312"/>
      <c r="AS2837" s="314"/>
    </row>
    <row r="2838" spans="1:45" x14ac:dyDescent="0.2">
      <c r="A2838" s="306"/>
      <c r="L2838" s="307"/>
      <c r="N2838" s="307"/>
      <c r="U2838" s="309"/>
      <c r="AF2838" s="306"/>
      <c r="AG2838" s="307"/>
      <c r="AH2838" s="307"/>
      <c r="AI2838" s="307"/>
      <c r="AJ2838" s="306"/>
      <c r="AK2838" s="307"/>
      <c r="AL2838" s="307"/>
      <c r="AN2838" s="312"/>
      <c r="AS2838" s="314"/>
    </row>
    <row r="2839" spans="1:45" x14ac:dyDescent="0.2">
      <c r="A2839" s="306"/>
      <c r="L2839" s="307"/>
      <c r="N2839" s="307"/>
      <c r="U2839" s="309"/>
      <c r="AF2839" s="306"/>
      <c r="AG2839" s="307"/>
      <c r="AH2839" s="307"/>
      <c r="AI2839" s="307"/>
      <c r="AJ2839" s="306"/>
      <c r="AK2839" s="307"/>
      <c r="AL2839" s="307"/>
      <c r="AN2839" s="312"/>
      <c r="AS2839" s="314"/>
    </row>
    <row r="2840" spans="1:45" x14ac:dyDescent="0.2">
      <c r="A2840" s="306"/>
      <c r="L2840" s="307"/>
      <c r="N2840" s="307"/>
      <c r="U2840" s="309"/>
      <c r="AF2840" s="306"/>
      <c r="AG2840" s="307"/>
      <c r="AH2840" s="307"/>
      <c r="AI2840" s="307"/>
      <c r="AK2840" s="307"/>
      <c r="AL2840" s="307"/>
      <c r="AN2840" s="312"/>
      <c r="AS2840" s="314"/>
    </row>
    <row r="2841" spans="1:45" x14ac:dyDescent="0.2">
      <c r="A2841" s="306"/>
      <c r="L2841" s="307"/>
      <c r="N2841" s="307"/>
      <c r="U2841" s="309"/>
      <c r="AF2841" s="306"/>
      <c r="AG2841" s="307"/>
      <c r="AH2841" s="307"/>
      <c r="AI2841" s="307"/>
      <c r="AJ2841" s="306"/>
      <c r="AK2841" s="307"/>
      <c r="AL2841" s="307"/>
      <c r="AN2841" s="312"/>
      <c r="AS2841" s="314"/>
    </row>
    <row r="2842" spans="1:45" x14ac:dyDescent="0.2">
      <c r="A2842" s="306"/>
      <c r="L2842" s="307"/>
      <c r="N2842" s="307"/>
      <c r="U2842" s="309"/>
      <c r="AF2842" s="306"/>
      <c r="AG2842" s="307"/>
      <c r="AH2842" s="307"/>
      <c r="AI2842" s="307"/>
      <c r="AJ2842" s="306"/>
      <c r="AK2842" s="307"/>
      <c r="AL2842" s="307"/>
      <c r="AN2842" s="312"/>
      <c r="AS2842" s="314"/>
    </row>
    <row r="2843" spans="1:45" x14ac:dyDescent="0.2">
      <c r="A2843" s="306"/>
      <c r="L2843" s="307"/>
      <c r="N2843" s="307"/>
      <c r="U2843" s="309"/>
      <c r="AF2843" s="306"/>
      <c r="AG2843" s="307"/>
      <c r="AH2843" s="307"/>
      <c r="AI2843" s="307"/>
      <c r="AK2843" s="307"/>
      <c r="AL2843" s="307"/>
      <c r="AN2843" s="312"/>
      <c r="AS2843" s="314"/>
    </row>
    <row r="2844" spans="1:45" x14ac:dyDescent="0.2">
      <c r="A2844" s="306"/>
      <c r="L2844" s="307"/>
      <c r="N2844" s="307"/>
      <c r="U2844" s="309"/>
      <c r="AF2844" s="306"/>
      <c r="AG2844" s="307"/>
      <c r="AH2844" s="307"/>
      <c r="AI2844" s="307"/>
      <c r="AJ2844" s="306"/>
      <c r="AK2844" s="307"/>
      <c r="AL2844" s="307"/>
      <c r="AN2844" s="312"/>
      <c r="AS2844" s="314"/>
    </row>
    <row r="2845" spans="1:45" x14ac:dyDescent="0.2">
      <c r="A2845" s="306"/>
      <c r="L2845" s="307"/>
      <c r="N2845" s="307"/>
      <c r="U2845" s="309"/>
      <c r="AF2845" s="306"/>
      <c r="AG2845" s="307"/>
      <c r="AH2845" s="307"/>
      <c r="AI2845" s="307"/>
      <c r="AJ2845" s="306"/>
      <c r="AK2845" s="307"/>
      <c r="AL2845" s="307"/>
      <c r="AN2845" s="312"/>
      <c r="AS2845" s="314"/>
    </row>
    <row r="2846" spans="1:45" x14ac:dyDescent="0.2">
      <c r="A2846" s="306"/>
      <c r="L2846" s="307"/>
      <c r="N2846" s="307"/>
      <c r="U2846" s="309"/>
      <c r="AF2846" s="306"/>
      <c r="AG2846" s="307"/>
      <c r="AH2846" s="307"/>
      <c r="AI2846" s="307"/>
      <c r="AK2846" s="307"/>
      <c r="AL2846" s="307"/>
      <c r="AN2846" s="312"/>
      <c r="AS2846" s="314"/>
    </row>
    <row r="2847" spans="1:45" x14ac:dyDescent="0.2">
      <c r="A2847" s="306"/>
      <c r="L2847" s="307"/>
      <c r="N2847" s="307"/>
      <c r="U2847" s="309"/>
      <c r="AF2847" s="306"/>
      <c r="AG2847" s="307"/>
      <c r="AH2847" s="307"/>
      <c r="AI2847" s="307"/>
      <c r="AJ2847" s="306"/>
      <c r="AK2847" s="307"/>
      <c r="AL2847" s="307"/>
      <c r="AN2847" s="312"/>
      <c r="AS2847" s="314"/>
    </row>
    <row r="2848" spans="1:45" x14ac:dyDescent="0.2">
      <c r="A2848" s="306"/>
      <c r="L2848" s="307"/>
      <c r="N2848" s="307"/>
      <c r="U2848" s="309"/>
      <c r="AF2848" s="306"/>
      <c r="AG2848" s="307"/>
      <c r="AH2848" s="307"/>
      <c r="AI2848" s="307"/>
      <c r="AJ2848" s="306"/>
      <c r="AK2848" s="307"/>
      <c r="AL2848" s="307"/>
      <c r="AN2848" s="312"/>
      <c r="AS2848" s="314"/>
    </row>
    <row r="2849" spans="1:45" x14ac:dyDescent="0.2">
      <c r="A2849" s="306"/>
      <c r="L2849" s="307"/>
      <c r="N2849" s="307"/>
      <c r="U2849" s="309"/>
      <c r="AF2849" s="306"/>
      <c r="AG2849" s="307"/>
      <c r="AH2849" s="307"/>
      <c r="AI2849" s="307"/>
      <c r="AK2849" s="307"/>
      <c r="AL2849" s="307"/>
      <c r="AN2849" s="312"/>
      <c r="AS2849" s="314"/>
    </row>
    <row r="2850" spans="1:45" x14ac:dyDescent="0.2">
      <c r="A2850" s="306"/>
      <c r="L2850" s="307"/>
      <c r="N2850" s="307"/>
      <c r="U2850" s="309"/>
      <c r="AF2850" s="306"/>
      <c r="AG2850" s="307"/>
      <c r="AH2850" s="307"/>
      <c r="AI2850" s="307"/>
      <c r="AJ2850" s="306"/>
      <c r="AK2850" s="307"/>
      <c r="AL2850" s="307"/>
      <c r="AN2850" s="312"/>
      <c r="AS2850" s="314"/>
    </row>
    <row r="2851" spans="1:45" x14ac:dyDescent="0.2">
      <c r="A2851" s="306"/>
      <c r="L2851" s="307"/>
      <c r="N2851" s="307"/>
      <c r="U2851" s="309"/>
      <c r="AF2851" s="306"/>
      <c r="AG2851" s="307"/>
      <c r="AH2851" s="307"/>
      <c r="AI2851" s="307"/>
      <c r="AJ2851" s="306"/>
      <c r="AK2851" s="307"/>
      <c r="AL2851" s="307"/>
      <c r="AN2851" s="312"/>
      <c r="AS2851" s="314"/>
    </row>
    <row r="2852" spans="1:45" x14ac:dyDescent="0.2">
      <c r="A2852" s="306"/>
      <c r="L2852" s="307"/>
      <c r="N2852" s="307"/>
      <c r="U2852" s="309"/>
      <c r="AF2852" s="306"/>
      <c r="AG2852" s="307"/>
      <c r="AH2852" s="307"/>
      <c r="AI2852" s="307"/>
      <c r="AK2852" s="307"/>
      <c r="AL2852" s="307"/>
      <c r="AN2852" s="312"/>
      <c r="AS2852" s="314"/>
    </row>
    <row r="2853" spans="1:45" x14ac:dyDescent="0.2">
      <c r="A2853" s="306"/>
      <c r="L2853" s="307"/>
      <c r="N2853" s="307"/>
      <c r="U2853" s="309"/>
      <c r="AF2853" s="306"/>
      <c r="AG2853" s="307"/>
      <c r="AH2853" s="307"/>
      <c r="AI2853" s="307"/>
      <c r="AJ2853" s="306"/>
      <c r="AK2853" s="307"/>
      <c r="AL2853" s="307"/>
      <c r="AN2853" s="312"/>
      <c r="AS2853" s="314"/>
    </row>
    <row r="2854" spans="1:45" x14ac:dyDescent="0.2">
      <c r="A2854" s="306"/>
      <c r="L2854" s="307"/>
      <c r="N2854" s="307"/>
      <c r="U2854" s="309"/>
      <c r="AF2854" s="306"/>
      <c r="AG2854" s="307"/>
      <c r="AH2854" s="307"/>
      <c r="AI2854" s="307"/>
      <c r="AJ2854" s="306"/>
      <c r="AK2854" s="307"/>
      <c r="AL2854" s="307"/>
      <c r="AN2854" s="312"/>
      <c r="AS2854" s="314"/>
    </row>
    <row r="2855" spans="1:45" x14ac:dyDescent="0.2">
      <c r="A2855" s="306"/>
      <c r="L2855" s="307"/>
      <c r="N2855" s="307"/>
      <c r="U2855" s="309"/>
      <c r="AF2855" s="306"/>
      <c r="AG2855" s="307"/>
      <c r="AH2855" s="307"/>
      <c r="AI2855" s="307"/>
      <c r="AK2855" s="307"/>
      <c r="AL2855" s="307"/>
      <c r="AN2855" s="312"/>
      <c r="AS2855" s="314"/>
    </row>
    <row r="2856" spans="1:45" x14ac:dyDescent="0.2">
      <c r="A2856" s="306"/>
      <c r="L2856" s="307"/>
      <c r="N2856" s="307"/>
      <c r="U2856" s="309"/>
      <c r="AF2856" s="306"/>
      <c r="AG2856" s="307"/>
      <c r="AH2856" s="307"/>
      <c r="AI2856" s="307"/>
      <c r="AJ2856" s="306"/>
      <c r="AK2856" s="307"/>
      <c r="AL2856" s="307"/>
      <c r="AN2856" s="312"/>
      <c r="AS2856" s="314"/>
    </row>
    <row r="2857" spans="1:45" x14ac:dyDescent="0.2">
      <c r="A2857" s="306"/>
      <c r="L2857" s="307"/>
      <c r="N2857" s="307"/>
      <c r="U2857" s="309"/>
      <c r="AF2857" s="306"/>
      <c r="AG2857" s="307"/>
      <c r="AH2857" s="307"/>
      <c r="AI2857" s="307"/>
      <c r="AJ2857" s="306"/>
      <c r="AK2857" s="307"/>
      <c r="AL2857" s="307"/>
      <c r="AN2857" s="312"/>
      <c r="AS2857" s="314"/>
    </row>
    <row r="2858" spans="1:45" x14ac:dyDescent="0.2">
      <c r="A2858" s="306"/>
      <c r="L2858" s="307"/>
      <c r="N2858" s="307"/>
      <c r="U2858" s="309"/>
      <c r="AF2858" s="306"/>
      <c r="AG2858" s="307"/>
      <c r="AH2858" s="307"/>
      <c r="AI2858" s="307"/>
      <c r="AK2858" s="307"/>
      <c r="AL2858" s="307"/>
      <c r="AN2858" s="312"/>
      <c r="AS2858" s="314"/>
    </row>
    <row r="2859" spans="1:45" x14ac:dyDescent="0.2">
      <c r="A2859" s="306"/>
      <c r="L2859" s="307"/>
      <c r="N2859" s="307"/>
      <c r="U2859" s="309"/>
      <c r="AF2859" s="306"/>
      <c r="AG2859" s="307"/>
      <c r="AH2859" s="307"/>
      <c r="AI2859" s="307"/>
      <c r="AJ2859" s="306"/>
      <c r="AK2859" s="307"/>
      <c r="AL2859" s="307"/>
      <c r="AN2859" s="312"/>
      <c r="AS2859" s="314"/>
    </row>
    <row r="2860" spans="1:45" x14ac:dyDescent="0.2">
      <c r="A2860" s="306"/>
      <c r="L2860" s="307"/>
      <c r="N2860" s="307"/>
      <c r="U2860" s="309"/>
      <c r="AF2860" s="306"/>
      <c r="AG2860" s="307"/>
      <c r="AH2860" s="307"/>
      <c r="AI2860" s="307"/>
      <c r="AJ2860" s="306"/>
      <c r="AK2860" s="307"/>
      <c r="AL2860" s="307"/>
      <c r="AN2860" s="312"/>
      <c r="AS2860" s="314"/>
    </row>
    <row r="2861" spans="1:45" x14ac:dyDescent="0.2">
      <c r="A2861" s="306"/>
      <c r="L2861" s="307"/>
      <c r="N2861" s="307"/>
      <c r="U2861" s="309"/>
      <c r="AF2861" s="306"/>
      <c r="AG2861" s="307"/>
      <c r="AH2861" s="307"/>
      <c r="AI2861" s="307"/>
      <c r="AK2861" s="307"/>
      <c r="AL2861" s="307"/>
      <c r="AN2861" s="312"/>
      <c r="AS2861" s="314"/>
    </row>
    <row r="2862" spans="1:45" x14ac:dyDescent="0.2">
      <c r="A2862" s="306"/>
      <c r="L2862" s="307"/>
      <c r="N2862" s="307"/>
      <c r="U2862" s="309"/>
      <c r="AF2862" s="306"/>
      <c r="AG2862" s="307"/>
      <c r="AH2862" s="307"/>
      <c r="AI2862" s="307"/>
      <c r="AJ2862" s="306"/>
      <c r="AK2862" s="307"/>
      <c r="AL2862" s="307"/>
      <c r="AN2862" s="312"/>
      <c r="AS2862" s="314"/>
    </row>
    <row r="2863" spans="1:45" x14ac:dyDescent="0.2">
      <c r="A2863" s="306"/>
      <c r="L2863" s="307"/>
      <c r="N2863" s="307"/>
      <c r="U2863" s="309"/>
      <c r="AF2863" s="306"/>
      <c r="AG2863" s="307"/>
      <c r="AH2863" s="307"/>
      <c r="AI2863" s="307"/>
      <c r="AJ2863" s="306"/>
      <c r="AK2863" s="307"/>
      <c r="AL2863" s="307"/>
      <c r="AN2863" s="312"/>
      <c r="AS2863" s="314"/>
    </row>
    <row r="2864" spans="1:45" x14ac:dyDescent="0.2">
      <c r="A2864" s="306"/>
      <c r="L2864" s="307"/>
      <c r="N2864" s="307"/>
      <c r="U2864" s="309"/>
      <c r="AF2864" s="306"/>
      <c r="AG2864" s="307"/>
      <c r="AH2864" s="307"/>
      <c r="AI2864" s="307"/>
      <c r="AK2864" s="307"/>
      <c r="AL2864" s="307"/>
      <c r="AN2864" s="312"/>
      <c r="AS2864" s="314"/>
    </row>
    <row r="2865" spans="1:45" x14ac:dyDescent="0.2">
      <c r="A2865" s="306"/>
      <c r="L2865" s="307"/>
      <c r="N2865" s="307"/>
      <c r="U2865" s="309"/>
      <c r="AF2865" s="306"/>
      <c r="AG2865" s="307"/>
      <c r="AH2865" s="307"/>
      <c r="AI2865" s="307"/>
      <c r="AJ2865" s="306"/>
      <c r="AK2865" s="307"/>
      <c r="AL2865" s="307"/>
      <c r="AN2865" s="312"/>
      <c r="AS2865" s="314"/>
    </row>
    <row r="2866" spans="1:45" x14ac:dyDescent="0.2">
      <c r="A2866" s="306"/>
      <c r="L2866" s="307"/>
      <c r="N2866" s="307"/>
      <c r="U2866" s="309"/>
      <c r="AF2866" s="306"/>
      <c r="AG2866" s="307"/>
      <c r="AH2866" s="307"/>
      <c r="AI2866" s="307"/>
      <c r="AJ2866" s="306"/>
      <c r="AK2866" s="307"/>
      <c r="AL2866" s="307"/>
      <c r="AN2866" s="312"/>
      <c r="AS2866" s="314"/>
    </row>
    <row r="2867" spans="1:45" x14ac:dyDescent="0.2">
      <c r="A2867" s="306"/>
      <c r="L2867" s="307"/>
      <c r="N2867" s="307"/>
      <c r="U2867" s="309"/>
      <c r="AF2867" s="306"/>
      <c r="AG2867" s="307"/>
      <c r="AH2867" s="307"/>
      <c r="AI2867" s="307"/>
      <c r="AK2867" s="307"/>
      <c r="AL2867" s="307"/>
      <c r="AN2867" s="312"/>
      <c r="AS2867" s="314"/>
    </row>
    <row r="2868" spans="1:45" x14ac:dyDescent="0.2">
      <c r="A2868" s="306"/>
      <c r="L2868" s="307"/>
      <c r="N2868" s="307"/>
      <c r="U2868" s="309"/>
      <c r="AF2868" s="306"/>
      <c r="AG2868" s="307"/>
      <c r="AH2868" s="307"/>
      <c r="AI2868" s="307"/>
      <c r="AJ2868" s="306"/>
      <c r="AK2868" s="307"/>
      <c r="AL2868" s="307"/>
      <c r="AN2868" s="312"/>
      <c r="AS2868" s="314"/>
    </row>
    <row r="2869" spans="1:45" x14ac:dyDescent="0.2">
      <c r="A2869" s="306"/>
      <c r="L2869" s="307"/>
      <c r="N2869" s="307"/>
      <c r="U2869" s="309"/>
      <c r="AF2869" s="306"/>
      <c r="AG2869" s="307"/>
      <c r="AH2869" s="307"/>
      <c r="AI2869" s="307"/>
      <c r="AJ2869" s="306"/>
      <c r="AK2869" s="307"/>
      <c r="AL2869" s="307"/>
      <c r="AN2869" s="312"/>
      <c r="AS2869" s="314"/>
    </row>
    <row r="2870" spans="1:45" x14ac:dyDescent="0.2">
      <c r="A2870" s="306"/>
      <c r="L2870" s="307"/>
      <c r="N2870" s="307"/>
      <c r="U2870" s="309"/>
      <c r="AF2870" s="306"/>
      <c r="AG2870" s="307"/>
      <c r="AH2870" s="307"/>
      <c r="AI2870" s="307"/>
      <c r="AK2870" s="307"/>
      <c r="AL2870" s="307"/>
      <c r="AN2870" s="312"/>
      <c r="AS2870" s="314"/>
    </row>
    <row r="2871" spans="1:45" x14ac:dyDescent="0.2">
      <c r="A2871" s="306"/>
      <c r="L2871" s="307"/>
      <c r="N2871" s="307"/>
      <c r="U2871" s="309"/>
      <c r="AF2871" s="306"/>
      <c r="AG2871" s="307"/>
      <c r="AH2871" s="307"/>
      <c r="AI2871" s="307"/>
      <c r="AJ2871" s="306"/>
      <c r="AK2871" s="307"/>
      <c r="AL2871" s="307"/>
      <c r="AN2871" s="312"/>
      <c r="AS2871" s="314"/>
    </row>
    <row r="2872" spans="1:45" x14ac:dyDescent="0.2">
      <c r="A2872" s="306"/>
      <c r="L2872" s="307"/>
      <c r="N2872" s="307"/>
      <c r="U2872" s="309"/>
      <c r="AF2872" s="306"/>
      <c r="AG2872" s="307"/>
      <c r="AH2872" s="307"/>
      <c r="AI2872" s="307"/>
      <c r="AJ2872" s="306"/>
      <c r="AK2872" s="307"/>
      <c r="AL2872" s="307"/>
      <c r="AN2872" s="312"/>
      <c r="AS2872" s="314"/>
    </row>
    <row r="2873" spans="1:45" x14ac:dyDescent="0.2">
      <c r="A2873" s="306"/>
      <c r="L2873" s="307"/>
      <c r="N2873" s="307"/>
      <c r="U2873" s="309"/>
      <c r="AF2873" s="306"/>
      <c r="AG2873" s="307"/>
      <c r="AH2873" s="307"/>
      <c r="AI2873" s="307"/>
      <c r="AK2873" s="307"/>
      <c r="AL2873" s="307"/>
      <c r="AN2873" s="312"/>
      <c r="AS2873" s="314"/>
    </row>
    <row r="2874" spans="1:45" x14ac:dyDescent="0.2">
      <c r="A2874" s="306"/>
      <c r="L2874" s="307"/>
      <c r="N2874" s="307"/>
      <c r="U2874" s="309"/>
      <c r="AF2874" s="306"/>
      <c r="AG2874" s="307"/>
      <c r="AH2874" s="307"/>
      <c r="AI2874" s="307"/>
      <c r="AJ2874" s="306"/>
      <c r="AK2874" s="307"/>
      <c r="AL2874" s="307"/>
      <c r="AN2874" s="312"/>
      <c r="AS2874" s="314"/>
    </row>
    <row r="2875" spans="1:45" x14ac:dyDescent="0.2">
      <c r="A2875" s="306"/>
      <c r="L2875" s="307"/>
      <c r="N2875" s="307"/>
      <c r="U2875" s="309"/>
      <c r="AF2875" s="306"/>
      <c r="AG2875" s="307"/>
      <c r="AH2875" s="307"/>
      <c r="AI2875" s="307"/>
      <c r="AJ2875" s="306"/>
      <c r="AK2875" s="307"/>
      <c r="AL2875" s="307"/>
      <c r="AN2875" s="312"/>
      <c r="AS2875" s="314"/>
    </row>
    <row r="2876" spans="1:45" x14ac:dyDescent="0.2">
      <c r="A2876" s="306"/>
      <c r="L2876" s="307"/>
      <c r="N2876" s="307"/>
      <c r="U2876" s="309"/>
      <c r="AF2876" s="306"/>
      <c r="AG2876" s="307"/>
      <c r="AH2876" s="307"/>
      <c r="AI2876" s="307"/>
      <c r="AK2876" s="307"/>
      <c r="AL2876" s="307"/>
      <c r="AN2876" s="312"/>
      <c r="AS2876" s="314"/>
    </row>
    <row r="2877" spans="1:45" x14ac:dyDescent="0.2">
      <c r="A2877" s="306"/>
      <c r="L2877" s="307"/>
      <c r="N2877" s="307"/>
      <c r="U2877" s="309"/>
      <c r="AF2877" s="306"/>
      <c r="AG2877" s="307"/>
      <c r="AH2877" s="307"/>
      <c r="AI2877" s="307"/>
      <c r="AJ2877" s="306"/>
      <c r="AK2877" s="307"/>
      <c r="AL2877" s="307"/>
      <c r="AN2877" s="312"/>
      <c r="AS2877" s="314"/>
    </row>
    <row r="2878" spans="1:45" x14ac:dyDescent="0.2">
      <c r="A2878" s="306"/>
      <c r="L2878" s="307"/>
      <c r="N2878" s="307"/>
      <c r="U2878" s="309"/>
      <c r="AF2878" s="306"/>
      <c r="AG2878" s="307"/>
      <c r="AH2878" s="307"/>
      <c r="AI2878" s="307"/>
      <c r="AJ2878" s="306"/>
      <c r="AK2878" s="307"/>
      <c r="AL2878" s="307"/>
      <c r="AN2878" s="312"/>
      <c r="AS2878" s="314"/>
    </row>
    <row r="2879" spans="1:45" x14ac:dyDescent="0.2">
      <c r="A2879" s="306"/>
      <c r="L2879" s="307"/>
      <c r="N2879" s="307"/>
      <c r="U2879" s="309"/>
      <c r="AF2879" s="306"/>
      <c r="AG2879" s="307"/>
      <c r="AH2879" s="307"/>
      <c r="AI2879" s="307"/>
      <c r="AK2879" s="307"/>
      <c r="AL2879" s="307"/>
      <c r="AN2879" s="312"/>
      <c r="AS2879" s="314"/>
    </row>
    <row r="2880" spans="1:45" x14ac:dyDescent="0.2">
      <c r="A2880" s="306"/>
      <c r="L2880" s="307"/>
      <c r="N2880" s="307"/>
      <c r="U2880" s="309"/>
      <c r="AF2880" s="306"/>
      <c r="AG2880" s="307"/>
      <c r="AH2880" s="307"/>
      <c r="AI2880" s="307"/>
      <c r="AJ2880" s="306"/>
      <c r="AK2880" s="307"/>
      <c r="AL2880" s="307"/>
      <c r="AN2880" s="312"/>
      <c r="AS2880" s="314"/>
    </row>
    <row r="2881" spans="1:45" x14ac:dyDescent="0.2">
      <c r="A2881" s="306"/>
      <c r="L2881" s="307"/>
      <c r="N2881" s="307"/>
      <c r="U2881" s="309"/>
      <c r="AF2881" s="306"/>
      <c r="AG2881" s="307"/>
      <c r="AH2881" s="307"/>
      <c r="AI2881" s="307"/>
      <c r="AJ2881" s="306"/>
      <c r="AK2881" s="307"/>
      <c r="AL2881" s="307"/>
      <c r="AN2881" s="312"/>
      <c r="AS2881" s="314"/>
    </row>
    <row r="2882" spans="1:45" x14ac:dyDescent="0.2">
      <c r="A2882" s="306"/>
      <c r="L2882" s="307"/>
      <c r="N2882" s="307"/>
      <c r="U2882" s="309"/>
      <c r="AF2882" s="306"/>
      <c r="AG2882" s="307"/>
      <c r="AH2882" s="307"/>
      <c r="AI2882" s="307"/>
      <c r="AK2882" s="307"/>
      <c r="AL2882" s="307"/>
      <c r="AN2882" s="312"/>
      <c r="AS2882" s="314"/>
    </row>
    <row r="2883" spans="1:45" x14ac:dyDescent="0.2">
      <c r="A2883" s="306"/>
      <c r="L2883" s="307"/>
      <c r="N2883" s="307"/>
      <c r="U2883" s="309"/>
      <c r="AF2883" s="306"/>
      <c r="AG2883" s="307"/>
      <c r="AH2883" s="307"/>
      <c r="AI2883" s="307"/>
      <c r="AJ2883" s="306"/>
      <c r="AK2883" s="307"/>
      <c r="AL2883" s="307"/>
      <c r="AN2883" s="312"/>
      <c r="AS2883" s="314"/>
    </row>
    <row r="2884" spans="1:45" x14ac:dyDescent="0.2">
      <c r="A2884" s="306"/>
      <c r="L2884" s="307"/>
      <c r="N2884" s="307"/>
      <c r="U2884" s="309"/>
      <c r="AF2884" s="306"/>
      <c r="AG2884" s="307"/>
      <c r="AH2884" s="307"/>
      <c r="AI2884" s="307"/>
      <c r="AJ2884" s="306"/>
      <c r="AK2884" s="307"/>
      <c r="AL2884" s="307"/>
      <c r="AN2884" s="312"/>
      <c r="AS2884" s="314"/>
    </row>
    <row r="2885" spans="1:45" x14ac:dyDescent="0.2">
      <c r="A2885" s="306"/>
      <c r="L2885" s="307"/>
      <c r="N2885" s="307"/>
      <c r="U2885" s="309"/>
      <c r="AF2885" s="306"/>
      <c r="AG2885" s="307"/>
      <c r="AH2885" s="307"/>
      <c r="AI2885" s="307"/>
      <c r="AK2885" s="307"/>
      <c r="AL2885" s="307"/>
      <c r="AN2885" s="312"/>
      <c r="AS2885" s="314"/>
    </row>
    <row r="2886" spans="1:45" x14ac:dyDescent="0.2">
      <c r="A2886" s="306"/>
      <c r="L2886" s="307"/>
      <c r="N2886" s="307"/>
      <c r="U2886" s="309"/>
      <c r="AF2886" s="306"/>
      <c r="AG2886" s="307"/>
      <c r="AH2886" s="307"/>
      <c r="AI2886" s="307"/>
      <c r="AJ2886" s="306"/>
      <c r="AK2886" s="307"/>
      <c r="AL2886" s="307"/>
      <c r="AN2886" s="312"/>
      <c r="AS2886" s="314"/>
    </row>
    <row r="2887" spans="1:45" x14ac:dyDescent="0.2">
      <c r="A2887" s="306"/>
      <c r="L2887" s="307"/>
      <c r="N2887" s="307"/>
      <c r="U2887" s="309"/>
      <c r="AF2887" s="306"/>
      <c r="AG2887" s="307"/>
      <c r="AH2887" s="307"/>
      <c r="AI2887" s="307"/>
      <c r="AJ2887" s="306"/>
      <c r="AK2887" s="307"/>
      <c r="AL2887" s="307"/>
      <c r="AN2887" s="312"/>
      <c r="AS2887" s="314"/>
    </row>
    <row r="2888" spans="1:45" x14ac:dyDescent="0.2">
      <c r="A2888" s="306"/>
      <c r="L2888" s="307"/>
      <c r="N2888" s="307"/>
      <c r="U2888" s="309"/>
      <c r="AF2888" s="306"/>
      <c r="AG2888" s="307"/>
      <c r="AH2888" s="307"/>
      <c r="AI2888" s="307"/>
      <c r="AK2888" s="307"/>
      <c r="AL2888" s="307"/>
      <c r="AN2888" s="312"/>
      <c r="AS2888" s="314"/>
    </row>
    <row r="2889" spans="1:45" x14ac:dyDescent="0.2">
      <c r="A2889" s="306"/>
      <c r="L2889" s="307"/>
      <c r="N2889" s="307"/>
      <c r="U2889" s="309"/>
      <c r="AF2889" s="306"/>
      <c r="AG2889" s="307"/>
      <c r="AH2889" s="307"/>
      <c r="AI2889" s="307"/>
      <c r="AJ2889" s="306"/>
      <c r="AK2889" s="307"/>
      <c r="AL2889" s="307"/>
      <c r="AN2889" s="312"/>
      <c r="AS2889" s="314"/>
    </row>
    <row r="2890" spans="1:45" x14ac:dyDescent="0.2">
      <c r="A2890" s="306"/>
      <c r="L2890" s="307"/>
      <c r="N2890" s="307"/>
      <c r="U2890" s="309"/>
      <c r="AF2890" s="306"/>
      <c r="AG2890" s="307"/>
      <c r="AH2890" s="307"/>
      <c r="AI2890" s="307"/>
      <c r="AJ2890" s="306"/>
      <c r="AK2890" s="307"/>
      <c r="AL2890" s="307"/>
      <c r="AN2890" s="312"/>
      <c r="AS2890" s="314"/>
    </row>
    <row r="2891" spans="1:45" x14ac:dyDescent="0.2">
      <c r="A2891" s="306"/>
      <c r="L2891" s="307"/>
      <c r="N2891" s="307"/>
      <c r="U2891" s="309"/>
      <c r="AF2891" s="306"/>
      <c r="AG2891" s="307"/>
      <c r="AH2891" s="307"/>
      <c r="AI2891" s="307"/>
      <c r="AK2891" s="307"/>
      <c r="AL2891" s="307"/>
      <c r="AN2891" s="312"/>
      <c r="AS2891" s="314"/>
    </row>
    <row r="2892" spans="1:45" x14ac:dyDescent="0.2">
      <c r="A2892" s="306"/>
      <c r="L2892" s="307"/>
      <c r="N2892" s="307"/>
      <c r="U2892" s="309"/>
      <c r="AF2892" s="306"/>
      <c r="AG2892" s="307"/>
      <c r="AH2892" s="307"/>
      <c r="AI2892" s="307"/>
      <c r="AJ2892" s="306"/>
      <c r="AK2892" s="307"/>
      <c r="AL2892" s="307"/>
      <c r="AN2892" s="312"/>
      <c r="AS2892" s="314"/>
    </row>
    <row r="2893" spans="1:45" x14ac:dyDescent="0.2">
      <c r="A2893" s="306"/>
      <c r="L2893" s="307"/>
      <c r="N2893" s="307"/>
      <c r="U2893" s="309"/>
      <c r="AF2893" s="306"/>
      <c r="AG2893" s="307"/>
      <c r="AH2893" s="307"/>
      <c r="AI2893" s="307"/>
      <c r="AJ2893" s="306"/>
      <c r="AK2893" s="307"/>
      <c r="AL2893" s="307"/>
      <c r="AN2893" s="312"/>
      <c r="AS2893" s="314"/>
    </row>
    <row r="2894" spans="1:45" x14ac:dyDescent="0.2">
      <c r="A2894" s="306"/>
      <c r="L2894" s="307"/>
      <c r="N2894" s="307"/>
      <c r="U2894" s="309"/>
      <c r="AF2894" s="306"/>
      <c r="AG2894" s="307"/>
      <c r="AH2894" s="307"/>
      <c r="AI2894" s="307"/>
      <c r="AK2894" s="307"/>
      <c r="AL2894" s="307"/>
      <c r="AN2894" s="312"/>
      <c r="AS2894" s="314"/>
    </row>
    <row r="2895" spans="1:45" x14ac:dyDescent="0.2">
      <c r="A2895" s="306"/>
      <c r="L2895" s="307"/>
      <c r="N2895" s="307"/>
      <c r="U2895" s="309"/>
      <c r="AF2895" s="306"/>
      <c r="AG2895" s="307"/>
      <c r="AH2895" s="307"/>
      <c r="AI2895" s="307"/>
      <c r="AJ2895" s="306"/>
      <c r="AK2895" s="307"/>
      <c r="AL2895" s="307"/>
      <c r="AN2895" s="312"/>
      <c r="AS2895" s="314"/>
    </row>
    <row r="2896" spans="1:45" x14ac:dyDescent="0.2">
      <c r="A2896" s="306"/>
      <c r="L2896" s="307"/>
      <c r="N2896" s="307"/>
      <c r="U2896" s="309"/>
      <c r="AF2896" s="306"/>
      <c r="AG2896" s="307"/>
      <c r="AH2896" s="307"/>
      <c r="AI2896" s="307"/>
      <c r="AJ2896" s="306"/>
      <c r="AK2896" s="307"/>
      <c r="AL2896" s="307"/>
      <c r="AN2896" s="312"/>
      <c r="AS2896" s="314"/>
    </row>
    <row r="2897" spans="1:45" x14ac:dyDescent="0.2">
      <c r="A2897" s="306"/>
      <c r="L2897" s="307"/>
      <c r="N2897" s="307"/>
      <c r="U2897" s="309"/>
      <c r="AF2897" s="306"/>
      <c r="AG2897" s="307"/>
      <c r="AH2897" s="307"/>
      <c r="AI2897" s="307"/>
      <c r="AK2897" s="307"/>
      <c r="AL2897" s="307"/>
      <c r="AN2897" s="312"/>
      <c r="AS2897" s="314"/>
    </row>
    <row r="2898" spans="1:45" x14ac:dyDescent="0.2">
      <c r="A2898" s="306"/>
      <c r="L2898" s="307"/>
      <c r="N2898" s="307"/>
      <c r="U2898" s="309"/>
      <c r="AF2898" s="306"/>
      <c r="AG2898" s="307"/>
      <c r="AH2898" s="307"/>
      <c r="AI2898" s="307"/>
      <c r="AJ2898" s="306"/>
      <c r="AK2898" s="307"/>
      <c r="AL2898" s="307"/>
      <c r="AN2898" s="312"/>
      <c r="AS2898" s="314"/>
    </row>
    <row r="2899" spans="1:45" x14ac:dyDescent="0.2">
      <c r="A2899" s="306"/>
      <c r="L2899" s="307"/>
      <c r="N2899" s="307"/>
      <c r="U2899" s="309"/>
      <c r="AF2899" s="306"/>
      <c r="AG2899" s="307"/>
      <c r="AH2899" s="307"/>
      <c r="AI2899" s="307"/>
      <c r="AJ2899" s="306"/>
      <c r="AK2899" s="307"/>
      <c r="AL2899" s="307"/>
      <c r="AN2899" s="312"/>
      <c r="AS2899" s="314"/>
    </row>
    <row r="2900" spans="1:45" x14ac:dyDescent="0.2">
      <c r="A2900" s="306"/>
      <c r="L2900" s="307"/>
      <c r="N2900" s="307"/>
      <c r="U2900" s="309"/>
      <c r="AF2900" s="306"/>
      <c r="AG2900" s="307"/>
      <c r="AH2900" s="307"/>
      <c r="AI2900" s="307"/>
      <c r="AK2900" s="307"/>
      <c r="AL2900" s="307"/>
      <c r="AN2900" s="312"/>
      <c r="AS2900" s="314"/>
    </row>
    <row r="2901" spans="1:45" x14ac:dyDescent="0.2">
      <c r="A2901" s="306"/>
      <c r="L2901" s="307"/>
      <c r="N2901" s="307"/>
      <c r="U2901" s="309"/>
      <c r="AF2901" s="306"/>
      <c r="AG2901" s="307"/>
      <c r="AH2901" s="307"/>
      <c r="AI2901" s="307"/>
      <c r="AJ2901" s="306"/>
      <c r="AK2901" s="307"/>
      <c r="AL2901" s="307"/>
      <c r="AN2901" s="312"/>
      <c r="AS2901" s="314"/>
    </row>
    <row r="2902" spans="1:45" x14ac:dyDescent="0.2">
      <c r="A2902" s="306"/>
      <c r="L2902" s="307"/>
      <c r="N2902" s="307"/>
      <c r="U2902" s="309"/>
      <c r="AF2902" s="306"/>
      <c r="AG2902" s="307"/>
      <c r="AH2902" s="307"/>
      <c r="AI2902" s="307"/>
      <c r="AJ2902" s="306"/>
      <c r="AK2902" s="307"/>
      <c r="AL2902" s="307"/>
      <c r="AN2902" s="312"/>
      <c r="AS2902" s="314"/>
    </row>
    <row r="2903" spans="1:45" x14ac:dyDescent="0.2">
      <c r="A2903" s="306"/>
      <c r="L2903" s="307"/>
      <c r="N2903" s="307"/>
      <c r="U2903" s="309"/>
      <c r="AF2903" s="306"/>
      <c r="AG2903" s="307"/>
      <c r="AH2903" s="307"/>
      <c r="AI2903" s="307"/>
      <c r="AK2903" s="307"/>
      <c r="AL2903" s="307"/>
      <c r="AN2903" s="312"/>
      <c r="AS2903" s="314"/>
    </row>
    <row r="2904" spans="1:45" x14ac:dyDescent="0.2">
      <c r="A2904" s="306"/>
      <c r="L2904" s="307"/>
      <c r="N2904" s="307"/>
      <c r="U2904" s="309"/>
      <c r="AF2904" s="306"/>
      <c r="AG2904" s="307"/>
      <c r="AH2904" s="307"/>
      <c r="AI2904" s="307"/>
      <c r="AJ2904" s="306"/>
      <c r="AK2904" s="307"/>
      <c r="AL2904" s="307"/>
      <c r="AN2904" s="312"/>
      <c r="AS2904" s="314"/>
    </row>
    <row r="2905" spans="1:45" x14ac:dyDescent="0.2">
      <c r="A2905" s="306"/>
      <c r="L2905" s="307"/>
      <c r="N2905" s="307"/>
      <c r="U2905" s="309"/>
      <c r="AF2905" s="306"/>
      <c r="AG2905" s="307"/>
      <c r="AH2905" s="307"/>
      <c r="AI2905" s="307"/>
      <c r="AJ2905" s="306"/>
      <c r="AK2905" s="307"/>
      <c r="AL2905" s="307"/>
      <c r="AN2905" s="312"/>
      <c r="AS2905" s="314"/>
    </row>
    <row r="2906" spans="1:45" x14ac:dyDescent="0.2">
      <c r="A2906" s="306"/>
      <c r="L2906" s="307"/>
      <c r="N2906" s="307"/>
      <c r="U2906" s="309"/>
      <c r="AF2906" s="306"/>
      <c r="AG2906" s="307"/>
      <c r="AH2906" s="307"/>
      <c r="AI2906" s="307"/>
      <c r="AK2906" s="307"/>
      <c r="AL2906" s="307"/>
      <c r="AN2906" s="312"/>
      <c r="AS2906" s="314"/>
    </row>
    <row r="2907" spans="1:45" x14ac:dyDescent="0.2">
      <c r="A2907" s="306"/>
      <c r="L2907" s="307"/>
      <c r="N2907" s="307"/>
      <c r="U2907" s="309"/>
      <c r="AF2907" s="306"/>
      <c r="AG2907" s="307"/>
      <c r="AH2907" s="307"/>
      <c r="AI2907" s="307"/>
      <c r="AJ2907" s="306"/>
      <c r="AK2907" s="307"/>
      <c r="AL2907" s="307"/>
      <c r="AN2907" s="312"/>
      <c r="AS2907" s="314"/>
    </row>
    <row r="2908" spans="1:45" x14ac:dyDescent="0.2">
      <c r="A2908" s="306"/>
      <c r="L2908" s="307"/>
      <c r="N2908" s="307"/>
      <c r="U2908" s="309"/>
      <c r="AF2908" s="306"/>
      <c r="AG2908" s="307"/>
      <c r="AH2908" s="307"/>
      <c r="AI2908" s="307"/>
      <c r="AJ2908" s="306"/>
      <c r="AK2908" s="307"/>
      <c r="AL2908" s="307"/>
      <c r="AN2908" s="312"/>
      <c r="AS2908" s="314"/>
    </row>
    <row r="2909" spans="1:45" x14ac:dyDescent="0.2">
      <c r="A2909" s="306"/>
      <c r="L2909" s="307"/>
      <c r="N2909" s="307"/>
      <c r="U2909" s="309"/>
      <c r="AF2909" s="306"/>
      <c r="AG2909" s="307"/>
      <c r="AH2909" s="307"/>
      <c r="AI2909" s="307"/>
      <c r="AK2909" s="307"/>
      <c r="AL2909" s="307"/>
      <c r="AN2909" s="312"/>
      <c r="AS2909" s="314"/>
    </row>
    <row r="2910" spans="1:45" x14ac:dyDescent="0.2">
      <c r="A2910" s="306"/>
      <c r="L2910" s="307"/>
      <c r="N2910" s="307"/>
      <c r="U2910" s="309"/>
      <c r="AF2910" s="306"/>
      <c r="AG2910" s="307"/>
      <c r="AH2910" s="307"/>
      <c r="AI2910" s="307"/>
      <c r="AJ2910" s="306"/>
      <c r="AK2910" s="307"/>
      <c r="AL2910" s="307"/>
      <c r="AN2910" s="312"/>
      <c r="AS2910" s="314"/>
    </row>
    <row r="2911" spans="1:45" x14ac:dyDescent="0.2">
      <c r="A2911" s="306"/>
      <c r="L2911" s="307"/>
      <c r="N2911" s="307"/>
      <c r="U2911" s="309"/>
      <c r="AF2911" s="306"/>
      <c r="AG2911" s="307"/>
      <c r="AH2911" s="307"/>
      <c r="AI2911" s="307"/>
      <c r="AJ2911" s="306"/>
      <c r="AK2911" s="307"/>
      <c r="AL2911" s="307"/>
      <c r="AN2911" s="312"/>
      <c r="AS2911" s="314"/>
    </row>
    <row r="2912" spans="1:45" x14ac:dyDescent="0.2">
      <c r="A2912" s="306"/>
      <c r="L2912" s="307"/>
      <c r="N2912" s="307"/>
      <c r="U2912" s="309"/>
      <c r="AF2912" s="306"/>
      <c r="AG2912" s="307"/>
      <c r="AH2912" s="307"/>
      <c r="AI2912" s="307"/>
      <c r="AK2912" s="307"/>
      <c r="AL2912" s="307"/>
      <c r="AN2912" s="312"/>
      <c r="AS2912" s="314"/>
    </row>
    <row r="2913" spans="1:45" x14ac:dyDescent="0.2">
      <c r="A2913" s="306"/>
      <c r="L2913" s="307"/>
      <c r="N2913" s="307"/>
      <c r="U2913" s="309"/>
      <c r="AF2913" s="306"/>
      <c r="AG2913" s="307"/>
      <c r="AH2913" s="307"/>
      <c r="AI2913" s="307"/>
      <c r="AJ2913" s="306"/>
      <c r="AK2913" s="307"/>
      <c r="AL2913" s="307"/>
      <c r="AN2913" s="312"/>
      <c r="AS2913" s="314"/>
    </row>
    <row r="2914" spans="1:45" x14ac:dyDescent="0.2">
      <c r="A2914" s="306"/>
      <c r="L2914" s="307"/>
      <c r="N2914" s="307"/>
      <c r="U2914" s="309"/>
      <c r="AF2914" s="306"/>
      <c r="AG2914" s="307"/>
      <c r="AH2914" s="307"/>
      <c r="AI2914" s="307"/>
      <c r="AJ2914" s="306"/>
      <c r="AK2914" s="307"/>
      <c r="AL2914" s="307"/>
      <c r="AN2914" s="312"/>
      <c r="AS2914" s="314"/>
    </row>
    <row r="2915" spans="1:45" x14ac:dyDescent="0.2">
      <c r="A2915" s="306"/>
      <c r="L2915" s="307"/>
      <c r="N2915" s="307"/>
      <c r="U2915" s="309"/>
      <c r="AF2915" s="306"/>
      <c r="AG2915" s="307"/>
      <c r="AH2915" s="307"/>
      <c r="AI2915" s="307"/>
      <c r="AK2915" s="307"/>
      <c r="AL2915" s="307"/>
      <c r="AN2915" s="312"/>
      <c r="AS2915" s="314"/>
    </row>
    <row r="2916" spans="1:45" x14ac:dyDescent="0.2">
      <c r="A2916" s="306"/>
      <c r="L2916" s="307"/>
      <c r="N2916" s="307"/>
      <c r="U2916" s="309"/>
      <c r="AF2916" s="306"/>
      <c r="AG2916" s="307"/>
      <c r="AH2916" s="307"/>
      <c r="AI2916" s="307"/>
      <c r="AJ2916" s="306"/>
      <c r="AK2916" s="307"/>
      <c r="AL2916" s="307"/>
      <c r="AN2916" s="312"/>
      <c r="AS2916" s="314"/>
    </row>
    <row r="2917" spans="1:45" x14ac:dyDescent="0.2">
      <c r="A2917" s="306"/>
      <c r="L2917" s="307"/>
      <c r="N2917" s="307"/>
      <c r="U2917" s="309"/>
      <c r="AF2917" s="306"/>
      <c r="AG2917" s="307"/>
      <c r="AH2917" s="307"/>
      <c r="AI2917" s="307"/>
      <c r="AJ2917" s="306"/>
      <c r="AK2917" s="307"/>
      <c r="AL2917" s="307"/>
      <c r="AN2917" s="312"/>
      <c r="AS2917" s="314"/>
    </row>
    <row r="2918" spans="1:45" x14ac:dyDescent="0.2">
      <c r="A2918" s="306"/>
      <c r="L2918" s="307"/>
      <c r="N2918" s="307"/>
      <c r="U2918" s="309"/>
      <c r="AF2918" s="306"/>
      <c r="AG2918" s="307"/>
      <c r="AH2918" s="307"/>
      <c r="AI2918" s="307"/>
      <c r="AK2918" s="307"/>
      <c r="AL2918" s="307"/>
      <c r="AN2918" s="312"/>
      <c r="AS2918" s="314"/>
    </row>
    <row r="2919" spans="1:45" x14ac:dyDescent="0.2">
      <c r="A2919" s="306"/>
      <c r="L2919" s="307"/>
      <c r="N2919" s="307"/>
      <c r="U2919" s="309"/>
      <c r="AF2919" s="306"/>
      <c r="AG2919" s="307"/>
      <c r="AH2919" s="307"/>
      <c r="AI2919" s="307"/>
      <c r="AJ2919" s="306"/>
      <c r="AK2919" s="307"/>
      <c r="AL2919" s="307"/>
      <c r="AN2919" s="312"/>
      <c r="AS2919" s="314"/>
    </row>
    <row r="2920" spans="1:45" x14ac:dyDescent="0.2">
      <c r="A2920" s="306"/>
      <c r="L2920" s="307"/>
      <c r="N2920" s="307"/>
      <c r="U2920" s="309"/>
      <c r="AF2920" s="306"/>
      <c r="AG2920" s="307"/>
      <c r="AH2920" s="307"/>
      <c r="AI2920" s="307"/>
      <c r="AJ2920" s="306"/>
      <c r="AK2920" s="307"/>
      <c r="AL2920" s="307"/>
      <c r="AN2920" s="312"/>
      <c r="AS2920" s="314"/>
    </row>
    <row r="2921" spans="1:45" x14ac:dyDescent="0.2">
      <c r="A2921" s="306"/>
      <c r="L2921" s="307"/>
      <c r="N2921" s="307"/>
      <c r="U2921" s="309"/>
      <c r="AF2921" s="306"/>
      <c r="AG2921" s="307"/>
      <c r="AH2921" s="307"/>
      <c r="AI2921" s="307"/>
      <c r="AK2921" s="307"/>
      <c r="AL2921" s="307"/>
      <c r="AN2921" s="312"/>
      <c r="AS2921" s="314"/>
    </row>
    <row r="2922" spans="1:45" x14ac:dyDescent="0.2">
      <c r="A2922" s="306"/>
      <c r="L2922" s="307"/>
      <c r="N2922" s="307"/>
      <c r="U2922" s="309"/>
      <c r="AF2922" s="306"/>
      <c r="AG2922" s="307"/>
      <c r="AH2922" s="307"/>
      <c r="AI2922" s="307"/>
      <c r="AJ2922" s="306"/>
      <c r="AK2922" s="307"/>
      <c r="AL2922" s="307"/>
      <c r="AN2922" s="312"/>
      <c r="AS2922" s="314"/>
    </row>
    <row r="2923" spans="1:45" x14ac:dyDescent="0.2">
      <c r="A2923" s="306"/>
      <c r="L2923" s="307"/>
      <c r="N2923" s="307"/>
      <c r="U2923" s="309"/>
      <c r="AF2923" s="306"/>
      <c r="AG2923" s="307"/>
      <c r="AH2923" s="307"/>
      <c r="AI2923" s="307"/>
      <c r="AJ2923" s="306"/>
      <c r="AK2923" s="307"/>
      <c r="AL2923" s="307"/>
      <c r="AN2923" s="312"/>
      <c r="AS2923" s="314"/>
    </row>
    <row r="2924" spans="1:45" x14ac:dyDescent="0.2">
      <c r="A2924" s="306"/>
      <c r="L2924" s="307"/>
      <c r="N2924" s="307"/>
      <c r="U2924" s="309"/>
      <c r="AF2924" s="306"/>
      <c r="AG2924" s="307"/>
      <c r="AH2924" s="307"/>
      <c r="AI2924" s="307"/>
      <c r="AK2924" s="307"/>
      <c r="AL2924" s="307"/>
      <c r="AN2924" s="312"/>
      <c r="AS2924" s="314"/>
    </row>
    <row r="2925" spans="1:45" x14ac:dyDescent="0.2">
      <c r="A2925" s="306"/>
      <c r="L2925" s="307"/>
      <c r="N2925" s="307"/>
      <c r="U2925" s="309"/>
      <c r="AF2925" s="306"/>
      <c r="AG2925" s="307"/>
      <c r="AH2925" s="307"/>
      <c r="AI2925" s="307"/>
      <c r="AJ2925" s="306"/>
      <c r="AK2925" s="307"/>
      <c r="AL2925" s="307"/>
      <c r="AN2925" s="312"/>
      <c r="AS2925" s="314"/>
    </row>
    <row r="2926" spans="1:45" x14ac:dyDescent="0.2">
      <c r="A2926" s="306"/>
      <c r="L2926" s="307"/>
      <c r="N2926" s="307"/>
      <c r="U2926" s="309"/>
      <c r="AF2926" s="306"/>
      <c r="AG2926" s="307"/>
      <c r="AH2926" s="307"/>
      <c r="AI2926" s="307"/>
      <c r="AJ2926" s="306"/>
      <c r="AK2926" s="307"/>
      <c r="AL2926" s="307"/>
      <c r="AN2926" s="312"/>
      <c r="AS2926" s="314"/>
    </row>
    <row r="2927" spans="1:45" x14ac:dyDescent="0.2">
      <c r="A2927" s="306"/>
      <c r="L2927" s="307"/>
      <c r="N2927" s="307"/>
      <c r="U2927" s="309"/>
      <c r="AF2927" s="306"/>
      <c r="AG2927" s="307"/>
      <c r="AH2927" s="307"/>
      <c r="AI2927" s="307"/>
      <c r="AK2927" s="307"/>
      <c r="AL2927" s="307"/>
      <c r="AN2927" s="312"/>
      <c r="AS2927" s="314"/>
    </row>
    <row r="2928" spans="1:45" x14ac:dyDescent="0.2">
      <c r="A2928" s="306"/>
      <c r="L2928" s="307"/>
      <c r="N2928" s="307"/>
      <c r="U2928" s="309"/>
      <c r="AF2928" s="306"/>
      <c r="AG2928" s="307"/>
      <c r="AH2928" s="307"/>
      <c r="AI2928" s="307"/>
      <c r="AJ2928" s="306"/>
      <c r="AK2928" s="307"/>
      <c r="AL2928" s="307"/>
      <c r="AN2928" s="312"/>
      <c r="AS2928" s="314"/>
    </row>
    <row r="2929" spans="1:45" x14ac:dyDescent="0.2">
      <c r="A2929" s="306"/>
      <c r="L2929" s="307"/>
      <c r="N2929" s="307"/>
      <c r="U2929" s="309"/>
      <c r="AF2929" s="306"/>
      <c r="AG2929" s="307"/>
      <c r="AH2929" s="307"/>
      <c r="AI2929" s="307"/>
      <c r="AJ2929" s="306"/>
      <c r="AK2929" s="307"/>
      <c r="AL2929" s="307"/>
      <c r="AN2929" s="312"/>
      <c r="AS2929" s="314"/>
    </row>
    <row r="2930" spans="1:45" x14ac:dyDescent="0.2">
      <c r="A2930" s="306"/>
      <c r="L2930" s="307"/>
      <c r="N2930" s="307"/>
      <c r="U2930" s="309"/>
      <c r="AF2930" s="306"/>
      <c r="AG2930" s="307"/>
      <c r="AH2930" s="307"/>
      <c r="AI2930" s="307"/>
      <c r="AK2930" s="307"/>
      <c r="AL2930" s="307"/>
      <c r="AN2930" s="312"/>
      <c r="AS2930" s="314"/>
    </row>
    <row r="2931" spans="1:45" x14ac:dyDescent="0.2">
      <c r="A2931" s="306"/>
      <c r="L2931" s="307"/>
      <c r="N2931" s="307"/>
      <c r="U2931" s="309"/>
      <c r="AF2931" s="306"/>
      <c r="AG2931" s="307"/>
      <c r="AH2931" s="307"/>
      <c r="AI2931" s="307"/>
      <c r="AJ2931" s="306"/>
      <c r="AK2931" s="307"/>
      <c r="AL2931" s="307"/>
      <c r="AN2931" s="312"/>
      <c r="AS2931" s="314"/>
    </row>
    <row r="2932" spans="1:45" x14ac:dyDescent="0.2">
      <c r="A2932" s="306"/>
      <c r="L2932" s="307"/>
      <c r="N2932" s="307"/>
      <c r="U2932" s="309"/>
      <c r="AF2932" s="306"/>
      <c r="AG2932" s="307"/>
      <c r="AH2932" s="307"/>
      <c r="AI2932" s="307"/>
      <c r="AJ2932" s="306"/>
      <c r="AK2932" s="307"/>
      <c r="AL2932" s="307"/>
      <c r="AN2932" s="312"/>
      <c r="AS2932" s="314"/>
    </row>
    <row r="2933" spans="1:45" x14ac:dyDescent="0.2">
      <c r="A2933" s="306"/>
      <c r="L2933" s="307"/>
      <c r="N2933" s="307"/>
      <c r="U2933" s="309"/>
      <c r="AF2933" s="306"/>
      <c r="AG2933" s="307"/>
      <c r="AH2933" s="307"/>
      <c r="AI2933" s="307"/>
      <c r="AK2933" s="307"/>
      <c r="AL2933" s="307"/>
      <c r="AN2933" s="312"/>
      <c r="AS2933" s="314"/>
    </row>
    <row r="2934" spans="1:45" x14ac:dyDescent="0.2">
      <c r="A2934" s="306"/>
      <c r="L2934" s="307"/>
      <c r="N2934" s="307"/>
      <c r="U2934" s="309"/>
      <c r="AF2934" s="306"/>
      <c r="AG2934" s="307"/>
      <c r="AH2934" s="307"/>
      <c r="AI2934" s="307"/>
      <c r="AJ2934" s="306"/>
      <c r="AK2934" s="307"/>
      <c r="AL2934" s="307"/>
      <c r="AN2934" s="312"/>
      <c r="AS2934" s="314"/>
    </row>
    <row r="2935" spans="1:45" x14ac:dyDescent="0.2">
      <c r="A2935" s="306"/>
      <c r="L2935" s="307"/>
      <c r="N2935" s="307"/>
      <c r="U2935" s="309"/>
      <c r="AF2935" s="306"/>
      <c r="AG2935" s="307"/>
      <c r="AH2935" s="307"/>
      <c r="AI2935" s="307"/>
      <c r="AJ2935" s="306"/>
      <c r="AK2935" s="307"/>
      <c r="AL2935" s="307"/>
      <c r="AN2935" s="312"/>
      <c r="AS2935" s="314"/>
    </row>
    <row r="2936" spans="1:45" x14ac:dyDescent="0.2">
      <c r="A2936" s="306"/>
      <c r="L2936" s="307"/>
      <c r="N2936" s="307"/>
      <c r="U2936" s="309"/>
      <c r="AF2936" s="306"/>
      <c r="AG2936" s="307"/>
      <c r="AH2936" s="307"/>
      <c r="AI2936" s="307"/>
      <c r="AK2936" s="307"/>
      <c r="AL2936" s="307"/>
      <c r="AN2936" s="312"/>
      <c r="AS2936" s="314"/>
    </row>
    <row r="2937" spans="1:45" x14ac:dyDescent="0.2">
      <c r="A2937" s="306"/>
      <c r="L2937" s="307"/>
      <c r="N2937" s="307"/>
      <c r="U2937" s="309"/>
      <c r="AF2937" s="306"/>
      <c r="AG2937" s="307"/>
      <c r="AH2937" s="307"/>
      <c r="AI2937" s="307"/>
      <c r="AJ2937" s="306"/>
      <c r="AK2937" s="307"/>
      <c r="AL2937" s="307"/>
      <c r="AN2937" s="312"/>
      <c r="AS2937" s="314"/>
    </row>
    <row r="2938" spans="1:45" x14ac:dyDescent="0.2">
      <c r="A2938" s="306"/>
      <c r="L2938" s="307"/>
      <c r="N2938" s="307"/>
      <c r="U2938" s="309"/>
      <c r="AF2938" s="306"/>
      <c r="AG2938" s="307"/>
      <c r="AH2938" s="307"/>
      <c r="AI2938" s="307"/>
      <c r="AJ2938" s="306"/>
      <c r="AK2938" s="307"/>
      <c r="AL2938" s="307"/>
      <c r="AN2938" s="312"/>
      <c r="AS2938" s="314"/>
    </row>
    <row r="2939" spans="1:45" x14ac:dyDescent="0.2">
      <c r="A2939" s="306"/>
      <c r="L2939" s="307"/>
      <c r="N2939" s="307"/>
      <c r="U2939" s="309"/>
      <c r="AF2939" s="306"/>
      <c r="AG2939" s="307"/>
      <c r="AH2939" s="307"/>
      <c r="AI2939" s="307"/>
      <c r="AK2939" s="307"/>
      <c r="AL2939" s="307"/>
      <c r="AN2939" s="312"/>
      <c r="AS2939" s="314"/>
    </row>
    <row r="2940" spans="1:45" x14ac:dyDescent="0.2">
      <c r="A2940" s="306"/>
      <c r="L2940" s="307"/>
      <c r="N2940" s="307"/>
      <c r="U2940" s="309"/>
      <c r="AF2940" s="306"/>
      <c r="AG2940" s="307"/>
      <c r="AH2940" s="307"/>
      <c r="AI2940" s="307"/>
      <c r="AJ2940" s="306"/>
      <c r="AK2940" s="307"/>
      <c r="AL2940" s="307"/>
      <c r="AN2940" s="312"/>
      <c r="AS2940" s="314"/>
    </row>
    <row r="2941" spans="1:45" x14ac:dyDescent="0.2">
      <c r="A2941" s="306"/>
      <c r="L2941" s="307"/>
      <c r="N2941" s="307"/>
      <c r="U2941" s="309"/>
      <c r="AF2941" s="306"/>
      <c r="AG2941" s="307"/>
      <c r="AH2941" s="307"/>
      <c r="AI2941" s="307"/>
      <c r="AJ2941" s="306"/>
      <c r="AK2941" s="307"/>
      <c r="AL2941" s="307"/>
      <c r="AN2941" s="312"/>
      <c r="AS2941" s="314"/>
    </row>
    <row r="2942" spans="1:45" x14ac:dyDescent="0.2">
      <c r="A2942" s="306"/>
      <c r="L2942" s="307"/>
      <c r="N2942" s="307"/>
      <c r="U2942" s="309"/>
      <c r="AF2942" s="306"/>
      <c r="AG2942" s="307"/>
      <c r="AH2942" s="307"/>
      <c r="AI2942" s="307"/>
      <c r="AK2942" s="307"/>
      <c r="AL2942" s="307"/>
      <c r="AN2942" s="312"/>
      <c r="AS2942" s="314"/>
    </row>
    <row r="2943" spans="1:45" x14ac:dyDescent="0.2">
      <c r="A2943" s="306"/>
      <c r="L2943" s="307"/>
      <c r="N2943" s="307"/>
      <c r="U2943" s="309"/>
      <c r="AF2943" s="306"/>
      <c r="AG2943" s="307"/>
      <c r="AH2943" s="307"/>
      <c r="AI2943" s="307"/>
      <c r="AJ2943" s="306"/>
      <c r="AK2943" s="307"/>
      <c r="AL2943" s="307"/>
      <c r="AN2943" s="312"/>
      <c r="AS2943" s="314"/>
    </row>
    <row r="2944" spans="1:45" x14ac:dyDescent="0.2">
      <c r="A2944" s="306"/>
      <c r="L2944" s="307"/>
      <c r="N2944" s="307"/>
      <c r="U2944" s="309"/>
      <c r="AF2944" s="306"/>
      <c r="AG2944" s="307"/>
      <c r="AH2944" s="307"/>
      <c r="AI2944" s="307"/>
      <c r="AJ2944" s="306"/>
      <c r="AK2944" s="307"/>
      <c r="AL2944" s="307"/>
      <c r="AN2944" s="312"/>
      <c r="AS2944" s="314"/>
    </row>
    <row r="2945" spans="1:45" x14ac:dyDescent="0.2">
      <c r="A2945" s="306"/>
      <c r="L2945" s="307"/>
      <c r="N2945" s="307"/>
      <c r="U2945" s="309"/>
      <c r="AF2945" s="306"/>
      <c r="AG2945" s="307"/>
      <c r="AH2945" s="307"/>
      <c r="AI2945" s="307"/>
      <c r="AK2945" s="307"/>
      <c r="AL2945" s="307"/>
      <c r="AN2945" s="312"/>
      <c r="AS2945" s="314"/>
    </row>
    <row r="2946" spans="1:45" x14ac:dyDescent="0.2">
      <c r="A2946" s="306"/>
      <c r="L2946" s="307"/>
      <c r="N2946" s="307"/>
      <c r="U2946" s="309"/>
      <c r="AF2946" s="306"/>
      <c r="AG2946" s="307"/>
      <c r="AH2946" s="307"/>
      <c r="AI2946" s="307"/>
      <c r="AJ2946" s="306"/>
      <c r="AK2946" s="307"/>
      <c r="AL2946" s="307"/>
      <c r="AN2946" s="312"/>
      <c r="AS2946" s="314"/>
    </row>
    <row r="2947" spans="1:45" x14ac:dyDescent="0.2">
      <c r="A2947" s="306"/>
      <c r="L2947" s="307"/>
      <c r="N2947" s="307"/>
      <c r="U2947" s="309"/>
      <c r="AF2947" s="306"/>
      <c r="AG2947" s="307"/>
      <c r="AH2947" s="307"/>
      <c r="AI2947" s="307"/>
      <c r="AJ2947" s="306"/>
      <c r="AK2947" s="307"/>
      <c r="AL2947" s="307"/>
      <c r="AN2947" s="312"/>
      <c r="AS2947" s="314"/>
    </row>
    <row r="2948" spans="1:45" x14ac:dyDescent="0.2">
      <c r="A2948" s="306"/>
      <c r="L2948" s="307"/>
      <c r="N2948" s="307"/>
      <c r="U2948" s="309"/>
      <c r="AF2948" s="306"/>
      <c r="AG2948" s="307"/>
      <c r="AH2948" s="307"/>
      <c r="AI2948" s="307"/>
      <c r="AK2948" s="307"/>
      <c r="AL2948" s="307"/>
      <c r="AN2948" s="312"/>
      <c r="AS2948" s="314"/>
    </row>
    <row r="2949" spans="1:45" x14ac:dyDescent="0.2">
      <c r="A2949" s="306"/>
      <c r="L2949" s="307"/>
      <c r="N2949" s="307"/>
      <c r="U2949" s="309"/>
      <c r="AF2949" s="306"/>
      <c r="AG2949" s="307"/>
      <c r="AH2949" s="307"/>
      <c r="AI2949" s="307"/>
      <c r="AJ2949" s="306"/>
      <c r="AK2949" s="307"/>
      <c r="AL2949" s="307"/>
      <c r="AN2949" s="312"/>
      <c r="AS2949" s="314"/>
    </row>
    <row r="2950" spans="1:45" x14ac:dyDescent="0.2">
      <c r="A2950" s="306"/>
      <c r="L2950" s="307"/>
      <c r="N2950" s="307"/>
      <c r="U2950" s="309"/>
      <c r="AF2950" s="306"/>
      <c r="AG2950" s="307"/>
      <c r="AH2950" s="307"/>
      <c r="AI2950" s="307"/>
      <c r="AJ2950" s="306"/>
      <c r="AK2950" s="307"/>
      <c r="AL2950" s="307"/>
      <c r="AN2950" s="312"/>
      <c r="AS2950" s="314"/>
    </row>
    <row r="2951" spans="1:45" x14ac:dyDescent="0.2">
      <c r="A2951" s="306"/>
      <c r="L2951" s="307"/>
      <c r="N2951" s="307"/>
      <c r="U2951" s="309"/>
      <c r="AF2951" s="306"/>
      <c r="AG2951" s="307"/>
      <c r="AH2951" s="307"/>
      <c r="AI2951" s="307"/>
      <c r="AK2951" s="307"/>
      <c r="AL2951" s="307"/>
      <c r="AN2951" s="312"/>
      <c r="AS2951" s="314"/>
    </row>
    <row r="2952" spans="1:45" x14ac:dyDescent="0.2">
      <c r="A2952" s="306"/>
      <c r="L2952" s="307"/>
      <c r="N2952" s="307"/>
      <c r="U2952" s="309"/>
      <c r="AF2952" s="306"/>
      <c r="AG2952" s="307"/>
      <c r="AH2952" s="307"/>
      <c r="AI2952" s="307"/>
      <c r="AJ2952" s="306"/>
      <c r="AK2952" s="307"/>
      <c r="AL2952" s="307"/>
      <c r="AN2952" s="312"/>
      <c r="AS2952" s="314"/>
    </row>
    <row r="2953" spans="1:45" x14ac:dyDescent="0.2">
      <c r="A2953" s="306"/>
      <c r="L2953" s="307"/>
      <c r="N2953" s="307"/>
      <c r="U2953" s="309"/>
      <c r="AF2953" s="306"/>
      <c r="AG2953" s="307"/>
      <c r="AH2953" s="307"/>
      <c r="AI2953" s="307"/>
      <c r="AJ2953" s="306"/>
      <c r="AK2953" s="307"/>
      <c r="AL2953" s="307"/>
      <c r="AN2953" s="312"/>
      <c r="AS2953" s="314"/>
    </row>
    <row r="2954" spans="1:45" x14ac:dyDescent="0.2">
      <c r="A2954" s="306"/>
      <c r="L2954" s="307"/>
      <c r="N2954" s="307"/>
      <c r="U2954" s="309"/>
      <c r="AF2954" s="306"/>
      <c r="AG2954" s="307"/>
      <c r="AH2954" s="307"/>
      <c r="AI2954" s="307"/>
      <c r="AK2954" s="307"/>
      <c r="AL2954" s="307"/>
      <c r="AN2954" s="312"/>
      <c r="AS2954" s="314"/>
    </row>
    <row r="2955" spans="1:45" x14ac:dyDescent="0.2">
      <c r="A2955" s="306"/>
      <c r="L2955" s="307"/>
      <c r="N2955" s="307"/>
      <c r="U2955" s="309"/>
      <c r="AF2955" s="306"/>
      <c r="AG2955" s="307"/>
      <c r="AH2955" s="307"/>
      <c r="AI2955" s="307"/>
      <c r="AJ2955" s="306"/>
      <c r="AK2955" s="307"/>
      <c r="AL2955" s="307"/>
      <c r="AN2955" s="312"/>
      <c r="AS2955" s="314"/>
    </row>
    <row r="2956" spans="1:45" x14ac:dyDescent="0.2">
      <c r="A2956" s="306"/>
      <c r="L2956" s="307"/>
      <c r="N2956" s="307"/>
      <c r="U2956" s="309"/>
      <c r="AF2956" s="306"/>
      <c r="AG2956" s="307"/>
      <c r="AH2956" s="307"/>
      <c r="AI2956" s="307"/>
      <c r="AJ2956" s="306"/>
      <c r="AK2956" s="307"/>
      <c r="AL2956" s="307"/>
      <c r="AN2956" s="312"/>
      <c r="AS2956" s="314"/>
    </row>
    <row r="2957" spans="1:45" x14ac:dyDescent="0.2">
      <c r="A2957" s="306"/>
      <c r="L2957" s="307"/>
      <c r="N2957" s="307"/>
      <c r="U2957" s="309"/>
      <c r="AF2957" s="306"/>
      <c r="AG2957" s="307"/>
      <c r="AH2957" s="307"/>
      <c r="AI2957" s="307"/>
      <c r="AK2957" s="307"/>
      <c r="AL2957" s="307"/>
      <c r="AN2957" s="312"/>
      <c r="AS2957" s="314"/>
    </row>
    <row r="2958" spans="1:45" x14ac:dyDescent="0.2">
      <c r="A2958" s="306"/>
      <c r="L2958" s="307"/>
      <c r="N2958" s="307"/>
      <c r="U2958" s="309"/>
      <c r="AF2958" s="306"/>
      <c r="AG2958" s="307"/>
      <c r="AH2958" s="307"/>
      <c r="AI2958" s="307"/>
      <c r="AJ2958" s="306"/>
      <c r="AK2958" s="307"/>
      <c r="AL2958" s="307"/>
      <c r="AN2958" s="312"/>
      <c r="AS2958" s="314"/>
    </row>
    <row r="2959" spans="1:45" x14ac:dyDescent="0.2">
      <c r="A2959" s="306"/>
      <c r="L2959" s="307"/>
      <c r="N2959" s="307"/>
      <c r="U2959" s="309"/>
      <c r="AF2959" s="306"/>
      <c r="AG2959" s="307"/>
      <c r="AH2959" s="307"/>
      <c r="AI2959" s="307"/>
      <c r="AJ2959" s="306"/>
      <c r="AK2959" s="307"/>
      <c r="AL2959" s="307"/>
      <c r="AN2959" s="312"/>
      <c r="AS2959" s="314"/>
    </row>
    <row r="2960" spans="1:45" x14ac:dyDescent="0.2">
      <c r="A2960" s="306"/>
      <c r="L2960" s="307"/>
      <c r="N2960" s="307"/>
      <c r="U2960" s="309"/>
      <c r="AF2960" s="306"/>
      <c r="AG2960" s="307"/>
      <c r="AH2960" s="307"/>
      <c r="AI2960" s="307"/>
      <c r="AK2960" s="307"/>
      <c r="AL2960" s="307"/>
      <c r="AN2960" s="312"/>
      <c r="AS2960" s="314"/>
    </row>
    <row r="2961" spans="1:45" x14ac:dyDescent="0.2">
      <c r="A2961" s="306"/>
      <c r="L2961" s="307"/>
      <c r="N2961" s="307"/>
      <c r="U2961" s="309"/>
      <c r="AF2961" s="306"/>
      <c r="AG2961" s="307"/>
      <c r="AH2961" s="307"/>
      <c r="AI2961" s="307"/>
      <c r="AJ2961" s="306"/>
      <c r="AK2961" s="307"/>
      <c r="AL2961" s="307"/>
      <c r="AN2961" s="312"/>
      <c r="AS2961" s="314"/>
    </row>
    <row r="2962" spans="1:45" x14ac:dyDescent="0.2">
      <c r="A2962" s="306"/>
      <c r="L2962" s="307"/>
      <c r="N2962" s="307"/>
      <c r="U2962" s="309"/>
      <c r="AF2962" s="306"/>
      <c r="AG2962" s="307"/>
      <c r="AH2962" s="307"/>
      <c r="AI2962" s="307"/>
      <c r="AJ2962" s="306"/>
      <c r="AK2962" s="307"/>
      <c r="AL2962" s="307"/>
      <c r="AN2962" s="312"/>
      <c r="AS2962" s="314"/>
    </row>
    <row r="2963" spans="1:45" x14ac:dyDescent="0.2">
      <c r="A2963" s="306"/>
      <c r="L2963" s="307"/>
      <c r="N2963" s="307"/>
      <c r="U2963" s="309"/>
      <c r="AF2963" s="306"/>
      <c r="AG2963" s="307"/>
      <c r="AH2963" s="307"/>
      <c r="AI2963" s="307"/>
      <c r="AK2963" s="307"/>
      <c r="AL2963" s="307"/>
      <c r="AN2963" s="312"/>
      <c r="AS2963" s="314"/>
    </row>
    <row r="2964" spans="1:45" x14ac:dyDescent="0.2">
      <c r="A2964" s="306"/>
      <c r="L2964" s="307"/>
      <c r="N2964" s="307"/>
      <c r="U2964" s="309"/>
      <c r="AF2964" s="306"/>
      <c r="AG2964" s="307"/>
      <c r="AH2964" s="307"/>
      <c r="AI2964" s="307"/>
      <c r="AJ2964" s="306"/>
      <c r="AK2964" s="307"/>
      <c r="AL2964" s="307"/>
      <c r="AN2964" s="312"/>
      <c r="AS2964" s="314"/>
    </row>
    <row r="2965" spans="1:45" x14ac:dyDescent="0.2">
      <c r="A2965" s="306"/>
      <c r="L2965" s="307"/>
      <c r="N2965" s="307"/>
      <c r="U2965" s="309"/>
      <c r="AF2965" s="306"/>
      <c r="AG2965" s="307"/>
      <c r="AH2965" s="307"/>
      <c r="AI2965" s="307"/>
      <c r="AJ2965" s="306"/>
      <c r="AK2965" s="307"/>
      <c r="AL2965" s="307"/>
      <c r="AN2965" s="312"/>
      <c r="AS2965" s="314"/>
    </row>
    <row r="2966" spans="1:45" x14ac:dyDescent="0.2">
      <c r="A2966" s="306"/>
      <c r="L2966" s="307"/>
      <c r="N2966" s="307"/>
      <c r="U2966" s="309"/>
      <c r="AF2966" s="306"/>
      <c r="AG2966" s="307"/>
      <c r="AH2966" s="307"/>
      <c r="AI2966" s="307"/>
      <c r="AK2966" s="307"/>
      <c r="AL2966" s="307"/>
      <c r="AN2966" s="312"/>
      <c r="AS2966" s="314"/>
    </row>
    <row r="2967" spans="1:45" x14ac:dyDescent="0.2">
      <c r="A2967" s="306"/>
      <c r="L2967" s="307"/>
      <c r="N2967" s="307"/>
      <c r="U2967" s="309"/>
      <c r="AF2967" s="306"/>
      <c r="AG2967" s="307"/>
      <c r="AH2967" s="307"/>
      <c r="AI2967" s="307"/>
      <c r="AJ2967" s="306"/>
      <c r="AK2967" s="307"/>
      <c r="AL2967" s="307"/>
      <c r="AN2967" s="312"/>
      <c r="AS2967" s="314"/>
    </row>
    <row r="2968" spans="1:45" x14ac:dyDescent="0.2">
      <c r="A2968" s="306"/>
      <c r="L2968" s="307"/>
      <c r="N2968" s="307"/>
      <c r="U2968" s="309"/>
      <c r="AF2968" s="306"/>
      <c r="AG2968" s="307"/>
      <c r="AH2968" s="307"/>
      <c r="AI2968" s="307"/>
      <c r="AJ2968" s="306"/>
      <c r="AK2968" s="307"/>
      <c r="AL2968" s="307"/>
      <c r="AN2968" s="312"/>
      <c r="AS2968" s="314"/>
    </row>
    <row r="2969" spans="1:45" x14ac:dyDescent="0.2">
      <c r="A2969" s="306"/>
      <c r="L2969" s="307"/>
      <c r="N2969" s="307"/>
      <c r="U2969" s="309"/>
      <c r="AF2969" s="306"/>
      <c r="AG2969" s="307"/>
      <c r="AH2969" s="307"/>
      <c r="AI2969" s="307"/>
      <c r="AK2969" s="307"/>
      <c r="AL2969" s="307"/>
      <c r="AN2969" s="312"/>
      <c r="AS2969" s="314"/>
    </row>
    <row r="2970" spans="1:45" x14ac:dyDescent="0.2">
      <c r="A2970" s="306"/>
      <c r="L2970" s="307"/>
      <c r="N2970" s="307"/>
      <c r="U2970" s="309"/>
      <c r="AF2970" s="306"/>
      <c r="AG2970" s="307"/>
      <c r="AH2970" s="307"/>
      <c r="AI2970" s="307"/>
      <c r="AJ2970" s="306"/>
      <c r="AK2970" s="307"/>
      <c r="AL2970" s="307"/>
      <c r="AN2970" s="312"/>
      <c r="AS2970" s="314"/>
    </row>
    <row r="2971" spans="1:45" x14ac:dyDescent="0.2">
      <c r="A2971" s="306"/>
      <c r="L2971" s="307"/>
      <c r="N2971" s="307"/>
      <c r="U2971" s="309"/>
      <c r="AF2971" s="306"/>
      <c r="AG2971" s="307"/>
      <c r="AH2971" s="307"/>
      <c r="AI2971" s="307"/>
      <c r="AJ2971" s="306"/>
      <c r="AK2971" s="307"/>
      <c r="AL2971" s="307"/>
      <c r="AN2971" s="312"/>
      <c r="AS2971" s="314"/>
    </row>
    <row r="2972" spans="1:45" x14ac:dyDescent="0.2">
      <c r="A2972" s="306"/>
      <c r="L2972" s="307"/>
      <c r="N2972" s="307"/>
      <c r="U2972" s="309"/>
      <c r="AF2972" s="306"/>
      <c r="AG2972" s="307"/>
      <c r="AH2972" s="307"/>
      <c r="AI2972" s="307"/>
      <c r="AK2972" s="307"/>
      <c r="AL2972" s="307"/>
      <c r="AN2972" s="312"/>
      <c r="AS2972" s="314"/>
    </row>
    <row r="2973" spans="1:45" x14ac:dyDescent="0.2">
      <c r="A2973" s="306"/>
      <c r="L2973" s="307"/>
      <c r="N2973" s="307"/>
      <c r="U2973" s="309"/>
      <c r="AF2973" s="306"/>
      <c r="AG2973" s="307"/>
      <c r="AH2973" s="307"/>
      <c r="AI2973" s="307"/>
      <c r="AJ2973" s="306"/>
      <c r="AK2973" s="307"/>
      <c r="AL2973" s="307"/>
      <c r="AN2973" s="312"/>
      <c r="AS2973" s="314"/>
    </row>
    <row r="2974" spans="1:45" x14ac:dyDescent="0.2">
      <c r="A2974" s="306"/>
      <c r="L2974" s="307"/>
      <c r="N2974" s="307"/>
      <c r="U2974" s="309"/>
      <c r="AF2974" s="306"/>
      <c r="AG2974" s="307"/>
      <c r="AH2974" s="307"/>
      <c r="AI2974" s="307"/>
      <c r="AJ2974" s="306"/>
      <c r="AK2974" s="307"/>
      <c r="AL2974" s="307"/>
      <c r="AN2974" s="312"/>
      <c r="AS2974" s="314"/>
    </row>
    <row r="2975" spans="1:45" x14ac:dyDescent="0.2">
      <c r="A2975" s="306"/>
      <c r="L2975" s="307"/>
      <c r="N2975" s="307"/>
      <c r="U2975" s="309"/>
      <c r="AF2975" s="306"/>
      <c r="AG2975" s="307"/>
      <c r="AH2975" s="307"/>
      <c r="AI2975" s="307"/>
      <c r="AK2975" s="307"/>
      <c r="AL2975" s="307"/>
      <c r="AN2975" s="312"/>
      <c r="AS2975" s="314"/>
    </row>
    <row r="2976" spans="1:45" x14ac:dyDescent="0.2">
      <c r="A2976" s="306"/>
      <c r="L2976" s="307"/>
      <c r="N2976" s="307"/>
      <c r="U2976" s="309"/>
      <c r="AF2976" s="306"/>
      <c r="AG2976" s="307"/>
      <c r="AH2976" s="307"/>
      <c r="AI2976" s="307"/>
      <c r="AJ2976" s="306"/>
      <c r="AK2976" s="307"/>
      <c r="AL2976" s="307"/>
      <c r="AN2976" s="312"/>
      <c r="AS2976" s="314"/>
    </row>
    <row r="2977" spans="1:45" x14ac:dyDescent="0.2">
      <c r="A2977" s="306"/>
      <c r="L2977" s="307"/>
      <c r="N2977" s="307"/>
      <c r="U2977" s="309"/>
      <c r="AF2977" s="306"/>
      <c r="AG2977" s="307"/>
      <c r="AH2977" s="307"/>
      <c r="AI2977" s="307"/>
      <c r="AJ2977" s="306"/>
      <c r="AK2977" s="307"/>
      <c r="AL2977" s="307"/>
      <c r="AN2977" s="312"/>
      <c r="AS2977" s="314"/>
    </row>
    <row r="2978" spans="1:45" x14ac:dyDescent="0.2">
      <c r="A2978" s="306"/>
      <c r="L2978" s="307"/>
      <c r="N2978" s="307"/>
      <c r="U2978" s="309"/>
      <c r="AF2978" s="306"/>
      <c r="AG2978" s="307"/>
      <c r="AH2978" s="307"/>
      <c r="AI2978" s="307"/>
      <c r="AK2978" s="307"/>
      <c r="AL2978" s="307"/>
      <c r="AN2978" s="312"/>
      <c r="AS2978" s="314"/>
    </row>
    <row r="2979" spans="1:45" x14ac:dyDescent="0.2">
      <c r="A2979" s="306"/>
      <c r="L2979" s="307"/>
      <c r="N2979" s="307"/>
      <c r="U2979" s="309"/>
      <c r="AF2979" s="306"/>
      <c r="AG2979" s="307"/>
      <c r="AH2979" s="307"/>
      <c r="AI2979" s="307"/>
      <c r="AJ2979" s="306"/>
      <c r="AK2979" s="307"/>
      <c r="AL2979" s="307"/>
      <c r="AN2979" s="312"/>
      <c r="AS2979" s="314"/>
    </row>
    <row r="2980" spans="1:45" x14ac:dyDescent="0.2">
      <c r="A2980" s="306"/>
      <c r="L2980" s="307"/>
      <c r="N2980" s="307"/>
      <c r="U2980" s="309"/>
      <c r="AF2980" s="306"/>
      <c r="AG2980" s="307"/>
      <c r="AH2980" s="307"/>
      <c r="AI2980" s="307"/>
      <c r="AJ2980" s="306"/>
      <c r="AK2980" s="307"/>
      <c r="AL2980" s="307"/>
      <c r="AN2980" s="312"/>
      <c r="AS2980" s="314"/>
    </row>
    <row r="2981" spans="1:45" x14ac:dyDescent="0.2">
      <c r="A2981" s="306"/>
      <c r="L2981" s="307"/>
      <c r="N2981" s="307"/>
      <c r="U2981" s="309"/>
      <c r="AF2981" s="306"/>
      <c r="AG2981" s="307"/>
      <c r="AH2981" s="307"/>
      <c r="AI2981" s="307"/>
      <c r="AK2981" s="307"/>
      <c r="AL2981" s="307"/>
      <c r="AN2981" s="312"/>
      <c r="AS2981" s="314"/>
    </row>
    <row r="2982" spans="1:45" x14ac:dyDescent="0.2">
      <c r="A2982" s="306"/>
      <c r="L2982" s="307"/>
      <c r="N2982" s="307"/>
      <c r="U2982" s="309"/>
      <c r="AF2982" s="306"/>
      <c r="AG2982" s="307"/>
      <c r="AH2982" s="307"/>
      <c r="AI2982" s="307"/>
      <c r="AJ2982" s="306"/>
      <c r="AK2982" s="307"/>
      <c r="AL2982" s="307"/>
      <c r="AN2982" s="312"/>
      <c r="AS2982" s="314"/>
    </row>
    <row r="2983" spans="1:45" x14ac:dyDescent="0.2">
      <c r="A2983" s="306"/>
      <c r="L2983" s="307"/>
      <c r="N2983" s="307"/>
      <c r="U2983" s="309"/>
      <c r="AF2983" s="306"/>
      <c r="AG2983" s="307"/>
      <c r="AH2983" s="307"/>
      <c r="AI2983" s="307"/>
      <c r="AJ2983" s="306"/>
      <c r="AK2983" s="307"/>
      <c r="AL2983" s="307"/>
      <c r="AN2983" s="312"/>
      <c r="AS2983" s="314"/>
    </row>
    <row r="2984" spans="1:45" x14ac:dyDescent="0.2">
      <c r="A2984" s="306"/>
      <c r="L2984" s="307"/>
      <c r="N2984" s="307"/>
      <c r="U2984" s="309"/>
      <c r="AF2984" s="306"/>
      <c r="AG2984" s="307"/>
      <c r="AH2984" s="307"/>
      <c r="AI2984" s="307"/>
      <c r="AK2984" s="307"/>
      <c r="AL2984" s="307"/>
      <c r="AN2984" s="312"/>
      <c r="AS2984" s="314"/>
    </row>
    <row r="2985" spans="1:45" x14ac:dyDescent="0.2">
      <c r="A2985" s="306"/>
      <c r="L2985" s="307"/>
      <c r="N2985" s="307"/>
      <c r="U2985" s="309"/>
      <c r="AF2985" s="306"/>
      <c r="AG2985" s="307"/>
      <c r="AH2985" s="307"/>
      <c r="AI2985" s="307"/>
      <c r="AJ2985" s="306"/>
      <c r="AK2985" s="307"/>
      <c r="AL2985" s="307"/>
      <c r="AN2985" s="312"/>
      <c r="AS2985" s="314"/>
    </row>
    <row r="2986" spans="1:45" x14ac:dyDescent="0.2">
      <c r="A2986" s="306"/>
      <c r="L2986" s="307"/>
      <c r="N2986" s="307"/>
      <c r="U2986" s="309"/>
      <c r="AF2986" s="306"/>
      <c r="AG2986" s="307"/>
      <c r="AH2986" s="307"/>
      <c r="AI2986" s="307"/>
      <c r="AJ2986" s="306"/>
      <c r="AK2986" s="307"/>
      <c r="AL2986" s="307"/>
      <c r="AN2986" s="312"/>
      <c r="AS2986" s="314"/>
    </row>
    <row r="2987" spans="1:45" x14ac:dyDescent="0.2">
      <c r="A2987" s="306"/>
      <c r="L2987" s="307"/>
      <c r="N2987" s="307"/>
      <c r="U2987" s="309"/>
      <c r="AF2987" s="306"/>
      <c r="AG2987" s="307"/>
      <c r="AH2987" s="307"/>
      <c r="AI2987" s="307"/>
      <c r="AK2987" s="307"/>
      <c r="AL2987" s="307"/>
      <c r="AN2987" s="312"/>
      <c r="AS2987" s="314"/>
    </row>
    <row r="2988" spans="1:45" x14ac:dyDescent="0.2">
      <c r="A2988" s="306"/>
      <c r="L2988" s="307"/>
      <c r="N2988" s="307"/>
      <c r="U2988" s="309"/>
      <c r="AF2988" s="306"/>
      <c r="AG2988" s="307"/>
      <c r="AH2988" s="307"/>
      <c r="AI2988" s="307"/>
      <c r="AJ2988" s="306"/>
      <c r="AK2988" s="307"/>
      <c r="AL2988" s="307"/>
      <c r="AN2988" s="312"/>
      <c r="AS2988" s="314"/>
    </row>
    <row r="2989" spans="1:45" x14ac:dyDescent="0.2">
      <c r="A2989" s="306"/>
      <c r="L2989" s="307"/>
      <c r="N2989" s="307"/>
      <c r="U2989" s="309"/>
      <c r="AF2989" s="306"/>
      <c r="AG2989" s="307"/>
      <c r="AH2989" s="307"/>
      <c r="AI2989" s="307"/>
      <c r="AJ2989" s="306"/>
      <c r="AK2989" s="307"/>
      <c r="AL2989" s="307"/>
      <c r="AN2989" s="312"/>
      <c r="AS2989" s="314"/>
    </row>
    <row r="2990" spans="1:45" x14ac:dyDescent="0.2">
      <c r="A2990" s="306"/>
      <c r="L2990" s="307"/>
      <c r="N2990" s="307"/>
      <c r="U2990" s="309"/>
      <c r="AF2990" s="306"/>
      <c r="AG2990" s="307"/>
      <c r="AH2990" s="307"/>
      <c r="AI2990" s="307"/>
      <c r="AK2990" s="307"/>
      <c r="AL2990" s="307"/>
      <c r="AN2990" s="312"/>
      <c r="AS2990" s="314"/>
    </row>
    <row r="2991" spans="1:45" x14ac:dyDescent="0.2">
      <c r="A2991" s="306"/>
      <c r="L2991" s="307"/>
      <c r="N2991" s="307"/>
      <c r="U2991" s="309"/>
      <c r="AF2991" s="306"/>
      <c r="AG2991" s="307"/>
      <c r="AH2991" s="307"/>
      <c r="AI2991" s="307"/>
      <c r="AJ2991" s="306"/>
      <c r="AK2991" s="307"/>
      <c r="AL2991" s="307"/>
      <c r="AN2991" s="312"/>
      <c r="AS2991" s="314"/>
    </row>
    <row r="2992" spans="1:45" x14ac:dyDescent="0.2">
      <c r="A2992" s="306"/>
      <c r="L2992" s="307"/>
      <c r="N2992" s="307"/>
      <c r="U2992" s="309"/>
      <c r="AF2992" s="306"/>
      <c r="AG2992" s="307"/>
      <c r="AH2992" s="307"/>
      <c r="AI2992" s="307"/>
      <c r="AJ2992" s="306"/>
      <c r="AK2992" s="307"/>
      <c r="AL2992" s="307"/>
      <c r="AN2992" s="312"/>
      <c r="AS2992" s="314"/>
    </row>
    <row r="2993" spans="1:45" x14ac:dyDescent="0.2">
      <c r="A2993" s="306"/>
      <c r="L2993" s="307"/>
      <c r="N2993" s="307"/>
      <c r="U2993" s="309"/>
      <c r="AF2993" s="306"/>
      <c r="AG2993" s="307"/>
      <c r="AH2993" s="307"/>
      <c r="AI2993" s="307"/>
      <c r="AK2993" s="307"/>
      <c r="AL2993" s="307"/>
      <c r="AN2993" s="312"/>
      <c r="AS2993" s="314"/>
    </row>
    <row r="2994" spans="1:45" x14ac:dyDescent="0.2">
      <c r="A2994" s="306"/>
      <c r="L2994" s="307"/>
      <c r="N2994" s="307"/>
      <c r="U2994" s="309"/>
      <c r="AF2994" s="306"/>
      <c r="AG2994" s="307"/>
      <c r="AH2994" s="307"/>
      <c r="AI2994" s="307"/>
      <c r="AJ2994" s="306"/>
      <c r="AK2994" s="307"/>
      <c r="AL2994" s="307"/>
      <c r="AN2994" s="312"/>
      <c r="AS2994" s="314"/>
    </row>
    <row r="2995" spans="1:45" x14ac:dyDescent="0.2">
      <c r="A2995" s="306"/>
      <c r="L2995" s="307"/>
      <c r="N2995" s="307"/>
      <c r="U2995" s="309"/>
      <c r="AF2995" s="306"/>
      <c r="AG2995" s="307"/>
      <c r="AH2995" s="307"/>
      <c r="AI2995" s="307"/>
      <c r="AJ2995" s="306"/>
      <c r="AK2995" s="307"/>
      <c r="AL2995" s="307"/>
      <c r="AN2995" s="312"/>
      <c r="AS2995" s="314"/>
    </row>
    <row r="2996" spans="1:45" x14ac:dyDescent="0.2">
      <c r="A2996" s="306"/>
      <c r="L2996" s="307"/>
      <c r="N2996" s="307"/>
      <c r="U2996" s="309"/>
      <c r="AF2996" s="306"/>
      <c r="AG2996" s="307"/>
      <c r="AH2996" s="307"/>
      <c r="AI2996" s="307"/>
      <c r="AK2996" s="307"/>
      <c r="AL2996" s="307"/>
      <c r="AN2996" s="312"/>
      <c r="AS2996" s="314"/>
    </row>
    <row r="2997" spans="1:45" x14ac:dyDescent="0.2">
      <c r="A2997" s="306"/>
      <c r="L2997" s="307"/>
      <c r="N2997" s="307"/>
      <c r="U2997" s="309"/>
      <c r="AF2997" s="306"/>
      <c r="AG2997" s="307"/>
      <c r="AH2997" s="307"/>
      <c r="AI2997" s="307"/>
      <c r="AJ2997" s="306"/>
      <c r="AK2997" s="307"/>
      <c r="AL2997" s="307"/>
      <c r="AN2997" s="312"/>
      <c r="AS2997" s="314"/>
    </row>
    <row r="2998" spans="1:45" x14ac:dyDescent="0.2">
      <c r="A2998" s="306"/>
      <c r="L2998" s="307"/>
      <c r="N2998" s="307"/>
      <c r="U2998" s="309"/>
      <c r="AF2998" s="306"/>
      <c r="AG2998" s="307"/>
      <c r="AH2998" s="307"/>
      <c r="AI2998" s="307"/>
      <c r="AJ2998" s="306"/>
      <c r="AK2998" s="307"/>
      <c r="AL2998" s="307"/>
      <c r="AN2998" s="312"/>
      <c r="AS2998" s="314"/>
    </row>
    <row r="2999" spans="1:45" x14ac:dyDescent="0.2">
      <c r="A2999" s="306"/>
      <c r="L2999" s="307"/>
      <c r="N2999" s="307"/>
      <c r="U2999" s="309"/>
      <c r="AF2999" s="306"/>
      <c r="AG2999" s="307"/>
      <c r="AH2999" s="307"/>
      <c r="AI2999" s="307"/>
      <c r="AK2999" s="307"/>
      <c r="AL2999" s="307"/>
      <c r="AN2999" s="312"/>
      <c r="AS2999" s="314"/>
    </row>
    <row r="3000" spans="1:45" x14ac:dyDescent="0.2">
      <c r="A3000" s="306"/>
      <c r="L3000" s="307"/>
      <c r="N3000" s="307"/>
      <c r="U3000" s="309"/>
      <c r="AF3000" s="306"/>
      <c r="AG3000" s="307"/>
      <c r="AH3000" s="307"/>
      <c r="AI3000" s="307"/>
      <c r="AJ3000" s="306"/>
      <c r="AK3000" s="307"/>
      <c r="AL3000" s="307"/>
      <c r="AN3000" s="312"/>
      <c r="AS3000" s="314"/>
    </row>
    <row r="3001" spans="1:45" x14ac:dyDescent="0.2">
      <c r="A3001" s="306"/>
      <c r="L3001" s="307"/>
      <c r="N3001" s="307"/>
      <c r="U3001" s="309"/>
      <c r="AF3001" s="306"/>
      <c r="AG3001" s="307"/>
      <c r="AH3001" s="307"/>
      <c r="AI3001" s="307"/>
      <c r="AJ3001" s="306"/>
      <c r="AK3001" s="307"/>
      <c r="AL3001" s="307"/>
      <c r="AN3001" s="312"/>
      <c r="AS3001" s="314"/>
    </row>
    <row r="3002" spans="1:45" x14ac:dyDescent="0.2">
      <c r="A3002" s="306"/>
      <c r="L3002" s="307"/>
      <c r="N3002" s="307"/>
      <c r="U3002" s="309"/>
      <c r="AF3002" s="306"/>
      <c r="AG3002" s="307"/>
      <c r="AH3002" s="307"/>
      <c r="AI3002" s="307"/>
      <c r="AK3002" s="307"/>
      <c r="AL3002" s="307"/>
      <c r="AN3002" s="312"/>
      <c r="AS3002" s="314"/>
    </row>
    <row r="3003" spans="1:45" x14ac:dyDescent="0.2">
      <c r="A3003" s="306"/>
      <c r="L3003" s="307"/>
      <c r="N3003" s="307"/>
      <c r="U3003" s="309"/>
      <c r="AF3003" s="306"/>
      <c r="AG3003" s="307"/>
      <c r="AH3003" s="307"/>
      <c r="AI3003" s="307"/>
      <c r="AJ3003" s="306"/>
      <c r="AK3003" s="307"/>
      <c r="AL3003" s="307"/>
      <c r="AN3003" s="312"/>
      <c r="AS3003" s="314"/>
    </row>
    <row r="3004" spans="1:45" x14ac:dyDescent="0.2">
      <c r="A3004" s="306"/>
      <c r="L3004" s="307"/>
      <c r="N3004" s="307"/>
      <c r="U3004" s="309"/>
      <c r="AF3004" s="306"/>
      <c r="AG3004" s="307"/>
      <c r="AH3004" s="307"/>
      <c r="AI3004" s="307"/>
      <c r="AJ3004" s="306"/>
      <c r="AK3004" s="307"/>
      <c r="AL3004" s="307"/>
      <c r="AN3004" s="312"/>
      <c r="AS3004" s="314"/>
    </row>
    <row r="3005" spans="1:45" x14ac:dyDescent="0.2">
      <c r="A3005" s="306"/>
      <c r="L3005" s="307"/>
      <c r="N3005" s="307"/>
      <c r="U3005" s="309"/>
      <c r="AF3005" s="306"/>
      <c r="AG3005" s="307"/>
      <c r="AH3005" s="307"/>
      <c r="AI3005" s="307"/>
      <c r="AK3005" s="307"/>
      <c r="AL3005" s="307"/>
      <c r="AN3005" s="312"/>
      <c r="AS3005" s="314"/>
    </row>
    <row r="3006" spans="1:45" x14ac:dyDescent="0.2">
      <c r="A3006" s="306"/>
      <c r="L3006" s="307"/>
      <c r="N3006" s="307"/>
      <c r="U3006" s="309"/>
      <c r="AF3006" s="306"/>
      <c r="AG3006" s="307"/>
      <c r="AH3006" s="307"/>
      <c r="AI3006" s="307"/>
      <c r="AJ3006" s="306"/>
      <c r="AK3006" s="307"/>
      <c r="AL3006" s="307"/>
      <c r="AN3006" s="312"/>
      <c r="AS3006" s="314"/>
    </row>
    <row r="3007" spans="1:45" x14ac:dyDescent="0.2">
      <c r="A3007" s="306"/>
      <c r="L3007" s="307"/>
      <c r="N3007" s="307"/>
      <c r="U3007" s="309"/>
      <c r="AF3007" s="306"/>
      <c r="AG3007" s="307"/>
      <c r="AH3007" s="307"/>
      <c r="AI3007" s="307"/>
      <c r="AJ3007" s="306"/>
      <c r="AK3007" s="307"/>
      <c r="AL3007" s="307"/>
      <c r="AN3007" s="312"/>
      <c r="AS3007" s="314"/>
    </row>
    <row r="3008" spans="1:45" x14ac:dyDescent="0.2">
      <c r="A3008" s="306"/>
      <c r="L3008" s="307"/>
      <c r="N3008" s="307"/>
      <c r="U3008" s="309"/>
      <c r="AF3008" s="306"/>
      <c r="AG3008" s="307"/>
      <c r="AH3008" s="307"/>
      <c r="AI3008" s="307"/>
      <c r="AK3008" s="307"/>
      <c r="AL3008" s="307"/>
      <c r="AN3008" s="312"/>
      <c r="AS3008" s="314"/>
    </row>
    <row r="3009" spans="1:45" x14ac:dyDescent="0.2">
      <c r="A3009" s="306"/>
      <c r="L3009" s="307"/>
      <c r="N3009" s="307"/>
      <c r="U3009" s="309"/>
      <c r="AF3009" s="306"/>
      <c r="AG3009" s="307"/>
      <c r="AH3009" s="307"/>
      <c r="AI3009" s="307"/>
      <c r="AJ3009" s="306"/>
      <c r="AK3009" s="307"/>
      <c r="AL3009" s="307"/>
      <c r="AN3009" s="312"/>
      <c r="AS3009" s="314"/>
    </row>
    <row r="3010" spans="1:45" x14ac:dyDescent="0.2">
      <c r="A3010" s="306"/>
      <c r="L3010" s="307"/>
      <c r="N3010" s="307"/>
      <c r="U3010" s="309"/>
      <c r="AF3010" s="306"/>
      <c r="AG3010" s="307"/>
      <c r="AH3010" s="307"/>
      <c r="AI3010" s="307"/>
      <c r="AJ3010" s="306"/>
      <c r="AK3010" s="307"/>
      <c r="AL3010" s="307"/>
      <c r="AN3010" s="312"/>
      <c r="AS3010" s="314"/>
    </row>
    <row r="3011" spans="1:45" x14ac:dyDescent="0.2">
      <c r="A3011" s="306"/>
      <c r="L3011" s="307"/>
      <c r="N3011" s="307"/>
      <c r="U3011" s="309"/>
      <c r="AF3011" s="306"/>
      <c r="AG3011" s="307"/>
      <c r="AH3011" s="307"/>
      <c r="AI3011" s="307"/>
      <c r="AK3011" s="307"/>
      <c r="AL3011" s="307"/>
      <c r="AN3011" s="312"/>
      <c r="AS3011" s="314"/>
    </row>
    <row r="3012" spans="1:45" x14ac:dyDescent="0.2">
      <c r="A3012" s="306"/>
      <c r="L3012" s="307"/>
      <c r="N3012" s="307"/>
      <c r="U3012" s="309"/>
      <c r="AF3012" s="306"/>
      <c r="AG3012" s="307"/>
      <c r="AH3012" s="307"/>
      <c r="AI3012" s="307"/>
      <c r="AJ3012" s="306"/>
      <c r="AK3012" s="307"/>
      <c r="AL3012" s="307"/>
      <c r="AN3012" s="312"/>
      <c r="AS3012" s="314"/>
    </row>
    <row r="3013" spans="1:45" x14ac:dyDescent="0.2">
      <c r="A3013" s="306"/>
      <c r="L3013" s="307"/>
      <c r="N3013" s="307"/>
      <c r="U3013" s="309"/>
      <c r="AF3013" s="306"/>
      <c r="AG3013" s="307"/>
      <c r="AH3013" s="307"/>
      <c r="AI3013" s="307"/>
      <c r="AJ3013" s="306"/>
      <c r="AK3013" s="307"/>
      <c r="AL3013" s="307"/>
      <c r="AN3013" s="312"/>
      <c r="AS3013" s="314"/>
    </row>
    <row r="3014" spans="1:45" x14ac:dyDescent="0.2">
      <c r="A3014" s="306"/>
      <c r="L3014" s="307"/>
      <c r="N3014" s="307"/>
      <c r="U3014" s="309"/>
      <c r="AF3014" s="306"/>
      <c r="AG3014" s="307"/>
      <c r="AH3014" s="307"/>
      <c r="AI3014" s="307"/>
      <c r="AK3014" s="307"/>
      <c r="AL3014" s="307"/>
      <c r="AN3014" s="312"/>
      <c r="AS3014" s="314"/>
    </row>
    <row r="3015" spans="1:45" x14ac:dyDescent="0.2">
      <c r="A3015" s="306"/>
      <c r="L3015" s="307"/>
      <c r="N3015" s="307"/>
      <c r="U3015" s="309"/>
      <c r="AF3015" s="306"/>
      <c r="AG3015" s="307"/>
      <c r="AH3015" s="307"/>
      <c r="AI3015" s="307"/>
      <c r="AJ3015" s="306"/>
      <c r="AK3015" s="307"/>
      <c r="AL3015" s="307"/>
      <c r="AN3015" s="312"/>
      <c r="AS3015" s="314"/>
    </row>
    <row r="3016" spans="1:45" x14ac:dyDescent="0.2">
      <c r="A3016" s="306"/>
      <c r="L3016" s="307"/>
      <c r="N3016" s="307"/>
      <c r="U3016" s="309"/>
      <c r="AF3016" s="306"/>
      <c r="AG3016" s="307"/>
      <c r="AH3016" s="307"/>
      <c r="AI3016" s="307"/>
      <c r="AJ3016" s="306"/>
      <c r="AK3016" s="307"/>
      <c r="AL3016" s="307"/>
      <c r="AN3016" s="312"/>
      <c r="AS3016" s="314"/>
    </row>
    <row r="3017" spans="1:45" x14ac:dyDescent="0.2">
      <c r="A3017" s="306"/>
      <c r="L3017" s="307"/>
      <c r="N3017" s="307"/>
      <c r="U3017" s="309"/>
      <c r="AF3017" s="306"/>
      <c r="AG3017" s="307"/>
      <c r="AH3017" s="307"/>
      <c r="AI3017" s="307"/>
      <c r="AK3017" s="307"/>
      <c r="AL3017" s="307"/>
      <c r="AN3017" s="312"/>
      <c r="AS3017" s="314"/>
    </row>
    <row r="3018" spans="1:45" x14ac:dyDescent="0.2">
      <c r="A3018" s="306"/>
      <c r="L3018" s="307"/>
      <c r="N3018" s="307"/>
      <c r="U3018" s="309"/>
      <c r="AF3018" s="306"/>
      <c r="AG3018" s="307"/>
      <c r="AH3018" s="307"/>
      <c r="AI3018" s="307"/>
      <c r="AJ3018" s="306"/>
      <c r="AK3018" s="307"/>
      <c r="AL3018" s="307"/>
      <c r="AN3018" s="312"/>
      <c r="AS3018" s="314"/>
    </row>
    <row r="3019" spans="1:45" x14ac:dyDescent="0.2">
      <c r="A3019" s="306"/>
      <c r="L3019" s="307"/>
      <c r="N3019" s="307"/>
      <c r="U3019" s="309"/>
      <c r="AF3019" s="306"/>
      <c r="AG3019" s="307"/>
      <c r="AH3019" s="307"/>
      <c r="AI3019" s="307"/>
      <c r="AJ3019" s="306"/>
      <c r="AK3019" s="307"/>
      <c r="AL3019" s="307"/>
      <c r="AN3019" s="312"/>
      <c r="AS3019" s="314"/>
    </row>
    <row r="3020" spans="1:45" x14ac:dyDescent="0.2">
      <c r="A3020" s="306"/>
      <c r="L3020" s="307"/>
      <c r="N3020" s="307"/>
      <c r="U3020" s="309"/>
      <c r="AF3020" s="306"/>
      <c r="AG3020" s="307"/>
      <c r="AH3020" s="307"/>
      <c r="AI3020" s="307"/>
      <c r="AK3020" s="307"/>
      <c r="AL3020" s="307"/>
      <c r="AN3020" s="312"/>
      <c r="AS3020" s="314"/>
    </row>
    <row r="3021" spans="1:45" x14ac:dyDescent="0.2">
      <c r="A3021" s="306"/>
      <c r="L3021" s="307"/>
      <c r="N3021" s="307"/>
      <c r="U3021" s="309"/>
      <c r="AF3021" s="306"/>
      <c r="AG3021" s="307"/>
      <c r="AH3021" s="307"/>
      <c r="AI3021" s="307"/>
      <c r="AJ3021" s="306"/>
      <c r="AK3021" s="307"/>
      <c r="AL3021" s="307"/>
      <c r="AN3021" s="312"/>
      <c r="AS3021" s="314"/>
    </row>
    <row r="3022" spans="1:45" x14ac:dyDescent="0.2">
      <c r="A3022" s="306"/>
      <c r="L3022" s="307"/>
      <c r="N3022" s="307"/>
      <c r="U3022" s="309"/>
      <c r="AF3022" s="306"/>
      <c r="AG3022" s="307"/>
      <c r="AH3022" s="307"/>
      <c r="AI3022" s="307"/>
      <c r="AJ3022" s="306"/>
      <c r="AK3022" s="307"/>
      <c r="AL3022" s="307"/>
      <c r="AN3022" s="312"/>
      <c r="AS3022" s="314"/>
    </row>
    <row r="3023" spans="1:45" x14ac:dyDescent="0.2">
      <c r="A3023" s="306"/>
      <c r="L3023" s="307"/>
      <c r="N3023" s="307"/>
      <c r="U3023" s="309"/>
      <c r="AF3023" s="306"/>
      <c r="AG3023" s="307"/>
      <c r="AH3023" s="307"/>
      <c r="AI3023" s="307"/>
      <c r="AK3023" s="307"/>
      <c r="AL3023" s="307"/>
      <c r="AN3023" s="312"/>
      <c r="AS3023" s="314"/>
    </row>
    <row r="3024" spans="1:45" x14ac:dyDescent="0.2">
      <c r="A3024" s="306"/>
      <c r="L3024" s="307"/>
      <c r="N3024" s="307"/>
      <c r="U3024" s="309"/>
      <c r="AF3024" s="306"/>
      <c r="AG3024" s="307"/>
      <c r="AH3024" s="307"/>
      <c r="AI3024" s="307"/>
      <c r="AJ3024" s="306"/>
      <c r="AK3024" s="307"/>
      <c r="AL3024" s="307"/>
      <c r="AN3024" s="312"/>
      <c r="AS3024" s="314"/>
    </row>
    <row r="3025" spans="1:45" x14ac:dyDescent="0.2">
      <c r="A3025" s="306"/>
      <c r="L3025" s="307"/>
      <c r="N3025" s="307"/>
      <c r="U3025" s="309"/>
      <c r="AF3025" s="306"/>
      <c r="AG3025" s="307"/>
      <c r="AH3025" s="307"/>
      <c r="AI3025" s="307"/>
      <c r="AJ3025" s="306"/>
      <c r="AK3025" s="307"/>
      <c r="AL3025" s="307"/>
      <c r="AN3025" s="312"/>
      <c r="AS3025" s="314"/>
    </row>
    <row r="3026" spans="1:45" x14ac:dyDescent="0.2">
      <c r="A3026" s="306"/>
      <c r="L3026" s="307"/>
      <c r="N3026" s="307"/>
      <c r="U3026" s="309"/>
      <c r="AF3026" s="306"/>
      <c r="AG3026" s="307"/>
      <c r="AH3026" s="307"/>
      <c r="AI3026" s="307"/>
      <c r="AK3026" s="307"/>
      <c r="AL3026" s="307"/>
      <c r="AN3026" s="312"/>
      <c r="AS3026" s="314"/>
    </row>
    <row r="3027" spans="1:45" x14ac:dyDescent="0.2">
      <c r="A3027" s="306"/>
      <c r="L3027" s="307"/>
      <c r="N3027" s="307"/>
      <c r="U3027" s="309"/>
      <c r="AF3027" s="306"/>
      <c r="AG3027" s="307"/>
      <c r="AH3027" s="307"/>
      <c r="AI3027" s="307"/>
      <c r="AJ3027" s="306"/>
      <c r="AK3027" s="307"/>
      <c r="AL3027" s="307"/>
      <c r="AN3027" s="312"/>
      <c r="AS3027" s="314"/>
    </row>
    <row r="3028" spans="1:45" x14ac:dyDescent="0.2">
      <c r="A3028" s="306"/>
      <c r="L3028" s="307"/>
      <c r="N3028" s="307"/>
      <c r="U3028" s="309"/>
      <c r="AF3028" s="306"/>
      <c r="AG3028" s="307"/>
      <c r="AH3028" s="307"/>
      <c r="AI3028" s="307"/>
      <c r="AJ3028" s="306"/>
      <c r="AK3028" s="307"/>
      <c r="AL3028" s="307"/>
      <c r="AN3028" s="312"/>
      <c r="AS3028" s="314"/>
    </row>
    <row r="3029" spans="1:45" x14ac:dyDescent="0.2">
      <c r="A3029" s="306"/>
      <c r="L3029" s="307"/>
      <c r="N3029" s="307"/>
      <c r="U3029" s="309"/>
      <c r="AF3029" s="306"/>
      <c r="AG3029" s="307"/>
      <c r="AH3029" s="307"/>
      <c r="AI3029" s="307"/>
      <c r="AK3029" s="307"/>
      <c r="AL3029" s="307"/>
      <c r="AN3029" s="312"/>
      <c r="AS3029" s="314"/>
    </row>
    <row r="3030" spans="1:45" x14ac:dyDescent="0.2">
      <c r="A3030" s="306"/>
      <c r="L3030" s="307"/>
      <c r="N3030" s="307"/>
      <c r="U3030" s="309"/>
      <c r="AF3030" s="306"/>
      <c r="AG3030" s="307"/>
      <c r="AH3030" s="307"/>
      <c r="AI3030" s="307"/>
      <c r="AJ3030" s="306"/>
      <c r="AK3030" s="307"/>
      <c r="AL3030" s="307"/>
      <c r="AN3030" s="312"/>
      <c r="AS3030" s="314"/>
    </row>
    <row r="3031" spans="1:45" x14ac:dyDescent="0.2">
      <c r="A3031" s="306"/>
      <c r="L3031" s="307"/>
      <c r="N3031" s="307"/>
      <c r="U3031" s="309"/>
      <c r="AF3031" s="306"/>
      <c r="AG3031" s="307"/>
      <c r="AH3031" s="307"/>
      <c r="AI3031" s="307"/>
      <c r="AJ3031" s="306"/>
      <c r="AK3031" s="307"/>
      <c r="AL3031" s="307"/>
      <c r="AN3031" s="312"/>
      <c r="AS3031" s="314"/>
    </row>
    <row r="3032" spans="1:45" x14ac:dyDescent="0.2">
      <c r="A3032" s="306"/>
      <c r="L3032" s="307"/>
      <c r="N3032" s="307"/>
      <c r="U3032" s="309"/>
      <c r="AF3032" s="306"/>
      <c r="AG3032" s="307"/>
      <c r="AH3032" s="307"/>
      <c r="AI3032" s="307"/>
      <c r="AK3032" s="307"/>
      <c r="AL3032" s="307"/>
      <c r="AN3032" s="312"/>
      <c r="AS3032" s="314"/>
    </row>
    <row r="3033" spans="1:45" x14ac:dyDescent="0.2">
      <c r="A3033" s="306"/>
      <c r="L3033" s="307"/>
      <c r="N3033" s="307"/>
      <c r="U3033" s="309"/>
      <c r="AF3033" s="306"/>
      <c r="AG3033" s="307"/>
      <c r="AH3033" s="307"/>
      <c r="AI3033" s="307"/>
      <c r="AJ3033" s="306"/>
      <c r="AK3033" s="307"/>
      <c r="AL3033" s="307"/>
      <c r="AN3033" s="312"/>
      <c r="AS3033" s="314"/>
    </row>
    <row r="3034" spans="1:45" x14ac:dyDescent="0.2">
      <c r="A3034" s="306"/>
      <c r="L3034" s="307"/>
      <c r="N3034" s="307"/>
      <c r="U3034" s="309"/>
      <c r="AF3034" s="306"/>
      <c r="AG3034" s="307"/>
      <c r="AH3034" s="307"/>
      <c r="AI3034" s="307"/>
      <c r="AK3034" s="307"/>
      <c r="AL3034" s="307"/>
      <c r="AN3034" s="312"/>
      <c r="AS3034" s="314"/>
    </row>
    <row r="3035" spans="1:45" x14ac:dyDescent="0.2">
      <c r="A3035" s="306"/>
      <c r="L3035" s="307"/>
      <c r="N3035" s="307"/>
      <c r="U3035" s="309"/>
      <c r="AF3035" s="306"/>
      <c r="AG3035" s="307"/>
      <c r="AH3035" s="307"/>
      <c r="AI3035" s="307"/>
      <c r="AJ3035" s="306"/>
      <c r="AK3035" s="307"/>
      <c r="AL3035" s="307"/>
      <c r="AN3035" s="312"/>
      <c r="AS3035" s="314"/>
    </row>
    <row r="3036" spans="1:45" x14ac:dyDescent="0.2">
      <c r="A3036" s="306"/>
      <c r="L3036" s="307"/>
      <c r="N3036" s="307"/>
      <c r="U3036" s="309"/>
      <c r="AF3036" s="306"/>
      <c r="AG3036" s="307"/>
      <c r="AH3036" s="307"/>
      <c r="AI3036" s="307"/>
      <c r="AK3036" s="307"/>
      <c r="AL3036" s="307"/>
      <c r="AN3036" s="312"/>
      <c r="AS3036" s="314"/>
    </row>
    <row r="3037" spans="1:45" x14ac:dyDescent="0.2">
      <c r="A3037" s="306"/>
      <c r="L3037" s="307"/>
      <c r="N3037" s="307"/>
      <c r="U3037" s="309"/>
      <c r="AF3037" s="306"/>
      <c r="AG3037" s="307"/>
      <c r="AH3037" s="307"/>
      <c r="AI3037" s="307"/>
      <c r="AJ3037" s="306"/>
      <c r="AK3037" s="307"/>
      <c r="AL3037" s="307"/>
      <c r="AN3037" s="312"/>
      <c r="AS3037" s="314"/>
    </row>
    <row r="3038" spans="1:45" x14ac:dyDescent="0.2">
      <c r="A3038" s="306"/>
      <c r="L3038" s="307"/>
      <c r="N3038" s="307"/>
      <c r="U3038" s="309"/>
      <c r="AF3038" s="306"/>
      <c r="AG3038" s="307"/>
      <c r="AH3038" s="307"/>
      <c r="AI3038" s="307"/>
      <c r="AK3038" s="307"/>
      <c r="AL3038" s="307"/>
      <c r="AN3038" s="312"/>
      <c r="AS3038" s="314"/>
    </row>
    <row r="3039" spans="1:45" x14ac:dyDescent="0.2">
      <c r="A3039" s="306"/>
      <c r="L3039" s="307"/>
      <c r="N3039" s="307"/>
      <c r="U3039" s="309"/>
      <c r="AF3039" s="306"/>
      <c r="AG3039" s="307"/>
      <c r="AH3039" s="307"/>
      <c r="AI3039" s="307"/>
      <c r="AJ3039" s="306"/>
      <c r="AK3039" s="307"/>
      <c r="AL3039" s="307"/>
      <c r="AN3039" s="312"/>
      <c r="AS3039" s="314"/>
    </row>
    <row r="3040" spans="1:45" x14ac:dyDescent="0.2">
      <c r="A3040" s="306"/>
      <c r="L3040" s="307"/>
      <c r="N3040" s="307"/>
      <c r="U3040" s="309"/>
      <c r="AF3040" s="306"/>
      <c r="AG3040" s="307"/>
      <c r="AH3040" s="307"/>
      <c r="AI3040" s="307"/>
      <c r="AK3040" s="307"/>
      <c r="AL3040" s="307"/>
      <c r="AN3040" s="312"/>
      <c r="AS3040" s="314"/>
    </row>
    <row r="3041" spans="1:45" x14ac:dyDescent="0.2">
      <c r="A3041" s="306"/>
      <c r="L3041" s="307"/>
      <c r="N3041" s="307"/>
      <c r="U3041" s="309"/>
      <c r="AF3041" s="306"/>
      <c r="AG3041" s="307"/>
      <c r="AH3041" s="307"/>
      <c r="AI3041" s="307"/>
      <c r="AJ3041" s="306"/>
      <c r="AK3041" s="307"/>
      <c r="AL3041" s="307"/>
      <c r="AN3041" s="312"/>
      <c r="AS3041" s="314"/>
    </row>
    <row r="3042" spans="1:45" x14ac:dyDescent="0.2">
      <c r="A3042" s="306"/>
      <c r="L3042" s="307"/>
      <c r="N3042" s="307"/>
      <c r="U3042" s="309"/>
      <c r="AF3042" s="306"/>
      <c r="AG3042" s="307"/>
      <c r="AH3042" s="307"/>
      <c r="AI3042" s="307"/>
      <c r="AK3042" s="307"/>
      <c r="AL3042" s="307"/>
      <c r="AN3042" s="312"/>
      <c r="AS3042" s="314"/>
    </row>
    <row r="3043" spans="1:45" x14ac:dyDescent="0.2">
      <c r="A3043" s="306"/>
      <c r="L3043" s="307"/>
      <c r="N3043" s="307"/>
      <c r="U3043" s="309"/>
      <c r="AF3043" s="306"/>
      <c r="AG3043" s="307"/>
      <c r="AH3043" s="307"/>
      <c r="AI3043" s="307"/>
      <c r="AJ3043" s="306"/>
      <c r="AK3043" s="307"/>
      <c r="AL3043" s="307"/>
      <c r="AN3043" s="312"/>
      <c r="AS3043" s="314"/>
    </row>
    <row r="3044" spans="1:45" x14ac:dyDescent="0.2">
      <c r="A3044" s="306"/>
      <c r="L3044" s="307"/>
      <c r="N3044" s="307"/>
      <c r="U3044" s="309"/>
      <c r="AF3044" s="306"/>
      <c r="AG3044" s="307"/>
      <c r="AH3044" s="307"/>
      <c r="AI3044" s="307"/>
      <c r="AK3044" s="307"/>
      <c r="AL3044" s="307"/>
      <c r="AN3044" s="312"/>
      <c r="AS3044" s="314"/>
    </row>
    <row r="3045" spans="1:45" x14ac:dyDescent="0.2">
      <c r="A3045" s="306"/>
      <c r="L3045" s="307"/>
      <c r="N3045" s="307"/>
      <c r="U3045" s="309"/>
      <c r="AF3045" s="306"/>
      <c r="AG3045" s="307"/>
      <c r="AH3045" s="307"/>
      <c r="AI3045" s="307"/>
      <c r="AJ3045" s="306"/>
      <c r="AK3045" s="307"/>
      <c r="AL3045" s="307"/>
      <c r="AN3045" s="312"/>
      <c r="AS3045" s="314"/>
    </row>
    <row r="3046" spans="1:45" x14ac:dyDescent="0.2">
      <c r="A3046" s="306"/>
      <c r="L3046" s="307"/>
      <c r="N3046" s="307"/>
      <c r="U3046" s="309"/>
      <c r="AF3046" s="306"/>
      <c r="AG3046" s="307"/>
      <c r="AH3046" s="307"/>
      <c r="AI3046" s="307"/>
      <c r="AJ3046" s="306"/>
      <c r="AK3046" s="307"/>
      <c r="AL3046" s="307"/>
      <c r="AN3046" s="312"/>
      <c r="AS3046" s="314"/>
    </row>
    <row r="3047" spans="1:45" x14ac:dyDescent="0.2">
      <c r="A3047" s="306"/>
      <c r="L3047" s="307"/>
      <c r="N3047" s="307"/>
      <c r="U3047" s="309"/>
      <c r="AF3047" s="306"/>
      <c r="AG3047" s="307"/>
      <c r="AH3047" s="307"/>
      <c r="AI3047" s="307"/>
      <c r="AK3047" s="307"/>
      <c r="AL3047" s="307"/>
      <c r="AN3047" s="312"/>
      <c r="AS3047" s="314"/>
    </row>
    <row r="3048" spans="1:45" x14ac:dyDescent="0.2">
      <c r="A3048" s="306"/>
      <c r="L3048" s="307"/>
      <c r="N3048" s="307"/>
      <c r="U3048" s="309"/>
      <c r="AF3048" s="306"/>
      <c r="AG3048" s="307"/>
      <c r="AH3048" s="307"/>
      <c r="AI3048" s="307"/>
      <c r="AJ3048" s="306"/>
      <c r="AK3048" s="307"/>
      <c r="AL3048" s="307"/>
      <c r="AN3048" s="312"/>
      <c r="AS3048" s="314"/>
    </row>
    <row r="3049" spans="1:45" x14ac:dyDescent="0.2">
      <c r="A3049" s="306"/>
      <c r="L3049" s="307"/>
      <c r="N3049" s="307"/>
      <c r="U3049" s="309"/>
      <c r="AF3049" s="306"/>
      <c r="AG3049" s="307"/>
      <c r="AH3049" s="307"/>
      <c r="AI3049" s="307"/>
      <c r="AJ3049" s="306"/>
      <c r="AK3049" s="307"/>
      <c r="AL3049" s="307"/>
      <c r="AN3049" s="312"/>
      <c r="AS3049" s="314"/>
    </row>
    <row r="3050" spans="1:45" x14ac:dyDescent="0.2">
      <c r="A3050" s="306"/>
      <c r="L3050" s="307"/>
      <c r="N3050" s="307"/>
      <c r="U3050" s="309"/>
      <c r="AF3050" s="306"/>
      <c r="AG3050" s="307"/>
      <c r="AH3050" s="307"/>
      <c r="AI3050" s="307"/>
      <c r="AK3050" s="307"/>
      <c r="AL3050" s="307"/>
      <c r="AN3050" s="312"/>
      <c r="AS3050" s="314"/>
    </row>
    <row r="3051" spans="1:45" x14ac:dyDescent="0.2">
      <c r="A3051" s="306"/>
      <c r="L3051" s="307"/>
      <c r="N3051" s="307"/>
      <c r="U3051" s="309"/>
      <c r="AF3051" s="306"/>
      <c r="AG3051" s="307"/>
      <c r="AH3051" s="307"/>
      <c r="AI3051" s="307"/>
      <c r="AJ3051" s="306"/>
      <c r="AK3051" s="307"/>
      <c r="AL3051" s="307"/>
      <c r="AN3051" s="312"/>
      <c r="AS3051" s="314"/>
    </row>
    <row r="3052" spans="1:45" x14ac:dyDescent="0.2">
      <c r="A3052" s="306"/>
      <c r="L3052" s="307"/>
      <c r="N3052" s="307"/>
      <c r="U3052" s="309"/>
      <c r="AF3052" s="306"/>
      <c r="AG3052" s="307"/>
      <c r="AH3052" s="307"/>
      <c r="AI3052" s="307"/>
      <c r="AJ3052" s="306"/>
      <c r="AK3052" s="307"/>
      <c r="AL3052" s="307"/>
      <c r="AN3052" s="312"/>
      <c r="AS3052" s="314"/>
    </row>
    <row r="3053" spans="1:45" x14ac:dyDescent="0.2">
      <c r="A3053" s="306"/>
      <c r="L3053" s="307"/>
      <c r="N3053" s="307"/>
      <c r="U3053" s="309"/>
      <c r="AF3053" s="306"/>
      <c r="AG3053" s="307"/>
      <c r="AH3053" s="307"/>
      <c r="AI3053" s="307"/>
      <c r="AK3053" s="307"/>
      <c r="AL3053" s="307"/>
      <c r="AN3053" s="312"/>
      <c r="AS3053" s="314"/>
    </row>
    <row r="3054" spans="1:45" x14ac:dyDescent="0.2">
      <c r="A3054" s="306"/>
      <c r="L3054" s="307"/>
      <c r="N3054" s="307"/>
      <c r="U3054" s="309"/>
      <c r="AF3054" s="306"/>
      <c r="AG3054" s="307"/>
      <c r="AH3054" s="307"/>
      <c r="AI3054" s="307"/>
      <c r="AJ3054" s="306"/>
      <c r="AK3054" s="307"/>
      <c r="AL3054" s="307"/>
      <c r="AN3054" s="312"/>
      <c r="AS3054" s="314"/>
    </row>
    <row r="3055" spans="1:45" x14ac:dyDescent="0.2">
      <c r="A3055" s="306"/>
      <c r="L3055" s="307"/>
      <c r="N3055" s="307"/>
      <c r="U3055" s="309"/>
      <c r="AF3055" s="306"/>
      <c r="AG3055" s="307"/>
      <c r="AH3055" s="307"/>
      <c r="AI3055" s="307"/>
      <c r="AJ3055" s="306"/>
      <c r="AK3055" s="307"/>
      <c r="AL3055" s="307"/>
      <c r="AN3055" s="312"/>
      <c r="AS3055" s="314"/>
    </row>
    <row r="3056" spans="1:45" x14ac:dyDescent="0.2">
      <c r="A3056" s="306"/>
      <c r="L3056" s="307"/>
      <c r="N3056" s="307"/>
      <c r="U3056" s="309"/>
      <c r="AF3056" s="306"/>
      <c r="AG3056" s="307"/>
      <c r="AH3056" s="307"/>
      <c r="AI3056" s="307"/>
      <c r="AK3056" s="307"/>
      <c r="AL3056" s="307"/>
      <c r="AN3056" s="312"/>
      <c r="AS3056" s="314"/>
    </row>
    <row r="3057" spans="1:45" x14ac:dyDescent="0.2">
      <c r="A3057" s="306"/>
      <c r="L3057" s="307"/>
      <c r="N3057" s="307"/>
      <c r="U3057" s="309"/>
      <c r="AF3057" s="306"/>
      <c r="AG3057" s="307"/>
      <c r="AH3057" s="307"/>
      <c r="AI3057" s="307"/>
      <c r="AJ3057" s="306"/>
      <c r="AK3057" s="307"/>
      <c r="AL3057" s="307"/>
      <c r="AN3057" s="312"/>
      <c r="AS3057" s="314"/>
    </row>
    <row r="3058" spans="1:45" x14ac:dyDescent="0.2">
      <c r="A3058" s="306"/>
      <c r="L3058" s="307"/>
      <c r="N3058" s="307"/>
      <c r="U3058" s="309"/>
      <c r="AF3058" s="306"/>
      <c r="AG3058" s="307"/>
      <c r="AH3058" s="307"/>
      <c r="AI3058" s="307"/>
      <c r="AJ3058" s="306"/>
      <c r="AK3058" s="307"/>
      <c r="AL3058" s="307"/>
      <c r="AN3058" s="312"/>
      <c r="AS3058" s="314"/>
    </row>
    <row r="3059" spans="1:45" x14ac:dyDescent="0.2">
      <c r="A3059" s="306"/>
      <c r="L3059" s="307"/>
      <c r="N3059" s="307"/>
      <c r="U3059" s="309"/>
      <c r="AF3059" s="306"/>
      <c r="AG3059" s="307"/>
      <c r="AH3059" s="307"/>
      <c r="AI3059" s="307"/>
      <c r="AK3059" s="307"/>
      <c r="AL3059" s="307"/>
      <c r="AN3059" s="312"/>
      <c r="AS3059" s="314"/>
    </row>
    <row r="3060" spans="1:45" x14ac:dyDescent="0.2">
      <c r="A3060" s="306"/>
      <c r="L3060" s="307"/>
      <c r="N3060" s="307"/>
      <c r="U3060" s="309"/>
      <c r="AF3060" s="306"/>
      <c r="AG3060" s="307"/>
      <c r="AH3060" s="307"/>
      <c r="AI3060" s="307"/>
      <c r="AJ3060" s="306"/>
      <c r="AK3060" s="307"/>
      <c r="AL3060" s="307"/>
      <c r="AN3060" s="312"/>
      <c r="AS3060" s="314"/>
    </row>
    <row r="3061" spans="1:45" x14ac:dyDescent="0.2">
      <c r="A3061" s="306"/>
      <c r="L3061" s="307"/>
      <c r="N3061" s="307"/>
      <c r="U3061" s="309"/>
      <c r="AF3061" s="306"/>
      <c r="AG3061" s="307"/>
      <c r="AH3061" s="307"/>
      <c r="AI3061" s="307"/>
      <c r="AJ3061" s="306"/>
      <c r="AK3061" s="307"/>
      <c r="AL3061" s="307"/>
      <c r="AN3061" s="312"/>
      <c r="AS3061" s="314"/>
    </row>
    <row r="3062" spans="1:45" x14ac:dyDescent="0.2">
      <c r="A3062" s="306"/>
      <c r="L3062" s="307"/>
      <c r="N3062" s="307"/>
      <c r="U3062" s="309"/>
      <c r="AF3062" s="306"/>
      <c r="AG3062" s="307"/>
      <c r="AH3062" s="307"/>
      <c r="AI3062" s="307"/>
      <c r="AK3062" s="307"/>
      <c r="AL3062" s="307"/>
      <c r="AN3062" s="312"/>
      <c r="AS3062" s="314"/>
    </row>
    <row r="3063" spans="1:45" x14ac:dyDescent="0.2">
      <c r="A3063" s="306"/>
      <c r="L3063" s="307"/>
      <c r="N3063" s="307"/>
      <c r="U3063" s="309"/>
      <c r="AF3063" s="306"/>
      <c r="AG3063" s="307"/>
      <c r="AH3063" s="307"/>
      <c r="AI3063" s="307"/>
      <c r="AJ3063" s="306"/>
      <c r="AK3063" s="307"/>
      <c r="AL3063" s="307"/>
      <c r="AN3063" s="312"/>
      <c r="AS3063" s="314"/>
    </row>
    <row r="3064" spans="1:45" x14ac:dyDescent="0.2">
      <c r="A3064" s="306"/>
      <c r="L3064" s="307"/>
      <c r="N3064" s="307"/>
      <c r="U3064" s="309"/>
      <c r="AF3064" s="306"/>
      <c r="AG3064" s="307"/>
      <c r="AH3064" s="307"/>
      <c r="AI3064" s="307"/>
      <c r="AJ3064" s="306"/>
      <c r="AK3064" s="307"/>
      <c r="AL3064" s="307"/>
      <c r="AN3064" s="312"/>
      <c r="AS3064" s="314"/>
    </row>
    <row r="3065" spans="1:45" x14ac:dyDescent="0.2">
      <c r="A3065" s="306"/>
      <c r="L3065" s="307"/>
      <c r="N3065" s="307"/>
      <c r="U3065" s="309"/>
      <c r="AF3065" s="306"/>
      <c r="AG3065" s="307"/>
      <c r="AH3065" s="307"/>
      <c r="AI3065" s="307"/>
      <c r="AK3065" s="307"/>
      <c r="AL3065" s="307"/>
      <c r="AN3065" s="312"/>
      <c r="AS3065" s="314"/>
    </row>
    <row r="3066" spans="1:45" x14ac:dyDescent="0.2">
      <c r="A3066" s="306"/>
      <c r="L3066" s="307"/>
      <c r="N3066" s="307"/>
      <c r="U3066" s="309"/>
      <c r="AF3066" s="306"/>
      <c r="AG3066" s="307"/>
      <c r="AH3066" s="307"/>
      <c r="AI3066" s="307"/>
      <c r="AJ3066" s="306"/>
      <c r="AK3066" s="307"/>
      <c r="AL3066" s="307"/>
      <c r="AN3066" s="312"/>
      <c r="AS3066" s="314"/>
    </row>
    <row r="3067" spans="1:45" x14ac:dyDescent="0.2">
      <c r="A3067" s="306"/>
      <c r="L3067" s="307"/>
      <c r="N3067" s="307"/>
      <c r="U3067" s="309"/>
      <c r="AF3067" s="306"/>
      <c r="AG3067" s="307"/>
      <c r="AH3067" s="307"/>
      <c r="AI3067" s="307"/>
      <c r="AJ3067" s="306"/>
      <c r="AK3067" s="307"/>
      <c r="AL3067" s="307"/>
      <c r="AN3067" s="312"/>
      <c r="AS3067" s="314"/>
    </row>
    <row r="3068" spans="1:45" x14ac:dyDescent="0.2">
      <c r="A3068" s="306"/>
      <c r="L3068" s="307"/>
      <c r="N3068" s="307"/>
      <c r="O3068" s="306"/>
      <c r="U3068" s="309"/>
      <c r="AF3068" s="306"/>
      <c r="AG3068" s="307"/>
      <c r="AH3068" s="307"/>
      <c r="AI3068" s="307"/>
      <c r="AJ3068" s="306"/>
      <c r="AK3068" s="307"/>
      <c r="AL3068" s="307"/>
      <c r="AN3068" s="312"/>
      <c r="AS3068" s="314"/>
    </row>
    <row r="3069" spans="1:45" x14ac:dyDescent="0.2">
      <c r="A3069" s="306"/>
      <c r="L3069" s="307"/>
      <c r="N3069" s="307"/>
      <c r="U3069" s="309"/>
      <c r="AF3069" s="306"/>
      <c r="AG3069" s="307"/>
      <c r="AH3069" s="307"/>
      <c r="AI3069" s="307"/>
      <c r="AK3069" s="307"/>
      <c r="AL3069" s="307"/>
      <c r="AN3069" s="312"/>
      <c r="AS3069" s="314"/>
    </row>
    <row r="3070" spans="1:45" x14ac:dyDescent="0.2">
      <c r="A3070" s="306"/>
      <c r="L3070" s="307"/>
      <c r="N3070" s="307"/>
      <c r="U3070" s="309"/>
      <c r="AF3070" s="306"/>
      <c r="AG3070" s="307"/>
      <c r="AH3070" s="307"/>
      <c r="AI3070" s="307"/>
      <c r="AJ3070" s="306"/>
      <c r="AK3070" s="307"/>
      <c r="AL3070" s="307"/>
      <c r="AN3070" s="312"/>
      <c r="AS3070" s="314"/>
    </row>
    <row r="3071" spans="1:45" x14ac:dyDescent="0.2">
      <c r="A3071" s="306"/>
      <c r="L3071" s="307"/>
      <c r="N3071" s="307"/>
      <c r="U3071" s="309"/>
      <c r="AF3071" s="306"/>
      <c r="AG3071" s="307"/>
      <c r="AH3071" s="307"/>
      <c r="AI3071" s="307"/>
      <c r="AJ3071" s="306"/>
      <c r="AK3071" s="307"/>
      <c r="AL3071" s="307"/>
      <c r="AN3071" s="312"/>
      <c r="AS3071" s="314"/>
    </row>
    <row r="3072" spans="1:45" x14ac:dyDescent="0.2">
      <c r="A3072" s="306"/>
      <c r="L3072" s="307"/>
      <c r="N3072" s="307"/>
      <c r="U3072" s="309"/>
      <c r="AF3072" s="306"/>
      <c r="AG3072" s="307"/>
      <c r="AH3072" s="307"/>
      <c r="AI3072" s="307"/>
      <c r="AK3072" s="307"/>
      <c r="AL3072" s="307"/>
      <c r="AN3072" s="312"/>
      <c r="AS3072" s="314"/>
    </row>
    <row r="3073" spans="1:45" x14ac:dyDescent="0.2">
      <c r="A3073" s="306"/>
      <c r="L3073" s="307"/>
      <c r="N3073" s="307"/>
      <c r="U3073" s="309"/>
      <c r="AF3073" s="306"/>
      <c r="AG3073" s="307"/>
      <c r="AH3073" s="307"/>
      <c r="AI3073" s="307"/>
      <c r="AJ3073" s="306"/>
      <c r="AK3073" s="307"/>
      <c r="AL3073" s="307"/>
      <c r="AN3073" s="312"/>
      <c r="AS3073" s="314"/>
    </row>
    <row r="3074" spans="1:45" x14ac:dyDescent="0.2">
      <c r="A3074" s="306"/>
      <c r="L3074" s="307"/>
      <c r="N3074" s="307"/>
      <c r="U3074" s="309"/>
      <c r="AF3074" s="306"/>
      <c r="AG3074" s="307"/>
      <c r="AH3074" s="307"/>
      <c r="AI3074" s="307"/>
      <c r="AJ3074" s="306"/>
      <c r="AK3074" s="307"/>
      <c r="AL3074" s="307"/>
      <c r="AN3074" s="312"/>
      <c r="AS3074" s="314"/>
    </row>
    <row r="3075" spans="1:45" x14ac:dyDescent="0.2">
      <c r="A3075" s="306"/>
      <c r="L3075" s="307"/>
      <c r="N3075" s="307"/>
      <c r="U3075" s="309"/>
      <c r="AF3075" s="306"/>
      <c r="AG3075" s="307"/>
      <c r="AH3075" s="307"/>
      <c r="AI3075" s="307"/>
      <c r="AK3075" s="307"/>
      <c r="AL3075" s="307"/>
      <c r="AN3075" s="312"/>
      <c r="AS3075" s="314"/>
    </row>
    <row r="3076" spans="1:45" x14ac:dyDescent="0.2">
      <c r="A3076" s="306"/>
      <c r="L3076" s="307"/>
      <c r="N3076" s="307"/>
      <c r="U3076" s="309"/>
      <c r="AF3076" s="306"/>
      <c r="AG3076" s="307"/>
      <c r="AH3076" s="307"/>
      <c r="AI3076" s="307"/>
      <c r="AJ3076" s="306"/>
      <c r="AK3076" s="307"/>
      <c r="AL3076" s="307"/>
      <c r="AN3076" s="312"/>
      <c r="AS3076" s="314"/>
    </row>
    <row r="3077" spans="1:45" x14ac:dyDescent="0.2">
      <c r="A3077" s="306"/>
      <c r="L3077" s="307"/>
      <c r="N3077" s="307"/>
      <c r="U3077" s="309"/>
      <c r="AF3077" s="306"/>
      <c r="AG3077" s="307"/>
      <c r="AH3077" s="307"/>
      <c r="AI3077" s="307"/>
      <c r="AJ3077" s="306"/>
      <c r="AK3077" s="307"/>
      <c r="AL3077" s="307"/>
      <c r="AN3077" s="312"/>
      <c r="AS3077" s="314"/>
    </row>
    <row r="3078" spans="1:45" x14ac:dyDescent="0.2">
      <c r="A3078" s="306"/>
      <c r="L3078" s="307"/>
      <c r="N3078" s="307"/>
      <c r="U3078" s="309"/>
      <c r="AF3078" s="306"/>
      <c r="AG3078" s="307"/>
      <c r="AH3078" s="307"/>
      <c r="AI3078" s="307"/>
      <c r="AK3078" s="307"/>
      <c r="AL3078" s="307"/>
      <c r="AN3078" s="312"/>
      <c r="AS3078" s="314"/>
    </row>
    <row r="3079" spans="1:45" x14ac:dyDescent="0.2">
      <c r="A3079" s="306"/>
      <c r="L3079" s="307"/>
      <c r="N3079" s="307"/>
      <c r="U3079" s="309"/>
      <c r="AF3079" s="306"/>
      <c r="AG3079" s="307"/>
      <c r="AH3079" s="307"/>
      <c r="AI3079" s="307"/>
      <c r="AJ3079" s="306"/>
      <c r="AK3079" s="307"/>
      <c r="AL3079" s="307"/>
      <c r="AN3079" s="312"/>
      <c r="AS3079" s="314"/>
    </row>
    <row r="3080" spans="1:45" x14ac:dyDescent="0.2">
      <c r="A3080" s="306"/>
      <c r="L3080" s="307"/>
      <c r="N3080" s="307"/>
      <c r="U3080" s="309"/>
      <c r="AF3080" s="306"/>
      <c r="AG3080" s="307"/>
      <c r="AH3080" s="307"/>
      <c r="AI3080" s="307"/>
      <c r="AJ3080" s="306"/>
      <c r="AK3080" s="307"/>
      <c r="AL3080" s="307"/>
      <c r="AN3080" s="312"/>
      <c r="AS3080" s="314"/>
    </row>
    <row r="3081" spans="1:45" x14ac:dyDescent="0.2">
      <c r="A3081" s="306"/>
      <c r="L3081" s="307"/>
      <c r="N3081" s="307"/>
      <c r="U3081" s="309"/>
      <c r="AF3081" s="306"/>
      <c r="AG3081" s="307"/>
      <c r="AH3081" s="307"/>
      <c r="AI3081" s="307"/>
      <c r="AK3081" s="307"/>
      <c r="AL3081" s="307"/>
      <c r="AN3081" s="312"/>
      <c r="AS3081" s="314"/>
    </row>
    <row r="3082" spans="1:45" x14ac:dyDescent="0.2">
      <c r="A3082" s="306"/>
      <c r="L3082" s="307"/>
      <c r="N3082" s="307"/>
      <c r="U3082" s="309"/>
      <c r="AF3082" s="306"/>
      <c r="AG3082" s="307"/>
      <c r="AH3082" s="307"/>
      <c r="AI3082" s="307"/>
      <c r="AJ3082" s="306"/>
      <c r="AK3082" s="307"/>
      <c r="AL3082" s="307"/>
      <c r="AN3082" s="312"/>
      <c r="AS3082" s="314"/>
    </row>
    <row r="3083" spans="1:45" x14ac:dyDescent="0.2">
      <c r="A3083" s="306"/>
      <c r="L3083" s="307"/>
      <c r="N3083" s="307"/>
      <c r="U3083" s="309"/>
      <c r="AF3083" s="306"/>
      <c r="AG3083" s="307"/>
      <c r="AH3083" s="307"/>
      <c r="AI3083" s="307"/>
      <c r="AJ3083" s="306"/>
      <c r="AK3083" s="307"/>
      <c r="AL3083" s="307"/>
      <c r="AN3083" s="312"/>
      <c r="AS3083" s="314"/>
    </row>
    <row r="3084" spans="1:45" x14ac:dyDescent="0.2">
      <c r="A3084" s="306"/>
      <c r="L3084" s="307"/>
      <c r="N3084" s="307"/>
      <c r="U3084" s="309"/>
      <c r="AF3084" s="306"/>
      <c r="AG3084" s="307"/>
      <c r="AH3084" s="307"/>
      <c r="AI3084" s="307"/>
      <c r="AK3084" s="307"/>
      <c r="AL3084" s="307"/>
      <c r="AN3084" s="312"/>
      <c r="AS3084" s="314"/>
    </row>
    <row r="3085" spans="1:45" x14ac:dyDescent="0.2">
      <c r="A3085" s="306"/>
      <c r="L3085" s="307"/>
      <c r="N3085" s="307"/>
      <c r="U3085" s="309"/>
      <c r="AF3085" s="306"/>
      <c r="AG3085" s="307"/>
      <c r="AH3085" s="307"/>
      <c r="AI3085" s="307"/>
      <c r="AJ3085" s="306"/>
      <c r="AK3085" s="307"/>
      <c r="AL3085" s="307"/>
      <c r="AN3085" s="312"/>
      <c r="AS3085" s="314"/>
    </row>
    <row r="3086" spans="1:45" x14ac:dyDescent="0.2">
      <c r="A3086" s="306"/>
      <c r="L3086" s="307"/>
      <c r="N3086" s="307"/>
      <c r="U3086" s="309"/>
      <c r="AF3086" s="306"/>
      <c r="AG3086" s="307"/>
      <c r="AH3086" s="307"/>
      <c r="AI3086" s="307"/>
      <c r="AJ3086" s="306"/>
      <c r="AK3086" s="307"/>
      <c r="AL3086" s="307"/>
      <c r="AN3086" s="312"/>
      <c r="AS3086" s="314"/>
    </row>
    <row r="3087" spans="1:45" x14ac:dyDescent="0.2">
      <c r="A3087" s="306"/>
      <c r="L3087" s="307"/>
      <c r="N3087" s="307"/>
      <c r="U3087" s="309"/>
      <c r="AF3087" s="306"/>
      <c r="AG3087" s="307"/>
      <c r="AH3087" s="307"/>
      <c r="AI3087" s="307"/>
      <c r="AK3087" s="307"/>
      <c r="AL3087" s="307"/>
      <c r="AN3087" s="312"/>
      <c r="AS3087" s="314"/>
    </row>
    <row r="3088" spans="1:45" x14ac:dyDescent="0.2">
      <c r="A3088" s="306"/>
      <c r="L3088" s="307"/>
      <c r="N3088" s="307"/>
      <c r="U3088" s="309"/>
      <c r="AF3088" s="306"/>
      <c r="AG3088" s="307"/>
      <c r="AH3088" s="307"/>
      <c r="AI3088" s="307"/>
      <c r="AJ3088" s="306"/>
      <c r="AK3088" s="307"/>
      <c r="AL3088" s="307"/>
      <c r="AN3088" s="312"/>
      <c r="AS3088" s="314"/>
    </row>
    <row r="3089" spans="1:45" x14ac:dyDescent="0.2">
      <c r="A3089" s="306"/>
      <c r="L3089" s="307"/>
      <c r="N3089" s="307"/>
      <c r="U3089" s="309"/>
      <c r="AF3089" s="306"/>
      <c r="AG3089" s="307"/>
      <c r="AH3089" s="307"/>
      <c r="AI3089" s="307"/>
      <c r="AJ3089" s="306"/>
      <c r="AK3089" s="307"/>
      <c r="AL3089" s="307"/>
      <c r="AN3089" s="312"/>
      <c r="AS3089" s="314"/>
    </row>
    <row r="3090" spans="1:45" x14ac:dyDescent="0.2">
      <c r="A3090" s="306"/>
      <c r="L3090" s="307"/>
      <c r="N3090" s="307"/>
      <c r="U3090" s="309"/>
      <c r="AF3090" s="306"/>
      <c r="AG3090" s="307"/>
      <c r="AH3090" s="307"/>
      <c r="AI3090" s="307"/>
      <c r="AK3090" s="307"/>
      <c r="AL3090" s="307"/>
      <c r="AN3090" s="312"/>
      <c r="AS3090" s="314"/>
    </row>
    <row r="3091" spans="1:45" x14ac:dyDescent="0.2">
      <c r="A3091" s="306"/>
      <c r="L3091" s="307"/>
      <c r="N3091" s="307"/>
      <c r="U3091" s="309"/>
      <c r="AF3091" s="306"/>
      <c r="AG3091" s="307"/>
      <c r="AH3091" s="307"/>
      <c r="AI3091" s="307"/>
      <c r="AJ3091" s="306"/>
      <c r="AK3091" s="307"/>
      <c r="AL3091" s="307"/>
      <c r="AN3091" s="312"/>
      <c r="AS3091" s="314"/>
    </row>
    <row r="3092" spans="1:45" x14ac:dyDescent="0.2">
      <c r="A3092" s="306"/>
      <c r="L3092" s="307"/>
      <c r="N3092" s="307"/>
      <c r="U3092" s="309"/>
      <c r="AF3092" s="306"/>
      <c r="AG3092" s="307"/>
      <c r="AH3092" s="307"/>
      <c r="AI3092" s="307"/>
      <c r="AJ3092" s="306"/>
      <c r="AK3092" s="307"/>
      <c r="AL3092" s="307"/>
      <c r="AN3092" s="312"/>
      <c r="AS3092" s="314"/>
    </row>
    <row r="3093" spans="1:45" x14ac:dyDescent="0.2">
      <c r="A3093" s="306"/>
      <c r="L3093" s="307"/>
      <c r="N3093" s="307"/>
      <c r="U3093" s="309"/>
      <c r="AF3093" s="306"/>
      <c r="AG3093" s="307"/>
      <c r="AH3093" s="307"/>
      <c r="AI3093" s="307"/>
      <c r="AK3093" s="307"/>
      <c r="AL3093" s="307"/>
      <c r="AN3093" s="312"/>
      <c r="AS3093" s="314"/>
    </row>
    <row r="3094" spans="1:45" x14ac:dyDescent="0.2">
      <c r="A3094" s="306"/>
      <c r="L3094" s="307"/>
      <c r="N3094" s="307"/>
      <c r="U3094" s="309"/>
      <c r="AF3094" s="306"/>
      <c r="AG3094" s="307"/>
      <c r="AH3094" s="307"/>
      <c r="AI3094" s="307"/>
      <c r="AJ3094" s="306"/>
      <c r="AK3094" s="307"/>
      <c r="AL3094" s="307"/>
      <c r="AN3094" s="312"/>
      <c r="AS3094" s="314"/>
    </row>
    <row r="3095" spans="1:45" x14ac:dyDescent="0.2">
      <c r="A3095" s="306"/>
      <c r="L3095" s="307"/>
      <c r="N3095" s="307"/>
      <c r="U3095" s="309"/>
      <c r="AF3095" s="306"/>
      <c r="AG3095" s="307"/>
      <c r="AH3095" s="307"/>
      <c r="AI3095" s="307"/>
      <c r="AJ3095" s="306"/>
      <c r="AK3095" s="307"/>
      <c r="AL3095" s="307"/>
      <c r="AN3095" s="312"/>
      <c r="AS3095" s="314"/>
    </row>
    <row r="3096" spans="1:45" x14ac:dyDescent="0.2">
      <c r="A3096" s="306"/>
      <c r="L3096" s="307"/>
      <c r="N3096" s="307"/>
      <c r="U3096" s="309"/>
      <c r="AF3096" s="306"/>
      <c r="AG3096" s="307"/>
      <c r="AH3096" s="307"/>
      <c r="AI3096" s="307"/>
      <c r="AK3096" s="307"/>
      <c r="AL3096" s="307"/>
      <c r="AN3096" s="312"/>
      <c r="AS3096" s="314"/>
    </row>
    <row r="3097" spans="1:45" x14ac:dyDescent="0.2">
      <c r="A3097" s="306"/>
      <c r="L3097" s="307"/>
      <c r="N3097" s="307"/>
      <c r="U3097" s="309"/>
      <c r="AF3097" s="306"/>
      <c r="AG3097" s="307"/>
      <c r="AH3097" s="307"/>
      <c r="AI3097" s="307"/>
      <c r="AJ3097" s="306"/>
      <c r="AK3097" s="307"/>
      <c r="AL3097" s="307"/>
      <c r="AN3097" s="312"/>
      <c r="AS3097" s="314"/>
    </row>
    <row r="3098" spans="1:45" x14ac:dyDescent="0.2">
      <c r="A3098" s="306"/>
      <c r="L3098" s="307"/>
      <c r="N3098" s="307"/>
      <c r="U3098" s="309"/>
      <c r="AF3098" s="306"/>
      <c r="AG3098" s="307"/>
      <c r="AH3098" s="307"/>
      <c r="AI3098" s="307"/>
      <c r="AJ3098" s="306"/>
      <c r="AK3098" s="307"/>
      <c r="AL3098" s="307"/>
      <c r="AN3098" s="312"/>
      <c r="AS3098" s="314"/>
    </row>
    <row r="3099" spans="1:45" x14ac:dyDescent="0.2">
      <c r="A3099" s="306"/>
      <c r="L3099" s="307"/>
      <c r="N3099" s="307"/>
      <c r="U3099" s="309"/>
      <c r="AF3099" s="306"/>
      <c r="AG3099" s="307"/>
      <c r="AH3099" s="307"/>
      <c r="AI3099" s="307"/>
      <c r="AK3099" s="307"/>
      <c r="AL3099" s="307"/>
      <c r="AN3099" s="312"/>
      <c r="AS3099" s="314"/>
    </row>
    <row r="3100" spans="1:45" x14ac:dyDescent="0.2">
      <c r="A3100" s="306"/>
      <c r="L3100" s="307"/>
      <c r="N3100" s="307"/>
      <c r="U3100" s="309"/>
      <c r="AF3100" s="306"/>
      <c r="AG3100" s="307"/>
      <c r="AH3100" s="307"/>
      <c r="AI3100" s="307"/>
      <c r="AJ3100" s="306"/>
      <c r="AK3100" s="307"/>
      <c r="AL3100" s="307"/>
      <c r="AN3100" s="312"/>
      <c r="AS3100" s="314"/>
    </row>
    <row r="3101" spans="1:45" x14ac:dyDescent="0.2">
      <c r="A3101" s="306"/>
      <c r="L3101" s="307"/>
      <c r="N3101" s="307"/>
      <c r="U3101" s="309"/>
      <c r="AF3101" s="306"/>
      <c r="AG3101" s="307"/>
      <c r="AH3101" s="307"/>
      <c r="AI3101" s="307"/>
      <c r="AJ3101" s="306"/>
      <c r="AK3101" s="307"/>
      <c r="AL3101" s="307"/>
      <c r="AN3101" s="312"/>
      <c r="AS3101" s="314"/>
    </row>
    <row r="3102" spans="1:45" x14ac:dyDescent="0.2">
      <c r="A3102" s="306"/>
      <c r="L3102" s="307"/>
      <c r="N3102" s="307"/>
      <c r="U3102" s="309"/>
      <c r="AF3102" s="306"/>
      <c r="AG3102" s="307"/>
      <c r="AH3102" s="307"/>
      <c r="AI3102" s="307"/>
      <c r="AK3102" s="307"/>
      <c r="AL3102" s="307"/>
      <c r="AN3102" s="312"/>
      <c r="AS3102" s="314"/>
    </row>
    <row r="3103" spans="1:45" x14ac:dyDescent="0.2">
      <c r="A3103" s="306"/>
      <c r="L3103" s="307"/>
      <c r="N3103" s="307"/>
      <c r="U3103" s="309"/>
      <c r="AF3103" s="306"/>
      <c r="AG3103" s="307"/>
      <c r="AH3103" s="307"/>
      <c r="AI3103" s="307"/>
      <c r="AJ3103" s="306"/>
      <c r="AK3103" s="307"/>
      <c r="AL3103" s="307"/>
      <c r="AN3103" s="312"/>
      <c r="AS3103" s="314"/>
    </row>
    <row r="3104" spans="1:45" x14ac:dyDescent="0.2">
      <c r="A3104" s="306"/>
      <c r="L3104" s="307"/>
      <c r="N3104" s="307"/>
      <c r="U3104" s="309"/>
      <c r="AF3104" s="306"/>
      <c r="AG3104" s="307"/>
      <c r="AH3104" s="307"/>
      <c r="AI3104" s="307"/>
      <c r="AJ3104" s="306"/>
      <c r="AK3104" s="307"/>
      <c r="AL3104" s="307"/>
      <c r="AN3104" s="312"/>
      <c r="AS3104" s="314"/>
    </row>
    <row r="3105" spans="1:45" x14ac:dyDescent="0.2">
      <c r="A3105" s="306"/>
      <c r="L3105" s="307"/>
      <c r="N3105" s="307"/>
      <c r="U3105" s="309"/>
      <c r="AF3105" s="306"/>
      <c r="AG3105" s="307"/>
      <c r="AH3105" s="307"/>
      <c r="AI3105" s="307"/>
      <c r="AK3105" s="307"/>
      <c r="AL3105" s="307"/>
      <c r="AN3105" s="312"/>
      <c r="AS3105" s="314"/>
    </row>
    <row r="3106" spans="1:45" x14ac:dyDescent="0.2">
      <c r="A3106" s="306"/>
      <c r="L3106" s="307"/>
      <c r="N3106" s="307"/>
      <c r="U3106" s="309"/>
      <c r="AF3106" s="306"/>
      <c r="AG3106" s="307"/>
      <c r="AH3106" s="307"/>
      <c r="AI3106" s="307"/>
      <c r="AJ3106" s="306"/>
      <c r="AK3106" s="307"/>
      <c r="AL3106" s="307"/>
      <c r="AN3106" s="312"/>
      <c r="AS3106" s="314"/>
    </row>
    <row r="3107" spans="1:45" x14ac:dyDescent="0.2">
      <c r="A3107" s="306"/>
      <c r="L3107" s="307"/>
      <c r="N3107" s="307"/>
      <c r="U3107" s="309"/>
      <c r="AF3107" s="306"/>
      <c r="AG3107" s="307"/>
      <c r="AH3107" s="307"/>
      <c r="AI3107" s="307"/>
      <c r="AJ3107" s="306"/>
      <c r="AK3107" s="307"/>
      <c r="AL3107" s="307"/>
      <c r="AN3107" s="312"/>
      <c r="AS3107" s="314"/>
    </row>
    <row r="3108" spans="1:45" x14ac:dyDescent="0.2">
      <c r="A3108" s="306"/>
      <c r="L3108" s="307"/>
      <c r="N3108" s="307"/>
      <c r="O3108" s="306"/>
      <c r="U3108" s="309"/>
      <c r="AF3108" s="306"/>
      <c r="AG3108" s="307"/>
      <c r="AH3108" s="307"/>
      <c r="AI3108" s="307"/>
      <c r="AJ3108" s="306"/>
      <c r="AK3108" s="307"/>
      <c r="AL3108" s="307"/>
      <c r="AN3108" s="312"/>
      <c r="AS3108" s="314"/>
    </row>
    <row r="3109" spans="1:45" x14ac:dyDescent="0.2">
      <c r="A3109" s="306"/>
      <c r="L3109" s="307"/>
      <c r="N3109" s="307"/>
      <c r="U3109" s="309"/>
      <c r="AF3109" s="306"/>
      <c r="AG3109" s="307"/>
      <c r="AH3109" s="307"/>
      <c r="AI3109" s="307"/>
      <c r="AK3109" s="307"/>
      <c r="AL3109" s="307"/>
      <c r="AN3109" s="312"/>
      <c r="AS3109" s="314"/>
    </row>
    <row r="3110" spans="1:45" x14ac:dyDescent="0.2">
      <c r="A3110" s="306"/>
      <c r="L3110" s="307"/>
      <c r="N3110" s="307"/>
      <c r="U3110" s="309"/>
      <c r="AF3110" s="306"/>
      <c r="AG3110" s="307"/>
      <c r="AH3110" s="307"/>
      <c r="AI3110" s="307"/>
      <c r="AJ3110" s="306"/>
      <c r="AK3110" s="307"/>
      <c r="AL3110" s="307"/>
      <c r="AN3110" s="312"/>
      <c r="AS3110" s="314"/>
    </row>
    <row r="3111" spans="1:45" x14ac:dyDescent="0.2">
      <c r="A3111" s="306"/>
      <c r="L3111" s="307"/>
      <c r="N3111" s="307"/>
      <c r="U3111" s="309"/>
      <c r="AF3111" s="306"/>
      <c r="AG3111" s="307"/>
      <c r="AH3111" s="307"/>
      <c r="AI3111" s="307"/>
      <c r="AJ3111" s="306"/>
      <c r="AK3111" s="307"/>
      <c r="AL3111" s="307"/>
      <c r="AN3111" s="312"/>
      <c r="AS3111" s="314"/>
    </row>
    <row r="3112" spans="1:45" x14ac:dyDescent="0.2">
      <c r="A3112" s="306"/>
      <c r="L3112" s="307"/>
      <c r="N3112" s="307"/>
      <c r="U3112" s="309"/>
      <c r="AF3112" s="306"/>
      <c r="AG3112" s="307"/>
      <c r="AH3112" s="307"/>
      <c r="AI3112" s="307"/>
      <c r="AK3112" s="307"/>
      <c r="AL3112" s="307"/>
      <c r="AN3112" s="312"/>
      <c r="AS3112" s="314"/>
    </row>
    <row r="3113" spans="1:45" x14ac:dyDescent="0.2">
      <c r="A3113" s="306"/>
      <c r="L3113" s="307"/>
      <c r="N3113" s="307"/>
      <c r="U3113" s="309"/>
      <c r="AF3113" s="306"/>
      <c r="AG3113" s="307"/>
      <c r="AH3113" s="307"/>
      <c r="AI3113" s="307"/>
      <c r="AJ3113" s="306"/>
      <c r="AK3113" s="307"/>
      <c r="AL3113" s="307"/>
      <c r="AN3113" s="312"/>
      <c r="AS3113" s="314"/>
    </row>
    <row r="3114" spans="1:45" x14ac:dyDescent="0.2">
      <c r="A3114" s="306"/>
      <c r="L3114" s="307"/>
      <c r="N3114" s="307"/>
      <c r="U3114" s="309"/>
      <c r="AF3114" s="306"/>
      <c r="AG3114" s="307"/>
      <c r="AH3114" s="307"/>
      <c r="AI3114" s="307"/>
      <c r="AJ3114" s="306"/>
      <c r="AK3114" s="307"/>
      <c r="AL3114" s="307"/>
      <c r="AN3114" s="312"/>
      <c r="AS3114" s="314"/>
    </row>
    <row r="3115" spans="1:45" x14ac:dyDescent="0.2">
      <c r="A3115" s="306"/>
      <c r="L3115" s="307"/>
      <c r="N3115" s="307"/>
      <c r="U3115" s="309"/>
      <c r="AF3115" s="306"/>
      <c r="AG3115" s="307"/>
      <c r="AH3115" s="307"/>
      <c r="AI3115" s="307"/>
      <c r="AK3115" s="307"/>
      <c r="AL3115" s="307"/>
      <c r="AN3115" s="312"/>
      <c r="AS3115" s="314"/>
    </row>
    <row r="3116" spans="1:45" x14ac:dyDescent="0.2">
      <c r="A3116" s="306"/>
      <c r="L3116" s="307"/>
      <c r="N3116" s="307"/>
      <c r="U3116" s="309"/>
      <c r="AF3116" s="306"/>
      <c r="AG3116" s="307"/>
      <c r="AH3116" s="307"/>
      <c r="AI3116" s="307"/>
      <c r="AJ3116" s="306"/>
      <c r="AK3116" s="307"/>
      <c r="AL3116" s="307"/>
      <c r="AN3116" s="312"/>
      <c r="AS3116" s="314"/>
    </row>
    <row r="3117" spans="1:45" x14ac:dyDescent="0.2">
      <c r="A3117" s="306"/>
      <c r="L3117" s="307"/>
      <c r="N3117" s="307"/>
      <c r="U3117" s="309"/>
      <c r="AF3117" s="306"/>
      <c r="AG3117" s="307"/>
      <c r="AH3117" s="307"/>
      <c r="AI3117" s="307"/>
      <c r="AJ3117" s="306"/>
      <c r="AK3117" s="307"/>
      <c r="AL3117" s="307"/>
      <c r="AN3117" s="312"/>
      <c r="AS3117" s="314"/>
    </row>
    <row r="3118" spans="1:45" x14ac:dyDescent="0.2">
      <c r="A3118" s="306"/>
      <c r="L3118" s="307"/>
      <c r="N3118" s="307"/>
      <c r="U3118" s="309"/>
      <c r="AF3118" s="306"/>
      <c r="AG3118" s="307"/>
      <c r="AH3118" s="307"/>
      <c r="AI3118" s="307"/>
      <c r="AK3118" s="307"/>
      <c r="AL3118" s="307"/>
      <c r="AN3118" s="312"/>
      <c r="AS3118" s="314"/>
    </row>
    <row r="3119" spans="1:45" x14ac:dyDescent="0.2">
      <c r="A3119" s="306"/>
      <c r="L3119" s="307"/>
      <c r="N3119" s="307"/>
      <c r="U3119" s="309"/>
      <c r="AF3119" s="306"/>
      <c r="AG3119" s="307"/>
      <c r="AH3119" s="307"/>
      <c r="AI3119" s="307"/>
      <c r="AJ3119" s="306"/>
      <c r="AK3119" s="307"/>
      <c r="AL3119" s="307"/>
      <c r="AN3119" s="312"/>
      <c r="AS3119" s="314"/>
    </row>
    <row r="3120" spans="1:45" x14ac:dyDescent="0.2">
      <c r="A3120" s="306"/>
      <c r="L3120" s="307"/>
      <c r="N3120" s="307"/>
      <c r="U3120" s="309"/>
      <c r="AF3120" s="306"/>
      <c r="AG3120" s="307"/>
      <c r="AH3120" s="307"/>
      <c r="AI3120" s="307"/>
      <c r="AJ3120" s="306"/>
      <c r="AK3120" s="307"/>
      <c r="AL3120" s="307"/>
      <c r="AN3120" s="312"/>
      <c r="AS3120" s="314"/>
    </row>
    <row r="3121" spans="1:45" x14ac:dyDescent="0.2">
      <c r="A3121" s="306"/>
      <c r="L3121" s="307"/>
      <c r="N3121" s="307"/>
      <c r="U3121" s="309"/>
      <c r="AF3121" s="306"/>
      <c r="AG3121" s="307"/>
      <c r="AH3121" s="307"/>
      <c r="AI3121" s="307"/>
      <c r="AK3121" s="307"/>
      <c r="AL3121" s="307"/>
      <c r="AN3121" s="312"/>
      <c r="AS3121" s="314"/>
    </row>
    <row r="3122" spans="1:45" x14ac:dyDescent="0.2">
      <c r="A3122" s="306"/>
      <c r="L3122" s="307"/>
      <c r="N3122" s="307"/>
      <c r="U3122" s="309"/>
      <c r="AF3122" s="306"/>
      <c r="AG3122" s="307"/>
      <c r="AH3122" s="307"/>
      <c r="AI3122" s="307"/>
      <c r="AJ3122" s="306"/>
      <c r="AK3122" s="307"/>
      <c r="AL3122" s="307"/>
      <c r="AN3122" s="312"/>
      <c r="AS3122" s="314"/>
    </row>
    <row r="3123" spans="1:45" x14ac:dyDescent="0.2">
      <c r="A3123" s="306"/>
      <c r="L3123" s="307"/>
      <c r="N3123" s="307"/>
      <c r="U3123" s="309"/>
      <c r="AF3123" s="306"/>
      <c r="AG3123" s="307"/>
      <c r="AH3123" s="307"/>
      <c r="AI3123" s="307"/>
      <c r="AJ3123" s="306"/>
      <c r="AK3123" s="307"/>
      <c r="AL3123" s="307"/>
      <c r="AN3123" s="312"/>
      <c r="AS3123" s="314"/>
    </row>
    <row r="3124" spans="1:45" x14ac:dyDescent="0.2">
      <c r="A3124" s="306"/>
      <c r="L3124" s="307"/>
      <c r="N3124" s="307"/>
      <c r="U3124" s="309"/>
      <c r="AF3124" s="306"/>
      <c r="AG3124" s="307"/>
      <c r="AH3124" s="307"/>
      <c r="AI3124" s="307"/>
      <c r="AK3124" s="307"/>
      <c r="AL3124" s="307"/>
      <c r="AN3124" s="312"/>
      <c r="AS3124" s="314"/>
    </row>
    <row r="3125" spans="1:45" x14ac:dyDescent="0.2">
      <c r="A3125" s="306"/>
      <c r="L3125" s="307"/>
      <c r="N3125" s="307"/>
      <c r="U3125" s="309"/>
      <c r="AF3125" s="306"/>
      <c r="AG3125" s="307"/>
      <c r="AH3125" s="307"/>
      <c r="AI3125" s="307"/>
      <c r="AJ3125" s="306"/>
      <c r="AK3125" s="307"/>
      <c r="AL3125" s="307"/>
      <c r="AN3125" s="312"/>
      <c r="AS3125" s="314"/>
    </row>
    <row r="3126" spans="1:45" x14ac:dyDescent="0.2">
      <c r="A3126" s="306"/>
      <c r="L3126" s="307"/>
      <c r="N3126" s="307"/>
      <c r="U3126" s="309"/>
      <c r="AF3126" s="306"/>
      <c r="AG3126" s="307"/>
      <c r="AH3126" s="307"/>
      <c r="AI3126" s="307"/>
      <c r="AJ3126" s="306"/>
      <c r="AK3126" s="307"/>
      <c r="AL3126" s="307"/>
      <c r="AN3126" s="312"/>
      <c r="AS3126" s="314"/>
    </row>
    <row r="3127" spans="1:45" x14ac:dyDescent="0.2">
      <c r="A3127" s="306"/>
      <c r="L3127" s="307"/>
      <c r="N3127" s="307"/>
      <c r="U3127" s="309"/>
      <c r="AF3127" s="306"/>
      <c r="AG3127" s="307"/>
      <c r="AH3127" s="307"/>
      <c r="AI3127" s="307"/>
      <c r="AK3127" s="307"/>
      <c r="AL3127" s="307"/>
      <c r="AN3127" s="312"/>
      <c r="AS3127" s="314"/>
    </row>
    <row r="3128" spans="1:45" x14ac:dyDescent="0.2">
      <c r="A3128" s="306"/>
      <c r="L3128" s="307"/>
      <c r="N3128" s="307"/>
      <c r="U3128" s="309"/>
      <c r="AF3128" s="306"/>
      <c r="AG3128" s="307"/>
      <c r="AH3128" s="307"/>
      <c r="AI3128" s="307"/>
      <c r="AJ3128" s="306"/>
      <c r="AK3128" s="307"/>
      <c r="AL3128" s="307"/>
      <c r="AN3128" s="312"/>
      <c r="AS3128" s="314"/>
    </row>
    <row r="3129" spans="1:45" x14ac:dyDescent="0.2">
      <c r="A3129" s="306"/>
      <c r="L3129" s="307"/>
      <c r="N3129" s="307"/>
      <c r="U3129" s="309"/>
      <c r="AF3129" s="306"/>
      <c r="AG3129" s="307"/>
      <c r="AH3129" s="307"/>
      <c r="AI3129" s="307"/>
      <c r="AJ3129" s="306"/>
      <c r="AK3129" s="307"/>
      <c r="AL3129" s="307"/>
      <c r="AN3129" s="312"/>
      <c r="AS3129" s="314"/>
    </row>
    <row r="3130" spans="1:45" x14ac:dyDescent="0.2">
      <c r="A3130" s="306"/>
      <c r="L3130" s="307"/>
      <c r="N3130" s="307"/>
      <c r="U3130" s="309"/>
      <c r="AF3130" s="306"/>
      <c r="AG3130" s="307"/>
      <c r="AH3130" s="307"/>
      <c r="AI3130" s="307"/>
      <c r="AK3130" s="307"/>
      <c r="AL3130" s="307"/>
      <c r="AN3130" s="312"/>
      <c r="AS3130" s="314"/>
    </row>
    <row r="3131" spans="1:45" x14ac:dyDescent="0.2">
      <c r="A3131" s="306"/>
      <c r="L3131" s="307"/>
      <c r="N3131" s="307"/>
      <c r="U3131" s="309"/>
      <c r="AF3131" s="306"/>
      <c r="AG3131" s="307"/>
      <c r="AH3131" s="307"/>
      <c r="AI3131" s="307"/>
      <c r="AJ3131" s="306"/>
      <c r="AK3131" s="307"/>
      <c r="AL3131" s="307"/>
      <c r="AN3131" s="312"/>
      <c r="AS3131" s="314"/>
    </row>
    <row r="3132" spans="1:45" x14ac:dyDescent="0.2">
      <c r="A3132" s="306"/>
      <c r="L3132" s="307"/>
      <c r="N3132" s="307"/>
      <c r="U3132" s="309"/>
      <c r="AF3132" s="306"/>
      <c r="AG3132" s="307"/>
      <c r="AH3132" s="307"/>
      <c r="AI3132" s="307"/>
      <c r="AJ3132" s="306"/>
      <c r="AK3132" s="307"/>
      <c r="AL3132" s="307"/>
      <c r="AN3132" s="312"/>
      <c r="AS3132" s="314"/>
    </row>
    <row r="3133" spans="1:45" x14ac:dyDescent="0.2">
      <c r="A3133" s="306"/>
      <c r="L3133" s="307"/>
      <c r="N3133" s="307"/>
      <c r="U3133" s="309"/>
      <c r="AF3133" s="306"/>
      <c r="AG3133" s="307"/>
      <c r="AH3133" s="307"/>
      <c r="AI3133" s="307"/>
      <c r="AK3133" s="307"/>
      <c r="AL3133" s="307"/>
      <c r="AN3133" s="312"/>
      <c r="AS3133" s="314"/>
    </row>
    <row r="3134" spans="1:45" x14ac:dyDescent="0.2">
      <c r="A3134" s="306"/>
      <c r="L3134" s="307"/>
      <c r="N3134" s="307"/>
      <c r="U3134" s="309"/>
      <c r="AF3134" s="306"/>
      <c r="AG3134" s="307"/>
      <c r="AH3134" s="307"/>
      <c r="AI3134" s="307"/>
      <c r="AJ3134" s="306"/>
      <c r="AK3134" s="307"/>
      <c r="AL3134" s="307"/>
      <c r="AN3134" s="312"/>
      <c r="AS3134" s="314"/>
    </row>
    <row r="3135" spans="1:45" x14ac:dyDescent="0.2">
      <c r="A3135" s="306"/>
      <c r="L3135" s="307"/>
      <c r="N3135" s="307"/>
      <c r="U3135" s="309"/>
      <c r="AF3135" s="306"/>
      <c r="AG3135" s="307"/>
      <c r="AH3135" s="307"/>
      <c r="AI3135" s="307"/>
      <c r="AJ3135" s="306"/>
      <c r="AK3135" s="307"/>
      <c r="AL3135" s="307"/>
      <c r="AN3135" s="312"/>
      <c r="AS3135" s="314"/>
    </row>
    <row r="3136" spans="1:45" x14ac:dyDescent="0.2">
      <c r="A3136" s="306"/>
      <c r="L3136" s="307"/>
      <c r="N3136" s="307"/>
      <c r="U3136" s="309"/>
      <c r="AF3136" s="306"/>
      <c r="AG3136" s="307"/>
      <c r="AH3136" s="307"/>
      <c r="AI3136" s="307"/>
      <c r="AK3136" s="307"/>
      <c r="AL3136" s="307"/>
      <c r="AN3136" s="312"/>
      <c r="AS3136" s="314"/>
    </row>
    <row r="3137" spans="1:45" x14ac:dyDescent="0.2">
      <c r="A3137" s="306"/>
      <c r="L3137" s="307"/>
      <c r="N3137" s="307"/>
      <c r="U3137" s="309"/>
      <c r="AF3137" s="306"/>
      <c r="AG3137" s="307"/>
      <c r="AH3137" s="307"/>
      <c r="AI3137" s="307"/>
      <c r="AJ3137" s="306"/>
      <c r="AK3137" s="307"/>
      <c r="AL3137" s="307"/>
      <c r="AN3137" s="312"/>
      <c r="AS3137" s="314"/>
    </row>
    <row r="3138" spans="1:45" x14ac:dyDescent="0.2">
      <c r="A3138" s="306"/>
      <c r="L3138" s="307"/>
      <c r="N3138" s="307"/>
      <c r="U3138" s="309"/>
      <c r="AF3138" s="306"/>
      <c r="AG3138" s="307"/>
      <c r="AH3138" s="307"/>
      <c r="AI3138" s="307"/>
      <c r="AJ3138" s="306"/>
      <c r="AK3138" s="307"/>
      <c r="AL3138" s="307"/>
      <c r="AN3138" s="312"/>
      <c r="AS3138" s="314"/>
    </row>
    <row r="3139" spans="1:45" x14ac:dyDescent="0.2">
      <c r="A3139" s="306"/>
      <c r="L3139" s="307"/>
      <c r="N3139" s="307"/>
      <c r="U3139" s="309"/>
      <c r="AF3139" s="306"/>
      <c r="AG3139" s="307"/>
      <c r="AH3139" s="307"/>
      <c r="AI3139" s="307"/>
      <c r="AK3139" s="307"/>
      <c r="AL3139" s="307"/>
      <c r="AN3139" s="312"/>
      <c r="AS3139" s="314"/>
    </row>
    <row r="3140" spans="1:45" x14ac:dyDescent="0.2">
      <c r="A3140" s="306"/>
      <c r="L3140" s="307"/>
      <c r="N3140" s="307"/>
      <c r="U3140" s="309"/>
      <c r="AF3140" s="306"/>
      <c r="AG3140" s="307"/>
      <c r="AH3140" s="307"/>
      <c r="AI3140" s="307"/>
      <c r="AJ3140" s="306"/>
      <c r="AK3140" s="307"/>
      <c r="AL3140" s="307"/>
      <c r="AN3140" s="312"/>
      <c r="AS3140" s="314"/>
    </row>
    <row r="3141" spans="1:45" x14ac:dyDescent="0.2">
      <c r="A3141" s="306"/>
      <c r="L3141" s="307"/>
      <c r="N3141" s="307"/>
      <c r="U3141" s="309"/>
      <c r="AF3141" s="306"/>
      <c r="AG3141" s="307"/>
      <c r="AH3141" s="307"/>
      <c r="AI3141" s="307"/>
      <c r="AJ3141" s="306"/>
      <c r="AK3141" s="307"/>
      <c r="AL3141" s="307"/>
      <c r="AN3141" s="312"/>
      <c r="AS3141" s="314"/>
    </row>
    <row r="3142" spans="1:45" x14ac:dyDescent="0.2">
      <c r="A3142" s="306"/>
      <c r="L3142" s="307"/>
      <c r="N3142" s="307"/>
      <c r="U3142" s="309"/>
      <c r="AF3142" s="306"/>
      <c r="AG3142" s="307"/>
      <c r="AH3142" s="307"/>
      <c r="AI3142" s="307"/>
      <c r="AK3142" s="307"/>
      <c r="AL3142" s="307"/>
      <c r="AN3142" s="312"/>
      <c r="AS3142" s="314"/>
    </row>
    <row r="3143" spans="1:45" x14ac:dyDescent="0.2">
      <c r="A3143" s="306"/>
      <c r="L3143" s="307"/>
      <c r="N3143" s="307"/>
      <c r="U3143" s="309"/>
      <c r="AF3143" s="306"/>
      <c r="AG3143" s="307"/>
      <c r="AH3143" s="307"/>
      <c r="AI3143" s="307"/>
      <c r="AJ3143" s="306"/>
      <c r="AK3143" s="307"/>
      <c r="AL3143" s="307"/>
      <c r="AN3143" s="312"/>
      <c r="AS3143" s="314"/>
    </row>
    <row r="3144" spans="1:45" x14ac:dyDescent="0.2">
      <c r="A3144" s="306"/>
      <c r="L3144" s="307"/>
      <c r="N3144" s="307"/>
      <c r="U3144" s="309"/>
      <c r="AF3144" s="306"/>
      <c r="AG3144" s="307"/>
      <c r="AH3144" s="307"/>
      <c r="AI3144" s="307"/>
      <c r="AJ3144" s="306"/>
      <c r="AK3144" s="307"/>
      <c r="AL3144" s="307"/>
      <c r="AN3144" s="312"/>
      <c r="AS3144" s="314"/>
    </row>
    <row r="3145" spans="1:45" x14ac:dyDescent="0.2">
      <c r="A3145" s="306"/>
      <c r="L3145" s="307"/>
      <c r="N3145" s="307"/>
      <c r="U3145" s="309"/>
      <c r="AF3145" s="306"/>
      <c r="AG3145" s="307"/>
      <c r="AH3145" s="307"/>
      <c r="AI3145" s="307"/>
      <c r="AK3145" s="307"/>
      <c r="AL3145" s="307"/>
      <c r="AN3145" s="312"/>
      <c r="AS3145" s="314"/>
    </row>
    <row r="3146" spans="1:45" x14ac:dyDescent="0.2">
      <c r="A3146" s="306"/>
      <c r="L3146" s="307"/>
      <c r="N3146" s="307"/>
      <c r="U3146" s="309"/>
      <c r="AF3146" s="306"/>
      <c r="AG3146" s="307"/>
      <c r="AH3146" s="307"/>
      <c r="AI3146" s="307"/>
      <c r="AJ3146" s="306"/>
      <c r="AK3146" s="307"/>
      <c r="AL3146" s="307"/>
      <c r="AN3146" s="312"/>
      <c r="AS3146" s="314"/>
    </row>
    <row r="3147" spans="1:45" x14ac:dyDescent="0.2">
      <c r="A3147" s="306"/>
      <c r="L3147" s="307"/>
      <c r="N3147" s="307"/>
      <c r="U3147" s="309"/>
      <c r="AF3147" s="306"/>
      <c r="AG3147" s="307"/>
      <c r="AH3147" s="307"/>
      <c r="AI3147" s="307"/>
      <c r="AJ3147" s="306"/>
      <c r="AK3147" s="307"/>
      <c r="AL3147" s="307"/>
      <c r="AN3147" s="312"/>
      <c r="AS3147" s="314"/>
    </row>
    <row r="3148" spans="1:45" x14ac:dyDescent="0.2">
      <c r="A3148" s="306"/>
      <c r="L3148" s="307"/>
      <c r="N3148" s="307"/>
      <c r="O3148" s="306"/>
      <c r="U3148" s="309"/>
      <c r="AF3148" s="306"/>
      <c r="AG3148" s="307"/>
      <c r="AH3148" s="307"/>
      <c r="AI3148" s="307"/>
      <c r="AJ3148" s="306"/>
      <c r="AK3148" s="307"/>
      <c r="AL3148" s="307"/>
      <c r="AN3148" s="312"/>
      <c r="AS3148" s="314"/>
    </row>
    <row r="3149" spans="1:45" x14ac:dyDescent="0.2">
      <c r="A3149" s="306"/>
      <c r="L3149" s="307"/>
      <c r="N3149" s="307"/>
      <c r="U3149" s="309"/>
      <c r="AF3149" s="306"/>
      <c r="AG3149" s="307"/>
      <c r="AH3149" s="307"/>
      <c r="AI3149" s="307"/>
      <c r="AK3149" s="307"/>
      <c r="AL3149" s="307"/>
      <c r="AN3149" s="312"/>
      <c r="AS3149" s="314"/>
    </row>
    <row r="3150" spans="1:45" x14ac:dyDescent="0.2">
      <c r="A3150" s="306"/>
      <c r="L3150" s="307"/>
      <c r="N3150" s="307"/>
      <c r="U3150" s="309"/>
      <c r="AF3150" s="306"/>
      <c r="AG3150" s="307"/>
      <c r="AH3150" s="307"/>
      <c r="AI3150" s="307"/>
      <c r="AJ3150" s="306"/>
      <c r="AK3150" s="307"/>
      <c r="AL3150" s="307"/>
      <c r="AN3150" s="312"/>
      <c r="AS3150" s="314"/>
    </row>
    <row r="3151" spans="1:45" x14ac:dyDescent="0.2">
      <c r="A3151" s="306"/>
      <c r="L3151" s="307"/>
      <c r="N3151" s="307"/>
      <c r="U3151" s="309"/>
      <c r="AF3151" s="306"/>
      <c r="AG3151" s="307"/>
      <c r="AH3151" s="307"/>
      <c r="AI3151" s="307"/>
      <c r="AJ3151" s="306"/>
      <c r="AK3151" s="307"/>
      <c r="AL3151" s="307"/>
      <c r="AN3151" s="312"/>
      <c r="AS3151" s="314"/>
    </row>
    <row r="3152" spans="1:45" x14ac:dyDescent="0.2">
      <c r="A3152" s="306"/>
      <c r="L3152" s="307"/>
      <c r="N3152" s="307"/>
      <c r="U3152" s="309"/>
      <c r="AF3152" s="306"/>
      <c r="AG3152" s="307"/>
      <c r="AH3152" s="307"/>
      <c r="AI3152" s="307"/>
      <c r="AK3152" s="307"/>
      <c r="AL3152" s="307"/>
      <c r="AN3152" s="312"/>
      <c r="AS3152" s="314"/>
    </row>
    <row r="3153" spans="1:45" x14ac:dyDescent="0.2">
      <c r="A3153" s="306"/>
      <c r="L3153" s="307"/>
      <c r="N3153" s="307"/>
      <c r="U3153" s="309"/>
      <c r="AF3153" s="306"/>
      <c r="AG3153" s="307"/>
      <c r="AH3153" s="307"/>
      <c r="AI3153" s="307"/>
      <c r="AJ3153" s="306"/>
      <c r="AK3153" s="307"/>
      <c r="AL3153" s="307"/>
      <c r="AN3153" s="312"/>
      <c r="AS3153" s="314"/>
    </row>
    <row r="3154" spans="1:45" x14ac:dyDescent="0.2">
      <c r="A3154" s="306"/>
      <c r="L3154" s="307"/>
      <c r="N3154" s="307"/>
      <c r="U3154" s="309"/>
      <c r="AF3154" s="306"/>
      <c r="AG3154" s="307"/>
      <c r="AH3154" s="307"/>
      <c r="AI3154" s="307"/>
      <c r="AJ3154" s="306"/>
      <c r="AK3154" s="307"/>
      <c r="AL3154" s="307"/>
      <c r="AN3154" s="312"/>
      <c r="AS3154" s="314"/>
    </row>
    <row r="3155" spans="1:45" x14ac:dyDescent="0.2">
      <c r="A3155" s="306"/>
      <c r="L3155" s="307"/>
      <c r="N3155" s="307"/>
      <c r="U3155" s="309"/>
      <c r="AF3155" s="306"/>
      <c r="AG3155" s="307"/>
      <c r="AH3155" s="307"/>
      <c r="AI3155" s="307"/>
      <c r="AK3155" s="307"/>
      <c r="AL3155" s="307"/>
      <c r="AN3155" s="312"/>
      <c r="AS3155" s="314"/>
    </row>
    <row r="3156" spans="1:45" x14ac:dyDescent="0.2">
      <c r="A3156" s="306"/>
      <c r="L3156" s="307"/>
      <c r="N3156" s="307"/>
      <c r="U3156" s="309"/>
      <c r="AF3156" s="306"/>
      <c r="AG3156" s="307"/>
      <c r="AH3156" s="307"/>
      <c r="AI3156" s="307"/>
      <c r="AJ3156" s="306"/>
      <c r="AK3156" s="307"/>
      <c r="AL3156" s="307"/>
      <c r="AN3156" s="312"/>
      <c r="AS3156" s="314"/>
    </row>
    <row r="3157" spans="1:45" x14ac:dyDescent="0.2">
      <c r="A3157" s="306"/>
      <c r="L3157" s="307"/>
      <c r="N3157" s="307"/>
      <c r="U3157" s="309"/>
      <c r="AF3157" s="306"/>
      <c r="AG3157" s="307"/>
      <c r="AH3157" s="307"/>
      <c r="AI3157" s="307"/>
      <c r="AJ3157" s="306"/>
      <c r="AK3157" s="307"/>
      <c r="AL3157" s="307"/>
      <c r="AN3157" s="312"/>
      <c r="AS3157" s="314"/>
    </row>
    <row r="3158" spans="1:45" x14ac:dyDescent="0.2">
      <c r="A3158" s="306"/>
      <c r="L3158" s="307"/>
      <c r="N3158" s="307"/>
      <c r="U3158" s="309"/>
      <c r="AF3158" s="306"/>
      <c r="AG3158" s="307"/>
      <c r="AH3158" s="307"/>
      <c r="AI3158" s="307"/>
      <c r="AK3158" s="307"/>
      <c r="AL3158" s="307"/>
      <c r="AN3158" s="312"/>
      <c r="AS3158" s="314"/>
    </row>
    <row r="3159" spans="1:45" x14ac:dyDescent="0.2">
      <c r="A3159" s="306"/>
      <c r="L3159" s="307"/>
      <c r="N3159" s="307"/>
      <c r="U3159" s="309"/>
      <c r="AF3159" s="306"/>
      <c r="AG3159" s="307"/>
      <c r="AH3159" s="307"/>
      <c r="AI3159" s="307"/>
      <c r="AJ3159" s="306"/>
      <c r="AK3159" s="307"/>
      <c r="AL3159" s="307"/>
      <c r="AN3159" s="312"/>
      <c r="AS3159" s="314"/>
    </row>
    <row r="3160" spans="1:45" x14ac:dyDescent="0.2">
      <c r="A3160" s="306"/>
      <c r="L3160" s="307"/>
      <c r="N3160" s="307"/>
      <c r="U3160" s="309"/>
      <c r="AF3160" s="306"/>
      <c r="AG3160" s="307"/>
      <c r="AH3160" s="307"/>
      <c r="AI3160" s="307"/>
      <c r="AJ3160" s="306"/>
      <c r="AK3160" s="307"/>
      <c r="AL3160" s="307"/>
      <c r="AN3160" s="312"/>
      <c r="AS3160" s="314"/>
    </row>
    <row r="3161" spans="1:45" x14ac:dyDescent="0.2">
      <c r="A3161" s="306"/>
      <c r="L3161" s="307"/>
      <c r="N3161" s="307"/>
      <c r="U3161" s="309"/>
      <c r="AF3161" s="306"/>
      <c r="AG3161" s="307"/>
      <c r="AH3161" s="307"/>
      <c r="AI3161" s="307"/>
      <c r="AK3161" s="307"/>
      <c r="AL3161" s="307"/>
      <c r="AN3161" s="312"/>
      <c r="AS3161" s="314"/>
    </row>
    <row r="3162" spans="1:45" x14ac:dyDescent="0.2">
      <c r="A3162" s="306"/>
      <c r="L3162" s="307"/>
      <c r="N3162" s="307"/>
      <c r="U3162" s="309"/>
      <c r="AF3162" s="306"/>
      <c r="AG3162" s="307"/>
      <c r="AH3162" s="307"/>
      <c r="AI3162" s="307"/>
      <c r="AJ3162" s="306"/>
      <c r="AK3162" s="307"/>
      <c r="AL3162" s="307"/>
      <c r="AN3162" s="312"/>
      <c r="AS3162" s="314"/>
    </row>
    <row r="3163" spans="1:45" x14ac:dyDescent="0.2">
      <c r="A3163" s="306"/>
      <c r="L3163" s="307"/>
      <c r="N3163" s="307"/>
      <c r="U3163" s="309"/>
      <c r="AF3163" s="306"/>
      <c r="AG3163" s="307"/>
      <c r="AH3163" s="307"/>
      <c r="AI3163" s="307"/>
      <c r="AJ3163" s="306"/>
      <c r="AK3163" s="307"/>
      <c r="AL3163" s="307"/>
      <c r="AN3163" s="312"/>
      <c r="AS3163" s="314"/>
    </row>
    <row r="3164" spans="1:45" x14ac:dyDescent="0.2">
      <c r="A3164" s="306"/>
      <c r="L3164" s="307"/>
      <c r="N3164" s="307"/>
      <c r="U3164" s="309"/>
      <c r="AF3164" s="306"/>
      <c r="AG3164" s="307"/>
      <c r="AH3164" s="307"/>
      <c r="AI3164" s="307"/>
      <c r="AK3164" s="307"/>
      <c r="AL3164" s="307"/>
      <c r="AN3164" s="312"/>
      <c r="AS3164" s="314"/>
    </row>
    <row r="3165" spans="1:45" x14ac:dyDescent="0.2">
      <c r="A3165" s="306"/>
      <c r="L3165" s="306"/>
      <c r="N3165" s="306"/>
      <c r="U3165" s="309"/>
      <c r="AF3165" s="306"/>
      <c r="AG3165" s="307"/>
      <c r="AH3165" s="307"/>
      <c r="AI3165" s="307"/>
      <c r="AJ3165" s="306"/>
      <c r="AK3165" s="307"/>
      <c r="AL3165" s="307"/>
      <c r="AN3165" s="312"/>
      <c r="AS3165" s="314"/>
    </row>
    <row r="3166" spans="1:45" x14ac:dyDescent="0.2">
      <c r="A3166" s="306"/>
      <c r="L3166" s="307"/>
      <c r="N3166" s="307"/>
      <c r="U3166" s="309"/>
      <c r="AF3166" s="306"/>
      <c r="AG3166" s="307"/>
      <c r="AH3166" s="307"/>
      <c r="AI3166" s="307"/>
      <c r="AJ3166" s="306"/>
      <c r="AK3166" s="307"/>
      <c r="AL3166" s="307"/>
      <c r="AN3166" s="312"/>
      <c r="AS3166" s="314"/>
    </row>
    <row r="3167" spans="1:45" x14ac:dyDescent="0.2">
      <c r="A3167" s="306"/>
      <c r="L3167" s="307"/>
      <c r="N3167" s="307"/>
      <c r="U3167" s="309"/>
      <c r="AF3167" s="306"/>
      <c r="AG3167" s="307"/>
      <c r="AH3167" s="307"/>
      <c r="AI3167" s="307"/>
      <c r="AK3167" s="307"/>
      <c r="AL3167" s="307"/>
      <c r="AN3167" s="312"/>
      <c r="AS3167" s="314"/>
    </row>
    <row r="3168" spans="1:45" x14ac:dyDescent="0.2">
      <c r="A3168" s="306"/>
      <c r="L3168" s="306"/>
      <c r="N3168" s="306"/>
      <c r="U3168" s="309"/>
      <c r="AF3168" s="306"/>
      <c r="AG3168" s="307"/>
      <c r="AH3168" s="307"/>
      <c r="AI3168" s="307"/>
      <c r="AJ3168" s="306"/>
      <c r="AK3168" s="307"/>
      <c r="AL3168" s="307"/>
      <c r="AN3168" s="312"/>
      <c r="AS3168" s="314"/>
    </row>
    <row r="3169" spans="1:45" x14ac:dyDescent="0.2">
      <c r="A3169" s="306"/>
      <c r="L3169" s="307"/>
      <c r="N3169" s="307"/>
      <c r="U3169" s="309"/>
      <c r="AF3169" s="306"/>
      <c r="AG3169" s="307"/>
      <c r="AH3169" s="307"/>
      <c r="AI3169" s="307"/>
      <c r="AJ3169" s="306"/>
      <c r="AK3169" s="307"/>
      <c r="AL3169" s="307"/>
      <c r="AN3169" s="312"/>
      <c r="AS3169" s="314"/>
    </row>
    <row r="3170" spans="1:45" x14ac:dyDescent="0.2">
      <c r="A3170" s="306"/>
      <c r="L3170" s="307"/>
      <c r="N3170" s="307"/>
      <c r="U3170" s="309"/>
      <c r="AF3170" s="306"/>
      <c r="AG3170" s="307"/>
      <c r="AH3170" s="307"/>
      <c r="AI3170" s="307"/>
      <c r="AK3170" s="307"/>
      <c r="AL3170" s="307"/>
      <c r="AN3170" s="312"/>
      <c r="AS3170" s="314"/>
    </row>
    <row r="3171" spans="1:45" x14ac:dyDescent="0.2">
      <c r="A3171" s="306"/>
      <c r="L3171" s="306"/>
      <c r="N3171" s="306"/>
      <c r="U3171" s="309"/>
      <c r="AF3171" s="306"/>
      <c r="AG3171" s="307"/>
      <c r="AH3171" s="307"/>
      <c r="AI3171" s="307"/>
      <c r="AJ3171" s="306"/>
      <c r="AK3171" s="307"/>
      <c r="AL3171" s="307"/>
      <c r="AN3171" s="312"/>
      <c r="AS3171" s="314"/>
    </row>
    <row r="3172" spans="1:45" x14ac:dyDescent="0.2">
      <c r="A3172" s="306"/>
      <c r="L3172" s="307"/>
      <c r="N3172" s="307"/>
      <c r="U3172" s="306"/>
      <c r="AF3172" s="306"/>
      <c r="AG3172" s="306"/>
      <c r="AH3172" s="306"/>
      <c r="AI3172" s="306"/>
      <c r="AJ3172" s="306"/>
      <c r="AK3172" s="306"/>
      <c r="AL3172" s="307"/>
      <c r="AN3172" s="312"/>
      <c r="AS3172" s="314"/>
    </row>
    <row r="3173" spans="1:45" x14ac:dyDescent="0.2">
      <c r="A3173" s="306"/>
      <c r="L3173" s="307"/>
      <c r="N3173" s="307"/>
      <c r="U3173" s="309"/>
      <c r="AF3173" s="306"/>
      <c r="AG3173" s="307"/>
      <c r="AH3173" s="307"/>
      <c r="AI3173" s="307"/>
      <c r="AK3173" s="307"/>
      <c r="AL3173" s="307"/>
      <c r="AN3173" s="312"/>
      <c r="AS3173" s="314"/>
    </row>
    <row r="3174" spans="1:45" x14ac:dyDescent="0.2">
      <c r="A3174" s="306"/>
      <c r="L3174" s="307"/>
      <c r="N3174" s="307"/>
      <c r="U3174" s="306"/>
      <c r="AF3174" s="306"/>
      <c r="AG3174" s="306"/>
      <c r="AH3174" s="306"/>
      <c r="AI3174" s="306"/>
      <c r="AJ3174" s="306"/>
      <c r="AK3174" s="306"/>
      <c r="AL3174" s="307"/>
      <c r="AN3174" s="312"/>
      <c r="AS3174" s="314"/>
    </row>
    <row r="3175" spans="1:45" x14ac:dyDescent="0.2">
      <c r="A3175" s="306"/>
      <c r="L3175" s="307"/>
      <c r="N3175" s="307"/>
      <c r="U3175" s="309"/>
      <c r="AF3175" s="306"/>
      <c r="AG3175" s="307"/>
      <c r="AH3175" s="307"/>
      <c r="AI3175" s="307"/>
      <c r="AJ3175" s="306"/>
      <c r="AK3175" s="307"/>
      <c r="AL3175" s="307"/>
      <c r="AN3175" s="312"/>
      <c r="AS3175" s="314"/>
    </row>
    <row r="3176" spans="1:45" x14ac:dyDescent="0.2">
      <c r="A3176" s="306"/>
      <c r="L3176" s="307"/>
      <c r="N3176" s="307"/>
      <c r="U3176" s="309"/>
      <c r="AF3176" s="306"/>
      <c r="AG3176" s="307"/>
      <c r="AH3176" s="307"/>
      <c r="AI3176" s="307"/>
      <c r="AK3176" s="307"/>
      <c r="AL3176" s="307"/>
      <c r="AN3176" s="312"/>
      <c r="AS3176" s="314"/>
    </row>
    <row r="3177" spans="1:45" x14ac:dyDescent="0.2">
      <c r="A3177" s="306"/>
      <c r="L3177" s="307"/>
      <c r="N3177" s="307"/>
      <c r="U3177" s="309"/>
      <c r="AF3177" s="306"/>
      <c r="AG3177" s="307"/>
      <c r="AH3177" s="307"/>
      <c r="AI3177" s="307"/>
      <c r="AJ3177" s="306"/>
      <c r="AK3177" s="307"/>
      <c r="AL3177" s="307"/>
      <c r="AN3177" s="312"/>
      <c r="AS3177" s="314"/>
    </row>
    <row r="3178" spans="1:45" x14ac:dyDescent="0.2">
      <c r="A3178" s="306"/>
      <c r="L3178" s="307"/>
      <c r="N3178" s="307"/>
      <c r="U3178" s="309"/>
      <c r="AF3178" s="306"/>
      <c r="AG3178" s="307"/>
      <c r="AH3178" s="307"/>
      <c r="AI3178" s="307"/>
      <c r="AJ3178" s="306"/>
      <c r="AK3178" s="307"/>
      <c r="AL3178" s="307"/>
      <c r="AN3178" s="312"/>
      <c r="AS3178" s="314"/>
    </row>
    <row r="3179" spans="1:45" x14ac:dyDescent="0.2">
      <c r="A3179" s="306"/>
      <c r="L3179" s="307"/>
      <c r="N3179" s="307"/>
      <c r="U3179" s="309"/>
      <c r="AF3179" s="306"/>
      <c r="AG3179" s="307"/>
      <c r="AH3179" s="307"/>
      <c r="AI3179" s="307"/>
      <c r="AK3179" s="307"/>
      <c r="AL3179" s="307"/>
      <c r="AN3179" s="312"/>
      <c r="AS3179" s="314"/>
    </row>
    <row r="3180" spans="1:45" x14ac:dyDescent="0.2">
      <c r="A3180" s="306"/>
      <c r="L3180" s="307"/>
      <c r="N3180" s="307"/>
      <c r="U3180" s="309"/>
      <c r="AF3180" s="306"/>
      <c r="AG3180" s="307"/>
      <c r="AH3180" s="307"/>
      <c r="AI3180" s="307"/>
      <c r="AJ3180" s="306"/>
      <c r="AK3180" s="307"/>
      <c r="AL3180" s="307"/>
      <c r="AN3180" s="312"/>
      <c r="AS3180" s="314"/>
    </row>
    <row r="3181" spans="1:45" x14ac:dyDescent="0.2">
      <c r="A3181" s="306"/>
      <c r="L3181" s="307"/>
      <c r="N3181" s="307"/>
      <c r="U3181" s="309"/>
      <c r="AF3181" s="306"/>
      <c r="AG3181" s="307"/>
      <c r="AH3181" s="307"/>
      <c r="AI3181" s="307"/>
      <c r="AJ3181" s="306"/>
      <c r="AK3181" s="307"/>
      <c r="AL3181" s="307"/>
      <c r="AN3181" s="312"/>
      <c r="AS3181" s="314"/>
    </row>
    <row r="3182" spans="1:45" x14ac:dyDescent="0.2">
      <c r="A3182" s="306"/>
      <c r="L3182" s="307"/>
      <c r="N3182" s="307"/>
      <c r="U3182" s="309"/>
      <c r="AF3182" s="306"/>
      <c r="AG3182" s="307"/>
      <c r="AH3182" s="307"/>
      <c r="AI3182" s="307"/>
      <c r="AK3182" s="307"/>
      <c r="AL3182" s="307"/>
      <c r="AN3182" s="312"/>
      <c r="AS3182" s="314"/>
    </row>
    <row r="3183" spans="1:45" x14ac:dyDescent="0.2">
      <c r="A3183" s="306"/>
      <c r="L3183" s="307"/>
      <c r="N3183" s="307"/>
      <c r="U3183" s="309"/>
      <c r="AF3183" s="306"/>
      <c r="AG3183" s="307"/>
      <c r="AH3183" s="307"/>
      <c r="AI3183" s="307"/>
      <c r="AJ3183" s="306"/>
      <c r="AK3183" s="307"/>
      <c r="AL3183" s="307"/>
      <c r="AN3183" s="312"/>
      <c r="AS3183" s="314"/>
    </row>
    <row r="3184" spans="1:45" x14ac:dyDescent="0.2">
      <c r="A3184" s="306"/>
      <c r="L3184" s="307"/>
      <c r="N3184" s="307"/>
      <c r="U3184" s="309"/>
      <c r="AF3184" s="306"/>
      <c r="AG3184" s="307"/>
      <c r="AH3184" s="307"/>
      <c r="AI3184" s="307"/>
      <c r="AJ3184" s="306"/>
      <c r="AK3184" s="307"/>
      <c r="AL3184" s="307"/>
      <c r="AN3184" s="312"/>
      <c r="AS3184" s="314"/>
    </row>
    <row r="3185" spans="1:45" x14ac:dyDescent="0.2">
      <c r="A3185" s="306"/>
      <c r="L3185" s="307"/>
      <c r="N3185" s="307"/>
      <c r="U3185" s="309"/>
      <c r="AF3185" s="306"/>
      <c r="AG3185" s="307"/>
      <c r="AH3185" s="307"/>
      <c r="AI3185" s="307"/>
      <c r="AK3185" s="307"/>
      <c r="AL3185" s="307"/>
      <c r="AN3185" s="312"/>
      <c r="AS3185" s="314"/>
    </row>
    <row r="3186" spans="1:45" x14ac:dyDescent="0.2">
      <c r="A3186" s="306"/>
      <c r="L3186" s="307"/>
      <c r="N3186" s="307"/>
      <c r="U3186" s="309"/>
      <c r="AF3186" s="306"/>
      <c r="AG3186" s="307"/>
      <c r="AH3186" s="307"/>
      <c r="AI3186" s="307"/>
      <c r="AJ3186" s="306"/>
      <c r="AK3186" s="307"/>
      <c r="AL3186" s="307"/>
      <c r="AN3186" s="312"/>
      <c r="AS3186" s="314"/>
    </row>
    <row r="3187" spans="1:45" x14ac:dyDescent="0.2">
      <c r="A3187" s="306"/>
      <c r="L3187" s="307"/>
      <c r="N3187" s="307"/>
      <c r="U3187" s="309"/>
      <c r="AF3187" s="306"/>
      <c r="AG3187" s="307"/>
      <c r="AH3187" s="307"/>
      <c r="AI3187" s="307"/>
      <c r="AJ3187" s="306"/>
      <c r="AK3187" s="307"/>
      <c r="AL3187" s="307"/>
      <c r="AN3187" s="312"/>
      <c r="AS3187" s="314"/>
    </row>
    <row r="3188" spans="1:45" x14ac:dyDescent="0.2">
      <c r="A3188" s="306"/>
      <c r="L3188" s="307"/>
      <c r="N3188" s="307"/>
      <c r="U3188" s="309"/>
      <c r="AF3188" s="306"/>
      <c r="AG3188" s="307"/>
      <c r="AH3188" s="307"/>
      <c r="AI3188" s="307"/>
      <c r="AK3188" s="307"/>
      <c r="AL3188" s="307"/>
      <c r="AN3188" s="312"/>
      <c r="AS3188" s="314"/>
    </row>
    <row r="3189" spans="1:45" x14ac:dyDescent="0.2">
      <c r="A3189" s="306"/>
      <c r="L3189" s="307"/>
      <c r="N3189" s="307"/>
      <c r="U3189" s="309"/>
      <c r="AF3189" s="306"/>
      <c r="AG3189" s="307"/>
      <c r="AH3189" s="307"/>
      <c r="AI3189" s="307"/>
      <c r="AJ3189" s="306"/>
      <c r="AK3189" s="307"/>
      <c r="AL3189" s="307"/>
      <c r="AN3189" s="312"/>
      <c r="AS3189" s="314"/>
    </row>
    <row r="3190" spans="1:45" x14ac:dyDescent="0.2">
      <c r="A3190" s="306"/>
      <c r="L3190" s="307"/>
      <c r="N3190" s="307"/>
      <c r="U3190" s="309"/>
      <c r="AF3190" s="306"/>
      <c r="AG3190" s="307"/>
      <c r="AH3190" s="307"/>
      <c r="AI3190" s="307"/>
      <c r="AJ3190" s="306"/>
      <c r="AK3190" s="307"/>
      <c r="AL3190" s="307"/>
      <c r="AN3190" s="312"/>
      <c r="AS3190" s="314"/>
    </row>
    <row r="3191" spans="1:45" x14ac:dyDescent="0.2">
      <c r="A3191" s="306"/>
      <c r="L3191" s="307"/>
      <c r="N3191" s="307"/>
      <c r="U3191" s="309"/>
      <c r="AF3191" s="306"/>
      <c r="AG3191" s="307"/>
      <c r="AH3191" s="307"/>
      <c r="AI3191" s="307"/>
      <c r="AK3191" s="307"/>
      <c r="AL3191" s="307"/>
      <c r="AN3191" s="312"/>
      <c r="AS3191" s="314"/>
    </row>
    <row r="3192" spans="1:45" x14ac:dyDescent="0.2">
      <c r="A3192" s="306"/>
      <c r="L3192" s="307"/>
      <c r="N3192" s="307"/>
      <c r="U3192" s="309"/>
      <c r="AF3192" s="306"/>
      <c r="AG3192" s="307"/>
      <c r="AH3192" s="307"/>
      <c r="AI3192" s="307"/>
      <c r="AJ3192" s="306"/>
      <c r="AK3192" s="307"/>
      <c r="AL3192" s="307"/>
      <c r="AN3192" s="312"/>
      <c r="AS3192" s="314"/>
    </row>
    <row r="3193" spans="1:45" x14ac:dyDescent="0.2">
      <c r="A3193" s="306"/>
      <c r="L3193" s="307"/>
      <c r="N3193" s="307"/>
      <c r="U3193" s="309"/>
      <c r="AF3193" s="306"/>
      <c r="AG3193" s="307"/>
      <c r="AH3193" s="307"/>
      <c r="AI3193" s="307"/>
      <c r="AJ3193" s="306"/>
      <c r="AK3193" s="307"/>
      <c r="AL3193" s="307"/>
      <c r="AN3193" s="312"/>
      <c r="AS3193" s="314"/>
    </row>
    <row r="3194" spans="1:45" x14ac:dyDescent="0.2">
      <c r="A3194" s="306"/>
      <c r="L3194" s="307"/>
      <c r="N3194" s="307"/>
      <c r="U3194" s="309"/>
      <c r="AF3194" s="306"/>
      <c r="AG3194" s="307"/>
      <c r="AH3194" s="307"/>
      <c r="AI3194" s="307"/>
      <c r="AK3194" s="307"/>
      <c r="AL3194" s="307"/>
      <c r="AN3194" s="312"/>
      <c r="AS3194" s="314"/>
    </row>
    <row r="3195" spans="1:45" x14ac:dyDescent="0.2">
      <c r="A3195" s="306"/>
      <c r="L3195" s="307"/>
      <c r="N3195" s="307"/>
      <c r="U3195" s="309"/>
      <c r="AF3195" s="306"/>
      <c r="AG3195" s="307"/>
      <c r="AH3195" s="307"/>
      <c r="AI3195" s="307"/>
      <c r="AJ3195" s="306"/>
      <c r="AK3195" s="307"/>
      <c r="AL3195" s="307"/>
      <c r="AN3195" s="312"/>
      <c r="AS3195" s="314"/>
    </row>
    <row r="3196" spans="1:45" x14ac:dyDescent="0.2">
      <c r="A3196" s="306"/>
      <c r="L3196" s="307"/>
      <c r="N3196" s="307"/>
      <c r="U3196" s="309"/>
      <c r="AF3196" s="306"/>
      <c r="AG3196" s="307"/>
      <c r="AH3196" s="307"/>
      <c r="AI3196" s="307"/>
      <c r="AJ3196" s="306"/>
      <c r="AK3196" s="307"/>
      <c r="AL3196" s="307"/>
      <c r="AN3196" s="312"/>
      <c r="AS3196" s="314"/>
    </row>
    <row r="3197" spans="1:45" x14ac:dyDescent="0.2">
      <c r="A3197" s="306"/>
      <c r="L3197" s="307"/>
      <c r="N3197" s="307"/>
      <c r="U3197" s="309"/>
      <c r="AF3197" s="306"/>
      <c r="AG3197" s="307"/>
      <c r="AH3197" s="307"/>
      <c r="AI3197" s="307"/>
      <c r="AK3197" s="307"/>
      <c r="AL3197" s="307"/>
      <c r="AN3197" s="312"/>
      <c r="AS3197" s="314"/>
    </row>
    <row r="3198" spans="1:45" x14ac:dyDescent="0.2">
      <c r="A3198" s="306"/>
      <c r="L3198" s="307"/>
      <c r="N3198" s="307"/>
      <c r="U3198" s="309"/>
      <c r="AF3198" s="306"/>
      <c r="AG3198" s="307"/>
      <c r="AH3198" s="307"/>
      <c r="AI3198" s="307"/>
      <c r="AJ3198" s="306"/>
      <c r="AK3198" s="307"/>
      <c r="AL3198" s="307"/>
      <c r="AN3198" s="312"/>
      <c r="AS3198" s="314"/>
    </row>
    <row r="3199" spans="1:45" x14ac:dyDescent="0.2">
      <c r="A3199" s="306"/>
      <c r="L3199" s="307"/>
      <c r="N3199" s="307"/>
      <c r="U3199" s="309"/>
      <c r="AF3199" s="306"/>
      <c r="AG3199" s="307"/>
      <c r="AH3199" s="307"/>
      <c r="AI3199" s="307"/>
      <c r="AJ3199" s="306"/>
      <c r="AK3199" s="307"/>
      <c r="AL3199" s="307"/>
      <c r="AN3199" s="312"/>
      <c r="AS3199" s="314"/>
    </row>
    <row r="3200" spans="1:45" x14ac:dyDescent="0.2">
      <c r="A3200" s="306"/>
      <c r="L3200" s="307"/>
      <c r="N3200" s="307"/>
      <c r="U3200" s="309"/>
      <c r="AF3200" s="306"/>
      <c r="AG3200" s="307"/>
      <c r="AH3200" s="307"/>
      <c r="AI3200" s="307"/>
      <c r="AK3200" s="307"/>
      <c r="AL3200" s="307"/>
      <c r="AN3200" s="312"/>
      <c r="AS3200" s="314"/>
    </row>
    <row r="3201" spans="1:45" x14ac:dyDescent="0.2">
      <c r="A3201" s="306"/>
      <c r="L3201" s="307"/>
      <c r="N3201" s="307"/>
      <c r="U3201" s="309"/>
      <c r="AF3201" s="306"/>
      <c r="AG3201" s="307"/>
      <c r="AH3201" s="307"/>
      <c r="AI3201" s="307"/>
      <c r="AJ3201" s="306"/>
      <c r="AK3201" s="307"/>
      <c r="AL3201" s="307"/>
      <c r="AN3201" s="312"/>
      <c r="AS3201" s="314"/>
    </row>
    <row r="3202" spans="1:45" x14ac:dyDescent="0.2">
      <c r="A3202" s="306"/>
      <c r="L3202" s="307"/>
      <c r="N3202" s="307"/>
      <c r="U3202" s="309"/>
      <c r="AF3202" s="306"/>
      <c r="AG3202" s="307"/>
      <c r="AH3202" s="307"/>
      <c r="AI3202" s="307"/>
      <c r="AJ3202" s="306"/>
      <c r="AK3202" s="307"/>
      <c r="AL3202" s="307"/>
      <c r="AN3202" s="312"/>
      <c r="AS3202" s="314"/>
    </row>
    <row r="3203" spans="1:45" x14ac:dyDescent="0.2">
      <c r="A3203" s="306"/>
      <c r="L3203" s="307"/>
      <c r="N3203" s="307"/>
      <c r="U3203" s="309"/>
      <c r="AF3203" s="306"/>
      <c r="AG3203" s="307"/>
      <c r="AH3203" s="307"/>
      <c r="AI3203" s="307"/>
      <c r="AK3203" s="307"/>
      <c r="AL3203" s="307"/>
      <c r="AN3203" s="312"/>
      <c r="AS3203" s="314"/>
    </row>
    <row r="3204" spans="1:45" x14ac:dyDescent="0.2">
      <c r="A3204" s="306"/>
      <c r="L3204" s="307"/>
      <c r="N3204" s="307"/>
      <c r="U3204" s="309"/>
      <c r="AF3204" s="306"/>
      <c r="AG3204" s="307"/>
      <c r="AH3204" s="307"/>
      <c r="AI3204" s="307"/>
      <c r="AJ3204" s="306"/>
      <c r="AK3204" s="307"/>
      <c r="AL3204" s="307"/>
      <c r="AN3204" s="312"/>
      <c r="AS3204" s="314"/>
    </row>
    <row r="3205" spans="1:45" x14ac:dyDescent="0.2">
      <c r="A3205" s="306"/>
      <c r="L3205" s="307"/>
      <c r="N3205" s="307"/>
      <c r="U3205" s="309"/>
      <c r="AF3205" s="306"/>
      <c r="AG3205" s="307"/>
      <c r="AH3205" s="307"/>
      <c r="AI3205" s="307"/>
      <c r="AJ3205" s="306"/>
      <c r="AK3205" s="307"/>
      <c r="AL3205" s="307"/>
      <c r="AN3205" s="312"/>
      <c r="AS3205" s="314"/>
    </row>
    <row r="3206" spans="1:45" x14ac:dyDescent="0.2">
      <c r="A3206" s="306"/>
      <c r="L3206" s="307"/>
      <c r="N3206" s="307"/>
      <c r="O3206" s="306"/>
      <c r="U3206" s="309"/>
      <c r="AF3206" s="306"/>
      <c r="AG3206" s="307"/>
      <c r="AH3206" s="307"/>
      <c r="AI3206" s="307"/>
      <c r="AJ3206" s="306"/>
      <c r="AK3206" s="307"/>
      <c r="AL3206" s="307"/>
      <c r="AN3206" s="312"/>
      <c r="AS3206" s="314"/>
    </row>
    <row r="3207" spans="1:45" x14ac:dyDescent="0.2">
      <c r="A3207" s="306"/>
      <c r="L3207" s="307"/>
      <c r="N3207" s="307"/>
      <c r="O3207" s="306"/>
      <c r="U3207" s="309"/>
      <c r="AF3207" s="306"/>
      <c r="AG3207" s="307"/>
      <c r="AH3207" s="307"/>
      <c r="AI3207" s="307"/>
      <c r="AJ3207" s="306"/>
      <c r="AK3207" s="307"/>
      <c r="AL3207" s="307"/>
      <c r="AN3207" s="312"/>
      <c r="AS3207" s="314"/>
    </row>
    <row r="3208" spans="1:45" x14ac:dyDescent="0.2">
      <c r="A3208" s="306"/>
      <c r="L3208" s="307"/>
      <c r="N3208" s="307"/>
      <c r="O3208" s="306"/>
      <c r="U3208" s="309"/>
      <c r="AF3208" s="306"/>
      <c r="AG3208" s="307"/>
      <c r="AH3208" s="307"/>
      <c r="AI3208" s="307"/>
      <c r="AJ3208" s="306"/>
      <c r="AK3208" s="307"/>
      <c r="AL3208" s="307"/>
      <c r="AN3208" s="312"/>
      <c r="AS3208" s="314"/>
    </row>
    <row r="3209" spans="1:45" x14ac:dyDescent="0.2">
      <c r="A3209" s="306"/>
      <c r="L3209" s="307"/>
      <c r="N3209" s="307"/>
      <c r="O3209" s="306"/>
      <c r="U3209" s="309"/>
      <c r="AF3209" s="306"/>
      <c r="AG3209" s="307"/>
      <c r="AH3209" s="307"/>
      <c r="AI3209" s="307"/>
      <c r="AJ3209" s="306"/>
      <c r="AK3209" s="307"/>
      <c r="AL3209" s="307"/>
      <c r="AN3209" s="312"/>
      <c r="AS3209" s="314"/>
    </row>
    <row r="3210" spans="1:45" x14ac:dyDescent="0.2">
      <c r="A3210" s="306"/>
      <c r="L3210" s="307"/>
      <c r="N3210" s="307"/>
      <c r="O3210" s="306"/>
      <c r="U3210" s="309"/>
      <c r="AF3210" s="306"/>
      <c r="AG3210" s="307"/>
      <c r="AH3210" s="307"/>
      <c r="AI3210" s="307"/>
      <c r="AJ3210" s="306"/>
      <c r="AK3210" s="307"/>
      <c r="AL3210" s="307"/>
      <c r="AN3210" s="312"/>
      <c r="AS3210" s="314"/>
    </row>
    <row r="3211" spans="1:45" x14ac:dyDescent="0.2">
      <c r="A3211" s="306"/>
      <c r="L3211" s="307"/>
      <c r="N3211" s="307"/>
      <c r="O3211" s="306"/>
      <c r="U3211" s="309"/>
      <c r="AF3211" s="306"/>
      <c r="AG3211" s="307"/>
      <c r="AH3211" s="307"/>
      <c r="AI3211" s="307"/>
      <c r="AJ3211" s="306"/>
      <c r="AK3211" s="307"/>
      <c r="AL3211" s="307"/>
      <c r="AN3211" s="312"/>
      <c r="AS3211" s="314"/>
    </row>
    <row r="3212" spans="1:45" x14ac:dyDescent="0.2">
      <c r="A3212" s="306"/>
      <c r="L3212" s="307"/>
      <c r="N3212" s="307"/>
      <c r="O3212" s="306"/>
      <c r="U3212" s="309"/>
      <c r="AF3212" s="306"/>
      <c r="AG3212" s="307"/>
      <c r="AH3212" s="307"/>
      <c r="AI3212" s="307"/>
      <c r="AJ3212" s="306"/>
      <c r="AK3212" s="307"/>
      <c r="AL3212" s="307"/>
      <c r="AN3212" s="312"/>
      <c r="AS3212" s="314"/>
    </row>
    <row r="3213" spans="1:45" x14ac:dyDescent="0.2">
      <c r="A3213" s="306"/>
      <c r="L3213" s="307"/>
      <c r="N3213" s="307"/>
      <c r="O3213" s="306"/>
      <c r="U3213" s="309"/>
      <c r="AF3213" s="306"/>
      <c r="AG3213" s="307"/>
      <c r="AH3213" s="307"/>
      <c r="AI3213" s="307"/>
      <c r="AJ3213" s="306"/>
      <c r="AK3213" s="307"/>
      <c r="AL3213" s="307"/>
      <c r="AN3213" s="312"/>
      <c r="AS3213" s="314"/>
    </row>
    <row r="3214" spans="1:45" x14ac:dyDescent="0.2">
      <c r="A3214" s="306"/>
      <c r="L3214" s="307"/>
      <c r="N3214" s="307"/>
      <c r="O3214" s="306"/>
      <c r="U3214" s="309"/>
      <c r="AF3214" s="306"/>
      <c r="AG3214" s="307"/>
      <c r="AH3214" s="307"/>
      <c r="AI3214" s="307"/>
      <c r="AJ3214" s="306"/>
      <c r="AK3214" s="307"/>
      <c r="AL3214" s="307"/>
      <c r="AN3214" s="312"/>
      <c r="AS3214" s="314"/>
    </row>
    <row r="3215" spans="1:45" x14ac:dyDescent="0.2">
      <c r="A3215" s="306"/>
      <c r="L3215" s="307"/>
      <c r="N3215" s="307"/>
      <c r="O3215" s="306"/>
      <c r="U3215" s="309"/>
      <c r="AF3215" s="306"/>
      <c r="AG3215" s="307"/>
      <c r="AH3215" s="307"/>
      <c r="AI3215" s="307"/>
      <c r="AJ3215" s="306"/>
      <c r="AK3215" s="307"/>
      <c r="AL3215" s="307"/>
      <c r="AN3215" s="312"/>
      <c r="AS3215" s="314"/>
    </row>
    <row r="3216" spans="1:45" x14ac:dyDescent="0.2">
      <c r="A3216" s="306"/>
      <c r="L3216" s="307"/>
      <c r="N3216" s="307"/>
      <c r="O3216" s="306"/>
      <c r="U3216" s="309"/>
      <c r="AF3216" s="306"/>
      <c r="AG3216" s="307"/>
      <c r="AH3216" s="307"/>
      <c r="AI3216" s="307"/>
      <c r="AJ3216" s="306"/>
      <c r="AK3216" s="307"/>
      <c r="AL3216" s="307"/>
      <c r="AN3216" s="312"/>
      <c r="AS3216" s="314"/>
    </row>
    <row r="3217" spans="1:46" x14ac:dyDescent="0.2">
      <c r="A3217" s="306"/>
      <c r="L3217" s="307"/>
      <c r="N3217" s="307"/>
      <c r="O3217" s="306"/>
      <c r="U3217" s="309"/>
      <c r="AF3217" s="306"/>
      <c r="AG3217" s="307"/>
      <c r="AH3217" s="307"/>
      <c r="AI3217" s="307"/>
      <c r="AJ3217" s="306"/>
      <c r="AK3217" s="307"/>
      <c r="AL3217" s="307"/>
      <c r="AN3217" s="312"/>
      <c r="AS3217" s="314"/>
    </row>
    <row r="3218" spans="1:46" x14ac:dyDescent="0.2">
      <c r="A3218" s="306"/>
      <c r="L3218" s="307"/>
      <c r="N3218" s="307"/>
      <c r="O3218" s="306"/>
      <c r="U3218" s="309"/>
      <c r="AF3218" s="306"/>
      <c r="AG3218" s="307"/>
      <c r="AH3218" s="307"/>
      <c r="AI3218" s="307"/>
      <c r="AJ3218" s="306"/>
      <c r="AK3218" s="307"/>
      <c r="AL3218" s="307"/>
      <c r="AN3218" s="312"/>
      <c r="AS3218" s="314"/>
    </row>
    <row r="3219" spans="1:46" x14ac:dyDescent="0.2">
      <c r="A3219" s="306"/>
      <c r="L3219" s="307"/>
      <c r="N3219" s="307"/>
      <c r="O3219" s="306"/>
      <c r="U3219" s="309"/>
      <c r="AF3219" s="306"/>
      <c r="AG3219" s="307"/>
      <c r="AH3219" s="307"/>
      <c r="AI3219" s="307"/>
      <c r="AJ3219" s="306"/>
      <c r="AK3219" s="307"/>
      <c r="AL3219" s="307"/>
      <c r="AN3219" s="312"/>
      <c r="AS3219" s="314"/>
    </row>
    <row r="3220" spans="1:46" x14ac:dyDescent="0.2">
      <c r="A3220" s="306"/>
      <c r="L3220" s="307"/>
      <c r="N3220" s="307"/>
      <c r="O3220" s="306"/>
      <c r="U3220" s="309"/>
      <c r="AF3220" s="306"/>
      <c r="AG3220" s="307"/>
      <c r="AH3220" s="307"/>
      <c r="AI3220" s="307"/>
      <c r="AJ3220" s="306"/>
      <c r="AK3220" s="307"/>
      <c r="AL3220" s="307"/>
      <c r="AN3220" s="312"/>
      <c r="AS3220" s="314"/>
    </row>
    <row r="3221" spans="1:46" x14ac:dyDescent="0.2">
      <c r="A3221" s="306"/>
      <c r="L3221" s="307"/>
      <c r="N3221" s="307"/>
      <c r="O3221" s="306"/>
      <c r="U3221" s="309"/>
      <c r="AF3221" s="306"/>
      <c r="AG3221" s="307"/>
      <c r="AH3221" s="307"/>
      <c r="AI3221" s="307"/>
      <c r="AJ3221" s="306"/>
      <c r="AK3221" s="307"/>
      <c r="AL3221" s="307"/>
      <c r="AN3221" s="312"/>
      <c r="AS3221" s="314"/>
    </row>
    <row r="3222" spans="1:46" x14ac:dyDescent="0.2">
      <c r="A3222" s="306"/>
      <c r="L3222" s="307"/>
      <c r="N3222" s="307"/>
      <c r="O3222" s="306"/>
      <c r="U3222" s="309"/>
      <c r="AF3222" s="306"/>
      <c r="AG3222" s="307"/>
      <c r="AH3222" s="307"/>
      <c r="AI3222" s="307"/>
      <c r="AJ3222" s="306"/>
      <c r="AK3222" s="307"/>
      <c r="AL3222" s="307"/>
      <c r="AN3222" s="312"/>
      <c r="AS3222" s="314"/>
    </row>
    <row r="3223" spans="1:46" x14ac:dyDescent="0.2">
      <c r="A3223" s="306"/>
      <c r="L3223" s="307"/>
      <c r="N3223" s="307"/>
      <c r="O3223" s="306"/>
      <c r="U3223" s="309"/>
      <c r="AF3223" s="306"/>
      <c r="AG3223" s="307"/>
      <c r="AH3223" s="307"/>
      <c r="AI3223" s="307"/>
      <c r="AJ3223" s="306"/>
      <c r="AK3223" s="307"/>
      <c r="AL3223" s="307"/>
      <c r="AN3223" s="312"/>
      <c r="AS3223" s="314"/>
    </row>
    <row r="3224" spans="1:46" x14ac:dyDescent="0.2">
      <c r="A3224" s="306"/>
      <c r="L3224" s="307"/>
      <c r="N3224" s="307"/>
      <c r="O3224" s="306"/>
      <c r="U3224" s="309"/>
      <c r="AF3224" s="306"/>
      <c r="AG3224" s="307"/>
      <c r="AH3224" s="307"/>
      <c r="AI3224" s="307"/>
      <c r="AJ3224" s="306"/>
      <c r="AK3224" s="307"/>
      <c r="AL3224" s="307"/>
      <c r="AN3224" s="312"/>
      <c r="AS3224" s="314"/>
    </row>
    <row r="3225" spans="1:46" x14ac:dyDescent="0.2">
      <c r="A3225" s="306"/>
      <c r="L3225" s="307"/>
      <c r="N3225" s="307"/>
      <c r="O3225" s="306"/>
      <c r="U3225" s="309"/>
      <c r="AF3225" s="306"/>
      <c r="AG3225" s="307"/>
      <c r="AH3225" s="307"/>
      <c r="AI3225" s="307"/>
      <c r="AJ3225" s="306"/>
      <c r="AK3225" s="307"/>
      <c r="AL3225" s="307"/>
      <c r="AN3225" s="312"/>
      <c r="AS3225" s="314"/>
    </row>
    <row r="3226" spans="1:46" x14ac:dyDescent="0.2">
      <c r="A3226" s="306"/>
      <c r="L3226" s="307"/>
      <c r="N3226" s="307"/>
      <c r="O3226" s="306"/>
      <c r="U3226" s="309"/>
      <c r="AF3226" s="306"/>
      <c r="AG3226" s="307"/>
      <c r="AH3226" s="307"/>
      <c r="AI3226" s="307"/>
      <c r="AJ3226" s="306"/>
      <c r="AK3226" s="307"/>
      <c r="AL3226" s="307"/>
      <c r="AN3226" s="312"/>
      <c r="AS3226" s="314"/>
    </row>
    <row r="3227" spans="1:46" x14ac:dyDescent="0.2">
      <c r="A3227" s="306"/>
      <c r="L3227" s="307"/>
      <c r="N3227" s="307"/>
      <c r="O3227" s="306"/>
      <c r="U3227" s="309"/>
      <c r="AF3227" s="306"/>
      <c r="AG3227" s="307"/>
      <c r="AH3227" s="307"/>
      <c r="AI3227" s="307"/>
      <c r="AJ3227" s="306"/>
      <c r="AK3227" s="307"/>
      <c r="AL3227" s="307"/>
      <c r="AN3227" s="312"/>
      <c r="AS3227" s="314"/>
    </row>
    <row r="3228" spans="1:46" x14ac:dyDescent="0.2">
      <c r="A3228" s="306"/>
      <c r="L3228" s="307"/>
      <c r="N3228" s="307"/>
      <c r="O3228" s="306"/>
      <c r="U3228" s="309"/>
      <c r="AF3228" s="306"/>
      <c r="AG3228" s="307"/>
      <c r="AH3228" s="307"/>
      <c r="AI3228" s="307"/>
      <c r="AJ3228" s="306"/>
      <c r="AK3228" s="307"/>
      <c r="AL3228" s="307"/>
      <c r="AN3228" s="312"/>
      <c r="AS3228" s="314"/>
    </row>
    <row r="3229" spans="1:46" x14ac:dyDescent="0.2">
      <c r="A3229" s="306"/>
      <c r="L3229" s="307"/>
      <c r="N3229" s="307"/>
      <c r="O3229" s="306"/>
      <c r="U3229" s="309"/>
      <c r="AF3229" s="306"/>
      <c r="AG3229" s="307"/>
      <c r="AH3229" s="307"/>
      <c r="AI3229" s="307"/>
      <c r="AJ3229" s="306"/>
      <c r="AK3229" s="307"/>
      <c r="AL3229" s="307"/>
      <c r="AN3229" s="312"/>
      <c r="AS3229" s="314"/>
    </row>
    <row r="3230" spans="1:46" x14ac:dyDescent="0.2">
      <c r="AN3230" s="323"/>
      <c r="AT3230" s="323"/>
    </row>
    <row r="3231" spans="1:46" x14ac:dyDescent="0.2">
      <c r="AN3231" s="323"/>
      <c r="AT3231" s="323"/>
    </row>
    <row r="3232" spans="1:46" x14ac:dyDescent="0.2">
      <c r="AN3232" s="323"/>
      <c r="AT3232" s="323"/>
    </row>
    <row r="3233" spans="1:46" x14ac:dyDescent="0.2">
      <c r="AN3233" s="323"/>
      <c r="AT3233" s="323"/>
    </row>
    <row r="3234" spans="1:46" x14ac:dyDescent="0.2">
      <c r="A3234" s="306"/>
      <c r="L3234" s="307"/>
      <c r="N3234" s="307"/>
      <c r="O3234" s="306"/>
      <c r="U3234" s="309"/>
      <c r="AF3234" s="306"/>
      <c r="AG3234" s="307"/>
      <c r="AH3234" s="307"/>
      <c r="AI3234" s="307"/>
      <c r="AJ3234" s="306"/>
      <c r="AK3234" s="307"/>
      <c r="AL3234" s="307"/>
      <c r="AN3234" s="312"/>
      <c r="AS3234" s="314"/>
      <c r="AT3234" s="323"/>
    </row>
    <row r="3235" spans="1:46" x14ac:dyDescent="0.2">
      <c r="AN3235" s="323"/>
      <c r="AT3235" s="323"/>
    </row>
    <row r="3236" spans="1:46" x14ac:dyDescent="0.2">
      <c r="A3236" s="306"/>
      <c r="L3236" s="307"/>
      <c r="N3236" s="307"/>
      <c r="O3236" s="306"/>
      <c r="U3236" s="309"/>
      <c r="AF3236" s="306"/>
      <c r="AG3236" s="307"/>
      <c r="AH3236" s="307"/>
      <c r="AI3236" s="307"/>
      <c r="AJ3236" s="306"/>
      <c r="AK3236" s="307"/>
      <c r="AL3236" s="307"/>
      <c r="AN3236" s="312"/>
      <c r="AS3236" s="314"/>
      <c r="AT3236" s="323"/>
    </row>
    <row r="3237" spans="1:46" x14ac:dyDescent="0.2">
      <c r="AN3237" s="323"/>
      <c r="AT3237" s="323"/>
    </row>
    <row r="3238" spans="1:46" x14ac:dyDescent="0.2">
      <c r="A3238" s="306"/>
      <c r="L3238" s="307"/>
      <c r="N3238" s="307"/>
      <c r="O3238" s="306"/>
      <c r="U3238" s="309"/>
      <c r="AF3238" s="306"/>
      <c r="AG3238" s="307"/>
      <c r="AH3238" s="307"/>
      <c r="AI3238" s="307"/>
      <c r="AJ3238" s="306"/>
      <c r="AK3238" s="307"/>
      <c r="AL3238" s="307"/>
      <c r="AN3238" s="312"/>
      <c r="AS3238" s="314"/>
      <c r="AT3238" s="323"/>
    </row>
    <row r="3239" spans="1:46" x14ac:dyDescent="0.2">
      <c r="AN3239" s="323"/>
      <c r="AT3239" s="323"/>
    </row>
    <row r="3240" spans="1:46" x14ac:dyDescent="0.2">
      <c r="A3240" s="306"/>
      <c r="L3240" s="307"/>
      <c r="N3240" s="307"/>
      <c r="O3240" s="306"/>
      <c r="U3240" s="309"/>
      <c r="AF3240" s="306"/>
      <c r="AG3240" s="307"/>
      <c r="AH3240" s="307"/>
      <c r="AI3240" s="307"/>
      <c r="AJ3240" s="306"/>
      <c r="AK3240" s="307"/>
      <c r="AL3240" s="307"/>
      <c r="AN3240" s="312"/>
      <c r="AS3240" s="314"/>
      <c r="AT3240" s="323"/>
    </row>
    <row r="3241" spans="1:46" x14ac:dyDescent="0.2">
      <c r="AN3241" s="323"/>
      <c r="AT3241" s="323"/>
    </row>
    <row r="3242" spans="1:46" x14ac:dyDescent="0.2">
      <c r="A3242" s="306"/>
      <c r="L3242" s="307"/>
      <c r="N3242" s="307"/>
      <c r="O3242" s="306"/>
      <c r="U3242" s="309"/>
      <c r="AF3242" s="306"/>
      <c r="AG3242" s="307"/>
      <c r="AH3242" s="307"/>
      <c r="AI3242" s="307"/>
      <c r="AJ3242" s="306"/>
      <c r="AK3242" s="307"/>
      <c r="AL3242" s="307"/>
      <c r="AN3242" s="312"/>
      <c r="AS3242" s="314"/>
      <c r="AT3242" s="323"/>
    </row>
    <row r="3243" spans="1:46" x14ac:dyDescent="0.2">
      <c r="AN3243" s="323"/>
      <c r="AT3243" s="323"/>
    </row>
    <row r="3244" spans="1:46" x14ac:dyDescent="0.2">
      <c r="A3244" s="306"/>
      <c r="L3244" s="307"/>
      <c r="N3244" s="307"/>
      <c r="O3244" s="306"/>
      <c r="U3244" s="309"/>
      <c r="AF3244" s="306"/>
      <c r="AG3244" s="307"/>
      <c r="AH3244" s="307"/>
      <c r="AI3244" s="307"/>
      <c r="AJ3244" s="306"/>
      <c r="AK3244" s="307"/>
      <c r="AL3244" s="307"/>
      <c r="AN3244" s="312"/>
      <c r="AS3244" s="314"/>
      <c r="AT3244" s="323"/>
    </row>
    <row r="3245" spans="1:46" x14ac:dyDescent="0.2">
      <c r="AN3245" s="323"/>
      <c r="AT3245" s="323"/>
    </row>
    <row r="3246" spans="1:46" x14ac:dyDescent="0.2">
      <c r="A3246" s="306"/>
      <c r="L3246" s="307"/>
      <c r="N3246" s="307"/>
      <c r="O3246" s="306"/>
      <c r="U3246" s="309"/>
      <c r="AF3246" s="306"/>
      <c r="AG3246" s="307"/>
      <c r="AH3246" s="307"/>
      <c r="AI3246" s="307"/>
      <c r="AJ3246" s="306"/>
      <c r="AK3246" s="307"/>
      <c r="AL3246" s="307"/>
      <c r="AN3246" s="312"/>
      <c r="AS3246" s="314"/>
      <c r="AT3246" s="323"/>
    </row>
    <row r="3247" spans="1:46" x14ac:dyDescent="0.2">
      <c r="AN3247" s="323"/>
      <c r="AT3247" s="323"/>
    </row>
    <row r="3248" spans="1:46" x14ac:dyDescent="0.2">
      <c r="A3248" s="306"/>
      <c r="L3248" s="307"/>
      <c r="N3248" s="307"/>
      <c r="O3248" s="306"/>
      <c r="U3248" s="309"/>
      <c r="AF3248" s="306"/>
      <c r="AG3248" s="307"/>
      <c r="AH3248" s="307"/>
      <c r="AI3248" s="307"/>
      <c r="AJ3248" s="306"/>
      <c r="AK3248" s="307"/>
      <c r="AL3248" s="307"/>
      <c r="AN3248" s="312"/>
      <c r="AS3248" s="314"/>
      <c r="AT3248" s="323"/>
    </row>
    <row r="3249" spans="1:46" x14ac:dyDescent="0.2">
      <c r="AN3249" s="323"/>
      <c r="AT3249" s="323"/>
    </row>
    <row r="3250" spans="1:46" x14ac:dyDescent="0.2">
      <c r="A3250" s="306"/>
      <c r="L3250" s="307"/>
      <c r="N3250" s="307"/>
      <c r="O3250" s="306"/>
      <c r="U3250" s="309"/>
      <c r="AF3250" s="306"/>
      <c r="AG3250" s="307"/>
      <c r="AH3250" s="307"/>
      <c r="AI3250" s="307"/>
      <c r="AJ3250" s="306"/>
      <c r="AK3250" s="307"/>
      <c r="AL3250" s="307"/>
      <c r="AN3250" s="312"/>
      <c r="AS3250" s="314"/>
      <c r="AT3250" s="323"/>
    </row>
    <row r="3251" spans="1:46" x14ac:dyDescent="0.2">
      <c r="AN3251" s="323"/>
      <c r="AT3251" s="323"/>
    </row>
    <row r="3252" spans="1:46" x14ac:dyDescent="0.2">
      <c r="A3252" s="306"/>
      <c r="L3252" s="307"/>
      <c r="N3252" s="307"/>
      <c r="O3252" s="306"/>
      <c r="U3252" s="309"/>
      <c r="AF3252" s="306"/>
      <c r="AG3252" s="307"/>
      <c r="AH3252" s="307"/>
      <c r="AI3252" s="307"/>
      <c r="AJ3252" s="306"/>
      <c r="AK3252" s="307"/>
      <c r="AL3252" s="307"/>
      <c r="AN3252" s="312"/>
      <c r="AS3252" s="314"/>
      <c r="AT3252" s="323"/>
    </row>
    <row r="3253" spans="1:46" x14ac:dyDescent="0.2">
      <c r="AN3253" s="323"/>
      <c r="AT3253" s="323"/>
    </row>
    <row r="3254" spans="1:46" x14ac:dyDescent="0.2">
      <c r="A3254" s="306"/>
      <c r="L3254" s="307"/>
      <c r="N3254" s="307"/>
      <c r="O3254" s="306"/>
      <c r="U3254" s="309"/>
      <c r="AF3254" s="306"/>
      <c r="AG3254" s="307"/>
      <c r="AH3254" s="307"/>
      <c r="AI3254" s="307"/>
      <c r="AJ3254" s="306"/>
      <c r="AK3254" s="307"/>
      <c r="AL3254" s="307"/>
      <c r="AN3254" s="312"/>
      <c r="AS3254" s="314"/>
    </row>
    <row r="3255" spans="1:46" x14ac:dyDescent="0.2">
      <c r="A3255" s="306"/>
      <c r="L3255" s="307"/>
      <c r="N3255" s="307"/>
      <c r="O3255" s="306"/>
      <c r="U3255" s="309"/>
      <c r="AF3255" s="306"/>
      <c r="AG3255" s="307"/>
      <c r="AH3255" s="307"/>
      <c r="AI3255" s="307"/>
      <c r="AJ3255" s="306"/>
      <c r="AK3255" s="307"/>
      <c r="AL3255" s="307"/>
      <c r="AN3255" s="312"/>
      <c r="AS3255" s="314"/>
    </row>
    <row r="3256" spans="1:46" x14ac:dyDescent="0.2">
      <c r="A3256" s="306"/>
      <c r="L3256" s="307"/>
      <c r="N3256" s="307"/>
      <c r="O3256" s="306"/>
      <c r="U3256" s="309"/>
      <c r="AF3256" s="306"/>
      <c r="AG3256" s="307"/>
      <c r="AH3256" s="307"/>
      <c r="AI3256" s="307"/>
      <c r="AJ3256" s="306"/>
      <c r="AK3256" s="307"/>
      <c r="AL3256" s="307"/>
      <c r="AN3256" s="312"/>
      <c r="AS3256" s="314"/>
    </row>
    <row r="3257" spans="1:46" x14ac:dyDescent="0.2">
      <c r="A3257" s="306"/>
      <c r="L3257" s="307"/>
      <c r="N3257" s="307"/>
      <c r="O3257" s="306"/>
      <c r="U3257" s="309"/>
      <c r="AF3257" s="306"/>
      <c r="AG3257" s="307"/>
      <c r="AH3257" s="307"/>
      <c r="AI3257" s="307"/>
      <c r="AJ3257" s="306"/>
      <c r="AK3257" s="307"/>
      <c r="AL3257" s="307"/>
      <c r="AN3257" s="312"/>
      <c r="AS3257" s="314"/>
    </row>
    <row r="3258" spans="1:46" x14ac:dyDescent="0.2">
      <c r="A3258" s="306"/>
      <c r="L3258" s="307"/>
      <c r="N3258" s="307"/>
      <c r="O3258" s="306"/>
      <c r="U3258" s="309"/>
      <c r="AF3258" s="306"/>
      <c r="AG3258" s="307"/>
      <c r="AH3258" s="307"/>
      <c r="AI3258" s="307"/>
      <c r="AJ3258" s="306"/>
      <c r="AK3258" s="307"/>
      <c r="AL3258" s="307"/>
      <c r="AN3258" s="312"/>
      <c r="AS3258" s="314"/>
    </row>
    <row r="3259" spans="1:46" x14ac:dyDescent="0.2">
      <c r="A3259" s="306"/>
      <c r="L3259" s="307"/>
      <c r="N3259" s="307"/>
      <c r="O3259" s="306"/>
      <c r="U3259" s="309"/>
      <c r="AF3259" s="306"/>
      <c r="AG3259" s="307"/>
      <c r="AH3259" s="307"/>
      <c r="AI3259" s="307"/>
      <c r="AJ3259" s="306"/>
      <c r="AK3259" s="307"/>
      <c r="AL3259" s="307"/>
      <c r="AN3259" s="312"/>
      <c r="AS3259" s="314"/>
    </row>
    <row r="3260" spans="1:46" x14ac:dyDescent="0.2">
      <c r="A3260" s="306"/>
      <c r="L3260" s="307"/>
      <c r="N3260" s="307"/>
      <c r="O3260" s="306"/>
      <c r="U3260" s="309"/>
      <c r="AF3260" s="306"/>
      <c r="AG3260" s="307"/>
      <c r="AH3260" s="307"/>
      <c r="AI3260" s="307"/>
      <c r="AJ3260" s="306"/>
      <c r="AK3260" s="307"/>
      <c r="AL3260" s="307"/>
      <c r="AN3260" s="312"/>
      <c r="AS3260" s="314"/>
    </row>
    <row r="3261" spans="1:46" x14ac:dyDescent="0.2">
      <c r="A3261" s="306"/>
      <c r="L3261" s="307"/>
      <c r="N3261" s="307"/>
      <c r="O3261" s="306"/>
      <c r="U3261" s="309"/>
      <c r="AF3261" s="306"/>
      <c r="AG3261" s="307"/>
      <c r="AH3261" s="307"/>
      <c r="AI3261" s="307"/>
      <c r="AJ3261" s="306"/>
      <c r="AK3261" s="307"/>
      <c r="AL3261" s="307"/>
      <c r="AN3261" s="312"/>
      <c r="AS3261" s="314"/>
    </row>
    <row r="3262" spans="1:46" x14ac:dyDescent="0.2">
      <c r="A3262" s="306"/>
      <c r="L3262" s="307"/>
      <c r="N3262" s="307"/>
      <c r="O3262" s="306"/>
      <c r="U3262" s="309"/>
      <c r="AF3262" s="306"/>
      <c r="AG3262" s="307"/>
      <c r="AH3262" s="307"/>
      <c r="AI3262" s="307"/>
      <c r="AJ3262" s="306"/>
      <c r="AK3262" s="307"/>
      <c r="AL3262" s="307"/>
      <c r="AN3262" s="312"/>
      <c r="AS3262" s="314"/>
    </row>
    <row r="3263" spans="1:46" x14ac:dyDescent="0.2">
      <c r="A3263" s="306"/>
      <c r="L3263" s="307"/>
      <c r="N3263" s="307"/>
      <c r="O3263" s="306"/>
      <c r="U3263" s="309"/>
      <c r="AF3263" s="306"/>
      <c r="AG3263" s="307"/>
      <c r="AH3263" s="307"/>
      <c r="AI3263" s="307"/>
      <c r="AJ3263" s="306"/>
      <c r="AK3263" s="307"/>
      <c r="AL3263" s="307"/>
      <c r="AN3263" s="312"/>
      <c r="AS3263" s="314"/>
    </row>
    <row r="3264" spans="1:46" x14ac:dyDescent="0.2">
      <c r="A3264" s="306"/>
      <c r="L3264" s="307"/>
      <c r="N3264" s="307"/>
      <c r="O3264" s="306"/>
      <c r="U3264" s="309"/>
      <c r="AF3264" s="306"/>
      <c r="AG3264" s="307"/>
      <c r="AH3264" s="307"/>
      <c r="AI3264" s="307"/>
      <c r="AJ3264" s="306"/>
      <c r="AK3264" s="307"/>
      <c r="AL3264" s="307"/>
      <c r="AN3264" s="312"/>
      <c r="AS3264" s="314"/>
    </row>
    <row r="3265" spans="1:45" x14ac:dyDescent="0.2">
      <c r="A3265" s="306"/>
      <c r="L3265" s="307"/>
      <c r="N3265" s="307"/>
      <c r="O3265" s="306"/>
      <c r="U3265" s="309"/>
      <c r="AF3265" s="306"/>
      <c r="AG3265" s="307"/>
      <c r="AH3265" s="307"/>
      <c r="AI3265" s="307"/>
      <c r="AJ3265" s="306"/>
      <c r="AK3265" s="307"/>
      <c r="AL3265" s="307"/>
      <c r="AN3265" s="312"/>
      <c r="AS3265" s="314"/>
    </row>
    <row r="3266" spans="1:45" x14ac:dyDescent="0.2">
      <c r="A3266" s="306"/>
      <c r="L3266" s="307"/>
      <c r="N3266" s="307"/>
      <c r="O3266" s="306"/>
      <c r="U3266" s="309"/>
      <c r="AF3266" s="306"/>
      <c r="AG3266" s="307"/>
      <c r="AH3266" s="307"/>
      <c r="AI3266" s="307"/>
      <c r="AJ3266" s="306"/>
      <c r="AK3266" s="307"/>
      <c r="AL3266" s="307"/>
      <c r="AN3266" s="312"/>
      <c r="AS3266" s="314"/>
    </row>
    <row r="3267" spans="1:45" x14ac:dyDescent="0.2">
      <c r="A3267" s="306"/>
      <c r="L3267" s="307"/>
      <c r="N3267" s="307"/>
      <c r="O3267" s="306"/>
      <c r="U3267" s="309"/>
      <c r="AF3267" s="306"/>
      <c r="AG3267" s="307"/>
      <c r="AH3267" s="307"/>
      <c r="AI3267" s="307"/>
      <c r="AJ3267" s="306"/>
      <c r="AK3267" s="307"/>
      <c r="AL3267" s="307"/>
      <c r="AN3267" s="312"/>
      <c r="AS3267" s="314"/>
    </row>
    <row r="3268" spans="1:45" x14ac:dyDescent="0.2">
      <c r="A3268" s="306"/>
      <c r="L3268" s="307"/>
      <c r="N3268" s="307"/>
      <c r="O3268" s="306"/>
      <c r="U3268" s="309"/>
      <c r="AF3268" s="306"/>
      <c r="AG3268" s="307"/>
      <c r="AH3268" s="307"/>
      <c r="AI3268" s="307"/>
      <c r="AJ3268" s="306"/>
      <c r="AK3268" s="307"/>
      <c r="AL3268" s="307"/>
      <c r="AN3268" s="312"/>
      <c r="AS3268" s="314"/>
    </row>
    <row r="3269" spans="1:45" x14ac:dyDescent="0.2">
      <c r="A3269" s="306"/>
      <c r="L3269" s="307"/>
      <c r="N3269" s="307"/>
      <c r="O3269" s="306"/>
      <c r="U3269" s="309"/>
      <c r="AF3269" s="306"/>
      <c r="AG3269" s="307"/>
      <c r="AH3269" s="307"/>
      <c r="AI3269" s="307"/>
      <c r="AJ3269" s="306"/>
      <c r="AK3269" s="307"/>
      <c r="AL3269" s="307"/>
      <c r="AN3269" s="312"/>
      <c r="AS3269" s="314"/>
    </row>
    <row r="3270" spans="1:45" x14ac:dyDescent="0.2">
      <c r="A3270" s="306"/>
      <c r="L3270" s="307"/>
      <c r="N3270" s="307"/>
      <c r="O3270" s="306"/>
      <c r="U3270" s="309"/>
      <c r="AF3270" s="306"/>
      <c r="AG3270" s="307"/>
      <c r="AH3270" s="307"/>
      <c r="AI3270" s="307"/>
      <c r="AJ3270" s="306"/>
      <c r="AK3270" s="307"/>
      <c r="AL3270" s="307"/>
      <c r="AN3270" s="312"/>
      <c r="AS3270" s="314"/>
    </row>
    <row r="3271" spans="1:45" x14ac:dyDescent="0.2">
      <c r="A3271" s="306"/>
      <c r="L3271" s="307"/>
      <c r="N3271" s="307"/>
      <c r="O3271" s="306"/>
      <c r="U3271" s="309"/>
      <c r="AF3271" s="306"/>
      <c r="AG3271" s="307"/>
      <c r="AH3271" s="307"/>
      <c r="AI3271" s="307"/>
      <c r="AJ3271" s="306"/>
      <c r="AK3271" s="307"/>
      <c r="AL3271" s="307"/>
      <c r="AN3271" s="312"/>
      <c r="AS3271" s="314"/>
    </row>
    <row r="3272" spans="1:45" x14ac:dyDescent="0.2">
      <c r="A3272" s="306"/>
      <c r="L3272" s="307"/>
      <c r="N3272" s="307"/>
      <c r="O3272" s="306"/>
      <c r="U3272" s="309"/>
      <c r="AF3272" s="306"/>
      <c r="AG3272" s="307"/>
      <c r="AH3272" s="307"/>
      <c r="AI3272" s="307"/>
      <c r="AJ3272" s="306"/>
      <c r="AK3272" s="307"/>
      <c r="AL3272" s="307"/>
      <c r="AN3272" s="312"/>
      <c r="AS3272" s="314"/>
    </row>
    <row r="3273" spans="1:45" x14ac:dyDescent="0.2">
      <c r="A3273" s="306"/>
      <c r="L3273" s="307"/>
      <c r="N3273" s="307"/>
      <c r="O3273" s="306"/>
      <c r="U3273" s="309"/>
      <c r="AF3273" s="306"/>
      <c r="AG3273" s="307"/>
      <c r="AH3273" s="307"/>
      <c r="AI3273" s="307"/>
      <c r="AJ3273" s="306"/>
      <c r="AK3273" s="307"/>
      <c r="AL3273" s="307"/>
      <c r="AN3273" s="312"/>
      <c r="AS3273" s="314"/>
    </row>
    <row r="3274" spans="1:45" x14ac:dyDescent="0.2">
      <c r="A3274" s="306"/>
      <c r="L3274" s="307"/>
      <c r="N3274" s="307"/>
      <c r="O3274" s="306"/>
      <c r="U3274" s="309"/>
      <c r="AF3274" s="306"/>
      <c r="AG3274" s="307"/>
      <c r="AH3274" s="307"/>
      <c r="AI3274" s="307"/>
      <c r="AJ3274" s="306"/>
      <c r="AK3274" s="307"/>
      <c r="AL3274" s="307"/>
      <c r="AN3274" s="312"/>
      <c r="AS3274" s="314"/>
    </row>
    <row r="3275" spans="1:45" x14ac:dyDescent="0.2">
      <c r="A3275" s="306"/>
      <c r="L3275" s="307"/>
      <c r="N3275" s="307"/>
      <c r="O3275" s="306"/>
      <c r="U3275" s="309"/>
      <c r="AF3275" s="306"/>
      <c r="AG3275" s="307"/>
      <c r="AH3275" s="307"/>
      <c r="AI3275" s="307"/>
      <c r="AJ3275" s="306"/>
      <c r="AK3275" s="307"/>
      <c r="AL3275" s="307"/>
      <c r="AN3275" s="312"/>
      <c r="AS3275" s="314"/>
    </row>
    <row r="3276" spans="1:45" x14ac:dyDescent="0.2">
      <c r="A3276" s="306"/>
      <c r="L3276" s="307"/>
      <c r="N3276" s="307"/>
      <c r="O3276" s="306"/>
      <c r="U3276" s="309"/>
      <c r="AF3276" s="306"/>
      <c r="AG3276" s="307"/>
      <c r="AH3276" s="307"/>
      <c r="AI3276" s="307"/>
      <c r="AJ3276" s="306"/>
      <c r="AK3276" s="307"/>
      <c r="AL3276" s="307"/>
      <c r="AN3276" s="312"/>
      <c r="AS3276" s="314"/>
    </row>
    <row r="3277" spans="1:45" x14ac:dyDescent="0.2">
      <c r="A3277" s="306"/>
      <c r="L3277" s="307"/>
      <c r="N3277" s="307"/>
      <c r="O3277" s="306"/>
      <c r="U3277" s="309"/>
      <c r="AF3277" s="306"/>
      <c r="AG3277" s="307"/>
      <c r="AH3277" s="307"/>
      <c r="AI3277" s="307"/>
      <c r="AJ3277" s="306"/>
      <c r="AK3277" s="307"/>
      <c r="AL3277" s="307"/>
      <c r="AN3277" s="312"/>
      <c r="AS3277" s="314"/>
    </row>
    <row r="3278" spans="1:45" x14ac:dyDescent="0.2">
      <c r="A3278" s="306"/>
      <c r="L3278" s="307"/>
      <c r="N3278" s="307"/>
      <c r="O3278" s="306"/>
      <c r="U3278" s="309"/>
      <c r="AF3278" s="306"/>
      <c r="AG3278" s="307"/>
      <c r="AH3278" s="307"/>
      <c r="AI3278" s="307"/>
      <c r="AJ3278" s="306"/>
      <c r="AK3278" s="307"/>
      <c r="AL3278" s="307"/>
      <c r="AN3278" s="312"/>
      <c r="AS3278" s="314"/>
    </row>
    <row r="3279" spans="1:45" x14ac:dyDescent="0.2">
      <c r="A3279" s="306"/>
      <c r="L3279" s="307"/>
      <c r="N3279" s="307"/>
      <c r="O3279" s="306"/>
      <c r="U3279" s="309"/>
      <c r="AF3279" s="306"/>
      <c r="AG3279" s="307"/>
      <c r="AH3279" s="307"/>
      <c r="AI3279" s="307"/>
      <c r="AJ3279" s="306"/>
      <c r="AK3279" s="307"/>
      <c r="AL3279" s="307"/>
      <c r="AN3279" s="312"/>
      <c r="AS3279" s="314"/>
    </row>
    <row r="3280" spans="1:45" x14ac:dyDescent="0.2">
      <c r="A3280" s="306"/>
      <c r="L3280" s="307"/>
      <c r="N3280" s="307"/>
      <c r="O3280" s="306"/>
      <c r="U3280" s="309"/>
      <c r="AF3280" s="306"/>
      <c r="AG3280" s="307"/>
      <c r="AH3280" s="307"/>
      <c r="AI3280" s="307"/>
      <c r="AJ3280" s="306"/>
      <c r="AK3280" s="307"/>
      <c r="AL3280" s="307"/>
      <c r="AN3280" s="312"/>
      <c r="AS3280" s="314"/>
    </row>
    <row r="3281" spans="1:45" x14ac:dyDescent="0.2">
      <c r="A3281" s="306"/>
      <c r="L3281" s="307"/>
      <c r="N3281" s="307"/>
      <c r="O3281" s="306"/>
      <c r="U3281" s="309"/>
      <c r="AF3281" s="306"/>
      <c r="AG3281" s="307"/>
      <c r="AH3281" s="307"/>
      <c r="AI3281" s="307"/>
      <c r="AJ3281" s="306"/>
      <c r="AK3281" s="307"/>
      <c r="AL3281" s="307"/>
      <c r="AN3281" s="312"/>
      <c r="AS3281" s="314"/>
    </row>
    <row r="3282" spans="1:45" x14ac:dyDescent="0.2">
      <c r="A3282" s="306"/>
      <c r="L3282" s="307"/>
      <c r="N3282" s="307"/>
      <c r="O3282" s="306"/>
      <c r="U3282" s="309"/>
      <c r="AF3282" s="306"/>
      <c r="AG3282" s="307"/>
      <c r="AH3282" s="307"/>
      <c r="AI3282" s="307"/>
      <c r="AJ3282" s="306"/>
      <c r="AK3282" s="307"/>
      <c r="AL3282" s="307"/>
      <c r="AN3282" s="312"/>
      <c r="AS3282" s="314"/>
    </row>
    <row r="3283" spans="1:45" x14ac:dyDescent="0.2">
      <c r="A3283" s="306"/>
      <c r="L3283" s="307"/>
      <c r="N3283" s="307"/>
      <c r="O3283" s="306"/>
      <c r="U3283" s="309"/>
      <c r="AF3283" s="306"/>
      <c r="AG3283" s="307"/>
      <c r="AH3283" s="307"/>
      <c r="AI3283" s="307"/>
      <c r="AJ3283" s="306"/>
      <c r="AK3283" s="307"/>
      <c r="AL3283" s="307"/>
      <c r="AN3283" s="312"/>
      <c r="AS3283" s="314"/>
    </row>
    <row r="3284" spans="1:45" x14ac:dyDescent="0.2">
      <c r="A3284" s="306"/>
      <c r="L3284" s="307"/>
      <c r="N3284" s="307"/>
      <c r="O3284" s="306"/>
      <c r="U3284" s="309"/>
      <c r="AF3284" s="306"/>
      <c r="AG3284" s="307"/>
      <c r="AH3284" s="307"/>
      <c r="AI3284" s="307"/>
      <c r="AJ3284" s="306"/>
      <c r="AK3284" s="307"/>
      <c r="AL3284" s="307"/>
      <c r="AN3284" s="312"/>
      <c r="AS3284" s="314"/>
    </row>
    <row r="3285" spans="1:45" x14ac:dyDescent="0.2">
      <c r="A3285" s="306"/>
      <c r="L3285" s="307"/>
      <c r="N3285" s="307"/>
      <c r="O3285" s="306"/>
      <c r="U3285" s="309"/>
      <c r="AF3285" s="306"/>
      <c r="AG3285" s="307"/>
      <c r="AH3285" s="307"/>
      <c r="AI3285" s="307"/>
      <c r="AJ3285" s="306"/>
      <c r="AK3285" s="307"/>
      <c r="AL3285" s="307"/>
      <c r="AN3285" s="312"/>
      <c r="AS3285" s="314"/>
    </row>
    <row r="3286" spans="1:45" x14ac:dyDescent="0.2">
      <c r="A3286" s="306"/>
      <c r="L3286" s="307"/>
      <c r="N3286" s="307"/>
      <c r="O3286" s="306"/>
      <c r="U3286" s="309"/>
      <c r="AF3286" s="306"/>
      <c r="AG3286" s="307"/>
      <c r="AH3286" s="307"/>
      <c r="AI3286" s="307"/>
      <c r="AJ3286" s="306"/>
      <c r="AK3286" s="307"/>
      <c r="AL3286" s="307"/>
      <c r="AN3286" s="312"/>
      <c r="AS3286" s="314"/>
    </row>
    <row r="3287" spans="1:45" x14ac:dyDescent="0.2">
      <c r="A3287" s="306"/>
      <c r="L3287" s="307"/>
      <c r="N3287" s="307"/>
      <c r="O3287" s="306"/>
      <c r="U3287" s="309"/>
      <c r="AF3287" s="306"/>
      <c r="AG3287" s="307"/>
      <c r="AH3287" s="307"/>
      <c r="AI3287" s="307"/>
      <c r="AJ3287" s="306"/>
      <c r="AK3287" s="307"/>
      <c r="AL3287" s="307"/>
      <c r="AN3287" s="312"/>
      <c r="AS3287" s="314"/>
    </row>
    <row r="3288" spans="1:45" x14ac:dyDescent="0.2">
      <c r="A3288" s="306"/>
      <c r="L3288" s="307"/>
      <c r="N3288" s="307"/>
      <c r="O3288" s="306"/>
      <c r="U3288" s="309"/>
      <c r="AF3288" s="306"/>
      <c r="AG3288" s="307"/>
      <c r="AH3288" s="307"/>
      <c r="AI3288" s="307"/>
      <c r="AJ3288" s="306"/>
      <c r="AK3288" s="307"/>
      <c r="AL3288" s="307"/>
      <c r="AN3288" s="312"/>
      <c r="AS3288" s="314"/>
    </row>
    <row r="3289" spans="1:45" x14ac:dyDescent="0.2">
      <c r="A3289" s="306"/>
      <c r="L3289" s="307"/>
      <c r="N3289" s="307"/>
      <c r="O3289" s="306"/>
      <c r="U3289" s="309"/>
      <c r="AF3289" s="306"/>
      <c r="AG3289" s="307"/>
      <c r="AH3289" s="307"/>
      <c r="AI3289" s="307"/>
      <c r="AJ3289" s="306"/>
      <c r="AK3289" s="307"/>
      <c r="AL3289" s="307"/>
      <c r="AN3289" s="312"/>
      <c r="AS3289" s="314"/>
    </row>
    <row r="3290" spans="1:45" x14ac:dyDescent="0.2">
      <c r="A3290" s="306"/>
      <c r="L3290" s="307"/>
      <c r="N3290" s="307"/>
      <c r="O3290" s="306"/>
      <c r="U3290" s="309"/>
      <c r="AF3290" s="306"/>
      <c r="AG3290" s="307"/>
      <c r="AH3290" s="307"/>
      <c r="AI3290" s="307"/>
      <c r="AJ3290" s="306"/>
      <c r="AK3290" s="307"/>
      <c r="AL3290" s="307"/>
      <c r="AN3290" s="312"/>
      <c r="AS3290" s="314"/>
    </row>
    <row r="3291" spans="1:45" x14ac:dyDescent="0.2">
      <c r="A3291" s="306"/>
      <c r="L3291" s="307"/>
      <c r="N3291" s="307"/>
      <c r="O3291" s="306"/>
      <c r="U3291" s="309"/>
      <c r="AF3291" s="306"/>
      <c r="AG3291" s="307"/>
      <c r="AH3291" s="307"/>
      <c r="AI3291" s="307"/>
      <c r="AJ3291" s="306"/>
      <c r="AK3291" s="307"/>
      <c r="AL3291" s="307"/>
      <c r="AN3291" s="312"/>
      <c r="AS3291" s="314"/>
    </row>
    <row r="3292" spans="1:45" x14ac:dyDescent="0.2">
      <c r="A3292" s="306"/>
      <c r="L3292" s="307"/>
      <c r="N3292" s="307"/>
      <c r="O3292" s="306"/>
      <c r="U3292" s="309"/>
      <c r="AF3292" s="306"/>
      <c r="AG3292" s="307"/>
      <c r="AH3292" s="307"/>
      <c r="AI3292" s="307"/>
      <c r="AJ3292" s="306"/>
      <c r="AK3292" s="307"/>
      <c r="AL3292" s="307"/>
      <c r="AN3292" s="312"/>
      <c r="AS3292" s="314"/>
    </row>
    <row r="3293" spans="1:45" x14ac:dyDescent="0.2">
      <c r="A3293" s="306"/>
      <c r="L3293" s="307"/>
      <c r="N3293" s="307"/>
      <c r="O3293" s="306"/>
      <c r="U3293" s="309"/>
      <c r="AF3293" s="306"/>
      <c r="AG3293" s="307"/>
      <c r="AH3293" s="307"/>
      <c r="AI3293" s="307"/>
      <c r="AJ3293" s="306"/>
      <c r="AK3293" s="307"/>
      <c r="AL3293" s="307"/>
      <c r="AN3293" s="312"/>
      <c r="AS3293" s="314"/>
    </row>
    <row r="3294" spans="1:45" x14ac:dyDescent="0.2">
      <c r="A3294" s="306"/>
      <c r="L3294" s="307"/>
      <c r="N3294" s="307"/>
      <c r="O3294" s="306"/>
      <c r="U3294" s="309"/>
      <c r="AF3294" s="306"/>
      <c r="AG3294" s="307"/>
      <c r="AH3294" s="307"/>
      <c r="AI3294" s="307"/>
      <c r="AJ3294" s="306"/>
      <c r="AK3294" s="307"/>
      <c r="AL3294" s="307"/>
      <c r="AN3294" s="312"/>
      <c r="AS3294" s="314"/>
    </row>
    <row r="3295" spans="1:45" x14ac:dyDescent="0.2">
      <c r="A3295" s="306"/>
      <c r="L3295" s="307"/>
      <c r="N3295" s="307"/>
      <c r="O3295" s="306"/>
      <c r="U3295" s="309"/>
      <c r="AF3295" s="306"/>
      <c r="AG3295" s="307"/>
      <c r="AH3295" s="307"/>
      <c r="AI3295" s="307"/>
      <c r="AJ3295" s="306"/>
      <c r="AK3295" s="307"/>
      <c r="AL3295" s="307"/>
      <c r="AN3295" s="312"/>
      <c r="AS3295" s="314"/>
    </row>
    <row r="3296" spans="1:45" x14ac:dyDescent="0.2">
      <c r="A3296" s="306"/>
      <c r="L3296" s="307"/>
      <c r="N3296" s="307"/>
      <c r="O3296" s="306"/>
      <c r="U3296" s="309"/>
      <c r="AF3296" s="306"/>
      <c r="AG3296" s="307"/>
      <c r="AH3296" s="307"/>
      <c r="AI3296" s="307"/>
      <c r="AJ3296" s="306"/>
      <c r="AK3296" s="307"/>
      <c r="AL3296" s="307"/>
      <c r="AN3296" s="312"/>
      <c r="AS3296" s="314"/>
    </row>
    <row r="3297" spans="1:45" x14ac:dyDescent="0.2">
      <c r="A3297" s="306"/>
      <c r="L3297" s="307"/>
      <c r="N3297" s="307"/>
      <c r="O3297" s="306"/>
      <c r="U3297" s="309"/>
      <c r="AF3297" s="306"/>
      <c r="AG3297" s="307"/>
      <c r="AH3297" s="307"/>
      <c r="AI3297" s="307"/>
      <c r="AJ3297" s="306"/>
      <c r="AK3297" s="307"/>
      <c r="AL3297" s="307"/>
      <c r="AN3297" s="312"/>
      <c r="AS3297" s="314"/>
    </row>
    <row r="3298" spans="1:45" x14ac:dyDescent="0.2">
      <c r="A3298" s="306"/>
      <c r="L3298" s="307"/>
      <c r="N3298" s="307"/>
      <c r="O3298" s="306"/>
      <c r="U3298" s="309"/>
      <c r="AF3298" s="306"/>
      <c r="AG3298" s="307"/>
      <c r="AH3298" s="307"/>
      <c r="AI3298" s="307"/>
      <c r="AJ3298" s="306"/>
      <c r="AK3298" s="307"/>
      <c r="AL3298" s="307"/>
      <c r="AN3298" s="312"/>
      <c r="AS3298" s="314"/>
    </row>
    <row r="3299" spans="1:45" x14ac:dyDescent="0.2">
      <c r="A3299" s="306"/>
      <c r="L3299" s="307"/>
      <c r="N3299" s="307"/>
      <c r="O3299" s="306"/>
      <c r="U3299" s="309"/>
      <c r="AF3299" s="306"/>
      <c r="AG3299" s="307"/>
      <c r="AH3299" s="307"/>
      <c r="AI3299" s="307"/>
      <c r="AJ3299" s="306"/>
      <c r="AK3299" s="307"/>
      <c r="AL3299" s="307"/>
      <c r="AN3299" s="312"/>
      <c r="AS3299" s="314"/>
    </row>
    <row r="3300" spans="1:45" x14ac:dyDescent="0.2">
      <c r="A3300" s="306"/>
      <c r="L3300" s="307"/>
      <c r="N3300" s="307"/>
      <c r="O3300" s="306"/>
      <c r="U3300" s="309"/>
      <c r="AF3300" s="306"/>
      <c r="AG3300" s="307"/>
      <c r="AH3300" s="307"/>
      <c r="AI3300" s="307"/>
      <c r="AJ3300" s="306"/>
      <c r="AK3300" s="307"/>
      <c r="AL3300" s="307"/>
      <c r="AN3300" s="312"/>
      <c r="AS3300" s="314"/>
    </row>
    <row r="3301" spans="1:45" x14ac:dyDescent="0.2">
      <c r="A3301" s="306"/>
      <c r="L3301" s="307"/>
      <c r="N3301" s="307"/>
      <c r="O3301" s="306"/>
      <c r="U3301" s="309"/>
      <c r="AF3301" s="306"/>
      <c r="AG3301" s="307"/>
      <c r="AH3301" s="307"/>
      <c r="AI3301" s="307"/>
      <c r="AJ3301" s="306"/>
      <c r="AK3301" s="307"/>
      <c r="AL3301" s="307"/>
      <c r="AN3301" s="312"/>
      <c r="AS3301" s="314"/>
    </row>
    <row r="3302" spans="1:45" x14ac:dyDescent="0.2">
      <c r="A3302" s="306"/>
      <c r="L3302" s="307"/>
      <c r="N3302" s="307"/>
      <c r="O3302" s="306"/>
      <c r="U3302" s="309"/>
      <c r="AF3302" s="306"/>
      <c r="AG3302" s="307"/>
      <c r="AH3302" s="307"/>
      <c r="AI3302" s="307"/>
      <c r="AJ3302" s="306"/>
      <c r="AK3302" s="307"/>
      <c r="AL3302" s="307"/>
      <c r="AN3302" s="312"/>
      <c r="AS3302" s="314"/>
    </row>
    <row r="3303" spans="1:45" x14ac:dyDescent="0.2">
      <c r="A3303" s="306"/>
      <c r="L3303" s="307"/>
      <c r="N3303" s="307"/>
      <c r="O3303" s="306"/>
      <c r="U3303" s="309"/>
      <c r="AF3303" s="306"/>
      <c r="AG3303" s="307"/>
      <c r="AH3303" s="307"/>
      <c r="AI3303" s="307"/>
      <c r="AJ3303" s="306"/>
      <c r="AK3303" s="307"/>
      <c r="AL3303" s="307"/>
      <c r="AN3303" s="312"/>
      <c r="AS3303" s="314"/>
    </row>
    <row r="3304" spans="1:45" x14ac:dyDescent="0.2">
      <c r="A3304" s="306"/>
      <c r="L3304" s="307"/>
      <c r="N3304" s="307"/>
      <c r="O3304" s="306"/>
      <c r="U3304" s="309"/>
      <c r="AF3304" s="306"/>
      <c r="AG3304" s="307"/>
      <c r="AH3304" s="307"/>
      <c r="AI3304" s="307"/>
      <c r="AJ3304" s="306"/>
      <c r="AK3304" s="307"/>
      <c r="AL3304" s="307"/>
      <c r="AN3304" s="312"/>
      <c r="AS3304" s="314"/>
    </row>
    <row r="3305" spans="1:45" x14ac:dyDescent="0.2">
      <c r="A3305" s="306"/>
      <c r="L3305" s="307"/>
      <c r="N3305" s="307"/>
      <c r="O3305" s="306"/>
      <c r="U3305" s="309"/>
      <c r="AF3305" s="306"/>
      <c r="AG3305" s="307"/>
      <c r="AH3305" s="307"/>
      <c r="AI3305" s="307"/>
      <c r="AJ3305" s="306"/>
      <c r="AK3305" s="307"/>
      <c r="AL3305" s="307"/>
      <c r="AN3305" s="312"/>
      <c r="AS3305" s="314"/>
    </row>
    <row r="3306" spans="1:45" x14ac:dyDescent="0.2">
      <c r="A3306" s="306"/>
      <c r="L3306" s="307"/>
      <c r="N3306" s="307"/>
      <c r="O3306" s="306"/>
      <c r="U3306" s="309"/>
      <c r="AF3306" s="306"/>
      <c r="AG3306" s="307"/>
      <c r="AH3306" s="307"/>
      <c r="AI3306" s="307"/>
      <c r="AJ3306" s="306"/>
      <c r="AK3306" s="307"/>
      <c r="AL3306" s="307"/>
      <c r="AN3306" s="312"/>
      <c r="AS3306" s="314"/>
    </row>
    <row r="3307" spans="1:45" x14ac:dyDescent="0.2">
      <c r="A3307" s="306"/>
      <c r="L3307" s="307"/>
      <c r="N3307" s="307"/>
      <c r="O3307" s="306"/>
      <c r="U3307" s="309"/>
      <c r="AF3307" s="306"/>
      <c r="AG3307" s="307"/>
      <c r="AH3307" s="307"/>
      <c r="AI3307" s="307"/>
      <c r="AJ3307" s="306"/>
      <c r="AK3307" s="307"/>
      <c r="AL3307" s="307"/>
      <c r="AN3307" s="312"/>
      <c r="AS3307" s="314"/>
    </row>
    <row r="3308" spans="1:45" x14ac:dyDescent="0.2">
      <c r="A3308" s="306"/>
      <c r="L3308" s="307"/>
      <c r="N3308" s="307"/>
      <c r="O3308" s="306"/>
      <c r="U3308" s="309"/>
      <c r="AF3308" s="306"/>
      <c r="AG3308" s="307"/>
      <c r="AH3308" s="307"/>
      <c r="AI3308" s="307"/>
      <c r="AJ3308" s="306"/>
      <c r="AK3308" s="307"/>
      <c r="AL3308" s="307"/>
      <c r="AN3308" s="312"/>
      <c r="AS3308" s="314"/>
    </row>
    <row r="3309" spans="1:45" x14ac:dyDescent="0.2">
      <c r="A3309" s="306"/>
      <c r="L3309" s="307"/>
      <c r="N3309" s="307"/>
      <c r="O3309" s="306"/>
      <c r="U3309" s="309"/>
      <c r="AF3309" s="306"/>
      <c r="AG3309" s="307"/>
      <c r="AH3309" s="307"/>
      <c r="AI3309" s="307"/>
      <c r="AJ3309" s="306"/>
      <c r="AK3309" s="307"/>
      <c r="AL3309" s="307"/>
      <c r="AN3309" s="312"/>
      <c r="AS3309" s="314"/>
    </row>
    <row r="3310" spans="1:45" x14ac:dyDescent="0.2">
      <c r="A3310" s="306"/>
      <c r="L3310" s="307"/>
      <c r="N3310" s="307"/>
      <c r="O3310" s="306"/>
      <c r="U3310" s="309"/>
      <c r="AF3310" s="306"/>
      <c r="AG3310" s="307"/>
      <c r="AH3310" s="307"/>
      <c r="AI3310" s="307"/>
      <c r="AJ3310" s="306"/>
      <c r="AK3310" s="307"/>
      <c r="AL3310" s="307"/>
      <c r="AN3310" s="312"/>
      <c r="AS3310" s="314"/>
    </row>
    <row r="3311" spans="1:45" x14ac:dyDescent="0.2">
      <c r="A3311" s="306"/>
      <c r="L3311" s="307"/>
      <c r="N3311" s="307"/>
      <c r="O3311" s="306"/>
      <c r="U3311" s="309"/>
      <c r="AF3311" s="306"/>
      <c r="AG3311" s="307"/>
      <c r="AH3311" s="307"/>
      <c r="AI3311" s="307"/>
      <c r="AJ3311" s="306"/>
      <c r="AK3311" s="307"/>
      <c r="AL3311" s="307"/>
      <c r="AN3311" s="312"/>
      <c r="AS3311" s="314"/>
    </row>
    <row r="3312" spans="1:45" x14ac:dyDescent="0.2">
      <c r="A3312" s="306"/>
      <c r="L3312" s="307"/>
      <c r="N3312" s="307"/>
      <c r="O3312" s="306"/>
      <c r="U3312" s="309"/>
      <c r="AF3312" s="306"/>
      <c r="AG3312" s="307"/>
      <c r="AH3312" s="307"/>
      <c r="AI3312" s="307"/>
      <c r="AJ3312" s="306"/>
      <c r="AK3312" s="307"/>
      <c r="AL3312" s="307"/>
      <c r="AN3312" s="312"/>
      <c r="AS3312" s="314"/>
    </row>
    <row r="3313" spans="1:46" x14ac:dyDescent="0.2">
      <c r="A3313" s="306"/>
      <c r="L3313" s="307"/>
      <c r="N3313" s="307"/>
      <c r="O3313" s="306"/>
      <c r="U3313" s="309"/>
      <c r="AF3313" s="306"/>
      <c r="AG3313" s="307"/>
      <c r="AH3313" s="307"/>
      <c r="AI3313" s="307"/>
      <c r="AJ3313" s="306"/>
      <c r="AK3313" s="307"/>
      <c r="AL3313" s="307"/>
      <c r="AN3313" s="312"/>
      <c r="AS3313" s="314"/>
    </row>
    <row r="3314" spans="1:46" x14ac:dyDescent="0.2">
      <c r="A3314" s="306"/>
      <c r="L3314" s="307"/>
      <c r="N3314" s="307"/>
      <c r="O3314" s="306"/>
      <c r="U3314" s="309"/>
      <c r="AF3314" s="306"/>
      <c r="AG3314" s="307"/>
      <c r="AH3314" s="307"/>
      <c r="AI3314" s="307"/>
      <c r="AJ3314" s="306"/>
      <c r="AK3314" s="307"/>
      <c r="AL3314" s="307"/>
      <c r="AN3314" s="312"/>
      <c r="AS3314" s="314"/>
    </row>
    <row r="3315" spans="1:46" x14ac:dyDescent="0.2">
      <c r="A3315" s="306"/>
      <c r="L3315" s="307"/>
      <c r="N3315" s="307"/>
      <c r="O3315" s="306"/>
      <c r="U3315" s="309"/>
      <c r="AF3315" s="306"/>
      <c r="AG3315" s="307"/>
      <c r="AH3315" s="307"/>
      <c r="AI3315" s="307"/>
      <c r="AJ3315" s="306"/>
      <c r="AK3315" s="307"/>
      <c r="AL3315" s="307"/>
      <c r="AN3315" s="312"/>
      <c r="AS3315" s="314"/>
    </row>
    <row r="3316" spans="1:46" x14ac:dyDescent="0.2">
      <c r="A3316" s="306"/>
      <c r="L3316" s="307"/>
      <c r="N3316" s="307"/>
      <c r="O3316" s="306"/>
      <c r="U3316" s="309"/>
      <c r="AF3316" s="306"/>
      <c r="AG3316" s="307"/>
      <c r="AH3316" s="307"/>
      <c r="AI3316" s="307"/>
      <c r="AJ3316" s="306"/>
      <c r="AK3316" s="307"/>
      <c r="AL3316" s="307"/>
      <c r="AN3316" s="312"/>
      <c r="AS3316" s="314"/>
    </row>
    <row r="3317" spans="1:46" x14ac:dyDescent="0.2">
      <c r="A3317" s="306"/>
      <c r="L3317" s="307"/>
      <c r="N3317" s="307"/>
      <c r="O3317" s="306"/>
      <c r="U3317" s="309"/>
      <c r="AF3317" s="306"/>
      <c r="AG3317" s="307"/>
      <c r="AH3317" s="307"/>
      <c r="AI3317" s="307"/>
      <c r="AJ3317" s="306"/>
      <c r="AK3317" s="307"/>
      <c r="AL3317" s="307"/>
      <c r="AN3317" s="312"/>
      <c r="AS3317" s="314"/>
    </row>
    <row r="3318" spans="1:46" x14ac:dyDescent="0.2">
      <c r="A3318" s="306"/>
      <c r="L3318" s="307"/>
      <c r="N3318" s="307"/>
      <c r="O3318" s="306"/>
      <c r="U3318" s="309"/>
      <c r="AF3318" s="306"/>
      <c r="AG3318" s="307"/>
      <c r="AH3318" s="307"/>
      <c r="AI3318" s="307"/>
      <c r="AJ3318" s="306"/>
      <c r="AK3318" s="307"/>
      <c r="AL3318" s="307"/>
      <c r="AN3318" s="312"/>
      <c r="AS3318" s="314"/>
    </row>
    <row r="3319" spans="1:46" x14ac:dyDescent="0.2">
      <c r="A3319" s="306"/>
      <c r="L3319" s="307"/>
      <c r="N3319" s="307"/>
      <c r="O3319" s="306"/>
      <c r="U3319" s="309"/>
      <c r="AF3319" s="306"/>
      <c r="AG3319" s="307"/>
      <c r="AH3319" s="307"/>
      <c r="AI3319" s="307"/>
      <c r="AJ3319" s="306"/>
      <c r="AK3319" s="307"/>
      <c r="AL3319" s="307"/>
      <c r="AN3319" s="312"/>
      <c r="AS3319" s="314"/>
    </row>
    <row r="3320" spans="1:46" x14ac:dyDescent="0.2">
      <c r="A3320" s="306"/>
      <c r="L3320" s="307"/>
      <c r="N3320" s="307"/>
      <c r="O3320" s="306"/>
      <c r="U3320" s="309"/>
      <c r="AF3320" s="306"/>
      <c r="AG3320" s="307"/>
      <c r="AH3320" s="307"/>
      <c r="AI3320" s="307"/>
      <c r="AJ3320" s="306"/>
      <c r="AK3320" s="307"/>
      <c r="AL3320" s="307"/>
      <c r="AN3320" s="312"/>
      <c r="AS3320" s="314"/>
    </row>
    <row r="3321" spans="1:46" x14ac:dyDescent="0.2">
      <c r="A3321" s="306"/>
      <c r="L3321" s="307"/>
      <c r="N3321" s="307"/>
      <c r="O3321" s="306"/>
      <c r="U3321" s="309"/>
      <c r="AF3321" s="306"/>
      <c r="AG3321" s="307"/>
      <c r="AH3321" s="307"/>
      <c r="AI3321" s="307"/>
      <c r="AJ3321" s="306"/>
      <c r="AK3321" s="307"/>
      <c r="AL3321" s="307"/>
      <c r="AN3321" s="312"/>
      <c r="AS3321" s="314"/>
    </row>
    <row r="3322" spans="1:46" x14ac:dyDescent="0.2">
      <c r="A3322" s="306"/>
      <c r="L3322" s="307"/>
      <c r="N3322" s="307"/>
      <c r="O3322" s="306"/>
      <c r="U3322" s="309"/>
      <c r="AF3322" s="306"/>
      <c r="AG3322" s="307"/>
      <c r="AH3322" s="307"/>
      <c r="AI3322" s="307"/>
      <c r="AJ3322" s="306"/>
      <c r="AK3322" s="307"/>
      <c r="AL3322" s="307"/>
      <c r="AN3322" s="312"/>
      <c r="AS3322" s="314"/>
    </row>
    <row r="3323" spans="1:46" x14ac:dyDescent="0.2">
      <c r="A3323" s="306"/>
      <c r="L3323" s="307"/>
      <c r="N3323" s="307"/>
      <c r="O3323" s="306"/>
      <c r="U3323" s="309"/>
      <c r="AF3323" s="306"/>
      <c r="AG3323" s="307"/>
      <c r="AH3323" s="307"/>
      <c r="AI3323" s="307"/>
      <c r="AJ3323" s="306"/>
      <c r="AK3323" s="307"/>
      <c r="AL3323" s="307"/>
      <c r="AN3323" s="312"/>
      <c r="AS3323" s="314"/>
    </row>
    <row r="3324" spans="1:46" x14ac:dyDescent="0.2">
      <c r="A3324" s="306"/>
      <c r="L3324" s="307"/>
      <c r="N3324" s="307"/>
      <c r="O3324" s="306"/>
      <c r="U3324" s="309"/>
      <c r="AF3324" s="306"/>
      <c r="AG3324" s="307"/>
      <c r="AH3324" s="307"/>
      <c r="AI3324" s="307"/>
      <c r="AJ3324" s="306"/>
      <c r="AK3324" s="307"/>
      <c r="AL3324" s="307"/>
      <c r="AN3324" s="312"/>
      <c r="AS3324" s="314"/>
    </row>
    <row r="3325" spans="1:46" x14ac:dyDescent="0.2">
      <c r="A3325" s="306"/>
      <c r="L3325" s="307"/>
      <c r="N3325" s="307"/>
      <c r="O3325" s="306"/>
      <c r="U3325" s="309"/>
      <c r="AF3325" s="306"/>
      <c r="AG3325" s="307"/>
      <c r="AH3325" s="307"/>
      <c r="AI3325" s="307"/>
      <c r="AJ3325" s="306"/>
      <c r="AK3325" s="307"/>
      <c r="AL3325" s="307"/>
      <c r="AN3325" s="312"/>
      <c r="AS3325" s="314"/>
    </row>
    <row r="3326" spans="1:46" x14ac:dyDescent="0.2">
      <c r="AN3326" s="323"/>
      <c r="AT3326" s="323"/>
    </row>
    <row r="3327" spans="1:46" x14ac:dyDescent="0.2">
      <c r="A3327" s="306"/>
      <c r="L3327" s="307"/>
      <c r="N3327" s="307"/>
      <c r="O3327" s="306"/>
      <c r="U3327" s="309"/>
      <c r="AF3327" s="306"/>
      <c r="AG3327" s="307"/>
      <c r="AH3327" s="307"/>
      <c r="AI3327" s="307"/>
      <c r="AJ3327" s="306"/>
      <c r="AK3327" s="307"/>
      <c r="AL3327" s="307"/>
      <c r="AN3327" s="312"/>
      <c r="AS3327" s="314"/>
      <c r="AT3327" s="323"/>
    </row>
    <row r="3328" spans="1:46" x14ac:dyDescent="0.2">
      <c r="A3328" s="306"/>
      <c r="L3328" s="307"/>
      <c r="N3328" s="307"/>
      <c r="O3328" s="306"/>
      <c r="U3328" s="309"/>
      <c r="AF3328" s="306"/>
      <c r="AG3328" s="307"/>
      <c r="AH3328" s="307"/>
      <c r="AI3328" s="307"/>
      <c r="AJ3328" s="306"/>
      <c r="AK3328" s="307"/>
      <c r="AL3328" s="307"/>
      <c r="AN3328" s="312"/>
      <c r="AS3328" s="314"/>
      <c r="AT3328" s="323"/>
    </row>
    <row r="3329" spans="1:46" x14ac:dyDescent="0.2">
      <c r="A3329" s="306"/>
      <c r="L3329" s="307"/>
      <c r="N3329" s="307"/>
      <c r="O3329" s="306"/>
      <c r="U3329" s="309"/>
      <c r="AF3329" s="306"/>
      <c r="AG3329" s="307"/>
      <c r="AH3329" s="307"/>
      <c r="AI3329" s="307"/>
      <c r="AJ3329" s="306"/>
      <c r="AK3329" s="307"/>
      <c r="AL3329" s="307"/>
      <c r="AN3329" s="312"/>
      <c r="AS3329" s="314"/>
      <c r="AT3329" s="323"/>
    </row>
    <row r="3330" spans="1:46" x14ac:dyDescent="0.2">
      <c r="A3330" s="306"/>
      <c r="L3330" s="307"/>
      <c r="N3330" s="307"/>
      <c r="O3330" s="306"/>
      <c r="U3330" s="309"/>
      <c r="AF3330" s="306"/>
      <c r="AG3330" s="307"/>
      <c r="AH3330" s="307"/>
      <c r="AI3330" s="307"/>
      <c r="AJ3330" s="306"/>
      <c r="AK3330" s="307"/>
      <c r="AL3330" s="307"/>
      <c r="AN3330" s="312"/>
      <c r="AS3330" s="314"/>
      <c r="AT3330" s="323"/>
    </row>
    <row r="3331" spans="1:46" x14ac:dyDescent="0.2">
      <c r="A3331" s="306"/>
      <c r="L3331" s="307"/>
      <c r="N3331" s="307"/>
      <c r="O3331" s="306"/>
      <c r="U3331" s="309"/>
      <c r="AF3331" s="306"/>
      <c r="AG3331" s="307"/>
      <c r="AH3331" s="307"/>
      <c r="AI3331" s="307"/>
      <c r="AJ3331" s="306"/>
      <c r="AK3331" s="307"/>
      <c r="AL3331" s="307"/>
      <c r="AN3331" s="312"/>
      <c r="AS3331" s="314"/>
      <c r="AT3331" s="323"/>
    </row>
    <row r="3332" spans="1:46" x14ac:dyDescent="0.2">
      <c r="A3332" s="306"/>
      <c r="L3332" s="307"/>
      <c r="N3332" s="307"/>
      <c r="O3332" s="306"/>
      <c r="U3332" s="309"/>
      <c r="AF3332" s="306"/>
      <c r="AG3332" s="307"/>
      <c r="AH3332" s="307"/>
      <c r="AI3332" s="307"/>
      <c r="AJ3332" s="306"/>
      <c r="AK3332" s="307"/>
      <c r="AL3332" s="307"/>
      <c r="AN3332" s="312"/>
      <c r="AS3332" s="314"/>
      <c r="AT3332" s="323"/>
    </row>
    <row r="3333" spans="1:46" x14ac:dyDescent="0.2">
      <c r="A3333" s="306"/>
      <c r="L3333" s="307"/>
      <c r="N3333" s="307"/>
      <c r="O3333" s="306"/>
      <c r="U3333" s="309"/>
      <c r="AF3333" s="306"/>
      <c r="AG3333" s="307"/>
      <c r="AH3333" s="307"/>
      <c r="AI3333" s="307"/>
      <c r="AJ3333" s="306"/>
      <c r="AK3333" s="307"/>
      <c r="AL3333" s="307"/>
      <c r="AN3333" s="312"/>
      <c r="AS3333" s="314"/>
      <c r="AT3333" s="323"/>
    </row>
    <row r="3334" spans="1:46" x14ac:dyDescent="0.2">
      <c r="A3334" s="306"/>
      <c r="L3334" s="307"/>
      <c r="N3334" s="307"/>
      <c r="O3334" s="306"/>
      <c r="U3334" s="309"/>
      <c r="AF3334" s="306"/>
      <c r="AG3334" s="307"/>
      <c r="AH3334" s="307"/>
      <c r="AI3334" s="307"/>
      <c r="AJ3334" s="306"/>
      <c r="AK3334" s="307"/>
      <c r="AL3334" s="307"/>
      <c r="AN3334" s="312"/>
      <c r="AS3334" s="314"/>
      <c r="AT3334" s="323"/>
    </row>
    <row r="3335" spans="1:46" x14ac:dyDescent="0.2">
      <c r="A3335" s="306"/>
      <c r="L3335" s="307"/>
      <c r="N3335" s="307"/>
      <c r="O3335" s="306"/>
      <c r="U3335" s="309"/>
      <c r="AF3335" s="306"/>
      <c r="AG3335" s="307"/>
      <c r="AH3335" s="307"/>
      <c r="AI3335" s="307"/>
      <c r="AJ3335" s="306"/>
      <c r="AK3335" s="307"/>
      <c r="AL3335" s="307"/>
      <c r="AN3335" s="312"/>
      <c r="AS3335" s="314"/>
      <c r="AT3335" s="323"/>
    </row>
    <row r="3336" spans="1:46" x14ac:dyDescent="0.2">
      <c r="A3336" s="306"/>
      <c r="L3336" s="307"/>
      <c r="N3336" s="307"/>
      <c r="O3336" s="306"/>
      <c r="U3336" s="309"/>
      <c r="AF3336" s="306"/>
      <c r="AG3336" s="307"/>
      <c r="AH3336" s="307"/>
      <c r="AI3336" s="307"/>
      <c r="AJ3336" s="306"/>
      <c r="AK3336" s="307"/>
      <c r="AL3336" s="307"/>
      <c r="AN3336" s="312"/>
      <c r="AS3336" s="314"/>
      <c r="AT3336" s="323"/>
    </row>
    <row r="3337" spans="1:46" x14ac:dyDescent="0.2">
      <c r="A3337" s="306"/>
      <c r="L3337" s="307"/>
      <c r="N3337" s="307"/>
      <c r="O3337" s="306"/>
      <c r="U3337" s="309"/>
      <c r="AF3337" s="306"/>
      <c r="AG3337" s="307"/>
      <c r="AH3337" s="307"/>
      <c r="AI3337" s="307"/>
      <c r="AJ3337" s="306"/>
      <c r="AK3337" s="307"/>
      <c r="AL3337" s="307"/>
      <c r="AN3337" s="312"/>
      <c r="AS3337" s="314"/>
      <c r="AT3337" s="323"/>
    </row>
    <row r="3338" spans="1:46" x14ac:dyDescent="0.2">
      <c r="A3338" s="306"/>
      <c r="L3338" s="307"/>
      <c r="N3338" s="307"/>
      <c r="O3338" s="306"/>
      <c r="U3338" s="309"/>
      <c r="AF3338" s="306"/>
      <c r="AG3338" s="307"/>
      <c r="AH3338" s="307"/>
      <c r="AI3338" s="307"/>
      <c r="AJ3338" s="306"/>
      <c r="AK3338" s="307"/>
      <c r="AL3338" s="307"/>
      <c r="AN3338" s="312"/>
      <c r="AS3338" s="314"/>
      <c r="AT3338" s="323"/>
    </row>
    <row r="3339" spans="1:46" x14ac:dyDescent="0.2">
      <c r="A3339" s="306"/>
      <c r="L3339" s="307"/>
      <c r="N3339" s="307"/>
      <c r="O3339" s="306"/>
      <c r="U3339" s="309"/>
      <c r="AF3339" s="306"/>
      <c r="AG3339" s="307"/>
      <c r="AH3339" s="307"/>
      <c r="AI3339" s="307"/>
      <c r="AJ3339" s="306"/>
      <c r="AK3339" s="307"/>
      <c r="AL3339" s="307"/>
      <c r="AN3339" s="312"/>
      <c r="AS3339" s="314"/>
      <c r="AT3339" s="323"/>
    </row>
    <row r="3340" spans="1:46" x14ac:dyDescent="0.2">
      <c r="A3340" s="306"/>
      <c r="L3340" s="307"/>
      <c r="N3340" s="307"/>
      <c r="O3340" s="306"/>
      <c r="U3340" s="309"/>
      <c r="AF3340" s="306"/>
      <c r="AG3340" s="307"/>
      <c r="AH3340" s="307"/>
      <c r="AI3340" s="307"/>
      <c r="AJ3340" s="306"/>
      <c r="AK3340" s="307"/>
      <c r="AL3340" s="307"/>
      <c r="AN3340" s="312"/>
      <c r="AS3340" s="314"/>
      <c r="AT3340" s="323"/>
    </row>
    <row r="3341" spans="1:46" x14ac:dyDescent="0.2">
      <c r="A3341" s="306"/>
      <c r="L3341" s="307"/>
      <c r="N3341" s="307"/>
      <c r="O3341" s="306"/>
      <c r="U3341" s="309"/>
      <c r="AF3341" s="306"/>
      <c r="AG3341" s="307"/>
      <c r="AH3341" s="307"/>
      <c r="AI3341" s="307"/>
      <c r="AJ3341" s="306"/>
      <c r="AK3341" s="307"/>
      <c r="AL3341" s="307"/>
      <c r="AN3341" s="312"/>
      <c r="AS3341" s="314"/>
      <c r="AT3341" s="323"/>
    </row>
    <row r="3342" spans="1:46" x14ac:dyDescent="0.2">
      <c r="A3342" s="306"/>
      <c r="L3342" s="307"/>
      <c r="N3342" s="307"/>
      <c r="O3342" s="306"/>
      <c r="U3342" s="309"/>
      <c r="AF3342" s="306"/>
      <c r="AG3342" s="307"/>
      <c r="AH3342" s="307"/>
      <c r="AI3342" s="307"/>
      <c r="AJ3342" s="306"/>
      <c r="AK3342" s="307"/>
      <c r="AL3342" s="307"/>
      <c r="AN3342" s="312"/>
      <c r="AS3342" s="314"/>
      <c r="AT3342" s="323"/>
    </row>
    <row r="3343" spans="1:46" x14ac:dyDescent="0.2">
      <c r="A3343" s="306"/>
      <c r="L3343" s="307"/>
      <c r="N3343" s="307"/>
      <c r="O3343" s="306"/>
      <c r="U3343" s="309"/>
      <c r="AF3343" s="306"/>
      <c r="AG3343" s="307"/>
      <c r="AH3343" s="307"/>
      <c r="AI3343" s="307"/>
      <c r="AJ3343" s="306"/>
      <c r="AK3343" s="307"/>
      <c r="AL3343" s="307"/>
      <c r="AN3343" s="312"/>
      <c r="AS3343" s="314"/>
      <c r="AT3343" s="323"/>
    </row>
    <row r="3344" spans="1:46" x14ac:dyDescent="0.2">
      <c r="A3344" s="306"/>
      <c r="L3344" s="307"/>
      <c r="N3344" s="307"/>
      <c r="O3344" s="306"/>
      <c r="U3344" s="309"/>
      <c r="AF3344" s="306"/>
      <c r="AG3344" s="307"/>
      <c r="AH3344" s="307"/>
      <c r="AI3344" s="307"/>
      <c r="AJ3344" s="306"/>
      <c r="AK3344" s="307"/>
      <c r="AL3344" s="307"/>
      <c r="AN3344" s="312"/>
      <c r="AS3344" s="314"/>
      <c r="AT3344" s="323"/>
    </row>
    <row r="3345" spans="1:46" x14ac:dyDescent="0.2">
      <c r="A3345" s="306"/>
      <c r="L3345" s="307"/>
      <c r="N3345" s="307"/>
      <c r="O3345" s="306"/>
      <c r="U3345" s="309"/>
      <c r="AF3345" s="306"/>
      <c r="AG3345" s="307"/>
      <c r="AH3345" s="307"/>
      <c r="AI3345" s="307"/>
      <c r="AJ3345" s="306"/>
      <c r="AK3345" s="307"/>
      <c r="AL3345" s="307"/>
      <c r="AN3345" s="312"/>
      <c r="AS3345" s="314"/>
      <c r="AT3345" s="323"/>
    </row>
    <row r="3346" spans="1:46" x14ac:dyDescent="0.2">
      <c r="A3346" s="306"/>
      <c r="L3346" s="307"/>
      <c r="N3346" s="307"/>
      <c r="O3346" s="306"/>
      <c r="U3346" s="309"/>
      <c r="AF3346" s="306"/>
      <c r="AG3346" s="307"/>
      <c r="AH3346" s="307"/>
      <c r="AI3346" s="307"/>
      <c r="AJ3346" s="306"/>
      <c r="AK3346" s="307"/>
      <c r="AL3346" s="307"/>
      <c r="AN3346" s="312"/>
      <c r="AS3346" s="314"/>
      <c r="AT3346" s="323"/>
    </row>
    <row r="3347" spans="1:46" x14ac:dyDescent="0.2">
      <c r="A3347" s="306"/>
      <c r="L3347" s="307"/>
      <c r="N3347" s="307"/>
      <c r="O3347" s="306"/>
      <c r="U3347" s="309"/>
      <c r="AF3347" s="306"/>
      <c r="AG3347" s="307"/>
      <c r="AH3347" s="307"/>
      <c r="AI3347" s="307"/>
      <c r="AJ3347" s="306"/>
      <c r="AK3347" s="307"/>
      <c r="AL3347" s="307"/>
      <c r="AN3347" s="312"/>
      <c r="AS3347" s="314"/>
      <c r="AT3347" s="323"/>
    </row>
    <row r="3348" spans="1:46" x14ac:dyDescent="0.2">
      <c r="A3348" s="306"/>
      <c r="L3348" s="307"/>
      <c r="N3348" s="307"/>
      <c r="O3348" s="306"/>
      <c r="U3348" s="309"/>
      <c r="AF3348" s="306"/>
      <c r="AG3348" s="307"/>
      <c r="AH3348" s="307"/>
      <c r="AI3348" s="307"/>
      <c r="AJ3348" s="306"/>
      <c r="AK3348" s="307"/>
      <c r="AL3348" s="307"/>
      <c r="AN3348" s="312"/>
      <c r="AS3348" s="314"/>
      <c r="AT3348" s="323"/>
    </row>
    <row r="3349" spans="1:46" x14ac:dyDescent="0.2">
      <c r="A3349" s="306"/>
      <c r="L3349" s="307"/>
      <c r="N3349" s="307"/>
      <c r="O3349" s="306"/>
      <c r="U3349" s="309"/>
      <c r="AF3349" s="306"/>
      <c r="AG3349" s="307"/>
      <c r="AH3349" s="307"/>
      <c r="AI3349" s="307"/>
      <c r="AJ3349" s="306"/>
      <c r="AK3349" s="307"/>
      <c r="AL3349" s="307"/>
      <c r="AN3349" s="312"/>
      <c r="AS3349" s="314"/>
      <c r="AT3349" s="323"/>
    </row>
    <row r="3350" spans="1:46" x14ac:dyDescent="0.2">
      <c r="A3350" s="306"/>
      <c r="L3350" s="307"/>
      <c r="N3350" s="307"/>
      <c r="O3350" s="306"/>
      <c r="U3350" s="309"/>
      <c r="AF3350" s="306"/>
      <c r="AG3350" s="307"/>
      <c r="AH3350" s="307"/>
      <c r="AI3350" s="307"/>
      <c r="AJ3350" s="306"/>
      <c r="AK3350" s="307"/>
      <c r="AL3350" s="307"/>
      <c r="AN3350" s="312"/>
      <c r="AS3350" s="314"/>
      <c r="AT3350" s="323"/>
    </row>
    <row r="3351" spans="1:46" x14ac:dyDescent="0.2">
      <c r="A3351" s="306"/>
      <c r="L3351" s="307"/>
      <c r="N3351" s="307"/>
      <c r="O3351" s="306"/>
      <c r="U3351" s="309"/>
      <c r="AF3351" s="306"/>
      <c r="AG3351" s="307"/>
      <c r="AH3351" s="307"/>
      <c r="AI3351" s="307"/>
      <c r="AJ3351" s="306"/>
      <c r="AK3351" s="307"/>
      <c r="AL3351" s="307"/>
      <c r="AN3351" s="312"/>
      <c r="AS3351" s="314"/>
      <c r="AT3351" s="323"/>
    </row>
    <row r="3352" spans="1:46" x14ac:dyDescent="0.2">
      <c r="A3352" s="306"/>
      <c r="L3352" s="307"/>
      <c r="N3352" s="307"/>
      <c r="O3352" s="306"/>
      <c r="U3352" s="309"/>
      <c r="AF3352" s="306"/>
      <c r="AG3352" s="307"/>
      <c r="AH3352" s="307"/>
      <c r="AI3352" s="307"/>
      <c r="AJ3352" s="306"/>
      <c r="AK3352" s="307"/>
      <c r="AL3352" s="307"/>
      <c r="AN3352" s="312"/>
      <c r="AS3352" s="314"/>
      <c r="AT3352" s="323"/>
    </row>
    <row r="3353" spans="1:46" x14ac:dyDescent="0.2">
      <c r="A3353" s="306"/>
      <c r="L3353" s="307"/>
      <c r="N3353" s="307"/>
      <c r="O3353" s="306"/>
      <c r="U3353" s="309"/>
      <c r="AF3353" s="306"/>
      <c r="AG3353" s="307"/>
      <c r="AH3353" s="307"/>
      <c r="AI3353" s="307"/>
      <c r="AJ3353" s="306"/>
      <c r="AK3353" s="307"/>
      <c r="AL3353" s="307"/>
      <c r="AN3353" s="312"/>
      <c r="AS3353" s="314"/>
      <c r="AT3353" s="323"/>
    </row>
    <row r="3354" spans="1:46" x14ac:dyDescent="0.2">
      <c r="A3354" s="306"/>
      <c r="L3354" s="307"/>
      <c r="N3354" s="307"/>
      <c r="O3354" s="306"/>
      <c r="U3354" s="309"/>
      <c r="AF3354" s="306"/>
      <c r="AG3354" s="307"/>
      <c r="AH3354" s="307"/>
      <c r="AI3354" s="307"/>
      <c r="AJ3354" s="306"/>
      <c r="AK3354" s="307"/>
      <c r="AL3354" s="307"/>
      <c r="AN3354" s="312"/>
      <c r="AS3354" s="314"/>
      <c r="AT3354" s="323"/>
    </row>
    <row r="3355" spans="1:46" x14ac:dyDescent="0.2">
      <c r="A3355" s="306"/>
      <c r="L3355" s="307"/>
      <c r="N3355" s="307"/>
      <c r="O3355" s="306"/>
      <c r="U3355" s="309"/>
      <c r="AF3355" s="306"/>
      <c r="AG3355" s="307"/>
      <c r="AH3355" s="307"/>
      <c r="AI3355" s="307"/>
      <c r="AJ3355" s="306"/>
      <c r="AK3355" s="307"/>
      <c r="AL3355" s="307"/>
      <c r="AN3355" s="312"/>
      <c r="AS3355" s="314"/>
      <c r="AT3355" s="323"/>
    </row>
    <row r="3356" spans="1:46" x14ac:dyDescent="0.2">
      <c r="A3356" s="306"/>
      <c r="L3356" s="307"/>
      <c r="N3356" s="307"/>
      <c r="O3356" s="306"/>
      <c r="U3356" s="309"/>
      <c r="AF3356" s="306"/>
      <c r="AG3356" s="307"/>
      <c r="AH3356" s="307"/>
      <c r="AI3356" s="307"/>
      <c r="AJ3356" s="306"/>
      <c r="AK3356" s="307"/>
      <c r="AL3356" s="307"/>
      <c r="AN3356" s="312"/>
      <c r="AS3356" s="314"/>
      <c r="AT3356" s="323"/>
    </row>
    <row r="3357" spans="1:46" x14ac:dyDescent="0.2">
      <c r="A3357" s="306"/>
      <c r="L3357" s="307"/>
      <c r="N3357" s="307"/>
      <c r="O3357" s="306"/>
      <c r="U3357" s="309"/>
      <c r="AF3357" s="306"/>
      <c r="AG3357" s="307"/>
      <c r="AH3357" s="307"/>
      <c r="AI3357" s="307"/>
      <c r="AJ3357" s="306"/>
      <c r="AK3357" s="307"/>
      <c r="AL3357" s="307"/>
      <c r="AN3357" s="312"/>
      <c r="AS3357" s="314"/>
      <c r="AT3357" s="323"/>
    </row>
    <row r="3358" spans="1:46" x14ac:dyDescent="0.2">
      <c r="A3358" s="306"/>
      <c r="L3358" s="307"/>
      <c r="N3358" s="307"/>
      <c r="O3358" s="306"/>
      <c r="U3358" s="309"/>
      <c r="AF3358" s="306"/>
      <c r="AG3358" s="307"/>
      <c r="AH3358" s="307"/>
      <c r="AI3358" s="307"/>
      <c r="AJ3358" s="306"/>
      <c r="AK3358" s="307"/>
      <c r="AL3358" s="307"/>
      <c r="AN3358" s="312"/>
      <c r="AS3358" s="314"/>
      <c r="AT3358" s="323"/>
    </row>
    <row r="3359" spans="1:46" x14ac:dyDescent="0.2">
      <c r="A3359" s="306"/>
      <c r="L3359" s="307"/>
      <c r="N3359" s="307"/>
      <c r="O3359" s="306"/>
      <c r="U3359" s="309"/>
      <c r="AF3359" s="306"/>
      <c r="AG3359" s="307"/>
      <c r="AH3359" s="307"/>
      <c r="AI3359" s="307"/>
      <c r="AJ3359" s="306"/>
      <c r="AK3359" s="307"/>
      <c r="AL3359" s="307"/>
      <c r="AN3359" s="312"/>
      <c r="AS3359" s="314"/>
      <c r="AT3359" s="323"/>
    </row>
    <row r="3360" spans="1:46" x14ac:dyDescent="0.2">
      <c r="A3360" s="306"/>
      <c r="L3360" s="307"/>
      <c r="N3360" s="307"/>
      <c r="O3360" s="306"/>
      <c r="U3360" s="309"/>
      <c r="AF3360" s="306"/>
      <c r="AG3360" s="307"/>
      <c r="AH3360" s="307"/>
      <c r="AI3360" s="307"/>
      <c r="AJ3360" s="306"/>
      <c r="AK3360" s="307"/>
      <c r="AL3360" s="307"/>
      <c r="AN3360" s="312"/>
      <c r="AS3360" s="314"/>
      <c r="AT3360" s="323"/>
    </row>
    <row r="3361" spans="1:46" x14ac:dyDescent="0.2">
      <c r="A3361" s="306"/>
      <c r="L3361" s="307"/>
      <c r="N3361" s="307"/>
      <c r="O3361" s="306"/>
      <c r="U3361" s="309"/>
      <c r="AF3361" s="306"/>
      <c r="AG3361" s="307"/>
      <c r="AH3361" s="307"/>
      <c r="AI3361" s="307"/>
      <c r="AJ3361" s="306"/>
      <c r="AK3361" s="307"/>
      <c r="AL3361" s="307"/>
      <c r="AN3361" s="312"/>
      <c r="AS3361" s="314"/>
      <c r="AT3361" s="323"/>
    </row>
    <row r="3362" spans="1:46" x14ac:dyDescent="0.2">
      <c r="A3362" s="306"/>
      <c r="L3362" s="307"/>
      <c r="N3362" s="307"/>
      <c r="O3362" s="306"/>
      <c r="U3362" s="309"/>
      <c r="AF3362" s="306"/>
      <c r="AG3362" s="307"/>
      <c r="AH3362" s="307"/>
      <c r="AI3362" s="307"/>
      <c r="AJ3362" s="306"/>
      <c r="AK3362" s="307"/>
      <c r="AL3362" s="307"/>
      <c r="AN3362" s="312"/>
      <c r="AS3362" s="314"/>
      <c r="AT3362" s="323"/>
    </row>
    <row r="3363" spans="1:46" x14ac:dyDescent="0.2">
      <c r="A3363" s="306"/>
      <c r="L3363" s="307"/>
      <c r="N3363" s="307"/>
      <c r="O3363" s="306"/>
      <c r="U3363" s="309"/>
      <c r="AF3363" s="306"/>
      <c r="AG3363" s="307"/>
      <c r="AH3363" s="307"/>
      <c r="AI3363" s="307"/>
      <c r="AJ3363" s="306"/>
      <c r="AK3363" s="307"/>
      <c r="AL3363" s="307"/>
      <c r="AN3363" s="312"/>
      <c r="AS3363" s="314"/>
      <c r="AT3363" s="323"/>
    </row>
    <row r="3364" spans="1:46" x14ac:dyDescent="0.2">
      <c r="A3364" s="306"/>
      <c r="L3364" s="307"/>
      <c r="N3364" s="307"/>
      <c r="O3364" s="306"/>
      <c r="U3364" s="309"/>
      <c r="AF3364" s="306"/>
      <c r="AG3364" s="307"/>
      <c r="AH3364" s="307"/>
      <c r="AI3364" s="307"/>
      <c r="AJ3364" s="306"/>
      <c r="AK3364" s="307"/>
      <c r="AL3364" s="307"/>
      <c r="AN3364" s="312"/>
      <c r="AS3364" s="314"/>
      <c r="AT3364" s="323"/>
    </row>
    <row r="3365" spans="1:46" x14ac:dyDescent="0.2">
      <c r="A3365" s="306"/>
      <c r="L3365" s="307"/>
      <c r="N3365" s="307"/>
      <c r="O3365" s="306"/>
      <c r="U3365" s="309"/>
      <c r="AF3365" s="306"/>
      <c r="AG3365" s="307"/>
      <c r="AH3365" s="307"/>
      <c r="AI3365" s="307"/>
      <c r="AJ3365" s="306"/>
      <c r="AK3365" s="307"/>
      <c r="AL3365" s="307"/>
      <c r="AN3365" s="312"/>
      <c r="AS3365" s="314"/>
      <c r="AT3365" s="323"/>
    </row>
    <row r="3366" spans="1:46" x14ac:dyDescent="0.2">
      <c r="A3366" s="306"/>
      <c r="L3366" s="307"/>
      <c r="N3366" s="307"/>
      <c r="O3366" s="306"/>
      <c r="U3366" s="309"/>
      <c r="AF3366" s="306"/>
      <c r="AG3366" s="307"/>
      <c r="AH3366" s="307"/>
      <c r="AI3366" s="307"/>
      <c r="AJ3366" s="306"/>
      <c r="AK3366" s="307"/>
      <c r="AL3366" s="307"/>
      <c r="AN3366" s="312"/>
      <c r="AS3366" s="314"/>
      <c r="AT3366" s="323"/>
    </row>
    <row r="3367" spans="1:46" x14ac:dyDescent="0.2">
      <c r="A3367" s="306"/>
      <c r="L3367" s="307"/>
      <c r="N3367" s="307"/>
      <c r="O3367" s="306"/>
      <c r="U3367" s="309"/>
      <c r="AF3367" s="306"/>
      <c r="AG3367" s="307"/>
      <c r="AH3367" s="307"/>
      <c r="AI3367" s="307"/>
      <c r="AJ3367" s="306"/>
      <c r="AK3367" s="307"/>
      <c r="AL3367" s="307"/>
      <c r="AN3367" s="312"/>
      <c r="AS3367" s="314"/>
      <c r="AT3367" s="323"/>
    </row>
    <row r="3368" spans="1:46" x14ac:dyDescent="0.2">
      <c r="A3368" s="306"/>
      <c r="L3368" s="307"/>
      <c r="N3368" s="307"/>
      <c r="O3368" s="306"/>
      <c r="U3368" s="309"/>
      <c r="AF3368" s="306"/>
      <c r="AG3368" s="307"/>
      <c r="AH3368" s="307"/>
      <c r="AI3368" s="307"/>
      <c r="AJ3368" s="306"/>
      <c r="AK3368" s="307"/>
      <c r="AL3368" s="307"/>
      <c r="AN3368" s="312"/>
      <c r="AS3368" s="314"/>
      <c r="AT3368" s="323"/>
    </row>
    <row r="3369" spans="1:46" x14ac:dyDescent="0.2">
      <c r="A3369" s="306"/>
      <c r="L3369" s="307"/>
      <c r="N3369" s="307"/>
      <c r="O3369" s="306"/>
      <c r="U3369" s="309"/>
      <c r="AF3369" s="306"/>
      <c r="AG3369" s="307"/>
      <c r="AH3369" s="307"/>
      <c r="AI3369" s="307"/>
      <c r="AJ3369" s="306"/>
      <c r="AK3369" s="307"/>
      <c r="AL3369" s="307"/>
      <c r="AN3369" s="312"/>
      <c r="AS3369" s="314"/>
      <c r="AT3369" s="323"/>
    </row>
    <row r="3370" spans="1:46" x14ac:dyDescent="0.2">
      <c r="A3370" s="306"/>
      <c r="L3370" s="307"/>
      <c r="N3370" s="307"/>
      <c r="O3370" s="306"/>
      <c r="U3370" s="309"/>
      <c r="AF3370" s="306"/>
      <c r="AG3370" s="307"/>
      <c r="AH3370" s="307"/>
      <c r="AI3370" s="307"/>
      <c r="AJ3370" s="306"/>
      <c r="AK3370" s="307"/>
      <c r="AL3370" s="307"/>
      <c r="AN3370" s="312"/>
      <c r="AS3370" s="314"/>
      <c r="AT3370" s="323"/>
    </row>
    <row r="3371" spans="1:46" x14ac:dyDescent="0.2">
      <c r="A3371" s="306"/>
      <c r="L3371" s="307"/>
      <c r="N3371" s="307"/>
      <c r="O3371" s="306"/>
      <c r="U3371" s="309"/>
      <c r="AF3371" s="306"/>
      <c r="AG3371" s="307"/>
      <c r="AH3371" s="307"/>
      <c r="AI3371" s="307"/>
      <c r="AJ3371" s="306"/>
      <c r="AK3371" s="307"/>
      <c r="AL3371" s="307"/>
      <c r="AN3371" s="312"/>
      <c r="AS3371" s="314"/>
      <c r="AT3371" s="323"/>
    </row>
    <row r="3372" spans="1:46" x14ac:dyDescent="0.2">
      <c r="A3372" s="306"/>
      <c r="L3372" s="307"/>
      <c r="N3372" s="307"/>
      <c r="O3372" s="306"/>
      <c r="U3372" s="309"/>
      <c r="AF3372" s="306"/>
      <c r="AG3372" s="307"/>
      <c r="AH3372" s="307"/>
      <c r="AI3372" s="307"/>
      <c r="AJ3372" s="306"/>
      <c r="AK3372" s="307"/>
      <c r="AL3372" s="307"/>
      <c r="AN3372" s="312"/>
      <c r="AS3372" s="314"/>
      <c r="AT3372" s="323"/>
    </row>
    <row r="3373" spans="1:46" x14ac:dyDescent="0.2">
      <c r="A3373" s="306"/>
      <c r="L3373" s="307"/>
      <c r="N3373" s="307"/>
      <c r="O3373" s="306"/>
      <c r="U3373" s="309"/>
      <c r="AF3373" s="306"/>
      <c r="AG3373" s="307"/>
      <c r="AH3373" s="307"/>
      <c r="AI3373" s="307"/>
      <c r="AJ3373" s="306"/>
      <c r="AK3373" s="307"/>
      <c r="AL3373" s="307"/>
      <c r="AN3373" s="312"/>
      <c r="AS3373" s="314"/>
      <c r="AT3373" s="323"/>
    </row>
    <row r="3374" spans="1:46" x14ac:dyDescent="0.2">
      <c r="A3374" s="306"/>
      <c r="L3374" s="307"/>
      <c r="N3374" s="307"/>
      <c r="O3374" s="306"/>
      <c r="U3374" s="309"/>
      <c r="AF3374" s="306"/>
      <c r="AG3374" s="307"/>
      <c r="AH3374" s="307"/>
      <c r="AI3374" s="307"/>
      <c r="AJ3374" s="306"/>
      <c r="AK3374" s="307"/>
      <c r="AL3374" s="307"/>
      <c r="AN3374" s="312"/>
      <c r="AS3374" s="314"/>
      <c r="AT3374" s="323"/>
    </row>
    <row r="3375" spans="1:46" x14ac:dyDescent="0.2">
      <c r="A3375" s="306"/>
      <c r="L3375" s="307"/>
      <c r="N3375" s="307"/>
      <c r="O3375" s="306"/>
      <c r="U3375" s="309"/>
      <c r="AF3375" s="306"/>
      <c r="AG3375" s="307"/>
      <c r="AH3375" s="307"/>
      <c r="AI3375" s="307"/>
      <c r="AJ3375" s="306"/>
      <c r="AK3375" s="307"/>
      <c r="AL3375" s="307"/>
      <c r="AN3375" s="312"/>
      <c r="AS3375" s="314"/>
      <c r="AT3375" s="323"/>
    </row>
    <row r="3376" spans="1:46" x14ac:dyDescent="0.2">
      <c r="A3376" s="306"/>
      <c r="L3376" s="307"/>
      <c r="N3376" s="307"/>
      <c r="O3376" s="306"/>
      <c r="U3376" s="309"/>
      <c r="AF3376" s="306"/>
      <c r="AG3376" s="307"/>
      <c r="AH3376" s="307"/>
      <c r="AI3376" s="307"/>
      <c r="AJ3376" s="306"/>
      <c r="AK3376" s="307"/>
      <c r="AL3376" s="307"/>
      <c r="AN3376" s="312"/>
      <c r="AS3376" s="314"/>
      <c r="AT3376" s="323"/>
    </row>
    <row r="3377" spans="1:46" x14ac:dyDescent="0.2">
      <c r="A3377" s="306"/>
      <c r="L3377" s="307"/>
      <c r="N3377" s="307"/>
      <c r="O3377" s="306"/>
      <c r="U3377" s="309"/>
      <c r="AF3377" s="306"/>
      <c r="AG3377" s="307"/>
      <c r="AH3377" s="307"/>
      <c r="AI3377" s="307"/>
      <c r="AJ3377" s="306"/>
      <c r="AK3377" s="307"/>
      <c r="AL3377" s="307"/>
      <c r="AN3377" s="312"/>
      <c r="AS3377" s="314"/>
      <c r="AT3377" s="323"/>
    </row>
    <row r="3378" spans="1:46" x14ac:dyDescent="0.2">
      <c r="A3378" s="306"/>
      <c r="L3378" s="307"/>
      <c r="N3378" s="307"/>
      <c r="O3378" s="306"/>
      <c r="U3378" s="309"/>
      <c r="AF3378" s="306"/>
      <c r="AG3378" s="307"/>
      <c r="AH3378" s="307"/>
      <c r="AI3378" s="307"/>
      <c r="AJ3378" s="306"/>
      <c r="AK3378" s="307"/>
      <c r="AL3378" s="307"/>
      <c r="AN3378" s="312"/>
      <c r="AS3378" s="314"/>
      <c r="AT3378" s="323"/>
    </row>
    <row r="3379" spans="1:46" x14ac:dyDescent="0.2">
      <c r="A3379" s="306"/>
      <c r="L3379" s="307"/>
      <c r="N3379" s="307"/>
      <c r="O3379" s="306"/>
      <c r="U3379" s="309"/>
      <c r="AF3379" s="306"/>
      <c r="AG3379" s="307"/>
      <c r="AH3379" s="307"/>
      <c r="AI3379" s="307"/>
      <c r="AJ3379" s="306"/>
      <c r="AK3379" s="307"/>
      <c r="AL3379" s="307"/>
      <c r="AN3379" s="312"/>
      <c r="AS3379" s="314"/>
      <c r="AT3379" s="323"/>
    </row>
    <row r="3380" spans="1:46" x14ac:dyDescent="0.2">
      <c r="A3380" s="306"/>
      <c r="L3380" s="307"/>
      <c r="N3380" s="307"/>
      <c r="O3380" s="306"/>
      <c r="U3380" s="309"/>
      <c r="AF3380" s="306"/>
      <c r="AG3380" s="307"/>
      <c r="AH3380" s="307"/>
      <c r="AI3380" s="307"/>
      <c r="AJ3380" s="306"/>
      <c r="AK3380" s="307"/>
      <c r="AL3380" s="307"/>
      <c r="AN3380" s="312"/>
      <c r="AS3380" s="314"/>
    </row>
    <row r="3381" spans="1:46" x14ac:dyDescent="0.2">
      <c r="A3381" s="306"/>
      <c r="L3381" s="307"/>
      <c r="N3381" s="307"/>
      <c r="O3381" s="306"/>
      <c r="U3381" s="309"/>
      <c r="AF3381" s="306"/>
      <c r="AG3381" s="307"/>
      <c r="AH3381" s="307"/>
      <c r="AI3381" s="307"/>
      <c r="AJ3381" s="306"/>
      <c r="AK3381" s="307"/>
      <c r="AL3381" s="307"/>
      <c r="AN3381" s="312"/>
      <c r="AS3381" s="314"/>
    </row>
    <row r="3382" spans="1:46" x14ac:dyDescent="0.2">
      <c r="A3382" s="306"/>
      <c r="L3382" s="307"/>
      <c r="N3382" s="307"/>
      <c r="O3382" s="306"/>
      <c r="U3382" s="309"/>
      <c r="AF3382" s="306"/>
      <c r="AG3382" s="307"/>
      <c r="AH3382" s="307"/>
      <c r="AI3382" s="307"/>
      <c r="AJ3382" s="306"/>
      <c r="AK3382" s="307"/>
      <c r="AL3382" s="307"/>
      <c r="AN3382" s="312"/>
      <c r="AS3382" s="314"/>
    </row>
    <row r="3383" spans="1:46" x14ac:dyDescent="0.2">
      <c r="A3383" s="306"/>
      <c r="L3383" s="307"/>
      <c r="N3383" s="307"/>
      <c r="O3383" s="306"/>
      <c r="U3383" s="309"/>
      <c r="AF3383" s="306"/>
      <c r="AG3383" s="307"/>
      <c r="AH3383" s="307"/>
      <c r="AI3383" s="307"/>
      <c r="AJ3383" s="306"/>
      <c r="AK3383" s="307"/>
      <c r="AL3383" s="307"/>
      <c r="AN3383" s="312"/>
      <c r="AS3383" s="314"/>
    </row>
    <row r="3384" spans="1:46" x14ac:dyDescent="0.2">
      <c r="A3384" s="306"/>
      <c r="L3384" s="307"/>
      <c r="N3384" s="307"/>
      <c r="O3384" s="306"/>
      <c r="U3384" s="309"/>
      <c r="AF3384" s="306"/>
      <c r="AG3384" s="307"/>
      <c r="AH3384" s="307"/>
      <c r="AI3384" s="307"/>
      <c r="AJ3384" s="306"/>
      <c r="AK3384" s="307"/>
      <c r="AL3384" s="307"/>
      <c r="AN3384" s="312"/>
      <c r="AS3384" s="314"/>
    </row>
    <row r="3385" spans="1:46" x14ac:dyDescent="0.2">
      <c r="A3385" s="306"/>
      <c r="L3385" s="307"/>
      <c r="N3385" s="307"/>
      <c r="O3385" s="306"/>
      <c r="U3385" s="309"/>
      <c r="AF3385" s="306"/>
      <c r="AG3385" s="307"/>
      <c r="AH3385" s="307"/>
      <c r="AI3385" s="307"/>
      <c r="AJ3385" s="306"/>
      <c r="AK3385" s="307"/>
      <c r="AL3385" s="307"/>
      <c r="AN3385" s="312"/>
      <c r="AS3385" s="314"/>
    </row>
    <row r="3386" spans="1:46" x14ac:dyDescent="0.2">
      <c r="A3386" s="306"/>
      <c r="L3386" s="307"/>
      <c r="N3386" s="307"/>
      <c r="O3386" s="306"/>
      <c r="U3386" s="309"/>
      <c r="AF3386" s="306"/>
      <c r="AG3386" s="307"/>
      <c r="AH3386" s="307"/>
      <c r="AI3386" s="307"/>
      <c r="AJ3386" s="306"/>
      <c r="AK3386" s="307"/>
      <c r="AL3386" s="307"/>
      <c r="AN3386" s="312"/>
      <c r="AS3386" s="314"/>
    </row>
    <row r="3387" spans="1:46" x14ac:dyDescent="0.2">
      <c r="A3387" s="306"/>
      <c r="L3387" s="307"/>
      <c r="N3387" s="307"/>
      <c r="O3387" s="306"/>
      <c r="U3387" s="309"/>
      <c r="AF3387" s="306"/>
      <c r="AG3387" s="307"/>
      <c r="AH3387" s="307"/>
      <c r="AI3387" s="307"/>
      <c r="AJ3387" s="306"/>
      <c r="AK3387" s="307"/>
      <c r="AL3387" s="307"/>
      <c r="AN3387" s="312"/>
      <c r="AS3387" s="314"/>
    </row>
    <row r="3388" spans="1:46" x14ac:dyDescent="0.2">
      <c r="A3388" s="306"/>
      <c r="L3388" s="307"/>
      <c r="N3388" s="307"/>
      <c r="O3388" s="306"/>
      <c r="U3388" s="309"/>
      <c r="AF3388" s="306"/>
      <c r="AG3388" s="307"/>
      <c r="AH3388" s="307"/>
      <c r="AI3388" s="307"/>
      <c r="AJ3388" s="306"/>
      <c r="AK3388" s="307"/>
      <c r="AL3388" s="307"/>
      <c r="AN3388" s="312"/>
      <c r="AS3388" s="314"/>
    </row>
    <row r="3389" spans="1:46" x14ac:dyDescent="0.2">
      <c r="A3389" s="306"/>
      <c r="L3389" s="307"/>
      <c r="N3389" s="307"/>
      <c r="O3389" s="306"/>
      <c r="U3389" s="309"/>
      <c r="AF3389" s="306"/>
      <c r="AG3389" s="307"/>
      <c r="AH3389" s="307"/>
      <c r="AI3389" s="307"/>
      <c r="AJ3389" s="306"/>
      <c r="AK3389" s="307"/>
      <c r="AL3389" s="307"/>
      <c r="AN3389" s="312"/>
      <c r="AS3389" s="314"/>
    </row>
    <row r="3390" spans="1:46" x14ac:dyDescent="0.2">
      <c r="A3390" s="306"/>
      <c r="L3390" s="307"/>
      <c r="N3390" s="307"/>
      <c r="O3390" s="306"/>
      <c r="U3390" s="309"/>
      <c r="AF3390" s="306"/>
      <c r="AG3390" s="307"/>
      <c r="AH3390" s="307"/>
      <c r="AI3390" s="307"/>
      <c r="AJ3390" s="306"/>
      <c r="AK3390" s="307"/>
      <c r="AL3390" s="307"/>
      <c r="AN3390" s="312"/>
      <c r="AS3390" s="314"/>
    </row>
    <row r="3391" spans="1:46" x14ac:dyDescent="0.2">
      <c r="A3391" s="306"/>
      <c r="L3391" s="307"/>
      <c r="N3391" s="307"/>
      <c r="O3391" s="306"/>
      <c r="U3391" s="309"/>
      <c r="AF3391" s="306"/>
      <c r="AG3391" s="307"/>
      <c r="AH3391" s="307"/>
      <c r="AI3391" s="307"/>
      <c r="AJ3391" s="306"/>
      <c r="AK3391" s="307"/>
      <c r="AL3391" s="307"/>
      <c r="AN3391" s="312"/>
      <c r="AS3391" s="314"/>
    </row>
    <row r="3392" spans="1:46" x14ac:dyDescent="0.2">
      <c r="A3392" s="306"/>
      <c r="L3392" s="307"/>
      <c r="N3392" s="307"/>
      <c r="O3392" s="306"/>
      <c r="U3392" s="309"/>
      <c r="AF3392" s="306"/>
      <c r="AG3392" s="307"/>
      <c r="AH3392" s="307"/>
      <c r="AI3392" s="307"/>
      <c r="AJ3392" s="306"/>
      <c r="AK3392" s="307"/>
      <c r="AL3392" s="307"/>
      <c r="AN3392" s="312"/>
      <c r="AS3392" s="314"/>
    </row>
    <row r="3393" spans="1:46" x14ac:dyDescent="0.2">
      <c r="A3393" s="306"/>
      <c r="L3393" s="307"/>
      <c r="N3393" s="307"/>
      <c r="O3393" s="306"/>
      <c r="U3393" s="309"/>
      <c r="AF3393" s="306"/>
      <c r="AG3393" s="307"/>
      <c r="AH3393" s="307"/>
      <c r="AI3393" s="307"/>
      <c r="AJ3393" s="306"/>
      <c r="AK3393" s="307"/>
      <c r="AL3393" s="307"/>
      <c r="AN3393" s="312"/>
      <c r="AS3393" s="314"/>
    </row>
    <row r="3394" spans="1:46" x14ac:dyDescent="0.2">
      <c r="A3394" s="306"/>
      <c r="L3394" s="307"/>
      <c r="N3394" s="307"/>
      <c r="O3394" s="306"/>
      <c r="U3394" s="309"/>
      <c r="AF3394" s="306"/>
      <c r="AG3394" s="307"/>
      <c r="AH3394" s="307"/>
      <c r="AI3394" s="307"/>
      <c r="AJ3394" s="306"/>
      <c r="AK3394" s="307"/>
      <c r="AL3394" s="307"/>
      <c r="AN3394" s="312"/>
      <c r="AS3394" s="314"/>
    </row>
    <row r="3395" spans="1:46" x14ac:dyDescent="0.2">
      <c r="A3395" s="306"/>
      <c r="L3395" s="307"/>
      <c r="N3395" s="307"/>
      <c r="O3395" s="306"/>
      <c r="U3395" s="309"/>
      <c r="AF3395" s="306"/>
      <c r="AG3395" s="307"/>
      <c r="AH3395" s="307"/>
      <c r="AI3395" s="307"/>
      <c r="AJ3395" s="306"/>
      <c r="AK3395" s="307"/>
      <c r="AL3395" s="307"/>
      <c r="AN3395" s="312"/>
      <c r="AS3395" s="314"/>
    </row>
    <row r="3396" spans="1:46" x14ac:dyDescent="0.2">
      <c r="A3396" s="306"/>
      <c r="L3396" s="307"/>
      <c r="N3396" s="307"/>
      <c r="O3396" s="306"/>
      <c r="U3396" s="309"/>
      <c r="AF3396" s="306"/>
      <c r="AG3396" s="307"/>
      <c r="AH3396" s="307"/>
      <c r="AI3396" s="307"/>
      <c r="AJ3396" s="306"/>
      <c r="AK3396" s="307"/>
      <c r="AL3396" s="307"/>
      <c r="AN3396" s="312"/>
      <c r="AS3396" s="314"/>
    </row>
    <row r="3397" spans="1:46" x14ac:dyDescent="0.2">
      <c r="A3397" s="306"/>
      <c r="L3397" s="307"/>
      <c r="N3397" s="307"/>
      <c r="O3397" s="306"/>
      <c r="U3397" s="309"/>
      <c r="AF3397" s="306"/>
      <c r="AG3397" s="307"/>
      <c r="AH3397" s="307"/>
      <c r="AI3397" s="307"/>
      <c r="AJ3397" s="306"/>
      <c r="AK3397" s="307"/>
      <c r="AL3397" s="307"/>
      <c r="AN3397" s="312"/>
      <c r="AS3397" s="314"/>
    </row>
    <row r="3398" spans="1:46" x14ac:dyDescent="0.2">
      <c r="A3398" s="306"/>
      <c r="L3398" s="307"/>
      <c r="N3398" s="307"/>
      <c r="O3398" s="306"/>
      <c r="U3398" s="309"/>
      <c r="AF3398" s="306"/>
      <c r="AG3398" s="307"/>
      <c r="AH3398" s="307"/>
      <c r="AI3398" s="307"/>
      <c r="AJ3398" s="306"/>
      <c r="AK3398" s="307"/>
      <c r="AL3398" s="307"/>
      <c r="AN3398" s="312"/>
      <c r="AS3398" s="314"/>
    </row>
    <row r="3399" spans="1:46" x14ac:dyDescent="0.2">
      <c r="A3399" s="306"/>
      <c r="L3399" s="307"/>
      <c r="N3399" s="307"/>
      <c r="O3399" s="306"/>
      <c r="U3399" s="309"/>
      <c r="AF3399" s="306"/>
      <c r="AG3399" s="307"/>
      <c r="AH3399" s="307"/>
      <c r="AI3399" s="307"/>
      <c r="AJ3399" s="306"/>
      <c r="AK3399" s="307"/>
      <c r="AL3399" s="307"/>
      <c r="AN3399" s="312"/>
      <c r="AS3399" s="314"/>
    </row>
    <row r="3400" spans="1:46" x14ac:dyDescent="0.2">
      <c r="A3400" s="306"/>
      <c r="L3400" s="307"/>
      <c r="N3400" s="307"/>
      <c r="O3400" s="306"/>
      <c r="U3400" s="309"/>
      <c r="AF3400" s="306"/>
      <c r="AG3400" s="307"/>
      <c r="AH3400" s="307"/>
      <c r="AI3400" s="307"/>
      <c r="AJ3400" s="306"/>
      <c r="AK3400" s="307"/>
      <c r="AL3400" s="307"/>
      <c r="AN3400" s="312"/>
      <c r="AS3400" s="314"/>
    </row>
    <row r="3401" spans="1:46" x14ac:dyDescent="0.2">
      <c r="AN3401" s="323"/>
      <c r="AT3401" s="323"/>
    </row>
    <row r="3402" spans="1:46" x14ac:dyDescent="0.2">
      <c r="AN3402" s="323"/>
      <c r="AT3402" s="323"/>
    </row>
    <row r="3403" spans="1:46" x14ac:dyDescent="0.2">
      <c r="AN3403" s="323"/>
      <c r="AT3403" s="323"/>
    </row>
    <row r="3404" spans="1:46" x14ac:dyDescent="0.2">
      <c r="AN3404" s="323"/>
      <c r="AT3404" s="323"/>
    </row>
    <row r="3405" spans="1:46" x14ac:dyDescent="0.2">
      <c r="AN3405" s="323"/>
      <c r="AT3405" s="323"/>
    </row>
    <row r="3406" spans="1:46" x14ac:dyDescent="0.2">
      <c r="AN3406" s="323"/>
      <c r="AT3406" s="323"/>
    </row>
    <row r="3407" spans="1:46" x14ac:dyDescent="0.2">
      <c r="AN3407" s="323"/>
      <c r="AT3407" s="323"/>
    </row>
    <row r="3408" spans="1:46" x14ac:dyDescent="0.2">
      <c r="AN3408" s="323"/>
      <c r="AT3408" s="323"/>
    </row>
    <row r="3409" spans="1:46" x14ac:dyDescent="0.2">
      <c r="AN3409" s="323"/>
      <c r="AT3409" s="323"/>
    </row>
    <row r="3410" spans="1:46" x14ac:dyDescent="0.2">
      <c r="A3410" s="306"/>
      <c r="L3410" s="307"/>
      <c r="N3410" s="307"/>
      <c r="O3410" s="306"/>
      <c r="U3410" s="309"/>
      <c r="AF3410" s="306"/>
      <c r="AG3410" s="307"/>
      <c r="AH3410" s="307"/>
      <c r="AI3410" s="307"/>
      <c r="AJ3410" s="306"/>
      <c r="AK3410" s="307"/>
      <c r="AL3410" s="307"/>
      <c r="AN3410" s="312"/>
      <c r="AS3410" s="314"/>
      <c r="AT3410" s="323"/>
    </row>
    <row r="3411" spans="1:46" x14ac:dyDescent="0.2">
      <c r="AN3411" s="323"/>
      <c r="AT3411" s="323"/>
    </row>
    <row r="3412" spans="1:46" x14ac:dyDescent="0.2">
      <c r="AN3412" s="323"/>
      <c r="AT3412" s="323"/>
    </row>
    <row r="3413" spans="1:46" x14ac:dyDescent="0.2">
      <c r="AN3413" s="323"/>
      <c r="AT3413" s="323"/>
    </row>
    <row r="3414" spans="1:46" x14ac:dyDescent="0.2">
      <c r="AN3414" s="323"/>
      <c r="AT3414" s="323"/>
    </row>
    <row r="3415" spans="1:46" x14ac:dyDescent="0.2">
      <c r="AN3415" s="323"/>
      <c r="AT3415" s="323"/>
    </row>
    <row r="3416" spans="1:46" x14ac:dyDescent="0.2">
      <c r="A3416" s="306"/>
      <c r="L3416" s="307"/>
      <c r="N3416" s="307"/>
      <c r="O3416" s="306"/>
      <c r="U3416" s="309"/>
      <c r="AF3416" s="306"/>
      <c r="AG3416" s="307"/>
      <c r="AH3416" s="307"/>
      <c r="AI3416" s="307"/>
      <c r="AJ3416" s="306"/>
      <c r="AK3416" s="307"/>
      <c r="AL3416" s="307"/>
      <c r="AN3416" s="312"/>
      <c r="AS3416" s="314"/>
      <c r="AT3416" s="323"/>
    </row>
    <row r="3417" spans="1:46" x14ac:dyDescent="0.2">
      <c r="AN3417" s="323"/>
      <c r="AT3417" s="323"/>
    </row>
    <row r="3418" spans="1:46" x14ac:dyDescent="0.2">
      <c r="AN3418" s="323"/>
      <c r="AT3418" s="323"/>
    </row>
    <row r="3419" spans="1:46" x14ac:dyDescent="0.2">
      <c r="AN3419" s="323"/>
      <c r="AT3419" s="323"/>
    </row>
    <row r="3420" spans="1:46" x14ac:dyDescent="0.2">
      <c r="AN3420" s="323"/>
      <c r="AT3420" s="323"/>
    </row>
    <row r="3421" spans="1:46" x14ac:dyDescent="0.2">
      <c r="A3421" s="306"/>
      <c r="L3421" s="307"/>
      <c r="N3421" s="307"/>
      <c r="O3421" s="306"/>
      <c r="U3421" s="309"/>
      <c r="AF3421" s="306"/>
      <c r="AG3421" s="307"/>
      <c r="AH3421" s="307"/>
      <c r="AI3421" s="307"/>
      <c r="AJ3421" s="306"/>
      <c r="AK3421" s="307"/>
      <c r="AL3421" s="307"/>
      <c r="AN3421" s="312"/>
      <c r="AS3421" s="314"/>
      <c r="AT3421" s="323"/>
    </row>
    <row r="3422" spans="1:46" x14ac:dyDescent="0.2">
      <c r="AN3422" s="323"/>
      <c r="AT3422" s="323"/>
    </row>
    <row r="3423" spans="1:46" x14ac:dyDescent="0.2">
      <c r="AN3423" s="323"/>
      <c r="AT3423" s="323"/>
    </row>
    <row r="3424" spans="1:46" x14ac:dyDescent="0.2">
      <c r="AN3424" s="323"/>
      <c r="AT3424" s="323"/>
    </row>
    <row r="3425" spans="1:46" x14ac:dyDescent="0.2">
      <c r="AN3425" s="323"/>
      <c r="AT3425" s="323"/>
    </row>
    <row r="3426" spans="1:46" x14ac:dyDescent="0.2">
      <c r="AN3426" s="323"/>
      <c r="AT3426" s="323"/>
    </row>
    <row r="3427" spans="1:46" x14ac:dyDescent="0.2">
      <c r="AN3427" s="323"/>
      <c r="AT3427" s="323"/>
    </row>
    <row r="3428" spans="1:46" x14ac:dyDescent="0.2">
      <c r="AN3428" s="323"/>
      <c r="AT3428" s="323"/>
    </row>
    <row r="3429" spans="1:46" x14ac:dyDescent="0.2">
      <c r="A3429" s="306"/>
      <c r="L3429" s="307"/>
      <c r="N3429" s="307"/>
      <c r="O3429" s="306"/>
      <c r="U3429" s="309"/>
      <c r="AF3429" s="306"/>
      <c r="AG3429" s="307"/>
      <c r="AH3429" s="307"/>
      <c r="AI3429" s="307"/>
      <c r="AJ3429" s="306"/>
      <c r="AK3429" s="307"/>
      <c r="AL3429" s="307"/>
      <c r="AN3429" s="312"/>
      <c r="AS3429" s="314"/>
      <c r="AT3429" s="323"/>
    </row>
    <row r="3430" spans="1:46" x14ac:dyDescent="0.2">
      <c r="AN3430" s="323"/>
      <c r="AT3430" s="323"/>
    </row>
    <row r="3431" spans="1:46" x14ac:dyDescent="0.2">
      <c r="AN3431" s="323"/>
      <c r="AT3431" s="323"/>
    </row>
    <row r="3432" spans="1:46" x14ac:dyDescent="0.2">
      <c r="AN3432" s="323"/>
      <c r="AT3432" s="323"/>
    </row>
    <row r="3433" spans="1:46" x14ac:dyDescent="0.2">
      <c r="AN3433" s="323"/>
      <c r="AT3433" s="323"/>
    </row>
    <row r="3434" spans="1:46" x14ac:dyDescent="0.2">
      <c r="AN3434" s="323"/>
      <c r="AT3434" s="323"/>
    </row>
    <row r="3435" spans="1:46" x14ac:dyDescent="0.2">
      <c r="A3435" s="306"/>
      <c r="L3435" s="307"/>
      <c r="N3435" s="307"/>
      <c r="O3435" s="306"/>
      <c r="U3435" s="309"/>
      <c r="AF3435" s="306"/>
      <c r="AG3435" s="307"/>
      <c r="AH3435" s="307"/>
      <c r="AI3435" s="307"/>
      <c r="AJ3435" s="306"/>
      <c r="AK3435" s="307"/>
      <c r="AL3435" s="307"/>
      <c r="AN3435" s="312"/>
      <c r="AS3435" s="314"/>
      <c r="AT3435" s="323"/>
    </row>
    <row r="3436" spans="1:46" x14ac:dyDescent="0.2">
      <c r="AN3436" s="323"/>
      <c r="AT3436" s="323"/>
    </row>
    <row r="3437" spans="1:46" x14ac:dyDescent="0.2">
      <c r="AN3437" s="323"/>
      <c r="AT3437" s="323"/>
    </row>
    <row r="3438" spans="1:46" x14ac:dyDescent="0.2">
      <c r="AN3438" s="323"/>
      <c r="AT3438" s="323"/>
    </row>
    <row r="3439" spans="1:46" x14ac:dyDescent="0.2">
      <c r="AN3439" s="323"/>
      <c r="AT3439" s="323"/>
    </row>
    <row r="3440" spans="1:46" x14ac:dyDescent="0.2">
      <c r="AN3440" s="323"/>
      <c r="AT3440" s="323"/>
    </row>
    <row r="3441" spans="1:46" x14ac:dyDescent="0.2">
      <c r="AN3441" s="323"/>
      <c r="AT3441" s="323"/>
    </row>
    <row r="3442" spans="1:46" x14ac:dyDescent="0.2">
      <c r="AN3442" s="323"/>
      <c r="AT3442" s="323"/>
    </row>
    <row r="3443" spans="1:46" x14ac:dyDescent="0.2">
      <c r="AN3443" s="323"/>
      <c r="AT3443" s="323"/>
    </row>
    <row r="3444" spans="1:46" x14ac:dyDescent="0.2">
      <c r="AN3444" s="323"/>
      <c r="AT3444" s="323"/>
    </row>
    <row r="3445" spans="1:46" x14ac:dyDescent="0.2">
      <c r="AN3445" s="323"/>
      <c r="AT3445" s="323"/>
    </row>
    <row r="3446" spans="1:46" x14ac:dyDescent="0.2">
      <c r="A3446" s="306"/>
      <c r="L3446" s="307"/>
      <c r="N3446" s="307"/>
      <c r="O3446" s="306"/>
      <c r="U3446" s="309"/>
      <c r="AF3446" s="306"/>
      <c r="AG3446" s="307"/>
      <c r="AH3446" s="307"/>
      <c r="AI3446" s="307"/>
      <c r="AJ3446" s="306"/>
      <c r="AK3446" s="307"/>
      <c r="AL3446" s="307"/>
      <c r="AN3446" s="312"/>
      <c r="AS3446" s="314"/>
      <c r="AT3446" s="323"/>
    </row>
    <row r="3447" spans="1:46" x14ac:dyDescent="0.2">
      <c r="AN3447" s="323"/>
      <c r="AT3447" s="323"/>
    </row>
    <row r="3448" spans="1:46" x14ac:dyDescent="0.2">
      <c r="AN3448" s="323"/>
      <c r="AT3448" s="323"/>
    </row>
    <row r="3449" spans="1:46" x14ac:dyDescent="0.2">
      <c r="AN3449" s="323"/>
      <c r="AT3449" s="323"/>
    </row>
    <row r="3450" spans="1:46" x14ac:dyDescent="0.2">
      <c r="AN3450" s="323"/>
      <c r="AT3450" s="323"/>
    </row>
    <row r="3451" spans="1:46" x14ac:dyDescent="0.2">
      <c r="A3451" s="306"/>
      <c r="L3451" s="307"/>
      <c r="N3451" s="307"/>
      <c r="O3451" s="306"/>
      <c r="U3451" s="309"/>
      <c r="AF3451" s="306"/>
      <c r="AG3451" s="307"/>
      <c r="AH3451" s="307"/>
      <c r="AI3451" s="307"/>
      <c r="AJ3451" s="306"/>
      <c r="AK3451" s="307"/>
      <c r="AL3451" s="307"/>
      <c r="AN3451" s="312"/>
      <c r="AS3451" s="314"/>
      <c r="AT3451" s="323"/>
    </row>
    <row r="3452" spans="1:46" x14ac:dyDescent="0.2">
      <c r="AN3452" s="323"/>
      <c r="AT3452" s="323"/>
    </row>
    <row r="3453" spans="1:46" x14ac:dyDescent="0.2">
      <c r="AN3453" s="323"/>
      <c r="AT3453" s="323"/>
    </row>
    <row r="3454" spans="1:46" x14ac:dyDescent="0.2">
      <c r="AN3454" s="323"/>
      <c r="AT3454" s="323"/>
    </row>
    <row r="3455" spans="1:46" x14ac:dyDescent="0.2">
      <c r="AN3455" s="323"/>
      <c r="AT3455" s="323"/>
    </row>
    <row r="3456" spans="1:46" x14ac:dyDescent="0.2">
      <c r="A3456" s="306"/>
      <c r="L3456" s="307"/>
      <c r="N3456" s="307"/>
      <c r="O3456" s="306"/>
      <c r="U3456" s="309"/>
      <c r="AF3456" s="306"/>
      <c r="AG3456" s="307"/>
      <c r="AH3456" s="307"/>
      <c r="AI3456" s="307"/>
      <c r="AJ3456" s="306"/>
      <c r="AK3456" s="307"/>
      <c r="AL3456" s="307"/>
      <c r="AN3456" s="312"/>
      <c r="AS3456" s="314"/>
      <c r="AT3456" s="323"/>
    </row>
    <row r="3457" spans="1:46" x14ac:dyDescent="0.2">
      <c r="AN3457" s="323"/>
      <c r="AT3457" s="323"/>
    </row>
    <row r="3458" spans="1:46" x14ac:dyDescent="0.2">
      <c r="AN3458" s="323"/>
      <c r="AT3458" s="323"/>
    </row>
    <row r="3459" spans="1:46" x14ac:dyDescent="0.2">
      <c r="A3459" s="306"/>
      <c r="L3459" s="307"/>
      <c r="N3459" s="307"/>
      <c r="O3459" s="306"/>
      <c r="U3459" s="309"/>
      <c r="AF3459" s="306"/>
      <c r="AG3459" s="307"/>
      <c r="AH3459" s="307"/>
      <c r="AI3459" s="307"/>
      <c r="AJ3459" s="306"/>
      <c r="AK3459" s="307"/>
      <c r="AL3459" s="307"/>
      <c r="AN3459" s="312"/>
      <c r="AS3459" s="314"/>
      <c r="AT3459" s="323"/>
    </row>
    <row r="3460" spans="1:46" x14ac:dyDescent="0.2">
      <c r="AN3460" s="323"/>
      <c r="AT3460" s="323"/>
    </row>
    <row r="3461" spans="1:46" x14ac:dyDescent="0.2">
      <c r="AN3461" s="323"/>
      <c r="AT3461" s="323"/>
    </row>
    <row r="3462" spans="1:46" x14ac:dyDescent="0.2">
      <c r="AN3462" s="323"/>
      <c r="AT3462" s="323"/>
    </row>
    <row r="3463" spans="1:46" x14ac:dyDescent="0.2">
      <c r="AN3463" s="323"/>
      <c r="AT3463" s="323"/>
    </row>
    <row r="3464" spans="1:46" x14ac:dyDescent="0.2">
      <c r="AN3464" s="323"/>
      <c r="AT3464" s="323"/>
    </row>
    <row r="3465" spans="1:46" x14ac:dyDescent="0.2">
      <c r="A3465" s="306"/>
      <c r="L3465" s="307"/>
      <c r="N3465" s="307"/>
      <c r="O3465" s="306"/>
      <c r="U3465" s="309"/>
      <c r="AF3465" s="306"/>
      <c r="AG3465" s="307"/>
      <c r="AH3465" s="307"/>
      <c r="AI3465" s="307"/>
      <c r="AJ3465" s="306"/>
      <c r="AK3465" s="307"/>
      <c r="AL3465" s="307"/>
      <c r="AN3465" s="312"/>
      <c r="AS3465" s="314"/>
      <c r="AT3465" s="323"/>
    </row>
    <row r="3466" spans="1:46" x14ac:dyDescent="0.2">
      <c r="A3466" s="306"/>
      <c r="L3466" s="307"/>
      <c r="N3466" s="307"/>
      <c r="O3466" s="306"/>
      <c r="U3466" s="309"/>
      <c r="AF3466" s="306"/>
      <c r="AG3466" s="307"/>
      <c r="AH3466" s="307"/>
      <c r="AI3466" s="307"/>
      <c r="AJ3466" s="306"/>
      <c r="AK3466" s="307"/>
      <c r="AL3466" s="307"/>
      <c r="AN3466" s="312"/>
      <c r="AS3466" s="314"/>
      <c r="AT3466" s="323"/>
    </row>
    <row r="3467" spans="1:46" x14ac:dyDescent="0.2">
      <c r="A3467" s="306"/>
      <c r="L3467" s="307"/>
      <c r="N3467" s="307"/>
      <c r="O3467" s="306"/>
      <c r="U3467" s="309"/>
      <c r="AF3467" s="306"/>
      <c r="AG3467" s="307"/>
      <c r="AH3467" s="307"/>
      <c r="AI3467" s="307"/>
      <c r="AJ3467" s="306"/>
      <c r="AK3467" s="307"/>
      <c r="AL3467" s="307"/>
      <c r="AN3467" s="312"/>
      <c r="AS3467" s="314"/>
      <c r="AT3467" s="323"/>
    </row>
    <row r="3468" spans="1:46" x14ac:dyDescent="0.2">
      <c r="A3468" s="306"/>
      <c r="L3468" s="307"/>
      <c r="N3468" s="307"/>
      <c r="O3468" s="306"/>
      <c r="U3468" s="309"/>
      <c r="AF3468" s="306"/>
      <c r="AG3468" s="307"/>
      <c r="AH3468" s="307"/>
      <c r="AI3468" s="307"/>
      <c r="AJ3468" s="306"/>
      <c r="AK3468" s="307"/>
      <c r="AL3468" s="307"/>
      <c r="AN3468" s="312"/>
      <c r="AS3468" s="314"/>
      <c r="AT3468" s="323"/>
    </row>
    <row r="3469" spans="1:46" x14ac:dyDescent="0.2">
      <c r="A3469" s="306"/>
      <c r="L3469" s="307"/>
      <c r="N3469" s="307"/>
      <c r="O3469" s="306"/>
      <c r="U3469" s="309"/>
      <c r="AF3469" s="306"/>
      <c r="AG3469" s="307"/>
      <c r="AH3469" s="307"/>
      <c r="AI3469" s="307"/>
      <c r="AJ3469" s="306"/>
      <c r="AK3469" s="307"/>
      <c r="AL3469" s="307"/>
      <c r="AN3469" s="312"/>
      <c r="AS3469" s="314"/>
      <c r="AT3469" s="323"/>
    </row>
    <row r="3470" spans="1:46" x14ac:dyDescent="0.2">
      <c r="A3470" s="306"/>
      <c r="L3470" s="307"/>
      <c r="N3470" s="307"/>
      <c r="O3470" s="306"/>
      <c r="U3470" s="309"/>
      <c r="AF3470" s="306"/>
      <c r="AG3470" s="307"/>
      <c r="AH3470" s="307"/>
      <c r="AI3470" s="307"/>
      <c r="AJ3470" s="306"/>
      <c r="AK3470" s="307"/>
      <c r="AL3470" s="307"/>
      <c r="AN3470" s="312"/>
      <c r="AS3470" s="314"/>
      <c r="AT3470" s="323"/>
    </row>
    <row r="3471" spans="1:46" x14ac:dyDescent="0.2">
      <c r="A3471" s="306"/>
      <c r="L3471" s="307"/>
      <c r="N3471" s="307"/>
      <c r="O3471" s="306"/>
      <c r="U3471" s="309"/>
      <c r="AF3471" s="306"/>
      <c r="AG3471" s="307"/>
      <c r="AH3471" s="307"/>
      <c r="AI3471" s="307"/>
      <c r="AJ3471" s="306"/>
      <c r="AK3471" s="307"/>
      <c r="AL3471" s="307"/>
      <c r="AN3471" s="312"/>
      <c r="AS3471" s="314"/>
    </row>
    <row r="3472" spans="1:46" x14ac:dyDescent="0.2">
      <c r="A3472" s="326"/>
      <c r="B3472" s="325"/>
      <c r="C3472" s="325"/>
      <c r="D3472" s="325"/>
      <c r="E3472" s="325"/>
      <c r="F3472" s="325"/>
      <c r="G3472" s="325"/>
      <c r="H3472" s="325"/>
      <c r="I3472" s="325"/>
      <c r="J3472" s="325"/>
      <c r="K3472" s="325"/>
      <c r="L3472" s="327"/>
      <c r="M3472" s="328"/>
      <c r="N3472" s="327"/>
      <c r="P3472" s="325"/>
      <c r="Q3472" s="325"/>
      <c r="R3472" s="325"/>
      <c r="S3472" s="325"/>
      <c r="T3472" s="328"/>
      <c r="U3472" s="329"/>
      <c r="V3472" s="330"/>
      <c r="W3472" s="330"/>
      <c r="X3472" s="325"/>
      <c r="Y3472" s="325"/>
      <c r="Z3472" s="325"/>
      <c r="AA3472" s="325"/>
      <c r="AB3472" s="325"/>
      <c r="AC3472" s="325"/>
      <c r="AD3472" s="325"/>
      <c r="AE3472" s="330"/>
      <c r="AF3472" s="326"/>
      <c r="AG3472" s="327"/>
      <c r="AH3472" s="327"/>
      <c r="AI3472" s="327"/>
      <c r="AJ3472" s="326"/>
      <c r="AK3472" s="327"/>
      <c r="AL3472" s="327"/>
      <c r="AM3472" s="331"/>
      <c r="AN3472" s="332"/>
      <c r="AO3472" s="333"/>
      <c r="AP3472" s="333"/>
      <c r="AQ3472" s="333"/>
      <c r="AR3472" s="332"/>
      <c r="AS3472" s="332"/>
    </row>
    <row r="3473" spans="1:45" x14ac:dyDescent="0.2">
      <c r="A3473" s="326"/>
      <c r="B3473" s="325"/>
      <c r="C3473" s="325"/>
      <c r="D3473" s="325"/>
      <c r="E3473" s="325"/>
      <c r="F3473" s="325"/>
      <c r="G3473" s="325"/>
      <c r="H3473" s="325"/>
      <c r="I3473" s="325"/>
      <c r="J3473" s="325"/>
      <c r="K3473" s="325"/>
      <c r="L3473" s="327"/>
      <c r="M3473" s="328"/>
      <c r="N3473" s="327"/>
      <c r="P3473" s="325"/>
      <c r="Q3473" s="325"/>
      <c r="R3473" s="325"/>
      <c r="S3473" s="325"/>
      <c r="T3473" s="328"/>
      <c r="U3473" s="329"/>
      <c r="V3473" s="330"/>
      <c r="W3473" s="330"/>
      <c r="X3473" s="325"/>
      <c r="Y3473" s="325"/>
      <c r="Z3473" s="325"/>
      <c r="AA3473" s="325"/>
      <c r="AB3473" s="325"/>
      <c r="AC3473" s="325"/>
      <c r="AD3473" s="325"/>
      <c r="AE3473" s="330"/>
      <c r="AF3473" s="326"/>
      <c r="AG3473" s="327"/>
      <c r="AH3473" s="327"/>
      <c r="AI3473" s="327"/>
      <c r="AJ3473" s="326"/>
      <c r="AK3473" s="327"/>
      <c r="AL3473" s="327"/>
      <c r="AM3473" s="331"/>
      <c r="AN3473" s="332"/>
      <c r="AO3473" s="333"/>
      <c r="AP3473" s="333"/>
      <c r="AQ3473" s="333"/>
      <c r="AR3473" s="332"/>
      <c r="AS3473" s="332"/>
    </row>
    <row r="3474" spans="1:45" x14ac:dyDescent="0.2">
      <c r="A3474" s="326"/>
      <c r="B3474" s="325"/>
      <c r="C3474" s="325"/>
      <c r="D3474" s="325"/>
      <c r="E3474" s="325"/>
      <c r="F3474" s="325"/>
      <c r="G3474" s="325"/>
      <c r="H3474" s="325"/>
      <c r="I3474" s="325"/>
      <c r="J3474" s="325"/>
      <c r="K3474" s="325"/>
      <c r="L3474" s="327"/>
      <c r="M3474" s="328"/>
      <c r="N3474" s="327"/>
      <c r="P3474" s="325"/>
      <c r="Q3474" s="325"/>
      <c r="R3474" s="325"/>
      <c r="S3474" s="325"/>
      <c r="T3474" s="328"/>
      <c r="U3474" s="329"/>
      <c r="V3474" s="330"/>
      <c r="W3474" s="330"/>
      <c r="X3474" s="325"/>
      <c r="Y3474" s="325"/>
      <c r="Z3474" s="325"/>
      <c r="AA3474" s="325"/>
      <c r="AB3474" s="325"/>
      <c r="AC3474" s="325"/>
      <c r="AD3474" s="325"/>
      <c r="AE3474" s="330"/>
      <c r="AF3474" s="326"/>
      <c r="AG3474" s="327"/>
      <c r="AH3474" s="327"/>
      <c r="AI3474" s="327"/>
      <c r="AJ3474" s="326"/>
      <c r="AK3474" s="327"/>
      <c r="AL3474" s="327"/>
      <c r="AM3474" s="331"/>
      <c r="AN3474" s="332"/>
      <c r="AO3474" s="333"/>
      <c r="AP3474" s="333"/>
      <c r="AQ3474" s="333"/>
      <c r="AR3474" s="332"/>
      <c r="AS3474" s="332"/>
    </row>
    <row r="3475" spans="1:45" x14ac:dyDescent="0.2">
      <c r="A3475" s="326"/>
      <c r="B3475" s="325"/>
      <c r="C3475" s="325"/>
      <c r="D3475" s="325"/>
      <c r="E3475" s="325"/>
      <c r="F3475" s="325"/>
      <c r="G3475" s="325"/>
      <c r="H3475" s="325"/>
      <c r="I3475" s="325"/>
      <c r="J3475" s="325"/>
      <c r="K3475" s="325"/>
      <c r="L3475" s="327"/>
      <c r="M3475" s="328"/>
      <c r="N3475" s="327"/>
      <c r="P3475" s="325"/>
      <c r="Q3475" s="325"/>
      <c r="R3475" s="325"/>
      <c r="S3475" s="325"/>
      <c r="T3475" s="328"/>
      <c r="U3475" s="329"/>
      <c r="V3475" s="330"/>
      <c r="W3475" s="330"/>
      <c r="X3475" s="325"/>
      <c r="Y3475" s="325"/>
      <c r="Z3475" s="325"/>
      <c r="AA3475" s="325"/>
      <c r="AB3475" s="325"/>
      <c r="AC3475" s="325"/>
      <c r="AD3475" s="325"/>
      <c r="AE3475" s="330"/>
      <c r="AF3475" s="326"/>
      <c r="AG3475" s="327"/>
      <c r="AH3475" s="327"/>
      <c r="AI3475" s="327"/>
      <c r="AJ3475" s="326"/>
      <c r="AK3475" s="327"/>
      <c r="AL3475" s="327"/>
      <c r="AM3475" s="331"/>
      <c r="AN3475" s="332"/>
      <c r="AO3475" s="333"/>
      <c r="AP3475" s="333"/>
      <c r="AQ3475" s="333"/>
      <c r="AR3475" s="332"/>
      <c r="AS3475" s="332"/>
    </row>
    <row r="3476" spans="1:45" x14ac:dyDescent="0.2">
      <c r="A3476" s="326"/>
      <c r="B3476" s="325"/>
      <c r="C3476" s="325"/>
      <c r="D3476" s="325"/>
      <c r="E3476" s="325"/>
      <c r="F3476" s="325"/>
      <c r="G3476" s="325"/>
      <c r="H3476" s="325"/>
      <c r="I3476" s="325"/>
      <c r="J3476" s="325"/>
      <c r="K3476" s="325"/>
      <c r="L3476" s="327"/>
      <c r="M3476" s="328"/>
      <c r="N3476" s="327"/>
      <c r="P3476" s="325"/>
      <c r="Q3476" s="325"/>
      <c r="R3476" s="325"/>
      <c r="S3476" s="325"/>
      <c r="T3476" s="328"/>
      <c r="U3476" s="329"/>
      <c r="V3476" s="330"/>
      <c r="W3476" s="330"/>
      <c r="X3476" s="325"/>
      <c r="Y3476" s="325"/>
      <c r="Z3476" s="325"/>
      <c r="AA3476" s="325"/>
      <c r="AB3476" s="325"/>
      <c r="AC3476" s="325"/>
      <c r="AD3476" s="325"/>
      <c r="AE3476" s="330"/>
      <c r="AF3476" s="326"/>
      <c r="AG3476" s="327"/>
      <c r="AH3476" s="327"/>
      <c r="AI3476" s="327"/>
      <c r="AJ3476" s="326"/>
      <c r="AK3476" s="327"/>
      <c r="AL3476" s="327"/>
      <c r="AM3476" s="331"/>
      <c r="AN3476" s="332"/>
      <c r="AO3476" s="333"/>
      <c r="AP3476" s="333"/>
      <c r="AQ3476" s="333"/>
      <c r="AR3476" s="332"/>
      <c r="AS3476" s="332"/>
    </row>
    <row r="3477" spans="1:45" x14ac:dyDescent="0.2">
      <c r="A3477" s="326"/>
      <c r="B3477" s="325"/>
      <c r="C3477" s="325"/>
      <c r="D3477" s="325"/>
      <c r="E3477" s="325"/>
      <c r="F3477" s="325"/>
      <c r="G3477" s="325"/>
      <c r="H3477" s="325"/>
      <c r="I3477" s="325"/>
      <c r="J3477" s="325"/>
      <c r="K3477" s="325"/>
      <c r="L3477" s="327"/>
      <c r="M3477" s="328"/>
      <c r="N3477" s="327"/>
      <c r="P3477" s="325"/>
      <c r="Q3477" s="325"/>
      <c r="R3477" s="325"/>
      <c r="S3477" s="325"/>
      <c r="T3477" s="328"/>
      <c r="U3477" s="329"/>
      <c r="V3477" s="330"/>
      <c r="W3477" s="330"/>
      <c r="X3477" s="325"/>
      <c r="Y3477" s="325"/>
      <c r="Z3477" s="325"/>
      <c r="AA3477" s="325"/>
      <c r="AB3477" s="325"/>
      <c r="AC3477" s="325"/>
      <c r="AD3477" s="325"/>
      <c r="AE3477" s="330"/>
      <c r="AF3477" s="326"/>
      <c r="AG3477" s="327"/>
      <c r="AH3477" s="327"/>
      <c r="AI3477" s="327"/>
      <c r="AJ3477" s="326"/>
      <c r="AK3477" s="327"/>
      <c r="AL3477" s="327"/>
      <c r="AM3477" s="331"/>
      <c r="AN3477" s="332"/>
      <c r="AO3477" s="333"/>
      <c r="AP3477" s="333"/>
      <c r="AQ3477" s="333"/>
      <c r="AR3477" s="332"/>
      <c r="AS3477" s="332"/>
    </row>
    <row r="3478" spans="1:45" x14ac:dyDescent="0.2">
      <c r="A3478" s="326"/>
      <c r="B3478" s="325"/>
      <c r="C3478" s="325"/>
      <c r="D3478" s="325"/>
      <c r="E3478" s="325"/>
      <c r="F3478" s="325"/>
      <c r="G3478" s="325"/>
      <c r="H3478" s="325"/>
      <c r="I3478" s="325"/>
      <c r="J3478" s="325"/>
      <c r="K3478" s="325"/>
      <c r="L3478" s="327"/>
      <c r="M3478" s="328"/>
      <c r="N3478" s="327"/>
      <c r="P3478" s="325"/>
      <c r="Q3478" s="325"/>
      <c r="R3478" s="325"/>
      <c r="S3478" s="325"/>
      <c r="T3478" s="328"/>
      <c r="U3478" s="329"/>
      <c r="V3478" s="330"/>
      <c r="W3478" s="330"/>
      <c r="X3478" s="325"/>
      <c r="Y3478" s="325"/>
      <c r="Z3478" s="325"/>
      <c r="AA3478" s="325"/>
      <c r="AB3478" s="325"/>
      <c r="AC3478" s="325"/>
      <c r="AD3478" s="325"/>
      <c r="AE3478" s="330"/>
      <c r="AF3478" s="326"/>
      <c r="AG3478" s="327"/>
      <c r="AH3478" s="327"/>
      <c r="AI3478" s="327"/>
      <c r="AJ3478" s="326"/>
      <c r="AK3478" s="327"/>
      <c r="AL3478" s="327"/>
      <c r="AM3478" s="331"/>
      <c r="AN3478" s="332"/>
      <c r="AO3478" s="333"/>
      <c r="AP3478" s="333"/>
      <c r="AQ3478" s="333"/>
      <c r="AR3478" s="332"/>
      <c r="AS3478" s="332"/>
    </row>
    <row r="3479" spans="1:45" x14ac:dyDescent="0.2">
      <c r="A3479" s="326"/>
      <c r="B3479" s="325"/>
      <c r="C3479" s="325"/>
      <c r="D3479" s="325"/>
      <c r="E3479" s="325"/>
      <c r="F3479" s="325"/>
      <c r="G3479" s="325"/>
      <c r="H3479" s="325"/>
      <c r="I3479" s="325"/>
      <c r="J3479" s="325"/>
      <c r="K3479" s="325"/>
      <c r="L3479" s="327"/>
      <c r="M3479" s="328"/>
      <c r="N3479" s="327"/>
      <c r="P3479" s="325"/>
      <c r="Q3479" s="325"/>
      <c r="R3479" s="325"/>
      <c r="S3479" s="325"/>
      <c r="T3479" s="328"/>
      <c r="U3479" s="329"/>
      <c r="V3479" s="330"/>
      <c r="W3479" s="330"/>
      <c r="X3479" s="325"/>
      <c r="Y3479" s="325"/>
      <c r="Z3479" s="325"/>
      <c r="AA3479" s="325"/>
      <c r="AB3479" s="325"/>
      <c r="AC3479" s="325"/>
      <c r="AD3479" s="325"/>
      <c r="AE3479" s="330"/>
      <c r="AF3479" s="326"/>
      <c r="AG3479" s="327"/>
      <c r="AH3479" s="327"/>
      <c r="AI3479" s="327"/>
      <c r="AJ3479" s="326"/>
      <c r="AK3479" s="327"/>
      <c r="AL3479" s="327"/>
      <c r="AM3479" s="331"/>
      <c r="AN3479" s="332"/>
      <c r="AO3479" s="333"/>
      <c r="AP3479" s="333"/>
      <c r="AQ3479" s="333"/>
      <c r="AR3479" s="332"/>
      <c r="AS3479" s="332"/>
    </row>
    <row r="3480" spans="1:45" x14ac:dyDescent="0.2">
      <c r="A3480" s="326"/>
      <c r="B3480" s="325"/>
      <c r="C3480" s="325"/>
      <c r="D3480" s="325"/>
      <c r="E3480" s="325"/>
      <c r="F3480" s="325"/>
      <c r="G3480" s="325"/>
      <c r="H3480" s="325"/>
      <c r="I3480" s="325"/>
      <c r="J3480" s="325"/>
      <c r="K3480" s="325"/>
      <c r="L3480" s="327"/>
      <c r="M3480" s="328"/>
      <c r="N3480" s="327"/>
      <c r="P3480" s="325"/>
      <c r="Q3480" s="325"/>
      <c r="R3480" s="325"/>
      <c r="S3480" s="325"/>
      <c r="T3480" s="328"/>
      <c r="U3480" s="329"/>
      <c r="V3480" s="330"/>
      <c r="W3480" s="330"/>
      <c r="X3480" s="325"/>
      <c r="Y3480" s="325"/>
      <c r="Z3480" s="325"/>
      <c r="AA3480" s="325"/>
      <c r="AB3480" s="325"/>
      <c r="AC3480" s="325"/>
      <c r="AD3480" s="325"/>
      <c r="AE3480" s="330"/>
      <c r="AF3480" s="326"/>
      <c r="AG3480" s="327"/>
      <c r="AH3480" s="327"/>
      <c r="AI3480" s="327"/>
      <c r="AJ3480" s="326"/>
      <c r="AK3480" s="327"/>
      <c r="AL3480" s="327"/>
      <c r="AM3480" s="331"/>
      <c r="AN3480" s="332"/>
      <c r="AO3480" s="333"/>
      <c r="AP3480" s="333"/>
      <c r="AQ3480" s="333"/>
      <c r="AR3480" s="332"/>
      <c r="AS3480" s="332"/>
    </row>
    <row r="3481" spans="1:45" x14ac:dyDescent="0.2">
      <c r="A3481" s="326"/>
      <c r="B3481" s="325"/>
      <c r="C3481" s="325"/>
      <c r="D3481" s="325"/>
      <c r="E3481" s="325"/>
      <c r="F3481" s="325"/>
      <c r="G3481" s="325"/>
      <c r="H3481" s="325"/>
      <c r="I3481" s="325"/>
      <c r="J3481" s="325"/>
      <c r="K3481" s="325"/>
      <c r="L3481" s="327"/>
      <c r="M3481" s="328"/>
      <c r="N3481" s="327"/>
      <c r="P3481" s="325"/>
      <c r="Q3481" s="325"/>
      <c r="R3481" s="325"/>
      <c r="S3481" s="325"/>
      <c r="T3481" s="328"/>
      <c r="U3481" s="329"/>
      <c r="V3481" s="330"/>
      <c r="W3481" s="330"/>
      <c r="X3481" s="325"/>
      <c r="Y3481" s="325"/>
      <c r="Z3481" s="325"/>
      <c r="AA3481" s="325"/>
      <c r="AB3481" s="325"/>
      <c r="AC3481" s="325"/>
      <c r="AD3481" s="325"/>
      <c r="AE3481" s="330"/>
      <c r="AF3481" s="326"/>
      <c r="AG3481" s="327"/>
      <c r="AH3481" s="327"/>
      <c r="AI3481" s="327"/>
      <c r="AJ3481" s="326"/>
      <c r="AK3481" s="327"/>
      <c r="AL3481" s="327"/>
      <c r="AM3481" s="331"/>
      <c r="AN3481" s="332"/>
      <c r="AO3481" s="333"/>
      <c r="AP3481" s="333"/>
      <c r="AQ3481" s="333"/>
      <c r="AR3481" s="332"/>
      <c r="AS3481" s="332"/>
    </row>
    <row r="3482" spans="1:45" x14ac:dyDescent="0.2">
      <c r="A3482" s="326"/>
      <c r="B3482" s="325"/>
      <c r="C3482" s="325"/>
      <c r="D3482" s="325"/>
      <c r="E3482" s="325"/>
      <c r="F3482" s="325"/>
      <c r="G3482" s="325"/>
      <c r="H3482" s="325"/>
      <c r="I3482" s="325"/>
      <c r="J3482" s="325"/>
      <c r="K3482" s="325"/>
      <c r="L3482" s="327"/>
      <c r="M3482" s="328"/>
      <c r="N3482" s="327"/>
      <c r="P3482" s="325"/>
      <c r="Q3482" s="325"/>
      <c r="R3482" s="325"/>
      <c r="S3482" s="325"/>
      <c r="T3482" s="328"/>
      <c r="U3482" s="329"/>
      <c r="V3482" s="330"/>
      <c r="W3482" s="330"/>
      <c r="X3482" s="325"/>
      <c r="Y3482" s="325"/>
      <c r="Z3482" s="325"/>
      <c r="AA3482" s="325"/>
      <c r="AB3482" s="325"/>
      <c r="AC3482" s="325"/>
      <c r="AD3482" s="325"/>
      <c r="AE3482" s="330"/>
      <c r="AF3482" s="326"/>
      <c r="AG3482" s="327"/>
      <c r="AH3482" s="327"/>
      <c r="AI3482" s="327"/>
      <c r="AJ3482" s="326"/>
      <c r="AK3482" s="327"/>
      <c r="AL3482" s="327"/>
      <c r="AM3482" s="331"/>
      <c r="AN3482" s="332"/>
      <c r="AO3482" s="333"/>
      <c r="AP3482" s="333"/>
      <c r="AQ3482" s="333"/>
      <c r="AR3482" s="332"/>
      <c r="AS3482" s="332"/>
    </row>
    <row r="3483" spans="1:45" x14ac:dyDescent="0.2">
      <c r="A3483" s="326"/>
      <c r="B3483" s="325"/>
      <c r="C3483" s="325"/>
      <c r="D3483" s="325"/>
      <c r="E3483" s="325"/>
      <c r="F3483" s="325"/>
      <c r="G3483" s="325"/>
      <c r="H3483" s="325"/>
      <c r="I3483" s="325"/>
      <c r="J3483" s="325"/>
      <c r="K3483" s="325"/>
      <c r="L3483" s="327"/>
      <c r="M3483" s="328"/>
      <c r="N3483" s="327"/>
      <c r="P3483" s="325"/>
      <c r="Q3483" s="325"/>
      <c r="R3483" s="325"/>
      <c r="S3483" s="325"/>
      <c r="T3483" s="328"/>
      <c r="U3483" s="329"/>
      <c r="V3483" s="330"/>
      <c r="W3483" s="330"/>
      <c r="X3483" s="325"/>
      <c r="Y3483" s="325"/>
      <c r="Z3483" s="325"/>
      <c r="AA3483" s="325"/>
      <c r="AB3483" s="325"/>
      <c r="AC3483" s="325"/>
      <c r="AD3483" s="325"/>
      <c r="AE3483" s="330"/>
      <c r="AF3483" s="326"/>
      <c r="AG3483" s="327"/>
      <c r="AH3483" s="327"/>
      <c r="AI3483" s="327"/>
      <c r="AJ3483" s="326"/>
      <c r="AK3483" s="327"/>
      <c r="AL3483" s="327"/>
      <c r="AM3483" s="331"/>
      <c r="AN3483" s="332"/>
      <c r="AO3483" s="333"/>
      <c r="AP3483" s="333"/>
      <c r="AQ3483" s="333"/>
      <c r="AR3483" s="332"/>
      <c r="AS3483" s="332"/>
    </row>
    <row r="3484" spans="1:45" x14ac:dyDescent="0.2">
      <c r="A3484" s="326"/>
      <c r="B3484" s="325"/>
      <c r="C3484" s="325"/>
      <c r="D3484" s="325"/>
      <c r="E3484" s="325"/>
      <c r="F3484" s="325"/>
      <c r="G3484" s="325"/>
      <c r="H3484" s="325"/>
      <c r="I3484" s="325"/>
      <c r="J3484" s="325"/>
      <c r="K3484" s="325"/>
      <c r="L3484" s="327"/>
      <c r="M3484" s="328"/>
      <c r="N3484" s="327"/>
      <c r="P3484" s="325"/>
      <c r="Q3484" s="325"/>
      <c r="R3484" s="325"/>
      <c r="S3484" s="325"/>
      <c r="T3484" s="328"/>
      <c r="U3484" s="329"/>
      <c r="V3484" s="330"/>
      <c r="W3484" s="330"/>
      <c r="X3484" s="325"/>
      <c r="Y3484" s="325"/>
      <c r="Z3484" s="325"/>
      <c r="AA3484" s="325"/>
      <c r="AB3484" s="325"/>
      <c r="AC3484" s="325"/>
      <c r="AD3484" s="325"/>
      <c r="AE3484" s="330"/>
      <c r="AF3484" s="326"/>
      <c r="AG3484" s="327"/>
      <c r="AH3484" s="327"/>
      <c r="AI3484" s="327"/>
      <c r="AJ3484" s="326"/>
      <c r="AK3484" s="327"/>
      <c r="AL3484" s="327"/>
      <c r="AM3484" s="331"/>
      <c r="AN3484" s="332"/>
      <c r="AO3484" s="333"/>
      <c r="AP3484" s="333"/>
      <c r="AQ3484" s="333"/>
      <c r="AR3484" s="332"/>
      <c r="AS3484" s="332"/>
    </row>
    <row r="3485" spans="1:45" x14ac:dyDescent="0.2">
      <c r="A3485" s="326"/>
      <c r="B3485" s="325"/>
      <c r="C3485" s="325"/>
      <c r="D3485" s="325"/>
      <c r="E3485" s="325"/>
      <c r="F3485" s="325"/>
      <c r="G3485" s="325"/>
      <c r="H3485" s="325"/>
      <c r="I3485" s="325"/>
      <c r="J3485" s="325"/>
      <c r="K3485" s="325"/>
      <c r="L3485" s="327"/>
      <c r="M3485" s="328"/>
      <c r="N3485" s="327"/>
      <c r="P3485" s="325"/>
      <c r="Q3485" s="325"/>
      <c r="R3485" s="325"/>
      <c r="S3485" s="325"/>
      <c r="T3485" s="328"/>
      <c r="U3485" s="329"/>
      <c r="V3485" s="330"/>
      <c r="W3485" s="330"/>
      <c r="X3485" s="325"/>
      <c r="Y3485" s="325"/>
      <c r="Z3485" s="325"/>
      <c r="AA3485" s="325"/>
      <c r="AB3485" s="325"/>
      <c r="AC3485" s="325"/>
      <c r="AD3485" s="325"/>
      <c r="AE3485" s="330"/>
      <c r="AF3485" s="326"/>
      <c r="AG3485" s="327"/>
      <c r="AH3485" s="327"/>
      <c r="AI3485" s="327"/>
      <c r="AJ3485" s="326"/>
      <c r="AK3485" s="327"/>
      <c r="AL3485" s="327"/>
      <c r="AM3485" s="331"/>
      <c r="AN3485" s="332"/>
      <c r="AO3485" s="333"/>
      <c r="AP3485" s="333"/>
      <c r="AQ3485" s="333"/>
      <c r="AR3485" s="332"/>
      <c r="AS3485" s="332"/>
    </row>
    <row r="3486" spans="1:45" x14ac:dyDescent="0.2">
      <c r="A3486" s="326"/>
      <c r="B3486" s="325"/>
      <c r="C3486" s="325"/>
      <c r="D3486" s="325"/>
      <c r="E3486" s="325"/>
      <c r="F3486" s="325"/>
      <c r="G3486" s="325"/>
      <c r="H3486" s="325"/>
      <c r="I3486" s="325"/>
      <c r="J3486" s="325"/>
      <c r="K3486" s="325"/>
      <c r="L3486" s="327"/>
      <c r="M3486" s="328"/>
      <c r="N3486" s="327"/>
      <c r="P3486" s="325"/>
      <c r="Q3486" s="325"/>
      <c r="R3486" s="325"/>
      <c r="S3486" s="325"/>
      <c r="T3486" s="328"/>
      <c r="U3486" s="329"/>
      <c r="V3486" s="330"/>
      <c r="W3486" s="330"/>
      <c r="X3486" s="325"/>
      <c r="Y3486" s="325"/>
      <c r="Z3486" s="325"/>
      <c r="AA3486" s="325"/>
      <c r="AB3486" s="325"/>
      <c r="AC3486" s="325"/>
      <c r="AD3486" s="325"/>
      <c r="AE3486" s="330"/>
      <c r="AF3486" s="326"/>
      <c r="AG3486" s="327"/>
      <c r="AH3486" s="327"/>
      <c r="AI3486" s="327"/>
      <c r="AJ3486" s="326"/>
      <c r="AK3486" s="327"/>
      <c r="AL3486" s="327"/>
      <c r="AM3486" s="331"/>
      <c r="AN3486" s="332"/>
      <c r="AO3486" s="333"/>
      <c r="AP3486" s="333"/>
      <c r="AQ3486" s="333"/>
      <c r="AR3486" s="332"/>
      <c r="AS3486" s="332"/>
    </row>
    <row r="3487" spans="1:45" x14ac:dyDescent="0.2">
      <c r="A3487" s="326"/>
      <c r="B3487" s="325"/>
      <c r="C3487" s="325"/>
      <c r="D3487" s="325"/>
      <c r="E3487" s="325"/>
      <c r="F3487" s="325"/>
      <c r="G3487" s="325"/>
      <c r="H3487" s="325"/>
      <c r="I3487" s="325"/>
      <c r="J3487" s="325"/>
      <c r="K3487" s="325"/>
      <c r="L3487" s="327"/>
      <c r="M3487" s="328"/>
      <c r="N3487" s="327"/>
      <c r="P3487" s="325"/>
      <c r="Q3487" s="325"/>
      <c r="R3487" s="325"/>
      <c r="S3487" s="325"/>
      <c r="T3487" s="328"/>
      <c r="U3487" s="329"/>
      <c r="V3487" s="330"/>
      <c r="W3487" s="330"/>
      <c r="X3487" s="325"/>
      <c r="Y3487" s="325"/>
      <c r="Z3487" s="325"/>
      <c r="AA3487" s="325"/>
      <c r="AB3487" s="325"/>
      <c r="AC3487" s="325"/>
      <c r="AD3487" s="325"/>
      <c r="AE3487" s="330"/>
      <c r="AF3487" s="326"/>
      <c r="AG3487" s="327"/>
      <c r="AH3487" s="327"/>
      <c r="AI3487" s="327"/>
      <c r="AJ3487" s="326"/>
      <c r="AK3487" s="327"/>
      <c r="AL3487" s="327"/>
      <c r="AM3487" s="331"/>
      <c r="AN3487" s="332"/>
      <c r="AO3487" s="333"/>
      <c r="AP3487" s="333"/>
      <c r="AQ3487" s="333"/>
      <c r="AR3487" s="332"/>
      <c r="AS3487" s="332"/>
    </row>
    <row r="3488" spans="1:45" x14ac:dyDescent="0.2">
      <c r="A3488" s="326"/>
      <c r="B3488" s="325"/>
      <c r="C3488" s="325"/>
      <c r="D3488" s="325"/>
      <c r="E3488" s="325"/>
      <c r="F3488" s="325"/>
      <c r="G3488" s="325"/>
      <c r="H3488" s="325"/>
      <c r="I3488" s="325"/>
      <c r="J3488" s="325"/>
      <c r="K3488" s="325"/>
      <c r="L3488" s="327"/>
      <c r="M3488" s="328"/>
      <c r="N3488" s="327"/>
      <c r="P3488" s="325"/>
      <c r="Q3488" s="325"/>
      <c r="R3488" s="325"/>
      <c r="S3488" s="325"/>
      <c r="T3488" s="328"/>
      <c r="U3488" s="329"/>
      <c r="V3488" s="330"/>
      <c r="W3488" s="330"/>
      <c r="X3488" s="325"/>
      <c r="Y3488" s="325"/>
      <c r="Z3488" s="325"/>
      <c r="AA3488" s="325"/>
      <c r="AB3488" s="325"/>
      <c r="AC3488" s="325"/>
      <c r="AD3488" s="325"/>
      <c r="AE3488" s="330"/>
      <c r="AF3488" s="326"/>
      <c r="AG3488" s="327"/>
      <c r="AH3488" s="327"/>
      <c r="AI3488" s="327"/>
      <c r="AJ3488" s="326"/>
      <c r="AK3488" s="327"/>
      <c r="AL3488" s="327"/>
      <c r="AM3488" s="331"/>
      <c r="AN3488" s="332"/>
      <c r="AO3488" s="333"/>
      <c r="AP3488" s="333"/>
      <c r="AQ3488" s="333"/>
      <c r="AR3488" s="332"/>
      <c r="AS3488" s="332"/>
    </row>
    <row r="3489" spans="1:45" x14ac:dyDescent="0.2">
      <c r="A3489" s="326"/>
      <c r="B3489" s="325"/>
      <c r="C3489" s="325"/>
      <c r="D3489" s="325"/>
      <c r="E3489" s="325"/>
      <c r="F3489" s="325"/>
      <c r="G3489" s="325"/>
      <c r="H3489" s="325"/>
      <c r="I3489" s="325"/>
      <c r="J3489" s="325"/>
      <c r="K3489" s="325"/>
      <c r="L3489" s="327"/>
      <c r="M3489" s="328"/>
      <c r="N3489" s="327"/>
      <c r="P3489" s="325"/>
      <c r="Q3489" s="325"/>
      <c r="R3489" s="325"/>
      <c r="S3489" s="325"/>
      <c r="T3489" s="328"/>
      <c r="U3489" s="329"/>
      <c r="V3489" s="330"/>
      <c r="W3489" s="330"/>
      <c r="X3489" s="325"/>
      <c r="Y3489" s="325"/>
      <c r="Z3489" s="325"/>
      <c r="AA3489" s="325"/>
      <c r="AB3489" s="325"/>
      <c r="AC3489" s="325"/>
      <c r="AD3489" s="325"/>
      <c r="AE3489" s="330"/>
      <c r="AF3489" s="326"/>
      <c r="AG3489" s="327"/>
      <c r="AH3489" s="327"/>
      <c r="AI3489" s="327"/>
      <c r="AJ3489" s="326"/>
      <c r="AK3489" s="327"/>
      <c r="AL3489" s="327"/>
      <c r="AM3489" s="331"/>
      <c r="AN3489" s="332"/>
      <c r="AO3489" s="333"/>
      <c r="AP3489" s="333"/>
      <c r="AQ3489" s="333"/>
      <c r="AR3489" s="332"/>
      <c r="AS3489" s="332"/>
    </row>
    <row r="3490" spans="1:45" x14ac:dyDescent="0.2">
      <c r="A3490" s="326"/>
      <c r="B3490" s="325"/>
      <c r="C3490" s="325"/>
      <c r="D3490" s="325"/>
      <c r="E3490" s="325"/>
      <c r="F3490" s="325"/>
      <c r="G3490" s="325"/>
      <c r="H3490" s="325"/>
      <c r="I3490" s="325"/>
      <c r="J3490" s="325"/>
      <c r="K3490" s="325"/>
      <c r="L3490" s="327"/>
      <c r="M3490" s="328"/>
      <c r="N3490" s="327"/>
      <c r="P3490" s="325"/>
      <c r="Q3490" s="325"/>
      <c r="R3490" s="325"/>
      <c r="S3490" s="325"/>
      <c r="T3490" s="328"/>
      <c r="U3490" s="329"/>
      <c r="V3490" s="330"/>
      <c r="W3490" s="330"/>
      <c r="X3490" s="325"/>
      <c r="Y3490" s="325"/>
      <c r="Z3490" s="325"/>
      <c r="AA3490" s="325"/>
      <c r="AB3490" s="325"/>
      <c r="AC3490" s="325"/>
      <c r="AD3490" s="325"/>
      <c r="AE3490" s="330"/>
      <c r="AF3490" s="326"/>
      <c r="AG3490" s="327"/>
      <c r="AH3490" s="327"/>
      <c r="AI3490" s="327"/>
      <c r="AJ3490" s="326"/>
      <c r="AK3490" s="327"/>
      <c r="AL3490" s="327"/>
      <c r="AM3490" s="331"/>
      <c r="AN3490" s="332"/>
      <c r="AO3490" s="333"/>
      <c r="AP3490" s="333"/>
      <c r="AQ3490" s="333"/>
      <c r="AR3490" s="332"/>
      <c r="AS3490" s="332"/>
    </row>
    <row r="3491" spans="1:45" x14ac:dyDescent="0.2">
      <c r="A3491" s="326"/>
      <c r="B3491" s="325"/>
      <c r="C3491" s="325"/>
      <c r="D3491" s="325"/>
      <c r="E3491" s="325"/>
      <c r="F3491" s="325"/>
      <c r="G3491" s="325"/>
      <c r="H3491" s="325"/>
      <c r="I3491" s="325"/>
      <c r="J3491" s="325"/>
      <c r="K3491" s="325"/>
      <c r="L3491" s="327"/>
      <c r="M3491" s="328"/>
      <c r="N3491" s="327"/>
      <c r="P3491" s="325"/>
      <c r="Q3491" s="325"/>
      <c r="R3491" s="325"/>
      <c r="S3491" s="325"/>
      <c r="T3491" s="328"/>
      <c r="U3491" s="329"/>
      <c r="V3491" s="330"/>
      <c r="W3491" s="330"/>
      <c r="X3491" s="325"/>
      <c r="Y3491" s="325"/>
      <c r="Z3491" s="325"/>
      <c r="AA3491" s="325"/>
      <c r="AB3491" s="325"/>
      <c r="AC3491" s="325"/>
      <c r="AD3491" s="325"/>
      <c r="AE3491" s="330"/>
      <c r="AF3491" s="326"/>
      <c r="AG3491" s="327"/>
      <c r="AH3491" s="327"/>
      <c r="AI3491" s="327"/>
      <c r="AJ3491" s="326"/>
      <c r="AK3491" s="327"/>
      <c r="AL3491" s="327"/>
      <c r="AM3491" s="331"/>
      <c r="AN3491" s="332"/>
      <c r="AO3491" s="333"/>
      <c r="AP3491" s="333"/>
      <c r="AQ3491" s="333"/>
      <c r="AR3491" s="332"/>
      <c r="AS3491" s="332"/>
    </row>
    <row r="3492" spans="1:45" x14ac:dyDescent="0.2">
      <c r="A3492" s="326"/>
      <c r="B3492" s="325"/>
      <c r="C3492" s="325"/>
      <c r="D3492" s="325"/>
      <c r="E3492" s="325"/>
      <c r="F3492" s="325"/>
      <c r="G3492" s="325"/>
      <c r="H3492" s="325"/>
      <c r="I3492" s="325"/>
      <c r="J3492" s="325"/>
      <c r="K3492" s="325"/>
      <c r="L3492" s="327"/>
      <c r="M3492" s="328"/>
      <c r="N3492" s="327"/>
      <c r="P3492" s="325"/>
      <c r="Q3492" s="325"/>
      <c r="R3492" s="325"/>
      <c r="S3492" s="325"/>
      <c r="T3492" s="328"/>
      <c r="U3492" s="329"/>
      <c r="V3492" s="330"/>
      <c r="W3492" s="330"/>
      <c r="X3492" s="325"/>
      <c r="Y3492" s="325"/>
      <c r="Z3492" s="325"/>
      <c r="AA3492" s="325"/>
      <c r="AB3492" s="325"/>
      <c r="AC3492" s="325"/>
      <c r="AD3492" s="325"/>
      <c r="AE3492" s="330"/>
      <c r="AF3492" s="326"/>
      <c r="AG3492" s="327"/>
      <c r="AH3492" s="327"/>
      <c r="AI3492" s="327"/>
      <c r="AJ3492" s="326"/>
      <c r="AK3492" s="327"/>
      <c r="AL3492" s="327"/>
      <c r="AM3492" s="331"/>
      <c r="AN3492" s="332"/>
      <c r="AO3492" s="333"/>
      <c r="AP3492" s="333"/>
      <c r="AQ3492" s="333"/>
      <c r="AR3492" s="332"/>
      <c r="AS3492" s="332"/>
    </row>
    <row r="3493" spans="1:45" x14ac:dyDescent="0.2">
      <c r="A3493" s="326"/>
      <c r="B3493" s="325"/>
      <c r="C3493" s="325"/>
      <c r="D3493" s="325"/>
      <c r="E3493" s="325"/>
      <c r="F3493" s="325"/>
      <c r="G3493" s="325"/>
      <c r="H3493" s="325"/>
      <c r="I3493" s="325"/>
      <c r="J3493" s="325"/>
      <c r="K3493" s="325"/>
      <c r="L3493" s="327"/>
      <c r="M3493" s="328"/>
      <c r="N3493" s="327"/>
      <c r="P3493" s="325"/>
      <c r="Q3493" s="325"/>
      <c r="R3493" s="325"/>
      <c r="S3493" s="325"/>
      <c r="T3493" s="328"/>
      <c r="U3493" s="329"/>
      <c r="V3493" s="330"/>
      <c r="W3493" s="330"/>
      <c r="X3493" s="325"/>
      <c r="Y3493" s="325"/>
      <c r="Z3493" s="325"/>
      <c r="AA3493" s="325"/>
      <c r="AB3493" s="325"/>
      <c r="AC3493" s="325"/>
      <c r="AD3493" s="325"/>
      <c r="AE3493" s="330"/>
      <c r="AF3493" s="326"/>
      <c r="AG3493" s="327"/>
      <c r="AH3493" s="327"/>
      <c r="AI3493" s="327"/>
      <c r="AJ3493" s="326"/>
      <c r="AK3493" s="327"/>
      <c r="AL3493" s="327"/>
      <c r="AM3493" s="331"/>
      <c r="AN3493" s="332"/>
      <c r="AO3493" s="333"/>
      <c r="AP3493" s="333"/>
      <c r="AQ3493" s="333"/>
      <c r="AR3493" s="332"/>
      <c r="AS3493" s="332"/>
    </row>
    <row r="3494" spans="1:45" x14ac:dyDescent="0.2">
      <c r="A3494" s="326"/>
      <c r="B3494" s="325"/>
      <c r="C3494" s="325"/>
      <c r="D3494" s="325"/>
      <c r="E3494" s="325"/>
      <c r="F3494" s="325"/>
      <c r="G3494" s="325"/>
      <c r="H3494" s="325"/>
      <c r="I3494" s="325"/>
      <c r="J3494" s="325"/>
      <c r="K3494" s="325"/>
      <c r="L3494" s="327"/>
      <c r="M3494" s="328"/>
      <c r="N3494" s="327"/>
      <c r="P3494" s="325"/>
      <c r="Q3494" s="325"/>
      <c r="R3494" s="325"/>
      <c r="S3494" s="325"/>
      <c r="T3494" s="328"/>
      <c r="U3494" s="329"/>
      <c r="V3494" s="330"/>
      <c r="W3494" s="330"/>
      <c r="X3494" s="325"/>
      <c r="Y3494" s="325"/>
      <c r="Z3494" s="325"/>
      <c r="AA3494" s="325"/>
      <c r="AB3494" s="325"/>
      <c r="AC3494" s="325"/>
      <c r="AD3494" s="325"/>
      <c r="AE3494" s="330"/>
      <c r="AF3494" s="326"/>
      <c r="AG3494" s="327"/>
      <c r="AH3494" s="327"/>
      <c r="AI3494" s="327"/>
      <c r="AJ3494" s="326"/>
      <c r="AK3494" s="327"/>
      <c r="AL3494" s="327"/>
      <c r="AM3494" s="331"/>
      <c r="AN3494" s="332"/>
      <c r="AO3494" s="333"/>
      <c r="AP3494" s="333"/>
      <c r="AQ3494" s="333"/>
      <c r="AR3494" s="332"/>
      <c r="AS3494" s="332"/>
    </row>
    <row r="3495" spans="1:45" x14ac:dyDescent="0.2">
      <c r="A3495" s="326"/>
      <c r="B3495" s="325"/>
      <c r="C3495" s="325"/>
      <c r="D3495" s="325"/>
      <c r="E3495" s="325"/>
      <c r="F3495" s="325"/>
      <c r="G3495" s="325"/>
      <c r="H3495" s="325"/>
      <c r="I3495" s="325"/>
      <c r="J3495" s="325"/>
      <c r="K3495" s="325"/>
      <c r="L3495" s="327"/>
      <c r="M3495" s="328"/>
      <c r="N3495" s="327"/>
      <c r="P3495" s="325"/>
      <c r="Q3495" s="325"/>
      <c r="R3495" s="325"/>
      <c r="S3495" s="325"/>
      <c r="T3495" s="328"/>
      <c r="U3495" s="329"/>
      <c r="V3495" s="330"/>
      <c r="W3495" s="330"/>
      <c r="X3495" s="325"/>
      <c r="Y3495" s="325"/>
      <c r="Z3495" s="325"/>
      <c r="AA3495" s="325"/>
      <c r="AB3495" s="325"/>
      <c r="AC3495" s="325"/>
      <c r="AD3495" s="325"/>
      <c r="AE3495" s="330"/>
      <c r="AF3495" s="326"/>
      <c r="AG3495" s="327"/>
      <c r="AH3495" s="327"/>
      <c r="AI3495" s="327"/>
      <c r="AJ3495" s="326"/>
      <c r="AK3495" s="327"/>
      <c r="AL3495" s="327"/>
      <c r="AM3495" s="331"/>
      <c r="AN3495" s="332"/>
      <c r="AO3495" s="333"/>
      <c r="AP3495" s="333"/>
      <c r="AQ3495" s="333"/>
      <c r="AR3495" s="332"/>
      <c r="AS3495" s="332"/>
    </row>
    <row r="3496" spans="1:45" x14ac:dyDescent="0.2">
      <c r="A3496" s="326"/>
      <c r="B3496" s="325"/>
      <c r="C3496" s="325"/>
      <c r="D3496" s="325"/>
      <c r="E3496" s="325"/>
      <c r="F3496" s="325"/>
      <c r="G3496" s="325"/>
      <c r="H3496" s="325"/>
      <c r="I3496" s="325"/>
      <c r="J3496" s="325"/>
      <c r="K3496" s="325"/>
      <c r="L3496" s="327"/>
      <c r="M3496" s="328"/>
      <c r="N3496" s="327"/>
      <c r="P3496" s="325"/>
      <c r="Q3496" s="325"/>
      <c r="R3496" s="325"/>
      <c r="S3496" s="325"/>
      <c r="T3496" s="328"/>
      <c r="U3496" s="329"/>
      <c r="V3496" s="330"/>
      <c r="W3496" s="330"/>
      <c r="X3496" s="325"/>
      <c r="Y3496" s="325"/>
      <c r="Z3496" s="325"/>
      <c r="AA3496" s="325"/>
      <c r="AB3496" s="325"/>
      <c r="AC3496" s="325"/>
      <c r="AD3496" s="325"/>
      <c r="AE3496" s="330"/>
      <c r="AF3496" s="326"/>
      <c r="AG3496" s="327"/>
      <c r="AH3496" s="327"/>
      <c r="AI3496" s="327"/>
      <c r="AJ3496" s="326"/>
      <c r="AK3496" s="327"/>
      <c r="AL3496" s="327"/>
      <c r="AM3496" s="331"/>
      <c r="AN3496" s="332"/>
      <c r="AO3496" s="333"/>
      <c r="AP3496" s="333"/>
      <c r="AQ3496" s="333"/>
      <c r="AR3496" s="332"/>
      <c r="AS3496" s="332"/>
    </row>
    <row r="3497" spans="1:45" x14ac:dyDescent="0.2">
      <c r="A3497" s="326"/>
      <c r="B3497" s="325"/>
      <c r="C3497" s="325"/>
      <c r="D3497" s="325"/>
      <c r="E3497" s="325"/>
      <c r="F3497" s="325"/>
      <c r="G3497" s="325"/>
      <c r="H3497" s="325"/>
      <c r="I3497" s="325"/>
      <c r="J3497" s="325"/>
      <c r="K3497" s="325"/>
      <c r="L3497" s="327"/>
      <c r="M3497" s="328"/>
      <c r="N3497" s="327"/>
      <c r="P3497" s="325"/>
      <c r="Q3497" s="325"/>
      <c r="R3497" s="325"/>
      <c r="S3497" s="325"/>
      <c r="T3497" s="328"/>
      <c r="U3497" s="329"/>
      <c r="V3497" s="330"/>
      <c r="W3497" s="330"/>
      <c r="X3497" s="325"/>
      <c r="Y3497" s="325"/>
      <c r="Z3497" s="325"/>
      <c r="AA3497" s="325"/>
      <c r="AB3497" s="325"/>
      <c r="AC3497" s="325"/>
      <c r="AD3497" s="325"/>
      <c r="AE3497" s="330"/>
      <c r="AF3497" s="326"/>
      <c r="AG3497" s="327"/>
      <c r="AH3497" s="327"/>
      <c r="AI3497" s="327"/>
      <c r="AJ3497" s="326"/>
      <c r="AK3497" s="327"/>
      <c r="AL3497" s="327"/>
      <c r="AM3497" s="331"/>
      <c r="AN3497" s="332"/>
      <c r="AO3497" s="333"/>
      <c r="AP3497" s="333"/>
      <c r="AQ3497" s="333"/>
      <c r="AR3497" s="332"/>
      <c r="AS3497" s="332"/>
    </row>
    <row r="3498" spans="1:45" x14ac:dyDescent="0.2">
      <c r="A3498" s="326"/>
      <c r="B3498" s="325"/>
      <c r="C3498" s="325"/>
      <c r="D3498" s="325"/>
      <c r="E3498" s="325"/>
      <c r="F3498" s="325"/>
      <c r="G3498" s="325"/>
      <c r="H3498" s="325"/>
      <c r="I3498" s="325"/>
      <c r="J3498" s="325"/>
      <c r="K3498" s="325"/>
      <c r="L3498" s="327"/>
      <c r="M3498" s="328"/>
      <c r="N3498" s="327"/>
      <c r="P3498" s="325"/>
      <c r="Q3498" s="325"/>
      <c r="R3498" s="325"/>
      <c r="S3498" s="325"/>
      <c r="T3498" s="328"/>
      <c r="U3498" s="329"/>
      <c r="V3498" s="330"/>
      <c r="W3498" s="330"/>
      <c r="X3498" s="325"/>
      <c r="Y3498" s="325"/>
      <c r="Z3498" s="325"/>
      <c r="AA3498" s="325"/>
      <c r="AB3498" s="325"/>
      <c r="AC3498" s="325"/>
      <c r="AD3498" s="325"/>
      <c r="AE3498" s="330"/>
      <c r="AF3498" s="326"/>
      <c r="AG3498" s="327"/>
      <c r="AH3498" s="327"/>
      <c r="AI3498" s="327"/>
      <c r="AJ3498" s="326"/>
      <c r="AK3498" s="327"/>
      <c r="AL3498" s="327"/>
      <c r="AM3498" s="331"/>
      <c r="AN3498" s="332"/>
      <c r="AO3498" s="333"/>
      <c r="AP3498" s="333"/>
      <c r="AQ3498" s="333"/>
      <c r="AR3498" s="332"/>
      <c r="AS3498" s="332"/>
    </row>
    <row r="3499" spans="1:45" x14ac:dyDescent="0.2">
      <c r="A3499" s="326"/>
      <c r="B3499" s="325"/>
      <c r="C3499" s="325"/>
      <c r="D3499" s="325"/>
      <c r="E3499" s="325"/>
      <c r="F3499" s="325"/>
      <c r="G3499" s="325"/>
      <c r="H3499" s="325"/>
      <c r="I3499" s="325"/>
      <c r="J3499" s="325"/>
      <c r="K3499" s="325"/>
      <c r="L3499" s="327"/>
      <c r="M3499" s="328"/>
      <c r="N3499" s="327"/>
      <c r="P3499" s="325"/>
      <c r="Q3499" s="325"/>
      <c r="R3499" s="325"/>
      <c r="S3499" s="325"/>
      <c r="T3499" s="328"/>
      <c r="U3499" s="329"/>
      <c r="V3499" s="330"/>
      <c r="W3499" s="330"/>
      <c r="X3499" s="325"/>
      <c r="Y3499" s="325"/>
      <c r="Z3499" s="325"/>
      <c r="AA3499" s="325"/>
      <c r="AB3499" s="325"/>
      <c r="AC3499" s="325"/>
      <c r="AD3499" s="325"/>
      <c r="AE3499" s="330"/>
      <c r="AF3499" s="326"/>
      <c r="AG3499" s="327"/>
      <c r="AH3499" s="327"/>
      <c r="AI3499" s="327"/>
      <c r="AJ3499" s="326"/>
      <c r="AK3499" s="327"/>
      <c r="AL3499" s="327"/>
      <c r="AM3499" s="331"/>
      <c r="AN3499" s="332"/>
      <c r="AO3499" s="333"/>
      <c r="AP3499" s="333"/>
      <c r="AQ3499" s="333"/>
      <c r="AR3499" s="332"/>
      <c r="AS3499" s="332"/>
    </row>
    <row r="3500" spans="1:45" x14ac:dyDescent="0.2">
      <c r="A3500" s="326"/>
      <c r="B3500" s="325"/>
      <c r="C3500" s="325"/>
      <c r="D3500" s="325"/>
      <c r="E3500" s="325"/>
      <c r="F3500" s="325"/>
      <c r="G3500" s="325"/>
      <c r="H3500" s="325"/>
      <c r="I3500" s="325"/>
      <c r="J3500" s="325"/>
      <c r="K3500" s="325"/>
      <c r="L3500" s="327"/>
      <c r="M3500" s="328"/>
      <c r="N3500" s="327"/>
      <c r="P3500" s="325"/>
      <c r="Q3500" s="325"/>
      <c r="R3500" s="325"/>
      <c r="S3500" s="325"/>
      <c r="T3500" s="328"/>
      <c r="U3500" s="329"/>
      <c r="V3500" s="330"/>
      <c r="W3500" s="330"/>
      <c r="X3500" s="325"/>
      <c r="Y3500" s="325"/>
      <c r="Z3500" s="325"/>
      <c r="AA3500" s="325"/>
      <c r="AB3500" s="325"/>
      <c r="AC3500" s="325"/>
      <c r="AD3500" s="325"/>
      <c r="AE3500" s="330"/>
      <c r="AF3500" s="326"/>
      <c r="AG3500" s="327"/>
      <c r="AH3500" s="327"/>
      <c r="AI3500" s="327"/>
      <c r="AJ3500" s="326"/>
      <c r="AK3500" s="327"/>
      <c r="AL3500" s="327"/>
      <c r="AM3500" s="331"/>
      <c r="AN3500" s="332"/>
      <c r="AO3500" s="333"/>
      <c r="AP3500" s="333"/>
      <c r="AQ3500" s="333"/>
      <c r="AR3500" s="332"/>
      <c r="AS3500" s="332"/>
    </row>
    <row r="3501" spans="1:45" x14ac:dyDescent="0.2">
      <c r="A3501" s="326"/>
      <c r="B3501" s="325"/>
      <c r="C3501" s="325"/>
      <c r="D3501" s="325"/>
      <c r="E3501" s="325"/>
      <c r="F3501" s="325"/>
      <c r="G3501" s="325"/>
      <c r="H3501" s="325"/>
      <c r="I3501" s="325"/>
      <c r="J3501" s="325"/>
      <c r="K3501" s="325"/>
      <c r="L3501" s="327"/>
      <c r="M3501" s="328"/>
      <c r="N3501" s="327"/>
      <c r="P3501" s="325"/>
      <c r="Q3501" s="325"/>
      <c r="R3501" s="325"/>
      <c r="S3501" s="325"/>
      <c r="T3501" s="328"/>
      <c r="U3501" s="329"/>
      <c r="V3501" s="330"/>
      <c r="W3501" s="330"/>
      <c r="X3501" s="325"/>
      <c r="Y3501" s="325"/>
      <c r="Z3501" s="325"/>
      <c r="AA3501" s="325"/>
      <c r="AB3501" s="325"/>
      <c r="AC3501" s="325"/>
      <c r="AD3501" s="325"/>
      <c r="AE3501" s="330"/>
      <c r="AF3501" s="326"/>
      <c r="AG3501" s="327"/>
      <c r="AH3501" s="327"/>
      <c r="AI3501" s="327"/>
      <c r="AJ3501" s="326"/>
      <c r="AK3501" s="327"/>
      <c r="AL3501" s="327"/>
      <c r="AM3501" s="331"/>
      <c r="AN3501" s="332"/>
      <c r="AO3501" s="333"/>
      <c r="AP3501" s="333"/>
      <c r="AQ3501" s="333"/>
      <c r="AR3501" s="332"/>
      <c r="AS3501" s="332"/>
    </row>
    <row r="3502" spans="1:45" x14ac:dyDescent="0.2">
      <c r="A3502" s="326"/>
      <c r="B3502" s="325"/>
      <c r="C3502" s="325"/>
      <c r="D3502" s="325"/>
      <c r="E3502" s="325"/>
      <c r="F3502" s="325"/>
      <c r="G3502" s="325"/>
      <c r="H3502" s="325"/>
      <c r="I3502" s="325"/>
      <c r="J3502" s="325"/>
      <c r="K3502" s="325"/>
      <c r="L3502" s="327"/>
      <c r="M3502" s="328"/>
      <c r="N3502" s="327"/>
      <c r="P3502" s="325"/>
      <c r="Q3502" s="325"/>
      <c r="R3502" s="325"/>
      <c r="S3502" s="325"/>
      <c r="T3502" s="328"/>
      <c r="U3502" s="329"/>
      <c r="V3502" s="330"/>
      <c r="W3502" s="330"/>
      <c r="X3502" s="325"/>
      <c r="Y3502" s="325"/>
      <c r="Z3502" s="325"/>
      <c r="AA3502" s="325"/>
      <c r="AB3502" s="325"/>
      <c r="AC3502" s="325"/>
      <c r="AD3502" s="325"/>
      <c r="AE3502" s="330"/>
      <c r="AF3502" s="326"/>
      <c r="AG3502" s="327"/>
      <c r="AH3502" s="327"/>
      <c r="AI3502" s="327"/>
      <c r="AJ3502" s="326"/>
      <c r="AK3502" s="327"/>
      <c r="AL3502" s="327"/>
      <c r="AM3502" s="331"/>
      <c r="AN3502" s="332"/>
      <c r="AO3502" s="333"/>
      <c r="AP3502" s="333"/>
      <c r="AQ3502" s="333"/>
      <c r="AR3502" s="332"/>
      <c r="AS3502" s="332"/>
    </row>
    <row r="3503" spans="1:45" x14ac:dyDescent="0.2">
      <c r="A3503" s="326"/>
      <c r="B3503" s="325"/>
      <c r="C3503" s="325"/>
      <c r="D3503" s="325"/>
      <c r="E3503" s="325"/>
      <c r="F3503" s="325"/>
      <c r="G3503" s="325"/>
      <c r="H3503" s="325"/>
      <c r="I3503" s="325"/>
      <c r="J3503" s="325"/>
      <c r="K3503" s="325"/>
      <c r="L3503" s="327"/>
      <c r="M3503" s="328"/>
      <c r="N3503" s="327"/>
      <c r="P3503" s="325"/>
      <c r="Q3503" s="325"/>
      <c r="R3503" s="325"/>
      <c r="S3503" s="325"/>
      <c r="T3503" s="328"/>
      <c r="U3503" s="329"/>
      <c r="V3503" s="330"/>
      <c r="W3503" s="330"/>
      <c r="X3503" s="325"/>
      <c r="Y3503" s="325"/>
      <c r="Z3503" s="325"/>
      <c r="AA3503" s="325"/>
      <c r="AB3503" s="325"/>
      <c r="AC3503" s="325"/>
      <c r="AD3503" s="325"/>
      <c r="AE3503" s="330"/>
      <c r="AF3503" s="326"/>
      <c r="AG3503" s="327"/>
      <c r="AH3503" s="327"/>
      <c r="AI3503" s="327"/>
      <c r="AJ3503" s="326"/>
      <c r="AK3503" s="327"/>
      <c r="AL3503" s="327"/>
      <c r="AM3503" s="331"/>
      <c r="AN3503" s="332"/>
      <c r="AO3503" s="333"/>
      <c r="AP3503" s="333"/>
      <c r="AQ3503" s="333"/>
      <c r="AR3503" s="332"/>
      <c r="AS3503" s="332"/>
    </row>
    <row r="3504" spans="1:45" x14ac:dyDescent="0.2">
      <c r="A3504" s="326"/>
      <c r="B3504" s="325"/>
      <c r="C3504" s="325"/>
      <c r="D3504" s="325"/>
      <c r="E3504" s="325"/>
      <c r="F3504" s="325"/>
      <c r="G3504" s="325"/>
      <c r="H3504" s="325"/>
      <c r="I3504" s="325"/>
      <c r="J3504" s="325"/>
      <c r="K3504" s="325"/>
      <c r="L3504" s="327"/>
      <c r="M3504" s="328"/>
      <c r="N3504" s="327"/>
      <c r="P3504" s="325"/>
      <c r="Q3504" s="325"/>
      <c r="R3504" s="325"/>
      <c r="S3504" s="325"/>
      <c r="T3504" s="328"/>
      <c r="U3504" s="329"/>
      <c r="V3504" s="330"/>
      <c r="W3504" s="330"/>
      <c r="X3504" s="325"/>
      <c r="Y3504" s="325"/>
      <c r="Z3504" s="325"/>
      <c r="AA3504" s="325"/>
      <c r="AB3504" s="325"/>
      <c r="AC3504" s="325"/>
      <c r="AD3504" s="325"/>
      <c r="AE3504" s="330"/>
      <c r="AF3504" s="326"/>
      <c r="AG3504" s="327"/>
      <c r="AH3504" s="327"/>
      <c r="AI3504" s="327"/>
      <c r="AJ3504" s="326"/>
      <c r="AK3504" s="327"/>
      <c r="AL3504" s="327"/>
      <c r="AM3504" s="331"/>
      <c r="AN3504" s="332"/>
      <c r="AO3504" s="333"/>
      <c r="AP3504" s="333"/>
      <c r="AQ3504" s="333"/>
      <c r="AR3504" s="332"/>
      <c r="AS3504" s="332"/>
    </row>
    <row r="3505" spans="1:45" x14ac:dyDescent="0.2">
      <c r="A3505" s="326"/>
      <c r="B3505" s="325"/>
      <c r="C3505" s="325"/>
      <c r="D3505" s="325"/>
      <c r="E3505" s="325"/>
      <c r="F3505" s="325"/>
      <c r="G3505" s="325"/>
      <c r="H3505" s="325"/>
      <c r="I3505" s="325"/>
      <c r="J3505" s="325"/>
      <c r="K3505" s="325"/>
      <c r="L3505" s="327"/>
      <c r="M3505" s="328"/>
      <c r="N3505" s="327"/>
      <c r="P3505" s="325"/>
      <c r="Q3505" s="325"/>
      <c r="R3505" s="325"/>
      <c r="S3505" s="325"/>
      <c r="T3505" s="328"/>
      <c r="U3505" s="329"/>
      <c r="V3505" s="330"/>
      <c r="W3505" s="330"/>
      <c r="X3505" s="325"/>
      <c r="Y3505" s="325"/>
      <c r="Z3505" s="325"/>
      <c r="AA3505" s="325"/>
      <c r="AB3505" s="325"/>
      <c r="AC3505" s="325"/>
      <c r="AD3505" s="325"/>
      <c r="AE3505" s="330"/>
      <c r="AF3505" s="326"/>
      <c r="AG3505" s="327"/>
      <c r="AH3505" s="327"/>
      <c r="AI3505" s="327"/>
      <c r="AJ3505" s="326"/>
      <c r="AK3505" s="327"/>
      <c r="AL3505" s="327"/>
      <c r="AM3505" s="331"/>
      <c r="AN3505" s="332"/>
      <c r="AO3505" s="333"/>
      <c r="AP3505" s="333"/>
      <c r="AQ3505" s="333"/>
      <c r="AR3505" s="332"/>
      <c r="AS3505" s="332"/>
    </row>
    <row r="3506" spans="1:45" x14ac:dyDescent="0.2">
      <c r="A3506" s="326"/>
      <c r="B3506" s="325"/>
      <c r="C3506" s="325"/>
      <c r="D3506" s="325"/>
      <c r="E3506" s="325"/>
      <c r="F3506" s="325"/>
      <c r="G3506" s="325"/>
      <c r="H3506" s="325"/>
      <c r="I3506" s="325"/>
      <c r="J3506" s="325"/>
      <c r="K3506" s="325"/>
      <c r="L3506" s="327"/>
      <c r="M3506" s="328"/>
      <c r="N3506" s="327"/>
      <c r="P3506" s="325"/>
      <c r="Q3506" s="325"/>
      <c r="R3506" s="325"/>
      <c r="S3506" s="325"/>
      <c r="T3506" s="328"/>
      <c r="U3506" s="329"/>
      <c r="V3506" s="330"/>
      <c r="W3506" s="330"/>
      <c r="X3506" s="325"/>
      <c r="Y3506" s="325"/>
      <c r="Z3506" s="325"/>
      <c r="AA3506" s="325"/>
      <c r="AB3506" s="325"/>
      <c r="AC3506" s="325"/>
      <c r="AD3506" s="325"/>
      <c r="AE3506" s="330"/>
      <c r="AF3506" s="326"/>
      <c r="AG3506" s="327"/>
      <c r="AH3506" s="327"/>
      <c r="AI3506" s="327"/>
      <c r="AJ3506" s="326"/>
      <c r="AK3506" s="327"/>
      <c r="AL3506" s="327"/>
      <c r="AM3506" s="331"/>
      <c r="AN3506" s="332"/>
      <c r="AO3506" s="333"/>
      <c r="AP3506" s="333"/>
      <c r="AQ3506" s="333"/>
      <c r="AR3506" s="332"/>
      <c r="AS3506" s="332"/>
    </row>
    <row r="3507" spans="1:45" x14ac:dyDescent="0.2">
      <c r="A3507" s="326"/>
      <c r="B3507" s="325"/>
      <c r="C3507" s="325"/>
      <c r="D3507" s="325"/>
      <c r="E3507" s="325"/>
      <c r="F3507" s="325"/>
      <c r="G3507" s="325"/>
      <c r="H3507" s="325"/>
      <c r="I3507" s="325"/>
      <c r="J3507" s="325"/>
      <c r="K3507" s="325"/>
      <c r="L3507" s="327"/>
      <c r="M3507" s="328"/>
      <c r="N3507" s="327"/>
      <c r="P3507" s="325"/>
      <c r="Q3507" s="325"/>
      <c r="R3507" s="325"/>
      <c r="S3507" s="325"/>
      <c r="T3507" s="328"/>
      <c r="U3507" s="329"/>
      <c r="V3507" s="330"/>
      <c r="W3507" s="330"/>
      <c r="X3507" s="325"/>
      <c r="Y3507" s="325"/>
      <c r="Z3507" s="325"/>
      <c r="AA3507" s="325"/>
      <c r="AB3507" s="325"/>
      <c r="AC3507" s="325"/>
      <c r="AD3507" s="325"/>
      <c r="AE3507" s="330"/>
      <c r="AF3507" s="326"/>
      <c r="AG3507" s="327"/>
      <c r="AH3507" s="327"/>
      <c r="AI3507" s="327"/>
      <c r="AJ3507" s="326"/>
      <c r="AK3507" s="327"/>
      <c r="AL3507" s="327"/>
      <c r="AM3507" s="331"/>
      <c r="AN3507" s="332"/>
      <c r="AO3507" s="333"/>
      <c r="AP3507" s="333"/>
      <c r="AQ3507" s="333"/>
      <c r="AR3507" s="332"/>
      <c r="AS3507" s="332"/>
    </row>
    <row r="3508" spans="1:45" x14ac:dyDescent="0.2">
      <c r="A3508" s="326"/>
      <c r="B3508" s="325"/>
      <c r="C3508" s="325"/>
      <c r="D3508" s="325"/>
      <c r="E3508" s="325"/>
      <c r="F3508" s="325"/>
      <c r="G3508" s="325"/>
      <c r="H3508" s="325"/>
      <c r="I3508" s="325"/>
      <c r="J3508" s="325"/>
      <c r="K3508" s="325"/>
      <c r="L3508" s="327"/>
      <c r="M3508" s="328"/>
      <c r="N3508" s="327"/>
      <c r="P3508" s="325"/>
      <c r="Q3508" s="325"/>
      <c r="R3508" s="325"/>
      <c r="S3508" s="325"/>
      <c r="T3508" s="328"/>
      <c r="U3508" s="329"/>
      <c r="V3508" s="330"/>
      <c r="W3508" s="330"/>
      <c r="X3508" s="325"/>
      <c r="Y3508" s="325"/>
      <c r="Z3508" s="325"/>
      <c r="AA3508" s="325"/>
      <c r="AB3508" s="325"/>
      <c r="AC3508" s="325"/>
      <c r="AD3508" s="325"/>
      <c r="AE3508" s="330"/>
      <c r="AF3508" s="326"/>
      <c r="AG3508" s="327"/>
      <c r="AH3508" s="327"/>
      <c r="AI3508" s="327"/>
      <c r="AJ3508" s="326"/>
      <c r="AK3508" s="327"/>
      <c r="AL3508" s="327"/>
      <c r="AM3508" s="331"/>
      <c r="AN3508" s="332"/>
      <c r="AO3508" s="333"/>
      <c r="AP3508" s="333"/>
      <c r="AQ3508" s="333"/>
      <c r="AR3508" s="332"/>
      <c r="AS3508" s="332"/>
    </row>
    <row r="3509" spans="1:45" x14ac:dyDescent="0.2">
      <c r="A3509" s="326"/>
      <c r="B3509" s="325"/>
      <c r="C3509" s="325"/>
      <c r="D3509" s="325"/>
      <c r="E3509" s="325"/>
      <c r="F3509" s="325"/>
      <c r="G3509" s="325"/>
      <c r="H3509" s="325"/>
      <c r="I3509" s="325"/>
      <c r="J3509" s="325"/>
      <c r="K3509" s="325"/>
      <c r="L3509" s="327"/>
      <c r="M3509" s="328"/>
      <c r="N3509" s="327"/>
      <c r="P3509" s="325"/>
      <c r="Q3509" s="325"/>
      <c r="R3509" s="325"/>
      <c r="S3509" s="325"/>
      <c r="T3509" s="328"/>
      <c r="U3509" s="329"/>
      <c r="V3509" s="330"/>
      <c r="W3509" s="330"/>
      <c r="X3509" s="325"/>
      <c r="Y3509" s="325"/>
      <c r="Z3509" s="325"/>
      <c r="AA3509" s="325"/>
      <c r="AB3509" s="325"/>
      <c r="AC3509" s="325"/>
      <c r="AD3509" s="325"/>
      <c r="AE3509" s="330"/>
      <c r="AF3509" s="326"/>
      <c r="AG3509" s="327"/>
      <c r="AH3509" s="327"/>
      <c r="AI3509" s="327"/>
      <c r="AJ3509" s="326"/>
      <c r="AK3509" s="327"/>
      <c r="AL3509" s="327"/>
      <c r="AM3509" s="331"/>
      <c r="AN3509" s="332"/>
      <c r="AO3509" s="333"/>
      <c r="AP3509" s="333"/>
      <c r="AQ3509" s="333"/>
      <c r="AR3509" s="332"/>
      <c r="AS3509" s="332"/>
    </row>
    <row r="3510" spans="1:45" x14ac:dyDescent="0.2">
      <c r="A3510" s="326"/>
      <c r="B3510" s="325"/>
      <c r="C3510" s="325"/>
      <c r="D3510" s="325"/>
      <c r="E3510" s="325"/>
      <c r="F3510" s="325"/>
      <c r="G3510" s="325"/>
      <c r="H3510" s="325"/>
      <c r="I3510" s="325"/>
      <c r="J3510" s="325"/>
      <c r="K3510" s="325"/>
      <c r="L3510" s="327"/>
      <c r="M3510" s="328"/>
      <c r="N3510" s="327"/>
      <c r="P3510" s="325"/>
      <c r="Q3510" s="325"/>
      <c r="R3510" s="325"/>
      <c r="S3510" s="325"/>
      <c r="T3510" s="328"/>
      <c r="U3510" s="329"/>
      <c r="V3510" s="330"/>
      <c r="W3510" s="330"/>
      <c r="X3510" s="325"/>
      <c r="Y3510" s="325"/>
      <c r="Z3510" s="325"/>
      <c r="AA3510" s="325"/>
      <c r="AB3510" s="325"/>
      <c r="AC3510" s="325"/>
      <c r="AD3510" s="325"/>
      <c r="AE3510" s="330"/>
      <c r="AF3510" s="326"/>
      <c r="AG3510" s="327"/>
      <c r="AH3510" s="327"/>
      <c r="AI3510" s="327"/>
      <c r="AJ3510" s="326"/>
      <c r="AK3510" s="327"/>
      <c r="AL3510" s="327"/>
      <c r="AM3510" s="331"/>
      <c r="AN3510" s="332"/>
      <c r="AO3510" s="333"/>
      <c r="AP3510" s="333"/>
      <c r="AQ3510" s="333"/>
      <c r="AR3510" s="332"/>
      <c r="AS3510" s="332"/>
    </row>
    <row r="3511" spans="1:45" x14ac:dyDescent="0.2">
      <c r="A3511" s="326"/>
      <c r="B3511" s="325"/>
      <c r="C3511" s="325"/>
      <c r="D3511" s="325"/>
      <c r="E3511" s="325"/>
      <c r="F3511" s="325"/>
      <c r="G3511" s="325"/>
      <c r="H3511" s="325"/>
      <c r="I3511" s="325"/>
      <c r="J3511" s="325"/>
      <c r="K3511" s="325"/>
      <c r="L3511" s="327"/>
      <c r="M3511" s="328"/>
      <c r="N3511" s="327"/>
      <c r="P3511" s="325"/>
      <c r="Q3511" s="325"/>
      <c r="R3511" s="325"/>
      <c r="S3511" s="325"/>
      <c r="T3511" s="328"/>
      <c r="U3511" s="329"/>
      <c r="V3511" s="330"/>
      <c r="W3511" s="330"/>
      <c r="X3511" s="325"/>
      <c r="Y3511" s="325"/>
      <c r="Z3511" s="325"/>
      <c r="AA3511" s="325"/>
      <c r="AB3511" s="325"/>
      <c r="AC3511" s="325"/>
      <c r="AD3511" s="325"/>
      <c r="AE3511" s="330"/>
      <c r="AF3511" s="326"/>
      <c r="AG3511" s="327"/>
      <c r="AH3511" s="327"/>
      <c r="AI3511" s="327"/>
      <c r="AJ3511" s="326"/>
      <c r="AK3511" s="327"/>
      <c r="AL3511" s="327"/>
      <c r="AM3511" s="331"/>
      <c r="AN3511" s="332"/>
      <c r="AO3511" s="333"/>
      <c r="AP3511" s="333"/>
      <c r="AQ3511" s="333"/>
      <c r="AR3511" s="332"/>
      <c r="AS3511" s="332"/>
    </row>
    <row r="3512" spans="1:45" x14ac:dyDescent="0.2">
      <c r="A3512" s="326"/>
      <c r="B3512" s="325"/>
      <c r="C3512" s="325"/>
      <c r="D3512" s="325"/>
      <c r="E3512" s="325"/>
      <c r="F3512" s="325"/>
      <c r="G3512" s="325"/>
      <c r="H3512" s="325"/>
      <c r="I3512" s="325"/>
      <c r="J3512" s="325"/>
      <c r="K3512" s="325"/>
      <c r="L3512" s="327"/>
      <c r="M3512" s="328"/>
      <c r="N3512" s="327"/>
      <c r="P3512" s="325"/>
      <c r="Q3512" s="325"/>
      <c r="R3512" s="325"/>
      <c r="S3512" s="325"/>
      <c r="T3512" s="328"/>
      <c r="U3512" s="329"/>
      <c r="V3512" s="330"/>
      <c r="W3512" s="330"/>
      <c r="X3512" s="325"/>
      <c r="Y3512" s="325"/>
      <c r="Z3512" s="325"/>
      <c r="AA3512" s="325"/>
      <c r="AB3512" s="325"/>
      <c r="AC3512" s="325"/>
      <c r="AD3512" s="325"/>
      <c r="AE3512" s="330"/>
      <c r="AF3512" s="326"/>
      <c r="AG3512" s="327"/>
      <c r="AH3512" s="327"/>
      <c r="AI3512" s="327"/>
      <c r="AJ3512" s="326"/>
      <c r="AK3512" s="327"/>
      <c r="AL3512" s="327"/>
      <c r="AM3512" s="331"/>
      <c r="AN3512" s="332"/>
      <c r="AO3512" s="333"/>
      <c r="AP3512" s="333"/>
      <c r="AQ3512" s="333"/>
      <c r="AR3512" s="332"/>
      <c r="AS3512" s="332"/>
    </row>
    <row r="3513" spans="1:45" x14ac:dyDescent="0.2">
      <c r="A3513" s="326"/>
      <c r="B3513" s="325"/>
      <c r="C3513" s="325"/>
      <c r="D3513" s="325"/>
      <c r="E3513" s="325"/>
      <c r="F3513" s="325"/>
      <c r="G3513" s="325"/>
      <c r="H3513" s="325"/>
      <c r="I3513" s="325"/>
      <c r="J3513" s="325"/>
      <c r="K3513" s="325"/>
      <c r="L3513" s="327"/>
      <c r="M3513" s="328"/>
      <c r="N3513" s="327"/>
      <c r="P3513" s="325"/>
      <c r="Q3513" s="325"/>
      <c r="R3513" s="325"/>
      <c r="S3513" s="325"/>
      <c r="T3513" s="328"/>
      <c r="U3513" s="329"/>
      <c r="V3513" s="330"/>
      <c r="W3513" s="330"/>
      <c r="X3513" s="325"/>
      <c r="Y3513" s="325"/>
      <c r="Z3513" s="325"/>
      <c r="AA3513" s="325"/>
      <c r="AB3513" s="325"/>
      <c r="AC3513" s="325"/>
      <c r="AD3513" s="325"/>
      <c r="AE3513" s="330"/>
      <c r="AF3513" s="326"/>
      <c r="AG3513" s="327"/>
      <c r="AH3513" s="327"/>
      <c r="AI3513" s="327"/>
      <c r="AJ3513" s="326"/>
      <c r="AK3513" s="327"/>
      <c r="AL3513" s="327"/>
      <c r="AM3513" s="331"/>
      <c r="AN3513" s="332"/>
      <c r="AO3513" s="333"/>
      <c r="AP3513" s="333"/>
      <c r="AQ3513" s="333"/>
      <c r="AR3513" s="332"/>
      <c r="AS3513" s="332"/>
    </row>
    <row r="3514" spans="1:45" x14ac:dyDescent="0.2">
      <c r="A3514" s="326"/>
      <c r="B3514" s="325"/>
      <c r="C3514" s="325"/>
      <c r="D3514" s="325"/>
      <c r="E3514" s="325"/>
      <c r="F3514" s="325"/>
      <c r="G3514" s="325"/>
      <c r="H3514" s="325"/>
      <c r="I3514" s="325"/>
      <c r="J3514" s="325"/>
      <c r="K3514" s="325"/>
      <c r="L3514" s="327"/>
      <c r="M3514" s="328"/>
      <c r="N3514" s="327"/>
      <c r="P3514" s="325"/>
      <c r="Q3514" s="325"/>
      <c r="R3514" s="325"/>
      <c r="S3514" s="325"/>
      <c r="T3514" s="328"/>
      <c r="U3514" s="329"/>
      <c r="V3514" s="330"/>
      <c r="W3514" s="330"/>
      <c r="X3514" s="325"/>
      <c r="Y3514" s="325"/>
      <c r="Z3514" s="325"/>
      <c r="AA3514" s="325"/>
      <c r="AB3514" s="325"/>
      <c r="AC3514" s="325"/>
      <c r="AD3514" s="325"/>
      <c r="AE3514" s="330"/>
      <c r="AF3514" s="326"/>
      <c r="AG3514" s="327"/>
      <c r="AH3514" s="327"/>
      <c r="AI3514" s="327"/>
      <c r="AJ3514" s="326"/>
      <c r="AK3514" s="327"/>
      <c r="AL3514" s="327"/>
      <c r="AM3514" s="331"/>
      <c r="AN3514" s="332"/>
      <c r="AO3514" s="333"/>
      <c r="AP3514" s="333"/>
      <c r="AQ3514" s="333"/>
      <c r="AR3514" s="332"/>
      <c r="AS3514" s="332"/>
    </row>
    <row r="3515" spans="1:45" x14ac:dyDescent="0.2">
      <c r="A3515" s="326"/>
      <c r="B3515" s="325"/>
      <c r="C3515" s="325"/>
      <c r="D3515" s="325"/>
      <c r="E3515" s="325"/>
      <c r="F3515" s="325"/>
      <c r="G3515" s="325"/>
      <c r="H3515" s="325"/>
      <c r="I3515" s="325"/>
      <c r="J3515" s="325"/>
      <c r="K3515" s="325"/>
      <c r="L3515" s="327"/>
      <c r="M3515" s="328"/>
      <c r="N3515" s="327"/>
      <c r="P3515" s="325"/>
      <c r="Q3515" s="325"/>
      <c r="R3515" s="325"/>
      <c r="S3515" s="325"/>
      <c r="T3515" s="328"/>
      <c r="U3515" s="329"/>
      <c r="V3515" s="330"/>
      <c r="W3515" s="330"/>
      <c r="X3515" s="325"/>
      <c r="Y3515" s="325"/>
      <c r="Z3515" s="325"/>
      <c r="AA3515" s="325"/>
      <c r="AB3515" s="325"/>
      <c r="AC3515" s="325"/>
      <c r="AD3515" s="325"/>
      <c r="AE3515" s="330"/>
      <c r="AF3515" s="326"/>
      <c r="AG3515" s="327"/>
      <c r="AH3515" s="327"/>
      <c r="AI3515" s="327"/>
      <c r="AJ3515" s="326"/>
      <c r="AK3515" s="327"/>
      <c r="AL3515" s="327"/>
      <c r="AM3515" s="331"/>
      <c r="AN3515" s="332"/>
      <c r="AO3515" s="333"/>
      <c r="AP3515" s="333"/>
      <c r="AQ3515" s="333"/>
      <c r="AR3515" s="332"/>
      <c r="AS3515" s="332"/>
    </row>
    <row r="3516" spans="1:45" x14ac:dyDescent="0.2">
      <c r="A3516" s="326"/>
      <c r="B3516" s="325"/>
      <c r="C3516" s="325"/>
      <c r="D3516" s="325"/>
      <c r="E3516" s="325"/>
      <c r="F3516" s="325"/>
      <c r="G3516" s="325"/>
      <c r="H3516" s="325"/>
      <c r="I3516" s="325"/>
      <c r="J3516" s="325"/>
      <c r="K3516" s="325"/>
      <c r="L3516" s="327"/>
      <c r="M3516" s="328"/>
      <c r="N3516" s="327"/>
      <c r="P3516" s="325"/>
      <c r="Q3516" s="325"/>
      <c r="R3516" s="325"/>
      <c r="S3516" s="325"/>
      <c r="T3516" s="328"/>
      <c r="U3516" s="329"/>
      <c r="V3516" s="330"/>
      <c r="W3516" s="330"/>
      <c r="X3516" s="325"/>
      <c r="Y3516" s="325"/>
      <c r="Z3516" s="325"/>
      <c r="AA3516" s="325"/>
      <c r="AB3516" s="325"/>
      <c r="AC3516" s="325"/>
      <c r="AD3516" s="325"/>
      <c r="AE3516" s="330"/>
      <c r="AF3516" s="326"/>
      <c r="AG3516" s="327"/>
      <c r="AH3516" s="327"/>
      <c r="AI3516" s="327"/>
      <c r="AJ3516" s="326"/>
      <c r="AK3516" s="327"/>
      <c r="AL3516" s="327"/>
      <c r="AM3516" s="331"/>
      <c r="AN3516" s="332"/>
      <c r="AO3516" s="333"/>
      <c r="AP3516" s="333"/>
      <c r="AQ3516" s="333"/>
      <c r="AR3516" s="332"/>
      <c r="AS3516" s="332"/>
    </row>
    <row r="3517" spans="1:45" x14ac:dyDescent="0.2">
      <c r="A3517" s="326"/>
      <c r="B3517" s="325"/>
      <c r="C3517" s="325"/>
      <c r="D3517" s="325"/>
      <c r="E3517" s="325"/>
      <c r="F3517" s="325"/>
      <c r="G3517" s="325"/>
      <c r="H3517" s="325"/>
      <c r="I3517" s="325"/>
      <c r="J3517" s="325"/>
      <c r="K3517" s="325"/>
      <c r="L3517" s="327"/>
      <c r="M3517" s="328"/>
      <c r="N3517" s="327"/>
      <c r="P3517" s="325"/>
      <c r="Q3517" s="325"/>
      <c r="R3517" s="325"/>
      <c r="S3517" s="325"/>
      <c r="T3517" s="328"/>
      <c r="U3517" s="329"/>
      <c r="V3517" s="330"/>
      <c r="W3517" s="330"/>
      <c r="X3517" s="325"/>
      <c r="Y3517" s="325"/>
      <c r="Z3517" s="325"/>
      <c r="AA3517" s="325"/>
      <c r="AB3517" s="325"/>
      <c r="AC3517" s="325"/>
      <c r="AD3517" s="325"/>
      <c r="AE3517" s="330"/>
      <c r="AF3517" s="326"/>
      <c r="AG3517" s="327"/>
      <c r="AH3517" s="327"/>
      <c r="AI3517" s="327"/>
      <c r="AJ3517" s="326"/>
      <c r="AK3517" s="327"/>
      <c r="AL3517" s="327"/>
      <c r="AM3517" s="331"/>
      <c r="AN3517" s="332"/>
      <c r="AO3517" s="333"/>
      <c r="AP3517" s="333"/>
      <c r="AQ3517" s="333"/>
      <c r="AR3517" s="332"/>
      <c r="AS3517" s="332"/>
    </row>
    <row r="3518" spans="1:45" x14ac:dyDescent="0.2">
      <c r="A3518" s="326"/>
      <c r="B3518" s="325"/>
      <c r="C3518" s="325"/>
      <c r="D3518" s="325"/>
      <c r="E3518" s="325"/>
      <c r="F3518" s="325"/>
      <c r="G3518" s="325"/>
      <c r="H3518" s="325"/>
      <c r="I3518" s="325"/>
      <c r="J3518" s="325"/>
      <c r="K3518" s="325"/>
      <c r="L3518" s="327"/>
      <c r="M3518" s="328"/>
      <c r="N3518" s="327"/>
      <c r="P3518" s="325"/>
      <c r="Q3518" s="325"/>
      <c r="R3518" s="325"/>
      <c r="S3518" s="325"/>
      <c r="T3518" s="328"/>
      <c r="U3518" s="329"/>
      <c r="V3518" s="330"/>
      <c r="W3518" s="330"/>
      <c r="X3518" s="325"/>
      <c r="Y3518" s="325"/>
      <c r="Z3518" s="325"/>
      <c r="AA3518" s="325"/>
      <c r="AB3518" s="325"/>
      <c r="AC3518" s="325"/>
      <c r="AD3518" s="325"/>
      <c r="AE3518" s="330"/>
      <c r="AF3518" s="326"/>
      <c r="AG3518" s="327"/>
      <c r="AH3518" s="327"/>
      <c r="AI3518" s="327"/>
      <c r="AJ3518" s="326"/>
      <c r="AK3518" s="327"/>
      <c r="AL3518" s="327"/>
      <c r="AM3518" s="331"/>
      <c r="AN3518" s="332"/>
      <c r="AO3518" s="333"/>
      <c r="AP3518" s="333"/>
      <c r="AQ3518" s="333"/>
      <c r="AR3518" s="332"/>
      <c r="AS3518" s="332"/>
    </row>
    <row r="3519" spans="1:45" x14ac:dyDescent="0.2">
      <c r="A3519" s="326"/>
      <c r="B3519" s="325"/>
      <c r="C3519" s="325"/>
      <c r="D3519" s="325"/>
      <c r="E3519" s="325"/>
      <c r="F3519" s="325"/>
      <c r="G3519" s="325"/>
      <c r="H3519" s="325"/>
      <c r="I3519" s="325"/>
      <c r="J3519" s="325"/>
      <c r="K3519" s="325"/>
      <c r="L3519" s="327"/>
      <c r="M3519" s="328"/>
      <c r="N3519" s="327"/>
      <c r="P3519" s="325"/>
      <c r="Q3519" s="325"/>
      <c r="R3519" s="325"/>
      <c r="S3519" s="325"/>
      <c r="T3519" s="328"/>
      <c r="U3519" s="329"/>
      <c r="V3519" s="330"/>
      <c r="W3519" s="330"/>
      <c r="X3519" s="325"/>
      <c r="Y3519" s="325"/>
      <c r="Z3519" s="325"/>
      <c r="AA3519" s="325"/>
      <c r="AB3519" s="325"/>
      <c r="AC3519" s="325"/>
      <c r="AD3519" s="325"/>
      <c r="AE3519" s="330"/>
      <c r="AF3519" s="326"/>
      <c r="AG3519" s="327"/>
      <c r="AH3519" s="327"/>
      <c r="AI3519" s="327"/>
      <c r="AJ3519" s="326"/>
      <c r="AK3519" s="327"/>
      <c r="AL3519" s="327"/>
      <c r="AM3519" s="331"/>
      <c r="AN3519" s="332"/>
      <c r="AO3519" s="333"/>
      <c r="AP3519" s="333"/>
      <c r="AQ3519" s="333"/>
      <c r="AR3519" s="332"/>
      <c r="AS3519" s="332"/>
    </row>
    <row r="3520" spans="1:45" x14ac:dyDescent="0.2">
      <c r="A3520" s="326"/>
      <c r="B3520" s="325"/>
      <c r="C3520" s="325"/>
      <c r="D3520" s="325"/>
      <c r="E3520" s="325"/>
      <c r="F3520" s="325"/>
      <c r="G3520" s="325"/>
      <c r="H3520" s="325"/>
      <c r="I3520" s="325"/>
      <c r="J3520" s="325"/>
      <c r="K3520" s="325"/>
      <c r="L3520" s="327"/>
      <c r="M3520" s="328"/>
      <c r="N3520" s="327"/>
      <c r="P3520" s="325"/>
      <c r="Q3520" s="325"/>
      <c r="R3520" s="325"/>
      <c r="S3520" s="325"/>
      <c r="T3520" s="328"/>
      <c r="U3520" s="329"/>
      <c r="V3520" s="330"/>
      <c r="W3520" s="330"/>
      <c r="X3520" s="325"/>
      <c r="Y3520" s="325"/>
      <c r="Z3520" s="325"/>
      <c r="AA3520" s="325"/>
      <c r="AB3520" s="325"/>
      <c r="AC3520" s="325"/>
      <c r="AD3520" s="325"/>
      <c r="AE3520" s="330"/>
      <c r="AF3520" s="326"/>
      <c r="AG3520" s="327"/>
      <c r="AH3520" s="327"/>
      <c r="AI3520" s="327"/>
      <c r="AJ3520" s="326"/>
      <c r="AK3520" s="327"/>
      <c r="AL3520" s="327"/>
      <c r="AM3520" s="331"/>
      <c r="AN3520" s="332"/>
      <c r="AO3520" s="333"/>
      <c r="AP3520" s="333"/>
      <c r="AQ3520" s="333"/>
      <c r="AR3520" s="332"/>
      <c r="AS3520" s="332"/>
    </row>
    <row r="3521" spans="1:45" x14ac:dyDescent="0.2">
      <c r="A3521" s="326"/>
      <c r="B3521" s="325"/>
      <c r="C3521" s="325"/>
      <c r="D3521" s="325"/>
      <c r="E3521" s="325"/>
      <c r="F3521" s="325"/>
      <c r="G3521" s="325"/>
      <c r="H3521" s="325"/>
      <c r="I3521" s="325"/>
      <c r="J3521" s="325"/>
      <c r="K3521" s="325"/>
      <c r="L3521" s="327"/>
      <c r="M3521" s="328"/>
      <c r="N3521" s="327"/>
      <c r="P3521" s="325"/>
      <c r="Q3521" s="325"/>
      <c r="R3521" s="325"/>
      <c r="S3521" s="325"/>
      <c r="T3521" s="328"/>
      <c r="U3521" s="329"/>
      <c r="V3521" s="330"/>
      <c r="W3521" s="330"/>
      <c r="X3521" s="325"/>
      <c r="Y3521" s="325"/>
      <c r="Z3521" s="325"/>
      <c r="AA3521" s="325"/>
      <c r="AB3521" s="325"/>
      <c r="AC3521" s="325"/>
      <c r="AD3521" s="325"/>
      <c r="AE3521" s="330"/>
      <c r="AF3521" s="326"/>
      <c r="AG3521" s="327"/>
      <c r="AH3521" s="327"/>
      <c r="AI3521" s="327"/>
      <c r="AJ3521" s="326"/>
      <c r="AK3521" s="327"/>
      <c r="AL3521" s="327"/>
      <c r="AM3521" s="331"/>
      <c r="AN3521" s="332"/>
      <c r="AO3521" s="333"/>
      <c r="AP3521" s="333"/>
      <c r="AQ3521" s="333"/>
      <c r="AR3521" s="332"/>
      <c r="AS3521" s="332"/>
    </row>
    <row r="3522" spans="1:45" x14ac:dyDescent="0.2">
      <c r="A3522" s="326"/>
      <c r="B3522" s="325"/>
      <c r="C3522" s="325"/>
      <c r="D3522" s="325"/>
      <c r="E3522" s="325"/>
      <c r="F3522" s="325"/>
      <c r="G3522" s="325"/>
      <c r="H3522" s="325"/>
      <c r="I3522" s="325"/>
      <c r="J3522" s="325"/>
      <c r="K3522" s="325"/>
      <c r="L3522" s="327"/>
      <c r="M3522" s="328"/>
      <c r="N3522" s="327"/>
      <c r="P3522" s="325"/>
      <c r="Q3522" s="325"/>
      <c r="R3522" s="325"/>
      <c r="S3522" s="325"/>
      <c r="T3522" s="328"/>
      <c r="U3522" s="329"/>
      <c r="V3522" s="330"/>
      <c r="W3522" s="330"/>
      <c r="X3522" s="325"/>
      <c r="Y3522" s="325"/>
      <c r="Z3522" s="325"/>
      <c r="AA3522" s="325"/>
      <c r="AB3522" s="325"/>
      <c r="AC3522" s="325"/>
      <c r="AD3522" s="325"/>
      <c r="AE3522" s="330"/>
      <c r="AF3522" s="326"/>
      <c r="AG3522" s="327"/>
      <c r="AH3522" s="327"/>
      <c r="AI3522" s="327"/>
      <c r="AJ3522" s="326"/>
      <c r="AK3522" s="327"/>
      <c r="AL3522" s="327"/>
      <c r="AM3522" s="331"/>
      <c r="AN3522" s="332"/>
      <c r="AO3522" s="333"/>
      <c r="AP3522" s="333"/>
      <c r="AQ3522" s="333"/>
      <c r="AR3522" s="332"/>
      <c r="AS3522" s="332"/>
    </row>
    <row r="3523" spans="1:45" x14ac:dyDescent="0.2">
      <c r="A3523" s="326"/>
      <c r="B3523" s="325"/>
      <c r="C3523" s="325"/>
      <c r="D3523" s="325"/>
      <c r="E3523" s="325"/>
      <c r="F3523" s="325"/>
      <c r="G3523" s="325"/>
      <c r="H3523" s="325"/>
      <c r="I3523" s="325"/>
      <c r="J3523" s="325"/>
      <c r="K3523" s="325"/>
      <c r="L3523" s="327"/>
      <c r="M3523" s="328"/>
      <c r="N3523" s="327"/>
      <c r="P3523" s="325"/>
      <c r="Q3523" s="325"/>
      <c r="R3523" s="325"/>
      <c r="S3523" s="325"/>
      <c r="T3523" s="328"/>
      <c r="U3523" s="329"/>
      <c r="V3523" s="330"/>
      <c r="W3523" s="330"/>
      <c r="X3523" s="325"/>
      <c r="Y3523" s="325"/>
      <c r="Z3523" s="325"/>
      <c r="AA3523" s="325"/>
      <c r="AB3523" s="325"/>
      <c r="AC3523" s="325"/>
      <c r="AD3523" s="325"/>
      <c r="AE3523" s="330"/>
      <c r="AF3523" s="326"/>
      <c r="AG3523" s="327"/>
      <c r="AH3523" s="327"/>
      <c r="AI3523" s="327"/>
      <c r="AJ3523" s="326"/>
      <c r="AK3523" s="327"/>
      <c r="AL3523" s="327"/>
      <c r="AM3523" s="331"/>
      <c r="AN3523" s="332"/>
      <c r="AO3523" s="333"/>
      <c r="AP3523" s="333"/>
      <c r="AQ3523" s="333"/>
      <c r="AR3523" s="332"/>
      <c r="AS3523" s="332"/>
    </row>
    <row r="3524" spans="1:45" x14ac:dyDescent="0.2">
      <c r="A3524" s="326"/>
      <c r="B3524" s="325"/>
      <c r="C3524" s="325"/>
      <c r="D3524" s="325"/>
      <c r="E3524" s="325"/>
      <c r="F3524" s="325"/>
      <c r="G3524" s="325"/>
      <c r="H3524" s="325"/>
      <c r="I3524" s="325"/>
      <c r="J3524" s="325"/>
      <c r="K3524" s="325"/>
      <c r="L3524" s="327"/>
      <c r="M3524" s="328"/>
      <c r="N3524" s="327"/>
      <c r="P3524" s="325"/>
      <c r="Q3524" s="325"/>
      <c r="R3524" s="325"/>
      <c r="S3524" s="325"/>
      <c r="T3524" s="328"/>
      <c r="U3524" s="329"/>
      <c r="V3524" s="330"/>
      <c r="W3524" s="330"/>
      <c r="X3524" s="325"/>
      <c r="Y3524" s="325"/>
      <c r="Z3524" s="325"/>
      <c r="AA3524" s="325"/>
      <c r="AB3524" s="325"/>
      <c r="AC3524" s="325"/>
      <c r="AD3524" s="325"/>
      <c r="AE3524" s="330"/>
      <c r="AF3524" s="326"/>
      <c r="AG3524" s="327"/>
      <c r="AH3524" s="327"/>
      <c r="AI3524" s="327"/>
      <c r="AJ3524" s="326"/>
      <c r="AK3524" s="327"/>
      <c r="AL3524" s="327"/>
      <c r="AM3524" s="331"/>
      <c r="AN3524" s="332"/>
      <c r="AO3524" s="333"/>
      <c r="AP3524" s="333"/>
      <c r="AQ3524" s="333"/>
      <c r="AR3524" s="332"/>
      <c r="AS3524" s="332"/>
    </row>
    <row r="3525" spans="1:45" x14ac:dyDescent="0.2">
      <c r="A3525" s="326"/>
      <c r="B3525" s="325"/>
      <c r="C3525" s="325"/>
      <c r="D3525" s="325"/>
      <c r="E3525" s="325"/>
      <c r="F3525" s="325"/>
      <c r="G3525" s="325"/>
      <c r="H3525" s="325"/>
      <c r="I3525" s="325"/>
      <c r="J3525" s="325"/>
      <c r="K3525" s="325"/>
      <c r="L3525" s="327"/>
      <c r="M3525" s="328"/>
      <c r="N3525" s="327"/>
      <c r="P3525" s="325"/>
      <c r="Q3525" s="325"/>
      <c r="R3525" s="325"/>
      <c r="S3525" s="325"/>
      <c r="T3525" s="328"/>
      <c r="U3525" s="329"/>
      <c r="V3525" s="330"/>
      <c r="W3525" s="330"/>
      <c r="X3525" s="325"/>
      <c r="Y3525" s="325"/>
      <c r="Z3525" s="325"/>
      <c r="AA3525" s="325"/>
      <c r="AB3525" s="325"/>
      <c r="AC3525" s="325"/>
      <c r="AD3525" s="325"/>
      <c r="AE3525" s="330"/>
      <c r="AF3525" s="326"/>
      <c r="AG3525" s="327"/>
      <c r="AH3525" s="327"/>
      <c r="AI3525" s="327"/>
      <c r="AJ3525" s="326"/>
      <c r="AK3525" s="327"/>
      <c r="AL3525" s="327"/>
      <c r="AM3525" s="331"/>
      <c r="AN3525" s="332"/>
      <c r="AO3525" s="333"/>
      <c r="AP3525" s="333"/>
      <c r="AQ3525" s="333"/>
      <c r="AR3525" s="332"/>
      <c r="AS3525" s="332"/>
    </row>
    <row r="3526" spans="1:45" x14ac:dyDescent="0.2">
      <c r="A3526" s="326"/>
      <c r="B3526" s="325"/>
      <c r="C3526" s="325"/>
      <c r="D3526" s="325"/>
      <c r="E3526" s="325"/>
      <c r="F3526" s="325"/>
      <c r="G3526" s="325"/>
      <c r="H3526" s="325"/>
      <c r="I3526" s="325"/>
      <c r="J3526" s="325"/>
      <c r="K3526" s="325"/>
      <c r="L3526" s="327"/>
      <c r="M3526" s="328"/>
      <c r="N3526" s="327"/>
      <c r="P3526" s="325"/>
      <c r="Q3526" s="325"/>
      <c r="R3526" s="325"/>
      <c r="S3526" s="325"/>
      <c r="T3526" s="328"/>
      <c r="U3526" s="329"/>
      <c r="V3526" s="330"/>
      <c r="W3526" s="330"/>
      <c r="X3526" s="325"/>
      <c r="Y3526" s="325"/>
      <c r="Z3526" s="325"/>
      <c r="AA3526" s="325"/>
      <c r="AB3526" s="325"/>
      <c r="AC3526" s="325"/>
      <c r="AD3526" s="325"/>
      <c r="AE3526" s="330"/>
      <c r="AF3526" s="326"/>
      <c r="AG3526" s="327"/>
      <c r="AH3526" s="327"/>
      <c r="AI3526" s="327"/>
      <c r="AJ3526" s="326"/>
      <c r="AK3526" s="327"/>
      <c r="AL3526" s="327"/>
      <c r="AM3526" s="331"/>
      <c r="AN3526" s="332"/>
      <c r="AO3526" s="333"/>
      <c r="AP3526" s="333"/>
      <c r="AQ3526" s="333"/>
      <c r="AR3526" s="332"/>
      <c r="AS3526" s="332"/>
    </row>
    <row r="3527" spans="1:45" x14ac:dyDescent="0.2">
      <c r="A3527" s="326"/>
      <c r="B3527" s="325"/>
      <c r="C3527" s="325"/>
      <c r="D3527" s="325"/>
      <c r="E3527" s="325"/>
      <c r="F3527" s="325"/>
      <c r="G3527" s="325"/>
      <c r="H3527" s="325"/>
      <c r="I3527" s="325"/>
      <c r="J3527" s="325"/>
      <c r="K3527" s="325"/>
      <c r="L3527" s="327"/>
      <c r="M3527" s="328"/>
      <c r="N3527" s="327"/>
      <c r="P3527" s="325"/>
      <c r="Q3527" s="325"/>
      <c r="R3527" s="325"/>
      <c r="S3527" s="325"/>
      <c r="T3527" s="328"/>
      <c r="U3527" s="329"/>
      <c r="V3527" s="330"/>
      <c r="W3527" s="330"/>
      <c r="X3527" s="325"/>
      <c r="Y3527" s="325"/>
      <c r="Z3527" s="325"/>
      <c r="AA3527" s="325"/>
      <c r="AB3527" s="325"/>
      <c r="AC3527" s="325"/>
      <c r="AD3527" s="325"/>
      <c r="AE3527" s="330"/>
      <c r="AF3527" s="326"/>
      <c r="AG3527" s="327"/>
      <c r="AH3527" s="327"/>
      <c r="AI3527" s="327"/>
      <c r="AJ3527" s="326"/>
      <c r="AK3527" s="327"/>
      <c r="AL3527" s="327"/>
      <c r="AM3527" s="331"/>
      <c r="AN3527" s="332"/>
      <c r="AO3527" s="333"/>
      <c r="AP3527" s="333"/>
      <c r="AQ3527" s="333"/>
      <c r="AR3527" s="332"/>
      <c r="AS3527" s="332"/>
    </row>
    <row r="3528" spans="1:45" x14ac:dyDescent="0.2">
      <c r="A3528" s="326"/>
      <c r="B3528" s="325"/>
      <c r="C3528" s="325"/>
      <c r="D3528" s="325"/>
      <c r="E3528" s="325"/>
      <c r="F3528" s="325"/>
      <c r="G3528" s="325"/>
      <c r="H3528" s="325"/>
      <c r="I3528" s="325"/>
      <c r="J3528" s="325"/>
      <c r="K3528" s="325"/>
      <c r="L3528" s="327"/>
      <c r="M3528" s="328"/>
      <c r="N3528" s="327"/>
      <c r="P3528" s="325"/>
      <c r="Q3528" s="325"/>
      <c r="R3528" s="325"/>
      <c r="S3528" s="325"/>
      <c r="T3528" s="328"/>
      <c r="U3528" s="329"/>
      <c r="V3528" s="330"/>
      <c r="W3528" s="330"/>
      <c r="X3528" s="325"/>
      <c r="Y3528" s="325"/>
      <c r="Z3528" s="325"/>
      <c r="AA3528" s="325"/>
      <c r="AB3528" s="325"/>
      <c r="AC3528" s="325"/>
      <c r="AD3528" s="325"/>
      <c r="AE3528" s="330"/>
      <c r="AF3528" s="326"/>
      <c r="AG3528" s="327"/>
      <c r="AH3528" s="327"/>
      <c r="AI3528" s="327"/>
      <c r="AJ3528" s="326"/>
      <c r="AK3528" s="327"/>
      <c r="AL3528" s="327"/>
      <c r="AM3528" s="331"/>
      <c r="AN3528" s="332"/>
      <c r="AO3528" s="333"/>
      <c r="AP3528" s="333"/>
      <c r="AQ3528" s="333"/>
      <c r="AR3528" s="332"/>
      <c r="AS3528" s="332"/>
    </row>
    <row r="3529" spans="1:45" x14ac:dyDescent="0.2">
      <c r="A3529" s="326"/>
      <c r="B3529" s="325"/>
      <c r="C3529" s="325"/>
      <c r="D3529" s="325"/>
      <c r="E3529" s="325"/>
      <c r="F3529" s="325"/>
      <c r="G3529" s="325"/>
      <c r="H3529" s="325"/>
      <c r="I3529" s="325"/>
      <c r="J3529" s="325"/>
      <c r="K3529" s="325"/>
      <c r="L3529" s="327"/>
      <c r="M3529" s="328"/>
      <c r="N3529" s="327"/>
      <c r="P3529" s="325"/>
      <c r="Q3529" s="325"/>
      <c r="R3529" s="325"/>
      <c r="S3529" s="325"/>
      <c r="T3529" s="328"/>
      <c r="U3529" s="329"/>
      <c r="V3529" s="330"/>
      <c r="W3529" s="330"/>
      <c r="X3529" s="325"/>
      <c r="Y3529" s="325"/>
      <c r="Z3529" s="325"/>
      <c r="AA3529" s="325"/>
      <c r="AB3529" s="325"/>
      <c r="AC3529" s="325"/>
      <c r="AD3529" s="325"/>
      <c r="AE3529" s="330"/>
      <c r="AF3529" s="326"/>
      <c r="AG3529" s="327"/>
      <c r="AH3529" s="327"/>
      <c r="AI3529" s="327"/>
      <c r="AJ3529" s="326"/>
      <c r="AK3529" s="327"/>
      <c r="AL3529" s="327"/>
      <c r="AM3529" s="331"/>
      <c r="AN3529" s="332"/>
      <c r="AO3529" s="333"/>
      <c r="AP3529" s="333"/>
      <c r="AQ3529" s="333"/>
      <c r="AR3529" s="332"/>
      <c r="AS3529" s="332"/>
    </row>
    <row r="3530" spans="1:45" x14ac:dyDescent="0.2">
      <c r="A3530" s="326"/>
      <c r="B3530" s="325"/>
      <c r="C3530" s="325"/>
      <c r="D3530" s="325"/>
      <c r="E3530" s="325"/>
      <c r="F3530" s="325"/>
      <c r="G3530" s="325"/>
      <c r="H3530" s="325"/>
      <c r="I3530" s="325"/>
      <c r="J3530" s="325"/>
      <c r="K3530" s="325"/>
      <c r="L3530" s="327"/>
      <c r="M3530" s="328"/>
      <c r="N3530" s="327"/>
      <c r="P3530" s="325"/>
      <c r="Q3530" s="325"/>
      <c r="R3530" s="325"/>
      <c r="S3530" s="325"/>
      <c r="T3530" s="328"/>
      <c r="U3530" s="329"/>
      <c r="V3530" s="330"/>
      <c r="W3530" s="330"/>
      <c r="X3530" s="325"/>
      <c r="Y3530" s="325"/>
      <c r="Z3530" s="325"/>
      <c r="AA3530" s="325"/>
      <c r="AB3530" s="325"/>
      <c r="AC3530" s="325"/>
      <c r="AD3530" s="325"/>
      <c r="AE3530" s="330"/>
      <c r="AF3530" s="326"/>
      <c r="AG3530" s="327"/>
      <c r="AH3530" s="327"/>
      <c r="AI3530" s="327"/>
      <c r="AJ3530" s="326"/>
      <c r="AK3530" s="327"/>
      <c r="AL3530" s="327"/>
      <c r="AM3530" s="331"/>
      <c r="AN3530" s="332"/>
      <c r="AO3530" s="333"/>
      <c r="AP3530" s="333"/>
      <c r="AQ3530" s="333"/>
      <c r="AR3530" s="332"/>
      <c r="AS3530" s="332"/>
    </row>
    <row r="3531" spans="1:45" x14ac:dyDescent="0.2">
      <c r="A3531" s="326"/>
      <c r="B3531" s="325"/>
      <c r="C3531" s="325"/>
      <c r="D3531" s="325"/>
      <c r="E3531" s="325"/>
      <c r="F3531" s="325"/>
      <c r="G3531" s="325"/>
      <c r="H3531" s="325"/>
      <c r="I3531" s="325"/>
      <c r="J3531" s="325"/>
      <c r="K3531" s="325"/>
      <c r="L3531" s="327"/>
      <c r="M3531" s="328"/>
      <c r="N3531" s="327"/>
      <c r="P3531" s="325"/>
      <c r="Q3531" s="325"/>
      <c r="R3531" s="325"/>
      <c r="S3531" s="325"/>
      <c r="T3531" s="328"/>
      <c r="U3531" s="329"/>
      <c r="V3531" s="330"/>
      <c r="W3531" s="330"/>
      <c r="X3531" s="325"/>
      <c r="Y3531" s="325"/>
      <c r="Z3531" s="325"/>
      <c r="AA3531" s="325"/>
      <c r="AB3531" s="325"/>
      <c r="AC3531" s="325"/>
      <c r="AD3531" s="325"/>
      <c r="AE3531" s="330"/>
      <c r="AF3531" s="326"/>
      <c r="AG3531" s="327"/>
      <c r="AH3531" s="327"/>
      <c r="AI3531" s="327"/>
      <c r="AJ3531" s="326"/>
      <c r="AK3531" s="327"/>
      <c r="AL3531" s="327"/>
      <c r="AM3531" s="331"/>
      <c r="AN3531" s="332"/>
      <c r="AO3531" s="333"/>
      <c r="AP3531" s="333"/>
      <c r="AQ3531" s="333"/>
      <c r="AR3531" s="332"/>
      <c r="AS3531" s="332"/>
    </row>
    <row r="3532" spans="1:45" x14ac:dyDescent="0.2">
      <c r="A3532" s="326"/>
      <c r="B3532" s="325"/>
      <c r="C3532" s="325"/>
      <c r="D3532" s="325"/>
      <c r="E3532" s="325"/>
      <c r="F3532" s="325"/>
      <c r="G3532" s="325"/>
      <c r="H3532" s="325"/>
      <c r="I3532" s="325"/>
      <c r="J3532" s="325"/>
      <c r="K3532" s="325"/>
      <c r="L3532" s="327"/>
      <c r="M3532" s="328"/>
      <c r="N3532" s="327"/>
      <c r="P3532" s="325"/>
      <c r="Q3532" s="325"/>
      <c r="R3532" s="325"/>
      <c r="S3532" s="325"/>
      <c r="T3532" s="328"/>
      <c r="U3532" s="329"/>
      <c r="V3532" s="330"/>
      <c r="W3532" s="330"/>
      <c r="X3532" s="325"/>
      <c r="Y3532" s="325"/>
      <c r="Z3532" s="325"/>
      <c r="AA3532" s="325"/>
      <c r="AB3532" s="325"/>
      <c r="AC3532" s="325"/>
      <c r="AD3532" s="325"/>
      <c r="AE3532" s="330"/>
      <c r="AF3532" s="326"/>
      <c r="AG3532" s="327"/>
      <c r="AH3532" s="327"/>
      <c r="AI3532" s="327"/>
      <c r="AJ3532" s="326"/>
      <c r="AK3532" s="327"/>
      <c r="AL3532" s="327"/>
      <c r="AM3532" s="331"/>
      <c r="AN3532" s="332"/>
      <c r="AO3532" s="333"/>
      <c r="AP3532" s="333"/>
      <c r="AQ3532" s="333"/>
      <c r="AR3532" s="332"/>
      <c r="AS3532" s="332"/>
    </row>
    <row r="3533" spans="1:45" x14ac:dyDescent="0.2">
      <c r="A3533" s="326"/>
      <c r="B3533" s="325"/>
      <c r="C3533" s="325"/>
      <c r="D3533" s="325"/>
      <c r="E3533" s="325"/>
      <c r="F3533" s="325"/>
      <c r="G3533" s="325"/>
      <c r="H3533" s="325"/>
      <c r="I3533" s="325"/>
      <c r="J3533" s="325"/>
      <c r="K3533" s="325"/>
      <c r="L3533" s="327"/>
      <c r="M3533" s="328"/>
      <c r="N3533" s="327"/>
      <c r="P3533" s="325"/>
      <c r="Q3533" s="325"/>
      <c r="R3533" s="325"/>
      <c r="S3533" s="325"/>
      <c r="T3533" s="328"/>
      <c r="U3533" s="329"/>
      <c r="V3533" s="330"/>
      <c r="W3533" s="330"/>
      <c r="X3533" s="325"/>
      <c r="Y3533" s="325"/>
      <c r="Z3533" s="325"/>
      <c r="AA3533" s="325"/>
      <c r="AB3533" s="325"/>
      <c r="AC3533" s="325"/>
      <c r="AD3533" s="325"/>
      <c r="AE3533" s="330"/>
      <c r="AF3533" s="326"/>
      <c r="AG3533" s="327"/>
      <c r="AH3533" s="327"/>
      <c r="AI3533" s="327"/>
      <c r="AJ3533" s="326"/>
      <c r="AK3533" s="327"/>
      <c r="AL3533" s="327"/>
      <c r="AM3533" s="331"/>
      <c r="AN3533" s="332"/>
      <c r="AO3533" s="333"/>
      <c r="AP3533" s="333"/>
      <c r="AQ3533" s="333"/>
      <c r="AR3533" s="332"/>
      <c r="AS3533" s="332"/>
    </row>
    <row r="3534" spans="1:45" x14ac:dyDescent="0.2">
      <c r="A3534" s="326"/>
      <c r="B3534" s="325"/>
      <c r="C3534" s="325"/>
      <c r="D3534" s="325"/>
      <c r="E3534" s="325"/>
      <c r="F3534" s="325"/>
      <c r="G3534" s="325"/>
      <c r="H3534" s="325"/>
      <c r="I3534" s="325"/>
      <c r="J3534" s="325"/>
      <c r="K3534" s="325"/>
      <c r="L3534" s="327"/>
      <c r="M3534" s="328"/>
      <c r="N3534" s="327"/>
      <c r="P3534" s="325"/>
      <c r="Q3534" s="325"/>
      <c r="R3534" s="325"/>
      <c r="S3534" s="325"/>
      <c r="T3534" s="328"/>
      <c r="U3534" s="329"/>
      <c r="V3534" s="330"/>
      <c r="W3534" s="330"/>
      <c r="X3534" s="325"/>
      <c r="Y3534" s="325"/>
      <c r="Z3534" s="325"/>
      <c r="AA3534" s="325"/>
      <c r="AB3534" s="325"/>
      <c r="AC3534" s="325"/>
      <c r="AD3534" s="325"/>
      <c r="AE3534" s="330"/>
      <c r="AF3534" s="326"/>
      <c r="AG3534" s="327"/>
      <c r="AH3534" s="327"/>
      <c r="AI3534" s="327"/>
      <c r="AJ3534" s="326"/>
      <c r="AK3534" s="327"/>
      <c r="AL3534" s="327"/>
      <c r="AM3534" s="331"/>
      <c r="AN3534" s="332"/>
      <c r="AO3534" s="333"/>
      <c r="AP3534" s="333"/>
      <c r="AQ3534" s="333"/>
      <c r="AR3534" s="332"/>
      <c r="AS3534" s="332"/>
    </row>
    <row r="3535" spans="1:45" x14ac:dyDescent="0.2">
      <c r="A3535" s="326"/>
      <c r="B3535" s="325"/>
      <c r="C3535" s="325"/>
      <c r="D3535" s="325"/>
      <c r="E3535" s="325"/>
      <c r="F3535" s="325"/>
      <c r="G3535" s="325"/>
      <c r="H3535" s="325"/>
      <c r="I3535" s="325"/>
      <c r="J3535" s="325"/>
      <c r="K3535" s="325"/>
      <c r="L3535" s="327"/>
      <c r="M3535" s="328"/>
      <c r="N3535" s="327"/>
      <c r="P3535" s="325"/>
      <c r="Q3535" s="325"/>
      <c r="R3535" s="325"/>
      <c r="S3535" s="325"/>
      <c r="T3535" s="328"/>
      <c r="U3535" s="329"/>
      <c r="V3535" s="330"/>
      <c r="W3535" s="330"/>
      <c r="X3535" s="325"/>
      <c r="Y3535" s="325"/>
      <c r="Z3535" s="325"/>
      <c r="AA3535" s="325"/>
      <c r="AB3535" s="325"/>
      <c r="AC3535" s="325"/>
      <c r="AD3535" s="325"/>
      <c r="AE3535" s="330"/>
      <c r="AF3535" s="326"/>
      <c r="AG3535" s="327"/>
      <c r="AH3535" s="327"/>
      <c r="AI3535" s="327"/>
      <c r="AJ3535" s="326"/>
      <c r="AK3535" s="327"/>
      <c r="AL3535" s="327"/>
      <c r="AM3535" s="331"/>
      <c r="AN3535" s="332"/>
      <c r="AO3535" s="333"/>
      <c r="AP3535" s="333"/>
      <c r="AQ3535" s="333"/>
      <c r="AR3535" s="332"/>
      <c r="AS3535" s="332"/>
    </row>
    <row r="3536" spans="1:45" x14ac:dyDescent="0.2">
      <c r="A3536" s="326"/>
      <c r="B3536" s="325"/>
      <c r="C3536" s="325"/>
      <c r="D3536" s="325"/>
      <c r="E3536" s="325"/>
      <c r="F3536" s="325"/>
      <c r="G3536" s="325"/>
      <c r="H3536" s="325"/>
      <c r="I3536" s="325"/>
      <c r="J3536" s="325"/>
      <c r="K3536" s="325"/>
      <c r="L3536" s="327"/>
      <c r="M3536" s="328"/>
      <c r="N3536" s="327"/>
      <c r="P3536" s="325"/>
      <c r="Q3536" s="325"/>
      <c r="R3536" s="325"/>
      <c r="S3536" s="325"/>
      <c r="T3536" s="328"/>
      <c r="U3536" s="329"/>
      <c r="V3536" s="330"/>
      <c r="W3536" s="330"/>
      <c r="X3536" s="325"/>
      <c r="Y3536" s="325"/>
      <c r="Z3536" s="325"/>
      <c r="AA3536" s="325"/>
      <c r="AB3536" s="325"/>
      <c r="AC3536" s="325"/>
      <c r="AD3536" s="325"/>
      <c r="AE3536" s="330"/>
      <c r="AF3536" s="326"/>
      <c r="AG3536" s="327"/>
      <c r="AH3536" s="327"/>
      <c r="AI3536" s="327"/>
      <c r="AJ3536" s="326"/>
      <c r="AK3536" s="327"/>
      <c r="AL3536" s="327"/>
      <c r="AM3536" s="331"/>
      <c r="AN3536" s="332"/>
      <c r="AO3536" s="333"/>
      <c r="AP3536" s="333"/>
      <c r="AQ3536" s="333"/>
      <c r="AR3536" s="332"/>
      <c r="AS3536" s="332"/>
    </row>
    <row r="3537" spans="1:45" x14ac:dyDescent="0.2">
      <c r="A3537" s="326"/>
      <c r="B3537" s="325"/>
      <c r="C3537" s="325"/>
      <c r="D3537" s="325"/>
      <c r="E3537" s="325"/>
      <c r="F3537" s="325"/>
      <c r="G3537" s="325"/>
      <c r="H3537" s="325"/>
      <c r="I3537" s="325"/>
      <c r="J3537" s="325"/>
      <c r="K3537" s="325"/>
      <c r="L3537" s="327"/>
      <c r="M3537" s="328"/>
      <c r="N3537" s="327"/>
      <c r="P3537" s="325"/>
      <c r="Q3537" s="325"/>
      <c r="R3537" s="325"/>
      <c r="S3537" s="325"/>
      <c r="T3537" s="328"/>
      <c r="U3537" s="329"/>
      <c r="V3537" s="330"/>
      <c r="W3537" s="330"/>
      <c r="X3537" s="325"/>
      <c r="Y3537" s="325"/>
      <c r="Z3537" s="325"/>
      <c r="AA3537" s="325"/>
      <c r="AB3537" s="325"/>
      <c r="AC3537" s="325"/>
      <c r="AD3537" s="325"/>
      <c r="AE3537" s="330"/>
      <c r="AF3537" s="326"/>
      <c r="AG3537" s="327"/>
      <c r="AH3537" s="327"/>
      <c r="AI3537" s="327"/>
      <c r="AJ3537" s="326"/>
      <c r="AK3537" s="327"/>
      <c r="AL3537" s="327"/>
      <c r="AM3537" s="331"/>
      <c r="AN3537" s="332"/>
      <c r="AO3537" s="333"/>
      <c r="AP3537" s="333"/>
      <c r="AQ3537" s="333"/>
      <c r="AR3537" s="332"/>
      <c r="AS3537" s="332"/>
    </row>
    <row r="3538" spans="1:45" x14ac:dyDescent="0.2">
      <c r="A3538" s="306"/>
      <c r="L3538" s="307"/>
      <c r="N3538" s="307"/>
      <c r="U3538" s="309"/>
      <c r="AF3538" s="306"/>
      <c r="AG3538" s="307"/>
      <c r="AH3538" s="307"/>
      <c r="AI3538" s="307"/>
      <c r="AK3538" s="307"/>
      <c r="AL3538" s="307"/>
      <c r="AN3538" s="312"/>
      <c r="AS3538" s="314"/>
    </row>
    <row r="3539" spans="1:45" x14ac:dyDescent="0.2">
      <c r="A3539" s="306"/>
      <c r="L3539" s="307"/>
      <c r="N3539" s="307"/>
      <c r="U3539" s="309"/>
      <c r="AF3539" s="306"/>
      <c r="AG3539" s="307"/>
      <c r="AH3539" s="307"/>
      <c r="AI3539" s="307"/>
      <c r="AJ3539" s="306"/>
      <c r="AK3539" s="307"/>
      <c r="AL3539" s="307"/>
      <c r="AN3539" s="312"/>
      <c r="AS3539" s="314"/>
    </row>
    <row r="3540" spans="1:45" x14ac:dyDescent="0.2">
      <c r="A3540" s="306"/>
      <c r="L3540" s="307"/>
      <c r="N3540" s="307"/>
      <c r="U3540" s="309"/>
      <c r="AF3540" s="306"/>
      <c r="AG3540" s="307"/>
      <c r="AH3540" s="307"/>
      <c r="AI3540" s="307"/>
      <c r="AJ3540" s="306"/>
      <c r="AK3540" s="307"/>
      <c r="AL3540" s="307"/>
      <c r="AN3540" s="312"/>
      <c r="AS3540" s="314"/>
    </row>
    <row r="3541" spans="1:45" x14ac:dyDescent="0.2">
      <c r="A3541" s="306"/>
      <c r="L3541" s="307"/>
      <c r="N3541" s="307"/>
      <c r="U3541" s="309"/>
      <c r="AF3541" s="306"/>
      <c r="AG3541" s="307"/>
      <c r="AH3541" s="307"/>
      <c r="AI3541" s="307"/>
      <c r="AK3541" s="307"/>
      <c r="AL3541" s="307"/>
      <c r="AN3541" s="312"/>
      <c r="AS3541" s="314"/>
    </row>
    <row r="3542" spans="1:45" x14ac:dyDescent="0.2">
      <c r="A3542" s="306"/>
      <c r="L3542" s="307"/>
      <c r="N3542" s="307"/>
      <c r="U3542" s="309"/>
      <c r="AF3542" s="306"/>
      <c r="AG3542" s="307"/>
      <c r="AH3542" s="307"/>
      <c r="AI3542" s="307"/>
      <c r="AJ3542" s="306"/>
      <c r="AK3542" s="307"/>
      <c r="AL3542" s="307"/>
      <c r="AN3542" s="312"/>
      <c r="AS3542" s="314"/>
    </row>
    <row r="3543" spans="1:45" x14ac:dyDescent="0.2">
      <c r="A3543" s="306"/>
      <c r="L3543" s="307"/>
      <c r="N3543" s="307"/>
      <c r="U3543" s="309"/>
      <c r="AF3543" s="306"/>
      <c r="AG3543" s="307"/>
      <c r="AH3543" s="307"/>
      <c r="AI3543" s="307"/>
      <c r="AJ3543" s="306"/>
      <c r="AK3543" s="307"/>
      <c r="AL3543" s="307"/>
      <c r="AN3543" s="312"/>
      <c r="AS3543" s="314"/>
    </row>
    <row r="3544" spans="1:45" x14ac:dyDescent="0.2">
      <c r="A3544" s="306"/>
      <c r="L3544" s="307"/>
      <c r="N3544" s="307"/>
      <c r="U3544" s="309"/>
      <c r="AF3544" s="306"/>
      <c r="AG3544" s="307"/>
      <c r="AH3544" s="307"/>
      <c r="AI3544" s="307"/>
      <c r="AK3544" s="307"/>
      <c r="AL3544" s="307"/>
      <c r="AN3544" s="312"/>
      <c r="AS3544" s="314"/>
    </row>
    <row r="3545" spans="1:45" x14ac:dyDescent="0.2">
      <c r="A3545" s="306"/>
      <c r="L3545" s="307"/>
      <c r="N3545" s="307"/>
      <c r="U3545" s="309"/>
      <c r="AF3545" s="306"/>
      <c r="AG3545" s="307"/>
      <c r="AH3545" s="307"/>
      <c r="AI3545" s="307"/>
      <c r="AJ3545" s="306"/>
      <c r="AK3545" s="307"/>
      <c r="AL3545" s="307"/>
      <c r="AN3545" s="312"/>
      <c r="AS3545" s="314"/>
    </row>
    <row r="3546" spans="1:45" x14ac:dyDescent="0.2">
      <c r="A3546" s="306"/>
      <c r="L3546" s="307"/>
      <c r="N3546" s="307"/>
      <c r="U3546" s="309"/>
      <c r="AF3546" s="306"/>
      <c r="AG3546" s="307"/>
      <c r="AH3546" s="307"/>
      <c r="AI3546" s="307"/>
      <c r="AJ3546" s="306"/>
      <c r="AK3546" s="307"/>
      <c r="AL3546" s="307"/>
      <c r="AN3546" s="312"/>
      <c r="AS3546" s="314"/>
    </row>
    <row r="3547" spans="1:45" x14ac:dyDescent="0.2">
      <c r="A3547" s="306"/>
      <c r="L3547" s="307"/>
      <c r="N3547" s="307"/>
      <c r="U3547" s="309"/>
      <c r="AF3547" s="306"/>
      <c r="AG3547" s="307"/>
      <c r="AH3547" s="307"/>
      <c r="AI3547" s="307"/>
      <c r="AK3547" s="307"/>
      <c r="AL3547" s="307"/>
      <c r="AN3547" s="312"/>
      <c r="AS3547" s="314"/>
    </row>
    <row r="3548" spans="1:45" x14ac:dyDescent="0.2">
      <c r="A3548" s="306"/>
      <c r="L3548" s="307"/>
      <c r="N3548" s="307"/>
      <c r="U3548" s="309"/>
      <c r="AF3548" s="306"/>
      <c r="AG3548" s="307"/>
      <c r="AH3548" s="307"/>
      <c r="AI3548" s="307"/>
      <c r="AJ3548" s="306"/>
      <c r="AK3548" s="307"/>
      <c r="AL3548" s="307"/>
      <c r="AN3548" s="312"/>
      <c r="AS3548" s="314"/>
    </row>
    <row r="3549" spans="1:45" x14ac:dyDescent="0.2">
      <c r="A3549" s="306"/>
      <c r="L3549" s="307"/>
      <c r="N3549" s="307"/>
      <c r="U3549" s="309"/>
      <c r="AF3549" s="306"/>
      <c r="AG3549" s="307"/>
      <c r="AH3549" s="307"/>
      <c r="AI3549" s="307"/>
      <c r="AJ3549" s="306"/>
      <c r="AK3549" s="307"/>
      <c r="AL3549" s="307"/>
      <c r="AN3549" s="312"/>
      <c r="AS3549" s="314"/>
    </row>
    <row r="3550" spans="1:45" x14ac:dyDescent="0.2">
      <c r="A3550" s="306"/>
      <c r="L3550" s="307"/>
      <c r="N3550" s="307"/>
      <c r="U3550" s="309"/>
      <c r="AF3550" s="306"/>
      <c r="AG3550" s="307"/>
      <c r="AH3550" s="307"/>
      <c r="AI3550" s="307"/>
      <c r="AK3550" s="307"/>
      <c r="AL3550" s="307"/>
      <c r="AN3550" s="312"/>
      <c r="AS3550" s="314"/>
    </row>
    <row r="3551" spans="1:45" x14ac:dyDescent="0.2">
      <c r="A3551" s="306"/>
      <c r="L3551" s="307"/>
      <c r="N3551" s="307"/>
      <c r="U3551" s="309"/>
      <c r="AF3551" s="306"/>
      <c r="AG3551" s="307"/>
      <c r="AH3551" s="307"/>
      <c r="AI3551" s="307"/>
      <c r="AJ3551" s="306"/>
      <c r="AK3551" s="307"/>
      <c r="AL3551" s="307"/>
      <c r="AN3551" s="312"/>
      <c r="AS3551" s="314"/>
    </row>
    <row r="3552" spans="1:45" x14ac:dyDescent="0.2">
      <c r="A3552" s="306"/>
      <c r="L3552" s="307"/>
      <c r="N3552" s="307"/>
      <c r="U3552" s="309"/>
      <c r="AF3552" s="306"/>
      <c r="AG3552" s="307"/>
      <c r="AH3552" s="307"/>
      <c r="AI3552" s="307"/>
      <c r="AJ3552" s="306"/>
      <c r="AK3552" s="307"/>
      <c r="AL3552" s="307"/>
      <c r="AN3552" s="312"/>
      <c r="AS3552" s="314"/>
    </row>
    <row r="3553" spans="1:45" x14ac:dyDescent="0.2">
      <c r="A3553" s="306"/>
      <c r="L3553" s="307"/>
      <c r="N3553" s="307"/>
      <c r="U3553" s="309"/>
      <c r="AF3553" s="306"/>
      <c r="AG3553" s="307"/>
      <c r="AH3553" s="307"/>
      <c r="AI3553" s="307"/>
      <c r="AK3553" s="307"/>
      <c r="AL3553" s="307"/>
      <c r="AN3553" s="312"/>
      <c r="AS3553" s="314"/>
    </row>
    <row r="3554" spans="1:45" x14ac:dyDescent="0.2">
      <c r="A3554" s="306"/>
      <c r="L3554" s="307"/>
      <c r="N3554" s="307"/>
      <c r="U3554" s="309"/>
      <c r="AF3554" s="306"/>
      <c r="AG3554" s="307"/>
      <c r="AH3554" s="307"/>
      <c r="AI3554" s="307"/>
      <c r="AJ3554" s="306"/>
      <c r="AK3554" s="307"/>
      <c r="AL3554" s="307"/>
      <c r="AN3554" s="312"/>
      <c r="AS3554" s="314"/>
    </row>
    <row r="3555" spans="1:45" x14ac:dyDescent="0.2">
      <c r="A3555" s="306"/>
      <c r="L3555" s="307"/>
      <c r="N3555" s="307"/>
      <c r="U3555" s="309"/>
      <c r="AF3555" s="306"/>
      <c r="AG3555" s="307"/>
      <c r="AH3555" s="307"/>
      <c r="AI3555" s="307"/>
      <c r="AJ3555" s="306"/>
      <c r="AK3555" s="307"/>
      <c r="AL3555" s="307"/>
      <c r="AN3555" s="312"/>
      <c r="AS3555" s="314"/>
    </row>
    <row r="3556" spans="1:45" x14ac:dyDescent="0.2">
      <c r="A3556" s="306"/>
      <c r="L3556" s="307"/>
      <c r="N3556" s="307"/>
      <c r="U3556" s="309"/>
      <c r="AF3556" s="306"/>
      <c r="AG3556" s="307"/>
      <c r="AH3556" s="307"/>
      <c r="AI3556" s="307"/>
      <c r="AK3556" s="307"/>
      <c r="AL3556" s="307"/>
      <c r="AN3556" s="312"/>
      <c r="AS3556" s="314"/>
    </row>
    <row r="3557" spans="1:45" x14ac:dyDescent="0.2">
      <c r="A3557" s="306"/>
      <c r="L3557" s="307"/>
      <c r="N3557" s="307"/>
      <c r="U3557" s="309"/>
      <c r="AF3557" s="306"/>
      <c r="AG3557" s="307"/>
      <c r="AH3557" s="307"/>
      <c r="AI3557" s="307"/>
      <c r="AJ3557" s="306"/>
      <c r="AK3557" s="307"/>
      <c r="AL3557" s="307"/>
      <c r="AN3557" s="312"/>
      <c r="AS3557" s="314"/>
    </row>
    <row r="3558" spans="1:45" x14ac:dyDescent="0.2">
      <c r="A3558" s="306"/>
      <c r="L3558" s="307"/>
      <c r="N3558" s="307"/>
      <c r="U3558" s="309"/>
      <c r="AF3558" s="306"/>
      <c r="AG3558" s="307"/>
      <c r="AH3558" s="307"/>
      <c r="AI3558" s="307"/>
      <c r="AJ3558" s="306"/>
      <c r="AK3558" s="307"/>
      <c r="AL3558" s="307"/>
      <c r="AN3558" s="312"/>
      <c r="AS3558" s="314"/>
    </row>
    <row r="3559" spans="1:45" x14ac:dyDescent="0.2">
      <c r="A3559" s="306"/>
      <c r="L3559" s="307"/>
      <c r="N3559" s="307"/>
      <c r="U3559" s="309"/>
      <c r="AF3559" s="306"/>
      <c r="AG3559" s="307"/>
      <c r="AH3559" s="307"/>
      <c r="AI3559" s="307"/>
      <c r="AK3559" s="307"/>
      <c r="AL3559" s="307"/>
      <c r="AN3559" s="312"/>
      <c r="AS3559" s="314"/>
    </row>
    <row r="3560" spans="1:45" x14ac:dyDescent="0.2">
      <c r="A3560" s="306"/>
      <c r="L3560" s="307"/>
      <c r="N3560" s="307"/>
      <c r="U3560" s="309"/>
      <c r="AF3560" s="306"/>
      <c r="AG3560" s="307"/>
      <c r="AH3560" s="307"/>
      <c r="AI3560" s="307"/>
      <c r="AJ3560" s="306"/>
      <c r="AK3560" s="307"/>
      <c r="AL3560" s="307"/>
      <c r="AN3560" s="312"/>
      <c r="AS3560" s="314"/>
    </row>
    <row r="3561" spans="1:45" x14ac:dyDescent="0.2">
      <c r="A3561" s="306"/>
      <c r="L3561" s="307"/>
      <c r="N3561" s="307"/>
      <c r="U3561" s="309"/>
      <c r="AF3561" s="306"/>
      <c r="AG3561" s="307"/>
      <c r="AH3561" s="307"/>
      <c r="AI3561" s="307"/>
      <c r="AJ3561" s="306"/>
      <c r="AK3561" s="307"/>
      <c r="AL3561" s="307"/>
      <c r="AN3561" s="312"/>
      <c r="AS3561" s="314"/>
    </row>
    <row r="3562" spans="1:45" x14ac:dyDescent="0.2">
      <c r="A3562" s="306"/>
      <c r="L3562" s="307"/>
      <c r="N3562" s="307"/>
      <c r="U3562" s="309"/>
      <c r="AF3562" s="306"/>
      <c r="AG3562" s="307"/>
      <c r="AH3562" s="307"/>
      <c r="AI3562" s="307"/>
      <c r="AK3562" s="307"/>
      <c r="AL3562" s="307"/>
      <c r="AN3562" s="312"/>
      <c r="AS3562" s="314"/>
    </row>
    <row r="3563" spans="1:45" x14ac:dyDescent="0.2">
      <c r="A3563" s="306"/>
      <c r="L3563" s="307"/>
      <c r="N3563" s="307"/>
      <c r="U3563" s="309"/>
      <c r="AF3563" s="306"/>
      <c r="AG3563" s="307"/>
      <c r="AH3563" s="307"/>
      <c r="AI3563" s="307"/>
      <c r="AJ3563" s="306"/>
      <c r="AK3563" s="307"/>
      <c r="AL3563" s="307"/>
      <c r="AN3563" s="312"/>
      <c r="AS3563" s="314"/>
    </row>
    <row r="3564" spans="1:45" x14ac:dyDescent="0.2">
      <c r="A3564" s="306"/>
      <c r="L3564" s="307"/>
      <c r="N3564" s="307"/>
      <c r="U3564" s="309"/>
      <c r="AF3564" s="306"/>
      <c r="AG3564" s="307"/>
      <c r="AH3564" s="307"/>
      <c r="AI3564" s="307"/>
      <c r="AJ3564" s="306"/>
      <c r="AK3564" s="307"/>
      <c r="AL3564" s="307"/>
      <c r="AN3564" s="312"/>
      <c r="AS3564" s="314"/>
    </row>
    <row r="3565" spans="1:45" x14ac:dyDescent="0.2">
      <c r="A3565" s="306"/>
      <c r="L3565" s="307"/>
      <c r="N3565" s="307"/>
      <c r="U3565" s="309"/>
      <c r="AF3565" s="306"/>
      <c r="AG3565" s="307"/>
      <c r="AH3565" s="307"/>
      <c r="AI3565" s="307"/>
      <c r="AK3565" s="307"/>
      <c r="AL3565" s="307"/>
      <c r="AN3565" s="312"/>
      <c r="AS3565" s="314"/>
    </row>
    <row r="3566" spans="1:45" x14ac:dyDescent="0.2">
      <c r="A3566" s="306"/>
      <c r="L3566" s="307"/>
      <c r="N3566" s="307"/>
      <c r="U3566" s="309"/>
      <c r="AF3566" s="306"/>
      <c r="AG3566" s="307"/>
      <c r="AH3566" s="307"/>
      <c r="AI3566" s="307"/>
      <c r="AJ3566" s="306"/>
      <c r="AK3566" s="307"/>
      <c r="AL3566" s="307"/>
      <c r="AN3566" s="312"/>
      <c r="AS3566" s="314"/>
    </row>
    <row r="3567" spans="1:45" x14ac:dyDescent="0.2">
      <c r="A3567" s="306"/>
      <c r="L3567" s="307"/>
      <c r="N3567" s="307"/>
      <c r="U3567" s="309"/>
      <c r="AF3567" s="306"/>
      <c r="AG3567" s="307"/>
      <c r="AH3567" s="307"/>
      <c r="AI3567" s="307"/>
      <c r="AJ3567" s="306"/>
      <c r="AK3567" s="307"/>
      <c r="AL3567" s="307"/>
      <c r="AN3567" s="312"/>
      <c r="AS3567" s="314"/>
    </row>
    <row r="3568" spans="1:45" x14ac:dyDescent="0.2">
      <c r="A3568" s="306"/>
      <c r="L3568" s="307"/>
      <c r="N3568" s="307"/>
      <c r="U3568" s="309"/>
      <c r="AF3568" s="306"/>
      <c r="AG3568" s="307"/>
      <c r="AH3568" s="307"/>
      <c r="AI3568" s="307"/>
      <c r="AK3568" s="307"/>
      <c r="AL3568" s="307"/>
      <c r="AN3568" s="312"/>
      <c r="AS3568" s="314"/>
    </row>
    <row r="3569" spans="1:45" x14ac:dyDescent="0.2">
      <c r="A3569" s="306"/>
      <c r="L3569" s="307"/>
      <c r="N3569" s="307"/>
      <c r="U3569" s="309"/>
      <c r="AF3569" s="306"/>
      <c r="AG3569" s="307"/>
      <c r="AH3569" s="307"/>
      <c r="AI3569" s="307"/>
      <c r="AJ3569" s="306"/>
      <c r="AK3569" s="307"/>
      <c r="AL3569" s="307"/>
      <c r="AN3569" s="312"/>
      <c r="AS3569" s="314"/>
    </row>
    <row r="3570" spans="1:45" x14ac:dyDescent="0.2">
      <c r="A3570" s="306"/>
      <c r="L3570" s="307"/>
      <c r="N3570" s="307"/>
      <c r="U3570" s="309"/>
      <c r="AF3570" s="306"/>
      <c r="AG3570" s="307"/>
      <c r="AH3570" s="307"/>
      <c r="AI3570" s="307"/>
      <c r="AJ3570" s="306"/>
      <c r="AK3570" s="307"/>
      <c r="AL3570" s="307"/>
      <c r="AN3570" s="312"/>
      <c r="AS3570" s="314"/>
    </row>
    <row r="3571" spans="1:45" x14ac:dyDescent="0.2">
      <c r="A3571" s="306"/>
      <c r="L3571" s="307"/>
      <c r="N3571" s="307"/>
      <c r="U3571" s="309"/>
      <c r="AF3571" s="306"/>
      <c r="AG3571" s="307"/>
      <c r="AH3571" s="307"/>
      <c r="AI3571" s="307"/>
      <c r="AK3571" s="307"/>
      <c r="AL3571" s="307"/>
      <c r="AN3571" s="312"/>
      <c r="AS3571" s="314"/>
    </row>
    <row r="3572" spans="1:45" x14ac:dyDescent="0.2">
      <c r="A3572" s="306"/>
      <c r="L3572" s="307"/>
      <c r="N3572" s="307"/>
      <c r="U3572" s="309"/>
      <c r="AF3572" s="306"/>
      <c r="AG3572" s="307"/>
      <c r="AH3572" s="307"/>
      <c r="AI3572" s="307"/>
      <c r="AJ3572" s="306"/>
      <c r="AK3572" s="307"/>
      <c r="AL3572" s="307"/>
      <c r="AN3572" s="312"/>
      <c r="AS3572" s="314"/>
    </row>
    <row r="3573" spans="1:45" x14ac:dyDescent="0.2">
      <c r="A3573" s="306"/>
      <c r="L3573" s="307"/>
      <c r="N3573" s="307"/>
      <c r="U3573" s="309"/>
      <c r="AF3573" s="306"/>
      <c r="AG3573" s="307"/>
      <c r="AH3573" s="307"/>
      <c r="AI3573" s="307"/>
      <c r="AJ3573" s="306"/>
      <c r="AK3573" s="307"/>
      <c r="AL3573" s="307"/>
      <c r="AN3573" s="312"/>
      <c r="AS3573" s="314"/>
    </row>
    <row r="3574" spans="1:45" x14ac:dyDescent="0.2">
      <c r="A3574" s="306"/>
      <c r="L3574" s="307"/>
      <c r="N3574" s="307"/>
      <c r="U3574" s="309"/>
      <c r="AF3574" s="306"/>
      <c r="AG3574" s="307"/>
      <c r="AH3574" s="307"/>
      <c r="AI3574" s="307"/>
      <c r="AK3574" s="307"/>
      <c r="AL3574" s="307"/>
      <c r="AN3574" s="312"/>
      <c r="AS3574" s="314"/>
    </row>
    <row r="3575" spans="1:45" x14ac:dyDescent="0.2">
      <c r="A3575" s="306"/>
      <c r="L3575" s="307"/>
      <c r="N3575" s="307"/>
      <c r="U3575" s="309"/>
      <c r="AF3575" s="306"/>
      <c r="AG3575" s="307"/>
      <c r="AH3575" s="307"/>
      <c r="AI3575" s="307"/>
      <c r="AJ3575" s="306"/>
      <c r="AK3575" s="307"/>
      <c r="AL3575" s="307"/>
      <c r="AN3575" s="312"/>
      <c r="AS3575" s="314"/>
    </row>
    <row r="3576" spans="1:45" x14ac:dyDescent="0.2">
      <c r="A3576" s="306"/>
      <c r="L3576" s="307"/>
      <c r="N3576" s="307"/>
      <c r="U3576" s="309"/>
      <c r="AF3576" s="306"/>
      <c r="AG3576" s="307"/>
      <c r="AH3576" s="307"/>
      <c r="AI3576" s="307"/>
      <c r="AJ3576" s="306"/>
      <c r="AK3576" s="307"/>
      <c r="AL3576" s="307"/>
      <c r="AN3576" s="312"/>
      <c r="AS3576" s="314"/>
    </row>
    <row r="3577" spans="1:45" x14ac:dyDescent="0.2">
      <c r="A3577" s="306"/>
      <c r="L3577" s="307"/>
      <c r="N3577" s="307"/>
      <c r="U3577" s="309"/>
      <c r="AF3577" s="306"/>
      <c r="AG3577" s="307"/>
      <c r="AH3577" s="307"/>
      <c r="AI3577" s="307"/>
      <c r="AK3577" s="307"/>
      <c r="AL3577" s="307"/>
      <c r="AN3577" s="312"/>
      <c r="AS3577" s="314"/>
    </row>
    <row r="3578" spans="1:45" x14ac:dyDescent="0.2">
      <c r="A3578" s="306"/>
      <c r="L3578" s="307"/>
      <c r="N3578" s="307"/>
      <c r="U3578" s="309"/>
      <c r="AF3578" s="306"/>
      <c r="AG3578" s="307"/>
      <c r="AH3578" s="307"/>
      <c r="AI3578" s="307"/>
      <c r="AJ3578" s="306"/>
      <c r="AK3578" s="307"/>
      <c r="AL3578" s="307"/>
      <c r="AN3578" s="312"/>
      <c r="AS3578" s="314"/>
    </row>
    <row r="3579" spans="1:45" x14ac:dyDescent="0.2">
      <c r="A3579" s="306"/>
      <c r="L3579" s="307"/>
      <c r="N3579" s="307"/>
      <c r="U3579" s="309"/>
      <c r="AF3579" s="306"/>
      <c r="AG3579" s="307"/>
      <c r="AH3579" s="307"/>
      <c r="AI3579" s="307"/>
      <c r="AJ3579" s="306"/>
      <c r="AK3579" s="307"/>
      <c r="AL3579" s="307"/>
      <c r="AN3579" s="312"/>
      <c r="AS3579" s="314"/>
    </row>
    <row r="3580" spans="1:45" x14ac:dyDescent="0.2">
      <c r="A3580" s="306"/>
      <c r="L3580" s="307"/>
      <c r="N3580" s="307"/>
      <c r="U3580" s="309"/>
      <c r="AF3580" s="306"/>
      <c r="AG3580" s="307"/>
      <c r="AH3580" s="307"/>
      <c r="AI3580" s="307"/>
      <c r="AK3580" s="307"/>
      <c r="AL3580" s="307"/>
      <c r="AN3580" s="312"/>
      <c r="AS3580" s="314"/>
    </row>
    <row r="3581" spans="1:45" x14ac:dyDescent="0.2">
      <c r="A3581" s="306"/>
      <c r="L3581" s="307"/>
      <c r="N3581" s="307"/>
      <c r="U3581" s="309"/>
      <c r="AF3581" s="306"/>
      <c r="AG3581" s="307"/>
      <c r="AH3581" s="307"/>
      <c r="AI3581" s="307"/>
      <c r="AJ3581" s="306"/>
      <c r="AK3581" s="307"/>
      <c r="AL3581" s="307"/>
      <c r="AN3581" s="312"/>
      <c r="AS3581" s="314"/>
    </row>
    <row r="3582" spans="1:45" x14ac:dyDescent="0.2">
      <c r="A3582" s="306"/>
      <c r="L3582" s="307"/>
      <c r="N3582" s="307"/>
      <c r="U3582" s="309"/>
      <c r="AF3582" s="306"/>
      <c r="AG3582" s="307"/>
      <c r="AH3582" s="307"/>
      <c r="AI3582" s="307"/>
      <c r="AJ3582" s="306"/>
      <c r="AK3582" s="307"/>
      <c r="AL3582" s="307"/>
      <c r="AN3582" s="312"/>
      <c r="AS3582" s="314"/>
    </row>
    <row r="3583" spans="1:45" x14ac:dyDescent="0.2">
      <c r="A3583" s="306"/>
      <c r="L3583" s="307"/>
      <c r="N3583" s="307"/>
      <c r="U3583" s="309"/>
      <c r="AF3583" s="306"/>
      <c r="AG3583" s="307"/>
      <c r="AH3583" s="307"/>
      <c r="AI3583" s="307"/>
      <c r="AK3583" s="307"/>
      <c r="AL3583" s="307"/>
      <c r="AN3583" s="312"/>
      <c r="AS3583" s="314"/>
    </row>
    <row r="3584" spans="1:45" x14ac:dyDescent="0.2">
      <c r="A3584" s="306"/>
      <c r="L3584" s="307"/>
      <c r="N3584" s="307"/>
      <c r="U3584" s="309"/>
      <c r="AF3584" s="306"/>
      <c r="AG3584" s="307"/>
      <c r="AH3584" s="307"/>
      <c r="AI3584" s="307"/>
      <c r="AJ3584" s="306"/>
      <c r="AK3584" s="307"/>
      <c r="AL3584" s="307"/>
      <c r="AN3584" s="312"/>
      <c r="AS3584" s="314"/>
    </row>
    <row r="3585" spans="1:45" x14ac:dyDescent="0.2">
      <c r="A3585" s="306"/>
      <c r="L3585" s="307"/>
      <c r="N3585" s="307"/>
      <c r="U3585" s="309"/>
      <c r="AF3585" s="306"/>
      <c r="AG3585" s="307"/>
      <c r="AH3585" s="307"/>
      <c r="AI3585" s="307"/>
      <c r="AJ3585" s="306"/>
      <c r="AK3585" s="307"/>
      <c r="AL3585" s="307"/>
      <c r="AN3585" s="312"/>
      <c r="AS3585" s="314"/>
    </row>
    <row r="3586" spans="1:45" x14ac:dyDescent="0.2">
      <c r="A3586" s="306"/>
      <c r="L3586" s="307"/>
      <c r="N3586" s="307"/>
      <c r="U3586" s="309"/>
      <c r="AF3586" s="306"/>
      <c r="AG3586" s="307"/>
      <c r="AH3586" s="307"/>
      <c r="AI3586" s="307"/>
      <c r="AK3586" s="307"/>
      <c r="AL3586" s="307"/>
      <c r="AN3586" s="312"/>
      <c r="AS3586" s="314"/>
    </row>
    <row r="3587" spans="1:45" x14ac:dyDescent="0.2">
      <c r="A3587" s="306"/>
      <c r="L3587" s="307"/>
      <c r="N3587" s="307"/>
      <c r="U3587" s="309"/>
      <c r="AF3587" s="306"/>
      <c r="AG3587" s="307"/>
      <c r="AH3587" s="307"/>
      <c r="AI3587" s="307"/>
      <c r="AJ3587" s="306"/>
      <c r="AK3587" s="307"/>
      <c r="AL3587" s="307"/>
      <c r="AN3587" s="312"/>
      <c r="AS3587" s="314"/>
    </row>
    <row r="3588" spans="1:45" x14ac:dyDescent="0.2">
      <c r="A3588" s="306"/>
      <c r="L3588" s="307"/>
      <c r="N3588" s="307"/>
      <c r="U3588" s="309"/>
      <c r="AF3588" s="306"/>
      <c r="AG3588" s="307"/>
      <c r="AH3588" s="307"/>
      <c r="AI3588" s="307"/>
      <c r="AJ3588" s="306"/>
      <c r="AK3588" s="307"/>
      <c r="AL3588" s="307"/>
      <c r="AN3588" s="312"/>
      <c r="AS3588" s="314"/>
    </row>
    <row r="3589" spans="1:45" x14ac:dyDescent="0.2">
      <c r="A3589" s="306"/>
      <c r="L3589" s="307"/>
      <c r="N3589" s="307"/>
      <c r="U3589" s="309"/>
      <c r="AF3589" s="306"/>
      <c r="AG3589" s="307"/>
      <c r="AH3589" s="307"/>
      <c r="AI3589" s="307"/>
      <c r="AK3589" s="307"/>
      <c r="AL3589" s="307"/>
      <c r="AN3589" s="312"/>
      <c r="AS3589" s="314"/>
    </row>
    <row r="3590" spans="1:45" x14ac:dyDescent="0.2">
      <c r="A3590" s="306"/>
      <c r="L3590" s="307"/>
      <c r="N3590" s="307"/>
      <c r="U3590" s="309"/>
      <c r="AF3590" s="306"/>
      <c r="AG3590" s="307"/>
      <c r="AH3590" s="307"/>
      <c r="AI3590" s="307"/>
      <c r="AJ3590" s="306"/>
      <c r="AK3590" s="307"/>
      <c r="AL3590" s="307"/>
      <c r="AN3590" s="312"/>
      <c r="AS3590" s="314"/>
    </row>
    <row r="3591" spans="1:45" x14ac:dyDescent="0.2">
      <c r="A3591" s="306"/>
      <c r="L3591" s="307"/>
      <c r="N3591" s="307"/>
      <c r="U3591" s="309"/>
      <c r="AF3591" s="306"/>
      <c r="AG3591" s="307"/>
      <c r="AH3591" s="307"/>
      <c r="AI3591" s="307"/>
      <c r="AJ3591" s="306"/>
      <c r="AK3591" s="307"/>
      <c r="AL3591" s="307"/>
      <c r="AN3591" s="312"/>
      <c r="AS3591" s="314"/>
    </row>
    <row r="3592" spans="1:45" x14ac:dyDescent="0.2">
      <c r="A3592" s="306"/>
      <c r="L3592" s="307"/>
      <c r="N3592" s="307"/>
      <c r="U3592" s="309"/>
      <c r="AF3592" s="306"/>
      <c r="AG3592" s="307"/>
      <c r="AH3592" s="307"/>
      <c r="AI3592" s="307"/>
      <c r="AK3592" s="307"/>
      <c r="AL3592" s="307"/>
      <c r="AN3592" s="312"/>
      <c r="AS3592" s="314"/>
    </row>
    <row r="3593" spans="1:45" x14ac:dyDescent="0.2">
      <c r="A3593" s="306"/>
      <c r="L3593" s="307"/>
      <c r="N3593" s="307"/>
      <c r="U3593" s="309"/>
      <c r="AF3593" s="306"/>
      <c r="AG3593" s="307"/>
      <c r="AH3593" s="307"/>
      <c r="AI3593" s="307"/>
      <c r="AJ3593" s="306"/>
      <c r="AK3593" s="307"/>
      <c r="AL3593" s="307"/>
      <c r="AN3593" s="312"/>
      <c r="AS3593" s="314"/>
    </row>
    <row r="3594" spans="1:45" x14ac:dyDescent="0.2">
      <c r="A3594" s="306"/>
      <c r="L3594" s="307"/>
      <c r="N3594" s="307"/>
      <c r="U3594" s="309"/>
      <c r="AF3594" s="306"/>
      <c r="AG3594" s="307"/>
      <c r="AH3594" s="307"/>
      <c r="AI3594" s="307"/>
      <c r="AJ3594" s="306"/>
      <c r="AK3594" s="307"/>
      <c r="AL3594" s="307"/>
      <c r="AN3594" s="312"/>
      <c r="AS3594" s="314"/>
    </row>
    <row r="3595" spans="1:45" x14ac:dyDescent="0.2">
      <c r="A3595" s="326"/>
      <c r="B3595" s="325"/>
      <c r="C3595" s="325"/>
      <c r="D3595" s="325"/>
      <c r="E3595" s="325"/>
      <c r="F3595" s="325"/>
      <c r="G3595" s="325"/>
      <c r="H3595" s="325"/>
      <c r="I3595" s="325"/>
      <c r="J3595" s="325"/>
      <c r="K3595" s="325"/>
      <c r="L3595" s="327"/>
      <c r="M3595" s="328"/>
      <c r="N3595" s="327"/>
      <c r="P3595" s="325"/>
      <c r="Q3595" s="325"/>
      <c r="R3595" s="325"/>
      <c r="S3595" s="325"/>
      <c r="T3595" s="328"/>
      <c r="U3595" s="329"/>
      <c r="V3595" s="330"/>
      <c r="W3595" s="330"/>
      <c r="X3595" s="325"/>
      <c r="Y3595" s="325"/>
      <c r="Z3595" s="325"/>
      <c r="AA3595" s="325"/>
      <c r="AB3595" s="325"/>
      <c r="AC3595" s="325"/>
      <c r="AD3595" s="325"/>
      <c r="AE3595" s="330"/>
      <c r="AF3595" s="326"/>
      <c r="AG3595" s="327"/>
      <c r="AH3595" s="327"/>
      <c r="AI3595" s="327"/>
      <c r="AJ3595" s="326"/>
      <c r="AK3595" s="327"/>
      <c r="AL3595" s="327"/>
      <c r="AM3595" s="331"/>
      <c r="AN3595" s="332"/>
      <c r="AO3595" s="333"/>
      <c r="AP3595" s="333"/>
      <c r="AQ3595" s="333"/>
      <c r="AR3595" s="332"/>
      <c r="AS3595" s="332"/>
    </row>
    <row r="3596" spans="1:45" x14ac:dyDescent="0.2">
      <c r="A3596" s="326"/>
      <c r="B3596" s="325"/>
      <c r="C3596" s="325"/>
      <c r="D3596" s="325"/>
      <c r="E3596" s="325"/>
      <c r="F3596" s="325"/>
      <c r="G3596" s="325"/>
      <c r="H3596" s="325"/>
      <c r="I3596" s="325"/>
      <c r="J3596" s="325"/>
      <c r="K3596" s="325"/>
      <c r="L3596" s="327"/>
      <c r="M3596" s="328"/>
      <c r="N3596" s="327"/>
      <c r="P3596" s="325"/>
      <c r="Q3596" s="325"/>
      <c r="R3596" s="325"/>
      <c r="S3596" s="325"/>
      <c r="T3596" s="328"/>
      <c r="U3596" s="329"/>
      <c r="V3596" s="330"/>
      <c r="W3596" s="330"/>
      <c r="X3596" s="325"/>
      <c r="Y3596" s="325"/>
      <c r="Z3596" s="325"/>
      <c r="AA3596" s="325"/>
      <c r="AB3596" s="325"/>
      <c r="AC3596" s="325"/>
      <c r="AD3596" s="325"/>
      <c r="AE3596" s="330"/>
      <c r="AF3596" s="326"/>
      <c r="AG3596" s="327"/>
      <c r="AH3596" s="327"/>
      <c r="AI3596" s="327"/>
      <c r="AJ3596" s="326"/>
      <c r="AK3596" s="327"/>
      <c r="AL3596" s="327"/>
      <c r="AM3596" s="331"/>
      <c r="AN3596" s="332"/>
      <c r="AO3596" s="333"/>
      <c r="AP3596" s="333"/>
      <c r="AQ3596" s="333"/>
      <c r="AR3596" s="332"/>
      <c r="AS3596" s="332"/>
    </row>
    <row r="3597" spans="1:45" x14ac:dyDescent="0.2">
      <c r="A3597" s="326"/>
      <c r="B3597" s="325"/>
      <c r="C3597" s="325"/>
      <c r="D3597" s="325"/>
      <c r="E3597" s="325"/>
      <c r="F3597" s="325"/>
      <c r="G3597" s="325"/>
      <c r="H3597" s="325"/>
      <c r="I3597" s="325"/>
      <c r="J3597" s="325"/>
      <c r="K3597" s="325"/>
      <c r="L3597" s="327"/>
      <c r="M3597" s="328"/>
      <c r="N3597" s="327"/>
      <c r="P3597" s="325"/>
      <c r="Q3597" s="325"/>
      <c r="R3597" s="325"/>
      <c r="S3597" s="325"/>
      <c r="T3597" s="328"/>
      <c r="U3597" s="329"/>
      <c r="V3597" s="330"/>
      <c r="W3597" s="330"/>
      <c r="X3597" s="325"/>
      <c r="Y3597" s="325"/>
      <c r="Z3597" s="325"/>
      <c r="AA3597" s="325"/>
      <c r="AB3597" s="325"/>
      <c r="AC3597" s="325"/>
      <c r="AD3597" s="325"/>
      <c r="AE3597" s="330"/>
      <c r="AF3597" s="326"/>
      <c r="AG3597" s="327"/>
      <c r="AH3597" s="327"/>
      <c r="AI3597" s="327"/>
      <c r="AJ3597" s="326"/>
      <c r="AK3597" s="327"/>
      <c r="AL3597" s="327"/>
      <c r="AM3597" s="331"/>
      <c r="AN3597" s="332"/>
      <c r="AO3597" s="333"/>
      <c r="AP3597" s="333"/>
      <c r="AQ3597" s="333"/>
      <c r="AR3597" s="332"/>
      <c r="AS3597" s="332"/>
    </row>
    <row r="3598" spans="1:45" x14ac:dyDescent="0.2">
      <c r="A3598" s="326"/>
      <c r="B3598" s="325"/>
      <c r="C3598" s="325"/>
      <c r="D3598" s="325"/>
      <c r="E3598" s="325"/>
      <c r="F3598" s="325"/>
      <c r="G3598" s="325"/>
      <c r="H3598" s="325"/>
      <c r="I3598" s="325"/>
      <c r="J3598" s="325"/>
      <c r="K3598" s="325"/>
      <c r="L3598" s="327"/>
      <c r="M3598" s="328"/>
      <c r="N3598" s="327"/>
      <c r="P3598" s="325"/>
      <c r="Q3598" s="325"/>
      <c r="R3598" s="325"/>
      <c r="S3598" s="325"/>
      <c r="T3598" s="328"/>
      <c r="U3598" s="329"/>
      <c r="V3598" s="330"/>
      <c r="W3598" s="330"/>
      <c r="X3598" s="325"/>
      <c r="Y3598" s="325"/>
      <c r="Z3598" s="325"/>
      <c r="AA3598" s="325"/>
      <c r="AB3598" s="325"/>
      <c r="AC3598" s="325"/>
      <c r="AD3598" s="325"/>
      <c r="AE3598" s="330"/>
      <c r="AF3598" s="326"/>
      <c r="AG3598" s="327"/>
      <c r="AH3598" s="327"/>
      <c r="AI3598" s="327"/>
      <c r="AJ3598" s="326"/>
      <c r="AK3598" s="327"/>
      <c r="AL3598" s="327"/>
      <c r="AM3598" s="331"/>
      <c r="AN3598" s="332"/>
      <c r="AO3598" s="333"/>
      <c r="AP3598" s="333"/>
      <c r="AQ3598" s="333"/>
      <c r="AR3598" s="332"/>
      <c r="AS3598" s="332"/>
    </row>
    <row r="3599" spans="1:45" x14ac:dyDescent="0.2">
      <c r="A3599" s="326"/>
      <c r="B3599" s="325"/>
      <c r="C3599" s="325"/>
      <c r="D3599" s="325"/>
      <c r="E3599" s="325"/>
      <c r="F3599" s="325"/>
      <c r="G3599" s="325"/>
      <c r="H3599" s="325"/>
      <c r="I3599" s="325"/>
      <c r="J3599" s="325"/>
      <c r="K3599" s="325"/>
      <c r="L3599" s="327"/>
      <c r="M3599" s="328"/>
      <c r="N3599" s="327"/>
      <c r="P3599" s="325"/>
      <c r="Q3599" s="325"/>
      <c r="R3599" s="325"/>
      <c r="S3599" s="325"/>
      <c r="T3599" s="328"/>
      <c r="U3599" s="329"/>
      <c r="V3599" s="330"/>
      <c r="W3599" s="330"/>
      <c r="X3599" s="325"/>
      <c r="Y3599" s="325"/>
      <c r="Z3599" s="325"/>
      <c r="AA3599" s="325"/>
      <c r="AB3599" s="325"/>
      <c r="AC3599" s="325"/>
      <c r="AD3599" s="325"/>
      <c r="AE3599" s="330"/>
      <c r="AF3599" s="326"/>
      <c r="AG3599" s="327"/>
      <c r="AH3599" s="327"/>
      <c r="AI3599" s="327"/>
      <c r="AJ3599" s="326"/>
      <c r="AK3599" s="327"/>
      <c r="AL3599" s="327"/>
      <c r="AM3599" s="331"/>
      <c r="AN3599" s="332"/>
      <c r="AO3599" s="333"/>
      <c r="AP3599" s="333"/>
      <c r="AQ3599" s="333"/>
      <c r="AR3599" s="332"/>
      <c r="AS3599" s="332"/>
    </row>
    <row r="3600" spans="1:45" x14ac:dyDescent="0.2">
      <c r="A3600" s="326"/>
      <c r="B3600" s="325"/>
      <c r="C3600" s="325"/>
      <c r="D3600" s="325"/>
      <c r="E3600" s="325"/>
      <c r="F3600" s="325"/>
      <c r="G3600" s="325"/>
      <c r="H3600" s="325"/>
      <c r="I3600" s="325"/>
      <c r="J3600" s="325"/>
      <c r="K3600" s="325"/>
      <c r="L3600" s="327"/>
      <c r="M3600" s="328"/>
      <c r="N3600" s="327"/>
      <c r="P3600" s="325"/>
      <c r="Q3600" s="325"/>
      <c r="R3600" s="325"/>
      <c r="S3600" s="325"/>
      <c r="T3600" s="328"/>
      <c r="U3600" s="329"/>
      <c r="V3600" s="330"/>
      <c r="W3600" s="330"/>
      <c r="X3600" s="325"/>
      <c r="Y3600" s="325"/>
      <c r="Z3600" s="325"/>
      <c r="AA3600" s="325"/>
      <c r="AB3600" s="325"/>
      <c r="AC3600" s="325"/>
      <c r="AD3600" s="325"/>
      <c r="AE3600" s="330"/>
      <c r="AF3600" s="326"/>
      <c r="AG3600" s="327"/>
      <c r="AH3600" s="327"/>
      <c r="AI3600" s="327"/>
      <c r="AJ3600" s="326"/>
      <c r="AK3600" s="327"/>
      <c r="AL3600" s="327"/>
      <c r="AM3600" s="331"/>
      <c r="AN3600" s="332"/>
      <c r="AO3600" s="333"/>
      <c r="AP3600" s="333"/>
      <c r="AQ3600" s="333"/>
      <c r="AR3600" s="332"/>
      <c r="AS3600" s="332"/>
    </row>
    <row r="3601" spans="1:45" x14ac:dyDescent="0.2">
      <c r="A3601" s="306"/>
      <c r="L3601" s="307"/>
      <c r="N3601" s="307"/>
      <c r="U3601" s="309"/>
      <c r="AF3601" s="306"/>
      <c r="AG3601" s="307"/>
      <c r="AH3601" s="307"/>
      <c r="AI3601" s="307"/>
      <c r="AK3601" s="307"/>
      <c r="AL3601" s="307"/>
      <c r="AN3601" s="312"/>
      <c r="AS3601" s="314"/>
    </row>
    <row r="3602" spans="1:45" x14ac:dyDescent="0.2">
      <c r="A3602" s="306"/>
      <c r="L3602" s="307"/>
      <c r="N3602" s="307"/>
      <c r="U3602" s="309"/>
      <c r="AF3602" s="306"/>
      <c r="AG3602" s="307"/>
      <c r="AH3602" s="307"/>
      <c r="AI3602" s="307"/>
      <c r="AJ3602" s="306"/>
      <c r="AK3602" s="307"/>
      <c r="AL3602" s="307"/>
      <c r="AN3602" s="312"/>
      <c r="AS3602" s="314"/>
    </row>
    <row r="3603" spans="1:45" x14ac:dyDescent="0.2">
      <c r="A3603" s="306"/>
      <c r="L3603" s="307"/>
      <c r="N3603" s="307"/>
      <c r="U3603" s="309"/>
      <c r="AF3603" s="306"/>
      <c r="AG3603" s="307"/>
      <c r="AH3603" s="307"/>
      <c r="AI3603" s="307"/>
      <c r="AJ3603" s="306"/>
      <c r="AK3603" s="307"/>
      <c r="AL3603" s="307"/>
      <c r="AN3603" s="312"/>
      <c r="AS3603" s="314"/>
    </row>
    <row r="3604" spans="1:45" x14ac:dyDescent="0.2">
      <c r="A3604" s="326"/>
      <c r="B3604" s="325"/>
      <c r="C3604" s="325"/>
      <c r="D3604" s="325"/>
      <c r="E3604" s="325"/>
      <c r="F3604" s="325"/>
      <c r="G3604" s="325"/>
      <c r="H3604" s="325"/>
      <c r="I3604" s="325"/>
      <c r="J3604" s="325"/>
      <c r="K3604" s="325"/>
      <c r="L3604" s="327"/>
      <c r="M3604" s="328"/>
      <c r="N3604" s="327"/>
      <c r="P3604" s="325"/>
      <c r="Q3604" s="325"/>
      <c r="R3604" s="325"/>
      <c r="S3604" s="325"/>
      <c r="T3604" s="328"/>
      <c r="U3604" s="329"/>
      <c r="V3604" s="330"/>
      <c r="W3604" s="330"/>
      <c r="X3604" s="325"/>
      <c r="Y3604" s="325"/>
      <c r="Z3604" s="325"/>
      <c r="AA3604" s="325"/>
      <c r="AB3604" s="325"/>
      <c r="AC3604" s="325"/>
      <c r="AD3604" s="325"/>
      <c r="AE3604" s="330"/>
      <c r="AF3604" s="326"/>
      <c r="AG3604" s="327"/>
      <c r="AH3604" s="327"/>
      <c r="AI3604" s="327"/>
      <c r="AJ3604" s="326"/>
      <c r="AK3604" s="327"/>
      <c r="AL3604" s="327"/>
      <c r="AM3604" s="331"/>
      <c r="AN3604" s="332"/>
      <c r="AO3604" s="333"/>
      <c r="AP3604" s="333"/>
      <c r="AQ3604" s="333"/>
      <c r="AR3604" s="332"/>
      <c r="AS3604" s="332"/>
    </row>
    <row r="3605" spans="1:45" x14ac:dyDescent="0.2">
      <c r="A3605" s="326"/>
      <c r="B3605" s="325"/>
      <c r="C3605" s="325"/>
      <c r="D3605" s="325"/>
      <c r="E3605" s="325"/>
      <c r="F3605" s="325"/>
      <c r="G3605" s="325"/>
      <c r="H3605" s="325"/>
      <c r="I3605" s="325"/>
      <c r="J3605" s="325"/>
      <c r="K3605" s="325"/>
      <c r="L3605" s="327"/>
      <c r="M3605" s="328"/>
      <c r="N3605" s="327"/>
      <c r="P3605" s="325"/>
      <c r="Q3605" s="325"/>
      <c r="R3605" s="325"/>
      <c r="S3605" s="325"/>
      <c r="T3605" s="328"/>
      <c r="U3605" s="329"/>
      <c r="V3605" s="330"/>
      <c r="W3605" s="330"/>
      <c r="X3605" s="325"/>
      <c r="Y3605" s="325"/>
      <c r="Z3605" s="325"/>
      <c r="AA3605" s="325"/>
      <c r="AB3605" s="325"/>
      <c r="AC3605" s="325"/>
      <c r="AD3605" s="325"/>
      <c r="AE3605" s="330"/>
      <c r="AF3605" s="326"/>
      <c r="AG3605" s="327"/>
      <c r="AH3605" s="327"/>
      <c r="AI3605" s="327"/>
      <c r="AJ3605" s="326"/>
      <c r="AK3605" s="327"/>
      <c r="AL3605" s="327"/>
      <c r="AM3605" s="331"/>
      <c r="AN3605" s="332"/>
      <c r="AO3605" s="333"/>
      <c r="AP3605" s="333"/>
      <c r="AQ3605" s="333"/>
      <c r="AR3605" s="332"/>
      <c r="AS3605" s="332"/>
    </row>
    <row r="3606" spans="1:45" x14ac:dyDescent="0.2">
      <c r="A3606" s="326"/>
      <c r="B3606" s="325"/>
      <c r="C3606" s="325"/>
      <c r="D3606" s="325"/>
      <c r="E3606" s="325"/>
      <c r="F3606" s="325"/>
      <c r="G3606" s="325"/>
      <c r="H3606" s="325"/>
      <c r="I3606" s="325"/>
      <c r="J3606" s="325"/>
      <c r="K3606" s="325"/>
      <c r="L3606" s="327"/>
      <c r="M3606" s="328"/>
      <c r="N3606" s="327"/>
      <c r="P3606" s="325"/>
      <c r="Q3606" s="325"/>
      <c r="R3606" s="325"/>
      <c r="S3606" s="325"/>
      <c r="T3606" s="328"/>
      <c r="U3606" s="329"/>
      <c r="V3606" s="330"/>
      <c r="W3606" s="330"/>
      <c r="X3606" s="325"/>
      <c r="Y3606" s="325"/>
      <c r="Z3606" s="325"/>
      <c r="AA3606" s="325"/>
      <c r="AB3606" s="325"/>
      <c r="AC3606" s="325"/>
      <c r="AD3606" s="325"/>
      <c r="AE3606" s="330"/>
      <c r="AF3606" s="326"/>
      <c r="AG3606" s="327"/>
      <c r="AH3606" s="327"/>
      <c r="AI3606" s="327"/>
      <c r="AJ3606" s="326"/>
      <c r="AK3606" s="327"/>
      <c r="AL3606" s="327"/>
      <c r="AM3606" s="331"/>
      <c r="AN3606" s="332"/>
      <c r="AO3606" s="333"/>
      <c r="AP3606" s="333"/>
      <c r="AQ3606" s="333"/>
      <c r="AR3606" s="332"/>
      <c r="AS3606" s="332"/>
    </row>
    <row r="3607" spans="1:45" x14ac:dyDescent="0.2">
      <c r="A3607" s="326"/>
      <c r="B3607" s="325"/>
      <c r="C3607" s="325"/>
      <c r="D3607" s="325"/>
      <c r="E3607" s="325"/>
      <c r="F3607" s="325"/>
      <c r="G3607" s="325"/>
      <c r="H3607" s="325"/>
      <c r="I3607" s="325"/>
      <c r="J3607" s="325"/>
      <c r="K3607" s="325"/>
      <c r="L3607" s="327"/>
      <c r="M3607" s="328"/>
      <c r="N3607" s="327"/>
      <c r="P3607" s="325"/>
      <c r="Q3607" s="325"/>
      <c r="R3607" s="325"/>
      <c r="S3607" s="325"/>
      <c r="T3607" s="328"/>
      <c r="U3607" s="329"/>
      <c r="V3607" s="330"/>
      <c r="W3607" s="330"/>
      <c r="X3607" s="325"/>
      <c r="Y3607" s="325"/>
      <c r="Z3607" s="325"/>
      <c r="AA3607" s="325"/>
      <c r="AB3607" s="325"/>
      <c r="AC3607" s="325"/>
      <c r="AD3607" s="325"/>
      <c r="AE3607" s="330"/>
      <c r="AF3607" s="326"/>
      <c r="AG3607" s="327"/>
      <c r="AH3607" s="327"/>
      <c r="AI3607" s="327"/>
      <c r="AJ3607" s="326"/>
      <c r="AK3607" s="327"/>
      <c r="AL3607" s="327"/>
      <c r="AM3607" s="331"/>
      <c r="AN3607" s="332"/>
      <c r="AO3607" s="333"/>
      <c r="AP3607" s="333"/>
      <c r="AQ3607" s="333"/>
      <c r="AR3607" s="332"/>
      <c r="AS3607" s="332"/>
    </row>
    <row r="3608" spans="1:45" x14ac:dyDescent="0.2">
      <c r="A3608" s="326"/>
      <c r="B3608" s="325"/>
      <c r="C3608" s="325"/>
      <c r="D3608" s="325"/>
      <c r="E3608" s="325"/>
      <c r="F3608" s="325"/>
      <c r="G3608" s="325"/>
      <c r="H3608" s="325"/>
      <c r="I3608" s="325"/>
      <c r="J3608" s="325"/>
      <c r="K3608" s="325"/>
      <c r="L3608" s="327"/>
      <c r="M3608" s="328"/>
      <c r="N3608" s="327"/>
      <c r="P3608" s="325"/>
      <c r="Q3608" s="325"/>
      <c r="R3608" s="325"/>
      <c r="S3608" s="325"/>
      <c r="T3608" s="328"/>
      <c r="U3608" s="329"/>
      <c r="V3608" s="330"/>
      <c r="W3608" s="330"/>
      <c r="X3608" s="325"/>
      <c r="Y3608" s="325"/>
      <c r="Z3608" s="325"/>
      <c r="AA3608" s="325"/>
      <c r="AB3608" s="325"/>
      <c r="AC3608" s="325"/>
      <c r="AD3608" s="325"/>
      <c r="AE3608" s="330"/>
      <c r="AF3608" s="326"/>
      <c r="AG3608" s="327"/>
      <c r="AH3608" s="327"/>
      <c r="AI3608" s="327"/>
      <c r="AJ3608" s="326"/>
      <c r="AK3608" s="327"/>
      <c r="AL3608" s="327"/>
      <c r="AM3608" s="331"/>
      <c r="AN3608" s="332"/>
      <c r="AO3608" s="333"/>
      <c r="AP3608" s="333"/>
      <c r="AQ3608" s="333"/>
      <c r="AR3608" s="332"/>
      <c r="AS3608" s="332"/>
    </row>
    <row r="3609" spans="1:45" x14ac:dyDescent="0.2">
      <c r="A3609" s="326"/>
      <c r="B3609" s="325"/>
      <c r="C3609" s="325"/>
      <c r="D3609" s="325"/>
      <c r="E3609" s="325"/>
      <c r="F3609" s="325"/>
      <c r="G3609" s="325"/>
      <c r="H3609" s="325"/>
      <c r="I3609" s="325"/>
      <c r="J3609" s="325"/>
      <c r="K3609" s="325"/>
      <c r="L3609" s="327"/>
      <c r="M3609" s="328"/>
      <c r="N3609" s="327"/>
      <c r="P3609" s="325"/>
      <c r="Q3609" s="325"/>
      <c r="R3609" s="325"/>
      <c r="S3609" s="325"/>
      <c r="T3609" s="328"/>
      <c r="U3609" s="329"/>
      <c r="V3609" s="330"/>
      <c r="W3609" s="330"/>
      <c r="X3609" s="325"/>
      <c r="Y3609" s="325"/>
      <c r="Z3609" s="325"/>
      <c r="AA3609" s="325"/>
      <c r="AB3609" s="325"/>
      <c r="AC3609" s="325"/>
      <c r="AD3609" s="325"/>
      <c r="AE3609" s="330"/>
      <c r="AF3609" s="326"/>
      <c r="AG3609" s="327"/>
      <c r="AH3609" s="327"/>
      <c r="AI3609" s="327"/>
      <c r="AJ3609" s="326"/>
      <c r="AK3609" s="327"/>
      <c r="AL3609" s="327"/>
      <c r="AM3609" s="331"/>
      <c r="AN3609" s="332"/>
      <c r="AO3609" s="333"/>
      <c r="AP3609" s="333"/>
      <c r="AQ3609" s="333"/>
      <c r="AR3609" s="332"/>
      <c r="AS3609" s="332"/>
    </row>
    <row r="3610" spans="1:45" x14ac:dyDescent="0.2">
      <c r="A3610" s="306"/>
      <c r="L3610" s="307"/>
      <c r="N3610" s="307"/>
      <c r="U3610" s="309"/>
      <c r="AF3610" s="306"/>
      <c r="AG3610" s="307"/>
      <c r="AH3610" s="307"/>
      <c r="AI3610" s="307"/>
      <c r="AK3610" s="307"/>
      <c r="AL3610" s="307"/>
      <c r="AN3610" s="312"/>
      <c r="AS3610" s="314"/>
    </row>
    <row r="3611" spans="1:45" x14ac:dyDescent="0.2">
      <c r="A3611" s="306"/>
      <c r="L3611" s="307"/>
      <c r="N3611" s="307"/>
      <c r="U3611" s="309"/>
      <c r="AF3611" s="306"/>
      <c r="AG3611" s="307"/>
      <c r="AH3611" s="307"/>
      <c r="AI3611" s="307"/>
      <c r="AJ3611" s="306"/>
      <c r="AK3611" s="307"/>
      <c r="AL3611" s="307"/>
      <c r="AN3611" s="312"/>
      <c r="AS3611" s="314"/>
    </row>
    <row r="3612" spans="1:45" x14ac:dyDescent="0.2">
      <c r="A3612" s="306"/>
      <c r="L3612" s="307"/>
      <c r="N3612" s="307"/>
      <c r="U3612" s="309"/>
      <c r="AF3612" s="306"/>
      <c r="AG3612" s="307"/>
      <c r="AH3612" s="307"/>
      <c r="AI3612" s="307"/>
      <c r="AJ3612" s="306"/>
      <c r="AK3612" s="307"/>
      <c r="AL3612" s="307"/>
      <c r="AN3612" s="312"/>
      <c r="AS3612" s="314"/>
    </row>
    <row r="3613" spans="1:45" x14ac:dyDescent="0.2">
      <c r="A3613" s="326"/>
      <c r="B3613" s="325"/>
      <c r="C3613" s="325"/>
      <c r="D3613" s="325"/>
      <c r="E3613" s="325"/>
      <c r="F3613" s="325"/>
      <c r="G3613" s="325"/>
      <c r="H3613" s="325"/>
      <c r="I3613" s="325"/>
      <c r="J3613" s="325"/>
      <c r="K3613" s="325"/>
      <c r="L3613" s="327"/>
      <c r="M3613" s="328"/>
      <c r="N3613" s="327"/>
      <c r="P3613" s="325"/>
      <c r="Q3613" s="325"/>
      <c r="R3613" s="325"/>
      <c r="S3613" s="325"/>
      <c r="T3613" s="328"/>
      <c r="U3613" s="329"/>
      <c r="V3613" s="330"/>
      <c r="W3613" s="330"/>
      <c r="X3613" s="325"/>
      <c r="Y3613" s="325"/>
      <c r="Z3613" s="325"/>
      <c r="AA3613" s="325"/>
      <c r="AB3613" s="325"/>
      <c r="AC3613" s="325"/>
      <c r="AD3613" s="325"/>
      <c r="AE3613" s="330"/>
      <c r="AF3613" s="326"/>
      <c r="AG3613" s="327"/>
      <c r="AH3613" s="327"/>
      <c r="AI3613" s="327"/>
      <c r="AJ3613" s="326"/>
      <c r="AK3613" s="327"/>
      <c r="AL3613" s="327"/>
      <c r="AM3613" s="331"/>
      <c r="AN3613" s="332"/>
      <c r="AO3613" s="333"/>
      <c r="AP3613" s="333"/>
      <c r="AQ3613" s="333"/>
      <c r="AR3613" s="332"/>
      <c r="AS3613" s="332"/>
    </row>
    <row r="3614" spans="1:45" x14ac:dyDescent="0.2">
      <c r="A3614" s="326"/>
      <c r="B3614" s="325"/>
      <c r="C3614" s="325"/>
      <c r="D3614" s="325"/>
      <c r="E3614" s="325"/>
      <c r="F3614" s="325"/>
      <c r="G3614" s="325"/>
      <c r="H3614" s="325"/>
      <c r="I3614" s="325"/>
      <c r="J3614" s="325"/>
      <c r="K3614" s="325"/>
      <c r="L3614" s="327"/>
      <c r="M3614" s="328"/>
      <c r="N3614" s="327"/>
      <c r="P3614" s="325"/>
      <c r="Q3614" s="325"/>
      <c r="R3614" s="325"/>
      <c r="S3614" s="325"/>
      <c r="T3614" s="328"/>
      <c r="U3614" s="329"/>
      <c r="V3614" s="330"/>
      <c r="W3614" s="330"/>
      <c r="X3614" s="325"/>
      <c r="Y3614" s="325"/>
      <c r="Z3614" s="325"/>
      <c r="AA3614" s="325"/>
      <c r="AB3614" s="325"/>
      <c r="AC3614" s="325"/>
      <c r="AD3614" s="325"/>
      <c r="AE3614" s="330"/>
      <c r="AF3614" s="326"/>
      <c r="AG3614" s="327"/>
      <c r="AH3614" s="327"/>
      <c r="AI3614" s="327"/>
      <c r="AJ3614" s="326"/>
      <c r="AK3614" s="327"/>
      <c r="AL3614" s="327"/>
      <c r="AM3614" s="331"/>
      <c r="AN3614" s="332"/>
      <c r="AO3614" s="333"/>
      <c r="AP3614" s="333"/>
      <c r="AQ3614" s="333"/>
      <c r="AR3614" s="332"/>
      <c r="AS3614" s="332"/>
    </row>
    <row r="3615" spans="1:45" x14ac:dyDescent="0.2">
      <c r="A3615" s="326"/>
      <c r="B3615" s="325"/>
      <c r="C3615" s="325"/>
      <c r="D3615" s="325"/>
      <c r="E3615" s="325"/>
      <c r="F3615" s="325"/>
      <c r="G3615" s="325"/>
      <c r="H3615" s="325"/>
      <c r="I3615" s="325"/>
      <c r="J3615" s="325"/>
      <c r="K3615" s="325"/>
      <c r="L3615" s="327"/>
      <c r="M3615" s="328"/>
      <c r="N3615" s="327"/>
      <c r="P3615" s="325"/>
      <c r="Q3615" s="325"/>
      <c r="R3615" s="325"/>
      <c r="S3615" s="325"/>
      <c r="T3615" s="328"/>
      <c r="U3615" s="329"/>
      <c r="V3615" s="330"/>
      <c r="W3615" s="330"/>
      <c r="X3615" s="325"/>
      <c r="Y3615" s="325"/>
      <c r="Z3615" s="325"/>
      <c r="AA3615" s="325"/>
      <c r="AB3615" s="325"/>
      <c r="AC3615" s="325"/>
      <c r="AD3615" s="325"/>
      <c r="AE3615" s="330"/>
      <c r="AF3615" s="326"/>
      <c r="AG3615" s="327"/>
      <c r="AH3615" s="327"/>
      <c r="AI3615" s="327"/>
      <c r="AJ3615" s="326"/>
      <c r="AK3615" s="327"/>
      <c r="AL3615" s="327"/>
      <c r="AM3615" s="331"/>
      <c r="AN3615" s="332"/>
      <c r="AO3615" s="333"/>
      <c r="AP3615" s="333"/>
      <c r="AQ3615" s="333"/>
      <c r="AR3615" s="332"/>
      <c r="AS3615" s="332"/>
    </row>
    <row r="3616" spans="1:45" x14ac:dyDescent="0.2">
      <c r="A3616" s="326"/>
      <c r="B3616" s="325"/>
      <c r="C3616" s="325"/>
      <c r="D3616" s="325"/>
      <c r="E3616" s="325"/>
      <c r="F3616" s="325"/>
      <c r="G3616" s="325"/>
      <c r="H3616" s="325"/>
      <c r="I3616" s="325"/>
      <c r="J3616" s="325"/>
      <c r="K3616" s="325"/>
      <c r="L3616" s="327"/>
      <c r="M3616" s="328"/>
      <c r="N3616" s="327"/>
      <c r="P3616" s="325"/>
      <c r="Q3616" s="325"/>
      <c r="R3616" s="325"/>
      <c r="S3616" s="325"/>
      <c r="T3616" s="328"/>
      <c r="U3616" s="329"/>
      <c r="V3616" s="330"/>
      <c r="W3616" s="330"/>
      <c r="X3616" s="325"/>
      <c r="Y3616" s="325"/>
      <c r="Z3616" s="325"/>
      <c r="AA3616" s="325"/>
      <c r="AB3616" s="325"/>
      <c r="AC3616" s="325"/>
      <c r="AD3616" s="325"/>
      <c r="AE3616" s="330"/>
      <c r="AF3616" s="326"/>
      <c r="AG3616" s="327"/>
      <c r="AH3616" s="327"/>
      <c r="AI3616" s="327"/>
      <c r="AJ3616" s="326"/>
      <c r="AK3616" s="327"/>
      <c r="AL3616" s="327"/>
      <c r="AM3616" s="331"/>
      <c r="AN3616" s="332"/>
      <c r="AO3616" s="333"/>
      <c r="AP3616" s="333"/>
      <c r="AQ3616" s="333"/>
      <c r="AR3616" s="332"/>
      <c r="AS3616" s="332"/>
    </row>
    <row r="3617" spans="1:45" x14ac:dyDescent="0.2">
      <c r="A3617" s="326"/>
      <c r="B3617" s="325"/>
      <c r="C3617" s="325"/>
      <c r="D3617" s="325"/>
      <c r="E3617" s="325"/>
      <c r="F3617" s="325"/>
      <c r="G3617" s="325"/>
      <c r="H3617" s="325"/>
      <c r="I3617" s="325"/>
      <c r="J3617" s="325"/>
      <c r="K3617" s="325"/>
      <c r="L3617" s="327"/>
      <c r="M3617" s="328"/>
      <c r="N3617" s="327"/>
      <c r="P3617" s="325"/>
      <c r="Q3617" s="325"/>
      <c r="R3617" s="325"/>
      <c r="S3617" s="325"/>
      <c r="T3617" s="328"/>
      <c r="U3617" s="329"/>
      <c r="V3617" s="330"/>
      <c r="W3617" s="330"/>
      <c r="X3617" s="325"/>
      <c r="Y3617" s="325"/>
      <c r="Z3617" s="325"/>
      <c r="AA3617" s="325"/>
      <c r="AB3617" s="325"/>
      <c r="AC3617" s="325"/>
      <c r="AD3617" s="325"/>
      <c r="AE3617" s="330"/>
      <c r="AF3617" s="326"/>
      <c r="AG3617" s="327"/>
      <c r="AH3617" s="327"/>
      <c r="AI3617" s="327"/>
      <c r="AJ3617" s="326"/>
      <c r="AK3617" s="327"/>
      <c r="AL3617" s="327"/>
      <c r="AM3617" s="331"/>
      <c r="AN3617" s="332"/>
      <c r="AO3617" s="333"/>
      <c r="AP3617" s="333"/>
      <c r="AQ3617" s="333"/>
      <c r="AR3617" s="332"/>
      <c r="AS3617" s="332"/>
    </row>
    <row r="3618" spans="1:45" x14ac:dyDescent="0.2">
      <c r="A3618" s="326"/>
      <c r="B3618" s="325"/>
      <c r="C3618" s="325"/>
      <c r="D3618" s="325"/>
      <c r="E3618" s="325"/>
      <c r="F3618" s="325"/>
      <c r="G3618" s="325"/>
      <c r="H3618" s="325"/>
      <c r="I3618" s="325"/>
      <c r="J3618" s="325"/>
      <c r="K3618" s="325"/>
      <c r="L3618" s="327"/>
      <c r="M3618" s="328"/>
      <c r="N3618" s="327"/>
      <c r="P3618" s="325"/>
      <c r="Q3618" s="325"/>
      <c r="R3618" s="325"/>
      <c r="S3618" s="325"/>
      <c r="T3618" s="328"/>
      <c r="U3618" s="329"/>
      <c r="V3618" s="330"/>
      <c r="W3618" s="330"/>
      <c r="X3618" s="325"/>
      <c r="Y3618" s="325"/>
      <c r="Z3618" s="325"/>
      <c r="AA3618" s="325"/>
      <c r="AB3618" s="325"/>
      <c r="AC3618" s="325"/>
      <c r="AD3618" s="325"/>
      <c r="AE3618" s="330"/>
      <c r="AF3618" s="326"/>
      <c r="AG3618" s="327"/>
      <c r="AH3618" s="327"/>
      <c r="AI3618" s="327"/>
      <c r="AJ3618" s="326"/>
      <c r="AK3618" s="327"/>
      <c r="AL3618" s="327"/>
      <c r="AM3618" s="331"/>
      <c r="AN3618" s="332"/>
      <c r="AO3618" s="333"/>
      <c r="AP3618" s="333"/>
      <c r="AQ3618" s="333"/>
      <c r="AR3618" s="332"/>
      <c r="AS3618" s="332"/>
    </row>
    <row r="3619" spans="1:45" x14ac:dyDescent="0.2">
      <c r="A3619" s="306"/>
      <c r="L3619" s="307"/>
      <c r="N3619" s="307"/>
      <c r="U3619" s="309"/>
      <c r="AF3619" s="306"/>
      <c r="AG3619" s="307"/>
      <c r="AH3619" s="307"/>
      <c r="AI3619" s="307"/>
      <c r="AK3619" s="307"/>
      <c r="AL3619" s="307"/>
      <c r="AN3619" s="312"/>
      <c r="AS3619" s="314"/>
    </row>
    <row r="3620" spans="1:45" x14ac:dyDescent="0.2">
      <c r="A3620" s="306"/>
      <c r="L3620" s="307"/>
      <c r="N3620" s="307"/>
      <c r="U3620" s="309"/>
      <c r="AF3620" s="306"/>
      <c r="AG3620" s="307"/>
      <c r="AH3620" s="307"/>
      <c r="AI3620" s="307"/>
      <c r="AJ3620" s="306"/>
      <c r="AK3620" s="307"/>
      <c r="AL3620" s="307"/>
      <c r="AN3620" s="312"/>
      <c r="AS3620" s="314"/>
    </row>
    <row r="3621" spans="1:45" x14ac:dyDescent="0.2">
      <c r="A3621" s="306"/>
      <c r="L3621" s="307"/>
      <c r="N3621" s="307"/>
      <c r="U3621" s="309"/>
      <c r="AF3621" s="306"/>
      <c r="AG3621" s="307"/>
      <c r="AH3621" s="307"/>
      <c r="AI3621" s="307"/>
      <c r="AJ3621" s="306"/>
      <c r="AK3621" s="307"/>
      <c r="AL3621" s="307"/>
      <c r="AN3621" s="312"/>
      <c r="AS3621" s="314"/>
    </row>
    <row r="3622" spans="1:45" x14ac:dyDescent="0.2">
      <c r="A3622" s="326"/>
      <c r="B3622" s="325"/>
      <c r="C3622" s="325"/>
      <c r="D3622" s="325"/>
      <c r="E3622" s="325"/>
      <c r="F3622" s="325"/>
      <c r="G3622" s="325"/>
      <c r="H3622" s="325"/>
      <c r="I3622" s="325"/>
      <c r="J3622" s="325"/>
      <c r="K3622" s="325"/>
      <c r="L3622" s="327"/>
      <c r="M3622" s="328"/>
      <c r="N3622" s="327"/>
      <c r="P3622" s="325"/>
      <c r="Q3622" s="325"/>
      <c r="R3622" s="325"/>
      <c r="S3622" s="325"/>
      <c r="T3622" s="328"/>
      <c r="U3622" s="329"/>
      <c r="V3622" s="330"/>
      <c r="W3622" s="330"/>
      <c r="X3622" s="325"/>
      <c r="Y3622" s="325"/>
      <c r="Z3622" s="325"/>
      <c r="AA3622" s="325"/>
      <c r="AB3622" s="325"/>
      <c r="AC3622" s="325"/>
      <c r="AD3622" s="325"/>
      <c r="AE3622" s="330"/>
      <c r="AF3622" s="326"/>
      <c r="AG3622" s="327"/>
      <c r="AH3622" s="327"/>
      <c r="AI3622" s="327"/>
      <c r="AJ3622" s="326"/>
      <c r="AK3622" s="327"/>
      <c r="AL3622" s="327"/>
      <c r="AM3622" s="331"/>
      <c r="AN3622" s="332"/>
      <c r="AO3622" s="333"/>
      <c r="AP3622" s="333"/>
      <c r="AQ3622" s="333"/>
      <c r="AR3622" s="332"/>
      <c r="AS3622" s="332"/>
    </row>
    <row r="3623" spans="1:45" x14ac:dyDescent="0.2">
      <c r="A3623" s="326"/>
      <c r="B3623" s="325"/>
      <c r="C3623" s="325"/>
      <c r="D3623" s="325"/>
      <c r="E3623" s="325"/>
      <c r="F3623" s="325"/>
      <c r="G3623" s="325"/>
      <c r="H3623" s="325"/>
      <c r="I3623" s="325"/>
      <c r="J3623" s="325"/>
      <c r="K3623" s="325"/>
      <c r="L3623" s="327"/>
      <c r="M3623" s="328"/>
      <c r="N3623" s="327"/>
      <c r="P3623" s="325"/>
      <c r="Q3623" s="325"/>
      <c r="R3623" s="325"/>
      <c r="S3623" s="325"/>
      <c r="T3623" s="328"/>
      <c r="U3623" s="329"/>
      <c r="V3623" s="330"/>
      <c r="W3623" s="330"/>
      <c r="X3623" s="325"/>
      <c r="Y3623" s="325"/>
      <c r="Z3623" s="325"/>
      <c r="AA3623" s="325"/>
      <c r="AB3623" s="325"/>
      <c r="AC3623" s="325"/>
      <c r="AD3623" s="325"/>
      <c r="AE3623" s="330"/>
      <c r="AF3623" s="326"/>
      <c r="AG3623" s="327"/>
      <c r="AH3623" s="327"/>
      <c r="AI3623" s="327"/>
      <c r="AJ3623" s="326"/>
      <c r="AK3623" s="327"/>
      <c r="AL3623" s="327"/>
      <c r="AM3623" s="331"/>
      <c r="AN3623" s="332"/>
      <c r="AO3623" s="333"/>
      <c r="AP3623" s="333"/>
      <c r="AQ3623" s="333"/>
      <c r="AR3623" s="332"/>
      <c r="AS3623" s="332"/>
    </row>
    <row r="3624" spans="1:45" x14ac:dyDescent="0.2">
      <c r="A3624" s="326"/>
      <c r="B3624" s="325"/>
      <c r="C3624" s="325"/>
      <c r="D3624" s="325"/>
      <c r="E3624" s="325"/>
      <c r="F3624" s="325"/>
      <c r="G3624" s="325"/>
      <c r="H3624" s="325"/>
      <c r="I3624" s="325"/>
      <c r="J3624" s="325"/>
      <c r="K3624" s="325"/>
      <c r="L3624" s="327"/>
      <c r="M3624" s="328"/>
      <c r="N3624" s="327"/>
      <c r="P3624" s="325"/>
      <c r="Q3624" s="325"/>
      <c r="R3624" s="325"/>
      <c r="S3624" s="325"/>
      <c r="T3624" s="328"/>
      <c r="U3624" s="329"/>
      <c r="V3624" s="330"/>
      <c r="W3624" s="330"/>
      <c r="X3624" s="325"/>
      <c r="Y3624" s="325"/>
      <c r="Z3624" s="325"/>
      <c r="AA3624" s="325"/>
      <c r="AB3624" s="325"/>
      <c r="AC3624" s="325"/>
      <c r="AD3624" s="325"/>
      <c r="AE3624" s="330"/>
      <c r="AF3624" s="326"/>
      <c r="AG3624" s="327"/>
      <c r="AH3624" s="327"/>
      <c r="AI3624" s="327"/>
      <c r="AJ3624" s="326"/>
      <c r="AK3624" s="327"/>
      <c r="AL3624" s="327"/>
      <c r="AM3624" s="331"/>
      <c r="AN3624" s="332"/>
      <c r="AO3624" s="333"/>
      <c r="AP3624" s="333"/>
      <c r="AQ3624" s="333"/>
      <c r="AR3624" s="332"/>
      <c r="AS3624" s="332"/>
    </row>
    <row r="3625" spans="1:45" x14ac:dyDescent="0.2">
      <c r="A3625" s="326"/>
      <c r="B3625" s="325"/>
      <c r="C3625" s="325"/>
      <c r="D3625" s="325"/>
      <c r="E3625" s="325"/>
      <c r="F3625" s="325"/>
      <c r="G3625" s="325"/>
      <c r="H3625" s="325"/>
      <c r="I3625" s="325"/>
      <c r="J3625" s="325"/>
      <c r="K3625" s="325"/>
      <c r="L3625" s="327"/>
      <c r="M3625" s="328"/>
      <c r="N3625" s="327"/>
      <c r="P3625" s="325"/>
      <c r="Q3625" s="325"/>
      <c r="R3625" s="325"/>
      <c r="S3625" s="325"/>
      <c r="T3625" s="328"/>
      <c r="U3625" s="329"/>
      <c r="V3625" s="330"/>
      <c r="W3625" s="330"/>
      <c r="X3625" s="325"/>
      <c r="Y3625" s="325"/>
      <c r="Z3625" s="325"/>
      <c r="AA3625" s="325"/>
      <c r="AB3625" s="325"/>
      <c r="AC3625" s="325"/>
      <c r="AD3625" s="325"/>
      <c r="AE3625" s="330"/>
      <c r="AF3625" s="326"/>
      <c r="AG3625" s="327"/>
      <c r="AH3625" s="327"/>
      <c r="AI3625" s="327"/>
      <c r="AJ3625" s="326"/>
      <c r="AK3625" s="327"/>
      <c r="AL3625" s="327"/>
      <c r="AM3625" s="331"/>
      <c r="AN3625" s="332"/>
      <c r="AO3625" s="333"/>
      <c r="AP3625" s="333"/>
      <c r="AQ3625" s="333"/>
      <c r="AR3625" s="332"/>
      <c r="AS3625" s="332"/>
    </row>
    <row r="3626" spans="1:45" x14ac:dyDescent="0.2">
      <c r="A3626" s="326"/>
      <c r="B3626" s="325"/>
      <c r="C3626" s="325"/>
      <c r="D3626" s="325"/>
      <c r="E3626" s="325"/>
      <c r="F3626" s="325"/>
      <c r="G3626" s="325"/>
      <c r="H3626" s="325"/>
      <c r="I3626" s="325"/>
      <c r="J3626" s="325"/>
      <c r="K3626" s="325"/>
      <c r="L3626" s="327"/>
      <c r="M3626" s="328"/>
      <c r="N3626" s="327"/>
      <c r="P3626" s="325"/>
      <c r="Q3626" s="325"/>
      <c r="R3626" s="325"/>
      <c r="S3626" s="325"/>
      <c r="T3626" s="328"/>
      <c r="U3626" s="329"/>
      <c r="V3626" s="330"/>
      <c r="W3626" s="330"/>
      <c r="X3626" s="325"/>
      <c r="Y3626" s="325"/>
      <c r="Z3626" s="325"/>
      <c r="AA3626" s="325"/>
      <c r="AB3626" s="325"/>
      <c r="AC3626" s="325"/>
      <c r="AD3626" s="325"/>
      <c r="AE3626" s="330"/>
      <c r="AF3626" s="326"/>
      <c r="AG3626" s="327"/>
      <c r="AH3626" s="327"/>
      <c r="AI3626" s="327"/>
      <c r="AJ3626" s="326"/>
      <c r="AK3626" s="327"/>
      <c r="AL3626" s="327"/>
      <c r="AM3626" s="331"/>
      <c r="AN3626" s="332"/>
      <c r="AO3626" s="333"/>
      <c r="AP3626" s="333"/>
      <c r="AQ3626" s="333"/>
      <c r="AR3626" s="332"/>
      <c r="AS3626" s="332"/>
    </row>
    <row r="3627" spans="1:45" x14ac:dyDescent="0.2">
      <c r="A3627" s="326"/>
      <c r="B3627" s="325"/>
      <c r="C3627" s="325"/>
      <c r="D3627" s="325"/>
      <c r="E3627" s="325"/>
      <c r="F3627" s="325"/>
      <c r="G3627" s="325"/>
      <c r="H3627" s="325"/>
      <c r="I3627" s="325"/>
      <c r="J3627" s="325"/>
      <c r="K3627" s="325"/>
      <c r="L3627" s="327"/>
      <c r="M3627" s="328"/>
      <c r="N3627" s="327"/>
      <c r="P3627" s="325"/>
      <c r="Q3627" s="325"/>
      <c r="R3627" s="325"/>
      <c r="S3627" s="325"/>
      <c r="T3627" s="328"/>
      <c r="U3627" s="329"/>
      <c r="V3627" s="330"/>
      <c r="W3627" s="330"/>
      <c r="X3627" s="325"/>
      <c r="Y3627" s="325"/>
      <c r="Z3627" s="325"/>
      <c r="AA3627" s="325"/>
      <c r="AB3627" s="325"/>
      <c r="AC3627" s="325"/>
      <c r="AD3627" s="325"/>
      <c r="AE3627" s="330"/>
      <c r="AF3627" s="326"/>
      <c r="AG3627" s="327"/>
      <c r="AH3627" s="327"/>
      <c r="AI3627" s="327"/>
      <c r="AJ3627" s="326"/>
      <c r="AK3627" s="327"/>
      <c r="AL3627" s="327"/>
      <c r="AM3627" s="331"/>
      <c r="AN3627" s="332"/>
      <c r="AO3627" s="333"/>
      <c r="AP3627" s="333"/>
      <c r="AQ3627" s="333"/>
      <c r="AR3627" s="332"/>
      <c r="AS3627" s="332"/>
    </row>
    <row r="3628" spans="1:45" x14ac:dyDescent="0.2">
      <c r="A3628" s="306"/>
      <c r="L3628" s="307"/>
      <c r="N3628" s="307"/>
      <c r="U3628" s="309"/>
      <c r="AF3628" s="306"/>
      <c r="AG3628" s="307"/>
      <c r="AH3628" s="307"/>
      <c r="AI3628" s="307"/>
      <c r="AK3628" s="307"/>
      <c r="AL3628" s="307"/>
      <c r="AN3628" s="312"/>
      <c r="AS3628" s="314"/>
    </row>
    <row r="3629" spans="1:45" x14ac:dyDescent="0.2">
      <c r="A3629" s="306"/>
      <c r="L3629" s="307"/>
      <c r="N3629" s="307"/>
      <c r="U3629" s="309"/>
      <c r="AF3629" s="306"/>
      <c r="AG3629" s="307"/>
      <c r="AH3629" s="307"/>
      <c r="AI3629" s="307"/>
      <c r="AJ3629" s="306"/>
      <c r="AK3629" s="307"/>
      <c r="AL3629" s="307"/>
      <c r="AN3629" s="312"/>
      <c r="AS3629" s="314"/>
    </row>
    <row r="3630" spans="1:45" x14ac:dyDescent="0.2">
      <c r="A3630" s="306"/>
      <c r="L3630" s="307"/>
      <c r="N3630" s="307"/>
      <c r="U3630" s="309"/>
      <c r="AF3630" s="306"/>
      <c r="AG3630" s="307"/>
      <c r="AH3630" s="307"/>
      <c r="AI3630" s="307"/>
      <c r="AJ3630" s="306"/>
      <c r="AK3630" s="307"/>
      <c r="AL3630" s="307"/>
      <c r="AN3630" s="312"/>
      <c r="AS3630" s="314"/>
    </row>
    <row r="3631" spans="1:45" x14ac:dyDescent="0.2">
      <c r="A3631" s="326"/>
      <c r="B3631" s="325"/>
      <c r="C3631" s="325"/>
      <c r="D3631" s="325"/>
      <c r="E3631" s="325"/>
      <c r="F3631" s="325"/>
      <c r="G3631" s="325"/>
      <c r="H3631" s="325"/>
      <c r="I3631" s="325"/>
      <c r="J3631" s="325"/>
      <c r="K3631" s="325"/>
      <c r="L3631" s="327"/>
      <c r="M3631" s="328"/>
      <c r="N3631" s="327"/>
      <c r="P3631" s="325"/>
      <c r="Q3631" s="325"/>
      <c r="R3631" s="325"/>
      <c r="S3631" s="325"/>
      <c r="T3631" s="328"/>
      <c r="U3631" s="329"/>
      <c r="V3631" s="330"/>
      <c r="W3631" s="330"/>
      <c r="X3631" s="325"/>
      <c r="Y3631" s="325"/>
      <c r="Z3631" s="325"/>
      <c r="AA3631" s="325"/>
      <c r="AB3631" s="325"/>
      <c r="AC3631" s="325"/>
      <c r="AD3631" s="325"/>
      <c r="AE3631" s="330"/>
      <c r="AF3631" s="326"/>
      <c r="AG3631" s="327"/>
      <c r="AH3631" s="327"/>
      <c r="AI3631" s="327"/>
      <c r="AJ3631" s="326"/>
      <c r="AK3631" s="327"/>
      <c r="AL3631" s="327"/>
      <c r="AM3631" s="331"/>
      <c r="AN3631" s="332"/>
      <c r="AO3631" s="333"/>
      <c r="AP3631" s="333"/>
      <c r="AQ3631" s="333"/>
      <c r="AR3631" s="332"/>
      <c r="AS3631" s="332"/>
    </row>
    <row r="3632" spans="1:45" x14ac:dyDescent="0.2">
      <c r="A3632" s="326"/>
      <c r="B3632" s="325"/>
      <c r="C3632" s="325"/>
      <c r="D3632" s="325"/>
      <c r="E3632" s="325"/>
      <c r="F3632" s="325"/>
      <c r="G3632" s="325"/>
      <c r="H3632" s="325"/>
      <c r="I3632" s="325"/>
      <c r="J3632" s="325"/>
      <c r="K3632" s="325"/>
      <c r="L3632" s="327"/>
      <c r="M3632" s="328"/>
      <c r="N3632" s="327"/>
      <c r="P3632" s="325"/>
      <c r="Q3632" s="325"/>
      <c r="R3632" s="325"/>
      <c r="S3632" s="325"/>
      <c r="T3632" s="328"/>
      <c r="U3632" s="329"/>
      <c r="V3632" s="330"/>
      <c r="W3632" s="330"/>
      <c r="X3632" s="325"/>
      <c r="Y3632" s="325"/>
      <c r="Z3632" s="325"/>
      <c r="AA3632" s="325"/>
      <c r="AB3632" s="325"/>
      <c r="AC3632" s="325"/>
      <c r="AD3632" s="325"/>
      <c r="AE3632" s="330"/>
      <c r="AF3632" s="326"/>
      <c r="AG3632" s="327"/>
      <c r="AH3632" s="327"/>
      <c r="AI3632" s="327"/>
      <c r="AJ3632" s="326"/>
      <c r="AK3632" s="327"/>
      <c r="AL3632" s="327"/>
      <c r="AM3632" s="331"/>
      <c r="AN3632" s="332"/>
      <c r="AO3632" s="333"/>
      <c r="AP3632" s="333"/>
      <c r="AQ3632" s="333"/>
      <c r="AR3632" s="332"/>
      <c r="AS3632" s="332"/>
    </row>
    <row r="3633" spans="1:45" x14ac:dyDescent="0.2">
      <c r="A3633" s="326"/>
      <c r="B3633" s="325"/>
      <c r="C3633" s="325"/>
      <c r="D3633" s="325"/>
      <c r="E3633" s="325"/>
      <c r="F3633" s="325"/>
      <c r="G3633" s="325"/>
      <c r="H3633" s="325"/>
      <c r="I3633" s="325"/>
      <c r="J3633" s="325"/>
      <c r="K3633" s="325"/>
      <c r="L3633" s="327"/>
      <c r="M3633" s="328"/>
      <c r="N3633" s="327"/>
      <c r="P3633" s="325"/>
      <c r="Q3633" s="325"/>
      <c r="R3633" s="325"/>
      <c r="S3633" s="325"/>
      <c r="T3633" s="328"/>
      <c r="U3633" s="329"/>
      <c r="V3633" s="330"/>
      <c r="W3633" s="330"/>
      <c r="X3633" s="325"/>
      <c r="Y3633" s="325"/>
      <c r="Z3633" s="325"/>
      <c r="AA3633" s="325"/>
      <c r="AB3633" s="325"/>
      <c r="AC3633" s="325"/>
      <c r="AD3633" s="325"/>
      <c r="AE3633" s="330"/>
      <c r="AF3633" s="326"/>
      <c r="AG3633" s="327"/>
      <c r="AH3633" s="327"/>
      <c r="AI3633" s="327"/>
      <c r="AJ3633" s="326"/>
      <c r="AK3633" s="327"/>
      <c r="AL3633" s="327"/>
      <c r="AM3633" s="331"/>
      <c r="AN3633" s="332"/>
      <c r="AO3633" s="333"/>
      <c r="AP3633" s="333"/>
      <c r="AQ3633" s="333"/>
      <c r="AR3633" s="332"/>
      <c r="AS3633" s="332"/>
    </row>
    <row r="3634" spans="1:45" x14ac:dyDescent="0.2">
      <c r="A3634" s="326"/>
      <c r="B3634" s="325"/>
      <c r="C3634" s="325"/>
      <c r="D3634" s="325"/>
      <c r="E3634" s="325"/>
      <c r="F3634" s="325"/>
      <c r="G3634" s="325"/>
      <c r="H3634" s="325"/>
      <c r="I3634" s="325"/>
      <c r="J3634" s="325"/>
      <c r="K3634" s="325"/>
      <c r="L3634" s="327"/>
      <c r="M3634" s="328"/>
      <c r="N3634" s="327"/>
      <c r="P3634" s="325"/>
      <c r="Q3634" s="325"/>
      <c r="R3634" s="325"/>
      <c r="S3634" s="325"/>
      <c r="T3634" s="328"/>
      <c r="U3634" s="329"/>
      <c r="V3634" s="330"/>
      <c r="W3634" s="330"/>
      <c r="X3634" s="325"/>
      <c r="Y3634" s="325"/>
      <c r="Z3634" s="325"/>
      <c r="AA3634" s="325"/>
      <c r="AB3634" s="325"/>
      <c r="AC3634" s="325"/>
      <c r="AD3634" s="325"/>
      <c r="AE3634" s="330"/>
      <c r="AF3634" s="326"/>
      <c r="AG3634" s="327"/>
      <c r="AH3634" s="327"/>
      <c r="AI3634" s="327"/>
      <c r="AJ3634" s="326"/>
      <c r="AK3634" s="327"/>
      <c r="AL3634" s="327"/>
      <c r="AM3634" s="331"/>
      <c r="AN3634" s="332"/>
      <c r="AO3634" s="333"/>
      <c r="AP3634" s="333"/>
      <c r="AQ3634" s="333"/>
      <c r="AR3634" s="332"/>
      <c r="AS3634" s="332"/>
    </row>
    <row r="3635" spans="1:45" x14ac:dyDescent="0.2">
      <c r="A3635" s="326"/>
      <c r="B3635" s="325"/>
      <c r="C3635" s="325"/>
      <c r="D3635" s="325"/>
      <c r="E3635" s="325"/>
      <c r="F3635" s="325"/>
      <c r="G3635" s="325"/>
      <c r="H3635" s="325"/>
      <c r="I3635" s="325"/>
      <c r="J3635" s="325"/>
      <c r="K3635" s="325"/>
      <c r="L3635" s="327"/>
      <c r="M3635" s="328"/>
      <c r="N3635" s="327"/>
      <c r="P3635" s="325"/>
      <c r="Q3635" s="325"/>
      <c r="R3635" s="325"/>
      <c r="S3635" s="325"/>
      <c r="T3635" s="328"/>
      <c r="U3635" s="329"/>
      <c r="V3635" s="330"/>
      <c r="W3635" s="330"/>
      <c r="X3635" s="325"/>
      <c r="Y3635" s="325"/>
      <c r="Z3635" s="325"/>
      <c r="AA3635" s="325"/>
      <c r="AB3635" s="325"/>
      <c r="AC3635" s="325"/>
      <c r="AD3635" s="325"/>
      <c r="AE3635" s="330"/>
      <c r="AF3635" s="326"/>
      <c r="AG3635" s="327"/>
      <c r="AH3635" s="327"/>
      <c r="AI3635" s="327"/>
      <c r="AJ3635" s="326"/>
      <c r="AK3635" s="327"/>
      <c r="AL3635" s="327"/>
      <c r="AM3635" s="331"/>
      <c r="AN3635" s="332"/>
      <c r="AO3635" s="333"/>
      <c r="AP3635" s="333"/>
      <c r="AQ3635" s="333"/>
      <c r="AR3635" s="332"/>
      <c r="AS3635" s="332"/>
    </row>
    <row r="3636" spans="1:45" x14ac:dyDescent="0.2">
      <c r="A3636" s="326"/>
      <c r="B3636" s="325"/>
      <c r="C3636" s="325"/>
      <c r="D3636" s="325"/>
      <c r="E3636" s="325"/>
      <c r="F3636" s="325"/>
      <c r="G3636" s="325"/>
      <c r="H3636" s="325"/>
      <c r="I3636" s="325"/>
      <c r="J3636" s="325"/>
      <c r="K3636" s="325"/>
      <c r="L3636" s="327"/>
      <c r="M3636" s="328"/>
      <c r="N3636" s="327"/>
      <c r="P3636" s="325"/>
      <c r="Q3636" s="325"/>
      <c r="R3636" s="325"/>
      <c r="S3636" s="325"/>
      <c r="T3636" s="328"/>
      <c r="U3636" s="329"/>
      <c r="V3636" s="330"/>
      <c r="W3636" s="330"/>
      <c r="X3636" s="325"/>
      <c r="Y3636" s="325"/>
      <c r="Z3636" s="325"/>
      <c r="AA3636" s="325"/>
      <c r="AB3636" s="325"/>
      <c r="AC3636" s="325"/>
      <c r="AD3636" s="325"/>
      <c r="AE3636" s="330"/>
      <c r="AF3636" s="326"/>
      <c r="AG3636" s="327"/>
      <c r="AH3636" s="327"/>
      <c r="AI3636" s="327"/>
      <c r="AJ3636" s="326"/>
      <c r="AK3636" s="327"/>
      <c r="AL3636" s="327"/>
      <c r="AM3636" s="331"/>
      <c r="AN3636" s="332"/>
      <c r="AO3636" s="333"/>
      <c r="AP3636" s="333"/>
      <c r="AQ3636" s="333"/>
      <c r="AR3636" s="332"/>
      <c r="AS3636" s="332"/>
    </row>
    <row r="3637" spans="1:45" x14ac:dyDescent="0.2">
      <c r="A3637" s="306"/>
      <c r="L3637" s="307"/>
      <c r="N3637" s="307"/>
      <c r="U3637" s="309"/>
      <c r="AF3637" s="306"/>
      <c r="AG3637" s="307"/>
      <c r="AH3637" s="307"/>
      <c r="AI3637" s="307"/>
      <c r="AK3637" s="307"/>
      <c r="AL3637" s="307"/>
      <c r="AN3637" s="312"/>
      <c r="AS3637" s="314"/>
    </row>
    <row r="3638" spans="1:45" x14ac:dyDescent="0.2">
      <c r="A3638" s="306"/>
      <c r="L3638" s="307"/>
      <c r="N3638" s="307"/>
      <c r="U3638" s="309"/>
      <c r="AF3638" s="306"/>
      <c r="AG3638" s="307"/>
      <c r="AH3638" s="307"/>
      <c r="AI3638" s="307"/>
      <c r="AJ3638" s="306"/>
      <c r="AK3638" s="307"/>
      <c r="AL3638" s="307"/>
      <c r="AN3638" s="312"/>
      <c r="AS3638" s="314"/>
    </row>
    <row r="3639" spans="1:45" x14ac:dyDescent="0.2">
      <c r="A3639" s="306"/>
      <c r="L3639" s="307"/>
      <c r="N3639" s="307"/>
      <c r="U3639" s="309"/>
      <c r="AF3639" s="306"/>
      <c r="AG3639" s="307"/>
      <c r="AH3639" s="307"/>
      <c r="AI3639" s="307"/>
      <c r="AJ3639" s="306"/>
      <c r="AK3639" s="307"/>
      <c r="AL3639" s="307"/>
      <c r="AN3639" s="312"/>
      <c r="AS3639" s="314"/>
    </row>
    <row r="3640" spans="1:45" x14ac:dyDescent="0.2">
      <c r="A3640" s="326"/>
      <c r="B3640" s="325"/>
      <c r="C3640" s="325"/>
      <c r="D3640" s="325"/>
      <c r="E3640" s="325"/>
      <c r="F3640" s="325"/>
      <c r="G3640" s="325"/>
      <c r="H3640" s="325"/>
      <c r="I3640" s="325"/>
      <c r="J3640" s="325"/>
      <c r="K3640" s="325"/>
      <c r="L3640" s="327"/>
      <c r="M3640" s="328"/>
      <c r="N3640" s="327"/>
      <c r="P3640" s="325"/>
      <c r="Q3640" s="325"/>
      <c r="R3640" s="325"/>
      <c r="S3640" s="325"/>
      <c r="T3640" s="328"/>
      <c r="U3640" s="329"/>
      <c r="V3640" s="330"/>
      <c r="W3640" s="330"/>
      <c r="X3640" s="325"/>
      <c r="Y3640" s="325"/>
      <c r="Z3640" s="325"/>
      <c r="AA3640" s="325"/>
      <c r="AB3640" s="325"/>
      <c r="AC3640" s="325"/>
      <c r="AD3640" s="325"/>
      <c r="AE3640" s="330"/>
      <c r="AF3640" s="326"/>
      <c r="AG3640" s="327"/>
      <c r="AH3640" s="327"/>
      <c r="AI3640" s="327"/>
      <c r="AJ3640" s="326"/>
      <c r="AK3640" s="327"/>
      <c r="AL3640" s="327"/>
      <c r="AM3640" s="331"/>
      <c r="AN3640" s="332"/>
      <c r="AO3640" s="333"/>
      <c r="AP3640" s="333"/>
      <c r="AQ3640" s="333"/>
      <c r="AR3640" s="332"/>
      <c r="AS3640" s="332"/>
    </row>
    <row r="3641" spans="1:45" x14ac:dyDescent="0.2">
      <c r="A3641" s="326"/>
      <c r="B3641" s="325"/>
      <c r="C3641" s="325"/>
      <c r="D3641" s="325"/>
      <c r="E3641" s="325"/>
      <c r="F3641" s="325"/>
      <c r="G3641" s="325"/>
      <c r="H3641" s="325"/>
      <c r="I3641" s="325"/>
      <c r="J3641" s="325"/>
      <c r="K3641" s="325"/>
      <c r="L3641" s="327"/>
      <c r="M3641" s="328"/>
      <c r="N3641" s="327"/>
      <c r="P3641" s="325"/>
      <c r="Q3641" s="325"/>
      <c r="R3641" s="325"/>
      <c r="S3641" s="325"/>
      <c r="T3641" s="328"/>
      <c r="U3641" s="329"/>
      <c r="V3641" s="330"/>
      <c r="W3641" s="330"/>
      <c r="X3641" s="325"/>
      <c r="Y3641" s="325"/>
      <c r="Z3641" s="325"/>
      <c r="AA3641" s="325"/>
      <c r="AB3641" s="325"/>
      <c r="AC3641" s="325"/>
      <c r="AD3641" s="325"/>
      <c r="AE3641" s="330"/>
      <c r="AF3641" s="326"/>
      <c r="AG3641" s="327"/>
      <c r="AH3641" s="327"/>
      <c r="AI3641" s="327"/>
      <c r="AJ3641" s="326"/>
      <c r="AK3641" s="327"/>
      <c r="AL3641" s="327"/>
      <c r="AM3641" s="331"/>
      <c r="AN3641" s="332"/>
      <c r="AO3641" s="333"/>
      <c r="AP3641" s="333"/>
      <c r="AQ3641" s="333"/>
      <c r="AR3641" s="332"/>
      <c r="AS3641" s="332"/>
    </row>
    <row r="3642" spans="1:45" x14ac:dyDescent="0.2">
      <c r="A3642" s="326"/>
      <c r="B3642" s="325"/>
      <c r="C3642" s="325"/>
      <c r="D3642" s="325"/>
      <c r="E3642" s="325"/>
      <c r="F3642" s="325"/>
      <c r="G3642" s="325"/>
      <c r="H3642" s="325"/>
      <c r="I3642" s="325"/>
      <c r="J3642" s="325"/>
      <c r="K3642" s="325"/>
      <c r="L3642" s="327"/>
      <c r="M3642" s="328"/>
      <c r="N3642" s="327"/>
      <c r="P3642" s="325"/>
      <c r="Q3642" s="325"/>
      <c r="R3642" s="325"/>
      <c r="S3642" s="325"/>
      <c r="T3642" s="328"/>
      <c r="U3642" s="329"/>
      <c r="V3642" s="330"/>
      <c r="W3642" s="330"/>
      <c r="X3642" s="325"/>
      <c r="Y3642" s="325"/>
      <c r="Z3642" s="325"/>
      <c r="AA3642" s="325"/>
      <c r="AB3642" s="325"/>
      <c r="AC3642" s="325"/>
      <c r="AD3642" s="325"/>
      <c r="AE3642" s="330"/>
      <c r="AF3642" s="326"/>
      <c r="AG3642" s="327"/>
      <c r="AH3642" s="327"/>
      <c r="AI3642" s="327"/>
      <c r="AJ3642" s="326"/>
      <c r="AK3642" s="327"/>
      <c r="AL3642" s="327"/>
      <c r="AM3642" s="331"/>
      <c r="AN3642" s="332"/>
      <c r="AO3642" s="333"/>
      <c r="AP3642" s="333"/>
      <c r="AQ3642" s="333"/>
      <c r="AR3642" s="332"/>
      <c r="AS3642" s="332"/>
    </row>
    <row r="3643" spans="1:45" x14ac:dyDescent="0.2">
      <c r="A3643" s="326"/>
      <c r="B3643" s="325"/>
      <c r="C3643" s="325"/>
      <c r="D3643" s="325"/>
      <c r="E3643" s="325"/>
      <c r="F3643" s="325"/>
      <c r="G3643" s="325"/>
      <c r="H3643" s="325"/>
      <c r="I3643" s="325"/>
      <c r="J3643" s="325"/>
      <c r="K3643" s="325"/>
      <c r="L3643" s="327"/>
      <c r="M3643" s="328"/>
      <c r="N3643" s="327"/>
      <c r="P3643" s="325"/>
      <c r="Q3643" s="325"/>
      <c r="R3643" s="325"/>
      <c r="S3643" s="325"/>
      <c r="T3643" s="328"/>
      <c r="U3643" s="329"/>
      <c r="V3643" s="330"/>
      <c r="W3643" s="330"/>
      <c r="X3643" s="325"/>
      <c r="Y3643" s="325"/>
      <c r="Z3643" s="325"/>
      <c r="AA3643" s="325"/>
      <c r="AB3643" s="325"/>
      <c r="AC3643" s="325"/>
      <c r="AD3643" s="325"/>
      <c r="AE3643" s="330"/>
      <c r="AF3643" s="326"/>
      <c r="AG3643" s="327"/>
      <c r="AH3643" s="327"/>
      <c r="AI3643" s="327"/>
      <c r="AJ3643" s="326"/>
      <c r="AK3643" s="327"/>
      <c r="AL3643" s="327"/>
      <c r="AM3643" s="331"/>
      <c r="AN3643" s="332"/>
      <c r="AO3643" s="333"/>
      <c r="AP3643" s="333"/>
      <c r="AQ3643" s="333"/>
      <c r="AR3643" s="332"/>
      <c r="AS3643" s="332"/>
    </row>
    <row r="3644" spans="1:45" x14ac:dyDescent="0.2">
      <c r="A3644" s="326"/>
      <c r="B3644" s="325"/>
      <c r="C3644" s="325"/>
      <c r="D3644" s="325"/>
      <c r="E3644" s="325"/>
      <c r="F3644" s="325"/>
      <c r="G3644" s="325"/>
      <c r="H3644" s="325"/>
      <c r="I3644" s="325"/>
      <c r="J3644" s="325"/>
      <c r="K3644" s="325"/>
      <c r="L3644" s="327"/>
      <c r="M3644" s="328"/>
      <c r="N3644" s="327"/>
      <c r="P3644" s="325"/>
      <c r="Q3644" s="325"/>
      <c r="R3644" s="325"/>
      <c r="S3644" s="325"/>
      <c r="T3644" s="328"/>
      <c r="U3644" s="329"/>
      <c r="V3644" s="330"/>
      <c r="W3644" s="330"/>
      <c r="X3644" s="325"/>
      <c r="Y3644" s="325"/>
      <c r="Z3644" s="325"/>
      <c r="AA3644" s="325"/>
      <c r="AB3644" s="325"/>
      <c r="AC3644" s="325"/>
      <c r="AD3644" s="325"/>
      <c r="AE3644" s="330"/>
      <c r="AF3644" s="326"/>
      <c r="AG3644" s="327"/>
      <c r="AH3644" s="327"/>
      <c r="AI3644" s="327"/>
      <c r="AJ3644" s="326"/>
      <c r="AK3644" s="327"/>
      <c r="AL3644" s="327"/>
      <c r="AM3644" s="331"/>
      <c r="AN3644" s="332"/>
      <c r="AO3644" s="333"/>
      <c r="AP3644" s="333"/>
      <c r="AQ3644" s="333"/>
      <c r="AR3644" s="332"/>
      <c r="AS3644" s="332"/>
    </row>
    <row r="3645" spans="1:45" x14ac:dyDescent="0.2">
      <c r="A3645" s="326"/>
      <c r="B3645" s="325"/>
      <c r="C3645" s="325"/>
      <c r="D3645" s="325"/>
      <c r="E3645" s="325"/>
      <c r="F3645" s="325"/>
      <c r="G3645" s="325"/>
      <c r="H3645" s="325"/>
      <c r="I3645" s="325"/>
      <c r="J3645" s="325"/>
      <c r="K3645" s="325"/>
      <c r="L3645" s="327"/>
      <c r="M3645" s="328"/>
      <c r="N3645" s="327"/>
      <c r="P3645" s="325"/>
      <c r="Q3645" s="325"/>
      <c r="R3645" s="325"/>
      <c r="S3645" s="325"/>
      <c r="T3645" s="328"/>
      <c r="U3645" s="329"/>
      <c r="V3645" s="330"/>
      <c r="W3645" s="330"/>
      <c r="X3645" s="325"/>
      <c r="Y3645" s="325"/>
      <c r="Z3645" s="325"/>
      <c r="AA3645" s="325"/>
      <c r="AB3645" s="325"/>
      <c r="AC3645" s="325"/>
      <c r="AD3645" s="325"/>
      <c r="AE3645" s="330"/>
      <c r="AF3645" s="326"/>
      <c r="AG3645" s="327"/>
      <c r="AH3645" s="327"/>
      <c r="AI3645" s="327"/>
      <c r="AJ3645" s="326"/>
      <c r="AK3645" s="327"/>
      <c r="AL3645" s="327"/>
      <c r="AM3645" s="331"/>
      <c r="AN3645" s="332"/>
      <c r="AO3645" s="333"/>
      <c r="AP3645" s="333"/>
      <c r="AQ3645" s="333"/>
      <c r="AR3645" s="332"/>
      <c r="AS3645" s="332"/>
    </row>
    <row r="3646" spans="1:45" x14ac:dyDescent="0.2">
      <c r="A3646" s="306"/>
      <c r="L3646" s="307"/>
      <c r="N3646" s="307"/>
      <c r="U3646" s="309"/>
      <c r="AF3646" s="306"/>
      <c r="AG3646" s="307"/>
      <c r="AH3646" s="307"/>
      <c r="AI3646" s="307"/>
      <c r="AK3646" s="307"/>
      <c r="AL3646" s="307"/>
      <c r="AN3646" s="312"/>
      <c r="AS3646" s="314"/>
    </row>
    <row r="3647" spans="1:45" x14ac:dyDescent="0.2">
      <c r="A3647" s="306"/>
      <c r="L3647" s="307"/>
      <c r="N3647" s="307"/>
      <c r="U3647" s="309"/>
      <c r="AF3647" s="306"/>
      <c r="AG3647" s="307"/>
      <c r="AH3647" s="307"/>
      <c r="AI3647" s="307"/>
      <c r="AJ3647" s="306"/>
      <c r="AK3647" s="307"/>
      <c r="AL3647" s="307"/>
      <c r="AN3647" s="312"/>
      <c r="AS3647" s="314"/>
    </row>
    <row r="3648" spans="1:45" x14ac:dyDescent="0.2">
      <c r="A3648" s="306"/>
      <c r="L3648" s="307"/>
      <c r="N3648" s="307"/>
      <c r="U3648" s="309"/>
      <c r="AF3648" s="306"/>
      <c r="AG3648" s="307"/>
      <c r="AH3648" s="307"/>
      <c r="AI3648" s="307"/>
      <c r="AJ3648" s="306"/>
      <c r="AK3648" s="307"/>
      <c r="AL3648" s="307"/>
      <c r="AN3648" s="312"/>
      <c r="AS3648" s="314"/>
    </row>
    <row r="3649" spans="1:45" x14ac:dyDescent="0.2">
      <c r="A3649" s="326"/>
      <c r="B3649" s="325"/>
      <c r="C3649" s="325"/>
      <c r="D3649" s="325"/>
      <c r="E3649" s="325"/>
      <c r="F3649" s="325"/>
      <c r="G3649" s="325"/>
      <c r="H3649" s="325"/>
      <c r="I3649" s="325"/>
      <c r="J3649" s="325"/>
      <c r="K3649" s="325"/>
      <c r="L3649" s="327"/>
      <c r="M3649" s="328"/>
      <c r="N3649" s="327"/>
      <c r="P3649" s="325"/>
      <c r="Q3649" s="325"/>
      <c r="R3649" s="325"/>
      <c r="S3649" s="325"/>
      <c r="T3649" s="328"/>
      <c r="U3649" s="329"/>
      <c r="V3649" s="330"/>
      <c r="W3649" s="330"/>
      <c r="X3649" s="325"/>
      <c r="Y3649" s="325"/>
      <c r="Z3649" s="325"/>
      <c r="AA3649" s="325"/>
      <c r="AB3649" s="325"/>
      <c r="AC3649" s="325"/>
      <c r="AD3649" s="325"/>
      <c r="AE3649" s="330"/>
      <c r="AF3649" s="326"/>
      <c r="AG3649" s="327"/>
      <c r="AH3649" s="327"/>
      <c r="AI3649" s="327"/>
      <c r="AJ3649" s="326"/>
      <c r="AK3649" s="327"/>
      <c r="AL3649" s="327"/>
      <c r="AM3649" s="331"/>
      <c r="AN3649" s="332"/>
      <c r="AO3649" s="333"/>
      <c r="AP3649" s="333"/>
      <c r="AQ3649" s="333"/>
      <c r="AR3649" s="332"/>
      <c r="AS3649" s="332"/>
    </row>
    <row r="3650" spans="1:45" x14ac:dyDescent="0.2">
      <c r="A3650" s="326"/>
      <c r="B3650" s="325"/>
      <c r="C3650" s="325"/>
      <c r="D3650" s="325"/>
      <c r="E3650" s="325"/>
      <c r="F3650" s="325"/>
      <c r="G3650" s="325"/>
      <c r="H3650" s="325"/>
      <c r="I3650" s="325"/>
      <c r="J3650" s="325"/>
      <c r="K3650" s="325"/>
      <c r="L3650" s="327"/>
      <c r="M3650" s="328"/>
      <c r="N3650" s="327"/>
      <c r="P3650" s="325"/>
      <c r="Q3650" s="325"/>
      <c r="R3650" s="325"/>
      <c r="S3650" s="325"/>
      <c r="T3650" s="328"/>
      <c r="U3650" s="329"/>
      <c r="V3650" s="330"/>
      <c r="W3650" s="330"/>
      <c r="X3650" s="325"/>
      <c r="Y3650" s="325"/>
      <c r="Z3650" s="325"/>
      <c r="AA3650" s="325"/>
      <c r="AB3650" s="325"/>
      <c r="AC3650" s="325"/>
      <c r="AD3650" s="325"/>
      <c r="AE3650" s="330"/>
      <c r="AF3650" s="326"/>
      <c r="AG3650" s="327"/>
      <c r="AH3650" s="327"/>
      <c r="AI3650" s="327"/>
      <c r="AJ3650" s="326"/>
      <c r="AK3650" s="327"/>
      <c r="AL3650" s="327"/>
      <c r="AM3650" s="331"/>
      <c r="AN3650" s="332"/>
      <c r="AO3650" s="333"/>
      <c r="AP3650" s="333"/>
      <c r="AQ3650" s="333"/>
      <c r="AR3650" s="332"/>
      <c r="AS3650" s="332"/>
    </row>
    <row r="3651" spans="1:45" x14ac:dyDescent="0.2">
      <c r="A3651" s="326"/>
      <c r="B3651" s="325"/>
      <c r="C3651" s="325"/>
      <c r="D3651" s="325"/>
      <c r="E3651" s="325"/>
      <c r="F3651" s="325"/>
      <c r="G3651" s="325"/>
      <c r="H3651" s="325"/>
      <c r="I3651" s="325"/>
      <c r="J3651" s="325"/>
      <c r="K3651" s="325"/>
      <c r="L3651" s="327"/>
      <c r="M3651" s="328"/>
      <c r="N3651" s="327"/>
      <c r="P3651" s="325"/>
      <c r="Q3651" s="325"/>
      <c r="R3651" s="325"/>
      <c r="S3651" s="325"/>
      <c r="T3651" s="328"/>
      <c r="U3651" s="329"/>
      <c r="V3651" s="330"/>
      <c r="W3651" s="330"/>
      <c r="X3651" s="325"/>
      <c r="Y3651" s="325"/>
      <c r="Z3651" s="325"/>
      <c r="AA3651" s="325"/>
      <c r="AB3651" s="325"/>
      <c r="AC3651" s="325"/>
      <c r="AD3651" s="325"/>
      <c r="AE3651" s="330"/>
      <c r="AF3651" s="326"/>
      <c r="AG3651" s="327"/>
      <c r="AH3651" s="327"/>
      <c r="AI3651" s="327"/>
      <c r="AJ3651" s="326"/>
      <c r="AK3651" s="327"/>
      <c r="AL3651" s="327"/>
      <c r="AM3651" s="331"/>
      <c r="AN3651" s="332"/>
      <c r="AO3651" s="333"/>
      <c r="AP3651" s="333"/>
      <c r="AQ3651" s="333"/>
      <c r="AR3651" s="332"/>
      <c r="AS3651" s="332"/>
    </row>
    <row r="3652" spans="1:45" x14ac:dyDescent="0.2">
      <c r="A3652" s="326"/>
      <c r="B3652" s="325"/>
      <c r="C3652" s="325"/>
      <c r="D3652" s="325"/>
      <c r="E3652" s="325"/>
      <c r="F3652" s="325"/>
      <c r="G3652" s="325"/>
      <c r="H3652" s="325"/>
      <c r="I3652" s="325"/>
      <c r="J3652" s="325"/>
      <c r="K3652" s="325"/>
      <c r="L3652" s="327"/>
      <c r="M3652" s="328"/>
      <c r="N3652" s="327"/>
      <c r="P3652" s="325"/>
      <c r="Q3652" s="325"/>
      <c r="R3652" s="325"/>
      <c r="S3652" s="325"/>
      <c r="T3652" s="328"/>
      <c r="U3652" s="329"/>
      <c r="V3652" s="330"/>
      <c r="W3652" s="330"/>
      <c r="X3652" s="325"/>
      <c r="Y3652" s="325"/>
      <c r="Z3652" s="325"/>
      <c r="AA3652" s="325"/>
      <c r="AB3652" s="325"/>
      <c r="AC3652" s="325"/>
      <c r="AD3652" s="325"/>
      <c r="AE3652" s="330"/>
      <c r="AF3652" s="326"/>
      <c r="AG3652" s="327"/>
      <c r="AH3652" s="327"/>
      <c r="AI3652" s="327"/>
      <c r="AJ3652" s="326"/>
      <c r="AK3652" s="327"/>
      <c r="AL3652" s="327"/>
      <c r="AM3652" s="331"/>
      <c r="AN3652" s="332"/>
      <c r="AO3652" s="333"/>
      <c r="AP3652" s="333"/>
      <c r="AQ3652" s="333"/>
      <c r="AR3652" s="332"/>
      <c r="AS3652" s="332"/>
    </row>
    <row r="3653" spans="1:45" x14ac:dyDescent="0.2">
      <c r="A3653" s="326"/>
      <c r="B3653" s="325"/>
      <c r="C3653" s="325"/>
      <c r="D3653" s="325"/>
      <c r="E3653" s="325"/>
      <c r="F3653" s="325"/>
      <c r="G3653" s="325"/>
      <c r="H3653" s="325"/>
      <c r="I3653" s="325"/>
      <c r="J3653" s="325"/>
      <c r="K3653" s="325"/>
      <c r="L3653" s="327"/>
      <c r="M3653" s="328"/>
      <c r="N3653" s="327"/>
      <c r="P3653" s="325"/>
      <c r="Q3653" s="325"/>
      <c r="R3653" s="325"/>
      <c r="S3653" s="325"/>
      <c r="T3653" s="328"/>
      <c r="U3653" s="329"/>
      <c r="V3653" s="330"/>
      <c r="W3653" s="330"/>
      <c r="X3653" s="325"/>
      <c r="Y3653" s="325"/>
      <c r="Z3653" s="325"/>
      <c r="AA3653" s="325"/>
      <c r="AB3653" s="325"/>
      <c r="AC3653" s="325"/>
      <c r="AD3653" s="325"/>
      <c r="AE3653" s="330"/>
      <c r="AF3653" s="326"/>
      <c r="AG3653" s="327"/>
      <c r="AH3653" s="327"/>
      <c r="AI3653" s="327"/>
      <c r="AJ3653" s="326"/>
      <c r="AK3653" s="327"/>
      <c r="AL3653" s="327"/>
      <c r="AM3653" s="331"/>
      <c r="AN3653" s="332"/>
      <c r="AO3653" s="333"/>
      <c r="AP3653" s="333"/>
      <c r="AQ3653" s="333"/>
      <c r="AR3653" s="332"/>
      <c r="AS3653" s="332"/>
    </row>
    <row r="3654" spans="1:45" x14ac:dyDescent="0.2">
      <c r="A3654" s="326"/>
      <c r="B3654" s="325"/>
      <c r="C3654" s="325"/>
      <c r="D3654" s="325"/>
      <c r="E3654" s="325"/>
      <c r="F3654" s="325"/>
      <c r="G3654" s="325"/>
      <c r="H3654" s="325"/>
      <c r="I3654" s="325"/>
      <c r="J3654" s="325"/>
      <c r="K3654" s="325"/>
      <c r="L3654" s="327"/>
      <c r="M3654" s="328"/>
      <c r="N3654" s="327"/>
      <c r="P3654" s="325"/>
      <c r="Q3654" s="325"/>
      <c r="R3654" s="325"/>
      <c r="S3654" s="325"/>
      <c r="T3654" s="328"/>
      <c r="U3654" s="329"/>
      <c r="V3654" s="330"/>
      <c r="W3654" s="330"/>
      <c r="X3654" s="325"/>
      <c r="Y3654" s="325"/>
      <c r="Z3654" s="325"/>
      <c r="AA3654" s="325"/>
      <c r="AB3654" s="325"/>
      <c r="AC3654" s="325"/>
      <c r="AD3654" s="325"/>
      <c r="AE3654" s="330"/>
      <c r="AF3654" s="326"/>
      <c r="AG3654" s="327"/>
      <c r="AH3654" s="327"/>
      <c r="AI3654" s="327"/>
      <c r="AJ3654" s="326"/>
      <c r="AK3654" s="327"/>
      <c r="AL3654" s="327"/>
      <c r="AM3654" s="331"/>
      <c r="AN3654" s="332"/>
      <c r="AO3654" s="333"/>
      <c r="AP3654" s="333"/>
      <c r="AQ3654" s="333"/>
      <c r="AR3654" s="332"/>
      <c r="AS3654" s="332"/>
    </row>
    <row r="3655" spans="1:45" x14ac:dyDescent="0.2">
      <c r="A3655" s="306"/>
      <c r="L3655" s="307"/>
      <c r="N3655" s="307"/>
      <c r="U3655" s="309"/>
      <c r="AF3655" s="306"/>
      <c r="AG3655" s="307"/>
      <c r="AH3655" s="307"/>
      <c r="AI3655" s="307"/>
      <c r="AK3655" s="307"/>
      <c r="AL3655" s="307"/>
      <c r="AN3655" s="312"/>
      <c r="AS3655" s="314"/>
    </row>
    <row r="3656" spans="1:45" x14ac:dyDescent="0.2">
      <c r="A3656" s="306"/>
      <c r="L3656" s="307"/>
      <c r="N3656" s="307"/>
      <c r="U3656" s="309"/>
      <c r="AF3656" s="306"/>
      <c r="AG3656" s="307"/>
      <c r="AH3656" s="307"/>
      <c r="AI3656" s="307"/>
      <c r="AJ3656" s="306"/>
      <c r="AK3656" s="307"/>
      <c r="AL3656" s="307"/>
      <c r="AN3656" s="312"/>
      <c r="AS3656" s="314"/>
    </row>
    <row r="3657" spans="1:45" x14ac:dyDescent="0.2">
      <c r="A3657" s="306"/>
      <c r="L3657" s="307"/>
      <c r="N3657" s="307"/>
      <c r="U3657" s="309"/>
      <c r="AF3657" s="306"/>
      <c r="AG3657" s="307"/>
      <c r="AH3657" s="307"/>
      <c r="AI3657" s="307"/>
      <c r="AJ3657" s="306"/>
      <c r="AK3657" s="307"/>
      <c r="AL3657" s="307"/>
      <c r="AN3657" s="312"/>
      <c r="AS3657" s="314"/>
    </row>
    <row r="3658" spans="1:45" x14ac:dyDescent="0.2">
      <c r="A3658" s="326"/>
      <c r="B3658" s="325"/>
      <c r="C3658" s="325"/>
      <c r="D3658" s="325"/>
      <c r="E3658" s="325"/>
      <c r="F3658" s="325"/>
      <c r="G3658" s="325"/>
      <c r="H3658" s="325"/>
      <c r="I3658" s="325"/>
      <c r="J3658" s="325"/>
      <c r="K3658" s="325"/>
      <c r="L3658" s="327"/>
      <c r="M3658" s="328"/>
      <c r="N3658" s="327"/>
      <c r="P3658" s="325"/>
      <c r="Q3658" s="325"/>
      <c r="R3658" s="325"/>
      <c r="S3658" s="325"/>
      <c r="T3658" s="328"/>
      <c r="U3658" s="329"/>
      <c r="V3658" s="330"/>
      <c r="W3658" s="330"/>
      <c r="X3658" s="325"/>
      <c r="Y3658" s="325"/>
      <c r="Z3658" s="325"/>
      <c r="AA3658" s="325"/>
      <c r="AB3658" s="325"/>
      <c r="AC3658" s="325"/>
      <c r="AD3658" s="325"/>
      <c r="AE3658" s="330"/>
      <c r="AF3658" s="326"/>
      <c r="AG3658" s="327"/>
      <c r="AH3658" s="327"/>
      <c r="AI3658" s="327"/>
      <c r="AJ3658" s="326"/>
      <c r="AK3658" s="327"/>
      <c r="AL3658" s="327"/>
      <c r="AM3658" s="331"/>
      <c r="AN3658" s="332"/>
      <c r="AO3658" s="333"/>
      <c r="AP3658" s="333"/>
      <c r="AQ3658" s="333"/>
      <c r="AR3658" s="332"/>
      <c r="AS3658" s="332"/>
    </row>
    <row r="3659" spans="1:45" x14ac:dyDescent="0.2">
      <c r="A3659" s="326"/>
      <c r="B3659" s="325"/>
      <c r="C3659" s="325"/>
      <c r="D3659" s="325"/>
      <c r="E3659" s="325"/>
      <c r="F3659" s="325"/>
      <c r="G3659" s="325"/>
      <c r="H3659" s="325"/>
      <c r="I3659" s="325"/>
      <c r="J3659" s="325"/>
      <c r="K3659" s="325"/>
      <c r="L3659" s="327"/>
      <c r="M3659" s="328"/>
      <c r="N3659" s="327"/>
      <c r="P3659" s="325"/>
      <c r="Q3659" s="325"/>
      <c r="R3659" s="325"/>
      <c r="S3659" s="325"/>
      <c r="T3659" s="328"/>
      <c r="U3659" s="329"/>
      <c r="V3659" s="330"/>
      <c r="W3659" s="330"/>
      <c r="X3659" s="325"/>
      <c r="Y3659" s="325"/>
      <c r="Z3659" s="325"/>
      <c r="AA3659" s="325"/>
      <c r="AB3659" s="325"/>
      <c r="AC3659" s="325"/>
      <c r="AD3659" s="325"/>
      <c r="AE3659" s="330"/>
      <c r="AF3659" s="326"/>
      <c r="AG3659" s="327"/>
      <c r="AH3659" s="327"/>
      <c r="AI3659" s="327"/>
      <c r="AJ3659" s="326"/>
      <c r="AK3659" s="327"/>
      <c r="AL3659" s="327"/>
      <c r="AM3659" s="331"/>
      <c r="AN3659" s="332"/>
      <c r="AO3659" s="333"/>
      <c r="AP3659" s="333"/>
      <c r="AQ3659" s="333"/>
      <c r="AR3659" s="332"/>
      <c r="AS3659" s="332"/>
    </row>
    <row r="3660" spans="1:45" x14ac:dyDescent="0.2">
      <c r="A3660" s="326"/>
      <c r="B3660" s="325"/>
      <c r="C3660" s="325"/>
      <c r="D3660" s="325"/>
      <c r="E3660" s="325"/>
      <c r="F3660" s="325"/>
      <c r="G3660" s="325"/>
      <c r="H3660" s="325"/>
      <c r="I3660" s="325"/>
      <c r="J3660" s="325"/>
      <c r="K3660" s="325"/>
      <c r="L3660" s="327"/>
      <c r="M3660" s="328"/>
      <c r="N3660" s="327"/>
      <c r="P3660" s="325"/>
      <c r="Q3660" s="325"/>
      <c r="R3660" s="325"/>
      <c r="S3660" s="325"/>
      <c r="T3660" s="328"/>
      <c r="U3660" s="329"/>
      <c r="V3660" s="330"/>
      <c r="W3660" s="330"/>
      <c r="X3660" s="325"/>
      <c r="Y3660" s="325"/>
      <c r="Z3660" s="325"/>
      <c r="AA3660" s="325"/>
      <c r="AB3660" s="325"/>
      <c r="AC3660" s="325"/>
      <c r="AD3660" s="325"/>
      <c r="AE3660" s="330"/>
      <c r="AF3660" s="326"/>
      <c r="AG3660" s="327"/>
      <c r="AH3660" s="327"/>
      <c r="AI3660" s="327"/>
      <c r="AJ3660" s="326"/>
      <c r="AK3660" s="327"/>
      <c r="AL3660" s="327"/>
      <c r="AM3660" s="331"/>
      <c r="AN3660" s="332"/>
      <c r="AO3660" s="333"/>
      <c r="AP3660" s="333"/>
      <c r="AQ3660" s="333"/>
      <c r="AR3660" s="332"/>
      <c r="AS3660" s="332"/>
    </row>
    <row r="3661" spans="1:45" x14ac:dyDescent="0.2">
      <c r="A3661" s="326"/>
      <c r="B3661" s="325"/>
      <c r="C3661" s="325"/>
      <c r="D3661" s="325"/>
      <c r="E3661" s="325"/>
      <c r="F3661" s="325"/>
      <c r="G3661" s="325"/>
      <c r="H3661" s="325"/>
      <c r="I3661" s="325"/>
      <c r="J3661" s="325"/>
      <c r="K3661" s="325"/>
      <c r="L3661" s="327"/>
      <c r="M3661" s="328"/>
      <c r="N3661" s="327"/>
      <c r="P3661" s="325"/>
      <c r="Q3661" s="325"/>
      <c r="R3661" s="325"/>
      <c r="S3661" s="325"/>
      <c r="T3661" s="328"/>
      <c r="U3661" s="329"/>
      <c r="V3661" s="330"/>
      <c r="W3661" s="330"/>
      <c r="X3661" s="325"/>
      <c r="Y3661" s="325"/>
      <c r="Z3661" s="325"/>
      <c r="AA3661" s="325"/>
      <c r="AB3661" s="325"/>
      <c r="AC3661" s="325"/>
      <c r="AD3661" s="325"/>
      <c r="AE3661" s="330"/>
      <c r="AF3661" s="326"/>
      <c r="AG3661" s="327"/>
      <c r="AH3661" s="327"/>
      <c r="AI3661" s="327"/>
      <c r="AJ3661" s="326"/>
      <c r="AK3661" s="327"/>
      <c r="AL3661" s="327"/>
      <c r="AM3661" s="331"/>
      <c r="AN3661" s="332"/>
      <c r="AO3661" s="333"/>
      <c r="AP3661" s="333"/>
      <c r="AQ3661" s="333"/>
      <c r="AR3661" s="332"/>
      <c r="AS3661" s="332"/>
    </row>
    <row r="3662" spans="1:45" x14ac:dyDescent="0.2">
      <c r="A3662" s="326"/>
      <c r="B3662" s="325"/>
      <c r="C3662" s="325"/>
      <c r="D3662" s="325"/>
      <c r="E3662" s="325"/>
      <c r="F3662" s="325"/>
      <c r="G3662" s="325"/>
      <c r="H3662" s="325"/>
      <c r="I3662" s="325"/>
      <c r="J3662" s="325"/>
      <c r="K3662" s="325"/>
      <c r="L3662" s="327"/>
      <c r="M3662" s="328"/>
      <c r="N3662" s="327"/>
      <c r="P3662" s="325"/>
      <c r="Q3662" s="325"/>
      <c r="R3662" s="325"/>
      <c r="S3662" s="325"/>
      <c r="T3662" s="328"/>
      <c r="U3662" s="329"/>
      <c r="V3662" s="330"/>
      <c r="W3662" s="330"/>
      <c r="X3662" s="325"/>
      <c r="Y3662" s="325"/>
      <c r="Z3662" s="325"/>
      <c r="AA3662" s="325"/>
      <c r="AB3662" s="325"/>
      <c r="AC3662" s="325"/>
      <c r="AD3662" s="325"/>
      <c r="AE3662" s="330"/>
      <c r="AF3662" s="326"/>
      <c r="AG3662" s="327"/>
      <c r="AH3662" s="327"/>
      <c r="AI3662" s="327"/>
      <c r="AJ3662" s="326"/>
      <c r="AK3662" s="327"/>
      <c r="AL3662" s="327"/>
      <c r="AM3662" s="331"/>
      <c r="AN3662" s="332"/>
      <c r="AO3662" s="333"/>
      <c r="AP3662" s="333"/>
      <c r="AQ3662" s="333"/>
      <c r="AR3662" s="332"/>
      <c r="AS3662" s="332"/>
    </row>
    <row r="3663" spans="1:45" x14ac:dyDescent="0.2">
      <c r="A3663" s="326"/>
      <c r="B3663" s="325"/>
      <c r="C3663" s="325"/>
      <c r="D3663" s="325"/>
      <c r="E3663" s="325"/>
      <c r="F3663" s="325"/>
      <c r="G3663" s="325"/>
      <c r="H3663" s="325"/>
      <c r="I3663" s="325"/>
      <c r="J3663" s="325"/>
      <c r="K3663" s="325"/>
      <c r="L3663" s="327"/>
      <c r="M3663" s="328"/>
      <c r="N3663" s="327"/>
      <c r="P3663" s="325"/>
      <c r="Q3663" s="325"/>
      <c r="R3663" s="325"/>
      <c r="S3663" s="325"/>
      <c r="T3663" s="328"/>
      <c r="U3663" s="329"/>
      <c r="V3663" s="330"/>
      <c r="W3663" s="330"/>
      <c r="X3663" s="325"/>
      <c r="Y3663" s="325"/>
      <c r="Z3663" s="325"/>
      <c r="AA3663" s="325"/>
      <c r="AB3663" s="325"/>
      <c r="AC3663" s="325"/>
      <c r="AD3663" s="325"/>
      <c r="AE3663" s="330"/>
      <c r="AF3663" s="326"/>
      <c r="AG3663" s="327"/>
      <c r="AH3663" s="327"/>
      <c r="AI3663" s="327"/>
      <c r="AJ3663" s="326"/>
      <c r="AK3663" s="327"/>
      <c r="AL3663" s="327"/>
      <c r="AM3663" s="331"/>
      <c r="AN3663" s="332"/>
      <c r="AO3663" s="333"/>
      <c r="AP3663" s="333"/>
      <c r="AQ3663" s="333"/>
      <c r="AR3663" s="332"/>
      <c r="AS3663" s="332"/>
    </row>
    <row r="3664" spans="1:45" x14ac:dyDescent="0.2">
      <c r="A3664" s="306"/>
      <c r="L3664" s="307"/>
      <c r="N3664" s="307"/>
      <c r="U3664" s="309"/>
      <c r="AF3664" s="306"/>
      <c r="AG3664" s="307"/>
      <c r="AH3664" s="307"/>
      <c r="AI3664" s="307"/>
      <c r="AK3664" s="307"/>
      <c r="AL3664" s="307"/>
      <c r="AN3664" s="312"/>
      <c r="AS3664" s="314"/>
    </row>
    <row r="3665" spans="1:45" x14ac:dyDescent="0.2">
      <c r="A3665" s="306"/>
      <c r="L3665" s="307"/>
      <c r="N3665" s="307"/>
      <c r="U3665" s="309"/>
      <c r="AF3665" s="306"/>
      <c r="AG3665" s="307"/>
      <c r="AH3665" s="307"/>
      <c r="AI3665" s="307"/>
      <c r="AJ3665" s="306"/>
      <c r="AK3665" s="307"/>
      <c r="AL3665" s="307"/>
      <c r="AN3665" s="312"/>
      <c r="AS3665" s="314"/>
    </row>
    <row r="3666" spans="1:45" x14ac:dyDescent="0.2">
      <c r="A3666" s="306"/>
      <c r="L3666" s="307"/>
      <c r="N3666" s="307"/>
      <c r="U3666" s="309"/>
      <c r="AF3666" s="306"/>
      <c r="AG3666" s="307"/>
      <c r="AH3666" s="307"/>
      <c r="AI3666" s="307"/>
      <c r="AJ3666" s="306"/>
      <c r="AK3666" s="307"/>
      <c r="AL3666" s="307"/>
      <c r="AN3666" s="312"/>
      <c r="AS3666" s="314"/>
    </row>
    <row r="3667" spans="1:45" x14ac:dyDescent="0.2">
      <c r="A3667" s="326"/>
      <c r="B3667" s="325"/>
      <c r="C3667" s="325"/>
      <c r="D3667" s="325"/>
      <c r="E3667" s="325"/>
      <c r="F3667" s="325"/>
      <c r="G3667" s="325"/>
      <c r="H3667" s="325"/>
      <c r="I3667" s="325"/>
      <c r="J3667" s="325"/>
      <c r="K3667" s="325"/>
      <c r="L3667" s="327"/>
      <c r="M3667" s="328"/>
      <c r="N3667" s="327"/>
      <c r="P3667" s="325"/>
      <c r="Q3667" s="325"/>
      <c r="R3667" s="325"/>
      <c r="S3667" s="325"/>
      <c r="T3667" s="328"/>
      <c r="U3667" s="329"/>
      <c r="V3667" s="330"/>
      <c r="W3667" s="330"/>
      <c r="X3667" s="325"/>
      <c r="Y3667" s="325"/>
      <c r="Z3667" s="325"/>
      <c r="AA3667" s="325"/>
      <c r="AB3667" s="325"/>
      <c r="AC3667" s="325"/>
      <c r="AD3667" s="325"/>
      <c r="AE3667" s="330"/>
      <c r="AF3667" s="326"/>
      <c r="AG3667" s="327"/>
      <c r="AH3667" s="327"/>
      <c r="AI3667" s="327"/>
      <c r="AJ3667" s="326"/>
      <c r="AK3667" s="327"/>
      <c r="AL3667" s="327"/>
      <c r="AM3667" s="331"/>
      <c r="AN3667" s="332"/>
      <c r="AO3667" s="333"/>
      <c r="AP3667" s="333"/>
      <c r="AQ3667" s="333"/>
      <c r="AR3667" s="332"/>
      <c r="AS3667" s="332"/>
    </row>
    <row r="3668" spans="1:45" x14ac:dyDescent="0.2">
      <c r="A3668" s="326"/>
      <c r="B3668" s="325"/>
      <c r="C3668" s="325"/>
      <c r="D3668" s="325"/>
      <c r="E3668" s="325"/>
      <c r="F3668" s="325"/>
      <c r="G3668" s="325"/>
      <c r="H3668" s="325"/>
      <c r="I3668" s="325"/>
      <c r="J3668" s="325"/>
      <c r="K3668" s="325"/>
      <c r="L3668" s="327"/>
      <c r="M3668" s="328"/>
      <c r="N3668" s="327"/>
      <c r="P3668" s="325"/>
      <c r="Q3668" s="325"/>
      <c r="R3668" s="325"/>
      <c r="S3668" s="325"/>
      <c r="T3668" s="328"/>
      <c r="U3668" s="329"/>
      <c r="V3668" s="330"/>
      <c r="W3668" s="330"/>
      <c r="X3668" s="325"/>
      <c r="Y3668" s="325"/>
      <c r="Z3668" s="325"/>
      <c r="AA3668" s="325"/>
      <c r="AB3668" s="325"/>
      <c r="AC3668" s="325"/>
      <c r="AD3668" s="325"/>
      <c r="AE3668" s="330"/>
      <c r="AF3668" s="326"/>
      <c r="AG3668" s="327"/>
      <c r="AH3668" s="327"/>
      <c r="AI3668" s="327"/>
      <c r="AJ3668" s="326"/>
      <c r="AK3668" s="327"/>
      <c r="AL3668" s="327"/>
      <c r="AM3668" s="331"/>
      <c r="AN3668" s="332"/>
      <c r="AO3668" s="333"/>
      <c r="AP3668" s="333"/>
      <c r="AQ3668" s="333"/>
      <c r="AR3668" s="332"/>
      <c r="AS3668" s="332"/>
    </row>
    <row r="3669" spans="1:45" x14ac:dyDescent="0.2">
      <c r="A3669" s="326"/>
      <c r="B3669" s="325"/>
      <c r="C3669" s="325"/>
      <c r="D3669" s="325"/>
      <c r="E3669" s="325"/>
      <c r="F3669" s="325"/>
      <c r="G3669" s="325"/>
      <c r="H3669" s="325"/>
      <c r="I3669" s="325"/>
      <c r="J3669" s="325"/>
      <c r="K3669" s="325"/>
      <c r="L3669" s="327"/>
      <c r="M3669" s="328"/>
      <c r="N3669" s="327"/>
      <c r="P3669" s="325"/>
      <c r="Q3669" s="325"/>
      <c r="R3669" s="325"/>
      <c r="S3669" s="325"/>
      <c r="T3669" s="328"/>
      <c r="U3669" s="329"/>
      <c r="V3669" s="330"/>
      <c r="W3669" s="330"/>
      <c r="X3669" s="325"/>
      <c r="Y3669" s="325"/>
      <c r="Z3669" s="325"/>
      <c r="AA3669" s="325"/>
      <c r="AB3669" s="325"/>
      <c r="AC3669" s="325"/>
      <c r="AD3669" s="325"/>
      <c r="AE3669" s="330"/>
      <c r="AF3669" s="326"/>
      <c r="AG3669" s="327"/>
      <c r="AH3669" s="327"/>
      <c r="AI3669" s="327"/>
      <c r="AJ3669" s="326"/>
      <c r="AK3669" s="327"/>
      <c r="AL3669" s="327"/>
      <c r="AM3669" s="331"/>
      <c r="AN3669" s="332"/>
      <c r="AO3669" s="333"/>
      <c r="AP3669" s="333"/>
      <c r="AQ3669" s="333"/>
      <c r="AR3669" s="332"/>
      <c r="AS3669" s="332"/>
    </row>
    <row r="3670" spans="1:45" x14ac:dyDescent="0.2">
      <c r="A3670" s="326"/>
      <c r="B3670" s="325"/>
      <c r="C3670" s="325"/>
      <c r="D3670" s="325"/>
      <c r="E3670" s="325"/>
      <c r="F3670" s="325"/>
      <c r="G3670" s="325"/>
      <c r="H3670" s="325"/>
      <c r="I3670" s="325"/>
      <c r="J3670" s="325"/>
      <c r="K3670" s="325"/>
      <c r="L3670" s="327"/>
      <c r="M3670" s="328"/>
      <c r="N3670" s="327"/>
      <c r="P3670" s="325"/>
      <c r="Q3670" s="325"/>
      <c r="R3670" s="325"/>
      <c r="S3670" s="325"/>
      <c r="T3670" s="328"/>
      <c r="U3670" s="329"/>
      <c r="V3670" s="330"/>
      <c r="W3670" s="330"/>
      <c r="X3670" s="325"/>
      <c r="Y3670" s="325"/>
      <c r="Z3670" s="325"/>
      <c r="AA3670" s="325"/>
      <c r="AB3670" s="325"/>
      <c r="AC3670" s="325"/>
      <c r="AD3670" s="325"/>
      <c r="AE3670" s="330"/>
      <c r="AF3670" s="326"/>
      <c r="AG3670" s="327"/>
      <c r="AH3670" s="327"/>
      <c r="AI3670" s="327"/>
      <c r="AJ3670" s="326"/>
      <c r="AK3670" s="327"/>
      <c r="AL3670" s="327"/>
      <c r="AM3670" s="331"/>
      <c r="AN3670" s="332"/>
      <c r="AO3670" s="333"/>
      <c r="AP3670" s="333"/>
      <c r="AQ3670" s="333"/>
      <c r="AR3670" s="332"/>
      <c r="AS3670" s="332"/>
    </row>
    <row r="3671" spans="1:45" x14ac:dyDescent="0.2">
      <c r="A3671" s="326"/>
      <c r="B3671" s="325"/>
      <c r="C3671" s="325"/>
      <c r="D3671" s="325"/>
      <c r="E3671" s="325"/>
      <c r="F3671" s="325"/>
      <c r="G3671" s="325"/>
      <c r="H3671" s="325"/>
      <c r="I3671" s="325"/>
      <c r="J3671" s="325"/>
      <c r="K3671" s="325"/>
      <c r="L3671" s="327"/>
      <c r="M3671" s="328"/>
      <c r="N3671" s="327"/>
      <c r="P3671" s="325"/>
      <c r="Q3671" s="325"/>
      <c r="R3671" s="325"/>
      <c r="S3671" s="325"/>
      <c r="T3671" s="328"/>
      <c r="U3671" s="329"/>
      <c r="V3671" s="330"/>
      <c r="W3671" s="330"/>
      <c r="X3671" s="325"/>
      <c r="Y3671" s="325"/>
      <c r="Z3671" s="325"/>
      <c r="AA3671" s="325"/>
      <c r="AB3671" s="325"/>
      <c r="AC3671" s="325"/>
      <c r="AD3671" s="325"/>
      <c r="AE3671" s="330"/>
      <c r="AF3671" s="326"/>
      <c r="AG3671" s="327"/>
      <c r="AH3671" s="327"/>
      <c r="AI3671" s="327"/>
      <c r="AJ3671" s="326"/>
      <c r="AK3671" s="327"/>
      <c r="AL3671" s="327"/>
      <c r="AM3671" s="331"/>
      <c r="AN3671" s="332"/>
      <c r="AO3671" s="333"/>
      <c r="AP3671" s="333"/>
      <c r="AQ3671" s="333"/>
      <c r="AR3671" s="332"/>
      <c r="AS3671" s="332"/>
    </row>
    <row r="3672" spans="1:45" x14ac:dyDescent="0.2">
      <c r="A3672" s="326"/>
      <c r="B3672" s="325"/>
      <c r="C3672" s="325"/>
      <c r="D3672" s="325"/>
      <c r="E3672" s="325"/>
      <c r="F3672" s="325"/>
      <c r="G3672" s="325"/>
      <c r="H3672" s="325"/>
      <c r="I3672" s="325"/>
      <c r="J3672" s="325"/>
      <c r="K3672" s="325"/>
      <c r="L3672" s="327"/>
      <c r="M3672" s="328"/>
      <c r="N3672" s="327"/>
      <c r="P3672" s="325"/>
      <c r="Q3672" s="325"/>
      <c r="R3672" s="325"/>
      <c r="S3672" s="325"/>
      <c r="T3672" s="328"/>
      <c r="U3672" s="329"/>
      <c r="V3672" s="330"/>
      <c r="W3672" s="330"/>
      <c r="X3672" s="325"/>
      <c r="Y3672" s="325"/>
      <c r="Z3672" s="325"/>
      <c r="AA3672" s="325"/>
      <c r="AB3672" s="325"/>
      <c r="AC3672" s="325"/>
      <c r="AD3672" s="325"/>
      <c r="AE3672" s="330"/>
      <c r="AF3672" s="326"/>
      <c r="AG3672" s="327"/>
      <c r="AH3672" s="327"/>
      <c r="AI3672" s="327"/>
      <c r="AJ3672" s="326"/>
      <c r="AK3672" s="327"/>
      <c r="AL3672" s="327"/>
      <c r="AM3672" s="331"/>
      <c r="AN3672" s="332"/>
      <c r="AO3672" s="333"/>
      <c r="AP3672" s="333"/>
      <c r="AQ3672" s="333"/>
      <c r="AR3672" s="332"/>
      <c r="AS3672" s="332"/>
    </row>
    <row r="3673" spans="1:45" x14ac:dyDescent="0.2">
      <c r="A3673" s="306"/>
      <c r="L3673" s="307"/>
      <c r="N3673" s="307"/>
      <c r="U3673" s="309"/>
      <c r="AF3673" s="306"/>
      <c r="AG3673" s="307"/>
      <c r="AH3673" s="307"/>
      <c r="AI3673" s="307"/>
      <c r="AK3673" s="307"/>
      <c r="AL3673" s="307"/>
      <c r="AN3673" s="312"/>
      <c r="AS3673" s="314"/>
    </row>
    <row r="3674" spans="1:45" x14ac:dyDescent="0.2">
      <c r="A3674" s="306"/>
      <c r="L3674" s="307"/>
      <c r="N3674" s="307"/>
      <c r="U3674" s="309"/>
      <c r="AF3674" s="306"/>
      <c r="AG3674" s="307"/>
      <c r="AH3674" s="307"/>
      <c r="AI3674" s="307"/>
      <c r="AJ3674" s="306"/>
      <c r="AK3674" s="307"/>
      <c r="AL3674" s="307"/>
      <c r="AN3674" s="312"/>
      <c r="AS3674" s="314"/>
    </row>
    <row r="3675" spans="1:45" x14ac:dyDescent="0.2">
      <c r="A3675" s="306"/>
      <c r="L3675" s="307"/>
      <c r="N3675" s="307"/>
      <c r="U3675" s="309"/>
      <c r="AF3675" s="306"/>
      <c r="AG3675" s="307"/>
      <c r="AH3675" s="307"/>
      <c r="AI3675" s="307"/>
      <c r="AJ3675" s="306"/>
      <c r="AK3675" s="307"/>
      <c r="AL3675" s="307"/>
      <c r="AN3675" s="312"/>
      <c r="AS3675" s="314"/>
    </row>
    <row r="3676" spans="1:45" x14ac:dyDescent="0.2">
      <c r="A3676" s="306"/>
      <c r="L3676" s="307"/>
      <c r="N3676" s="307"/>
      <c r="U3676" s="309"/>
      <c r="AF3676" s="306"/>
      <c r="AG3676" s="307"/>
      <c r="AH3676" s="307"/>
      <c r="AI3676" s="307"/>
      <c r="AK3676" s="307"/>
      <c r="AL3676" s="307"/>
      <c r="AN3676" s="312"/>
      <c r="AS3676" s="314"/>
    </row>
    <row r="3677" spans="1:45" x14ac:dyDescent="0.2">
      <c r="A3677" s="306"/>
      <c r="L3677" s="307"/>
      <c r="N3677" s="307"/>
      <c r="U3677" s="309"/>
      <c r="AF3677" s="306"/>
      <c r="AG3677" s="307"/>
      <c r="AH3677" s="307"/>
      <c r="AI3677" s="307"/>
      <c r="AJ3677" s="306"/>
      <c r="AK3677" s="307"/>
      <c r="AL3677" s="307"/>
      <c r="AN3677" s="312"/>
      <c r="AS3677" s="314"/>
    </row>
    <row r="3678" spans="1:45" x14ac:dyDescent="0.2">
      <c r="A3678" s="306"/>
      <c r="L3678" s="307"/>
      <c r="N3678" s="307"/>
      <c r="U3678" s="309"/>
      <c r="AF3678" s="306"/>
      <c r="AG3678" s="307"/>
      <c r="AH3678" s="307"/>
      <c r="AI3678" s="307"/>
      <c r="AJ3678" s="306"/>
      <c r="AK3678" s="307"/>
      <c r="AL3678" s="307"/>
      <c r="AN3678" s="312"/>
      <c r="AS3678" s="314"/>
    </row>
    <row r="3679" spans="1:45" x14ac:dyDescent="0.2">
      <c r="A3679" s="306"/>
      <c r="L3679" s="307"/>
      <c r="N3679" s="307"/>
      <c r="U3679" s="309"/>
      <c r="AF3679" s="306"/>
      <c r="AG3679" s="307"/>
      <c r="AH3679" s="307"/>
      <c r="AI3679" s="307"/>
      <c r="AK3679" s="307"/>
      <c r="AL3679" s="307"/>
      <c r="AN3679" s="312"/>
      <c r="AS3679" s="314"/>
    </row>
    <row r="3680" spans="1:45" x14ac:dyDescent="0.2">
      <c r="A3680" s="306"/>
      <c r="L3680" s="307"/>
      <c r="N3680" s="307"/>
      <c r="U3680" s="309"/>
      <c r="AF3680" s="306"/>
      <c r="AG3680" s="307"/>
      <c r="AH3680" s="307"/>
      <c r="AI3680" s="307"/>
      <c r="AJ3680" s="306"/>
      <c r="AK3680" s="307"/>
      <c r="AL3680" s="307"/>
      <c r="AN3680" s="312"/>
      <c r="AS3680" s="314"/>
    </row>
    <row r="3681" spans="1:45" x14ac:dyDescent="0.2">
      <c r="A3681" s="306"/>
      <c r="L3681" s="307"/>
      <c r="N3681" s="307"/>
      <c r="U3681" s="309"/>
      <c r="AF3681" s="306"/>
      <c r="AG3681" s="307"/>
      <c r="AH3681" s="307"/>
      <c r="AI3681" s="307"/>
      <c r="AJ3681" s="306"/>
      <c r="AK3681" s="307"/>
      <c r="AL3681" s="307"/>
      <c r="AN3681" s="312"/>
      <c r="AS3681" s="314"/>
    </row>
    <row r="3682" spans="1:45" x14ac:dyDescent="0.2">
      <c r="A3682" s="306"/>
      <c r="L3682" s="307"/>
      <c r="N3682" s="307"/>
      <c r="U3682" s="309"/>
      <c r="AF3682" s="306"/>
      <c r="AG3682" s="307"/>
      <c r="AH3682" s="307"/>
      <c r="AI3682" s="307"/>
      <c r="AK3682" s="307"/>
      <c r="AL3682" s="307"/>
      <c r="AN3682" s="312"/>
      <c r="AS3682" s="314"/>
    </row>
    <row r="3683" spans="1:45" x14ac:dyDescent="0.2">
      <c r="A3683" s="306"/>
      <c r="L3683" s="307"/>
      <c r="N3683" s="307"/>
      <c r="U3683" s="309"/>
      <c r="AF3683" s="306"/>
      <c r="AG3683" s="307"/>
      <c r="AH3683" s="307"/>
      <c r="AI3683" s="307"/>
      <c r="AJ3683" s="306"/>
      <c r="AK3683" s="307"/>
      <c r="AL3683" s="307"/>
      <c r="AN3683" s="312"/>
      <c r="AS3683" s="314"/>
    </row>
    <row r="3684" spans="1:45" x14ac:dyDescent="0.2">
      <c r="A3684" s="306"/>
      <c r="L3684" s="307"/>
      <c r="N3684" s="307"/>
      <c r="U3684" s="309"/>
      <c r="AF3684" s="306"/>
      <c r="AG3684" s="307"/>
      <c r="AH3684" s="307"/>
      <c r="AI3684" s="307"/>
      <c r="AJ3684" s="306"/>
      <c r="AK3684" s="307"/>
      <c r="AL3684" s="307"/>
      <c r="AN3684" s="312"/>
      <c r="AS3684" s="314"/>
    </row>
    <row r="3685" spans="1:45" x14ac:dyDescent="0.2">
      <c r="A3685" s="306"/>
      <c r="L3685" s="307"/>
      <c r="N3685" s="307"/>
      <c r="U3685" s="309"/>
      <c r="AF3685" s="306"/>
      <c r="AG3685" s="307"/>
      <c r="AH3685" s="307"/>
      <c r="AI3685" s="307"/>
      <c r="AK3685" s="307"/>
      <c r="AL3685" s="307"/>
      <c r="AN3685" s="312"/>
      <c r="AS3685" s="314"/>
    </row>
    <row r="3686" spans="1:45" x14ac:dyDescent="0.2">
      <c r="A3686" s="306"/>
      <c r="L3686" s="307"/>
      <c r="N3686" s="307"/>
      <c r="U3686" s="309"/>
      <c r="AF3686" s="306"/>
      <c r="AG3686" s="307"/>
      <c r="AH3686" s="307"/>
      <c r="AI3686" s="307"/>
      <c r="AJ3686" s="306"/>
      <c r="AK3686" s="307"/>
      <c r="AL3686" s="307"/>
      <c r="AN3686" s="312"/>
      <c r="AS3686" s="314"/>
    </row>
    <row r="3687" spans="1:45" x14ac:dyDescent="0.2">
      <c r="A3687" s="306"/>
      <c r="L3687" s="307"/>
      <c r="N3687" s="307"/>
      <c r="U3687" s="309"/>
      <c r="AF3687" s="306"/>
      <c r="AG3687" s="307"/>
      <c r="AH3687" s="307"/>
      <c r="AI3687" s="307"/>
      <c r="AJ3687" s="306"/>
      <c r="AK3687" s="307"/>
      <c r="AL3687" s="307"/>
      <c r="AN3687" s="312"/>
      <c r="AS3687" s="314"/>
    </row>
    <row r="3688" spans="1:45" x14ac:dyDescent="0.2">
      <c r="A3688" s="306"/>
      <c r="L3688" s="307"/>
      <c r="N3688" s="307"/>
      <c r="U3688" s="309"/>
      <c r="AF3688" s="306"/>
      <c r="AG3688" s="307"/>
      <c r="AH3688" s="307"/>
      <c r="AI3688" s="307"/>
      <c r="AK3688" s="307"/>
      <c r="AL3688" s="307"/>
      <c r="AN3688" s="312"/>
      <c r="AS3688" s="314"/>
    </row>
    <row r="3689" spans="1:45" x14ac:dyDescent="0.2">
      <c r="A3689" s="306"/>
      <c r="L3689" s="307"/>
      <c r="N3689" s="307"/>
      <c r="U3689" s="309"/>
      <c r="AF3689" s="306"/>
      <c r="AG3689" s="307"/>
      <c r="AH3689" s="307"/>
      <c r="AI3689" s="307"/>
      <c r="AJ3689" s="306"/>
      <c r="AK3689" s="307"/>
      <c r="AL3689" s="307"/>
      <c r="AN3689" s="312"/>
      <c r="AS3689" s="314"/>
    </row>
    <row r="3690" spans="1:45" x14ac:dyDescent="0.2">
      <c r="A3690" s="306"/>
      <c r="L3690" s="307"/>
      <c r="N3690" s="307"/>
      <c r="U3690" s="309"/>
      <c r="AF3690" s="306"/>
      <c r="AG3690" s="307"/>
      <c r="AH3690" s="307"/>
      <c r="AI3690" s="307"/>
      <c r="AJ3690" s="306"/>
      <c r="AK3690" s="307"/>
      <c r="AL3690" s="307"/>
      <c r="AN3690" s="312"/>
      <c r="AS3690" s="314"/>
    </row>
    <row r="3691" spans="1:45" x14ac:dyDescent="0.2">
      <c r="A3691" s="306"/>
      <c r="L3691" s="307"/>
      <c r="N3691" s="307"/>
      <c r="U3691" s="309"/>
      <c r="AF3691" s="306"/>
      <c r="AG3691" s="307"/>
      <c r="AH3691" s="307"/>
      <c r="AI3691" s="307"/>
      <c r="AK3691" s="307"/>
      <c r="AL3691" s="307"/>
      <c r="AN3691" s="312"/>
      <c r="AS3691" s="314"/>
    </row>
    <row r="3692" spans="1:45" x14ac:dyDescent="0.2">
      <c r="A3692" s="306"/>
      <c r="L3692" s="307"/>
      <c r="N3692" s="307"/>
      <c r="U3692" s="309"/>
      <c r="AF3692" s="306"/>
      <c r="AG3692" s="307"/>
      <c r="AH3692" s="307"/>
      <c r="AI3692" s="307"/>
      <c r="AJ3692" s="306"/>
      <c r="AK3692" s="307"/>
      <c r="AL3692" s="307"/>
      <c r="AN3692" s="312"/>
      <c r="AS3692" s="314"/>
    </row>
    <row r="3693" spans="1:45" x14ac:dyDescent="0.2">
      <c r="A3693" s="306"/>
      <c r="L3693" s="307"/>
      <c r="N3693" s="307"/>
      <c r="U3693" s="309"/>
      <c r="AF3693" s="306"/>
      <c r="AG3693" s="307"/>
      <c r="AH3693" s="307"/>
      <c r="AI3693" s="307"/>
      <c r="AJ3693" s="306"/>
      <c r="AK3693" s="307"/>
      <c r="AL3693" s="307"/>
      <c r="AN3693" s="312"/>
      <c r="AS3693" s="314"/>
    </row>
    <row r="3694" spans="1:45" x14ac:dyDescent="0.2">
      <c r="A3694" s="306"/>
      <c r="L3694" s="307"/>
      <c r="N3694" s="307"/>
      <c r="U3694" s="309"/>
      <c r="AF3694" s="306"/>
      <c r="AG3694" s="307"/>
      <c r="AH3694" s="307"/>
      <c r="AI3694" s="307"/>
      <c r="AK3694" s="307"/>
      <c r="AL3694" s="307"/>
      <c r="AN3694" s="312"/>
      <c r="AS3694" s="314"/>
    </row>
    <row r="3695" spans="1:45" x14ac:dyDescent="0.2">
      <c r="A3695" s="306"/>
      <c r="L3695" s="307"/>
      <c r="N3695" s="307"/>
      <c r="U3695" s="309"/>
      <c r="AF3695" s="306"/>
      <c r="AG3695" s="307"/>
      <c r="AH3695" s="307"/>
      <c r="AI3695" s="307"/>
      <c r="AJ3695" s="306"/>
      <c r="AK3695" s="307"/>
      <c r="AL3695" s="307"/>
      <c r="AN3695" s="312"/>
      <c r="AS3695" s="314"/>
    </row>
    <row r="3696" spans="1:45" x14ac:dyDescent="0.2">
      <c r="A3696" s="306"/>
      <c r="L3696" s="307"/>
      <c r="N3696" s="307"/>
      <c r="U3696" s="309"/>
      <c r="AF3696" s="306"/>
      <c r="AG3696" s="307"/>
      <c r="AH3696" s="307"/>
      <c r="AI3696" s="307"/>
      <c r="AJ3696" s="306"/>
      <c r="AK3696" s="307"/>
      <c r="AL3696" s="307"/>
      <c r="AN3696" s="312"/>
      <c r="AS3696" s="314"/>
    </row>
    <row r="3697" spans="1:45" x14ac:dyDescent="0.2">
      <c r="A3697" s="306"/>
      <c r="L3697" s="307"/>
      <c r="N3697" s="307"/>
      <c r="U3697" s="309"/>
      <c r="AF3697" s="306"/>
      <c r="AG3697" s="307"/>
      <c r="AH3697" s="307"/>
      <c r="AI3697" s="307"/>
      <c r="AK3697" s="307"/>
      <c r="AL3697" s="307"/>
      <c r="AN3697" s="312"/>
      <c r="AS3697" s="314"/>
    </row>
    <row r="3698" spans="1:45" x14ac:dyDescent="0.2">
      <c r="A3698" s="306"/>
      <c r="L3698" s="307"/>
      <c r="N3698" s="307"/>
      <c r="U3698" s="309"/>
      <c r="AF3698" s="306"/>
      <c r="AG3698" s="307"/>
      <c r="AH3698" s="307"/>
      <c r="AI3698" s="307"/>
      <c r="AJ3698" s="306"/>
      <c r="AK3698" s="307"/>
      <c r="AL3698" s="307"/>
      <c r="AN3698" s="312"/>
      <c r="AS3698" s="314"/>
    </row>
    <row r="3699" spans="1:45" x14ac:dyDescent="0.2">
      <c r="A3699" s="306"/>
      <c r="L3699" s="307"/>
      <c r="N3699" s="307"/>
      <c r="U3699" s="309"/>
      <c r="AF3699" s="306"/>
      <c r="AG3699" s="307"/>
      <c r="AH3699" s="307"/>
      <c r="AI3699" s="307"/>
      <c r="AJ3699" s="306"/>
      <c r="AK3699" s="307"/>
      <c r="AL3699" s="307"/>
      <c r="AN3699" s="312"/>
      <c r="AS3699" s="314"/>
    </row>
    <row r="3700" spans="1:45" x14ac:dyDescent="0.2">
      <c r="A3700" s="326"/>
      <c r="B3700" s="325"/>
      <c r="C3700" s="325"/>
      <c r="D3700" s="325"/>
      <c r="E3700" s="325"/>
      <c r="F3700" s="325"/>
      <c r="G3700" s="325"/>
      <c r="H3700" s="325"/>
      <c r="I3700" s="325"/>
      <c r="J3700" s="325"/>
      <c r="K3700" s="325"/>
      <c r="L3700" s="327"/>
      <c r="M3700" s="328"/>
      <c r="N3700" s="327"/>
      <c r="P3700" s="325"/>
      <c r="Q3700" s="325"/>
      <c r="R3700" s="325"/>
      <c r="S3700" s="325"/>
      <c r="T3700" s="328"/>
      <c r="U3700" s="329"/>
      <c r="V3700" s="330"/>
      <c r="W3700" s="330"/>
      <c r="X3700" s="325"/>
      <c r="Y3700" s="325"/>
      <c r="Z3700" s="325"/>
      <c r="AA3700" s="325"/>
      <c r="AB3700" s="325"/>
      <c r="AC3700" s="325"/>
      <c r="AD3700" s="325"/>
      <c r="AE3700" s="330"/>
      <c r="AF3700" s="326"/>
      <c r="AG3700" s="327"/>
      <c r="AH3700" s="327"/>
      <c r="AI3700" s="327"/>
      <c r="AJ3700" s="326"/>
      <c r="AK3700" s="327"/>
      <c r="AL3700" s="327"/>
      <c r="AM3700" s="331"/>
      <c r="AN3700" s="332"/>
      <c r="AO3700" s="333"/>
      <c r="AP3700" s="333"/>
      <c r="AQ3700" s="333"/>
      <c r="AR3700" s="332"/>
      <c r="AS3700" s="332"/>
    </row>
    <row r="3701" spans="1:45" x14ac:dyDescent="0.2">
      <c r="A3701" s="326"/>
      <c r="B3701" s="325"/>
      <c r="C3701" s="325"/>
      <c r="D3701" s="325"/>
      <c r="E3701" s="325"/>
      <c r="F3701" s="325"/>
      <c r="G3701" s="325"/>
      <c r="H3701" s="325"/>
      <c r="I3701" s="325"/>
      <c r="J3701" s="325"/>
      <c r="K3701" s="325"/>
      <c r="L3701" s="327"/>
      <c r="M3701" s="328"/>
      <c r="N3701" s="327"/>
      <c r="P3701" s="325"/>
      <c r="Q3701" s="325"/>
      <c r="R3701" s="325"/>
      <c r="S3701" s="325"/>
      <c r="T3701" s="328"/>
      <c r="U3701" s="329"/>
      <c r="V3701" s="330"/>
      <c r="W3701" s="330"/>
      <c r="X3701" s="325"/>
      <c r="Y3701" s="325"/>
      <c r="Z3701" s="325"/>
      <c r="AA3701" s="325"/>
      <c r="AB3701" s="325"/>
      <c r="AC3701" s="325"/>
      <c r="AD3701" s="325"/>
      <c r="AE3701" s="330"/>
      <c r="AF3701" s="326"/>
      <c r="AG3701" s="327"/>
      <c r="AH3701" s="327"/>
      <c r="AI3701" s="327"/>
      <c r="AJ3701" s="326"/>
      <c r="AK3701" s="327"/>
      <c r="AL3701" s="327"/>
      <c r="AM3701" s="331"/>
      <c r="AN3701" s="332"/>
      <c r="AO3701" s="333"/>
      <c r="AP3701" s="333"/>
      <c r="AQ3701" s="333"/>
      <c r="AR3701" s="332"/>
      <c r="AS3701" s="332"/>
    </row>
    <row r="3702" spans="1:45" x14ac:dyDescent="0.2">
      <c r="A3702" s="306"/>
      <c r="L3702" s="307"/>
      <c r="N3702" s="307"/>
      <c r="U3702" s="309"/>
      <c r="AF3702" s="306"/>
      <c r="AG3702" s="307"/>
      <c r="AH3702" s="307"/>
      <c r="AI3702" s="307"/>
      <c r="AK3702" s="307"/>
      <c r="AL3702" s="307"/>
      <c r="AN3702" s="312"/>
      <c r="AS3702" s="314"/>
    </row>
    <row r="3703" spans="1:45" x14ac:dyDescent="0.2">
      <c r="A3703" s="306"/>
      <c r="L3703" s="307"/>
      <c r="N3703" s="307"/>
      <c r="U3703" s="309"/>
      <c r="AF3703" s="306"/>
      <c r="AG3703" s="307"/>
      <c r="AH3703" s="307"/>
      <c r="AI3703" s="307"/>
      <c r="AJ3703" s="306"/>
      <c r="AK3703" s="307"/>
      <c r="AL3703" s="307"/>
      <c r="AN3703" s="312"/>
      <c r="AS3703" s="314"/>
    </row>
    <row r="3704" spans="1:45" x14ac:dyDescent="0.2">
      <c r="A3704" s="306"/>
      <c r="L3704" s="307"/>
      <c r="N3704" s="307"/>
      <c r="U3704" s="309"/>
      <c r="AF3704" s="306"/>
      <c r="AG3704" s="307"/>
      <c r="AH3704" s="307"/>
      <c r="AI3704" s="307"/>
      <c r="AJ3704" s="306"/>
      <c r="AK3704" s="307"/>
      <c r="AL3704" s="307"/>
      <c r="AN3704" s="312"/>
      <c r="AS3704" s="314"/>
    </row>
    <row r="3705" spans="1:45" x14ac:dyDescent="0.2">
      <c r="A3705" s="326"/>
      <c r="B3705" s="325"/>
      <c r="C3705" s="325"/>
      <c r="D3705" s="325"/>
      <c r="E3705" s="325"/>
      <c r="F3705" s="325"/>
      <c r="G3705" s="325"/>
      <c r="H3705" s="325"/>
      <c r="I3705" s="325"/>
      <c r="J3705" s="325"/>
      <c r="K3705" s="325"/>
      <c r="L3705" s="327"/>
      <c r="M3705" s="328"/>
      <c r="N3705" s="327"/>
      <c r="P3705" s="325"/>
      <c r="Q3705" s="325"/>
      <c r="R3705" s="325"/>
      <c r="S3705" s="325"/>
      <c r="T3705" s="328"/>
      <c r="U3705" s="329"/>
      <c r="V3705" s="330"/>
      <c r="W3705" s="330"/>
      <c r="X3705" s="325"/>
      <c r="Y3705" s="325"/>
      <c r="Z3705" s="325"/>
      <c r="AA3705" s="325"/>
      <c r="AB3705" s="325"/>
      <c r="AC3705" s="325"/>
      <c r="AD3705" s="325"/>
      <c r="AE3705" s="330"/>
      <c r="AF3705" s="326"/>
      <c r="AG3705" s="327"/>
      <c r="AH3705" s="327"/>
      <c r="AI3705" s="327"/>
      <c r="AJ3705" s="326"/>
      <c r="AK3705" s="327"/>
      <c r="AL3705" s="327"/>
      <c r="AM3705" s="331"/>
      <c r="AN3705" s="332"/>
      <c r="AO3705" s="333"/>
      <c r="AP3705" s="333"/>
      <c r="AQ3705" s="333"/>
      <c r="AR3705" s="332"/>
      <c r="AS3705" s="332"/>
    </row>
    <row r="3706" spans="1:45" x14ac:dyDescent="0.2">
      <c r="A3706" s="326"/>
      <c r="B3706" s="325"/>
      <c r="C3706" s="325"/>
      <c r="D3706" s="325"/>
      <c r="E3706" s="325"/>
      <c r="F3706" s="325"/>
      <c r="G3706" s="325"/>
      <c r="H3706" s="325"/>
      <c r="I3706" s="325"/>
      <c r="J3706" s="325"/>
      <c r="K3706" s="325"/>
      <c r="L3706" s="327"/>
      <c r="M3706" s="328"/>
      <c r="N3706" s="327"/>
      <c r="P3706" s="325"/>
      <c r="Q3706" s="325"/>
      <c r="R3706" s="325"/>
      <c r="S3706" s="325"/>
      <c r="T3706" s="328"/>
      <c r="U3706" s="329"/>
      <c r="V3706" s="330"/>
      <c r="W3706" s="330"/>
      <c r="X3706" s="325"/>
      <c r="Y3706" s="325"/>
      <c r="Z3706" s="325"/>
      <c r="AA3706" s="325"/>
      <c r="AB3706" s="325"/>
      <c r="AC3706" s="325"/>
      <c r="AD3706" s="325"/>
      <c r="AE3706" s="330"/>
      <c r="AF3706" s="326"/>
      <c r="AG3706" s="327"/>
      <c r="AH3706" s="327"/>
      <c r="AI3706" s="327"/>
      <c r="AJ3706" s="326"/>
      <c r="AK3706" s="327"/>
      <c r="AL3706" s="327"/>
      <c r="AM3706" s="331"/>
      <c r="AN3706" s="332"/>
      <c r="AO3706" s="333"/>
      <c r="AP3706" s="333"/>
      <c r="AQ3706" s="333"/>
      <c r="AR3706" s="332"/>
      <c r="AS3706" s="332"/>
    </row>
    <row r="3707" spans="1:45" x14ac:dyDescent="0.2">
      <c r="A3707" s="306"/>
      <c r="L3707" s="307"/>
      <c r="N3707" s="307"/>
      <c r="U3707" s="309"/>
      <c r="AF3707" s="306"/>
      <c r="AG3707" s="307"/>
      <c r="AH3707" s="307"/>
      <c r="AI3707" s="307"/>
      <c r="AK3707" s="307"/>
      <c r="AL3707" s="307"/>
      <c r="AN3707" s="312"/>
      <c r="AS3707" s="314"/>
    </row>
    <row r="3708" spans="1:45" x14ac:dyDescent="0.2">
      <c r="A3708" s="306"/>
      <c r="L3708" s="307"/>
      <c r="N3708" s="307"/>
      <c r="U3708" s="309"/>
      <c r="AF3708" s="306"/>
      <c r="AG3708" s="307"/>
      <c r="AH3708" s="307"/>
      <c r="AI3708" s="307"/>
      <c r="AJ3708" s="306"/>
      <c r="AK3708" s="307"/>
      <c r="AL3708" s="307"/>
      <c r="AN3708" s="312"/>
      <c r="AS3708" s="314"/>
    </row>
    <row r="3709" spans="1:45" x14ac:dyDescent="0.2">
      <c r="A3709" s="306"/>
      <c r="L3709" s="307"/>
      <c r="N3709" s="307"/>
      <c r="U3709" s="309"/>
      <c r="AF3709" s="306"/>
      <c r="AG3709" s="307"/>
      <c r="AH3709" s="307"/>
      <c r="AI3709" s="307"/>
      <c r="AJ3709" s="306"/>
      <c r="AK3709" s="307"/>
      <c r="AL3709" s="307"/>
      <c r="AN3709" s="312"/>
      <c r="AS3709" s="314"/>
    </row>
    <row r="3710" spans="1:45" x14ac:dyDescent="0.2">
      <c r="A3710" s="326"/>
      <c r="B3710" s="325"/>
      <c r="C3710" s="325"/>
      <c r="D3710" s="325"/>
      <c r="E3710" s="325"/>
      <c r="F3710" s="325"/>
      <c r="G3710" s="325"/>
      <c r="H3710" s="325"/>
      <c r="I3710" s="325"/>
      <c r="J3710" s="325"/>
      <c r="K3710" s="325"/>
      <c r="L3710" s="327"/>
      <c r="M3710" s="328"/>
      <c r="N3710" s="327"/>
      <c r="P3710" s="325"/>
      <c r="Q3710" s="325"/>
      <c r="R3710" s="325"/>
      <c r="S3710" s="325"/>
      <c r="T3710" s="328"/>
      <c r="U3710" s="329"/>
      <c r="V3710" s="330"/>
      <c r="W3710" s="330"/>
      <c r="X3710" s="325"/>
      <c r="Y3710" s="325"/>
      <c r="Z3710" s="325"/>
      <c r="AA3710" s="325"/>
      <c r="AB3710" s="325"/>
      <c r="AC3710" s="325"/>
      <c r="AD3710" s="325"/>
      <c r="AE3710" s="330"/>
      <c r="AF3710" s="326"/>
      <c r="AG3710" s="327"/>
      <c r="AH3710" s="327"/>
      <c r="AI3710" s="327"/>
      <c r="AJ3710" s="326"/>
      <c r="AK3710" s="327"/>
      <c r="AL3710" s="327"/>
      <c r="AM3710" s="331"/>
      <c r="AN3710" s="332"/>
      <c r="AO3710" s="333"/>
      <c r="AP3710" s="333"/>
      <c r="AQ3710" s="333"/>
      <c r="AR3710" s="332"/>
      <c r="AS3710" s="332"/>
    </row>
    <row r="3711" spans="1:45" x14ac:dyDescent="0.2">
      <c r="A3711" s="306"/>
      <c r="L3711" s="307"/>
      <c r="N3711" s="307"/>
      <c r="U3711" s="309"/>
      <c r="AF3711" s="306"/>
      <c r="AG3711" s="307"/>
      <c r="AH3711" s="307"/>
      <c r="AI3711" s="307"/>
      <c r="AK3711" s="307"/>
      <c r="AL3711" s="307"/>
      <c r="AN3711" s="312"/>
      <c r="AS3711" s="314"/>
    </row>
    <row r="3712" spans="1:45" x14ac:dyDescent="0.2">
      <c r="A3712" s="306"/>
      <c r="L3712" s="307"/>
      <c r="N3712" s="307"/>
      <c r="U3712" s="309"/>
      <c r="AF3712" s="306"/>
      <c r="AG3712" s="307"/>
      <c r="AH3712" s="307"/>
      <c r="AI3712" s="307"/>
      <c r="AJ3712" s="306"/>
      <c r="AK3712" s="307"/>
      <c r="AL3712" s="307"/>
      <c r="AN3712" s="312"/>
      <c r="AS3712" s="314"/>
    </row>
    <row r="3713" spans="1:45" x14ac:dyDescent="0.2">
      <c r="A3713" s="326"/>
      <c r="B3713" s="325"/>
      <c r="C3713" s="325"/>
      <c r="D3713" s="325"/>
      <c r="E3713" s="325"/>
      <c r="F3713" s="325"/>
      <c r="G3713" s="325"/>
      <c r="H3713" s="325"/>
      <c r="I3713" s="325"/>
      <c r="J3713" s="325"/>
      <c r="K3713" s="325"/>
      <c r="L3713" s="327"/>
      <c r="M3713" s="328"/>
      <c r="N3713" s="327"/>
      <c r="P3713" s="325"/>
      <c r="Q3713" s="325"/>
      <c r="R3713" s="325"/>
      <c r="S3713" s="325"/>
      <c r="T3713" s="328"/>
      <c r="U3713" s="329"/>
      <c r="V3713" s="330"/>
      <c r="W3713" s="330"/>
      <c r="X3713" s="325"/>
      <c r="Y3713" s="325"/>
      <c r="Z3713" s="325"/>
      <c r="AA3713" s="325"/>
      <c r="AB3713" s="325"/>
      <c r="AC3713" s="325"/>
      <c r="AD3713" s="325"/>
      <c r="AE3713" s="330"/>
      <c r="AF3713" s="326"/>
      <c r="AG3713" s="327"/>
      <c r="AH3713" s="327"/>
      <c r="AI3713" s="327"/>
      <c r="AJ3713" s="326"/>
      <c r="AK3713" s="327"/>
      <c r="AL3713" s="327"/>
      <c r="AM3713" s="331"/>
      <c r="AN3713" s="332"/>
      <c r="AO3713" s="333"/>
      <c r="AP3713" s="333"/>
      <c r="AQ3713" s="333"/>
      <c r="AR3713" s="332"/>
      <c r="AS3713" s="332"/>
    </row>
    <row r="3714" spans="1:45" x14ac:dyDescent="0.2">
      <c r="A3714" s="326"/>
      <c r="B3714" s="325"/>
      <c r="C3714" s="325"/>
      <c r="D3714" s="325"/>
      <c r="E3714" s="325"/>
      <c r="F3714" s="325"/>
      <c r="G3714" s="325"/>
      <c r="H3714" s="325"/>
      <c r="I3714" s="325"/>
      <c r="J3714" s="325"/>
      <c r="K3714" s="325"/>
      <c r="L3714" s="327"/>
      <c r="M3714" s="328"/>
      <c r="N3714" s="327"/>
      <c r="P3714" s="325"/>
      <c r="Q3714" s="325"/>
      <c r="R3714" s="325"/>
      <c r="S3714" s="325"/>
      <c r="T3714" s="328"/>
      <c r="U3714" s="329"/>
      <c r="V3714" s="330"/>
      <c r="W3714" s="330"/>
      <c r="X3714" s="325"/>
      <c r="Y3714" s="325"/>
      <c r="Z3714" s="325"/>
      <c r="AA3714" s="325"/>
      <c r="AB3714" s="325"/>
      <c r="AC3714" s="325"/>
      <c r="AD3714" s="325"/>
      <c r="AE3714" s="330"/>
      <c r="AF3714" s="326"/>
      <c r="AG3714" s="327"/>
      <c r="AH3714" s="327"/>
      <c r="AI3714" s="327"/>
      <c r="AJ3714" s="326"/>
      <c r="AK3714" s="327"/>
      <c r="AL3714" s="327"/>
      <c r="AM3714" s="331"/>
      <c r="AN3714" s="332"/>
      <c r="AO3714" s="333"/>
      <c r="AP3714" s="333"/>
      <c r="AQ3714" s="333"/>
      <c r="AR3714" s="332"/>
      <c r="AS3714" s="332"/>
    </row>
    <row r="3715" spans="1:45" x14ac:dyDescent="0.2">
      <c r="A3715" s="306"/>
      <c r="L3715" s="307"/>
      <c r="N3715" s="307"/>
      <c r="U3715" s="309"/>
      <c r="AF3715" s="306"/>
      <c r="AG3715" s="307"/>
      <c r="AH3715" s="307"/>
      <c r="AI3715" s="307"/>
      <c r="AK3715" s="307"/>
      <c r="AL3715" s="307"/>
      <c r="AN3715" s="312"/>
      <c r="AS3715" s="314"/>
    </row>
    <row r="3716" spans="1:45" x14ac:dyDescent="0.2">
      <c r="A3716" s="306"/>
      <c r="L3716" s="307"/>
      <c r="N3716" s="307"/>
      <c r="U3716" s="309"/>
      <c r="AF3716" s="306"/>
      <c r="AG3716" s="307"/>
      <c r="AH3716" s="307"/>
      <c r="AI3716" s="307"/>
      <c r="AJ3716" s="306"/>
      <c r="AK3716" s="307"/>
      <c r="AL3716" s="307"/>
      <c r="AN3716" s="312"/>
      <c r="AS3716" s="314"/>
    </row>
    <row r="3717" spans="1:45" x14ac:dyDescent="0.2">
      <c r="A3717" s="306"/>
      <c r="L3717" s="307"/>
      <c r="N3717" s="307"/>
      <c r="U3717" s="309"/>
      <c r="AF3717" s="306"/>
      <c r="AG3717" s="307"/>
      <c r="AH3717" s="307"/>
      <c r="AI3717" s="307"/>
      <c r="AJ3717" s="306"/>
      <c r="AK3717" s="307"/>
      <c r="AL3717" s="307"/>
      <c r="AN3717" s="312"/>
      <c r="AS3717" s="314"/>
    </row>
    <row r="3718" spans="1:45" x14ac:dyDescent="0.2">
      <c r="A3718" s="326"/>
      <c r="B3718" s="325"/>
      <c r="C3718" s="325"/>
      <c r="D3718" s="325"/>
      <c r="E3718" s="325"/>
      <c r="F3718" s="325"/>
      <c r="G3718" s="325"/>
      <c r="H3718" s="325"/>
      <c r="I3718" s="325"/>
      <c r="J3718" s="325"/>
      <c r="K3718" s="325"/>
      <c r="L3718" s="327"/>
      <c r="M3718" s="328"/>
      <c r="N3718" s="327"/>
      <c r="P3718" s="325"/>
      <c r="Q3718" s="325"/>
      <c r="R3718" s="325"/>
      <c r="S3718" s="325"/>
      <c r="T3718" s="328"/>
      <c r="U3718" s="329"/>
      <c r="V3718" s="330"/>
      <c r="W3718" s="330"/>
      <c r="X3718" s="325"/>
      <c r="Y3718" s="325"/>
      <c r="Z3718" s="325"/>
      <c r="AA3718" s="325"/>
      <c r="AB3718" s="325"/>
      <c r="AC3718" s="325"/>
      <c r="AD3718" s="325"/>
      <c r="AE3718" s="330"/>
      <c r="AF3718" s="326"/>
      <c r="AG3718" s="327"/>
      <c r="AH3718" s="327"/>
      <c r="AI3718" s="327"/>
      <c r="AJ3718" s="326"/>
      <c r="AK3718" s="327"/>
      <c r="AL3718" s="327"/>
      <c r="AM3718" s="331"/>
      <c r="AN3718" s="332"/>
      <c r="AO3718" s="333"/>
      <c r="AP3718" s="333"/>
      <c r="AQ3718" s="333"/>
      <c r="AR3718" s="332"/>
      <c r="AS3718" s="332"/>
    </row>
    <row r="3719" spans="1:45" x14ac:dyDescent="0.2">
      <c r="A3719" s="326"/>
      <c r="B3719" s="325"/>
      <c r="C3719" s="325"/>
      <c r="D3719" s="325"/>
      <c r="E3719" s="325"/>
      <c r="F3719" s="325"/>
      <c r="G3719" s="325"/>
      <c r="H3719" s="325"/>
      <c r="I3719" s="325"/>
      <c r="J3719" s="325"/>
      <c r="K3719" s="325"/>
      <c r="L3719" s="327"/>
      <c r="M3719" s="328"/>
      <c r="N3719" s="327"/>
      <c r="P3719" s="325"/>
      <c r="Q3719" s="325"/>
      <c r="R3719" s="325"/>
      <c r="S3719" s="325"/>
      <c r="T3719" s="328"/>
      <c r="U3719" s="329"/>
      <c r="V3719" s="330"/>
      <c r="W3719" s="330"/>
      <c r="X3719" s="325"/>
      <c r="Y3719" s="325"/>
      <c r="Z3719" s="325"/>
      <c r="AA3719" s="325"/>
      <c r="AB3719" s="325"/>
      <c r="AC3719" s="325"/>
      <c r="AD3719" s="325"/>
      <c r="AE3719" s="330"/>
      <c r="AF3719" s="326"/>
      <c r="AG3719" s="327"/>
      <c r="AH3719" s="327"/>
      <c r="AI3719" s="327"/>
      <c r="AJ3719" s="326"/>
      <c r="AK3719" s="327"/>
      <c r="AL3719" s="327"/>
      <c r="AM3719" s="331"/>
      <c r="AN3719" s="332"/>
      <c r="AO3719" s="333"/>
      <c r="AP3719" s="333"/>
      <c r="AQ3719" s="333"/>
      <c r="AR3719" s="332"/>
      <c r="AS3719" s="332"/>
    </row>
    <row r="3720" spans="1:45" x14ac:dyDescent="0.2">
      <c r="A3720" s="306"/>
      <c r="L3720" s="307"/>
      <c r="N3720" s="307"/>
      <c r="U3720" s="309"/>
      <c r="AF3720" s="306"/>
      <c r="AG3720" s="307"/>
      <c r="AH3720" s="307"/>
      <c r="AI3720" s="307"/>
      <c r="AK3720" s="307"/>
      <c r="AL3720" s="307"/>
      <c r="AN3720" s="312"/>
      <c r="AS3720" s="314"/>
    </row>
    <row r="3721" spans="1:45" x14ac:dyDescent="0.2">
      <c r="A3721" s="306"/>
      <c r="L3721" s="307"/>
      <c r="N3721" s="307"/>
      <c r="U3721" s="309"/>
      <c r="AF3721" s="306"/>
      <c r="AG3721" s="307"/>
      <c r="AH3721" s="307"/>
      <c r="AI3721" s="307"/>
      <c r="AJ3721" s="306"/>
      <c r="AK3721" s="307"/>
      <c r="AL3721" s="307"/>
      <c r="AN3721" s="312"/>
      <c r="AS3721" s="314"/>
    </row>
    <row r="3722" spans="1:45" x14ac:dyDescent="0.2">
      <c r="A3722" s="306"/>
      <c r="L3722" s="307"/>
      <c r="N3722" s="307"/>
      <c r="U3722" s="309"/>
      <c r="AF3722" s="306"/>
      <c r="AG3722" s="307"/>
      <c r="AH3722" s="307"/>
      <c r="AI3722" s="307"/>
      <c r="AJ3722" s="306"/>
      <c r="AK3722" s="307"/>
      <c r="AL3722" s="307"/>
      <c r="AN3722" s="312"/>
      <c r="AS3722" s="314"/>
    </row>
    <row r="3723" spans="1:45" x14ac:dyDescent="0.2">
      <c r="A3723" s="326"/>
      <c r="B3723" s="325"/>
      <c r="C3723" s="325"/>
      <c r="D3723" s="325"/>
      <c r="E3723" s="325"/>
      <c r="F3723" s="325"/>
      <c r="G3723" s="325"/>
      <c r="H3723" s="325"/>
      <c r="I3723" s="325"/>
      <c r="J3723" s="325"/>
      <c r="K3723" s="325"/>
      <c r="L3723" s="327"/>
      <c r="M3723" s="328"/>
      <c r="N3723" s="327"/>
      <c r="P3723" s="325"/>
      <c r="Q3723" s="325"/>
      <c r="R3723" s="325"/>
      <c r="S3723" s="325"/>
      <c r="T3723" s="328"/>
      <c r="U3723" s="329"/>
      <c r="V3723" s="330"/>
      <c r="W3723" s="330"/>
      <c r="X3723" s="325"/>
      <c r="Y3723" s="325"/>
      <c r="Z3723" s="325"/>
      <c r="AA3723" s="325"/>
      <c r="AB3723" s="325"/>
      <c r="AC3723" s="325"/>
      <c r="AD3723" s="325"/>
      <c r="AE3723" s="330"/>
      <c r="AF3723" s="326"/>
      <c r="AG3723" s="327"/>
      <c r="AH3723" s="327"/>
      <c r="AI3723" s="327"/>
      <c r="AJ3723" s="326"/>
      <c r="AK3723" s="327"/>
      <c r="AL3723" s="327"/>
      <c r="AM3723" s="331"/>
      <c r="AN3723" s="332"/>
      <c r="AO3723" s="333"/>
      <c r="AP3723" s="333"/>
      <c r="AQ3723" s="333"/>
      <c r="AR3723" s="332"/>
      <c r="AS3723" s="332"/>
    </row>
    <row r="3724" spans="1:45" x14ac:dyDescent="0.2">
      <c r="A3724" s="326"/>
      <c r="B3724" s="325"/>
      <c r="C3724" s="325"/>
      <c r="D3724" s="325"/>
      <c r="E3724" s="325"/>
      <c r="F3724" s="325"/>
      <c r="G3724" s="325"/>
      <c r="H3724" s="325"/>
      <c r="I3724" s="325"/>
      <c r="J3724" s="325"/>
      <c r="K3724" s="325"/>
      <c r="L3724" s="327"/>
      <c r="M3724" s="328"/>
      <c r="N3724" s="327"/>
      <c r="P3724" s="325"/>
      <c r="Q3724" s="325"/>
      <c r="R3724" s="325"/>
      <c r="S3724" s="325"/>
      <c r="T3724" s="328"/>
      <c r="U3724" s="329"/>
      <c r="V3724" s="330"/>
      <c r="W3724" s="330"/>
      <c r="X3724" s="325"/>
      <c r="Y3724" s="325"/>
      <c r="Z3724" s="325"/>
      <c r="AA3724" s="325"/>
      <c r="AB3724" s="325"/>
      <c r="AC3724" s="325"/>
      <c r="AD3724" s="325"/>
      <c r="AE3724" s="330"/>
      <c r="AF3724" s="326"/>
      <c r="AG3724" s="327"/>
      <c r="AH3724" s="327"/>
      <c r="AI3724" s="327"/>
      <c r="AJ3724" s="326"/>
      <c r="AK3724" s="327"/>
      <c r="AL3724" s="327"/>
      <c r="AM3724" s="331"/>
      <c r="AN3724" s="332"/>
      <c r="AO3724" s="333"/>
      <c r="AP3724" s="333"/>
      <c r="AQ3724" s="333"/>
      <c r="AR3724" s="332"/>
      <c r="AS3724" s="332"/>
    </row>
    <row r="3725" spans="1:45" x14ac:dyDescent="0.2">
      <c r="A3725" s="306"/>
      <c r="L3725" s="307"/>
      <c r="N3725" s="307"/>
      <c r="U3725" s="309"/>
      <c r="AF3725" s="306"/>
      <c r="AG3725" s="307"/>
      <c r="AH3725" s="307"/>
      <c r="AI3725" s="307"/>
      <c r="AK3725" s="307"/>
      <c r="AL3725" s="307"/>
      <c r="AN3725" s="312"/>
      <c r="AS3725" s="314"/>
    </row>
    <row r="3726" spans="1:45" x14ac:dyDescent="0.2">
      <c r="A3726" s="306"/>
      <c r="L3726" s="307"/>
      <c r="N3726" s="307"/>
      <c r="U3726" s="309"/>
      <c r="AF3726" s="306"/>
      <c r="AG3726" s="307"/>
      <c r="AH3726" s="307"/>
      <c r="AI3726" s="307"/>
      <c r="AJ3726" s="306"/>
      <c r="AK3726" s="307"/>
      <c r="AL3726" s="307"/>
      <c r="AN3726" s="312"/>
      <c r="AS3726" s="314"/>
    </row>
    <row r="3727" spans="1:45" x14ac:dyDescent="0.2">
      <c r="A3727" s="306"/>
      <c r="L3727" s="307"/>
      <c r="N3727" s="307"/>
      <c r="U3727" s="309"/>
      <c r="AF3727" s="306"/>
      <c r="AG3727" s="307"/>
      <c r="AH3727" s="307"/>
      <c r="AI3727" s="307"/>
      <c r="AJ3727" s="306"/>
      <c r="AK3727" s="307"/>
      <c r="AL3727" s="307"/>
      <c r="AN3727" s="312"/>
      <c r="AS3727" s="314"/>
    </row>
    <row r="3728" spans="1:45" x14ac:dyDescent="0.2">
      <c r="A3728" s="326"/>
      <c r="B3728" s="325"/>
      <c r="C3728" s="325"/>
      <c r="D3728" s="325"/>
      <c r="E3728" s="325"/>
      <c r="F3728" s="325"/>
      <c r="G3728" s="325"/>
      <c r="H3728" s="325"/>
      <c r="I3728" s="325"/>
      <c r="J3728" s="325"/>
      <c r="K3728" s="325"/>
      <c r="L3728" s="327"/>
      <c r="M3728" s="328"/>
      <c r="N3728" s="327"/>
      <c r="P3728" s="325"/>
      <c r="Q3728" s="325"/>
      <c r="R3728" s="325"/>
      <c r="S3728" s="325"/>
      <c r="T3728" s="328"/>
      <c r="U3728" s="329"/>
      <c r="V3728" s="330"/>
      <c r="W3728" s="330"/>
      <c r="X3728" s="325"/>
      <c r="Y3728" s="325"/>
      <c r="Z3728" s="325"/>
      <c r="AA3728" s="325"/>
      <c r="AB3728" s="325"/>
      <c r="AC3728" s="325"/>
      <c r="AD3728" s="325"/>
      <c r="AE3728" s="330"/>
      <c r="AF3728" s="326"/>
      <c r="AG3728" s="327"/>
      <c r="AH3728" s="327"/>
      <c r="AI3728" s="327"/>
      <c r="AJ3728" s="326"/>
      <c r="AK3728" s="327"/>
      <c r="AL3728" s="327"/>
      <c r="AM3728" s="331"/>
      <c r="AN3728" s="332"/>
      <c r="AO3728" s="333"/>
      <c r="AP3728" s="333"/>
      <c r="AQ3728" s="333"/>
      <c r="AR3728" s="332"/>
      <c r="AS3728" s="332"/>
    </row>
    <row r="3729" spans="1:45" x14ac:dyDescent="0.2">
      <c r="A3729" s="326"/>
      <c r="B3729" s="325"/>
      <c r="C3729" s="325"/>
      <c r="D3729" s="325"/>
      <c r="E3729" s="325"/>
      <c r="F3729" s="325"/>
      <c r="G3729" s="325"/>
      <c r="H3729" s="325"/>
      <c r="I3729" s="325"/>
      <c r="J3729" s="325"/>
      <c r="K3729" s="325"/>
      <c r="L3729" s="327"/>
      <c r="M3729" s="328"/>
      <c r="N3729" s="327"/>
      <c r="P3729" s="325"/>
      <c r="Q3729" s="325"/>
      <c r="R3729" s="325"/>
      <c r="S3729" s="325"/>
      <c r="T3729" s="328"/>
      <c r="U3729" s="329"/>
      <c r="V3729" s="330"/>
      <c r="W3729" s="330"/>
      <c r="X3729" s="325"/>
      <c r="Y3729" s="325"/>
      <c r="Z3729" s="325"/>
      <c r="AA3729" s="325"/>
      <c r="AB3729" s="325"/>
      <c r="AC3729" s="325"/>
      <c r="AD3729" s="325"/>
      <c r="AE3729" s="330"/>
      <c r="AF3729" s="326"/>
      <c r="AG3729" s="327"/>
      <c r="AH3729" s="327"/>
      <c r="AI3729" s="327"/>
      <c r="AJ3729" s="326"/>
      <c r="AK3729" s="327"/>
      <c r="AL3729" s="327"/>
      <c r="AM3729" s="331"/>
      <c r="AN3729" s="332"/>
      <c r="AO3729" s="333"/>
      <c r="AP3729" s="333"/>
      <c r="AQ3729" s="333"/>
      <c r="AR3729" s="332"/>
      <c r="AS3729" s="332"/>
    </row>
    <row r="3730" spans="1:45" x14ac:dyDescent="0.2">
      <c r="A3730" s="306"/>
      <c r="L3730" s="307"/>
      <c r="N3730" s="307"/>
      <c r="U3730" s="309"/>
      <c r="AF3730" s="306"/>
      <c r="AG3730" s="307"/>
      <c r="AH3730" s="307"/>
      <c r="AI3730" s="307"/>
      <c r="AK3730" s="307"/>
      <c r="AL3730" s="307"/>
      <c r="AN3730" s="312"/>
      <c r="AS3730" s="314"/>
    </row>
    <row r="3731" spans="1:45" x14ac:dyDescent="0.2">
      <c r="A3731" s="306"/>
      <c r="L3731" s="307"/>
      <c r="N3731" s="307"/>
      <c r="U3731" s="309"/>
      <c r="AF3731" s="306"/>
      <c r="AG3731" s="307"/>
      <c r="AH3731" s="307"/>
      <c r="AI3731" s="307"/>
      <c r="AJ3731" s="306"/>
      <c r="AK3731" s="307"/>
      <c r="AL3731" s="307"/>
      <c r="AN3731" s="312"/>
      <c r="AS3731" s="314"/>
    </row>
    <row r="3732" spans="1:45" x14ac:dyDescent="0.2">
      <c r="A3732" s="306"/>
      <c r="L3732" s="307"/>
      <c r="N3732" s="307"/>
      <c r="U3732" s="309"/>
      <c r="AF3732" s="306"/>
      <c r="AG3732" s="307"/>
      <c r="AH3732" s="307"/>
      <c r="AI3732" s="307"/>
      <c r="AJ3732" s="306"/>
      <c r="AK3732" s="307"/>
      <c r="AL3732" s="307"/>
      <c r="AN3732" s="312"/>
      <c r="AS3732" s="314"/>
    </row>
    <row r="3733" spans="1:45" x14ac:dyDescent="0.2">
      <c r="A3733" s="326"/>
      <c r="B3733" s="325"/>
      <c r="C3733" s="325"/>
      <c r="D3733" s="325"/>
      <c r="E3733" s="325"/>
      <c r="F3733" s="325"/>
      <c r="G3733" s="325"/>
      <c r="H3733" s="325"/>
      <c r="I3733" s="325"/>
      <c r="J3733" s="325"/>
      <c r="K3733" s="325"/>
      <c r="L3733" s="327"/>
      <c r="M3733" s="328"/>
      <c r="N3733" s="327"/>
      <c r="P3733" s="325"/>
      <c r="Q3733" s="325"/>
      <c r="R3733" s="325"/>
      <c r="S3733" s="325"/>
      <c r="T3733" s="328"/>
      <c r="U3733" s="329"/>
      <c r="V3733" s="330"/>
      <c r="W3733" s="330"/>
      <c r="X3733" s="325"/>
      <c r="Y3733" s="325"/>
      <c r="Z3733" s="325"/>
      <c r="AA3733" s="325"/>
      <c r="AB3733" s="325"/>
      <c r="AC3733" s="325"/>
      <c r="AD3733" s="325"/>
      <c r="AE3733" s="330"/>
      <c r="AF3733" s="326"/>
      <c r="AG3733" s="327"/>
      <c r="AH3733" s="327"/>
      <c r="AI3733" s="327"/>
      <c r="AJ3733" s="326"/>
      <c r="AK3733" s="327"/>
      <c r="AL3733" s="327"/>
      <c r="AM3733" s="331"/>
      <c r="AN3733" s="332"/>
      <c r="AO3733" s="333"/>
      <c r="AP3733" s="333"/>
      <c r="AQ3733" s="333"/>
      <c r="AR3733" s="332"/>
      <c r="AS3733" s="332"/>
    </row>
    <row r="3734" spans="1:45" x14ac:dyDescent="0.2">
      <c r="A3734" s="326"/>
      <c r="B3734" s="325"/>
      <c r="C3734" s="325"/>
      <c r="D3734" s="325"/>
      <c r="E3734" s="325"/>
      <c r="F3734" s="325"/>
      <c r="G3734" s="325"/>
      <c r="H3734" s="325"/>
      <c r="I3734" s="325"/>
      <c r="J3734" s="325"/>
      <c r="K3734" s="325"/>
      <c r="L3734" s="327"/>
      <c r="M3734" s="328"/>
      <c r="N3734" s="327"/>
      <c r="P3734" s="325"/>
      <c r="Q3734" s="325"/>
      <c r="R3734" s="325"/>
      <c r="S3734" s="325"/>
      <c r="T3734" s="328"/>
      <c r="U3734" s="329"/>
      <c r="V3734" s="330"/>
      <c r="W3734" s="330"/>
      <c r="X3734" s="325"/>
      <c r="Y3734" s="325"/>
      <c r="Z3734" s="325"/>
      <c r="AA3734" s="325"/>
      <c r="AB3734" s="325"/>
      <c r="AC3734" s="325"/>
      <c r="AD3734" s="325"/>
      <c r="AE3734" s="330"/>
      <c r="AF3734" s="326"/>
      <c r="AG3734" s="327"/>
      <c r="AH3734" s="327"/>
      <c r="AI3734" s="327"/>
      <c r="AJ3734" s="326"/>
      <c r="AK3734" s="327"/>
      <c r="AL3734" s="327"/>
      <c r="AM3734" s="331"/>
      <c r="AN3734" s="332"/>
      <c r="AO3734" s="333"/>
      <c r="AP3734" s="333"/>
      <c r="AQ3734" s="333"/>
      <c r="AR3734" s="332"/>
      <c r="AS3734" s="332"/>
    </row>
    <row r="3735" spans="1:45" x14ac:dyDescent="0.2">
      <c r="A3735" s="306"/>
      <c r="L3735" s="307"/>
      <c r="N3735" s="307"/>
      <c r="U3735" s="309"/>
      <c r="AF3735" s="306"/>
      <c r="AG3735" s="307"/>
      <c r="AH3735" s="307"/>
      <c r="AI3735" s="307"/>
      <c r="AK3735" s="307"/>
      <c r="AL3735" s="307"/>
      <c r="AN3735" s="312"/>
      <c r="AS3735" s="314"/>
    </row>
    <row r="3736" spans="1:45" x14ac:dyDescent="0.2">
      <c r="A3736" s="306"/>
      <c r="L3736" s="307"/>
      <c r="N3736" s="307"/>
      <c r="U3736" s="309"/>
      <c r="AF3736" s="306"/>
      <c r="AG3736" s="307"/>
      <c r="AH3736" s="307"/>
      <c r="AI3736" s="307"/>
      <c r="AJ3736" s="306"/>
      <c r="AK3736" s="307"/>
      <c r="AL3736" s="307"/>
      <c r="AN3736" s="312"/>
      <c r="AS3736" s="314"/>
    </row>
    <row r="3737" spans="1:45" x14ac:dyDescent="0.2">
      <c r="A3737" s="306"/>
      <c r="L3737" s="307"/>
      <c r="N3737" s="307"/>
      <c r="U3737" s="309"/>
      <c r="AF3737" s="306"/>
      <c r="AG3737" s="307"/>
      <c r="AH3737" s="307"/>
      <c r="AI3737" s="307"/>
      <c r="AJ3737" s="306"/>
      <c r="AK3737" s="307"/>
      <c r="AL3737" s="307"/>
      <c r="AN3737" s="312"/>
      <c r="AS3737" s="314"/>
    </row>
    <row r="3738" spans="1:45" x14ac:dyDescent="0.2">
      <c r="A3738" s="326"/>
      <c r="B3738" s="325"/>
      <c r="C3738" s="325"/>
      <c r="D3738" s="325"/>
      <c r="E3738" s="325"/>
      <c r="F3738" s="325"/>
      <c r="G3738" s="325"/>
      <c r="H3738" s="325"/>
      <c r="I3738" s="325"/>
      <c r="J3738" s="325"/>
      <c r="K3738" s="325"/>
      <c r="L3738" s="327"/>
      <c r="M3738" s="328"/>
      <c r="N3738" s="327"/>
      <c r="P3738" s="325"/>
      <c r="Q3738" s="325"/>
      <c r="R3738" s="325"/>
      <c r="S3738" s="325"/>
      <c r="T3738" s="328"/>
      <c r="U3738" s="329"/>
      <c r="V3738" s="330"/>
      <c r="W3738" s="330"/>
      <c r="X3738" s="325"/>
      <c r="Y3738" s="325"/>
      <c r="Z3738" s="325"/>
      <c r="AA3738" s="325"/>
      <c r="AB3738" s="325"/>
      <c r="AC3738" s="325"/>
      <c r="AD3738" s="325"/>
      <c r="AE3738" s="330"/>
      <c r="AF3738" s="326"/>
      <c r="AG3738" s="327"/>
      <c r="AH3738" s="327"/>
      <c r="AI3738" s="327"/>
      <c r="AJ3738" s="326"/>
      <c r="AK3738" s="327"/>
      <c r="AL3738" s="327"/>
      <c r="AM3738" s="331"/>
      <c r="AN3738" s="332"/>
      <c r="AO3738" s="333"/>
      <c r="AP3738" s="333"/>
      <c r="AQ3738" s="333"/>
      <c r="AR3738" s="332"/>
      <c r="AS3738" s="332"/>
    </row>
    <row r="3739" spans="1:45" x14ac:dyDescent="0.2">
      <c r="A3739" s="326"/>
      <c r="B3739" s="325"/>
      <c r="C3739" s="325"/>
      <c r="D3739" s="325"/>
      <c r="E3739" s="325"/>
      <c r="F3739" s="325"/>
      <c r="G3739" s="325"/>
      <c r="H3739" s="325"/>
      <c r="I3739" s="325"/>
      <c r="J3739" s="325"/>
      <c r="K3739" s="325"/>
      <c r="L3739" s="327"/>
      <c r="M3739" s="328"/>
      <c r="N3739" s="327"/>
      <c r="P3739" s="325"/>
      <c r="Q3739" s="325"/>
      <c r="R3739" s="325"/>
      <c r="S3739" s="325"/>
      <c r="T3739" s="328"/>
      <c r="U3739" s="329"/>
      <c r="V3739" s="330"/>
      <c r="W3739" s="330"/>
      <c r="X3739" s="325"/>
      <c r="Y3739" s="325"/>
      <c r="Z3739" s="325"/>
      <c r="AA3739" s="325"/>
      <c r="AB3739" s="325"/>
      <c r="AC3739" s="325"/>
      <c r="AD3739" s="325"/>
      <c r="AE3739" s="330"/>
      <c r="AF3739" s="326"/>
      <c r="AG3739" s="327"/>
      <c r="AH3739" s="327"/>
      <c r="AI3739" s="327"/>
      <c r="AJ3739" s="326"/>
      <c r="AK3739" s="327"/>
      <c r="AL3739" s="327"/>
      <c r="AM3739" s="331"/>
      <c r="AN3739" s="332"/>
      <c r="AO3739" s="333"/>
      <c r="AP3739" s="333"/>
      <c r="AQ3739" s="333"/>
      <c r="AR3739" s="332"/>
      <c r="AS3739" s="332"/>
    </row>
    <row r="3740" spans="1:45" x14ac:dyDescent="0.2">
      <c r="A3740" s="306"/>
      <c r="L3740" s="307"/>
      <c r="N3740" s="307"/>
      <c r="U3740" s="309"/>
      <c r="AF3740" s="306"/>
      <c r="AG3740" s="307"/>
      <c r="AH3740" s="307"/>
      <c r="AI3740" s="307"/>
      <c r="AK3740" s="307"/>
      <c r="AL3740" s="307"/>
      <c r="AN3740" s="312"/>
      <c r="AS3740" s="314"/>
    </row>
    <row r="3741" spans="1:45" x14ac:dyDescent="0.2">
      <c r="A3741" s="306"/>
      <c r="L3741" s="307"/>
      <c r="N3741" s="307"/>
      <c r="U3741" s="309"/>
      <c r="AF3741" s="306"/>
      <c r="AG3741" s="307"/>
      <c r="AH3741" s="307"/>
      <c r="AI3741" s="307"/>
      <c r="AJ3741" s="306"/>
      <c r="AK3741" s="307"/>
      <c r="AL3741" s="307"/>
      <c r="AN3741" s="312"/>
      <c r="AS3741" s="314"/>
    </row>
    <row r="3742" spans="1:45" x14ac:dyDescent="0.2">
      <c r="A3742" s="306"/>
      <c r="L3742" s="307"/>
      <c r="N3742" s="307"/>
      <c r="U3742" s="309"/>
      <c r="AF3742" s="306"/>
      <c r="AG3742" s="307"/>
      <c r="AH3742" s="307"/>
      <c r="AI3742" s="307"/>
      <c r="AJ3742" s="306"/>
      <c r="AK3742" s="307"/>
      <c r="AL3742" s="307"/>
      <c r="AN3742" s="312"/>
      <c r="AS3742" s="314"/>
    </row>
    <row r="3743" spans="1:45" x14ac:dyDescent="0.2">
      <c r="A3743" s="326"/>
      <c r="B3743" s="325"/>
      <c r="C3743" s="325"/>
      <c r="D3743" s="325"/>
      <c r="E3743" s="325"/>
      <c r="F3743" s="325"/>
      <c r="G3743" s="325"/>
      <c r="H3743" s="325"/>
      <c r="I3743" s="325"/>
      <c r="J3743" s="325"/>
      <c r="K3743" s="325"/>
      <c r="L3743" s="327"/>
      <c r="M3743" s="328"/>
      <c r="N3743" s="327"/>
      <c r="P3743" s="325"/>
      <c r="Q3743" s="325"/>
      <c r="R3743" s="325"/>
      <c r="S3743" s="325"/>
      <c r="T3743" s="328"/>
      <c r="U3743" s="329"/>
      <c r="V3743" s="330"/>
      <c r="W3743" s="330"/>
      <c r="X3743" s="325"/>
      <c r="Y3743" s="325"/>
      <c r="Z3743" s="325"/>
      <c r="AA3743" s="325"/>
      <c r="AB3743" s="325"/>
      <c r="AC3743" s="325"/>
      <c r="AD3743" s="325"/>
      <c r="AE3743" s="330"/>
      <c r="AF3743" s="326"/>
      <c r="AG3743" s="327"/>
      <c r="AH3743" s="327"/>
      <c r="AI3743" s="327"/>
      <c r="AJ3743" s="326"/>
      <c r="AK3743" s="327"/>
      <c r="AL3743" s="327"/>
      <c r="AM3743" s="331"/>
      <c r="AN3743" s="332"/>
      <c r="AO3743" s="333"/>
      <c r="AP3743" s="333"/>
      <c r="AQ3743" s="333"/>
      <c r="AR3743" s="332"/>
      <c r="AS3743" s="332"/>
    </row>
    <row r="3744" spans="1:45" x14ac:dyDescent="0.2">
      <c r="A3744" s="326"/>
      <c r="B3744" s="325"/>
      <c r="C3744" s="325"/>
      <c r="D3744" s="325"/>
      <c r="E3744" s="325"/>
      <c r="F3744" s="325"/>
      <c r="G3744" s="325"/>
      <c r="H3744" s="325"/>
      <c r="I3744" s="325"/>
      <c r="J3744" s="325"/>
      <c r="K3744" s="325"/>
      <c r="L3744" s="327"/>
      <c r="M3744" s="328"/>
      <c r="N3744" s="327"/>
      <c r="P3744" s="325"/>
      <c r="Q3744" s="325"/>
      <c r="R3744" s="325"/>
      <c r="S3744" s="325"/>
      <c r="T3744" s="328"/>
      <c r="U3744" s="329"/>
      <c r="V3744" s="330"/>
      <c r="W3744" s="330"/>
      <c r="X3744" s="325"/>
      <c r="Y3744" s="325"/>
      <c r="Z3744" s="325"/>
      <c r="AA3744" s="325"/>
      <c r="AB3744" s="325"/>
      <c r="AC3744" s="325"/>
      <c r="AD3744" s="325"/>
      <c r="AE3744" s="330"/>
      <c r="AF3744" s="326"/>
      <c r="AG3744" s="327"/>
      <c r="AH3744" s="327"/>
      <c r="AI3744" s="327"/>
      <c r="AJ3744" s="326"/>
      <c r="AK3744" s="327"/>
      <c r="AL3744" s="327"/>
      <c r="AM3744" s="331"/>
      <c r="AN3744" s="332"/>
      <c r="AO3744" s="333"/>
      <c r="AP3744" s="333"/>
      <c r="AQ3744" s="333"/>
      <c r="AR3744" s="332"/>
      <c r="AS3744" s="332"/>
    </row>
    <row r="3745" spans="1:45" x14ac:dyDescent="0.2">
      <c r="A3745" s="306"/>
      <c r="L3745" s="307"/>
      <c r="N3745" s="307"/>
      <c r="U3745" s="309"/>
      <c r="AF3745" s="306"/>
      <c r="AG3745" s="307"/>
      <c r="AH3745" s="307"/>
      <c r="AI3745" s="307"/>
      <c r="AK3745" s="307"/>
      <c r="AL3745" s="307"/>
      <c r="AN3745" s="312"/>
      <c r="AS3745" s="314"/>
    </row>
    <row r="3746" spans="1:45" x14ac:dyDescent="0.2">
      <c r="A3746" s="306"/>
      <c r="L3746" s="307"/>
      <c r="N3746" s="307"/>
      <c r="U3746" s="309"/>
      <c r="AF3746" s="306"/>
      <c r="AG3746" s="307"/>
      <c r="AH3746" s="307"/>
      <c r="AI3746" s="307"/>
      <c r="AJ3746" s="306"/>
      <c r="AK3746" s="307"/>
      <c r="AL3746" s="307"/>
      <c r="AN3746" s="312"/>
      <c r="AS3746" s="314"/>
    </row>
    <row r="3747" spans="1:45" x14ac:dyDescent="0.2">
      <c r="A3747" s="306"/>
      <c r="L3747" s="307"/>
      <c r="N3747" s="307"/>
      <c r="U3747" s="309"/>
      <c r="AF3747" s="306"/>
      <c r="AG3747" s="307"/>
      <c r="AH3747" s="307"/>
      <c r="AI3747" s="307"/>
      <c r="AJ3747" s="306"/>
      <c r="AK3747" s="307"/>
      <c r="AL3747" s="307"/>
      <c r="AN3747" s="312"/>
      <c r="AS3747" s="314"/>
    </row>
    <row r="3748" spans="1:45" x14ac:dyDescent="0.2">
      <c r="A3748" s="326"/>
      <c r="B3748" s="325"/>
      <c r="C3748" s="325"/>
      <c r="D3748" s="325"/>
      <c r="E3748" s="325"/>
      <c r="F3748" s="325"/>
      <c r="G3748" s="325"/>
      <c r="H3748" s="325"/>
      <c r="I3748" s="325"/>
      <c r="J3748" s="325"/>
      <c r="K3748" s="325"/>
      <c r="L3748" s="327"/>
      <c r="M3748" s="328"/>
      <c r="N3748" s="327"/>
      <c r="P3748" s="325"/>
      <c r="Q3748" s="325"/>
      <c r="R3748" s="325"/>
      <c r="S3748" s="325"/>
      <c r="T3748" s="328"/>
      <c r="U3748" s="329"/>
      <c r="V3748" s="330"/>
      <c r="W3748" s="330"/>
      <c r="X3748" s="325"/>
      <c r="Y3748" s="325"/>
      <c r="Z3748" s="325"/>
      <c r="AA3748" s="325"/>
      <c r="AB3748" s="325"/>
      <c r="AC3748" s="325"/>
      <c r="AD3748" s="325"/>
      <c r="AE3748" s="330"/>
      <c r="AF3748" s="326"/>
      <c r="AG3748" s="327"/>
      <c r="AH3748" s="327"/>
      <c r="AI3748" s="327"/>
      <c r="AJ3748" s="326"/>
      <c r="AK3748" s="327"/>
      <c r="AL3748" s="327"/>
      <c r="AM3748" s="331"/>
      <c r="AN3748" s="332"/>
      <c r="AO3748" s="333"/>
      <c r="AP3748" s="333"/>
      <c r="AQ3748" s="333"/>
      <c r="AR3748" s="332"/>
      <c r="AS3748" s="332"/>
    </row>
    <row r="3749" spans="1:45" x14ac:dyDescent="0.2">
      <c r="A3749" s="326"/>
      <c r="B3749" s="325"/>
      <c r="C3749" s="325"/>
      <c r="D3749" s="325"/>
      <c r="E3749" s="325"/>
      <c r="F3749" s="325"/>
      <c r="G3749" s="325"/>
      <c r="H3749" s="325"/>
      <c r="I3749" s="325"/>
      <c r="J3749" s="325"/>
      <c r="K3749" s="325"/>
      <c r="L3749" s="327"/>
      <c r="M3749" s="328"/>
      <c r="N3749" s="327"/>
      <c r="P3749" s="325"/>
      <c r="Q3749" s="325"/>
      <c r="R3749" s="325"/>
      <c r="S3749" s="325"/>
      <c r="T3749" s="328"/>
      <c r="U3749" s="329"/>
      <c r="V3749" s="330"/>
      <c r="W3749" s="330"/>
      <c r="X3749" s="325"/>
      <c r="Y3749" s="325"/>
      <c r="Z3749" s="325"/>
      <c r="AA3749" s="325"/>
      <c r="AB3749" s="325"/>
      <c r="AC3749" s="325"/>
      <c r="AD3749" s="325"/>
      <c r="AE3749" s="330"/>
      <c r="AF3749" s="326"/>
      <c r="AG3749" s="327"/>
      <c r="AH3749" s="327"/>
      <c r="AI3749" s="327"/>
      <c r="AJ3749" s="326"/>
      <c r="AK3749" s="327"/>
      <c r="AL3749" s="327"/>
      <c r="AM3749" s="331"/>
      <c r="AN3749" s="332"/>
      <c r="AO3749" s="333"/>
      <c r="AP3749" s="333"/>
      <c r="AQ3749" s="333"/>
      <c r="AR3749" s="332"/>
      <c r="AS3749" s="332"/>
    </row>
    <row r="3750" spans="1:45" x14ac:dyDescent="0.2">
      <c r="A3750" s="306"/>
      <c r="L3750" s="307"/>
      <c r="N3750" s="307"/>
      <c r="U3750" s="309"/>
      <c r="AF3750" s="306"/>
      <c r="AG3750" s="307"/>
      <c r="AH3750" s="307"/>
      <c r="AI3750" s="307"/>
      <c r="AK3750" s="307"/>
      <c r="AL3750" s="307"/>
      <c r="AN3750" s="312"/>
      <c r="AS3750" s="314"/>
    </row>
    <row r="3751" spans="1:45" x14ac:dyDescent="0.2">
      <c r="A3751" s="306"/>
      <c r="L3751" s="307"/>
      <c r="N3751" s="307"/>
      <c r="U3751" s="309"/>
      <c r="AF3751" s="306"/>
      <c r="AG3751" s="307"/>
      <c r="AH3751" s="307"/>
      <c r="AI3751" s="307"/>
      <c r="AJ3751" s="306"/>
      <c r="AK3751" s="307"/>
      <c r="AL3751" s="307"/>
      <c r="AN3751" s="312"/>
      <c r="AS3751" s="314"/>
    </row>
    <row r="3752" spans="1:45" x14ac:dyDescent="0.2">
      <c r="A3752" s="306"/>
      <c r="L3752" s="307"/>
      <c r="N3752" s="307"/>
      <c r="U3752" s="309"/>
      <c r="AF3752" s="306"/>
      <c r="AG3752" s="307"/>
      <c r="AH3752" s="307"/>
      <c r="AI3752" s="307"/>
      <c r="AJ3752" s="306"/>
      <c r="AK3752" s="307"/>
      <c r="AL3752" s="307"/>
      <c r="AN3752" s="312"/>
      <c r="AS3752" s="314"/>
    </row>
    <row r="3753" spans="1:45" x14ac:dyDescent="0.2">
      <c r="A3753" s="326"/>
      <c r="B3753" s="325"/>
      <c r="C3753" s="325"/>
      <c r="D3753" s="325"/>
      <c r="E3753" s="325"/>
      <c r="F3753" s="325"/>
      <c r="G3753" s="325"/>
      <c r="H3753" s="325"/>
      <c r="I3753" s="325"/>
      <c r="J3753" s="325"/>
      <c r="K3753" s="325"/>
      <c r="L3753" s="327"/>
      <c r="M3753" s="328"/>
      <c r="N3753" s="327"/>
      <c r="P3753" s="325"/>
      <c r="Q3753" s="325"/>
      <c r="R3753" s="325"/>
      <c r="S3753" s="325"/>
      <c r="T3753" s="328"/>
      <c r="U3753" s="329"/>
      <c r="V3753" s="330"/>
      <c r="W3753" s="330"/>
      <c r="X3753" s="325"/>
      <c r="Y3753" s="325"/>
      <c r="Z3753" s="325"/>
      <c r="AA3753" s="325"/>
      <c r="AB3753" s="325"/>
      <c r="AC3753" s="325"/>
      <c r="AD3753" s="325"/>
      <c r="AE3753" s="330"/>
      <c r="AF3753" s="326"/>
      <c r="AG3753" s="327"/>
      <c r="AH3753" s="327"/>
      <c r="AI3753" s="327"/>
      <c r="AJ3753" s="326"/>
      <c r="AK3753" s="327"/>
      <c r="AL3753" s="327"/>
      <c r="AM3753" s="331"/>
      <c r="AN3753" s="332"/>
      <c r="AO3753" s="333"/>
      <c r="AP3753" s="333"/>
      <c r="AQ3753" s="333"/>
      <c r="AR3753" s="332"/>
      <c r="AS3753" s="332"/>
    </row>
    <row r="3754" spans="1:45" x14ac:dyDescent="0.2">
      <c r="A3754" s="326"/>
      <c r="B3754" s="325"/>
      <c r="C3754" s="325"/>
      <c r="D3754" s="325"/>
      <c r="E3754" s="325"/>
      <c r="F3754" s="325"/>
      <c r="G3754" s="325"/>
      <c r="H3754" s="325"/>
      <c r="I3754" s="325"/>
      <c r="J3754" s="325"/>
      <c r="K3754" s="325"/>
      <c r="L3754" s="327"/>
      <c r="M3754" s="328"/>
      <c r="N3754" s="327"/>
      <c r="P3754" s="325"/>
      <c r="Q3754" s="325"/>
      <c r="R3754" s="325"/>
      <c r="S3754" s="325"/>
      <c r="T3754" s="328"/>
      <c r="U3754" s="329"/>
      <c r="V3754" s="330"/>
      <c r="W3754" s="330"/>
      <c r="X3754" s="325"/>
      <c r="Y3754" s="325"/>
      <c r="Z3754" s="325"/>
      <c r="AA3754" s="325"/>
      <c r="AB3754" s="325"/>
      <c r="AC3754" s="325"/>
      <c r="AD3754" s="325"/>
      <c r="AE3754" s="330"/>
      <c r="AF3754" s="326"/>
      <c r="AG3754" s="327"/>
      <c r="AH3754" s="327"/>
      <c r="AI3754" s="327"/>
      <c r="AJ3754" s="326"/>
      <c r="AK3754" s="327"/>
      <c r="AL3754" s="327"/>
      <c r="AM3754" s="331"/>
      <c r="AN3754" s="332"/>
      <c r="AO3754" s="333"/>
      <c r="AP3754" s="333"/>
      <c r="AQ3754" s="333"/>
      <c r="AR3754" s="332"/>
      <c r="AS3754" s="332"/>
    </row>
    <row r="3755" spans="1:45" x14ac:dyDescent="0.2">
      <c r="A3755" s="306"/>
      <c r="L3755" s="307"/>
      <c r="N3755" s="307"/>
      <c r="U3755" s="309"/>
      <c r="AF3755" s="306"/>
      <c r="AG3755" s="307"/>
      <c r="AH3755" s="307"/>
      <c r="AI3755" s="307"/>
      <c r="AK3755" s="307"/>
      <c r="AL3755" s="307"/>
      <c r="AN3755" s="312"/>
      <c r="AS3755" s="314"/>
    </row>
    <row r="3756" spans="1:45" x14ac:dyDescent="0.2">
      <c r="A3756" s="306"/>
      <c r="L3756" s="307"/>
      <c r="N3756" s="307"/>
      <c r="U3756" s="309"/>
      <c r="AF3756" s="306"/>
      <c r="AG3756" s="307"/>
      <c r="AH3756" s="307"/>
      <c r="AI3756" s="307"/>
      <c r="AJ3756" s="306"/>
      <c r="AK3756" s="307"/>
      <c r="AL3756" s="307"/>
      <c r="AN3756" s="312"/>
      <c r="AS3756" s="314"/>
    </row>
    <row r="3757" spans="1:45" x14ac:dyDescent="0.2">
      <c r="A3757" s="306"/>
      <c r="L3757" s="307"/>
      <c r="N3757" s="307"/>
      <c r="U3757" s="309"/>
      <c r="AF3757" s="306"/>
      <c r="AG3757" s="307"/>
      <c r="AH3757" s="307"/>
      <c r="AI3757" s="307"/>
      <c r="AJ3757" s="306"/>
      <c r="AK3757" s="307"/>
      <c r="AL3757" s="307"/>
      <c r="AN3757" s="312"/>
      <c r="AS3757" s="314"/>
    </row>
    <row r="3758" spans="1:45" x14ac:dyDescent="0.2">
      <c r="A3758" s="326"/>
      <c r="B3758" s="325"/>
      <c r="C3758" s="325"/>
      <c r="D3758" s="325"/>
      <c r="E3758" s="325"/>
      <c r="F3758" s="325"/>
      <c r="G3758" s="325"/>
      <c r="H3758" s="325"/>
      <c r="I3758" s="325"/>
      <c r="J3758" s="325"/>
      <c r="K3758" s="325"/>
      <c r="L3758" s="327"/>
      <c r="M3758" s="328"/>
      <c r="N3758" s="327"/>
      <c r="P3758" s="325"/>
      <c r="Q3758" s="325"/>
      <c r="R3758" s="325"/>
      <c r="S3758" s="325"/>
      <c r="T3758" s="328"/>
      <c r="U3758" s="329"/>
      <c r="V3758" s="330"/>
      <c r="W3758" s="330"/>
      <c r="X3758" s="325"/>
      <c r="Y3758" s="325"/>
      <c r="Z3758" s="325"/>
      <c r="AA3758" s="325"/>
      <c r="AB3758" s="325"/>
      <c r="AC3758" s="325"/>
      <c r="AD3758" s="325"/>
      <c r="AE3758" s="330"/>
      <c r="AF3758" s="326"/>
      <c r="AG3758" s="327"/>
      <c r="AH3758" s="327"/>
      <c r="AI3758" s="327"/>
      <c r="AJ3758" s="326"/>
      <c r="AK3758" s="327"/>
      <c r="AL3758" s="327"/>
      <c r="AM3758" s="331"/>
      <c r="AN3758" s="332"/>
      <c r="AO3758" s="333"/>
      <c r="AP3758" s="333"/>
      <c r="AQ3758" s="333"/>
      <c r="AR3758" s="332"/>
      <c r="AS3758" s="332"/>
    </row>
    <row r="3759" spans="1:45" x14ac:dyDescent="0.2">
      <c r="A3759" s="326"/>
      <c r="B3759" s="325"/>
      <c r="C3759" s="325"/>
      <c r="D3759" s="325"/>
      <c r="E3759" s="325"/>
      <c r="F3759" s="325"/>
      <c r="G3759" s="325"/>
      <c r="H3759" s="325"/>
      <c r="I3759" s="325"/>
      <c r="J3759" s="325"/>
      <c r="K3759" s="325"/>
      <c r="L3759" s="327"/>
      <c r="M3759" s="328"/>
      <c r="N3759" s="327"/>
      <c r="P3759" s="325"/>
      <c r="Q3759" s="325"/>
      <c r="R3759" s="325"/>
      <c r="S3759" s="325"/>
      <c r="T3759" s="328"/>
      <c r="U3759" s="329"/>
      <c r="V3759" s="330"/>
      <c r="W3759" s="330"/>
      <c r="X3759" s="325"/>
      <c r="Y3759" s="325"/>
      <c r="Z3759" s="325"/>
      <c r="AA3759" s="325"/>
      <c r="AB3759" s="325"/>
      <c r="AC3759" s="325"/>
      <c r="AD3759" s="325"/>
      <c r="AE3759" s="330"/>
      <c r="AF3759" s="326"/>
      <c r="AG3759" s="327"/>
      <c r="AH3759" s="327"/>
      <c r="AI3759" s="327"/>
      <c r="AJ3759" s="326"/>
      <c r="AK3759" s="327"/>
      <c r="AL3759" s="327"/>
      <c r="AM3759" s="331"/>
      <c r="AN3759" s="332"/>
      <c r="AO3759" s="333"/>
      <c r="AP3759" s="333"/>
      <c r="AQ3759" s="333"/>
      <c r="AR3759" s="332"/>
      <c r="AS3759" s="332"/>
    </row>
    <row r="3760" spans="1:45" x14ac:dyDescent="0.2">
      <c r="A3760" s="306"/>
      <c r="L3760" s="307"/>
      <c r="N3760" s="307"/>
      <c r="U3760" s="309"/>
      <c r="AF3760" s="306"/>
      <c r="AG3760" s="307"/>
      <c r="AH3760" s="307"/>
      <c r="AI3760" s="307"/>
      <c r="AK3760" s="307"/>
      <c r="AL3760" s="307"/>
      <c r="AN3760" s="312"/>
      <c r="AS3760" s="314"/>
    </row>
    <row r="3761" spans="1:45" x14ac:dyDescent="0.2">
      <c r="A3761" s="306"/>
      <c r="L3761" s="307"/>
      <c r="N3761" s="307"/>
      <c r="U3761" s="309"/>
      <c r="AF3761" s="306"/>
      <c r="AG3761" s="307"/>
      <c r="AH3761" s="307"/>
      <c r="AI3761" s="307"/>
      <c r="AJ3761" s="306"/>
      <c r="AK3761" s="307"/>
      <c r="AL3761" s="307"/>
      <c r="AN3761" s="312"/>
      <c r="AS3761" s="314"/>
    </row>
    <row r="3762" spans="1:45" x14ac:dyDescent="0.2">
      <c r="A3762" s="306"/>
      <c r="L3762" s="307"/>
      <c r="N3762" s="307"/>
      <c r="U3762" s="309"/>
      <c r="AF3762" s="306"/>
      <c r="AG3762" s="307"/>
      <c r="AH3762" s="307"/>
      <c r="AI3762" s="307"/>
      <c r="AJ3762" s="306"/>
      <c r="AK3762" s="307"/>
      <c r="AL3762" s="307"/>
      <c r="AN3762" s="312"/>
      <c r="AS3762" s="314"/>
    </row>
    <row r="3763" spans="1:45" x14ac:dyDescent="0.2">
      <c r="A3763" s="326"/>
      <c r="B3763" s="325"/>
      <c r="C3763" s="325"/>
      <c r="D3763" s="325"/>
      <c r="E3763" s="325"/>
      <c r="F3763" s="325"/>
      <c r="G3763" s="325"/>
      <c r="H3763" s="325"/>
      <c r="I3763" s="325"/>
      <c r="J3763" s="325"/>
      <c r="K3763" s="325"/>
      <c r="L3763" s="327"/>
      <c r="M3763" s="328"/>
      <c r="N3763" s="327"/>
      <c r="P3763" s="325"/>
      <c r="Q3763" s="325"/>
      <c r="R3763" s="325"/>
      <c r="S3763" s="325"/>
      <c r="T3763" s="328"/>
      <c r="U3763" s="329"/>
      <c r="V3763" s="330"/>
      <c r="W3763" s="330"/>
      <c r="X3763" s="325"/>
      <c r="Y3763" s="325"/>
      <c r="Z3763" s="325"/>
      <c r="AA3763" s="325"/>
      <c r="AB3763" s="325"/>
      <c r="AC3763" s="325"/>
      <c r="AD3763" s="325"/>
      <c r="AE3763" s="330"/>
      <c r="AF3763" s="326"/>
      <c r="AG3763" s="327"/>
      <c r="AH3763" s="327"/>
      <c r="AI3763" s="327"/>
      <c r="AJ3763" s="326"/>
      <c r="AK3763" s="327"/>
      <c r="AL3763" s="327"/>
      <c r="AM3763" s="331"/>
      <c r="AN3763" s="332"/>
      <c r="AO3763" s="333"/>
      <c r="AP3763" s="333"/>
      <c r="AQ3763" s="333"/>
      <c r="AR3763" s="332"/>
      <c r="AS3763" s="332"/>
    </row>
    <row r="3764" spans="1:45" x14ac:dyDescent="0.2">
      <c r="A3764" s="326"/>
      <c r="B3764" s="325"/>
      <c r="C3764" s="325"/>
      <c r="D3764" s="325"/>
      <c r="E3764" s="325"/>
      <c r="F3764" s="325"/>
      <c r="G3764" s="325"/>
      <c r="H3764" s="325"/>
      <c r="I3764" s="325"/>
      <c r="J3764" s="325"/>
      <c r="K3764" s="325"/>
      <c r="L3764" s="327"/>
      <c r="M3764" s="328"/>
      <c r="N3764" s="327"/>
      <c r="P3764" s="325"/>
      <c r="Q3764" s="325"/>
      <c r="R3764" s="325"/>
      <c r="S3764" s="325"/>
      <c r="T3764" s="328"/>
      <c r="U3764" s="329"/>
      <c r="V3764" s="330"/>
      <c r="W3764" s="330"/>
      <c r="X3764" s="325"/>
      <c r="Y3764" s="325"/>
      <c r="Z3764" s="325"/>
      <c r="AA3764" s="325"/>
      <c r="AB3764" s="325"/>
      <c r="AC3764" s="325"/>
      <c r="AD3764" s="325"/>
      <c r="AE3764" s="330"/>
      <c r="AF3764" s="326"/>
      <c r="AG3764" s="327"/>
      <c r="AH3764" s="327"/>
      <c r="AI3764" s="327"/>
      <c r="AJ3764" s="326"/>
      <c r="AK3764" s="327"/>
      <c r="AL3764" s="327"/>
      <c r="AM3764" s="331"/>
      <c r="AN3764" s="332"/>
      <c r="AO3764" s="333"/>
      <c r="AP3764" s="333"/>
      <c r="AQ3764" s="333"/>
      <c r="AR3764" s="332"/>
      <c r="AS3764" s="332"/>
    </row>
    <row r="3765" spans="1:45" x14ac:dyDescent="0.2">
      <c r="A3765" s="306"/>
      <c r="L3765" s="307"/>
      <c r="N3765" s="307"/>
      <c r="U3765" s="309"/>
      <c r="AF3765" s="306"/>
      <c r="AG3765" s="307"/>
      <c r="AH3765" s="307"/>
      <c r="AI3765" s="307"/>
      <c r="AK3765" s="307"/>
      <c r="AL3765" s="307"/>
      <c r="AN3765" s="312"/>
      <c r="AS3765" s="314"/>
    </row>
    <row r="3766" spans="1:45" x14ac:dyDescent="0.2">
      <c r="A3766" s="306"/>
      <c r="L3766" s="307"/>
      <c r="N3766" s="307"/>
      <c r="U3766" s="309"/>
      <c r="AF3766" s="306"/>
      <c r="AG3766" s="307"/>
      <c r="AH3766" s="307"/>
      <c r="AI3766" s="307"/>
      <c r="AJ3766" s="306"/>
      <c r="AK3766" s="307"/>
      <c r="AL3766" s="307"/>
      <c r="AN3766" s="312"/>
      <c r="AS3766" s="314"/>
    </row>
    <row r="3767" spans="1:45" x14ac:dyDescent="0.2">
      <c r="A3767" s="306"/>
      <c r="L3767" s="307"/>
      <c r="N3767" s="307"/>
      <c r="U3767" s="309"/>
      <c r="AF3767" s="306"/>
      <c r="AG3767" s="307"/>
      <c r="AH3767" s="307"/>
      <c r="AI3767" s="307"/>
      <c r="AJ3767" s="306"/>
      <c r="AK3767" s="307"/>
      <c r="AL3767" s="307"/>
      <c r="AN3767" s="312"/>
      <c r="AS3767" s="314"/>
    </row>
    <row r="3768" spans="1:45" x14ac:dyDescent="0.2">
      <c r="A3768" s="326"/>
      <c r="B3768" s="325"/>
      <c r="C3768" s="325"/>
      <c r="D3768" s="325"/>
      <c r="E3768" s="325"/>
      <c r="F3768" s="325"/>
      <c r="G3768" s="325"/>
      <c r="H3768" s="325"/>
      <c r="I3768" s="325"/>
      <c r="J3768" s="325"/>
      <c r="K3768" s="325"/>
      <c r="L3768" s="327"/>
      <c r="M3768" s="328"/>
      <c r="N3768" s="327"/>
      <c r="P3768" s="325"/>
      <c r="Q3768" s="325"/>
      <c r="R3768" s="325"/>
      <c r="S3768" s="325"/>
      <c r="T3768" s="328"/>
      <c r="U3768" s="329"/>
      <c r="V3768" s="330"/>
      <c r="W3768" s="330"/>
      <c r="X3768" s="325"/>
      <c r="Y3768" s="325"/>
      <c r="Z3768" s="325"/>
      <c r="AA3768" s="325"/>
      <c r="AB3768" s="325"/>
      <c r="AC3768" s="325"/>
      <c r="AD3768" s="325"/>
      <c r="AE3768" s="330"/>
      <c r="AF3768" s="326"/>
      <c r="AG3768" s="327"/>
      <c r="AH3768" s="327"/>
      <c r="AI3768" s="327"/>
      <c r="AJ3768" s="326"/>
      <c r="AK3768" s="327"/>
      <c r="AL3768" s="327"/>
      <c r="AM3768" s="331"/>
      <c r="AN3768" s="332"/>
      <c r="AO3768" s="333"/>
      <c r="AP3768" s="333"/>
      <c r="AQ3768" s="333"/>
      <c r="AR3768" s="332"/>
      <c r="AS3768" s="332"/>
    </row>
    <row r="3769" spans="1:45" x14ac:dyDescent="0.2">
      <c r="A3769" s="326"/>
      <c r="B3769" s="325"/>
      <c r="C3769" s="325"/>
      <c r="D3769" s="325"/>
      <c r="E3769" s="325"/>
      <c r="F3769" s="325"/>
      <c r="G3769" s="325"/>
      <c r="H3769" s="325"/>
      <c r="I3769" s="325"/>
      <c r="J3769" s="325"/>
      <c r="K3769" s="325"/>
      <c r="L3769" s="327"/>
      <c r="M3769" s="328"/>
      <c r="N3769" s="327"/>
      <c r="P3769" s="325"/>
      <c r="Q3769" s="325"/>
      <c r="R3769" s="325"/>
      <c r="S3769" s="325"/>
      <c r="T3769" s="328"/>
      <c r="U3769" s="329"/>
      <c r="V3769" s="330"/>
      <c r="W3769" s="330"/>
      <c r="X3769" s="325"/>
      <c r="Y3769" s="325"/>
      <c r="Z3769" s="325"/>
      <c r="AA3769" s="325"/>
      <c r="AB3769" s="325"/>
      <c r="AC3769" s="325"/>
      <c r="AD3769" s="325"/>
      <c r="AE3769" s="330"/>
      <c r="AF3769" s="326"/>
      <c r="AG3769" s="327"/>
      <c r="AH3769" s="327"/>
      <c r="AI3769" s="327"/>
      <c r="AJ3769" s="326"/>
      <c r="AK3769" s="327"/>
      <c r="AL3769" s="327"/>
      <c r="AM3769" s="331"/>
      <c r="AN3769" s="332"/>
      <c r="AO3769" s="333"/>
      <c r="AP3769" s="333"/>
      <c r="AQ3769" s="333"/>
      <c r="AR3769" s="332"/>
      <c r="AS3769" s="332"/>
    </row>
    <row r="3770" spans="1:45" x14ac:dyDescent="0.2">
      <c r="A3770" s="306"/>
      <c r="L3770" s="307"/>
      <c r="N3770" s="307"/>
      <c r="U3770" s="309"/>
      <c r="AF3770" s="306"/>
      <c r="AG3770" s="307"/>
      <c r="AH3770" s="307"/>
      <c r="AI3770" s="307"/>
      <c r="AK3770" s="307"/>
      <c r="AL3770" s="307"/>
      <c r="AN3770" s="312"/>
      <c r="AS3770" s="314"/>
    </row>
    <row r="3771" spans="1:45" x14ac:dyDescent="0.2">
      <c r="A3771" s="306"/>
      <c r="L3771" s="307"/>
      <c r="N3771" s="307"/>
      <c r="U3771" s="309"/>
      <c r="AF3771" s="306"/>
      <c r="AG3771" s="307"/>
      <c r="AH3771" s="307"/>
      <c r="AI3771" s="307"/>
      <c r="AJ3771" s="306"/>
      <c r="AK3771" s="307"/>
      <c r="AL3771" s="307"/>
      <c r="AN3771" s="312"/>
      <c r="AS3771" s="314"/>
    </row>
    <row r="3772" spans="1:45" x14ac:dyDescent="0.2">
      <c r="A3772" s="306"/>
      <c r="L3772" s="307"/>
      <c r="N3772" s="307"/>
      <c r="U3772" s="309"/>
      <c r="AF3772" s="306"/>
      <c r="AG3772" s="307"/>
      <c r="AH3772" s="307"/>
      <c r="AI3772" s="307"/>
      <c r="AJ3772" s="306"/>
      <c r="AK3772" s="307"/>
      <c r="AL3772" s="307"/>
      <c r="AN3772" s="312"/>
      <c r="AS3772" s="314"/>
    </row>
    <row r="3773" spans="1:45" x14ac:dyDescent="0.2">
      <c r="A3773" s="306"/>
      <c r="L3773" s="307"/>
      <c r="N3773" s="307"/>
      <c r="U3773" s="309"/>
      <c r="AF3773" s="306"/>
      <c r="AG3773" s="307"/>
      <c r="AH3773" s="307"/>
      <c r="AI3773" s="307"/>
      <c r="AK3773" s="307"/>
      <c r="AL3773" s="307"/>
      <c r="AN3773" s="312"/>
      <c r="AS3773" s="314"/>
    </row>
    <row r="3774" spans="1:45" x14ac:dyDescent="0.2">
      <c r="A3774" s="306"/>
      <c r="L3774" s="307"/>
      <c r="N3774" s="307"/>
      <c r="U3774" s="309"/>
      <c r="AF3774" s="306"/>
      <c r="AG3774" s="307"/>
      <c r="AH3774" s="307"/>
      <c r="AI3774" s="307"/>
      <c r="AK3774" s="307"/>
      <c r="AL3774" s="307"/>
      <c r="AN3774" s="312"/>
      <c r="AS3774" s="314"/>
    </row>
    <row r="3775" spans="1:45" x14ac:dyDescent="0.2">
      <c r="A3775" s="306"/>
      <c r="L3775" s="307"/>
      <c r="N3775" s="307"/>
      <c r="U3775" s="309"/>
      <c r="AF3775" s="306"/>
      <c r="AG3775" s="307"/>
      <c r="AH3775" s="307"/>
      <c r="AI3775" s="307"/>
      <c r="AK3775" s="307"/>
      <c r="AL3775" s="307"/>
      <c r="AN3775" s="312"/>
      <c r="AS3775" s="314"/>
    </row>
    <row r="3776" spans="1:45" x14ac:dyDescent="0.2">
      <c r="A3776" s="306"/>
      <c r="L3776" s="307"/>
      <c r="N3776" s="307"/>
      <c r="U3776" s="309"/>
      <c r="AF3776" s="306"/>
      <c r="AG3776" s="307"/>
      <c r="AH3776" s="307"/>
      <c r="AI3776" s="307"/>
      <c r="AJ3776" s="306"/>
      <c r="AK3776" s="307"/>
      <c r="AL3776" s="307"/>
      <c r="AN3776" s="312"/>
      <c r="AS3776" s="314"/>
    </row>
    <row r="3777" spans="1:45" x14ac:dyDescent="0.2">
      <c r="A3777" s="306"/>
      <c r="L3777" s="307"/>
      <c r="N3777" s="307"/>
      <c r="U3777" s="309"/>
      <c r="AF3777" s="306"/>
      <c r="AG3777" s="307"/>
      <c r="AH3777" s="307"/>
      <c r="AI3777" s="307"/>
      <c r="AJ3777" s="306"/>
      <c r="AK3777" s="307"/>
      <c r="AL3777" s="307"/>
      <c r="AN3777" s="312"/>
      <c r="AS3777" s="314"/>
    </row>
    <row r="3778" spans="1:45" x14ac:dyDescent="0.2">
      <c r="A3778" s="326"/>
      <c r="B3778" s="325"/>
      <c r="C3778" s="325"/>
      <c r="D3778" s="325"/>
      <c r="E3778" s="325"/>
      <c r="F3778" s="325"/>
      <c r="G3778" s="325"/>
      <c r="H3778" s="325"/>
      <c r="I3778" s="325"/>
      <c r="J3778" s="325"/>
      <c r="K3778" s="325"/>
      <c r="L3778" s="327"/>
      <c r="M3778" s="328"/>
      <c r="N3778" s="327"/>
      <c r="P3778" s="325"/>
      <c r="Q3778" s="325"/>
      <c r="R3778" s="325"/>
      <c r="S3778" s="325"/>
      <c r="T3778" s="328"/>
      <c r="U3778" s="329"/>
      <c r="V3778" s="330"/>
      <c r="W3778" s="330"/>
      <c r="X3778" s="325"/>
      <c r="Y3778" s="325"/>
      <c r="Z3778" s="325"/>
      <c r="AA3778" s="325"/>
      <c r="AB3778" s="325"/>
      <c r="AC3778" s="325"/>
      <c r="AD3778" s="325"/>
      <c r="AE3778" s="330"/>
      <c r="AF3778" s="326"/>
      <c r="AG3778" s="327"/>
      <c r="AH3778" s="327"/>
      <c r="AI3778" s="327"/>
      <c r="AJ3778" s="326"/>
      <c r="AK3778" s="327"/>
      <c r="AL3778" s="327"/>
      <c r="AM3778" s="331"/>
      <c r="AN3778" s="332"/>
      <c r="AO3778" s="333"/>
      <c r="AP3778" s="333"/>
      <c r="AQ3778" s="333"/>
      <c r="AR3778" s="332"/>
      <c r="AS3778" s="332"/>
    </row>
    <row r="3779" spans="1:45" x14ac:dyDescent="0.2">
      <c r="A3779" s="326"/>
      <c r="B3779" s="325"/>
      <c r="C3779" s="325"/>
      <c r="D3779" s="325"/>
      <c r="E3779" s="325"/>
      <c r="F3779" s="325"/>
      <c r="G3779" s="325"/>
      <c r="H3779" s="325"/>
      <c r="I3779" s="325"/>
      <c r="J3779" s="325"/>
      <c r="K3779" s="325"/>
      <c r="L3779" s="327"/>
      <c r="M3779" s="328"/>
      <c r="N3779" s="327"/>
      <c r="P3779" s="325"/>
      <c r="Q3779" s="325"/>
      <c r="R3779" s="325"/>
      <c r="S3779" s="325"/>
      <c r="T3779" s="328"/>
      <c r="U3779" s="329"/>
      <c r="V3779" s="330"/>
      <c r="W3779" s="330"/>
      <c r="X3779" s="325"/>
      <c r="Y3779" s="325"/>
      <c r="Z3779" s="325"/>
      <c r="AA3779" s="325"/>
      <c r="AB3779" s="325"/>
      <c r="AC3779" s="325"/>
      <c r="AD3779" s="325"/>
      <c r="AE3779" s="330"/>
      <c r="AF3779" s="326"/>
      <c r="AG3779" s="327"/>
      <c r="AH3779" s="327"/>
      <c r="AI3779" s="327"/>
      <c r="AJ3779" s="326"/>
      <c r="AK3779" s="327"/>
      <c r="AL3779" s="327"/>
      <c r="AM3779" s="331"/>
      <c r="AN3779" s="332"/>
      <c r="AO3779" s="333"/>
      <c r="AP3779" s="333"/>
      <c r="AQ3779" s="333"/>
      <c r="AR3779" s="332"/>
      <c r="AS3779" s="332"/>
    </row>
    <row r="3780" spans="1:45" x14ac:dyDescent="0.2">
      <c r="A3780" s="326"/>
      <c r="B3780" s="325"/>
      <c r="C3780" s="325"/>
      <c r="D3780" s="325"/>
      <c r="E3780" s="325"/>
      <c r="F3780" s="325"/>
      <c r="G3780" s="325"/>
      <c r="H3780" s="325"/>
      <c r="I3780" s="325"/>
      <c r="J3780" s="325"/>
      <c r="K3780" s="325"/>
      <c r="L3780" s="327"/>
      <c r="M3780" s="328"/>
      <c r="N3780" s="327"/>
      <c r="P3780" s="325"/>
      <c r="Q3780" s="325"/>
      <c r="R3780" s="325"/>
      <c r="S3780" s="325"/>
      <c r="T3780" s="328"/>
      <c r="U3780" s="329"/>
      <c r="V3780" s="330"/>
      <c r="W3780" s="330"/>
      <c r="X3780" s="325"/>
      <c r="Y3780" s="325"/>
      <c r="Z3780" s="325"/>
      <c r="AA3780" s="325"/>
      <c r="AB3780" s="325"/>
      <c r="AC3780" s="325"/>
      <c r="AD3780" s="325"/>
      <c r="AE3780" s="330"/>
      <c r="AF3780" s="326"/>
      <c r="AG3780" s="327"/>
      <c r="AH3780" s="327"/>
      <c r="AI3780" s="327"/>
      <c r="AJ3780" s="326"/>
      <c r="AK3780" s="327"/>
      <c r="AL3780" s="327"/>
      <c r="AM3780" s="331"/>
      <c r="AN3780" s="332"/>
      <c r="AO3780" s="333"/>
      <c r="AP3780" s="333"/>
      <c r="AQ3780" s="333"/>
      <c r="AR3780" s="332"/>
      <c r="AS3780" s="332"/>
    </row>
    <row r="3781" spans="1:45" x14ac:dyDescent="0.2">
      <c r="A3781" s="326"/>
      <c r="B3781" s="325"/>
      <c r="C3781" s="325"/>
      <c r="D3781" s="325"/>
      <c r="E3781" s="325"/>
      <c r="F3781" s="325"/>
      <c r="G3781" s="325"/>
      <c r="H3781" s="325"/>
      <c r="I3781" s="325"/>
      <c r="J3781" s="325"/>
      <c r="K3781" s="325"/>
      <c r="L3781" s="327"/>
      <c r="M3781" s="328"/>
      <c r="N3781" s="327"/>
      <c r="P3781" s="325"/>
      <c r="Q3781" s="325"/>
      <c r="R3781" s="325"/>
      <c r="S3781" s="325"/>
      <c r="T3781" s="328"/>
      <c r="U3781" s="329"/>
      <c r="V3781" s="330"/>
      <c r="W3781" s="330"/>
      <c r="X3781" s="325"/>
      <c r="Y3781" s="325"/>
      <c r="Z3781" s="325"/>
      <c r="AA3781" s="325"/>
      <c r="AB3781" s="325"/>
      <c r="AC3781" s="325"/>
      <c r="AD3781" s="325"/>
      <c r="AE3781" s="330"/>
      <c r="AF3781" s="326"/>
      <c r="AG3781" s="327"/>
      <c r="AH3781" s="327"/>
      <c r="AI3781" s="327"/>
      <c r="AJ3781" s="326"/>
      <c r="AK3781" s="327"/>
      <c r="AL3781" s="327"/>
      <c r="AM3781" s="331"/>
      <c r="AN3781" s="332"/>
      <c r="AO3781" s="333"/>
      <c r="AP3781" s="333"/>
      <c r="AQ3781" s="333"/>
      <c r="AR3781" s="332"/>
      <c r="AS3781" s="332"/>
    </row>
    <row r="3782" spans="1:45" x14ac:dyDescent="0.2">
      <c r="A3782" s="326"/>
      <c r="B3782" s="325"/>
      <c r="C3782" s="325"/>
      <c r="D3782" s="325"/>
      <c r="E3782" s="325"/>
      <c r="F3782" s="325"/>
      <c r="G3782" s="325"/>
      <c r="H3782" s="325"/>
      <c r="I3782" s="325"/>
      <c r="J3782" s="325"/>
      <c r="K3782" s="325"/>
      <c r="L3782" s="327"/>
      <c r="M3782" s="328"/>
      <c r="N3782" s="327"/>
      <c r="P3782" s="325"/>
      <c r="Q3782" s="325"/>
      <c r="R3782" s="325"/>
      <c r="S3782" s="325"/>
      <c r="T3782" s="328"/>
      <c r="U3782" s="329"/>
      <c r="V3782" s="330"/>
      <c r="W3782" s="330"/>
      <c r="X3782" s="325"/>
      <c r="Y3782" s="325"/>
      <c r="Z3782" s="325"/>
      <c r="AA3782" s="325"/>
      <c r="AB3782" s="325"/>
      <c r="AC3782" s="325"/>
      <c r="AD3782" s="325"/>
      <c r="AE3782" s="330"/>
      <c r="AF3782" s="326"/>
      <c r="AG3782" s="327"/>
      <c r="AH3782" s="327"/>
      <c r="AI3782" s="327"/>
      <c r="AJ3782" s="326"/>
      <c r="AK3782" s="327"/>
      <c r="AL3782" s="327"/>
      <c r="AM3782" s="331"/>
      <c r="AN3782" s="332"/>
      <c r="AO3782" s="333"/>
      <c r="AP3782" s="333"/>
      <c r="AQ3782" s="333"/>
      <c r="AR3782" s="332"/>
      <c r="AS3782" s="332"/>
    </row>
    <row r="3783" spans="1:45" x14ac:dyDescent="0.2">
      <c r="A3783" s="326"/>
      <c r="B3783" s="325"/>
      <c r="C3783" s="325"/>
      <c r="D3783" s="325"/>
      <c r="E3783" s="325"/>
      <c r="F3783" s="325"/>
      <c r="G3783" s="325"/>
      <c r="H3783" s="325"/>
      <c r="I3783" s="325"/>
      <c r="J3783" s="325"/>
      <c r="K3783" s="325"/>
      <c r="L3783" s="327"/>
      <c r="M3783" s="328"/>
      <c r="N3783" s="327"/>
      <c r="P3783" s="325"/>
      <c r="Q3783" s="325"/>
      <c r="R3783" s="325"/>
      <c r="S3783" s="325"/>
      <c r="T3783" s="328"/>
      <c r="U3783" s="329"/>
      <c r="V3783" s="330"/>
      <c r="W3783" s="330"/>
      <c r="X3783" s="325"/>
      <c r="Y3783" s="325"/>
      <c r="Z3783" s="325"/>
      <c r="AA3783" s="325"/>
      <c r="AB3783" s="325"/>
      <c r="AC3783" s="325"/>
      <c r="AD3783" s="325"/>
      <c r="AE3783" s="330"/>
      <c r="AF3783" s="326"/>
      <c r="AG3783" s="327"/>
      <c r="AH3783" s="327"/>
      <c r="AI3783" s="327"/>
      <c r="AJ3783" s="326"/>
      <c r="AK3783" s="327"/>
      <c r="AL3783" s="327"/>
      <c r="AM3783" s="331"/>
      <c r="AN3783" s="332"/>
      <c r="AO3783" s="333"/>
      <c r="AP3783" s="333"/>
      <c r="AQ3783" s="333"/>
      <c r="AR3783" s="332"/>
      <c r="AS3783" s="332"/>
    </row>
    <row r="3784" spans="1:45" x14ac:dyDescent="0.2">
      <c r="A3784" s="326"/>
      <c r="B3784" s="325"/>
      <c r="C3784" s="325"/>
      <c r="D3784" s="325"/>
      <c r="E3784" s="325"/>
      <c r="F3784" s="325"/>
      <c r="G3784" s="325"/>
      <c r="H3784" s="325"/>
      <c r="I3784" s="325"/>
      <c r="J3784" s="325"/>
      <c r="K3784" s="325"/>
      <c r="L3784" s="327"/>
      <c r="M3784" s="328"/>
      <c r="N3784" s="327"/>
      <c r="P3784" s="325"/>
      <c r="Q3784" s="325"/>
      <c r="R3784" s="325"/>
      <c r="S3784" s="325"/>
      <c r="T3784" s="328"/>
      <c r="U3784" s="329"/>
      <c r="V3784" s="330"/>
      <c r="W3784" s="330"/>
      <c r="X3784" s="325"/>
      <c r="Y3784" s="325"/>
      <c r="Z3784" s="325"/>
      <c r="AA3784" s="325"/>
      <c r="AB3784" s="325"/>
      <c r="AC3784" s="325"/>
      <c r="AD3784" s="325"/>
      <c r="AE3784" s="330"/>
      <c r="AF3784" s="326"/>
      <c r="AG3784" s="327"/>
      <c r="AH3784" s="327"/>
      <c r="AI3784" s="327"/>
      <c r="AJ3784" s="326"/>
      <c r="AK3784" s="327"/>
      <c r="AL3784" s="327"/>
      <c r="AM3784" s="331"/>
      <c r="AN3784" s="332"/>
      <c r="AO3784" s="333"/>
      <c r="AP3784" s="333"/>
      <c r="AQ3784" s="333"/>
      <c r="AR3784" s="332"/>
      <c r="AS3784" s="332"/>
    </row>
    <row r="3785" spans="1:45" x14ac:dyDescent="0.2">
      <c r="A3785" s="326"/>
      <c r="B3785" s="325"/>
      <c r="C3785" s="325"/>
      <c r="D3785" s="325"/>
      <c r="E3785" s="325"/>
      <c r="F3785" s="325"/>
      <c r="G3785" s="325"/>
      <c r="H3785" s="325"/>
      <c r="I3785" s="325"/>
      <c r="J3785" s="325"/>
      <c r="K3785" s="325"/>
      <c r="L3785" s="327"/>
      <c r="M3785" s="328"/>
      <c r="N3785" s="327"/>
      <c r="P3785" s="325"/>
      <c r="Q3785" s="325"/>
      <c r="R3785" s="325"/>
      <c r="S3785" s="325"/>
      <c r="T3785" s="328"/>
      <c r="U3785" s="329"/>
      <c r="V3785" s="330"/>
      <c r="W3785" s="330"/>
      <c r="X3785" s="325"/>
      <c r="Y3785" s="325"/>
      <c r="Z3785" s="325"/>
      <c r="AA3785" s="325"/>
      <c r="AB3785" s="325"/>
      <c r="AC3785" s="325"/>
      <c r="AD3785" s="325"/>
      <c r="AE3785" s="330"/>
      <c r="AF3785" s="326"/>
      <c r="AG3785" s="327"/>
      <c r="AH3785" s="327"/>
      <c r="AI3785" s="327"/>
      <c r="AJ3785" s="326"/>
      <c r="AK3785" s="327"/>
      <c r="AL3785" s="327"/>
      <c r="AM3785" s="331"/>
      <c r="AN3785" s="332"/>
      <c r="AO3785" s="333"/>
      <c r="AP3785" s="333"/>
      <c r="AQ3785" s="333"/>
      <c r="AR3785" s="332"/>
      <c r="AS3785" s="332"/>
    </row>
    <row r="3786" spans="1:45" x14ac:dyDescent="0.2">
      <c r="A3786" s="326"/>
      <c r="B3786" s="325"/>
      <c r="C3786" s="325"/>
      <c r="D3786" s="325"/>
      <c r="E3786" s="325"/>
      <c r="F3786" s="325"/>
      <c r="G3786" s="325"/>
      <c r="H3786" s="325"/>
      <c r="I3786" s="325"/>
      <c r="J3786" s="325"/>
      <c r="K3786" s="325"/>
      <c r="L3786" s="327"/>
      <c r="M3786" s="328"/>
      <c r="N3786" s="327"/>
      <c r="P3786" s="325"/>
      <c r="Q3786" s="325"/>
      <c r="R3786" s="325"/>
      <c r="S3786" s="325"/>
      <c r="T3786" s="328"/>
      <c r="U3786" s="329"/>
      <c r="V3786" s="330"/>
      <c r="W3786" s="330"/>
      <c r="X3786" s="325"/>
      <c r="Y3786" s="325"/>
      <c r="Z3786" s="325"/>
      <c r="AA3786" s="325"/>
      <c r="AB3786" s="325"/>
      <c r="AC3786" s="325"/>
      <c r="AD3786" s="325"/>
      <c r="AE3786" s="330"/>
      <c r="AF3786" s="326"/>
      <c r="AG3786" s="327"/>
      <c r="AH3786" s="327"/>
      <c r="AI3786" s="327"/>
      <c r="AJ3786" s="326"/>
      <c r="AK3786" s="327"/>
      <c r="AL3786" s="327"/>
      <c r="AM3786" s="331"/>
      <c r="AN3786" s="332"/>
      <c r="AO3786" s="333"/>
      <c r="AP3786" s="333"/>
      <c r="AQ3786" s="333"/>
      <c r="AR3786" s="332"/>
      <c r="AS3786" s="332"/>
    </row>
    <row r="3787" spans="1:45" x14ac:dyDescent="0.2">
      <c r="A3787" s="326"/>
      <c r="B3787" s="325"/>
      <c r="C3787" s="325"/>
      <c r="D3787" s="325"/>
      <c r="E3787" s="325"/>
      <c r="F3787" s="325"/>
      <c r="G3787" s="325"/>
      <c r="H3787" s="325"/>
      <c r="I3787" s="325"/>
      <c r="J3787" s="325"/>
      <c r="K3787" s="325"/>
      <c r="L3787" s="327"/>
      <c r="M3787" s="328"/>
      <c r="N3787" s="327"/>
      <c r="P3787" s="325"/>
      <c r="Q3787" s="325"/>
      <c r="R3787" s="325"/>
      <c r="S3787" s="325"/>
      <c r="T3787" s="328"/>
      <c r="U3787" s="329"/>
      <c r="V3787" s="330"/>
      <c r="W3787" s="330"/>
      <c r="X3787" s="325"/>
      <c r="Y3787" s="325"/>
      <c r="Z3787" s="325"/>
      <c r="AA3787" s="325"/>
      <c r="AB3787" s="325"/>
      <c r="AC3787" s="325"/>
      <c r="AD3787" s="325"/>
      <c r="AE3787" s="330"/>
      <c r="AF3787" s="326"/>
      <c r="AG3787" s="327"/>
      <c r="AH3787" s="327"/>
      <c r="AI3787" s="327"/>
      <c r="AJ3787" s="326"/>
      <c r="AK3787" s="327"/>
      <c r="AL3787" s="327"/>
      <c r="AM3787" s="331"/>
      <c r="AN3787" s="332"/>
      <c r="AO3787" s="333"/>
      <c r="AP3787" s="333"/>
      <c r="AQ3787" s="333"/>
      <c r="AR3787" s="332"/>
      <c r="AS3787" s="332"/>
    </row>
    <row r="3788" spans="1:45" x14ac:dyDescent="0.2">
      <c r="A3788" s="326"/>
      <c r="B3788" s="325"/>
      <c r="C3788" s="325"/>
      <c r="D3788" s="325"/>
      <c r="E3788" s="325"/>
      <c r="F3788" s="325"/>
      <c r="G3788" s="325"/>
      <c r="H3788" s="325"/>
      <c r="I3788" s="325"/>
      <c r="J3788" s="325"/>
      <c r="K3788" s="325"/>
      <c r="L3788" s="327"/>
      <c r="M3788" s="328"/>
      <c r="N3788" s="327"/>
      <c r="P3788" s="325"/>
      <c r="Q3788" s="325"/>
      <c r="R3788" s="325"/>
      <c r="S3788" s="325"/>
      <c r="T3788" s="328"/>
      <c r="U3788" s="329"/>
      <c r="V3788" s="330"/>
      <c r="W3788" s="330"/>
      <c r="X3788" s="325"/>
      <c r="Y3788" s="325"/>
      <c r="Z3788" s="325"/>
      <c r="AA3788" s="325"/>
      <c r="AB3788" s="325"/>
      <c r="AC3788" s="325"/>
      <c r="AD3788" s="325"/>
      <c r="AE3788" s="330"/>
      <c r="AF3788" s="326"/>
      <c r="AG3788" s="327"/>
      <c r="AH3788" s="327"/>
      <c r="AI3788" s="327"/>
      <c r="AJ3788" s="326"/>
      <c r="AK3788" s="327"/>
      <c r="AL3788" s="327"/>
      <c r="AM3788" s="331"/>
      <c r="AN3788" s="332"/>
      <c r="AO3788" s="333"/>
      <c r="AP3788" s="333"/>
      <c r="AQ3788" s="333"/>
      <c r="AR3788" s="332"/>
      <c r="AS3788" s="332"/>
    </row>
    <row r="3789" spans="1:45" x14ac:dyDescent="0.2">
      <c r="A3789" s="326"/>
      <c r="B3789" s="325"/>
      <c r="C3789" s="325"/>
      <c r="D3789" s="325"/>
      <c r="E3789" s="325"/>
      <c r="F3789" s="325"/>
      <c r="G3789" s="325"/>
      <c r="H3789" s="325"/>
      <c r="I3789" s="325"/>
      <c r="J3789" s="325"/>
      <c r="K3789" s="325"/>
      <c r="L3789" s="327"/>
      <c r="M3789" s="328"/>
      <c r="N3789" s="327"/>
      <c r="P3789" s="325"/>
      <c r="Q3789" s="325"/>
      <c r="R3789" s="325"/>
      <c r="S3789" s="325"/>
      <c r="T3789" s="328"/>
      <c r="U3789" s="329"/>
      <c r="V3789" s="330"/>
      <c r="W3789" s="330"/>
      <c r="X3789" s="325"/>
      <c r="Y3789" s="325"/>
      <c r="Z3789" s="325"/>
      <c r="AA3789" s="325"/>
      <c r="AB3789" s="325"/>
      <c r="AC3789" s="325"/>
      <c r="AD3789" s="325"/>
      <c r="AE3789" s="330"/>
      <c r="AF3789" s="326"/>
      <c r="AG3789" s="327"/>
      <c r="AH3789" s="327"/>
      <c r="AI3789" s="327"/>
      <c r="AJ3789" s="326"/>
      <c r="AK3789" s="327"/>
      <c r="AL3789" s="327"/>
      <c r="AM3789" s="331"/>
      <c r="AN3789" s="332"/>
      <c r="AO3789" s="333"/>
      <c r="AP3789" s="333"/>
      <c r="AQ3789" s="333"/>
      <c r="AR3789" s="332"/>
      <c r="AS3789" s="332"/>
    </row>
    <row r="3790" spans="1:45" x14ac:dyDescent="0.2">
      <c r="A3790" s="326"/>
      <c r="B3790" s="325"/>
      <c r="C3790" s="325"/>
      <c r="D3790" s="325"/>
      <c r="E3790" s="325"/>
      <c r="F3790" s="325"/>
      <c r="G3790" s="325"/>
      <c r="H3790" s="325"/>
      <c r="I3790" s="325"/>
      <c r="J3790" s="325"/>
      <c r="K3790" s="325"/>
      <c r="L3790" s="327"/>
      <c r="M3790" s="328"/>
      <c r="N3790" s="327"/>
      <c r="P3790" s="325"/>
      <c r="Q3790" s="325"/>
      <c r="R3790" s="325"/>
      <c r="S3790" s="325"/>
      <c r="T3790" s="328"/>
      <c r="U3790" s="329"/>
      <c r="V3790" s="330"/>
      <c r="W3790" s="330"/>
      <c r="X3790" s="325"/>
      <c r="Y3790" s="325"/>
      <c r="Z3790" s="325"/>
      <c r="AA3790" s="325"/>
      <c r="AB3790" s="325"/>
      <c r="AC3790" s="325"/>
      <c r="AD3790" s="325"/>
      <c r="AE3790" s="330"/>
      <c r="AF3790" s="326"/>
      <c r="AG3790" s="327"/>
      <c r="AH3790" s="327"/>
      <c r="AI3790" s="327"/>
      <c r="AJ3790" s="326"/>
      <c r="AK3790" s="327"/>
      <c r="AL3790" s="327"/>
      <c r="AM3790" s="331"/>
      <c r="AN3790" s="332"/>
      <c r="AO3790" s="333"/>
      <c r="AP3790" s="333"/>
      <c r="AQ3790" s="333"/>
      <c r="AR3790" s="332"/>
      <c r="AS3790" s="332"/>
    </row>
    <row r="3791" spans="1:45" x14ac:dyDescent="0.2">
      <c r="A3791" s="326"/>
      <c r="B3791" s="325"/>
      <c r="C3791" s="325"/>
      <c r="D3791" s="325"/>
      <c r="E3791" s="325"/>
      <c r="F3791" s="325"/>
      <c r="G3791" s="325"/>
      <c r="H3791" s="325"/>
      <c r="I3791" s="325"/>
      <c r="J3791" s="325"/>
      <c r="K3791" s="325"/>
      <c r="L3791" s="327"/>
      <c r="M3791" s="328"/>
      <c r="N3791" s="327"/>
      <c r="P3791" s="325"/>
      <c r="Q3791" s="325"/>
      <c r="R3791" s="325"/>
      <c r="S3791" s="325"/>
      <c r="T3791" s="328"/>
      <c r="U3791" s="329"/>
      <c r="V3791" s="330"/>
      <c r="W3791" s="330"/>
      <c r="X3791" s="325"/>
      <c r="Y3791" s="325"/>
      <c r="Z3791" s="325"/>
      <c r="AA3791" s="325"/>
      <c r="AB3791" s="325"/>
      <c r="AC3791" s="325"/>
      <c r="AD3791" s="325"/>
      <c r="AE3791" s="330"/>
      <c r="AF3791" s="326"/>
      <c r="AG3791" s="327"/>
      <c r="AH3791" s="327"/>
      <c r="AI3791" s="327"/>
      <c r="AJ3791" s="326"/>
      <c r="AK3791" s="327"/>
      <c r="AL3791" s="327"/>
      <c r="AM3791" s="331"/>
      <c r="AN3791" s="332"/>
      <c r="AO3791" s="333"/>
      <c r="AP3791" s="333"/>
      <c r="AQ3791" s="333"/>
      <c r="AR3791" s="332"/>
      <c r="AS3791" s="332"/>
    </row>
    <row r="3792" spans="1:45" x14ac:dyDescent="0.2">
      <c r="A3792" s="326"/>
      <c r="B3792" s="325"/>
      <c r="C3792" s="325"/>
      <c r="D3792" s="325"/>
      <c r="E3792" s="325"/>
      <c r="F3792" s="325"/>
      <c r="G3792" s="325"/>
      <c r="H3792" s="325"/>
      <c r="I3792" s="325"/>
      <c r="J3792" s="325"/>
      <c r="K3792" s="325"/>
      <c r="L3792" s="327"/>
      <c r="M3792" s="328"/>
      <c r="N3792" s="327"/>
      <c r="P3792" s="325"/>
      <c r="Q3792" s="325"/>
      <c r="R3792" s="325"/>
      <c r="S3792" s="325"/>
      <c r="T3792" s="328"/>
      <c r="U3792" s="329"/>
      <c r="V3792" s="330"/>
      <c r="W3792" s="330"/>
      <c r="X3792" s="325"/>
      <c r="Y3792" s="325"/>
      <c r="Z3792" s="325"/>
      <c r="AA3792" s="325"/>
      <c r="AB3792" s="325"/>
      <c r="AC3792" s="325"/>
      <c r="AD3792" s="325"/>
      <c r="AE3792" s="330"/>
      <c r="AF3792" s="326"/>
      <c r="AG3792" s="327"/>
      <c r="AH3792" s="327"/>
      <c r="AI3792" s="327"/>
      <c r="AJ3792" s="326"/>
      <c r="AK3792" s="327"/>
      <c r="AL3792" s="327"/>
      <c r="AM3792" s="331"/>
      <c r="AN3792" s="332"/>
      <c r="AO3792" s="333"/>
      <c r="AP3792" s="333"/>
      <c r="AQ3792" s="333"/>
      <c r="AR3792" s="332"/>
      <c r="AS3792" s="332"/>
    </row>
    <row r="3793" spans="1:45" x14ac:dyDescent="0.2">
      <c r="A3793" s="326"/>
      <c r="B3793" s="325"/>
      <c r="C3793" s="325"/>
      <c r="D3793" s="325"/>
      <c r="E3793" s="325"/>
      <c r="F3793" s="325"/>
      <c r="G3793" s="325"/>
      <c r="H3793" s="325"/>
      <c r="I3793" s="325"/>
      <c r="J3793" s="325"/>
      <c r="K3793" s="325"/>
      <c r="L3793" s="327"/>
      <c r="M3793" s="328"/>
      <c r="N3793" s="327"/>
      <c r="P3793" s="325"/>
      <c r="Q3793" s="325"/>
      <c r="R3793" s="325"/>
      <c r="S3793" s="325"/>
      <c r="T3793" s="328"/>
      <c r="U3793" s="329"/>
      <c r="V3793" s="330"/>
      <c r="W3793" s="330"/>
      <c r="X3793" s="325"/>
      <c r="Y3793" s="325"/>
      <c r="Z3793" s="325"/>
      <c r="AA3793" s="325"/>
      <c r="AB3793" s="325"/>
      <c r="AC3793" s="325"/>
      <c r="AD3793" s="325"/>
      <c r="AE3793" s="330"/>
      <c r="AF3793" s="326"/>
      <c r="AG3793" s="327"/>
      <c r="AH3793" s="327"/>
      <c r="AI3793" s="327"/>
      <c r="AJ3793" s="326"/>
      <c r="AK3793" s="327"/>
      <c r="AL3793" s="327"/>
      <c r="AM3793" s="331"/>
      <c r="AN3793" s="332"/>
      <c r="AO3793" s="333"/>
      <c r="AP3793" s="333"/>
      <c r="AQ3793" s="333"/>
      <c r="AR3793" s="332"/>
      <c r="AS3793" s="332"/>
    </row>
    <row r="3794" spans="1:45" x14ac:dyDescent="0.2">
      <c r="A3794" s="326"/>
      <c r="B3794" s="325"/>
      <c r="C3794" s="325"/>
      <c r="D3794" s="325"/>
      <c r="E3794" s="325"/>
      <c r="F3794" s="325"/>
      <c r="G3794" s="325"/>
      <c r="H3794" s="325"/>
      <c r="I3794" s="325"/>
      <c r="J3794" s="325"/>
      <c r="K3794" s="325"/>
      <c r="L3794" s="327"/>
      <c r="M3794" s="328"/>
      <c r="N3794" s="327"/>
      <c r="P3794" s="325"/>
      <c r="Q3794" s="325"/>
      <c r="R3794" s="325"/>
      <c r="S3794" s="325"/>
      <c r="T3794" s="328"/>
      <c r="U3794" s="329"/>
      <c r="V3794" s="330"/>
      <c r="W3794" s="330"/>
      <c r="X3794" s="325"/>
      <c r="Y3794" s="325"/>
      <c r="Z3794" s="325"/>
      <c r="AA3794" s="325"/>
      <c r="AB3794" s="325"/>
      <c r="AC3794" s="325"/>
      <c r="AD3794" s="325"/>
      <c r="AE3794" s="330"/>
      <c r="AF3794" s="326"/>
      <c r="AG3794" s="327"/>
      <c r="AH3794" s="327"/>
      <c r="AI3794" s="327"/>
      <c r="AJ3794" s="326"/>
      <c r="AK3794" s="327"/>
      <c r="AL3794" s="327"/>
      <c r="AM3794" s="331"/>
      <c r="AN3794" s="332"/>
      <c r="AO3794" s="333"/>
      <c r="AP3794" s="333"/>
      <c r="AQ3794" s="333"/>
      <c r="AR3794" s="332"/>
      <c r="AS3794" s="332"/>
    </row>
    <row r="3795" spans="1:45" x14ac:dyDescent="0.2">
      <c r="A3795" s="326"/>
      <c r="B3795" s="325"/>
      <c r="C3795" s="325"/>
      <c r="D3795" s="325"/>
      <c r="E3795" s="325"/>
      <c r="F3795" s="325"/>
      <c r="G3795" s="325"/>
      <c r="H3795" s="325"/>
      <c r="I3795" s="325"/>
      <c r="J3795" s="325"/>
      <c r="K3795" s="325"/>
      <c r="L3795" s="327"/>
      <c r="M3795" s="328"/>
      <c r="N3795" s="327"/>
      <c r="P3795" s="325"/>
      <c r="Q3795" s="325"/>
      <c r="R3795" s="325"/>
      <c r="S3795" s="325"/>
      <c r="T3795" s="328"/>
      <c r="U3795" s="329"/>
      <c r="V3795" s="330"/>
      <c r="W3795" s="330"/>
      <c r="X3795" s="325"/>
      <c r="Y3795" s="325"/>
      <c r="Z3795" s="325"/>
      <c r="AA3795" s="325"/>
      <c r="AB3795" s="325"/>
      <c r="AC3795" s="325"/>
      <c r="AD3795" s="325"/>
      <c r="AE3795" s="330"/>
      <c r="AF3795" s="326"/>
      <c r="AG3795" s="327"/>
      <c r="AH3795" s="327"/>
      <c r="AI3795" s="327"/>
      <c r="AJ3795" s="326"/>
      <c r="AK3795" s="327"/>
      <c r="AL3795" s="327"/>
      <c r="AM3795" s="331"/>
      <c r="AN3795" s="332"/>
      <c r="AO3795" s="333"/>
      <c r="AP3795" s="333"/>
      <c r="AQ3795" s="333"/>
      <c r="AR3795" s="332"/>
      <c r="AS3795" s="332"/>
    </row>
    <row r="3796" spans="1:45" x14ac:dyDescent="0.2">
      <c r="A3796" s="326"/>
      <c r="B3796" s="325"/>
      <c r="C3796" s="325"/>
      <c r="D3796" s="325"/>
      <c r="E3796" s="325"/>
      <c r="F3796" s="325"/>
      <c r="G3796" s="325"/>
      <c r="H3796" s="325"/>
      <c r="I3796" s="325"/>
      <c r="J3796" s="325"/>
      <c r="K3796" s="325"/>
      <c r="L3796" s="327"/>
      <c r="M3796" s="328"/>
      <c r="N3796" s="327"/>
      <c r="P3796" s="325"/>
      <c r="Q3796" s="325"/>
      <c r="R3796" s="325"/>
      <c r="S3796" s="325"/>
      <c r="T3796" s="328"/>
      <c r="U3796" s="329"/>
      <c r="V3796" s="330"/>
      <c r="W3796" s="330"/>
      <c r="X3796" s="325"/>
      <c r="Y3796" s="325"/>
      <c r="Z3796" s="325"/>
      <c r="AA3796" s="325"/>
      <c r="AB3796" s="325"/>
      <c r="AC3796" s="325"/>
      <c r="AD3796" s="325"/>
      <c r="AE3796" s="330"/>
      <c r="AF3796" s="326"/>
      <c r="AG3796" s="327"/>
      <c r="AH3796" s="327"/>
      <c r="AI3796" s="327"/>
      <c r="AJ3796" s="326"/>
      <c r="AK3796" s="327"/>
      <c r="AL3796" s="327"/>
      <c r="AM3796" s="331"/>
      <c r="AN3796" s="332"/>
      <c r="AO3796" s="333"/>
      <c r="AP3796" s="333"/>
      <c r="AQ3796" s="333"/>
      <c r="AR3796" s="332"/>
      <c r="AS3796" s="332"/>
    </row>
    <row r="3797" spans="1:45" x14ac:dyDescent="0.2">
      <c r="A3797" s="326"/>
      <c r="B3797" s="325"/>
      <c r="C3797" s="325"/>
      <c r="D3797" s="325"/>
      <c r="E3797" s="325"/>
      <c r="F3797" s="325"/>
      <c r="G3797" s="325"/>
      <c r="H3797" s="325"/>
      <c r="I3797" s="325"/>
      <c r="J3797" s="325"/>
      <c r="K3797" s="325"/>
      <c r="L3797" s="327"/>
      <c r="M3797" s="328"/>
      <c r="N3797" s="327"/>
      <c r="P3797" s="325"/>
      <c r="Q3797" s="325"/>
      <c r="R3797" s="325"/>
      <c r="S3797" s="325"/>
      <c r="T3797" s="328"/>
      <c r="U3797" s="329"/>
      <c r="V3797" s="330"/>
      <c r="W3797" s="330"/>
      <c r="X3797" s="325"/>
      <c r="Y3797" s="325"/>
      <c r="Z3797" s="325"/>
      <c r="AA3797" s="325"/>
      <c r="AB3797" s="325"/>
      <c r="AC3797" s="325"/>
      <c r="AD3797" s="325"/>
      <c r="AE3797" s="330"/>
      <c r="AF3797" s="326"/>
      <c r="AG3797" s="327"/>
      <c r="AH3797" s="327"/>
      <c r="AI3797" s="327"/>
      <c r="AJ3797" s="326"/>
      <c r="AK3797" s="327"/>
      <c r="AL3797" s="327"/>
      <c r="AM3797" s="331"/>
      <c r="AN3797" s="332"/>
      <c r="AO3797" s="333"/>
      <c r="AP3797" s="333"/>
      <c r="AQ3797" s="333"/>
      <c r="AR3797" s="332"/>
      <c r="AS3797" s="332"/>
    </row>
    <row r="3798" spans="1:45" x14ac:dyDescent="0.2">
      <c r="A3798" s="326"/>
      <c r="B3798" s="325"/>
      <c r="C3798" s="325"/>
      <c r="D3798" s="325"/>
      <c r="E3798" s="325"/>
      <c r="F3798" s="325"/>
      <c r="G3798" s="325"/>
      <c r="H3798" s="325"/>
      <c r="I3798" s="325"/>
      <c r="J3798" s="325"/>
      <c r="K3798" s="325"/>
      <c r="L3798" s="327"/>
      <c r="M3798" s="328"/>
      <c r="N3798" s="327"/>
      <c r="P3798" s="325"/>
      <c r="Q3798" s="325"/>
      <c r="R3798" s="325"/>
      <c r="S3798" s="325"/>
      <c r="T3798" s="328"/>
      <c r="U3798" s="329"/>
      <c r="V3798" s="330"/>
      <c r="W3798" s="330"/>
      <c r="X3798" s="325"/>
      <c r="Y3798" s="325"/>
      <c r="Z3798" s="325"/>
      <c r="AA3798" s="325"/>
      <c r="AB3798" s="325"/>
      <c r="AC3798" s="325"/>
      <c r="AD3798" s="325"/>
      <c r="AE3798" s="330"/>
      <c r="AF3798" s="326"/>
      <c r="AG3798" s="327"/>
      <c r="AH3798" s="327"/>
      <c r="AI3798" s="327"/>
      <c r="AJ3798" s="326"/>
      <c r="AK3798" s="327"/>
      <c r="AL3798" s="327"/>
      <c r="AM3798" s="331"/>
      <c r="AN3798" s="332"/>
      <c r="AO3798" s="333"/>
      <c r="AP3798" s="333"/>
      <c r="AQ3798" s="333"/>
      <c r="AR3798" s="332"/>
      <c r="AS3798" s="332"/>
    </row>
    <row r="3799" spans="1:45" x14ac:dyDescent="0.2">
      <c r="A3799" s="326"/>
      <c r="B3799" s="325"/>
      <c r="C3799" s="325"/>
      <c r="D3799" s="325"/>
      <c r="E3799" s="325"/>
      <c r="F3799" s="325"/>
      <c r="G3799" s="325"/>
      <c r="H3799" s="325"/>
      <c r="I3799" s="325"/>
      <c r="J3799" s="325"/>
      <c r="K3799" s="325"/>
      <c r="L3799" s="327"/>
      <c r="M3799" s="328"/>
      <c r="N3799" s="327"/>
      <c r="P3799" s="325"/>
      <c r="Q3799" s="325"/>
      <c r="R3799" s="325"/>
      <c r="S3799" s="325"/>
      <c r="T3799" s="328"/>
      <c r="U3799" s="329"/>
      <c r="V3799" s="330"/>
      <c r="W3799" s="330"/>
      <c r="X3799" s="325"/>
      <c r="Y3799" s="325"/>
      <c r="Z3799" s="325"/>
      <c r="AA3799" s="325"/>
      <c r="AB3799" s="325"/>
      <c r="AC3799" s="325"/>
      <c r="AD3799" s="325"/>
      <c r="AE3799" s="330"/>
      <c r="AF3799" s="326"/>
      <c r="AG3799" s="327"/>
      <c r="AH3799" s="327"/>
      <c r="AI3799" s="327"/>
      <c r="AJ3799" s="326"/>
      <c r="AK3799" s="327"/>
      <c r="AL3799" s="327"/>
      <c r="AM3799" s="331"/>
      <c r="AN3799" s="332"/>
      <c r="AO3799" s="333"/>
      <c r="AP3799" s="333"/>
      <c r="AQ3799" s="333"/>
      <c r="AR3799" s="332"/>
      <c r="AS3799" s="332"/>
    </row>
    <row r="3800" spans="1:45" x14ac:dyDescent="0.2">
      <c r="A3800" s="326"/>
      <c r="B3800" s="325"/>
      <c r="C3800" s="325"/>
      <c r="D3800" s="325"/>
      <c r="E3800" s="325"/>
      <c r="F3800" s="325"/>
      <c r="G3800" s="325"/>
      <c r="H3800" s="325"/>
      <c r="I3800" s="325"/>
      <c r="J3800" s="325"/>
      <c r="K3800" s="325"/>
      <c r="L3800" s="327"/>
      <c r="M3800" s="328"/>
      <c r="N3800" s="327"/>
      <c r="P3800" s="325"/>
      <c r="Q3800" s="325"/>
      <c r="R3800" s="325"/>
      <c r="S3800" s="325"/>
      <c r="T3800" s="328"/>
      <c r="U3800" s="329"/>
      <c r="V3800" s="330"/>
      <c r="W3800" s="330"/>
      <c r="X3800" s="325"/>
      <c r="Y3800" s="325"/>
      <c r="Z3800" s="325"/>
      <c r="AA3800" s="325"/>
      <c r="AB3800" s="325"/>
      <c r="AC3800" s="325"/>
      <c r="AD3800" s="325"/>
      <c r="AE3800" s="330"/>
      <c r="AF3800" s="326"/>
      <c r="AG3800" s="327"/>
      <c r="AH3800" s="327"/>
      <c r="AI3800" s="327"/>
      <c r="AJ3800" s="326"/>
      <c r="AK3800" s="327"/>
      <c r="AL3800" s="327"/>
      <c r="AM3800" s="331"/>
      <c r="AN3800" s="332"/>
      <c r="AO3800" s="333"/>
      <c r="AP3800" s="333"/>
      <c r="AQ3800" s="333"/>
      <c r="AR3800" s="332"/>
      <c r="AS3800" s="332"/>
    </row>
    <row r="3801" spans="1:45" x14ac:dyDescent="0.2">
      <c r="A3801" s="326"/>
      <c r="B3801" s="325"/>
      <c r="C3801" s="325"/>
      <c r="D3801" s="325"/>
      <c r="E3801" s="325"/>
      <c r="F3801" s="325"/>
      <c r="G3801" s="325"/>
      <c r="H3801" s="325"/>
      <c r="I3801" s="325"/>
      <c r="J3801" s="325"/>
      <c r="K3801" s="325"/>
      <c r="L3801" s="327"/>
      <c r="M3801" s="328"/>
      <c r="N3801" s="327"/>
      <c r="P3801" s="325"/>
      <c r="Q3801" s="325"/>
      <c r="R3801" s="325"/>
      <c r="S3801" s="325"/>
      <c r="T3801" s="328"/>
      <c r="U3801" s="329"/>
      <c r="V3801" s="330"/>
      <c r="W3801" s="330"/>
      <c r="X3801" s="325"/>
      <c r="Y3801" s="325"/>
      <c r="Z3801" s="325"/>
      <c r="AA3801" s="325"/>
      <c r="AB3801" s="325"/>
      <c r="AC3801" s="325"/>
      <c r="AD3801" s="325"/>
      <c r="AE3801" s="330"/>
      <c r="AF3801" s="326"/>
      <c r="AG3801" s="327"/>
      <c r="AH3801" s="327"/>
      <c r="AI3801" s="327"/>
      <c r="AJ3801" s="326"/>
      <c r="AK3801" s="327"/>
      <c r="AL3801" s="327"/>
      <c r="AM3801" s="331"/>
      <c r="AN3801" s="332"/>
      <c r="AO3801" s="333"/>
      <c r="AP3801" s="333"/>
      <c r="AQ3801" s="333"/>
      <c r="AR3801" s="332"/>
      <c r="AS3801" s="332"/>
    </row>
    <row r="3802" spans="1:45" x14ac:dyDescent="0.2">
      <c r="A3802" s="326"/>
      <c r="B3802" s="325"/>
      <c r="C3802" s="325"/>
      <c r="D3802" s="325"/>
      <c r="E3802" s="325"/>
      <c r="F3802" s="325"/>
      <c r="G3802" s="325"/>
      <c r="H3802" s="325"/>
      <c r="I3802" s="325"/>
      <c r="J3802" s="325"/>
      <c r="K3802" s="325"/>
      <c r="L3802" s="327"/>
      <c r="M3802" s="328"/>
      <c r="N3802" s="327"/>
      <c r="P3802" s="325"/>
      <c r="Q3802" s="325"/>
      <c r="R3802" s="325"/>
      <c r="S3802" s="325"/>
      <c r="T3802" s="328"/>
      <c r="U3802" s="329"/>
      <c r="V3802" s="330"/>
      <c r="W3802" s="330"/>
      <c r="X3802" s="325"/>
      <c r="Y3802" s="325"/>
      <c r="Z3802" s="325"/>
      <c r="AA3802" s="325"/>
      <c r="AB3802" s="325"/>
      <c r="AC3802" s="325"/>
      <c r="AD3802" s="325"/>
      <c r="AE3802" s="330"/>
      <c r="AF3802" s="326"/>
      <c r="AG3802" s="327"/>
      <c r="AH3802" s="327"/>
      <c r="AI3802" s="327"/>
      <c r="AJ3802" s="326"/>
      <c r="AK3802" s="327"/>
      <c r="AL3802" s="327"/>
      <c r="AM3802" s="331"/>
      <c r="AN3802" s="332"/>
      <c r="AO3802" s="333"/>
      <c r="AP3802" s="333"/>
      <c r="AQ3802" s="333"/>
      <c r="AR3802" s="332"/>
      <c r="AS3802" s="332"/>
    </row>
    <row r="3803" spans="1:45" x14ac:dyDescent="0.2">
      <c r="A3803" s="326"/>
      <c r="B3803" s="325"/>
      <c r="C3803" s="325"/>
      <c r="D3803" s="325"/>
      <c r="E3803" s="325"/>
      <c r="F3803" s="325"/>
      <c r="G3803" s="325"/>
      <c r="H3803" s="325"/>
      <c r="I3803" s="325"/>
      <c r="J3803" s="325"/>
      <c r="K3803" s="325"/>
      <c r="L3803" s="327"/>
      <c r="M3803" s="328"/>
      <c r="N3803" s="327"/>
      <c r="P3803" s="325"/>
      <c r="Q3803" s="325"/>
      <c r="R3803" s="325"/>
      <c r="S3803" s="325"/>
      <c r="T3803" s="328"/>
      <c r="U3803" s="329"/>
      <c r="V3803" s="330"/>
      <c r="W3803" s="330"/>
      <c r="X3803" s="325"/>
      <c r="Y3803" s="325"/>
      <c r="Z3803" s="325"/>
      <c r="AA3803" s="325"/>
      <c r="AB3803" s="325"/>
      <c r="AC3803" s="325"/>
      <c r="AD3803" s="325"/>
      <c r="AE3803" s="330"/>
      <c r="AF3803" s="326"/>
      <c r="AG3803" s="327"/>
      <c r="AH3803" s="327"/>
      <c r="AI3803" s="327"/>
      <c r="AJ3803" s="326"/>
      <c r="AK3803" s="327"/>
      <c r="AL3803" s="327"/>
      <c r="AM3803" s="331"/>
      <c r="AN3803" s="332"/>
      <c r="AO3803" s="333"/>
      <c r="AP3803" s="333"/>
      <c r="AQ3803" s="333"/>
      <c r="AR3803" s="332"/>
      <c r="AS3803" s="332"/>
    </row>
    <row r="3804" spans="1:45" x14ac:dyDescent="0.2">
      <c r="A3804" s="326"/>
      <c r="B3804" s="325"/>
      <c r="C3804" s="325"/>
      <c r="D3804" s="325"/>
      <c r="E3804" s="325"/>
      <c r="F3804" s="325"/>
      <c r="G3804" s="325"/>
      <c r="H3804" s="325"/>
      <c r="I3804" s="325"/>
      <c r="J3804" s="325"/>
      <c r="K3804" s="325"/>
      <c r="L3804" s="327"/>
      <c r="M3804" s="328"/>
      <c r="N3804" s="327"/>
      <c r="P3804" s="325"/>
      <c r="Q3804" s="325"/>
      <c r="R3804" s="325"/>
      <c r="S3804" s="325"/>
      <c r="T3804" s="328"/>
      <c r="U3804" s="329"/>
      <c r="V3804" s="330"/>
      <c r="W3804" s="330"/>
      <c r="X3804" s="325"/>
      <c r="Y3804" s="325"/>
      <c r="Z3804" s="325"/>
      <c r="AA3804" s="325"/>
      <c r="AB3804" s="325"/>
      <c r="AC3804" s="325"/>
      <c r="AD3804" s="325"/>
      <c r="AE3804" s="330"/>
      <c r="AF3804" s="326"/>
      <c r="AG3804" s="327"/>
      <c r="AH3804" s="327"/>
      <c r="AI3804" s="327"/>
      <c r="AJ3804" s="326"/>
      <c r="AK3804" s="327"/>
      <c r="AL3804" s="327"/>
      <c r="AM3804" s="331"/>
      <c r="AN3804" s="332"/>
      <c r="AO3804" s="333"/>
      <c r="AP3804" s="333"/>
      <c r="AQ3804" s="333"/>
      <c r="AR3804" s="332"/>
      <c r="AS3804" s="332"/>
    </row>
    <row r="3805" spans="1:45" x14ac:dyDescent="0.2">
      <c r="A3805" s="326"/>
      <c r="B3805" s="325"/>
      <c r="C3805" s="325"/>
      <c r="D3805" s="325"/>
      <c r="E3805" s="325"/>
      <c r="F3805" s="325"/>
      <c r="G3805" s="325"/>
      <c r="H3805" s="325"/>
      <c r="I3805" s="325"/>
      <c r="J3805" s="325"/>
      <c r="K3805" s="325"/>
      <c r="L3805" s="327"/>
      <c r="M3805" s="328"/>
      <c r="N3805" s="327"/>
      <c r="P3805" s="325"/>
      <c r="Q3805" s="325"/>
      <c r="R3805" s="325"/>
      <c r="S3805" s="325"/>
      <c r="T3805" s="328"/>
      <c r="U3805" s="329"/>
      <c r="V3805" s="330"/>
      <c r="W3805" s="330"/>
      <c r="X3805" s="325"/>
      <c r="Y3805" s="325"/>
      <c r="Z3805" s="325"/>
      <c r="AA3805" s="325"/>
      <c r="AB3805" s="325"/>
      <c r="AC3805" s="325"/>
      <c r="AD3805" s="325"/>
      <c r="AE3805" s="330"/>
      <c r="AF3805" s="326"/>
      <c r="AG3805" s="327"/>
      <c r="AH3805" s="327"/>
      <c r="AI3805" s="327"/>
      <c r="AJ3805" s="326"/>
      <c r="AK3805" s="327"/>
      <c r="AL3805" s="327"/>
      <c r="AM3805" s="331"/>
      <c r="AN3805" s="332"/>
      <c r="AO3805" s="333"/>
      <c r="AP3805" s="333"/>
      <c r="AQ3805" s="333"/>
      <c r="AR3805" s="332"/>
      <c r="AS3805" s="332"/>
    </row>
    <row r="3806" spans="1:45" x14ac:dyDescent="0.2">
      <c r="A3806" s="326"/>
      <c r="B3806" s="325"/>
      <c r="C3806" s="325"/>
      <c r="D3806" s="325"/>
      <c r="E3806" s="325"/>
      <c r="F3806" s="325"/>
      <c r="G3806" s="325"/>
      <c r="H3806" s="325"/>
      <c r="I3806" s="325"/>
      <c r="J3806" s="325"/>
      <c r="K3806" s="325"/>
      <c r="L3806" s="327"/>
      <c r="M3806" s="328"/>
      <c r="N3806" s="327"/>
      <c r="P3806" s="325"/>
      <c r="Q3806" s="325"/>
      <c r="R3806" s="325"/>
      <c r="S3806" s="325"/>
      <c r="T3806" s="328"/>
      <c r="U3806" s="329"/>
      <c r="V3806" s="330"/>
      <c r="W3806" s="330"/>
      <c r="X3806" s="325"/>
      <c r="Y3806" s="325"/>
      <c r="Z3806" s="325"/>
      <c r="AA3806" s="325"/>
      <c r="AB3806" s="325"/>
      <c r="AC3806" s="325"/>
      <c r="AD3806" s="325"/>
      <c r="AE3806" s="330"/>
      <c r="AF3806" s="326"/>
      <c r="AG3806" s="327"/>
      <c r="AH3806" s="327"/>
      <c r="AI3806" s="327"/>
      <c r="AJ3806" s="326"/>
      <c r="AK3806" s="327"/>
      <c r="AL3806" s="327"/>
      <c r="AM3806" s="331"/>
      <c r="AN3806" s="332"/>
      <c r="AO3806" s="333"/>
      <c r="AP3806" s="333"/>
      <c r="AQ3806" s="333"/>
      <c r="AR3806" s="332"/>
      <c r="AS3806" s="332"/>
    </row>
    <row r="3807" spans="1:45" x14ac:dyDescent="0.2">
      <c r="A3807" s="326"/>
      <c r="B3807" s="325"/>
      <c r="C3807" s="325"/>
      <c r="D3807" s="325"/>
      <c r="E3807" s="325"/>
      <c r="F3807" s="325"/>
      <c r="G3807" s="325"/>
      <c r="H3807" s="325"/>
      <c r="I3807" s="325"/>
      <c r="J3807" s="325"/>
      <c r="K3807" s="325"/>
      <c r="L3807" s="327"/>
      <c r="M3807" s="328"/>
      <c r="N3807" s="327"/>
      <c r="P3807" s="325"/>
      <c r="Q3807" s="325"/>
      <c r="R3807" s="325"/>
      <c r="S3807" s="325"/>
      <c r="T3807" s="328"/>
      <c r="U3807" s="329"/>
      <c r="V3807" s="330"/>
      <c r="W3807" s="330"/>
      <c r="X3807" s="325"/>
      <c r="Y3807" s="325"/>
      <c r="Z3807" s="325"/>
      <c r="AA3807" s="325"/>
      <c r="AB3807" s="325"/>
      <c r="AC3807" s="325"/>
      <c r="AD3807" s="325"/>
      <c r="AE3807" s="330"/>
      <c r="AF3807" s="326"/>
      <c r="AG3807" s="327"/>
      <c r="AH3807" s="327"/>
      <c r="AI3807" s="327"/>
      <c r="AJ3807" s="326"/>
      <c r="AK3807" s="327"/>
      <c r="AL3807" s="327"/>
      <c r="AM3807" s="331"/>
      <c r="AN3807" s="332"/>
      <c r="AO3807" s="333"/>
      <c r="AP3807" s="333"/>
      <c r="AQ3807" s="333"/>
      <c r="AR3807" s="332"/>
      <c r="AS3807" s="332"/>
    </row>
    <row r="3808" spans="1:45" x14ac:dyDescent="0.2">
      <c r="A3808" s="326"/>
      <c r="B3808" s="325"/>
      <c r="C3808" s="325"/>
      <c r="D3808" s="325"/>
      <c r="E3808" s="325"/>
      <c r="F3808" s="325"/>
      <c r="G3808" s="325"/>
      <c r="H3808" s="325"/>
      <c r="I3808" s="325"/>
      <c r="J3808" s="325"/>
      <c r="K3808" s="325"/>
      <c r="L3808" s="327"/>
      <c r="M3808" s="328"/>
      <c r="N3808" s="327"/>
      <c r="P3808" s="325"/>
      <c r="Q3808" s="325"/>
      <c r="R3808" s="325"/>
      <c r="S3808" s="325"/>
      <c r="T3808" s="328"/>
      <c r="U3808" s="329"/>
      <c r="V3808" s="330"/>
      <c r="W3808" s="330"/>
      <c r="X3808" s="325"/>
      <c r="Y3808" s="325"/>
      <c r="Z3808" s="325"/>
      <c r="AA3808" s="325"/>
      <c r="AB3808" s="325"/>
      <c r="AC3808" s="325"/>
      <c r="AD3808" s="325"/>
      <c r="AE3808" s="330"/>
      <c r="AF3808" s="326"/>
      <c r="AG3808" s="327"/>
      <c r="AH3808" s="327"/>
      <c r="AI3808" s="327"/>
      <c r="AJ3808" s="326"/>
      <c r="AK3808" s="327"/>
      <c r="AL3808" s="327"/>
      <c r="AM3808" s="331"/>
      <c r="AN3808" s="332"/>
      <c r="AO3808" s="333"/>
      <c r="AP3808" s="333"/>
      <c r="AQ3808" s="333"/>
      <c r="AR3808" s="332"/>
      <c r="AS3808" s="332"/>
    </row>
    <row r="3809" spans="1:45" x14ac:dyDescent="0.2">
      <c r="A3809" s="326"/>
      <c r="B3809" s="325"/>
      <c r="C3809" s="325"/>
      <c r="D3809" s="325"/>
      <c r="E3809" s="325"/>
      <c r="F3809" s="325"/>
      <c r="G3809" s="325"/>
      <c r="H3809" s="325"/>
      <c r="I3809" s="325"/>
      <c r="J3809" s="325"/>
      <c r="K3809" s="325"/>
      <c r="L3809" s="327"/>
      <c r="M3809" s="328"/>
      <c r="N3809" s="327"/>
      <c r="P3809" s="325"/>
      <c r="Q3809" s="325"/>
      <c r="R3809" s="325"/>
      <c r="S3809" s="325"/>
      <c r="T3809" s="328"/>
      <c r="U3809" s="329"/>
      <c r="V3809" s="330"/>
      <c r="W3809" s="330"/>
      <c r="X3809" s="325"/>
      <c r="Y3809" s="325"/>
      <c r="Z3809" s="325"/>
      <c r="AA3809" s="325"/>
      <c r="AB3809" s="325"/>
      <c r="AC3809" s="325"/>
      <c r="AD3809" s="325"/>
      <c r="AE3809" s="330"/>
      <c r="AF3809" s="326"/>
      <c r="AG3809" s="327"/>
      <c r="AH3809" s="327"/>
      <c r="AI3809" s="327"/>
      <c r="AJ3809" s="326"/>
      <c r="AK3809" s="327"/>
      <c r="AL3809" s="327"/>
      <c r="AM3809" s="331"/>
      <c r="AN3809" s="332"/>
      <c r="AO3809" s="333"/>
      <c r="AP3809" s="333"/>
      <c r="AQ3809" s="333"/>
      <c r="AR3809" s="332"/>
      <c r="AS3809" s="332"/>
    </row>
    <row r="3810" spans="1:45" x14ac:dyDescent="0.2">
      <c r="A3810" s="326"/>
      <c r="B3810" s="325"/>
      <c r="C3810" s="325"/>
      <c r="D3810" s="325"/>
      <c r="E3810" s="325"/>
      <c r="F3810" s="325"/>
      <c r="G3810" s="325"/>
      <c r="H3810" s="325"/>
      <c r="I3810" s="325"/>
      <c r="J3810" s="325"/>
      <c r="K3810" s="325"/>
      <c r="L3810" s="327"/>
      <c r="M3810" s="328"/>
      <c r="N3810" s="327"/>
      <c r="P3810" s="325"/>
      <c r="Q3810" s="325"/>
      <c r="R3810" s="325"/>
      <c r="S3810" s="325"/>
      <c r="T3810" s="328"/>
      <c r="U3810" s="329"/>
      <c r="V3810" s="330"/>
      <c r="W3810" s="330"/>
      <c r="X3810" s="325"/>
      <c r="Y3810" s="325"/>
      <c r="Z3810" s="325"/>
      <c r="AA3810" s="325"/>
      <c r="AB3810" s="325"/>
      <c r="AC3810" s="325"/>
      <c r="AD3810" s="325"/>
      <c r="AE3810" s="330"/>
      <c r="AF3810" s="326"/>
      <c r="AG3810" s="327"/>
      <c r="AH3810" s="327"/>
      <c r="AI3810" s="327"/>
      <c r="AJ3810" s="326"/>
      <c r="AK3810" s="327"/>
      <c r="AL3810" s="327"/>
      <c r="AM3810" s="331"/>
      <c r="AN3810" s="332"/>
      <c r="AO3810" s="333"/>
      <c r="AP3810" s="333"/>
      <c r="AQ3810" s="333"/>
      <c r="AR3810" s="332"/>
      <c r="AS3810" s="332"/>
    </row>
    <row r="3811" spans="1:45" x14ac:dyDescent="0.2">
      <c r="A3811" s="326"/>
      <c r="B3811" s="325"/>
      <c r="C3811" s="325"/>
      <c r="D3811" s="325"/>
      <c r="E3811" s="325"/>
      <c r="F3811" s="325"/>
      <c r="G3811" s="325"/>
      <c r="H3811" s="325"/>
      <c r="I3811" s="325"/>
      <c r="J3811" s="325"/>
      <c r="K3811" s="325"/>
      <c r="L3811" s="327"/>
      <c r="M3811" s="328"/>
      <c r="N3811" s="327"/>
      <c r="P3811" s="325"/>
      <c r="Q3811" s="325"/>
      <c r="R3811" s="325"/>
      <c r="S3811" s="325"/>
      <c r="T3811" s="328"/>
      <c r="U3811" s="329"/>
      <c r="V3811" s="330"/>
      <c r="W3811" s="330"/>
      <c r="X3811" s="325"/>
      <c r="Y3811" s="325"/>
      <c r="Z3811" s="325"/>
      <c r="AA3811" s="325"/>
      <c r="AB3811" s="325"/>
      <c r="AC3811" s="325"/>
      <c r="AD3811" s="325"/>
      <c r="AE3811" s="330"/>
      <c r="AF3811" s="326"/>
      <c r="AG3811" s="327"/>
      <c r="AH3811" s="327"/>
      <c r="AI3811" s="327"/>
      <c r="AJ3811" s="326"/>
      <c r="AK3811" s="327"/>
      <c r="AL3811" s="327"/>
      <c r="AM3811" s="331"/>
      <c r="AN3811" s="332"/>
      <c r="AO3811" s="333"/>
      <c r="AP3811" s="333"/>
      <c r="AQ3811" s="333"/>
      <c r="AR3811" s="332"/>
      <c r="AS3811" s="332"/>
    </row>
    <row r="3812" spans="1:45" x14ac:dyDescent="0.2">
      <c r="A3812" s="326"/>
      <c r="B3812" s="325"/>
      <c r="C3812" s="325"/>
      <c r="D3812" s="325"/>
      <c r="E3812" s="325"/>
      <c r="F3812" s="325"/>
      <c r="G3812" s="325"/>
      <c r="H3812" s="325"/>
      <c r="I3812" s="325"/>
      <c r="J3812" s="325"/>
      <c r="K3812" s="325"/>
      <c r="L3812" s="327"/>
      <c r="M3812" s="328"/>
      <c r="N3812" s="327"/>
      <c r="P3812" s="325"/>
      <c r="Q3812" s="325"/>
      <c r="R3812" s="325"/>
      <c r="S3812" s="325"/>
      <c r="T3812" s="328"/>
      <c r="U3812" s="329"/>
      <c r="V3812" s="330"/>
      <c r="W3812" s="330"/>
      <c r="X3812" s="325"/>
      <c r="Y3812" s="325"/>
      <c r="Z3812" s="325"/>
      <c r="AA3812" s="325"/>
      <c r="AB3812" s="325"/>
      <c r="AC3812" s="325"/>
      <c r="AD3812" s="325"/>
      <c r="AE3812" s="330"/>
      <c r="AF3812" s="326"/>
      <c r="AG3812" s="327"/>
      <c r="AH3812" s="327"/>
      <c r="AI3812" s="327"/>
      <c r="AJ3812" s="326"/>
      <c r="AK3812" s="327"/>
      <c r="AL3812" s="327"/>
      <c r="AM3812" s="331"/>
      <c r="AN3812" s="332"/>
      <c r="AO3812" s="333"/>
      <c r="AP3812" s="333"/>
      <c r="AQ3812" s="333"/>
      <c r="AR3812" s="332"/>
      <c r="AS3812" s="332"/>
    </row>
    <row r="3813" spans="1:45" x14ac:dyDescent="0.2">
      <c r="A3813" s="326"/>
      <c r="B3813" s="325"/>
      <c r="C3813" s="325"/>
      <c r="D3813" s="325"/>
      <c r="E3813" s="325"/>
      <c r="F3813" s="325"/>
      <c r="G3813" s="325"/>
      <c r="H3813" s="325"/>
      <c r="I3813" s="325"/>
      <c r="J3813" s="325"/>
      <c r="K3813" s="325"/>
      <c r="L3813" s="327"/>
      <c r="M3813" s="328"/>
      <c r="N3813" s="327"/>
      <c r="P3813" s="325"/>
      <c r="Q3813" s="325"/>
      <c r="R3813" s="325"/>
      <c r="S3813" s="325"/>
      <c r="T3813" s="328"/>
      <c r="U3813" s="329"/>
      <c r="V3813" s="330"/>
      <c r="W3813" s="330"/>
      <c r="X3813" s="325"/>
      <c r="Y3813" s="325"/>
      <c r="Z3813" s="325"/>
      <c r="AA3813" s="325"/>
      <c r="AB3813" s="325"/>
      <c r="AC3813" s="325"/>
      <c r="AD3813" s="325"/>
      <c r="AE3813" s="330"/>
      <c r="AF3813" s="326"/>
      <c r="AG3813" s="327"/>
      <c r="AH3813" s="327"/>
      <c r="AI3813" s="327"/>
      <c r="AJ3813" s="326"/>
      <c r="AK3813" s="327"/>
      <c r="AL3813" s="327"/>
      <c r="AM3813" s="331"/>
      <c r="AN3813" s="332"/>
      <c r="AO3813" s="333"/>
      <c r="AP3813" s="333"/>
      <c r="AQ3813" s="333"/>
      <c r="AR3813" s="332"/>
      <c r="AS3813" s="332"/>
    </row>
    <row r="3814" spans="1:45" x14ac:dyDescent="0.2">
      <c r="A3814" s="326"/>
      <c r="B3814" s="325"/>
      <c r="C3814" s="325"/>
      <c r="D3814" s="325"/>
      <c r="E3814" s="325"/>
      <c r="F3814" s="325"/>
      <c r="G3814" s="325"/>
      <c r="H3814" s="325"/>
      <c r="I3814" s="325"/>
      <c r="J3814" s="325"/>
      <c r="K3814" s="325"/>
      <c r="L3814" s="327"/>
      <c r="M3814" s="328"/>
      <c r="N3814" s="327"/>
      <c r="P3814" s="325"/>
      <c r="Q3814" s="325"/>
      <c r="R3814" s="325"/>
      <c r="S3814" s="325"/>
      <c r="T3814" s="328"/>
      <c r="U3814" s="329"/>
      <c r="V3814" s="330"/>
      <c r="W3814" s="330"/>
      <c r="X3814" s="325"/>
      <c r="Y3814" s="325"/>
      <c r="Z3814" s="325"/>
      <c r="AA3814" s="325"/>
      <c r="AB3814" s="325"/>
      <c r="AC3814" s="325"/>
      <c r="AD3814" s="325"/>
      <c r="AE3814" s="330"/>
      <c r="AF3814" s="326"/>
      <c r="AG3814" s="327"/>
      <c r="AH3814" s="327"/>
      <c r="AI3814" s="327"/>
      <c r="AJ3814" s="326"/>
      <c r="AK3814" s="327"/>
      <c r="AL3814" s="327"/>
      <c r="AM3814" s="331"/>
      <c r="AN3814" s="332"/>
      <c r="AO3814" s="333"/>
      <c r="AP3814" s="333"/>
      <c r="AQ3814" s="333"/>
      <c r="AR3814" s="332"/>
      <c r="AS3814" s="332"/>
    </row>
    <row r="3815" spans="1:45" x14ac:dyDescent="0.2">
      <c r="A3815" s="326"/>
      <c r="B3815" s="325"/>
      <c r="C3815" s="325"/>
      <c r="D3815" s="325"/>
      <c r="E3815" s="325"/>
      <c r="F3815" s="325"/>
      <c r="G3815" s="325"/>
      <c r="H3815" s="325"/>
      <c r="I3815" s="325"/>
      <c r="J3815" s="325"/>
      <c r="K3815" s="325"/>
      <c r="L3815" s="327"/>
      <c r="M3815" s="328"/>
      <c r="N3815" s="327"/>
      <c r="P3815" s="325"/>
      <c r="Q3815" s="325"/>
      <c r="R3815" s="325"/>
      <c r="S3815" s="325"/>
      <c r="T3815" s="328"/>
      <c r="U3815" s="329"/>
      <c r="V3815" s="330"/>
      <c r="W3815" s="330"/>
      <c r="X3815" s="325"/>
      <c r="Y3815" s="325"/>
      <c r="Z3815" s="325"/>
      <c r="AA3815" s="325"/>
      <c r="AB3815" s="325"/>
      <c r="AC3815" s="325"/>
      <c r="AD3815" s="325"/>
      <c r="AE3815" s="330"/>
      <c r="AF3815" s="326"/>
      <c r="AG3815" s="327"/>
      <c r="AH3815" s="327"/>
      <c r="AI3815" s="327"/>
      <c r="AJ3815" s="326"/>
      <c r="AK3815" s="327"/>
      <c r="AL3815" s="327"/>
      <c r="AM3815" s="331"/>
      <c r="AN3815" s="332"/>
      <c r="AO3815" s="333"/>
      <c r="AP3815" s="333"/>
      <c r="AQ3815" s="333"/>
      <c r="AR3815" s="332"/>
      <c r="AS3815" s="332"/>
    </row>
    <row r="3816" spans="1:45" x14ac:dyDescent="0.2">
      <c r="A3816" s="326"/>
      <c r="B3816" s="325"/>
      <c r="C3816" s="325"/>
      <c r="D3816" s="325"/>
      <c r="E3816" s="325"/>
      <c r="F3816" s="325"/>
      <c r="G3816" s="325"/>
      <c r="H3816" s="325"/>
      <c r="I3816" s="325"/>
      <c r="J3816" s="325"/>
      <c r="K3816" s="325"/>
      <c r="L3816" s="327"/>
      <c r="M3816" s="328"/>
      <c r="N3816" s="327"/>
      <c r="P3816" s="325"/>
      <c r="Q3816" s="325"/>
      <c r="R3816" s="325"/>
      <c r="S3816" s="325"/>
      <c r="T3816" s="328"/>
      <c r="U3816" s="329"/>
      <c r="V3816" s="330"/>
      <c r="W3816" s="330"/>
      <c r="X3816" s="325"/>
      <c r="Y3816" s="325"/>
      <c r="Z3816" s="325"/>
      <c r="AA3816" s="325"/>
      <c r="AB3816" s="325"/>
      <c r="AC3816" s="325"/>
      <c r="AD3816" s="325"/>
      <c r="AE3816" s="330"/>
      <c r="AF3816" s="326"/>
      <c r="AG3816" s="327"/>
      <c r="AH3816" s="327"/>
      <c r="AI3816" s="327"/>
      <c r="AJ3816" s="326"/>
      <c r="AK3816" s="327"/>
      <c r="AL3816" s="327"/>
      <c r="AM3816" s="331"/>
      <c r="AN3816" s="332"/>
      <c r="AO3816" s="333"/>
      <c r="AP3816" s="333"/>
      <c r="AQ3816" s="333"/>
      <c r="AR3816" s="332"/>
      <c r="AS3816" s="332"/>
    </row>
    <row r="3817" spans="1:45" x14ac:dyDescent="0.2">
      <c r="A3817" s="326"/>
      <c r="B3817" s="325"/>
      <c r="C3817" s="325"/>
      <c r="D3817" s="325"/>
      <c r="E3817" s="325"/>
      <c r="F3817" s="325"/>
      <c r="G3817" s="325"/>
      <c r="H3817" s="325"/>
      <c r="I3817" s="325"/>
      <c r="J3817" s="325"/>
      <c r="K3817" s="325"/>
      <c r="L3817" s="327"/>
      <c r="M3817" s="328"/>
      <c r="N3817" s="327"/>
      <c r="P3817" s="325"/>
      <c r="Q3817" s="325"/>
      <c r="R3817" s="325"/>
      <c r="S3817" s="325"/>
      <c r="T3817" s="328"/>
      <c r="U3817" s="329"/>
      <c r="V3817" s="330"/>
      <c r="W3817" s="330"/>
      <c r="X3817" s="325"/>
      <c r="Y3817" s="325"/>
      <c r="Z3817" s="325"/>
      <c r="AA3817" s="325"/>
      <c r="AB3817" s="325"/>
      <c r="AC3817" s="325"/>
      <c r="AD3817" s="325"/>
      <c r="AE3817" s="330"/>
      <c r="AF3817" s="326"/>
      <c r="AG3817" s="327"/>
      <c r="AH3817" s="327"/>
      <c r="AI3817" s="327"/>
      <c r="AJ3817" s="326"/>
      <c r="AK3817" s="327"/>
      <c r="AL3817" s="327"/>
      <c r="AM3817" s="331"/>
      <c r="AN3817" s="332"/>
      <c r="AO3817" s="333"/>
      <c r="AP3817" s="333"/>
      <c r="AQ3817" s="333"/>
      <c r="AR3817" s="332"/>
      <c r="AS3817" s="332"/>
    </row>
    <row r="3818" spans="1:45" x14ac:dyDescent="0.2">
      <c r="A3818" s="326"/>
      <c r="B3818" s="325"/>
      <c r="C3818" s="325"/>
      <c r="D3818" s="325"/>
      <c r="E3818" s="325"/>
      <c r="F3818" s="325"/>
      <c r="G3818" s="325"/>
      <c r="H3818" s="325"/>
      <c r="I3818" s="325"/>
      <c r="J3818" s="325"/>
      <c r="K3818" s="325"/>
      <c r="L3818" s="327"/>
      <c r="M3818" s="328"/>
      <c r="N3818" s="327"/>
      <c r="P3818" s="325"/>
      <c r="Q3818" s="325"/>
      <c r="R3818" s="325"/>
      <c r="S3818" s="325"/>
      <c r="T3818" s="328"/>
      <c r="U3818" s="329"/>
      <c r="V3818" s="330"/>
      <c r="W3818" s="330"/>
      <c r="X3818" s="325"/>
      <c r="Y3818" s="325"/>
      <c r="Z3818" s="325"/>
      <c r="AA3818" s="325"/>
      <c r="AB3818" s="325"/>
      <c r="AC3818" s="325"/>
      <c r="AD3818" s="325"/>
      <c r="AE3818" s="330"/>
      <c r="AF3818" s="326"/>
      <c r="AG3818" s="327"/>
      <c r="AH3818" s="327"/>
      <c r="AI3818" s="327"/>
      <c r="AJ3818" s="326"/>
      <c r="AK3818" s="327"/>
      <c r="AL3818" s="327"/>
      <c r="AM3818" s="331"/>
      <c r="AN3818" s="332"/>
      <c r="AO3818" s="333"/>
      <c r="AP3818" s="333"/>
      <c r="AQ3818" s="333"/>
      <c r="AR3818" s="332"/>
      <c r="AS3818" s="332"/>
    </row>
    <row r="3819" spans="1:45" x14ac:dyDescent="0.2">
      <c r="A3819" s="326"/>
      <c r="B3819" s="325"/>
      <c r="C3819" s="325"/>
      <c r="D3819" s="325"/>
      <c r="E3819" s="325"/>
      <c r="F3819" s="325"/>
      <c r="G3819" s="325"/>
      <c r="H3819" s="325"/>
      <c r="I3819" s="325"/>
      <c r="J3819" s="325"/>
      <c r="K3819" s="325"/>
      <c r="L3819" s="327"/>
      <c r="M3819" s="328"/>
      <c r="N3819" s="327"/>
      <c r="P3819" s="325"/>
      <c r="Q3819" s="325"/>
      <c r="R3819" s="325"/>
      <c r="S3819" s="325"/>
      <c r="T3819" s="328"/>
      <c r="U3819" s="329"/>
      <c r="V3819" s="330"/>
      <c r="W3819" s="330"/>
      <c r="X3819" s="325"/>
      <c r="Y3819" s="325"/>
      <c r="Z3819" s="325"/>
      <c r="AA3819" s="325"/>
      <c r="AB3819" s="325"/>
      <c r="AC3819" s="325"/>
      <c r="AD3819" s="325"/>
      <c r="AE3819" s="330"/>
      <c r="AF3819" s="326"/>
      <c r="AG3819" s="327"/>
      <c r="AH3819" s="327"/>
      <c r="AI3819" s="327"/>
      <c r="AJ3819" s="326"/>
      <c r="AK3819" s="327"/>
      <c r="AL3819" s="327"/>
      <c r="AM3819" s="331"/>
      <c r="AN3819" s="332"/>
      <c r="AO3819" s="333"/>
      <c r="AP3819" s="333"/>
      <c r="AQ3819" s="333"/>
      <c r="AR3819" s="332"/>
      <c r="AS3819" s="332"/>
    </row>
    <row r="3820" spans="1:45" x14ac:dyDescent="0.2">
      <c r="A3820" s="326"/>
      <c r="B3820" s="325"/>
      <c r="C3820" s="325"/>
      <c r="D3820" s="325"/>
      <c r="E3820" s="325"/>
      <c r="F3820" s="325"/>
      <c r="G3820" s="325"/>
      <c r="H3820" s="325"/>
      <c r="I3820" s="325"/>
      <c r="J3820" s="325"/>
      <c r="K3820" s="325"/>
      <c r="L3820" s="327"/>
      <c r="M3820" s="328"/>
      <c r="N3820" s="327"/>
      <c r="P3820" s="325"/>
      <c r="Q3820" s="325"/>
      <c r="R3820" s="325"/>
      <c r="S3820" s="325"/>
      <c r="T3820" s="328"/>
      <c r="U3820" s="329"/>
      <c r="V3820" s="330"/>
      <c r="W3820" s="330"/>
      <c r="X3820" s="325"/>
      <c r="Y3820" s="325"/>
      <c r="Z3820" s="325"/>
      <c r="AA3820" s="325"/>
      <c r="AB3820" s="325"/>
      <c r="AC3820" s="325"/>
      <c r="AD3820" s="325"/>
      <c r="AE3820" s="330"/>
      <c r="AF3820" s="326"/>
      <c r="AG3820" s="327"/>
      <c r="AH3820" s="327"/>
      <c r="AI3820" s="327"/>
      <c r="AJ3820" s="326"/>
      <c r="AK3820" s="327"/>
      <c r="AL3820" s="327"/>
      <c r="AM3820" s="331"/>
      <c r="AN3820" s="332"/>
      <c r="AO3820" s="333"/>
      <c r="AP3820" s="333"/>
      <c r="AQ3820" s="333"/>
      <c r="AR3820" s="332"/>
      <c r="AS3820" s="332"/>
    </row>
    <row r="3821" spans="1:45" x14ac:dyDescent="0.2">
      <c r="A3821" s="326"/>
      <c r="B3821" s="325"/>
      <c r="C3821" s="325"/>
      <c r="D3821" s="325"/>
      <c r="E3821" s="325"/>
      <c r="F3821" s="325"/>
      <c r="G3821" s="325"/>
      <c r="H3821" s="325"/>
      <c r="I3821" s="325"/>
      <c r="J3821" s="325"/>
      <c r="K3821" s="325"/>
      <c r="L3821" s="327"/>
      <c r="M3821" s="328"/>
      <c r="N3821" s="327"/>
      <c r="P3821" s="325"/>
      <c r="Q3821" s="325"/>
      <c r="R3821" s="325"/>
      <c r="S3821" s="325"/>
      <c r="T3821" s="328"/>
      <c r="U3821" s="329"/>
      <c r="V3821" s="330"/>
      <c r="W3821" s="330"/>
      <c r="X3821" s="325"/>
      <c r="Y3821" s="325"/>
      <c r="Z3821" s="325"/>
      <c r="AA3821" s="325"/>
      <c r="AB3821" s="325"/>
      <c r="AC3821" s="325"/>
      <c r="AD3821" s="325"/>
      <c r="AE3821" s="330"/>
      <c r="AF3821" s="326"/>
      <c r="AG3821" s="327"/>
      <c r="AH3821" s="327"/>
      <c r="AI3821" s="327"/>
      <c r="AJ3821" s="326"/>
      <c r="AK3821" s="327"/>
      <c r="AL3821" s="327"/>
      <c r="AM3821" s="331"/>
      <c r="AN3821" s="332"/>
      <c r="AO3821" s="333"/>
      <c r="AP3821" s="333"/>
      <c r="AQ3821" s="333"/>
      <c r="AR3821" s="332"/>
      <c r="AS3821" s="332"/>
    </row>
    <row r="3822" spans="1:45" x14ac:dyDescent="0.2">
      <c r="A3822" s="326"/>
      <c r="B3822" s="325"/>
      <c r="C3822" s="325"/>
      <c r="D3822" s="325"/>
      <c r="E3822" s="325"/>
      <c r="F3822" s="325"/>
      <c r="G3822" s="325"/>
      <c r="H3822" s="325"/>
      <c r="I3822" s="325"/>
      <c r="J3822" s="325"/>
      <c r="K3822" s="325"/>
      <c r="L3822" s="327"/>
      <c r="M3822" s="328"/>
      <c r="N3822" s="327"/>
      <c r="P3822" s="325"/>
      <c r="Q3822" s="325"/>
      <c r="R3822" s="325"/>
      <c r="S3822" s="325"/>
      <c r="T3822" s="328"/>
      <c r="U3822" s="329"/>
      <c r="V3822" s="330"/>
      <c r="W3822" s="330"/>
      <c r="X3822" s="325"/>
      <c r="Y3822" s="325"/>
      <c r="Z3822" s="325"/>
      <c r="AA3822" s="325"/>
      <c r="AB3822" s="325"/>
      <c r="AC3822" s="325"/>
      <c r="AD3822" s="325"/>
      <c r="AE3822" s="330"/>
      <c r="AF3822" s="326"/>
      <c r="AG3822" s="327"/>
      <c r="AH3822" s="327"/>
      <c r="AI3822" s="327"/>
      <c r="AJ3822" s="326"/>
      <c r="AK3822" s="327"/>
      <c r="AL3822" s="327"/>
      <c r="AM3822" s="331"/>
      <c r="AN3822" s="332"/>
      <c r="AO3822" s="333"/>
      <c r="AP3822" s="333"/>
      <c r="AQ3822" s="333"/>
      <c r="AR3822" s="332"/>
      <c r="AS3822" s="332"/>
    </row>
    <row r="3823" spans="1:45" x14ac:dyDescent="0.2">
      <c r="A3823" s="326"/>
      <c r="B3823" s="325"/>
      <c r="C3823" s="325"/>
      <c r="D3823" s="325"/>
      <c r="E3823" s="325"/>
      <c r="F3823" s="325"/>
      <c r="G3823" s="325"/>
      <c r="H3823" s="325"/>
      <c r="I3823" s="325"/>
      <c r="J3823" s="325"/>
      <c r="K3823" s="325"/>
      <c r="L3823" s="327"/>
      <c r="M3823" s="328"/>
      <c r="N3823" s="327"/>
      <c r="P3823" s="325"/>
      <c r="Q3823" s="325"/>
      <c r="R3823" s="325"/>
      <c r="S3823" s="325"/>
      <c r="T3823" s="328"/>
      <c r="U3823" s="329"/>
      <c r="V3823" s="330"/>
      <c r="W3823" s="330"/>
      <c r="X3823" s="325"/>
      <c r="Y3823" s="325"/>
      <c r="Z3823" s="325"/>
      <c r="AA3823" s="325"/>
      <c r="AB3823" s="325"/>
      <c r="AC3823" s="325"/>
      <c r="AD3823" s="325"/>
      <c r="AE3823" s="330"/>
      <c r="AF3823" s="326"/>
      <c r="AG3823" s="327"/>
      <c r="AH3823" s="327"/>
      <c r="AI3823" s="327"/>
      <c r="AJ3823" s="326"/>
      <c r="AK3823" s="327"/>
      <c r="AL3823" s="327"/>
      <c r="AM3823" s="331"/>
      <c r="AN3823" s="332"/>
      <c r="AO3823" s="333"/>
      <c r="AP3823" s="333"/>
      <c r="AQ3823" s="333"/>
      <c r="AR3823" s="332"/>
      <c r="AS3823" s="332"/>
    </row>
    <row r="3824" spans="1:45" x14ac:dyDescent="0.2">
      <c r="A3824" s="326"/>
      <c r="B3824" s="325"/>
      <c r="C3824" s="325"/>
      <c r="D3824" s="325"/>
      <c r="E3824" s="325"/>
      <c r="F3824" s="325"/>
      <c r="G3824" s="325"/>
      <c r="H3824" s="325"/>
      <c r="I3824" s="325"/>
      <c r="J3824" s="325"/>
      <c r="K3824" s="325"/>
      <c r="L3824" s="327"/>
      <c r="M3824" s="328"/>
      <c r="N3824" s="327"/>
      <c r="P3824" s="325"/>
      <c r="Q3824" s="325"/>
      <c r="R3824" s="325"/>
      <c r="S3824" s="325"/>
      <c r="T3824" s="328"/>
      <c r="U3824" s="329"/>
      <c r="V3824" s="330"/>
      <c r="W3824" s="330"/>
      <c r="X3824" s="325"/>
      <c r="Y3824" s="325"/>
      <c r="Z3824" s="325"/>
      <c r="AA3824" s="325"/>
      <c r="AB3824" s="325"/>
      <c r="AC3824" s="325"/>
      <c r="AD3824" s="325"/>
      <c r="AE3824" s="330"/>
      <c r="AF3824" s="326"/>
      <c r="AG3824" s="327"/>
      <c r="AH3824" s="327"/>
      <c r="AI3824" s="327"/>
      <c r="AJ3824" s="326"/>
      <c r="AK3824" s="327"/>
      <c r="AL3824" s="327"/>
      <c r="AM3824" s="331"/>
      <c r="AN3824" s="332"/>
      <c r="AO3824" s="333"/>
      <c r="AP3824" s="333"/>
      <c r="AQ3824" s="333"/>
      <c r="AR3824" s="332"/>
      <c r="AS3824" s="332"/>
    </row>
    <row r="3825" spans="1:45" x14ac:dyDescent="0.2">
      <c r="A3825" s="326"/>
      <c r="B3825" s="325"/>
      <c r="C3825" s="325"/>
      <c r="D3825" s="325"/>
      <c r="E3825" s="325"/>
      <c r="F3825" s="325"/>
      <c r="G3825" s="325"/>
      <c r="H3825" s="325"/>
      <c r="I3825" s="325"/>
      <c r="J3825" s="325"/>
      <c r="K3825" s="325"/>
      <c r="L3825" s="327"/>
      <c r="M3825" s="328"/>
      <c r="N3825" s="327"/>
      <c r="P3825" s="325"/>
      <c r="Q3825" s="325"/>
      <c r="R3825" s="325"/>
      <c r="S3825" s="325"/>
      <c r="T3825" s="328"/>
      <c r="U3825" s="329"/>
      <c r="V3825" s="330"/>
      <c r="W3825" s="330"/>
      <c r="X3825" s="325"/>
      <c r="Y3825" s="325"/>
      <c r="Z3825" s="325"/>
      <c r="AA3825" s="325"/>
      <c r="AB3825" s="325"/>
      <c r="AC3825" s="325"/>
      <c r="AD3825" s="325"/>
      <c r="AE3825" s="330"/>
      <c r="AF3825" s="326"/>
      <c r="AG3825" s="327"/>
      <c r="AH3825" s="327"/>
      <c r="AI3825" s="327"/>
      <c r="AJ3825" s="326"/>
      <c r="AK3825" s="327"/>
      <c r="AL3825" s="327"/>
      <c r="AM3825" s="331"/>
      <c r="AN3825" s="332"/>
      <c r="AO3825" s="333"/>
      <c r="AP3825" s="333"/>
      <c r="AQ3825" s="333"/>
      <c r="AR3825" s="332"/>
      <c r="AS3825" s="332"/>
    </row>
    <row r="3826" spans="1:45" x14ac:dyDescent="0.2">
      <c r="A3826" s="326"/>
      <c r="B3826" s="325"/>
      <c r="C3826" s="325"/>
      <c r="D3826" s="325"/>
      <c r="E3826" s="325"/>
      <c r="F3826" s="325"/>
      <c r="G3826" s="325"/>
      <c r="H3826" s="325"/>
      <c r="I3826" s="325"/>
      <c r="J3826" s="325"/>
      <c r="K3826" s="325"/>
      <c r="L3826" s="327"/>
      <c r="M3826" s="328"/>
      <c r="N3826" s="327"/>
      <c r="P3826" s="325"/>
      <c r="Q3826" s="325"/>
      <c r="R3826" s="325"/>
      <c r="S3826" s="325"/>
      <c r="T3826" s="328"/>
      <c r="U3826" s="329"/>
      <c r="V3826" s="330"/>
      <c r="W3826" s="330"/>
      <c r="X3826" s="325"/>
      <c r="Y3826" s="325"/>
      <c r="Z3826" s="325"/>
      <c r="AA3826" s="325"/>
      <c r="AB3826" s="325"/>
      <c r="AC3826" s="325"/>
      <c r="AD3826" s="325"/>
      <c r="AE3826" s="330"/>
      <c r="AF3826" s="326"/>
      <c r="AG3826" s="327"/>
      <c r="AH3826" s="327"/>
      <c r="AI3826" s="327"/>
      <c r="AJ3826" s="326"/>
      <c r="AK3826" s="327"/>
      <c r="AL3826" s="327"/>
      <c r="AM3826" s="331"/>
      <c r="AN3826" s="332"/>
      <c r="AO3826" s="333"/>
      <c r="AP3826" s="333"/>
      <c r="AQ3826" s="333"/>
      <c r="AR3826" s="332"/>
      <c r="AS3826" s="332"/>
    </row>
    <row r="3827" spans="1:45" x14ac:dyDescent="0.2">
      <c r="A3827" s="326"/>
      <c r="B3827" s="325"/>
      <c r="C3827" s="325"/>
      <c r="D3827" s="325"/>
      <c r="E3827" s="325"/>
      <c r="F3827" s="325"/>
      <c r="G3827" s="325"/>
      <c r="H3827" s="325"/>
      <c r="I3827" s="325"/>
      <c r="J3827" s="325"/>
      <c r="K3827" s="325"/>
      <c r="L3827" s="327"/>
      <c r="M3827" s="328"/>
      <c r="N3827" s="327"/>
      <c r="P3827" s="325"/>
      <c r="Q3827" s="325"/>
      <c r="R3827" s="325"/>
      <c r="S3827" s="325"/>
      <c r="T3827" s="328"/>
      <c r="U3827" s="329"/>
      <c r="V3827" s="330"/>
      <c r="W3827" s="330"/>
      <c r="X3827" s="325"/>
      <c r="Y3827" s="325"/>
      <c r="Z3827" s="325"/>
      <c r="AA3827" s="325"/>
      <c r="AB3827" s="325"/>
      <c r="AC3827" s="325"/>
      <c r="AD3827" s="325"/>
      <c r="AE3827" s="330"/>
      <c r="AF3827" s="326"/>
      <c r="AG3827" s="327"/>
      <c r="AH3827" s="327"/>
      <c r="AI3827" s="327"/>
      <c r="AJ3827" s="326"/>
      <c r="AK3827" s="327"/>
      <c r="AL3827" s="327"/>
      <c r="AM3827" s="331"/>
      <c r="AN3827" s="332"/>
      <c r="AO3827" s="333"/>
      <c r="AP3827" s="333"/>
      <c r="AQ3827" s="333"/>
      <c r="AR3827" s="332"/>
      <c r="AS3827" s="332"/>
    </row>
    <row r="3828" spans="1:45" x14ac:dyDescent="0.2">
      <c r="A3828" s="326"/>
      <c r="B3828" s="325"/>
      <c r="C3828" s="325"/>
      <c r="D3828" s="325"/>
      <c r="E3828" s="325"/>
      <c r="F3828" s="325"/>
      <c r="G3828" s="325"/>
      <c r="H3828" s="325"/>
      <c r="I3828" s="325"/>
      <c r="J3828" s="325"/>
      <c r="K3828" s="325"/>
      <c r="L3828" s="327"/>
      <c r="M3828" s="328"/>
      <c r="N3828" s="327"/>
      <c r="P3828" s="325"/>
      <c r="Q3828" s="325"/>
      <c r="R3828" s="325"/>
      <c r="S3828" s="325"/>
      <c r="T3828" s="328"/>
      <c r="U3828" s="329"/>
      <c r="V3828" s="330"/>
      <c r="W3828" s="330"/>
      <c r="X3828" s="325"/>
      <c r="Y3828" s="325"/>
      <c r="Z3828" s="325"/>
      <c r="AA3828" s="325"/>
      <c r="AB3828" s="325"/>
      <c r="AC3828" s="325"/>
      <c r="AD3828" s="325"/>
      <c r="AE3828" s="330"/>
      <c r="AF3828" s="326"/>
      <c r="AG3828" s="327"/>
      <c r="AH3828" s="327"/>
      <c r="AI3828" s="327"/>
      <c r="AJ3828" s="326"/>
      <c r="AK3828" s="327"/>
      <c r="AL3828" s="327"/>
      <c r="AM3828" s="331"/>
      <c r="AN3828" s="332"/>
      <c r="AO3828" s="333"/>
      <c r="AP3828" s="333"/>
      <c r="AQ3828" s="333"/>
      <c r="AR3828" s="332"/>
      <c r="AS3828" s="332"/>
    </row>
    <row r="3829" spans="1:45" x14ac:dyDescent="0.2">
      <c r="A3829" s="306"/>
      <c r="L3829" s="307"/>
      <c r="N3829" s="307"/>
      <c r="U3829" s="309"/>
      <c r="AF3829" s="306"/>
      <c r="AG3829" s="307"/>
      <c r="AH3829" s="307"/>
      <c r="AI3829" s="307"/>
      <c r="AK3829" s="307"/>
      <c r="AL3829" s="307"/>
      <c r="AN3829" s="312"/>
      <c r="AS3829" s="314"/>
    </row>
    <row r="3830" spans="1:45" x14ac:dyDescent="0.2">
      <c r="A3830" s="306"/>
      <c r="L3830" s="307"/>
      <c r="N3830" s="307"/>
      <c r="U3830" s="309"/>
      <c r="AF3830" s="306"/>
      <c r="AG3830" s="307"/>
      <c r="AH3830" s="307"/>
      <c r="AI3830" s="307"/>
      <c r="AJ3830" s="306"/>
      <c r="AK3830" s="307"/>
      <c r="AL3830" s="307"/>
      <c r="AN3830" s="312"/>
      <c r="AS3830" s="314"/>
    </row>
    <row r="3831" spans="1:45" x14ac:dyDescent="0.2">
      <c r="A3831" s="306"/>
      <c r="L3831" s="307"/>
      <c r="N3831" s="307"/>
      <c r="U3831" s="309"/>
      <c r="AF3831" s="306"/>
      <c r="AG3831" s="307"/>
      <c r="AH3831" s="307"/>
      <c r="AI3831" s="307"/>
      <c r="AJ3831" s="306"/>
      <c r="AK3831" s="307"/>
      <c r="AL3831" s="307"/>
      <c r="AN3831" s="312"/>
      <c r="AS3831" s="314"/>
    </row>
    <row r="3832" spans="1:45" x14ac:dyDescent="0.2">
      <c r="A3832" s="306"/>
      <c r="L3832" s="307"/>
      <c r="N3832" s="307"/>
      <c r="U3832" s="309"/>
      <c r="AF3832" s="306"/>
      <c r="AG3832" s="307"/>
      <c r="AH3832" s="307"/>
      <c r="AI3832" s="307"/>
      <c r="AK3832" s="307"/>
      <c r="AL3832" s="307"/>
      <c r="AN3832" s="312"/>
      <c r="AS3832" s="314"/>
    </row>
    <row r="3833" spans="1:45" x14ac:dyDescent="0.2">
      <c r="A3833" s="306"/>
      <c r="L3833" s="307"/>
      <c r="N3833" s="307"/>
      <c r="U3833" s="309"/>
      <c r="AF3833" s="306"/>
      <c r="AG3833" s="307"/>
      <c r="AH3833" s="307"/>
      <c r="AI3833" s="307"/>
      <c r="AJ3833" s="306"/>
      <c r="AK3833" s="307"/>
      <c r="AL3833" s="307"/>
      <c r="AN3833" s="312"/>
      <c r="AS3833" s="314"/>
    </row>
    <row r="3834" spans="1:45" x14ac:dyDescent="0.2">
      <c r="A3834" s="306"/>
      <c r="L3834" s="307"/>
      <c r="N3834" s="307"/>
      <c r="U3834" s="309"/>
      <c r="AF3834" s="306"/>
      <c r="AG3834" s="307"/>
      <c r="AH3834" s="307"/>
      <c r="AI3834" s="307"/>
      <c r="AJ3834" s="306"/>
      <c r="AK3834" s="307"/>
      <c r="AL3834" s="307"/>
      <c r="AN3834" s="312"/>
      <c r="AS3834" s="314"/>
    </row>
    <row r="3835" spans="1:45" x14ac:dyDescent="0.2">
      <c r="A3835" s="306"/>
      <c r="L3835" s="307"/>
      <c r="N3835" s="307"/>
      <c r="U3835" s="309"/>
      <c r="AF3835" s="306"/>
      <c r="AG3835" s="307"/>
      <c r="AH3835" s="307"/>
      <c r="AI3835" s="307"/>
      <c r="AK3835" s="307"/>
      <c r="AL3835" s="307"/>
      <c r="AN3835" s="312"/>
      <c r="AS3835" s="314"/>
    </row>
    <row r="3836" spans="1:45" x14ac:dyDescent="0.2">
      <c r="A3836" s="306"/>
      <c r="L3836" s="307"/>
      <c r="N3836" s="307"/>
      <c r="U3836" s="309"/>
      <c r="AF3836" s="306"/>
      <c r="AG3836" s="307"/>
      <c r="AH3836" s="307"/>
      <c r="AI3836" s="307"/>
      <c r="AJ3836" s="306"/>
      <c r="AK3836" s="307"/>
      <c r="AL3836" s="307"/>
      <c r="AN3836" s="312"/>
      <c r="AS3836" s="314"/>
    </row>
    <row r="3837" spans="1:45" x14ac:dyDescent="0.2">
      <c r="A3837" s="306"/>
      <c r="L3837" s="307"/>
      <c r="N3837" s="307"/>
      <c r="U3837" s="309"/>
      <c r="AF3837" s="306"/>
      <c r="AG3837" s="307"/>
      <c r="AH3837" s="307"/>
      <c r="AI3837" s="307"/>
      <c r="AJ3837" s="306"/>
      <c r="AK3837" s="307"/>
      <c r="AL3837" s="307"/>
      <c r="AN3837" s="312"/>
      <c r="AS3837" s="314"/>
    </row>
    <row r="3838" spans="1:45" x14ac:dyDescent="0.2">
      <c r="A3838" s="326"/>
      <c r="B3838" s="325"/>
      <c r="C3838" s="325"/>
      <c r="D3838" s="325"/>
      <c r="E3838" s="325"/>
      <c r="F3838" s="325"/>
      <c r="G3838" s="325"/>
      <c r="H3838" s="325"/>
      <c r="I3838" s="325"/>
      <c r="J3838" s="325"/>
      <c r="K3838" s="325"/>
      <c r="L3838" s="327"/>
      <c r="M3838" s="328"/>
      <c r="N3838" s="327"/>
      <c r="P3838" s="325"/>
      <c r="Q3838" s="325"/>
      <c r="R3838" s="325"/>
      <c r="S3838" s="325"/>
      <c r="T3838" s="328"/>
      <c r="U3838" s="329"/>
      <c r="V3838" s="330"/>
      <c r="W3838" s="330"/>
      <c r="X3838" s="325"/>
      <c r="Y3838" s="325"/>
      <c r="Z3838" s="325"/>
      <c r="AA3838" s="325"/>
      <c r="AB3838" s="325"/>
      <c r="AC3838" s="325"/>
      <c r="AD3838" s="325"/>
      <c r="AE3838" s="330"/>
      <c r="AF3838" s="326"/>
      <c r="AG3838" s="327"/>
      <c r="AH3838" s="327"/>
      <c r="AI3838" s="327"/>
      <c r="AJ3838" s="326"/>
      <c r="AK3838" s="327"/>
      <c r="AL3838" s="327"/>
      <c r="AM3838" s="331"/>
      <c r="AN3838" s="332"/>
      <c r="AO3838" s="333"/>
      <c r="AP3838" s="333"/>
      <c r="AQ3838" s="333"/>
      <c r="AR3838" s="332"/>
      <c r="AS3838" s="332"/>
    </row>
    <row r="3839" spans="1:45" x14ac:dyDescent="0.2">
      <c r="A3839" s="326"/>
      <c r="B3839" s="325"/>
      <c r="C3839" s="325"/>
      <c r="D3839" s="325"/>
      <c r="E3839" s="325"/>
      <c r="F3839" s="325"/>
      <c r="G3839" s="325"/>
      <c r="H3839" s="325"/>
      <c r="I3839" s="325"/>
      <c r="J3839" s="325"/>
      <c r="K3839" s="325"/>
      <c r="L3839" s="327"/>
      <c r="M3839" s="328"/>
      <c r="N3839" s="327"/>
      <c r="P3839" s="325"/>
      <c r="Q3839" s="325"/>
      <c r="R3839" s="325"/>
      <c r="S3839" s="325"/>
      <c r="T3839" s="328"/>
      <c r="U3839" s="329"/>
      <c r="V3839" s="330"/>
      <c r="W3839" s="330"/>
      <c r="X3839" s="325"/>
      <c r="Y3839" s="325"/>
      <c r="Z3839" s="325"/>
      <c r="AA3839" s="325"/>
      <c r="AB3839" s="325"/>
      <c r="AC3839" s="325"/>
      <c r="AD3839" s="325"/>
      <c r="AE3839" s="330"/>
      <c r="AF3839" s="326"/>
      <c r="AG3839" s="327"/>
      <c r="AH3839" s="327"/>
      <c r="AI3839" s="327"/>
      <c r="AJ3839" s="326"/>
      <c r="AK3839" s="327"/>
      <c r="AL3839" s="327"/>
      <c r="AM3839" s="331"/>
      <c r="AN3839" s="332"/>
      <c r="AO3839" s="333"/>
      <c r="AP3839" s="333"/>
      <c r="AQ3839" s="333"/>
      <c r="AR3839" s="332"/>
      <c r="AS3839" s="332"/>
    </row>
    <row r="3840" spans="1:45" x14ac:dyDescent="0.2">
      <c r="A3840" s="326"/>
      <c r="B3840" s="325"/>
      <c r="C3840" s="325"/>
      <c r="D3840" s="325"/>
      <c r="E3840" s="325"/>
      <c r="F3840" s="325"/>
      <c r="G3840" s="325"/>
      <c r="H3840" s="325"/>
      <c r="I3840" s="325"/>
      <c r="J3840" s="325"/>
      <c r="K3840" s="325"/>
      <c r="L3840" s="327"/>
      <c r="M3840" s="328"/>
      <c r="N3840" s="327"/>
      <c r="P3840" s="325"/>
      <c r="Q3840" s="325"/>
      <c r="R3840" s="325"/>
      <c r="S3840" s="325"/>
      <c r="T3840" s="328"/>
      <c r="U3840" s="329"/>
      <c r="V3840" s="330"/>
      <c r="W3840" s="330"/>
      <c r="X3840" s="325"/>
      <c r="Y3840" s="325"/>
      <c r="Z3840" s="325"/>
      <c r="AA3840" s="325"/>
      <c r="AB3840" s="325"/>
      <c r="AC3840" s="325"/>
      <c r="AD3840" s="325"/>
      <c r="AE3840" s="330"/>
      <c r="AF3840" s="326"/>
      <c r="AG3840" s="327"/>
      <c r="AH3840" s="327"/>
      <c r="AI3840" s="327"/>
      <c r="AJ3840" s="326"/>
      <c r="AK3840" s="327"/>
      <c r="AL3840" s="327"/>
      <c r="AM3840" s="331"/>
      <c r="AN3840" s="332"/>
      <c r="AO3840" s="333"/>
      <c r="AP3840" s="333"/>
      <c r="AQ3840" s="333"/>
      <c r="AR3840" s="332"/>
      <c r="AS3840" s="332"/>
    </row>
    <row r="3841" spans="1:45" x14ac:dyDescent="0.2">
      <c r="A3841" s="326"/>
      <c r="B3841" s="325"/>
      <c r="C3841" s="325"/>
      <c r="D3841" s="325"/>
      <c r="E3841" s="325"/>
      <c r="F3841" s="325"/>
      <c r="G3841" s="325"/>
      <c r="H3841" s="325"/>
      <c r="I3841" s="325"/>
      <c r="J3841" s="325"/>
      <c r="K3841" s="325"/>
      <c r="L3841" s="327"/>
      <c r="M3841" s="328"/>
      <c r="N3841" s="327"/>
      <c r="P3841" s="325"/>
      <c r="Q3841" s="325"/>
      <c r="R3841" s="325"/>
      <c r="S3841" s="325"/>
      <c r="T3841" s="328"/>
      <c r="U3841" s="329"/>
      <c r="V3841" s="330"/>
      <c r="W3841" s="330"/>
      <c r="X3841" s="325"/>
      <c r="Y3841" s="325"/>
      <c r="Z3841" s="325"/>
      <c r="AA3841" s="325"/>
      <c r="AB3841" s="325"/>
      <c r="AC3841" s="325"/>
      <c r="AD3841" s="325"/>
      <c r="AE3841" s="330"/>
      <c r="AF3841" s="326"/>
      <c r="AG3841" s="327"/>
      <c r="AH3841" s="327"/>
      <c r="AI3841" s="327"/>
      <c r="AJ3841" s="326"/>
      <c r="AK3841" s="327"/>
      <c r="AL3841" s="327"/>
      <c r="AM3841" s="331"/>
      <c r="AN3841" s="332"/>
      <c r="AO3841" s="333"/>
      <c r="AP3841" s="333"/>
      <c r="AQ3841" s="333"/>
      <c r="AR3841" s="332"/>
      <c r="AS3841" s="332"/>
    </row>
    <row r="3842" spans="1:45" x14ac:dyDescent="0.2">
      <c r="A3842" s="326"/>
      <c r="B3842" s="325"/>
      <c r="C3842" s="325"/>
      <c r="D3842" s="325"/>
      <c r="E3842" s="325"/>
      <c r="F3842" s="325"/>
      <c r="G3842" s="325"/>
      <c r="H3842" s="325"/>
      <c r="I3842" s="325"/>
      <c r="J3842" s="325"/>
      <c r="K3842" s="325"/>
      <c r="L3842" s="327"/>
      <c r="M3842" s="328"/>
      <c r="N3842" s="327"/>
      <c r="P3842" s="325"/>
      <c r="Q3842" s="325"/>
      <c r="R3842" s="325"/>
      <c r="S3842" s="325"/>
      <c r="T3842" s="328"/>
      <c r="U3842" s="329"/>
      <c r="V3842" s="330"/>
      <c r="W3842" s="330"/>
      <c r="X3842" s="325"/>
      <c r="Y3842" s="325"/>
      <c r="Z3842" s="325"/>
      <c r="AA3842" s="325"/>
      <c r="AB3842" s="325"/>
      <c r="AC3842" s="325"/>
      <c r="AD3842" s="325"/>
      <c r="AE3842" s="330"/>
      <c r="AF3842" s="326"/>
      <c r="AG3842" s="327"/>
      <c r="AH3842" s="327"/>
      <c r="AI3842" s="327"/>
      <c r="AJ3842" s="326"/>
      <c r="AK3842" s="327"/>
      <c r="AL3842" s="327"/>
      <c r="AM3842" s="331"/>
      <c r="AN3842" s="332"/>
      <c r="AO3842" s="333"/>
      <c r="AP3842" s="333"/>
      <c r="AQ3842" s="333"/>
      <c r="AR3842" s="332"/>
      <c r="AS3842" s="332"/>
    </row>
    <row r="3843" spans="1:45" x14ac:dyDescent="0.2">
      <c r="A3843" s="326"/>
      <c r="B3843" s="325"/>
      <c r="C3843" s="325"/>
      <c r="D3843" s="325"/>
      <c r="E3843" s="325"/>
      <c r="F3843" s="325"/>
      <c r="G3843" s="325"/>
      <c r="H3843" s="325"/>
      <c r="I3843" s="325"/>
      <c r="J3843" s="325"/>
      <c r="K3843" s="325"/>
      <c r="L3843" s="327"/>
      <c r="M3843" s="328"/>
      <c r="N3843" s="327"/>
      <c r="P3843" s="325"/>
      <c r="Q3843" s="325"/>
      <c r="R3843" s="325"/>
      <c r="S3843" s="325"/>
      <c r="T3843" s="328"/>
      <c r="U3843" s="329"/>
      <c r="V3843" s="330"/>
      <c r="W3843" s="330"/>
      <c r="X3843" s="325"/>
      <c r="Y3843" s="325"/>
      <c r="Z3843" s="325"/>
      <c r="AA3843" s="325"/>
      <c r="AB3843" s="325"/>
      <c r="AC3843" s="325"/>
      <c r="AD3843" s="325"/>
      <c r="AE3843" s="330"/>
      <c r="AF3843" s="326"/>
      <c r="AG3843" s="327"/>
      <c r="AH3843" s="327"/>
      <c r="AI3843" s="327"/>
      <c r="AJ3843" s="326"/>
      <c r="AK3843" s="327"/>
      <c r="AL3843" s="327"/>
      <c r="AM3843" s="331"/>
      <c r="AN3843" s="332"/>
      <c r="AO3843" s="333"/>
      <c r="AP3843" s="333"/>
      <c r="AQ3843" s="333"/>
      <c r="AR3843" s="332"/>
      <c r="AS3843" s="332"/>
    </row>
    <row r="3844" spans="1:45" x14ac:dyDescent="0.2">
      <c r="A3844" s="326"/>
      <c r="B3844" s="325"/>
      <c r="C3844" s="325"/>
      <c r="D3844" s="325"/>
      <c r="E3844" s="325"/>
      <c r="F3844" s="325"/>
      <c r="G3844" s="325"/>
      <c r="H3844" s="325"/>
      <c r="I3844" s="325"/>
      <c r="J3844" s="325"/>
      <c r="K3844" s="325"/>
      <c r="L3844" s="327"/>
      <c r="M3844" s="328"/>
      <c r="N3844" s="327"/>
      <c r="P3844" s="325"/>
      <c r="Q3844" s="325"/>
      <c r="R3844" s="325"/>
      <c r="S3844" s="325"/>
      <c r="T3844" s="328"/>
      <c r="U3844" s="329"/>
      <c r="V3844" s="330"/>
      <c r="W3844" s="330"/>
      <c r="X3844" s="325"/>
      <c r="Y3844" s="325"/>
      <c r="Z3844" s="325"/>
      <c r="AA3844" s="325"/>
      <c r="AB3844" s="325"/>
      <c r="AC3844" s="325"/>
      <c r="AD3844" s="325"/>
      <c r="AE3844" s="330"/>
      <c r="AF3844" s="326"/>
      <c r="AG3844" s="327"/>
      <c r="AH3844" s="327"/>
      <c r="AI3844" s="327"/>
      <c r="AJ3844" s="326"/>
      <c r="AK3844" s="327"/>
      <c r="AL3844" s="327"/>
      <c r="AM3844" s="331"/>
      <c r="AN3844" s="332"/>
      <c r="AO3844" s="333"/>
      <c r="AP3844" s="333"/>
      <c r="AQ3844" s="333"/>
      <c r="AR3844" s="332"/>
      <c r="AS3844" s="332"/>
    </row>
    <row r="3845" spans="1:45" x14ac:dyDescent="0.2">
      <c r="A3845" s="326"/>
      <c r="B3845" s="325"/>
      <c r="C3845" s="325"/>
      <c r="D3845" s="325"/>
      <c r="E3845" s="325"/>
      <c r="F3845" s="325"/>
      <c r="G3845" s="325"/>
      <c r="H3845" s="325"/>
      <c r="I3845" s="325"/>
      <c r="J3845" s="325"/>
      <c r="K3845" s="325"/>
      <c r="L3845" s="327"/>
      <c r="M3845" s="328"/>
      <c r="N3845" s="327"/>
      <c r="P3845" s="325"/>
      <c r="Q3845" s="325"/>
      <c r="R3845" s="325"/>
      <c r="S3845" s="325"/>
      <c r="T3845" s="328"/>
      <c r="U3845" s="329"/>
      <c r="V3845" s="330"/>
      <c r="W3845" s="330"/>
      <c r="X3845" s="325"/>
      <c r="Y3845" s="325"/>
      <c r="Z3845" s="325"/>
      <c r="AA3845" s="325"/>
      <c r="AB3845" s="325"/>
      <c r="AC3845" s="325"/>
      <c r="AD3845" s="325"/>
      <c r="AE3845" s="330"/>
      <c r="AF3845" s="326"/>
      <c r="AG3845" s="327"/>
      <c r="AH3845" s="327"/>
      <c r="AI3845" s="327"/>
      <c r="AJ3845" s="326"/>
      <c r="AK3845" s="327"/>
      <c r="AL3845" s="327"/>
      <c r="AM3845" s="331"/>
      <c r="AN3845" s="332"/>
      <c r="AO3845" s="333"/>
      <c r="AP3845" s="333"/>
      <c r="AQ3845" s="333"/>
      <c r="AR3845" s="332"/>
      <c r="AS3845" s="332"/>
    </row>
    <row r="3846" spans="1:45" x14ac:dyDescent="0.2">
      <c r="A3846" s="326"/>
      <c r="B3846" s="325"/>
      <c r="C3846" s="325"/>
      <c r="D3846" s="325"/>
      <c r="E3846" s="325"/>
      <c r="F3846" s="325"/>
      <c r="G3846" s="325"/>
      <c r="H3846" s="325"/>
      <c r="I3846" s="325"/>
      <c r="J3846" s="325"/>
      <c r="K3846" s="325"/>
      <c r="L3846" s="327"/>
      <c r="M3846" s="328"/>
      <c r="N3846" s="327"/>
      <c r="P3846" s="325"/>
      <c r="Q3846" s="325"/>
      <c r="R3846" s="325"/>
      <c r="S3846" s="325"/>
      <c r="T3846" s="328"/>
      <c r="U3846" s="329"/>
      <c r="V3846" s="330"/>
      <c r="W3846" s="330"/>
      <c r="X3846" s="325"/>
      <c r="Y3846" s="325"/>
      <c r="Z3846" s="325"/>
      <c r="AA3846" s="325"/>
      <c r="AB3846" s="325"/>
      <c r="AC3846" s="325"/>
      <c r="AD3846" s="325"/>
      <c r="AE3846" s="330"/>
      <c r="AF3846" s="326"/>
      <c r="AG3846" s="327"/>
      <c r="AH3846" s="327"/>
      <c r="AI3846" s="327"/>
      <c r="AJ3846" s="326"/>
      <c r="AK3846" s="327"/>
      <c r="AL3846" s="327"/>
      <c r="AM3846" s="331"/>
      <c r="AN3846" s="332"/>
      <c r="AO3846" s="333"/>
      <c r="AP3846" s="333"/>
      <c r="AQ3846" s="333"/>
      <c r="AR3846" s="332"/>
      <c r="AS3846" s="332"/>
    </row>
    <row r="3847" spans="1:45" x14ac:dyDescent="0.2">
      <c r="A3847" s="306"/>
      <c r="L3847" s="307"/>
      <c r="N3847" s="307"/>
      <c r="U3847" s="309"/>
      <c r="AF3847" s="306"/>
      <c r="AG3847" s="307"/>
      <c r="AH3847" s="307"/>
      <c r="AI3847" s="307"/>
      <c r="AK3847" s="307"/>
      <c r="AL3847" s="307"/>
      <c r="AN3847" s="312"/>
      <c r="AS3847" s="314"/>
    </row>
    <row r="3848" spans="1:45" x14ac:dyDescent="0.2">
      <c r="A3848" s="306"/>
      <c r="L3848" s="307"/>
      <c r="N3848" s="307"/>
      <c r="U3848" s="309"/>
      <c r="AF3848" s="306"/>
      <c r="AG3848" s="307"/>
      <c r="AH3848" s="307"/>
      <c r="AI3848" s="307"/>
      <c r="AJ3848" s="306"/>
      <c r="AK3848" s="307"/>
      <c r="AL3848" s="307"/>
      <c r="AN3848" s="312"/>
      <c r="AS3848" s="314"/>
    </row>
    <row r="3849" spans="1:45" x14ac:dyDescent="0.2">
      <c r="A3849" s="306"/>
      <c r="L3849" s="307"/>
      <c r="N3849" s="307"/>
      <c r="U3849" s="309"/>
      <c r="AF3849" s="306"/>
      <c r="AG3849" s="307"/>
      <c r="AH3849" s="307"/>
      <c r="AI3849" s="307"/>
      <c r="AK3849" s="307"/>
      <c r="AL3849" s="307"/>
      <c r="AN3849" s="312"/>
      <c r="AS3849" s="314"/>
    </row>
    <row r="3850" spans="1:45" x14ac:dyDescent="0.2">
      <c r="A3850" s="306"/>
      <c r="L3850" s="307"/>
      <c r="N3850" s="307"/>
      <c r="U3850" s="309"/>
      <c r="AF3850" s="306"/>
      <c r="AG3850" s="307"/>
      <c r="AH3850" s="307"/>
      <c r="AI3850" s="307"/>
      <c r="AJ3850" s="306"/>
      <c r="AK3850" s="307"/>
      <c r="AL3850" s="307"/>
      <c r="AN3850" s="312"/>
      <c r="AS3850" s="314"/>
    </row>
    <row r="3851" spans="1:45" x14ac:dyDescent="0.2">
      <c r="A3851" s="306"/>
      <c r="L3851" s="307"/>
      <c r="N3851" s="307"/>
      <c r="U3851" s="309"/>
      <c r="AF3851" s="306"/>
      <c r="AG3851" s="307"/>
      <c r="AH3851" s="307"/>
      <c r="AI3851" s="307"/>
      <c r="AK3851" s="307"/>
      <c r="AL3851" s="307"/>
      <c r="AN3851" s="312"/>
      <c r="AS3851" s="314"/>
    </row>
    <row r="3852" spans="1:45" x14ac:dyDescent="0.2">
      <c r="A3852" s="306"/>
      <c r="L3852" s="307"/>
      <c r="N3852" s="307"/>
      <c r="U3852" s="309"/>
      <c r="AF3852" s="306"/>
      <c r="AG3852" s="307"/>
      <c r="AH3852" s="307"/>
      <c r="AI3852" s="307"/>
      <c r="AJ3852" s="306"/>
      <c r="AK3852" s="307"/>
      <c r="AL3852" s="307"/>
      <c r="AN3852" s="312"/>
      <c r="AS3852" s="314"/>
    </row>
    <row r="3853" spans="1:45" x14ac:dyDescent="0.2">
      <c r="A3853" s="306"/>
      <c r="L3853" s="307"/>
      <c r="N3853" s="307"/>
      <c r="U3853" s="309"/>
      <c r="AF3853" s="306"/>
      <c r="AG3853" s="307"/>
      <c r="AH3853" s="307"/>
      <c r="AI3853" s="307"/>
      <c r="AK3853" s="307"/>
      <c r="AL3853" s="307"/>
      <c r="AN3853" s="312"/>
      <c r="AS3853" s="314"/>
    </row>
    <row r="3854" spans="1:45" x14ac:dyDescent="0.2">
      <c r="A3854" s="306"/>
      <c r="L3854" s="307"/>
      <c r="N3854" s="307"/>
      <c r="U3854" s="309"/>
      <c r="AF3854" s="306"/>
      <c r="AG3854" s="307"/>
      <c r="AH3854" s="307"/>
      <c r="AI3854" s="307"/>
      <c r="AJ3854" s="306"/>
      <c r="AK3854" s="307"/>
      <c r="AL3854" s="307"/>
      <c r="AN3854" s="312"/>
      <c r="AS3854" s="314"/>
    </row>
    <row r="3855" spans="1:45" x14ac:dyDescent="0.2">
      <c r="A3855" s="306"/>
      <c r="L3855" s="307"/>
      <c r="N3855" s="307"/>
      <c r="U3855" s="309"/>
      <c r="AF3855" s="306"/>
      <c r="AG3855" s="307"/>
      <c r="AH3855" s="307"/>
      <c r="AI3855" s="307"/>
      <c r="AK3855" s="307"/>
      <c r="AL3855" s="307"/>
      <c r="AN3855" s="312"/>
      <c r="AS3855" s="314"/>
    </row>
    <row r="3856" spans="1:45" x14ac:dyDescent="0.2">
      <c r="A3856" s="306"/>
      <c r="L3856" s="307"/>
      <c r="N3856" s="307"/>
      <c r="U3856" s="309"/>
      <c r="AF3856" s="306"/>
      <c r="AG3856" s="307"/>
      <c r="AH3856" s="307"/>
      <c r="AI3856" s="307"/>
      <c r="AJ3856" s="306"/>
      <c r="AK3856" s="307"/>
      <c r="AL3856" s="307"/>
      <c r="AN3856" s="312"/>
      <c r="AS3856" s="314"/>
    </row>
    <row r="3857" spans="1:45" x14ac:dyDescent="0.2">
      <c r="A3857" s="306"/>
      <c r="L3857" s="307"/>
      <c r="N3857" s="307"/>
      <c r="U3857" s="309"/>
      <c r="AF3857" s="306"/>
      <c r="AG3857" s="307"/>
      <c r="AH3857" s="307"/>
      <c r="AI3857" s="307"/>
      <c r="AK3857" s="307"/>
      <c r="AL3857" s="307"/>
      <c r="AN3857" s="312"/>
      <c r="AS3857" s="314"/>
    </row>
    <row r="3858" spans="1:45" x14ac:dyDescent="0.2">
      <c r="A3858" s="306"/>
      <c r="L3858" s="307"/>
      <c r="N3858" s="307"/>
      <c r="U3858" s="309"/>
      <c r="AF3858" s="306"/>
      <c r="AG3858" s="307"/>
      <c r="AH3858" s="307"/>
      <c r="AI3858" s="307"/>
      <c r="AJ3858" s="306"/>
      <c r="AK3858" s="307"/>
      <c r="AL3858" s="307"/>
      <c r="AN3858" s="312"/>
      <c r="AS3858" s="314"/>
    </row>
    <row r="3859" spans="1:45" x14ac:dyDescent="0.2">
      <c r="A3859" s="306"/>
      <c r="L3859" s="307"/>
      <c r="N3859" s="307"/>
      <c r="U3859" s="309"/>
      <c r="AF3859" s="306"/>
      <c r="AG3859" s="307"/>
      <c r="AH3859" s="307"/>
      <c r="AI3859" s="307"/>
      <c r="AK3859" s="307"/>
      <c r="AL3859" s="307"/>
      <c r="AN3859" s="312"/>
      <c r="AS3859" s="314"/>
    </row>
    <row r="3860" spans="1:45" x14ac:dyDescent="0.2">
      <c r="A3860" s="306"/>
      <c r="L3860" s="307"/>
      <c r="N3860" s="307"/>
      <c r="U3860" s="309"/>
      <c r="AF3860" s="306"/>
      <c r="AG3860" s="307"/>
      <c r="AH3860" s="307"/>
      <c r="AI3860" s="307"/>
      <c r="AJ3860" s="306"/>
      <c r="AK3860" s="307"/>
      <c r="AL3860" s="307"/>
      <c r="AN3860" s="312"/>
      <c r="AS3860" s="314"/>
    </row>
    <row r="3861" spans="1:45" x14ac:dyDescent="0.2">
      <c r="A3861" s="306"/>
      <c r="L3861" s="307"/>
      <c r="N3861" s="307"/>
      <c r="U3861" s="309"/>
      <c r="AF3861" s="306"/>
      <c r="AG3861" s="307"/>
      <c r="AH3861" s="307"/>
      <c r="AI3861" s="307"/>
      <c r="AK3861" s="307"/>
      <c r="AL3861" s="307"/>
      <c r="AN3861" s="312"/>
      <c r="AS3861" s="314"/>
    </row>
    <row r="3862" spans="1:45" x14ac:dyDescent="0.2">
      <c r="A3862" s="306"/>
      <c r="L3862" s="307"/>
      <c r="N3862" s="307"/>
      <c r="U3862" s="309"/>
      <c r="AF3862" s="306"/>
      <c r="AG3862" s="307"/>
      <c r="AH3862" s="307"/>
      <c r="AI3862" s="307"/>
      <c r="AJ3862" s="306"/>
      <c r="AK3862" s="307"/>
      <c r="AL3862" s="307"/>
      <c r="AN3862" s="312"/>
      <c r="AS3862" s="314"/>
    </row>
    <row r="3863" spans="1:45" x14ac:dyDescent="0.2">
      <c r="A3863" s="306"/>
      <c r="L3863" s="307"/>
      <c r="N3863" s="307"/>
      <c r="U3863" s="309"/>
      <c r="AF3863" s="306"/>
      <c r="AG3863" s="307"/>
      <c r="AH3863" s="307"/>
      <c r="AI3863" s="307"/>
      <c r="AK3863" s="307"/>
      <c r="AL3863" s="307"/>
      <c r="AN3863" s="312"/>
      <c r="AS3863" s="314"/>
    </row>
    <row r="3864" spans="1:45" x14ac:dyDescent="0.2">
      <c r="A3864" s="306"/>
      <c r="L3864" s="307"/>
      <c r="N3864" s="307"/>
      <c r="U3864" s="309"/>
      <c r="AF3864" s="306"/>
      <c r="AG3864" s="307"/>
      <c r="AH3864" s="307"/>
      <c r="AI3864" s="307"/>
      <c r="AJ3864" s="306"/>
      <c r="AK3864" s="307"/>
      <c r="AL3864" s="307"/>
      <c r="AN3864" s="312"/>
      <c r="AS3864" s="314"/>
    </row>
    <row r="3865" spans="1:45" x14ac:dyDescent="0.2">
      <c r="A3865" s="306"/>
      <c r="L3865" s="307"/>
      <c r="N3865" s="307"/>
      <c r="U3865" s="309"/>
      <c r="AF3865" s="306"/>
      <c r="AG3865" s="307"/>
      <c r="AH3865" s="307"/>
      <c r="AI3865" s="307"/>
      <c r="AK3865" s="307"/>
      <c r="AL3865" s="307"/>
      <c r="AN3865" s="312"/>
      <c r="AS3865" s="314"/>
    </row>
    <row r="3866" spans="1:45" x14ac:dyDescent="0.2">
      <c r="A3866" s="306"/>
      <c r="L3866" s="307"/>
      <c r="N3866" s="307"/>
      <c r="U3866" s="309"/>
      <c r="AF3866" s="306"/>
      <c r="AG3866" s="307"/>
      <c r="AH3866" s="307"/>
      <c r="AI3866" s="307"/>
      <c r="AJ3866" s="306"/>
      <c r="AK3866" s="307"/>
      <c r="AL3866" s="307"/>
      <c r="AN3866" s="312"/>
      <c r="AS3866" s="314"/>
    </row>
    <row r="3867" spans="1:45" x14ac:dyDescent="0.2">
      <c r="A3867" s="306"/>
      <c r="L3867" s="307"/>
      <c r="N3867" s="307"/>
      <c r="U3867" s="309"/>
      <c r="AF3867" s="306"/>
      <c r="AG3867" s="307"/>
      <c r="AH3867" s="307"/>
      <c r="AI3867" s="307"/>
      <c r="AK3867" s="307"/>
      <c r="AL3867" s="307"/>
      <c r="AN3867" s="312"/>
      <c r="AS3867" s="314"/>
    </row>
    <row r="3868" spans="1:45" x14ac:dyDescent="0.2">
      <c r="A3868" s="306"/>
      <c r="L3868" s="307"/>
      <c r="N3868" s="307"/>
      <c r="U3868" s="309"/>
      <c r="AF3868" s="306"/>
      <c r="AG3868" s="307"/>
      <c r="AH3868" s="307"/>
      <c r="AI3868" s="307"/>
      <c r="AJ3868" s="306"/>
      <c r="AK3868" s="307"/>
      <c r="AL3868" s="307"/>
      <c r="AN3868" s="312"/>
      <c r="AS3868" s="314"/>
    </row>
    <row r="3869" spans="1:45" x14ac:dyDescent="0.2">
      <c r="A3869" s="306"/>
      <c r="L3869" s="307"/>
      <c r="N3869" s="307"/>
      <c r="U3869" s="309"/>
      <c r="AF3869" s="306"/>
      <c r="AG3869" s="307"/>
      <c r="AH3869" s="307"/>
      <c r="AI3869" s="307"/>
      <c r="AK3869" s="307"/>
      <c r="AL3869" s="307"/>
      <c r="AN3869" s="312"/>
      <c r="AS3869" s="314"/>
    </row>
    <row r="3870" spans="1:45" x14ac:dyDescent="0.2">
      <c r="A3870" s="306"/>
      <c r="L3870" s="307"/>
      <c r="N3870" s="307"/>
      <c r="U3870" s="309"/>
      <c r="AF3870" s="306"/>
      <c r="AG3870" s="307"/>
      <c r="AH3870" s="307"/>
      <c r="AI3870" s="307"/>
      <c r="AJ3870" s="306"/>
      <c r="AK3870" s="307"/>
      <c r="AL3870" s="307"/>
      <c r="AN3870" s="312"/>
      <c r="AS3870" s="314"/>
    </row>
    <row r="3871" spans="1:45" x14ac:dyDescent="0.2">
      <c r="A3871" s="306"/>
      <c r="L3871" s="307"/>
      <c r="N3871" s="307"/>
      <c r="U3871" s="309"/>
      <c r="AF3871" s="306"/>
      <c r="AG3871" s="307"/>
      <c r="AH3871" s="307"/>
      <c r="AI3871" s="307"/>
      <c r="AK3871" s="307"/>
      <c r="AL3871" s="307"/>
      <c r="AN3871" s="312"/>
      <c r="AS3871" s="314"/>
    </row>
    <row r="3872" spans="1:45" x14ac:dyDescent="0.2">
      <c r="A3872" s="306"/>
      <c r="L3872" s="307"/>
      <c r="N3872" s="307"/>
      <c r="U3872" s="309"/>
      <c r="AF3872" s="306"/>
      <c r="AG3872" s="307"/>
      <c r="AH3872" s="307"/>
      <c r="AI3872" s="307"/>
      <c r="AJ3872" s="306"/>
      <c r="AK3872" s="307"/>
      <c r="AL3872" s="307"/>
      <c r="AN3872" s="312"/>
      <c r="AS3872" s="314"/>
    </row>
    <row r="3873" spans="1:45" x14ac:dyDescent="0.2">
      <c r="A3873" s="306"/>
      <c r="L3873" s="307"/>
      <c r="N3873" s="307"/>
      <c r="U3873" s="309"/>
      <c r="AF3873" s="306"/>
      <c r="AG3873" s="307"/>
      <c r="AH3873" s="307"/>
      <c r="AI3873" s="307"/>
      <c r="AK3873" s="307"/>
      <c r="AL3873" s="307"/>
      <c r="AN3873" s="312"/>
      <c r="AS3873" s="314"/>
    </row>
    <row r="3874" spans="1:45" x14ac:dyDescent="0.2">
      <c r="A3874" s="306"/>
      <c r="L3874" s="307"/>
      <c r="N3874" s="307"/>
      <c r="U3874" s="309"/>
      <c r="AF3874" s="306"/>
      <c r="AG3874" s="307"/>
      <c r="AH3874" s="307"/>
      <c r="AI3874" s="307"/>
      <c r="AJ3874" s="306"/>
      <c r="AK3874" s="307"/>
      <c r="AL3874" s="307"/>
      <c r="AN3874" s="312"/>
      <c r="AS3874" s="314"/>
    </row>
    <row r="3875" spans="1:45" x14ac:dyDescent="0.2">
      <c r="A3875" s="306"/>
      <c r="L3875" s="307"/>
      <c r="N3875" s="307"/>
      <c r="U3875" s="309"/>
      <c r="AF3875" s="306"/>
      <c r="AG3875" s="307"/>
      <c r="AH3875" s="307"/>
      <c r="AI3875" s="307"/>
      <c r="AK3875" s="307"/>
      <c r="AL3875" s="307"/>
      <c r="AN3875" s="312"/>
      <c r="AS3875" s="314"/>
    </row>
    <row r="3876" spans="1:45" x14ac:dyDescent="0.2">
      <c r="A3876" s="306"/>
      <c r="L3876" s="307"/>
      <c r="N3876" s="307"/>
      <c r="U3876" s="309"/>
      <c r="AF3876" s="306"/>
      <c r="AG3876" s="307"/>
      <c r="AH3876" s="307"/>
      <c r="AI3876" s="307"/>
      <c r="AJ3876" s="306"/>
      <c r="AK3876" s="307"/>
      <c r="AL3876" s="307"/>
      <c r="AN3876" s="312"/>
      <c r="AS3876" s="314"/>
    </row>
    <row r="3877" spans="1:45" x14ac:dyDescent="0.2">
      <c r="A3877" s="306"/>
      <c r="L3877" s="307"/>
      <c r="N3877" s="307"/>
      <c r="U3877" s="309"/>
      <c r="AF3877" s="306"/>
      <c r="AG3877" s="307"/>
      <c r="AH3877" s="307"/>
      <c r="AI3877" s="307"/>
      <c r="AK3877" s="307"/>
      <c r="AL3877" s="307"/>
      <c r="AN3877" s="312"/>
      <c r="AS3877" s="314"/>
    </row>
    <row r="3878" spans="1:45" x14ac:dyDescent="0.2">
      <c r="A3878" s="306"/>
      <c r="L3878" s="307"/>
      <c r="N3878" s="307"/>
      <c r="U3878" s="309"/>
      <c r="AF3878" s="306"/>
      <c r="AG3878" s="307"/>
      <c r="AH3878" s="307"/>
      <c r="AI3878" s="307"/>
      <c r="AJ3878" s="306"/>
      <c r="AK3878" s="307"/>
      <c r="AL3878" s="307"/>
      <c r="AN3878" s="312"/>
      <c r="AS3878" s="314"/>
    </row>
    <row r="3879" spans="1:45" x14ac:dyDescent="0.2">
      <c r="A3879" s="306"/>
      <c r="L3879" s="307"/>
      <c r="N3879" s="307"/>
      <c r="U3879" s="309"/>
      <c r="AF3879" s="306"/>
      <c r="AG3879" s="307"/>
      <c r="AH3879" s="307"/>
      <c r="AI3879" s="307"/>
      <c r="AK3879" s="307"/>
      <c r="AL3879" s="307"/>
      <c r="AN3879" s="312"/>
      <c r="AS3879" s="314"/>
    </row>
    <row r="3880" spans="1:45" x14ac:dyDescent="0.2">
      <c r="A3880" s="306"/>
      <c r="L3880" s="307"/>
      <c r="N3880" s="307"/>
      <c r="U3880" s="309"/>
      <c r="AF3880" s="306"/>
      <c r="AG3880" s="307"/>
      <c r="AH3880" s="307"/>
      <c r="AI3880" s="307"/>
      <c r="AJ3880" s="306"/>
      <c r="AK3880" s="307"/>
      <c r="AL3880" s="307"/>
      <c r="AN3880" s="312"/>
      <c r="AS3880" s="314"/>
    </row>
    <row r="3881" spans="1:45" x14ac:dyDescent="0.2">
      <c r="A3881" s="306"/>
      <c r="L3881" s="307"/>
      <c r="N3881" s="307"/>
      <c r="U3881" s="309"/>
      <c r="AF3881" s="306"/>
      <c r="AG3881" s="307"/>
      <c r="AH3881" s="307"/>
      <c r="AI3881" s="307"/>
      <c r="AK3881" s="307"/>
      <c r="AL3881" s="307"/>
      <c r="AN3881" s="312"/>
      <c r="AS3881" s="314"/>
    </row>
    <row r="3882" spans="1:45" x14ac:dyDescent="0.2">
      <c r="A3882" s="306"/>
      <c r="L3882" s="307"/>
      <c r="N3882" s="307"/>
      <c r="U3882" s="309"/>
      <c r="AF3882" s="306"/>
      <c r="AG3882" s="307"/>
      <c r="AH3882" s="307"/>
      <c r="AI3882" s="307"/>
      <c r="AJ3882" s="306"/>
      <c r="AK3882" s="307"/>
      <c r="AL3882" s="307"/>
      <c r="AN3882" s="312"/>
      <c r="AS3882" s="314"/>
    </row>
    <row r="3883" spans="1:45" x14ac:dyDescent="0.2">
      <c r="A3883" s="306"/>
      <c r="L3883" s="307"/>
      <c r="N3883" s="307"/>
      <c r="U3883" s="309"/>
      <c r="AF3883" s="306"/>
      <c r="AG3883" s="307"/>
      <c r="AH3883" s="307"/>
      <c r="AI3883" s="307"/>
      <c r="AK3883" s="307"/>
      <c r="AL3883" s="307"/>
      <c r="AN3883" s="312"/>
      <c r="AS3883" s="314"/>
    </row>
    <row r="3884" spans="1:45" x14ac:dyDescent="0.2">
      <c r="A3884" s="306"/>
      <c r="L3884" s="307"/>
      <c r="N3884" s="307"/>
      <c r="U3884" s="309"/>
      <c r="AF3884" s="306"/>
      <c r="AG3884" s="307"/>
      <c r="AH3884" s="307"/>
      <c r="AI3884" s="307"/>
      <c r="AJ3884" s="306"/>
      <c r="AK3884" s="307"/>
      <c r="AL3884" s="307"/>
      <c r="AN3884" s="312"/>
      <c r="AS3884" s="314"/>
    </row>
    <row r="3885" spans="1:45" x14ac:dyDescent="0.2">
      <c r="A3885" s="306"/>
      <c r="L3885" s="307"/>
      <c r="N3885" s="307"/>
      <c r="U3885" s="309"/>
      <c r="AF3885" s="306"/>
      <c r="AG3885" s="307"/>
      <c r="AH3885" s="307"/>
      <c r="AI3885" s="307"/>
      <c r="AK3885" s="307"/>
      <c r="AL3885" s="307"/>
      <c r="AN3885" s="312"/>
      <c r="AS3885" s="314"/>
    </row>
    <row r="3886" spans="1:45" x14ac:dyDescent="0.2">
      <c r="A3886" s="306"/>
      <c r="L3886" s="307"/>
      <c r="N3886" s="307"/>
      <c r="U3886" s="309"/>
      <c r="AF3886" s="306"/>
      <c r="AG3886" s="307"/>
      <c r="AH3886" s="307"/>
      <c r="AI3886" s="307"/>
      <c r="AJ3886" s="306"/>
      <c r="AK3886" s="307"/>
      <c r="AL3886" s="307"/>
      <c r="AN3886" s="312"/>
      <c r="AS3886" s="314"/>
    </row>
    <row r="3887" spans="1:45" x14ac:dyDescent="0.2">
      <c r="A3887" s="306"/>
      <c r="L3887" s="307"/>
      <c r="N3887" s="307"/>
      <c r="U3887" s="309"/>
      <c r="AF3887" s="306"/>
      <c r="AG3887" s="307"/>
      <c r="AH3887" s="307"/>
      <c r="AI3887" s="307"/>
      <c r="AK3887" s="307"/>
      <c r="AL3887" s="307"/>
      <c r="AN3887" s="312"/>
      <c r="AS3887" s="314"/>
    </row>
    <row r="3888" spans="1:45" x14ac:dyDescent="0.2">
      <c r="A3888" s="306"/>
      <c r="L3888" s="307"/>
      <c r="N3888" s="307"/>
      <c r="U3888" s="309"/>
      <c r="AF3888" s="306"/>
      <c r="AG3888" s="307"/>
      <c r="AH3888" s="307"/>
      <c r="AI3888" s="307"/>
      <c r="AJ3888" s="306"/>
      <c r="AK3888" s="307"/>
      <c r="AL3888" s="307"/>
      <c r="AN3888" s="312"/>
      <c r="AS3888" s="314"/>
    </row>
    <row r="3889" spans="1:45" x14ac:dyDescent="0.2">
      <c r="A3889" s="306"/>
      <c r="L3889" s="307"/>
      <c r="N3889" s="307"/>
      <c r="U3889" s="309"/>
      <c r="AF3889" s="306"/>
      <c r="AG3889" s="307"/>
      <c r="AH3889" s="307"/>
      <c r="AI3889" s="307"/>
      <c r="AK3889" s="307"/>
      <c r="AL3889" s="307"/>
      <c r="AN3889" s="312"/>
      <c r="AS3889" s="314"/>
    </row>
    <row r="3890" spans="1:45" x14ac:dyDescent="0.2">
      <c r="A3890" s="306"/>
      <c r="L3890" s="307"/>
      <c r="N3890" s="307"/>
      <c r="U3890" s="309"/>
      <c r="AF3890" s="306"/>
      <c r="AG3890" s="307"/>
      <c r="AH3890" s="307"/>
      <c r="AI3890" s="307"/>
      <c r="AJ3890" s="306"/>
      <c r="AK3890" s="307"/>
      <c r="AL3890" s="307"/>
      <c r="AN3890" s="312"/>
      <c r="AS3890" s="314"/>
    </row>
    <row r="3891" spans="1:45" x14ac:dyDescent="0.2">
      <c r="A3891" s="306"/>
      <c r="L3891" s="307"/>
      <c r="N3891" s="307"/>
      <c r="U3891" s="309"/>
      <c r="AF3891" s="306"/>
      <c r="AG3891" s="307"/>
      <c r="AH3891" s="307"/>
      <c r="AI3891" s="307"/>
      <c r="AK3891" s="307"/>
      <c r="AL3891" s="307"/>
      <c r="AN3891" s="312"/>
      <c r="AS3891" s="314"/>
    </row>
    <row r="3892" spans="1:45" x14ac:dyDescent="0.2">
      <c r="A3892" s="306"/>
      <c r="L3892" s="307"/>
      <c r="N3892" s="307"/>
      <c r="U3892" s="309"/>
      <c r="AF3892" s="306"/>
      <c r="AG3892" s="307"/>
      <c r="AH3892" s="307"/>
      <c r="AI3892" s="307"/>
      <c r="AJ3892" s="306"/>
      <c r="AK3892" s="307"/>
      <c r="AL3892" s="307"/>
      <c r="AN3892" s="312"/>
      <c r="AS3892" s="314"/>
    </row>
    <row r="3893" spans="1:45" x14ac:dyDescent="0.2">
      <c r="A3893" s="306"/>
      <c r="L3893" s="307"/>
      <c r="N3893" s="307"/>
      <c r="U3893" s="309"/>
      <c r="AF3893" s="306"/>
      <c r="AG3893" s="307"/>
      <c r="AH3893" s="307"/>
      <c r="AI3893" s="307"/>
      <c r="AK3893" s="307"/>
      <c r="AL3893" s="307"/>
      <c r="AN3893" s="312"/>
      <c r="AS3893" s="314"/>
    </row>
    <row r="3894" spans="1:45" x14ac:dyDescent="0.2">
      <c r="A3894" s="306"/>
      <c r="L3894" s="307"/>
      <c r="N3894" s="307"/>
      <c r="U3894" s="309"/>
      <c r="AF3894" s="306"/>
      <c r="AG3894" s="307"/>
      <c r="AH3894" s="307"/>
      <c r="AI3894" s="307"/>
      <c r="AJ3894" s="306"/>
      <c r="AK3894" s="307"/>
      <c r="AL3894" s="307"/>
      <c r="AN3894" s="312"/>
      <c r="AS3894" s="314"/>
    </row>
    <row r="3895" spans="1:45" x14ac:dyDescent="0.2">
      <c r="A3895" s="306"/>
      <c r="L3895" s="307"/>
      <c r="N3895" s="307"/>
      <c r="U3895" s="309"/>
      <c r="AF3895" s="306"/>
      <c r="AG3895" s="307"/>
      <c r="AH3895" s="307"/>
      <c r="AI3895" s="307"/>
      <c r="AK3895" s="307"/>
      <c r="AL3895" s="307"/>
      <c r="AN3895" s="312"/>
      <c r="AS3895" s="314"/>
    </row>
    <row r="3896" spans="1:45" x14ac:dyDescent="0.2">
      <c r="A3896" s="306"/>
      <c r="L3896" s="307"/>
      <c r="N3896" s="307"/>
      <c r="U3896" s="309"/>
      <c r="AF3896" s="306"/>
      <c r="AG3896" s="307"/>
      <c r="AH3896" s="307"/>
      <c r="AI3896" s="307"/>
      <c r="AJ3896" s="306"/>
      <c r="AK3896" s="307"/>
      <c r="AL3896" s="307"/>
      <c r="AN3896" s="312"/>
      <c r="AS3896" s="314"/>
    </row>
    <row r="3897" spans="1:45" x14ac:dyDescent="0.2">
      <c r="A3897" s="306"/>
      <c r="L3897" s="307"/>
      <c r="N3897" s="307"/>
      <c r="U3897" s="309"/>
      <c r="AF3897" s="306"/>
      <c r="AG3897" s="307"/>
      <c r="AH3897" s="307"/>
      <c r="AI3897" s="307"/>
      <c r="AK3897" s="307"/>
      <c r="AL3897" s="307"/>
      <c r="AN3897" s="312"/>
      <c r="AS3897" s="314"/>
    </row>
    <row r="3898" spans="1:45" x14ac:dyDescent="0.2">
      <c r="A3898" s="306"/>
      <c r="L3898" s="307"/>
      <c r="N3898" s="307"/>
      <c r="U3898" s="309"/>
      <c r="AF3898" s="306"/>
      <c r="AG3898" s="307"/>
      <c r="AH3898" s="307"/>
      <c r="AI3898" s="307"/>
      <c r="AJ3898" s="306"/>
      <c r="AK3898" s="307"/>
      <c r="AL3898" s="307"/>
      <c r="AN3898" s="312"/>
      <c r="AS3898" s="314"/>
    </row>
    <row r="3899" spans="1:45" x14ac:dyDescent="0.2">
      <c r="A3899" s="306"/>
      <c r="L3899" s="307"/>
      <c r="N3899" s="307"/>
      <c r="U3899" s="309"/>
      <c r="AF3899" s="306"/>
      <c r="AG3899" s="307"/>
      <c r="AH3899" s="307"/>
      <c r="AI3899" s="307"/>
      <c r="AK3899" s="307"/>
      <c r="AL3899" s="307"/>
      <c r="AN3899" s="312"/>
      <c r="AS3899" s="314"/>
    </row>
    <row r="3900" spans="1:45" x14ac:dyDescent="0.2">
      <c r="A3900" s="306"/>
      <c r="L3900" s="307"/>
      <c r="N3900" s="307"/>
      <c r="U3900" s="309"/>
      <c r="AF3900" s="306"/>
      <c r="AG3900" s="307"/>
      <c r="AH3900" s="307"/>
      <c r="AI3900" s="307"/>
      <c r="AJ3900" s="306"/>
      <c r="AK3900" s="307"/>
      <c r="AL3900" s="307"/>
      <c r="AN3900" s="312"/>
      <c r="AS3900" s="314"/>
    </row>
    <row r="3901" spans="1:45" x14ac:dyDescent="0.2">
      <c r="A3901" s="306"/>
      <c r="L3901" s="307"/>
      <c r="N3901" s="307"/>
      <c r="U3901" s="309"/>
      <c r="AF3901" s="306"/>
      <c r="AG3901" s="307"/>
      <c r="AH3901" s="307"/>
      <c r="AI3901" s="307"/>
      <c r="AK3901" s="307"/>
      <c r="AL3901" s="307"/>
      <c r="AN3901" s="312"/>
      <c r="AS3901" s="314"/>
    </row>
    <row r="3902" spans="1:45" x14ac:dyDescent="0.2">
      <c r="A3902" s="306"/>
      <c r="L3902" s="307"/>
      <c r="N3902" s="307"/>
      <c r="U3902" s="309"/>
      <c r="AF3902" s="306"/>
      <c r="AG3902" s="307"/>
      <c r="AH3902" s="307"/>
      <c r="AI3902" s="307"/>
      <c r="AJ3902" s="306"/>
      <c r="AK3902" s="307"/>
      <c r="AL3902" s="307"/>
      <c r="AN3902" s="312"/>
      <c r="AS3902" s="314"/>
    </row>
    <row r="3903" spans="1:45" x14ac:dyDescent="0.2">
      <c r="A3903" s="306"/>
      <c r="L3903" s="307"/>
      <c r="N3903" s="307"/>
      <c r="U3903" s="309"/>
      <c r="AF3903" s="306"/>
      <c r="AG3903" s="307"/>
      <c r="AH3903" s="307"/>
      <c r="AI3903" s="307"/>
      <c r="AK3903" s="307"/>
      <c r="AL3903" s="307"/>
      <c r="AN3903" s="312"/>
      <c r="AS3903" s="314"/>
    </row>
    <row r="3904" spans="1:45" x14ac:dyDescent="0.2">
      <c r="A3904" s="306"/>
      <c r="L3904" s="307"/>
      <c r="N3904" s="307"/>
      <c r="U3904" s="309"/>
      <c r="AF3904" s="306"/>
      <c r="AG3904" s="307"/>
      <c r="AH3904" s="307"/>
      <c r="AI3904" s="307"/>
      <c r="AJ3904" s="306"/>
      <c r="AK3904" s="307"/>
      <c r="AL3904" s="307"/>
      <c r="AN3904" s="312"/>
      <c r="AS3904" s="314"/>
    </row>
    <row r="3905" spans="1:45" x14ac:dyDescent="0.2">
      <c r="A3905" s="306"/>
      <c r="L3905" s="307"/>
      <c r="N3905" s="307"/>
      <c r="U3905" s="309"/>
      <c r="AF3905" s="306"/>
      <c r="AG3905" s="307"/>
      <c r="AH3905" s="307"/>
      <c r="AI3905" s="307"/>
      <c r="AK3905" s="307"/>
      <c r="AL3905" s="307"/>
      <c r="AN3905" s="312"/>
      <c r="AS3905" s="314"/>
    </row>
    <row r="3906" spans="1:45" x14ac:dyDescent="0.2">
      <c r="A3906" s="306"/>
      <c r="L3906" s="307"/>
      <c r="N3906" s="307"/>
      <c r="U3906" s="309"/>
      <c r="AF3906" s="306"/>
      <c r="AG3906" s="307"/>
      <c r="AH3906" s="307"/>
      <c r="AI3906" s="307"/>
      <c r="AJ3906" s="306"/>
      <c r="AK3906" s="307"/>
      <c r="AL3906" s="307"/>
      <c r="AN3906" s="312"/>
      <c r="AS3906" s="314"/>
    </row>
    <row r="3907" spans="1:45" x14ac:dyDescent="0.2">
      <c r="A3907" s="306"/>
      <c r="L3907" s="307"/>
      <c r="N3907" s="307"/>
      <c r="U3907" s="309"/>
      <c r="AF3907" s="306"/>
      <c r="AG3907" s="307"/>
      <c r="AH3907" s="307"/>
      <c r="AI3907" s="307"/>
      <c r="AK3907" s="307"/>
      <c r="AL3907" s="307"/>
      <c r="AN3907" s="312"/>
      <c r="AS3907" s="314"/>
    </row>
    <row r="3908" spans="1:45" x14ac:dyDescent="0.2">
      <c r="A3908" s="306"/>
      <c r="L3908" s="307"/>
      <c r="N3908" s="307"/>
      <c r="U3908" s="309"/>
      <c r="AF3908" s="306"/>
      <c r="AG3908" s="307"/>
      <c r="AH3908" s="307"/>
      <c r="AI3908" s="307"/>
      <c r="AJ3908" s="306"/>
      <c r="AK3908" s="307"/>
      <c r="AL3908" s="307"/>
      <c r="AN3908" s="312"/>
      <c r="AS3908" s="314"/>
    </row>
    <row r="3909" spans="1:45" x14ac:dyDescent="0.2">
      <c r="A3909" s="306"/>
      <c r="L3909" s="307"/>
      <c r="N3909" s="307"/>
      <c r="U3909" s="309"/>
      <c r="AF3909" s="306"/>
      <c r="AG3909" s="307"/>
      <c r="AH3909" s="307"/>
      <c r="AI3909" s="307"/>
      <c r="AK3909" s="307"/>
      <c r="AL3909" s="307"/>
      <c r="AN3909" s="312"/>
      <c r="AS3909" s="314"/>
    </row>
    <row r="3910" spans="1:45" x14ac:dyDescent="0.2">
      <c r="A3910" s="306"/>
      <c r="L3910" s="307"/>
      <c r="N3910" s="307"/>
      <c r="U3910" s="309"/>
      <c r="AF3910" s="306"/>
      <c r="AG3910" s="307"/>
      <c r="AH3910" s="307"/>
      <c r="AI3910" s="307"/>
      <c r="AJ3910" s="306"/>
      <c r="AK3910" s="307"/>
      <c r="AL3910" s="307"/>
      <c r="AN3910" s="312"/>
      <c r="AS3910" s="314"/>
    </row>
    <row r="3911" spans="1:45" x14ac:dyDescent="0.2">
      <c r="A3911" s="306"/>
      <c r="L3911" s="307"/>
      <c r="N3911" s="307"/>
      <c r="U3911" s="309"/>
      <c r="AF3911" s="306"/>
      <c r="AG3911" s="307"/>
      <c r="AH3911" s="307"/>
      <c r="AI3911" s="307"/>
      <c r="AK3911" s="307"/>
      <c r="AL3911" s="307"/>
      <c r="AN3911" s="312"/>
      <c r="AS3911" s="314"/>
    </row>
    <row r="3912" spans="1:45" x14ac:dyDescent="0.2">
      <c r="A3912" s="306"/>
      <c r="L3912" s="307"/>
      <c r="N3912" s="307"/>
      <c r="U3912" s="309"/>
      <c r="AF3912" s="306"/>
      <c r="AG3912" s="307"/>
      <c r="AH3912" s="307"/>
      <c r="AI3912" s="307"/>
      <c r="AJ3912" s="306"/>
      <c r="AK3912" s="307"/>
      <c r="AL3912" s="307"/>
      <c r="AN3912" s="312"/>
      <c r="AS3912" s="314"/>
    </row>
    <row r="3913" spans="1:45" x14ac:dyDescent="0.2">
      <c r="A3913" s="306"/>
      <c r="L3913" s="307"/>
      <c r="N3913" s="307"/>
      <c r="U3913" s="309"/>
      <c r="AF3913" s="306"/>
      <c r="AG3913" s="307"/>
      <c r="AH3913" s="307"/>
      <c r="AI3913" s="307"/>
      <c r="AK3913" s="307"/>
      <c r="AL3913" s="307"/>
      <c r="AN3913" s="312"/>
      <c r="AS3913" s="314"/>
    </row>
    <row r="3914" spans="1:45" x14ac:dyDescent="0.2">
      <c r="A3914" s="306"/>
      <c r="L3914" s="307"/>
      <c r="N3914" s="307"/>
      <c r="U3914" s="309"/>
      <c r="AF3914" s="306"/>
      <c r="AG3914" s="307"/>
      <c r="AH3914" s="307"/>
      <c r="AI3914" s="307"/>
      <c r="AJ3914" s="306"/>
      <c r="AK3914" s="307"/>
      <c r="AL3914" s="307"/>
      <c r="AN3914" s="312"/>
      <c r="AS3914" s="314"/>
    </row>
    <row r="3915" spans="1:45" x14ac:dyDescent="0.2">
      <c r="A3915" s="306"/>
      <c r="L3915" s="307"/>
      <c r="N3915" s="307"/>
      <c r="U3915" s="309"/>
      <c r="AF3915" s="306"/>
      <c r="AG3915" s="307"/>
      <c r="AH3915" s="307"/>
      <c r="AI3915" s="307"/>
      <c r="AK3915" s="307"/>
      <c r="AL3915" s="307"/>
      <c r="AN3915" s="312"/>
      <c r="AS3915" s="314"/>
    </row>
    <row r="3916" spans="1:45" x14ac:dyDescent="0.2">
      <c r="A3916" s="306"/>
      <c r="L3916" s="307"/>
      <c r="N3916" s="307"/>
      <c r="U3916" s="309"/>
      <c r="AF3916" s="306"/>
      <c r="AG3916" s="307"/>
      <c r="AH3916" s="307"/>
      <c r="AI3916" s="307"/>
      <c r="AJ3916" s="306"/>
      <c r="AK3916" s="307"/>
      <c r="AL3916" s="307"/>
      <c r="AN3916" s="312"/>
      <c r="AS3916" s="314"/>
    </row>
    <row r="3917" spans="1:45" x14ac:dyDescent="0.2">
      <c r="A3917" s="306"/>
      <c r="L3917" s="307"/>
      <c r="N3917" s="307"/>
      <c r="U3917" s="309"/>
      <c r="AF3917" s="306"/>
      <c r="AG3917" s="307"/>
      <c r="AH3917" s="307"/>
      <c r="AI3917" s="307"/>
      <c r="AK3917" s="307"/>
      <c r="AL3917" s="307"/>
      <c r="AN3917" s="312"/>
      <c r="AS3917" s="314"/>
    </row>
    <row r="3918" spans="1:45" x14ac:dyDescent="0.2">
      <c r="A3918" s="306"/>
      <c r="L3918" s="307"/>
      <c r="N3918" s="307"/>
      <c r="U3918" s="309"/>
      <c r="AF3918" s="306"/>
      <c r="AG3918" s="307"/>
      <c r="AH3918" s="307"/>
      <c r="AI3918" s="307"/>
      <c r="AJ3918" s="306"/>
      <c r="AK3918" s="307"/>
      <c r="AL3918" s="307"/>
      <c r="AN3918" s="312"/>
      <c r="AS3918" s="314"/>
    </row>
    <row r="3919" spans="1:45" x14ac:dyDescent="0.2">
      <c r="A3919" s="306"/>
      <c r="L3919" s="307"/>
      <c r="N3919" s="307"/>
      <c r="U3919" s="309"/>
      <c r="AF3919" s="306"/>
      <c r="AG3919" s="307"/>
      <c r="AH3919" s="307"/>
      <c r="AI3919" s="307"/>
      <c r="AK3919" s="307"/>
      <c r="AL3919" s="307"/>
      <c r="AN3919" s="312"/>
      <c r="AS3919" s="314"/>
    </row>
    <row r="3920" spans="1:45" x14ac:dyDescent="0.2">
      <c r="A3920" s="306"/>
      <c r="L3920" s="307"/>
      <c r="N3920" s="307"/>
      <c r="U3920" s="309"/>
      <c r="AF3920" s="306"/>
      <c r="AG3920" s="307"/>
      <c r="AH3920" s="307"/>
      <c r="AI3920" s="307"/>
      <c r="AJ3920" s="306"/>
      <c r="AK3920" s="307"/>
      <c r="AL3920" s="307"/>
      <c r="AN3920" s="312"/>
      <c r="AS3920" s="314"/>
    </row>
    <row r="3921" spans="1:45" x14ac:dyDescent="0.2">
      <c r="A3921" s="306"/>
      <c r="L3921" s="307"/>
      <c r="N3921" s="307"/>
      <c r="U3921" s="309"/>
      <c r="AF3921" s="306"/>
      <c r="AG3921" s="307"/>
      <c r="AH3921" s="307"/>
      <c r="AI3921" s="307"/>
      <c r="AK3921" s="307"/>
      <c r="AL3921" s="307"/>
      <c r="AN3921" s="312"/>
      <c r="AS3921" s="314"/>
    </row>
    <row r="3922" spans="1:45" x14ac:dyDescent="0.2">
      <c r="A3922" s="306"/>
      <c r="L3922" s="307"/>
      <c r="N3922" s="307"/>
      <c r="U3922" s="309"/>
      <c r="AF3922" s="306"/>
      <c r="AG3922" s="307"/>
      <c r="AH3922" s="307"/>
      <c r="AI3922" s="307"/>
      <c r="AJ3922" s="306"/>
      <c r="AK3922" s="307"/>
      <c r="AL3922" s="307"/>
      <c r="AN3922" s="312"/>
      <c r="AS3922" s="314"/>
    </row>
    <row r="3923" spans="1:45" x14ac:dyDescent="0.2">
      <c r="A3923" s="306"/>
      <c r="L3923" s="307"/>
      <c r="N3923" s="307"/>
      <c r="U3923" s="309"/>
      <c r="AF3923" s="306"/>
      <c r="AG3923" s="307"/>
      <c r="AH3923" s="307"/>
      <c r="AI3923" s="307"/>
      <c r="AK3923" s="307"/>
      <c r="AL3923" s="307"/>
      <c r="AN3923" s="312"/>
      <c r="AS3923" s="314"/>
    </row>
    <row r="3924" spans="1:45" x14ac:dyDescent="0.2">
      <c r="A3924" s="306"/>
      <c r="L3924" s="307"/>
      <c r="N3924" s="307"/>
      <c r="U3924" s="309"/>
      <c r="AF3924" s="306"/>
      <c r="AG3924" s="307"/>
      <c r="AH3924" s="307"/>
      <c r="AI3924" s="307"/>
      <c r="AJ3924" s="306"/>
      <c r="AK3924" s="307"/>
      <c r="AL3924" s="307"/>
      <c r="AN3924" s="312"/>
      <c r="AS3924" s="314"/>
    </row>
    <row r="3925" spans="1:45" x14ac:dyDescent="0.2">
      <c r="A3925" s="306"/>
      <c r="L3925" s="307"/>
      <c r="N3925" s="307"/>
      <c r="U3925" s="309"/>
      <c r="AF3925" s="306"/>
      <c r="AG3925" s="307"/>
      <c r="AH3925" s="307"/>
      <c r="AI3925" s="307"/>
      <c r="AK3925" s="307"/>
      <c r="AL3925" s="307"/>
      <c r="AN3925" s="312"/>
      <c r="AS3925" s="314"/>
    </row>
    <row r="3926" spans="1:45" x14ac:dyDescent="0.2">
      <c r="A3926" s="306"/>
      <c r="L3926" s="307"/>
      <c r="N3926" s="307"/>
      <c r="U3926" s="309"/>
      <c r="AF3926" s="306"/>
      <c r="AG3926" s="307"/>
      <c r="AH3926" s="307"/>
      <c r="AI3926" s="307"/>
      <c r="AJ3926" s="306"/>
      <c r="AK3926" s="307"/>
      <c r="AL3926" s="307"/>
      <c r="AN3926" s="312"/>
      <c r="AS3926" s="314"/>
    </row>
    <row r="3927" spans="1:45" x14ac:dyDescent="0.2">
      <c r="A3927" s="306"/>
      <c r="L3927" s="307"/>
      <c r="N3927" s="307"/>
      <c r="U3927" s="309"/>
      <c r="AF3927" s="306"/>
      <c r="AG3927" s="307"/>
      <c r="AH3927" s="307"/>
      <c r="AI3927" s="307"/>
      <c r="AK3927" s="307"/>
      <c r="AL3927" s="307"/>
      <c r="AN3927" s="312"/>
      <c r="AS3927" s="314"/>
    </row>
    <row r="3928" spans="1:45" x14ac:dyDescent="0.2">
      <c r="A3928" s="306"/>
      <c r="L3928" s="307"/>
      <c r="N3928" s="307"/>
      <c r="U3928" s="309"/>
      <c r="AF3928" s="306"/>
      <c r="AG3928" s="307"/>
      <c r="AH3928" s="307"/>
      <c r="AI3928" s="307"/>
      <c r="AJ3928" s="306"/>
      <c r="AK3928" s="307"/>
      <c r="AL3928" s="307"/>
      <c r="AN3928" s="312"/>
      <c r="AS3928" s="314"/>
    </row>
    <row r="3929" spans="1:45" x14ac:dyDescent="0.2">
      <c r="A3929" s="306"/>
      <c r="L3929" s="307"/>
      <c r="N3929" s="307"/>
      <c r="U3929" s="309"/>
      <c r="AF3929" s="306"/>
      <c r="AG3929" s="307"/>
      <c r="AH3929" s="307"/>
      <c r="AI3929" s="307"/>
      <c r="AK3929" s="307"/>
      <c r="AL3929" s="307"/>
      <c r="AN3929" s="312"/>
      <c r="AS3929" s="314"/>
    </row>
    <row r="3930" spans="1:45" x14ac:dyDescent="0.2">
      <c r="A3930" s="306"/>
      <c r="L3930" s="307"/>
      <c r="N3930" s="307"/>
      <c r="U3930" s="309"/>
      <c r="AF3930" s="306"/>
      <c r="AG3930" s="307"/>
      <c r="AH3930" s="307"/>
      <c r="AI3930" s="307"/>
      <c r="AJ3930" s="306"/>
      <c r="AK3930" s="307"/>
      <c r="AL3930" s="307"/>
      <c r="AN3930" s="312"/>
      <c r="AS3930" s="314"/>
    </row>
    <row r="3931" spans="1:45" x14ac:dyDescent="0.2">
      <c r="A3931" s="306"/>
      <c r="L3931" s="307"/>
      <c r="N3931" s="307"/>
      <c r="U3931" s="309"/>
      <c r="AF3931" s="306"/>
      <c r="AG3931" s="307"/>
      <c r="AH3931" s="307"/>
      <c r="AI3931" s="307"/>
      <c r="AK3931" s="307"/>
      <c r="AL3931" s="307"/>
      <c r="AN3931" s="312"/>
      <c r="AS3931" s="314"/>
    </row>
    <row r="3932" spans="1:45" x14ac:dyDescent="0.2">
      <c r="A3932" s="306"/>
      <c r="L3932" s="307"/>
      <c r="N3932" s="307"/>
      <c r="U3932" s="309"/>
      <c r="AF3932" s="306"/>
      <c r="AG3932" s="307"/>
      <c r="AH3932" s="307"/>
      <c r="AI3932" s="307"/>
      <c r="AJ3932" s="306"/>
      <c r="AK3932" s="307"/>
      <c r="AL3932" s="307"/>
      <c r="AN3932" s="312"/>
      <c r="AS3932" s="314"/>
    </row>
    <row r="3933" spans="1:45" x14ac:dyDescent="0.2">
      <c r="A3933" s="306"/>
      <c r="L3933" s="307"/>
      <c r="N3933" s="307"/>
      <c r="U3933" s="309"/>
      <c r="AF3933" s="306"/>
      <c r="AG3933" s="307"/>
      <c r="AH3933" s="307"/>
      <c r="AI3933" s="307"/>
      <c r="AK3933" s="307"/>
      <c r="AL3933" s="307"/>
      <c r="AN3933" s="312"/>
      <c r="AS3933" s="314"/>
    </row>
    <row r="3934" spans="1:45" x14ac:dyDescent="0.2">
      <c r="A3934" s="306"/>
      <c r="L3934" s="307"/>
      <c r="N3934" s="307"/>
      <c r="U3934" s="309"/>
      <c r="AF3934" s="306"/>
      <c r="AG3934" s="307"/>
      <c r="AH3934" s="307"/>
      <c r="AI3934" s="307"/>
      <c r="AJ3934" s="306"/>
      <c r="AK3934" s="307"/>
      <c r="AL3934" s="307"/>
      <c r="AN3934" s="312"/>
      <c r="AS3934" s="314"/>
    </row>
    <row r="3935" spans="1:45" x14ac:dyDescent="0.2">
      <c r="A3935" s="306"/>
      <c r="L3935" s="307"/>
      <c r="N3935" s="307"/>
      <c r="U3935" s="309"/>
      <c r="AF3935" s="306"/>
      <c r="AG3935" s="307"/>
      <c r="AH3935" s="307"/>
      <c r="AI3935" s="307"/>
      <c r="AK3935" s="307"/>
      <c r="AL3935" s="307"/>
      <c r="AN3935" s="312"/>
      <c r="AS3935" s="314"/>
    </row>
    <row r="3936" spans="1:45" x14ac:dyDescent="0.2">
      <c r="A3936" s="306"/>
      <c r="L3936" s="307"/>
      <c r="N3936" s="307"/>
      <c r="U3936" s="309"/>
      <c r="AF3936" s="306"/>
      <c r="AG3936" s="307"/>
      <c r="AH3936" s="307"/>
      <c r="AI3936" s="307"/>
      <c r="AJ3936" s="306"/>
      <c r="AK3936" s="307"/>
      <c r="AL3936" s="307"/>
      <c r="AN3936" s="312"/>
      <c r="AS3936" s="314"/>
    </row>
    <row r="3937" spans="1:45" x14ac:dyDescent="0.2">
      <c r="A3937" s="306"/>
      <c r="L3937" s="307"/>
      <c r="N3937" s="307"/>
      <c r="U3937" s="309"/>
      <c r="AF3937" s="306"/>
      <c r="AG3937" s="307"/>
      <c r="AH3937" s="307"/>
      <c r="AI3937" s="307"/>
      <c r="AK3937" s="307"/>
      <c r="AL3937" s="307"/>
      <c r="AN3937" s="312"/>
      <c r="AS3937" s="314"/>
    </row>
    <row r="3938" spans="1:45" x14ac:dyDescent="0.2">
      <c r="A3938" s="306"/>
      <c r="L3938" s="307"/>
      <c r="N3938" s="307"/>
      <c r="U3938" s="309"/>
      <c r="AF3938" s="306"/>
      <c r="AG3938" s="307"/>
      <c r="AH3938" s="307"/>
      <c r="AI3938" s="307"/>
      <c r="AJ3938" s="306"/>
      <c r="AK3938" s="307"/>
      <c r="AL3938" s="307"/>
      <c r="AN3938" s="312"/>
      <c r="AS3938" s="314"/>
    </row>
    <row r="3939" spans="1:45" x14ac:dyDescent="0.2">
      <c r="A3939" s="306"/>
      <c r="L3939" s="307"/>
      <c r="N3939" s="307"/>
      <c r="U3939" s="309"/>
      <c r="AF3939" s="306"/>
      <c r="AG3939" s="307"/>
      <c r="AH3939" s="307"/>
      <c r="AI3939" s="307"/>
      <c r="AK3939" s="307"/>
      <c r="AL3939" s="307"/>
      <c r="AN3939" s="312"/>
      <c r="AS3939" s="314"/>
    </row>
    <row r="3940" spans="1:45" x14ac:dyDescent="0.2">
      <c r="A3940" s="306"/>
      <c r="L3940" s="307"/>
      <c r="N3940" s="307"/>
      <c r="U3940" s="309"/>
      <c r="AF3940" s="306"/>
      <c r="AG3940" s="307"/>
      <c r="AH3940" s="307"/>
      <c r="AI3940" s="307"/>
      <c r="AJ3940" s="306"/>
      <c r="AK3940" s="307"/>
      <c r="AL3940" s="307"/>
      <c r="AN3940" s="312"/>
      <c r="AS3940" s="314"/>
    </row>
    <row r="3941" spans="1:45" x14ac:dyDescent="0.2">
      <c r="A3941" s="306"/>
      <c r="L3941" s="307"/>
      <c r="N3941" s="307"/>
      <c r="U3941" s="309"/>
      <c r="AF3941" s="306"/>
      <c r="AG3941" s="307"/>
      <c r="AH3941" s="307"/>
      <c r="AI3941" s="307"/>
      <c r="AK3941" s="307"/>
      <c r="AL3941" s="307"/>
      <c r="AN3941" s="312"/>
      <c r="AS3941" s="314"/>
    </row>
    <row r="3942" spans="1:45" x14ac:dyDescent="0.2">
      <c r="A3942" s="306"/>
      <c r="L3942" s="307"/>
      <c r="N3942" s="307"/>
      <c r="U3942" s="309"/>
      <c r="AF3942" s="306"/>
      <c r="AG3942" s="307"/>
      <c r="AH3942" s="307"/>
      <c r="AI3942" s="307"/>
      <c r="AJ3942" s="306"/>
      <c r="AK3942" s="307"/>
      <c r="AL3942" s="307"/>
      <c r="AN3942" s="312"/>
      <c r="AS3942" s="314"/>
    </row>
    <row r="3943" spans="1:45" x14ac:dyDescent="0.2">
      <c r="A3943" s="306"/>
      <c r="L3943" s="307"/>
      <c r="N3943" s="307"/>
      <c r="U3943" s="309"/>
      <c r="AF3943" s="306"/>
      <c r="AG3943" s="307"/>
      <c r="AH3943" s="307"/>
      <c r="AI3943" s="307"/>
      <c r="AK3943" s="307"/>
      <c r="AL3943" s="307"/>
      <c r="AN3943" s="312"/>
      <c r="AS3943" s="314"/>
    </row>
    <row r="3944" spans="1:45" x14ac:dyDescent="0.2">
      <c r="A3944" s="306"/>
      <c r="L3944" s="307"/>
      <c r="N3944" s="307"/>
      <c r="U3944" s="309"/>
      <c r="AF3944" s="306"/>
      <c r="AG3944" s="307"/>
      <c r="AH3944" s="307"/>
      <c r="AI3944" s="307"/>
      <c r="AJ3944" s="306"/>
      <c r="AK3944" s="307"/>
      <c r="AL3944" s="307"/>
      <c r="AN3944" s="312"/>
      <c r="AS3944" s="314"/>
    </row>
    <row r="3945" spans="1:45" x14ac:dyDescent="0.2">
      <c r="A3945" s="306"/>
      <c r="L3945" s="307"/>
      <c r="N3945" s="307"/>
      <c r="U3945" s="309"/>
      <c r="AF3945" s="306"/>
      <c r="AG3945" s="307"/>
      <c r="AH3945" s="307"/>
      <c r="AI3945" s="307"/>
      <c r="AK3945" s="307"/>
      <c r="AL3945" s="307"/>
      <c r="AN3945" s="312"/>
      <c r="AS3945" s="314"/>
    </row>
    <row r="3946" spans="1:45" x14ac:dyDescent="0.2">
      <c r="A3946" s="306"/>
      <c r="L3946" s="307"/>
      <c r="N3946" s="307"/>
      <c r="U3946" s="309"/>
      <c r="AF3946" s="306"/>
      <c r="AG3946" s="307"/>
      <c r="AH3946" s="307"/>
      <c r="AI3946" s="307"/>
      <c r="AJ3946" s="306"/>
      <c r="AK3946" s="307"/>
      <c r="AL3946" s="307"/>
      <c r="AN3946" s="312"/>
      <c r="AS3946" s="314"/>
    </row>
    <row r="3947" spans="1:45" x14ac:dyDescent="0.2">
      <c r="A3947" s="306"/>
      <c r="L3947" s="307"/>
      <c r="N3947" s="307"/>
      <c r="U3947" s="309"/>
      <c r="AF3947" s="306"/>
      <c r="AG3947" s="307"/>
      <c r="AH3947" s="307"/>
      <c r="AI3947" s="307"/>
      <c r="AK3947" s="307"/>
      <c r="AL3947" s="307"/>
      <c r="AN3947" s="312"/>
      <c r="AS3947" s="314"/>
    </row>
    <row r="3948" spans="1:45" x14ac:dyDescent="0.2">
      <c r="A3948" s="306"/>
      <c r="L3948" s="307"/>
      <c r="N3948" s="307"/>
      <c r="U3948" s="309"/>
      <c r="AF3948" s="306"/>
      <c r="AG3948" s="307"/>
      <c r="AH3948" s="307"/>
      <c r="AI3948" s="307"/>
      <c r="AJ3948" s="306"/>
      <c r="AK3948" s="307"/>
      <c r="AL3948" s="307"/>
      <c r="AN3948" s="312"/>
      <c r="AS3948" s="314"/>
    </row>
    <row r="3949" spans="1:45" x14ac:dyDescent="0.2">
      <c r="A3949" s="306"/>
      <c r="L3949" s="307"/>
      <c r="N3949" s="307"/>
      <c r="U3949" s="309"/>
      <c r="AF3949" s="306"/>
      <c r="AG3949" s="307"/>
      <c r="AH3949" s="307"/>
      <c r="AI3949" s="307"/>
      <c r="AK3949" s="307"/>
      <c r="AL3949" s="307"/>
      <c r="AN3949" s="312"/>
      <c r="AS3949" s="314"/>
    </row>
    <row r="3950" spans="1:45" x14ac:dyDescent="0.2">
      <c r="A3950" s="306"/>
      <c r="L3950" s="307"/>
      <c r="N3950" s="307"/>
      <c r="U3950" s="309"/>
      <c r="AF3950" s="306"/>
      <c r="AG3950" s="307"/>
      <c r="AH3950" s="307"/>
      <c r="AI3950" s="307"/>
      <c r="AJ3950" s="306"/>
      <c r="AK3950" s="307"/>
      <c r="AL3950" s="307"/>
      <c r="AN3950" s="312"/>
      <c r="AS3950" s="314"/>
    </row>
    <row r="3951" spans="1:45" x14ac:dyDescent="0.2">
      <c r="A3951" s="306"/>
      <c r="L3951" s="307"/>
      <c r="N3951" s="307"/>
      <c r="U3951" s="309"/>
      <c r="AF3951" s="306"/>
      <c r="AG3951" s="307"/>
      <c r="AH3951" s="307"/>
      <c r="AI3951" s="307"/>
      <c r="AK3951" s="307"/>
      <c r="AL3951" s="307"/>
      <c r="AN3951" s="312"/>
      <c r="AS3951" s="314"/>
    </row>
    <row r="3952" spans="1:45" x14ac:dyDescent="0.2">
      <c r="A3952" s="306"/>
      <c r="L3952" s="307"/>
      <c r="N3952" s="307"/>
      <c r="U3952" s="309"/>
      <c r="AF3952" s="306"/>
      <c r="AG3952" s="307"/>
      <c r="AH3952" s="307"/>
      <c r="AI3952" s="307"/>
      <c r="AJ3952" s="306"/>
      <c r="AK3952" s="307"/>
      <c r="AL3952" s="307"/>
      <c r="AN3952" s="312"/>
      <c r="AS3952" s="314"/>
    </row>
    <row r="3953" spans="1:45" x14ac:dyDescent="0.2">
      <c r="A3953" s="306"/>
      <c r="L3953" s="307"/>
      <c r="N3953" s="307"/>
      <c r="U3953" s="309"/>
      <c r="AF3953" s="306"/>
      <c r="AG3953" s="307"/>
      <c r="AH3953" s="307"/>
      <c r="AI3953" s="307"/>
      <c r="AK3953" s="307"/>
      <c r="AL3953" s="307"/>
      <c r="AN3953" s="312"/>
      <c r="AS3953" s="314"/>
    </row>
    <row r="3954" spans="1:45" x14ac:dyDescent="0.2">
      <c r="A3954" s="306"/>
      <c r="L3954" s="307"/>
      <c r="N3954" s="307"/>
      <c r="U3954" s="309"/>
      <c r="AF3954" s="306"/>
      <c r="AG3954" s="307"/>
      <c r="AH3954" s="307"/>
      <c r="AI3954" s="307"/>
      <c r="AJ3954" s="306"/>
      <c r="AK3954" s="307"/>
      <c r="AL3954" s="307"/>
      <c r="AN3954" s="312"/>
      <c r="AS3954" s="314"/>
    </row>
    <row r="3955" spans="1:45" x14ac:dyDescent="0.2">
      <c r="A3955" s="306"/>
      <c r="L3955" s="307"/>
      <c r="N3955" s="307"/>
      <c r="U3955" s="309"/>
      <c r="AF3955" s="306"/>
      <c r="AG3955" s="307"/>
      <c r="AH3955" s="307"/>
      <c r="AI3955" s="307"/>
      <c r="AK3955" s="307"/>
      <c r="AL3955" s="307"/>
      <c r="AN3955" s="312"/>
      <c r="AS3955" s="314"/>
    </row>
    <row r="3956" spans="1:45" x14ac:dyDescent="0.2">
      <c r="A3956" s="306"/>
      <c r="L3956" s="307"/>
      <c r="N3956" s="307"/>
      <c r="U3956" s="309"/>
      <c r="AF3956" s="306"/>
      <c r="AG3956" s="307"/>
      <c r="AH3956" s="307"/>
      <c r="AI3956" s="307"/>
      <c r="AJ3956" s="306"/>
      <c r="AK3956" s="307"/>
      <c r="AL3956" s="307"/>
      <c r="AN3956" s="312"/>
      <c r="AS3956" s="314"/>
    </row>
    <row r="3957" spans="1:45" x14ac:dyDescent="0.2">
      <c r="A3957" s="306"/>
      <c r="L3957" s="307"/>
      <c r="N3957" s="307"/>
      <c r="U3957" s="309"/>
      <c r="AF3957" s="306"/>
      <c r="AG3957" s="307"/>
      <c r="AH3957" s="307"/>
      <c r="AI3957" s="307"/>
      <c r="AK3957" s="307"/>
      <c r="AL3957" s="307"/>
      <c r="AN3957" s="312"/>
      <c r="AS3957" s="314"/>
    </row>
    <row r="3958" spans="1:45" x14ac:dyDescent="0.2">
      <c r="A3958" s="306"/>
      <c r="L3958" s="307"/>
      <c r="N3958" s="307"/>
      <c r="U3958" s="309"/>
      <c r="AF3958" s="306"/>
      <c r="AG3958" s="307"/>
      <c r="AH3958" s="307"/>
      <c r="AI3958" s="307"/>
      <c r="AJ3958" s="306"/>
      <c r="AK3958" s="307"/>
      <c r="AL3958" s="307"/>
      <c r="AN3958" s="312"/>
      <c r="AS3958" s="314"/>
    </row>
    <row r="3959" spans="1:45" x14ac:dyDescent="0.2">
      <c r="A3959" s="306"/>
      <c r="L3959" s="307"/>
      <c r="N3959" s="307"/>
      <c r="U3959" s="309"/>
      <c r="AF3959" s="306"/>
      <c r="AG3959" s="307"/>
      <c r="AH3959" s="307"/>
      <c r="AI3959" s="307"/>
      <c r="AK3959" s="307"/>
      <c r="AL3959" s="307"/>
      <c r="AN3959" s="312"/>
      <c r="AS3959" s="314"/>
    </row>
    <row r="3960" spans="1:45" x14ac:dyDescent="0.2">
      <c r="A3960" s="306"/>
      <c r="L3960" s="307"/>
      <c r="N3960" s="307"/>
      <c r="U3960" s="309"/>
      <c r="AF3960" s="306"/>
      <c r="AG3960" s="307"/>
      <c r="AH3960" s="307"/>
      <c r="AI3960" s="307"/>
      <c r="AJ3960" s="306"/>
      <c r="AK3960" s="307"/>
      <c r="AL3960" s="307"/>
      <c r="AN3960" s="312"/>
      <c r="AS3960" s="314"/>
    </row>
    <row r="3961" spans="1:45" x14ac:dyDescent="0.2">
      <c r="A3961" s="306"/>
      <c r="L3961" s="307"/>
      <c r="N3961" s="307"/>
      <c r="U3961" s="309"/>
      <c r="AF3961" s="306"/>
      <c r="AG3961" s="307"/>
      <c r="AH3961" s="307"/>
      <c r="AI3961" s="307"/>
      <c r="AK3961" s="307"/>
      <c r="AL3961" s="307"/>
      <c r="AN3961" s="312"/>
      <c r="AS3961" s="314"/>
    </row>
    <row r="3962" spans="1:45" x14ac:dyDescent="0.2">
      <c r="A3962" s="306"/>
      <c r="L3962" s="307"/>
      <c r="N3962" s="307"/>
      <c r="U3962" s="309"/>
      <c r="AF3962" s="306"/>
      <c r="AG3962" s="307"/>
      <c r="AH3962" s="307"/>
      <c r="AI3962" s="307"/>
      <c r="AJ3962" s="306"/>
      <c r="AK3962" s="307"/>
      <c r="AL3962" s="307"/>
      <c r="AN3962" s="312"/>
      <c r="AS3962" s="314"/>
    </row>
    <row r="3963" spans="1:45" x14ac:dyDescent="0.2">
      <c r="A3963" s="306"/>
      <c r="L3963" s="307"/>
      <c r="N3963" s="307"/>
      <c r="U3963" s="309"/>
      <c r="AF3963" s="306"/>
      <c r="AG3963" s="307"/>
      <c r="AH3963" s="307"/>
      <c r="AI3963" s="307"/>
      <c r="AK3963" s="307"/>
      <c r="AL3963" s="307"/>
      <c r="AN3963" s="312"/>
      <c r="AS3963" s="314"/>
    </row>
    <row r="3964" spans="1:45" x14ac:dyDescent="0.2">
      <c r="A3964" s="306"/>
      <c r="L3964" s="307"/>
      <c r="N3964" s="307"/>
      <c r="U3964" s="309"/>
      <c r="AF3964" s="306"/>
      <c r="AG3964" s="307"/>
      <c r="AH3964" s="307"/>
      <c r="AI3964" s="307"/>
      <c r="AJ3964" s="306"/>
      <c r="AK3964" s="307"/>
      <c r="AL3964" s="307"/>
      <c r="AN3964" s="312"/>
      <c r="AS3964" s="314"/>
    </row>
    <row r="3965" spans="1:45" x14ac:dyDescent="0.2">
      <c r="A3965" s="306"/>
      <c r="L3965" s="307"/>
      <c r="N3965" s="307"/>
      <c r="U3965" s="309"/>
      <c r="AF3965" s="306"/>
      <c r="AG3965" s="307"/>
      <c r="AH3965" s="307"/>
      <c r="AI3965" s="307"/>
      <c r="AK3965" s="307"/>
      <c r="AL3965" s="307"/>
      <c r="AN3965" s="312"/>
      <c r="AS3965" s="314"/>
    </row>
    <row r="3966" spans="1:45" x14ac:dyDescent="0.2">
      <c r="A3966" s="306"/>
      <c r="L3966" s="307"/>
      <c r="N3966" s="307"/>
      <c r="U3966" s="309"/>
      <c r="AF3966" s="306"/>
      <c r="AG3966" s="307"/>
      <c r="AH3966" s="307"/>
      <c r="AI3966" s="307"/>
      <c r="AJ3966" s="306"/>
      <c r="AK3966" s="307"/>
      <c r="AL3966" s="307"/>
      <c r="AN3966" s="312"/>
      <c r="AS3966" s="314"/>
    </row>
    <row r="3967" spans="1:45" x14ac:dyDescent="0.2">
      <c r="A3967" s="306"/>
      <c r="L3967" s="307"/>
      <c r="N3967" s="307"/>
      <c r="U3967" s="309"/>
      <c r="AF3967" s="306"/>
      <c r="AG3967" s="307"/>
      <c r="AH3967" s="307"/>
      <c r="AI3967" s="307"/>
      <c r="AK3967" s="307"/>
      <c r="AL3967" s="307"/>
      <c r="AN3967" s="312"/>
      <c r="AS3967" s="314"/>
    </row>
    <row r="3968" spans="1:45" x14ac:dyDescent="0.2">
      <c r="A3968" s="306"/>
      <c r="L3968" s="307"/>
      <c r="N3968" s="307"/>
      <c r="U3968" s="309"/>
      <c r="AF3968" s="306"/>
      <c r="AG3968" s="307"/>
      <c r="AH3968" s="307"/>
      <c r="AI3968" s="307"/>
      <c r="AJ3968" s="306"/>
      <c r="AK3968" s="307"/>
      <c r="AL3968" s="307"/>
      <c r="AN3968" s="312"/>
      <c r="AS3968" s="314"/>
    </row>
    <row r="3969" spans="1:45" x14ac:dyDescent="0.2">
      <c r="A3969" s="306"/>
      <c r="L3969" s="307"/>
      <c r="N3969" s="307"/>
      <c r="U3969" s="309"/>
      <c r="AF3969" s="306"/>
      <c r="AG3969" s="307"/>
      <c r="AH3969" s="307"/>
      <c r="AI3969" s="307"/>
      <c r="AK3969" s="307"/>
      <c r="AL3969" s="307"/>
      <c r="AN3969" s="312"/>
      <c r="AS3969" s="314"/>
    </row>
    <row r="3970" spans="1:45" x14ac:dyDescent="0.2">
      <c r="A3970" s="306"/>
      <c r="L3970" s="307"/>
      <c r="N3970" s="307"/>
      <c r="U3970" s="309"/>
      <c r="AF3970" s="306"/>
      <c r="AG3970" s="307"/>
      <c r="AH3970" s="307"/>
      <c r="AI3970" s="307"/>
      <c r="AJ3970" s="306"/>
      <c r="AK3970" s="307"/>
      <c r="AL3970" s="307"/>
      <c r="AN3970" s="312"/>
      <c r="AS3970" s="314"/>
    </row>
    <row r="3971" spans="1:45" x14ac:dyDescent="0.2">
      <c r="A3971" s="306"/>
      <c r="L3971" s="307"/>
      <c r="N3971" s="307"/>
      <c r="U3971" s="309"/>
      <c r="AF3971" s="306"/>
      <c r="AG3971" s="307"/>
      <c r="AH3971" s="307"/>
      <c r="AI3971" s="307"/>
      <c r="AK3971" s="307"/>
      <c r="AL3971" s="307"/>
      <c r="AN3971" s="312"/>
      <c r="AS3971" s="314"/>
    </row>
    <row r="3972" spans="1:45" x14ac:dyDescent="0.2">
      <c r="A3972" s="306"/>
      <c r="L3972" s="307"/>
      <c r="N3972" s="307"/>
      <c r="U3972" s="309"/>
      <c r="AF3972" s="306"/>
      <c r="AG3972" s="307"/>
      <c r="AH3972" s="307"/>
      <c r="AI3972" s="307"/>
      <c r="AJ3972" s="306"/>
      <c r="AK3972" s="307"/>
      <c r="AL3972" s="307"/>
      <c r="AN3972" s="312"/>
      <c r="AS3972" s="314"/>
    </row>
    <row r="3973" spans="1:45" x14ac:dyDescent="0.2">
      <c r="A3973" s="306"/>
      <c r="L3973" s="307"/>
      <c r="N3973" s="307"/>
      <c r="U3973" s="309"/>
      <c r="AF3973" s="306"/>
      <c r="AG3973" s="307"/>
      <c r="AH3973" s="307"/>
      <c r="AI3973" s="307"/>
      <c r="AK3973" s="307"/>
      <c r="AL3973" s="307"/>
      <c r="AN3973" s="312"/>
      <c r="AS3973" s="314"/>
    </row>
    <row r="3974" spans="1:45" x14ac:dyDescent="0.2">
      <c r="A3974" s="306"/>
      <c r="L3974" s="307"/>
      <c r="N3974" s="307"/>
      <c r="U3974" s="309"/>
      <c r="AF3974" s="306"/>
      <c r="AG3974" s="307"/>
      <c r="AH3974" s="307"/>
      <c r="AI3974" s="307"/>
      <c r="AJ3974" s="306"/>
      <c r="AK3974" s="307"/>
      <c r="AL3974" s="307"/>
      <c r="AN3974" s="312"/>
      <c r="AS3974" s="314"/>
    </row>
    <row r="3975" spans="1:45" x14ac:dyDescent="0.2">
      <c r="A3975" s="306"/>
      <c r="L3975" s="307"/>
      <c r="N3975" s="307"/>
      <c r="U3975" s="309"/>
      <c r="AF3975" s="306"/>
      <c r="AG3975" s="307"/>
      <c r="AH3975" s="307"/>
      <c r="AI3975" s="307"/>
      <c r="AK3975" s="307"/>
      <c r="AL3975" s="307"/>
      <c r="AN3975" s="312"/>
      <c r="AS3975" s="314"/>
    </row>
    <row r="3976" spans="1:45" x14ac:dyDescent="0.2">
      <c r="A3976" s="306"/>
      <c r="L3976" s="307"/>
      <c r="N3976" s="307"/>
      <c r="U3976" s="309"/>
      <c r="AF3976" s="306"/>
      <c r="AG3976" s="307"/>
      <c r="AH3976" s="307"/>
      <c r="AI3976" s="307"/>
      <c r="AJ3976" s="306"/>
      <c r="AK3976" s="307"/>
      <c r="AL3976" s="307"/>
      <c r="AN3976" s="312"/>
      <c r="AS3976" s="314"/>
    </row>
    <row r="3977" spans="1:45" x14ac:dyDescent="0.2">
      <c r="A3977" s="306"/>
      <c r="L3977" s="307"/>
      <c r="N3977" s="307"/>
      <c r="U3977" s="309"/>
      <c r="AF3977" s="306"/>
      <c r="AG3977" s="307"/>
      <c r="AH3977" s="307"/>
      <c r="AI3977" s="307"/>
      <c r="AK3977" s="307"/>
      <c r="AL3977" s="307"/>
      <c r="AN3977" s="312"/>
      <c r="AS3977" s="314"/>
    </row>
    <row r="3978" spans="1:45" x14ac:dyDescent="0.2">
      <c r="A3978" s="306"/>
      <c r="L3978" s="307"/>
      <c r="N3978" s="307"/>
      <c r="U3978" s="309"/>
      <c r="AF3978" s="306"/>
      <c r="AG3978" s="307"/>
      <c r="AH3978" s="307"/>
      <c r="AI3978" s="307"/>
      <c r="AJ3978" s="306"/>
      <c r="AK3978" s="307"/>
      <c r="AL3978" s="307"/>
      <c r="AN3978" s="312"/>
      <c r="AS3978" s="314"/>
    </row>
    <row r="3979" spans="1:45" x14ac:dyDescent="0.2">
      <c r="A3979" s="306"/>
      <c r="L3979" s="307"/>
      <c r="N3979" s="307"/>
      <c r="U3979" s="309"/>
      <c r="AF3979" s="306"/>
      <c r="AG3979" s="307"/>
      <c r="AH3979" s="307"/>
      <c r="AI3979" s="307"/>
      <c r="AK3979" s="307"/>
      <c r="AL3979" s="307"/>
      <c r="AN3979" s="312"/>
      <c r="AS3979" s="314"/>
    </row>
    <row r="3980" spans="1:45" x14ac:dyDescent="0.2">
      <c r="A3980" s="306"/>
      <c r="L3980" s="307"/>
      <c r="N3980" s="307"/>
      <c r="U3980" s="309"/>
      <c r="AF3980" s="306"/>
      <c r="AG3980" s="307"/>
      <c r="AH3980" s="307"/>
      <c r="AI3980" s="307"/>
      <c r="AJ3980" s="306"/>
      <c r="AK3980" s="307"/>
      <c r="AL3980" s="307"/>
      <c r="AN3980" s="312"/>
      <c r="AS3980" s="314"/>
    </row>
    <row r="3981" spans="1:45" x14ac:dyDescent="0.2">
      <c r="A3981" s="306"/>
      <c r="L3981" s="307"/>
      <c r="N3981" s="307"/>
      <c r="U3981" s="309"/>
      <c r="AF3981" s="306"/>
      <c r="AG3981" s="307"/>
      <c r="AH3981" s="307"/>
      <c r="AI3981" s="307"/>
      <c r="AK3981" s="307"/>
      <c r="AL3981" s="307"/>
      <c r="AN3981" s="312"/>
      <c r="AS3981" s="314"/>
    </row>
    <row r="3982" spans="1:45" x14ac:dyDescent="0.2">
      <c r="A3982" s="306"/>
      <c r="L3982" s="307"/>
      <c r="N3982" s="307"/>
      <c r="U3982" s="309"/>
      <c r="AF3982" s="306"/>
      <c r="AG3982" s="307"/>
      <c r="AH3982" s="307"/>
      <c r="AI3982" s="307"/>
      <c r="AJ3982" s="306"/>
      <c r="AK3982" s="307"/>
      <c r="AL3982" s="307"/>
      <c r="AN3982" s="312"/>
      <c r="AS3982" s="314"/>
    </row>
    <row r="3983" spans="1:45" x14ac:dyDescent="0.2">
      <c r="A3983" s="306"/>
      <c r="L3983" s="307"/>
      <c r="N3983" s="307"/>
      <c r="U3983" s="309"/>
      <c r="AF3983" s="306"/>
      <c r="AG3983" s="307"/>
      <c r="AH3983" s="307"/>
      <c r="AI3983" s="307"/>
      <c r="AK3983" s="307"/>
      <c r="AL3983" s="307"/>
      <c r="AN3983" s="312"/>
      <c r="AS3983" s="314"/>
    </row>
    <row r="3984" spans="1:45" x14ac:dyDescent="0.2">
      <c r="A3984" s="306"/>
      <c r="L3984" s="307"/>
      <c r="N3984" s="307"/>
      <c r="U3984" s="309"/>
      <c r="AF3984" s="306"/>
      <c r="AG3984" s="307"/>
      <c r="AH3984" s="307"/>
      <c r="AI3984" s="307"/>
      <c r="AJ3984" s="306"/>
      <c r="AK3984" s="307"/>
      <c r="AL3984" s="307"/>
      <c r="AN3984" s="312"/>
      <c r="AS3984" s="314"/>
    </row>
    <row r="3985" spans="1:45" x14ac:dyDescent="0.2">
      <c r="A3985" s="306"/>
      <c r="L3985" s="307"/>
      <c r="N3985" s="307"/>
      <c r="U3985" s="309"/>
      <c r="AF3985" s="306"/>
      <c r="AG3985" s="307"/>
      <c r="AH3985" s="307"/>
      <c r="AI3985" s="307"/>
      <c r="AK3985" s="307"/>
      <c r="AL3985" s="307"/>
      <c r="AN3985" s="312"/>
      <c r="AS3985" s="314"/>
    </row>
    <row r="3986" spans="1:45" x14ac:dyDescent="0.2">
      <c r="A3986" s="306"/>
      <c r="L3986" s="307"/>
      <c r="N3986" s="307"/>
      <c r="U3986" s="309"/>
      <c r="AF3986" s="306"/>
      <c r="AG3986" s="307"/>
      <c r="AH3986" s="307"/>
      <c r="AI3986" s="307"/>
      <c r="AJ3986" s="306"/>
      <c r="AK3986" s="307"/>
      <c r="AL3986" s="307"/>
      <c r="AN3986" s="312"/>
      <c r="AS3986" s="314"/>
    </row>
    <row r="3987" spans="1:45" x14ac:dyDescent="0.2">
      <c r="A3987" s="306"/>
      <c r="L3987" s="307"/>
      <c r="N3987" s="307"/>
      <c r="U3987" s="309"/>
      <c r="AF3987" s="306"/>
      <c r="AG3987" s="307"/>
      <c r="AH3987" s="307"/>
      <c r="AI3987" s="307"/>
      <c r="AK3987" s="307"/>
      <c r="AL3987" s="307"/>
      <c r="AN3987" s="312"/>
      <c r="AS3987" s="314"/>
    </row>
    <row r="3988" spans="1:45" x14ac:dyDescent="0.2">
      <c r="A3988" s="306"/>
      <c r="L3988" s="307"/>
      <c r="N3988" s="307"/>
      <c r="U3988" s="309"/>
      <c r="AF3988" s="306"/>
      <c r="AG3988" s="307"/>
      <c r="AH3988" s="307"/>
      <c r="AI3988" s="307"/>
      <c r="AJ3988" s="306"/>
      <c r="AK3988" s="307"/>
      <c r="AL3988" s="307"/>
      <c r="AN3988" s="312"/>
      <c r="AS3988" s="314"/>
    </row>
    <row r="3989" spans="1:45" x14ac:dyDescent="0.2">
      <c r="A3989" s="306"/>
      <c r="L3989" s="307"/>
      <c r="N3989" s="307"/>
      <c r="U3989" s="309"/>
      <c r="AF3989" s="306"/>
      <c r="AG3989" s="307"/>
      <c r="AH3989" s="307"/>
      <c r="AI3989" s="307"/>
      <c r="AK3989" s="307"/>
      <c r="AL3989" s="307"/>
      <c r="AN3989" s="312"/>
      <c r="AS3989" s="314"/>
    </row>
    <row r="3990" spans="1:45" x14ac:dyDescent="0.2">
      <c r="A3990" s="306"/>
      <c r="L3990" s="307"/>
      <c r="N3990" s="307"/>
      <c r="U3990" s="309"/>
      <c r="AF3990" s="306"/>
      <c r="AG3990" s="307"/>
      <c r="AH3990" s="307"/>
      <c r="AI3990" s="307"/>
      <c r="AJ3990" s="306"/>
      <c r="AK3990" s="307"/>
      <c r="AL3990" s="307"/>
      <c r="AN3990" s="312"/>
      <c r="AS3990" s="314"/>
    </row>
    <row r="3991" spans="1:45" x14ac:dyDescent="0.2">
      <c r="A3991" s="306"/>
      <c r="L3991" s="307"/>
      <c r="N3991" s="307"/>
      <c r="U3991" s="309"/>
      <c r="AF3991" s="306"/>
      <c r="AG3991" s="307"/>
      <c r="AH3991" s="307"/>
      <c r="AI3991" s="307"/>
      <c r="AK3991" s="307"/>
      <c r="AL3991" s="307"/>
      <c r="AN3991" s="312"/>
      <c r="AS3991" s="314"/>
    </row>
    <row r="3992" spans="1:45" x14ac:dyDescent="0.2">
      <c r="A3992" s="306"/>
      <c r="L3992" s="307"/>
      <c r="N3992" s="307"/>
      <c r="U3992" s="309"/>
      <c r="AF3992" s="306"/>
      <c r="AG3992" s="307"/>
      <c r="AH3992" s="307"/>
      <c r="AI3992" s="307"/>
      <c r="AJ3992" s="306"/>
      <c r="AK3992" s="307"/>
      <c r="AL3992" s="307"/>
      <c r="AN3992" s="312"/>
      <c r="AS3992" s="314"/>
    </row>
    <row r="3993" spans="1:45" x14ac:dyDescent="0.2">
      <c r="A3993" s="306"/>
      <c r="L3993" s="307"/>
      <c r="N3993" s="307"/>
      <c r="U3993" s="309"/>
      <c r="AF3993" s="306"/>
      <c r="AG3993" s="307"/>
      <c r="AH3993" s="307"/>
      <c r="AI3993" s="307"/>
      <c r="AK3993" s="307"/>
      <c r="AL3993" s="307"/>
      <c r="AN3993" s="312"/>
      <c r="AS3993" s="314"/>
    </row>
    <row r="3994" spans="1:45" x14ac:dyDescent="0.2">
      <c r="A3994" s="306"/>
      <c r="L3994" s="307"/>
      <c r="N3994" s="307"/>
      <c r="U3994" s="309"/>
      <c r="AF3994" s="306"/>
      <c r="AG3994" s="307"/>
      <c r="AH3994" s="307"/>
      <c r="AI3994" s="307"/>
      <c r="AJ3994" s="306"/>
      <c r="AK3994" s="307"/>
      <c r="AL3994" s="307"/>
      <c r="AN3994" s="312"/>
      <c r="AS3994" s="314"/>
    </row>
    <row r="3995" spans="1:45" x14ac:dyDescent="0.2">
      <c r="A3995" s="306"/>
      <c r="L3995" s="307"/>
      <c r="N3995" s="307"/>
      <c r="U3995" s="309"/>
      <c r="AF3995" s="306"/>
      <c r="AG3995" s="307"/>
      <c r="AH3995" s="307"/>
      <c r="AI3995" s="307"/>
      <c r="AK3995" s="307"/>
      <c r="AL3995" s="307"/>
      <c r="AN3995" s="312"/>
      <c r="AS3995" s="314"/>
    </row>
    <row r="3996" spans="1:45" x14ac:dyDescent="0.2">
      <c r="A3996" s="306"/>
      <c r="L3996" s="307"/>
      <c r="N3996" s="307"/>
      <c r="U3996" s="309"/>
      <c r="AF3996" s="306"/>
      <c r="AG3996" s="307"/>
      <c r="AH3996" s="307"/>
      <c r="AI3996" s="307"/>
      <c r="AJ3996" s="306"/>
      <c r="AK3996" s="307"/>
      <c r="AL3996" s="307"/>
      <c r="AN3996" s="312"/>
      <c r="AS3996" s="314"/>
    </row>
    <row r="3997" spans="1:45" x14ac:dyDescent="0.2">
      <c r="A3997" s="306"/>
      <c r="L3997" s="307"/>
      <c r="N3997" s="307"/>
      <c r="U3997" s="309"/>
      <c r="AF3997" s="306"/>
      <c r="AG3997" s="307"/>
      <c r="AH3997" s="307"/>
      <c r="AI3997" s="307"/>
      <c r="AK3997" s="307"/>
      <c r="AL3997" s="307"/>
      <c r="AN3997" s="312"/>
      <c r="AS3997" s="314"/>
    </row>
    <row r="3998" spans="1:45" x14ac:dyDescent="0.2">
      <c r="A3998" s="306"/>
      <c r="L3998" s="307"/>
      <c r="N3998" s="307"/>
      <c r="U3998" s="309"/>
      <c r="AF3998" s="306"/>
      <c r="AG3998" s="307"/>
      <c r="AH3998" s="307"/>
      <c r="AI3998" s="307"/>
      <c r="AJ3998" s="306"/>
      <c r="AK3998" s="307"/>
      <c r="AL3998" s="307"/>
      <c r="AN3998" s="312"/>
      <c r="AS3998" s="314"/>
    </row>
    <row r="3999" spans="1:45" x14ac:dyDescent="0.2">
      <c r="A3999" s="306"/>
      <c r="L3999" s="307"/>
      <c r="N3999" s="307"/>
      <c r="U3999" s="309"/>
      <c r="AF3999" s="306"/>
      <c r="AG3999" s="307"/>
      <c r="AH3999" s="307"/>
      <c r="AI3999" s="307"/>
      <c r="AK3999" s="307"/>
      <c r="AL3999" s="307"/>
      <c r="AN3999" s="312"/>
      <c r="AS3999" s="314"/>
    </row>
    <row r="4000" spans="1:45" x14ac:dyDescent="0.2">
      <c r="A4000" s="306"/>
      <c r="L4000" s="307"/>
      <c r="N4000" s="307"/>
      <c r="U4000" s="309"/>
      <c r="AF4000" s="306"/>
      <c r="AG4000" s="307"/>
      <c r="AH4000" s="307"/>
      <c r="AI4000" s="307"/>
      <c r="AJ4000" s="306"/>
      <c r="AK4000" s="307"/>
      <c r="AL4000" s="307"/>
      <c r="AN4000" s="312"/>
      <c r="AS4000" s="314"/>
    </row>
    <row r="4001" spans="1:45" x14ac:dyDescent="0.2">
      <c r="A4001" s="306"/>
      <c r="L4001" s="307"/>
      <c r="N4001" s="307"/>
      <c r="U4001" s="309"/>
      <c r="AF4001" s="306"/>
      <c r="AG4001" s="307"/>
      <c r="AH4001" s="307"/>
      <c r="AI4001" s="307"/>
      <c r="AK4001" s="307"/>
      <c r="AL4001" s="307"/>
      <c r="AN4001" s="312"/>
      <c r="AS4001" s="314"/>
    </row>
    <row r="4002" spans="1:45" x14ac:dyDescent="0.2">
      <c r="A4002" s="306"/>
      <c r="L4002" s="307"/>
      <c r="N4002" s="307"/>
      <c r="U4002" s="309"/>
      <c r="AF4002" s="306"/>
      <c r="AG4002" s="307"/>
      <c r="AH4002" s="307"/>
      <c r="AI4002" s="307"/>
      <c r="AJ4002" s="306"/>
      <c r="AK4002" s="307"/>
      <c r="AL4002" s="307"/>
      <c r="AN4002" s="312"/>
      <c r="AS4002" s="314"/>
    </row>
    <row r="4003" spans="1:45" x14ac:dyDescent="0.2">
      <c r="A4003" s="306"/>
      <c r="L4003" s="307"/>
      <c r="N4003" s="307"/>
      <c r="U4003" s="309"/>
      <c r="AF4003" s="306"/>
      <c r="AG4003" s="307"/>
      <c r="AH4003" s="307"/>
      <c r="AI4003" s="307"/>
      <c r="AK4003" s="307"/>
      <c r="AL4003" s="307"/>
      <c r="AN4003" s="312"/>
      <c r="AS4003" s="314"/>
    </row>
    <row r="4004" spans="1:45" x14ac:dyDescent="0.2">
      <c r="A4004" s="306"/>
      <c r="L4004" s="307"/>
      <c r="N4004" s="307"/>
      <c r="U4004" s="309"/>
      <c r="AF4004" s="306"/>
      <c r="AG4004" s="307"/>
      <c r="AH4004" s="307"/>
      <c r="AI4004" s="307"/>
      <c r="AJ4004" s="306"/>
      <c r="AK4004" s="307"/>
      <c r="AL4004" s="307"/>
      <c r="AN4004" s="312"/>
      <c r="AS4004" s="314"/>
    </row>
    <row r="4005" spans="1:45" x14ac:dyDescent="0.2">
      <c r="A4005" s="306"/>
      <c r="L4005" s="307"/>
      <c r="N4005" s="307"/>
      <c r="U4005" s="309"/>
      <c r="AF4005" s="306"/>
      <c r="AG4005" s="307"/>
      <c r="AH4005" s="307"/>
      <c r="AI4005" s="307"/>
      <c r="AK4005" s="307"/>
      <c r="AL4005" s="307"/>
      <c r="AN4005" s="312"/>
      <c r="AS4005" s="314"/>
    </row>
    <row r="4006" spans="1:45" x14ac:dyDescent="0.2">
      <c r="A4006" s="306"/>
      <c r="L4006" s="307"/>
      <c r="N4006" s="307"/>
      <c r="U4006" s="309"/>
      <c r="AF4006" s="306"/>
      <c r="AG4006" s="307"/>
      <c r="AH4006" s="307"/>
      <c r="AI4006" s="307"/>
      <c r="AJ4006" s="306"/>
      <c r="AK4006" s="307"/>
      <c r="AL4006" s="307"/>
      <c r="AN4006" s="312"/>
      <c r="AS4006" s="314"/>
    </row>
    <row r="4007" spans="1:45" x14ac:dyDescent="0.2">
      <c r="A4007" s="306"/>
      <c r="L4007" s="307"/>
      <c r="N4007" s="307"/>
      <c r="U4007" s="309"/>
      <c r="AF4007" s="306"/>
      <c r="AG4007" s="307"/>
      <c r="AH4007" s="307"/>
      <c r="AI4007" s="307"/>
      <c r="AK4007" s="307"/>
      <c r="AL4007" s="307"/>
      <c r="AN4007" s="312"/>
      <c r="AS4007" s="314"/>
    </row>
    <row r="4008" spans="1:45" x14ac:dyDescent="0.2">
      <c r="A4008" s="306"/>
      <c r="L4008" s="307"/>
      <c r="N4008" s="307"/>
      <c r="U4008" s="309"/>
      <c r="AF4008" s="306"/>
      <c r="AG4008" s="307"/>
      <c r="AH4008" s="307"/>
      <c r="AI4008" s="307"/>
      <c r="AJ4008" s="306"/>
      <c r="AK4008" s="307"/>
      <c r="AL4008" s="307"/>
      <c r="AN4008" s="312"/>
      <c r="AS4008" s="314"/>
    </row>
    <row r="4009" spans="1:45" x14ac:dyDescent="0.2">
      <c r="A4009" s="306"/>
      <c r="L4009" s="307"/>
      <c r="N4009" s="307"/>
      <c r="U4009" s="309"/>
      <c r="AF4009" s="306"/>
      <c r="AG4009" s="307"/>
      <c r="AH4009" s="307"/>
      <c r="AI4009" s="307"/>
      <c r="AK4009" s="307"/>
      <c r="AL4009" s="307"/>
      <c r="AN4009" s="312"/>
      <c r="AS4009" s="314"/>
    </row>
    <row r="4010" spans="1:45" x14ac:dyDescent="0.2">
      <c r="A4010" s="306"/>
      <c r="L4010" s="307"/>
      <c r="N4010" s="307"/>
      <c r="U4010" s="309"/>
      <c r="AF4010" s="306"/>
      <c r="AG4010" s="307"/>
      <c r="AH4010" s="307"/>
      <c r="AI4010" s="307"/>
      <c r="AJ4010" s="306"/>
      <c r="AK4010" s="307"/>
      <c r="AL4010" s="307"/>
      <c r="AN4010" s="312"/>
      <c r="AS4010" s="314"/>
    </row>
    <row r="4011" spans="1:45" x14ac:dyDescent="0.2">
      <c r="A4011" s="306"/>
      <c r="L4011" s="307"/>
      <c r="N4011" s="307"/>
      <c r="U4011" s="309"/>
      <c r="AF4011" s="306"/>
      <c r="AG4011" s="307"/>
      <c r="AH4011" s="307"/>
      <c r="AI4011" s="307"/>
      <c r="AK4011" s="307"/>
      <c r="AL4011" s="307"/>
      <c r="AN4011" s="312"/>
      <c r="AS4011" s="314"/>
    </row>
    <row r="4012" spans="1:45" x14ac:dyDescent="0.2">
      <c r="A4012" s="306"/>
      <c r="L4012" s="307"/>
      <c r="N4012" s="307"/>
      <c r="U4012" s="309"/>
      <c r="AF4012" s="306"/>
      <c r="AG4012" s="307"/>
      <c r="AH4012" s="307"/>
      <c r="AI4012" s="307"/>
      <c r="AJ4012" s="306"/>
      <c r="AK4012" s="307"/>
      <c r="AL4012" s="307"/>
      <c r="AN4012" s="312"/>
      <c r="AS4012" s="314"/>
    </row>
    <row r="4013" spans="1:45" x14ac:dyDescent="0.2">
      <c r="A4013" s="306"/>
      <c r="L4013" s="307"/>
      <c r="N4013" s="307"/>
      <c r="U4013" s="309"/>
      <c r="AF4013" s="306"/>
      <c r="AG4013" s="307"/>
      <c r="AH4013" s="307"/>
      <c r="AI4013" s="307"/>
      <c r="AK4013" s="307"/>
      <c r="AL4013" s="307"/>
      <c r="AN4013" s="312"/>
      <c r="AS4013" s="314"/>
    </row>
    <row r="4014" spans="1:45" x14ac:dyDescent="0.2">
      <c r="A4014" s="306"/>
      <c r="L4014" s="307"/>
      <c r="N4014" s="307"/>
      <c r="U4014" s="309"/>
      <c r="AF4014" s="306"/>
      <c r="AG4014" s="307"/>
      <c r="AH4014" s="307"/>
      <c r="AI4014" s="307"/>
      <c r="AJ4014" s="306"/>
      <c r="AK4014" s="307"/>
      <c r="AL4014" s="307"/>
      <c r="AN4014" s="312"/>
      <c r="AS4014" s="314"/>
    </row>
    <row r="4015" spans="1:45" x14ac:dyDescent="0.2">
      <c r="A4015" s="306"/>
      <c r="L4015" s="307"/>
      <c r="N4015" s="307"/>
      <c r="U4015" s="309"/>
      <c r="AF4015" s="306"/>
      <c r="AG4015" s="307"/>
      <c r="AH4015" s="307"/>
      <c r="AI4015" s="307"/>
      <c r="AK4015" s="307"/>
      <c r="AL4015" s="307"/>
      <c r="AN4015" s="312"/>
      <c r="AS4015" s="314"/>
    </row>
    <row r="4016" spans="1:45" x14ac:dyDescent="0.2">
      <c r="A4016" s="306"/>
      <c r="L4016" s="307"/>
      <c r="N4016" s="307"/>
      <c r="U4016" s="309"/>
      <c r="AF4016" s="306"/>
      <c r="AG4016" s="307"/>
      <c r="AH4016" s="307"/>
      <c r="AI4016" s="307"/>
      <c r="AJ4016" s="306"/>
      <c r="AK4016" s="307"/>
      <c r="AL4016" s="307"/>
      <c r="AN4016" s="312"/>
      <c r="AS4016" s="314"/>
    </row>
    <row r="4017" spans="1:45" x14ac:dyDescent="0.2">
      <c r="A4017" s="306"/>
      <c r="L4017" s="307"/>
      <c r="N4017" s="307"/>
      <c r="U4017" s="309"/>
      <c r="AF4017" s="306"/>
      <c r="AG4017" s="307"/>
      <c r="AH4017" s="307"/>
      <c r="AI4017" s="307"/>
      <c r="AK4017" s="307"/>
      <c r="AL4017" s="307"/>
      <c r="AN4017" s="312"/>
      <c r="AS4017" s="314"/>
    </row>
    <row r="4018" spans="1:45" x14ac:dyDescent="0.2">
      <c r="A4018" s="306"/>
      <c r="L4018" s="307"/>
      <c r="N4018" s="307"/>
      <c r="U4018" s="309"/>
      <c r="AF4018" s="306"/>
      <c r="AG4018" s="307"/>
      <c r="AH4018" s="307"/>
      <c r="AI4018" s="307"/>
      <c r="AJ4018" s="306"/>
      <c r="AK4018" s="307"/>
      <c r="AL4018" s="307"/>
      <c r="AN4018" s="312"/>
      <c r="AS4018" s="314"/>
    </row>
    <row r="4019" spans="1:45" x14ac:dyDescent="0.2">
      <c r="A4019" s="306"/>
      <c r="L4019" s="307"/>
      <c r="N4019" s="307"/>
      <c r="U4019" s="309"/>
      <c r="AF4019" s="306"/>
      <c r="AG4019" s="307"/>
      <c r="AH4019" s="307"/>
      <c r="AI4019" s="307"/>
      <c r="AK4019" s="307"/>
      <c r="AL4019" s="307"/>
      <c r="AN4019" s="312"/>
      <c r="AS4019" s="314"/>
    </row>
    <row r="4020" spans="1:45" x14ac:dyDescent="0.2">
      <c r="A4020" s="306"/>
      <c r="L4020" s="307"/>
      <c r="N4020" s="307"/>
      <c r="U4020" s="309"/>
      <c r="AF4020" s="306"/>
      <c r="AG4020" s="307"/>
      <c r="AH4020" s="307"/>
      <c r="AI4020" s="307"/>
      <c r="AJ4020" s="306"/>
      <c r="AK4020" s="307"/>
      <c r="AL4020" s="307"/>
      <c r="AN4020" s="312"/>
      <c r="AS4020" s="314"/>
    </row>
    <row r="4021" spans="1:45" x14ac:dyDescent="0.2">
      <c r="A4021" s="306"/>
      <c r="L4021" s="307"/>
      <c r="N4021" s="307"/>
      <c r="U4021" s="309"/>
      <c r="AF4021" s="306"/>
      <c r="AG4021" s="307"/>
      <c r="AH4021" s="307"/>
      <c r="AI4021" s="307"/>
      <c r="AK4021" s="307"/>
      <c r="AL4021" s="307"/>
      <c r="AN4021" s="312"/>
      <c r="AS4021" s="314"/>
    </row>
    <row r="4022" spans="1:45" x14ac:dyDescent="0.2">
      <c r="A4022" s="306"/>
      <c r="L4022" s="307"/>
      <c r="N4022" s="307"/>
      <c r="U4022" s="309"/>
      <c r="AF4022" s="306"/>
      <c r="AG4022" s="307"/>
      <c r="AH4022" s="307"/>
      <c r="AI4022" s="307"/>
      <c r="AJ4022" s="306"/>
      <c r="AK4022" s="307"/>
      <c r="AL4022" s="307"/>
      <c r="AN4022" s="312"/>
      <c r="AS4022" s="314"/>
    </row>
    <row r="4023" spans="1:45" x14ac:dyDescent="0.2">
      <c r="A4023" s="306"/>
      <c r="L4023" s="307"/>
      <c r="N4023" s="307"/>
      <c r="U4023" s="309"/>
      <c r="AF4023" s="306"/>
      <c r="AG4023" s="307"/>
      <c r="AH4023" s="307"/>
      <c r="AI4023" s="307"/>
      <c r="AK4023" s="307"/>
      <c r="AL4023" s="307"/>
      <c r="AN4023" s="312"/>
      <c r="AS4023" s="314"/>
    </row>
    <row r="4024" spans="1:45" x14ac:dyDescent="0.2">
      <c r="A4024" s="306"/>
      <c r="L4024" s="307"/>
      <c r="N4024" s="307"/>
      <c r="U4024" s="309"/>
      <c r="AF4024" s="306"/>
      <c r="AG4024" s="307"/>
      <c r="AH4024" s="307"/>
      <c r="AI4024" s="307"/>
      <c r="AJ4024" s="306"/>
      <c r="AK4024" s="307"/>
      <c r="AL4024" s="307"/>
      <c r="AN4024" s="312"/>
      <c r="AS4024" s="314"/>
    </row>
    <row r="4025" spans="1:45" x14ac:dyDescent="0.2">
      <c r="A4025" s="306"/>
      <c r="L4025" s="307"/>
      <c r="N4025" s="307"/>
      <c r="U4025" s="309"/>
      <c r="AF4025" s="306"/>
      <c r="AG4025" s="307"/>
      <c r="AH4025" s="307"/>
      <c r="AI4025" s="307"/>
      <c r="AK4025" s="307"/>
      <c r="AL4025" s="307"/>
      <c r="AN4025" s="312"/>
      <c r="AS4025" s="314"/>
    </row>
    <row r="4026" spans="1:45" x14ac:dyDescent="0.2">
      <c r="A4026" s="306"/>
      <c r="L4026" s="307"/>
      <c r="N4026" s="307"/>
      <c r="U4026" s="309"/>
      <c r="AF4026" s="306"/>
      <c r="AG4026" s="307"/>
      <c r="AH4026" s="307"/>
      <c r="AI4026" s="307"/>
      <c r="AJ4026" s="306"/>
      <c r="AK4026" s="307"/>
      <c r="AL4026" s="307"/>
      <c r="AN4026" s="312"/>
      <c r="AS4026" s="314"/>
    </row>
    <row r="4027" spans="1:45" x14ac:dyDescent="0.2">
      <c r="A4027" s="306"/>
      <c r="L4027" s="307"/>
      <c r="N4027" s="307"/>
      <c r="U4027" s="309"/>
      <c r="AF4027" s="306"/>
      <c r="AG4027" s="307"/>
      <c r="AH4027" s="307"/>
      <c r="AI4027" s="307"/>
      <c r="AK4027" s="307"/>
      <c r="AL4027" s="307"/>
      <c r="AN4027" s="312"/>
      <c r="AS4027" s="314"/>
    </row>
    <row r="4028" spans="1:45" x14ac:dyDescent="0.2">
      <c r="A4028" s="306"/>
      <c r="L4028" s="307"/>
      <c r="N4028" s="307"/>
      <c r="U4028" s="309"/>
      <c r="AF4028" s="306"/>
      <c r="AG4028" s="307"/>
      <c r="AH4028" s="307"/>
      <c r="AI4028" s="307"/>
      <c r="AJ4028" s="306"/>
      <c r="AK4028" s="307"/>
      <c r="AL4028" s="307"/>
      <c r="AN4028" s="312"/>
      <c r="AS4028" s="314"/>
    </row>
    <row r="4029" spans="1:45" x14ac:dyDescent="0.2">
      <c r="A4029" s="306"/>
      <c r="L4029" s="307"/>
      <c r="N4029" s="307"/>
      <c r="U4029" s="309"/>
      <c r="AF4029" s="306"/>
      <c r="AG4029" s="307"/>
      <c r="AH4029" s="307"/>
      <c r="AI4029" s="307"/>
      <c r="AK4029" s="307"/>
      <c r="AL4029" s="307"/>
      <c r="AN4029" s="312"/>
      <c r="AS4029" s="314"/>
    </row>
    <row r="4030" spans="1:45" x14ac:dyDescent="0.2">
      <c r="A4030" s="306"/>
      <c r="L4030" s="307"/>
      <c r="N4030" s="307"/>
      <c r="U4030" s="309"/>
      <c r="AF4030" s="306"/>
      <c r="AG4030" s="307"/>
      <c r="AH4030" s="307"/>
      <c r="AI4030" s="307"/>
      <c r="AJ4030" s="306"/>
      <c r="AK4030" s="307"/>
      <c r="AL4030" s="307"/>
      <c r="AN4030" s="312"/>
      <c r="AS4030" s="314"/>
    </row>
    <row r="4031" spans="1:45" x14ac:dyDescent="0.2">
      <c r="A4031" s="306"/>
      <c r="L4031" s="307"/>
      <c r="N4031" s="307"/>
      <c r="U4031" s="309"/>
      <c r="AF4031" s="306"/>
      <c r="AG4031" s="307"/>
      <c r="AH4031" s="307"/>
      <c r="AI4031" s="307"/>
      <c r="AK4031" s="307"/>
      <c r="AL4031" s="307"/>
      <c r="AN4031" s="312"/>
      <c r="AS4031" s="314"/>
    </row>
    <row r="4032" spans="1:45" x14ac:dyDescent="0.2">
      <c r="A4032" s="306"/>
      <c r="L4032" s="307"/>
      <c r="N4032" s="307"/>
      <c r="U4032" s="309"/>
      <c r="AF4032" s="306"/>
      <c r="AG4032" s="307"/>
      <c r="AH4032" s="307"/>
      <c r="AI4032" s="307"/>
      <c r="AK4032" s="307"/>
      <c r="AL4032" s="307"/>
      <c r="AN4032" s="312"/>
    </row>
    <row r="4033" spans="1:45" x14ac:dyDescent="0.2">
      <c r="A4033" s="306"/>
      <c r="L4033" s="307"/>
      <c r="N4033" s="307"/>
      <c r="U4033" s="309"/>
      <c r="AF4033" s="306"/>
      <c r="AG4033" s="307"/>
      <c r="AH4033" s="307"/>
      <c r="AI4033" s="307"/>
      <c r="AK4033" s="307"/>
      <c r="AL4033" s="307"/>
      <c r="AN4033" s="312"/>
      <c r="AS4033" s="314"/>
    </row>
    <row r="4034" spans="1:45" x14ac:dyDescent="0.2">
      <c r="A4034" s="306"/>
      <c r="L4034" s="307"/>
      <c r="N4034" s="307"/>
      <c r="U4034" s="309"/>
      <c r="AF4034" s="306"/>
      <c r="AG4034" s="307"/>
      <c r="AH4034" s="307"/>
      <c r="AI4034" s="307"/>
      <c r="AJ4034" s="306"/>
      <c r="AK4034" s="307"/>
      <c r="AL4034" s="307"/>
      <c r="AN4034" s="312"/>
      <c r="AS4034" s="314"/>
    </row>
    <row r="4035" spans="1:45" x14ac:dyDescent="0.2">
      <c r="A4035" s="306"/>
      <c r="L4035" s="307"/>
      <c r="N4035" s="307"/>
      <c r="U4035" s="309"/>
      <c r="AF4035" s="306"/>
      <c r="AG4035" s="307"/>
      <c r="AH4035" s="307"/>
      <c r="AI4035" s="307"/>
      <c r="AK4035" s="307"/>
      <c r="AL4035" s="307"/>
      <c r="AN4035" s="312"/>
      <c r="AS4035" s="314"/>
    </row>
    <row r="4036" spans="1:45" x14ac:dyDescent="0.2">
      <c r="A4036" s="306"/>
      <c r="L4036" s="307"/>
      <c r="N4036" s="307"/>
      <c r="U4036" s="309"/>
      <c r="AF4036" s="306"/>
      <c r="AG4036" s="307"/>
      <c r="AH4036" s="307"/>
      <c r="AI4036" s="307"/>
      <c r="AJ4036" s="306"/>
      <c r="AK4036" s="307"/>
      <c r="AL4036" s="307"/>
      <c r="AN4036" s="312"/>
      <c r="AS4036" s="314"/>
    </row>
    <row r="4037" spans="1:45" x14ac:dyDescent="0.2">
      <c r="A4037" s="306"/>
      <c r="L4037" s="307"/>
      <c r="N4037" s="307"/>
      <c r="U4037" s="309"/>
      <c r="AF4037" s="306"/>
      <c r="AG4037" s="307"/>
      <c r="AH4037" s="307"/>
      <c r="AI4037" s="307"/>
      <c r="AK4037" s="307"/>
      <c r="AL4037" s="307"/>
      <c r="AN4037" s="312"/>
      <c r="AS4037" s="314"/>
    </row>
    <row r="4038" spans="1:45" x14ac:dyDescent="0.2">
      <c r="A4038" s="306"/>
      <c r="L4038" s="307"/>
      <c r="N4038" s="307"/>
      <c r="U4038" s="309"/>
      <c r="AF4038" s="306"/>
      <c r="AG4038" s="307"/>
      <c r="AH4038" s="307"/>
      <c r="AI4038" s="307"/>
      <c r="AJ4038" s="306"/>
      <c r="AK4038" s="307"/>
      <c r="AL4038" s="307"/>
      <c r="AN4038" s="312"/>
      <c r="AS4038" s="314"/>
    </row>
    <row r="4039" spans="1:45" x14ac:dyDescent="0.2">
      <c r="A4039" s="326"/>
      <c r="B4039" s="325"/>
      <c r="C4039" s="325"/>
      <c r="D4039" s="325"/>
      <c r="E4039" s="325"/>
      <c r="F4039" s="325"/>
      <c r="G4039" s="325"/>
      <c r="H4039" s="325"/>
      <c r="I4039" s="325"/>
      <c r="J4039" s="325"/>
      <c r="K4039" s="325"/>
      <c r="L4039" s="327"/>
      <c r="M4039" s="328"/>
      <c r="N4039" s="327"/>
      <c r="P4039" s="325"/>
      <c r="Q4039" s="325"/>
      <c r="R4039" s="325"/>
      <c r="S4039" s="325"/>
      <c r="T4039" s="328"/>
      <c r="U4039" s="329"/>
      <c r="V4039" s="330"/>
      <c r="W4039" s="330"/>
      <c r="X4039" s="325"/>
      <c r="Y4039" s="325"/>
      <c r="Z4039" s="325"/>
      <c r="AA4039" s="325"/>
      <c r="AB4039" s="325"/>
      <c r="AC4039" s="325"/>
      <c r="AD4039" s="325"/>
      <c r="AE4039" s="330"/>
      <c r="AF4039" s="326"/>
      <c r="AG4039" s="327"/>
      <c r="AH4039" s="327"/>
      <c r="AI4039" s="327"/>
      <c r="AJ4039" s="326"/>
      <c r="AK4039" s="327"/>
      <c r="AL4039" s="327"/>
      <c r="AM4039" s="331"/>
      <c r="AN4039" s="332"/>
      <c r="AO4039" s="333"/>
      <c r="AP4039" s="333"/>
      <c r="AQ4039" s="333"/>
      <c r="AR4039" s="332"/>
      <c r="AS4039" s="332"/>
    </row>
    <row r="4040" spans="1:45" x14ac:dyDescent="0.2">
      <c r="A4040" s="326"/>
      <c r="B4040" s="325"/>
      <c r="C4040" s="325"/>
      <c r="D4040" s="325"/>
      <c r="E4040" s="325"/>
      <c r="F4040" s="325"/>
      <c r="G4040" s="325"/>
      <c r="H4040" s="325"/>
      <c r="I4040" s="325"/>
      <c r="J4040" s="325"/>
      <c r="K4040" s="325"/>
      <c r="L4040" s="327"/>
      <c r="M4040" s="328"/>
      <c r="N4040" s="327"/>
      <c r="P4040" s="325"/>
      <c r="Q4040" s="325"/>
      <c r="R4040" s="325"/>
      <c r="S4040" s="325"/>
      <c r="T4040" s="328"/>
      <c r="U4040" s="329"/>
      <c r="V4040" s="330"/>
      <c r="W4040" s="330"/>
      <c r="X4040" s="325"/>
      <c r="Y4040" s="325"/>
      <c r="Z4040" s="325"/>
      <c r="AA4040" s="325"/>
      <c r="AB4040" s="325"/>
      <c r="AC4040" s="325"/>
      <c r="AD4040" s="325"/>
      <c r="AE4040" s="330"/>
      <c r="AF4040" s="326"/>
      <c r="AG4040" s="327"/>
      <c r="AH4040" s="327"/>
      <c r="AI4040" s="327"/>
      <c r="AJ4040" s="326"/>
      <c r="AK4040" s="327"/>
      <c r="AL4040" s="327"/>
      <c r="AM4040" s="331"/>
      <c r="AN4040" s="332"/>
      <c r="AO4040" s="333"/>
      <c r="AP4040" s="333"/>
      <c r="AQ4040" s="333"/>
      <c r="AR4040" s="332"/>
      <c r="AS4040" s="332"/>
    </row>
    <row r="4041" spans="1:45" x14ac:dyDescent="0.2">
      <c r="A4041" s="326"/>
      <c r="B4041" s="325"/>
      <c r="C4041" s="325"/>
      <c r="D4041" s="325"/>
      <c r="E4041" s="325"/>
      <c r="F4041" s="325"/>
      <c r="G4041" s="325"/>
      <c r="H4041" s="325"/>
      <c r="I4041" s="325"/>
      <c r="J4041" s="325"/>
      <c r="K4041" s="325"/>
      <c r="L4041" s="327"/>
      <c r="M4041" s="328"/>
      <c r="N4041" s="327"/>
      <c r="P4041" s="325"/>
      <c r="Q4041" s="325"/>
      <c r="R4041" s="325"/>
      <c r="S4041" s="325"/>
      <c r="T4041" s="328"/>
      <c r="U4041" s="329"/>
      <c r="V4041" s="330"/>
      <c r="W4041" s="330"/>
      <c r="X4041" s="325"/>
      <c r="Y4041" s="325"/>
      <c r="Z4041" s="325"/>
      <c r="AA4041" s="325"/>
      <c r="AB4041" s="325"/>
      <c r="AC4041" s="325"/>
      <c r="AD4041" s="325"/>
      <c r="AE4041" s="330"/>
      <c r="AF4041" s="326"/>
      <c r="AG4041" s="327"/>
      <c r="AH4041" s="327"/>
      <c r="AI4041" s="327"/>
      <c r="AJ4041" s="326"/>
      <c r="AK4041" s="327"/>
      <c r="AL4041" s="327"/>
      <c r="AM4041" s="331"/>
      <c r="AN4041" s="332"/>
      <c r="AO4041" s="333"/>
      <c r="AP4041" s="333"/>
      <c r="AQ4041" s="333"/>
      <c r="AR4041" s="332"/>
      <c r="AS4041" s="332"/>
    </row>
    <row r="4042" spans="1:45" x14ac:dyDescent="0.2">
      <c r="A4042" s="326"/>
      <c r="B4042" s="325"/>
      <c r="C4042" s="325"/>
      <c r="D4042" s="325"/>
      <c r="E4042" s="325"/>
      <c r="F4042" s="325"/>
      <c r="G4042" s="325"/>
      <c r="H4042" s="325"/>
      <c r="I4042" s="325"/>
      <c r="J4042" s="325"/>
      <c r="K4042" s="325"/>
      <c r="L4042" s="327"/>
      <c r="M4042" s="328"/>
      <c r="N4042" s="327"/>
      <c r="P4042" s="325"/>
      <c r="Q4042" s="325"/>
      <c r="R4042" s="325"/>
      <c r="S4042" s="325"/>
      <c r="T4042" s="328"/>
      <c r="U4042" s="329"/>
      <c r="V4042" s="330"/>
      <c r="W4042" s="330"/>
      <c r="X4042" s="325"/>
      <c r="Y4042" s="325"/>
      <c r="Z4042" s="325"/>
      <c r="AA4042" s="325"/>
      <c r="AB4042" s="325"/>
      <c r="AC4042" s="325"/>
      <c r="AD4042" s="325"/>
      <c r="AE4042" s="330"/>
      <c r="AF4042" s="326"/>
      <c r="AG4042" s="327"/>
      <c r="AH4042" s="327"/>
      <c r="AI4042" s="327"/>
      <c r="AJ4042" s="326"/>
      <c r="AK4042" s="327"/>
      <c r="AL4042" s="327"/>
      <c r="AM4042" s="331"/>
      <c r="AN4042" s="332"/>
      <c r="AO4042" s="333"/>
      <c r="AP4042" s="333"/>
      <c r="AQ4042" s="333"/>
      <c r="AR4042" s="332"/>
      <c r="AS4042" s="332"/>
    </row>
    <row r="4043" spans="1:45" x14ac:dyDescent="0.2">
      <c r="A4043" s="326"/>
      <c r="B4043" s="325"/>
      <c r="C4043" s="325"/>
      <c r="D4043" s="325"/>
      <c r="E4043" s="325"/>
      <c r="F4043" s="325"/>
      <c r="G4043" s="325"/>
      <c r="H4043" s="325"/>
      <c r="I4043" s="325"/>
      <c r="J4043" s="325"/>
      <c r="K4043" s="325"/>
      <c r="L4043" s="327"/>
      <c r="M4043" s="328"/>
      <c r="N4043" s="327"/>
      <c r="P4043" s="325"/>
      <c r="Q4043" s="325"/>
      <c r="R4043" s="325"/>
      <c r="S4043" s="325"/>
      <c r="T4043" s="328"/>
      <c r="U4043" s="329"/>
      <c r="V4043" s="330"/>
      <c r="W4043" s="330"/>
      <c r="X4043" s="325"/>
      <c r="Y4043" s="325"/>
      <c r="Z4043" s="325"/>
      <c r="AA4043" s="325"/>
      <c r="AB4043" s="325"/>
      <c r="AC4043" s="325"/>
      <c r="AD4043" s="325"/>
      <c r="AE4043" s="330"/>
      <c r="AF4043" s="326"/>
      <c r="AG4043" s="327"/>
      <c r="AH4043" s="327"/>
      <c r="AI4043" s="327"/>
      <c r="AJ4043" s="326"/>
      <c r="AK4043" s="327"/>
      <c r="AL4043" s="327"/>
      <c r="AM4043" s="331"/>
      <c r="AN4043" s="332"/>
      <c r="AO4043" s="333"/>
      <c r="AP4043" s="333"/>
      <c r="AQ4043" s="333"/>
      <c r="AR4043" s="332"/>
      <c r="AS4043" s="332"/>
    </row>
    <row r="4044" spans="1:45" x14ac:dyDescent="0.2">
      <c r="A4044" s="326"/>
      <c r="B4044" s="325"/>
      <c r="C4044" s="325"/>
      <c r="D4044" s="325"/>
      <c r="E4044" s="325"/>
      <c r="F4044" s="325"/>
      <c r="G4044" s="325"/>
      <c r="H4044" s="325"/>
      <c r="I4044" s="325"/>
      <c r="J4044" s="325"/>
      <c r="K4044" s="325"/>
      <c r="L4044" s="327"/>
      <c r="M4044" s="328"/>
      <c r="N4044" s="327"/>
      <c r="P4044" s="325"/>
      <c r="Q4044" s="325"/>
      <c r="R4044" s="325"/>
      <c r="S4044" s="325"/>
      <c r="T4044" s="328"/>
      <c r="U4044" s="329"/>
      <c r="V4044" s="330"/>
      <c r="W4044" s="330"/>
      <c r="X4044" s="325"/>
      <c r="Y4044" s="325"/>
      <c r="Z4044" s="325"/>
      <c r="AA4044" s="325"/>
      <c r="AB4044" s="325"/>
      <c r="AC4044" s="325"/>
      <c r="AD4044" s="325"/>
      <c r="AE4044" s="330"/>
      <c r="AF4044" s="326"/>
      <c r="AG4044" s="327"/>
      <c r="AH4044" s="327"/>
      <c r="AI4044" s="327"/>
      <c r="AJ4044" s="326"/>
      <c r="AK4044" s="327"/>
      <c r="AL4044" s="327"/>
      <c r="AM4044" s="331"/>
      <c r="AN4044" s="332"/>
      <c r="AO4044" s="333"/>
      <c r="AP4044" s="333"/>
      <c r="AQ4044" s="333"/>
      <c r="AR4044" s="332"/>
      <c r="AS4044" s="332"/>
    </row>
    <row r="4045" spans="1:45" x14ac:dyDescent="0.2">
      <c r="A4045" s="326"/>
      <c r="B4045" s="325"/>
      <c r="C4045" s="325"/>
      <c r="D4045" s="325"/>
      <c r="E4045" s="325"/>
      <c r="F4045" s="325"/>
      <c r="G4045" s="325"/>
      <c r="H4045" s="325"/>
      <c r="I4045" s="325"/>
      <c r="J4045" s="325"/>
      <c r="K4045" s="325"/>
      <c r="L4045" s="327"/>
      <c r="M4045" s="328"/>
      <c r="N4045" s="327"/>
      <c r="P4045" s="325"/>
      <c r="Q4045" s="325"/>
      <c r="R4045" s="325"/>
      <c r="S4045" s="325"/>
      <c r="T4045" s="328"/>
      <c r="U4045" s="329"/>
      <c r="V4045" s="330"/>
      <c r="W4045" s="330"/>
      <c r="X4045" s="325"/>
      <c r="Y4045" s="325"/>
      <c r="Z4045" s="325"/>
      <c r="AA4045" s="325"/>
      <c r="AB4045" s="325"/>
      <c r="AC4045" s="325"/>
      <c r="AD4045" s="325"/>
      <c r="AE4045" s="330"/>
      <c r="AF4045" s="326"/>
      <c r="AG4045" s="327"/>
      <c r="AH4045" s="327"/>
      <c r="AI4045" s="327"/>
      <c r="AJ4045" s="326"/>
      <c r="AK4045" s="327"/>
      <c r="AL4045" s="327"/>
      <c r="AM4045" s="331"/>
      <c r="AN4045" s="332"/>
      <c r="AO4045" s="333"/>
      <c r="AP4045" s="333"/>
      <c r="AQ4045" s="333"/>
      <c r="AR4045" s="332"/>
      <c r="AS4045" s="332"/>
    </row>
    <row r="4046" spans="1:45" x14ac:dyDescent="0.2">
      <c r="A4046" s="326"/>
      <c r="B4046" s="325"/>
      <c r="C4046" s="325"/>
      <c r="D4046" s="325"/>
      <c r="E4046" s="325"/>
      <c r="F4046" s="325"/>
      <c r="G4046" s="325"/>
      <c r="H4046" s="325"/>
      <c r="I4046" s="325"/>
      <c r="J4046" s="325"/>
      <c r="K4046" s="325"/>
      <c r="L4046" s="327"/>
      <c r="M4046" s="328"/>
      <c r="N4046" s="327"/>
      <c r="P4046" s="325"/>
      <c r="Q4046" s="325"/>
      <c r="R4046" s="325"/>
      <c r="S4046" s="325"/>
      <c r="T4046" s="328"/>
      <c r="U4046" s="329"/>
      <c r="V4046" s="330"/>
      <c r="W4046" s="330"/>
      <c r="X4046" s="325"/>
      <c r="Y4046" s="325"/>
      <c r="Z4046" s="325"/>
      <c r="AA4046" s="325"/>
      <c r="AB4046" s="325"/>
      <c r="AC4046" s="325"/>
      <c r="AD4046" s="325"/>
      <c r="AE4046" s="330"/>
      <c r="AF4046" s="326"/>
      <c r="AG4046" s="327"/>
      <c r="AH4046" s="327"/>
      <c r="AI4046" s="327"/>
      <c r="AJ4046" s="326"/>
      <c r="AK4046" s="327"/>
      <c r="AL4046" s="327"/>
      <c r="AM4046" s="331"/>
      <c r="AN4046" s="332"/>
      <c r="AO4046" s="333"/>
      <c r="AP4046" s="333"/>
      <c r="AQ4046" s="333"/>
      <c r="AR4046" s="332"/>
      <c r="AS4046" s="332"/>
    </row>
    <row r="4047" spans="1:45" x14ac:dyDescent="0.2">
      <c r="A4047" s="326"/>
      <c r="B4047" s="325"/>
      <c r="C4047" s="325"/>
      <c r="D4047" s="325"/>
      <c r="E4047" s="325"/>
      <c r="F4047" s="325"/>
      <c r="G4047" s="325"/>
      <c r="H4047" s="325"/>
      <c r="I4047" s="325"/>
      <c r="J4047" s="325"/>
      <c r="K4047" s="325"/>
      <c r="L4047" s="327"/>
      <c r="M4047" s="328"/>
      <c r="N4047" s="327"/>
      <c r="P4047" s="325"/>
      <c r="Q4047" s="325"/>
      <c r="R4047" s="325"/>
      <c r="S4047" s="325"/>
      <c r="T4047" s="328"/>
      <c r="U4047" s="329"/>
      <c r="V4047" s="330"/>
      <c r="W4047" s="330"/>
      <c r="X4047" s="325"/>
      <c r="Y4047" s="325"/>
      <c r="Z4047" s="325"/>
      <c r="AA4047" s="325"/>
      <c r="AB4047" s="325"/>
      <c r="AC4047" s="325"/>
      <c r="AD4047" s="325"/>
      <c r="AE4047" s="330"/>
      <c r="AF4047" s="326"/>
      <c r="AG4047" s="327"/>
      <c r="AH4047" s="327"/>
      <c r="AI4047" s="327"/>
      <c r="AJ4047" s="326"/>
      <c r="AK4047" s="327"/>
      <c r="AL4047" s="327"/>
      <c r="AM4047" s="331"/>
      <c r="AN4047" s="332"/>
      <c r="AO4047" s="333"/>
      <c r="AP4047" s="333"/>
      <c r="AQ4047" s="333"/>
      <c r="AR4047" s="332"/>
      <c r="AS4047" s="332"/>
    </row>
    <row r="4048" spans="1:45" x14ac:dyDescent="0.2">
      <c r="A4048" s="326"/>
      <c r="B4048" s="325"/>
      <c r="C4048" s="325"/>
      <c r="D4048" s="325"/>
      <c r="E4048" s="325"/>
      <c r="F4048" s="325"/>
      <c r="G4048" s="325"/>
      <c r="H4048" s="325"/>
      <c r="I4048" s="325"/>
      <c r="J4048" s="325"/>
      <c r="K4048" s="325"/>
      <c r="L4048" s="327"/>
      <c r="M4048" s="328"/>
      <c r="N4048" s="327"/>
      <c r="P4048" s="325"/>
      <c r="Q4048" s="325"/>
      <c r="R4048" s="325"/>
      <c r="S4048" s="325"/>
      <c r="T4048" s="328"/>
      <c r="U4048" s="329"/>
      <c r="V4048" s="330"/>
      <c r="W4048" s="330"/>
      <c r="X4048" s="325"/>
      <c r="Y4048" s="325"/>
      <c r="Z4048" s="325"/>
      <c r="AA4048" s="325"/>
      <c r="AB4048" s="325"/>
      <c r="AC4048" s="325"/>
      <c r="AD4048" s="325"/>
      <c r="AE4048" s="330"/>
      <c r="AF4048" s="326"/>
      <c r="AG4048" s="327"/>
      <c r="AH4048" s="327"/>
      <c r="AI4048" s="327"/>
      <c r="AJ4048" s="326"/>
      <c r="AK4048" s="327"/>
      <c r="AL4048" s="327"/>
      <c r="AM4048" s="331"/>
      <c r="AN4048" s="332"/>
      <c r="AO4048" s="333"/>
      <c r="AP4048" s="333"/>
      <c r="AQ4048" s="333"/>
      <c r="AR4048" s="332"/>
      <c r="AS4048" s="332"/>
    </row>
    <row r="4049" spans="1:45" x14ac:dyDescent="0.2">
      <c r="A4049" s="326"/>
      <c r="B4049" s="325"/>
      <c r="C4049" s="325"/>
      <c r="D4049" s="325"/>
      <c r="E4049" s="325"/>
      <c r="F4049" s="325"/>
      <c r="G4049" s="325"/>
      <c r="H4049" s="325"/>
      <c r="I4049" s="325"/>
      <c r="J4049" s="325"/>
      <c r="K4049" s="325"/>
      <c r="L4049" s="327"/>
      <c r="M4049" s="328"/>
      <c r="N4049" s="327"/>
      <c r="P4049" s="325"/>
      <c r="Q4049" s="325"/>
      <c r="R4049" s="325"/>
      <c r="S4049" s="325"/>
      <c r="T4049" s="328"/>
      <c r="U4049" s="329"/>
      <c r="V4049" s="330"/>
      <c r="W4049" s="330"/>
      <c r="X4049" s="325"/>
      <c r="Y4049" s="325"/>
      <c r="Z4049" s="325"/>
      <c r="AA4049" s="325"/>
      <c r="AB4049" s="325"/>
      <c r="AC4049" s="325"/>
      <c r="AD4049" s="325"/>
      <c r="AE4049" s="330"/>
      <c r="AF4049" s="326"/>
      <c r="AG4049" s="327"/>
      <c r="AH4049" s="327"/>
      <c r="AI4049" s="327"/>
      <c r="AJ4049" s="326"/>
      <c r="AK4049" s="327"/>
      <c r="AL4049" s="327"/>
      <c r="AM4049" s="331"/>
      <c r="AN4049" s="332"/>
      <c r="AO4049" s="333"/>
      <c r="AP4049" s="333"/>
      <c r="AQ4049" s="333"/>
      <c r="AR4049" s="332"/>
      <c r="AS4049" s="332"/>
    </row>
    <row r="4050" spans="1:45" x14ac:dyDescent="0.2">
      <c r="A4050" s="326"/>
      <c r="B4050" s="325"/>
      <c r="C4050" s="325"/>
      <c r="D4050" s="325"/>
      <c r="E4050" s="325"/>
      <c r="F4050" s="325"/>
      <c r="G4050" s="325"/>
      <c r="H4050" s="325"/>
      <c r="I4050" s="325"/>
      <c r="J4050" s="325"/>
      <c r="K4050" s="325"/>
      <c r="L4050" s="327"/>
      <c r="M4050" s="328"/>
      <c r="N4050" s="327"/>
      <c r="P4050" s="325"/>
      <c r="Q4050" s="325"/>
      <c r="R4050" s="325"/>
      <c r="S4050" s="325"/>
      <c r="T4050" s="328"/>
      <c r="U4050" s="329"/>
      <c r="V4050" s="330"/>
      <c r="W4050" s="330"/>
      <c r="X4050" s="325"/>
      <c r="Y4050" s="325"/>
      <c r="Z4050" s="325"/>
      <c r="AA4050" s="325"/>
      <c r="AB4050" s="325"/>
      <c r="AC4050" s="325"/>
      <c r="AD4050" s="325"/>
      <c r="AE4050" s="330"/>
      <c r="AF4050" s="326"/>
      <c r="AG4050" s="327"/>
      <c r="AH4050" s="327"/>
      <c r="AI4050" s="327"/>
      <c r="AJ4050" s="326"/>
      <c r="AK4050" s="327"/>
      <c r="AL4050" s="327"/>
      <c r="AM4050" s="331"/>
      <c r="AN4050" s="332"/>
      <c r="AO4050" s="333"/>
      <c r="AP4050" s="333"/>
      <c r="AQ4050" s="333"/>
      <c r="AR4050" s="332"/>
      <c r="AS4050" s="332"/>
    </row>
    <row r="4051" spans="1:45" x14ac:dyDescent="0.2">
      <c r="A4051" s="326"/>
      <c r="B4051" s="325"/>
      <c r="C4051" s="325"/>
      <c r="D4051" s="325"/>
      <c r="E4051" s="325"/>
      <c r="F4051" s="325"/>
      <c r="G4051" s="325"/>
      <c r="H4051" s="325"/>
      <c r="I4051" s="325"/>
      <c r="J4051" s="325"/>
      <c r="K4051" s="325"/>
      <c r="L4051" s="327"/>
      <c r="M4051" s="328"/>
      <c r="N4051" s="327"/>
      <c r="P4051" s="325"/>
      <c r="Q4051" s="325"/>
      <c r="R4051" s="325"/>
      <c r="S4051" s="325"/>
      <c r="T4051" s="328"/>
      <c r="U4051" s="329"/>
      <c r="V4051" s="330"/>
      <c r="W4051" s="330"/>
      <c r="X4051" s="325"/>
      <c r="Y4051" s="325"/>
      <c r="Z4051" s="325"/>
      <c r="AA4051" s="325"/>
      <c r="AB4051" s="325"/>
      <c r="AC4051" s="325"/>
      <c r="AD4051" s="325"/>
      <c r="AE4051" s="330"/>
      <c r="AF4051" s="326"/>
      <c r="AG4051" s="327"/>
      <c r="AH4051" s="327"/>
      <c r="AI4051" s="327"/>
      <c r="AJ4051" s="326"/>
      <c r="AK4051" s="327"/>
      <c r="AL4051" s="327"/>
      <c r="AM4051" s="331"/>
      <c r="AN4051" s="332"/>
      <c r="AO4051" s="333"/>
      <c r="AP4051" s="333"/>
      <c r="AQ4051" s="333"/>
      <c r="AR4051" s="332"/>
      <c r="AS4051" s="332"/>
    </row>
    <row r="4052" spans="1:45" x14ac:dyDescent="0.2">
      <c r="A4052" s="326"/>
      <c r="B4052" s="325"/>
      <c r="C4052" s="325"/>
      <c r="D4052" s="325"/>
      <c r="E4052" s="325"/>
      <c r="F4052" s="325"/>
      <c r="G4052" s="325"/>
      <c r="H4052" s="325"/>
      <c r="I4052" s="325"/>
      <c r="J4052" s="325"/>
      <c r="K4052" s="325"/>
      <c r="L4052" s="327"/>
      <c r="M4052" s="328"/>
      <c r="N4052" s="327"/>
      <c r="P4052" s="325"/>
      <c r="Q4052" s="325"/>
      <c r="R4052" s="325"/>
      <c r="S4052" s="325"/>
      <c r="T4052" s="328"/>
      <c r="U4052" s="329"/>
      <c r="V4052" s="330"/>
      <c r="W4052" s="330"/>
      <c r="X4052" s="325"/>
      <c r="Y4052" s="325"/>
      <c r="Z4052" s="325"/>
      <c r="AA4052" s="325"/>
      <c r="AB4052" s="325"/>
      <c r="AC4052" s="325"/>
      <c r="AD4052" s="325"/>
      <c r="AE4052" s="330"/>
      <c r="AF4052" s="326"/>
      <c r="AG4052" s="327"/>
      <c r="AH4052" s="327"/>
      <c r="AI4052" s="327"/>
      <c r="AJ4052" s="326"/>
      <c r="AK4052" s="327"/>
      <c r="AL4052" s="327"/>
      <c r="AM4052" s="331"/>
      <c r="AN4052" s="332"/>
      <c r="AO4052" s="333"/>
      <c r="AP4052" s="333"/>
      <c r="AQ4052" s="333"/>
      <c r="AR4052" s="332"/>
      <c r="AS4052" s="332"/>
    </row>
    <row r="4053" spans="1:45" x14ac:dyDescent="0.2">
      <c r="A4053" s="326"/>
      <c r="B4053" s="325"/>
      <c r="C4053" s="325"/>
      <c r="D4053" s="325"/>
      <c r="E4053" s="325"/>
      <c r="F4053" s="325"/>
      <c r="G4053" s="325"/>
      <c r="H4053" s="325"/>
      <c r="I4053" s="325"/>
      <c r="J4053" s="325"/>
      <c r="K4053" s="325"/>
      <c r="L4053" s="327"/>
      <c r="M4053" s="328"/>
      <c r="N4053" s="327"/>
      <c r="P4053" s="325"/>
      <c r="Q4053" s="325"/>
      <c r="R4053" s="325"/>
      <c r="S4053" s="325"/>
      <c r="T4053" s="328"/>
      <c r="U4053" s="329"/>
      <c r="V4053" s="330"/>
      <c r="W4053" s="330"/>
      <c r="X4053" s="325"/>
      <c r="Y4053" s="325"/>
      <c r="Z4053" s="325"/>
      <c r="AA4053" s="325"/>
      <c r="AB4053" s="325"/>
      <c r="AC4053" s="325"/>
      <c r="AD4053" s="325"/>
      <c r="AE4053" s="330"/>
      <c r="AF4053" s="326"/>
      <c r="AG4053" s="327"/>
      <c r="AH4053" s="327"/>
      <c r="AI4053" s="327"/>
      <c r="AJ4053" s="326"/>
      <c r="AK4053" s="327"/>
      <c r="AL4053" s="327"/>
      <c r="AM4053" s="331"/>
      <c r="AN4053" s="332"/>
      <c r="AO4053" s="333"/>
      <c r="AP4053" s="333"/>
      <c r="AQ4053" s="333"/>
      <c r="AR4053" s="332"/>
      <c r="AS4053" s="332"/>
    </row>
    <row r="4054" spans="1:45" x14ac:dyDescent="0.2">
      <c r="A4054" s="326"/>
      <c r="B4054" s="325"/>
      <c r="C4054" s="325"/>
      <c r="D4054" s="325"/>
      <c r="E4054" s="325"/>
      <c r="F4054" s="325"/>
      <c r="G4054" s="325"/>
      <c r="H4054" s="325"/>
      <c r="I4054" s="325"/>
      <c r="J4054" s="325"/>
      <c r="K4054" s="325"/>
      <c r="L4054" s="327"/>
      <c r="M4054" s="328"/>
      <c r="N4054" s="327"/>
      <c r="P4054" s="325"/>
      <c r="Q4054" s="325"/>
      <c r="R4054" s="325"/>
      <c r="S4054" s="325"/>
      <c r="T4054" s="328"/>
      <c r="U4054" s="329"/>
      <c r="V4054" s="330"/>
      <c r="W4054" s="330"/>
      <c r="X4054" s="325"/>
      <c r="Y4054" s="325"/>
      <c r="Z4054" s="325"/>
      <c r="AA4054" s="325"/>
      <c r="AB4054" s="325"/>
      <c r="AC4054" s="325"/>
      <c r="AD4054" s="325"/>
      <c r="AE4054" s="330"/>
      <c r="AF4054" s="326"/>
      <c r="AG4054" s="327"/>
      <c r="AH4054" s="327"/>
      <c r="AI4054" s="327"/>
      <c r="AJ4054" s="326"/>
      <c r="AK4054" s="327"/>
      <c r="AL4054" s="327"/>
      <c r="AM4054" s="331"/>
      <c r="AN4054" s="332"/>
      <c r="AO4054" s="333"/>
      <c r="AP4054" s="333"/>
      <c r="AQ4054" s="333"/>
      <c r="AR4054" s="332"/>
      <c r="AS4054" s="332"/>
    </row>
    <row r="4055" spans="1:45" x14ac:dyDescent="0.2">
      <c r="A4055" s="326"/>
      <c r="B4055" s="325"/>
      <c r="C4055" s="325"/>
      <c r="D4055" s="325"/>
      <c r="E4055" s="325"/>
      <c r="F4055" s="325"/>
      <c r="G4055" s="325"/>
      <c r="H4055" s="325"/>
      <c r="I4055" s="325"/>
      <c r="J4055" s="325"/>
      <c r="K4055" s="325"/>
      <c r="L4055" s="327"/>
      <c r="M4055" s="328"/>
      <c r="N4055" s="327"/>
      <c r="P4055" s="325"/>
      <c r="Q4055" s="325"/>
      <c r="R4055" s="325"/>
      <c r="S4055" s="325"/>
      <c r="T4055" s="328"/>
      <c r="U4055" s="329"/>
      <c r="V4055" s="330"/>
      <c r="W4055" s="330"/>
      <c r="X4055" s="325"/>
      <c r="Y4055" s="325"/>
      <c r="Z4055" s="325"/>
      <c r="AA4055" s="325"/>
      <c r="AB4055" s="325"/>
      <c r="AC4055" s="325"/>
      <c r="AD4055" s="325"/>
      <c r="AE4055" s="330"/>
      <c r="AF4055" s="326"/>
      <c r="AG4055" s="327"/>
      <c r="AH4055" s="327"/>
      <c r="AI4055" s="327"/>
      <c r="AJ4055" s="326"/>
      <c r="AK4055" s="327"/>
      <c r="AL4055" s="327"/>
      <c r="AM4055" s="331"/>
      <c r="AN4055" s="332"/>
      <c r="AO4055" s="333"/>
      <c r="AP4055" s="333"/>
      <c r="AQ4055" s="333"/>
      <c r="AR4055" s="332"/>
      <c r="AS4055" s="332"/>
    </row>
    <row r="4056" spans="1:45" x14ac:dyDescent="0.2">
      <c r="A4056" s="326"/>
      <c r="B4056" s="325"/>
      <c r="C4056" s="325"/>
      <c r="D4056" s="325"/>
      <c r="E4056" s="325"/>
      <c r="F4056" s="325"/>
      <c r="G4056" s="325"/>
      <c r="H4056" s="325"/>
      <c r="I4056" s="325"/>
      <c r="J4056" s="325"/>
      <c r="K4056" s="325"/>
      <c r="L4056" s="327"/>
      <c r="M4056" s="328"/>
      <c r="N4056" s="327"/>
      <c r="P4056" s="325"/>
      <c r="Q4056" s="325"/>
      <c r="R4056" s="325"/>
      <c r="S4056" s="325"/>
      <c r="T4056" s="328"/>
      <c r="U4056" s="329"/>
      <c r="V4056" s="330"/>
      <c r="W4056" s="330"/>
      <c r="X4056" s="325"/>
      <c r="Y4056" s="325"/>
      <c r="Z4056" s="325"/>
      <c r="AA4056" s="325"/>
      <c r="AB4056" s="325"/>
      <c r="AC4056" s="325"/>
      <c r="AD4056" s="325"/>
      <c r="AE4056" s="330"/>
      <c r="AF4056" s="326"/>
      <c r="AG4056" s="327"/>
      <c r="AH4056" s="327"/>
      <c r="AI4056" s="327"/>
      <c r="AJ4056" s="326"/>
      <c r="AK4056" s="327"/>
      <c r="AL4056" s="327"/>
      <c r="AM4056" s="331"/>
      <c r="AN4056" s="332"/>
      <c r="AO4056" s="333"/>
      <c r="AP4056" s="333"/>
      <c r="AQ4056" s="333"/>
      <c r="AR4056" s="332"/>
      <c r="AS4056" s="332"/>
    </row>
    <row r="4057" spans="1:45" x14ac:dyDescent="0.2">
      <c r="A4057" s="326"/>
      <c r="B4057" s="325"/>
      <c r="C4057" s="325"/>
      <c r="D4057" s="325"/>
      <c r="E4057" s="325"/>
      <c r="F4057" s="325"/>
      <c r="G4057" s="325"/>
      <c r="H4057" s="325"/>
      <c r="I4057" s="325"/>
      <c r="J4057" s="325"/>
      <c r="K4057" s="325"/>
      <c r="L4057" s="327"/>
      <c r="M4057" s="328"/>
      <c r="N4057" s="327"/>
      <c r="P4057" s="325"/>
      <c r="Q4057" s="325"/>
      <c r="R4057" s="325"/>
      <c r="S4057" s="325"/>
      <c r="T4057" s="328"/>
      <c r="U4057" s="329"/>
      <c r="V4057" s="330"/>
      <c r="W4057" s="330"/>
      <c r="X4057" s="325"/>
      <c r="Y4057" s="325"/>
      <c r="Z4057" s="325"/>
      <c r="AA4057" s="325"/>
      <c r="AB4057" s="325"/>
      <c r="AC4057" s="325"/>
      <c r="AD4057" s="325"/>
      <c r="AE4057" s="330"/>
      <c r="AF4057" s="326"/>
      <c r="AG4057" s="327"/>
      <c r="AH4057" s="327"/>
      <c r="AI4057" s="327"/>
      <c r="AJ4057" s="326"/>
      <c r="AK4057" s="327"/>
      <c r="AL4057" s="327"/>
      <c r="AM4057" s="331"/>
      <c r="AN4057" s="332"/>
      <c r="AO4057" s="333"/>
      <c r="AP4057" s="333"/>
      <c r="AQ4057" s="333"/>
      <c r="AR4057" s="332"/>
      <c r="AS4057" s="332"/>
    </row>
    <row r="4058" spans="1:45" x14ac:dyDescent="0.2">
      <c r="A4058" s="326"/>
      <c r="B4058" s="325"/>
      <c r="C4058" s="325"/>
      <c r="D4058" s="325"/>
      <c r="E4058" s="325"/>
      <c r="F4058" s="325"/>
      <c r="G4058" s="325"/>
      <c r="H4058" s="325"/>
      <c r="I4058" s="325"/>
      <c r="J4058" s="325"/>
      <c r="K4058" s="325"/>
      <c r="L4058" s="327"/>
      <c r="M4058" s="328"/>
      <c r="N4058" s="327"/>
      <c r="P4058" s="325"/>
      <c r="Q4058" s="325"/>
      <c r="R4058" s="325"/>
      <c r="S4058" s="325"/>
      <c r="T4058" s="328"/>
      <c r="U4058" s="329"/>
      <c r="V4058" s="330"/>
      <c r="W4058" s="330"/>
      <c r="X4058" s="325"/>
      <c r="Y4058" s="325"/>
      <c r="Z4058" s="325"/>
      <c r="AA4058" s="325"/>
      <c r="AB4058" s="325"/>
      <c r="AC4058" s="325"/>
      <c r="AD4058" s="325"/>
      <c r="AE4058" s="330"/>
      <c r="AF4058" s="326"/>
      <c r="AG4058" s="327"/>
      <c r="AH4058" s="327"/>
      <c r="AI4058" s="327"/>
      <c r="AJ4058" s="326"/>
      <c r="AK4058" s="327"/>
      <c r="AL4058" s="327"/>
      <c r="AM4058" s="331"/>
      <c r="AN4058" s="332"/>
      <c r="AO4058" s="333"/>
      <c r="AP4058" s="333"/>
      <c r="AQ4058" s="333"/>
      <c r="AR4058" s="332"/>
      <c r="AS4058" s="332"/>
    </row>
    <row r="4059" spans="1:45" x14ac:dyDescent="0.2">
      <c r="A4059" s="326"/>
      <c r="B4059" s="325"/>
      <c r="C4059" s="325"/>
      <c r="D4059" s="325"/>
      <c r="E4059" s="325"/>
      <c r="F4059" s="325"/>
      <c r="G4059" s="325"/>
      <c r="H4059" s="325"/>
      <c r="I4059" s="325"/>
      <c r="J4059" s="325"/>
      <c r="K4059" s="325"/>
      <c r="L4059" s="327"/>
      <c r="M4059" s="328"/>
      <c r="N4059" s="327"/>
      <c r="P4059" s="325"/>
      <c r="Q4059" s="325"/>
      <c r="R4059" s="325"/>
      <c r="S4059" s="325"/>
      <c r="T4059" s="328"/>
      <c r="U4059" s="329"/>
      <c r="V4059" s="330"/>
      <c r="W4059" s="330"/>
      <c r="X4059" s="325"/>
      <c r="Y4059" s="325"/>
      <c r="Z4059" s="325"/>
      <c r="AA4059" s="325"/>
      <c r="AB4059" s="325"/>
      <c r="AC4059" s="325"/>
      <c r="AD4059" s="325"/>
      <c r="AE4059" s="330"/>
      <c r="AF4059" s="326"/>
      <c r="AG4059" s="327"/>
      <c r="AH4059" s="327"/>
      <c r="AI4059" s="327"/>
      <c r="AJ4059" s="326"/>
      <c r="AK4059" s="327"/>
      <c r="AL4059" s="327"/>
      <c r="AM4059" s="331"/>
      <c r="AN4059" s="332"/>
      <c r="AO4059" s="333"/>
      <c r="AP4059" s="333"/>
      <c r="AQ4059" s="333"/>
      <c r="AR4059" s="332"/>
      <c r="AS4059" s="332"/>
    </row>
    <row r="4060" spans="1:45" x14ac:dyDescent="0.2">
      <c r="A4060" s="326"/>
      <c r="B4060" s="325"/>
      <c r="C4060" s="325"/>
      <c r="D4060" s="325"/>
      <c r="E4060" s="325"/>
      <c r="F4060" s="325"/>
      <c r="G4060" s="325"/>
      <c r="H4060" s="325"/>
      <c r="I4060" s="325"/>
      <c r="J4060" s="325"/>
      <c r="K4060" s="325"/>
      <c r="L4060" s="327"/>
      <c r="M4060" s="328"/>
      <c r="N4060" s="327"/>
      <c r="P4060" s="325"/>
      <c r="Q4060" s="325"/>
      <c r="R4060" s="325"/>
      <c r="S4060" s="325"/>
      <c r="T4060" s="328"/>
      <c r="U4060" s="329"/>
      <c r="V4060" s="330"/>
      <c r="W4060" s="330"/>
      <c r="X4060" s="325"/>
      <c r="Y4060" s="325"/>
      <c r="Z4060" s="325"/>
      <c r="AA4060" s="325"/>
      <c r="AB4060" s="325"/>
      <c r="AC4060" s="325"/>
      <c r="AD4060" s="325"/>
      <c r="AE4060" s="330"/>
      <c r="AF4060" s="326"/>
      <c r="AG4060" s="327"/>
      <c r="AH4060" s="327"/>
      <c r="AI4060" s="327"/>
      <c r="AJ4060" s="326"/>
      <c r="AK4060" s="327"/>
      <c r="AL4060" s="327"/>
      <c r="AM4060" s="331"/>
      <c r="AN4060" s="332"/>
      <c r="AO4060" s="333"/>
      <c r="AP4060" s="333"/>
      <c r="AQ4060" s="333"/>
      <c r="AR4060" s="332"/>
      <c r="AS4060" s="332"/>
    </row>
    <row r="4061" spans="1:45" x14ac:dyDescent="0.2">
      <c r="A4061" s="326"/>
      <c r="B4061" s="325"/>
      <c r="C4061" s="325"/>
      <c r="D4061" s="325"/>
      <c r="E4061" s="325"/>
      <c r="F4061" s="325"/>
      <c r="G4061" s="325"/>
      <c r="H4061" s="325"/>
      <c r="I4061" s="325"/>
      <c r="J4061" s="325"/>
      <c r="K4061" s="325"/>
      <c r="L4061" s="327"/>
      <c r="M4061" s="328"/>
      <c r="N4061" s="327"/>
      <c r="P4061" s="325"/>
      <c r="Q4061" s="325"/>
      <c r="R4061" s="325"/>
      <c r="S4061" s="325"/>
      <c r="T4061" s="328"/>
      <c r="U4061" s="329"/>
      <c r="V4061" s="330"/>
      <c r="W4061" s="330"/>
      <c r="X4061" s="325"/>
      <c r="Y4061" s="325"/>
      <c r="Z4061" s="325"/>
      <c r="AA4061" s="325"/>
      <c r="AB4061" s="325"/>
      <c r="AC4061" s="325"/>
      <c r="AD4061" s="325"/>
      <c r="AE4061" s="330"/>
      <c r="AF4061" s="326"/>
      <c r="AG4061" s="327"/>
      <c r="AH4061" s="327"/>
      <c r="AI4061" s="327"/>
      <c r="AJ4061" s="326"/>
      <c r="AK4061" s="327"/>
      <c r="AL4061" s="327"/>
      <c r="AM4061" s="331"/>
      <c r="AN4061" s="332"/>
      <c r="AO4061" s="333"/>
      <c r="AP4061" s="333"/>
      <c r="AQ4061" s="333"/>
      <c r="AR4061" s="332"/>
      <c r="AS4061" s="332"/>
    </row>
    <row r="4062" spans="1:45" x14ac:dyDescent="0.2">
      <c r="A4062" s="326"/>
      <c r="B4062" s="325"/>
      <c r="C4062" s="325"/>
      <c r="D4062" s="325"/>
      <c r="E4062" s="325"/>
      <c r="F4062" s="325"/>
      <c r="G4062" s="325"/>
      <c r="H4062" s="325"/>
      <c r="I4062" s="325"/>
      <c r="J4062" s="325"/>
      <c r="K4062" s="325"/>
      <c r="L4062" s="327"/>
      <c r="M4062" s="328"/>
      <c r="N4062" s="327"/>
      <c r="P4062" s="325"/>
      <c r="Q4062" s="325"/>
      <c r="R4062" s="325"/>
      <c r="S4062" s="325"/>
      <c r="T4062" s="328"/>
      <c r="U4062" s="329"/>
      <c r="V4062" s="330"/>
      <c r="W4062" s="330"/>
      <c r="X4062" s="325"/>
      <c r="Y4062" s="325"/>
      <c r="Z4062" s="325"/>
      <c r="AA4062" s="325"/>
      <c r="AB4062" s="325"/>
      <c r="AC4062" s="325"/>
      <c r="AD4062" s="325"/>
      <c r="AE4062" s="330"/>
      <c r="AF4062" s="326"/>
      <c r="AG4062" s="327"/>
      <c r="AH4062" s="327"/>
      <c r="AI4062" s="327"/>
      <c r="AJ4062" s="326"/>
      <c r="AK4062" s="327"/>
      <c r="AL4062" s="327"/>
      <c r="AM4062" s="331"/>
      <c r="AN4062" s="332"/>
      <c r="AO4062" s="333"/>
      <c r="AP4062" s="333"/>
      <c r="AQ4062" s="333"/>
      <c r="AR4062" s="332"/>
      <c r="AS4062" s="332"/>
    </row>
    <row r="4063" spans="1:45" x14ac:dyDescent="0.2">
      <c r="A4063" s="326"/>
      <c r="B4063" s="325"/>
      <c r="C4063" s="325"/>
      <c r="D4063" s="325"/>
      <c r="E4063" s="325"/>
      <c r="F4063" s="325"/>
      <c r="G4063" s="325"/>
      <c r="H4063" s="325"/>
      <c r="I4063" s="325"/>
      <c r="J4063" s="325"/>
      <c r="K4063" s="325"/>
      <c r="L4063" s="327"/>
      <c r="M4063" s="328"/>
      <c r="N4063" s="327"/>
      <c r="P4063" s="325"/>
      <c r="Q4063" s="325"/>
      <c r="R4063" s="325"/>
      <c r="S4063" s="325"/>
      <c r="T4063" s="328"/>
      <c r="U4063" s="329"/>
      <c r="V4063" s="330"/>
      <c r="W4063" s="330"/>
      <c r="X4063" s="325"/>
      <c r="Y4063" s="325"/>
      <c r="Z4063" s="325"/>
      <c r="AA4063" s="325"/>
      <c r="AB4063" s="325"/>
      <c r="AC4063" s="325"/>
      <c r="AD4063" s="325"/>
      <c r="AE4063" s="330"/>
      <c r="AF4063" s="326"/>
      <c r="AG4063" s="327"/>
      <c r="AH4063" s="327"/>
      <c r="AI4063" s="327"/>
      <c r="AJ4063" s="326"/>
      <c r="AK4063" s="327"/>
      <c r="AL4063" s="327"/>
      <c r="AM4063" s="331"/>
      <c r="AN4063" s="332"/>
      <c r="AO4063" s="333"/>
      <c r="AP4063" s="333"/>
      <c r="AQ4063" s="333"/>
      <c r="AR4063" s="332"/>
      <c r="AS4063" s="332"/>
    </row>
    <row r="4064" spans="1:45" x14ac:dyDescent="0.2">
      <c r="A4064" s="326"/>
      <c r="B4064" s="325"/>
      <c r="C4064" s="325"/>
      <c r="D4064" s="325"/>
      <c r="E4064" s="325"/>
      <c r="F4064" s="325"/>
      <c r="G4064" s="325"/>
      <c r="H4064" s="325"/>
      <c r="I4064" s="325"/>
      <c r="J4064" s="325"/>
      <c r="K4064" s="325"/>
      <c r="L4064" s="327"/>
      <c r="M4064" s="328"/>
      <c r="N4064" s="327"/>
      <c r="P4064" s="325"/>
      <c r="Q4064" s="325"/>
      <c r="R4064" s="325"/>
      <c r="S4064" s="325"/>
      <c r="T4064" s="328"/>
      <c r="U4064" s="329"/>
      <c r="V4064" s="330"/>
      <c r="W4064" s="330"/>
      <c r="X4064" s="325"/>
      <c r="Y4064" s="325"/>
      <c r="Z4064" s="325"/>
      <c r="AA4064" s="325"/>
      <c r="AB4064" s="325"/>
      <c r="AC4064" s="325"/>
      <c r="AD4064" s="325"/>
      <c r="AE4064" s="330"/>
      <c r="AF4064" s="326"/>
      <c r="AG4064" s="327"/>
      <c r="AH4064" s="327"/>
      <c r="AI4064" s="327"/>
      <c r="AJ4064" s="326"/>
      <c r="AK4064" s="327"/>
      <c r="AL4064" s="327"/>
      <c r="AM4064" s="331"/>
      <c r="AN4064" s="332"/>
      <c r="AO4064" s="333"/>
      <c r="AP4064" s="333"/>
      <c r="AQ4064" s="333"/>
      <c r="AR4064" s="332"/>
      <c r="AS4064" s="332"/>
    </row>
    <row r="4065" spans="1:45" x14ac:dyDescent="0.2">
      <c r="A4065" s="326"/>
      <c r="B4065" s="325"/>
      <c r="C4065" s="325"/>
      <c r="D4065" s="325"/>
      <c r="E4065" s="325"/>
      <c r="F4065" s="325"/>
      <c r="G4065" s="325"/>
      <c r="H4065" s="325"/>
      <c r="I4065" s="325"/>
      <c r="J4065" s="325"/>
      <c r="K4065" s="325"/>
      <c r="L4065" s="327"/>
      <c r="M4065" s="328"/>
      <c r="N4065" s="327"/>
      <c r="P4065" s="325"/>
      <c r="Q4065" s="325"/>
      <c r="R4065" s="325"/>
      <c r="S4065" s="325"/>
      <c r="T4065" s="328"/>
      <c r="U4065" s="329"/>
      <c r="V4065" s="330"/>
      <c r="W4065" s="330"/>
      <c r="X4065" s="325"/>
      <c r="Y4065" s="325"/>
      <c r="Z4065" s="325"/>
      <c r="AA4065" s="325"/>
      <c r="AB4065" s="325"/>
      <c r="AC4065" s="325"/>
      <c r="AD4065" s="325"/>
      <c r="AE4065" s="330"/>
      <c r="AF4065" s="326"/>
      <c r="AG4065" s="327"/>
      <c r="AH4065" s="327"/>
      <c r="AI4065" s="327"/>
      <c r="AJ4065" s="326"/>
      <c r="AK4065" s="327"/>
      <c r="AL4065" s="327"/>
      <c r="AM4065" s="331"/>
      <c r="AN4065" s="332"/>
      <c r="AO4065" s="333"/>
      <c r="AP4065" s="333"/>
      <c r="AQ4065" s="333"/>
      <c r="AR4065" s="332"/>
      <c r="AS4065" s="332"/>
    </row>
    <row r="4066" spans="1:45" x14ac:dyDescent="0.2">
      <c r="A4066" s="326"/>
      <c r="B4066" s="325"/>
      <c r="C4066" s="325"/>
      <c r="D4066" s="325"/>
      <c r="E4066" s="325"/>
      <c r="F4066" s="325"/>
      <c r="G4066" s="325"/>
      <c r="H4066" s="325"/>
      <c r="I4066" s="325"/>
      <c r="J4066" s="325"/>
      <c r="K4066" s="325"/>
      <c r="L4066" s="327"/>
      <c r="M4066" s="328"/>
      <c r="N4066" s="327"/>
      <c r="P4066" s="325"/>
      <c r="Q4066" s="325"/>
      <c r="R4066" s="325"/>
      <c r="S4066" s="325"/>
      <c r="T4066" s="328"/>
      <c r="U4066" s="329"/>
      <c r="V4066" s="330"/>
      <c r="W4066" s="330"/>
      <c r="X4066" s="325"/>
      <c r="Y4066" s="325"/>
      <c r="Z4066" s="325"/>
      <c r="AA4066" s="325"/>
      <c r="AB4066" s="325"/>
      <c r="AC4066" s="325"/>
      <c r="AD4066" s="325"/>
      <c r="AE4066" s="330"/>
      <c r="AF4066" s="326"/>
      <c r="AG4066" s="327"/>
      <c r="AH4066" s="327"/>
      <c r="AI4066" s="327"/>
      <c r="AJ4066" s="326"/>
      <c r="AK4066" s="327"/>
      <c r="AL4066" s="327"/>
      <c r="AM4066" s="331"/>
      <c r="AN4066" s="332"/>
      <c r="AO4066" s="333"/>
      <c r="AP4066" s="333"/>
      <c r="AQ4066" s="333"/>
      <c r="AR4066" s="332"/>
      <c r="AS4066" s="332"/>
    </row>
    <row r="4067" spans="1:45" x14ac:dyDescent="0.2">
      <c r="A4067" s="326"/>
      <c r="B4067" s="325"/>
      <c r="C4067" s="325"/>
      <c r="D4067" s="325"/>
      <c r="E4067" s="325"/>
      <c r="F4067" s="325"/>
      <c r="G4067" s="325"/>
      <c r="H4067" s="325"/>
      <c r="I4067" s="325"/>
      <c r="J4067" s="325"/>
      <c r="K4067" s="325"/>
      <c r="L4067" s="327"/>
      <c r="M4067" s="328"/>
      <c r="N4067" s="327"/>
      <c r="P4067" s="325"/>
      <c r="Q4067" s="325"/>
      <c r="R4067" s="325"/>
      <c r="S4067" s="325"/>
      <c r="T4067" s="328"/>
      <c r="U4067" s="329"/>
      <c r="V4067" s="330"/>
      <c r="W4067" s="330"/>
      <c r="X4067" s="325"/>
      <c r="Y4067" s="325"/>
      <c r="Z4067" s="325"/>
      <c r="AA4067" s="325"/>
      <c r="AB4067" s="325"/>
      <c r="AC4067" s="325"/>
      <c r="AD4067" s="325"/>
      <c r="AE4067" s="330"/>
      <c r="AF4067" s="326"/>
      <c r="AG4067" s="327"/>
      <c r="AH4067" s="327"/>
      <c r="AI4067" s="327"/>
      <c r="AJ4067" s="326"/>
      <c r="AK4067" s="327"/>
      <c r="AL4067" s="327"/>
      <c r="AM4067" s="331"/>
      <c r="AN4067" s="332"/>
      <c r="AO4067" s="333"/>
      <c r="AP4067" s="333"/>
      <c r="AQ4067" s="333"/>
      <c r="AR4067" s="332"/>
      <c r="AS4067" s="332"/>
    </row>
    <row r="4068" spans="1:45" x14ac:dyDescent="0.2">
      <c r="A4068" s="326"/>
      <c r="B4068" s="325"/>
      <c r="C4068" s="325"/>
      <c r="D4068" s="325"/>
      <c r="E4068" s="325"/>
      <c r="F4068" s="325"/>
      <c r="G4068" s="325"/>
      <c r="H4068" s="325"/>
      <c r="I4068" s="325"/>
      <c r="J4068" s="325"/>
      <c r="K4068" s="325"/>
      <c r="L4068" s="327"/>
      <c r="M4068" s="328"/>
      <c r="N4068" s="327"/>
      <c r="P4068" s="325"/>
      <c r="Q4068" s="325"/>
      <c r="R4068" s="325"/>
      <c r="S4068" s="325"/>
      <c r="T4068" s="328"/>
      <c r="U4068" s="329"/>
      <c r="V4068" s="330"/>
      <c r="W4068" s="330"/>
      <c r="X4068" s="325"/>
      <c r="Y4068" s="325"/>
      <c r="Z4068" s="325"/>
      <c r="AA4068" s="325"/>
      <c r="AB4068" s="325"/>
      <c r="AC4068" s="325"/>
      <c r="AD4068" s="325"/>
      <c r="AE4068" s="330"/>
      <c r="AF4068" s="326"/>
      <c r="AG4068" s="327"/>
      <c r="AH4068" s="327"/>
      <c r="AI4068" s="327"/>
      <c r="AJ4068" s="326"/>
      <c r="AK4068" s="327"/>
      <c r="AL4068" s="327"/>
      <c r="AM4068" s="331"/>
      <c r="AN4068" s="332"/>
      <c r="AO4068" s="333"/>
      <c r="AP4068" s="333"/>
      <c r="AQ4068" s="333"/>
      <c r="AR4068" s="332"/>
      <c r="AS4068" s="332"/>
    </row>
    <row r="4069" spans="1:45" x14ac:dyDescent="0.2">
      <c r="A4069" s="326"/>
      <c r="B4069" s="325"/>
      <c r="C4069" s="325"/>
      <c r="D4069" s="325"/>
      <c r="E4069" s="325"/>
      <c r="F4069" s="325"/>
      <c r="G4069" s="325"/>
      <c r="H4069" s="325"/>
      <c r="I4069" s="325"/>
      <c r="J4069" s="325"/>
      <c r="K4069" s="325"/>
      <c r="L4069" s="327"/>
      <c r="M4069" s="328"/>
      <c r="N4069" s="327"/>
      <c r="P4069" s="325"/>
      <c r="Q4069" s="325"/>
      <c r="R4069" s="325"/>
      <c r="S4069" s="325"/>
      <c r="T4069" s="328"/>
      <c r="U4069" s="329"/>
      <c r="V4069" s="330"/>
      <c r="W4069" s="330"/>
      <c r="X4069" s="325"/>
      <c r="Y4069" s="325"/>
      <c r="Z4069" s="325"/>
      <c r="AA4069" s="325"/>
      <c r="AB4069" s="325"/>
      <c r="AC4069" s="325"/>
      <c r="AD4069" s="325"/>
      <c r="AE4069" s="330"/>
      <c r="AF4069" s="326"/>
      <c r="AG4069" s="327"/>
      <c r="AH4069" s="327"/>
      <c r="AI4069" s="327"/>
      <c r="AJ4069" s="326"/>
      <c r="AK4069" s="327"/>
      <c r="AL4069" s="327"/>
      <c r="AM4069" s="331"/>
      <c r="AN4069" s="332"/>
      <c r="AO4069" s="333"/>
      <c r="AP4069" s="333"/>
      <c r="AQ4069" s="333"/>
      <c r="AR4069" s="332"/>
      <c r="AS4069" s="332"/>
    </row>
    <row r="4070" spans="1:45" x14ac:dyDescent="0.2">
      <c r="A4070" s="326"/>
      <c r="B4070" s="325"/>
      <c r="C4070" s="325"/>
      <c r="D4070" s="325"/>
      <c r="E4070" s="325"/>
      <c r="F4070" s="325"/>
      <c r="G4070" s="325"/>
      <c r="H4070" s="325"/>
      <c r="I4070" s="325"/>
      <c r="J4070" s="325"/>
      <c r="K4070" s="325"/>
      <c r="L4070" s="327"/>
      <c r="M4070" s="328"/>
      <c r="N4070" s="327"/>
      <c r="P4070" s="325"/>
      <c r="Q4070" s="325"/>
      <c r="R4070" s="325"/>
      <c r="S4070" s="325"/>
      <c r="T4070" s="328"/>
      <c r="U4070" s="329"/>
      <c r="V4070" s="330"/>
      <c r="W4070" s="330"/>
      <c r="X4070" s="325"/>
      <c r="Y4070" s="325"/>
      <c r="Z4070" s="325"/>
      <c r="AA4070" s="325"/>
      <c r="AB4070" s="325"/>
      <c r="AC4070" s="325"/>
      <c r="AD4070" s="325"/>
      <c r="AE4070" s="330"/>
      <c r="AF4070" s="326"/>
      <c r="AG4070" s="327"/>
      <c r="AH4070" s="327"/>
      <c r="AI4070" s="327"/>
      <c r="AJ4070" s="326"/>
      <c r="AK4070" s="327"/>
      <c r="AL4070" s="327"/>
      <c r="AM4070" s="331"/>
      <c r="AN4070" s="332"/>
      <c r="AO4070" s="333"/>
      <c r="AP4070" s="333"/>
      <c r="AQ4070" s="333"/>
      <c r="AR4070" s="332"/>
      <c r="AS4070" s="332"/>
    </row>
    <row r="4071" spans="1:45" x14ac:dyDescent="0.2">
      <c r="A4071" s="326"/>
      <c r="B4071" s="325"/>
      <c r="C4071" s="325"/>
      <c r="D4071" s="325"/>
      <c r="E4071" s="325"/>
      <c r="F4071" s="325"/>
      <c r="G4071" s="325"/>
      <c r="H4071" s="325"/>
      <c r="I4071" s="325"/>
      <c r="J4071" s="325"/>
      <c r="K4071" s="325"/>
      <c r="L4071" s="327"/>
      <c r="M4071" s="328"/>
      <c r="N4071" s="327"/>
      <c r="P4071" s="325"/>
      <c r="Q4071" s="325"/>
      <c r="R4071" s="325"/>
      <c r="S4071" s="325"/>
      <c r="T4071" s="328"/>
      <c r="U4071" s="329"/>
      <c r="V4071" s="330"/>
      <c r="W4071" s="330"/>
      <c r="X4071" s="325"/>
      <c r="Y4071" s="325"/>
      <c r="Z4071" s="325"/>
      <c r="AA4071" s="325"/>
      <c r="AB4071" s="325"/>
      <c r="AC4071" s="325"/>
      <c r="AD4071" s="325"/>
      <c r="AE4071" s="330"/>
      <c r="AF4071" s="326"/>
      <c r="AG4071" s="327"/>
      <c r="AH4071" s="327"/>
      <c r="AI4071" s="327"/>
      <c r="AJ4071" s="326"/>
      <c r="AK4071" s="327"/>
      <c r="AL4071" s="327"/>
      <c r="AM4071" s="331"/>
      <c r="AN4071" s="332"/>
      <c r="AO4071" s="333"/>
      <c r="AP4071" s="333"/>
      <c r="AQ4071" s="333"/>
      <c r="AR4071" s="332"/>
      <c r="AS4071" s="332"/>
    </row>
    <row r="4072" spans="1:45" x14ac:dyDescent="0.2">
      <c r="A4072" s="326"/>
      <c r="B4072" s="325"/>
      <c r="C4072" s="325"/>
      <c r="D4072" s="325"/>
      <c r="E4072" s="325"/>
      <c r="F4072" s="325"/>
      <c r="G4072" s="325"/>
      <c r="H4072" s="325"/>
      <c r="I4072" s="325"/>
      <c r="J4072" s="325"/>
      <c r="K4072" s="325"/>
      <c r="L4072" s="327"/>
      <c r="M4072" s="328"/>
      <c r="N4072" s="327"/>
      <c r="P4072" s="325"/>
      <c r="Q4072" s="325"/>
      <c r="R4072" s="325"/>
      <c r="S4072" s="325"/>
      <c r="T4072" s="328"/>
      <c r="U4072" s="329"/>
      <c r="V4072" s="330"/>
      <c r="W4072" s="330"/>
      <c r="X4072" s="325"/>
      <c r="Y4072" s="325"/>
      <c r="Z4072" s="325"/>
      <c r="AA4072" s="325"/>
      <c r="AB4072" s="325"/>
      <c r="AC4072" s="325"/>
      <c r="AD4072" s="325"/>
      <c r="AE4072" s="330"/>
      <c r="AF4072" s="326"/>
      <c r="AG4072" s="327"/>
      <c r="AH4072" s="327"/>
      <c r="AI4072" s="327"/>
      <c r="AJ4072" s="326"/>
      <c r="AK4072" s="327"/>
      <c r="AL4072" s="327"/>
      <c r="AM4072" s="331"/>
      <c r="AN4072" s="332"/>
      <c r="AO4072" s="333"/>
      <c r="AP4072" s="333"/>
      <c r="AQ4072" s="333"/>
      <c r="AR4072" s="332"/>
      <c r="AS4072" s="332"/>
    </row>
    <row r="4073" spans="1:45" x14ac:dyDescent="0.2">
      <c r="A4073" s="326"/>
      <c r="B4073" s="325"/>
      <c r="C4073" s="325"/>
      <c r="D4073" s="325"/>
      <c r="E4073" s="325"/>
      <c r="F4073" s="325"/>
      <c r="G4073" s="325"/>
      <c r="H4073" s="325"/>
      <c r="I4073" s="325"/>
      <c r="J4073" s="325"/>
      <c r="K4073" s="325"/>
      <c r="L4073" s="327"/>
      <c r="M4073" s="328"/>
      <c r="N4073" s="327"/>
      <c r="P4073" s="325"/>
      <c r="Q4073" s="325"/>
      <c r="R4073" s="325"/>
      <c r="S4073" s="325"/>
      <c r="T4073" s="328"/>
      <c r="U4073" s="329"/>
      <c r="V4073" s="330"/>
      <c r="W4073" s="330"/>
      <c r="X4073" s="325"/>
      <c r="Y4073" s="325"/>
      <c r="Z4073" s="325"/>
      <c r="AA4073" s="325"/>
      <c r="AB4073" s="325"/>
      <c r="AC4073" s="325"/>
      <c r="AD4073" s="325"/>
      <c r="AE4073" s="330"/>
      <c r="AF4073" s="326"/>
      <c r="AG4073" s="327"/>
      <c r="AH4073" s="327"/>
      <c r="AI4073" s="327"/>
      <c r="AJ4073" s="326"/>
      <c r="AK4073" s="327"/>
      <c r="AL4073" s="327"/>
      <c r="AM4073" s="331"/>
      <c r="AN4073" s="332"/>
      <c r="AO4073" s="333"/>
      <c r="AP4073" s="333"/>
      <c r="AQ4073" s="333"/>
      <c r="AR4073" s="332"/>
      <c r="AS4073" s="332"/>
    </row>
    <row r="4074" spans="1:45" x14ac:dyDescent="0.2">
      <c r="A4074" s="326"/>
      <c r="B4074" s="325"/>
      <c r="C4074" s="325"/>
      <c r="D4074" s="325"/>
      <c r="E4074" s="325"/>
      <c r="F4074" s="325"/>
      <c r="G4074" s="325"/>
      <c r="H4074" s="325"/>
      <c r="I4074" s="325"/>
      <c r="J4074" s="325"/>
      <c r="K4074" s="325"/>
      <c r="L4074" s="327"/>
      <c r="M4074" s="328"/>
      <c r="N4074" s="327"/>
      <c r="P4074" s="325"/>
      <c r="Q4074" s="325"/>
      <c r="R4074" s="325"/>
      <c r="S4074" s="325"/>
      <c r="T4074" s="328"/>
      <c r="U4074" s="329"/>
      <c r="V4074" s="330"/>
      <c r="W4074" s="330"/>
      <c r="X4074" s="325"/>
      <c r="Y4074" s="325"/>
      <c r="Z4074" s="325"/>
      <c r="AA4074" s="325"/>
      <c r="AB4074" s="325"/>
      <c r="AC4074" s="325"/>
      <c r="AD4074" s="325"/>
      <c r="AE4074" s="330"/>
      <c r="AF4074" s="326"/>
      <c r="AG4074" s="327"/>
      <c r="AH4074" s="327"/>
      <c r="AI4074" s="327"/>
      <c r="AJ4074" s="326"/>
      <c r="AK4074" s="327"/>
      <c r="AL4074" s="327"/>
      <c r="AM4074" s="331"/>
      <c r="AN4074" s="332"/>
      <c r="AO4074" s="333"/>
      <c r="AP4074" s="333"/>
      <c r="AQ4074" s="333"/>
      <c r="AR4074" s="332"/>
      <c r="AS4074" s="332"/>
    </row>
    <row r="4075" spans="1:45" x14ac:dyDescent="0.2">
      <c r="A4075" s="306"/>
      <c r="L4075" s="307"/>
      <c r="N4075" s="307"/>
      <c r="U4075" s="309"/>
      <c r="AF4075" s="306"/>
      <c r="AG4075" s="307"/>
      <c r="AH4075" s="307"/>
      <c r="AI4075" s="307"/>
      <c r="AK4075" s="307"/>
      <c r="AL4075" s="307"/>
      <c r="AN4075" s="312"/>
      <c r="AS4075" s="314"/>
    </row>
    <row r="4076" spans="1:45" x14ac:dyDescent="0.2">
      <c r="A4076" s="306"/>
      <c r="L4076" s="307"/>
      <c r="N4076" s="307"/>
      <c r="U4076" s="309"/>
      <c r="AF4076" s="306"/>
      <c r="AG4076" s="307"/>
      <c r="AH4076" s="307"/>
      <c r="AI4076" s="307"/>
      <c r="AK4076" s="307"/>
      <c r="AL4076" s="307"/>
      <c r="AN4076" s="312"/>
    </row>
    <row r="4077" spans="1:45" x14ac:dyDescent="0.2">
      <c r="A4077" s="306"/>
      <c r="L4077" s="307"/>
      <c r="N4077" s="307"/>
      <c r="U4077" s="309"/>
      <c r="AF4077" s="306"/>
      <c r="AG4077" s="307"/>
      <c r="AH4077" s="307"/>
      <c r="AI4077" s="307"/>
      <c r="AK4077" s="307"/>
      <c r="AL4077" s="307"/>
      <c r="AN4077" s="312"/>
      <c r="AS4077" s="314"/>
    </row>
    <row r="4078" spans="1:45" x14ac:dyDescent="0.2">
      <c r="A4078" s="306"/>
      <c r="L4078" s="307"/>
      <c r="N4078" s="307"/>
      <c r="U4078" s="309"/>
      <c r="AF4078" s="306"/>
      <c r="AG4078" s="307"/>
      <c r="AH4078" s="307"/>
      <c r="AI4078" s="307"/>
      <c r="AJ4078" s="306"/>
      <c r="AK4078" s="307"/>
      <c r="AL4078" s="307"/>
      <c r="AN4078" s="312"/>
      <c r="AS4078" s="314"/>
    </row>
    <row r="4079" spans="1:45" x14ac:dyDescent="0.2">
      <c r="A4079" s="306"/>
      <c r="L4079" s="307"/>
      <c r="N4079" s="307"/>
      <c r="U4079" s="309"/>
      <c r="AF4079" s="306"/>
      <c r="AG4079" s="307"/>
      <c r="AH4079" s="307"/>
      <c r="AI4079" s="307"/>
      <c r="AK4079" s="307"/>
      <c r="AL4079" s="307"/>
      <c r="AN4079" s="312"/>
      <c r="AS4079" s="314"/>
    </row>
    <row r="4080" spans="1:45" x14ac:dyDescent="0.2">
      <c r="A4080" s="306"/>
      <c r="L4080" s="307"/>
      <c r="N4080" s="307"/>
      <c r="U4080" s="309"/>
      <c r="AF4080" s="306"/>
      <c r="AG4080" s="307"/>
      <c r="AH4080" s="307"/>
      <c r="AI4080" s="307"/>
      <c r="AJ4080" s="306"/>
      <c r="AK4080" s="307"/>
      <c r="AL4080" s="307"/>
      <c r="AN4080" s="312"/>
      <c r="AS4080" s="314"/>
    </row>
    <row r="4081" spans="1:45" x14ac:dyDescent="0.2">
      <c r="A4081" s="306"/>
      <c r="L4081" s="307"/>
      <c r="N4081" s="307"/>
      <c r="U4081" s="309"/>
      <c r="AF4081" s="306"/>
      <c r="AG4081" s="307"/>
      <c r="AH4081" s="307"/>
      <c r="AI4081" s="307"/>
      <c r="AK4081" s="307"/>
      <c r="AL4081" s="307"/>
      <c r="AN4081" s="312"/>
      <c r="AS4081" s="314"/>
    </row>
    <row r="4082" spans="1:45" x14ac:dyDescent="0.2">
      <c r="A4082" s="306"/>
      <c r="L4082" s="307"/>
      <c r="N4082" s="307"/>
      <c r="U4082" s="309"/>
      <c r="AF4082" s="306"/>
      <c r="AG4082" s="307"/>
      <c r="AH4082" s="307"/>
      <c r="AI4082" s="307"/>
      <c r="AJ4082" s="306"/>
      <c r="AK4082" s="307"/>
      <c r="AL4082" s="307"/>
      <c r="AN4082" s="312"/>
      <c r="AS4082" s="314"/>
    </row>
    <row r="4083" spans="1:45" x14ac:dyDescent="0.2">
      <c r="A4083" s="306"/>
      <c r="L4083" s="307"/>
      <c r="N4083" s="307"/>
      <c r="U4083" s="309"/>
      <c r="AF4083" s="306"/>
      <c r="AG4083" s="307"/>
      <c r="AH4083" s="307"/>
      <c r="AI4083" s="307"/>
      <c r="AK4083" s="307"/>
      <c r="AL4083" s="307"/>
      <c r="AN4083" s="312"/>
      <c r="AS4083" s="314"/>
    </row>
    <row r="4084" spans="1:45" x14ac:dyDescent="0.2">
      <c r="A4084" s="306"/>
      <c r="L4084" s="307"/>
      <c r="N4084" s="307"/>
      <c r="U4084" s="309"/>
      <c r="AF4084" s="306"/>
      <c r="AG4084" s="307"/>
      <c r="AH4084" s="307"/>
      <c r="AI4084" s="307"/>
      <c r="AJ4084" s="306"/>
      <c r="AK4084" s="307"/>
      <c r="AL4084" s="307"/>
      <c r="AN4084" s="312"/>
      <c r="AS4084" s="314"/>
    </row>
    <row r="4085" spans="1:45" x14ac:dyDescent="0.2">
      <c r="A4085" s="306"/>
      <c r="L4085" s="307"/>
      <c r="N4085" s="307"/>
      <c r="U4085" s="309"/>
      <c r="AF4085" s="306"/>
      <c r="AG4085" s="307"/>
      <c r="AH4085" s="307"/>
      <c r="AI4085" s="307"/>
      <c r="AK4085" s="307"/>
      <c r="AL4085" s="307"/>
      <c r="AN4085" s="312"/>
      <c r="AS4085" s="314"/>
    </row>
    <row r="4086" spans="1:45" x14ac:dyDescent="0.2">
      <c r="A4086" s="306"/>
      <c r="L4086" s="307"/>
      <c r="N4086" s="307"/>
      <c r="U4086" s="309"/>
      <c r="AF4086" s="306"/>
      <c r="AG4086" s="307"/>
      <c r="AH4086" s="307"/>
      <c r="AI4086" s="307"/>
      <c r="AK4086" s="307"/>
      <c r="AL4086" s="307"/>
      <c r="AN4086" s="312"/>
    </row>
    <row r="4087" spans="1:45" x14ac:dyDescent="0.2">
      <c r="A4087" s="326"/>
      <c r="B4087" s="325"/>
      <c r="C4087" s="325"/>
      <c r="D4087" s="325"/>
      <c r="E4087" s="325"/>
      <c r="F4087" s="325"/>
      <c r="G4087" s="325"/>
      <c r="H4087" s="325"/>
      <c r="I4087" s="325"/>
      <c r="J4087" s="325"/>
      <c r="K4087" s="325"/>
      <c r="L4087" s="327"/>
      <c r="M4087" s="328"/>
      <c r="N4087" s="327"/>
      <c r="P4087" s="325"/>
      <c r="Q4087" s="325"/>
      <c r="R4087" s="325"/>
      <c r="S4087" s="325"/>
      <c r="T4087" s="328"/>
      <c r="U4087" s="329"/>
      <c r="V4087" s="330"/>
      <c r="W4087" s="330"/>
      <c r="X4087" s="325"/>
      <c r="Y4087" s="325"/>
      <c r="Z4087" s="325"/>
      <c r="AA4087" s="325"/>
      <c r="AB4087" s="325"/>
      <c r="AC4087" s="325"/>
      <c r="AD4087" s="325"/>
      <c r="AE4087" s="330"/>
      <c r="AF4087" s="326"/>
      <c r="AG4087" s="327"/>
      <c r="AH4087" s="327"/>
      <c r="AI4087" s="327"/>
      <c r="AJ4087" s="326"/>
      <c r="AK4087" s="327"/>
      <c r="AL4087" s="327"/>
      <c r="AM4087" s="331"/>
      <c r="AN4087" s="332"/>
      <c r="AO4087" s="333"/>
      <c r="AP4087" s="333"/>
      <c r="AQ4087" s="333"/>
      <c r="AR4087" s="332"/>
      <c r="AS4087" s="332"/>
    </row>
    <row r="4088" spans="1:45" x14ac:dyDescent="0.2">
      <c r="A4088" s="326"/>
      <c r="B4088" s="325"/>
      <c r="C4088" s="325"/>
      <c r="D4088" s="325"/>
      <c r="E4088" s="325"/>
      <c r="F4088" s="325"/>
      <c r="G4088" s="325"/>
      <c r="H4088" s="325"/>
      <c r="I4088" s="325"/>
      <c r="J4088" s="325"/>
      <c r="K4088" s="325"/>
      <c r="L4088" s="327"/>
      <c r="M4088" s="328"/>
      <c r="N4088" s="327"/>
      <c r="P4088" s="325"/>
      <c r="Q4088" s="325"/>
      <c r="R4088" s="325"/>
      <c r="S4088" s="325"/>
      <c r="T4088" s="328"/>
      <c r="U4088" s="329"/>
      <c r="V4088" s="330"/>
      <c r="W4088" s="330"/>
      <c r="X4088" s="325"/>
      <c r="Y4088" s="325"/>
      <c r="Z4088" s="325"/>
      <c r="AA4088" s="325"/>
      <c r="AB4088" s="325"/>
      <c r="AC4088" s="325"/>
      <c r="AD4088" s="325"/>
      <c r="AE4088" s="330"/>
      <c r="AF4088" s="326"/>
      <c r="AG4088" s="327"/>
      <c r="AH4088" s="327"/>
      <c r="AI4088" s="327"/>
      <c r="AJ4088" s="326"/>
      <c r="AK4088" s="327"/>
      <c r="AL4088" s="327"/>
      <c r="AM4088" s="331"/>
      <c r="AN4088" s="332"/>
      <c r="AO4088" s="333"/>
      <c r="AP4088" s="333"/>
      <c r="AQ4088" s="333"/>
      <c r="AR4088" s="332"/>
      <c r="AS4088" s="332"/>
    </row>
    <row r="4089" spans="1:45" x14ac:dyDescent="0.2">
      <c r="A4089" s="326"/>
      <c r="B4089" s="325"/>
      <c r="C4089" s="325"/>
      <c r="D4089" s="325"/>
      <c r="E4089" s="325"/>
      <c r="F4089" s="325"/>
      <c r="G4089" s="325"/>
      <c r="H4089" s="325"/>
      <c r="I4089" s="325"/>
      <c r="J4089" s="325"/>
      <c r="K4089" s="325"/>
      <c r="L4089" s="327"/>
      <c r="M4089" s="328"/>
      <c r="N4089" s="327"/>
      <c r="P4089" s="325"/>
      <c r="Q4089" s="325"/>
      <c r="R4089" s="325"/>
      <c r="S4089" s="325"/>
      <c r="T4089" s="328"/>
      <c r="U4089" s="329"/>
      <c r="V4089" s="330"/>
      <c r="W4089" s="330"/>
      <c r="X4089" s="325"/>
      <c r="Y4089" s="325"/>
      <c r="Z4089" s="325"/>
      <c r="AA4089" s="325"/>
      <c r="AB4089" s="325"/>
      <c r="AC4089" s="325"/>
      <c r="AD4089" s="325"/>
      <c r="AE4089" s="330"/>
      <c r="AF4089" s="326"/>
      <c r="AG4089" s="327"/>
      <c r="AH4089" s="327"/>
      <c r="AI4089" s="327"/>
      <c r="AJ4089" s="326"/>
      <c r="AK4089" s="327"/>
      <c r="AL4089" s="327"/>
      <c r="AM4089" s="331"/>
      <c r="AN4089" s="332"/>
      <c r="AO4089" s="333"/>
      <c r="AP4089" s="333"/>
      <c r="AQ4089" s="333"/>
      <c r="AR4089" s="332"/>
      <c r="AS4089" s="332"/>
    </row>
    <row r="4090" spans="1:45" x14ac:dyDescent="0.2">
      <c r="A4090" s="326"/>
      <c r="B4090" s="325"/>
      <c r="C4090" s="325"/>
      <c r="D4090" s="325"/>
      <c r="E4090" s="325"/>
      <c r="F4090" s="325"/>
      <c r="G4090" s="325"/>
      <c r="H4090" s="325"/>
      <c r="I4090" s="325"/>
      <c r="J4090" s="325"/>
      <c r="K4090" s="325"/>
      <c r="L4090" s="327"/>
      <c r="M4090" s="328"/>
      <c r="N4090" s="327"/>
      <c r="P4090" s="325"/>
      <c r="Q4090" s="325"/>
      <c r="R4090" s="325"/>
      <c r="S4090" s="325"/>
      <c r="T4090" s="328"/>
      <c r="U4090" s="329"/>
      <c r="V4090" s="330"/>
      <c r="W4090" s="330"/>
      <c r="X4090" s="325"/>
      <c r="Y4090" s="325"/>
      <c r="Z4090" s="325"/>
      <c r="AA4090" s="325"/>
      <c r="AB4090" s="325"/>
      <c r="AC4090" s="325"/>
      <c r="AD4090" s="325"/>
      <c r="AE4090" s="330"/>
      <c r="AF4090" s="326"/>
      <c r="AG4090" s="327"/>
      <c r="AH4090" s="327"/>
      <c r="AI4090" s="327"/>
      <c r="AJ4090" s="326"/>
      <c r="AK4090" s="327"/>
      <c r="AL4090" s="327"/>
      <c r="AM4090" s="331"/>
      <c r="AN4090" s="332"/>
      <c r="AO4090" s="333"/>
      <c r="AP4090" s="333"/>
      <c r="AQ4090" s="333"/>
      <c r="AR4090" s="332"/>
      <c r="AS4090" s="332"/>
    </row>
    <row r="4091" spans="1:45" x14ac:dyDescent="0.2">
      <c r="A4091" s="326"/>
      <c r="B4091" s="325"/>
      <c r="C4091" s="325"/>
      <c r="D4091" s="325"/>
      <c r="E4091" s="325"/>
      <c r="F4091" s="325"/>
      <c r="G4091" s="325"/>
      <c r="H4091" s="325"/>
      <c r="I4091" s="325"/>
      <c r="J4091" s="325"/>
      <c r="K4091" s="325"/>
      <c r="L4091" s="327"/>
      <c r="M4091" s="328"/>
      <c r="N4091" s="327"/>
      <c r="P4091" s="325"/>
      <c r="Q4091" s="325"/>
      <c r="R4091" s="325"/>
      <c r="S4091" s="325"/>
      <c r="T4091" s="328"/>
      <c r="U4091" s="329"/>
      <c r="V4091" s="330"/>
      <c r="W4091" s="330"/>
      <c r="X4091" s="325"/>
      <c r="Y4091" s="325"/>
      <c r="Z4091" s="325"/>
      <c r="AA4091" s="325"/>
      <c r="AB4091" s="325"/>
      <c r="AC4091" s="325"/>
      <c r="AD4091" s="325"/>
      <c r="AE4091" s="330"/>
      <c r="AF4091" s="326"/>
      <c r="AG4091" s="327"/>
      <c r="AH4091" s="327"/>
      <c r="AI4091" s="327"/>
      <c r="AJ4091" s="326"/>
      <c r="AK4091" s="327"/>
      <c r="AL4091" s="327"/>
      <c r="AM4091" s="331"/>
      <c r="AN4091" s="332"/>
      <c r="AO4091" s="333"/>
      <c r="AP4091" s="333"/>
      <c r="AQ4091" s="333"/>
      <c r="AR4091" s="332"/>
      <c r="AS4091" s="332"/>
    </row>
    <row r="4092" spans="1:45" x14ac:dyDescent="0.2">
      <c r="A4092" s="326"/>
      <c r="B4092" s="325"/>
      <c r="C4092" s="325"/>
      <c r="D4092" s="325"/>
      <c r="E4092" s="325"/>
      <c r="F4092" s="325"/>
      <c r="G4092" s="325"/>
      <c r="H4092" s="325"/>
      <c r="I4092" s="325"/>
      <c r="J4092" s="325"/>
      <c r="K4092" s="325"/>
      <c r="L4092" s="327"/>
      <c r="M4092" s="328"/>
      <c r="N4092" s="327"/>
      <c r="P4092" s="325"/>
      <c r="Q4092" s="325"/>
      <c r="R4092" s="325"/>
      <c r="S4092" s="325"/>
      <c r="T4092" s="328"/>
      <c r="U4092" s="329"/>
      <c r="V4092" s="330"/>
      <c r="W4092" s="330"/>
      <c r="X4092" s="325"/>
      <c r="Y4092" s="325"/>
      <c r="Z4092" s="325"/>
      <c r="AA4092" s="325"/>
      <c r="AB4092" s="325"/>
      <c r="AC4092" s="325"/>
      <c r="AD4092" s="325"/>
      <c r="AE4092" s="330"/>
      <c r="AF4092" s="326"/>
      <c r="AG4092" s="327"/>
      <c r="AH4092" s="327"/>
      <c r="AI4092" s="327"/>
      <c r="AJ4092" s="326"/>
      <c r="AK4092" s="327"/>
      <c r="AL4092" s="327"/>
      <c r="AM4092" s="331"/>
      <c r="AN4092" s="332"/>
      <c r="AO4092" s="333"/>
      <c r="AP4092" s="333"/>
      <c r="AQ4092" s="333"/>
      <c r="AR4092" s="332"/>
      <c r="AS4092" s="332"/>
    </row>
    <row r="4093" spans="1:45" x14ac:dyDescent="0.2">
      <c r="A4093" s="326"/>
      <c r="B4093" s="325"/>
      <c r="C4093" s="325"/>
      <c r="D4093" s="325"/>
      <c r="E4093" s="325"/>
      <c r="F4093" s="325"/>
      <c r="G4093" s="325"/>
      <c r="H4093" s="325"/>
      <c r="I4093" s="325"/>
      <c r="J4093" s="325"/>
      <c r="K4093" s="325"/>
      <c r="L4093" s="327"/>
      <c r="M4093" s="328"/>
      <c r="N4093" s="327"/>
      <c r="P4093" s="325"/>
      <c r="Q4093" s="325"/>
      <c r="R4093" s="325"/>
      <c r="S4093" s="325"/>
      <c r="T4093" s="328"/>
      <c r="U4093" s="329"/>
      <c r="V4093" s="330"/>
      <c r="W4093" s="330"/>
      <c r="X4093" s="325"/>
      <c r="Y4093" s="325"/>
      <c r="Z4093" s="325"/>
      <c r="AA4093" s="325"/>
      <c r="AB4093" s="325"/>
      <c r="AC4093" s="325"/>
      <c r="AD4093" s="325"/>
      <c r="AE4093" s="330"/>
      <c r="AF4093" s="326"/>
      <c r="AG4093" s="327"/>
      <c r="AH4093" s="327"/>
      <c r="AI4093" s="327"/>
      <c r="AJ4093" s="326"/>
      <c r="AK4093" s="327"/>
      <c r="AL4093" s="327"/>
      <c r="AM4093" s="331"/>
      <c r="AN4093" s="332"/>
      <c r="AO4093" s="333"/>
      <c r="AP4093" s="333"/>
      <c r="AQ4093" s="333"/>
      <c r="AR4093" s="332"/>
      <c r="AS4093" s="332"/>
    </row>
    <row r="4094" spans="1:45" x14ac:dyDescent="0.2">
      <c r="A4094" s="326"/>
      <c r="B4094" s="325"/>
      <c r="C4094" s="325"/>
      <c r="D4094" s="325"/>
      <c r="E4094" s="325"/>
      <c r="F4094" s="325"/>
      <c r="G4094" s="325"/>
      <c r="H4094" s="325"/>
      <c r="I4094" s="325"/>
      <c r="J4094" s="325"/>
      <c r="K4094" s="325"/>
      <c r="L4094" s="327"/>
      <c r="M4094" s="328"/>
      <c r="N4094" s="327"/>
      <c r="P4094" s="325"/>
      <c r="Q4094" s="325"/>
      <c r="R4094" s="325"/>
      <c r="S4094" s="325"/>
      <c r="T4094" s="328"/>
      <c r="U4094" s="329"/>
      <c r="V4094" s="330"/>
      <c r="W4094" s="330"/>
      <c r="X4094" s="325"/>
      <c r="Y4094" s="325"/>
      <c r="Z4094" s="325"/>
      <c r="AA4094" s="325"/>
      <c r="AB4094" s="325"/>
      <c r="AC4094" s="325"/>
      <c r="AD4094" s="325"/>
      <c r="AE4094" s="330"/>
      <c r="AF4094" s="326"/>
      <c r="AG4094" s="327"/>
      <c r="AH4094" s="327"/>
      <c r="AI4094" s="327"/>
      <c r="AJ4094" s="326"/>
      <c r="AK4094" s="327"/>
      <c r="AL4094" s="327"/>
      <c r="AM4094" s="331"/>
      <c r="AN4094" s="332"/>
      <c r="AO4094" s="333"/>
      <c r="AP4094" s="333"/>
      <c r="AQ4094" s="333"/>
      <c r="AR4094" s="332"/>
      <c r="AS4094" s="332"/>
    </row>
    <row r="4095" spans="1:45" x14ac:dyDescent="0.2">
      <c r="A4095" s="326"/>
      <c r="B4095" s="325"/>
      <c r="C4095" s="325"/>
      <c r="D4095" s="325"/>
      <c r="E4095" s="325"/>
      <c r="F4095" s="325"/>
      <c r="G4095" s="325"/>
      <c r="H4095" s="325"/>
      <c r="I4095" s="325"/>
      <c r="J4095" s="325"/>
      <c r="K4095" s="325"/>
      <c r="L4095" s="327"/>
      <c r="M4095" s="328"/>
      <c r="N4095" s="327"/>
      <c r="P4095" s="325"/>
      <c r="Q4095" s="325"/>
      <c r="R4095" s="325"/>
      <c r="S4095" s="325"/>
      <c r="T4095" s="328"/>
      <c r="U4095" s="329"/>
      <c r="V4095" s="330"/>
      <c r="W4095" s="330"/>
      <c r="X4095" s="325"/>
      <c r="Y4095" s="325"/>
      <c r="Z4095" s="325"/>
      <c r="AA4095" s="325"/>
      <c r="AB4095" s="325"/>
      <c r="AC4095" s="325"/>
      <c r="AD4095" s="325"/>
      <c r="AE4095" s="330"/>
      <c r="AF4095" s="326"/>
      <c r="AG4095" s="327"/>
      <c r="AH4095" s="327"/>
      <c r="AI4095" s="327"/>
      <c r="AJ4095" s="326"/>
      <c r="AK4095" s="327"/>
      <c r="AL4095" s="327"/>
      <c r="AM4095" s="331"/>
      <c r="AN4095" s="332"/>
      <c r="AO4095" s="333"/>
      <c r="AP4095" s="333"/>
      <c r="AQ4095" s="333"/>
      <c r="AR4095" s="332"/>
      <c r="AS4095" s="332"/>
    </row>
    <row r="4096" spans="1:45" x14ac:dyDescent="0.2">
      <c r="A4096" s="306"/>
      <c r="L4096" s="307"/>
      <c r="N4096" s="307"/>
      <c r="U4096" s="309"/>
      <c r="AF4096" s="306"/>
      <c r="AG4096" s="307"/>
      <c r="AH4096" s="307"/>
      <c r="AI4096" s="307"/>
      <c r="AK4096" s="307"/>
      <c r="AL4096" s="307"/>
      <c r="AN4096" s="312"/>
      <c r="AS4096" s="314"/>
    </row>
    <row r="4097" spans="1:45" x14ac:dyDescent="0.2">
      <c r="A4097" s="306"/>
      <c r="L4097" s="307"/>
      <c r="N4097" s="307"/>
      <c r="U4097" s="309"/>
      <c r="AF4097" s="306"/>
      <c r="AG4097" s="307"/>
      <c r="AH4097" s="307"/>
      <c r="AI4097" s="307"/>
      <c r="AJ4097" s="306"/>
      <c r="AK4097" s="307"/>
      <c r="AL4097" s="307"/>
      <c r="AN4097" s="312"/>
      <c r="AS4097" s="314"/>
    </row>
    <row r="4098" spans="1:45" x14ac:dyDescent="0.2">
      <c r="A4098" s="306"/>
      <c r="L4098" s="307"/>
      <c r="N4098" s="307"/>
      <c r="U4098" s="309"/>
      <c r="AF4098" s="306"/>
      <c r="AG4098" s="307"/>
      <c r="AH4098" s="307"/>
      <c r="AI4098" s="307"/>
      <c r="AK4098" s="307"/>
      <c r="AL4098" s="307"/>
      <c r="AN4098" s="312"/>
      <c r="AS4098" s="314"/>
    </row>
    <row r="4099" spans="1:45" x14ac:dyDescent="0.2">
      <c r="A4099" s="306"/>
      <c r="L4099" s="307"/>
      <c r="N4099" s="307"/>
      <c r="U4099" s="309"/>
      <c r="AF4099" s="306"/>
      <c r="AG4099" s="307"/>
      <c r="AH4099" s="307"/>
      <c r="AI4099" s="307"/>
      <c r="AJ4099" s="306"/>
      <c r="AK4099" s="307"/>
      <c r="AL4099" s="307"/>
      <c r="AN4099" s="312"/>
      <c r="AS4099" s="314"/>
    </row>
    <row r="4100" spans="1:45" x14ac:dyDescent="0.2">
      <c r="A4100" s="306"/>
      <c r="L4100" s="307"/>
      <c r="N4100" s="307"/>
      <c r="U4100" s="309"/>
      <c r="AF4100" s="306"/>
      <c r="AG4100" s="307"/>
      <c r="AH4100" s="307"/>
      <c r="AI4100" s="307"/>
      <c r="AK4100" s="307"/>
      <c r="AL4100" s="307"/>
      <c r="AN4100" s="312"/>
      <c r="AS4100" s="314"/>
    </row>
    <row r="4101" spans="1:45" x14ac:dyDescent="0.2">
      <c r="A4101" s="306"/>
      <c r="L4101" s="307"/>
      <c r="N4101" s="307"/>
      <c r="U4101" s="309"/>
      <c r="AF4101" s="306"/>
      <c r="AG4101" s="307"/>
      <c r="AH4101" s="307"/>
      <c r="AI4101" s="307"/>
      <c r="AJ4101" s="306"/>
      <c r="AK4101" s="307"/>
      <c r="AL4101" s="307"/>
      <c r="AN4101" s="312"/>
      <c r="AS4101" s="314"/>
    </row>
    <row r="4102" spans="1:45" x14ac:dyDescent="0.2">
      <c r="A4102" s="306"/>
      <c r="L4102" s="307"/>
      <c r="N4102" s="307"/>
      <c r="U4102" s="309"/>
      <c r="AF4102" s="306"/>
      <c r="AG4102" s="307"/>
      <c r="AH4102" s="307"/>
      <c r="AI4102" s="307"/>
      <c r="AK4102" s="307"/>
      <c r="AL4102" s="307"/>
      <c r="AN4102" s="312"/>
      <c r="AS4102" s="314"/>
    </row>
    <row r="4103" spans="1:45" x14ac:dyDescent="0.2">
      <c r="A4103" s="306"/>
      <c r="L4103" s="307"/>
      <c r="N4103" s="307"/>
      <c r="U4103" s="309"/>
      <c r="AF4103" s="306"/>
      <c r="AG4103" s="307"/>
      <c r="AH4103" s="307"/>
      <c r="AI4103" s="307"/>
      <c r="AJ4103" s="306"/>
      <c r="AK4103" s="307"/>
      <c r="AL4103" s="307"/>
      <c r="AN4103" s="312"/>
      <c r="AS4103" s="314"/>
    </row>
    <row r="4104" spans="1:45" x14ac:dyDescent="0.2">
      <c r="A4104" s="306"/>
      <c r="L4104" s="307"/>
      <c r="N4104" s="307"/>
      <c r="U4104" s="309"/>
      <c r="AF4104" s="306"/>
      <c r="AG4104" s="307"/>
      <c r="AH4104" s="307"/>
      <c r="AI4104" s="307"/>
      <c r="AK4104" s="307"/>
      <c r="AL4104" s="307"/>
      <c r="AN4104" s="312"/>
    </row>
    <row r="4105" spans="1:45" x14ac:dyDescent="0.2">
      <c r="A4105" s="306"/>
      <c r="L4105" s="307"/>
      <c r="N4105" s="307"/>
      <c r="U4105" s="309"/>
      <c r="AF4105" s="306"/>
      <c r="AG4105" s="307"/>
      <c r="AH4105" s="307"/>
      <c r="AI4105" s="307"/>
      <c r="AK4105" s="307"/>
      <c r="AL4105" s="307"/>
      <c r="AN4105" s="312"/>
      <c r="AS4105" s="314"/>
    </row>
    <row r="4106" spans="1:45" x14ac:dyDescent="0.2">
      <c r="A4106" s="306"/>
      <c r="L4106" s="307"/>
      <c r="N4106" s="307"/>
      <c r="U4106" s="309"/>
      <c r="AF4106" s="306"/>
      <c r="AG4106" s="307"/>
      <c r="AH4106" s="307"/>
      <c r="AI4106" s="307"/>
      <c r="AJ4106" s="306"/>
      <c r="AK4106" s="307"/>
      <c r="AL4106" s="307"/>
      <c r="AN4106" s="312"/>
      <c r="AS4106" s="314"/>
    </row>
    <row r="4107" spans="1:45" x14ac:dyDescent="0.2">
      <c r="A4107" s="306"/>
      <c r="L4107" s="307"/>
      <c r="N4107" s="307"/>
      <c r="U4107" s="309"/>
      <c r="AF4107" s="306"/>
      <c r="AG4107" s="307"/>
      <c r="AH4107" s="307"/>
      <c r="AI4107" s="307"/>
      <c r="AJ4107" s="306"/>
      <c r="AK4107" s="307"/>
      <c r="AL4107" s="307"/>
      <c r="AN4107" s="312"/>
      <c r="AS4107" s="314"/>
    </row>
    <row r="4108" spans="1:45" x14ac:dyDescent="0.2">
      <c r="A4108" s="306"/>
      <c r="L4108" s="307"/>
      <c r="N4108" s="307"/>
      <c r="U4108" s="309"/>
      <c r="AF4108" s="306"/>
      <c r="AG4108" s="307"/>
      <c r="AH4108" s="307"/>
      <c r="AI4108" s="307"/>
      <c r="AK4108" s="307"/>
      <c r="AL4108" s="307"/>
      <c r="AN4108" s="312"/>
      <c r="AS4108" s="314"/>
    </row>
    <row r="4109" spans="1:45" x14ac:dyDescent="0.2">
      <c r="A4109" s="306"/>
      <c r="L4109" s="307"/>
      <c r="N4109" s="307"/>
      <c r="U4109" s="309"/>
      <c r="AF4109" s="306"/>
      <c r="AG4109" s="307"/>
      <c r="AH4109" s="307"/>
      <c r="AI4109" s="307"/>
      <c r="AJ4109" s="306"/>
      <c r="AK4109" s="307"/>
      <c r="AL4109" s="307"/>
      <c r="AN4109" s="312"/>
      <c r="AS4109" s="314"/>
    </row>
    <row r="4110" spans="1:45" x14ac:dyDescent="0.2">
      <c r="A4110" s="306"/>
      <c r="L4110" s="307"/>
      <c r="N4110" s="307"/>
      <c r="U4110" s="309"/>
      <c r="AF4110" s="306"/>
      <c r="AG4110" s="307"/>
      <c r="AH4110" s="307"/>
      <c r="AI4110" s="307"/>
      <c r="AJ4110" s="306"/>
      <c r="AK4110" s="307"/>
      <c r="AL4110" s="307"/>
      <c r="AN4110" s="312"/>
      <c r="AS4110" s="314"/>
    </row>
    <row r="4111" spans="1:45" x14ac:dyDescent="0.2">
      <c r="A4111" s="306"/>
      <c r="L4111" s="307"/>
      <c r="N4111" s="307"/>
      <c r="U4111" s="309"/>
      <c r="AF4111" s="306"/>
      <c r="AG4111" s="307"/>
      <c r="AH4111" s="307"/>
      <c r="AI4111" s="307"/>
      <c r="AK4111" s="307"/>
      <c r="AL4111" s="307"/>
      <c r="AN4111" s="312"/>
      <c r="AS4111" s="314"/>
    </row>
    <row r="4112" spans="1:45" x14ac:dyDescent="0.2">
      <c r="A4112" s="306"/>
      <c r="L4112" s="307"/>
      <c r="N4112" s="307"/>
      <c r="U4112" s="309"/>
      <c r="AF4112" s="306"/>
      <c r="AG4112" s="307"/>
      <c r="AH4112" s="307"/>
      <c r="AI4112" s="307"/>
      <c r="AK4112" s="307"/>
      <c r="AL4112" s="307"/>
      <c r="AN4112" s="312"/>
    </row>
    <row r="4113" spans="1:45" x14ac:dyDescent="0.2">
      <c r="A4113" s="306"/>
      <c r="L4113" s="307"/>
      <c r="N4113" s="307"/>
      <c r="U4113" s="309"/>
      <c r="AF4113" s="306"/>
      <c r="AG4113" s="307"/>
      <c r="AH4113" s="307"/>
      <c r="AI4113" s="307"/>
      <c r="AJ4113" s="306"/>
      <c r="AK4113" s="307"/>
      <c r="AL4113" s="307"/>
      <c r="AN4113" s="312"/>
      <c r="AS4113" s="314"/>
    </row>
    <row r="4114" spans="1:45" x14ac:dyDescent="0.2">
      <c r="A4114" s="306"/>
      <c r="L4114" s="307"/>
      <c r="N4114" s="307"/>
      <c r="U4114" s="309"/>
      <c r="AF4114" s="306"/>
      <c r="AG4114" s="307"/>
      <c r="AH4114" s="307"/>
      <c r="AI4114" s="307"/>
      <c r="AK4114" s="307"/>
      <c r="AL4114" s="307"/>
      <c r="AN4114" s="312"/>
      <c r="AS4114" s="314"/>
    </row>
    <row r="4115" spans="1:45" x14ac:dyDescent="0.2">
      <c r="A4115" s="306"/>
      <c r="L4115" s="307"/>
      <c r="N4115" s="307"/>
      <c r="U4115" s="309"/>
      <c r="AF4115" s="306"/>
      <c r="AG4115" s="307"/>
      <c r="AH4115" s="307"/>
      <c r="AI4115" s="307"/>
      <c r="AJ4115" s="306"/>
      <c r="AK4115" s="307"/>
      <c r="AL4115" s="307"/>
      <c r="AN4115" s="312"/>
      <c r="AS4115" s="314"/>
    </row>
    <row r="4116" spans="1:45" x14ac:dyDescent="0.2">
      <c r="A4116" s="306"/>
      <c r="L4116" s="307"/>
      <c r="N4116" s="307"/>
      <c r="U4116" s="309"/>
      <c r="AF4116" s="306"/>
      <c r="AG4116" s="307"/>
      <c r="AH4116" s="307"/>
      <c r="AI4116" s="307"/>
      <c r="AJ4116" s="306"/>
      <c r="AK4116" s="307"/>
      <c r="AL4116" s="307"/>
      <c r="AN4116" s="312"/>
      <c r="AS4116" s="314"/>
    </row>
    <row r="4117" spans="1:45" x14ac:dyDescent="0.2">
      <c r="A4117" s="306"/>
      <c r="L4117" s="307"/>
      <c r="N4117" s="307"/>
      <c r="U4117" s="309"/>
      <c r="AF4117" s="306"/>
      <c r="AG4117" s="307"/>
      <c r="AH4117" s="307"/>
      <c r="AI4117" s="307"/>
      <c r="AK4117" s="307"/>
      <c r="AL4117" s="307"/>
      <c r="AN4117" s="312"/>
      <c r="AS4117" s="314"/>
    </row>
    <row r="4118" spans="1:45" x14ac:dyDescent="0.2">
      <c r="A4118" s="306"/>
      <c r="L4118" s="307"/>
      <c r="N4118" s="307"/>
      <c r="U4118" s="309"/>
      <c r="AF4118" s="306"/>
      <c r="AG4118" s="307"/>
      <c r="AH4118" s="307"/>
      <c r="AI4118" s="307"/>
      <c r="AJ4118" s="306"/>
      <c r="AK4118" s="307"/>
      <c r="AL4118" s="307"/>
      <c r="AN4118" s="312"/>
      <c r="AS4118" s="314"/>
    </row>
    <row r="4119" spans="1:45" x14ac:dyDescent="0.2">
      <c r="A4119" s="306"/>
      <c r="L4119" s="307"/>
      <c r="N4119" s="307"/>
      <c r="U4119" s="309"/>
      <c r="AF4119" s="306"/>
      <c r="AG4119" s="307"/>
      <c r="AH4119" s="307"/>
      <c r="AI4119" s="307"/>
      <c r="AK4119" s="307"/>
      <c r="AL4119" s="307"/>
      <c r="AN4119" s="312"/>
    </row>
    <row r="4120" spans="1:45" x14ac:dyDescent="0.2">
      <c r="A4120" s="306"/>
      <c r="L4120" s="307"/>
      <c r="N4120" s="307"/>
      <c r="U4120" s="309"/>
      <c r="AF4120" s="306"/>
      <c r="AG4120" s="307"/>
      <c r="AH4120" s="307"/>
      <c r="AI4120" s="307"/>
      <c r="AK4120" s="307"/>
      <c r="AL4120" s="307"/>
      <c r="AN4120" s="312"/>
      <c r="AS4120" s="314"/>
    </row>
    <row r="4121" spans="1:45" x14ac:dyDescent="0.2">
      <c r="A4121" s="306"/>
      <c r="L4121" s="307"/>
      <c r="N4121" s="307"/>
      <c r="U4121" s="309"/>
      <c r="AF4121" s="306"/>
      <c r="AG4121" s="307"/>
      <c r="AH4121" s="307"/>
      <c r="AI4121" s="307"/>
      <c r="AJ4121" s="306"/>
      <c r="AK4121" s="307"/>
      <c r="AL4121" s="307"/>
      <c r="AN4121" s="312"/>
      <c r="AS4121" s="314"/>
    </row>
    <row r="4122" spans="1:45" x14ac:dyDescent="0.2">
      <c r="A4122" s="306"/>
      <c r="L4122" s="307"/>
      <c r="N4122" s="307"/>
      <c r="U4122" s="309"/>
      <c r="AF4122" s="306"/>
      <c r="AG4122" s="307"/>
      <c r="AH4122" s="307"/>
      <c r="AI4122" s="307"/>
      <c r="AJ4122" s="306"/>
      <c r="AK4122" s="307"/>
      <c r="AL4122" s="307"/>
      <c r="AN4122" s="312"/>
      <c r="AS4122" s="314"/>
    </row>
    <row r="4123" spans="1:45" x14ac:dyDescent="0.2">
      <c r="A4123" s="306"/>
      <c r="L4123" s="307"/>
      <c r="N4123" s="307"/>
      <c r="U4123" s="309"/>
      <c r="AF4123" s="306"/>
      <c r="AG4123" s="307"/>
      <c r="AH4123" s="307"/>
      <c r="AI4123" s="307"/>
      <c r="AK4123" s="307"/>
      <c r="AL4123" s="307"/>
      <c r="AN4123" s="312"/>
      <c r="AS4123" s="314"/>
    </row>
    <row r="4124" spans="1:45" x14ac:dyDescent="0.2">
      <c r="A4124" s="306"/>
      <c r="L4124" s="307"/>
      <c r="N4124" s="307"/>
      <c r="U4124" s="309"/>
      <c r="AF4124" s="306"/>
      <c r="AG4124" s="307"/>
      <c r="AH4124" s="307"/>
      <c r="AI4124" s="307"/>
      <c r="AJ4124" s="306"/>
      <c r="AK4124" s="307"/>
      <c r="AL4124" s="307"/>
      <c r="AN4124" s="312"/>
      <c r="AS4124" s="314"/>
    </row>
    <row r="4125" spans="1:45" x14ac:dyDescent="0.2">
      <c r="A4125" s="306"/>
      <c r="L4125" s="307"/>
      <c r="N4125" s="307"/>
      <c r="U4125" s="309"/>
      <c r="AF4125" s="306"/>
      <c r="AG4125" s="307"/>
      <c r="AH4125" s="307"/>
      <c r="AI4125" s="307"/>
      <c r="AJ4125" s="306"/>
      <c r="AK4125" s="307"/>
      <c r="AL4125" s="307"/>
      <c r="AN4125" s="312"/>
      <c r="AS4125" s="314"/>
    </row>
    <row r="4126" spans="1:45" x14ac:dyDescent="0.2">
      <c r="A4126" s="306"/>
      <c r="L4126" s="307"/>
      <c r="N4126" s="307"/>
      <c r="U4126" s="309"/>
      <c r="AF4126" s="306"/>
      <c r="AG4126" s="307"/>
      <c r="AH4126" s="307"/>
      <c r="AI4126" s="307"/>
      <c r="AK4126" s="307"/>
      <c r="AL4126" s="307"/>
      <c r="AN4126" s="312"/>
      <c r="AS4126" s="314"/>
    </row>
    <row r="4127" spans="1:45" x14ac:dyDescent="0.2">
      <c r="A4127" s="306"/>
      <c r="L4127" s="307"/>
      <c r="N4127" s="307"/>
      <c r="U4127" s="309"/>
      <c r="AF4127" s="306"/>
      <c r="AG4127" s="307"/>
      <c r="AH4127" s="307"/>
      <c r="AI4127" s="307"/>
      <c r="AJ4127" s="306"/>
      <c r="AK4127" s="307"/>
      <c r="AL4127" s="307"/>
      <c r="AN4127" s="312"/>
      <c r="AS4127" s="314"/>
    </row>
    <row r="4128" spans="1:45" x14ac:dyDescent="0.2">
      <c r="A4128" s="306"/>
      <c r="L4128" s="307"/>
      <c r="N4128" s="307"/>
      <c r="U4128" s="309"/>
      <c r="AF4128" s="306"/>
      <c r="AG4128" s="307"/>
      <c r="AH4128" s="307"/>
      <c r="AI4128" s="307"/>
      <c r="AJ4128" s="306"/>
      <c r="AK4128" s="307"/>
      <c r="AL4128" s="307"/>
      <c r="AN4128" s="312"/>
      <c r="AS4128" s="314"/>
    </row>
    <row r="4129" spans="1:45" x14ac:dyDescent="0.2">
      <c r="A4129" s="306"/>
      <c r="L4129" s="307"/>
      <c r="N4129" s="307"/>
      <c r="U4129" s="309"/>
      <c r="AF4129" s="306"/>
      <c r="AG4129" s="307"/>
      <c r="AH4129" s="307"/>
      <c r="AI4129" s="307"/>
      <c r="AK4129" s="307"/>
      <c r="AL4129" s="307"/>
      <c r="AN4129" s="312"/>
      <c r="AS4129" s="314"/>
    </row>
    <row r="4130" spans="1:45" x14ac:dyDescent="0.2">
      <c r="A4130" s="306"/>
      <c r="L4130" s="307"/>
      <c r="N4130" s="307"/>
      <c r="U4130" s="309"/>
      <c r="AF4130" s="306"/>
      <c r="AG4130" s="307"/>
      <c r="AH4130" s="307"/>
      <c r="AI4130" s="307"/>
      <c r="AJ4130" s="306"/>
      <c r="AK4130" s="307"/>
      <c r="AL4130" s="307"/>
      <c r="AN4130" s="312"/>
      <c r="AS4130" s="314"/>
    </row>
    <row r="4131" spans="1:45" x14ac:dyDescent="0.2">
      <c r="A4131" s="306"/>
      <c r="L4131" s="307"/>
      <c r="N4131" s="307"/>
      <c r="U4131" s="309"/>
      <c r="AF4131" s="306"/>
      <c r="AG4131" s="307"/>
      <c r="AH4131" s="307"/>
      <c r="AI4131" s="307"/>
      <c r="AK4131" s="307"/>
      <c r="AL4131" s="307"/>
      <c r="AN4131" s="312"/>
      <c r="AS4131" s="314"/>
    </row>
    <row r="4132" spans="1:45" x14ac:dyDescent="0.2">
      <c r="A4132" s="306"/>
      <c r="L4132" s="307"/>
      <c r="N4132" s="307"/>
      <c r="U4132" s="309"/>
      <c r="AF4132" s="306"/>
      <c r="AG4132" s="307"/>
      <c r="AH4132" s="307"/>
      <c r="AI4132" s="307"/>
      <c r="AJ4132" s="306"/>
      <c r="AK4132" s="307"/>
      <c r="AL4132" s="307"/>
      <c r="AN4132" s="312"/>
      <c r="AS4132" s="314"/>
    </row>
    <row r="4133" spans="1:45" x14ac:dyDescent="0.2">
      <c r="A4133" s="306"/>
      <c r="L4133" s="307"/>
      <c r="N4133" s="307"/>
      <c r="U4133" s="309"/>
      <c r="AF4133" s="306"/>
      <c r="AG4133" s="307"/>
      <c r="AH4133" s="307"/>
      <c r="AI4133" s="307"/>
      <c r="AK4133" s="307"/>
      <c r="AL4133" s="307"/>
      <c r="AN4133" s="312"/>
      <c r="AS4133" s="314"/>
    </row>
    <row r="4134" spans="1:45" x14ac:dyDescent="0.2">
      <c r="A4134" s="306"/>
      <c r="L4134" s="307"/>
      <c r="N4134" s="307"/>
      <c r="U4134" s="309"/>
      <c r="AF4134" s="306"/>
      <c r="AG4134" s="307"/>
      <c r="AH4134" s="307"/>
      <c r="AI4134" s="307"/>
      <c r="AJ4134" s="306"/>
      <c r="AK4134" s="307"/>
      <c r="AL4134" s="307"/>
      <c r="AN4134" s="312"/>
      <c r="AS4134" s="314"/>
    </row>
    <row r="4135" spans="1:45" x14ac:dyDescent="0.2">
      <c r="A4135" s="306"/>
      <c r="L4135" s="307"/>
      <c r="N4135" s="307"/>
      <c r="U4135" s="309"/>
      <c r="AF4135" s="306"/>
      <c r="AG4135" s="307"/>
      <c r="AH4135" s="307"/>
      <c r="AI4135" s="307"/>
      <c r="AK4135" s="307"/>
      <c r="AL4135" s="307"/>
      <c r="AN4135" s="312"/>
      <c r="AS4135" s="314"/>
    </row>
    <row r="4136" spans="1:45" x14ac:dyDescent="0.2">
      <c r="A4136" s="306"/>
      <c r="L4136" s="307"/>
      <c r="N4136" s="307"/>
      <c r="U4136" s="309"/>
      <c r="AF4136" s="306"/>
      <c r="AG4136" s="307"/>
      <c r="AH4136" s="307"/>
      <c r="AI4136" s="307"/>
      <c r="AJ4136" s="306"/>
      <c r="AK4136" s="307"/>
      <c r="AL4136" s="307"/>
      <c r="AN4136" s="312"/>
      <c r="AS4136" s="314"/>
    </row>
    <row r="4137" spans="1:45" x14ac:dyDescent="0.2">
      <c r="A4137" s="306"/>
      <c r="L4137" s="307"/>
      <c r="N4137" s="307"/>
      <c r="U4137" s="309"/>
      <c r="AF4137" s="306"/>
      <c r="AG4137" s="307"/>
      <c r="AH4137" s="307"/>
      <c r="AI4137" s="307"/>
      <c r="AJ4137" s="306"/>
      <c r="AK4137" s="307"/>
      <c r="AL4137" s="307"/>
      <c r="AN4137" s="312"/>
      <c r="AS4137" s="314"/>
    </row>
    <row r="4138" spans="1:45" x14ac:dyDescent="0.2">
      <c r="A4138" s="306"/>
      <c r="L4138" s="307"/>
      <c r="N4138" s="307"/>
      <c r="U4138" s="309"/>
      <c r="AF4138" s="306"/>
      <c r="AG4138" s="307"/>
      <c r="AH4138" s="307"/>
      <c r="AI4138" s="307"/>
      <c r="AK4138" s="307"/>
      <c r="AL4138" s="307"/>
      <c r="AN4138" s="312"/>
      <c r="AS4138" s="314"/>
    </row>
    <row r="4139" spans="1:45" x14ac:dyDescent="0.2">
      <c r="A4139" s="306"/>
      <c r="L4139" s="307"/>
      <c r="N4139" s="307"/>
      <c r="U4139" s="309"/>
      <c r="AF4139" s="306"/>
      <c r="AG4139" s="307"/>
      <c r="AH4139" s="307"/>
      <c r="AI4139" s="307"/>
      <c r="AJ4139" s="306"/>
      <c r="AK4139" s="307"/>
      <c r="AL4139" s="307"/>
      <c r="AN4139" s="312"/>
      <c r="AS4139" s="314"/>
    </row>
    <row r="4140" spans="1:45" x14ac:dyDescent="0.2">
      <c r="A4140" s="306"/>
      <c r="L4140" s="307"/>
      <c r="N4140" s="307"/>
      <c r="U4140" s="309"/>
      <c r="AF4140" s="306"/>
      <c r="AG4140" s="307"/>
      <c r="AH4140" s="307"/>
      <c r="AI4140" s="307"/>
      <c r="AJ4140" s="306"/>
      <c r="AK4140" s="307"/>
      <c r="AL4140" s="307"/>
      <c r="AN4140" s="312"/>
      <c r="AS4140" s="314"/>
    </row>
    <row r="4141" spans="1:45" x14ac:dyDescent="0.2">
      <c r="A4141" s="306"/>
      <c r="L4141" s="307"/>
      <c r="N4141" s="307"/>
      <c r="U4141" s="309"/>
      <c r="AF4141" s="306"/>
      <c r="AG4141" s="307"/>
      <c r="AH4141" s="307"/>
      <c r="AI4141" s="307"/>
      <c r="AK4141" s="307"/>
      <c r="AL4141" s="307"/>
      <c r="AN4141" s="312"/>
      <c r="AS4141" s="314"/>
    </row>
    <row r="4142" spans="1:45" x14ac:dyDescent="0.2">
      <c r="A4142" s="306"/>
      <c r="L4142" s="307"/>
      <c r="N4142" s="307"/>
      <c r="U4142" s="309"/>
      <c r="AF4142" s="306"/>
      <c r="AG4142" s="307"/>
      <c r="AH4142" s="307"/>
      <c r="AI4142" s="307"/>
      <c r="AJ4142" s="306"/>
      <c r="AK4142" s="307"/>
      <c r="AL4142" s="307"/>
      <c r="AN4142" s="312"/>
      <c r="AS4142" s="314"/>
    </row>
    <row r="4143" spans="1:45" x14ac:dyDescent="0.2">
      <c r="A4143" s="306"/>
      <c r="L4143" s="307"/>
      <c r="N4143" s="307"/>
      <c r="U4143" s="309"/>
      <c r="AF4143" s="306"/>
      <c r="AG4143" s="307"/>
      <c r="AH4143" s="307"/>
      <c r="AI4143" s="307"/>
      <c r="AJ4143" s="306"/>
      <c r="AK4143" s="307"/>
      <c r="AL4143" s="307"/>
      <c r="AN4143" s="312"/>
      <c r="AS4143" s="314"/>
    </row>
    <row r="4144" spans="1:45" x14ac:dyDescent="0.2">
      <c r="A4144" s="306"/>
      <c r="L4144" s="307"/>
      <c r="N4144" s="307"/>
      <c r="U4144" s="309"/>
      <c r="AF4144" s="306"/>
      <c r="AG4144" s="307"/>
      <c r="AH4144" s="307"/>
      <c r="AI4144" s="307"/>
      <c r="AK4144" s="307"/>
      <c r="AL4144" s="307"/>
      <c r="AN4144" s="312"/>
      <c r="AS4144" s="314"/>
    </row>
    <row r="4145" spans="1:45" x14ac:dyDescent="0.2">
      <c r="A4145" s="306"/>
      <c r="L4145" s="307"/>
      <c r="N4145" s="307"/>
      <c r="U4145" s="309"/>
      <c r="AF4145" s="306"/>
      <c r="AG4145" s="307"/>
      <c r="AH4145" s="307"/>
      <c r="AI4145" s="307"/>
      <c r="AJ4145" s="306"/>
      <c r="AK4145" s="307"/>
      <c r="AL4145" s="307"/>
      <c r="AN4145" s="312"/>
      <c r="AS4145" s="314"/>
    </row>
    <row r="4146" spans="1:45" x14ac:dyDescent="0.2">
      <c r="A4146" s="306"/>
      <c r="L4146" s="307"/>
      <c r="N4146" s="307"/>
      <c r="U4146" s="309"/>
      <c r="AF4146" s="306"/>
      <c r="AG4146" s="307"/>
      <c r="AH4146" s="307"/>
      <c r="AI4146" s="307"/>
      <c r="AJ4146" s="306"/>
      <c r="AK4146" s="307"/>
      <c r="AL4146" s="307"/>
      <c r="AN4146" s="312"/>
      <c r="AS4146" s="314"/>
    </row>
    <row r="4147" spans="1:45" x14ac:dyDescent="0.2">
      <c r="A4147" s="306"/>
      <c r="L4147" s="307"/>
      <c r="N4147" s="307"/>
      <c r="U4147" s="309"/>
      <c r="AF4147" s="306"/>
      <c r="AG4147" s="307"/>
      <c r="AH4147" s="307"/>
      <c r="AI4147" s="307"/>
      <c r="AK4147" s="307"/>
      <c r="AL4147" s="307"/>
      <c r="AN4147" s="312"/>
      <c r="AS4147" s="314"/>
    </row>
    <row r="4148" spans="1:45" x14ac:dyDescent="0.2">
      <c r="A4148" s="306"/>
      <c r="L4148" s="307"/>
      <c r="N4148" s="307"/>
      <c r="U4148" s="309"/>
      <c r="AF4148" s="306"/>
      <c r="AG4148" s="307"/>
      <c r="AH4148" s="307"/>
      <c r="AI4148" s="307"/>
      <c r="AJ4148" s="306"/>
      <c r="AK4148" s="307"/>
      <c r="AL4148" s="307"/>
      <c r="AN4148" s="312"/>
      <c r="AS4148" s="314"/>
    </row>
    <row r="4149" spans="1:45" x14ac:dyDescent="0.2">
      <c r="A4149" s="306"/>
      <c r="L4149" s="307"/>
      <c r="N4149" s="307"/>
      <c r="U4149" s="309"/>
      <c r="AF4149" s="306"/>
      <c r="AG4149" s="307"/>
      <c r="AH4149" s="307"/>
      <c r="AI4149" s="307"/>
      <c r="AJ4149" s="306"/>
      <c r="AK4149" s="307"/>
      <c r="AL4149" s="307"/>
      <c r="AN4149" s="312"/>
      <c r="AS4149" s="314"/>
    </row>
    <row r="4150" spans="1:45" x14ac:dyDescent="0.2">
      <c r="A4150" s="306"/>
      <c r="L4150" s="307"/>
      <c r="N4150" s="307"/>
      <c r="U4150" s="309"/>
      <c r="AF4150" s="306"/>
      <c r="AG4150" s="307"/>
      <c r="AH4150" s="307"/>
      <c r="AI4150" s="307"/>
      <c r="AK4150" s="307"/>
      <c r="AL4150" s="307"/>
      <c r="AN4150" s="312"/>
      <c r="AS4150" s="314"/>
    </row>
    <row r="4151" spans="1:45" x14ac:dyDescent="0.2">
      <c r="A4151" s="306"/>
      <c r="L4151" s="307"/>
      <c r="N4151" s="307"/>
      <c r="U4151" s="309"/>
      <c r="AF4151" s="306"/>
      <c r="AG4151" s="307"/>
      <c r="AH4151" s="307"/>
      <c r="AI4151" s="307"/>
      <c r="AJ4151" s="306"/>
      <c r="AK4151" s="307"/>
      <c r="AL4151" s="307"/>
      <c r="AN4151" s="312"/>
      <c r="AS4151" s="314"/>
    </row>
    <row r="4152" spans="1:45" x14ac:dyDescent="0.2">
      <c r="A4152" s="306"/>
      <c r="L4152" s="307"/>
      <c r="N4152" s="307"/>
      <c r="U4152" s="309"/>
      <c r="AF4152" s="306"/>
      <c r="AG4152" s="307"/>
      <c r="AH4152" s="307"/>
      <c r="AI4152" s="307"/>
      <c r="AJ4152" s="306"/>
      <c r="AK4152" s="307"/>
      <c r="AL4152" s="307"/>
      <c r="AN4152" s="312"/>
      <c r="AS4152" s="314"/>
    </row>
    <row r="4153" spans="1:45" x14ac:dyDescent="0.2">
      <c r="A4153" s="306"/>
      <c r="L4153" s="307"/>
      <c r="N4153" s="307"/>
      <c r="U4153" s="309"/>
      <c r="AF4153" s="306"/>
      <c r="AG4153" s="307"/>
      <c r="AH4153" s="307"/>
      <c r="AI4153" s="307"/>
      <c r="AK4153" s="307"/>
      <c r="AL4153" s="307"/>
      <c r="AN4153" s="312"/>
      <c r="AS4153" s="314"/>
    </row>
    <row r="4154" spans="1:45" x14ac:dyDescent="0.2">
      <c r="A4154" s="306"/>
      <c r="L4154" s="307"/>
      <c r="N4154" s="307"/>
      <c r="U4154" s="309"/>
      <c r="AF4154" s="306"/>
      <c r="AG4154" s="307"/>
      <c r="AH4154" s="307"/>
      <c r="AI4154" s="307"/>
      <c r="AJ4154" s="306"/>
      <c r="AK4154" s="307"/>
      <c r="AL4154" s="307"/>
      <c r="AN4154" s="312"/>
      <c r="AS4154" s="314"/>
    </row>
    <row r="4155" spans="1:45" x14ac:dyDescent="0.2">
      <c r="A4155" s="306"/>
      <c r="L4155" s="307"/>
      <c r="N4155" s="307"/>
      <c r="U4155" s="309"/>
      <c r="AF4155" s="306"/>
      <c r="AG4155" s="307"/>
      <c r="AH4155" s="307"/>
      <c r="AI4155" s="307"/>
      <c r="AJ4155" s="306"/>
      <c r="AK4155" s="307"/>
      <c r="AL4155" s="307"/>
      <c r="AN4155" s="312"/>
      <c r="AS4155" s="314"/>
    </row>
    <row r="4156" spans="1:45" x14ac:dyDescent="0.2">
      <c r="A4156" s="306"/>
      <c r="L4156" s="307"/>
      <c r="N4156" s="307"/>
      <c r="U4156" s="309"/>
      <c r="AF4156" s="306"/>
      <c r="AG4156" s="307"/>
      <c r="AH4156" s="307"/>
      <c r="AI4156" s="307"/>
      <c r="AK4156" s="307"/>
      <c r="AL4156" s="307"/>
      <c r="AN4156" s="312"/>
      <c r="AS4156" s="314"/>
    </row>
    <row r="4157" spans="1:45" x14ac:dyDescent="0.2">
      <c r="A4157" s="306"/>
      <c r="L4157" s="307"/>
      <c r="N4157" s="307"/>
      <c r="U4157" s="309"/>
      <c r="AF4157" s="306"/>
      <c r="AG4157" s="307"/>
      <c r="AH4157" s="307"/>
      <c r="AI4157" s="307"/>
      <c r="AJ4157" s="306"/>
      <c r="AK4157" s="307"/>
      <c r="AL4157" s="307"/>
      <c r="AN4157" s="312"/>
      <c r="AS4157" s="314"/>
    </row>
    <row r="4158" spans="1:45" x14ac:dyDescent="0.2">
      <c r="A4158" s="306"/>
      <c r="L4158" s="307"/>
      <c r="N4158" s="307"/>
      <c r="U4158" s="309"/>
      <c r="AF4158" s="306"/>
      <c r="AG4158" s="307"/>
      <c r="AH4158" s="307"/>
      <c r="AI4158" s="307"/>
      <c r="AJ4158" s="306"/>
      <c r="AK4158" s="307"/>
      <c r="AL4158" s="307"/>
      <c r="AN4158" s="312"/>
      <c r="AS4158" s="314"/>
    </row>
    <row r="4159" spans="1:45" x14ac:dyDescent="0.2">
      <c r="A4159" s="306"/>
      <c r="L4159" s="307"/>
      <c r="N4159" s="307"/>
      <c r="U4159" s="309"/>
      <c r="AF4159" s="306"/>
      <c r="AG4159" s="307"/>
      <c r="AH4159" s="307"/>
      <c r="AI4159" s="307"/>
      <c r="AK4159" s="307"/>
      <c r="AL4159" s="307"/>
      <c r="AN4159" s="312"/>
      <c r="AS4159" s="314"/>
    </row>
    <row r="4160" spans="1:45" x14ac:dyDescent="0.2">
      <c r="A4160" s="306"/>
      <c r="L4160" s="307"/>
      <c r="N4160" s="307"/>
      <c r="U4160" s="309"/>
      <c r="AF4160" s="306"/>
      <c r="AG4160" s="307"/>
      <c r="AH4160" s="307"/>
      <c r="AI4160" s="307"/>
      <c r="AJ4160" s="306"/>
      <c r="AK4160" s="307"/>
      <c r="AL4160" s="307"/>
      <c r="AN4160" s="312"/>
      <c r="AS4160" s="314"/>
    </row>
    <row r="4161" spans="1:45" x14ac:dyDescent="0.2">
      <c r="A4161" s="306"/>
      <c r="L4161" s="307"/>
      <c r="N4161" s="307"/>
      <c r="U4161" s="309"/>
      <c r="AF4161" s="306"/>
      <c r="AG4161" s="307"/>
      <c r="AH4161" s="307"/>
      <c r="AI4161" s="307"/>
      <c r="AJ4161" s="306"/>
      <c r="AK4161" s="307"/>
      <c r="AL4161" s="307"/>
      <c r="AN4161" s="312"/>
      <c r="AS4161" s="314"/>
    </row>
    <row r="4162" spans="1:45" x14ac:dyDescent="0.2">
      <c r="A4162" s="326"/>
      <c r="B4162" s="325"/>
      <c r="C4162" s="325"/>
      <c r="D4162" s="325"/>
      <c r="E4162" s="325"/>
      <c r="F4162" s="325"/>
      <c r="G4162" s="325"/>
      <c r="H4162" s="325"/>
      <c r="I4162" s="325"/>
      <c r="J4162" s="325"/>
      <c r="K4162" s="325"/>
      <c r="L4162" s="327"/>
      <c r="M4162" s="328"/>
      <c r="N4162" s="327"/>
      <c r="P4162" s="325"/>
      <c r="Q4162" s="325"/>
      <c r="R4162" s="325"/>
      <c r="S4162" s="325"/>
      <c r="T4162" s="328"/>
      <c r="U4162" s="329"/>
      <c r="V4162" s="330"/>
      <c r="W4162" s="330"/>
      <c r="X4162" s="325"/>
      <c r="Y4162" s="325"/>
      <c r="Z4162" s="325"/>
      <c r="AA4162" s="325"/>
      <c r="AB4162" s="325"/>
      <c r="AC4162" s="325"/>
      <c r="AD4162" s="325"/>
      <c r="AE4162" s="330"/>
      <c r="AF4162" s="326"/>
      <c r="AG4162" s="327"/>
      <c r="AH4162" s="327"/>
      <c r="AI4162" s="327"/>
      <c r="AJ4162" s="326"/>
      <c r="AK4162" s="327"/>
      <c r="AL4162" s="327"/>
      <c r="AM4162" s="331"/>
      <c r="AN4162" s="332"/>
      <c r="AO4162" s="333"/>
      <c r="AP4162" s="333"/>
      <c r="AQ4162" s="333"/>
      <c r="AR4162" s="332"/>
      <c r="AS4162" s="332"/>
    </row>
    <row r="4163" spans="1:45" x14ac:dyDescent="0.2">
      <c r="A4163" s="326"/>
      <c r="B4163" s="325"/>
      <c r="C4163" s="325"/>
      <c r="D4163" s="325"/>
      <c r="E4163" s="325"/>
      <c r="F4163" s="325"/>
      <c r="G4163" s="325"/>
      <c r="H4163" s="325"/>
      <c r="I4163" s="325"/>
      <c r="J4163" s="325"/>
      <c r="K4163" s="325"/>
      <c r="L4163" s="327"/>
      <c r="M4163" s="328"/>
      <c r="N4163" s="327"/>
      <c r="P4163" s="325"/>
      <c r="Q4163" s="325"/>
      <c r="R4163" s="325"/>
      <c r="S4163" s="325"/>
      <c r="T4163" s="328"/>
      <c r="U4163" s="329"/>
      <c r="V4163" s="330"/>
      <c r="W4163" s="330"/>
      <c r="X4163" s="325"/>
      <c r="Y4163" s="325"/>
      <c r="Z4163" s="325"/>
      <c r="AA4163" s="325"/>
      <c r="AB4163" s="325"/>
      <c r="AC4163" s="325"/>
      <c r="AD4163" s="325"/>
      <c r="AE4163" s="330"/>
      <c r="AF4163" s="326"/>
      <c r="AG4163" s="327"/>
      <c r="AH4163" s="327"/>
      <c r="AI4163" s="327"/>
      <c r="AJ4163" s="326"/>
      <c r="AK4163" s="327"/>
      <c r="AL4163" s="327"/>
      <c r="AM4163" s="331"/>
      <c r="AN4163" s="332"/>
      <c r="AO4163" s="333"/>
      <c r="AP4163" s="333"/>
      <c r="AQ4163" s="333"/>
      <c r="AR4163" s="332"/>
      <c r="AS4163" s="332"/>
    </row>
    <row r="4164" spans="1:45" x14ac:dyDescent="0.2">
      <c r="A4164" s="326"/>
      <c r="B4164" s="325"/>
      <c r="C4164" s="325"/>
      <c r="D4164" s="325"/>
      <c r="E4164" s="325"/>
      <c r="F4164" s="325"/>
      <c r="G4164" s="325"/>
      <c r="H4164" s="325"/>
      <c r="I4164" s="325"/>
      <c r="J4164" s="325"/>
      <c r="K4164" s="325"/>
      <c r="L4164" s="327"/>
      <c r="M4164" s="328"/>
      <c r="N4164" s="327"/>
      <c r="P4164" s="325"/>
      <c r="Q4164" s="325"/>
      <c r="R4164" s="325"/>
      <c r="S4164" s="325"/>
      <c r="T4164" s="328"/>
      <c r="U4164" s="329"/>
      <c r="V4164" s="330"/>
      <c r="W4164" s="330"/>
      <c r="X4164" s="325"/>
      <c r="Y4164" s="325"/>
      <c r="Z4164" s="325"/>
      <c r="AA4164" s="325"/>
      <c r="AB4164" s="325"/>
      <c r="AC4164" s="325"/>
      <c r="AD4164" s="325"/>
      <c r="AE4164" s="330"/>
      <c r="AF4164" s="326"/>
      <c r="AG4164" s="327"/>
      <c r="AH4164" s="327"/>
      <c r="AI4164" s="327"/>
      <c r="AJ4164" s="326"/>
      <c r="AK4164" s="327"/>
      <c r="AL4164" s="327"/>
      <c r="AM4164" s="331"/>
      <c r="AN4164" s="332"/>
      <c r="AO4164" s="333"/>
      <c r="AP4164" s="333"/>
      <c r="AQ4164" s="333"/>
      <c r="AR4164" s="332"/>
      <c r="AS4164" s="332"/>
    </row>
    <row r="4165" spans="1:45" x14ac:dyDescent="0.2">
      <c r="A4165" s="326"/>
      <c r="B4165" s="325"/>
      <c r="C4165" s="325"/>
      <c r="D4165" s="325"/>
      <c r="E4165" s="325"/>
      <c r="F4165" s="325"/>
      <c r="G4165" s="325"/>
      <c r="H4165" s="325"/>
      <c r="I4165" s="325"/>
      <c r="J4165" s="325"/>
      <c r="K4165" s="325"/>
      <c r="L4165" s="327"/>
      <c r="M4165" s="328"/>
      <c r="N4165" s="327"/>
      <c r="P4165" s="325"/>
      <c r="Q4165" s="325"/>
      <c r="R4165" s="325"/>
      <c r="S4165" s="325"/>
      <c r="T4165" s="328"/>
      <c r="U4165" s="329"/>
      <c r="V4165" s="330"/>
      <c r="W4165" s="330"/>
      <c r="X4165" s="325"/>
      <c r="Y4165" s="325"/>
      <c r="Z4165" s="325"/>
      <c r="AA4165" s="325"/>
      <c r="AB4165" s="325"/>
      <c r="AC4165" s="325"/>
      <c r="AD4165" s="325"/>
      <c r="AE4165" s="330"/>
      <c r="AF4165" s="326"/>
      <c r="AG4165" s="327"/>
      <c r="AH4165" s="327"/>
      <c r="AI4165" s="327"/>
      <c r="AJ4165" s="326"/>
      <c r="AK4165" s="327"/>
      <c r="AL4165" s="327"/>
      <c r="AM4165" s="331"/>
      <c r="AN4165" s="332"/>
      <c r="AO4165" s="333"/>
      <c r="AP4165" s="333"/>
      <c r="AQ4165" s="333"/>
      <c r="AR4165" s="332"/>
      <c r="AS4165" s="332"/>
    </row>
    <row r="4166" spans="1:45" x14ac:dyDescent="0.2">
      <c r="A4166" s="326"/>
      <c r="B4166" s="325"/>
      <c r="C4166" s="325"/>
      <c r="D4166" s="325"/>
      <c r="E4166" s="325"/>
      <c r="F4166" s="325"/>
      <c r="G4166" s="325"/>
      <c r="H4166" s="325"/>
      <c r="I4166" s="325"/>
      <c r="J4166" s="325"/>
      <c r="K4166" s="325"/>
      <c r="L4166" s="327"/>
      <c r="M4166" s="328"/>
      <c r="N4166" s="327"/>
      <c r="P4166" s="325"/>
      <c r="Q4166" s="325"/>
      <c r="R4166" s="325"/>
      <c r="S4166" s="325"/>
      <c r="T4166" s="328"/>
      <c r="U4166" s="329"/>
      <c r="V4166" s="330"/>
      <c r="W4166" s="330"/>
      <c r="X4166" s="325"/>
      <c r="Y4166" s="325"/>
      <c r="Z4166" s="325"/>
      <c r="AA4166" s="325"/>
      <c r="AB4166" s="325"/>
      <c r="AC4166" s="325"/>
      <c r="AD4166" s="325"/>
      <c r="AE4166" s="330"/>
      <c r="AF4166" s="326"/>
      <c r="AG4166" s="327"/>
      <c r="AH4166" s="327"/>
      <c r="AI4166" s="327"/>
      <c r="AJ4166" s="326"/>
      <c r="AK4166" s="327"/>
      <c r="AL4166" s="327"/>
      <c r="AM4166" s="331"/>
      <c r="AN4166" s="332"/>
      <c r="AO4166" s="333"/>
      <c r="AP4166" s="333"/>
      <c r="AQ4166" s="333"/>
      <c r="AR4166" s="332"/>
      <c r="AS4166" s="332"/>
    </row>
    <row r="4167" spans="1:45" x14ac:dyDescent="0.2">
      <c r="A4167" s="326"/>
      <c r="B4167" s="325"/>
      <c r="C4167" s="325"/>
      <c r="D4167" s="325"/>
      <c r="E4167" s="325"/>
      <c r="F4167" s="325"/>
      <c r="G4167" s="325"/>
      <c r="H4167" s="325"/>
      <c r="I4167" s="325"/>
      <c r="J4167" s="325"/>
      <c r="K4167" s="325"/>
      <c r="L4167" s="327"/>
      <c r="M4167" s="328"/>
      <c r="N4167" s="327"/>
      <c r="P4167" s="325"/>
      <c r="Q4167" s="325"/>
      <c r="R4167" s="325"/>
      <c r="S4167" s="325"/>
      <c r="T4167" s="328"/>
      <c r="U4167" s="329"/>
      <c r="V4167" s="330"/>
      <c r="W4167" s="330"/>
      <c r="X4167" s="325"/>
      <c r="Y4167" s="325"/>
      <c r="Z4167" s="325"/>
      <c r="AA4167" s="325"/>
      <c r="AB4167" s="325"/>
      <c r="AC4167" s="325"/>
      <c r="AD4167" s="325"/>
      <c r="AE4167" s="330"/>
      <c r="AF4167" s="326"/>
      <c r="AG4167" s="327"/>
      <c r="AH4167" s="327"/>
      <c r="AI4167" s="327"/>
      <c r="AJ4167" s="326"/>
      <c r="AK4167" s="327"/>
      <c r="AL4167" s="327"/>
      <c r="AM4167" s="331"/>
      <c r="AN4167" s="332"/>
      <c r="AO4167" s="333"/>
      <c r="AP4167" s="333"/>
      <c r="AQ4167" s="333"/>
      <c r="AR4167" s="332"/>
      <c r="AS4167" s="332"/>
    </row>
    <row r="4168" spans="1:45" x14ac:dyDescent="0.2">
      <c r="A4168" s="326"/>
      <c r="B4168" s="325"/>
      <c r="C4168" s="325"/>
      <c r="D4168" s="325"/>
      <c r="E4168" s="325"/>
      <c r="F4168" s="325"/>
      <c r="G4168" s="325"/>
      <c r="H4168" s="325"/>
      <c r="I4168" s="325"/>
      <c r="J4168" s="325"/>
      <c r="K4168" s="325"/>
      <c r="L4168" s="327"/>
      <c r="M4168" s="328"/>
      <c r="N4168" s="327"/>
      <c r="P4168" s="325"/>
      <c r="Q4168" s="325"/>
      <c r="R4168" s="325"/>
      <c r="S4168" s="325"/>
      <c r="T4168" s="328"/>
      <c r="U4168" s="329"/>
      <c r="V4168" s="330"/>
      <c r="W4168" s="330"/>
      <c r="X4168" s="325"/>
      <c r="Y4168" s="325"/>
      <c r="Z4168" s="325"/>
      <c r="AA4168" s="325"/>
      <c r="AB4168" s="325"/>
      <c r="AC4168" s="325"/>
      <c r="AD4168" s="325"/>
      <c r="AE4168" s="330"/>
      <c r="AF4168" s="326"/>
      <c r="AG4168" s="327"/>
      <c r="AH4168" s="327"/>
      <c r="AI4168" s="327"/>
      <c r="AJ4168" s="326"/>
      <c r="AK4168" s="327"/>
      <c r="AL4168" s="327"/>
      <c r="AM4168" s="331"/>
      <c r="AN4168" s="332"/>
      <c r="AO4168" s="333"/>
      <c r="AP4168" s="333"/>
      <c r="AQ4168" s="333"/>
      <c r="AR4168" s="332"/>
      <c r="AS4168" s="332"/>
    </row>
    <row r="4169" spans="1:45" x14ac:dyDescent="0.2">
      <c r="A4169" s="326"/>
      <c r="B4169" s="325"/>
      <c r="C4169" s="325"/>
      <c r="D4169" s="325"/>
      <c r="E4169" s="325"/>
      <c r="F4169" s="325"/>
      <c r="G4169" s="325"/>
      <c r="H4169" s="325"/>
      <c r="I4169" s="325"/>
      <c r="J4169" s="325"/>
      <c r="K4169" s="325"/>
      <c r="L4169" s="327"/>
      <c r="M4169" s="328"/>
      <c r="N4169" s="327"/>
      <c r="P4169" s="325"/>
      <c r="Q4169" s="325"/>
      <c r="R4169" s="325"/>
      <c r="S4169" s="325"/>
      <c r="T4169" s="328"/>
      <c r="U4169" s="329"/>
      <c r="V4169" s="330"/>
      <c r="W4169" s="330"/>
      <c r="X4169" s="325"/>
      <c r="Y4169" s="325"/>
      <c r="Z4169" s="325"/>
      <c r="AA4169" s="325"/>
      <c r="AB4169" s="325"/>
      <c r="AC4169" s="325"/>
      <c r="AD4169" s="325"/>
      <c r="AE4169" s="330"/>
      <c r="AF4169" s="326"/>
      <c r="AG4169" s="327"/>
      <c r="AH4169" s="327"/>
      <c r="AI4169" s="327"/>
      <c r="AJ4169" s="326"/>
      <c r="AK4169" s="327"/>
      <c r="AL4169" s="327"/>
      <c r="AM4169" s="331"/>
      <c r="AN4169" s="332"/>
      <c r="AO4169" s="333"/>
      <c r="AP4169" s="333"/>
      <c r="AQ4169" s="333"/>
      <c r="AR4169" s="332"/>
      <c r="AS4169" s="332"/>
    </row>
    <row r="4170" spans="1:45" x14ac:dyDescent="0.2">
      <c r="A4170" s="326"/>
      <c r="B4170" s="325"/>
      <c r="C4170" s="325"/>
      <c r="D4170" s="325"/>
      <c r="E4170" s="325"/>
      <c r="F4170" s="325"/>
      <c r="G4170" s="325"/>
      <c r="H4170" s="325"/>
      <c r="I4170" s="325"/>
      <c r="J4170" s="325"/>
      <c r="K4170" s="325"/>
      <c r="L4170" s="327"/>
      <c r="M4170" s="328"/>
      <c r="N4170" s="327"/>
      <c r="P4170" s="325"/>
      <c r="Q4170" s="325"/>
      <c r="R4170" s="325"/>
      <c r="S4170" s="325"/>
      <c r="T4170" s="328"/>
      <c r="U4170" s="329"/>
      <c r="V4170" s="330"/>
      <c r="W4170" s="330"/>
      <c r="X4170" s="325"/>
      <c r="Y4170" s="325"/>
      <c r="Z4170" s="325"/>
      <c r="AA4170" s="325"/>
      <c r="AB4170" s="325"/>
      <c r="AC4170" s="325"/>
      <c r="AD4170" s="325"/>
      <c r="AE4170" s="330"/>
      <c r="AF4170" s="326"/>
      <c r="AG4170" s="327"/>
      <c r="AH4170" s="327"/>
      <c r="AI4170" s="327"/>
      <c r="AJ4170" s="326"/>
      <c r="AK4170" s="327"/>
      <c r="AL4170" s="327"/>
      <c r="AM4170" s="331"/>
      <c r="AN4170" s="332"/>
      <c r="AO4170" s="333"/>
      <c r="AP4170" s="333"/>
      <c r="AQ4170" s="333"/>
      <c r="AR4170" s="332"/>
      <c r="AS4170" s="332"/>
    </row>
    <row r="4171" spans="1:45" x14ac:dyDescent="0.2">
      <c r="A4171" s="326"/>
      <c r="B4171" s="325"/>
      <c r="C4171" s="325"/>
      <c r="D4171" s="325"/>
      <c r="E4171" s="325"/>
      <c r="F4171" s="325"/>
      <c r="G4171" s="325"/>
      <c r="H4171" s="325"/>
      <c r="I4171" s="325"/>
      <c r="J4171" s="325"/>
      <c r="K4171" s="325"/>
      <c r="L4171" s="327"/>
      <c r="M4171" s="328"/>
      <c r="N4171" s="327"/>
      <c r="P4171" s="325"/>
      <c r="Q4171" s="325"/>
      <c r="R4171" s="325"/>
      <c r="S4171" s="325"/>
      <c r="T4171" s="328"/>
      <c r="U4171" s="329"/>
      <c r="V4171" s="330"/>
      <c r="W4171" s="330"/>
      <c r="X4171" s="325"/>
      <c r="Y4171" s="325"/>
      <c r="Z4171" s="325"/>
      <c r="AA4171" s="325"/>
      <c r="AB4171" s="325"/>
      <c r="AC4171" s="325"/>
      <c r="AD4171" s="325"/>
      <c r="AE4171" s="330"/>
      <c r="AF4171" s="326"/>
      <c r="AG4171" s="327"/>
      <c r="AH4171" s="327"/>
      <c r="AI4171" s="327"/>
      <c r="AJ4171" s="326"/>
      <c r="AK4171" s="327"/>
      <c r="AL4171" s="327"/>
      <c r="AM4171" s="331"/>
      <c r="AN4171" s="332"/>
      <c r="AO4171" s="333"/>
      <c r="AP4171" s="333"/>
      <c r="AQ4171" s="333"/>
      <c r="AR4171" s="332"/>
      <c r="AS4171" s="332"/>
    </row>
    <row r="4172" spans="1:45" x14ac:dyDescent="0.2">
      <c r="A4172" s="326"/>
      <c r="B4172" s="325"/>
      <c r="C4172" s="325"/>
      <c r="D4172" s="325"/>
      <c r="E4172" s="325"/>
      <c r="F4172" s="325"/>
      <c r="G4172" s="325"/>
      <c r="H4172" s="325"/>
      <c r="I4172" s="325"/>
      <c r="J4172" s="325"/>
      <c r="K4172" s="325"/>
      <c r="L4172" s="327"/>
      <c r="M4172" s="328"/>
      <c r="N4172" s="327"/>
      <c r="P4172" s="325"/>
      <c r="Q4172" s="325"/>
      <c r="R4172" s="325"/>
      <c r="S4172" s="325"/>
      <c r="T4172" s="328"/>
      <c r="U4172" s="329"/>
      <c r="V4172" s="330"/>
      <c r="W4172" s="330"/>
      <c r="X4172" s="325"/>
      <c r="Y4172" s="325"/>
      <c r="Z4172" s="325"/>
      <c r="AA4172" s="325"/>
      <c r="AB4172" s="325"/>
      <c r="AC4172" s="325"/>
      <c r="AD4172" s="325"/>
      <c r="AE4172" s="330"/>
      <c r="AF4172" s="326"/>
      <c r="AG4172" s="327"/>
      <c r="AH4172" s="327"/>
      <c r="AI4172" s="327"/>
      <c r="AJ4172" s="326"/>
      <c r="AK4172" s="327"/>
      <c r="AL4172" s="327"/>
      <c r="AM4172" s="331"/>
      <c r="AN4172" s="332"/>
      <c r="AO4172" s="333"/>
      <c r="AP4172" s="333"/>
      <c r="AQ4172" s="333"/>
      <c r="AR4172" s="332"/>
      <c r="AS4172" s="332"/>
    </row>
    <row r="4173" spans="1:45" x14ac:dyDescent="0.2">
      <c r="A4173" s="326"/>
      <c r="B4173" s="325"/>
      <c r="C4173" s="325"/>
      <c r="D4173" s="325"/>
      <c r="E4173" s="325"/>
      <c r="F4173" s="325"/>
      <c r="G4173" s="325"/>
      <c r="H4173" s="325"/>
      <c r="I4173" s="325"/>
      <c r="J4173" s="325"/>
      <c r="K4173" s="325"/>
      <c r="L4173" s="327"/>
      <c r="M4173" s="328"/>
      <c r="N4173" s="327"/>
      <c r="P4173" s="325"/>
      <c r="Q4173" s="325"/>
      <c r="R4173" s="325"/>
      <c r="S4173" s="325"/>
      <c r="T4173" s="328"/>
      <c r="U4173" s="329"/>
      <c r="V4173" s="330"/>
      <c r="W4173" s="330"/>
      <c r="X4173" s="325"/>
      <c r="Y4173" s="325"/>
      <c r="Z4173" s="325"/>
      <c r="AA4173" s="325"/>
      <c r="AB4173" s="325"/>
      <c r="AC4173" s="325"/>
      <c r="AD4173" s="325"/>
      <c r="AE4173" s="330"/>
      <c r="AF4173" s="326"/>
      <c r="AG4173" s="327"/>
      <c r="AH4173" s="327"/>
      <c r="AI4173" s="327"/>
      <c r="AJ4173" s="326"/>
      <c r="AK4173" s="327"/>
      <c r="AL4173" s="327"/>
      <c r="AM4173" s="331"/>
      <c r="AN4173" s="332"/>
      <c r="AO4173" s="333"/>
      <c r="AP4173" s="333"/>
      <c r="AQ4173" s="333"/>
      <c r="AR4173" s="332"/>
      <c r="AS4173" s="332"/>
    </row>
    <row r="4174" spans="1:45" x14ac:dyDescent="0.2">
      <c r="A4174" s="326"/>
      <c r="B4174" s="325"/>
      <c r="C4174" s="325"/>
      <c r="D4174" s="325"/>
      <c r="E4174" s="325"/>
      <c r="F4174" s="325"/>
      <c r="G4174" s="325"/>
      <c r="H4174" s="325"/>
      <c r="I4174" s="325"/>
      <c r="J4174" s="325"/>
      <c r="K4174" s="325"/>
      <c r="L4174" s="327"/>
      <c r="M4174" s="328"/>
      <c r="N4174" s="327"/>
      <c r="P4174" s="325"/>
      <c r="Q4174" s="325"/>
      <c r="R4174" s="325"/>
      <c r="S4174" s="325"/>
      <c r="T4174" s="328"/>
      <c r="U4174" s="329"/>
      <c r="V4174" s="330"/>
      <c r="W4174" s="330"/>
      <c r="X4174" s="325"/>
      <c r="Y4174" s="325"/>
      <c r="Z4174" s="325"/>
      <c r="AA4174" s="325"/>
      <c r="AB4174" s="325"/>
      <c r="AC4174" s="325"/>
      <c r="AD4174" s="325"/>
      <c r="AE4174" s="330"/>
      <c r="AF4174" s="326"/>
      <c r="AG4174" s="327"/>
      <c r="AH4174" s="327"/>
      <c r="AI4174" s="327"/>
      <c r="AJ4174" s="326"/>
      <c r="AK4174" s="327"/>
      <c r="AL4174" s="327"/>
      <c r="AM4174" s="331"/>
      <c r="AN4174" s="332"/>
      <c r="AO4174" s="333"/>
      <c r="AP4174" s="333"/>
      <c r="AQ4174" s="333"/>
      <c r="AR4174" s="332"/>
      <c r="AS4174" s="332"/>
    </row>
    <row r="4175" spans="1:45" x14ac:dyDescent="0.2">
      <c r="A4175" s="326"/>
      <c r="B4175" s="325"/>
      <c r="C4175" s="325"/>
      <c r="D4175" s="325"/>
      <c r="E4175" s="325"/>
      <c r="F4175" s="325"/>
      <c r="G4175" s="325"/>
      <c r="H4175" s="325"/>
      <c r="I4175" s="325"/>
      <c r="J4175" s="325"/>
      <c r="K4175" s="325"/>
      <c r="L4175" s="327"/>
      <c r="M4175" s="328"/>
      <c r="N4175" s="327"/>
      <c r="P4175" s="325"/>
      <c r="Q4175" s="325"/>
      <c r="R4175" s="325"/>
      <c r="S4175" s="325"/>
      <c r="T4175" s="328"/>
      <c r="U4175" s="329"/>
      <c r="V4175" s="330"/>
      <c r="W4175" s="330"/>
      <c r="X4175" s="325"/>
      <c r="Y4175" s="325"/>
      <c r="Z4175" s="325"/>
      <c r="AA4175" s="325"/>
      <c r="AB4175" s="325"/>
      <c r="AC4175" s="325"/>
      <c r="AD4175" s="325"/>
      <c r="AE4175" s="330"/>
      <c r="AF4175" s="326"/>
      <c r="AG4175" s="327"/>
      <c r="AH4175" s="327"/>
      <c r="AI4175" s="327"/>
      <c r="AJ4175" s="326"/>
      <c r="AK4175" s="327"/>
      <c r="AL4175" s="327"/>
      <c r="AM4175" s="331"/>
      <c r="AN4175" s="332"/>
      <c r="AO4175" s="333"/>
      <c r="AP4175" s="333"/>
      <c r="AQ4175" s="333"/>
      <c r="AR4175" s="332"/>
      <c r="AS4175" s="332"/>
    </row>
    <row r="4176" spans="1:45" x14ac:dyDescent="0.2">
      <c r="A4176" s="326"/>
      <c r="B4176" s="325"/>
      <c r="C4176" s="325"/>
      <c r="D4176" s="325"/>
      <c r="E4176" s="325"/>
      <c r="F4176" s="325"/>
      <c r="G4176" s="325"/>
      <c r="H4176" s="325"/>
      <c r="I4176" s="325"/>
      <c r="J4176" s="325"/>
      <c r="K4176" s="325"/>
      <c r="L4176" s="327"/>
      <c r="M4176" s="328"/>
      <c r="N4176" s="327"/>
      <c r="P4176" s="325"/>
      <c r="Q4176" s="325"/>
      <c r="R4176" s="325"/>
      <c r="S4176" s="325"/>
      <c r="T4176" s="328"/>
      <c r="U4176" s="329"/>
      <c r="V4176" s="330"/>
      <c r="W4176" s="330"/>
      <c r="X4176" s="325"/>
      <c r="Y4176" s="325"/>
      <c r="Z4176" s="325"/>
      <c r="AA4176" s="325"/>
      <c r="AB4176" s="325"/>
      <c r="AC4176" s="325"/>
      <c r="AD4176" s="325"/>
      <c r="AE4176" s="330"/>
      <c r="AF4176" s="326"/>
      <c r="AG4176" s="327"/>
      <c r="AH4176" s="327"/>
      <c r="AI4176" s="327"/>
      <c r="AJ4176" s="326"/>
      <c r="AK4176" s="327"/>
      <c r="AL4176" s="327"/>
      <c r="AM4176" s="331"/>
      <c r="AN4176" s="332"/>
      <c r="AO4176" s="333"/>
      <c r="AP4176" s="333"/>
      <c r="AQ4176" s="333"/>
      <c r="AR4176" s="332"/>
      <c r="AS4176" s="332"/>
    </row>
    <row r="4177" spans="1:45" x14ac:dyDescent="0.2">
      <c r="A4177" s="326"/>
      <c r="B4177" s="325"/>
      <c r="C4177" s="325"/>
      <c r="D4177" s="325"/>
      <c r="E4177" s="325"/>
      <c r="F4177" s="325"/>
      <c r="G4177" s="325"/>
      <c r="H4177" s="325"/>
      <c r="I4177" s="325"/>
      <c r="J4177" s="325"/>
      <c r="K4177" s="325"/>
      <c r="L4177" s="327"/>
      <c r="M4177" s="328"/>
      <c r="N4177" s="327"/>
      <c r="P4177" s="325"/>
      <c r="Q4177" s="325"/>
      <c r="R4177" s="325"/>
      <c r="S4177" s="325"/>
      <c r="T4177" s="328"/>
      <c r="U4177" s="329"/>
      <c r="V4177" s="330"/>
      <c r="W4177" s="330"/>
      <c r="X4177" s="325"/>
      <c r="Y4177" s="325"/>
      <c r="Z4177" s="325"/>
      <c r="AA4177" s="325"/>
      <c r="AB4177" s="325"/>
      <c r="AC4177" s="325"/>
      <c r="AD4177" s="325"/>
      <c r="AE4177" s="330"/>
      <c r="AF4177" s="326"/>
      <c r="AG4177" s="327"/>
      <c r="AH4177" s="327"/>
      <c r="AI4177" s="327"/>
      <c r="AJ4177" s="326"/>
      <c r="AK4177" s="327"/>
      <c r="AL4177" s="327"/>
      <c r="AM4177" s="331"/>
      <c r="AN4177" s="332"/>
      <c r="AO4177" s="333"/>
      <c r="AP4177" s="333"/>
      <c r="AQ4177" s="333"/>
      <c r="AR4177" s="332"/>
      <c r="AS4177" s="332"/>
    </row>
    <row r="4178" spans="1:45" x14ac:dyDescent="0.2">
      <c r="A4178" s="326"/>
      <c r="B4178" s="325"/>
      <c r="C4178" s="325"/>
      <c r="D4178" s="325"/>
      <c r="E4178" s="325"/>
      <c r="F4178" s="325"/>
      <c r="G4178" s="325"/>
      <c r="H4178" s="325"/>
      <c r="I4178" s="325"/>
      <c r="J4178" s="325"/>
      <c r="K4178" s="325"/>
      <c r="L4178" s="327"/>
      <c r="M4178" s="328"/>
      <c r="N4178" s="327"/>
      <c r="P4178" s="325"/>
      <c r="Q4178" s="325"/>
      <c r="R4178" s="325"/>
      <c r="S4178" s="325"/>
      <c r="T4178" s="328"/>
      <c r="U4178" s="329"/>
      <c r="V4178" s="330"/>
      <c r="W4178" s="330"/>
      <c r="X4178" s="325"/>
      <c r="Y4178" s="325"/>
      <c r="Z4178" s="325"/>
      <c r="AA4178" s="325"/>
      <c r="AB4178" s="325"/>
      <c r="AC4178" s="325"/>
      <c r="AD4178" s="325"/>
      <c r="AE4178" s="330"/>
      <c r="AF4178" s="326"/>
      <c r="AG4178" s="327"/>
      <c r="AH4178" s="327"/>
      <c r="AI4178" s="327"/>
      <c r="AJ4178" s="326"/>
      <c r="AK4178" s="327"/>
      <c r="AL4178" s="327"/>
      <c r="AM4178" s="331"/>
      <c r="AN4178" s="332"/>
      <c r="AO4178" s="333"/>
      <c r="AP4178" s="333"/>
      <c r="AQ4178" s="333"/>
      <c r="AR4178" s="332"/>
      <c r="AS4178" s="332"/>
    </row>
    <row r="4179" spans="1:45" x14ac:dyDescent="0.2">
      <c r="A4179" s="326"/>
      <c r="B4179" s="325"/>
      <c r="C4179" s="325"/>
      <c r="D4179" s="325"/>
      <c r="E4179" s="325"/>
      <c r="F4179" s="325"/>
      <c r="G4179" s="325"/>
      <c r="H4179" s="325"/>
      <c r="I4179" s="325"/>
      <c r="J4179" s="325"/>
      <c r="K4179" s="325"/>
      <c r="L4179" s="327"/>
      <c r="M4179" s="328"/>
      <c r="N4179" s="327"/>
      <c r="P4179" s="325"/>
      <c r="Q4179" s="325"/>
      <c r="R4179" s="325"/>
      <c r="S4179" s="325"/>
      <c r="T4179" s="328"/>
      <c r="U4179" s="329"/>
      <c r="V4179" s="330"/>
      <c r="W4179" s="330"/>
      <c r="X4179" s="325"/>
      <c r="Y4179" s="325"/>
      <c r="Z4179" s="325"/>
      <c r="AA4179" s="325"/>
      <c r="AB4179" s="325"/>
      <c r="AC4179" s="325"/>
      <c r="AD4179" s="325"/>
      <c r="AE4179" s="330"/>
      <c r="AF4179" s="326"/>
      <c r="AG4179" s="327"/>
      <c r="AH4179" s="327"/>
      <c r="AI4179" s="327"/>
      <c r="AJ4179" s="326"/>
      <c r="AK4179" s="327"/>
      <c r="AL4179" s="327"/>
      <c r="AM4179" s="331"/>
      <c r="AN4179" s="332"/>
      <c r="AO4179" s="333"/>
      <c r="AP4179" s="333"/>
      <c r="AQ4179" s="333"/>
      <c r="AR4179" s="332"/>
      <c r="AS4179" s="332"/>
    </row>
    <row r="4180" spans="1:45" x14ac:dyDescent="0.2">
      <c r="A4180" s="326"/>
      <c r="B4180" s="325"/>
      <c r="C4180" s="325"/>
      <c r="D4180" s="325"/>
      <c r="E4180" s="325"/>
      <c r="F4180" s="325"/>
      <c r="G4180" s="325"/>
      <c r="H4180" s="325"/>
      <c r="I4180" s="325"/>
      <c r="J4180" s="325"/>
      <c r="K4180" s="325"/>
      <c r="L4180" s="327"/>
      <c r="M4180" s="328"/>
      <c r="N4180" s="327"/>
      <c r="P4180" s="325"/>
      <c r="Q4180" s="325"/>
      <c r="R4180" s="325"/>
      <c r="S4180" s="325"/>
      <c r="T4180" s="328"/>
      <c r="U4180" s="329"/>
      <c r="V4180" s="330"/>
      <c r="W4180" s="330"/>
      <c r="X4180" s="325"/>
      <c r="Y4180" s="325"/>
      <c r="Z4180" s="325"/>
      <c r="AA4180" s="325"/>
      <c r="AB4180" s="325"/>
      <c r="AC4180" s="325"/>
      <c r="AD4180" s="325"/>
      <c r="AE4180" s="330"/>
      <c r="AF4180" s="326"/>
      <c r="AG4180" s="327"/>
      <c r="AH4180" s="327"/>
      <c r="AI4180" s="327"/>
      <c r="AJ4180" s="326"/>
      <c r="AK4180" s="327"/>
      <c r="AL4180" s="327"/>
      <c r="AM4180" s="331"/>
      <c r="AN4180" s="332"/>
      <c r="AO4180" s="333"/>
      <c r="AP4180" s="333"/>
      <c r="AQ4180" s="333"/>
      <c r="AR4180" s="332"/>
      <c r="AS4180" s="332"/>
    </row>
    <row r="4181" spans="1:45" x14ac:dyDescent="0.2">
      <c r="A4181" s="326"/>
      <c r="B4181" s="325"/>
      <c r="C4181" s="325"/>
      <c r="D4181" s="325"/>
      <c r="E4181" s="325"/>
      <c r="F4181" s="325"/>
      <c r="G4181" s="325"/>
      <c r="H4181" s="325"/>
      <c r="I4181" s="325"/>
      <c r="J4181" s="325"/>
      <c r="K4181" s="325"/>
      <c r="L4181" s="327"/>
      <c r="M4181" s="328"/>
      <c r="N4181" s="327"/>
      <c r="P4181" s="325"/>
      <c r="Q4181" s="325"/>
      <c r="R4181" s="325"/>
      <c r="S4181" s="325"/>
      <c r="T4181" s="328"/>
      <c r="U4181" s="329"/>
      <c r="V4181" s="330"/>
      <c r="W4181" s="330"/>
      <c r="X4181" s="325"/>
      <c r="Y4181" s="325"/>
      <c r="Z4181" s="325"/>
      <c r="AA4181" s="325"/>
      <c r="AB4181" s="325"/>
      <c r="AC4181" s="325"/>
      <c r="AD4181" s="325"/>
      <c r="AE4181" s="330"/>
      <c r="AF4181" s="326"/>
      <c r="AG4181" s="327"/>
      <c r="AH4181" s="327"/>
      <c r="AI4181" s="327"/>
      <c r="AJ4181" s="326"/>
      <c r="AK4181" s="327"/>
      <c r="AL4181" s="327"/>
      <c r="AM4181" s="331"/>
      <c r="AN4181" s="332"/>
      <c r="AO4181" s="333"/>
      <c r="AP4181" s="333"/>
      <c r="AQ4181" s="333"/>
      <c r="AR4181" s="332"/>
      <c r="AS4181" s="332"/>
    </row>
    <row r="4182" spans="1:45" x14ac:dyDescent="0.2">
      <c r="A4182" s="326"/>
      <c r="B4182" s="325"/>
      <c r="C4182" s="325"/>
      <c r="D4182" s="325"/>
      <c r="E4182" s="325"/>
      <c r="F4182" s="325"/>
      <c r="G4182" s="325"/>
      <c r="H4182" s="325"/>
      <c r="I4182" s="325"/>
      <c r="J4182" s="325"/>
      <c r="K4182" s="325"/>
      <c r="L4182" s="327"/>
      <c r="M4182" s="328"/>
      <c r="N4182" s="327"/>
      <c r="P4182" s="325"/>
      <c r="Q4182" s="325"/>
      <c r="R4182" s="325"/>
      <c r="S4182" s="325"/>
      <c r="T4182" s="328"/>
      <c r="U4182" s="329"/>
      <c r="V4182" s="330"/>
      <c r="W4182" s="330"/>
      <c r="X4182" s="325"/>
      <c r="Y4182" s="325"/>
      <c r="Z4182" s="325"/>
      <c r="AA4182" s="325"/>
      <c r="AB4182" s="325"/>
      <c r="AC4182" s="325"/>
      <c r="AD4182" s="325"/>
      <c r="AE4182" s="330"/>
      <c r="AF4182" s="326"/>
      <c r="AG4182" s="327"/>
      <c r="AH4182" s="327"/>
      <c r="AI4182" s="327"/>
      <c r="AJ4182" s="326"/>
      <c r="AK4182" s="327"/>
      <c r="AL4182" s="327"/>
      <c r="AM4182" s="331"/>
      <c r="AN4182" s="332"/>
      <c r="AO4182" s="333"/>
      <c r="AP4182" s="333"/>
      <c r="AQ4182" s="333"/>
      <c r="AR4182" s="332"/>
      <c r="AS4182" s="332"/>
    </row>
    <row r="4183" spans="1:45" x14ac:dyDescent="0.2">
      <c r="A4183" s="326"/>
      <c r="B4183" s="325"/>
      <c r="C4183" s="325"/>
      <c r="D4183" s="325"/>
      <c r="E4183" s="325"/>
      <c r="F4183" s="325"/>
      <c r="G4183" s="325"/>
      <c r="H4183" s="325"/>
      <c r="I4183" s="325"/>
      <c r="J4183" s="325"/>
      <c r="K4183" s="325"/>
      <c r="L4183" s="327"/>
      <c r="M4183" s="328"/>
      <c r="N4183" s="327"/>
      <c r="P4183" s="325"/>
      <c r="Q4183" s="325"/>
      <c r="R4183" s="325"/>
      <c r="S4183" s="325"/>
      <c r="T4183" s="328"/>
      <c r="U4183" s="329"/>
      <c r="V4183" s="330"/>
      <c r="W4183" s="330"/>
      <c r="X4183" s="325"/>
      <c r="Y4183" s="325"/>
      <c r="Z4183" s="325"/>
      <c r="AA4183" s="325"/>
      <c r="AB4183" s="325"/>
      <c r="AC4183" s="325"/>
      <c r="AD4183" s="325"/>
      <c r="AE4183" s="330"/>
      <c r="AF4183" s="326"/>
      <c r="AG4183" s="327"/>
      <c r="AH4183" s="327"/>
      <c r="AI4183" s="327"/>
      <c r="AJ4183" s="326"/>
      <c r="AK4183" s="327"/>
      <c r="AL4183" s="327"/>
      <c r="AM4183" s="331"/>
      <c r="AN4183" s="332"/>
      <c r="AO4183" s="333"/>
      <c r="AP4183" s="333"/>
      <c r="AQ4183" s="333"/>
      <c r="AR4183" s="332"/>
      <c r="AS4183" s="332"/>
    </row>
    <row r="4184" spans="1:45" x14ac:dyDescent="0.2">
      <c r="A4184" s="326"/>
      <c r="B4184" s="325"/>
      <c r="C4184" s="325"/>
      <c r="D4184" s="325"/>
      <c r="E4184" s="325"/>
      <c r="F4184" s="325"/>
      <c r="G4184" s="325"/>
      <c r="H4184" s="325"/>
      <c r="I4184" s="325"/>
      <c r="J4184" s="325"/>
      <c r="K4184" s="325"/>
      <c r="L4184" s="327"/>
      <c r="M4184" s="328"/>
      <c r="N4184" s="327"/>
      <c r="P4184" s="325"/>
      <c r="Q4184" s="325"/>
      <c r="R4184" s="325"/>
      <c r="S4184" s="325"/>
      <c r="T4184" s="328"/>
      <c r="U4184" s="329"/>
      <c r="V4184" s="330"/>
      <c r="W4184" s="330"/>
      <c r="X4184" s="325"/>
      <c r="Y4184" s="325"/>
      <c r="Z4184" s="325"/>
      <c r="AA4184" s="325"/>
      <c r="AB4184" s="325"/>
      <c r="AC4184" s="325"/>
      <c r="AD4184" s="325"/>
      <c r="AE4184" s="330"/>
      <c r="AF4184" s="326"/>
      <c r="AG4184" s="327"/>
      <c r="AH4184" s="327"/>
      <c r="AI4184" s="327"/>
      <c r="AJ4184" s="326"/>
      <c r="AK4184" s="327"/>
      <c r="AL4184" s="327"/>
      <c r="AM4184" s="331"/>
      <c r="AN4184" s="332"/>
      <c r="AO4184" s="333"/>
      <c r="AP4184" s="333"/>
      <c r="AQ4184" s="333"/>
      <c r="AR4184" s="332"/>
      <c r="AS4184" s="332"/>
    </row>
    <row r="4185" spans="1:45" x14ac:dyDescent="0.2">
      <c r="A4185" s="326"/>
      <c r="B4185" s="325"/>
      <c r="C4185" s="325"/>
      <c r="D4185" s="325"/>
      <c r="E4185" s="325"/>
      <c r="F4185" s="325"/>
      <c r="G4185" s="325"/>
      <c r="H4185" s="325"/>
      <c r="I4185" s="325"/>
      <c r="J4185" s="325"/>
      <c r="K4185" s="325"/>
      <c r="L4185" s="327"/>
      <c r="M4185" s="328"/>
      <c r="N4185" s="327"/>
      <c r="P4185" s="325"/>
      <c r="Q4185" s="325"/>
      <c r="R4185" s="325"/>
      <c r="S4185" s="325"/>
      <c r="T4185" s="328"/>
      <c r="U4185" s="329"/>
      <c r="V4185" s="330"/>
      <c r="W4185" s="330"/>
      <c r="X4185" s="325"/>
      <c r="Y4185" s="325"/>
      <c r="Z4185" s="325"/>
      <c r="AA4185" s="325"/>
      <c r="AB4185" s="325"/>
      <c r="AC4185" s="325"/>
      <c r="AD4185" s="325"/>
      <c r="AE4185" s="330"/>
      <c r="AF4185" s="326"/>
      <c r="AG4185" s="327"/>
      <c r="AH4185" s="327"/>
      <c r="AI4185" s="327"/>
      <c r="AJ4185" s="326"/>
      <c r="AK4185" s="327"/>
      <c r="AL4185" s="327"/>
      <c r="AM4185" s="331"/>
      <c r="AN4185" s="332"/>
      <c r="AO4185" s="333"/>
      <c r="AP4185" s="333"/>
      <c r="AQ4185" s="333"/>
      <c r="AR4185" s="332"/>
      <c r="AS4185" s="332"/>
    </row>
    <row r="4186" spans="1:45" x14ac:dyDescent="0.2">
      <c r="A4186" s="306"/>
      <c r="L4186" s="307"/>
      <c r="N4186" s="307"/>
      <c r="U4186" s="309"/>
      <c r="AF4186" s="306"/>
      <c r="AG4186" s="307"/>
      <c r="AH4186" s="307"/>
      <c r="AI4186" s="307"/>
      <c r="AK4186" s="307"/>
      <c r="AL4186" s="307"/>
      <c r="AN4186" s="312"/>
      <c r="AS4186" s="314"/>
    </row>
    <row r="4187" spans="1:45" x14ac:dyDescent="0.2">
      <c r="A4187" s="306"/>
      <c r="L4187" s="307"/>
      <c r="N4187" s="307"/>
      <c r="U4187" s="309"/>
      <c r="AF4187" s="306"/>
      <c r="AG4187" s="307"/>
      <c r="AH4187" s="307"/>
      <c r="AI4187" s="307"/>
      <c r="AJ4187" s="306"/>
      <c r="AK4187" s="307"/>
      <c r="AL4187" s="307"/>
      <c r="AN4187" s="312"/>
      <c r="AS4187" s="314"/>
    </row>
    <row r="4188" spans="1:45" x14ac:dyDescent="0.2">
      <c r="A4188" s="306"/>
      <c r="L4188" s="307"/>
      <c r="N4188" s="307"/>
      <c r="U4188" s="309"/>
      <c r="AF4188" s="306"/>
      <c r="AG4188" s="307"/>
      <c r="AH4188" s="307"/>
      <c r="AI4188" s="307"/>
      <c r="AJ4188" s="306"/>
      <c r="AK4188" s="307"/>
      <c r="AL4188" s="307"/>
      <c r="AN4188" s="312"/>
      <c r="AS4188" s="314"/>
    </row>
    <row r="4189" spans="1:45" x14ac:dyDescent="0.2">
      <c r="A4189" s="306"/>
      <c r="L4189" s="307"/>
      <c r="N4189" s="307"/>
      <c r="U4189" s="309"/>
      <c r="AF4189" s="306"/>
      <c r="AG4189" s="307"/>
      <c r="AH4189" s="307"/>
      <c r="AI4189" s="307"/>
      <c r="AK4189" s="307"/>
      <c r="AL4189" s="307"/>
      <c r="AN4189" s="312"/>
      <c r="AS4189" s="314"/>
    </row>
    <row r="4190" spans="1:45" x14ac:dyDescent="0.2">
      <c r="A4190" s="306"/>
      <c r="L4190" s="307"/>
      <c r="N4190" s="307"/>
      <c r="U4190" s="309"/>
      <c r="AF4190" s="306"/>
      <c r="AG4190" s="307"/>
      <c r="AH4190" s="307"/>
      <c r="AI4190" s="307"/>
      <c r="AJ4190" s="306"/>
      <c r="AK4190" s="307"/>
      <c r="AL4190" s="307"/>
      <c r="AN4190" s="312"/>
      <c r="AS4190" s="314"/>
    </row>
    <row r="4191" spans="1:45" x14ac:dyDescent="0.2">
      <c r="A4191" s="306"/>
      <c r="L4191" s="307"/>
      <c r="N4191" s="307"/>
      <c r="U4191" s="309"/>
      <c r="AF4191" s="306"/>
      <c r="AG4191" s="307"/>
      <c r="AH4191" s="307"/>
      <c r="AI4191" s="307"/>
      <c r="AJ4191" s="306"/>
      <c r="AK4191" s="307"/>
      <c r="AL4191" s="307"/>
      <c r="AN4191" s="312"/>
      <c r="AS4191" s="314"/>
    </row>
    <row r="4192" spans="1:45" x14ac:dyDescent="0.2">
      <c r="A4192" s="306"/>
      <c r="L4192" s="307"/>
      <c r="N4192" s="307"/>
      <c r="U4192" s="309"/>
      <c r="AF4192" s="306"/>
      <c r="AG4192" s="307"/>
      <c r="AH4192" s="307"/>
      <c r="AI4192" s="307"/>
      <c r="AK4192" s="307"/>
      <c r="AL4192" s="307"/>
      <c r="AN4192" s="312"/>
      <c r="AS4192" s="314"/>
    </row>
    <row r="4193" spans="1:45" x14ac:dyDescent="0.2">
      <c r="A4193" s="306"/>
      <c r="L4193" s="307"/>
      <c r="N4193" s="307"/>
      <c r="U4193" s="309"/>
      <c r="AF4193" s="306"/>
      <c r="AG4193" s="307"/>
      <c r="AH4193" s="307"/>
      <c r="AI4193" s="307"/>
      <c r="AJ4193" s="306"/>
      <c r="AK4193" s="307"/>
      <c r="AL4193" s="307"/>
      <c r="AN4193" s="312"/>
      <c r="AS4193" s="314"/>
    </row>
    <row r="4194" spans="1:45" x14ac:dyDescent="0.2">
      <c r="A4194" s="306"/>
      <c r="L4194" s="307"/>
      <c r="N4194" s="307"/>
      <c r="U4194" s="309"/>
      <c r="AF4194" s="306"/>
      <c r="AG4194" s="307"/>
      <c r="AH4194" s="307"/>
      <c r="AI4194" s="307"/>
      <c r="AJ4194" s="306"/>
      <c r="AK4194" s="307"/>
      <c r="AL4194" s="307"/>
      <c r="AN4194" s="312"/>
      <c r="AS4194" s="314"/>
    </row>
    <row r="4195" spans="1:45" x14ac:dyDescent="0.2">
      <c r="A4195" s="306"/>
      <c r="L4195" s="307"/>
      <c r="N4195" s="307"/>
      <c r="U4195" s="309"/>
      <c r="AF4195" s="306"/>
      <c r="AG4195" s="307"/>
      <c r="AH4195" s="307"/>
      <c r="AI4195" s="307"/>
      <c r="AK4195" s="307"/>
      <c r="AL4195" s="307"/>
      <c r="AN4195" s="312"/>
      <c r="AS4195" s="314"/>
    </row>
    <row r="4196" spans="1:45" x14ac:dyDescent="0.2">
      <c r="A4196" s="306"/>
      <c r="L4196" s="307"/>
      <c r="N4196" s="307"/>
      <c r="U4196" s="309"/>
      <c r="AF4196" s="306"/>
      <c r="AG4196" s="307"/>
      <c r="AH4196" s="307"/>
      <c r="AI4196" s="307"/>
      <c r="AJ4196" s="306"/>
      <c r="AK4196" s="307"/>
      <c r="AL4196" s="307"/>
      <c r="AN4196" s="312"/>
      <c r="AS4196" s="314"/>
    </row>
    <row r="4197" spans="1:45" x14ac:dyDescent="0.2">
      <c r="A4197" s="306"/>
      <c r="L4197" s="307"/>
      <c r="N4197" s="307"/>
      <c r="U4197" s="309"/>
      <c r="AF4197" s="306"/>
      <c r="AG4197" s="307"/>
      <c r="AH4197" s="307"/>
      <c r="AI4197" s="307"/>
      <c r="AJ4197" s="306"/>
      <c r="AK4197" s="307"/>
      <c r="AL4197" s="307"/>
      <c r="AN4197" s="312"/>
      <c r="AS4197" s="314"/>
    </row>
    <row r="4198" spans="1:45" x14ac:dyDescent="0.2">
      <c r="A4198" s="306"/>
      <c r="L4198" s="307"/>
      <c r="N4198" s="307"/>
      <c r="U4198" s="309"/>
      <c r="AF4198" s="306"/>
      <c r="AG4198" s="307"/>
      <c r="AH4198" s="307"/>
      <c r="AI4198" s="307"/>
      <c r="AK4198" s="307"/>
      <c r="AL4198" s="307"/>
      <c r="AN4198" s="312"/>
      <c r="AS4198" s="314"/>
    </row>
    <row r="4199" spans="1:45" x14ac:dyDescent="0.2">
      <c r="A4199" s="306"/>
      <c r="L4199" s="307"/>
      <c r="N4199" s="307"/>
      <c r="U4199" s="309"/>
      <c r="AF4199" s="306"/>
      <c r="AG4199" s="307"/>
      <c r="AH4199" s="307"/>
      <c r="AI4199" s="307"/>
      <c r="AJ4199" s="306"/>
      <c r="AK4199" s="307"/>
      <c r="AL4199" s="307"/>
      <c r="AN4199" s="312"/>
      <c r="AS4199" s="314"/>
    </row>
    <row r="4200" spans="1:45" x14ac:dyDescent="0.2">
      <c r="A4200" s="306"/>
      <c r="L4200" s="307"/>
      <c r="N4200" s="307"/>
      <c r="U4200" s="309"/>
      <c r="AF4200" s="306"/>
      <c r="AG4200" s="307"/>
      <c r="AH4200" s="307"/>
      <c r="AI4200" s="307"/>
      <c r="AJ4200" s="306"/>
      <c r="AK4200" s="307"/>
      <c r="AL4200" s="307"/>
      <c r="AN4200" s="312"/>
      <c r="AS4200" s="314"/>
    </row>
    <row r="4201" spans="1:45" x14ac:dyDescent="0.2">
      <c r="A4201" s="306"/>
      <c r="L4201" s="307"/>
      <c r="N4201" s="307"/>
      <c r="U4201" s="309"/>
      <c r="AF4201" s="306"/>
      <c r="AG4201" s="307"/>
      <c r="AH4201" s="307"/>
      <c r="AI4201" s="307"/>
      <c r="AK4201" s="307"/>
      <c r="AL4201" s="307"/>
      <c r="AN4201" s="312"/>
      <c r="AS4201" s="314"/>
    </row>
    <row r="4202" spans="1:45" x14ac:dyDescent="0.2">
      <c r="A4202" s="306"/>
      <c r="L4202" s="307"/>
      <c r="N4202" s="307"/>
      <c r="U4202" s="309"/>
      <c r="AF4202" s="306"/>
      <c r="AG4202" s="307"/>
      <c r="AH4202" s="307"/>
      <c r="AI4202" s="307"/>
      <c r="AJ4202" s="306"/>
      <c r="AK4202" s="307"/>
      <c r="AL4202" s="307"/>
      <c r="AN4202" s="312"/>
      <c r="AS4202" s="314"/>
    </row>
    <row r="4203" spans="1:45" x14ac:dyDescent="0.2">
      <c r="A4203" s="306"/>
      <c r="L4203" s="307"/>
      <c r="N4203" s="307"/>
      <c r="U4203" s="309"/>
      <c r="AF4203" s="306"/>
      <c r="AG4203" s="307"/>
      <c r="AH4203" s="307"/>
      <c r="AI4203" s="307"/>
      <c r="AJ4203" s="306"/>
      <c r="AK4203" s="307"/>
      <c r="AL4203" s="307"/>
      <c r="AN4203" s="312"/>
      <c r="AS4203" s="314"/>
    </row>
    <row r="4204" spans="1:45" x14ac:dyDescent="0.2">
      <c r="A4204" s="306"/>
      <c r="L4204" s="307"/>
      <c r="N4204" s="307"/>
      <c r="U4204" s="309"/>
      <c r="AF4204" s="306"/>
      <c r="AG4204" s="307"/>
      <c r="AH4204" s="307"/>
      <c r="AI4204" s="307"/>
      <c r="AK4204" s="307"/>
      <c r="AL4204" s="307"/>
      <c r="AN4204" s="312"/>
      <c r="AS4204" s="314"/>
    </row>
    <row r="4205" spans="1:45" x14ac:dyDescent="0.2">
      <c r="A4205" s="306"/>
      <c r="L4205" s="307"/>
      <c r="N4205" s="307"/>
      <c r="U4205" s="309"/>
      <c r="AF4205" s="306"/>
      <c r="AG4205" s="307"/>
      <c r="AH4205" s="307"/>
      <c r="AI4205" s="307"/>
      <c r="AJ4205" s="306"/>
      <c r="AK4205" s="307"/>
      <c r="AL4205" s="307"/>
      <c r="AN4205" s="312"/>
      <c r="AS4205" s="314"/>
    </row>
    <row r="4206" spans="1:45" x14ac:dyDescent="0.2">
      <c r="A4206" s="306"/>
      <c r="L4206" s="307"/>
      <c r="N4206" s="307"/>
      <c r="U4206" s="309"/>
      <c r="AF4206" s="306"/>
      <c r="AG4206" s="307"/>
      <c r="AH4206" s="307"/>
      <c r="AI4206" s="307"/>
      <c r="AJ4206" s="306"/>
      <c r="AK4206" s="307"/>
      <c r="AL4206" s="307"/>
      <c r="AN4206" s="312"/>
      <c r="AS4206" s="314"/>
    </row>
    <row r="4207" spans="1:45" x14ac:dyDescent="0.2">
      <c r="A4207" s="306"/>
      <c r="L4207" s="307"/>
      <c r="N4207" s="307"/>
      <c r="U4207" s="309"/>
      <c r="AF4207" s="306"/>
      <c r="AG4207" s="307"/>
      <c r="AH4207" s="307"/>
      <c r="AI4207" s="307"/>
      <c r="AK4207" s="307"/>
      <c r="AL4207" s="307"/>
      <c r="AN4207" s="312"/>
      <c r="AS4207" s="314"/>
    </row>
    <row r="4208" spans="1:45" x14ac:dyDescent="0.2">
      <c r="A4208" s="306"/>
      <c r="L4208" s="307"/>
      <c r="N4208" s="307"/>
      <c r="U4208" s="309"/>
      <c r="AF4208" s="306"/>
      <c r="AG4208" s="307"/>
      <c r="AH4208" s="307"/>
      <c r="AI4208" s="307"/>
      <c r="AJ4208" s="306"/>
      <c r="AK4208" s="307"/>
      <c r="AL4208" s="307"/>
      <c r="AN4208" s="312"/>
      <c r="AS4208" s="314"/>
    </row>
    <row r="4209" spans="1:45" x14ac:dyDescent="0.2">
      <c r="A4209" s="306"/>
      <c r="L4209" s="307"/>
      <c r="N4209" s="307"/>
      <c r="U4209" s="309"/>
      <c r="AF4209" s="306"/>
      <c r="AG4209" s="307"/>
      <c r="AH4209" s="307"/>
      <c r="AI4209" s="307"/>
      <c r="AJ4209" s="306"/>
      <c r="AK4209" s="307"/>
      <c r="AL4209" s="307"/>
      <c r="AN4209" s="312"/>
      <c r="AS4209" s="314"/>
    </row>
    <row r="4210" spans="1:45" x14ac:dyDescent="0.2">
      <c r="A4210" s="306"/>
      <c r="L4210" s="307"/>
      <c r="N4210" s="307"/>
      <c r="U4210" s="309"/>
      <c r="AF4210" s="306"/>
      <c r="AG4210" s="307"/>
      <c r="AH4210" s="307"/>
      <c r="AI4210" s="307"/>
      <c r="AK4210" s="307"/>
      <c r="AL4210" s="307"/>
      <c r="AN4210" s="312"/>
      <c r="AS4210" s="314"/>
    </row>
    <row r="4211" spans="1:45" x14ac:dyDescent="0.2">
      <c r="A4211" s="306"/>
      <c r="L4211" s="307"/>
      <c r="N4211" s="307"/>
      <c r="U4211" s="309"/>
      <c r="AF4211" s="306"/>
      <c r="AG4211" s="307"/>
      <c r="AH4211" s="307"/>
      <c r="AI4211" s="307"/>
      <c r="AJ4211" s="306"/>
      <c r="AK4211" s="307"/>
      <c r="AL4211" s="307"/>
      <c r="AN4211" s="312"/>
      <c r="AS4211" s="314"/>
    </row>
    <row r="4212" spans="1:45" x14ac:dyDescent="0.2">
      <c r="A4212" s="306"/>
      <c r="L4212" s="307"/>
      <c r="N4212" s="307"/>
      <c r="U4212" s="309"/>
      <c r="AF4212" s="306"/>
      <c r="AG4212" s="307"/>
      <c r="AH4212" s="307"/>
      <c r="AI4212" s="307"/>
      <c r="AJ4212" s="306"/>
      <c r="AK4212" s="307"/>
      <c r="AL4212" s="307"/>
      <c r="AN4212" s="312"/>
      <c r="AS4212" s="314"/>
    </row>
    <row r="4213" spans="1:45" x14ac:dyDescent="0.2">
      <c r="A4213" s="306"/>
      <c r="L4213" s="307"/>
      <c r="N4213" s="307"/>
      <c r="U4213" s="309"/>
      <c r="AF4213" s="306"/>
      <c r="AG4213" s="307"/>
      <c r="AH4213" s="307"/>
      <c r="AI4213" s="307"/>
      <c r="AK4213" s="307"/>
      <c r="AL4213" s="307"/>
      <c r="AN4213" s="312"/>
      <c r="AS4213" s="314"/>
    </row>
    <row r="4214" spans="1:45" x14ac:dyDescent="0.2">
      <c r="A4214" s="306"/>
      <c r="L4214" s="307"/>
      <c r="N4214" s="307"/>
      <c r="U4214" s="309"/>
      <c r="AF4214" s="306"/>
      <c r="AG4214" s="307"/>
      <c r="AH4214" s="307"/>
      <c r="AI4214" s="307"/>
      <c r="AJ4214" s="306"/>
      <c r="AK4214" s="307"/>
      <c r="AL4214" s="307"/>
      <c r="AN4214" s="312"/>
      <c r="AS4214" s="314"/>
    </row>
    <row r="4215" spans="1:45" x14ac:dyDescent="0.2">
      <c r="A4215" s="306"/>
      <c r="L4215" s="307"/>
      <c r="N4215" s="307"/>
      <c r="U4215" s="309"/>
      <c r="AF4215" s="306"/>
      <c r="AG4215" s="307"/>
      <c r="AH4215" s="307"/>
      <c r="AI4215" s="307"/>
      <c r="AJ4215" s="306"/>
      <c r="AK4215" s="307"/>
      <c r="AL4215" s="307"/>
      <c r="AN4215" s="312"/>
      <c r="AS4215" s="314"/>
    </row>
    <row r="4216" spans="1:45" x14ac:dyDescent="0.2">
      <c r="A4216" s="306"/>
      <c r="L4216" s="307"/>
      <c r="N4216" s="307"/>
      <c r="U4216" s="309"/>
      <c r="AF4216" s="306"/>
      <c r="AG4216" s="307"/>
      <c r="AH4216" s="307"/>
      <c r="AI4216" s="307"/>
      <c r="AK4216" s="307"/>
      <c r="AL4216" s="307"/>
      <c r="AN4216" s="312"/>
      <c r="AS4216" s="314"/>
    </row>
    <row r="4217" spans="1:45" x14ac:dyDescent="0.2">
      <c r="A4217" s="306"/>
      <c r="L4217" s="307"/>
      <c r="N4217" s="307"/>
      <c r="U4217" s="309"/>
      <c r="AF4217" s="306"/>
      <c r="AG4217" s="307"/>
      <c r="AH4217" s="307"/>
      <c r="AI4217" s="307"/>
      <c r="AJ4217" s="306"/>
      <c r="AK4217" s="307"/>
      <c r="AL4217" s="307"/>
      <c r="AN4217" s="312"/>
      <c r="AS4217" s="314"/>
    </row>
    <row r="4218" spans="1:45" x14ac:dyDescent="0.2">
      <c r="A4218" s="306"/>
      <c r="L4218" s="307"/>
      <c r="N4218" s="307"/>
      <c r="U4218" s="309"/>
      <c r="AF4218" s="306"/>
      <c r="AG4218" s="307"/>
      <c r="AH4218" s="307"/>
      <c r="AI4218" s="307"/>
      <c r="AJ4218" s="306"/>
      <c r="AK4218" s="307"/>
      <c r="AL4218" s="307"/>
      <c r="AN4218" s="312"/>
      <c r="AS4218" s="314"/>
    </row>
    <row r="4219" spans="1:45" x14ac:dyDescent="0.2">
      <c r="A4219" s="306"/>
      <c r="L4219" s="307"/>
      <c r="N4219" s="307"/>
      <c r="U4219" s="309"/>
      <c r="AF4219" s="306"/>
      <c r="AG4219" s="307"/>
      <c r="AH4219" s="307"/>
      <c r="AI4219" s="307"/>
      <c r="AK4219" s="307"/>
      <c r="AL4219" s="307"/>
      <c r="AN4219" s="312"/>
      <c r="AS4219" s="314"/>
    </row>
    <row r="4220" spans="1:45" x14ac:dyDescent="0.2">
      <c r="A4220" s="306"/>
      <c r="L4220" s="307"/>
      <c r="N4220" s="307"/>
      <c r="U4220" s="309"/>
      <c r="AF4220" s="306"/>
      <c r="AG4220" s="307"/>
      <c r="AH4220" s="307"/>
      <c r="AI4220" s="307"/>
      <c r="AJ4220" s="306"/>
      <c r="AK4220" s="307"/>
      <c r="AL4220" s="307"/>
      <c r="AN4220" s="312"/>
      <c r="AS4220" s="314"/>
    </row>
    <row r="4221" spans="1:45" x14ac:dyDescent="0.2">
      <c r="A4221" s="306"/>
      <c r="L4221" s="307"/>
      <c r="N4221" s="307"/>
      <c r="U4221" s="309"/>
      <c r="AF4221" s="306"/>
      <c r="AG4221" s="307"/>
      <c r="AH4221" s="307"/>
      <c r="AI4221" s="307"/>
      <c r="AJ4221" s="306"/>
      <c r="AK4221" s="307"/>
      <c r="AL4221" s="307"/>
      <c r="AN4221" s="312"/>
      <c r="AS4221" s="314"/>
    </row>
    <row r="4222" spans="1:45" x14ac:dyDescent="0.2">
      <c r="A4222" s="306"/>
      <c r="L4222" s="307"/>
      <c r="N4222" s="307"/>
      <c r="U4222" s="309"/>
      <c r="AF4222" s="306"/>
      <c r="AG4222" s="307"/>
      <c r="AH4222" s="307"/>
      <c r="AI4222" s="307"/>
      <c r="AK4222" s="307"/>
      <c r="AL4222" s="307"/>
      <c r="AN4222" s="312"/>
      <c r="AS4222" s="314"/>
    </row>
    <row r="4223" spans="1:45" x14ac:dyDescent="0.2">
      <c r="A4223" s="306"/>
      <c r="L4223" s="307"/>
      <c r="N4223" s="307"/>
      <c r="U4223" s="309"/>
      <c r="AF4223" s="306"/>
      <c r="AG4223" s="307"/>
      <c r="AH4223" s="307"/>
      <c r="AI4223" s="307"/>
      <c r="AJ4223" s="306"/>
      <c r="AK4223" s="307"/>
      <c r="AL4223" s="307"/>
      <c r="AN4223" s="312"/>
      <c r="AS4223" s="314"/>
    </row>
    <row r="4224" spans="1:45" x14ac:dyDescent="0.2">
      <c r="A4224" s="306"/>
      <c r="L4224" s="307"/>
      <c r="N4224" s="307"/>
      <c r="U4224" s="309"/>
      <c r="AF4224" s="306"/>
      <c r="AG4224" s="307"/>
      <c r="AH4224" s="307"/>
      <c r="AI4224" s="307"/>
      <c r="AJ4224" s="306"/>
      <c r="AK4224" s="307"/>
      <c r="AL4224" s="307"/>
      <c r="AN4224" s="312"/>
      <c r="AS4224" s="314"/>
    </row>
    <row r="4225" spans="1:45" x14ac:dyDescent="0.2">
      <c r="A4225" s="306"/>
      <c r="L4225" s="307"/>
      <c r="N4225" s="307"/>
      <c r="U4225" s="309"/>
      <c r="AF4225" s="306"/>
      <c r="AG4225" s="307"/>
      <c r="AH4225" s="307"/>
      <c r="AI4225" s="307"/>
      <c r="AK4225" s="307"/>
      <c r="AL4225" s="307"/>
      <c r="AN4225" s="312"/>
      <c r="AS4225" s="314"/>
    </row>
    <row r="4226" spans="1:45" x14ac:dyDescent="0.2">
      <c r="A4226" s="306"/>
      <c r="L4226" s="307"/>
      <c r="N4226" s="307"/>
      <c r="U4226" s="309"/>
      <c r="AF4226" s="306"/>
      <c r="AG4226" s="307"/>
      <c r="AH4226" s="307"/>
      <c r="AI4226" s="307"/>
      <c r="AJ4226" s="306"/>
      <c r="AK4226" s="307"/>
      <c r="AL4226" s="307"/>
      <c r="AN4226" s="312"/>
      <c r="AS4226" s="314"/>
    </row>
    <row r="4227" spans="1:45" x14ac:dyDescent="0.2">
      <c r="A4227" s="306"/>
      <c r="L4227" s="307"/>
      <c r="N4227" s="307"/>
      <c r="U4227" s="309"/>
      <c r="AF4227" s="306"/>
      <c r="AG4227" s="307"/>
      <c r="AH4227" s="307"/>
      <c r="AI4227" s="307"/>
      <c r="AJ4227" s="306"/>
      <c r="AK4227" s="307"/>
      <c r="AL4227" s="307"/>
      <c r="AN4227" s="312"/>
      <c r="AS4227" s="314"/>
    </row>
    <row r="4228" spans="1:45" x14ac:dyDescent="0.2">
      <c r="A4228" s="306"/>
      <c r="L4228" s="307"/>
      <c r="N4228" s="307"/>
      <c r="U4228" s="309"/>
      <c r="AF4228" s="306"/>
      <c r="AG4228" s="307"/>
      <c r="AH4228" s="307"/>
      <c r="AI4228" s="307"/>
      <c r="AK4228" s="307"/>
      <c r="AL4228" s="307"/>
      <c r="AN4228" s="312"/>
      <c r="AS4228" s="314"/>
    </row>
    <row r="4229" spans="1:45" x14ac:dyDescent="0.2">
      <c r="A4229" s="306"/>
      <c r="L4229" s="307"/>
      <c r="N4229" s="307"/>
      <c r="U4229" s="309"/>
      <c r="AF4229" s="306"/>
      <c r="AG4229" s="307"/>
      <c r="AH4229" s="307"/>
      <c r="AI4229" s="307"/>
      <c r="AJ4229" s="306"/>
      <c r="AK4229" s="307"/>
      <c r="AL4229" s="307"/>
      <c r="AN4229" s="312"/>
      <c r="AS4229" s="314"/>
    </row>
    <row r="4230" spans="1:45" x14ac:dyDescent="0.2">
      <c r="A4230" s="306"/>
      <c r="L4230" s="307"/>
      <c r="N4230" s="307"/>
      <c r="U4230" s="309"/>
      <c r="AF4230" s="306"/>
      <c r="AG4230" s="307"/>
      <c r="AH4230" s="307"/>
      <c r="AI4230" s="307"/>
      <c r="AJ4230" s="306"/>
      <c r="AK4230" s="307"/>
      <c r="AL4230" s="307"/>
      <c r="AN4230" s="312"/>
      <c r="AS4230" s="314"/>
    </row>
    <row r="4231" spans="1:45" x14ac:dyDescent="0.2">
      <c r="A4231" s="326"/>
      <c r="B4231" s="325"/>
      <c r="C4231" s="325"/>
      <c r="D4231" s="325"/>
      <c r="E4231" s="325"/>
      <c r="F4231" s="325"/>
      <c r="G4231" s="325"/>
      <c r="H4231" s="325"/>
      <c r="I4231" s="325"/>
      <c r="J4231" s="325"/>
      <c r="K4231" s="325"/>
      <c r="L4231" s="327"/>
      <c r="M4231" s="328"/>
      <c r="N4231" s="327"/>
      <c r="P4231" s="325"/>
      <c r="Q4231" s="325"/>
      <c r="R4231" s="325"/>
      <c r="S4231" s="325"/>
      <c r="T4231" s="328"/>
      <c r="U4231" s="329"/>
      <c r="V4231" s="330"/>
      <c r="W4231" s="330"/>
      <c r="X4231" s="325"/>
      <c r="Y4231" s="325"/>
      <c r="Z4231" s="325"/>
      <c r="AA4231" s="325"/>
      <c r="AB4231" s="325"/>
      <c r="AC4231" s="325"/>
      <c r="AD4231" s="325"/>
      <c r="AE4231" s="330"/>
      <c r="AF4231" s="326"/>
      <c r="AG4231" s="327"/>
      <c r="AH4231" s="327"/>
      <c r="AI4231" s="327"/>
      <c r="AJ4231" s="326"/>
      <c r="AK4231" s="327"/>
      <c r="AL4231" s="327"/>
      <c r="AM4231" s="331"/>
      <c r="AN4231" s="332"/>
      <c r="AO4231" s="333"/>
      <c r="AP4231" s="333"/>
      <c r="AQ4231" s="333"/>
      <c r="AR4231" s="332"/>
      <c r="AS4231" s="332"/>
    </row>
    <row r="4232" spans="1:45" x14ac:dyDescent="0.2">
      <c r="A4232" s="326"/>
      <c r="B4232" s="325"/>
      <c r="C4232" s="325"/>
      <c r="D4232" s="325"/>
      <c r="E4232" s="325"/>
      <c r="F4232" s="325"/>
      <c r="G4232" s="325"/>
      <c r="H4232" s="325"/>
      <c r="I4232" s="325"/>
      <c r="J4232" s="325"/>
      <c r="K4232" s="325"/>
      <c r="L4232" s="327"/>
      <c r="M4232" s="328"/>
      <c r="N4232" s="327"/>
      <c r="P4232" s="325"/>
      <c r="Q4232" s="325"/>
      <c r="R4232" s="325"/>
      <c r="S4232" s="325"/>
      <c r="T4232" s="328"/>
      <c r="U4232" s="329"/>
      <c r="V4232" s="330"/>
      <c r="W4232" s="330"/>
      <c r="X4232" s="325"/>
      <c r="Y4232" s="325"/>
      <c r="Z4232" s="325"/>
      <c r="AA4232" s="325"/>
      <c r="AB4232" s="325"/>
      <c r="AC4232" s="325"/>
      <c r="AD4232" s="325"/>
      <c r="AE4232" s="330"/>
      <c r="AF4232" s="326"/>
      <c r="AG4232" s="327"/>
      <c r="AH4232" s="327"/>
      <c r="AI4232" s="327"/>
      <c r="AJ4232" s="326"/>
      <c r="AK4232" s="327"/>
      <c r="AL4232" s="327"/>
      <c r="AM4232" s="331"/>
      <c r="AN4232" s="332"/>
      <c r="AO4232" s="333"/>
      <c r="AP4232" s="333"/>
      <c r="AQ4232" s="333"/>
      <c r="AR4232" s="332"/>
      <c r="AS4232" s="332"/>
    </row>
    <row r="4233" spans="1:45" x14ac:dyDescent="0.2">
      <c r="A4233" s="326"/>
      <c r="B4233" s="325"/>
      <c r="C4233" s="325"/>
      <c r="D4233" s="325"/>
      <c r="E4233" s="325"/>
      <c r="F4233" s="325"/>
      <c r="G4233" s="325"/>
      <c r="H4233" s="325"/>
      <c r="I4233" s="325"/>
      <c r="J4233" s="325"/>
      <c r="K4233" s="325"/>
      <c r="L4233" s="327"/>
      <c r="M4233" s="328"/>
      <c r="N4233" s="327"/>
      <c r="P4233" s="325"/>
      <c r="Q4233" s="325"/>
      <c r="R4233" s="325"/>
      <c r="S4233" s="325"/>
      <c r="T4233" s="328"/>
      <c r="U4233" s="329"/>
      <c r="V4233" s="330"/>
      <c r="W4233" s="330"/>
      <c r="X4233" s="325"/>
      <c r="Y4233" s="325"/>
      <c r="Z4233" s="325"/>
      <c r="AA4233" s="325"/>
      <c r="AB4233" s="325"/>
      <c r="AC4233" s="325"/>
      <c r="AD4233" s="325"/>
      <c r="AE4233" s="330"/>
      <c r="AF4233" s="326"/>
      <c r="AG4233" s="327"/>
      <c r="AH4233" s="327"/>
      <c r="AI4233" s="327"/>
      <c r="AJ4233" s="326"/>
      <c r="AK4233" s="327"/>
      <c r="AL4233" s="327"/>
      <c r="AM4233" s="331"/>
      <c r="AN4233" s="332"/>
      <c r="AO4233" s="333"/>
      <c r="AP4233" s="333"/>
      <c r="AQ4233" s="333"/>
      <c r="AR4233" s="332"/>
      <c r="AS4233" s="332"/>
    </row>
    <row r="4234" spans="1:45" x14ac:dyDescent="0.2">
      <c r="A4234" s="326"/>
      <c r="B4234" s="325"/>
      <c r="C4234" s="325"/>
      <c r="D4234" s="325"/>
      <c r="E4234" s="325"/>
      <c r="F4234" s="325"/>
      <c r="G4234" s="325"/>
      <c r="H4234" s="325"/>
      <c r="I4234" s="325"/>
      <c r="J4234" s="325"/>
      <c r="K4234" s="325"/>
      <c r="L4234" s="327"/>
      <c r="M4234" s="328"/>
      <c r="N4234" s="327"/>
      <c r="P4234" s="325"/>
      <c r="Q4234" s="325"/>
      <c r="R4234" s="325"/>
      <c r="S4234" s="325"/>
      <c r="T4234" s="328"/>
      <c r="U4234" s="329"/>
      <c r="V4234" s="330"/>
      <c r="W4234" s="330"/>
      <c r="X4234" s="325"/>
      <c r="Y4234" s="325"/>
      <c r="Z4234" s="325"/>
      <c r="AA4234" s="325"/>
      <c r="AB4234" s="325"/>
      <c r="AC4234" s="325"/>
      <c r="AD4234" s="325"/>
      <c r="AE4234" s="330"/>
      <c r="AF4234" s="326"/>
      <c r="AG4234" s="327"/>
      <c r="AH4234" s="327"/>
      <c r="AI4234" s="327"/>
      <c r="AJ4234" s="326"/>
      <c r="AK4234" s="327"/>
      <c r="AL4234" s="327"/>
      <c r="AM4234" s="331"/>
      <c r="AN4234" s="332"/>
      <c r="AO4234" s="333"/>
      <c r="AP4234" s="333"/>
      <c r="AQ4234" s="333"/>
      <c r="AR4234" s="332"/>
      <c r="AS4234" s="332"/>
    </row>
    <row r="4235" spans="1:45" x14ac:dyDescent="0.2">
      <c r="A4235" s="326"/>
      <c r="B4235" s="325"/>
      <c r="C4235" s="325"/>
      <c r="D4235" s="325"/>
      <c r="E4235" s="325"/>
      <c r="F4235" s="325"/>
      <c r="G4235" s="325"/>
      <c r="H4235" s="325"/>
      <c r="I4235" s="325"/>
      <c r="J4235" s="325"/>
      <c r="K4235" s="325"/>
      <c r="L4235" s="327"/>
      <c r="M4235" s="328"/>
      <c r="N4235" s="327"/>
      <c r="P4235" s="325"/>
      <c r="Q4235" s="325"/>
      <c r="R4235" s="325"/>
      <c r="S4235" s="325"/>
      <c r="T4235" s="328"/>
      <c r="U4235" s="329"/>
      <c r="V4235" s="330"/>
      <c r="W4235" s="330"/>
      <c r="X4235" s="325"/>
      <c r="Y4235" s="325"/>
      <c r="Z4235" s="325"/>
      <c r="AA4235" s="325"/>
      <c r="AB4235" s="325"/>
      <c r="AC4235" s="325"/>
      <c r="AD4235" s="325"/>
      <c r="AE4235" s="330"/>
      <c r="AF4235" s="326"/>
      <c r="AG4235" s="327"/>
      <c r="AH4235" s="327"/>
      <c r="AI4235" s="327"/>
      <c r="AJ4235" s="326"/>
      <c r="AK4235" s="327"/>
      <c r="AL4235" s="327"/>
      <c r="AM4235" s="331"/>
      <c r="AN4235" s="332"/>
      <c r="AO4235" s="333"/>
      <c r="AP4235" s="333"/>
      <c r="AQ4235" s="333"/>
      <c r="AR4235" s="332"/>
      <c r="AS4235" s="332"/>
    </row>
    <row r="4236" spans="1:45" x14ac:dyDescent="0.2">
      <c r="A4236" s="326"/>
      <c r="B4236" s="325"/>
      <c r="C4236" s="325"/>
      <c r="D4236" s="325"/>
      <c r="E4236" s="325"/>
      <c r="F4236" s="325"/>
      <c r="G4236" s="325"/>
      <c r="H4236" s="325"/>
      <c r="I4236" s="325"/>
      <c r="J4236" s="325"/>
      <c r="K4236" s="325"/>
      <c r="L4236" s="327"/>
      <c r="M4236" s="328"/>
      <c r="N4236" s="327"/>
      <c r="P4236" s="325"/>
      <c r="Q4236" s="325"/>
      <c r="R4236" s="325"/>
      <c r="S4236" s="325"/>
      <c r="T4236" s="328"/>
      <c r="U4236" s="329"/>
      <c r="V4236" s="330"/>
      <c r="W4236" s="330"/>
      <c r="X4236" s="325"/>
      <c r="Y4236" s="325"/>
      <c r="Z4236" s="325"/>
      <c r="AA4236" s="325"/>
      <c r="AB4236" s="325"/>
      <c r="AC4236" s="325"/>
      <c r="AD4236" s="325"/>
      <c r="AE4236" s="330"/>
      <c r="AF4236" s="326"/>
      <c r="AG4236" s="327"/>
      <c r="AH4236" s="327"/>
      <c r="AI4236" s="327"/>
      <c r="AJ4236" s="326"/>
      <c r="AK4236" s="327"/>
      <c r="AL4236" s="327"/>
      <c r="AM4236" s="331"/>
      <c r="AN4236" s="332"/>
      <c r="AO4236" s="333"/>
      <c r="AP4236" s="333"/>
      <c r="AQ4236" s="333"/>
      <c r="AR4236" s="332"/>
      <c r="AS4236" s="332"/>
    </row>
    <row r="4237" spans="1:45" x14ac:dyDescent="0.2">
      <c r="A4237" s="326"/>
      <c r="B4237" s="325"/>
      <c r="C4237" s="325"/>
      <c r="D4237" s="325"/>
      <c r="E4237" s="325"/>
      <c r="F4237" s="325"/>
      <c r="G4237" s="325"/>
      <c r="H4237" s="325"/>
      <c r="I4237" s="325"/>
      <c r="J4237" s="325"/>
      <c r="K4237" s="325"/>
      <c r="L4237" s="327"/>
      <c r="M4237" s="328"/>
      <c r="N4237" s="327"/>
      <c r="P4237" s="325"/>
      <c r="Q4237" s="325"/>
      <c r="R4237" s="325"/>
      <c r="S4237" s="325"/>
      <c r="T4237" s="328"/>
      <c r="U4237" s="329"/>
      <c r="V4237" s="330"/>
      <c r="W4237" s="330"/>
      <c r="X4237" s="325"/>
      <c r="Y4237" s="325"/>
      <c r="Z4237" s="325"/>
      <c r="AA4237" s="325"/>
      <c r="AB4237" s="325"/>
      <c r="AC4237" s="325"/>
      <c r="AD4237" s="325"/>
      <c r="AE4237" s="330"/>
      <c r="AF4237" s="326"/>
      <c r="AG4237" s="327"/>
      <c r="AH4237" s="327"/>
      <c r="AI4237" s="327"/>
      <c r="AJ4237" s="326"/>
      <c r="AK4237" s="327"/>
      <c r="AL4237" s="327"/>
      <c r="AM4237" s="331"/>
      <c r="AN4237" s="332"/>
      <c r="AO4237" s="333"/>
      <c r="AP4237" s="333"/>
      <c r="AQ4237" s="333"/>
      <c r="AR4237" s="332"/>
      <c r="AS4237" s="332"/>
    </row>
    <row r="4238" spans="1:45" x14ac:dyDescent="0.2">
      <c r="A4238" s="326"/>
      <c r="B4238" s="325"/>
      <c r="C4238" s="325"/>
      <c r="D4238" s="325"/>
      <c r="E4238" s="325"/>
      <c r="F4238" s="325"/>
      <c r="G4238" s="325"/>
      <c r="H4238" s="325"/>
      <c r="I4238" s="325"/>
      <c r="J4238" s="325"/>
      <c r="K4238" s="325"/>
      <c r="L4238" s="327"/>
      <c r="M4238" s="328"/>
      <c r="N4238" s="327"/>
      <c r="P4238" s="325"/>
      <c r="Q4238" s="325"/>
      <c r="R4238" s="325"/>
      <c r="S4238" s="325"/>
      <c r="T4238" s="328"/>
      <c r="U4238" s="329"/>
      <c r="V4238" s="330"/>
      <c r="W4238" s="330"/>
      <c r="X4238" s="325"/>
      <c r="Y4238" s="325"/>
      <c r="Z4238" s="325"/>
      <c r="AA4238" s="325"/>
      <c r="AB4238" s="325"/>
      <c r="AC4238" s="325"/>
      <c r="AD4238" s="325"/>
      <c r="AE4238" s="330"/>
      <c r="AF4238" s="326"/>
      <c r="AG4238" s="327"/>
      <c r="AH4238" s="327"/>
      <c r="AI4238" s="327"/>
      <c r="AJ4238" s="326"/>
      <c r="AK4238" s="327"/>
      <c r="AL4238" s="327"/>
      <c r="AM4238" s="331"/>
      <c r="AN4238" s="332"/>
      <c r="AO4238" s="333"/>
      <c r="AP4238" s="333"/>
      <c r="AQ4238" s="333"/>
      <c r="AR4238" s="332"/>
      <c r="AS4238" s="332"/>
    </row>
    <row r="4239" spans="1:45" x14ac:dyDescent="0.2">
      <c r="A4239" s="306"/>
      <c r="L4239" s="307"/>
      <c r="N4239" s="307"/>
      <c r="U4239" s="309"/>
      <c r="AF4239" s="306"/>
      <c r="AG4239" s="307"/>
      <c r="AH4239" s="307"/>
      <c r="AI4239" s="307"/>
      <c r="AK4239" s="307"/>
      <c r="AL4239" s="307"/>
      <c r="AN4239" s="312"/>
      <c r="AS4239" s="314"/>
    </row>
    <row r="4240" spans="1:45" x14ac:dyDescent="0.2">
      <c r="A4240" s="306"/>
      <c r="L4240" s="307"/>
      <c r="N4240" s="307"/>
      <c r="U4240" s="309"/>
      <c r="AF4240" s="306"/>
      <c r="AG4240" s="307"/>
      <c r="AH4240" s="307"/>
      <c r="AI4240" s="307"/>
      <c r="AJ4240" s="306"/>
      <c r="AK4240" s="307"/>
      <c r="AL4240" s="307"/>
      <c r="AN4240" s="312"/>
      <c r="AS4240" s="314"/>
    </row>
    <row r="4241" spans="1:45" x14ac:dyDescent="0.2">
      <c r="A4241" s="306"/>
      <c r="L4241" s="307"/>
      <c r="N4241" s="307"/>
      <c r="U4241" s="309"/>
      <c r="AF4241" s="306"/>
      <c r="AG4241" s="307"/>
      <c r="AH4241" s="307"/>
      <c r="AI4241" s="307"/>
      <c r="AK4241" s="307"/>
      <c r="AL4241" s="307"/>
      <c r="AN4241" s="312"/>
      <c r="AS4241" s="314"/>
    </row>
    <row r="4242" spans="1:45" x14ac:dyDescent="0.2">
      <c r="A4242" s="306"/>
      <c r="L4242" s="307"/>
      <c r="N4242" s="307"/>
      <c r="U4242" s="309"/>
      <c r="AF4242" s="306"/>
      <c r="AG4242" s="307"/>
      <c r="AH4242" s="307"/>
      <c r="AI4242" s="307"/>
      <c r="AJ4242" s="306"/>
      <c r="AK4242" s="307"/>
      <c r="AL4242" s="307"/>
      <c r="AN4242" s="312"/>
      <c r="AS4242" s="314"/>
    </row>
    <row r="4243" spans="1:45" x14ac:dyDescent="0.2">
      <c r="A4243" s="326"/>
      <c r="B4243" s="325"/>
      <c r="C4243" s="325"/>
      <c r="D4243" s="325"/>
      <c r="E4243" s="325"/>
      <c r="F4243" s="325"/>
      <c r="G4243" s="325"/>
      <c r="H4243" s="325"/>
      <c r="I4243" s="325"/>
      <c r="J4243" s="325"/>
      <c r="K4243" s="325"/>
      <c r="L4243" s="327"/>
      <c r="M4243" s="328"/>
      <c r="N4243" s="327"/>
      <c r="P4243" s="325"/>
      <c r="Q4243" s="325"/>
      <c r="R4243" s="325"/>
      <c r="S4243" s="325"/>
      <c r="T4243" s="328"/>
      <c r="U4243" s="329"/>
      <c r="V4243" s="330"/>
      <c r="W4243" s="330"/>
      <c r="X4243" s="325"/>
      <c r="Y4243" s="325"/>
      <c r="Z4243" s="325"/>
      <c r="AA4243" s="325"/>
      <c r="AB4243" s="325"/>
      <c r="AC4243" s="325"/>
      <c r="AD4243" s="325"/>
      <c r="AE4243" s="330"/>
      <c r="AF4243" s="326"/>
      <c r="AG4243" s="327"/>
      <c r="AH4243" s="327"/>
      <c r="AI4243" s="327"/>
      <c r="AJ4243" s="326"/>
      <c r="AK4243" s="327"/>
      <c r="AL4243" s="327"/>
      <c r="AM4243" s="331"/>
      <c r="AN4243" s="332"/>
      <c r="AO4243" s="333"/>
      <c r="AP4243" s="333"/>
      <c r="AQ4243" s="333"/>
      <c r="AR4243" s="332"/>
      <c r="AS4243" s="332"/>
    </row>
    <row r="4244" spans="1:45" x14ac:dyDescent="0.2">
      <c r="A4244" s="326"/>
      <c r="B4244" s="325"/>
      <c r="C4244" s="325"/>
      <c r="D4244" s="325"/>
      <c r="E4244" s="325"/>
      <c r="F4244" s="325"/>
      <c r="G4244" s="325"/>
      <c r="H4244" s="325"/>
      <c r="I4244" s="325"/>
      <c r="J4244" s="325"/>
      <c r="K4244" s="325"/>
      <c r="L4244" s="327"/>
      <c r="M4244" s="328"/>
      <c r="N4244" s="327"/>
      <c r="P4244" s="325"/>
      <c r="Q4244" s="325"/>
      <c r="R4244" s="325"/>
      <c r="S4244" s="325"/>
      <c r="T4244" s="328"/>
      <c r="U4244" s="329"/>
      <c r="V4244" s="330"/>
      <c r="W4244" s="330"/>
      <c r="X4244" s="325"/>
      <c r="Y4244" s="325"/>
      <c r="Z4244" s="325"/>
      <c r="AA4244" s="325"/>
      <c r="AB4244" s="325"/>
      <c r="AC4244" s="325"/>
      <c r="AD4244" s="325"/>
      <c r="AE4244" s="330"/>
      <c r="AF4244" s="326"/>
      <c r="AG4244" s="327"/>
      <c r="AH4244" s="327"/>
      <c r="AI4244" s="327"/>
      <c r="AJ4244" s="326"/>
      <c r="AK4244" s="327"/>
      <c r="AL4244" s="327"/>
      <c r="AM4244" s="331"/>
      <c r="AN4244" s="332"/>
      <c r="AO4244" s="333"/>
      <c r="AP4244" s="333"/>
      <c r="AQ4244" s="333"/>
      <c r="AR4244" s="332"/>
      <c r="AS4244" s="332"/>
    </row>
    <row r="4245" spans="1:45" x14ac:dyDescent="0.2">
      <c r="A4245" s="326"/>
      <c r="B4245" s="325"/>
      <c r="C4245" s="325"/>
      <c r="D4245" s="325"/>
      <c r="E4245" s="325"/>
      <c r="F4245" s="325"/>
      <c r="G4245" s="325"/>
      <c r="H4245" s="325"/>
      <c r="I4245" s="325"/>
      <c r="J4245" s="325"/>
      <c r="K4245" s="325"/>
      <c r="L4245" s="327"/>
      <c r="M4245" s="328"/>
      <c r="N4245" s="327"/>
      <c r="P4245" s="325"/>
      <c r="Q4245" s="325"/>
      <c r="R4245" s="325"/>
      <c r="S4245" s="325"/>
      <c r="T4245" s="328"/>
      <c r="U4245" s="329"/>
      <c r="V4245" s="330"/>
      <c r="W4245" s="330"/>
      <c r="X4245" s="325"/>
      <c r="Y4245" s="325"/>
      <c r="Z4245" s="325"/>
      <c r="AA4245" s="325"/>
      <c r="AB4245" s="325"/>
      <c r="AC4245" s="325"/>
      <c r="AD4245" s="325"/>
      <c r="AE4245" s="330"/>
      <c r="AF4245" s="326"/>
      <c r="AG4245" s="327"/>
      <c r="AH4245" s="327"/>
      <c r="AI4245" s="327"/>
      <c r="AJ4245" s="326"/>
      <c r="AK4245" s="327"/>
      <c r="AL4245" s="327"/>
      <c r="AM4245" s="331"/>
      <c r="AN4245" s="332"/>
      <c r="AO4245" s="333"/>
      <c r="AP4245" s="333"/>
      <c r="AQ4245" s="333"/>
      <c r="AR4245" s="332"/>
      <c r="AS4245" s="332"/>
    </row>
    <row r="4246" spans="1:45" x14ac:dyDescent="0.2">
      <c r="A4246" s="326"/>
      <c r="B4246" s="325"/>
      <c r="C4246" s="325"/>
      <c r="D4246" s="325"/>
      <c r="E4246" s="325"/>
      <c r="F4246" s="325"/>
      <c r="G4246" s="325"/>
      <c r="H4246" s="325"/>
      <c r="I4246" s="325"/>
      <c r="J4246" s="325"/>
      <c r="K4246" s="325"/>
      <c r="L4246" s="327"/>
      <c r="M4246" s="328"/>
      <c r="N4246" s="327"/>
      <c r="P4246" s="325"/>
      <c r="Q4246" s="325"/>
      <c r="R4246" s="325"/>
      <c r="S4246" s="325"/>
      <c r="T4246" s="328"/>
      <c r="U4246" s="329"/>
      <c r="V4246" s="330"/>
      <c r="W4246" s="330"/>
      <c r="X4246" s="325"/>
      <c r="Y4246" s="325"/>
      <c r="Z4246" s="325"/>
      <c r="AA4246" s="325"/>
      <c r="AB4246" s="325"/>
      <c r="AC4246" s="325"/>
      <c r="AD4246" s="325"/>
      <c r="AE4246" s="330"/>
      <c r="AF4246" s="326"/>
      <c r="AG4246" s="327"/>
      <c r="AH4246" s="327"/>
      <c r="AI4246" s="327"/>
      <c r="AJ4246" s="326"/>
      <c r="AK4246" s="327"/>
      <c r="AL4246" s="327"/>
      <c r="AM4246" s="331"/>
      <c r="AN4246" s="332"/>
      <c r="AO4246" s="333"/>
      <c r="AP4246" s="333"/>
      <c r="AQ4246" s="333"/>
      <c r="AR4246" s="332"/>
      <c r="AS4246" s="332"/>
    </row>
    <row r="4247" spans="1:45" x14ac:dyDescent="0.2">
      <c r="A4247" s="326"/>
      <c r="B4247" s="325"/>
      <c r="C4247" s="325"/>
      <c r="D4247" s="325"/>
      <c r="E4247" s="325"/>
      <c r="F4247" s="325"/>
      <c r="G4247" s="325"/>
      <c r="H4247" s="325"/>
      <c r="I4247" s="325"/>
      <c r="J4247" s="325"/>
      <c r="K4247" s="325"/>
      <c r="L4247" s="327"/>
      <c r="M4247" s="328"/>
      <c r="N4247" s="327"/>
      <c r="P4247" s="325"/>
      <c r="Q4247" s="325"/>
      <c r="R4247" s="325"/>
      <c r="S4247" s="325"/>
      <c r="T4247" s="328"/>
      <c r="U4247" s="329"/>
      <c r="V4247" s="330"/>
      <c r="W4247" s="330"/>
      <c r="X4247" s="325"/>
      <c r="Y4247" s="325"/>
      <c r="Z4247" s="325"/>
      <c r="AA4247" s="325"/>
      <c r="AB4247" s="325"/>
      <c r="AC4247" s="325"/>
      <c r="AD4247" s="325"/>
      <c r="AE4247" s="330"/>
      <c r="AF4247" s="326"/>
      <c r="AG4247" s="327"/>
      <c r="AH4247" s="327"/>
      <c r="AI4247" s="327"/>
      <c r="AJ4247" s="326"/>
      <c r="AK4247" s="327"/>
      <c r="AL4247" s="327"/>
      <c r="AM4247" s="331"/>
      <c r="AN4247" s="332"/>
      <c r="AO4247" s="333"/>
      <c r="AP4247" s="333"/>
      <c r="AQ4247" s="333"/>
      <c r="AR4247" s="332"/>
      <c r="AS4247" s="332"/>
    </row>
    <row r="4248" spans="1:45" x14ac:dyDescent="0.2">
      <c r="A4248" s="326"/>
      <c r="B4248" s="325"/>
      <c r="C4248" s="325"/>
      <c r="D4248" s="325"/>
      <c r="E4248" s="325"/>
      <c r="F4248" s="325"/>
      <c r="G4248" s="325"/>
      <c r="H4248" s="325"/>
      <c r="I4248" s="325"/>
      <c r="J4248" s="325"/>
      <c r="K4248" s="325"/>
      <c r="L4248" s="327"/>
      <c r="M4248" s="328"/>
      <c r="N4248" s="327"/>
      <c r="P4248" s="325"/>
      <c r="Q4248" s="325"/>
      <c r="R4248" s="325"/>
      <c r="S4248" s="325"/>
      <c r="T4248" s="328"/>
      <c r="U4248" s="329"/>
      <c r="V4248" s="330"/>
      <c r="W4248" s="330"/>
      <c r="X4248" s="325"/>
      <c r="Y4248" s="325"/>
      <c r="Z4248" s="325"/>
      <c r="AA4248" s="325"/>
      <c r="AB4248" s="325"/>
      <c r="AC4248" s="325"/>
      <c r="AD4248" s="325"/>
      <c r="AE4248" s="330"/>
      <c r="AF4248" s="326"/>
      <c r="AG4248" s="327"/>
      <c r="AH4248" s="327"/>
      <c r="AI4248" s="327"/>
      <c r="AJ4248" s="326"/>
      <c r="AK4248" s="327"/>
      <c r="AL4248" s="327"/>
      <c r="AM4248" s="331"/>
      <c r="AN4248" s="332"/>
      <c r="AO4248" s="333"/>
      <c r="AP4248" s="333"/>
      <c r="AQ4248" s="333"/>
      <c r="AR4248" s="332"/>
      <c r="AS4248" s="332"/>
    </row>
    <row r="4249" spans="1:45" x14ac:dyDescent="0.2">
      <c r="A4249" s="326"/>
      <c r="B4249" s="325"/>
      <c r="C4249" s="325"/>
      <c r="D4249" s="325"/>
      <c r="E4249" s="325"/>
      <c r="F4249" s="325"/>
      <c r="G4249" s="325"/>
      <c r="H4249" s="325"/>
      <c r="I4249" s="325"/>
      <c r="J4249" s="325"/>
      <c r="K4249" s="325"/>
      <c r="L4249" s="327"/>
      <c r="M4249" s="328"/>
      <c r="N4249" s="327"/>
      <c r="P4249" s="325"/>
      <c r="Q4249" s="325"/>
      <c r="R4249" s="325"/>
      <c r="S4249" s="325"/>
      <c r="T4249" s="328"/>
      <c r="U4249" s="329"/>
      <c r="V4249" s="330"/>
      <c r="W4249" s="330"/>
      <c r="X4249" s="325"/>
      <c r="Y4249" s="325"/>
      <c r="Z4249" s="325"/>
      <c r="AA4249" s="325"/>
      <c r="AB4249" s="325"/>
      <c r="AC4249" s="325"/>
      <c r="AD4249" s="325"/>
      <c r="AE4249" s="330"/>
      <c r="AF4249" s="326"/>
      <c r="AG4249" s="327"/>
      <c r="AH4249" s="327"/>
      <c r="AI4249" s="327"/>
      <c r="AJ4249" s="326"/>
      <c r="AK4249" s="327"/>
      <c r="AL4249" s="327"/>
      <c r="AM4249" s="331"/>
      <c r="AN4249" s="332"/>
      <c r="AO4249" s="333"/>
      <c r="AP4249" s="333"/>
      <c r="AQ4249" s="333"/>
      <c r="AR4249" s="332"/>
      <c r="AS4249" s="332"/>
    </row>
    <row r="4250" spans="1:45" x14ac:dyDescent="0.2">
      <c r="A4250" s="326"/>
      <c r="B4250" s="325"/>
      <c r="C4250" s="325"/>
      <c r="D4250" s="325"/>
      <c r="E4250" s="325"/>
      <c r="F4250" s="325"/>
      <c r="G4250" s="325"/>
      <c r="H4250" s="325"/>
      <c r="I4250" s="325"/>
      <c r="J4250" s="325"/>
      <c r="K4250" s="325"/>
      <c r="L4250" s="327"/>
      <c r="M4250" s="328"/>
      <c r="N4250" s="327"/>
      <c r="P4250" s="325"/>
      <c r="Q4250" s="325"/>
      <c r="R4250" s="325"/>
      <c r="S4250" s="325"/>
      <c r="T4250" s="328"/>
      <c r="U4250" s="329"/>
      <c r="V4250" s="330"/>
      <c r="W4250" s="330"/>
      <c r="X4250" s="325"/>
      <c r="Y4250" s="325"/>
      <c r="Z4250" s="325"/>
      <c r="AA4250" s="325"/>
      <c r="AB4250" s="325"/>
      <c r="AC4250" s="325"/>
      <c r="AD4250" s="325"/>
      <c r="AE4250" s="330"/>
      <c r="AF4250" s="326"/>
      <c r="AG4250" s="327"/>
      <c r="AH4250" s="327"/>
      <c r="AI4250" s="327"/>
      <c r="AJ4250" s="326"/>
      <c r="AK4250" s="327"/>
      <c r="AL4250" s="327"/>
      <c r="AM4250" s="331"/>
      <c r="AN4250" s="332"/>
      <c r="AO4250" s="333"/>
      <c r="AP4250" s="333"/>
      <c r="AQ4250" s="333"/>
      <c r="AR4250" s="332"/>
      <c r="AS4250" s="332"/>
    </row>
    <row r="4251" spans="1:45" x14ac:dyDescent="0.2">
      <c r="A4251" s="326"/>
      <c r="B4251" s="325"/>
      <c r="C4251" s="325"/>
      <c r="D4251" s="325"/>
      <c r="E4251" s="325"/>
      <c r="F4251" s="325"/>
      <c r="G4251" s="325"/>
      <c r="H4251" s="325"/>
      <c r="I4251" s="325"/>
      <c r="J4251" s="325"/>
      <c r="K4251" s="325"/>
      <c r="L4251" s="327"/>
      <c r="M4251" s="328"/>
      <c r="N4251" s="327"/>
      <c r="P4251" s="325"/>
      <c r="Q4251" s="325"/>
      <c r="R4251" s="325"/>
      <c r="S4251" s="325"/>
      <c r="T4251" s="328"/>
      <c r="U4251" s="329"/>
      <c r="V4251" s="330"/>
      <c r="W4251" s="330"/>
      <c r="X4251" s="325"/>
      <c r="Y4251" s="325"/>
      <c r="Z4251" s="325"/>
      <c r="AA4251" s="325"/>
      <c r="AB4251" s="325"/>
      <c r="AC4251" s="325"/>
      <c r="AD4251" s="325"/>
      <c r="AE4251" s="330"/>
      <c r="AF4251" s="326"/>
      <c r="AG4251" s="327"/>
      <c r="AH4251" s="327"/>
      <c r="AI4251" s="327"/>
      <c r="AJ4251" s="326"/>
      <c r="AK4251" s="327"/>
      <c r="AL4251" s="327"/>
      <c r="AM4251" s="331"/>
      <c r="AN4251" s="332"/>
      <c r="AO4251" s="333"/>
      <c r="AP4251" s="333"/>
      <c r="AQ4251" s="333"/>
      <c r="AR4251" s="332"/>
      <c r="AS4251" s="332"/>
    </row>
    <row r="4252" spans="1:45" x14ac:dyDescent="0.2">
      <c r="A4252" s="326"/>
      <c r="B4252" s="325"/>
      <c r="C4252" s="325"/>
      <c r="D4252" s="325"/>
      <c r="E4252" s="325"/>
      <c r="F4252" s="325"/>
      <c r="G4252" s="325"/>
      <c r="H4252" s="325"/>
      <c r="I4252" s="325"/>
      <c r="J4252" s="325"/>
      <c r="K4252" s="325"/>
      <c r="L4252" s="327"/>
      <c r="M4252" s="328"/>
      <c r="N4252" s="327"/>
      <c r="P4252" s="325"/>
      <c r="Q4252" s="325"/>
      <c r="R4252" s="325"/>
      <c r="S4252" s="325"/>
      <c r="T4252" s="328"/>
      <c r="U4252" s="329"/>
      <c r="V4252" s="330"/>
      <c r="W4252" s="330"/>
      <c r="X4252" s="325"/>
      <c r="Y4252" s="325"/>
      <c r="Z4252" s="325"/>
      <c r="AA4252" s="325"/>
      <c r="AB4252" s="325"/>
      <c r="AC4252" s="325"/>
      <c r="AD4252" s="325"/>
      <c r="AE4252" s="330"/>
      <c r="AF4252" s="326"/>
      <c r="AG4252" s="327"/>
      <c r="AH4252" s="327"/>
      <c r="AI4252" s="327"/>
      <c r="AJ4252" s="326"/>
      <c r="AK4252" s="327"/>
      <c r="AL4252" s="327"/>
      <c r="AM4252" s="331"/>
      <c r="AN4252" s="332"/>
      <c r="AO4252" s="333"/>
      <c r="AP4252" s="333"/>
      <c r="AQ4252" s="333"/>
      <c r="AR4252" s="332"/>
      <c r="AS4252" s="332"/>
    </row>
    <row r="4253" spans="1:45" x14ac:dyDescent="0.2">
      <c r="A4253" s="326"/>
      <c r="B4253" s="325"/>
      <c r="C4253" s="325"/>
      <c r="D4253" s="325"/>
      <c r="E4253" s="325"/>
      <c r="F4253" s="325"/>
      <c r="G4253" s="325"/>
      <c r="H4253" s="325"/>
      <c r="I4253" s="325"/>
      <c r="J4253" s="325"/>
      <c r="K4253" s="325"/>
      <c r="L4253" s="327"/>
      <c r="M4253" s="328"/>
      <c r="N4253" s="327"/>
      <c r="P4253" s="325"/>
      <c r="Q4253" s="325"/>
      <c r="R4253" s="325"/>
      <c r="S4253" s="325"/>
      <c r="T4253" s="328"/>
      <c r="U4253" s="329"/>
      <c r="V4253" s="330"/>
      <c r="W4253" s="330"/>
      <c r="X4253" s="325"/>
      <c r="Y4253" s="325"/>
      <c r="Z4253" s="325"/>
      <c r="AA4253" s="325"/>
      <c r="AB4253" s="325"/>
      <c r="AC4253" s="325"/>
      <c r="AD4253" s="325"/>
      <c r="AE4253" s="330"/>
      <c r="AF4253" s="326"/>
      <c r="AG4253" s="327"/>
      <c r="AH4253" s="327"/>
      <c r="AI4253" s="327"/>
      <c r="AJ4253" s="326"/>
      <c r="AK4253" s="327"/>
      <c r="AL4253" s="327"/>
      <c r="AM4253" s="331"/>
      <c r="AN4253" s="332"/>
      <c r="AO4253" s="333"/>
      <c r="AP4253" s="333"/>
      <c r="AQ4253" s="333"/>
      <c r="AR4253" s="332"/>
      <c r="AS4253" s="332"/>
    </row>
    <row r="4254" spans="1:45" x14ac:dyDescent="0.2">
      <c r="A4254" s="326"/>
      <c r="B4254" s="325"/>
      <c r="C4254" s="325"/>
      <c r="D4254" s="325"/>
      <c r="E4254" s="325"/>
      <c r="F4254" s="325"/>
      <c r="G4254" s="325"/>
      <c r="H4254" s="325"/>
      <c r="I4254" s="325"/>
      <c r="J4254" s="325"/>
      <c r="K4254" s="325"/>
      <c r="L4254" s="327"/>
      <c r="M4254" s="328"/>
      <c r="N4254" s="327"/>
      <c r="P4254" s="325"/>
      <c r="Q4254" s="325"/>
      <c r="R4254" s="325"/>
      <c r="S4254" s="325"/>
      <c r="T4254" s="328"/>
      <c r="U4254" s="329"/>
      <c r="V4254" s="330"/>
      <c r="W4254" s="330"/>
      <c r="X4254" s="325"/>
      <c r="Y4254" s="325"/>
      <c r="Z4254" s="325"/>
      <c r="AA4254" s="325"/>
      <c r="AB4254" s="325"/>
      <c r="AC4254" s="325"/>
      <c r="AD4254" s="325"/>
      <c r="AE4254" s="330"/>
      <c r="AF4254" s="326"/>
      <c r="AG4254" s="327"/>
      <c r="AH4254" s="327"/>
      <c r="AI4254" s="327"/>
      <c r="AJ4254" s="326"/>
      <c r="AK4254" s="327"/>
      <c r="AL4254" s="327"/>
      <c r="AM4254" s="331"/>
      <c r="AN4254" s="332"/>
      <c r="AO4254" s="333"/>
      <c r="AP4254" s="333"/>
      <c r="AQ4254" s="333"/>
      <c r="AR4254" s="332"/>
      <c r="AS4254" s="332"/>
    </row>
    <row r="4255" spans="1:45" x14ac:dyDescent="0.2">
      <c r="A4255" s="326"/>
      <c r="B4255" s="325"/>
      <c r="C4255" s="325"/>
      <c r="D4255" s="325"/>
      <c r="E4255" s="325"/>
      <c r="F4255" s="325"/>
      <c r="G4255" s="325"/>
      <c r="H4255" s="325"/>
      <c r="I4255" s="325"/>
      <c r="J4255" s="325"/>
      <c r="K4255" s="325"/>
      <c r="L4255" s="327"/>
      <c r="M4255" s="328"/>
      <c r="N4255" s="327"/>
      <c r="P4255" s="325"/>
      <c r="Q4255" s="325"/>
      <c r="R4255" s="325"/>
      <c r="S4255" s="325"/>
      <c r="T4255" s="328"/>
      <c r="U4255" s="329"/>
      <c r="V4255" s="330"/>
      <c r="W4255" s="330"/>
      <c r="X4255" s="325"/>
      <c r="Y4255" s="325"/>
      <c r="Z4255" s="325"/>
      <c r="AA4255" s="325"/>
      <c r="AB4255" s="325"/>
      <c r="AC4255" s="325"/>
      <c r="AD4255" s="325"/>
      <c r="AE4255" s="330"/>
      <c r="AF4255" s="326"/>
      <c r="AG4255" s="327"/>
      <c r="AH4255" s="327"/>
      <c r="AI4255" s="327"/>
      <c r="AJ4255" s="326"/>
      <c r="AK4255" s="327"/>
      <c r="AL4255" s="327"/>
      <c r="AM4255" s="331"/>
      <c r="AN4255" s="332"/>
      <c r="AO4255" s="333"/>
      <c r="AP4255" s="333"/>
      <c r="AQ4255" s="333"/>
      <c r="AR4255" s="332"/>
      <c r="AS4255" s="332"/>
    </row>
    <row r="4256" spans="1:45" x14ac:dyDescent="0.2">
      <c r="A4256" s="326"/>
      <c r="B4256" s="325"/>
      <c r="C4256" s="325"/>
      <c r="D4256" s="325"/>
      <c r="E4256" s="325"/>
      <c r="F4256" s="325"/>
      <c r="G4256" s="325"/>
      <c r="H4256" s="325"/>
      <c r="I4256" s="325"/>
      <c r="J4256" s="325"/>
      <c r="K4256" s="325"/>
      <c r="L4256" s="327"/>
      <c r="M4256" s="328"/>
      <c r="N4256" s="327"/>
      <c r="P4256" s="325"/>
      <c r="Q4256" s="325"/>
      <c r="R4256" s="325"/>
      <c r="S4256" s="325"/>
      <c r="T4256" s="328"/>
      <c r="U4256" s="329"/>
      <c r="V4256" s="330"/>
      <c r="W4256" s="330"/>
      <c r="X4256" s="325"/>
      <c r="Y4256" s="325"/>
      <c r="Z4256" s="325"/>
      <c r="AA4256" s="325"/>
      <c r="AB4256" s="325"/>
      <c r="AC4256" s="325"/>
      <c r="AD4256" s="325"/>
      <c r="AE4256" s="330"/>
      <c r="AF4256" s="326"/>
      <c r="AG4256" s="327"/>
      <c r="AH4256" s="327"/>
      <c r="AI4256" s="327"/>
      <c r="AJ4256" s="326"/>
      <c r="AK4256" s="327"/>
      <c r="AL4256" s="327"/>
      <c r="AM4256" s="331"/>
      <c r="AN4256" s="332"/>
      <c r="AO4256" s="333"/>
      <c r="AP4256" s="333"/>
      <c r="AQ4256" s="333"/>
      <c r="AR4256" s="332"/>
      <c r="AS4256" s="332"/>
    </row>
    <row r="4257" spans="1:45" x14ac:dyDescent="0.2">
      <c r="A4257" s="326"/>
      <c r="B4257" s="325"/>
      <c r="C4257" s="325"/>
      <c r="D4257" s="325"/>
      <c r="E4257" s="325"/>
      <c r="F4257" s="325"/>
      <c r="G4257" s="325"/>
      <c r="H4257" s="325"/>
      <c r="I4257" s="325"/>
      <c r="J4257" s="325"/>
      <c r="K4257" s="325"/>
      <c r="L4257" s="327"/>
      <c r="M4257" s="328"/>
      <c r="N4257" s="327"/>
      <c r="P4257" s="325"/>
      <c r="Q4257" s="325"/>
      <c r="R4257" s="325"/>
      <c r="S4257" s="325"/>
      <c r="T4257" s="328"/>
      <c r="U4257" s="329"/>
      <c r="V4257" s="330"/>
      <c r="W4257" s="330"/>
      <c r="X4257" s="325"/>
      <c r="Y4257" s="325"/>
      <c r="Z4257" s="325"/>
      <c r="AA4257" s="325"/>
      <c r="AB4257" s="325"/>
      <c r="AC4257" s="325"/>
      <c r="AD4257" s="325"/>
      <c r="AE4257" s="330"/>
      <c r="AF4257" s="326"/>
      <c r="AG4257" s="327"/>
      <c r="AH4257" s="327"/>
      <c r="AI4257" s="327"/>
      <c r="AJ4257" s="326"/>
      <c r="AK4257" s="327"/>
      <c r="AL4257" s="327"/>
      <c r="AM4257" s="331"/>
      <c r="AN4257" s="332"/>
      <c r="AO4257" s="333"/>
      <c r="AP4257" s="333"/>
      <c r="AQ4257" s="333"/>
      <c r="AR4257" s="332"/>
      <c r="AS4257" s="332"/>
    </row>
    <row r="4258" spans="1:45" x14ac:dyDescent="0.2">
      <c r="A4258" s="326"/>
      <c r="B4258" s="325"/>
      <c r="C4258" s="325"/>
      <c r="D4258" s="325"/>
      <c r="E4258" s="325"/>
      <c r="F4258" s="325"/>
      <c r="G4258" s="325"/>
      <c r="H4258" s="325"/>
      <c r="I4258" s="325"/>
      <c r="J4258" s="325"/>
      <c r="K4258" s="325"/>
      <c r="L4258" s="327"/>
      <c r="M4258" s="328"/>
      <c r="N4258" s="327"/>
      <c r="P4258" s="325"/>
      <c r="Q4258" s="325"/>
      <c r="R4258" s="325"/>
      <c r="S4258" s="325"/>
      <c r="T4258" s="328"/>
      <c r="U4258" s="329"/>
      <c r="V4258" s="330"/>
      <c r="W4258" s="330"/>
      <c r="X4258" s="325"/>
      <c r="Y4258" s="325"/>
      <c r="Z4258" s="325"/>
      <c r="AA4258" s="325"/>
      <c r="AB4258" s="325"/>
      <c r="AC4258" s="325"/>
      <c r="AD4258" s="325"/>
      <c r="AE4258" s="330"/>
      <c r="AF4258" s="326"/>
      <c r="AG4258" s="327"/>
      <c r="AH4258" s="327"/>
      <c r="AI4258" s="327"/>
      <c r="AJ4258" s="326"/>
      <c r="AK4258" s="327"/>
      <c r="AL4258" s="327"/>
      <c r="AM4258" s="331"/>
      <c r="AN4258" s="332"/>
      <c r="AO4258" s="333"/>
      <c r="AP4258" s="333"/>
      <c r="AQ4258" s="333"/>
      <c r="AR4258" s="332"/>
      <c r="AS4258" s="332"/>
    </row>
    <row r="4259" spans="1:45" x14ac:dyDescent="0.2">
      <c r="A4259" s="326"/>
      <c r="B4259" s="325"/>
      <c r="C4259" s="325"/>
      <c r="D4259" s="325"/>
      <c r="E4259" s="325"/>
      <c r="F4259" s="325"/>
      <c r="G4259" s="325"/>
      <c r="H4259" s="325"/>
      <c r="I4259" s="325"/>
      <c r="J4259" s="325"/>
      <c r="K4259" s="325"/>
      <c r="L4259" s="327"/>
      <c r="M4259" s="328"/>
      <c r="N4259" s="327"/>
      <c r="P4259" s="325"/>
      <c r="Q4259" s="325"/>
      <c r="R4259" s="325"/>
      <c r="S4259" s="325"/>
      <c r="T4259" s="328"/>
      <c r="U4259" s="329"/>
      <c r="V4259" s="330"/>
      <c r="W4259" s="330"/>
      <c r="X4259" s="325"/>
      <c r="Y4259" s="325"/>
      <c r="Z4259" s="325"/>
      <c r="AA4259" s="325"/>
      <c r="AB4259" s="325"/>
      <c r="AC4259" s="325"/>
      <c r="AD4259" s="325"/>
      <c r="AE4259" s="330"/>
      <c r="AF4259" s="326"/>
      <c r="AG4259" s="327"/>
      <c r="AH4259" s="327"/>
      <c r="AI4259" s="327"/>
      <c r="AJ4259" s="326"/>
      <c r="AK4259" s="327"/>
      <c r="AL4259" s="327"/>
      <c r="AM4259" s="331"/>
      <c r="AN4259" s="332"/>
      <c r="AO4259" s="333"/>
      <c r="AP4259" s="333"/>
      <c r="AQ4259" s="333"/>
      <c r="AR4259" s="332"/>
      <c r="AS4259" s="332"/>
    </row>
    <row r="4260" spans="1:45" x14ac:dyDescent="0.2">
      <c r="A4260" s="326"/>
      <c r="B4260" s="325"/>
      <c r="C4260" s="325"/>
      <c r="D4260" s="325"/>
      <c r="E4260" s="325"/>
      <c r="F4260" s="325"/>
      <c r="G4260" s="325"/>
      <c r="H4260" s="325"/>
      <c r="I4260" s="325"/>
      <c r="J4260" s="325"/>
      <c r="K4260" s="325"/>
      <c r="L4260" s="327"/>
      <c r="M4260" s="328"/>
      <c r="N4260" s="327"/>
      <c r="P4260" s="325"/>
      <c r="Q4260" s="325"/>
      <c r="R4260" s="325"/>
      <c r="S4260" s="325"/>
      <c r="T4260" s="328"/>
      <c r="U4260" s="329"/>
      <c r="V4260" s="330"/>
      <c r="W4260" s="330"/>
      <c r="X4260" s="325"/>
      <c r="Y4260" s="325"/>
      <c r="Z4260" s="325"/>
      <c r="AA4260" s="325"/>
      <c r="AB4260" s="325"/>
      <c r="AC4260" s="325"/>
      <c r="AD4260" s="325"/>
      <c r="AE4260" s="330"/>
      <c r="AF4260" s="326"/>
      <c r="AG4260" s="327"/>
      <c r="AH4260" s="327"/>
      <c r="AI4260" s="327"/>
      <c r="AJ4260" s="326"/>
      <c r="AK4260" s="327"/>
      <c r="AL4260" s="327"/>
      <c r="AM4260" s="331"/>
      <c r="AN4260" s="332"/>
      <c r="AO4260" s="333"/>
      <c r="AP4260" s="333"/>
      <c r="AQ4260" s="333"/>
      <c r="AR4260" s="332"/>
      <c r="AS4260" s="332"/>
    </row>
    <row r="4261" spans="1:45" x14ac:dyDescent="0.2">
      <c r="A4261" s="326"/>
      <c r="B4261" s="325"/>
      <c r="C4261" s="325"/>
      <c r="D4261" s="325"/>
      <c r="E4261" s="325"/>
      <c r="F4261" s="325"/>
      <c r="G4261" s="325"/>
      <c r="H4261" s="325"/>
      <c r="I4261" s="325"/>
      <c r="J4261" s="325"/>
      <c r="K4261" s="325"/>
      <c r="L4261" s="327"/>
      <c r="M4261" s="328"/>
      <c r="N4261" s="327"/>
      <c r="P4261" s="325"/>
      <c r="Q4261" s="325"/>
      <c r="R4261" s="325"/>
      <c r="S4261" s="325"/>
      <c r="T4261" s="328"/>
      <c r="U4261" s="329"/>
      <c r="V4261" s="330"/>
      <c r="W4261" s="330"/>
      <c r="X4261" s="325"/>
      <c r="Y4261" s="325"/>
      <c r="Z4261" s="325"/>
      <c r="AA4261" s="325"/>
      <c r="AB4261" s="325"/>
      <c r="AC4261" s="325"/>
      <c r="AD4261" s="325"/>
      <c r="AE4261" s="330"/>
      <c r="AF4261" s="326"/>
      <c r="AG4261" s="327"/>
      <c r="AH4261" s="327"/>
      <c r="AI4261" s="327"/>
      <c r="AJ4261" s="326"/>
      <c r="AK4261" s="327"/>
      <c r="AL4261" s="327"/>
      <c r="AM4261" s="331"/>
      <c r="AN4261" s="332"/>
      <c r="AO4261" s="333"/>
      <c r="AP4261" s="333"/>
      <c r="AQ4261" s="333"/>
      <c r="AR4261" s="332"/>
      <c r="AS4261" s="332"/>
    </row>
    <row r="4262" spans="1:45" x14ac:dyDescent="0.2">
      <c r="A4262" s="326"/>
      <c r="B4262" s="325"/>
      <c r="C4262" s="325"/>
      <c r="D4262" s="325"/>
      <c r="E4262" s="325"/>
      <c r="F4262" s="325"/>
      <c r="G4262" s="325"/>
      <c r="H4262" s="325"/>
      <c r="I4262" s="325"/>
      <c r="J4262" s="325"/>
      <c r="K4262" s="325"/>
      <c r="L4262" s="327"/>
      <c r="M4262" s="328"/>
      <c r="N4262" s="327"/>
      <c r="P4262" s="325"/>
      <c r="Q4262" s="325"/>
      <c r="R4262" s="325"/>
      <c r="S4262" s="325"/>
      <c r="T4262" s="328"/>
      <c r="U4262" s="329"/>
      <c r="V4262" s="330"/>
      <c r="W4262" s="330"/>
      <c r="X4262" s="325"/>
      <c r="Y4262" s="325"/>
      <c r="Z4262" s="325"/>
      <c r="AA4262" s="325"/>
      <c r="AB4262" s="325"/>
      <c r="AC4262" s="325"/>
      <c r="AD4262" s="325"/>
      <c r="AE4262" s="330"/>
      <c r="AF4262" s="326"/>
      <c r="AG4262" s="327"/>
      <c r="AH4262" s="327"/>
      <c r="AI4262" s="327"/>
      <c r="AJ4262" s="326"/>
      <c r="AK4262" s="327"/>
      <c r="AL4262" s="327"/>
      <c r="AM4262" s="331"/>
      <c r="AN4262" s="332"/>
      <c r="AO4262" s="333"/>
      <c r="AP4262" s="333"/>
      <c r="AQ4262" s="333"/>
      <c r="AR4262" s="332"/>
      <c r="AS4262" s="332"/>
    </row>
    <row r="4263" spans="1:45" x14ac:dyDescent="0.2">
      <c r="A4263" s="326"/>
      <c r="B4263" s="325"/>
      <c r="C4263" s="325"/>
      <c r="D4263" s="325"/>
      <c r="E4263" s="325"/>
      <c r="F4263" s="325"/>
      <c r="G4263" s="325"/>
      <c r="H4263" s="325"/>
      <c r="I4263" s="325"/>
      <c r="J4263" s="325"/>
      <c r="K4263" s="325"/>
      <c r="L4263" s="327"/>
      <c r="M4263" s="328"/>
      <c r="N4263" s="327"/>
      <c r="P4263" s="325"/>
      <c r="Q4263" s="325"/>
      <c r="R4263" s="325"/>
      <c r="S4263" s="325"/>
      <c r="T4263" s="328"/>
      <c r="U4263" s="329"/>
      <c r="V4263" s="330"/>
      <c r="W4263" s="330"/>
      <c r="X4263" s="325"/>
      <c r="Y4263" s="325"/>
      <c r="Z4263" s="325"/>
      <c r="AA4263" s="325"/>
      <c r="AB4263" s="325"/>
      <c r="AC4263" s="325"/>
      <c r="AD4263" s="325"/>
      <c r="AE4263" s="330"/>
      <c r="AF4263" s="326"/>
      <c r="AG4263" s="327"/>
      <c r="AH4263" s="327"/>
      <c r="AI4263" s="327"/>
      <c r="AJ4263" s="326"/>
      <c r="AK4263" s="327"/>
      <c r="AL4263" s="327"/>
      <c r="AM4263" s="331"/>
      <c r="AN4263" s="332"/>
      <c r="AO4263" s="333"/>
      <c r="AP4263" s="333"/>
      <c r="AQ4263" s="333"/>
      <c r="AR4263" s="332"/>
      <c r="AS4263" s="332"/>
    </row>
    <row r="4264" spans="1:45" x14ac:dyDescent="0.2">
      <c r="A4264" s="326"/>
      <c r="B4264" s="325"/>
      <c r="C4264" s="325"/>
      <c r="D4264" s="325"/>
      <c r="E4264" s="325"/>
      <c r="F4264" s="325"/>
      <c r="G4264" s="325"/>
      <c r="H4264" s="325"/>
      <c r="I4264" s="325"/>
      <c r="J4264" s="325"/>
      <c r="K4264" s="325"/>
      <c r="L4264" s="327"/>
      <c r="M4264" s="328"/>
      <c r="N4264" s="327"/>
      <c r="P4264" s="325"/>
      <c r="Q4264" s="325"/>
      <c r="R4264" s="325"/>
      <c r="S4264" s="325"/>
      <c r="T4264" s="328"/>
      <c r="U4264" s="329"/>
      <c r="V4264" s="330"/>
      <c r="W4264" s="330"/>
      <c r="X4264" s="325"/>
      <c r="Y4264" s="325"/>
      <c r="Z4264" s="325"/>
      <c r="AA4264" s="325"/>
      <c r="AB4264" s="325"/>
      <c r="AC4264" s="325"/>
      <c r="AD4264" s="325"/>
      <c r="AE4264" s="330"/>
      <c r="AF4264" s="326"/>
      <c r="AG4264" s="327"/>
      <c r="AH4264" s="327"/>
      <c r="AI4264" s="327"/>
      <c r="AJ4264" s="326"/>
      <c r="AK4264" s="327"/>
      <c r="AL4264" s="327"/>
      <c r="AM4264" s="331"/>
      <c r="AN4264" s="332"/>
      <c r="AO4264" s="333"/>
      <c r="AP4264" s="333"/>
      <c r="AQ4264" s="333"/>
      <c r="AR4264" s="332"/>
      <c r="AS4264" s="332"/>
    </row>
    <row r="4265" spans="1:45" x14ac:dyDescent="0.2">
      <c r="A4265" s="326"/>
      <c r="B4265" s="325"/>
      <c r="C4265" s="325"/>
      <c r="D4265" s="325"/>
      <c r="E4265" s="325"/>
      <c r="F4265" s="325"/>
      <c r="G4265" s="325"/>
      <c r="H4265" s="325"/>
      <c r="I4265" s="325"/>
      <c r="J4265" s="325"/>
      <c r="K4265" s="325"/>
      <c r="L4265" s="327"/>
      <c r="M4265" s="328"/>
      <c r="N4265" s="327"/>
      <c r="P4265" s="325"/>
      <c r="Q4265" s="325"/>
      <c r="R4265" s="325"/>
      <c r="S4265" s="325"/>
      <c r="T4265" s="328"/>
      <c r="U4265" s="329"/>
      <c r="V4265" s="330"/>
      <c r="W4265" s="330"/>
      <c r="X4265" s="325"/>
      <c r="Y4265" s="325"/>
      <c r="Z4265" s="325"/>
      <c r="AA4265" s="325"/>
      <c r="AB4265" s="325"/>
      <c r="AC4265" s="325"/>
      <c r="AD4265" s="325"/>
      <c r="AE4265" s="330"/>
      <c r="AF4265" s="326"/>
      <c r="AG4265" s="327"/>
      <c r="AH4265" s="327"/>
      <c r="AI4265" s="327"/>
      <c r="AJ4265" s="326"/>
      <c r="AK4265" s="327"/>
      <c r="AL4265" s="327"/>
      <c r="AM4265" s="331"/>
      <c r="AN4265" s="332"/>
      <c r="AO4265" s="333"/>
      <c r="AP4265" s="333"/>
      <c r="AQ4265" s="333"/>
      <c r="AR4265" s="332"/>
      <c r="AS4265" s="332"/>
    </row>
    <row r="4266" spans="1:45" x14ac:dyDescent="0.2">
      <c r="A4266" s="326"/>
      <c r="B4266" s="325"/>
      <c r="C4266" s="325"/>
      <c r="D4266" s="325"/>
      <c r="E4266" s="325"/>
      <c r="F4266" s="325"/>
      <c r="G4266" s="325"/>
      <c r="H4266" s="325"/>
      <c r="I4266" s="325"/>
      <c r="J4266" s="325"/>
      <c r="K4266" s="325"/>
      <c r="L4266" s="327"/>
      <c r="M4266" s="328"/>
      <c r="N4266" s="327"/>
      <c r="P4266" s="325"/>
      <c r="Q4266" s="325"/>
      <c r="R4266" s="325"/>
      <c r="S4266" s="325"/>
      <c r="T4266" s="328"/>
      <c r="U4266" s="329"/>
      <c r="V4266" s="330"/>
      <c r="W4266" s="330"/>
      <c r="X4266" s="325"/>
      <c r="Y4266" s="325"/>
      <c r="Z4266" s="325"/>
      <c r="AA4266" s="325"/>
      <c r="AB4266" s="325"/>
      <c r="AC4266" s="325"/>
      <c r="AD4266" s="325"/>
      <c r="AE4266" s="330"/>
      <c r="AF4266" s="326"/>
      <c r="AG4266" s="327"/>
      <c r="AH4266" s="327"/>
      <c r="AI4266" s="327"/>
      <c r="AJ4266" s="326"/>
      <c r="AK4266" s="327"/>
      <c r="AL4266" s="327"/>
      <c r="AM4266" s="331"/>
      <c r="AN4266" s="332"/>
      <c r="AO4266" s="333"/>
      <c r="AP4266" s="333"/>
      <c r="AQ4266" s="333"/>
      <c r="AR4266" s="332"/>
      <c r="AS4266" s="332"/>
    </row>
    <row r="4267" spans="1:45" x14ac:dyDescent="0.2">
      <c r="A4267" s="326"/>
      <c r="B4267" s="325"/>
      <c r="C4267" s="325"/>
      <c r="D4267" s="325"/>
      <c r="E4267" s="325"/>
      <c r="F4267" s="325"/>
      <c r="G4267" s="325"/>
      <c r="H4267" s="325"/>
      <c r="I4267" s="325"/>
      <c r="J4267" s="325"/>
      <c r="K4267" s="325"/>
      <c r="L4267" s="327"/>
      <c r="M4267" s="328"/>
      <c r="N4267" s="327"/>
      <c r="P4267" s="325"/>
      <c r="Q4267" s="325"/>
      <c r="R4267" s="325"/>
      <c r="S4267" s="325"/>
      <c r="T4267" s="328"/>
      <c r="U4267" s="329"/>
      <c r="V4267" s="330"/>
      <c r="W4267" s="330"/>
      <c r="X4267" s="325"/>
      <c r="Y4267" s="325"/>
      <c r="Z4267" s="325"/>
      <c r="AA4267" s="325"/>
      <c r="AB4267" s="325"/>
      <c r="AC4267" s="325"/>
      <c r="AD4267" s="325"/>
      <c r="AE4267" s="330"/>
      <c r="AF4267" s="326"/>
      <c r="AG4267" s="327"/>
      <c r="AH4267" s="327"/>
      <c r="AI4267" s="327"/>
      <c r="AJ4267" s="326"/>
      <c r="AK4267" s="327"/>
      <c r="AL4267" s="327"/>
      <c r="AM4267" s="331"/>
      <c r="AN4267" s="332"/>
      <c r="AO4267" s="333"/>
      <c r="AP4267" s="333"/>
      <c r="AQ4267" s="333"/>
      <c r="AR4267" s="332"/>
      <c r="AS4267" s="332"/>
    </row>
    <row r="4268" spans="1:45" x14ac:dyDescent="0.2">
      <c r="A4268" s="326"/>
      <c r="B4268" s="325"/>
      <c r="C4268" s="325"/>
      <c r="D4268" s="325"/>
      <c r="E4268" s="325"/>
      <c r="F4268" s="325"/>
      <c r="G4268" s="325"/>
      <c r="H4268" s="325"/>
      <c r="I4268" s="325"/>
      <c r="J4268" s="325"/>
      <c r="K4268" s="325"/>
      <c r="L4268" s="327"/>
      <c r="M4268" s="328"/>
      <c r="N4268" s="327"/>
      <c r="P4268" s="325"/>
      <c r="Q4268" s="325"/>
      <c r="R4268" s="325"/>
      <c r="S4268" s="325"/>
      <c r="T4268" s="328"/>
      <c r="U4268" s="329"/>
      <c r="V4268" s="330"/>
      <c r="W4268" s="330"/>
      <c r="X4268" s="325"/>
      <c r="Y4268" s="325"/>
      <c r="Z4268" s="325"/>
      <c r="AA4268" s="325"/>
      <c r="AB4268" s="325"/>
      <c r="AC4268" s="325"/>
      <c r="AD4268" s="325"/>
      <c r="AE4268" s="330"/>
      <c r="AF4268" s="326"/>
      <c r="AG4268" s="327"/>
      <c r="AH4268" s="327"/>
      <c r="AI4268" s="327"/>
      <c r="AJ4268" s="326"/>
      <c r="AK4268" s="327"/>
      <c r="AL4268" s="327"/>
      <c r="AM4268" s="331"/>
      <c r="AN4268" s="332"/>
      <c r="AO4268" s="333"/>
      <c r="AP4268" s="333"/>
      <c r="AQ4268" s="333"/>
      <c r="AR4268" s="332"/>
      <c r="AS4268" s="332"/>
    </row>
    <row r="4269" spans="1:45" x14ac:dyDescent="0.2">
      <c r="A4269" s="326"/>
      <c r="B4269" s="325"/>
      <c r="C4269" s="325"/>
      <c r="D4269" s="325"/>
      <c r="E4269" s="325"/>
      <c r="F4269" s="325"/>
      <c r="G4269" s="325"/>
      <c r="H4269" s="325"/>
      <c r="I4269" s="325"/>
      <c r="J4269" s="325"/>
      <c r="K4269" s="325"/>
      <c r="L4269" s="327"/>
      <c r="M4269" s="328"/>
      <c r="N4269" s="327"/>
      <c r="P4269" s="325"/>
      <c r="Q4269" s="325"/>
      <c r="R4269" s="325"/>
      <c r="S4269" s="325"/>
      <c r="T4269" s="328"/>
      <c r="U4269" s="329"/>
      <c r="V4269" s="330"/>
      <c r="W4269" s="330"/>
      <c r="X4269" s="325"/>
      <c r="Y4269" s="325"/>
      <c r="Z4269" s="325"/>
      <c r="AA4269" s="325"/>
      <c r="AB4269" s="325"/>
      <c r="AC4269" s="325"/>
      <c r="AD4269" s="325"/>
      <c r="AE4269" s="330"/>
      <c r="AF4269" s="326"/>
      <c r="AG4269" s="327"/>
      <c r="AH4269" s="327"/>
      <c r="AI4269" s="327"/>
      <c r="AJ4269" s="326"/>
      <c r="AK4269" s="327"/>
      <c r="AL4269" s="327"/>
      <c r="AM4269" s="331"/>
      <c r="AN4269" s="332"/>
      <c r="AO4269" s="333"/>
      <c r="AP4269" s="333"/>
      <c r="AQ4269" s="333"/>
      <c r="AR4269" s="332"/>
      <c r="AS4269" s="332"/>
    </row>
    <row r="4270" spans="1:45" x14ac:dyDescent="0.2">
      <c r="A4270" s="326"/>
      <c r="B4270" s="325"/>
      <c r="C4270" s="325"/>
      <c r="D4270" s="325"/>
      <c r="E4270" s="325"/>
      <c r="F4270" s="325"/>
      <c r="G4270" s="325"/>
      <c r="H4270" s="325"/>
      <c r="I4270" s="325"/>
      <c r="J4270" s="325"/>
      <c r="K4270" s="325"/>
      <c r="L4270" s="327"/>
      <c r="M4270" s="328"/>
      <c r="N4270" s="327"/>
      <c r="P4270" s="325"/>
      <c r="Q4270" s="325"/>
      <c r="R4270" s="325"/>
      <c r="S4270" s="325"/>
      <c r="T4270" s="328"/>
      <c r="U4270" s="329"/>
      <c r="V4270" s="330"/>
      <c r="W4270" s="330"/>
      <c r="X4270" s="325"/>
      <c r="Y4270" s="325"/>
      <c r="Z4270" s="325"/>
      <c r="AA4270" s="325"/>
      <c r="AB4270" s="325"/>
      <c r="AC4270" s="325"/>
      <c r="AD4270" s="325"/>
      <c r="AE4270" s="330"/>
      <c r="AF4270" s="326"/>
      <c r="AG4270" s="327"/>
      <c r="AH4270" s="327"/>
      <c r="AI4270" s="327"/>
      <c r="AJ4270" s="326"/>
      <c r="AK4270" s="327"/>
      <c r="AL4270" s="327"/>
      <c r="AM4270" s="331"/>
      <c r="AN4270" s="332"/>
      <c r="AO4270" s="333"/>
      <c r="AP4270" s="333"/>
      <c r="AQ4270" s="333"/>
      <c r="AR4270" s="332"/>
      <c r="AS4270" s="332"/>
    </row>
    <row r="4271" spans="1:45" x14ac:dyDescent="0.2">
      <c r="A4271" s="326"/>
      <c r="B4271" s="325"/>
      <c r="C4271" s="325"/>
      <c r="D4271" s="325"/>
      <c r="E4271" s="325"/>
      <c r="F4271" s="325"/>
      <c r="G4271" s="325"/>
      <c r="H4271" s="325"/>
      <c r="I4271" s="325"/>
      <c r="J4271" s="325"/>
      <c r="K4271" s="325"/>
      <c r="L4271" s="327"/>
      <c r="M4271" s="328"/>
      <c r="N4271" s="327"/>
      <c r="P4271" s="325"/>
      <c r="Q4271" s="325"/>
      <c r="R4271" s="325"/>
      <c r="S4271" s="325"/>
      <c r="T4271" s="328"/>
      <c r="U4271" s="329"/>
      <c r="V4271" s="330"/>
      <c r="W4271" s="330"/>
      <c r="X4271" s="325"/>
      <c r="Y4271" s="325"/>
      <c r="Z4271" s="325"/>
      <c r="AA4271" s="325"/>
      <c r="AB4271" s="325"/>
      <c r="AC4271" s="325"/>
      <c r="AD4271" s="325"/>
      <c r="AE4271" s="330"/>
      <c r="AF4271" s="326"/>
      <c r="AG4271" s="327"/>
      <c r="AH4271" s="327"/>
      <c r="AI4271" s="327"/>
      <c r="AJ4271" s="326"/>
      <c r="AK4271" s="327"/>
      <c r="AL4271" s="327"/>
      <c r="AM4271" s="331"/>
      <c r="AN4271" s="332"/>
      <c r="AO4271" s="333"/>
      <c r="AP4271" s="333"/>
      <c r="AQ4271" s="333"/>
      <c r="AR4271" s="332"/>
      <c r="AS4271" s="332"/>
    </row>
    <row r="4272" spans="1:45" x14ac:dyDescent="0.2">
      <c r="A4272" s="326"/>
      <c r="B4272" s="325"/>
      <c r="C4272" s="325"/>
      <c r="D4272" s="325"/>
      <c r="E4272" s="325"/>
      <c r="F4272" s="325"/>
      <c r="G4272" s="325"/>
      <c r="H4272" s="325"/>
      <c r="I4272" s="325"/>
      <c r="J4272" s="325"/>
      <c r="K4272" s="325"/>
      <c r="L4272" s="327"/>
      <c r="M4272" s="328"/>
      <c r="N4272" s="327"/>
      <c r="P4272" s="325"/>
      <c r="Q4272" s="325"/>
      <c r="R4272" s="325"/>
      <c r="S4272" s="325"/>
      <c r="T4272" s="328"/>
      <c r="U4272" s="329"/>
      <c r="V4272" s="330"/>
      <c r="W4272" s="330"/>
      <c r="X4272" s="325"/>
      <c r="Y4272" s="325"/>
      <c r="Z4272" s="325"/>
      <c r="AA4272" s="325"/>
      <c r="AB4272" s="325"/>
      <c r="AC4272" s="325"/>
      <c r="AD4272" s="325"/>
      <c r="AE4272" s="330"/>
      <c r="AF4272" s="326"/>
      <c r="AG4272" s="327"/>
      <c r="AH4272" s="327"/>
      <c r="AI4272" s="327"/>
      <c r="AJ4272" s="326"/>
      <c r="AK4272" s="327"/>
      <c r="AL4272" s="327"/>
      <c r="AM4272" s="331"/>
      <c r="AN4272" s="332"/>
      <c r="AO4272" s="333"/>
      <c r="AP4272" s="333"/>
      <c r="AQ4272" s="333"/>
      <c r="AR4272" s="332"/>
      <c r="AS4272" s="332"/>
    </row>
    <row r="4273" spans="1:45" x14ac:dyDescent="0.2">
      <c r="A4273" s="326"/>
      <c r="B4273" s="325"/>
      <c r="C4273" s="325"/>
      <c r="D4273" s="325"/>
      <c r="E4273" s="325"/>
      <c r="F4273" s="325"/>
      <c r="G4273" s="325"/>
      <c r="H4273" s="325"/>
      <c r="I4273" s="325"/>
      <c r="J4273" s="325"/>
      <c r="K4273" s="325"/>
      <c r="L4273" s="327"/>
      <c r="M4273" s="328"/>
      <c r="N4273" s="327"/>
      <c r="P4273" s="325"/>
      <c r="Q4273" s="325"/>
      <c r="R4273" s="325"/>
      <c r="S4273" s="325"/>
      <c r="T4273" s="328"/>
      <c r="U4273" s="329"/>
      <c r="V4273" s="330"/>
      <c r="W4273" s="330"/>
      <c r="X4273" s="325"/>
      <c r="Y4273" s="325"/>
      <c r="Z4273" s="325"/>
      <c r="AA4273" s="325"/>
      <c r="AB4273" s="325"/>
      <c r="AC4273" s="325"/>
      <c r="AD4273" s="325"/>
      <c r="AE4273" s="330"/>
      <c r="AF4273" s="326"/>
      <c r="AG4273" s="327"/>
      <c r="AH4273" s="327"/>
      <c r="AI4273" s="327"/>
      <c r="AJ4273" s="326"/>
      <c r="AK4273" s="327"/>
      <c r="AL4273" s="327"/>
      <c r="AM4273" s="331"/>
      <c r="AN4273" s="332"/>
      <c r="AO4273" s="333"/>
      <c r="AP4273" s="333"/>
      <c r="AQ4273" s="333"/>
      <c r="AR4273" s="332"/>
      <c r="AS4273" s="332"/>
    </row>
    <row r="4274" spans="1:45" x14ac:dyDescent="0.2">
      <c r="A4274" s="326"/>
      <c r="B4274" s="325"/>
      <c r="C4274" s="325"/>
      <c r="D4274" s="325"/>
      <c r="E4274" s="325"/>
      <c r="F4274" s="325"/>
      <c r="G4274" s="325"/>
      <c r="H4274" s="325"/>
      <c r="I4274" s="325"/>
      <c r="J4274" s="325"/>
      <c r="K4274" s="325"/>
      <c r="L4274" s="327"/>
      <c r="M4274" s="328"/>
      <c r="N4274" s="327"/>
      <c r="P4274" s="325"/>
      <c r="Q4274" s="325"/>
      <c r="R4274" s="325"/>
      <c r="S4274" s="325"/>
      <c r="T4274" s="328"/>
      <c r="U4274" s="329"/>
      <c r="V4274" s="330"/>
      <c r="W4274" s="330"/>
      <c r="X4274" s="325"/>
      <c r="Y4274" s="325"/>
      <c r="Z4274" s="325"/>
      <c r="AA4274" s="325"/>
      <c r="AB4274" s="325"/>
      <c r="AC4274" s="325"/>
      <c r="AD4274" s="325"/>
      <c r="AE4274" s="330"/>
      <c r="AF4274" s="326"/>
      <c r="AG4274" s="327"/>
      <c r="AH4274" s="327"/>
      <c r="AI4274" s="327"/>
      <c r="AJ4274" s="326"/>
      <c r="AK4274" s="327"/>
      <c r="AL4274" s="327"/>
      <c r="AM4274" s="331"/>
      <c r="AN4274" s="332"/>
      <c r="AO4274" s="333"/>
      <c r="AP4274" s="333"/>
      <c r="AQ4274" s="333"/>
      <c r="AR4274" s="332"/>
      <c r="AS4274" s="332"/>
    </row>
    <row r="4275" spans="1:45" x14ac:dyDescent="0.2">
      <c r="A4275" s="326"/>
      <c r="B4275" s="325"/>
      <c r="C4275" s="325"/>
      <c r="D4275" s="325"/>
      <c r="E4275" s="325"/>
      <c r="F4275" s="325"/>
      <c r="G4275" s="325"/>
      <c r="H4275" s="325"/>
      <c r="I4275" s="325"/>
      <c r="J4275" s="325"/>
      <c r="K4275" s="325"/>
      <c r="L4275" s="327"/>
      <c r="M4275" s="328"/>
      <c r="N4275" s="327"/>
      <c r="P4275" s="325"/>
      <c r="Q4275" s="325"/>
      <c r="R4275" s="325"/>
      <c r="S4275" s="325"/>
      <c r="T4275" s="328"/>
      <c r="U4275" s="329"/>
      <c r="V4275" s="330"/>
      <c r="W4275" s="330"/>
      <c r="X4275" s="325"/>
      <c r="Y4275" s="325"/>
      <c r="Z4275" s="325"/>
      <c r="AA4275" s="325"/>
      <c r="AB4275" s="325"/>
      <c r="AC4275" s="325"/>
      <c r="AD4275" s="325"/>
      <c r="AE4275" s="330"/>
      <c r="AF4275" s="326"/>
      <c r="AG4275" s="327"/>
      <c r="AH4275" s="327"/>
      <c r="AI4275" s="327"/>
      <c r="AJ4275" s="326"/>
      <c r="AK4275" s="327"/>
      <c r="AL4275" s="327"/>
      <c r="AM4275" s="331"/>
      <c r="AN4275" s="332"/>
      <c r="AO4275" s="333"/>
      <c r="AP4275" s="333"/>
      <c r="AQ4275" s="333"/>
      <c r="AR4275" s="332"/>
      <c r="AS4275" s="332"/>
    </row>
    <row r="4276" spans="1:45" x14ac:dyDescent="0.2">
      <c r="A4276" s="326"/>
      <c r="B4276" s="325"/>
      <c r="C4276" s="325"/>
      <c r="D4276" s="325"/>
      <c r="E4276" s="325"/>
      <c r="F4276" s="325"/>
      <c r="G4276" s="325"/>
      <c r="H4276" s="325"/>
      <c r="I4276" s="325"/>
      <c r="J4276" s="325"/>
      <c r="K4276" s="325"/>
      <c r="L4276" s="327"/>
      <c r="M4276" s="328"/>
      <c r="N4276" s="327"/>
      <c r="P4276" s="325"/>
      <c r="Q4276" s="325"/>
      <c r="R4276" s="325"/>
      <c r="S4276" s="325"/>
      <c r="T4276" s="328"/>
      <c r="U4276" s="329"/>
      <c r="V4276" s="330"/>
      <c r="W4276" s="330"/>
      <c r="X4276" s="325"/>
      <c r="Y4276" s="325"/>
      <c r="Z4276" s="325"/>
      <c r="AA4276" s="325"/>
      <c r="AB4276" s="325"/>
      <c r="AC4276" s="325"/>
      <c r="AD4276" s="325"/>
      <c r="AE4276" s="330"/>
      <c r="AF4276" s="326"/>
      <c r="AG4276" s="327"/>
      <c r="AH4276" s="327"/>
      <c r="AI4276" s="327"/>
      <c r="AJ4276" s="326"/>
      <c r="AK4276" s="327"/>
      <c r="AL4276" s="327"/>
      <c r="AM4276" s="331"/>
      <c r="AN4276" s="332"/>
      <c r="AO4276" s="333"/>
      <c r="AP4276" s="333"/>
      <c r="AQ4276" s="333"/>
      <c r="AR4276" s="332"/>
      <c r="AS4276" s="332"/>
    </row>
    <row r="4277" spans="1:45" x14ac:dyDescent="0.2">
      <c r="A4277" s="326"/>
      <c r="B4277" s="325"/>
      <c r="C4277" s="325"/>
      <c r="D4277" s="325"/>
      <c r="E4277" s="325"/>
      <c r="F4277" s="325"/>
      <c r="G4277" s="325"/>
      <c r="H4277" s="325"/>
      <c r="I4277" s="325"/>
      <c r="J4277" s="325"/>
      <c r="K4277" s="325"/>
      <c r="L4277" s="327"/>
      <c r="M4277" s="328"/>
      <c r="N4277" s="327"/>
      <c r="P4277" s="325"/>
      <c r="Q4277" s="325"/>
      <c r="R4277" s="325"/>
      <c r="S4277" s="325"/>
      <c r="T4277" s="328"/>
      <c r="U4277" s="329"/>
      <c r="V4277" s="330"/>
      <c r="W4277" s="330"/>
      <c r="X4277" s="325"/>
      <c r="Y4277" s="325"/>
      <c r="Z4277" s="325"/>
      <c r="AA4277" s="325"/>
      <c r="AB4277" s="325"/>
      <c r="AC4277" s="325"/>
      <c r="AD4277" s="325"/>
      <c r="AE4277" s="330"/>
      <c r="AF4277" s="326"/>
      <c r="AG4277" s="327"/>
      <c r="AH4277" s="327"/>
      <c r="AI4277" s="327"/>
      <c r="AJ4277" s="326"/>
      <c r="AK4277" s="327"/>
      <c r="AL4277" s="327"/>
      <c r="AM4277" s="331"/>
      <c r="AN4277" s="332"/>
      <c r="AO4277" s="333"/>
      <c r="AP4277" s="333"/>
      <c r="AQ4277" s="333"/>
      <c r="AR4277" s="332"/>
      <c r="AS4277" s="332"/>
    </row>
    <row r="4278" spans="1:45" x14ac:dyDescent="0.2">
      <c r="A4278" s="326"/>
      <c r="B4278" s="325"/>
      <c r="C4278" s="325"/>
      <c r="D4278" s="325"/>
      <c r="E4278" s="325"/>
      <c r="F4278" s="325"/>
      <c r="G4278" s="325"/>
      <c r="H4278" s="325"/>
      <c r="I4278" s="325"/>
      <c r="J4278" s="325"/>
      <c r="K4278" s="325"/>
      <c r="L4278" s="327"/>
      <c r="M4278" s="328"/>
      <c r="N4278" s="327"/>
      <c r="P4278" s="325"/>
      <c r="Q4278" s="325"/>
      <c r="R4278" s="325"/>
      <c r="S4278" s="325"/>
      <c r="T4278" s="328"/>
      <c r="U4278" s="329"/>
      <c r="V4278" s="330"/>
      <c r="W4278" s="330"/>
      <c r="X4278" s="325"/>
      <c r="Y4278" s="325"/>
      <c r="Z4278" s="325"/>
      <c r="AA4278" s="325"/>
      <c r="AB4278" s="325"/>
      <c r="AC4278" s="325"/>
      <c r="AD4278" s="325"/>
      <c r="AE4278" s="330"/>
      <c r="AF4278" s="326"/>
      <c r="AG4278" s="327"/>
      <c r="AH4278" s="327"/>
      <c r="AI4278" s="327"/>
      <c r="AJ4278" s="326"/>
      <c r="AK4278" s="327"/>
      <c r="AL4278" s="327"/>
      <c r="AM4278" s="331"/>
      <c r="AN4278" s="332"/>
      <c r="AO4278" s="333"/>
      <c r="AP4278" s="333"/>
      <c r="AQ4278" s="333"/>
      <c r="AR4278" s="332"/>
      <c r="AS4278" s="332"/>
    </row>
    <row r="4279" spans="1:45" x14ac:dyDescent="0.2">
      <c r="A4279" s="326"/>
      <c r="B4279" s="325"/>
      <c r="C4279" s="325"/>
      <c r="D4279" s="325"/>
      <c r="E4279" s="325"/>
      <c r="F4279" s="325"/>
      <c r="G4279" s="325"/>
      <c r="H4279" s="325"/>
      <c r="I4279" s="325"/>
      <c r="J4279" s="325"/>
      <c r="K4279" s="325"/>
      <c r="L4279" s="327"/>
      <c r="M4279" s="328"/>
      <c r="N4279" s="327"/>
      <c r="P4279" s="325"/>
      <c r="Q4279" s="325"/>
      <c r="R4279" s="325"/>
      <c r="S4279" s="325"/>
      <c r="T4279" s="328"/>
      <c r="U4279" s="329"/>
      <c r="V4279" s="330"/>
      <c r="W4279" s="330"/>
      <c r="X4279" s="325"/>
      <c r="Y4279" s="325"/>
      <c r="Z4279" s="325"/>
      <c r="AA4279" s="325"/>
      <c r="AB4279" s="325"/>
      <c r="AC4279" s="325"/>
      <c r="AD4279" s="325"/>
      <c r="AE4279" s="330"/>
      <c r="AF4279" s="326"/>
      <c r="AG4279" s="327"/>
      <c r="AH4279" s="327"/>
      <c r="AI4279" s="327"/>
      <c r="AJ4279" s="326"/>
      <c r="AK4279" s="327"/>
      <c r="AL4279" s="327"/>
      <c r="AM4279" s="331"/>
      <c r="AN4279" s="332"/>
      <c r="AO4279" s="333"/>
      <c r="AP4279" s="333"/>
      <c r="AQ4279" s="333"/>
      <c r="AR4279" s="332"/>
      <c r="AS4279" s="332"/>
    </row>
    <row r="4280" spans="1:45" x14ac:dyDescent="0.2">
      <c r="A4280" s="326"/>
      <c r="B4280" s="325"/>
      <c r="C4280" s="325"/>
      <c r="D4280" s="325"/>
      <c r="E4280" s="325"/>
      <c r="F4280" s="325"/>
      <c r="G4280" s="325"/>
      <c r="H4280" s="325"/>
      <c r="I4280" s="325"/>
      <c r="J4280" s="325"/>
      <c r="K4280" s="325"/>
      <c r="L4280" s="327"/>
      <c r="M4280" s="328"/>
      <c r="N4280" s="327"/>
      <c r="P4280" s="325"/>
      <c r="Q4280" s="325"/>
      <c r="R4280" s="325"/>
      <c r="S4280" s="325"/>
      <c r="T4280" s="328"/>
      <c r="U4280" s="329"/>
      <c r="V4280" s="330"/>
      <c r="W4280" s="330"/>
      <c r="X4280" s="325"/>
      <c r="Y4280" s="325"/>
      <c r="Z4280" s="325"/>
      <c r="AA4280" s="325"/>
      <c r="AB4280" s="325"/>
      <c r="AC4280" s="325"/>
      <c r="AD4280" s="325"/>
      <c r="AE4280" s="330"/>
      <c r="AF4280" s="326"/>
      <c r="AG4280" s="327"/>
      <c r="AH4280" s="327"/>
      <c r="AI4280" s="327"/>
      <c r="AJ4280" s="326"/>
      <c r="AK4280" s="327"/>
      <c r="AL4280" s="327"/>
      <c r="AM4280" s="331"/>
      <c r="AN4280" s="332"/>
      <c r="AO4280" s="333"/>
      <c r="AP4280" s="333"/>
      <c r="AQ4280" s="333"/>
      <c r="AR4280" s="332"/>
      <c r="AS4280" s="332"/>
    </row>
    <row r="4281" spans="1:45" x14ac:dyDescent="0.2">
      <c r="A4281" s="326"/>
      <c r="B4281" s="325"/>
      <c r="C4281" s="325"/>
      <c r="D4281" s="325"/>
      <c r="E4281" s="325"/>
      <c r="F4281" s="325"/>
      <c r="G4281" s="325"/>
      <c r="H4281" s="325"/>
      <c r="I4281" s="325"/>
      <c r="J4281" s="325"/>
      <c r="K4281" s="325"/>
      <c r="L4281" s="327"/>
      <c r="M4281" s="328"/>
      <c r="N4281" s="327"/>
      <c r="P4281" s="325"/>
      <c r="Q4281" s="325"/>
      <c r="R4281" s="325"/>
      <c r="S4281" s="325"/>
      <c r="T4281" s="328"/>
      <c r="U4281" s="329"/>
      <c r="V4281" s="330"/>
      <c r="W4281" s="330"/>
      <c r="X4281" s="325"/>
      <c r="Y4281" s="325"/>
      <c r="Z4281" s="325"/>
      <c r="AA4281" s="325"/>
      <c r="AB4281" s="325"/>
      <c r="AC4281" s="325"/>
      <c r="AD4281" s="325"/>
      <c r="AE4281" s="330"/>
      <c r="AF4281" s="326"/>
      <c r="AG4281" s="327"/>
      <c r="AH4281" s="327"/>
      <c r="AI4281" s="327"/>
      <c r="AJ4281" s="326"/>
      <c r="AK4281" s="327"/>
      <c r="AL4281" s="327"/>
      <c r="AM4281" s="331"/>
      <c r="AN4281" s="332"/>
      <c r="AO4281" s="333"/>
      <c r="AP4281" s="333"/>
      <c r="AQ4281" s="333"/>
      <c r="AR4281" s="332"/>
      <c r="AS4281" s="332"/>
    </row>
    <row r="4282" spans="1:45" x14ac:dyDescent="0.2">
      <c r="A4282" s="326"/>
      <c r="B4282" s="325"/>
      <c r="C4282" s="325"/>
      <c r="D4282" s="325"/>
      <c r="E4282" s="325"/>
      <c r="F4282" s="325"/>
      <c r="G4282" s="325"/>
      <c r="H4282" s="325"/>
      <c r="I4282" s="325"/>
      <c r="J4282" s="325"/>
      <c r="K4282" s="325"/>
      <c r="L4282" s="327"/>
      <c r="M4282" s="328"/>
      <c r="N4282" s="327"/>
      <c r="P4282" s="325"/>
      <c r="Q4282" s="325"/>
      <c r="R4282" s="325"/>
      <c r="S4282" s="325"/>
      <c r="T4282" s="328"/>
      <c r="U4282" s="329"/>
      <c r="V4282" s="330"/>
      <c r="W4282" s="330"/>
      <c r="X4282" s="325"/>
      <c r="Y4282" s="325"/>
      <c r="Z4282" s="325"/>
      <c r="AA4282" s="325"/>
      <c r="AB4282" s="325"/>
      <c r="AC4282" s="325"/>
      <c r="AD4282" s="325"/>
      <c r="AE4282" s="330"/>
      <c r="AF4282" s="326"/>
      <c r="AG4282" s="327"/>
      <c r="AH4282" s="327"/>
      <c r="AI4282" s="327"/>
      <c r="AJ4282" s="326"/>
      <c r="AK4282" s="327"/>
      <c r="AL4282" s="327"/>
      <c r="AM4282" s="331"/>
      <c r="AN4282" s="332"/>
      <c r="AO4282" s="333"/>
      <c r="AP4282" s="333"/>
      <c r="AQ4282" s="333"/>
      <c r="AR4282" s="332"/>
      <c r="AS4282" s="332"/>
    </row>
    <row r="4283" spans="1:45" x14ac:dyDescent="0.2">
      <c r="A4283" s="326"/>
      <c r="B4283" s="325"/>
      <c r="C4283" s="325"/>
      <c r="D4283" s="325"/>
      <c r="E4283" s="325"/>
      <c r="F4283" s="325"/>
      <c r="G4283" s="325"/>
      <c r="H4283" s="325"/>
      <c r="I4283" s="325"/>
      <c r="J4283" s="325"/>
      <c r="K4283" s="325"/>
      <c r="L4283" s="327"/>
      <c r="M4283" s="328"/>
      <c r="N4283" s="327"/>
      <c r="P4283" s="325"/>
      <c r="Q4283" s="325"/>
      <c r="R4283" s="325"/>
      <c r="S4283" s="325"/>
      <c r="T4283" s="328"/>
      <c r="U4283" s="329"/>
      <c r="V4283" s="330"/>
      <c r="W4283" s="330"/>
      <c r="X4283" s="325"/>
      <c r="Y4283" s="325"/>
      <c r="Z4283" s="325"/>
      <c r="AA4283" s="325"/>
      <c r="AB4283" s="325"/>
      <c r="AC4283" s="325"/>
      <c r="AD4283" s="325"/>
      <c r="AE4283" s="330"/>
      <c r="AF4283" s="326"/>
      <c r="AG4283" s="327"/>
      <c r="AH4283" s="327"/>
      <c r="AI4283" s="327"/>
      <c r="AJ4283" s="326"/>
      <c r="AK4283" s="327"/>
      <c r="AL4283" s="327"/>
      <c r="AM4283" s="331"/>
      <c r="AN4283" s="332"/>
      <c r="AO4283" s="333"/>
      <c r="AP4283" s="333"/>
      <c r="AQ4283" s="333"/>
      <c r="AR4283" s="332"/>
      <c r="AS4283" s="332"/>
    </row>
    <row r="4284" spans="1:45" x14ac:dyDescent="0.2">
      <c r="A4284" s="326"/>
      <c r="B4284" s="325"/>
      <c r="C4284" s="325"/>
      <c r="D4284" s="325"/>
      <c r="E4284" s="325"/>
      <c r="F4284" s="325"/>
      <c r="G4284" s="325"/>
      <c r="H4284" s="325"/>
      <c r="I4284" s="325"/>
      <c r="J4284" s="325"/>
      <c r="K4284" s="325"/>
      <c r="L4284" s="327"/>
      <c r="M4284" s="328"/>
      <c r="N4284" s="327"/>
      <c r="P4284" s="325"/>
      <c r="Q4284" s="325"/>
      <c r="R4284" s="325"/>
      <c r="S4284" s="325"/>
      <c r="T4284" s="328"/>
      <c r="U4284" s="329"/>
      <c r="V4284" s="330"/>
      <c r="W4284" s="330"/>
      <c r="X4284" s="325"/>
      <c r="Y4284" s="325"/>
      <c r="Z4284" s="325"/>
      <c r="AA4284" s="325"/>
      <c r="AB4284" s="325"/>
      <c r="AC4284" s="325"/>
      <c r="AD4284" s="325"/>
      <c r="AE4284" s="330"/>
      <c r="AF4284" s="326"/>
      <c r="AG4284" s="327"/>
      <c r="AH4284" s="327"/>
      <c r="AI4284" s="327"/>
      <c r="AJ4284" s="326"/>
      <c r="AK4284" s="327"/>
      <c r="AL4284" s="327"/>
      <c r="AM4284" s="331"/>
      <c r="AN4284" s="332"/>
      <c r="AO4284" s="333"/>
      <c r="AP4284" s="333"/>
      <c r="AQ4284" s="333"/>
      <c r="AR4284" s="332"/>
      <c r="AS4284" s="332"/>
    </row>
    <row r="4285" spans="1:45" x14ac:dyDescent="0.2">
      <c r="A4285" s="326"/>
      <c r="B4285" s="325"/>
      <c r="C4285" s="325"/>
      <c r="D4285" s="325"/>
      <c r="E4285" s="325"/>
      <c r="F4285" s="325"/>
      <c r="G4285" s="325"/>
      <c r="H4285" s="325"/>
      <c r="I4285" s="325"/>
      <c r="J4285" s="325"/>
      <c r="K4285" s="325"/>
      <c r="L4285" s="327"/>
      <c r="M4285" s="328"/>
      <c r="N4285" s="327"/>
      <c r="P4285" s="325"/>
      <c r="Q4285" s="325"/>
      <c r="R4285" s="325"/>
      <c r="S4285" s="325"/>
      <c r="T4285" s="328"/>
      <c r="U4285" s="329"/>
      <c r="V4285" s="330"/>
      <c r="W4285" s="330"/>
      <c r="X4285" s="325"/>
      <c r="Y4285" s="325"/>
      <c r="Z4285" s="325"/>
      <c r="AA4285" s="325"/>
      <c r="AB4285" s="325"/>
      <c r="AC4285" s="325"/>
      <c r="AD4285" s="325"/>
      <c r="AE4285" s="330"/>
      <c r="AF4285" s="326"/>
      <c r="AG4285" s="327"/>
      <c r="AH4285" s="327"/>
      <c r="AI4285" s="327"/>
      <c r="AJ4285" s="326"/>
      <c r="AK4285" s="327"/>
      <c r="AL4285" s="327"/>
      <c r="AM4285" s="331"/>
      <c r="AN4285" s="332"/>
      <c r="AO4285" s="333"/>
      <c r="AP4285" s="333"/>
      <c r="AQ4285" s="333"/>
      <c r="AR4285" s="332"/>
      <c r="AS4285" s="332"/>
    </row>
    <row r="4286" spans="1:45" x14ac:dyDescent="0.2">
      <c r="A4286" s="326"/>
      <c r="B4286" s="325"/>
      <c r="C4286" s="325"/>
      <c r="D4286" s="325"/>
      <c r="E4286" s="325"/>
      <c r="F4286" s="325"/>
      <c r="G4286" s="325"/>
      <c r="H4286" s="325"/>
      <c r="I4286" s="325"/>
      <c r="J4286" s="325"/>
      <c r="K4286" s="325"/>
      <c r="L4286" s="327"/>
      <c r="M4286" s="328"/>
      <c r="N4286" s="327"/>
      <c r="P4286" s="325"/>
      <c r="Q4286" s="325"/>
      <c r="R4286" s="325"/>
      <c r="S4286" s="325"/>
      <c r="T4286" s="328"/>
      <c r="U4286" s="329"/>
      <c r="V4286" s="330"/>
      <c r="W4286" s="330"/>
      <c r="X4286" s="325"/>
      <c r="Y4286" s="325"/>
      <c r="Z4286" s="325"/>
      <c r="AA4286" s="325"/>
      <c r="AB4286" s="325"/>
      <c r="AC4286" s="325"/>
      <c r="AD4286" s="325"/>
      <c r="AE4286" s="330"/>
      <c r="AF4286" s="326"/>
      <c r="AG4286" s="327"/>
      <c r="AH4286" s="327"/>
      <c r="AI4286" s="327"/>
      <c r="AJ4286" s="326"/>
      <c r="AK4286" s="327"/>
      <c r="AL4286" s="327"/>
      <c r="AM4286" s="331"/>
      <c r="AN4286" s="332"/>
      <c r="AO4286" s="333"/>
      <c r="AP4286" s="333"/>
      <c r="AQ4286" s="333"/>
      <c r="AR4286" s="332"/>
      <c r="AS4286" s="332"/>
    </row>
    <row r="4287" spans="1:45" x14ac:dyDescent="0.2">
      <c r="A4287" s="326"/>
      <c r="B4287" s="325"/>
      <c r="C4287" s="325"/>
      <c r="D4287" s="325"/>
      <c r="E4287" s="325"/>
      <c r="F4287" s="325"/>
      <c r="G4287" s="325"/>
      <c r="H4287" s="325"/>
      <c r="I4287" s="325"/>
      <c r="J4287" s="325"/>
      <c r="K4287" s="325"/>
      <c r="L4287" s="327"/>
      <c r="M4287" s="328"/>
      <c r="N4287" s="327"/>
      <c r="P4287" s="325"/>
      <c r="Q4287" s="325"/>
      <c r="R4287" s="325"/>
      <c r="S4287" s="325"/>
      <c r="T4287" s="328"/>
      <c r="U4287" s="329"/>
      <c r="V4287" s="330"/>
      <c r="W4287" s="330"/>
      <c r="X4287" s="325"/>
      <c r="Y4287" s="325"/>
      <c r="Z4287" s="325"/>
      <c r="AA4287" s="325"/>
      <c r="AB4287" s="325"/>
      <c r="AC4287" s="325"/>
      <c r="AD4287" s="325"/>
      <c r="AE4287" s="330"/>
      <c r="AF4287" s="326"/>
      <c r="AG4287" s="327"/>
      <c r="AH4287" s="327"/>
      <c r="AI4287" s="327"/>
      <c r="AJ4287" s="326"/>
      <c r="AK4287" s="327"/>
      <c r="AL4287" s="327"/>
      <c r="AM4287" s="331"/>
      <c r="AN4287" s="332"/>
      <c r="AO4287" s="333"/>
      <c r="AP4287" s="333"/>
      <c r="AQ4287" s="333"/>
      <c r="AR4287" s="332"/>
      <c r="AS4287" s="332"/>
    </row>
    <row r="4288" spans="1:45" x14ac:dyDescent="0.2">
      <c r="A4288" s="326"/>
      <c r="B4288" s="325"/>
      <c r="C4288" s="325"/>
      <c r="D4288" s="325"/>
      <c r="E4288" s="325"/>
      <c r="F4288" s="325"/>
      <c r="G4288" s="325"/>
      <c r="H4288" s="325"/>
      <c r="I4288" s="325"/>
      <c r="J4288" s="325"/>
      <c r="K4288" s="325"/>
      <c r="L4288" s="327"/>
      <c r="M4288" s="328"/>
      <c r="N4288" s="327"/>
      <c r="P4288" s="325"/>
      <c r="Q4288" s="325"/>
      <c r="R4288" s="325"/>
      <c r="S4288" s="325"/>
      <c r="T4288" s="328"/>
      <c r="U4288" s="329"/>
      <c r="V4288" s="330"/>
      <c r="W4288" s="330"/>
      <c r="X4288" s="325"/>
      <c r="Y4288" s="325"/>
      <c r="Z4288" s="325"/>
      <c r="AA4288" s="325"/>
      <c r="AB4288" s="325"/>
      <c r="AC4288" s="325"/>
      <c r="AD4288" s="325"/>
      <c r="AE4288" s="330"/>
      <c r="AF4288" s="326"/>
      <c r="AG4288" s="327"/>
      <c r="AH4288" s="327"/>
      <c r="AI4288" s="327"/>
      <c r="AJ4288" s="326"/>
      <c r="AK4288" s="327"/>
      <c r="AL4288" s="327"/>
      <c r="AM4288" s="331"/>
      <c r="AN4288" s="332"/>
      <c r="AO4288" s="333"/>
      <c r="AP4288" s="333"/>
      <c r="AQ4288" s="333"/>
      <c r="AR4288" s="332"/>
      <c r="AS4288" s="332"/>
    </row>
    <row r="4289" spans="1:45" x14ac:dyDescent="0.2">
      <c r="A4289" s="326"/>
      <c r="B4289" s="325"/>
      <c r="C4289" s="325"/>
      <c r="D4289" s="325"/>
      <c r="E4289" s="325"/>
      <c r="F4289" s="325"/>
      <c r="G4289" s="325"/>
      <c r="H4289" s="325"/>
      <c r="I4289" s="325"/>
      <c r="J4289" s="325"/>
      <c r="K4289" s="325"/>
      <c r="L4289" s="327"/>
      <c r="M4289" s="328"/>
      <c r="N4289" s="327"/>
      <c r="P4289" s="325"/>
      <c r="Q4289" s="325"/>
      <c r="R4289" s="325"/>
      <c r="S4289" s="325"/>
      <c r="T4289" s="328"/>
      <c r="U4289" s="329"/>
      <c r="V4289" s="330"/>
      <c r="W4289" s="330"/>
      <c r="X4289" s="325"/>
      <c r="Y4289" s="325"/>
      <c r="Z4289" s="325"/>
      <c r="AA4289" s="325"/>
      <c r="AB4289" s="325"/>
      <c r="AC4289" s="325"/>
      <c r="AD4289" s="325"/>
      <c r="AE4289" s="330"/>
      <c r="AF4289" s="326"/>
      <c r="AG4289" s="327"/>
      <c r="AH4289" s="327"/>
      <c r="AI4289" s="327"/>
      <c r="AJ4289" s="326"/>
      <c r="AK4289" s="327"/>
      <c r="AL4289" s="327"/>
      <c r="AM4289" s="331"/>
      <c r="AN4289" s="332"/>
      <c r="AO4289" s="333"/>
      <c r="AP4289" s="333"/>
      <c r="AQ4289" s="333"/>
      <c r="AR4289" s="332"/>
      <c r="AS4289" s="332"/>
    </row>
    <row r="4290" spans="1:45" x14ac:dyDescent="0.2">
      <c r="A4290" s="326"/>
      <c r="B4290" s="325"/>
      <c r="C4290" s="325"/>
      <c r="D4290" s="325"/>
      <c r="E4290" s="325"/>
      <c r="F4290" s="325"/>
      <c r="G4290" s="325"/>
      <c r="H4290" s="325"/>
      <c r="I4290" s="325"/>
      <c r="J4290" s="325"/>
      <c r="K4290" s="325"/>
      <c r="L4290" s="327"/>
      <c r="M4290" s="328"/>
      <c r="N4290" s="327"/>
      <c r="P4290" s="325"/>
      <c r="Q4290" s="325"/>
      <c r="R4290" s="325"/>
      <c r="S4290" s="325"/>
      <c r="T4290" s="328"/>
      <c r="U4290" s="329"/>
      <c r="V4290" s="330"/>
      <c r="W4290" s="330"/>
      <c r="X4290" s="325"/>
      <c r="Y4290" s="325"/>
      <c r="Z4290" s="325"/>
      <c r="AA4290" s="325"/>
      <c r="AB4290" s="325"/>
      <c r="AC4290" s="325"/>
      <c r="AD4290" s="325"/>
      <c r="AE4290" s="330"/>
      <c r="AF4290" s="326"/>
      <c r="AG4290" s="327"/>
      <c r="AH4290" s="327"/>
      <c r="AI4290" s="327"/>
      <c r="AJ4290" s="326"/>
      <c r="AK4290" s="327"/>
      <c r="AL4290" s="327"/>
      <c r="AM4290" s="331"/>
      <c r="AN4290" s="332"/>
      <c r="AO4290" s="333"/>
      <c r="AP4290" s="333"/>
      <c r="AQ4290" s="333"/>
      <c r="AR4290" s="332"/>
      <c r="AS4290" s="332"/>
    </row>
    <row r="4291" spans="1:45" x14ac:dyDescent="0.2">
      <c r="A4291" s="326"/>
      <c r="B4291" s="325"/>
      <c r="C4291" s="325"/>
      <c r="D4291" s="325"/>
      <c r="E4291" s="325"/>
      <c r="F4291" s="325"/>
      <c r="G4291" s="325"/>
      <c r="H4291" s="325"/>
      <c r="I4291" s="325"/>
      <c r="J4291" s="325"/>
      <c r="K4291" s="325"/>
      <c r="L4291" s="327"/>
      <c r="M4291" s="328"/>
      <c r="N4291" s="327"/>
      <c r="P4291" s="325"/>
      <c r="Q4291" s="325"/>
      <c r="R4291" s="325"/>
      <c r="S4291" s="325"/>
      <c r="T4291" s="328"/>
      <c r="U4291" s="329"/>
      <c r="V4291" s="330"/>
      <c r="W4291" s="330"/>
      <c r="X4291" s="325"/>
      <c r="Y4291" s="325"/>
      <c r="Z4291" s="325"/>
      <c r="AA4291" s="325"/>
      <c r="AB4291" s="325"/>
      <c r="AC4291" s="325"/>
      <c r="AD4291" s="325"/>
      <c r="AE4291" s="330"/>
      <c r="AF4291" s="326"/>
      <c r="AG4291" s="327"/>
      <c r="AH4291" s="327"/>
      <c r="AI4291" s="327"/>
      <c r="AJ4291" s="326"/>
      <c r="AK4291" s="327"/>
      <c r="AL4291" s="327"/>
      <c r="AM4291" s="331"/>
      <c r="AN4291" s="332"/>
      <c r="AO4291" s="333"/>
      <c r="AP4291" s="333"/>
      <c r="AQ4291" s="333"/>
      <c r="AR4291" s="332"/>
      <c r="AS4291" s="332"/>
    </row>
    <row r="4292" spans="1:45" x14ac:dyDescent="0.2">
      <c r="A4292" s="326"/>
      <c r="B4292" s="325"/>
      <c r="C4292" s="325"/>
      <c r="D4292" s="325"/>
      <c r="E4292" s="325"/>
      <c r="F4292" s="325"/>
      <c r="G4292" s="325"/>
      <c r="H4292" s="325"/>
      <c r="I4292" s="325"/>
      <c r="J4292" s="325"/>
      <c r="K4292" s="325"/>
      <c r="L4292" s="327"/>
      <c r="M4292" s="328"/>
      <c r="N4292" s="327"/>
      <c r="P4292" s="325"/>
      <c r="Q4292" s="325"/>
      <c r="R4292" s="325"/>
      <c r="S4292" s="325"/>
      <c r="T4292" s="328"/>
      <c r="U4292" s="329"/>
      <c r="V4292" s="330"/>
      <c r="W4292" s="330"/>
      <c r="X4292" s="325"/>
      <c r="Y4292" s="325"/>
      <c r="Z4292" s="325"/>
      <c r="AA4292" s="325"/>
      <c r="AB4292" s="325"/>
      <c r="AC4292" s="325"/>
      <c r="AD4292" s="325"/>
      <c r="AE4292" s="330"/>
      <c r="AF4292" s="326"/>
      <c r="AG4292" s="327"/>
      <c r="AH4292" s="327"/>
      <c r="AI4292" s="327"/>
      <c r="AJ4292" s="326"/>
      <c r="AK4292" s="327"/>
      <c r="AL4292" s="327"/>
      <c r="AM4292" s="331"/>
      <c r="AN4292" s="332"/>
      <c r="AO4292" s="333"/>
      <c r="AP4292" s="333"/>
      <c r="AQ4292" s="333"/>
      <c r="AR4292" s="332"/>
      <c r="AS4292" s="332"/>
    </row>
    <row r="4293" spans="1:45" x14ac:dyDescent="0.2">
      <c r="A4293" s="326"/>
      <c r="B4293" s="325"/>
      <c r="C4293" s="325"/>
      <c r="D4293" s="325"/>
      <c r="E4293" s="325"/>
      <c r="F4293" s="325"/>
      <c r="G4293" s="325"/>
      <c r="H4293" s="325"/>
      <c r="I4293" s="325"/>
      <c r="J4293" s="325"/>
      <c r="K4293" s="325"/>
      <c r="L4293" s="327"/>
      <c r="M4293" s="328"/>
      <c r="N4293" s="327"/>
      <c r="P4293" s="325"/>
      <c r="Q4293" s="325"/>
      <c r="R4293" s="325"/>
      <c r="S4293" s="325"/>
      <c r="T4293" s="328"/>
      <c r="U4293" s="329"/>
      <c r="V4293" s="330"/>
      <c r="W4293" s="330"/>
      <c r="X4293" s="325"/>
      <c r="Y4293" s="325"/>
      <c r="Z4293" s="325"/>
      <c r="AA4293" s="325"/>
      <c r="AB4293" s="325"/>
      <c r="AC4293" s="325"/>
      <c r="AD4293" s="325"/>
      <c r="AE4293" s="330"/>
      <c r="AF4293" s="326"/>
      <c r="AG4293" s="327"/>
      <c r="AH4293" s="327"/>
      <c r="AI4293" s="327"/>
      <c r="AJ4293" s="326"/>
      <c r="AK4293" s="327"/>
      <c r="AL4293" s="327"/>
      <c r="AM4293" s="331"/>
      <c r="AN4293" s="332"/>
      <c r="AO4293" s="333"/>
      <c r="AP4293" s="333"/>
      <c r="AQ4293" s="333"/>
      <c r="AR4293" s="332"/>
      <c r="AS4293" s="332"/>
    </row>
    <row r="4294" spans="1:45" x14ac:dyDescent="0.2">
      <c r="A4294" s="326"/>
      <c r="B4294" s="325"/>
      <c r="C4294" s="325"/>
      <c r="D4294" s="325"/>
      <c r="E4294" s="325"/>
      <c r="F4294" s="325"/>
      <c r="G4294" s="325"/>
      <c r="H4294" s="325"/>
      <c r="I4294" s="325"/>
      <c r="J4294" s="325"/>
      <c r="K4294" s="325"/>
      <c r="L4294" s="327"/>
      <c r="M4294" s="328"/>
      <c r="N4294" s="327"/>
      <c r="P4294" s="325"/>
      <c r="Q4294" s="325"/>
      <c r="R4294" s="325"/>
      <c r="S4294" s="325"/>
      <c r="T4294" s="328"/>
      <c r="U4294" s="329"/>
      <c r="V4294" s="330"/>
      <c r="W4294" s="330"/>
      <c r="X4294" s="325"/>
      <c r="Y4294" s="325"/>
      <c r="Z4294" s="325"/>
      <c r="AA4294" s="325"/>
      <c r="AB4294" s="325"/>
      <c r="AC4294" s="325"/>
      <c r="AD4294" s="325"/>
      <c r="AE4294" s="330"/>
      <c r="AF4294" s="326"/>
      <c r="AG4294" s="327"/>
      <c r="AH4294" s="327"/>
      <c r="AI4294" s="327"/>
      <c r="AJ4294" s="326"/>
      <c r="AK4294" s="327"/>
      <c r="AL4294" s="327"/>
      <c r="AM4294" s="331"/>
      <c r="AN4294" s="332"/>
      <c r="AO4294" s="333"/>
      <c r="AP4294" s="333"/>
      <c r="AQ4294" s="333"/>
      <c r="AR4294" s="332"/>
      <c r="AS4294" s="332"/>
    </row>
    <row r="4295" spans="1:45" x14ac:dyDescent="0.2">
      <c r="A4295" s="326"/>
      <c r="B4295" s="325"/>
      <c r="C4295" s="325"/>
      <c r="D4295" s="325"/>
      <c r="E4295" s="325"/>
      <c r="F4295" s="325"/>
      <c r="G4295" s="325"/>
      <c r="H4295" s="325"/>
      <c r="I4295" s="325"/>
      <c r="J4295" s="325"/>
      <c r="K4295" s="325"/>
      <c r="L4295" s="327"/>
      <c r="M4295" s="328"/>
      <c r="N4295" s="327"/>
      <c r="P4295" s="325"/>
      <c r="Q4295" s="325"/>
      <c r="R4295" s="325"/>
      <c r="S4295" s="325"/>
      <c r="T4295" s="328"/>
      <c r="U4295" s="329"/>
      <c r="V4295" s="330"/>
      <c r="W4295" s="330"/>
      <c r="X4295" s="325"/>
      <c r="Y4295" s="325"/>
      <c r="Z4295" s="325"/>
      <c r="AA4295" s="325"/>
      <c r="AB4295" s="325"/>
      <c r="AC4295" s="325"/>
      <c r="AD4295" s="325"/>
      <c r="AE4295" s="330"/>
      <c r="AF4295" s="326"/>
      <c r="AG4295" s="327"/>
      <c r="AH4295" s="327"/>
      <c r="AI4295" s="327"/>
      <c r="AJ4295" s="326"/>
      <c r="AK4295" s="327"/>
      <c r="AL4295" s="327"/>
      <c r="AM4295" s="331"/>
      <c r="AN4295" s="332"/>
      <c r="AO4295" s="333"/>
      <c r="AP4295" s="333"/>
      <c r="AQ4295" s="333"/>
      <c r="AR4295" s="332"/>
      <c r="AS4295" s="332"/>
    </row>
    <row r="4296" spans="1:45" x14ac:dyDescent="0.2">
      <c r="A4296" s="326"/>
      <c r="B4296" s="325"/>
      <c r="C4296" s="325"/>
      <c r="D4296" s="325"/>
      <c r="E4296" s="325"/>
      <c r="F4296" s="325"/>
      <c r="G4296" s="325"/>
      <c r="H4296" s="325"/>
      <c r="I4296" s="325"/>
      <c r="J4296" s="325"/>
      <c r="K4296" s="325"/>
      <c r="L4296" s="327"/>
      <c r="M4296" s="328"/>
      <c r="N4296" s="327"/>
      <c r="P4296" s="325"/>
      <c r="Q4296" s="325"/>
      <c r="R4296" s="325"/>
      <c r="S4296" s="325"/>
      <c r="T4296" s="328"/>
      <c r="U4296" s="329"/>
      <c r="V4296" s="330"/>
      <c r="W4296" s="330"/>
      <c r="X4296" s="325"/>
      <c r="Y4296" s="325"/>
      <c r="Z4296" s="325"/>
      <c r="AA4296" s="325"/>
      <c r="AB4296" s="325"/>
      <c r="AC4296" s="325"/>
      <c r="AD4296" s="325"/>
      <c r="AE4296" s="330"/>
      <c r="AF4296" s="326"/>
      <c r="AG4296" s="327"/>
      <c r="AH4296" s="327"/>
      <c r="AI4296" s="327"/>
      <c r="AJ4296" s="326"/>
      <c r="AK4296" s="327"/>
      <c r="AL4296" s="327"/>
      <c r="AM4296" s="331"/>
      <c r="AN4296" s="332"/>
      <c r="AO4296" s="333"/>
      <c r="AP4296" s="333"/>
      <c r="AQ4296" s="333"/>
      <c r="AR4296" s="332"/>
      <c r="AS4296" s="332"/>
    </row>
    <row r="4297" spans="1:45" x14ac:dyDescent="0.2">
      <c r="A4297" s="326"/>
      <c r="B4297" s="325"/>
      <c r="C4297" s="325"/>
      <c r="D4297" s="325"/>
      <c r="E4297" s="325"/>
      <c r="F4297" s="325"/>
      <c r="G4297" s="325"/>
      <c r="H4297" s="325"/>
      <c r="I4297" s="325"/>
      <c r="J4297" s="325"/>
      <c r="K4297" s="325"/>
      <c r="L4297" s="327"/>
      <c r="M4297" s="328"/>
      <c r="N4297" s="327"/>
      <c r="P4297" s="325"/>
      <c r="Q4297" s="325"/>
      <c r="R4297" s="325"/>
      <c r="S4297" s="325"/>
      <c r="T4297" s="328"/>
      <c r="U4297" s="329"/>
      <c r="V4297" s="330"/>
      <c r="W4297" s="330"/>
      <c r="X4297" s="325"/>
      <c r="Y4297" s="325"/>
      <c r="Z4297" s="325"/>
      <c r="AA4297" s="325"/>
      <c r="AB4297" s="325"/>
      <c r="AC4297" s="325"/>
      <c r="AD4297" s="325"/>
      <c r="AE4297" s="330"/>
      <c r="AF4297" s="326"/>
      <c r="AG4297" s="327"/>
      <c r="AH4297" s="327"/>
      <c r="AI4297" s="327"/>
      <c r="AJ4297" s="326"/>
      <c r="AK4297" s="327"/>
      <c r="AL4297" s="327"/>
      <c r="AM4297" s="331"/>
      <c r="AN4297" s="332"/>
      <c r="AO4297" s="333"/>
      <c r="AP4297" s="333"/>
      <c r="AQ4297" s="333"/>
      <c r="AR4297" s="332"/>
      <c r="AS4297" s="332"/>
    </row>
    <row r="4298" spans="1:45" x14ac:dyDescent="0.2">
      <c r="A4298" s="326"/>
      <c r="B4298" s="325"/>
      <c r="C4298" s="325"/>
      <c r="D4298" s="325"/>
      <c r="E4298" s="325"/>
      <c r="F4298" s="325"/>
      <c r="G4298" s="325"/>
      <c r="H4298" s="325"/>
      <c r="I4298" s="325"/>
      <c r="J4298" s="325"/>
      <c r="K4298" s="325"/>
      <c r="L4298" s="327"/>
      <c r="M4298" s="328"/>
      <c r="N4298" s="327"/>
      <c r="P4298" s="325"/>
      <c r="Q4298" s="325"/>
      <c r="R4298" s="325"/>
      <c r="S4298" s="325"/>
      <c r="T4298" s="328"/>
      <c r="U4298" s="329"/>
      <c r="V4298" s="330"/>
      <c r="W4298" s="330"/>
      <c r="X4298" s="325"/>
      <c r="Y4298" s="325"/>
      <c r="Z4298" s="325"/>
      <c r="AA4298" s="325"/>
      <c r="AB4298" s="325"/>
      <c r="AC4298" s="325"/>
      <c r="AD4298" s="325"/>
      <c r="AE4298" s="330"/>
      <c r="AF4298" s="326"/>
      <c r="AG4298" s="327"/>
      <c r="AH4298" s="327"/>
      <c r="AI4298" s="327"/>
      <c r="AJ4298" s="326"/>
      <c r="AK4298" s="327"/>
      <c r="AL4298" s="327"/>
      <c r="AM4298" s="331"/>
      <c r="AN4298" s="332"/>
      <c r="AO4298" s="333"/>
      <c r="AP4298" s="333"/>
      <c r="AQ4298" s="333"/>
      <c r="AR4298" s="332"/>
      <c r="AS4298" s="332"/>
    </row>
    <row r="4299" spans="1:45" x14ac:dyDescent="0.2">
      <c r="A4299" s="326"/>
      <c r="B4299" s="325"/>
      <c r="C4299" s="325"/>
      <c r="D4299" s="325"/>
      <c r="E4299" s="325"/>
      <c r="F4299" s="325"/>
      <c r="G4299" s="325"/>
      <c r="H4299" s="325"/>
      <c r="I4299" s="325"/>
      <c r="J4299" s="325"/>
      <c r="K4299" s="325"/>
      <c r="L4299" s="327"/>
      <c r="M4299" s="328"/>
      <c r="N4299" s="327"/>
      <c r="P4299" s="325"/>
      <c r="Q4299" s="325"/>
      <c r="R4299" s="325"/>
      <c r="S4299" s="325"/>
      <c r="T4299" s="328"/>
      <c r="U4299" s="329"/>
      <c r="V4299" s="330"/>
      <c r="W4299" s="330"/>
      <c r="X4299" s="325"/>
      <c r="Y4299" s="325"/>
      <c r="Z4299" s="325"/>
      <c r="AA4299" s="325"/>
      <c r="AB4299" s="325"/>
      <c r="AC4299" s="325"/>
      <c r="AD4299" s="325"/>
      <c r="AE4299" s="330"/>
      <c r="AF4299" s="326"/>
      <c r="AG4299" s="327"/>
      <c r="AH4299" s="327"/>
      <c r="AI4299" s="327"/>
      <c r="AJ4299" s="326"/>
      <c r="AK4299" s="327"/>
      <c r="AL4299" s="327"/>
      <c r="AM4299" s="331"/>
      <c r="AN4299" s="332"/>
      <c r="AO4299" s="333"/>
      <c r="AP4299" s="333"/>
      <c r="AQ4299" s="333"/>
      <c r="AR4299" s="332"/>
      <c r="AS4299" s="332"/>
    </row>
    <row r="4300" spans="1:45" x14ac:dyDescent="0.2">
      <c r="A4300" s="326"/>
      <c r="B4300" s="325"/>
      <c r="C4300" s="325"/>
      <c r="D4300" s="325"/>
      <c r="E4300" s="325"/>
      <c r="F4300" s="325"/>
      <c r="G4300" s="325"/>
      <c r="H4300" s="325"/>
      <c r="I4300" s="325"/>
      <c r="J4300" s="325"/>
      <c r="K4300" s="325"/>
      <c r="L4300" s="327"/>
      <c r="M4300" s="328"/>
      <c r="N4300" s="327"/>
      <c r="P4300" s="325"/>
      <c r="Q4300" s="325"/>
      <c r="R4300" s="325"/>
      <c r="S4300" s="325"/>
      <c r="T4300" s="328"/>
      <c r="U4300" s="329"/>
      <c r="V4300" s="330"/>
      <c r="W4300" s="330"/>
      <c r="X4300" s="325"/>
      <c r="Y4300" s="325"/>
      <c r="Z4300" s="325"/>
      <c r="AA4300" s="325"/>
      <c r="AB4300" s="325"/>
      <c r="AC4300" s="325"/>
      <c r="AD4300" s="325"/>
      <c r="AE4300" s="330"/>
      <c r="AF4300" s="326"/>
      <c r="AG4300" s="327"/>
      <c r="AH4300" s="327"/>
      <c r="AI4300" s="327"/>
      <c r="AJ4300" s="326"/>
      <c r="AK4300" s="327"/>
      <c r="AL4300" s="327"/>
      <c r="AM4300" s="331"/>
      <c r="AN4300" s="332"/>
      <c r="AO4300" s="333"/>
      <c r="AP4300" s="333"/>
      <c r="AQ4300" s="333"/>
      <c r="AR4300" s="332"/>
      <c r="AS4300" s="332"/>
    </row>
    <row r="4301" spans="1:45" x14ac:dyDescent="0.2">
      <c r="A4301" s="326"/>
      <c r="B4301" s="325"/>
      <c r="C4301" s="325"/>
      <c r="D4301" s="325"/>
      <c r="E4301" s="325"/>
      <c r="F4301" s="325"/>
      <c r="G4301" s="325"/>
      <c r="H4301" s="325"/>
      <c r="I4301" s="325"/>
      <c r="J4301" s="325"/>
      <c r="K4301" s="325"/>
      <c r="L4301" s="327"/>
      <c r="M4301" s="328"/>
      <c r="N4301" s="327"/>
      <c r="P4301" s="325"/>
      <c r="Q4301" s="325"/>
      <c r="R4301" s="325"/>
      <c r="S4301" s="325"/>
      <c r="T4301" s="328"/>
      <c r="U4301" s="329"/>
      <c r="V4301" s="330"/>
      <c r="W4301" s="330"/>
      <c r="X4301" s="325"/>
      <c r="Y4301" s="325"/>
      <c r="Z4301" s="325"/>
      <c r="AA4301" s="325"/>
      <c r="AB4301" s="325"/>
      <c r="AC4301" s="325"/>
      <c r="AD4301" s="325"/>
      <c r="AE4301" s="330"/>
      <c r="AF4301" s="326"/>
      <c r="AG4301" s="327"/>
      <c r="AH4301" s="327"/>
      <c r="AI4301" s="327"/>
      <c r="AJ4301" s="326"/>
      <c r="AK4301" s="327"/>
      <c r="AL4301" s="327"/>
      <c r="AM4301" s="331"/>
      <c r="AN4301" s="332"/>
      <c r="AO4301" s="333"/>
      <c r="AP4301" s="333"/>
      <c r="AQ4301" s="333"/>
      <c r="AR4301" s="332"/>
      <c r="AS4301" s="332"/>
    </row>
    <row r="4302" spans="1:45" x14ac:dyDescent="0.2">
      <c r="A4302" s="326"/>
      <c r="B4302" s="325"/>
      <c r="C4302" s="325"/>
      <c r="D4302" s="325"/>
      <c r="E4302" s="325"/>
      <c r="F4302" s="325"/>
      <c r="G4302" s="325"/>
      <c r="H4302" s="325"/>
      <c r="I4302" s="325"/>
      <c r="J4302" s="325"/>
      <c r="K4302" s="325"/>
      <c r="L4302" s="327"/>
      <c r="M4302" s="328"/>
      <c r="N4302" s="327"/>
      <c r="P4302" s="325"/>
      <c r="Q4302" s="325"/>
      <c r="R4302" s="325"/>
      <c r="S4302" s="325"/>
      <c r="T4302" s="328"/>
      <c r="U4302" s="329"/>
      <c r="V4302" s="330"/>
      <c r="W4302" s="330"/>
      <c r="X4302" s="325"/>
      <c r="Y4302" s="325"/>
      <c r="Z4302" s="325"/>
      <c r="AA4302" s="325"/>
      <c r="AB4302" s="325"/>
      <c r="AC4302" s="325"/>
      <c r="AD4302" s="325"/>
      <c r="AE4302" s="330"/>
      <c r="AF4302" s="326"/>
      <c r="AG4302" s="327"/>
      <c r="AH4302" s="327"/>
      <c r="AI4302" s="327"/>
      <c r="AJ4302" s="326"/>
      <c r="AK4302" s="327"/>
      <c r="AL4302" s="327"/>
      <c r="AM4302" s="331"/>
      <c r="AN4302" s="332"/>
      <c r="AO4302" s="333"/>
      <c r="AP4302" s="333"/>
      <c r="AQ4302" s="333"/>
      <c r="AR4302" s="332"/>
      <c r="AS4302" s="332"/>
    </row>
    <row r="4303" spans="1:45" x14ac:dyDescent="0.2">
      <c r="A4303" s="326"/>
      <c r="B4303" s="325"/>
      <c r="C4303" s="325"/>
      <c r="D4303" s="325"/>
      <c r="E4303" s="325"/>
      <c r="F4303" s="325"/>
      <c r="G4303" s="325"/>
      <c r="H4303" s="325"/>
      <c r="I4303" s="325"/>
      <c r="J4303" s="325"/>
      <c r="K4303" s="325"/>
      <c r="L4303" s="327"/>
      <c r="M4303" s="328"/>
      <c r="N4303" s="327"/>
      <c r="P4303" s="325"/>
      <c r="Q4303" s="325"/>
      <c r="R4303" s="325"/>
      <c r="S4303" s="325"/>
      <c r="T4303" s="328"/>
      <c r="U4303" s="329"/>
      <c r="V4303" s="330"/>
      <c r="W4303" s="330"/>
      <c r="X4303" s="325"/>
      <c r="Y4303" s="325"/>
      <c r="Z4303" s="325"/>
      <c r="AA4303" s="325"/>
      <c r="AB4303" s="325"/>
      <c r="AC4303" s="325"/>
      <c r="AD4303" s="325"/>
      <c r="AE4303" s="330"/>
      <c r="AF4303" s="326"/>
      <c r="AG4303" s="327"/>
      <c r="AH4303" s="327"/>
      <c r="AI4303" s="327"/>
      <c r="AJ4303" s="326"/>
      <c r="AK4303" s="327"/>
      <c r="AL4303" s="327"/>
      <c r="AM4303" s="331"/>
      <c r="AN4303" s="332"/>
      <c r="AO4303" s="333"/>
      <c r="AP4303" s="333"/>
      <c r="AQ4303" s="333"/>
      <c r="AR4303" s="332"/>
      <c r="AS4303" s="332"/>
    </row>
    <row r="4304" spans="1:45" x14ac:dyDescent="0.2">
      <c r="A4304" s="326"/>
      <c r="B4304" s="325"/>
      <c r="C4304" s="325"/>
      <c r="D4304" s="325"/>
      <c r="E4304" s="325"/>
      <c r="F4304" s="325"/>
      <c r="G4304" s="325"/>
      <c r="H4304" s="325"/>
      <c r="I4304" s="325"/>
      <c r="J4304" s="325"/>
      <c r="K4304" s="325"/>
      <c r="L4304" s="327"/>
      <c r="M4304" s="328"/>
      <c r="N4304" s="327"/>
      <c r="P4304" s="325"/>
      <c r="Q4304" s="325"/>
      <c r="R4304" s="325"/>
      <c r="S4304" s="325"/>
      <c r="T4304" s="328"/>
      <c r="U4304" s="329"/>
      <c r="V4304" s="330"/>
      <c r="W4304" s="330"/>
      <c r="X4304" s="325"/>
      <c r="Y4304" s="325"/>
      <c r="Z4304" s="325"/>
      <c r="AA4304" s="325"/>
      <c r="AB4304" s="325"/>
      <c r="AC4304" s="325"/>
      <c r="AD4304" s="325"/>
      <c r="AE4304" s="330"/>
      <c r="AF4304" s="326"/>
      <c r="AG4304" s="327"/>
      <c r="AH4304" s="327"/>
      <c r="AI4304" s="327"/>
      <c r="AJ4304" s="326"/>
      <c r="AK4304" s="327"/>
      <c r="AL4304" s="327"/>
      <c r="AM4304" s="331"/>
      <c r="AN4304" s="332"/>
      <c r="AO4304" s="333"/>
      <c r="AP4304" s="333"/>
      <c r="AQ4304" s="333"/>
      <c r="AR4304" s="332"/>
      <c r="AS4304" s="332"/>
    </row>
    <row r="4305" spans="1:45" x14ac:dyDescent="0.2">
      <c r="A4305" s="326"/>
      <c r="B4305" s="325"/>
      <c r="C4305" s="325"/>
      <c r="D4305" s="325"/>
      <c r="E4305" s="325"/>
      <c r="F4305" s="325"/>
      <c r="G4305" s="325"/>
      <c r="H4305" s="325"/>
      <c r="I4305" s="325"/>
      <c r="J4305" s="325"/>
      <c r="K4305" s="325"/>
      <c r="L4305" s="327"/>
      <c r="M4305" s="328"/>
      <c r="N4305" s="327"/>
      <c r="P4305" s="325"/>
      <c r="Q4305" s="325"/>
      <c r="R4305" s="325"/>
      <c r="S4305" s="325"/>
      <c r="T4305" s="328"/>
      <c r="U4305" s="329"/>
      <c r="V4305" s="330"/>
      <c r="W4305" s="330"/>
      <c r="X4305" s="325"/>
      <c r="Y4305" s="325"/>
      <c r="Z4305" s="325"/>
      <c r="AA4305" s="325"/>
      <c r="AB4305" s="325"/>
      <c r="AC4305" s="325"/>
      <c r="AD4305" s="325"/>
      <c r="AE4305" s="330"/>
      <c r="AF4305" s="326"/>
      <c r="AG4305" s="327"/>
      <c r="AH4305" s="327"/>
      <c r="AI4305" s="327"/>
      <c r="AJ4305" s="326"/>
      <c r="AK4305" s="327"/>
      <c r="AL4305" s="327"/>
      <c r="AM4305" s="331"/>
      <c r="AN4305" s="332"/>
      <c r="AO4305" s="333"/>
      <c r="AP4305" s="333"/>
      <c r="AQ4305" s="333"/>
      <c r="AR4305" s="332"/>
      <c r="AS4305" s="332"/>
    </row>
    <row r="4306" spans="1:45" x14ac:dyDescent="0.2">
      <c r="A4306" s="326"/>
      <c r="B4306" s="325"/>
      <c r="C4306" s="325"/>
      <c r="D4306" s="325"/>
      <c r="E4306" s="325"/>
      <c r="F4306" s="325"/>
      <c r="G4306" s="325"/>
      <c r="H4306" s="325"/>
      <c r="I4306" s="325"/>
      <c r="J4306" s="325"/>
      <c r="K4306" s="325"/>
      <c r="L4306" s="327"/>
      <c r="M4306" s="328"/>
      <c r="N4306" s="327"/>
      <c r="P4306" s="325"/>
      <c r="Q4306" s="325"/>
      <c r="R4306" s="325"/>
      <c r="S4306" s="325"/>
      <c r="T4306" s="328"/>
      <c r="U4306" s="329"/>
      <c r="V4306" s="330"/>
      <c r="W4306" s="330"/>
      <c r="X4306" s="325"/>
      <c r="Y4306" s="325"/>
      <c r="Z4306" s="325"/>
      <c r="AA4306" s="325"/>
      <c r="AB4306" s="325"/>
      <c r="AC4306" s="325"/>
      <c r="AD4306" s="325"/>
      <c r="AE4306" s="330"/>
      <c r="AF4306" s="326"/>
      <c r="AG4306" s="327"/>
      <c r="AH4306" s="327"/>
      <c r="AI4306" s="327"/>
      <c r="AJ4306" s="326"/>
      <c r="AK4306" s="327"/>
      <c r="AL4306" s="327"/>
      <c r="AM4306" s="331"/>
      <c r="AN4306" s="332"/>
      <c r="AO4306" s="333"/>
      <c r="AP4306" s="333"/>
      <c r="AQ4306" s="333"/>
      <c r="AR4306" s="332"/>
      <c r="AS4306" s="332"/>
    </row>
    <row r="4307" spans="1:45" x14ac:dyDescent="0.2">
      <c r="A4307" s="326"/>
      <c r="B4307" s="325"/>
      <c r="C4307" s="325"/>
      <c r="D4307" s="325"/>
      <c r="E4307" s="325"/>
      <c r="F4307" s="325"/>
      <c r="G4307" s="325"/>
      <c r="H4307" s="325"/>
      <c r="I4307" s="325"/>
      <c r="J4307" s="325"/>
      <c r="K4307" s="325"/>
      <c r="L4307" s="327"/>
      <c r="M4307" s="328"/>
      <c r="N4307" s="327"/>
      <c r="P4307" s="325"/>
      <c r="Q4307" s="325"/>
      <c r="R4307" s="325"/>
      <c r="S4307" s="325"/>
      <c r="T4307" s="328"/>
      <c r="U4307" s="329"/>
      <c r="V4307" s="330"/>
      <c r="W4307" s="330"/>
      <c r="X4307" s="325"/>
      <c r="Y4307" s="325"/>
      <c r="Z4307" s="325"/>
      <c r="AA4307" s="325"/>
      <c r="AB4307" s="325"/>
      <c r="AC4307" s="325"/>
      <c r="AD4307" s="325"/>
      <c r="AE4307" s="330"/>
      <c r="AF4307" s="326"/>
      <c r="AG4307" s="327"/>
      <c r="AH4307" s="327"/>
      <c r="AI4307" s="327"/>
      <c r="AJ4307" s="326"/>
      <c r="AK4307" s="327"/>
      <c r="AL4307" s="327"/>
      <c r="AM4307" s="331"/>
      <c r="AN4307" s="332"/>
      <c r="AO4307" s="333"/>
      <c r="AP4307" s="333"/>
      <c r="AQ4307" s="333"/>
      <c r="AR4307" s="332"/>
      <c r="AS4307" s="332"/>
    </row>
    <row r="4308" spans="1:45" x14ac:dyDescent="0.2">
      <c r="A4308" s="326"/>
      <c r="B4308" s="325"/>
      <c r="C4308" s="325"/>
      <c r="D4308" s="325"/>
      <c r="E4308" s="325"/>
      <c r="F4308" s="325"/>
      <c r="G4308" s="325"/>
      <c r="H4308" s="325"/>
      <c r="I4308" s="325"/>
      <c r="J4308" s="325"/>
      <c r="K4308" s="325"/>
      <c r="L4308" s="327"/>
      <c r="M4308" s="328"/>
      <c r="N4308" s="327"/>
      <c r="P4308" s="325"/>
      <c r="Q4308" s="325"/>
      <c r="R4308" s="325"/>
      <c r="S4308" s="325"/>
      <c r="T4308" s="328"/>
      <c r="U4308" s="329"/>
      <c r="V4308" s="330"/>
      <c r="W4308" s="330"/>
      <c r="X4308" s="325"/>
      <c r="Y4308" s="325"/>
      <c r="Z4308" s="325"/>
      <c r="AA4308" s="325"/>
      <c r="AB4308" s="325"/>
      <c r="AC4308" s="325"/>
      <c r="AD4308" s="325"/>
      <c r="AE4308" s="330"/>
      <c r="AF4308" s="326"/>
      <c r="AG4308" s="327"/>
      <c r="AH4308" s="327"/>
      <c r="AI4308" s="327"/>
      <c r="AJ4308" s="326"/>
      <c r="AK4308" s="327"/>
      <c r="AL4308" s="327"/>
      <c r="AM4308" s="331"/>
      <c r="AN4308" s="332"/>
      <c r="AO4308" s="333"/>
      <c r="AP4308" s="333"/>
      <c r="AQ4308" s="333"/>
      <c r="AR4308" s="332"/>
      <c r="AS4308" s="332"/>
    </row>
    <row r="4309" spans="1:45" x14ac:dyDescent="0.2">
      <c r="A4309" s="326"/>
      <c r="B4309" s="325"/>
      <c r="C4309" s="325"/>
      <c r="D4309" s="325"/>
      <c r="E4309" s="325"/>
      <c r="F4309" s="325"/>
      <c r="G4309" s="325"/>
      <c r="H4309" s="325"/>
      <c r="I4309" s="325"/>
      <c r="J4309" s="325"/>
      <c r="K4309" s="325"/>
      <c r="L4309" s="327"/>
      <c r="M4309" s="328"/>
      <c r="N4309" s="327"/>
      <c r="P4309" s="325"/>
      <c r="Q4309" s="325"/>
      <c r="R4309" s="325"/>
      <c r="S4309" s="325"/>
      <c r="T4309" s="328"/>
      <c r="U4309" s="329"/>
      <c r="V4309" s="330"/>
      <c r="W4309" s="330"/>
      <c r="X4309" s="325"/>
      <c r="Y4309" s="325"/>
      <c r="Z4309" s="325"/>
      <c r="AA4309" s="325"/>
      <c r="AB4309" s="325"/>
      <c r="AC4309" s="325"/>
      <c r="AD4309" s="325"/>
      <c r="AE4309" s="330"/>
      <c r="AF4309" s="326"/>
      <c r="AG4309" s="327"/>
      <c r="AH4309" s="327"/>
      <c r="AI4309" s="327"/>
      <c r="AJ4309" s="326"/>
      <c r="AK4309" s="327"/>
      <c r="AL4309" s="327"/>
      <c r="AM4309" s="331"/>
      <c r="AN4309" s="332"/>
      <c r="AO4309" s="333"/>
      <c r="AP4309" s="333"/>
      <c r="AQ4309" s="333"/>
      <c r="AR4309" s="332"/>
      <c r="AS4309" s="332"/>
    </row>
    <row r="4310" spans="1:45" x14ac:dyDescent="0.2">
      <c r="A4310" s="326"/>
      <c r="B4310" s="325"/>
      <c r="C4310" s="325"/>
      <c r="D4310" s="325"/>
      <c r="E4310" s="325"/>
      <c r="F4310" s="325"/>
      <c r="G4310" s="325"/>
      <c r="H4310" s="325"/>
      <c r="I4310" s="325"/>
      <c r="J4310" s="325"/>
      <c r="K4310" s="325"/>
      <c r="L4310" s="327"/>
      <c r="M4310" s="328"/>
      <c r="N4310" s="327"/>
      <c r="P4310" s="325"/>
      <c r="Q4310" s="325"/>
      <c r="R4310" s="325"/>
      <c r="S4310" s="325"/>
      <c r="T4310" s="328"/>
      <c r="U4310" s="329"/>
      <c r="V4310" s="330"/>
      <c r="W4310" s="330"/>
      <c r="X4310" s="325"/>
      <c r="Y4310" s="325"/>
      <c r="Z4310" s="325"/>
      <c r="AA4310" s="325"/>
      <c r="AB4310" s="325"/>
      <c r="AC4310" s="325"/>
      <c r="AD4310" s="325"/>
      <c r="AE4310" s="330"/>
      <c r="AF4310" s="326"/>
      <c r="AG4310" s="327"/>
      <c r="AH4310" s="327"/>
      <c r="AI4310" s="327"/>
      <c r="AJ4310" s="326"/>
      <c r="AK4310" s="327"/>
      <c r="AL4310" s="327"/>
      <c r="AM4310" s="331"/>
      <c r="AN4310" s="332"/>
      <c r="AO4310" s="333"/>
      <c r="AP4310" s="333"/>
      <c r="AQ4310" s="333"/>
      <c r="AR4310" s="332"/>
      <c r="AS4310" s="332"/>
    </row>
    <row r="4311" spans="1:45" x14ac:dyDescent="0.2">
      <c r="A4311" s="326"/>
      <c r="B4311" s="325"/>
      <c r="C4311" s="325"/>
      <c r="D4311" s="325"/>
      <c r="E4311" s="325"/>
      <c r="F4311" s="325"/>
      <c r="G4311" s="325"/>
      <c r="H4311" s="325"/>
      <c r="I4311" s="325"/>
      <c r="J4311" s="325"/>
      <c r="K4311" s="325"/>
      <c r="L4311" s="327"/>
      <c r="M4311" s="328"/>
      <c r="N4311" s="327"/>
      <c r="P4311" s="325"/>
      <c r="Q4311" s="325"/>
      <c r="R4311" s="325"/>
      <c r="S4311" s="325"/>
      <c r="T4311" s="328"/>
      <c r="U4311" s="329"/>
      <c r="V4311" s="330"/>
      <c r="W4311" s="330"/>
      <c r="X4311" s="325"/>
      <c r="Y4311" s="325"/>
      <c r="Z4311" s="325"/>
      <c r="AA4311" s="325"/>
      <c r="AB4311" s="325"/>
      <c r="AC4311" s="325"/>
      <c r="AD4311" s="325"/>
      <c r="AE4311" s="330"/>
      <c r="AF4311" s="326"/>
      <c r="AG4311" s="327"/>
      <c r="AH4311" s="327"/>
      <c r="AI4311" s="327"/>
      <c r="AJ4311" s="326"/>
      <c r="AK4311" s="327"/>
      <c r="AL4311" s="327"/>
      <c r="AM4311" s="331"/>
      <c r="AN4311" s="332"/>
      <c r="AO4311" s="333"/>
      <c r="AP4311" s="333"/>
      <c r="AQ4311" s="333"/>
      <c r="AR4311" s="332"/>
      <c r="AS4311" s="332"/>
    </row>
    <row r="4312" spans="1:45" x14ac:dyDescent="0.2">
      <c r="A4312" s="326"/>
      <c r="B4312" s="325"/>
      <c r="C4312" s="325"/>
      <c r="D4312" s="325"/>
      <c r="E4312" s="325"/>
      <c r="F4312" s="325"/>
      <c r="G4312" s="325"/>
      <c r="H4312" s="325"/>
      <c r="I4312" s="325"/>
      <c r="J4312" s="325"/>
      <c r="K4312" s="325"/>
      <c r="L4312" s="327"/>
      <c r="M4312" s="328"/>
      <c r="N4312" s="327"/>
      <c r="P4312" s="325"/>
      <c r="Q4312" s="325"/>
      <c r="R4312" s="325"/>
      <c r="S4312" s="325"/>
      <c r="T4312" s="328"/>
      <c r="U4312" s="329"/>
      <c r="V4312" s="330"/>
      <c r="W4312" s="330"/>
      <c r="X4312" s="325"/>
      <c r="Y4312" s="325"/>
      <c r="Z4312" s="325"/>
      <c r="AA4312" s="325"/>
      <c r="AB4312" s="325"/>
      <c r="AC4312" s="325"/>
      <c r="AD4312" s="325"/>
      <c r="AE4312" s="330"/>
      <c r="AF4312" s="326"/>
      <c r="AG4312" s="327"/>
      <c r="AH4312" s="327"/>
      <c r="AI4312" s="327"/>
      <c r="AJ4312" s="326"/>
      <c r="AK4312" s="327"/>
      <c r="AL4312" s="327"/>
      <c r="AM4312" s="331"/>
      <c r="AN4312" s="332"/>
      <c r="AO4312" s="333"/>
      <c r="AP4312" s="333"/>
      <c r="AQ4312" s="333"/>
      <c r="AR4312" s="332"/>
      <c r="AS4312" s="332"/>
    </row>
    <row r="4313" spans="1:45" x14ac:dyDescent="0.2">
      <c r="A4313" s="326"/>
      <c r="B4313" s="325"/>
      <c r="C4313" s="325"/>
      <c r="D4313" s="325"/>
      <c r="E4313" s="325"/>
      <c r="F4313" s="325"/>
      <c r="G4313" s="325"/>
      <c r="H4313" s="325"/>
      <c r="I4313" s="325"/>
      <c r="J4313" s="325"/>
      <c r="K4313" s="325"/>
      <c r="L4313" s="327"/>
      <c r="M4313" s="328"/>
      <c r="N4313" s="327"/>
      <c r="P4313" s="325"/>
      <c r="Q4313" s="325"/>
      <c r="R4313" s="325"/>
      <c r="S4313" s="325"/>
      <c r="T4313" s="328"/>
      <c r="U4313" s="329"/>
      <c r="V4313" s="330"/>
      <c r="W4313" s="330"/>
      <c r="X4313" s="325"/>
      <c r="Y4313" s="325"/>
      <c r="Z4313" s="325"/>
      <c r="AA4313" s="325"/>
      <c r="AB4313" s="325"/>
      <c r="AC4313" s="325"/>
      <c r="AD4313" s="325"/>
      <c r="AE4313" s="330"/>
      <c r="AF4313" s="326"/>
      <c r="AG4313" s="327"/>
      <c r="AH4313" s="327"/>
      <c r="AI4313" s="327"/>
      <c r="AJ4313" s="326"/>
      <c r="AK4313" s="327"/>
      <c r="AL4313" s="327"/>
      <c r="AM4313" s="331"/>
      <c r="AN4313" s="332"/>
      <c r="AO4313" s="333"/>
      <c r="AP4313" s="333"/>
      <c r="AQ4313" s="333"/>
      <c r="AR4313" s="332"/>
      <c r="AS4313" s="332"/>
    </row>
    <row r="4314" spans="1:45" x14ac:dyDescent="0.2">
      <c r="A4314" s="326"/>
      <c r="B4314" s="325"/>
      <c r="C4314" s="325"/>
      <c r="D4314" s="325"/>
      <c r="E4314" s="325"/>
      <c r="F4314" s="325"/>
      <c r="G4314" s="325"/>
      <c r="H4314" s="325"/>
      <c r="I4314" s="325"/>
      <c r="J4314" s="325"/>
      <c r="K4314" s="325"/>
      <c r="L4314" s="327"/>
      <c r="M4314" s="328"/>
      <c r="N4314" s="327"/>
      <c r="P4314" s="325"/>
      <c r="Q4314" s="325"/>
      <c r="R4314" s="325"/>
      <c r="S4314" s="325"/>
      <c r="T4314" s="328"/>
      <c r="U4314" s="329"/>
      <c r="V4314" s="330"/>
      <c r="W4314" s="330"/>
      <c r="X4314" s="325"/>
      <c r="Y4314" s="325"/>
      <c r="Z4314" s="325"/>
      <c r="AA4314" s="325"/>
      <c r="AB4314" s="325"/>
      <c r="AC4314" s="325"/>
      <c r="AD4314" s="325"/>
      <c r="AE4314" s="330"/>
      <c r="AF4314" s="326"/>
      <c r="AG4314" s="327"/>
      <c r="AH4314" s="327"/>
      <c r="AI4314" s="327"/>
      <c r="AJ4314" s="326"/>
      <c r="AK4314" s="327"/>
      <c r="AL4314" s="327"/>
      <c r="AM4314" s="331"/>
      <c r="AN4314" s="332"/>
      <c r="AO4314" s="333"/>
      <c r="AP4314" s="333"/>
      <c r="AQ4314" s="333"/>
      <c r="AR4314" s="332"/>
      <c r="AS4314" s="332"/>
    </row>
    <row r="4315" spans="1:45" x14ac:dyDescent="0.2">
      <c r="A4315" s="326"/>
      <c r="B4315" s="325"/>
      <c r="C4315" s="325"/>
      <c r="D4315" s="325"/>
      <c r="E4315" s="325"/>
      <c r="F4315" s="325"/>
      <c r="G4315" s="325"/>
      <c r="H4315" s="325"/>
      <c r="I4315" s="325"/>
      <c r="J4315" s="325"/>
      <c r="K4315" s="325"/>
      <c r="L4315" s="327"/>
      <c r="M4315" s="328"/>
      <c r="N4315" s="327"/>
      <c r="P4315" s="325"/>
      <c r="Q4315" s="325"/>
      <c r="R4315" s="325"/>
      <c r="S4315" s="325"/>
      <c r="T4315" s="328"/>
      <c r="U4315" s="329"/>
      <c r="V4315" s="330"/>
      <c r="W4315" s="330"/>
      <c r="X4315" s="325"/>
      <c r="Y4315" s="325"/>
      <c r="Z4315" s="325"/>
      <c r="AA4315" s="325"/>
      <c r="AB4315" s="325"/>
      <c r="AC4315" s="325"/>
      <c r="AD4315" s="325"/>
      <c r="AE4315" s="330"/>
      <c r="AF4315" s="326"/>
      <c r="AG4315" s="327"/>
      <c r="AH4315" s="327"/>
      <c r="AI4315" s="327"/>
      <c r="AJ4315" s="326"/>
      <c r="AK4315" s="327"/>
      <c r="AL4315" s="327"/>
      <c r="AM4315" s="331"/>
      <c r="AN4315" s="332"/>
      <c r="AO4315" s="333"/>
      <c r="AP4315" s="333"/>
      <c r="AQ4315" s="333"/>
      <c r="AR4315" s="332"/>
      <c r="AS4315" s="332"/>
    </row>
    <row r="4316" spans="1:45" x14ac:dyDescent="0.2">
      <c r="A4316" s="326"/>
      <c r="B4316" s="325"/>
      <c r="C4316" s="325"/>
      <c r="D4316" s="325"/>
      <c r="E4316" s="325"/>
      <c r="F4316" s="325"/>
      <c r="G4316" s="325"/>
      <c r="H4316" s="325"/>
      <c r="I4316" s="325"/>
      <c r="J4316" s="325"/>
      <c r="K4316" s="325"/>
      <c r="L4316" s="327"/>
      <c r="M4316" s="328"/>
      <c r="N4316" s="327"/>
      <c r="P4316" s="325"/>
      <c r="Q4316" s="325"/>
      <c r="R4316" s="325"/>
      <c r="S4316" s="325"/>
      <c r="T4316" s="328"/>
      <c r="U4316" s="329"/>
      <c r="V4316" s="330"/>
      <c r="W4316" s="330"/>
      <c r="X4316" s="325"/>
      <c r="Y4316" s="325"/>
      <c r="Z4316" s="325"/>
      <c r="AA4316" s="325"/>
      <c r="AB4316" s="325"/>
      <c r="AC4316" s="325"/>
      <c r="AD4316" s="325"/>
      <c r="AE4316" s="330"/>
      <c r="AF4316" s="326"/>
      <c r="AG4316" s="327"/>
      <c r="AH4316" s="327"/>
      <c r="AI4316" s="327"/>
      <c r="AJ4316" s="326"/>
      <c r="AK4316" s="327"/>
      <c r="AL4316" s="327"/>
      <c r="AM4316" s="331"/>
      <c r="AN4316" s="332"/>
      <c r="AO4316" s="333"/>
      <c r="AP4316" s="333"/>
      <c r="AQ4316" s="333"/>
      <c r="AR4316" s="332"/>
      <c r="AS4316" s="332"/>
    </row>
    <row r="4317" spans="1:45" x14ac:dyDescent="0.2">
      <c r="A4317" s="326"/>
      <c r="B4317" s="325"/>
      <c r="C4317" s="325"/>
      <c r="D4317" s="325"/>
      <c r="E4317" s="325"/>
      <c r="F4317" s="325"/>
      <c r="G4317" s="325"/>
      <c r="H4317" s="325"/>
      <c r="I4317" s="325"/>
      <c r="J4317" s="325"/>
      <c r="K4317" s="325"/>
      <c r="L4317" s="327"/>
      <c r="M4317" s="328"/>
      <c r="N4317" s="327"/>
      <c r="P4317" s="325"/>
      <c r="Q4317" s="325"/>
      <c r="R4317" s="325"/>
      <c r="S4317" s="325"/>
      <c r="T4317" s="328"/>
      <c r="U4317" s="329"/>
      <c r="V4317" s="330"/>
      <c r="W4317" s="330"/>
      <c r="X4317" s="325"/>
      <c r="Y4317" s="325"/>
      <c r="Z4317" s="325"/>
      <c r="AA4317" s="325"/>
      <c r="AB4317" s="325"/>
      <c r="AC4317" s="325"/>
      <c r="AD4317" s="325"/>
      <c r="AE4317" s="330"/>
      <c r="AF4317" s="326"/>
      <c r="AG4317" s="327"/>
      <c r="AH4317" s="327"/>
      <c r="AI4317" s="327"/>
      <c r="AJ4317" s="326"/>
      <c r="AK4317" s="327"/>
      <c r="AL4317" s="327"/>
      <c r="AM4317" s="331"/>
      <c r="AN4317" s="332"/>
      <c r="AO4317" s="333"/>
      <c r="AP4317" s="333"/>
      <c r="AQ4317" s="333"/>
      <c r="AR4317" s="332"/>
      <c r="AS4317" s="332"/>
    </row>
    <row r="4318" spans="1:45" x14ac:dyDescent="0.2">
      <c r="A4318" s="326"/>
      <c r="B4318" s="325"/>
      <c r="C4318" s="325"/>
      <c r="D4318" s="325"/>
      <c r="E4318" s="325"/>
      <c r="F4318" s="325"/>
      <c r="G4318" s="325"/>
      <c r="H4318" s="325"/>
      <c r="I4318" s="325"/>
      <c r="J4318" s="325"/>
      <c r="K4318" s="325"/>
      <c r="L4318" s="327"/>
      <c r="M4318" s="328"/>
      <c r="N4318" s="327"/>
      <c r="P4318" s="325"/>
      <c r="Q4318" s="325"/>
      <c r="R4318" s="325"/>
      <c r="S4318" s="325"/>
      <c r="T4318" s="328"/>
      <c r="U4318" s="329"/>
      <c r="V4318" s="330"/>
      <c r="W4318" s="330"/>
      <c r="X4318" s="325"/>
      <c r="Y4318" s="325"/>
      <c r="Z4318" s="325"/>
      <c r="AA4318" s="325"/>
      <c r="AB4318" s="325"/>
      <c r="AC4318" s="325"/>
      <c r="AD4318" s="325"/>
      <c r="AE4318" s="330"/>
      <c r="AF4318" s="326"/>
      <c r="AG4318" s="327"/>
      <c r="AH4318" s="327"/>
      <c r="AI4318" s="327"/>
      <c r="AJ4318" s="326"/>
      <c r="AK4318" s="327"/>
      <c r="AL4318" s="327"/>
      <c r="AM4318" s="331"/>
      <c r="AN4318" s="332"/>
      <c r="AO4318" s="333"/>
      <c r="AP4318" s="333"/>
      <c r="AQ4318" s="333"/>
      <c r="AR4318" s="332"/>
      <c r="AS4318" s="332"/>
    </row>
    <row r="4319" spans="1:45" x14ac:dyDescent="0.2">
      <c r="A4319" s="326"/>
      <c r="B4319" s="325"/>
      <c r="C4319" s="325"/>
      <c r="D4319" s="325"/>
      <c r="E4319" s="325"/>
      <c r="F4319" s="325"/>
      <c r="G4319" s="325"/>
      <c r="H4319" s="325"/>
      <c r="I4319" s="325"/>
      <c r="J4319" s="325"/>
      <c r="K4319" s="325"/>
      <c r="L4319" s="327"/>
      <c r="M4319" s="328"/>
      <c r="N4319" s="327"/>
      <c r="P4319" s="325"/>
      <c r="Q4319" s="325"/>
      <c r="R4319" s="325"/>
      <c r="S4319" s="325"/>
      <c r="T4319" s="328"/>
      <c r="U4319" s="329"/>
      <c r="V4319" s="330"/>
      <c r="W4319" s="330"/>
      <c r="X4319" s="325"/>
      <c r="Y4319" s="325"/>
      <c r="Z4319" s="325"/>
      <c r="AA4319" s="325"/>
      <c r="AB4319" s="325"/>
      <c r="AC4319" s="325"/>
      <c r="AD4319" s="325"/>
      <c r="AE4319" s="330"/>
      <c r="AF4319" s="326"/>
      <c r="AG4319" s="327"/>
      <c r="AH4319" s="327"/>
      <c r="AI4319" s="327"/>
      <c r="AJ4319" s="326"/>
      <c r="AK4319" s="327"/>
      <c r="AL4319" s="327"/>
      <c r="AM4319" s="331"/>
      <c r="AN4319" s="332"/>
      <c r="AO4319" s="333"/>
      <c r="AP4319" s="333"/>
      <c r="AQ4319" s="333"/>
      <c r="AR4319" s="332"/>
      <c r="AS4319" s="332"/>
    </row>
    <row r="4320" spans="1:45" x14ac:dyDescent="0.2">
      <c r="A4320" s="326"/>
      <c r="B4320" s="325"/>
      <c r="C4320" s="325"/>
      <c r="D4320" s="325"/>
      <c r="E4320" s="325"/>
      <c r="F4320" s="325"/>
      <c r="G4320" s="325"/>
      <c r="H4320" s="325"/>
      <c r="I4320" s="325"/>
      <c r="J4320" s="325"/>
      <c r="K4320" s="325"/>
      <c r="L4320" s="327"/>
      <c r="M4320" s="328"/>
      <c r="N4320" s="327"/>
      <c r="P4320" s="325"/>
      <c r="Q4320" s="325"/>
      <c r="R4320" s="325"/>
      <c r="S4320" s="325"/>
      <c r="T4320" s="328"/>
      <c r="U4320" s="329"/>
      <c r="V4320" s="330"/>
      <c r="W4320" s="330"/>
      <c r="X4320" s="325"/>
      <c r="Y4320" s="325"/>
      <c r="Z4320" s="325"/>
      <c r="AA4320" s="325"/>
      <c r="AB4320" s="325"/>
      <c r="AC4320" s="325"/>
      <c r="AD4320" s="325"/>
      <c r="AE4320" s="330"/>
      <c r="AF4320" s="326"/>
      <c r="AG4320" s="327"/>
      <c r="AH4320" s="327"/>
      <c r="AI4320" s="327"/>
      <c r="AJ4320" s="326"/>
      <c r="AK4320" s="327"/>
      <c r="AL4320" s="327"/>
      <c r="AM4320" s="331"/>
      <c r="AN4320" s="332"/>
      <c r="AO4320" s="333"/>
      <c r="AP4320" s="333"/>
      <c r="AQ4320" s="333"/>
      <c r="AR4320" s="332"/>
      <c r="AS4320" s="332"/>
    </row>
    <row r="4321" spans="1:45" x14ac:dyDescent="0.2">
      <c r="A4321" s="326"/>
      <c r="B4321" s="325"/>
      <c r="C4321" s="325"/>
      <c r="D4321" s="325"/>
      <c r="E4321" s="325"/>
      <c r="F4321" s="325"/>
      <c r="G4321" s="325"/>
      <c r="H4321" s="325"/>
      <c r="I4321" s="325"/>
      <c r="J4321" s="325"/>
      <c r="K4321" s="325"/>
      <c r="L4321" s="327"/>
      <c r="M4321" s="328"/>
      <c r="N4321" s="327"/>
      <c r="P4321" s="325"/>
      <c r="Q4321" s="325"/>
      <c r="R4321" s="325"/>
      <c r="S4321" s="325"/>
      <c r="T4321" s="328"/>
      <c r="U4321" s="329"/>
      <c r="V4321" s="330"/>
      <c r="W4321" s="330"/>
      <c r="X4321" s="325"/>
      <c r="Y4321" s="325"/>
      <c r="Z4321" s="325"/>
      <c r="AA4321" s="325"/>
      <c r="AB4321" s="325"/>
      <c r="AC4321" s="325"/>
      <c r="AD4321" s="325"/>
      <c r="AE4321" s="330"/>
      <c r="AF4321" s="326"/>
      <c r="AG4321" s="327"/>
      <c r="AH4321" s="327"/>
      <c r="AI4321" s="327"/>
      <c r="AJ4321" s="326"/>
      <c r="AK4321" s="327"/>
      <c r="AL4321" s="327"/>
      <c r="AM4321" s="331"/>
      <c r="AN4321" s="332"/>
      <c r="AO4321" s="333"/>
      <c r="AP4321" s="333"/>
      <c r="AQ4321" s="333"/>
      <c r="AR4321" s="332"/>
      <c r="AS4321" s="332"/>
    </row>
    <row r="4322" spans="1:45" x14ac:dyDescent="0.2">
      <c r="A4322" s="326"/>
      <c r="B4322" s="325"/>
      <c r="C4322" s="325"/>
      <c r="D4322" s="325"/>
      <c r="E4322" s="325"/>
      <c r="F4322" s="325"/>
      <c r="G4322" s="325"/>
      <c r="H4322" s="325"/>
      <c r="I4322" s="325"/>
      <c r="J4322" s="325"/>
      <c r="K4322" s="325"/>
      <c r="L4322" s="327"/>
      <c r="M4322" s="328"/>
      <c r="N4322" s="327"/>
      <c r="P4322" s="325"/>
      <c r="Q4322" s="325"/>
      <c r="R4322" s="325"/>
      <c r="S4322" s="325"/>
      <c r="T4322" s="328"/>
      <c r="U4322" s="329"/>
      <c r="V4322" s="330"/>
      <c r="W4322" s="330"/>
      <c r="X4322" s="325"/>
      <c r="Y4322" s="325"/>
      <c r="Z4322" s="325"/>
      <c r="AA4322" s="325"/>
      <c r="AB4322" s="325"/>
      <c r="AC4322" s="325"/>
      <c r="AD4322" s="325"/>
      <c r="AE4322" s="330"/>
      <c r="AF4322" s="326"/>
      <c r="AG4322" s="327"/>
      <c r="AH4322" s="327"/>
      <c r="AI4322" s="327"/>
      <c r="AJ4322" s="326"/>
      <c r="AK4322" s="327"/>
      <c r="AL4322" s="327"/>
      <c r="AM4322" s="331"/>
      <c r="AN4322" s="332"/>
      <c r="AO4322" s="333"/>
      <c r="AP4322" s="333"/>
      <c r="AQ4322" s="333"/>
      <c r="AR4322" s="332"/>
      <c r="AS4322" s="332"/>
    </row>
    <row r="4323" spans="1:45" x14ac:dyDescent="0.2">
      <c r="A4323" s="326"/>
      <c r="B4323" s="325"/>
      <c r="C4323" s="325"/>
      <c r="D4323" s="325"/>
      <c r="E4323" s="325"/>
      <c r="F4323" s="325"/>
      <c r="G4323" s="325"/>
      <c r="H4323" s="325"/>
      <c r="I4323" s="325"/>
      <c r="J4323" s="325"/>
      <c r="K4323" s="325"/>
      <c r="L4323" s="327"/>
      <c r="M4323" s="328"/>
      <c r="N4323" s="327"/>
      <c r="P4323" s="325"/>
      <c r="Q4323" s="325"/>
      <c r="R4323" s="325"/>
      <c r="S4323" s="325"/>
      <c r="T4323" s="328"/>
      <c r="U4323" s="329"/>
      <c r="V4323" s="330"/>
      <c r="W4323" s="330"/>
      <c r="X4323" s="325"/>
      <c r="Y4323" s="325"/>
      <c r="Z4323" s="325"/>
      <c r="AA4323" s="325"/>
      <c r="AB4323" s="325"/>
      <c r="AC4323" s="325"/>
      <c r="AD4323" s="325"/>
      <c r="AE4323" s="330"/>
      <c r="AF4323" s="326"/>
      <c r="AG4323" s="327"/>
      <c r="AH4323" s="327"/>
      <c r="AI4323" s="327"/>
      <c r="AJ4323" s="326"/>
      <c r="AK4323" s="327"/>
      <c r="AL4323" s="327"/>
      <c r="AM4323" s="331"/>
      <c r="AN4323" s="332"/>
      <c r="AO4323" s="333"/>
      <c r="AP4323" s="333"/>
      <c r="AQ4323" s="333"/>
      <c r="AR4323" s="332"/>
      <c r="AS4323" s="332"/>
    </row>
    <row r="4324" spans="1:45" x14ac:dyDescent="0.2">
      <c r="A4324" s="326"/>
      <c r="B4324" s="325"/>
      <c r="C4324" s="325"/>
      <c r="D4324" s="325"/>
      <c r="E4324" s="325"/>
      <c r="F4324" s="325"/>
      <c r="G4324" s="325"/>
      <c r="H4324" s="325"/>
      <c r="I4324" s="325"/>
      <c r="J4324" s="325"/>
      <c r="K4324" s="325"/>
      <c r="L4324" s="327"/>
      <c r="M4324" s="328"/>
      <c r="N4324" s="327"/>
      <c r="P4324" s="325"/>
      <c r="Q4324" s="325"/>
      <c r="R4324" s="325"/>
      <c r="S4324" s="325"/>
      <c r="T4324" s="328"/>
      <c r="U4324" s="329"/>
      <c r="V4324" s="330"/>
      <c r="W4324" s="330"/>
      <c r="X4324" s="325"/>
      <c r="Y4324" s="325"/>
      <c r="Z4324" s="325"/>
      <c r="AA4324" s="325"/>
      <c r="AB4324" s="325"/>
      <c r="AC4324" s="325"/>
      <c r="AD4324" s="325"/>
      <c r="AE4324" s="330"/>
      <c r="AF4324" s="326"/>
      <c r="AG4324" s="327"/>
      <c r="AH4324" s="327"/>
      <c r="AI4324" s="327"/>
      <c r="AJ4324" s="326"/>
      <c r="AK4324" s="327"/>
      <c r="AL4324" s="327"/>
      <c r="AM4324" s="331"/>
      <c r="AN4324" s="332"/>
      <c r="AO4324" s="333"/>
      <c r="AP4324" s="333"/>
      <c r="AQ4324" s="333"/>
      <c r="AR4324" s="332"/>
      <c r="AS4324" s="332"/>
    </row>
    <row r="4325" spans="1:45" x14ac:dyDescent="0.2">
      <c r="A4325" s="326"/>
      <c r="B4325" s="325"/>
      <c r="C4325" s="325"/>
      <c r="D4325" s="325"/>
      <c r="E4325" s="325"/>
      <c r="F4325" s="325"/>
      <c r="G4325" s="325"/>
      <c r="H4325" s="325"/>
      <c r="I4325" s="325"/>
      <c r="J4325" s="325"/>
      <c r="K4325" s="325"/>
      <c r="L4325" s="327"/>
      <c r="M4325" s="328"/>
      <c r="N4325" s="327"/>
      <c r="P4325" s="325"/>
      <c r="Q4325" s="325"/>
      <c r="R4325" s="325"/>
      <c r="S4325" s="325"/>
      <c r="T4325" s="328"/>
      <c r="U4325" s="329"/>
      <c r="V4325" s="330"/>
      <c r="W4325" s="330"/>
      <c r="X4325" s="325"/>
      <c r="Y4325" s="325"/>
      <c r="Z4325" s="325"/>
      <c r="AA4325" s="325"/>
      <c r="AB4325" s="325"/>
      <c r="AC4325" s="325"/>
      <c r="AD4325" s="325"/>
      <c r="AE4325" s="330"/>
      <c r="AF4325" s="326"/>
      <c r="AG4325" s="327"/>
      <c r="AH4325" s="327"/>
      <c r="AI4325" s="327"/>
      <c r="AJ4325" s="326"/>
      <c r="AK4325" s="327"/>
      <c r="AL4325" s="327"/>
      <c r="AM4325" s="331"/>
      <c r="AN4325" s="332"/>
      <c r="AO4325" s="333"/>
      <c r="AP4325" s="333"/>
      <c r="AQ4325" s="333"/>
      <c r="AR4325" s="332"/>
      <c r="AS4325" s="332"/>
    </row>
    <row r="4326" spans="1:45" x14ac:dyDescent="0.2">
      <c r="A4326" s="326"/>
      <c r="B4326" s="325"/>
      <c r="C4326" s="325"/>
      <c r="D4326" s="325"/>
      <c r="E4326" s="325"/>
      <c r="F4326" s="325"/>
      <c r="G4326" s="325"/>
      <c r="H4326" s="325"/>
      <c r="I4326" s="325"/>
      <c r="J4326" s="325"/>
      <c r="K4326" s="325"/>
      <c r="L4326" s="327"/>
      <c r="M4326" s="328"/>
      <c r="N4326" s="327"/>
      <c r="P4326" s="325"/>
      <c r="Q4326" s="325"/>
      <c r="R4326" s="325"/>
      <c r="S4326" s="325"/>
      <c r="T4326" s="328"/>
      <c r="U4326" s="329"/>
      <c r="V4326" s="330"/>
      <c r="W4326" s="330"/>
      <c r="X4326" s="325"/>
      <c r="Y4326" s="325"/>
      <c r="Z4326" s="325"/>
      <c r="AA4326" s="325"/>
      <c r="AB4326" s="325"/>
      <c r="AC4326" s="325"/>
      <c r="AD4326" s="325"/>
      <c r="AE4326" s="330"/>
      <c r="AF4326" s="326"/>
      <c r="AG4326" s="327"/>
      <c r="AH4326" s="327"/>
      <c r="AI4326" s="327"/>
      <c r="AJ4326" s="326"/>
      <c r="AK4326" s="327"/>
      <c r="AL4326" s="327"/>
      <c r="AM4326" s="331"/>
      <c r="AN4326" s="332"/>
      <c r="AO4326" s="333"/>
      <c r="AP4326" s="333"/>
      <c r="AQ4326" s="333"/>
      <c r="AR4326" s="332"/>
      <c r="AS4326" s="332"/>
    </row>
    <row r="4327" spans="1:45" x14ac:dyDescent="0.2">
      <c r="A4327" s="326"/>
      <c r="B4327" s="325"/>
      <c r="C4327" s="325"/>
      <c r="D4327" s="325"/>
      <c r="E4327" s="325"/>
      <c r="F4327" s="325"/>
      <c r="G4327" s="325"/>
      <c r="H4327" s="325"/>
      <c r="I4327" s="325"/>
      <c r="J4327" s="325"/>
      <c r="K4327" s="325"/>
      <c r="L4327" s="327"/>
      <c r="M4327" s="328"/>
      <c r="N4327" s="327"/>
      <c r="P4327" s="325"/>
      <c r="Q4327" s="325"/>
      <c r="R4327" s="325"/>
      <c r="S4327" s="325"/>
      <c r="T4327" s="328"/>
      <c r="U4327" s="329"/>
      <c r="V4327" s="330"/>
      <c r="W4327" s="330"/>
      <c r="X4327" s="325"/>
      <c r="Y4327" s="325"/>
      <c r="Z4327" s="325"/>
      <c r="AA4327" s="325"/>
      <c r="AB4327" s="325"/>
      <c r="AC4327" s="325"/>
      <c r="AD4327" s="325"/>
      <c r="AE4327" s="330"/>
      <c r="AF4327" s="326"/>
      <c r="AG4327" s="327"/>
      <c r="AH4327" s="327"/>
      <c r="AI4327" s="327"/>
      <c r="AJ4327" s="326"/>
      <c r="AK4327" s="327"/>
      <c r="AL4327" s="327"/>
      <c r="AM4327" s="331"/>
      <c r="AN4327" s="332"/>
      <c r="AO4327" s="333"/>
      <c r="AP4327" s="333"/>
      <c r="AQ4327" s="333"/>
      <c r="AR4327" s="332"/>
      <c r="AS4327" s="332"/>
    </row>
    <row r="4328" spans="1:45" x14ac:dyDescent="0.2">
      <c r="A4328" s="326"/>
      <c r="B4328" s="325"/>
      <c r="C4328" s="325"/>
      <c r="D4328" s="325"/>
      <c r="E4328" s="325"/>
      <c r="F4328" s="325"/>
      <c r="G4328" s="325"/>
      <c r="H4328" s="325"/>
      <c r="I4328" s="325"/>
      <c r="J4328" s="325"/>
      <c r="K4328" s="325"/>
      <c r="L4328" s="327"/>
      <c r="M4328" s="328"/>
      <c r="N4328" s="327"/>
      <c r="P4328" s="325"/>
      <c r="Q4328" s="325"/>
      <c r="R4328" s="325"/>
      <c r="S4328" s="325"/>
      <c r="T4328" s="328"/>
      <c r="U4328" s="329"/>
      <c r="V4328" s="330"/>
      <c r="W4328" s="330"/>
      <c r="X4328" s="325"/>
      <c r="Y4328" s="325"/>
      <c r="Z4328" s="325"/>
      <c r="AA4328" s="325"/>
      <c r="AB4328" s="325"/>
      <c r="AC4328" s="325"/>
      <c r="AD4328" s="325"/>
      <c r="AE4328" s="330"/>
      <c r="AF4328" s="326"/>
      <c r="AG4328" s="327"/>
      <c r="AH4328" s="327"/>
      <c r="AI4328" s="327"/>
      <c r="AJ4328" s="326"/>
      <c r="AK4328" s="327"/>
      <c r="AL4328" s="327"/>
      <c r="AM4328" s="331"/>
      <c r="AN4328" s="332"/>
      <c r="AO4328" s="333"/>
      <c r="AP4328" s="333"/>
      <c r="AQ4328" s="333"/>
      <c r="AR4328" s="332"/>
      <c r="AS4328" s="332"/>
    </row>
    <row r="4329" spans="1:45" x14ac:dyDescent="0.2">
      <c r="A4329" s="326"/>
      <c r="B4329" s="325"/>
      <c r="C4329" s="325"/>
      <c r="D4329" s="325"/>
      <c r="E4329" s="325"/>
      <c r="F4329" s="325"/>
      <c r="G4329" s="325"/>
      <c r="H4329" s="325"/>
      <c r="I4329" s="325"/>
      <c r="J4329" s="325"/>
      <c r="K4329" s="325"/>
      <c r="L4329" s="327"/>
      <c r="M4329" s="328"/>
      <c r="N4329" s="327"/>
      <c r="P4329" s="325"/>
      <c r="Q4329" s="325"/>
      <c r="R4329" s="325"/>
      <c r="S4329" s="325"/>
      <c r="T4329" s="328"/>
      <c r="U4329" s="329"/>
      <c r="V4329" s="330"/>
      <c r="W4329" s="330"/>
      <c r="X4329" s="325"/>
      <c r="Y4329" s="325"/>
      <c r="Z4329" s="325"/>
      <c r="AA4329" s="325"/>
      <c r="AB4329" s="325"/>
      <c r="AC4329" s="325"/>
      <c r="AD4329" s="325"/>
      <c r="AE4329" s="330"/>
      <c r="AF4329" s="326"/>
      <c r="AG4329" s="327"/>
      <c r="AH4329" s="327"/>
      <c r="AI4329" s="327"/>
      <c r="AJ4329" s="326"/>
      <c r="AK4329" s="327"/>
      <c r="AL4329" s="327"/>
      <c r="AM4329" s="331"/>
      <c r="AN4329" s="332"/>
      <c r="AO4329" s="333"/>
      <c r="AP4329" s="333"/>
      <c r="AQ4329" s="333"/>
      <c r="AR4329" s="332"/>
      <c r="AS4329" s="332"/>
    </row>
    <row r="4330" spans="1:45" x14ac:dyDescent="0.2">
      <c r="A4330" s="326"/>
      <c r="B4330" s="325"/>
      <c r="C4330" s="325"/>
      <c r="D4330" s="325"/>
      <c r="E4330" s="325"/>
      <c r="F4330" s="325"/>
      <c r="G4330" s="325"/>
      <c r="H4330" s="325"/>
      <c r="I4330" s="325"/>
      <c r="J4330" s="325"/>
      <c r="K4330" s="325"/>
      <c r="L4330" s="327"/>
      <c r="M4330" s="328"/>
      <c r="N4330" s="327"/>
      <c r="P4330" s="325"/>
      <c r="Q4330" s="325"/>
      <c r="R4330" s="325"/>
      <c r="S4330" s="325"/>
      <c r="T4330" s="328"/>
      <c r="U4330" s="329"/>
      <c r="V4330" s="330"/>
      <c r="W4330" s="330"/>
      <c r="X4330" s="325"/>
      <c r="Y4330" s="325"/>
      <c r="Z4330" s="325"/>
      <c r="AA4330" s="325"/>
      <c r="AB4330" s="325"/>
      <c r="AC4330" s="325"/>
      <c r="AD4330" s="325"/>
      <c r="AE4330" s="330"/>
      <c r="AF4330" s="326"/>
      <c r="AG4330" s="327"/>
      <c r="AH4330" s="327"/>
      <c r="AI4330" s="327"/>
      <c r="AJ4330" s="326"/>
      <c r="AK4330" s="327"/>
      <c r="AL4330" s="327"/>
      <c r="AM4330" s="331"/>
      <c r="AN4330" s="332"/>
      <c r="AO4330" s="333"/>
      <c r="AP4330" s="333"/>
      <c r="AQ4330" s="333"/>
      <c r="AR4330" s="332"/>
      <c r="AS4330" s="332"/>
    </row>
    <row r="4331" spans="1:45" x14ac:dyDescent="0.2">
      <c r="A4331" s="326"/>
      <c r="B4331" s="325"/>
      <c r="C4331" s="325"/>
      <c r="D4331" s="325"/>
      <c r="E4331" s="325"/>
      <c r="F4331" s="325"/>
      <c r="G4331" s="325"/>
      <c r="H4331" s="325"/>
      <c r="I4331" s="325"/>
      <c r="J4331" s="325"/>
      <c r="K4331" s="325"/>
      <c r="L4331" s="327"/>
      <c r="M4331" s="328"/>
      <c r="N4331" s="327"/>
      <c r="P4331" s="325"/>
      <c r="Q4331" s="325"/>
      <c r="R4331" s="325"/>
      <c r="S4331" s="325"/>
      <c r="T4331" s="328"/>
      <c r="U4331" s="329"/>
      <c r="V4331" s="330"/>
      <c r="W4331" s="330"/>
      <c r="X4331" s="325"/>
      <c r="Y4331" s="325"/>
      <c r="Z4331" s="325"/>
      <c r="AA4331" s="325"/>
      <c r="AB4331" s="325"/>
      <c r="AC4331" s="325"/>
      <c r="AD4331" s="325"/>
      <c r="AE4331" s="330"/>
      <c r="AF4331" s="326"/>
      <c r="AG4331" s="327"/>
      <c r="AH4331" s="327"/>
      <c r="AI4331" s="327"/>
      <c r="AJ4331" s="326"/>
      <c r="AK4331" s="327"/>
      <c r="AL4331" s="327"/>
      <c r="AM4331" s="331"/>
      <c r="AN4331" s="332"/>
      <c r="AO4331" s="333"/>
      <c r="AP4331" s="333"/>
      <c r="AQ4331" s="333"/>
      <c r="AR4331" s="332"/>
      <c r="AS4331" s="332"/>
    </row>
    <row r="4332" spans="1:45" x14ac:dyDescent="0.2">
      <c r="A4332" s="326"/>
      <c r="B4332" s="325"/>
      <c r="C4332" s="325"/>
      <c r="D4332" s="325"/>
      <c r="E4332" s="325"/>
      <c r="F4332" s="325"/>
      <c r="G4332" s="325"/>
      <c r="H4332" s="325"/>
      <c r="I4332" s="325"/>
      <c r="J4332" s="325"/>
      <c r="K4332" s="325"/>
      <c r="L4332" s="327"/>
      <c r="M4332" s="328"/>
      <c r="N4332" s="327"/>
      <c r="P4332" s="325"/>
      <c r="Q4332" s="325"/>
      <c r="R4332" s="325"/>
      <c r="S4332" s="325"/>
      <c r="T4332" s="328"/>
      <c r="U4332" s="329"/>
      <c r="V4332" s="330"/>
      <c r="W4332" s="330"/>
      <c r="X4332" s="325"/>
      <c r="Y4332" s="325"/>
      <c r="Z4332" s="325"/>
      <c r="AA4332" s="325"/>
      <c r="AB4332" s="325"/>
      <c r="AC4332" s="325"/>
      <c r="AD4332" s="325"/>
      <c r="AE4332" s="330"/>
      <c r="AF4332" s="326"/>
      <c r="AG4332" s="327"/>
      <c r="AH4332" s="327"/>
      <c r="AI4332" s="327"/>
      <c r="AJ4332" s="326"/>
      <c r="AK4332" s="327"/>
      <c r="AL4332" s="327"/>
      <c r="AM4332" s="331"/>
      <c r="AN4332" s="332"/>
      <c r="AO4332" s="333"/>
      <c r="AP4332" s="333"/>
      <c r="AQ4332" s="333"/>
      <c r="AR4332" s="332"/>
      <c r="AS4332" s="332"/>
    </row>
    <row r="4333" spans="1:45" x14ac:dyDescent="0.2">
      <c r="A4333" s="306"/>
      <c r="L4333" s="307"/>
      <c r="N4333" s="307"/>
      <c r="U4333" s="309"/>
      <c r="AF4333" s="306"/>
      <c r="AG4333" s="307"/>
      <c r="AH4333" s="307"/>
      <c r="AI4333" s="307"/>
      <c r="AK4333" s="307"/>
      <c r="AL4333" s="307"/>
      <c r="AN4333" s="312"/>
      <c r="AS4333" s="314"/>
    </row>
    <row r="4334" spans="1:45" x14ac:dyDescent="0.2">
      <c r="A4334" s="306"/>
      <c r="L4334" s="307"/>
      <c r="N4334" s="307"/>
      <c r="U4334" s="309"/>
      <c r="AF4334" s="306"/>
      <c r="AG4334" s="307"/>
      <c r="AH4334" s="307"/>
      <c r="AI4334" s="307"/>
      <c r="AJ4334" s="306"/>
      <c r="AK4334" s="307"/>
      <c r="AL4334" s="307"/>
      <c r="AN4334" s="312"/>
      <c r="AS4334" s="314"/>
    </row>
    <row r="4335" spans="1:45" x14ac:dyDescent="0.2">
      <c r="A4335" s="306"/>
      <c r="L4335" s="307"/>
      <c r="N4335" s="307"/>
      <c r="U4335" s="309"/>
      <c r="AF4335" s="306"/>
      <c r="AG4335" s="307"/>
      <c r="AH4335" s="307"/>
      <c r="AI4335" s="307"/>
      <c r="AJ4335" s="306"/>
      <c r="AK4335" s="307"/>
      <c r="AL4335" s="307"/>
      <c r="AN4335" s="312"/>
      <c r="AS4335" s="314"/>
    </row>
    <row r="4336" spans="1:45" x14ac:dyDescent="0.2">
      <c r="A4336" s="306"/>
      <c r="L4336" s="307"/>
      <c r="N4336" s="307"/>
      <c r="U4336" s="309"/>
      <c r="AF4336" s="306"/>
      <c r="AG4336" s="307"/>
      <c r="AH4336" s="307"/>
      <c r="AI4336" s="307"/>
      <c r="AK4336" s="307"/>
      <c r="AL4336" s="307"/>
      <c r="AN4336" s="312"/>
      <c r="AS4336" s="314"/>
    </row>
    <row r="4337" spans="1:45" x14ac:dyDescent="0.2">
      <c r="A4337" s="306"/>
      <c r="L4337" s="307"/>
      <c r="N4337" s="307"/>
      <c r="U4337" s="309"/>
      <c r="AF4337" s="306"/>
      <c r="AG4337" s="307"/>
      <c r="AH4337" s="307"/>
      <c r="AI4337" s="307"/>
      <c r="AJ4337" s="306"/>
      <c r="AK4337" s="307"/>
      <c r="AL4337" s="307"/>
      <c r="AN4337" s="312"/>
      <c r="AS4337" s="314"/>
    </row>
    <row r="4338" spans="1:45" x14ac:dyDescent="0.2">
      <c r="A4338" s="306"/>
      <c r="L4338" s="307"/>
      <c r="N4338" s="307"/>
      <c r="U4338" s="309"/>
      <c r="AF4338" s="306"/>
      <c r="AG4338" s="307"/>
      <c r="AH4338" s="307"/>
      <c r="AI4338" s="307"/>
      <c r="AJ4338" s="306"/>
      <c r="AK4338" s="307"/>
      <c r="AL4338" s="307"/>
      <c r="AN4338" s="312"/>
      <c r="AS4338" s="314"/>
    </row>
    <row r="4339" spans="1:45" x14ac:dyDescent="0.2">
      <c r="A4339" s="306"/>
      <c r="L4339" s="307"/>
      <c r="N4339" s="307"/>
      <c r="U4339" s="309"/>
      <c r="AF4339" s="306"/>
      <c r="AG4339" s="307"/>
      <c r="AH4339" s="307"/>
      <c r="AI4339" s="307"/>
      <c r="AK4339" s="307"/>
      <c r="AL4339" s="307"/>
      <c r="AN4339" s="312"/>
      <c r="AS4339" s="314"/>
    </row>
    <row r="4340" spans="1:45" x14ac:dyDescent="0.2">
      <c r="A4340" s="306"/>
      <c r="L4340" s="307"/>
      <c r="N4340" s="307"/>
      <c r="U4340" s="309"/>
      <c r="AF4340" s="306"/>
      <c r="AG4340" s="307"/>
      <c r="AH4340" s="307"/>
      <c r="AI4340" s="307"/>
      <c r="AJ4340" s="306"/>
      <c r="AK4340" s="307"/>
      <c r="AL4340" s="307"/>
      <c r="AN4340" s="312"/>
      <c r="AS4340" s="314"/>
    </row>
    <row r="4341" spans="1:45" x14ac:dyDescent="0.2">
      <c r="A4341" s="306"/>
      <c r="L4341" s="307"/>
      <c r="N4341" s="307"/>
      <c r="U4341" s="309"/>
      <c r="AF4341" s="306"/>
      <c r="AG4341" s="307"/>
      <c r="AH4341" s="307"/>
      <c r="AI4341" s="307"/>
      <c r="AJ4341" s="306"/>
      <c r="AK4341" s="307"/>
      <c r="AL4341" s="307"/>
      <c r="AN4341" s="312"/>
      <c r="AS4341" s="314"/>
    </row>
    <row r="4342" spans="1:45" x14ac:dyDescent="0.2">
      <c r="A4342" s="306"/>
      <c r="L4342" s="307"/>
      <c r="N4342" s="307"/>
      <c r="U4342" s="309"/>
      <c r="AF4342" s="306"/>
      <c r="AG4342" s="307"/>
      <c r="AH4342" s="307"/>
      <c r="AI4342" s="307"/>
      <c r="AK4342" s="307"/>
      <c r="AL4342" s="307"/>
      <c r="AN4342" s="312"/>
      <c r="AS4342" s="314"/>
    </row>
    <row r="4343" spans="1:45" x14ac:dyDescent="0.2">
      <c r="A4343" s="306"/>
      <c r="L4343" s="307"/>
      <c r="N4343" s="307"/>
      <c r="U4343" s="309"/>
      <c r="AF4343" s="306"/>
      <c r="AG4343" s="307"/>
      <c r="AH4343" s="307"/>
      <c r="AI4343" s="307"/>
      <c r="AJ4343" s="306"/>
      <c r="AK4343" s="307"/>
      <c r="AL4343" s="307"/>
      <c r="AN4343" s="312"/>
      <c r="AS4343" s="314"/>
    </row>
    <row r="4344" spans="1:45" x14ac:dyDescent="0.2">
      <c r="A4344" s="306"/>
      <c r="L4344" s="307"/>
      <c r="N4344" s="307"/>
      <c r="U4344" s="309"/>
      <c r="AF4344" s="306"/>
      <c r="AG4344" s="307"/>
      <c r="AH4344" s="307"/>
      <c r="AI4344" s="307"/>
      <c r="AJ4344" s="306"/>
      <c r="AK4344" s="307"/>
      <c r="AL4344" s="307"/>
      <c r="AN4344" s="312"/>
      <c r="AS4344" s="314"/>
    </row>
    <row r="4345" spans="1:45" x14ac:dyDescent="0.2">
      <c r="A4345" s="306"/>
      <c r="L4345" s="307"/>
      <c r="N4345" s="307"/>
      <c r="U4345" s="309"/>
      <c r="AF4345" s="306"/>
      <c r="AG4345" s="307"/>
      <c r="AH4345" s="307"/>
      <c r="AI4345" s="307"/>
      <c r="AK4345" s="307"/>
      <c r="AL4345" s="307"/>
      <c r="AN4345" s="312"/>
      <c r="AS4345" s="314"/>
    </row>
    <row r="4346" spans="1:45" x14ac:dyDescent="0.2">
      <c r="A4346" s="306"/>
      <c r="L4346" s="307"/>
      <c r="N4346" s="307"/>
      <c r="U4346" s="309"/>
      <c r="AF4346" s="306"/>
      <c r="AG4346" s="307"/>
      <c r="AH4346" s="307"/>
      <c r="AI4346" s="307"/>
      <c r="AJ4346" s="306"/>
      <c r="AK4346" s="307"/>
      <c r="AL4346" s="307"/>
      <c r="AN4346" s="312"/>
      <c r="AS4346" s="314"/>
    </row>
    <row r="4347" spans="1:45" x14ac:dyDescent="0.2">
      <c r="A4347" s="306"/>
      <c r="L4347" s="307"/>
      <c r="N4347" s="307"/>
      <c r="U4347" s="309"/>
      <c r="AF4347" s="306"/>
      <c r="AG4347" s="307"/>
      <c r="AH4347" s="307"/>
      <c r="AI4347" s="307"/>
      <c r="AJ4347" s="306"/>
      <c r="AK4347" s="307"/>
      <c r="AL4347" s="307"/>
      <c r="AN4347" s="312"/>
      <c r="AS4347" s="314"/>
    </row>
    <row r="4348" spans="1:45" x14ac:dyDescent="0.2">
      <c r="A4348" s="306"/>
      <c r="L4348" s="307"/>
      <c r="N4348" s="307"/>
      <c r="U4348" s="309"/>
      <c r="AF4348" s="306"/>
      <c r="AG4348" s="307"/>
      <c r="AH4348" s="307"/>
      <c r="AI4348" s="307"/>
      <c r="AK4348" s="307"/>
      <c r="AL4348" s="307"/>
      <c r="AN4348" s="312"/>
      <c r="AS4348" s="314"/>
    </row>
    <row r="4349" spans="1:45" x14ac:dyDescent="0.2">
      <c r="A4349" s="306"/>
      <c r="L4349" s="307"/>
      <c r="N4349" s="307"/>
      <c r="U4349" s="309"/>
      <c r="AF4349" s="306"/>
      <c r="AG4349" s="307"/>
      <c r="AH4349" s="307"/>
      <c r="AI4349" s="307"/>
      <c r="AJ4349" s="306"/>
      <c r="AK4349" s="307"/>
      <c r="AL4349" s="307"/>
      <c r="AN4349" s="312"/>
      <c r="AS4349" s="314"/>
    </row>
    <row r="4350" spans="1:45" x14ac:dyDescent="0.2">
      <c r="A4350" s="306"/>
      <c r="L4350" s="307"/>
      <c r="N4350" s="307"/>
      <c r="U4350" s="309"/>
      <c r="AF4350" s="306"/>
      <c r="AG4350" s="307"/>
      <c r="AH4350" s="307"/>
      <c r="AI4350" s="307"/>
      <c r="AJ4350" s="306"/>
      <c r="AK4350" s="307"/>
      <c r="AL4350" s="307"/>
      <c r="AN4350" s="312"/>
      <c r="AS4350" s="314"/>
    </row>
    <row r="4351" spans="1:45" x14ac:dyDescent="0.2">
      <c r="A4351" s="306"/>
      <c r="L4351" s="307"/>
      <c r="N4351" s="307"/>
      <c r="U4351" s="309"/>
      <c r="AF4351" s="306"/>
      <c r="AG4351" s="307"/>
      <c r="AH4351" s="307"/>
      <c r="AI4351" s="307"/>
      <c r="AK4351" s="307"/>
      <c r="AL4351" s="307"/>
      <c r="AN4351" s="312"/>
      <c r="AS4351" s="314"/>
    </row>
    <row r="4352" spans="1:45" x14ac:dyDescent="0.2">
      <c r="A4352" s="306"/>
      <c r="L4352" s="307"/>
      <c r="N4352" s="307"/>
      <c r="U4352" s="309"/>
      <c r="AF4352" s="306"/>
      <c r="AG4352" s="307"/>
      <c r="AH4352" s="307"/>
      <c r="AI4352" s="307"/>
      <c r="AJ4352" s="306"/>
      <c r="AK4352" s="307"/>
      <c r="AL4352" s="307"/>
      <c r="AN4352" s="312"/>
      <c r="AS4352" s="314"/>
    </row>
    <row r="4353" spans="1:45" x14ac:dyDescent="0.2">
      <c r="A4353" s="306"/>
      <c r="L4353" s="307"/>
      <c r="N4353" s="307"/>
      <c r="U4353" s="309"/>
      <c r="AF4353" s="306"/>
      <c r="AG4353" s="307"/>
      <c r="AH4353" s="307"/>
      <c r="AI4353" s="307"/>
      <c r="AJ4353" s="306"/>
      <c r="AK4353" s="307"/>
      <c r="AL4353" s="307"/>
      <c r="AN4353" s="312"/>
      <c r="AS4353" s="314"/>
    </row>
    <row r="4354" spans="1:45" x14ac:dyDescent="0.2">
      <c r="A4354" s="306"/>
      <c r="L4354" s="307"/>
      <c r="N4354" s="307"/>
      <c r="U4354" s="309"/>
      <c r="AF4354" s="306"/>
      <c r="AG4354" s="307"/>
      <c r="AH4354" s="307"/>
      <c r="AI4354" s="307"/>
      <c r="AK4354" s="307"/>
      <c r="AL4354" s="307"/>
      <c r="AN4354" s="312"/>
      <c r="AS4354" s="314"/>
    </row>
    <row r="4355" spans="1:45" x14ac:dyDescent="0.2">
      <c r="A4355" s="306"/>
      <c r="L4355" s="307"/>
      <c r="N4355" s="307"/>
      <c r="U4355" s="309"/>
      <c r="AF4355" s="306"/>
      <c r="AG4355" s="307"/>
      <c r="AH4355" s="307"/>
      <c r="AI4355" s="307"/>
      <c r="AJ4355" s="306"/>
      <c r="AK4355" s="307"/>
      <c r="AL4355" s="307"/>
      <c r="AN4355" s="312"/>
      <c r="AS4355" s="314"/>
    </row>
    <row r="4356" spans="1:45" x14ac:dyDescent="0.2">
      <c r="A4356" s="306"/>
      <c r="L4356" s="307"/>
      <c r="N4356" s="307"/>
      <c r="U4356" s="309"/>
      <c r="AF4356" s="306"/>
      <c r="AG4356" s="307"/>
      <c r="AH4356" s="307"/>
      <c r="AI4356" s="307"/>
      <c r="AJ4356" s="306"/>
      <c r="AK4356" s="307"/>
      <c r="AL4356" s="307"/>
      <c r="AN4356" s="312"/>
      <c r="AS4356" s="314"/>
    </row>
    <row r="4357" spans="1:45" x14ac:dyDescent="0.2">
      <c r="A4357" s="306"/>
      <c r="L4357" s="307"/>
      <c r="N4357" s="307"/>
      <c r="U4357" s="309"/>
      <c r="AF4357" s="306"/>
      <c r="AG4357" s="307"/>
      <c r="AH4357" s="307"/>
      <c r="AI4357" s="307"/>
      <c r="AK4357" s="307"/>
      <c r="AL4357" s="307"/>
      <c r="AN4357" s="312"/>
      <c r="AS4357" s="314"/>
    </row>
    <row r="4358" spans="1:45" x14ac:dyDescent="0.2">
      <c r="A4358" s="306"/>
      <c r="L4358" s="307"/>
      <c r="N4358" s="307"/>
      <c r="U4358" s="309"/>
      <c r="AF4358" s="306"/>
      <c r="AG4358" s="307"/>
      <c r="AH4358" s="307"/>
      <c r="AI4358" s="307"/>
      <c r="AJ4358" s="306"/>
      <c r="AK4358" s="307"/>
      <c r="AL4358" s="307"/>
      <c r="AN4358" s="312"/>
      <c r="AS4358" s="314"/>
    </row>
    <row r="4359" spans="1:45" x14ac:dyDescent="0.2">
      <c r="A4359" s="306"/>
      <c r="L4359" s="307"/>
      <c r="N4359" s="307"/>
      <c r="U4359" s="309"/>
      <c r="AF4359" s="306"/>
      <c r="AG4359" s="307"/>
      <c r="AH4359" s="307"/>
      <c r="AI4359" s="307"/>
      <c r="AJ4359" s="306"/>
      <c r="AK4359" s="307"/>
      <c r="AL4359" s="307"/>
      <c r="AN4359" s="312"/>
      <c r="AS4359" s="314"/>
    </row>
    <row r="4360" spans="1:45" x14ac:dyDescent="0.2">
      <c r="A4360" s="306"/>
      <c r="L4360" s="307"/>
      <c r="N4360" s="307"/>
      <c r="U4360" s="309"/>
      <c r="AF4360" s="306"/>
      <c r="AG4360" s="307"/>
      <c r="AH4360" s="307"/>
      <c r="AI4360" s="307"/>
      <c r="AK4360" s="307"/>
      <c r="AL4360" s="307"/>
      <c r="AN4360" s="312"/>
      <c r="AS4360" s="314"/>
    </row>
    <row r="4361" spans="1:45" x14ac:dyDescent="0.2">
      <c r="A4361" s="306"/>
      <c r="L4361" s="307"/>
      <c r="N4361" s="307"/>
      <c r="U4361" s="309"/>
      <c r="AF4361" s="306"/>
      <c r="AG4361" s="307"/>
      <c r="AH4361" s="307"/>
      <c r="AI4361" s="307"/>
      <c r="AJ4361" s="306"/>
      <c r="AK4361" s="307"/>
      <c r="AL4361" s="307"/>
      <c r="AN4361" s="312"/>
      <c r="AS4361" s="314"/>
    </row>
    <row r="4362" spans="1:45" x14ac:dyDescent="0.2">
      <c r="A4362" s="306"/>
      <c r="L4362" s="307"/>
      <c r="N4362" s="307"/>
      <c r="U4362" s="309"/>
      <c r="AF4362" s="306"/>
      <c r="AG4362" s="307"/>
      <c r="AH4362" s="307"/>
      <c r="AI4362" s="307"/>
      <c r="AJ4362" s="306"/>
      <c r="AK4362" s="307"/>
      <c r="AL4362" s="307"/>
      <c r="AN4362" s="312"/>
      <c r="AS4362" s="314"/>
    </row>
    <row r="4363" spans="1:45" x14ac:dyDescent="0.2">
      <c r="A4363" s="306"/>
      <c r="L4363" s="307"/>
      <c r="N4363" s="307"/>
      <c r="U4363" s="309"/>
      <c r="AF4363" s="306"/>
      <c r="AG4363" s="307"/>
      <c r="AH4363" s="307"/>
      <c r="AI4363" s="307"/>
      <c r="AK4363" s="307"/>
      <c r="AL4363" s="307"/>
      <c r="AN4363" s="312"/>
      <c r="AS4363" s="314"/>
    </row>
    <row r="4364" spans="1:45" x14ac:dyDescent="0.2">
      <c r="A4364" s="306"/>
      <c r="L4364" s="307"/>
      <c r="N4364" s="307"/>
      <c r="U4364" s="309"/>
      <c r="AF4364" s="306"/>
      <c r="AG4364" s="307"/>
      <c r="AH4364" s="307"/>
      <c r="AI4364" s="307"/>
      <c r="AJ4364" s="306"/>
      <c r="AK4364" s="307"/>
      <c r="AL4364" s="307"/>
      <c r="AN4364" s="312"/>
      <c r="AS4364" s="314"/>
    </row>
    <row r="4365" spans="1:45" x14ac:dyDescent="0.2">
      <c r="A4365" s="306"/>
      <c r="L4365" s="307"/>
      <c r="N4365" s="307"/>
      <c r="U4365" s="309"/>
      <c r="AF4365" s="306"/>
      <c r="AG4365" s="307"/>
      <c r="AH4365" s="307"/>
      <c r="AI4365" s="307"/>
      <c r="AJ4365" s="306"/>
      <c r="AK4365" s="307"/>
      <c r="AL4365" s="307"/>
      <c r="AN4365" s="312"/>
      <c r="AS4365" s="314"/>
    </row>
    <row r="4366" spans="1:45" x14ac:dyDescent="0.2">
      <c r="A4366" s="306"/>
      <c r="L4366" s="307"/>
      <c r="N4366" s="307"/>
      <c r="U4366" s="309"/>
      <c r="AF4366" s="306"/>
      <c r="AG4366" s="307"/>
      <c r="AH4366" s="307"/>
      <c r="AI4366" s="307"/>
      <c r="AK4366" s="307"/>
      <c r="AL4366" s="307"/>
      <c r="AN4366" s="312"/>
      <c r="AS4366" s="314"/>
    </row>
    <row r="4367" spans="1:45" x14ac:dyDescent="0.2">
      <c r="A4367" s="306"/>
      <c r="L4367" s="307"/>
      <c r="N4367" s="307"/>
      <c r="U4367" s="309"/>
      <c r="AF4367" s="306"/>
      <c r="AG4367" s="307"/>
      <c r="AH4367" s="307"/>
      <c r="AI4367" s="307"/>
      <c r="AJ4367" s="306"/>
      <c r="AK4367" s="307"/>
      <c r="AL4367" s="307"/>
      <c r="AN4367" s="312"/>
      <c r="AS4367" s="314"/>
    </row>
    <row r="4368" spans="1:45" x14ac:dyDescent="0.2">
      <c r="A4368" s="306"/>
      <c r="L4368" s="307"/>
      <c r="N4368" s="307"/>
      <c r="U4368" s="309"/>
      <c r="AF4368" s="306"/>
      <c r="AG4368" s="307"/>
      <c r="AH4368" s="307"/>
      <c r="AI4368" s="307"/>
      <c r="AJ4368" s="306"/>
      <c r="AK4368" s="307"/>
      <c r="AL4368" s="307"/>
      <c r="AN4368" s="312"/>
      <c r="AS4368" s="314"/>
    </row>
    <row r="4369" spans="1:45" x14ac:dyDescent="0.2">
      <c r="A4369" s="306"/>
      <c r="L4369" s="307"/>
      <c r="N4369" s="307"/>
      <c r="U4369" s="309"/>
      <c r="AF4369" s="306"/>
      <c r="AG4369" s="307"/>
      <c r="AH4369" s="307"/>
      <c r="AI4369" s="307"/>
      <c r="AK4369" s="307"/>
      <c r="AL4369" s="307"/>
      <c r="AN4369" s="312"/>
      <c r="AS4369" s="314"/>
    </row>
    <row r="4370" spans="1:45" x14ac:dyDescent="0.2">
      <c r="A4370" s="306"/>
      <c r="L4370" s="307"/>
      <c r="N4370" s="307"/>
      <c r="U4370" s="309"/>
      <c r="AF4370" s="306"/>
      <c r="AG4370" s="307"/>
      <c r="AH4370" s="307"/>
      <c r="AI4370" s="307"/>
      <c r="AJ4370" s="306"/>
      <c r="AK4370" s="307"/>
      <c r="AL4370" s="307"/>
      <c r="AN4370" s="312"/>
      <c r="AS4370" s="314"/>
    </row>
    <row r="4371" spans="1:45" x14ac:dyDescent="0.2">
      <c r="A4371" s="306"/>
      <c r="L4371" s="307"/>
      <c r="N4371" s="307"/>
      <c r="U4371" s="309"/>
      <c r="AF4371" s="306"/>
      <c r="AG4371" s="307"/>
      <c r="AH4371" s="307"/>
      <c r="AI4371" s="307"/>
      <c r="AK4371" s="307"/>
      <c r="AL4371" s="307"/>
      <c r="AN4371" s="312"/>
      <c r="AS4371" s="314"/>
    </row>
    <row r="4372" spans="1:45" x14ac:dyDescent="0.2">
      <c r="A4372" s="306"/>
      <c r="L4372" s="307"/>
      <c r="N4372" s="307"/>
      <c r="U4372" s="309"/>
      <c r="AF4372" s="306"/>
      <c r="AG4372" s="307"/>
      <c r="AH4372" s="307"/>
      <c r="AI4372" s="307"/>
      <c r="AJ4372" s="306"/>
      <c r="AK4372" s="307"/>
      <c r="AL4372" s="307"/>
      <c r="AN4372" s="312"/>
      <c r="AS4372" s="314"/>
    </row>
    <row r="4373" spans="1:45" x14ac:dyDescent="0.2">
      <c r="A4373" s="306"/>
      <c r="L4373" s="307"/>
      <c r="N4373" s="307"/>
      <c r="U4373" s="309"/>
      <c r="AF4373" s="306"/>
      <c r="AG4373" s="307"/>
      <c r="AH4373" s="307"/>
      <c r="AI4373" s="307"/>
      <c r="AK4373" s="307"/>
      <c r="AL4373" s="307"/>
      <c r="AN4373" s="312"/>
      <c r="AS4373" s="314"/>
    </row>
    <row r="4374" spans="1:45" x14ac:dyDescent="0.2">
      <c r="A4374" s="306"/>
      <c r="L4374" s="307"/>
      <c r="N4374" s="307"/>
      <c r="U4374" s="309"/>
      <c r="AF4374" s="306"/>
      <c r="AG4374" s="307"/>
      <c r="AH4374" s="307"/>
      <c r="AI4374" s="307"/>
      <c r="AJ4374" s="306"/>
      <c r="AK4374" s="307"/>
      <c r="AL4374" s="307"/>
      <c r="AN4374" s="312"/>
      <c r="AS4374" s="314"/>
    </row>
    <row r="4375" spans="1:45" x14ac:dyDescent="0.2">
      <c r="A4375" s="326"/>
      <c r="B4375" s="325"/>
      <c r="C4375" s="325"/>
      <c r="D4375" s="325"/>
      <c r="E4375" s="325"/>
      <c r="F4375" s="325"/>
      <c r="G4375" s="325"/>
      <c r="H4375" s="325"/>
      <c r="I4375" s="325"/>
      <c r="J4375" s="325"/>
      <c r="K4375" s="325"/>
      <c r="L4375" s="327"/>
      <c r="M4375" s="328"/>
      <c r="N4375" s="327"/>
      <c r="P4375" s="325"/>
      <c r="Q4375" s="325"/>
      <c r="R4375" s="325"/>
      <c r="S4375" s="325"/>
      <c r="T4375" s="328"/>
      <c r="U4375" s="329"/>
      <c r="V4375" s="330"/>
      <c r="W4375" s="330"/>
      <c r="X4375" s="325"/>
      <c r="Y4375" s="325"/>
      <c r="Z4375" s="325"/>
      <c r="AA4375" s="325"/>
      <c r="AB4375" s="325"/>
      <c r="AC4375" s="325"/>
      <c r="AD4375" s="325"/>
      <c r="AE4375" s="330"/>
      <c r="AF4375" s="326"/>
      <c r="AG4375" s="327"/>
      <c r="AH4375" s="327"/>
      <c r="AI4375" s="327"/>
      <c r="AJ4375" s="326"/>
      <c r="AK4375" s="327"/>
      <c r="AL4375" s="327"/>
      <c r="AM4375" s="331"/>
      <c r="AN4375" s="332"/>
      <c r="AO4375" s="333"/>
      <c r="AP4375" s="333"/>
      <c r="AQ4375" s="333"/>
      <c r="AR4375" s="332"/>
      <c r="AS4375" s="332"/>
    </row>
    <row r="4376" spans="1:45" x14ac:dyDescent="0.2">
      <c r="A4376" s="326"/>
      <c r="B4376" s="325"/>
      <c r="C4376" s="325"/>
      <c r="D4376" s="325"/>
      <c r="E4376" s="325"/>
      <c r="F4376" s="325"/>
      <c r="G4376" s="325"/>
      <c r="H4376" s="325"/>
      <c r="I4376" s="325"/>
      <c r="J4376" s="325"/>
      <c r="K4376" s="325"/>
      <c r="L4376" s="327"/>
      <c r="M4376" s="328"/>
      <c r="N4376" s="327"/>
      <c r="P4376" s="325"/>
      <c r="Q4376" s="325"/>
      <c r="R4376" s="325"/>
      <c r="S4376" s="325"/>
      <c r="T4376" s="328"/>
      <c r="U4376" s="329"/>
      <c r="V4376" s="330"/>
      <c r="W4376" s="330"/>
      <c r="X4376" s="325"/>
      <c r="Y4376" s="325"/>
      <c r="Z4376" s="325"/>
      <c r="AA4376" s="325"/>
      <c r="AB4376" s="325"/>
      <c r="AC4376" s="325"/>
      <c r="AD4376" s="325"/>
      <c r="AE4376" s="330"/>
      <c r="AF4376" s="326"/>
      <c r="AG4376" s="327"/>
      <c r="AH4376" s="327"/>
      <c r="AI4376" s="327"/>
      <c r="AJ4376" s="326"/>
      <c r="AK4376" s="327"/>
      <c r="AL4376" s="327"/>
      <c r="AM4376" s="331"/>
      <c r="AN4376" s="332"/>
      <c r="AO4376" s="333"/>
      <c r="AP4376" s="333"/>
      <c r="AQ4376" s="333"/>
      <c r="AR4376" s="332"/>
      <c r="AS4376" s="332"/>
    </row>
    <row r="4377" spans="1:45" x14ac:dyDescent="0.2">
      <c r="A4377" s="326"/>
      <c r="B4377" s="325"/>
      <c r="C4377" s="325"/>
      <c r="D4377" s="325"/>
      <c r="E4377" s="325"/>
      <c r="F4377" s="325"/>
      <c r="G4377" s="325"/>
      <c r="H4377" s="325"/>
      <c r="I4377" s="325"/>
      <c r="J4377" s="325"/>
      <c r="K4377" s="325"/>
      <c r="L4377" s="327"/>
      <c r="M4377" s="328"/>
      <c r="N4377" s="327"/>
      <c r="P4377" s="325"/>
      <c r="Q4377" s="325"/>
      <c r="R4377" s="325"/>
      <c r="S4377" s="325"/>
      <c r="T4377" s="328"/>
      <c r="U4377" s="329"/>
      <c r="V4377" s="330"/>
      <c r="W4377" s="330"/>
      <c r="X4377" s="325"/>
      <c r="Y4377" s="325"/>
      <c r="Z4377" s="325"/>
      <c r="AA4377" s="325"/>
      <c r="AB4377" s="325"/>
      <c r="AC4377" s="325"/>
      <c r="AD4377" s="325"/>
      <c r="AE4377" s="330"/>
      <c r="AF4377" s="326"/>
      <c r="AG4377" s="327"/>
      <c r="AH4377" s="327"/>
      <c r="AI4377" s="327"/>
      <c r="AJ4377" s="326"/>
      <c r="AK4377" s="327"/>
      <c r="AL4377" s="327"/>
      <c r="AM4377" s="331"/>
      <c r="AN4377" s="332"/>
      <c r="AO4377" s="333"/>
      <c r="AP4377" s="333"/>
      <c r="AQ4377" s="333"/>
      <c r="AR4377" s="332"/>
      <c r="AS4377" s="332"/>
    </row>
    <row r="4378" spans="1:45" x14ac:dyDescent="0.2">
      <c r="A4378" s="326"/>
      <c r="B4378" s="325"/>
      <c r="C4378" s="325"/>
      <c r="D4378" s="325"/>
      <c r="E4378" s="325"/>
      <c r="F4378" s="325"/>
      <c r="G4378" s="325"/>
      <c r="H4378" s="325"/>
      <c r="I4378" s="325"/>
      <c r="J4378" s="325"/>
      <c r="K4378" s="325"/>
      <c r="L4378" s="327"/>
      <c r="M4378" s="328"/>
      <c r="N4378" s="327"/>
      <c r="P4378" s="325"/>
      <c r="Q4378" s="325"/>
      <c r="R4378" s="325"/>
      <c r="S4378" s="325"/>
      <c r="T4378" s="328"/>
      <c r="U4378" s="329"/>
      <c r="V4378" s="330"/>
      <c r="W4378" s="330"/>
      <c r="X4378" s="325"/>
      <c r="Y4378" s="325"/>
      <c r="Z4378" s="325"/>
      <c r="AA4378" s="325"/>
      <c r="AB4378" s="325"/>
      <c r="AC4378" s="325"/>
      <c r="AD4378" s="325"/>
      <c r="AE4378" s="330"/>
      <c r="AF4378" s="326"/>
      <c r="AG4378" s="327"/>
      <c r="AH4378" s="327"/>
      <c r="AI4378" s="327"/>
      <c r="AJ4378" s="326"/>
      <c r="AK4378" s="327"/>
      <c r="AL4378" s="327"/>
      <c r="AM4378" s="331"/>
      <c r="AN4378" s="332"/>
      <c r="AO4378" s="333"/>
      <c r="AP4378" s="333"/>
      <c r="AQ4378" s="333"/>
      <c r="AR4378" s="332"/>
      <c r="AS4378" s="332"/>
    </row>
    <row r="4379" spans="1:45" x14ac:dyDescent="0.2">
      <c r="A4379" s="326"/>
      <c r="B4379" s="325"/>
      <c r="C4379" s="325"/>
      <c r="D4379" s="325"/>
      <c r="E4379" s="325"/>
      <c r="F4379" s="325"/>
      <c r="G4379" s="325"/>
      <c r="H4379" s="325"/>
      <c r="I4379" s="325"/>
      <c r="J4379" s="325"/>
      <c r="K4379" s="325"/>
      <c r="L4379" s="327"/>
      <c r="M4379" s="328"/>
      <c r="N4379" s="327"/>
      <c r="P4379" s="325"/>
      <c r="Q4379" s="325"/>
      <c r="R4379" s="325"/>
      <c r="S4379" s="325"/>
      <c r="T4379" s="328"/>
      <c r="U4379" s="329"/>
      <c r="V4379" s="330"/>
      <c r="W4379" s="330"/>
      <c r="X4379" s="325"/>
      <c r="Y4379" s="325"/>
      <c r="Z4379" s="325"/>
      <c r="AA4379" s="325"/>
      <c r="AB4379" s="325"/>
      <c r="AC4379" s="325"/>
      <c r="AD4379" s="325"/>
      <c r="AE4379" s="330"/>
      <c r="AF4379" s="326"/>
      <c r="AG4379" s="327"/>
      <c r="AH4379" s="327"/>
      <c r="AI4379" s="327"/>
      <c r="AJ4379" s="326"/>
      <c r="AK4379" s="327"/>
      <c r="AL4379" s="327"/>
      <c r="AM4379" s="331"/>
      <c r="AN4379" s="332"/>
      <c r="AO4379" s="333"/>
      <c r="AP4379" s="333"/>
      <c r="AQ4379" s="333"/>
      <c r="AR4379" s="332"/>
      <c r="AS4379" s="332"/>
    </row>
    <row r="4380" spans="1:45" x14ac:dyDescent="0.2">
      <c r="A4380" s="326"/>
      <c r="B4380" s="325"/>
      <c r="C4380" s="325"/>
      <c r="D4380" s="325"/>
      <c r="E4380" s="325"/>
      <c r="F4380" s="325"/>
      <c r="G4380" s="325"/>
      <c r="H4380" s="325"/>
      <c r="I4380" s="325"/>
      <c r="J4380" s="325"/>
      <c r="K4380" s="325"/>
      <c r="L4380" s="327"/>
      <c r="M4380" s="328"/>
      <c r="N4380" s="327"/>
      <c r="P4380" s="325"/>
      <c r="Q4380" s="325"/>
      <c r="R4380" s="325"/>
      <c r="S4380" s="325"/>
      <c r="T4380" s="328"/>
      <c r="U4380" s="329"/>
      <c r="V4380" s="330"/>
      <c r="W4380" s="330"/>
      <c r="X4380" s="325"/>
      <c r="Y4380" s="325"/>
      <c r="Z4380" s="325"/>
      <c r="AA4380" s="325"/>
      <c r="AB4380" s="325"/>
      <c r="AC4380" s="325"/>
      <c r="AD4380" s="325"/>
      <c r="AE4380" s="330"/>
      <c r="AF4380" s="326"/>
      <c r="AG4380" s="327"/>
      <c r="AH4380" s="327"/>
      <c r="AI4380" s="327"/>
      <c r="AJ4380" s="326"/>
      <c r="AK4380" s="327"/>
      <c r="AL4380" s="327"/>
      <c r="AM4380" s="331"/>
      <c r="AN4380" s="332"/>
      <c r="AO4380" s="333"/>
      <c r="AP4380" s="333"/>
      <c r="AQ4380" s="333"/>
      <c r="AR4380" s="332"/>
      <c r="AS4380" s="332"/>
    </row>
    <row r="4381" spans="1:45" x14ac:dyDescent="0.2">
      <c r="A4381" s="326"/>
      <c r="B4381" s="325"/>
      <c r="C4381" s="325"/>
      <c r="D4381" s="325"/>
      <c r="E4381" s="325"/>
      <c r="F4381" s="325"/>
      <c r="G4381" s="325"/>
      <c r="H4381" s="325"/>
      <c r="I4381" s="325"/>
      <c r="J4381" s="325"/>
      <c r="K4381" s="325"/>
      <c r="L4381" s="327"/>
      <c r="M4381" s="328"/>
      <c r="N4381" s="327"/>
      <c r="P4381" s="325"/>
      <c r="Q4381" s="325"/>
      <c r="R4381" s="325"/>
      <c r="S4381" s="325"/>
      <c r="T4381" s="328"/>
      <c r="U4381" s="329"/>
      <c r="V4381" s="330"/>
      <c r="W4381" s="330"/>
      <c r="X4381" s="325"/>
      <c r="Y4381" s="325"/>
      <c r="Z4381" s="325"/>
      <c r="AA4381" s="325"/>
      <c r="AB4381" s="325"/>
      <c r="AC4381" s="325"/>
      <c r="AD4381" s="325"/>
      <c r="AE4381" s="330"/>
      <c r="AF4381" s="326"/>
      <c r="AG4381" s="327"/>
      <c r="AH4381" s="327"/>
      <c r="AI4381" s="327"/>
      <c r="AJ4381" s="326"/>
      <c r="AK4381" s="327"/>
      <c r="AL4381" s="327"/>
      <c r="AM4381" s="331"/>
      <c r="AN4381" s="332"/>
      <c r="AO4381" s="333"/>
      <c r="AP4381" s="333"/>
      <c r="AQ4381" s="333"/>
      <c r="AR4381" s="332"/>
      <c r="AS4381" s="332"/>
    </row>
    <row r="4382" spans="1:45" x14ac:dyDescent="0.2">
      <c r="A4382" s="326"/>
      <c r="B4382" s="325"/>
      <c r="C4382" s="325"/>
      <c r="D4382" s="325"/>
      <c r="E4382" s="325"/>
      <c r="F4382" s="325"/>
      <c r="G4382" s="325"/>
      <c r="H4382" s="325"/>
      <c r="I4382" s="325"/>
      <c r="J4382" s="325"/>
      <c r="K4382" s="325"/>
      <c r="L4382" s="327"/>
      <c r="M4382" s="328"/>
      <c r="N4382" s="327"/>
      <c r="P4382" s="325"/>
      <c r="Q4382" s="325"/>
      <c r="R4382" s="325"/>
      <c r="S4382" s="325"/>
      <c r="T4382" s="328"/>
      <c r="U4382" s="329"/>
      <c r="V4382" s="330"/>
      <c r="W4382" s="330"/>
      <c r="X4382" s="325"/>
      <c r="Y4382" s="325"/>
      <c r="Z4382" s="325"/>
      <c r="AA4382" s="325"/>
      <c r="AB4382" s="325"/>
      <c r="AC4382" s="325"/>
      <c r="AD4382" s="325"/>
      <c r="AE4382" s="330"/>
      <c r="AF4382" s="326"/>
      <c r="AG4382" s="327"/>
      <c r="AH4382" s="327"/>
      <c r="AI4382" s="327"/>
      <c r="AJ4382" s="326"/>
      <c r="AK4382" s="327"/>
      <c r="AL4382" s="327"/>
      <c r="AM4382" s="331"/>
      <c r="AN4382" s="332"/>
      <c r="AO4382" s="333"/>
      <c r="AP4382" s="333"/>
      <c r="AQ4382" s="333"/>
      <c r="AR4382" s="332"/>
      <c r="AS4382" s="332"/>
    </row>
    <row r="4383" spans="1:45" x14ac:dyDescent="0.2">
      <c r="A4383" s="326"/>
      <c r="B4383" s="325"/>
      <c r="C4383" s="325"/>
      <c r="D4383" s="325"/>
      <c r="E4383" s="325"/>
      <c r="F4383" s="325"/>
      <c r="G4383" s="325"/>
      <c r="H4383" s="325"/>
      <c r="I4383" s="325"/>
      <c r="J4383" s="325"/>
      <c r="K4383" s="325"/>
      <c r="L4383" s="327"/>
      <c r="M4383" s="328"/>
      <c r="N4383" s="327"/>
      <c r="P4383" s="325"/>
      <c r="Q4383" s="325"/>
      <c r="R4383" s="325"/>
      <c r="S4383" s="325"/>
      <c r="T4383" s="328"/>
      <c r="U4383" s="329"/>
      <c r="V4383" s="330"/>
      <c r="W4383" s="330"/>
      <c r="X4383" s="325"/>
      <c r="Y4383" s="325"/>
      <c r="Z4383" s="325"/>
      <c r="AA4383" s="325"/>
      <c r="AB4383" s="325"/>
      <c r="AC4383" s="325"/>
      <c r="AD4383" s="325"/>
      <c r="AE4383" s="330"/>
      <c r="AF4383" s="326"/>
      <c r="AG4383" s="327"/>
      <c r="AH4383" s="327"/>
      <c r="AI4383" s="327"/>
      <c r="AJ4383" s="326"/>
      <c r="AK4383" s="327"/>
      <c r="AL4383" s="327"/>
      <c r="AM4383" s="331"/>
      <c r="AN4383" s="332"/>
      <c r="AO4383" s="333"/>
      <c r="AP4383" s="333"/>
      <c r="AQ4383" s="333"/>
      <c r="AR4383" s="332"/>
      <c r="AS4383" s="332"/>
    </row>
    <row r="4384" spans="1:45" x14ac:dyDescent="0.2">
      <c r="A4384" s="326"/>
      <c r="B4384" s="325"/>
      <c r="C4384" s="325"/>
      <c r="D4384" s="325"/>
      <c r="E4384" s="325"/>
      <c r="F4384" s="325"/>
      <c r="G4384" s="325"/>
      <c r="H4384" s="325"/>
      <c r="I4384" s="325"/>
      <c r="J4384" s="325"/>
      <c r="K4384" s="325"/>
      <c r="L4384" s="327"/>
      <c r="M4384" s="328"/>
      <c r="N4384" s="327"/>
      <c r="P4384" s="325"/>
      <c r="Q4384" s="325"/>
      <c r="R4384" s="325"/>
      <c r="S4384" s="325"/>
      <c r="T4384" s="328"/>
      <c r="U4384" s="329"/>
      <c r="V4384" s="330"/>
      <c r="W4384" s="330"/>
      <c r="X4384" s="325"/>
      <c r="Y4384" s="325"/>
      <c r="Z4384" s="325"/>
      <c r="AA4384" s="325"/>
      <c r="AB4384" s="325"/>
      <c r="AC4384" s="325"/>
      <c r="AD4384" s="325"/>
      <c r="AE4384" s="330"/>
      <c r="AF4384" s="326"/>
      <c r="AG4384" s="327"/>
      <c r="AH4384" s="327"/>
      <c r="AI4384" s="327"/>
      <c r="AJ4384" s="326"/>
      <c r="AK4384" s="327"/>
      <c r="AL4384" s="327"/>
      <c r="AM4384" s="331"/>
      <c r="AN4384" s="332"/>
      <c r="AO4384" s="333"/>
      <c r="AP4384" s="333"/>
      <c r="AQ4384" s="333"/>
      <c r="AR4384" s="332"/>
      <c r="AS4384" s="332"/>
    </row>
    <row r="4385" spans="1:45" x14ac:dyDescent="0.2">
      <c r="A4385" s="326"/>
      <c r="B4385" s="325"/>
      <c r="C4385" s="325"/>
      <c r="D4385" s="325"/>
      <c r="E4385" s="325"/>
      <c r="F4385" s="325"/>
      <c r="G4385" s="325"/>
      <c r="H4385" s="325"/>
      <c r="I4385" s="325"/>
      <c r="J4385" s="325"/>
      <c r="K4385" s="325"/>
      <c r="L4385" s="327"/>
      <c r="M4385" s="328"/>
      <c r="N4385" s="327"/>
      <c r="P4385" s="325"/>
      <c r="Q4385" s="325"/>
      <c r="R4385" s="325"/>
      <c r="S4385" s="325"/>
      <c r="T4385" s="328"/>
      <c r="U4385" s="329"/>
      <c r="V4385" s="330"/>
      <c r="W4385" s="330"/>
      <c r="X4385" s="325"/>
      <c r="Y4385" s="325"/>
      <c r="Z4385" s="325"/>
      <c r="AA4385" s="325"/>
      <c r="AB4385" s="325"/>
      <c r="AC4385" s="325"/>
      <c r="AD4385" s="325"/>
      <c r="AE4385" s="330"/>
      <c r="AF4385" s="326"/>
      <c r="AG4385" s="327"/>
      <c r="AH4385" s="327"/>
      <c r="AI4385" s="327"/>
      <c r="AJ4385" s="326"/>
      <c r="AK4385" s="327"/>
      <c r="AL4385" s="327"/>
      <c r="AM4385" s="331"/>
      <c r="AN4385" s="332"/>
      <c r="AO4385" s="333"/>
      <c r="AP4385" s="333"/>
      <c r="AQ4385" s="333"/>
      <c r="AR4385" s="332"/>
      <c r="AS4385" s="332"/>
    </row>
    <row r="4386" spans="1:45" x14ac:dyDescent="0.2">
      <c r="A4386" s="326"/>
      <c r="B4386" s="325"/>
      <c r="C4386" s="325"/>
      <c r="D4386" s="325"/>
      <c r="E4386" s="325"/>
      <c r="F4386" s="325"/>
      <c r="G4386" s="325"/>
      <c r="H4386" s="325"/>
      <c r="I4386" s="325"/>
      <c r="J4386" s="325"/>
      <c r="K4386" s="325"/>
      <c r="L4386" s="327"/>
      <c r="M4386" s="328"/>
      <c r="N4386" s="327"/>
      <c r="P4386" s="325"/>
      <c r="Q4386" s="325"/>
      <c r="R4386" s="325"/>
      <c r="S4386" s="325"/>
      <c r="T4386" s="328"/>
      <c r="U4386" s="329"/>
      <c r="V4386" s="330"/>
      <c r="W4386" s="330"/>
      <c r="X4386" s="325"/>
      <c r="Y4386" s="325"/>
      <c r="Z4386" s="325"/>
      <c r="AA4386" s="325"/>
      <c r="AB4386" s="325"/>
      <c r="AC4386" s="325"/>
      <c r="AD4386" s="325"/>
      <c r="AE4386" s="330"/>
      <c r="AF4386" s="326"/>
      <c r="AG4386" s="327"/>
      <c r="AH4386" s="327"/>
      <c r="AI4386" s="327"/>
      <c r="AJ4386" s="326"/>
      <c r="AK4386" s="327"/>
      <c r="AL4386" s="327"/>
      <c r="AM4386" s="331"/>
      <c r="AN4386" s="332"/>
      <c r="AO4386" s="333"/>
      <c r="AP4386" s="333"/>
      <c r="AQ4386" s="333"/>
      <c r="AR4386" s="332"/>
      <c r="AS4386" s="332"/>
    </row>
    <row r="4387" spans="1:45" x14ac:dyDescent="0.2">
      <c r="A4387" s="326"/>
      <c r="B4387" s="325"/>
      <c r="C4387" s="325"/>
      <c r="D4387" s="325"/>
      <c r="E4387" s="325"/>
      <c r="F4387" s="325"/>
      <c r="G4387" s="325"/>
      <c r="H4387" s="325"/>
      <c r="I4387" s="325"/>
      <c r="J4387" s="325"/>
      <c r="K4387" s="325"/>
      <c r="L4387" s="327"/>
      <c r="M4387" s="328"/>
      <c r="N4387" s="327"/>
      <c r="P4387" s="325"/>
      <c r="Q4387" s="325"/>
      <c r="R4387" s="325"/>
      <c r="S4387" s="325"/>
      <c r="T4387" s="328"/>
      <c r="U4387" s="329"/>
      <c r="V4387" s="330"/>
      <c r="W4387" s="330"/>
      <c r="X4387" s="325"/>
      <c r="Y4387" s="325"/>
      <c r="Z4387" s="325"/>
      <c r="AA4387" s="325"/>
      <c r="AB4387" s="325"/>
      <c r="AC4387" s="325"/>
      <c r="AD4387" s="325"/>
      <c r="AE4387" s="330"/>
      <c r="AF4387" s="326"/>
      <c r="AG4387" s="327"/>
      <c r="AH4387" s="327"/>
      <c r="AI4387" s="327"/>
      <c r="AJ4387" s="326"/>
      <c r="AK4387" s="327"/>
      <c r="AL4387" s="327"/>
      <c r="AM4387" s="331"/>
      <c r="AN4387" s="332"/>
      <c r="AO4387" s="333"/>
      <c r="AP4387" s="333"/>
      <c r="AQ4387" s="333"/>
      <c r="AR4387" s="332"/>
      <c r="AS4387" s="332"/>
    </row>
    <row r="4388" spans="1:45" x14ac:dyDescent="0.2">
      <c r="A4388" s="326"/>
      <c r="B4388" s="325"/>
      <c r="C4388" s="325"/>
      <c r="D4388" s="325"/>
      <c r="E4388" s="325"/>
      <c r="F4388" s="325"/>
      <c r="G4388" s="325"/>
      <c r="H4388" s="325"/>
      <c r="I4388" s="325"/>
      <c r="J4388" s="325"/>
      <c r="K4388" s="325"/>
      <c r="L4388" s="327"/>
      <c r="M4388" s="328"/>
      <c r="N4388" s="327"/>
      <c r="P4388" s="325"/>
      <c r="Q4388" s="325"/>
      <c r="R4388" s="325"/>
      <c r="S4388" s="325"/>
      <c r="T4388" s="328"/>
      <c r="U4388" s="329"/>
      <c r="V4388" s="330"/>
      <c r="W4388" s="330"/>
      <c r="X4388" s="325"/>
      <c r="Y4388" s="325"/>
      <c r="Z4388" s="325"/>
      <c r="AA4388" s="325"/>
      <c r="AB4388" s="325"/>
      <c r="AC4388" s="325"/>
      <c r="AD4388" s="325"/>
      <c r="AE4388" s="330"/>
      <c r="AF4388" s="326"/>
      <c r="AG4388" s="327"/>
      <c r="AH4388" s="327"/>
      <c r="AI4388" s="327"/>
      <c r="AJ4388" s="326"/>
      <c r="AK4388" s="327"/>
      <c r="AL4388" s="327"/>
      <c r="AM4388" s="331"/>
      <c r="AN4388" s="332"/>
      <c r="AO4388" s="333"/>
      <c r="AP4388" s="333"/>
      <c r="AQ4388" s="333"/>
      <c r="AR4388" s="332"/>
      <c r="AS4388" s="332"/>
    </row>
    <row r="4389" spans="1:45" x14ac:dyDescent="0.2">
      <c r="A4389" s="326"/>
      <c r="B4389" s="325"/>
      <c r="C4389" s="325"/>
      <c r="D4389" s="325"/>
      <c r="E4389" s="325"/>
      <c r="F4389" s="325"/>
      <c r="G4389" s="325"/>
      <c r="H4389" s="325"/>
      <c r="I4389" s="325"/>
      <c r="J4389" s="325"/>
      <c r="K4389" s="325"/>
      <c r="L4389" s="327"/>
      <c r="M4389" s="328"/>
      <c r="N4389" s="327"/>
      <c r="P4389" s="325"/>
      <c r="Q4389" s="325"/>
      <c r="R4389" s="325"/>
      <c r="S4389" s="325"/>
      <c r="T4389" s="328"/>
      <c r="U4389" s="329"/>
      <c r="V4389" s="330"/>
      <c r="W4389" s="330"/>
      <c r="X4389" s="325"/>
      <c r="Y4389" s="325"/>
      <c r="Z4389" s="325"/>
      <c r="AA4389" s="325"/>
      <c r="AB4389" s="325"/>
      <c r="AC4389" s="325"/>
      <c r="AD4389" s="325"/>
      <c r="AE4389" s="330"/>
      <c r="AF4389" s="326"/>
      <c r="AG4389" s="327"/>
      <c r="AH4389" s="327"/>
      <c r="AI4389" s="327"/>
      <c r="AJ4389" s="326"/>
      <c r="AK4389" s="327"/>
      <c r="AL4389" s="327"/>
      <c r="AM4389" s="331"/>
      <c r="AN4389" s="332"/>
      <c r="AO4389" s="333"/>
      <c r="AP4389" s="333"/>
      <c r="AQ4389" s="333"/>
      <c r="AR4389" s="332"/>
      <c r="AS4389" s="332"/>
    </row>
    <row r="4390" spans="1:45" x14ac:dyDescent="0.2">
      <c r="A4390" s="326"/>
      <c r="B4390" s="325"/>
      <c r="C4390" s="325"/>
      <c r="D4390" s="325"/>
      <c r="E4390" s="325"/>
      <c r="F4390" s="325"/>
      <c r="G4390" s="325"/>
      <c r="H4390" s="325"/>
      <c r="I4390" s="325"/>
      <c r="J4390" s="325"/>
      <c r="K4390" s="325"/>
      <c r="L4390" s="327"/>
      <c r="M4390" s="328"/>
      <c r="N4390" s="327"/>
      <c r="P4390" s="325"/>
      <c r="Q4390" s="325"/>
      <c r="R4390" s="325"/>
      <c r="S4390" s="325"/>
      <c r="T4390" s="328"/>
      <c r="U4390" s="329"/>
      <c r="V4390" s="330"/>
      <c r="W4390" s="330"/>
      <c r="X4390" s="325"/>
      <c r="Y4390" s="325"/>
      <c r="Z4390" s="325"/>
      <c r="AA4390" s="325"/>
      <c r="AB4390" s="325"/>
      <c r="AC4390" s="325"/>
      <c r="AD4390" s="325"/>
      <c r="AE4390" s="330"/>
      <c r="AF4390" s="326"/>
      <c r="AG4390" s="327"/>
      <c r="AH4390" s="327"/>
      <c r="AI4390" s="327"/>
      <c r="AJ4390" s="326"/>
      <c r="AK4390" s="327"/>
      <c r="AL4390" s="327"/>
      <c r="AM4390" s="331"/>
      <c r="AN4390" s="332"/>
      <c r="AO4390" s="333"/>
      <c r="AP4390" s="333"/>
      <c r="AQ4390" s="333"/>
      <c r="AR4390" s="332"/>
      <c r="AS4390" s="332"/>
    </row>
    <row r="4391" spans="1:45" x14ac:dyDescent="0.2">
      <c r="A4391" s="326"/>
      <c r="B4391" s="325"/>
      <c r="C4391" s="325"/>
      <c r="D4391" s="325"/>
      <c r="E4391" s="325"/>
      <c r="F4391" s="325"/>
      <c r="G4391" s="325"/>
      <c r="H4391" s="325"/>
      <c r="I4391" s="325"/>
      <c r="J4391" s="325"/>
      <c r="K4391" s="325"/>
      <c r="L4391" s="327"/>
      <c r="M4391" s="328"/>
      <c r="N4391" s="327"/>
      <c r="P4391" s="325"/>
      <c r="Q4391" s="325"/>
      <c r="R4391" s="325"/>
      <c r="S4391" s="325"/>
      <c r="T4391" s="328"/>
      <c r="U4391" s="329"/>
      <c r="V4391" s="330"/>
      <c r="W4391" s="330"/>
      <c r="X4391" s="325"/>
      <c r="Y4391" s="325"/>
      <c r="Z4391" s="325"/>
      <c r="AA4391" s="325"/>
      <c r="AB4391" s="325"/>
      <c r="AC4391" s="325"/>
      <c r="AD4391" s="325"/>
      <c r="AE4391" s="330"/>
      <c r="AF4391" s="326"/>
      <c r="AG4391" s="327"/>
      <c r="AH4391" s="327"/>
      <c r="AI4391" s="327"/>
      <c r="AJ4391" s="326"/>
      <c r="AK4391" s="327"/>
      <c r="AL4391" s="327"/>
      <c r="AM4391" s="331"/>
      <c r="AN4391" s="332"/>
      <c r="AO4391" s="333"/>
      <c r="AP4391" s="333"/>
      <c r="AQ4391" s="333"/>
      <c r="AR4391" s="332"/>
      <c r="AS4391" s="332"/>
    </row>
    <row r="4392" spans="1:45" x14ac:dyDescent="0.2">
      <c r="A4392" s="326"/>
      <c r="B4392" s="325"/>
      <c r="C4392" s="325"/>
      <c r="D4392" s="325"/>
      <c r="E4392" s="325"/>
      <c r="F4392" s="325"/>
      <c r="G4392" s="325"/>
      <c r="H4392" s="325"/>
      <c r="I4392" s="325"/>
      <c r="J4392" s="325"/>
      <c r="K4392" s="325"/>
      <c r="L4392" s="327"/>
      <c r="M4392" s="328"/>
      <c r="N4392" s="327"/>
      <c r="P4392" s="325"/>
      <c r="Q4392" s="325"/>
      <c r="R4392" s="325"/>
      <c r="S4392" s="325"/>
      <c r="T4392" s="328"/>
      <c r="U4392" s="329"/>
      <c r="V4392" s="330"/>
      <c r="W4392" s="330"/>
      <c r="X4392" s="325"/>
      <c r="Y4392" s="325"/>
      <c r="Z4392" s="325"/>
      <c r="AA4392" s="325"/>
      <c r="AB4392" s="325"/>
      <c r="AC4392" s="325"/>
      <c r="AD4392" s="325"/>
      <c r="AE4392" s="330"/>
      <c r="AF4392" s="326"/>
      <c r="AG4392" s="327"/>
      <c r="AH4392" s="327"/>
      <c r="AI4392" s="327"/>
      <c r="AJ4392" s="326"/>
      <c r="AK4392" s="327"/>
      <c r="AL4392" s="327"/>
      <c r="AM4392" s="331"/>
      <c r="AN4392" s="332"/>
      <c r="AO4392" s="333"/>
      <c r="AP4392" s="333"/>
      <c r="AQ4392" s="333"/>
      <c r="AR4392" s="332"/>
      <c r="AS4392" s="332"/>
    </row>
    <row r="4393" spans="1:45" x14ac:dyDescent="0.2">
      <c r="A4393" s="326"/>
      <c r="B4393" s="325"/>
      <c r="C4393" s="325"/>
      <c r="D4393" s="325"/>
      <c r="E4393" s="325"/>
      <c r="F4393" s="325"/>
      <c r="G4393" s="325"/>
      <c r="H4393" s="325"/>
      <c r="I4393" s="325"/>
      <c r="J4393" s="325"/>
      <c r="K4393" s="325"/>
      <c r="L4393" s="327"/>
      <c r="M4393" s="328"/>
      <c r="N4393" s="327"/>
      <c r="P4393" s="325"/>
      <c r="Q4393" s="325"/>
      <c r="R4393" s="325"/>
      <c r="S4393" s="325"/>
      <c r="T4393" s="328"/>
      <c r="U4393" s="329"/>
      <c r="V4393" s="330"/>
      <c r="W4393" s="330"/>
      <c r="X4393" s="325"/>
      <c r="Y4393" s="325"/>
      <c r="Z4393" s="325"/>
      <c r="AA4393" s="325"/>
      <c r="AB4393" s="325"/>
      <c r="AC4393" s="325"/>
      <c r="AD4393" s="325"/>
      <c r="AE4393" s="330"/>
      <c r="AF4393" s="326"/>
      <c r="AG4393" s="327"/>
      <c r="AH4393" s="327"/>
      <c r="AI4393" s="327"/>
      <c r="AJ4393" s="326"/>
      <c r="AK4393" s="327"/>
      <c r="AL4393" s="327"/>
      <c r="AM4393" s="331"/>
      <c r="AN4393" s="332"/>
      <c r="AO4393" s="333"/>
      <c r="AP4393" s="333"/>
      <c r="AQ4393" s="333"/>
      <c r="AR4393" s="332"/>
      <c r="AS4393" s="332"/>
    </row>
    <row r="4394" spans="1:45" x14ac:dyDescent="0.2">
      <c r="A4394" s="326"/>
      <c r="B4394" s="325"/>
      <c r="C4394" s="325"/>
      <c r="D4394" s="325"/>
      <c r="E4394" s="325"/>
      <c r="F4394" s="325"/>
      <c r="G4394" s="325"/>
      <c r="H4394" s="325"/>
      <c r="I4394" s="325"/>
      <c r="J4394" s="325"/>
      <c r="K4394" s="325"/>
      <c r="L4394" s="327"/>
      <c r="M4394" s="328"/>
      <c r="N4394" s="327"/>
      <c r="P4394" s="325"/>
      <c r="Q4394" s="325"/>
      <c r="R4394" s="325"/>
      <c r="S4394" s="325"/>
      <c r="T4394" s="328"/>
      <c r="U4394" s="329"/>
      <c r="V4394" s="330"/>
      <c r="W4394" s="330"/>
      <c r="X4394" s="325"/>
      <c r="Y4394" s="325"/>
      <c r="Z4394" s="325"/>
      <c r="AA4394" s="325"/>
      <c r="AB4394" s="325"/>
      <c r="AC4394" s="325"/>
      <c r="AD4394" s="325"/>
      <c r="AE4394" s="330"/>
      <c r="AF4394" s="326"/>
      <c r="AG4394" s="327"/>
      <c r="AH4394" s="327"/>
      <c r="AI4394" s="327"/>
      <c r="AJ4394" s="326"/>
      <c r="AK4394" s="327"/>
      <c r="AL4394" s="327"/>
      <c r="AM4394" s="331"/>
      <c r="AN4394" s="332"/>
      <c r="AO4394" s="333"/>
      <c r="AP4394" s="333"/>
      <c r="AQ4394" s="333"/>
      <c r="AR4394" s="332"/>
      <c r="AS4394" s="332"/>
    </row>
    <row r="4395" spans="1:45" x14ac:dyDescent="0.2">
      <c r="A4395" s="326"/>
      <c r="B4395" s="325"/>
      <c r="C4395" s="325"/>
      <c r="D4395" s="325"/>
      <c r="E4395" s="325"/>
      <c r="F4395" s="325"/>
      <c r="G4395" s="325"/>
      <c r="H4395" s="325"/>
      <c r="I4395" s="325"/>
      <c r="J4395" s="325"/>
      <c r="K4395" s="325"/>
      <c r="L4395" s="327"/>
      <c r="M4395" s="328"/>
      <c r="N4395" s="327"/>
      <c r="P4395" s="325"/>
      <c r="Q4395" s="325"/>
      <c r="R4395" s="325"/>
      <c r="S4395" s="325"/>
      <c r="T4395" s="328"/>
      <c r="U4395" s="329"/>
      <c r="V4395" s="330"/>
      <c r="W4395" s="330"/>
      <c r="X4395" s="325"/>
      <c r="Y4395" s="325"/>
      <c r="Z4395" s="325"/>
      <c r="AA4395" s="325"/>
      <c r="AB4395" s="325"/>
      <c r="AC4395" s="325"/>
      <c r="AD4395" s="325"/>
      <c r="AE4395" s="330"/>
      <c r="AF4395" s="326"/>
      <c r="AG4395" s="327"/>
      <c r="AH4395" s="327"/>
      <c r="AI4395" s="327"/>
      <c r="AJ4395" s="326"/>
      <c r="AK4395" s="327"/>
      <c r="AL4395" s="327"/>
      <c r="AM4395" s="331"/>
      <c r="AN4395" s="332"/>
      <c r="AO4395" s="333"/>
      <c r="AP4395" s="333"/>
      <c r="AQ4395" s="333"/>
      <c r="AR4395" s="332"/>
      <c r="AS4395" s="332"/>
    </row>
    <row r="4396" spans="1:45" x14ac:dyDescent="0.2">
      <c r="A4396" s="326"/>
      <c r="B4396" s="325"/>
      <c r="C4396" s="325"/>
      <c r="D4396" s="325"/>
      <c r="E4396" s="325"/>
      <c r="F4396" s="325"/>
      <c r="G4396" s="325"/>
      <c r="H4396" s="325"/>
      <c r="I4396" s="325"/>
      <c r="J4396" s="325"/>
      <c r="K4396" s="325"/>
      <c r="L4396" s="327"/>
      <c r="M4396" s="328"/>
      <c r="N4396" s="327"/>
      <c r="P4396" s="325"/>
      <c r="Q4396" s="325"/>
      <c r="R4396" s="325"/>
      <c r="S4396" s="325"/>
      <c r="T4396" s="328"/>
      <c r="U4396" s="329"/>
      <c r="V4396" s="330"/>
      <c r="W4396" s="330"/>
      <c r="X4396" s="325"/>
      <c r="Y4396" s="325"/>
      <c r="Z4396" s="325"/>
      <c r="AA4396" s="325"/>
      <c r="AB4396" s="325"/>
      <c r="AC4396" s="325"/>
      <c r="AD4396" s="325"/>
      <c r="AE4396" s="330"/>
      <c r="AF4396" s="326"/>
      <c r="AG4396" s="327"/>
      <c r="AH4396" s="327"/>
      <c r="AI4396" s="327"/>
      <c r="AJ4396" s="326"/>
      <c r="AK4396" s="327"/>
      <c r="AL4396" s="327"/>
      <c r="AM4396" s="331"/>
      <c r="AN4396" s="332"/>
      <c r="AO4396" s="333"/>
      <c r="AP4396" s="333"/>
      <c r="AQ4396" s="333"/>
      <c r="AR4396" s="332"/>
      <c r="AS4396" s="332"/>
    </row>
    <row r="4397" spans="1:45" x14ac:dyDescent="0.2">
      <c r="A4397" s="326"/>
      <c r="B4397" s="325"/>
      <c r="C4397" s="325"/>
      <c r="D4397" s="325"/>
      <c r="E4397" s="325"/>
      <c r="F4397" s="325"/>
      <c r="G4397" s="325"/>
      <c r="H4397" s="325"/>
      <c r="I4397" s="325"/>
      <c r="J4397" s="325"/>
      <c r="K4397" s="325"/>
      <c r="L4397" s="327"/>
      <c r="M4397" s="328"/>
      <c r="N4397" s="327"/>
      <c r="P4397" s="325"/>
      <c r="Q4397" s="325"/>
      <c r="R4397" s="325"/>
      <c r="S4397" s="325"/>
      <c r="T4397" s="328"/>
      <c r="U4397" s="329"/>
      <c r="V4397" s="330"/>
      <c r="W4397" s="330"/>
      <c r="X4397" s="325"/>
      <c r="Y4397" s="325"/>
      <c r="Z4397" s="325"/>
      <c r="AA4397" s="325"/>
      <c r="AB4397" s="325"/>
      <c r="AC4397" s="325"/>
      <c r="AD4397" s="325"/>
      <c r="AE4397" s="330"/>
      <c r="AF4397" s="326"/>
      <c r="AG4397" s="327"/>
      <c r="AH4397" s="327"/>
      <c r="AI4397" s="327"/>
      <c r="AJ4397" s="326"/>
      <c r="AK4397" s="327"/>
      <c r="AL4397" s="327"/>
      <c r="AM4397" s="331"/>
      <c r="AN4397" s="332"/>
      <c r="AO4397" s="333"/>
      <c r="AP4397" s="333"/>
      <c r="AQ4397" s="333"/>
      <c r="AR4397" s="332"/>
      <c r="AS4397" s="332"/>
    </row>
    <row r="4398" spans="1:45" x14ac:dyDescent="0.2">
      <c r="A4398" s="326"/>
      <c r="B4398" s="325"/>
      <c r="C4398" s="325"/>
      <c r="D4398" s="325"/>
      <c r="E4398" s="325"/>
      <c r="F4398" s="325"/>
      <c r="G4398" s="325"/>
      <c r="H4398" s="325"/>
      <c r="I4398" s="325"/>
      <c r="J4398" s="325"/>
      <c r="K4398" s="325"/>
      <c r="L4398" s="327"/>
      <c r="M4398" s="328"/>
      <c r="N4398" s="327"/>
      <c r="P4398" s="325"/>
      <c r="Q4398" s="325"/>
      <c r="R4398" s="325"/>
      <c r="S4398" s="325"/>
      <c r="T4398" s="328"/>
      <c r="U4398" s="329"/>
      <c r="V4398" s="330"/>
      <c r="W4398" s="330"/>
      <c r="X4398" s="325"/>
      <c r="Y4398" s="325"/>
      <c r="Z4398" s="325"/>
      <c r="AA4398" s="325"/>
      <c r="AB4398" s="325"/>
      <c r="AC4398" s="325"/>
      <c r="AD4398" s="325"/>
      <c r="AE4398" s="330"/>
      <c r="AF4398" s="326"/>
      <c r="AG4398" s="327"/>
      <c r="AH4398" s="327"/>
      <c r="AI4398" s="327"/>
      <c r="AJ4398" s="326"/>
      <c r="AK4398" s="327"/>
      <c r="AL4398" s="327"/>
      <c r="AM4398" s="331"/>
      <c r="AN4398" s="332"/>
      <c r="AO4398" s="333"/>
      <c r="AP4398" s="333"/>
      <c r="AQ4398" s="333"/>
      <c r="AR4398" s="332"/>
      <c r="AS4398" s="332"/>
    </row>
    <row r="4399" spans="1:45" x14ac:dyDescent="0.2">
      <c r="A4399" s="326"/>
      <c r="B4399" s="325"/>
      <c r="C4399" s="325"/>
      <c r="D4399" s="325"/>
      <c r="E4399" s="325"/>
      <c r="F4399" s="325"/>
      <c r="G4399" s="325"/>
      <c r="H4399" s="325"/>
      <c r="I4399" s="325"/>
      <c r="J4399" s="325"/>
      <c r="K4399" s="325"/>
      <c r="L4399" s="327"/>
      <c r="M4399" s="328"/>
      <c r="N4399" s="327"/>
      <c r="P4399" s="325"/>
      <c r="Q4399" s="325"/>
      <c r="R4399" s="325"/>
      <c r="S4399" s="325"/>
      <c r="T4399" s="328"/>
      <c r="U4399" s="329"/>
      <c r="V4399" s="330"/>
      <c r="W4399" s="330"/>
      <c r="X4399" s="325"/>
      <c r="Y4399" s="325"/>
      <c r="Z4399" s="325"/>
      <c r="AA4399" s="325"/>
      <c r="AB4399" s="325"/>
      <c r="AC4399" s="325"/>
      <c r="AD4399" s="325"/>
      <c r="AE4399" s="330"/>
      <c r="AF4399" s="326"/>
      <c r="AG4399" s="327"/>
      <c r="AH4399" s="327"/>
      <c r="AI4399" s="327"/>
      <c r="AJ4399" s="326"/>
      <c r="AK4399" s="327"/>
      <c r="AL4399" s="327"/>
      <c r="AM4399" s="331"/>
      <c r="AN4399" s="332"/>
      <c r="AO4399" s="333"/>
      <c r="AP4399" s="333"/>
      <c r="AQ4399" s="333"/>
      <c r="AR4399" s="332"/>
      <c r="AS4399" s="332"/>
    </row>
    <row r="4400" spans="1:45" x14ac:dyDescent="0.2">
      <c r="A4400" s="326"/>
      <c r="B4400" s="325"/>
      <c r="C4400" s="325"/>
      <c r="D4400" s="325"/>
      <c r="E4400" s="325"/>
      <c r="F4400" s="325"/>
      <c r="G4400" s="325"/>
      <c r="H4400" s="325"/>
      <c r="I4400" s="325"/>
      <c r="J4400" s="325"/>
      <c r="K4400" s="325"/>
      <c r="L4400" s="327"/>
      <c r="M4400" s="328"/>
      <c r="N4400" s="327"/>
      <c r="P4400" s="325"/>
      <c r="Q4400" s="325"/>
      <c r="R4400" s="325"/>
      <c r="S4400" s="325"/>
      <c r="T4400" s="328"/>
      <c r="U4400" s="329"/>
      <c r="V4400" s="330"/>
      <c r="W4400" s="330"/>
      <c r="X4400" s="325"/>
      <c r="Y4400" s="325"/>
      <c r="Z4400" s="325"/>
      <c r="AA4400" s="325"/>
      <c r="AB4400" s="325"/>
      <c r="AC4400" s="325"/>
      <c r="AD4400" s="325"/>
      <c r="AE4400" s="330"/>
      <c r="AF4400" s="326"/>
      <c r="AG4400" s="327"/>
      <c r="AH4400" s="327"/>
      <c r="AI4400" s="327"/>
      <c r="AJ4400" s="326"/>
      <c r="AK4400" s="327"/>
      <c r="AL4400" s="327"/>
      <c r="AM4400" s="331"/>
      <c r="AN4400" s="332"/>
      <c r="AO4400" s="333"/>
      <c r="AP4400" s="333"/>
      <c r="AQ4400" s="333"/>
      <c r="AR4400" s="332"/>
      <c r="AS4400" s="332"/>
    </row>
    <row r="4401" spans="1:45" x14ac:dyDescent="0.2">
      <c r="A4401" s="326"/>
      <c r="B4401" s="325"/>
      <c r="C4401" s="325"/>
      <c r="D4401" s="325"/>
      <c r="E4401" s="325"/>
      <c r="F4401" s="325"/>
      <c r="G4401" s="325"/>
      <c r="H4401" s="325"/>
      <c r="I4401" s="325"/>
      <c r="J4401" s="325"/>
      <c r="K4401" s="325"/>
      <c r="L4401" s="327"/>
      <c r="M4401" s="328"/>
      <c r="N4401" s="327"/>
      <c r="P4401" s="325"/>
      <c r="Q4401" s="325"/>
      <c r="R4401" s="325"/>
      <c r="S4401" s="325"/>
      <c r="T4401" s="328"/>
      <c r="U4401" s="329"/>
      <c r="V4401" s="330"/>
      <c r="W4401" s="330"/>
      <c r="X4401" s="325"/>
      <c r="Y4401" s="325"/>
      <c r="Z4401" s="325"/>
      <c r="AA4401" s="325"/>
      <c r="AB4401" s="325"/>
      <c r="AC4401" s="325"/>
      <c r="AD4401" s="325"/>
      <c r="AE4401" s="330"/>
      <c r="AF4401" s="326"/>
      <c r="AG4401" s="327"/>
      <c r="AH4401" s="327"/>
      <c r="AI4401" s="327"/>
      <c r="AJ4401" s="326"/>
      <c r="AK4401" s="327"/>
      <c r="AL4401" s="327"/>
      <c r="AM4401" s="331"/>
      <c r="AN4401" s="332"/>
      <c r="AO4401" s="333"/>
      <c r="AP4401" s="333"/>
      <c r="AQ4401" s="333"/>
      <c r="AR4401" s="332"/>
      <c r="AS4401" s="332"/>
    </row>
    <row r="4402" spans="1:45" x14ac:dyDescent="0.2">
      <c r="A4402" s="326"/>
      <c r="B4402" s="325"/>
      <c r="C4402" s="325"/>
      <c r="D4402" s="325"/>
      <c r="E4402" s="325"/>
      <c r="F4402" s="325"/>
      <c r="G4402" s="325"/>
      <c r="H4402" s="325"/>
      <c r="I4402" s="325"/>
      <c r="J4402" s="325"/>
      <c r="K4402" s="325"/>
      <c r="L4402" s="327"/>
      <c r="M4402" s="328"/>
      <c r="N4402" s="327"/>
      <c r="P4402" s="325"/>
      <c r="Q4402" s="325"/>
      <c r="R4402" s="325"/>
      <c r="S4402" s="325"/>
      <c r="T4402" s="328"/>
      <c r="U4402" s="329"/>
      <c r="V4402" s="330"/>
      <c r="W4402" s="330"/>
      <c r="X4402" s="325"/>
      <c r="Y4402" s="325"/>
      <c r="Z4402" s="325"/>
      <c r="AA4402" s="325"/>
      <c r="AB4402" s="325"/>
      <c r="AC4402" s="325"/>
      <c r="AD4402" s="325"/>
      <c r="AE4402" s="330"/>
      <c r="AF4402" s="326"/>
      <c r="AG4402" s="327"/>
      <c r="AH4402" s="327"/>
      <c r="AI4402" s="327"/>
      <c r="AJ4402" s="326"/>
      <c r="AK4402" s="327"/>
      <c r="AL4402" s="327"/>
      <c r="AM4402" s="331"/>
      <c r="AN4402" s="332"/>
      <c r="AO4402" s="333"/>
      <c r="AP4402" s="333"/>
      <c r="AQ4402" s="333"/>
      <c r="AR4402" s="332"/>
      <c r="AS4402" s="332"/>
    </row>
    <row r="4403" spans="1:45" x14ac:dyDescent="0.2">
      <c r="A4403" s="326"/>
      <c r="B4403" s="325"/>
      <c r="C4403" s="325"/>
      <c r="D4403" s="325"/>
      <c r="E4403" s="325"/>
      <c r="F4403" s="325"/>
      <c r="G4403" s="325"/>
      <c r="H4403" s="325"/>
      <c r="I4403" s="325"/>
      <c r="J4403" s="325"/>
      <c r="K4403" s="325"/>
      <c r="L4403" s="327"/>
      <c r="M4403" s="328"/>
      <c r="N4403" s="327"/>
      <c r="P4403" s="325"/>
      <c r="Q4403" s="325"/>
      <c r="R4403" s="325"/>
      <c r="S4403" s="325"/>
      <c r="T4403" s="328"/>
      <c r="U4403" s="329"/>
      <c r="V4403" s="330"/>
      <c r="W4403" s="330"/>
      <c r="X4403" s="325"/>
      <c r="Y4403" s="325"/>
      <c r="Z4403" s="325"/>
      <c r="AA4403" s="325"/>
      <c r="AB4403" s="325"/>
      <c r="AC4403" s="325"/>
      <c r="AD4403" s="325"/>
      <c r="AE4403" s="330"/>
      <c r="AF4403" s="326"/>
      <c r="AG4403" s="327"/>
      <c r="AH4403" s="327"/>
      <c r="AI4403" s="327"/>
      <c r="AJ4403" s="326"/>
      <c r="AK4403" s="327"/>
      <c r="AL4403" s="327"/>
      <c r="AM4403" s="331"/>
      <c r="AN4403" s="332"/>
      <c r="AO4403" s="333"/>
      <c r="AP4403" s="333"/>
      <c r="AQ4403" s="333"/>
      <c r="AR4403" s="332"/>
      <c r="AS4403" s="332"/>
    </row>
    <row r="4404" spans="1:45" x14ac:dyDescent="0.2">
      <c r="A4404" s="326"/>
      <c r="B4404" s="325"/>
      <c r="C4404" s="325"/>
      <c r="D4404" s="325"/>
      <c r="E4404" s="325"/>
      <c r="F4404" s="325"/>
      <c r="G4404" s="325"/>
      <c r="H4404" s="325"/>
      <c r="I4404" s="325"/>
      <c r="J4404" s="325"/>
      <c r="K4404" s="325"/>
      <c r="L4404" s="327"/>
      <c r="M4404" s="328"/>
      <c r="N4404" s="327"/>
      <c r="P4404" s="325"/>
      <c r="Q4404" s="325"/>
      <c r="R4404" s="325"/>
      <c r="S4404" s="325"/>
      <c r="T4404" s="328"/>
      <c r="U4404" s="329"/>
      <c r="V4404" s="330"/>
      <c r="W4404" s="330"/>
      <c r="X4404" s="325"/>
      <c r="Y4404" s="325"/>
      <c r="Z4404" s="325"/>
      <c r="AA4404" s="325"/>
      <c r="AB4404" s="325"/>
      <c r="AC4404" s="325"/>
      <c r="AD4404" s="325"/>
      <c r="AE4404" s="330"/>
      <c r="AF4404" s="326"/>
      <c r="AG4404" s="327"/>
      <c r="AH4404" s="327"/>
      <c r="AI4404" s="327"/>
      <c r="AJ4404" s="326"/>
      <c r="AK4404" s="327"/>
      <c r="AL4404" s="327"/>
      <c r="AM4404" s="331"/>
      <c r="AN4404" s="332"/>
      <c r="AO4404" s="333"/>
      <c r="AP4404" s="333"/>
      <c r="AQ4404" s="333"/>
      <c r="AR4404" s="332"/>
      <c r="AS4404" s="332"/>
    </row>
    <row r="4405" spans="1:45" x14ac:dyDescent="0.2">
      <c r="A4405" s="326"/>
      <c r="B4405" s="325"/>
      <c r="C4405" s="325"/>
      <c r="D4405" s="325"/>
      <c r="E4405" s="325"/>
      <c r="F4405" s="325"/>
      <c r="G4405" s="325"/>
      <c r="H4405" s="325"/>
      <c r="I4405" s="325"/>
      <c r="J4405" s="325"/>
      <c r="K4405" s="325"/>
      <c r="L4405" s="327"/>
      <c r="M4405" s="328"/>
      <c r="N4405" s="327"/>
      <c r="P4405" s="325"/>
      <c r="Q4405" s="325"/>
      <c r="R4405" s="325"/>
      <c r="S4405" s="325"/>
      <c r="T4405" s="328"/>
      <c r="U4405" s="329"/>
      <c r="V4405" s="330"/>
      <c r="W4405" s="330"/>
      <c r="X4405" s="325"/>
      <c r="Y4405" s="325"/>
      <c r="Z4405" s="325"/>
      <c r="AA4405" s="325"/>
      <c r="AB4405" s="325"/>
      <c r="AC4405" s="325"/>
      <c r="AD4405" s="325"/>
      <c r="AE4405" s="330"/>
      <c r="AF4405" s="326"/>
      <c r="AG4405" s="327"/>
      <c r="AH4405" s="327"/>
      <c r="AI4405" s="327"/>
      <c r="AJ4405" s="326"/>
      <c r="AK4405" s="327"/>
      <c r="AL4405" s="327"/>
      <c r="AM4405" s="331"/>
      <c r="AN4405" s="332"/>
      <c r="AO4405" s="333"/>
      <c r="AP4405" s="333"/>
      <c r="AQ4405" s="333"/>
      <c r="AR4405" s="332"/>
      <c r="AS4405" s="332"/>
    </row>
    <row r="4406" spans="1:45" x14ac:dyDescent="0.2">
      <c r="A4406" s="326"/>
      <c r="B4406" s="325"/>
      <c r="C4406" s="325"/>
      <c r="D4406" s="325"/>
      <c r="E4406" s="325"/>
      <c r="F4406" s="325"/>
      <c r="G4406" s="325"/>
      <c r="H4406" s="325"/>
      <c r="I4406" s="325"/>
      <c r="J4406" s="325"/>
      <c r="K4406" s="325"/>
      <c r="L4406" s="327"/>
      <c r="M4406" s="328"/>
      <c r="N4406" s="327"/>
      <c r="P4406" s="325"/>
      <c r="Q4406" s="325"/>
      <c r="R4406" s="325"/>
      <c r="S4406" s="325"/>
      <c r="T4406" s="328"/>
      <c r="U4406" s="329"/>
      <c r="V4406" s="330"/>
      <c r="W4406" s="330"/>
      <c r="X4406" s="325"/>
      <c r="Y4406" s="325"/>
      <c r="Z4406" s="325"/>
      <c r="AA4406" s="325"/>
      <c r="AB4406" s="325"/>
      <c r="AC4406" s="325"/>
      <c r="AD4406" s="325"/>
      <c r="AE4406" s="330"/>
      <c r="AF4406" s="326"/>
      <c r="AG4406" s="327"/>
      <c r="AH4406" s="327"/>
      <c r="AI4406" s="327"/>
      <c r="AJ4406" s="326"/>
      <c r="AK4406" s="327"/>
      <c r="AL4406" s="327"/>
      <c r="AM4406" s="331"/>
      <c r="AN4406" s="332"/>
      <c r="AO4406" s="333"/>
      <c r="AP4406" s="333"/>
      <c r="AQ4406" s="333"/>
      <c r="AR4406" s="332"/>
      <c r="AS4406" s="332"/>
    </row>
    <row r="4407" spans="1:45" x14ac:dyDescent="0.2">
      <c r="A4407" s="326"/>
      <c r="B4407" s="325"/>
      <c r="C4407" s="325"/>
      <c r="D4407" s="325"/>
      <c r="E4407" s="325"/>
      <c r="F4407" s="325"/>
      <c r="G4407" s="325"/>
      <c r="H4407" s="325"/>
      <c r="I4407" s="325"/>
      <c r="J4407" s="325"/>
      <c r="K4407" s="325"/>
      <c r="L4407" s="327"/>
      <c r="M4407" s="328"/>
      <c r="N4407" s="327"/>
      <c r="P4407" s="325"/>
      <c r="Q4407" s="325"/>
      <c r="R4407" s="325"/>
      <c r="S4407" s="325"/>
      <c r="T4407" s="328"/>
      <c r="U4407" s="329"/>
      <c r="V4407" s="330"/>
      <c r="W4407" s="330"/>
      <c r="X4407" s="325"/>
      <c r="Y4407" s="325"/>
      <c r="Z4407" s="325"/>
      <c r="AA4407" s="325"/>
      <c r="AB4407" s="325"/>
      <c r="AC4407" s="325"/>
      <c r="AD4407" s="325"/>
      <c r="AE4407" s="330"/>
      <c r="AF4407" s="326"/>
      <c r="AG4407" s="327"/>
      <c r="AH4407" s="327"/>
      <c r="AI4407" s="327"/>
      <c r="AJ4407" s="326"/>
      <c r="AK4407" s="327"/>
      <c r="AL4407" s="327"/>
      <c r="AM4407" s="331"/>
      <c r="AN4407" s="332"/>
      <c r="AO4407" s="333"/>
      <c r="AP4407" s="333"/>
      <c r="AQ4407" s="333"/>
      <c r="AR4407" s="332"/>
      <c r="AS4407" s="332"/>
    </row>
    <row r="4408" spans="1:45" x14ac:dyDescent="0.2">
      <c r="A4408" s="326"/>
      <c r="B4408" s="325"/>
      <c r="C4408" s="325"/>
      <c r="D4408" s="325"/>
      <c r="E4408" s="325"/>
      <c r="F4408" s="325"/>
      <c r="G4408" s="325"/>
      <c r="H4408" s="325"/>
      <c r="I4408" s="325"/>
      <c r="J4408" s="325"/>
      <c r="K4408" s="325"/>
      <c r="L4408" s="327"/>
      <c r="M4408" s="328"/>
      <c r="N4408" s="327"/>
      <c r="P4408" s="325"/>
      <c r="Q4408" s="325"/>
      <c r="R4408" s="325"/>
      <c r="S4408" s="325"/>
      <c r="T4408" s="328"/>
      <c r="U4408" s="329"/>
      <c r="V4408" s="330"/>
      <c r="W4408" s="330"/>
      <c r="X4408" s="325"/>
      <c r="Y4408" s="325"/>
      <c r="Z4408" s="325"/>
      <c r="AA4408" s="325"/>
      <c r="AB4408" s="325"/>
      <c r="AC4408" s="325"/>
      <c r="AD4408" s="325"/>
      <c r="AE4408" s="330"/>
      <c r="AF4408" s="326"/>
      <c r="AG4408" s="327"/>
      <c r="AH4408" s="327"/>
      <c r="AI4408" s="327"/>
      <c r="AJ4408" s="326"/>
      <c r="AK4408" s="327"/>
      <c r="AL4408" s="327"/>
      <c r="AM4408" s="331"/>
      <c r="AN4408" s="332"/>
      <c r="AO4408" s="333"/>
      <c r="AP4408" s="333"/>
      <c r="AQ4408" s="333"/>
      <c r="AR4408" s="332"/>
      <c r="AS4408" s="332"/>
    </row>
    <row r="4409" spans="1:45" x14ac:dyDescent="0.2">
      <c r="A4409" s="326"/>
      <c r="B4409" s="325"/>
      <c r="C4409" s="325"/>
      <c r="D4409" s="325"/>
      <c r="E4409" s="325"/>
      <c r="F4409" s="325"/>
      <c r="G4409" s="325"/>
      <c r="H4409" s="325"/>
      <c r="I4409" s="325"/>
      <c r="J4409" s="325"/>
      <c r="K4409" s="325"/>
      <c r="L4409" s="327"/>
      <c r="M4409" s="328"/>
      <c r="N4409" s="327"/>
      <c r="P4409" s="325"/>
      <c r="Q4409" s="325"/>
      <c r="R4409" s="325"/>
      <c r="S4409" s="325"/>
      <c r="T4409" s="328"/>
      <c r="U4409" s="329"/>
      <c r="V4409" s="330"/>
      <c r="W4409" s="330"/>
      <c r="X4409" s="325"/>
      <c r="Y4409" s="325"/>
      <c r="Z4409" s="325"/>
      <c r="AA4409" s="325"/>
      <c r="AB4409" s="325"/>
      <c r="AC4409" s="325"/>
      <c r="AD4409" s="325"/>
      <c r="AE4409" s="330"/>
      <c r="AF4409" s="326"/>
      <c r="AG4409" s="327"/>
      <c r="AH4409" s="327"/>
      <c r="AI4409" s="327"/>
      <c r="AJ4409" s="326"/>
      <c r="AK4409" s="327"/>
      <c r="AL4409" s="327"/>
      <c r="AM4409" s="331"/>
      <c r="AN4409" s="332"/>
      <c r="AO4409" s="333"/>
      <c r="AP4409" s="333"/>
      <c r="AQ4409" s="333"/>
      <c r="AR4409" s="332"/>
      <c r="AS4409" s="332"/>
    </row>
    <row r="4410" spans="1:45" x14ac:dyDescent="0.2">
      <c r="A4410" s="326"/>
      <c r="B4410" s="325"/>
      <c r="C4410" s="325"/>
      <c r="D4410" s="325"/>
      <c r="E4410" s="325"/>
      <c r="F4410" s="325"/>
      <c r="G4410" s="325"/>
      <c r="H4410" s="325"/>
      <c r="I4410" s="325"/>
      <c r="J4410" s="325"/>
      <c r="K4410" s="325"/>
      <c r="L4410" s="327"/>
      <c r="M4410" s="328"/>
      <c r="N4410" s="327"/>
      <c r="P4410" s="325"/>
      <c r="Q4410" s="325"/>
      <c r="R4410" s="325"/>
      <c r="S4410" s="325"/>
      <c r="T4410" s="328"/>
      <c r="U4410" s="329"/>
      <c r="V4410" s="330"/>
      <c r="W4410" s="330"/>
      <c r="X4410" s="325"/>
      <c r="Y4410" s="325"/>
      <c r="Z4410" s="325"/>
      <c r="AA4410" s="325"/>
      <c r="AB4410" s="325"/>
      <c r="AC4410" s="325"/>
      <c r="AD4410" s="325"/>
      <c r="AE4410" s="330"/>
      <c r="AF4410" s="326"/>
      <c r="AG4410" s="327"/>
      <c r="AH4410" s="327"/>
      <c r="AI4410" s="327"/>
      <c r="AJ4410" s="326"/>
      <c r="AK4410" s="327"/>
      <c r="AL4410" s="327"/>
      <c r="AM4410" s="331"/>
      <c r="AN4410" s="332"/>
      <c r="AO4410" s="333"/>
      <c r="AP4410" s="333"/>
      <c r="AQ4410" s="333"/>
      <c r="AR4410" s="332"/>
      <c r="AS4410" s="332"/>
    </row>
    <row r="4411" spans="1:45" x14ac:dyDescent="0.2">
      <c r="A4411" s="326"/>
      <c r="B4411" s="325"/>
      <c r="C4411" s="325"/>
      <c r="D4411" s="325"/>
      <c r="E4411" s="325"/>
      <c r="F4411" s="325"/>
      <c r="G4411" s="325"/>
      <c r="H4411" s="325"/>
      <c r="I4411" s="325"/>
      <c r="J4411" s="325"/>
      <c r="K4411" s="325"/>
      <c r="L4411" s="327"/>
      <c r="M4411" s="328"/>
      <c r="N4411" s="327"/>
      <c r="P4411" s="325"/>
      <c r="Q4411" s="325"/>
      <c r="R4411" s="325"/>
      <c r="S4411" s="325"/>
      <c r="T4411" s="328"/>
      <c r="U4411" s="329"/>
      <c r="V4411" s="330"/>
      <c r="W4411" s="330"/>
      <c r="X4411" s="325"/>
      <c r="Y4411" s="325"/>
      <c r="Z4411" s="325"/>
      <c r="AA4411" s="325"/>
      <c r="AB4411" s="325"/>
      <c r="AC4411" s="325"/>
      <c r="AD4411" s="325"/>
      <c r="AE4411" s="330"/>
      <c r="AF4411" s="326"/>
      <c r="AG4411" s="327"/>
      <c r="AH4411" s="327"/>
      <c r="AI4411" s="327"/>
      <c r="AJ4411" s="326"/>
      <c r="AK4411" s="327"/>
      <c r="AL4411" s="327"/>
      <c r="AM4411" s="331"/>
      <c r="AN4411" s="332"/>
      <c r="AO4411" s="333"/>
      <c r="AP4411" s="333"/>
      <c r="AQ4411" s="333"/>
      <c r="AR4411" s="332"/>
      <c r="AS4411" s="332"/>
    </row>
    <row r="4412" spans="1:45" x14ac:dyDescent="0.2">
      <c r="A4412" s="326"/>
      <c r="B4412" s="325"/>
      <c r="C4412" s="325"/>
      <c r="D4412" s="325"/>
      <c r="E4412" s="325"/>
      <c r="F4412" s="325"/>
      <c r="G4412" s="325"/>
      <c r="H4412" s="325"/>
      <c r="I4412" s="325"/>
      <c r="J4412" s="325"/>
      <c r="K4412" s="325"/>
      <c r="L4412" s="327"/>
      <c r="M4412" s="328"/>
      <c r="N4412" s="327"/>
      <c r="P4412" s="325"/>
      <c r="Q4412" s="325"/>
      <c r="R4412" s="325"/>
      <c r="S4412" s="325"/>
      <c r="T4412" s="328"/>
      <c r="U4412" s="329"/>
      <c r="V4412" s="330"/>
      <c r="W4412" s="330"/>
      <c r="X4412" s="325"/>
      <c r="Y4412" s="325"/>
      <c r="Z4412" s="325"/>
      <c r="AA4412" s="325"/>
      <c r="AB4412" s="325"/>
      <c r="AC4412" s="325"/>
      <c r="AD4412" s="325"/>
      <c r="AE4412" s="330"/>
      <c r="AF4412" s="326"/>
      <c r="AG4412" s="327"/>
      <c r="AH4412" s="327"/>
      <c r="AI4412" s="327"/>
      <c r="AJ4412" s="326"/>
      <c r="AK4412" s="327"/>
      <c r="AL4412" s="327"/>
      <c r="AM4412" s="331"/>
      <c r="AN4412" s="332"/>
      <c r="AO4412" s="333"/>
      <c r="AP4412" s="333"/>
      <c r="AQ4412" s="333"/>
      <c r="AR4412" s="332"/>
      <c r="AS4412" s="332"/>
    </row>
    <row r="4413" spans="1:45" x14ac:dyDescent="0.2">
      <c r="A4413" s="326"/>
      <c r="B4413" s="325"/>
      <c r="C4413" s="325"/>
      <c r="D4413" s="325"/>
      <c r="E4413" s="325"/>
      <c r="F4413" s="325"/>
      <c r="G4413" s="325"/>
      <c r="H4413" s="325"/>
      <c r="I4413" s="325"/>
      <c r="J4413" s="325"/>
      <c r="K4413" s="325"/>
      <c r="L4413" s="327"/>
      <c r="M4413" s="328"/>
      <c r="N4413" s="327"/>
      <c r="P4413" s="325"/>
      <c r="Q4413" s="325"/>
      <c r="R4413" s="325"/>
      <c r="S4413" s="325"/>
      <c r="T4413" s="328"/>
      <c r="U4413" s="329"/>
      <c r="V4413" s="330"/>
      <c r="W4413" s="330"/>
      <c r="X4413" s="325"/>
      <c r="Y4413" s="325"/>
      <c r="Z4413" s="325"/>
      <c r="AA4413" s="325"/>
      <c r="AB4413" s="325"/>
      <c r="AC4413" s="325"/>
      <c r="AD4413" s="325"/>
      <c r="AE4413" s="330"/>
      <c r="AF4413" s="326"/>
      <c r="AG4413" s="327"/>
      <c r="AH4413" s="327"/>
      <c r="AI4413" s="327"/>
      <c r="AJ4413" s="326"/>
      <c r="AK4413" s="327"/>
      <c r="AL4413" s="327"/>
      <c r="AM4413" s="331"/>
      <c r="AN4413" s="332"/>
      <c r="AO4413" s="333"/>
      <c r="AP4413" s="333"/>
      <c r="AQ4413" s="333"/>
      <c r="AR4413" s="332"/>
      <c r="AS4413" s="332"/>
    </row>
    <row r="4414" spans="1:45" x14ac:dyDescent="0.2">
      <c r="A4414" s="326"/>
      <c r="B4414" s="325"/>
      <c r="C4414" s="325"/>
      <c r="D4414" s="325"/>
      <c r="E4414" s="325"/>
      <c r="F4414" s="325"/>
      <c r="G4414" s="325"/>
      <c r="H4414" s="325"/>
      <c r="I4414" s="325"/>
      <c r="J4414" s="325"/>
      <c r="K4414" s="325"/>
      <c r="L4414" s="327"/>
      <c r="M4414" s="328"/>
      <c r="N4414" s="327"/>
      <c r="P4414" s="325"/>
      <c r="Q4414" s="325"/>
      <c r="R4414" s="325"/>
      <c r="S4414" s="325"/>
      <c r="T4414" s="328"/>
      <c r="U4414" s="329"/>
      <c r="V4414" s="330"/>
      <c r="W4414" s="330"/>
      <c r="X4414" s="325"/>
      <c r="Y4414" s="325"/>
      <c r="Z4414" s="325"/>
      <c r="AA4414" s="325"/>
      <c r="AB4414" s="325"/>
      <c r="AC4414" s="325"/>
      <c r="AD4414" s="325"/>
      <c r="AE4414" s="330"/>
      <c r="AF4414" s="326"/>
      <c r="AG4414" s="327"/>
      <c r="AH4414" s="327"/>
      <c r="AI4414" s="327"/>
      <c r="AJ4414" s="326"/>
      <c r="AK4414" s="327"/>
      <c r="AL4414" s="327"/>
      <c r="AM4414" s="331"/>
      <c r="AN4414" s="332"/>
      <c r="AO4414" s="333"/>
      <c r="AP4414" s="333"/>
      <c r="AQ4414" s="333"/>
      <c r="AR4414" s="332"/>
      <c r="AS4414" s="332"/>
    </row>
    <row r="4415" spans="1:45" x14ac:dyDescent="0.2">
      <c r="A4415" s="326"/>
      <c r="B4415" s="325"/>
      <c r="C4415" s="325"/>
      <c r="D4415" s="325"/>
      <c r="E4415" s="325"/>
      <c r="F4415" s="325"/>
      <c r="G4415" s="325"/>
      <c r="H4415" s="325"/>
      <c r="I4415" s="325"/>
      <c r="J4415" s="325"/>
      <c r="K4415" s="325"/>
      <c r="L4415" s="327"/>
      <c r="M4415" s="328"/>
      <c r="N4415" s="327"/>
      <c r="P4415" s="325"/>
      <c r="Q4415" s="325"/>
      <c r="R4415" s="325"/>
      <c r="S4415" s="325"/>
      <c r="T4415" s="328"/>
      <c r="U4415" s="329"/>
      <c r="V4415" s="330"/>
      <c r="W4415" s="330"/>
      <c r="X4415" s="325"/>
      <c r="Y4415" s="325"/>
      <c r="Z4415" s="325"/>
      <c r="AA4415" s="325"/>
      <c r="AB4415" s="325"/>
      <c r="AC4415" s="325"/>
      <c r="AD4415" s="325"/>
      <c r="AE4415" s="330"/>
      <c r="AF4415" s="326"/>
      <c r="AG4415" s="327"/>
      <c r="AH4415" s="327"/>
      <c r="AI4415" s="327"/>
      <c r="AJ4415" s="326"/>
      <c r="AK4415" s="327"/>
      <c r="AL4415" s="327"/>
      <c r="AM4415" s="331"/>
      <c r="AN4415" s="332"/>
      <c r="AO4415" s="333"/>
      <c r="AP4415" s="333"/>
      <c r="AQ4415" s="333"/>
      <c r="AR4415" s="332"/>
      <c r="AS4415" s="332"/>
    </row>
    <row r="4416" spans="1:45" x14ac:dyDescent="0.2">
      <c r="A4416" s="326"/>
      <c r="B4416" s="325"/>
      <c r="C4416" s="325"/>
      <c r="D4416" s="325"/>
      <c r="E4416" s="325"/>
      <c r="F4416" s="325"/>
      <c r="G4416" s="325"/>
      <c r="H4416" s="325"/>
      <c r="I4416" s="325"/>
      <c r="J4416" s="325"/>
      <c r="K4416" s="325"/>
      <c r="L4416" s="327"/>
      <c r="M4416" s="328"/>
      <c r="N4416" s="327"/>
      <c r="P4416" s="325"/>
      <c r="Q4416" s="325"/>
      <c r="R4416" s="325"/>
      <c r="S4416" s="325"/>
      <c r="T4416" s="328"/>
      <c r="U4416" s="329"/>
      <c r="V4416" s="330"/>
      <c r="W4416" s="330"/>
      <c r="X4416" s="325"/>
      <c r="Y4416" s="325"/>
      <c r="Z4416" s="325"/>
      <c r="AA4416" s="325"/>
      <c r="AB4416" s="325"/>
      <c r="AC4416" s="325"/>
      <c r="AD4416" s="325"/>
      <c r="AE4416" s="330"/>
      <c r="AF4416" s="326"/>
      <c r="AG4416" s="327"/>
      <c r="AH4416" s="327"/>
      <c r="AI4416" s="327"/>
      <c r="AJ4416" s="326"/>
      <c r="AK4416" s="327"/>
      <c r="AL4416" s="327"/>
      <c r="AM4416" s="331"/>
      <c r="AN4416" s="332"/>
      <c r="AO4416" s="333"/>
      <c r="AP4416" s="333"/>
      <c r="AQ4416" s="333"/>
      <c r="AR4416" s="332"/>
      <c r="AS4416" s="332"/>
    </row>
    <row r="4417" spans="1:45" x14ac:dyDescent="0.2">
      <c r="A4417" s="326"/>
      <c r="B4417" s="325"/>
      <c r="C4417" s="325"/>
      <c r="D4417" s="325"/>
      <c r="E4417" s="325"/>
      <c r="F4417" s="325"/>
      <c r="G4417" s="325"/>
      <c r="H4417" s="325"/>
      <c r="I4417" s="325"/>
      <c r="J4417" s="325"/>
      <c r="K4417" s="325"/>
      <c r="L4417" s="327"/>
      <c r="M4417" s="328"/>
      <c r="N4417" s="327"/>
      <c r="P4417" s="325"/>
      <c r="Q4417" s="325"/>
      <c r="R4417" s="325"/>
      <c r="S4417" s="325"/>
      <c r="T4417" s="328"/>
      <c r="U4417" s="329"/>
      <c r="V4417" s="330"/>
      <c r="W4417" s="330"/>
      <c r="X4417" s="325"/>
      <c r="Y4417" s="325"/>
      <c r="Z4417" s="325"/>
      <c r="AA4417" s="325"/>
      <c r="AB4417" s="325"/>
      <c r="AC4417" s="325"/>
      <c r="AD4417" s="325"/>
      <c r="AE4417" s="330"/>
      <c r="AF4417" s="326"/>
      <c r="AG4417" s="327"/>
      <c r="AH4417" s="327"/>
      <c r="AI4417" s="327"/>
      <c r="AJ4417" s="326"/>
      <c r="AK4417" s="327"/>
      <c r="AL4417" s="327"/>
      <c r="AM4417" s="331"/>
      <c r="AN4417" s="332"/>
      <c r="AO4417" s="333"/>
      <c r="AP4417" s="333"/>
      <c r="AQ4417" s="333"/>
      <c r="AR4417" s="332"/>
      <c r="AS4417" s="332"/>
    </row>
    <row r="4418" spans="1:45" x14ac:dyDescent="0.2">
      <c r="A4418" s="326"/>
      <c r="B4418" s="325"/>
      <c r="C4418" s="325"/>
      <c r="D4418" s="325"/>
      <c r="E4418" s="325"/>
      <c r="F4418" s="325"/>
      <c r="G4418" s="325"/>
      <c r="H4418" s="325"/>
      <c r="I4418" s="325"/>
      <c r="J4418" s="325"/>
      <c r="K4418" s="325"/>
      <c r="L4418" s="327"/>
      <c r="M4418" s="328"/>
      <c r="N4418" s="327"/>
      <c r="P4418" s="325"/>
      <c r="Q4418" s="325"/>
      <c r="R4418" s="325"/>
      <c r="S4418" s="325"/>
      <c r="T4418" s="328"/>
      <c r="U4418" s="329"/>
      <c r="V4418" s="330"/>
      <c r="W4418" s="330"/>
      <c r="X4418" s="325"/>
      <c r="Y4418" s="325"/>
      <c r="Z4418" s="325"/>
      <c r="AA4418" s="325"/>
      <c r="AB4418" s="325"/>
      <c r="AC4418" s="325"/>
      <c r="AD4418" s="325"/>
      <c r="AE4418" s="330"/>
      <c r="AF4418" s="326"/>
      <c r="AG4418" s="327"/>
      <c r="AH4418" s="327"/>
      <c r="AI4418" s="327"/>
      <c r="AJ4418" s="326"/>
      <c r="AK4418" s="327"/>
      <c r="AL4418" s="327"/>
      <c r="AM4418" s="331"/>
      <c r="AN4418" s="332"/>
      <c r="AO4418" s="333"/>
      <c r="AP4418" s="333"/>
      <c r="AQ4418" s="333"/>
      <c r="AR4418" s="332"/>
      <c r="AS4418" s="332"/>
    </row>
    <row r="4419" spans="1:45" x14ac:dyDescent="0.2">
      <c r="A4419" s="326"/>
      <c r="B4419" s="325"/>
      <c r="C4419" s="325"/>
      <c r="D4419" s="325"/>
      <c r="E4419" s="325"/>
      <c r="F4419" s="325"/>
      <c r="G4419" s="325"/>
      <c r="H4419" s="325"/>
      <c r="I4419" s="325"/>
      <c r="J4419" s="325"/>
      <c r="K4419" s="325"/>
      <c r="L4419" s="327"/>
      <c r="M4419" s="328"/>
      <c r="N4419" s="327"/>
      <c r="P4419" s="325"/>
      <c r="Q4419" s="325"/>
      <c r="R4419" s="325"/>
      <c r="S4419" s="325"/>
      <c r="T4419" s="328"/>
      <c r="U4419" s="329"/>
      <c r="V4419" s="330"/>
      <c r="W4419" s="330"/>
      <c r="X4419" s="325"/>
      <c r="Y4419" s="325"/>
      <c r="Z4419" s="325"/>
      <c r="AA4419" s="325"/>
      <c r="AB4419" s="325"/>
      <c r="AC4419" s="325"/>
      <c r="AD4419" s="325"/>
      <c r="AE4419" s="330"/>
      <c r="AF4419" s="326"/>
      <c r="AG4419" s="327"/>
      <c r="AH4419" s="327"/>
      <c r="AI4419" s="327"/>
      <c r="AJ4419" s="326"/>
      <c r="AK4419" s="327"/>
      <c r="AL4419" s="327"/>
      <c r="AM4419" s="331"/>
      <c r="AN4419" s="332"/>
      <c r="AO4419" s="333"/>
      <c r="AP4419" s="333"/>
      <c r="AQ4419" s="333"/>
      <c r="AR4419" s="332"/>
      <c r="AS4419" s="332"/>
    </row>
    <row r="4420" spans="1:45" x14ac:dyDescent="0.2">
      <c r="A4420" s="326"/>
      <c r="B4420" s="325"/>
      <c r="C4420" s="325"/>
      <c r="D4420" s="325"/>
      <c r="E4420" s="325"/>
      <c r="F4420" s="325"/>
      <c r="G4420" s="325"/>
      <c r="H4420" s="325"/>
      <c r="I4420" s="325"/>
      <c r="J4420" s="325"/>
      <c r="K4420" s="325"/>
      <c r="L4420" s="327"/>
      <c r="M4420" s="328"/>
      <c r="N4420" s="327"/>
      <c r="P4420" s="325"/>
      <c r="Q4420" s="325"/>
      <c r="R4420" s="325"/>
      <c r="S4420" s="325"/>
      <c r="T4420" s="328"/>
      <c r="U4420" s="329"/>
      <c r="V4420" s="330"/>
      <c r="W4420" s="330"/>
      <c r="X4420" s="325"/>
      <c r="Y4420" s="325"/>
      <c r="Z4420" s="325"/>
      <c r="AA4420" s="325"/>
      <c r="AB4420" s="325"/>
      <c r="AC4420" s="325"/>
      <c r="AD4420" s="325"/>
      <c r="AE4420" s="330"/>
      <c r="AF4420" s="326"/>
      <c r="AG4420" s="327"/>
      <c r="AH4420" s="327"/>
      <c r="AI4420" s="327"/>
      <c r="AJ4420" s="326"/>
      <c r="AK4420" s="327"/>
      <c r="AL4420" s="327"/>
      <c r="AM4420" s="331"/>
      <c r="AN4420" s="332"/>
      <c r="AO4420" s="333"/>
      <c r="AP4420" s="333"/>
      <c r="AQ4420" s="333"/>
      <c r="AR4420" s="332"/>
      <c r="AS4420" s="332"/>
    </row>
    <row r="4421" spans="1:45" x14ac:dyDescent="0.2">
      <c r="A4421" s="326"/>
      <c r="B4421" s="325"/>
      <c r="C4421" s="325"/>
      <c r="D4421" s="325"/>
      <c r="E4421" s="325"/>
      <c r="F4421" s="325"/>
      <c r="G4421" s="325"/>
      <c r="H4421" s="325"/>
      <c r="I4421" s="325"/>
      <c r="J4421" s="325"/>
      <c r="K4421" s="325"/>
      <c r="L4421" s="327"/>
      <c r="M4421" s="328"/>
      <c r="N4421" s="327"/>
      <c r="P4421" s="325"/>
      <c r="Q4421" s="325"/>
      <c r="R4421" s="325"/>
      <c r="S4421" s="325"/>
      <c r="T4421" s="328"/>
      <c r="U4421" s="329"/>
      <c r="V4421" s="330"/>
      <c r="W4421" s="330"/>
      <c r="X4421" s="325"/>
      <c r="Y4421" s="325"/>
      <c r="Z4421" s="325"/>
      <c r="AA4421" s="325"/>
      <c r="AB4421" s="325"/>
      <c r="AC4421" s="325"/>
      <c r="AD4421" s="325"/>
      <c r="AE4421" s="330"/>
      <c r="AF4421" s="326"/>
      <c r="AG4421" s="327"/>
      <c r="AH4421" s="327"/>
      <c r="AI4421" s="327"/>
      <c r="AJ4421" s="326"/>
      <c r="AK4421" s="327"/>
      <c r="AL4421" s="327"/>
      <c r="AM4421" s="331"/>
      <c r="AN4421" s="332"/>
      <c r="AO4421" s="333"/>
      <c r="AP4421" s="333"/>
      <c r="AQ4421" s="333"/>
      <c r="AR4421" s="332"/>
      <c r="AS4421" s="332"/>
    </row>
    <row r="4422" spans="1:45" x14ac:dyDescent="0.2">
      <c r="A4422" s="326"/>
      <c r="B4422" s="325"/>
      <c r="C4422" s="325"/>
      <c r="D4422" s="325"/>
      <c r="E4422" s="325"/>
      <c r="F4422" s="325"/>
      <c r="G4422" s="325"/>
      <c r="H4422" s="325"/>
      <c r="I4422" s="325"/>
      <c r="J4422" s="325"/>
      <c r="K4422" s="325"/>
      <c r="L4422" s="327"/>
      <c r="M4422" s="328"/>
      <c r="N4422" s="327"/>
      <c r="P4422" s="325"/>
      <c r="Q4422" s="325"/>
      <c r="R4422" s="325"/>
      <c r="S4422" s="325"/>
      <c r="T4422" s="328"/>
      <c r="U4422" s="329"/>
      <c r="V4422" s="330"/>
      <c r="W4422" s="330"/>
      <c r="X4422" s="325"/>
      <c r="Y4422" s="325"/>
      <c r="Z4422" s="325"/>
      <c r="AA4422" s="325"/>
      <c r="AB4422" s="325"/>
      <c r="AC4422" s="325"/>
      <c r="AD4422" s="325"/>
      <c r="AE4422" s="330"/>
      <c r="AF4422" s="326"/>
      <c r="AG4422" s="327"/>
      <c r="AH4422" s="327"/>
      <c r="AI4422" s="327"/>
      <c r="AJ4422" s="326"/>
      <c r="AK4422" s="327"/>
      <c r="AL4422" s="327"/>
      <c r="AM4422" s="331"/>
      <c r="AN4422" s="332"/>
      <c r="AO4422" s="333"/>
      <c r="AP4422" s="333"/>
      <c r="AQ4422" s="333"/>
      <c r="AR4422" s="332"/>
      <c r="AS4422" s="332"/>
    </row>
    <row r="4423" spans="1:45" x14ac:dyDescent="0.2">
      <c r="A4423" s="326"/>
      <c r="B4423" s="325"/>
      <c r="C4423" s="325"/>
      <c r="D4423" s="325"/>
      <c r="E4423" s="325"/>
      <c r="F4423" s="325"/>
      <c r="G4423" s="325"/>
      <c r="H4423" s="325"/>
      <c r="I4423" s="325"/>
      <c r="J4423" s="325"/>
      <c r="K4423" s="325"/>
      <c r="L4423" s="327"/>
      <c r="M4423" s="328"/>
      <c r="N4423" s="327"/>
      <c r="P4423" s="325"/>
      <c r="Q4423" s="325"/>
      <c r="R4423" s="325"/>
      <c r="S4423" s="325"/>
      <c r="T4423" s="328"/>
      <c r="U4423" s="329"/>
      <c r="V4423" s="330"/>
      <c r="W4423" s="330"/>
      <c r="X4423" s="325"/>
      <c r="Y4423" s="325"/>
      <c r="Z4423" s="325"/>
      <c r="AA4423" s="325"/>
      <c r="AB4423" s="325"/>
      <c r="AC4423" s="325"/>
      <c r="AD4423" s="325"/>
      <c r="AE4423" s="330"/>
      <c r="AF4423" s="326"/>
      <c r="AG4423" s="327"/>
      <c r="AH4423" s="327"/>
      <c r="AI4423" s="327"/>
      <c r="AJ4423" s="326"/>
      <c r="AK4423" s="327"/>
      <c r="AL4423" s="327"/>
      <c r="AM4423" s="331"/>
      <c r="AN4423" s="332"/>
      <c r="AO4423" s="333"/>
      <c r="AP4423" s="333"/>
      <c r="AQ4423" s="333"/>
      <c r="AR4423" s="332"/>
      <c r="AS4423" s="332"/>
    </row>
    <row r="4424" spans="1:45" x14ac:dyDescent="0.2">
      <c r="A4424" s="326"/>
      <c r="B4424" s="325"/>
      <c r="C4424" s="325"/>
      <c r="D4424" s="325"/>
      <c r="E4424" s="325"/>
      <c r="F4424" s="325"/>
      <c r="G4424" s="325"/>
      <c r="H4424" s="325"/>
      <c r="I4424" s="325"/>
      <c r="J4424" s="325"/>
      <c r="K4424" s="325"/>
      <c r="L4424" s="327"/>
      <c r="M4424" s="328"/>
      <c r="N4424" s="327"/>
      <c r="P4424" s="325"/>
      <c r="Q4424" s="325"/>
      <c r="R4424" s="325"/>
      <c r="S4424" s="325"/>
      <c r="T4424" s="328"/>
      <c r="U4424" s="329"/>
      <c r="V4424" s="330"/>
      <c r="W4424" s="330"/>
      <c r="X4424" s="325"/>
      <c r="Y4424" s="325"/>
      <c r="Z4424" s="325"/>
      <c r="AA4424" s="325"/>
      <c r="AB4424" s="325"/>
      <c r="AC4424" s="325"/>
      <c r="AD4424" s="325"/>
      <c r="AE4424" s="330"/>
      <c r="AF4424" s="326"/>
      <c r="AG4424" s="327"/>
      <c r="AH4424" s="327"/>
      <c r="AI4424" s="327"/>
      <c r="AJ4424" s="326"/>
      <c r="AK4424" s="327"/>
      <c r="AL4424" s="327"/>
      <c r="AM4424" s="331"/>
      <c r="AN4424" s="332"/>
      <c r="AO4424" s="333"/>
      <c r="AP4424" s="333"/>
      <c r="AQ4424" s="333"/>
      <c r="AR4424" s="332"/>
      <c r="AS4424" s="332"/>
    </row>
    <row r="4425" spans="1:45" x14ac:dyDescent="0.2">
      <c r="A4425" s="326"/>
      <c r="B4425" s="325"/>
      <c r="C4425" s="325"/>
      <c r="D4425" s="325"/>
      <c r="E4425" s="325"/>
      <c r="F4425" s="325"/>
      <c r="G4425" s="325"/>
      <c r="H4425" s="325"/>
      <c r="I4425" s="325"/>
      <c r="J4425" s="325"/>
      <c r="K4425" s="325"/>
      <c r="L4425" s="327"/>
      <c r="M4425" s="328"/>
      <c r="N4425" s="327"/>
      <c r="P4425" s="325"/>
      <c r="Q4425" s="325"/>
      <c r="R4425" s="325"/>
      <c r="S4425" s="325"/>
      <c r="T4425" s="328"/>
      <c r="U4425" s="329"/>
      <c r="V4425" s="330"/>
      <c r="W4425" s="330"/>
      <c r="X4425" s="325"/>
      <c r="Y4425" s="325"/>
      <c r="Z4425" s="325"/>
      <c r="AA4425" s="325"/>
      <c r="AB4425" s="325"/>
      <c r="AC4425" s="325"/>
      <c r="AD4425" s="325"/>
      <c r="AE4425" s="330"/>
      <c r="AF4425" s="326"/>
      <c r="AG4425" s="327"/>
      <c r="AH4425" s="327"/>
      <c r="AI4425" s="327"/>
      <c r="AJ4425" s="326"/>
      <c r="AK4425" s="327"/>
      <c r="AL4425" s="327"/>
      <c r="AM4425" s="331"/>
      <c r="AN4425" s="332"/>
      <c r="AO4425" s="333"/>
      <c r="AP4425" s="333"/>
      <c r="AQ4425" s="333"/>
      <c r="AR4425" s="332"/>
      <c r="AS4425" s="332"/>
    </row>
    <row r="4426" spans="1:45" x14ac:dyDescent="0.2">
      <c r="A4426" s="326"/>
      <c r="B4426" s="325"/>
      <c r="C4426" s="325"/>
      <c r="D4426" s="325"/>
      <c r="E4426" s="325"/>
      <c r="F4426" s="325"/>
      <c r="G4426" s="325"/>
      <c r="H4426" s="325"/>
      <c r="I4426" s="325"/>
      <c r="J4426" s="325"/>
      <c r="K4426" s="325"/>
      <c r="L4426" s="327"/>
      <c r="M4426" s="328"/>
      <c r="N4426" s="327"/>
      <c r="P4426" s="325"/>
      <c r="Q4426" s="325"/>
      <c r="R4426" s="325"/>
      <c r="S4426" s="325"/>
      <c r="T4426" s="328"/>
      <c r="U4426" s="329"/>
      <c r="V4426" s="330"/>
      <c r="W4426" s="330"/>
      <c r="X4426" s="325"/>
      <c r="Y4426" s="325"/>
      <c r="Z4426" s="325"/>
      <c r="AA4426" s="325"/>
      <c r="AB4426" s="325"/>
      <c r="AC4426" s="325"/>
      <c r="AD4426" s="325"/>
      <c r="AE4426" s="330"/>
      <c r="AF4426" s="326"/>
      <c r="AG4426" s="327"/>
      <c r="AH4426" s="327"/>
      <c r="AI4426" s="327"/>
      <c r="AJ4426" s="326"/>
      <c r="AK4426" s="327"/>
      <c r="AL4426" s="327"/>
      <c r="AM4426" s="331"/>
      <c r="AN4426" s="332"/>
      <c r="AO4426" s="333"/>
      <c r="AP4426" s="333"/>
      <c r="AQ4426" s="333"/>
      <c r="AR4426" s="332"/>
      <c r="AS4426" s="332"/>
    </row>
    <row r="4427" spans="1:45" x14ac:dyDescent="0.2">
      <c r="A4427" s="326"/>
      <c r="B4427" s="325"/>
      <c r="C4427" s="325"/>
      <c r="D4427" s="325"/>
      <c r="E4427" s="325"/>
      <c r="F4427" s="325"/>
      <c r="G4427" s="325"/>
      <c r="H4427" s="325"/>
      <c r="I4427" s="325"/>
      <c r="J4427" s="325"/>
      <c r="K4427" s="325"/>
      <c r="L4427" s="327"/>
      <c r="M4427" s="328"/>
      <c r="N4427" s="327"/>
      <c r="P4427" s="325"/>
      <c r="Q4427" s="325"/>
      <c r="R4427" s="325"/>
      <c r="S4427" s="325"/>
      <c r="T4427" s="328"/>
      <c r="U4427" s="329"/>
      <c r="V4427" s="330"/>
      <c r="W4427" s="330"/>
      <c r="X4427" s="325"/>
      <c r="Y4427" s="325"/>
      <c r="Z4427" s="325"/>
      <c r="AA4427" s="325"/>
      <c r="AB4427" s="325"/>
      <c r="AC4427" s="325"/>
      <c r="AD4427" s="325"/>
      <c r="AE4427" s="330"/>
      <c r="AF4427" s="326"/>
      <c r="AG4427" s="327"/>
      <c r="AH4427" s="327"/>
      <c r="AI4427" s="327"/>
      <c r="AJ4427" s="326"/>
      <c r="AK4427" s="327"/>
      <c r="AL4427" s="327"/>
      <c r="AM4427" s="331"/>
      <c r="AN4427" s="332"/>
      <c r="AO4427" s="333"/>
      <c r="AP4427" s="333"/>
      <c r="AQ4427" s="333"/>
      <c r="AR4427" s="332"/>
      <c r="AS4427" s="332"/>
    </row>
    <row r="4428" spans="1:45" x14ac:dyDescent="0.2">
      <c r="A4428" s="326"/>
      <c r="B4428" s="325"/>
      <c r="C4428" s="325"/>
      <c r="D4428" s="325"/>
      <c r="E4428" s="325"/>
      <c r="F4428" s="325"/>
      <c r="G4428" s="325"/>
      <c r="H4428" s="325"/>
      <c r="I4428" s="325"/>
      <c r="J4428" s="325"/>
      <c r="K4428" s="325"/>
      <c r="L4428" s="327"/>
      <c r="M4428" s="328"/>
      <c r="N4428" s="327"/>
      <c r="P4428" s="325"/>
      <c r="Q4428" s="325"/>
      <c r="R4428" s="325"/>
      <c r="S4428" s="325"/>
      <c r="T4428" s="328"/>
      <c r="U4428" s="329"/>
      <c r="V4428" s="330"/>
      <c r="W4428" s="330"/>
      <c r="X4428" s="325"/>
      <c r="Y4428" s="325"/>
      <c r="Z4428" s="325"/>
      <c r="AA4428" s="325"/>
      <c r="AB4428" s="325"/>
      <c r="AC4428" s="325"/>
      <c r="AD4428" s="325"/>
      <c r="AE4428" s="330"/>
      <c r="AF4428" s="326"/>
      <c r="AG4428" s="327"/>
      <c r="AH4428" s="327"/>
      <c r="AI4428" s="327"/>
      <c r="AJ4428" s="326"/>
      <c r="AK4428" s="327"/>
      <c r="AL4428" s="327"/>
      <c r="AM4428" s="331"/>
      <c r="AN4428" s="332"/>
      <c r="AO4428" s="333"/>
      <c r="AP4428" s="333"/>
      <c r="AQ4428" s="333"/>
      <c r="AR4428" s="332"/>
      <c r="AS4428" s="332"/>
    </row>
    <row r="4429" spans="1:45" x14ac:dyDescent="0.2">
      <c r="A4429" s="326"/>
      <c r="B4429" s="325"/>
      <c r="C4429" s="325"/>
      <c r="D4429" s="325"/>
      <c r="E4429" s="325"/>
      <c r="F4429" s="325"/>
      <c r="G4429" s="325"/>
      <c r="H4429" s="325"/>
      <c r="I4429" s="325"/>
      <c r="J4429" s="325"/>
      <c r="K4429" s="325"/>
      <c r="L4429" s="327"/>
      <c r="M4429" s="328"/>
      <c r="N4429" s="327"/>
      <c r="P4429" s="325"/>
      <c r="Q4429" s="325"/>
      <c r="R4429" s="325"/>
      <c r="S4429" s="325"/>
      <c r="T4429" s="328"/>
      <c r="U4429" s="329"/>
      <c r="V4429" s="330"/>
      <c r="W4429" s="330"/>
      <c r="X4429" s="325"/>
      <c r="Y4429" s="325"/>
      <c r="Z4429" s="325"/>
      <c r="AA4429" s="325"/>
      <c r="AB4429" s="325"/>
      <c r="AC4429" s="325"/>
      <c r="AD4429" s="325"/>
      <c r="AE4429" s="330"/>
      <c r="AF4429" s="326"/>
      <c r="AG4429" s="327"/>
      <c r="AH4429" s="327"/>
      <c r="AI4429" s="327"/>
      <c r="AJ4429" s="326"/>
      <c r="AK4429" s="327"/>
      <c r="AL4429" s="327"/>
      <c r="AM4429" s="331"/>
      <c r="AN4429" s="332"/>
      <c r="AO4429" s="333"/>
      <c r="AP4429" s="333"/>
      <c r="AQ4429" s="333"/>
      <c r="AR4429" s="332"/>
      <c r="AS4429" s="332"/>
    </row>
    <row r="4430" spans="1:45" x14ac:dyDescent="0.2">
      <c r="A4430" s="326"/>
      <c r="B4430" s="325"/>
      <c r="C4430" s="325"/>
      <c r="D4430" s="325"/>
      <c r="E4430" s="325"/>
      <c r="F4430" s="325"/>
      <c r="G4430" s="325"/>
      <c r="H4430" s="325"/>
      <c r="I4430" s="325"/>
      <c r="J4430" s="325"/>
      <c r="K4430" s="325"/>
      <c r="L4430" s="327"/>
      <c r="M4430" s="328"/>
      <c r="N4430" s="327"/>
      <c r="P4430" s="325"/>
      <c r="Q4430" s="325"/>
      <c r="R4430" s="325"/>
      <c r="S4430" s="325"/>
      <c r="T4430" s="328"/>
      <c r="U4430" s="329"/>
      <c r="V4430" s="330"/>
      <c r="W4430" s="330"/>
      <c r="X4430" s="325"/>
      <c r="Y4430" s="325"/>
      <c r="Z4430" s="325"/>
      <c r="AA4430" s="325"/>
      <c r="AB4430" s="325"/>
      <c r="AC4430" s="325"/>
      <c r="AD4430" s="325"/>
      <c r="AE4430" s="330"/>
      <c r="AF4430" s="326"/>
      <c r="AG4430" s="327"/>
      <c r="AH4430" s="327"/>
      <c r="AI4430" s="327"/>
      <c r="AJ4430" s="326"/>
      <c r="AK4430" s="327"/>
      <c r="AL4430" s="327"/>
      <c r="AM4430" s="331"/>
      <c r="AN4430" s="332"/>
      <c r="AO4430" s="333"/>
      <c r="AP4430" s="333"/>
      <c r="AQ4430" s="333"/>
      <c r="AR4430" s="332"/>
      <c r="AS4430" s="332"/>
    </row>
    <row r="4431" spans="1:45" x14ac:dyDescent="0.2">
      <c r="A4431" s="326"/>
      <c r="B4431" s="325"/>
      <c r="C4431" s="325"/>
      <c r="D4431" s="325"/>
      <c r="E4431" s="325"/>
      <c r="F4431" s="325"/>
      <c r="G4431" s="325"/>
      <c r="H4431" s="325"/>
      <c r="I4431" s="325"/>
      <c r="J4431" s="325"/>
      <c r="K4431" s="325"/>
      <c r="L4431" s="327"/>
      <c r="M4431" s="328"/>
      <c r="N4431" s="327"/>
      <c r="P4431" s="325"/>
      <c r="Q4431" s="325"/>
      <c r="R4431" s="325"/>
      <c r="S4431" s="325"/>
      <c r="T4431" s="328"/>
      <c r="U4431" s="329"/>
      <c r="V4431" s="330"/>
      <c r="W4431" s="330"/>
      <c r="X4431" s="325"/>
      <c r="Y4431" s="325"/>
      <c r="Z4431" s="325"/>
      <c r="AA4431" s="325"/>
      <c r="AB4431" s="325"/>
      <c r="AC4431" s="325"/>
      <c r="AD4431" s="325"/>
      <c r="AE4431" s="330"/>
      <c r="AF4431" s="326"/>
      <c r="AG4431" s="327"/>
      <c r="AH4431" s="327"/>
      <c r="AI4431" s="327"/>
      <c r="AJ4431" s="326"/>
      <c r="AK4431" s="327"/>
      <c r="AL4431" s="327"/>
      <c r="AM4431" s="331"/>
      <c r="AN4431" s="332"/>
      <c r="AO4431" s="333"/>
      <c r="AP4431" s="333"/>
      <c r="AQ4431" s="333"/>
      <c r="AR4431" s="332"/>
      <c r="AS4431" s="332"/>
    </row>
    <row r="4432" spans="1:45" x14ac:dyDescent="0.2">
      <c r="A4432" s="326"/>
      <c r="B4432" s="325"/>
      <c r="C4432" s="325"/>
      <c r="D4432" s="325"/>
      <c r="E4432" s="325"/>
      <c r="F4432" s="325"/>
      <c r="G4432" s="325"/>
      <c r="H4432" s="325"/>
      <c r="I4432" s="325"/>
      <c r="J4432" s="325"/>
      <c r="K4432" s="325"/>
      <c r="L4432" s="327"/>
      <c r="M4432" s="328"/>
      <c r="N4432" s="327"/>
      <c r="P4432" s="325"/>
      <c r="Q4432" s="325"/>
      <c r="R4432" s="325"/>
      <c r="S4432" s="325"/>
      <c r="T4432" s="328"/>
      <c r="U4432" s="329"/>
      <c r="V4432" s="330"/>
      <c r="W4432" s="330"/>
      <c r="X4432" s="325"/>
      <c r="Y4432" s="325"/>
      <c r="Z4432" s="325"/>
      <c r="AA4432" s="325"/>
      <c r="AB4432" s="325"/>
      <c r="AC4432" s="325"/>
      <c r="AD4432" s="325"/>
      <c r="AE4432" s="330"/>
      <c r="AF4432" s="326"/>
      <c r="AG4432" s="327"/>
      <c r="AH4432" s="327"/>
      <c r="AI4432" s="327"/>
      <c r="AJ4432" s="326"/>
      <c r="AK4432" s="327"/>
      <c r="AL4432" s="327"/>
      <c r="AM4432" s="331"/>
      <c r="AN4432" s="332"/>
      <c r="AO4432" s="333"/>
      <c r="AP4432" s="333"/>
      <c r="AQ4432" s="333"/>
      <c r="AR4432" s="332"/>
      <c r="AS4432" s="332"/>
    </row>
    <row r="4433" spans="1:45" x14ac:dyDescent="0.2">
      <c r="A4433" s="326"/>
      <c r="B4433" s="325"/>
      <c r="C4433" s="325"/>
      <c r="D4433" s="325"/>
      <c r="E4433" s="325"/>
      <c r="F4433" s="325"/>
      <c r="G4433" s="325"/>
      <c r="H4433" s="325"/>
      <c r="I4433" s="325"/>
      <c r="J4433" s="325"/>
      <c r="K4433" s="325"/>
      <c r="L4433" s="327"/>
      <c r="M4433" s="328"/>
      <c r="N4433" s="327"/>
      <c r="P4433" s="325"/>
      <c r="Q4433" s="325"/>
      <c r="R4433" s="325"/>
      <c r="S4433" s="325"/>
      <c r="T4433" s="328"/>
      <c r="U4433" s="329"/>
      <c r="V4433" s="330"/>
      <c r="W4433" s="330"/>
      <c r="X4433" s="325"/>
      <c r="Y4433" s="325"/>
      <c r="Z4433" s="325"/>
      <c r="AA4433" s="325"/>
      <c r="AB4433" s="325"/>
      <c r="AC4433" s="325"/>
      <c r="AD4433" s="325"/>
      <c r="AE4433" s="330"/>
      <c r="AF4433" s="326"/>
      <c r="AG4433" s="327"/>
      <c r="AH4433" s="327"/>
      <c r="AI4433" s="327"/>
      <c r="AJ4433" s="326"/>
      <c r="AK4433" s="327"/>
      <c r="AL4433" s="327"/>
      <c r="AM4433" s="331"/>
      <c r="AN4433" s="332"/>
      <c r="AO4433" s="333"/>
      <c r="AP4433" s="333"/>
      <c r="AQ4433" s="333"/>
      <c r="AR4433" s="332"/>
      <c r="AS4433" s="332"/>
    </row>
    <row r="4434" spans="1:45" x14ac:dyDescent="0.2">
      <c r="A4434" s="326"/>
      <c r="B4434" s="325"/>
      <c r="C4434" s="325"/>
      <c r="D4434" s="325"/>
      <c r="E4434" s="325"/>
      <c r="F4434" s="325"/>
      <c r="G4434" s="325"/>
      <c r="H4434" s="325"/>
      <c r="I4434" s="325"/>
      <c r="J4434" s="325"/>
      <c r="K4434" s="325"/>
      <c r="L4434" s="327"/>
      <c r="M4434" s="328"/>
      <c r="N4434" s="327"/>
      <c r="P4434" s="325"/>
      <c r="Q4434" s="325"/>
      <c r="R4434" s="325"/>
      <c r="S4434" s="325"/>
      <c r="T4434" s="328"/>
      <c r="U4434" s="329"/>
      <c r="V4434" s="330"/>
      <c r="W4434" s="330"/>
      <c r="X4434" s="325"/>
      <c r="Y4434" s="325"/>
      <c r="Z4434" s="325"/>
      <c r="AA4434" s="325"/>
      <c r="AB4434" s="325"/>
      <c r="AC4434" s="325"/>
      <c r="AD4434" s="325"/>
      <c r="AE4434" s="330"/>
      <c r="AF4434" s="326"/>
      <c r="AG4434" s="327"/>
      <c r="AH4434" s="327"/>
      <c r="AI4434" s="327"/>
      <c r="AJ4434" s="326"/>
      <c r="AK4434" s="327"/>
      <c r="AL4434" s="327"/>
      <c r="AM4434" s="331"/>
      <c r="AN4434" s="332"/>
      <c r="AO4434" s="333"/>
      <c r="AP4434" s="333"/>
      <c r="AQ4434" s="333"/>
      <c r="AR4434" s="332"/>
      <c r="AS4434" s="332"/>
    </row>
    <row r="4435" spans="1:45" x14ac:dyDescent="0.2">
      <c r="A4435" s="326"/>
      <c r="B4435" s="325"/>
      <c r="C4435" s="325"/>
      <c r="D4435" s="325"/>
      <c r="E4435" s="325"/>
      <c r="F4435" s="325"/>
      <c r="G4435" s="325"/>
      <c r="H4435" s="325"/>
      <c r="I4435" s="325"/>
      <c r="J4435" s="325"/>
      <c r="K4435" s="325"/>
      <c r="L4435" s="327"/>
      <c r="M4435" s="328"/>
      <c r="N4435" s="327"/>
      <c r="P4435" s="325"/>
      <c r="Q4435" s="325"/>
      <c r="R4435" s="325"/>
      <c r="S4435" s="325"/>
      <c r="T4435" s="328"/>
      <c r="U4435" s="329"/>
      <c r="V4435" s="330"/>
      <c r="W4435" s="330"/>
      <c r="X4435" s="325"/>
      <c r="Y4435" s="325"/>
      <c r="Z4435" s="325"/>
      <c r="AA4435" s="325"/>
      <c r="AB4435" s="325"/>
      <c r="AC4435" s="325"/>
      <c r="AD4435" s="325"/>
      <c r="AE4435" s="330"/>
      <c r="AF4435" s="326"/>
      <c r="AG4435" s="327"/>
      <c r="AH4435" s="327"/>
      <c r="AI4435" s="327"/>
      <c r="AJ4435" s="326"/>
      <c r="AK4435" s="327"/>
      <c r="AL4435" s="327"/>
      <c r="AM4435" s="331"/>
      <c r="AN4435" s="332"/>
      <c r="AO4435" s="333"/>
      <c r="AP4435" s="333"/>
      <c r="AQ4435" s="333"/>
      <c r="AR4435" s="332"/>
      <c r="AS4435" s="332"/>
    </row>
    <row r="4436" spans="1:45" x14ac:dyDescent="0.2">
      <c r="A4436" s="326"/>
      <c r="B4436" s="325"/>
      <c r="C4436" s="325"/>
      <c r="D4436" s="325"/>
      <c r="E4436" s="325"/>
      <c r="F4436" s="325"/>
      <c r="G4436" s="325"/>
      <c r="H4436" s="325"/>
      <c r="I4436" s="325"/>
      <c r="J4436" s="325"/>
      <c r="K4436" s="325"/>
      <c r="L4436" s="327"/>
      <c r="M4436" s="328"/>
      <c r="N4436" s="327"/>
      <c r="P4436" s="325"/>
      <c r="Q4436" s="325"/>
      <c r="R4436" s="325"/>
      <c r="S4436" s="325"/>
      <c r="T4436" s="328"/>
      <c r="U4436" s="329"/>
      <c r="V4436" s="330"/>
      <c r="W4436" s="330"/>
      <c r="X4436" s="325"/>
      <c r="Y4436" s="325"/>
      <c r="Z4436" s="325"/>
      <c r="AA4436" s="325"/>
      <c r="AB4436" s="325"/>
      <c r="AC4436" s="325"/>
      <c r="AD4436" s="325"/>
      <c r="AE4436" s="330"/>
      <c r="AF4436" s="326"/>
      <c r="AG4436" s="327"/>
      <c r="AH4436" s="327"/>
      <c r="AI4436" s="327"/>
      <c r="AJ4436" s="326"/>
      <c r="AK4436" s="327"/>
      <c r="AL4436" s="327"/>
      <c r="AM4436" s="331"/>
      <c r="AN4436" s="332"/>
      <c r="AO4436" s="333"/>
      <c r="AP4436" s="333"/>
      <c r="AQ4436" s="333"/>
      <c r="AR4436" s="332"/>
      <c r="AS4436" s="332"/>
    </row>
    <row r="4437" spans="1:45" x14ac:dyDescent="0.2">
      <c r="A4437" s="326"/>
      <c r="B4437" s="325"/>
      <c r="C4437" s="325"/>
      <c r="D4437" s="325"/>
      <c r="E4437" s="325"/>
      <c r="F4437" s="325"/>
      <c r="G4437" s="325"/>
      <c r="H4437" s="325"/>
      <c r="I4437" s="325"/>
      <c r="J4437" s="325"/>
      <c r="K4437" s="325"/>
      <c r="L4437" s="327"/>
      <c r="M4437" s="328"/>
      <c r="N4437" s="327"/>
      <c r="P4437" s="325"/>
      <c r="Q4437" s="325"/>
      <c r="R4437" s="325"/>
      <c r="S4437" s="325"/>
      <c r="T4437" s="328"/>
      <c r="U4437" s="329"/>
      <c r="V4437" s="330"/>
      <c r="W4437" s="330"/>
      <c r="X4437" s="325"/>
      <c r="Y4437" s="325"/>
      <c r="Z4437" s="325"/>
      <c r="AA4437" s="325"/>
      <c r="AB4437" s="325"/>
      <c r="AC4437" s="325"/>
      <c r="AD4437" s="325"/>
      <c r="AE4437" s="330"/>
      <c r="AF4437" s="326"/>
      <c r="AG4437" s="327"/>
      <c r="AH4437" s="327"/>
      <c r="AI4437" s="327"/>
      <c r="AJ4437" s="326"/>
      <c r="AK4437" s="327"/>
      <c r="AL4437" s="327"/>
      <c r="AM4437" s="331"/>
      <c r="AN4437" s="332"/>
      <c r="AO4437" s="333"/>
      <c r="AP4437" s="333"/>
      <c r="AQ4437" s="333"/>
      <c r="AR4437" s="332"/>
      <c r="AS4437" s="332"/>
    </row>
    <row r="4438" spans="1:45" x14ac:dyDescent="0.2">
      <c r="A4438" s="326"/>
      <c r="B4438" s="325"/>
      <c r="C4438" s="325"/>
      <c r="D4438" s="325"/>
      <c r="E4438" s="325"/>
      <c r="F4438" s="325"/>
      <c r="G4438" s="325"/>
      <c r="H4438" s="325"/>
      <c r="I4438" s="325"/>
      <c r="J4438" s="325"/>
      <c r="K4438" s="325"/>
      <c r="L4438" s="327"/>
      <c r="M4438" s="328"/>
      <c r="N4438" s="327"/>
      <c r="P4438" s="325"/>
      <c r="Q4438" s="325"/>
      <c r="R4438" s="325"/>
      <c r="S4438" s="325"/>
      <c r="T4438" s="328"/>
      <c r="U4438" s="329"/>
      <c r="V4438" s="330"/>
      <c r="W4438" s="330"/>
      <c r="X4438" s="325"/>
      <c r="Y4438" s="325"/>
      <c r="Z4438" s="325"/>
      <c r="AA4438" s="325"/>
      <c r="AB4438" s="325"/>
      <c r="AC4438" s="325"/>
      <c r="AD4438" s="325"/>
      <c r="AE4438" s="330"/>
      <c r="AF4438" s="326"/>
      <c r="AG4438" s="327"/>
      <c r="AH4438" s="327"/>
      <c r="AI4438" s="327"/>
      <c r="AJ4438" s="326"/>
      <c r="AK4438" s="327"/>
      <c r="AL4438" s="327"/>
      <c r="AM4438" s="331"/>
      <c r="AN4438" s="332"/>
      <c r="AO4438" s="333"/>
      <c r="AP4438" s="333"/>
      <c r="AQ4438" s="333"/>
      <c r="AR4438" s="332"/>
      <c r="AS4438" s="332"/>
    </row>
    <row r="4439" spans="1:45" x14ac:dyDescent="0.2">
      <c r="A4439" s="326"/>
      <c r="B4439" s="325"/>
      <c r="C4439" s="325"/>
      <c r="D4439" s="325"/>
      <c r="E4439" s="325"/>
      <c r="F4439" s="325"/>
      <c r="G4439" s="325"/>
      <c r="H4439" s="325"/>
      <c r="I4439" s="325"/>
      <c r="J4439" s="325"/>
      <c r="K4439" s="325"/>
      <c r="L4439" s="327"/>
      <c r="M4439" s="328"/>
      <c r="N4439" s="327"/>
      <c r="P4439" s="325"/>
      <c r="Q4439" s="325"/>
      <c r="R4439" s="325"/>
      <c r="S4439" s="325"/>
      <c r="T4439" s="328"/>
      <c r="U4439" s="329"/>
      <c r="V4439" s="330"/>
      <c r="W4439" s="330"/>
      <c r="X4439" s="325"/>
      <c r="Y4439" s="325"/>
      <c r="Z4439" s="325"/>
      <c r="AA4439" s="325"/>
      <c r="AB4439" s="325"/>
      <c r="AC4439" s="325"/>
      <c r="AD4439" s="325"/>
      <c r="AE4439" s="330"/>
      <c r="AF4439" s="326"/>
      <c r="AG4439" s="327"/>
      <c r="AH4439" s="327"/>
      <c r="AI4439" s="327"/>
      <c r="AJ4439" s="326"/>
      <c r="AK4439" s="327"/>
      <c r="AL4439" s="327"/>
      <c r="AM4439" s="331"/>
      <c r="AN4439" s="332"/>
      <c r="AO4439" s="333"/>
      <c r="AP4439" s="333"/>
      <c r="AQ4439" s="333"/>
      <c r="AR4439" s="332"/>
      <c r="AS4439" s="332"/>
    </row>
    <row r="4440" spans="1:45" x14ac:dyDescent="0.2">
      <c r="A4440" s="326"/>
      <c r="B4440" s="325"/>
      <c r="C4440" s="325"/>
      <c r="D4440" s="325"/>
      <c r="E4440" s="325"/>
      <c r="F4440" s="325"/>
      <c r="G4440" s="325"/>
      <c r="H4440" s="325"/>
      <c r="I4440" s="325"/>
      <c r="J4440" s="325"/>
      <c r="K4440" s="325"/>
      <c r="L4440" s="327"/>
      <c r="M4440" s="328"/>
      <c r="N4440" s="327"/>
      <c r="P4440" s="325"/>
      <c r="Q4440" s="325"/>
      <c r="R4440" s="325"/>
      <c r="S4440" s="325"/>
      <c r="T4440" s="328"/>
      <c r="U4440" s="329"/>
      <c r="V4440" s="330"/>
      <c r="W4440" s="330"/>
      <c r="X4440" s="325"/>
      <c r="Y4440" s="325"/>
      <c r="Z4440" s="325"/>
      <c r="AA4440" s="325"/>
      <c r="AB4440" s="325"/>
      <c r="AC4440" s="325"/>
      <c r="AD4440" s="325"/>
      <c r="AE4440" s="330"/>
      <c r="AF4440" s="326"/>
      <c r="AG4440" s="327"/>
      <c r="AH4440" s="327"/>
      <c r="AI4440" s="327"/>
      <c r="AJ4440" s="326"/>
      <c r="AK4440" s="327"/>
      <c r="AL4440" s="327"/>
      <c r="AM4440" s="331"/>
      <c r="AN4440" s="332"/>
      <c r="AO4440" s="333"/>
      <c r="AP4440" s="333"/>
      <c r="AQ4440" s="333"/>
      <c r="AR4440" s="332"/>
      <c r="AS4440" s="332"/>
    </row>
    <row r="4441" spans="1:45" x14ac:dyDescent="0.2">
      <c r="A4441" s="326"/>
      <c r="B4441" s="325"/>
      <c r="C4441" s="325"/>
      <c r="D4441" s="325"/>
      <c r="E4441" s="325"/>
      <c r="F4441" s="325"/>
      <c r="G4441" s="325"/>
      <c r="H4441" s="325"/>
      <c r="I4441" s="325"/>
      <c r="J4441" s="325"/>
      <c r="K4441" s="325"/>
      <c r="L4441" s="327"/>
      <c r="M4441" s="328"/>
      <c r="N4441" s="327"/>
      <c r="P4441" s="325"/>
      <c r="Q4441" s="325"/>
      <c r="R4441" s="325"/>
      <c r="S4441" s="325"/>
      <c r="T4441" s="328"/>
      <c r="U4441" s="329"/>
      <c r="V4441" s="330"/>
      <c r="W4441" s="330"/>
      <c r="X4441" s="325"/>
      <c r="Y4441" s="325"/>
      <c r="Z4441" s="325"/>
      <c r="AA4441" s="325"/>
      <c r="AB4441" s="325"/>
      <c r="AC4441" s="325"/>
      <c r="AD4441" s="325"/>
      <c r="AE4441" s="330"/>
      <c r="AF4441" s="326"/>
      <c r="AG4441" s="327"/>
      <c r="AH4441" s="327"/>
      <c r="AI4441" s="327"/>
      <c r="AJ4441" s="326"/>
      <c r="AK4441" s="327"/>
      <c r="AL4441" s="327"/>
      <c r="AM4441" s="331"/>
      <c r="AN4441" s="332"/>
      <c r="AO4441" s="333"/>
      <c r="AP4441" s="333"/>
      <c r="AQ4441" s="333"/>
      <c r="AR4441" s="332"/>
      <c r="AS4441" s="332"/>
    </row>
    <row r="4442" spans="1:45" x14ac:dyDescent="0.2">
      <c r="A4442" s="326"/>
      <c r="B4442" s="325"/>
      <c r="C4442" s="325"/>
      <c r="D4442" s="325"/>
      <c r="E4442" s="325"/>
      <c r="F4442" s="325"/>
      <c r="G4442" s="325"/>
      <c r="H4442" s="325"/>
      <c r="I4442" s="325"/>
      <c r="J4442" s="325"/>
      <c r="K4442" s="325"/>
      <c r="L4442" s="327"/>
      <c r="M4442" s="328"/>
      <c r="N4442" s="327"/>
      <c r="P4442" s="325"/>
      <c r="Q4442" s="325"/>
      <c r="R4442" s="325"/>
      <c r="S4442" s="325"/>
      <c r="T4442" s="328"/>
      <c r="U4442" s="329"/>
      <c r="V4442" s="330"/>
      <c r="W4442" s="330"/>
      <c r="X4442" s="325"/>
      <c r="Y4442" s="325"/>
      <c r="Z4442" s="325"/>
      <c r="AA4442" s="325"/>
      <c r="AB4442" s="325"/>
      <c r="AC4442" s="325"/>
      <c r="AD4442" s="325"/>
      <c r="AE4442" s="330"/>
      <c r="AF4442" s="326"/>
      <c r="AG4442" s="327"/>
      <c r="AH4442" s="327"/>
      <c r="AI4442" s="327"/>
      <c r="AJ4442" s="326"/>
      <c r="AK4442" s="327"/>
      <c r="AL4442" s="327"/>
      <c r="AM4442" s="331"/>
      <c r="AN4442" s="332"/>
      <c r="AO4442" s="333"/>
      <c r="AP4442" s="333"/>
      <c r="AQ4442" s="333"/>
      <c r="AR4442" s="332"/>
      <c r="AS4442" s="332"/>
    </row>
    <row r="4443" spans="1:45" x14ac:dyDescent="0.2">
      <c r="A4443" s="326"/>
      <c r="B4443" s="325"/>
      <c r="C4443" s="325"/>
      <c r="D4443" s="325"/>
      <c r="E4443" s="325"/>
      <c r="F4443" s="325"/>
      <c r="G4443" s="325"/>
      <c r="H4443" s="325"/>
      <c r="I4443" s="325"/>
      <c r="J4443" s="325"/>
      <c r="K4443" s="325"/>
      <c r="L4443" s="327"/>
      <c r="M4443" s="328"/>
      <c r="N4443" s="327"/>
      <c r="P4443" s="325"/>
      <c r="Q4443" s="325"/>
      <c r="R4443" s="325"/>
      <c r="S4443" s="325"/>
      <c r="T4443" s="328"/>
      <c r="U4443" s="329"/>
      <c r="V4443" s="330"/>
      <c r="W4443" s="330"/>
      <c r="X4443" s="325"/>
      <c r="Y4443" s="325"/>
      <c r="Z4443" s="325"/>
      <c r="AA4443" s="325"/>
      <c r="AB4443" s="325"/>
      <c r="AC4443" s="325"/>
      <c r="AD4443" s="325"/>
      <c r="AE4443" s="330"/>
      <c r="AF4443" s="326"/>
      <c r="AG4443" s="327"/>
      <c r="AH4443" s="327"/>
      <c r="AI4443" s="327"/>
      <c r="AJ4443" s="326"/>
      <c r="AK4443" s="327"/>
      <c r="AL4443" s="327"/>
      <c r="AM4443" s="331"/>
      <c r="AN4443" s="332"/>
      <c r="AO4443" s="333"/>
      <c r="AP4443" s="333"/>
      <c r="AQ4443" s="333"/>
      <c r="AR4443" s="332"/>
      <c r="AS4443" s="332"/>
    </row>
    <row r="4444" spans="1:45" x14ac:dyDescent="0.2">
      <c r="A4444" s="326"/>
      <c r="B4444" s="325"/>
      <c r="C4444" s="325"/>
      <c r="D4444" s="325"/>
      <c r="E4444" s="325"/>
      <c r="F4444" s="325"/>
      <c r="G4444" s="325"/>
      <c r="H4444" s="325"/>
      <c r="I4444" s="325"/>
      <c r="J4444" s="325"/>
      <c r="K4444" s="325"/>
      <c r="L4444" s="327"/>
      <c r="M4444" s="328"/>
      <c r="N4444" s="327"/>
      <c r="P4444" s="325"/>
      <c r="Q4444" s="325"/>
      <c r="R4444" s="325"/>
      <c r="S4444" s="325"/>
      <c r="T4444" s="328"/>
      <c r="U4444" s="329"/>
      <c r="V4444" s="330"/>
      <c r="W4444" s="330"/>
      <c r="X4444" s="325"/>
      <c r="Y4444" s="325"/>
      <c r="Z4444" s="325"/>
      <c r="AA4444" s="325"/>
      <c r="AB4444" s="325"/>
      <c r="AC4444" s="325"/>
      <c r="AD4444" s="325"/>
      <c r="AE4444" s="330"/>
      <c r="AF4444" s="326"/>
      <c r="AG4444" s="327"/>
      <c r="AH4444" s="327"/>
      <c r="AI4444" s="327"/>
      <c r="AJ4444" s="326"/>
      <c r="AK4444" s="327"/>
      <c r="AL4444" s="327"/>
      <c r="AM4444" s="331"/>
      <c r="AN4444" s="332"/>
      <c r="AO4444" s="333"/>
      <c r="AP4444" s="333"/>
      <c r="AQ4444" s="333"/>
      <c r="AR4444" s="332"/>
      <c r="AS4444" s="332"/>
    </row>
    <row r="4445" spans="1:45" x14ac:dyDescent="0.2">
      <c r="A4445" s="326"/>
      <c r="B4445" s="325"/>
      <c r="C4445" s="325"/>
      <c r="D4445" s="325"/>
      <c r="E4445" s="325"/>
      <c r="F4445" s="325"/>
      <c r="G4445" s="325"/>
      <c r="H4445" s="325"/>
      <c r="I4445" s="325"/>
      <c r="J4445" s="325"/>
      <c r="K4445" s="325"/>
      <c r="L4445" s="327"/>
      <c r="M4445" s="328"/>
      <c r="N4445" s="327"/>
      <c r="P4445" s="325"/>
      <c r="Q4445" s="325"/>
      <c r="R4445" s="325"/>
      <c r="S4445" s="325"/>
      <c r="T4445" s="328"/>
      <c r="U4445" s="329"/>
      <c r="V4445" s="330"/>
      <c r="W4445" s="330"/>
      <c r="X4445" s="325"/>
      <c r="Y4445" s="325"/>
      <c r="Z4445" s="325"/>
      <c r="AA4445" s="325"/>
      <c r="AB4445" s="325"/>
      <c r="AC4445" s="325"/>
      <c r="AD4445" s="325"/>
      <c r="AE4445" s="330"/>
      <c r="AF4445" s="326"/>
      <c r="AG4445" s="327"/>
      <c r="AH4445" s="327"/>
      <c r="AI4445" s="327"/>
      <c r="AJ4445" s="326"/>
      <c r="AK4445" s="327"/>
      <c r="AL4445" s="327"/>
      <c r="AM4445" s="331"/>
      <c r="AN4445" s="332"/>
      <c r="AO4445" s="333"/>
      <c r="AP4445" s="333"/>
      <c r="AQ4445" s="333"/>
      <c r="AR4445" s="332"/>
      <c r="AS4445" s="332"/>
    </row>
    <row r="4446" spans="1:45" x14ac:dyDescent="0.2">
      <c r="A4446" s="326"/>
      <c r="B4446" s="325"/>
      <c r="C4446" s="325"/>
      <c r="D4446" s="325"/>
      <c r="E4446" s="325"/>
      <c r="F4446" s="325"/>
      <c r="G4446" s="325"/>
      <c r="H4446" s="325"/>
      <c r="I4446" s="325"/>
      <c r="J4446" s="325"/>
      <c r="K4446" s="325"/>
      <c r="L4446" s="327"/>
      <c r="M4446" s="328"/>
      <c r="N4446" s="327"/>
      <c r="P4446" s="325"/>
      <c r="Q4446" s="325"/>
      <c r="R4446" s="325"/>
      <c r="S4446" s="325"/>
      <c r="T4446" s="328"/>
      <c r="U4446" s="329"/>
      <c r="V4446" s="330"/>
      <c r="W4446" s="330"/>
      <c r="X4446" s="325"/>
      <c r="Y4446" s="325"/>
      <c r="Z4446" s="325"/>
      <c r="AA4446" s="325"/>
      <c r="AB4446" s="325"/>
      <c r="AC4446" s="325"/>
      <c r="AD4446" s="325"/>
      <c r="AE4446" s="330"/>
      <c r="AF4446" s="326"/>
      <c r="AG4446" s="327"/>
      <c r="AH4446" s="327"/>
      <c r="AI4446" s="327"/>
      <c r="AJ4446" s="326"/>
      <c r="AK4446" s="327"/>
      <c r="AL4446" s="327"/>
      <c r="AM4446" s="331"/>
      <c r="AN4446" s="332"/>
      <c r="AO4446" s="333"/>
      <c r="AP4446" s="333"/>
      <c r="AQ4446" s="333"/>
      <c r="AR4446" s="332"/>
      <c r="AS4446" s="332"/>
    </row>
    <row r="4447" spans="1:45" x14ac:dyDescent="0.2">
      <c r="A4447" s="326"/>
      <c r="B4447" s="325"/>
      <c r="C4447" s="325"/>
      <c r="D4447" s="325"/>
      <c r="E4447" s="325"/>
      <c r="F4447" s="325"/>
      <c r="G4447" s="325"/>
      <c r="H4447" s="325"/>
      <c r="I4447" s="325"/>
      <c r="J4447" s="325"/>
      <c r="K4447" s="325"/>
      <c r="L4447" s="327"/>
      <c r="M4447" s="328"/>
      <c r="N4447" s="327"/>
      <c r="P4447" s="325"/>
      <c r="Q4447" s="325"/>
      <c r="R4447" s="325"/>
      <c r="S4447" s="325"/>
      <c r="T4447" s="328"/>
      <c r="U4447" s="329"/>
      <c r="V4447" s="330"/>
      <c r="W4447" s="330"/>
      <c r="X4447" s="325"/>
      <c r="Y4447" s="325"/>
      <c r="Z4447" s="325"/>
      <c r="AA4447" s="325"/>
      <c r="AB4447" s="325"/>
      <c r="AC4447" s="325"/>
      <c r="AD4447" s="325"/>
      <c r="AE4447" s="330"/>
      <c r="AF4447" s="326"/>
      <c r="AG4447" s="327"/>
      <c r="AH4447" s="327"/>
      <c r="AI4447" s="327"/>
      <c r="AJ4447" s="326"/>
      <c r="AK4447" s="327"/>
      <c r="AL4447" s="327"/>
      <c r="AM4447" s="331"/>
      <c r="AN4447" s="332"/>
      <c r="AO4447" s="333"/>
      <c r="AP4447" s="333"/>
      <c r="AQ4447" s="333"/>
      <c r="AR4447" s="332"/>
      <c r="AS4447" s="332"/>
    </row>
    <row r="4448" spans="1:45" x14ac:dyDescent="0.2">
      <c r="A4448" s="326"/>
      <c r="B4448" s="325"/>
      <c r="C4448" s="325"/>
      <c r="D4448" s="325"/>
      <c r="E4448" s="325"/>
      <c r="F4448" s="325"/>
      <c r="G4448" s="325"/>
      <c r="H4448" s="325"/>
      <c r="I4448" s="325"/>
      <c r="J4448" s="325"/>
      <c r="K4448" s="325"/>
      <c r="L4448" s="327"/>
      <c r="M4448" s="328"/>
      <c r="N4448" s="327"/>
      <c r="P4448" s="325"/>
      <c r="Q4448" s="325"/>
      <c r="R4448" s="325"/>
      <c r="S4448" s="325"/>
      <c r="T4448" s="328"/>
      <c r="U4448" s="329"/>
      <c r="V4448" s="330"/>
      <c r="W4448" s="330"/>
      <c r="X4448" s="325"/>
      <c r="Y4448" s="325"/>
      <c r="Z4448" s="325"/>
      <c r="AA4448" s="325"/>
      <c r="AB4448" s="325"/>
      <c r="AC4448" s="325"/>
      <c r="AD4448" s="325"/>
      <c r="AE4448" s="330"/>
      <c r="AF4448" s="326"/>
      <c r="AG4448" s="327"/>
      <c r="AH4448" s="327"/>
      <c r="AI4448" s="327"/>
      <c r="AJ4448" s="326"/>
      <c r="AK4448" s="327"/>
      <c r="AL4448" s="327"/>
      <c r="AM4448" s="331"/>
      <c r="AN4448" s="332"/>
      <c r="AO4448" s="333"/>
      <c r="AP4448" s="333"/>
      <c r="AQ4448" s="333"/>
      <c r="AR4448" s="332"/>
      <c r="AS4448" s="332"/>
    </row>
    <row r="4449" spans="1:45" x14ac:dyDescent="0.2">
      <c r="A4449" s="326"/>
      <c r="B4449" s="325"/>
      <c r="C4449" s="325"/>
      <c r="D4449" s="325"/>
      <c r="E4449" s="325"/>
      <c r="F4449" s="325"/>
      <c r="G4449" s="325"/>
      <c r="H4449" s="325"/>
      <c r="I4449" s="325"/>
      <c r="J4449" s="325"/>
      <c r="K4449" s="325"/>
      <c r="L4449" s="327"/>
      <c r="M4449" s="328"/>
      <c r="N4449" s="327"/>
      <c r="P4449" s="325"/>
      <c r="Q4449" s="325"/>
      <c r="R4449" s="325"/>
      <c r="S4449" s="325"/>
      <c r="T4449" s="328"/>
      <c r="U4449" s="329"/>
      <c r="V4449" s="330"/>
      <c r="W4449" s="330"/>
      <c r="X4449" s="325"/>
      <c r="Y4449" s="325"/>
      <c r="Z4449" s="325"/>
      <c r="AA4449" s="325"/>
      <c r="AB4449" s="325"/>
      <c r="AC4449" s="325"/>
      <c r="AD4449" s="325"/>
      <c r="AE4449" s="330"/>
      <c r="AF4449" s="326"/>
      <c r="AG4449" s="327"/>
      <c r="AH4449" s="327"/>
      <c r="AI4449" s="327"/>
      <c r="AJ4449" s="326"/>
      <c r="AK4449" s="327"/>
      <c r="AL4449" s="327"/>
      <c r="AM4449" s="331"/>
      <c r="AN4449" s="332"/>
      <c r="AO4449" s="333"/>
      <c r="AP4449" s="333"/>
      <c r="AQ4449" s="333"/>
      <c r="AR4449" s="332"/>
      <c r="AS4449" s="332"/>
    </row>
    <row r="4450" spans="1:45" x14ac:dyDescent="0.2">
      <c r="A4450" s="326"/>
      <c r="B4450" s="325"/>
      <c r="C4450" s="325"/>
      <c r="D4450" s="325"/>
      <c r="E4450" s="325"/>
      <c r="F4450" s="325"/>
      <c r="G4450" s="325"/>
      <c r="H4450" s="325"/>
      <c r="I4450" s="325"/>
      <c r="J4450" s="325"/>
      <c r="K4450" s="325"/>
      <c r="L4450" s="327"/>
      <c r="M4450" s="328"/>
      <c r="N4450" s="327"/>
      <c r="P4450" s="325"/>
      <c r="Q4450" s="325"/>
      <c r="R4450" s="325"/>
      <c r="S4450" s="325"/>
      <c r="T4450" s="328"/>
      <c r="U4450" s="329"/>
      <c r="V4450" s="330"/>
      <c r="W4450" s="330"/>
      <c r="X4450" s="325"/>
      <c r="Y4450" s="325"/>
      <c r="Z4450" s="325"/>
      <c r="AA4450" s="325"/>
      <c r="AB4450" s="325"/>
      <c r="AC4450" s="325"/>
      <c r="AD4450" s="325"/>
      <c r="AE4450" s="330"/>
      <c r="AF4450" s="326"/>
      <c r="AG4450" s="327"/>
      <c r="AH4450" s="327"/>
      <c r="AI4450" s="327"/>
      <c r="AJ4450" s="326"/>
      <c r="AK4450" s="327"/>
      <c r="AL4450" s="327"/>
      <c r="AM4450" s="331"/>
      <c r="AN4450" s="332"/>
      <c r="AO4450" s="333"/>
      <c r="AP4450" s="333"/>
      <c r="AQ4450" s="333"/>
      <c r="AR4450" s="332"/>
      <c r="AS4450" s="332"/>
    </row>
    <row r="4451" spans="1:45" x14ac:dyDescent="0.2">
      <c r="A4451" s="326"/>
      <c r="B4451" s="325"/>
      <c r="C4451" s="325"/>
      <c r="D4451" s="325"/>
      <c r="E4451" s="325"/>
      <c r="F4451" s="325"/>
      <c r="G4451" s="325"/>
      <c r="H4451" s="325"/>
      <c r="I4451" s="325"/>
      <c r="J4451" s="325"/>
      <c r="K4451" s="325"/>
      <c r="L4451" s="327"/>
      <c r="M4451" s="328"/>
      <c r="N4451" s="327"/>
      <c r="P4451" s="325"/>
      <c r="Q4451" s="325"/>
      <c r="R4451" s="325"/>
      <c r="S4451" s="325"/>
      <c r="T4451" s="328"/>
      <c r="U4451" s="329"/>
      <c r="V4451" s="330"/>
      <c r="W4451" s="330"/>
      <c r="X4451" s="325"/>
      <c r="Y4451" s="325"/>
      <c r="Z4451" s="325"/>
      <c r="AA4451" s="325"/>
      <c r="AB4451" s="325"/>
      <c r="AC4451" s="325"/>
      <c r="AD4451" s="325"/>
      <c r="AE4451" s="330"/>
      <c r="AF4451" s="326"/>
      <c r="AG4451" s="327"/>
      <c r="AH4451" s="327"/>
      <c r="AI4451" s="327"/>
      <c r="AJ4451" s="326"/>
      <c r="AK4451" s="327"/>
      <c r="AL4451" s="327"/>
      <c r="AM4451" s="331"/>
      <c r="AN4451" s="332"/>
      <c r="AO4451" s="333"/>
      <c r="AP4451" s="333"/>
      <c r="AQ4451" s="333"/>
      <c r="AR4451" s="332"/>
      <c r="AS4451" s="332"/>
    </row>
    <row r="4452" spans="1:45" x14ac:dyDescent="0.2">
      <c r="A4452" s="326"/>
      <c r="B4452" s="325"/>
      <c r="C4452" s="325"/>
      <c r="D4452" s="325"/>
      <c r="E4452" s="325"/>
      <c r="F4452" s="325"/>
      <c r="G4452" s="325"/>
      <c r="H4452" s="325"/>
      <c r="I4452" s="325"/>
      <c r="J4452" s="325"/>
      <c r="K4452" s="325"/>
      <c r="L4452" s="327"/>
      <c r="M4452" s="328"/>
      <c r="N4452" s="327"/>
      <c r="P4452" s="325"/>
      <c r="Q4452" s="325"/>
      <c r="R4452" s="325"/>
      <c r="S4452" s="325"/>
      <c r="T4452" s="328"/>
      <c r="U4452" s="329"/>
      <c r="V4452" s="330"/>
      <c r="W4452" s="330"/>
      <c r="X4452" s="325"/>
      <c r="Y4452" s="325"/>
      <c r="Z4452" s="325"/>
      <c r="AA4452" s="325"/>
      <c r="AB4452" s="325"/>
      <c r="AC4452" s="325"/>
      <c r="AD4452" s="325"/>
      <c r="AE4452" s="330"/>
      <c r="AF4452" s="326"/>
      <c r="AG4452" s="327"/>
      <c r="AH4452" s="327"/>
      <c r="AI4452" s="327"/>
      <c r="AJ4452" s="326"/>
      <c r="AK4452" s="327"/>
      <c r="AL4452" s="327"/>
      <c r="AM4452" s="331"/>
      <c r="AN4452" s="332"/>
      <c r="AO4452" s="333"/>
      <c r="AP4452" s="333"/>
      <c r="AQ4452" s="333"/>
      <c r="AR4452" s="332"/>
      <c r="AS4452" s="332"/>
    </row>
    <row r="4453" spans="1:45" x14ac:dyDescent="0.2">
      <c r="A4453" s="326"/>
      <c r="B4453" s="325"/>
      <c r="C4453" s="325"/>
      <c r="D4453" s="325"/>
      <c r="E4453" s="325"/>
      <c r="F4453" s="325"/>
      <c r="G4453" s="325"/>
      <c r="H4453" s="325"/>
      <c r="I4453" s="325"/>
      <c r="J4453" s="325"/>
      <c r="K4453" s="325"/>
      <c r="L4453" s="327"/>
      <c r="M4453" s="328"/>
      <c r="N4453" s="327"/>
      <c r="P4453" s="325"/>
      <c r="Q4453" s="325"/>
      <c r="R4453" s="325"/>
      <c r="S4453" s="325"/>
      <c r="T4453" s="328"/>
      <c r="U4453" s="329"/>
      <c r="V4453" s="330"/>
      <c r="W4453" s="330"/>
      <c r="X4453" s="325"/>
      <c r="Y4453" s="325"/>
      <c r="Z4453" s="325"/>
      <c r="AA4453" s="325"/>
      <c r="AB4453" s="325"/>
      <c r="AC4453" s="325"/>
      <c r="AD4453" s="325"/>
      <c r="AE4453" s="330"/>
      <c r="AF4453" s="326"/>
      <c r="AG4453" s="327"/>
      <c r="AH4453" s="327"/>
      <c r="AI4453" s="327"/>
      <c r="AJ4453" s="326"/>
      <c r="AK4453" s="327"/>
      <c r="AL4453" s="327"/>
      <c r="AM4453" s="331"/>
      <c r="AN4453" s="332"/>
      <c r="AO4453" s="333"/>
      <c r="AP4453" s="333"/>
      <c r="AQ4453" s="333"/>
      <c r="AR4453" s="332"/>
      <c r="AS4453" s="332"/>
    </row>
    <row r="4454" spans="1:45" x14ac:dyDescent="0.2">
      <c r="A4454" s="326"/>
      <c r="B4454" s="325"/>
      <c r="C4454" s="325"/>
      <c r="D4454" s="325"/>
      <c r="E4454" s="325"/>
      <c r="F4454" s="325"/>
      <c r="G4454" s="325"/>
      <c r="H4454" s="325"/>
      <c r="I4454" s="325"/>
      <c r="J4454" s="325"/>
      <c r="K4454" s="325"/>
      <c r="L4454" s="327"/>
      <c r="M4454" s="328"/>
      <c r="N4454" s="327"/>
      <c r="P4454" s="325"/>
      <c r="Q4454" s="325"/>
      <c r="R4454" s="325"/>
      <c r="S4454" s="325"/>
      <c r="T4454" s="328"/>
      <c r="U4454" s="329"/>
      <c r="V4454" s="330"/>
      <c r="W4454" s="330"/>
      <c r="X4454" s="325"/>
      <c r="Y4454" s="325"/>
      <c r="Z4454" s="325"/>
      <c r="AA4454" s="325"/>
      <c r="AB4454" s="325"/>
      <c r="AC4454" s="325"/>
      <c r="AD4454" s="325"/>
      <c r="AE4454" s="330"/>
      <c r="AF4454" s="326"/>
      <c r="AG4454" s="327"/>
      <c r="AH4454" s="327"/>
      <c r="AI4454" s="327"/>
      <c r="AJ4454" s="326"/>
      <c r="AK4454" s="327"/>
      <c r="AL4454" s="327"/>
      <c r="AM4454" s="331"/>
      <c r="AN4454" s="332"/>
      <c r="AO4454" s="333"/>
      <c r="AP4454" s="333"/>
      <c r="AQ4454" s="333"/>
      <c r="AR4454" s="332"/>
      <c r="AS4454" s="332"/>
    </row>
    <row r="4455" spans="1:45" x14ac:dyDescent="0.2">
      <c r="A4455" s="326"/>
      <c r="B4455" s="325"/>
      <c r="C4455" s="325"/>
      <c r="D4455" s="325"/>
      <c r="E4455" s="325"/>
      <c r="F4455" s="325"/>
      <c r="G4455" s="325"/>
      <c r="H4455" s="325"/>
      <c r="I4455" s="325"/>
      <c r="J4455" s="325"/>
      <c r="K4455" s="325"/>
      <c r="L4455" s="327"/>
      <c r="M4455" s="328"/>
      <c r="N4455" s="327"/>
      <c r="P4455" s="325"/>
      <c r="Q4455" s="325"/>
      <c r="R4455" s="325"/>
      <c r="S4455" s="325"/>
      <c r="T4455" s="328"/>
      <c r="U4455" s="329"/>
      <c r="V4455" s="330"/>
      <c r="W4455" s="330"/>
      <c r="X4455" s="325"/>
      <c r="Y4455" s="325"/>
      <c r="Z4455" s="325"/>
      <c r="AA4455" s="325"/>
      <c r="AB4455" s="325"/>
      <c r="AC4455" s="325"/>
      <c r="AD4455" s="325"/>
      <c r="AE4455" s="330"/>
      <c r="AF4455" s="326"/>
      <c r="AG4455" s="327"/>
      <c r="AH4455" s="327"/>
      <c r="AI4455" s="327"/>
      <c r="AJ4455" s="326"/>
      <c r="AK4455" s="327"/>
      <c r="AL4455" s="327"/>
      <c r="AM4455" s="331"/>
      <c r="AN4455" s="332"/>
      <c r="AO4455" s="333"/>
      <c r="AP4455" s="333"/>
      <c r="AQ4455" s="333"/>
      <c r="AR4455" s="332"/>
      <c r="AS4455" s="332"/>
    </row>
    <row r="4456" spans="1:45" x14ac:dyDescent="0.2">
      <c r="A4456" s="326"/>
      <c r="B4456" s="325"/>
      <c r="C4456" s="325"/>
      <c r="D4456" s="325"/>
      <c r="E4456" s="325"/>
      <c r="F4456" s="325"/>
      <c r="G4456" s="325"/>
      <c r="H4456" s="325"/>
      <c r="I4456" s="325"/>
      <c r="J4456" s="325"/>
      <c r="K4456" s="325"/>
      <c r="L4456" s="327"/>
      <c r="M4456" s="328"/>
      <c r="N4456" s="327"/>
      <c r="P4456" s="325"/>
      <c r="Q4456" s="325"/>
      <c r="R4456" s="325"/>
      <c r="S4456" s="325"/>
      <c r="T4456" s="328"/>
      <c r="U4456" s="329"/>
      <c r="V4456" s="330"/>
      <c r="W4456" s="330"/>
      <c r="X4456" s="325"/>
      <c r="Y4456" s="325"/>
      <c r="Z4456" s="325"/>
      <c r="AA4456" s="325"/>
      <c r="AB4456" s="325"/>
      <c r="AC4456" s="325"/>
      <c r="AD4456" s="325"/>
      <c r="AE4456" s="330"/>
      <c r="AF4456" s="326"/>
      <c r="AG4456" s="327"/>
      <c r="AH4456" s="327"/>
      <c r="AI4456" s="327"/>
      <c r="AJ4456" s="326"/>
      <c r="AK4456" s="327"/>
      <c r="AL4456" s="327"/>
      <c r="AM4456" s="331"/>
      <c r="AN4456" s="332"/>
      <c r="AO4456" s="333"/>
      <c r="AP4456" s="333"/>
      <c r="AQ4456" s="333"/>
      <c r="AR4456" s="332"/>
      <c r="AS4456" s="332"/>
    </row>
    <row r="4457" spans="1:45" x14ac:dyDescent="0.2">
      <c r="A4457" s="326"/>
      <c r="B4457" s="325"/>
      <c r="C4457" s="325"/>
      <c r="D4457" s="325"/>
      <c r="E4457" s="325"/>
      <c r="F4457" s="325"/>
      <c r="G4457" s="325"/>
      <c r="H4457" s="325"/>
      <c r="I4457" s="325"/>
      <c r="J4457" s="325"/>
      <c r="K4457" s="325"/>
      <c r="L4457" s="327"/>
      <c r="M4457" s="328"/>
      <c r="N4457" s="327"/>
      <c r="P4457" s="325"/>
      <c r="Q4457" s="325"/>
      <c r="R4457" s="325"/>
      <c r="S4457" s="325"/>
      <c r="T4457" s="328"/>
      <c r="U4457" s="329"/>
      <c r="V4457" s="330"/>
      <c r="W4457" s="330"/>
      <c r="X4457" s="325"/>
      <c r="Y4457" s="325"/>
      <c r="Z4457" s="325"/>
      <c r="AA4457" s="325"/>
      <c r="AB4457" s="325"/>
      <c r="AC4457" s="325"/>
      <c r="AD4457" s="325"/>
      <c r="AE4457" s="330"/>
      <c r="AF4457" s="326"/>
      <c r="AG4457" s="327"/>
      <c r="AH4457" s="327"/>
      <c r="AI4457" s="327"/>
      <c r="AJ4457" s="326"/>
      <c r="AK4457" s="327"/>
      <c r="AL4457" s="327"/>
      <c r="AM4457" s="331"/>
      <c r="AN4457" s="332"/>
      <c r="AO4457" s="333"/>
      <c r="AP4457" s="333"/>
      <c r="AQ4457" s="333"/>
      <c r="AR4457" s="332"/>
      <c r="AS4457" s="332"/>
    </row>
    <row r="4458" spans="1:45" x14ac:dyDescent="0.2">
      <c r="A4458" s="326"/>
      <c r="B4458" s="325"/>
      <c r="C4458" s="325"/>
      <c r="D4458" s="325"/>
      <c r="E4458" s="325"/>
      <c r="F4458" s="325"/>
      <c r="G4458" s="325"/>
      <c r="H4458" s="325"/>
      <c r="I4458" s="325"/>
      <c r="J4458" s="325"/>
      <c r="K4458" s="325"/>
      <c r="L4458" s="327"/>
      <c r="M4458" s="328"/>
      <c r="N4458" s="327"/>
      <c r="P4458" s="325"/>
      <c r="Q4458" s="325"/>
      <c r="R4458" s="325"/>
      <c r="S4458" s="325"/>
      <c r="T4458" s="328"/>
      <c r="U4458" s="329"/>
      <c r="V4458" s="330"/>
      <c r="W4458" s="330"/>
      <c r="X4458" s="325"/>
      <c r="Y4458" s="325"/>
      <c r="Z4458" s="325"/>
      <c r="AA4458" s="325"/>
      <c r="AB4458" s="325"/>
      <c r="AC4458" s="325"/>
      <c r="AD4458" s="325"/>
      <c r="AE4458" s="330"/>
      <c r="AF4458" s="326"/>
      <c r="AG4458" s="327"/>
      <c r="AH4458" s="327"/>
      <c r="AI4458" s="327"/>
      <c r="AJ4458" s="326"/>
      <c r="AK4458" s="327"/>
      <c r="AL4458" s="327"/>
      <c r="AM4458" s="331"/>
      <c r="AN4458" s="332"/>
      <c r="AO4458" s="333"/>
      <c r="AP4458" s="333"/>
      <c r="AQ4458" s="333"/>
      <c r="AR4458" s="332"/>
      <c r="AS4458" s="332"/>
    </row>
    <row r="4459" spans="1:45" x14ac:dyDescent="0.2">
      <c r="A4459" s="326"/>
      <c r="B4459" s="325"/>
      <c r="C4459" s="325"/>
      <c r="D4459" s="325"/>
      <c r="E4459" s="325"/>
      <c r="F4459" s="325"/>
      <c r="G4459" s="325"/>
      <c r="H4459" s="325"/>
      <c r="I4459" s="325"/>
      <c r="J4459" s="325"/>
      <c r="K4459" s="325"/>
      <c r="L4459" s="327"/>
      <c r="M4459" s="328"/>
      <c r="N4459" s="327"/>
      <c r="P4459" s="325"/>
      <c r="Q4459" s="325"/>
      <c r="R4459" s="325"/>
      <c r="S4459" s="325"/>
      <c r="T4459" s="328"/>
      <c r="U4459" s="329"/>
      <c r="V4459" s="330"/>
      <c r="W4459" s="330"/>
      <c r="X4459" s="325"/>
      <c r="Y4459" s="325"/>
      <c r="Z4459" s="325"/>
      <c r="AA4459" s="325"/>
      <c r="AB4459" s="325"/>
      <c r="AC4459" s="325"/>
      <c r="AD4459" s="325"/>
      <c r="AE4459" s="330"/>
      <c r="AF4459" s="326"/>
      <c r="AG4459" s="327"/>
      <c r="AH4459" s="327"/>
      <c r="AI4459" s="327"/>
      <c r="AJ4459" s="326"/>
      <c r="AK4459" s="327"/>
      <c r="AL4459" s="327"/>
      <c r="AM4459" s="331"/>
      <c r="AN4459" s="332"/>
      <c r="AO4459" s="333"/>
      <c r="AP4459" s="333"/>
      <c r="AQ4459" s="333"/>
      <c r="AR4459" s="332"/>
      <c r="AS4459" s="332"/>
    </row>
    <row r="4460" spans="1:45" x14ac:dyDescent="0.2">
      <c r="A4460" s="326"/>
      <c r="B4460" s="325"/>
      <c r="C4460" s="325"/>
      <c r="D4460" s="325"/>
      <c r="E4460" s="325"/>
      <c r="F4460" s="325"/>
      <c r="G4460" s="325"/>
      <c r="H4460" s="325"/>
      <c r="I4460" s="325"/>
      <c r="J4460" s="325"/>
      <c r="K4460" s="325"/>
      <c r="L4460" s="327"/>
      <c r="M4460" s="328"/>
      <c r="N4460" s="327"/>
      <c r="P4460" s="325"/>
      <c r="Q4460" s="325"/>
      <c r="R4460" s="325"/>
      <c r="S4460" s="325"/>
      <c r="T4460" s="328"/>
      <c r="U4460" s="329"/>
      <c r="V4460" s="330"/>
      <c r="W4460" s="330"/>
      <c r="X4460" s="325"/>
      <c r="Y4460" s="325"/>
      <c r="Z4460" s="325"/>
      <c r="AA4460" s="325"/>
      <c r="AB4460" s="325"/>
      <c r="AC4460" s="325"/>
      <c r="AD4460" s="325"/>
      <c r="AE4460" s="330"/>
      <c r="AF4460" s="326"/>
      <c r="AG4460" s="327"/>
      <c r="AH4460" s="327"/>
      <c r="AI4460" s="327"/>
      <c r="AJ4460" s="326"/>
      <c r="AK4460" s="327"/>
      <c r="AL4460" s="327"/>
      <c r="AM4460" s="331"/>
      <c r="AN4460" s="332"/>
      <c r="AO4460" s="333"/>
      <c r="AP4460" s="333"/>
      <c r="AQ4460" s="333"/>
      <c r="AR4460" s="332"/>
      <c r="AS4460" s="332"/>
    </row>
    <row r="4461" spans="1:45" x14ac:dyDescent="0.2">
      <c r="A4461" s="326"/>
      <c r="B4461" s="325"/>
      <c r="C4461" s="325"/>
      <c r="D4461" s="325"/>
      <c r="E4461" s="325"/>
      <c r="F4461" s="325"/>
      <c r="G4461" s="325"/>
      <c r="H4461" s="325"/>
      <c r="I4461" s="325"/>
      <c r="J4461" s="325"/>
      <c r="K4461" s="325"/>
      <c r="L4461" s="327"/>
      <c r="M4461" s="328"/>
      <c r="N4461" s="327"/>
      <c r="P4461" s="325"/>
      <c r="Q4461" s="325"/>
      <c r="R4461" s="325"/>
      <c r="S4461" s="325"/>
      <c r="T4461" s="328"/>
      <c r="U4461" s="329"/>
      <c r="V4461" s="330"/>
      <c r="W4461" s="330"/>
      <c r="X4461" s="325"/>
      <c r="Y4461" s="325"/>
      <c r="Z4461" s="325"/>
      <c r="AA4461" s="325"/>
      <c r="AB4461" s="325"/>
      <c r="AC4461" s="325"/>
      <c r="AD4461" s="325"/>
      <c r="AE4461" s="330"/>
      <c r="AF4461" s="326"/>
      <c r="AG4461" s="327"/>
      <c r="AH4461" s="327"/>
      <c r="AI4461" s="327"/>
      <c r="AJ4461" s="326"/>
      <c r="AK4461" s="327"/>
      <c r="AL4461" s="327"/>
      <c r="AM4461" s="331"/>
      <c r="AN4461" s="332"/>
      <c r="AO4461" s="333"/>
      <c r="AP4461" s="333"/>
      <c r="AQ4461" s="333"/>
      <c r="AR4461" s="332"/>
      <c r="AS4461" s="332"/>
    </row>
    <row r="4462" spans="1:45" x14ac:dyDescent="0.2">
      <c r="A4462" s="326"/>
      <c r="B4462" s="325"/>
      <c r="C4462" s="325"/>
      <c r="D4462" s="325"/>
      <c r="E4462" s="325"/>
      <c r="F4462" s="325"/>
      <c r="G4462" s="325"/>
      <c r="H4462" s="325"/>
      <c r="I4462" s="325"/>
      <c r="J4462" s="325"/>
      <c r="K4462" s="325"/>
      <c r="L4462" s="327"/>
      <c r="M4462" s="328"/>
      <c r="N4462" s="327"/>
      <c r="P4462" s="325"/>
      <c r="Q4462" s="325"/>
      <c r="R4462" s="325"/>
      <c r="S4462" s="325"/>
      <c r="T4462" s="328"/>
      <c r="U4462" s="329"/>
      <c r="V4462" s="330"/>
      <c r="W4462" s="330"/>
      <c r="X4462" s="325"/>
      <c r="Y4462" s="325"/>
      <c r="Z4462" s="325"/>
      <c r="AA4462" s="325"/>
      <c r="AB4462" s="325"/>
      <c r="AC4462" s="325"/>
      <c r="AD4462" s="325"/>
      <c r="AE4462" s="330"/>
      <c r="AF4462" s="326"/>
      <c r="AG4462" s="327"/>
      <c r="AH4462" s="327"/>
      <c r="AI4462" s="327"/>
      <c r="AJ4462" s="326"/>
      <c r="AK4462" s="327"/>
      <c r="AL4462" s="327"/>
      <c r="AM4462" s="331"/>
      <c r="AN4462" s="332"/>
      <c r="AO4462" s="333"/>
      <c r="AP4462" s="333"/>
      <c r="AQ4462" s="333"/>
      <c r="AR4462" s="332"/>
      <c r="AS4462" s="332"/>
    </row>
    <row r="4463" spans="1:45" x14ac:dyDescent="0.2">
      <c r="A4463" s="326"/>
      <c r="B4463" s="325"/>
      <c r="C4463" s="325"/>
      <c r="D4463" s="325"/>
      <c r="E4463" s="325"/>
      <c r="F4463" s="325"/>
      <c r="G4463" s="325"/>
      <c r="H4463" s="325"/>
      <c r="I4463" s="325"/>
      <c r="J4463" s="325"/>
      <c r="K4463" s="325"/>
      <c r="L4463" s="327"/>
      <c r="M4463" s="328"/>
      <c r="N4463" s="327"/>
      <c r="P4463" s="325"/>
      <c r="Q4463" s="325"/>
      <c r="R4463" s="325"/>
      <c r="S4463" s="325"/>
      <c r="T4463" s="328"/>
      <c r="U4463" s="329"/>
      <c r="V4463" s="330"/>
      <c r="W4463" s="330"/>
      <c r="X4463" s="325"/>
      <c r="Y4463" s="325"/>
      <c r="Z4463" s="325"/>
      <c r="AA4463" s="325"/>
      <c r="AB4463" s="325"/>
      <c r="AC4463" s="325"/>
      <c r="AD4463" s="325"/>
      <c r="AE4463" s="330"/>
      <c r="AF4463" s="326"/>
      <c r="AG4463" s="327"/>
      <c r="AH4463" s="327"/>
      <c r="AI4463" s="327"/>
      <c r="AJ4463" s="326"/>
      <c r="AK4463" s="327"/>
      <c r="AL4463" s="327"/>
      <c r="AM4463" s="331"/>
      <c r="AN4463" s="332"/>
      <c r="AO4463" s="333"/>
      <c r="AP4463" s="333"/>
      <c r="AQ4463" s="333"/>
      <c r="AR4463" s="332"/>
      <c r="AS4463" s="332"/>
    </row>
    <row r="4464" spans="1:45" x14ac:dyDescent="0.2">
      <c r="A4464" s="326"/>
      <c r="B4464" s="325"/>
      <c r="C4464" s="325"/>
      <c r="D4464" s="325"/>
      <c r="E4464" s="325"/>
      <c r="F4464" s="325"/>
      <c r="G4464" s="325"/>
      <c r="H4464" s="325"/>
      <c r="I4464" s="325"/>
      <c r="J4464" s="325"/>
      <c r="K4464" s="325"/>
      <c r="L4464" s="327"/>
      <c r="M4464" s="328"/>
      <c r="N4464" s="327"/>
      <c r="P4464" s="325"/>
      <c r="Q4464" s="325"/>
      <c r="R4464" s="325"/>
      <c r="S4464" s="325"/>
      <c r="T4464" s="328"/>
      <c r="U4464" s="329"/>
      <c r="V4464" s="330"/>
      <c r="W4464" s="330"/>
      <c r="X4464" s="325"/>
      <c r="Y4464" s="325"/>
      <c r="Z4464" s="325"/>
      <c r="AA4464" s="325"/>
      <c r="AB4464" s="325"/>
      <c r="AC4464" s="325"/>
      <c r="AD4464" s="325"/>
      <c r="AE4464" s="330"/>
      <c r="AF4464" s="326"/>
      <c r="AG4464" s="327"/>
      <c r="AH4464" s="327"/>
      <c r="AI4464" s="327"/>
      <c r="AJ4464" s="326"/>
      <c r="AK4464" s="327"/>
      <c r="AL4464" s="327"/>
      <c r="AM4464" s="331"/>
      <c r="AN4464" s="332"/>
      <c r="AO4464" s="333"/>
      <c r="AP4464" s="333"/>
      <c r="AQ4464" s="333"/>
      <c r="AR4464" s="332"/>
      <c r="AS4464" s="332"/>
    </row>
    <row r="4465" spans="1:45" x14ac:dyDescent="0.2">
      <c r="A4465" s="326"/>
      <c r="B4465" s="325"/>
      <c r="C4465" s="325"/>
      <c r="D4465" s="325"/>
      <c r="E4465" s="325"/>
      <c r="F4465" s="325"/>
      <c r="G4465" s="325"/>
      <c r="H4465" s="325"/>
      <c r="I4465" s="325"/>
      <c r="J4465" s="325"/>
      <c r="K4465" s="325"/>
      <c r="L4465" s="327"/>
      <c r="M4465" s="328"/>
      <c r="N4465" s="327"/>
      <c r="P4465" s="325"/>
      <c r="Q4465" s="325"/>
      <c r="R4465" s="325"/>
      <c r="S4465" s="325"/>
      <c r="T4465" s="328"/>
      <c r="U4465" s="329"/>
      <c r="V4465" s="330"/>
      <c r="W4465" s="330"/>
      <c r="X4465" s="325"/>
      <c r="Y4465" s="325"/>
      <c r="Z4465" s="325"/>
      <c r="AA4465" s="325"/>
      <c r="AB4465" s="325"/>
      <c r="AC4465" s="325"/>
      <c r="AD4465" s="325"/>
      <c r="AE4465" s="330"/>
      <c r="AF4465" s="326"/>
      <c r="AG4465" s="327"/>
      <c r="AH4465" s="327"/>
      <c r="AI4465" s="327"/>
      <c r="AJ4465" s="326"/>
      <c r="AK4465" s="327"/>
      <c r="AL4465" s="327"/>
      <c r="AM4465" s="331"/>
      <c r="AN4465" s="332"/>
      <c r="AO4465" s="333"/>
      <c r="AP4465" s="333"/>
      <c r="AQ4465" s="333"/>
      <c r="AR4465" s="332"/>
      <c r="AS4465" s="332"/>
    </row>
    <row r="4466" spans="1:45" x14ac:dyDescent="0.2">
      <c r="A4466" s="326"/>
      <c r="B4466" s="325"/>
      <c r="C4466" s="325"/>
      <c r="D4466" s="325"/>
      <c r="E4466" s="325"/>
      <c r="F4466" s="325"/>
      <c r="G4466" s="325"/>
      <c r="H4466" s="325"/>
      <c r="I4466" s="325"/>
      <c r="J4466" s="325"/>
      <c r="K4466" s="325"/>
      <c r="L4466" s="327"/>
      <c r="M4466" s="328"/>
      <c r="N4466" s="327"/>
      <c r="P4466" s="325"/>
      <c r="Q4466" s="325"/>
      <c r="R4466" s="325"/>
      <c r="S4466" s="325"/>
      <c r="T4466" s="328"/>
      <c r="U4466" s="329"/>
      <c r="V4466" s="330"/>
      <c r="W4466" s="330"/>
      <c r="X4466" s="325"/>
      <c r="Y4466" s="325"/>
      <c r="Z4466" s="325"/>
      <c r="AA4466" s="325"/>
      <c r="AB4466" s="325"/>
      <c r="AC4466" s="325"/>
      <c r="AD4466" s="325"/>
      <c r="AE4466" s="330"/>
      <c r="AF4466" s="326"/>
      <c r="AG4466" s="327"/>
      <c r="AH4466" s="327"/>
      <c r="AI4466" s="327"/>
      <c r="AJ4466" s="326"/>
      <c r="AK4466" s="327"/>
      <c r="AL4466" s="327"/>
      <c r="AM4466" s="331"/>
      <c r="AN4466" s="332"/>
      <c r="AO4466" s="333"/>
      <c r="AP4466" s="333"/>
      <c r="AQ4466" s="333"/>
      <c r="AR4466" s="332"/>
      <c r="AS4466" s="332"/>
    </row>
    <row r="4467" spans="1:45" x14ac:dyDescent="0.2">
      <c r="A4467" s="326"/>
      <c r="B4467" s="325"/>
      <c r="C4467" s="325"/>
      <c r="D4467" s="325"/>
      <c r="E4467" s="325"/>
      <c r="F4467" s="325"/>
      <c r="G4467" s="325"/>
      <c r="H4467" s="325"/>
      <c r="I4467" s="325"/>
      <c r="J4467" s="325"/>
      <c r="K4467" s="325"/>
      <c r="L4467" s="327"/>
      <c r="M4467" s="328"/>
      <c r="N4467" s="327"/>
      <c r="P4467" s="325"/>
      <c r="Q4467" s="325"/>
      <c r="R4467" s="325"/>
      <c r="S4467" s="325"/>
      <c r="T4467" s="328"/>
      <c r="U4467" s="329"/>
      <c r="V4467" s="330"/>
      <c r="W4467" s="330"/>
      <c r="X4467" s="325"/>
      <c r="Y4467" s="325"/>
      <c r="Z4467" s="325"/>
      <c r="AA4467" s="325"/>
      <c r="AB4467" s="325"/>
      <c r="AC4467" s="325"/>
      <c r="AD4467" s="325"/>
      <c r="AE4467" s="330"/>
      <c r="AF4467" s="326"/>
      <c r="AG4467" s="327"/>
      <c r="AH4467" s="327"/>
      <c r="AI4467" s="327"/>
      <c r="AJ4467" s="326"/>
      <c r="AK4467" s="327"/>
      <c r="AL4467" s="327"/>
      <c r="AM4467" s="331"/>
      <c r="AN4467" s="332"/>
      <c r="AO4467" s="333"/>
      <c r="AP4467" s="333"/>
      <c r="AQ4467" s="333"/>
      <c r="AR4467" s="332"/>
      <c r="AS4467" s="332"/>
    </row>
    <row r="4468" spans="1:45" x14ac:dyDescent="0.2">
      <c r="A4468" s="326"/>
      <c r="B4468" s="325"/>
      <c r="C4468" s="325"/>
      <c r="D4468" s="325"/>
      <c r="E4468" s="325"/>
      <c r="F4468" s="325"/>
      <c r="G4468" s="325"/>
      <c r="H4468" s="325"/>
      <c r="I4468" s="325"/>
      <c r="J4468" s="325"/>
      <c r="K4468" s="325"/>
      <c r="L4468" s="327"/>
      <c r="M4468" s="328"/>
      <c r="N4468" s="327"/>
      <c r="P4468" s="325"/>
      <c r="Q4468" s="325"/>
      <c r="R4468" s="325"/>
      <c r="S4468" s="325"/>
      <c r="T4468" s="328"/>
      <c r="U4468" s="329"/>
      <c r="V4468" s="330"/>
      <c r="W4468" s="330"/>
      <c r="X4468" s="325"/>
      <c r="Y4468" s="325"/>
      <c r="Z4468" s="325"/>
      <c r="AA4468" s="325"/>
      <c r="AB4468" s="325"/>
      <c r="AC4468" s="325"/>
      <c r="AD4468" s="325"/>
      <c r="AE4468" s="330"/>
      <c r="AF4468" s="326"/>
      <c r="AG4468" s="327"/>
      <c r="AH4468" s="327"/>
      <c r="AI4468" s="327"/>
      <c r="AJ4468" s="326"/>
      <c r="AK4468" s="327"/>
      <c r="AL4468" s="327"/>
      <c r="AM4468" s="331"/>
      <c r="AN4468" s="332"/>
      <c r="AO4468" s="333"/>
      <c r="AP4468" s="333"/>
      <c r="AQ4468" s="333"/>
      <c r="AR4468" s="332"/>
      <c r="AS4468" s="332"/>
    </row>
    <row r="4469" spans="1:45" x14ac:dyDescent="0.2">
      <c r="A4469" s="326"/>
      <c r="B4469" s="325"/>
      <c r="C4469" s="325"/>
      <c r="D4469" s="325"/>
      <c r="E4469" s="325"/>
      <c r="F4469" s="325"/>
      <c r="G4469" s="325"/>
      <c r="H4469" s="325"/>
      <c r="I4469" s="325"/>
      <c r="J4469" s="325"/>
      <c r="K4469" s="325"/>
      <c r="L4469" s="327"/>
      <c r="M4469" s="328"/>
      <c r="N4469" s="327"/>
      <c r="P4469" s="325"/>
      <c r="Q4469" s="325"/>
      <c r="R4469" s="325"/>
      <c r="S4469" s="325"/>
      <c r="T4469" s="328"/>
      <c r="U4469" s="329"/>
      <c r="V4469" s="330"/>
      <c r="W4469" s="330"/>
      <c r="X4469" s="325"/>
      <c r="Y4469" s="325"/>
      <c r="Z4469" s="325"/>
      <c r="AA4469" s="325"/>
      <c r="AB4469" s="325"/>
      <c r="AC4469" s="325"/>
      <c r="AD4469" s="325"/>
      <c r="AE4469" s="330"/>
      <c r="AF4469" s="326"/>
      <c r="AG4469" s="327"/>
      <c r="AH4469" s="327"/>
      <c r="AI4469" s="327"/>
      <c r="AJ4469" s="326"/>
      <c r="AK4469" s="327"/>
      <c r="AL4469" s="327"/>
      <c r="AM4469" s="331"/>
      <c r="AN4469" s="332"/>
      <c r="AO4469" s="333"/>
      <c r="AP4469" s="333"/>
      <c r="AQ4469" s="333"/>
      <c r="AR4469" s="332"/>
      <c r="AS4469" s="332"/>
    </row>
    <row r="4470" spans="1:45" x14ac:dyDescent="0.2">
      <c r="A4470" s="326"/>
      <c r="B4470" s="325"/>
      <c r="C4470" s="325"/>
      <c r="D4470" s="325"/>
      <c r="E4470" s="325"/>
      <c r="F4470" s="325"/>
      <c r="G4470" s="325"/>
      <c r="H4470" s="325"/>
      <c r="I4470" s="325"/>
      <c r="J4470" s="325"/>
      <c r="K4470" s="325"/>
      <c r="L4470" s="327"/>
      <c r="M4470" s="328"/>
      <c r="N4470" s="327"/>
      <c r="P4470" s="325"/>
      <c r="Q4470" s="325"/>
      <c r="R4470" s="325"/>
      <c r="S4470" s="325"/>
      <c r="T4470" s="328"/>
      <c r="U4470" s="329"/>
      <c r="V4470" s="330"/>
      <c r="W4470" s="330"/>
      <c r="X4470" s="325"/>
      <c r="Y4470" s="325"/>
      <c r="Z4470" s="325"/>
      <c r="AA4470" s="325"/>
      <c r="AB4470" s="325"/>
      <c r="AC4470" s="325"/>
      <c r="AD4470" s="325"/>
      <c r="AE4470" s="330"/>
      <c r="AF4470" s="326"/>
      <c r="AG4470" s="327"/>
      <c r="AH4470" s="327"/>
      <c r="AI4470" s="327"/>
      <c r="AJ4470" s="326"/>
      <c r="AK4470" s="327"/>
      <c r="AL4470" s="327"/>
      <c r="AM4470" s="331"/>
      <c r="AN4470" s="332"/>
      <c r="AO4470" s="333"/>
      <c r="AP4470" s="333"/>
      <c r="AQ4470" s="333"/>
      <c r="AR4470" s="332"/>
      <c r="AS4470" s="332"/>
    </row>
    <row r="4471" spans="1:45" x14ac:dyDescent="0.2">
      <c r="A4471" s="326"/>
      <c r="B4471" s="325"/>
      <c r="C4471" s="325"/>
      <c r="D4471" s="325"/>
      <c r="E4471" s="325"/>
      <c r="F4471" s="325"/>
      <c r="G4471" s="325"/>
      <c r="H4471" s="325"/>
      <c r="I4471" s="325"/>
      <c r="J4471" s="325"/>
      <c r="K4471" s="325"/>
      <c r="L4471" s="327"/>
      <c r="M4471" s="328"/>
      <c r="N4471" s="327"/>
      <c r="P4471" s="325"/>
      <c r="Q4471" s="325"/>
      <c r="R4471" s="325"/>
      <c r="S4471" s="325"/>
      <c r="T4471" s="328"/>
      <c r="U4471" s="329"/>
      <c r="V4471" s="330"/>
      <c r="W4471" s="330"/>
      <c r="X4471" s="325"/>
      <c r="Y4471" s="325"/>
      <c r="Z4471" s="325"/>
      <c r="AA4471" s="325"/>
      <c r="AB4471" s="325"/>
      <c r="AC4471" s="325"/>
      <c r="AD4471" s="325"/>
      <c r="AE4471" s="330"/>
      <c r="AF4471" s="326"/>
      <c r="AG4471" s="327"/>
      <c r="AH4471" s="327"/>
      <c r="AI4471" s="327"/>
      <c r="AJ4471" s="326"/>
      <c r="AK4471" s="327"/>
      <c r="AL4471" s="327"/>
      <c r="AM4471" s="331"/>
      <c r="AN4471" s="332"/>
      <c r="AO4471" s="333"/>
      <c r="AP4471" s="333"/>
      <c r="AQ4471" s="333"/>
      <c r="AR4471" s="332"/>
      <c r="AS4471" s="332"/>
    </row>
    <row r="4472" spans="1:45" x14ac:dyDescent="0.2">
      <c r="A4472" s="326"/>
      <c r="B4472" s="325"/>
      <c r="C4472" s="325"/>
      <c r="D4472" s="325"/>
      <c r="E4472" s="325"/>
      <c r="F4472" s="325"/>
      <c r="G4472" s="325"/>
      <c r="H4472" s="325"/>
      <c r="I4472" s="325"/>
      <c r="J4472" s="325"/>
      <c r="K4472" s="325"/>
      <c r="L4472" s="327"/>
      <c r="M4472" s="328"/>
      <c r="N4472" s="327"/>
      <c r="P4472" s="325"/>
      <c r="Q4472" s="325"/>
      <c r="R4472" s="325"/>
      <c r="S4472" s="325"/>
      <c r="T4472" s="328"/>
      <c r="U4472" s="329"/>
      <c r="V4472" s="330"/>
      <c r="W4472" s="330"/>
      <c r="X4472" s="325"/>
      <c r="Y4472" s="325"/>
      <c r="Z4472" s="325"/>
      <c r="AA4472" s="325"/>
      <c r="AB4472" s="325"/>
      <c r="AC4472" s="325"/>
      <c r="AD4472" s="325"/>
      <c r="AE4472" s="330"/>
      <c r="AF4472" s="326"/>
      <c r="AG4472" s="327"/>
      <c r="AH4472" s="327"/>
      <c r="AI4472" s="327"/>
      <c r="AJ4472" s="326"/>
      <c r="AK4472" s="327"/>
      <c r="AL4472" s="327"/>
      <c r="AM4472" s="331"/>
      <c r="AN4472" s="332"/>
      <c r="AO4472" s="333"/>
      <c r="AP4472" s="333"/>
      <c r="AQ4472" s="333"/>
      <c r="AR4472" s="332"/>
      <c r="AS4472" s="332"/>
    </row>
    <row r="4473" spans="1:45" x14ac:dyDescent="0.2">
      <c r="A4473" s="326"/>
      <c r="B4473" s="325"/>
      <c r="C4473" s="325"/>
      <c r="D4473" s="325"/>
      <c r="E4473" s="325"/>
      <c r="F4473" s="325"/>
      <c r="G4473" s="325"/>
      <c r="H4473" s="325"/>
      <c r="I4473" s="325"/>
      <c r="J4473" s="325"/>
      <c r="K4473" s="325"/>
      <c r="L4473" s="327"/>
      <c r="M4473" s="328"/>
      <c r="N4473" s="327"/>
      <c r="P4473" s="325"/>
      <c r="Q4473" s="325"/>
      <c r="R4473" s="325"/>
      <c r="S4473" s="325"/>
      <c r="T4473" s="328"/>
      <c r="U4473" s="329"/>
      <c r="V4473" s="330"/>
      <c r="W4473" s="330"/>
      <c r="X4473" s="325"/>
      <c r="Y4473" s="325"/>
      <c r="Z4473" s="325"/>
      <c r="AA4473" s="325"/>
      <c r="AB4473" s="325"/>
      <c r="AC4473" s="325"/>
      <c r="AD4473" s="325"/>
      <c r="AE4473" s="330"/>
      <c r="AF4473" s="326"/>
      <c r="AG4473" s="327"/>
      <c r="AH4473" s="327"/>
      <c r="AI4473" s="327"/>
      <c r="AJ4473" s="326"/>
      <c r="AK4473" s="327"/>
      <c r="AL4473" s="327"/>
      <c r="AM4473" s="331"/>
      <c r="AN4473" s="332"/>
      <c r="AO4473" s="333"/>
      <c r="AP4473" s="333"/>
      <c r="AQ4473" s="333"/>
      <c r="AR4473" s="332"/>
      <c r="AS4473" s="332"/>
    </row>
    <row r="4474" spans="1:45" x14ac:dyDescent="0.2">
      <c r="A4474" s="326"/>
      <c r="B4474" s="325"/>
      <c r="C4474" s="325"/>
      <c r="D4474" s="325"/>
      <c r="E4474" s="325"/>
      <c r="F4474" s="325"/>
      <c r="G4474" s="325"/>
      <c r="H4474" s="325"/>
      <c r="I4474" s="325"/>
      <c r="J4474" s="325"/>
      <c r="K4474" s="325"/>
      <c r="L4474" s="327"/>
      <c r="M4474" s="328"/>
      <c r="N4474" s="327"/>
      <c r="P4474" s="325"/>
      <c r="Q4474" s="325"/>
      <c r="R4474" s="325"/>
      <c r="S4474" s="325"/>
      <c r="T4474" s="328"/>
      <c r="U4474" s="329"/>
      <c r="V4474" s="330"/>
      <c r="W4474" s="330"/>
      <c r="X4474" s="325"/>
      <c r="Y4474" s="325"/>
      <c r="Z4474" s="325"/>
      <c r="AA4474" s="325"/>
      <c r="AB4474" s="325"/>
      <c r="AC4474" s="325"/>
      <c r="AD4474" s="325"/>
      <c r="AE4474" s="330"/>
      <c r="AF4474" s="326"/>
      <c r="AG4474" s="327"/>
      <c r="AH4474" s="327"/>
      <c r="AI4474" s="327"/>
      <c r="AJ4474" s="326"/>
      <c r="AK4474" s="327"/>
      <c r="AL4474" s="327"/>
      <c r="AM4474" s="331"/>
      <c r="AN4474" s="332"/>
      <c r="AO4474" s="333"/>
      <c r="AP4474" s="333"/>
      <c r="AQ4474" s="333"/>
      <c r="AR4474" s="332"/>
      <c r="AS4474" s="332"/>
    </row>
    <row r="4475" spans="1:45" x14ac:dyDescent="0.2">
      <c r="A4475" s="326"/>
      <c r="B4475" s="325"/>
      <c r="C4475" s="325"/>
      <c r="D4475" s="325"/>
      <c r="E4475" s="325"/>
      <c r="F4475" s="325"/>
      <c r="G4475" s="325"/>
      <c r="H4475" s="325"/>
      <c r="I4475" s="325"/>
      <c r="J4475" s="325"/>
      <c r="K4475" s="325"/>
      <c r="L4475" s="327"/>
      <c r="M4475" s="328"/>
      <c r="N4475" s="327"/>
      <c r="P4475" s="325"/>
      <c r="Q4475" s="325"/>
      <c r="R4475" s="325"/>
      <c r="S4475" s="325"/>
      <c r="T4475" s="328"/>
      <c r="U4475" s="329"/>
      <c r="V4475" s="330"/>
      <c r="W4475" s="330"/>
      <c r="X4475" s="325"/>
      <c r="Y4475" s="325"/>
      <c r="Z4475" s="325"/>
      <c r="AA4475" s="325"/>
      <c r="AB4475" s="325"/>
      <c r="AC4475" s="325"/>
      <c r="AD4475" s="325"/>
      <c r="AE4475" s="330"/>
      <c r="AF4475" s="326"/>
      <c r="AG4475" s="327"/>
      <c r="AH4475" s="327"/>
      <c r="AI4475" s="327"/>
      <c r="AJ4475" s="326"/>
      <c r="AK4475" s="327"/>
      <c r="AL4475" s="327"/>
      <c r="AM4475" s="331"/>
      <c r="AN4475" s="332"/>
      <c r="AO4475" s="333"/>
      <c r="AP4475" s="333"/>
      <c r="AQ4475" s="333"/>
      <c r="AR4475" s="332"/>
      <c r="AS4475" s="332"/>
    </row>
    <row r="4476" spans="1:45" x14ac:dyDescent="0.2">
      <c r="A4476" s="326"/>
      <c r="B4476" s="325"/>
      <c r="C4476" s="325"/>
      <c r="D4476" s="325"/>
      <c r="E4476" s="325"/>
      <c r="F4476" s="325"/>
      <c r="G4476" s="325"/>
      <c r="H4476" s="325"/>
      <c r="I4476" s="325"/>
      <c r="J4476" s="325"/>
      <c r="K4476" s="325"/>
      <c r="L4476" s="327"/>
      <c r="M4476" s="328"/>
      <c r="N4476" s="327"/>
      <c r="P4476" s="325"/>
      <c r="Q4476" s="325"/>
      <c r="R4476" s="325"/>
      <c r="S4476" s="325"/>
      <c r="T4476" s="328"/>
      <c r="U4476" s="329"/>
      <c r="V4476" s="330"/>
      <c r="W4476" s="330"/>
      <c r="X4476" s="325"/>
      <c r="Y4476" s="325"/>
      <c r="Z4476" s="325"/>
      <c r="AA4476" s="325"/>
      <c r="AB4476" s="325"/>
      <c r="AC4476" s="325"/>
      <c r="AD4476" s="325"/>
      <c r="AE4476" s="330"/>
      <c r="AF4476" s="326"/>
      <c r="AG4476" s="327"/>
      <c r="AH4476" s="327"/>
      <c r="AI4476" s="327"/>
      <c r="AJ4476" s="326"/>
      <c r="AK4476" s="327"/>
      <c r="AL4476" s="327"/>
      <c r="AM4476" s="331"/>
      <c r="AN4476" s="332"/>
      <c r="AO4476" s="333"/>
      <c r="AP4476" s="333"/>
      <c r="AQ4476" s="333"/>
      <c r="AR4476" s="332"/>
      <c r="AS4476" s="332"/>
    </row>
    <row r="4477" spans="1:45" x14ac:dyDescent="0.2">
      <c r="A4477" s="326"/>
      <c r="B4477" s="325"/>
      <c r="C4477" s="325"/>
      <c r="D4477" s="325"/>
      <c r="E4477" s="325"/>
      <c r="F4477" s="325"/>
      <c r="G4477" s="325"/>
      <c r="H4477" s="325"/>
      <c r="I4477" s="325"/>
      <c r="J4477" s="325"/>
      <c r="K4477" s="325"/>
      <c r="L4477" s="327"/>
      <c r="M4477" s="328"/>
      <c r="N4477" s="327"/>
      <c r="P4477" s="325"/>
      <c r="Q4477" s="325"/>
      <c r="R4477" s="325"/>
      <c r="S4477" s="325"/>
      <c r="T4477" s="328"/>
      <c r="U4477" s="329"/>
      <c r="V4477" s="330"/>
      <c r="W4477" s="330"/>
      <c r="X4477" s="325"/>
      <c r="Y4477" s="325"/>
      <c r="Z4477" s="325"/>
      <c r="AA4477" s="325"/>
      <c r="AB4477" s="325"/>
      <c r="AC4477" s="325"/>
      <c r="AD4477" s="325"/>
      <c r="AE4477" s="330"/>
      <c r="AF4477" s="326"/>
      <c r="AG4477" s="327"/>
      <c r="AH4477" s="327"/>
      <c r="AI4477" s="327"/>
      <c r="AJ4477" s="326"/>
      <c r="AK4477" s="327"/>
      <c r="AL4477" s="327"/>
      <c r="AM4477" s="331"/>
      <c r="AN4477" s="332"/>
      <c r="AO4477" s="333"/>
      <c r="AP4477" s="333"/>
      <c r="AQ4477" s="333"/>
      <c r="AR4477" s="332"/>
      <c r="AS4477" s="332"/>
    </row>
    <row r="4478" spans="1:45" x14ac:dyDescent="0.2">
      <c r="A4478" s="326"/>
      <c r="B4478" s="325"/>
      <c r="C4478" s="325"/>
      <c r="D4478" s="325"/>
      <c r="E4478" s="325"/>
      <c r="F4478" s="325"/>
      <c r="G4478" s="325"/>
      <c r="H4478" s="325"/>
      <c r="I4478" s="325"/>
      <c r="J4478" s="325"/>
      <c r="K4478" s="325"/>
      <c r="L4478" s="327"/>
      <c r="M4478" s="328"/>
      <c r="N4478" s="327"/>
      <c r="P4478" s="325"/>
      <c r="Q4478" s="325"/>
      <c r="R4478" s="325"/>
      <c r="S4478" s="325"/>
      <c r="T4478" s="328"/>
      <c r="U4478" s="329"/>
      <c r="V4478" s="330"/>
      <c r="W4478" s="330"/>
      <c r="X4478" s="325"/>
      <c r="Y4478" s="325"/>
      <c r="Z4478" s="325"/>
      <c r="AA4478" s="325"/>
      <c r="AB4478" s="325"/>
      <c r="AC4478" s="325"/>
      <c r="AD4478" s="325"/>
      <c r="AE4478" s="330"/>
      <c r="AF4478" s="326"/>
      <c r="AG4478" s="327"/>
      <c r="AH4478" s="327"/>
      <c r="AI4478" s="327"/>
      <c r="AJ4478" s="326"/>
      <c r="AK4478" s="327"/>
      <c r="AL4478" s="327"/>
      <c r="AM4478" s="331"/>
      <c r="AN4478" s="332"/>
      <c r="AO4478" s="333"/>
      <c r="AP4478" s="333"/>
      <c r="AQ4478" s="333"/>
      <c r="AR4478" s="332"/>
      <c r="AS4478" s="332"/>
    </row>
    <row r="4479" spans="1:45" x14ac:dyDescent="0.2">
      <c r="A4479" s="326"/>
      <c r="B4479" s="325"/>
      <c r="C4479" s="325"/>
      <c r="D4479" s="325"/>
      <c r="E4479" s="325"/>
      <c r="F4479" s="325"/>
      <c r="G4479" s="325"/>
      <c r="H4479" s="325"/>
      <c r="I4479" s="325"/>
      <c r="J4479" s="325"/>
      <c r="K4479" s="325"/>
      <c r="L4479" s="327"/>
      <c r="M4479" s="328"/>
      <c r="N4479" s="327"/>
      <c r="P4479" s="325"/>
      <c r="Q4479" s="325"/>
      <c r="R4479" s="325"/>
      <c r="S4479" s="325"/>
      <c r="T4479" s="328"/>
      <c r="U4479" s="329"/>
      <c r="V4479" s="330"/>
      <c r="W4479" s="330"/>
      <c r="X4479" s="325"/>
      <c r="Y4479" s="325"/>
      <c r="Z4479" s="325"/>
      <c r="AA4479" s="325"/>
      <c r="AB4479" s="325"/>
      <c r="AC4479" s="325"/>
      <c r="AD4479" s="325"/>
      <c r="AE4479" s="330"/>
      <c r="AF4479" s="326"/>
      <c r="AG4479" s="327"/>
      <c r="AH4479" s="327"/>
      <c r="AI4479" s="327"/>
      <c r="AJ4479" s="326"/>
      <c r="AK4479" s="327"/>
      <c r="AL4479" s="327"/>
      <c r="AM4479" s="331"/>
      <c r="AN4479" s="332"/>
      <c r="AO4479" s="333"/>
      <c r="AP4479" s="333"/>
      <c r="AQ4479" s="333"/>
      <c r="AR4479" s="332"/>
      <c r="AS4479" s="332"/>
    </row>
    <row r="4480" spans="1:45" x14ac:dyDescent="0.2">
      <c r="A4480" s="326"/>
      <c r="B4480" s="325"/>
      <c r="C4480" s="325"/>
      <c r="D4480" s="325"/>
      <c r="E4480" s="325"/>
      <c r="F4480" s="325"/>
      <c r="G4480" s="325"/>
      <c r="H4480" s="325"/>
      <c r="I4480" s="325"/>
      <c r="J4480" s="325"/>
      <c r="K4480" s="325"/>
      <c r="L4480" s="327"/>
      <c r="M4480" s="328"/>
      <c r="N4480" s="327"/>
      <c r="P4480" s="325"/>
      <c r="Q4480" s="325"/>
      <c r="R4480" s="325"/>
      <c r="S4480" s="325"/>
      <c r="T4480" s="328"/>
      <c r="U4480" s="329"/>
      <c r="V4480" s="330"/>
      <c r="W4480" s="330"/>
      <c r="X4480" s="325"/>
      <c r="Y4480" s="325"/>
      <c r="Z4480" s="325"/>
      <c r="AA4480" s="325"/>
      <c r="AB4480" s="325"/>
      <c r="AC4480" s="325"/>
      <c r="AD4480" s="325"/>
      <c r="AE4480" s="330"/>
      <c r="AF4480" s="326"/>
      <c r="AG4480" s="327"/>
      <c r="AH4480" s="327"/>
      <c r="AI4480" s="327"/>
      <c r="AJ4480" s="326"/>
      <c r="AK4480" s="327"/>
      <c r="AL4480" s="327"/>
      <c r="AM4480" s="331"/>
      <c r="AN4480" s="332"/>
      <c r="AO4480" s="333"/>
      <c r="AP4480" s="333"/>
      <c r="AQ4480" s="333"/>
      <c r="AR4480" s="332"/>
      <c r="AS4480" s="332"/>
    </row>
    <row r="4481" spans="1:45" x14ac:dyDescent="0.2">
      <c r="A4481" s="326"/>
      <c r="B4481" s="325"/>
      <c r="C4481" s="325"/>
      <c r="D4481" s="325"/>
      <c r="E4481" s="325"/>
      <c r="F4481" s="325"/>
      <c r="G4481" s="325"/>
      <c r="H4481" s="325"/>
      <c r="I4481" s="325"/>
      <c r="J4481" s="325"/>
      <c r="K4481" s="325"/>
      <c r="L4481" s="327"/>
      <c r="M4481" s="328"/>
      <c r="N4481" s="327"/>
      <c r="P4481" s="325"/>
      <c r="Q4481" s="325"/>
      <c r="R4481" s="325"/>
      <c r="S4481" s="325"/>
      <c r="T4481" s="328"/>
      <c r="U4481" s="329"/>
      <c r="V4481" s="330"/>
      <c r="W4481" s="330"/>
      <c r="X4481" s="325"/>
      <c r="Y4481" s="325"/>
      <c r="Z4481" s="325"/>
      <c r="AA4481" s="325"/>
      <c r="AB4481" s="325"/>
      <c r="AC4481" s="325"/>
      <c r="AD4481" s="325"/>
      <c r="AE4481" s="330"/>
      <c r="AF4481" s="326"/>
      <c r="AG4481" s="327"/>
      <c r="AH4481" s="327"/>
      <c r="AI4481" s="327"/>
      <c r="AJ4481" s="326"/>
      <c r="AK4481" s="327"/>
      <c r="AL4481" s="327"/>
      <c r="AM4481" s="331"/>
      <c r="AN4481" s="332"/>
      <c r="AO4481" s="333"/>
      <c r="AP4481" s="333"/>
      <c r="AQ4481" s="333"/>
      <c r="AR4481" s="332"/>
      <c r="AS4481" s="332"/>
    </row>
    <row r="4482" spans="1:45" x14ac:dyDescent="0.2">
      <c r="A4482" s="326"/>
      <c r="B4482" s="325"/>
      <c r="C4482" s="325"/>
      <c r="D4482" s="325"/>
      <c r="E4482" s="325"/>
      <c r="F4482" s="325"/>
      <c r="G4482" s="325"/>
      <c r="H4482" s="325"/>
      <c r="I4482" s="325"/>
      <c r="J4482" s="325"/>
      <c r="K4482" s="325"/>
      <c r="L4482" s="327"/>
      <c r="M4482" s="328"/>
      <c r="N4482" s="327"/>
      <c r="P4482" s="325"/>
      <c r="Q4482" s="325"/>
      <c r="R4482" s="325"/>
      <c r="S4482" s="325"/>
      <c r="T4482" s="328"/>
      <c r="U4482" s="329"/>
      <c r="V4482" s="330"/>
      <c r="W4482" s="330"/>
      <c r="X4482" s="325"/>
      <c r="Y4482" s="325"/>
      <c r="Z4482" s="325"/>
      <c r="AA4482" s="325"/>
      <c r="AB4482" s="325"/>
      <c r="AC4482" s="325"/>
      <c r="AD4482" s="325"/>
      <c r="AE4482" s="330"/>
      <c r="AF4482" s="326"/>
      <c r="AG4482" s="327"/>
      <c r="AH4482" s="327"/>
      <c r="AI4482" s="327"/>
      <c r="AJ4482" s="326"/>
      <c r="AK4482" s="327"/>
      <c r="AL4482" s="327"/>
      <c r="AM4482" s="331"/>
      <c r="AN4482" s="332"/>
      <c r="AO4482" s="333"/>
      <c r="AP4482" s="333"/>
      <c r="AQ4482" s="333"/>
      <c r="AR4482" s="332"/>
      <c r="AS4482" s="332"/>
    </row>
    <row r="4483" spans="1:45" x14ac:dyDescent="0.2">
      <c r="A4483" s="326"/>
      <c r="B4483" s="325"/>
      <c r="C4483" s="325"/>
      <c r="D4483" s="325"/>
      <c r="E4483" s="325"/>
      <c r="F4483" s="325"/>
      <c r="G4483" s="325"/>
      <c r="H4483" s="325"/>
      <c r="I4483" s="325"/>
      <c r="J4483" s="325"/>
      <c r="K4483" s="325"/>
      <c r="L4483" s="327"/>
      <c r="M4483" s="328"/>
      <c r="N4483" s="327"/>
      <c r="P4483" s="325"/>
      <c r="Q4483" s="325"/>
      <c r="R4483" s="325"/>
      <c r="S4483" s="325"/>
      <c r="T4483" s="328"/>
      <c r="U4483" s="329"/>
      <c r="V4483" s="330"/>
      <c r="W4483" s="330"/>
      <c r="X4483" s="325"/>
      <c r="Y4483" s="325"/>
      <c r="Z4483" s="325"/>
      <c r="AA4483" s="325"/>
      <c r="AB4483" s="325"/>
      <c r="AC4483" s="325"/>
      <c r="AD4483" s="325"/>
      <c r="AE4483" s="330"/>
      <c r="AF4483" s="326"/>
      <c r="AG4483" s="327"/>
      <c r="AH4483" s="327"/>
      <c r="AI4483" s="327"/>
      <c r="AJ4483" s="326"/>
      <c r="AK4483" s="327"/>
      <c r="AL4483" s="327"/>
      <c r="AM4483" s="331"/>
      <c r="AN4483" s="332"/>
      <c r="AO4483" s="333"/>
      <c r="AP4483" s="333"/>
      <c r="AQ4483" s="333"/>
      <c r="AR4483" s="332"/>
      <c r="AS4483" s="332"/>
    </row>
    <row r="4484" spans="1:45" x14ac:dyDescent="0.2">
      <c r="A4484" s="326"/>
      <c r="B4484" s="325"/>
      <c r="C4484" s="325"/>
      <c r="D4484" s="325"/>
      <c r="E4484" s="325"/>
      <c r="F4484" s="325"/>
      <c r="G4484" s="325"/>
      <c r="H4484" s="325"/>
      <c r="I4484" s="325"/>
      <c r="J4484" s="325"/>
      <c r="K4484" s="325"/>
      <c r="L4484" s="327"/>
      <c r="M4484" s="328"/>
      <c r="N4484" s="327"/>
      <c r="P4484" s="325"/>
      <c r="Q4484" s="325"/>
      <c r="R4484" s="325"/>
      <c r="S4484" s="325"/>
      <c r="T4484" s="328"/>
      <c r="U4484" s="329"/>
      <c r="V4484" s="330"/>
      <c r="W4484" s="330"/>
      <c r="X4484" s="325"/>
      <c r="Y4484" s="325"/>
      <c r="Z4484" s="325"/>
      <c r="AA4484" s="325"/>
      <c r="AB4484" s="325"/>
      <c r="AC4484" s="325"/>
      <c r="AD4484" s="325"/>
      <c r="AE4484" s="330"/>
      <c r="AF4484" s="326"/>
      <c r="AG4484" s="327"/>
      <c r="AH4484" s="327"/>
      <c r="AI4484" s="327"/>
      <c r="AJ4484" s="326"/>
      <c r="AK4484" s="327"/>
      <c r="AL4484" s="327"/>
      <c r="AM4484" s="331"/>
      <c r="AN4484" s="332"/>
      <c r="AO4484" s="333"/>
      <c r="AP4484" s="333"/>
      <c r="AQ4484" s="333"/>
      <c r="AR4484" s="332"/>
      <c r="AS4484" s="332"/>
    </row>
    <row r="4485" spans="1:45" x14ac:dyDescent="0.2">
      <c r="A4485" s="326"/>
      <c r="B4485" s="325"/>
      <c r="C4485" s="325"/>
      <c r="D4485" s="325"/>
      <c r="E4485" s="325"/>
      <c r="F4485" s="325"/>
      <c r="G4485" s="325"/>
      <c r="H4485" s="325"/>
      <c r="I4485" s="325"/>
      <c r="J4485" s="325"/>
      <c r="K4485" s="325"/>
      <c r="L4485" s="327"/>
      <c r="M4485" s="328"/>
      <c r="N4485" s="327"/>
      <c r="P4485" s="325"/>
      <c r="Q4485" s="325"/>
      <c r="R4485" s="325"/>
      <c r="S4485" s="325"/>
      <c r="T4485" s="328"/>
      <c r="U4485" s="329"/>
      <c r="V4485" s="330"/>
      <c r="W4485" s="330"/>
      <c r="X4485" s="325"/>
      <c r="Y4485" s="325"/>
      <c r="Z4485" s="325"/>
      <c r="AA4485" s="325"/>
      <c r="AB4485" s="325"/>
      <c r="AC4485" s="325"/>
      <c r="AD4485" s="325"/>
      <c r="AE4485" s="330"/>
      <c r="AF4485" s="326"/>
      <c r="AG4485" s="327"/>
      <c r="AH4485" s="327"/>
      <c r="AI4485" s="327"/>
      <c r="AJ4485" s="326"/>
      <c r="AK4485" s="327"/>
      <c r="AL4485" s="327"/>
      <c r="AM4485" s="331"/>
      <c r="AN4485" s="332"/>
      <c r="AO4485" s="333"/>
      <c r="AP4485" s="333"/>
      <c r="AQ4485" s="333"/>
      <c r="AR4485" s="332"/>
      <c r="AS4485" s="332"/>
    </row>
    <row r="4486" spans="1:45" x14ac:dyDescent="0.2">
      <c r="A4486" s="326"/>
      <c r="B4486" s="325"/>
      <c r="C4486" s="325"/>
      <c r="D4486" s="325"/>
      <c r="E4486" s="325"/>
      <c r="F4486" s="325"/>
      <c r="G4486" s="325"/>
      <c r="H4486" s="325"/>
      <c r="I4486" s="325"/>
      <c r="J4486" s="325"/>
      <c r="K4486" s="325"/>
      <c r="L4486" s="327"/>
      <c r="M4486" s="328"/>
      <c r="N4486" s="327"/>
      <c r="P4486" s="325"/>
      <c r="Q4486" s="325"/>
      <c r="R4486" s="325"/>
      <c r="S4486" s="325"/>
      <c r="T4486" s="328"/>
      <c r="U4486" s="329"/>
      <c r="V4486" s="330"/>
      <c r="W4486" s="330"/>
      <c r="X4486" s="325"/>
      <c r="Y4486" s="325"/>
      <c r="Z4486" s="325"/>
      <c r="AA4486" s="325"/>
      <c r="AB4486" s="325"/>
      <c r="AC4486" s="325"/>
      <c r="AD4486" s="325"/>
      <c r="AE4486" s="330"/>
      <c r="AF4486" s="326"/>
      <c r="AG4486" s="327"/>
      <c r="AH4486" s="327"/>
      <c r="AI4486" s="327"/>
      <c r="AJ4486" s="326"/>
      <c r="AK4486" s="327"/>
      <c r="AL4486" s="327"/>
      <c r="AM4486" s="331"/>
      <c r="AN4486" s="332"/>
      <c r="AO4486" s="333"/>
      <c r="AP4486" s="333"/>
      <c r="AQ4486" s="333"/>
      <c r="AR4486" s="332"/>
      <c r="AS4486" s="332"/>
    </row>
    <row r="4487" spans="1:45" x14ac:dyDescent="0.2">
      <c r="A4487" s="325"/>
      <c r="B4487" s="325"/>
      <c r="C4487" s="325"/>
      <c r="D4487" s="325"/>
      <c r="E4487" s="325"/>
      <c r="F4487" s="325"/>
      <c r="G4487" s="325"/>
      <c r="H4487" s="325"/>
      <c r="I4487" s="325"/>
      <c r="J4487" s="325"/>
      <c r="K4487" s="325"/>
      <c r="L4487" s="327"/>
      <c r="M4487" s="328"/>
      <c r="N4487" s="327"/>
      <c r="P4487" s="325"/>
      <c r="Q4487" s="325"/>
      <c r="R4487" s="325"/>
      <c r="S4487" s="325"/>
      <c r="T4487" s="328"/>
      <c r="U4487" s="329"/>
      <c r="V4487" s="330"/>
      <c r="W4487" s="330"/>
      <c r="X4487" s="325"/>
      <c r="Y4487" s="325"/>
      <c r="Z4487" s="325"/>
      <c r="AA4487" s="325"/>
      <c r="AB4487" s="325"/>
      <c r="AC4487" s="325"/>
      <c r="AD4487" s="325"/>
      <c r="AE4487" s="330"/>
      <c r="AF4487" s="326"/>
      <c r="AG4487" s="327"/>
      <c r="AH4487" s="327"/>
      <c r="AI4487" s="327"/>
      <c r="AJ4487" s="326"/>
      <c r="AK4487" s="327"/>
      <c r="AL4487" s="327"/>
      <c r="AM4487" s="331"/>
      <c r="AN4487" s="332"/>
      <c r="AO4487" s="333"/>
      <c r="AP4487" s="333"/>
      <c r="AQ4487" s="333"/>
      <c r="AR4487" s="332"/>
      <c r="AS4487" s="332"/>
    </row>
    <row r="4488" spans="1:45" x14ac:dyDescent="0.2">
      <c r="A4488" s="325"/>
      <c r="B4488" s="325"/>
      <c r="C4488" s="325"/>
      <c r="D4488" s="325"/>
      <c r="E4488" s="325"/>
      <c r="F4488" s="325"/>
      <c r="G4488" s="325"/>
      <c r="H4488" s="325"/>
      <c r="I4488" s="325"/>
      <c r="J4488" s="325"/>
      <c r="K4488" s="325"/>
      <c r="L4488" s="327"/>
      <c r="M4488" s="328"/>
      <c r="N4488" s="327"/>
      <c r="P4488" s="325"/>
      <c r="Q4488" s="325"/>
      <c r="R4488" s="325"/>
      <c r="S4488" s="325"/>
      <c r="T4488" s="328"/>
      <c r="U4488" s="329"/>
      <c r="V4488" s="330"/>
      <c r="W4488" s="330"/>
      <c r="X4488" s="325"/>
      <c r="Y4488" s="325"/>
      <c r="Z4488" s="325"/>
      <c r="AA4488" s="325"/>
      <c r="AB4488" s="325"/>
      <c r="AC4488" s="325"/>
      <c r="AD4488" s="325"/>
      <c r="AE4488" s="330"/>
      <c r="AF4488" s="326"/>
      <c r="AG4488" s="327"/>
      <c r="AH4488" s="327"/>
      <c r="AI4488" s="327"/>
      <c r="AJ4488" s="326"/>
      <c r="AK4488" s="327"/>
      <c r="AL4488" s="327"/>
      <c r="AM4488" s="331"/>
      <c r="AN4488" s="332"/>
      <c r="AO4488" s="333"/>
      <c r="AP4488" s="333"/>
      <c r="AQ4488" s="333"/>
      <c r="AR4488" s="332"/>
      <c r="AS4488" s="332"/>
    </row>
    <row r="4489" spans="1:45" x14ac:dyDescent="0.2">
      <c r="A4489" s="325"/>
      <c r="B4489" s="325"/>
      <c r="C4489" s="325"/>
      <c r="D4489" s="325"/>
      <c r="E4489" s="325"/>
      <c r="F4489" s="325"/>
      <c r="G4489" s="325"/>
      <c r="H4489" s="325"/>
      <c r="I4489" s="325"/>
      <c r="J4489" s="325"/>
      <c r="K4489" s="325"/>
      <c r="L4489" s="327"/>
      <c r="M4489" s="328"/>
      <c r="N4489" s="327"/>
      <c r="P4489" s="325"/>
      <c r="Q4489" s="325"/>
      <c r="R4489" s="325"/>
      <c r="S4489" s="325"/>
      <c r="T4489" s="328"/>
      <c r="U4489" s="329"/>
      <c r="V4489" s="330"/>
      <c r="W4489" s="330"/>
      <c r="X4489" s="325"/>
      <c r="Y4489" s="325"/>
      <c r="Z4489" s="325"/>
      <c r="AA4489" s="325"/>
      <c r="AB4489" s="325"/>
      <c r="AC4489" s="325"/>
      <c r="AD4489" s="325"/>
      <c r="AE4489" s="330"/>
      <c r="AF4489" s="326"/>
      <c r="AG4489" s="327"/>
      <c r="AH4489" s="327"/>
      <c r="AI4489" s="327"/>
      <c r="AJ4489" s="326"/>
      <c r="AK4489" s="327"/>
      <c r="AL4489" s="327"/>
      <c r="AM4489" s="331"/>
      <c r="AN4489" s="332"/>
      <c r="AO4489" s="333"/>
      <c r="AP4489" s="333"/>
      <c r="AQ4489" s="333"/>
      <c r="AR4489" s="332"/>
      <c r="AS4489" s="332"/>
    </row>
    <row r="4490" spans="1:45" x14ac:dyDescent="0.2">
      <c r="A4490" s="326"/>
      <c r="B4490" s="325"/>
      <c r="C4490" s="325"/>
      <c r="D4490" s="325"/>
      <c r="E4490" s="325"/>
      <c r="F4490" s="325"/>
      <c r="G4490" s="325"/>
      <c r="H4490" s="325"/>
      <c r="I4490" s="325"/>
      <c r="J4490" s="325"/>
      <c r="K4490" s="325"/>
      <c r="L4490" s="327"/>
      <c r="M4490" s="328"/>
      <c r="N4490" s="327"/>
      <c r="P4490" s="325"/>
      <c r="Q4490" s="325"/>
      <c r="R4490" s="325"/>
      <c r="S4490" s="325"/>
      <c r="T4490" s="328"/>
      <c r="U4490" s="329"/>
      <c r="V4490" s="330"/>
      <c r="W4490" s="330"/>
      <c r="X4490" s="325"/>
      <c r="Y4490" s="325"/>
      <c r="Z4490" s="325"/>
      <c r="AA4490" s="325"/>
      <c r="AB4490" s="325"/>
      <c r="AC4490" s="325"/>
      <c r="AD4490" s="325"/>
      <c r="AE4490" s="330"/>
      <c r="AF4490" s="326"/>
      <c r="AG4490" s="327"/>
      <c r="AH4490" s="327"/>
      <c r="AI4490" s="327"/>
      <c r="AJ4490" s="326"/>
      <c r="AK4490" s="327"/>
      <c r="AL4490" s="327"/>
      <c r="AM4490" s="331"/>
      <c r="AN4490" s="332"/>
      <c r="AO4490" s="333"/>
      <c r="AP4490" s="333"/>
      <c r="AQ4490" s="333"/>
      <c r="AR4490" s="332"/>
      <c r="AS4490" s="332"/>
    </row>
    <row r="4491" spans="1:45" x14ac:dyDescent="0.2">
      <c r="A4491" s="326"/>
      <c r="B4491" s="325"/>
      <c r="C4491" s="325"/>
      <c r="D4491" s="325"/>
      <c r="E4491" s="325"/>
      <c r="F4491" s="325"/>
      <c r="G4491" s="325"/>
      <c r="H4491" s="325"/>
      <c r="I4491" s="325"/>
      <c r="J4491" s="325"/>
      <c r="K4491" s="325"/>
      <c r="L4491" s="327"/>
      <c r="M4491" s="328"/>
      <c r="N4491" s="327"/>
      <c r="P4491" s="325"/>
      <c r="Q4491" s="325"/>
      <c r="R4491" s="325"/>
      <c r="S4491" s="325"/>
      <c r="T4491" s="328"/>
      <c r="U4491" s="329"/>
      <c r="V4491" s="330"/>
      <c r="W4491" s="330"/>
      <c r="X4491" s="325"/>
      <c r="Y4491" s="325"/>
      <c r="Z4491" s="325"/>
      <c r="AA4491" s="325"/>
      <c r="AB4491" s="325"/>
      <c r="AC4491" s="325"/>
      <c r="AD4491" s="325"/>
      <c r="AE4491" s="330"/>
      <c r="AF4491" s="326"/>
      <c r="AG4491" s="327"/>
      <c r="AH4491" s="327"/>
      <c r="AI4491" s="327"/>
      <c r="AJ4491" s="326"/>
      <c r="AK4491" s="327"/>
      <c r="AL4491" s="327"/>
      <c r="AM4491" s="331"/>
      <c r="AN4491" s="332"/>
      <c r="AO4491" s="333"/>
      <c r="AP4491" s="333"/>
      <c r="AQ4491" s="333"/>
      <c r="AR4491" s="332"/>
      <c r="AS4491" s="332"/>
    </row>
    <row r="4492" spans="1:45" x14ac:dyDescent="0.2">
      <c r="A4492" s="326"/>
      <c r="B4492" s="325"/>
      <c r="C4492" s="325"/>
      <c r="D4492" s="325"/>
      <c r="E4492" s="325"/>
      <c r="F4492" s="325"/>
      <c r="G4492" s="325"/>
      <c r="H4492" s="325"/>
      <c r="I4492" s="325"/>
      <c r="J4492" s="325"/>
      <c r="K4492" s="325"/>
      <c r="L4492" s="327"/>
      <c r="M4492" s="328"/>
      <c r="N4492" s="327"/>
      <c r="P4492" s="325"/>
      <c r="Q4492" s="325"/>
      <c r="R4492" s="325"/>
      <c r="S4492" s="325"/>
      <c r="T4492" s="328"/>
      <c r="U4492" s="329"/>
      <c r="V4492" s="330"/>
      <c r="W4492" s="330"/>
      <c r="X4492" s="325"/>
      <c r="Y4492" s="325"/>
      <c r="Z4492" s="325"/>
      <c r="AA4492" s="325"/>
      <c r="AB4492" s="325"/>
      <c r="AC4492" s="325"/>
      <c r="AD4492" s="325"/>
      <c r="AE4492" s="330"/>
      <c r="AF4492" s="326"/>
      <c r="AG4492" s="327"/>
      <c r="AH4492" s="327"/>
      <c r="AI4492" s="327"/>
      <c r="AJ4492" s="326"/>
      <c r="AK4492" s="327"/>
      <c r="AL4492" s="327"/>
      <c r="AM4492" s="331"/>
      <c r="AN4492" s="332"/>
      <c r="AO4492" s="333"/>
      <c r="AP4492" s="333"/>
      <c r="AQ4492" s="333"/>
      <c r="AR4492" s="332"/>
      <c r="AS4492" s="332"/>
    </row>
    <row r="4493" spans="1:45" x14ac:dyDescent="0.2">
      <c r="A4493" s="326"/>
      <c r="B4493" s="325"/>
      <c r="C4493" s="325"/>
      <c r="D4493" s="325"/>
      <c r="E4493" s="325"/>
      <c r="F4493" s="325"/>
      <c r="G4493" s="325"/>
      <c r="H4493" s="325"/>
      <c r="I4493" s="325"/>
      <c r="J4493" s="325"/>
      <c r="K4493" s="325"/>
      <c r="L4493" s="327"/>
      <c r="M4493" s="328"/>
      <c r="N4493" s="327"/>
      <c r="P4493" s="325"/>
      <c r="Q4493" s="325"/>
      <c r="R4493" s="325"/>
      <c r="S4493" s="325"/>
      <c r="T4493" s="328"/>
      <c r="U4493" s="329"/>
      <c r="V4493" s="330"/>
      <c r="W4493" s="330"/>
      <c r="X4493" s="325"/>
      <c r="Y4493" s="325"/>
      <c r="Z4493" s="325"/>
      <c r="AA4493" s="325"/>
      <c r="AB4493" s="325"/>
      <c r="AC4493" s="325"/>
      <c r="AD4493" s="325"/>
      <c r="AE4493" s="330"/>
      <c r="AF4493" s="326"/>
      <c r="AG4493" s="327"/>
      <c r="AH4493" s="327"/>
      <c r="AI4493" s="327"/>
      <c r="AJ4493" s="326"/>
      <c r="AK4493" s="327"/>
      <c r="AL4493" s="327"/>
      <c r="AM4493" s="331"/>
      <c r="AN4493" s="332"/>
      <c r="AO4493" s="333"/>
      <c r="AP4493" s="333"/>
      <c r="AQ4493" s="333"/>
      <c r="AR4493" s="332"/>
      <c r="AS4493" s="332"/>
    </row>
    <row r="4494" spans="1:45" x14ac:dyDescent="0.2">
      <c r="A4494" s="326"/>
      <c r="B4494" s="325"/>
      <c r="C4494" s="325"/>
      <c r="D4494" s="325"/>
      <c r="E4494" s="325"/>
      <c r="F4494" s="325"/>
      <c r="G4494" s="325"/>
      <c r="H4494" s="325"/>
      <c r="I4494" s="325"/>
      <c r="J4494" s="325"/>
      <c r="K4494" s="325"/>
      <c r="L4494" s="327"/>
      <c r="M4494" s="328"/>
      <c r="N4494" s="327"/>
      <c r="P4494" s="325"/>
      <c r="Q4494" s="325"/>
      <c r="R4494" s="325"/>
      <c r="S4494" s="325"/>
      <c r="T4494" s="328"/>
      <c r="U4494" s="329"/>
      <c r="V4494" s="330"/>
      <c r="W4494" s="330"/>
      <c r="X4494" s="325"/>
      <c r="Y4494" s="325"/>
      <c r="Z4494" s="325"/>
      <c r="AA4494" s="325"/>
      <c r="AB4494" s="325"/>
      <c r="AC4494" s="325"/>
      <c r="AD4494" s="325"/>
      <c r="AE4494" s="330"/>
      <c r="AF4494" s="326"/>
      <c r="AG4494" s="327"/>
      <c r="AH4494" s="327"/>
      <c r="AI4494" s="327"/>
      <c r="AJ4494" s="326"/>
      <c r="AK4494" s="327"/>
      <c r="AL4494" s="327"/>
      <c r="AM4494" s="331"/>
      <c r="AN4494" s="332"/>
      <c r="AO4494" s="333"/>
      <c r="AP4494" s="333"/>
      <c r="AQ4494" s="333"/>
      <c r="AR4494" s="332"/>
      <c r="AS4494" s="332"/>
    </row>
    <row r="4495" spans="1:45" x14ac:dyDescent="0.2">
      <c r="A4495" s="326"/>
      <c r="B4495" s="325"/>
      <c r="C4495" s="325"/>
      <c r="D4495" s="325"/>
      <c r="E4495" s="325"/>
      <c r="F4495" s="325"/>
      <c r="G4495" s="325"/>
      <c r="H4495" s="325"/>
      <c r="I4495" s="325"/>
      <c r="J4495" s="325"/>
      <c r="K4495" s="325"/>
      <c r="L4495" s="327"/>
      <c r="M4495" s="328"/>
      <c r="N4495" s="327"/>
      <c r="P4495" s="325"/>
      <c r="Q4495" s="325"/>
      <c r="R4495" s="325"/>
      <c r="S4495" s="325"/>
      <c r="T4495" s="328"/>
      <c r="U4495" s="329"/>
      <c r="V4495" s="330"/>
      <c r="W4495" s="330"/>
      <c r="X4495" s="325"/>
      <c r="Y4495" s="325"/>
      <c r="Z4495" s="325"/>
      <c r="AA4495" s="325"/>
      <c r="AB4495" s="325"/>
      <c r="AC4495" s="325"/>
      <c r="AD4495" s="325"/>
      <c r="AE4495" s="330"/>
      <c r="AF4495" s="326"/>
      <c r="AG4495" s="327"/>
      <c r="AH4495" s="327"/>
      <c r="AI4495" s="327"/>
      <c r="AJ4495" s="326"/>
      <c r="AK4495" s="327"/>
      <c r="AL4495" s="327"/>
      <c r="AM4495" s="331"/>
      <c r="AN4495" s="332"/>
      <c r="AO4495" s="333"/>
      <c r="AP4495" s="333"/>
      <c r="AQ4495" s="333"/>
      <c r="AR4495" s="332"/>
      <c r="AS4495" s="332"/>
    </row>
    <row r="4496" spans="1:45" x14ac:dyDescent="0.2">
      <c r="A4496" s="326"/>
      <c r="B4496" s="325"/>
      <c r="C4496" s="325"/>
      <c r="D4496" s="325"/>
      <c r="E4496" s="325"/>
      <c r="F4496" s="325"/>
      <c r="G4496" s="325"/>
      <c r="H4496" s="325"/>
      <c r="I4496" s="325"/>
      <c r="J4496" s="325"/>
      <c r="K4496" s="325"/>
      <c r="L4496" s="327"/>
      <c r="M4496" s="328"/>
      <c r="N4496" s="327"/>
      <c r="P4496" s="325"/>
      <c r="Q4496" s="325"/>
      <c r="R4496" s="325"/>
      <c r="S4496" s="325"/>
      <c r="T4496" s="328"/>
      <c r="U4496" s="329"/>
      <c r="V4496" s="330"/>
      <c r="W4496" s="330"/>
      <c r="X4496" s="325"/>
      <c r="Y4496" s="325"/>
      <c r="Z4496" s="325"/>
      <c r="AA4496" s="325"/>
      <c r="AB4496" s="325"/>
      <c r="AC4496" s="325"/>
      <c r="AD4496" s="325"/>
      <c r="AE4496" s="330"/>
      <c r="AF4496" s="326"/>
      <c r="AG4496" s="327"/>
      <c r="AH4496" s="327"/>
      <c r="AI4496" s="327"/>
      <c r="AJ4496" s="326"/>
      <c r="AK4496" s="327"/>
      <c r="AL4496" s="327"/>
      <c r="AM4496" s="331"/>
      <c r="AN4496" s="332"/>
      <c r="AO4496" s="333"/>
      <c r="AP4496" s="333"/>
      <c r="AQ4496" s="333"/>
      <c r="AR4496" s="332"/>
      <c r="AS4496" s="332"/>
    </row>
    <row r="4497" spans="1:45" x14ac:dyDescent="0.2">
      <c r="A4497" s="326"/>
      <c r="B4497" s="325"/>
      <c r="C4497" s="325"/>
      <c r="D4497" s="325"/>
      <c r="E4497" s="325"/>
      <c r="F4497" s="325"/>
      <c r="G4497" s="325"/>
      <c r="H4497" s="325"/>
      <c r="I4497" s="325"/>
      <c r="J4497" s="325"/>
      <c r="K4497" s="325"/>
      <c r="L4497" s="327"/>
      <c r="M4497" s="328"/>
      <c r="N4497" s="327"/>
      <c r="P4497" s="325"/>
      <c r="Q4497" s="325"/>
      <c r="R4497" s="325"/>
      <c r="S4497" s="325"/>
      <c r="T4497" s="328"/>
      <c r="U4497" s="329"/>
      <c r="V4497" s="330"/>
      <c r="W4497" s="330"/>
      <c r="X4497" s="325"/>
      <c r="Y4497" s="325"/>
      <c r="Z4497" s="325"/>
      <c r="AA4497" s="325"/>
      <c r="AB4497" s="325"/>
      <c r="AC4497" s="325"/>
      <c r="AD4497" s="325"/>
      <c r="AE4497" s="330"/>
      <c r="AF4497" s="326"/>
      <c r="AG4497" s="327"/>
      <c r="AH4497" s="327"/>
      <c r="AI4497" s="327"/>
      <c r="AJ4497" s="326"/>
      <c r="AK4497" s="327"/>
      <c r="AL4497" s="327"/>
      <c r="AM4497" s="331"/>
      <c r="AN4497" s="332"/>
      <c r="AO4497" s="333"/>
      <c r="AP4497" s="333"/>
      <c r="AQ4497" s="333"/>
      <c r="AR4497" s="332"/>
      <c r="AS4497" s="332"/>
    </row>
    <row r="4498" spans="1:45" x14ac:dyDescent="0.2">
      <c r="A4498" s="326"/>
      <c r="B4498" s="325"/>
      <c r="C4498" s="325"/>
      <c r="D4498" s="325"/>
      <c r="E4498" s="325"/>
      <c r="F4498" s="325"/>
      <c r="G4498" s="325"/>
      <c r="H4498" s="325"/>
      <c r="I4498" s="325"/>
      <c r="J4498" s="325"/>
      <c r="K4498" s="325"/>
      <c r="L4498" s="327"/>
      <c r="M4498" s="328"/>
      <c r="N4498" s="327"/>
      <c r="P4498" s="325"/>
      <c r="Q4498" s="325"/>
      <c r="R4498" s="325"/>
      <c r="S4498" s="325"/>
      <c r="T4498" s="328"/>
      <c r="U4498" s="329"/>
      <c r="V4498" s="330"/>
      <c r="W4498" s="330"/>
      <c r="X4498" s="325"/>
      <c r="Y4498" s="325"/>
      <c r="Z4498" s="325"/>
      <c r="AA4498" s="325"/>
      <c r="AB4498" s="325"/>
      <c r="AC4498" s="325"/>
      <c r="AD4498" s="325"/>
      <c r="AE4498" s="330"/>
      <c r="AF4498" s="326"/>
      <c r="AG4498" s="327"/>
      <c r="AH4498" s="327"/>
      <c r="AI4498" s="327"/>
      <c r="AJ4498" s="326"/>
      <c r="AK4498" s="327"/>
      <c r="AL4498" s="327"/>
      <c r="AM4498" s="331"/>
      <c r="AN4498" s="332"/>
      <c r="AO4498" s="333"/>
      <c r="AP4498" s="333"/>
      <c r="AQ4498" s="333"/>
      <c r="AR4498" s="332"/>
      <c r="AS4498" s="332"/>
    </row>
    <row r="4499" spans="1:45" x14ac:dyDescent="0.2">
      <c r="A4499" s="326"/>
      <c r="B4499" s="325"/>
      <c r="C4499" s="325"/>
      <c r="D4499" s="325"/>
      <c r="E4499" s="325"/>
      <c r="F4499" s="325"/>
      <c r="G4499" s="325"/>
      <c r="H4499" s="325"/>
      <c r="I4499" s="325"/>
      <c r="J4499" s="325"/>
      <c r="K4499" s="325"/>
      <c r="L4499" s="327"/>
      <c r="M4499" s="328"/>
      <c r="N4499" s="327"/>
      <c r="P4499" s="325"/>
      <c r="Q4499" s="325"/>
      <c r="R4499" s="325"/>
      <c r="S4499" s="325"/>
      <c r="T4499" s="328"/>
      <c r="U4499" s="329"/>
      <c r="V4499" s="330"/>
      <c r="W4499" s="330"/>
      <c r="X4499" s="325"/>
      <c r="Y4499" s="325"/>
      <c r="Z4499" s="325"/>
      <c r="AA4499" s="325"/>
      <c r="AB4499" s="325"/>
      <c r="AC4499" s="325"/>
      <c r="AD4499" s="325"/>
      <c r="AE4499" s="330"/>
      <c r="AF4499" s="326"/>
      <c r="AG4499" s="327"/>
      <c r="AH4499" s="327"/>
      <c r="AI4499" s="327"/>
      <c r="AJ4499" s="326"/>
      <c r="AK4499" s="327"/>
      <c r="AL4499" s="327"/>
      <c r="AM4499" s="331"/>
      <c r="AN4499" s="332"/>
      <c r="AO4499" s="333"/>
      <c r="AP4499" s="333"/>
      <c r="AQ4499" s="333"/>
      <c r="AR4499" s="332"/>
      <c r="AS4499" s="332"/>
    </row>
    <row r="4500" spans="1:45" x14ac:dyDescent="0.2">
      <c r="A4500" s="326"/>
      <c r="B4500" s="325"/>
      <c r="C4500" s="325"/>
      <c r="D4500" s="325"/>
      <c r="E4500" s="325"/>
      <c r="F4500" s="325"/>
      <c r="G4500" s="325"/>
      <c r="H4500" s="325"/>
      <c r="I4500" s="325"/>
      <c r="J4500" s="325"/>
      <c r="K4500" s="325"/>
      <c r="L4500" s="327"/>
      <c r="M4500" s="328"/>
      <c r="N4500" s="327"/>
      <c r="P4500" s="325"/>
      <c r="Q4500" s="325"/>
      <c r="R4500" s="325"/>
      <c r="S4500" s="325"/>
      <c r="T4500" s="328"/>
      <c r="U4500" s="329"/>
      <c r="V4500" s="330"/>
      <c r="W4500" s="330"/>
      <c r="X4500" s="325"/>
      <c r="Y4500" s="325"/>
      <c r="Z4500" s="325"/>
      <c r="AA4500" s="325"/>
      <c r="AB4500" s="325"/>
      <c r="AC4500" s="325"/>
      <c r="AD4500" s="325"/>
      <c r="AE4500" s="330"/>
      <c r="AF4500" s="326"/>
      <c r="AG4500" s="327"/>
      <c r="AH4500" s="327"/>
      <c r="AI4500" s="327"/>
      <c r="AJ4500" s="326"/>
      <c r="AK4500" s="327"/>
      <c r="AL4500" s="327"/>
      <c r="AM4500" s="331"/>
      <c r="AN4500" s="332"/>
      <c r="AO4500" s="333"/>
      <c r="AP4500" s="333"/>
      <c r="AQ4500" s="333"/>
      <c r="AR4500" s="332"/>
      <c r="AS4500" s="332"/>
    </row>
    <row r="4501" spans="1:45" x14ac:dyDescent="0.2">
      <c r="A4501" s="326"/>
      <c r="B4501" s="325"/>
      <c r="C4501" s="325"/>
      <c r="D4501" s="325"/>
      <c r="E4501" s="325"/>
      <c r="F4501" s="325"/>
      <c r="G4501" s="325"/>
      <c r="H4501" s="325"/>
      <c r="I4501" s="325"/>
      <c r="J4501" s="325"/>
      <c r="K4501" s="325"/>
      <c r="L4501" s="327"/>
      <c r="M4501" s="328"/>
      <c r="N4501" s="327"/>
      <c r="P4501" s="325"/>
      <c r="Q4501" s="325"/>
      <c r="R4501" s="325"/>
      <c r="S4501" s="325"/>
      <c r="T4501" s="328"/>
      <c r="U4501" s="329"/>
      <c r="V4501" s="330"/>
      <c r="W4501" s="330"/>
      <c r="X4501" s="325"/>
      <c r="Y4501" s="325"/>
      <c r="Z4501" s="325"/>
      <c r="AA4501" s="325"/>
      <c r="AB4501" s="325"/>
      <c r="AC4501" s="325"/>
      <c r="AD4501" s="325"/>
      <c r="AE4501" s="330"/>
      <c r="AF4501" s="326"/>
      <c r="AG4501" s="327"/>
      <c r="AH4501" s="327"/>
      <c r="AI4501" s="327"/>
      <c r="AJ4501" s="326"/>
      <c r="AK4501" s="327"/>
      <c r="AL4501" s="327"/>
      <c r="AM4501" s="331"/>
      <c r="AN4501" s="332"/>
      <c r="AO4501" s="333"/>
      <c r="AP4501" s="333"/>
      <c r="AQ4501" s="333"/>
      <c r="AR4501" s="332"/>
      <c r="AS4501" s="332"/>
    </row>
    <row r="4502" spans="1:45" x14ac:dyDescent="0.2">
      <c r="A4502" s="326"/>
      <c r="B4502" s="325"/>
      <c r="C4502" s="325"/>
      <c r="D4502" s="325"/>
      <c r="E4502" s="325"/>
      <c r="F4502" s="325"/>
      <c r="G4502" s="325"/>
      <c r="H4502" s="325"/>
      <c r="I4502" s="325"/>
      <c r="J4502" s="325"/>
      <c r="K4502" s="325"/>
      <c r="L4502" s="327"/>
      <c r="M4502" s="328"/>
      <c r="N4502" s="327"/>
      <c r="P4502" s="325"/>
      <c r="Q4502" s="325"/>
      <c r="R4502" s="325"/>
      <c r="S4502" s="325"/>
      <c r="T4502" s="328"/>
      <c r="U4502" s="329"/>
      <c r="V4502" s="330"/>
      <c r="W4502" s="330"/>
      <c r="X4502" s="325"/>
      <c r="Y4502" s="325"/>
      <c r="Z4502" s="325"/>
      <c r="AA4502" s="325"/>
      <c r="AB4502" s="325"/>
      <c r="AC4502" s="325"/>
      <c r="AD4502" s="325"/>
      <c r="AE4502" s="330"/>
      <c r="AF4502" s="326"/>
      <c r="AG4502" s="327"/>
      <c r="AH4502" s="327"/>
      <c r="AI4502" s="327"/>
      <c r="AJ4502" s="326"/>
      <c r="AK4502" s="327"/>
      <c r="AL4502" s="327"/>
      <c r="AM4502" s="331"/>
      <c r="AN4502" s="332"/>
      <c r="AO4502" s="333"/>
      <c r="AP4502" s="333"/>
      <c r="AQ4502" s="333"/>
      <c r="AR4502" s="332"/>
      <c r="AS4502" s="332"/>
    </row>
    <row r="4503" spans="1:45" x14ac:dyDescent="0.2">
      <c r="A4503" s="326"/>
      <c r="B4503" s="325"/>
      <c r="C4503" s="325"/>
      <c r="D4503" s="325"/>
      <c r="E4503" s="325"/>
      <c r="F4503" s="325"/>
      <c r="G4503" s="325"/>
      <c r="H4503" s="325"/>
      <c r="I4503" s="325"/>
      <c r="J4503" s="325"/>
      <c r="K4503" s="325"/>
      <c r="L4503" s="327"/>
      <c r="M4503" s="328"/>
      <c r="N4503" s="327"/>
      <c r="P4503" s="325"/>
      <c r="Q4503" s="325"/>
      <c r="R4503" s="325"/>
      <c r="S4503" s="325"/>
      <c r="T4503" s="328"/>
      <c r="U4503" s="329"/>
      <c r="V4503" s="330"/>
      <c r="W4503" s="330"/>
      <c r="X4503" s="325"/>
      <c r="Y4503" s="325"/>
      <c r="Z4503" s="325"/>
      <c r="AA4503" s="325"/>
      <c r="AB4503" s="325"/>
      <c r="AC4503" s="325"/>
      <c r="AD4503" s="325"/>
      <c r="AE4503" s="330"/>
      <c r="AF4503" s="326"/>
      <c r="AG4503" s="327"/>
      <c r="AH4503" s="327"/>
      <c r="AI4503" s="327"/>
      <c r="AJ4503" s="326"/>
      <c r="AK4503" s="327"/>
      <c r="AL4503" s="327"/>
      <c r="AM4503" s="331"/>
      <c r="AN4503" s="332"/>
      <c r="AO4503" s="333"/>
      <c r="AP4503" s="333"/>
      <c r="AQ4503" s="333"/>
      <c r="AR4503" s="332"/>
      <c r="AS4503" s="332"/>
    </row>
    <row r="4504" spans="1:45" x14ac:dyDescent="0.2">
      <c r="A4504" s="326"/>
      <c r="B4504" s="325"/>
      <c r="C4504" s="325"/>
      <c r="D4504" s="325"/>
      <c r="E4504" s="325"/>
      <c r="F4504" s="325"/>
      <c r="G4504" s="325"/>
      <c r="H4504" s="325"/>
      <c r="I4504" s="325"/>
      <c r="J4504" s="325"/>
      <c r="K4504" s="325"/>
      <c r="L4504" s="327"/>
      <c r="M4504" s="328"/>
      <c r="N4504" s="327"/>
      <c r="P4504" s="325"/>
      <c r="Q4504" s="325"/>
      <c r="R4504" s="325"/>
      <c r="S4504" s="325"/>
      <c r="T4504" s="328"/>
      <c r="U4504" s="329"/>
      <c r="V4504" s="330"/>
      <c r="W4504" s="330"/>
      <c r="X4504" s="325"/>
      <c r="Y4504" s="325"/>
      <c r="Z4504" s="325"/>
      <c r="AA4504" s="325"/>
      <c r="AB4504" s="325"/>
      <c r="AC4504" s="325"/>
      <c r="AD4504" s="325"/>
      <c r="AE4504" s="330"/>
      <c r="AF4504" s="326"/>
      <c r="AG4504" s="327"/>
      <c r="AH4504" s="327"/>
      <c r="AI4504" s="327"/>
      <c r="AJ4504" s="326"/>
      <c r="AK4504" s="327"/>
      <c r="AL4504" s="327"/>
      <c r="AM4504" s="331"/>
      <c r="AN4504" s="332"/>
      <c r="AO4504" s="333"/>
      <c r="AP4504" s="333"/>
      <c r="AQ4504" s="333"/>
      <c r="AR4504" s="332"/>
      <c r="AS4504" s="332"/>
    </row>
    <row r="4505" spans="1:45" x14ac:dyDescent="0.2">
      <c r="A4505" s="326"/>
      <c r="B4505" s="325"/>
      <c r="C4505" s="325"/>
      <c r="D4505" s="325"/>
      <c r="E4505" s="325"/>
      <c r="F4505" s="325"/>
      <c r="G4505" s="325"/>
      <c r="H4505" s="325"/>
      <c r="I4505" s="325"/>
      <c r="J4505" s="325"/>
      <c r="K4505" s="325"/>
      <c r="L4505" s="327"/>
      <c r="M4505" s="328"/>
      <c r="N4505" s="327"/>
      <c r="P4505" s="325"/>
      <c r="Q4505" s="325"/>
      <c r="R4505" s="325"/>
      <c r="S4505" s="325"/>
      <c r="T4505" s="328"/>
      <c r="U4505" s="329"/>
      <c r="V4505" s="330"/>
      <c r="W4505" s="330"/>
      <c r="X4505" s="325"/>
      <c r="Y4505" s="325"/>
      <c r="Z4505" s="325"/>
      <c r="AA4505" s="325"/>
      <c r="AB4505" s="325"/>
      <c r="AC4505" s="325"/>
      <c r="AD4505" s="325"/>
      <c r="AE4505" s="330"/>
      <c r="AF4505" s="326"/>
      <c r="AG4505" s="327"/>
      <c r="AH4505" s="327"/>
      <c r="AI4505" s="327"/>
      <c r="AJ4505" s="326"/>
      <c r="AK4505" s="327"/>
      <c r="AL4505" s="327"/>
      <c r="AM4505" s="331"/>
      <c r="AN4505" s="332"/>
      <c r="AO4505" s="333"/>
      <c r="AP4505" s="333"/>
      <c r="AQ4505" s="333"/>
      <c r="AR4505" s="332"/>
      <c r="AS4505" s="332"/>
    </row>
    <row r="4506" spans="1:45" x14ac:dyDescent="0.2">
      <c r="A4506" s="326"/>
      <c r="B4506" s="325"/>
      <c r="C4506" s="325"/>
      <c r="D4506" s="325"/>
      <c r="E4506" s="325"/>
      <c r="F4506" s="325"/>
      <c r="G4506" s="325"/>
      <c r="H4506" s="325"/>
      <c r="I4506" s="325"/>
      <c r="J4506" s="325"/>
      <c r="K4506" s="325"/>
      <c r="L4506" s="327"/>
      <c r="M4506" s="328"/>
      <c r="N4506" s="327"/>
      <c r="P4506" s="325"/>
      <c r="Q4506" s="325"/>
      <c r="R4506" s="325"/>
      <c r="S4506" s="325"/>
      <c r="T4506" s="328"/>
      <c r="U4506" s="329"/>
      <c r="V4506" s="330"/>
      <c r="W4506" s="330"/>
      <c r="X4506" s="325"/>
      <c r="Y4506" s="325"/>
      <c r="Z4506" s="325"/>
      <c r="AA4506" s="325"/>
      <c r="AB4506" s="325"/>
      <c r="AC4506" s="325"/>
      <c r="AD4506" s="325"/>
      <c r="AE4506" s="330"/>
      <c r="AF4506" s="326"/>
      <c r="AG4506" s="327"/>
      <c r="AH4506" s="327"/>
      <c r="AI4506" s="327"/>
      <c r="AJ4506" s="326"/>
      <c r="AK4506" s="327"/>
      <c r="AL4506" s="327"/>
      <c r="AM4506" s="331"/>
      <c r="AN4506" s="332"/>
      <c r="AO4506" s="333"/>
      <c r="AP4506" s="333"/>
      <c r="AQ4506" s="333"/>
      <c r="AR4506" s="332"/>
      <c r="AS4506" s="332"/>
    </row>
    <row r="4507" spans="1:45" x14ac:dyDescent="0.2">
      <c r="A4507" s="326"/>
      <c r="B4507" s="325"/>
      <c r="C4507" s="325"/>
      <c r="D4507" s="325"/>
      <c r="E4507" s="325"/>
      <c r="F4507" s="325"/>
      <c r="G4507" s="325"/>
      <c r="H4507" s="325"/>
      <c r="I4507" s="325"/>
      <c r="J4507" s="325"/>
      <c r="K4507" s="325"/>
      <c r="L4507" s="327"/>
      <c r="M4507" s="328"/>
      <c r="N4507" s="327"/>
      <c r="P4507" s="325"/>
      <c r="Q4507" s="325"/>
      <c r="R4507" s="325"/>
      <c r="S4507" s="325"/>
      <c r="T4507" s="328"/>
      <c r="U4507" s="329"/>
      <c r="V4507" s="330"/>
      <c r="W4507" s="330"/>
      <c r="X4507" s="325"/>
      <c r="Y4507" s="325"/>
      <c r="Z4507" s="325"/>
      <c r="AA4507" s="325"/>
      <c r="AB4507" s="325"/>
      <c r="AC4507" s="325"/>
      <c r="AD4507" s="325"/>
      <c r="AE4507" s="330"/>
      <c r="AF4507" s="326"/>
      <c r="AG4507" s="327"/>
      <c r="AH4507" s="327"/>
      <c r="AI4507" s="327"/>
      <c r="AJ4507" s="326"/>
      <c r="AK4507" s="327"/>
      <c r="AL4507" s="327"/>
      <c r="AM4507" s="331"/>
      <c r="AN4507" s="332"/>
      <c r="AO4507" s="333"/>
      <c r="AP4507" s="333"/>
      <c r="AQ4507" s="333"/>
      <c r="AR4507" s="332"/>
      <c r="AS4507" s="332"/>
    </row>
    <row r="4508" spans="1:45" x14ac:dyDescent="0.2">
      <c r="A4508" s="326"/>
      <c r="B4508" s="325"/>
      <c r="C4508" s="325"/>
      <c r="D4508" s="325"/>
      <c r="E4508" s="325"/>
      <c r="F4508" s="325"/>
      <c r="G4508" s="325"/>
      <c r="H4508" s="325"/>
      <c r="I4508" s="325"/>
      <c r="J4508" s="325"/>
      <c r="K4508" s="325"/>
      <c r="L4508" s="327"/>
      <c r="M4508" s="328"/>
      <c r="N4508" s="327"/>
      <c r="P4508" s="325"/>
      <c r="Q4508" s="325"/>
      <c r="R4508" s="325"/>
      <c r="S4508" s="325"/>
      <c r="T4508" s="328"/>
      <c r="U4508" s="329"/>
      <c r="V4508" s="330"/>
      <c r="W4508" s="330"/>
      <c r="X4508" s="325"/>
      <c r="Y4508" s="325"/>
      <c r="Z4508" s="325"/>
      <c r="AA4508" s="325"/>
      <c r="AB4508" s="325"/>
      <c r="AC4508" s="325"/>
      <c r="AD4508" s="325"/>
      <c r="AE4508" s="330"/>
      <c r="AF4508" s="326"/>
      <c r="AG4508" s="327"/>
      <c r="AH4508" s="327"/>
      <c r="AI4508" s="327"/>
      <c r="AJ4508" s="326"/>
      <c r="AK4508" s="327"/>
      <c r="AL4508" s="327"/>
      <c r="AM4508" s="331"/>
      <c r="AN4508" s="332"/>
      <c r="AO4508" s="333"/>
      <c r="AP4508" s="333"/>
      <c r="AQ4508" s="333"/>
      <c r="AR4508" s="332"/>
      <c r="AS4508" s="332"/>
    </row>
    <row r="4509" spans="1:45" x14ac:dyDescent="0.2">
      <c r="A4509" s="326"/>
      <c r="B4509" s="325"/>
      <c r="C4509" s="325"/>
      <c r="D4509" s="325"/>
      <c r="E4509" s="325"/>
      <c r="F4509" s="325"/>
      <c r="G4509" s="325"/>
      <c r="H4509" s="325"/>
      <c r="I4509" s="325"/>
      <c r="J4509" s="325"/>
      <c r="K4509" s="325"/>
      <c r="L4509" s="327"/>
      <c r="M4509" s="328"/>
      <c r="N4509" s="327"/>
      <c r="P4509" s="325"/>
      <c r="Q4509" s="325"/>
      <c r="R4509" s="325"/>
      <c r="S4509" s="325"/>
      <c r="T4509" s="328"/>
      <c r="U4509" s="329"/>
      <c r="V4509" s="330"/>
      <c r="W4509" s="330"/>
      <c r="X4509" s="325"/>
      <c r="Y4509" s="325"/>
      <c r="Z4509" s="325"/>
      <c r="AA4509" s="325"/>
      <c r="AB4509" s="325"/>
      <c r="AC4509" s="325"/>
      <c r="AD4509" s="325"/>
      <c r="AE4509" s="330"/>
      <c r="AF4509" s="326"/>
      <c r="AG4509" s="327"/>
      <c r="AH4509" s="327"/>
      <c r="AI4509" s="327"/>
      <c r="AJ4509" s="326"/>
      <c r="AK4509" s="327"/>
      <c r="AL4509" s="327"/>
      <c r="AM4509" s="331"/>
      <c r="AN4509" s="332"/>
      <c r="AO4509" s="333"/>
      <c r="AP4509" s="333"/>
      <c r="AQ4509" s="333"/>
      <c r="AR4509" s="332"/>
      <c r="AS4509" s="332"/>
    </row>
    <row r="4510" spans="1:45" x14ac:dyDescent="0.2">
      <c r="A4510" s="326"/>
      <c r="B4510" s="325"/>
      <c r="C4510" s="325"/>
      <c r="D4510" s="325"/>
      <c r="E4510" s="325"/>
      <c r="F4510" s="325"/>
      <c r="G4510" s="325"/>
      <c r="H4510" s="325"/>
      <c r="I4510" s="325"/>
      <c r="J4510" s="325"/>
      <c r="K4510" s="325"/>
      <c r="L4510" s="327"/>
      <c r="M4510" s="328"/>
      <c r="N4510" s="327"/>
      <c r="P4510" s="325"/>
      <c r="Q4510" s="325"/>
      <c r="R4510" s="325"/>
      <c r="S4510" s="325"/>
      <c r="T4510" s="328"/>
      <c r="U4510" s="329"/>
      <c r="V4510" s="330"/>
      <c r="W4510" s="330"/>
      <c r="X4510" s="325"/>
      <c r="Y4510" s="325"/>
      <c r="Z4510" s="325"/>
      <c r="AA4510" s="325"/>
      <c r="AB4510" s="325"/>
      <c r="AC4510" s="325"/>
      <c r="AD4510" s="325"/>
      <c r="AE4510" s="330"/>
      <c r="AF4510" s="326"/>
      <c r="AG4510" s="327"/>
      <c r="AH4510" s="327"/>
      <c r="AI4510" s="327"/>
      <c r="AJ4510" s="326"/>
      <c r="AK4510" s="327"/>
      <c r="AL4510" s="327"/>
      <c r="AM4510" s="331"/>
      <c r="AN4510" s="332"/>
      <c r="AO4510" s="333"/>
      <c r="AP4510" s="333"/>
      <c r="AQ4510" s="333"/>
      <c r="AR4510" s="332"/>
      <c r="AS4510" s="332"/>
    </row>
    <row r="4511" spans="1:45" x14ac:dyDescent="0.2">
      <c r="A4511" s="326"/>
      <c r="B4511" s="325"/>
      <c r="C4511" s="325"/>
      <c r="D4511" s="325"/>
      <c r="E4511" s="325"/>
      <c r="F4511" s="325"/>
      <c r="G4511" s="325"/>
      <c r="H4511" s="325"/>
      <c r="I4511" s="325"/>
      <c r="J4511" s="325"/>
      <c r="K4511" s="325"/>
      <c r="L4511" s="327"/>
      <c r="M4511" s="328"/>
      <c r="N4511" s="327"/>
      <c r="P4511" s="325"/>
      <c r="Q4511" s="325"/>
      <c r="R4511" s="325"/>
      <c r="S4511" s="325"/>
      <c r="T4511" s="328"/>
      <c r="U4511" s="329"/>
      <c r="V4511" s="330"/>
      <c r="W4511" s="330"/>
      <c r="X4511" s="325"/>
      <c r="Y4511" s="325"/>
      <c r="Z4511" s="325"/>
      <c r="AA4511" s="325"/>
      <c r="AB4511" s="325"/>
      <c r="AC4511" s="325"/>
      <c r="AD4511" s="325"/>
      <c r="AE4511" s="330"/>
      <c r="AF4511" s="326"/>
      <c r="AG4511" s="327"/>
      <c r="AH4511" s="327"/>
      <c r="AI4511" s="327"/>
      <c r="AJ4511" s="326"/>
      <c r="AK4511" s="327"/>
      <c r="AL4511" s="327"/>
      <c r="AM4511" s="331"/>
      <c r="AN4511" s="332"/>
      <c r="AO4511" s="333"/>
      <c r="AP4511" s="333"/>
      <c r="AQ4511" s="333"/>
      <c r="AR4511" s="332"/>
      <c r="AS4511" s="332"/>
    </row>
    <row r="4512" spans="1:45" x14ac:dyDescent="0.2">
      <c r="A4512" s="326"/>
      <c r="B4512" s="325"/>
      <c r="C4512" s="325"/>
      <c r="D4512" s="325"/>
      <c r="E4512" s="325"/>
      <c r="F4512" s="325"/>
      <c r="G4512" s="325"/>
      <c r="H4512" s="325"/>
      <c r="I4512" s="325"/>
      <c r="J4512" s="325"/>
      <c r="K4512" s="325"/>
      <c r="L4512" s="327"/>
      <c r="M4512" s="328"/>
      <c r="N4512" s="327"/>
      <c r="P4512" s="325"/>
      <c r="Q4512" s="325"/>
      <c r="R4512" s="325"/>
      <c r="S4512" s="325"/>
      <c r="T4512" s="328"/>
      <c r="U4512" s="329"/>
      <c r="V4512" s="330"/>
      <c r="W4512" s="330"/>
      <c r="X4512" s="325"/>
      <c r="Y4512" s="325"/>
      <c r="Z4512" s="325"/>
      <c r="AA4512" s="325"/>
      <c r="AB4512" s="325"/>
      <c r="AC4512" s="325"/>
      <c r="AD4512" s="325"/>
      <c r="AE4512" s="330"/>
      <c r="AF4512" s="326"/>
      <c r="AG4512" s="327"/>
      <c r="AH4512" s="327"/>
      <c r="AI4512" s="327"/>
      <c r="AJ4512" s="326"/>
      <c r="AK4512" s="327"/>
      <c r="AL4512" s="327"/>
      <c r="AM4512" s="331"/>
      <c r="AN4512" s="332"/>
      <c r="AO4512" s="333"/>
      <c r="AP4512" s="333"/>
      <c r="AQ4512" s="333"/>
      <c r="AR4512" s="332"/>
      <c r="AS4512" s="332"/>
    </row>
    <row r="4513" spans="1:45" x14ac:dyDescent="0.2">
      <c r="A4513" s="326"/>
      <c r="B4513" s="325"/>
      <c r="C4513" s="325"/>
      <c r="D4513" s="325"/>
      <c r="E4513" s="325"/>
      <c r="F4513" s="325"/>
      <c r="G4513" s="325"/>
      <c r="H4513" s="325"/>
      <c r="I4513" s="325"/>
      <c r="J4513" s="325"/>
      <c r="K4513" s="325"/>
      <c r="L4513" s="327"/>
      <c r="M4513" s="328"/>
      <c r="N4513" s="327"/>
      <c r="P4513" s="325"/>
      <c r="Q4513" s="325"/>
      <c r="R4513" s="325"/>
      <c r="S4513" s="325"/>
      <c r="T4513" s="328"/>
      <c r="U4513" s="329"/>
      <c r="V4513" s="330"/>
      <c r="W4513" s="330"/>
      <c r="X4513" s="325"/>
      <c r="Y4513" s="325"/>
      <c r="Z4513" s="325"/>
      <c r="AA4513" s="325"/>
      <c r="AB4513" s="325"/>
      <c r="AC4513" s="325"/>
      <c r="AD4513" s="325"/>
      <c r="AE4513" s="330"/>
      <c r="AF4513" s="326"/>
      <c r="AG4513" s="327"/>
      <c r="AH4513" s="327"/>
      <c r="AI4513" s="327"/>
      <c r="AJ4513" s="326"/>
      <c r="AK4513" s="327"/>
      <c r="AL4513" s="327"/>
      <c r="AM4513" s="331"/>
      <c r="AN4513" s="332"/>
      <c r="AO4513" s="333"/>
      <c r="AP4513" s="333"/>
      <c r="AQ4513" s="333"/>
      <c r="AR4513" s="332"/>
      <c r="AS4513" s="332"/>
    </row>
    <row r="4514" spans="1:45" x14ac:dyDescent="0.2">
      <c r="A4514" s="326"/>
      <c r="B4514" s="325"/>
      <c r="C4514" s="325"/>
      <c r="D4514" s="325"/>
      <c r="E4514" s="325"/>
      <c r="F4514" s="325"/>
      <c r="G4514" s="325"/>
      <c r="H4514" s="325"/>
      <c r="I4514" s="325"/>
      <c r="J4514" s="325"/>
      <c r="K4514" s="325"/>
      <c r="L4514" s="327"/>
      <c r="M4514" s="328"/>
      <c r="N4514" s="327"/>
      <c r="P4514" s="325"/>
      <c r="Q4514" s="325"/>
      <c r="R4514" s="325"/>
      <c r="S4514" s="325"/>
      <c r="T4514" s="328"/>
      <c r="U4514" s="329"/>
      <c r="V4514" s="330"/>
      <c r="W4514" s="330"/>
      <c r="X4514" s="325"/>
      <c r="Y4514" s="325"/>
      <c r="Z4514" s="325"/>
      <c r="AA4514" s="325"/>
      <c r="AB4514" s="325"/>
      <c r="AC4514" s="325"/>
      <c r="AD4514" s="325"/>
      <c r="AE4514" s="330"/>
      <c r="AF4514" s="326"/>
      <c r="AG4514" s="327"/>
      <c r="AH4514" s="327"/>
      <c r="AI4514" s="327"/>
      <c r="AJ4514" s="326"/>
      <c r="AK4514" s="327"/>
      <c r="AL4514" s="327"/>
      <c r="AM4514" s="331"/>
      <c r="AN4514" s="332"/>
      <c r="AO4514" s="333"/>
      <c r="AP4514" s="333"/>
      <c r="AQ4514" s="333"/>
      <c r="AR4514" s="332"/>
      <c r="AS4514" s="332"/>
    </row>
    <row r="4515" spans="1:45" x14ac:dyDescent="0.2">
      <c r="A4515" s="326"/>
      <c r="B4515" s="325"/>
      <c r="C4515" s="325"/>
      <c r="D4515" s="325"/>
      <c r="E4515" s="325"/>
      <c r="F4515" s="325"/>
      <c r="G4515" s="325"/>
      <c r="H4515" s="325"/>
      <c r="I4515" s="325"/>
      <c r="J4515" s="325"/>
      <c r="K4515" s="325"/>
      <c r="L4515" s="327"/>
      <c r="M4515" s="328"/>
      <c r="N4515" s="327"/>
      <c r="P4515" s="325"/>
      <c r="Q4515" s="325"/>
      <c r="R4515" s="325"/>
      <c r="S4515" s="325"/>
      <c r="T4515" s="328"/>
      <c r="U4515" s="329"/>
      <c r="V4515" s="330"/>
      <c r="W4515" s="330"/>
      <c r="X4515" s="325"/>
      <c r="Y4515" s="325"/>
      <c r="Z4515" s="325"/>
      <c r="AA4515" s="325"/>
      <c r="AB4515" s="325"/>
      <c r="AC4515" s="325"/>
      <c r="AD4515" s="325"/>
      <c r="AE4515" s="330"/>
      <c r="AF4515" s="326"/>
      <c r="AG4515" s="327"/>
      <c r="AH4515" s="327"/>
      <c r="AI4515" s="327"/>
      <c r="AJ4515" s="326"/>
      <c r="AK4515" s="327"/>
      <c r="AL4515" s="327"/>
      <c r="AM4515" s="331"/>
      <c r="AN4515" s="332"/>
      <c r="AO4515" s="333"/>
      <c r="AP4515" s="333"/>
      <c r="AQ4515" s="333"/>
      <c r="AR4515" s="332"/>
      <c r="AS4515" s="332"/>
    </row>
    <row r="4516" spans="1:45" x14ac:dyDescent="0.2">
      <c r="A4516" s="326"/>
      <c r="B4516" s="325"/>
      <c r="C4516" s="325"/>
      <c r="D4516" s="325"/>
      <c r="E4516" s="325"/>
      <c r="F4516" s="325"/>
      <c r="G4516" s="325"/>
      <c r="H4516" s="325"/>
      <c r="I4516" s="325"/>
      <c r="J4516" s="325"/>
      <c r="K4516" s="325"/>
      <c r="L4516" s="327"/>
      <c r="M4516" s="328"/>
      <c r="N4516" s="327"/>
      <c r="P4516" s="325"/>
      <c r="Q4516" s="325"/>
      <c r="R4516" s="325"/>
      <c r="S4516" s="325"/>
      <c r="T4516" s="328"/>
      <c r="U4516" s="329"/>
      <c r="V4516" s="330"/>
      <c r="W4516" s="330"/>
      <c r="X4516" s="325"/>
      <c r="Y4516" s="325"/>
      <c r="Z4516" s="325"/>
      <c r="AA4516" s="325"/>
      <c r="AB4516" s="325"/>
      <c r="AC4516" s="325"/>
      <c r="AD4516" s="325"/>
      <c r="AE4516" s="330"/>
      <c r="AF4516" s="326"/>
      <c r="AG4516" s="327"/>
      <c r="AH4516" s="327"/>
      <c r="AI4516" s="327"/>
      <c r="AJ4516" s="326"/>
      <c r="AK4516" s="327"/>
      <c r="AL4516" s="327"/>
      <c r="AM4516" s="331"/>
      <c r="AN4516" s="332"/>
      <c r="AO4516" s="333"/>
      <c r="AP4516" s="333"/>
      <c r="AQ4516" s="333"/>
      <c r="AR4516" s="332"/>
      <c r="AS4516" s="332"/>
    </row>
    <row r="4517" spans="1:45" x14ac:dyDescent="0.2">
      <c r="A4517" s="326"/>
      <c r="B4517" s="325"/>
      <c r="C4517" s="325"/>
      <c r="D4517" s="325"/>
      <c r="E4517" s="325"/>
      <c r="F4517" s="325"/>
      <c r="G4517" s="325"/>
      <c r="H4517" s="325"/>
      <c r="I4517" s="325"/>
      <c r="J4517" s="325"/>
      <c r="K4517" s="325"/>
      <c r="L4517" s="327"/>
      <c r="M4517" s="328"/>
      <c r="N4517" s="327"/>
      <c r="P4517" s="325"/>
      <c r="Q4517" s="325"/>
      <c r="R4517" s="325"/>
      <c r="S4517" s="325"/>
      <c r="T4517" s="328"/>
      <c r="U4517" s="329"/>
      <c r="V4517" s="330"/>
      <c r="W4517" s="330"/>
      <c r="X4517" s="325"/>
      <c r="Y4517" s="325"/>
      <c r="Z4517" s="325"/>
      <c r="AA4517" s="325"/>
      <c r="AB4517" s="325"/>
      <c r="AC4517" s="325"/>
      <c r="AD4517" s="325"/>
      <c r="AE4517" s="330"/>
      <c r="AF4517" s="326"/>
      <c r="AG4517" s="327"/>
      <c r="AH4517" s="327"/>
      <c r="AI4517" s="327"/>
      <c r="AJ4517" s="326"/>
      <c r="AK4517" s="327"/>
      <c r="AL4517" s="327"/>
      <c r="AM4517" s="331"/>
      <c r="AN4517" s="332"/>
      <c r="AO4517" s="333"/>
      <c r="AP4517" s="333"/>
      <c r="AQ4517" s="333"/>
      <c r="AR4517" s="332"/>
      <c r="AS4517" s="332"/>
    </row>
    <row r="4518" spans="1:45" x14ac:dyDescent="0.2">
      <c r="A4518" s="326"/>
      <c r="B4518" s="325"/>
      <c r="C4518" s="325"/>
      <c r="D4518" s="325"/>
      <c r="E4518" s="325"/>
      <c r="F4518" s="325"/>
      <c r="G4518" s="325"/>
      <c r="H4518" s="325"/>
      <c r="I4518" s="325"/>
      <c r="J4518" s="325"/>
      <c r="K4518" s="325"/>
      <c r="L4518" s="327"/>
      <c r="M4518" s="328"/>
      <c r="N4518" s="327"/>
      <c r="P4518" s="325"/>
      <c r="Q4518" s="325"/>
      <c r="R4518" s="325"/>
      <c r="S4518" s="325"/>
      <c r="T4518" s="328"/>
      <c r="U4518" s="329"/>
      <c r="V4518" s="330"/>
      <c r="W4518" s="330"/>
      <c r="X4518" s="325"/>
      <c r="Y4518" s="325"/>
      <c r="Z4518" s="325"/>
      <c r="AA4518" s="325"/>
      <c r="AB4518" s="325"/>
      <c r="AC4518" s="325"/>
      <c r="AD4518" s="325"/>
      <c r="AE4518" s="330"/>
      <c r="AF4518" s="326"/>
      <c r="AG4518" s="327"/>
      <c r="AH4518" s="327"/>
      <c r="AI4518" s="327"/>
      <c r="AJ4518" s="326"/>
      <c r="AK4518" s="327"/>
      <c r="AL4518" s="327"/>
      <c r="AM4518" s="331"/>
      <c r="AN4518" s="332"/>
      <c r="AO4518" s="333"/>
      <c r="AP4518" s="333"/>
      <c r="AQ4518" s="333"/>
      <c r="AR4518" s="332"/>
      <c r="AS4518" s="332"/>
    </row>
    <row r="4519" spans="1:45" x14ac:dyDescent="0.2">
      <c r="A4519" s="326"/>
      <c r="B4519" s="325"/>
      <c r="C4519" s="325"/>
      <c r="D4519" s="325"/>
      <c r="E4519" s="325"/>
      <c r="F4519" s="325"/>
      <c r="G4519" s="325"/>
      <c r="H4519" s="325"/>
      <c r="I4519" s="325"/>
      <c r="J4519" s="325"/>
      <c r="K4519" s="325"/>
      <c r="L4519" s="327"/>
      <c r="M4519" s="328"/>
      <c r="N4519" s="327"/>
      <c r="P4519" s="325"/>
      <c r="Q4519" s="325"/>
      <c r="R4519" s="325"/>
      <c r="S4519" s="325"/>
      <c r="T4519" s="328"/>
      <c r="U4519" s="329"/>
      <c r="V4519" s="330"/>
      <c r="W4519" s="330"/>
      <c r="X4519" s="325"/>
      <c r="Y4519" s="325"/>
      <c r="Z4519" s="325"/>
      <c r="AA4519" s="325"/>
      <c r="AB4519" s="325"/>
      <c r="AC4519" s="325"/>
      <c r="AD4519" s="325"/>
      <c r="AE4519" s="330"/>
      <c r="AF4519" s="326"/>
      <c r="AG4519" s="327"/>
      <c r="AH4519" s="327"/>
      <c r="AI4519" s="327"/>
      <c r="AJ4519" s="326"/>
      <c r="AK4519" s="327"/>
      <c r="AL4519" s="327"/>
      <c r="AM4519" s="331"/>
      <c r="AN4519" s="332"/>
      <c r="AO4519" s="333"/>
      <c r="AP4519" s="333"/>
      <c r="AQ4519" s="333"/>
      <c r="AR4519" s="332"/>
      <c r="AS4519" s="332"/>
    </row>
    <row r="4520" spans="1:45" x14ac:dyDescent="0.2">
      <c r="A4520" s="326"/>
      <c r="B4520" s="325"/>
      <c r="C4520" s="325"/>
      <c r="D4520" s="325"/>
      <c r="E4520" s="325"/>
      <c r="F4520" s="325"/>
      <c r="G4520" s="325"/>
      <c r="H4520" s="325"/>
      <c r="I4520" s="325"/>
      <c r="J4520" s="325"/>
      <c r="K4520" s="325"/>
      <c r="L4520" s="327"/>
      <c r="M4520" s="328"/>
      <c r="N4520" s="327"/>
      <c r="P4520" s="325"/>
      <c r="Q4520" s="325"/>
      <c r="R4520" s="325"/>
      <c r="S4520" s="325"/>
      <c r="T4520" s="328"/>
      <c r="U4520" s="329"/>
      <c r="V4520" s="330"/>
      <c r="W4520" s="330"/>
      <c r="X4520" s="325"/>
      <c r="Y4520" s="325"/>
      <c r="Z4520" s="325"/>
      <c r="AA4520" s="325"/>
      <c r="AB4520" s="325"/>
      <c r="AC4520" s="325"/>
      <c r="AD4520" s="325"/>
      <c r="AE4520" s="330"/>
      <c r="AF4520" s="326"/>
      <c r="AG4520" s="327"/>
      <c r="AH4520" s="327"/>
      <c r="AI4520" s="327"/>
      <c r="AJ4520" s="326"/>
      <c r="AK4520" s="327"/>
      <c r="AL4520" s="327"/>
      <c r="AM4520" s="331"/>
      <c r="AN4520" s="332"/>
      <c r="AO4520" s="333"/>
      <c r="AP4520" s="333"/>
      <c r="AQ4520" s="333"/>
      <c r="AR4520" s="332"/>
      <c r="AS4520" s="332"/>
    </row>
    <row r="4521" spans="1:45" x14ac:dyDescent="0.2">
      <c r="A4521" s="326"/>
      <c r="B4521" s="325"/>
      <c r="C4521" s="325"/>
      <c r="D4521" s="325"/>
      <c r="E4521" s="325"/>
      <c r="F4521" s="325"/>
      <c r="G4521" s="325"/>
      <c r="H4521" s="325"/>
      <c r="I4521" s="325"/>
      <c r="J4521" s="325"/>
      <c r="K4521" s="325"/>
      <c r="L4521" s="327"/>
      <c r="M4521" s="328"/>
      <c r="N4521" s="327"/>
      <c r="P4521" s="325"/>
      <c r="Q4521" s="325"/>
      <c r="R4521" s="325"/>
      <c r="S4521" s="325"/>
      <c r="T4521" s="328"/>
      <c r="U4521" s="329"/>
      <c r="V4521" s="330"/>
      <c r="W4521" s="330"/>
      <c r="X4521" s="325"/>
      <c r="Y4521" s="325"/>
      <c r="Z4521" s="325"/>
      <c r="AA4521" s="325"/>
      <c r="AB4521" s="325"/>
      <c r="AC4521" s="325"/>
      <c r="AD4521" s="325"/>
      <c r="AE4521" s="330"/>
      <c r="AF4521" s="326"/>
      <c r="AG4521" s="327"/>
      <c r="AH4521" s="327"/>
      <c r="AI4521" s="327"/>
      <c r="AJ4521" s="326"/>
      <c r="AK4521" s="327"/>
      <c r="AL4521" s="327"/>
      <c r="AM4521" s="331"/>
      <c r="AN4521" s="332"/>
      <c r="AO4521" s="333"/>
      <c r="AP4521" s="333"/>
      <c r="AQ4521" s="333"/>
      <c r="AR4521" s="332"/>
      <c r="AS4521" s="332"/>
    </row>
    <row r="4522" spans="1:45" x14ac:dyDescent="0.2">
      <c r="A4522" s="326"/>
      <c r="B4522" s="325"/>
      <c r="C4522" s="325"/>
      <c r="D4522" s="325"/>
      <c r="E4522" s="325"/>
      <c r="F4522" s="325"/>
      <c r="G4522" s="325"/>
      <c r="H4522" s="325"/>
      <c r="I4522" s="325"/>
      <c r="J4522" s="325"/>
      <c r="K4522" s="325"/>
      <c r="L4522" s="327"/>
      <c r="M4522" s="328"/>
      <c r="N4522" s="327"/>
      <c r="P4522" s="325"/>
      <c r="Q4522" s="325"/>
      <c r="R4522" s="325"/>
      <c r="S4522" s="325"/>
      <c r="T4522" s="328"/>
      <c r="U4522" s="329"/>
      <c r="V4522" s="330"/>
      <c r="W4522" s="330"/>
      <c r="X4522" s="325"/>
      <c r="Y4522" s="325"/>
      <c r="Z4522" s="325"/>
      <c r="AA4522" s="325"/>
      <c r="AB4522" s="325"/>
      <c r="AC4522" s="325"/>
      <c r="AD4522" s="325"/>
      <c r="AE4522" s="330"/>
      <c r="AF4522" s="326"/>
      <c r="AG4522" s="327"/>
      <c r="AH4522" s="327"/>
      <c r="AI4522" s="327"/>
      <c r="AJ4522" s="326"/>
      <c r="AK4522" s="327"/>
      <c r="AL4522" s="327"/>
      <c r="AM4522" s="331"/>
      <c r="AN4522" s="332"/>
      <c r="AO4522" s="333"/>
      <c r="AP4522" s="333"/>
      <c r="AQ4522" s="333"/>
      <c r="AR4522" s="332"/>
      <c r="AS4522" s="332"/>
    </row>
    <row r="4523" spans="1:45" x14ac:dyDescent="0.2">
      <c r="A4523" s="326"/>
      <c r="B4523" s="325"/>
      <c r="C4523" s="325"/>
      <c r="D4523" s="325"/>
      <c r="E4523" s="325"/>
      <c r="F4523" s="325"/>
      <c r="G4523" s="325"/>
      <c r="H4523" s="325"/>
      <c r="I4523" s="325"/>
      <c r="J4523" s="325"/>
      <c r="K4523" s="325"/>
      <c r="L4523" s="327"/>
      <c r="M4523" s="328"/>
      <c r="N4523" s="327"/>
      <c r="P4523" s="325"/>
      <c r="Q4523" s="325"/>
      <c r="R4523" s="325"/>
      <c r="S4523" s="325"/>
      <c r="T4523" s="328"/>
      <c r="U4523" s="329"/>
      <c r="V4523" s="330"/>
      <c r="W4523" s="330"/>
      <c r="X4523" s="325"/>
      <c r="Y4523" s="325"/>
      <c r="Z4523" s="325"/>
      <c r="AA4523" s="325"/>
      <c r="AB4523" s="325"/>
      <c r="AC4523" s="325"/>
      <c r="AD4523" s="325"/>
      <c r="AE4523" s="330"/>
      <c r="AF4523" s="326"/>
      <c r="AG4523" s="327"/>
      <c r="AH4523" s="327"/>
      <c r="AI4523" s="327"/>
      <c r="AJ4523" s="326"/>
      <c r="AK4523" s="327"/>
      <c r="AL4523" s="327"/>
      <c r="AM4523" s="331"/>
      <c r="AN4523" s="332"/>
      <c r="AO4523" s="333"/>
      <c r="AP4523" s="333"/>
      <c r="AQ4523" s="333"/>
      <c r="AR4523" s="332"/>
      <c r="AS4523" s="332"/>
    </row>
    <row r="4524" spans="1:45" x14ac:dyDescent="0.2">
      <c r="A4524" s="326"/>
      <c r="B4524" s="325"/>
      <c r="C4524" s="325"/>
      <c r="D4524" s="325"/>
      <c r="E4524" s="325"/>
      <c r="F4524" s="325"/>
      <c r="G4524" s="325"/>
      <c r="H4524" s="325"/>
      <c r="I4524" s="325"/>
      <c r="J4524" s="325"/>
      <c r="K4524" s="325"/>
      <c r="L4524" s="327"/>
      <c r="M4524" s="328"/>
      <c r="N4524" s="327"/>
      <c r="P4524" s="325"/>
      <c r="Q4524" s="325"/>
      <c r="R4524" s="325"/>
      <c r="S4524" s="325"/>
      <c r="T4524" s="328"/>
      <c r="U4524" s="329"/>
      <c r="V4524" s="330"/>
      <c r="W4524" s="330"/>
      <c r="X4524" s="325"/>
      <c r="Y4524" s="325"/>
      <c r="Z4524" s="325"/>
      <c r="AA4524" s="325"/>
      <c r="AB4524" s="325"/>
      <c r="AC4524" s="325"/>
      <c r="AD4524" s="325"/>
      <c r="AE4524" s="330"/>
      <c r="AF4524" s="326"/>
      <c r="AG4524" s="327"/>
      <c r="AH4524" s="327"/>
      <c r="AI4524" s="327"/>
      <c r="AJ4524" s="326"/>
      <c r="AK4524" s="327"/>
      <c r="AL4524" s="327"/>
      <c r="AM4524" s="331"/>
      <c r="AN4524" s="332"/>
      <c r="AO4524" s="333"/>
      <c r="AP4524" s="333"/>
      <c r="AQ4524" s="333"/>
      <c r="AR4524" s="332"/>
      <c r="AS4524" s="332"/>
    </row>
    <row r="4525" spans="1:45" x14ac:dyDescent="0.2">
      <c r="A4525" s="326"/>
      <c r="B4525" s="325"/>
      <c r="C4525" s="325"/>
      <c r="D4525" s="325"/>
      <c r="E4525" s="325"/>
      <c r="F4525" s="325"/>
      <c r="G4525" s="325"/>
      <c r="H4525" s="325"/>
      <c r="I4525" s="325"/>
      <c r="J4525" s="325"/>
      <c r="K4525" s="325"/>
      <c r="L4525" s="327"/>
      <c r="M4525" s="328"/>
      <c r="N4525" s="327"/>
      <c r="P4525" s="325"/>
      <c r="Q4525" s="325"/>
      <c r="R4525" s="325"/>
      <c r="S4525" s="325"/>
      <c r="T4525" s="328"/>
      <c r="U4525" s="329"/>
      <c r="V4525" s="330"/>
      <c r="W4525" s="330"/>
      <c r="X4525" s="325"/>
      <c r="Y4525" s="325"/>
      <c r="Z4525" s="325"/>
      <c r="AA4525" s="325"/>
      <c r="AB4525" s="325"/>
      <c r="AC4525" s="325"/>
      <c r="AD4525" s="325"/>
      <c r="AE4525" s="330"/>
      <c r="AF4525" s="326"/>
      <c r="AG4525" s="327"/>
      <c r="AH4525" s="327"/>
      <c r="AI4525" s="327"/>
      <c r="AJ4525" s="326"/>
      <c r="AK4525" s="327"/>
      <c r="AL4525" s="327"/>
      <c r="AM4525" s="331"/>
      <c r="AN4525" s="332"/>
      <c r="AO4525" s="333"/>
      <c r="AP4525" s="333"/>
      <c r="AQ4525" s="333"/>
      <c r="AR4525" s="332"/>
      <c r="AS4525" s="332"/>
    </row>
    <row r="4526" spans="1:45" x14ac:dyDescent="0.2">
      <c r="A4526" s="326"/>
      <c r="B4526" s="325"/>
      <c r="C4526" s="325"/>
      <c r="D4526" s="325"/>
      <c r="E4526" s="325"/>
      <c r="F4526" s="325"/>
      <c r="G4526" s="325"/>
      <c r="H4526" s="325"/>
      <c r="I4526" s="325"/>
      <c r="J4526" s="325"/>
      <c r="K4526" s="325"/>
      <c r="L4526" s="327"/>
      <c r="M4526" s="328"/>
      <c r="N4526" s="327"/>
      <c r="P4526" s="325"/>
      <c r="Q4526" s="325"/>
      <c r="R4526" s="325"/>
      <c r="S4526" s="325"/>
      <c r="T4526" s="328"/>
      <c r="U4526" s="329"/>
      <c r="V4526" s="330"/>
      <c r="W4526" s="330"/>
      <c r="X4526" s="325"/>
      <c r="Y4526" s="325"/>
      <c r="Z4526" s="325"/>
      <c r="AA4526" s="325"/>
      <c r="AB4526" s="325"/>
      <c r="AC4526" s="325"/>
      <c r="AD4526" s="325"/>
      <c r="AE4526" s="330"/>
      <c r="AF4526" s="326"/>
      <c r="AG4526" s="327"/>
      <c r="AH4526" s="327"/>
      <c r="AI4526" s="327"/>
      <c r="AJ4526" s="326"/>
      <c r="AK4526" s="327"/>
      <c r="AL4526" s="327"/>
      <c r="AM4526" s="331"/>
      <c r="AN4526" s="332"/>
      <c r="AO4526" s="333"/>
      <c r="AP4526" s="333"/>
      <c r="AQ4526" s="333"/>
      <c r="AR4526" s="332"/>
      <c r="AS4526" s="332"/>
    </row>
    <row r="4527" spans="1:45" x14ac:dyDescent="0.2">
      <c r="A4527" s="326"/>
      <c r="B4527" s="325"/>
      <c r="C4527" s="325"/>
      <c r="D4527" s="325"/>
      <c r="E4527" s="325"/>
      <c r="F4527" s="325"/>
      <c r="G4527" s="325"/>
      <c r="H4527" s="325"/>
      <c r="I4527" s="325"/>
      <c r="J4527" s="325"/>
      <c r="K4527" s="325"/>
      <c r="L4527" s="327"/>
      <c r="M4527" s="328"/>
      <c r="N4527" s="327"/>
      <c r="P4527" s="325"/>
      <c r="Q4527" s="325"/>
      <c r="R4527" s="325"/>
      <c r="S4527" s="325"/>
      <c r="T4527" s="328"/>
      <c r="U4527" s="329"/>
      <c r="V4527" s="330"/>
      <c r="W4527" s="330"/>
      <c r="X4527" s="325"/>
      <c r="Y4527" s="325"/>
      <c r="Z4527" s="325"/>
      <c r="AA4527" s="325"/>
      <c r="AB4527" s="325"/>
      <c r="AC4527" s="325"/>
      <c r="AD4527" s="325"/>
      <c r="AE4527" s="330"/>
      <c r="AF4527" s="326"/>
      <c r="AG4527" s="327"/>
      <c r="AH4527" s="327"/>
      <c r="AI4527" s="327"/>
      <c r="AJ4527" s="326"/>
      <c r="AK4527" s="327"/>
      <c r="AL4527" s="327"/>
      <c r="AM4527" s="331"/>
      <c r="AN4527" s="332"/>
      <c r="AO4527" s="333"/>
      <c r="AP4527" s="333"/>
      <c r="AQ4527" s="333"/>
      <c r="AR4527" s="332"/>
      <c r="AS4527" s="332"/>
    </row>
    <row r="4528" spans="1:45" x14ac:dyDescent="0.2">
      <c r="A4528" s="326"/>
      <c r="B4528" s="325"/>
      <c r="C4528" s="325"/>
      <c r="D4528" s="325"/>
      <c r="E4528" s="325"/>
      <c r="F4528" s="325"/>
      <c r="G4528" s="325"/>
      <c r="H4528" s="325"/>
      <c r="I4528" s="325"/>
      <c r="J4528" s="325"/>
      <c r="K4528" s="325"/>
      <c r="L4528" s="327"/>
      <c r="M4528" s="328"/>
      <c r="N4528" s="327"/>
      <c r="P4528" s="325"/>
      <c r="Q4528" s="325"/>
      <c r="R4528" s="325"/>
      <c r="S4528" s="325"/>
      <c r="T4528" s="328"/>
      <c r="U4528" s="329"/>
      <c r="V4528" s="330"/>
      <c r="W4528" s="330"/>
      <c r="X4528" s="325"/>
      <c r="Y4528" s="325"/>
      <c r="Z4528" s="325"/>
      <c r="AA4528" s="325"/>
      <c r="AB4528" s="325"/>
      <c r="AC4528" s="325"/>
      <c r="AD4528" s="325"/>
      <c r="AE4528" s="330"/>
      <c r="AF4528" s="326"/>
      <c r="AG4528" s="327"/>
      <c r="AH4528" s="327"/>
      <c r="AI4528" s="327"/>
      <c r="AJ4528" s="326"/>
      <c r="AK4528" s="327"/>
      <c r="AL4528" s="327"/>
      <c r="AM4528" s="331"/>
      <c r="AN4528" s="332"/>
      <c r="AO4528" s="333"/>
      <c r="AP4528" s="333"/>
      <c r="AQ4528" s="333"/>
      <c r="AR4528" s="332"/>
      <c r="AS4528" s="332"/>
    </row>
    <row r="4529" spans="1:45" x14ac:dyDescent="0.2">
      <c r="A4529" s="326"/>
      <c r="B4529" s="325"/>
      <c r="C4529" s="325"/>
      <c r="D4529" s="325"/>
      <c r="E4529" s="325"/>
      <c r="F4529" s="325"/>
      <c r="G4529" s="325"/>
      <c r="H4529" s="325"/>
      <c r="I4529" s="325"/>
      <c r="J4529" s="325"/>
      <c r="K4529" s="325"/>
      <c r="L4529" s="327"/>
      <c r="M4529" s="328"/>
      <c r="N4529" s="327"/>
      <c r="P4529" s="325"/>
      <c r="Q4529" s="325"/>
      <c r="R4529" s="325"/>
      <c r="S4529" s="325"/>
      <c r="T4529" s="328"/>
      <c r="U4529" s="329"/>
      <c r="V4529" s="330"/>
      <c r="W4529" s="330"/>
      <c r="X4529" s="325"/>
      <c r="Y4529" s="325"/>
      <c r="Z4529" s="325"/>
      <c r="AA4529" s="325"/>
      <c r="AB4529" s="325"/>
      <c r="AC4529" s="325"/>
      <c r="AD4529" s="325"/>
      <c r="AE4529" s="330"/>
      <c r="AF4529" s="326"/>
      <c r="AG4529" s="327"/>
      <c r="AH4529" s="327"/>
      <c r="AI4529" s="327"/>
      <c r="AJ4529" s="326"/>
      <c r="AK4529" s="327"/>
      <c r="AL4529" s="327"/>
      <c r="AM4529" s="331"/>
      <c r="AN4529" s="332"/>
      <c r="AO4529" s="333"/>
      <c r="AP4529" s="333"/>
      <c r="AQ4529" s="333"/>
      <c r="AR4529" s="332"/>
      <c r="AS4529" s="332"/>
    </row>
    <row r="4530" spans="1:45" x14ac:dyDescent="0.2">
      <c r="A4530" s="326"/>
      <c r="B4530" s="325"/>
      <c r="C4530" s="325"/>
      <c r="D4530" s="325"/>
      <c r="E4530" s="325"/>
      <c r="F4530" s="325"/>
      <c r="G4530" s="325"/>
      <c r="H4530" s="325"/>
      <c r="I4530" s="325"/>
      <c r="J4530" s="325"/>
      <c r="K4530" s="325"/>
      <c r="L4530" s="327"/>
      <c r="M4530" s="328"/>
      <c r="N4530" s="327"/>
      <c r="P4530" s="325"/>
      <c r="Q4530" s="325"/>
      <c r="R4530" s="325"/>
      <c r="S4530" s="325"/>
      <c r="T4530" s="328"/>
      <c r="U4530" s="329"/>
      <c r="V4530" s="330"/>
      <c r="W4530" s="330"/>
      <c r="X4530" s="325"/>
      <c r="Y4530" s="325"/>
      <c r="Z4530" s="325"/>
      <c r="AA4530" s="325"/>
      <c r="AB4530" s="325"/>
      <c r="AC4530" s="325"/>
      <c r="AD4530" s="325"/>
      <c r="AE4530" s="330"/>
      <c r="AF4530" s="326"/>
      <c r="AG4530" s="327"/>
      <c r="AH4530" s="327"/>
      <c r="AI4530" s="327"/>
      <c r="AJ4530" s="326"/>
      <c r="AK4530" s="327"/>
      <c r="AL4530" s="327"/>
      <c r="AM4530" s="331"/>
      <c r="AN4530" s="332"/>
      <c r="AO4530" s="333"/>
      <c r="AP4530" s="333"/>
      <c r="AQ4530" s="333"/>
      <c r="AR4530" s="332"/>
      <c r="AS4530" s="332"/>
    </row>
    <row r="4531" spans="1:45" x14ac:dyDescent="0.2">
      <c r="A4531" s="326"/>
      <c r="B4531" s="325"/>
      <c r="C4531" s="325"/>
      <c r="D4531" s="325"/>
      <c r="E4531" s="325"/>
      <c r="F4531" s="325"/>
      <c r="G4531" s="325"/>
      <c r="H4531" s="325"/>
      <c r="I4531" s="325"/>
      <c r="J4531" s="325"/>
      <c r="K4531" s="325"/>
      <c r="L4531" s="327"/>
      <c r="M4531" s="328"/>
      <c r="N4531" s="327"/>
      <c r="P4531" s="325"/>
      <c r="Q4531" s="325"/>
      <c r="R4531" s="325"/>
      <c r="S4531" s="325"/>
      <c r="T4531" s="328"/>
      <c r="U4531" s="329"/>
      <c r="V4531" s="330"/>
      <c r="W4531" s="330"/>
      <c r="X4531" s="325"/>
      <c r="Y4531" s="325"/>
      <c r="Z4531" s="325"/>
      <c r="AA4531" s="325"/>
      <c r="AB4531" s="325"/>
      <c r="AC4531" s="325"/>
      <c r="AD4531" s="325"/>
      <c r="AE4531" s="330"/>
      <c r="AF4531" s="326"/>
      <c r="AG4531" s="327"/>
      <c r="AH4531" s="327"/>
      <c r="AI4531" s="327"/>
      <c r="AJ4531" s="326"/>
      <c r="AK4531" s="327"/>
      <c r="AL4531" s="327"/>
      <c r="AM4531" s="331"/>
      <c r="AN4531" s="332"/>
      <c r="AO4531" s="333"/>
      <c r="AP4531" s="333"/>
      <c r="AQ4531" s="333"/>
      <c r="AR4531" s="332"/>
      <c r="AS4531" s="332"/>
    </row>
    <row r="4532" spans="1:45" x14ac:dyDescent="0.2">
      <c r="A4532" s="326"/>
      <c r="B4532" s="325"/>
      <c r="C4532" s="325"/>
      <c r="D4532" s="325"/>
      <c r="E4532" s="325"/>
      <c r="F4532" s="325"/>
      <c r="G4532" s="325"/>
      <c r="H4532" s="325"/>
      <c r="I4532" s="325"/>
      <c r="J4532" s="325"/>
      <c r="K4532" s="325"/>
      <c r="L4532" s="327"/>
      <c r="M4532" s="328"/>
      <c r="N4532" s="327"/>
      <c r="P4532" s="325"/>
      <c r="Q4532" s="325"/>
      <c r="R4532" s="325"/>
      <c r="S4532" s="325"/>
      <c r="T4532" s="328"/>
      <c r="U4532" s="329"/>
      <c r="V4532" s="330"/>
      <c r="W4532" s="330"/>
      <c r="X4532" s="325"/>
      <c r="Y4532" s="325"/>
      <c r="Z4532" s="325"/>
      <c r="AA4532" s="325"/>
      <c r="AB4532" s="325"/>
      <c r="AC4532" s="325"/>
      <c r="AD4532" s="325"/>
      <c r="AE4532" s="330"/>
      <c r="AF4532" s="326"/>
      <c r="AG4532" s="327"/>
      <c r="AH4532" s="327"/>
      <c r="AI4532" s="327"/>
      <c r="AJ4532" s="326"/>
      <c r="AK4532" s="327"/>
      <c r="AL4532" s="327"/>
      <c r="AM4532" s="331"/>
      <c r="AN4532" s="332"/>
      <c r="AO4532" s="333"/>
      <c r="AP4532" s="333"/>
      <c r="AQ4532" s="333"/>
      <c r="AR4532" s="332"/>
      <c r="AS4532" s="332"/>
    </row>
    <row r="4533" spans="1:45" x14ac:dyDescent="0.2">
      <c r="A4533" s="326"/>
      <c r="B4533" s="325"/>
      <c r="C4533" s="325"/>
      <c r="D4533" s="325"/>
      <c r="E4533" s="325"/>
      <c r="F4533" s="325"/>
      <c r="G4533" s="325"/>
      <c r="H4533" s="325"/>
      <c r="I4533" s="325"/>
      <c r="J4533" s="325"/>
      <c r="K4533" s="325"/>
      <c r="L4533" s="327"/>
      <c r="M4533" s="328"/>
      <c r="N4533" s="327"/>
      <c r="P4533" s="325"/>
      <c r="Q4533" s="325"/>
      <c r="R4533" s="325"/>
      <c r="S4533" s="325"/>
      <c r="T4533" s="328"/>
      <c r="U4533" s="329"/>
      <c r="V4533" s="330"/>
      <c r="W4533" s="330"/>
      <c r="X4533" s="325"/>
      <c r="Y4533" s="325"/>
      <c r="Z4533" s="325"/>
      <c r="AA4533" s="325"/>
      <c r="AB4533" s="325"/>
      <c r="AC4533" s="325"/>
      <c r="AD4533" s="325"/>
      <c r="AE4533" s="330"/>
      <c r="AF4533" s="326"/>
      <c r="AG4533" s="327"/>
      <c r="AH4533" s="327"/>
      <c r="AI4533" s="327"/>
      <c r="AJ4533" s="326"/>
      <c r="AK4533" s="327"/>
      <c r="AL4533" s="327"/>
      <c r="AM4533" s="331"/>
      <c r="AN4533" s="332"/>
      <c r="AO4533" s="333"/>
      <c r="AP4533" s="333"/>
      <c r="AQ4533" s="333"/>
      <c r="AR4533" s="332"/>
      <c r="AS4533" s="332"/>
    </row>
    <row r="4534" spans="1:45" x14ac:dyDescent="0.2">
      <c r="A4534" s="326"/>
      <c r="B4534" s="325"/>
      <c r="C4534" s="325"/>
      <c r="D4534" s="325"/>
      <c r="E4534" s="325"/>
      <c r="F4534" s="325"/>
      <c r="G4534" s="325"/>
      <c r="H4534" s="325"/>
      <c r="I4534" s="325"/>
      <c r="J4534" s="325"/>
      <c r="K4534" s="325"/>
      <c r="L4534" s="327"/>
      <c r="M4534" s="328"/>
      <c r="N4534" s="327"/>
      <c r="P4534" s="325"/>
      <c r="Q4534" s="325"/>
      <c r="R4534" s="325"/>
      <c r="S4534" s="325"/>
      <c r="T4534" s="328"/>
      <c r="U4534" s="329"/>
      <c r="V4534" s="330"/>
      <c r="W4534" s="330"/>
      <c r="X4534" s="325"/>
      <c r="Y4534" s="325"/>
      <c r="Z4534" s="325"/>
      <c r="AA4534" s="325"/>
      <c r="AB4534" s="325"/>
      <c r="AC4534" s="325"/>
      <c r="AD4534" s="325"/>
      <c r="AE4534" s="330"/>
      <c r="AF4534" s="326"/>
      <c r="AG4534" s="327"/>
      <c r="AH4534" s="327"/>
      <c r="AI4534" s="327"/>
      <c r="AJ4534" s="326"/>
      <c r="AK4534" s="327"/>
      <c r="AL4534" s="327"/>
      <c r="AM4534" s="331"/>
      <c r="AN4534" s="332"/>
      <c r="AO4534" s="333"/>
      <c r="AP4534" s="333"/>
      <c r="AQ4534" s="333"/>
      <c r="AR4534" s="332"/>
      <c r="AS4534" s="332"/>
    </row>
    <row r="4535" spans="1:45" x14ac:dyDescent="0.2">
      <c r="A4535" s="326"/>
      <c r="B4535" s="325"/>
      <c r="C4535" s="325"/>
      <c r="D4535" s="325"/>
      <c r="E4535" s="325"/>
      <c r="F4535" s="325"/>
      <c r="G4535" s="325"/>
      <c r="H4535" s="325"/>
      <c r="I4535" s="325"/>
      <c r="J4535" s="325"/>
      <c r="K4535" s="325"/>
      <c r="L4535" s="327"/>
      <c r="M4535" s="328"/>
      <c r="N4535" s="327"/>
      <c r="P4535" s="325"/>
      <c r="Q4535" s="325"/>
      <c r="R4535" s="325"/>
      <c r="S4535" s="325"/>
      <c r="T4535" s="328"/>
      <c r="U4535" s="329"/>
      <c r="V4535" s="330"/>
      <c r="W4535" s="330"/>
      <c r="X4535" s="325"/>
      <c r="Y4535" s="325"/>
      <c r="Z4535" s="325"/>
      <c r="AA4535" s="325"/>
      <c r="AB4535" s="325"/>
      <c r="AC4535" s="325"/>
      <c r="AD4535" s="325"/>
      <c r="AE4535" s="330"/>
      <c r="AF4535" s="326"/>
      <c r="AG4535" s="327"/>
      <c r="AH4535" s="327"/>
      <c r="AI4535" s="327"/>
      <c r="AJ4535" s="326"/>
      <c r="AK4535" s="327"/>
      <c r="AL4535" s="327"/>
      <c r="AM4535" s="331"/>
      <c r="AN4535" s="332"/>
      <c r="AO4535" s="333"/>
      <c r="AP4535" s="333"/>
      <c r="AQ4535" s="333"/>
      <c r="AR4535" s="332"/>
      <c r="AS4535" s="332"/>
    </row>
    <row r="4536" spans="1:45" x14ac:dyDescent="0.2">
      <c r="A4536" s="326"/>
      <c r="B4536" s="325"/>
      <c r="C4536" s="325"/>
      <c r="D4536" s="325"/>
      <c r="E4536" s="325"/>
      <c r="F4536" s="325"/>
      <c r="G4536" s="325"/>
      <c r="H4536" s="325"/>
      <c r="I4536" s="325"/>
      <c r="J4536" s="325"/>
      <c r="K4536" s="325"/>
      <c r="L4536" s="327"/>
      <c r="M4536" s="328"/>
      <c r="N4536" s="327"/>
      <c r="P4536" s="325"/>
      <c r="Q4536" s="325"/>
      <c r="R4536" s="325"/>
      <c r="S4536" s="325"/>
      <c r="T4536" s="328"/>
      <c r="U4536" s="329"/>
      <c r="V4536" s="330"/>
      <c r="W4536" s="330"/>
      <c r="X4536" s="325"/>
      <c r="Y4536" s="325"/>
      <c r="Z4536" s="325"/>
      <c r="AA4536" s="325"/>
      <c r="AB4536" s="325"/>
      <c r="AC4536" s="325"/>
      <c r="AD4536" s="325"/>
      <c r="AE4536" s="330"/>
      <c r="AF4536" s="326"/>
      <c r="AG4536" s="327"/>
      <c r="AH4536" s="327"/>
      <c r="AI4536" s="327"/>
      <c r="AJ4536" s="326"/>
      <c r="AK4536" s="327"/>
      <c r="AL4536" s="327"/>
      <c r="AM4536" s="331"/>
      <c r="AN4536" s="332"/>
      <c r="AO4536" s="333"/>
      <c r="AP4536" s="333"/>
      <c r="AQ4536" s="333"/>
      <c r="AR4536" s="332"/>
      <c r="AS4536" s="332"/>
    </row>
    <row r="4537" spans="1:45" x14ac:dyDescent="0.2">
      <c r="A4537" s="326"/>
      <c r="B4537" s="325"/>
      <c r="C4537" s="325"/>
      <c r="D4537" s="325"/>
      <c r="E4537" s="325"/>
      <c r="F4537" s="325"/>
      <c r="G4537" s="325"/>
      <c r="H4537" s="325"/>
      <c r="I4537" s="325"/>
      <c r="J4537" s="325"/>
      <c r="K4537" s="325"/>
      <c r="L4537" s="327"/>
      <c r="M4537" s="328"/>
      <c r="N4537" s="327"/>
      <c r="P4537" s="325"/>
      <c r="Q4537" s="325"/>
      <c r="R4537" s="325"/>
      <c r="S4537" s="325"/>
      <c r="T4537" s="328"/>
      <c r="U4537" s="329"/>
      <c r="V4537" s="330"/>
      <c r="W4537" s="330"/>
      <c r="X4537" s="325"/>
      <c r="Y4537" s="325"/>
      <c r="Z4537" s="325"/>
      <c r="AA4537" s="325"/>
      <c r="AB4537" s="325"/>
      <c r="AC4537" s="325"/>
      <c r="AD4537" s="325"/>
      <c r="AE4537" s="330"/>
      <c r="AF4537" s="326"/>
      <c r="AG4537" s="327"/>
      <c r="AH4537" s="327"/>
      <c r="AI4537" s="327"/>
      <c r="AJ4537" s="326"/>
      <c r="AK4537" s="327"/>
      <c r="AL4537" s="327"/>
      <c r="AM4537" s="331"/>
      <c r="AN4537" s="332"/>
      <c r="AO4537" s="333"/>
      <c r="AP4537" s="333"/>
      <c r="AQ4537" s="333"/>
      <c r="AR4537" s="332"/>
      <c r="AS4537" s="332"/>
    </row>
    <row r="4538" spans="1:45" x14ac:dyDescent="0.2">
      <c r="A4538" s="326"/>
      <c r="B4538" s="325"/>
      <c r="C4538" s="325"/>
      <c r="D4538" s="325"/>
      <c r="E4538" s="325"/>
      <c r="F4538" s="325"/>
      <c r="G4538" s="325"/>
      <c r="H4538" s="325"/>
      <c r="I4538" s="325"/>
      <c r="J4538" s="325"/>
      <c r="K4538" s="325"/>
      <c r="L4538" s="327"/>
      <c r="M4538" s="328"/>
      <c r="N4538" s="327"/>
      <c r="P4538" s="325"/>
      <c r="Q4538" s="325"/>
      <c r="R4538" s="325"/>
      <c r="S4538" s="325"/>
      <c r="T4538" s="328"/>
      <c r="U4538" s="329"/>
      <c r="V4538" s="330"/>
      <c r="W4538" s="330"/>
      <c r="X4538" s="325"/>
      <c r="Y4538" s="325"/>
      <c r="Z4538" s="325"/>
      <c r="AA4538" s="325"/>
      <c r="AB4538" s="325"/>
      <c r="AC4538" s="325"/>
      <c r="AD4538" s="325"/>
      <c r="AE4538" s="330"/>
      <c r="AF4538" s="326"/>
      <c r="AG4538" s="327"/>
      <c r="AH4538" s="327"/>
      <c r="AI4538" s="327"/>
      <c r="AJ4538" s="326"/>
      <c r="AK4538" s="327"/>
      <c r="AL4538" s="327"/>
      <c r="AM4538" s="331"/>
      <c r="AN4538" s="332"/>
      <c r="AO4538" s="333"/>
      <c r="AP4538" s="333"/>
      <c r="AQ4538" s="333"/>
      <c r="AR4538" s="332"/>
      <c r="AS4538" s="332"/>
    </row>
    <row r="4539" spans="1:45" x14ac:dyDescent="0.2">
      <c r="A4539" s="326"/>
      <c r="B4539" s="325"/>
      <c r="C4539" s="325"/>
      <c r="D4539" s="325"/>
      <c r="E4539" s="325"/>
      <c r="F4539" s="325"/>
      <c r="G4539" s="325"/>
      <c r="H4539" s="325"/>
      <c r="I4539" s="325"/>
      <c r="J4539" s="325"/>
      <c r="K4539" s="325"/>
      <c r="L4539" s="327"/>
      <c r="M4539" s="328"/>
      <c r="N4539" s="327"/>
      <c r="P4539" s="325"/>
      <c r="Q4539" s="325"/>
      <c r="R4539" s="325"/>
      <c r="S4539" s="325"/>
      <c r="T4539" s="328"/>
      <c r="U4539" s="329"/>
      <c r="V4539" s="330"/>
      <c r="W4539" s="330"/>
      <c r="X4539" s="325"/>
      <c r="Y4539" s="325"/>
      <c r="Z4539" s="325"/>
      <c r="AA4539" s="325"/>
      <c r="AB4539" s="325"/>
      <c r="AC4539" s="325"/>
      <c r="AD4539" s="325"/>
      <c r="AE4539" s="330"/>
      <c r="AF4539" s="326"/>
      <c r="AG4539" s="327"/>
      <c r="AH4539" s="327"/>
      <c r="AI4539" s="327"/>
      <c r="AJ4539" s="326"/>
      <c r="AK4539" s="327"/>
      <c r="AL4539" s="327"/>
      <c r="AM4539" s="331"/>
      <c r="AN4539" s="332"/>
      <c r="AO4539" s="333"/>
      <c r="AP4539" s="333"/>
      <c r="AQ4539" s="333"/>
      <c r="AR4539" s="332"/>
      <c r="AS4539" s="332"/>
    </row>
    <row r="4540" spans="1:45" x14ac:dyDescent="0.2">
      <c r="A4540" s="326"/>
      <c r="B4540" s="325"/>
      <c r="C4540" s="325"/>
      <c r="D4540" s="325"/>
      <c r="E4540" s="325"/>
      <c r="F4540" s="325"/>
      <c r="G4540" s="325"/>
      <c r="H4540" s="325"/>
      <c r="I4540" s="325"/>
      <c r="J4540" s="325"/>
      <c r="K4540" s="325"/>
      <c r="L4540" s="327"/>
      <c r="M4540" s="328"/>
      <c r="N4540" s="327"/>
      <c r="P4540" s="325"/>
      <c r="Q4540" s="325"/>
      <c r="R4540" s="325"/>
      <c r="S4540" s="325"/>
      <c r="T4540" s="328"/>
      <c r="U4540" s="329"/>
      <c r="V4540" s="330"/>
      <c r="W4540" s="330"/>
      <c r="X4540" s="325"/>
      <c r="Y4540" s="325"/>
      <c r="Z4540" s="325"/>
      <c r="AA4540" s="325"/>
      <c r="AB4540" s="325"/>
      <c r="AC4540" s="325"/>
      <c r="AD4540" s="325"/>
      <c r="AE4540" s="330"/>
      <c r="AF4540" s="326"/>
      <c r="AG4540" s="327"/>
      <c r="AH4540" s="327"/>
      <c r="AI4540" s="327"/>
      <c r="AJ4540" s="326"/>
      <c r="AK4540" s="327"/>
      <c r="AL4540" s="327"/>
      <c r="AM4540" s="331"/>
      <c r="AN4540" s="332"/>
      <c r="AO4540" s="333"/>
      <c r="AP4540" s="333"/>
      <c r="AQ4540" s="333"/>
      <c r="AR4540" s="332"/>
      <c r="AS4540" s="332"/>
    </row>
    <row r="4541" spans="1:45" x14ac:dyDescent="0.2">
      <c r="A4541" s="326"/>
      <c r="B4541" s="325"/>
      <c r="C4541" s="325"/>
      <c r="D4541" s="325"/>
      <c r="E4541" s="325"/>
      <c r="F4541" s="325"/>
      <c r="G4541" s="325"/>
      <c r="H4541" s="325"/>
      <c r="I4541" s="325"/>
      <c r="J4541" s="325"/>
      <c r="K4541" s="325"/>
      <c r="L4541" s="327"/>
      <c r="M4541" s="328"/>
      <c r="N4541" s="327"/>
      <c r="P4541" s="325"/>
      <c r="Q4541" s="325"/>
      <c r="R4541" s="325"/>
      <c r="S4541" s="325"/>
      <c r="T4541" s="328"/>
      <c r="U4541" s="329"/>
      <c r="V4541" s="330"/>
      <c r="W4541" s="330"/>
      <c r="X4541" s="325"/>
      <c r="Y4541" s="325"/>
      <c r="Z4541" s="325"/>
      <c r="AA4541" s="325"/>
      <c r="AB4541" s="325"/>
      <c r="AC4541" s="325"/>
      <c r="AD4541" s="325"/>
      <c r="AE4541" s="330"/>
      <c r="AF4541" s="326"/>
      <c r="AG4541" s="327"/>
      <c r="AH4541" s="327"/>
      <c r="AI4541" s="327"/>
      <c r="AJ4541" s="326"/>
      <c r="AK4541" s="327"/>
      <c r="AL4541" s="327"/>
      <c r="AM4541" s="331"/>
      <c r="AN4541" s="332"/>
      <c r="AO4541" s="333"/>
      <c r="AP4541" s="333"/>
      <c r="AQ4541" s="333"/>
      <c r="AR4541" s="332"/>
      <c r="AS4541" s="332"/>
    </row>
    <row r="4542" spans="1:45" x14ac:dyDescent="0.2">
      <c r="A4542" s="326"/>
      <c r="B4542" s="325"/>
      <c r="C4542" s="325"/>
      <c r="D4542" s="325"/>
      <c r="E4542" s="325"/>
      <c r="F4542" s="325"/>
      <c r="G4542" s="325"/>
      <c r="H4542" s="325"/>
      <c r="I4542" s="325"/>
      <c r="J4542" s="325"/>
      <c r="K4542" s="325"/>
      <c r="L4542" s="327"/>
      <c r="M4542" s="328"/>
      <c r="N4542" s="327"/>
      <c r="P4542" s="325"/>
      <c r="Q4542" s="325"/>
      <c r="R4542" s="325"/>
      <c r="S4542" s="325"/>
      <c r="T4542" s="328"/>
      <c r="U4542" s="329"/>
      <c r="V4542" s="330"/>
      <c r="W4542" s="330"/>
      <c r="X4542" s="325"/>
      <c r="Y4542" s="325"/>
      <c r="Z4542" s="325"/>
      <c r="AA4542" s="325"/>
      <c r="AB4542" s="325"/>
      <c r="AC4542" s="325"/>
      <c r="AD4542" s="325"/>
      <c r="AE4542" s="330"/>
      <c r="AF4542" s="326"/>
      <c r="AG4542" s="327"/>
      <c r="AH4542" s="327"/>
      <c r="AI4542" s="327"/>
      <c r="AJ4542" s="326"/>
      <c r="AK4542" s="327"/>
      <c r="AL4542" s="327"/>
      <c r="AM4542" s="331"/>
      <c r="AN4542" s="332"/>
      <c r="AO4542" s="333"/>
      <c r="AP4542" s="333"/>
      <c r="AQ4542" s="333"/>
      <c r="AR4542" s="332"/>
      <c r="AS4542" s="332"/>
    </row>
    <row r="4543" spans="1:45" x14ac:dyDescent="0.2">
      <c r="A4543" s="326"/>
      <c r="B4543" s="325"/>
      <c r="C4543" s="325"/>
      <c r="D4543" s="325"/>
      <c r="E4543" s="325"/>
      <c r="F4543" s="325"/>
      <c r="G4543" s="325"/>
      <c r="H4543" s="325"/>
      <c r="I4543" s="325"/>
      <c r="J4543" s="325"/>
      <c r="K4543" s="325"/>
      <c r="L4543" s="327"/>
      <c r="M4543" s="328"/>
      <c r="N4543" s="327"/>
      <c r="P4543" s="325"/>
      <c r="Q4543" s="325"/>
      <c r="R4543" s="325"/>
      <c r="S4543" s="325"/>
      <c r="T4543" s="328"/>
      <c r="U4543" s="329"/>
      <c r="V4543" s="330"/>
      <c r="W4543" s="330"/>
      <c r="X4543" s="325"/>
      <c r="Y4543" s="325"/>
      <c r="Z4543" s="325"/>
      <c r="AA4543" s="325"/>
      <c r="AB4543" s="325"/>
      <c r="AC4543" s="325"/>
      <c r="AD4543" s="325"/>
      <c r="AE4543" s="330"/>
      <c r="AF4543" s="326"/>
      <c r="AG4543" s="327"/>
      <c r="AH4543" s="327"/>
      <c r="AI4543" s="327"/>
      <c r="AJ4543" s="326"/>
      <c r="AK4543" s="327"/>
      <c r="AL4543" s="327"/>
      <c r="AM4543" s="331"/>
      <c r="AN4543" s="332"/>
      <c r="AO4543" s="333"/>
      <c r="AP4543" s="333"/>
      <c r="AQ4543" s="333"/>
      <c r="AR4543" s="332"/>
      <c r="AS4543" s="332"/>
    </row>
    <row r="4544" spans="1:45" x14ac:dyDescent="0.2">
      <c r="A4544" s="326"/>
      <c r="B4544" s="325"/>
      <c r="C4544" s="325"/>
      <c r="D4544" s="325"/>
      <c r="E4544" s="325"/>
      <c r="F4544" s="325"/>
      <c r="G4544" s="325"/>
      <c r="H4544" s="325"/>
      <c r="I4544" s="325"/>
      <c r="J4544" s="325"/>
      <c r="K4544" s="325"/>
      <c r="L4544" s="327"/>
      <c r="M4544" s="328"/>
      <c r="N4544" s="327"/>
      <c r="P4544" s="325"/>
      <c r="Q4544" s="325"/>
      <c r="R4544" s="325"/>
      <c r="S4544" s="325"/>
      <c r="T4544" s="328"/>
      <c r="U4544" s="329"/>
      <c r="V4544" s="330"/>
      <c r="W4544" s="330"/>
      <c r="X4544" s="325"/>
      <c r="Y4544" s="325"/>
      <c r="Z4544" s="325"/>
      <c r="AA4544" s="325"/>
      <c r="AB4544" s="325"/>
      <c r="AC4544" s="325"/>
      <c r="AD4544" s="325"/>
      <c r="AE4544" s="330"/>
      <c r="AF4544" s="326"/>
      <c r="AG4544" s="327"/>
      <c r="AH4544" s="327"/>
      <c r="AI4544" s="327"/>
      <c r="AJ4544" s="326"/>
      <c r="AK4544" s="327"/>
      <c r="AL4544" s="327"/>
      <c r="AM4544" s="331"/>
      <c r="AN4544" s="332"/>
      <c r="AO4544" s="333"/>
      <c r="AP4544" s="333"/>
      <c r="AQ4544" s="333"/>
      <c r="AR4544" s="332"/>
      <c r="AS4544" s="332"/>
    </row>
    <row r="4545" spans="1:45" x14ac:dyDescent="0.2">
      <c r="A4545" s="326"/>
      <c r="B4545" s="325"/>
      <c r="C4545" s="325"/>
      <c r="D4545" s="325"/>
      <c r="E4545" s="325"/>
      <c r="F4545" s="325"/>
      <c r="G4545" s="325"/>
      <c r="H4545" s="325"/>
      <c r="I4545" s="325"/>
      <c r="J4545" s="325"/>
      <c r="K4545" s="325"/>
      <c r="L4545" s="327"/>
      <c r="M4545" s="328"/>
      <c r="N4545" s="327"/>
      <c r="P4545" s="325"/>
      <c r="Q4545" s="325"/>
      <c r="R4545" s="325"/>
      <c r="S4545" s="325"/>
      <c r="T4545" s="328"/>
      <c r="U4545" s="329"/>
      <c r="V4545" s="330"/>
      <c r="W4545" s="330"/>
      <c r="X4545" s="325"/>
      <c r="Y4545" s="325"/>
      <c r="Z4545" s="325"/>
      <c r="AA4545" s="325"/>
      <c r="AB4545" s="325"/>
      <c r="AC4545" s="325"/>
      <c r="AD4545" s="325"/>
      <c r="AE4545" s="330"/>
      <c r="AF4545" s="326"/>
      <c r="AG4545" s="327"/>
      <c r="AH4545" s="327"/>
      <c r="AI4545" s="327"/>
      <c r="AJ4545" s="326"/>
      <c r="AK4545" s="327"/>
      <c r="AL4545" s="327"/>
      <c r="AM4545" s="331"/>
      <c r="AN4545" s="332"/>
      <c r="AO4545" s="333"/>
      <c r="AP4545" s="333"/>
      <c r="AQ4545" s="333"/>
      <c r="AR4545" s="332"/>
      <c r="AS4545" s="332"/>
    </row>
    <row r="4546" spans="1:45" x14ac:dyDescent="0.2">
      <c r="A4546" s="326"/>
      <c r="B4546" s="325"/>
      <c r="C4546" s="325"/>
      <c r="D4546" s="325"/>
      <c r="E4546" s="325"/>
      <c r="F4546" s="325"/>
      <c r="G4546" s="325"/>
      <c r="H4546" s="325"/>
      <c r="I4546" s="325"/>
      <c r="J4546" s="325"/>
      <c r="K4546" s="325"/>
      <c r="L4546" s="327"/>
      <c r="M4546" s="328"/>
      <c r="N4546" s="327"/>
      <c r="P4546" s="325"/>
      <c r="Q4546" s="325"/>
      <c r="R4546" s="325"/>
      <c r="S4546" s="325"/>
      <c r="T4546" s="328"/>
      <c r="U4546" s="329"/>
      <c r="V4546" s="330"/>
      <c r="W4546" s="330"/>
      <c r="X4546" s="325"/>
      <c r="Y4546" s="325"/>
      <c r="Z4546" s="325"/>
      <c r="AA4546" s="325"/>
      <c r="AB4546" s="325"/>
      <c r="AC4546" s="325"/>
      <c r="AD4546" s="325"/>
      <c r="AE4546" s="330"/>
      <c r="AF4546" s="326"/>
      <c r="AG4546" s="327"/>
      <c r="AH4546" s="327"/>
      <c r="AI4546" s="327"/>
      <c r="AJ4546" s="326"/>
      <c r="AK4546" s="327"/>
      <c r="AL4546" s="327"/>
      <c r="AM4546" s="331"/>
      <c r="AN4546" s="332"/>
      <c r="AO4546" s="333"/>
      <c r="AP4546" s="333"/>
      <c r="AQ4546" s="333"/>
      <c r="AR4546" s="332"/>
      <c r="AS4546" s="332"/>
    </row>
    <row r="4547" spans="1:45" x14ac:dyDescent="0.2">
      <c r="A4547" s="326"/>
      <c r="B4547" s="325"/>
      <c r="C4547" s="325"/>
      <c r="D4547" s="325"/>
      <c r="E4547" s="325"/>
      <c r="F4547" s="325"/>
      <c r="G4547" s="325"/>
      <c r="H4547" s="325"/>
      <c r="I4547" s="325"/>
      <c r="J4547" s="325"/>
      <c r="K4547" s="325"/>
      <c r="L4547" s="327"/>
      <c r="M4547" s="328"/>
      <c r="N4547" s="327"/>
      <c r="P4547" s="325"/>
      <c r="Q4547" s="325"/>
      <c r="R4547" s="325"/>
      <c r="S4547" s="325"/>
      <c r="T4547" s="328"/>
      <c r="U4547" s="329"/>
      <c r="V4547" s="330"/>
      <c r="W4547" s="330"/>
      <c r="X4547" s="325"/>
      <c r="Y4547" s="325"/>
      <c r="Z4547" s="325"/>
      <c r="AA4547" s="325"/>
      <c r="AB4547" s="325"/>
      <c r="AC4547" s="325"/>
      <c r="AD4547" s="325"/>
      <c r="AE4547" s="330"/>
      <c r="AF4547" s="326"/>
      <c r="AG4547" s="327"/>
      <c r="AH4547" s="327"/>
      <c r="AI4547" s="327"/>
      <c r="AJ4547" s="326"/>
      <c r="AK4547" s="327"/>
      <c r="AL4547" s="327"/>
      <c r="AM4547" s="331"/>
      <c r="AN4547" s="332"/>
      <c r="AO4547" s="333"/>
      <c r="AP4547" s="333"/>
      <c r="AQ4547" s="333"/>
      <c r="AR4547" s="332"/>
      <c r="AS4547" s="332"/>
    </row>
    <row r="4548" spans="1:45" x14ac:dyDescent="0.2">
      <c r="A4548" s="326"/>
      <c r="B4548" s="325"/>
      <c r="C4548" s="325"/>
      <c r="D4548" s="325"/>
      <c r="E4548" s="325"/>
      <c r="F4548" s="325"/>
      <c r="G4548" s="325"/>
      <c r="H4548" s="325"/>
      <c r="I4548" s="325"/>
      <c r="J4548" s="325"/>
      <c r="K4548" s="325"/>
      <c r="L4548" s="327"/>
      <c r="M4548" s="328"/>
      <c r="N4548" s="327"/>
      <c r="P4548" s="325"/>
      <c r="Q4548" s="325"/>
      <c r="R4548" s="325"/>
      <c r="S4548" s="325"/>
      <c r="T4548" s="328"/>
      <c r="U4548" s="329"/>
      <c r="V4548" s="330"/>
      <c r="W4548" s="330"/>
      <c r="X4548" s="325"/>
      <c r="Y4548" s="325"/>
      <c r="Z4548" s="325"/>
      <c r="AA4548" s="325"/>
      <c r="AB4548" s="325"/>
      <c r="AC4548" s="325"/>
      <c r="AD4548" s="325"/>
      <c r="AE4548" s="330"/>
      <c r="AF4548" s="326"/>
      <c r="AG4548" s="327"/>
      <c r="AH4548" s="327"/>
      <c r="AI4548" s="327"/>
      <c r="AJ4548" s="326"/>
      <c r="AK4548" s="327"/>
      <c r="AL4548" s="327"/>
      <c r="AM4548" s="331"/>
      <c r="AN4548" s="332"/>
      <c r="AO4548" s="333"/>
      <c r="AP4548" s="333"/>
      <c r="AQ4548" s="333"/>
      <c r="AR4548" s="332"/>
      <c r="AS4548" s="332"/>
    </row>
    <row r="4549" spans="1:45" x14ac:dyDescent="0.2">
      <c r="A4549" s="326"/>
      <c r="B4549" s="325"/>
      <c r="C4549" s="325"/>
      <c r="D4549" s="325"/>
      <c r="E4549" s="325"/>
      <c r="F4549" s="325"/>
      <c r="G4549" s="325"/>
      <c r="H4549" s="325"/>
      <c r="I4549" s="325"/>
      <c r="J4549" s="325"/>
      <c r="K4549" s="325"/>
      <c r="L4549" s="327"/>
      <c r="M4549" s="328"/>
      <c r="N4549" s="327"/>
      <c r="P4549" s="325"/>
      <c r="Q4549" s="325"/>
      <c r="R4549" s="325"/>
      <c r="S4549" s="325"/>
      <c r="T4549" s="328"/>
      <c r="U4549" s="329"/>
      <c r="V4549" s="330"/>
      <c r="W4549" s="330"/>
      <c r="X4549" s="325"/>
      <c r="Y4549" s="325"/>
      <c r="Z4549" s="325"/>
      <c r="AA4549" s="325"/>
      <c r="AB4549" s="325"/>
      <c r="AC4549" s="325"/>
      <c r="AD4549" s="325"/>
      <c r="AE4549" s="330"/>
      <c r="AF4549" s="326"/>
      <c r="AG4549" s="327"/>
      <c r="AH4549" s="327"/>
      <c r="AI4549" s="327"/>
      <c r="AJ4549" s="326"/>
      <c r="AK4549" s="327"/>
      <c r="AL4549" s="327"/>
      <c r="AM4549" s="331"/>
      <c r="AN4549" s="332"/>
      <c r="AO4549" s="333"/>
      <c r="AP4549" s="333"/>
      <c r="AQ4549" s="333"/>
      <c r="AR4549" s="332"/>
      <c r="AS4549" s="332"/>
    </row>
    <row r="4550" spans="1:45" x14ac:dyDescent="0.2">
      <c r="A4550" s="326"/>
      <c r="B4550" s="325"/>
      <c r="C4550" s="325"/>
      <c r="D4550" s="325"/>
      <c r="E4550" s="325"/>
      <c r="F4550" s="325"/>
      <c r="G4550" s="325"/>
      <c r="H4550" s="325"/>
      <c r="I4550" s="325"/>
      <c r="J4550" s="325"/>
      <c r="K4550" s="325"/>
      <c r="L4550" s="327"/>
      <c r="M4550" s="328"/>
      <c r="N4550" s="327"/>
      <c r="P4550" s="325"/>
      <c r="Q4550" s="325"/>
      <c r="R4550" s="325"/>
      <c r="S4550" s="325"/>
      <c r="T4550" s="328"/>
      <c r="U4550" s="329"/>
      <c r="V4550" s="330"/>
      <c r="W4550" s="330"/>
      <c r="X4550" s="325"/>
      <c r="Y4550" s="325"/>
      <c r="Z4550" s="325"/>
      <c r="AA4550" s="325"/>
      <c r="AB4550" s="325"/>
      <c r="AC4550" s="325"/>
      <c r="AD4550" s="325"/>
      <c r="AE4550" s="330"/>
      <c r="AF4550" s="326"/>
      <c r="AG4550" s="327"/>
      <c r="AH4550" s="327"/>
      <c r="AI4550" s="327"/>
      <c r="AJ4550" s="326"/>
      <c r="AK4550" s="327"/>
      <c r="AL4550" s="327"/>
      <c r="AM4550" s="331"/>
      <c r="AN4550" s="332"/>
      <c r="AO4550" s="333"/>
      <c r="AP4550" s="333"/>
      <c r="AQ4550" s="333"/>
      <c r="AR4550" s="332"/>
      <c r="AS4550" s="332"/>
    </row>
    <row r="4551" spans="1:45" x14ac:dyDescent="0.2">
      <c r="A4551" s="326"/>
      <c r="B4551" s="325"/>
      <c r="C4551" s="325"/>
      <c r="D4551" s="325"/>
      <c r="E4551" s="325"/>
      <c r="F4551" s="325"/>
      <c r="G4551" s="325"/>
      <c r="H4551" s="325"/>
      <c r="I4551" s="325"/>
      <c r="J4551" s="325"/>
      <c r="K4551" s="325"/>
      <c r="L4551" s="327"/>
      <c r="M4551" s="328"/>
      <c r="N4551" s="327"/>
      <c r="P4551" s="325"/>
      <c r="Q4551" s="325"/>
      <c r="R4551" s="325"/>
      <c r="S4551" s="325"/>
      <c r="T4551" s="328"/>
      <c r="U4551" s="329"/>
      <c r="V4551" s="330"/>
      <c r="W4551" s="330"/>
      <c r="X4551" s="325"/>
      <c r="Y4551" s="325"/>
      <c r="Z4551" s="325"/>
      <c r="AA4551" s="325"/>
      <c r="AB4551" s="325"/>
      <c r="AC4551" s="325"/>
      <c r="AD4551" s="325"/>
      <c r="AE4551" s="330"/>
      <c r="AF4551" s="326"/>
      <c r="AG4551" s="327"/>
      <c r="AH4551" s="327"/>
      <c r="AI4551" s="327"/>
      <c r="AJ4551" s="326"/>
      <c r="AK4551" s="327"/>
      <c r="AL4551" s="327"/>
      <c r="AM4551" s="331"/>
      <c r="AN4551" s="332"/>
      <c r="AO4551" s="333"/>
      <c r="AP4551" s="333"/>
      <c r="AQ4551" s="333"/>
      <c r="AR4551" s="332"/>
      <c r="AS4551" s="332"/>
    </row>
    <row r="4552" spans="1:45" x14ac:dyDescent="0.2">
      <c r="A4552" s="326"/>
      <c r="B4552" s="325"/>
      <c r="C4552" s="325"/>
      <c r="D4552" s="325"/>
      <c r="E4552" s="325"/>
      <c r="F4552" s="325"/>
      <c r="G4552" s="325"/>
      <c r="H4552" s="325"/>
      <c r="I4552" s="325"/>
      <c r="J4552" s="325"/>
      <c r="K4552" s="325"/>
      <c r="L4552" s="327"/>
      <c r="M4552" s="328"/>
      <c r="N4552" s="327"/>
      <c r="P4552" s="325"/>
      <c r="Q4552" s="325"/>
      <c r="R4552" s="325"/>
      <c r="S4552" s="325"/>
      <c r="T4552" s="328"/>
      <c r="U4552" s="329"/>
      <c r="V4552" s="330"/>
      <c r="W4552" s="330"/>
      <c r="X4552" s="325"/>
      <c r="Y4552" s="325"/>
      <c r="Z4552" s="325"/>
      <c r="AA4552" s="325"/>
      <c r="AB4552" s="325"/>
      <c r="AC4552" s="325"/>
      <c r="AD4552" s="325"/>
      <c r="AE4552" s="330"/>
      <c r="AF4552" s="326"/>
      <c r="AG4552" s="327"/>
      <c r="AH4552" s="327"/>
      <c r="AI4552" s="327"/>
      <c r="AJ4552" s="326"/>
      <c r="AK4552" s="327"/>
      <c r="AL4552" s="327"/>
      <c r="AM4552" s="331"/>
      <c r="AN4552" s="332"/>
      <c r="AO4552" s="333"/>
      <c r="AP4552" s="333"/>
      <c r="AQ4552" s="333"/>
      <c r="AR4552" s="332"/>
      <c r="AS4552" s="332"/>
    </row>
    <row r="4553" spans="1:45" x14ac:dyDescent="0.2">
      <c r="A4553" s="326"/>
      <c r="B4553" s="325"/>
      <c r="C4553" s="325"/>
      <c r="D4553" s="325"/>
      <c r="E4553" s="325"/>
      <c r="F4553" s="325"/>
      <c r="G4553" s="325"/>
      <c r="H4553" s="325"/>
      <c r="I4553" s="325"/>
      <c r="J4553" s="325"/>
      <c r="K4553" s="325"/>
      <c r="L4553" s="327"/>
      <c r="M4553" s="328"/>
      <c r="N4553" s="327"/>
      <c r="P4553" s="325"/>
      <c r="Q4553" s="325"/>
      <c r="R4553" s="325"/>
      <c r="S4553" s="325"/>
      <c r="T4553" s="328"/>
      <c r="U4553" s="329"/>
      <c r="V4553" s="330"/>
      <c r="W4553" s="330"/>
      <c r="X4553" s="325"/>
      <c r="Y4553" s="325"/>
      <c r="Z4553" s="325"/>
      <c r="AA4553" s="325"/>
      <c r="AB4553" s="325"/>
      <c r="AC4553" s="325"/>
      <c r="AD4553" s="325"/>
      <c r="AE4553" s="330"/>
      <c r="AF4553" s="326"/>
      <c r="AG4553" s="327"/>
      <c r="AH4553" s="327"/>
      <c r="AI4553" s="327"/>
      <c r="AJ4553" s="326"/>
      <c r="AK4553" s="327"/>
      <c r="AL4553" s="327"/>
      <c r="AM4553" s="331"/>
      <c r="AN4553" s="332"/>
      <c r="AO4553" s="333"/>
      <c r="AP4553" s="333"/>
      <c r="AQ4553" s="333"/>
      <c r="AR4553" s="332"/>
      <c r="AS4553" s="332"/>
    </row>
    <row r="4554" spans="1:45" x14ac:dyDescent="0.2">
      <c r="A4554" s="326"/>
      <c r="B4554" s="325"/>
      <c r="C4554" s="325"/>
      <c r="D4554" s="325"/>
      <c r="E4554" s="325"/>
      <c r="F4554" s="325"/>
      <c r="G4554" s="325"/>
      <c r="H4554" s="325"/>
      <c r="I4554" s="325"/>
      <c r="J4554" s="325"/>
      <c r="K4554" s="325"/>
      <c r="L4554" s="327"/>
      <c r="M4554" s="328"/>
      <c r="N4554" s="327"/>
      <c r="P4554" s="325"/>
      <c r="Q4554" s="325"/>
      <c r="R4554" s="325"/>
      <c r="S4554" s="325"/>
      <c r="T4554" s="328"/>
      <c r="U4554" s="329"/>
      <c r="V4554" s="330"/>
      <c r="W4554" s="330"/>
      <c r="X4554" s="325"/>
      <c r="Y4554" s="325"/>
      <c r="Z4554" s="325"/>
      <c r="AA4554" s="325"/>
      <c r="AB4554" s="325"/>
      <c r="AC4554" s="325"/>
      <c r="AD4554" s="325"/>
      <c r="AE4554" s="330"/>
      <c r="AF4554" s="326"/>
      <c r="AG4554" s="327"/>
      <c r="AH4554" s="327"/>
      <c r="AI4554" s="327"/>
      <c r="AJ4554" s="326"/>
      <c r="AK4554" s="327"/>
      <c r="AL4554" s="327"/>
      <c r="AM4554" s="331"/>
      <c r="AN4554" s="332"/>
      <c r="AO4554" s="333"/>
      <c r="AP4554" s="333"/>
      <c r="AQ4554" s="333"/>
      <c r="AR4554" s="332"/>
      <c r="AS4554" s="332"/>
    </row>
    <row r="4555" spans="1:45" x14ac:dyDescent="0.2">
      <c r="A4555" s="326"/>
      <c r="B4555" s="325"/>
      <c r="C4555" s="325"/>
      <c r="D4555" s="325"/>
      <c r="E4555" s="325"/>
      <c r="F4555" s="325"/>
      <c r="G4555" s="325"/>
      <c r="H4555" s="325"/>
      <c r="I4555" s="325"/>
      <c r="J4555" s="325"/>
      <c r="K4555" s="325"/>
      <c r="L4555" s="327"/>
      <c r="M4555" s="328"/>
      <c r="N4555" s="327"/>
      <c r="P4555" s="325"/>
      <c r="Q4555" s="325"/>
      <c r="R4555" s="325"/>
      <c r="S4555" s="325"/>
      <c r="T4555" s="328"/>
      <c r="U4555" s="329"/>
      <c r="V4555" s="330"/>
      <c r="W4555" s="330"/>
      <c r="X4555" s="325"/>
      <c r="Y4555" s="325"/>
      <c r="Z4555" s="325"/>
      <c r="AA4555" s="325"/>
      <c r="AB4555" s="325"/>
      <c r="AC4555" s="325"/>
      <c r="AD4555" s="325"/>
      <c r="AE4555" s="330"/>
      <c r="AF4555" s="326"/>
      <c r="AG4555" s="327"/>
      <c r="AH4555" s="327"/>
      <c r="AI4555" s="327"/>
      <c r="AJ4555" s="326"/>
      <c r="AK4555" s="327"/>
      <c r="AL4555" s="327"/>
      <c r="AM4555" s="331"/>
      <c r="AN4555" s="332"/>
      <c r="AO4555" s="333"/>
      <c r="AP4555" s="333"/>
      <c r="AQ4555" s="333"/>
      <c r="AR4555" s="332"/>
      <c r="AS4555" s="332"/>
    </row>
    <row r="4556" spans="1:45" x14ac:dyDescent="0.2">
      <c r="A4556" s="326"/>
      <c r="B4556" s="325"/>
      <c r="C4556" s="325"/>
      <c r="D4556" s="325"/>
      <c r="E4556" s="325"/>
      <c r="F4556" s="325"/>
      <c r="G4556" s="325"/>
      <c r="H4556" s="325"/>
      <c r="I4556" s="325"/>
      <c r="J4556" s="325"/>
      <c r="K4556" s="325"/>
      <c r="L4556" s="327"/>
      <c r="M4556" s="328"/>
      <c r="N4556" s="327"/>
      <c r="P4556" s="325"/>
      <c r="Q4556" s="325"/>
      <c r="R4556" s="325"/>
      <c r="S4556" s="325"/>
      <c r="T4556" s="328"/>
      <c r="U4556" s="329"/>
      <c r="V4556" s="330"/>
      <c r="W4556" s="330"/>
      <c r="X4556" s="325"/>
      <c r="Y4556" s="325"/>
      <c r="Z4556" s="325"/>
      <c r="AA4556" s="325"/>
      <c r="AB4556" s="325"/>
      <c r="AC4556" s="325"/>
      <c r="AD4556" s="325"/>
      <c r="AE4556" s="330"/>
      <c r="AF4556" s="326"/>
      <c r="AG4556" s="327"/>
      <c r="AH4556" s="327"/>
      <c r="AI4556" s="327"/>
      <c r="AJ4556" s="326"/>
      <c r="AK4556" s="327"/>
      <c r="AL4556" s="327"/>
      <c r="AM4556" s="331"/>
      <c r="AN4556" s="332"/>
      <c r="AO4556" s="333"/>
      <c r="AP4556" s="333"/>
      <c r="AQ4556" s="333"/>
      <c r="AR4556" s="332"/>
      <c r="AS4556" s="332"/>
    </row>
    <row r="4557" spans="1:45" x14ac:dyDescent="0.2">
      <c r="A4557" s="326"/>
      <c r="B4557" s="325"/>
      <c r="C4557" s="325"/>
      <c r="D4557" s="325"/>
      <c r="E4557" s="325"/>
      <c r="F4557" s="325"/>
      <c r="G4557" s="325"/>
      <c r="H4557" s="325"/>
      <c r="I4557" s="325"/>
      <c r="J4557" s="325"/>
      <c r="K4557" s="325"/>
      <c r="L4557" s="327"/>
      <c r="M4557" s="328"/>
      <c r="N4557" s="327"/>
      <c r="P4557" s="325"/>
      <c r="Q4557" s="325"/>
      <c r="R4557" s="325"/>
      <c r="S4557" s="325"/>
      <c r="T4557" s="328"/>
      <c r="U4557" s="329"/>
      <c r="V4557" s="330"/>
      <c r="W4557" s="330"/>
      <c r="X4557" s="325"/>
      <c r="Y4557" s="325"/>
      <c r="Z4557" s="325"/>
      <c r="AA4557" s="325"/>
      <c r="AB4557" s="325"/>
      <c r="AC4557" s="325"/>
      <c r="AD4557" s="325"/>
      <c r="AE4557" s="330"/>
      <c r="AF4557" s="326"/>
      <c r="AG4557" s="327"/>
      <c r="AH4557" s="327"/>
      <c r="AI4557" s="327"/>
      <c r="AJ4557" s="326"/>
      <c r="AK4557" s="327"/>
      <c r="AL4557" s="327"/>
      <c r="AM4557" s="331"/>
      <c r="AN4557" s="332"/>
      <c r="AO4557" s="333"/>
      <c r="AP4557" s="333"/>
      <c r="AQ4557" s="333"/>
      <c r="AR4557" s="332"/>
      <c r="AS4557" s="332"/>
    </row>
    <row r="4558" spans="1:45" x14ac:dyDescent="0.2">
      <c r="A4558" s="326"/>
      <c r="B4558" s="325"/>
      <c r="C4558" s="325"/>
      <c r="D4558" s="325"/>
      <c r="E4558" s="325"/>
      <c r="F4558" s="325"/>
      <c r="G4558" s="325"/>
      <c r="H4558" s="325"/>
      <c r="I4558" s="325"/>
      <c r="J4558" s="325"/>
      <c r="K4558" s="325"/>
      <c r="L4558" s="327"/>
      <c r="M4558" s="328"/>
      <c r="N4558" s="327"/>
      <c r="P4558" s="325"/>
      <c r="Q4558" s="325"/>
      <c r="R4558" s="325"/>
      <c r="S4558" s="325"/>
      <c r="T4558" s="328"/>
      <c r="U4558" s="329"/>
      <c r="V4558" s="330"/>
      <c r="W4558" s="330"/>
      <c r="X4558" s="325"/>
      <c r="Y4558" s="325"/>
      <c r="Z4558" s="325"/>
      <c r="AA4558" s="325"/>
      <c r="AB4558" s="325"/>
      <c r="AC4558" s="325"/>
      <c r="AD4558" s="325"/>
      <c r="AE4558" s="330"/>
      <c r="AF4558" s="326"/>
      <c r="AG4558" s="327"/>
      <c r="AH4558" s="327"/>
      <c r="AI4558" s="327"/>
      <c r="AJ4558" s="326"/>
      <c r="AK4558" s="327"/>
      <c r="AL4558" s="327"/>
      <c r="AM4558" s="331"/>
      <c r="AN4558" s="332"/>
      <c r="AO4558" s="333"/>
      <c r="AP4558" s="333"/>
      <c r="AQ4558" s="333"/>
      <c r="AR4558" s="332"/>
      <c r="AS4558" s="332"/>
    </row>
    <row r="4559" spans="1:45" x14ac:dyDescent="0.2">
      <c r="A4559" s="326"/>
      <c r="B4559" s="325"/>
      <c r="C4559" s="325"/>
      <c r="D4559" s="325"/>
      <c r="E4559" s="325"/>
      <c r="F4559" s="325"/>
      <c r="G4559" s="325"/>
      <c r="H4559" s="325"/>
      <c r="I4559" s="325"/>
      <c r="J4559" s="325"/>
      <c r="K4559" s="325"/>
      <c r="L4559" s="327"/>
      <c r="M4559" s="328"/>
      <c r="N4559" s="327"/>
      <c r="P4559" s="325"/>
      <c r="Q4559" s="325"/>
      <c r="R4559" s="325"/>
      <c r="S4559" s="325"/>
      <c r="T4559" s="328"/>
      <c r="U4559" s="329"/>
      <c r="V4559" s="330"/>
      <c r="W4559" s="330"/>
      <c r="X4559" s="325"/>
      <c r="Y4559" s="325"/>
      <c r="Z4559" s="325"/>
      <c r="AA4559" s="325"/>
      <c r="AB4559" s="325"/>
      <c r="AC4559" s="325"/>
      <c r="AD4559" s="325"/>
      <c r="AE4559" s="330"/>
      <c r="AF4559" s="326"/>
      <c r="AG4559" s="327"/>
      <c r="AH4559" s="327"/>
      <c r="AI4559" s="327"/>
      <c r="AJ4559" s="326"/>
      <c r="AK4559" s="327"/>
      <c r="AL4559" s="327"/>
      <c r="AM4559" s="331"/>
      <c r="AN4559" s="332"/>
      <c r="AO4559" s="333"/>
      <c r="AP4559" s="333"/>
      <c r="AQ4559" s="333"/>
      <c r="AR4559" s="332"/>
      <c r="AS4559" s="332"/>
    </row>
    <row r="4560" spans="1:45" x14ac:dyDescent="0.2">
      <c r="A4560" s="326"/>
      <c r="B4560" s="325"/>
      <c r="C4560" s="325"/>
      <c r="D4560" s="325"/>
      <c r="E4560" s="325"/>
      <c r="F4560" s="325"/>
      <c r="G4560" s="325"/>
      <c r="H4560" s="325"/>
      <c r="I4560" s="325"/>
      <c r="J4560" s="325"/>
      <c r="K4560" s="325"/>
      <c r="L4560" s="327"/>
      <c r="M4560" s="328"/>
      <c r="N4560" s="327"/>
      <c r="P4560" s="325"/>
      <c r="Q4560" s="325"/>
      <c r="R4560" s="325"/>
      <c r="S4560" s="325"/>
      <c r="T4560" s="328"/>
      <c r="U4560" s="329"/>
      <c r="V4560" s="330"/>
      <c r="W4560" s="330"/>
      <c r="X4560" s="325"/>
      <c r="Y4560" s="325"/>
      <c r="Z4560" s="325"/>
      <c r="AA4560" s="325"/>
      <c r="AB4560" s="325"/>
      <c r="AC4560" s="325"/>
      <c r="AD4560" s="325"/>
      <c r="AE4560" s="330"/>
      <c r="AF4560" s="326"/>
      <c r="AG4560" s="327"/>
      <c r="AH4560" s="327"/>
      <c r="AI4560" s="327"/>
      <c r="AJ4560" s="326"/>
      <c r="AK4560" s="327"/>
      <c r="AL4560" s="327"/>
      <c r="AM4560" s="331"/>
      <c r="AN4560" s="332"/>
      <c r="AO4560" s="333"/>
      <c r="AP4560" s="333"/>
      <c r="AQ4560" s="333"/>
      <c r="AR4560" s="332"/>
      <c r="AS4560" s="332"/>
    </row>
    <row r="4561" spans="1:45" x14ac:dyDescent="0.2">
      <c r="A4561" s="326"/>
      <c r="B4561" s="325"/>
      <c r="C4561" s="325"/>
      <c r="D4561" s="325"/>
      <c r="E4561" s="325"/>
      <c r="F4561" s="325"/>
      <c r="G4561" s="325"/>
      <c r="H4561" s="325"/>
      <c r="I4561" s="325"/>
      <c r="J4561" s="325"/>
      <c r="K4561" s="325"/>
      <c r="L4561" s="327"/>
      <c r="M4561" s="328"/>
      <c r="N4561" s="327"/>
      <c r="P4561" s="325"/>
      <c r="Q4561" s="325"/>
      <c r="R4561" s="325"/>
      <c r="S4561" s="325"/>
      <c r="T4561" s="328"/>
      <c r="U4561" s="329"/>
      <c r="V4561" s="330"/>
      <c r="W4561" s="330"/>
      <c r="X4561" s="325"/>
      <c r="Y4561" s="325"/>
      <c r="Z4561" s="325"/>
      <c r="AA4561" s="325"/>
      <c r="AB4561" s="325"/>
      <c r="AC4561" s="325"/>
      <c r="AD4561" s="325"/>
      <c r="AE4561" s="330"/>
      <c r="AF4561" s="326"/>
      <c r="AG4561" s="327"/>
      <c r="AH4561" s="327"/>
      <c r="AI4561" s="327"/>
      <c r="AJ4561" s="326"/>
      <c r="AK4561" s="327"/>
      <c r="AL4561" s="327"/>
      <c r="AM4561" s="331"/>
      <c r="AN4561" s="332"/>
      <c r="AO4561" s="333"/>
      <c r="AP4561" s="333"/>
      <c r="AQ4561" s="333"/>
      <c r="AR4561" s="332"/>
      <c r="AS4561" s="332"/>
    </row>
    <row r="4562" spans="1:45" x14ac:dyDescent="0.2">
      <c r="A4562" s="326"/>
      <c r="B4562" s="325"/>
      <c r="C4562" s="325"/>
      <c r="D4562" s="325"/>
      <c r="E4562" s="325"/>
      <c r="F4562" s="325"/>
      <c r="G4562" s="325"/>
      <c r="H4562" s="325"/>
      <c r="I4562" s="325"/>
      <c r="J4562" s="325"/>
      <c r="K4562" s="325"/>
      <c r="L4562" s="327"/>
      <c r="M4562" s="328"/>
      <c r="N4562" s="327"/>
      <c r="P4562" s="325"/>
      <c r="Q4562" s="325"/>
      <c r="R4562" s="325"/>
      <c r="S4562" s="325"/>
      <c r="T4562" s="328"/>
      <c r="U4562" s="329"/>
      <c r="V4562" s="330"/>
      <c r="W4562" s="330"/>
      <c r="X4562" s="325"/>
      <c r="Y4562" s="325"/>
      <c r="Z4562" s="325"/>
      <c r="AA4562" s="325"/>
      <c r="AB4562" s="325"/>
      <c r="AC4562" s="325"/>
      <c r="AD4562" s="325"/>
      <c r="AE4562" s="330"/>
      <c r="AF4562" s="326"/>
      <c r="AG4562" s="327"/>
      <c r="AH4562" s="327"/>
      <c r="AI4562" s="327"/>
      <c r="AJ4562" s="326"/>
      <c r="AK4562" s="327"/>
      <c r="AL4562" s="327"/>
      <c r="AM4562" s="331"/>
      <c r="AN4562" s="332"/>
      <c r="AO4562" s="333"/>
      <c r="AP4562" s="333"/>
      <c r="AQ4562" s="333"/>
      <c r="AR4562" s="332"/>
      <c r="AS4562" s="332"/>
    </row>
    <row r="4563" spans="1:45" x14ac:dyDescent="0.2">
      <c r="A4563" s="326"/>
      <c r="B4563" s="325"/>
      <c r="C4563" s="325"/>
      <c r="D4563" s="325"/>
      <c r="E4563" s="325"/>
      <c r="F4563" s="325"/>
      <c r="G4563" s="325"/>
      <c r="H4563" s="325"/>
      <c r="I4563" s="325"/>
      <c r="J4563" s="325"/>
      <c r="K4563" s="325"/>
      <c r="L4563" s="327"/>
      <c r="M4563" s="328"/>
      <c r="N4563" s="327"/>
      <c r="P4563" s="325"/>
      <c r="Q4563" s="325"/>
      <c r="R4563" s="325"/>
      <c r="S4563" s="325"/>
      <c r="T4563" s="328"/>
      <c r="U4563" s="329"/>
      <c r="V4563" s="330"/>
      <c r="W4563" s="330"/>
      <c r="X4563" s="325"/>
      <c r="Y4563" s="325"/>
      <c r="Z4563" s="325"/>
      <c r="AA4563" s="325"/>
      <c r="AB4563" s="325"/>
      <c r="AC4563" s="325"/>
      <c r="AD4563" s="325"/>
      <c r="AE4563" s="330"/>
      <c r="AF4563" s="326"/>
      <c r="AG4563" s="327"/>
      <c r="AH4563" s="327"/>
      <c r="AI4563" s="327"/>
      <c r="AJ4563" s="326"/>
      <c r="AK4563" s="327"/>
      <c r="AL4563" s="327"/>
      <c r="AM4563" s="331"/>
      <c r="AN4563" s="332"/>
      <c r="AO4563" s="333"/>
      <c r="AP4563" s="333"/>
      <c r="AQ4563" s="333"/>
      <c r="AR4563" s="332"/>
      <c r="AS4563" s="332"/>
    </row>
    <row r="4564" spans="1:45" x14ac:dyDescent="0.2">
      <c r="A4564" s="326"/>
      <c r="B4564" s="325"/>
      <c r="C4564" s="325"/>
      <c r="D4564" s="325"/>
      <c r="E4564" s="325"/>
      <c r="F4564" s="325"/>
      <c r="G4564" s="325"/>
      <c r="H4564" s="325"/>
      <c r="I4564" s="325"/>
      <c r="J4564" s="325"/>
      <c r="K4564" s="325"/>
      <c r="L4564" s="327"/>
      <c r="M4564" s="328"/>
      <c r="N4564" s="327"/>
      <c r="P4564" s="325"/>
      <c r="Q4564" s="325"/>
      <c r="R4564" s="325"/>
      <c r="S4564" s="325"/>
      <c r="T4564" s="328"/>
      <c r="U4564" s="329"/>
      <c r="V4564" s="330"/>
      <c r="W4564" s="330"/>
      <c r="X4564" s="325"/>
      <c r="Y4564" s="325"/>
      <c r="Z4564" s="325"/>
      <c r="AA4564" s="325"/>
      <c r="AB4564" s="325"/>
      <c r="AC4564" s="325"/>
      <c r="AD4564" s="325"/>
      <c r="AE4564" s="330"/>
      <c r="AF4564" s="326"/>
      <c r="AG4564" s="327"/>
      <c r="AH4564" s="327"/>
      <c r="AI4564" s="327"/>
      <c r="AJ4564" s="326"/>
      <c r="AK4564" s="327"/>
      <c r="AL4564" s="327"/>
      <c r="AM4564" s="331"/>
      <c r="AN4564" s="332"/>
      <c r="AO4564" s="333"/>
      <c r="AP4564" s="333"/>
      <c r="AQ4564" s="333"/>
      <c r="AR4564" s="332"/>
      <c r="AS4564" s="332"/>
    </row>
    <row r="4565" spans="1:45" x14ac:dyDescent="0.2">
      <c r="A4565" s="326"/>
      <c r="B4565" s="325"/>
      <c r="C4565" s="325"/>
      <c r="D4565" s="325"/>
      <c r="E4565" s="325"/>
      <c r="F4565" s="325"/>
      <c r="G4565" s="325"/>
      <c r="H4565" s="325"/>
      <c r="I4565" s="325"/>
      <c r="J4565" s="325"/>
      <c r="K4565" s="325"/>
      <c r="L4565" s="327"/>
      <c r="M4565" s="328"/>
      <c r="N4565" s="327"/>
      <c r="P4565" s="325"/>
      <c r="Q4565" s="325"/>
      <c r="R4565" s="325"/>
      <c r="S4565" s="325"/>
      <c r="T4565" s="328"/>
      <c r="U4565" s="329"/>
      <c r="V4565" s="330"/>
      <c r="W4565" s="330"/>
      <c r="X4565" s="325"/>
      <c r="Y4565" s="325"/>
      <c r="Z4565" s="325"/>
      <c r="AA4565" s="325"/>
      <c r="AB4565" s="325"/>
      <c r="AC4565" s="325"/>
      <c r="AD4565" s="325"/>
      <c r="AE4565" s="330"/>
      <c r="AF4565" s="326"/>
      <c r="AG4565" s="327"/>
      <c r="AH4565" s="327"/>
      <c r="AI4565" s="327"/>
      <c r="AJ4565" s="326"/>
      <c r="AK4565" s="327"/>
      <c r="AL4565" s="327"/>
      <c r="AM4565" s="331"/>
      <c r="AN4565" s="332"/>
      <c r="AO4565" s="333"/>
      <c r="AP4565" s="333"/>
      <c r="AQ4565" s="333"/>
      <c r="AR4565" s="332"/>
      <c r="AS4565" s="332"/>
    </row>
    <row r="4566" spans="1:45" x14ac:dyDescent="0.2">
      <c r="A4566" s="326"/>
      <c r="B4566" s="325"/>
      <c r="C4566" s="325"/>
      <c r="D4566" s="325"/>
      <c r="E4566" s="325"/>
      <c r="F4566" s="325"/>
      <c r="G4566" s="325"/>
      <c r="H4566" s="325"/>
      <c r="I4566" s="325"/>
      <c r="J4566" s="325"/>
      <c r="K4566" s="325"/>
      <c r="L4566" s="327"/>
      <c r="M4566" s="328"/>
      <c r="N4566" s="327"/>
      <c r="P4566" s="325"/>
      <c r="Q4566" s="325"/>
      <c r="R4566" s="325"/>
      <c r="S4566" s="325"/>
      <c r="T4566" s="328"/>
      <c r="U4566" s="329"/>
      <c r="V4566" s="330"/>
      <c r="W4566" s="330"/>
      <c r="X4566" s="325"/>
      <c r="Y4566" s="325"/>
      <c r="Z4566" s="325"/>
      <c r="AA4566" s="325"/>
      <c r="AB4566" s="325"/>
      <c r="AC4566" s="325"/>
      <c r="AD4566" s="325"/>
      <c r="AE4566" s="330"/>
      <c r="AF4566" s="326"/>
      <c r="AG4566" s="327"/>
      <c r="AH4566" s="327"/>
      <c r="AI4566" s="327"/>
      <c r="AJ4566" s="326"/>
      <c r="AK4566" s="327"/>
      <c r="AL4566" s="327"/>
      <c r="AM4566" s="331"/>
      <c r="AN4566" s="332"/>
      <c r="AO4566" s="333"/>
      <c r="AP4566" s="333"/>
      <c r="AQ4566" s="333"/>
      <c r="AR4566" s="332"/>
      <c r="AS4566" s="332"/>
    </row>
    <row r="4567" spans="1:45" x14ac:dyDescent="0.2">
      <c r="A4567" s="326"/>
      <c r="B4567" s="325"/>
      <c r="C4567" s="325"/>
      <c r="D4567" s="325"/>
      <c r="E4567" s="325"/>
      <c r="F4567" s="325"/>
      <c r="G4567" s="325"/>
      <c r="H4567" s="325"/>
      <c r="I4567" s="325"/>
      <c r="J4567" s="325"/>
      <c r="K4567" s="325"/>
      <c r="L4567" s="327"/>
      <c r="M4567" s="328"/>
      <c r="N4567" s="327"/>
      <c r="P4567" s="325"/>
      <c r="Q4567" s="325"/>
      <c r="R4567" s="325"/>
      <c r="S4567" s="325"/>
      <c r="T4567" s="328"/>
      <c r="U4567" s="329"/>
      <c r="V4567" s="330"/>
      <c r="W4567" s="330"/>
      <c r="X4567" s="325"/>
      <c r="Y4567" s="325"/>
      <c r="Z4567" s="325"/>
      <c r="AA4567" s="325"/>
      <c r="AB4567" s="325"/>
      <c r="AC4567" s="325"/>
      <c r="AD4567" s="325"/>
      <c r="AE4567" s="330"/>
      <c r="AF4567" s="326"/>
      <c r="AG4567" s="327"/>
      <c r="AH4567" s="327"/>
      <c r="AI4567" s="327"/>
      <c r="AJ4567" s="326"/>
      <c r="AK4567" s="327"/>
      <c r="AL4567" s="327"/>
      <c r="AM4567" s="331"/>
      <c r="AN4567" s="332"/>
      <c r="AO4567" s="333"/>
      <c r="AP4567" s="333"/>
      <c r="AQ4567" s="333"/>
      <c r="AR4567" s="332"/>
      <c r="AS4567" s="332"/>
    </row>
    <row r="4568" spans="1:45" x14ac:dyDescent="0.2">
      <c r="A4568" s="326"/>
      <c r="B4568" s="325"/>
      <c r="C4568" s="325"/>
      <c r="D4568" s="325"/>
      <c r="E4568" s="325"/>
      <c r="F4568" s="325"/>
      <c r="G4568" s="325"/>
      <c r="H4568" s="325"/>
      <c r="I4568" s="325"/>
      <c r="J4568" s="325"/>
      <c r="K4568" s="325"/>
      <c r="L4568" s="327"/>
      <c r="M4568" s="328"/>
      <c r="N4568" s="327"/>
      <c r="P4568" s="325"/>
      <c r="Q4568" s="325"/>
      <c r="R4568" s="325"/>
      <c r="S4568" s="325"/>
      <c r="T4568" s="328"/>
      <c r="U4568" s="329"/>
      <c r="V4568" s="330"/>
      <c r="W4568" s="330"/>
      <c r="X4568" s="325"/>
      <c r="Y4568" s="325"/>
      <c r="Z4568" s="325"/>
      <c r="AA4568" s="325"/>
      <c r="AB4568" s="325"/>
      <c r="AC4568" s="325"/>
      <c r="AD4568" s="325"/>
      <c r="AE4568" s="330"/>
      <c r="AF4568" s="326"/>
      <c r="AG4568" s="327"/>
      <c r="AH4568" s="327"/>
      <c r="AI4568" s="327"/>
      <c r="AJ4568" s="326"/>
      <c r="AK4568" s="327"/>
      <c r="AL4568" s="327"/>
      <c r="AM4568" s="331"/>
      <c r="AN4568" s="332"/>
      <c r="AO4568" s="333"/>
      <c r="AP4568" s="333"/>
      <c r="AQ4568" s="333"/>
      <c r="AR4568" s="332"/>
      <c r="AS4568" s="332"/>
    </row>
    <row r="4569" spans="1:45" x14ac:dyDescent="0.2">
      <c r="A4569" s="326"/>
      <c r="B4569" s="325"/>
      <c r="C4569" s="325"/>
      <c r="D4569" s="325"/>
      <c r="E4569" s="325"/>
      <c r="F4569" s="325"/>
      <c r="G4569" s="325"/>
      <c r="H4569" s="325"/>
      <c r="I4569" s="325"/>
      <c r="J4569" s="325"/>
      <c r="K4569" s="325"/>
      <c r="L4569" s="327"/>
      <c r="M4569" s="328"/>
      <c r="N4569" s="327"/>
      <c r="P4569" s="325"/>
      <c r="Q4569" s="325"/>
      <c r="R4569" s="325"/>
      <c r="S4569" s="325"/>
      <c r="T4569" s="328"/>
      <c r="U4569" s="329"/>
      <c r="V4569" s="330"/>
      <c r="W4569" s="330"/>
      <c r="X4569" s="325"/>
      <c r="Y4569" s="325"/>
      <c r="Z4569" s="325"/>
      <c r="AA4569" s="325"/>
      <c r="AB4569" s="325"/>
      <c r="AC4569" s="325"/>
      <c r="AD4569" s="325"/>
      <c r="AE4569" s="330"/>
      <c r="AF4569" s="326"/>
      <c r="AG4569" s="327"/>
      <c r="AH4569" s="327"/>
      <c r="AI4569" s="327"/>
      <c r="AJ4569" s="326"/>
      <c r="AK4569" s="327"/>
      <c r="AL4569" s="327"/>
      <c r="AM4569" s="331"/>
      <c r="AN4569" s="332"/>
      <c r="AO4569" s="333"/>
      <c r="AP4569" s="333"/>
      <c r="AQ4569" s="333"/>
      <c r="AR4569" s="332"/>
      <c r="AS4569" s="332"/>
    </row>
    <row r="4570" spans="1:45" x14ac:dyDescent="0.2">
      <c r="A4570" s="326"/>
      <c r="B4570" s="325"/>
      <c r="C4570" s="325"/>
      <c r="D4570" s="325"/>
      <c r="E4570" s="325"/>
      <c r="F4570" s="325"/>
      <c r="G4570" s="325"/>
      <c r="H4570" s="325"/>
      <c r="I4570" s="325"/>
      <c r="J4570" s="325"/>
      <c r="K4570" s="325"/>
      <c r="L4570" s="327"/>
      <c r="M4570" s="328"/>
      <c r="N4570" s="327"/>
      <c r="P4570" s="325"/>
      <c r="Q4570" s="325"/>
      <c r="R4570" s="325"/>
      <c r="S4570" s="325"/>
      <c r="T4570" s="328"/>
      <c r="U4570" s="329"/>
      <c r="V4570" s="330"/>
      <c r="W4570" s="330"/>
      <c r="X4570" s="325"/>
      <c r="Y4570" s="325"/>
      <c r="Z4570" s="325"/>
      <c r="AA4570" s="325"/>
      <c r="AB4570" s="325"/>
      <c r="AC4570" s="325"/>
      <c r="AD4570" s="325"/>
      <c r="AE4570" s="330"/>
      <c r="AF4570" s="326"/>
      <c r="AG4570" s="327"/>
      <c r="AH4570" s="327"/>
      <c r="AI4570" s="327"/>
      <c r="AJ4570" s="326"/>
      <c r="AK4570" s="327"/>
      <c r="AL4570" s="327"/>
      <c r="AM4570" s="331"/>
      <c r="AN4570" s="332"/>
      <c r="AO4570" s="333"/>
      <c r="AP4570" s="333"/>
      <c r="AQ4570" s="333"/>
      <c r="AR4570" s="332"/>
      <c r="AS4570" s="332"/>
    </row>
    <row r="4571" spans="1:45" x14ac:dyDescent="0.2">
      <c r="A4571" s="326"/>
      <c r="B4571" s="325"/>
      <c r="C4571" s="325"/>
      <c r="D4571" s="325"/>
      <c r="E4571" s="325"/>
      <c r="F4571" s="325"/>
      <c r="G4571" s="325"/>
      <c r="H4571" s="325"/>
      <c r="I4571" s="325"/>
      <c r="J4571" s="325"/>
      <c r="K4571" s="325"/>
      <c r="L4571" s="327"/>
      <c r="M4571" s="328"/>
      <c r="N4571" s="327"/>
      <c r="P4571" s="325"/>
      <c r="Q4571" s="325"/>
      <c r="R4571" s="325"/>
      <c r="S4571" s="325"/>
      <c r="T4571" s="328"/>
      <c r="U4571" s="329"/>
      <c r="V4571" s="330"/>
      <c r="W4571" s="330"/>
      <c r="X4571" s="325"/>
      <c r="Y4571" s="325"/>
      <c r="Z4571" s="325"/>
      <c r="AA4571" s="325"/>
      <c r="AB4571" s="325"/>
      <c r="AC4571" s="325"/>
      <c r="AD4571" s="325"/>
      <c r="AE4571" s="330"/>
      <c r="AF4571" s="326"/>
      <c r="AG4571" s="327"/>
      <c r="AH4571" s="327"/>
      <c r="AI4571" s="327"/>
      <c r="AJ4571" s="326"/>
      <c r="AK4571" s="327"/>
      <c r="AL4571" s="327"/>
      <c r="AM4571" s="331"/>
      <c r="AN4571" s="332"/>
      <c r="AO4571" s="333"/>
      <c r="AP4571" s="333"/>
      <c r="AQ4571" s="333"/>
      <c r="AR4571" s="332"/>
      <c r="AS4571" s="332"/>
    </row>
    <row r="4572" spans="1:45" x14ac:dyDescent="0.2">
      <c r="A4572" s="326"/>
      <c r="B4572" s="325"/>
      <c r="C4572" s="325"/>
      <c r="D4572" s="325"/>
      <c r="E4572" s="325"/>
      <c r="F4572" s="325"/>
      <c r="G4572" s="325"/>
      <c r="H4572" s="325"/>
      <c r="I4572" s="325"/>
      <c r="J4572" s="325"/>
      <c r="K4572" s="325"/>
      <c r="L4572" s="327"/>
      <c r="M4572" s="328"/>
      <c r="N4572" s="327"/>
      <c r="P4572" s="325"/>
      <c r="Q4572" s="325"/>
      <c r="R4572" s="325"/>
      <c r="S4572" s="325"/>
      <c r="T4572" s="328"/>
      <c r="U4572" s="329"/>
      <c r="V4572" s="330"/>
      <c r="W4572" s="330"/>
      <c r="X4572" s="325"/>
      <c r="Y4572" s="325"/>
      <c r="Z4572" s="325"/>
      <c r="AA4572" s="325"/>
      <c r="AB4572" s="325"/>
      <c r="AC4572" s="325"/>
      <c r="AD4572" s="325"/>
      <c r="AE4572" s="330"/>
      <c r="AF4572" s="326"/>
      <c r="AG4572" s="327"/>
      <c r="AH4572" s="327"/>
      <c r="AI4572" s="327"/>
      <c r="AJ4572" s="326"/>
      <c r="AK4572" s="327"/>
      <c r="AL4572" s="327"/>
      <c r="AM4572" s="331"/>
      <c r="AN4572" s="332"/>
      <c r="AO4572" s="333"/>
      <c r="AP4572" s="333"/>
      <c r="AQ4572" s="333"/>
      <c r="AR4572" s="332"/>
      <c r="AS4572" s="332"/>
    </row>
    <row r="4573" spans="1:45" x14ac:dyDescent="0.2">
      <c r="A4573" s="326"/>
      <c r="B4573" s="325"/>
      <c r="C4573" s="325"/>
      <c r="D4573" s="325"/>
      <c r="E4573" s="325"/>
      <c r="F4573" s="325"/>
      <c r="G4573" s="325"/>
      <c r="H4573" s="325"/>
      <c r="I4573" s="325"/>
      <c r="J4573" s="325"/>
      <c r="K4573" s="325"/>
      <c r="L4573" s="327"/>
      <c r="M4573" s="328"/>
      <c r="N4573" s="327"/>
      <c r="P4573" s="325"/>
      <c r="Q4573" s="325"/>
      <c r="R4573" s="325"/>
      <c r="S4573" s="325"/>
      <c r="T4573" s="328"/>
      <c r="U4573" s="329"/>
      <c r="V4573" s="330"/>
      <c r="W4573" s="330"/>
      <c r="X4573" s="325"/>
      <c r="Y4573" s="325"/>
      <c r="Z4573" s="325"/>
      <c r="AA4573" s="325"/>
      <c r="AB4573" s="325"/>
      <c r="AC4573" s="325"/>
      <c r="AD4573" s="325"/>
      <c r="AE4573" s="330"/>
      <c r="AF4573" s="326"/>
      <c r="AG4573" s="327"/>
      <c r="AH4573" s="327"/>
      <c r="AI4573" s="327"/>
      <c r="AJ4573" s="326"/>
      <c r="AK4573" s="327"/>
      <c r="AL4573" s="327"/>
      <c r="AM4573" s="331"/>
      <c r="AN4573" s="332"/>
      <c r="AO4573" s="333"/>
      <c r="AP4573" s="333"/>
      <c r="AQ4573" s="333"/>
      <c r="AR4573" s="332"/>
      <c r="AS4573" s="332"/>
    </row>
    <row r="4574" spans="1:45" x14ac:dyDescent="0.2">
      <c r="A4574" s="326"/>
      <c r="B4574" s="325"/>
      <c r="C4574" s="325"/>
      <c r="D4574" s="325"/>
      <c r="E4574" s="325"/>
      <c r="F4574" s="325"/>
      <c r="G4574" s="325"/>
      <c r="H4574" s="325"/>
      <c r="I4574" s="325"/>
      <c r="J4574" s="325"/>
      <c r="K4574" s="325"/>
      <c r="L4574" s="327"/>
      <c r="M4574" s="328"/>
      <c r="N4574" s="327"/>
      <c r="P4574" s="325"/>
      <c r="Q4574" s="325"/>
      <c r="R4574" s="325"/>
      <c r="S4574" s="325"/>
      <c r="T4574" s="328"/>
      <c r="U4574" s="329"/>
      <c r="V4574" s="330"/>
      <c r="W4574" s="330"/>
      <c r="X4574" s="325"/>
      <c r="Y4574" s="325"/>
      <c r="Z4574" s="325"/>
      <c r="AA4574" s="325"/>
      <c r="AB4574" s="325"/>
      <c r="AC4574" s="325"/>
      <c r="AD4574" s="325"/>
      <c r="AE4574" s="330"/>
      <c r="AF4574" s="326"/>
      <c r="AG4574" s="327"/>
      <c r="AH4574" s="327"/>
      <c r="AI4574" s="327"/>
      <c r="AJ4574" s="326"/>
      <c r="AK4574" s="327"/>
      <c r="AL4574" s="327"/>
      <c r="AM4574" s="331"/>
      <c r="AN4574" s="332"/>
      <c r="AO4574" s="333"/>
      <c r="AP4574" s="333"/>
      <c r="AQ4574" s="333"/>
      <c r="AR4574" s="332"/>
      <c r="AS4574" s="332"/>
    </row>
    <row r="4575" spans="1:45" x14ac:dyDescent="0.2">
      <c r="A4575" s="326"/>
      <c r="B4575" s="325"/>
      <c r="C4575" s="325"/>
      <c r="D4575" s="325"/>
      <c r="E4575" s="325"/>
      <c r="F4575" s="325"/>
      <c r="G4575" s="325"/>
      <c r="H4575" s="325"/>
      <c r="I4575" s="325"/>
      <c r="J4575" s="325"/>
      <c r="K4575" s="325"/>
      <c r="L4575" s="327"/>
      <c r="M4575" s="328"/>
      <c r="N4575" s="327"/>
      <c r="P4575" s="325"/>
      <c r="Q4575" s="325"/>
      <c r="R4575" s="325"/>
      <c r="S4575" s="325"/>
      <c r="T4575" s="328"/>
      <c r="U4575" s="329"/>
      <c r="V4575" s="330"/>
      <c r="W4575" s="330"/>
      <c r="X4575" s="325"/>
      <c r="Y4575" s="325"/>
      <c r="Z4575" s="325"/>
      <c r="AA4575" s="325"/>
      <c r="AB4575" s="325"/>
      <c r="AC4575" s="325"/>
      <c r="AD4575" s="325"/>
      <c r="AE4575" s="330"/>
      <c r="AF4575" s="326"/>
      <c r="AG4575" s="327"/>
      <c r="AH4575" s="327"/>
      <c r="AI4575" s="327"/>
      <c r="AJ4575" s="326"/>
      <c r="AK4575" s="327"/>
      <c r="AL4575" s="327"/>
      <c r="AM4575" s="331"/>
      <c r="AN4575" s="332"/>
      <c r="AO4575" s="333"/>
      <c r="AP4575" s="333"/>
      <c r="AQ4575" s="333"/>
      <c r="AR4575" s="332"/>
      <c r="AS4575" s="332"/>
    </row>
    <row r="4576" spans="1:45" x14ac:dyDescent="0.2">
      <c r="A4576" s="326"/>
      <c r="B4576" s="325"/>
      <c r="C4576" s="325"/>
      <c r="D4576" s="325"/>
      <c r="E4576" s="325"/>
      <c r="F4576" s="325"/>
      <c r="G4576" s="325"/>
      <c r="H4576" s="325"/>
      <c r="I4576" s="325"/>
      <c r="J4576" s="325"/>
      <c r="K4576" s="325"/>
      <c r="L4576" s="327"/>
      <c r="M4576" s="328"/>
      <c r="N4576" s="327"/>
      <c r="P4576" s="325"/>
      <c r="Q4576" s="325"/>
      <c r="R4576" s="325"/>
      <c r="S4576" s="325"/>
      <c r="T4576" s="328"/>
      <c r="U4576" s="329"/>
      <c r="V4576" s="330"/>
      <c r="W4576" s="330"/>
      <c r="X4576" s="325"/>
      <c r="Y4576" s="325"/>
      <c r="Z4576" s="325"/>
      <c r="AA4576" s="325"/>
      <c r="AB4576" s="325"/>
      <c r="AC4576" s="325"/>
      <c r="AD4576" s="325"/>
      <c r="AE4576" s="330"/>
      <c r="AF4576" s="326"/>
      <c r="AG4576" s="327"/>
      <c r="AH4576" s="327"/>
      <c r="AI4576" s="327"/>
      <c r="AJ4576" s="326"/>
      <c r="AK4576" s="327"/>
      <c r="AL4576" s="327"/>
      <c r="AM4576" s="331"/>
      <c r="AN4576" s="332"/>
      <c r="AO4576" s="333"/>
      <c r="AP4576" s="333"/>
      <c r="AQ4576" s="333"/>
      <c r="AR4576" s="332"/>
      <c r="AS4576" s="332"/>
    </row>
    <row r="4577" spans="1:45" x14ac:dyDescent="0.2">
      <c r="A4577" s="326"/>
      <c r="B4577" s="325"/>
      <c r="C4577" s="325"/>
      <c r="D4577" s="325"/>
      <c r="E4577" s="325"/>
      <c r="F4577" s="325"/>
      <c r="G4577" s="325"/>
      <c r="H4577" s="325"/>
      <c r="I4577" s="325"/>
      <c r="J4577" s="325"/>
      <c r="K4577" s="325"/>
      <c r="L4577" s="327"/>
      <c r="M4577" s="328"/>
      <c r="N4577" s="327"/>
      <c r="P4577" s="325"/>
      <c r="Q4577" s="325"/>
      <c r="R4577" s="325"/>
      <c r="S4577" s="325"/>
      <c r="T4577" s="328"/>
      <c r="U4577" s="329"/>
      <c r="V4577" s="330"/>
      <c r="W4577" s="330"/>
      <c r="X4577" s="325"/>
      <c r="Y4577" s="325"/>
      <c r="Z4577" s="325"/>
      <c r="AA4577" s="325"/>
      <c r="AB4577" s="325"/>
      <c r="AC4577" s="325"/>
      <c r="AD4577" s="325"/>
      <c r="AE4577" s="330"/>
      <c r="AF4577" s="326"/>
      <c r="AG4577" s="327"/>
      <c r="AH4577" s="327"/>
      <c r="AI4577" s="327"/>
      <c r="AJ4577" s="326"/>
      <c r="AK4577" s="327"/>
      <c r="AL4577" s="327"/>
      <c r="AM4577" s="331"/>
      <c r="AN4577" s="332"/>
      <c r="AO4577" s="333"/>
      <c r="AP4577" s="333"/>
      <c r="AQ4577" s="333"/>
      <c r="AR4577" s="332"/>
      <c r="AS4577" s="332"/>
    </row>
    <row r="4578" spans="1:45" x14ac:dyDescent="0.2">
      <c r="A4578" s="326"/>
      <c r="B4578" s="325"/>
      <c r="C4578" s="325"/>
      <c r="D4578" s="325"/>
      <c r="E4578" s="325"/>
      <c r="F4578" s="325"/>
      <c r="G4578" s="325"/>
      <c r="H4578" s="325"/>
      <c r="I4578" s="325"/>
      <c r="J4578" s="325"/>
      <c r="K4578" s="325"/>
      <c r="L4578" s="327"/>
      <c r="M4578" s="328"/>
      <c r="N4578" s="327"/>
      <c r="P4578" s="325"/>
      <c r="Q4578" s="325"/>
      <c r="R4578" s="325"/>
      <c r="S4578" s="325"/>
      <c r="T4578" s="328"/>
      <c r="U4578" s="329"/>
      <c r="V4578" s="330"/>
      <c r="W4578" s="330"/>
      <c r="X4578" s="325"/>
      <c r="Y4578" s="325"/>
      <c r="Z4578" s="325"/>
      <c r="AA4578" s="325"/>
      <c r="AB4578" s="325"/>
      <c r="AC4578" s="325"/>
      <c r="AD4578" s="325"/>
      <c r="AE4578" s="330"/>
      <c r="AF4578" s="326"/>
      <c r="AG4578" s="327"/>
      <c r="AH4578" s="327"/>
      <c r="AI4578" s="327"/>
      <c r="AJ4578" s="326"/>
      <c r="AK4578" s="327"/>
      <c r="AL4578" s="327"/>
      <c r="AM4578" s="331"/>
      <c r="AN4578" s="332"/>
      <c r="AO4578" s="333"/>
      <c r="AP4578" s="333"/>
      <c r="AQ4578" s="333"/>
      <c r="AR4578" s="332"/>
      <c r="AS4578" s="332"/>
    </row>
    <row r="4579" spans="1:45" x14ac:dyDescent="0.2">
      <c r="A4579" s="326"/>
      <c r="B4579" s="325"/>
      <c r="C4579" s="325"/>
      <c r="D4579" s="325"/>
      <c r="E4579" s="325"/>
      <c r="F4579" s="325"/>
      <c r="G4579" s="325"/>
      <c r="H4579" s="325"/>
      <c r="I4579" s="325"/>
      <c r="J4579" s="325"/>
      <c r="K4579" s="325"/>
      <c r="L4579" s="327"/>
      <c r="M4579" s="328"/>
      <c r="N4579" s="327"/>
      <c r="P4579" s="325"/>
      <c r="Q4579" s="325"/>
      <c r="R4579" s="325"/>
      <c r="S4579" s="325"/>
      <c r="T4579" s="328"/>
      <c r="U4579" s="329"/>
      <c r="V4579" s="330"/>
      <c r="W4579" s="330"/>
      <c r="X4579" s="325"/>
      <c r="Y4579" s="325"/>
      <c r="Z4579" s="325"/>
      <c r="AA4579" s="325"/>
      <c r="AB4579" s="325"/>
      <c r="AC4579" s="325"/>
      <c r="AD4579" s="325"/>
      <c r="AE4579" s="330"/>
      <c r="AF4579" s="326"/>
      <c r="AG4579" s="327"/>
      <c r="AH4579" s="327"/>
      <c r="AI4579" s="327"/>
      <c r="AJ4579" s="326"/>
      <c r="AK4579" s="327"/>
      <c r="AL4579" s="327"/>
      <c r="AM4579" s="331"/>
      <c r="AN4579" s="332"/>
      <c r="AO4579" s="333"/>
      <c r="AP4579" s="333"/>
      <c r="AQ4579" s="333"/>
      <c r="AR4579" s="332"/>
      <c r="AS4579" s="332"/>
    </row>
    <row r="4580" spans="1:45" x14ac:dyDescent="0.2">
      <c r="A4580" s="326"/>
      <c r="B4580" s="325"/>
      <c r="C4580" s="325"/>
      <c r="D4580" s="325"/>
      <c r="E4580" s="325"/>
      <c r="F4580" s="325"/>
      <c r="G4580" s="325"/>
      <c r="H4580" s="325"/>
      <c r="I4580" s="325"/>
      <c r="J4580" s="325"/>
      <c r="K4580" s="325"/>
      <c r="L4580" s="327"/>
      <c r="M4580" s="328"/>
      <c r="N4580" s="327"/>
      <c r="P4580" s="325"/>
      <c r="Q4580" s="325"/>
      <c r="R4580" s="325"/>
      <c r="S4580" s="325"/>
      <c r="T4580" s="328"/>
      <c r="U4580" s="329"/>
      <c r="V4580" s="330"/>
      <c r="W4580" s="330"/>
      <c r="X4580" s="325"/>
      <c r="Y4580" s="325"/>
      <c r="Z4580" s="325"/>
      <c r="AA4580" s="325"/>
      <c r="AB4580" s="325"/>
      <c r="AC4580" s="325"/>
      <c r="AD4580" s="325"/>
      <c r="AE4580" s="330"/>
      <c r="AF4580" s="326"/>
      <c r="AG4580" s="327"/>
      <c r="AH4580" s="327"/>
      <c r="AI4580" s="327"/>
      <c r="AJ4580" s="326"/>
      <c r="AK4580" s="327"/>
      <c r="AL4580" s="327"/>
      <c r="AM4580" s="331"/>
      <c r="AN4580" s="332"/>
      <c r="AO4580" s="333"/>
      <c r="AP4580" s="333"/>
      <c r="AQ4580" s="333"/>
      <c r="AR4580" s="332"/>
      <c r="AS4580" s="332"/>
    </row>
    <row r="4581" spans="1:45" x14ac:dyDescent="0.2">
      <c r="A4581" s="326"/>
      <c r="B4581" s="325"/>
      <c r="C4581" s="325"/>
      <c r="D4581" s="325"/>
      <c r="E4581" s="325"/>
      <c r="F4581" s="325"/>
      <c r="G4581" s="325"/>
      <c r="H4581" s="325"/>
      <c r="I4581" s="325"/>
      <c r="J4581" s="325"/>
      <c r="K4581" s="325"/>
      <c r="L4581" s="327"/>
      <c r="M4581" s="328"/>
      <c r="N4581" s="327"/>
      <c r="P4581" s="325"/>
      <c r="Q4581" s="325"/>
      <c r="R4581" s="325"/>
      <c r="S4581" s="325"/>
      <c r="T4581" s="328"/>
      <c r="U4581" s="329"/>
      <c r="V4581" s="330"/>
      <c r="W4581" s="330"/>
      <c r="X4581" s="325"/>
      <c r="Y4581" s="325"/>
      <c r="Z4581" s="325"/>
      <c r="AA4581" s="325"/>
      <c r="AB4581" s="325"/>
      <c r="AC4581" s="325"/>
      <c r="AD4581" s="325"/>
      <c r="AE4581" s="330"/>
      <c r="AF4581" s="326"/>
      <c r="AG4581" s="327"/>
      <c r="AH4581" s="327"/>
      <c r="AI4581" s="327"/>
      <c r="AJ4581" s="326"/>
      <c r="AK4581" s="327"/>
      <c r="AL4581" s="327"/>
      <c r="AM4581" s="331"/>
      <c r="AN4581" s="332"/>
      <c r="AO4581" s="333"/>
      <c r="AP4581" s="333"/>
      <c r="AQ4581" s="333"/>
      <c r="AR4581" s="332"/>
      <c r="AS4581" s="332"/>
    </row>
    <row r="4582" spans="1:45" x14ac:dyDescent="0.2">
      <c r="A4582" s="326"/>
      <c r="B4582" s="325"/>
      <c r="C4582" s="325"/>
      <c r="D4582" s="325"/>
      <c r="E4582" s="325"/>
      <c r="F4582" s="325"/>
      <c r="G4582" s="325"/>
      <c r="H4582" s="325"/>
      <c r="I4582" s="325"/>
      <c r="J4582" s="325"/>
      <c r="K4582" s="325"/>
      <c r="L4582" s="327"/>
      <c r="M4582" s="328"/>
      <c r="N4582" s="327"/>
      <c r="P4582" s="325"/>
      <c r="Q4582" s="325"/>
      <c r="R4582" s="325"/>
      <c r="S4582" s="325"/>
      <c r="T4582" s="328"/>
      <c r="U4582" s="329"/>
      <c r="V4582" s="330"/>
      <c r="W4582" s="330"/>
      <c r="X4582" s="325"/>
      <c r="Y4582" s="325"/>
      <c r="Z4582" s="325"/>
      <c r="AA4582" s="325"/>
      <c r="AB4582" s="325"/>
      <c r="AC4582" s="325"/>
      <c r="AD4582" s="325"/>
      <c r="AE4582" s="330"/>
      <c r="AF4582" s="326"/>
      <c r="AG4582" s="327"/>
      <c r="AH4582" s="327"/>
      <c r="AI4582" s="327"/>
      <c r="AJ4582" s="326"/>
      <c r="AK4582" s="327"/>
      <c r="AL4582" s="327"/>
      <c r="AM4582" s="331"/>
      <c r="AN4582" s="332"/>
      <c r="AO4582" s="333"/>
      <c r="AP4582" s="333"/>
      <c r="AQ4582" s="333"/>
      <c r="AR4582" s="332"/>
      <c r="AS4582" s="332"/>
    </row>
    <row r="4583" spans="1:45" x14ac:dyDescent="0.2">
      <c r="A4583" s="326"/>
      <c r="B4583" s="325"/>
      <c r="C4583" s="325"/>
      <c r="D4583" s="325"/>
      <c r="E4583" s="325"/>
      <c r="F4583" s="325"/>
      <c r="G4583" s="325"/>
      <c r="H4583" s="325"/>
      <c r="I4583" s="325"/>
      <c r="J4583" s="325"/>
      <c r="K4583" s="325"/>
      <c r="L4583" s="327"/>
      <c r="M4583" s="328"/>
      <c r="N4583" s="327"/>
      <c r="P4583" s="325"/>
      <c r="Q4583" s="325"/>
      <c r="R4583" s="325"/>
      <c r="S4583" s="325"/>
      <c r="T4583" s="328"/>
      <c r="U4583" s="329"/>
      <c r="V4583" s="330"/>
      <c r="W4583" s="330"/>
      <c r="X4583" s="325"/>
      <c r="Y4583" s="325"/>
      <c r="Z4583" s="325"/>
      <c r="AA4583" s="325"/>
      <c r="AB4583" s="325"/>
      <c r="AC4583" s="325"/>
      <c r="AD4583" s="325"/>
      <c r="AE4583" s="330"/>
      <c r="AF4583" s="326"/>
      <c r="AG4583" s="327"/>
      <c r="AH4583" s="327"/>
      <c r="AI4583" s="327"/>
      <c r="AJ4583" s="326"/>
      <c r="AK4583" s="327"/>
      <c r="AL4583" s="327"/>
      <c r="AM4583" s="331"/>
      <c r="AN4583" s="332"/>
      <c r="AO4583" s="333"/>
      <c r="AP4583" s="333"/>
      <c r="AQ4583" s="333"/>
      <c r="AR4583" s="332"/>
      <c r="AS4583" s="332"/>
    </row>
    <row r="4584" spans="1:45" x14ac:dyDescent="0.2">
      <c r="A4584" s="326"/>
      <c r="B4584" s="325"/>
      <c r="C4584" s="325"/>
      <c r="D4584" s="325"/>
      <c r="E4584" s="325"/>
      <c r="F4584" s="325"/>
      <c r="G4584" s="325"/>
      <c r="H4584" s="325"/>
      <c r="I4584" s="325"/>
      <c r="J4584" s="325"/>
      <c r="K4584" s="325"/>
      <c r="L4584" s="327"/>
      <c r="M4584" s="328"/>
      <c r="N4584" s="327"/>
      <c r="P4584" s="325"/>
      <c r="Q4584" s="325"/>
      <c r="R4584" s="325"/>
      <c r="S4584" s="325"/>
      <c r="T4584" s="328"/>
      <c r="U4584" s="329"/>
      <c r="V4584" s="330"/>
      <c r="W4584" s="330"/>
      <c r="X4584" s="325"/>
      <c r="Y4584" s="325"/>
      <c r="Z4584" s="325"/>
      <c r="AA4584" s="325"/>
      <c r="AB4584" s="325"/>
      <c r="AC4584" s="325"/>
      <c r="AD4584" s="325"/>
      <c r="AE4584" s="330"/>
      <c r="AF4584" s="326"/>
      <c r="AG4584" s="327"/>
      <c r="AH4584" s="327"/>
      <c r="AI4584" s="327"/>
      <c r="AJ4584" s="326"/>
      <c r="AK4584" s="327"/>
      <c r="AL4584" s="327"/>
      <c r="AM4584" s="331"/>
      <c r="AN4584" s="332"/>
      <c r="AO4584" s="333"/>
      <c r="AP4584" s="333"/>
      <c r="AQ4584" s="333"/>
      <c r="AR4584" s="332"/>
      <c r="AS4584" s="332"/>
    </row>
    <row r="4585" spans="1:45" x14ac:dyDescent="0.2">
      <c r="A4585" s="326"/>
      <c r="B4585" s="325"/>
      <c r="C4585" s="325"/>
      <c r="D4585" s="325"/>
      <c r="E4585" s="325"/>
      <c r="F4585" s="325"/>
      <c r="G4585" s="325"/>
      <c r="H4585" s="325"/>
      <c r="I4585" s="325"/>
      <c r="J4585" s="325"/>
      <c r="K4585" s="325"/>
      <c r="L4585" s="327"/>
      <c r="M4585" s="328"/>
      <c r="N4585" s="327"/>
      <c r="P4585" s="325"/>
      <c r="Q4585" s="325"/>
      <c r="R4585" s="325"/>
      <c r="S4585" s="325"/>
      <c r="T4585" s="328"/>
      <c r="U4585" s="329"/>
      <c r="V4585" s="330"/>
      <c r="W4585" s="330"/>
      <c r="X4585" s="325"/>
      <c r="Y4585" s="325"/>
      <c r="Z4585" s="325"/>
      <c r="AA4585" s="325"/>
      <c r="AB4585" s="325"/>
      <c r="AC4585" s="325"/>
      <c r="AD4585" s="325"/>
      <c r="AE4585" s="330"/>
      <c r="AF4585" s="326"/>
      <c r="AG4585" s="327"/>
      <c r="AH4585" s="327"/>
      <c r="AI4585" s="327"/>
      <c r="AJ4585" s="326"/>
      <c r="AK4585" s="327"/>
      <c r="AL4585" s="327"/>
      <c r="AM4585" s="331"/>
      <c r="AN4585" s="332"/>
      <c r="AO4585" s="333"/>
      <c r="AP4585" s="333"/>
      <c r="AQ4585" s="333"/>
      <c r="AR4585" s="332"/>
      <c r="AS4585" s="332"/>
    </row>
    <row r="4586" spans="1:45" x14ac:dyDescent="0.2">
      <c r="A4586" s="326"/>
      <c r="B4586" s="325"/>
      <c r="C4586" s="325"/>
      <c r="D4586" s="325"/>
      <c r="E4586" s="325"/>
      <c r="F4586" s="325"/>
      <c r="G4586" s="325"/>
      <c r="H4586" s="325"/>
      <c r="I4586" s="325"/>
      <c r="J4586" s="325"/>
      <c r="K4586" s="325"/>
      <c r="L4586" s="327"/>
      <c r="M4586" s="328"/>
      <c r="N4586" s="327"/>
      <c r="P4586" s="325"/>
      <c r="Q4586" s="325"/>
      <c r="R4586" s="325"/>
      <c r="S4586" s="325"/>
      <c r="T4586" s="328"/>
      <c r="U4586" s="329"/>
      <c r="V4586" s="330"/>
      <c r="W4586" s="330"/>
      <c r="X4586" s="325"/>
      <c r="Y4586" s="325"/>
      <c r="Z4586" s="325"/>
      <c r="AA4586" s="325"/>
      <c r="AB4586" s="325"/>
      <c r="AC4586" s="325"/>
      <c r="AD4586" s="325"/>
      <c r="AE4586" s="330"/>
      <c r="AF4586" s="326"/>
      <c r="AG4586" s="327"/>
      <c r="AH4586" s="327"/>
      <c r="AI4586" s="327"/>
      <c r="AJ4586" s="326"/>
      <c r="AK4586" s="327"/>
      <c r="AL4586" s="327"/>
      <c r="AM4586" s="331"/>
      <c r="AN4586" s="332"/>
      <c r="AO4586" s="333"/>
      <c r="AP4586" s="333"/>
      <c r="AQ4586" s="333"/>
      <c r="AR4586" s="332"/>
      <c r="AS4586" s="332"/>
    </row>
    <row r="4587" spans="1:45" x14ac:dyDescent="0.2">
      <c r="A4587" s="326"/>
      <c r="B4587" s="325"/>
      <c r="C4587" s="325"/>
      <c r="D4587" s="325"/>
      <c r="E4587" s="325"/>
      <c r="F4587" s="325"/>
      <c r="G4587" s="325"/>
      <c r="H4587" s="325"/>
      <c r="I4587" s="325"/>
      <c r="J4587" s="325"/>
      <c r="K4587" s="325"/>
      <c r="L4587" s="327"/>
      <c r="M4587" s="328"/>
      <c r="N4587" s="327"/>
      <c r="P4587" s="325"/>
      <c r="Q4587" s="325"/>
      <c r="R4587" s="325"/>
      <c r="S4587" s="325"/>
      <c r="T4587" s="328"/>
      <c r="U4587" s="329"/>
      <c r="V4587" s="330"/>
      <c r="W4587" s="330"/>
      <c r="X4587" s="325"/>
      <c r="Y4587" s="325"/>
      <c r="Z4587" s="325"/>
      <c r="AA4587" s="325"/>
      <c r="AB4587" s="325"/>
      <c r="AC4587" s="325"/>
      <c r="AD4587" s="325"/>
      <c r="AE4587" s="330"/>
      <c r="AF4587" s="326"/>
      <c r="AG4587" s="327"/>
      <c r="AH4587" s="327"/>
      <c r="AI4587" s="327"/>
      <c r="AJ4587" s="326"/>
      <c r="AK4587" s="327"/>
      <c r="AL4587" s="327"/>
      <c r="AM4587" s="331"/>
      <c r="AN4587" s="332"/>
      <c r="AO4587" s="333"/>
      <c r="AP4587" s="333"/>
      <c r="AQ4587" s="333"/>
      <c r="AR4587" s="332"/>
      <c r="AS4587" s="332"/>
    </row>
    <row r="4588" spans="1:45" x14ac:dyDescent="0.2">
      <c r="A4588" s="326"/>
      <c r="B4588" s="325"/>
      <c r="C4588" s="325"/>
      <c r="D4588" s="325"/>
      <c r="E4588" s="325"/>
      <c r="F4588" s="325"/>
      <c r="G4588" s="325"/>
      <c r="H4588" s="325"/>
      <c r="I4588" s="325"/>
      <c r="J4588" s="325"/>
      <c r="K4588" s="325"/>
      <c r="L4588" s="327"/>
      <c r="M4588" s="328"/>
      <c r="N4588" s="327"/>
      <c r="P4588" s="325"/>
      <c r="Q4588" s="325"/>
      <c r="R4588" s="325"/>
      <c r="S4588" s="325"/>
      <c r="T4588" s="328"/>
      <c r="U4588" s="329"/>
      <c r="V4588" s="330"/>
      <c r="W4588" s="330"/>
      <c r="X4588" s="325"/>
      <c r="Y4588" s="325"/>
      <c r="Z4588" s="325"/>
      <c r="AA4588" s="325"/>
      <c r="AB4588" s="325"/>
      <c r="AC4588" s="325"/>
      <c r="AD4588" s="325"/>
      <c r="AE4588" s="330"/>
      <c r="AF4588" s="326"/>
      <c r="AG4588" s="327"/>
      <c r="AH4588" s="327"/>
      <c r="AI4588" s="327"/>
      <c r="AJ4588" s="326"/>
      <c r="AK4588" s="327"/>
      <c r="AL4588" s="327"/>
      <c r="AM4588" s="331"/>
      <c r="AN4588" s="332"/>
      <c r="AO4588" s="333"/>
      <c r="AP4588" s="333"/>
      <c r="AQ4588" s="333"/>
      <c r="AR4588" s="332"/>
      <c r="AS4588" s="332"/>
    </row>
    <row r="4589" spans="1:45" x14ac:dyDescent="0.2">
      <c r="A4589" s="326"/>
      <c r="B4589" s="325"/>
      <c r="C4589" s="325"/>
      <c r="D4589" s="325"/>
      <c r="E4589" s="325"/>
      <c r="F4589" s="325"/>
      <c r="G4589" s="325"/>
      <c r="H4589" s="325"/>
      <c r="I4589" s="325"/>
      <c r="J4589" s="325"/>
      <c r="K4589" s="325"/>
      <c r="L4589" s="327"/>
      <c r="M4589" s="328"/>
      <c r="N4589" s="327"/>
      <c r="P4589" s="325"/>
      <c r="Q4589" s="325"/>
      <c r="R4589" s="325"/>
      <c r="S4589" s="325"/>
      <c r="T4589" s="328"/>
      <c r="U4589" s="329"/>
      <c r="V4589" s="330"/>
      <c r="W4589" s="330"/>
      <c r="X4589" s="325"/>
      <c r="Y4589" s="325"/>
      <c r="Z4589" s="325"/>
      <c r="AA4589" s="325"/>
      <c r="AB4589" s="325"/>
      <c r="AC4589" s="325"/>
      <c r="AD4589" s="325"/>
      <c r="AE4589" s="330"/>
      <c r="AF4589" s="326"/>
      <c r="AG4589" s="327"/>
      <c r="AH4589" s="327"/>
      <c r="AI4589" s="327"/>
      <c r="AJ4589" s="326"/>
      <c r="AK4589" s="327"/>
      <c r="AL4589" s="327"/>
      <c r="AM4589" s="331"/>
      <c r="AN4589" s="332"/>
      <c r="AO4589" s="333"/>
      <c r="AP4589" s="333"/>
      <c r="AQ4589" s="333"/>
      <c r="AR4589" s="332"/>
      <c r="AS4589" s="332"/>
    </row>
    <row r="4590" spans="1:45" x14ac:dyDescent="0.2">
      <c r="A4590" s="326"/>
      <c r="B4590" s="325"/>
      <c r="C4590" s="325"/>
      <c r="D4590" s="325"/>
      <c r="E4590" s="325"/>
      <c r="F4590" s="325"/>
      <c r="G4590" s="325"/>
      <c r="H4590" s="325"/>
      <c r="I4590" s="325"/>
      <c r="J4590" s="325"/>
      <c r="K4590" s="325"/>
      <c r="L4590" s="327"/>
      <c r="M4590" s="328"/>
      <c r="N4590" s="327"/>
      <c r="P4590" s="325"/>
      <c r="Q4590" s="325"/>
      <c r="R4590" s="325"/>
      <c r="S4590" s="325"/>
      <c r="T4590" s="328"/>
      <c r="U4590" s="329"/>
      <c r="V4590" s="330"/>
      <c r="W4590" s="330"/>
      <c r="X4590" s="325"/>
      <c r="Y4590" s="325"/>
      <c r="Z4590" s="325"/>
      <c r="AA4590" s="325"/>
      <c r="AB4590" s="325"/>
      <c r="AC4590" s="325"/>
      <c r="AD4590" s="325"/>
      <c r="AE4590" s="330"/>
      <c r="AF4590" s="326"/>
      <c r="AG4590" s="327"/>
      <c r="AH4590" s="327"/>
      <c r="AI4590" s="327"/>
      <c r="AJ4590" s="326"/>
      <c r="AK4590" s="327"/>
      <c r="AL4590" s="327"/>
      <c r="AM4590" s="331"/>
      <c r="AN4590" s="332"/>
      <c r="AO4590" s="333"/>
      <c r="AP4590" s="333"/>
      <c r="AQ4590" s="333"/>
      <c r="AR4590" s="332"/>
      <c r="AS4590" s="332"/>
    </row>
    <row r="4591" spans="1:45" x14ac:dyDescent="0.2">
      <c r="A4591" s="326"/>
      <c r="B4591" s="325"/>
      <c r="C4591" s="325"/>
      <c r="D4591" s="325"/>
      <c r="E4591" s="325"/>
      <c r="F4591" s="325"/>
      <c r="G4591" s="325"/>
      <c r="H4591" s="325"/>
      <c r="I4591" s="325"/>
      <c r="J4591" s="325"/>
      <c r="K4591" s="325"/>
      <c r="L4591" s="327"/>
      <c r="M4591" s="328"/>
      <c r="N4591" s="327"/>
      <c r="P4591" s="325"/>
      <c r="Q4591" s="325"/>
      <c r="R4591" s="325"/>
      <c r="S4591" s="325"/>
      <c r="T4591" s="328"/>
      <c r="U4591" s="329"/>
      <c r="V4591" s="330"/>
      <c r="W4591" s="330"/>
      <c r="X4591" s="325"/>
      <c r="Y4591" s="325"/>
      <c r="Z4591" s="325"/>
      <c r="AA4591" s="325"/>
      <c r="AB4591" s="325"/>
      <c r="AC4591" s="325"/>
      <c r="AD4591" s="325"/>
      <c r="AE4591" s="330"/>
      <c r="AF4591" s="326"/>
      <c r="AG4591" s="327"/>
      <c r="AH4591" s="327"/>
      <c r="AI4591" s="327"/>
      <c r="AJ4591" s="326"/>
      <c r="AK4591" s="327"/>
      <c r="AL4591" s="327"/>
      <c r="AM4591" s="331"/>
      <c r="AN4591" s="332"/>
      <c r="AO4591" s="333"/>
      <c r="AP4591" s="333"/>
      <c r="AQ4591" s="333"/>
      <c r="AR4591" s="332"/>
      <c r="AS4591" s="332"/>
    </row>
    <row r="4592" spans="1:45" x14ac:dyDescent="0.2">
      <c r="A4592" s="326"/>
      <c r="B4592" s="325"/>
      <c r="C4592" s="325"/>
      <c r="D4592" s="325"/>
      <c r="E4592" s="325"/>
      <c r="F4592" s="325"/>
      <c r="G4592" s="325"/>
      <c r="H4592" s="325"/>
      <c r="I4592" s="325"/>
      <c r="J4592" s="325"/>
      <c r="K4592" s="325"/>
      <c r="L4592" s="327"/>
      <c r="M4592" s="328"/>
      <c r="N4592" s="327"/>
      <c r="P4592" s="325"/>
      <c r="Q4592" s="325"/>
      <c r="R4592" s="325"/>
      <c r="S4592" s="325"/>
      <c r="T4592" s="328"/>
      <c r="U4592" s="329"/>
      <c r="V4592" s="330"/>
      <c r="W4592" s="330"/>
      <c r="X4592" s="325"/>
      <c r="Y4592" s="325"/>
      <c r="Z4592" s="325"/>
      <c r="AA4592" s="325"/>
      <c r="AB4592" s="325"/>
      <c r="AC4592" s="325"/>
      <c r="AD4592" s="325"/>
      <c r="AE4592" s="330"/>
      <c r="AF4592" s="326"/>
      <c r="AG4592" s="327"/>
      <c r="AH4592" s="327"/>
      <c r="AI4592" s="327"/>
      <c r="AJ4592" s="326"/>
      <c r="AK4592" s="327"/>
      <c r="AL4592" s="327"/>
      <c r="AM4592" s="331"/>
      <c r="AN4592" s="332"/>
      <c r="AO4592" s="333"/>
      <c r="AP4592" s="333"/>
      <c r="AQ4592" s="333"/>
      <c r="AR4592" s="332"/>
      <c r="AS4592" s="332"/>
    </row>
    <row r="4593" spans="1:45" x14ac:dyDescent="0.2">
      <c r="A4593" s="326"/>
      <c r="B4593" s="325"/>
      <c r="C4593" s="325"/>
      <c r="D4593" s="325"/>
      <c r="E4593" s="325"/>
      <c r="F4593" s="325"/>
      <c r="G4593" s="325"/>
      <c r="H4593" s="325"/>
      <c r="I4593" s="325"/>
      <c r="J4593" s="325"/>
      <c r="K4593" s="325"/>
      <c r="L4593" s="327"/>
      <c r="M4593" s="328"/>
      <c r="N4593" s="327"/>
      <c r="P4593" s="325"/>
      <c r="Q4593" s="325"/>
      <c r="R4593" s="325"/>
      <c r="S4593" s="325"/>
      <c r="T4593" s="328"/>
      <c r="U4593" s="329"/>
      <c r="V4593" s="330"/>
      <c r="W4593" s="330"/>
      <c r="X4593" s="325"/>
      <c r="Y4593" s="325"/>
      <c r="Z4593" s="325"/>
      <c r="AA4593" s="325"/>
      <c r="AB4593" s="325"/>
      <c r="AC4593" s="325"/>
      <c r="AD4593" s="325"/>
      <c r="AE4593" s="330"/>
      <c r="AF4593" s="326"/>
      <c r="AG4593" s="327"/>
      <c r="AH4593" s="327"/>
      <c r="AI4593" s="327"/>
      <c r="AJ4593" s="326"/>
      <c r="AK4593" s="327"/>
      <c r="AL4593" s="327"/>
      <c r="AM4593" s="331"/>
      <c r="AN4593" s="332"/>
      <c r="AO4593" s="333"/>
      <c r="AP4593" s="333"/>
      <c r="AQ4593" s="333"/>
      <c r="AR4593" s="332"/>
      <c r="AS4593" s="332"/>
    </row>
    <row r="4594" spans="1:45" x14ac:dyDescent="0.2">
      <c r="A4594" s="326"/>
      <c r="B4594" s="325"/>
      <c r="C4594" s="325"/>
      <c r="D4594" s="325"/>
      <c r="E4594" s="325"/>
      <c r="F4594" s="325"/>
      <c r="G4594" s="325"/>
      <c r="H4594" s="325"/>
      <c r="I4594" s="325"/>
      <c r="J4594" s="325"/>
      <c r="K4594" s="325"/>
      <c r="L4594" s="327"/>
      <c r="M4594" s="328"/>
      <c r="N4594" s="327"/>
      <c r="P4594" s="325"/>
      <c r="Q4594" s="325"/>
      <c r="R4594" s="325"/>
      <c r="S4594" s="325"/>
      <c r="T4594" s="328"/>
      <c r="U4594" s="329"/>
      <c r="V4594" s="330"/>
      <c r="W4594" s="330"/>
      <c r="X4594" s="325"/>
      <c r="Y4594" s="325"/>
      <c r="Z4594" s="325"/>
      <c r="AA4594" s="325"/>
      <c r="AB4594" s="325"/>
      <c r="AC4594" s="325"/>
      <c r="AD4594" s="325"/>
      <c r="AE4594" s="330"/>
      <c r="AF4594" s="326"/>
      <c r="AG4594" s="327"/>
      <c r="AH4594" s="327"/>
      <c r="AI4594" s="327"/>
      <c r="AJ4594" s="326"/>
      <c r="AK4594" s="327"/>
      <c r="AL4594" s="327"/>
      <c r="AM4594" s="331"/>
      <c r="AN4594" s="332"/>
      <c r="AO4594" s="333"/>
      <c r="AP4594" s="333"/>
      <c r="AQ4594" s="333"/>
      <c r="AR4594" s="332"/>
      <c r="AS4594" s="332"/>
    </row>
    <row r="4595" spans="1:45" x14ac:dyDescent="0.2">
      <c r="A4595" s="326"/>
      <c r="B4595" s="325"/>
      <c r="C4595" s="325"/>
      <c r="D4595" s="325"/>
      <c r="E4595" s="325"/>
      <c r="F4595" s="325"/>
      <c r="G4595" s="325"/>
      <c r="H4595" s="325"/>
      <c r="I4595" s="325"/>
      <c r="J4595" s="325"/>
      <c r="K4595" s="325"/>
      <c r="L4595" s="327"/>
      <c r="M4595" s="328"/>
      <c r="N4595" s="327"/>
      <c r="P4595" s="325"/>
      <c r="Q4595" s="325"/>
      <c r="R4595" s="325"/>
      <c r="S4595" s="325"/>
      <c r="T4595" s="328"/>
      <c r="U4595" s="329"/>
      <c r="V4595" s="330"/>
      <c r="W4595" s="330"/>
      <c r="X4595" s="325"/>
      <c r="Y4595" s="325"/>
      <c r="Z4595" s="325"/>
      <c r="AA4595" s="325"/>
      <c r="AB4595" s="325"/>
      <c r="AC4595" s="325"/>
      <c r="AD4595" s="325"/>
      <c r="AE4595" s="330"/>
      <c r="AF4595" s="326"/>
      <c r="AG4595" s="327"/>
      <c r="AH4595" s="327"/>
      <c r="AI4595" s="327"/>
      <c r="AJ4595" s="326"/>
      <c r="AK4595" s="327"/>
      <c r="AL4595" s="327"/>
      <c r="AM4595" s="331"/>
      <c r="AN4595" s="332"/>
      <c r="AO4595" s="333"/>
      <c r="AP4595" s="333"/>
      <c r="AQ4595" s="333"/>
      <c r="AR4595" s="332"/>
      <c r="AS4595" s="332"/>
    </row>
    <row r="4596" spans="1:45" x14ac:dyDescent="0.2">
      <c r="A4596" s="326"/>
      <c r="B4596" s="325"/>
      <c r="C4596" s="325"/>
      <c r="D4596" s="325"/>
      <c r="E4596" s="325"/>
      <c r="F4596" s="325"/>
      <c r="G4596" s="325"/>
      <c r="H4596" s="325"/>
      <c r="I4596" s="325"/>
      <c r="J4596" s="325"/>
      <c r="K4596" s="325"/>
      <c r="L4596" s="327"/>
      <c r="M4596" s="328"/>
      <c r="N4596" s="327"/>
      <c r="P4596" s="325"/>
      <c r="Q4596" s="325"/>
      <c r="R4596" s="325"/>
      <c r="S4596" s="325"/>
      <c r="T4596" s="328"/>
      <c r="U4596" s="329"/>
      <c r="V4596" s="330"/>
      <c r="W4596" s="330"/>
      <c r="X4596" s="325"/>
      <c r="Y4596" s="325"/>
      <c r="Z4596" s="325"/>
      <c r="AA4596" s="325"/>
      <c r="AB4596" s="325"/>
      <c r="AC4596" s="325"/>
      <c r="AD4596" s="325"/>
      <c r="AE4596" s="330"/>
      <c r="AF4596" s="326"/>
      <c r="AG4596" s="327"/>
      <c r="AH4596" s="327"/>
      <c r="AI4596" s="327"/>
      <c r="AJ4596" s="326"/>
      <c r="AK4596" s="327"/>
      <c r="AL4596" s="327"/>
      <c r="AM4596" s="331"/>
      <c r="AN4596" s="332"/>
      <c r="AO4596" s="333"/>
      <c r="AP4596" s="333"/>
      <c r="AQ4596" s="333"/>
      <c r="AR4596" s="332"/>
      <c r="AS4596" s="332"/>
    </row>
    <row r="4597" spans="1:45" x14ac:dyDescent="0.2">
      <c r="A4597" s="326"/>
      <c r="B4597" s="325"/>
      <c r="C4597" s="325"/>
      <c r="D4597" s="325"/>
      <c r="E4597" s="325"/>
      <c r="F4597" s="325"/>
      <c r="G4597" s="325"/>
      <c r="H4597" s="325"/>
      <c r="I4597" s="325"/>
      <c r="J4597" s="325"/>
      <c r="K4597" s="325"/>
      <c r="L4597" s="327"/>
      <c r="M4597" s="328"/>
      <c r="N4597" s="327"/>
      <c r="P4597" s="325"/>
      <c r="Q4597" s="325"/>
      <c r="R4597" s="325"/>
      <c r="S4597" s="325"/>
      <c r="T4597" s="328"/>
      <c r="U4597" s="329"/>
      <c r="V4597" s="330"/>
      <c r="W4597" s="330"/>
      <c r="X4597" s="325"/>
      <c r="Y4597" s="325"/>
      <c r="Z4597" s="325"/>
      <c r="AA4597" s="325"/>
      <c r="AB4597" s="325"/>
      <c r="AC4597" s="325"/>
      <c r="AD4597" s="325"/>
      <c r="AE4597" s="330"/>
      <c r="AF4597" s="326"/>
      <c r="AG4597" s="327"/>
      <c r="AH4597" s="327"/>
      <c r="AI4597" s="327"/>
      <c r="AJ4597" s="326"/>
      <c r="AK4597" s="327"/>
      <c r="AL4597" s="327"/>
      <c r="AM4597" s="331"/>
      <c r="AN4597" s="332"/>
      <c r="AO4597" s="333"/>
      <c r="AP4597" s="333"/>
      <c r="AQ4597" s="333"/>
      <c r="AR4597" s="332"/>
      <c r="AS4597" s="332"/>
    </row>
    <row r="4598" spans="1:45" x14ac:dyDescent="0.2">
      <c r="A4598" s="326"/>
      <c r="B4598" s="325"/>
      <c r="C4598" s="325"/>
      <c r="D4598" s="325"/>
      <c r="E4598" s="325"/>
      <c r="F4598" s="325"/>
      <c r="G4598" s="325"/>
      <c r="H4598" s="325"/>
      <c r="I4598" s="325"/>
      <c r="J4598" s="325"/>
      <c r="K4598" s="325"/>
      <c r="L4598" s="327"/>
      <c r="M4598" s="328"/>
      <c r="N4598" s="327"/>
      <c r="P4598" s="325"/>
      <c r="Q4598" s="325"/>
      <c r="R4598" s="325"/>
      <c r="S4598" s="325"/>
      <c r="T4598" s="328"/>
      <c r="U4598" s="329"/>
      <c r="V4598" s="330"/>
      <c r="W4598" s="330"/>
      <c r="X4598" s="325"/>
      <c r="Y4598" s="325"/>
      <c r="Z4598" s="325"/>
      <c r="AA4598" s="325"/>
      <c r="AB4598" s="325"/>
      <c r="AC4598" s="325"/>
      <c r="AD4598" s="325"/>
      <c r="AE4598" s="330"/>
      <c r="AF4598" s="326"/>
      <c r="AG4598" s="327"/>
      <c r="AH4598" s="327"/>
      <c r="AI4598" s="327"/>
      <c r="AJ4598" s="326"/>
      <c r="AK4598" s="327"/>
      <c r="AL4598" s="327"/>
      <c r="AM4598" s="331"/>
      <c r="AN4598" s="332"/>
      <c r="AO4598" s="333"/>
      <c r="AP4598" s="333"/>
      <c r="AQ4598" s="333"/>
      <c r="AR4598" s="332"/>
      <c r="AS4598" s="332"/>
    </row>
    <row r="4599" spans="1:45" x14ac:dyDescent="0.2">
      <c r="A4599" s="326"/>
      <c r="B4599" s="325"/>
      <c r="C4599" s="325"/>
      <c r="D4599" s="325"/>
      <c r="E4599" s="325"/>
      <c r="F4599" s="325"/>
      <c r="G4599" s="325"/>
      <c r="H4599" s="325"/>
      <c r="I4599" s="325"/>
      <c r="J4599" s="325"/>
      <c r="K4599" s="325"/>
      <c r="L4599" s="327"/>
      <c r="M4599" s="328"/>
      <c r="N4599" s="327"/>
      <c r="P4599" s="325"/>
      <c r="Q4599" s="325"/>
      <c r="R4599" s="325"/>
      <c r="S4599" s="325"/>
      <c r="T4599" s="328"/>
      <c r="U4599" s="329"/>
      <c r="V4599" s="330"/>
      <c r="W4599" s="330"/>
      <c r="X4599" s="325"/>
      <c r="Y4599" s="325"/>
      <c r="Z4599" s="325"/>
      <c r="AA4599" s="325"/>
      <c r="AB4599" s="325"/>
      <c r="AC4599" s="325"/>
      <c r="AD4599" s="325"/>
      <c r="AE4599" s="330"/>
      <c r="AF4599" s="326"/>
      <c r="AG4599" s="327"/>
      <c r="AH4599" s="327"/>
      <c r="AI4599" s="327"/>
      <c r="AJ4599" s="326"/>
      <c r="AK4599" s="327"/>
      <c r="AL4599" s="327"/>
      <c r="AM4599" s="331"/>
      <c r="AN4599" s="332"/>
      <c r="AO4599" s="333"/>
      <c r="AP4599" s="333"/>
      <c r="AQ4599" s="333"/>
      <c r="AR4599" s="332"/>
      <c r="AS4599" s="332"/>
    </row>
    <row r="4600" spans="1:45" x14ac:dyDescent="0.2">
      <c r="A4600" s="326"/>
      <c r="B4600" s="325"/>
      <c r="C4600" s="325"/>
      <c r="D4600" s="325"/>
      <c r="E4600" s="325"/>
      <c r="F4600" s="325"/>
      <c r="G4600" s="325"/>
      <c r="H4600" s="325"/>
      <c r="I4600" s="325"/>
      <c r="J4600" s="325"/>
      <c r="K4600" s="325"/>
      <c r="L4600" s="327"/>
      <c r="M4600" s="328"/>
      <c r="N4600" s="327"/>
      <c r="P4600" s="325"/>
      <c r="Q4600" s="325"/>
      <c r="R4600" s="325"/>
      <c r="S4600" s="325"/>
      <c r="T4600" s="328"/>
      <c r="U4600" s="329"/>
      <c r="V4600" s="330"/>
      <c r="W4600" s="330"/>
      <c r="X4600" s="325"/>
      <c r="Y4600" s="325"/>
      <c r="Z4600" s="325"/>
      <c r="AA4600" s="325"/>
      <c r="AB4600" s="325"/>
      <c r="AC4600" s="325"/>
      <c r="AD4600" s="325"/>
      <c r="AE4600" s="330"/>
      <c r="AF4600" s="326"/>
      <c r="AG4600" s="327"/>
      <c r="AH4600" s="327"/>
      <c r="AI4600" s="327"/>
      <c r="AJ4600" s="326"/>
      <c r="AK4600" s="327"/>
      <c r="AL4600" s="327"/>
      <c r="AM4600" s="331"/>
      <c r="AN4600" s="332"/>
      <c r="AO4600" s="333"/>
      <c r="AP4600" s="333"/>
      <c r="AQ4600" s="333"/>
      <c r="AR4600" s="332"/>
      <c r="AS4600" s="332"/>
    </row>
    <row r="4601" spans="1:45" x14ac:dyDescent="0.2">
      <c r="A4601" s="326"/>
      <c r="B4601" s="325"/>
      <c r="C4601" s="325"/>
      <c r="D4601" s="325"/>
      <c r="E4601" s="325"/>
      <c r="F4601" s="325"/>
      <c r="G4601" s="325"/>
      <c r="H4601" s="325"/>
      <c r="I4601" s="325"/>
      <c r="J4601" s="325"/>
      <c r="K4601" s="325"/>
      <c r="L4601" s="327"/>
      <c r="M4601" s="328"/>
      <c r="N4601" s="327"/>
      <c r="P4601" s="325"/>
      <c r="Q4601" s="325"/>
      <c r="R4601" s="325"/>
      <c r="S4601" s="325"/>
      <c r="T4601" s="328"/>
      <c r="U4601" s="329"/>
      <c r="V4601" s="330"/>
      <c r="W4601" s="330"/>
      <c r="X4601" s="325"/>
      <c r="Y4601" s="325"/>
      <c r="Z4601" s="325"/>
      <c r="AA4601" s="325"/>
      <c r="AB4601" s="325"/>
      <c r="AC4601" s="325"/>
      <c r="AD4601" s="325"/>
      <c r="AE4601" s="330"/>
      <c r="AF4601" s="326"/>
      <c r="AG4601" s="327"/>
      <c r="AH4601" s="327"/>
      <c r="AI4601" s="327"/>
      <c r="AJ4601" s="326"/>
      <c r="AK4601" s="327"/>
      <c r="AL4601" s="327"/>
      <c r="AM4601" s="331"/>
      <c r="AN4601" s="332"/>
      <c r="AO4601" s="333"/>
      <c r="AP4601" s="333"/>
      <c r="AQ4601" s="333"/>
      <c r="AR4601" s="332"/>
      <c r="AS4601" s="332"/>
    </row>
    <row r="4602" spans="1:45" x14ac:dyDescent="0.2">
      <c r="A4602" s="326"/>
      <c r="B4602" s="325"/>
      <c r="C4602" s="325"/>
      <c r="D4602" s="325"/>
      <c r="E4602" s="325"/>
      <c r="F4602" s="325"/>
      <c r="G4602" s="325"/>
      <c r="H4602" s="325"/>
      <c r="I4602" s="325"/>
      <c r="J4602" s="325"/>
      <c r="K4602" s="325"/>
      <c r="L4602" s="327"/>
      <c r="M4602" s="328"/>
      <c r="N4602" s="327"/>
      <c r="P4602" s="325"/>
      <c r="Q4602" s="325"/>
      <c r="R4602" s="325"/>
      <c r="S4602" s="325"/>
      <c r="T4602" s="328"/>
      <c r="U4602" s="329"/>
      <c r="V4602" s="330"/>
      <c r="W4602" s="330"/>
      <c r="X4602" s="325"/>
      <c r="Y4602" s="325"/>
      <c r="Z4602" s="325"/>
      <c r="AA4602" s="325"/>
      <c r="AB4602" s="325"/>
      <c r="AC4602" s="325"/>
      <c r="AD4602" s="325"/>
      <c r="AE4602" s="330"/>
      <c r="AF4602" s="326"/>
      <c r="AG4602" s="327"/>
      <c r="AH4602" s="327"/>
      <c r="AI4602" s="327"/>
      <c r="AJ4602" s="326"/>
      <c r="AK4602" s="327"/>
      <c r="AL4602" s="327"/>
      <c r="AM4602" s="331"/>
      <c r="AN4602" s="332"/>
      <c r="AO4602" s="333"/>
      <c r="AP4602" s="333"/>
      <c r="AQ4602" s="333"/>
      <c r="AR4602" s="332"/>
      <c r="AS4602" s="332"/>
    </row>
    <row r="4603" spans="1:45" x14ac:dyDescent="0.2">
      <c r="A4603" s="326"/>
      <c r="B4603" s="325"/>
      <c r="C4603" s="325"/>
      <c r="D4603" s="325"/>
      <c r="E4603" s="325"/>
      <c r="F4603" s="325"/>
      <c r="G4603" s="325"/>
      <c r="H4603" s="325"/>
      <c r="I4603" s="325"/>
      <c r="J4603" s="325"/>
      <c r="K4603" s="325"/>
      <c r="L4603" s="327"/>
      <c r="M4603" s="328"/>
      <c r="N4603" s="327"/>
      <c r="P4603" s="325"/>
      <c r="Q4603" s="325"/>
      <c r="R4603" s="325"/>
      <c r="S4603" s="325"/>
      <c r="T4603" s="328"/>
      <c r="U4603" s="329"/>
      <c r="V4603" s="330"/>
      <c r="W4603" s="330"/>
      <c r="X4603" s="325"/>
      <c r="Y4603" s="325"/>
      <c r="Z4603" s="325"/>
      <c r="AA4603" s="325"/>
      <c r="AB4603" s="325"/>
      <c r="AC4603" s="325"/>
      <c r="AD4603" s="325"/>
      <c r="AE4603" s="330"/>
      <c r="AF4603" s="326"/>
      <c r="AG4603" s="327"/>
      <c r="AH4603" s="327"/>
      <c r="AI4603" s="327"/>
      <c r="AJ4603" s="326"/>
      <c r="AK4603" s="327"/>
      <c r="AL4603" s="327"/>
      <c r="AM4603" s="331"/>
      <c r="AN4603" s="332"/>
      <c r="AO4603" s="333"/>
      <c r="AP4603" s="333"/>
      <c r="AQ4603" s="333"/>
      <c r="AR4603" s="332"/>
      <c r="AS4603" s="332"/>
    </row>
    <row r="4604" spans="1:45" x14ac:dyDescent="0.2">
      <c r="A4604" s="326"/>
      <c r="B4604" s="325"/>
      <c r="C4604" s="325"/>
      <c r="D4604" s="325"/>
      <c r="E4604" s="325"/>
      <c r="F4604" s="325"/>
      <c r="G4604" s="325"/>
      <c r="H4604" s="325"/>
      <c r="I4604" s="325"/>
      <c r="J4604" s="325"/>
      <c r="K4604" s="325"/>
      <c r="L4604" s="327"/>
      <c r="M4604" s="328"/>
      <c r="N4604" s="327"/>
      <c r="P4604" s="325"/>
      <c r="Q4604" s="325"/>
      <c r="R4604" s="325"/>
      <c r="S4604" s="325"/>
      <c r="T4604" s="328"/>
      <c r="U4604" s="329"/>
      <c r="V4604" s="330"/>
      <c r="W4604" s="330"/>
      <c r="X4604" s="325"/>
      <c r="Y4604" s="325"/>
      <c r="Z4604" s="325"/>
      <c r="AA4604" s="325"/>
      <c r="AB4604" s="325"/>
      <c r="AC4604" s="325"/>
      <c r="AD4604" s="325"/>
      <c r="AE4604" s="330"/>
      <c r="AF4604" s="326"/>
      <c r="AG4604" s="327"/>
      <c r="AH4604" s="327"/>
      <c r="AI4604" s="327"/>
      <c r="AJ4604" s="326"/>
      <c r="AK4604" s="327"/>
      <c r="AL4604" s="327"/>
      <c r="AM4604" s="331"/>
      <c r="AN4604" s="332"/>
      <c r="AO4604" s="333"/>
      <c r="AP4604" s="333"/>
      <c r="AQ4604" s="333"/>
      <c r="AR4604" s="332"/>
      <c r="AS4604" s="332"/>
    </row>
    <row r="4605" spans="1:45" x14ac:dyDescent="0.2">
      <c r="A4605" s="326"/>
      <c r="B4605" s="325"/>
      <c r="C4605" s="325"/>
      <c r="D4605" s="325"/>
      <c r="E4605" s="325"/>
      <c r="F4605" s="325"/>
      <c r="G4605" s="325"/>
      <c r="H4605" s="325"/>
      <c r="I4605" s="325"/>
      <c r="J4605" s="325"/>
      <c r="K4605" s="325"/>
      <c r="L4605" s="327"/>
      <c r="M4605" s="328"/>
      <c r="N4605" s="327"/>
      <c r="P4605" s="325"/>
      <c r="Q4605" s="325"/>
      <c r="R4605" s="325"/>
      <c r="S4605" s="325"/>
      <c r="T4605" s="328"/>
      <c r="U4605" s="329"/>
      <c r="V4605" s="330"/>
      <c r="W4605" s="330"/>
      <c r="X4605" s="325"/>
      <c r="Y4605" s="325"/>
      <c r="Z4605" s="325"/>
      <c r="AA4605" s="325"/>
      <c r="AB4605" s="325"/>
      <c r="AC4605" s="325"/>
      <c r="AD4605" s="325"/>
      <c r="AE4605" s="330"/>
      <c r="AF4605" s="326"/>
      <c r="AG4605" s="327"/>
      <c r="AH4605" s="327"/>
      <c r="AI4605" s="327"/>
      <c r="AJ4605" s="326"/>
      <c r="AK4605" s="327"/>
      <c r="AL4605" s="327"/>
      <c r="AM4605" s="331"/>
      <c r="AN4605" s="332"/>
      <c r="AO4605" s="333"/>
      <c r="AP4605" s="333"/>
      <c r="AQ4605" s="333"/>
      <c r="AR4605" s="332"/>
      <c r="AS4605" s="332"/>
    </row>
    <row r="4606" spans="1:45" x14ac:dyDescent="0.2">
      <c r="A4606" s="326"/>
      <c r="B4606" s="325"/>
      <c r="C4606" s="325"/>
      <c r="D4606" s="325"/>
      <c r="E4606" s="325"/>
      <c r="F4606" s="325"/>
      <c r="G4606" s="325"/>
      <c r="H4606" s="325"/>
      <c r="I4606" s="325"/>
      <c r="J4606" s="325"/>
      <c r="K4606" s="325"/>
      <c r="L4606" s="327"/>
      <c r="M4606" s="328"/>
      <c r="N4606" s="327"/>
      <c r="P4606" s="325"/>
      <c r="Q4606" s="325"/>
      <c r="R4606" s="325"/>
      <c r="S4606" s="325"/>
      <c r="T4606" s="328"/>
      <c r="U4606" s="329"/>
      <c r="V4606" s="330"/>
      <c r="W4606" s="330"/>
      <c r="X4606" s="325"/>
      <c r="Y4606" s="325"/>
      <c r="Z4606" s="325"/>
      <c r="AA4606" s="325"/>
      <c r="AB4606" s="325"/>
      <c r="AC4606" s="325"/>
      <c r="AD4606" s="325"/>
      <c r="AE4606" s="330"/>
      <c r="AF4606" s="326"/>
      <c r="AG4606" s="327"/>
      <c r="AH4606" s="327"/>
      <c r="AI4606" s="327"/>
      <c r="AJ4606" s="326"/>
      <c r="AK4606" s="327"/>
      <c r="AL4606" s="327"/>
      <c r="AM4606" s="331"/>
      <c r="AN4606" s="332"/>
      <c r="AO4606" s="333"/>
      <c r="AP4606" s="333"/>
      <c r="AQ4606" s="333"/>
      <c r="AR4606" s="332"/>
      <c r="AS4606" s="332"/>
    </row>
    <row r="4607" spans="1:45" x14ac:dyDescent="0.2">
      <c r="A4607" s="326"/>
      <c r="B4607" s="325"/>
      <c r="C4607" s="325"/>
      <c r="D4607" s="325"/>
      <c r="E4607" s="325"/>
      <c r="F4607" s="325"/>
      <c r="G4607" s="325"/>
      <c r="H4607" s="325"/>
      <c r="I4607" s="325"/>
      <c r="J4607" s="325"/>
      <c r="K4607" s="325"/>
      <c r="L4607" s="327"/>
      <c r="M4607" s="328"/>
      <c r="N4607" s="327"/>
      <c r="P4607" s="325"/>
      <c r="Q4607" s="325"/>
      <c r="R4607" s="325"/>
      <c r="S4607" s="325"/>
      <c r="T4607" s="328"/>
      <c r="U4607" s="329"/>
      <c r="V4607" s="330"/>
      <c r="W4607" s="330"/>
      <c r="X4607" s="325"/>
      <c r="Y4607" s="325"/>
      <c r="Z4607" s="325"/>
      <c r="AA4607" s="325"/>
      <c r="AB4607" s="325"/>
      <c r="AC4607" s="325"/>
      <c r="AD4607" s="325"/>
      <c r="AE4607" s="330"/>
      <c r="AF4607" s="326"/>
      <c r="AG4607" s="327"/>
      <c r="AH4607" s="327"/>
      <c r="AI4607" s="327"/>
      <c r="AJ4607" s="326"/>
      <c r="AK4607" s="327"/>
      <c r="AL4607" s="327"/>
      <c r="AM4607" s="331"/>
      <c r="AN4607" s="332"/>
      <c r="AO4607" s="333"/>
      <c r="AP4607" s="333"/>
      <c r="AQ4607" s="333"/>
      <c r="AR4607" s="332"/>
      <c r="AS4607" s="332"/>
    </row>
    <row r="4608" spans="1:45" x14ac:dyDescent="0.2">
      <c r="A4608" s="326"/>
      <c r="B4608" s="325"/>
      <c r="C4608" s="325"/>
      <c r="D4608" s="325"/>
      <c r="E4608" s="325"/>
      <c r="F4608" s="325"/>
      <c r="G4608" s="325"/>
      <c r="H4608" s="325"/>
      <c r="I4608" s="325"/>
      <c r="J4608" s="325"/>
      <c r="K4608" s="325"/>
      <c r="L4608" s="327"/>
      <c r="M4608" s="328"/>
      <c r="N4608" s="327"/>
      <c r="P4608" s="325"/>
      <c r="Q4608" s="325"/>
      <c r="R4608" s="325"/>
      <c r="S4608" s="325"/>
      <c r="T4608" s="328"/>
      <c r="U4608" s="329"/>
      <c r="V4608" s="330"/>
      <c r="W4608" s="330"/>
      <c r="X4608" s="325"/>
      <c r="Y4608" s="325"/>
      <c r="Z4608" s="325"/>
      <c r="AA4608" s="325"/>
      <c r="AB4608" s="325"/>
      <c r="AC4608" s="325"/>
      <c r="AD4608" s="325"/>
      <c r="AE4608" s="330"/>
      <c r="AF4608" s="326"/>
      <c r="AG4608" s="327"/>
      <c r="AH4608" s="327"/>
      <c r="AI4608" s="327"/>
      <c r="AJ4608" s="326"/>
      <c r="AK4608" s="327"/>
      <c r="AL4608" s="327"/>
      <c r="AM4608" s="331"/>
      <c r="AN4608" s="332"/>
      <c r="AO4608" s="333"/>
      <c r="AP4608" s="333"/>
      <c r="AQ4608" s="333"/>
      <c r="AR4608" s="332"/>
      <c r="AS4608" s="332"/>
    </row>
    <row r="4609" spans="1:45" x14ac:dyDescent="0.2">
      <c r="A4609" s="326"/>
      <c r="B4609" s="325"/>
      <c r="C4609" s="325"/>
      <c r="D4609" s="325"/>
      <c r="E4609" s="325"/>
      <c r="F4609" s="325"/>
      <c r="G4609" s="325"/>
      <c r="H4609" s="325"/>
      <c r="I4609" s="325"/>
      <c r="J4609" s="325"/>
      <c r="K4609" s="325"/>
      <c r="L4609" s="327"/>
      <c r="M4609" s="328"/>
      <c r="N4609" s="327"/>
      <c r="P4609" s="325"/>
      <c r="Q4609" s="325"/>
      <c r="R4609" s="325"/>
      <c r="S4609" s="325"/>
      <c r="T4609" s="328"/>
      <c r="U4609" s="329"/>
      <c r="V4609" s="330"/>
      <c r="W4609" s="330"/>
      <c r="X4609" s="325"/>
      <c r="Y4609" s="325"/>
      <c r="Z4609" s="325"/>
      <c r="AA4609" s="325"/>
      <c r="AB4609" s="325"/>
      <c r="AC4609" s="325"/>
      <c r="AD4609" s="325"/>
      <c r="AE4609" s="330"/>
      <c r="AF4609" s="326"/>
      <c r="AG4609" s="327"/>
      <c r="AH4609" s="327"/>
      <c r="AI4609" s="327"/>
      <c r="AJ4609" s="326"/>
      <c r="AK4609" s="327"/>
      <c r="AL4609" s="327"/>
      <c r="AM4609" s="331"/>
      <c r="AN4609" s="332"/>
      <c r="AO4609" s="333"/>
      <c r="AP4609" s="333"/>
      <c r="AQ4609" s="333"/>
      <c r="AR4609" s="332"/>
      <c r="AS4609" s="332"/>
    </row>
    <row r="4610" spans="1:45" x14ac:dyDescent="0.2">
      <c r="A4610" s="326"/>
      <c r="B4610" s="325"/>
      <c r="C4610" s="325"/>
      <c r="D4610" s="325"/>
      <c r="E4610" s="325"/>
      <c r="F4610" s="325"/>
      <c r="G4610" s="325"/>
      <c r="H4610" s="325"/>
      <c r="I4610" s="325"/>
      <c r="J4610" s="325"/>
      <c r="K4610" s="325"/>
      <c r="L4610" s="327"/>
      <c r="M4610" s="328"/>
      <c r="N4610" s="327"/>
      <c r="P4610" s="325"/>
      <c r="Q4610" s="325"/>
      <c r="R4610" s="325"/>
      <c r="S4610" s="325"/>
      <c r="T4610" s="328"/>
      <c r="U4610" s="329"/>
      <c r="V4610" s="330"/>
      <c r="W4610" s="330"/>
      <c r="X4610" s="325"/>
      <c r="Y4610" s="325"/>
      <c r="Z4610" s="325"/>
      <c r="AA4610" s="325"/>
      <c r="AB4610" s="325"/>
      <c r="AC4610" s="325"/>
      <c r="AD4610" s="325"/>
      <c r="AE4610" s="330"/>
      <c r="AF4610" s="326"/>
      <c r="AG4610" s="327"/>
      <c r="AH4610" s="327"/>
      <c r="AI4610" s="327"/>
      <c r="AJ4610" s="326"/>
      <c r="AK4610" s="327"/>
      <c r="AL4610" s="327"/>
      <c r="AM4610" s="331"/>
      <c r="AN4610" s="332"/>
      <c r="AO4610" s="333"/>
      <c r="AP4610" s="333"/>
      <c r="AQ4610" s="333"/>
      <c r="AR4610" s="332"/>
      <c r="AS4610" s="332"/>
    </row>
    <row r="4611" spans="1:45" x14ac:dyDescent="0.2">
      <c r="A4611" s="326"/>
      <c r="B4611" s="325"/>
      <c r="C4611" s="325"/>
      <c r="D4611" s="325"/>
      <c r="E4611" s="325"/>
      <c r="F4611" s="325"/>
      <c r="G4611" s="325"/>
      <c r="H4611" s="325"/>
      <c r="I4611" s="325"/>
      <c r="J4611" s="325"/>
      <c r="K4611" s="325"/>
      <c r="L4611" s="327"/>
      <c r="M4611" s="328"/>
      <c r="N4611" s="327"/>
      <c r="P4611" s="325"/>
      <c r="Q4611" s="325"/>
      <c r="R4611" s="325"/>
      <c r="S4611" s="325"/>
      <c r="T4611" s="328"/>
      <c r="U4611" s="329"/>
      <c r="V4611" s="330"/>
      <c r="W4611" s="330"/>
      <c r="X4611" s="325"/>
      <c r="Y4611" s="325"/>
      <c r="Z4611" s="325"/>
      <c r="AA4611" s="325"/>
      <c r="AB4611" s="325"/>
      <c r="AC4611" s="325"/>
      <c r="AD4611" s="325"/>
      <c r="AE4611" s="330"/>
      <c r="AF4611" s="326"/>
      <c r="AG4611" s="327"/>
      <c r="AH4611" s="327"/>
      <c r="AI4611" s="327"/>
      <c r="AJ4611" s="326"/>
      <c r="AK4611" s="327"/>
      <c r="AL4611" s="327"/>
      <c r="AM4611" s="331"/>
      <c r="AN4611" s="332"/>
      <c r="AO4611" s="333"/>
      <c r="AP4611" s="333"/>
      <c r="AQ4611" s="333"/>
      <c r="AR4611" s="332"/>
      <c r="AS4611" s="332"/>
    </row>
    <row r="4612" spans="1:45" x14ac:dyDescent="0.2">
      <c r="A4612" s="326"/>
      <c r="B4612" s="325"/>
      <c r="C4612" s="325"/>
      <c r="D4612" s="325"/>
      <c r="E4612" s="325"/>
      <c r="F4612" s="325"/>
      <c r="G4612" s="325"/>
      <c r="H4612" s="325"/>
      <c r="I4612" s="325"/>
      <c r="J4612" s="325"/>
      <c r="K4612" s="325"/>
      <c r="L4612" s="327"/>
      <c r="M4612" s="328"/>
      <c r="N4612" s="327"/>
      <c r="P4612" s="325"/>
      <c r="Q4612" s="325"/>
      <c r="R4612" s="325"/>
      <c r="S4612" s="325"/>
      <c r="T4612" s="328"/>
      <c r="U4612" s="329"/>
      <c r="V4612" s="330"/>
      <c r="W4612" s="330"/>
      <c r="X4612" s="325"/>
      <c r="Y4612" s="325"/>
      <c r="Z4612" s="325"/>
      <c r="AA4612" s="325"/>
      <c r="AB4612" s="325"/>
      <c r="AC4612" s="325"/>
      <c r="AD4612" s="325"/>
      <c r="AE4612" s="330"/>
      <c r="AF4612" s="326"/>
      <c r="AG4612" s="327"/>
      <c r="AH4612" s="327"/>
      <c r="AI4612" s="327"/>
      <c r="AJ4612" s="326"/>
      <c r="AK4612" s="327"/>
      <c r="AL4612" s="327"/>
      <c r="AM4612" s="331"/>
      <c r="AN4612" s="332"/>
      <c r="AO4612" s="333"/>
      <c r="AP4612" s="333"/>
      <c r="AQ4612" s="333"/>
      <c r="AR4612" s="332"/>
      <c r="AS4612" s="332"/>
    </row>
    <row r="4613" spans="1:45" x14ac:dyDescent="0.2">
      <c r="A4613" s="326"/>
      <c r="B4613" s="325"/>
      <c r="C4613" s="325"/>
      <c r="D4613" s="325"/>
      <c r="E4613" s="325"/>
      <c r="F4613" s="325"/>
      <c r="G4613" s="325"/>
      <c r="H4613" s="325"/>
      <c r="I4613" s="325"/>
      <c r="J4613" s="325"/>
      <c r="K4613" s="325"/>
      <c r="L4613" s="327"/>
      <c r="M4613" s="328"/>
      <c r="N4613" s="327"/>
      <c r="P4613" s="325"/>
      <c r="Q4613" s="325"/>
      <c r="R4613" s="325"/>
      <c r="S4613" s="325"/>
      <c r="T4613" s="328"/>
      <c r="U4613" s="329"/>
      <c r="V4613" s="330"/>
      <c r="W4613" s="330"/>
      <c r="X4613" s="325"/>
      <c r="Y4613" s="325"/>
      <c r="Z4613" s="325"/>
      <c r="AA4613" s="325"/>
      <c r="AB4613" s="325"/>
      <c r="AC4613" s="325"/>
      <c r="AD4613" s="325"/>
      <c r="AE4613" s="330"/>
      <c r="AF4613" s="326"/>
      <c r="AG4613" s="327"/>
      <c r="AH4613" s="327"/>
      <c r="AI4613" s="327"/>
      <c r="AJ4613" s="326"/>
      <c r="AK4613" s="327"/>
      <c r="AL4613" s="327"/>
      <c r="AM4613" s="331"/>
      <c r="AN4613" s="332"/>
      <c r="AO4613" s="333"/>
      <c r="AP4613" s="333"/>
      <c r="AQ4613" s="333"/>
      <c r="AR4613" s="332"/>
      <c r="AS4613" s="332"/>
    </row>
    <row r="4614" spans="1:45" x14ac:dyDescent="0.2">
      <c r="A4614" s="326"/>
      <c r="B4614" s="325"/>
      <c r="C4614" s="325"/>
      <c r="D4614" s="325"/>
      <c r="E4614" s="325"/>
      <c r="F4614" s="325"/>
      <c r="G4614" s="325"/>
      <c r="H4614" s="325"/>
      <c r="I4614" s="325"/>
      <c r="J4614" s="325"/>
      <c r="K4614" s="325"/>
      <c r="L4614" s="327"/>
      <c r="M4614" s="328"/>
      <c r="N4614" s="327"/>
      <c r="P4614" s="325"/>
      <c r="Q4614" s="325"/>
      <c r="R4614" s="325"/>
      <c r="S4614" s="325"/>
      <c r="T4614" s="328"/>
      <c r="U4614" s="329"/>
      <c r="V4614" s="330"/>
      <c r="W4614" s="330"/>
      <c r="X4614" s="325"/>
      <c r="Y4614" s="325"/>
      <c r="Z4614" s="325"/>
      <c r="AA4614" s="325"/>
      <c r="AB4614" s="325"/>
      <c r="AC4614" s="325"/>
      <c r="AD4614" s="325"/>
      <c r="AE4614" s="330"/>
      <c r="AF4614" s="326"/>
      <c r="AG4614" s="327"/>
      <c r="AH4614" s="327"/>
      <c r="AI4614" s="327"/>
      <c r="AJ4614" s="326"/>
      <c r="AK4614" s="327"/>
      <c r="AL4614" s="327"/>
      <c r="AM4614" s="331"/>
      <c r="AN4614" s="332"/>
      <c r="AO4614" s="333"/>
      <c r="AP4614" s="333"/>
      <c r="AQ4614" s="333"/>
      <c r="AR4614" s="332"/>
      <c r="AS4614" s="332"/>
    </row>
    <row r="4615" spans="1:45" x14ac:dyDescent="0.2">
      <c r="A4615" s="326"/>
      <c r="B4615" s="325"/>
      <c r="C4615" s="325"/>
      <c r="D4615" s="325"/>
      <c r="E4615" s="325"/>
      <c r="F4615" s="325"/>
      <c r="G4615" s="325"/>
      <c r="H4615" s="325"/>
      <c r="I4615" s="325"/>
      <c r="J4615" s="325"/>
      <c r="K4615" s="325"/>
      <c r="L4615" s="327"/>
      <c r="M4615" s="328"/>
      <c r="N4615" s="327"/>
      <c r="P4615" s="325"/>
      <c r="Q4615" s="325"/>
      <c r="R4615" s="325"/>
      <c r="S4615" s="325"/>
      <c r="T4615" s="328"/>
      <c r="U4615" s="329"/>
      <c r="V4615" s="330"/>
      <c r="W4615" s="330"/>
      <c r="X4615" s="325"/>
      <c r="Y4615" s="325"/>
      <c r="Z4615" s="325"/>
      <c r="AA4615" s="325"/>
      <c r="AB4615" s="325"/>
      <c r="AC4615" s="325"/>
      <c r="AD4615" s="325"/>
      <c r="AE4615" s="330"/>
      <c r="AF4615" s="326"/>
      <c r="AG4615" s="327"/>
      <c r="AH4615" s="327"/>
      <c r="AI4615" s="327"/>
      <c r="AJ4615" s="326"/>
      <c r="AK4615" s="327"/>
      <c r="AL4615" s="327"/>
      <c r="AM4615" s="331"/>
      <c r="AN4615" s="332"/>
      <c r="AO4615" s="333"/>
      <c r="AP4615" s="333"/>
      <c r="AQ4615" s="333"/>
      <c r="AR4615" s="332"/>
      <c r="AS4615" s="332"/>
    </row>
    <row r="4616" spans="1:45" x14ac:dyDescent="0.2">
      <c r="A4616" s="326"/>
      <c r="B4616" s="325"/>
      <c r="C4616" s="325"/>
      <c r="D4616" s="325"/>
      <c r="E4616" s="325"/>
      <c r="F4616" s="325"/>
      <c r="G4616" s="325"/>
      <c r="H4616" s="325"/>
      <c r="I4616" s="325"/>
      <c r="J4616" s="325"/>
      <c r="K4616" s="325"/>
      <c r="L4616" s="327"/>
      <c r="M4616" s="328"/>
      <c r="N4616" s="327"/>
      <c r="P4616" s="325"/>
      <c r="Q4616" s="325"/>
      <c r="R4616" s="325"/>
      <c r="S4616" s="325"/>
      <c r="T4616" s="328"/>
      <c r="U4616" s="329"/>
      <c r="V4616" s="330"/>
      <c r="W4616" s="330"/>
      <c r="X4616" s="325"/>
      <c r="Y4616" s="325"/>
      <c r="Z4616" s="325"/>
      <c r="AA4616" s="325"/>
      <c r="AB4616" s="325"/>
      <c r="AC4616" s="325"/>
      <c r="AD4616" s="325"/>
      <c r="AE4616" s="330"/>
      <c r="AF4616" s="326"/>
      <c r="AG4616" s="327"/>
      <c r="AH4616" s="327"/>
      <c r="AI4616" s="327"/>
      <c r="AJ4616" s="326"/>
      <c r="AK4616" s="327"/>
      <c r="AL4616" s="327"/>
      <c r="AM4616" s="331"/>
      <c r="AN4616" s="332"/>
      <c r="AO4616" s="333"/>
      <c r="AP4616" s="333"/>
      <c r="AQ4616" s="333"/>
      <c r="AR4616" s="332"/>
      <c r="AS4616" s="332"/>
    </row>
    <row r="4617" spans="1:45" x14ac:dyDescent="0.2">
      <c r="A4617" s="326"/>
      <c r="B4617" s="325"/>
      <c r="C4617" s="325"/>
      <c r="D4617" s="325"/>
      <c r="E4617" s="325"/>
      <c r="F4617" s="325"/>
      <c r="G4617" s="325"/>
      <c r="H4617" s="325"/>
      <c r="I4617" s="325"/>
      <c r="J4617" s="325"/>
      <c r="K4617" s="325"/>
      <c r="L4617" s="327"/>
      <c r="M4617" s="328"/>
      <c r="N4617" s="327"/>
      <c r="P4617" s="325"/>
      <c r="Q4617" s="325"/>
      <c r="R4617" s="325"/>
      <c r="S4617" s="325"/>
      <c r="T4617" s="328"/>
      <c r="U4617" s="329"/>
      <c r="V4617" s="330"/>
      <c r="W4617" s="330"/>
      <c r="X4617" s="325"/>
      <c r="Y4617" s="325"/>
      <c r="Z4617" s="325"/>
      <c r="AA4617" s="325"/>
      <c r="AB4617" s="325"/>
      <c r="AC4617" s="325"/>
      <c r="AD4617" s="325"/>
      <c r="AE4617" s="330"/>
      <c r="AF4617" s="326"/>
      <c r="AG4617" s="327"/>
      <c r="AH4617" s="327"/>
      <c r="AI4617" s="327"/>
      <c r="AJ4617" s="326"/>
      <c r="AK4617" s="327"/>
      <c r="AL4617" s="327"/>
      <c r="AM4617" s="331"/>
      <c r="AN4617" s="332"/>
      <c r="AO4617" s="333"/>
      <c r="AP4617" s="333"/>
      <c r="AQ4617" s="333"/>
      <c r="AR4617" s="332"/>
      <c r="AS4617" s="332"/>
    </row>
    <row r="4618" spans="1:45" x14ac:dyDescent="0.2">
      <c r="A4618" s="326"/>
      <c r="B4618" s="325"/>
      <c r="C4618" s="325"/>
      <c r="D4618" s="325"/>
      <c r="E4618" s="325"/>
      <c r="F4618" s="325"/>
      <c r="G4618" s="325"/>
      <c r="H4618" s="325"/>
      <c r="I4618" s="325"/>
      <c r="J4618" s="325"/>
      <c r="K4618" s="325"/>
      <c r="L4618" s="327"/>
      <c r="M4618" s="328"/>
      <c r="N4618" s="327"/>
      <c r="P4618" s="325"/>
      <c r="Q4618" s="325"/>
      <c r="R4618" s="325"/>
      <c r="S4618" s="325"/>
      <c r="T4618" s="328"/>
      <c r="U4618" s="329"/>
      <c r="V4618" s="330"/>
      <c r="W4618" s="330"/>
      <c r="X4618" s="325"/>
      <c r="Y4618" s="325"/>
      <c r="Z4618" s="325"/>
      <c r="AA4618" s="325"/>
      <c r="AB4618" s="325"/>
      <c r="AC4618" s="325"/>
      <c r="AD4618" s="325"/>
      <c r="AE4618" s="330"/>
      <c r="AF4618" s="326"/>
      <c r="AG4618" s="327"/>
      <c r="AH4618" s="327"/>
      <c r="AI4618" s="327"/>
      <c r="AJ4618" s="326"/>
      <c r="AK4618" s="327"/>
      <c r="AL4618" s="327"/>
      <c r="AM4618" s="331"/>
      <c r="AN4618" s="332"/>
      <c r="AO4618" s="333"/>
      <c r="AP4618" s="333"/>
      <c r="AQ4618" s="333"/>
      <c r="AR4618" s="332"/>
      <c r="AS4618" s="332"/>
    </row>
    <row r="4619" spans="1:45" x14ac:dyDescent="0.2">
      <c r="A4619" s="326"/>
      <c r="B4619" s="325"/>
      <c r="C4619" s="325"/>
      <c r="D4619" s="325"/>
      <c r="E4619" s="325"/>
      <c r="F4619" s="325"/>
      <c r="G4619" s="325"/>
      <c r="H4619" s="325"/>
      <c r="I4619" s="325"/>
      <c r="J4619" s="325"/>
      <c r="K4619" s="325"/>
      <c r="L4619" s="327"/>
      <c r="M4619" s="328"/>
      <c r="N4619" s="327"/>
      <c r="P4619" s="325"/>
      <c r="Q4619" s="325"/>
      <c r="R4619" s="325"/>
      <c r="S4619" s="325"/>
      <c r="T4619" s="328"/>
      <c r="U4619" s="329"/>
      <c r="V4619" s="330"/>
      <c r="W4619" s="330"/>
      <c r="X4619" s="325"/>
      <c r="Y4619" s="325"/>
      <c r="Z4619" s="325"/>
      <c r="AA4619" s="325"/>
      <c r="AB4619" s="325"/>
      <c r="AC4619" s="325"/>
      <c r="AD4619" s="325"/>
      <c r="AE4619" s="330"/>
      <c r="AF4619" s="326"/>
      <c r="AG4619" s="327"/>
      <c r="AH4619" s="327"/>
      <c r="AI4619" s="327"/>
      <c r="AJ4619" s="326"/>
      <c r="AK4619" s="327"/>
      <c r="AL4619" s="327"/>
      <c r="AM4619" s="331"/>
      <c r="AN4619" s="332"/>
      <c r="AO4619" s="333"/>
      <c r="AP4619" s="333"/>
      <c r="AQ4619" s="333"/>
      <c r="AR4619" s="332"/>
      <c r="AS4619" s="332"/>
    </row>
    <row r="4620" spans="1:45" x14ac:dyDescent="0.2">
      <c r="A4620" s="326"/>
      <c r="B4620" s="325"/>
      <c r="C4620" s="325"/>
      <c r="D4620" s="325"/>
      <c r="E4620" s="325"/>
      <c r="F4620" s="325"/>
      <c r="G4620" s="325"/>
      <c r="H4620" s="325"/>
      <c r="I4620" s="325"/>
      <c r="J4620" s="325"/>
      <c r="K4620" s="325"/>
      <c r="L4620" s="327"/>
      <c r="M4620" s="328"/>
      <c r="N4620" s="327"/>
      <c r="P4620" s="325"/>
      <c r="Q4620" s="325"/>
      <c r="R4620" s="325"/>
      <c r="S4620" s="325"/>
      <c r="T4620" s="328"/>
      <c r="U4620" s="329"/>
      <c r="V4620" s="330"/>
      <c r="W4620" s="330"/>
      <c r="X4620" s="325"/>
      <c r="Y4620" s="325"/>
      <c r="Z4620" s="325"/>
      <c r="AA4620" s="325"/>
      <c r="AB4620" s="325"/>
      <c r="AC4620" s="325"/>
      <c r="AD4620" s="325"/>
      <c r="AE4620" s="330"/>
      <c r="AF4620" s="326"/>
      <c r="AG4620" s="327"/>
      <c r="AH4620" s="327"/>
      <c r="AI4620" s="327"/>
      <c r="AJ4620" s="326"/>
      <c r="AK4620" s="327"/>
      <c r="AL4620" s="327"/>
      <c r="AM4620" s="331"/>
      <c r="AN4620" s="332"/>
      <c r="AO4620" s="333"/>
      <c r="AP4620" s="333"/>
      <c r="AQ4620" s="333"/>
      <c r="AR4620" s="332"/>
      <c r="AS4620" s="332"/>
    </row>
    <row r="4621" spans="1:45" x14ac:dyDescent="0.2">
      <c r="A4621" s="326"/>
      <c r="B4621" s="325"/>
      <c r="C4621" s="325"/>
      <c r="D4621" s="325"/>
      <c r="E4621" s="325"/>
      <c r="F4621" s="325"/>
      <c r="G4621" s="325"/>
      <c r="H4621" s="325"/>
      <c r="I4621" s="325"/>
      <c r="J4621" s="325"/>
      <c r="K4621" s="325"/>
      <c r="L4621" s="327"/>
      <c r="M4621" s="328"/>
      <c r="N4621" s="327"/>
      <c r="P4621" s="325"/>
      <c r="Q4621" s="325"/>
      <c r="R4621" s="325"/>
      <c r="S4621" s="325"/>
      <c r="T4621" s="328"/>
      <c r="U4621" s="329"/>
      <c r="V4621" s="330"/>
      <c r="W4621" s="330"/>
      <c r="X4621" s="325"/>
      <c r="Y4621" s="325"/>
      <c r="Z4621" s="325"/>
      <c r="AA4621" s="325"/>
      <c r="AB4621" s="325"/>
      <c r="AC4621" s="325"/>
      <c r="AD4621" s="325"/>
      <c r="AE4621" s="330"/>
      <c r="AF4621" s="326"/>
      <c r="AG4621" s="327"/>
      <c r="AH4621" s="327"/>
      <c r="AI4621" s="327"/>
      <c r="AJ4621" s="326"/>
      <c r="AK4621" s="327"/>
      <c r="AL4621" s="327"/>
      <c r="AM4621" s="331"/>
      <c r="AN4621" s="332"/>
      <c r="AO4621" s="333"/>
      <c r="AP4621" s="333"/>
      <c r="AQ4621" s="333"/>
      <c r="AR4621" s="332"/>
      <c r="AS4621" s="332"/>
    </row>
    <row r="4622" spans="1:45" x14ac:dyDescent="0.2">
      <c r="A4622" s="326"/>
      <c r="B4622" s="325"/>
      <c r="C4622" s="325"/>
      <c r="D4622" s="325"/>
      <c r="E4622" s="325"/>
      <c r="F4622" s="325"/>
      <c r="G4622" s="325"/>
      <c r="H4622" s="325"/>
      <c r="I4622" s="325"/>
      <c r="J4622" s="325"/>
      <c r="K4622" s="325"/>
      <c r="L4622" s="327"/>
      <c r="M4622" s="328"/>
      <c r="N4622" s="327"/>
      <c r="P4622" s="325"/>
      <c r="Q4622" s="325"/>
      <c r="R4622" s="325"/>
      <c r="S4622" s="325"/>
      <c r="T4622" s="328"/>
      <c r="U4622" s="329"/>
      <c r="V4622" s="330"/>
      <c r="W4622" s="330"/>
      <c r="X4622" s="325"/>
      <c r="Y4622" s="325"/>
      <c r="Z4622" s="325"/>
      <c r="AA4622" s="325"/>
      <c r="AB4622" s="325"/>
      <c r="AC4622" s="325"/>
      <c r="AD4622" s="325"/>
      <c r="AE4622" s="330"/>
      <c r="AF4622" s="326"/>
      <c r="AG4622" s="327"/>
      <c r="AH4622" s="327"/>
      <c r="AI4622" s="327"/>
      <c r="AJ4622" s="326"/>
      <c r="AK4622" s="327"/>
      <c r="AL4622" s="327"/>
      <c r="AM4622" s="331"/>
      <c r="AN4622" s="332"/>
      <c r="AO4622" s="333"/>
      <c r="AP4622" s="333"/>
      <c r="AQ4622" s="333"/>
      <c r="AR4622" s="332"/>
      <c r="AS4622" s="332"/>
    </row>
    <row r="4623" spans="1:45" x14ac:dyDescent="0.2">
      <c r="A4623" s="326"/>
      <c r="B4623" s="325"/>
      <c r="C4623" s="325"/>
      <c r="D4623" s="325"/>
      <c r="E4623" s="325"/>
      <c r="F4623" s="325"/>
      <c r="G4623" s="325"/>
      <c r="H4623" s="325"/>
      <c r="I4623" s="325"/>
      <c r="J4623" s="325"/>
      <c r="K4623" s="325"/>
      <c r="L4623" s="327"/>
      <c r="M4623" s="328"/>
      <c r="N4623" s="327"/>
      <c r="P4623" s="325"/>
      <c r="Q4623" s="325"/>
      <c r="R4623" s="325"/>
      <c r="S4623" s="325"/>
      <c r="T4623" s="328"/>
      <c r="U4623" s="329"/>
      <c r="V4623" s="330"/>
      <c r="W4623" s="330"/>
      <c r="X4623" s="325"/>
      <c r="Y4623" s="325"/>
      <c r="Z4623" s="325"/>
      <c r="AA4623" s="325"/>
      <c r="AB4623" s="325"/>
      <c r="AC4623" s="325"/>
      <c r="AD4623" s="325"/>
      <c r="AE4623" s="330"/>
      <c r="AF4623" s="326"/>
      <c r="AG4623" s="327"/>
      <c r="AH4623" s="327"/>
      <c r="AI4623" s="327"/>
      <c r="AJ4623" s="326"/>
      <c r="AK4623" s="327"/>
      <c r="AL4623" s="327"/>
      <c r="AM4623" s="331"/>
      <c r="AN4623" s="332"/>
      <c r="AO4623" s="333"/>
      <c r="AP4623" s="333"/>
      <c r="AQ4623" s="333"/>
      <c r="AR4623" s="332"/>
      <c r="AS4623" s="332"/>
    </row>
    <row r="4624" spans="1:45" x14ac:dyDescent="0.2">
      <c r="A4624" s="326"/>
      <c r="B4624" s="325"/>
      <c r="C4624" s="325"/>
      <c r="D4624" s="325"/>
      <c r="E4624" s="325"/>
      <c r="F4624" s="325"/>
      <c r="G4624" s="325"/>
      <c r="H4624" s="325"/>
      <c r="I4624" s="325"/>
      <c r="J4624" s="325"/>
      <c r="K4624" s="325"/>
      <c r="L4624" s="327"/>
      <c r="M4624" s="328"/>
      <c r="N4624" s="327"/>
      <c r="P4624" s="325"/>
      <c r="Q4624" s="325"/>
      <c r="R4624" s="325"/>
      <c r="S4624" s="325"/>
      <c r="T4624" s="328"/>
      <c r="U4624" s="329"/>
      <c r="V4624" s="330"/>
      <c r="W4624" s="330"/>
      <c r="X4624" s="325"/>
      <c r="Y4624" s="325"/>
      <c r="Z4624" s="325"/>
      <c r="AA4624" s="325"/>
      <c r="AB4624" s="325"/>
      <c r="AC4624" s="325"/>
      <c r="AD4624" s="325"/>
      <c r="AE4624" s="330"/>
      <c r="AF4624" s="326"/>
      <c r="AG4624" s="327"/>
      <c r="AH4624" s="327"/>
      <c r="AI4624" s="327"/>
      <c r="AJ4624" s="326"/>
      <c r="AK4624" s="327"/>
      <c r="AL4624" s="327"/>
      <c r="AM4624" s="331"/>
      <c r="AN4624" s="332"/>
      <c r="AO4624" s="333"/>
      <c r="AP4624" s="333"/>
      <c r="AQ4624" s="333"/>
      <c r="AR4624" s="332"/>
      <c r="AS4624" s="332"/>
    </row>
    <row r="4625" spans="1:45" x14ac:dyDescent="0.2">
      <c r="A4625" s="326"/>
      <c r="B4625" s="325"/>
      <c r="C4625" s="325"/>
      <c r="D4625" s="325"/>
      <c r="E4625" s="325"/>
      <c r="F4625" s="325"/>
      <c r="G4625" s="325"/>
      <c r="H4625" s="325"/>
      <c r="I4625" s="325"/>
      <c r="J4625" s="325"/>
      <c r="K4625" s="325"/>
      <c r="L4625" s="327"/>
      <c r="M4625" s="328"/>
      <c r="N4625" s="327"/>
      <c r="P4625" s="325"/>
      <c r="Q4625" s="325"/>
      <c r="R4625" s="325"/>
      <c r="S4625" s="325"/>
      <c r="T4625" s="328"/>
      <c r="U4625" s="329"/>
      <c r="V4625" s="330"/>
      <c r="W4625" s="330"/>
      <c r="X4625" s="325"/>
      <c r="Y4625" s="325"/>
      <c r="Z4625" s="325"/>
      <c r="AA4625" s="325"/>
      <c r="AB4625" s="325"/>
      <c r="AC4625" s="325"/>
      <c r="AD4625" s="325"/>
      <c r="AE4625" s="330"/>
      <c r="AF4625" s="326"/>
      <c r="AG4625" s="327"/>
      <c r="AH4625" s="327"/>
      <c r="AI4625" s="327"/>
      <c r="AJ4625" s="326"/>
      <c r="AK4625" s="327"/>
      <c r="AL4625" s="327"/>
      <c r="AM4625" s="331"/>
      <c r="AN4625" s="332"/>
      <c r="AO4625" s="333"/>
      <c r="AP4625" s="333"/>
      <c r="AQ4625" s="333"/>
      <c r="AR4625" s="332"/>
      <c r="AS4625" s="332"/>
    </row>
    <row r="4626" spans="1:45" x14ac:dyDescent="0.2">
      <c r="A4626" s="326"/>
      <c r="B4626" s="325"/>
      <c r="C4626" s="325"/>
      <c r="D4626" s="325"/>
      <c r="E4626" s="325"/>
      <c r="F4626" s="325"/>
      <c r="G4626" s="325"/>
      <c r="H4626" s="325"/>
      <c r="I4626" s="325"/>
      <c r="J4626" s="325"/>
      <c r="K4626" s="325"/>
      <c r="L4626" s="327"/>
      <c r="M4626" s="328"/>
      <c r="N4626" s="327"/>
      <c r="P4626" s="325"/>
      <c r="Q4626" s="325"/>
      <c r="R4626" s="325"/>
      <c r="S4626" s="325"/>
      <c r="T4626" s="328"/>
      <c r="U4626" s="329"/>
      <c r="V4626" s="330"/>
      <c r="W4626" s="330"/>
      <c r="X4626" s="325"/>
      <c r="Y4626" s="325"/>
      <c r="Z4626" s="325"/>
      <c r="AA4626" s="325"/>
      <c r="AB4626" s="325"/>
      <c r="AC4626" s="325"/>
      <c r="AD4626" s="325"/>
      <c r="AE4626" s="330"/>
      <c r="AF4626" s="326"/>
      <c r="AG4626" s="327"/>
      <c r="AH4626" s="327"/>
      <c r="AI4626" s="327"/>
      <c r="AJ4626" s="326"/>
      <c r="AK4626" s="327"/>
      <c r="AL4626" s="327"/>
      <c r="AM4626" s="331"/>
      <c r="AN4626" s="332"/>
      <c r="AO4626" s="333"/>
      <c r="AP4626" s="333"/>
      <c r="AQ4626" s="333"/>
      <c r="AR4626" s="332"/>
      <c r="AS4626" s="332"/>
    </row>
    <row r="4627" spans="1:45" x14ac:dyDescent="0.2">
      <c r="A4627" s="326"/>
      <c r="B4627" s="325"/>
      <c r="C4627" s="325"/>
      <c r="D4627" s="325"/>
      <c r="E4627" s="325"/>
      <c r="F4627" s="325"/>
      <c r="G4627" s="325"/>
      <c r="H4627" s="325"/>
      <c r="I4627" s="325"/>
      <c r="J4627" s="325"/>
      <c r="K4627" s="325"/>
      <c r="L4627" s="327"/>
      <c r="M4627" s="328"/>
      <c r="N4627" s="327"/>
      <c r="P4627" s="325"/>
      <c r="Q4627" s="325"/>
      <c r="R4627" s="325"/>
      <c r="S4627" s="325"/>
      <c r="T4627" s="328"/>
      <c r="U4627" s="329"/>
      <c r="V4627" s="330"/>
      <c r="W4627" s="330"/>
      <c r="X4627" s="325"/>
      <c r="Y4627" s="325"/>
      <c r="Z4627" s="325"/>
      <c r="AA4627" s="325"/>
      <c r="AB4627" s="325"/>
      <c r="AC4627" s="325"/>
      <c r="AD4627" s="325"/>
      <c r="AE4627" s="330"/>
      <c r="AF4627" s="326"/>
      <c r="AG4627" s="327"/>
      <c r="AH4627" s="327"/>
      <c r="AI4627" s="327"/>
      <c r="AJ4627" s="326"/>
      <c r="AK4627" s="327"/>
      <c r="AL4627" s="327"/>
      <c r="AM4627" s="331"/>
      <c r="AN4627" s="332"/>
      <c r="AO4627" s="333"/>
      <c r="AP4627" s="333"/>
      <c r="AQ4627" s="333"/>
      <c r="AR4627" s="332"/>
      <c r="AS4627" s="332"/>
    </row>
    <row r="4628" spans="1:45" x14ac:dyDescent="0.2">
      <c r="A4628" s="326"/>
      <c r="B4628" s="325"/>
      <c r="C4628" s="325"/>
      <c r="D4628" s="325"/>
      <c r="E4628" s="325"/>
      <c r="F4628" s="325"/>
      <c r="G4628" s="325"/>
      <c r="H4628" s="325"/>
      <c r="I4628" s="325"/>
      <c r="J4628" s="325"/>
      <c r="K4628" s="325"/>
      <c r="L4628" s="327"/>
      <c r="M4628" s="328"/>
      <c r="N4628" s="327"/>
      <c r="P4628" s="325"/>
      <c r="Q4628" s="325"/>
      <c r="R4628" s="325"/>
      <c r="S4628" s="325"/>
      <c r="T4628" s="328"/>
      <c r="U4628" s="329"/>
      <c r="V4628" s="330"/>
      <c r="W4628" s="330"/>
      <c r="X4628" s="325"/>
      <c r="Y4628" s="325"/>
      <c r="Z4628" s="325"/>
      <c r="AA4628" s="325"/>
      <c r="AB4628" s="325"/>
      <c r="AC4628" s="325"/>
      <c r="AD4628" s="325"/>
      <c r="AE4628" s="330"/>
      <c r="AF4628" s="326"/>
      <c r="AG4628" s="327"/>
      <c r="AH4628" s="327"/>
      <c r="AI4628" s="327"/>
      <c r="AJ4628" s="326"/>
      <c r="AK4628" s="327"/>
      <c r="AL4628" s="327"/>
      <c r="AM4628" s="331"/>
      <c r="AN4628" s="332"/>
      <c r="AO4628" s="333"/>
      <c r="AP4628" s="333"/>
      <c r="AQ4628" s="333"/>
      <c r="AR4628" s="332"/>
      <c r="AS4628" s="332"/>
    </row>
    <row r="4629" spans="1:45" x14ac:dyDescent="0.2">
      <c r="A4629" s="326"/>
      <c r="B4629" s="325"/>
      <c r="C4629" s="325"/>
      <c r="D4629" s="325"/>
      <c r="E4629" s="325"/>
      <c r="F4629" s="325"/>
      <c r="G4629" s="325"/>
      <c r="H4629" s="325"/>
      <c r="I4629" s="325"/>
      <c r="J4629" s="325"/>
      <c r="K4629" s="325"/>
      <c r="L4629" s="327"/>
      <c r="M4629" s="328"/>
      <c r="N4629" s="327"/>
      <c r="P4629" s="325"/>
      <c r="Q4629" s="325"/>
      <c r="R4629" s="325"/>
      <c r="S4629" s="325"/>
      <c r="T4629" s="328"/>
      <c r="U4629" s="329"/>
      <c r="V4629" s="330"/>
      <c r="W4629" s="330"/>
      <c r="X4629" s="325"/>
      <c r="Y4629" s="325"/>
      <c r="Z4629" s="325"/>
      <c r="AA4629" s="325"/>
      <c r="AB4629" s="325"/>
      <c r="AC4629" s="325"/>
      <c r="AD4629" s="325"/>
      <c r="AE4629" s="330"/>
      <c r="AF4629" s="326"/>
      <c r="AG4629" s="327"/>
      <c r="AH4629" s="327"/>
      <c r="AI4629" s="327"/>
      <c r="AJ4629" s="326"/>
      <c r="AK4629" s="327"/>
      <c r="AL4629" s="327"/>
      <c r="AM4629" s="331"/>
      <c r="AN4629" s="332"/>
      <c r="AO4629" s="333"/>
      <c r="AP4629" s="333"/>
      <c r="AQ4629" s="333"/>
      <c r="AR4629" s="332"/>
      <c r="AS4629" s="332"/>
    </row>
    <row r="4630" spans="1:45" x14ac:dyDescent="0.2">
      <c r="A4630" s="326"/>
      <c r="B4630" s="325"/>
      <c r="C4630" s="325"/>
      <c r="D4630" s="325"/>
      <c r="E4630" s="325"/>
      <c r="F4630" s="325"/>
      <c r="G4630" s="325"/>
      <c r="H4630" s="325"/>
      <c r="I4630" s="325"/>
      <c r="J4630" s="325"/>
      <c r="K4630" s="325"/>
      <c r="L4630" s="327"/>
      <c r="M4630" s="328"/>
      <c r="N4630" s="327"/>
      <c r="P4630" s="325"/>
      <c r="Q4630" s="325"/>
      <c r="R4630" s="325"/>
      <c r="S4630" s="325"/>
      <c r="T4630" s="328"/>
      <c r="U4630" s="329"/>
      <c r="V4630" s="330"/>
      <c r="W4630" s="330"/>
      <c r="X4630" s="325"/>
      <c r="Y4630" s="325"/>
      <c r="Z4630" s="325"/>
      <c r="AA4630" s="325"/>
      <c r="AB4630" s="325"/>
      <c r="AC4630" s="325"/>
      <c r="AD4630" s="325"/>
      <c r="AE4630" s="330"/>
      <c r="AF4630" s="326"/>
      <c r="AG4630" s="327"/>
      <c r="AH4630" s="327"/>
      <c r="AI4630" s="327"/>
      <c r="AJ4630" s="326"/>
      <c r="AK4630" s="327"/>
      <c r="AL4630" s="327"/>
      <c r="AM4630" s="331"/>
      <c r="AN4630" s="332"/>
      <c r="AO4630" s="333"/>
      <c r="AP4630" s="333"/>
      <c r="AQ4630" s="333"/>
      <c r="AR4630" s="332"/>
      <c r="AS4630" s="332"/>
    </row>
    <row r="4631" spans="1:45" x14ac:dyDescent="0.2">
      <c r="A4631" s="326"/>
      <c r="B4631" s="325"/>
      <c r="C4631" s="325"/>
      <c r="D4631" s="325"/>
      <c r="E4631" s="325"/>
      <c r="F4631" s="325"/>
      <c r="G4631" s="325"/>
      <c r="H4631" s="325"/>
      <c r="I4631" s="325"/>
      <c r="J4631" s="325"/>
      <c r="K4631" s="325"/>
      <c r="L4631" s="327"/>
      <c r="M4631" s="328"/>
      <c r="N4631" s="327"/>
      <c r="P4631" s="325"/>
      <c r="Q4631" s="325"/>
      <c r="R4631" s="325"/>
      <c r="S4631" s="325"/>
      <c r="T4631" s="328"/>
      <c r="U4631" s="329"/>
      <c r="V4631" s="330"/>
      <c r="W4631" s="330"/>
      <c r="X4631" s="325"/>
      <c r="Y4631" s="325"/>
      <c r="Z4631" s="325"/>
      <c r="AA4631" s="325"/>
      <c r="AB4631" s="325"/>
      <c r="AC4631" s="325"/>
      <c r="AD4631" s="325"/>
      <c r="AE4631" s="330"/>
      <c r="AF4631" s="326"/>
      <c r="AG4631" s="327"/>
      <c r="AH4631" s="327"/>
      <c r="AI4631" s="327"/>
      <c r="AJ4631" s="326"/>
      <c r="AK4631" s="327"/>
      <c r="AL4631" s="327"/>
      <c r="AM4631" s="331"/>
      <c r="AN4631" s="332"/>
      <c r="AO4631" s="333"/>
      <c r="AP4631" s="333"/>
      <c r="AQ4631" s="333"/>
      <c r="AR4631" s="332"/>
      <c r="AS4631" s="332"/>
    </row>
    <row r="4632" spans="1:45" x14ac:dyDescent="0.2">
      <c r="A4632" s="326"/>
      <c r="B4632" s="325"/>
      <c r="C4632" s="325"/>
      <c r="D4632" s="325"/>
      <c r="E4632" s="325"/>
      <c r="F4632" s="325"/>
      <c r="G4632" s="325"/>
      <c r="H4632" s="325"/>
      <c r="I4632" s="325"/>
      <c r="J4632" s="325"/>
      <c r="K4632" s="325"/>
      <c r="L4632" s="327"/>
      <c r="M4632" s="328"/>
      <c r="N4632" s="327"/>
      <c r="P4632" s="325"/>
      <c r="Q4632" s="325"/>
      <c r="R4632" s="325"/>
      <c r="S4632" s="325"/>
      <c r="T4632" s="328"/>
      <c r="U4632" s="329"/>
      <c r="V4632" s="330"/>
      <c r="W4632" s="330"/>
      <c r="X4632" s="325"/>
      <c r="Y4632" s="325"/>
      <c r="Z4632" s="325"/>
      <c r="AA4632" s="325"/>
      <c r="AB4632" s="325"/>
      <c r="AC4632" s="325"/>
      <c r="AD4632" s="325"/>
      <c r="AE4632" s="330"/>
      <c r="AF4632" s="326"/>
      <c r="AG4632" s="327"/>
      <c r="AH4632" s="327"/>
      <c r="AI4632" s="327"/>
      <c r="AJ4632" s="326"/>
      <c r="AK4632" s="327"/>
      <c r="AL4632" s="327"/>
      <c r="AM4632" s="331"/>
      <c r="AN4632" s="332"/>
      <c r="AO4632" s="333"/>
      <c r="AP4632" s="333"/>
      <c r="AQ4632" s="333"/>
      <c r="AR4632" s="332"/>
      <c r="AS4632" s="332"/>
    </row>
    <row r="4633" spans="1:45" x14ac:dyDescent="0.2">
      <c r="A4633" s="326"/>
      <c r="B4633" s="325"/>
      <c r="C4633" s="325"/>
      <c r="D4633" s="325"/>
      <c r="E4633" s="325"/>
      <c r="F4633" s="325"/>
      <c r="G4633" s="325"/>
      <c r="H4633" s="325"/>
      <c r="I4633" s="325"/>
      <c r="J4633" s="325"/>
      <c r="K4633" s="325"/>
      <c r="L4633" s="327"/>
      <c r="M4633" s="328"/>
      <c r="N4633" s="327"/>
      <c r="P4633" s="325"/>
      <c r="Q4633" s="325"/>
      <c r="R4633" s="325"/>
      <c r="S4633" s="325"/>
      <c r="T4633" s="328"/>
      <c r="U4633" s="329"/>
      <c r="V4633" s="330"/>
      <c r="W4633" s="330"/>
      <c r="X4633" s="325"/>
      <c r="Y4633" s="325"/>
      <c r="Z4633" s="325"/>
      <c r="AA4633" s="325"/>
      <c r="AB4633" s="325"/>
      <c r="AC4633" s="325"/>
      <c r="AD4633" s="325"/>
      <c r="AE4633" s="330"/>
      <c r="AF4633" s="326"/>
      <c r="AG4633" s="327"/>
      <c r="AH4633" s="327"/>
      <c r="AI4633" s="327"/>
      <c r="AJ4633" s="326"/>
      <c r="AK4633" s="327"/>
      <c r="AL4633" s="327"/>
      <c r="AM4633" s="331"/>
      <c r="AN4633" s="332"/>
      <c r="AO4633" s="333"/>
      <c r="AP4633" s="333"/>
      <c r="AQ4633" s="333"/>
      <c r="AR4633" s="332"/>
      <c r="AS4633" s="332"/>
    </row>
    <row r="4634" spans="1:45" x14ac:dyDescent="0.2">
      <c r="A4634" s="326"/>
      <c r="B4634" s="325"/>
      <c r="C4634" s="325"/>
      <c r="D4634" s="325"/>
      <c r="E4634" s="325"/>
      <c r="F4634" s="325"/>
      <c r="G4634" s="325"/>
      <c r="H4634" s="325"/>
      <c r="I4634" s="325"/>
      <c r="J4634" s="325"/>
      <c r="K4634" s="325"/>
      <c r="L4634" s="327"/>
      <c r="M4634" s="328"/>
      <c r="N4634" s="327"/>
      <c r="P4634" s="325"/>
      <c r="Q4634" s="325"/>
      <c r="R4634" s="325"/>
      <c r="S4634" s="325"/>
      <c r="T4634" s="328"/>
      <c r="U4634" s="329"/>
      <c r="V4634" s="330"/>
      <c r="W4634" s="330"/>
      <c r="X4634" s="325"/>
      <c r="Y4634" s="325"/>
      <c r="Z4634" s="325"/>
      <c r="AA4634" s="325"/>
      <c r="AB4634" s="325"/>
      <c r="AC4634" s="325"/>
      <c r="AD4634" s="325"/>
      <c r="AE4634" s="330"/>
      <c r="AF4634" s="326"/>
      <c r="AG4634" s="327"/>
      <c r="AH4634" s="327"/>
      <c r="AI4634" s="327"/>
      <c r="AJ4634" s="326"/>
      <c r="AK4634" s="327"/>
      <c r="AL4634" s="327"/>
      <c r="AM4634" s="331"/>
      <c r="AN4634" s="332"/>
      <c r="AO4634" s="333"/>
      <c r="AP4634" s="333"/>
      <c r="AQ4634" s="333"/>
      <c r="AR4634" s="332"/>
      <c r="AS4634" s="332"/>
    </row>
    <row r="4635" spans="1:45" x14ac:dyDescent="0.2">
      <c r="A4635" s="326"/>
      <c r="B4635" s="325"/>
      <c r="C4635" s="325"/>
      <c r="D4635" s="325"/>
      <c r="E4635" s="325"/>
      <c r="F4635" s="325"/>
      <c r="G4635" s="325"/>
      <c r="H4635" s="325"/>
      <c r="I4635" s="325"/>
      <c r="J4635" s="325"/>
      <c r="K4635" s="325"/>
      <c r="L4635" s="327"/>
      <c r="M4635" s="328"/>
      <c r="N4635" s="327"/>
      <c r="P4635" s="325"/>
      <c r="Q4635" s="325"/>
      <c r="R4635" s="325"/>
      <c r="S4635" s="325"/>
      <c r="T4635" s="328"/>
      <c r="U4635" s="329"/>
      <c r="V4635" s="330"/>
      <c r="W4635" s="330"/>
      <c r="X4635" s="325"/>
      <c r="Y4635" s="325"/>
      <c r="Z4635" s="325"/>
      <c r="AA4635" s="325"/>
      <c r="AB4635" s="325"/>
      <c r="AC4635" s="325"/>
      <c r="AD4635" s="325"/>
      <c r="AE4635" s="330"/>
      <c r="AF4635" s="326"/>
      <c r="AG4635" s="327"/>
      <c r="AH4635" s="327"/>
      <c r="AI4635" s="327"/>
      <c r="AJ4635" s="326"/>
      <c r="AK4635" s="327"/>
      <c r="AL4635" s="327"/>
      <c r="AM4635" s="331"/>
      <c r="AN4635" s="332"/>
      <c r="AO4635" s="333"/>
      <c r="AP4635" s="333"/>
      <c r="AQ4635" s="333"/>
      <c r="AR4635" s="332"/>
      <c r="AS4635" s="332"/>
    </row>
    <row r="4636" spans="1:45" x14ac:dyDescent="0.2">
      <c r="A4636" s="326"/>
      <c r="B4636" s="325"/>
      <c r="C4636" s="325"/>
      <c r="D4636" s="325"/>
      <c r="E4636" s="325"/>
      <c r="F4636" s="325"/>
      <c r="G4636" s="325"/>
      <c r="H4636" s="325"/>
      <c r="I4636" s="325"/>
      <c r="J4636" s="325"/>
      <c r="K4636" s="325"/>
      <c r="L4636" s="327"/>
      <c r="M4636" s="328"/>
      <c r="N4636" s="327"/>
      <c r="P4636" s="325"/>
      <c r="Q4636" s="325"/>
      <c r="R4636" s="325"/>
      <c r="S4636" s="325"/>
      <c r="T4636" s="328"/>
      <c r="U4636" s="329"/>
      <c r="V4636" s="330"/>
      <c r="W4636" s="330"/>
      <c r="X4636" s="325"/>
      <c r="Y4636" s="325"/>
      <c r="Z4636" s="325"/>
      <c r="AA4636" s="325"/>
      <c r="AB4636" s="325"/>
      <c r="AC4636" s="325"/>
      <c r="AD4636" s="325"/>
      <c r="AE4636" s="330"/>
      <c r="AF4636" s="326"/>
      <c r="AG4636" s="327"/>
      <c r="AH4636" s="327"/>
      <c r="AI4636" s="327"/>
      <c r="AJ4636" s="326"/>
      <c r="AK4636" s="327"/>
      <c r="AL4636" s="327"/>
      <c r="AM4636" s="331"/>
      <c r="AN4636" s="332"/>
      <c r="AO4636" s="333"/>
      <c r="AP4636" s="333"/>
      <c r="AQ4636" s="333"/>
      <c r="AR4636" s="332"/>
      <c r="AS4636" s="332"/>
    </row>
    <row r="4637" spans="1:45" x14ac:dyDescent="0.2">
      <c r="A4637" s="326"/>
      <c r="B4637" s="325"/>
      <c r="C4637" s="325"/>
      <c r="D4637" s="325"/>
      <c r="E4637" s="325"/>
      <c r="F4637" s="325"/>
      <c r="G4637" s="325"/>
      <c r="H4637" s="325"/>
      <c r="I4637" s="325"/>
      <c r="J4637" s="325"/>
      <c r="K4637" s="325"/>
      <c r="L4637" s="327"/>
      <c r="M4637" s="328"/>
      <c r="N4637" s="327"/>
      <c r="P4637" s="325"/>
      <c r="Q4637" s="325"/>
      <c r="R4637" s="325"/>
      <c r="S4637" s="325"/>
      <c r="T4637" s="328"/>
      <c r="U4637" s="329"/>
      <c r="V4637" s="330"/>
      <c r="W4637" s="330"/>
      <c r="X4637" s="325"/>
      <c r="Y4637" s="325"/>
      <c r="Z4637" s="325"/>
      <c r="AA4637" s="325"/>
      <c r="AB4637" s="325"/>
      <c r="AC4637" s="325"/>
      <c r="AD4637" s="325"/>
      <c r="AE4637" s="330"/>
      <c r="AF4637" s="326"/>
      <c r="AG4637" s="327"/>
      <c r="AH4637" s="327"/>
      <c r="AI4637" s="327"/>
      <c r="AJ4637" s="326"/>
      <c r="AK4637" s="327"/>
      <c r="AL4637" s="327"/>
      <c r="AM4637" s="331"/>
      <c r="AN4637" s="332"/>
      <c r="AO4637" s="333"/>
      <c r="AP4637" s="333"/>
      <c r="AQ4637" s="333"/>
      <c r="AR4637" s="332"/>
      <c r="AS4637" s="332"/>
    </row>
    <row r="4638" spans="1:45" x14ac:dyDescent="0.2">
      <c r="A4638" s="326"/>
      <c r="B4638" s="325"/>
      <c r="C4638" s="325"/>
      <c r="D4638" s="325"/>
      <c r="E4638" s="325"/>
      <c r="F4638" s="325"/>
      <c r="G4638" s="325"/>
      <c r="H4638" s="325"/>
      <c r="I4638" s="325"/>
      <c r="J4638" s="325"/>
      <c r="K4638" s="325"/>
      <c r="L4638" s="327"/>
      <c r="M4638" s="328"/>
      <c r="N4638" s="327"/>
      <c r="P4638" s="325"/>
      <c r="Q4638" s="325"/>
      <c r="R4638" s="325"/>
      <c r="S4638" s="325"/>
      <c r="T4638" s="328"/>
      <c r="U4638" s="329"/>
      <c r="V4638" s="330"/>
      <c r="W4638" s="330"/>
      <c r="X4638" s="325"/>
      <c r="Y4638" s="325"/>
      <c r="Z4638" s="325"/>
      <c r="AA4638" s="325"/>
      <c r="AB4638" s="325"/>
      <c r="AC4638" s="325"/>
      <c r="AD4638" s="325"/>
      <c r="AE4638" s="330"/>
      <c r="AF4638" s="326"/>
      <c r="AG4638" s="327"/>
      <c r="AH4638" s="327"/>
      <c r="AI4638" s="327"/>
      <c r="AJ4638" s="326"/>
      <c r="AK4638" s="327"/>
      <c r="AL4638" s="327"/>
      <c r="AM4638" s="331"/>
      <c r="AN4638" s="332"/>
      <c r="AO4638" s="333"/>
      <c r="AP4638" s="333"/>
      <c r="AQ4638" s="333"/>
      <c r="AR4638" s="332"/>
      <c r="AS4638" s="332"/>
    </row>
    <row r="4639" spans="1:45" x14ac:dyDescent="0.2">
      <c r="A4639" s="326"/>
      <c r="B4639" s="325"/>
      <c r="C4639" s="325"/>
      <c r="D4639" s="325"/>
      <c r="E4639" s="325"/>
      <c r="F4639" s="325"/>
      <c r="G4639" s="325"/>
      <c r="H4639" s="325"/>
      <c r="I4639" s="325"/>
      <c r="J4639" s="325"/>
      <c r="K4639" s="325"/>
      <c r="L4639" s="327"/>
      <c r="M4639" s="328"/>
      <c r="N4639" s="327"/>
      <c r="P4639" s="325"/>
      <c r="Q4639" s="325"/>
      <c r="R4639" s="325"/>
      <c r="S4639" s="325"/>
      <c r="T4639" s="328"/>
      <c r="U4639" s="329"/>
      <c r="V4639" s="330"/>
      <c r="W4639" s="330"/>
      <c r="X4639" s="325"/>
      <c r="Y4639" s="325"/>
      <c r="Z4639" s="325"/>
      <c r="AA4639" s="325"/>
      <c r="AB4639" s="325"/>
      <c r="AC4639" s="325"/>
      <c r="AD4639" s="325"/>
      <c r="AE4639" s="330"/>
      <c r="AF4639" s="326"/>
      <c r="AG4639" s="327"/>
      <c r="AH4639" s="327"/>
      <c r="AI4639" s="327"/>
      <c r="AJ4639" s="326"/>
      <c r="AK4639" s="327"/>
      <c r="AL4639" s="327"/>
      <c r="AM4639" s="331"/>
      <c r="AN4639" s="332"/>
      <c r="AO4639" s="333"/>
      <c r="AP4639" s="333"/>
      <c r="AQ4639" s="333"/>
      <c r="AR4639" s="332"/>
      <c r="AS4639" s="332"/>
    </row>
    <row r="4640" spans="1:45" x14ac:dyDescent="0.2">
      <c r="A4640" s="326"/>
      <c r="B4640" s="325"/>
      <c r="C4640" s="325"/>
      <c r="D4640" s="325"/>
      <c r="E4640" s="325"/>
      <c r="F4640" s="325"/>
      <c r="G4640" s="325"/>
      <c r="H4640" s="325"/>
      <c r="I4640" s="325"/>
      <c r="J4640" s="325"/>
      <c r="K4640" s="325"/>
      <c r="L4640" s="327"/>
      <c r="M4640" s="328"/>
      <c r="N4640" s="327"/>
      <c r="P4640" s="325"/>
      <c r="Q4640" s="325"/>
      <c r="R4640" s="325"/>
      <c r="S4640" s="325"/>
      <c r="T4640" s="328"/>
      <c r="U4640" s="329"/>
      <c r="V4640" s="330"/>
      <c r="W4640" s="330"/>
      <c r="X4640" s="325"/>
      <c r="Y4640" s="325"/>
      <c r="Z4640" s="325"/>
      <c r="AA4640" s="325"/>
      <c r="AB4640" s="325"/>
      <c r="AC4640" s="325"/>
      <c r="AD4640" s="325"/>
      <c r="AE4640" s="330"/>
      <c r="AF4640" s="326"/>
      <c r="AG4640" s="327"/>
      <c r="AH4640" s="327"/>
      <c r="AI4640" s="327"/>
      <c r="AJ4640" s="326"/>
      <c r="AK4640" s="327"/>
      <c r="AL4640" s="327"/>
      <c r="AM4640" s="331"/>
      <c r="AN4640" s="332"/>
      <c r="AO4640" s="333"/>
      <c r="AP4640" s="333"/>
      <c r="AQ4640" s="333"/>
      <c r="AR4640" s="332"/>
      <c r="AS4640" s="332"/>
    </row>
    <row r="4641" spans="1:45" x14ac:dyDescent="0.2">
      <c r="A4641" s="326"/>
      <c r="B4641" s="325"/>
      <c r="C4641" s="325"/>
      <c r="D4641" s="325"/>
      <c r="E4641" s="325"/>
      <c r="F4641" s="325"/>
      <c r="G4641" s="325"/>
      <c r="H4641" s="325"/>
      <c r="I4641" s="325"/>
      <c r="J4641" s="325"/>
      <c r="K4641" s="325"/>
      <c r="L4641" s="327"/>
      <c r="M4641" s="328"/>
      <c r="N4641" s="327"/>
      <c r="P4641" s="325"/>
      <c r="Q4641" s="325"/>
      <c r="R4641" s="325"/>
      <c r="S4641" s="325"/>
      <c r="T4641" s="328"/>
      <c r="U4641" s="329"/>
      <c r="V4641" s="330"/>
      <c r="W4641" s="330"/>
      <c r="X4641" s="325"/>
      <c r="Y4641" s="325"/>
      <c r="Z4641" s="325"/>
      <c r="AA4641" s="325"/>
      <c r="AB4641" s="325"/>
      <c r="AC4641" s="325"/>
      <c r="AD4641" s="325"/>
      <c r="AE4641" s="330"/>
      <c r="AF4641" s="326"/>
      <c r="AG4641" s="327"/>
      <c r="AH4641" s="327"/>
      <c r="AI4641" s="327"/>
      <c r="AJ4641" s="326"/>
      <c r="AK4641" s="327"/>
      <c r="AL4641" s="327"/>
      <c r="AM4641" s="331"/>
      <c r="AN4641" s="332"/>
      <c r="AO4641" s="333"/>
      <c r="AP4641" s="333"/>
      <c r="AQ4641" s="333"/>
      <c r="AR4641" s="332"/>
      <c r="AS4641" s="332"/>
    </row>
    <row r="4642" spans="1:45" x14ac:dyDescent="0.2">
      <c r="A4642" s="326"/>
      <c r="B4642" s="325"/>
      <c r="C4642" s="325"/>
      <c r="D4642" s="325"/>
      <c r="E4642" s="325"/>
      <c r="F4642" s="325"/>
      <c r="G4642" s="325"/>
      <c r="H4642" s="325"/>
      <c r="I4642" s="325"/>
      <c r="J4642" s="325"/>
      <c r="K4642" s="325"/>
      <c r="L4642" s="327"/>
      <c r="M4642" s="328"/>
      <c r="N4642" s="327"/>
      <c r="P4642" s="325"/>
      <c r="Q4642" s="325"/>
      <c r="R4642" s="325"/>
      <c r="S4642" s="325"/>
      <c r="T4642" s="328"/>
      <c r="U4642" s="329"/>
      <c r="V4642" s="330"/>
      <c r="W4642" s="330"/>
      <c r="X4642" s="325"/>
      <c r="Y4642" s="325"/>
      <c r="Z4642" s="325"/>
      <c r="AA4642" s="325"/>
      <c r="AB4642" s="325"/>
      <c r="AC4642" s="325"/>
      <c r="AD4642" s="325"/>
      <c r="AE4642" s="330"/>
      <c r="AF4642" s="326"/>
      <c r="AG4642" s="327"/>
      <c r="AH4642" s="327"/>
      <c r="AI4642" s="327"/>
      <c r="AJ4642" s="326"/>
      <c r="AK4642" s="327"/>
      <c r="AL4642" s="327"/>
      <c r="AM4642" s="331"/>
      <c r="AN4642" s="332"/>
      <c r="AO4642" s="333"/>
      <c r="AP4642" s="333"/>
      <c r="AQ4642" s="333"/>
      <c r="AR4642" s="332"/>
      <c r="AS4642" s="332"/>
    </row>
    <row r="4643" spans="1:45" x14ac:dyDescent="0.2">
      <c r="A4643" s="326"/>
      <c r="B4643" s="325"/>
      <c r="C4643" s="325"/>
      <c r="D4643" s="325"/>
      <c r="E4643" s="325"/>
      <c r="F4643" s="325"/>
      <c r="G4643" s="325"/>
      <c r="H4643" s="325"/>
      <c r="I4643" s="325"/>
      <c r="J4643" s="325"/>
      <c r="K4643" s="325"/>
      <c r="L4643" s="327"/>
      <c r="M4643" s="328"/>
      <c r="N4643" s="327"/>
      <c r="P4643" s="325"/>
      <c r="Q4643" s="325"/>
      <c r="R4643" s="325"/>
      <c r="S4643" s="325"/>
      <c r="T4643" s="328"/>
      <c r="U4643" s="329"/>
      <c r="V4643" s="330"/>
      <c r="W4643" s="330"/>
      <c r="X4643" s="325"/>
      <c r="Y4643" s="325"/>
      <c r="Z4643" s="325"/>
      <c r="AA4643" s="325"/>
      <c r="AB4643" s="325"/>
      <c r="AC4643" s="325"/>
      <c r="AD4643" s="325"/>
      <c r="AE4643" s="330"/>
      <c r="AF4643" s="326"/>
      <c r="AG4643" s="327"/>
      <c r="AH4643" s="327"/>
      <c r="AI4643" s="327"/>
      <c r="AJ4643" s="326"/>
      <c r="AK4643" s="327"/>
      <c r="AL4643" s="327"/>
      <c r="AM4643" s="331"/>
      <c r="AN4643" s="332"/>
      <c r="AO4643" s="333"/>
      <c r="AP4643" s="333"/>
      <c r="AQ4643" s="333"/>
      <c r="AR4643" s="332"/>
      <c r="AS4643" s="332"/>
    </row>
    <row r="4644" spans="1:45" x14ac:dyDescent="0.2">
      <c r="A4644" s="326"/>
      <c r="B4644" s="325"/>
      <c r="C4644" s="325"/>
      <c r="D4644" s="325"/>
      <c r="E4644" s="325"/>
      <c r="F4644" s="325"/>
      <c r="G4644" s="325"/>
      <c r="H4644" s="325"/>
      <c r="I4644" s="325"/>
      <c r="J4644" s="325"/>
      <c r="K4644" s="325"/>
      <c r="L4644" s="327"/>
      <c r="M4644" s="328"/>
      <c r="N4644" s="327"/>
      <c r="P4644" s="325"/>
      <c r="Q4644" s="325"/>
      <c r="R4644" s="325"/>
      <c r="S4644" s="325"/>
      <c r="T4644" s="328"/>
      <c r="U4644" s="329"/>
      <c r="V4644" s="330"/>
      <c r="W4644" s="330"/>
      <c r="X4644" s="325"/>
      <c r="Y4644" s="325"/>
      <c r="Z4644" s="325"/>
      <c r="AA4644" s="325"/>
      <c r="AB4644" s="325"/>
      <c r="AC4644" s="325"/>
      <c r="AD4644" s="325"/>
      <c r="AE4644" s="330"/>
      <c r="AF4644" s="326"/>
      <c r="AG4644" s="327"/>
      <c r="AH4644" s="327"/>
      <c r="AI4644" s="327"/>
      <c r="AJ4644" s="326"/>
      <c r="AK4644" s="327"/>
      <c r="AL4644" s="327"/>
      <c r="AM4644" s="331"/>
      <c r="AN4644" s="332"/>
      <c r="AO4644" s="333"/>
      <c r="AP4644" s="333"/>
      <c r="AQ4644" s="333"/>
      <c r="AR4644" s="332"/>
      <c r="AS4644" s="332"/>
    </row>
    <row r="4645" spans="1:45" x14ac:dyDescent="0.2">
      <c r="A4645" s="326"/>
      <c r="B4645" s="325"/>
      <c r="C4645" s="325"/>
      <c r="D4645" s="325"/>
      <c r="E4645" s="325"/>
      <c r="F4645" s="325"/>
      <c r="G4645" s="325"/>
      <c r="H4645" s="325"/>
      <c r="I4645" s="325"/>
      <c r="J4645" s="325"/>
      <c r="K4645" s="325"/>
      <c r="L4645" s="327"/>
      <c r="M4645" s="328"/>
      <c r="N4645" s="327"/>
      <c r="P4645" s="325"/>
      <c r="Q4645" s="325"/>
      <c r="R4645" s="325"/>
      <c r="S4645" s="325"/>
      <c r="T4645" s="328"/>
      <c r="U4645" s="329"/>
      <c r="V4645" s="330"/>
      <c r="W4645" s="330"/>
      <c r="X4645" s="325"/>
      <c r="Y4645" s="325"/>
      <c r="Z4645" s="325"/>
      <c r="AA4645" s="325"/>
      <c r="AB4645" s="325"/>
      <c r="AC4645" s="325"/>
      <c r="AD4645" s="325"/>
      <c r="AE4645" s="330"/>
      <c r="AF4645" s="326"/>
      <c r="AG4645" s="327"/>
      <c r="AH4645" s="327"/>
      <c r="AI4645" s="327"/>
      <c r="AJ4645" s="326"/>
      <c r="AK4645" s="327"/>
      <c r="AL4645" s="327"/>
      <c r="AM4645" s="331"/>
      <c r="AN4645" s="332"/>
      <c r="AO4645" s="333"/>
      <c r="AP4645" s="333"/>
      <c r="AQ4645" s="333"/>
      <c r="AR4645" s="332"/>
      <c r="AS4645" s="332"/>
    </row>
    <row r="4646" spans="1:45" x14ac:dyDescent="0.2">
      <c r="A4646" s="326"/>
      <c r="B4646" s="325"/>
      <c r="C4646" s="325"/>
      <c r="D4646" s="325"/>
      <c r="E4646" s="325"/>
      <c r="F4646" s="325"/>
      <c r="G4646" s="325"/>
      <c r="H4646" s="325"/>
      <c r="I4646" s="325"/>
      <c r="J4646" s="325"/>
      <c r="K4646" s="325"/>
      <c r="L4646" s="327"/>
      <c r="M4646" s="328"/>
      <c r="N4646" s="327"/>
      <c r="P4646" s="325"/>
      <c r="Q4646" s="325"/>
      <c r="R4646" s="325"/>
      <c r="S4646" s="325"/>
      <c r="T4646" s="328"/>
      <c r="U4646" s="329"/>
      <c r="V4646" s="330"/>
      <c r="W4646" s="330"/>
      <c r="X4646" s="325"/>
      <c r="Y4646" s="325"/>
      <c r="Z4646" s="325"/>
      <c r="AA4646" s="325"/>
      <c r="AB4646" s="325"/>
      <c r="AC4646" s="325"/>
      <c r="AD4646" s="325"/>
      <c r="AE4646" s="330"/>
      <c r="AF4646" s="326"/>
      <c r="AG4646" s="327"/>
      <c r="AH4646" s="327"/>
      <c r="AI4646" s="327"/>
      <c r="AJ4646" s="326"/>
      <c r="AK4646" s="327"/>
      <c r="AL4646" s="327"/>
      <c r="AM4646" s="331"/>
      <c r="AN4646" s="332"/>
      <c r="AO4646" s="333"/>
      <c r="AP4646" s="333"/>
      <c r="AQ4646" s="333"/>
      <c r="AR4646" s="332"/>
      <c r="AS4646" s="332"/>
    </row>
    <row r="4647" spans="1:45" x14ac:dyDescent="0.2">
      <c r="A4647" s="326"/>
      <c r="B4647" s="325"/>
      <c r="C4647" s="325"/>
      <c r="D4647" s="325"/>
      <c r="E4647" s="325"/>
      <c r="F4647" s="325"/>
      <c r="G4647" s="325"/>
      <c r="H4647" s="325"/>
      <c r="I4647" s="325"/>
      <c r="J4647" s="325"/>
      <c r="K4647" s="325"/>
      <c r="L4647" s="327"/>
      <c r="M4647" s="328"/>
      <c r="N4647" s="327"/>
      <c r="P4647" s="325"/>
      <c r="Q4647" s="325"/>
      <c r="R4647" s="325"/>
      <c r="S4647" s="325"/>
      <c r="T4647" s="328"/>
      <c r="U4647" s="329"/>
      <c r="V4647" s="330"/>
      <c r="W4647" s="330"/>
      <c r="X4647" s="325"/>
      <c r="Y4647" s="325"/>
      <c r="Z4647" s="325"/>
      <c r="AA4647" s="325"/>
      <c r="AB4647" s="325"/>
      <c r="AC4647" s="325"/>
      <c r="AD4647" s="325"/>
      <c r="AE4647" s="330"/>
      <c r="AF4647" s="326"/>
      <c r="AG4647" s="327"/>
      <c r="AH4647" s="327"/>
      <c r="AI4647" s="327"/>
      <c r="AJ4647" s="326"/>
      <c r="AK4647" s="327"/>
      <c r="AL4647" s="327"/>
      <c r="AM4647" s="331"/>
      <c r="AN4647" s="332"/>
      <c r="AO4647" s="333"/>
      <c r="AP4647" s="333"/>
      <c r="AQ4647" s="333"/>
      <c r="AR4647" s="332"/>
      <c r="AS4647" s="332"/>
    </row>
    <row r="4648" spans="1:45" x14ac:dyDescent="0.2">
      <c r="A4648" s="326"/>
      <c r="B4648" s="325"/>
      <c r="C4648" s="325"/>
      <c r="D4648" s="325"/>
      <c r="E4648" s="325"/>
      <c r="F4648" s="325"/>
      <c r="G4648" s="325"/>
      <c r="H4648" s="325"/>
      <c r="I4648" s="325"/>
      <c r="J4648" s="325"/>
      <c r="K4648" s="325"/>
      <c r="L4648" s="327"/>
      <c r="M4648" s="328"/>
      <c r="N4648" s="327"/>
      <c r="P4648" s="325"/>
      <c r="Q4648" s="325"/>
      <c r="R4648" s="325"/>
      <c r="S4648" s="325"/>
      <c r="T4648" s="328"/>
      <c r="U4648" s="329"/>
      <c r="V4648" s="330"/>
      <c r="W4648" s="330"/>
      <c r="X4648" s="325"/>
      <c r="Y4648" s="325"/>
      <c r="Z4648" s="325"/>
      <c r="AA4648" s="325"/>
      <c r="AB4648" s="325"/>
      <c r="AC4648" s="325"/>
      <c r="AD4648" s="325"/>
      <c r="AE4648" s="330"/>
      <c r="AF4648" s="326"/>
      <c r="AG4648" s="327"/>
      <c r="AH4648" s="327"/>
      <c r="AI4648" s="327"/>
      <c r="AJ4648" s="326"/>
      <c r="AK4648" s="327"/>
      <c r="AL4648" s="327"/>
      <c r="AM4648" s="331"/>
      <c r="AN4648" s="332"/>
      <c r="AO4648" s="333"/>
      <c r="AP4648" s="333"/>
      <c r="AQ4648" s="333"/>
      <c r="AR4648" s="332"/>
      <c r="AS4648" s="332"/>
    </row>
    <row r="4649" spans="1:45" x14ac:dyDescent="0.2">
      <c r="A4649" s="326"/>
      <c r="B4649" s="325"/>
      <c r="C4649" s="325"/>
      <c r="D4649" s="325"/>
      <c r="E4649" s="325"/>
      <c r="F4649" s="325"/>
      <c r="G4649" s="325"/>
      <c r="H4649" s="325"/>
      <c r="I4649" s="325"/>
      <c r="J4649" s="325"/>
      <c r="K4649" s="325"/>
      <c r="L4649" s="327"/>
      <c r="M4649" s="328"/>
      <c r="N4649" s="327"/>
      <c r="P4649" s="325"/>
      <c r="Q4649" s="325"/>
      <c r="R4649" s="325"/>
      <c r="S4649" s="325"/>
      <c r="T4649" s="328"/>
      <c r="U4649" s="329"/>
      <c r="V4649" s="330"/>
      <c r="W4649" s="330"/>
      <c r="X4649" s="325"/>
      <c r="Y4649" s="325"/>
      <c r="Z4649" s="325"/>
      <c r="AA4649" s="325"/>
      <c r="AB4649" s="325"/>
      <c r="AC4649" s="325"/>
      <c r="AD4649" s="325"/>
      <c r="AE4649" s="330"/>
      <c r="AF4649" s="326"/>
      <c r="AG4649" s="327"/>
      <c r="AH4649" s="327"/>
      <c r="AI4649" s="327"/>
      <c r="AJ4649" s="326"/>
      <c r="AK4649" s="327"/>
      <c r="AL4649" s="327"/>
      <c r="AM4649" s="331"/>
      <c r="AN4649" s="332"/>
      <c r="AO4649" s="333"/>
      <c r="AP4649" s="333"/>
      <c r="AQ4649" s="333"/>
      <c r="AR4649" s="332"/>
      <c r="AS4649" s="332"/>
    </row>
    <row r="4650" spans="1:45" x14ac:dyDescent="0.2">
      <c r="A4650" s="326"/>
      <c r="B4650" s="325"/>
      <c r="C4650" s="325"/>
      <c r="D4650" s="325"/>
      <c r="E4650" s="325"/>
      <c r="F4650" s="325"/>
      <c r="G4650" s="325"/>
      <c r="H4650" s="325"/>
      <c r="I4650" s="325"/>
      <c r="J4650" s="325"/>
      <c r="K4650" s="325"/>
      <c r="L4650" s="327"/>
      <c r="M4650" s="328"/>
      <c r="N4650" s="327"/>
      <c r="P4650" s="325"/>
      <c r="Q4650" s="325"/>
      <c r="R4650" s="325"/>
      <c r="S4650" s="325"/>
      <c r="T4650" s="328"/>
      <c r="U4650" s="329"/>
      <c r="V4650" s="330"/>
      <c r="W4650" s="330"/>
      <c r="X4650" s="325"/>
      <c r="Y4650" s="325"/>
      <c r="Z4650" s="325"/>
      <c r="AA4650" s="325"/>
      <c r="AB4650" s="325"/>
      <c r="AC4650" s="325"/>
      <c r="AD4650" s="325"/>
      <c r="AE4650" s="330"/>
      <c r="AF4650" s="326"/>
      <c r="AG4650" s="327"/>
      <c r="AH4650" s="327"/>
      <c r="AI4650" s="327"/>
      <c r="AJ4650" s="326"/>
      <c r="AK4650" s="327"/>
      <c r="AL4650" s="327"/>
      <c r="AM4650" s="331"/>
      <c r="AN4650" s="332"/>
      <c r="AO4650" s="333"/>
      <c r="AP4650" s="333"/>
      <c r="AQ4650" s="333"/>
      <c r="AR4650" s="332"/>
      <c r="AS4650" s="332"/>
    </row>
    <row r="4651" spans="1:45" x14ac:dyDescent="0.2">
      <c r="A4651" s="326"/>
      <c r="B4651" s="325"/>
      <c r="C4651" s="325"/>
      <c r="D4651" s="325"/>
      <c r="E4651" s="325"/>
      <c r="F4651" s="325"/>
      <c r="G4651" s="325"/>
      <c r="H4651" s="325"/>
      <c r="I4651" s="325"/>
      <c r="J4651" s="325"/>
      <c r="K4651" s="325"/>
      <c r="L4651" s="327"/>
      <c r="M4651" s="328"/>
      <c r="N4651" s="327"/>
      <c r="P4651" s="325"/>
      <c r="Q4651" s="325"/>
      <c r="R4651" s="325"/>
      <c r="S4651" s="325"/>
      <c r="T4651" s="328"/>
      <c r="U4651" s="329"/>
      <c r="V4651" s="330"/>
      <c r="W4651" s="330"/>
      <c r="X4651" s="325"/>
      <c r="Y4651" s="325"/>
      <c r="Z4651" s="325"/>
      <c r="AA4651" s="325"/>
      <c r="AB4651" s="325"/>
      <c r="AC4651" s="325"/>
      <c r="AD4651" s="325"/>
      <c r="AE4651" s="330"/>
      <c r="AF4651" s="326"/>
      <c r="AG4651" s="327"/>
      <c r="AH4651" s="327"/>
      <c r="AI4651" s="327"/>
      <c r="AJ4651" s="326"/>
      <c r="AK4651" s="327"/>
      <c r="AL4651" s="327"/>
      <c r="AM4651" s="331"/>
      <c r="AN4651" s="332"/>
      <c r="AO4651" s="333"/>
      <c r="AP4651" s="333"/>
      <c r="AQ4651" s="333"/>
      <c r="AR4651" s="332"/>
      <c r="AS4651" s="332"/>
    </row>
    <row r="4652" spans="1:45" x14ac:dyDescent="0.2">
      <c r="A4652" s="326"/>
      <c r="B4652" s="325"/>
      <c r="C4652" s="325"/>
      <c r="D4652" s="325"/>
      <c r="E4652" s="325"/>
      <c r="F4652" s="325"/>
      <c r="G4652" s="325"/>
      <c r="H4652" s="325"/>
      <c r="I4652" s="325"/>
      <c r="J4652" s="325"/>
      <c r="K4652" s="325"/>
      <c r="L4652" s="327"/>
      <c r="M4652" s="328"/>
      <c r="N4652" s="327"/>
      <c r="P4652" s="325"/>
      <c r="Q4652" s="325"/>
      <c r="R4652" s="325"/>
      <c r="S4652" s="325"/>
      <c r="T4652" s="328"/>
      <c r="U4652" s="329"/>
      <c r="V4652" s="330"/>
      <c r="W4652" s="330"/>
      <c r="X4652" s="325"/>
      <c r="Y4652" s="325"/>
      <c r="Z4652" s="325"/>
      <c r="AA4652" s="325"/>
      <c r="AB4652" s="325"/>
      <c r="AC4652" s="325"/>
      <c r="AD4652" s="325"/>
      <c r="AE4652" s="330"/>
      <c r="AF4652" s="326"/>
      <c r="AG4652" s="327"/>
      <c r="AH4652" s="327"/>
      <c r="AI4652" s="327"/>
      <c r="AJ4652" s="326"/>
      <c r="AK4652" s="327"/>
      <c r="AL4652" s="327"/>
      <c r="AM4652" s="331"/>
      <c r="AN4652" s="332"/>
      <c r="AO4652" s="333"/>
      <c r="AP4652" s="333"/>
      <c r="AQ4652" s="333"/>
      <c r="AR4652" s="332"/>
      <c r="AS4652" s="332"/>
    </row>
    <row r="4653" spans="1:45" x14ac:dyDescent="0.2">
      <c r="A4653" s="326"/>
      <c r="B4653" s="325"/>
      <c r="C4653" s="325"/>
      <c r="D4653" s="325"/>
      <c r="E4653" s="325"/>
      <c r="F4653" s="325"/>
      <c r="G4653" s="325"/>
      <c r="H4653" s="325"/>
      <c r="I4653" s="325"/>
      <c r="J4653" s="325"/>
      <c r="K4653" s="325"/>
      <c r="L4653" s="327"/>
      <c r="M4653" s="328"/>
      <c r="N4653" s="327"/>
      <c r="P4653" s="325"/>
      <c r="Q4653" s="325"/>
      <c r="R4653" s="325"/>
      <c r="S4653" s="325"/>
      <c r="T4653" s="328"/>
      <c r="U4653" s="329"/>
      <c r="V4653" s="330"/>
      <c r="W4653" s="330"/>
      <c r="X4653" s="325"/>
      <c r="Y4653" s="325"/>
      <c r="Z4653" s="325"/>
      <c r="AA4653" s="325"/>
      <c r="AB4653" s="325"/>
      <c r="AC4653" s="325"/>
      <c r="AD4653" s="325"/>
      <c r="AE4653" s="330"/>
      <c r="AF4653" s="326"/>
      <c r="AG4653" s="327"/>
      <c r="AH4653" s="327"/>
      <c r="AI4653" s="327"/>
      <c r="AJ4653" s="326"/>
      <c r="AK4653" s="327"/>
      <c r="AL4653" s="327"/>
      <c r="AM4653" s="331"/>
      <c r="AN4653" s="332"/>
      <c r="AO4653" s="333"/>
      <c r="AP4653" s="333"/>
      <c r="AQ4653" s="333"/>
      <c r="AR4653" s="332"/>
      <c r="AS4653" s="332"/>
    </row>
    <row r="4654" spans="1:45" x14ac:dyDescent="0.2">
      <c r="A4654" s="326"/>
      <c r="B4654" s="325"/>
      <c r="C4654" s="325"/>
      <c r="D4654" s="325"/>
      <c r="E4654" s="325"/>
      <c r="F4654" s="325"/>
      <c r="G4654" s="325"/>
      <c r="H4654" s="325"/>
      <c r="I4654" s="325"/>
      <c r="J4654" s="325"/>
      <c r="K4654" s="325"/>
      <c r="L4654" s="327"/>
      <c r="M4654" s="328"/>
      <c r="N4654" s="327"/>
      <c r="P4654" s="325"/>
      <c r="Q4654" s="325"/>
      <c r="R4654" s="325"/>
      <c r="S4654" s="325"/>
      <c r="T4654" s="328"/>
      <c r="U4654" s="329"/>
      <c r="V4654" s="330"/>
      <c r="W4654" s="330"/>
      <c r="X4654" s="325"/>
      <c r="Y4654" s="325"/>
      <c r="Z4654" s="325"/>
      <c r="AA4654" s="325"/>
      <c r="AB4654" s="325"/>
      <c r="AC4654" s="325"/>
      <c r="AD4654" s="325"/>
      <c r="AE4654" s="330"/>
      <c r="AF4654" s="326"/>
      <c r="AG4654" s="327"/>
      <c r="AH4654" s="327"/>
      <c r="AI4654" s="327"/>
      <c r="AJ4654" s="326"/>
      <c r="AK4654" s="327"/>
      <c r="AL4654" s="327"/>
      <c r="AM4654" s="331"/>
      <c r="AN4654" s="332"/>
      <c r="AO4654" s="333"/>
      <c r="AP4654" s="333"/>
      <c r="AQ4654" s="333"/>
      <c r="AR4654" s="332"/>
      <c r="AS4654" s="332"/>
    </row>
    <row r="4655" spans="1:45" x14ac:dyDescent="0.2">
      <c r="A4655" s="326"/>
      <c r="B4655" s="325"/>
      <c r="C4655" s="325"/>
      <c r="D4655" s="325"/>
      <c r="E4655" s="325"/>
      <c r="F4655" s="325"/>
      <c r="G4655" s="325"/>
      <c r="H4655" s="325"/>
      <c r="I4655" s="325"/>
      <c r="J4655" s="325"/>
      <c r="K4655" s="325"/>
      <c r="L4655" s="327"/>
      <c r="M4655" s="328"/>
      <c r="N4655" s="327"/>
      <c r="P4655" s="325"/>
      <c r="Q4655" s="325"/>
      <c r="R4655" s="325"/>
      <c r="S4655" s="325"/>
      <c r="T4655" s="328"/>
      <c r="U4655" s="329"/>
      <c r="V4655" s="330"/>
      <c r="W4655" s="330"/>
      <c r="X4655" s="325"/>
      <c r="Y4655" s="325"/>
      <c r="Z4655" s="325"/>
      <c r="AA4655" s="325"/>
      <c r="AB4655" s="325"/>
      <c r="AC4655" s="325"/>
      <c r="AD4655" s="325"/>
      <c r="AE4655" s="330"/>
      <c r="AF4655" s="326"/>
      <c r="AG4655" s="327"/>
      <c r="AH4655" s="327"/>
      <c r="AI4655" s="327"/>
      <c r="AJ4655" s="326"/>
      <c r="AK4655" s="327"/>
      <c r="AL4655" s="327"/>
      <c r="AM4655" s="331"/>
      <c r="AN4655" s="332"/>
      <c r="AO4655" s="333"/>
      <c r="AP4655" s="333"/>
      <c r="AQ4655" s="333"/>
      <c r="AR4655" s="332"/>
      <c r="AS4655" s="332"/>
    </row>
    <row r="4656" spans="1:45" x14ac:dyDescent="0.2">
      <c r="A4656" s="326"/>
      <c r="B4656" s="325"/>
      <c r="C4656" s="325"/>
      <c r="D4656" s="325"/>
      <c r="E4656" s="325"/>
      <c r="F4656" s="325"/>
      <c r="G4656" s="325"/>
      <c r="H4656" s="325"/>
      <c r="I4656" s="325"/>
      <c r="J4656" s="325"/>
      <c r="K4656" s="325"/>
      <c r="L4656" s="327"/>
      <c r="M4656" s="328"/>
      <c r="N4656" s="327"/>
      <c r="P4656" s="325"/>
      <c r="Q4656" s="325"/>
      <c r="R4656" s="325"/>
      <c r="S4656" s="325"/>
      <c r="T4656" s="328"/>
      <c r="U4656" s="329"/>
      <c r="V4656" s="330"/>
      <c r="W4656" s="330"/>
      <c r="X4656" s="325"/>
      <c r="Y4656" s="325"/>
      <c r="Z4656" s="325"/>
      <c r="AA4656" s="325"/>
      <c r="AB4656" s="325"/>
      <c r="AC4656" s="325"/>
      <c r="AD4656" s="325"/>
      <c r="AE4656" s="330"/>
      <c r="AF4656" s="326"/>
      <c r="AG4656" s="327"/>
      <c r="AH4656" s="327"/>
      <c r="AI4656" s="327"/>
      <c r="AJ4656" s="326"/>
      <c r="AK4656" s="327"/>
      <c r="AL4656" s="327"/>
      <c r="AM4656" s="331"/>
      <c r="AN4656" s="332"/>
      <c r="AO4656" s="333"/>
      <c r="AP4656" s="333"/>
      <c r="AQ4656" s="333"/>
      <c r="AR4656" s="332"/>
      <c r="AS4656" s="332"/>
    </row>
    <row r="4657" spans="1:45" x14ac:dyDescent="0.2">
      <c r="A4657" s="326"/>
      <c r="B4657" s="325"/>
      <c r="C4657" s="325"/>
      <c r="D4657" s="325"/>
      <c r="E4657" s="325"/>
      <c r="F4657" s="325"/>
      <c r="G4657" s="325"/>
      <c r="H4657" s="325"/>
      <c r="I4657" s="325"/>
      <c r="J4657" s="325"/>
      <c r="K4657" s="325"/>
      <c r="L4657" s="327"/>
      <c r="M4657" s="328"/>
      <c r="N4657" s="327"/>
      <c r="P4657" s="325"/>
      <c r="Q4657" s="325"/>
      <c r="R4657" s="325"/>
      <c r="S4657" s="325"/>
      <c r="T4657" s="328"/>
      <c r="U4657" s="329"/>
      <c r="V4657" s="330"/>
      <c r="W4657" s="330"/>
      <c r="X4657" s="325"/>
      <c r="Y4657" s="325"/>
      <c r="Z4657" s="325"/>
      <c r="AA4657" s="325"/>
      <c r="AB4657" s="325"/>
      <c r="AC4657" s="325"/>
      <c r="AD4657" s="325"/>
      <c r="AE4657" s="330"/>
      <c r="AF4657" s="326"/>
      <c r="AG4657" s="327"/>
      <c r="AH4657" s="327"/>
      <c r="AI4657" s="327"/>
      <c r="AJ4657" s="326"/>
      <c r="AK4657" s="327"/>
      <c r="AL4657" s="327"/>
      <c r="AM4657" s="331"/>
      <c r="AN4657" s="332"/>
      <c r="AO4657" s="333"/>
      <c r="AP4657" s="333"/>
      <c r="AQ4657" s="333"/>
      <c r="AR4657" s="332"/>
      <c r="AS4657" s="332"/>
    </row>
    <row r="4658" spans="1:45" x14ac:dyDescent="0.2">
      <c r="A4658" s="326"/>
      <c r="B4658" s="325"/>
      <c r="C4658" s="325"/>
      <c r="D4658" s="325"/>
      <c r="E4658" s="325"/>
      <c r="F4658" s="325"/>
      <c r="G4658" s="325"/>
      <c r="H4658" s="325"/>
      <c r="I4658" s="325"/>
      <c r="J4658" s="325"/>
      <c r="K4658" s="325"/>
      <c r="L4658" s="327"/>
      <c r="M4658" s="328"/>
      <c r="N4658" s="327"/>
      <c r="P4658" s="325"/>
      <c r="Q4658" s="325"/>
      <c r="R4658" s="325"/>
      <c r="S4658" s="325"/>
      <c r="T4658" s="328"/>
      <c r="U4658" s="329"/>
      <c r="V4658" s="330"/>
      <c r="W4658" s="330"/>
      <c r="X4658" s="325"/>
      <c r="Y4658" s="325"/>
      <c r="Z4658" s="325"/>
      <c r="AA4658" s="325"/>
      <c r="AB4658" s="325"/>
      <c r="AC4658" s="325"/>
      <c r="AD4658" s="325"/>
      <c r="AE4658" s="330"/>
      <c r="AF4658" s="326"/>
      <c r="AG4658" s="327"/>
      <c r="AH4658" s="327"/>
      <c r="AI4658" s="327"/>
      <c r="AJ4658" s="326"/>
      <c r="AK4658" s="327"/>
      <c r="AL4658" s="327"/>
      <c r="AM4658" s="331"/>
      <c r="AN4658" s="332"/>
      <c r="AO4658" s="333"/>
      <c r="AP4658" s="333"/>
      <c r="AQ4658" s="333"/>
      <c r="AR4658" s="332"/>
      <c r="AS4658" s="332"/>
    </row>
    <row r="4659" spans="1:45" x14ac:dyDescent="0.2">
      <c r="A4659" s="326"/>
      <c r="B4659" s="325"/>
      <c r="C4659" s="325"/>
      <c r="D4659" s="325"/>
      <c r="E4659" s="325"/>
      <c r="F4659" s="325"/>
      <c r="G4659" s="325"/>
      <c r="H4659" s="325"/>
      <c r="I4659" s="325"/>
      <c r="J4659" s="325"/>
      <c r="K4659" s="325"/>
      <c r="L4659" s="327"/>
      <c r="M4659" s="328"/>
      <c r="N4659" s="327"/>
      <c r="P4659" s="325"/>
      <c r="Q4659" s="325"/>
      <c r="R4659" s="325"/>
      <c r="S4659" s="325"/>
      <c r="T4659" s="328"/>
      <c r="U4659" s="329"/>
      <c r="V4659" s="330"/>
      <c r="W4659" s="330"/>
      <c r="X4659" s="325"/>
      <c r="Y4659" s="325"/>
      <c r="Z4659" s="325"/>
      <c r="AA4659" s="325"/>
      <c r="AB4659" s="325"/>
      <c r="AC4659" s="325"/>
      <c r="AD4659" s="325"/>
      <c r="AE4659" s="330"/>
      <c r="AF4659" s="326"/>
      <c r="AG4659" s="327"/>
      <c r="AH4659" s="327"/>
      <c r="AI4659" s="327"/>
      <c r="AJ4659" s="326"/>
      <c r="AK4659" s="327"/>
      <c r="AL4659" s="327"/>
      <c r="AM4659" s="331"/>
      <c r="AN4659" s="332"/>
      <c r="AO4659" s="333"/>
      <c r="AP4659" s="333"/>
      <c r="AQ4659" s="333"/>
      <c r="AR4659" s="332"/>
      <c r="AS4659" s="332"/>
    </row>
    <row r="4660" spans="1:45" x14ac:dyDescent="0.2">
      <c r="A4660" s="326"/>
      <c r="B4660" s="325"/>
      <c r="C4660" s="325"/>
      <c r="D4660" s="325"/>
      <c r="E4660" s="325"/>
      <c r="F4660" s="325"/>
      <c r="G4660" s="325"/>
      <c r="H4660" s="325"/>
      <c r="I4660" s="325"/>
      <c r="J4660" s="325"/>
      <c r="K4660" s="325"/>
      <c r="L4660" s="327"/>
      <c r="M4660" s="328"/>
      <c r="N4660" s="327"/>
      <c r="P4660" s="325"/>
      <c r="Q4660" s="325"/>
      <c r="R4660" s="325"/>
      <c r="S4660" s="325"/>
      <c r="T4660" s="328"/>
      <c r="U4660" s="329"/>
      <c r="V4660" s="330"/>
      <c r="W4660" s="330"/>
      <c r="X4660" s="325"/>
      <c r="Y4660" s="325"/>
      <c r="Z4660" s="325"/>
      <c r="AA4660" s="325"/>
      <c r="AB4660" s="325"/>
      <c r="AC4660" s="325"/>
      <c r="AD4660" s="325"/>
      <c r="AE4660" s="330"/>
      <c r="AF4660" s="326"/>
      <c r="AG4660" s="327"/>
      <c r="AH4660" s="327"/>
      <c r="AI4660" s="327"/>
      <c r="AJ4660" s="326"/>
      <c r="AK4660" s="327"/>
      <c r="AL4660" s="327"/>
      <c r="AM4660" s="331"/>
      <c r="AN4660" s="332"/>
      <c r="AO4660" s="333"/>
      <c r="AP4660" s="333"/>
      <c r="AQ4660" s="333"/>
      <c r="AR4660" s="332"/>
      <c r="AS4660" s="332"/>
    </row>
    <row r="4661" spans="1:45" x14ac:dyDescent="0.2">
      <c r="A4661" s="326"/>
      <c r="B4661" s="325"/>
      <c r="C4661" s="325"/>
      <c r="D4661" s="325"/>
      <c r="E4661" s="325"/>
      <c r="F4661" s="325"/>
      <c r="G4661" s="325"/>
      <c r="H4661" s="325"/>
      <c r="I4661" s="325"/>
      <c r="J4661" s="325"/>
      <c r="K4661" s="325"/>
      <c r="L4661" s="327"/>
      <c r="M4661" s="328"/>
      <c r="N4661" s="327"/>
      <c r="P4661" s="325"/>
      <c r="Q4661" s="325"/>
      <c r="R4661" s="325"/>
      <c r="S4661" s="325"/>
      <c r="T4661" s="328"/>
      <c r="U4661" s="329"/>
      <c r="V4661" s="330"/>
      <c r="W4661" s="330"/>
      <c r="X4661" s="325"/>
      <c r="Y4661" s="325"/>
      <c r="Z4661" s="325"/>
      <c r="AA4661" s="325"/>
      <c r="AB4661" s="325"/>
      <c r="AC4661" s="325"/>
      <c r="AD4661" s="325"/>
      <c r="AE4661" s="330"/>
      <c r="AF4661" s="326"/>
      <c r="AG4661" s="327"/>
      <c r="AH4661" s="327"/>
      <c r="AI4661" s="327"/>
      <c r="AJ4661" s="326"/>
      <c r="AK4661" s="327"/>
      <c r="AL4661" s="327"/>
      <c r="AM4661" s="331"/>
      <c r="AN4661" s="332"/>
      <c r="AO4661" s="333"/>
      <c r="AP4661" s="333"/>
      <c r="AQ4661" s="333"/>
      <c r="AR4661" s="332"/>
      <c r="AS4661" s="332"/>
    </row>
    <row r="4662" spans="1:45" x14ac:dyDescent="0.2">
      <c r="A4662" s="326"/>
      <c r="B4662" s="325"/>
      <c r="C4662" s="325"/>
      <c r="D4662" s="325"/>
      <c r="E4662" s="325"/>
      <c r="F4662" s="325"/>
      <c r="G4662" s="325"/>
      <c r="H4662" s="325"/>
      <c r="I4662" s="325"/>
      <c r="J4662" s="325"/>
      <c r="K4662" s="325"/>
      <c r="L4662" s="327"/>
      <c r="M4662" s="328"/>
      <c r="N4662" s="327"/>
      <c r="P4662" s="325"/>
      <c r="Q4662" s="325"/>
      <c r="R4662" s="325"/>
      <c r="S4662" s="325"/>
      <c r="T4662" s="328"/>
      <c r="U4662" s="329"/>
      <c r="V4662" s="330"/>
      <c r="W4662" s="330"/>
      <c r="X4662" s="325"/>
      <c r="Y4662" s="325"/>
      <c r="Z4662" s="325"/>
      <c r="AA4662" s="325"/>
      <c r="AB4662" s="325"/>
      <c r="AC4662" s="325"/>
      <c r="AD4662" s="325"/>
      <c r="AE4662" s="330"/>
      <c r="AF4662" s="326"/>
      <c r="AG4662" s="327"/>
      <c r="AH4662" s="327"/>
      <c r="AI4662" s="327"/>
      <c r="AJ4662" s="326"/>
      <c r="AK4662" s="327"/>
      <c r="AL4662" s="327"/>
      <c r="AM4662" s="331"/>
      <c r="AN4662" s="332"/>
      <c r="AO4662" s="333"/>
      <c r="AP4662" s="333"/>
      <c r="AQ4662" s="333"/>
      <c r="AR4662" s="332"/>
      <c r="AS4662" s="332"/>
    </row>
    <row r="4663" spans="1:45" x14ac:dyDescent="0.2">
      <c r="A4663" s="326"/>
      <c r="B4663" s="325"/>
      <c r="C4663" s="325"/>
      <c r="D4663" s="325"/>
      <c r="E4663" s="325"/>
      <c r="F4663" s="325"/>
      <c r="G4663" s="325"/>
      <c r="H4663" s="325"/>
      <c r="I4663" s="325"/>
      <c r="J4663" s="325"/>
      <c r="K4663" s="325"/>
      <c r="L4663" s="327"/>
      <c r="M4663" s="328"/>
      <c r="N4663" s="327"/>
      <c r="P4663" s="325"/>
      <c r="Q4663" s="325"/>
      <c r="R4663" s="325"/>
      <c r="S4663" s="325"/>
      <c r="T4663" s="328"/>
      <c r="U4663" s="329"/>
      <c r="V4663" s="330"/>
      <c r="W4663" s="330"/>
      <c r="X4663" s="325"/>
      <c r="Y4663" s="325"/>
      <c r="Z4663" s="325"/>
      <c r="AA4663" s="325"/>
      <c r="AB4663" s="325"/>
      <c r="AC4663" s="325"/>
      <c r="AD4663" s="325"/>
      <c r="AE4663" s="330"/>
      <c r="AF4663" s="326"/>
      <c r="AG4663" s="327"/>
      <c r="AH4663" s="327"/>
      <c r="AI4663" s="327"/>
      <c r="AJ4663" s="326"/>
      <c r="AK4663" s="327"/>
      <c r="AL4663" s="327"/>
      <c r="AM4663" s="331"/>
      <c r="AN4663" s="332"/>
      <c r="AO4663" s="333"/>
      <c r="AP4663" s="333"/>
      <c r="AQ4663" s="333"/>
      <c r="AR4663" s="332"/>
      <c r="AS4663" s="332"/>
    </row>
    <row r="4664" spans="1:45" x14ac:dyDescent="0.2">
      <c r="A4664" s="326"/>
      <c r="B4664" s="325"/>
      <c r="C4664" s="325"/>
      <c r="D4664" s="325"/>
      <c r="E4664" s="325"/>
      <c r="F4664" s="325"/>
      <c r="G4664" s="325"/>
      <c r="H4664" s="325"/>
      <c r="I4664" s="325"/>
      <c r="J4664" s="325"/>
      <c r="K4664" s="325"/>
      <c r="L4664" s="327"/>
      <c r="M4664" s="328"/>
      <c r="N4664" s="327"/>
      <c r="P4664" s="325"/>
      <c r="Q4664" s="325"/>
      <c r="R4664" s="325"/>
      <c r="S4664" s="325"/>
      <c r="T4664" s="328"/>
      <c r="U4664" s="329"/>
      <c r="V4664" s="330"/>
      <c r="W4664" s="330"/>
      <c r="X4664" s="325"/>
      <c r="Y4664" s="325"/>
      <c r="Z4664" s="325"/>
      <c r="AA4664" s="325"/>
      <c r="AB4664" s="325"/>
      <c r="AC4664" s="325"/>
      <c r="AD4664" s="325"/>
      <c r="AE4664" s="330"/>
      <c r="AF4664" s="326"/>
      <c r="AG4664" s="327"/>
      <c r="AH4664" s="327"/>
      <c r="AI4664" s="327"/>
      <c r="AJ4664" s="326"/>
      <c r="AK4664" s="327"/>
      <c r="AL4664" s="327"/>
      <c r="AM4664" s="331"/>
      <c r="AN4664" s="332"/>
      <c r="AO4664" s="333"/>
      <c r="AP4664" s="333"/>
      <c r="AQ4664" s="333"/>
      <c r="AR4664" s="332"/>
      <c r="AS4664" s="332"/>
    </row>
    <row r="4665" spans="1:45" x14ac:dyDescent="0.2">
      <c r="A4665" s="326"/>
      <c r="B4665" s="325"/>
      <c r="C4665" s="325"/>
      <c r="D4665" s="325"/>
      <c r="E4665" s="325"/>
      <c r="F4665" s="325"/>
      <c r="G4665" s="325"/>
      <c r="H4665" s="325"/>
      <c r="I4665" s="325"/>
      <c r="J4665" s="325"/>
      <c r="K4665" s="325"/>
      <c r="L4665" s="327"/>
      <c r="M4665" s="328"/>
      <c r="N4665" s="327"/>
      <c r="P4665" s="325"/>
      <c r="Q4665" s="325"/>
      <c r="R4665" s="325"/>
      <c r="S4665" s="325"/>
      <c r="T4665" s="328"/>
      <c r="U4665" s="329"/>
      <c r="V4665" s="330"/>
      <c r="W4665" s="330"/>
      <c r="X4665" s="325"/>
      <c r="Y4665" s="325"/>
      <c r="Z4665" s="325"/>
      <c r="AA4665" s="325"/>
      <c r="AB4665" s="325"/>
      <c r="AC4665" s="325"/>
      <c r="AD4665" s="325"/>
      <c r="AE4665" s="330"/>
      <c r="AF4665" s="326"/>
      <c r="AG4665" s="327"/>
      <c r="AH4665" s="327"/>
      <c r="AI4665" s="327"/>
      <c r="AJ4665" s="326"/>
      <c r="AK4665" s="327"/>
      <c r="AL4665" s="327"/>
      <c r="AM4665" s="331"/>
      <c r="AN4665" s="332"/>
      <c r="AO4665" s="333"/>
      <c r="AP4665" s="333"/>
      <c r="AQ4665" s="333"/>
      <c r="AR4665" s="332"/>
      <c r="AS4665" s="332"/>
    </row>
    <row r="4666" spans="1:45" x14ac:dyDescent="0.2">
      <c r="A4666" s="326"/>
      <c r="B4666" s="325"/>
      <c r="C4666" s="325"/>
      <c r="D4666" s="325"/>
      <c r="E4666" s="325"/>
      <c r="F4666" s="325"/>
      <c r="G4666" s="325"/>
      <c r="H4666" s="325"/>
      <c r="I4666" s="325"/>
      <c r="J4666" s="325"/>
      <c r="K4666" s="325"/>
      <c r="L4666" s="327"/>
      <c r="M4666" s="328"/>
      <c r="N4666" s="327"/>
      <c r="P4666" s="325"/>
      <c r="Q4666" s="325"/>
      <c r="R4666" s="325"/>
      <c r="S4666" s="325"/>
      <c r="T4666" s="328"/>
      <c r="U4666" s="329"/>
      <c r="V4666" s="330"/>
      <c r="W4666" s="330"/>
      <c r="X4666" s="325"/>
      <c r="Y4666" s="325"/>
      <c r="Z4666" s="325"/>
      <c r="AA4666" s="325"/>
      <c r="AB4666" s="325"/>
      <c r="AC4666" s="325"/>
      <c r="AD4666" s="325"/>
      <c r="AE4666" s="330"/>
      <c r="AF4666" s="326"/>
      <c r="AG4666" s="327"/>
      <c r="AH4666" s="327"/>
      <c r="AI4666" s="327"/>
      <c r="AJ4666" s="326"/>
      <c r="AK4666" s="327"/>
      <c r="AL4666" s="327"/>
      <c r="AM4666" s="331"/>
      <c r="AN4666" s="332"/>
      <c r="AO4666" s="333"/>
      <c r="AP4666" s="333"/>
      <c r="AQ4666" s="333"/>
      <c r="AR4666" s="332"/>
      <c r="AS4666" s="332"/>
    </row>
    <row r="4667" spans="1:45" x14ac:dyDescent="0.2">
      <c r="A4667" s="326"/>
      <c r="B4667" s="325"/>
      <c r="C4667" s="325"/>
      <c r="D4667" s="325"/>
      <c r="E4667" s="325"/>
      <c r="F4667" s="325"/>
      <c r="G4667" s="325"/>
      <c r="H4667" s="325"/>
      <c r="I4667" s="325"/>
      <c r="J4667" s="325"/>
      <c r="K4667" s="325"/>
      <c r="L4667" s="327"/>
      <c r="M4667" s="328"/>
      <c r="N4667" s="327"/>
      <c r="P4667" s="325"/>
      <c r="Q4667" s="325"/>
      <c r="R4667" s="325"/>
      <c r="S4667" s="325"/>
      <c r="T4667" s="328"/>
      <c r="U4667" s="329"/>
      <c r="V4667" s="330"/>
      <c r="W4667" s="330"/>
      <c r="X4667" s="325"/>
      <c r="Y4667" s="325"/>
      <c r="Z4667" s="325"/>
      <c r="AA4667" s="325"/>
      <c r="AB4667" s="325"/>
      <c r="AC4667" s="325"/>
      <c r="AD4667" s="325"/>
      <c r="AE4667" s="330"/>
      <c r="AF4667" s="326"/>
      <c r="AG4667" s="327"/>
      <c r="AH4667" s="327"/>
      <c r="AI4667" s="327"/>
      <c r="AJ4667" s="326"/>
      <c r="AK4667" s="327"/>
      <c r="AL4667" s="327"/>
      <c r="AM4667" s="331"/>
      <c r="AN4667" s="332"/>
      <c r="AO4667" s="333"/>
      <c r="AP4667" s="333"/>
      <c r="AQ4667" s="333"/>
      <c r="AR4667" s="332"/>
      <c r="AS4667" s="332"/>
    </row>
    <row r="4668" spans="1:45" x14ac:dyDescent="0.2">
      <c r="A4668" s="326"/>
      <c r="B4668" s="325"/>
      <c r="C4668" s="325"/>
      <c r="D4668" s="325"/>
      <c r="E4668" s="325"/>
      <c r="F4668" s="325"/>
      <c r="G4668" s="325"/>
      <c r="H4668" s="325"/>
      <c r="I4668" s="325"/>
      <c r="J4668" s="325"/>
      <c r="K4668" s="325"/>
      <c r="L4668" s="327"/>
      <c r="M4668" s="328"/>
      <c r="N4668" s="327"/>
      <c r="P4668" s="325"/>
      <c r="Q4668" s="325"/>
      <c r="R4668" s="325"/>
      <c r="S4668" s="325"/>
      <c r="T4668" s="328"/>
      <c r="U4668" s="329"/>
      <c r="V4668" s="330"/>
      <c r="W4668" s="330"/>
      <c r="X4668" s="325"/>
      <c r="Y4668" s="325"/>
      <c r="Z4668" s="325"/>
      <c r="AA4668" s="325"/>
      <c r="AB4668" s="325"/>
      <c r="AC4668" s="325"/>
      <c r="AD4668" s="325"/>
      <c r="AE4668" s="330"/>
      <c r="AF4668" s="326"/>
      <c r="AG4668" s="327"/>
      <c r="AH4668" s="327"/>
      <c r="AI4668" s="327"/>
      <c r="AJ4668" s="326"/>
      <c r="AK4668" s="327"/>
      <c r="AL4668" s="327"/>
      <c r="AM4668" s="331"/>
      <c r="AN4668" s="332"/>
      <c r="AO4668" s="333"/>
      <c r="AP4668" s="333"/>
      <c r="AQ4668" s="333"/>
      <c r="AR4668" s="332"/>
      <c r="AS4668" s="332"/>
    </row>
    <row r="4669" spans="1:45" x14ac:dyDescent="0.2">
      <c r="A4669" s="326"/>
      <c r="B4669" s="325"/>
      <c r="C4669" s="325"/>
      <c r="D4669" s="325"/>
      <c r="E4669" s="325"/>
      <c r="F4669" s="325"/>
      <c r="G4669" s="325"/>
      <c r="H4669" s="325"/>
      <c r="I4669" s="325"/>
      <c r="J4669" s="325"/>
      <c r="K4669" s="325"/>
      <c r="L4669" s="327"/>
      <c r="M4669" s="328"/>
      <c r="N4669" s="327"/>
      <c r="P4669" s="325"/>
      <c r="Q4669" s="325"/>
      <c r="R4669" s="325"/>
      <c r="S4669" s="325"/>
      <c r="T4669" s="328"/>
      <c r="U4669" s="329"/>
      <c r="V4669" s="330"/>
      <c r="W4669" s="330"/>
      <c r="X4669" s="325"/>
      <c r="Y4669" s="325"/>
      <c r="Z4669" s="325"/>
      <c r="AA4669" s="325"/>
      <c r="AB4669" s="325"/>
      <c r="AC4669" s="325"/>
      <c r="AD4669" s="325"/>
      <c r="AE4669" s="330"/>
      <c r="AF4669" s="326"/>
      <c r="AG4669" s="327"/>
      <c r="AH4669" s="327"/>
      <c r="AI4669" s="327"/>
      <c r="AJ4669" s="326"/>
      <c r="AK4669" s="327"/>
      <c r="AL4669" s="327"/>
      <c r="AM4669" s="331"/>
      <c r="AN4669" s="332"/>
      <c r="AO4669" s="333"/>
      <c r="AP4669" s="333"/>
      <c r="AQ4669" s="333"/>
      <c r="AR4669" s="332"/>
      <c r="AS4669" s="332"/>
    </row>
    <row r="4670" spans="1:45" x14ac:dyDescent="0.2">
      <c r="A4670" s="326"/>
      <c r="B4670" s="325"/>
      <c r="C4670" s="325"/>
      <c r="D4670" s="325"/>
      <c r="E4670" s="325"/>
      <c r="F4670" s="325"/>
      <c r="G4670" s="325"/>
      <c r="H4670" s="325"/>
      <c r="I4670" s="325"/>
      <c r="J4670" s="325"/>
      <c r="K4670" s="325"/>
      <c r="L4670" s="327"/>
      <c r="M4670" s="328"/>
      <c r="N4670" s="327"/>
      <c r="P4670" s="325"/>
      <c r="Q4670" s="325"/>
      <c r="R4670" s="325"/>
      <c r="S4670" s="325"/>
      <c r="T4670" s="328"/>
      <c r="U4670" s="329"/>
      <c r="V4670" s="330"/>
      <c r="W4670" s="330"/>
      <c r="X4670" s="325"/>
      <c r="Y4670" s="325"/>
      <c r="Z4670" s="325"/>
      <c r="AA4670" s="325"/>
      <c r="AB4670" s="325"/>
      <c r="AC4670" s="325"/>
      <c r="AD4670" s="325"/>
      <c r="AE4670" s="330"/>
      <c r="AF4670" s="326"/>
      <c r="AG4670" s="327"/>
      <c r="AH4670" s="327"/>
      <c r="AI4670" s="327"/>
      <c r="AJ4670" s="326"/>
      <c r="AK4670" s="327"/>
      <c r="AL4670" s="327"/>
      <c r="AM4670" s="331"/>
      <c r="AN4670" s="332"/>
      <c r="AO4670" s="333"/>
      <c r="AP4670" s="333"/>
      <c r="AQ4670" s="333"/>
      <c r="AR4670" s="332"/>
      <c r="AS4670" s="332"/>
    </row>
    <row r="4671" spans="1:45" x14ac:dyDescent="0.2">
      <c r="A4671" s="326"/>
      <c r="B4671" s="325"/>
      <c r="C4671" s="325"/>
      <c r="D4671" s="325"/>
      <c r="E4671" s="325"/>
      <c r="F4671" s="325"/>
      <c r="G4671" s="325"/>
      <c r="H4671" s="325"/>
      <c r="I4671" s="325"/>
      <c r="J4671" s="325"/>
      <c r="K4671" s="325"/>
      <c r="L4671" s="327"/>
      <c r="M4671" s="328"/>
      <c r="N4671" s="327"/>
      <c r="P4671" s="325"/>
      <c r="Q4671" s="325"/>
      <c r="R4671" s="325"/>
      <c r="S4671" s="325"/>
      <c r="T4671" s="328"/>
      <c r="U4671" s="329"/>
      <c r="V4671" s="330"/>
      <c r="W4671" s="330"/>
      <c r="X4671" s="325"/>
      <c r="Y4671" s="325"/>
      <c r="Z4671" s="325"/>
      <c r="AA4671" s="325"/>
      <c r="AB4671" s="325"/>
      <c r="AC4671" s="325"/>
      <c r="AD4671" s="325"/>
      <c r="AE4671" s="330"/>
      <c r="AF4671" s="326"/>
      <c r="AG4671" s="327"/>
      <c r="AH4671" s="327"/>
      <c r="AI4671" s="327"/>
      <c r="AJ4671" s="326"/>
      <c r="AK4671" s="327"/>
      <c r="AL4671" s="327"/>
      <c r="AM4671" s="331"/>
      <c r="AN4671" s="332"/>
      <c r="AO4671" s="333"/>
      <c r="AP4671" s="333"/>
      <c r="AQ4671" s="333"/>
      <c r="AR4671" s="332"/>
      <c r="AS4671" s="332"/>
    </row>
    <row r="4672" spans="1:45" x14ac:dyDescent="0.2">
      <c r="A4672" s="326"/>
      <c r="B4672" s="325"/>
      <c r="C4672" s="325"/>
      <c r="D4672" s="325"/>
      <c r="E4672" s="325"/>
      <c r="F4672" s="325"/>
      <c r="G4672" s="325"/>
      <c r="H4672" s="325"/>
      <c r="I4672" s="325"/>
      <c r="J4672" s="325"/>
      <c r="K4672" s="325"/>
      <c r="L4672" s="327"/>
      <c r="M4672" s="328"/>
      <c r="N4672" s="327"/>
      <c r="P4672" s="325"/>
      <c r="Q4672" s="325"/>
      <c r="R4672" s="325"/>
      <c r="S4672" s="325"/>
      <c r="T4672" s="328"/>
      <c r="U4672" s="329"/>
      <c r="V4672" s="330"/>
      <c r="W4672" s="330"/>
      <c r="X4672" s="325"/>
      <c r="Y4672" s="325"/>
      <c r="Z4672" s="325"/>
      <c r="AA4672" s="325"/>
      <c r="AB4672" s="325"/>
      <c r="AC4672" s="325"/>
      <c r="AD4672" s="325"/>
      <c r="AE4672" s="330"/>
      <c r="AF4672" s="326"/>
      <c r="AG4672" s="327"/>
      <c r="AH4672" s="327"/>
      <c r="AI4672" s="327"/>
      <c r="AJ4672" s="326"/>
      <c r="AK4672" s="327"/>
      <c r="AL4672" s="327"/>
      <c r="AM4672" s="331"/>
      <c r="AN4672" s="332"/>
      <c r="AO4672" s="333"/>
      <c r="AP4672" s="333"/>
      <c r="AQ4672" s="333"/>
      <c r="AR4672" s="332"/>
      <c r="AS4672" s="332"/>
    </row>
    <row r="4673" spans="1:45" x14ac:dyDescent="0.2">
      <c r="A4673" s="306"/>
      <c r="L4673" s="307"/>
      <c r="N4673" s="307"/>
      <c r="U4673" s="309"/>
      <c r="AF4673" s="306"/>
      <c r="AG4673" s="307"/>
      <c r="AH4673" s="307"/>
      <c r="AI4673" s="307"/>
      <c r="AK4673" s="307"/>
      <c r="AL4673" s="307"/>
      <c r="AN4673" s="312"/>
      <c r="AS4673" s="314"/>
    </row>
    <row r="4674" spans="1:45" x14ac:dyDescent="0.2">
      <c r="A4674" s="306"/>
      <c r="L4674" s="307"/>
      <c r="N4674" s="307"/>
      <c r="U4674" s="309"/>
      <c r="AF4674" s="306"/>
      <c r="AG4674" s="307"/>
      <c r="AH4674" s="307"/>
      <c r="AI4674" s="307"/>
      <c r="AJ4674" s="306"/>
      <c r="AK4674" s="307"/>
      <c r="AL4674" s="307"/>
      <c r="AN4674" s="312"/>
      <c r="AS4674" s="314"/>
    </row>
    <row r="4675" spans="1:45" x14ac:dyDescent="0.2">
      <c r="A4675" s="306"/>
      <c r="L4675" s="307"/>
      <c r="N4675" s="307"/>
      <c r="U4675" s="309"/>
      <c r="AF4675" s="306"/>
      <c r="AG4675" s="307"/>
      <c r="AH4675" s="307"/>
      <c r="AI4675" s="307"/>
      <c r="AK4675" s="307"/>
      <c r="AL4675" s="307"/>
      <c r="AN4675" s="312"/>
      <c r="AS4675" s="314"/>
    </row>
    <row r="4676" spans="1:45" x14ac:dyDescent="0.2">
      <c r="A4676" s="306"/>
      <c r="L4676" s="307"/>
      <c r="N4676" s="307"/>
      <c r="U4676" s="309"/>
      <c r="AF4676" s="306"/>
      <c r="AG4676" s="307"/>
      <c r="AH4676" s="307"/>
      <c r="AI4676" s="307"/>
      <c r="AJ4676" s="306"/>
      <c r="AK4676" s="307"/>
      <c r="AL4676" s="307"/>
      <c r="AN4676" s="312"/>
      <c r="AS4676" s="314"/>
    </row>
    <row r="4677" spans="1:45" x14ac:dyDescent="0.2">
      <c r="A4677" s="306"/>
      <c r="L4677" s="307"/>
      <c r="N4677" s="307"/>
      <c r="U4677" s="309"/>
      <c r="AF4677" s="306"/>
      <c r="AG4677" s="307"/>
      <c r="AH4677" s="307"/>
      <c r="AI4677" s="307"/>
      <c r="AK4677" s="307"/>
      <c r="AL4677" s="307"/>
      <c r="AN4677" s="312"/>
      <c r="AS4677" s="314"/>
    </row>
    <row r="4678" spans="1:45" x14ac:dyDescent="0.2">
      <c r="A4678" s="306"/>
      <c r="L4678" s="307"/>
      <c r="N4678" s="307"/>
      <c r="U4678" s="309"/>
      <c r="AF4678" s="306"/>
      <c r="AG4678" s="307"/>
      <c r="AH4678" s="307"/>
      <c r="AI4678" s="307"/>
      <c r="AJ4678" s="306"/>
      <c r="AK4678" s="307"/>
      <c r="AL4678" s="307"/>
      <c r="AN4678" s="312"/>
      <c r="AS4678" s="314"/>
    </row>
    <row r="4679" spans="1:45" x14ac:dyDescent="0.2">
      <c r="A4679" s="306"/>
      <c r="L4679" s="307"/>
      <c r="N4679" s="307"/>
      <c r="U4679" s="309"/>
      <c r="AF4679" s="306"/>
      <c r="AG4679" s="307"/>
      <c r="AH4679" s="307"/>
      <c r="AI4679" s="307"/>
      <c r="AK4679" s="307"/>
      <c r="AL4679" s="307"/>
      <c r="AN4679" s="312"/>
      <c r="AS4679" s="314"/>
    </row>
    <row r="4680" spans="1:45" x14ac:dyDescent="0.2">
      <c r="A4680" s="306"/>
      <c r="L4680" s="307"/>
      <c r="N4680" s="307"/>
      <c r="U4680" s="309"/>
      <c r="AF4680" s="306"/>
      <c r="AG4680" s="307"/>
      <c r="AH4680" s="307"/>
      <c r="AI4680" s="307"/>
      <c r="AJ4680" s="306"/>
      <c r="AK4680" s="307"/>
      <c r="AL4680" s="307"/>
      <c r="AN4680" s="312"/>
      <c r="AS4680" s="314"/>
    </row>
    <row r="4681" spans="1:45" x14ac:dyDescent="0.2">
      <c r="A4681" s="306"/>
      <c r="L4681" s="307"/>
      <c r="N4681" s="307"/>
      <c r="U4681" s="309"/>
      <c r="AF4681" s="306"/>
      <c r="AG4681" s="307"/>
      <c r="AH4681" s="307"/>
      <c r="AI4681" s="307"/>
      <c r="AK4681" s="307"/>
      <c r="AL4681" s="307"/>
      <c r="AN4681" s="312"/>
      <c r="AS4681" s="314"/>
    </row>
    <row r="4682" spans="1:45" x14ac:dyDescent="0.2">
      <c r="A4682" s="306"/>
      <c r="L4682" s="307"/>
      <c r="N4682" s="307"/>
      <c r="U4682" s="309"/>
      <c r="AF4682" s="306"/>
      <c r="AG4682" s="307"/>
      <c r="AH4682" s="307"/>
      <c r="AI4682" s="307"/>
      <c r="AJ4682" s="306"/>
      <c r="AK4682" s="307"/>
      <c r="AL4682" s="307"/>
      <c r="AN4682" s="312"/>
      <c r="AS4682" s="314"/>
    </row>
    <row r="4683" spans="1:45" x14ac:dyDescent="0.2">
      <c r="A4683" s="306"/>
      <c r="L4683" s="307"/>
      <c r="N4683" s="307"/>
      <c r="U4683" s="309"/>
      <c r="AF4683" s="306"/>
      <c r="AG4683" s="307"/>
      <c r="AH4683" s="307"/>
      <c r="AI4683" s="307"/>
      <c r="AK4683" s="307"/>
      <c r="AL4683" s="307"/>
      <c r="AN4683" s="312"/>
      <c r="AS4683" s="314"/>
    </row>
    <row r="4684" spans="1:45" x14ac:dyDescent="0.2">
      <c r="A4684" s="306"/>
      <c r="L4684" s="307"/>
      <c r="N4684" s="307"/>
      <c r="U4684" s="309"/>
      <c r="AF4684" s="306"/>
      <c r="AG4684" s="307"/>
      <c r="AH4684" s="307"/>
      <c r="AI4684" s="307"/>
      <c r="AJ4684" s="306"/>
      <c r="AK4684" s="307"/>
      <c r="AL4684" s="307"/>
      <c r="AN4684" s="312"/>
      <c r="AS4684" s="314"/>
    </row>
    <row r="4685" spans="1:45" x14ac:dyDescent="0.2">
      <c r="A4685" s="306"/>
      <c r="L4685" s="307"/>
      <c r="N4685" s="307"/>
      <c r="U4685" s="309"/>
      <c r="AF4685" s="306"/>
      <c r="AG4685" s="307"/>
      <c r="AH4685" s="307"/>
      <c r="AI4685" s="307"/>
      <c r="AK4685" s="307"/>
      <c r="AL4685" s="307"/>
      <c r="AN4685" s="312"/>
      <c r="AS4685" s="314"/>
    </row>
    <row r="4686" spans="1:45" x14ac:dyDescent="0.2">
      <c r="A4686" s="306"/>
      <c r="L4686" s="307"/>
      <c r="N4686" s="307"/>
      <c r="U4686" s="309"/>
      <c r="AF4686" s="306"/>
      <c r="AG4686" s="307"/>
      <c r="AH4686" s="307"/>
      <c r="AI4686" s="307"/>
      <c r="AJ4686" s="306"/>
      <c r="AK4686" s="307"/>
      <c r="AL4686" s="307"/>
      <c r="AN4686" s="312"/>
      <c r="AS4686" s="314"/>
    </row>
    <row r="4687" spans="1:45" x14ac:dyDescent="0.2">
      <c r="A4687" s="306"/>
      <c r="L4687" s="307"/>
      <c r="N4687" s="307"/>
      <c r="U4687" s="309"/>
      <c r="AF4687" s="306"/>
      <c r="AG4687" s="307"/>
      <c r="AH4687" s="307"/>
      <c r="AI4687" s="307"/>
      <c r="AK4687" s="307"/>
      <c r="AL4687" s="307"/>
      <c r="AN4687" s="312"/>
      <c r="AS4687" s="314"/>
    </row>
    <row r="4688" spans="1:45" x14ac:dyDescent="0.2">
      <c r="A4688" s="306"/>
      <c r="L4688" s="307"/>
      <c r="N4688" s="307"/>
      <c r="U4688" s="309"/>
      <c r="AF4688" s="306"/>
      <c r="AG4688" s="307"/>
      <c r="AH4688" s="307"/>
      <c r="AI4688" s="307"/>
      <c r="AJ4688" s="306"/>
      <c r="AK4688" s="307"/>
      <c r="AL4688" s="307"/>
      <c r="AN4688" s="312"/>
      <c r="AS4688" s="314"/>
    </row>
    <row r="4689" spans="1:45" x14ac:dyDescent="0.2">
      <c r="A4689" s="306"/>
      <c r="L4689" s="307"/>
      <c r="N4689" s="307"/>
      <c r="U4689" s="309"/>
      <c r="AF4689" s="306"/>
      <c r="AG4689" s="307"/>
      <c r="AH4689" s="307"/>
      <c r="AI4689" s="307"/>
      <c r="AK4689" s="307"/>
      <c r="AL4689" s="307"/>
      <c r="AN4689" s="312"/>
      <c r="AS4689" s="314"/>
    </row>
    <row r="4690" spans="1:45" x14ac:dyDescent="0.2">
      <c r="A4690" s="306"/>
      <c r="L4690" s="307"/>
      <c r="N4690" s="307"/>
      <c r="U4690" s="309"/>
      <c r="AF4690" s="306"/>
      <c r="AG4690" s="307"/>
      <c r="AH4690" s="307"/>
      <c r="AI4690" s="307"/>
      <c r="AJ4690" s="306"/>
      <c r="AK4690" s="307"/>
      <c r="AL4690" s="307"/>
      <c r="AN4690" s="312"/>
      <c r="AS4690" s="314"/>
    </row>
    <row r="4691" spans="1:45" x14ac:dyDescent="0.2">
      <c r="A4691" s="306"/>
      <c r="L4691" s="307"/>
      <c r="N4691" s="307"/>
      <c r="U4691" s="309"/>
      <c r="AF4691" s="306"/>
      <c r="AG4691" s="307"/>
      <c r="AH4691" s="307"/>
      <c r="AI4691" s="307"/>
      <c r="AK4691" s="307"/>
      <c r="AL4691" s="307"/>
      <c r="AN4691" s="312"/>
      <c r="AS4691" s="314"/>
    </row>
    <row r="4692" spans="1:45" x14ac:dyDescent="0.2">
      <c r="A4692" s="306"/>
      <c r="L4692" s="307"/>
      <c r="N4692" s="307"/>
      <c r="U4692" s="309"/>
      <c r="AF4692" s="306"/>
      <c r="AG4692" s="307"/>
      <c r="AH4692" s="307"/>
      <c r="AI4692" s="307"/>
      <c r="AJ4692" s="306"/>
      <c r="AK4692" s="307"/>
      <c r="AL4692" s="307"/>
      <c r="AN4692" s="312"/>
      <c r="AS4692" s="314"/>
    </row>
    <row r="4693" spans="1:45" x14ac:dyDescent="0.2">
      <c r="A4693" s="306"/>
      <c r="L4693" s="307"/>
      <c r="N4693" s="307"/>
      <c r="U4693" s="309"/>
      <c r="AF4693" s="306"/>
      <c r="AG4693" s="307"/>
      <c r="AH4693" s="307"/>
      <c r="AI4693" s="307"/>
      <c r="AJ4693" s="306"/>
      <c r="AK4693" s="307"/>
      <c r="AL4693" s="307"/>
      <c r="AN4693" s="312"/>
      <c r="AS4693" s="314"/>
    </row>
    <row r="4694" spans="1:45" x14ac:dyDescent="0.2">
      <c r="A4694" s="306"/>
      <c r="L4694" s="307"/>
      <c r="N4694" s="307"/>
      <c r="U4694" s="309"/>
      <c r="AF4694" s="306"/>
      <c r="AG4694" s="307"/>
      <c r="AH4694" s="307"/>
      <c r="AI4694" s="307"/>
      <c r="AK4694" s="307"/>
      <c r="AL4694" s="307"/>
      <c r="AN4694" s="312"/>
      <c r="AS4694" s="314"/>
    </row>
    <row r="4695" spans="1:45" x14ac:dyDescent="0.2">
      <c r="A4695" s="306"/>
      <c r="L4695" s="307"/>
      <c r="N4695" s="307"/>
      <c r="U4695" s="309"/>
      <c r="AF4695" s="306"/>
      <c r="AG4695" s="307"/>
      <c r="AH4695" s="307"/>
      <c r="AI4695" s="307"/>
      <c r="AJ4695" s="306"/>
      <c r="AK4695" s="307"/>
      <c r="AL4695" s="307"/>
      <c r="AN4695" s="312"/>
      <c r="AS4695" s="314"/>
    </row>
    <row r="4696" spans="1:45" x14ac:dyDescent="0.2">
      <c r="A4696" s="306"/>
      <c r="L4696" s="307"/>
      <c r="N4696" s="307"/>
      <c r="U4696" s="309"/>
      <c r="AF4696" s="306"/>
      <c r="AG4696" s="307"/>
      <c r="AH4696" s="307"/>
      <c r="AI4696" s="307"/>
      <c r="AJ4696" s="306"/>
      <c r="AK4696" s="307"/>
      <c r="AL4696" s="307"/>
      <c r="AN4696" s="312"/>
      <c r="AS4696" s="314"/>
    </row>
    <row r="4697" spans="1:45" x14ac:dyDescent="0.2">
      <c r="A4697" s="306"/>
      <c r="L4697" s="307"/>
      <c r="N4697" s="307"/>
      <c r="U4697" s="309"/>
      <c r="AF4697" s="306"/>
      <c r="AG4697" s="307"/>
      <c r="AH4697" s="307"/>
      <c r="AI4697" s="307"/>
      <c r="AK4697" s="307"/>
      <c r="AL4697" s="307"/>
      <c r="AN4697" s="312"/>
      <c r="AS4697" s="314"/>
    </row>
    <row r="4698" spans="1:45" x14ac:dyDescent="0.2">
      <c r="A4698" s="306"/>
      <c r="L4698" s="307"/>
      <c r="N4698" s="307"/>
      <c r="U4698" s="309"/>
      <c r="AF4698" s="306"/>
      <c r="AG4698" s="307"/>
      <c r="AH4698" s="307"/>
      <c r="AI4698" s="307"/>
      <c r="AJ4698" s="306"/>
      <c r="AK4698" s="307"/>
      <c r="AL4698" s="307"/>
      <c r="AN4698" s="312"/>
      <c r="AS4698" s="314"/>
    </row>
    <row r="4699" spans="1:45" x14ac:dyDescent="0.2">
      <c r="A4699" s="306"/>
      <c r="L4699" s="307"/>
      <c r="N4699" s="307"/>
      <c r="U4699" s="309"/>
      <c r="AF4699" s="306"/>
      <c r="AG4699" s="307"/>
      <c r="AH4699" s="307"/>
      <c r="AI4699" s="307"/>
      <c r="AJ4699" s="306"/>
      <c r="AK4699" s="307"/>
      <c r="AL4699" s="307"/>
      <c r="AN4699" s="312"/>
      <c r="AS4699" s="314"/>
    </row>
    <row r="4700" spans="1:45" x14ac:dyDescent="0.2">
      <c r="A4700" s="306"/>
      <c r="L4700" s="307"/>
      <c r="N4700" s="307"/>
      <c r="U4700" s="309"/>
      <c r="AF4700" s="306"/>
      <c r="AG4700" s="307"/>
      <c r="AH4700" s="307"/>
      <c r="AI4700" s="307"/>
      <c r="AK4700" s="307"/>
      <c r="AL4700" s="307"/>
      <c r="AN4700" s="312"/>
      <c r="AS4700" s="314"/>
    </row>
    <row r="4701" spans="1:45" x14ac:dyDescent="0.2">
      <c r="A4701" s="306"/>
      <c r="L4701" s="307"/>
      <c r="N4701" s="307"/>
      <c r="U4701" s="309"/>
      <c r="AF4701" s="306"/>
      <c r="AG4701" s="307"/>
      <c r="AH4701" s="307"/>
      <c r="AI4701" s="307"/>
      <c r="AJ4701" s="306"/>
      <c r="AK4701" s="307"/>
      <c r="AL4701" s="307"/>
      <c r="AN4701" s="312"/>
      <c r="AS4701" s="314"/>
    </row>
    <row r="4702" spans="1:45" x14ac:dyDescent="0.2">
      <c r="A4702" s="306"/>
      <c r="L4702" s="307"/>
      <c r="N4702" s="307"/>
      <c r="U4702" s="309"/>
      <c r="AF4702" s="306"/>
      <c r="AG4702" s="307"/>
      <c r="AH4702" s="307"/>
      <c r="AI4702" s="307"/>
      <c r="AJ4702" s="306"/>
      <c r="AK4702" s="307"/>
      <c r="AL4702" s="307"/>
      <c r="AN4702" s="312"/>
      <c r="AS4702" s="314"/>
    </row>
    <row r="4703" spans="1:45" x14ac:dyDescent="0.2">
      <c r="A4703" s="306"/>
      <c r="L4703" s="307"/>
      <c r="N4703" s="307"/>
      <c r="U4703" s="309"/>
      <c r="AF4703" s="306"/>
      <c r="AG4703" s="307"/>
      <c r="AH4703" s="307"/>
      <c r="AI4703" s="307"/>
      <c r="AK4703" s="307"/>
      <c r="AL4703" s="307"/>
      <c r="AN4703" s="312"/>
      <c r="AS4703" s="314"/>
    </row>
    <row r="4704" spans="1:45" x14ac:dyDescent="0.2">
      <c r="A4704" s="306"/>
      <c r="L4704" s="307"/>
      <c r="N4704" s="307"/>
      <c r="U4704" s="309"/>
      <c r="AF4704" s="306"/>
      <c r="AG4704" s="307"/>
      <c r="AH4704" s="307"/>
      <c r="AI4704" s="307"/>
      <c r="AJ4704" s="306"/>
      <c r="AK4704" s="307"/>
      <c r="AL4704" s="307"/>
      <c r="AN4704" s="312"/>
      <c r="AS4704" s="314"/>
    </row>
    <row r="4705" spans="1:45" x14ac:dyDescent="0.2">
      <c r="A4705" s="306"/>
      <c r="L4705" s="307"/>
      <c r="N4705" s="307"/>
      <c r="U4705" s="309"/>
      <c r="AF4705" s="306"/>
      <c r="AG4705" s="307"/>
      <c r="AH4705" s="307"/>
      <c r="AI4705" s="307"/>
      <c r="AJ4705" s="306"/>
      <c r="AK4705" s="307"/>
      <c r="AL4705" s="307"/>
      <c r="AN4705" s="312"/>
      <c r="AS4705" s="314"/>
    </row>
    <row r="4706" spans="1:45" x14ac:dyDescent="0.2">
      <c r="A4706" s="306"/>
      <c r="L4706" s="307"/>
      <c r="N4706" s="307"/>
      <c r="U4706" s="309"/>
      <c r="AF4706" s="306"/>
      <c r="AG4706" s="307"/>
      <c r="AH4706" s="307"/>
      <c r="AI4706" s="307"/>
      <c r="AK4706" s="307"/>
      <c r="AL4706" s="307"/>
      <c r="AN4706" s="312"/>
      <c r="AS4706" s="314"/>
    </row>
    <row r="4707" spans="1:45" x14ac:dyDescent="0.2">
      <c r="A4707" s="306"/>
      <c r="L4707" s="307"/>
      <c r="N4707" s="307"/>
      <c r="U4707" s="309"/>
      <c r="AF4707" s="306"/>
      <c r="AG4707" s="307"/>
      <c r="AH4707" s="307"/>
      <c r="AI4707" s="307"/>
      <c r="AJ4707" s="306"/>
      <c r="AK4707" s="307"/>
      <c r="AL4707" s="307"/>
      <c r="AN4707" s="312"/>
      <c r="AS4707" s="314"/>
    </row>
    <row r="4708" spans="1:45" x14ac:dyDescent="0.2">
      <c r="A4708" s="306"/>
      <c r="L4708" s="307"/>
      <c r="N4708" s="307"/>
      <c r="U4708" s="309"/>
      <c r="AF4708" s="306"/>
      <c r="AG4708" s="307"/>
      <c r="AH4708" s="307"/>
      <c r="AI4708" s="307"/>
      <c r="AJ4708" s="306"/>
      <c r="AK4708" s="307"/>
      <c r="AL4708" s="307"/>
      <c r="AN4708" s="312"/>
      <c r="AS4708" s="314"/>
    </row>
    <row r="4709" spans="1:45" x14ac:dyDescent="0.2">
      <c r="A4709" s="326"/>
      <c r="B4709" s="325"/>
      <c r="C4709" s="325"/>
      <c r="D4709" s="325"/>
      <c r="E4709" s="325"/>
      <c r="F4709" s="325"/>
      <c r="G4709" s="325"/>
      <c r="H4709" s="325"/>
      <c r="I4709" s="325"/>
      <c r="J4709" s="325"/>
      <c r="K4709" s="325"/>
      <c r="L4709" s="327"/>
      <c r="M4709" s="328"/>
      <c r="N4709" s="327"/>
      <c r="P4709" s="325"/>
      <c r="Q4709" s="325"/>
      <c r="R4709" s="325"/>
      <c r="S4709" s="325"/>
      <c r="T4709" s="328"/>
      <c r="U4709" s="329"/>
      <c r="V4709" s="330"/>
      <c r="W4709" s="330"/>
      <c r="X4709" s="325"/>
      <c r="Y4709" s="325"/>
      <c r="Z4709" s="325"/>
      <c r="AA4709" s="325"/>
      <c r="AB4709" s="325"/>
      <c r="AC4709" s="325"/>
      <c r="AD4709" s="325"/>
      <c r="AE4709" s="330"/>
      <c r="AF4709" s="326"/>
      <c r="AG4709" s="327"/>
      <c r="AH4709" s="327"/>
      <c r="AI4709" s="327"/>
      <c r="AJ4709" s="326"/>
      <c r="AK4709" s="327"/>
      <c r="AL4709" s="327"/>
      <c r="AM4709" s="331"/>
      <c r="AN4709" s="332"/>
      <c r="AO4709" s="333"/>
      <c r="AP4709" s="333"/>
      <c r="AQ4709" s="333"/>
      <c r="AR4709" s="332"/>
      <c r="AS4709" s="332"/>
    </row>
    <row r="4710" spans="1:45" x14ac:dyDescent="0.2">
      <c r="A4710" s="326"/>
      <c r="B4710" s="325"/>
      <c r="C4710" s="325"/>
      <c r="D4710" s="325"/>
      <c r="E4710" s="325"/>
      <c r="F4710" s="325"/>
      <c r="G4710" s="325"/>
      <c r="H4710" s="325"/>
      <c r="I4710" s="325"/>
      <c r="J4710" s="325"/>
      <c r="K4710" s="325"/>
      <c r="L4710" s="327"/>
      <c r="M4710" s="328"/>
      <c r="N4710" s="327"/>
      <c r="P4710" s="325"/>
      <c r="Q4710" s="325"/>
      <c r="R4710" s="325"/>
      <c r="S4710" s="325"/>
      <c r="T4710" s="328"/>
      <c r="U4710" s="329"/>
      <c r="V4710" s="330"/>
      <c r="W4710" s="330"/>
      <c r="X4710" s="325"/>
      <c r="Y4710" s="325"/>
      <c r="Z4710" s="325"/>
      <c r="AA4710" s="325"/>
      <c r="AB4710" s="325"/>
      <c r="AC4710" s="325"/>
      <c r="AD4710" s="325"/>
      <c r="AE4710" s="330"/>
      <c r="AF4710" s="326"/>
      <c r="AG4710" s="327"/>
      <c r="AH4710" s="327"/>
      <c r="AI4710" s="327"/>
      <c r="AJ4710" s="326"/>
      <c r="AK4710" s="327"/>
      <c r="AL4710" s="327"/>
      <c r="AM4710" s="331"/>
      <c r="AN4710" s="332"/>
      <c r="AO4710" s="333"/>
      <c r="AP4710" s="333"/>
      <c r="AQ4710" s="333"/>
      <c r="AR4710" s="332"/>
      <c r="AS4710" s="332"/>
    </row>
    <row r="4711" spans="1:45" x14ac:dyDescent="0.2">
      <c r="A4711" s="326"/>
      <c r="B4711" s="325"/>
      <c r="C4711" s="325"/>
      <c r="D4711" s="325"/>
      <c r="E4711" s="325"/>
      <c r="F4711" s="325"/>
      <c r="G4711" s="325"/>
      <c r="H4711" s="325"/>
      <c r="I4711" s="325"/>
      <c r="J4711" s="325"/>
      <c r="K4711" s="325"/>
      <c r="L4711" s="327"/>
      <c r="M4711" s="328"/>
      <c r="N4711" s="327"/>
      <c r="P4711" s="325"/>
      <c r="Q4711" s="325"/>
      <c r="R4711" s="325"/>
      <c r="S4711" s="325"/>
      <c r="T4711" s="328"/>
      <c r="U4711" s="329"/>
      <c r="V4711" s="330"/>
      <c r="W4711" s="330"/>
      <c r="X4711" s="325"/>
      <c r="Y4711" s="325"/>
      <c r="Z4711" s="325"/>
      <c r="AA4711" s="325"/>
      <c r="AB4711" s="325"/>
      <c r="AC4711" s="325"/>
      <c r="AD4711" s="325"/>
      <c r="AE4711" s="330"/>
      <c r="AF4711" s="326"/>
      <c r="AG4711" s="327"/>
      <c r="AH4711" s="327"/>
      <c r="AI4711" s="327"/>
      <c r="AJ4711" s="326"/>
      <c r="AK4711" s="327"/>
      <c r="AL4711" s="327"/>
      <c r="AM4711" s="331"/>
      <c r="AN4711" s="332"/>
      <c r="AO4711" s="333"/>
      <c r="AP4711" s="333"/>
      <c r="AQ4711" s="333"/>
      <c r="AR4711" s="332"/>
      <c r="AS4711" s="332"/>
    </row>
    <row r="4712" spans="1:45" x14ac:dyDescent="0.2">
      <c r="A4712" s="326"/>
      <c r="B4712" s="325"/>
      <c r="C4712" s="325"/>
      <c r="D4712" s="325"/>
      <c r="E4712" s="325"/>
      <c r="F4712" s="325"/>
      <c r="G4712" s="325"/>
      <c r="H4712" s="325"/>
      <c r="I4712" s="325"/>
      <c r="J4712" s="325"/>
      <c r="K4712" s="325"/>
      <c r="L4712" s="327"/>
      <c r="M4712" s="328"/>
      <c r="N4712" s="327"/>
      <c r="P4712" s="325"/>
      <c r="Q4712" s="325"/>
      <c r="R4712" s="325"/>
      <c r="S4712" s="325"/>
      <c r="T4712" s="328"/>
      <c r="U4712" s="329"/>
      <c r="V4712" s="330"/>
      <c r="W4712" s="330"/>
      <c r="X4712" s="325"/>
      <c r="Y4712" s="325"/>
      <c r="Z4712" s="325"/>
      <c r="AA4712" s="325"/>
      <c r="AB4712" s="325"/>
      <c r="AC4712" s="325"/>
      <c r="AD4712" s="325"/>
      <c r="AE4712" s="330"/>
      <c r="AF4712" s="326"/>
      <c r="AG4712" s="327"/>
      <c r="AH4712" s="327"/>
      <c r="AI4712" s="327"/>
      <c r="AJ4712" s="326"/>
      <c r="AK4712" s="327"/>
      <c r="AL4712" s="327"/>
      <c r="AM4712" s="331"/>
      <c r="AN4712" s="332"/>
      <c r="AO4712" s="333"/>
      <c r="AP4712" s="333"/>
      <c r="AQ4712" s="333"/>
      <c r="AR4712" s="332"/>
      <c r="AS4712" s="332"/>
    </row>
    <row r="4713" spans="1:45" x14ac:dyDescent="0.2">
      <c r="A4713" s="326"/>
      <c r="B4713" s="325"/>
      <c r="C4713" s="325"/>
      <c r="D4713" s="325"/>
      <c r="E4713" s="325"/>
      <c r="F4713" s="325"/>
      <c r="G4713" s="325"/>
      <c r="H4713" s="325"/>
      <c r="I4713" s="325"/>
      <c r="J4713" s="325"/>
      <c r="K4713" s="325"/>
      <c r="L4713" s="327"/>
      <c r="M4713" s="328"/>
      <c r="N4713" s="327"/>
      <c r="P4713" s="325"/>
      <c r="Q4713" s="325"/>
      <c r="R4713" s="325"/>
      <c r="S4713" s="325"/>
      <c r="T4713" s="328"/>
      <c r="U4713" s="329"/>
      <c r="V4713" s="330"/>
      <c r="W4713" s="330"/>
      <c r="X4713" s="325"/>
      <c r="Y4713" s="325"/>
      <c r="Z4713" s="325"/>
      <c r="AA4713" s="325"/>
      <c r="AB4713" s="325"/>
      <c r="AC4713" s="325"/>
      <c r="AD4713" s="325"/>
      <c r="AE4713" s="330"/>
      <c r="AF4713" s="326"/>
      <c r="AG4713" s="327"/>
      <c r="AH4713" s="327"/>
      <c r="AI4713" s="327"/>
      <c r="AJ4713" s="326"/>
      <c r="AK4713" s="327"/>
      <c r="AL4713" s="327"/>
      <c r="AM4713" s="331"/>
      <c r="AN4713" s="332"/>
      <c r="AO4713" s="333"/>
      <c r="AP4713" s="333"/>
      <c r="AQ4713" s="333"/>
      <c r="AR4713" s="332"/>
      <c r="AS4713" s="332"/>
    </row>
    <row r="4714" spans="1:45" x14ac:dyDescent="0.2">
      <c r="A4714" s="326"/>
      <c r="B4714" s="325"/>
      <c r="C4714" s="325"/>
      <c r="D4714" s="325"/>
      <c r="E4714" s="325"/>
      <c r="F4714" s="325"/>
      <c r="G4714" s="325"/>
      <c r="H4714" s="325"/>
      <c r="I4714" s="325"/>
      <c r="J4714" s="325"/>
      <c r="K4714" s="325"/>
      <c r="L4714" s="327"/>
      <c r="M4714" s="328"/>
      <c r="N4714" s="327"/>
      <c r="P4714" s="325"/>
      <c r="Q4714" s="325"/>
      <c r="R4714" s="325"/>
      <c r="S4714" s="325"/>
      <c r="T4714" s="328"/>
      <c r="U4714" s="329"/>
      <c r="V4714" s="330"/>
      <c r="W4714" s="330"/>
      <c r="X4714" s="325"/>
      <c r="Y4714" s="325"/>
      <c r="Z4714" s="325"/>
      <c r="AA4714" s="325"/>
      <c r="AB4714" s="325"/>
      <c r="AC4714" s="325"/>
      <c r="AD4714" s="325"/>
      <c r="AE4714" s="330"/>
      <c r="AF4714" s="326"/>
      <c r="AG4714" s="327"/>
      <c r="AH4714" s="327"/>
      <c r="AI4714" s="327"/>
      <c r="AJ4714" s="326"/>
      <c r="AK4714" s="327"/>
      <c r="AL4714" s="327"/>
      <c r="AM4714" s="331"/>
      <c r="AN4714" s="332"/>
      <c r="AO4714" s="333"/>
      <c r="AP4714" s="333"/>
      <c r="AQ4714" s="333"/>
      <c r="AR4714" s="332"/>
      <c r="AS4714" s="332"/>
    </row>
    <row r="4715" spans="1:45" x14ac:dyDescent="0.2">
      <c r="A4715" s="306"/>
      <c r="L4715" s="307"/>
      <c r="N4715" s="307"/>
      <c r="U4715" s="309"/>
      <c r="AF4715" s="306"/>
      <c r="AG4715" s="307"/>
      <c r="AH4715" s="307"/>
      <c r="AI4715" s="307"/>
      <c r="AK4715" s="307"/>
      <c r="AL4715" s="307"/>
      <c r="AN4715" s="312"/>
      <c r="AS4715" s="314"/>
    </row>
    <row r="4716" spans="1:45" x14ac:dyDescent="0.2">
      <c r="A4716" s="306"/>
      <c r="L4716" s="307"/>
      <c r="N4716" s="307"/>
      <c r="U4716" s="309"/>
      <c r="AF4716" s="306"/>
      <c r="AG4716" s="307"/>
      <c r="AH4716" s="307"/>
      <c r="AI4716" s="307"/>
      <c r="AJ4716" s="306"/>
      <c r="AK4716" s="307"/>
      <c r="AL4716" s="307"/>
      <c r="AN4716" s="312"/>
      <c r="AS4716" s="314"/>
    </row>
    <row r="4717" spans="1:45" x14ac:dyDescent="0.2">
      <c r="A4717" s="306"/>
      <c r="L4717" s="307"/>
      <c r="N4717" s="307"/>
      <c r="U4717" s="309"/>
      <c r="AF4717" s="306"/>
      <c r="AG4717" s="307"/>
      <c r="AH4717" s="307"/>
      <c r="AI4717" s="307"/>
      <c r="AJ4717" s="306"/>
      <c r="AK4717" s="307"/>
      <c r="AL4717" s="307"/>
      <c r="AN4717" s="312"/>
      <c r="AS4717" s="314"/>
    </row>
    <row r="4718" spans="1:45" x14ac:dyDescent="0.2">
      <c r="A4718" s="306"/>
      <c r="L4718" s="307"/>
      <c r="N4718" s="307"/>
      <c r="U4718" s="309"/>
      <c r="AF4718" s="306"/>
      <c r="AG4718" s="307"/>
      <c r="AH4718" s="307"/>
      <c r="AI4718" s="307"/>
      <c r="AK4718" s="307"/>
      <c r="AL4718" s="307"/>
      <c r="AN4718" s="312"/>
      <c r="AS4718" s="314"/>
    </row>
    <row r="4719" spans="1:45" x14ac:dyDescent="0.2">
      <c r="A4719" s="306"/>
      <c r="L4719" s="307"/>
      <c r="N4719" s="307"/>
      <c r="U4719" s="309"/>
      <c r="AF4719" s="306"/>
      <c r="AG4719" s="307"/>
      <c r="AH4719" s="307"/>
      <c r="AI4719" s="307"/>
      <c r="AJ4719" s="306"/>
      <c r="AK4719" s="307"/>
      <c r="AL4719" s="307"/>
      <c r="AN4719" s="312"/>
      <c r="AS4719" s="314"/>
    </row>
    <row r="4720" spans="1:45" x14ac:dyDescent="0.2">
      <c r="A4720" s="306"/>
      <c r="L4720" s="307"/>
      <c r="N4720" s="307"/>
      <c r="U4720" s="309"/>
      <c r="AF4720" s="306"/>
      <c r="AG4720" s="307"/>
      <c r="AH4720" s="307"/>
      <c r="AI4720" s="307"/>
      <c r="AJ4720" s="306"/>
      <c r="AK4720" s="307"/>
      <c r="AL4720" s="307"/>
      <c r="AN4720" s="312"/>
      <c r="AS4720" s="314"/>
    </row>
    <row r="4721" spans="1:45" x14ac:dyDescent="0.2">
      <c r="A4721" s="306"/>
      <c r="L4721" s="307"/>
      <c r="N4721" s="307"/>
      <c r="U4721" s="309"/>
      <c r="AF4721" s="306"/>
      <c r="AG4721" s="307"/>
      <c r="AH4721" s="307"/>
      <c r="AI4721" s="307"/>
      <c r="AK4721" s="307"/>
      <c r="AL4721" s="307"/>
      <c r="AN4721" s="312"/>
      <c r="AS4721" s="314"/>
    </row>
    <row r="4722" spans="1:45" x14ac:dyDescent="0.2">
      <c r="A4722" s="306"/>
      <c r="L4722" s="307"/>
      <c r="N4722" s="307"/>
      <c r="U4722" s="309"/>
      <c r="AF4722" s="306"/>
      <c r="AG4722" s="307"/>
      <c r="AH4722" s="307"/>
      <c r="AI4722" s="307"/>
      <c r="AJ4722" s="306"/>
      <c r="AK4722" s="307"/>
      <c r="AL4722" s="307"/>
      <c r="AN4722" s="312"/>
      <c r="AS4722" s="314"/>
    </row>
    <row r="4723" spans="1:45" x14ac:dyDescent="0.2">
      <c r="A4723" s="306"/>
      <c r="L4723" s="307"/>
      <c r="N4723" s="307"/>
      <c r="U4723" s="309"/>
      <c r="AF4723" s="306"/>
      <c r="AG4723" s="307"/>
      <c r="AH4723" s="307"/>
      <c r="AI4723" s="307"/>
      <c r="AJ4723" s="306"/>
      <c r="AK4723" s="307"/>
      <c r="AL4723" s="307"/>
      <c r="AN4723" s="312"/>
      <c r="AS4723" s="314"/>
    </row>
    <row r="4724" spans="1:45" x14ac:dyDescent="0.2">
      <c r="A4724" s="306"/>
      <c r="L4724" s="307"/>
      <c r="N4724" s="307"/>
      <c r="U4724" s="309"/>
      <c r="AF4724" s="306"/>
      <c r="AG4724" s="307"/>
      <c r="AH4724" s="307"/>
      <c r="AI4724" s="307"/>
      <c r="AK4724" s="307"/>
      <c r="AL4724" s="307"/>
      <c r="AN4724" s="312"/>
      <c r="AS4724" s="314"/>
    </row>
    <row r="4725" spans="1:45" x14ac:dyDescent="0.2">
      <c r="A4725" s="306"/>
      <c r="L4725" s="307"/>
      <c r="N4725" s="307"/>
      <c r="U4725" s="309"/>
      <c r="AF4725" s="306"/>
      <c r="AG4725" s="307"/>
      <c r="AH4725" s="307"/>
      <c r="AI4725" s="307"/>
      <c r="AJ4725" s="306"/>
      <c r="AK4725" s="307"/>
      <c r="AL4725" s="307"/>
      <c r="AN4725" s="312"/>
      <c r="AS4725" s="314"/>
    </row>
    <row r="4726" spans="1:45" x14ac:dyDescent="0.2">
      <c r="A4726" s="306"/>
      <c r="L4726" s="307"/>
      <c r="N4726" s="307"/>
      <c r="U4726" s="309"/>
      <c r="AF4726" s="306"/>
      <c r="AG4726" s="307"/>
      <c r="AH4726" s="307"/>
      <c r="AI4726" s="307"/>
      <c r="AJ4726" s="306"/>
      <c r="AK4726" s="307"/>
      <c r="AL4726" s="307"/>
      <c r="AN4726" s="312"/>
      <c r="AS4726" s="314"/>
    </row>
    <row r="4727" spans="1:45" x14ac:dyDescent="0.2">
      <c r="A4727" s="306"/>
      <c r="L4727" s="307"/>
      <c r="N4727" s="307"/>
      <c r="U4727" s="309"/>
      <c r="AF4727" s="306"/>
      <c r="AG4727" s="307"/>
      <c r="AH4727" s="307"/>
      <c r="AI4727" s="307"/>
      <c r="AK4727" s="307"/>
      <c r="AL4727" s="307"/>
      <c r="AN4727" s="312"/>
      <c r="AS4727" s="314"/>
    </row>
    <row r="4728" spans="1:45" x14ac:dyDescent="0.2">
      <c r="A4728" s="306"/>
      <c r="L4728" s="307"/>
      <c r="N4728" s="307"/>
      <c r="U4728" s="309"/>
      <c r="AF4728" s="306"/>
      <c r="AG4728" s="307"/>
      <c r="AH4728" s="307"/>
      <c r="AI4728" s="307"/>
      <c r="AJ4728" s="306"/>
      <c r="AK4728" s="307"/>
      <c r="AL4728" s="307"/>
      <c r="AN4728" s="312"/>
      <c r="AS4728" s="314"/>
    </row>
    <row r="4729" spans="1:45" x14ac:dyDescent="0.2">
      <c r="A4729" s="306"/>
      <c r="L4729" s="307"/>
      <c r="N4729" s="307"/>
      <c r="U4729" s="309"/>
      <c r="AF4729" s="306"/>
      <c r="AG4729" s="307"/>
      <c r="AH4729" s="307"/>
      <c r="AI4729" s="307"/>
      <c r="AJ4729" s="306"/>
      <c r="AK4729" s="307"/>
      <c r="AL4729" s="307"/>
      <c r="AN4729" s="312"/>
      <c r="AS4729" s="314"/>
    </row>
    <row r="4730" spans="1:45" x14ac:dyDescent="0.2">
      <c r="A4730" s="306"/>
      <c r="L4730" s="307"/>
      <c r="N4730" s="307"/>
      <c r="U4730" s="309"/>
      <c r="AF4730" s="306"/>
      <c r="AG4730" s="307"/>
      <c r="AH4730" s="307"/>
      <c r="AI4730" s="307"/>
      <c r="AK4730" s="307"/>
      <c r="AL4730" s="307"/>
      <c r="AN4730" s="312"/>
      <c r="AS4730" s="314"/>
    </row>
    <row r="4731" spans="1:45" x14ac:dyDescent="0.2">
      <c r="A4731" s="306"/>
      <c r="L4731" s="307"/>
      <c r="N4731" s="307"/>
      <c r="U4731" s="309"/>
      <c r="AF4731" s="306"/>
      <c r="AG4731" s="307"/>
      <c r="AH4731" s="307"/>
      <c r="AI4731" s="307"/>
      <c r="AJ4731" s="306"/>
      <c r="AK4731" s="307"/>
      <c r="AL4731" s="307"/>
      <c r="AN4731" s="312"/>
      <c r="AS4731" s="314"/>
    </row>
    <row r="4732" spans="1:45" x14ac:dyDescent="0.2">
      <c r="A4732" s="306"/>
      <c r="L4732" s="307"/>
      <c r="N4732" s="307"/>
      <c r="U4732" s="309"/>
      <c r="AF4732" s="306"/>
      <c r="AG4732" s="307"/>
      <c r="AH4732" s="307"/>
      <c r="AI4732" s="307"/>
      <c r="AJ4732" s="306"/>
      <c r="AK4732" s="307"/>
      <c r="AL4732" s="307"/>
      <c r="AN4732" s="312"/>
      <c r="AS4732" s="314"/>
    </row>
    <row r="4733" spans="1:45" x14ac:dyDescent="0.2">
      <c r="A4733" s="326"/>
      <c r="B4733" s="325"/>
      <c r="C4733" s="325"/>
      <c r="D4733" s="325"/>
      <c r="E4733" s="325"/>
      <c r="F4733" s="325"/>
      <c r="G4733" s="325"/>
      <c r="H4733" s="325"/>
      <c r="I4733" s="325"/>
      <c r="J4733" s="325"/>
      <c r="K4733" s="325"/>
      <c r="L4733" s="327"/>
      <c r="M4733" s="328"/>
      <c r="N4733" s="327"/>
      <c r="P4733" s="325"/>
      <c r="Q4733" s="325"/>
      <c r="R4733" s="325"/>
      <c r="S4733" s="325"/>
      <c r="T4733" s="328"/>
      <c r="U4733" s="329"/>
      <c r="V4733" s="330"/>
      <c r="W4733" s="330"/>
      <c r="X4733" s="325"/>
      <c r="Y4733" s="325"/>
      <c r="Z4733" s="325"/>
      <c r="AA4733" s="325"/>
      <c r="AB4733" s="325"/>
      <c r="AC4733" s="325"/>
      <c r="AD4733" s="325"/>
      <c r="AE4733" s="330"/>
      <c r="AF4733" s="326"/>
      <c r="AG4733" s="327"/>
      <c r="AH4733" s="327"/>
      <c r="AI4733" s="327"/>
      <c r="AJ4733" s="326"/>
      <c r="AK4733" s="327"/>
      <c r="AL4733" s="327"/>
      <c r="AM4733" s="331"/>
      <c r="AN4733" s="332"/>
      <c r="AO4733" s="333"/>
      <c r="AP4733" s="333"/>
      <c r="AQ4733" s="333"/>
      <c r="AR4733" s="332"/>
      <c r="AS4733" s="332"/>
    </row>
    <row r="4734" spans="1:45" x14ac:dyDescent="0.2">
      <c r="A4734" s="326"/>
      <c r="B4734" s="325"/>
      <c r="C4734" s="325"/>
      <c r="D4734" s="325"/>
      <c r="E4734" s="325"/>
      <c r="F4734" s="325"/>
      <c r="G4734" s="325"/>
      <c r="H4734" s="325"/>
      <c r="I4734" s="325"/>
      <c r="J4734" s="325"/>
      <c r="K4734" s="325"/>
      <c r="L4734" s="327"/>
      <c r="M4734" s="328"/>
      <c r="N4734" s="327"/>
      <c r="P4734" s="325"/>
      <c r="Q4734" s="325"/>
      <c r="R4734" s="325"/>
      <c r="S4734" s="325"/>
      <c r="T4734" s="328"/>
      <c r="U4734" s="329"/>
      <c r="V4734" s="330"/>
      <c r="W4734" s="330"/>
      <c r="X4734" s="325"/>
      <c r="Y4734" s="325"/>
      <c r="Z4734" s="325"/>
      <c r="AA4734" s="325"/>
      <c r="AB4734" s="325"/>
      <c r="AC4734" s="325"/>
      <c r="AD4734" s="325"/>
      <c r="AE4734" s="330"/>
      <c r="AF4734" s="326"/>
      <c r="AG4734" s="327"/>
      <c r="AH4734" s="327"/>
      <c r="AI4734" s="327"/>
      <c r="AJ4734" s="326"/>
      <c r="AK4734" s="327"/>
      <c r="AL4734" s="327"/>
      <c r="AM4734" s="331"/>
      <c r="AN4734" s="332"/>
      <c r="AO4734" s="333"/>
      <c r="AP4734" s="333"/>
      <c r="AQ4734" s="333"/>
      <c r="AR4734" s="332"/>
      <c r="AS4734" s="332"/>
    </row>
    <row r="4735" spans="1:45" x14ac:dyDescent="0.2">
      <c r="A4735" s="326"/>
      <c r="B4735" s="325"/>
      <c r="C4735" s="325"/>
      <c r="D4735" s="325"/>
      <c r="E4735" s="325"/>
      <c r="F4735" s="325"/>
      <c r="G4735" s="325"/>
      <c r="H4735" s="325"/>
      <c r="I4735" s="325"/>
      <c r="J4735" s="325"/>
      <c r="K4735" s="325"/>
      <c r="L4735" s="327"/>
      <c r="M4735" s="328"/>
      <c r="N4735" s="327"/>
      <c r="P4735" s="325"/>
      <c r="Q4735" s="325"/>
      <c r="R4735" s="325"/>
      <c r="S4735" s="325"/>
      <c r="T4735" s="328"/>
      <c r="U4735" s="329"/>
      <c r="V4735" s="330"/>
      <c r="W4735" s="330"/>
      <c r="X4735" s="325"/>
      <c r="Y4735" s="325"/>
      <c r="Z4735" s="325"/>
      <c r="AA4735" s="325"/>
      <c r="AB4735" s="325"/>
      <c r="AC4735" s="325"/>
      <c r="AD4735" s="325"/>
      <c r="AE4735" s="330"/>
      <c r="AF4735" s="326"/>
      <c r="AG4735" s="327"/>
      <c r="AH4735" s="327"/>
      <c r="AI4735" s="327"/>
      <c r="AJ4735" s="326"/>
      <c r="AK4735" s="327"/>
      <c r="AL4735" s="327"/>
      <c r="AM4735" s="331"/>
      <c r="AN4735" s="332"/>
      <c r="AO4735" s="333"/>
      <c r="AP4735" s="333"/>
      <c r="AQ4735" s="333"/>
      <c r="AR4735" s="332"/>
      <c r="AS4735" s="332"/>
    </row>
    <row r="4736" spans="1:45" x14ac:dyDescent="0.2">
      <c r="A4736" s="326"/>
      <c r="B4736" s="325"/>
      <c r="C4736" s="325"/>
      <c r="D4736" s="325"/>
      <c r="E4736" s="325"/>
      <c r="F4736" s="325"/>
      <c r="G4736" s="325"/>
      <c r="H4736" s="325"/>
      <c r="I4736" s="325"/>
      <c r="J4736" s="325"/>
      <c r="K4736" s="325"/>
      <c r="L4736" s="327"/>
      <c r="M4736" s="328"/>
      <c r="N4736" s="327"/>
      <c r="P4736" s="325"/>
      <c r="Q4736" s="325"/>
      <c r="R4736" s="325"/>
      <c r="S4736" s="325"/>
      <c r="T4736" s="328"/>
      <c r="U4736" s="329"/>
      <c r="V4736" s="330"/>
      <c r="W4736" s="330"/>
      <c r="X4736" s="325"/>
      <c r="Y4736" s="325"/>
      <c r="Z4736" s="325"/>
      <c r="AA4736" s="325"/>
      <c r="AB4736" s="325"/>
      <c r="AC4736" s="325"/>
      <c r="AD4736" s="325"/>
      <c r="AE4736" s="330"/>
      <c r="AF4736" s="326"/>
      <c r="AG4736" s="327"/>
      <c r="AH4736" s="327"/>
      <c r="AI4736" s="327"/>
      <c r="AJ4736" s="326"/>
      <c r="AK4736" s="327"/>
      <c r="AL4736" s="327"/>
      <c r="AM4736" s="331"/>
      <c r="AN4736" s="332"/>
      <c r="AO4736" s="333"/>
      <c r="AP4736" s="333"/>
      <c r="AQ4736" s="333"/>
      <c r="AR4736" s="332"/>
      <c r="AS4736" s="332"/>
    </row>
    <row r="4737" spans="1:45" x14ac:dyDescent="0.2">
      <c r="A4737" s="326"/>
      <c r="B4737" s="325"/>
      <c r="C4737" s="325"/>
      <c r="D4737" s="325"/>
      <c r="E4737" s="325"/>
      <c r="F4737" s="325"/>
      <c r="G4737" s="325"/>
      <c r="H4737" s="325"/>
      <c r="I4737" s="325"/>
      <c r="J4737" s="325"/>
      <c r="K4737" s="325"/>
      <c r="L4737" s="327"/>
      <c r="M4737" s="328"/>
      <c r="N4737" s="327"/>
      <c r="P4737" s="325"/>
      <c r="Q4737" s="325"/>
      <c r="R4737" s="325"/>
      <c r="S4737" s="325"/>
      <c r="T4737" s="328"/>
      <c r="U4737" s="329"/>
      <c r="V4737" s="330"/>
      <c r="W4737" s="330"/>
      <c r="X4737" s="325"/>
      <c r="Y4737" s="325"/>
      <c r="Z4737" s="325"/>
      <c r="AA4737" s="325"/>
      <c r="AB4737" s="325"/>
      <c r="AC4737" s="325"/>
      <c r="AD4737" s="325"/>
      <c r="AE4737" s="330"/>
      <c r="AF4737" s="326"/>
      <c r="AG4737" s="327"/>
      <c r="AH4737" s="327"/>
      <c r="AI4737" s="327"/>
      <c r="AJ4737" s="326"/>
      <c r="AK4737" s="327"/>
      <c r="AL4737" s="327"/>
      <c r="AM4737" s="331"/>
      <c r="AN4737" s="332"/>
      <c r="AO4737" s="333"/>
      <c r="AP4737" s="333"/>
      <c r="AQ4737" s="333"/>
      <c r="AR4737" s="332"/>
      <c r="AS4737" s="332"/>
    </row>
    <row r="4738" spans="1:45" x14ac:dyDescent="0.2">
      <c r="A4738" s="326"/>
      <c r="B4738" s="325"/>
      <c r="C4738" s="325"/>
      <c r="D4738" s="325"/>
      <c r="E4738" s="325"/>
      <c r="F4738" s="325"/>
      <c r="G4738" s="325"/>
      <c r="H4738" s="325"/>
      <c r="I4738" s="325"/>
      <c r="J4738" s="325"/>
      <c r="K4738" s="325"/>
      <c r="L4738" s="327"/>
      <c r="M4738" s="328"/>
      <c r="N4738" s="327"/>
      <c r="P4738" s="325"/>
      <c r="Q4738" s="325"/>
      <c r="R4738" s="325"/>
      <c r="S4738" s="325"/>
      <c r="T4738" s="328"/>
      <c r="U4738" s="329"/>
      <c r="V4738" s="330"/>
      <c r="W4738" s="330"/>
      <c r="X4738" s="325"/>
      <c r="Y4738" s="325"/>
      <c r="Z4738" s="325"/>
      <c r="AA4738" s="325"/>
      <c r="AB4738" s="325"/>
      <c r="AC4738" s="325"/>
      <c r="AD4738" s="325"/>
      <c r="AE4738" s="330"/>
      <c r="AF4738" s="326"/>
      <c r="AG4738" s="327"/>
      <c r="AH4738" s="327"/>
      <c r="AI4738" s="327"/>
      <c r="AJ4738" s="326"/>
      <c r="AK4738" s="327"/>
      <c r="AL4738" s="327"/>
      <c r="AM4738" s="331"/>
      <c r="AN4738" s="332"/>
      <c r="AO4738" s="333"/>
      <c r="AP4738" s="333"/>
      <c r="AQ4738" s="333"/>
      <c r="AR4738" s="332"/>
      <c r="AS4738" s="332"/>
    </row>
    <row r="4739" spans="1:45" x14ac:dyDescent="0.2">
      <c r="A4739" s="326"/>
      <c r="B4739" s="325"/>
      <c r="C4739" s="325"/>
      <c r="D4739" s="325"/>
      <c r="E4739" s="325"/>
      <c r="F4739" s="325"/>
      <c r="G4739" s="325"/>
      <c r="H4739" s="325"/>
      <c r="I4739" s="325"/>
      <c r="J4739" s="325"/>
      <c r="K4739" s="325"/>
      <c r="L4739" s="327"/>
      <c r="M4739" s="328"/>
      <c r="N4739" s="327"/>
      <c r="P4739" s="325"/>
      <c r="Q4739" s="325"/>
      <c r="R4739" s="325"/>
      <c r="S4739" s="325"/>
      <c r="T4739" s="328"/>
      <c r="U4739" s="329"/>
      <c r="V4739" s="330"/>
      <c r="W4739" s="330"/>
      <c r="X4739" s="325"/>
      <c r="Y4739" s="325"/>
      <c r="Z4739" s="325"/>
      <c r="AA4739" s="325"/>
      <c r="AB4739" s="325"/>
      <c r="AC4739" s="325"/>
      <c r="AD4739" s="325"/>
      <c r="AE4739" s="330"/>
      <c r="AF4739" s="326"/>
      <c r="AG4739" s="327"/>
      <c r="AH4739" s="327"/>
      <c r="AI4739" s="327"/>
      <c r="AJ4739" s="326"/>
      <c r="AK4739" s="327"/>
      <c r="AL4739" s="327"/>
      <c r="AM4739" s="331"/>
      <c r="AN4739" s="332"/>
      <c r="AO4739" s="333"/>
      <c r="AP4739" s="333"/>
      <c r="AQ4739" s="333"/>
      <c r="AR4739" s="332"/>
      <c r="AS4739" s="332"/>
    </row>
    <row r="4740" spans="1:45" x14ac:dyDescent="0.2">
      <c r="A4740" s="326"/>
      <c r="B4740" s="325"/>
      <c r="C4740" s="325"/>
      <c r="D4740" s="325"/>
      <c r="E4740" s="325"/>
      <c r="F4740" s="325"/>
      <c r="G4740" s="325"/>
      <c r="H4740" s="325"/>
      <c r="I4740" s="325"/>
      <c r="J4740" s="325"/>
      <c r="K4740" s="325"/>
      <c r="L4740" s="327"/>
      <c r="M4740" s="328"/>
      <c r="N4740" s="327"/>
      <c r="P4740" s="325"/>
      <c r="Q4740" s="325"/>
      <c r="R4740" s="325"/>
      <c r="S4740" s="325"/>
      <c r="T4740" s="328"/>
      <c r="U4740" s="329"/>
      <c r="V4740" s="330"/>
      <c r="W4740" s="330"/>
      <c r="X4740" s="325"/>
      <c r="Y4740" s="325"/>
      <c r="Z4740" s="325"/>
      <c r="AA4740" s="325"/>
      <c r="AB4740" s="325"/>
      <c r="AC4740" s="325"/>
      <c r="AD4740" s="325"/>
      <c r="AE4740" s="330"/>
      <c r="AF4740" s="326"/>
      <c r="AG4740" s="327"/>
      <c r="AH4740" s="327"/>
      <c r="AI4740" s="327"/>
      <c r="AJ4740" s="326"/>
      <c r="AK4740" s="327"/>
      <c r="AL4740" s="327"/>
      <c r="AM4740" s="331"/>
      <c r="AN4740" s="332"/>
      <c r="AO4740" s="333"/>
      <c r="AP4740" s="333"/>
      <c r="AQ4740" s="333"/>
      <c r="AR4740" s="332"/>
      <c r="AS4740" s="332"/>
    </row>
    <row r="4741" spans="1:45" x14ac:dyDescent="0.2">
      <c r="A4741" s="326"/>
      <c r="B4741" s="325"/>
      <c r="C4741" s="325"/>
      <c r="D4741" s="325"/>
      <c r="E4741" s="325"/>
      <c r="F4741" s="325"/>
      <c r="G4741" s="325"/>
      <c r="H4741" s="325"/>
      <c r="I4741" s="325"/>
      <c r="J4741" s="325"/>
      <c r="K4741" s="325"/>
      <c r="L4741" s="327"/>
      <c r="M4741" s="328"/>
      <c r="N4741" s="327"/>
      <c r="P4741" s="325"/>
      <c r="Q4741" s="325"/>
      <c r="R4741" s="325"/>
      <c r="S4741" s="325"/>
      <c r="T4741" s="328"/>
      <c r="U4741" s="329"/>
      <c r="V4741" s="330"/>
      <c r="W4741" s="330"/>
      <c r="X4741" s="325"/>
      <c r="Y4741" s="325"/>
      <c r="Z4741" s="325"/>
      <c r="AA4741" s="325"/>
      <c r="AB4741" s="325"/>
      <c r="AC4741" s="325"/>
      <c r="AD4741" s="325"/>
      <c r="AE4741" s="330"/>
      <c r="AF4741" s="326"/>
      <c r="AG4741" s="327"/>
      <c r="AH4741" s="327"/>
      <c r="AI4741" s="327"/>
      <c r="AJ4741" s="326"/>
      <c r="AK4741" s="327"/>
      <c r="AL4741" s="327"/>
      <c r="AM4741" s="331"/>
      <c r="AN4741" s="332"/>
      <c r="AO4741" s="333"/>
      <c r="AP4741" s="333"/>
      <c r="AQ4741" s="333"/>
      <c r="AR4741" s="332"/>
      <c r="AS4741" s="332"/>
    </row>
    <row r="4742" spans="1:45" x14ac:dyDescent="0.2">
      <c r="A4742" s="326"/>
      <c r="B4742" s="325"/>
      <c r="C4742" s="325"/>
      <c r="D4742" s="325"/>
      <c r="E4742" s="325"/>
      <c r="F4742" s="325"/>
      <c r="G4742" s="325"/>
      <c r="H4742" s="325"/>
      <c r="I4742" s="325"/>
      <c r="J4742" s="325"/>
      <c r="K4742" s="325"/>
      <c r="L4742" s="327"/>
      <c r="M4742" s="328"/>
      <c r="N4742" s="327"/>
      <c r="P4742" s="325"/>
      <c r="Q4742" s="325"/>
      <c r="R4742" s="325"/>
      <c r="S4742" s="325"/>
      <c r="T4742" s="328"/>
      <c r="U4742" s="329"/>
      <c r="V4742" s="330"/>
      <c r="W4742" s="330"/>
      <c r="X4742" s="325"/>
      <c r="Y4742" s="325"/>
      <c r="Z4742" s="325"/>
      <c r="AA4742" s="325"/>
      <c r="AB4742" s="325"/>
      <c r="AC4742" s="325"/>
      <c r="AD4742" s="325"/>
      <c r="AE4742" s="330"/>
      <c r="AF4742" s="326"/>
      <c r="AG4742" s="327"/>
      <c r="AH4742" s="327"/>
      <c r="AI4742" s="327"/>
      <c r="AJ4742" s="326"/>
      <c r="AK4742" s="327"/>
      <c r="AL4742" s="327"/>
      <c r="AM4742" s="331"/>
      <c r="AN4742" s="332"/>
      <c r="AO4742" s="333"/>
      <c r="AP4742" s="333"/>
      <c r="AQ4742" s="333"/>
      <c r="AR4742" s="332"/>
      <c r="AS4742" s="332"/>
    </row>
    <row r="4743" spans="1:45" x14ac:dyDescent="0.2">
      <c r="A4743" s="326"/>
      <c r="B4743" s="325"/>
      <c r="C4743" s="325"/>
      <c r="D4743" s="325"/>
      <c r="E4743" s="325"/>
      <c r="F4743" s="325"/>
      <c r="G4743" s="325"/>
      <c r="H4743" s="325"/>
      <c r="I4743" s="325"/>
      <c r="J4743" s="325"/>
      <c r="K4743" s="325"/>
      <c r="L4743" s="327"/>
      <c r="M4743" s="328"/>
      <c r="N4743" s="327"/>
      <c r="P4743" s="325"/>
      <c r="Q4743" s="325"/>
      <c r="R4743" s="325"/>
      <c r="S4743" s="325"/>
      <c r="T4743" s="328"/>
      <c r="U4743" s="329"/>
      <c r="V4743" s="330"/>
      <c r="W4743" s="330"/>
      <c r="X4743" s="325"/>
      <c r="Y4743" s="325"/>
      <c r="Z4743" s="325"/>
      <c r="AA4743" s="325"/>
      <c r="AB4743" s="325"/>
      <c r="AC4743" s="325"/>
      <c r="AD4743" s="325"/>
      <c r="AE4743" s="330"/>
      <c r="AF4743" s="326"/>
      <c r="AG4743" s="327"/>
      <c r="AH4743" s="327"/>
      <c r="AI4743" s="327"/>
      <c r="AJ4743" s="326"/>
      <c r="AK4743" s="327"/>
      <c r="AL4743" s="327"/>
      <c r="AM4743" s="331"/>
      <c r="AN4743" s="332"/>
      <c r="AO4743" s="333"/>
      <c r="AP4743" s="333"/>
      <c r="AQ4743" s="333"/>
      <c r="AR4743" s="332"/>
      <c r="AS4743" s="332"/>
    </row>
    <row r="4744" spans="1:45" x14ac:dyDescent="0.2">
      <c r="A4744" s="326"/>
      <c r="B4744" s="325"/>
      <c r="C4744" s="325"/>
      <c r="D4744" s="325"/>
      <c r="E4744" s="325"/>
      <c r="F4744" s="325"/>
      <c r="G4744" s="325"/>
      <c r="H4744" s="325"/>
      <c r="I4744" s="325"/>
      <c r="J4744" s="325"/>
      <c r="K4744" s="325"/>
      <c r="L4744" s="327"/>
      <c r="M4744" s="328"/>
      <c r="N4744" s="327"/>
      <c r="P4744" s="325"/>
      <c r="Q4744" s="325"/>
      <c r="R4744" s="325"/>
      <c r="S4744" s="325"/>
      <c r="T4744" s="328"/>
      <c r="U4744" s="329"/>
      <c r="V4744" s="330"/>
      <c r="W4744" s="330"/>
      <c r="X4744" s="325"/>
      <c r="Y4744" s="325"/>
      <c r="Z4744" s="325"/>
      <c r="AA4744" s="325"/>
      <c r="AB4744" s="325"/>
      <c r="AC4744" s="325"/>
      <c r="AD4744" s="325"/>
      <c r="AE4744" s="330"/>
      <c r="AF4744" s="326"/>
      <c r="AG4744" s="327"/>
      <c r="AH4744" s="327"/>
      <c r="AI4744" s="327"/>
      <c r="AJ4744" s="326"/>
      <c r="AK4744" s="327"/>
      <c r="AL4744" s="327"/>
      <c r="AM4744" s="331"/>
      <c r="AN4744" s="332"/>
      <c r="AO4744" s="333"/>
      <c r="AP4744" s="333"/>
      <c r="AQ4744" s="333"/>
      <c r="AR4744" s="332"/>
      <c r="AS4744" s="332"/>
    </row>
    <row r="4745" spans="1:45" x14ac:dyDescent="0.2">
      <c r="A4745" s="326"/>
      <c r="B4745" s="325"/>
      <c r="C4745" s="325"/>
      <c r="D4745" s="325"/>
      <c r="E4745" s="325"/>
      <c r="F4745" s="325"/>
      <c r="G4745" s="325"/>
      <c r="H4745" s="325"/>
      <c r="I4745" s="325"/>
      <c r="J4745" s="325"/>
      <c r="K4745" s="325"/>
      <c r="L4745" s="327"/>
      <c r="M4745" s="328"/>
      <c r="N4745" s="327"/>
      <c r="P4745" s="325"/>
      <c r="Q4745" s="325"/>
      <c r="R4745" s="325"/>
      <c r="S4745" s="325"/>
      <c r="T4745" s="328"/>
      <c r="U4745" s="329"/>
      <c r="V4745" s="330"/>
      <c r="W4745" s="330"/>
      <c r="X4745" s="325"/>
      <c r="Y4745" s="325"/>
      <c r="Z4745" s="325"/>
      <c r="AA4745" s="325"/>
      <c r="AB4745" s="325"/>
      <c r="AC4745" s="325"/>
      <c r="AD4745" s="325"/>
      <c r="AE4745" s="330"/>
      <c r="AF4745" s="326"/>
      <c r="AG4745" s="327"/>
      <c r="AH4745" s="327"/>
      <c r="AI4745" s="327"/>
      <c r="AJ4745" s="326"/>
      <c r="AK4745" s="327"/>
      <c r="AL4745" s="327"/>
      <c r="AM4745" s="331"/>
      <c r="AN4745" s="332"/>
      <c r="AO4745" s="333"/>
      <c r="AP4745" s="333"/>
      <c r="AQ4745" s="333"/>
      <c r="AR4745" s="332"/>
      <c r="AS4745" s="332"/>
    </row>
    <row r="4746" spans="1:45" x14ac:dyDescent="0.2">
      <c r="A4746" s="326"/>
      <c r="B4746" s="325"/>
      <c r="C4746" s="325"/>
      <c r="D4746" s="325"/>
      <c r="E4746" s="325"/>
      <c r="F4746" s="325"/>
      <c r="G4746" s="325"/>
      <c r="H4746" s="325"/>
      <c r="I4746" s="325"/>
      <c r="J4746" s="325"/>
      <c r="K4746" s="325"/>
      <c r="L4746" s="327"/>
      <c r="M4746" s="328"/>
      <c r="N4746" s="327"/>
      <c r="P4746" s="325"/>
      <c r="Q4746" s="325"/>
      <c r="R4746" s="325"/>
      <c r="S4746" s="325"/>
      <c r="T4746" s="328"/>
      <c r="U4746" s="329"/>
      <c r="V4746" s="330"/>
      <c r="W4746" s="330"/>
      <c r="X4746" s="325"/>
      <c r="Y4746" s="325"/>
      <c r="Z4746" s="325"/>
      <c r="AA4746" s="325"/>
      <c r="AB4746" s="325"/>
      <c r="AC4746" s="325"/>
      <c r="AD4746" s="325"/>
      <c r="AE4746" s="330"/>
      <c r="AF4746" s="326"/>
      <c r="AG4746" s="327"/>
      <c r="AH4746" s="327"/>
      <c r="AI4746" s="327"/>
      <c r="AJ4746" s="326"/>
      <c r="AK4746" s="327"/>
      <c r="AL4746" s="327"/>
      <c r="AM4746" s="331"/>
      <c r="AN4746" s="332"/>
      <c r="AO4746" s="333"/>
      <c r="AP4746" s="333"/>
      <c r="AQ4746" s="333"/>
      <c r="AR4746" s="332"/>
      <c r="AS4746" s="332"/>
    </row>
    <row r="4747" spans="1:45" x14ac:dyDescent="0.2">
      <c r="A4747" s="326"/>
      <c r="B4747" s="325"/>
      <c r="C4747" s="325"/>
      <c r="D4747" s="325"/>
      <c r="E4747" s="325"/>
      <c r="F4747" s="325"/>
      <c r="G4747" s="325"/>
      <c r="H4747" s="325"/>
      <c r="I4747" s="325"/>
      <c r="J4747" s="325"/>
      <c r="K4747" s="325"/>
      <c r="L4747" s="327"/>
      <c r="M4747" s="328"/>
      <c r="N4747" s="327"/>
      <c r="P4747" s="325"/>
      <c r="Q4747" s="325"/>
      <c r="R4747" s="325"/>
      <c r="S4747" s="325"/>
      <c r="T4747" s="328"/>
      <c r="U4747" s="329"/>
      <c r="V4747" s="330"/>
      <c r="W4747" s="330"/>
      <c r="X4747" s="325"/>
      <c r="Y4747" s="325"/>
      <c r="Z4747" s="325"/>
      <c r="AA4747" s="325"/>
      <c r="AB4747" s="325"/>
      <c r="AC4747" s="325"/>
      <c r="AD4747" s="325"/>
      <c r="AE4747" s="330"/>
      <c r="AF4747" s="326"/>
      <c r="AG4747" s="327"/>
      <c r="AH4747" s="327"/>
      <c r="AI4747" s="327"/>
      <c r="AJ4747" s="326"/>
      <c r="AK4747" s="327"/>
      <c r="AL4747" s="327"/>
      <c r="AM4747" s="331"/>
      <c r="AN4747" s="332"/>
      <c r="AO4747" s="333"/>
      <c r="AP4747" s="333"/>
      <c r="AQ4747" s="333"/>
      <c r="AR4747" s="332"/>
      <c r="AS4747" s="332"/>
    </row>
    <row r="4748" spans="1:45" x14ac:dyDescent="0.2">
      <c r="A4748" s="326"/>
      <c r="B4748" s="325"/>
      <c r="C4748" s="325"/>
      <c r="D4748" s="325"/>
      <c r="E4748" s="325"/>
      <c r="F4748" s="325"/>
      <c r="G4748" s="325"/>
      <c r="H4748" s="325"/>
      <c r="I4748" s="325"/>
      <c r="J4748" s="325"/>
      <c r="K4748" s="325"/>
      <c r="L4748" s="327"/>
      <c r="M4748" s="328"/>
      <c r="N4748" s="327"/>
      <c r="P4748" s="325"/>
      <c r="Q4748" s="325"/>
      <c r="R4748" s="325"/>
      <c r="S4748" s="325"/>
      <c r="T4748" s="328"/>
      <c r="U4748" s="329"/>
      <c r="V4748" s="330"/>
      <c r="W4748" s="330"/>
      <c r="X4748" s="325"/>
      <c r="Y4748" s="325"/>
      <c r="Z4748" s="325"/>
      <c r="AA4748" s="325"/>
      <c r="AB4748" s="325"/>
      <c r="AC4748" s="325"/>
      <c r="AD4748" s="325"/>
      <c r="AE4748" s="330"/>
      <c r="AF4748" s="326"/>
      <c r="AG4748" s="327"/>
      <c r="AH4748" s="327"/>
      <c r="AI4748" s="327"/>
      <c r="AJ4748" s="326"/>
      <c r="AK4748" s="327"/>
      <c r="AL4748" s="327"/>
      <c r="AM4748" s="331"/>
      <c r="AN4748" s="332"/>
      <c r="AO4748" s="333"/>
      <c r="AP4748" s="333"/>
      <c r="AQ4748" s="333"/>
      <c r="AR4748" s="332"/>
      <c r="AS4748" s="332"/>
    </row>
    <row r="4749" spans="1:45" x14ac:dyDescent="0.2">
      <c r="A4749" s="326"/>
      <c r="B4749" s="325"/>
      <c r="C4749" s="325"/>
      <c r="D4749" s="325"/>
      <c r="E4749" s="325"/>
      <c r="F4749" s="325"/>
      <c r="G4749" s="325"/>
      <c r="H4749" s="325"/>
      <c r="I4749" s="325"/>
      <c r="J4749" s="325"/>
      <c r="K4749" s="325"/>
      <c r="L4749" s="327"/>
      <c r="M4749" s="328"/>
      <c r="N4749" s="327"/>
      <c r="P4749" s="325"/>
      <c r="Q4749" s="325"/>
      <c r="R4749" s="325"/>
      <c r="S4749" s="325"/>
      <c r="T4749" s="328"/>
      <c r="U4749" s="329"/>
      <c r="V4749" s="330"/>
      <c r="W4749" s="330"/>
      <c r="X4749" s="325"/>
      <c r="Y4749" s="325"/>
      <c r="Z4749" s="325"/>
      <c r="AA4749" s="325"/>
      <c r="AB4749" s="325"/>
      <c r="AC4749" s="325"/>
      <c r="AD4749" s="325"/>
      <c r="AE4749" s="330"/>
      <c r="AF4749" s="326"/>
      <c r="AG4749" s="327"/>
      <c r="AH4749" s="327"/>
      <c r="AI4749" s="327"/>
      <c r="AJ4749" s="326"/>
      <c r="AK4749" s="327"/>
      <c r="AL4749" s="327"/>
      <c r="AM4749" s="331"/>
      <c r="AN4749" s="332"/>
      <c r="AO4749" s="333"/>
      <c r="AP4749" s="333"/>
      <c r="AQ4749" s="333"/>
      <c r="AR4749" s="332"/>
      <c r="AS4749" s="332"/>
    </row>
    <row r="4750" spans="1:45" x14ac:dyDescent="0.2">
      <c r="A4750" s="326"/>
      <c r="B4750" s="325"/>
      <c r="C4750" s="325"/>
      <c r="D4750" s="325"/>
      <c r="E4750" s="325"/>
      <c r="F4750" s="325"/>
      <c r="G4750" s="325"/>
      <c r="H4750" s="325"/>
      <c r="I4750" s="325"/>
      <c r="J4750" s="325"/>
      <c r="K4750" s="325"/>
      <c r="L4750" s="327"/>
      <c r="M4750" s="328"/>
      <c r="N4750" s="327"/>
      <c r="P4750" s="325"/>
      <c r="Q4750" s="325"/>
      <c r="R4750" s="325"/>
      <c r="S4750" s="325"/>
      <c r="T4750" s="328"/>
      <c r="U4750" s="329"/>
      <c r="V4750" s="330"/>
      <c r="W4750" s="330"/>
      <c r="X4750" s="325"/>
      <c r="Y4750" s="325"/>
      <c r="Z4750" s="325"/>
      <c r="AA4750" s="325"/>
      <c r="AB4750" s="325"/>
      <c r="AC4750" s="325"/>
      <c r="AD4750" s="325"/>
      <c r="AE4750" s="330"/>
      <c r="AF4750" s="326"/>
      <c r="AG4750" s="327"/>
      <c r="AH4750" s="327"/>
      <c r="AI4750" s="327"/>
      <c r="AJ4750" s="326"/>
      <c r="AK4750" s="327"/>
      <c r="AL4750" s="327"/>
      <c r="AM4750" s="331"/>
      <c r="AN4750" s="332"/>
      <c r="AO4750" s="333"/>
      <c r="AP4750" s="333"/>
      <c r="AQ4750" s="333"/>
      <c r="AR4750" s="332"/>
      <c r="AS4750" s="332"/>
    </row>
    <row r="4751" spans="1:45" x14ac:dyDescent="0.2">
      <c r="A4751" s="326"/>
      <c r="B4751" s="325"/>
      <c r="C4751" s="325"/>
      <c r="D4751" s="325"/>
      <c r="E4751" s="325"/>
      <c r="F4751" s="325"/>
      <c r="G4751" s="325"/>
      <c r="H4751" s="325"/>
      <c r="I4751" s="325"/>
      <c r="J4751" s="325"/>
      <c r="K4751" s="325"/>
      <c r="L4751" s="327"/>
      <c r="M4751" s="328"/>
      <c r="N4751" s="327"/>
      <c r="P4751" s="325"/>
      <c r="Q4751" s="325"/>
      <c r="R4751" s="325"/>
      <c r="S4751" s="325"/>
      <c r="T4751" s="328"/>
      <c r="U4751" s="329"/>
      <c r="V4751" s="330"/>
      <c r="W4751" s="330"/>
      <c r="X4751" s="325"/>
      <c r="Y4751" s="325"/>
      <c r="Z4751" s="325"/>
      <c r="AA4751" s="325"/>
      <c r="AB4751" s="325"/>
      <c r="AC4751" s="325"/>
      <c r="AD4751" s="325"/>
      <c r="AE4751" s="330"/>
      <c r="AF4751" s="326"/>
      <c r="AG4751" s="327"/>
      <c r="AH4751" s="327"/>
      <c r="AI4751" s="327"/>
      <c r="AJ4751" s="326"/>
      <c r="AK4751" s="327"/>
      <c r="AL4751" s="327"/>
      <c r="AM4751" s="331"/>
      <c r="AN4751" s="332"/>
      <c r="AO4751" s="333"/>
      <c r="AP4751" s="333"/>
      <c r="AQ4751" s="333"/>
      <c r="AR4751" s="332"/>
      <c r="AS4751" s="332"/>
    </row>
    <row r="4752" spans="1:45" x14ac:dyDescent="0.2">
      <c r="A4752" s="326"/>
      <c r="B4752" s="325"/>
      <c r="C4752" s="325"/>
      <c r="D4752" s="325"/>
      <c r="E4752" s="325"/>
      <c r="F4752" s="325"/>
      <c r="G4752" s="325"/>
      <c r="H4752" s="325"/>
      <c r="I4752" s="325"/>
      <c r="J4752" s="325"/>
      <c r="K4752" s="325"/>
      <c r="L4752" s="327"/>
      <c r="M4752" s="328"/>
      <c r="N4752" s="327"/>
      <c r="P4752" s="325"/>
      <c r="Q4752" s="325"/>
      <c r="R4752" s="325"/>
      <c r="S4752" s="325"/>
      <c r="T4752" s="328"/>
      <c r="U4752" s="329"/>
      <c r="V4752" s="330"/>
      <c r="W4752" s="330"/>
      <c r="X4752" s="325"/>
      <c r="Y4752" s="325"/>
      <c r="Z4752" s="325"/>
      <c r="AA4752" s="325"/>
      <c r="AB4752" s="325"/>
      <c r="AC4752" s="325"/>
      <c r="AD4752" s="325"/>
      <c r="AE4752" s="330"/>
      <c r="AF4752" s="326"/>
      <c r="AG4752" s="327"/>
      <c r="AH4752" s="327"/>
      <c r="AI4752" s="327"/>
      <c r="AJ4752" s="326"/>
      <c r="AK4752" s="327"/>
      <c r="AL4752" s="327"/>
      <c r="AM4752" s="331"/>
      <c r="AN4752" s="332"/>
      <c r="AO4752" s="333"/>
      <c r="AP4752" s="333"/>
      <c r="AQ4752" s="333"/>
      <c r="AR4752" s="332"/>
      <c r="AS4752" s="332"/>
    </row>
    <row r="4753" spans="1:45" x14ac:dyDescent="0.2">
      <c r="A4753" s="326"/>
      <c r="B4753" s="325"/>
      <c r="C4753" s="325"/>
      <c r="D4753" s="325"/>
      <c r="E4753" s="325"/>
      <c r="F4753" s="325"/>
      <c r="G4753" s="325"/>
      <c r="H4753" s="325"/>
      <c r="I4753" s="325"/>
      <c r="J4753" s="325"/>
      <c r="K4753" s="325"/>
      <c r="L4753" s="327"/>
      <c r="M4753" s="328"/>
      <c r="N4753" s="327"/>
      <c r="P4753" s="325"/>
      <c r="Q4753" s="325"/>
      <c r="R4753" s="325"/>
      <c r="S4753" s="325"/>
      <c r="T4753" s="328"/>
      <c r="U4753" s="329"/>
      <c r="V4753" s="330"/>
      <c r="W4753" s="330"/>
      <c r="X4753" s="325"/>
      <c r="Y4753" s="325"/>
      <c r="Z4753" s="325"/>
      <c r="AA4753" s="325"/>
      <c r="AB4753" s="325"/>
      <c r="AC4753" s="325"/>
      <c r="AD4753" s="325"/>
      <c r="AE4753" s="330"/>
      <c r="AF4753" s="326"/>
      <c r="AG4753" s="327"/>
      <c r="AH4753" s="327"/>
      <c r="AI4753" s="327"/>
      <c r="AJ4753" s="326"/>
      <c r="AK4753" s="327"/>
      <c r="AL4753" s="327"/>
      <c r="AM4753" s="331"/>
      <c r="AN4753" s="332"/>
      <c r="AO4753" s="333"/>
      <c r="AP4753" s="333"/>
      <c r="AQ4753" s="333"/>
      <c r="AR4753" s="332"/>
      <c r="AS4753" s="332"/>
    </row>
    <row r="4754" spans="1:45" x14ac:dyDescent="0.2">
      <c r="A4754" s="326"/>
      <c r="B4754" s="325"/>
      <c r="C4754" s="325"/>
      <c r="D4754" s="325"/>
      <c r="E4754" s="325"/>
      <c r="F4754" s="325"/>
      <c r="G4754" s="325"/>
      <c r="H4754" s="325"/>
      <c r="I4754" s="325"/>
      <c r="J4754" s="325"/>
      <c r="K4754" s="325"/>
      <c r="L4754" s="327"/>
      <c r="M4754" s="328"/>
      <c r="N4754" s="327"/>
      <c r="P4754" s="325"/>
      <c r="Q4754" s="325"/>
      <c r="R4754" s="325"/>
      <c r="S4754" s="325"/>
      <c r="T4754" s="328"/>
      <c r="U4754" s="329"/>
      <c r="V4754" s="330"/>
      <c r="W4754" s="330"/>
      <c r="X4754" s="325"/>
      <c r="Y4754" s="325"/>
      <c r="Z4754" s="325"/>
      <c r="AA4754" s="325"/>
      <c r="AB4754" s="325"/>
      <c r="AC4754" s="325"/>
      <c r="AD4754" s="325"/>
      <c r="AE4754" s="330"/>
      <c r="AF4754" s="326"/>
      <c r="AG4754" s="327"/>
      <c r="AH4754" s="327"/>
      <c r="AI4754" s="327"/>
      <c r="AJ4754" s="326"/>
      <c r="AK4754" s="327"/>
      <c r="AL4754" s="327"/>
      <c r="AM4754" s="331"/>
      <c r="AN4754" s="332"/>
      <c r="AO4754" s="333"/>
      <c r="AP4754" s="333"/>
      <c r="AQ4754" s="333"/>
      <c r="AR4754" s="332"/>
      <c r="AS4754" s="332"/>
    </row>
    <row r="4755" spans="1:45" x14ac:dyDescent="0.2">
      <c r="A4755" s="326"/>
      <c r="B4755" s="325"/>
      <c r="C4755" s="325"/>
      <c r="D4755" s="325"/>
      <c r="E4755" s="325"/>
      <c r="F4755" s="325"/>
      <c r="G4755" s="325"/>
      <c r="H4755" s="325"/>
      <c r="I4755" s="325"/>
      <c r="J4755" s="325"/>
      <c r="K4755" s="325"/>
      <c r="L4755" s="327"/>
      <c r="M4755" s="328"/>
      <c r="N4755" s="327"/>
      <c r="P4755" s="325"/>
      <c r="Q4755" s="325"/>
      <c r="R4755" s="325"/>
      <c r="S4755" s="325"/>
      <c r="T4755" s="328"/>
      <c r="U4755" s="329"/>
      <c r="V4755" s="330"/>
      <c r="W4755" s="330"/>
      <c r="X4755" s="325"/>
      <c r="Y4755" s="325"/>
      <c r="Z4755" s="325"/>
      <c r="AA4755" s="325"/>
      <c r="AB4755" s="325"/>
      <c r="AC4755" s="325"/>
      <c r="AD4755" s="325"/>
      <c r="AE4755" s="330"/>
      <c r="AF4755" s="326"/>
      <c r="AG4755" s="327"/>
      <c r="AH4755" s="327"/>
      <c r="AI4755" s="327"/>
      <c r="AJ4755" s="326"/>
      <c r="AK4755" s="327"/>
      <c r="AL4755" s="327"/>
      <c r="AM4755" s="331"/>
      <c r="AN4755" s="332"/>
      <c r="AO4755" s="333"/>
      <c r="AP4755" s="333"/>
      <c r="AQ4755" s="333"/>
      <c r="AR4755" s="332"/>
      <c r="AS4755" s="332"/>
    </row>
    <row r="4756" spans="1:45" x14ac:dyDescent="0.2">
      <c r="A4756" s="326"/>
      <c r="B4756" s="325"/>
      <c r="C4756" s="325"/>
      <c r="D4756" s="325"/>
      <c r="E4756" s="325"/>
      <c r="F4756" s="325"/>
      <c r="G4756" s="325"/>
      <c r="H4756" s="325"/>
      <c r="I4756" s="325"/>
      <c r="J4756" s="325"/>
      <c r="K4756" s="325"/>
      <c r="L4756" s="327"/>
      <c r="M4756" s="328"/>
      <c r="N4756" s="327"/>
      <c r="P4756" s="325"/>
      <c r="Q4756" s="325"/>
      <c r="R4756" s="325"/>
      <c r="S4756" s="325"/>
      <c r="T4756" s="328"/>
      <c r="U4756" s="329"/>
      <c r="V4756" s="330"/>
      <c r="W4756" s="330"/>
      <c r="X4756" s="325"/>
      <c r="Y4756" s="325"/>
      <c r="Z4756" s="325"/>
      <c r="AA4756" s="325"/>
      <c r="AB4756" s="325"/>
      <c r="AC4756" s="325"/>
      <c r="AD4756" s="325"/>
      <c r="AE4756" s="330"/>
      <c r="AF4756" s="326"/>
      <c r="AG4756" s="327"/>
      <c r="AH4756" s="327"/>
      <c r="AI4756" s="327"/>
      <c r="AJ4756" s="326"/>
      <c r="AK4756" s="327"/>
      <c r="AL4756" s="327"/>
      <c r="AM4756" s="331"/>
      <c r="AN4756" s="332"/>
      <c r="AO4756" s="333"/>
      <c r="AP4756" s="333"/>
      <c r="AQ4756" s="333"/>
      <c r="AR4756" s="332"/>
      <c r="AS4756" s="332"/>
    </row>
    <row r="4757" spans="1:45" x14ac:dyDescent="0.2">
      <c r="A4757" s="306"/>
      <c r="L4757" s="307"/>
      <c r="N4757" s="307"/>
      <c r="U4757" s="309"/>
      <c r="AF4757" s="306"/>
      <c r="AG4757" s="307"/>
      <c r="AH4757" s="307"/>
      <c r="AI4757" s="307"/>
      <c r="AK4757" s="307"/>
      <c r="AL4757" s="307"/>
      <c r="AN4757" s="312"/>
      <c r="AS4757" s="314"/>
    </row>
    <row r="4758" spans="1:45" x14ac:dyDescent="0.2">
      <c r="A4758" s="306"/>
      <c r="L4758" s="307"/>
      <c r="N4758" s="307"/>
      <c r="U4758" s="309"/>
      <c r="AF4758" s="306"/>
      <c r="AG4758" s="307"/>
      <c r="AH4758" s="307"/>
      <c r="AI4758" s="307"/>
      <c r="AJ4758" s="306"/>
      <c r="AK4758" s="307"/>
      <c r="AL4758" s="307"/>
      <c r="AN4758" s="312"/>
      <c r="AS4758" s="314"/>
    </row>
    <row r="4759" spans="1:45" x14ac:dyDescent="0.2">
      <c r="A4759" s="306"/>
      <c r="L4759" s="307"/>
      <c r="N4759" s="307"/>
      <c r="U4759" s="309"/>
      <c r="AF4759" s="306"/>
      <c r="AG4759" s="307"/>
      <c r="AH4759" s="307"/>
      <c r="AI4759" s="307"/>
      <c r="AK4759" s="307"/>
      <c r="AL4759" s="307"/>
      <c r="AN4759" s="312"/>
      <c r="AS4759" s="314"/>
    </row>
    <row r="4760" spans="1:45" x14ac:dyDescent="0.2">
      <c r="A4760" s="306"/>
      <c r="L4760" s="307"/>
      <c r="N4760" s="307"/>
      <c r="U4760" s="309"/>
      <c r="AF4760" s="306"/>
      <c r="AG4760" s="307"/>
      <c r="AH4760" s="307"/>
      <c r="AI4760" s="307"/>
      <c r="AJ4760" s="306"/>
      <c r="AK4760" s="307"/>
      <c r="AL4760" s="307"/>
      <c r="AN4760" s="312"/>
      <c r="AS4760" s="314"/>
    </row>
    <row r="4761" spans="1:45" x14ac:dyDescent="0.2">
      <c r="A4761" s="326"/>
      <c r="B4761" s="325"/>
      <c r="C4761" s="325"/>
      <c r="D4761" s="325"/>
      <c r="E4761" s="325"/>
      <c r="F4761" s="325"/>
      <c r="G4761" s="325"/>
      <c r="H4761" s="325"/>
      <c r="I4761" s="325"/>
      <c r="J4761" s="325"/>
      <c r="K4761" s="325"/>
      <c r="L4761" s="327"/>
      <c r="M4761" s="328"/>
      <c r="N4761" s="327"/>
      <c r="P4761" s="325"/>
      <c r="Q4761" s="325"/>
      <c r="R4761" s="325"/>
      <c r="S4761" s="325"/>
      <c r="T4761" s="328"/>
      <c r="U4761" s="329"/>
      <c r="V4761" s="330"/>
      <c r="W4761" s="330"/>
      <c r="X4761" s="325"/>
      <c r="Y4761" s="325"/>
      <c r="Z4761" s="325"/>
      <c r="AA4761" s="325"/>
      <c r="AB4761" s="325"/>
      <c r="AC4761" s="325"/>
      <c r="AD4761" s="325"/>
      <c r="AE4761" s="330"/>
      <c r="AF4761" s="326"/>
      <c r="AG4761" s="327"/>
      <c r="AH4761" s="327"/>
      <c r="AI4761" s="327"/>
      <c r="AJ4761" s="326"/>
      <c r="AK4761" s="327"/>
      <c r="AL4761" s="327"/>
      <c r="AM4761" s="331"/>
      <c r="AN4761" s="332"/>
      <c r="AO4761" s="333"/>
      <c r="AP4761" s="333"/>
      <c r="AQ4761" s="333"/>
      <c r="AR4761" s="332"/>
      <c r="AS4761" s="332"/>
    </row>
    <row r="4762" spans="1:45" x14ac:dyDescent="0.2">
      <c r="A4762" s="326"/>
      <c r="B4762" s="325"/>
      <c r="C4762" s="325"/>
      <c r="D4762" s="325"/>
      <c r="E4762" s="325"/>
      <c r="F4762" s="325"/>
      <c r="G4762" s="325"/>
      <c r="H4762" s="325"/>
      <c r="I4762" s="325"/>
      <c r="J4762" s="325"/>
      <c r="K4762" s="325"/>
      <c r="L4762" s="327"/>
      <c r="M4762" s="328"/>
      <c r="N4762" s="327"/>
      <c r="P4762" s="325"/>
      <c r="Q4762" s="325"/>
      <c r="R4762" s="325"/>
      <c r="S4762" s="325"/>
      <c r="T4762" s="328"/>
      <c r="U4762" s="329"/>
      <c r="V4762" s="330"/>
      <c r="W4762" s="330"/>
      <c r="X4762" s="325"/>
      <c r="Y4762" s="325"/>
      <c r="Z4762" s="325"/>
      <c r="AA4762" s="325"/>
      <c r="AB4762" s="325"/>
      <c r="AC4762" s="325"/>
      <c r="AD4762" s="325"/>
      <c r="AE4762" s="330"/>
      <c r="AF4762" s="326"/>
      <c r="AG4762" s="327"/>
      <c r="AH4762" s="327"/>
      <c r="AI4762" s="327"/>
      <c r="AJ4762" s="326"/>
      <c r="AK4762" s="327"/>
      <c r="AL4762" s="327"/>
      <c r="AM4762" s="331"/>
      <c r="AN4762" s="332"/>
      <c r="AO4762" s="333"/>
      <c r="AP4762" s="333"/>
      <c r="AQ4762" s="333"/>
      <c r="AR4762" s="332"/>
      <c r="AS4762" s="332"/>
    </row>
    <row r="4763" spans="1:45" x14ac:dyDescent="0.2">
      <c r="A4763" s="306"/>
      <c r="L4763" s="307"/>
      <c r="N4763" s="307"/>
      <c r="U4763" s="309"/>
      <c r="AF4763" s="306"/>
      <c r="AG4763" s="307"/>
      <c r="AH4763" s="307"/>
      <c r="AI4763" s="307"/>
      <c r="AK4763" s="307"/>
      <c r="AL4763" s="307"/>
      <c r="AN4763" s="312"/>
      <c r="AS4763" s="314"/>
    </row>
    <row r="4764" spans="1:45" x14ac:dyDescent="0.2">
      <c r="A4764" s="306"/>
      <c r="L4764" s="307"/>
      <c r="N4764" s="307"/>
      <c r="U4764" s="309"/>
      <c r="AF4764" s="306"/>
      <c r="AG4764" s="307"/>
      <c r="AH4764" s="307"/>
      <c r="AI4764" s="307"/>
      <c r="AJ4764" s="306"/>
      <c r="AK4764" s="307"/>
      <c r="AL4764" s="307"/>
      <c r="AN4764" s="312"/>
      <c r="AS4764" s="314"/>
    </row>
    <row r="4765" spans="1:45" x14ac:dyDescent="0.2">
      <c r="A4765" s="306"/>
      <c r="L4765" s="307"/>
      <c r="N4765" s="307"/>
      <c r="U4765" s="309"/>
      <c r="AF4765" s="306"/>
      <c r="AG4765" s="307"/>
      <c r="AH4765" s="307"/>
      <c r="AI4765" s="307"/>
      <c r="AK4765" s="307"/>
      <c r="AL4765" s="307"/>
      <c r="AN4765" s="312"/>
      <c r="AS4765" s="314"/>
    </row>
    <row r="4766" spans="1:45" x14ac:dyDescent="0.2">
      <c r="A4766" s="306"/>
      <c r="L4766" s="307"/>
      <c r="N4766" s="307"/>
      <c r="U4766" s="309"/>
      <c r="AF4766" s="306"/>
      <c r="AG4766" s="307"/>
      <c r="AH4766" s="307"/>
      <c r="AI4766" s="307"/>
      <c r="AJ4766" s="306"/>
      <c r="AK4766" s="307"/>
      <c r="AL4766" s="307"/>
      <c r="AN4766" s="312"/>
      <c r="AS4766" s="314"/>
    </row>
    <row r="4767" spans="1:45" x14ac:dyDescent="0.2">
      <c r="A4767" s="326"/>
      <c r="B4767" s="325"/>
      <c r="C4767" s="325"/>
      <c r="D4767" s="325"/>
      <c r="E4767" s="325"/>
      <c r="F4767" s="325"/>
      <c r="G4767" s="325"/>
      <c r="H4767" s="325"/>
      <c r="I4767" s="325"/>
      <c r="J4767" s="325"/>
      <c r="K4767" s="325"/>
      <c r="L4767" s="327"/>
      <c r="M4767" s="328"/>
      <c r="N4767" s="327"/>
      <c r="P4767" s="325"/>
      <c r="Q4767" s="325"/>
      <c r="R4767" s="325"/>
      <c r="S4767" s="325"/>
      <c r="T4767" s="328"/>
      <c r="U4767" s="329"/>
      <c r="V4767" s="330"/>
      <c r="W4767" s="330"/>
      <c r="X4767" s="325"/>
      <c r="Y4767" s="325"/>
      <c r="Z4767" s="325"/>
      <c r="AA4767" s="325"/>
      <c r="AB4767" s="325"/>
      <c r="AC4767" s="325"/>
      <c r="AD4767" s="325"/>
      <c r="AE4767" s="330"/>
      <c r="AF4767" s="326"/>
      <c r="AG4767" s="327"/>
      <c r="AH4767" s="327"/>
      <c r="AI4767" s="327"/>
      <c r="AJ4767" s="326"/>
      <c r="AK4767" s="327"/>
      <c r="AL4767" s="327"/>
      <c r="AM4767" s="331"/>
      <c r="AN4767" s="332"/>
      <c r="AO4767" s="333"/>
      <c r="AP4767" s="333"/>
      <c r="AQ4767" s="333"/>
      <c r="AR4767" s="332"/>
      <c r="AS4767" s="332"/>
    </row>
    <row r="4768" spans="1:45" x14ac:dyDescent="0.2">
      <c r="A4768" s="326"/>
      <c r="B4768" s="325"/>
      <c r="C4768" s="325"/>
      <c r="D4768" s="325"/>
      <c r="E4768" s="325"/>
      <c r="F4768" s="325"/>
      <c r="G4768" s="325"/>
      <c r="H4768" s="325"/>
      <c r="I4768" s="325"/>
      <c r="J4768" s="325"/>
      <c r="K4768" s="325"/>
      <c r="L4768" s="327"/>
      <c r="M4768" s="328"/>
      <c r="N4768" s="327"/>
      <c r="P4768" s="325"/>
      <c r="Q4768" s="325"/>
      <c r="R4768" s="325"/>
      <c r="S4768" s="325"/>
      <c r="T4768" s="328"/>
      <c r="U4768" s="329"/>
      <c r="V4768" s="330"/>
      <c r="W4768" s="330"/>
      <c r="X4768" s="325"/>
      <c r="Y4768" s="325"/>
      <c r="Z4768" s="325"/>
      <c r="AA4768" s="325"/>
      <c r="AB4768" s="325"/>
      <c r="AC4768" s="325"/>
      <c r="AD4768" s="325"/>
      <c r="AE4768" s="330"/>
      <c r="AF4768" s="326"/>
      <c r="AG4768" s="327"/>
      <c r="AH4768" s="327"/>
      <c r="AI4768" s="327"/>
      <c r="AJ4768" s="326"/>
      <c r="AK4768" s="327"/>
      <c r="AL4768" s="327"/>
      <c r="AM4768" s="331"/>
      <c r="AN4768" s="332"/>
      <c r="AO4768" s="333"/>
      <c r="AP4768" s="333"/>
      <c r="AQ4768" s="333"/>
      <c r="AR4768" s="332"/>
      <c r="AS4768" s="332"/>
    </row>
    <row r="4769" spans="1:45" x14ac:dyDescent="0.2">
      <c r="A4769" s="306"/>
      <c r="L4769" s="307"/>
      <c r="N4769" s="307"/>
      <c r="U4769" s="309"/>
      <c r="AF4769" s="306"/>
      <c r="AG4769" s="307"/>
      <c r="AH4769" s="307"/>
      <c r="AI4769" s="307"/>
      <c r="AK4769" s="307"/>
      <c r="AL4769" s="307"/>
      <c r="AN4769" s="312"/>
      <c r="AS4769" s="314"/>
    </row>
    <row r="4770" spans="1:45" x14ac:dyDescent="0.2">
      <c r="A4770" s="306"/>
      <c r="L4770" s="307"/>
      <c r="N4770" s="307"/>
      <c r="U4770" s="309"/>
      <c r="AF4770" s="306"/>
      <c r="AG4770" s="307"/>
      <c r="AH4770" s="307"/>
      <c r="AI4770" s="307"/>
      <c r="AJ4770" s="306"/>
      <c r="AK4770" s="307"/>
      <c r="AL4770" s="307"/>
      <c r="AN4770" s="312"/>
      <c r="AS4770" s="314"/>
    </row>
    <row r="4771" spans="1:45" x14ac:dyDescent="0.2">
      <c r="A4771" s="306"/>
      <c r="L4771" s="307"/>
      <c r="N4771" s="307"/>
      <c r="U4771" s="309"/>
      <c r="AF4771" s="306"/>
      <c r="AG4771" s="307"/>
      <c r="AH4771" s="307"/>
      <c r="AI4771" s="307"/>
      <c r="AK4771" s="307"/>
      <c r="AL4771" s="307"/>
      <c r="AN4771" s="312"/>
      <c r="AS4771" s="314"/>
    </row>
    <row r="4772" spans="1:45" x14ac:dyDescent="0.2">
      <c r="A4772" s="306"/>
      <c r="L4772" s="307"/>
      <c r="N4772" s="307"/>
      <c r="U4772" s="309"/>
      <c r="AF4772" s="306"/>
      <c r="AG4772" s="307"/>
      <c r="AH4772" s="307"/>
      <c r="AI4772" s="307"/>
      <c r="AJ4772" s="306"/>
      <c r="AK4772" s="307"/>
      <c r="AL4772" s="307"/>
      <c r="AN4772" s="312"/>
      <c r="AS4772" s="314"/>
    </row>
    <row r="4773" spans="1:45" x14ac:dyDescent="0.2">
      <c r="A4773" s="326"/>
      <c r="B4773" s="325"/>
      <c r="C4773" s="325"/>
      <c r="D4773" s="325"/>
      <c r="E4773" s="325"/>
      <c r="F4773" s="325"/>
      <c r="G4773" s="325"/>
      <c r="H4773" s="325"/>
      <c r="I4773" s="325"/>
      <c r="J4773" s="325"/>
      <c r="K4773" s="325"/>
      <c r="L4773" s="327"/>
      <c r="M4773" s="328"/>
      <c r="N4773" s="327"/>
      <c r="P4773" s="325"/>
      <c r="Q4773" s="325"/>
      <c r="R4773" s="325"/>
      <c r="S4773" s="325"/>
      <c r="T4773" s="328"/>
      <c r="U4773" s="329"/>
      <c r="V4773" s="330"/>
      <c r="W4773" s="330"/>
      <c r="X4773" s="325"/>
      <c r="Y4773" s="325"/>
      <c r="Z4773" s="325"/>
      <c r="AA4773" s="325"/>
      <c r="AB4773" s="325"/>
      <c r="AC4773" s="325"/>
      <c r="AD4773" s="325"/>
      <c r="AE4773" s="330"/>
      <c r="AF4773" s="326"/>
      <c r="AG4773" s="327"/>
      <c r="AH4773" s="327"/>
      <c r="AI4773" s="327"/>
      <c r="AJ4773" s="326"/>
      <c r="AK4773" s="327"/>
      <c r="AL4773" s="327"/>
      <c r="AM4773" s="331"/>
      <c r="AN4773" s="332"/>
      <c r="AO4773" s="333"/>
      <c r="AP4773" s="333"/>
      <c r="AQ4773" s="333"/>
      <c r="AR4773" s="332"/>
      <c r="AS4773" s="332"/>
    </row>
    <row r="4774" spans="1:45" x14ac:dyDescent="0.2">
      <c r="A4774" s="326"/>
      <c r="B4774" s="325"/>
      <c r="C4774" s="325"/>
      <c r="D4774" s="325"/>
      <c r="E4774" s="325"/>
      <c r="F4774" s="325"/>
      <c r="G4774" s="325"/>
      <c r="H4774" s="325"/>
      <c r="I4774" s="325"/>
      <c r="J4774" s="325"/>
      <c r="K4774" s="325"/>
      <c r="L4774" s="327"/>
      <c r="M4774" s="328"/>
      <c r="N4774" s="327"/>
      <c r="P4774" s="325"/>
      <c r="Q4774" s="325"/>
      <c r="R4774" s="325"/>
      <c r="S4774" s="325"/>
      <c r="T4774" s="328"/>
      <c r="U4774" s="329"/>
      <c r="V4774" s="330"/>
      <c r="W4774" s="330"/>
      <c r="X4774" s="325"/>
      <c r="Y4774" s="325"/>
      <c r="Z4774" s="325"/>
      <c r="AA4774" s="325"/>
      <c r="AB4774" s="325"/>
      <c r="AC4774" s="325"/>
      <c r="AD4774" s="325"/>
      <c r="AE4774" s="330"/>
      <c r="AF4774" s="326"/>
      <c r="AG4774" s="327"/>
      <c r="AH4774" s="327"/>
      <c r="AI4774" s="327"/>
      <c r="AJ4774" s="326"/>
      <c r="AK4774" s="327"/>
      <c r="AL4774" s="327"/>
      <c r="AM4774" s="331"/>
      <c r="AN4774" s="332"/>
      <c r="AO4774" s="333"/>
      <c r="AP4774" s="333"/>
      <c r="AQ4774" s="333"/>
      <c r="AR4774" s="332"/>
      <c r="AS4774" s="332"/>
    </row>
    <row r="4775" spans="1:45" x14ac:dyDescent="0.2">
      <c r="A4775" s="306"/>
      <c r="L4775" s="307"/>
      <c r="N4775" s="307"/>
      <c r="U4775" s="309"/>
      <c r="AF4775" s="306"/>
      <c r="AG4775" s="307"/>
      <c r="AH4775" s="307"/>
      <c r="AI4775" s="307"/>
      <c r="AK4775" s="307"/>
      <c r="AL4775" s="307"/>
      <c r="AN4775" s="312"/>
      <c r="AS4775" s="314"/>
    </row>
    <row r="4776" spans="1:45" x14ac:dyDescent="0.2">
      <c r="A4776" s="306"/>
      <c r="L4776" s="307"/>
      <c r="N4776" s="307"/>
      <c r="U4776" s="309"/>
      <c r="AF4776" s="306"/>
      <c r="AG4776" s="307"/>
      <c r="AH4776" s="307"/>
      <c r="AI4776" s="307"/>
      <c r="AJ4776" s="306"/>
      <c r="AK4776" s="307"/>
      <c r="AL4776" s="307"/>
      <c r="AN4776" s="312"/>
      <c r="AS4776" s="314"/>
    </row>
    <row r="4777" spans="1:45" x14ac:dyDescent="0.2">
      <c r="A4777" s="306"/>
      <c r="L4777" s="307"/>
      <c r="N4777" s="307"/>
      <c r="U4777" s="309"/>
      <c r="AF4777" s="306"/>
      <c r="AG4777" s="307"/>
      <c r="AH4777" s="307"/>
      <c r="AI4777" s="307"/>
      <c r="AK4777" s="307"/>
      <c r="AL4777" s="307"/>
      <c r="AN4777" s="312"/>
      <c r="AS4777" s="314"/>
    </row>
    <row r="4778" spans="1:45" x14ac:dyDescent="0.2">
      <c r="A4778" s="306"/>
      <c r="L4778" s="307"/>
      <c r="N4778" s="307"/>
      <c r="U4778" s="309"/>
      <c r="AF4778" s="306"/>
      <c r="AG4778" s="307"/>
      <c r="AH4778" s="307"/>
      <c r="AI4778" s="307"/>
      <c r="AJ4778" s="306"/>
      <c r="AK4778" s="307"/>
      <c r="AL4778" s="307"/>
      <c r="AN4778" s="312"/>
      <c r="AS4778" s="314"/>
    </row>
    <row r="4779" spans="1:45" x14ac:dyDescent="0.2">
      <c r="A4779" s="306"/>
      <c r="L4779" s="307"/>
      <c r="N4779" s="307"/>
      <c r="U4779" s="309"/>
      <c r="AF4779" s="306"/>
      <c r="AG4779" s="307"/>
      <c r="AH4779" s="307"/>
      <c r="AI4779" s="307"/>
      <c r="AK4779" s="307"/>
      <c r="AL4779" s="307"/>
      <c r="AN4779" s="312"/>
      <c r="AS4779" s="314"/>
    </row>
    <row r="4780" spans="1:45" x14ac:dyDescent="0.2">
      <c r="A4780" s="306"/>
      <c r="L4780" s="307"/>
      <c r="N4780" s="307"/>
      <c r="U4780" s="309"/>
      <c r="AF4780" s="306"/>
      <c r="AG4780" s="307"/>
      <c r="AH4780" s="307"/>
      <c r="AI4780" s="307"/>
      <c r="AJ4780" s="306"/>
      <c r="AK4780" s="307"/>
      <c r="AL4780" s="307"/>
      <c r="AN4780" s="312"/>
      <c r="AS4780" s="314"/>
    </row>
    <row r="4781" spans="1:45" x14ac:dyDescent="0.2">
      <c r="A4781" s="306"/>
      <c r="L4781" s="307"/>
      <c r="N4781" s="307"/>
      <c r="U4781" s="309"/>
      <c r="AF4781" s="306"/>
      <c r="AG4781" s="307"/>
      <c r="AH4781" s="307"/>
      <c r="AI4781" s="307"/>
      <c r="AK4781" s="307"/>
      <c r="AL4781" s="307"/>
      <c r="AN4781" s="312"/>
      <c r="AS4781" s="314"/>
    </row>
    <row r="4782" spans="1:45" x14ac:dyDescent="0.2">
      <c r="A4782" s="306"/>
      <c r="L4782" s="307"/>
      <c r="N4782" s="307"/>
      <c r="U4782" s="309"/>
      <c r="AF4782" s="306"/>
      <c r="AG4782" s="307"/>
      <c r="AH4782" s="307"/>
      <c r="AI4782" s="307"/>
      <c r="AJ4782" s="306"/>
      <c r="AK4782" s="307"/>
      <c r="AL4782" s="307"/>
      <c r="AN4782" s="312"/>
      <c r="AS4782" s="314"/>
    </row>
    <row r="4783" spans="1:45" x14ac:dyDescent="0.2">
      <c r="A4783" s="306"/>
      <c r="L4783" s="307"/>
      <c r="N4783" s="307"/>
      <c r="U4783" s="309"/>
      <c r="AF4783" s="306"/>
      <c r="AG4783" s="307"/>
      <c r="AH4783" s="307"/>
      <c r="AI4783" s="307"/>
      <c r="AK4783" s="307"/>
      <c r="AL4783" s="307"/>
      <c r="AN4783" s="312"/>
      <c r="AS4783" s="314"/>
    </row>
    <row r="4784" spans="1:45" x14ac:dyDescent="0.2">
      <c r="A4784" s="306"/>
      <c r="L4784" s="307"/>
      <c r="N4784" s="307"/>
      <c r="U4784" s="309"/>
      <c r="AF4784" s="306"/>
      <c r="AG4784" s="307"/>
      <c r="AH4784" s="307"/>
      <c r="AI4784" s="307"/>
      <c r="AJ4784" s="306"/>
      <c r="AK4784" s="307"/>
      <c r="AL4784" s="307"/>
      <c r="AN4784" s="312"/>
      <c r="AS4784" s="314"/>
    </row>
    <row r="4785" spans="1:45" x14ac:dyDescent="0.2">
      <c r="A4785" s="306"/>
      <c r="L4785" s="307"/>
      <c r="N4785" s="307"/>
      <c r="U4785" s="309"/>
      <c r="AF4785" s="306"/>
      <c r="AG4785" s="307"/>
      <c r="AH4785" s="307"/>
      <c r="AI4785" s="307"/>
      <c r="AK4785" s="307"/>
      <c r="AL4785" s="307"/>
      <c r="AN4785" s="312"/>
      <c r="AS4785" s="314"/>
    </row>
    <row r="4786" spans="1:45" x14ac:dyDescent="0.2">
      <c r="A4786" s="306"/>
      <c r="L4786" s="307"/>
      <c r="N4786" s="307"/>
      <c r="U4786" s="309"/>
      <c r="AF4786" s="306"/>
      <c r="AG4786" s="307"/>
      <c r="AH4786" s="307"/>
      <c r="AI4786" s="307"/>
      <c r="AJ4786" s="306"/>
      <c r="AK4786" s="307"/>
      <c r="AL4786" s="307"/>
      <c r="AN4786" s="312"/>
      <c r="AS4786" s="314"/>
    </row>
    <row r="4787" spans="1:45" x14ac:dyDescent="0.2">
      <c r="A4787" s="306"/>
      <c r="L4787" s="307"/>
      <c r="N4787" s="307"/>
      <c r="U4787" s="309"/>
      <c r="AF4787" s="306"/>
      <c r="AG4787" s="307"/>
      <c r="AH4787" s="307"/>
      <c r="AI4787" s="307"/>
      <c r="AK4787" s="307"/>
      <c r="AL4787" s="307"/>
      <c r="AN4787" s="312"/>
      <c r="AS4787" s="314"/>
    </row>
    <row r="4788" spans="1:45" x14ac:dyDescent="0.2">
      <c r="A4788" s="306"/>
      <c r="L4788" s="307"/>
      <c r="N4788" s="307"/>
      <c r="U4788" s="309"/>
      <c r="AF4788" s="306"/>
      <c r="AG4788" s="307"/>
      <c r="AH4788" s="307"/>
      <c r="AI4788" s="307"/>
      <c r="AJ4788" s="306"/>
      <c r="AK4788" s="307"/>
      <c r="AL4788" s="307"/>
      <c r="AN4788" s="312"/>
      <c r="AS4788" s="314"/>
    </row>
    <row r="4789" spans="1:45" x14ac:dyDescent="0.2">
      <c r="A4789" s="306"/>
      <c r="L4789" s="307"/>
      <c r="N4789" s="307"/>
      <c r="U4789" s="309"/>
      <c r="AF4789" s="306"/>
      <c r="AG4789" s="307"/>
      <c r="AH4789" s="307"/>
      <c r="AI4789" s="307"/>
      <c r="AK4789" s="307"/>
      <c r="AL4789" s="307"/>
      <c r="AN4789" s="312"/>
      <c r="AS4789" s="314"/>
    </row>
    <row r="4790" spans="1:45" x14ac:dyDescent="0.2">
      <c r="A4790" s="306"/>
      <c r="L4790" s="307"/>
      <c r="N4790" s="307"/>
      <c r="U4790" s="309"/>
      <c r="AF4790" s="306"/>
      <c r="AG4790" s="307"/>
      <c r="AH4790" s="307"/>
      <c r="AI4790" s="307"/>
      <c r="AJ4790" s="306"/>
      <c r="AK4790" s="307"/>
      <c r="AL4790" s="307"/>
      <c r="AN4790" s="312"/>
      <c r="AS4790" s="314"/>
    </row>
    <row r="4791" spans="1:45" x14ac:dyDescent="0.2">
      <c r="A4791" s="306"/>
      <c r="L4791" s="307"/>
      <c r="N4791" s="307"/>
      <c r="U4791" s="309"/>
      <c r="AF4791" s="306"/>
      <c r="AG4791" s="307"/>
      <c r="AH4791" s="307"/>
      <c r="AI4791" s="307"/>
      <c r="AK4791" s="307"/>
      <c r="AL4791" s="307"/>
      <c r="AN4791" s="312"/>
      <c r="AS4791" s="314"/>
    </row>
    <row r="4792" spans="1:45" x14ac:dyDescent="0.2">
      <c r="A4792" s="306"/>
      <c r="L4792" s="307"/>
      <c r="N4792" s="307"/>
      <c r="U4792" s="309"/>
      <c r="AF4792" s="306"/>
      <c r="AG4792" s="307"/>
      <c r="AH4792" s="307"/>
      <c r="AI4792" s="307"/>
      <c r="AJ4792" s="306"/>
      <c r="AK4792" s="307"/>
      <c r="AL4792" s="307"/>
      <c r="AN4792" s="312"/>
      <c r="AS4792" s="314"/>
    </row>
    <row r="4793" spans="1:45" x14ac:dyDescent="0.2">
      <c r="A4793" s="306"/>
      <c r="L4793" s="307"/>
      <c r="N4793" s="307"/>
      <c r="U4793" s="309"/>
      <c r="AF4793" s="306"/>
      <c r="AG4793" s="307"/>
      <c r="AH4793" s="307"/>
      <c r="AI4793" s="307"/>
      <c r="AK4793" s="307"/>
      <c r="AL4793" s="307"/>
      <c r="AN4793" s="312"/>
      <c r="AS4793" s="314"/>
    </row>
    <row r="4794" spans="1:45" x14ac:dyDescent="0.2">
      <c r="A4794" s="306"/>
      <c r="L4794" s="307"/>
      <c r="N4794" s="307"/>
      <c r="U4794" s="309"/>
      <c r="AF4794" s="306"/>
      <c r="AG4794" s="307"/>
      <c r="AH4794" s="307"/>
      <c r="AI4794" s="307"/>
      <c r="AJ4794" s="306"/>
      <c r="AK4794" s="307"/>
      <c r="AL4794" s="307"/>
      <c r="AN4794" s="312"/>
      <c r="AS4794" s="314"/>
    </row>
    <row r="4795" spans="1:45" x14ac:dyDescent="0.2">
      <c r="A4795" s="306"/>
      <c r="L4795" s="307"/>
      <c r="N4795" s="307"/>
      <c r="U4795" s="309"/>
      <c r="AF4795" s="306"/>
      <c r="AG4795" s="307"/>
      <c r="AH4795" s="307"/>
      <c r="AI4795" s="307"/>
      <c r="AK4795" s="307"/>
      <c r="AL4795" s="307"/>
      <c r="AN4795" s="312"/>
      <c r="AS4795" s="314"/>
    </row>
    <row r="4796" spans="1:45" x14ac:dyDescent="0.2">
      <c r="A4796" s="306"/>
      <c r="L4796" s="307"/>
      <c r="N4796" s="307"/>
      <c r="U4796" s="309"/>
      <c r="AF4796" s="306"/>
      <c r="AG4796" s="307"/>
      <c r="AH4796" s="307"/>
      <c r="AI4796" s="307"/>
      <c r="AJ4796" s="306"/>
      <c r="AK4796" s="307"/>
      <c r="AL4796" s="307"/>
      <c r="AN4796" s="312"/>
      <c r="AS4796" s="314"/>
    </row>
    <row r="4797" spans="1:45" x14ac:dyDescent="0.2">
      <c r="A4797" s="306"/>
      <c r="L4797" s="307"/>
      <c r="N4797" s="307"/>
      <c r="U4797" s="309"/>
      <c r="AF4797" s="306"/>
      <c r="AG4797" s="307"/>
      <c r="AH4797" s="307"/>
      <c r="AI4797" s="307"/>
      <c r="AK4797" s="307"/>
      <c r="AL4797" s="307"/>
      <c r="AN4797" s="312"/>
      <c r="AS4797" s="314"/>
    </row>
    <row r="4798" spans="1:45" x14ac:dyDescent="0.2">
      <c r="A4798" s="306"/>
      <c r="L4798" s="307"/>
      <c r="N4798" s="307"/>
      <c r="U4798" s="309"/>
      <c r="AF4798" s="306"/>
      <c r="AG4798" s="307"/>
      <c r="AH4798" s="307"/>
      <c r="AI4798" s="307"/>
      <c r="AJ4798" s="306"/>
      <c r="AK4798" s="307"/>
      <c r="AL4798" s="307"/>
      <c r="AN4798" s="312"/>
      <c r="AS4798" s="314"/>
    </row>
    <row r="4799" spans="1:45" x14ac:dyDescent="0.2">
      <c r="A4799" s="306"/>
      <c r="L4799" s="307"/>
      <c r="N4799" s="307"/>
      <c r="U4799" s="309"/>
      <c r="AF4799" s="306"/>
      <c r="AG4799" s="307"/>
      <c r="AH4799" s="307"/>
      <c r="AI4799" s="307"/>
      <c r="AK4799" s="307"/>
      <c r="AL4799" s="307"/>
      <c r="AN4799" s="312"/>
      <c r="AS4799" s="314"/>
    </row>
    <row r="4800" spans="1:45" x14ac:dyDescent="0.2">
      <c r="A4800" s="306"/>
      <c r="L4800" s="307"/>
      <c r="N4800" s="307"/>
      <c r="U4800" s="309"/>
      <c r="AF4800" s="306"/>
      <c r="AG4800" s="307"/>
      <c r="AH4800" s="307"/>
      <c r="AI4800" s="307"/>
      <c r="AJ4800" s="306"/>
      <c r="AK4800" s="307"/>
      <c r="AL4800" s="307"/>
      <c r="AN4800" s="312"/>
      <c r="AS4800" s="314"/>
    </row>
    <row r="4801" spans="1:45" x14ac:dyDescent="0.2">
      <c r="A4801" s="306"/>
      <c r="L4801" s="307"/>
      <c r="N4801" s="307"/>
      <c r="U4801" s="309"/>
      <c r="AF4801" s="306"/>
      <c r="AG4801" s="307"/>
      <c r="AH4801" s="307"/>
      <c r="AI4801" s="307"/>
      <c r="AK4801" s="307"/>
      <c r="AL4801" s="307"/>
      <c r="AN4801" s="312"/>
      <c r="AS4801" s="314"/>
    </row>
    <row r="4802" spans="1:45" x14ac:dyDescent="0.2">
      <c r="A4802" s="306"/>
      <c r="L4802" s="307"/>
      <c r="N4802" s="307"/>
      <c r="U4802" s="309"/>
      <c r="AF4802" s="306"/>
      <c r="AG4802" s="307"/>
      <c r="AH4802" s="307"/>
      <c r="AI4802" s="307"/>
      <c r="AJ4802" s="306"/>
      <c r="AK4802" s="307"/>
      <c r="AL4802" s="307"/>
      <c r="AN4802" s="312"/>
      <c r="AS4802" s="314"/>
    </row>
    <row r="4803" spans="1:45" x14ac:dyDescent="0.2">
      <c r="A4803" s="306"/>
      <c r="L4803" s="307"/>
      <c r="N4803" s="307"/>
      <c r="U4803" s="309"/>
      <c r="AF4803" s="306"/>
      <c r="AG4803" s="307"/>
      <c r="AH4803" s="307"/>
      <c r="AI4803" s="307"/>
      <c r="AK4803" s="307"/>
      <c r="AL4803" s="307"/>
      <c r="AN4803" s="312"/>
      <c r="AS4803" s="314"/>
    </row>
    <row r="4804" spans="1:45" x14ac:dyDescent="0.2">
      <c r="A4804" s="306"/>
      <c r="L4804" s="307"/>
      <c r="N4804" s="307"/>
      <c r="U4804" s="309"/>
      <c r="AF4804" s="306"/>
      <c r="AG4804" s="307"/>
      <c r="AH4804" s="307"/>
      <c r="AI4804" s="307"/>
      <c r="AJ4804" s="306"/>
      <c r="AK4804" s="307"/>
      <c r="AL4804" s="307"/>
      <c r="AN4804" s="312"/>
      <c r="AS4804" s="314"/>
    </row>
    <row r="4805" spans="1:45" x14ac:dyDescent="0.2">
      <c r="A4805" s="306"/>
      <c r="L4805" s="307"/>
      <c r="N4805" s="307"/>
      <c r="U4805" s="309"/>
      <c r="AF4805" s="306"/>
      <c r="AG4805" s="307"/>
      <c r="AH4805" s="307"/>
      <c r="AI4805" s="307"/>
      <c r="AK4805" s="307"/>
      <c r="AL4805" s="307"/>
      <c r="AN4805" s="312"/>
      <c r="AS4805" s="314"/>
    </row>
    <row r="4806" spans="1:45" x14ac:dyDescent="0.2">
      <c r="A4806" s="306"/>
      <c r="L4806" s="307"/>
      <c r="N4806" s="307"/>
      <c r="U4806" s="309"/>
      <c r="AF4806" s="306"/>
      <c r="AG4806" s="307"/>
      <c r="AH4806" s="307"/>
      <c r="AI4806" s="307"/>
      <c r="AJ4806" s="306"/>
      <c r="AK4806" s="307"/>
      <c r="AL4806" s="307"/>
      <c r="AN4806" s="312"/>
      <c r="AS4806" s="314"/>
    </row>
    <row r="4807" spans="1:45" x14ac:dyDescent="0.2">
      <c r="A4807" s="306"/>
      <c r="L4807" s="307"/>
      <c r="N4807" s="307"/>
      <c r="U4807" s="309"/>
      <c r="AF4807" s="306"/>
      <c r="AG4807" s="307"/>
      <c r="AH4807" s="307"/>
      <c r="AI4807" s="307"/>
      <c r="AK4807" s="307"/>
      <c r="AL4807" s="307"/>
      <c r="AN4807" s="312"/>
      <c r="AS4807" s="314"/>
    </row>
    <row r="4808" spans="1:45" x14ac:dyDescent="0.2">
      <c r="A4808" s="306"/>
      <c r="L4808" s="307"/>
      <c r="N4808" s="307"/>
      <c r="U4808" s="309"/>
      <c r="AF4808" s="306"/>
      <c r="AG4808" s="307"/>
      <c r="AH4808" s="307"/>
      <c r="AI4808" s="307"/>
      <c r="AJ4808" s="306"/>
      <c r="AK4808" s="307"/>
      <c r="AL4808" s="307"/>
      <c r="AN4808" s="312"/>
      <c r="AS4808" s="314"/>
    </row>
    <row r="4809" spans="1:45" x14ac:dyDescent="0.2">
      <c r="A4809" s="306"/>
      <c r="L4809" s="307"/>
      <c r="N4809" s="307"/>
      <c r="U4809" s="309"/>
      <c r="AF4809" s="306"/>
      <c r="AG4809" s="307"/>
      <c r="AH4809" s="307"/>
      <c r="AI4809" s="307"/>
      <c r="AK4809" s="307"/>
      <c r="AL4809" s="307"/>
      <c r="AN4809" s="312"/>
      <c r="AS4809" s="314"/>
    </row>
    <row r="4810" spans="1:45" x14ac:dyDescent="0.2">
      <c r="A4810" s="306"/>
      <c r="L4810" s="307"/>
      <c r="N4810" s="307"/>
      <c r="U4810" s="309"/>
      <c r="AF4810" s="306"/>
      <c r="AG4810" s="307"/>
      <c r="AH4810" s="307"/>
      <c r="AI4810" s="307"/>
      <c r="AJ4810" s="306"/>
      <c r="AK4810" s="307"/>
      <c r="AL4810" s="307"/>
      <c r="AN4810" s="312"/>
      <c r="AS4810" s="314"/>
    </row>
    <row r="4811" spans="1:45" x14ac:dyDescent="0.2">
      <c r="A4811" s="306"/>
      <c r="L4811" s="307"/>
      <c r="N4811" s="307"/>
      <c r="U4811" s="309"/>
      <c r="AF4811" s="306"/>
      <c r="AG4811" s="307"/>
      <c r="AH4811" s="307"/>
      <c r="AI4811" s="307"/>
      <c r="AK4811" s="307"/>
      <c r="AL4811" s="307"/>
      <c r="AN4811" s="312"/>
      <c r="AS4811" s="314"/>
    </row>
    <row r="4812" spans="1:45" x14ac:dyDescent="0.2">
      <c r="A4812" s="306"/>
      <c r="L4812" s="307"/>
      <c r="N4812" s="307"/>
      <c r="U4812" s="309"/>
      <c r="AF4812" s="306"/>
      <c r="AG4812" s="307"/>
      <c r="AH4812" s="307"/>
      <c r="AI4812" s="307"/>
      <c r="AJ4812" s="306"/>
      <c r="AK4812" s="307"/>
      <c r="AL4812" s="307"/>
      <c r="AN4812" s="312"/>
      <c r="AS4812" s="314"/>
    </row>
    <row r="4813" spans="1:45" x14ac:dyDescent="0.2">
      <c r="A4813" s="306"/>
      <c r="L4813" s="307"/>
      <c r="N4813" s="307"/>
      <c r="U4813" s="309"/>
      <c r="AF4813" s="306"/>
      <c r="AG4813" s="307"/>
      <c r="AH4813" s="307"/>
      <c r="AI4813" s="307"/>
      <c r="AK4813" s="307"/>
      <c r="AL4813" s="307"/>
      <c r="AN4813" s="312"/>
      <c r="AS4813" s="314"/>
    </row>
    <row r="4814" spans="1:45" x14ac:dyDescent="0.2">
      <c r="A4814" s="306"/>
      <c r="L4814" s="307"/>
      <c r="N4814" s="307"/>
      <c r="U4814" s="309"/>
      <c r="AF4814" s="306"/>
      <c r="AG4814" s="307"/>
      <c r="AH4814" s="307"/>
      <c r="AI4814" s="307"/>
      <c r="AJ4814" s="306"/>
      <c r="AK4814" s="307"/>
      <c r="AL4814" s="307"/>
      <c r="AN4814" s="312"/>
      <c r="AS4814" s="314"/>
    </row>
    <row r="4815" spans="1:45" x14ac:dyDescent="0.2">
      <c r="A4815" s="306"/>
      <c r="L4815" s="307"/>
      <c r="N4815" s="307"/>
      <c r="U4815" s="309"/>
      <c r="AF4815" s="306"/>
      <c r="AG4815" s="307"/>
      <c r="AH4815" s="307"/>
      <c r="AI4815" s="307"/>
      <c r="AK4815" s="307"/>
      <c r="AL4815" s="307"/>
      <c r="AN4815" s="312"/>
      <c r="AS4815" s="314"/>
    </row>
    <row r="4816" spans="1:45" x14ac:dyDescent="0.2">
      <c r="A4816" s="306"/>
      <c r="L4816" s="307"/>
      <c r="N4816" s="307"/>
      <c r="U4816" s="309"/>
      <c r="AF4816" s="306"/>
      <c r="AG4816" s="307"/>
      <c r="AH4816" s="307"/>
      <c r="AI4816" s="307"/>
      <c r="AJ4816" s="306"/>
      <c r="AK4816" s="307"/>
      <c r="AL4816" s="307"/>
      <c r="AN4816" s="312"/>
      <c r="AS4816" s="314"/>
    </row>
    <row r="4817" spans="1:45" x14ac:dyDescent="0.2">
      <c r="A4817" s="306"/>
      <c r="L4817" s="307"/>
      <c r="N4817" s="307"/>
      <c r="U4817" s="309"/>
      <c r="AF4817" s="306"/>
      <c r="AG4817" s="307"/>
      <c r="AH4817" s="307"/>
      <c r="AI4817" s="307"/>
      <c r="AK4817" s="307"/>
      <c r="AL4817" s="307"/>
      <c r="AN4817" s="312"/>
      <c r="AS4817" s="314"/>
    </row>
    <row r="4818" spans="1:45" x14ac:dyDescent="0.2">
      <c r="A4818" s="306"/>
      <c r="L4818" s="307"/>
      <c r="N4818" s="307"/>
      <c r="U4818" s="309"/>
      <c r="AF4818" s="306"/>
      <c r="AG4818" s="307"/>
      <c r="AH4818" s="307"/>
      <c r="AI4818" s="307"/>
      <c r="AJ4818" s="306"/>
      <c r="AK4818" s="307"/>
      <c r="AL4818" s="307"/>
      <c r="AN4818" s="312"/>
      <c r="AS4818" s="314"/>
    </row>
    <row r="4819" spans="1:45" x14ac:dyDescent="0.2">
      <c r="A4819" s="306"/>
      <c r="L4819" s="307"/>
      <c r="N4819" s="307"/>
      <c r="U4819" s="309"/>
      <c r="AF4819" s="306"/>
      <c r="AG4819" s="307"/>
      <c r="AH4819" s="307"/>
      <c r="AI4819" s="307"/>
      <c r="AK4819" s="307"/>
      <c r="AL4819" s="307"/>
      <c r="AN4819" s="312"/>
      <c r="AS4819" s="314"/>
    </row>
    <row r="4820" spans="1:45" x14ac:dyDescent="0.2">
      <c r="A4820" s="306"/>
      <c r="L4820" s="307"/>
      <c r="N4820" s="307"/>
      <c r="U4820" s="309"/>
      <c r="AF4820" s="306"/>
      <c r="AG4820" s="307"/>
      <c r="AH4820" s="307"/>
      <c r="AI4820" s="307"/>
      <c r="AJ4820" s="306"/>
      <c r="AK4820" s="307"/>
      <c r="AL4820" s="307"/>
      <c r="AN4820" s="312"/>
      <c r="AS4820" s="314"/>
    </row>
    <row r="4821" spans="1:45" x14ac:dyDescent="0.2">
      <c r="A4821" s="306"/>
      <c r="L4821" s="307"/>
      <c r="N4821" s="307"/>
      <c r="U4821" s="309"/>
      <c r="AF4821" s="306"/>
      <c r="AG4821" s="307"/>
      <c r="AH4821" s="307"/>
      <c r="AI4821" s="307"/>
      <c r="AK4821" s="307"/>
      <c r="AL4821" s="307"/>
      <c r="AN4821" s="312"/>
      <c r="AS4821" s="314"/>
    </row>
    <row r="4822" spans="1:45" x14ac:dyDescent="0.2">
      <c r="A4822" s="306"/>
      <c r="L4822" s="307"/>
      <c r="N4822" s="307"/>
      <c r="U4822" s="309"/>
      <c r="AF4822" s="306"/>
      <c r="AG4822" s="307"/>
      <c r="AH4822" s="307"/>
      <c r="AI4822" s="307"/>
      <c r="AJ4822" s="306"/>
      <c r="AK4822" s="307"/>
      <c r="AL4822" s="307"/>
      <c r="AN4822" s="312"/>
      <c r="AS4822" s="314"/>
    </row>
    <row r="4823" spans="1:45" x14ac:dyDescent="0.2">
      <c r="A4823" s="306"/>
      <c r="L4823" s="307"/>
      <c r="N4823" s="307"/>
      <c r="U4823" s="309"/>
      <c r="AF4823" s="306"/>
      <c r="AG4823" s="307"/>
      <c r="AH4823" s="307"/>
      <c r="AI4823" s="307"/>
      <c r="AK4823" s="307"/>
      <c r="AL4823" s="307"/>
      <c r="AN4823" s="312"/>
      <c r="AS4823" s="314"/>
    </row>
    <row r="4824" spans="1:45" x14ac:dyDescent="0.2">
      <c r="A4824" s="306"/>
      <c r="L4824" s="307"/>
      <c r="N4824" s="307"/>
      <c r="U4824" s="309"/>
      <c r="AF4824" s="306"/>
      <c r="AG4824" s="307"/>
      <c r="AH4824" s="307"/>
      <c r="AI4824" s="307"/>
      <c r="AJ4824" s="306"/>
      <c r="AK4824" s="307"/>
      <c r="AL4824" s="307"/>
      <c r="AN4824" s="312"/>
      <c r="AS4824" s="314"/>
    </row>
    <row r="4825" spans="1:45" x14ac:dyDescent="0.2">
      <c r="A4825" s="306"/>
      <c r="L4825" s="307"/>
      <c r="N4825" s="307"/>
      <c r="U4825" s="309"/>
      <c r="AF4825" s="306"/>
      <c r="AG4825" s="307"/>
      <c r="AH4825" s="307"/>
      <c r="AI4825" s="307"/>
      <c r="AK4825" s="307"/>
      <c r="AL4825" s="307"/>
      <c r="AN4825" s="312"/>
      <c r="AS4825" s="314"/>
    </row>
    <row r="4826" spans="1:45" x14ac:dyDescent="0.2">
      <c r="A4826" s="306"/>
      <c r="L4826" s="307"/>
      <c r="N4826" s="307"/>
      <c r="U4826" s="309"/>
      <c r="AF4826" s="306"/>
      <c r="AG4826" s="307"/>
      <c r="AH4826" s="307"/>
      <c r="AI4826" s="307"/>
      <c r="AJ4826" s="306"/>
      <c r="AK4826" s="307"/>
      <c r="AL4826" s="307"/>
      <c r="AN4826" s="312"/>
      <c r="AS4826" s="314"/>
    </row>
    <row r="4827" spans="1:45" x14ac:dyDescent="0.2">
      <c r="A4827" s="306"/>
      <c r="L4827" s="307"/>
      <c r="N4827" s="307"/>
      <c r="U4827" s="309"/>
      <c r="AF4827" s="306"/>
      <c r="AG4827" s="307"/>
      <c r="AH4827" s="307"/>
      <c r="AI4827" s="307"/>
      <c r="AK4827" s="307"/>
      <c r="AL4827" s="307"/>
      <c r="AN4827" s="312"/>
      <c r="AS4827" s="314"/>
    </row>
    <row r="4828" spans="1:45" x14ac:dyDescent="0.2">
      <c r="A4828" s="306"/>
      <c r="L4828" s="307"/>
      <c r="N4828" s="307"/>
      <c r="U4828" s="309"/>
      <c r="AF4828" s="306"/>
      <c r="AG4828" s="307"/>
      <c r="AH4828" s="307"/>
      <c r="AI4828" s="307"/>
      <c r="AJ4828" s="306"/>
      <c r="AK4828" s="307"/>
      <c r="AL4828" s="307"/>
      <c r="AN4828" s="312"/>
      <c r="AS4828" s="314"/>
    </row>
    <row r="4829" spans="1:45" x14ac:dyDescent="0.2">
      <c r="A4829" s="306"/>
      <c r="L4829" s="307"/>
      <c r="N4829" s="307"/>
      <c r="U4829" s="309"/>
      <c r="AF4829" s="306"/>
      <c r="AG4829" s="307"/>
      <c r="AH4829" s="307"/>
      <c r="AI4829" s="307"/>
      <c r="AK4829" s="307"/>
      <c r="AL4829" s="307"/>
      <c r="AN4829" s="312"/>
      <c r="AS4829" s="314"/>
    </row>
    <row r="4830" spans="1:45" x14ac:dyDescent="0.2">
      <c r="A4830" s="306"/>
      <c r="L4830" s="307"/>
      <c r="N4830" s="307"/>
      <c r="U4830" s="309"/>
      <c r="AF4830" s="306"/>
      <c r="AG4830" s="307"/>
      <c r="AH4830" s="307"/>
      <c r="AI4830" s="307"/>
      <c r="AJ4830" s="306"/>
      <c r="AK4830" s="307"/>
      <c r="AL4830" s="307"/>
      <c r="AN4830" s="312"/>
      <c r="AS4830" s="314"/>
    </row>
    <row r="4831" spans="1:45" x14ac:dyDescent="0.2">
      <c r="A4831" s="306"/>
      <c r="L4831" s="307"/>
      <c r="N4831" s="307"/>
      <c r="U4831" s="309"/>
      <c r="AF4831" s="306"/>
      <c r="AG4831" s="307"/>
      <c r="AH4831" s="307"/>
      <c r="AI4831" s="307"/>
      <c r="AK4831" s="307"/>
      <c r="AL4831" s="307"/>
      <c r="AN4831" s="312"/>
      <c r="AS4831" s="314"/>
    </row>
    <row r="4832" spans="1:45" x14ac:dyDescent="0.2">
      <c r="A4832" s="306"/>
      <c r="L4832" s="307"/>
      <c r="N4832" s="307"/>
      <c r="U4832" s="309"/>
      <c r="AF4832" s="306"/>
      <c r="AG4832" s="307"/>
      <c r="AH4832" s="307"/>
      <c r="AI4832" s="307"/>
      <c r="AJ4832" s="306"/>
      <c r="AK4832" s="307"/>
      <c r="AL4832" s="307"/>
      <c r="AN4832" s="312"/>
      <c r="AS4832" s="314"/>
    </row>
    <row r="4833" spans="1:45" x14ac:dyDescent="0.2">
      <c r="A4833" s="306"/>
      <c r="L4833" s="307"/>
      <c r="N4833" s="307"/>
      <c r="U4833" s="309"/>
      <c r="AF4833" s="306"/>
      <c r="AG4833" s="307"/>
      <c r="AH4833" s="307"/>
      <c r="AI4833" s="307"/>
      <c r="AK4833" s="307"/>
      <c r="AL4833" s="307"/>
      <c r="AN4833" s="312"/>
      <c r="AS4833" s="314"/>
    </row>
    <row r="4834" spans="1:45" x14ac:dyDescent="0.2">
      <c r="A4834" s="306"/>
      <c r="L4834" s="307"/>
      <c r="N4834" s="307"/>
      <c r="U4834" s="309"/>
      <c r="AF4834" s="306"/>
      <c r="AG4834" s="307"/>
      <c r="AH4834" s="307"/>
      <c r="AI4834" s="307"/>
      <c r="AJ4834" s="306"/>
      <c r="AK4834" s="307"/>
      <c r="AL4834" s="307"/>
      <c r="AN4834" s="312"/>
      <c r="AS4834" s="314"/>
    </row>
    <row r="4835" spans="1:45" x14ac:dyDescent="0.2">
      <c r="A4835" s="326"/>
      <c r="B4835" s="325"/>
      <c r="C4835" s="325"/>
      <c r="D4835" s="325"/>
      <c r="E4835" s="325"/>
      <c r="F4835" s="325"/>
      <c r="G4835" s="325"/>
      <c r="H4835" s="325"/>
      <c r="I4835" s="325"/>
      <c r="J4835" s="325"/>
      <c r="K4835" s="325"/>
      <c r="L4835" s="327"/>
      <c r="M4835" s="328"/>
      <c r="N4835" s="327"/>
      <c r="P4835" s="325"/>
      <c r="Q4835" s="325"/>
      <c r="R4835" s="325"/>
      <c r="S4835" s="325"/>
      <c r="T4835" s="328"/>
      <c r="U4835" s="329"/>
      <c r="V4835" s="330"/>
      <c r="W4835" s="330"/>
      <c r="X4835" s="325"/>
      <c r="Y4835" s="325"/>
      <c r="Z4835" s="325"/>
      <c r="AA4835" s="325"/>
      <c r="AB4835" s="325"/>
      <c r="AC4835" s="325"/>
      <c r="AD4835" s="325"/>
      <c r="AE4835" s="330"/>
      <c r="AF4835" s="326"/>
      <c r="AG4835" s="327"/>
      <c r="AH4835" s="327"/>
      <c r="AI4835" s="327"/>
      <c r="AJ4835" s="326"/>
      <c r="AK4835" s="327"/>
      <c r="AL4835" s="327"/>
      <c r="AM4835" s="331"/>
      <c r="AN4835" s="332"/>
      <c r="AO4835" s="333"/>
      <c r="AP4835" s="333"/>
      <c r="AQ4835" s="333"/>
      <c r="AR4835" s="332"/>
      <c r="AS4835" s="332"/>
    </row>
    <row r="4836" spans="1:45" x14ac:dyDescent="0.2">
      <c r="A4836" s="326"/>
      <c r="B4836" s="325"/>
      <c r="C4836" s="325"/>
      <c r="D4836" s="325"/>
      <c r="E4836" s="325"/>
      <c r="F4836" s="325"/>
      <c r="G4836" s="325"/>
      <c r="H4836" s="325"/>
      <c r="I4836" s="325"/>
      <c r="J4836" s="325"/>
      <c r="K4836" s="325"/>
      <c r="L4836" s="327"/>
      <c r="M4836" s="328"/>
      <c r="N4836" s="327"/>
      <c r="P4836" s="325"/>
      <c r="Q4836" s="325"/>
      <c r="R4836" s="325"/>
      <c r="S4836" s="325"/>
      <c r="T4836" s="328"/>
      <c r="U4836" s="329"/>
      <c r="V4836" s="330"/>
      <c r="W4836" s="330"/>
      <c r="X4836" s="325"/>
      <c r="Y4836" s="325"/>
      <c r="Z4836" s="325"/>
      <c r="AA4836" s="325"/>
      <c r="AB4836" s="325"/>
      <c r="AC4836" s="325"/>
      <c r="AD4836" s="325"/>
      <c r="AE4836" s="330"/>
      <c r="AF4836" s="326"/>
      <c r="AG4836" s="327"/>
      <c r="AH4836" s="327"/>
      <c r="AI4836" s="327"/>
      <c r="AJ4836" s="326"/>
      <c r="AK4836" s="327"/>
      <c r="AL4836" s="327"/>
      <c r="AM4836" s="331"/>
      <c r="AN4836" s="332"/>
      <c r="AO4836" s="333"/>
      <c r="AP4836" s="333"/>
      <c r="AQ4836" s="333"/>
      <c r="AR4836" s="332"/>
      <c r="AS4836" s="332"/>
    </row>
    <row r="4837" spans="1:45" x14ac:dyDescent="0.2">
      <c r="A4837" s="326"/>
      <c r="B4837" s="325"/>
      <c r="C4837" s="325"/>
      <c r="D4837" s="325"/>
      <c r="E4837" s="325"/>
      <c r="F4837" s="325"/>
      <c r="G4837" s="325"/>
      <c r="H4837" s="325"/>
      <c r="I4837" s="325"/>
      <c r="J4837" s="325"/>
      <c r="K4837" s="325"/>
      <c r="L4837" s="327"/>
      <c r="M4837" s="328"/>
      <c r="N4837" s="327"/>
      <c r="P4837" s="325"/>
      <c r="Q4837" s="325"/>
      <c r="R4837" s="325"/>
      <c r="S4837" s="325"/>
      <c r="T4837" s="328"/>
      <c r="U4837" s="329"/>
      <c r="V4837" s="330"/>
      <c r="W4837" s="330"/>
      <c r="X4837" s="325"/>
      <c r="Y4837" s="325"/>
      <c r="Z4837" s="325"/>
      <c r="AA4837" s="325"/>
      <c r="AB4837" s="325"/>
      <c r="AC4837" s="325"/>
      <c r="AD4837" s="325"/>
      <c r="AE4837" s="330"/>
      <c r="AF4837" s="326"/>
      <c r="AG4837" s="327"/>
      <c r="AH4837" s="327"/>
      <c r="AI4837" s="327"/>
      <c r="AJ4837" s="326"/>
      <c r="AK4837" s="327"/>
      <c r="AL4837" s="327"/>
      <c r="AM4837" s="331"/>
      <c r="AN4837" s="332"/>
      <c r="AO4837" s="333"/>
      <c r="AP4837" s="333"/>
      <c r="AQ4837" s="333"/>
      <c r="AR4837" s="332"/>
      <c r="AS4837" s="332"/>
    </row>
    <row r="4838" spans="1:45" x14ac:dyDescent="0.2">
      <c r="A4838" s="326"/>
      <c r="B4838" s="325"/>
      <c r="C4838" s="325"/>
      <c r="D4838" s="325"/>
      <c r="E4838" s="325"/>
      <c r="F4838" s="325"/>
      <c r="G4838" s="325"/>
      <c r="H4838" s="325"/>
      <c r="I4838" s="325"/>
      <c r="J4838" s="325"/>
      <c r="K4838" s="325"/>
      <c r="L4838" s="327"/>
      <c r="M4838" s="328"/>
      <c r="N4838" s="327"/>
      <c r="P4838" s="325"/>
      <c r="Q4838" s="325"/>
      <c r="R4838" s="325"/>
      <c r="S4838" s="325"/>
      <c r="T4838" s="328"/>
      <c r="U4838" s="329"/>
      <c r="V4838" s="330"/>
      <c r="W4838" s="330"/>
      <c r="X4838" s="325"/>
      <c r="Y4838" s="325"/>
      <c r="Z4838" s="325"/>
      <c r="AA4838" s="325"/>
      <c r="AB4838" s="325"/>
      <c r="AC4838" s="325"/>
      <c r="AD4838" s="325"/>
      <c r="AE4838" s="330"/>
      <c r="AF4838" s="326"/>
      <c r="AG4838" s="327"/>
      <c r="AH4838" s="327"/>
      <c r="AI4838" s="327"/>
      <c r="AJ4838" s="326"/>
      <c r="AK4838" s="327"/>
      <c r="AL4838" s="327"/>
      <c r="AM4838" s="331"/>
      <c r="AN4838" s="332"/>
      <c r="AO4838" s="333"/>
      <c r="AP4838" s="333"/>
      <c r="AQ4838" s="333"/>
      <c r="AR4838" s="332"/>
      <c r="AS4838" s="332"/>
    </row>
    <row r="4839" spans="1:45" x14ac:dyDescent="0.2">
      <c r="A4839" s="326"/>
      <c r="B4839" s="325"/>
      <c r="C4839" s="325"/>
      <c r="D4839" s="325"/>
      <c r="E4839" s="325"/>
      <c r="F4839" s="325"/>
      <c r="G4839" s="325"/>
      <c r="H4839" s="325"/>
      <c r="I4839" s="325"/>
      <c r="J4839" s="325"/>
      <c r="K4839" s="325"/>
      <c r="L4839" s="327"/>
      <c r="M4839" s="328"/>
      <c r="N4839" s="327"/>
      <c r="P4839" s="325"/>
      <c r="Q4839" s="325"/>
      <c r="R4839" s="325"/>
      <c r="S4839" s="325"/>
      <c r="T4839" s="328"/>
      <c r="U4839" s="329"/>
      <c r="V4839" s="330"/>
      <c r="W4839" s="330"/>
      <c r="X4839" s="325"/>
      <c r="Y4839" s="325"/>
      <c r="Z4839" s="325"/>
      <c r="AA4839" s="325"/>
      <c r="AB4839" s="325"/>
      <c r="AC4839" s="325"/>
      <c r="AD4839" s="325"/>
      <c r="AE4839" s="330"/>
      <c r="AF4839" s="326"/>
      <c r="AG4839" s="327"/>
      <c r="AH4839" s="327"/>
      <c r="AI4839" s="327"/>
      <c r="AJ4839" s="326"/>
      <c r="AK4839" s="327"/>
      <c r="AL4839" s="327"/>
      <c r="AM4839" s="331"/>
      <c r="AN4839" s="332"/>
      <c r="AO4839" s="333"/>
      <c r="AP4839" s="333"/>
      <c r="AQ4839" s="333"/>
      <c r="AR4839" s="332"/>
      <c r="AS4839" s="332"/>
    </row>
    <row r="4840" spans="1:45" x14ac:dyDescent="0.2">
      <c r="A4840" s="326"/>
      <c r="B4840" s="325"/>
      <c r="C4840" s="325"/>
      <c r="D4840" s="325"/>
      <c r="E4840" s="325"/>
      <c r="F4840" s="325"/>
      <c r="G4840" s="325"/>
      <c r="H4840" s="325"/>
      <c r="I4840" s="325"/>
      <c r="J4840" s="325"/>
      <c r="K4840" s="325"/>
      <c r="L4840" s="327"/>
      <c r="M4840" s="328"/>
      <c r="N4840" s="327"/>
      <c r="P4840" s="325"/>
      <c r="Q4840" s="325"/>
      <c r="R4840" s="325"/>
      <c r="S4840" s="325"/>
      <c r="T4840" s="328"/>
      <c r="U4840" s="329"/>
      <c r="V4840" s="330"/>
      <c r="W4840" s="330"/>
      <c r="X4840" s="325"/>
      <c r="Y4840" s="325"/>
      <c r="Z4840" s="325"/>
      <c r="AA4840" s="325"/>
      <c r="AB4840" s="325"/>
      <c r="AC4840" s="325"/>
      <c r="AD4840" s="325"/>
      <c r="AE4840" s="330"/>
      <c r="AF4840" s="326"/>
      <c r="AG4840" s="327"/>
      <c r="AH4840" s="327"/>
      <c r="AI4840" s="327"/>
      <c r="AJ4840" s="326"/>
      <c r="AK4840" s="327"/>
      <c r="AL4840" s="327"/>
      <c r="AM4840" s="331"/>
      <c r="AN4840" s="332"/>
      <c r="AO4840" s="333"/>
      <c r="AP4840" s="333"/>
      <c r="AQ4840" s="333"/>
      <c r="AR4840" s="332"/>
      <c r="AS4840" s="332"/>
    </row>
    <row r="4841" spans="1:45" x14ac:dyDescent="0.2">
      <c r="A4841" s="326"/>
      <c r="B4841" s="325"/>
      <c r="C4841" s="325"/>
      <c r="D4841" s="325"/>
      <c r="E4841" s="325"/>
      <c r="F4841" s="325"/>
      <c r="G4841" s="325"/>
      <c r="H4841" s="325"/>
      <c r="I4841" s="325"/>
      <c r="J4841" s="325"/>
      <c r="K4841" s="325"/>
      <c r="L4841" s="327"/>
      <c r="M4841" s="328"/>
      <c r="N4841" s="327"/>
      <c r="P4841" s="325"/>
      <c r="Q4841" s="325"/>
      <c r="R4841" s="325"/>
      <c r="S4841" s="325"/>
      <c r="T4841" s="328"/>
      <c r="U4841" s="329"/>
      <c r="V4841" s="330"/>
      <c r="W4841" s="330"/>
      <c r="X4841" s="325"/>
      <c r="Y4841" s="325"/>
      <c r="Z4841" s="325"/>
      <c r="AA4841" s="325"/>
      <c r="AB4841" s="325"/>
      <c r="AC4841" s="325"/>
      <c r="AD4841" s="325"/>
      <c r="AE4841" s="330"/>
      <c r="AF4841" s="326"/>
      <c r="AG4841" s="327"/>
      <c r="AH4841" s="327"/>
      <c r="AI4841" s="327"/>
      <c r="AJ4841" s="326"/>
      <c r="AK4841" s="327"/>
      <c r="AL4841" s="327"/>
      <c r="AM4841" s="331"/>
      <c r="AN4841" s="332"/>
      <c r="AO4841" s="333"/>
      <c r="AP4841" s="333"/>
      <c r="AQ4841" s="333"/>
      <c r="AR4841" s="332"/>
      <c r="AS4841" s="332"/>
    </row>
    <row r="4842" spans="1:45" x14ac:dyDescent="0.2">
      <c r="A4842" s="326"/>
      <c r="B4842" s="325"/>
      <c r="C4842" s="325"/>
      <c r="D4842" s="325"/>
      <c r="E4842" s="325"/>
      <c r="F4842" s="325"/>
      <c r="G4842" s="325"/>
      <c r="H4842" s="325"/>
      <c r="I4842" s="325"/>
      <c r="J4842" s="325"/>
      <c r="K4842" s="325"/>
      <c r="L4842" s="327"/>
      <c r="M4842" s="328"/>
      <c r="N4842" s="327"/>
      <c r="P4842" s="325"/>
      <c r="Q4842" s="325"/>
      <c r="R4842" s="325"/>
      <c r="S4842" s="325"/>
      <c r="T4842" s="328"/>
      <c r="U4842" s="329"/>
      <c r="V4842" s="330"/>
      <c r="W4842" s="330"/>
      <c r="X4842" s="325"/>
      <c r="Y4842" s="325"/>
      <c r="Z4842" s="325"/>
      <c r="AA4842" s="325"/>
      <c r="AB4842" s="325"/>
      <c r="AC4842" s="325"/>
      <c r="AD4842" s="325"/>
      <c r="AE4842" s="330"/>
      <c r="AF4842" s="326"/>
      <c r="AG4842" s="327"/>
      <c r="AH4842" s="327"/>
      <c r="AI4842" s="327"/>
      <c r="AJ4842" s="326"/>
      <c r="AK4842" s="327"/>
      <c r="AL4842" s="327"/>
      <c r="AM4842" s="331"/>
      <c r="AN4842" s="332"/>
      <c r="AO4842" s="333"/>
      <c r="AP4842" s="333"/>
      <c r="AQ4842" s="333"/>
      <c r="AR4842" s="332"/>
      <c r="AS4842" s="332"/>
    </row>
    <row r="4843" spans="1:45" x14ac:dyDescent="0.2">
      <c r="A4843" s="326"/>
      <c r="B4843" s="325"/>
      <c r="C4843" s="325"/>
      <c r="D4843" s="325"/>
      <c r="E4843" s="325"/>
      <c r="F4843" s="325"/>
      <c r="G4843" s="325"/>
      <c r="H4843" s="325"/>
      <c r="I4843" s="325"/>
      <c r="J4843" s="325"/>
      <c r="K4843" s="325"/>
      <c r="L4843" s="327"/>
      <c r="M4843" s="328"/>
      <c r="N4843" s="327"/>
      <c r="P4843" s="325"/>
      <c r="Q4843" s="325"/>
      <c r="R4843" s="325"/>
      <c r="S4843" s="325"/>
      <c r="T4843" s="328"/>
      <c r="U4843" s="329"/>
      <c r="V4843" s="330"/>
      <c r="W4843" s="330"/>
      <c r="X4843" s="325"/>
      <c r="Y4843" s="325"/>
      <c r="Z4843" s="325"/>
      <c r="AA4843" s="325"/>
      <c r="AB4843" s="325"/>
      <c r="AC4843" s="325"/>
      <c r="AD4843" s="325"/>
      <c r="AE4843" s="330"/>
      <c r="AF4843" s="326"/>
      <c r="AG4843" s="327"/>
      <c r="AH4843" s="327"/>
      <c r="AI4843" s="327"/>
      <c r="AJ4843" s="326"/>
      <c r="AK4843" s="327"/>
      <c r="AL4843" s="327"/>
      <c r="AM4843" s="331"/>
      <c r="AN4843" s="332"/>
      <c r="AO4843" s="333"/>
      <c r="AP4843" s="333"/>
      <c r="AQ4843" s="333"/>
      <c r="AR4843" s="332"/>
      <c r="AS4843" s="332"/>
    </row>
    <row r="4844" spans="1:45" x14ac:dyDescent="0.2">
      <c r="A4844" s="326"/>
      <c r="B4844" s="325"/>
      <c r="C4844" s="325"/>
      <c r="D4844" s="325"/>
      <c r="E4844" s="325"/>
      <c r="F4844" s="325"/>
      <c r="G4844" s="325"/>
      <c r="H4844" s="325"/>
      <c r="I4844" s="325"/>
      <c r="J4844" s="325"/>
      <c r="K4844" s="325"/>
      <c r="L4844" s="327"/>
      <c r="M4844" s="328"/>
      <c r="N4844" s="327"/>
      <c r="P4844" s="325"/>
      <c r="Q4844" s="325"/>
      <c r="R4844" s="325"/>
      <c r="S4844" s="325"/>
      <c r="T4844" s="328"/>
      <c r="U4844" s="329"/>
      <c r="V4844" s="330"/>
      <c r="W4844" s="330"/>
      <c r="X4844" s="325"/>
      <c r="Y4844" s="325"/>
      <c r="Z4844" s="325"/>
      <c r="AA4844" s="325"/>
      <c r="AB4844" s="325"/>
      <c r="AC4844" s="325"/>
      <c r="AD4844" s="325"/>
      <c r="AE4844" s="330"/>
      <c r="AF4844" s="326"/>
      <c r="AG4844" s="327"/>
      <c r="AH4844" s="327"/>
      <c r="AI4844" s="327"/>
      <c r="AJ4844" s="326"/>
      <c r="AK4844" s="327"/>
      <c r="AL4844" s="327"/>
      <c r="AM4844" s="331"/>
      <c r="AN4844" s="332"/>
      <c r="AO4844" s="333"/>
      <c r="AP4844" s="333"/>
      <c r="AQ4844" s="333"/>
      <c r="AR4844" s="332"/>
      <c r="AS4844" s="332"/>
    </row>
    <row r="4845" spans="1:45" x14ac:dyDescent="0.2">
      <c r="A4845" s="326"/>
      <c r="B4845" s="325"/>
      <c r="C4845" s="325"/>
      <c r="D4845" s="325"/>
      <c r="E4845" s="325"/>
      <c r="F4845" s="325"/>
      <c r="G4845" s="325"/>
      <c r="H4845" s="325"/>
      <c r="I4845" s="325"/>
      <c r="J4845" s="325"/>
      <c r="K4845" s="325"/>
      <c r="L4845" s="327"/>
      <c r="M4845" s="328"/>
      <c r="N4845" s="327"/>
      <c r="P4845" s="325"/>
      <c r="Q4845" s="325"/>
      <c r="R4845" s="325"/>
      <c r="S4845" s="325"/>
      <c r="T4845" s="328"/>
      <c r="U4845" s="329"/>
      <c r="V4845" s="330"/>
      <c r="W4845" s="330"/>
      <c r="X4845" s="325"/>
      <c r="Y4845" s="325"/>
      <c r="Z4845" s="325"/>
      <c r="AA4845" s="325"/>
      <c r="AB4845" s="325"/>
      <c r="AC4845" s="325"/>
      <c r="AD4845" s="325"/>
      <c r="AE4845" s="330"/>
      <c r="AF4845" s="326"/>
      <c r="AG4845" s="327"/>
      <c r="AH4845" s="327"/>
      <c r="AI4845" s="327"/>
      <c r="AJ4845" s="326"/>
      <c r="AK4845" s="327"/>
      <c r="AL4845" s="327"/>
      <c r="AM4845" s="331"/>
      <c r="AN4845" s="332"/>
      <c r="AO4845" s="333"/>
      <c r="AP4845" s="333"/>
      <c r="AQ4845" s="333"/>
      <c r="AR4845" s="332"/>
      <c r="AS4845" s="332"/>
    </row>
    <row r="4846" spans="1:45" x14ac:dyDescent="0.2">
      <c r="A4846" s="326"/>
      <c r="B4846" s="325"/>
      <c r="C4846" s="325"/>
      <c r="D4846" s="325"/>
      <c r="E4846" s="325"/>
      <c r="F4846" s="325"/>
      <c r="G4846" s="325"/>
      <c r="H4846" s="325"/>
      <c r="I4846" s="325"/>
      <c r="J4846" s="325"/>
      <c r="K4846" s="325"/>
      <c r="L4846" s="327"/>
      <c r="M4846" s="328"/>
      <c r="N4846" s="327"/>
      <c r="P4846" s="325"/>
      <c r="Q4846" s="325"/>
      <c r="R4846" s="325"/>
      <c r="S4846" s="325"/>
      <c r="T4846" s="328"/>
      <c r="U4846" s="329"/>
      <c r="V4846" s="330"/>
      <c r="W4846" s="330"/>
      <c r="X4846" s="325"/>
      <c r="Y4846" s="325"/>
      <c r="Z4846" s="325"/>
      <c r="AA4846" s="325"/>
      <c r="AB4846" s="325"/>
      <c r="AC4846" s="325"/>
      <c r="AD4846" s="325"/>
      <c r="AE4846" s="330"/>
      <c r="AF4846" s="326"/>
      <c r="AG4846" s="327"/>
      <c r="AH4846" s="327"/>
      <c r="AI4846" s="327"/>
      <c r="AJ4846" s="326"/>
      <c r="AK4846" s="327"/>
      <c r="AL4846" s="327"/>
      <c r="AM4846" s="331"/>
      <c r="AN4846" s="332"/>
      <c r="AO4846" s="333"/>
      <c r="AP4846" s="333"/>
      <c r="AQ4846" s="333"/>
      <c r="AR4846" s="332"/>
      <c r="AS4846" s="332"/>
    </row>
    <row r="4847" spans="1:45" x14ac:dyDescent="0.2">
      <c r="A4847" s="326"/>
      <c r="B4847" s="325"/>
      <c r="C4847" s="325"/>
      <c r="D4847" s="325"/>
      <c r="E4847" s="325"/>
      <c r="F4847" s="325"/>
      <c r="G4847" s="325"/>
      <c r="H4847" s="325"/>
      <c r="I4847" s="325"/>
      <c r="J4847" s="325"/>
      <c r="K4847" s="325"/>
      <c r="L4847" s="327"/>
      <c r="M4847" s="328"/>
      <c r="N4847" s="327"/>
      <c r="P4847" s="325"/>
      <c r="Q4847" s="325"/>
      <c r="R4847" s="325"/>
      <c r="S4847" s="325"/>
      <c r="T4847" s="328"/>
      <c r="U4847" s="329"/>
      <c r="V4847" s="330"/>
      <c r="W4847" s="330"/>
      <c r="X4847" s="325"/>
      <c r="Y4847" s="325"/>
      <c r="Z4847" s="325"/>
      <c r="AA4847" s="325"/>
      <c r="AB4847" s="325"/>
      <c r="AC4847" s="325"/>
      <c r="AD4847" s="325"/>
      <c r="AE4847" s="330"/>
      <c r="AF4847" s="326"/>
      <c r="AG4847" s="327"/>
      <c r="AH4847" s="327"/>
      <c r="AI4847" s="327"/>
      <c r="AJ4847" s="326"/>
      <c r="AK4847" s="327"/>
      <c r="AL4847" s="327"/>
      <c r="AM4847" s="331"/>
      <c r="AN4847" s="332"/>
      <c r="AO4847" s="333"/>
      <c r="AP4847" s="333"/>
      <c r="AQ4847" s="333"/>
      <c r="AR4847" s="332"/>
      <c r="AS4847" s="332"/>
    </row>
    <row r="4848" spans="1:45" x14ac:dyDescent="0.2">
      <c r="A4848" s="326"/>
      <c r="B4848" s="325"/>
      <c r="C4848" s="325"/>
      <c r="D4848" s="325"/>
      <c r="E4848" s="325"/>
      <c r="F4848" s="325"/>
      <c r="G4848" s="325"/>
      <c r="H4848" s="325"/>
      <c r="I4848" s="325"/>
      <c r="J4848" s="325"/>
      <c r="K4848" s="325"/>
      <c r="L4848" s="327"/>
      <c r="M4848" s="328"/>
      <c r="N4848" s="327"/>
      <c r="P4848" s="325"/>
      <c r="Q4848" s="325"/>
      <c r="R4848" s="325"/>
      <c r="S4848" s="325"/>
      <c r="T4848" s="328"/>
      <c r="U4848" s="329"/>
      <c r="V4848" s="330"/>
      <c r="W4848" s="330"/>
      <c r="X4848" s="325"/>
      <c r="Y4848" s="325"/>
      <c r="Z4848" s="325"/>
      <c r="AA4848" s="325"/>
      <c r="AB4848" s="325"/>
      <c r="AC4848" s="325"/>
      <c r="AD4848" s="325"/>
      <c r="AE4848" s="330"/>
      <c r="AF4848" s="326"/>
      <c r="AG4848" s="327"/>
      <c r="AH4848" s="327"/>
      <c r="AI4848" s="327"/>
      <c r="AJ4848" s="326"/>
      <c r="AK4848" s="327"/>
      <c r="AL4848" s="327"/>
      <c r="AM4848" s="331"/>
      <c r="AN4848" s="332"/>
      <c r="AO4848" s="333"/>
      <c r="AP4848" s="333"/>
      <c r="AQ4848" s="333"/>
      <c r="AR4848" s="332"/>
      <c r="AS4848" s="332"/>
    </row>
    <row r="4849" spans="1:45" x14ac:dyDescent="0.2">
      <c r="A4849" s="326"/>
      <c r="B4849" s="325"/>
      <c r="C4849" s="325"/>
      <c r="D4849" s="325"/>
      <c r="E4849" s="325"/>
      <c r="F4849" s="325"/>
      <c r="G4849" s="325"/>
      <c r="H4849" s="325"/>
      <c r="I4849" s="325"/>
      <c r="J4849" s="325"/>
      <c r="K4849" s="325"/>
      <c r="L4849" s="327"/>
      <c r="M4849" s="328"/>
      <c r="N4849" s="327"/>
      <c r="P4849" s="325"/>
      <c r="Q4849" s="325"/>
      <c r="R4849" s="325"/>
      <c r="S4849" s="325"/>
      <c r="T4849" s="328"/>
      <c r="U4849" s="329"/>
      <c r="V4849" s="330"/>
      <c r="W4849" s="330"/>
      <c r="X4849" s="325"/>
      <c r="Y4849" s="325"/>
      <c r="Z4849" s="325"/>
      <c r="AA4849" s="325"/>
      <c r="AB4849" s="325"/>
      <c r="AC4849" s="325"/>
      <c r="AD4849" s="325"/>
      <c r="AE4849" s="330"/>
      <c r="AF4849" s="326"/>
      <c r="AG4849" s="327"/>
      <c r="AH4849" s="327"/>
      <c r="AI4849" s="327"/>
      <c r="AJ4849" s="326"/>
      <c r="AK4849" s="327"/>
      <c r="AL4849" s="327"/>
      <c r="AM4849" s="331"/>
      <c r="AN4849" s="332"/>
      <c r="AO4849" s="333"/>
      <c r="AP4849" s="333"/>
      <c r="AQ4849" s="333"/>
      <c r="AR4849" s="332"/>
      <c r="AS4849" s="332"/>
    </row>
    <row r="4850" spans="1:45" x14ac:dyDescent="0.2">
      <c r="A4850" s="326"/>
      <c r="B4850" s="325"/>
      <c r="C4850" s="325"/>
      <c r="D4850" s="325"/>
      <c r="E4850" s="325"/>
      <c r="F4850" s="325"/>
      <c r="G4850" s="325"/>
      <c r="H4850" s="325"/>
      <c r="I4850" s="325"/>
      <c r="J4850" s="325"/>
      <c r="K4850" s="325"/>
      <c r="L4850" s="327"/>
      <c r="M4850" s="328"/>
      <c r="N4850" s="327"/>
      <c r="P4850" s="325"/>
      <c r="Q4850" s="325"/>
      <c r="R4850" s="325"/>
      <c r="S4850" s="325"/>
      <c r="T4850" s="328"/>
      <c r="U4850" s="329"/>
      <c r="V4850" s="330"/>
      <c r="W4850" s="330"/>
      <c r="X4850" s="325"/>
      <c r="Y4850" s="325"/>
      <c r="Z4850" s="325"/>
      <c r="AA4850" s="325"/>
      <c r="AB4850" s="325"/>
      <c r="AC4850" s="325"/>
      <c r="AD4850" s="325"/>
      <c r="AE4850" s="330"/>
      <c r="AF4850" s="326"/>
      <c r="AG4850" s="327"/>
      <c r="AH4850" s="327"/>
      <c r="AI4850" s="327"/>
      <c r="AJ4850" s="326"/>
      <c r="AK4850" s="327"/>
      <c r="AL4850" s="327"/>
      <c r="AM4850" s="331"/>
      <c r="AN4850" s="332"/>
      <c r="AO4850" s="333"/>
      <c r="AP4850" s="333"/>
      <c r="AQ4850" s="333"/>
      <c r="AR4850" s="332"/>
      <c r="AS4850" s="332"/>
    </row>
    <row r="4851" spans="1:45" x14ac:dyDescent="0.2">
      <c r="A4851" s="326"/>
      <c r="B4851" s="325"/>
      <c r="C4851" s="325"/>
      <c r="D4851" s="325"/>
      <c r="E4851" s="325"/>
      <c r="F4851" s="325"/>
      <c r="G4851" s="325"/>
      <c r="H4851" s="325"/>
      <c r="I4851" s="325"/>
      <c r="J4851" s="325"/>
      <c r="K4851" s="325"/>
      <c r="L4851" s="327"/>
      <c r="M4851" s="328"/>
      <c r="N4851" s="327"/>
      <c r="P4851" s="325"/>
      <c r="Q4851" s="325"/>
      <c r="R4851" s="325"/>
      <c r="S4851" s="325"/>
      <c r="T4851" s="328"/>
      <c r="U4851" s="329"/>
      <c r="V4851" s="330"/>
      <c r="W4851" s="330"/>
      <c r="X4851" s="325"/>
      <c r="Y4851" s="325"/>
      <c r="Z4851" s="325"/>
      <c r="AA4851" s="325"/>
      <c r="AB4851" s="325"/>
      <c r="AC4851" s="325"/>
      <c r="AD4851" s="325"/>
      <c r="AE4851" s="330"/>
      <c r="AF4851" s="326"/>
      <c r="AG4851" s="327"/>
      <c r="AH4851" s="327"/>
      <c r="AI4851" s="327"/>
      <c r="AJ4851" s="326"/>
      <c r="AK4851" s="327"/>
      <c r="AL4851" s="327"/>
      <c r="AM4851" s="331"/>
      <c r="AN4851" s="332"/>
      <c r="AO4851" s="333"/>
      <c r="AP4851" s="333"/>
      <c r="AQ4851" s="333"/>
      <c r="AR4851" s="332"/>
      <c r="AS4851" s="332"/>
    </row>
    <row r="4852" spans="1:45" x14ac:dyDescent="0.2">
      <c r="A4852" s="326"/>
      <c r="B4852" s="325"/>
      <c r="C4852" s="325"/>
      <c r="D4852" s="325"/>
      <c r="E4852" s="325"/>
      <c r="F4852" s="325"/>
      <c r="G4852" s="325"/>
      <c r="H4852" s="325"/>
      <c r="I4852" s="325"/>
      <c r="J4852" s="325"/>
      <c r="K4852" s="325"/>
      <c r="L4852" s="327"/>
      <c r="M4852" s="328"/>
      <c r="N4852" s="327"/>
      <c r="P4852" s="325"/>
      <c r="Q4852" s="325"/>
      <c r="R4852" s="325"/>
      <c r="S4852" s="325"/>
      <c r="T4852" s="328"/>
      <c r="U4852" s="329"/>
      <c r="V4852" s="330"/>
      <c r="W4852" s="330"/>
      <c r="X4852" s="325"/>
      <c r="Y4852" s="325"/>
      <c r="Z4852" s="325"/>
      <c r="AA4852" s="325"/>
      <c r="AB4852" s="325"/>
      <c r="AC4852" s="325"/>
      <c r="AD4852" s="325"/>
      <c r="AE4852" s="330"/>
      <c r="AF4852" s="326"/>
      <c r="AG4852" s="327"/>
      <c r="AH4852" s="327"/>
      <c r="AI4852" s="327"/>
      <c r="AJ4852" s="326"/>
      <c r="AK4852" s="327"/>
      <c r="AL4852" s="327"/>
      <c r="AM4852" s="331"/>
      <c r="AN4852" s="332"/>
      <c r="AO4852" s="333"/>
      <c r="AP4852" s="333"/>
      <c r="AQ4852" s="333"/>
      <c r="AR4852" s="332"/>
      <c r="AS4852" s="332"/>
    </row>
    <row r="4853" spans="1:45" x14ac:dyDescent="0.2">
      <c r="A4853" s="326"/>
      <c r="B4853" s="325"/>
      <c r="C4853" s="325"/>
      <c r="D4853" s="325"/>
      <c r="E4853" s="325"/>
      <c r="F4853" s="325"/>
      <c r="G4853" s="325"/>
      <c r="H4853" s="325"/>
      <c r="I4853" s="325"/>
      <c r="J4853" s="325"/>
      <c r="K4853" s="325"/>
      <c r="L4853" s="327"/>
      <c r="M4853" s="328"/>
      <c r="N4853" s="327"/>
      <c r="P4853" s="325"/>
      <c r="Q4853" s="325"/>
      <c r="R4853" s="325"/>
      <c r="S4853" s="325"/>
      <c r="T4853" s="328"/>
      <c r="U4853" s="329"/>
      <c r="V4853" s="330"/>
      <c r="W4853" s="330"/>
      <c r="X4853" s="325"/>
      <c r="Y4853" s="325"/>
      <c r="Z4853" s="325"/>
      <c r="AA4853" s="325"/>
      <c r="AB4853" s="325"/>
      <c r="AC4853" s="325"/>
      <c r="AD4853" s="325"/>
      <c r="AE4853" s="330"/>
      <c r="AF4853" s="326"/>
      <c r="AG4853" s="327"/>
      <c r="AH4853" s="327"/>
      <c r="AI4853" s="327"/>
      <c r="AJ4853" s="326"/>
      <c r="AK4853" s="327"/>
      <c r="AL4853" s="327"/>
      <c r="AM4853" s="331"/>
      <c r="AN4853" s="332"/>
      <c r="AO4853" s="333"/>
      <c r="AP4853" s="333"/>
      <c r="AQ4853" s="333"/>
      <c r="AR4853" s="332"/>
      <c r="AS4853" s="332"/>
    </row>
    <row r="4854" spans="1:45" x14ac:dyDescent="0.2">
      <c r="A4854" s="326"/>
      <c r="B4854" s="325"/>
      <c r="C4854" s="325"/>
      <c r="D4854" s="325"/>
      <c r="E4854" s="325"/>
      <c r="F4854" s="325"/>
      <c r="G4854" s="325"/>
      <c r="H4854" s="325"/>
      <c r="I4854" s="325"/>
      <c r="J4854" s="325"/>
      <c r="K4854" s="325"/>
      <c r="L4854" s="327"/>
      <c r="M4854" s="328"/>
      <c r="N4854" s="327"/>
      <c r="P4854" s="325"/>
      <c r="Q4854" s="325"/>
      <c r="R4854" s="325"/>
      <c r="S4854" s="325"/>
      <c r="T4854" s="328"/>
      <c r="U4854" s="329"/>
      <c r="V4854" s="330"/>
      <c r="W4854" s="330"/>
      <c r="X4854" s="325"/>
      <c r="Y4854" s="325"/>
      <c r="Z4854" s="325"/>
      <c r="AA4854" s="325"/>
      <c r="AB4854" s="325"/>
      <c r="AC4854" s="325"/>
      <c r="AD4854" s="325"/>
      <c r="AE4854" s="330"/>
      <c r="AF4854" s="326"/>
      <c r="AG4854" s="327"/>
      <c r="AH4854" s="327"/>
      <c r="AI4854" s="327"/>
      <c r="AJ4854" s="326"/>
      <c r="AK4854" s="327"/>
      <c r="AL4854" s="327"/>
      <c r="AM4854" s="331"/>
      <c r="AN4854" s="332"/>
      <c r="AO4854" s="333"/>
      <c r="AP4854" s="333"/>
      <c r="AQ4854" s="333"/>
      <c r="AR4854" s="332"/>
      <c r="AS4854" s="332"/>
    </row>
    <row r="4855" spans="1:45" x14ac:dyDescent="0.2">
      <c r="A4855" s="326"/>
      <c r="B4855" s="325"/>
      <c r="C4855" s="325"/>
      <c r="D4855" s="325"/>
      <c r="E4855" s="325"/>
      <c r="F4855" s="325"/>
      <c r="G4855" s="325"/>
      <c r="H4855" s="325"/>
      <c r="I4855" s="325"/>
      <c r="J4855" s="325"/>
      <c r="K4855" s="325"/>
      <c r="L4855" s="327"/>
      <c r="M4855" s="328"/>
      <c r="N4855" s="327"/>
      <c r="P4855" s="325"/>
      <c r="Q4855" s="325"/>
      <c r="R4855" s="325"/>
      <c r="S4855" s="325"/>
      <c r="T4855" s="328"/>
      <c r="U4855" s="329"/>
      <c r="V4855" s="330"/>
      <c r="W4855" s="330"/>
      <c r="X4855" s="325"/>
      <c r="Y4855" s="325"/>
      <c r="Z4855" s="325"/>
      <c r="AA4855" s="325"/>
      <c r="AB4855" s="325"/>
      <c r="AC4855" s="325"/>
      <c r="AD4855" s="325"/>
      <c r="AE4855" s="330"/>
      <c r="AF4855" s="326"/>
      <c r="AG4855" s="327"/>
      <c r="AH4855" s="327"/>
      <c r="AI4855" s="327"/>
      <c r="AJ4855" s="326"/>
      <c r="AK4855" s="327"/>
      <c r="AL4855" s="327"/>
      <c r="AM4855" s="331"/>
      <c r="AN4855" s="332"/>
      <c r="AO4855" s="333"/>
      <c r="AP4855" s="333"/>
      <c r="AQ4855" s="333"/>
      <c r="AR4855" s="332"/>
      <c r="AS4855" s="332"/>
    </row>
    <row r="4856" spans="1:45" x14ac:dyDescent="0.2">
      <c r="A4856" s="326"/>
      <c r="B4856" s="325"/>
      <c r="C4856" s="325"/>
      <c r="D4856" s="325"/>
      <c r="E4856" s="325"/>
      <c r="F4856" s="325"/>
      <c r="G4856" s="325"/>
      <c r="H4856" s="325"/>
      <c r="I4856" s="325"/>
      <c r="J4856" s="325"/>
      <c r="K4856" s="325"/>
      <c r="L4856" s="327"/>
      <c r="M4856" s="328"/>
      <c r="N4856" s="327"/>
      <c r="P4856" s="325"/>
      <c r="Q4856" s="325"/>
      <c r="R4856" s="325"/>
      <c r="S4856" s="325"/>
      <c r="T4856" s="328"/>
      <c r="U4856" s="329"/>
      <c r="V4856" s="330"/>
      <c r="W4856" s="330"/>
      <c r="X4856" s="325"/>
      <c r="Y4856" s="325"/>
      <c r="Z4856" s="325"/>
      <c r="AA4856" s="325"/>
      <c r="AB4856" s="325"/>
      <c r="AC4856" s="325"/>
      <c r="AD4856" s="325"/>
      <c r="AE4856" s="330"/>
      <c r="AF4856" s="326"/>
      <c r="AG4856" s="327"/>
      <c r="AH4856" s="327"/>
      <c r="AI4856" s="327"/>
      <c r="AJ4856" s="326"/>
      <c r="AK4856" s="327"/>
      <c r="AL4856" s="327"/>
      <c r="AM4856" s="331"/>
      <c r="AN4856" s="332"/>
      <c r="AO4856" s="333"/>
      <c r="AP4856" s="333"/>
      <c r="AQ4856" s="333"/>
      <c r="AR4856" s="332"/>
      <c r="AS4856" s="332"/>
    </row>
    <row r="4857" spans="1:45" x14ac:dyDescent="0.2">
      <c r="A4857" s="326"/>
      <c r="B4857" s="325"/>
      <c r="C4857" s="325"/>
      <c r="D4857" s="325"/>
      <c r="E4857" s="325"/>
      <c r="F4857" s="325"/>
      <c r="G4857" s="325"/>
      <c r="H4857" s="325"/>
      <c r="I4857" s="325"/>
      <c r="J4857" s="325"/>
      <c r="K4857" s="325"/>
      <c r="L4857" s="327"/>
      <c r="M4857" s="328"/>
      <c r="N4857" s="327"/>
      <c r="P4857" s="325"/>
      <c r="Q4857" s="325"/>
      <c r="R4857" s="325"/>
      <c r="S4857" s="325"/>
      <c r="T4857" s="328"/>
      <c r="U4857" s="329"/>
      <c r="V4857" s="330"/>
      <c r="W4857" s="330"/>
      <c r="X4857" s="325"/>
      <c r="Y4857" s="325"/>
      <c r="Z4857" s="325"/>
      <c r="AA4857" s="325"/>
      <c r="AB4857" s="325"/>
      <c r="AC4857" s="325"/>
      <c r="AD4857" s="325"/>
      <c r="AE4857" s="330"/>
      <c r="AF4857" s="326"/>
      <c r="AG4857" s="327"/>
      <c r="AH4857" s="327"/>
      <c r="AI4857" s="327"/>
      <c r="AJ4857" s="326"/>
      <c r="AK4857" s="327"/>
      <c r="AL4857" s="327"/>
      <c r="AM4857" s="331"/>
      <c r="AN4857" s="332"/>
      <c r="AO4857" s="333"/>
      <c r="AP4857" s="333"/>
      <c r="AQ4857" s="333"/>
      <c r="AR4857" s="332"/>
      <c r="AS4857" s="332"/>
    </row>
    <row r="4858" spans="1:45" x14ac:dyDescent="0.2">
      <c r="A4858" s="326"/>
      <c r="B4858" s="325"/>
      <c r="C4858" s="325"/>
      <c r="D4858" s="325"/>
      <c r="E4858" s="325"/>
      <c r="F4858" s="325"/>
      <c r="G4858" s="325"/>
      <c r="H4858" s="325"/>
      <c r="I4858" s="325"/>
      <c r="J4858" s="325"/>
      <c r="K4858" s="325"/>
      <c r="L4858" s="327"/>
      <c r="M4858" s="328"/>
      <c r="N4858" s="327"/>
      <c r="P4858" s="325"/>
      <c r="Q4858" s="325"/>
      <c r="R4858" s="325"/>
      <c r="S4858" s="325"/>
      <c r="T4858" s="328"/>
      <c r="U4858" s="329"/>
      <c r="V4858" s="330"/>
      <c r="W4858" s="330"/>
      <c r="X4858" s="325"/>
      <c r="Y4858" s="325"/>
      <c r="Z4858" s="325"/>
      <c r="AA4858" s="325"/>
      <c r="AB4858" s="325"/>
      <c r="AC4858" s="325"/>
      <c r="AD4858" s="325"/>
      <c r="AE4858" s="330"/>
      <c r="AF4858" s="326"/>
      <c r="AG4858" s="327"/>
      <c r="AH4858" s="327"/>
      <c r="AI4858" s="327"/>
      <c r="AJ4858" s="326"/>
      <c r="AK4858" s="327"/>
      <c r="AL4858" s="327"/>
      <c r="AM4858" s="331"/>
      <c r="AN4858" s="332"/>
      <c r="AO4858" s="333"/>
      <c r="AP4858" s="333"/>
      <c r="AQ4858" s="333"/>
      <c r="AR4858" s="332"/>
      <c r="AS4858" s="332"/>
    </row>
    <row r="4859" spans="1:45" x14ac:dyDescent="0.2">
      <c r="A4859" s="326"/>
      <c r="B4859" s="325"/>
      <c r="C4859" s="325"/>
      <c r="D4859" s="325"/>
      <c r="E4859" s="325"/>
      <c r="F4859" s="325"/>
      <c r="G4859" s="325"/>
      <c r="H4859" s="325"/>
      <c r="I4859" s="325"/>
      <c r="J4859" s="325"/>
      <c r="K4859" s="325"/>
      <c r="L4859" s="327"/>
      <c r="M4859" s="328"/>
      <c r="N4859" s="327"/>
      <c r="P4859" s="325"/>
      <c r="Q4859" s="325"/>
      <c r="R4859" s="325"/>
      <c r="S4859" s="325"/>
      <c r="T4859" s="328"/>
      <c r="U4859" s="329"/>
      <c r="V4859" s="330"/>
      <c r="W4859" s="330"/>
      <c r="X4859" s="325"/>
      <c r="Y4859" s="325"/>
      <c r="Z4859" s="325"/>
      <c r="AA4859" s="325"/>
      <c r="AB4859" s="325"/>
      <c r="AC4859" s="325"/>
      <c r="AD4859" s="325"/>
      <c r="AE4859" s="330"/>
      <c r="AF4859" s="326"/>
      <c r="AG4859" s="327"/>
      <c r="AH4859" s="327"/>
      <c r="AI4859" s="327"/>
      <c r="AJ4859" s="326"/>
      <c r="AK4859" s="327"/>
      <c r="AL4859" s="327"/>
      <c r="AM4859" s="331"/>
      <c r="AN4859" s="332"/>
      <c r="AO4859" s="333"/>
      <c r="AP4859" s="333"/>
      <c r="AQ4859" s="333"/>
      <c r="AR4859" s="332"/>
      <c r="AS4859" s="332"/>
    </row>
    <row r="4860" spans="1:45" x14ac:dyDescent="0.2">
      <c r="A4860" s="326"/>
      <c r="B4860" s="325"/>
      <c r="C4860" s="325"/>
      <c r="D4860" s="325"/>
      <c r="E4860" s="325"/>
      <c r="F4860" s="325"/>
      <c r="G4860" s="325"/>
      <c r="H4860" s="325"/>
      <c r="I4860" s="325"/>
      <c r="J4860" s="325"/>
      <c r="K4860" s="325"/>
      <c r="L4860" s="327"/>
      <c r="M4860" s="328"/>
      <c r="N4860" s="327"/>
      <c r="P4860" s="325"/>
      <c r="Q4860" s="325"/>
      <c r="R4860" s="325"/>
      <c r="S4860" s="325"/>
      <c r="T4860" s="328"/>
      <c r="U4860" s="329"/>
      <c r="V4860" s="330"/>
      <c r="W4860" s="330"/>
      <c r="X4860" s="325"/>
      <c r="Y4860" s="325"/>
      <c r="Z4860" s="325"/>
      <c r="AA4860" s="325"/>
      <c r="AB4860" s="325"/>
      <c r="AC4860" s="325"/>
      <c r="AD4860" s="325"/>
      <c r="AE4860" s="330"/>
      <c r="AF4860" s="326"/>
      <c r="AG4860" s="327"/>
      <c r="AH4860" s="327"/>
      <c r="AI4860" s="327"/>
      <c r="AJ4860" s="326"/>
      <c r="AK4860" s="327"/>
      <c r="AL4860" s="327"/>
      <c r="AM4860" s="331"/>
      <c r="AN4860" s="332"/>
      <c r="AO4860" s="333"/>
      <c r="AP4860" s="333"/>
      <c r="AQ4860" s="333"/>
      <c r="AR4860" s="332"/>
      <c r="AS4860" s="332"/>
    </row>
    <row r="4861" spans="1:45" x14ac:dyDescent="0.2">
      <c r="A4861" s="326"/>
      <c r="B4861" s="325"/>
      <c r="C4861" s="325"/>
      <c r="D4861" s="325"/>
      <c r="E4861" s="325"/>
      <c r="F4861" s="325"/>
      <c r="G4861" s="325"/>
      <c r="H4861" s="325"/>
      <c r="I4861" s="325"/>
      <c r="J4861" s="325"/>
      <c r="K4861" s="325"/>
      <c r="L4861" s="327"/>
      <c r="M4861" s="328"/>
      <c r="N4861" s="327"/>
      <c r="P4861" s="325"/>
      <c r="Q4861" s="325"/>
      <c r="R4861" s="325"/>
      <c r="S4861" s="325"/>
      <c r="T4861" s="328"/>
      <c r="U4861" s="329"/>
      <c r="V4861" s="330"/>
      <c r="W4861" s="330"/>
      <c r="X4861" s="325"/>
      <c r="Y4861" s="325"/>
      <c r="Z4861" s="325"/>
      <c r="AA4861" s="325"/>
      <c r="AB4861" s="325"/>
      <c r="AC4861" s="325"/>
      <c r="AD4861" s="325"/>
      <c r="AE4861" s="330"/>
      <c r="AF4861" s="326"/>
      <c r="AG4861" s="327"/>
      <c r="AH4861" s="327"/>
      <c r="AI4861" s="327"/>
      <c r="AJ4861" s="326"/>
      <c r="AK4861" s="327"/>
      <c r="AL4861" s="327"/>
      <c r="AM4861" s="331"/>
      <c r="AN4861" s="332"/>
      <c r="AO4861" s="333"/>
      <c r="AP4861" s="333"/>
      <c r="AQ4861" s="333"/>
      <c r="AR4861" s="332"/>
      <c r="AS4861" s="332"/>
    </row>
    <row r="4862" spans="1:45" x14ac:dyDescent="0.2">
      <c r="A4862" s="326"/>
      <c r="B4862" s="325"/>
      <c r="C4862" s="325"/>
      <c r="D4862" s="325"/>
      <c r="E4862" s="325"/>
      <c r="F4862" s="325"/>
      <c r="G4862" s="325"/>
      <c r="H4862" s="325"/>
      <c r="I4862" s="325"/>
      <c r="J4862" s="325"/>
      <c r="K4862" s="325"/>
      <c r="L4862" s="327"/>
      <c r="M4862" s="328"/>
      <c r="N4862" s="327"/>
      <c r="P4862" s="325"/>
      <c r="Q4862" s="325"/>
      <c r="R4862" s="325"/>
      <c r="S4862" s="325"/>
      <c r="T4862" s="328"/>
      <c r="U4862" s="329"/>
      <c r="V4862" s="330"/>
      <c r="W4862" s="330"/>
      <c r="X4862" s="325"/>
      <c r="Y4862" s="325"/>
      <c r="Z4862" s="325"/>
      <c r="AA4862" s="325"/>
      <c r="AB4862" s="325"/>
      <c r="AC4862" s="325"/>
      <c r="AD4862" s="325"/>
      <c r="AE4862" s="330"/>
      <c r="AF4862" s="326"/>
      <c r="AG4862" s="327"/>
      <c r="AH4862" s="327"/>
      <c r="AI4862" s="327"/>
      <c r="AJ4862" s="326"/>
      <c r="AK4862" s="327"/>
      <c r="AL4862" s="327"/>
      <c r="AM4862" s="331"/>
      <c r="AN4862" s="332"/>
      <c r="AO4862" s="333"/>
      <c r="AP4862" s="333"/>
      <c r="AQ4862" s="333"/>
      <c r="AR4862" s="332"/>
      <c r="AS4862" s="332"/>
    </row>
    <row r="4863" spans="1:45" x14ac:dyDescent="0.2">
      <c r="A4863" s="326"/>
      <c r="B4863" s="325"/>
      <c r="C4863" s="325"/>
      <c r="D4863" s="325"/>
      <c r="E4863" s="325"/>
      <c r="F4863" s="325"/>
      <c r="G4863" s="325"/>
      <c r="H4863" s="325"/>
      <c r="I4863" s="325"/>
      <c r="J4863" s="325"/>
      <c r="K4863" s="325"/>
      <c r="L4863" s="327"/>
      <c r="M4863" s="328"/>
      <c r="N4863" s="327"/>
      <c r="P4863" s="325"/>
      <c r="Q4863" s="325"/>
      <c r="R4863" s="325"/>
      <c r="S4863" s="325"/>
      <c r="T4863" s="328"/>
      <c r="U4863" s="329"/>
      <c r="V4863" s="330"/>
      <c r="W4863" s="330"/>
      <c r="X4863" s="325"/>
      <c r="Y4863" s="325"/>
      <c r="Z4863" s="325"/>
      <c r="AA4863" s="325"/>
      <c r="AB4863" s="325"/>
      <c r="AC4863" s="325"/>
      <c r="AD4863" s="325"/>
      <c r="AE4863" s="330"/>
      <c r="AF4863" s="326"/>
      <c r="AG4863" s="327"/>
      <c r="AH4863" s="327"/>
      <c r="AI4863" s="327"/>
      <c r="AJ4863" s="326"/>
      <c r="AK4863" s="327"/>
      <c r="AL4863" s="327"/>
      <c r="AM4863" s="331"/>
      <c r="AN4863" s="332"/>
      <c r="AO4863" s="333"/>
      <c r="AP4863" s="333"/>
      <c r="AQ4863" s="333"/>
      <c r="AR4863" s="332"/>
      <c r="AS4863" s="332"/>
    </row>
    <row r="4864" spans="1:45" x14ac:dyDescent="0.2">
      <c r="A4864" s="326"/>
      <c r="B4864" s="325"/>
      <c r="C4864" s="325"/>
      <c r="D4864" s="325"/>
      <c r="E4864" s="325"/>
      <c r="F4864" s="325"/>
      <c r="G4864" s="325"/>
      <c r="H4864" s="325"/>
      <c r="I4864" s="325"/>
      <c r="J4864" s="325"/>
      <c r="K4864" s="325"/>
      <c r="L4864" s="327"/>
      <c r="M4864" s="328"/>
      <c r="N4864" s="327"/>
      <c r="P4864" s="325"/>
      <c r="Q4864" s="325"/>
      <c r="R4864" s="325"/>
      <c r="S4864" s="325"/>
      <c r="T4864" s="328"/>
      <c r="U4864" s="329"/>
      <c r="V4864" s="330"/>
      <c r="W4864" s="330"/>
      <c r="X4864" s="325"/>
      <c r="Y4864" s="325"/>
      <c r="Z4864" s="325"/>
      <c r="AA4864" s="325"/>
      <c r="AB4864" s="325"/>
      <c r="AC4864" s="325"/>
      <c r="AD4864" s="325"/>
      <c r="AE4864" s="330"/>
      <c r="AF4864" s="326"/>
      <c r="AG4864" s="327"/>
      <c r="AH4864" s="327"/>
      <c r="AI4864" s="327"/>
      <c r="AJ4864" s="326"/>
      <c r="AK4864" s="327"/>
      <c r="AL4864" s="327"/>
      <c r="AM4864" s="331"/>
      <c r="AN4864" s="332"/>
      <c r="AO4864" s="333"/>
      <c r="AP4864" s="333"/>
      <c r="AQ4864" s="333"/>
      <c r="AR4864" s="332"/>
      <c r="AS4864" s="332"/>
    </row>
    <row r="4865" spans="1:45" x14ac:dyDescent="0.2">
      <c r="A4865" s="326"/>
      <c r="B4865" s="325"/>
      <c r="C4865" s="325"/>
      <c r="D4865" s="325"/>
      <c r="E4865" s="325"/>
      <c r="F4865" s="325"/>
      <c r="G4865" s="325"/>
      <c r="H4865" s="325"/>
      <c r="I4865" s="325"/>
      <c r="J4865" s="325"/>
      <c r="K4865" s="325"/>
      <c r="L4865" s="327"/>
      <c r="M4865" s="328"/>
      <c r="N4865" s="327"/>
      <c r="P4865" s="325"/>
      <c r="Q4865" s="325"/>
      <c r="R4865" s="325"/>
      <c r="S4865" s="325"/>
      <c r="T4865" s="328"/>
      <c r="U4865" s="329"/>
      <c r="V4865" s="330"/>
      <c r="W4865" s="330"/>
      <c r="X4865" s="325"/>
      <c r="Y4865" s="325"/>
      <c r="Z4865" s="325"/>
      <c r="AA4865" s="325"/>
      <c r="AB4865" s="325"/>
      <c r="AC4865" s="325"/>
      <c r="AD4865" s="325"/>
      <c r="AE4865" s="330"/>
      <c r="AF4865" s="326"/>
      <c r="AG4865" s="327"/>
      <c r="AH4865" s="327"/>
      <c r="AI4865" s="327"/>
      <c r="AJ4865" s="326"/>
      <c r="AK4865" s="327"/>
      <c r="AL4865" s="327"/>
      <c r="AM4865" s="331"/>
      <c r="AN4865" s="332"/>
      <c r="AO4865" s="333"/>
      <c r="AP4865" s="333"/>
      <c r="AQ4865" s="333"/>
      <c r="AR4865" s="332"/>
      <c r="AS4865" s="332"/>
    </row>
    <row r="4866" spans="1:45" x14ac:dyDescent="0.2">
      <c r="A4866" s="326"/>
      <c r="B4866" s="325"/>
      <c r="C4866" s="325"/>
      <c r="D4866" s="325"/>
      <c r="E4866" s="325"/>
      <c r="F4866" s="325"/>
      <c r="G4866" s="325"/>
      <c r="H4866" s="325"/>
      <c r="I4866" s="325"/>
      <c r="J4866" s="325"/>
      <c r="K4866" s="325"/>
      <c r="L4866" s="327"/>
      <c r="M4866" s="328"/>
      <c r="N4866" s="327"/>
      <c r="P4866" s="325"/>
      <c r="Q4866" s="325"/>
      <c r="R4866" s="325"/>
      <c r="S4866" s="325"/>
      <c r="T4866" s="328"/>
      <c r="U4866" s="329"/>
      <c r="V4866" s="330"/>
      <c r="W4866" s="330"/>
      <c r="X4866" s="325"/>
      <c r="Y4866" s="325"/>
      <c r="Z4866" s="325"/>
      <c r="AA4866" s="325"/>
      <c r="AB4866" s="325"/>
      <c r="AC4866" s="325"/>
      <c r="AD4866" s="325"/>
      <c r="AE4866" s="330"/>
      <c r="AF4866" s="326"/>
      <c r="AG4866" s="327"/>
      <c r="AH4866" s="327"/>
      <c r="AI4866" s="327"/>
      <c r="AJ4866" s="326"/>
      <c r="AK4866" s="327"/>
      <c r="AL4866" s="327"/>
      <c r="AM4866" s="331"/>
      <c r="AN4866" s="332"/>
      <c r="AO4866" s="333"/>
      <c r="AP4866" s="333"/>
      <c r="AQ4866" s="333"/>
      <c r="AR4866" s="332"/>
      <c r="AS4866" s="332"/>
    </row>
    <row r="4867" spans="1:45" x14ac:dyDescent="0.2">
      <c r="A4867" s="326"/>
      <c r="B4867" s="325"/>
      <c r="C4867" s="325"/>
      <c r="D4867" s="325"/>
      <c r="E4867" s="325"/>
      <c r="F4867" s="325"/>
      <c r="G4867" s="325"/>
      <c r="H4867" s="325"/>
      <c r="I4867" s="325"/>
      <c r="J4867" s="325"/>
      <c r="K4867" s="325"/>
      <c r="L4867" s="327"/>
      <c r="M4867" s="328"/>
      <c r="N4867" s="327"/>
      <c r="P4867" s="325"/>
      <c r="Q4867" s="325"/>
      <c r="R4867" s="325"/>
      <c r="S4867" s="325"/>
      <c r="T4867" s="328"/>
      <c r="U4867" s="329"/>
      <c r="V4867" s="330"/>
      <c r="W4867" s="330"/>
      <c r="X4867" s="325"/>
      <c r="Y4867" s="325"/>
      <c r="Z4867" s="325"/>
      <c r="AA4867" s="325"/>
      <c r="AB4867" s="325"/>
      <c r="AC4867" s="325"/>
      <c r="AD4867" s="325"/>
      <c r="AE4867" s="330"/>
      <c r="AF4867" s="326"/>
      <c r="AG4867" s="327"/>
      <c r="AH4867" s="327"/>
      <c r="AI4867" s="327"/>
      <c r="AJ4867" s="326"/>
      <c r="AK4867" s="327"/>
      <c r="AL4867" s="327"/>
      <c r="AM4867" s="331"/>
      <c r="AN4867" s="332"/>
      <c r="AO4867" s="333"/>
      <c r="AP4867" s="333"/>
      <c r="AQ4867" s="333"/>
      <c r="AR4867" s="332"/>
      <c r="AS4867" s="332"/>
    </row>
    <row r="4868" spans="1:45" x14ac:dyDescent="0.2">
      <c r="A4868" s="326"/>
      <c r="B4868" s="325"/>
      <c r="C4868" s="325"/>
      <c r="D4868" s="325"/>
      <c r="E4868" s="325"/>
      <c r="F4868" s="325"/>
      <c r="G4868" s="325"/>
      <c r="H4868" s="325"/>
      <c r="I4868" s="325"/>
      <c r="J4868" s="325"/>
      <c r="K4868" s="325"/>
      <c r="L4868" s="327"/>
      <c r="M4868" s="328"/>
      <c r="N4868" s="327"/>
      <c r="P4868" s="325"/>
      <c r="Q4868" s="325"/>
      <c r="R4868" s="325"/>
      <c r="S4868" s="325"/>
      <c r="T4868" s="328"/>
      <c r="U4868" s="329"/>
      <c r="V4868" s="330"/>
      <c r="W4868" s="330"/>
      <c r="X4868" s="325"/>
      <c r="Y4868" s="325"/>
      <c r="Z4868" s="325"/>
      <c r="AA4868" s="325"/>
      <c r="AB4868" s="325"/>
      <c r="AC4868" s="325"/>
      <c r="AD4868" s="325"/>
      <c r="AE4868" s="330"/>
      <c r="AF4868" s="326"/>
      <c r="AG4868" s="327"/>
      <c r="AH4868" s="327"/>
      <c r="AI4868" s="327"/>
      <c r="AJ4868" s="326"/>
      <c r="AK4868" s="327"/>
      <c r="AL4868" s="327"/>
      <c r="AM4868" s="331"/>
      <c r="AN4868" s="332"/>
      <c r="AO4868" s="333"/>
      <c r="AP4868" s="333"/>
      <c r="AQ4868" s="333"/>
      <c r="AR4868" s="332"/>
      <c r="AS4868" s="332"/>
    </row>
    <row r="4869" spans="1:45" x14ac:dyDescent="0.2">
      <c r="A4869" s="326"/>
      <c r="B4869" s="325"/>
      <c r="C4869" s="325"/>
      <c r="D4869" s="325"/>
      <c r="E4869" s="325"/>
      <c r="F4869" s="325"/>
      <c r="G4869" s="325"/>
      <c r="H4869" s="325"/>
      <c r="I4869" s="325"/>
      <c r="J4869" s="325"/>
      <c r="K4869" s="325"/>
      <c r="L4869" s="327"/>
      <c r="M4869" s="328"/>
      <c r="N4869" s="327"/>
      <c r="P4869" s="325"/>
      <c r="Q4869" s="325"/>
      <c r="R4869" s="325"/>
      <c r="S4869" s="325"/>
      <c r="T4869" s="328"/>
      <c r="U4869" s="329"/>
      <c r="V4869" s="330"/>
      <c r="W4869" s="330"/>
      <c r="X4869" s="325"/>
      <c r="Y4869" s="325"/>
      <c r="Z4869" s="325"/>
      <c r="AA4869" s="325"/>
      <c r="AB4869" s="325"/>
      <c r="AC4869" s="325"/>
      <c r="AD4869" s="325"/>
      <c r="AE4869" s="330"/>
      <c r="AF4869" s="326"/>
      <c r="AG4869" s="327"/>
      <c r="AH4869" s="327"/>
      <c r="AI4869" s="327"/>
      <c r="AJ4869" s="326"/>
      <c r="AK4869" s="327"/>
      <c r="AL4869" s="327"/>
      <c r="AM4869" s="331"/>
      <c r="AN4869" s="332"/>
      <c r="AO4869" s="333"/>
      <c r="AP4869" s="333"/>
      <c r="AQ4869" s="333"/>
      <c r="AR4869" s="332"/>
      <c r="AS4869" s="332"/>
    </row>
    <row r="4870" spans="1:45" x14ac:dyDescent="0.2">
      <c r="A4870" s="326"/>
      <c r="B4870" s="325"/>
      <c r="C4870" s="325"/>
      <c r="D4870" s="325"/>
      <c r="E4870" s="325"/>
      <c r="F4870" s="325"/>
      <c r="G4870" s="325"/>
      <c r="H4870" s="325"/>
      <c r="I4870" s="325"/>
      <c r="J4870" s="325"/>
      <c r="K4870" s="325"/>
      <c r="L4870" s="327"/>
      <c r="M4870" s="328"/>
      <c r="N4870" s="327"/>
      <c r="P4870" s="325"/>
      <c r="Q4870" s="325"/>
      <c r="R4870" s="325"/>
      <c r="S4870" s="325"/>
      <c r="T4870" s="328"/>
      <c r="U4870" s="329"/>
      <c r="V4870" s="330"/>
      <c r="W4870" s="330"/>
      <c r="X4870" s="325"/>
      <c r="Y4870" s="325"/>
      <c r="Z4870" s="325"/>
      <c r="AA4870" s="325"/>
      <c r="AB4870" s="325"/>
      <c r="AC4870" s="325"/>
      <c r="AD4870" s="325"/>
      <c r="AE4870" s="330"/>
      <c r="AF4870" s="326"/>
      <c r="AG4870" s="327"/>
      <c r="AH4870" s="327"/>
      <c r="AI4870" s="327"/>
      <c r="AJ4870" s="326"/>
      <c r="AK4870" s="327"/>
      <c r="AL4870" s="327"/>
      <c r="AM4870" s="331"/>
      <c r="AN4870" s="332"/>
      <c r="AO4870" s="333"/>
      <c r="AP4870" s="333"/>
      <c r="AQ4870" s="333"/>
      <c r="AR4870" s="332"/>
      <c r="AS4870" s="332"/>
    </row>
    <row r="4871" spans="1:45" x14ac:dyDescent="0.2">
      <c r="A4871" s="326"/>
      <c r="B4871" s="325"/>
      <c r="C4871" s="325"/>
      <c r="D4871" s="325"/>
      <c r="E4871" s="325"/>
      <c r="F4871" s="325"/>
      <c r="G4871" s="325"/>
      <c r="H4871" s="325"/>
      <c r="I4871" s="325"/>
      <c r="J4871" s="325"/>
      <c r="K4871" s="325"/>
      <c r="L4871" s="327"/>
      <c r="M4871" s="328"/>
      <c r="N4871" s="327"/>
      <c r="P4871" s="325"/>
      <c r="Q4871" s="325"/>
      <c r="R4871" s="325"/>
      <c r="S4871" s="325"/>
      <c r="T4871" s="328"/>
      <c r="U4871" s="329"/>
      <c r="V4871" s="330"/>
      <c r="W4871" s="330"/>
      <c r="X4871" s="325"/>
      <c r="Y4871" s="325"/>
      <c r="Z4871" s="325"/>
      <c r="AA4871" s="325"/>
      <c r="AB4871" s="325"/>
      <c r="AC4871" s="325"/>
      <c r="AD4871" s="325"/>
      <c r="AE4871" s="330"/>
      <c r="AF4871" s="326"/>
      <c r="AG4871" s="327"/>
      <c r="AH4871" s="327"/>
      <c r="AI4871" s="327"/>
      <c r="AJ4871" s="326"/>
      <c r="AK4871" s="327"/>
      <c r="AL4871" s="327"/>
      <c r="AM4871" s="331"/>
      <c r="AN4871" s="332"/>
      <c r="AO4871" s="333"/>
      <c r="AP4871" s="333"/>
      <c r="AQ4871" s="333"/>
      <c r="AR4871" s="332"/>
      <c r="AS4871" s="332"/>
    </row>
    <row r="4872" spans="1:45" x14ac:dyDescent="0.2">
      <c r="A4872" s="326"/>
      <c r="B4872" s="325"/>
      <c r="C4872" s="325"/>
      <c r="D4872" s="325"/>
      <c r="E4872" s="325"/>
      <c r="F4872" s="325"/>
      <c r="G4872" s="325"/>
      <c r="H4872" s="325"/>
      <c r="I4872" s="325"/>
      <c r="J4872" s="325"/>
      <c r="K4872" s="325"/>
      <c r="L4872" s="327"/>
      <c r="M4872" s="328"/>
      <c r="N4872" s="327"/>
      <c r="P4872" s="325"/>
      <c r="Q4872" s="325"/>
      <c r="R4872" s="325"/>
      <c r="S4872" s="325"/>
      <c r="T4872" s="328"/>
      <c r="U4872" s="329"/>
      <c r="V4872" s="330"/>
      <c r="W4872" s="330"/>
      <c r="X4872" s="325"/>
      <c r="Y4872" s="325"/>
      <c r="Z4872" s="325"/>
      <c r="AA4872" s="325"/>
      <c r="AB4872" s="325"/>
      <c r="AC4872" s="325"/>
      <c r="AD4872" s="325"/>
      <c r="AE4872" s="330"/>
      <c r="AF4872" s="326"/>
      <c r="AG4872" s="327"/>
      <c r="AH4872" s="327"/>
      <c r="AI4872" s="327"/>
      <c r="AJ4872" s="326"/>
      <c r="AK4872" s="327"/>
      <c r="AL4872" s="327"/>
      <c r="AM4872" s="331"/>
      <c r="AN4872" s="332"/>
      <c r="AO4872" s="333"/>
      <c r="AP4872" s="333"/>
      <c r="AQ4872" s="333"/>
      <c r="AR4872" s="332"/>
      <c r="AS4872" s="332"/>
    </row>
    <row r="4873" spans="1:45" x14ac:dyDescent="0.2">
      <c r="A4873" s="326"/>
      <c r="B4873" s="325"/>
      <c r="C4873" s="325"/>
      <c r="D4873" s="325"/>
      <c r="E4873" s="325"/>
      <c r="F4873" s="325"/>
      <c r="G4873" s="325"/>
      <c r="H4873" s="325"/>
      <c r="I4873" s="325"/>
      <c r="J4873" s="325"/>
      <c r="K4873" s="325"/>
      <c r="L4873" s="327"/>
      <c r="M4873" s="328"/>
      <c r="N4873" s="327"/>
      <c r="P4873" s="325"/>
      <c r="Q4873" s="325"/>
      <c r="R4873" s="325"/>
      <c r="S4873" s="325"/>
      <c r="T4873" s="328"/>
      <c r="U4873" s="329"/>
      <c r="V4873" s="330"/>
      <c r="W4873" s="330"/>
      <c r="X4873" s="325"/>
      <c r="Y4873" s="325"/>
      <c r="Z4873" s="325"/>
      <c r="AA4873" s="325"/>
      <c r="AB4873" s="325"/>
      <c r="AC4873" s="325"/>
      <c r="AD4873" s="325"/>
      <c r="AE4873" s="330"/>
      <c r="AF4873" s="326"/>
      <c r="AG4873" s="327"/>
      <c r="AH4873" s="327"/>
      <c r="AI4873" s="327"/>
      <c r="AJ4873" s="326"/>
      <c r="AK4873" s="327"/>
      <c r="AL4873" s="327"/>
      <c r="AM4873" s="331"/>
      <c r="AN4873" s="332"/>
      <c r="AO4873" s="333"/>
      <c r="AP4873" s="333"/>
      <c r="AQ4873" s="333"/>
      <c r="AR4873" s="332"/>
      <c r="AS4873" s="332"/>
    </row>
    <row r="4874" spans="1:45" x14ac:dyDescent="0.2">
      <c r="A4874" s="326"/>
      <c r="B4874" s="325"/>
      <c r="C4874" s="325"/>
      <c r="D4874" s="325"/>
      <c r="E4874" s="325"/>
      <c r="F4874" s="325"/>
      <c r="G4874" s="325"/>
      <c r="H4874" s="325"/>
      <c r="I4874" s="325"/>
      <c r="J4874" s="325"/>
      <c r="K4874" s="325"/>
      <c r="L4874" s="327"/>
      <c r="M4874" s="328"/>
      <c r="N4874" s="327"/>
      <c r="P4874" s="325"/>
      <c r="Q4874" s="325"/>
      <c r="R4874" s="325"/>
      <c r="S4874" s="325"/>
      <c r="T4874" s="328"/>
      <c r="U4874" s="329"/>
      <c r="V4874" s="330"/>
      <c r="W4874" s="330"/>
      <c r="X4874" s="325"/>
      <c r="Y4874" s="325"/>
      <c r="Z4874" s="325"/>
      <c r="AA4874" s="325"/>
      <c r="AB4874" s="325"/>
      <c r="AC4874" s="325"/>
      <c r="AD4874" s="325"/>
      <c r="AE4874" s="330"/>
      <c r="AF4874" s="326"/>
      <c r="AG4874" s="327"/>
      <c r="AH4874" s="327"/>
      <c r="AI4874" s="327"/>
      <c r="AJ4874" s="326"/>
      <c r="AK4874" s="327"/>
      <c r="AL4874" s="327"/>
      <c r="AM4874" s="331"/>
      <c r="AN4874" s="332"/>
      <c r="AO4874" s="333"/>
      <c r="AP4874" s="333"/>
      <c r="AQ4874" s="333"/>
      <c r="AR4874" s="332"/>
      <c r="AS4874" s="332"/>
    </row>
    <row r="4875" spans="1:45" x14ac:dyDescent="0.2">
      <c r="A4875" s="326"/>
      <c r="B4875" s="325"/>
      <c r="C4875" s="325"/>
      <c r="D4875" s="325"/>
      <c r="E4875" s="325"/>
      <c r="F4875" s="325"/>
      <c r="G4875" s="325"/>
      <c r="H4875" s="325"/>
      <c r="I4875" s="325"/>
      <c r="J4875" s="325"/>
      <c r="K4875" s="325"/>
      <c r="L4875" s="327"/>
      <c r="M4875" s="328"/>
      <c r="N4875" s="327"/>
      <c r="P4875" s="325"/>
      <c r="Q4875" s="325"/>
      <c r="R4875" s="325"/>
      <c r="S4875" s="325"/>
      <c r="T4875" s="328"/>
      <c r="U4875" s="329"/>
      <c r="V4875" s="330"/>
      <c r="W4875" s="330"/>
      <c r="X4875" s="325"/>
      <c r="Y4875" s="325"/>
      <c r="Z4875" s="325"/>
      <c r="AA4875" s="325"/>
      <c r="AB4875" s="325"/>
      <c r="AC4875" s="325"/>
      <c r="AD4875" s="325"/>
      <c r="AE4875" s="330"/>
      <c r="AF4875" s="326"/>
      <c r="AG4875" s="327"/>
      <c r="AH4875" s="327"/>
      <c r="AI4875" s="327"/>
      <c r="AJ4875" s="326"/>
      <c r="AK4875" s="327"/>
      <c r="AL4875" s="327"/>
      <c r="AM4875" s="331"/>
      <c r="AN4875" s="332"/>
      <c r="AO4875" s="333"/>
      <c r="AP4875" s="333"/>
      <c r="AQ4875" s="333"/>
      <c r="AR4875" s="332"/>
      <c r="AS4875" s="332"/>
    </row>
    <row r="4876" spans="1:45" x14ac:dyDescent="0.2">
      <c r="A4876" s="326"/>
      <c r="B4876" s="325"/>
      <c r="C4876" s="325"/>
      <c r="D4876" s="325"/>
      <c r="E4876" s="325"/>
      <c r="F4876" s="325"/>
      <c r="G4876" s="325"/>
      <c r="H4876" s="325"/>
      <c r="I4876" s="325"/>
      <c r="J4876" s="325"/>
      <c r="K4876" s="325"/>
      <c r="L4876" s="327"/>
      <c r="M4876" s="328"/>
      <c r="N4876" s="327"/>
      <c r="P4876" s="325"/>
      <c r="Q4876" s="325"/>
      <c r="R4876" s="325"/>
      <c r="S4876" s="325"/>
      <c r="T4876" s="328"/>
      <c r="U4876" s="329"/>
      <c r="V4876" s="330"/>
      <c r="W4876" s="330"/>
      <c r="X4876" s="325"/>
      <c r="Y4876" s="325"/>
      <c r="Z4876" s="325"/>
      <c r="AA4876" s="325"/>
      <c r="AB4876" s="325"/>
      <c r="AC4876" s="325"/>
      <c r="AD4876" s="325"/>
      <c r="AE4876" s="330"/>
      <c r="AF4876" s="326"/>
      <c r="AG4876" s="327"/>
      <c r="AH4876" s="327"/>
      <c r="AI4876" s="327"/>
      <c r="AJ4876" s="326"/>
      <c r="AK4876" s="327"/>
      <c r="AL4876" s="327"/>
      <c r="AM4876" s="331"/>
      <c r="AN4876" s="332"/>
      <c r="AO4876" s="333"/>
      <c r="AP4876" s="333"/>
      <c r="AQ4876" s="333"/>
      <c r="AR4876" s="332"/>
      <c r="AS4876" s="332"/>
    </row>
    <row r="4877" spans="1:45" x14ac:dyDescent="0.2">
      <c r="A4877" s="326"/>
      <c r="B4877" s="325"/>
      <c r="C4877" s="325"/>
      <c r="D4877" s="325"/>
      <c r="E4877" s="325"/>
      <c r="F4877" s="325"/>
      <c r="G4877" s="325"/>
      <c r="H4877" s="325"/>
      <c r="I4877" s="325"/>
      <c r="J4877" s="325"/>
      <c r="K4877" s="325"/>
      <c r="L4877" s="327"/>
      <c r="M4877" s="328"/>
      <c r="N4877" s="327"/>
      <c r="P4877" s="325"/>
      <c r="Q4877" s="325"/>
      <c r="R4877" s="325"/>
      <c r="S4877" s="325"/>
      <c r="T4877" s="328"/>
      <c r="U4877" s="329"/>
      <c r="V4877" s="330"/>
      <c r="W4877" s="330"/>
      <c r="X4877" s="325"/>
      <c r="Y4877" s="325"/>
      <c r="Z4877" s="325"/>
      <c r="AA4877" s="325"/>
      <c r="AB4877" s="325"/>
      <c r="AC4877" s="325"/>
      <c r="AD4877" s="325"/>
      <c r="AE4877" s="330"/>
      <c r="AF4877" s="326"/>
      <c r="AG4877" s="327"/>
      <c r="AH4877" s="327"/>
      <c r="AI4877" s="327"/>
      <c r="AJ4877" s="326"/>
      <c r="AK4877" s="327"/>
      <c r="AL4877" s="327"/>
      <c r="AM4877" s="331"/>
      <c r="AN4877" s="332"/>
      <c r="AO4877" s="333"/>
      <c r="AP4877" s="333"/>
      <c r="AQ4877" s="333"/>
      <c r="AR4877" s="332"/>
      <c r="AS4877" s="332"/>
    </row>
    <row r="4878" spans="1:45" x14ac:dyDescent="0.2">
      <c r="A4878" s="326"/>
      <c r="B4878" s="325"/>
      <c r="C4878" s="325"/>
      <c r="D4878" s="325"/>
      <c r="E4878" s="325"/>
      <c r="F4878" s="325"/>
      <c r="G4878" s="325"/>
      <c r="H4878" s="325"/>
      <c r="I4878" s="325"/>
      <c r="J4878" s="325"/>
      <c r="K4878" s="325"/>
      <c r="L4878" s="327"/>
      <c r="M4878" s="328"/>
      <c r="N4878" s="327"/>
      <c r="P4878" s="325"/>
      <c r="Q4878" s="325"/>
      <c r="R4878" s="325"/>
      <c r="S4878" s="325"/>
      <c r="T4878" s="328"/>
      <c r="U4878" s="329"/>
      <c r="V4878" s="330"/>
      <c r="W4878" s="330"/>
      <c r="X4878" s="325"/>
      <c r="Y4878" s="325"/>
      <c r="Z4878" s="325"/>
      <c r="AA4878" s="325"/>
      <c r="AB4878" s="325"/>
      <c r="AC4878" s="325"/>
      <c r="AD4878" s="325"/>
      <c r="AE4878" s="330"/>
      <c r="AF4878" s="326"/>
      <c r="AG4878" s="327"/>
      <c r="AH4878" s="327"/>
      <c r="AI4878" s="327"/>
      <c r="AJ4878" s="326"/>
      <c r="AK4878" s="327"/>
      <c r="AL4878" s="327"/>
      <c r="AM4878" s="331"/>
      <c r="AN4878" s="332"/>
      <c r="AO4878" s="333"/>
      <c r="AP4878" s="333"/>
      <c r="AQ4878" s="333"/>
      <c r="AR4878" s="332"/>
      <c r="AS4878" s="332"/>
    </row>
    <row r="4879" spans="1:45" x14ac:dyDescent="0.2">
      <c r="A4879" s="326"/>
      <c r="B4879" s="325"/>
      <c r="C4879" s="325"/>
      <c r="D4879" s="325"/>
      <c r="E4879" s="325"/>
      <c r="F4879" s="325"/>
      <c r="G4879" s="325"/>
      <c r="H4879" s="325"/>
      <c r="I4879" s="325"/>
      <c r="J4879" s="325"/>
      <c r="K4879" s="325"/>
      <c r="L4879" s="327"/>
      <c r="M4879" s="328"/>
      <c r="N4879" s="327"/>
      <c r="P4879" s="325"/>
      <c r="Q4879" s="325"/>
      <c r="R4879" s="325"/>
      <c r="S4879" s="325"/>
      <c r="T4879" s="328"/>
      <c r="U4879" s="329"/>
      <c r="V4879" s="330"/>
      <c r="W4879" s="330"/>
      <c r="X4879" s="325"/>
      <c r="Y4879" s="325"/>
      <c r="Z4879" s="325"/>
      <c r="AA4879" s="325"/>
      <c r="AB4879" s="325"/>
      <c r="AC4879" s="325"/>
      <c r="AD4879" s="325"/>
      <c r="AE4879" s="330"/>
      <c r="AF4879" s="326"/>
      <c r="AG4879" s="327"/>
      <c r="AH4879" s="327"/>
      <c r="AI4879" s="327"/>
      <c r="AJ4879" s="326"/>
      <c r="AK4879" s="327"/>
      <c r="AL4879" s="327"/>
      <c r="AM4879" s="331"/>
      <c r="AN4879" s="332"/>
      <c r="AO4879" s="333"/>
      <c r="AP4879" s="333"/>
      <c r="AQ4879" s="333"/>
      <c r="AR4879" s="332"/>
      <c r="AS4879" s="332"/>
    </row>
    <row r="4880" spans="1:45" x14ac:dyDescent="0.2">
      <c r="A4880" s="326"/>
      <c r="B4880" s="325"/>
      <c r="C4880" s="325"/>
      <c r="D4880" s="325"/>
      <c r="E4880" s="325"/>
      <c r="F4880" s="325"/>
      <c r="G4880" s="325"/>
      <c r="H4880" s="325"/>
      <c r="I4880" s="325"/>
      <c r="J4880" s="325"/>
      <c r="K4880" s="325"/>
      <c r="L4880" s="327"/>
      <c r="M4880" s="328"/>
      <c r="N4880" s="327"/>
      <c r="P4880" s="325"/>
      <c r="Q4880" s="325"/>
      <c r="R4880" s="325"/>
      <c r="S4880" s="325"/>
      <c r="T4880" s="328"/>
      <c r="U4880" s="329"/>
      <c r="V4880" s="330"/>
      <c r="W4880" s="330"/>
      <c r="X4880" s="325"/>
      <c r="Y4880" s="325"/>
      <c r="Z4880" s="325"/>
      <c r="AA4880" s="325"/>
      <c r="AB4880" s="325"/>
      <c r="AC4880" s="325"/>
      <c r="AD4880" s="325"/>
      <c r="AE4880" s="330"/>
      <c r="AF4880" s="326"/>
      <c r="AG4880" s="327"/>
      <c r="AH4880" s="327"/>
      <c r="AI4880" s="327"/>
      <c r="AJ4880" s="326"/>
      <c r="AK4880" s="327"/>
      <c r="AL4880" s="327"/>
      <c r="AM4880" s="331"/>
      <c r="AN4880" s="332"/>
      <c r="AO4880" s="333"/>
      <c r="AP4880" s="333"/>
      <c r="AQ4880" s="333"/>
      <c r="AR4880" s="332"/>
      <c r="AS4880" s="332"/>
    </row>
    <row r="4881" spans="1:45" x14ac:dyDescent="0.2">
      <c r="A4881" s="326"/>
      <c r="B4881" s="325"/>
      <c r="C4881" s="325"/>
      <c r="D4881" s="325"/>
      <c r="E4881" s="325"/>
      <c r="F4881" s="325"/>
      <c r="G4881" s="325"/>
      <c r="H4881" s="325"/>
      <c r="I4881" s="325"/>
      <c r="J4881" s="325"/>
      <c r="K4881" s="325"/>
      <c r="L4881" s="327"/>
      <c r="M4881" s="328"/>
      <c r="N4881" s="327"/>
      <c r="P4881" s="325"/>
      <c r="Q4881" s="325"/>
      <c r="R4881" s="325"/>
      <c r="S4881" s="325"/>
      <c r="T4881" s="328"/>
      <c r="U4881" s="329"/>
      <c r="V4881" s="330"/>
      <c r="W4881" s="330"/>
      <c r="X4881" s="325"/>
      <c r="Y4881" s="325"/>
      <c r="Z4881" s="325"/>
      <c r="AA4881" s="325"/>
      <c r="AB4881" s="325"/>
      <c r="AC4881" s="325"/>
      <c r="AD4881" s="325"/>
      <c r="AE4881" s="330"/>
      <c r="AF4881" s="326"/>
      <c r="AG4881" s="327"/>
      <c r="AH4881" s="327"/>
      <c r="AI4881" s="327"/>
      <c r="AJ4881" s="326"/>
      <c r="AK4881" s="327"/>
      <c r="AL4881" s="327"/>
      <c r="AM4881" s="331"/>
      <c r="AN4881" s="332"/>
      <c r="AO4881" s="333"/>
      <c r="AP4881" s="333"/>
      <c r="AQ4881" s="333"/>
      <c r="AR4881" s="332"/>
      <c r="AS4881" s="332"/>
    </row>
    <row r="4882" spans="1:45" x14ac:dyDescent="0.2">
      <c r="A4882" s="326"/>
      <c r="B4882" s="325"/>
      <c r="C4882" s="325"/>
      <c r="D4882" s="325"/>
      <c r="E4882" s="325"/>
      <c r="F4882" s="325"/>
      <c r="G4882" s="325"/>
      <c r="H4882" s="325"/>
      <c r="I4882" s="325"/>
      <c r="J4882" s="325"/>
      <c r="K4882" s="325"/>
      <c r="L4882" s="327"/>
      <c r="M4882" s="328"/>
      <c r="N4882" s="327"/>
      <c r="P4882" s="325"/>
      <c r="Q4882" s="325"/>
      <c r="R4882" s="325"/>
      <c r="S4882" s="325"/>
      <c r="T4882" s="328"/>
      <c r="U4882" s="329"/>
      <c r="V4882" s="330"/>
      <c r="W4882" s="330"/>
      <c r="X4882" s="325"/>
      <c r="Y4882" s="325"/>
      <c r="Z4882" s="325"/>
      <c r="AA4882" s="325"/>
      <c r="AB4882" s="325"/>
      <c r="AC4882" s="325"/>
      <c r="AD4882" s="325"/>
      <c r="AE4882" s="330"/>
      <c r="AF4882" s="326"/>
      <c r="AG4882" s="327"/>
      <c r="AH4882" s="327"/>
      <c r="AI4882" s="327"/>
      <c r="AJ4882" s="326"/>
      <c r="AK4882" s="327"/>
      <c r="AL4882" s="327"/>
      <c r="AM4882" s="331"/>
      <c r="AN4882" s="332"/>
      <c r="AO4882" s="333"/>
      <c r="AP4882" s="333"/>
      <c r="AQ4882" s="333"/>
      <c r="AR4882" s="332"/>
      <c r="AS4882" s="332"/>
    </row>
    <row r="4883" spans="1:45" x14ac:dyDescent="0.2">
      <c r="A4883" s="326"/>
      <c r="B4883" s="325"/>
      <c r="C4883" s="325"/>
      <c r="D4883" s="325"/>
      <c r="E4883" s="325"/>
      <c r="F4883" s="325"/>
      <c r="G4883" s="325"/>
      <c r="H4883" s="325"/>
      <c r="I4883" s="325"/>
      <c r="J4883" s="325"/>
      <c r="K4883" s="325"/>
      <c r="L4883" s="327"/>
      <c r="M4883" s="328"/>
      <c r="N4883" s="327"/>
      <c r="P4883" s="325"/>
      <c r="Q4883" s="325"/>
      <c r="R4883" s="325"/>
      <c r="S4883" s="325"/>
      <c r="T4883" s="328"/>
      <c r="U4883" s="329"/>
      <c r="V4883" s="330"/>
      <c r="W4883" s="330"/>
      <c r="X4883" s="325"/>
      <c r="Y4883" s="325"/>
      <c r="Z4883" s="325"/>
      <c r="AA4883" s="325"/>
      <c r="AB4883" s="325"/>
      <c r="AC4883" s="325"/>
      <c r="AD4883" s="325"/>
      <c r="AE4883" s="330"/>
      <c r="AF4883" s="326"/>
      <c r="AG4883" s="327"/>
      <c r="AH4883" s="327"/>
      <c r="AI4883" s="327"/>
      <c r="AJ4883" s="326"/>
      <c r="AK4883" s="327"/>
      <c r="AL4883" s="327"/>
      <c r="AM4883" s="331"/>
      <c r="AN4883" s="332"/>
      <c r="AO4883" s="333"/>
      <c r="AP4883" s="333"/>
      <c r="AQ4883" s="333"/>
      <c r="AR4883" s="332"/>
      <c r="AS4883" s="332"/>
    </row>
    <row r="4884" spans="1:45" x14ac:dyDescent="0.2">
      <c r="A4884" s="326"/>
      <c r="B4884" s="325"/>
      <c r="C4884" s="325"/>
      <c r="D4884" s="325"/>
      <c r="E4884" s="325"/>
      <c r="F4884" s="325"/>
      <c r="G4884" s="325"/>
      <c r="H4884" s="325"/>
      <c r="I4884" s="325"/>
      <c r="J4884" s="325"/>
      <c r="K4884" s="325"/>
      <c r="L4884" s="327"/>
      <c r="M4884" s="328"/>
      <c r="N4884" s="327"/>
      <c r="P4884" s="325"/>
      <c r="Q4884" s="325"/>
      <c r="R4884" s="325"/>
      <c r="S4884" s="325"/>
      <c r="T4884" s="328"/>
      <c r="U4884" s="329"/>
      <c r="V4884" s="330"/>
      <c r="W4884" s="330"/>
      <c r="X4884" s="325"/>
      <c r="Y4884" s="325"/>
      <c r="Z4884" s="325"/>
      <c r="AA4884" s="325"/>
      <c r="AB4884" s="325"/>
      <c r="AC4884" s="325"/>
      <c r="AD4884" s="325"/>
      <c r="AE4884" s="330"/>
      <c r="AF4884" s="326"/>
      <c r="AG4884" s="327"/>
      <c r="AH4884" s="327"/>
      <c r="AI4884" s="327"/>
      <c r="AJ4884" s="326"/>
      <c r="AK4884" s="327"/>
      <c r="AL4884" s="327"/>
      <c r="AM4884" s="331"/>
      <c r="AN4884" s="332"/>
      <c r="AO4884" s="333"/>
      <c r="AP4884" s="333"/>
      <c r="AQ4884" s="333"/>
      <c r="AR4884" s="332"/>
      <c r="AS4884" s="332"/>
    </row>
    <row r="4885" spans="1:45" x14ac:dyDescent="0.2">
      <c r="A4885" s="326"/>
      <c r="B4885" s="325"/>
      <c r="C4885" s="325"/>
      <c r="D4885" s="325"/>
      <c r="E4885" s="325"/>
      <c r="F4885" s="325"/>
      <c r="G4885" s="325"/>
      <c r="H4885" s="325"/>
      <c r="I4885" s="325"/>
      <c r="J4885" s="325"/>
      <c r="K4885" s="325"/>
      <c r="L4885" s="327"/>
      <c r="M4885" s="328"/>
      <c r="N4885" s="327"/>
      <c r="P4885" s="325"/>
      <c r="Q4885" s="325"/>
      <c r="R4885" s="325"/>
      <c r="S4885" s="325"/>
      <c r="T4885" s="328"/>
      <c r="U4885" s="329"/>
      <c r="V4885" s="330"/>
      <c r="W4885" s="330"/>
      <c r="X4885" s="325"/>
      <c r="Y4885" s="325"/>
      <c r="Z4885" s="325"/>
      <c r="AA4885" s="325"/>
      <c r="AB4885" s="325"/>
      <c r="AC4885" s="325"/>
      <c r="AD4885" s="325"/>
      <c r="AE4885" s="330"/>
      <c r="AF4885" s="326"/>
      <c r="AG4885" s="327"/>
      <c r="AH4885" s="327"/>
      <c r="AI4885" s="327"/>
      <c r="AJ4885" s="326"/>
      <c r="AK4885" s="327"/>
      <c r="AL4885" s="327"/>
      <c r="AM4885" s="331"/>
      <c r="AN4885" s="332"/>
      <c r="AO4885" s="333"/>
      <c r="AP4885" s="333"/>
      <c r="AQ4885" s="333"/>
      <c r="AR4885" s="332"/>
      <c r="AS4885" s="332"/>
    </row>
    <row r="4886" spans="1:45" x14ac:dyDescent="0.2">
      <c r="A4886" s="326"/>
      <c r="B4886" s="325"/>
      <c r="C4886" s="325"/>
      <c r="D4886" s="325"/>
      <c r="E4886" s="325"/>
      <c r="F4886" s="325"/>
      <c r="G4886" s="325"/>
      <c r="H4886" s="325"/>
      <c r="I4886" s="325"/>
      <c r="J4886" s="325"/>
      <c r="K4886" s="325"/>
      <c r="L4886" s="327"/>
      <c r="M4886" s="328"/>
      <c r="N4886" s="327"/>
      <c r="P4886" s="325"/>
      <c r="Q4886" s="325"/>
      <c r="R4886" s="325"/>
      <c r="S4886" s="325"/>
      <c r="T4886" s="328"/>
      <c r="U4886" s="329"/>
      <c r="V4886" s="330"/>
      <c r="W4886" s="330"/>
      <c r="X4886" s="325"/>
      <c r="Y4886" s="325"/>
      <c r="Z4886" s="325"/>
      <c r="AA4886" s="325"/>
      <c r="AB4886" s="325"/>
      <c r="AC4886" s="325"/>
      <c r="AD4886" s="325"/>
      <c r="AE4886" s="330"/>
      <c r="AF4886" s="326"/>
      <c r="AG4886" s="327"/>
      <c r="AH4886" s="327"/>
      <c r="AI4886" s="327"/>
      <c r="AJ4886" s="326"/>
      <c r="AK4886" s="327"/>
      <c r="AL4886" s="327"/>
      <c r="AM4886" s="331"/>
      <c r="AN4886" s="332"/>
      <c r="AO4886" s="333"/>
      <c r="AP4886" s="333"/>
      <c r="AQ4886" s="333"/>
      <c r="AR4886" s="332"/>
      <c r="AS4886" s="332"/>
    </row>
    <row r="4887" spans="1:45" x14ac:dyDescent="0.2">
      <c r="A4887" s="326"/>
      <c r="B4887" s="325"/>
      <c r="C4887" s="325"/>
      <c r="D4887" s="325"/>
      <c r="E4887" s="325"/>
      <c r="F4887" s="325"/>
      <c r="G4887" s="325"/>
      <c r="H4887" s="325"/>
      <c r="I4887" s="325"/>
      <c r="J4887" s="325"/>
      <c r="K4887" s="325"/>
      <c r="L4887" s="327"/>
      <c r="M4887" s="328"/>
      <c r="N4887" s="327"/>
      <c r="P4887" s="325"/>
      <c r="Q4887" s="325"/>
      <c r="R4887" s="325"/>
      <c r="S4887" s="325"/>
      <c r="T4887" s="328"/>
      <c r="U4887" s="329"/>
      <c r="V4887" s="330"/>
      <c r="W4887" s="330"/>
      <c r="X4887" s="325"/>
      <c r="Y4887" s="325"/>
      <c r="Z4887" s="325"/>
      <c r="AA4887" s="325"/>
      <c r="AB4887" s="325"/>
      <c r="AC4887" s="325"/>
      <c r="AD4887" s="325"/>
      <c r="AE4887" s="330"/>
      <c r="AF4887" s="326"/>
      <c r="AG4887" s="327"/>
      <c r="AH4887" s="327"/>
      <c r="AI4887" s="327"/>
      <c r="AJ4887" s="326"/>
      <c r="AK4887" s="327"/>
      <c r="AL4887" s="327"/>
      <c r="AM4887" s="331"/>
      <c r="AN4887" s="332"/>
      <c r="AO4887" s="333"/>
      <c r="AP4887" s="333"/>
      <c r="AQ4887" s="333"/>
      <c r="AR4887" s="332"/>
      <c r="AS4887" s="332"/>
    </row>
    <row r="4888" spans="1:45" x14ac:dyDescent="0.2">
      <c r="A4888" s="326"/>
      <c r="B4888" s="325"/>
      <c r="C4888" s="325"/>
      <c r="D4888" s="325"/>
      <c r="E4888" s="325"/>
      <c r="F4888" s="325"/>
      <c r="G4888" s="325"/>
      <c r="H4888" s="325"/>
      <c r="I4888" s="325"/>
      <c r="J4888" s="325"/>
      <c r="K4888" s="325"/>
      <c r="L4888" s="327"/>
      <c r="M4888" s="328"/>
      <c r="N4888" s="327"/>
      <c r="P4888" s="325"/>
      <c r="Q4888" s="325"/>
      <c r="R4888" s="325"/>
      <c r="S4888" s="325"/>
      <c r="T4888" s="328"/>
      <c r="U4888" s="329"/>
      <c r="V4888" s="330"/>
      <c r="W4888" s="330"/>
      <c r="X4888" s="325"/>
      <c r="Y4888" s="325"/>
      <c r="Z4888" s="325"/>
      <c r="AA4888" s="325"/>
      <c r="AB4888" s="325"/>
      <c r="AC4888" s="325"/>
      <c r="AD4888" s="325"/>
      <c r="AE4888" s="330"/>
      <c r="AF4888" s="326"/>
      <c r="AG4888" s="327"/>
      <c r="AH4888" s="327"/>
      <c r="AI4888" s="327"/>
      <c r="AJ4888" s="326"/>
      <c r="AK4888" s="327"/>
      <c r="AL4888" s="327"/>
      <c r="AM4888" s="331"/>
      <c r="AN4888" s="332"/>
      <c r="AO4888" s="333"/>
      <c r="AP4888" s="333"/>
      <c r="AQ4888" s="333"/>
      <c r="AR4888" s="332"/>
      <c r="AS4888" s="332"/>
    </row>
    <row r="4889" spans="1:45" x14ac:dyDescent="0.2">
      <c r="A4889" s="326"/>
      <c r="B4889" s="325"/>
      <c r="C4889" s="325"/>
      <c r="D4889" s="325"/>
      <c r="E4889" s="325"/>
      <c r="F4889" s="325"/>
      <c r="G4889" s="325"/>
      <c r="H4889" s="325"/>
      <c r="I4889" s="325"/>
      <c r="J4889" s="325"/>
      <c r="K4889" s="325"/>
      <c r="L4889" s="327"/>
      <c r="M4889" s="328"/>
      <c r="N4889" s="327"/>
      <c r="P4889" s="325"/>
      <c r="Q4889" s="325"/>
      <c r="R4889" s="325"/>
      <c r="S4889" s="325"/>
      <c r="T4889" s="328"/>
      <c r="U4889" s="329"/>
      <c r="V4889" s="330"/>
      <c r="W4889" s="330"/>
      <c r="X4889" s="325"/>
      <c r="Y4889" s="325"/>
      <c r="Z4889" s="325"/>
      <c r="AA4889" s="325"/>
      <c r="AB4889" s="325"/>
      <c r="AC4889" s="325"/>
      <c r="AD4889" s="325"/>
      <c r="AE4889" s="330"/>
      <c r="AF4889" s="326"/>
      <c r="AG4889" s="327"/>
      <c r="AH4889" s="327"/>
      <c r="AI4889" s="327"/>
      <c r="AJ4889" s="326"/>
      <c r="AK4889" s="327"/>
      <c r="AL4889" s="327"/>
      <c r="AM4889" s="331"/>
      <c r="AN4889" s="332"/>
      <c r="AO4889" s="333"/>
      <c r="AP4889" s="333"/>
      <c r="AQ4889" s="333"/>
      <c r="AR4889" s="332"/>
      <c r="AS4889" s="332"/>
    </row>
    <row r="4890" spans="1:45" x14ac:dyDescent="0.2">
      <c r="A4890" s="326"/>
      <c r="B4890" s="325"/>
      <c r="C4890" s="325"/>
      <c r="D4890" s="325"/>
      <c r="E4890" s="325"/>
      <c r="F4890" s="325"/>
      <c r="G4890" s="325"/>
      <c r="H4890" s="325"/>
      <c r="I4890" s="325"/>
      <c r="J4890" s="325"/>
      <c r="K4890" s="325"/>
      <c r="L4890" s="327"/>
      <c r="M4890" s="328"/>
      <c r="N4890" s="327"/>
      <c r="P4890" s="325"/>
      <c r="Q4890" s="325"/>
      <c r="R4890" s="325"/>
      <c r="S4890" s="325"/>
      <c r="T4890" s="328"/>
      <c r="U4890" s="329"/>
      <c r="V4890" s="330"/>
      <c r="W4890" s="330"/>
      <c r="X4890" s="325"/>
      <c r="Y4890" s="325"/>
      <c r="Z4890" s="325"/>
      <c r="AA4890" s="325"/>
      <c r="AB4890" s="325"/>
      <c r="AC4890" s="325"/>
      <c r="AD4890" s="325"/>
      <c r="AE4890" s="330"/>
      <c r="AF4890" s="326"/>
      <c r="AG4890" s="327"/>
      <c r="AH4890" s="327"/>
      <c r="AI4890" s="327"/>
      <c r="AJ4890" s="326"/>
      <c r="AK4890" s="327"/>
      <c r="AL4890" s="327"/>
      <c r="AM4890" s="331"/>
      <c r="AN4890" s="332"/>
      <c r="AO4890" s="333"/>
      <c r="AP4890" s="333"/>
      <c r="AQ4890" s="333"/>
      <c r="AR4890" s="332"/>
      <c r="AS4890" s="332"/>
    </row>
    <row r="4891" spans="1:45" x14ac:dyDescent="0.2">
      <c r="A4891" s="326"/>
      <c r="B4891" s="325"/>
      <c r="C4891" s="325"/>
      <c r="D4891" s="325"/>
      <c r="E4891" s="325"/>
      <c r="F4891" s="325"/>
      <c r="G4891" s="325"/>
      <c r="H4891" s="325"/>
      <c r="I4891" s="325"/>
      <c r="J4891" s="325"/>
      <c r="K4891" s="325"/>
      <c r="L4891" s="327"/>
      <c r="M4891" s="328"/>
      <c r="N4891" s="327"/>
      <c r="P4891" s="325"/>
      <c r="Q4891" s="325"/>
      <c r="R4891" s="325"/>
      <c r="S4891" s="325"/>
      <c r="T4891" s="328"/>
      <c r="U4891" s="329"/>
      <c r="V4891" s="330"/>
      <c r="W4891" s="330"/>
      <c r="X4891" s="325"/>
      <c r="Y4891" s="325"/>
      <c r="Z4891" s="325"/>
      <c r="AA4891" s="325"/>
      <c r="AB4891" s="325"/>
      <c r="AC4891" s="325"/>
      <c r="AD4891" s="325"/>
      <c r="AE4891" s="330"/>
      <c r="AF4891" s="326"/>
      <c r="AG4891" s="327"/>
      <c r="AH4891" s="327"/>
      <c r="AI4891" s="327"/>
      <c r="AJ4891" s="326"/>
      <c r="AK4891" s="327"/>
      <c r="AL4891" s="327"/>
      <c r="AM4891" s="331"/>
      <c r="AN4891" s="332"/>
      <c r="AO4891" s="333"/>
      <c r="AP4891" s="333"/>
      <c r="AQ4891" s="333"/>
      <c r="AR4891" s="332"/>
      <c r="AS4891" s="332"/>
    </row>
    <row r="4892" spans="1:45" x14ac:dyDescent="0.2">
      <c r="A4892" s="326"/>
      <c r="B4892" s="325"/>
      <c r="C4892" s="325"/>
      <c r="D4892" s="325"/>
      <c r="E4892" s="325"/>
      <c r="F4892" s="325"/>
      <c r="G4892" s="325"/>
      <c r="H4892" s="325"/>
      <c r="I4892" s="325"/>
      <c r="J4892" s="325"/>
      <c r="K4892" s="325"/>
      <c r="L4892" s="327"/>
      <c r="M4892" s="328"/>
      <c r="N4892" s="327"/>
      <c r="P4892" s="325"/>
      <c r="Q4892" s="325"/>
      <c r="R4892" s="325"/>
      <c r="S4892" s="325"/>
      <c r="T4892" s="328"/>
      <c r="U4892" s="329"/>
      <c r="V4892" s="330"/>
      <c r="W4892" s="330"/>
      <c r="X4892" s="325"/>
      <c r="Y4892" s="325"/>
      <c r="Z4892" s="325"/>
      <c r="AA4892" s="325"/>
      <c r="AB4892" s="325"/>
      <c r="AC4892" s="325"/>
      <c r="AD4892" s="325"/>
      <c r="AE4892" s="330"/>
      <c r="AF4892" s="326"/>
      <c r="AG4892" s="327"/>
      <c r="AH4892" s="327"/>
      <c r="AI4892" s="327"/>
      <c r="AJ4892" s="326"/>
      <c r="AK4892" s="327"/>
      <c r="AL4892" s="327"/>
      <c r="AM4892" s="331"/>
      <c r="AN4892" s="332"/>
      <c r="AO4892" s="333"/>
      <c r="AP4892" s="333"/>
      <c r="AQ4892" s="333"/>
      <c r="AR4892" s="332"/>
      <c r="AS4892" s="332"/>
    </row>
    <row r="4893" spans="1:45" x14ac:dyDescent="0.2">
      <c r="A4893" s="326"/>
      <c r="B4893" s="325"/>
      <c r="C4893" s="325"/>
      <c r="D4893" s="325"/>
      <c r="E4893" s="325"/>
      <c r="F4893" s="325"/>
      <c r="G4893" s="325"/>
      <c r="H4893" s="325"/>
      <c r="I4893" s="325"/>
      <c r="J4893" s="325"/>
      <c r="K4893" s="325"/>
      <c r="L4893" s="327"/>
      <c r="M4893" s="328"/>
      <c r="N4893" s="327"/>
      <c r="P4893" s="325"/>
      <c r="Q4893" s="325"/>
      <c r="R4893" s="325"/>
      <c r="S4893" s="325"/>
      <c r="T4893" s="328"/>
      <c r="U4893" s="329"/>
      <c r="V4893" s="330"/>
      <c r="W4893" s="330"/>
      <c r="X4893" s="325"/>
      <c r="Y4893" s="325"/>
      <c r="Z4893" s="325"/>
      <c r="AA4893" s="325"/>
      <c r="AB4893" s="325"/>
      <c r="AC4893" s="325"/>
      <c r="AD4893" s="325"/>
      <c r="AE4893" s="330"/>
      <c r="AF4893" s="326"/>
      <c r="AG4893" s="327"/>
      <c r="AH4893" s="327"/>
      <c r="AI4893" s="327"/>
      <c r="AJ4893" s="326"/>
      <c r="AK4893" s="327"/>
      <c r="AL4893" s="327"/>
      <c r="AM4893" s="331"/>
      <c r="AN4893" s="332"/>
      <c r="AO4893" s="333"/>
      <c r="AP4893" s="333"/>
      <c r="AQ4893" s="333"/>
      <c r="AR4893" s="332"/>
      <c r="AS4893" s="332"/>
    </row>
    <row r="4894" spans="1:45" x14ac:dyDescent="0.2">
      <c r="A4894" s="326"/>
      <c r="B4894" s="325"/>
      <c r="C4894" s="325"/>
      <c r="D4894" s="325"/>
      <c r="E4894" s="325"/>
      <c r="F4894" s="325"/>
      <c r="G4894" s="325"/>
      <c r="H4894" s="325"/>
      <c r="I4894" s="325"/>
      <c r="J4894" s="325"/>
      <c r="K4894" s="325"/>
      <c r="L4894" s="327"/>
      <c r="M4894" s="328"/>
      <c r="N4894" s="327"/>
      <c r="P4894" s="325"/>
      <c r="Q4894" s="325"/>
      <c r="R4894" s="325"/>
      <c r="S4894" s="325"/>
      <c r="T4894" s="328"/>
      <c r="U4894" s="329"/>
      <c r="V4894" s="330"/>
      <c r="W4894" s="330"/>
      <c r="X4894" s="325"/>
      <c r="Y4894" s="325"/>
      <c r="Z4894" s="325"/>
      <c r="AA4894" s="325"/>
      <c r="AB4894" s="325"/>
      <c r="AC4894" s="325"/>
      <c r="AD4894" s="325"/>
      <c r="AE4894" s="330"/>
      <c r="AF4894" s="326"/>
      <c r="AG4894" s="327"/>
      <c r="AH4894" s="327"/>
      <c r="AI4894" s="327"/>
      <c r="AJ4894" s="326"/>
      <c r="AK4894" s="327"/>
      <c r="AL4894" s="327"/>
      <c r="AM4894" s="331"/>
      <c r="AN4894" s="332"/>
      <c r="AO4894" s="333"/>
      <c r="AP4894" s="333"/>
      <c r="AQ4894" s="333"/>
      <c r="AR4894" s="332"/>
      <c r="AS4894" s="332"/>
    </row>
    <row r="4895" spans="1:45" x14ac:dyDescent="0.2">
      <c r="A4895" s="326"/>
      <c r="B4895" s="325"/>
      <c r="C4895" s="325"/>
      <c r="D4895" s="325"/>
      <c r="E4895" s="325"/>
      <c r="F4895" s="325"/>
      <c r="G4895" s="325"/>
      <c r="H4895" s="325"/>
      <c r="I4895" s="325"/>
      <c r="J4895" s="325"/>
      <c r="K4895" s="325"/>
      <c r="L4895" s="327"/>
      <c r="M4895" s="328"/>
      <c r="N4895" s="327"/>
      <c r="P4895" s="325"/>
      <c r="Q4895" s="325"/>
      <c r="R4895" s="325"/>
      <c r="S4895" s="325"/>
      <c r="T4895" s="328"/>
      <c r="U4895" s="329"/>
      <c r="V4895" s="330"/>
      <c r="W4895" s="330"/>
      <c r="X4895" s="325"/>
      <c r="Y4895" s="325"/>
      <c r="Z4895" s="325"/>
      <c r="AA4895" s="325"/>
      <c r="AB4895" s="325"/>
      <c r="AC4895" s="325"/>
      <c r="AD4895" s="325"/>
      <c r="AE4895" s="330"/>
      <c r="AF4895" s="326"/>
      <c r="AG4895" s="327"/>
      <c r="AH4895" s="327"/>
      <c r="AI4895" s="327"/>
      <c r="AJ4895" s="326"/>
      <c r="AK4895" s="327"/>
      <c r="AL4895" s="327"/>
      <c r="AM4895" s="331"/>
      <c r="AN4895" s="332"/>
      <c r="AO4895" s="333"/>
      <c r="AP4895" s="333"/>
      <c r="AQ4895" s="333"/>
      <c r="AR4895" s="332"/>
      <c r="AS4895" s="332"/>
    </row>
    <row r="4896" spans="1:45" x14ac:dyDescent="0.2">
      <c r="A4896" s="326"/>
      <c r="B4896" s="325"/>
      <c r="C4896" s="325"/>
      <c r="D4896" s="325"/>
      <c r="E4896" s="325"/>
      <c r="F4896" s="325"/>
      <c r="G4896" s="325"/>
      <c r="H4896" s="325"/>
      <c r="I4896" s="325"/>
      <c r="J4896" s="325"/>
      <c r="K4896" s="325"/>
      <c r="L4896" s="327"/>
      <c r="M4896" s="328"/>
      <c r="N4896" s="327"/>
      <c r="P4896" s="325"/>
      <c r="Q4896" s="325"/>
      <c r="R4896" s="325"/>
      <c r="S4896" s="325"/>
      <c r="T4896" s="328"/>
      <c r="U4896" s="329"/>
      <c r="V4896" s="330"/>
      <c r="W4896" s="330"/>
      <c r="X4896" s="325"/>
      <c r="Y4896" s="325"/>
      <c r="Z4896" s="325"/>
      <c r="AA4896" s="325"/>
      <c r="AB4896" s="325"/>
      <c r="AC4896" s="325"/>
      <c r="AD4896" s="325"/>
      <c r="AE4896" s="330"/>
      <c r="AF4896" s="326"/>
      <c r="AG4896" s="327"/>
      <c r="AH4896" s="327"/>
      <c r="AI4896" s="327"/>
      <c r="AJ4896" s="326"/>
      <c r="AK4896" s="327"/>
      <c r="AL4896" s="327"/>
      <c r="AM4896" s="331"/>
      <c r="AN4896" s="332"/>
      <c r="AO4896" s="333"/>
      <c r="AP4896" s="333"/>
      <c r="AQ4896" s="333"/>
      <c r="AR4896" s="332"/>
      <c r="AS4896" s="332"/>
    </row>
    <row r="4897" spans="1:45" x14ac:dyDescent="0.2">
      <c r="A4897" s="326"/>
      <c r="B4897" s="325"/>
      <c r="C4897" s="325"/>
      <c r="D4897" s="325"/>
      <c r="E4897" s="325"/>
      <c r="F4897" s="325"/>
      <c r="G4897" s="325"/>
      <c r="H4897" s="325"/>
      <c r="I4897" s="325"/>
      <c r="J4897" s="325"/>
      <c r="K4897" s="325"/>
      <c r="L4897" s="327"/>
      <c r="M4897" s="328"/>
      <c r="N4897" s="327"/>
      <c r="P4897" s="325"/>
      <c r="Q4897" s="325"/>
      <c r="R4897" s="325"/>
      <c r="S4897" s="325"/>
      <c r="T4897" s="328"/>
      <c r="U4897" s="329"/>
      <c r="V4897" s="330"/>
      <c r="W4897" s="330"/>
      <c r="X4897" s="325"/>
      <c r="Y4897" s="325"/>
      <c r="Z4897" s="325"/>
      <c r="AA4897" s="325"/>
      <c r="AB4897" s="325"/>
      <c r="AC4897" s="325"/>
      <c r="AD4897" s="325"/>
      <c r="AE4897" s="330"/>
      <c r="AF4897" s="326"/>
      <c r="AG4897" s="327"/>
      <c r="AH4897" s="327"/>
      <c r="AI4897" s="327"/>
      <c r="AJ4897" s="326"/>
      <c r="AK4897" s="327"/>
      <c r="AL4897" s="327"/>
      <c r="AM4897" s="331"/>
      <c r="AN4897" s="332"/>
      <c r="AO4897" s="333"/>
      <c r="AP4897" s="333"/>
      <c r="AQ4897" s="333"/>
      <c r="AR4897" s="332"/>
      <c r="AS4897" s="332"/>
    </row>
    <row r="4898" spans="1:45" x14ac:dyDescent="0.2">
      <c r="A4898" s="326"/>
      <c r="B4898" s="325"/>
      <c r="C4898" s="325"/>
      <c r="D4898" s="325"/>
      <c r="E4898" s="325"/>
      <c r="F4898" s="325"/>
      <c r="G4898" s="325"/>
      <c r="H4898" s="325"/>
      <c r="I4898" s="325"/>
      <c r="J4898" s="325"/>
      <c r="K4898" s="325"/>
      <c r="L4898" s="327"/>
      <c r="M4898" s="328"/>
      <c r="N4898" s="327"/>
      <c r="P4898" s="325"/>
      <c r="Q4898" s="325"/>
      <c r="R4898" s="325"/>
      <c r="S4898" s="325"/>
      <c r="T4898" s="328"/>
      <c r="U4898" s="329"/>
      <c r="V4898" s="330"/>
      <c r="W4898" s="330"/>
      <c r="X4898" s="325"/>
      <c r="Y4898" s="325"/>
      <c r="Z4898" s="325"/>
      <c r="AA4898" s="325"/>
      <c r="AB4898" s="325"/>
      <c r="AC4898" s="325"/>
      <c r="AD4898" s="325"/>
      <c r="AE4898" s="330"/>
      <c r="AF4898" s="326"/>
      <c r="AG4898" s="327"/>
      <c r="AH4898" s="327"/>
      <c r="AI4898" s="327"/>
      <c r="AJ4898" s="326"/>
      <c r="AK4898" s="327"/>
      <c r="AL4898" s="327"/>
      <c r="AM4898" s="331"/>
      <c r="AN4898" s="332"/>
      <c r="AO4898" s="333"/>
      <c r="AP4898" s="333"/>
      <c r="AQ4898" s="333"/>
      <c r="AR4898" s="332"/>
      <c r="AS4898" s="332"/>
    </row>
    <row r="4899" spans="1:45" x14ac:dyDescent="0.2">
      <c r="A4899" s="326"/>
      <c r="B4899" s="325"/>
      <c r="C4899" s="325"/>
      <c r="D4899" s="325"/>
      <c r="E4899" s="325"/>
      <c r="F4899" s="325"/>
      <c r="G4899" s="325"/>
      <c r="H4899" s="325"/>
      <c r="I4899" s="325"/>
      <c r="J4899" s="325"/>
      <c r="K4899" s="325"/>
      <c r="L4899" s="327"/>
      <c r="M4899" s="328"/>
      <c r="N4899" s="327"/>
      <c r="P4899" s="325"/>
      <c r="Q4899" s="325"/>
      <c r="R4899" s="325"/>
      <c r="S4899" s="325"/>
      <c r="T4899" s="328"/>
      <c r="U4899" s="329"/>
      <c r="V4899" s="330"/>
      <c r="W4899" s="330"/>
      <c r="X4899" s="325"/>
      <c r="Y4899" s="325"/>
      <c r="Z4899" s="325"/>
      <c r="AA4899" s="325"/>
      <c r="AB4899" s="325"/>
      <c r="AC4899" s="325"/>
      <c r="AD4899" s="325"/>
      <c r="AE4899" s="330"/>
      <c r="AF4899" s="326"/>
      <c r="AG4899" s="327"/>
      <c r="AH4899" s="327"/>
      <c r="AI4899" s="327"/>
      <c r="AJ4899" s="326"/>
      <c r="AK4899" s="327"/>
      <c r="AL4899" s="327"/>
      <c r="AM4899" s="331"/>
      <c r="AN4899" s="332"/>
      <c r="AO4899" s="333"/>
      <c r="AP4899" s="333"/>
      <c r="AQ4899" s="333"/>
      <c r="AR4899" s="332"/>
      <c r="AS4899" s="332"/>
    </row>
    <row r="4900" spans="1:45" x14ac:dyDescent="0.2">
      <c r="A4900" s="326"/>
      <c r="B4900" s="325"/>
      <c r="C4900" s="325"/>
      <c r="D4900" s="325"/>
      <c r="E4900" s="325"/>
      <c r="F4900" s="325"/>
      <c r="G4900" s="325"/>
      <c r="H4900" s="325"/>
      <c r="I4900" s="325"/>
      <c r="J4900" s="325"/>
      <c r="K4900" s="325"/>
      <c r="L4900" s="327"/>
      <c r="M4900" s="328"/>
      <c r="N4900" s="327"/>
      <c r="P4900" s="325"/>
      <c r="Q4900" s="325"/>
      <c r="R4900" s="325"/>
      <c r="S4900" s="325"/>
      <c r="T4900" s="328"/>
      <c r="U4900" s="329"/>
      <c r="V4900" s="330"/>
      <c r="W4900" s="330"/>
      <c r="X4900" s="325"/>
      <c r="Y4900" s="325"/>
      <c r="Z4900" s="325"/>
      <c r="AA4900" s="325"/>
      <c r="AB4900" s="325"/>
      <c r="AC4900" s="325"/>
      <c r="AD4900" s="325"/>
      <c r="AE4900" s="330"/>
      <c r="AF4900" s="326"/>
      <c r="AG4900" s="327"/>
      <c r="AH4900" s="327"/>
      <c r="AI4900" s="327"/>
      <c r="AJ4900" s="326"/>
      <c r="AK4900" s="327"/>
      <c r="AL4900" s="327"/>
      <c r="AM4900" s="331"/>
      <c r="AN4900" s="332"/>
      <c r="AO4900" s="333"/>
      <c r="AP4900" s="333"/>
      <c r="AQ4900" s="333"/>
      <c r="AR4900" s="332"/>
      <c r="AS4900" s="332"/>
    </row>
    <row r="4901" spans="1:45" x14ac:dyDescent="0.2">
      <c r="A4901" s="326"/>
      <c r="B4901" s="325"/>
      <c r="C4901" s="325"/>
      <c r="D4901" s="325"/>
      <c r="E4901" s="325"/>
      <c r="F4901" s="325"/>
      <c r="G4901" s="325"/>
      <c r="H4901" s="325"/>
      <c r="I4901" s="325"/>
      <c r="J4901" s="325"/>
      <c r="K4901" s="325"/>
      <c r="L4901" s="327"/>
      <c r="M4901" s="328"/>
      <c r="N4901" s="327"/>
      <c r="P4901" s="325"/>
      <c r="Q4901" s="325"/>
      <c r="R4901" s="325"/>
      <c r="S4901" s="325"/>
      <c r="T4901" s="328"/>
      <c r="U4901" s="329"/>
      <c r="V4901" s="330"/>
      <c r="W4901" s="330"/>
      <c r="X4901" s="325"/>
      <c r="Y4901" s="325"/>
      <c r="Z4901" s="325"/>
      <c r="AA4901" s="325"/>
      <c r="AB4901" s="325"/>
      <c r="AC4901" s="325"/>
      <c r="AD4901" s="325"/>
      <c r="AE4901" s="330"/>
      <c r="AF4901" s="326"/>
      <c r="AG4901" s="327"/>
      <c r="AH4901" s="327"/>
      <c r="AI4901" s="327"/>
      <c r="AJ4901" s="326"/>
      <c r="AK4901" s="327"/>
      <c r="AL4901" s="327"/>
      <c r="AM4901" s="331"/>
      <c r="AN4901" s="332"/>
      <c r="AO4901" s="333"/>
      <c r="AP4901" s="333"/>
      <c r="AQ4901" s="333"/>
      <c r="AR4901" s="332"/>
      <c r="AS4901" s="332"/>
    </row>
    <row r="4902" spans="1:45" x14ac:dyDescent="0.2">
      <c r="A4902" s="326"/>
      <c r="B4902" s="325"/>
      <c r="C4902" s="325"/>
      <c r="D4902" s="325"/>
      <c r="E4902" s="325"/>
      <c r="F4902" s="325"/>
      <c r="G4902" s="325"/>
      <c r="H4902" s="325"/>
      <c r="I4902" s="325"/>
      <c r="J4902" s="325"/>
      <c r="K4902" s="325"/>
      <c r="L4902" s="327"/>
      <c r="M4902" s="328"/>
      <c r="N4902" s="327"/>
      <c r="P4902" s="325"/>
      <c r="Q4902" s="325"/>
      <c r="R4902" s="325"/>
      <c r="S4902" s="325"/>
      <c r="T4902" s="328"/>
      <c r="U4902" s="329"/>
      <c r="V4902" s="330"/>
      <c r="W4902" s="330"/>
      <c r="X4902" s="325"/>
      <c r="Y4902" s="325"/>
      <c r="Z4902" s="325"/>
      <c r="AA4902" s="325"/>
      <c r="AB4902" s="325"/>
      <c r="AC4902" s="325"/>
      <c r="AD4902" s="325"/>
      <c r="AE4902" s="330"/>
      <c r="AF4902" s="326"/>
      <c r="AG4902" s="327"/>
      <c r="AH4902" s="327"/>
      <c r="AI4902" s="327"/>
      <c r="AJ4902" s="326"/>
      <c r="AK4902" s="327"/>
      <c r="AL4902" s="327"/>
      <c r="AM4902" s="331"/>
      <c r="AN4902" s="332"/>
      <c r="AO4902" s="333"/>
      <c r="AP4902" s="333"/>
      <c r="AQ4902" s="333"/>
      <c r="AR4902" s="332"/>
      <c r="AS4902" s="332"/>
    </row>
    <row r="4903" spans="1:45" x14ac:dyDescent="0.2">
      <c r="A4903" s="326"/>
      <c r="B4903" s="325"/>
      <c r="C4903" s="325"/>
      <c r="D4903" s="325"/>
      <c r="E4903" s="325"/>
      <c r="F4903" s="325"/>
      <c r="G4903" s="325"/>
      <c r="H4903" s="325"/>
      <c r="I4903" s="325"/>
      <c r="J4903" s="325"/>
      <c r="K4903" s="325"/>
      <c r="L4903" s="327"/>
      <c r="M4903" s="328"/>
      <c r="N4903" s="327"/>
      <c r="P4903" s="325"/>
      <c r="Q4903" s="325"/>
      <c r="R4903" s="325"/>
      <c r="S4903" s="325"/>
      <c r="T4903" s="328"/>
      <c r="U4903" s="329"/>
      <c r="V4903" s="330"/>
      <c r="W4903" s="330"/>
      <c r="X4903" s="325"/>
      <c r="Y4903" s="325"/>
      <c r="Z4903" s="325"/>
      <c r="AA4903" s="325"/>
      <c r="AB4903" s="325"/>
      <c r="AC4903" s="325"/>
      <c r="AD4903" s="325"/>
      <c r="AE4903" s="330"/>
      <c r="AF4903" s="326"/>
      <c r="AG4903" s="327"/>
      <c r="AH4903" s="327"/>
      <c r="AI4903" s="327"/>
      <c r="AJ4903" s="326"/>
      <c r="AK4903" s="327"/>
      <c r="AL4903" s="327"/>
      <c r="AM4903" s="331"/>
      <c r="AN4903" s="332"/>
      <c r="AO4903" s="333"/>
      <c r="AP4903" s="333"/>
      <c r="AQ4903" s="333"/>
      <c r="AR4903" s="332"/>
      <c r="AS4903" s="332"/>
    </row>
    <row r="4904" spans="1:45" x14ac:dyDescent="0.2">
      <c r="A4904" s="326"/>
      <c r="B4904" s="325"/>
      <c r="C4904" s="325"/>
      <c r="D4904" s="325"/>
      <c r="E4904" s="325"/>
      <c r="F4904" s="325"/>
      <c r="G4904" s="325"/>
      <c r="H4904" s="325"/>
      <c r="I4904" s="325"/>
      <c r="J4904" s="325"/>
      <c r="K4904" s="325"/>
      <c r="L4904" s="327"/>
      <c r="M4904" s="328"/>
      <c r="N4904" s="327"/>
      <c r="P4904" s="325"/>
      <c r="Q4904" s="325"/>
      <c r="R4904" s="325"/>
      <c r="S4904" s="325"/>
      <c r="T4904" s="328"/>
      <c r="U4904" s="329"/>
      <c r="V4904" s="330"/>
      <c r="W4904" s="330"/>
      <c r="X4904" s="325"/>
      <c r="Y4904" s="325"/>
      <c r="Z4904" s="325"/>
      <c r="AA4904" s="325"/>
      <c r="AB4904" s="325"/>
      <c r="AC4904" s="325"/>
      <c r="AD4904" s="325"/>
      <c r="AE4904" s="330"/>
      <c r="AF4904" s="326"/>
      <c r="AG4904" s="327"/>
      <c r="AH4904" s="327"/>
      <c r="AI4904" s="327"/>
      <c r="AJ4904" s="326"/>
      <c r="AK4904" s="327"/>
      <c r="AL4904" s="327"/>
      <c r="AM4904" s="331"/>
      <c r="AN4904" s="332"/>
      <c r="AO4904" s="333"/>
      <c r="AP4904" s="333"/>
      <c r="AQ4904" s="333"/>
      <c r="AR4904" s="332"/>
      <c r="AS4904" s="332"/>
    </row>
    <row r="4905" spans="1:45" x14ac:dyDescent="0.2">
      <c r="A4905" s="326"/>
      <c r="B4905" s="325"/>
      <c r="C4905" s="325"/>
      <c r="D4905" s="325"/>
      <c r="E4905" s="325"/>
      <c r="F4905" s="325"/>
      <c r="G4905" s="325"/>
      <c r="H4905" s="325"/>
      <c r="I4905" s="325"/>
      <c r="J4905" s="325"/>
      <c r="K4905" s="325"/>
      <c r="L4905" s="327"/>
      <c r="M4905" s="328"/>
      <c r="N4905" s="327"/>
      <c r="P4905" s="325"/>
      <c r="Q4905" s="325"/>
      <c r="R4905" s="325"/>
      <c r="S4905" s="325"/>
      <c r="T4905" s="328"/>
      <c r="U4905" s="329"/>
      <c r="V4905" s="330"/>
      <c r="W4905" s="330"/>
      <c r="X4905" s="325"/>
      <c r="Y4905" s="325"/>
      <c r="Z4905" s="325"/>
      <c r="AA4905" s="325"/>
      <c r="AB4905" s="325"/>
      <c r="AC4905" s="325"/>
      <c r="AD4905" s="325"/>
      <c r="AE4905" s="330"/>
      <c r="AF4905" s="326"/>
      <c r="AG4905" s="327"/>
      <c r="AH4905" s="327"/>
      <c r="AI4905" s="327"/>
      <c r="AJ4905" s="326"/>
      <c r="AK4905" s="327"/>
      <c r="AL4905" s="327"/>
      <c r="AM4905" s="331"/>
      <c r="AN4905" s="332"/>
      <c r="AO4905" s="333"/>
      <c r="AP4905" s="333"/>
      <c r="AQ4905" s="333"/>
      <c r="AR4905" s="332"/>
      <c r="AS4905" s="332"/>
    </row>
    <row r="4906" spans="1:45" x14ac:dyDescent="0.2">
      <c r="A4906" s="326"/>
      <c r="B4906" s="325"/>
      <c r="C4906" s="325"/>
      <c r="D4906" s="325"/>
      <c r="E4906" s="325"/>
      <c r="F4906" s="325"/>
      <c r="G4906" s="325"/>
      <c r="H4906" s="325"/>
      <c r="I4906" s="325"/>
      <c r="J4906" s="325"/>
      <c r="K4906" s="325"/>
      <c r="L4906" s="327"/>
      <c r="M4906" s="328"/>
      <c r="N4906" s="327"/>
      <c r="P4906" s="325"/>
      <c r="Q4906" s="325"/>
      <c r="R4906" s="325"/>
      <c r="S4906" s="325"/>
      <c r="T4906" s="328"/>
      <c r="U4906" s="329"/>
      <c r="V4906" s="330"/>
      <c r="W4906" s="330"/>
      <c r="X4906" s="325"/>
      <c r="Y4906" s="325"/>
      <c r="Z4906" s="325"/>
      <c r="AA4906" s="325"/>
      <c r="AB4906" s="325"/>
      <c r="AC4906" s="325"/>
      <c r="AD4906" s="325"/>
      <c r="AE4906" s="330"/>
      <c r="AF4906" s="326"/>
      <c r="AG4906" s="327"/>
      <c r="AH4906" s="327"/>
      <c r="AI4906" s="327"/>
      <c r="AJ4906" s="326"/>
      <c r="AK4906" s="327"/>
      <c r="AL4906" s="327"/>
      <c r="AM4906" s="331"/>
      <c r="AN4906" s="332"/>
      <c r="AO4906" s="333"/>
      <c r="AP4906" s="333"/>
      <c r="AQ4906" s="333"/>
      <c r="AR4906" s="332"/>
      <c r="AS4906" s="332"/>
    </row>
    <row r="4907" spans="1:45" x14ac:dyDescent="0.2">
      <c r="A4907" s="326"/>
      <c r="B4907" s="325"/>
      <c r="C4907" s="325"/>
      <c r="D4907" s="325"/>
      <c r="E4907" s="325"/>
      <c r="F4907" s="325"/>
      <c r="G4907" s="325"/>
      <c r="H4907" s="325"/>
      <c r="I4907" s="325"/>
      <c r="J4907" s="325"/>
      <c r="K4907" s="325"/>
      <c r="L4907" s="327"/>
      <c r="M4907" s="328"/>
      <c r="N4907" s="327"/>
      <c r="P4907" s="325"/>
      <c r="Q4907" s="325"/>
      <c r="R4907" s="325"/>
      <c r="S4907" s="325"/>
      <c r="T4907" s="328"/>
      <c r="U4907" s="329"/>
      <c r="V4907" s="330"/>
      <c r="W4907" s="330"/>
      <c r="X4907" s="325"/>
      <c r="Y4907" s="325"/>
      <c r="Z4907" s="325"/>
      <c r="AA4907" s="325"/>
      <c r="AB4907" s="325"/>
      <c r="AC4907" s="325"/>
      <c r="AD4907" s="325"/>
      <c r="AE4907" s="330"/>
      <c r="AF4907" s="326"/>
      <c r="AG4907" s="327"/>
      <c r="AH4907" s="327"/>
      <c r="AI4907" s="327"/>
      <c r="AJ4907" s="326"/>
      <c r="AK4907" s="327"/>
      <c r="AL4907" s="327"/>
      <c r="AM4907" s="331"/>
      <c r="AN4907" s="332"/>
      <c r="AO4907" s="333"/>
      <c r="AP4907" s="333"/>
      <c r="AQ4907" s="333"/>
      <c r="AR4907" s="332"/>
      <c r="AS4907" s="332"/>
    </row>
    <row r="4908" spans="1:45" x14ac:dyDescent="0.2">
      <c r="A4908" s="326"/>
      <c r="B4908" s="325"/>
      <c r="C4908" s="325"/>
      <c r="D4908" s="325"/>
      <c r="E4908" s="325"/>
      <c r="F4908" s="325"/>
      <c r="G4908" s="325"/>
      <c r="H4908" s="325"/>
      <c r="I4908" s="325"/>
      <c r="J4908" s="325"/>
      <c r="K4908" s="325"/>
      <c r="L4908" s="327"/>
      <c r="M4908" s="328"/>
      <c r="N4908" s="327"/>
      <c r="P4908" s="325"/>
      <c r="Q4908" s="325"/>
      <c r="R4908" s="325"/>
      <c r="S4908" s="325"/>
      <c r="T4908" s="328"/>
      <c r="U4908" s="329"/>
      <c r="V4908" s="330"/>
      <c r="W4908" s="330"/>
      <c r="X4908" s="325"/>
      <c r="Y4908" s="325"/>
      <c r="Z4908" s="325"/>
      <c r="AA4908" s="325"/>
      <c r="AB4908" s="325"/>
      <c r="AC4908" s="325"/>
      <c r="AD4908" s="325"/>
      <c r="AE4908" s="330"/>
      <c r="AF4908" s="326"/>
      <c r="AG4908" s="327"/>
      <c r="AH4908" s="327"/>
      <c r="AI4908" s="327"/>
      <c r="AJ4908" s="326"/>
      <c r="AK4908" s="327"/>
      <c r="AL4908" s="327"/>
      <c r="AM4908" s="331"/>
      <c r="AN4908" s="332"/>
      <c r="AO4908" s="333"/>
      <c r="AP4908" s="333"/>
      <c r="AQ4908" s="333"/>
      <c r="AR4908" s="332"/>
      <c r="AS4908" s="332"/>
    </row>
    <row r="4909" spans="1:45" x14ac:dyDescent="0.2">
      <c r="A4909" s="326"/>
      <c r="B4909" s="325"/>
      <c r="C4909" s="325"/>
      <c r="D4909" s="325"/>
      <c r="E4909" s="325"/>
      <c r="F4909" s="325"/>
      <c r="G4909" s="325"/>
      <c r="H4909" s="325"/>
      <c r="I4909" s="325"/>
      <c r="J4909" s="325"/>
      <c r="K4909" s="325"/>
      <c r="L4909" s="327"/>
      <c r="M4909" s="328"/>
      <c r="N4909" s="327"/>
      <c r="P4909" s="325"/>
      <c r="Q4909" s="325"/>
      <c r="R4909" s="325"/>
      <c r="S4909" s="325"/>
      <c r="T4909" s="328"/>
      <c r="U4909" s="329"/>
      <c r="V4909" s="330"/>
      <c r="W4909" s="330"/>
      <c r="X4909" s="325"/>
      <c r="Y4909" s="325"/>
      <c r="Z4909" s="325"/>
      <c r="AA4909" s="325"/>
      <c r="AB4909" s="325"/>
      <c r="AC4909" s="325"/>
      <c r="AD4909" s="325"/>
      <c r="AE4909" s="330"/>
      <c r="AF4909" s="326"/>
      <c r="AG4909" s="327"/>
      <c r="AH4909" s="327"/>
      <c r="AI4909" s="327"/>
      <c r="AJ4909" s="326"/>
      <c r="AK4909" s="327"/>
      <c r="AL4909" s="327"/>
      <c r="AM4909" s="331"/>
      <c r="AN4909" s="332"/>
      <c r="AO4909" s="333"/>
      <c r="AP4909" s="333"/>
      <c r="AQ4909" s="333"/>
      <c r="AR4909" s="332"/>
      <c r="AS4909" s="332"/>
    </row>
    <row r="4910" spans="1:45" x14ac:dyDescent="0.2">
      <c r="A4910" s="326"/>
      <c r="B4910" s="325"/>
      <c r="C4910" s="325"/>
      <c r="D4910" s="325"/>
      <c r="E4910" s="325"/>
      <c r="F4910" s="325"/>
      <c r="G4910" s="325"/>
      <c r="H4910" s="325"/>
      <c r="I4910" s="325"/>
      <c r="J4910" s="325"/>
      <c r="K4910" s="325"/>
      <c r="L4910" s="327"/>
      <c r="M4910" s="328"/>
      <c r="N4910" s="327"/>
      <c r="P4910" s="325"/>
      <c r="Q4910" s="325"/>
      <c r="R4910" s="325"/>
      <c r="S4910" s="325"/>
      <c r="T4910" s="328"/>
      <c r="U4910" s="329"/>
      <c r="V4910" s="330"/>
      <c r="W4910" s="330"/>
      <c r="X4910" s="325"/>
      <c r="Y4910" s="325"/>
      <c r="Z4910" s="325"/>
      <c r="AA4910" s="325"/>
      <c r="AB4910" s="325"/>
      <c r="AC4910" s="325"/>
      <c r="AD4910" s="325"/>
      <c r="AE4910" s="330"/>
      <c r="AF4910" s="326"/>
      <c r="AG4910" s="327"/>
      <c r="AH4910" s="327"/>
      <c r="AI4910" s="327"/>
      <c r="AJ4910" s="326"/>
      <c r="AK4910" s="327"/>
      <c r="AL4910" s="327"/>
      <c r="AM4910" s="331"/>
      <c r="AN4910" s="332"/>
      <c r="AO4910" s="333"/>
      <c r="AP4910" s="333"/>
      <c r="AQ4910" s="333"/>
      <c r="AR4910" s="332"/>
      <c r="AS4910" s="332"/>
    </row>
    <row r="4911" spans="1:45" x14ac:dyDescent="0.2">
      <c r="A4911" s="326"/>
      <c r="B4911" s="325"/>
      <c r="C4911" s="325"/>
      <c r="D4911" s="325"/>
      <c r="E4911" s="325"/>
      <c r="F4911" s="325"/>
      <c r="G4911" s="325"/>
      <c r="H4911" s="325"/>
      <c r="I4911" s="325"/>
      <c r="J4911" s="325"/>
      <c r="K4911" s="325"/>
      <c r="L4911" s="327"/>
      <c r="M4911" s="328"/>
      <c r="N4911" s="327"/>
      <c r="P4911" s="325"/>
      <c r="Q4911" s="325"/>
      <c r="R4911" s="325"/>
      <c r="S4911" s="325"/>
      <c r="T4911" s="328"/>
      <c r="U4911" s="329"/>
      <c r="V4911" s="330"/>
      <c r="W4911" s="330"/>
      <c r="X4911" s="325"/>
      <c r="Y4911" s="325"/>
      <c r="Z4911" s="325"/>
      <c r="AA4911" s="325"/>
      <c r="AB4911" s="325"/>
      <c r="AC4911" s="325"/>
      <c r="AD4911" s="325"/>
      <c r="AE4911" s="330"/>
      <c r="AF4911" s="326"/>
      <c r="AG4911" s="327"/>
      <c r="AH4911" s="327"/>
      <c r="AI4911" s="327"/>
      <c r="AJ4911" s="326"/>
      <c r="AK4911" s="327"/>
      <c r="AL4911" s="327"/>
      <c r="AM4911" s="331"/>
      <c r="AN4911" s="332"/>
      <c r="AO4911" s="333"/>
      <c r="AP4911" s="333"/>
      <c r="AQ4911" s="333"/>
      <c r="AR4911" s="332"/>
      <c r="AS4911" s="332"/>
    </row>
    <row r="4912" spans="1:45" x14ac:dyDescent="0.2">
      <c r="A4912" s="326"/>
      <c r="B4912" s="325"/>
      <c r="C4912" s="325"/>
      <c r="D4912" s="325"/>
      <c r="E4912" s="325"/>
      <c r="F4912" s="325"/>
      <c r="G4912" s="325"/>
      <c r="H4912" s="325"/>
      <c r="I4912" s="325"/>
      <c r="J4912" s="325"/>
      <c r="K4912" s="325"/>
      <c r="L4912" s="327"/>
      <c r="M4912" s="328"/>
      <c r="N4912" s="327"/>
      <c r="P4912" s="325"/>
      <c r="Q4912" s="325"/>
      <c r="R4912" s="325"/>
      <c r="S4912" s="325"/>
      <c r="T4912" s="328"/>
      <c r="U4912" s="329"/>
      <c r="V4912" s="330"/>
      <c r="W4912" s="330"/>
      <c r="X4912" s="325"/>
      <c r="Y4912" s="325"/>
      <c r="Z4912" s="325"/>
      <c r="AA4912" s="325"/>
      <c r="AB4912" s="325"/>
      <c r="AC4912" s="325"/>
      <c r="AD4912" s="325"/>
      <c r="AE4912" s="330"/>
      <c r="AF4912" s="326"/>
      <c r="AG4912" s="327"/>
      <c r="AH4912" s="327"/>
      <c r="AI4912" s="327"/>
      <c r="AJ4912" s="326"/>
      <c r="AK4912" s="327"/>
      <c r="AL4912" s="327"/>
      <c r="AM4912" s="331"/>
      <c r="AN4912" s="332"/>
      <c r="AO4912" s="333"/>
      <c r="AP4912" s="333"/>
      <c r="AQ4912" s="333"/>
      <c r="AR4912" s="332"/>
      <c r="AS4912" s="332"/>
    </row>
    <row r="4913" spans="1:45" x14ac:dyDescent="0.2">
      <c r="A4913" s="326"/>
      <c r="B4913" s="325"/>
      <c r="C4913" s="325"/>
      <c r="D4913" s="325"/>
      <c r="E4913" s="325"/>
      <c r="F4913" s="325"/>
      <c r="G4913" s="325"/>
      <c r="H4913" s="325"/>
      <c r="I4913" s="325"/>
      <c r="J4913" s="325"/>
      <c r="K4913" s="325"/>
      <c r="L4913" s="327"/>
      <c r="M4913" s="328"/>
      <c r="N4913" s="327"/>
      <c r="P4913" s="325"/>
      <c r="Q4913" s="325"/>
      <c r="R4913" s="325"/>
      <c r="S4913" s="325"/>
      <c r="T4913" s="328"/>
      <c r="U4913" s="329"/>
      <c r="V4913" s="330"/>
      <c r="W4913" s="330"/>
      <c r="X4913" s="325"/>
      <c r="Y4913" s="325"/>
      <c r="Z4913" s="325"/>
      <c r="AA4913" s="325"/>
      <c r="AB4913" s="325"/>
      <c r="AC4913" s="325"/>
      <c r="AD4913" s="325"/>
      <c r="AE4913" s="330"/>
      <c r="AF4913" s="326"/>
      <c r="AG4913" s="327"/>
      <c r="AH4913" s="327"/>
      <c r="AI4913" s="327"/>
      <c r="AJ4913" s="326"/>
      <c r="AK4913" s="327"/>
      <c r="AL4913" s="327"/>
      <c r="AM4913" s="331"/>
      <c r="AN4913" s="332"/>
      <c r="AO4913" s="333"/>
      <c r="AP4913" s="333"/>
      <c r="AQ4913" s="333"/>
      <c r="AR4913" s="332"/>
      <c r="AS4913" s="332"/>
    </row>
    <row r="4914" spans="1:45" x14ac:dyDescent="0.2">
      <c r="A4914" s="326"/>
      <c r="B4914" s="325"/>
      <c r="C4914" s="325"/>
      <c r="D4914" s="325"/>
      <c r="E4914" s="325"/>
      <c r="F4914" s="325"/>
      <c r="G4914" s="325"/>
      <c r="H4914" s="325"/>
      <c r="I4914" s="325"/>
      <c r="J4914" s="325"/>
      <c r="K4914" s="325"/>
      <c r="L4914" s="327"/>
      <c r="M4914" s="328"/>
      <c r="N4914" s="327"/>
      <c r="P4914" s="325"/>
      <c r="Q4914" s="325"/>
      <c r="R4914" s="325"/>
      <c r="S4914" s="325"/>
      <c r="T4914" s="328"/>
      <c r="U4914" s="329"/>
      <c r="V4914" s="330"/>
      <c r="W4914" s="330"/>
      <c r="X4914" s="325"/>
      <c r="Y4914" s="325"/>
      <c r="Z4914" s="325"/>
      <c r="AA4914" s="325"/>
      <c r="AB4914" s="325"/>
      <c r="AC4914" s="325"/>
      <c r="AD4914" s="325"/>
      <c r="AE4914" s="330"/>
      <c r="AF4914" s="326"/>
      <c r="AG4914" s="327"/>
      <c r="AH4914" s="327"/>
      <c r="AI4914" s="327"/>
      <c r="AJ4914" s="326"/>
      <c r="AK4914" s="327"/>
      <c r="AL4914" s="327"/>
      <c r="AM4914" s="331"/>
      <c r="AN4914" s="332"/>
      <c r="AO4914" s="333"/>
      <c r="AP4914" s="333"/>
      <c r="AQ4914" s="333"/>
      <c r="AR4914" s="332"/>
      <c r="AS4914" s="332"/>
    </row>
    <row r="4915" spans="1:45" x14ac:dyDescent="0.2">
      <c r="A4915" s="326"/>
      <c r="B4915" s="325"/>
      <c r="C4915" s="325"/>
      <c r="D4915" s="325"/>
      <c r="E4915" s="325"/>
      <c r="F4915" s="325"/>
      <c r="G4915" s="325"/>
      <c r="H4915" s="325"/>
      <c r="I4915" s="325"/>
      <c r="J4915" s="325"/>
      <c r="K4915" s="325"/>
      <c r="L4915" s="327"/>
      <c r="M4915" s="328"/>
      <c r="N4915" s="327"/>
      <c r="P4915" s="325"/>
      <c r="Q4915" s="325"/>
      <c r="R4915" s="325"/>
      <c r="S4915" s="325"/>
      <c r="T4915" s="328"/>
      <c r="U4915" s="329"/>
      <c r="V4915" s="330"/>
      <c r="W4915" s="330"/>
      <c r="X4915" s="325"/>
      <c r="Y4915" s="325"/>
      <c r="Z4915" s="325"/>
      <c r="AA4915" s="325"/>
      <c r="AB4915" s="325"/>
      <c r="AC4915" s="325"/>
      <c r="AD4915" s="325"/>
      <c r="AE4915" s="330"/>
      <c r="AF4915" s="326"/>
      <c r="AG4915" s="327"/>
      <c r="AH4915" s="327"/>
      <c r="AI4915" s="327"/>
      <c r="AJ4915" s="326"/>
      <c r="AK4915" s="327"/>
      <c r="AL4915" s="327"/>
      <c r="AM4915" s="331"/>
      <c r="AN4915" s="332"/>
      <c r="AO4915" s="333"/>
      <c r="AP4915" s="333"/>
      <c r="AQ4915" s="333"/>
      <c r="AR4915" s="332"/>
      <c r="AS4915" s="332"/>
    </row>
    <row r="4916" spans="1:45" x14ac:dyDescent="0.2">
      <c r="A4916" s="326"/>
      <c r="B4916" s="325"/>
      <c r="C4916" s="325"/>
      <c r="D4916" s="325"/>
      <c r="E4916" s="325"/>
      <c r="F4916" s="325"/>
      <c r="G4916" s="325"/>
      <c r="H4916" s="325"/>
      <c r="I4916" s="325"/>
      <c r="J4916" s="325"/>
      <c r="K4916" s="325"/>
      <c r="L4916" s="327"/>
      <c r="M4916" s="328"/>
      <c r="N4916" s="327"/>
      <c r="P4916" s="325"/>
      <c r="Q4916" s="325"/>
      <c r="R4916" s="325"/>
      <c r="S4916" s="325"/>
      <c r="T4916" s="328"/>
      <c r="U4916" s="329"/>
      <c r="V4916" s="330"/>
      <c r="W4916" s="330"/>
      <c r="X4916" s="325"/>
      <c r="Y4916" s="325"/>
      <c r="Z4916" s="325"/>
      <c r="AA4916" s="325"/>
      <c r="AB4916" s="325"/>
      <c r="AC4916" s="325"/>
      <c r="AD4916" s="325"/>
      <c r="AE4916" s="330"/>
      <c r="AF4916" s="326"/>
      <c r="AG4916" s="327"/>
      <c r="AH4916" s="327"/>
      <c r="AI4916" s="327"/>
      <c r="AJ4916" s="326"/>
      <c r="AK4916" s="327"/>
      <c r="AL4916" s="327"/>
      <c r="AM4916" s="331"/>
      <c r="AN4916" s="332"/>
      <c r="AO4916" s="333"/>
      <c r="AP4916" s="333"/>
      <c r="AQ4916" s="333"/>
      <c r="AR4916" s="332"/>
      <c r="AS4916" s="332"/>
    </row>
    <row r="4917" spans="1:45" x14ac:dyDescent="0.2">
      <c r="A4917" s="326"/>
      <c r="B4917" s="325"/>
      <c r="C4917" s="325"/>
      <c r="D4917" s="325"/>
      <c r="E4917" s="325"/>
      <c r="F4917" s="325"/>
      <c r="G4917" s="325"/>
      <c r="H4917" s="325"/>
      <c r="I4917" s="325"/>
      <c r="J4917" s="325"/>
      <c r="K4917" s="325"/>
      <c r="L4917" s="327"/>
      <c r="M4917" s="328"/>
      <c r="N4917" s="327"/>
      <c r="P4917" s="325"/>
      <c r="Q4917" s="325"/>
      <c r="R4917" s="325"/>
      <c r="S4917" s="325"/>
      <c r="T4917" s="328"/>
      <c r="U4917" s="329"/>
      <c r="V4917" s="330"/>
      <c r="W4917" s="330"/>
      <c r="X4917" s="325"/>
      <c r="Y4917" s="325"/>
      <c r="Z4917" s="325"/>
      <c r="AA4917" s="325"/>
      <c r="AB4917" s="325"/>
      <c r="AC4917" s="325"/>
      <c r="AD4917" s="325"/>
      <c r="AE4917" s="330"/>
      <c r="AF4917" s="326"/>
      <c r="AG4917" s="327"/>
      <c r="AH4917" s="327"/>
      <c r="AI4917" s="327"/>
      <c r="AJ4917" s="326"/>
      <c r="AK4917" s="327"/>
      <c r="AL4917" s="327"/>
      <c r="AM4917" s="331"/>
      <c r="AN4917" s="332"/>
      <c r="AO4917" s="333"/>
      <c r="AP4917" s="333"/>
      <c r="AQ4917" s="333"/>
      <c r="AR4917" s="332"/>
      <c r="AS4917" s="332"/>
    </row>
    <row r="4918" spans="1:45" x14ac:dyDescent="0.2">
      <c r="A4918" s="326"/>
      <c r="B4918" s="325"/>
      <c r="C4918" s="325"/>
      <c r="D4918" s="325"/>
      <c r="E4918" s="325"/>
      <c r="F4918" s="325"/>
      <c r="G4918" s="325"/>
      <c r="H4918" s="325"/>
      <c r="I4918" s="325"/>
      <c r="J4918" s="325"/>
      <c r="K4918" s="325"/>
      <c r="L4918" s="327"/>
      <c r="M4918" s="328"/>
      <c r="N4918" s="327"/>
      <c r="P4918" s="325"/>
      <c r="Q4918" s="325"/>
      <c r="R4918" s="325"/>
      <c r="S4918" s="325"/>
      <c r="T4918" s="328"/>
      <c r="U4918" s="329"/>
      <c r="V4918" s="330"/>
      <c r="W4918" s="330"/>
      <c r="X4918" s="325"/>
      <c r="Y4918" s="325"/>
      <c r="Z4918" s="325"/>
      <c r="AA4918" s="325"/>
      <c r="AB4918" s="325"/>
      <c r="AC4918" s="325"/>
      <c r="AD4918" s="325"/>
      <c r="AE4918" s="330"/>
      <c r="AF4918" s="326"/>
      <c r="AG4918" s="327"/>
      <c r="AH4918" s="327"/>
      <c r="AI4918" s="327"/>
      <c r="AJ4918" s="326"/>
      <c r="AK4918" s="327"/>
      <c r="AL4918" s="327"/>
      <c r="AM4918" s="331"/>
      <c r="AN4918" s="332"/>
      <c r="AO4918" s="333"/>
      <c r="AP4918" s="333"/>
      <c r="AQ4918" s="333"/>
      <c r="AR4918" s="332"/>
      <c r="AS4918" s="332"/>
    </row>
    <row r="4919" spans="1:45" x14ac:dyDescent="0.2">
      <c r="A4919" s="326"/>
      <c r="B4919" s="325"/>
      <c r="C4919" s="325"/>
      <c r="D4919" s="325"/>
      <c r="E4919" s="325"/>
      <c r="F4919" s="325"/>
      <c r="G4919" s="325"/>
      <c r="H4919" s="325"/>
      <c r="I4919" s="325"/>
      <c r="J4919" s="325"/>
      <c r="K4919" s="325"/>
      <c r="L4919" s="327"/>
      <c r="M4919" s="328"/>
      <c r="N4919" s="327"/>
      <c r="P4919" s="325"/>
      <c r="Q4919" s="325"/>
      <c r="R4919" s="325"/>
      <c r="S4919" s="325"/>
      <c r="T4919" s="328"/>
      <c r="U4919" s="329"/>
      <c r="V4919" s="330"/>
      <c r="W4919" s="330"/>
      <c r="X4919" s="325"/>
      <c r="Y4919" s="325"/>
      <c r="Z4919" s="325"/>
      <c r="AA4919" s="325"/>
      <c r="AB4919" s="325"/>
      <c r="AC4919" s="325"/>
      <c r="AD4919" s="325"/>
      <c r="AE4919" s="330"/>
      <c r="AF4919" s="326"/>
      <c r="AG4919" s="327"/>
      <c r="AH4919" s="327"/>
      <c r="AI4919" s="327"/>
      <c r="AJ4919" s="326"/>
      <c r="AK4919" s="327"/>
      <c r="AL4919" s="327"/>
      <c r="AM4919" s="331"/>
      <c r="AN4919" s="332"/>
      <c r="AO4919" s="333"/>
      <c r="AP4919" s="333"/>
      <c r="AQ4919" s="333"/>
      <c r="AR4919" s="332"/>
      <c r="AS4919" s="332"/>
    </row>
    <row r="4920" spans="1:45" x14ac:dyDescent="0.2">
      <c r="A4920" s="326"/>
      <c r="B4920" s="325"/>
      <c r="C4920" s="325"/>
      <c r="D4920" s="325"/>
      <c r="E4920" s="325"/>
      <c r="F4920" s="325"/>
      <c r="G4920" s="325"/>
      <c r="H4920" s="325"/>
      <c r="I4920" s="325"/>
      <c r="J4920" s="325"/>
      <c r="K4920" s="325"/>
      <c r="L4920" s="327"/>
      <c r="M4920" s="328"/>
      <c r="N4920" s="327"/>
      <c r="P4920" s="325"/>
      <c r="Q4920" s="325"/>
      <c r="R4920" s="325"/>
      <c r="S4920" s="325"/>
      <c r="T4920" s="328"/>
      <c r="U4920" s="329"/>
      <c r="V4920" s="330"/>
      <c r="W4920" s="330"/>
      <c r="X4920" s="325"/>
      <c r="Y4920" s="325"/>
      <c r="Z4920" s="325"/>
      <c r="AA4920" s="325"/>
      <c r="AB4920" s="325"/>
      <c r="AC4920" s="325"/>
      <c r="AD4920" s="325"/>
      <c r="AE4920" s="330"/>
      <c r="AF4920" s="326"/>
      <c r="AG4920" s="327"/>
      <c r="AH4920" s="327"/>
      <c r="AI4920" s="327"/>
      <c r="AJ4920" s="326"/>
      <c r="AK4920" s="327"/>
      <c r="AL4920" s="327"/>
      <c r="AM4920" s="331"/>
      <c r="AN4920" s="332"/>
      <c r="AO4920" s="333"/>
      <c r="AP4920" s="333"/>
      <c r="AQ4920" s="333"/>
      <c r="AR4920" s="332"/>
      <c r="AS4920" s="332"/>
    </row>
    <row r="4921" spans="1:45" x14ac:dyDescent="0.2">
      <c r="A4921" s="326"/>
      <c r="B4921" s="325"/>
      <c r="C4921" s="325"/>
      <c r="D4921" s="325"/>
      <c r="E4921" s="325"/>
      <c r="F4921" s="325"/>
      <c r="G4921" s="325"/>
      <c r="H4921" s="325"/>
      <c r="I4921" s="325"/>
      <c r="J4921" s="325"/>
      <c r="K4921" s="325"/>
      <c r="L4921" s="327"/>
      <c r="M4921" s="328"/>
      <c r="N4921" s="327"/>
      <c r="P4921" s="325"/>
      <c r="Q4921" s="325"/>
      <c r="R4921" s="325"/>
      <c r="S4921" s="325"/>
      <c r="T4921" s="328"/>
      <c r="U4921" s="329"/>
      <c r="V4921" s="330"/>
      <c r="W4921" s="330"/>
      <c r="X4921" s="325"/>
      <c r="Y4921" s="325"/>
      <c r="Z4921" s="325"/>
      <c r="AA4921" s="325"/>
      <c r="AB4921" s="325"/>
      <c r="AC4921" s="325"/>
      <c r="AD4921" s="325"/>
      <c r="AE4921" s="330"/>
      <c r="AF4921" s="326"/>
      <c r="AG4921" s="327"/>
      <c r="AH4921" s="327"/>
      <c r="AI4921" s="327"/>
      <c r="AJ4921" s="326"/>
      <c r="AK4921" s="327"/>
      <c r="AL4921" s="327"/>
      <c r="AM4921" s="331"/>
      <c r="AN4921" s="332"/>
      <c r="AO4921" s="333"/>
      <c r="AP4921" s="333"/>
      <c r="AQ4921" s="333"/>
      <c r="AR4921" s="332"/>
      <c r="AS4921" s="332"/>
    </row>
    <row r="4922" spans="1:45" x14ac:dyDescent="0.2">
      <c r="A4922" s="326"/>
      <c r="B4922" s="325"/>
      <c r="C4922" s="325"/>
      <c r="D4922" s="325"/>
      <c r="E4922" s="325"/>
      <c r="F4922" s="325"/>
      <c r="G4922" s="325"/>
      <c r="H4922" s="325"/>
      <c r="I4922" s="325"/>
      <c r="J4922" s="325"/>
      <c r="K4922" s="325"/>
      <c r="L4922" s="327"/>
      <c r="M4922" s="328"/>
      <c r="N4922" s="327"/>
      <c r="P4922" s="325"/>
      <c r="Q4922" s="325"/>
      <c r="R4922" s="325"/>
      <c r="S4922" s="325"/>
      <c r="T4922" s="328"/>
      <c r="U4922" s="329"/>
      <c r="V4922" s="330"/>
      <c r="W4922" s="330"/>
      <c r="X4922" s="325"/>
      <c r="Y4922" s="325"/>
      <c r="Z4922" s="325"/>
      <c r="AA4922" s="325"/>
      <c r="AB4922" s="325"/>
      <c r="AC4922" s="325"/>
      <c r="AD4922" s="325"/>
      <c r="AE4922" s="330"/>
      <c r="AF4922" s="326"/>
      <c r="AG4922" s="327"/>
      <c r="AH4922" s="327"/>
      <c r="AI4922" s="327"/>
      <c r="AJ4922" s="326"/>
      <c r="AK4922" s="327"/>
      <c r="AL4922" s="327"/>
      <c r="AM4922" s="331"/>
      <c r="AN4922" s="332"/>
      <c r="AO4922" s="333"/>
      <c r="AP4922" s="333"/>
      <c r="AQ4922" s="333"/>
      <c r="AR4922" s="332"/>
      <c r="AS4922" s="332"/>
    </row>
    <row r="4923" spans="1:45" x14ac:dyDescent="0.2">
      <c r="A4923" s="326"/>
      <c r="B4923" s="325"/>
      <c r="C4923" s="325"/>
      <c r="D4923" s="325"/>
      <c r="E4923" s="325"/>
      <c r="F4923" s="325"/>
      <c r="G4923" s="325"/>
      <c r="H4923" s="325"/>
      <c r="I4923" s="325"/>
      <c r="J4923" s="325"/>
      <c r="K4923" s="325"/>
      <c r="L4923" s="327"/>
      <c r="M4923" s="328"/>
      <c r="N4923" s="327"/>
      <c r="P4923" s="325"/>
      <c r="Q4923" s="325"/>
      <c r="R4923" s="325"/>
      <c r="S4923" s="325"/>
      <c r="T4923" s="328"/>
      <c r="U4923" s="329"/>
      <c r="V4923" s="330"/>
      <c r="W4923" s="330"/>
      <c r="X4923" s="325"/>
      <c r="Y4923" s="325"/>
      <c r="Z4923" s="325"/>
      <c r="AA4923" s="325"/>
      <c r="AB4923" s="325"/>
      <c r="AC4923" s="325"/>
      <c r="AD4923" s="325"/>
      <c r="AE4923" s="330"/>
      <c r="AF4923" s="326"/>
      <c r="AG4923" s="327"/>
      <c r="AH4923" s="327"/>
      <c r="AI4923" s="327"/>
      <c r="AJ4923" s="326"/>
      <c r="AK4923" s="327"/>
      <c r="AL4923" s="327"/>
      <c r="AM4923" s="331"/>
      <c r="AN4923" s="332"/>
      <c r="AO4923" s="333"/>
      <c r="AP4923" s="333"/>
      <c r="AQ4923" s="333"/>
      <c r="AR4923" s="332"/>
      <c r="AS4923" s="332"/>
    </row>
    <row r="4924" spans="1:45" x14ac:dyDescent="0.2">
      <c r="A4924" s="326"/>
      <c r="B4924" s="325"/>
      <c r="C4924" s="325"/>
      <c r="D4924" s="325"/>
      <c r="E4924" s="325"/>
      <c r="F4924" s="325"/>
      <c r="G4924" s="325"/>
      <c r="H4924" s="325"/>
      <c r="I4924" s="325"/>
      <c r="J4924" s="325"/>
      <c r="K4924" s="325"/>
      <c r="L4924" s="327"/>
      <c r="M4924" s="328"/>
      <c r="N4924" s="327"/>
      <c r="P4924" s="325"/>
      <c r="Q4924" s="325"/>
      <c r="R4924" s="325"/>
      <c r="S4924" s="325"/>
      <c r="T4924" s="328"/>
      <c r="U4924" s="329"/>
      <c r="V4924" s="330"/>
      <c r="W4924" s="330"/>
      <c r="X4924" s="325"/>
      <c r="Y4924" s="325"/>
      <c r="Z4924" s="325"/>
      <c r="AA4924" s="325"/>
      <c r="AB4924" s="325"/>
      <c r="AC4924" s="325"/>
      <c r="AD4924" s="325"/>
      <c r="AE4924" s="330"/>
      <c r="AF4924" s="326"/>
      <c r="AG4924" s="327"/>
      <c r="AH4924" s="327"/>
      <c r="AI4924" s="327"/>
      <c r="AJ4924" s="326"/>
      <c r="AK4924" s="327"/>
      <c r="AL4924" s="327"/>
      <c r="AM4924" s="331"/>
      <c r="AN4924" s="332"/>
      <c r="AO4924" s="333"/>
      <c r="AP4924" s="333"/>
      <c r="AQ4924" s="333"/>
      <c r="AR4924" s="332"/>
      <c r="AS4924" s="332"/>
    </row>
    <row r="4925" spans="1:45" x14ac:dyDescent="0.2">
      <c r="A4925" s="326"/>
      <c r="B4925" s="325"/>
      <c r="C4925" s="325"/>
      <c r="D4925" s="325"/>
      <c r="E4925" s="325"/>
      <c r="F4925" s="325"/>
      <c r="G4925" s="325"/>
      <c r="H4925" s="325"/>
      <c r="I4925" s="325"/>
      <c r="J4925" s="325"/>
      <c r="K4925" s="325"/>
      <c r="L4925" s="327"/>
      <c r="M4925" s="328"/>
      <c r="N4925" s="327"/>
      <c r="P4925" s="325"/>
      <c r="Q4925" s="325"/>
      <c r="R4925" s="325"/>
      <c r="S4925" s="325"/>
      <c r="T4925" s="328"/>
      <c r="U4925" s="329"/>
      <c r="V4925" s="330"/>
      <c r="W4925" s="330"/>
      <c r="X4925" s="325"/>
      <c r="Y4925" s="325"/>
      <c r="Z4925" s="325"/>
      <c r="AA4925" s="325"/>
      <c r="AB4925" s="325"/>
      <c r="AC4925" s="325"/>
      <c r="AD4925" s="325"/>
      <c r="AE4925" s="330"/>
      <c r="AF4925" s="326"/>
      <c r="AG4925" s="327"/>
      <c r="AH4925" s="327"/>
      <c r="AI4925" s="327"/>
      <c r="AJ4925" s="326"/>
      <c r="AK4925" s="327"/>
      <c r="AL4925" s="327"/>
      <c r="AM4925" s="331"/>
      <c r="AN4925" s="332"/>
      <c r="AO4925" s="333"/>
      <c r="AP4925" s="333"/>
      <c r="AQ4925" s="333"/>
      <c r="AR4925" s="332"/>
      <c r="AS4925" s="332"/>
    </row>
    <row r="4926" spans="1:45" x14ac:dyDescent="0.2">
      <c r="A4926" s="326"/>
      <c r="B4926" s="325"/>
      <c r="C4926" s="325"/>
      <c r="D4926" s="325"/>
      <c r="E4926" s="325"/>
      <c r="F4926" s="325"/>
      <c r="G4926" s="325"/>
      <c r="H4926" s="325"/>
      <c r="I4926" s="325"/>
      <c r="J4926" s="325"/>
      <c r="K4926" s="325"/>
      <c r="L4926" s="327"/>
      <c r="M4926" s="328"/>
      <c r="N4926" s="327"/>
      <c r="P4926" s="325"/>
      <c r="Q4926" s="325"/>
      <c r="R4926" s="325"/>
      <c r="S4926" s="325"/>
      <c r="T4926" s="328"/>
      <c r="U4926" s="329"/>
      <c r="V4926" s="330"/>
      <c r="W4926" s="330"/>
      <c r="X4926" s="325"/>
      <c r="Y4926" s="325"/>
      <c r="Z4926" s="325"/>
      <c r="AA4926" s="325"/>
      <c r="AB4926" s="325"/>
      <c r="AC4926" s="325"/>
      <c r="AD4926" s="325"/>
      <c r="AE4926" s="330"/>
      <c r="AF4926" s="326"/>
      <c r="AG4926" s="327"/>
      <c r="AH4926" s="327"/>
      <c r="AI4926" s="327"/>
      <c r="AJ4926" s="326"/>
      <c r="AK4926" s="327"/>
      <c r="AL4926" s="327"/>
      <c r="AM4926" s="331"/>
      <c r="AN4926" s="332"/>
      <c r="AO4926" s="333"/>
      <c r="AP4926" s="333"/>
      <c r="AQ4926" s="333"/>
      <c r="AR4926" s="332"/>
      <c r="AS4926" s="332"/>
    </row>
    <row r="4927" spans="1:45" x14ac:dyDescent="0.2">
      <c r="A4927" s="326"/>
      <c r="B4927" s="325"/>
      <c r="C4927" s="325"/>
      <c r="D4927" s="325"/>
      <c r="E4927" s="325"/>
      <c r="F4927" s="325"/>
      <c r="G4927" s="325"/>
      <c r="H4927" s="325"/>
      <c r="I4927" s="325"/>
      <c r="J4927" s="325"/>
      <c r="K4927" s="325"/>
      <c r="L4927" s="327"/>
      <c r="M4927" s="328"/>
      <c r="N4927" s="327"/>
      <c r="P4927" s="325"/>
      <c r="Q4927" s="325"/>
      <c r="R4927" s="325"/>
      <c r="S4927" s="325"/>
      <c r="T4927" s="328"/>
      <c r="U4927" s="329"/>
      <c r="V4927" s="330"/>
      <c r="W4927" s="330"/>
      <c r="X4927" s="325"/>
      <c r="Y4927" s="325"/>
      <c r="Z4927" s="325"/>
      <c r="AA4927" s="325"/>
      <c r="AB4927" s="325"/>
      <c r="AC4927" s="325"/>
      <c r="AD4927" s="325"/>
      <c r="AE4927" s="330"/>
      <c r="AF4927" s="326"/>
      <c r="AG4927" s="327"/>
      <c r="AH4927" s="327"/>
      <c r="AI4927" s="327"/>
      <c r="AJ4927" s="326"/>
      <c r="AK4927" s="327"/>
      <c r="AL4927" s="327"/>
      <c r="AM4927" s="331"/>
      <c r="AN4927" s="332"/>
      <c r="AO4927" s="333"/>
      <c r="AP4927" s="333"/>
      <c r="AQ4927" s="333"/>
      <c r="AR4927" s="332"/>
      <c r="AS4927" s="332"/>
    </row>
    <row r="4928" spans="1:45" x14ac:dyDescent="0.2">
      <c r="A4928" s="326"/>
      <c r="B4928" s="325"/>
      <c r="C4928" s="325"/>
      <c r="D4928" s="325"/>
      <c r="E4928" s="325"/>
      <c r="F4928" s="325"/>
      <c r="G4928" s="325"/>
      <c r="H4928" s="325"/>
      <c r="I4928" s="325"/>
      <c r="J4928" s="325"/>
      <c r="K4928" s="325"/>
      <c r="L4928" s="327"/>
      <c r="M4928" s="328"/>
      <c r="N4928" s="327"/>
      <c r="P4928" s="325"/>
      <c r="Q4928" s="325"/>
      <c r="R4928" s="325"/>
      <c r="S4928" s="325"/>
      <c r="T4928" s="328"/>
      <c r="U4928" s="329"/>
      <c r="V4928" s="330"/>
      <c r="W4928" s="330"/>
      <c r="X4928" s="325"/>
      <c r="Y4928" s="325"/>
      <c r="Z4928" s="325"/>
      <c r="AA4928" s="325"/>
      <c r="AB4928" s="325"/>
      <c r="AC4928" s="325"/>
      <c r="AD4928" s="325"/>
      <c r="AE4928" s="330"/>
      <c r="AF4928" s="326"/>
      <c r="AG4928" s="327"/>
      <c r="AH4928" s="327"/>
      <c r="AI4928" s="327"/>
      <c r="AJ4928" s="326"/>
      <c r="AK4928" s="327"/>
      <c r="AL4928" s="327"/>
      <c r="AM4928" s="331"/>
      <c r="AN4928" s="332"/>
      <c r="AO4928" s="333"/>
      <c r="AP4928" s="333"/>
      <c r="AQ4928" s="333"/>
      <c r="AR4928" s="332"/>
      <c r="AS4928" s="332"/>
    </row>
    <row r="4929" spans="1:45" x14ac:dyDescent="0.2">
      <c r="A4929" s="326"/>
      <c r="B4929" s="325"/>
      <c r="C4929" s="325"/>
      <c r="D4929" s="325"/>
      <c r="E4929" s="325"/>
      <c r="F4929" s="325"/>
      <c r="G4929" s="325"/>
      <c r="H4929" s="325"/>
      <c r="I4929" s="325"/>
      <c r="J4929" s="325"/>
      <c r="K4929" s="325"/>
      <c r="L4929" s="327"/>
      <c r="M4929" s="328"/>
      <c r="N4929" s="327"/>
      <c r="P4929" s="325"/>
      <c r="Q4929" s="325"/>
      <c r="R4929" s="325"/>
      <c r="S4929" s="325"/>
      <c r="T4929" s="328"/>
      <c r="U4929" s="329"/>
      <c r="V4929" s="330"/>
      <c r="W4929" s="330"/>
      <c r="X4929" s="325"/>
      <c r="Y4929" s="325"/>
      <c r="Z4929" s="325"/>
      <c r="AA4929" s="325"/>
      <c r="AB4929" s="325"/>
      <c r="AC4929" s="325"/>
      <c r="AD4929" s="325"/>
      <c r="AE4929" s="330"/>
      <c r="AF4929" s="326"/>
      <c r="AG4929" s="327"/>
      <c r="AH4929" s="327"/>
      <c r="AI4929" s="327"/>
      <c r="AJ4929" s="326"/>
      <c r="AK4929" s="327"/>
      <c r="AL4929" s="327"/>
      <c r="AM4929" s="331"/>
      <c r="AN4929" s="332"/>
      <c r="AO4929" s="333"/>
      <c r="AP4929" s="333"/>
      <c r="AQ4929" s="333"/>
      <c r="AR4929" s="332"/>
      <c r="AS4929" s="332"/>
    </row>
    <row r="4930" spans="1:45" x14ac:dyDescent="0.2">
      <c r="A4930" s="326"/>
      <c r="B4930" s="325"/>
      <c r="C4930" s="325"/>
      <c r="D4930" s="325"/>
      <c r="E4930" s="325"/>
      <c r="F4930" s="325"/>
      <c r="G4930" s="325"/>
      <c r="H4930" s="325"/>
      <c r="I4930" s="325"/>
      <c r="J4930" s="325"/>
      <c r="K4930" s="325"/>
      <c r="L4930" s="327"/>
      <c r="M4930" s="328"/>
      <c r="N4930" s="327"/>
      <c r="P4930" s="325"/>
      <c r="Q4930" s="325"/>
      <c r="R4930" s="325"/>
      <c r="S4930" s="325"/>
      <c r="T4930" s="328"/>
      <c r="U4930" s="329"/>
      <c r="V4930" s="330"/>
      <c r="W4930" s="330"/>
      <c r="X4930" s="325"/>
      <c r="Y4930" s="325"/>
      <c r="Z4930" s="325"/>
      <c r="AA4930" s="325"/>
      <c r="AB4930" s="325"/>
      <c r="AC4930" s="325"/>
      <c r="AD4930" s="325"/>
      <c r="AE4930" s="330"/>
      <c r="AF4930" s="326"/>
      <c r="AG4930" s="327"/>
      <c r="AH4930" s="327"/>
      <c r="AI4930" s="327"/>
      <c r="AJ4930" s="326"/>
      <c r="AK4930" s="327"/>
      <c r="AL4930" s="327"/>
      <c r="AM4930" s="331"/>
      <c r="AN4930" s="332"/>
      <c r="AO4930" s="333"/>
      <c r="AP4930" s="333"/>
      <c r="AQ4930" s="333"/>
      <c r="AR4930" s="332"/>
      <c r="AS4930" s="332"/>
    </row>
    <row r="4931" spans="1:45" x14ac:dyDescent="0.2">
      <c r="A4931" s="326"/>
      <c r="B4931" s="325"/>
      <c r="C4931" s="325"/>
      <c r="D4931" s="325"/>
      <c r="E4931" s="325"/>
      <c r="F4931" s="325"/>
      <c r="G4931" s="325"/>
      <c r="H4931" s="325"/>
      <c r="I4931" s="325"/>
      <c r="J4931" s="325"/>
      <c r="K4931" s="325"/>
      <c r="L4931" s="327"/>
      <c r="M4931" s="328"/>
      <c r="N4931" s="327"/>
      <c r="P4931" s="325"/>
      <c r="Q4931" s="325"/>
      <c r="R4931" s="325"/>
      <c r="S4931" s="325"/>
      <c r="T4931" s="328"/>
      <c r="U4931" s="329"/>
      <c r="V4931" s="330"/>
      <c r="W4931" s="330"/>
      <c r="X4931" s="325"/>
      <c r="Y4931" s="325"/>
      <c r="Z4931" s="325"/>
      <c r="AA4931" s="325"/>
      <c r="AB4931" s="325"/>
      <c r="AC4931" s="325"/>
      <c r="AD4931" s="325"/>
      <c r="AE4931" s="330"/>
      <c r="AF4931" s="326"/>
      <c r="AG4931" s="327"/>
      <c r="AH4931" s="327"/>
      <c r="AI4931" s="327"/>
      <c r="AJ4931" s="326"/>
      <c r="AK4931" s="327"/>
      <c r="AL4931" s="327"/>
      <c r="AM4931" s="331"/>
      <c r="AN4931" s="332"/>
      <c r="AO4931" s="333"/>
      <c r="AP4931" s="333"/>
      <c r="AQ4931" s="333"/>
      <c r="AR4931" s="332"/>
      <c r="AS4931" s="332"/>
    </row>
    <row r="4932" spans="1:45" x14ac:dyDescent="0.2">
      <c r="A4932" s="326"/>
      <c r="B4932" s="325"/>
      <c r="C4932" s="325"/>
      <c r="D4932" s="325"/>
      <c r="E4932" s="325"/>
      <c r="F4932" s="325"/>
      <c r="G4932" s="325"/>
      <c r="H4932" s="325"/>
      <c r="I4932" s="325"/>
      <c r="J4932" s="325"/>
      <c r="K4932" s="325"/>
      <c r="L4932" s="327"/>
      <c r="M4932" s="328"/>
      <c r="N4932" s="327"/>
      <c r="P4932" s="325"/>
      <c r="Q4932" s="325"/>
      <c r="R4932" s="325"/>
      <c r="S4932" s="325"/>
      <c r="T4932" s="328"/>
      <c r="U4932" s="329"/>
      <c r="V4932" s="330"/>
      <c r="W4932" s="330"/>
      <c r="X4932" s="325"/>
      <c r="Y4932" s="325"/>
      <c r="Z4932" s="325"/>
      <c r="AA4932" s="325"/>
      <c r="AB4932" s="325"/>
      <c r="AC4932" s="325"/>
      <c r="AD4932" s="325"/>
      <c r="AE4932" s="330"/>
      <c r="AF4932" s="326"/>
      <c r="AG4932" s="327"/>
      <c r="AH4932" s="327"/>
      <c r="AI4932" s="327"/>
      <c r="AJ4932" s="326"/>
      <c r="AK4932" s="327"/>
      <c r="AL4932" s="327"/>
      <c r="AM4932" s="331"/>
      <c r="AN4932" s="332"/>
      <c r="AO4932" s="333"/>
      <c r="AP4932" s="333"/>
      <c r="AQ4932" s="333"/>
      <c r="AR4932" s="332"/>
      <c r="AS4932" s="332"/>
    </row>
    <row r="4933" spans="1:45" x14ac:dyDescent="0.2">
      <c r="A4933" s="326"/>
      <c r="B4933" s="325"/>
      <c r="C4933" s="325"/>
      <c r="D4933" s="325"/>
      <c r="E4933" s="325"/>
      <c r="F4933" s="325"/>
      <c r="G4933" s="325"/>
      <c r="H4933" s="325"/>
      <c r="I4933" s="325"/>
      <c r="J4933" s="325"/>
      <c r="K4933" s="325"/>
      <c r="L4933" s="327"/>
      <c r="M4933" s="328"/>
      <c r="N4933" s="327"/>
      <c r="P4933" s="325"/>
      <c r="Q4933" s="325"/>
      <c r="R4933" s="325"/>
      <c r="S4933" s="325"/>
      <c r="T4933" s="328"/>
      <c r="U4933" s="329"/>
      <c r="V4933" s="330"/>
      <c r="W4933" s="330"/>
      <c r="X4933" s="325"/>
      <c r="Y4933" s="325"/>
      <c r="Z4933" s="325"/>
      <c r="AA4933" s="325"/>
      <c r="AB4933" s="325"/>
      <c r="AC4933" s="325"/>
      <c r="AD4933" s="325"/>
      <c r="AE4933" s="330"/>
      <c r="AF4933" s="326"/>
      <c r="AG4933" s="327"/>
      <c r="AH4933" s="327"/>
      <c r="AI4933" s="327"/>
      <c r="AJ4933" s="326"/>
      <c r="AK4933" s="327"/>
      <c r="AL4933" s="327"/>
      <c r="AM4933" s="331"/>
      <c r="AN4933" s="332"/>
      <c r="AO4933" s="333"/>
      <c r="AP4933" s="333"/>
      <c r="AQ4933" s="333"/>
      <c r="AR4933" s="332"/>
      <c r="AS4933" s="332"/>
    </row>
    <row r="4934" spans="1:45" x14ac:dyDescent="0.2">
      <c r="A4934" s="326"/>
      <c r="B4934" s="325"/>
      <c r="C4934" s="325"/>
      <c r="D4934" s="325"/>
      <c r="E4934" s="325"/>
      <c r="F4934" s="325"/>
      <c r="G4934" s="325"/>
      <c r="H4934" s="325"/>
      <c r="I4934" s="325"/>
      <c r="J4934" s="325"/>
      <c r="K4934" s="325"/>
      <c r="L4934" s="327"/>
      <c r="M4934" s="328"/>
      <c r="N4934" s="327"/>
      <c r="P4934" s="325"/>
      <c r="Q4934" s="325"/>
      <c r="R4934" s="325"/>
      <c r="S4934" s="325"/>
      <c r="T4934" s="328"/>
      <c r="U4934" s="329"/>
      <c r="V4934" s="330"/>
      <c r="W4934" s="330"/>
      <c r="X4934" s="325"/>
      <c r="Y4934" s="325"/>
      <c r="Z4934" s="325"/>
      <c r="AA4934" s="325"/>
      <c r="AB4934" s="325"/>
      <c r="AC4934" s="325"/>
      <c r="AD4934" s="325"/>
      <c r="AE4934" s="330"/>
      <c r="AF4934" s="326"/>
      <c r="AG4934" s="327"/>
      <c r="AH4934" s="327"/>
      <c r="AI4934" s="327"/>
      <c r="AJ4934" s="326"/>
      <c r="AK4934" s="327"/>
      <c r="AL4934" s="327"/>
      <c r="AM4934" s="331"/>
      <c r="AN4934" s="332"/>
      <c r="AO4934" s="333"/>
      <c r="AP4934" s="333"/>
      <c r="AQ4934" s="333"/>
      <c r="AR4934" s="332"/>
      <c r="AS4934" s="332"/>
    </row>
    <row r="4935" spans="1:45" x14ac:dyDescent="0.2">
      <c r="A4935" s="326"/>
      <c r="B4935" s="325"/>
      <c r="C4935" s="325"/>
      <c r="D4935" s="325"/>
      <c r="E4935" s="325"/>
      <c r="F4935" s="325"/>
      <c r="G4935" s="325"/>
      <c r="H4935" s="325"/>
      <c r="I4935" s="325"/>
      <c r="J4935" s="325"/>
      <c r="K4935" s="325"/>
      <c r="L4935" s="327"/>
      <c r="M4935" s="328"/>
      <c r="N4935" s="327"/>
      <c r="P4935" s="325"/>
      <c r="Q4935" s="325"/>
      <c r="R4935" s="325"/>
      <c r="S4935" s="325"/>
      <c r="T4935" s="328"/>
      <c r="U4935" s="329"/>
      <c r="V4935" s="330"/>
      <c r="W4935" s="330"/>
      <c r="X4935" s="325"/>
      <c r="Y4935" s="325"/>
      <c r="Z4935" s="325"/>
      <c r="AA4935" s="325"/>
      <c r="AB4935" s="325"/>
      <c r="AC4935" s="325"/>
      <c r="AD4935" s="325"/>
      <c r="AE4935" s="330"/>
      <c r="AF4935" s="326"/>
      <c r="AG4935" s="327"/>
      <c r="AH4935" s="327"/>
      <c r="AI4935" s="327"/>
      <c r="AJ4935" s="326"/>
      <c r="AK4935" s="327"/>
      <c r="AL4935" s="327"/>
      <c r="AM4935" s="331"/>
      <c r="AN4935" s="332"/>
      <c r="AO4935" s="333"/>
      <c r="AP4935" s="333"/>
      <c r="AQ4935" s="333"/>
      <c r="AR4935" s="332"/>
      <c r="AS4935" s="332"/>
    </row>
    <row r="4936" spans="1:45" x14ac:dyDescent="0.2">
      <c r="A4936" s="326"/>
      <c r="B4936" s="325"/>
      <c r="C4936" s="325"/>
      <c r="D4936" s="325"/>
      <c r="E4936" s="325"/>
      <c r="F4936" s="325"/>
      <c r="G4936" s="325"/>
      <c r="H4936" s="325"/>
      <c r="I4936" s="325"/>
      <c r="J4936" s="325"/>
      <c r="K4936" s="325"/>
      <c r="L4936" s="327"/>
      <c r="M4936" s="328"/>
      <c r="N4936" s="327"/>
      <c r="P4936" s="325"/>
      <c r="Q4936" s="325"/>
      <c r="R4936" s="325"/>
      <c r="S4936" s="325"/>
      <c r="T4936" s="328"/>
      <c r="U4936" s="329"/>
      <c r="V4936" s="330"/>
      <c r="W4936" s="330"/>
      <c r="X4936" s="325"/>
      <c r="Y4936" s="325"/>
      <c r="Z4936" s="325"/>
      <c r="AA4936" s="325"/>
      <c r="AB4936" s="325"/>
      <c r="AC4936" s="325"/>
      <c r="AD4936" s="325"/>
      <c r="AE4936" s="330"/>
      <c r="AF4936" s="326"/>
      <c r="AG4936" s="327"/>
      <c r="AH4936" s="327"/>
      <c r="AI4936" s="327"/>
      <c r="AJ4936" s="326"/>
      <c r="AK4936" s="327"/>
      <c r="AL4936" s="327"/>
      <c r="AM4936" s="331"/>
      <c r="AN4936" s="332"/>
      <c r="AO4936" s="333"/>
      <c r="AP4936" s="333"/>
      <c r="AQ4936" s="333"/>
      <c r="AR4936" s="332"/>
      <c r="AS4936" s="332"/>
    </row>
    <row r="4937" spans="1:45" x14ac:dyDescent="0.2">
      <c r="A4937" s="326"/>
      <c r="B4937" s="325"/>
      <c r="C4937" s="325"/>
      <c r="D4937" s="325"/>
      <c r="E4937" s="325"/>
      <c r="F4937" s="325"/>
      <c r="G4937" s="325"/>
      <c r="H4937" s="325"/>
      <c r="I4937" s="325"/>
      <c r="J4937" s="325"/>
      <c r="K4937" s="325"/>
      <c r="L4937" s="327"/>
      <c r="M4937" s="328"/>
      <c r="N4937" s="327"/>
      <c r="P4937" s="325"/>
      <c r="Q4937" s="325"/>
      <c r="R4937" s="325"/>
      <c r="S4937" s="325"/>
      <c r="T4937" s="328"/>
      <c r="U4937" s="329"/>
      <c r="V4937" s="330"/>
      <c r="W4937" s="330"/>
      <c r="X4937" s="325"/>
      <c r="Y4937" s="325"/>
      <c r="Z4937" s="325"/>
      <c r="AA4937" s="325"/>
      <c r="AB4937" s="325"/>
      <c r="AC4937" s="325"/>
      <c r="AD4937" s="325"/>
      <c r="AE4937" s="330"/>
      <c r="AF4937" s="326"/>
      <c r="AG4937" s="327"/>
      <c r="AH4937" s="327"/>
      <c r="AI4937" s="327"/>
      <c r="AJ4937" s="326"/>
      <c r="AK4937" s="327"/>
      <c r="AL4937" s="327"/>
      <c r="AM4937" s="331"/>
      <c r="AN4937" s="332"/>
      <c r="AO4937" s="333"/>
      <c r="AP4937" s="333"/>
      <c r="AQ4937" s="333"/>
      <c r="AR4937" s="332"/>
      <c r="AS4937" s="332"/>
    </row>
    <row r="4938" spans="1:45" x14ac:dyDescent="0.2">
      <c r="A4938" s="326"/>
      <c r="B4938" s="325"/>
      <c r="C4938" s="325"/>
      <c r="D4938" s="325"/>
      <c r="E4938" s="325"/>
      <c r="F4938" s="325"/>
      <c r="G4938" s="325"/>
      <c r="H4938" s="325"/>
      <c r="I4938" s="325"/>
      <c r="J4938" s="325"/>
      <c r="K4938" s="325"/>
      <c r="L4938" s="327"/>
      <c r="M4938" s="328"/>
      <c r="N4938" s="327"/>
      <c r="P4938" s="325"/>
      <c r="Q4938" s="325"/>
      <c r="R4938" s="325"/>
      <c r="S4938" s="325"/>
      <c r="T4938" s="328"/>
      <c r="U4938" s="329"/>
      <c r="V4938" s="330"/>
      <c r="W4938" s="330"/>
      <c r="X4938" s="325"/>
      <c r="Y4938" s="325"/>
      <c r="Z4938" s="325"/>
      <c r="AA4938" s="325"/>
      <c r="AB4938" s="325"/>
      <c r="AC4938" s="325"/>
      <c r="AD4938" s="325"/>
      <c r="AE4938" s="330"/>
      <c r="AF4938" s="326"/>
      <c r="AG4938" s="327"/>
      <c r="AH4938" s="327"/>
      <c r="AI4938" s="327"/>
      <c r="AJ4938" s="326"/>
      <c r="AK4938" s="327"/>
      <c r="AL4938" s="327"/>
      <c r="AM4938" s="331"/>
      <c r="AN4938" s="332"/>
      <c r="AO4938" s="333"/>
      <c r="AP4938" s="333"/>
      <c r="AQ4938" s="333"/>
      <c r="AR4938" s="332"/>
      <c r="AS4938" s="332"/>
    </row>
    <row r="4939" spans="1:45" x14ac:dyDescent="0.2">
      <c r="A4939" s="326"/>
      <c r="B4939" s="325"/>
      <c r="C4939" s="325"/>
      <c r="D4939" s="325"/>
      <c r="E4939" s="325"/>
      <c r="F4939" s="325"/>
      <c r="G4939" s="325"/>
      <c r="H4939" s="325"/>
      <c r="I4939" s="325"/>
      <c r="J4939" s="325"/>
      <c r="K4939" s="325"/>
      <c r="L4939" s="327"/>
      <c r="M4939" s="328"/>
      <c r="N4939" s="327"/>
      <c r="P4939" s="325"/>
      <c r="Q4939" s="325"/>
      <c r="R4939" s="325"/>
      <c r="S4939" s="325"/>
      <c r="T4939" s="328"/>
      <c r="U4939" s="329"/>
      <c r="V4939" s="330"/>
      <c r="W4939" s="330"/>
      <c r="X4939" s="325"/>
      <c r="Y4939" s="325"/>
      <c r="Z4939" s="325"/>
      <c r="AA4939" s="325"/>
      <c r="AB4939" s="325"/>
      <c r="AC4939" s="325"/>
      <c r="AD4939" s="325"/>
      <c r="AE4939" s="330"/>
      <c r="AF4939" s="326"/>
      <c r="AG4939" s="327"/>
      <c r="AH4939" s="327"/>
      <c r="AI4939" s="327"/>
      <c r="AJ4939" s="326"/>
      <c r="AK4939" s="327"/>
      <c r="AL4939" s="327"/>
      <c r="AM4939" s="331"/>
      <c r="AN4939" s="332"/>
      <c r="AO4939" s="333"/>
      <c r="AP4939" s="333"/>
      <c r="AQ4939" s="333"/>
      <c r="AR4939" s="332"/>
      <c r="AS4939" s="332"/>
    </row>
    <row r="4940" spans="1:45" x14ac:dyDescent="0.2">
      <c r="A4940" s="326"/>
      <c r="B4940" s="325"/>
      <c r="C4940" s="325"/>
      <c r="D4940" s="325"/>
      <c r="E4940" s="325"/>
      <c r="F4940" s="325"/>
      <c r="G4940" s="325"/>
      <c r="H4940" s="325"/>
      <c r="I4940" s="325"/>
      <c r="J4940" s="325"/>
      <c r="K4940" s="325"/>
      <c r="L4940" s="327"/>
      <c r="M4940" s="328"/>
      <c r="N4940" s="327"/>
      <c r="P4940" s="325"/>
      <c r="Q4940" s="325"/>
      <c r="R4940" s="325"/>
      <c r="S4940" s="325"/>
      <c r="T4940" s="328"/>
      <c r="U4940" s="329"/>
      <c r="V4940" s="330"/>
      <c r="W4940" s="330"/>
      <c r="X4940" s="325"/>
      <c r="Y4940" s="325"/>
      <c r="Z4940" s="325"/>
      <c r="AA4940" s="325"/>
      <c r="AB4940" s="325"/>
      <c r="AC4940" s="325"/>
      <c r="AD4940" s="325"/>
      <c r="AE4940" s="330"/>
      <c r="AF4940" s="326"/>
      <c r="AG4940" s="327"/>
      <c r="AH4940" s="327"/>
      <c r="AI4940" s="327"/>
      <c r="AJ4940" s="326"/>
      <c r="AK4940" s="327"/>
      <c r="AL4940" s="327"/>
      <c r="AM4940" s="331"/>
      <c r="AN4940" s="332"/>
      <c r="AO4940" s="333"/>
      <c r="AP4940" s="333"/>
      <c r="AQ4940" s="333"/>
      <c r="AR4940" s="332"/>
      <c r="AS4940" s="332"/>
    </row>
    <row r="4941" spans="1:45" x14ac:dyDescent="0.2">
      <c r="A4941" s="326"/>
      <c r="B4941" s="325"/>
      <c r="C4941" s="325"/>
      <c r="D4941" s="325"/>
      <c r="E4941" s="325"/>
      <c r="F4941" s="325"/>
      <c r="G4941" s="325"/>
      <c r="H4941" s="325"/>
      <c r="I4941" s="325"/>
      <c r="J4941" s="325"/>
      <c r="K4941" s="325"/>
      <c r="L4941" s="327"/>
      <c r="M4941" s="328"/>
      <c r="N4941" s="327"/>
      <c r="P4941" s="325"/>
      <c r="Q4941" s="325"/>
      <c r="R4941" s="325"/>
      <c r="S4941" s="325"/>
      <c r="T4941" s="328"/>
      <c r="U4941" s="329"/>
      <c r="V4941" s="330"/>
      <c r="W4941" s="330"/>
      <c r="X4941" s="325"/>
      <c r="Y4941" s="325"/>
      <c r="Z4941" s="325"/>
      <c r="AA4941" s="325"/>
      <c r="AB4941" s="325"/>
      <c r="AC4941" s="325"/>
      <c r="AD4941" s="325"/>
      <c r="AE4941" s="330"/>
      <c r="AF4941" s="326"/>
      <c r="AG4941" s="327"/>
      <c r="AH4941" s="327"/>
      <c r="AI4941" s="327"/>
      <c r="AJ4941" s="326"/>
      <c r="AK4941" s="327"/>
      <c r="AL4941" s="327"/>
      <c r="AM4941" s="331"/>
      <c r="AN4941" s="332"/>
      <c r="AO4941" s="333"/>
      <c r="AP4941" s="333"/>
      <c r="AQ4941" s="333"/>
      <c r="AR4941" s="332"/>
      <c r="AS4941" s="332"/>
    </row>
    <row r="4942" spans="1:45" x14ac:dyDescent="0.2">
      <c r="A4942" s="326"/>
      <c r="B4942" s="325"/>
      <c r="C4942" s="325"/>
      <c r="D4942" s="325"/>
      <c r="E4942" s="325"/>
      <c r="F4942" s="325"/>
      <c r="G4942" s="325"/>
      <c r="H4942" s="325"/>
      <c r="I4942" s="325"/>
      <c r="J4942" s="325"/>
      <c r="K4942" s="325"/>
      <c r="L4942" s="327"/>
      <c r="M4942" s="328"/>
      <c r="N4942" s="327"/>
      <c r="P4942" s="325"/>
      <c r="Q4942" s="325"/>
      <c r="R4942" s="325"/>
      <c r="S4942" s="325"/>
      <c r="T4942" s="328"/>
      <c r="U4942" s="329"/>
      <c r="V4942" s="330"/>
      <c r="W4942" s="330"/>
      <c r="X4942" s="325"/>
      <c r="Y4942" s="325"/>
      <c r="Z4942" s="325"/>
      <c r="AA4942" s="325"/>
      <c r="AB4942" s="325"/>
      <c r="AC4942" s="325"/>
      <c r="AD4942" s="325"/>
      <c r="AE4942" s="330"/>
      <c r="AF4942" s="326"/>
      <c r="AG4942" s="327"/>
      <c r="AH4942" s="327"/>
      <c r="AI4942" s="327"/>
      <c r="AJ4942" s="326"/>
      <c r="AK4942" s="327"/>
      <c r="AL4942" s="327"/>
      <c r="AM4942" s="331"/>
      <c r="AN4942" s="332"/>
      <c r="AO4942" s="333"/>
      <c r="AP4942" s="333"/>
      <c r="AQ4942" s="333"/>
      <c r="AR4942" s="332"/>
      <c r="AS4942" s="332"/>
    </row>
    <row r="4943" spans="1:45" x14ac:dyDescent="0.2">
      <c r="A4943" s="326"/>
      <c r="B4943" s="325"/>
      <c r="C4943" s="325"/>
      <c r="D4943" s="325"/>
      <c r="E4943" s="325"/>
      <c r="F4943" s="325"/>
      <c r="G4943" s="325"/>
      <c r="H4943" s="325"/>
      <c r="I4943" s="325"/>
      <c r="J4943" s="325"/>
      <c r="K4943" s="325"/>
      <c r="L4943" s="327"/>
      <c r="M4943" s="328"/>
      <c r="N4943" s="327"/>
      <c r="P4943" s="325"/>
      <c r="Q4943" s="325"/>
      <c r="R4943" s="325"/>
      <c r="S4943" s="325"/>
      <c r="T4943" s="328"/>
      <c r="U4943" s="329"/>
      <c r="V4943" s="330"/>
      <c r="W4943" s="330"/>
      <c r="X4943" s="325"/>
      <c r="Y4943" s="325"/>
      <c r="Z4943" s="325"/>
      <c r="AA4943" s="325"/>
      <c r="AB4943" s="325"/>
      <c r="AC4943" s="325"/>
      <c r="AD4943" s="325"/>
      <c r="AE4943" s="330"/>
      <c r="AF4943" s="326"/>
      <c r="AG4943" s="327"/>
      <c r="AH4943" s="327"/>
      <c r="AI4943" s="327"/>
      <c r="AJ4943" s="326"/>
      <c r="AK4943" s="327"/>
      <c r="AL4943" s="327"/>
      <c r="AM4943" s="331"/>
      <c r="AN4943" s="332"/>
      <c r="AO4943" s="333"/>
      <c r="AP4943" s="333"/>
      <c r="AQ4943" s="333"/>
      <c r="AR4943" s="332"/>
      <c r="AS4943" s="332"/>
    </row>
    <row r="4944" spans="1:45" x14ac:dyDescent="0.2">
      <c r="A4944" s="326"/>
      <c r="B4944" s="325"/>
      <c r="C4944" s="325"/>
      <c r="D4944" s="325"/>
      <c r="E4944" s="325"/>
      <c r="F4944" s="325"/>
      <c r="G4944" s="325"/>
      <c r="H4944" s="325"/>
      <c r="I4944" s="325"/>
      <c r="J4944" s="325"/>
      <c r="K4944" s="325"/>
      <c r="L4944" s="327"/>
      <c r="M4944" s="328"/>
      <c r="N4944" s="327"/>
      <c r="P4944" s="325"/>
      <c r="Q4944" s="325"/>
      <c r="R4944" s="325"/>
      <c r="S4944" s="325"/>
      <c r="T4944" s="328"/>
      <c r="U4944" s="329"/>
      <c r="V4944" s="330"/>
      <c r="W4944" s="330"/>
      <c r="X4944" s="325"/>
      <c r="Y4944" s="325"/>
      <c r="Z4944" s="325"/>
      <c r="AA4944" s="325"/>
      <c r="AB4944" s="325"/>
      <c r="AC4944" s="325"/>
      <c r="AD4944" s="325"/>
      <c r="AE4944" s="330"/>
      <c r="AF4944" s="326"/>
      <c r="AG4944" s="327"/>
      <c r="AH4944" s="327"/>
      <c r="AI4944" s="327"/>
      <c r="AJ4944" s="326"/>
      <c r="AK4944" s="327"/>
      <c r="AL4944" s="327"/>
      <c r="AM4944" s="331"/>
      <c r="AN4944" s="332"/>
      <c r="AO4944" s="333"/>
      <c r="AP4944" s="333"/>
      <c r="AQ4944" s="333"/>
      <c r="AR4944" s="332"/>
      <c r="AS4944" s="332"/>
    </row>
    <row r="4945" spans="1:45" x14ac:dyDescent="0.2">
      <c r="A4945" s="326"/>
      <c r="B4945" s="325"/>
      <c r="C4945" s="325"/>
      <c r="D4945" s="325"/>
      <c r="E4945" s="325"/>
      <c r="F4945" s="325"/>
      <c r="G4945" s="325"/>
      <c r="H4945" s="325"/>
      <c r="I4945" s="325"/>
      <c r="J4945" s="325"/>
      <c r="K4945" s="325"/>
      <c r="L4945" s="327"/>
      <c r="M4945" s="328"/>
      <c r="N4945" s="327"/>
      <c r="P4945" s="325"/>
      <c r="Q4945" s="325"/>
      <c r="R4945" s="325"/>
      <c r="S4945" s="325"/>
      <c r="T4945" s="328"/>
      <c r="U4945" s="329"/>
      <c r="V4945" s="330"/>
      <c r="W4945" s="330"/>
      <c r="X4945" s="325"/>
      <c r="Y4945" s="325"/>
      <c r="Z4945" s="325"/>
      <c r="AA4945" s="325"/>
      <c r="AB4945" s="325"/>
      <c r="AC4945" s="325"/>
      <c r="AD4945" s="325"/>
      <c r="AE4945" s="330"/>
      <c r="AF4945" s="326"/>
      <c r="AG4945" s="327"/>
      <c r="AH4945" s="327"/>
      <c r="AI4945" s="327"/>
      <c r="AJ4945" s="326"/>
      <c r="AK4945" s="327"/>
      <c r="AL4945" s="327"/>
      <c r="AM4945" s="331"/>
      <c r="AN4945" s="332"/>
      <c r="AO4945" s="333"/>
      <c r="AP4945" s="333"/>
      <c r="AQ4945" s="333"/>
      <c r="AR4945" s="332"/>
      <c r="AS4945" s="332"/>
    </row>
    <row r="4946" spans="1:45" x14ac:dyDescent="0.2">
      <c r="A4946" s="326"/>
      <c r="B4946" s="325"/>
      <c r="C4946" s="325"/>
      <c r="D4946" s="325"/>
      <c r="E4946" s="325"/>
      <c r="F4946" s="325"/>
      <c r="G4946" s="325"/>
      <c r="H4946" s="325"/>
      <c r="I4946" s="325"/>
      <c r="J4946" s="325"/>
      <c r="K4946" s="325"/>
      <c r="L4946" s="327"/>
      <c r="M4946" s="328"/>
      <c r="N4946" s="327"/>
      <c r="P4946" s="325"/>
      <c r="Q4946" s="325"/>
      <c r="R4946" s="325"/>
      <c r="S4946" s="325"/>
      <c r="T4946" s="328"/>
      <c r="U4946" s="329"/>
      <c r="V4946" s="330"/>
      <c r="W4946" s="330"/>
      <c r="X4946" s="325"/>
      <c r="Y4946" s="325"/>
      <c r="Z4946" s="325"/>
      <c r="AA4946" s="325"/>
      <c r="AB4946" s="325"/>
      <c r="AC4946" s="325"/>
      <c r="AD4946" s="325"/>
      <c r="AE4946" s="330"/>
      <c r="AF4946" s="326"/>
      <c r="AG4946" s="327"/>
      <c r="AH4946" s="327"/>
      <c r="AI4946" s="327"/>
      <c r="AJ4946" s="326"/>
      <c r="AK4946" s="327"/>
      <c r="AL4946" s="327"/>
      <c r="AM4946" s="331"/>
      <c r="AN4946" s="332"/>
      <c r="AO4946" s="333"/>
      <c r="AP4946" s="333"/>
      <c r="AQ4946" s="333"/>
      <c r="AR4946" s="332"/>
      <c r="AS4946" s="332"/>
    </row>
    <row r="4947" spans="1:45" x14ac:dyDescent="0.2">
      <c r="A4947" s="326"/>
      <c r="B4947" s="325"/>
      <c r="C4947" s="325"/>
      <c r="D4947" s="325"/>
      <c r="E4947" s="325"/>
      <c r="F4947" s="325"/>
      <c r="G4947" s="325"/>
      <c r="H4947" s="325"/>
      <c r="I4947" s="325"/>
      <c r="J4947" s="325"/>
      <c r="K4947" s="325"/>
      <c r="L4947" s="327"/>
      <c r="M4947" s="328"/>
      <c r="N4947" s="327"/>
      <c r="P4947" s="325"/>
      <c r="Q4947" s="325"/>
      <c r="R4947" s="325"/>
      <c r="S4947" s="325"/>
      <c r="T4947" s="328"/>
      <c r="U4947" s="329"/>
      <c r="V4947" s="330"/>
      <c r="W4947" s="330"/>
      <c r="X4947" s="325"/>
      <c r="Y4947" s="325"/>
      <c r="Z4947" s="325"/>
      <c r="AA4947" s="325"/>
      <c r="AB4947" s="325"/>
      <c r="AC4947" s="325"/>
      <c r="AD4947" s="325"/>
      <c r="AE4947" s="330"/>
      <c r="AF4947" s="326"/>
      <c r="AG4947" s="327"/>
      <c r="AH4947" s="327"/>
      <c r="AI4947" s="327"/>
      <c r="AJ4947" s="326"/>
      <c r="AK4947" s="327"/>
      <c r="AL4947" s="327"/>
      <c r="AM4947" s="331"/>
      <c r="AN4947" s="332"/>
      <c r="AO4947" s="333"/>
      <c r="AP4947" s="333"/>
      <c r="AQ4947" s="333"/>
      <c r="AR4947" s="332"/>
      <c r="AS4947" s="332"/>
    </row>
    <row r="4948" spans="1:45" x14ac:dyDescent="0.2">
      <c r="A4948" s="326"/>
      <c r="B4948" s="325"/>
      <c r="C4948" s="325"/>
      <c r="D4948" s="325"/>
      <c r="E4948" s="325"/>
      <c r="F4948" s="325"/>
      <c r="G4948" s="325"/>
      <c r="H4948" s="325"/>
      <c r="I4948" s="325"/>
      <c r="J4948" s="325"/>
      <c r="K4948" s="325"/>
      <c r="L4948" s="327"/>
      <c r="M4948" s="328"/>
      <c r="N4948" s="327"/>
      <c r="P4948" s="325"/>
      <c r="Q4948" s="325"/>
      <c r="R4948" s="325"/>
      <c r="S4948" s="325"/>
      <c r="T4948" s="328"/>
      <c r="U4948" s="329"/>
      <c r="V4948" s="330"/>
      <c r="W4948" s="330"/>
      <c r="X4948" s="325"/>
      <c r="Y4948" s="325"/>
      <c r="Z4948" s="325"/>
      <c r="AA4948" s="325"/>
      <c r="AB4948" s="325"/>
      <c r="AC4948" s="325"/>
      <c r="AD4948" s="325"/>
      <c r="AE4948" s="330"/>
      <c r="AF4948" s="326"/>
      <c r="AG4948" s="327"/>
      <c r="AH4948" s="327"/>
      <c r="AI4948" s="327"/>
      <c r="AJ4948" s="326"/>
      <c r="AK4948" s="327"/>
      <c r="AL4948" s="327"/>
      <c r="AM4948" s="331"/>
      <c r="AN4948" s="332"/>
      <c r="AO4948" s="333"/>
      <c r="AP4948" s="333"/>
      <c r="AQ4948" s="333"/>
      <c r="AR4948" s="332"/>
      <c r="AS4948" s="332"/>
    </row>
    <row r="4949" spans="1:45" x14ac:dyDescent="0.2">
      <c r="A4949" s="326"/>
      <c r="B4949" s="325"/>
      <c r="C4949" s="325"/>
      <c r="D4949" s="325"/>
      <c r="E4949" s="325"/>
      <c r="F4949" s="325"/>
      <c r="G4949" s="325"/>
      <c r="H4949" s="325"/>
      <c r="I4949" s="325"/>
      <c r="J4949" s="325"/>
      <c r="K4949" s="325"/>
      <c r="L4949" s="327"/>
      <c r="M4949" s="328"/>
      <c r="N4949" s="327"/>
      <c r="P4949" s="325"/>
      <c r="Q4949" s="325"/>
      <c r="R4949" s="325"/>
      <c r="S4949" s="325"/>
      <c r="T4949" s="328"/>
      <c r="U4949" s="329"/>
      <c r="V4949" s="330"/>
      <c r="W4949" s="330"/>
      <c r="X4949" s="325"/>
      <c r="Y4949" s="325"/>
      <c r="Z4949" s="325"/>
      <c r="AA4949" s="325"/>
      <c r="AB4949" s="325"/>
      <c r="AC4949" s="325"/>
      <c r="AD4949" s="325"/>
      <c r="AE4949" s="330"/>
      <c r="AF4949" s="326"/>
      <c r="AG4949" s="327"/>
      <c r="AH4949" s="327"/>
      <c r="AI4949" s="327"/>
      <c r="AJ4949" s="326"/>
      <c r="AK4949" s="327"/>
      <c r="AL4949" s="327"/>
      <c r="AM4949" s="331"/>
      <c r="AN4949" s="332"/>
      <c r="AO4949" s="333"/>
      <c r="AP4949" s="333"/>
      <c r="AQ4949" s="333"/>
      <c r="AR4949" s="332"/>
      <c r="AS4949" s="332"/>
    </row>
    <row r="4950" spans="1:45" x14ac:dyDescent="0.2">
      <c r="A4950" s="326"/>
      <c r="B4950" s="325"/>
      <c r="C4950" s="325"/>
      <c r="D4950" s="325"/>
      <c r="E4950" s="325"/>
      <c r="F4950" s="325"/>
      <c r="G4950" s="325"/>
      <c r="H4950" s="325"/>
      <c r="I4950" s="325"/>
      <c r="J4950" s="325"/>
      <c r="K4950" s="325"/>
      <c r="L4950" s="327"/>
      <c r="M4950" s="328"/>
      <c r="N4950" s="327"/>
      <c r="P4950" s="325"/>
      <c r="Q4950" s="325"/>
      <c r="R4950" s="325"/>
      <c r="S4950" s="325"/>
      <c r="T4950" s="328"/>
      <c r="U4950" s="329"/>
      <c r="V4950" s="330"/>
      <c r="W4950" s="330"/>
      <c r="X4950" s="325"/>
      <c r="Y4950" s="325"/>
      <c r="Z4950" s="325"/>
      <c r="AA4950" s="325"/>
      <c r="AB4950" s="325"/>
      <c r="AC4950" s="325"/>
      <c r="AD4950" s="325"/>
      <c r="AE4950" s="330"/>
      <c r="AF4950" s="326"/>
      <c r="AG4950" s="327"/>
      <c r="AH4950" s="327"/>
      <c r="AI4950" s="327"/>
      <c r="AJ4950" s="326"/>
      <c r="AK4950" s="327"/>
      <c r="AL4950" s="327"/>
      <c r="AM4950" s="331"/>
      <c r="AN4950" s="332"/>
      <c r="AO4950" s="333"/>
      <c r="AP4950" s="333"/>
      <c r="AQ4950" s="333"/>
      <c r="AR4950" s="332"/>
      <c r="AS4950" s="332"/>
    </row>
    <row r="4951" spans="1:45" x14ac:dyDescent="0.2">
      <c r="A4951" s="326"/>
      <c r="B4951" s="325"/>
      <c r="C4951" s="325"/>
      <c r="D4951" s="325"/>
      <c r="E4951" s="325"/>
      <c r="F4951" s="325"/>
      <c r="G4951" s="325"/>
      <c r="H4951" s="325"/>
      <c r="I4951" s="325"/>
      <c r="J4951" s="325"/>
      <c r="K4951" s="325"/>
      <c r="L4951" s="327"/>
      <c r="M4951" s="328"/>
      <c r="N4951" s="327"/>
      <c r="P4951" s="325"/>
      <c r="Q4951" s="325"/>
      <c r="R4951" s="325"/>
      <c r="S4951" s="325"/>
      <c r="T4951" s="328"/>
      <c r="U4951" s="329"/>
      <c r="V4951" s="330"/>
      <c r="W4951" s="330"/>
      <c r="X4951" s="325"/>
      <c r="Y4951" s="325"/>
      <c r="Z4951" s="325"/>
      <c r="AA4951" s="325"/>
      <c r="AB4951" s="325"/>
      <c r="AC4951" s="325"/>
      <c r="AD4951" s="325"/>
      <c r="AE4951" s="330"/>
      <c r="AF4951" s="326"/>
      <c r="AG4951" s="327"/>
      <c r="AH4951" s="327"/>
      <c r="AI4951" s="327"/>
      <c r="AJ4951" s="326"/>
      <c r="AK4951" s="327"/>
      <c r="AL4951" s="327"/>
      <c r="AM4951" s="331"/>
      <c r="AN4951" s="332"/>
      <c r="AO4951" s="333"/>
      <c r="AP4951" s="333"/>
      <c r="AQ4951" s="333"/>
      <c r="AR4951" s="332"/>
      <c r="AS4951" s="332"/>
    </row>
    <row r="4952" spans="1:45" x14ac:dyDescent="0.2">
      <c r="A4952" s="326"/>
      <c r="B4952" s="325"/>
      <c r="C4952" s="325"/>
      <c r="D4952" s="325"/>
      <c r="E4952" s="325"/>
      <c r="F4952" s="325"/>
      <c r="G4952" s="325"/>
      <c r="H4952" s="325"/>
      <c r="I4952" s="325"/>
      <c r="J4952" s="325"/>
      <c r="K4952" s="325"/>
      <c r="L4952" s="327"/>
      <c r="M4952" s="328"/>
      <c r="N4952" s="327"/>
      <c r="P4952" s="325"/>
      <c r="Q4952" s="325"/>
      <c r="R4952" s="325"/>
      <c r="S4952" s="325"/>
      <c r="T4952" s="328"/>
      <c r="U4952" s="329"/>
      <c r="V4952" s="330"/>
      <c r="W4952" s="330"/>
      <c r="X4952" s="325"/>
      <c r="Y4952" s="325"/>
      <c r="Z4952" s="325"/>
      <c r="AA4952" s="325"/>
      <c r="AB4952" s="325"/>
      <c r="AC4952" s="325"/>
      <c r="AD4952" s="325"/>
      <c r="AE4952" s="330"/>
      <c r="AF4952" s="326"/>
      <c r="AG4952" s="327"/>
      <c r="AH4952" s="327"/>
      <c r="AI4952" s="327"/>
      <c r="AJ4952" s="326"/>
      <c r="AK4952" s="327"/>
      <c r="AL4952" s="327"/>
      <c r="AM4952" s="331"/>
      <c r="AN4952" s="332"/>
      <c r="AO4952" s="333"/>
      <c r="AP4952" s="333"/>
      <c r="AQ4952" s="333"/>
      <c r="AR4952" s="332"/>
      <c r="AS4952" s="332"/>
    </row>
    <row r="4953" spans="1:45" x14ac:dyDescent="0.2">
      <c r="A4953" s="326"/>
      <c r="B4953" s="325"/>
      <c r="C4953" s="325"/>
      <c r="D4953" s="325"/>
      <c r="E4953" s="325"/>
      <c r="F4953" s="325"/>
      <c r="G4953" s="325"/>
      <c r="H4953" s="325"/>
      <c r="I4953" s="325"/>
      <c r="J4953" s="325"/>
      <c r="K4953" s="325"/>
      <c r="L4953" s="327"/>
      <c r="M4953" s="328"/>
      <c r="N4953" s="327"/>
      <c r="P4953" s="325"/>
      <c r="Q4953" s="325"/>
      <c r="R4953" s="325"/>
      <c r="S4953" s="325"/>
      <c r="T4953" s="328"/>
      <c r="U4953" s="329"/>
      <c r="V4953" s="330"/>
      <c r="W4953" s="330"/>
      <c r="X4953" s="325"/>
      <c r="Y4953" s="325"/>
      <c r="Z4953" s="325"/>
      <c r="AA4953" s="325"/>
      <c r="AB4953" s="325"/>
      <c r="AC4953" s="325"/>
      <c r="AD4953" s="325"/>
      <c r="AE4953" s="330"/>
      <c r="AF4953" s="326"/>
      <c r="AG4953" s="327"/>
      <c r="AH4953" s="327"/>
      <c r="AI4953" s="327"/>
      <c r="AJ4953" s="326"/>
      <c r="AK4953" s="327"/>
      <c r="AL4953" s="327"/>
      <c r="AM4953" s="331"/>
      <c r="AN4953" s="332"/>
      <c r="AO4953" s="333"/>
      <c r="AP4953" s="333"/>
      <c r="AQ4953" s="333"/>
      <c r="AR4953" s="332"/>
      <c r="AS4953" s="332"/>
    </row>
    <row r="4954" spans="1:45" x14ac:dyDescent="0.2">
      <c r="A4954" s="326"/>
      <c r="B4954" s="325"/>
      <c r="C4954" s="325"/>
      <c r="D4954" s="325"/>
      <c r="E4954" s="325"/>
      <c r="F4954" s="325"/>
      <c r="G4954" s="325"/>
      <c r="H4954" s="325"/>
      <c r="I4954" s="325"/>
      <c r="J4954" s="325"/>
      <c r="K4954" s="325"/>
      <c r="L4954" s="327"/>
      <c r="M4954" s="328"/>
      <c r="N4954" s="327"/>
      <c r="P4954" s="325"/>
      <c r="Q4954" s="325"/>
      <c r="R4954" s="325"/>
      <c r="S4954" s="325"/>
      <c r="T4954" s="328"/>
      <c r="U4954" s="329"/>
      <c r="V4954" s="330"/>
      <c r="W4954" s="330"/>
      <c r="X4954" s="325"/>
      <c r="Y4954" s="325"/>
      <c r="Z4954" s="325"/>
      <c r="AA4954" s="325"/>
      <c r="AB4954" s="325"/>
      <c r="AC4954" s="325"/>
      <c r="AD4954" s="325"/>
      <c r="AE4954" s="330"/>
      <c r="AF4954" s="326"/>
      <c r="AG4954" s="327"/>
      <c r="AH4954" s="327"/>
      <c r="AI4954" s="327"/>
      <c r="AJ4954" s="326"/>
      <c r="AK4954" s="327"/>
      <c r="AL4954" s="327"/>
      <c r="AM4954" s="331"/>
      <c r="AN4954" s="332"/>
      <c r="AO4954" s="333"/>
      <c r="AP4954" s="333"/>
      <c r="AQ4954" s="333"/>
      <c r="AR4954" s="332"/>
      <c r="AS4954" s="332"/>
    </row>
    <row r="4955" spans="1:45" x14ac:dyDescent="0.2">
      <c r="A4955" s="326"/>
      <c r="B4955" s="325"/>
      <c r="C4955" s="325"/>
      <c r="D4955" s="325"/>
      <c r="E4955" s="325"/>
      <c r="F4955" s="325"/>
      <c r="G4955" s="325"/>
      <c r="H4955" s="325"/>
      <c r="I4955" s="325"/>
      <c r="J4955" s="325"/>
      <c r="K4955" s="325"/>
      <c r="L4955" s="327"/>
      <c r="M4955" s="328"/>
      <c r="N4955" s="327"/>
      <c r="P4955" s="325"/>
      <c r="Q4955" s="325"/>
      <c r="R4955" s="325"/>
      <c r="S4955" s="325"/>
      <c r="T4955" s="328"/>
      <c r="U4955" s="329"/>
      <c r="V4955" s="330"/>
      <c r="W4955" s="330"/>
      <c r="X4955" s="325"/>
      <c r="Y4955" s="325"/>
      <c r="Z4955" s="325"/>
      <c r="AA4955" s="325"/>
      <c r="AB4955" s="325"/>
      <c r="AC4955" s="325"/>
      <c r="AD4955" s="325"/>
      <c r="AE4955" s="330"/>
      <c r="AF4955" s="326"/>
      <c r="AG4955" s="327"/>
      <c r="AH4955" s="327"/>
      <c r="AI4955" s="327"/>
      <c r="AJ4955" s="326"/>
      <c r="AK4955" s="327"/>
      <c r="AL4955" s="327"/>
      <c r="AM4955" s="331"/>
      <c r="AN4955" s="332"/>
      <c r="AO4955" s="333"/>
      <c r="AP4955" s="333"/>
      <c r="AQ4955" s="333"/>
      <c r="AR4955" s="332"/>
      <c r="AS4955" s="332"/>
    </row>
    <row r="4956" spans="1:45" x14ac:dyDescent="0.2">
      <c r="A4956" s="326"/>
      <c r="B4956" s="325"/>
      <c r="C4956" s="325"/>
      <c r="D4956" s="325"/>
      <c r="E4956" s="325"/>
      <c r="F4956" s="325"/>
      <c r="G4956" s="325"/>
      <c r="H4956" s="325"/>
      <c r="I4956" s="325"/>
      <c r="J4956" s="325"/>
      <c r="K4956" s="325"/>
      <c r="L4956" s="327"/>
      <c r="M4956" s="328"/>
      <c r="N4956" s="327"/>
      <c r="P4956" s="325"/>
      <c r="Q4956" s="325"/>
      <c r="R4956" s="325"/>
      <c r="S4956" s="325"/>
      <c r="T4956" s="328"/>
      <c r="U4956" s="329"/>
      <c r="V4956" s="330"/>
      <c r="W4956" s="330"/>
      <c r="X4956" s="325"/>
      <c r="Y4956" s="325"/>
      <c r="Z4956" s="325"/>
      <c r="AA4956" s="325"/>
      <c r="AB4956" s="325"/>
      <c r="AC4956" s="325"/>
      <c r="AD4956" s="325"/>
      <c r="AE4956" s="330"/>
      <c r="AF4956" s="326"/>
      <c r="AG4956" s="327"/>
      <c r="AH4956" s="327"/>
      <c r="AI4956" s="327"/>
      <c r="AJ4956" s="326"/>
      <c r="AK4956" s="327"/>
      <c r="AL4956" s="327"/>
      <c r="AM4956" s="331"/>
      <c r="AN4956" s="332"/>
      <c r="AO4956" s="333"/>
      <c r="AP4956" s="333"/>
      <c r="AQ4956" s="333"/>
      <c r="AR4956" s="332"/>
      <c r="AS4956" s="332"/>
    </row>
    <row r="4957" spans="1:45" x14ac:dyDescent="0.2">
      <c r="A4957" s="326"/>
      <c r="B4957" s="325"/>
      <c r="C4957" s="325"/>
      <c r="D4957" s="325"/>
      <c r="E4957" s="325"/>
      <c r="F4957" s="325"/>
      <c r="G4957" s="325"/>
      <c r="H4957" s="325"/>
      <c r="I4957" s="325"/>
      <c r="J4957" s="325"/>
      <c r="K4957" s="325"/>
      <c r="L4957" s="327"/>
      <c r="M4957" s="328"/>
      <c r="N4957" s="327"/>
      <c r="P4957" s="325"/>
      <c r="Q4957" s="325"/>
      <c r="R4957" s="325"/>
      <c r="S4957" s="325"/>
      <c r="T4957" s="328"/>
      <c r="U4957" s="329"/>
      <c r="V4957" s="330"/>
      <c r="W4957" s="330"/>
      <c r="X4957" s="325"/>
      <c r="Y4957" s="325"/>
      <c r="Z4957" s="325"/>
      <c r="AA4957" s="325"/>
      <c r="AB4957" s="325"/>
      <c r="AC4957" s="325"/>
      <c r="AD4957" s="325"/>
      <c r="AE4957" s="330"/>
      <c r="AF4957" s="326"/>
      <c r="AG4957" s="327"/>
      <c r="AH4957" s="327"/>
      <c r="AI4957" s="327"/>
      <c r="AJ4957" s="326"/>
      <c r="AK4957" s="327"/>
      <c r="AL4957" s="327"/>
      <c r="AM4957" s="331"/>
      <c r="AN4957" s="332"/>
      <c r="AO4957" s="333"/>
      <c r="AP4957" s="333"/>
      <c r="AQ4957" s="333"/>
      <c r="AR4957" s="332"/>
      <c r="AS4957" s="332"/>
    </row>
    <row r="4958" spans="1:45" x14ac:dyDescent="0.2">
      <c r="A4958" s="326"/>
      <c r="B4958" s="325"/>
      <c r="C4958" s="325"/>
      <c r="D4958" s="325"/>
      <c r="E4958" s="325"/>
      <c r="F4958" s="325"/>
      <c r="G4958" s="325"/>
      <c r="H4958" s="325"/>
      <c r="I4958" s="325"/>
      <c r="J4958" s="325"/>
      <c r="K4958" s="325"/>
      <c r="L4958" s="327"/>
      <c r="M4958" s="328"/>
      <c r="N4958" s="327"/>
      <c r="P4958" s="325"/>
      <c r="Q4958" s="325"/>
      <c r="R4958" s="325"/>
      <c r="S4958" s="325"/>
      <c r="T4958" s="328"/>
      <c r="U4958" s="329"/>
      <c r="V4958" s="330"/>
      <c r="W4958" s="330"/>
      <c r="X4958" s="325"/>
      <c r="Y4958" s="325"/>
      <c r="Z4958" s="325"/>
      <c r="AA4958" s="325"/>
      <c r="AB4958" s="325"/>
      <c r="AC4958" s="325"/>
      <c r="AD4958" s="325"/>
      <c r="AE4958" s="330"/>
      <c r="AF4958" s="326"/>
      <c r="AG4958" s="327"/>
      <c r="AH4958" s="327"/>
      <c r="AI4958" s="327"/>
      <c r="AJ4958" s="326"/>
      <c r="AK4958" s="327"/>
      <c r="AL4958" s="327"/>
      <c r="AM4958" s="331"/>
      <c r="AN4958" s="332"/>
      <c r="AO4958" s="333"/>
      <c r="AP4958" s="333"/>
      <c r="AQ4958" s="333"/>
      <c r="AR4958" s="332"/>
      <c r="AS4958" s="332"/>
    </row>
    <row r="4959" spans="1:45" x14ac:dyDescent="0.2">
      <c r="A4959" s="326"/>
      <c r="B4959" s="325"/>
      <c r="C4959" s="325"/>
      <c r="D4959" s="325"/>
      <c r="E4959" s="325"/>
      <c r="F4959" s="325"/>
      <c r="G4959" s="325"/>
      <c r="H4959" s="325"/>
      <c r="I4959" s="325"/>
      <c r="J4959" s="325"/>
      <c r="K4959" s="325"/>
      <c r="L4959" s="327"/>
      <c r="M4959" s="328"/>
      <c r="N4959" s="327"/>
      <c r="P4959" s="325"/>
      <c r="Q4959" s="325"/>
      <c r="R4959" s="325"/>
      <c r="S4959" s="325"/>
      <c r="T4959" s="328"/>
      <c r="U4959" s="329"/>
      <c r="V4959" s="330"/>
      <c r="W4959" s="330"/>
      <c r="X4959" s="325"/>
      <c r="Y4959" s="325"/>
      <c r="Z4959" s="325"/>
      <c r="AA4959" s="325"/>
      <c r="AB4959" s="325"/>
      <c r="AC4959" s="325"/>
      <c r="AD4959" s="325"/>
      <c r="AE4959" s="330"/>
      <c r="AF4959" s="326"/>
      <c r="AG4959" s="327"/>
      <c r="AH4959" s="327"/>
      <c r="AI4959" s="327"/>
      <c r="AJ4959" s="326"/>
      <c r="AK4959" s="327"/>
      <c r="AL4959" s="327"/>
      <c r="AM4959" s="331"/>
      <c r="AN4959" s="332"/>
      <c r="AO4959" s="333"/>
      <c r="AP4959" s="333"/>
      <c r="AQ4959" s="333"/>
      <c r="AR4959" s="332"/>
      <c r="AS4959" s="332"/>
    </row>
    <row r="4960" spans="1:45" x14ac:dyDescent="0.2">
      <c r="A4960" s="326"/>
      <c r="B4960" s="325"/>
      <c r="C4960" s="325"/>
      <c r="D4960" s="325"/>
      <c r="E4960" s="325"/>
      <c r="F4960" s="325"/>
      <c r="G4960" s="325"/>
      <c r="H4960" s="325"/>
      <c r="I4960" s="325"/>
      <c r="J4960" s="325"/>
      <c r="K4960" s="325"/>
      <c r="L4960" s="327"/>
      <c r="M4960" s="328"/>
      <c r="N4960" s="327"/>
      <c r="P4960" s="325"/>
      <c r="Q4960" s="325"/>
      <c r="R4960" s="325"/>
      <c r="S4960" s="325"/>
      <c r="T4960" s="328"/>
      <c r="U4960" s="329"/>
      <c r="V4960" s="330"/>
      <c r="W4960" s="330"/>
      <c r="X4960" s="325"/>
      <c r="Y4960" s="325"/>
      <c r="Z4960" s="325"/>
      <c r="AA4960" s="325"/>
      <c r="AB4960" s="325"/>
      <c r="AC4960" s="325"/>
      <c r="AD4960" s="325"/>
      <c r="AE4960" s="330"/>
      <c r="AF4960" s="326"/>
      <c r="AG4960" s="327"/>
      <c r="AH4960" s="327"/>
      <c r="AI4960" s="327"/>
      <c r="AJ4960" s="326"/>
      <c r="AK4960" s="327"/>
      <c r="AL4960" s="327"/>
      <c r="AM4960" s="331"/>
      <c r="AN4960" s="332"/>
      <c r="AO4960" s="333"/>
      <c r="AP4960" s="333"/>
      <c r="AQ4960" s="333"/>
      <c r="AR4960" s="332"/>
      <c r="AS4960" s="332"/>
    </row>
    <row r="4961" spans="1:45" x14ac:dyDescent="0.2">
      <c r="A4961" s="326"/>
      <c r="B4961" s="325"/>
      <c r="C4961" s="325"/>
      <c r="D4961" s="325"/>
      <c r="E4961" s="325"/>
      <c r="F4961" s="325"/>
      <c r="G4961" s="325"/>
      <c r="H4961" s="325"/>
      <c r="I4961" s="325"/>
      <c r="J4961" s="325"/>
      <c r="K4961" s="325"/>
      <c r="L4961" s="327"/>
      <c r="M4961" s="328"/>
      <c r="N4961" s="327"/>
      <c r="P4961" s="325"/>
      <c r="Q4961" s="325"/>
      <c r="R4961" s="325"/>
      <c r="S4961" s="325"/>
      <c r="T4961" s="328"/>
      <c r="U4961" s="329"/>
      <c r="V4961" s="330"/>
      <c r="W4961" s="330"/>
      <c r="X4961" s="325"/>
      <c r="Y4961" s="325"/>
      <c r="Z4961" s="325"/>
      <c r="AA4961" s="325"/>
      <c r="AB4961" s="325"/>
      <c r="AC4961" s="325"/>
      <c r="AD4961" s="325"/>
      <c r="AE4961" s="330"/>
      <c r="AF4961" s="326"/>
      <c r="AG4961" s="327"/>
      <c r="AH4961" s="327"/>
      <c r="AI4961" s="327"/>
      <c r="AJ4961" s="326"/>
      <c r="AK4961" s="327"/>
      <c r="AL4961" s="327"/>
      <c r="AM4961" s="331"/>
      <c r="AN4961" s="332"/>
      <c r="AO4961" s="333"/>
      <c r="AP4961" s="333"/>
      <c r="AQ4961" s="333"/>
      <c r="AR4961" s="332"/>
      <c r="AS4961" s="332"/>
    </row>
    <row r="4962" spans="1:45" x14ac:dyDescent="0.2">
      <c r="A4962" s="326"/>
      <c r="B4962" s="325"/>
      <c r="C4962" s="325"/>
      <c r="D4962" s="325"/>
      <c r="E4962" s="325"/>
      <c r="F4962" s="325"/>
      <c r="G4962" s="325"/>
      <c r="H4962" s="325"/>
      <c r="I4962" s="325"/>
      <c r="J4962" s="325"/>
      <c r="K4962" s="325"/>
      <c r="L4962" s="327"/>
      <c r="M4962" s="328"/>
      <c r="N4962" s="327"/>
      <c r="P4962" s="325"/>
      <c r="Q4962" s="325"/>
      <c r="R4962" s="325"/>
      <c r="S4962" s="325"/>
      <c r="T4962" s="328"/>
      <c r="U4962" s="329"/>
      <c r="V4962" s="330"/>
      <c r="W4962" s="330"/>
      <c r="X4962" s="325"/>
      <c r="Y4962" s="325"/>
      <c r="Z4962" s="325"/>
      <c r="AA4962" s="325"/>
      <c r="AB4962" s="325"/>
      <c r="AC4962" s="325"/>
      <c r="AD4962" s="325"/>
      <c r="AE4962" s="330"/>
      <c r="AF4962" s="326"/>
      <c r="AG4962" s="327"/>
      <c r="AH4962" s="327"/>
      <c r="AI4962" s="327"/>
      <c r="AJ4962" s="326"/>
      <c r="AK4962" s="327"/>
      <c r="AL4962" s="327"/>
      <c r="AM4962" s="331"/>
      <c r="AN4962" s="332"/>
      <c r="AO4962" s="333"/>
      <c r="AP4962" s="333"/>
      <c r="AQ4962" s="333"/>
      <c r="AR4962" s="332"/>
      <c r="AS4962" s="332"/>
    </row>
    <row r="4963" spans="1:45" x14ac:dyDescent="0.2">
      <c r="A4963" s="326"/>
      <c r="B4963" s="325"/>
      <c r="C4963" s="325"/>
      <c r="D4963" s="325"/>
      <c r="E4963" s="325"/>
      <c r="F4963" s="325"/>
      <c r="G4963" s="325"/>
      <c r="H4963" s="325"/>
      <c r="I4963" s="325"/>
      <c r="J4963" s="325"/>
      <c r="K4963" s="325"/>
      <c r="L4963" s="327"/>
      <c r="M4963" s="328"/>
      <c r="N4963" s="327"/>
      <c r="P4963" s="325"/>
      <c r="Q4963" s="325"/>
      <c r="R4963" s="325"/>
      <c r="S4963" s="325"/>
      <c r="T4963" s="328"/>
      <c r="U4963" s="329"/>
      <c r="V4963" s="330"/>
      <c r="W4963" s="330"/>
      <c r="X4963" s="325"/>
      <c r="Y4963" s="325"/>
      <c r="Z4963" s="325"/>
      <c r="AA4963" s="325"/>
      <c r="AB4963" s="325"/>
      <c r="AC4963" s="325"/>
      <c r="AD4963" s="325"/>
      <c r="AE4963" s="330"/>
      <c r="AF4963" s="326"/>
      <c r="AG4963" s="327"/>
      <c r="AH4963" s="327"/>
      <c r="AI4963" s="327"/>
      <c r="AJ4963" s="326"/>
      <c r="AK4963" s="327"/>
      <c r="AL4963" s="327"/>
      <c r="AM4963" s="331"/>
      <c r="AN4963" s="332"/>
      <c r="AO4963" s="333"/>
      <c r="AP4963" s="333"/>
      <c r="AQ4963" s="333"/>
      <c r="AR4963" s="332"/>
      <c r="AS4963" s="332"/>
    </row>
    <row r="4964" spans="1:45" x14ac:dyDescent="0.2">
      <c r="A4964" s="326"/>
      <c r="B4964" s="325"/>
      <c r="C4964" s="325"/>
      <c r="D4964" s="325"/>
      <c r="E4964" s="325"/>
      <c r="F4964" s="325"/>
      <c r="G4964" s="325"/>
      <c r="H4964" s="325"/>
      <c r="I4964" s="325"/>
      <c r="J4964" s="325"/>
      <c r="K4964" s="325"/>
      <c r="L4964" s="327"/>
      <c r="M4964" s="328"/>
      <c r="N4964" s="327"/>
      <c r="P4964" s="325"/>
      <c r="Q4964" s="325"/>
      <c r="R4964" s="325"/>
      <c r="S4964" s="325"/>
      <c r="T4964" s="328"/>
      <c r="U4964" s="329"/>
      <c r="V4964" s="330"/>
      <c r="W4964" s="330"/>
      <c r="X4964" s="325"/>
      <c r="Y4964" s="325"/>
      <c r="Z4964" s="325"/>
      <c r="AA4964" s="325"/>
      <c r="AB4964" s="325"/>
      <c r="AC4964" s="325"/>
      <c r="AD4964" s="325"/>
      <c r="AE4964" s="330"/>
      <c r="AF4964" s="326"/>
      <c r="AG4964" s="327"/>
      <c r="AH4964" s="327"/>
      <c r="AI4964" s="327"/>
      <c r="AJ4964" s="326"/>
      <c r="AK4964" s="327"/>
      <c r="AL4964" s="327"/>
      <c r="AM4964" s="331"/>
      <c r="AN4964" s="332"/>
      <c r="AO4964" s="333"/>
      <c r="AP4964" s="333"/>
      <c r="AQ4964" s="333"/>
      <c r="AR4964" s="332"/>
      <c r="AS4964" s="332"/>
    </row>
    <row r="4965" spans="1:45" x14ac:dyDescent="0.2">
      <c r="A4965" s="326"/>
      <c r="B4965" s="325"/>
      <c r="C4965" s="325"/>
      <c r="D4965" s="325"/>
      <c r="E4965" s="325"/>
      <c r="F4965" s="325"/>
      <c r="G4965" s="325"/>
      <c r="H4965" s="325"/>
      <c r="I4965" s="325"/>
      <c r="J4965" s="325"/>
      <c r="K4965" s="325"/>
      <c r="L4965" s="327"/>
      <c r="M4965" s="328"/>
      <c r="N4965" s="327"/>
      <c r="P4965" s="325"/>
      <c r="Q4965" s="325"/>
      <c r="R4965" s="325"/>
      <c r="S4965" s="325"/>
      <c r="T4965" s="328"/>
      <c r="U4965" s="329"/>
      <c r="V4965" s="330"/>
      <c r="W4965" s="330"/>
      <c r="X4965" s="325"/>
      <c r="Y4965" s="325"/>
      <c r="Z4965" s="325"/>
      <c r="AA4965" s="325"/>
      <c r="AB4965" s="325"/>
      <c r="AC4965" s="325"/>
      <c r="AD4965" s="325"/>
      <c r="AE4965" s="330"/>
      <c r="AF4965" s="326"/>
      <c r="AG4965" s="327"/>
      <c r="AH4965" s="327"/>
      <c r="AI4965" s="327"/>
      <c r="AJ4965" s="326"/>
      <c r="AK4965" s="327"/>
      <c r="AL4965" s="327"/>
      <c r="AM4965" s="331"/>
      <c r="AN4965" s="332"/>
      <c r="AO4965" s="333"/>
      <c r="AP4965" s="333"/>
      <c r="AQ4965" s="333"/>
      <c r="AR4965" s="332"/>
      <c r="AS4965" s="332"/>
    </row>
    <row r="4966" spans="1:45" x14ac:dyDescent="0.2">
      <c r="A4966" s="326"/>
      <c r="B4966" s="325"/>
      <c r="C4966" s="325"/>
      <c r="D4966" s="325"/>
      <c r="E4966" s="325"/>
      <c r="F4966" s="325"/>
      <c r="G4966" s="325"/>
      <c r="H4966" s="325"/>
      <c r="I4966" s="325"/>
      <c r="J4966" s="325"/>
      <c r="K4966" s="325"/>
      <c r="L4966" s="327"/>
      <c r="M4966" s="328"/>
      <c r="N4966" s="327"/>
      <c r="P4966" s="325"/>
      <c r="Q4966" s="325"/>
      <c r="R4966" s="325"/>
      <c r="S4966" s="325"/>
      <c r="T4966" s="328"/>
      <c r="U4966" s="329"/>
      <c r="V4966" s="330"/>
      <c r="W4966" s="330"/>
      <c r="X4966" s="325"/>
      <c r="Y4966" s="325"/>
      <c r="Z4966" s="325"/>
      <c r="AA4966" s="325"/>
      <c r="AB4966" s="325"/>
      <c r="AC4966" s="325"/>
      <c r="AD4966" s="325"/>
      <c r="AE4966" s="330"/>
      <c r="AF4966" s="326"/>
      <c r="AG4966" s="327"/>
      <c r="AH4966" s="327"/>
      <c r="AI4966" s="327"/>
      <c r="AJ4966" s="326"/>
      <c r="AK4966" s="327"/>
      <c r="AL4966" s="327"/>
      <c r="AM4966" s="331"/>
      <c r="AN4966" s="332"/>
      <c r="AO4966" s="333"/>
      <c r="AP4966" s="333"/>
      <c r="AQ4966" s="333"/>
      <c r="AR4966" s="332"/>
      <c r="AS4966" s="332"/>
    </row>
    <row r="4967" spans="1:45" x14ac:dyDescent="0.2">
      <c r="A4967" s="326"/>
      <c r="B4967" s="325"/>
      <c r="C4967" s="325"/>
      <c r="D4967" s="325"/>
      <c r="E4967" s="325"/>
      <c r="F4967" s="325"/>
      <c r="G4967" s="325"/>
      <c r="H4967" s="325"/>
      <c r="I4967" s="325"/>
      <c r="J4967" s="325"/>
      <c r="K4967" s="325"/>
      <c r="L4967" s="327"/>
      <c r="M4967" s="328"/>
      <c r="N4967" s="327"/>
      <c r="P4967" s="325"/>
      <c r="Q4967" s="325"/>
      <c r="R4967" s="325"/>
      <c r="S4967" s="325"/>
      <c r="T4967" s="328"/>
      <c r="U4967" s="329"/>
      <c r="V4967" s="330"/>
      <c r="W4967" s="330"/>
      <c r="X4967" s="325"/>
      <c r="Y4967" s="325"/>
      <c r="Z4967" s="325"/>
      <c r="AA4967" s="325"/>
      <c r="AB4967" s="325"/>
      <c r="AC4967" s="325"/>
      <c r="AD4967" s="325"/>
      <c r="AE4967" s="330"/>
      <c r="AF4967" s="326"/>
      <c r="AG4967" s="327"/>
      <c r="AH4967" s="327"/>
      <c r="AI4967" s="327"/>
      <c r="AJ4967" s="326"/>
      <c r="AK4967" s="327"/>
      <c r="AL4967" s="327"/>
      <c r="AM4967" s="331"/>
      <c r="AN4967" s="332"/>
      <c r="AO4967" s="333"/>
      <c r="AP4967" s="333"/>
      <c r="AQ4967" s="333"/>
      <c r="AR4967" s="332"/>
      <c r="AS4967" s="332"/>
    </row>
    <row r="4968" spans="1:45" x14ac:dyDescent="0.2">
      <c r="A4968" s="326"/>
      <c r="B4968" s="325"/>
      <c r="C4968" s="325"/>
      <c r="D4968" s="325"/>
      <c r="E4968" s="325"/>
      <c r="F4968" s="325"/>
      <c r="G4968" s="325"/>
      <c r="H4968" s="325"/>
      <c r="I4968" s="325"/>
      <c r="J4968" s="325"/>
      <c r="K4968" s="325"/>
      <c r="L4968" s="327"/>
      <c r="M4968" s="328"/>
      <c r="N4968" s="327"/>
      <c r="P4968" s="325"/>
      <c r="Q4968" s="325"/>
      <c r="R4968" s="325"/>
      <c r="S4968" s="325"/>
      <c r="T4968" s="328"/>
      <c r="U4968" s="329"/>
      <c r="V4968" s="330"/>
      <c r="W4968" s="330"/>
      <c r="X4968" s="325"/>
      <c r="Y4968" s="325"/>
      <c r="Z4968" s="325"/>
      <c r="AA4968" s="325"/>
      <c r="AB4968" s="325"/>
      <c r="AC4968" s="325"/>
      <c r="AD4968" s="325"/>
      <c r="AE4968" s="330"/>
      <c r="AF4968" s="326"/>
      <c r="AG4968" s="327"/>
      <c r="AH4968" s="327"/>
      <c r="AI4968" s="327"/>
      <c r="AJ4968" s="326"/>
      <c r="AK4968" s="327"/>
      <c r="AL4968" s="327"/>
      <c r="AM4968" s="331"/>
      <c r="AN4968" s="332"/>
      <c r="AO4968" s="333"/>
      <c r="AP4968" s="333"/>
      <c r="AQ4968" s="333"/>
      <c r="AR4968" s="332"/>
      <c r="AS4968" s="332"/>
    </row>
    <row r="4969" spans="1:45" x14ac:dyDescent="0.2">
      <c r="A4969" s="326"/>
      <c r="B4969" s="325"/>
      <c r="C4969" s="325"/>
      <c r="D4969" s="325"/>
      <c r="E4969" s="325"/>
      <c r="F4969" s="325"/>
      <c r="G4969" s="325"/>
      <c r="H4969" s="325"/>
      <c r="I4969" s="325"/>
      <c r="J4969" s="325"/>
      <c r="K4969" s="325"/>
      <c r="L4969" s="327"/>
      <c r="M4969" s="328"/>
      <c r="N4969" s="327"/>
      <c r="P4969" s="325"/>
      <c r="Q4969" s="325"/>
      <c r="R4969" s="325"/>
      <c r="S4969" s="325"/>
      <c r="T4969" s="328"/>
      <c r="U4969" s="329"/>
      <c r="V4969" s="330"/>
      <c r="W4969" s="330"/>
      <c r="X4969" s="325"/>
      <c r="Y4969" s="325"/>
      <c r="Z4969" s="325"/>
      <c r="AA4969" s="325"/>
      <c r="AB4969" s="325"/>
      <c r="AC4969" s="325"/>
      <c r="AD4969" s="325"/>
      <c r="AE4969" s="330"/>
      <c r="AF4969" s="326"/>
      <c r="AG4969" s="327"/>
      <c r="AH4969" s="327"/>
      <c r="AI4969" s="327"/>
      <c r="AJ4969" s="326"/>
      <c r="AK4969" s="327"/>
      <c r="AL4969" s="327"/>
      <c r="AM4969" s="331"/>
      <c r="AN4969" s="332"/>
      <c r="AO4969" s="333"/>
      <c r="AP4969" s="333"/>
      <c r="AQ4969" s="333"/>
      <c r="AR4969" s="332"/>
      <c r="AS4969" s="332"/>
    </row>
    <row r="4970" spans="1:45" x14ac:dyDescent="0.2">
      <c r="A4970" s="326"/>
      <c r="B4970" s="325"/>
      <c r="C4970" s="325"/>
      <c r="D4970" s="325"/>
      <c r="E4970" s="325"/>
      <c r="F4970" s="325"/>
      <c r="G4970" s="325"/>
      <c r="H4970" s="325"/>
      <c r="I4970" s="325"/>
      <c r="J4970" s="325"/>
      <c r="K4970" s="325"/>
      <c r="L4970" s="327"/>
      <c r="M4970" s="328"/>
      <c r="N4970" s="327"/>
      <c r="P4970" s="325"/>
      <c r="Q4970" s="325"/>
      <c r="R4970" s="325"/>
      <c r="S4970" s="325"/>
      <c r="T4970" s="328"/>
      <c r="U4970" s="329"/>
      <c r="V4970" s="330"/>
      <c r="W4970" s="330"/>
      <c r="X4970" s="325"/>
      <c r="Y4970" s="325"/>
      <c r="Z4970" s="325"/>
      <c r="AA4970" s="325"/>
      <c r="AB4970" s="325"/>
      <c r="AC4970" s="325"/>
      <c r="AD4970" s="325"/>
      <c r="AE4970" s="330"/>
      <c r="AF4970" s="326"/>
      <c r="AG4970" s="327"/>
      <c r="AH4970" s="327"/>
      <c r="AI4970" s="327"/>
      <c r="AJ4970" s="326"/>
      <c r="AK4970" s="327"/>
      <c r="AL4970" s="327"/>
      <c r="AM4970" s="331"/>
      <c r="AN4970" s="332"/>
      <c r="AO4970" s="333"/>
      <c r="AP4970" s="333"/>
      <c r="AQ4970" s="333"/>
      <c r="AR4970" s="332"/>
      <c r="AS4970" s="332"/>
    </row>
    <row r="4971" spans="1:45" x14ac:dyDescent="0.2">
      <c r="A4971" s="326"/>
      <c r="B4971" s="325"/>
      <c r="C4971" s="325"/>
      <c r="D4971" s="325"/>
      <c r="E4971" s="325"/>
      <c r="F4971" s="325"/>
      <c r="G4971" s="325"/>
      <c r="H4971" s="325"/>
      <c r="I4971" s="325"/>
      <c r="J4971" s="325"/>
      <c r="K4971" s="325"/>
      <c r="L4971" s="327"/>
      <c r="M4971" s="328"/>
      <c r="N4971" s="327"/>
      <c r="P4971" s="325"/>
      <c r="Q4971" s="325"/>
      <c r="R4971" s="325"/>
      <c r="S4971" s="325"/>
      <c r="T4971" s="328"/>
      <c r="U4971" s="329"/>
      <c r="V4971" s="330"/>
      <c r="W4971" s="330"/>
      <c r="X4971" s="325"/>
      <c r="Y4971" s="325"/>
      <c r="Z4971" s="325"/>
      <c r="AA4971" s="325"/>
      <c r="AB4971" s="325"/>
      <c r="AC4971" s="325"/>
      <c r="AD4971" s="325"/>
      <c r="AE4971" s="330"/>
      <c r="AF4971" s="326"/>
      <c r="AG4971" s="327"/>
      <c r="AH4971" s="327"/>
      <c r="AI4971" s="327"/>
      <c r="AJ4971" s="326"/>
      <c r="AK4971" s="327"/>
      <c r="AL4971" s="327"/>
      <c r="AM4971" s="331"/>
      <c r="AN4971" s="332"/>
      <c r="AO4971" s="333"/>
      <c r="AP4971" s="333"/>
      <c r="AQ4971" s="333"/>
      <c r="AR4971" s="332"/>
      <c r="AS4971" s="332"/>
    </row>
    <row r="4972" spans="1:45" x14ac:dyDescent="0.2">
      <c r="A4972" s="326"/>
      <c r="B4972" s="325"/>
      <c r="C4972" s="325"/>
      <c r="D4972" s="325"/>
      <c r="E4972" s="325"/>
      <c r="F4972" s="325"/>
      <c r="G4972" s="325"/>
      <c r="H4972" s="325"/>
      <c r="I4972" s="325"/>
      <c r="J4972" s="325"/>
      <c r="K4972" s="325"/>
      <c r="L4972" s="327"/>
      <c r="M4972" s="328"/>
      <c r="N4972" s="327"/>
      <c r="P4972" s="325"/>
      <c r="Q4972" s="325"/>
      <c r="R4972" s="325"/>
      <c r="S4972" s="325"/>
      <c r="T4972" s="328"/>
      <c r="U4972" s="329"/>
      <c r="V4972" s="330"/>
      <c r="W4972" s="330"/>
      <c r="X4972" s="325"/>
      <c r="Y4972" s="325"/>
      <c r="Z4972" s="325"/>
      <c r="AA4972" s="325"/>
      <c r="AB4972" s="325"/>
      <c r="AC4972" s="325"/>
      <c r="AD4972" s="325"/>
      <c r="AE4972" s="330"/>
      <c r="AF4972" s="326"/>
      <c r="AG4972" s="327"/>
      <c r="AH4972" s="327"/>
      <c r="AI4972" s="327"/>
      <c r="AJ4972" s="326"/>
      <c r="AK4972" s="327"/>
      <c r="AL4972" s="327"/>
      <c r="AM4972" s="331"/>
      <c r="AN4972" s="332"/>
      <c r="AO4972" s="333"/>
      <c r="AP4972" s="333"/>
      <c r="AQ4972" s="333"/>
      <c r="AR4972" s="332"/>
      <c r="AS4972" s="332"/>
    </row>
    <row r="4973" spans="1:45" x14ac:dyDescent="0.2">
      <c r="A4973" s="326"/>
      <c r="B4973" s="325"/>
      <c r="C4973" s="325"/>
      <c r="D4973" s="325"/>
      <c r="E4973" s="325"/>
      <c r="F4973" s="325"/>
      <c r="G4973" s="325"/>
      <c r="H4973" s="325"/>
      <c r="I4973" s="325"/>
      <c r="J4973" s="325"/>
      <c r="K4973" s="325"/>
      <c r="L4973" s="327"/>
      <c r="M4973" s="328"/>
      <c r="N4973" s="327"/>
      <c r="P4973" s="325"/>
      <c r="Q4973" s="325"/>
      <c r="R4973" s="325"/>
      <c r="S4973" s="325"/>
      <c r="T4973" s="328"/>
      <c r="U4973" s="329"/>
      <c r="V4973" s="330"/>
      <c r="W4973" s="330"/>
      <c r="X4973" s="325"/>
      <c r="Y4973" s="325"/>
      <c r="Z4973" s="325"/>
      <c r="AA4973" s="325"/>
      <c r="AB4973" s="325"/>
      <c r="AC4973" s="325"/>
      <c r="AD4973" s="325"/>
      <c r="AE4973" s="330"/>
      <c r="AF4973" s="326"/>
      <c r="AG4973" s="327"/>
      <c r="AH4973" s="327"/>
      <c r="AI4973" s="327"/>
      <c r="AJ4973" s="326"/>
      <c r="AK4973" s="327"/>
      <c r="AL4973" s="327"/>
      <c r="AM4973" s="331"/>
      <c r="AN4973" s="332"/>
      <c r="AO4973" s="333"/>
      <c r="AP4973" s="333"/>
      <c r="AQ4973" s="333"/>
      <c r="AR4973" s="332"/>
      <c r="AS4973" s="332"/>
    </row>
    <row r="4974" spans="1:45" x14ac:dyDescent="0.2">
      <c r="A4974" s="326"/>
      <c r="B4974" s="325"/>
      <c r="C4974" s="325"/>
      <c r="D4974" s="325"/>
      <c r="E4974" s="325"/>
      <c r="F4974" s="325"/>
      <c r="G4974" s="325"/>
      <c r="H4974" s="325"/>
      <c r="I4974" s="325"/>
      <c r="J4974" s="325"/>
      <c r="K4974" s="325"/>
      <c r="L4974" s="327"/>
      <c r="M4974" s="328"/>
      <c r="N4974" s="327"/>
      <c r="P4974" s="325"/>
      <c r="Q4974" s="325"/>
      <c r="R4974" s="325"/>
      <c r="S4974" s="325"/>
      <c r="T4974" s="328"/>
      <c r="U4974" s="329"/>
      <c r="V4974" s="330"/>
      <c r="W4974" s="330"/>
      <c r="X4974" s="325"/>
      <c r="Y4974" s="325"/>
      <c r="Z4974" s="325"/>
      <c r="AA4974" s="325"/>
      <c r="AB4974" s="325"/>
      <c r="AC4974" s="325"/>
      <c r="AD4974" s="325"/>
      <c r="AE4974" s="330"/>
      <c r="AF4974" s="326"/>
      <c r="AG4974" s="327"/>
      <c r="AH4974" s="327"/>
      <c r="AI4974" s="327"/>
      <c r="AJ4974" s="326"/>
      <c r="AK4974" s="327"/>
      <c r="AL4974" s="327"/>
      <c r="AM4974" s="331"/>
      <c r="AN4974" s="332"/>
      <c r="AO4974" s="333"/>
      <c r="AP4974" s="333"/>
      <c r="AQ4974" s="333"/>
      <c r="AR4974" s="332"/>
      <c r="AS4974" s="332"/>
    </row>
    <row r="4975" spans="1:45" x14ac:dyDescent="0.2">
      <c r="A4975" s="326"/>
      <c r="B4975" s="325"/>
      <c r="C4975" s="325"/>
      <c r="D4975" s="325"/>
      <c r="E4975" s="325"/>
      <c r="F4975" s="325"/>
      <c r="G4975" s="325"/>
      <c r="H4975" s="325"/>
      <c r="I4975" s="325"/>
      <c r="J4975" s="325"/>
      <c r="K4975" s="325"/>
      <c r="L4975" s="327"/>
      <c r="M4975" s="328"/>
      <c r="N4975" s="327"/>
      <c r="P4975" s="325"/>
      <c r="Q4975" s="325"/>
      <c r="R4975" s="325"/>
      <c r="S4975" s="325"/>
      <c r="T4975" s="328"/>
      <c r="U4975" s="329"/>
      <c r="V4975" s="330"/>
      <c r="W4975" s="330"/>
      <c r="X4975" s="325"/>
      <c r="Y4975" s="325"/>
      <c r="Z4975" s="325"/>
      <c r="AA4975" s="325"/>
      <c r="AB4975" s="325"/>
      <c r="AC4975" s="325"/>
      <c r="AD4975" s="325"/>
      <c r="AE4975" s="330"/>
      <c r="AF4975" s="326"/>
      <c r="AG4975" s="327"/>
      <c r="AH4975" s="327"/>
      <c r="AI4975" s="327"/>
      <c r="AJ4975" s="326"/>
      <c r="AK4975" s="327"/>
      <c r="AL4975" s="327"/>
      <c r="AM4975" s="331"/>
      <c r="AN4975" s="332"/>
      <c r="AO4975" s="333"/>
      <c r="AP4975" s="333"/>
      <c r="AQ4975" s="333"/>
      <c r="AR4975" s="332"/>
      <c r="AS4975" s="332"/>
    </row>
    <row r="4976" spans="1:45" x14ac:dyDescent="0.2">
      <c r="A4976" s="326"/>
      <c r="B4976" s="325"/>
      <c r="C4976" s="325"/>
      <c r="D4976" s="325"/>
      <c r="E4976" s="325"/>
      <c r="F4976" s="325"/>
      <c r="G4976" s="325"/>
      <c r="H4976" s="325"/>
      <c r="I4976" s="325"/>
      <c r="J4976" s="325"/>
      <c r="K4976" s="325"/>
      <c r="L4976" s="327"/>
      <c r="M4976" s="328"/>
      <c r="N4976" s="327"/>
      <c r="P4976" s="325"/>
      <c r="Q4976" s="325"/>
      <c r="R4976" s="325"/>
      <c r="S4976" s="325"/>
      <c r="T4976" s="328"/>
      <c r="U4976" s="329"/>
      <c r="V4976" s="330"/>
      <c r="W4976" s="330"/>
      <c r="X4976" s="325"/>
      <c r="Y4976" s="325"/>
      <c r="Z4976" s="325"/>
      <c r="AA4976" s="325"/>
      <c r="AB4976" s="325"/>
      <c r="AC4976" s="325"/>
      <c r="AD4976" s="325"/>
      <c r="AE4976" s="330"/>
      <c r="AF4976" s="326"/>
      <c r="AG4976" s="327"/>
      <c r="AH4976" s="327"/>
      <c r="AI4976" s="327"/>
      <c r="AJ4976" s="326"/>
      <c r="AK4976" s="327"/>
      <c r="AL4976" s="327"/>
      <c r="AM4976" s="331"/>
      <c r="AN4976" s="332"/>
      <c r="AO4976" s="333"/>
      <c r="AP4976" s="333"/>
      <c r="AQ4976" s="333"/>
      <c r="AR4976" s="332"/>
      <c r="AS4976" s="332"/>
    </row>
    <row r="4977" spans="1:45" x14ac:dyDescent="0.2">
      <c r="A4977" s="326"/>
      <c r="B4977" s="325"/>
      <c r="C4977" s="325"/>
      <c r="D4977" s="325"/>
      <c r="E4977" s="325"/>
      <c r="F4977" s="325"/>
      <c r="G4977" s="325"/>
      <c r="H4977" s="325"/>
      <c r="I4977" s="325"/>
      <c r="J4977" s="325"/>
      <c r="K4977" s="325"/>
      <c r="L4977" s="327"/>
      <c r="M4977" s="328"/>
      <c r="N4977" s="327"/>
      <c r="P4977" s="325"/>
      <c r="Q4977" s="325"/>
      <c r="R4977" s="325"/>
      <c r="S4977" s="325"/>
      <c r="T4977" s="328"/>
      <c r="U4977" s="329"/>
      <c r="V4977" s="330"/>
      <c r="W4977" s="330"/>
      <c r="X4977" s="325"/>
      <c r="Y4977" s="325"/>
      <c r="Z4977" s="325"/>
      <c r="AA4977" s="325"/>
      <c r="AB4977" s="325"/>
      <c r="AC4977" s="325"/>
      <c r="AD4977" s="325"/>
      <c r="AE4977" s="330"/>
      <c r="AF4977" s="326"/>
      <c r="AG4977" s="327"/>
      <c r="AH4977" s="327"/>
      <c r="AI4977" s="327"/>
      <c r="AJ4977" s="326"/>
      <c r="AK4977" s="327"/>
      <c r="AL4977" s="327"/>
      <c r="AM4977" s="331"/>
      <c r="AN4977" s="332"/>
      <c r="AO4977" s="333"/>
      <c r="AP4977" s="333"/>
      <c r="AQ4977" s="333"/>
      <c r="AR4977" s="332"/>
      <c r="AS4977" s="332"/>
    </row>
    <row r="4978" spans="1:45" x14ac:dyDescent="0.2">
      <c r="A4978" s="326"/>
      <c r="B4978" s="325"/>
      <c r="C4978" s="325"/>
      <c r="D4978" s="325"/>
      <c r="E4978" s="325"/>
      <c r="F4978" s="325"/>
      <c r="G4978" s="325"/>
      <c r="H4978" s="325"/>
      <c r="I4978" s="325"/>
      <c r="J4978" s="325"/>
      <c r="K4978" s="325"/>
      <c r="L4978" s="327"/>
      <c r="M4978" s="328"/>
      <c r="N4978" s="327"/>
      <c r="P4978" s="325"/>
      <c r="Q4978" s="325"/>
      <c r="R4978" s="325"/>
      <c r="S4978" s="325"/>
      <c r="T4978" s="328"/>
      <c r="U4978" s="329"/>
      <c r="V4978" s="330"/>
      <c r="W4978" s="330"/>
      <c r="X4978" s="325"/>
      <c r="Y4978" s="325"/>
      <c r="Z4978" s="325"/>
      <c r="AA4978" s="325"/>
      <c r="AB4978" s="325"/>
      <c r="AC4978" s="325"/>
      <c r="AD4978" s="325"/>
      <c r="AE4978" s="330"/>
      <c r="AF4978" s="326"/>
      <c r="AG4978" s="327"/>
      <c r="AH4978" s="327"/>
      <c r="AI4978" s="327"/>
      <c r="AJ4978" s="326"/>
      <c r="AK4978" s="327"/>
      <c r="AL4978" s="327"/>
      <c r="AM4978" s="331"/>
      <c r="AN4978" s="332"/>
      <c r="AO4978" s="333"/>
      <c r="AP4978" s="333"/>
      <c r="AQ4978" s="333"/>
      <c r="AR4978" s="332"/>
      <c r="AS4978" s="332"/>
    </row>
    <row r="4979" spans="1:45" x14ac:dyDescent="0.2">
      <c r="A4979" s="326"/>
      <c r="B4979" s="325"/>
      <c r="C4979" s="325"/>
      <c r="D4979" s="325"/>
      <c r="E4979" s="325"/>
      <c r="F4979" s="325"/>
      <c r="G4979" s="325"/>
      <c r="H4979" s="325"/>
      <c r="I4979" s="325"/>
      <c r="J4979" s="325"/>
      <c r="K4979" s="325"/>
      <c r="L4979" s="327"/>
      <c r="M4979" s="328"/>
      <c r="N4979" s="327"/>
      <c r="P4979" s="325"/>
      <c r="Q4979" s="325"/>
      <c r="R4979" s="325"/>
      <c r="S4979" s="325"/>
      <c r="T4979" s="328"/>
      <c r="U4979" s="329"/>
      <c r="V4979" s="330"/>
      <c r="W4979" s="330"/>
      <c r="X4979" s="325"/>
      <c r="Y4979" s="325"/>
      <c r="Z4979" s="325"/>
      <c r="AA4979" s="325"/>
      <c r="AB4979" s="325"/>
      <c r="AC4979" s="325"/>
      <c r="AD4979" s="325"/>
      <c r="AE4979" s="330"/>
      <c r="AF4979" s="326"/>
      <c r="AG4979" s="327"/>
      <c r="AH4979" s="327"/>
      <c r="AI4979" s="327"/>
      <c r="AJ4979" s="326"/>
      <c r="AK4979" s="327"/>
      <c r="AL4979" s="327"/>
      <c r="AM4979" s="331"/>
      <c r="AN4979" s="332"/>
      <c r="AO4979" s="333"/>
      <c r="AP4979" s="333"/>
      <c r="AQ4979" s="333"/>
      <c r="AR4979" s="332"/>
      <c r="AS4979" s="332"/>
    </row>
    <row r="4980" spans="1:45" x14ac:dyDescent="0.2">
      <c r="A4980" s="326"/>
      <c r="B4980" s="325"/>
      <c r="C4980" s="325"/>
      <c r="D4980" s="325"/>
      <c r="E4980" s="325"/>
      <c r="F4980" s="325"/>
      <c r="G4980" s="325"/>
      <c r="H4980" s="325"/>
      <c r="I4980" s="325"/>
      <c r="J4980" s="325"/>
      <c r="K4980" s="325"/>
      <c r="L4980" s="327"/>
      <c r="M4980" s="328"/>
      <c r="N4980" s="327"/>
      <c r="P4980" s="325"/>
      <c r="Q4980" s="325"/>
      <c r="R4980" s="325"/>
      <c r="S4980" s="325"/>
      <c r="T4980" s="328"/>
      <c r="U4980" s="329"/>
      <c r="V4980" s="330"/>
      <c r="W4980" s="330"/>
      <c r="X4980" s="325"/>
      <c r="Y4980" s="325"/>
      <c r="Z4980" s="325"/>
      <c r="AA4980" s="325"/>
      <c r="AB4980" s="325"/>
      <c r="AC4980" s="325"/>
      <c r="AD4980" s="325"/>
      <c r="AE4980" s="330"/>
      <c r="AF4980" s="326"/>
      <c r="AG4980" s="327"/>
      <c r="AH4980" s="327"/>
      <c r="AI4980" s="327"/>
      <c r="AJ4980" s="326"/>
      <c r="AK4980" s="327"/>
      <c r="AL4980" s="327"/>
      <c r="AM4980" s="331"/>
      <c r="AN4980" s="332"/>
      <c r="AO4980" s="333"/>
      <c r="AP4980" s="333"/>
      <c r="AQ4980" s="333"/>
      <c r="AR4980" s="332"/>
      <c r="AS4980" s="332"/>
    </row>
    <row r="4981" spans="1:45" x14ac:dyDescent="0.2">
      <c r="A4981" s="326"/>
      <c r="B4981" s="325"/>
      <c r="C4981" s="325"/>
      <c r="D4981" s="325"/>
      <c r="E4981" s="325"/>
      <c r="F4981" s="325"/>
      <c r="G4981" s="325"/>
      <c r="H4981" s="325"/>
      <c r="I4981" s="325"/>
      <c r="J4981" s="325"/>
      <c r="K4981" s="325"/>
      <c r="L4981" s="327"/>
      <c r="M4981" s="328"/>
      <c r="N4981" s="327"/>
      <c r="P4981" s="325"/>
      <c r="Q4981" s="325"/>
      <c r="R4981" s="325"/>
      <c r="S4981" s="325"/>
      <c r="T4981" s="328"/>
      <c r="U4981" s="329"/>
      <c r="V4981" s="330"/>
      <c r="W4981" s="330"/>
      <c r="X4981" s="325"/>
      <c r="Y4981" s="325"/>
      <c r="Z4981" s="325"/>
      <c r="AA4981" s="325"/>
      <c r="AB4981" s="325"/>
      <c r="AC4981" s="325"/>
      <c r="AD4981" s="325"/>
      <c r="AE4981" s="330"/>
      <c r="AF4981" s="326"/>
      <c r="AG4981" s="327"/>
      <c r="AH4981" s="327"/>
      <c r="AI4981" s="327"/>
      <c r="AJ4981" s="326"/>
      <c r="AK4981" s="327"/>
      <c r="AL4981" s="327"/>
      <c r="AM4981" s="331"/>
      <c r="AN4981" s="332"/>
      <c r="AO4981" s="333"/>
      <c r="AP4981" s="333"/>
      <c r="AQ4981" s="333"/>
      <c r="AR4981" s="332"/>
      <c r="AS4981" s="332"/>
    </row>
    <row r="4982" spans="1:45" x14ac:dyDescent="0.2">
      <c r="A4982" s="326"/>
      <c r="B4982" s="325"/>
      <c r="C4982" s="325"/>
      <c r="D4982" s="325"/>
      <c r="E4982" s="325"/>
      <c r="F4982" s="325"/>
      <c r="G4982" s="325"/>
      <c r="H4982" s="325"/>
      <c r="I4982" s="325"/>
      <c r="J4982" s="325"/>
      <c r="K4982" s="325"/>
      <c r="L4982" s="327"/>
      <c r="M4982" s="328"/>
      <c r="N4982" s="327"/>
      <c r="P4982" s="325"/>
      <c r="Q4982" s="325"/>
      <c r="R4982" s="325"/>
      <c r="S4982" s="325"/>
      <c r="T4982" s="328"/>
      <c r="U4982" s="329"/>
      <c r="V4982" s="330"/>
      <c r="W4982" s="330"/>
      <c r="X4982" s="325"/>
      <c r="Y4982" s="325"/>
      <c r="Z4982" s="325"/>
      <c r="AA4982" s="325"/>
      <c r="AB4982" s="325"/>
      <c r="AC4982" s="325"/>
      <c r="AD4982" s="325"/>
      <c r="AE4982" s="330"/>
      <c r="AF4982" s="326"/>
      <c r="AG4982" s="327"/>
      <c r="AH4982" s="327"/>
      <c r="AI4982" s="327"/>
      <c r="AJ4982" s="326"/>
      <c r="AK4982" s="327"/>
      <c r="AL4982" s="327"/>
      <c r="AM4982" s="331"/>
      <c r="AN4982" s="332"/>
      <c r="AO4982" s="333"/>
      <c r="AP4982" s="333"/>
      <c r="AQ4982" s="333"/>
      <c r="AR4982" s="332"/>
      <c r="AS4982" s="332"/>
    </row>
    <row r="4983" spans="1:45" x14ac:dyDescent="0.2">
      <c r="A4983" s="326"/>
      <c r="B4983" s="325"/>
      <c r="C4983" s="325"/>
      <c r="D4983" s="325"/>
      <c r="E4983" s="325"/>
      <c r="F4983" s="325"/>
      <c r="G4983" s="325"/>
      <c r="H4983" s="325"/>
      <c r="I4983" s="325"/>
      <c r="J4983" s="325"/>
      <c r="K4983" s="325"/>
      <c r="L4983" s="327"/>
      <c r="M4983" s="328"/>
      <c r="N4983" s="327"/>
      <c r="P4983" s="325"/>
      <c r="Q4983" s="325"/>
      <c r="R4983" s="325"/>
      <c r="S4983" s="325"/>
      <c r="T4983" s="328"/>
      <c r="U4983" s="329"/>
      <c r="V4983" s="330"/>
      <c r="W4983" s="330"/>
      <c r="X4983" s="325"/>
      <c r="Y4983" s="325"/>
      <c r="Z4983" s="325"/>
      <c r="AA4983" s="325"/>
      <c r="AB4983" s="325"/>
      <c r="AC4983" s="325"/>
      <c r="AD4983" s="325"/>
      <c r="AE4983" s="330"/>
      <c r="AF4983" s="326"/>
      <c r="AG4983" s="327"/>
      <c r="AH4983" s="327"/>
      <c r="AI4983" s="327"/>
      <c r="AJ4983" s="326"/>
      <c r="AK4983" s="327"/>
      <c r="AL4983" s="327"/>
      <c r="AM4983" s="331"/>
      <c r="AN4983" s="332"/>
      <c r="AO4983" s="333"/>
      <c r="AP4983" s="333"/>
      <c r="AQ4983" s="333"/>
      <c r="AR4983" s="332"/>
      <c r="AS4983" s="332"/>
    </row>
    <row r="4984" spans="1:45" x14ac:dyDescent="0.2">
      <c r="A4984" s="326"/>
      <c r="B4984" s="325"/>
      <c r="C4984" s="325"/>
      <c r="D4984" s="325"/>
      <c r="E4984" s="325"/>
      <c r="F4984" s="325"/>
      <c r="G4984" s="325"/>
      <c r="H4984" s="325"/>
      <c r="I4984" s="325"/>
      <c r="J4984" s="325"/>
      <c r="K4984" s="325"/>
      <c r="L4984" s="327"/>
      <c r="M4984" s="328"/>
      <c r="N4984" s="327"/>
      <c r="P4984" s="325"/>
      <c r="Q4984" s="325"/>
      <c r="R4984" s="325"/>
      <c r="S4984" s="325"/>
      <c r="T4984" s="328"/>
      <c r="U4984" s="329"/>
      <c r="V4984" s="330"/>
      <c r="W4984" s="330"/>
      <c r="X4984" s="325"/>
      <c r="Y4984" s="325"/>
      <c r="Z4984" s="325"/>
      <c r="AA4984" s="325"/>
      <c r="AB4984" s="325"/>
      <c r="AC4984" s="325"/>
      <c r="AD4984" s="325"/>
      <c r="AE4984" s="330"/>
      <c r="AF4984" s="326"/>
      <c r="AG4984" s="327"/>
      <c r="AH4984" s="327"/>
      <c r="AI4984" s="327"/>
      <c r="AJ4984" s="326"/>
      <c r="AK4984" s="327"/>
      <c r="AL4984" s="327"/>
      <c r="AM4984" s="331"/>
      <c r="AN4984" s="332"/>
      <c r="AO4984" s="333"/>
      <c r="AP4984" s="333"/>
      <c r="AQ4984" s="333"/>
      <c r="AR4984" s="332"/>
      <c r="AS4984" s="332"/>
    </row>
    <row r="4985" spans="1:45" x14ac:dyDescent="0.2">
      <c r="A4985" s="326"/>
      <c r="B4985" s="325"/>
      <c r="C4985" s="325"/>
      <c r="D4985" s="325"/>
      <c r="E4985" s="325"/>
      <c r="F4985" s="325"/>
      <c r="G4985" s="325"/>
      <c r="H4985" s="325"/>
      <c r="I4985" s="325"/>
      <c r="J4985" s="325"/>
      <c r="K4985" s="325"/>
      <c r="L4985" s="327"/>
      <c r="M4985" s="328"/>
      <c r="N4985" s="327"/>
      <c r="P4985" s="325"/>
      <c r="Q4985" s="325"/>
      <c r="R4985" s="325"/>
      <c r="S4985" s="325"/>
      <c r="T4985" s="328"/>
      <c r="U4985" s="329"/>
      <c r="V4985" s="330"/>
      <c r="W4985" s="330"/>
      <c r="X4985" s="325"/>
      <c r="Y4985" s="325"/>
      <c r="Z4985" s="325"/>
      <c r="AA4985" s="325"/>
      <c r="AB4985" s="325"/>
      <c r="AC4985" s="325"/>
      <c r="AD4985" s="325"/>
      <c r="AE4985" s="330"/>
      <c r="AF4985" s="326"/>
      <c r="AG4985" s="327"/>
      <c r="AH4985" s="327"/>
      <c r="AI4985" s="327"/>
      <c r="AJ4985" s="326"/>
      <c r="AK4985" s="327"/>
      <c r="AL4985" s="327"/>
      <c r="AM4985" s="331"/>
      <c r="AN4985" s="332"/>
      <c r="AO4985" s="333"/>
      <c r="AP4985" s="333"/>
      <c r="AQ4985" s="333"/>
      <c r="AR4985" s="332"/>
      <c r="AS4985" s="332"/>
    </row>
    <row r="4986" spans="1:45" x14ac:dyDescent="0.2">
      <c r="A4986" s="326"/>
      <c r="B4986" s="325"/>
      <c r="C4986" s="325"/>
      <c r="D4986" s="325"/>
      <c r="E4986" s="325"/>
      <c r="F4986" s="325"/>
      <c r="G4986" s="325"/>
      <c r="H4986" s="325"/>
      <c r="I4986" s="325"/>
      <c r="J4986" s="325"/>
      <c r="K4986" s="325"/>
      <c r="L4986" s="327"/>
      <c r="M4986" s="328"/>
      <c r="N4986" s="327"/>
      <c r="P4986" s="325"/>
      <c r="Q4986" s="325"/>
      <c r="R4986" s="325"/>
      <c r="S4986" s="325"/>
      <c r="T4986" s="328"/>
      <c r="U4986" s="329"/>
      <c r="V4986" s="330"/>
      <c r="W4986" s="330"/>
      <c r="X4986" s="325"/>
      <c r="Y4986" s="325"/>
      <c r="Z4986" s="325"/>
      <c r="AA4986" s="325"/>
      <c r="AB4986" s="325"/>
      <c r="AC4986" s="325"/>
      <c r="AD4986" s="325"/>
      <c r="AE4986" s="330"/>
      <c r="AF4986" s="326"/>
      <c r="AG4986" s="327"/>
      <c r="AH4986" s="327"/>
      <c r="AI4986" s="327"/>
      <c r="AJ4986" s="326"/>
      <c r="AK4986" s="327"/>
      <c r="AL4986" s="327"/>
      <c r="AM4986" s="331"/>
      <c r="AN4986" s="332"/>
      <c r="AO4986" s="333"/>
      <c r="AP4986" s="333"/>
      <c r="AQ4986" s="333"/>
      <c r="AR4986" s="332"/>
      <c r="AS4986" s="332"/>
    </row>
    <row r="4987" spans="1:45" x14ac:dyDescent="0.2">
      <c r="A4987" s="326"/>
      <c r="B4987" s="325"/>
      <c r="C4987" s="325"/>
      <c r="D4987" s="325"/>
      <c r="E4987" s="325"/>
      <c r="F4987" s="325"/>
      <c r="G4987" s="325"/>
      <c r="H4987" s="325"/>
      <c r="I4987" s="325"/>
      <c r="J4987" s="325"/>
      <c r="K4987" s="325"/>
      <c r="L4987" s="327"/>
      <c r="M4987" s="328"/>
      <c r="N4987" s="327"/>
      <c r="P4987" s="325"/>
      <c r="Q4987" s="325"/>
      <c r="R4987" s="325"/>
      <c r="S4987" s="325"/>
      <c r="T4987" s="328"/>
      <c r="U4987" s="329"/>
      <c r="V4987" s="330"/>
      <c r="W4987" s="330"/>
      <c r="X4987" s="325"/>
      <c r="Y4987" s="325"/>
      <c r="Z4987" s="325"/>
      <c r="AA4987" s="325"/>
      <c r="AB4987" s="325"/>
      <c r="AC4987" s="325"/>
      <c r="AD4987" s="325"/>
      <c r="AE4987" s="330"/>
      <c r="AF4987" s="326"/>
      <c r="AG4987" s="327"/>
      <c r="AH4987" s="327"/>
      <c r="AI4987" s="327"/>
      <c r="AJ4987" s="326"/>
      <c r="AK4987" s="327"/>
      <c r="AL4987" s="327"/>
      <c r="AM4987" s="331"/>
      <c r="AN4987" s="332"/>
      <c r="AO4987" s="333"/>
      <c r="AP4987" s="333"/>
      <c r="AQ4987" s="333"/>
      <c r="AR4987" s="332"/>
      <c r="AS4987" s="332"/>
    </row>
    <row r="4988" spans="1:45" x14ac:dyDescent="0.2">
      <c r="A4988" s="326"/>
      <c r="B4988" s="325"/>
      <c r="C4988" s="325"/>
      <c r="D4988" s="325"/>
      <c r="E4988" s="325"/>
      <c r="F4988" s="325"/>
      <c r="G4988" s="325"/>
      <c r="H4988" s="325"/>
      <c r="I4988" s="325"/>
      <c r="J4988" s="325"/>
      <c r="K4988" s="325"/>
      <c r="L4988" s="327"/>
      <c r="M4988" s="328"/>
      <c r="N4988" s="327"/>
      <c r="P4988" s="325"/>
      <c r="Q4988" s="325"/>
      <c r="R4988" s="325"/>
      <c r="S4988" s="325"/>
      <c r="T4988" s="328"/>
      <c r="U4988" s="329"/>
      <c r="V4988" s="330"/>
      <c r="W4988" s="330"/>
      <c r="X4988" s="325"/>
      <c r="Y4988" s="325"/>
      <c r="Z4988" s="325"/>
      <c r="AA4988" s="325"/>
      <c r="AB4988" s="325"/>
      <c r="AC4988" s="325"/>
      <c r="AD4988" s="325"/>
      <c r="AE4988" s="330"/>
      <c r="AF4988" s="326"/>
      <c r="AG4988" s="327"/>
      <c r="AH4988" s="327"/>
      <c r="AI4988" s="327"/>
      <c r="AJ4988" s="326"/>
      <c r="AK4988" s="327"/>
      <c r="AL4988" s="327"/>
      <c r="AM4988" s="331"/>
      <c r="AN4988" s="332"/>
      <c r="AO4988" s="333"/>
      <c r="AP4988" s="333"/>
      <c r="AQ4988" s="333"/>
      <c r="AR4988" s="332"/>
      <c r="AS4988" s="332"/>
    </row>
    <row r="4989" spans="1:45" x14ac:dyDescent="0.2">
      <c r="A4989" s="326"/>
      <c r="B4989" s="325"/>
      <c r="C4989" s="325"/>
      <c r="D4989" s="325"/>
      <c r="E4989" s="325"/>
      <c r="F4989" s="325"/>
      <c r="G4989" s="325"/>
      <c r="H4989" s="325"/>
      <c r="I4989" s="325"/>
      <c r="J4989" s="325"/>
      <c r="K4989" s="325"/>
      <c r="L4989" s="327"/>
      <c r="M4989" s="328"/>
      <c r="N4989" s="327"/>
      <c r="P4989" s="325"/>
      <c r="Q4989" s="325"/>
      <c r="R4989" s="325"/>
      <c r="S4989" s="325"/>
      <c r="T4989" s="328"/>
      <c r="U4989" s="329"/>
      <c r="V4989" s="330"/>
      <c r="W4989" s="330"/>
      <c r="X4989" s="325"/>
      <c r="Y4989" s="325"/>
      <c r="Z4989" s="325"/>
      <c r="AA4989" s="325"/>
      <c r="AB4989" s="325"/>
      <c r="AC4989" s="325"/>
      <c r="AD4989" s="325"/>
      <c r="AE4989" s="330"/>
      <c r="AF4989" s="326"/>
      <c r="AG4989" s="327"/>
      <c r="AH4989" s="327"/>
      <c r="AI4989" s="327"/>
      <c r="AJ4989" s="326"/>
      <c r="AK4989" s="327"/>
      <c r="AL4989" s="327"/>
      <c r="AM4989" s="331"/>
      <c r="AN4989" s="332"/>
      <c r="AO4989" s="333"/>
      <c r="AP4989" s="333"/>
      <c r="AQ4989" s="333"/>
      <c r="AR4989" s="332"/>
      <c r="AS4989" s="332"/>
    </row>
    <row r="4990" spans="1:45" x14ac:dyDescent="0.2">
      <c r="A4990" s="326"/>
      <c r="B4990" s="325"/>
      <c r="C4990" s="325"/>
      <c r="D4990" s="325"/>
      <c r="E4990" s="325"/>
      <c r="F4990" s="325"/>
      <c r="G4990" s="325"/>
      <c r="H4990" s="325"/>
      <c r="I4990" s="325"/>
      <c r="J4990" s="325"/>
      <c r="K4990" s="325"/>
      <c r="L4990" s="327"/>
      <c r="M4990" s="328"/>
      <c r="N4990" s="327"/>
      <c r="P4990" s="325"/>
      <c r="Q4990" s="325"/>
      <c r="R4990" s="325"/>
      <c r="S4990" s="325"/>
      <c r="T4990" s="328"/>
      <c r="U4990" s="329"/>
      <c r="V4990" s="330"/>
      <c r="W4990" s="330"/>
      <c r="X4990" s="325"/>
      <c r="Y4990" s="325"/>
      <c r="Z4990" s="325"/>
      <c r="AA4990" s="325"/>
      <c r="AB4990" s="325"/>
      <c r="AC4990" s="325"/>
      <c r="AD4990" s="325"/>
      <c r="AE4990" s="330"/>
      <c r="AF4990" s="326"/>
      <c r="AG4990" s="327"/>
      <c r="AH4990" s="327"/>
      <c r="AI4990" s="327"/>
      <c r="AJ4990" s="326"/>
      <c r="AK4990" s="327"/>
      <c r="AL4990" s="327"/>
      <c r="AM4990" s="331"/>
      <c r="AN4990" s="332"/>
      <c r="AO4990" s="333"/>
      <c r="AP4990" s="333"/>
      <c r="AQ4990" s="333"/>
      <c r="AR4990" s="332"/>
      <c r="AS4990" s="332"/>
    </row>
    <row r="4991" spans="1:45" x14ac:dyDescent="0.2">
      <c r="A4991" s="326"/>
      <c r="B4991" s="325"/>
      <c r="C4991" s="325"/>
      <c r="D4991" s="325"/>
      <c r="E4991" s="325"/>
      <c r="F4991" s="325"/>
      <c r="G4991" s="325"/>
      <c r="H4991" s="325"/>
      <c r="I4991" s="325"/>
      <c r="J4991" s="325"/>
      <c r="K4991" s="325"/>
      <c r="L4991" s="327"/>
      <c r="M4991" s="328"/>
      <c r="N4991" s="327"/>
      <c r="P4991" s="325"/>
      <c r="Q4991" s="325"/>
      <c r="R4991" s="325"/>
      <c r="S4991" s="325"/>
      <c r="T4991" s="328"/>
      <c r="U4991" s="329"/>
      <c r="V4991" s="330"/>
      <c r="W4991" s="330"/>
      <c r="X4991" s="325"/>
      <c r="Y4991" s="325"/>
      <c r="Z4991" s="325"/>
      <c r="AA4991" s="325"/>
      <c r="AB4991" s="325"/>
      <c r="AC4991" s="325"/>
      <c r="AD4991" s="325"/>
      <c r="AE4991" s="330"/>
      <c r="AF4991" s="326"/>
      <c r="AG4991" s="327"/>
      <c r="AH4991" s="327"/>
      <c r="AI4991" s="327"/>
      <c r="AJ4991" s="326"/>
      <c r="AK4991" s="327"/>
      <c r="AL4991" s="327"/>
      <c r="AM4991" s="331"/>
      <c r="AN4991" s="332"/>
      <c r="AO4991" s="333"/>
      <c r="AP4991" s="333"/>
      <c r="AQ4991" s="333"/>
      <c r="AR4991" s="332"/>
      <c r="AS4991" s="332"/>
    </row>
    <row r="4992" spans="1:45" x14ac:dyDescent="0.2">
      <c r="A4992" s="326"/>
      <c r="B4992" s="325"/>
      <c r="C4992" s="325"/>
      <c r="D4992" s="325"/>
      <c r="E4992" s="325"/>
      <c r="F4992" s="325"/>
      <c r="G4992" s="325"/>
      <c r="H4992" s="325"/>
      <c r="I4992" s="325"/>
      <c r="J4992" s="325"/>
      <c r="K4992" s="325"/>
      <c r="L4992" s="327"/>
      <c r="M4992" s="328"/>
      <c r="N4992" s="327"/>
      <c r="P4992" s="325"/>
      <c r="Q4992" s="325"/>
      <c r="R4992" s="325"/>
      <c r="S4992" s="325"/>
      <c r="T4992" s="328"/>
      <c r="U4992" s="329"/>
      <c r="V4992" s="330"/>
      <c r="W4992" s="330"/>
      <c r="X4992" s="325"/>
      <c r="Y4992" s="325"/>
      <c r="Z4992" s="325"/>
      <c r="AA4992" s="325"/>
      <c r="AB4992" s="325"/>
      <c r="AC4992" s="325"/>
      <c r="AD4992" s="325"/>
      <c r="AE4992" s="330"/>
      <c r="AF4992" s="326"/>
      <c r="AG4992" s="327"/>
      <c r="AH4992" s="327"/>
      <c r="AI4992" s="327"/>
      <c r="AJ4992" s="326"/>
      <c r="AK4992" s="327"/>
      <c r="AL4992" s="327"/>
      <c r="AM4992" s="331"/>
      <c r="AN4992" s="332"/>
      <c r="AO4992" s="333"/>
      <c r="AP4992" s="333"/>
      <c r="AQ4992" s="333"/>
      <c r="AR4992" s="332"/>
      <c r="AS4992" s="332"/>
    </row>
    <row r="4993" spans="1:45" x14ac:dyDescent="0.2">
      <c r="A4993" s="326"/>
      <c r="B4993" s="325"/>
      <c r="C4993" s="325"/>
      <c r="D4993" s="325"/>
      <c r="E4993" s="325"/>
      <c r="F4993" s="325"/>
      <c r="G4993" s="325"/>
      <c r="H4993" s="325"/>
      <c r="I4993" s="325"/>
      <c r="J4993" s="325"/>
      <c r="K4993" s="325"/>
      <c r="L4993" s="327"/>
      <c r="M4993" s="328"/>
      <c r="N4993" s="327"/>
      <c r="P4993" s="325"/>
      <c r="Q4993" s="325"/>
      <c r="R4993" s="325"/>
      <c r="S4993" s="325"/>
      <c r="T4993" s="328"/>
      <c r="U4993" s="329"/>
      <c r="V4993" s="330"/>
      <c r="W4993" s="330"/>
      <c r="X4993" s="325"/>
      <c r="Y4993" s="325"/>
      <c r="Z4993" s="325"/>
      <c r="AA4993" s="325"/>
      <c r="AB4993" s="325"/>
      <c r="AC4993" s="325"/>
      <c r="AD4993" s="325"/>
      <c r="AE4993" s="330"/>
      <c r="AF4993" s="326"/>
      <c r="AG4993" s="327"/>
      <c r="AH4993" s="327"/>
      <c r="AI4993" s="327"/>
      <c r="AJ4993" s="326"/>
      <c r="AK4993" s="327"/>
      <c r="AL4993" s="327"/>
      <c r="AM4993" s="331"/>
      <c r="AN4993" s="332"/>
      <c r="AO4993" s="333"/>
      <c r="AP4993" s="333"/>
      <c r="AQ4993" s="333"/>
      <c r="AR4993" s="332"/>
      <c r="AS4993" s="332"/>
    </row>
    <row r="4994" spans="1:45" x14ac:dyDescent="0.2">
      <c r="A4994" s="326"/>
      <c r="B4994" s="325"/>
      <c r="C4994" s="325"/>
      <c r="D4994" s="325"/>
      <c r="E4994" s="325"/>
      <c r="F4994" s="325"/>
      <c r="G4994" s="325"/>
      <c r="H4994" s="325"/>
      <c r="I4994" s="325"/>
      <c r="J4994" s="325"/>
      <c r="K4994" s="325"/>
      <c r="L4994" s="327"/>
      <c r="M4994" s="328"/>
      <c r="N4994" s="327"/>
      <c r="P4994" s="325"/>
      <c r="Q4994" s="325"/>
      <c r="R4994" s="325"/>
      <c r="S4994" s="325"/>
      <c r="T4994" s="328"/>
      <c r="U4994" s="329"/>
      <c r="V4994" s="330"/>
      <c r="W4994" s="330"/>
      <c r="X4994" s="325"/>
      <c r="Y4994" s="325"/>
      <c r="Z4994" s="325"/>
      <c r="AA4994" s="325"/>
      <c r="AB4994" s="325"/>
      <c r="AC4994" s="325"/>
      <c r="AD4994" s="325"/>
      <c r="AE4994" s="330"/>
      <c r="AF4994" s="326"/>
      <c r="AG4994" s="327"/>
      <c r="AH4994" s="327"/>
      <c r="AI4994" s="327"/>
      <c r="AJ4994" s="326"/>
      <c r="AK4994" s="327"/>
      <c r="AL4994" s="327"/>
      <c r="AM4994" s="331"/>
      <c r="AN4994" s="332"/>
      <c r="AO4994" s="333"/>
      <c r="AP4994" s="333"/>
      <c r="AQ4994" s="333"/>
      <c r="AR4994" s="332"/>
      <c r="AS4994" s="332"/>
    </row>
    <row r="4995" spans="1:45" x14ac:dyDescent="0.2">
      <c r="A4995" s="326"/>
      <c r="B4995" s="325"/>
      <c r="C4995" s="325"/>
      <c r="D4995" s="325"/>
      <c r="E4995" s="325"/>
      <c r="F4995" s="325"/>
      <c r="G4995" s="325"/>
      <c r="H4995" s="325"/>
      <c r="I4995" s="325"/>
      <c r="J4995" s="325"/>
      <c r="K4995" s="325"/>
      <c r="L4995" s="327"/>
      <c r="M4995" s="328"/>
      <c r="N4995" s="327"/>
      <c r="P4995" s="325"/>
      <c r="Q4995" s="325"/>
      <c r="R4995" s="325"/>
      <c r="S4995" s="325"/>
      <c r="T4995" s="328"/>
      <c r="U4995" s="329"/>
      <c r="V4995" s="330"/>
      <c r="W4995" s="330"/>
      <c r="X4995" s="325"/>
      <c r="Y4995" s="325"/>
      <c r="Z4995" s="325"/>
      <c r="AA4995" s="325"/>
      <c r="AB4995" s="325"/>
      <c r="AC4995" s="325"/>
      <c r="AD4995" s="325"/>
      <c r="AE4995" s="330"/>
      <c r="AF4995" s="326"/>
      <c r="AG4995" s="327"/>
      <c r="AH4995" s="327"/>
      <c r="AI4995" s="327"/>
      <c r="AJ4995" s="326"/>
      <c r="AK4995" s="327"/>
      <c r="AL4995" s="327"/>
      <c r="AM4995" s="331"/>
      <c r="AN4995" s="332"/>
      <c r="AO4995" s="333"/>
      <c r="AP4995" s="333"/>
      <c r="AQ4995" s="333"/>
      <c r="AR4995" s="332"/>
      <c r="AS4995" s="332"/>
    </row>
    <row r="4996" spans="1:45" x14ac:dyDescent="0.2">
      <c r="A4996" s="326"/>
      <c r="B4996" s="325"/>
      <c r="C4996" s="325"/>
      <c r="D4996" s="325"/>
      <c r="E4996" s="325"/>
      <c r="F4996" s="325"/>
      <c r="G4996" s="325"/>
      <c r="H4996" s="325"/>
      <c r="I4996" s="325"/>
      <c r="J4996" s="325"/>
      <c r="K4996" s="325"/>
      <c r="L4996" s="327"/>
      <c r="M4996" s="328"/>
      <c r="N4996" s="327"/>
      <c r="P4996" s="325"/>
      <c r="Q4996" s="325"/>
      <c r="R4996" s="325"/>
      <c r="S4996" s="325"/>
      <c r="T4996" s="328"/>
      <c r="U4996" s="329"/>
      <c r="V4996" s="330"/>
      <c r="W4996" s="330"/>
      <c r="X4996" s="325"/>
      <c r="Y4996" s="325"/>
      <c r="Z4996" s="325"/>
      <c r="AA4996" s="325"/>
      <c r="AB4996" s="325"/>
      <c r="AC4996" s="325"/>
      <c r="AD4996" s="325"/>
      <c r="AE4996" s="330"/>
      <c r="AF4996" s="326"/>
      <c r="AG4996" s="327"/>
      <c r="AH4996" s="327"/>
      <c r="AI4996" s="327"/>
      <c r="AJ4996" s="326"/>
      <c r="AK4996" s="327"/>
      <c r="AL4996" s="327"/>
      <c r="AM4996" s="331"/>
      <c r="AN4996" s="332"/>
      <c r="AO4996" s="333"/>
      <c r="AP4996" s="333"/>
      <c r="AQ4996" s="333"/>
      <c r="AR4996" s="332"/>
      <c r="AS4996" s="332"/>
    </row>
    <row r="4997" spans="1:45" x14ac:dyDescent="0.2">
      <c r="A4997" s="326"/>
      <c r="B4997" s="325"/>
      <c r="C4997" s="325"/>
      <c r="D4997" s="325"/>
      <c r="E4997" s="325"/>
      <c r="F4997" s="325"/>
      <c r="G4997" s="325"/>
      <c r="H4997" s="325"/>
      <c r="I4997" s="325"/>
      <c r="J4997" s="325"/>
      <c r="K4997" s="325"/>
      <c r="L4997" s="327"/>
      <c r="M4997" s="328"/>
      <c r="N4997" s="327"/>
      <c r="P4997" s="325"/>
      <c r="Q4997" s="325"/>
      <c r="R4997" s="325"/>
      <c r="S4997" s="325"/>
      <c r="T4997" s="328"/>
      <c r="U4997" s="329"/>
      <c r="V4997" s="330"/>
      <c r="W4997" s="330"/>
      <c r="X4997" s="325"/>
      <c r="Y4997" s="325"/>
      <c r="Z4997" s="325"/>
      <c r="AA4997" s="325"/>
      <c r="AB4997" s="325"/>
      <c r="AC4997" s="325"/>
      <c r="AD4997" s="325"/>
      <c r="AE4997" s="330"/>
      <c r="AF4997" s="326"/>
      <c r="AG4997" s="327"/>
      <c r="AH4997" s="327"/>
      <c r="AI4997" s="327"/>
      <c r="AJ4997" s="326"/>
      <c r="AK4997" s="327"/>
      <c r="AL4997" s="327"/>
      <c r="AM4997" s="331"/>
      <c r="AN4997" s="332"/>
      <c r="AO4997" s="333"/>
      <c r="AP4997" s="333"/>
      <c r="AQ4997" s="333"/>
      <c r="AR4997" s="332"/>
      <c r="AS4997" s="332"/>
    </row>
    <row r="4998" spans="1:45" x14ac:dyDescent="0.2">
      <c r="A4998" s="326"/>
      <c r="B4998" s="325"/>
      <c r="C4998" s="325"/>
      <c r="D4998" s="325"/>
      <c r="E4998" s="325"/>
      <c r="F4998" s="325"/>
      <c r="G4998" s="325"/>
      <c r="H4998" s="325"/>
      <c r="I4998" s="325"/>
      <c r="J4998" s="325"/>
      <c r="K4998" s="325"/>
      <c r="L4998" s="327"/>
      <c r="M4998" s="328"/>
      <c r="N4998" s="327"/>
      <c r="P4998" s="325"/>
      <c r="Q4998" s="325"/>
      <c r="R4998" s="325"/>
      <c r="S4998" s="325"/>
      <c r="T4998" s="328"/>
      <c r="U4998" s="329"/>
      <c r="V4998" s="330"/>
      <c r="W4998" s="330"/>
      <c r="X4998" s="325"/>
      <c r="Y4998" s="325"/>
      <c r="Z4998" s="325"/>
      <c r="AA4998" s="325"/>
      <c r="AB4998" s="325"/>
      <c r="AC4998" s="325"/>
      <c r="AD4998" s="325"/>
      <c r="AE4998" s="330"/>
      <c r="AF4998" s="326"/>
      <c r="AG4998" s="327"/>
      <c r="AH4998" s="327"/>
      <c r="AI4998" s="327"/>
      <c r="AJ4998" s="326"/>
      <c r="AK4998" s="327"/>
      <c r="AL4998" s="327"/>
      <c r="AM4998" s="331"/>
      <c r="AN4998" s="332"/>
      <c r="AO4998" s="333"/>
      <c r="AP4998" s="333"/>
      <c r="AQ4998" s="333"/>
      <c r="AR4998" s="332"/>
      <c r="AS4998" s="332"/>
    </row>
    <row r="4999" spans="1:45" x14ac:dyDescent="0.2">
      <c r="A4999" s="326"/>
      <c r="B4999" s="325"/>
      <c r="C4999" s="325"/>
      <c r="D4999" s="325"/>
      <c r="E4999" s="325"/>
      <c r="F4999" s="325"/>
      <c r="G4999" s="325"/>
      <c r="H4999" s="325"/>
      <c r="I4999" s="325"/>
      <c r="J4999" s="325"/>
      <c r="K4999" s="325"/>
      <c r="L4999" s="327"/>
      <c r="M4999" s="328"/>
      <c r="N4999" s="327"/>
      <c r="P4999" s="325"/>
      <c r="Q4999" s="325"/>
      <c r="R4999" s="325"/>
      <c r="S4999" s="325"/>
      <c r="T4999" s="328"/>
      <c r="U4999" s="329"/>
      <c r="V4999" s="330"/>
      <c r="W4999" s="330"/>
      <c r="X4999" s="325"/>
      <c r="Y4999" s="325"/>
      <c r="Z4999" s="325"/>
      <c r="AA4999" s="325"/>
      <c r="AB4999" s="325"/>
      <c r="AC4999" s="325"/>
      <c r="AD4999" s="325"/>
      <c r="AE4999" s="330"/>
      <c r="AF4999" s="326"/>
      <c r="AG4999" s="327"/>
      <c r="AH4999" s="327"/>
      <c r="AI4999" s="327"/>
      <c r="AJ4999" s="326"/>
      <c r="AK4999" s="327"/>
      <c r="AL4999" s="327"/>
      <c r="AM4999" s="331"/>
      <c r="AN4999" s="332"/>
      <c r="AO4999" s="333"/>
      <c r="AP4999" s="333"/>
      <c r="AQ4999" s="333"/>
      <c r="AR4999" s="332"/>
      <c r="AS4999" s="332"/>
    </row>
    <row r="5000" spans="1:45" x14ac:dyDescent="0.2">
      <c r="A5000" s="326"/>
      <c r="B5000" s="325"/>
      <c r="C5000" s="325"/>
      <c r="D5000" s="325"/>
      <c r="E5000" s="325"/>
      <c r="F5000" s="325"/>
      <c r="G5000" s="325"/>
      <c r="H5000" s="325"/>
      <c r="I5000" s="325"/>
      <c r="J5000" s="325"/>
      <c r="K5000" s="325"/>
      <c r="L5000" s="327"/>
      <c r="M5000" s="328"/>
      <c r="N5000" s="327"/>
      <c r="P5000" s="325"/>
      <c r="Q5000" s="325"/>
      <c r="R5000" s="325"/>
      <c r="S5000" s="325"/>
      <c r="T5000" s="328"/>
      <c r="U5000" s="329"/>
      <c r="V5000" s="330"/>
      <c r="W5000" s="330"/>
      <c r="X5000" s="325"/>
      <c r="Y5000" s="325"/>
      <c r="Z5000" s="325"/>
      <c r="AA5000" s="325"/>
      <c r="AB5000" s="325"/>
      <c r="AC5000" s="325"/>
      <c r="AD5000" s="325"/>
      <c r="AE5000" s="330"/>
      <c r="AF5000" s="326"/>
      <c r="AG5000" s="327"/>
      <c r="AH5000" s="327"/>
      <c r="AI5000" s="327"/>
      <c r="AJ5000" s="326"/>
      <c r="AK5000" s="327"/>
      <c r="AL5000" s="327"/>
      <c r="AM5000" s="331"/>
      <c r="AN5000" s="332"/>
      <c r="AO5000" s="333"/>
      <c r="AP5000" s="333"/>
      <c r="AQ5000" s="333"/>
      <c r="AR5000" s="332"/>
      <c r="AS5000" s="332"/>
    </row>
    <row r="5001" spans="1:45" x14ac:dyDescent="0.2">
      <c r="A5001" s="326"/>
      <c r="B5001" s="325"/>
      <c r="C5001" s="325"/>
      <c r="D5001" s="325"/>
      <c r="E5001" s="325"/>
      <c r="F5001" s="325"/>
      <c r="G5001" s="325"/>
      <c r="H5001" s="325"/>
      <c r="I5001" s="325"/>
      <c r="J5001" s="325"/>
      <c r="K5001" s="325"/>
      <c r="L5001" s="327"/>
      <c r="M5001" s="328"/>
      <c r="N5001" s="327"/>
      <c r="P5001" s="325"/>
      <c r="Q5001" s="325"/>
      <c r="R5001" s="325"/>
      <c r="S5001" s="325"/>
      <c r="T5001" s="328"/>
      <c r="U5001" s="329"/>
      <c r="V5001" s="330"/>
      <c r="W5001" s="330"/>
      <c r="X5001" s="325"/>
      <c r="Y5001" s="325"/>
      <c r="Z5001" s="325"/>
      <c r="AA5001" s="325"/>
      <c r="AB5001" s="325"/>
      <c r="AC5001" s="325"/>
      <c r="AD5001" s="325"/>
      <c r="AE5001" s="330"/>
      <c r="AF5001" s="326"/>
      <c r="AG5001" s="327"/>
      <c r="AH5001" s="327"/>
      <c r="AI5001" s="327"/>
      <c r="AJ5001" s="326"/>
      <c r="AK5001" s="327"/>
      <c r="AL5001" s="327"/>
      <c r="AM5001" s="331"/>
      <c r="AN5001" s="332"/>
      <c r="AO5001" s="333"/>
      <c r="AP5001" s="333"/>
      <c r="AQ5001" s="333"/>
      <c r="AR5001" s="332"/>
      <c r="AS5001" s="332"/>
    </row>
    <row r="5002" spans="1:45" x14ac:dyDescent="0.2">
      <c r="A5002" s="326"/>
      <c r="B5002" s="325"/>
      <c r="C5002" s="325"/>
      <c r="D5002" s="325"/>
      <c r="E5002" s="325"/>
      <c r="F5002" s="325"/>
      <c r="G5002" s="325"/>
      <c r="H5002" s="325"/>
      <c r="I5002" s="325"/>
      <c r="J5002" s="325"/>
      <c r="K5002" s="325"/>
      <c r="L5002" s="327"/>
      <c r="M5002" s="328"/>
      <c r="N5002" s="327"/>
      <c r="P5002" s="325"/>
      <c r="Q5002" s="325"/>
      <c r="R5002" s="325"/>
      <c r="S5002" s="325"/>
      <c r="T5002" s="328"/>
      <c r="U5002" s="329"/>
      <c r="V5002" s="330"/>
      <c r="W5002" s="330"/>
      <c r="X5002" s="325"/>
      <c r="Y5002" s="325"/>
      <c r="Z5002" s="325"/>
      <c r="AA5002" s="325"/>
      <c r="AB5002" s="325"/>
      <c r="AC5002" s="325"/>
      <c r="AD5002" s="325"/>
      <c r="AE5002" s="330"/>
      <c r="AF5002" s="326"/>
      <c r="AG5002" s="327"/>
      <c r="AH5002" s="327"/>
      <c r="AI5002" s="327"/>
      <c r="AJ5002" s="326"/>
      <c r="AK5002" s="327"/>
      <c r="AL5002" s="327"/>
      <c r="AM5002" s="331"/>
      <c r="AN5002" s="332"/>
      <c r="AO5002" s="333"/>
      <c r="AP5002" s="333"/>
      <c r="AQ5002" s="333"/>
      <c r="AR5002" s="332"/>
      <c r="AS5002" s="332"/>
    </row>
    <row r="5003" spans="1:45" x14ac:dyDescent="0.2">
      <c r="A5003" s="326"/>
      <c r="B5003" s="325"/>
      <c r="C5003" s="325"/>
      <c r="D5003" s="325"/>
      <c r="E5003" s="325"/>
      <c r="F5003" s="325"/>
      <c r="G5003" s="325"/>
      <c r="H5003" s="325"/>
      <c r="I5003" s="325"/>
      <c r="J5003" s="325"/>
      <c r="K5003" s="325"/>
      <c r="L5003" s="327"/>
      <c r="M5003" s="328"/>
      <c r="N5003" s="327"/>
      <c r="P5003" s="325"/>
      <c r="Q5003" s="325"/>
      <c r="R5003" s="325"/>
      <c r="S5003" s="325"/>
      <c r="T5003" s="328"/>
      <c r="U5003" s="329"/>
      <c r="V5003" s="330"/>
      <c r="W5003" s="330"/>
      <c r="X5003" s="325"/>
      <c r="Y5003" s="325"/>
      <c r="Z5003" s="325"/>
      <c r="AA5003" s="325"/>
      <c r="AB5003" s="325"/>
      <c r="AC5003" s="325"/>
      <c r="AD5003" s="325"/>
      <c r="AE5003" s="330"/>
      <c r="AF5003" s="326"/>
      <c r="AG5003" s="327"/>
      <c r="AH5003" s="327"/>
      <c r="AI5003" s="327"/>
      <c r="AJ5003" s="326"/>
      <c r="AK5003" s="327"/>
      <c r="AL5003" s="327"/>
      <c r="AM5003" s="331"/>
      <c r="AN5003" s="332"/>
      <c r="AO5003" s="333"/>
      <c r="AP5003" s="333"/>
      <c r="AQ5003" s="333"/>
      <c r="AR5003" s="332"/>
      <c r="AS5003" s="332"/>
    </row>
    <row r="5004" spans="1:45" x14ac:dyDescent="0.2">
      <c r="A5004" s="326"/>
      <c r="B5004" s="325"/>
      <c r="C5004" s="325"/>
      <c r="D5004" s="325"/>
      <c r="E5004" s="325"/>
      <c r="F5004" s="325"/>
      <c r="G5004" s="325"/>
      <c r="H5004" s="325"/>
      <c r="I5004" s="325"/>
      <c r="J5004" s="325"/>
      <c r="K5004" s="325"/>
      <c r="L5004" s="327"/>
      <c r="M5004" s="328"/>
      <c r="N5004" s="327"/>
      <c r="P5004" s="325"/>
      <c r="Q5004" s="325"/>
      <c r="R5004" s="325"/>
      <c r="S5004" s="325"/>
      <c r="T5004" s="328"/>
      <c r="U5004" s="329"/>
      <c r="V5004" s="330"/>
      <c r="W5004" s="330"/>
      <c r="X5004" s="325"/>
      <c r="Y5004" s="325"/>
      <c r="Z5004" s="325"/>
      <c r="AA5004" s="325"/>
      <c r="AB5004" s="325"/>
      <c r="AC5004" s="325"/>
      <c r="AD5004" s="325"/>
      <c r="AE5004" s="330"/>
      <c r="AF5004" s="326"/>
      <c r="AG5004" s="327"/>
      <c r="AH5004" s="327"/>
      <c r="AI5004" s="327"/>
      <c r="AJ5004" s="326"/>
      <c r="AK5004" s="327"/>
      <c r="AL5004" s="327"/>
      <c r="AM5004" s="331"/>
      <c r="AN5004" s="332"/>
      <c r="AO5004" s="333"/>
      <c r="AP5004" s="333"/>
      <c r="AQ5004" s="333"/>
      <c r="AR5004" s="332"/>
      <c r="AS5004" s="332"/>
    </row>
    <row r="5005" spans="1:45" x14ac:dyDescent="0.2">
      <c r="A5005" s="326"/>
      <c r="B5005" s="325"/>
      <c r="C5005" s="325"/>
      <c r="D5005" s="325"/>
      <c r="E5005" s="325"/>
      <c r="F5005" s="325"/>
      <c r="G5005" s="325"/>
      <c r="H5005" s="325"/>
      <c r="I5005" s="325"/>
      <c r="J5005" s="325"/>
      <c r="K5005" s="325"/>
      <c r="L5005" s="327"/>
      <c r="M5005" s="328"/>
      <c r="N5005" s="327"/>
      <c r="P5005" s="325"/>
      <c r="Q5005" s="325"/>
      <c r="R5005" s="325"/>
      <c r="S5005" s="325"/>
      <c r="T5005" s="328"/>
      <c r="U5005" s="329"/>
      <c r="V5005" s="330"/>
      <c r="W5005" s="330"/>
      <c r="X5005" s="325"/>
      <c r="Y5005" s="325"/>
      <c r="Z5005" s="325"/>
      <c r="AA5005" s="325"/>
      <c r="AB5005" s="325"/>
      <c r="AC5005" s="325"/>
      <c r="AD5005" s="325"/>
      <c r="AE5005" s="330"/>
      <c r="AF5005" s="326"/>
      <c r="AG5005" s="327"/>
      <c r="AH5005" s="327"/>
      <c r="AI5005" s="327"/>
      <c r="AJ5005" s="326"/>
      <c r="AK5005" s="327"/>
      <c r="AL5005" s="327"/>
      <c r="AM5005" s="331"/>
      <c r="AN5005" s="332"/>
      <c r="AO5005" s="333"/>
      <c r="AP5005" s="333"/>
      <c r="AQ5005" s="333"/>
      <c r="AR5005" s="332"/>
      <c r="AS5005" s="332"/>
    </row>
    <row r="5006" spans="1:45" x14ac:dyDescent="0.2">
      <c r="A5006" s="326"/>
      <c r="B5006" s="325"/>
      <c r="C5006" s="325"/>
      <c r="D5006" s="325"/>
      <c r="E5006" s="325"/>
      <c r="F5006" s="325"/>
      <c r="G5006" s="325"/>
      <c r="H5006" s="325"/>
      <c r="I5006" s="325"/>
      <c r="J5006" s="325"/>
      <c r="K5006" s="325"/>
      <c r="L5006" s="327"/>
      <c r="M5006" s="328"/>
      <c r="N5006" s="327"/>
      <c r="P5006" s="325"/>
      <c r="Q5006" s="325"/>
      <c r="R5006" s="325"/>
      <c r="S5006" s="325"/>
      <c r="T5006" s="328"/>
      <c r="U5006" s="329"/>
      <c r="V5006" s="330"/>
      <c r="W5006" s="330"/>
      <c r="X5006" s="325"/>
      <c r="Y5006" s="325"/>
      <c r="Z5006" s="325"/>
      <c r="AA5006" s="325"/>
      <c r="AB5006" s="325"/>
      <c r="AC5006" s="325"/>
      <c r="AD5006" s="325"/>
      <c r="AE5006" s="330"/>
      <c r="AF5006" s="326"/>
      <c r="AG5006" s="327"/>
      <c r="AH5006" s="327"/>
      <c r="AI5006" s="327"/>
      <c r="AJ5006" s="326"/>
      <c r="AK5006" s="327"/>
      <c r="AL5006" s="327"/>
      <c r="AM5006" s="331"/>
      <c r="AN5006" s="332"/>
      <c r="AO5006" s="333"/>
      <c r="AP5006" s="333"/>
      <c r="AQ5006" s="333"/>
      <c r="AR5006" s="332"/>
      <c r="AS5006" s="332"/>
    </row>
    <row r="5007" spans="1:45" x14ac:dyDescent="0.2">
      <c r="A5007" s="326"/>
      <c r="B5007" s="325"/>
      <c r="C5007" s="325"/>
      <c r="D5007" s="325"/>
      <c r="E5007" s="325"/>
      <c r="F5007" s="325"/>
      <c r="G5007" s="325"/>
      <c r="H5007" s="325"/>
      <c r="I5007" s="325"/>
      <c r="J5007" s="325"/>
      <c r="K5007" s="325"/>
      <c r="L5007" s="327"/>
      <c r="M5007" s="328"/>
      <c r="N5007" s="327"/>
      <c r="P5007" s="325"/>
      <c r="Q5007" s="325"/>
      <c r="R5007" s="325"/>
      <c r="S5007" s="325"/>
      <c r="T5007" s="328"/>
      <c r="U5007" s="329"/>
      <c r="V5007" s="330"/>
      <c r="W5007" s="330"/>
      <c r="X5007" s="325"/>
      <c r="Y5007" s="325"/>
      <c r="Z5007" s="325"/>
      <c r="AA5007" s="325"/>
      <c r="AB5007" s="325"/>
      <c r="AC5007" s="325"/>
      <c r="AD5007" s="325"/>
      <c r="AE5007" s="330"/>
      <c r="AF5007" s="326"/>
      <c r="AG5007" s="327"/>
      <c r="AH5007" s="327"/>
      <c r="AI5007" s="327"/>
      <c r="AJ5007" s="326"/>
      <c r="AK5007" s="327"/>
      <c r="AL5007" s="327"/>
      <c r="AM5007" s="331"/>
      <c r="AN5007" s="332"/>
      <c r="AO5007" s="333"/>
      <c r="AP5007" s="333"/>
      <c r="AQ5007" s="333"/>
      <c r="AR5007" s="332"/>
      <c r="AS5007" s="332"/>
    </row>
    <row r="5008" spans="1:45" x14ac:dyDescent="0.2">
      <c r="A5008" s="326"/>
      <c r="B5008" s="325"/>
      <c r="C5008" s="325"/>
      <c r="D5008" s="325"/>
      <c r="E5008" s="325"/>
      <c r="F5008" s="325"/>
      <c r="G5008" s="325"/>
      <c r="H5008" s="325"/>
      <c r="I5008" s="325"/>
      <c r="J5008" s="325"/>
      <c r="K5008" s="325"/>
      <c r="L5008" s="327"/>
      <c r="M5008" s="328"/>
      <c r="N5008" s="327"/>
      <c r="P5008" s="325"/>
      <c r="Q5008" s="325"/>
      <c r="R5008" s="325"/>
      <c r="S5008" s="325"/>
      <c r="T5008" s="328"/>
      <c r="U5008" s="329"/>
      <c r="V5008" s="330"/>
      <c r="W5008" s="330"/>
      <c r="X5008" s="325"/>
      <c r="Y5008" s="325"/>
      <c r="Z5008" s="325"/>
      <c r="AA5008" s="325"/>
      <c r="AB5008" s="325"/>
      <c r="AC5008" s="325"/>
      <c r="AD5008" s="325"/>
      <c r="AE5008" s="330"/>
      <c r="AF5008" s="326"/>
      <c r="AG5008" s="327"/>
      <c r="AH5008" s="327"/>
      <c r="AI5008" s="327"/>
      <c r="AJ5008" s="326"/>
      <c r="AK5008" s="327"/>
      <c r="AL5008" s="327"/>
      <c r="AM5008" s="331"/>
      <c r="AN5008" s="332"/>
      <c r="AO5008" s="333"/>
      <c r="AP5008" s="333"/>
      <c r="AQ5008" s="333"/>
      <c r="AR5008" s="332"/>
      <c r="AS5008" s="332"/>
    </row>
    <row r="5009" spans="1:45" x14ac:dyDescent="0.2">
      <c r="A5009" s="326"/>
      <c r="B5009" s="325"/>
      <c r="C5009" s="325"/>
      <c r="D5009" s="325"/>
      <c r="E5009" s="325"/>
      <c r="F5009" s="325"/>
      <c r="G5009" s="325"/>
      <c r="H5009" s="325"/>
      <c r="I5009" s="325"/>
      <c r="J5009" s="325"/>
      <c r="K5009" s="325"/>
      <c r="L5009" s="327"/>
      <c r="M5009" s="328"/>
      <c r="N5009" s="327"/>
      <c r="P5009" s="325"/>
      <c r="Q5009" s="325"/>
      <c r="R5009" s="325"/>
      <c r="S5009" s="325"/>
      <c r="T5009" s="328"/>
      <c r="U5009" s="329"/>
      <c r="V5009" s="330"/>
      <c r="W5009" s="330"/>
      <c r="X5009" s="325"/>
      <c r="Y5009" s="325"/>
      <c r="Z5009" s="325"/>
      <c r="AA5009" s="325"/>
      <c r="AB5009" s="325"/>
      <c r="AC5009" s="325"/>
      <c r="AD5009" s="325"/>
      <c r="AE5009" s="330"/>
      <c r="AF5009" s="326"/>
      <c r="AG5009" s="327"/>
      <c r="AH5009" s="327"/>
      <c r="AI5009" s="327"/>
      <c r="AJ5009" s="326"/>
      <c r="AK5009" s="327"/>
      <c r="AL5009" s="327"/>
      <c r="AM5009" s="331"/>
      <c r="AN5009" s="332"/>
      <c r="AO5009" s="333"/>
      <c r="AP5009" s="333"/>
      <c r="AQ5009" s="333"/>
      <c r="AR5009" s="332"/>
      <c r="AS5009" s="332"/>
    </row>
    <row r="5010" spans="1:45" x14ac:dyDescent="0.2">
      <c r="A5010" s="326"/>
      <c r="B5010" s="325"/>
      <c r="C5010" s="325"/>
      <c r="D5010" s="325"/>
      <c r="E5010" s="325"/>
      <c r="F5010" s="325"/>
      <c r="G5010" s="325"/>
      <c r="H5010" s="325"/>
      <c r="I5010" s="325"/>
      <c r="J5010" s="325"/>
      <c r="K5010" s="325"/>
      <c r="L5010" s="327"/>
      <c r="M5010" s="328"/>
      <c r="N5010" s="327"/>
      <c r="P5010" s="325"/>
      <c r="Q5010" s="325"/>
      <c r="R5010" s="325"/>
      <c r="S5010" s="325"/>
      <c r="T5010" s="328"/>
      <c r="U5010" s="329"/>
      <c r="V5010" s="330"/>
      <c r="W5010" s="330"/>
      <c r="X5010" s="325"/>
      <c r="Y5010" s="325"/>
      <c r="Z5010" s="325"/>
      <c r="AA5010" s="325"/>
      <c r="AB5010" s="325"/>
      <c r="AC5010" s="325"/>
      <c r="AD5010" s="325"/>
      <c r="AE5010" s="330"/>
      <c r="AF5010" s="326"/>
      <c r="AG5010" s="327"/>
      <c r="AH5010" s="327"/>
      <c r="AI5010" s="327"/>
      <c r="AJ5010" s="326"/>
      <c r="AK5010" s="327"/>
      <c r="AL5010" s="327"/>
      <c r="AM5010" s="331"/>
      <c r="AN5010" s="332"/>
      <c r="AO5010" s="333"/>
      <c r="AP5010" s="333"/>
      <c r="AQ5010" s="333"/>
      <c r="AR5010" s="332"/>
      <c r="AS5010" s="332"/>
    </row>
    <row r="5011" spans="1:45" x14ac:dyDescent="0.2">
      <c r="A5011" s="326"/>
      <c r="B5011" s="325"/>
      <c r="C5011" s="325"/>
      <c r="D5011" s="325"/>
      <c r="E5011" s="325"/>
      <c r="F5011" s="325"/>
      <c r="G5011" s="325"/>
      <c r="H5011" s="325"/>
      <c r="I5011" s="325"/>
      <c r="J5011" s="325"/>
      <c r="K5011" s="325"/>
      <c r="L5011" s="327"/>
      <c r="M5011" s="328"/>
      <c r="N5011" s="327"/>
      <c r="P5011" s="325"/>
      <c r="Q5011" s="325"/>
      <c r="R5011" s="325"/>
      <c r="S5011" s="325"/>
      <c r="T5011" s="328"/>
      <c r="U5011" s="329"/>
      <c r="V5011" s="330"/>
      <c r="W5011" s="330"/>
      <c r="X5011" s="325"/>
      <c r="Y5011" s="325"/>
      <c r="Z5011" s="325"/>
      <c r="AA5011" s="325"/>
      <c r="AB5011" s="325"/>
      <c r="AC5011" s="325"/>
      <c r="AD5011" s="325"/>
      <c r="AE5011" s="330"/>
      <c r="AF5011" s="326"/>
      <c r="AG5011" s="327"/>
      <c r="AH5011" s="327"/>
      <c r="AI5011" s="327"/>
      <c r="AJ5011" s="326"/>
      <c r="AK5011" s="327"/>
      <c r="AL5011" s="327"/>
      <c r="AM5011" s="331"/>
      <c r="AN5011" s="332"/>
      <c r="AO5011" s="333"/>
      <c r="AP5011" s="333"/>
      <c r="AQ5011" s="333"/>
      <c r="AR5011" s="332"/>
      <c r="AS5011" s="332"/>
    </row>
    <row r="5012" spans="1:45" x14ac:dyDescent="0.2">
      <c r="A5012" s="326"/>
      <c r="B5012" s="325"/>
      <c r="C5012" s="325"/>
      <c r="D5012" s="325"/>
      <c r="E5012" s="325"/>
      <c r="F5012" s="325"/>
      <c r="G5012" s="325"/>
      <c r="H5012" s="325"/>
      <c r="I5012" s="325"/>
      <c r="J5012" s="325"/>
      <c r="K5012" s="325"/>
      <c r="L5012" s="327"/>
      <c r="M5012" s="328"/>
      <c r="N5012" s="327"/>
      <c r="P5012" s="325"/>
      <c r="Q5012" s="325"/>
      <c r="R5012" s="325"/>
      <c r="S5012" s="325"/>
      <c r="T5012" s="328"/>
      <c r="U5012" s="329"/>
      <c r="V5012" s="330"/>
      <c r="W5012" s="330"/>
      <c r="X5012" s="325"/>
      <c r="Y5012" s="325"/>
      <c r="Z5012" s="325"/>
      <c r="AA5012" s="325"/>
      <c r="AB5012" s="325"/>
      <c r="AC5012" s="325"/>
      <c r="AD5012" s="325"/>
      <c r="AE5012" s="330"/>
      <c r="AF5012" s="326"/>
      <c r="AG5012" s="327"/>
      <c r="AH5012" s="327"/>
      <c r="AI5012" s="327"/>
      <c r="AJ5012" s="326"/>
      <c r="AK5012" s="327"/>
      <c r="AL5012" s="327"/>
      <c r="AM5012" s="331"/>
      <c r="AN5012" s="332"/>
      <c r="AO5012" s="333"/>
      <c r="AP5012" s="333"/>
      <c r="AQ5012" s="333"/>
      <c r="AR5012" s="332"/>
      <c r="AS5012" s="332"/>
    </row>
    <row r="5013" spans="1:45" x14ac:dyDescent="0.2">
      <c r="A5013" s="326"/>
      <c r="B5013" s="325"/>
      <c r="C5013" s="325"/>
      <c r="D5013" s="325"/>
      <c r="E5013" s="325"/>
      <c r="F5013" s="325"/>
      <c r="G5013" s="325"/>
      <c r="H5013" s="325"/>
      <c r="I5013" s="325"/>
      <c r="J5013" s="325"/>
      <c r="K5013" s="325"/>
      <c r="L5013" s="327"/>
      <c r="M5013" s="328"/>
      <c r="N5013" s="327"/>
      <c r="P5013" s="325"/>
      <c r="Q5013" s="325"/>
      <c r="R5013" s="325"/>
      <c r="S5013" s="325"/>
      <c r="T5013" s="328"/>
      <c r="U5013" s="329"/>
      <c r="V5013" s="330"/>
      <c r="W5013" s="330"/>
      <c r="X5013" s="325"/>
      <c r="Y5013" s="325"/>
      <c r="Z5013" s="325"/>
      <c r="AA5013" s="325"/>
      <c r="AB5013" s="325"/>
      <c r="AC5013" s="325"/>
      <c r="AD5013" s="325"/>
      <c r="AE5013" s="330"/>
      <c r="AF5013" s="326"/>
      <c r="AG5013" s="327"/>
      <c r="AH5013" s="327"/>
      <c r="AI5013" s="327"/>
      <c r="AJ5013" s="326"/>
      <c r="AK5013" s="327"/>
      <c r="AL5013" s="327"/>
      <c r="AM5013" s="331"/>
      <c r="AN5013" s="332"/>
      <c r="AO5013" s="333"/>
      <c r="AP5013" s="333"/>
      <c r="AQ5013" s="333"/>
      <c r="AR5013" s="332"/>
      <c r="AS5013" s="332"/>
    </row>
    <row r="5014" spans="1:45" x14ac:dyDescent="0.2">
      <c r="A5014" s="326"/>
      <c r="B5014" s="325"/>
      <c r="C5014" s="325"/>
      <c r="D5014" s="325"/>
      <c r="E5014" s="325"/>
      <c r="F5014" s="325"/>
      <c r="G5014" s="325"/>
      <c r="H5014" s="325"/>
      <c r="I5014" s="325"/>
      <c r="J5014" s="325"/>
      <c r="K5014" s="325"/>
      <c r="L5014" s="327"/>
      <c r="M5014" s="328"/>
      <c r="N5014" s="327"/>
      <c r="P5014" s="325"/>
      <c r="Q5014" s="325"/>
      <c r="R5014" s="325"/>
      <c r="S5014" s="325"/>
      <c r="T5014" s="328"/>
      <c r="U5014" s="329"/>
      <c r="V5014" s="330"/>
      <c r="W5014" s="330"/>
      <c r="X5014" s="325"/>
      <c r="Y5014" s="325"/>
      <c r="Z5014" s="325"/>
      <c r="AA5014" s="325"/>
      <c r="AB5014" s="325"/>
      <c r="AC5014" s="325"/>
      <c r="AD5014" s="325"/>
      <c r="AE5014" s="330"/>
      <c r="AF5014" s="326"/>
      <c r="AG5014" s="327"/>
      <c r="AH5014" s="327"/>
      <c r="AI5014" s="327"/>
      <c r="AJ5014" s="326"/>
      <c r="AK5014" s="327"/>
      <c r="AL5014" s="327"/>
      <c r="AM5014" s="331"/>
      <c r="AN5014" s="332"/>
      <c r="AO5014" s="333"/>
      <c r="AP5014" s="333"/>
      <c r="AQ5014" s="333"/>
      <c r="AR5014" s="332"/>
      <c r="AS5014" s="332"/>
    </row>
    <row r="5015" spans="1:45" x14ac:dyDescent="0.2">
      <c r="A5015" s="326"/>
      <c r="B5015" s="325"/>
      <c r="C5015" s="325"/>
      <c r="D5015" s="325"/>
      <c r="E5015" s="325"/>
      <c r="F5015" s="325"/>
      <c r="G5015" s="325"/>
      <c r="H5015" s="325"/>
      <c r="I5015" s="325"/>
      <c r="J5015" s="325"/>
      <c r="K5015" s="325"/>
      <c r="L5015" s="327"/>
      <c r="M5015" s="328"/>
      <c r="N5015" s="327"/>
      <c r="P5015" s="325"/>
      <c r="Q5015" s="325"/>
      <c r="R5015" s="325"/>
      <c r="S5015" s="325"/>
      <c r="T5015" s="328"/>
      <c r="U5015" s="329"/>
      <c r="V5015" s="330"/>
      <c r="W5015" s="330"/>
      <c r="X5015" s="325"/>
      <c r="Y5015" s="325"/>
      <c r="Z5015" s="325"/>
      <c r="AA5015" s="325"/>
      <c r="AB5015" s="325"/>
      <c r="AC5015" s="325"/>
      <c r="AD5015" s="325"/>
      <c r="AE5015" s="330"/>
      <c r="AF5015" s="326"/>
      <c r="AG5015" s="327"/>
      <c r="AH5015" s="327"/>
      <c r="AI5015" s="327"/>
      <c r="AJ5015" s="326"/>
      <c r="AK5015" s="327"/>
      <c r="AL5015" s="327"/>
      <c r="AM5015" s="331"/>
      <c r="AN5015" s="332"/>
      <c r="AO5015" s="333"/>
      <c r="AP5015" s="333"/>
      <c r="AQ5015" s="333"/>
      <c r="AR5015" s="332"/>
      <c r="AS5015" s="332"/>
    </row>
    <row r="5016" spans="1:45" x14ac:dyDescent="0.2">
      <c r="A5016" s="326"/>
      <c r="B5016" s="325"/>
      <c r="C5016" s="325"/>
      <c r="D5016" s="325"/>
      <c r="E5016" s="325"/>
      <c r="F5016" s="325"/>
      <c r="G5016" s="325"/>
      <c r="H5016" s="325"/>
      <c r="I5016" s="325"/>
      <c r="J5016" s="325"/>
      <c r="K5016" s="325"/>
      <c r="L5016" s="327"/>
      <c r="M5016" s="328"/>
      <c r="N5016" s="327"/>
      <c r="P5016" s="325"/>
      <c r="Q5016" s="325"/>
      <c r="R5016" s="325"/>
      <c r="S5016" s="325"/>
      <c r="T5016" s="328"/>
      <c r="U5016" s="329"/>
      <c r="V5016" s="330"/>
      <c r="W5016" s="330"/>
      <c r="X5016" s="325"/>
      <c r="Y5016" s="325"/>
      <c r="Z5016" s="325"/>
      <c r="AA5016" s="325"/>
      <c r="AB5016" s="325"/>
      <c r="AC5016" s="325"/>
      <c r="AD5016" s="325"/>
      <c r="AE5016" s="330"/>
      <c r="AF5016" s="326"/>
      <c r="AG5016" s="327"/>
      <c r="AH5016" s="327"/>
      <c r="AI5016" s="327"/>
      <c r="AJ5016" s="326"/>
      <c r="AK5016" s="327"/>
      <c r="AL5016" s="327"/>
      <c r="AM5016" s="331"/>
      <c r="AN5016" s="332"/>
      <c r="AO5016" s="333"/>
      <c r="AP5016" s="333"/>
      <c r="AQ5016" s="333"/>
      <c r="AR5016" s="332"/>
      <c r="AS5016" s="332"/>
    </row>
    <row r="5017" spans="1:45" x14ac:dyDescent="0.2">
      <c r="A5017" s="326"/>
      <c r="B5017" s="325"/>
      <c r="C5017" s="325"/>
      <c r="D5017" s="325"/>
      <c r="E5017" s="325"/>
      <c r="F5017" s="325"/>
      <c r="G5017" s="325"/>
      <c r="H5017" s="325"/>
      <c r="I5017" s="325"/>
      <c r="J5017" s="325"/>
      <c r="K5017" s="325"/>
      <c r="L5017" s="327"/>
      <c r="M5017" s="328"/>
      <c r="N5017" s="327"/>
      <c r="P5017" s="325"/>
      <c r="Q5017" s="325"/>
      <c r="R5017" s="325"/>
      <c r="S5017" s="325"/>
      <c r="T5017" s="328"/>
      <c r="U5017" s="329"/>
      <c r="V5017" s="330"/>
      <c r="W5017" s="330"/>
      <c r="X5017" s="325"/>
      <c r="Y5017" s="325"/>
      <c r="Z5017" s="325"/>
      <c r="AA5017" s="325"/>
      <c r="AB5017" s="325"/>
      <c r="AC5017" s="325"/>
      <c r="AD5017" s="325"/>
      <c r="AE5017" s="330"/>
      <c r="AF5017" s="326"/>
      <c r="AG5017" s="327"/>
      <c r="AH5017" s="327"/>
      <c r="AI5017" s="327"/>
      <c r="AJ5017" s="326"/>
      <c r="AK5017" s="327"/>
      <c r="AL5017" s="327"/>
      <c r="AM5017" s="331"/>
      <c r="AN5017" s="332"/>
      <c r="AO5017" s="333"/>
      <c r="AP5017" s="333"/>
      <c r="AQ5017" s="333"/>
      <c r="AR5017" s="332"/>
      <c r="AS5017" s="332"/>
    </row>
    <row r="5018" spans="1:45" x14ac:dyDescent="0.2">
      <c r="A5018" s="326"/>
      <c r="B5018" s="325"/>
      <c r="C5018" s="325"/>
      <c r="D5018" s="325"/>
      <c r="E5018" s="325"/>
      <c r="F5018" s="325"/>
      <c r="G5018" s="325"/>
      <c r="H5018" s="325"/>
      <c r="I5018" s="325"/>
      <c r="J5018" s="325"/>
      <c r="K5018" s="325"/>
      <c r="L5018" s="327"/>
      <c r="M5018" s="328"/>
      <c r="N5018" s="327"/>
      <c r="P5018" s="325"/>
      <c r="Q5018" s="325"/>
      <c r="R5018" s="325"/>
      <c r="S5018" s="325"/>
      <c r="T5018" s="328"/>
      <c r="U5018" s="329"/>
      <c r="V5018" s="330"/>
      <c r="W5018" s="330"/>
      <c r="X5018" s="325"/>
      <c r="Y5018" s="325"/>
      <c r="Z5018" s="325"/>
      <c r="AA5018" s="325"/>
      <c r="AB5018" s="325"/>
      <c r="AC5018" s="325"/>
      <c r="AD5018" s="325"/>
      <c r="AE5018" s="330"/>
      <c r="AF5018" s="326"/>
      <c r="AG5018" s="327"/>
      <c r="AH5018" s="327"/>
      <c r="AI5018" s="327"/>
      <c r="AJ5018" s="326"/>
      <c r="AK5018" s="327"/>
      <c r="AL5018" s="327"/>
      <c r="AM5018" s="331"/>
      <c r="AN5018" s="332"/>
      <c r="AO5018" s="333"/>
      <c r="AP5018" s="333"/>
      <c r="AQ5018" s="333"/>
      <c r="AR5018" s="332"/>
      <c r="AS5018" s="332"/>
    </row>
    <row r="5019" spans="1:45" x14ac:dyDescent="0.2">
      <c r="A5019" s="326"/>
      <c r="B5019" s="325"/>
      <c r="C5019" s="325"/>
      <c r="D5019" s="325"/>
      <c r="E5019" s="325"/>
      <c r="F5019" s="325"/>
      <c r="G5019" s="325"/>
      <c r="H5019" s="325"/>
      <c r="I5019" s="325"/>
      <c r="J5019" s="325"/>
      <c r="K5019" s="325"/>
      <c r="L5019" s="327"/>
      <c r="M5019" s="328"/>
      <c r="N5019" s="327"/>
      <c r="P5019" s="325"/>
      <c r="Q5019" s="325"/>
      <c r="R5019" s="325"/>
      <c r="S5019" s="325"/>
      <c r="T5019" s="328"/>
      <c r="U5019" s="329"/>
      <c r="V5019" s="330"/>
      <c r="W5019" s="330"/>
      <c r="X5019" s="325"/>
      <c r="Y5019" s="325"/>
      <c r="Z5019" s="325"/>
      <c r="AA5019" s="325"/>
      <c r="AB5019" s="325"/>
      <c r="AC5019" s="325"/>
      <c r="AD5019" s="325"/>
      <c r="AE5019" s="330"/>
      <c r="AF5019" s="326"/>
      <c r="AG5019" s="327"/>
      <c r="AH5019" s="327"/>
      <c r="AI5019" s="327"/>
      <c r="AJ5019" s="326"/>
      <c r="AK5019" s="327"/>
      <c r="AL5019" s="327"/>
      <c r="AM5019" s="331"/>
      <c r="AN5019" s="332"/>
      <c r="AO5019" s="333"/>
      <c r="AP5019" s="333"/>
      <c r="AQ5019" s="333"/>
      <c r="AR5019" s="332"/>
      <c r="AS5019" s="332"/>
    </row>
    <row r="5020" spans="1:45" x14ac:dyDescent="0.2">
      <c r="A5020" s="326"/>
      <c r="B5020" s="325"/>
      <c r="C5020" s="325"/>
      <c r="D5020" s="325"/>
      <c r="E5020" s="325"/>
      <c r="F5020" s="325"/>
      <c r="G5020" s="325"/>
      <c r="H5020" s="325"/>
      <c r="I5020" s="325"/>
      <c r="J5020" s="325"/>
      <c r="K5020" s="325"/>
      <c r="L5020" s="327"/>
      <c r="M5020" s="328"/>
      <c r="N5020" s="327"/>
      <c r="P5020" s="325"/>
      <c r="Q5020" s="325"/>
      <c r="R5020" s="325"/>
      <c r="S5020" s="325"/>
      <c r="T5020" s="328"/>
      <c r="U5020" s="329"/>
      <c r="V5020" s="330"/>
      <c r="W5020" s="330"/>
      <c r="X5020" s="325"/>
      <c r="Y5020" s="325"/>
      <c r="Z5020" s="325"/>
      <c r="AA5020" s="325"/>
      <c r="AB5020" s="325"/>
      <c r="AC5020" s="325"/>
      <c r="AD5020" s="325"/>
      <c r="AE5020" s="330"/>
      <c r="AF5020" s="326"/>
      <c r="AG5020" s="327"/>
      <c r="AH5020" s="327"/>
      <c r="AI5020" s="327"/>
      <c r="AJ5020" s="326"/>
      <c r="AK5020" s="327"/>
      <c r="AL5020" s="327"/>
      <c r="AM5020" s="331"/>
      <c r="AN5020" s="332"/>
      <c r="AO5020" s="333"/>
      <c r="AP5020" s="333"/>
      <c r="AQ5020" s="333"/>
      <c r="AR5020" s="332"/>
      <c r="AS5020" s="332"/>
    </row>
    <row r="5021" spans="1:45" x14ac:dyDescent="0.2">
      <c r="A5021" s="326"/>
      <c r="B5021" s="325"/>
      <c r="C5021" s="325"/>
      <c r="D5021" s="325"/>
      <c r="E5021" s="325"/>
      <c r="F5021" s="325"/>
      <c r="G5021" s="325"/>
      <c r="H5021" s="325"/>
      <c r="I5021" s="325"/>
      <c r="J5021" s="325"/>
      <c r="K5021" s="325"/>
      <c r="L5021" s="327"/>
      <c r="M5021" s="328"/>
      <c r="N5021" s="327"/>
      <c r="P5021" s="325"/>
      <c r="Q5021" s="325"/>
      <c r="R5021" s="325"/>
      <c r="S5021" s="325"/>
      <c r="T5021" s="328"/>
      <c r="U5021" s="329"/>
      <c r="V5021" s="330"/>
      <c r="W5021" s="330"/>
      <c r="X5021" s="325"/>
      <c r="Y5021" s="325"/>
      <c r="Z5021" s="325"/>
      <c r="AA5021" s="325"/>
      <c r="AB5021" s="325"/>
      <c r="AC5021" s="325"/>
      <c r="AD5021" s="325"/>
      <c r="AE5021" s="330"/>
      <c r="AF5021" s="326"/>
      <c r="AG5021" s="327"/>
      <c r="AH5021" s="327"/>
      <c r="AI5021" s="327"/>
      <c r="AJ5021" s="326"/>
      <c r="AK5021" s="327"/>
      <c r="AL5021" s="327"/>
      <c r="AM5021" s="331"/>
      <c r="AN5021" s="332"/>
      <c r="AO5021" s="333"/>
      <c r="AP5021" s="333"/>
      <c r="AQ5021" s="333"/>
      <c r="AR5021" s="332"/>
      <c r="AS5021" s="332"/>
    </row>
    <row r="5022" spans="1:45" x14ac:dyDescent="0.2">
      <c r="A5022" s="326"/>
      <c r="B5022" s="325"/>
      <c r="C5022" s="325"/>
      <c r="D5022" s="325"/>
      <c r="E5022" s="325"/>
      <c r="F5022" s="325"/>
      <c r="G5022" s="325"/>
      <c r="H5022" s="325"/>
      <c r="I5022" s="325"/>
      <c r="J5022" s="325"/>
      <c r="K5022" s="325"/>
      <c r="L5022" s="327"/>
      <c r="M5022" s="328"/>
      <c r="N5022" s="327"/>
      <c r="P5022" s="325"/>
      <c r="Q5022" s="325"/>
      <c r="R5022" s="325"/>
      <c r="S5022" s="325"/>
      <c r="T5022" s="328"/>
      <c r="U5022" s="329"/>
      <c r="V5022" s="330"/>
      <c r="W5022" s="330"/>
      <c r="X5022" s="325"/>
      <c r="Y5022" s="325"/>
      <c r="Z5022" s="325"/>
      <c r="AA5022" s="325"/>
      <c r="AB5022" s="325"/>
      <c r="AC5022" s="325"/>
      <c r="AD5022" s="325"/>
      <c r="AE5022" s="330"/>
      <c r="AF5022" s="326"/>
      <c r="AG5022" s="327"/>
      <c r="AH5022" s="327"/>
      <c r="AI5022" s="327"/>
      <c r="AJ5022" s="326"/>
      <c r="AK5022" s="327"/>
      <c r="AL5022" s="327"/>
      <c r="AM5022" s="331"/>
      <c r="AN5022" s="332"/>
      <c r="AO5022" s="333"/>
      <c r="AP5022" s="333"/>
      <c r="AQ5022" s="333"/>
      <c r="AR5022" s="332"/>
      <c r="AS5022" s="332"/>
    </row>
    <row r="5023" spans="1:45" x14ac:dyDescent="0.2">
      <c r="A5023" s="326"/>
      <c r="B5023" s="325"/>
      <c r="C5023" s="325"/>
      <c r="D5023" s="325"/>
      <c r="E5023" s="325"/>
      <c r="F5023" s="325"/>
      <c r="G5023" s="325"/>
      <c r="H5023" s="325"/>
      <c r="I5023" s="325"/>
      <c r="J5023" s="325"/>
      <c r="K5023" s="325"/>
      <c r="L5023" s="327"/>
      <c r="M5023" s="328"/>
      <c r="N5023" s="327"/>
      <c r="P5023" s="325"/>
      <c r="Q5023" s="325"/>
      <c r="R5023" s="325"/>
      <c r="S5023" s="325"/>
      <c r="T5023" s="328"/>
      <c r="U5023" s="329"/>
      <c r="V5023" s="330"/>
      <c r="W5023" s="330"/>
      <c r="X5023" s="325"/>
      <c r="Y5023" s="325"/>
      <c r="Z5023" s="325"/>
      <c r="AA5023" s="325"/>
      <c r="AB5023" s="325"/>
      <c r="AC5023" s="325"/>
      <c r="AD5023" s="325"/>
      <c r="AE5023" s="330"/>
      <c r="AF5023" s="326"/>
      <c r="AG5023" s="327"/>
      <c r="AH5023" s="327"/>
      <c r="AI5023" s="327"/>
      <c r="AJ5023" s="326"/>
      <c r="AK5023" s="327"/>
      <c r="AL5023" s="327"/>
      <c r="AM5023" s="331"/>
      <c r="AN5023" s="332"/>
      <c r="AO5023" s="333"/>
      <c r="AP5023" s="333"/>
      <c r="AQ5023" s="333"/>
      <c r="AR5023" s="332"/>
      <c r="AS5023" s="332"/>
    </row>
    <row r="5024" spans="1:45" x14ac:dyDescent="0.2">
      <c r="A5024" s="326"/>
      <c r="B5024" s="325"/>
      <c r="C5024" s="325"/>
      <c r="D5024" s="325"/>
      <c r="E5024" s="325"/>
      <c r="F5024" s="325"/>
      <c r="G5024" s="325"/>
      <c r="H5024" s="325"/>
      <c r="I5024" s="325"/>
      <c r="J5024" s="325"/>
      <c r="K5024" s="325"/>
      <c r="L5024" s="327"/>
      <c r="M5024" s="328"/>
      <c r="N5024" s="327"/>
      <c r="P5024" s="325"/>
      <c r="Q5024" s="325"/>
      <c r="R5024" s="325"/>
      <c r="S5024" s="325"/>
      <c r="T5024" s="328"/>
      <c r="U5024" s="329"/>
      <c r="V5024" s="330"/>
      <c r="W5024" s="330"/>
      <c r="X5024" s="325"/>
      <c r="Y5024" s="325"/>
      <c r="Z5024" s="325"/>
      <c r="AA5024" s="325"/>
      <c r="AB5024" s="325"/>
      <c r="AC5024" s="325"/>
      <c r="AD5024" s="325"/>
      <c r="AE5024" s="330"/>
      <c r="AF5024" s="326"/>
      <c r="AG5024" s="327"/>
      <c r="AH5024" s="327"/>
      <c r="AI5024" s="327"/>
      <c r="AJ5024" s="326"/>
      <c r="AK5024" s="327"/>
      <c r="AL5024" s="327"/>
      <c r="AM5024" s="331"/>
      <c r="AN5024" s="332"/>
      <c r="AO5024" s="333"/>
      <c r="AP5024" s="333"/>
      <c r="AQ5024" s="333"/>
      <c r="AR5024" s="332"/>
      <c r="AS5024" s="332"/>
    </row>
    <row r="5025" spans="1:45" x14ac:dyDescent="0.2">
      <c r="A5025" s="326"/>
      <c r="B5025" s="325"/>
      <c r="C5025" s="325"/>
      <c r="D5025" s="325"/>
      <c r="E5025" s="325"/>
      <c r="F5025" s="325"/>
      <c r="G5025" s="325"/>
      <c r="H5025" s="325"/>
      <c r="I5025" s="325"/>
      <c r="J5025" s="325"/>
      <c r="K5025" s="325"/>
      <c r="L5025" s="327"/>
      <c r="M5025" s="328"/>
      <c r="N5025" s="327"/>
      <c r="P5025" s="325"/>
      <c r="Q5025" s="325"/>
      <c r="R5025" s="325"/>
      <c r="S5025" s="325"/>
      <c r="T5025" s="328"/>
      <c r="U5025" s="329"/>
      <c r="V5025" s="330"/>
      <c r="W5025" s="330"/>
      <c r="X5025" s="325"/>
      <c r="Y5025" s="325"/>
      <c r="Z5025" s="325"/>
      <c r="AA5025" s="325"/>
      <c r="AB5025" s="325"/>
      <c r="AC5025" s="325"/>
      <c r="AD5025" s="325"/>
      <c r="AE5025" s="330"/>
      <c r="AF5025" s="326"/>
      <c r="AG5025" s="327"/>
      <c r="AH5025" s="327"/>
      <c r="AI5025" s="327"/>
      <c r="AJ5025" s="326"/>
      <c r="AK5025" s="327"/>
      <c r="AL5025" s="327"/>
      <c r="AM5025" s="331"/>
      <c r="AN5025" s="332"/>
      <c r="AO5025" s="333"/>
      <c r="AP5025" s="333"/>
      <c r="AQ5025" s="333"/>
      <c r="AR5025" s="332"/>
      <c r="AS5025" s="332"/>
    </row>
    <row r="5026" spans="1:45" x14ac:dyDescent="0.2">
      <c r="A5026" s="326"/>
      <c r="B5026" s="325"/>
      <c r="C5026" s="325"/>
      <c r="D5026" s="325"/>
      <c r="E5026" s="325"/>
      <c r="F5026" s="325"/>
      <c r="G5026" s="325"/>
      <c r="H5026" s="325"/>
      <c r="I5026" s="325"/>
      <c r="J5026" s="325"/>
      <c r="K5026" s="325"/>
      <c r="L5026" s="327"/>
      <c r="M5026" s="328"/>
      <c r="N5026" s="327"/>
      <c r="P5026" s="325"/>
      <c r="Q5026" s="325"/>
      <c r="R5026" s="325"/>
      <c r="S5026" s="325"/>
      <c r="T5026" s="328"/>
      <c r="U5026" s="329"/>
      <c r="V5026" s="330"/>
      <c r="W5026" s="330"/>
      <c r="X5026" s="325"/>
      <c r="Y5026" s="325"/>
      <c r="Z5026" s="325"/>
      <c r="AA5026" s="325"/>
      <c r="AB5026" s="325"/>
      <c r="AC5026" s="325"/>
      <c r="AD5026" s="325"/>
      <c r="AE5026" s="330"/>
      <c r="AF5026" s="326"/>
      <c r="AG5026" s="327"/>
      <c r="AH5026" s="327"/>
      <c r="AI5026" s="327"/>
      <c r="AJ5026" s="326"/>
      <c r="AK5026" s="327"/>
      <c r="AL5026" s="327"/>
      <c r="AM5026" s="331"/>
      <c r="AN5026" s="332"/>
      <c r="AO5026" s="333"/>
      <c r="AP5026" s="333"/>
      <c r="AQ5026" s="333"/>
      <c r="AR5026" s="332"/>
      <c r="AS5026" s="332"/>
    </row>
    <row r="5027" spans="1:45" x14ac:dyDescent="0.2">
      <c r="A5027" s="326"/>
      <c r="B5027" s="325"/>
      <c r="C5027" s="325"/>
      <c r="D5027" s="325"/>
      <c r="E5027" s="325"/>
      <c r="F5027" s="325"/>
      <c r="G5027" s="325"/>
      <c r="H5027" s="325"/>
      <c r="I5027" s="325"/>
      <c r="J5027" s="325"/>
      <c r="K5027" s="325"/>
      <c r="L5027" s="327"/>
      <c r="M5027" s="328"/>
      <c r="N5027" s="327"/>
      <c r="P5027" s="325"/>
      <c r="Q5027" s="325"/>
      <c r="R5027" s="325"/>
      <c r="S5027" s="325"/>
      <c r="T5027" s="328"/>
      <c r="U5027" s="329"/>
      <c r="V5027" s="330"/>
      <c r="W5027" s="330"/>
      <c r="X5027" s="325"/>
      <c r="Y5027" s="325"/>
      <c r="Z5027" s="325"/>
      <c r="AA5027" s="325"/>
      <c r="AB5027" s="325"/>
      <c r="AC5027" s="325"/>
      <c r="AD5027" s="325"/>
      <c r="AE5027" s="330"/>
      <c r="AF5027" s="326"/>
      <c r="AG5027" s="327"/>
      <c r="AH5027" s="327"/>
      <c r="AI5027" s="327"/>
      <c r="AJ5027" s="326"/>
      <c r="AK5027" s="327"/>
      <c r="AL5027" s="327"/>
      <c r="AM5027" s="331"/>
      <c r="AN5027" s="332"/>
      <c r="AO5027" s="333"/>
      <c r="AP5027" s="333"/>
      <c r="AQ5027" s="333"/>
      <c r="AR5027" s="332"/>
      <c r="AS5027" s="332"/>
    </row>
    <row r="5028" spans="1:45" x14ac:dyDescent="0.2">
      <c r="A5028" s="326"/>
      <c r="B5028" s="325"/>
      <c r="C5028" s="325"/>
      <c r="D5028" s="325"/>
      <c r="E5028" s="325"/>
      <c r="F5028" s="325"/>
      <c r="G5028" s="325"/>
      <c r="H5028" s="325"/>
      <c r="I5028" s="325"/>
      <c r="J5028" s="325"/>
      <c r="K5028" s="325"/>
      <c r="L5028" s="327"/>
      <c r="M5028" s="328"/>
      <c r="N5028" s="327"/>
      <c r="P5028" s="325"/>
      <c r="Q5028" s="325"/>
      <c r="R5028" s="325"/>
      <c r="S5028" s="325"/>
      <c r="T5028" s="328"/>
      <c r="U5028" s="329"/>
      <c r="V5028" s="330"/>
      <c r="W5028" s="330"/>
      <c r="X5028" s="325"/>
      <c r="Y5028" s="325"/>
      <c r="Z5028" s="325"/>
      <c r="AA5028" s="325"/>
      <c r="AB5028" s="325"/>
      <c r="AC5028" s="325"/>
      <c r="AD5028" s="325"/>
      <c r="AE5028" s="330"/>
      <c r="AF5028" s="326"/>
      <c r="AG5028" s="327"/>
      <c r="AH5028" s="327"/>
      <c r="AI5028" s="327"/>
      <c r="AJ5028" s="326"/>
      <c r="AK5028" s="327"/>
      <c r="AL5028" s="327"/>
      <c r="AM5028" s="331"/>
      <c r="AN5028" s="332"/>
      <c r="AO5028" s="333"/>
      <c r="AP5028" s="333"/>
      <c r="AQ5028" s="333"/>
      <c r="AR5028" s="332"/>
      <c r="AS5028" s="332"/>
    </row>
    <row r="5029" spans="1:45" x14ac:dyDescent="0.2">
      <c r="A5029" s="326"/>
      <c r="B5029" s="325"/>
      <c r="C5029" s="325"/>
      <c r="D5029" s="325"/>
      <c r="E5029" s="325"/>
      <c r="F5029" s="325"/>
      <c r="G5029" s="325"/>
      <c r="H5029" s="325"/>
      <c r="I5029" s="325"/>
      <c r="J5029" s="325"/>
      <c r="K5029" s="325"/>
      <c r="L5029" s="327"/>
      <c r="M5029" s="328"/>
      <c r="N5029" s="327"/>
      <c r="P5029" s="325"/>
      <c r="Q5029" s="325"/>
      <c r="R5029" s="325"/>
      <c r="S5029" s="325"/>
      <c r="T5029" s="328"/>
      <c r="U5029" s="329"/>
      <c r="V5029" s="330"/>
      <c r="W5029" s="330"/>
      <c r="X5029" s="325"/>
      <c r="Y5029" s="325"/>
      <c r="Z5029" s="325"/>
      <c r="AA5029" s="325"/>
      <c r="AB5029" s="325"/>
      <c r="AC5029" s="325"/>
      <c r="AD5029" s="325"/>
      <c r="AE5029" s="330"/>
      <c r="AF5029" s="326"/>
      <c r="AG5029" s="327"/>
      <c r="AH5029" s="327"/>
      <c r="AI5029" s="327"/>
      <c r="AJ5029" s="326"/>
      <c r="AK5029" s="327"/>
      <c r="AL5029" s="327"/>
      <c r="AM5029" s="331"/>
      <c r="AN5029" s="332"/>
      <c r="AO5029" s="333"/>
      <c r="AP5029" s="333"/>
      <c r="AQ5029" s="333"/>
      <c r="AR5029" s="332"/>
      <c r="AS5029" s="332"/>
    </row>
    <row r="5030" spans="1:45" x14ac:dyDescent="0.2">
      <c r="A5030" s="326"/>
      <c r="B5030" s="325"/>
      <c r="C5030" s="325"/>
      <c r="D5030" s="325"/>
      <c r="E5030" s="325"/>
      <c r="F5030" s="325"/>
      <c r="G5030" s="325"/>
      <c r="H5030" s="325"/>
      <c r="I5030" s="325"/>
      <c r="J5030" s="325"/>
      <c r="K5030" s="325"/>
      <c r="L5030" s="327"/>
      <c r="M5030" s="328"/>
      <c r="N5030" s="327"/>
      <c r="P5030" s="325"/>
      <c r="Q5030" s="325"/>
      <c r="R5030" s="325"/>
      <c r="S5030" s="325"/>
      <c r="T5030" s="328"/>
      <c r="U5030" s="329"/>
      <c r="V5030" s="330"/>
      <c r="W5030" s="330"/>
      <c r="X5030" s="325"/>
      <c r="Y5030" s="325"/>
      <c r="Z5030" s="325"/>
      <c r="AA5030" s="325"/>
      <c r="AB5030" s="325"/>
      <c r="AC5030" s="325"/>
      <c r="AD5030" s="325"/>
      <c r="AE5030" s="330"/>
      <c r="AF5030" s="326"/>
      <c r="AG5030" s="327"/>
      <c r="AH5030" s="327"/>
      <c r="AI5030" s="327"/>
      <c r="AJ5030" s="326"/>
      <c r="AK5030" s="327"/>
      <c r="AL5030" s="327"/>
      <c r="AM5030" s="331"/>
      <c r="AN5030" s="332"/>
      <c r="AO5030" s="333"/>
      <c r="AP5030" s="333"/>
      <c r="AQ5030" s="333"/>
      <c r="AR5030" s="332"/>
      <c r="AS5030" s="332"/>
    </row>
    <row r="5031" spans="1:45" x14ac:dyDescent="0.2">
      <c r="A5031" s="326"/>
      <c r="B5031" s="325"/>
      <c r="C5031" s="325"/>
      <c r="D5031" s="325"/>
      <c r="E5031" s="325"/>
      <c r="F5031" s="325"/>
      <c r="G5031" s="325"/>
      <c r="H5031" s="325"/>
      <c r="I5031" s="325"/>
      <c r="J5031" s="325"/>
      <c r="K5031" s="325"/>
      <c r="L5031" s="327"/>
      <c r="M5031" s="328"/>
      <c r="N5031" s="327"/>
      <c r="P5031" s="325"/>
      <c r="Q5031" s="325"/>
      <c r="R5031" s="325"/>
      <c r="S5031" s="325"/>
      <c r="T5031" s="328"/>
      <c r="U5031" s="329"/>
      <c r="V5031" s="330"/>
      <c r="W5031" s="330"/>
      <c r="X5031" s="325"/>
      <c r="Y5031" s="325"/>
      <c r="Z5031" s="325"/>
      <c r="AA5031" s="325"/>
      <c r="AB5031" s="325"/>
      <c r="AC5031" s="325"/>
      <c r="AD5031" s="325"/>
      <c r="AE5031" s="330"/>
      <c r="AF5031" s="326"/>
      <c r="AG5031" s="327"/>
      <c r="AH5031" s="327"/>
      <c r="AI5031" s="327"/>
      <c r="AJ5031" s="326"/>
      <c r="AK5031" s="327"/>
      <c r="AL5031" s="327"/>
      <c r="AM5031" s="331"/>
      <c r="AN5031" s="332"/>
      <c r="AO5031" s="333"/>
      <c r="AP5031" s="333"/>
      <c r="AQ5031" s="333"/>
      <c r="AR5031" s="332"/>
      <c r="AS5031" s="332"/>
    </row>
    <row r="5032" spans="1:45" x14ac:dyDescent="0.2">
      <c r="A5032" s="326"/>
      <c r="B5032" s="325"/>
      <c r="C5032" s="325"/>
      <c r="D5032" s="325"/>
      <c r="E5032" s="325"/>
      <c r="F5032" s="325"/>
      <c r="G5032" s="325"/>
      <c r="H5032" s="325"/>
      <c r="I5032" s="325"/>
      <c r="J5032" s="325"/>
      <c r="K5032" s="325"/>
      <c r="L5032" s="327"/>
      <c r="M5032" s="328"/>
      <c r="N5032" s="327"/>
      <c r="P5032" s="325"/>
      <c r="Q5032" s="325"/>
      <c r="R5032" s="325"/>
      <c r="S5032" s="325"/>
      <c r="T5032" s="328"/>
      <c r="U5032" s="329"/>
      <c r="V5032" s="330"/>
      <c r="W5032" s="330"/>
      <c r="X5032" s="325"/>
      <c r="Y5032" s="325"/>
      <c r="Z5032" s="325"/>
      <c r="AA5032" s="325"/>
      <c r="AB5032" s="325"/>
      <c r="AC5032" s="325"/>
      <c r="AD5032" s="325"/>
      <c r="AE5032" s="330"/>
      <c r="AF5032" s="326"/>
      <c r="AG5032" s="327"/>
      <c r="AH5032" s="327"/>
      <c r="AI5032" s="327"/>
      <c r="AJ5032" s="326"/>
      <c r="AK5032" s="327"/>
      <c r="AL5032" s="327"/>
      <c r="AM5032" s="331"/>
      <c r="AN5032" s="332"/>
      <c r="AO5032" s="333"/>
      <c r="AP5032" s="333"/>
      <c r="AQ5032" s="333"/>
      <c r="AR5032" s="332"/>
      <c r="AS5032" s="332"/>
    </row>
    <row r="5033" spans="1:45" x14ac:dyDescent="0.2">
      <c r="A5033" s="326"/>
      <c r="B5033" s="325"/>
      <c r="C5033" s="325"/>
      <c r="D5033" s="325"/>
      <c r="E5033" s="325"/>
      <c r="F5033" s="325"/>
      <c r="G5033" s="325"/>
      <c r="H5033" s="325"/>
      <c r="I5033" s="325"/>
      <c r="J5033" s="325"/>
      <c r="K5033" s="325"/>
      <c r="L5033" s="327"/>
      <c r="M5033" s="328"/>
      <c r="N5033" s="327"/>
      <c r="P5033" s="325"/>
      <c r="Q5033" s="325"/>
      <c r="R5033" s="325"/>
      <c r="S5033" s="325"/>
      <c r="T5033" s="328"/>
      <c r="U5033" s="329"/>
      <c r="V5033" s="330"/>
      <c r="W5033" s="330"/>
      <c r="X5033" s="325"/>
      <c r="Y5033" s="325"/>
      <c r="Z5033" s="325"/>
      <c r="AA5033" s="325"/>
      <c r="AB5033" s="325"/>
      <c r="AC5033" s="325"/>
      <c r="AD5033" s="325"/>
      <c r="AE5033" s="330"/>
      <c r="AF5033" s="326"/>
      <c r="AG5033" s="327"/>
      <c r="AH5033" s="327"/>
      <c r="AI5033" s="327"/>
      <c r="AJ5033" s="326"/>
      <c r="AK5033" s="327"/>
      <c r="AL5033" s="327"/>
      <c r="AM5033" s="331"/>
      <c r="AN5033" s="332"/>
      <c r="AO5033" s="333"/>
      <c r="AP5033" s="333"/>
      <c r="AQ5033" s="333"/>
      <c r="AR5033" s="332"/>
      <c r="AS5033" s="332"/>
    </row>
    <row r="5034" spans="1:45" x14ac:dyDescent="0.2">
      <c r="A5034" s="326"/>
      <c r="B5034" s="325"/>
      <c r="C5034" s="325"/>
      <c r="D5034" s="325"/>
      <c r="E5034" s="325"/>
      <c r="F5034" s="325"/>
      <c r="G5034" s="325"/>
      <c r="H5034" s="325"/>
      <c r="I5034" s="325"/>
      <c r="J5034" s="325"/>
      <c r="K5034" s="325"/>
      <c r="L5034" s="327"/>
      <c r="M5034" s="328"/>
      <c r="N5034" s="327"/>
      <c r="P5034" s="325"/>
      <c r="Q5034" s="325"/>
      <c r="R5034" s="325"/>
      <c r="S5034" s="325"/>
      <c r="T5034" s="328"/>
      <c r="U5034" s="329"/>
      <c r="V5034" s="330"/>
      <c r="W5034" s="330"/>
      <c r="X5034" s="325"/>
      <c r="Y5034" s="325"/>
      <c r="Z5034" s="325"/>
      <c r="AA5034" s="325"/>
      <c r="AB5034" s="325"/>
      <c r="AC5034" s="325"/>
      <c r="AD5034" s="325"/>
      <c r="AE5034" s="330"/>
      <c r="AF5034" s="326"/>
      <c r="AG5034" s="327"/>
      <c r="AH5034" s="327"/>
      <c r="AI5034" s="327"/>
      <c r="AJ5034" s="326"/>
      <c r="AK5034" s="327"/>
      <c r="AL5034" s="327"/>
      <c r="AM5034" s="331"/>
      <c r="AN5034" s="332"/>
      <c r="AO5034" s="333"/>
      <c r="AP5034" s="333"/>
      <c r="AQ5034" s="333"/>
      <c r="AR5034" s="332"/>
      <c r="AS5034" s="332"/>
    </row>
    <row r="5035" spans="1:45" x14ac:dyDescent="0.2">
      <c r="A5035" s="326"/>
      <c r="B5035" s="325"/>
      <c r="C5035" s="325"/>
      <c r="D5035" s="325"/>
      <c r="E5035" s="325"/>
      <c r="F5035" s="325"/>
      <c r="G5035" s="325"/>
      <c r="H5035" s="325"/>
      <c r="I5035" s="325"/>
      <c r="J5035" s="325"/>
      <c r="K5035" s="325"/>
      <c r="L5035" s="327"/>
      <c r="M5035" s="328"/>
      <c r="N5035" s="327"/>
      <c r="P5035" s="325"/>
      <c r="Q5035" s="325"/>
      <c r="R5035" s="325"/>
      <c r="S5035" s="325"/>
      <c r="T5035" s="328"/>
      <c r="U5035" s="329"/>
      <c r="V5035" s="330"/>
      <c r="W5035" s="330"/>
      <c r="X5035" s="325"/>
      <c r="Y5035" s="325"/>
      <c r="Z5035" s="325"/>
      <c r="AA5035" s="325"/>
      <c r="AB5035" s="325"/>
      <c r="AC5035" s="325"/>
      <c r="AD5035" s="325"/>
      <c r="AE5035" s="330"/>
      <c r="AF5035" s="326"/>
      <c r="AG5035" s="327"/>
      <c r="AH5035" s="327"/>
      <c r="AI5035" s="327"/>
      <c r="AJ5035" s="326"/>
      <c r="AK5035" s="327"/>
      <c r="AL5035" s="327"/>
      <c r="AM5035" s="331"/>
      <c r="AN5035" s="332"/>
      <c r="AO5035" s="333"/>
      <c r="AP5035" s="333"/>
      <c r="AQ5035" s="333"/>
      <c r="AR5035" s="332"/>
      <c r="AS5035" s="332"/>
    </row>
    <row r="5036" spans="1:45" x14ac:dyDescent="0.2">
      <c r="A5036" s="326"/>
      <c r="B5036" s="325"/>
      <c r="C5036" s="325"/>
      <c r="D5036" s="325"/>
      <c r="E5036" s="325"/>
      <c r="F5036" s="325"/>
      <c r="G5036" s="325"/>
      <c r="H5036" s="325"/>
      <c r="I5036" s="325"/>
      <c r="J5036" s="325"/>
      <c r="K5036" s="325"/>
      <c r="L5036" s="327"/>
      <c r="M5036" s="328"/>
      <c r="N5036" s="327"/>
      <c r="P5036" s="325"/>
      <c r="Q5036" s="325"/>
      <c r="R5036" s="325"/>
      <c r="S5036" s="325"/>
      <c r="T5036" s="328"/>
      <c r="U5036" s="329"/>
      <c r="V5036" s="330"/>
      <c r="W5036" s="330"/>
      <c r="X5036" s="325"/>
      <c r="Y5036" s="325"/>
      <c r="Z5036" s="325"/>
      <c r="AA5036" s="325"/>
      <c r="AB5036" s="325"/>
      <c r="AC5036" s="325"/>
      <c r="AD5036" s="325"/>
      <c r="AE5036" s="330"/>
      <c r="AF5036" s="326"/>
      <c r="AG5036" s="327"/>
      <c r="AH5036" s="327"/>
      <c r="AI5036" s="327"/>
      <c r="AJ5036" s="326"/>
      <c r="AK5036" s="327"/>
      <c r="AL5036" s="327"/>
      <c r="AM5036" s="331"/>
      <c r="AN5036" s="332"/>
      <c r="AO5036" s="333"/>
      <c r="AP5036" s="333"/>
      <c r="AQ5036" s="333"/>
      <c r="AR5036" s="332"/>
      <c r="AS5036" s="332"/>
    </row>
    <row r="5037" spans="1:45" x14ac:dyDescent="0.2">
      <c r="A5037" s="326"/>
      <c r="B5037" s="325"/>
      <c r="C5037" s="325"/>
      <c r="D5037" s="325"/>
      <c r="E5037" s="325"/>
      <c r="F5037" s="325"/>
      <c r="G5037" s="325"/>
      <c r="H5037" s="325"/>
      <c r="I5037" s="325"/>
      <c r="J5037" s="325"/>
      <c r="K5037" s="325"/>
      <c r="L5037" s="327"/>
      <c r="M5037" s="328"/>
      <c r="N5037" s="327"/>
      <c r="P5037" s="325"/>
      <c r="Q5037" s="325"/>
      <c r="R5037" s="325"/>
      <c r="S5037" s="325"/>
      <c r="T5037" s="328"/>
      <c r="U5037" s="329"/>
      <c r="V5037" s="330"/>
      <c r="W5037" s="330"/>
      <c r="X5037" s="325"/>
      <c r="Y5037" s="325"/>
      <c r="Z5037" s="325"/>
      <c r="AA5037" s="325"/>
      <c r="AB5037" s="325"/>
      <c r="AC5037" s="325"/>
      <c r="AD5037" s="325"/>
      <c r="AE5037" s="330"/>
      <c r="AF5037" s="326"/>
      <c r="AG5037" s="327"/>
      <c r="AH5037" s="327"/>
      <c r="AI5037" s="327"/>
      <c r="AJ5037" s="326"/>
      <c r="AK5037" s="327"/>
      <c r="AL5037" s="327"/>
      <c r="AM5037" s="331"/>
      <c r="AN5037" s="332"/>
      <c r="AO5037" s="333"/>
      <c r="AP5037" s="333"/>
      <c r="AQ5037" s="333"/>
      <c r="AR5037" s="332"/>
      <c r="AS5037" s="332"/>
    </row>
    <row r="5038" spans="1:45" x14ac:dyDescent="0.2">
      <c r="A5038" s="326"/>
      <c r="B5038" s="325"/>
      <c r="C5038" s="325"/>
      <c r="D5038" s="325"/>
      <c r="E5038" s="325"/>
      <c r="F5038" s="325"/>
      <c r="G5038" s="325"/>
      <c r="H5038" s="325"/>
      <c r="I5038" s="325"/>
      <c r="J5038" s="325"/>
      <c r="K5038" s="325"/>
      <c r="L5038" s="327"/>
      <c r="M5038" s="328"/>
      <c r="N5038" s="327"/>
      <c r="P5038" s="325"/>
      <c r="Q5038" s="325"/>
      <c r="R5038" s="325"/>
      <c r="S5038" s="325"/>
      <c r="T5038" s="328"/>
      <c r="U5038" s="329"/>
      <c r="V5038" s="330"/>
      <c r="W5038" s="330"/>
      <c r="X5038" s="325"/>
      <c r="Y5038" s="325"/>
      <c r="Z5038" s="325"/>
      <c r="AA5038" s="325"/>
      <c r="AB5038" s="325"/>
      <c r="AC5038" s="325"/>
      <c r="AD5038" s="325"/>
      <c r="AE5038" s="330"/>
      <c r="AF5038" s="326"/>
      <c r="AG5038" s="327"/>
      <c r="AH5038" s="327"/>
      <c r="AI5038" s="327"/>
      <c r="AJ5038" s="326"/>
      <c r="AK5038" s="327"/>
      <c r="AL5038" s="327"/>
      <c r="AM5038" s="331"/>
      <c r="AN5038" s="332"/>
      <c r="AO5038" s="333"/>
      <c r="AP5038" s="333"/>
      <c r="AQ5038" s="333"/>
      <c r="AR5038" s="332"/>
      <c r="AS5038" s="332"/>
    </row>
    <row r="5039" spans="1:45" x14ac:dyDescent="0.2">
      <c r="A5039" s="326"/>
      <c r="B5039" s="325"/>
      <c r="C5039" s="325"/>
      <c r="D5039" s="325"/>
      <c r="E5039" s="325"/>
      <c r="F5039" s="325"/>
      <c r="G5039" s="325"/>
      <c r="H5039" s="325"/>
      <c r="I5039" s="325"/>
      <c r="J5039" s="325"/>
      <c r="K5039" s="325"/>
      <c r="L5039" s="327"/>
      <c r="M5039" s="328"/>
      <c r="N5039" s="327"/>
      <c r="P5039" s="325"/>
      <c r="Q5039" s="325"/>
      <c r="R5039" s="325"/>
      <c r="S5039" s="325"/>
      <c r="T5039" s="328"/>
      <c r="U5039" s="329"/>
      <c r="V5039" s="330"/>
      <c r="W5039" s="330"/>
      <c r="X5039" s="325"/>
      <c r="Y5039" s="325"/>
      <c r="Z5039" s="325"/>
      <c r="AA5039" s="325"/>
      <c r="AB5039" s="325"/>
      <c r="AC5039" s="325"/>
      <c r="AD5039" s="325"/>
      <c r="AE5039" s="330"/>
      <c r="AF5039" s="326"/>
      <c r="AG5039" s="327"/>
      <c r="AH5039" s="327"/>
      <c r="AI5039" s="327"/>
      <c r="AJ5039" s="326"/>
      <c r="AK5039" s="327"/>
      <c r="AL5039" s="327"/>
      <c r="AM5039" s="331"/>
      <c r="AN5039" s="332"/>
      <c r="AO5039" s="333"/>
      <c r="AP5039" s="333"/>
      <c r="AQ5039" s="333"/>
      <c r="AR5039" s="332"/>
      <c r="AS5039" s="332"/>
    </row>
    <row r="5040" spans="1:45" x14ac:dyDescent="0.2">
      <c r="A5040" s="326"/>
      <c r="B5040" s="325"/>
      <c r="C5040" s="325"/>
      <c r="D5040" s="325"/>
      <c r="E5040" s="325"/>
      <c r="F5040" s="325"/>
      <c r="G5040" s="325"/>
      <c r="H5040" s="325"/>
      <c r="I5040" s="325"/>
      <c r="J5040" s="325"/>
      <c r="K5040" s="325"/>
      <c r="L5040" s="327"/>
      <c r="M5040" s="328"/>
      <c r="N5040" s="327"/>
      <c r="P5040" s="325"/>
      <c r="Q5040" s="325"/>
      <c r="R5040" s="325"/>
      <c r="S5040" s="325"/>
      <c r="T5040" s="328"/>
      <c r="U5040" s="329"/>
      <c r="V5040" s="330"/>
      <c r="W5040" s="330"/>
      <c r="X5040" s="325"/>
      <c r="Y5040" s="325"/>
      <c r="Z5040" s="325"/>
      <c r="AA5040" s="325"/>
      <c r="AB5040" s="325"/>
      <c r="AC5040" s="325"/>
      <c r="AD5040" s="325"/>
      <c r="AE5040" s="330"/>
      <c r="AF5040" s="326"/>
      <c r="AG5040" s="327"/>
      <c r="AH5040" s="327"/>
      <c r="AI5040" s="327"/>
      <c r="AJ5040" s="326"/>
      <c r="AK5040" s="327"/>
      <c r="AL5040" s="327"/>
      <c r="AM5040" s="331"/>
      <c r="AN5040" s="332"/>
      <c r="AO5040" s="333"/>
      <c r="AP5040" s="333"/>
      <c r="AQ5040" s="333"/>
      <c r="AR5040" s="332"/>
      <c r="AS5040" s="332"/>
    </row>
    <row r="5041" spans="1:45" x14ac:dyDescent="0.2">
      <c r="A5041" s="326"/>
      <c r="B5041" s="325"/>
      <c r="C5041" s="325"/>
      <c r="D5041" s="325"/>
      <c r="E5041" s="325"/>
      <c r="F5041" s="325"/>
      <c r="G5041" s="325"/>
      <c r="H5041" s="325"/>
      <c r="I5041" s="325"/>
      <c r="J5041" s="325"/>
      <c r="K5041" s="325"/>
      <c r="L5041" s="327"/>
      <c r="M5041" s="328"/>
      <c r="N5041" s="327"/>
      <c r="P5041" s="325"/>
      <c r="Q5041" s="325"/>
      <c r="R5041" s="325"/>
      <c r="S5041" s="325"/>
      <c r="T5041" s="328"/>
      <c r="U5041" s="329"/>
      <c r="V5041" s="330"/>
      <c r="W5041" s="330"/>
      <c r="X5041" s="325"/>
      <c r="Y5041" s="325"/>
      <c r="Z5041" s="325"/>
      <c r="AA5041" s="325"/>
      <c r="AB5041" s="325"/>
      <c r="AC5041" s="325"/>
      <c r="AD5041" s="325"/>
      <c r="AE5041" s="330"/>
      <c r="AF5041" s="326"/>
      <c r="AG5041" s="327"/>
      <c r="AH5041" s="327"/>
      <c r="AI5041" s="327"/>
      <c r="AJ5041" s="326"/>
      <c r="AK5041" s="327"/>
      <c r="AL5041" s="327"/>
      <c r="AM5041" s="331"/>
      <c r="AN5041" s="332"/>
      <c r="AO5041" s="333"/>
      <c r="AP5041" s="333"/>
      <c r="AQ5041" s="333"/>
      <c r="AR5041" s="332"/>
      <c r="AS5041" s="332"/>
    </row>
    <row r="5042" spans="1:45" x14ac:dyDescent="0.2">
      <c r="A5042" s="326"/>
      <c r="B5042" s="325"/>
      <c r="C5042" s="325"/>
      <c r="D5042" s="325"/>
      <c r="E5042" s="325"/>
      <c r="F5042" s="325"/>
      <c r="G5042" s="325"/>
      <c r="H5042" s="325"/>
      <c r="I5042" s="325"/>
      <c r="J5042" s="325"/>
      <c r="K5042" s="325"/>
      <c r="L5042" s="327"/>
      <c r="M5042" s="328"/>
      <c r="N5042" s="327"/>
      <c r="P5042" s="325"/>
      <c r="Q5042" s="325"/>
      <c r="R5042" s="325"/>
      <c r="S5042" s="325"/>
      <c r="T5042" s="328"/>
      <c r="U5042" s="329"/>
      <c r="V5042" s="330"/>
      <c r="W5042" s="330"/>
      <c r="X5042" s="325"/>
      <c r="Y5042" s="325"/>
      <c r="Z5042" s="325"/>
      <c r="AA5042" s="325"/>
      <c r="AB5042" s="325"/>
      <c r="AC5042" s="325"/>
      <c r="AD5042" s="325"/>
      <c r="AE5042" s="330"/>
      <c r="AF5042" s="326"/>
      <c r="AG5042" s="327"/>
      <c r="AH5042" s="327"/>
      <c r="AI5042" s="327"/>
      <c r="AJ5042" s="326"/>
      <c r="AK5042" s="327"/>
      <c r="AL5042" s="327"/>
      <c r="AM5042" s="331"/>
      <c r="AN5042" s="332"/>
      <c r="AO5042" s="333"/>
      <c r="AP5042" s="333"/>
      <c r="AQ5042" s="333"/>
      <c r="AR5042" s="332"/>
      <c r="AS5042" s="332"/>
    </row>
    <row r="5043" spans="1:45" x14ac:dyDescent="0.2">
      <c r="A5043" s="326"/>
      <c r="B5043" s="325"/>
      <c r="C5043" s="325"/>
      <c r="D5043" s="325"/>
      <c r="E5043" s="325"/>
      <c r="F5043" s="325"/>
      <c r="G5043" s="325"/>
      <c r="H5043" s="325"/>
      <c r="I5043" s="325"/>
      <c r="J5043" s="325"/>
      <c r="K5043" s="325"/>
      <c r="L5043" s="327"/>
      <c r="M5043" s="328"/>
      <c r="N5043" s="327"/>
      <c r="P5043" s="325"/>
      <c r="Q5043" s="325"/>
      <c r="R5043" s="325"/>
      <c r="S5043" s="325"/>
      <c r="T5043" s="328"/>
      <c r="U5043" s="329"/>
      <c r="V5043" s="330"/>
      <c r="W5043" s="330"/>
      <c r="X5043" s="325"/>
      <c r="Y5043" s="325"/>
      <c r="Z5043" s="325"/>
      <c r="AA5043" s="325"/>
      <c r="AB5043" s="325"/>
      <c r="AC5043" s="325"/>
      <c r="AD5043" s="325"/>
      <c r="AE5043" s="330"/>
      <c r="AF5043" s="326"/>
      <c r="AG5043" s="327"/>
      <c r="AH5043" s="327"/>
      <c r="AI5043" s="327"/>
      <c r="AJ5043" s="326"/>
      <c r="AK5043" s="327"/>
      <c r="AL5043" s="327"/>
      <c r="AM5043" s="331"/>
      <c r="AN5043" s="332"/>
      <c r="AO5043" s="333"/>
      <c r="AP5043" s="333"/>
      <c r="AQ5043" s="333"/>
      <c r="AR5043" s="332"/>
      <c r="AS5043" s="332"/>
    </row>
    <row r="5044" spans="1:45" x14ac:dyDescent="0.2">
      <c r="A5044" s="326"/>
      <c r="B5044" s="325"/>
      <c r="C5044" s="325"/>
      <c r="D5044" s="325"/>
      <c r="E5044" s="325"/>
      <c r="F5044" s="325"/>
      <c r="G5044" s="325"/>
      <c r="H5044" s="325"/>
      <c r="I5044" s="325"/>
      <c r="J5044" s="325"/>
      <c r="K5044" s="325"/>
      <c r="L5044" s="327"/>
      <c r="M5044" s="328"/>
      <c r="N5044" s="327"/>
      <c r="P5044" s="325"/>
      <c r="Q5044" s="325"/>
      <c r="R5044" s="325"/>
      <c r="S5044" s="325"/>
      <c r="T5044" s="328"/>
      <c r="U5044" s="329"/>
      <c r="V5044" s="330"/>
      <c r="W5044" s="330"/>
      <c r="X5044" s="325"/>
      <c r="Y5044" s="325"/>
      <c r="Z5044" s="325"/>
      <c r="AA5044" s="325"/>
      <c r="AB5044" s="325"/>
      <c r="AC5044" s="325"/>
      <c r="AD5044" s="325"/>
      <c r="AE5044" s="330"/>
      <c r="AF5044" s="326"/>
      <c r="AG5044" s="327"/>
      <c r="AH5044" s="327"/>
      <c r="AI5044" s="327"/>
      <c r="AJ5044" s="326"/>
      <c r="AK5044" s="327"/>
      <c r="AL5044" s="327"/>
      <c r="AM5044" s="331"/>
      <c r="AN5044" s="332"/>
      <c r="AO5044" s="333"/>
      <c r="AP5044" s="333"/>
      <c r="AQ5044" s="333"/>
      <c r="AR5044" s="332"/>
      <c r="AS5044" s="332"/>
    </row>
    <row r="5045" spans="1:45" x14ac:dyDescent="0.2">
      <c r="A5045" s="326"/>
      <c r="B5045" s="325"/>
      <c r="C5045" s="325"/>
      <c r="D5045" s="325"/>
      <c r="E5045" s="325"/>
      <c r="F5045" s="325"/>
      <c r="G5045" s="325"/>
      <c r="H5045" s="325"/>
      <c r="I5045" s="325"/>
      <c r="J5045" s="325"/>
      <c r="K5045" s="325"/>
      <c r="L5045" s="327"/>
      <c r="M5045" s="328"/>
      <c r="N5045" s="327"/>
      <c r="P5045" s="325"/>
      <c r="Q5045" s="325"/>
      <c r="R5045" s="325"/>
      <c r="S5045" s="325"/>
      <c r="T5045" s="328"/>
      <c r="U5045" s="329"/>
      <c r="V5045" s="330"/>
      <c r="W5045" s="330"/>
      <c r="X5045" s="325"/>
      <c r="Y5045" s="325"/>
      <c r="Z5045" s="325"/>
      <c r="AA5045" s="325"/>
      <c r="AB5045" s="325"/>
      <c r="AC5045" s="325"/>
      <c r="AD5045" s="325"/>
      <c r="AE5045" s="330"/>
      <c r="AF5045" s="326"/>
      <c r="AG5045" s="327"/>
      <c r="AH5045" s="327"/>
      <c r="AI5045" s="327"/>
      <c r="AJ5045" s="326"/>
      <c r="AK5045" s="327"/>
      <c r="AL5045" s="327"/>
      <c r="AM5045" s="331"/>
      <c r="AN5045" s="332"/>
      <c r="AO5045" s="333"/>
      <c r="AP5045" s="333"/>
      <c r="AQ5045" s="333"/>
      <c r="AR5045" s="332"/>
      <c r="AS5045" s="332"/>
    </row>
    <row r="5046" spans="1:45" x14ac:dyDescent="0.2">
      <c r="A5046" s="326"/>
      <c r="B5046" s="325"/>
      <c r="C5046" s="325"/>
      <c r="D5046" s="325"/>
      <c r="E5046" s="325"/>
      <c r="F5046" s="325"/>
      <c r="G5046" s="325"/>
      <c r="H5046" s="325"/>
      <c r="I5046" s="325"/>
      <c r="J5046" s="325"/>
      <c r="K5046" s="325"/>
      <c r="L5046" s="327"/>
      <c r="M5046" s="328"/>
      <c r="N5046" s="327"/>
      <c r="P5046" s="325"/>
      <c r="Q5046" s="325"/>
      <c r="R5046" s="325"/>
      <c r="S5046" s="325"/>
      <c r="T5046" s="328"/>
      <c r="U5046" s="329"/>
      <c r="V5046" s="330"/>
      <c r="W5046" s="330"/>
      <c r="X5046" s="325"/>
      <c r="Y5046" s="325"/>
      <c r="Z5046" s="325"/>
      <c r="AA5046" s="325"/>
      <c r="AB5046" s="325"/>
      <c r="AC5046" s="325"/>
      <c r="AD5046" s="325"/>
      <c r="AE5046" s="330"/>
      <c r="AF5046" s="326"/>
      <c r="AG5046" s="327"/>
      <c r="AH5046" s="327"/>
      <c r="AI5046" s="327"/>
      <c r="AJ5046" s="326"/>
      <c r="AK5046" s="327"/>
      <c r="AL5046" s="327"/>
      <c r="AM5046" s="331"/>
      <c r="AN5046" s="332"/>
      <c r="AO5046" s="333"/>
      <c r="AP5046" s="333"/>
      <c r="AQ5046" s="333"/>
      <c r="AR5046" s="332"/>
      <c r="AS5046" s="332"/>
    </row>
    <row r="5047" spans="1:45" x14ac:dyDescent="0.2">
      <c r="A5047" s="326"/>
      <c r="B5047" s="325"/>
      <c r="C5047" s="325"/>
      <c r="D5047" s="325"/>
      <c r="E5047" s="325"/>
      <c r="F5047" s="325"/>
      <c r="G5047" s="325"/>
      <c r="H5047" s="325"/>
      <c r="I5047" s="325"/>
      <c r="J5047" s="325"/>
      <c r="K5047" s="325"/>
      <c r="L5047" s="327"/>
      <c r="M5047" s="328"/>
      <c r="N5047" s="327"/>
      <c r="P5047" s="325"/>
      <c r="Q5047" s="325"/>
      <c r="R5047" s="325"/>
      <c r="S5047" s="325"/>
      <c r="T5047" s="328"/>
      <c r="U5047" s="329"/>
      <c r="V5047" s="330"/>
      <c r="W5047" s="330"/>
      <c r="X5047" s="325"/>
      <c r="Y5047" s="325"/>
      <c r="Z5047" s="325"/>
      <c r="AA5047" s="325"/>
      <c r="AB5047" s="325"/>
      <c r="AC5047" s="325"/>
      <c r="AD5047" s="325"/>
      <c r="AE5047" s="330"/>
      <c r="AF5047" s="326"/>
      <c r="AG5047" s="327"/>
      <c r="AH5047" s="327"/>
      <c r="AI5047" s="327"/>
      <c r="AJ5047" s="326"/>
      <c r="AK5047" s="327"/>
      <c r="AL5047" s="327"/>
      <c r="AM5047" s="331"/>
      <c r="AN5047" s="332"/>
      <c r="AO5047" s="333"/>
      <c r="AP5047" s="333"/>
      <c r="AQ5047" s="333"/>
      <c r="AR5047" s="332"/>
      <c r="AS5047" s="332"/>
    </row>
    <row r="5048" spans="1:45" x14ac:dyDescent="0.2">
      <c r="A5048" s="326"/>
      <c r="B5048" s="325"/>
      <c r="C5048" s="325"/>
      <c r="D5048" s="325"/>
      <c r="E5048" s="325"/>
      <c r="F5048" s="325"/>
      <c r="G5048" s="325"/>
      <c r="H5048" s="325"/>
      <c r="I5048" s="325"/>
      <c r="J5048" s="325"/>
      <c r="K5048" s="325"/>
      <c r="L5048" s="327"/>
      <c r="M5048" s="328"/>
      <c r="N5048" s="327"/>
      <c r="P5048" s="325"/>
      <c r="Q5048" s="325"/>
      <c r="R5048" s="325"/>
      <c r="S5048" s="325"/>
      <c r="T5048" s="328"/>
      <c r="U5048" s="329"/>
      <c r="V5048" s="330"/>
      <c r="W5048" s="330"/>
      <c r="X5048" s="325"/>
      <c r="Y5048" s="325"/>
      <c r="Z5048" s="325"/>
      <c r="AA5048" s="325"/>
      <c r="AB5048" s="325"/>
      <c r="AC5048" s="325"/>
      <c r="AD5048" s="325"/>
      <c r="AE5048" s="330"/>
      <c r="AF5048" s="326"/>
      <c r="AG5048" s="327"/>
      <c r="AH5048" s="327"/>
      <c r="AI5048" s="327"/>
      <c r="AJ5048" s="326"/>
      <c r="AK5048" s="327"/>
      <c r="AL5048" s="327"/>
      <c r="AM5048" s="331"/>
      <c r="AN5048" s="332"/>
      <c r="AO5048" s="333"/>
      <c r="AP5048" s="333"/>
      <c r="AQ5048" s="333"/>
      <c r="AR5048" s="332"/>
      <c r="AS5048" s="332"/>
    </row>
    <row r="5049" spans="1:45" x14ac:dyDescent="0.2">
      <c r="A5049" s="326"/>
      <c r="B5049" s="325"/>
      <c r="C5049" s="325"/>
      <c r="D5049" s="325"/>
      <c r="E5049" s="325"/>
      <c r="F5049" s="325"/>
      <c r="G5049" s="325"/>
      <c r="H5049" s="325"/>
      <c r="I5049" s="325"/>
      <c r="J5049" s="325"/>
      <c r="K5049" s="325"/>
      <c r="L5049" s="327"/>
      <c r="M5049" s="328"/>
      <c r="N5049" s="327"/>
      <c r="P5049" s="325"/>
      <c r="Q5049" s="325"/>
      <c r="R5049" s="325"/>
      <c r="S5049" s="325"/>
      <c r="T5049" s="328"/>
      <c r="U5049" s="329"/>
      <c r="V5049" s="330"/>
      <c r="W5049" s="330"/>
      <c r="X5049" s="325"/>
      <c r="Y5049" s="325"/>
      <c r="Z5049" s="325"/>
      <c r="AA5049" s="325"/>
      <c r="AB5049" s="325"/>
      <c r="AC5049" s="325"/>
      <c r="AD5049" s="325"/>
      <c r="AE5049" s="330"/>
      <c r="AF5049" s="326"/>
      <c r="AG5049" s="327"/>
      <c r="AH5049" s="327"/>
      <c r="AI5049" s="327"/>
      <c r="AJ5049" s="326"/>
      <c r="AK5049" s="327"/>
      <c r="AL5049" s="327"/>
      <c r="AM5049" s="331"/>
      <c r="AN5049" s="332"/>
      <c r="AO5049" s="333"/>
      <c r="AP5049" s="333"/>
      <c r="AQ5049" s="333"/>
      <c r="AR5049" s="332"/>
      <c r="AS5049" s="332"/>
    </row>
    <row r="5050" spans="1:45" x14ac:dyDescent="0.2">
      <c r="A5050" s="326"/>
      <c r="B5050" s="325"/>
      <c r="C5050" s="325"/>
      <c r="D5050" s="325"/>
      <c r="E5050" s="325"/>
      <c r="F5050" s="325"/>
      <c r="G5050" s="325"/>
      <c r="H5050" s="325"/>
      <c r="I5050" s="325"/>
      <c r="J5050" s="325"/>
      <c r="K5050" s="325"/>
      <c r="L5050" s="327"/>
      <c r="M5050" s="328"/>
      <c r="N5050" s="327"/>
      <c r="P5050" s="325"/>
      <c r="Q5050" s="325"/>
      <c r="R5050" s="325"/>
      <c r="S5050" s="325"/>
      <c r="T5050" s="328"/>
      <c r="U5050" s="329"/>
      <c r="V5050" s="330"/>
      <c r="W5050" s="330"/>
      <c r="X5050" s="325"/>
      <c r="Y5050" s="325"/>
      <c r="Z5050" s="325"/>
      <c r="AA5050" s="325"/>
      <c r="AB5050" s="325"/>
      <c r="AC5050" s="325"/>
      <c r="AD5050" s="325"/>
      <c r="AE5050" s="330"/>
      <c r="AF5050" s="326"/>
      <c r="AG5050" s="327"/>
      <c r="AH5050" s="327"/>
      <c r="AI5050" s="327"/>
      <c r="AJ5050" s="326"/>
      <c r="AK5050" s="327"/>
      <c r="AL5050" s="327"/>
      <c r="AM5050" s="331"/>
      <c r="AN5050" s="332"/>
      <c r="AO5050" s="333"/>
      <c r="AP5050" s="333"/>
      <c r="AQ5050" s="333"/>
      <c r="AR5050" s="332"/>
      <c r="AS5050" s="332"/>
    </row>
    <row r="5051" spans="1:45" x14ac:dyDescent="0.2">
      <c r="A5051" s="326"/>
      <c r="B5051" s="325"/>
      <c r="C5051" s="325"/>
      <c r="D5051" s="325"/>
      <c r="E5051" s="325"/>
      <c r="F5051" s="325"/>
      <c r="G5051" s="325"/>
      <c r="H5051" s="325"/>
      <c r="I5051" s="325"/>
      <c r="J5051" s="325"/>
      <c r="K5051" s="325"/>
      <c r="L5051" s="327"/>
      <c r="M5051" s="328"/>
      <c r="N5051" s="327"/>
      <c r="P5051" s="325"/>
      <c r="Q5051" s="325"/>
      <c r="R5051" s="325"/>
      <c r="S5051" s="325"/>
      <c r="T5051" s="328"/>
      <c r="U5051" s="329"/>
      <c r="V5051" s="330"/>
      <c r="W5051" s="330"/>
      <c r="X5051" s="325"/>
      <c r="Y5051" s="325"/>
      <c r="Z5051" s="325"/>
      <c r="AA5051" s="325"/>
      <c r="AB5051" s="325"/>
      <c r="AC5051" s="325"/>
      <c r="AD5051" s="325"/>
      <c r="AE5051" s="330"/>
      <c r="AF5051" s="326"/>
      <c r="AG5051" s="327"/>
      <c r="AH5051" s="327"/>
      <c r="AI5051" s="327"/>
      <c r="AJ5051" s="326"/>
      <c r="AK5051" s="327"/>
      <c r="AL5051" s="327"/>
      <c r="AM5051" s="331"/>
      <c r="AN5051" s="332"/>
      <c r="AO5051" s="333"/>
      <c r="AP5051" s="333"/>
      <c r="AQ5051" s="333"/>
      <c r="AR5051" s="332"/>
      <c r="AS5051" s="332"/>
    </row>
    <row r="5052" spans="1:45" x14ac:dyDescent="0.2">
      <c r="A5052" s="326"/>
      <c r="B5052" s="325"/>
      <c r="C5052" s="325"/>
      <c r="D5052" s="325"/>
      <c r="E5052" s="325"/>
      <c r="F5052" s="325"/>
      <c r="G5052" s="325"/>
      <c r="H5052" s="325"/>
      <c r="I5052" s="325"/>
      <c r="J5052" s="325"/>
      <c r="K5052" s="325"/>
      <c r="L5052" s="327"/>
      <c r="M5052" s="328"/>
      <c r="N5052" s="327"/>
      <c r="P5052" s="325"/>
      <c r="Q5052" s="325"/>
      <c r="R5052" s="325"/>
      <c r="S5052" s="325"/>
      <c r="T5052" s="328"/>
      <c r="U5052" s="329"/>
      <c r="V5052" s="330"/>
      <c r="W5052" s="330"/>
      <c r="X5052" s="325"/>
      <c r="Y5052" s="325"/>
      <c r="Z5052" s="325"/>
      <c r="AA5052" s="325"/>
      <c r="AB5052" s="325"/>
      <c r="AC5052" s="325"/>
      <c r="AD5052" s="325"/>
      <c r="AE5052" s="330"/>
      <c r="AF5052" s="326"/>
      <c r="AG5052" s="327"/>
      <c r="AH5052" s="327"/>
      <c r="AI5052" s="327"/>
      <c r="AJ5052" s="326"/>
      <c r="AK5052" s="327"/>
      <c r="AL5052" s="327"/>
      <c r="AM5052" s="331"/>
      <c r="AN5052" s="332"/>
      <c r="AO5052" s="333"/>
      <c r="AP5052" s="333"/>
      <c r="AQ5052" s="333"/>
      <c r="AR5052" s="332"/>
      <c r="AS5052" s="332"/>
    </row>
    <row r="5053" spans="1:45" x14ac:dyDescent="0.2">
      <c r="A5053" s="326"/>
      <c r="B5053" s="325"/>
      <c r="C5053" s="325"/>
      <c r="D5053" s="325"/>
      <c r="E5053" s="325"/>
      <c r="F5053" s="325"/>
      <c r="G5053" s="325"/>
      <c r="H5053" s="325"/>
      <c r="I5053" s="325"/>
      <c r="J5053" s="325"/>
      <c r="K5053" s="325"/>
      <c r="L5053" s="327"/>
      <c r="M5053" s="328"/>
      <c r="N5053" s="327"/>
      <c r="P5053" s="325"/>
      <c r="Q5053" s="325"/>
      <c r="R5053" s="325"/>
      <c r="S5053" s="325"/>
      <c r="T5053" s="328"/>
      <c r="U5053" s="329"/>
      <c r="V5053" s="330"/>
      <c r="W5053" s="330"/>
      <c r="X5053" s="325"/>
      <c r="Y5053" s="325"/>
      <c r="Z5053" s="325"/>
      <c r="AA5053" s="325"/>
      <c r="AB5053" s="325"/>
      <c r="AC5053" s="325"/>
      <c r="AD5053" s="325"/>
      <c r="AE5053" s="330"/>
      <c r="AF5053" s="326"/>
      <c r="AG5053" s="327"/>
      <c r="AH5053" s="327"/>
      <c r="AI5053" s="327"/>
      <c r="AJ5053" s="326"/>
      <c r="AK5053" s="327"/>
      <c r="AL5053" s="327"/>
      <c r="AM5053" s="331"/>
      <c r="AN5053" s="332"/>
      <c r="AO5053" s="333"/>
      <c r="AP5053" s="333"/>
      <c r="AQ5053" s="333"/>
      <c r="AR5053" s="332"/>
      <c r="AS5053" s="332"/>
    </row>
    <row r="5054" spans="1:45" x14ac:dyDescent="0.2">
      <c r="A5054" s="326"/>
      <c r="B5054" s="325"/>
      <c r="C5054" s="325"/>
      <c r="D5054" s="325"/>
      <c r="E5054" s="325"/>
      <c r="F5054" s="325"/>
      <c r="G5054" s="325"/>
      <c r="H5054" s="325"/>
      <c r="I5054" s="325"/>
      <c r="J5054" s="325"/>
      <c r="K5054" s="325"/>
      <c r="L5054" s="327"/>
      <c r="M5054" s="328"/>
      <c r="N5054" s="327"/>
      <c r="P5054" s="325"/>
      <c r="Q5054" s="325"/>
      <c r="R5054" s="325"/>
      <c r="S5054" s="325"/>
      <c r="T5054" s="328"/>
      <c r="U5054" s="329"/>
      <c r="V5054" s="330"/>
      <c r="W5054" s="330"/>
      <c r="X5054" s="325"/>
      <c r="Y5054" s="325"/>
      <c r="Z5054" s="325"/>
      <c r="AA5054" s="325"/>
      <c r="AB5054" s="325"/>
      <c r="AC5054" s="325"/>
      <c r="AD5054" s="325"/>
      <c r="AE5054" s="330"/>
      <c r="AF5054" s="326"/>
      <c r="AG5054" s="327"/>
      <c r="AH5054" s="327"/>
      <c r="AI5054" s="327"/>
      <c r="AJ5054" s="326"/>
      <c r="AK5054" s="327"/>
      <c r="AL5054" s="327"/>
      <c r="AM5054" s="331"/>
      <c r="AN5054" s="332"/>
      <c r="AO5054" s="333"/>
      <c r="AP5054" s="333"/>
      <c r="AQ5054" s="333"/>
      <c r="AR5054" s="332"/>
      <c r="AS5054" s="332"/>
    </row>
    <row r="5055" spans="1:45" x14ac:dyDescent="0.2">
      <c r="A5055" s="326"/>
      <c r="B5055" s="325"/>
      <c r="C5055" s="325"/>
      <c r="D5055" s="325"/>
      <c r="E5055" s="325"/>
      <c r="F5055" s="325"/>
      <c r="G5055" s="325"/>
      <c r="H5055" s="325"/>
      <c r="I5055" s="325"/>
      <c r="J5055" s="325"/>
      <c r="K5055" s="325"/>
      <c r="L5055" s="327"/>
      <c r="M5055" s="328"/>
      <c r="N5055" s="327"/>
      <c r="P5055" s="325"/>
      <c r="Q5055" s="325"/>
      <c r="R5055" s="325"/>
      <c r="S5055" s="325"/>
      <c r="T5055" s="328"/>
      <c r="U5055" s="329"/>
      <c r="V5055" s="330"/>
      <c r="W5055" s="330"/>
      <c r="X5055" s="325"/>
      <c r="Y5055" s="325"/>
      <c r="Z5055" s="325"/>
      <c r="AA5055" s="325"/>
      <c r="AB5055" s="325"/>
      <c r="AC5055" s="325"/>
      <c r="AD5055" s="325"/>
      <c r="AE5055" s="330"/>
      <c r="AF5055" s="326"/>
      <c r="AG5055" s="327"/>
      <c r="AH5055" s="327"/>
      <c r="AI5055" s="327"/>
      <c r="AJ5055" s="326"/>
      <c r="AK5055" s="327"/>
      <c r="AL5055" s="327"/>
      <c r="AM5055" s="331"/>
      <c r="AN5055" s="332"/>
      <c r="AO5055" s="333"/>
      <c r="AP5055" s="333"/>
      <c r="AQ5055" s="333"/>
      <c r="AR5055" s="332"/>
      <c r="AS5055" s="332"/>
    </row>
    <row r="5056" spans="1:45" x14ac:dyDescent="0.2">
      <c r="A5056" s="326"/>
      <c r="B5056" s="325"/>
      <c r="C5056" s="325"/>
      <c r="D5056" s="325"/>
      <c r="E5056" s="325"/>
      <c r="F5056" s="325"/>
      <c r="G5056" s="325"/>
      <c r="H5056" s="325"/>
      <c r="I5056" s="325"/>
      <c r="J5056" s="325"/>
      <c r="K5056" s="325"/>
      <c r="L5056" s="327"/>
      <c r="M5056" s="328"/>
      <c r="N5056" s="327"/>
      <c r="P5056" s="325"/>
      <c r="Q5056" s="325"/>
      <c r="R5056" s="325"/>
      <c r="S5056" s="325"/>
      <c r="T5056" s="328"/>
      <c r="U5056" s="329"/>
      <c r="V5056" s="330"/>
      <c r="W5056" s="330"/>
      <c r="X5056" s="325"/>
      <c r="Y5056" s="325"/>
      <c r="Z5056" s="325"/>
      <c r="AA5056" s="325"/>
      <c r="AB5056" s="325"/>
      <c r="AC5056" s="325"/>
      <c r="AD5056" s="325"/>
      <c r="AE5056" s="330"/>
      <c r="AF5056" s="326"/>
      <c r="AG5056" s="327"/>
      <c r="AH5056" s="327"/>
      <c r="AI5056" s="327"/>
      <c r="AJ5056" s="326"/>
      <c r="AK5056" s="327"/>
      <c r="AL5056" s="327"/>
      <c r="AM5056" s="331"/>
      <c r="AN5056" s="332"/>
      <c r="AO5056" s="333"/>
      <c r="AP5056" s="333"/>
      <c r="AQ5056" s="333"/>
      <c r="AR5056" s="332"/>
      <c r="AS5056" s="332"/>
    </row>
    <row r="5057" spans="1:45" x14ac:dyDescent="0.2">
      <c r="A5057" s="326"/>
      <c r="B5057" s="325"/>
      <c r="C5057" s="325"/>
      <c r="D5057" s="325"/>
      <c r="E5057" s="325"/>
      <c r="F5057" s="325"/>
      <c r="G5057" s="325"/>
      <c r="H5057" s="325"/>
      <c r="I5057" s="325"/>
      <c r="J5057" s="325"/>
      <c r="K5057" s="325"/>
      <c r="L5057" s="327"/>
      <c r="M5057" s="328"/>
      <c r="N5057" s="327"/>
      <c r="P5057" s="325"/>
      <c r="Q5057" s="325"/>
      <c r="R5057" s="325"/>
      <c r="S5057" s="325"/>
      <c r="T5057" s="328"/>
      <c r="U5057" s="329"/>
      <c r="V5057" s="330"/>
      <c r="W5057" s="330"/>
      <c r="X5057" s="325"/>
      <c r="Y5057" s="325"/>
      <c r="Z5057" s="325"/>
      <c r="AA5057" s="325"/>
      <c r="AB5057" s="325"/>
      <c r="AC5057" s="325"/>
      <c r="AD5057" s="325"/>
      <c r="AE5057" s="330"/>
      <c r="AF5057" s="326"/>
      <c r="AG5057" s="327"/>
      <c r="AH5057" s="327"/>
      <c r="AI5057" s="327"/>
      <c r="AJ5057" s="326"/>
      <c r="AK5057" s="327"/>
      <c r="AL5057" s="327"/>
      <c r="AM5057" s="331"/>
      <c r="AN5057" s="332"/>
      <c r="AO5057" s="333"/>
      <c r="AP5057" s="333"/>
      <c r="AQ5057" s="333"/>
      <c r="AR5057" s="332"/>
      <c r="AS5057" s="332"/>
    </row>
    <row r="5058" spans="1:45" x14ac:dyDescent="0.2">
      <c r="A5058" s="326"/>
      <c r="B5058" s="325"/>
      <c r="C5058" s="325"/>
      <c r="D5058" s="325"/>
      <c r="E5058" s="325"/>
      <c r="F5058" s="325"/>
      <c r="G5058" s="325"/>
      <c r="H5058" s="325"/>
      <c r="I5058" s="325"/>
      <c r="J5058" s="325"/>
      <c r="K5058" s="325"/>
      <c r="L5058" s="327"/>
      <c r="M5058" s="328"/>
      <c r="N5058" s="327"/>
      <c r="P5058" s="325"/>
      <c r="Q5058" s="325"/>
      <c r="R5058" s="325"/>
      <c r="S5058" s="325"/>
      <c r="T5058" s="328"/>
      <c r="U5058" s="329"/>
      <c r="V5058" s="330"/>
      <c r="W5058" s="330"/>
      <c r="X5058" s="325"/>
      <c r="Y5058" s="325"/>
      <c r="Z5058" s="325"/>
      <c r="AA5058" s="325"/>
      <c r="AB5058" s="325"/>
      <c r="AC5058" s="325"/>
      <c r="AD5058" s="325"/>
      <c r="AE5058" s="330"/>
      <c r="AF5058" s="326"/>
      <c r="AG5058" s="327"/>
      <c r="AH5058" s="327"/>
      <c r="AI5058" s="327"/>
      <c r="AJ5058" s="326"/>
      <c r="AK5058" s="327"/>
      <c r="AL5058" s="327"/>
      <c r="AM5058" s="331"/>
      <c r="AN5058" s="332"/>
      <c r="AO5058" s="333"/>
      <c r="AP5058" s="333"/>
      <c r="AQ5058" s="333"/>
      <c r="AR5058" s="332"/>
      <c r="AS5058" s="332"/>
    </row>
    <row r="5059" spans="1:45" x14ac:dyDescent="0.2">
      <c r="A5059" s="326"/>
      <c r="B5059" s="325"/>
      <c r="C5059" s="325"/>
      <c r="D5059" s="325"/>
      <c r="E5059" s="325"/>
      <c r="F5059" s="325"/>
      <c r="G5059" s="325"/>
      <c r="H5059" s="325"/>
      <c r="I5059" s="325"/>
      <c r="J5059" s="325"/>
      <c r="K5059" s="325"/>
      <c r="L5059" s="327"/>
      <c r="M5059" s="328"/>
      <c r="N5059" s="327"/>
      <c r="P5059" s="325"/>
      <c r="Q5059" s="325"/>
      <c r="R5059" s="325"/>
      <c r="S5059" s="325"/>
      <c r="T5059" s="328"/>
      <c r="U5059" s="329"/>
      <c r="V5059" s="330"/>
      <c r="W5059" s="330"/>
      <c r="X5059" s="325"/>
      <c r="Y5059" s="325"/>
      <c r="Z5059" s="325"/>
      <c r="AA5059" s="325"/>
      <c r="AB5059" s="325"/>
      <c r="AC5059" s="325"/>
      <c r="AD5059" s="325"/>
      <c r="AE5059" s="330"/>
      <c r="AF5059" s="326"/>
      <c r="AG5059" s="327"/>
      <c r="AH5059" s="327"/>
      <c r="AI5059" s="327"/>
      <c r="AJ5059" s="326"/>
      <c r="AK5059" s="327"/>
      <c r="AL5059" s="327"/>
      <c r="AM5059" s="331"/>
      <c r="AN5059" s="332"/>
      <c r="AO5059" s="333"/>
      <c r="AP5059" s="333"/>
      <c r="AQ5059" s="333"/>
      <c r="AR5059" s="332"/>
      <c r="AS5059" s="332"/>
    </row>
    <row r="5060" spans="1:45" x14ac:dyDescent="0.2">
      <c r="A5060" s="326"/>
      <c r="B5060" s="325"/>
      <c r="C5060" s="325"/>
      <c r="D5060" s="325"/>
      <c r="E5060" s="325"/>
      <c r="F5060" s="325"/>
      <c r="G5060" s="325"/>
      <c r="H5060" s="325"/>
      <c r="I5060" s="325"/>
      <c r="J5060" s="325"/>
      <c r="K5060" s="325"/>
      <c r="L5060" s="327"/>
      <c r="M5060" s="328"/>
      <c r="N5060" s="327"/>
      <c r="P5060" s="325"/>
      <c r="Q5060" s="325"/>
      <c r="R5060" s="325"/>
      <c r="S5060" s="325"/>
      <c r="T5060" s="328"/>
      <c r="U5060" s="329"/>
      <c r="V5060" s="330"/>
      <c r="W5060" s="330"/>
      <c r="X5060" s="325"/>
      <c r="Y5060" s="325"/>
      <c r="Z5060" s="325"/>
      <c r="AA5060" s="325"/>
      <c r="AB5060" s="325"/>
      <c r="AC5060" s="325"/>
      <c r="AD5060" s="325"/>
      <c r="AE5060" s="330"/>
      <c r="AF5060" s="326"/>
      <c r="AG5060" s="327"/>
      <c r="AH5060" s="327"/>
      <c r="AI5060" s="327"/>
      <c r="AJ5060" s="326"/>
      <c r="AK5060" s="327"/>
      <c r="AL5060" s="327"/>
      <c r="AM5060" s="331"/>
      <c r="AN5060" s="332"/>
      <c r="AO5060" s="333"/>
      <c r="AP5060" s="333"/>
      <c r="AQ5060" s="333"/>
      <c r="AR5060" s="332"/>
      <c r="AS5060" s="332"/>
    </row>
    <row r="5061" spans="1:45" x14ac:dyDescent="0.2">
      <c r="A5061" s="326"/>
      <c r="B5061" s="325"/>
      <c r="C5061" s="325"/>
      <c r="D5061" s="325"/>
      <c r="E5061" s="325"/>
      <c r="F5061" s="325"/>
      <c r="G5061" s="325"/>
      <c r="H5061" s="325"/>
      <c r="I5061" s="325"/>
      <c r="J5061" s="325"/>
      <c r="K5061" s="325"/>
      <c r="L5061" s="327"/>
      <c r="M5061" s="328"/>
      <c r="N5061" s="327"/>
      <c r="P5061" s="325"/>
      <c r="Q5061" s="325"/>
      <c r="R5061" s="325"/>
      <c r="S5061" s="325"/>
      <c r="T5061" s="328"/>
      <c r="U5061" s="329"/>
      <c r="V5061" s="330"/>
      <c r="W5061" s="330"/>
      <c r="X5061" s="325"/>
      <c r="Y5061" s="325"/>
      <c r="Z5061" s="325"/>
      <c r="AA5061" s="325"/>
      <c r="AB5061" s="325"/>
      <c r="AC5061" s="325"/>
      <c r="AD5061" s="325"/>
      <c r="AE5061" s="330"/>
      <c r="AF5061" s="326"/>
      <c r="AG5061" s="327"/>
      <c r="AH5061" s="327"/>
      <c r="AI5061" s="327"/>
      <c r="AJ5061" s="326"/>
      <c r="AK5061" s="327"/>
      <c r="AL5061" s="327"/>
      <c r="AM5061" s="331"/>
      <c r="AN5061" s="332"/>
      <c r="AO5061" s="333"/>
      <c r="AP5061" s="333"/>
      <c r="AQ5061" s="333"/>
      <c r="AR5061" s="332"/>
      <c r="AS5061" s="332"/>
    </row>
    <row r="5062" spans="1:45" x14ac:dyDescent="0.2">
      <c r="A5062" s="326"/>
      <c r="B5062" s="325"/>
      <c r="C5062" s="325"/>
      <c r="D5062" s="325"/>
      <c r="E5062" s="325"/>
      <c r="F5062" s="325"/>
      <c r="G5062" s="325"/>
      <c r="H5062" s="325"/>
      <c r="I5062" s="325"/>
      <c r="J5062" s="325"/>
      <c r="K5062" s="325"/>
      <c r="L5062" s="327"/>
      <c r="M5062" s="328"/>
      <c r="N5062" s="327"/>
      <c r="P5062" s="325"/>
      <c r="Q5062" s="325"/>
      <c r="R5062" s="325"/>
      <c r="S5062" s="325"/>
      <c r="T5062" s="328"/>
      <c r="U5062" s="329"/>
      <c r="V5062" s="330"/>
      <c r="W5062" s="330"/>
      <c r="X5062" s="325"/>
      <c r="Y5062" s="325"/>
      <c r="Z5062" s="325"/>
      <c r="AA5062" s="325"/>
      <c r="AB5062" s="325"/>
      <c r="AC5062" s="325"/>
      <c r="AD5062" s="325"/>
      <c r="AE5062" s="330"/>
      <c r="AF5062" s="326"/>
      <c r="AG5062" s="327"/>
      <c r="AH5062" s="327"/>
      <c r="AI5062" s="327"/>
      <c r="AJ5062" s="326"/>
      <c r="AK5062" s="327"/>
      <c r="AL5062" s="327"/>
      <c r="AM5062" s="331"/>
      <c r="AN5062" s="332"/>
      <c r="AO5062" s="333"/>
      <c r="AP5062" s="333"/>
      <c r="AQ5062" s="333"/>
      <c r="AR5062" s="332"/>
      <c r="AS5062" s="332"/>
    </row>
    <row r="5063" spans="1:45" x14ac:dyDescent="0.2">
      <c r="A5063" s="326"/>
      <c r="B5063" s="325"/>
      <c r="C5063" s="325"/>
      <c r="D5063" s="325"/>
      <c r="E5063" s="325"/>
      <c r="F5063" s="325"/>
      <c r="G5063" s="325"/>
      <c r="H5063" s="325"/>
      <c r="I5063" s="325"/>
      <c r="J5063" s="325"/>
      <c r="K5063" s="325"/>
      <c r="L5063" s="327"/>
      <c r="M5063" s="328"/>
      <c r="N5063" s="327"/>
      <c r="P5063" s="325"/>
      <c r="Q5063" s="325"/>
      <c r="R5063" s="325"/>
      <c r="S5063" s="325"/>
      <c r="T5063" s="328"/>
      <c r="U5063" s="329"/>
      <c r="V5063" s="330"/>
      <c r="W5063" s="330"/>
      <c r="X5063" s="325"/>
      <c r="Y5063" s="325"/>
      <c r="Z5063" s="325"/>
      <c r="AA5063" s="325"/>
      <c r="AB5063" s="325"/>
      <c r="AC5063" s="325"/>
      <c r="AD5063" s="325"/>
      <c r="AE5063" s="330"/>
      <c r="AF5063" s="326"/>
      <c r="AG5063" s="327"/>
      <c r="AH5063" s="327"/>
      <c r="AI5063" s="327"/>
      <c r="AJ5063" s="326"/>
      <c r="AK5063" s="327"/>
      <c r="AL5063" s="327"/>
      <c r="AM5063" s="331"/>
      <c r="AN5063" s="332"/>
      <c r="AO5063" s="333"/>
      <c r="AP5063" s="333"/>
      <c r="AQ5063" s="333"/>
      <c r="AR5063" s="332"/>
      <c r="AS5063" s="332"/>
    </row>
    <row r="5064" spans="1:45" x14ac:dyDescent="0.2">
      <c r="A5064" s="326"/>
      <c r="B5064" s="325"/>
      <c r="C5064" s="325"/>
      <c r="D5064" s="325"/>
      <c r="E5064" s="325"/>
      <c r="F5064" s="325"/>
      <c r="G5064" s="325"/>
      <c r="H5064" s="325"/>
      <c r="I5064" s="325"/>
      <c r="J5064" s="325"/>
      <c r="K5064" s="325"/>
      <c r="L5064" s="327"/>
      <c r="M5064" s="328"/>
      <c r="N5064" s="327"/>
      <c r="P5064" s="325"/>
      <c r="Q5064" s="325"/>
      <c r="R5064" s="325"/>
      <c r="S5064" s="325"/>
      <c r="T5064" s="328"/>
      <c r="U5064" s="329"/>
      <c r="V5064" s="330"/>
      <c r="W5064" s="330"/>
      <c r="X5064" s="325"/>
      <c r="Y5064" s="325"/>
      <c r="Z5064" s="325"/>
      <c r="AA5064" s="325"/>
      <c r="AB5064" s="325"/>
      <c r="AC5064" s="325"/>
      <c r="AD5064" s="325"/>
      <c r="AE5064" s="330"/>
      <c r="AF5064" s="326"/>
      <c r="AG5064" s="327"/>
      <c r="AH5064" s="327"/>
      <c r="AI5064" s="327"/>
      <c r="AJ5064" s="326"/>
      <c r="AK5064" s="327"/>
      <c r="AL5064" s="327"/>
      <c r="AM5064" s="331"/>
      <c r="AN5064" s="332"/>
      <c r="AO5064" s="333"/>
      <c r="AP5064" s="333"/>
      <c r="AQ5064" s="333"/>
      <c r="AR5064" s="332"/>
      <c r="AS5064" s="332"/>
    </row>
    <row r="5065" spans="1:45" x14ac:dyDescent="0.2">
      <c r="A5065" s="326"/>
      <c r="B5065" s="325"/>
      <c r="C5065" s="325"/>
      <c r="D5065" s="325"/>
      <c r="E5065" s="325"/>
      <c r="F5065" s="325"/>
      <c r="G5065" s="325"/>
      <c r="H5065" s="325"/>
      <c r="I5065" s="325"/>
      <c r="J5065" s="325"/>
      <c r="K5065" s="325"/>
      <c r="L5065" s="327"/>
      <c r="M5065" s="328"/>
      <c r="N5065" s="327"/>
      <c r="P5065" s="325"/>
      <c r="Q5065" s="325"/>
      <c r="R5065" s="325"/>
      <c r="S5065" s="325"/>
      <c r="T5065" s="328"/>
      <c r="U5065" s="329"/>
      <c r="V5065" s="330"/>
      <c r="W5065" s="330"/>
      <c r="X5065" s="325"/>
      <c r="Y5065" s="325"/>
      <c r="Z5065" s="325"/>
      <c r="AA5065" s="325"/>
      <c r="AB5065" s="325"/>
      <c r="AC5065" s="325"/>
      <c r="AD5065" s="325"/>
      <c r="AE5065" s="330"/>
      <c r="AF5065" s="326"/>
      <c r="AG5065" s="327"/>
      <c r="AH5065" s="327"/>
      <c r="AI5065" s="327"/>
      <c r="AJ5065" s="326"/>
      <c r="AK5065" s="327"/>
      <c r="AL5065" s="327"/>
      <c r="AM5065" s="331"/>
      <c r="AN5065" s="332"/>
      <c r="AO5065" s="333"/>
      <c r="AP5065" s="333"/>
      <c r="AQ5065" s="333"/>
      <c r="AR5065" s="332"/>
      <c r="AS5065" s="332"/>
    </row>
    <row r="5066" spans="1:45" x14ac:dyDescent="0.2">
      <c r="A5066" s="326"/>
      <c r="B5066" s="325"/>
      <c r="C5066" s="325"/>
      <c r="D5066" s="325"/>
      <c r="E5066" s="325"/>
      <c r="F5066" s="325"/>
      <c r="G5066" s="325"/>
      <c r="H5066" s="325"/>
      <c r="I5066" s="325"/>
      <c r="J5066" s="325"/>
      <c r="K5066" s="325"/>
      <c r="L5066" s="327"/>
      <c r="M5066" s="328"/>
      <c r="N5066" s="327"/>
      <c r="P5066" s="325"/>
      <c r="Q5066" s="325"/>
      <c r="R5066" s="325"/>
      <c r="S5066" s="325"/>
      <c r="T5066" s="328"/>
      <c r="U5066" s="329"/>
      <c r="V5066" s="330"/>
      <c r="W5066" s="330"/>
      <c r="X5066" s="325"/>
      <c r="Y5066" s="325"/>
      <c r="Z5066" s="325"/>
      <c r="AA5066" s="325"/>
      <c r="AB5066" s="325"/>
      <c r="AC5066" s="325"/>
      <c r="AD5066" s="325"/>
      <c r="AE5066" s="330"/>
      <c r="AF5066" s="326"/>
      <c r="AG5066" s="327"/>
      <c r="AH5066" s="327"/>
      <c r="AI5066" s="327"/>
      <c r="AJ5066" s="326"/>
      <c r="AK5066" s="327"/>
      <c r="AL5066" s="327"/>
      <c r="AM5066" s="331"/>
      <c r="AN5066" s="332"/>
      <c r="AO5066" s="333"/>
      <c r="AP5066" s="333"/>
      <c r="AQ5066" s="333"/>
      <c r="AR5066" s="332"/>
      <c r="AS5066" s="332"/>
    </row>
    <row r="5067" spans="1:45" x14ac:dyDescent="0.2">
      <c r="A5067" s="326"/>
      <c r="B5067" s="325"/>
      <c r="C5067" s="325"/>
      <c r="D5067" s="325"/>
      <c r="E5067" s="325"/>
      <c r="F5067" s="325"/>
      <c r="G5067" s="325"/>
      <c r="H5067" s="325"/>
      <c r="I5067" s="325"/>
      <c r="J5067" s="325"/>
      <c r="K5067" s="325"/>
      <c r="L5067" s="327"/>
      <c r="M5067" s="328"/>
      <c r="N5067" s="327"/>
      <c r="P5067" s="325"/>
      <c r="Q5067" s="325"/>
      <c r="R5067" s="325"/>
      <c r="S5067" s="325"/>
      <c r="T5067" s="328"/>
      <c r="U5067" s="329"/>
      <c r="V5067" s="330"/>
      <c r="W5067" s="330"/>
      <c r="X5067" s="325"/>
      <c r="Y5067" s="325"/>
      <c r="Z5067" s="325"/>
      <c r="AA5067" s="325"/>
      <c r="AB5067" s="325"/>
      <c r="AC5067" s="325"/>
      <c r="AD5067" s="325"/>
      <c r="AE5067" s="330"/>
      <c r="AF5067" s="326"/>
      <c r="AG5067" s="327"/>
      <c r="AH5067" s="327"/>
      <c r="AI5067" s="327"/>
      <c r="AJ5067" s="326"/>
      <c r="AK5067" s="327"/>
      <c r="AL5067" s="327"/>
      <c r="AM5067" s="331"/>
      <c r="AN5067" s="332"/>
      <c r="AO5067" s="333"/>
      <c r="AP5067" s="333"/>
      <c r="AQ5067" s="333"/>
      <c r="AR5067" s="332"/>
      <c r="AS5067" s="332"/>
    </row>
    <row r="5068" spans="1:45" x14ac:dyDescent="0.2">
      <c r="A5068" s="326"/>
      <c r="B5068" s="325"/>
      <c r="C5068" s="325"/>
      <c r="D5068" s="325"/>
      <c r="E5068" s="325"/>
      <c r="F5068" s="325"/>
      <c r="G5068" s="325"/>
      <c r="H5068" s="325"/>
      <c r="I5068" s="325"/>
      <c r="J5068" s="325"/>
      <c r="K5068" s="325"/>
      <c r="L5068" s="327"/>
      <c r="M5068" s="328"/>
      <c r="N5068" s="327"/>
      <c r="P5068" s="325"/>
      <c r="Q5068" s="325"/>
      <c r="R5068" s="325"/>
      <c r="S5068" s="325"/>
      <c r="T5068" s="328"/>
      <c r="U5068" s="329"/>
      <c r="V5068" s="330"/>
      <c r="W5068" s="330"/>
      <c r="X5068" s="325"/>
      <c r="Y5068" s="325"/>
      <c r="Z5068" s="325"/>
      <c r="AA5068" s="325"/>
      <c r="AB5068" s="325"/>
      <c r="AC5068" s="325"/>
      <c r="AD5068" s="325"/>
      <c r="AE5068" s="330"/>
      <c r="AF5068" s="326"/>
      <c r="AG5068" s="327"/>
      <c r="AH5068" s="327"/>
      <c r="AI5068" s="327"/>
      <c r="AJ5068" s="326"/>
      <c r="AK5068" s="327"/>
      <c r="AL5068" s="327"/>
      <c r="AM5068" s="331"/>
      <c r="AN5068" s="332"/>
      <c r="AO5068" s="333"/>
      <c r="AP5068" s="333"/>
      <c r="AQ5068" s="333"/>
      <c r="AR5068" s="332"/>
      <c r="AS5068" s="332"/>
    </row>
    <row r="5069" spans="1:45" x14ac:dyDescent="0.2">
      <c r="A5069" s="326"/>
      <c r="B5069" s="325"/>
      <c r="C5069" s="325"/>
      <c r="D5069" s="325"/>
      <c r="E5069" s="325"/>
      <c r="F5069" s="325"/>
      <c r="G5069" s="325"/>
      <c r="H5069" s="325"/>
      <c r="I5069" s="325"/>
      <c r="J5069" s="325"/>
      <c r="K5069" s="325"/>
      <c r="L5069" s="327"/>
      <c r="M5069" s="328"/>
      <c r="N5069" s="327"/>
      <c r="P5069" s="325"/>
      <c r="Q5069" s="325"/>
      <c r="R5069" s="325"/>
      <c r="S5069" s="325"/>
      <c r="T5069" s="328"/>
      <c r="U5069" s="329"/>
      <c r="V5069" s="330"/>
      <c r="W5069" s="330"/>
      <c r="X5069" s="325"/>
      <c r="Y5069" s="325"/>
      <c r="Z5069" s="325"/>
      <c r="AA5069" s="325"/>
      <c r="AB5069" s="325"/>
      <c r="AC5069" s="325"/>
      <c r="AD5069" s="325"/>
      <c r="AE5069" s="330"/>
      <c r="AF5069" s="326"/>
      <c r="AG5069" s="327"/>
      <c r="AH5069" s="327"/>
      <c r="AI5069" s="327"/>
      <c r="AJ5069" s="326"/>
      <c r="AK5069" s="327"/>
      <c r="AL5069" s="327"/>
      <c r="AM5069" s="331"/>
      <c r="AN5069" s="332"/>
      <c r="AO5069" s="333"/>
      <c r="AP5069" s="333"/>
      <c r="AQ5069" s="333"/>
      <c r="AR5069" s="332"/>
      <c r="AS5069" s="332"/>
    </row>
    <row r="5070" spans="1:45" x14ac:dyDescent="0.2">
      <c r="A5070" s="326"/>
      <c r="B5070" s="325"/>
      <c r="C5070" s="325"/>
      <c r="D5070" s="325"/>
      <c r="E5070" s="325"/>
      <c r="F5070" s="325"/>
      <c r="G5070" s="325"/>
      <c r="H5070" s="325"/>
      <c r="I5070" s="325"/>
      <c r="J5070" s="325"/>
      <c r="K5070" s="325"/>
      <c r="L5070" s="327"/>
      <c r="M5070" s="328"/>
      <c r="N5070" s="327"/>
      <c r="P5070" s="325"/>
      <c r="Q5070" s="325"/>
      <c r="R5070" s="325"/>
      <c r="S5070" s="325"/>
      <c r="T5070" s="328"/>
      <c r="U5070" s="329"/>
      <c r="V5070" s="330"/>
      <c r="W5070" s="330"/>
      <c r="X5070" s="325"/>
      <c r="Y5070" s="325"/>
      <c r="Z5070" s="325"/>
      <c r="AA5070" s="325"/>
      <c r="AB5070" s="325"/>
      <c r="AC5070" s="325"/>
      <c r="AD5070" s="325"/>
      <c r="AE5070" s="330"/>
      <c r="AF5070" s="326"/>
      <c r="AG5070" s="327"/>
      <c r="AH5070" s="327"/>
      <c r="AI5070" s="327"/>
      <c r="AJ5070" s="326"/>
      <c r="AK5070" s="327"/>
      <c r="AL5070" s="327"/>
      <c r="AM5070" s="331"/>
      <c r="AN5070" s="332"/>
      <c r="AO5070" s="333"/>
      <c r="AP5070" s="333"/>
      <c r="AQ5070" s="333"/>
      <c r="AR5070" s="332"/>
      <c r="AS5070" s="332"/>
    </row>
    <row r="5071" spans="1:45" x14ac:dyDescent="0.2">
      <c r="A5071" s="326"/>
      <c r="B5071" s="325"/>
      <c r="C5071" s="325"/>
      <c r="D5071" s="325"/>
      <c r="E5071" s="325"/>
      <c r="F5071" s="325"/>
      <c r="G5071" s="325"/>
      <c r="H5071" s="325"/>
      <c r="I5071" s="325"/>
      <c r="J5071" s="325"/>
      <c r="K5071" s="325"/>
      <c r="L5071" s="327"/>
      <c r="M5071" s="328"/>
      <c r="N5071" s="327"/>
      <c r="P5071" s="325"/>
      <c r="Q5071" s="325"/>
      <c r="R5071" s="325"/>
      <c r="S5071" s="325"/>
      <c r="T5071" s="328"/>
      <c r="U5071" s="329"/>
      <c r="V5071" s="330"/>
      <c r="W5071" s="330"/>
      <c r="X5071" s="325"/>
      <c r="Y5071" s="325"/>
      <c r="Z5071" s="325"/>
      <c r="AA5071" s="325"/>
      <c r="AB5071" s="325"/>
      <c r="AC5071" s="325"/>
      <c r="AD5071" s="325"/>
      <c r="AE5071" s="330"/>
      <c r="AF5071" s="326"/>
      <c r="AG5071" s="327"/>
      <c r="AH5071" s="327"/>
      <c r="AI5071" s="327"/>
      <c r="AJ5071" s="326"/>
      <c r="AK5071" s="327"/>
      <c r="AL5071" s="327"/>
      <c r="AM5071" s="331"/>
      <c r="AN5071" s="332"/>
      <c r="AO5071" s="333"/>
      <c r="AP5071" s="333"/>
      <c r="AQ5071" s="333"/>
      <c r="AR5071" s="332"/>
      <c r="AS5071" s="332"/>
    </row>
    <row r="5072" spans="1:45" x14ac:dyDescent="0.2">
      <c r="A5072" s="326"/>
      <c r="B5072" s="325"/>
      <c r="C5072" s="325"/>
      <c r="D5072" s="325"/>
      <c r="E5072" s="325"/>
      <c r="F5072" s="325"/>
      <c r="G5072" s="325"/>
      <c r="H5072" s="325"/>
      <c r="I5072" s="325"/>
      <c r="J5072" s="325"/>
      <c r="K5072" s="325"/>
      <c r="L5072" s="327"/>
      <c r="M5072" s="328"/>
      <c r="N5072" s="327"/>
      <c r="P5072" s="325"/>
      <c r="Q5072" s="325"/>
      <c r="R5072" s="325"/>
      <c r="S5072" s="325"/>
      <c r="T5072" s="328"/>
      <c r="U5072" s="329"/>
      <c r="V5072" s="330"/>
      <c r="W5072" s="330"/>
      <c r="X5072" s="325"/>
      <c r="Y5072" s="325"/>
      <c r="Z5072" s="325"/>
      <c r="AA5072" s="325"/>
      <c r="AB5072" s="325"/>
      <c r="AC5072" s="325"/>
      <c r="AD5072" s="325"/>
      <c r="AE5072" s="330"/>
      <c r="AF5072" s="326"/>
      <c r="AG5072" s="327"/>
      <c r="AH5072" s="327"/>
      <c r="AI5072" s="327"/>
      <c r="AJ5072" s="326"/>
      <c r="AK5072" s="327"/>
      <c r="AL5072" s="327"/>
      <c r="AM5072" s="331"/>
      <c r="AN5072" s="332"/>
      <c r="AO5072" s="333"/>
      <c r="AP5072" s="333"/>
      <c r="AQ5072" s="333"/>
      <c r="AR5072" s="332"/>
      <c r="AS5072" s="332"/>
    </row>
    <row r="5073" spans="1:45" x14ac:dyDescent="0.2">
      <c r="A5073" s="326"/>
      <c r="B5073" s="325"/>
      <c r="C5073" s="325"/>
      <c r="D5073" s="325"/>
      <c r="E5073" s="325"/>
      <c r="F5073" s="325"/>
      <c r="G5073" s="325"/>
      <c r="H5073" s="325"/>
      <c r="I5073" s="325"/>
      <c r="J5073" s="325"/>
      <c r="K5073" s="325"/>
      <c r="L5073" s="327"/>
      <c r="M5073" s="328"/>
      <c r="N5073" s="327"/>
      <c r="P5073" s="325"/>
      <c r="Q5073" s="325"/>
      <c r="R5073" s="325"/>
      <c r="S5073" s="325"/>
      <c r="T5073" s="328"/>
      <c r="U5073" s="329"/>
      <c r="V5073" s="330"/>
      <c r="W5073" s="330"/>
      <c r="X5073" s="325"/>
      <c r="Y5073" s="325"/>
      <c r="Z5073" s="325"/>
      <c r="AA5073" s="325"/>
      <c r="AB5073" s="325"/>
      <c r="AC5073" s="325"/>
      <c r="AD5073" s="325"/>
      <c r="AE5073" s="330"/>
      <c r="AF5073" s="326"/>
      <c r="AG5073" s="327"/>
      <c r="AH5073" s="327"/>
      <c r="AI5073" s="327"/>
      <c r="AJ5073" s="326"/>
      <c r="AK5073" s="327"/>
      <c r="AL5073" s="327"/>
      <c r="AM5073" s="331"/>
      <c r="AN5073" s="332"/>
      <c r="AO5073" s="333"/>
      <c r="AP5073" s="333"/>
      <c r="AQ5073" s="333"/>
      <c r="AR5073" s="332"/>
      <c r="AS5073" s="332"/>
    </row>
    <row r="5074" spans="1:45" x14ac:dyDescent="0.2">
      <c r="A5074" s="326"/>
      <c r="B5074" s="325"/>
      <c r="C5074" s="325"/>
      <c r="D5074" s="325"/>
      <c r="E5074" s="325"/>
      <c r="F5074" s="325"/>
      <c r="G5074" s="325"/>
      <c r="H5074" s="325"/>
      <c r="I5074" s="325"/>
      <c r="J5074" s="325"/>
      <c r="K5074" s="325"/>
      <c r="L5074" s="327"/>
      <c r="M5074" s="328"/>
      <c r="N5074" s="327"/>
      <c r="P5074" s="325"/>
      <c r="Q5074" s="325"/>
      <c r="R5074" s="325"/>
      <c r="S5074" s="325"/>
      <c r="T5074" s="328"/>
      <c r="U5074" s="329"/>
      <c r="V5074" s="330"/>
      <c r="W5074" s="330"/>
      <c r="X5074" s="325"/>
      <c r="Y5074" s="325"/>
      <c r="Z5074" s="325"/>
      <c r="AA5074" s="325"/>
      <c r="AB5074" s="325"/>
      <c r="AC5074" s="325"/>
      <c r="AD5074" s="325"/>
      <c r="AE5074" s="330"/>
      <c r="AF5074" s="326"/>
      <c r="AG5074" s="327"/>
      <c r="AH5074" s="327"/>
      <c r="AI5074" s="327"/>
      <c r="AJ5074" s="326"/>
      <c r="AK5074" s="327"/>
      <c r="AL5074" s="327"/>
      <c r="AM5074" s="331"/>
      <c r="AN5074" s="332"/>
      <c r="AO5074" s="333"/>
      <c r="AP5074" s="333"/>
      <c r="AQ5074" s="333"/>
      <c r="AR5074" s="332"/>
      <c r="AS5074" s="332"/>
    </row>
    <row r="5075" spans="1:45" x14ac:dyDescent="0.2">
      <c r="A5075" s="326"/>
      <c r="B5075" s="325"/>
      <c r="C5075" s="325"/>
      <c r="D5075" s="325"/>
      <c r="E5075" s="325"/>
      <c r="F5075" s="325"/>
      <c r="G5075" s="325"/>
      <c r="H5075" s="325"/>
      <c r="I5075" s="325"/>
      <c r="J5075" s="325"/>
      <c r="K5075" s="325"/>
      <c r="L5075" s="327"/>
      <c r="M5075" s="328"/>
      <c r="N5075" s="327"/>
      <c r="P5075" s="325"/>
      <c r="Q5075" s="325"/>
      <c r="R5075" s="325"/>
      <c r="S5075" s="325"/>
      <c r="T5075" s="328"/>
      <c r="U5075" s="329"/>
      <c r="V5075" s="330"/>
      <c r="W5075" s="330"/>
      <c r="X5075" s="325"/>
      <c r="Y5075" s="325"/>
      <c r="Z5075" s="325"/>
      <c r="AA5075" s="325"/>
      <c r="AB5075" s="325"/>
      <c r="AC5075" s="325"/>
      <c r="AD5075" s="325"/>
      <c r="AE5075" s="330"/>
      <c r="AF5075" s="326"/>
      <c r="AG5075" s="327"/>
      <c r="AH5075" s="327"/>
      <c r="AI5075" s="327"/>
      <c r="AJ5075" s="326"/>
      <c r="AK5075" s="327"/>
      <c r="AL5075" s="327"/>
      <c r="AM5075" s="331"/>
      <c r="AN5075" s="332"/>
      <c r="AO5075" s="333"/>
      <c r="AP5075" s="333"/>
      <c r="AQ5075" s="333"/>
      <c r="AR5075" s="332"/>
      <c r="AS5075" s="332"/>
    </row>
    <row r="5076" spans="1:45" x14ac:dyDescent="0.2">
      <c r="A5076" s="326"/>
      <c r="B5076" s="325"/>
      <c r="C5076" s="325"/>
      <c r="D5076" s="325"/>
      <c r="E5076" s="325"/>
      <c r="F5076" s="325"/>
      <c r="G5076" s="325"/>
      <c r="H5076" s="325"/>
      <c r="I5076" s="325"/>
      <c r="J5076" s="325"/>
      <c r="K5076" s="325"/>
      <c r="L5076" s="327"/>
      <c r="M5076" s="328"/>
      <c r="N5076" s="327"/>
      <c r="P5076" s="325"/>
      <c r="Q5076" s="325"/>
      <c r="R5076" s="325"/>
      <c r="S5076" s="325"/>
      <c r="T5076" s="328"/>
      <c r="U5076" s="329"/>
      <c r="V5076" s="330"/>
      <c r="W5076" s="330"/>
      <c r="X5076" s="325"/>
      <c r="Y5076" s="325"/>
      <c r="Z5076" s="325"/>
      <c r="AA5076" s="325"/>
      <c r="AB5076" s="325"/>
      <c r="AC5076" s="325"/>
      <c r="AD5076" s="325"/>
      <c r="AE5076" s="330"/>
      <c r="AF5076" s="326"/>
      <c r="AG5076" s="327"/>
      <c r="AH5076" s="327"/>
      <c r="AI5076" s="327"/>
      <c r="AJ5076" s="326"/>
      <c r="AK5076" s="327"/>
      <c r="AL5076" s="327"/>
      <c r="AM5076" s="331"/>
      <c r="AN5076" s="332"/>
      <c r="AO5076" s="333"/>
      <c r="AP5076" s="333"/>
      <c r="AQ5076" s="333"/>
      <c r="AR5076" s="332"/>
      <c r="AS5076" s="332"/>
    </row>
    <row r="5077" spans="1:45" x14ac:dyDescent="0.2">
      <c r="A5077" s="326"/>
      <c r="B5077" s="325"/>
      <c r="C5077" s="325"/>
      <c r="D5077" s="325"/>
      <c r="E5077" s="325"/>
      <c r="F5077" s="325"/>
      <c r="G5077" s="325"/>
      <c r="H5077" s="325"/>
      <c r="I5077" s="325"/>
      <c r="J5077" s="325"/>
      <c r="K5077" s="325"/>
      <c r="L5077" s="327"/>
      <c r="M5077" s="328"/>
      <c r="N5077" s="327"/>
      <c r="P5077" s="325"/>
      <c r="Q5077" s="325"/>
      <c r="R5077" s="325"/>
      <c r="S5077" s="325"/>
      <c r="T5077" s="328"/>
      <c r="U5077" s="329"/>
      <c r="V5077" s="330"/>
      <c r="W5077" s="330"/>
      <c r="X5077" s="325"/>
      <c r="Y5077" s="325"/>
      <c r="Z5077" s="325"/>
      <c r="AA5077" s="325"/>
      <c r="AB5077" s="325"/>
      <c r="AC5077" s="325"/>
      <c r="AD5077" s="325"/>
      <c r="AE5077" s="330"/>
      <c r="AF5077" s="326"/>
      <c r="AG5077" s="327"/>
      <c r="AH5077" s="327"/>
      <c r="AI5077" s="327"/>
      <c r="AJ5077" s="326"/>
      <c r="AK5077" s="327"/>
      <c r="AL5077" s="327"/>
      <c r="AM5077" s="331"/>
      <c r="AN5077" s="332"/>
      <c r="AO5077" s="333"/>
      <c r="AP5077" s="333"/>
      <c r="AQ5077" s="333"/>
      <c r="AR5077" s="332"/>
      <c r="AS5077" s="332"/>
    </row>
    <row r="5078" spans="1:45" x14ac:dyDescent="0.2">
      <c r="A5078" s="326"/>
      <c r="B5078" s="325"/>
      <c r="C5078" s="325"/>
      <c r="D5078" s="325"/>
      <c r="E5078" s="325"/>
      <c r="F5078" s="325"/>
      <c r="G5078" s="325"/>
      <c r="H5078" s="325"/>
      <c r="I5078" s="325"/>
      <c r="J5078" s="325"/>
      <c r="K5078" s="325"/>
      <c r="L5078" s="327"/>
      <c r="M5078" s="328"/>
      <c r="N5078" s="327"/>
      <c r="P5078" s="325"/>
      <c r="Q5078" s="325"/>
      <c r="R5078" s="325"/>
      <c r="S5078" s="325"/>
      <c r="T5078" s="328"/>
      <c r="U5078" s="329"/>
      <c r="V5078" s="330"/>
      <c r="W5078" s="330"/>
      <c r="X5078" s="325"/>
      <c r="Y5078" s="325"/>
      <c r="Z5078" s="325"/>
      <c r="AA5078" s="325"/>
      <c r="AB5078" s="325"/>
      <c r="AC5078" s="325"/>
      <c r="AD5078" s="325"/>
      <c r="AE5078" s="330"/>
      <c r="AF5078" s="326"/>
      <c r="AG5078" s="327"/>
      <c r="AH5078" s="327"/>
      <c r="AI5078" s="327"/>
      <c r="AJ5078" s="326"/>
      <c r="AK5078" s="327"/>
      <c r="AL5078" s="327"/>
      <c r="AM5078" s="331"/>
      <c r="AN5078" s="332"/>
      <c r="AO5078" s="333"/>
      <c r="AP5078" s="333"/>
      <c r="AQ5078" s="333"/>
      <c r="AR5078" s="332"/>
      <c r="AS5078" s="332"/>
    </row>
    <row r="5079" spans="1:45" x14ac:dyDescent="0.2">
      <c r="A5079" s="326"/>
      <c r="B5079" s="325"/>
      <c r="C5079" s="325"/>
      <c r="D5079" s="325"/>
      <c r="E5079" s="325"/>
      <c r="F5079" s="325"/>
      <c r="G5079" s="325"/>
      <c r="H5079" s="325"/>
      <c r="I5079" s="325"/>
      <c r="J5079" s="325"/>
      <c r="K5079" s="325"/>
      <c r="L5079" s="327"/>
      <c r="M5079" s="328"/>
      <c r="N5079" s="327"/>
      <c r="P5079" s="325"/>
      <c r="Q5079" s="325"/>
      <c r="R5079" s="325"/>
      <c r="S5079" s="325"/>
      <c r="T5079" s="328"/>
      <c r="U5079" s="329"/>
      <c r="V5079" s="330"/>
      <c r="W5079" s="330"/>
      <c r="X5079" s="325"/>
      <c r="Y5079" s="325"/>
      <c r="Z5079" s="325"/>
      <c r="AA5079" s="325"/>
      <c r="AB5079" s="325"/>
      <c r="AC5079" s="325"/>
      <c r="AD5079" s="325"/>
      <c r="AE5079" s="330"/>
      <c r="AF5079" s="326"/>
      <c r="AG5079" s="327"/>
      <c r="AH5079" s="327"/>
      <c r="AI5079" s="327"/>
      <c r="AJ5079" s="326"/>
      <c r="AK5079" s="327"/>
      <c r="AL5079" s="327"/>
      <c r="AM5079" s="331"/>
      <c r="AN5079" s="332"/>
      <c r="AO5079" s="333"/>
      <c r="AP5079" s="333"/>
      <c r="AQ5079" s="333"/>
      <c r="AR5079" s="332"/>
      <c r="AS5079" s="332"/>
    </row>
    <row r="5080" spans="1:45" x14ac:dyDescent="0.2">
      <c r="A5080" s="326"/>
      <c r="B5080" s="325"/>
      <c r="C5080" s="325"/>
      <c r="D5080" s="325"/>
      <c r="E5080" s="325"/>
      <c r="F5080" s="325"/>
      <c r="G5080" s="325"/>
      <c r="H5080" s="325"/>
      <c r="I5080" s="325"/>
      <c r="J5080" s="325"/>
      <c r="K5080" s="325"/>
      <c r="L5080" s="327"/>
      <c r="M5080" s="328"/>
      <c r="N5080" s="327"/>
      <c r="P5080" s="325"/>
      <c r="Q5080" s="325"/>
      <c r="R5080" s="325"/>
      <c r="S5080" s="325"/>
      <c r="T5080" s="328"/>
      <c r="U5080" s="329"/>
      <c r="V5080" s="330"/>
      <c r="W5080" s="330"/>
      <c r="X5080" s="325"/>
      <c r="Y5080" s="325"/>
      <c r="Z5080" s="325"/>
      <c r="AA5080" s="325"/>
      <c r="AB5080" s="325"/>
      <c r="AC5080" s="325"/>
      <c r="AD5080" s="325"/>
      <c r="AE5080" s="330"/>
      <c r="AF5080" s="326"/>
      <c r="AG5080" s="327"/>
      <c r="AH5080" s="327"/>
      <c r="AI5080" s="327"/>
      <c r="AJ5080" s="326"/>
      <c r="AK5080" s="327"/>
      <c r="AL5080" s="327"/>
      <c r="AM5080" s="331"/>
      <c r="AN5080" s="332"/>
      <c r="AO5080" s="333"/>
      <c r="AP5080" s="333"/>
      <c r="AQ5080" s="333"/>
      <c r="AR5080" s="332"/>
      <c r="AS5080" s="332"/>
    </row>
    <row r="5081" spans="1:45" x14ac:dyDescent="0.2">
      <c r="A5081" s="326"/>
      <c r="B5081" s="325"/>
      <c r="C5081" s="325"/>
      <c r="D5081" s="325"/>
      <c r="E5081" s="325"/>
      <c r="F5081" s="325"/>
      <c r="G5081" s="325"/>
      <c r="H5081" s="325"/>
      <c r="I5081" s="325"/>
      <c r="J5081" s="325"/>
      <c r="K5081" s="325"/>
      <c r="L5081" s="327"/>
      <c r="M5081" s="328"/>
      <c r="N5081" s="327"/>
      <c r="P5081" s="325"/>
      <c r="Q5081" s="325"/>
      <c r="R5081" s="325"/>
      <c r="S5081" s="325"/>
      <c r="T5081" s="328"/>
      <c r="U5081" s="329"/>
      <c r="V5081" s="330"/>
      <c r="W5081" s="330"/>
      <c r="X5081" s="325"/>
      <c r="Y5081" s="325"/>
      <c r="Z5081" s="325"/>
      <c r="AA5081" s="325"/>
      <c r="AB5081" s="325"/>
      <c r="AC5081" s="325"/>
      <c r="AD5081" s="325"/>
      <c r="AE5081" s="330"/>
      <c r="AF5081" s="326"/>
      <c r="AG5081" s="327"/>
      <c r="AH5081" s="327"/>
      <c r="AI5081" s="327"/>
      <c r="AJ5081" s="326"/>
      <c r="AK5081" s="327"/>
      <c r="AL5081" s="327"/>
      <c r="AM5081" s="331"/>
      <c r="AN5081" s="332"/>
      <c r="AO5081" s="333"/>
      <c r="AP5081" s="333"/>
      <c r="AQ5081" s="333"/>
      <c r="AR5081" s="332"/>
      <c r="AS5081" s="332"/>
    </row>
    <row r="5082" spans="1:45" x14ac:dyDescent="0.2">
      <c r="A5082" s="326"/>
      <c r="B5082" s="325"/>
      <c r="C5082" s="325"/>
      <c r="D5082" s="325"/>
      <c r="E5082" s="325"/>
      <c r="F5082" s="325"/>
      <c r="G5082" s="325"/>
      <c r="H5082" s="325"/>
      <c r="I5082" s="325"/>
      <c r="J5082" s="325"/>
      <c r="K5082" s="325"/>
      <c r="L5082" s="327"/>
      <c r="M5082" s="328"/>
      <c r="N5082" s="327"/>
      <c r="P5082" s="325"/>
      <c r="Q5082" s="325"/>
      <c r="R5082" s="325"/>
      <c r="S5082" s="325"/>
      <c r="T5082" s="328"/>
      <c r="U5082" s="329"/>
      <c r="V5082" s="330"/>
      <c r="W5082" s="330"/>
      <c r="X5082" s="325"/>
      <c r="Y5082" s="325"/>
      <c r="Z5082" s="325"/>
      <c r="AA5082" s="325"/>
      <c r="AB5082" s="325"/>
      <c r="AC5082" s="325"/>
      <c r="AD5082" s="325"/>
      <c r="AE5082" s="330"/>
      <c r="AF5082" s="326"/>
      <c r="AG5082" s="327"/>
      <c r="AH5082" s="327"/>
      <c r="AI5082" s="327"/>
      <c r="AJ5082" s="326"/>
      <c r="AK5082" s="327"/>
      <c r="AL5082" s="327"/>
      <c r="AM5082" s="331"/>
      <c r="AN5082" s="332"/>
      <c r="AO5082" s="333"/>
      <c r="AP5082" s="333"/>
      <c r="AQ5082" s="333"/>
      <c r="AR5082" s="332"/>
      <c r="AS5082" s="332"/>
    </row>
    <row r="5083" spans="1:45" x14ac:dyDescent="0.2">
      <c r="A5083" s="326"/>
      <c r="B5083" s="325"/>
      <c r="C5083" s="325"/>
      <c r="D5083" s="325"/>
      <c r="E5083" s="325"/>
      <c r="F5083" s="325"/>
      <c r="G5083" s="325"/>
      <c r="H5083" s="325"/>
      <c r="I5083" s="325"/>
      <c r="J5083" s="325"/>
      <c r="K5083" s="325"/>
      <c r="L5083" s="327"/>
      <c r="M5083" s="328"/>
      <c r="N5083" s="327"/>
      <c r="P5083" s="325"/>
      <c r="Q5083" s="325"/>
      <c r="R5083" s="325"/>
      <c r="S5083" s="325"/>
      <c r="T5083" s="328"/>
      <c r="U5083" s="329"/>
      <c r="V5083" s="330"/>
      <c r="W5083" s="330"/>
      <c r="X5083" s="325"/>
      <c r="Y5083" s="325"/>
      <c r="Z5083" s="325"/>
      <c r="AA5083" s="325"/>
      <c r="AB5083" s="325"/>
      <c r="AC5083" s="325"/>
      <c r="AD5083" s="325"/>
      <c r="AE5083" s="330"/>
      <c r="AF5083" s="326"/>
      <c r="AG5083" s="327"/>
      <c r="AH5083" s="327"/>
      <c r="AI5083" s="327"/>
      <c r="AJ5083" s="326"/>
      <c r="AK5083" s="327"/>
      <c r="AL5083" s="327"/>
      <c r="AM5083" s="331"/>
      <c r="AN5083" s="332"/>
      <c r="AO5083" s="333"/>
      <c r="AP5083" s="333"/>
      <c r="AQ5083" s="333"/>
      <c r="AR5083" s="332"/>
      <c r="AS5083" s="332"/>
    </row>
    <row r="5084" spans="1:45" x14ac:dyDescent="0.2">
      <c r="A5084" s="326"/>
      <c r="B5084" s="325"/>
      <c r="C5084" s="325"/>
      <c r="D5084" s="325"/>
      <c r="E5084" s="325"/>
      <c r="F5084" s="325"/>
      <c r="G5084" s="325"/>
      <c r="H5084" s="325"/>
      <c r="I5084" s="325"/>
      <c r="J5084" s="325"/>
      <c r="K5084" s="325"/>
      <c r="L5084" s="327"/>
      <c r="M5084" s="328"/>
      <c r="N5084" s="327"/>
      <c r="P5084" s="325"/>
      <c r="Q5084" s="325"/>
      <c r="R5084" s="325"/>
      <c r="S5084" s="325"/>
      <c r="T5084" s="328"/>
      <c r="U5084" s="329"/>
      <c r="V5084" s="330"/>
      <c r="W5084" s="330"/>
      <c r="X5084" s="325"/>
      <c r="Y5084" s="325"/>
      <c r="Z5084" s="325"/>
      <c r="AA5084" s="325"/>
      <c r="AB5084" s="325"/>
      <c r="AC5084" s="325"/>
      <c r="AD5084" s="325"/>
      <c r="AE5084" s="330"/>
      <c r="AF5084" s="326"/>
      <c r="AG5084" s="327"/>
      <c r="AH5084" s="327"/>
      <c r="AI5084" s="327"/>
      <c r="AJ5084" s="326"/>
      <c r="AK5084" s="327"/>
      <c r="AL5084" s="327"/>
      <c r="AM5084" s="331"/>
      <c r="AN5084" s="332"/>
      <c r="AO5084" s="333"/>
      <c r="AP5084" s="333"/>
      <c r="AQ5084" s="333"/>
      <c r="AR5084" s="332"/>
      <c r="AS5084" s="332"/>
    </row>
    <row r="5085" spans="1:45" x14ac:dyDescent="0.2">
      <c r="A5085" s="326"/>
      <c r="B5085" s="325"/>
      <c r="C5085" s="325"/>
      <c r="D5085" s="325"/>
      <c r="E5085" s="325"/>
      <c r="F5085" s="325"/>
      <c r="G5085" s="325"/>
      <c r="H5085" s="325"/>
      <c r="I5085" s="325"/>
      <c r="J5085" s="325"/>
      <c r="K5085" s="325"/>
      <c r="L5085" s="327"/>
      <c r="M5085" s="328"/>
      <c r="N5085" s="327"/>
      <c r="P5085" s="325"/>
      <c r="Q5085" s="325"/>
      <c r="R5085" s="325"/>
      <c r="S5085" s="325"/>
      <c r="T5085" s="328"/>
      <c r="U5085" s="329"/>
      <c r="V5085" s="330"/>
      <c r="W5085" s="330"/>
      <c r="X5085" s="325"/>
      <c r="Y5085" s="325"/>
      <c r="Z5085" s="325"/>
      <c r="AA5085" s="325"/>
      <c r="AB5085" s="325"/>
      <c r="AC5085" s="325"/>
      <c r="AD5085" s="325"/>
      <c r="AE5085" s="330"/>
      <c r="AF5085" s="326"/>
      <c r="AG5085" s="327"/>
      <c r="AH5085" s="327"/>
      <c r="AI5085" s="327"/>
      <c r="AJ5085" s="326"/>
      <c r="AK5085" s="327"/>
      <c r="AL5085" s="327"/>
      <c r="AM5085" s="331"/>
      <c r="AN5085" s="332"/>
      <c r="AO5085" s="333"/>
      <c r="AP5085" s="333"/>
      <c r="AQ5085" s="333"/>
      <c r="AR5085" s="332"/>
      <c r="AS5085" s="332"/>
    </row>
    <row r="5086" spans="1:45" x14ac:dyDescent="0.2">
      <c r="A5086" s="326"/>
      <c r="B5086" s="325"/>
      <c r="C5086" s="325"/>
      <c r="D5086" s="325"/>
      <c r="E5086" s="325"/>
      <c r="F5086" s="325"/>
      <c r="G5086" s="325"/>
      <c r="H5086" s="325"/>
      <c r="I5086" s="325"/>
      <c r="J5086" s="325"/>
      <c r="K5086" s="325"/>
      <c r="L5086" s="327"/>
      <c r="M5086" s="328"/>
      <c r="N5086" s="327"/>
      <c r="P5086" s="325"/>
      <c r="Q5086" s="325"/>
      <c r="R5086" s="325"/>
      <c r="S5086" s="325"/>
      <c r="T5086" s="328"/>
      <c r="U5086" s="329"/>
      <c r="V5086" s="330"/>
      <c r="W5086" s="330"/>
      <c r="X5086" s="325"/>
      <c r="Y5086" s="325"/>
      <c r="Z5086" s="325"/>
      <c r="AA5086" s="325"/>
      <c r="AB5086" s="325"/>
      <c r="AC5086" s="325"/>
      <c r="AD5086" s="325"/>
      <c r="AE5086" s="330"/>
      <c r="AF5086" s="326"/>
      <c r="AG5086" s="327"/>
      <c r="AH5086" s="327"/>
      <c r="AI5086" s="327"/>
      <c r="AJ5086" s="326"/>
      <c r="AK5086" s="327"/>
      <c r="AL5086" s="327"/>
      <c r="AM5086" s="331"/>
      <c r="AN5086" s="332"/>
      <c r="AO5086" s="333"/>
      <c r="AP5086" s="333"/>
      <c r="AQ5086" s="333"/>
      <c r="AR5086" s="332"/>
      <c r="AS5086" s="332"/>
    </row>
    <row r="5087" spans="1:45" x14ac:dyDescent="0.2">
      <c r="A5087" s="326"/>
      <c r="B5087" s="325"/>
      <c r="C5087" s="325"/>
      <c r="D5087" s="325"/>
      <c r="E5087" s="325"/>
      <c r="F5087" s="325"/>
      <c r="G5087" s="325"/>
      <c r="H5087" s="325"/>
      <c r="I5087" s="325"/>
      <c r="J5087" s="325"/>
      <c r="K5087" s="325"/>
      <c r="L5087" s="327"/>
      <c r="M5087" s="328"/>
      <c r="N5087" s="327"/>
      <c r="P5087" s="325"/>
      <c r="Q5087" s="325"/>
      <c r="R5087" s="325"/>
      <c r="S5087" s="325"/>
      <c r="T5087" s="328"/>
      <c r="U5087" s="329"/>
      <c r="V5087" s="330"/>
      <c r="W5087" s="330"/>
      <c r="X5087" s="325"/>
      <c r="Y5087" s="325"/>
      <c r="Z5087" s="325"/>
      <c r="AA5087" s="325"/>
      <c r="AB5087" s="325"/>
      <c r="AC5087" s="325"/>
      <c r="AD5087" s="325"/>
      <c r="AE5087" s="330"/>
      <c r="AF5087" s="326"/>
      <c r="AG5087" s="327"/>
      <c r="AH5087" s="327"/>
      <c r="AI5087" s="327"/>
      <c r="AJ5087" s="326"/>
      <c r="AK5087" s="327"/>
      <c r="AL5087" s="327"/>
      <c r="AM5087" s="331"/>
      <c r="AN5087" s="332"/>
      <c r="AO5087" s="333"/>
      <c r="AP5087" s="333"/>
      <c r="AQ5087" s="333"/>
      <c r="AR5087" s="332"/>
      <c r="AS5087" s="332"/>
    </row>
    <row r="5088" spans="1:45" x14ac:dyDescent="0.2">
      <c r="A5088" s="326"/>
      <c r="B5088" s="325"/>
      <c r="C5088" s="325"/>
      <c r="D5088" s="325"/>
      <c r="E5088" s="325"/>
      <c r="F5088" s="325"/>
      <c r="G5088" s="325"/>
      <c r="H5088" s="325"/>
      <c r="I5088" s="325"/>
      <c r="J5088" s="325"/>
      <c r="K5088" s="325"/>
      <c r="L5088" s="327"/>
      <c r="M5088" s="328"/>
      <c r="N5088" s="327"/>
      <c r="P5088" s="325"/>
      <c r="Q5088" s="325"/>
      <c r="R5088" s="325"/>
      <c r="S5088" s="325"/>
      <c r="T5088" s="328"/>
      <c r="U5088" s="329"/>
      <c r="V5088" s="330"/>
      <c r="W5088" s="330"/>
      <c r="X5088" s="325"/>
      <c r="Y5088" s="325"/>
      <c r="Z5088" s="325"/>
      <c r="AA5088" s="325"/>
      <c r="AB5088" s="325"/>
      <c r="AC5088" s="325"/>
      <c r="AD5088" s="325"/>
      <c r="AE5088" s="330"/>
      <c r="AF5088" s="326"/>
      <c r="AG5088" s="327"/>
      <c r="AH5088" s="327"/>
      <c r="AI5088" s="327"/>
      <c r="AJ5088" s="326"/>
      <c r="AK5088" s="327"/>
      <c r="AL5088" s="327"/>
      <c r="AM5088" s="331"/>
      <c r="AN5088" s="332"/>
      <c r="AO5088" s="333"/>
      <c r="AP5088" s="333"/>
      <c r="AQ5088" s="333"/>
      <c r="AR5088" s="332"/>
      <c r="AS5088" s="332"/>
    </row>
    <row r="5089" spans="1:45" x14ac:dyDescent="0.2">
      <c r="A5089" s="326"/>
      <c r="B5089" s="325"/>
      <c r="C5089" s="325"/>
      <c r="D5089" s="325"/>
      <c r="E5089" s="325"/>
      <c r="F5089" s="325"/>
      <c r="G5089" s="325"/>
      <c r="H5089" s="325"/>
      <c r="I5089" s="325"/>
      <c r="J5089" s="325"/>
      <c r="K5089" s="325"/>
      <c r="L5089" s="327"/>
      <c r="M5089" s="328"/>
      <c r="N5089" s="327"/>
      <c r="P5089" s="325"/>
      <c r="Q5089" s="325"/>
      <c r="R5089" s="325"/>
      <c r="S5089" s="325"/>
      <c r="T5089" s="328"/>
      <c r="U5089" s="329"/>
      <c r="V5089" s="330"/>
      <c r="W5089" s="330"/>
      <c r="X5089" s="325"/>
      <c r="Y5089" s="325"/>
      <c r="Z5089" s="325"/>
      <c r="AA5089" s="325"/>
      <c r="AB5089" s="325"/>
      <c r="AC5089" s="325"/>
      <c r="AD5089" s="325"/>
      <c r="AE5089" s="330"/>
      <c r="AF5089" s="326"/>
      <c r="AG5089" s="327"/>
      <c r="AH5089" s="327"/>
      <c r="AI5089" s="327"/>
      <c r="AJ5089" s="326"/>
      <c r="AK5089" s="327"/>
      <c r="AL5089" s="327"/>
      <c r="AM5089" s="331"/>
      <c r="AN5089" s="332"/>
      <c r="AO5089" s="333"/>
      <c r="AP5089" s="333"/>
      <c r="AQ5089" s="333"/>
      <c r="AR5089" s="332"/>
      <c r="AS5089" s="332"/>
    </row>
    <row r="5090" spans="1:45" x14ac:dyDescent="0.2">
      <c r="A5090" s="326"/>
      <c r="B5090" s="325"/>
      <c r="C5090" s="325"/>
      <c r="D5090" s="325"/>
      <c r="E5090" s="325"/>
      <c r="F5090" s="325"/>
      <c r="G5090" s="325"/>
      <c r="H5090" s="325"/>
      <c r="I5090" s="325"/>
      <c r="J5090" s="325"/>
      <c r="K5090" s="325"/>
      <c r="L5090" s="327"/>
      <c r="M5090" s="328"/>
      <c r="N5090" s="327"/>
      <c r="P5090" s="325"/>
      <c r="Q5090" s="325"/>
      <c r="R5090" s="325"/>
      <c r="S5090" s="325"/>
      <c r="T5090" s="328"/>
      <c r="U5090" s="329"/>
      <c r="V5090" s="330"/>
      <c r="W5090" s="330"/>
      <c r="X5090" s="325"/>
      <c r="Y5090" s="325"/>
      <c r="Z5090" s="325"/>
      <c r="AA5090" s="325"/>
      <c r="AB5090" s="325"/>
      <c r="AC5090" s="325"/>
      <c r="AD5090" s="325"/>
      <c r="AE5090" s="330"/>
      <c r="AF5090" s="326"/>
      <c r="AG5090" s="327"/>
      <c r="AH5090" s="327"/>
      <c r="AI5090" s="327"/>
      <c r="AJ5090" s="326"/>
      <c r="AK5090" s="327"/>
      <c r="AL5090" s="327"/>
      <c r="AM5090" s="331"/>
      <c r="AN5090" s="332"/>
      <c r="AO5090" s="333"/>
      <c r="AP5090" s="333"/>
      <c r="AQ5090" s="333"/>
      <c r="AR5090" s="332"/>
      <c r="AS5090" s="332"/>
    </row>
    <row r="5091" spans="1:45" x14ac:dyDescent="0.2">
      <c r="A5091" s="326"/>
      <c r="B5091" s="325"/>
      <c r="C5091" s="325"/>
      <c r="D5091" s="325"/>
      <c r="E5091" s="325"/>
      <c r="F5091" s="325"/>
      <c r="G5091" s="325"/>
      <c r="H5091" s="325"/>
      <c r="I5091" s="325"/>
      <c r="J5091" s="325"/>
      <c r="K5091" s="325"/>
      <c r="L5091" s="327"/>
      <c r="M5091" s="328"/>
      <c r="N5091" s="327"/>
      <c r="P5091" s="325"/>
      <c r="Q5091" s="325"/>
      <c r="R5091" s="325"/>
      <c r="S5091" s="325"/>
      <c r="T5091" s="328"/>
      <c r="U5091" s="329"/>
      <c r="V5091" s="330"/>
      <c r="W5091" s="330"/>
      <c r="X5091" s="325"/>
      <c r="Y5091" s="325"/>
      <c r="Z5091" s="325"/>
      <c r="AA5091" s="325"/>
      <c r="AB5091" s="325"/>
      <c r="AC5091" s="325"/>
      <c r="AD5091" s="325"/>
      <c r="AE5091" s="330"/>
      <c r="AF5091" s="326"/>
      <c r="AG5091" s="327"/>
      <c r="AH5091" s="327"/>
      <c r="AI5091" s="327"/>
      <c r="AJ5091" s="326"/>
      <c r="AK5091" s="327"/>
      <c r="AL5091" s="327"/>
      <c r="AM5091" s="331"/>
      <c r="AN5091" s="332"/>
      <c r="AO5091" s="333"/>
      <c r="AP5091" s="333"/>
      <c r="AQ5091" s="333"/>
      <c r="AR5091" s="332"/>
      <c r="AS5091" s="332"/>
    </row>
    <row r="5092" spans="1:45" x14ac:dyDescent="0.2">
      <c r="A5092" s="326"/>
      <c r="B5092" s="325"/>
      <c r="C5092" s="325"/>
      <c r="D5092" s="325"/>
      <c r="E5092" s="325"/>
      <c r="F5092" s="325"/>
      <c r="G5092" s="325"/>
      <c r="H5092" s="325"/>
      <c r="I5092" s="325"/>
      <c r="J5092" s="325"/>
      <c r="K5092" s="325"/>
      <c r="L5092" s="327"/>
      <c r="M5092" s="328"/>
      <c r="N5092" s="327"/>
      <c r="P5092" s="325"/>
      <c r="Q5092" s="325"/>
      <c r="R5092" s="325"/>
      <c r="S5092" s="325"/>
      <c r="T5092" s="328"/>
      <c r="U5092" s="329"/>
      <c r="V5092" s="330"/>
      <c r="W5092" s="330"/>
      <c r="X5092" s="325"/>
      <c r="Y5092" s="325"/>
      <c r="Z5092" s="325"/>
      <c r="AA5092" s="325"/>
      <c r="AB5092" s="325"/>
      <c r="AC5092" s="325"/>
      <c r="AD5092" s="325"/>
      <c r="AE5092" s="330"/>
      <c r="AF5092" s="326"/>
      <c r="AG5092" s="327"/>
      <c r="AH5092" s="327"/>
      <c r="AI5092" s="327"/>
      <c r="AJ5092" s="326"/>
      <c r="AK5092" s="327"/>
      <c r="AL5092" s="327"/>
      <c r="AM5092" s="331"/>
      <c r="AN5092" s="332"/>
      <c r="AO5092" s="333"/>
      <c r="AP5092" s="333"/>
      <c r="AQ5092" s="333"/>
      <c r="AR5092" s="332"/>
      <c r="AS5092" s="332"/>
    </row>
    <row r="5093" spans="1:45" x14ac:dyDescent="0.2">
      <c r="A5093" s="326"/>
      <c r="B5093" s="325"/>
      <c r="C5093" s="325"/>
      <c r="D5093" s="325"/>
      <c r="E5093" s="325"/>
      <c r="F5093" s="325"/>
      <c r="G5093" s="325"/>
      <c r="H5093" s="325"/>
      <c r="I5093" s="325"/>
      <c r="J5093" s="325"/>
      <c r="K5093" s="325"/>
      <c r="L5093" s="327"/>
      <c r="M5093" s="328"/>
      <c r="N5093" s="327"/>
      <c r="P5093" s="325"/>
      <c r="Q5093" s="325"/>
      <c r="R5093" s="325"/>
      <c r="S5093" s="325"/>
      <c r="T5093" s="328"/>
      <c r="U5093" s="329"/>
      <c r="V5093" s="330"/>
      <c r="W5093" s="330"/>
      <c r="X5093" s="325"/>
      <c r="Y5093" s="325"/>
      <c r="Z5093" s="325"/>
      <c r="AA5093" s="325"/>
      <c r="AB5093" s="325"/>
      <c r="AC5093" s="325"/>
      <c r="AD5093" s="325"/>
      <c r="AE5093" s="330"/>
      <c r="AF5093" s="326"/>
      <c r="AG5093" s="327"/>
      <c r="AH5093" s="327"/>
      <c r="AI5093" s="327"/>
      <c r="AJ5093" s="326"/>
      <c r="AK5093" s="327"/>
      <c r="AL5093" s="327"/>
      <c r="AM5093" s="331"/>
      <c r="AN5093" s="332"/>
      <c r="AO5093" s="333"/>
      <c r="AP5093" s="333"/>
      <c r="AQ5093" s="333"/>
      <c r="AR5093" s="332"/>
      <c r="AS5093" s="332"/>
    </row>
    <row r="5094" spans="1:45" x14ac:dyDescent="0.2">
      <c r="A5094" s="326"/>
      <c r="B5094" s="325"/>
      <c r="C5094" s="325"/>
      <c r="D5094" s="325"/>
      <c r="E5094" s="325"/>
      <c r="F5094" s="325"/>
      <c r="G5094" s="325"/>
      <c r="H5094" s="325"/>
      <c r="I5094" s="325"/>
      <c r="J5094" s="325"/>
      <c r="K5094" s="325"/>
      <c r="L5094" s="327"/>
      <c r="M5094" s="328"/>
      <c r="N5094" s="327"/>
      <c r="P5094" s="325"/>
      <c r="Q5094" s="325"/>
      <c r="R5094" s="325"/>
      <c r="S5094" s="325"/>
      <c r="T5094" s="328"/>
      <c r="U5094" s="329"/>
      <c r="V5094" s="330"/>
      <c r="W5094" s="330"/>
      <c r="X5094" s="325"/>
      <c r="Y5094" s="325"/>
      <c r="Z5094" s="325"/>
      <c r="AA5094" s="325"/>
      <c r="AB5094" s="325"/>
      <c r="AC5094" s="325"/>
      <c r="AD5094" s="325"/>
      <c r="AE5094" s="330"/>
      <c r="AF5094" s="326"/>
      <c r="AG5094" s="327"/>
      <c r="AH5094" s="327"/>
      <c r="AI5094" s="327"/>
      <c r="AJ5094" s="326"/>
      <c r="AK5094" s="327"/>
      <c r="AL5094" s="327"/>
      <c r="AM5094" s="331"/>
      <c r="AN5094" s="332"/>
      <c r="AO5094" s="333"/>
      <c r="AP5094" s="333"/>
      <c r="AQ5094" s="333"/>
      <c r="AR5094" s="332"/>
      <c r="AS5094" s="332"/>
    </row>
    <row r="5095" spans="1:45" x14ac:dyDescent="0.2">
      <c r="A5095" s="326"/>
      <c r="B5095" s="325"/>
      <c r="C5095" s="325"/>
      <c r="D5095" s="325"/>
      <c r="E5095" s="325"/>
      <c r="F5095" s="325"/>
      <c r="G5095" s="325"/>
      <c r="H5095" s="325"/>
      <c r="I5095" s="325"/>
      <c r="J5095" s="325"/>
      <c r="K5095" s="325"/>
      <c r="L5095" s="327"/>
      <c r="M5095" s="328"/>
      <c r="N5095" s="327"/>
      <c r="P5095" s="325"/>
      <c r="Q5095" s="325"/>
      <c r="R5095" s="325"/>
      <c r="S5095" s="325"/>
      <c r="T5095" s="328"/>
      <c r="U5095" s="329"/>
      <c r="V5095" s="330"/>
      <c r="W5095" s="330"/>
      <c r="X5095" s="325"/>
      <c r="Y5095" s="325"/>
      <c r="Z5095" s="325"/>
      <c r="AA5095" s="325"/>
      <c r="AB5095" s="325"/>
      <c r="AC5095" s="325"/>
      <c r="AD5095" s="325"/>
      <c r="AE5095" s="330"/>
      <c r="AF5095" s="326"/>
      <c r="AG5095" s="327"/>
      <c r="AH5095" s="327"/>
      <c r="AI5095" s="327"/>
      <c r="AJ5095" s="326"/>
      <c r="AK5095" s="327"/>
      <c r="AL5095" s="327"/>
      <c r="AM5095" s="331"/>
      <c r="AN5095" s="332"/>
      <c r="AO5095" s="333"/>
      <c r="AP5095" s="333"/>
      <c r="AQ5095" s="333"/>
      <c r="AR5095" s="332"/>
      <c r="AS5095" s="332"/>
    </row>
    <row r="5096" spans="1:45" x14ac:dyDescent="0.2">
      <c r="A5096" s="326"/>
      <c r="B5096" s="325"/>
      <c r="C5096" s="325"/>
      <c r="D5096" s="325"/>
      <c r="E5096" s="325"/>
      <c r="F5096" s="325"/>
      <c r="G5096" s="325"/>
      <c r="H5096" s="325"/>
      <c r="I5096" s="325"/>
      <c r="J5096" s="325"/>
      <c r="K5096" s="325"/>
      <c r="L5096" s="327"/>
      <c r="M5096" s="328"/>
      <c r="N5096" s="327"/>
      <c r="P5096" s="325"/>
      <c r="Q5096" s="325"/>
      <c r="R5096" s="325"/>
      <c r="S5096" s="325"/>
      <c r="T5096" s="328"/>
      <c r="U5096" s="329"/>
      <c r="V5096" s="330"/>
      <c r="W5096" s="330"/>
      <c r="X5096" s="325"/>
      <c r="Y5096" s="325"/>
      <c r="Z5096" s="325"/>
      <c r="AA5096" s="325"/>
      <c r="AB5096" s="325"/>
      <c r="AC5096" s="325"/>
      <c r="AD5096" s="325"/>
      <c r="AE5096" s="330"/>
      <c r="AF5096" s="326"/>
      <c r="AG5096" s="327"/>
      <c r="AH5096" s="327"/>
      <c r="AI5096" s="327"/>
      <c r="AJ5096" s="326"/>
      <c r="AK5096" s="327"/>
      <c r="AL5096" s="327"/>
      <c r="AM5096" s="331"/>
      <c r="AN5096" s="332"/>
      <c r="AO5096" s="333"/>
      <c r="AP5096" s="333"/>
      <c r="AQ5096" s="333"/>
      <c r="AR5096" s="332"/>
      <c r="AS5096" s="332"/>
    </row>
    <row r="5097" spans="1:45" x14ac:dyDescent="0.2">
      <c r="A5097" s="326"/>
      <c r="B5097" s="325"/>
      <c r="C5097" s="325"/>
      <c r="D5097" s="325"/>
      <c r="E5097" s="325"/>
      <c r="F5097" s="325"/>
      <c r="G5097" s="325"/>
      <c r="H5097" s="325"/>
      <c r="I5097" s="325"/>
      <c r="J5097" s="325"/>
      <c r="K5097" s="325"/>
      <c r="L5097" s="327"/>
      <c r="M5097" s="328"/>
      <c r="N5097" s="327"/>
      <c r="P5097" s="325"/>
      <c r="Q5097" s="325"/>
      <c r="R5097" s="325"/>
      <c r="S5097" s="325"/>
      <c r="T5097" s="328"/>
      <c r="U5097" s="329"/>
      <c r="V5097" s="330"/>
      <c r="W5097" s="330"/>
      <c r="X5097" s="325"/>
      <c r="Y5097" s="325"/>
      <c r="Z5097" s="325"/>
      <c r="AA5097" s="325"/>
      <c r="AB5097" s="325"/>
      <c r="AC5097" s="325"/>
      <c r="AD5097" s="325"/>
      <c r="AE5097" s="330"/>
      <c r="AF5097" s="326"/>
      <c r="AG5097" s="327"/>
      <c r="AH5097" s="327"/>
      <c r="AI5097" s="327"/>
      <c r="AJ5097" s="326"/>
      <c r="AK5097" s="327"/>
      <c r="AL5097" s="327"/>
      <c r="AM5097" s="331"/>
      <c r="AN5097" s="332"/>
      <c r="AO5097" s="333"/>
      <c r="AP5097" s="333"/>
      <c r="AQ5097" s="333"/>
      <c r="AR5097" s="332"/>
      <c r="AS5097" s="332"/>
    </row>
    <row r="5098" spans="1:45" x14ac:dyDescent="0.2">
      <c r="A5098" s="326"/>
      <c r="B5098" s="325"/>
      <c r="C5098" s="325"/>
      <c r="D5098" s="325"/>
      <c r="E5098" s="325"/>
      <c r="F5098" s="325"/>
      <c r="G5098" s="325"/>
      <c r="H5098" s="325"/>
      <c r="I5098" s="325"/>
      <c r="J5098" s="325"/>
      <c r="K5098" s="325"/>
      <c r="L5098" s="327"/>
      <c r="M5098" s="328"/>
      <c r="N5098" s="327"/>
      <c r="P5098" s="325"/>
      <c r="Q5098" s="325"/>
      <c r="R5098" s="325"/>
      <c r="S5098" s="325"/>
      <c r="T5098" s="328"/>
      <c r="U5098" s="329"/>
      <c r="V5098" s="330"/>
      <c r="W5098" s="330"/>
      <c r="X5098" s="325"/>
      <c r="Y5098" s="325"/>
      <c r="Z5098" s="325"/>
      <c r="AA5098" s="325"/>
      <c r="AB5098" s="325"/>
      <c r="AC5098" s="325"/>
      <c r="AD5098" s="325"/>
      <c r="AE5098" s="330"/>
      <c r="AF5098" s="326"/>
      <c r="AG5098" s="327"/>
      <c r="AH5098" s="327"/>
      <c r="AI5098" s="327"/>
      <c r="AJ5098" s="326"/>
      <c r="AK5098" s="327"/>
      <c r="AL5098" s="327"/>
      <c r="AM5098" s="331"/>
      <c r="AN5098" s="332"/>
      <c r="AO5098" s="333"/>
      <c r="AP5098" s="333"/>
      <c r="AQ5098" s="333"/>
      <c r="AR5098" s="332"/>
      <c r="AS5098" s="332"/>
    </row>
    <row r="5099" spans="1:45" x14ac:dyDescent="0.2">
      <c r="A5099" s="326"/>
      <c r="B5099" s="325"/>
      <c r="C5099" s="325"/>
      <c r="D5099" s="325"/>
      <c r="E5099" s="325"/>
      <c r="F5099" s="325"/>
      <c r="G5099" s="325"/>
      <c r="H5099" s="325"/>
      <c r="I5099" s="325"/>
      <c r="J5099" s="325"/>
      <c r="K5099" s="325"/>
      <c r="L5099" s="327"/>
      <c r="M5099" s="328"/>
      <c r="N5099" s="327"/>
      <c r="P5099" s="325"/>
      <c r="Q5099" s="325"/>
      <c r="R5099" s="325"/>
      <c r="S5099" s="325"/>
      <c r="T5099" s="328"/>
      <c r="U5099" s="329"/>
      <c r="V5099" s="330"/>
      <c r="W5099" s="330"/>
      <c r="X5099" s="325"/>
      <c r="Y5099" s="325"/>
      <c r="Z5099" s="325"/>
      <c r="AA5099" s="325"/>
      <c r="AB5099" s="325"/>
      <c r="AC5099" s="325"/>
      <c r="AD5099" s="325"/>
      <c r="AE5099" s="330"/>
      <c r="AF5099" s="326"/>
      <c r="AG5099" s="327"/>
      <c r="AH5099" s="327"/>
      <c r="AI5099" s="327"/>
      <c r="AJ5099" s="326"/>
      <c r="AK5099" s="327"/>
      <c r="AL5099" s="327"/>
      <c r="AM5099" s="331"/>
      <c r="AN5099" s="332"/>
      <c r="AO5099" s="333"/>
      <c r="AP5099" s="333"/>
      <c r="AQ5099" s="333"/>
      <c r="AR5099" s="332"/>
      <c r="AS5099" s="332"/>
    </row>
    <row r="5100" spans="1:45" x14ac:dyDescent="0.2">
      <c r="A5100" s="326"/>
      <c r="B5100" s="325"/>
      <c r="C5100" s="325"/>
      <c r="D5100" s="325"/>
      <c r="E5100" s="325"/>
      <c r="F5100" s="325"/>
      <c r="G5100" s="325"/>
      <c r="H5100" s="325"/>
      <c r="I5100" s="325"/>
      <c r="J5100" s="325"/>
      <c r="K5100" s="325"/>
      <c r="L5100" s="327"/>
      <c r="M5100" s="328"/>
      <c r="N5100" s="327"/>
      <c r="P5100" s="325"/>
      <c r="Q5100" s="325"/>
      <c r="R5100" s="325"/>
      <c r="S5100" s="325"/>
      <c r="T5100" s="328"/>
      <c r="U5100" s="329"/>
      <c r="V5100" s="330"/>
      <c r="W5100" s="330"/>
      <c r="X5100" s="325"/>
      <c r="Y5100" s="325"/>
      <c r="Z5100" s="325"/>
      <c r="AA5100" s="325"/>
      <c r="AB5100" s="325"/>
      <c r="AC5100" s="325"/>
      <c r="AD5100" s="325"/>
      <c r="AE5100" s="330"/>
      <c r="AF5100" s="326"/>
      <c r="AG5100" s="327"/>
      <c r="AH5100" s="327"/>
      <c r="AI5100" s="327"/>
      <c r="AJ5100" s="326"/>
      <c r="AK5100" s="327"/>
      <c r="AL5100" s="327"/>
      <c r="AM5100" s="331"/>
      <c r="AN5100" s="332"/>
      <c r="AO5100" s="333"/>
      <c r="AP5100" s="333"/>
      <c r="AQ5100" s="333"/>
      <c r="AR5100" s="332"/>
      <c r="AS5100" s="332"/>
    </row>
    <row r="5101" spans="1:45" x14ac:dyDescent="0.2">
      <c r="A5101" s="326"/>
      <c r="B5101" s="325"/>
      <c r="C5101" s="325"/>
      <c r="D5101" s="325"/>
      <c r="E5101" s="325"/>
      <c r="F5101" s="325"/>
      <c r="G5101" s="325"/>
      <c r="H5101" s="325"/>
      <c r="I5101" s="325"/>
      <c r="J5101" s="325"/>
      <c r="K5101" s="325"/>
      <c r="L5101" s="327"/>
      <c r="M5101" s="328"/>
      <c r="N5101" s="327"/>
      <c r="P5101" s="325"/>
      <c r="Q5101" s="325"/>
      <c r="R5101" s="325"/>
      <c r="S5101" s="325"/>
      <c r="T5101" s="328"/>
      <c r="U5101" s="329"/>
      <c r="V5101" s="330"/>
      <c r="W5101" s="330"/>
      <c r="X5101" s="325"/>
      <c r="Y5101" s="325"/>
      <c r="Z5101" s="325"/>
      <c r="AA5101" s="325"/>
      <c r="AB5101" s="325"/>
      <c r="AC5101" s="325"/>
      <c r="AD5101" s="325"/>
      <c r="AE5101" s="330"/>
      <c r="AF5101" s="326"/>
      <c r="AG5101" s="327"/>
      <c r="AH5101" s="327"/>
      <c r="AI5101" s="327"/>
      <c r="AJ5101" s="326"/>
      <c r="AK5101" s="327"/>
      <c r="AL5101" s="327"/>
      <c r="AM5101" s="331"/>
      <c r="AN5101" s="332"/>
      <c r="AO5101" s="333"/>
      <c r="AP5101" s="333"/>
      <c r="AQ5101" s="333"/>
      <c r="AR5101" s="332"/>
      <c r="AS5101" s="332"/>
    </row>
    <row r="5102" spans="1:45" x14ac:dyDescent="0.2">
      <c r="A5102" s="326"/>
      <c r="B5102" s="325"/>
      <c r="C5102" s="325"/>
      <c r="D5102" s="325"/>
      <c r="E5102" s="325"/>
      <c r="F5102" s="325"/>
      <c r="G5102" s="325"/>
      <c r="H5102" s="325"/>
      <c r="I5102" s="325"/>
      <c r="J5102" s="325"/>
      <c r="K5102" s="325"/>
      <c r="L5102" s="327"/>
      <c r="M5102" s="328"/>
      <c r="N5102" s="327"/>
      <c r="P5102" s="325"/>
      <c r="Q5102" s="325"/>
      <c r="R5102" s="325"/>
      <c r="S5102" s="325"/>
      <c r="T5102" s="328"/>
      <c r="U5102" s="329"/>
      <c r="V5102" s="330"/>
      <c r="W5102" s="330"/>
      <c r="X5102" s="325"/>
      <c r="Y5102" s="325"/>
      <c r="Z5102" s="325"/>
      <c r="AA5102" s="325"/>
      <c r="AB5102" s="325"/>
      <c r="AC5102" s="325"/>
      <c r="AD5102" s="325"/>
      <c r="AE5102" s="330"/>
      <c r="AF5102" s="326"/>
      <c r="AG5102" s="327"/>
      <c r="AH5102" s="327"/>
      <c r="AI5102" s="327"/>
      <c r="AJ5102" s="326"/>
      <c r="AK5102" s="327"/>
      <c r="AL5102" s="327"/>
      <c r="AM5102" s="331"/>
      <c r="AN5102" s="332"/>
      <c r="AO5102" s="333"/>
      <c r="AP5102" s="333"/>
      <c r="AQ5102" s="333"/>
      <c r="AR5102" s="332"/>
      <c r="AS5102" s="332"/>
    </row>
    <row r="5103" spans="1:45" x14ac:dyDescent="0.2">
      <c r="A5103" s="326"/>
      <c r="B5103" s="325"/>
      <c r="C5103" s="325"/>
      <c r="D5103" s="325"/>
      <c r="E5103" s="325"/>
      <c r="F5103" s="325"/>
      <c r="G5103" s="325"/>
      <c r="H5103" s="325"/>
      <c r="I5103" s="325"/>
      <c r="J5103" s="325"/>
      <c r="K5103" s="325"/>
      <c r="L5103" s="327"/>
      <c r="M5103" s="328"/>
      <c r="N5103" s="327"/>
      <c r="P5103" s="325"/>
      <c r="Q5103" s="325"/>
      <c r="R5103" s="325"/>
      <c r="S5103" s="325"/>
      <c r="T5103" s="328"/>
      <c r="U5103" s="329"/>
      <c r="V5103" s="330"/>
      <c r="W5103" s="330"/>
      <c r="X5103" s="325"/>
      <c r="Y5103" s="325"/>
      <c r="Z5103" s="325"/>
      <c r="AA5103" s="325"/>
      <c r="AB5103" s="325"/>
      <c r="AC5103" s="325"/>
      <c r="AD5103" s="325"/>
      <c r="AE5103" s="330"/>
      <c r="AF5103" s="326"/>
      <c r="AG5103" s="327"/>
      <c r="AH5103" s="327"/>
      <c r="AI5103" s="327"/>
      <c r="AJ5103" s="326"/>
      <c r="AK5103" s="327"/>
      <c r="AL5103" s="327"/>
      <c r="AM5103" s="331"/>
      <c r="AN5103" s="332"/>
      <c r="AO5103" s="333"/>
      <c r="AP5103" s="333"/>
      <c r="AQ5103" s="333"/>
      <c r="AR5103" s="332"/>
      <c r="AS5103" s="332"/>
    </row>
    <row r="5104" spans="1:45" x14ac:dyDescent="0.2">
      <c r="A5104" s="326"/>
      <c r="B5104" s="325"/>
      <c r="C5104" s="325"/>
      <c r="D5104" s="325"/>
      <c r="E5104" s="325"/>
      <c r="F5104" s="325"/>
      <c r="G5104" s="325"/>
      <c r="H5104" s="325"/>
      <c r="I5104" s="325"/>
      <c r="J5104" s="325"/>
      <c r="K5104" s="325"/>
      <c r="L5104" s="327"/>
      <c r="M5104" s="328"/>
      <c r="N5104" s="327"/>
      <c r="P5104" s="325"/>
      <c r="Q5104" s="325"/>
      <c r="R5104" s="325"/>
      <c r="S5104" s="325"/>
      <c r="T5104" s="328"/>
      <c r="U5104" s="329"/>
      <c r="V5104" s="330"/>
      <c r="W5104" s="330"/>
      <c r="X5104" s="325"/>
      <c r="Y5104" s="325"/>
      <c r="Z5104" s="325"/>
      <c r="AA5104" s="325"/>
      <c r="AB5104" s="325"/>
      <c r="AC5104" s="325"/>
      <c r="AD5104" s="325"/>
      <c r="AE5104" s="330"/>
      <c r="AF5104" s="326"/>
      <c r="AG5104" s="327"/>
      <c r="AH5104" s="327"/>
      <c r="AI5104" s="327"/>
      <c r="AJ5104" s="326"/>
      <c r="AK5104" s="327"/>
      <c r="AL5104" s="327"/>
      <c r="AM5104" s="331"/>
      <c r="AN5104" s="332"/>
      <c r="AO5104" s="333"/>
      <c r="AP5104" s="333"/>
      <c r="AQ5104" s="333"/>
      <c r="AR5104" s="332"/>
      <c r="AS5104" s="332"/>
    </row>
    <row r="5105" spans="1:45" x14ac:dyDescent="0.2">
      <c r="A5105" s="326"/>
      <c r="B5105" s="325"/>
      <c r="C5105" s="325"/>
      <c r="D5105" s="325"/>
      <c r="E5105" s="325"/>
      <c r="F5105" s="325"/>
      <c r="G5105" s="325"/>
      <c r="H5105" s="325"/>
      <c r="I5105" s="325"/>
      <c r="J5105" s="325"/>
      <c r="K5105" s="325"/>
      <c r="L5105" s="327"/>
      <c r="M5105" s="328"/>
      <c r="N5105" s="327"/>
      <c r="P5105" s="325"/>
      <c r="Q5105" s="325"/>
      <c r="R5105" s="325"/>
      <c r="S5105" s="325"/>
      <c r="T5105" s="328"/>
      <c r="U5105" s="329"/>
      <c r="V5105" s="330"/>
      <c r="W5105" s="330"/>
      <c r="X5105" s="325"/>
      <c r="Y5105" s="325"/>
      <c r="Z5105" s="325"/>
      <c r="AA5105" s="325"/>
      <c r="AB5105" s="325"/>
      <c r="AC5105" s="325"/>
      <c r="AD5105" s="325"/>
      <c r="AE5105" s="330"/>
      <c r="AF5105" s="326"/>
      <c r="AG5105" s="327"/>
      <c r="AH5105" s="327"/>
      <c r="AI5105" s="327"/>
      <c r="AJ5105" s="326"/>
      <c r="AK5105" s="327"/>
      <c r="AL5105" s="327"/>
      <c r="AM5105" s="331"/>
      <c r="AN5105" s="332"/>
      <c r="AO5105" s="333"/>
      <c r="AP5105" s="333"/>
      <c r="AQ5105" s="333"/>
      <c r="AR5105" s="332"/>
      <c r="AS5105" s="332"/>
    </row>
    <row r="5106" spans="1:45" x14ac:dyDescent="0.2">
      <c r="A5106" s="326"/>
      <c r="B5106" s="325"/>
      <c r="C5106" s="325"/>
      <c r="D5106" s="325"/>
      <c r="E5106" s="325"/>
      <c r="F5106" s="325"/>
      <c r="G5106" s="325"/>
      <c r="H5106" s="325"/>
      <c r="I5106" s="325"/>
      <c r="J5106" s="325"/>
      <c r="K5106" s="325"/>
      <c r="L5106" s="327"/>
      <c r="M5106" s="328"/>
      <c r="N5106" s="327"/>
      <c r="P5106" s="325"/>
      <c r="Q5106" s="325"/>
      <c r="R5106" s="325"/>
      <c r="S5106" s="325"/>
      <c r="T5106" s="328"/>
      <c r="U5106" s="329"/>
      <c r="V5106" s="330"/>
      <c r="W5106" s="330"/>
      <c r="X5106" s="325"/>
      <c r="Y5106" s="325"/>
      <c r="Z5106" s="325"/>
      <c r="AA5106" s="325"/>
      <c r="AB5106" s="325"/>
      <c r="AC5106" s="325"/>
      <c r="AD5106" s="325"/>
      <c r="AE5106" s="330"/>
      <c r="AF5106" s="326"/>
      <c r="AG5106" s="327"/>
      <c r="AH5106" s="327"/>
      <c r="AI5106" s="327"/>
      <c r="AJ5106" s="326"/>
      <c r="AK5106" s="327"/>
      <c r="AL5106" s="327"/>
      <c r="AM5106" s="331"/>
      <c r="AN5106" s="332"/>
      <c r="AO5106" s="333"/>
      <c r="AP5106" s="333"/>
      <c r="AQ5106" s="333"/>
      <c r="AR5106" s="332"/>
      <c r="AS5106" s="332"/>
    </row>
    <row r="5107" spans="1:45" x14ac:dyDescent="0.2">
      <c r="A5107" s="326"/>
      <c r="B5107" s="325"/>
      <c r="C5107" s="325"/>
      <c r="D5107" s="325"/>
      <c r="E5107" s="325"/>
      <c r="F5107" s="325"/>
      <c r="G5107" s="325"/>
      <c r="H5107" s="325"/>
      <c r="I5107" s="325"/>
      <c r="J5107" s="325"/>
      <c r="K5107" s="325"/>
      <c r="L5107" s="327"/>
      <c r="M5107" s="328"/>
      <c r="N5107" s="327"/>
      <c r="P5107" s="325"/>
      <c r="Q5107" s="325"/>
      <c r="R5107" s="325"/>
      <c r="S5107" s="325"/>
      <c r="T5107" s="328"/>
      <c r="U5107" s="329"/>
      <c r="V5107" s="330"/>
      <c r="W5107" s="330"/>
      <c r="X5107" s="325"/>
      <c r="Y5107" s="325"/>
      <c r="Z5107" s="325"/>
      <c r="AA5107" s="325"/>
      <c r="AB5107" s="325"/>
      <c r="AC5107" s="325"/>
      <c r="AD5107" s="325"/>
      <c r="AE5107" s="330"/>
      <c r="AF5107" s="326"/>
      <c r="AG5107" s="327"/>
      <c r="AH5107" s="327"/>
      <c r="AI5107" s="327"/>
      <c r="AJ5107" s="326"/>
      <c r="AK5107" s="327"/>
      <c r="AL5107" s="327"/>
      <c r="AM5107" s="331"/>
      <c r="AN5107" s="332"/>
      <c r="AO5107" s="333"/>
      <c r="AP5107" s="333"/>
      <c r="AQ5107" s="333"/>
      <c r="AR5107" s="332"/>
      <c r="AS5107" s="332"/>
    </row>
    <row r="5108" spans="1:45" x14ac:dyDescent="0.2">
      <c r="A5108" s="326"/>
      <c r="B5108" s="325"/>
      <c r="C5108" s="325"/>
      <c r="D5108" s="325"/>
      <c r="E5108" s="325"/>
      <c r="F5108" s="325"/>
      <c r="G5108" s="325"/>
      <c r="H5108" s="325"/>
      <c r="I5108" s="325"/>
      <c r="J5108" s="325"/>
      <c r="K5108" s="325"/>
      <c r="L5108" s="327"/>
      <c r="M5108" s="328"/>
      <c r="N5108" s="327"/>
      <c r="P5108" s="325"/>
      <c r="Q5108" s="325"/>
      <c r="R5108" s="325"/>
      <c r="S5108" s="325"/>
      <c r="T5108" s="328"/>
      <c r="U5108" s="329"/>
      <c r="V5108" s="330"/>
      <c r="W5108" s="330"/>
      <c r="X5108" s="325"/>
      <c r="Y5108" s="325"/>
      <c r="Z5108" s="325"/>
      <c r="AA5108" s="325"/>
      <c r="AB5108" s="325"/>
      <c r="AC5108" s="325"/>
      <c r="AD5108" s="325"/>
      <c r="AE5108" s="330"/>
      <c r="AF5108" s="326"/>
      <c r="AG5108" s="327"/>
      <c r="AH5108" s="327"/>
      <c r="AI5108" s="327"/>
      <c r="AJ5108" s="326"/>
      <c r="AK5108" s="327"/>
      <c r="AL5108" s="327"/>
      <c r="AM5108" s="331"/>
      <c r="AN5108" s="332"/>
      <c r="AO5108" s="333"/>
      <c r="AP5108" s="333"/>
      <c r="AQ5108" s="333"/>
      <c r="AR5108" s="332"/>
      <c r="AS5108" s="332"/>
    </row>
    <row r="5109" spans="1:45" x14ac:dyDescent="0.2">
      <c r="A5109" s="326"/>
      <c r="B5109" s="325"/>
      <c r="C5109" s="325"/>
      <c r="D5109" s="325"/>
      <c r="E5109" s="325"/>
      <c r="F5109" s="325"/>
      <c r="G5109" s="325"/>
      <c r="H5109" s="325"/>
      <c r="I5109" s="325"/>
      <c r="J5109" s="325"/>
      <c r="K5109" s="325"/>
      <c r="L5109" s="327"/>
      <c r="M5109" s="328"/>
      <c r="N5109" s="327"/>
      <c r="P5109" s="325"/>
      <c r="Q5109" s="325"/>
      <c r="R5109" s="325"/>
      <c r="S5109" s="325"/>
      <c r="T5109" s="328"/>
      <c r="U5109" s="329"/>
      <c r="V5109" s="330"/>
      <c r="W5109" s="330"/>
      <c r="X5109" s="325"/>
      <c r="Y5109" s="325"/>
      <c r="Z5109" s="325"/>
      <c r="AA5109" s="325"/>
      <c r="AB5109" s="325"/>
      <c r="AC5109" s="325"/>
      <c r="AD5109" s="325"/>
      <c r="AE5109" s="330"/>
      <c r="AF5109" s="326"/>
      <c r="AG5109" s="327"/>
      <c r="AH5109" s="327"/>
      <c r="AI5109" s="327"/>
      <c r="AJ5109" s="326"/>
      <c r="AK5109" s="327"/>
      <c r="AL5109" s="327"/>
      <c r="AM5109" s="331"/>
      <c r="AN5109" s="332"/>
      <c r="AO5109" s="333"/>
      <c r="AP5109" s="333"/>
      <c r="AQ5109" s="333"/>
      <c r="AR5109" s="332"/>
      <c r="AS5109" s="332"/>
    </row>
    <row r="5110" spans="1:45" x14ac:dyDescent="0.2">
      <c r="A5110" s="326"/>
      <c r="B5110" s="325"/>
      <c r="C5110" s="325"/>
      <c r="D5110" s="325"/>
      <c r="E5110" s="325"/>
      <c r="F5110" s="325"/>
      <c r="G5110" s="325"/>
      <c r="H5110" s="325"/>
      <c r="I5110" s="325"/>
      <c r="J5110" s="325"/>
      <c r="K5110" s="325"/>
      <c r="L5110" s="327"/>
      <c r="M5110" s="328"/>
      <c r="N5110" s="327"/>
      <c r="P5110" s="325"/>
      <c r="Q5110" s="325"/>
      <c r="R5110" s="325"/>
      <c r="S5110" s="325"/>
      <c r="T5110" s="328"/>
      <c r="U5110" s="329"/>
      <c r="V5110" s="330"/>
      <c r="W5110" s="330"/>
      <c r="X5110" s="325"/>
      <c r="Y5110" s="325"/>
      <c r="Z5110" s="325"/>
      <c r="AA5110" s="325"/>
      <c r="AB5110" s="325"/>
      <c r="AC5110" s="325"/>
      <c r="AD5110" s="325"/>
      <c r="AE5110" s="330"/>
      <c r="AF5110" s="326"/>
      <c r="AG5110" s="327"/>
      <c r="AH5110" s="327"/>
      <c r="AI5110" s="327"/>
      <c r="AJ5110" s="326"/>
      <c r="AK5110" s="327"/>
      <c r="AL5110" s="327"/>
      <c r="AM5110" s="331"/>
      <c r="AN5110" s="332"/>
      <c r="AO5110" s="333"/>
      <c r="AP5110" s="333"/>
      <c r="AQ5110" s="333"/>
      <c r="AR5110" s="332"/>
      <c r="AS5110" s="332"/>
    </row>
    <row r="5111" spans="1:45" x14ac:dyDescent="0.2">
      <c r="A5111" s="326"/>
      <c r="B5111" s="325"/>
      <c r="C5111" s="325"/>
      <c r="D5111" s="325"/>
      <c r="E5111" s="325"/>
      <c r="F5111" s="325"/>
      <c r="G5111" s="325"/>
      <c r="H5111" s="325"/>
      <c r="I5111" s="325"/>
      <c r="J5111" s="325"/>
      <c r="K5111" s="325"/>
      <c r="L5111" s="327"/>
      <c r="M5111" s="328"/>
      <c r="N5111" s="327"/>
      <c r="P5111" s="325"/>
      <c r="Q5111" s="325"/>
      <c r="R5111" s="325"/>
      <c r="S5111" s="325"/>
      <c r="T5111" s="328"/>
      <c r="U5111" s="329"/>
      <c r="V5111" s="330"/>
      <c r="W5111" s="330"/>
      <c r="X5111" s="325"/>
      <c r="Y5111" s="325"/>
      <c r="Z5111" s="325"/>
      <c r="AA5111" s="325"/>
      <c r="AB5111" s="325"/>
      <c r="AC5111" s="325"/>
      <c r="AD5111" s="325"/>
      <c r="AE5111" s="330"/>
      <c r="AF5111" s="326"/>
      <c r="AG5111" s="327"/>
      <c r="AH5111" s="327"/>
      <c r="AI5111" s="327"/>
      <c r="AJ5111" s="326"/>
      <c r="AK5111" s="327"/>
      <c r="AL5111" s="327"/>
      <c r="AM5111" s="331"/>
      <c r="AN5111" s="332"/>
      <c r="AO5111" s="333"/>
      <c r="AP5111" s="333"/>
      <c r="AQ5111" s="333"/>
      <c r="AR5111" s="332"/>
      <c r="AS5111" s="332"/>
    </row>
    <row r="5112" spans="1:45" x14ac:dyDescent="0.2">
      <c r="A5112" s="326"/>
      <c r="B5112" s="325"/>
      <c r="C5112" s="325"/>
      <c r="D5112" s="325"/>
      <c r="E5112" s="325"/>
      <c r="F5112" s="325"/>
      <c r="G5112" s="325"/>
      <c r="H5112" s="325"/>
      <c r="I5112" s="325"/>
      <c r="J5112" s="325"/>
      <c r="K5112" s="325"/>
      <c r="L5112" s="327"/>
      <c r="M5112" s="328"/>
      <c r="N5112" s="327"/>
      <c r="P5112" s="325"/>
      <c r="Q5112" s="325"/>
      <c r="R5112" s="325"/>
      <c r="S5112" s="325"/>
      <c r="T5112" s="328"/>
      <c r="U5112" s="329"/>
      <c r="V5112" s="330"/>
      <c r="W5112" s="330"/>
      <c r="X5112" s="325"/>
      <c r="Y5112" s="325"/>
      <c r="Z5112" s="325"/>
      <c r="AA5112" s="325"/>
      <c r="AB5112" s="325"/>
      <c r="AC5112" s="325"/>
      <c r="AD5112" s="325"/>
      <c r="AE5112" s="330"/>
      <c r="AF5112" s="326"/>
      <c r="AG5112" s="327"/>
      <c r="AH5112" s="327"/>
      <c r="AI5112" s="327"/>
      <c r="AJ5112" s="326"/>
      <c r="AK5112" s="327"/>
      <c r="AL5112" s="327"/>
      <c r="AM5112" s="331"/>
      <c r="AN5112" s="332"/>
      <c r="AO5112" s="333"/>
      <c r="AP5112" s="333"/>
      <c r="AQ5112" s="333"/>
      <c r="AR5112" s="332"/>
      <c r="AS5112" s="332"/>
    </row>
    <row r="5113" spans="1:45" x14ac:dyDescent="0.2">
      <c r="A5113" s="326"/>
      <c r="B5113" s="325"/>
      <c r="C5113" s="325"/>
      <c r="D5113" s="325"/>
      <c r="E5113" s="325"/>
      <c r="F5113" s="325"/>
      <c r="G5113" s="325"/>
      <c r="H5113" s="325"/>
      <c r="I5113" s="325"/>
      <c r="J5113" s="325"/>
      <c r="K5113" s="325"/>
      <c r="L5113" s="327"/>
      <c r="M5113" s="328"/>
      <c r="N5113" s="327"/>
      <c r="P5113" s="325"/>
      <c r="Q5113" s="325"/>
      <c r="R5113" s="325"/>
      <c r="S5113" s="325"/>
      <c r="T5113" s="328"/>
      <c r="U5113" s="329"/>
      <c r="V5113" s="330"/>
      <c r="W5113" s="330"/>
      <c r="X5113" s="325"/>
      <c r="Y5113" s="325"/>
      <c r="Z5113" s="325"/>
      <c r="AA5113" s="325"/>
      <c r="AB5113" s="325"/>
      <c r="AC5113" s="325"/>
      <c r="AD5113" s="325"/>
      <c r="AE5113" s="330"/>
      <c r="AF5113" s="326"/>
      <c r="AG5113" s="327"/>
      <c r="AH5113" s="327"/>
      <c r="AI5113" s="327"/>
      <c r="AJ5113" s="326"/>
      <c r="AK5113" s="327"/>
      <c r="AL5113" s="327"/>
      <c r="AM5113" s="331"/>
      <c r="AN5113" s="332"/>
      <c r="AO5113" s="333"/>
      <c r="AP5113" s="333"/>
      <c r="AQ5113" s="333"/>
      <c r="AR5113" s="332"/>
      <c r="AS5113" s="332"/>
    </row>
    <row r="5114" spans="1:45" x14ac:dyDescent="0.2">
      <c r="A5114" s="326"/>
      <c r="B5114" s="325"/>
      <c r="C5114" s="325"/>
      <c r="D5114" s="325"/>
      <c r="E5114" s="325"/>
      <c r="F5114" s="325"/>
      <c r="G5114" s="325"/>
      <c r="H5114" s="325"/>
      <c r="I5114" s="325"/>
      <c r="J5114" s="325"/>
      <c r="K5114" s="325"/>
      <c r="L5114" s="327"/>
      <c r="M5114" s="328"/>
      <c r="N5114" s="327"/>
      <c r="P5114" s="325"/>
      <c r="Q5114" s="325"/>
      <c r="R5114" s="325"/>
      <c r="S5114" s="325"/>
      <c r="T5114" s="328"/>
      <c r="U5114" s="329"/>
      <c r="V5114" s="330"/>
      <c r="W5114" s="330"/>
      <c r="X5114" s="325"/>
      <c r="Y5114" s="325"/>
      <c r="Z5114" s="325"/>
      <c r="AA5114" s="325"/>
      <c r="AB5114" s="325"/>
      <c r="AC5114" s="325"/>
      <c r="AD5114" s="325"/>
      <c r="AE5114" s="330"/>
      <c r="AF5114" s="326"/>
      <c r="AG5114" s="327"/>
      <c r="AH5114" s="327"/>
      <c r="AI5114" s="327"/>
      <c r="AJ5114" s="326"/>
      <c r="AK5114" s="327"/>
      <c r="AL5114" s="327"/>
      <c r="AM5114" s="331"/>
      <c r="AN5114" s="332"/>
      <c r="AO5114" s="333"/>
      <c r="AP5114" s="333"/>
      <c r="AQ5114" s="333"/>
      <c r="AR5114" s="332"/>
      <c r="AS5114" s="332"/>
    </row>
    <row r="5115" spans="1:45" x14ac:dyDescent="0.2">
      <c r="A5115" s="326"/>
      <c r="B5115" s="325"/>
      <c r="C5115" s="325"/>
      <c r="D5115" s="325"/>
      <c r="E5115" s="325"/>
      <c r="F5115" s="325"/>
      <c r="G5115" s="325"/>
      <c r="H5115" s="325"/>
      <c r="I5115" s="325"/>
      <c r="J5115" s="325"/>
      <c r="K5115" s="325"/>
      <c r="L5115" s="327"/>
      <c r="M5115" s="328"/>
      <c r="N5115" s="327"/>
      <c r="P5115" s="325"/>
      <c r="Q5115" s="325"/>
      <c r="R5115" s="325"/>
      <c r="S5115" s="325"/>
      <c r="T5115" s="328"/>
      <c r="U5115" s="329"/>
      <c r="V5115" s="330"/>
      <c r="W5115" s="330"/>
      <c r="X5115" s="325"/>
      <c r="Y5115" s="325"/>
      <c r="Z5115" s="325"/>
      <c r="AA5115" s="325"/>
      <c r="AB5115" s="325"/>
      <c r="AC5115" s="325"/>
      <c r="AD5115" s="325"/>
      <c r="AE5115" s="330"/>
      <c r="AF5115" s="326"/>
      <c r="AG5115" s="327"/>
      <c r="AH5115" s="327"/>
      <c r="AI5115" s="327"/>
      <c r="AJ5115" s="326"/>
      <c r="AK5115" s="327"/>
      <c r="AL5115" s="327"/>
      <c r="AM5115" s="331"/>
      <c r="AN5115" s="332"/>
      <c r="AO5115" s="333"/>
      <c r="AP5115" s="333"/>
      <c r="AQ5115" s="333"/>
      <c r="AR5115" s="332"/>
      <c r="AS5115" s="332"/>
    </row>
    <row r="5116" spans="1:45" x14ac:dyDescent="0.2">
      <c r="A5116" s="326"/>
      <c r="B5116" s="325"/>
      <c r="C5116" s="325"/>
      <c r="D5116" s="325"/>
      <c r="E5116" s="325"/>
      <c r="F5116" s="325"/>
      <c r="G5116" s="325"/>
      <c r="H5116" s="325"/>
      <c r="I5116" s="325"/>
      <c r="J5116" s="325"/>
      <c r="K5116" s="325"/>
      <c r="L5116" s="327"/>
      <c r="M5116" s="328"/>
      <c r="N5116" s="327"/>
      <c r="P5116" s="325"/>
      <c r="Q5116" s="325"/>
      <c r="R5116" s="325"/>
      <c r="S5116" s="325"/>
      <c r="T5116" s="328"/>
      <c r="U5116" s="329"/>
      <c r="V5116" s="330"/>
      <c r="W5116" s="330"/>
      <c r="X5116" s="325"/>
      <c r="Y5116" s="325"/>
      <c r="Z5116" s="325"/>
      <c r="AA5116" s="325"/>
      <c r="AB5116" s="325"/>
      <c r="AC5116" s="325"/>
      <c r="AD5116" s="325"/>
      <c r="AE5116" s="330"/>
      <c r="AF5116" s="326"/>
      <c r="AG5116" s="327"/>
      <c r="AH5116" s="327"/>
      <c r="AI5116" s="327"/>
      <c r="AJ5116" s="326"/>
      <c r="AK5116" s="327"/>
      <c r="AL5116" s="327"/>
      <c r="AM5116" s="331"/>
      <c r="AN5116" s="332"/>
      <c r="AO5116" s="333"/>
      <c r="AP5116" s="333"/>
      <c r="AQ5116" s="333"/>
      <c r="AR5116" s="332"/>
      <c r="AS5116" s="332"/>
    </row>
    <row r="5117" spans="1:45" x14ac:dyDescent="0.2">
      <c r="A5117" s="326"/>
      <c r="B5117" s="325"/>
      <c r="C5117" s="325"/>
      <c r="D5117" s="325"/>
      <c r="E5117" s="325"/>
      <c r="F5117" s="325"/>
      <c r="G5117" s="325"/>
      <c r="H5117" s="325"/>
      <c r="I5117" s="325"/>
      <c r="J5117" s="325"/>
      <c r="K5117" s="325"/>
      <c r="L5117" s="327"/>
      <c r="M5117" s="328"/>
      <c r="N5117" s="327"/>
      <c r="P5117" s="325"/>
      <c r="Q5117" s="325"/>
      <c r="R5117" s="325"/>
      <c r="S5117" s="325"/>
      <c r="T5117" s="328"/>
      <c r="U5117" s="329"/>
      <c r="V5117" s="330"/>
      <c r="W5117" s="330"/>
      <c r="X5117" s="325"/>
      <c r="Y5117" s="325"/>
      <c r="Z5117" s="325"/>
      <c r="AA5117" s="325"/>
      <c r="AB5117" s="325"/>
      <c r="AC5117" s="325"/>
      <c r="AD5117" s="325"/>
      <c r="AE5117" s="330"/>
      <c r="AF5117" s="326"/>
      <c r="AG5117" s="327"/>
      <c r="AH5117" s="327"/>
      <c r="AI5117" s="327"/>
      <c r="AJ5117" s="326"/>
      <c r="AK5117" s="327"/>
      <c r="AL5117" s="327"/>
      <c r="AM5117" s="331"/>
      <c r="AN5117" s="332"/>
      <c r="AO5117" s="333"/>
      <c r="AP5117" s="333"/>
      <c r="AQ5117" s="333"/>
      <c r="AR5117" s="332"/>
      <c r="AS5117" s="332"/>
    </row>
    <row r="5118" spans="1:45" x14ac:dyDescent="0.2">
      <c r="A5118" s="326"/>
      <c r="B5118" s="325"/>
      <c r="C5118" s="325"/>
      <c r="D5118" s="325"/>
      <c r="E5118" s="325"/>
      <c r="F5118" s="325"/>
      <c r="G5118" s="325"/>
      <c r="H5118" s="325"/>
      <c r="I5118" s="325"/>
      <c r="J5118" s="325"/>
      <c r="K5118" s="325"/>
      <c r="L5118" s="327"/>
      <c r="M5118" s="328"/>
      <c r="N5118" s="327"/>
      <c r="P5118" s="325"/>
      <c r="Q5118" s="325"/>
      <c r="R5118" s="325"/>
      <c r="S5118" s="325"/>
      <c r="T5118" s="328"/>
      <c r="U5118" s="329"/>
      <c r="V5118" s="330"/>
      <c r="W5118" s="330"/>
      <c r="X5118" s="325"/>
      <c r="Y5118" s="325"/>
      <c r="Z5118" s="325"/>
      <c r="AA5118" s="325"/>
      <c r="AB5118" s="325"/>
      <c r="AC5118" s="325"/>
      <c r="AD5118" s="325"/>
      <c r="AE5118" s="330"/>
      <c r="AF5118" s="326"/>
      <c r="AG5118" s="327"/>
      <c r="AH5118" s="327"/>
      <c r="AI5118" s="327"/>
      <c r="AJ5118" s="326"/>
      <c r="AK5118" s="327"/>
      <c r="AL5118" s="327"/>
      <c r="AM5118" s="331"/>
      <c r="AN5118" s="332"/>
      <c r="AO5118" s="333"/>
      <c r="AP5118" s="333"/>
      <c r="AQ5118" s="333"/>
      <c r="AR5118" s="332"/>
      <c r="AS5118" s="332"/>
    </row>
    <row r="5119" spans="1:45" x14ac:dyDescent="0.2">
      <c r="A5119" s="326"/>
      <c r="B5119" s="325"/>
      <c r="C5119" s="325"/>
      <c r="D5119" s="325"/>
      <c r="E5119" s="325"/>
      <c r="F5119" s="325"/>
      <c r="G5119" s="325"/>
      <c r="H5119" s="325"/>
      <c r="I5119" s="325"/>
      <c r="J5119" s="325"/>
      <c r="K5119" s="325"/>
      <c r="L5119" s="327"/>
      <c r="M5119" s="328"/>
      <c r="N5119" s="327"/>
      <c r="P5119" s="325"/>
      <c r="Q5119" s="325"/>
      <c r="R5119" s="325"/>
      <c r="S5119" s="325"/>
      <c r="T5119" s="328"/>
      <c r="U5119" s="329"/>
      <c r="V5119" s="330"/>
      <c r="W5119" s="330"/>
      <c r="X5119" s="325"/>
      <c r="Y5119" s="325"/>
      <c r="Z5119" s="325"/>
      <c r="AA5119" s="325"/>
      <c r="AB5119" s="325"/>
      <c r="AC5119" s="325"/>
      <c r="AD5119" s="325"/>
      <c r="AE5119" s="330"/>
      <c r="AF5119" s="326"/>
      <c r="AG5119" s="327"/>
      <c r="AH5119" s="327"/>
      <c r="AI5119" s="327"/>
      <c r="AJ5119" s="326"/>
      <c r="AK5119" s="327"/>
      <c r="AL5119" s="327"/>
      <c r="AM5119" s="331"/>
      <c r="AN5119" s="332"/>
      <c r="AO5119" s="333"/>
      <c r="AP5119" s="333"/>
      <c r="AQ5119" s="333"/>
      <c r="AR5119" s="332"/>
      <c r="AS5119" s="332"/>
    </row>
    <row r="5120" spans="1:45" x14ac:dyDescent="0.2">
      <c r="A5120" s="326"/>
      <c r="B5120" s="325"/>
      <c r="C5120" s="325"/>
      <c r="D5120" s="325"/>
      <c r="E5120" s="325"/>
      <c r="F5120" s="325"/>
      <c r="G5120" s="325"/>
      <c r="H5120" s="325"/>
      <c r="I5120" s="325"/>
      <c r="J5120" s="325"/>
      <c r="K5120" s="325"/>
      <c r="L5120" s="327"/>
      <c r="M5120" s="328"/>
      <c r="N5120" s="327"/>
      <c r="P5120" s="325"/>
      <c r="Q5120" s="325"/>
      <c r="R5120" s="325"/>
      <c r="S5120" s="325"/>
      <c r="T5120" s="328"/>
      <c r="U5120" s="329"/>
      <c r="V5120" s="330"/>
      <c r="W5120" s="330"/>
      <c r="X5120" s="325"/>
      <c r="Y5120" s="325"/>
      <c r="Z5120" s="325"/>
      <c r="AA5120" s="325"/>
      <c r="AB5120" s="325"/>
      <c r="AC5120" s="325"/>
      <c r="AD5120" s="325"/>
      <c r="AE5120" s="330"/>
      <c r="AF5120" s="326"/>
      <c r="AG5120" s="327"/>
      <c r="AH5120" s="327"/>
      <c r="AI5120" s="327"/>
      <c r="AJ5120" s="326"/>
      <c r="AK5120" s="327"/>
      <c r="AL5120" s="327"/>
      <c r="AM5120" s="331"/>
      <c r="AN5120" s="332"/>
      <c r="AO5120" s="333"/>
      <c r="AP5120" s="333"/>
      <c r="AQ5120" s="333"/>
      <c r="AR5120" s="332"/>
      <c r="AS5120" s="332"/>
    </row>
    <row r="5121" spans="1:45" x14ac:dyDescent="0.2">
      <c r="A5121" s="306"/>
      <c r="L5121" s="307"/>
      <c r="N5121" s="307"/>
      <c r="U5121" s="309"/>
      <c r="AF5121" s="306"/>
      <c r="AG5121" s="307"/>
      <c r="AH5121" s="307"/>
      <c r="AI5121" s="307"/>
      <c r="AK5121" s="307"/>
      <c r="AL5121" s="307"/>
      <c r="AN5121" s="312"/>
      <c r="AS5121" s="314"/>
    </row>
    <row r="5122" spans="1:45" x14ac:dyDescent="0.2">
      <c r="A5122" s="306"/>
      <c r="L5122" s="307"/>
      <c r="N5122" s="307"/>
      <c r="U5122" s="309"/>
      <c r="AF5122" s="306"/>
      <c r="AG5122" s="307"/>
      <c r="AH5122" s="307"/>
      <c r="AI5122" s="307"/>
      <c r="AJ5122" s="306"/>
      <c r="AK5122" s="307"/>
      <c r="AL5122" s="307"/>
      <c r="AN5122" s="312"/>
      <c r="AS5122" s="314"/>
    </row>
    <row r="5123" spans="1:45" x14ac:dyDescent="0.2">
      <c r="A5123" s="306"/>
      <c r="L5123" s="307"/>
      <c r="N5123" s="307"/>
      <c r="U5123" s="309"/>
      <c r="AF5123" s="306"/>
      <c r="AG5123" s="307"/>
      <c r="AH5123" s="307"/>
      <c r="AI5123" s="307"/>
      <c r="AK5123" s="307"/>
      <c r="AL5123" s="307"/>
      <c r="AN5123" s="312"/>
      <c r="AS5123" s="314"/>
    </row>
    <row r="5124" spans="1:45" x14ac:dyDescent="0.2">
      <c r="A5124" s="306"/>
      <c r="L5124" s="307"/>
      <c r="N5124" s="307"/>
      <c r="U5124" s="309"/>
      <c r="AF5124" s="306"/>
      <c r="AG5124" s="307"/>
      <c r="AH5124" s="307"/>
      <c r="AI5124" s="307"/>
      <c r="AJ5124" s="306"/>
      <c r="AK5124" s="307"/>
      <c r="AL5124" s="307"/>
      <c r="AN5124" s="312"/>
      <c r="AS5124" s="314"/>
    </row>
    <row r="5125" spans="1:45" x14ac:dyDescent="0.2">
      <c r="A5125" s="306"/>
      <c r="L5125" s="307"/>
      <c r="N5125" s="307"/>
      <c r="U5125" s="309"/>
      <c r="AF5125" s="306"/>
      <c r="AG5125" s="307"/>
      <c r="AH5125" s="307"/>
      <c r="AI5125" s="307"/>
      <c r="AK5125" s="307"/>
      <c r="AL5125" s="307"/>
      <c r="AN5125" s="312"/>
      <c r="AS5125" s="314"/>
    </row>
    <row r="5126" spans="1:45" x14ac:dyDescent="0.2">
      <c r="A5126" s="306"/>
      <c r="L5126" s="307"/>
      <c r="N5126" s="307"/>
      <c r="U5126" s="309"/>
      <c r="AF5126" s="306"/>
      <c r="AG5126" s="307"/>
      <c r="AH5126" s="307"/>
      <c r="AI5126" s="307"/>
      <c r="AJ5126" s="306"/>
      <c r="AK5126" s="307"/>
      <c r="AL5126" s="307"/>
      <c r="AN5126" s="312"/>
      <c r="AS5126" s="314"/>
    </row>
    <row r="5127" spans="1:45" x14ac:dyDescent="0.2">
      <c r="A5127" s="306"/>
      <c r="L5127" s="307"/>
      <c r="N5127" s="307"/>
      <c r="U5127" s="309"/>
      <c r="AF5127" s="306"/>
      <c r="AG5127" s="307"/>
      <c r="AH5127" s="307"/>
      <c r="AI5127" s="307"/>
      <c r="AK5127" s="307"/>
      <c r="AL5127" s="307"/>
      <c r="AN5127" s="312"/>
      <c r="AS5127" s="314"/>
    </row>
    <row r="5128" spans="1:45" x14ac:dyDescent="0.2">
      <c r="A5128" s="306"/>
      <c r="L5128" s="307"/>
      <c r="N5128" s="307"/>
      <c r="U5128" s="309"/>
      <c r="AF5128" s="306"/>
      <c r="AG5128" s="307"/>
      <c r="AH5128" s="307"/>
      <c r="AI5128" s="307"/>
      <c r="AJ5128" s="306"/>
      <c r="AK5128" s="307"/>
      <c r="AL5128" s="307"/>
      <c r="AN5128" s="312"/>
      <c r="AS5128" s="314"/>
    </row>
    <row r="5129" spans="1:45" x14ac:dyDescent="0.2">
      <c r="A5129" s="306"/>
      <c r="L5129" s="307"/>
      <c r="N5129" s="307"/>
      <c r="U5129" s="309"/>
      <c r="AF5129" s="306"/>
      <c r="AG5129" s="307"/>
      <c r="AH5129" s="307"/>
      <c r="AI5129" s="307"/>
      <c r="AK5129" s="307"/>
      <c r="AL5129" s="307"/>
      <c r="AN5129" s="312"/>
      <c r="AS5129" s="314"/>
    </row>
    <row r="5130" spans="1:45" x14ac:dyDescent="0.2">
      <c r="A5130" s="306"/>
      <c r="L5130" s="307"/>
      <c r="N5130" s="307"/>
      <c r="U5130" s="309"/>
      <c r="AF5130" s="306"/>
      <c r="AG5130" s="307"/>
      <c r="AH5130" s="307"/>
      <c r="AI5130" s="307"/>
      <c r="AJ5130" s="306"/>
      <c r="AK5130" s="307"/>
      <c r="AL5130" s="307"/>
      <c r="AN5130" s="312"/>
      <c r="AS5130" s="314"/>
    </row>
    <row r="5131" spans="1:45" x14ac:dyDescent="0.2">
      <c r="A5131" s="306"/>
      <c r="L5131" s="307"/>
      <c r="N5131" s="307"/>
      <c r="U5131" s="309"/>
      <c r="AF5131" s="306"/>
      <c r="AG5131" s="307"/>
      <c r="AH5131" s="307"/>
      <c r="AI5131" s="307"/>
      <c r="AK5131" s="307"/>
      <c r="AL5131" s="307"/>
      <c r="AN5131" s="312"/>
      <c r="AS5131" s="314"/>
    </row>
    <row r="5132" spans="1:45" x14ac:dyDescent="0.2">
      <c r="A5132" s="306"/>
      <c r="L5132" s="307"/>
      <c r="N5132" s="307"/>
      <c r="U5132" s="309"/>
      <c r="AF5132" s="306"/>
      <c r="AG5132" s="307"/>
      <c r="AH5132" s="307"/>
      <c r="AI5132" s="307"/>
      <c r="AJ5132" s="306"/>
      <c r="AK5132" s="307"/>
      <c r="AL5132" s="307"/>
      <c r="AN5132" s="312"/>
      <c r="AS5132" s="314"/>
    </row>
    <row r="5133" spans="1:45" x14ac:dyDescent="0.2">
      <c r="A5133" s="306"/>
      <c r="L5133" s="307"/>
      <c r="N5133" s="307"/>
      <c r="U5133" s="309"/>
      <c r="AF5133" s="306"/>
      <c r="AG5133" s="307"/>
      <c r="AH5133" s="307"/>
      <c r="AI5133" s="307"/>
      <c r="AK5133" s="307"/>
      <c r="AL5133" s="307"/>
      <c r="AN5133" s="312"/>
      <c r="AS5133" s="314"/>
    </row>
    <row r="5134" spans="1:45" x14ac:dyDescent="0.2">
      <c r="A5134" s="306"/>
      <c r="L5134" s="307"/>
      <c r="N5134" s="307"/>
      <c r="U5134" s="309"/>
      <c r="AF5134" s="306"/>
      <c r="AG5134" s="307"/>
      <c r="AH5134" s="307"/>
      <c r="AI5134" s="307"/>
      <c r="AJ5134" s="306"/>
      <c r="AK5134" s="307"/>
      <c r="AL5134" s="307"/>
      <c r="AN5134" s="312"/>
      <c r="AS5134" s="314"/>
    </row>
    <row r="5135" spans="1:45" x14ac:dyDescent="0.2">
      <c r="A5135" s="306"/>
      <c r="L5135" s="307"/>
      <c r="N5135" s="307"/>
      <c r="U5135" s="309"/>
      <c r="AF5135" s="306"/>
      <c r="AG5135" s="307"/>
      <c r="AH5135" s="307"/>
      <c r="AI5135" s="307"/>
      <c r="AK5135" s="307"/>
      <c r="AL5135" s="307"/>
      <c r="AN5135" s="312"/>
      <c r="AS5135" s="314"/>
    </row>
    <row r="5136" spans="1:45" x14ac:dyDescent="0.2">
      <c r="A5136" s="306"/>
      <c r="L5136" s="307"/>
      <c r="N5136" s="307"/>
      <c r="U5136" s="309"/>
      <c r="AF5136" s="306"/>
      <c r="AG5136" s="307"/>
      <c r="AH5136" s="307"/>
      <c r="AI5136" s="307"/>
      <c r="AJ5136" s="306"/>
      <c r="AK5136" s="307"/>
      <c r="AL5136" s="307"/>
      <c r="AN5136" s="312"/>
      <c r="AS5136" s="314"/>
    </row>
    <row r="5137" spans="1:45" x14ac:dyDescent="0.2">
      <c r="A5137" s="306"/>
      <c r="L5137" s="307"/>
      <c r="N5137" s="307"/>
      <c r="U5137" s="309"/>
      <c r="AF5137" s="306"/>
      <c r="AG5137" s="307"/>
      <c r="AH5137" s="307"/>
      <c r="AI5137" s="307"/>
      <c r="AK5137" s="307"/>
      <c r="AL5137" s="307"/>
      <c r="AN5137" s="312"/>
      <c r="AS5137" s="314"/>
    </row>
    <row r="5138" spans="1:45" x14ac:dyDescent="0.2">
      <c r="A5138" s="306"/>
      <c r="L5138" s="307"/>
      <c r="N5138" s="307"/>
      <c r="U5138" s="309"/>
      <c r="AF5138" s="306"/>
      <c r="AG5138" s="307"/>
      <c r="AH5138" s="307"/>
      <c r="AI5138" s="307"/>
      <c r="AJ5138" s="306"/>
      <c r="AK5138" s="307"/>
      <c r="AL5138" s="307"/>
      <c r="AN5138" s="312"/>
      <c r="AS5138" s="314"/>
    </row>
    <row r="5139" spans="1:45" x14ac:dyDescent="0.2">
      <c r="A5139" s="306"/>
      <c r="L5139" s="307"/>
      <c r="N5139" s="307"/>
      <c r="U5139" s="309"/>
      <c r="AF5139" s="306"/>
      <c r="AG5139" s="307"/>
      <c r="AH5139" s="307"/>
      <c r="AI5139" s="307"/>
      <c r="AK5139" s="307"/>
      <c r="AL5139" s="307"/>
      <c r="AN5139" s="312"/>
      <c r="AS5139" s="314"/>
    </row>
    <row r="5140" spans="1:45" x14ac:dyDescent="0.2">
      <c r="A5140" s="306"/>
      <c r="L5140" s="307"/>
      <c r="N5140" s="307"/>
      <c r="U5140" s="309"/>
      <c r="AF5140" s="306"/>
      <c r="AG5140" s="307"/>
      <c r="AH5140" s="307"/>
      <c r="AI5140" s="307"/>
      <c r="AJ5140" s="306"/>
      <c r="AK5140" s="307"/>
      <c r="AL5140" s="307"/>
      <c r="AN5140" s="312"/>
      <c r="AS5140" s="314"/>
    </row>
    <row r="5141" spans="1:45" x14ac:dyDescent="0.2">
      <c r="A5141" s="306"/>
      <c r="L5141" s="307"/>
      <c r="N5141" s="307"/>
      <c r="U5141" s="309"/>
      <c r="AF5141" s="306"/>
      <c r="AG5141" s="307"/>
      <c r="AH5141" s="307"/>
      <c r="AI5141" s="307"/>
      <c r="AJ5141" s="306"/>
      <c r="AK5141" s="307"/>
      <c r="AL5141" s="307"/>
      <c r="AN5141" s="312"/>
      <c r="AS5141" s="314"/>
    </row>
    <row r="5142" spans="1:45" x14ac:dyDescent="0.2">
      <c r="A5142" s="306"/>
      <c r="L5142" s="307"/>
      <c r="N5142" s="307"/>
      <c r="U5142" s="309"/>
      <c r="AF5142" s="306"/>
      <c r="AG5142" s="307"/>
      <c r="AH5142" s="307"/>
      <c r="AI5142" s="307"/>
      <c r="AK5142" s="307"/>
      <c r="AL5142" s="307"/>
      <c r="AN5142" s="312"/>
      <c r="AS5142" s="314"/>
    </row>
    <row r="5143" spans="1:45" x14ac:dyDescent="0.2">
      <c r="A5143" s="306"/>
      <c r="L5143" s="307"/>
      <c r="N5143" s="307"/>
      <c r="U5143" s="309"/>
      <c r="AF5143" s="306"/>
      <c r="AG5143" s="307"/>
      <c r="AH5143" s="307"/>
      <c r="AI5143" s="307"/>
      <c r="AJ5143" s="306"/>
      <c r="AK5143" s="307"/>
      <c r="AL5143" s="307"/>
      <c r="AN5143" s="312"/>
      <c r="AS5143" s="314"/>
    </row>
    <row r="5144" spans="1:45" x14ac:dyDescent="0.2">
      <c r="A5144" s="306"/>
      <c r="L5144" s="307"/>
      <c r="N5144" s="307"/>
      <c r="U5144" s="309"/>
      <c r="AF5144" s="306"/>
      <c r="AG5144" s="307"/>
      <c r="AH5144" s="307"/>
      <c r="AI5144" s="307"/>
      <c r="AJ5144" s="306"/>
      <c r="AK5144" s="307"/>
      <c r="AL5144" s="307"/>
      <c r="AN5144" s="312"/>
      <c r="AS5144" s="314"/>
    </row>
    <row r="5145" spans="1:45" x14ac:dyDescent="0.2">
      <c r="A5145" s="306"/>
      <c r="L5145" s="307"/>
      <c r="N5145" s="307"/>
      <c r="U5145" s="309"/>
      <c r="AF5145" s="306"/>
      <c r="AG5145" s="307"/>
      <c r="AH5145" s="307"/>
      <c r="AI5145" s="307"/>
      <c r="AK5145" s="307"/>
      <c r="AL5145" s="307"/>
      <c r="AN5145" s="312"/>
      <c r="AS5145" s="314"/>
    </row>
    <row r="5146" spans="1:45" x14ac:dyDescent="0.2">
      <c r="A5146" s="306"/>
      <c r="L5146" s="307"/>
      <c r="N5146" s="307"/>
      <c r="U5146" s="309"/>
      <c r="AF5146" s="306"/>
      <c r="AG5146" s="307"/>
      <c r="AH5146" s="307"/>
      <c r="AI5146" s="307"/>
      <c r="AJ5146" s="306"/>
      <c r="AK5146" s="307"/>
      <c r="AL5146" s="307"/>
      <c r="AN5146" s="312"/>
      <c r="AS5146" s="314"/>
    </row>
    <row r="5147" spans="1:45" x14ac:dyDescent="0.2">
      <c r="A5147" s="306"/>
      <c r="L5147" s="307"/>
      <c r="N5147" s="307"/>
      <c r="U5147" s="309"/>
      <c r="AF5147" s="306"/>
      <c r="AG5147" s="307"/>
      <c r="AH5147" s="307"/>
      <c r="AI5147" s="307"/>
      <c r="AJ5147" s="306"/>
      <c r="AK5147" s="307"/>
      <c r="AL5147" s="307"/>
      <c r="AN5147" s="312"/>
      <c r="AS5147" s="314"/>
    </row>
    <row r="5148" spans="1:45" x14ac:dyDescent="0.2">
      <c r="A5148" s="306"/>
      <c r="L5148" s="307"/>
      <c r="N5148" s="307"/>
      <c r="U5148" s="309"/>
      <c r="AF5148" s="306"/>
      <c r="AG5148" s="307"/>
      <c r="AH5148" s="307"/>
      <c r="AI5148" s="307"/>
      <c r="AK5148" s="307"/>
      <c r="AL5148" s="307"/>
      <c r="AN5148" s="312"/>
      <c r="AS5148" s="314"/>
    </row>
    <row r="5149" spans="1:45" x14ac:dyDescent="0.2">
      <c r="A5149" s="306"/>
      <c r="L5149" s="307"/>
      <c r="N5149" s="307"/>
      <c r="U5149" s="309"/>
      <c r="AF5149" s="306"/>
      <c r="AG5149" s="307"/>
      <c r="AH5149" s="307"/>
      <c r="AI5149" s="307"/>
      <c r="AJ5149" s="306"/>
      <c r="AK5149" s="307"/>
      <c r="AL5149" s="307"/>
      <c r="AN5149" s="312"/>
      <c r="AS5149" s="314"/>
    </row>
    <row r="5150" spans="1:45" x14ac:dyDescent="0.2">
      <c r="A5150" s="306"/>
      <c r="L5150" s="307"/>
      <c r="N5150" s="307"/>
      <c r="U5150" s="309"/>
      <c r="AF5150" s="306"/>
      <c r="AG5150" s="307"/>
      <c r="AH5150" s="307"/>
      <c r="AI5150" s="307"/>
      <c r="AJ5150" s="306"/>
      <c r="AK5150" s="307"/>
      <c r="AL5150" s="307"/>
      <c r="AN5150" s="312"/>
      <c r="AS5150" s="314"/>
    </row>
    <row r="5151" spans="1:45" x14ac:dyDescent="0.2">
      <c r="A5151" s="306"/>
      <c r="L5151" s="307"/>
      <c r="N5151" s="307"/>
      <c r="U5151" s="309"/>
      <c r="AF5151" s="306"/>
      <c r="AG5151" s="307"/>
      <c r="AH5151" s="307"/>
      <c r="AI5151" s="307"/>
      <c r="AK5151" s="307"/>
      <c r="AL5151" s="307"/>
      <c r="AN5151" s="312"/>
      <c r="AS5151" s="314"/>
    </row>
    <row r="5152" spans="1:45" x14ac:dyDescent="0.2">
      <c r="A5152" s="306"/>
      <c r="L5152" s="307"/>
      <c r="N5152" s="307"/>
      <c r="U5152" s="309"/>
      <c r="AF5152" s="306"/>
      <c r="AG5152" s="307"/>
      <c r="AH5152" s="307"/>
      <c r="AI5152" s="307"/>
      <c r="AJ5152" s="306"/>
      <c r="AK5152" s="307"/>
      <c r="AL5152" s="307"/>
      <c r="AN5152" s="312"/>
      <c r="AS5152" s="314"/>
    </row>
    <row r="5153" spans="1:45" x14ac:dyDescent="0.2">
      <c r="A5153" s="306"/>
      <c r="L5153" s="307"/>
      <c r="N5153" s="307"/>
      <c r="U5153" s="309"/>
      <c r="AF5153" s="306"/>
      <c r="AG5153" s="307"/>
      <c r="AH5153" s="307"/>
      <c r="AI5153" s="307"/>
      <c r="AJ5153" s="306"/>
      <c r="AK5153" s="307"/>
      <c r="AL5153" s="307"/>
      <c r="AN5153" s="312"/>
      <c r="AS5153" s="314"/>
    </row>
    <row r="5154" spans="1:45" x14ac:dyDescent="0.2">
      <c r="A5154" s="306"/>
      <c r="L5154" s="307"/>
      <c r="N5154" s="307"/>
      <c r="U5154" s="309"/>
      <c r="AF5154" s="306"/>
      <c r="AG5154" s="307"/>
      <c r="AH5154" s="307"/>
      <c r="AI5154" s="307"/>
      <c r="AK5154" s="307"/>
      <c r="AL5154" s="307"/>
      <c r="AN5154" s="312"/>
      <c r="AS5154" s="314"/>
    </row>
    <row r="5155" spans="1:45" x14ac:dyDescent="0.2">
      <c r="A5155" s="306"/>
      <c r="L5155" s="307"/>
      <c r="N5155" s="307"/>
      <c r="U5155" s="309"/>
      <c r="AF5155" s="306"/>
      <c r="AG5155" s="307"/>
      <c r="AH5155" s="307"/>
      <c r="AI5155" s="307"/>
      <c r="AJ5155" s="306"/>
      <c r="AK5155" s="307"/>
      <c r="AL5155" s="307"/>
      <c r="AN5155" s="312"/>
      <c r="AS5155" s="314"/>
    </row>
    <row r="5156" spans="1:45" x14ac:dyDescent="0.2">
      <c r="A5156" s="306"/>
      <c r="L5156" s="307"/>
      <c r="N5156" s="307"/>
      <c r="U5156" s="309"/>
      <c r="AF5156" s="306"/>
      <c r="AG5156" s="307"/>
      <c r="AH5156" s="307"/>
      <c r="AI5156" s="307"/>
      <c r="AJ5156" s="306"/>
      <c r="AK5156" s="307"/>
      <c r="AL5156" s="307"/>
      <c r="AN5156" s="312"/>
      <c r="AS5156" s="314"/>
    </row>
    <row r="5157" spans="1:45" x14ac:dyDescent="0.2">
      <c r="A5157" s="306"/>
      <c r="L5157" s="307"/>
      <c r="N5157" s="307"/>
      <c r="U5157" s="309"/>
      <c r="AF5157" s="306"/>
      <c r="AG5157" s="307"/>
      <c r="AH5157" s="307"/>
      <c r="AI5157" s="307"/>
      <c r="AK5157" s="307"/>
      <c r="AL5157" s="307"/>
      <c r="AN5157" s="312"/>
      <c r="AS5157" s="314"/>
    </row>
    <row r="5158" spans="1:45" x14ac:dyDescent="0.2">
      <c r="A5158" s="306"/>
      <c r="L5158" s="307"/>
      <c r="N5158" s="307"/>
      <c r="U5158" s="309"/>
      <c r="AF5158" s="306"/>
      <c r="AG5158" s="307"/>
      <c r="AH5158" s="307"/>
      <c r="AI5158" s="307"/>
      <c r="AJ5158" s="306"/>
      <c r="AK5158" s="307"/>
      <c r="AL5158" s="307"/>
      <c r="AN5158" s="312"/>
      <c r="AS5158" s="314"/>
    </row>
    <row r="5159" spans="1:45" x14ac:dyDescent="0.2">
      <c r="A5159" s="306"/>
      <c r="L5159" s="307"/>
      <c r="N5159" s="307"/>
      <c r="U5159" s="309"/>
      <c r="AF5159" s="306"/>
      <c r="AG5159" s="307"/>
      <c r="AH5159" s="307"/>
      <c r="AI5159" s="307"/>
      <c r="AJ5159" s="306"/>
      <c r="AK5159" s="307"/>
      <c r="AL5159" s="307"/>
      <c r="AN5159" s="312"/>
      <c r="AS5159" s="314"/>
    </row>
    <row r="5160" spans="1:45" x14ac:dyDescent="0.2">
      <c r="A5160" s="306"/>
      <c r="L5160" s="307"/>
      <c r="N5160" s="307"/>
      <c r="U5160" s="309"/>
      <c r="AF5160" s="306"/>
      <c r="AG5160" s="307"/>
      <c r="AH5160" s="307"/>
      <c r="AI5160" s="307"/>
      <c r="AK5160" s="307"/>
      <c r="AL5160" s="307"/>
      <c r="AN5160" s="312"/>
      <c r="AS5160" s="314"/>
    </row>
    <row r="5161" spans="1:45" x14ac:dyDescent="0.2">
      <c r="A5161" s="306"/>
      <c r="L5161" s="307"/>
      <c r="N5161" s="307"/>
      <c r="U5161" s="309"/>
      <c r="AF5161" s="306"/>
      <c r="AG5161" s="307"/>
      <c r="AH5161" s="307"/>
      <c r="AI5161" s="307"/>
      <c r="AJ5161" s="306"/>
      <c r="AK5161" s="307"/>
      <c r="AL5161" s="307"/>
      <c r="AN5161" s="312"/>
      <c r="AS5161" s="314"/>
    </row>
    <row r="5162" spans="1:45" x14ac:dyDescent="0.2">
      <c r="A5162" s="306"/>
      <c r="L5162" s="307"/>
      <c r="N5162" s="307"/>
      <c r="U5162" s="309"/>
      <c r="AF5162" s="306"/>
      <c r="AG5162" s="307"/>
      <c r="AH5162" s="307"/>
      <c r="AI5162" s="307"/>
      <c r="AJ5162" s="306"/>
      <c r="AK5162" s="307"/>
      <c r="AL5162" s="307"/>
      <c r="AN5162" s="312"/>
      <c r="AS5162" s="314"/>
    </row>
    <row r="5163" spans="1:45" x14ac:dyDescent="0.2">
      <c r="A5163" s="306"/>
      <c r="L5163" s="307"/>
      <c r="N5163" s="307"/>
      <c r="U5163" s="309"/>
      <c r="AF5163" s="306"/>
      <c r="AG5163" s="307"/>
      <c r="AH5163" s="307"/>
      <c r="AI5163" s="307"/>
      <c r="AK5163" s="307"/>
      <c r="AL5163" s="307"/>
      <c r="AN5163" s="312"/>
      <c r="AS5163" s="314"/>
    </row>
    <row r="5164" spans="1:45" x14ac:dyDescent="0.2">
      <c r="A5164" s="306"/>
      <c r="L5164" s="307"/>
      <c r="N5164" s="307"/>
      <c r="U5164" s="309"/>
      <c r="AF5164" s="306"/>
      <c r="AG5164" s="307"/>
      <c r="AH5164" s="307"/>
      <c r="AI5164" s="307"/>
      <c r="AJ5164" s="306"/>
      <c r="AK5164" s="307"/>
      <c r="AL5164" s="307"/>
      <c r="AN5164" s="312"/>
      <c r="AS5164" s="314"/>
    </row>
    <row r="5165" spans="1:45" x14ac:dyDescent="0.2">
      <c r="A5165" s="306"/>
      <c r="L5165" s="307"/>
      <c r="N5165" s="307"/>
      <c r="U5165" s="309"/>
      <c r="AF5165" s="306"/>
      <c r="AG5165" s="307"/>
      <c r="AH5165" s="307"/>
      <c r="AI5165" s="307"/>
      <c r="AJ5165" s="306"/>
      <c r="AK5165" s="307"/>
      <c r="AL5165" s="307"/>
      <c r="AN5165" s="312"/>
      <c r="AS5165" s="314"/>
    </row>
    <row r="5166" spans="1:45" x14ac:dyDescent="0.2">
      <c r="A5166" s="306"/>
      <c r="L5166" s="307"/>
      <c r="N5166" s="307"/>
      <c r="U5166" s="309"/>
      <c r="AF5166" s="306"/>
      <c r="AG5166" s="307"/>
      <c r="AH5166" s="307"/>
      <c r="AI5166" s="307"/>
      <c r="AK5166" s="307"/>
      <c r="AL5166" s="307"/>
      <c r="AN5166" s="312"/>
      <c r="AS5166" s="314"/>
    </row>
    <row r="5167" spans="1:45" x14ac:dyDescent="0.2">
      <c r="A5167" s="306"/>
      <c r="L5167" s="307"/>
      <c r="N5167" s="307"/>
      <c r="U5167" s="309"/>
      <c r="AF5167" s="306"/>
      <c r="AG5167" s="307"/>
      <c r="AH5167" s="307"/>
      <c r="AI5167" s="307"/>
      <c r="AJ5167" s="306"/>
      <c r="AK5167" s="307"/>
      <c r="AL5167" s="307"/>
      <c r="AN5167" s="312"/>
      <c r="AS5167" s="314"/>
    </row>
    <row r="5168" spans="1:45" x14ac:dyDescent="0.2">
      <c r="A5168" s="306"/>
      <c r="L5168" s="307"/>
      <c r="N5168" s="307"/>
      <c r="U5168" s="309"/>
      <c r="AF5168" s="306"/>
      <c r="AG5168" s="307"/>
      <c r="AH5168" s="307"/>
      <c r="AI5168" s="307"/>
      <c r="AK5168" s="307"/>
      <c r="AL5168" s="307"/>
      <c r="AN5168" s="312"/>
      <c r="AS5168" s="314"/>
    </row>
    <row r="5169" spans="1:45" x14ac:dyDescent="0.2">
      <c r="A5169" s="306"/>
      <c r="L5169" s="307"/>
      <c r="N5169" s="307"/>
      <c r="U5169" s="309"/>
      <c r="AF5169" s="306"/>
      <c r="AG5169" s="307"/>
      <c r="AH5169" s="307"/>
      <c r="AI5169" s="307"/>
      <c r="AJ5169" s="306"/>
      <c r="AK5169" s="307"/>
      <c r="AL5169" s="307"/>
      <c r="AN5169" s="312"/>
      <c r="AS5169" s="314"/>
    </row>
    <row r="5170" spans="1:45" x14ac:dyDescent="0.2">
      <c r="A5170" s="306"/>
      <c r="L5170" s="307"/>
      <c r="N5170" s="307"/>
      <c r="U5170" s="309"/>
      <c r="AF5170" s="306"/>
      <c r="AG5170" s="307"/>
      <c r="AH5170" s="307"/>
      <c r="AI5170" s="307"/>
      <c r="AK5170" s="307"/>
      <c r="AL5170" s="307"/>
      <c r="AN5170" s="312"/>
      <c r="AS5170" s="314"/>
    </row>
    <row r="5171" spans="1:45" x14ac:dyDescent="0.2">
      <c r="A5171" s="306"/>
      <c r="L5171" s="307"/>
      <c r="N5171" s="307"/>
      <c r="U5171" s="309"/>
      <c r="AF5171" s="306"/>
      <c r="AG5171" s="307"/>
      <c r="AH5171" s="307"/>
      <c r="AI5171" s="307"/>
      <c r="AJ5171" s="306"/>
      <c r="AK5171" s="307"/>
      <c r="AL5171" s="307"/>
      <c r="AN5171" s="312"/>
      <c r="AS5171" s="314"/>
    </row>
    <row r="5172" spans="1:45" x14ac:dyDescent="0.2">
      <c r="A5172" s="306"/>
      <c r="L5172" s="307"/>
      <c r="N5172" s="307"/>
      <c r="U5172" s="309"/>
      <c r="AF5172" s="306"/>
      <c r="AG5172" s="307"/>
      <c r="AH5172" s="307"/>
      <c r="AI5172" s="307"/>
      <c r="AK5172" s="307"/>
      <c r="AL5172" s="307"/>
      <c r="AN5172" s="312"/>
      <c r="AS5172" s="314"/>
    </row>
    <row r="5173" spans="1:45" x14ac:dyDescent="0.2">
      <c r="A5173" s="306"/>
      <c r="L5173" s="307"/>
      <c r="N5173" s="307"/>
      <c r="U5173" s="309"/>
      <c r="AF5173" s="306"/>
      <c r="AG5173" s="307"/>
      <c r="AH5173" s="307"/>
      <c r="AI5173" s="307"/>
      <c r="AJ5173" s="306"/>
      <c r="AK5173" s="307"/>
      <c r="AL5173" s="307"/>
      <c r="AN5173" s="312"/>
      <c r="AS5173" s="314"/>
    </row>
    <row r="5174" spans="1:45" x14ac:dyDescent="0.2">
      <c r="A5174" s="306"/>
      <c r="L5174" s="307"/>
      <c r="N5174" s="307"/>
      <c r="U5174" s="309"/>
      <c r="AF5174" s="306"/>
      <c r="AG5174" s="307"/>
      <c r="AH5174" s="307"/>
      <c r="AI5174" s="307"/>
      <c r="AK5174" s="307"/>
      <c r="AL5174" s="307"/>
      <c r="AN5174" s="312"/>
      <c r="AS5174" s="314"/>
    </row>
    <row r="5175" spans="1:45" x14ac:dyDescent="0.2">
      <c r="A5175" s="306"/>
      <c r="L5175" s="307"/>
      <c r="N5175" s="307"/>
      <c r="U5175" s="309"/>
      <c r="AF5175" s="306"/>
      <c r="AG5175" s="307"/>
      <c r="AH5175" s="307"/>
      <c r="AI5175" s="307"/>
      <c r="AK5175" s="307"/>
      <c r="AL5175" s="307"/>
      <c r="AN5175" s="312"/>
    </row>
    <row r="5176" spans="1:45" x14ac:dyDescent="0.2">
      <c r="A5176" s="306"/>
      <c r="L5176" s="307"/>
      <c r="N5176" s="307"/>
      <c r="U5176" s="309"/>
      <c r="AF5176" s="306"/>
      <c r="AG5176" s="307"/>
      <c r="AH5176" s="307"/>
      <c r="AI5176" s="307"/>
      <c r="AK5176" s="307"/>
      <c r="AL5176" s="307"/>
      <c r="AN5176" s="312"/>
      <c r="AS5176" s="314"/>
    </row>
    <row r="5177" spans="1:45" x14ac:dyDescent="0.2">
      <c r="A5177" s="306"/>
      <c r="L5177" s="307"/>
      <c r="N5177" s="307"/>
      <c r="U5177" s="309"/>
      <c r="AF5177" s="306"/>
      <c r="AG5177" s="307"/>
      <c r="AH5177" s="307"/>
      <c r="AI5177" s="307"/>
      <c r="AJ5177" s="306"/>
      <c r="AK5177" s="307"/>
      <c r="AL5177" s="307"/>
      <c r="AN5177" s="312"/>
      <c r="AS5177" s="314"/>
    </row>
    <row r="5178" spans="1:45" x14ac:dyDescent="0.2">
      <c r="A5178" s="326"/>
      <c r="B5178" s="325"/>
      <c r="C5178" s="325"/>
      <c r="D5178" s="325"/>
      <c r="E5178" s="325"/>
      <c r="F5178" s="325"/>
      <c r="G5178" s="325"/>
      <c r="H5178" s="325"/>
      <c r="I5178" s="325"/>
      <c r="J5178" s="325"/>
      <c r="K5178" s="325"/>
      <c r="L5178" s="327"/>
      <c r="M5178" s="328"/>
      <c r="N5178" s="327"/>
      <c r="P5178" s="325"/>
      <c r="Q5178" s="325"/>
      <c r="R5178" s="325"/>
      <c r="S5178" s="325"/>
      <c r="T5178" s="328"/>
      <c r="U5178" s="329"/>
      <c r="V5178" s="330"/>
      <c r="W5178" s="330"/>
      <c r="X5178" s="325"/>
      <c r="Y5178" s="325"/>
      <c r="Z5178" s="325"/>
      <c r="AA5178" s="325"/>
      <c r="AB5178" s="325"/>
      <c r="AC5178" s="325"/>
      <c r="AD5178" s="325"/>
      <c r="AE5178" s="330"/>
      <c r="AF5178" s="326"/>
      <c r="AG5178" s="327"/>
      <c r="AH5178" s="327"/>
      <c r="AI5178" s="327"/>
      <c r="AJ5178" s="326"/>
      <c r="AK5178" s="327"/>
      <c r="AL5178" s="327"/>
      <c r="AM5178" s="331"/>
      <c r="AN5178" s="332"/>
      <c r="AO5178" s="333"/>
      <c r="AP5178" s="333"/>
      <c r="AQ5178" s="333"/>
      <c r="AR5178" s="332"/>
      <c r="AS5178" s="332"/>
    </row>
    <row r="5179" spans="1:45" x14ac:dyDescent="0.2">
      <c r="A5179" s="326"/>
      <c r="B5179" s="325"/>
      <c r="C5179" s="325"/>
      <c r="D5179" s="325"/>
      <c r="E5179" s="325"/>
      <c r="F5179" s="325"/>
      <c r="G5179" s="325"/>
      <c r="H5179" s="325"/>
      <c r="I5179" s="325"/>
      <c r="J5179" s="325"/>
      <c r="K5179" s="325"/>
      <c r="L5179" s="327"/>
      <c r="M5179" s="328"/>
      <c r="N5179" s="327"/>
      <c r="P5179" s="325"/>
      <c r="Q5179" s="325"/>
      <c r="R5179" s="325"/>
      <c r="S5179" s="325"/>
      <c r="T5179" s="328"/>
      <c r="U5179" s="329"/>
      <c r="V5179" s="330"/>
      <c r="W5179" s="330"/>
      <c r="X5179" s="325"/>
      <c r="Y5179" s="325"/>
      <c r="Z5179" s="325"/>
      <c r="AA5179" s="325"/>
      <c r="AB5179" s="325"/>
      <c r="AC5179" s="325"/>
      <c r="AD5179" s="325"/>
      <c r="AE5179" s="330"/>
      <c r="AF5179" s="326"/>
      <c r="AG5179" s="327"/>
      <c r="AH5179" s="327"/>
      <c r="AI5179" s="327"/>
      <c r="AJ5179" s="326"/>
      <c r="AK5179" s="327"/>
      <c r="AL5179" s="327"/>
      <c r="AM5179" s="331"/>
      <c r="AN5179" s="332"/>
      <c r="AO5179" s="333"/>
      <c r="AP5179" s="333"/>
      <c r="AQ5179" s="333"/>
      <c r="AR5179" s="332"/>
      <c r="AS5179" s="332"/>
    </row>
    <row r="5180" spans="1:45" x14ac:dyDescent="0.2">
      <c r="A5180" s="326"/>
      <c r="B5180" s="325"/>
      <c r="C5180" s="325"/>
      <c r="D5180" s="325"/>
      <c r="E5180" s="325"/>
      <c r="F5180" s="325"/>
      <c r="G5180" s="325"/>
      <c r="H5180" s="325"/>
      <c r="I5180" s="325"/>
      <c r="J5180" s="325"/>
      <c r="K5180" s="325"/>
      <c r="L5180" s="327"/>
      <c r="M5180" s="328"/>
      <c r="N5180" s="327"/>
      <c r="P5180" s="325"/>
      <c r="Q5180" s="325"/>
      <c r="R5180" s="325"/>
      <c r="S5180" s="325"/>
      <c r="T5180" s="328"/>
      <c r="U5180" s="329"/>
      <c r="V5180" s="330"/>
      <c r="W5180" s="330"/>
      <c r="X5180" s="325"/>
      <c r="Y5180" s="325"/>
      <c r="Z5180" s="325"/>
      <c r="AA5180" s="325"/>
      <c r="AB5180" s="325"/>
      <c r="AC5180" s="325"/>
      <c r="AD5180" s="325"/>
      <c r="AE5180" s="330"/>
      <c r="AF5180" s="326"/>
      <c r="AG5180" s="327"/>
      <c r="AH5180" s="327"/>
      <c r="AI5180" s="327"/>
      <c r="AJ5180" s="326"/>
      <c r="AK5180" s="327"/>
      <c r="AL5180" s="327"/>
      <c r="AM5180" s="331"/>
      <c r="AN5180" s="332"/>
      <c r="AO5180" s="333"/>
      <c r="AP5180" s="333"/>
      <c r="AQ5180" s="333"/>
      <c r="AR5180" s="332"/>
      <c r="AS5180" s="332"/>
    </row>
    <row r="5181" spans="1:45" x14ac:dyDescent="0.2">
      <c r="A5181" s="326"/>
      <c r="B5181" s="325"/>
      <c r="C5181" s="325"/>
      <c r="D5181" s="325"/>
      <c r="E5181" s="325"/>
      <c r="F5181" s="325"/>
      <c r="G5181" s="325"/>
      <c r="H5181" s="325"/>
      <c r="I5181" s="325"/>
      <c r="J5181" s="325"/>
      <c r="K5181" s="325"/>
      <c r="L5181" s="327"/>
      <c r="M5181" s="328"/>
      <c r="N5181" s="327"/>
      <c r="P5181" s="325"/>
      <c r="Q5181" s="325"/>
      <c r="R5181" s="325"/>
      <c r="S5181" s="325"/>
      <c r="T5181" s="328"/>
      <c r="U5181" s="329"/>
      <c r="V5181" s="330"/>
      <c r="W5181" s="330"/>
      <c r="X5181" s="325"/>
      <c r="Y5181" s="325"/>
      <c r="Z5181" s="325"/>
      <c r="AA5181" s="325"/>
      <c r="AB5181" s="325"/>
      <c r="AC5181" s="325"/>
      <c r="AD5181" s="325"/>
      <c r="AE5181" s="330"/>
      <c r="AF5181" s="326"/>
      <c r="AG5181" s="327"/>
      <c r="AH5181" s="327"/>
      <c r="AI5181" s="327"/>
      <c r="AJ5181" s="326"/>
      <c r="AK5181" s="327"/>
      <c r="AL5181" s="327"/>
      <c r="AM5181" s="331"/>
      <c r="AN5181" s="332"/>
      <c r="AO5181" s="333"/>
      <c r="AP5181" s="333"/>
      <c r="AQ5181" s="333"/>
      <c r="AR5181" s="332"/>
      <c r="AS5181" s="332"/>
    </row>
    <row r="5182" spans="1:45" x14ac:dyDescent="0.2">
      <c r="A5182" s="326"/>
      <c r="B5182" s="325"/>
      <c r="C5182" s="325"/>
      <c r="D5182" s="325"/>
      <c r="E5182" s="325"/>
      <c r="F5182" s="325"/>
      <c r="G5182" s="325"/>
      <c r="H5182" s="325"/>
      <c r="I5182" s="325"/>
      <c r="J5182" s="325"/>
      <c r="K5182" s="325"/>
      <c r="L5182" s="327"/>
      <c r="M5182" s="328"/>
      <c r="N5182" s="327"/>
      <c r="P5182" s="325"/>
      <c r="Q5182" s="325"/>
      <c r="R5182" s="325"/>
      <c r="S5182" s="325"/>
      <c r="T5182" s="328"/>
      <c r="U5182" s="329"/>
      <c r="V5182" s="330"/>
      <c r="W5182" s="330"/>
      <c r="X5182" s="325"/>
      <c r="Y5182" s="325"/>
      <c r="Z5182" s="325"/>
      <c r="AA5182" s="325"/>
      <c r="AB5182" s="325"/>
      <c r="AC5182" s="325"/>
      <c r="AD5182" s="325"/>
      <c r="AE5182" s="330"/>
      <c r="AF5182" s="326"/>
      <c r="AG5182" s="327"/>
      <c r="AH5182" s="327"/>
      <c r="AI5182" s="327"/>
      <c r="AJ5182" s="326"/>
      <c r="AK5182" s="327"/>
      <c r="AL5182" s="327"/>
      <c r="AM5182" s="331"/>
      <c r="AN5182" s="332"/>
      <c r="AO5182" s="333"/>
      <c r="AP5182" s="333"/>
      <c r="AQ5182" s="333"/>
      <c r="AR5182" s="332"/>
      <c r="AS5182" s="332"/>
    </row>
    <row r="5183" spans="1:45" x14ac:dyDescent="0.2">
      <c r="A5183" s="326"/>
      <c r="B5183" s="325"/>
      <c r="C5183" s="325"/>
      <c r="D5183" s="325"/>
      <c r="E5183" s="325"/>
      <c r="F5183" s="325"/>
      <c r="G5183" s="325"/>
      <c r="H5183" s="325"/>
      <c r="I5183" s="325"/>
      <c r="J5183" s="325"/>
      <c r="K5183" s="325"/>
      <c r="L5183" s="327"/>
      <c r="M5183" s="328"/>
      <c r="N5183" s="327"/>
      <c r="P5183" s="325"/>
      <c r="Q5183" s="325"/>
      <c r="R5183" s="325"/>
      <c r="S5183" s="325"/>
      <c r="T5183" s="328"/>
      <c r="U5183" s="329"/>
      <c r="V5183" s="330"/>
      <c r="W5183" s="330"/>
      <c r="X5183" s="325"/>
      <c r="Y5183" s="325"/>
      <c r="Z5183" s="325"/>
      <c r="AA5183" s="325"/>
      <c r="AB5183" s="325"/>
      <c r="AC5183" s="325"/>
      <c r="AD5183" s="325"/>
      <c r="AE5183" s="330"/>
      <c r="AF5183" s="326"/>
      <c r="AG5183" s="327"/>
      <c r="AH5183" s="327"/>
      <c r="AI5183" s="327"/>
      <c r="AJ5183" s="326"/>
      <c r="AK5183" s="327"/>
      <c r="AL5183" s="327"/>
      <c r="AM5183" s="331"/>
      <c r="AN5183" s="332"/>
      <c r="AO5183" s="333"/>
      <c r="AP5183" s="333"/>
      <c r="AQ5183" s="333"/>
      <c r="AR5183" s="332"/>
      <c r="AS5183" s="332"/>
    </row>
    <row r="5184" spans="1:45" x14ac:dyDescent="0.2">
      <c r="A5184" s="326"/>
      <c r="B5184" s="325"/>
      <c r="C5184" s="325"/>
      <c r="D5184" s="325"/>
      <c r="E5184" s="325"/>
      <c r="F5184" s="325"/>
      <c r="G5184" s="325"/>
      <c r="H5184" s="325"/>
      <c r="I5184" s="325"/>
      <c r="J5184" s="325"/>
      <c r="K5184" s="325"/>
      <c r="L5184" s="327"/>
      <c r="M5184" s="328"/>
      <c r="N5184" s="327"/>
      <c r="P5184" s="325"/>
      <c r="Q5184" s="325"/>
      <c r="R5184" s="325"/>
      <c r="S5184" s="325"/>
      <c r="T5184" s="328"/>
      <c r="U5184" s="329"/>
      <c r="V5184" s="330"/>
      <c r="W5184" s="330"/>
      <c r="X5184" s="325"/>
      <c r="Y5184" s="325"/>
      <c r="Z5184" s="325"/>
      <c r="AA5184" s="325"/>
      <c r="AB5184" s="325"/>
      <c r="AC5184" s="325"/>
      <c r="AD5184" s="325"/>
      <c r="AE5184" s="330"/>
      <c r="AF5184" s="326"/>
      <c r="AG5184" s="327"/>
      <c r="AH5184" s="327"/>
      <c r="AI5184" s="327"/>
      <c r="AJ5184" s="326"/>
      <c r="AK5184" s="327"/>
      <c r="AL5184" s="327"/>
      <c r="AM5184" s="331"/>
      <c r="AN5184" s="332"/>
      <c r="AO5184" s="333"/>
      <c r="AP5184" s="333"/>
      <c r="AQ5184" s="333"/>
      <c r="AR5184" s="332"/>
      <c r="AS5184" s="332"/>
    </row>
    <row r="5185" spans="1:45" x14ac:dyDescent="0.2">
      <c r="A5185" s="326"/>
      <c r="B5185" s="325"/>
      <c r="C5185" s="325"/>
      <c r="D5185" s="325"/>
      <c r="E5185" s="325"/>
      <c r="F5185" s="325"/>
      <c r="G5185" s="325"/>
      <c r="H5185" s="325"/>
      <c r="I5185" s="325"/>
      <c r="J5185" s="325"/>
      <c r="K5185" s="325"/>
      <c r="L5185" s="327"/>
      <c r="M5185" s="328"/>
      <c r="N5185" s="327"/>
      <c r="P5185" s="325"/>
      <c r="Q5185" s="325"/>
      <c r="R5185" s="325"/>
      <c r="S5185" s="325"/>
      <c r="T5185" s="328"/>
      <c r="U5185" s="329"/>
      <c r="V5185" s="330"/>
      <c r="W5185" s="330"/>
      <c r="X5185" s="325"/>
      <c r="Y5185" s="325"/>
      <c r="Z5185" s="325"/>
      <c r="AA5185" s="325"/>
      <c r="AB5185" s="325"/>
      <c r="AC5185" s="325"/>
      <c r="AD5185" s="325"/>
      <c r="AE5185" s="330"/>
      <c r="AF5185" s="326"/>
      <c r="AG5185" s="327"/>
      <c r="AH5185" s="327"/>
      <c r="AI5185" s="327"/>
      <c r="AJ5185" s="326"/>
      <c r="AK5185" s="327"/>
      <c r="AL5185" s="327"/>
      <c r="AM5185" s="331"/>
      <c r="AN5185" s="332"/>
      <c r="AO5185" s="333"/>
      <c r="AP5185" s="333"/>
      <c r="AQ5185" s="333"/>
      <c r="AR5185" s="332"/>
      <c r="AS5185" s="332"/>
    </row>
    <row r="5186" spans="1:45" x14ac:dyDescent="0.2">
      <c r="A5186" s="326"/>
      <c r="B5186" s="325"/>
      <c r="C5186" s="325"/>
      <c r="D5186" s="325"/>
      <c r="E5186" s="325"/>
      <c r="F5186" s="325"/>
      <c r="G5186" s="325"/>
      <c r="H5186" s="325"/>
      <c r="I5186" s="325"/>
      <c r="J5186" s="325"/>
      <c r="K5186" s="325"/>
      <c r="L5186" s="327"/>
      <c r="M5186" s="328"/>
      <c r="N5186" s="327"/>
      <c r="P5186" s="325"/>
      <c r="Q5186" s="325"/>
      <c r="R5186" s="325"/>
      <c r="S5186" s="325"/>
      <c r="T5186" s="328"/>
      <c r="U5186" s="329"/>
      <c r="V5186" s="330"/>
      <c r="W5186" s="330"/>
      <c r="X5186" s="325"/>
      <c r="Y5186" s="325"/>
      <c r="Z5186" s="325"/>
      <c r="AA5186" s="325"/>
      <c r="AB5186" s="325"/>
      <c r="AC5186" s="325"/>
      <c r="AD5186" s="325"/>
      <c r="AE5186" s="330"/>
      <c r="AF5186" s="326"/>
      <c r="AG5186" s="327"/>
      <c r="AH5186" s="327"/>
      <c r="AI5186" s="327"/>
      <c r="AJ5186" s="326"/>
      <c r="AK5186" s="327"/>
      <c r="AL5186" s="327"/>
      <c r="AM5186" s="331"/>
      <c r="AN5186" s="332"/>
      <c r="AO5186" s="333"/>
      <c r="AP5186" s="333"/>
      <c r="AQ5186" s="333"/>
      <c r="AR5186" s="332"/>
      <c r="AS5186" s="332"/>
    </row>
    <row r="5187" spans="1:45" x14ac:dyDescent="0.2">
      <c r="A5187" s="326"/>
      <c r="B5187" s="325"/>
      <c r="C5187" s="325"/>
      <c r="D5187" s="325"/>
      <c r="E5187" s="325"/>
      <c r="F5187" s="325"/>
      <c r="G5187" s="325"/>
      <c r="H5187" s="325"/>
      <c r="I5187" s="325"/>
      <c r="J5187" s="325"/>
      <c r="K5187" s="325"/>
      <c r="L5187" s="327"/>
      <c r="M5187" s="328"/>
      <c r="N5187" s="327"/>
      <c r="P5187" s="325"/>
      <c r="Q5187" s="325"/>
      <c r="R5187" s="325"/>
      <c r="S5187" s="325"/>
      <c r="T5187" s="328"/>
      <c r="U5187" s="329"/>
      <c r="V5187" s="330"/>
      <c r="W5187" s="330"/>
      <c r="X5187" s="325"/>
      <c r="Y5187" s="325"/>
      <c r="Z5187" s="325"/>
      <c r="AA5187" s="325"/>
      <c r="AB5187" s="325"/>
      <c r="AC5187" s="325"/>
      <c r="AD5187" s="325"/>
      <c r="AE5187" s="330"/>
      <c r="AF5187" s="326"/>
      <c r="AG5187" s="327"/>
      <c r="AH5187" s="327"/>
      <c r="AI5187" s="327"/>
      <c r="AJ5187" s="326"/>
      <c r="AK5187" s="327"/>
      <c r="AL5187" s="327"/>
      <c r="AM5187" s="331"/>
      <c r="AN5187" s="332"/>
      <c r="AO5187" s="333"/>
      <c r="AP5187" s="333"/>
      <c r="AQ5187" s="333"/>
      <c r="AR5187" s="332"/>
      <c r="AS5187" s="332"/>
    </row>
    <row r="5188" spans="1:45" x14ac:dyDescent="0.2">
      <c r="A5188" s="326"/>
      <c r="B5188" s="325"/>
      <c r="C5188" s="325"/>
      <c r="D5188" s="325"/>
      <c r="E5188" s="325"/>
      <c r="F5188" s="325"/>
      <c r="G5188" s="325"/>
      <c r="H5188" s="325"/>
      <c r="I5188" s="325"/>
      <c r="J5188" s="325"/>
      <c r="K5188" s="325"/>
      <c r="L5188" s="327"/>
      <c r="M5188" s="328"/>
      <c r="N5188" s="327"/>
      <c r="P5188" s="325"/>
      <c r="Q5188" s="325"/>
      <c r="R5188" s="325"/>
      <c r="S5188" s="325"/>
      <c r="T5188" s="328"/>
      <c r="U5188" s="329"/>
      <c r="V5188" s="330"/>
      <c r="W5188" s="330"/>
      <c r="X5188" s="325"/>
      <c r="Y5188" s="325"/>
      <c r="Z5188" s="325"/>
      <c r="AA5188" s="325"/>
      <c r="AB5188" s="325"/>
      <c r="AC5188" s="325"/>
      <c r="AD5188" s="325"/>
      <c r="AE5188" s="330"/>
      <c r="AF5188" s="326"/>
      <c r="AG5188" s="327"/>
      <c r="AH5188" s="327"/>
      <c r="AI5188" s="327"/>
      <c r="AJ5188" s="326"/>
      <c r="AK5188" s="327"/>
      <c r="AL5188" s="327"/>
      <c r="AM5188" s="331"/>
      <c r="AN5188" s="332"/>
      <c r="AO5188" s="333"/>
      <c r="AP5188" s="333"/>
      <c r="AQ5188" s="333"/>
      <c r="AR5188" s="332"/>
      <c r="AS5188" s="332"/>
    </row>
    <row r="5189" spans="1:45" x14ac:dyDescent="0.2">
      <c r="A5189" s="326"/>
      <c r="B5189" s="325"/>
      <c r="C5189" s="325"/>
      <c r="D5189" s="325"/>
      <c r="E5189" s="325"/>
      <c r="F5189" s="325"/>
      <c r="G5189" s="325"/>
      <c r="H5189" s="325"/>
      <c r="I5189" s="325"/>
      <c r="J5189" s="325"/>
      <c r="K5189" s="325"/>
      <c r="L5189" s="327"/>
      <c r="M5189" s="328"/>
      <c r="N5189" s="327"/>
      <c r="P5189" s="325"/>
      <c r="Q5189" s="325"/>
      <c r="R5189" s="325"/>
      <c r="S5189" s="325"/>
      <c r="T5189" s="328"/>
      <c r="U5189" s="329"/>
      <c r="V5189" s="330"/>
      <c r="W5189" s="330"/>
      <c r="X5189" s="325"/>
      <c r="Y5189" s="325"/>
      <c r="Z5189" s="325"/>
      <c r="AA5189" s="325"/>
      <c r="AB5189" s="325"/>
      <c r="AC5189" s="325"/>
      <c r="AD5189" s="325"/>
      <c r="AE5189" s="330"/>
      <c r="AF5189" s="326"/>
      <c r="AG5189" s="327"/>
      <c r="AH5189" s="327"/>
      <c r="AI5189" s="327"/>
      <c r="AJ5189" s="326"/>
      <c r="AK5189" s="327"/>
      <c r="AL5189" s="327"/>
      <c r="AM5189" s="331"/>
      <c r="AN5189" s="332"/>
      <c r="AO5189" s="333"/>
      <c r="AP5189" s="333"/>
      <c r="AQ5189" s="333"/>
      <c r="AR5189" s="332"/>
      <c r="AS5189" s="332"/>
    </row>
    <row r="5190" spans="1:45" x14ac:dyDescent="0.2">
      <c r="A5190" s="326"/>
      <c r="B5190" s="325"/>
      <c r="C5190" s="325"/>
      <c r="D5190" s="325"/>
      <c r="E5190" s="325"/>
      <c r="F5190" s="325"/>
      <c r="G5190" s="325"/>
      <c r="H5190" s="325"/>
      <c r="I5190" s="325"/>
      <c r="J5190" s="325"/>
      <c r="K5190" s="325"/>
      <c r="L5190" s="327"/>
      <c r="M5190" s="328"/>
      <c r="N5190" s="327"/>
      <c r="P5190" s="325"/>
      <c r="Q5190" s="325"/>
      <c r="R5190" s="325"/>
      <c r="S5190" s="325"/>
      <c r="T5190" s="328"/>
      <c r="U5190" s="329"/>
      <c r="V5190" s="330"/>
      <c r="W5190" s="330"/>
      <c r="X5190" s="325"/>
      <c r="Y5190" s="325"/>
      <c r="Z5190" s="325"/>
      <c r="AA5190" s="325"/>
      <c r="AB5190" s="325"/>
      <c r="AC5190" s="325"/>
      <c r="AD5190" s="325"/>
      <c r="AE5190" s="330"/>
      <c r="AF5190" s="326"/>
      <c r="AG5190" s="327"/>
      <c r="AH5190" s="327"/>
      <c r="AI5190" s="327"/>
      <c r="AJ5190" s="326"/>
      <c r="AK5190" s="327"/>
      <c r="AL5190" s="327"/>
      <c r="AM5190" s="331"/>
      <c r="AN5190" s="332"/>
      <c r="AO5190" s="333"/>
      <c r="AP5190" s="333"/>
      <c r="AQ5190" s="333"/>
      <c r="AR5190" s="332"/>
      <c r="AS5190" s="332"/>
    </row>
    <row r="5191" spans="1:45" x14ac:dyDescent="0.2">
      <c r="A5191" s="326"/>
      <c r="B5191" s="325"/>
      <c r="C5191" s="325"/>
      <c r="D5191" s="325"/>
      <c r="E5191" s="325"/>
      <c r="F5191" s="325"/>
      <c r="G5191" s="325"/>
      <c r="H5191" s="325"/>
      <c r="I5191" s="325"/>
      <c r="J5191" s="325"/>
      <c r="K5191" s="325"/>
      <c r="L5191" s="327"/>
      <c r="M5191" s="328"/>
      <c r="N5191" s="327"/>
      <c r="P5191" s="325"/>
      <c r="Q5191" s="325"/>
      <c r="R5191" s="325"/>
      <c r="S5191" s="325"/>
      <c r="T5191" s="328"/>
      <c r="U5191" s="329"/>
      <c r="V5191" s="330"/>
      <c r="W5191" s="330"/>
      <c r="X5191" s="325"/>
      <c r="Y5191" s="325"/>
      <c r="Z5191" s="325"/>
      <c r="AA5191" s="325"/>
      <c r="AB5191" s="325"/>
      <c r="AC5191" s="325"/>
      <c r="AD5191" s="325"/>
      <c r="AE5191" s="330"/>
      <c r="AF5191" s="326"/>
      <c r="AG5191" s="327"/>
      <c r="AH5191" s="327"/>
      <c r="AI5191" s="327"/>
      <c r="AJ5191" s="326"/>
      <c r="AK5191" s="327"/>
      <c r="AL5191" s="327"/>
      <c r="AM5191" s="331"/>
      <c r="AN5191" s="332"/>
      <c r="AO5191" s="333"/>
      <c r="AP5191" s="333"/>
      <c r="AQ5191" s="333"/>
      <c r="AR5191" s="332"/>
      <c r="AS5191" s="332"/>
    </row>
    <row r="5192" spans="1:45" x14ac:dyDescent="0.2">
      <c r="A5192" s="326"/>
      <c r="B5192" s="325"/>
      <c r="C5192" s="325"/>
      <c r="D5192" s="325"/>
      <c r="E5192" s="325"/>
      <c r="F5192" s="325"/>
      <c r="G5192" s="325"/>
      <c r="H5192" s="325"/>
      <c r="I5192" s="325"/>
      <c r="J5192" s="325"/>
      <c r="K5192" s="325"/>
      <c r="L5192" s="327"/>
      <c r="M5192" s="328"/>
      <c r="N5192" s="327"/>
      <c r="P5192" s="325"/>
      <c r="Q5192" s="325"/>
      <c r="R5192" s="325"/>
      <c r="S5192" s="325"/>
      <c r="T5192" s="328"/>
      <c r="U5192" s="329"/>
      <c r="V5192" s="330"/>
      <c r="W5192" s="330"/>
      <c r="X5192" s="325"/>
      <c r="Y5192" s="325"/>
      <c r="Z5192" s="325"/>
      <c r="AA5192" s="325"/>
      <c r="AB5192" s="325"/>
      <c r="AC5192" s="325"/>
      <c r="AD5192" s="325"/>
      <c r="AE5192" s="330"/>
      <c r="AF5192" s="326"/>
      <c r="AG5192" s="327"/>
      <c r="AH5192" s="327"/>
      <c r="AI5192" s="327"/>
      <c r="AJ5192" s="326"/>
      <c r="AK5192" s="327"/>
      <c r="AL5192" s="327"/>
      <c r="AM5192" s="331"/>
      <c r="AN5192" s="332"/>
      <c r="AO5192" s="333"/>
      <c r="AP5192" s="333"/>
      <c r="AQ5192" s="333"/>
      <c r="AR5192" s="332"/>
      <c r="AS5192" s="332"/>
    </row>
    <row r="5193" spans="1:45" x14ac:dyDescent="0.2">
      <c r="A5193" s="326"/>
      <c r="B5193" s="325"/>
      <c r="C5193" s="325"/>
      <c r="D5193" s="325"/>
      <c r="E5193" s="325"/>
      <c r="F5193" s="325"/>
      <c r="G5193" s="325"/>
      <c r="H5193" s="325"/>
      <c r="I5193" s="325"/>
      <c r="J5193" s="325"/>
      <c r="K5193" s="325"/>
      <c r="L5193" s="327"/>
      <c r="M5193" s="328"/>
      <c r="N5193" s="327"/>
      <c r="P5193" s="325"/>
      <c r="Q5193" s="325"/>
      <c r="R5193" s="325"/>
      <c r="S5193" s="325"/>
      <c r="T5193" s="328"/>
      <c r="U5193" s="329"/>
      <c r="V5193" s="330"/>
      <c r="W5193" s="330"/>
      <c r="X5193" s="325"/>
      <c r="Y5193" s="325"/>
      <c r="Z5193" s="325"/>
      <c r="AA5193" s="325"/>
      <c r="AB5193" s="325"/>
      <c r="AC5193" s="325"/>
      <c r="AD5193" s="325"/>
      <c r="AE5193" s="330"/>
      <c r="AF5193" s="326"/>
      <c r="AG5193" s="327"/>
      <c r="AH5193" s="327"/>
      <c r="AI5193" s="327"/>
      <c r="AJ5193" s="326"/>
      <c r="AK5193" s="327"/>
      <c r="AL5193" s="327"/>
      <c r="AM5193" s="331"/>
      <c r="AN5193" s="332"/>
      <c r="AO5193" s="333"/>
      <c r="AP5193" s="333"/>
      <c r="AQ5193" s="333"/>
      <c r="AR5193" s="332"/>
      <c r="AS5193" s="332"/>
    </row>
    <row r="5194" spans="1:45" x14ac:dyDescent="0.2">
      <c r="A5194" s="326"/>
      <c r="B5194" s="325"/>
      <c r="C5194" s="325"/>
      <c r="D5194" s="325"/>
      <c r="E5194" s="325"/>
      <c r="F5194" s="325"/>
      <c r="G5194" s="325"/>
      <c r="H5194" s="325"/>
      <c r="I5194" s="325"/>
      <c r="J5194" s="325"/>
      <c r="K5194" s="325"/>
      <c r="L5194" s="327"/>
      <c r="M5194" s="328"/>
      <c r="N5194" s="327"/>
      <c r="P5194" s="325"/>
      <c r="Q5194" s="325"/>
      <c r="R5194" s="325"/>
      <c r="S5194" s="325"/>
      <c r="T5194" s="328"/>
      <c r="U5194" s="329"/>
      <c r="V5194" s="330"/>
      <c r="W5194" s="330"/>
      <c r="X5194" s="325"/>
      <c r="Y5194" s="325"/>
      <c r="Z5194" s="325"/>
      <c r="AA5194" s="325"/>
      <c r="AB5194" s="325"/>
      <c r="AC5194" s="325"/>
      <c r="AD5194" s="325"/>
      <c r="AE5194" s="330"/>
      <c r="AF5194" s="326"/>
      <c r="AG5194" s="327"/>
      <c r="AH5194" s="327"/>
      <c r="AI5194" s="327"/>
      <c r="AJ5194" s="326"/>
      <c r="AK5194" s="327"/>
      <c r="AL5194" s="327"/>
      <c r="AM5194" s="331"/>
      <c r="AN5194" s="332"/>
      <c r="AO5194" s="333"/>
      <c r="AP5194" s="333"/>
      <c r="AQ5194" s="333"/>
      <c r="AR5194" s="332"/>
      <c r="AS5194" s="332"/>
    </row>
    <row r="5195" spans="1:45" x14ac:dyDescent="0.2">
      <c r="A5195" s="326"/>
      <c r="B5195" s="325"/>
      <c r="C5195" s="325"/>
      <c r="D5195" s="325"/>
      <c r="E5195" s="325"/>
      <c r="F5195" s="325"/>
      <c r="G5195" s="325"/>
      <c r="H5195" s="325"/>
      <c r="I5195" s="325"/>
      <c r="J5195" s="325"/>
      <c r="K5195" s="325"/>
      <c r="L5195" s="327"/>
      <c r="M5195" s="328"/>
      <c r="N5195" s="327"/>
      <c r="P5195" s="325"/>
      <c r="Q5195" s="325"/>
      <c r="R5195" s="325"/>
      <c r="S5195" s="325"/>
      <c r="T5195" s="328"/>
      <c r="U5195" s="329"/>
      <c r="V5195" s="330"/>
      <c r="W5195" s="330"/>
      <c r="X5195" s="325"/>
      <c r="Y5195" s="325"/>
      <c r="Z5195" s="325"/>
      <c r="AA5195" s="325"/>
      <c r="AB5195" s="325"/>
      <c r="AC5195" s="325"/>
      <c r="AD5195" s="325"/>
      <c r="AE5195" s="330"/>
      <c r="AF5195" s="326"/>
      <c r="AG5195" s="327"/>
      <c r="AH5195" s="327"/>
      <c r="AI5195" s="327"/>
      <c r="AJ5195" s="326"/>
      <c r="AK5195" s="327"/>
      <c r="AL5195" s="327"/>
      <c r="AM5195" s="331"/>
      <c r="AN5195" s="332"/>
      <c r="AO5195" s="333"/>
      <c r="AP5195" s="333"/>
      <c r="AQ5195" s="333"/>
      <c r="AR5195" s="332"/>
      <c r="AS5195" s="332"/>
    </row>
    <row r="5196" spans="1:45" x14ac:dyDescent="0.2">
      <c r="A5196" s="326"/>
      <c r="B5196" s="325"/>
      <c r="C5196" s="325"/>
      <c r="D5196" s="325"/>
      <c r="E5196" s="325"/>
      <c r="F5196" s="325"/>
      <c r="G5196" s="325"/>
      <c r="H5196" s="325"/>
      <c r="I5196" s="325"/>
      <c r="J5196" s="325"/>
      <c r="K5196" s="325"/>
      <c r="L5196" s="327"/>
      <c r="M5196" s="328"/>
      <c r="N5196" s="327"/>
      <c r="P5196" s="325"/>
      <c r="Q5196" s="325"/>
      <c r="R5196" s="325"/>
      <c r="S5196" s="325"/>
      <c r="T5196" s="328"/>
      <c r="U5196" s="329"/>
      <c r="V5196" s="330"/>
      <c r="W5196" s="330"/>
      <c r="X5196" s="325"/>
      <c r="Y5196" s="325"/>
      <c r="Z5196" s="325"/>
      <c r="AA5196" s="325"/>
      <c r="AB5196" s="325"/>
      <c r="AC5196" s="325"/>
      <c r="AD5196" s="325"/>
      <c r="AE5196" s="330"/>
      <c r="AF5196" s="326"/>
      <c r="AG5196" s="327"/>
      <c r="AH5196" s="327"/>
      <c r="AI5196" s="327"/>
      <c r="AJ5196" s="326"/>
      <c r="AK5196" s="327"/>
      <c r="AL5196" s="327"/>
      <c r="AM5196" s="331"/>
      <c r="AN5196" s="332"/>
      <c r="AO5196" s="333"/>
      <c r="AP5196" s="333"/>
      <c r="AQ5196" s="333"/>
      <c r="AR5196" s="332"/>
      <c r="AS5196" s="332"/>
    </row>
    <row r="5197" spans="1:45" x14ac:dyDescent="0.2">
      <c r="A5197" s="326"/>
      <c r="B5197" s="325"/>
      <c r="C5197" s="325"/>
      <c r="D5197" s="325"/>
      <c r="E5197" s="325"/>
      <c r="F5197" s="325"/>
      <c r="G5197" s="325"/>
      <c r="H5197" s="325"/>
      <c r="I5197" s="325"/>
      <c r="J5197" s="325"/>
      <c r="K5197" s="325"/>
      <c r="L5197" s="327"/>
      <c r="M5197" s="328"/>
      <c r="N5197" s="327"/>
      <c r="P5197" s="325"/>
      <c r="Q5197" s="325"/>
      <c r="R5197" s="325"/>
      <c r="S5197" s="325"/>
      <c r="T5197" s="328"/>
      <c r="U5197" s="329"/>
      <c r="V5197" s="330"/>
      <c r="W5197" s="330"/>
      <c r="X5197" s="325"/>
      <c r="Y5197" s="325"/>
      <c r="Z5197" s="325"/>
      <c r="AA5197" s="325"/>
      <c r="AB5197" s="325"/>
      <c r="AC5197" s="325"/>
      <c r="AD5197" s="325"/>
      <c r="AE5197" s="330"/>
      <c r="AF5197" s="326"/>
      <c r="AG5197" s="327"/>
      <c r="AH5197" s="327"/>
      <c r="AI5197" s="327"/>
      <c r="AJ5197" s="326"/>
      <c r="AK5197" s="327"/>
      <c r="AL5197" s="327"/>
      <c r="AM5197" s="331"/>
      <c r="AN5197" s="332"/>
      <c r="AO5197" s="333"/>
      <c r="AP5197" s="333"/>
      <c r="AQ5197" s="333"/>
      <c r="AR5197" s="332"/>
      <c r="AS5197" s="332"/>
    </row>
    <row r="5198" spans="1:45" x14ac:dyDescent="0.2">
      <c r="A5198" s="326"/>
      <c r="B5198" s="325"/>
      <c r="C5198" s="325"/>
      <c r="D5198" s="325"/>
      <c r="E5198" s="325"/>
      <c r="F5198" s="325"/>
      <c r="G5198" s="325"/>
      <c r="H5198" s="325"/>
      <c r="I5198" s="325"/>
      <c r="J5198" s="325"/>
      <c r="K5198" s="325"/>
      <c r="L5198" s="327"/>
      <c r="M5198" s="328"/>
      <c r="N5198" s="327"/>
      <c r="P5198" s="325"/>
      <c r="Q5198" s="325"/>
      <c r="R5198" s="325"/>
      <c r="S5198" s="325"/>
      <c r="T5198" s="328"/>
      <c r="U5198" s="329"/>
      <c r="V5198" s="330"/>
      <c r="W5198" s="330"/>
      <c r="X5198" s="325"/>
      <c r="Y5198" s="325"/>
      <c r="Z5198" s="325"/>
      <c r="AA5198" s="325"/>
      <c r="AB5198" s="325"/>
      <c r="AC5198" s="325"/>
      <c r="AD5198" s="325"/>
      <c r="AE5198" s="330"/>
      <c r="AF5198" s="326"/>
      <c r="AG5198" s="327"/>
      <c r="AH5198" s="327"/>
      <c r="AI5198" s="327"/>
      <c r="AJ5198" s="326"/>
      <c r="AK5198" s="327"/>
      <c r="AL5198" s="327"/>
      <c r="AM5198" s="331"/>
      <c r="AN5198" s="332"/>
      <c r="AO5198" s="333"/>
      <c r="AP5198" s="333"/>
      <c r="AQ5198" s="333"/>
      <c r="AR5198" s="332"/>
      <c r="AS5198" s="332"/>
    </row>
    <row r="5199" spans="1:45" x14ac:dyDescent="0.2">
      <c r="A5199" s="326"/>
      <c r="B5199" s="325"/>
      <c r="C5199" s="325"/>
      <c r="D5199" s="325"/>
      <c r="E5199" s="325"/>
      <c r="F5199" s="325"/>
      <c r="G5199" s="325"/>
      <c r="H5199" s="325"/>
      <c r="I5199" s="325"/>
      <c r="J5199" s="325"/>
      <c r="K5199" s="325"/>
      <c r="L5199" s="327"/>
      <c r="M5199" s="328"/>
      <c r="N5199" s="327"/>
      <c r="P5199" s="325"/>
      <c r="Q5199" s="325"/>
      <c r="R5199" s="325"/>
      <c r="S5199" s="325"/>
      <c r="T5199" s="328"/>
      <c r="U5199" s="329"/>
      <c r="V5199" s="330"/>
      <c r="W5199" s="330"/>
      <c r="X5199" s="325"/>
      <c r="Y5199" s="325"/>
      <c r="Z5199" s="325"/>
      <c r="AA5199" s="325"/>
      <c r="AB5199" s="325"/>
      <c r="AC5199" s="325"/>
      <c r="AD5199" s="325"/>
      <c r="AE5199" s="330"/>
      <c r="AF5199" s="326"/>
      <c r="AG5199" s="327"/>
      <c r="AH5199" s="327"/>
      <c r="AI5199" s="327"/>
      <c r="AJ5199" s="326"/>
      <c r="AK5199" s="327"/>
      <c r="AL5199" s="327"/>
      <c r="AM5199" s="331"/>
      <c r="AN5199" s="332"/>
      <c r="AO5199" s="333"/>
      <c r="AP5199" s="333"/>
      <c r="AQ5199" s="333"/>
      <c r="AR5199" s="332"/>
      <c r="AS5199" s="332"/>
    </row>
    <row r="5200" spans="1:45" x14ac:dyDescent="0.2">
      <c r="A5200" s="326"/>
      <c r="B5200" s="325"/>
      <c r="C5200" s="325"/>
      <c r="D5200" s="325"/>
      <c r="E5200" s="325"/>
      <c r="F5200" s="325"/>
      <c r="G5200" s="325"/>
      <c r="H5200" s="325"/>
      <c r="I5200" s="325"/>
      <c r="J5200" s="325"/>
      <c r="K5200" s="325"/>
      <c r="L5200" s="327"/>
      <c r="M5200" s="328"/>
      <c r="N5200" s="327"/>
      <c r="P5200" s="325"/>
      <c r="Q5200" s="325"/>
      <c r="R5200" s="325"/>
      <c r="S5200" s="325"/>
      <c r="T5200" s="328"/>
      <c r="U5200" s="329"/>
      <c r="V5200" s="330"/>
      <c r="W5200" s="330"/>
      <c r="X5200" s="325"/>
      <c r="Y5200" s="325"/>
      <c r="Z5200" s="325"/>
      <c r="AA5200" s="325"/>
      <c r="AB5200" s="325"/>
      <c r="AC5200" s="325"/>
      <c r="AD5200" s="325"/>
      <c r="AE5200" s="330"/>
      <c r="AF5200" s="326"/>
      <c r="AG5200" s="327"/>
      <c r="AH5200" s="327"/>
      <c r="AI5200" s="327"/>
      <c r="AJ5200" s="326"/>
      <c r="AK5200" s="327"/>
      <c r="AL5200" s="327"/>
      <c r="AM5200" s="331"/>
      <c r="AN5200" s="332"/>
      <c r="AO5200" s="333"/>
      <c r="AP5200" s="333"/>
      <c r="AQ5200" s="333"/>
      <c r="AR5200" s="332"/>
      <c r="AS5200" s="332"/>
    </row>
    <row r="5201" spans="1:45" x14ac:dyDescent="0.2">
      <c r="A5201" s="326"/>
      <c r="B5201" s="325"/>
      <c r="C5201" s="325"/>
      <c r="D5201" s="325"/>
      <c r="E5201" s="325"/>
      <c r="F5201" s="325"/>
      <c r="G5201" s="325"/>
      <c r="H5201" s="325"/>
      <c r="I5201" s="325"/>
      <c r="J5201" s="325"/>
      <c r="K5201" s="325"/>
      <c r="L5201" s="327"/>
      <c r="M5201" s="328"/>
      <c r="N5201" s="327"/>
      <c r="P5201" s="325"/>
      <c r="Q5201" s="325"/>
      <c r="R5201" s="325"/>
      <c r="S5201" s="325"/>
      <c r="T5201" s="328"/>
      <c r="U5201" s="329"/>
      <c r="V5201" s="330"/>
      <c r="W5201" s="330"/>
      <c r="X5201" s="325"/>
      <c r="Y5201" s="325"/>
      <c r="Z5201" s="325"/>
      <c r="AA5201" s="325"/>
      <c r="AB5201" s="325"/>
      <c r="AC5201" s="325"/>
      <c r="AD5201" s="325"/>
      <c r="AE5201" s="330"/>
      <c r="AF5201" s="326"/>
      <c r="AG5201" s="327"/>
      <c r="AH5201" s="327"/>
      <c r="AI5201" s="327"/>
      <c r="AJ5201" s="326"/>
      <c r="AK5201" s="327"/>
      <c r="AL5201" s="327"/>
      <c r="AM5201" s="331"/>
      <c r="AN5201" s="332"/>
      <c r="AO5201" s="333"/>
      <c r="AP5201" s="333"/>
      <c r="AQ5201" s="333"/>
      <c r="AR5201" s="332"/>
      <c r="AS5201" s="332"/>
    </row>
    <row r="5202" spans="1:45" x14ac:dyDescent="0.2">
      <c r="A5202" s="326"/>
      <c r="B5202" s="325"/>
      <c r="C5202" s="325"/>
      <c r="D5202" s="325"/>
      <c r="E5202" s="325"/>
      <c r="F5202" s="325"/>
      <c r="G5202" s="325"/>
      <c r="H5202" s="325"/>
      <c r="I5202" s="325"/>
      <c r="J5202" s="325"/>
      <c r="K5202" s="325"/>
      <c r="L5202" s="327"/>
      <c r="M5202" s="328"/>
      <c r="N5202" s="327"/>
      <c r="P5202" s="325"/>
      <c r="Q5202" s="325"/>
      <c r="R5202" s="325"/>
      <c r="S5202" s="325"/>
      <c r="T5202" s="328"/>
      <c r="U5202" s="329"/>
      <c r="V5202" s="330"/>
      <c r="W5202" s="330"/>
      <c r="X5202" s="325"/>
      <c r="Y5202" s="325"/>
      <c r="Z5202" s="325"/>
      <c r="AA5202" s="325"/>
      <c r="AB5202" s="325"/>
      <c r="AC5202" s="325"/>
      <c r="AD5202" s="325"/>
      <c r="AE5202" s="330"/>
      <c r="AF5202" s="326"/>
      <c r="AG5202" s="327"/>
      <c r="AH5202" s="327"/>
      <c r="AI5202" s="327"/>
      <c r="AJ5202" s="326"/>
      <c r="AK5202" s="327"/>
      <c r="AL5202" s="327"/>
      <c r="AM5202" s="331"/>
      <c r="AN5202" s="332"/>
      <c r="AO5202" s="333"/>
      <c r="AP5202" s="333"/>
      <c r="AQ5202" s="333"/>
      <c r="AR5202" s="332"/>
      <c r="AS5202" s="332"/>
    </row>
    <row r="5203" spans="1:45" x14ac:dyDescent="0.2">
      <c r="A5203" s="326"/>
      <c r="B5203" s="325"/>
      <c r="C5203" s="325"/>
      <c r="D5203" s="325"/>
      <c r="E5203" s="325"/>
      <c r="F5203" s="325"/>
      <c r="G5203" s="325"/>
      <c r="H5203" s="325"/>
      <c r="I5203" s="325"/>
      <c r="J5203" s="325"/>
      <c r="K5203" s="325"/>
      <c r="L5203" s="327"/>
      <c r="M5203" s="328"/>
      <c r="N5203" s="327"/>
      <c r="P5203" s="325"/>
      <c r="Q5203" s="325"/>
      <c r="R5203" s="325"/>
      <c r="S5203" s="325"/>
      <c r="T5203" s="328"/>
      <c r="U5203" s="329"/>
      <c r="V5203" s="330"/>
      <c r="W5203" s="330"/>
      <c r="X5203" s="325"/>
      <c r="Y5203" s="325"/>
      <c r="Z5203" s="325"/>
      <c r="AA5203" s="325"/>
      <c r="AB5203" s="325"/>
      <c r="AC5203" s="325"/>
      <c r="AD5203" s="325"/>
      <c r="AE5203" s="330"/>
      <c r="AF5203" s="326"/>
      <c r="AG5203" s="327"/>
      <c r="AH5203" s="327"/>
      <c r="AI5203" s="327"/>
      <c r="AJ5203" s="326"/>
      <c r="AK5203" s="327"/>
      <c r="AL5203" s="327"/>
      <c r="AM5203" s="331"/>
      <c r="AN5203" s="332"/>
      <c r="AO5203" s="333"/>
      <c r="AP5203" s="333"/>
      <c r="AQ5203" s="333"/>
      <c r="AR5203" s="332"/>
      <c r="AS5203" s="332"/>
    </row>
    <row r="5204" spans="1:45" x14ac:dyDescent="0.2">
      <c r="A5204" s="326"/>
      <c r="B5204" s="325"/>
      <c r="C5204" s="325"/>
      <c r="D5204" s="325"/>
      <c r="E5204" s="325"/>
      <c r="F5204" s="325"/>
      <c r="G5204" s="325"/>
      <c r="H5204" s="325"/>
      <c r="I5204" s="325"/>
      <c r="J5204" s="325"/>
      <c r="K5204" s="325"/>
      <c r="L5204" s="327"/>
      <c r="M5204" s="328"/>
      <c r="N5204" s="327"/>
      <c r="P5204" s="325"/>
      <c r="Q5204" s="325"/>
      <c r="R5204" s="325"/>
      <c r="S5204" s="325"/>
      <c r="T5204" s="328"/>
      <c r="U5204" s="329"/>
      <c r="V5204" s="330"/>
      <c r="W5204" s="330"/>
      <c r="X5204" s="325"/>
      <c r="Y5204" s="325"/>
      <c r="Z5204" s="325"/>
      <c r="AA5204" s="325"/>
      <c r="AB5204" s="325"/>
      <c r="AC5204" s="325"/>
      <c r="AD5204" s="325"/>
      <c r="AE5204" s="330"/>
      <c r="AF5204" s="326"/>
      <c r="AG5204" s="327"/>
      <c r="AH5204" s="327"/>
      <c r="AI5204" s="327"/>
      <c r="AJ5204" s="326"/>
      <c r="AK5204" s="327"/>
      <c r="AL5204" s="327"/>
      <c r="AM5204" s="331"/>
      <c r="AN5204" s="332"/>
      <c r="AO5204" s="333"/>
      <c r="AP5204" s="333"/>
      <c r="AQ5204" s="333"/>
      <c r="AR5204" s="332"/>
      <c r="AS5204" s="332"/>
    </row>
    <row r="5205" spans="1:45" x14ac:dyDescent="0.2">
      <c r="A5205" s="326"/>
      <c r="B5205" s="325"/>
      <c r="C5205" s="325"/>
      <c r="D5205" s="325"/>
      <c r="E5205" s="325"/>
      <c r="F5205" s="325"/>
      <c r="G5205" s="325"/>
      <c r="H5205" s="325"/>
      <c r="I5205" s="325"/>
      <c r="J5205" s="325"/>
      <c r="K5205" s="325"/>
      <c r="L5205" s="327"/>
      <c r="M5205" s="328"/>
      <c r="N5205" s="327"/>
      <c r="P5205" s="325"/>
      <c r="Q5205" s="325"/>
      <c r="R5205" s="325"/>
      <c r="S5205" s="325"/>
      <c r="T5205" s="328"/>
      <c r="U5205" s="329"/>
      <c r="V5205" s="330"/>
      <c r="W5205" s="330"/>
      <c r="X5205" s="325"/>
      <c r="Y5205" s="325"/>
      <c r="Z5205" s="325"/>
      <c r="AA5205" s="325"/>
      <c r="AB5205" s="325"/>
      <c r="AC5205" s="325"/>
      <c r="AD5205" s="325"/>
      <c r="AE5205" s="330"/>
      <c r="AF5205" s="326"/>
      <c r="AG5205" s="327"/>
      <c r="AH5205" s="327"/>
      <c r="AI5205" s="327"/>
      <c r="AJ5205" s="326"/>
      <c r="AK5205" s="327"/>
      <c r="AL5205" s="327"/>
      <c r="AM5205" s="331"/>
      <c r="AN5205" s="332"/>
      <c r="AO5205" s="333"/>
      <c r="AP5205" s="333"/>
      <c r="AQ5205" s="333"/>
      <c r="AR5205" s="332"/>
      <c r="AS5205" s="332"/>
    </row>
    <row r="5206" spans="1:45" x14ac:dyDescent="0.2">
      <c r="A5206" s="326"/>
      <c r="B5206" s="325"/>
      <c r="C5206" s="325"/>
      <c r="D5206" s="325"/>
      <c r="E5206" s="325"/>
      <c r="F5206" s="325"/>
      <c r="G5206" s="325"/>
      <c r="H5206" s="325"/>
      <c r="I5206" s="325"/>
      <c r="J5206" s="325"/>
      <c r="K5206" s="325"/>
      <c r="L5206" s="327"/>
      <c r="M5206" s="328"/>
      <c r="N5206" s="327"/>
      <c r="P5206" s="325"/>
      <c r="Q5206" s="325"/>
      <c r="R5206" s="325"/>
      <c r="S5206" s="325"/>
      <c r="T5206" s="328"/>
      <c r="U5206" s="329"/>
      <c r="V5206" s="330"/>
      <c r="W5206" s="330"/>
      <c r="X5206" s="325"/>
      <c r="Y5206" s="325"/>
      <c r="Z5206" s="325"/>
      <c r="AA5206" s="325"/>
      <c r="AB5206" s="325"/>
      <c r="AC5206" s="325"/>
      <c r="AD5206" s="325"/>
      <c r="AE5206" s="330"/>
      <c r="AF5206" s="326"/>
      <c r="AG5206" s="327"/>
      <c r="AH5206" s="327"/>
      <c r="AI5206" s="327"/>
      <c r="AJ5206" s="326"/>
      <c r="AK5206" s="327"/>
      <c r="AL5206" s="327"/>
      <c r="AM5206" s="331"/>
      <c r="AN5206" s="332"/>
      <c r="AO5206" s="333"/>
      <c r="AP5206" s="333"/>
      <c r="AQ5206" s="333"/>
      <c r="AR5206" s="332"/>
      <c r="AS5206" s="332"/>
    </row>
    <row r="5207" spans="1:45" x14ac:dyDescent="0.2">
      <c r="A5207" s="326"/>
      <c r="B5207" s="325"/>
      <c r="C5207" s="325"/>
      <c r="D5207" s="325"/>
      <c r="E5207" s="325"/>
      <c r="F5207" s="325"/>
      <c r="G5207" s="325"/>
      <c r="H5207" s="325"/>
      <c r="I5207" s="325"/>
      <c r="J5207" s="325"/>
      <c r="K5207" s="325"/>
      <c r="L5207" s="327"/>
      <c r="M5207" s="328"/>
      <c r="N5207" s="327"/>
      <c r="P5207" s="325"/>
      <c r="Q5207" s="325"/>
      <c r="R5207" s="325"/>
      <c r="S5207" s="325"/>
      <c r="T5207" s="328"/>
      <c r="U5207" s="329"/>
      <c r="V5207" s="330"/>
      <c r="W5207" s="330"/>
      <c r="X5207" s="325"/>
      <c r="Y5207" s="325"/>
      <c r="Z5207" s="325"/>
      <c r="AA5207" s="325"/>
      <c r="AB5207" s="325"/>
      <c r="AC5207" s="325"/>
      <c r="AD5207" s="325"/>
      <c r="AE5207" s="330"/>
      <c r="AF5207" s="326"/>
      <c r="AG5207" s="327"/>
      <c r="AH5207" s="327"/>
      <c r="AI5207" s="327"/>
      <c r="AJ5207" s="326"/>
      <c r="AK5207" s="327"/>
      <c r="AL5207" s="327"/>
      <c r="AM5207" s="331"/>
      <c r="AN5207" s="332"/>
      <c r="AO5207" s="333"/>
      <c r="AP5207" s="333"/>
      <c r="AQ5207" s="333"/>
      <c r="AR5207" s="332"/>
      <c r="AS5207" s="332"/>
    </row>
    <row r="5208" spans="1:45" x14ac:dyDescent="0.2">
      <c r="A5208" s="326"/>
      <c r="B5208" s="325"/>
      <c r="C5208" s="325"/>
      <c r="D5208" s="325"/>
      <c r="E5208" s="325"/>
      <c r="F5208" s="325"/>
      <c r="G5208" s="325"/>
      <c r="H5208" s="325"/>
      <c r="I5208" s="325"/>
      <c r="J5208" s="325"/>
      <c r="K5208" s="325"/>
      <c r="L5208" s="327"/>
      <c r="M5208" s="328"/>
      <c r="N5208" s="327"/>
      <c r="P5208" s="325"/>
      <c r="Q5208" s="325"/>
      <c r="R5208" s="325"/>
      <c r="S5208" s="325"/>
      <c r="T5208" s="328"/>
      <c r="U5208" s="329"/>
      <c r="V5208" s="330"/>
      <c r="W5208" s="330"/>
      <c r="X5208" s="325"/>
      <c r="Y5208" s="325"/>
      <c r="Z5208" s="325"/>
      <c r="AA5208" s="325"/>
      <c r="AB5208" s="325"/>
      <c r="AC5208" s="325"/>
      <c r="AD5208" s="325"/>
      <c r="AE5208" s="330"/>
      <c r="AF5208" s="326"/>
      <c r="AG5208" s="327"/>
      <c r="AH5208" s="327"/>
      <c r="AI5208" s="327"/>
      <c r="AJ5208" s="326"/>
      <c r="AK5208" s="327"/>
      <c r="AL5208" s="327"/>
      <c r="AM5208" s="331"/>
      <c r="AN5208" s="332"/>
      <c r="AO5208" s="333"/>
      <c r="AP5208" s="333"/>
      <c r="AQ5208" s="333"/>
      <c r="AR5208" s="332"/>
      <c r="AS5208" s="332"/>
    </row>
    <row r="5209" spans="1:45" x14ac:dyDescent="0.2">
      <c r="A5209" s="326"/>
      <c r="B5209" s="325"/>
      <c r="C5209" s="325"/>
      <c r="D5209" s="325"/>
      <c r="E5209" s="325"/>
      <c r="F5209" s="325"/>
      <c r="G5209" s="325"/>
      <c r="H5209" s="325"/>
      <c r="I5209" s="325"/>
      <c r="J5209" s="325"/>
      <c r="K5209" s="325"/>
      <c r="L5209" s="327"/>
      <c r="M5209" s="328"/>
      <c r="N5209" s="327"/>
      <c r="P5209" s="325"/>
      <c r="Q5209" s="325"/>
      <c r="R5209" s="325"/>
      <c r="S5209" s="325"/>
      <c r="T5209" s="328"/>
      <c r="U5209" s="329"/>
      <c r="V5209" s="330"/>
      <c r="W5209" s="330"/>
      <c r="X5209" s="325"/>
      <c r="Y5209" s="325"/>
      <c r="Z5209" s="325"/>
      <c r="AA5209" s="325"/>
      <c r="AB5209" s="325"/>
      <c r="AC5209" s="325"/>
      <c r="AD5209" s="325"/>
      <c r="AE5209" s="330"/>
      <c r="AF5209" s="326"/>
      <c r="AG5209" s="327"/>
      <c r="AH5209" s="327"/>
      <c r="AI5209" s="327"/>
      <c r="AJ5209" s="326"/>
      <c r="AK5209" s="327"/>
      <c r="AL5209" s="327"/>
      <c r="AM5209" s="331"/>
      <c r="AN5209" s="332"/>
      <c r="AO5209" s="333"/>
      <c r="AP5209" s="333"/>
      <c r="AQ5209" s="333"/>
      <c r="AR5209" s="332"/>
      <c r="AS5209" s="332"/>
    </row>
    <row r="5210" spans="1:45" x14ac:dyDescent="0.2">
      <c r="A5210" s="326"/>
      <c r="B5210" s="325"/>
      <c r="C5210" s="325"/>
      <c r="D5210" s="325"/>
      <c r="E5210" s="325"/>
      <c r="F5210" s="325"/>
      <c r="G5210" s="325"/>
      <c r="H5210" s="325"/>
      <c r="I5210" s="325"/>
      <c r="J5210" s="325"/>
      <c r="K5210" s="325"/>
      <c r="L5210" s="327"/>
      <c r="M5210" s="328"/>
      <c r="N5210" s="327"/>
      <c r="P5210" s="325"/>
      <c r="Q5210" s="325"/>
      <c r="R5210" s="325"/>
      <c r="S5210" s="325"/>
      <c r="T5210" s="328"/>
      <c r="U5210" s="329"/>
      <c r="V5210" s="330"/>
      <c r="W5210" s="330"/>
      <c r="X5210" s="325"/>
      <c r="Y5210" s="325"/>
      <c r="Z5210" s="325"/>
      <c r="AA5210" s="325"/>
      <c r="AB5210" s="325"/>
      <c r="AC5210" s="325"/>
      <c r="AD5210" s="325"/>
      <c r="AE5210" s="330"/>
      <c r="AF5210" s="326"/>
      <c r="AG5210" s="327"/>
      <c r="AH5210" s="327"/>
      <c r="AI5210" s="327"/>
      <c r="AJ5210" s="326"/>
      <c r="AK5210" s="327"/>
      <c r="AL5210" s="327"/>
      <c r="AM5210" s="331"/>
      <c r="AN5210" s="332"/>
      <c r="AO5210" s="333"/>
      <c r="AP5210" s="333"/>
      <c r="AQ5210" s="333"/>
      <c r="AR5210" s="332"/>
      <c r="AS5210" s="332"/>
    </row>
    <row r="5211" spans="1:45" x14ac:dyDescent="0.2">
      <c r="A5211" s="326"/>
      <c r="B5211" s="325"/>
      <c r="C5211" s="325"/>
      <c r="D5211" s="325"/>
      <c r="E5211" s="325"/>
      <c r="F5211" s="325"/>
      <c r="G5211" s="325"/>
      <c r="H5211" s="325"/>
      <c r="I5211" s="325"/>
      <c r="J5211" s="325"/>
      <c r="K5211" s="325"/>
      <c r="L5211" s="327"/>
      <c r="M5211" s="328"/>
      <c r="N5211" s="327"/>
      <c r="P5211" s="325"/>
      <c r="Q5211" s="325"/>
      <c r="R5211" s="325"/>
      <c r="S5211" s="325"/>
      <c r="T5211" s="328"/>
      <c r="U5211" s="329"/>
      <c r="V5211" s="330"/>
      <c r="W5211" s="330"/>
      <c r="X5211" s="325"/>
      <c r="Y5211" s="325"/>
      <c r="Z5211" s="325"/>
      <c r="AA5211" s="325"/>
      <c r="AB5211" s="325"/>
      <c r="AC5211" s="325"/>
      <c r="AD5211" s="325"/>
      <c r="AE5211" s="330"/>
      <c r="AF5211" s="326"/>
      <c r="AG5211" s="327"/>
      <c r="AH5211" s="327"/>
      <c r="AI5211" s="327"/>
      <c r="AJ5211" s="326"/>
      <c r="AK5211" s="327"/>
      <c r="AL5211" s="327"/>
      <c r="AM5211" s="331"/>
      <c r="AN5211" s="332"/>
      <c r="AO5211" s="333"/>
      <c r="AP5211" s="333"/>
      <c r="AQ5211" s="333"/>
      <c r="AR5211" s="332"/>
      <c r="AS5211" s="332"/>
    </row>
    <row r="5212" spans="1:45" x14ac:dyDescent="0.2">
      <c r="A5212" s="326"/>
      <c r="B5212" s="325"/>
      <c r="C5212" s="325"/>
      <c r="D5212" s="325"/>
      <c r="E5212" s="325"/>
      <c r="F5212" s="325"/>
      <c r="G5212" s="325"/>
      <c r="H5212" s="325"/>
      <c r="I5212" s="325"/>
      <c r="J5212" s="325"/>
      <c r="K5212" s="325"/>
      <c r="L5212" s="327"/>
      <c r="M5212" s="328"/>
      <c r="N5212" s="327"/>
      <c r="P5212" s="325"/>
      <c r="Q5212" s="325"/>
      <c r="R5212" s="325"/>
      <c r="S5212" s="325"/>
      <c r="T5212" s="328"/>
      <c r="U5212" s="329"/>
      <c r="V5212" s="330"/>
      <c r="W5212" s="330"/>
      <c r="X5212" s="325"/>
      <c r="Y5212" s="325"/>
      <c r="Z5212" s="325"/>
      <c r="AA5212" s="325"/>
      <c r="AB5212" s="325"/>
      <c r="AC5212" s="325"/>
      <c r="AD5212" s="325"/>
      <c r="AE5212" s="330"/>
      <c r="AF5212" s="326"/>
      <c r="AG5212" s="327"/>
      <c r="AH5212" s="327"/>
      <c r="AI5212" s="327"/>
      <c r="AJ5212" s="326"/>
      <c r="AK5212" s="327"/>
      <c r="AL5212" s="327"/>
      <c r="AM5212" s="331"/>
      <c r="AN5212" s="332"/>
      <c r="AO5212" s="333"/>
      <c r="AP5212" s="333"/>
      <c r="AQ5212" s="333"/>
      <c r="AR5212" s="332"/>
      <c r="AS5212" s="332"/>
    </row>
    <row r="5213" spans="1:45" x14ac:dyDescent="0.2">
      <c r="A5213" s="326"/>
      <c r="B5213" s="325"/>
      <c r="C5213" s="325"/>
      <c r="D5213" s="325"/>
      <c r="E5213" s="325"/>
      <c r="F5213" s="325"/>
      <c r="G5213" s="325"/>
      <c r="H5213" s="325"/>
      <c r="I5213" s="325"/>
      <c r="J5213" s="325"/>
      <c r="K5213" s="325"/>
      <c r="L5213" s="327"/>
      <c r="M5213" s="328"/>
      <c r="N5213" s="327"/>
      <c r="P5213" s="325"/>
      <c r="Q5213" s="325"/>
      <c r="R5213" s="325"/>
      <c r="S5213" s="325"/>
      <c r="T5213" s="328"/>
      <c r="U5213" s="329"/>
      <c r="V5213" s="330"/>
      <c r="W5213" s="330"/>
      <c r="X5213" s="325"/>
      <c r="Y5213" s="325"/>
      <c r="Z5213" s="325"/>
      <c r="AA5213" s="325"/>
      <c r="AB5213" s="325"/>
      <c r="AC5213" s="325"/>
      <c r="AD5213" s="325"/>
      <c r="AE5213" s="330"/>
      <c r="AF5213" s="326"/>
      <c r="AG5213" s="327"/>
      <c r="AH5213" s="327"/>
      <c r="AI5213" s="327"/>
      <c r="AJ5213" s="326"/>
      <c r="AK5213" s="327"/>
      <c r="AL5213" s="327"/>
      <c r="AM5213" s="331"/>
      <c r="AN5213" s="332"/>
      <c r="AO5213" s="333"/>
      <c r="AP5213" s="333"/>
      <c r="AQ5213" s="333"/>
      <c r="AR5213" s="332"/>
      <c r="AS5213" s="332"/>
    </row>
    <row r="5214" spans="1:45" x14ac:dyDescent="0.2">
      <c r="A5214" s="326"/>
      <c r="B5214" s="325"/>
      <c r="C5214" s="325"/>
      <c r="D5214" s="325"/>
      <c r="E5214" s="325"/>
      <c r="F5214" s="325"/>
      <c r="G5214" s="325"/>
      <c r="H5214" s="325"/>
      <c r="I5214" s="325"/>
      <c r="J5214" s="325"/>
      <c r="K5214" s="325"/>
      <c r="L5214" s="327"/>
      <c r="M5214" s="328"/>
      <c r="N5214" s="327"/>
      <c r="P5214" s="325"/>
      <c r="Q5214" s="325"/>
      <c r="R5214" s="325"/>
      <c r="S5214" s="325"/>
      <c r="T5214" s="328"/>
      <c r="U5214" s="329"/>
      <c r="V5214" s="330"/>
      <c r="W5214" s="330"/>
      <c r="X5214" s="325"/>
      <c r="Y5214" s="325"/>
      <c r="Z5214" s="325"/>
      <c r="AA5214" s="325"/>
      <c r="AB5214" s="325"/>
      <c r="AC5214" s="325"/>
      <c r="AD5214" s="325"/>
      <c r="AE5214" s="330"/>
      <c r="AF5214" s="326"/>
      <c r="AG5214" s="327"/>
      <c r="AH5214" s="327"/>
      <c r="AI5214" s="327"/>
      <c r="AJ5214" s="326"/>
      <c r="AK5214" s="327"/>
      <c r="AL5214" s="327"/>
      <c r="AM5214" s="331"/>
      <c r="AN5214" s="332"/>
      <c r="AO5214" s="333"/>
      <c r="AP5214" s="333"/>
      <c r="AQ5214" s="333"/>
      <c r="AR5214" s="332"/>
      <c r="AS5214" s="332"/>
    </row>
    <row r="5215" spans="1:45" x14ac:dyDescent="0.2">
      <c r="A5215" s="326"/>
      <c r="B5215" s="325"/>
      <c r="C5215" s="325"/>
      <c r="D5215" s="325"/>
      <c r="E5215" s="325"/>
      <c r="F5215" s="325"/>
      <c r="G5215" s="325"/>
      <c r="H5215" s="325"/>
      <c r="I5215" s="325"/>
      <c r="J5215" s="325"/>
      <c r="K5215" s="325"/>
      <c r="L5215" s="327"/>
      <c r="M5215" s="328"/>
      <c r="N5215" s="327"/>
      <c r="P5215" s="325"/>
      <c r="Q5215" s="325"/>
      <c r="R5215" s="325"/>
      <c r="S5215" s="325"/>
      <c r="T5215" s="328"/>
      <c r="U5215" s="329"/>
      <c r="V5215" s="330"/>
      <c r="W5215" s="330"/>
      <c r="X5215" s="325"/>
      <c r="Y5215" s="325"/>
      <c r="Z5215" s="325"/>
      <c r="AA5215" s="325"/>
      <c r="AB5215" s="325"/>
      <c r="AC5215" s="325"/>
      <c r="AD5215" s="325"/>
      <c r="AE5215" s="330"/>
      <c r="AF5215" s="326"/>
      <c r="AG5215" s="327"/>
      <c r="AH5215" s="327"/>
      <c r="AI5215" s="327"/>
      <c r="AJ5215" s="326"/>
      <c r="AK5215" s="327"/>
      <c r="AL5215" s="327"/>
      <c r="AM5215" s="331"/>
      <c r="AN5215" s="332"/>
      <c r="AO5215" s="333"/>
      <c r="AP5215" s="333"/>
      <c r="AQ5215" s="333"/>
      <c r="AR5215" s="332"/>
      <c r="AS5215" s="332"/>
    </row>
    <row r="5216" spans="1:45" x14ac:dyDescent="0.2">
      <c r="A5216" s="326"/>
      <c r="B5216" s="325"/>
      <c r="C5216" s="325"/>
      <c r="D5216" s="325"/>
      <c r="E5216" s="325"/>
      <c r="F5216" s="325"/>
      <c r="G5216" s="325"/>
      <c r="H5216" s="325"/>
      <c r="I5216" s="325"/>
      <c r="J5216" s="325"/>
      <c r="K5216" s="325"/>
      <c r="L5216" s="327"/>
      <c r="M5216" s="328"/>
      <c r="N5216" s="327"/>
      <c r="P5216" s="325"/>
      <c r="Q5216" s="325"/>
      <c r="R5216" s="325"/>
      <c r="S5216" s="325"/>
      <c r="T5216" s="328"/>
      <c r="U5216" s="329"/>
      <c r="V5216" s="330"/>
      <c r="W5216" s="330"/>
      <c r="X5216" s="325"/>
      <c r="Y5216" s="325"/>
      <c r="Z5216" s="325"/>
      <c r="AA5216" s="325"/>
      <c r="AB5216" s="325"/>
      <c r="AC5216" s="325"/>
      <c r="AD5216" s="325"/>
      <c r="AE5216" s="330"/>
      <c r="AF5216" s="326"/>
      <c r="AG5216" s="327"/>
      <c r="AH5216" s="327"/>
      <c r="AI5216" s="327"/>
      <c r="AJ5216" s="326"/>
      <c r="AK5216" s="327"/>
      <c r="AL5216" s="327"/>
      <c r="AM5216" s="331"/>
      <c r="AN5216" s="332"/>
      <c r="AO5216" s="333"/>
      <c r="AP5216" s="333"/>
      <c r="AQ5216" s="333"/>
      <c r="AR5216" s="332"/>
      <c r="AS5216" s="332"/>
    </row>
    <row r="5217" spans="1:45" x14ac:dyDescent="0.2">
      <c r="A5217" s="326"/>
      <c r="B5217" s="325"/>
      <c r="C5217" s="325"/>
      <c r="D5217" s="325"/>
      <c r="E5217" s="325"/>
      <c r="F5217" s="325"/>
      <c r="G5217" s="325"/>
      <c r="H5217" s="325"/>
      <c r="I5217" s="325"/>
      <c r="J5217" s="325"/>
      <c r="K5217" s="325"/>
      <c r="L5217" s="327"/>
      <c r="M5217" s="328"/>
      <c r="N5217" s="327"/>
      <c r="P5217" s="325"/>
      <c r="Q5217" s="325"/>
      <c r="R5217" s="325"/>
      <c r="S5217" s="325"/>
      <c r="T5217" s="328"/>
      <c r="U5217" s="329"/>
      <c r="V5217" s="330"/>
      <c r="W5217" s="330"/>
      <c r="X5217" s="325"/>
      <c r="Y5217" s="325"/>
      <c r="Z5217" s="325"/>
      <c r="AA5217" s="325"/>
      <c r="AB5217" s="325"/>
      <c r="AC5217" s="325"/>
      <c r="AD5217" s="325"/>
      <c r="AE5217" s="330"/>
      <c r="AF5217" s="326"/>
      <c r="AG5217" s="327"/>
      <c r="AH5217" s="327"/>
      <c r="AI5217" s="327"/>
      <c r="AJ5217" s="326"/>
      <c r="AK5217" s="327"/>
      <c r="AL5217" s="327"/>
      <c r="AM5217" s="331"/>
      <c r="AN5217" s="332"/>
      <c r="AO5217" s="333"/>
      <c r="AP5217" s="333"/>
      <c r="AQ5217" s="333"/>
      <c r="AR5217" s="332"/>
      <c r="AS5217" s="332"/>
    </row>
    <row r="5218" spans="1:45" x14ac:dyDescent="0.2">
      <c r="A5218" s="326"/>
      <c r="B5218" s="325"/>
      <c r="C5218" s="325"/>
      <c r="D5218" s="325"/>
      <c r="E5218" s="325"/>
      <c r="F5218" s="325"/>
      <c r="G5218" s="325"/>
      <c r="H5218" s="325"/>
      <c r="I5218" s="325"/>
      <c r="J5218" s="325"/>
      <c r="K5218" s="325"/>
      <c r="L5218" s="327"/>
      <c r="M5218" s="328"/>
      <c r="N5218" s="327"/>
      <c r="P5218" s="325"/>
      <c r="Q5218" s="325"/>
      <c r="R5218" s="325"/>
      <c r="S5218" s="325"/>
      <c r="T5218" s="328"/>
      <c r="U5218" s="329"/>
      <c r="V5218" s="330"/>
      <c r="W5218" s="330"/>
      <c r="X5218" s="325"/>
      <c r="Y5218" s="325"/>
      <c r="Z5218" s="325"/>
      <c r="AA5218" s="325"/>
      <c r="AB5218" s="325"/>
      <c r="AC5218" s="325"/>
      <c r="AD5218" s="325"/>
      <c r="AE5218" s="330"/>
      <c r="AF5218" s="326"/>
      <c r="AG5218" s="327"/>
      <c r="AH5218" s="327"/>
      <c r="AI5218" s="327"/>
      <c r="AJ5218" s="326"/>
      <c r="AK5218" s="327"/>
      <c r="AL5218" s="327"/>
      <c r="AM5218" s="331"/>
      <c r="AN5218" s="332"/>
      <c r="AO5218" s="333"/>
      <c r="AP5218" s="333"/>
      <c r="AQ5218" s="333"/>
      <c r="AR5218" s="332"/>
      <c r="AS5218" s="332"/>
    </row>
    <row r="5219" spans="1:45" x14ac:dyDescent="0.2">
      <c r="A5219" s="326"/>
      <c r="B5219" s="325"/>
      <c r="C5219" s="325"/>
      <c r="D5219" s="325"/>
      <c r="E5219" s="325"/>
      <c r="F5219" s="325"/>
      <c r="G5219" s="325"/>
      <c r="H5219" s="325"/>
      <c r="I5219" s="325"/>
      <c r="J5219" s="325"/>
      <c r="K5219" s="325"/>
      <c r="L5219" s="327"/>
      <c r="M5219" s="328"/>
      <c r="N5219" s="327"/>
      <c r="P5219" s="325"/>
      <c r="Q5219" s="325"/>
      <c r="R5219" s="325"/>
      <c r="S5219" s="325"/>
      <c r="T5219" s="328"/>
      <c r="U5219" s="329"/>
      <c r="V5219" s="330"/>
      <c r="W5219" s="330"/>
      <c r="X5219" s="325"/>
      <c r="Y5219" s="325"/>
      <c r="Z5219" s="325"/>
      <c r="AA5219" s="325"/>
      <c r="AB5219" s="325"/>
      <c r="AC5219" s="325"/>
      <c r="AD5219" s="325"/>
      <c r="AE5219" s="330"/>
      <c r="AF5219" s="326"/>
      <c r="AG5219" s="327"/>
      <c r="AH5219" s="327"/>
      <c r="AI5219" s="327"/>
      <c r="AJ5219" s="326"/>
      <c r="AK5219" s="327"/>
      <c r="AL5219" s="327"/>
      <c r="AM5219" s="331"/>
      <c r="AN5219" s="332"/>
      <c r="AO5219" s="333"/>
      <c r="AP5219" s="333"/>
      <c r="AQ5219" s="333"/>
      <c r="AR5219" s="332"/>
      <c r="AS5219" s="332"/>
    </row>
    <row r="5220" spans="1:45" x14ac:dyDescent="0.2">
      <c r="A5220" s="326"/>
      <c r="B5220" s="325"/>
      <c r="C5220" s="325"/>
      <c r="D5220" s="325"/>
      <c r="E5220" s="325"/>
      <c r="F5220" s="325"/>
      <c r="G5220" s="325"/>
      <c r="H5220" s="325"/>
      <c r="I5220" s="325"/>
      <c r="J5220" s="325"/>
      <c r="K5220" s="325"/>
      <c r="L5220" s="327"/>
      <c r="M5220" s="328"/>
      <c r="N5220" s="327"/>
      <c r="P5220" s="325"/>
      <c r="Q5220" s="325"/>
      <c r="R5220" s="325"/>
      <c r="S5220" s="325"/>
      <c r="T5220" s="328"/>
      <c r="U5220" s="329"/>
      <c r="V5220" s="330"/>
      <c r="W5220" s="330"/>
      <c r="X5220" s="325"/>
      <c r="Y5220" s="325"/>
      <c r="Z5220" s="325"/>
      <c r="AA5220" s="325"/>
      <c r="AB5220" s="325"/>
      <c r="AC5220" s="325"/>
      <c r="AD5220" s="325"/>
      <c r="AE5220" s="330"/>
      <c r="AF5220" s="326"/>
      <c r="AG5220" s="327"/>
      <c r="AH5220" s="327"/>
      <c r="AI5220" s="327"/>
      <c r="AJ5220" s="326"/>
      <c r="AK5220" s="327"/>
      <c r="AL5220" s="327"/>
      <c r="AM5220" s="331"/>
      <c r="AN5220" s="332"/>
      <c r="AO5220" s="333"/>
      <c r="AP5220" s="333"/>
      <c r="AQ5220" s="333"/>
      <c r="AR5220" s="332"/>
      <c r="AS5220" s="332"/>
    </row>
    <row r="5221" spans="1:45" x14ac:dyDescent="0.2">
      <c r="A5221" s="326"/>
      <c r="B5221" s="325"/>
      <c r="C5221" s="325"/>
      <c r="D5221" s="325"/>
      <c r="E5221" s="325"/>
      <c r="F5221" s="325"/>
      <c r="G5221" s="325"/>
      <c r="H5221" s="325"/>
      <c r="I5221" s="325"/>
      <c r="J5221" s="325"/>
      <c r="K5221" s="325"/>
      <c r="L5221" s="327"/>
      <c r="M5221" s="328"/>
      <c r="N5221" s="327"/>
      <c r="P5221" s="325"/>
      <c r="Q5221" s="325"/>
      <c r="R5221" s="325"/>
      <c r="S5221" s="325"/>
      <c r="T5221" s="328"/>
      <c r="U5221" s="329"/>
      <c r="V5221" s="330"/>
      <c r="W5221" s="330"/>
      <c r="X5221" s="325"/>
      <c r="Y5221" s="325"/>
      <c r="Z5221" s="325"/>
      <c r="AA5221" s="325"/>
      <c r="AB5221" s="325"/>
      <c r="AC5221" s="325"/>
      <c r="AD5221" s="325"/>
      <c r="AE5221" s="330"/>
      <c r="AF5221" s="326"/>
      <c r="AG5221" s="327"/>
      <c r="AH5221" s="327"/>
      <c r="AI5221" s="327"/>
      <c r="AJ5221" s="326"/>
      <c r="AK5221" s="327"/>
      <c r="AL5221" s="327"/>
      <c r="AM5221" s="331"/>
      <c r="AN5221" s="332"/>
      <c r="AO5221" s="333"/>
      <c r="AP5221" s="333"/>
      <c r="AQ5221" s="333"/>
      <c r="AR5221" s="332"/>
      <c r="AS5221" s="332"/>
    </row>
    <row r="5222" spans="1:45" x14ac:dyDescent="0.2">
      <c r="A5222" s="326"/>
      <c r="B5222" s="325"/>
      <c r="C5222" s="325"/>
      <c r="D5222" s="325"/>
      <c r="E5222" s="325"/>
      <c r="F5222" s="325"/>
      <c r="G5222" s="325"/>
      <c r="H5222" s="325"/>
      <c r="I5222" s="325"/>
      <c r="J5222" s="325"/>
      <c r="K5222" s="325"/>
      <c r="L5222" s="327"/>
      <c r="M5222" s="328"/>
      <c r="N5222" s="327"/>
      <c r="P5222" s="325"/>
      <c r="Q5222" s="325"/>
      <c r="R5222" s="325"/>
      <c r="S5222" s="325"/>
      <c r="T5222" s="328"/>
      <c r="U5222" s="329"/>
      <c r="V5222" s="330"/>
      <c r="W5222" s="330"/>
      <c r="X5222" s="325"/>
      <c r="Y5222" s="325"/>
      <c r="Z5222" s="325"/>
      <c r="AA5222" s="325"/>
      <c r="AB5222" s="325"/>
      <c r="AC5222" s="325"/>
      <c r="AD5222" s="325"/>
      <c r="AE5222" s="330"/>
      <c r="AF5222" s="326"/>
      <c r="AG5222" s="327"/>
      <c r="AH5222" s="327"/>
      <c r="AI5222" s="327"/>
      <c r="AJ5222" s="326"/>
      <c r="AK5222" s="327"/>
      <c r="AL5222" s="327"/>
      <c r="AM5222" s="331"/>
      <c r="AN5222" s="332"/>
      <c r="AO5222" s="333"/>
      <c r="AP5222" s="333"/>
      <c r="AQ5222" s="333"/>
      <c r="AR5222" s="332"/>
      <c r="AS5222" s="332"/>
    </row>
    <row r="5223" spans="1:45" x14ac:dyDescent="0.2">
      <c r="A5223" s="326"/>
      <c r="B5223" s="325"/>
      <c r="C5223" s="325"/>
      <c r="D5223" s="325"/>
      <c r="E5223" s="325"/>
      <c r="F5223" s="325"/>
      <c r="G5223" s="325"/>
      <c r="H5223" s="325"/>
      <c r="I5223" s="325"/>
      <c r="J5223" s="325"/>
      <c r="K5223" s="325"/>
      <c r="L5223" s="327"/>
      <c r="M5223" s="328"/>
      <c r="N5223" s="327"/>
      <c r="P5223" s="325"/>
      <c r="Q5223" s="325"/>
      <c r="R5223" s="325"/>
      <c r="S5223" s="325"/>
      <c r="T5223" s="328"/>
      <c r="U5223" s="329"/>
      <c r="V5223" s="330"/>
      <c r="W5223" s="330"/>
      <c r="X5223" s="325"/>
      <c r="Y5223" s="325"/>
      <c r="Z5223" s="325"/>
      <c r="AA5223" s="325"/>
      <c r="AB5223" s="325"/>
      <c r="AC5223" s="325"/>
      <c r="AD5223" s="325"/>
      <c r="AE5223" s="330"/>
      <c r="AF5223" s="326"/>
      <c r="AG5223" s="327"/>
      <c r="AH5223" s="327"/>
      <c r="AI5223" s="327"/>
      <c r="AJ5223" s="326"/>
      <c r="AK5223" s="327"/>
      <c r="AL5223" s="327"/>
      <c r="AM5223" s="331"/>
      <c r="AN5223" s="332"/>
      <c r="AO5223" s="333"/>
      <c r="AP5223" s="333"/>
      <c r="AQ5223" s="333"/>
      <c r="AR5223" s="332"/>
      <c r="AS5223" s="332"/>
    </row>
    <row r="5224" spans="1:45" x14ac:dyDescent="0.2">
      <c r="A5224" s="326"/>
      <c r="B5224" s="325"/>
      <c r="C5224" s="325"/>
      <c r="D5224" s="325"/>
      <c r="E5224" s="325"/>
      <c r="F5224" s="325"/>
      <c r="G5224" s="325"/>
      <c r="H5224" s="325"/>
      <c r="I5224" s="325"/>
      <c r="J5224" s="325"/>
      <c r="K5224" s="325"/>
      <c r="L5224" s="327"/>
      <c r="M5224" s="328"/>
      <c r="N5224" s="327"/>
      <c r="P5224" s="325"/>
      <c r="Q5224" s="325"/>
      <c r="R5224" s="325"/>
      <c r="S5224" s="325"/>
      <c r="T5224" s="328"/>
      <c r="U5224" s="329"/>
      <c r="V5224" s="330"/>
      <c r="W5224" s="330"/>
      <c r="X5224" s="325"/>
      <c r="Y5224" s="325"/>
      <c r="Z5224" s="325"/>
      <c r="AA5224" s="325"/>
      <c r="AB5224" s="325"/>
      <c r="AC5224" s="325"/>
      <c r="AD5224" s="325"/>
      <c r="AE5224" s="330"/>
      <c r="AF5224" s="326"/>
      <c r="AG5224" s="327"/>
      <c r="AH5224" s="327"/>
      <c r="AI5224" s="327"/>
      <c r="AJ5224" s="326"/>
      <c r="AK5224" s="327"/>
      <c r="AL5224" s="327"/>
      <c r="AM5224" s="331"/>
      <c r="AN5224" s="332"/>
      <c r="AO5224" s="333"/>
      <c r="AP5224" s="333"/>
      <c r="AQ5224" s="333"/>
      <c r="AR5224" s="332"/>
      <c r="AS5224" s="332"/>
    </row>
    <row r="5225" spans="1:45" x14ac:dyDescent="0.2">
      <c r="A5225" s="326"/>
      <c r="B5225" s="325"/>
      <c r="C5225" s="325"/>
      <c r="D5225" s="325"/>
      <c r="E5225" s="325"/>
      <c r="F5225" s="325"/>
      <c r="G5225" s="325"/>
      <c r="H5225" s="325"/>
      <c r="I5225" s="325"/>
      <c r="J5225" s="325"/>
      <c r="K5225" s="325"/>
      <c r="L5225" s="327"/>
      <c r="M5225" s="328"/>
      <c r="N5225" s="327"/>
      <c r="P5225" s="325"/>
      <c r="Q5225" s="325"/>
      <c r="R5225" s="325"/>
      <c r="S5225" s="325"/>
      <c r="T5225" s="328"/>
      <c r="U5225" s="329"/>
      <c r="V5225" s="330"/>
      <c r="W5225" s="330"/>
      <c r="X5225" s="325"/>
      <c r="Y5225" s="325"/>
      <c r="Z5225" s="325"/>
      <c r="AA5225" s="325"/>
      <c r="AB5225" s="325"/>
      <c r="AC5225" s="325"/>
      <c r="AD5225" s="325"/>
      <c r="AE5225" s="330"/>
      <c r="AF5225" s="326"/>
      <c r="AG5225" s="327"/>
      <c r="AH5225" s="327"/>
      <c r="AI5225" s="327"/>
      <c r="AJ5225" s="326"/>
      <c r="AK5225" s="327"/>
      <c r="AL5225" s="327"/>
      <c r="AM5225" s="331"/>
      <c r="AN5225" s="332"/>
      <c r="AO5225" s="333"/>
      <c r="AP5225" s="333"/>
      <c r="AQ5225" s="333"/>
      <c r="AR5225" s="332"/>
      <c r="AS5225" s="332"/>
    </row>
    <row r="5226" spans="1:45" x14ac:dyDescent="0.2">
      <c r="A5226" s="326"/>
      <c r="B5226" s="325"/>
      <c r="C5226" s="325"/>
      <c r="D5226" s="325"/>
      <c r="E5226" s="325"/>
      <c r="F5226" s="325"/>
      <c r="G5226" s="325"/>
      <c r="H5226" s="325"/>
      <c r="I5226" s="325"/>
      <c r="J5226" s="325"/>
      <c r="K5226" s="325"/>
      <c r="L5226" s="327"/>
      <c r="M5226" s="328"/>
      <c r="N5226" s="327"/>
      <c r="P5226" s="325"/>
      <c r="Q5226" s="325"/>
      <c r="R5226" s="325"/>
      <c r="S5226" s="325"/>
      <c r="T5226" s="328"/>
      <c r="U5226" s="329"/>
      <c r="V5226" s="330"/>
      <c r="W5226" s="330"/>
      <c r="X5226" s="325"/>
      <c r="Y5226" s="325"/>
      <c r="Z5226" s="325"/>
      <c r="AA5226" s="325"/>
      <c r="AB5226" s="325"/>
      <c r="AC5226" s="325"/>
      <c r="AD5226" s="325"/>
      <c r="AE5226" s="330"/>
      <c r="AF5226" s="326"/>
      <c r="AG5226" s="327"/>
      <c r="AH5226" s="327"/>
      <c r="AI5226" s="327"/>
      <c r="AJ5226" s="326"/>
      <c r="AK5226" s="327"/>
      <c r="AL5226" s="327"/>
      <c r="AM5226" s="331"/>
      <c r="AN5226" s="332"/>
      <c r="AO5226" s="333"/>
      <c r="AP5226" s="333"/>
      <c r="AQ5226" s="333"/>
      <c r="AR5226" s="332"/>
      <c r="AS5226" s="332"/>
    </row>
    <row r="5227" spans="1:45" x14ac:dyDescent="0.2">
      <c r="A5227" s="326"/>
      <c r="B5227" s="325"/>
      <c r="C5227" s="325"/>
      <c r="D5227" s="325"/>
      <c r="E5227" s="325"/>
      <c r="F5227" s="325"/>
      <c r="G5227" s="325"/>
      <c r="H5227" s="325"/>
      <c r="I5227" s="325"/>
      <c r="J5227" s="325"/>
      <c r="K5227" s="325"/>
      <c r="L5227" s="327"/>
      <c r="M5227" s="328"/>
      <c r="N5227" s="327"/>
      <c r="P5227" s="325"/>
      <c r="Q5227" s="325"/>
      <c r="R5227" s="325"/>
      <c r="S5227" s="325"/>
      <c r="T5227" s="328"/>
      <c r="U5227" s="329"/>
      <c r="V5227" s="330"/>
      <c r="W5227" s="330"/>
      <c r="X5227" s="325"/>
      <c r="Y5227" s="325"/>
      <c r="Z5227" s="325"/>
      <c r="AA5227" s="325"/>
      <c r="AB5227" s="325"/>
      <c r="AC5227" s="325"/>
      <c r="AD5227" s="325"/>
      <c r="AE5227" s="330"/>
      <c r="AF5227" s="326"/>
      <c r="AG5227" s="327"/>
      <c r="AH5227" s="327"/>
      <c r="AI5227" s="327"/>
      <c r="AJ5227" s="326"/>
      <c r="AK5227" s="327"/>
      <c r="AL5227" s="327"/>
      <c r="AM5227" s="331"/>
      <c r="AN5227" s="332"/>
      <c r="AO5227" s="333"/>
      <c r="AP5227" s="333"/>
      <c r="AQ5227" s="333"/>
      <c r="AR5227" s="332"/>
      <c r="AS5227" s="332"/>
    </row>
    <row r="5228" spans="1:45" x14ac:dyDescent="0.2">
      <c r="A5228" s="326"/>
      <c r="B5228" s="325"/>
      <c r="C5228" s="325"/>
      <c r="D5228" s="325"/>
      <c r="E5228" s="325"/>
      <c r="F5228" s="325"/>
      <c r="G5228" s="325"/>
      <c r="H5228" s="325"/>
      <c r="I5228" s="325"/>
      <c r="J5228" s="325"/>
      <c r="K5228" s="325"/>
      <c r="L5228" s="327"/>
      <c r="M5228" s="328"/>
      <c r="N5228" s="327"/>
      <c r="P5228" s="325"/>
      <c r="Q5228" s="325"/>
      <c r="R5228" s="325"/>
      <c r="S5228" s="325"/>
      <c r="T5228" s="328"/>
      <c r="U5228" s="329"/>
      <c r="V5228" s="330"/>
      <c r="W5228" s="330"/>
      <c r="X5228" s="325"/>
      <c r="Y5228" s="325"/>
      <c r="Z5228" s="325"/>
      <c r="AA5228" s="325"/>
      <c r="AB5228" s="325"/>
      <c r="AC5228" s="325"/>
      <c r="AD5228" s="325"/>
      <c r="AE5228" s="330"/>
      <c r="AF5228" s="326"/>
      <c r="AG5228" s="327"/>
      <c r="AH5228" s="327"/>
      <c r="AI5228" s="327"/>
      <c r="AJ5228" s="326"/>
      <c r="AK5228" s="327"/>
      <c r="AL5228" s="327"/>
      <c r="AM5228" s="331"/>
      <c r="AN5228" s="332"/>
      <c r="AO5228" s="333"/>
      <c r="AP5228" s="333"/>
      <c r="AQ5228" s="333"/>
      <c r="AR5228" s="332"/>
      <c r="AS5228" s="332"/>
    </row>
    <row r="5229" spans="1:45" x14ac:dyDescent="0.2">
      <c r="A5229" s="326"/>
      <c r="B5229" s="325"/>
      <c r="C5229" s="325"/>
      <c r="D5229" s="325"/>
      <c r="E5229" s="325"/>
      <c r="F5229" s="325"/>
      <c r="G5229" s="325"/>
      <c r="H5229" s="325"/>
      <c r="I5229" s="325"/>
      <c r="J5229" s="325"/>
      <c r="K5229" s="325"/>
      <c r="L5229" s="327"/>
      <c r="M5229" s="328"/>
      <c r="N5229" s="327"/>
      <c r="P5229" s="325"/>
      <c r="Q5229" s="325"/>
      <c r="R5229" s="325"/>
      <c r="S5229" s="325"/>
      <c r="T5229" s="328"/>
      <c r="U5229" s="329"/>
      <c r="V5229" s="330"/>
      <c r="W5229" s="330"/>
      <c r="X5229" s="325"/>
      <c r="Y5229" s="325"/>
      <c r="Z5229" s="325"/>
      <c r="AA5229" s="325"/>
      <c r="AB5229" s="325"/>
      <c r="AC5229" s="325"/>
      <c r="AD5229" s="325"/>
      <c r="AE5229" s="330"/>
      <c r="AF5229" s="326"/>
      <c r="AG5229" s="327"/>
      <c r="AH5229" s="327"/>
      <c r="AI5229" s="327"/>
      <c r="AJ5229" s="326"/>
      <c r="AK5229" s="327"/>
      <c r="AL5229" s="327"/>
      <c r="AM5229" s="331"/>
      <c r="AN5229" s="332"/>
      <c r="AO5229" s="333"/>
      <c r="AP5229" s="333"/>
      <c r="AQ5229" s="333"/>
      <c r="AR5229" s="332"/>
      <c r="AS5229" s="332"/>
    </row>
    <row r="5230" spans="1:45" x14ac:dyDescent="0.2">
      <c r="A5230" s="326"/>
      <c r="B5230" s="325"/>
      <c r="C5230" s="325"/>
      <c r="D5230" s="325"/>
      <c r="E5230" s="325"/>
      <c r="F5230" s="325"/>
      <c r="G5230" s="325"/>
      <c r="H5230" s="325"/>
      <c r="I5230" s="325"/>
      <c r="J5230" s="325"/>
      <c r="K5230" s="325"/>
      <c r="L5230" s="327"/>
      <c r="M5230" s="328"/>
      <c r="N5230" s="327"/>
      <c r="P5230" s="325"/>
      <c r="Q5230" s="325"/>
      <c r="R5230" s="325"/>
      <c r="S5230" s="325"/>
      <c r="T5230" s="328"/>
      <c r="U5230" s="329"/>
      <c r="V5230" s="330"/>
      <c r="W5230" s="330"/>
      <c r="X5230" s="325"/>
      <c r="Y5230" s="325"/>
      <c r="Z5230" s="325"/>
      <c r="AA5230" s="325"/>
      <c r="AB5230" s="325"/>
      <c r="AC5230" s="325"/>
      <c r="AD5230" s="325"/>
      <c r="AE5230" s="330"/>
      <c r="AF5230" s="326"/>
      <c r="AG5230" s="327"/>
      <c r="AH5230" s="327"/>
      <c r="AI5230" s="327"/>
      <c r="AJ5230" s="326"/>
      <c r="AK5230" s="327"/>
      <c r="AL5230" s="327"/>
      <c r="AM5230" s="331"/>
      <c r="AN5230" s="332"/>
      <c r="AO5230" s="333"/>
      <c r="AP5230" s="333"/>
      <c r="AQ5230" s="333"/>
      <c r="AR5230" s="332"/>
      <c r="AS5230" s="332"/>
    </row>
    <row r="5231" spans="1:45" x14ac:dyDescent="0.2">
      <c r="A5231" s="326"/>
      <c r="B5231" s="325"/>
      <c r="C5231" s="325"/>
      <c r="D5231" s="325"/>
      <c r="E5231" s="325"/>
      <c r="F5231" s="325"/>
      <c r="G5231" s="325"/>
      <c r="H5231" s="325"/>
      <c r="I5231" s="325"/>
      <c r="J5231" s="325"/>
      <c r="K5231" s="325"/>
      <c r="L5231" s="327"/>
      <c r="M5231" s="328"/>
      <c r="N5231" s="327"/>
      <c r="P5231" s="325"/>
      <c r="Q5231" s="325"/>
      <c r="R5231" s="325"/>
      <c r="S5231" s="325"/>
      <c r="T5231" s="328"/>
      <c r="U5231" s="329"/>
      <c r="V5231" s="330"/>
      <c r="W5231" s="330"/>
      <c r="X5231" s="325"/>
      <c r="Y5231" s="325"/>
      <c r="Z5231" s="325"/>
      <c r="AA5231" s="325"/>
      <c r="AB5231" s="325"/>
      <c r="AC5231" s="325"/>
      <c r="AD5231" s="325"/>
      <c r="AE5231" s="330"/>
      <c r="AF5231" s="326"/>
      <c r="AG5231" s="327"/>
      <c r="AH5231" s="327"/>
      <c r="AI5231" s="327"/>
      <c r="AJ5231" s="326"/>
      <c r="AK5231" s="327"/>
      <c r="AL5231" s="327"/>
      <c r="AM5231" s="331"/>
      <c r="AN5231" s="332"/>
      <c r="AO5231" s="333"/>
      <c r="AP5231" s="333"/>
      <c r="AQ5231" s="333"/>
      <c r="AR5231" s="332"/>
      <c r="AS5231" s="332"/>
    </row>
    <row r="5232" spans="1:45" x14ac:dyDescent="0.2">
      <c r="A5232" s="306"/>
      <c r="L5232" s="307"/>
      <c r="N5232" s="307"/>
      <c r="U5232" s="309"/>
      <c r="AF5232" s="306"/>
      <c r="AG5232" s="307"/>
      <c r="AH5232" s="307"/>
      <c r="AI5232" s="307"/>
      <c r="AK5232" s="307"/>
      <c r="AL5232" s="307"/>
      <c r="AN5232" s="312"/>
      <c r="AS5232" s="314"/>
    </row>
    <row r="5233" spans="1:45" x14ac:dyDescent="0.2">
      <c r="A5233" s="306"/>
      <c r="L5233" s="307"/>
      <c r="N5233" s="307"/>
      <c r="U5233" s="309"/>
      <c r="AF5233" s="306"/>
      <c r="AG5233" s="307"/>
      <c r="AH5233" s="307"/>
      <c r="AI5233" s="307"/>
      <c r="AK5233" s="307"/>
      <c r="AL5233" s="307"/>
      <c r="AN5233" s="312"/>
    </row>
    <row r="5234" spans="1:45" x14ac:dyDescent="0.2">
      <c r="A5234" s="306"/>
      <c r="L5234" s="307"/>
      <c r="N5234" s="307"/>
      <c r="U5234" s="309"/>
      <c r="AF5234" s="306"/>
      <c r="AG5234" s="307"/>
      <c r="AH5234" s="307"/>
      <c r="AI5234" s="307"/>
      <c r="AJ5234" s="306"/>
      <c r="AK5234" s="307"/>
      <c r="AL5234" s="307"/>
      <c r="AN5234" s="312"/>
      <c r="AS5234" s="314"/>
    </row>
    <row r="5235" spans="1:45" x14ac:dyDescent="0.2">
      <c r="A5235" s="306"/>
      <c r="L5235" s="307"/>
      <c r="N5235" s="307"/>
      <c r="U5235" s="309"/>
      <c r="AF5235" s="306"/>
      <c r="AG5235" s="307"/>
      <c r="AH5235" s="307"/>
      <c r="AI5235" s="307"/>
      <c r="AK5235" s="307"/>
      <c r="AL5235" s="307"/>
      <c r="AN5235" s="312"/>
      <c r="AS5235" s="314"/>
    </row>
    <row r="5236" spans="1:45" x14ac:dyDescent="0.2">
      <c r="A5236" s="306"/>
      <c r="L5236" s="307"/>
      <c r="N5236" s="307"/>
      <c r="U5236" s="309"/>
      <c r="AF5236" s="306"/>
      <c r="AG5236" s="307"/>
      <c r="AH5236" s="307"/>
      <c r="AI5236" s="307"/>
      <c r="AJ5236" s="306"/>
      <c r="AK5236" s="307"/>
      <c r="AL5236" s="307"/>
      <c r="AN5236" s="312"/>
      <c r="AS5236" s="314"/>
    </row>
    <row r="5237" spans="1:45" x14ac:dyDescent="0.2">
      <c r="A5237" s="306"/>
      <c r="L5237" s="307"/>
      <c r="N5237" s="307"/>
      <c r="U5237" s="309"/>
      <c r="AF5237" s="306"/>
      <c r="AG5237" s="307"/>
      <c r="AH5237" s="307"/>
      <c r="AI5237" s="307"/>
      <c r="AJ5237" s="306"/>
      <c r="AK5237" s="307"/>
      <c r="AL5237" s="307"/>
      <c r="AN5237" s="312"/>
      <c r="AS5237" s="314"/>
    </row>
    <row r="5238" spans="1:45" x14ac:dyDescent="0.2">
      <c r="A5238" s="306"/>
      <c r="L5238" s="307"/>
      <c r="N5238" s="307"/>
      <c r="U5238" s="309"/>
      <c r="AF5238" s="306"/>
      <c r="AG5238" s="307"/>
      <c r="AH5238" s="307"/>
      <c r="AI5238" s="307"/>
      <c r="AK5238" s="307"/>
      <c r="AL5238" s="307"/>
      <c r="AN5238" s="312"/>
      <c r="AS5238" s="314"/>
    </row>
    <row r="5239" spans="1:45" x14ac:dyDescent="0.2">
      <c r="A5239" s="306"/>
      <c r="L5239" s="307"/>
      <c r="N5239" s="307"/>
      <c r="U5239" s="309"/>
      <c r="AF5239" s="306"/>
      <c r="AG5239" s="307"/>
      <c r="AH5239" s="307"/>
      <c r="AI5239" s="307"/>
      <c r="AJ5239" s="306"/>
      <c r="AK5239" s="307"/>
      <c r="AL5239" s="307"/>
      <c r="AN5239" s="312"/>
      <c r="AS5239" s="314"/>
    </row>
    <row r="5240" spans="1:45" x14ac:dyDescent="0.2">
      <c r="A5240" s="306"/>
      <c r="L5240" s="307"/>
      <c r="N5240" s="307"/>
      <c r="U5240" s="309"/>
      <c r="AF5240" s="306"/>
      <c r="AG5240" s="307"/>
      <c r="AH5240" s="307"/>
      <c r="AI5240" s="307"/>
      <c r="AJ5240" s="306"/>
      <c r="AK5240" s="307"/>
      <c r="AL5240" s="307"/>
      <c r="AN5240" s="312"/>
      <c r="AS5240" s="314"/>
    </row>
    <row r="5241" spans="1:45" x14ac:dyDescent="0.2">
      <c r="A5241" s="306"/>
      <c r="L5241" s="307"/>
      <c r="N5241" s="307"/>
      <c r="U5241" s="309"/>
      <c r="AF5241" s="306"/>
      <c r="AG5241" s="307"/>
      <c r="AH5241" s="307"/>
      <c r="AI5241" s="307"/>
      <c r="AK5241" s="307"/>
      <c r="AL5241" s="307"/>
      <c r="AN5241" s="312"/>
      <c r="AS5241" s="314"/>
    </row>
    <row r="5242" spans="1:45" x14ac:dyDescent="0.2">
      <c r="A5242" s="306"/>
      <c r="L5242" s="307"/>
      <c r="N5242" s="307"/>
      <c r="U5242" s="309"/>
      <c r="AF5242" s="306"/>
      <c r="AG5242" s="307"/>
      <c r="AH5242" s="307"/>
      <c r="AI5242" s="307"/>
      <c r="AJ5242" s="306"/>
      <c r="AK5242" s="307"/>
      <c r="AL5242" s="307"/>
      <c r="AN5242" s="312"/>
      <c r="AS5242" s="314"/>
    </row>
    <row r="5243" spans="1:45" x14ac:dyDescent="0.2">
      <c r="A5243" s="306"/>
      <c r="L5243" s="307"/>
      <c r="N5243" s="307"/>
      <c r="U5243" s="309"/>
      <c r="AF5243" s="306"/>
      <c r="AG5243" s="307"/>
      <c r="AH5243" s="307"/>
      <c r="AI5243" s="307"/>
      <c r="AJ5243" s="306"/>
      <c r="AK5243" s="307"/>
      <c r="AL5243" s="307"/>
      <c r="AN5243" s="312"/>
      <c r="AS5243" s="314"/>
    </row>
    <row r="5244" spans="1:45" x14ac:dyDescent="0.2">
      <c r="A5244" s="306"/>
      <c r="L5244" s="307"/>
      <c r="N5244" s="307"/>
      <c r="U5244" s="309"/>
      <c r="AF5244" s="306"/>
      <c r="AG5244" s="307"/>
      <c r="AH5244" s="307"/>
      <c r="AI5244" s="307"/>
      <c r="AK5244" s="307"/>
      <c r="AL5244" s="307"/>
      <c r="AN5244" s="312"/>
      <c r="AS5244" s="314"/>
    </row>
    <row r="5245" spans="1:45" x14ac:dyDescent="0.2">
      <c r="A5245" s="306"/>
      <c r="L5245" s="307"/>
      <c r="N5245" s="307"/>
      <c r="U5245" s="309"/>
      <c r="AF5245" s="306"/>
      <c r="AG5245" s="307"/>
      <c r="AH5245" s="307"/>
      <c r="AI5245" s="307"/>
      <c r="AJ5245" s="306"/>
      <c r="AK5245" s="307"/>
      <c r="AL5245" s="307"/>
      <c r="AN5245" s="312"/>
      <c r="AS5245" s="314"/>
    </row>
    <row r="5246" spans="1:45" x14ac:dyDescent="0.2">
      <c r="A5246" s="306"/>
      <c r="L5246" s="307"/>
      <c r="N5246" s="307"/>
      <c r="U5246" s="309"/>
      <c r="AF5246" s="306"/>
      <c r="AG5246" s="307"/>
      <c r="AH5246" s="307"/>
      <c r="AI5246" s="307"/>
      <c r="AJ5246" s="306"/>
      <c r="AK5246" s="307"/>
      <c r="AL5246" s="307"/>
      <c r="AN5246" s="312"/>
      <c r="AS5246" s="314"/>
    </row>
    <row r="5247" spans="1:45" x14ac:dyDescent="0.2">
      <c r="A5247" s="306"/>
      <c r="L5247" s="307"/>
      <c r="N5247" s="307"/>
      <c r="U5247" s="309"/>
      <c r="AF5247" s="306"/>
      <c r="AG5247" s="307"/>
      <c r="AH5247" s="307"/>
      <c r="AI5247" s="307"/>
      <c r="AK5247" s="307"/>
      <c r="AL5247" s="307"/>
      <c r="AN5247" s="312"/>
      <c r="AS5247" s="314"/>
    </row>
    <row r="5248" spans="1:45" x14ac:dyDescent="0.2">
      <c r="A5248" s="306"/>
      <c r="L5248" s="307"/>
      <c r="N5248" s="307"/>
      <c r="U5248" s="309"/>
      <c r="AF5248" s="306"/>
      <c r="AG5248" s="307"/>
      <c r="AH5248" s="307"/>
      <c r="AI5248" s="307"/>
      <c r="AJ5248" s="306"/>
      <c r="AK5248" s="307"/>
      <c r="AL5248" s="307"/>
      <c r="AN5248" s="312"/>
      <c r="AS5248" s="314"/>
    </row>
    <row r="5249" spans="1:45" x14ac:dyDescent="0.2">
      <c r="A5249" s="306"/>
      <c r="L5249" s="307"/>
      <c r="N5249" s="307"/>
      <c r="U5249" s="309"/>
      <c r="AF5249" s="306"/>
      <c r="AG5249" s="307"/>
      <c r="AH5249" s="307"/>
      <c r="AI5249" s="307"/>
      <c r="AJ5249" s="306"/>
      <c r="AK5249" s="307"/>
      <c r="AL5249" s="307"/>
      <c r="AN5249" s="312"/>
      <c r="AS5249" s="314"/>
    </row>
    <row r="5250" spans="1:45" x14ac:dyDescent="0.2">
      <c r="A5250" s="306"/>
      <c r="L5250" s="307"/>
      <c r="N5250" s="307"/>
      <c r="U5250" s="309"/>
      <c r="AF5250" s="306"/>
      <c r="AG5250" s="307"/>
      <c r="AH5250" s="307"/>
      <c r="AI5250" s="307"/>
      <c r="AK5250" s="307"/>
      <c r="AL5250" s="307"/>
      <c r="AN5250" s="312"/>
      <c r="AS5250" s="314"/>
    </row>
    <row r="5251" spans="1:45" x14ac:dyDescent="0.2">
      <c r="A5251" s="306"/>
      <c r="L5251" s="307"/>
      <c r="N5251" s="307"/>
      <c r="U5251" s="309"/>
      <c r="AF5251" s="306"/>
      <c r="AG5251" s="307"/>
      <c r="AH5251" s="307"/>
      <c r="AI5251" s="307"/>
      <c r="AK5251" s="307"/>
      <c r="AL5251" s="307"/>
      <c r="AN5251" s="312"/>
    </row>
    <row r="5252" spans="1:45" x14ac:dyDescent="0.2">
      <c r="A5252" s="306"/>
      <c r="L5252" s="307"/>
      <c r="N5252" s="307"/>
      <c r="U5252" s="309"/>
      <c r="AF5252" s="306"/>
      <c r="AG5252" s="307"/>
      <c r="AH5252" s="307"/>
      <c r="AI5252" s="307"/>
      <c r="AJ5252" s="306"/>
      <c r="AK5252" s="307"/>
      <c r="AL5252" s="307"/>
      <c r="AN5252" s="312"/>
      <c r="AS5252" s="314"/>
    </row>
    <row r="5253" spans="1:45" x14ac:dyDescent="0.2">
      <c r="A5253" s="306"/>
      <c r="L5253" s="307"/>
      <c r="N5253" s="307"/>
      <c r="U5253" s="309"/>
      <c r="AF5253" s="306"/>
      <c r="AG5253" s="307"/>
      <c r="AH5253" s="307"/>
      <c r="AI5253" s="307"/>
      <c r="AK5253" s="307"/>
      <c r="AL5253" s="307"/>
      <c r="AN5253" s="312"/>
      <c r="AS5253" s="314"/>
    </row>
    <row r="5254" spans="1:45" x14ac:dyDescent="0.2">
      <c r="A5254" s="306"/>
      <c r="L5254" s="307"/>
      <c r="N5254" s="307"/>
      <c r="U5254" s="309"/>
      <c r="AF5254" s="306"/>
      <c r="AG5254" s="307"/>
      <c r="AH5254" s="307"/>
      <c r="AI5254" s="307"/>
      <c r="AK5254" s="307"/>
      <c r="AL5254" s="307"/>
      <c r="AN5254" s="312"/>
    </row>
    <row r="5255" spans="1:45" x14ac:dyDescent="0.2">
      <c r="A5255" s="306"/>
      <c r="L5255" s="307"/>
      <c r="N5255" s="307"/>
      <c r="U5255" s="309"/>
      <c r="AF5255" s="306"/>
      <c r="AG5255" s="307"/>
      <c r="AH5255" s="307"/>
      <c r="AI5255" s="307"/>
      <c r="AJ5255" s="306"/>
      <c r="AK5255" s="307"/>
      <c r="AL5255" s="307"/>
      <c r="AN5255" s="312"/>
      <c r="AS5255" s="314"/>
    </row>
    <row r="5256" spans="1:45" x14ac:dyDescent="0.2">
      <c r="A5256" s="306"/>
      <c r="L5256" s="307"/>
      <c r="N5256" s="307"/>
      <c r="U5256" s="309"/>
      <c r="AF5256" s="306"/>
      <c r="AG5256" s="307"/>
      <c r="AH5256" s="307"/>
      <c r="AI5256" s="307"/>
      <c r="AK5256" s="307"/>
      <c r="AL5256" s="307"/>
      <c r="AN5256" s="312"/>
      <c r="AS5256" s="314"/>
    </row>
    <row r="5257" spans="1:45" x14ac:dyDescent="0.2">
      <c r="A5257" s="306"/>
      <c r="L5257" s="307"/>
      <c r="N5257" s="307"/>
      <c r="U5257" s="309"/>
      <c r="AF5257" s="306"/>
      <c r="AG5257" s="307"/>
      <c r="AH5257" s="307"/>
      <c r="AI5257" s="307"/>
      <c r="AJ5257" s="306"/>
      <c r="AK5257" s="307"/>
      <c r="AL5257" s="307"/>
      <c r="AN5257" s="312"/>
      <c r="AS5257" s="314"/>
    </row>
    <row r="5258" spans="1:45" x14ac:dyDescent="0.2">
      <c r="A5258" s="306"/>
      <c r="L5258" s="307"/>
      <c r="N5258" s="307"/>
      <c r="U5258" s="309"/>
      <c r="AF5258" s="306"/>
      <c r="AG5258" s="307"/>
      <c r="AH5258" s="307"/>
      <c r="AI5258" s="307"/>
      <c r="AJ5258" s="306"/>
      <c r="AK5258" s="307"/>
      <c r="AL5258" s="307"/>
      <c r="AN5258" s="312"/>
      <c r="AS5258" s="314"/>
    </row>
    <row r="5259" spans="1:45" x14ac:dyDescent="0.2">
      <c r="A5259" s="306"/>
      <c r="L5259" s="307"/>
      <c r="N5259" s="307"/>
      <c r="U5259" s="309"/>
      <c r="AF5259" s="306"/>
      <c r="AG5259" s="307"/>
      <c r="AH5259" s="307"/>
      <c r="AI5259" s="307"/>
      <c r="AK5259" s="307"/>
      <c r="AL5259" s="307"/>
      <c r="AN5259" s="312"/>
      <c r="AS5259" s="314"/>
    </row>
    <row r="5260" spans="1:45" x14ac:dyDescent="0.2">
      <c r="A5260" s="306"/>
      <c r="L5260" s="307"/>
      <c r="N5260" s="307"/>
      <c r="U5260" s="309"/>
      <c r="AF5260" s="306"/>
      <c r="AG5260" s="307"/>
      <c r="AH5260" s="307"/>
      <c r="AI5260" s="307"/>
      <c r="AJ5260" s="306"/>
      <c r="AK5260" s="307"/>
      <c r="AL5260" s="307"/>
      <c r="AN5260" s="312"/>
      <c r="AS5260" s="314"/>
    </row>
    <row r="5261" spans="1:45" x14ac:dyDescent="0.2">
      <c r="A5261" s="326"/>
      <c r="B5261" s="325"/>
      <c r="C5261" s="325"/>
      <c r="D5261" s="325"/>
      <c r="E5261" s="325"/>
      <c r="F5261" s="325"/>
      <c r="G5261" s="325"/>
      <c r="H5261" s="325"/>
      <c r="I5261" s="325"/>
      <c r="J5261" s="325"/>
      <c r="K5261" s="325"/>
      <c r="L5261" s="327"/>
      <c r="M5261" s="328"/>
      <c r="N5261" s="327"/>
      <c r="P5261" s="325"/>
      <c r="Q5261" s="325"/>
      <c r="R5261" s="325"/>
      <c r="S5261" s="325"/>
      <c r="T5261" s="328"/>
      <c r="U5261" s="329"/>
      <c r="V5261" s="330"/>
      <c r="W5261" s="330"/>
      <c r="X5261" s="325"/>
      <c r="Y5261" s="325"/>
      <c r="Z5261" s="325"/>
      <c r="AA5261" s="325"/>
      <c r="AB5261" s="325"/>
      <c r="AC5261" s="325"/>
      <c r="AD5261" s="325"/>
      <c r="AE5261" s="330"/>
      <c r="AF5261" s="326"/>
      <c r="AG5261" s="327"/>
      <c r="AH5261" s="327"/>
      <c r="AI5261" s="327"/>
      <c r="AJ5261" s="326"/>
      <c r="AK5261" s="327"/>
      <c r="AL5261" s="327"/>
      <c r="AM5261" s="331"/>
      <c r="AN5261" s="332"/>
      <c r="AO5261" s="333"/>
      <c r="AP5261" s="333"/>
      <c r="AQ5261" s="333"/>
      <c r="AR5261" s="332"/>
      <c r="AS5261" s="332"/>
    </row>
    <row r="5262" spans="1:45" x14ac:dyDescent="0.2">
      <c r="A5262" s="326"/>
      <c r="B5262" s="325"/>
      <c r="C5262" s="325"/>
      <c r="D5262" s="325"/>
      <c r="E5262" s="325"/>
      <c r="F5262" s="325"/>
      <c r="G5262" s="325"/>
      <c r="H5262" s="325"/>
      <c r="I5262" s="325"/>
      <c r="J5262" s="325"/>
      <c r="K5262" s="325"/>
      <c r="L5262" s="327"/>
      <c r="M5262" s="328"/>
      <c r="N5262" s="327"/>
      <c r="P5262" s="325"/>
      <c r="Q5262" s="325"/>
      <c r="R5262" s="325"/>
      <c r="S5262" s="325"/>
      <c r="T5262" s="328"/>
      <c r="U5262" s="329"/>
      <c r="V5262" s="330"/>
      <c r="W5262" s="330"/>
      <c r="X5262" s="325"/>
      <c r="Y5262" s="325"/>
      <c r="Z5262" s="325"/>
      <c r="AA5262" s="325"/>
      <c r="AB5262" s="325"/>
      <c r="AC5262" s="325"/>
      <c r="AD5262" s="325"/>
      <c r="AE5262" s="330"/>
      <c r="AF5262" s="326"/>
      <c r="AG5262" s="327"/>
      <c r="AH5262" s="327"/>
      <c r="AI5262" s="327"/>
      <c r="AJ5262" s="326"/>
      <c r="AK5262" s="327"/>
      <c r="AL5262" s="327"/>
      <c r="AM5262" s="331"/>
      <c r="AN5262" s="332"/>
      <c r="AO5262" s="333"/>
      <c r="AP5262" s="333"/>
      <c r="AQ5262" s="333"/>
      <c r="AR5262" s="332"/>
      <c r="AS5262" s="332"/>
    </row>
    <row r="5263" spans="1:45" x14ac:dyDescent="0.2">
      <c r="A5263" s="326"/>
      <c r="B5263" s="325"/>
      <c r="C5263" s="325"/>
      <c r="D5263" s="325"/>
      <c r="E5263" s="325"/>
      <c r="F5263" s="325"/>
      <c r="G5263" s="325"/>
      <c r="H5263" s="325"/>
      <c r="I5263" s="325"/>
      <c r="J5263" s="325"/>
      <c r="K5263" s="325"/>
      <c r="L5263" s="327"/>
      <c r="M5263" s="328"/>
      <c r="N5263" s="327"/>
      <c r="P5263" s="325"/>
      <c r="Q5263" s="325"/>
      <c r="R5263" s="325"/>
      <c r="S5263" s="325"/>
      <c r="T5263" s="328"/>
      <c r="U5263" s="329"/>
      <c r="V5263" s="330"/>
      <c r="W5263" s="330"/>
      <c r="X5263" s="325"/>
      <c r="Y5263" s="325"/>
      <c r="Z5263" s="325"/>
      <c r="AA5263" s="325"/>
      <c r="AB5263" s="325"/>
      <c r="AC5263" s="325"/>
      <c r="AD5263" s="325"/>
      <c r="AE5263" s="330"/>
      <c r="AF5263" s="326"/>
      <c r="AG5263" s="327"/>
      <c r="AH5263" s="327"/>
      <c r="AI5263" s="327"/>
      <c r="AJ5263" s="326"/>
      <c r="AK5263" s="327"/>
      <c r="AL5263" s="327"/>
      <c r="AM5263" s="331"/>
      <c r="AN5263" s="332"/>
      <c r="AO5263" s="333"/>
      <c r="AP5263" s="333"/>
      <c r="AQ5263" s="333"/>
      <c r="AR5263" s="332"/>
      <c r="AS5263" s="332"/>
    </row>
    <row r="5264" spans="1:45" x14ac:dyDescent="0.2">
      <c r="A5264" s="326"/>
      <c r="B5264" s="325"/>
      <c r="C5264" s="325"/>
      <c r="D5264" s="325"/>
      <c r="E5264" s="325"/>
      <c r="F5264" s="325"/>
      <c r="G5264" s="325"/>
      <c r="H5264" s="325"/>
      <c r="I5264" s="325"/>
      <c r="J5264" s="325"/>
      <c r="K5264" s="325"/>
      <c r="L5264" s="327"/>
      <c r="M5264" s="328"/>
      <c r="N5264" s="327"/>
      <c r="P5264" s="325"/>
      <c r="Q5264" s="325"/>
      <c r="R5264" s="325"/>
      <c r="S5264" s="325"/>
      <c r="T5264" s="328"/>
      <c r="U5264" s="329"/>
      <c r="V5264" s="330"/>
      <c r="W5264" s="330"/>
      <c r="X5264" s="325"/>
      <c r="Y5264" s="325"/>
      <c r="Z5264" s="325"/>
      <c r="AA5264" s="325"/>
      <c r="AB5264" s="325"/>
      <c r="AC5264" s="325"/>
      <c r="AD5264" s="325"/>
      <c r="AE5264" s="330"/>
      <c r="AF5264" s="326"/>
      <c r="AG5264" s="327"/>
      <c r="AH5264" s="327"/>
      <c r="AI5264" s="327"/>
      <c r="AJ5264" s="326"/>
      <c r="AK5264" s="327"/>
      <c r="AL5264" s="327"/>
      <c r="AM5264" s="331"/>
      <c r="AN5264" s="332"/>
      <c r="AO5264" s="333"/>
      <c r="AP5264" s="333"/>
      <c r="AQ5264" s="333"/>
      <c r="AR5264" s="332"/>
      <c r="AS5264" s="332"/>
    </row>
    <row r="5265" spans="1:45" x14ac:dyDescent="0.2">
      <c r="A5265" s="326"/>
      <c r="B5265" s="325"/>
      <c r="C5265" s="325"/>
      <c r="D5265" s="325"/>
      <c r="E5265" s="325"/>
      <c r="F5265" s="325"/>
      <c r="G5265" s="325"/>
      <c r="H5265" s="325"/>
      <c r="I5265" s="325"/>
      <c r="J5265" s="325"/>
      <c r="K5265" s="325"/>
      <c r="L5265" s="327"/>
      <c r="M5265" s="328"/>
      <c r="N5265" s="327"/>
      <c r="P5265" s="325"/>
      <c r="Q5265" s="325"/>
      <c r="R5265" s="325"/>
      <c r="S5265" s="325"/>
      <c r="T5265" s="328"/>
      <c r="U5265" s="329"/>
      <c r="V5265" s="330"/>
      <c r="W5265" s="330"/>
      <c r="X5265" s="325"/>
      <c r="Y5265" s="325"/>
      <c r="Z5265" s="325"/>
      <c r="AA5265" s="325"/>
      <c r="AB5265" s="325"/>
      <c r="AC5265" s="325"/>
      <c r="AD5265" s="325"/>
      <c r="AE5265" s="330"/>
      <c r="AF5265" s="326"/>
      <c r="AG5265" s="327"/>
      <c r="AH5265" s="327"/>
      <c r="AI5265" s="327"/>
      <c r="AJ5265" s="326"/>
      <c r="AK5265" s="327"/>
      <c r="AL5265" s="327"/>
      <c r="AM5265" s="331"/>
      <c r="AN5265" s="332"/>
      <c r="AO5265" s="333"/>
      <c r="AP5265" s="333"/>
      <c r="AQ5265" s="333"/>
      <c r="AR5265" s="332"/>
      <c r="AS5265" s="332"/>
    </row>
    <row r="5266" spans="1:45" x14ac:dyDescent="0.2">
      <c r="A5266" s="326"/>
      <c r="B5266" s="325"/>
      <c r="C5266" s="325"/>
      <c r="D5266" s="325"/>
      <c r="E5266" s="325"/>
      <c r="F5266" s="325"/>
      <c r="G5266" s="325"/>
      <c r="H5266" s="325"/>
      <c r="I5266" s="325"/>
      <c r="J5266" s="325"/>
      <c r="K5266" s="325"/>
      <c r="L5266" s="327"/>
      <c r="M5266" s="328"/>
      <c r="N5266" s="327"/>
      <c r="P5266" s="325"/>
      <c r="Q5266" s="325"/>
      <c r="R5266" s="325"/>
      <c r="S5266" s="325"/>
      <c r="T5266" s="328"/>
      <c r="U5266" s="329"/>
      <c r="V5266" s="330"/>
      <c r="W5266" s="330"/>
      <c r="X5266" s="325"/>
      <c r="Y5266" s="325"/>
      <c r="Z5266" s="325"/>
      <c r="AA5266" s="325"/>
      <c r="AB5266" s="325"/>
      <c r="AC5266" s="325"/>
      <c r="AD5266" s="325"/>
      <c r="AE5266" s="330"/>
      <c r="AF5266" s="326"/>
      <c r="AG5266" s="327"/>
      <c r="AH5266" s="327"/>
      <c r="AI5266" s="327"/>
      <c r="AJ5266" s="326"/>
      <c r="AK5266" s="327"/>
      <c r="AL5266" s="327"/>
      <c r="AM5266" s="331"/>
      <c r="AN5266" s="332"/>
      <c r="AO5266" s="333"/>
      <c r="AP5266" s="333"/>
      <c r="AQ5266" s="333"/>
      <c r="AR5266" s="332"/>
      <c r="AS5266" s="332"/>
    </row>
    <row r="5267" spans="1:45" x14ac:dyDescent="0.2">
      <c r="A5267" s="326"/>
      <c r="B5267" s="325"/>
      <c r="C5267" s="325"/>
      <c r="D5267" s="325"/>
      <c r="E5267" s="325"/>
      <c r="F5267" s="325"/>
      <c r="G5267" s="325"/>
      <c r="H5267" s="325"/>
      <c r="I5267" s="325"/>
      <c r="J5267" s="325"/>
      <c r="K5267" s="325"/>
      <c r="L5267" s="327"/>
      <c r="M5267" s="328"/>
      <c r="N5267" s="327"/>
      <c r="P5267" s="325"/>
      <c r="Q5267" s="325"/>
      <c r="R5267" s="325"/>
      <c r="S5267" s="325"/>
      <c r="T5267" s="328"/>
      <c r="U5267" s="329"/>
      <c r="V5267" s="330"/>
      <c r="W5267" s="330"/>
      <c r="X5267" s="325"/>
      <c r="Y5267" s="325"/>
      <c r="Z5267" s="325"/>
      <c r="AA5267" s="325"/>
      <c r="AB5267" s="325"/>
      <c r="AC5267" s="325"/>
      <c r="AD5267" s="325"/>
      <c r="AE5267" s="330"/>
      <c r="AF5267" s="326"/>
      <c r="AG5267" s="327"/>
      <c r="AH5267" s="327"/>
      <c r="AI5267" s="327"/>
      <c r="AJ5267" s="326"/>
      <c r="AK5267" s="327"/>
      <c r="AL5267" s="327"/>
      <c r="AM5267" s="331"/>
      <c r="AN5267" s="332"/>
      <c r="AO5267" s="333"/>
      <c r="AP5267" s="333"/>
      <c r="AQ5267" s="333"/>
      <c r="AR5267" s="332"/>
      <c r="AS5267" s="332"/>
    </row>
    <row r="5268" spans="1:45" x14ac:dyDescent="0.2">
      <c r="A5268" s="326"/>
      <c r="B5268" s="325"/>
      <c r="C5268" s="325"/>
      <c r="D5268" s="325"/>
      <c r="E5268" s="325"/>
      <c r="F5268" s="325"/>
      <c r="G5268" s="325"/>
      <c r="H5268" s="325"/>
      <c r="I5268" s="325"/>
      <c r="J5268" s="325"/>
      <c r="K5268" s="325"/>
      <c r="L5268" s="327"/>
      <c r="M5268" s="328"/>
      <c r="N5268" s="327"/>
      <c r="P5268" s="325"/>
      <c r="Q5268" s="325"/>
      <c r="R5268" s="325"/>
      <c r="S5268" s="325"/>
      <c r="T5268" s="328"/>
      <c r="U5268" s="329"/>
      <c r="V5268" s="330"/>
      <c r="W5268" s="330"/>
      <c r="X5268" s="325"/>
      <c r="Y5268" s="325"/>
      <c r="Z5268" s="325"/>
      <c r="AA5268" s="325"/>
      <c r="AB5268" s="325"/>
      <c r="AC5268" s="325"/>
      <c r="AD5268" s="325"/>
      <c r="AE5268" s="330"/>
      <c r="AF5268" s="326"/>
      <c r="AG5268" s="327"/>
      <c r="AH5268" s="327"/>
      <c r="AI5268" s="327"/>
      <c r="AJ5268" s="326"/>
      <c r="AK5268" s="327"/>
      <c r="AL5268" s="327"/>
      <c r="AM5268" s="331"/>
      <c r="AN5268" s="332"/>
      <c r="AO5268" s="333"/>
      <c r="AP5268" s="333"/>
      <c r="AQ5268" s="333"/>
      <c r="AR5268" s="332"/>
      <c r="AS5268" s="332"/>
    </row>
    <row r="5269" spans="1:45" x14ac:dyDescent="0.2">
      <c r="A5269" s="326"/>
      <c r="B5269" s="325"/>
      <c r="C5269" s="325"/>
      <c r="D5269" s="325"/>
      <c r="E5269" s="325"/>
      <c r="F5269" s="325"/>
      <c r="G5269" s="325"/>
      <c r="H5269" s="325"/>
      <c r="I5269" s="325"/>
      <c r="J5269" s="325"/>
      <c r="K5269" s="325"/>
      <c r="L5269" s="327"/>
      <c r="M5269" s="328"/>
      <c r="N5269" s="327"/>
      <c r="P5269" s="325"/>
      <c r="Q5269" s="325"/>
      <c r="R5269" s="325"/>
      <c r="S5269" s="325"/>
      <c r="T5269" s="328"/>
      <c r="U5269" s="329"/>
      <c r="V5269" s="330"/>
      <c r="W5269" s="330"/>
      <c r="X5269" s="325"/>
      <c r="Y5269" s="325"/>
      <c r="Z5269" s="325"/>
      <c r="AA5269" s="325"/>
      <c r="AB5269" s="325"/>
      <c r="AC5269" s="325"/>
      <c r="AD5269" s="325"/>
      <c r="AE5269" s="330"/>
      <c r="AF5269" s="326"/>
      <c r="AG5269" s="327"/>
      <c r="AH5269" s="327"/>
      <c r="AI5269" s="327"/>
      <c r="AJ5269" s="326"/>
      <c r="AK5269" s="327"/>
      <c r="AL5269" s="327"/>
      <c r="AM5269" s="331"/>
      <c r="AN5269" s="332"/>
      <c r="AO5269" s="333"/>
      <c r="AP5269" s="333"/>
      <c r="AQ5269" s="333"/>
      <c r="AR5269" s="332"/>
      <c r="AS5269" s="332"/>
    </row>
    <row r="5270" spans="1:45" x14ac:dyDescent="0.2">
      <c r="A5270" s="326"/>
      <c r="B5270" s="325"/>
      <c r="C5270" s="325"/>
      <c r="D5270" s="325"/>
      <c r="E5270" s="325"/>
      <c r="F5270" s="325"/>
      <c r="G5270" s="325"/>
      <c r="H5270" s="325"/>
      <c r="I5270" s="325"/>
      <c r="J5270" s="325"/>
      <c r="K5270" s="325"/>
      <c r="L5270" s="327"/>
      <c r="M5270" s="328"/>
      <c r="N5270" s="327"/>
      <c r="P5270" s="325"/>
      <c r="Q5270" s="325"/>
      <c r="R5270" s="325"/>
      <c r="S5270" s="325"/>
      <c r="T5270" s="328"/>
      <c r="U5270" s="329"/>
      <c r="V5270" s="330"/>
      <c r="W5270" s="330"/>
      <c r="X5270" s="325"/>
      <c r="Y5270" s="325"/>
      <c r="Z5270" s="325"/>
      <c r="AA5270" s="325"/>
      <c r="AB5270" s="325"/>
      <c r="AC5270" s="325"/>
      <c r="AD5270" s="325"/>
      <c r="AE5270" s="330"/>
      <c r="AF5270" s="326"/>
      <c r="AG5270" s="327"/>
      <c r="AH5270" s="327"/>
      <c r="AI5270" s="327"/>
      <c r="AJ5270" s="326"/>
      <c r="AK5270" s="327"/>
      <c r="AL5270" s="327"/>
      <c r="AM5270" s="331"/>
      <c r="AN5270" s="332"/>
      <c r="AO5270" s="333"/>
      <c r="AP5270" s="333"/>
      <c r="AQ5270" s="333"/>
      <c r="AR5270" s="332"/>
      <c r="AS5270" s="332"/>
    </row>
    <row r="5271" spans="1:45" x14ac:dyDescent="0.2">
      <c r="A5271" s="326"/>
      <c r="B5271" s="325"/>
      <c r="C5271" s="325"/>
      <c r="D5271" s="325"/>
      <c r="E5271" s="325"/>
      <c r="F5271" s="325"/>
      <c r="G5271" s="325"/>
      <c r="H5271" s="325"/>
      <c r="I5271" s="325"/>
      <c r="J5271" s="325"/>
      <c r="K5271" s="325"/>
      <c r="L5271" s="327"/>
      <c r="M5271" s="328"/>
      <c r="N5271" s="327"/>
      <c r="P5271" s="325"/>
      <c r="Q5271" s="325"/>
      <c r="R5271" s="325"/>
      <c r="S5271" s="325"/>
      <c r="T5271" s="328"/>
      <c r="U5271" s="329"/>
      <c r="V5271" s="330"/>
      <c r="W5271" s="330"/>
      <c r="X5271" s="325"/>
      <c r="Y5271" s="325"/>
      <c r="Z5271" s="325"/>
      <c r="AA5271" s="325"/>
      <c r="AB5271" s="325"/>
      <c r="AC5271" s="325"/>
      <c r="AD5271" s="325"/>
      <c r="AE5271" s="330"/>
      <c r="AF5271" s="326"/>
      <c r="AG5271" s="327"/>
      <c r="AH5271" s="327"/>
      <c r="AI5271" s="327"/>
      <c r="AJ5271" s="326"/>
      <c r="AK5271" s="327"/>
      <c r="AL5271" s="327"/>
      <c r="AM5271" s="331"/>
      <c r="AN5271" s="332"/>
      <c r="AO5271" s="333"/>
      <c r="AP5271" s="333"/>
      <c r="AQ5271" s="333"/>
      <c r="AR5271" s="332"/>
      <c r="AS5271" s="332"/>
    </row>
    <row r="5272" spans="1:45" x14ac:dyDescent="0.2">
      <c r="A5272" s="326"/>
      <c r="B5272" s="325"/>
      <c r="C5272" s="325"/>
      <c r="D5272" s="325"/>
      <c r="E5272" s="325"/>
      <c r="F5272" s="325"/>
      <c r="G5272" s="325"/>
      <c r="H5272" s="325"/>
      <c r="I5272" s="325"/>
      <c r="J5272" s="325"/>
      <c r="K5272" s="325"/>
      <c r="L5272" s="327"/>
      <c r="M5272" s="328"/>
      <c r="N5272" s="327"/>
      <c r="P5272" s="325"/>
      <c r="Q5272" s="325"/>
      <c r="R5272" s="325"/>
      <c r="S5272" s="325"/>
      <c r="T5272" s="328"/>
      <c r="U5272" s="329"/>
      <c r="V5272" s="330"/>
      <c r="W5272" s="330"/>
      <c r="X5272" s="325"/>
      <c r="Y5272" s="325"/>
      <c r="Z5272" s="325"/>
      <c r="AA5272" s="325"/>
      <c r="AB5272" s="325"/>
      <c r="AC5272" s="325"/>
      <c r="AD5272" s="325"/>
      <c r="AE5272" s="330"/>
      <c r="AF5272" s="326"/>
      <c r="AG5272" s="327"/>
      <c r="AH5272" s="327"/>
      <c r="AI5272" s="327"/>
      <c r="AJ5272" s="326"/>
      <c r="AK5272" s="327"/>
      <c r="AL5272" s="327"/>
      <c r="AM5272" s="331"/>
      <c r="AN5272" s="332"/>
      <c r="AO5272" s="333"/>
      <c r="AP5272" s="333"/>
      <c r="AQ5272" s="333"/>
      <c r="AR5272" s="332"/>
      <c r="AS5272" s="332"/>
    </row>
    <row r="5273" spans="1:45" x14ac:dyDescent="0.2">
      <c r="A5273" s="326"/>
      <c r="B5273" s="325"/>
      <c r="C5273" s="325"/>
      <c r="D5273" s="325"/>
      <c r="E5273" s="325"/>
      <c r="F5273" s="325"/>
      <c r="G5273" s="325"/>
      <c r="H5273" s="325"/>
      <c r="I5273" s="325"/>
      <c r="J5273" s="325"/>
      <c r="K5273" s="325"/>
      <c r="L5273" s="327"/>
      <c r="M5273" s="328"/>
      <c r="N5273" s="327"/>
      <c r="P5273" s="325"/>
      <c r="Q5273" s="325"/>
      <c r="R5273" s="325"/>
      <c r="S5273" s="325"/>
      <c r="T5273" s="328"/>
      <c r="U5273" s="329"/>
      <c r="V5273" s="330"/>
      <c r="W5273" s="330"/>
      <c r="X5273" s="325"/>
      <c r="Y5273" s="325"/>
      <c r="Z5273" s="325"/>
      <c r="AA5273" s="325"/>
      <c r="AB5273" s="325"/>
      <c r="AC5273" s="325"/>
      <c r="AD5273" s="325"/>
      <c r="AE5273" s="330"/>
      <c r="AF5273" s="326"/>
      <c r="AG5273" s="327"/>
      <c r="AH5273" s="327"/>
      <c r="AI5273" s="327"/>
      <c r="AJ5273" s="326"/>
      <c r="AK5273" s="327"/>
      <c r="AL5273" s="327"/>
      <c r="AM5273" s="331"/>
      <c r="AN5273" s="332"/>
      <c r="AO5273" s="333"/>
      <c r="AP5273" s="333"/>
      <c r="AQ5273" s="333"/>
      <c r="AR5273" s="332"/>
      <c r="AS5273" s="332"/>
    </row>
    <row r="5274" spans="1:45" x14ac:dyDescent="0.2">
      <c r="A5274" s="326"/>
      <c r="B5274" s="325"/>
      <c r="C5274" s="325"/>
      <c r="D5274" s="325"/>
      <c r="E5274" s="325"/>
      <c r="F5274" s="325"/>
      <c r="G5274" s="325"/>
      <c r="H5274" s="325"/>
      <c r="I5274" s="325"/>
      <c r="J5274" s="325"/>
      <c r="K5274" s="325"/>
      <c r="L5274" s="327"/>
      <c r="M5274" s="328"/>
      <c r="N5274" s="327"/>
      <c r="P5274" s="325"/>
      <c r="Q5274" s="325"/>
      <c r="R5274" s="325"/>
      <c r="S5274" s="325"/>
      <c r="T5274" s="328"/>
      <c r="U5274" s="329"/>
      <c r="V5274" s="330"/>
      <c r="W5274" s="330"/>
      <c r="X5274" s="325"/>
      <c r="Y5274" s="325"/>
      <c r="Z5274" s="325"/>
      <c r="AA5274" s="325"/>
      <c r="AB5274" s="325"/>
      <c r="AC5274" s="325"/>
      <c r="AD5274" s="325"/>
      <c r="AE5274" s="330"/>
      <c r="AF5274" s="326"/>
      <c r="AG5274" s="327"/>
      <c r="AH5274" s="327"/>
      <c r="AI5274" s="327"/>
      <c r="AJ5274" s="326"/>
      <c r="AK5274" s="327"/>
      <c r="AL5274" s="327"/>
      <c r="AM5274" s="331"/>
      <c r="AN5274" s="332"/>
      <c r="AO5274" s="333"/>
      <c r="AP5274" s="333"/>
      <c r="AQ5274" s="333"/>
      <c r="AR5274" s="332"/>
      <c r="AS5274" s="332"/>
    </row>
    <row r="5275" spans="1:45" x14ac:dyDescent="0.2">
      <c r="A5275" s="326"/>
      <c r="B5275" s="325"/>
      <c r="C5275" s="325"/>
      <c r="D5275" s="325"/>
      <c r="E5275" s="325"/>
      <c r="F5275" s="325"/>
      <c r="G5275" s="325"/>
      <c r="H5275" s="325"/>
      <c r="I5275" s="325"/>
      <c r="J5275" s="325"/>
      <c r="K5275" s="325"/>
      <c r="L5275" s="327"/>
      <c r="M5275" s="328"/>
      <c r="N5275" s="327"/>
      <c r="P5275" s="325"/>
      <c r="Q5275" s="325"/>
      <c r="R5275" s="325"/>
      <c r="S5275" s="325"/>
      <c r="T5275" s="328"/>
      <c r="U5275" s="329"/>
      <c r="V5275" s="330"/>
      <c r="W5275" s="330"/>
      <c r="X5275" s="325"/>
      <c r="Y5275" s="325"/>
      <c r="Z5275" s="325"/>
      <c r="AA5275" s="325"/>
      <c r="AB5275" s="325"/>
      <c r="AC5275" s="325"/>
      <c r="AD5275" s="325"/>
      <c r="AE5275" s="330"/>
      <c r="AF5275" s="326"/>
      <c r="AG5275" s="327"/>
      <c r="AH5275" s="327"/>
      <c r="AI5275" s="327"/>
      <c r="AJ5275" s="326"/>
      <c r="AK5275" s="327"/>
      <c r="AL5275" s="327"/>
      <c r="AM5275" s="331"/>
      <c r="AN5275" s="332"/>
      <c r="AO5275" s="333"/>
      <c r="AP5275" s="333"/>
      <c r="AQ5275" s="333"/>
      <c r="AR5275" s="332"/>
      <c r="AS5275" s="332"/>
    </row>
    <row r="5276" spans="1:45" x14ac:dyDescent="0.2">
      <c r="A5276" s="326"/>
      <c r="B5276" s="325"/>
      <c r="C5276" s="325"/>
      <c r="D5276" s="325"/>
      <c r="E5276" s="325"/>
      <c r="F5276" s="325"/>
      <c r="G5276" s="325"/>
      <c r="H5276" s="325"/>
      <c r="I5276" s="325"/>
      <c r="J5276" s="325"/>
      <c r="K5276" s="325"/>
      <c r="L5276" s="327"/>
      <c r="M5276" s="328"/>
      <c r="N5276" s="327"/>
      <c r="P5276" s="325"/>
      <c r="Q5276" s="325"/>
      <c r="R5276" s="325"/>
      <c r="S5276" s="325"/>
      <c r="T5276" s="328"/>
      <c r="U5276" s="329"/>
      <c r="V5276" s="330"/>
      <c r="W5276" s="330"/>
      <c r="X5276" s="325"/>
      <c r="Y5276" s="325"/>
      <c r="Z5276" s="325"/>
      <c r="AA5276" s="325"/>
      <c r="AB5276" s="325"/>
      <c r="AC5276" s="325"/>
      <c r="AD5276" s="325"/>
      <c r="AE5276" s="330"/>
      <c r="AF5276" s="326"/>
      <c r="AG5276" s="327"/>
      <c r="AH5276" s="327"/>
      <c r="AI5276" s="327"/>
      <c r="AJ5276" s="326"/>
      <c r="AK5276" s="327"/>
      <c r="AL5276" s="327"/>
      <c r="AM5276" s="331"/>
      <c r="AN5276" s="332"/>
      <c r="AO5276" s="333"/>
      <c r="AP5276" s="333"/>
      <c r="AQ5276" s="333"/>
      <c r="AR5276" s="332"/>
      <c r="AS5276" s="332"/>
    </row>
    <row r="5277" spans="1:45" x14ac:dyDescent="0.2">
      <c r="A5277" s="326"/>
      <c r="B5277" s="325"/>
      <c r="C5277" s="325"/>
      <c r="D5277" s="325"/>
      <c r="E5277" s="325"/>
      <c r="F5277" s="325"/>
      <c r="G5277" s="325"/>
      <c r="H5277" s="325"/>
      <c r="I5277" s="325"/>
      <c r="J5277" s="325"/>
      <c r="K5277" s="325"/>
      <c r="L5277" s="327"/>
      <c r="M5277" s="328"/>
      <c r="N5277" s="327"/>
      <c r="P5277" s="325"/>
      <c r="Q5277" s="325"/>
      <c r="R5277" s="325"/>
      <c r="S5277" s="325"/>
      <c r="T5277" s="328"/>
      <c r="U5277" s="329"/>
      <c r="V5277" s="330"/>
      <c r="W5277" s="330"/>
      <c r="X5277" s="325"/>
      <c r="Y5277" s="325"/>
      <c r="Z5277" s="325"/>
      <c r="AA5277" s="325"/>
      <c r="AB5277" s="325"/>
      <c r="AC5277" s="325"/>
      <c r="AD5277" s="325"/>
      <c r="AE5277" s="330"/>
      <c r="AF5277" s="326"/>
      <c r="AG5277" s="327"/>
      <c r="AH5277" s="327"/>
      <c r="AI5277" s="327"/>
      <c r="AJ5277" s="326"/>
      <c r="AK5277" s="327"/>
      <c r="AL5277" s="327"/>
      <c r="AM5277" s="331"/>
      <c r="AN5277" s="332"/>
      <c r="AO5277" s="333"/>
      <c r="AP5277" s="333"/>
      <c r="AQ5277" s="333"/>
      <c r="AR5277" s="332"/>
      <c r="AS5277" s="332"/>
    </row>
    <row r="5278" spans="1:45" x14ac:dyDescent="0.2">
      <c r="A5278" s="326"/>
      <c r="B5278" s="325"/>
      <c r="C5278" s="325"/>
      <c r="D5278" s="325"/>
      <c r="E5278" s="325"/>
      <c r="F5278" s="325"/>
      <c r="G5278" s="325"/>
      <c r="H5278" s="325"/>
      <c r="I5278" s="325"/>
      <c r="J5278" s="325"/>
      <c r="K5278" s="325"/>
      <c r="L5278" s="327"/>
      <c r="M5278" s="328"/>
      <c r="N5278" s="327"/>
      <c r="P5278" s="325"/>
      <c r="Q5278" s="325"/>
      <c r="R5278" s="325"/>
      <c r="S5278" s="325"/>
      <c r="T5278" s="328"/>
      <c r="U5278" s="329"/>
      <c r="V5278" s="330"/>
      <c r="W5278" s="330"/>
      <c r="X5278" s="325"/>
      <c r="Y5278" s="325"/>
      <c r="Z5278" s="325"/>
      <c r="AA5278" s="325"/>
      <c r="AB5278" s="325"/>
      <c r="AC5278" s="325"/>
      <c r="AD5278" s="325"/>
      <c r="AE5278" s="330"/>
      <c r="AF5278" s="326"/>
      <c r="AG5278" s="327"/>
      <c r="AH5278" s="327"/>
      <c r="AI5278" s="327"/>
      <c r="AJ5278" s="326"/>
      <c r="AK5278" s="327"/>
      <c r="AL5278" s="327"/>
      <c r="AM5278" s="331"/>
      <c r="AN5278" s="332"/>
      <c r="AO5278" s="333"/>
      <c r="AP5278" s="333"/>
      <c r="AQ5278" s="333"/>
      <c r="AR5278" s="332"/>
      <c r="AS5278" s="332"/>
    </row>
    <row r="5279" spans="1:45" x14ac:dyDescent="0.2">
      <c r="A5279" s="326"/>
      <c r="B5279" s="325"/>
      <c r="C5279" s="325"/>
      <c r="D5279" s="325"/>
      <c r="E5279" s="325"/>
      <c r="F5279" s="325"/>
      <c r="G5279" s="325"/>
      <c r="H5279" s="325"/>
      <c r="I5279" s="325"/>
      <c r="J5279" s="325"/>
      <c r="K5279" s="325"/>
      <c r="L5279" s="327"/>
      <c r="M5279" s="328"/>
      <c r="N5279" s="327"/>
      <c r="P5279" s="325"/>
      <c r="Q5279" s="325"/>
      <c r="R5279" s="325"/>
      <c r="S5279" s="325"/>
      <c r="T5279" s="328"/>
      <c r="U5279" s="329"/>
      <c r="V5279" s="330"/>
      <c r="W5279" s="330"/>
      <c r="X5279" s="325"/>
      <c r="Y5279" s="325"/>
      <c r="Z5279" s="325"/>
      <c r="AA5279" s="325"/>
      <c r="AB5279" s="325"/>
      <c r="AC5279" s="325"/>
      <c r="AD5279" s="325"/>
      <c r="AE5279" s="330"/>
      <c r="AF5279" s="326"/>
      <c r="AG5279" s="327"/>
      <c r="AH5279" s="327"/>
      <c r="AI5279" s="327"/>
      <c r="AJ5279" s="326"/>
      <c r="AK5279" s="327"/>
      <c r="AL5279" s="327"/>
      <c r="AM5279" s="331"/>
      <c r="AN5279" s="332"/>
      <c r="AO5279" s="333"/>
      <c r="AP5279" s="333"/>
      <c r="AQ5279" s="333"/>
      <c r="AR5279" s="332"/>
      <c r="AS5279" s="332"/>
    </row>
    <row r="5280" spans="1:45" x14ac:dyDescent="0.2">
      <c r="A5280" s="326"/>
      <c r="B5280" s="325"/>
      <c r="C5280" s="325"/>
      <c r="D5280" s="325"/>
      <c r="E5280" s="325"/>
      <c r="F5280" s="325"/>
      <c r="G5280" s="325"/>
      <c r="H5280" s="325"/>
      <c r="I5280" s="325"/>
      <c r="J5280" s="325"/>
      <c r="K5280" s="325"/>
      <c r="L5280" s="327"/>
      <c r="M5280" s="328"/>
      <c r="N5280" s="327"/>
      <c r="P5280" s="325"/>
      <c r="Q5280" s="325"/>
      <c r="R5280" s="325"/>
      <c r="S5280" s="325"/>
      <c r="T5280" s="328"/>
      <c r="U5280" s="329"/>
      <c r="V5280" s="330"/>
      <c r="W5280" s="330"/>
      <c r="X5280" s="325"/>
      <c r="Y5280" s="325"/>
      <c r="Z5280" s="325"/>
      <c r="AA5280" s="325"/>
      <c r="AB5280" s="325"/>
      <c r="AC5280" s="325"/>
      <c r="AD5280" s="325"/>
      <c r="AE5280" s="330"/>
      <c r="AF5280" s="326"/>
      <c r="AG5280" s="327"/>
      <c r="AH5280" s="327"/>
      <c r="AI5280" s="327"/>
      <c r="AJ5280" s="326"/>
      <c r="AK5280" s="327"/>
      <c r="AL5280" s="327"/>
      <c r="AM5280" s="331"/>
      <c r="AN5280" s="332"/>
      <c r="AO5280" s="333"/>
      <c r="AP5280" s="333"/>
      <c r="AQ5280" s="333"/>
      <c r="AR5280" s="332"/>
      <c r="AS5280" s="332"/>
    </row>
    <row r="5281" spans="1:45" x14ac:dyDescent="0.2">
      <c r="A5281" s="326"/>
      <c r="B5281" s="325"/>
      <c r="C5281" s="325"/>
      <c r="D5281" s="325"/>
      <c r="E5281" s="325"/>
      <c r="F5281" s="325"/>
      <c r="G5281" s="325"/>
      <c r="H5281" s="325"/>
      <c r="I5281" s="325"/>
      <c r="J5281" s="325"/>
      <c r="K5281" s="325"/>
      <c r="L5281" s="327"/>
      <c r="M5281" s="328"/>
      <c r="N5281" s="327"/>
      <c r="P5281" s="325"/>
      <c r="Q5281" s="325"/>
      <c r="R5281" s="325"/>
      <c r="S5281" s="325"/>
      <c r="T5281" s="328"/>
      <c r="U5281" s="329"/>
      <c r="V5281" s="330"/>
      <c r="W5281" s="330"/>
      <c r="X5281" s="325"/>
      <c r="Y5281" s="325"/>
      <c r="Z5281" s="325"/>
      <c r="AA5281" s="325"/>
      <c r="AB5281" s="325"/>
      <c r="AC5281" s="325"/>
      <c r="AD5281" s="325"/>
      <c r="AE5281" s="330"/>
      <c r="AF5281" s="326"/>
      <c r="AG5281" s="327"/>
      <c r="AH5281" s="327"/>
      <c r="AI5281" s="327"/>
      <c r="AJ5281" s="326"/>
      <c r="AK5281" s="327"/>
      <c r="AL5281" s="327"/>
      <c r="AM5281" s="331"/>
      <c r="AN5281" s="332"/>
      <c r="AO5281" s="333"/>
      <c r="AP5281" s="333"/>
      <c r="AQ5281" s="333"/>
      <c r="AR5281" s="332"/>
      <c r="AS5281" s="332"/>
    </row>
    <row r="5282" spans="1:45" x14ac:dyDescent="0.2">
      <c r="A5282" s="326"/>
      <c r="B5282" s="325"/>
      <c r="C5282" s="325"/>
      <c r="D5282" s="325"/>
      <c r="E5282" s="325"/>
      <c r="F5282" s="325"/>
      <c r="G5282" s="325"/>
      <c r="H5282" s="325"/>
      <c r="I5282" s="325"/>
      <c r="J5282" s="325"/>
      <c r="K5282" s="325"/>
      <c r="L5282" s="327"/>
      <c r="M5282" s="328"/>
      <c r="N5282" s="327"/>
      <c r="P5282" s="325"/>
      <c r="Q5282" s="325"/>
      <c r="R5282" s="325"/>
      <c r="S5282" s="325"/>
      <c r="T5282" s="328"/>
      <c r="U5282" s="329"/>
      <c r="V5282" s="330"/>
      <c r="W5282" s="330"/>
      <c r="X5282" s="325"/>
      <c r="Y5282" s="325"/>
      <c r="Z5282" s="325"/>
      <c r="AA5282" s="325"/>
      <c r="AB5282" s="325"/>
      <c r="AC5282" s="325"/>
      <c r="AD5282" s="325"/>
      <c r="AE5282" s="330"/>
      <c r="AF5282" s="326"/>
      <c r="AG5282" s="327"/>
      <c r="AH5282" s="327"/>
      <c r="AI5282" s="327"/>
      <c r="AJ5282" s="326"/>
      <c r="AK5282" s="327"/>
      <c r="AL5282" s="327"/>
      <c r="AM5282" s="331"/>
      <c r="AN5282" s="332"/>
      <c r="AO5282" s="333"/>
      <c r="AP5282" s="333"/>
      <c r="AQ5282" s="333"/>
      <c r="AR5282" s="332"/>
      <c r="AS5282" s="332"/>
    </row>
    <row r="5283" spans="1:45" x14ac:dyDescent="0.2">
      <c r="A5283" s="326"/>
      <c r="B5283" s="325"/>
      <c r="C5283" s="325"/>
      <c r="D5283" s="325"/>
      <c r="E5283" s="325"/>
      <c r="F5283" s="325"/>
      <c r="G5283" s="325"/>
      <c r="H5283" s="325"/>
      <c r="I5283" s="325"/>
      <c r="J5283" s="325"/>
      <c r="K5283" s="325"/>
      <c r="L5283" s="327"/>
      <c r="M5283" s="328"/>
      <c r="N5283" s="327"/>
      <c r="P5283" s="325"/>
      <c r="Q5283" s="325"/>
      <c r="R5283" s="325"/>
      <c r="S5283" s="325"/>
      <c r="T5283" s="328"/>
      <c r="U5283" s="329"/>
      <c r="V5283" s="330"/>
      <c r="W5283" s="330"/>
      <c r="X5283" s="325"/>
      <c r="Y5283" s="325"/>
      <c r="Z5283" s="325"/>
      <c r="AA5283" s="325"/>
      <c r="AB5283" s="325"/>
      <c r="AC5283" s="325"/>
      <c r="AD5283" s="325"/>
      <c r="AE5283" s="330"/>
      <c r="AF5283" s="326"/>
      <c r="AG5283" s="327"/>
      <c r="AH5283" s="327"/>
      <c r="AI5283" s="327"/>
      <c r="AJ5283" s="326"/>
      <c r="AK5283" s="327"/>
      <c r="AL5283" s="327"/>
      <c r="AM5283" s="331"/>
      <c r="AN5283" s="332"/>
      <c r="AO5283" s="333"/>
      <c r="AP5283" s="333"/>
      <c r="AQ5283" s="333"/>
      <c r="AR5283" s="332"/>
      <c r="AS5283" s="332"/>
    </row>
    <row r="5284" spans="1:45" x14ac:dyDescent="0.2">
      <c r="A5284" s="326"/>
      <c r="B5284" s="325"/>
      <c r="C5284" s="325"/>
      <c r="D5284" s="325"/>
      <c r="E5284" s="325"/>
      <c r="F5284" s="325"/>
      <c r="G5284" s="325"/>
      <c r="H5284" s="325"/>
      <c r="I5284" s="325"/>
      <c r="J5284" s="325"/>
      <c r="K5284" s="325"/>
      <c r="L5284" s="327"/>
      <c r="M5284" s="328"/>
      <c r="N5284" s="327"/>
      <c r="P5284" s="325"/>
      <c r="Q5284" s="325"/>
      <c r="R5284" s="325"/>
      <c r="S5284" s="325"/>
      <c r="T5284" s="328"/>
      <c r="U5284" s="329"/>
      <c r="V5284" s="330"/>
      <c r="W5284" s="330"/>
      <c r="X5284" s="325"/>
      <c r="Y5284" s="325"/>
      <c r="Z5284" s="325"/>
      <c r="AA5284" s="325"/>
      <c r="AB5284" s="325"/>
      <c r="AC5284" s="325"/>
      <c r="AD5284" s="325"/>
      <c r="AE5284" s="330"/>
      <c r="AF5284" s="326"/>
      <c r="AG5284" s="327"/>
      <c r="AH5284" s="327"/>
      <c r="AI5284" s="327"/>
      <c r="AJ5284" s="326"/>
      <c r="AK5284" s="327"/>
      <c r="AL5284" s="327"/>
      <c r="AM5284" s="331"/>
      <c r="AN5284" s="332"/>
      <c r="AO5284" s="333"/>
      <c r="AP5284" s="333"/>
      <c r="AQ5284" s="333"/>
      <c r="AR5284" s="332"/>
      <c r="AS5284" s="332"/>
    </row>
    <row r="5285" spans="1:45" x14ac:dyDescent="0.2">
      <c r="A5285" s="326"/>
      <c r="B5285" s="325"/>
      <c r="C5285" s="325"/>
      <c r="D5285" s="325"/>
      <c r="E5285" s="325"/>
      <c r="F5285" s="325"/>
      <c r="G5285" s="325"/>
      <c r="H5285" s="325"/>
      <c r="I5285" s="325"/>
      <c r="J5285" s="325"/>
      <c r="K5285" s="325"/>
      <c r="L5285" s="327"/>
      <c r="M5285" s="328"/>
      <c r="N5285" s="327"/>
      <c r="P5285" s="325"/>
      <c r="Q5285" s="325"/>
      <c r="R5285" s="325"/>
      <c r="S5285" s="325"/>
      <c r="T5285" s="328"/>
      <c r="U5285" s="329"/>
      <c r="V5285" s="330"/>
      <c r="W5285" s="330"/>
      <c r="X5285" s="325"/>
      <c r="Y5285" s="325"/>
      <c r="Z5285" s="325"/>
      <c r="AA5285" s="325"/>
      <c r="AB5285" s="325"/>
      <c r="AC5285" s="325"/>
      <c r="AD5285" s="325"/>
      <c r="AE5285" s="330"/>
      <c r="AF5285" s="326"/>
      <c r="AG5285" s="327"/>
      <c r="AH5285" s="327"/>
      <c r="AI5285" s="327"/>
      <c r="AJ5285" s="326"/>
      <c r="AK5285" s="327"/>
      <c r="AL5285" s="327"/>
      <c r="AM5285" s="331"/>
      <c r="AN5285" s="332"/>
      <c r="AO5285" s="333"/>
      <c r="AP5285" s="333"/>
      <c r="AQ5285" s="333"/>
      <c r="AR5285" s="332"/>
      <c r="AS5285" s="332"/>
    </row>
    <row r="5286" spans="1:45" x14ac:dyDescent="0.2">
      <c r="A5286" s="326"/>
      <c r="B5286" s="325"/>
      <c r="C5286" s="325"/>
      <c r="D5286" s="325"/>
      <c r="E5286" s="325"/>
      <c r="F5286" s="325"/>
      <c r="G5286" s="325"/>
      <c r="H5286" s="325"/>
      <c r="I5286" s="325"/>
      <c r="J5286" s="325"/>
      <c r="K5286" s="325"/>
      <c r="L5286" s="327"/>
      <c r="M5286" s="328"/>
      <c r="N5286" s="327"/>
      <c r="P5286" s="325"/>
      <c r="Q5286" s="325"/>
      <c r="R5286" s="325"/>
      <c r="S5286" s="325"/>
      <c r="T5286" s="328"/>
      <c r="U5286" s="329"/>
      <c r="V5286" s="330"/>
      <c r="W5286" s="330"/>
      <c r="X5286" s="325"/>
      <c r="Y5286" s="325"/>
      <c r="Z5286" s="325"/>
      <c r="AA5286" s="325"/>
      <c r="AB5286" s="325"/>
      <c r="AC5286" s="325"/>
      <c r="AD5286" s="325"/>
      <c r="AE5286" s="330"/>
      <c r="AF5286" s="326"/>
      <c r="AG5286" s="327"/>
      <c r="AH5286" s="327"/>
      <c r="AI5286" s="327"/>
      <c r="AJ5286" s="326"/>
      <c r="AK5286" s="327"/>
      <c r="AL5286" s="327"/>
      <c r="AM5286" s="331"/>
      <c r="AN5286" s="332"/>
      <c r="AO5286" s="333"/>
      <c r="AP5286" s="333"/>
      <c r="AQ5286" s="333"/>
      <c r="AR5286" s="332"/>
      <c r="AS5286" s="332"/>
    </row>
    <row r="5287" spans="1:45" x14ac:dyDescent="0.2">
      <c r="A5287" s="326"/>
      <c r="B5287" s="325"/>
      <c r="C5287" s="325"/>
      <c r="D5287" s="325"/>
      <c r="E5287" s="325"/>
      <c r="F5287" s="325"/>
      <c r="G5287" s="325"/>
      <c r="H5287" s="325"/>
      <c r="I5287" s="325"/>
      <c r="J5287" s="325"/>
      <c r="K5287" s="325"/>
      <c r="L5287" s="327"/>
      <c r="M5287" s="328"/>
      <c r="N5287" s="327"/>
      <c r="P5287" s="325"/>
      <c r="Q5287" s="325"/>
      <c r="R5287" s="325"/>
      <c r="S5287" s="325"/>
      <c r="T5287" s="328"/>
      <c r="U5287" s="329"/>
      <c r="V5287" s="330"/>
      <c r="W5287" s="330"/>
      <c r="X5287" s="325"/>
      <c r="Y5287" s="325"/>
      <c r="Z5287" s="325"/>
      <c r="AA5287" s="325"/>
      <c r="AB5287" s="325"/>
      <c r="AC5287" s="325"/>
      <c r="AD5287" s="325"/>
      <c r="AE5287" s="330"/>
      <c r="AF5287" s="326"/>
      <c r="AG5287" s="327"/>
      <c r="AH5287" s="327"/>
      <c r="AI5287" s="327"/>
      <c r="AJ5287" s="326"/>
      <c r="AK5287" s="327"/>
      <c r="AL5287" s="327"/>
      <c r="AM5287" s="331"/>
      <c r="AN5287" s="332"/>
      <c r="AO5287" s="333"/>
      <c r="AP5287" s="333"/>
      <c r="AQ5287" s="333"/>
      <c r="AR5287" s="332"/>
      <c r="AS5287" s="332"/>
    </row>
    <row r="5288" spans="1:45" x14ac:dyDescent="0.2">
      <c r="A5288" s="326"/>
      <c r="B5288" s="325"/>
      <c r="C5288" s="325"/>
      <c r="D5288" s="325"/>
      <c r="E5288" s="325"/>
      <c r="F5288" s="325"/>
      <c r="G5288" s="325"/>
      <c r="H5288" s="325"/>
      <c r="I5288" s="325"/>
      <c r="J5288" s="325"/>
      <c r="K5288" s="325"/>
      <c r="L5288" s="327"/>
      <c r="M5288" s="328"/>
      <c r="N5288" s="327"/>
      <c r="P5288" s="325"/>
      <c r="Q5288" s="325"/>
      <c r="R5288" s="325"/>
      <c r="S5288" s="325"/>
      <c r="T5288" s="328"/>
      <c r="U5288" s="329"/>
      <c r="V5288" s="330"/>
      <c r="W5288" s="330"/>
      <c r="X5288" s="325"/>
      <c r="Y5288" s="325"/>
      <c r="Z5288" s="325"/>
      <c r="AA5288" s="325"/>
      <c r="AB5288" s="325"/>
      <c r="AC5288" s="325"/>
      <c r="AD5288" s="325"/>
      <c r="AE5288" s="330"/>
      <c r="AF5288" s="326"/>
      <c r="AG5288" s="327"/>
      <c r="AH5288" s="327"/>
      <c r="AI5288" s="327"/>
      <c r="AJ5288" s="326"/>
      <c r="AK5288" s="327"/>
      <c r="AL5288" s="327"/>
      <c r="AM5288" s="331"/>
      <c r="AN5288" s="332"/>
      <c r="AO5288" s="333"/>
      <c r="AP5288" s="333"/>
      <c r="AQ5288" s="333"/>
      <c r="AR5288" s="332"/>
      <c r="AS5288" s="332"/>
    </row>
    <row r="5289" spans="1:45" x14ac:dyDescent="0.2">
      <c r="A5289" s="326"/>
      <c r="B5289" s="325"/>
      <c r="C5289" s="325"/>
      <c r="D5289" s="325"/>
      <c r="E5289" s="325"/>
      <c r="F5289" s="325"/>
      <c r="G5289" s="325"/>
      <c r="H5289" s="325"/>
      <c r="I5289" s="325"/>
      <c r="J5289" s="325"/>
      <c r="K5289" s="325"/>
      <c r="L5289" s="327"/>
      <c r="M5289" s="328"/>
      <c r="N5289" s="327"/>
      <c r="P5289" s="325"/>
      <c r="Q5289" s="325"/>
      <c r="R5289" s="325"/>
      <c r="S5289" s="325"/>
      <c r="T5289" s="328"/>
      <c r="U5289" s="329"/>
      <c r="V5289" s="330"/>
      <c r="W5289" s="330"/>
      <c r="X5289" s="325"/>
      <c r="Y5289" s="325"/>
      <c r="Z5289" s="325"/>
      <c r="AA5289" s="325"/>
      <c r="AB5289" s="325"/>
      <c r="AC5289" s="325"/>
      <c r="AD5289" s="325"/>
      <c r="AE5289" s="330"/>
      <c r="AF5289" s="326"/>
      <c r="AG5289" s="327"/>
      <c r="AH5289" s="327"/>
      <c r="AI5289" s="327"/>
      <c r="AJ5289" s="326"/>
      <c r="AK5289" s="327"/>
      <c r="AL5289" s="327"/>
      <c r="AM5289" s="331"/>
      <c r="AN5289" s="332"/>
      <c r="AO5289" s="333"/>
      <c r="AP5289" s="333"/>
      <c r="AQ5289" s="333"/>
      <c r="AR5289" s="332"/>
      <c r="AS5289" s="332"/>
    </row>
    <row r="5290" spans="1:45" x14ac:dyDescent="0.2">
      <c r="A5290" s="326"/>
      <c r="B5290" s="325"/>
      <c r="C5290" s="325"/>
      <c r="D5290" s="325"/>
      <c r="E5290" s="325"/>
      <c r="F5290" s="325"/>
      <c r="G5290" s="325"/>
      <c r="H5290" s="325"/>
      <c r="I5290" s="325"/>
      <c r="J5290" s="325"/>
      <c r="K5290" s="325"/>
      <c r="L5290" s="327"/>
      <c r="M5290" s="328"/>
      <c r="N5290" s="327"/>
      <c r="P5290" s="325"/>
      <c r="Q5290" s="325"/>
      <c r="R5290" s="325"/>
      <c r="S5290" s="325"/>
      <c r="T5290" s="328"/>
      <c r="U5290" s="329"/>
      <c r="V5290" s="330"/>
      <c r="W5290" s="330"/>
      <c r="X5290" s="325"/>
      <c r="Y5290" s="325"/>
      <c r="Z5290" s="325"/>
      <c r="AA5290" s="325"/>
      <c r="AB5290" s="325"/>
      <c r="AC5290" s="325"/>
      <c r="AD5290" s="325"/>
      <c r="AE5290" s="330"/>
      <c r="AF5290" s="326"/>
      <c r="AG5290" s="327"/>
      <c r="AH5290" s="327"/>
      <c r="AI5290" s="327"/>
      <c r="AJ5290" s="326"/>
      <c r="AK5290" s="327"/>
      <c r="AL5290" s="327"/>
      <c r="AM5290" s="331"/>
      <c r="AN5290" s="332"/>
      <c r="AO5290" s="333"/>
      <c r="AP5290" s="333"/>
      <c r="AQ5290" s="333"/>
      <c r="AR5290" s="332"/>
      <c r="AS5290" s="332"/>
    </row>
    <row r="5291" spans="1:45" x14ac:dyDescent="0.2">
      <c r="A5291" s="326"/>
      <c r="B5291" s="325"/>
      <c r="C5291" s="325"/>
      <c r="D5291" s="325"/>
      <c r="E5291" s="325"/>
      <c r="F5291" s="325"/>
      <c r="G5291" s="325"/>
      <c r="H5291" s="325"/>
      <c r="I5291" s="325"/>
      <c r="J5291" s="325"/>
      <c r="K5291" s="325"/>
      <c r="L5291" s="327"/>
      <c r="M5291" s="328"/>
      <c r="N5291" s="327"/>
      <c r="P5291" s="325"/>
      <c r="Q5291" s="325"/>
      <c r="R5291" s="325"/>
      <c r="S5291" s="325"/>
      <c r="T5291" s="328"/>
      <c r="U5291" s="329"/>
      <c r="V5291" s="330"/>
      <c r="W5291" s="330"/>
      <c r="X5291" s="325"/>
      <c r="Y5291" s="325"/>
      <c r="Z5291" s="325"/>
      <c r="AA5291" s="325"/>
      <c r="AB5291" s="325"/>
      <c r="AC5291" s="325"/>
      <c r="AD5291" s="325"/>
      <c r="AE5291" s="330"/>
      <c r="AF5291" s="326"/>
      <c r="AG5291" s="327"/>
      <c r="AH5291" s="327"/>
      <c r="AI5291" s="327"/>
      <c r="AJ5291" s="326"/>
      <c r="AK5291" s="327"/>
      <c r="AL5291" s="327"/>
      <c r="AM5291" s="331"/>
      <c r="AN5291" s="332"/>
      <c r="AO5291" s="333"/>
      <c r="AP5291" s="333"/>
      <c r="AQ5291" s="333"/>
      <c r="AR5291" s="332"/>
      <c r="AS5291" s="332"/>
    </row>
    <row r="5292" spans="1:45" x14ac:dyDescent="0.2">
      <c r="A5292" s="326"/>
      <c r="B5292" s="325"/>
      <c r="C5292" s="325"/>
      <c r="D5292" s="325"/>
      <c r="E5292" s="325"/>
      <c r="F5292" s="325"/>
      <c r="G5292" s="325"/>
      <c r="H5292" s="325"/>
      <c r="I5292" s="325"/>
      <c r="J5292" s="325"/>
      <c r="K5292" s="325"/>
      <c r="L5292" s="327"/>
      <c r="M5292" s="328"/>
      <c r="N5292" s="327"/>
      <c r="P5292" s="325"/>
      <c r="Q5292" s="325"/>
      <c r="R5292" s="325"/>
      <c r="S5292" s="325"/>
      <c r="T5292" s="328"/>
      <c r="U5292" s="329"/>
      <c r="V5292" s="330"/>
      <c r="W5292" s="330"/>
      <c r="X5292" s="325"/>
      <c r="Y5292" s="325"/>
      <c r="Z5292" s="325"/>
      <c r="AA5292" s="325"/>
      <c r="AB5292" s="325"/>
      <c r="AC5292" s="325"/>
      <c r="AD5292" s="325"/>
      <c r="AE5292" s="330"/>
      <c r="AF5292" s="326"/>
      <c r="AG5292" s="327"/>
      <c r="AH5292" s="327"/>
      <c r="AI5292" s="327"/>
      <c r="AJ5292" s="326"/>
      <c r="AK5292" s="327"/>
      <c r="AL5292" s="327"/>
      <c r="AM5292" s="331"/>
      <c r="AN5292" s="332"/>
      <c r="AO5292" s="333"/>
      <c r="AP5292" s="333"/>
      <c r="AQ5292" s="333"/>
      <c r="AR5292" s="332"/>
      <c r="AS5292" s="332"/>
    </row>
    <row r="5293" spans="1:45" x14ac:dyDescent="0.2">
      <c r="A5293" s="326"/>
      <c r="B5293" s="325"/>
      <c r="C5293" s="325"/>
      <c r="D5293" s="325"/>
      <c r="E5293" s="325"/>
      <c r="F5293" s="325"/>
      <c r="G5293" s="325"/>
      <c r="H5293" s="325"/>
      <c r="I5293" s="325"/>
      <c r="J5293" s="325"/>
      <c r="K5293" s="325"/>
      <c r="L5293" s="327"/>
      <c r="M5293" s="328"/>
      <c r="N5293" s="327"/>
      <c r="P5293" s="325"/>
      <c r="Q5293" s="325"/>
      <c r="R5293" s="325"/>
      <c r="S5293" s="325"/>
      <c r="T5293" s="328"/>
      <c r="U5293" s="329"/>
      <c r="V5293" s="330"/>
      <c r="W5293" s="330"/>
      <c r="X5293" s="325"/>
      <c r="Y5293" s="325"/>
      <c r="Z5293" s="325"/>
      <c r="AA5293" s="325"/>
      <c r="AB5293" s="325"/>
      <c r="AC5293" s="325"/>
      <c r="AD5293" s="325"/>
      <c r="AE5293" s="330"/>
      <c r="AF5293" s="326"/>
      <c r="AG5293" s="327"/>
      <c r="AH5293" s="327"/>
      <c r="AI5293" s="327"/>
      <c r="AJ5293" s="326"/>
      <c r="AK5293" s="327"/>
      <c r="AL5293" s="327"/>
      <c r="AM5293" s="331"/>
      <c r="AN5293" s="332"/>
      <c r="AO5293" s="333"/>
      <c r="AP5293" s="333"/>
      <c r="AQ5293" s="333"/>
      <c r="AR5293" s="332"/>
      <c r="AS5293" s="332"/>
    </row>
    <row r="5294" spans="1:45" x14ac:dyDescent="0.2">
      <c r="A5294" s="326"/>
      <c r="B5294" s="325"/>
      <c r="C5294" s="325"/>
      <c r="D5294" s="325"/>
      <c r="E5294" s="325"/>
      <c r="F5294" s="325"/>
      <c r="G5294" s="325"/>
      <c r="H5294" s="325"/>
      <c r="I5294" s="325"/>
      <c r="J5294" s="325"/>
      <c r="K5294" s="325"/>
      <c r="L5294" s="327"/>
      <c r="M5294" s="328"/>
      <c r="N5294" s="327"/>
      <c r="P5294" s="325"/>
      <c r="Q5294" s="325"/>
      <c r="R5294" s="325"/>
      <c r="S5294" s="325"/>
      <c r="T5294" s="328"/>
      <c r="U5294" s="329"/>
      <c r="V5294" s="330"/>
      <c r="W5294" s="330"/>
      <c r="X5294" s="325"/>
      <c r="Y5294" s="325"/>
      <c r="Z5294" s="325"/>
      <c r="AA5294" s="325"/>
      <c r="AB5294" s="325"/>
      <c r="AC5294" s="325"/>
      <c r="AD5294" s="325"/>
      <c r="AE5294" s="330"/>
      <c r="AF5294" s="326"/>
      <c r="AG5294" s="327"/>
      <c r="AH5294" s="327"/>
      <c r="AI5294" s="327"/>
      <c r="AJ5294" s="326"/>
      <c r="AK5294" s="327"/>
      <c r="AL5294" s="327"/>
      <c r="AM5294" s="331"/>
      <c r="AN5294" s="332"/>
      <c r="AO5294" s="333"/>
      <c r="AP5294" s="333"/>
      <c r="AQ5294" s="333"/>
      <c r="AR5294" s="332"/>
      <c r="AS5294" s="332"/>
    </row>
    <row r="5295" spans="1:45" x14ac:dyDescent="0.2">
      <c r="A5295" s="326"/>
      <c r="B5295" s="325"/>
      <c r="C5295" s="325"/>
      <c r="D5295" s="325"/>
      <c r="E5295" s="325"/>
      <c r="F5295" s="325"/>
      <c r="G5295" s="325"/>
      <c r="H5295" s="325"/>
      <c r="I5295" s="325"/>
      <c r="J5295" s="325"/>
      <c r="K5295" s="325"/>
      <c r="L5295" s="327"/>
      <c r="M5295" s="328"/>
      <c r="N5295" s="327"/>
      <c r="P5295" s="325"/>
      <c r="Q5295" s="325"/>
      <c r="R5295" s="325"/>
      <c r="S5295" s="325"/>
      <c r="T5295" s="328"/>
      <c r="U5295" s="329"/>
      <c r="V5295" s="330"/>
      <c r="W5295" s="330"/>
      <c r="X5295" s="325"/>
      <c r="Y5295" s="325"/>
      <c r="Z5295" s="325"/>
      <c r="AA5295" s="325"/>
      <c r="AB5295" s="325"/>
      <c r="AC5295" s="325"/>
      <c r="AD5295" s="325"/>
      <c r="AE5295" s="330"/>
      <c r="AF5295" s="326"/>
      <c r="AG5295" s="327"/>
      <c r="AH5295" s="327"/>
      <c r="AI5295" s="327"/>
      <c r="AJ5295" s="326"/>
      <c r="AK5295" s="327"/>
      <c r="AL5295" s="327"/>
      <c r="AM5295" s="331"/>
      <c r="AN5295" s="332"/>
      <c r="AO5295" s="333"/>
      <c r="AP5295" s="333"/>
      <c r="AQ5295" s="333"/>
      <c r="AR5295" s="332"/>
      <c r="AS5295" s="332"/>
    </row>
    <row r="5296" spans="1:45" x14ac:dyDescent="0.2">
      <c r="A5296" s="326"/>
      <c r="B5296" s="325"/>
      <c r="C5296" s="325"/>
      <c r="D5296" s="325"/>
      <c r="E5296" s="325"/>
      <c r="F5296" s="325"/>
      <c r="G5296" s="325"/>
      <c r="H5296" s="325"/>
      <c r="I5296" s="325"/>
      <c r="J5296" s="325"/>
      <c r="K5296" s="325"/>
      <c r="L5296" s="327"/>
      <c r="M5296" s="328"/>
      <c r="N5296" s="327"/>
      <c r="P5296" s="325"/>
      <c r="Q5296" s="325"/>
      <c r="R5296" s="325"/>
      <c r="S5296" s="325"/>
      <c r="T5296" s="328"/>
      <c r="U5296" s="329"/>
      <c r="V5296" s="330"/>
      <c r="W5296" s="330"/>
      <c r="X5296" s="325"/>
      <c r="Y5296" s="325"/>
      <c r="Z5296" s="325"/>
      <c r="AA5296" s="325"/>
      <c r="AB5296" s="325"/>
      <c r="AC5296" s="325"/>
      <c r="AD5296" s="325"/>
      <c r="AE5296" s="330"/>
      <c r="AF5296" s="326"/>
      <c r="AG5296" s="327"/>
      <c r="AH5296" s="327"/>
      <c r="AI5296" s="327"/>
      <c r="AJ5296" s="326"/>
      <c r="AK5296" s="327"/>
      <c r="AL5296" s="327"/>
      <c r="AM5296" s="331"/>
      <c r="AN5296" s="332"/>
      <c r="AO5296" s="333"/>
      <c r="AP5296" s="333"/>
      <c r="AQ5296" s="333"/>
      <c r="AR5296" s="332"/>
      <c r="AS5296" s="332"/>
    </row>
    <row r="5297" spans="1:45" x14ac:dyDescent="0.2">
      <c r="A5297" s="326"/>
      <c r="B5297" s="325"/>
      <c r="C5297" s="325"/>
      <c r="D5297" s="325"/>
      <c r="E5297" s="325"/>
      <c r="F5297" s="325"/>
      <c r="G5297" s="325"/>
      <c r="H5297" s="325"/>
      <c r="I5297" s="325"/>
      <c r="J5297" s="325"/>
      <c r="K5297" s="325"/>
      <c r="L5297" s="327"/>
      <c r="M5297" s="328"/>
      <c r="N5297" s="327"/>
      <c r="P5297" s="325"/>
      <c r="Q5297" s="325"/>
      <c r="R5297" s="325"/>
      <c r="S5297" s="325"/>
      <c r="T5297" s="328"/>
      <c r="U5297" s="329"/>
      <c r="V5297" s="330"/>
      <c r="W5297" s="330"/>
      <c r="X5297" s="325"/>
      <c r="Y5297" s="325"/>
      <c r="Z5297" s="325"/>
      <c r="AA5297" s="325"/>
      <c r="AB5297" s="325"/>
      <c r="AC5297" s="325"/>
      <c r="AD5297" s="325"/>
      <c r="AE5297" s="330"/>
      <c r="AF5297" s="326"/>
      <c r="AG5297" s="327"/>
      <c r="AH5297" s="327"/>
      <c r="AI5297" s="327"/>
      <c r="AJ5297" s="326"/>
      <c r="AK5297" s="327"/>
      <c r="AL5297" s="327"/>
      <c r="AM5297" s="331"/>
      <c r="AN5297" s="332"/>
      <c r="AO5297" s="333"/>
      <c r="AP5297" s="333"/>
      <c r="AQ5297" s="333"/>
      <c r="AR5297" s="332"/>
      <c r="AS5297" s="332"/>
    </row>
    <row r="5298" spans="1:45" x14ac:dyDescent="0.2">
      <c r="A5298" s="326"/>
      <c r="B5298" s="325"/>
      <c r="C5298" s="325"/>
      <c r="D5298" s="325"/>
      <c r="E5298" s="325"/>
      <c r="F5298" s="325"/>
      <c r="G5298" s="325"/>
      <c r="H5298" s="325"/>
      <c r="I5298" s="325"/>
      <c r="J5298" s="325"/>
      <c r="K5298" s="325"/>
      <c r="L5298" s="327"/>
      <c r="M5298" s="328"/>
      <c r="N5298" s="327"/>
      <c r="P5298" s="325"/>
      <c r="Q5298" s="325"/>
      <c r="R5298" s="325"/>
      <c r="S5298" s="325"/>
      <c r="T5298" s="328"/>
      <c r="U5298" s="329"/>
      <c r="V5298" s="330"/>
      <c r="W5298" s="330"/>
      <c r="X5298" s="325"/>
      <c r="Y5298" s="325"/>
      <c r="Z5298" s="325"/>
      <c r="AA5298" s="325"/>
      <c r="AB5298" s="325"/>
      <c r="AC5298" s="325"/>
      <c r="AD5298" s="325"/>
      <c r="AE5298" s="330"/>
      <c r="AF5298" s="326"/>
      <c r="AG5298" s="327"/>
      <c r="AH5298" s="327"/>
      <c r="AI5298" s="327"/>
      <c r="AJ5298" s="326"/>
      <c r="AK5298" s="327"/>
      <c r="AL5298" s="327"/>
      <c r="AM5298" s="331"/>
      <c r="AN5298" s="332"/>
      <c r="AO5298" s="333"/>
      <c r="AP5298" s="333"/>
      <c r="AQ5298" s="333"/>
      <c r="AR5298" s="332"/>
      <c r="AS5298" s="332"/>
    </row>
    <row r="5299" spans="1:45" x14ac:dyDescent="0.2">
      <c r="A5299" s="326"/>
      <c r="B5299" s="325"/>
      <c r="C5299" s="325"/>
      <c r="D5299" s="325"/>
      <c r="E5299" s="325"/>
      <c r="F5299" s="325"/>
      <c r="G5299" s="325"/>
      <c r="H5299" s="325"/>
      <c r="I5299" s="325"/>
      <c r="J5299" s="325"/>
      <c r="K5299" s="325"/>
      <c r="L5299" s="327"/>
      <c r="M5299" s="328"/>
      <c r="N5299" s="327"/>
      <c r="P5299" s="325"/>
      <c r="Q5299" s="325"/>
      <c r="R5299" s="325"/>
      <c r="S5299" s="325"/>
      <c r="T5299" s="328"/>
      <c r="U5299" s="329"/>
      <c r="V5299" s="330"/>
      <c r="W5299" s="330"/>
      <c r="X5299" s="325"/>
      <c r="Y5299" s="325"/>
      <c r="Z5299" s="325"/>
      <c r="AA5299" s="325"/>
      <c r="AB5299" s="325"/>
      <c r="AC5299" s="325"/>
      <c r="AD5299" s="325"/>
      <c r="AE5299" s="330"/>
      <c r="AF5299" s="326"/>
      <c r="AG5299" s="327"/>
      <c r="AH5299" s="327"/>
      <c r="AI5299" s="327"/>
      <c r="AJ5299" s="326"/>
      <c r="AK5299" s="327"/>
      <c r="AL5299" s="327"/>
      <c r="AM5299" s="331"/>
      <c r="AN5299" s="332"/>
      <c r="AO5299" s="333"/>
      <c r="AP5299" s="333"/>
      <c r="AQ5299" s="333"/>
      <c r="AR5299" s="332"/>
      <c r="AS5299" s="332"/>
    </row>
    <row r="5300" spans="1:45" x14ac:dyDescent="0.2">
      <c r="A5300" s="326"/>
      <c r="B5300" s="325"/>
      <c r="C5300" s="325"/>
      <c r="D5300" s="325"/>
      <c r="E5300" s="325"/>
      <c r="F5300" s="325"/>
      <c r="G5300" s="325"/>
      <c r="H5300" s="325"/>
      <c r="I5300" s="325"/>
      <c r="J5300" s="325"/>
      <c r="K5300" s="325"/>
      <c r="L5300" s="327"/>
      <c r="M5300" s="328"/>
      <c r="N5300" s="327"/>
      <c r="P5300" s="325"/>
      <c r="Q5300" s="325"/>
      <c r="R5300" s="325"/>
      <c r="S5300" s="325"/>
      <c r="T5300" s="328"/>
      <c r="U5300" s="329"/>
      <c r="V5300" s="330"/>
      <c r="W5300" s="330"/>
      <c r="X5300" s="325"/>
      <c r="Y5300" s="325"/>
      <c r="Z5300" s="325"/>
      <c r="AA5300" s="325"/>
      <c r="AB5300" s="325"/>
      <c r="AC5300" s="325"/>
      <c r="AD5300" s="325"/>
      <c r="AE5300" s="330"/>
      <c r="AF5300" s="326"/>
      <c r="AG5300" s="327"/>
      <c r="AH5300" s="327"/>
      <c r="AI5300" s="327"/>
      <c r="AJ5300" s="326"/>
      <c r="AK5300" s="327"/>
      <c r="AL5300" s="327"/>
      <c r="AM5300" s="331"/>
      <c r="AN5300" s="332"/>
      <c r="AO5300" s="333"/>
      <c r="AP5300" s="333"/>
      <c r="AQ5300" s="333"/>
      <c r="AR5300" s="332"/>
      <c r="AS5300" s="332"/>
    </row>
    <row r="5301" spans="1:45" x14ac:dyDescent="0.2">
      <c r="A5301" s="306"/>
      <c r="L5301" s="307"/>
      <c r="N5301" s="307"/>
      <c r="U5301" s="309"/>
      <c r="AF5301" s="306"/>
      <c r="AG5301" s="307"/>
      <c r="AH5301" s="307"/>
      <c r="AI5301" s="307"/>
      <c r="AK5301" s="307"/>
      <c r="AL5301" s="307"/>
      <c r="AN5301" s="312"/>
      <c r="AS5301" s="314"/>
    </row>
    <row r="5302" spans="1:45" x14ac:dyDescent="0.2">
      <c r="A5302" s="306"/>
      <c r="L5302" s="307"/>
      <c r="N5302" s="307"/>
      <c r="U5302" s="309"/>
      <c r="AF5302" s="306"/>
      <c r="AG5302" s="307"/>
      <c r="AH5302" s="307"/>
      <c r="AI5302" s="307"/>
      <c r="AK5302" s="307"/>
      <c r="AL5302" s="307"/>
      <c r="AN5302" s="312"/>
      <c r="AS5302" s="314"/>
    </row>
    <row r="5303" spans="1:45" x14ac:dyDescent="0.2">
      <c r="A5303" s="306"/>
      <c r="L5303" s="307"/>
      <c r="N5303" s="307"/>
      <c r="U5303" s="309"/>
      <c r="AF5303" s="306"/>
      <c r="AG5303" s="307"/>
      <c r="AH5303" s="307"/>
      <c r="AI5303" s="307"/>
      <c r="AK5303" s="307"/>
      <c r="AL5303" s="307"/>
      <c r="AN5303" s="312"/>
      <c r="AS5303" s="314"/>
    </row>
    <row r="5304" spans="1:45" x14ac:dyDescent="0.2">
      <c r="A5304" s="306"/>
      <c r="L5304" s="307"/>
      <c r="N5304" s="307"/>
      <c r="U5304" s="309"/>
      <c r="AF5304" s="306"/>
      <c r="AG5304" s="307"/>
      <c r="AH5304" s="307"/>
      <c r="AI5304" s="307"/>
      <c r="AK5304" s="307"/>
      <c r="AL5304" s="307"/>
      <c r="AN5304" s="312"/>
      <c r="AS5304" s="314"/>
    </row>
    <row r="5305" spans="1:45" x14ac:dyDescent="0.2">
      <c r="A5305" s="326"/>
      <c r="B5305" s="325"/>
      <c r="C5305" s="325"/>
      <c r="D5305" s="325"/>
      <c r="E5305" s="325"/>
      <c r="F5305" s="325"/>
      <c r="G5305" s="325"/>
      <c r="H5305" s="325"/>
      <c r="I5305" s="325"/>
      <c r="J5305" s="325"/>
      <c r="K5305" s="325"/>
      <c r="L5305" s="327"/>
      <c r="M5305" s="328"/>
      <c r="N5305" s="327"/>
      <c r="P5305" s="325"/>
      <c r="Q5305" s="325"/>
      <c r="R5305" s="325"/>
      <c r="S5305" s="325"/>
      <c r="T5305" s="328"/>
      <c r="U5305" s="329"/>
      <c r="V5305" s="330"/>
      <c r="W5305" s="330"/>
      <c r="X5305" s="325"/>
      <c r="Y5305" s="325"/>
      <c r="Z5305" s="325"/>
      <c r="AA5305" s="325"/>
      <c r="AB5305" s="325"/>
      <c r="AC5305" s="325"/>
      <c r="AD5305" s="325"/>
      <c r="AE5305" s="330"/>
      <c r="AF5305" s="326"/>
      <c r="AG5305" s="327"/>
      <c r="AH5305" s="327"/>
      <c r="AI5305" s="327"/>
      <c r="AJ5305" s="326"/>
      <c r="AK5305" s="327"/>
      <c r="AL5305" s="327"/>
      <c r="AM5305" s="331"/>
      <c r="AN5305" s="332"/>
      <c r="AO5305" s="333"/>
      <c r="AP5305" s="333"/>
      <c r="AQ5305" s="333"/>
      <c r="AR5305" s="332"/>
      <c r="AS5305" s="332"/>
    </row>
    <row r="5306" spans="1:45" x14ac:dyDescent="0.2">
      <c r="A5306" s="326"/>
      <c r="B5306" s="325"/>
      <c r="C5306" s="325"/>
      <c r="D5306" s="325"/>
      <c r="E5306" s="325"/>
      <c r="F5306" s="325"/>
      <c r="G5306" s="325"/>
      <c r="H5306" s="325"/>
      <c r="I5306" s="325"/>
      <c r="J5306" s="325"/>
      <c r="K5306" s="325"/>
      <c r="L5306" s="327"/>
      <c r="M5306" s="328"/>
      <c r="N5306" s="327"/>
      <c r="P5306" s="325"/>
      <c r="Q5306" s="325"/>
      <c r="R5306" s="325"/>
      <c r="S5306" s="325"/>
      <c r="T5306" s="328"/>
      <c r="U5306" s="329"/>
      <c r="V5306" s="330"/>
      <c r="W5306" s="330"/>
      <c r="X5306" s="325"/>
      <c r="Y5306" s="325"/>
      <c r="Z5306" s="325"/>
      <c r="AA5306" s="325"/>
      <c r="AB5306" s="325"/>
      <c r="AC5306" s="325"/>
      <c r="AD5306" s="325"/>
      <c r="AE5306" s="330"/>
      <c r="AF5306" s="326"/>
      <c r="AG5306" s="327"/>
      <c r="AH5306" s="327"/>
      <c r="AI5306" s="327"/>
      <c r="AJ5306" s="326"/>
      <c r="AK5306" s="327"/>
      <c r="AL5306" s="327"/>
      <c r="AM5306" s="331"/>
      <c r="AN5306" s="332"/>
      <c r="AO5306" s="333"/>
      <c r="AP5306" s="333"/>
      <c r="AQ5306" s="333"/>
      <c r="AR5306" s="332"/>
      <c r="AS5306" s="332"/>
    </row>
    <row r="5307" spans="1:45" x14ac:dyDescent="0.2">
      <c r="A5307" s="326"/>
      <c r="B5307" s="325"/>
      <c r="C5307" s="325"/>
      <c r="D5307" s="325"/>
      <c r="E5307" s="325"/>
      <c r="F5307" s="325"/>
      <c r="G5307" s="325"/>
      <c r="H5307" s="325"/>
      <c r="I5307" s="325"/>
      <c r="J5307" s="325"/>
      <c r="K5307" s="325"/>
      <c r="L5307" s="327"/>
      <c r="M5307" s="328"/>
      <c r="N5307" s="327"/>
      <c r="P5307" s="325"/>
      <c r="Q5307" s="325"/>
      <c r="R5307" s="325"/>
      <c r="S5307" s="325"/>
      <c r="T5307" s="328"/>
      <c r="U5307" s="329"/>
      <c r="V5307" s="330"/>
      <c r="W5307" s="330"/>
      <c r="X5307" s="325"/>
      <c r="Y5307" s="325"/>
      <c r="Z5307" s="325"/>
      <c r="AA5307" s="325"/>
      <c r="AB5307" s="325"/>
      <c r="AC5307" s="325"/>
      <c r="AD5307" s="325"/>
      <c r="AE5307" s="330"/>
      <c r="AF5307" s="326"/>
      <c r="AG5307" s="327"/>
      <c r="AH5307" s="327"/>
      <c r="AI5307" s="327"/>
      <c r="AJ5307" s="326"/>
      <c r="AK5307" s="327"/>
      <c r="AL5307" s="327"/>
      <c r="AM5307" s="331"/>
      <c r="AN5307" s="332"/>
      <c r="AO5307" s="333"/>
      <c r="AP5307" s="333"/>
      <c r="AQ5307" s="333"/>
      <c r="AR5307" s="332"/>
      <c r="AS5307" s="332"/>
    </row>
    <row r="5308" spans="1:45" x14ac:dyDescent="0.2">
      <c r="A5308" s="326"/>
      <c r="B5308" s="325"/>
      <c r="C5308" s="325"/>
      <c r="D5308" s="325"/>
      <c r="E5308" s="325"/>
      <c r="F5308" s="325"/>
      <c r="G5308" s="325"/>
      <c r="H5308" s="325"/>
      <c r="I5308" s="325"/>
      <c r="J5308" s="325"/>
      <c r="K5308" s="325"/>
      <c r="L5308" s="327"/>
      <c r="M5308" s="328"/>
      <c r="N5308" s="327"/>
      <c r="P5308" s="325"/>
      <c r="Q5308" s="325"/>
      <c r="R5308" s="325"/>
      <c r="S5308" s="325"/>
      <c r="T5308" s="328"/>
      <c r="U5308" s="329"/>
      <c r="V5308" s="330"/>
      <c r="W5308" s="330"/>
      <c r="X5308" s="325"/>
      <c r="Y5308" s="325"/>
      <c r="Z5308" s="325"/>
      <c r="AA5308" s="325"/>
      <c r="AB5308" s="325"/>
      <c r="AC5308" s="325"/>
      <c r="AD5308" s="325"/>
      <c r="AE5308" s="330"/>
      <c r="AF5308" s="326"/>
      <c r="AG5308" s="327"/>
      <c r="AH5308" s="327"/>
      <c r="AI5308" s="327"/>
      <c r="AJ5308" s="326"/>
      <c r="AK5308" s="327"/>
      <c r="AL5308" s="327"/>
      <c r="AM5308" s="331"/>
      <c r="AN5308" s="332"/>
      <c r="AO5308" s="333"/>
      <c r="AP5308" s="333"/>
      <c r="AQ5308" s="333"/>
      <c r="AR5308" s="332"/>
      <c r="AS5308" s="332"/>
    </row>
    <row r="5309" spans="1:45" x14ac:dyDescent="0.2">
      <c r="A5309" s="326"/>
      <c r="B5309" s="325"/>
      <c r="C5309" s="325"/>
      <c r="D5309" s="325"/>
      <c r="E5309" s="325"/>
      <c r="F5309" s="325"/>
      <c r="G5309" s="325"/>
      <c r="H5309" s="325"/>
      <c r="I5309" s="325"/>
      <c r="J5309" s="325"/>
      <c r="K5309" s="325"/>
      <c r="L5309" s="327"/>
      <c r="M5309" s="328"/>
      <c r="N5309" s="327"/>
      <c r="P5309" s="325"/>
      <c r="Q5309" s="325"/>
      <c r="R5309" s="325"/>
      <c r="S5309" s="325"/>
      <c r="T5309" s="328"/>
      <c r="U5309" s="329"/>
      <c r="V5309" s="330"/>
      <c r="W5309" s="330"/>
      <c r="X5309" s="325"/>
      <c r="Y5309" s="325"/>
      <c r="Z5309" s="325"/>
      <c r="AA5309" s="325"/>
      <c r="AB5309" s="325"/>
      <c r="AC5309" s="325"/>
      <c r="AD5309" s="325"/>
      <c r="AE5309" s="330"/>
      <c r="AF5309" s="326"/>
      <c r="AG5309" s="327"/>
      <c r="AH5309" s="327"/>
      <c r="AI5309" s="327"/>
      <c r="AJ5309" s="326"/>
      <c r="AK5309" s="327"/>
      <c r="AL5309" s="327"/>
      <c r="AM5309" s="331"/>
      <c r="AN5309" s="332"/>
      <c r="AO5309" s="333"/>
      <c r="AP5309" s="333"/>
      <c r="AQ5309" s="333"/>
      <c r="AR5309" s="332"/>
      <c r="AS5309" s="332"/>
    </row>
    <row r="5310" spans="1:45" x14ac:dyDescent="0.2">
      <c r="A5310" s="326"/>
      <c r="B5310" s="325"/>
      <c r="C5310" s="325"/>
      <c r="D5310" s="325"/>
      <c r="E5310" s="325"/>
      <c r="F5310" s="325"/>
      <c r="G5310" s="325"/>
      <c r="H5310" s="325"/>
      <c r="I5310" s="325"/>
      <c r="J5310" s="325"/>
      <c r="K5310" s="325"/>
      <c r="L5310" s="327"/>
      <c r="M5310" s="328"/>
      <c r="N5310" s="327"/>
      <c r="P5310" s="325"/>
      <c r="Q5310" s="325"/>
      <c r="R5310" s="325"/>
      <c r="S5310" s="325"/>
      <c r="T5310" s="328"/>
      <c r="U5310" s="329"/>
      <c r="V5310" s="330"/>
      <c r="W5310" s="330"/>
      <c r="X5310" s="325"/>
      <c r="Y5310" s="325"/>
      <c r="Z5310" s="325"/>
      <c r="AA5310" s="325"/>
      <c r="AB5310" s="325"/>
      <c r="AC5310" s="325"/>
      <c r="AD5310" s="325"/>
      <c r="AE5310" s="330"/>
      <c r="AF5310" s="326"/>
      <c r="AG5310" s="327"/>
      <c r="AH5310" s="327"/>
      <c r="AI5310" s="327"/>
      <c r="AJ5310" s="326"/>
      <c r="AK5310" s="327"/>
      <c r="AL5310" s="327"/>
      <c r="AM5310" s="331"/>
      <c r="AN5310" s="332"/>
      <c r="AO5310" s="333"/>
      <c r="AP5310" s="333"/>
      <c r="AQ5310" s="333"/>
      <c r="AR5310" s="332"/>
      <c r="AS5310" s="332"/>
    </row>
    <row r="5311" spans="1:45" x14ac:dyDescent="0.2">
      <c r="A5311" s="326"/>
      <c r="B5311" s="325"/>
      <c r="C5311" s="325"/>
      <c r="D5311" s="325"/>
      <c r="E5311" s="325"/>
      <c r="F5311" s="325"/>
      <c r="G5311" s="325"/>
      <c r="H5311" s="325"/>
      <c r="I5311" s="325"/>
      <c r="J5311" s="325"/>
      <c r="K5311" s="325"/>
      <c r="L5311" s="327"/>
      <c r="M5311" s="328"/>
      <c r="N5311" s="327"/>
      <c r="P5311" s="325"/>
      <c r="Q5311" s="325"/>
      <c r="R5311" s="325"/>
      <c r="S5311" s="325"/>
      <c r="T5311" s="328"/>
      <c r="U5311" s="329"/>
      <c r="V5311" s="330"/>
      <c r="W5311" s="330"/>
      <c r="X5311" s="325"/>
      <c r="Y5311" s="325"/>
      <c r="Z5311" s="325"/>
      <c r="AA5311" s="325"/>
      <c r="AB5311" s="325"/>
      <c r="AC5311" s="325"/>
      <c r="AD5311" s="325"/>
      <c r="AE5311" s="330"/>
      <c r="AF5311" s="326"/>
      <c r="AG5311" s="327"/>
      <c r="AH5311" s="327"/>
      <c r="AI5311" s="327"/>
      <c r="AJ5311" s="326"/>
      <c r="AK5311" s="327"/>
      <c r="AL5311" s="327"/>
      <c r="AM5311" s="331"/>
      <c r="AN5311" s="332"/>
      <c r="AO5311" s="333"/>
      <c r="AP5311" s="333"/>
      <c r="AQ5311" s="333"/>
      <c r="AR5311" s="332"/>
      <c r="AS5311" s="332"/>
    </row>
    <row r="5312" spans="1:45" x14ac:dyDescent="0.2">
      <c r="A5312" s="326"/>
      <c r="B5312" s="325"/>
      <c r="C5312" s="325"/>
      <c r="D5312" s="325"/>
      <c r="E5312" s="325"/>
      <c r="F5312" s="325"/>
      <c r="G5312" s="325"/>
      <c r="H5312" s="325"/>
      <c r="I5312" s="325"/>
      <c r="J5312" s="325"/>
      <c r="K5312" s="325"/>
      <c r="L5312" s="327"/>
      <c r="M5312" s="328"/>
      <c r="N5312" s="327"/>
      <c r="P5312" s="325"/>
      <c r="Q5312" s="325"/>
      <c r="R5312" s="325"/>
      <c r="S5312" s="325"/>
      <c r="T5312" s="328"/>
      <c r="U5312" s="329"/>
      <c r="V5312" s="330"/>
      <c r="W5312" s="330"/>
      <c r="X5312" s="325"/>
      <c r="Y5312" s="325"/>
      <c r="Z5312" s="325"/>
      <c r="AA5312" s="325"/>
      <c r="AB5312" s="325"/>
      <c r="AC5312" s="325"/>
      <c r="AD5312" s="325"/>
      <c r="AE5312" s="330"/>
      <c r="AF5312" s="326"/>
      <c r="AG5312" s="327"/>
      <c r="AH5312" s="327"/>
      <c r="AI5312" s="327"/>
      <c r="AJ5312" s="326"/>
      <c r="AK5312" s="327"/>
      <c r="AL5312" s="327"/>
      <c r="AM5312" s="331"/>
      <c r="AN5312" s="332"/>
      <c r="AO5312" s="333"/>
      <c r="AP5312" s="333"/>
      <c r="AQ5312" s="333"/>
      <c r="AR5312" s="332"/>
      <c r="AS5312" s="332"/>
    </row>
    <row r="5313" spans="1:45" x14ac:dyDescent="0.2">
      <c r="A5313" s="326"/>
      <c r="B5313" s="325"/>
      <c r="C5313" s="325"/>
      <c r="D5313" s="325"/>
      <c r="E5313" s="325"/>
      <c r="F5313" s="325"/>
      <c r="G5313" s="325"/>
      <c r="H5313" s="325"/>
      <c r="I5313" s="325"/>
      <c r="J5313" s="325"/>
      <c r="K5313" s="325"/>
      <c r="L5313" s="327"/>
      <c r="M5313" s="328"/>
      <c r="N5313" s="327"/>
      <c r="P5313" s="325"/>
      <c r="Q5313" s="325"/>
      <c r="R5313" s="325"/>
      <c r="S5313" s="325"/>
      <c r="T5313" s="328"/>
      <c r="U5313" s="329"/>
      <c r="V5313" s="330"/>
      <c r="W5313" s="330"/>
      <c r="X5313" s="325"/>
      <c r="Y5313" s="325"/>
      <c r="Z5313" s="325"/>
      <c r="AA5313" s="325"/>
      <c r="AB5313" s="325"/>
      <c r="AC5313" s="325"/>
      <c r="AD5313" s="325"/>
      <c r="AE5313" s="330"/>
      <c r="AF5313" s="326"/>
      <c r="AG5313" s="327"/>
      <c r="AH5313" s="327"/>
      <c r="AI5313" s="327"/>
      <c r="AJ5313" s="326"/>
      <c r="AK5313" s="327"/>
      <c r="AL5313" s="327"/>
      <c r="AM5313" s="331"/>
      <c r="AN5313" s="332"/>
      <c r="AO5313" s="333"/>
      <c r="AP5313" s="333"/>
      <c r="AQ5313" s="333"/>
      <c r="AR5313" s="332"/>
      <c r="AS5313" s="332"/>
    </row>
    <row r="5314" spans="1:45" x14ac:dyDescent="0.2">
      <c r="A5314" s="326"/>
      <c r="B5314" s="325"/>
      <c r="C5314" s="325"/>
      <c r="D5314" s="325"/>
      <c r="E5314" s="325"/>
      <c r="F5314" s="325"/>
      <c r="G5314" s="325"/>
      <c r="H5314" s="325"/>
      <c r="I5314" s="325"/>
      <c r="J5314" s="325"/>
      <c r="K5314" s="325"/>
      <c r="L5314" s="327"/>
      <c r="M5314" s="328"/>
      <c r="N5314" s="327"/>
      <c r="P5314" s="325"/>
      <c r="Q5314" s="325"/>
      <c r="R5314" s="325"/>
      <c r="S5314" s="325"/>
      <c r="T5314" s="328"/>
      <c r="U5314" s="329"/>
      <c r="V5314" s="330"/>
      <c r="W5314" s="330"/>
      <c r="X5314" s="325"/>
      <c r="Y5314" s="325"/>
      <c r="Z5314" s="325"/>
      <c r="AA5314" s="325"/>
      <c r="AB5314" s="325"/>
      <c r="AC5314" s="325"/>
      <c r="AD5314" s="325"/>
      <c r="AE5314" s="330"/>
      <c r="AF5314" s="326"/>
      <c r="AG5314" s="327"/>
      <c r="AH5314" s="327"/>
      <c r="AI5314" s="327"/>
      <c r="AJ5314" s="326"/>
      <c r="AK5314" s="327"/>
      <c r="AL5314" s="327"/>
      <c r="AM5314" s="331"/>
      <c r="AN5314" s="332"/>
      <c r="AO5314" s="333"/>
      <c r="AP5314" s="333"/>
      <c r="AQ5314" s="333"/>
      <c r="AR5314" s="332"/>
      <c r="AS5314" s="332"/>
    </row>
    <row r="5315" spans="1:45" x14ac:dyDescent="0.2">
      <c r="A5315" s="326"/>
      <c r="B5315" s="325"/>
      <c r="C5315" s="325"/>
      <c r="D5315" s="325"/>
      <c r="E5315" s="325"/>
      <c r="F5315" s="325"/>
      <c r="G5315" s="325"/>
      <c r="H5315" s="325"/>
      <c r="I5315" s="325"/>
      <c r="J5315" s="325"/>
      <c r="K5315" s="325"/>
      <c r="L5315" s="327"/>
      <c r="M5315" s="328"/>
      <c r="N5315" s="327"/>
      <c r="P5315" s="325"/>
      <c r="Q5315" s="325"/>
      <c r="R5315" s="325"/>
      <c r="S5315" s="325"/>
      <c r="T5315" s="328"/>
      <c r="U5315" s="329"/>
      <c r="V5315" s="330"/>
      <c r="W5315" s="330"/>
      <c r="X5315" s="325"/>
      <c r="Y5315" s="325"/>
      <c r="Z5315" s="325"/>
      <c r="AA5315" s="325"/>
      <c r="AB5315" s="325"/>
      <c r="AC5315" s="325"/>
      <c r="AD5315" s="325"/>
      <c r="AE5315" s="330"/>
      <c r="AF5315" s="326"/>
      <c r="AG5315" s="327"/>
      <c r="AH5315" s="327"/>
      <c r="AI5315" s="327"/>
      <c r="AJ5315" s="326"/>
      <c r="AK5315" s="327"/>
      <c r="AL5315" s="327"/>
      <c r="AM5315" s="331"/>
      <c r="AN5315" s="332"/>
      <c r="AO5315" s="333"/>
      <c r="AP5315" s="333"/>
      <c r="AQ5315" s="333"/>
      <c r="AR5315" s="332"/>
      <c r="AS5315" s="332"/>
    </row>
    <row r="5316" spans="1:45" x14ac:dyDescent="0.2">
      <c r="A5316" s="326"/>
      <c r="B5316" s="325"/>
      <c r="C5316" s="325"/>
      <c r="D5316" s="325"/>
      <c r="E5316" s="325"/>
      <c r="F5316" s="325"/>
      <c r="G5316" s="325"/>
      <c r="H5316" s="325"/>
      <c r="I5316" s="325"/>
      <c r="J5316" s="325"/>
      <c r="K5316" s="325"/>
      <c r="L5316" s="327"/>
      <c r="M5316" s="328"/>
      <c r="N5316" s="327"/>
      <c r="P5316" s="325"/>
      <c r="Q5316" s="325"/>
      <c r="R5316" s="325"/>
      <c r="S5316" s="325"/>
      <c r="T5316" s="328"/>
      <c r="U5316" s="329"/>
      <c r="V5316" s="330"/>
      <c r="W5316" s="330"/>
      <c r="X5316" s="325"/>
      <c r="Y5316" s="325"/>
      <c r="Z5316" s="325"/>
      <c r="AA5316" s="325"/>
      <c r="AB5316" s="325"/>
      <c r="AC5316" s="325"/>
      <c r="AD5316" s="325"/>
      <c r="AE5316" s="330"/>
      <c r="AF5316" s="326"/>
      <c r="AG5316" s="327"/>
      <c r="AH5316" s="327"/>
      <c r="AI5316" s="327"/>
      <c r="AJ5316" s="326"/>
      <c r="AK5316" s="327"/>
      <c r="AL5316" s="327"/>
      <c r="AM5316" s="331"/>
      <c r="AN5316" s="332"/>
      <c r="AO5316" s="333"/>
      <c r="AP5316" s="333"/>
      <c r="AQ5316" s="333"/>
      <c r="AR5316" s="332"/>
      <c r="AS5316" s="332"/>
    </row>
    <row r="5317" spans="1:45" x14ac:dyDescent="0.2">
      <c r="A5317" s="326"/>
      <c r="B5317" s="325"/>
      <c r="C5317" s="325"/>
      <c r="D5317" s="325"/>
      <c r="E5317" s="325"/>
      <c r="F5317" s="325"/>
      <c r="G5317" s="325"/>
      <c r="H5317" s="325"/>
      <c r="I5317" s="325"/>
      <c r="J5317" s="325"/>
      <c r="K5317" s="325"/>
      <c r="L5317" s="327"/>
      <c r="M5317" s="328"/>
      <c r="N5317" s="327"/>
      <c r="P5317" s="325"/>
      <c r="Q5317" s="325"/>
      <c r="R5317" s="325"/>
      <c r="S5317" s="325"/>
      <c r="T5317" s="328"/>
      <c r="U5317" s="329"/>
      <c r="V5317" s="330"/>
      <c r="W5317" s="330"/>
      <c r="X5317" s="325"/>
      <c r="Y5317" s="325"/>
      <c r="Z5317" s="325"/>
      <c r="AA5317" s="325"/>
      <c r="AB5317" s="325"/>
      <c r="AC5317" s="325"/>
      <c r="AD5317" s="325"/>
      <c r="AE5317" s="330"/>
      <c r="AF5317" s="326"/>
      <c r="AG5317" s="327"/>
      <c r="AH5317" s="327"/>
      <c r="AI5317" s="327"/>
      <c r="AJ5317" s="326"/>
      <c r="AK5317" s="327"/>
      <c r="AL5317" s="327"/>
      <c r="AM5317" s="331"/>
      <c r="AN5317" s="332"/>
      <c r="AO5317" s="333"/>
      <c r="AP5317" s="333"/>
      <c r="AQ5317" s="333"/>
      <c r="AR5317" s="332"/>
      <c r="AS5317" s="332"/>
    </row>
    <row r="5318" spans="1:45" x14ac:dyDescent="0.2">
      <c r="A5318" s="326"/>
      <c r="B5318" s="325"/>
      <c r="C5318" s="325"/>
      <c r="D5318" s="325"/>
      <c r="E5318" s="325"/>
      <c r="F5318" s="325"/>
      <c r="G5318" s="325"/>
      <c r="H5318" s="325"/>
      <c r="I5318" s="325"/>
      <c r="J5318" s="325"/>
      <c r="K5318" s="325"/>
      <c r="L5318" s="327"/>
      <c r="M5318" s="328"/>
      <c r="N5318" s="327"/>
      <c r="P5318" s="325"/>
      <c r="Q5318" s="325"/>
      <c r="R5318" s="325"/>
      <c r="S5318" s="325"/>
      <c r="T5318" s="328"/>
      <c r="U5318" s="329"/>
      <c r="V5318" s="330"/>
      <c r="W5318" s="330"/>
      <c r="X5318" s="325"/>
      <c r="Y5318" s="325"/>
      <c r="Z5318" s="325"/>
      <c r="AA5318" s="325"/>
      <c r="AB5318" s="325"/>
      <c r="AC5318" s="325"/>
      <c r="AD5318" s="325"/>
      <c r="AE5318" s="330"/>
      <c r="AF5318" s="326"/>
      <c r="AG5318" s="327"/>
      <c r="AH5318" s="327"/>
      <c r="AI5318" s="327"/>
      <c r="AJ5318" s="326"/>
      <c r="AK5318" s="327"/>
      <c r="AL5318" s="327"/>
      <c r="AM5318" s="331"/>
      <c r="AN5318" s="332"/>
      <c r="AO5318" s="333"/>
      <c r="AP5318" s="333"/>
      <c r="AQ5318" s="333"/>
      <c r="AR5318" s="332"/>
      <c r="AS5318" s="332"/>
    </row>
    <row r="5319" spans="1:45" x14ac:dyDescent="0.2">
      <c r="A5319" s="326"/>
      <c r="B5319" s="325"/>
      <c r="C5319" s="325"/>
      <c r="D5319" s="325"/>
      <c r="E5319" s="325"/>
      <c r="F5319" s="325"/>
      <c r="G5319" s="325"/>
      <c r="H5319" s="325"/>
      <c r="I5319" s="325"/>
      <c r="J5319" s="325"/>
      <c r="K5319" s="325"/>
      <c r="L5319" s="327"/>
      <c r="M5319" s="328"/>
      <c r="N5319" s="327"/>
      <c r="P5319" s="325"/>
      <c r="Q5319" s="325"/>
      <c r="R5319" s="325"/>
      <c r="S5319" s="325"/>
      <c r="T5319" s="328"/>
      <c r="U5319" s="329"/>
      <c r="V5319" s="330"/>
      <c r="W5319" s="330"/>
      <c r="X5319" s="325"/>
      <c r="Y5319" s="325"/>
      <c r="Z5319" s="325"/>
      <c r="AA5319" s="325"/>
      <c r="AB5319" s="325"/>
      <c r="AC5319" s="325"/>
      <c r="AD5319" s="325"/>
      <c r="AE5319" s="330"/>
      <c r="AF5319" s="326"/>
      <c r="AG5319" s="327"/>
      <c r="AH5319" s="327"/>
      <c r="AI5319" s="327"/>
      <c r="AJ5319" s="326"/>
      <c r="AK5319" s="327"/>
      <c r="AL5319" s="327"/>
      <c r="AM5319" s="331"/>
      <c r="AN5319" s="332"/>
      <c r="AO5319" s="333"/>
      <c r="AP5319" s="333"/>
      <c r="AQ5319" s="333"/>
      <c r="AR5319" s="332"/>
      <c r="AS5319" s="332"/>
    </row>
    <row r="5320" spans="1:45" x14ac:dyDescent="0.2">
      <c r="A5320" s="326"/>
      <c r="B5320" s="325"/>
      <c r="C5320" s="325"/>
      <c r="D5320" s="325"/>
      <c r="E5320" s="325"/>
      <c r="F5320" s="325"/>
      <c r="G5320" s="325"/>
      <c r="H5320" s="325"/>
      <c r="I5320" s="325"/>
      <c r="J5320" s="325"/>
      <c r="K5320" s="325"/>
      <c r="L5320" s="327"/>
      <c r="M5320" s="328"/>
      <c r="N5320" s="327"/>
      <c r="P5320" s="325"/>
      <c r="Q5320" s="325"/>
      <c r="R5320" s="325"/>
      <c r="S5320" s="325"/>
      <c r="T5320" s="328"/>
      <c r="U5320" s="329"/>
      <c r="V5320" s="330"/>
      <c r="W5320" s="330"/>
      <c r="X5320" s="325"/>
      <c r="Y5320" s="325"/>
      <c r="Z5320" s="325"/>
      <c r="AA5320" s="325"/>
      <c r="AB5320" s="325"/>
      <c r="AC5320" s="325"/>
      <c r="AD5320" s="325"/>
      <c r="AE5320" s="330"/>
      <c r="AF5320" s="326"/>
      <c r="AG5320" s="327"/>
      <c r="AH5320" s="327"/>
      <c r="AI5320" s="327"/>
      <c r="AJ5320" s="326"/>
      <c r="AK5320" s="327"/>
      <c r="AL5320" s="327"/>
      <c r="AM5320" s="331"/>
      <c r="AN5320" s="332"/>
      <c r="AO5320" s="333"/>
      <c r="AP5320" s="333"/>
      <c r="AQ5320" s="333"/>
      <c r="AR5320" s="332"/>
      <c r="AS5320" s="332"/>
    </row>
    <row r="5321" spans="1:45" x14ac:dyDescent="0.2">
      <c r="A5321" s="326"/>
      <c r="B5321" s="325"/>
      <c r="C5321" s="325"/>
      <c r="D5321" s="325"/>
      <c r="E5321" s="325"/>
      <c r="F5321" s="325"/>
      <c r="G5321" s="325"/>
      <c r="H5321" s="325"/>
      <c r="I5321" s="325"/>
      <c r="J5321" s="325"/>
      <c r="K5321" s="325"/>
      <c r="L5321" s="327"/>
      <c r="M5321" s="328"/>
      <c r="N5321" s="327"/>
      <c r="P5321" s="325"/>
      <c r="Q5321" s="325"/>
      <c r="R5321" s="325"/>
      <c r="S5321" s="325"/>
      <c r="T5321" s="328"/>
      <c r="U5321" s="329"/>
      <c r="V5321" s="330"/>
      <c r="W5321" s="330"/>
      <c r="X5321" s="325"/>
      <c r="Y5321" s="325"/>
      <c r="Z5321" s="325"/>
      <c r="AA5321" s="325"/>
      <c r="AB5321" s="325"/>
      <c r="AC5321" s="325"/>
      <c r="AD5321" s="325"/>
      <c r="AE5321" s="330"/>
      <c r="AF5321" s="326"/>
      <c r="AG5321" s="327"/>
      <c r="AH5321" s="327"/>
      <c r="AI5321" s="327"/>
      <c r="AJ5321" s="326"/>
      <c r="AK5321" s="327"/>
      <c r="AL5321" s="327"/>
      <c r="AM5321" s="331"/>
      <c r="AN5321" s="332"/>
      <c r="AO5321" s="333"/>
      <c r="AP5321" s="333"/>
      <c r="AQ5321" s="333"/>
      <c r="AR5321" s="332"/>
      <c r="AS5321" s="332"/>
    </row>
    <row r="5322" spans="1:45" x14ac:dyDescent="0.2">
      <c r="A5322" s="326"/>
      <c r="B5322" s="325"/>
      <c r="C5322" s="325"/>
      <c r="D5322" s="325"/>
      <c r="E5322" s="325"/>
      <c r="F5322" s="325"/>
      <c r="G5322" s="325"/>
      <c r="H5322" s="325"/>
      <c r="I5322" s="325"/>
      <c r="J5322" s="325"/>
      <c r="K5322" s="325"/>
      <c r="L5322" s="327"/>
      <c r="M5322" s="328"/>
      <c r="N5322" s="327"/>
      <c r="P5322" s="325"/>
      <c r="Q5322" s="325"/>
      <c r="R5322" s="325"/>
      <c r="S5322" s="325"/>
      <c r="T5322" s="328"/>
      <c r="U5322" s="329"/>
      <c r="V5322" s="330"/>
      <c r="W5322" s="330"/>
      <c r="X5322" s="325"/>
      <c r="Y5322" s="325"/>
      <c r="Z5322" s="325"/>
      <c r="AA5322" s="325"/>
      <c r="AB5322" s="325"/>
      <c r="AC5322" s="325"/>
      <c r="AD5322" s="325"/>
      <c r="AE5322" s="330"/>
      <c r="AF5322" s="326"/>
      <c r="AG5322" s="327"/>
      <c r="AH5322" s="327"/>
      <c r="AI5322" s="327"/>
      <c r="AJ5322" s="326"/>
      <c r="AK5322" s="327"/>
      <c r="AL5322" s="327"/>
      <c r="AM5322" s="331"/>
      <c r="AN5322" s="332"/>
      <c r="AO5322" s="333"/>
      <c r="AP5322" s="333"/>
      <c r="AQ5322" s="333"/>
      <c r="AR5322" s="332"/>
      <c r="AS5322" s="332"/>
    </row>
    <row r="5323" spans="1:45" x14ac:dyDescent="0.2">
      <c r="A5323" s="326"/>
      <c r="B5323" s="325"/>
      <c r="C5323" s="325"/>
      <c r="D5323" s="325"/>
      <c r="E5323" s="325"/>
      <c r="F5323" s="325"/>
      <c r="G5323" s="325"/>
      <c r="H5323" s="325"/>
      <c r="I5323" s="325"/>
      <c r="J5323" s="325"/>
      <c r="K5323" s="325"/>
      <c r="L5323" s="327"/>
      <c r="M5323" s="328"/>
      <c r="N5323" s="327"/>
      <c r="P5323" s="325"/>
      <c r="Q5323" s="325"/>
      <c r="R5323" s="325"/>
      <c r="S5323" s="325"/>
      <c r="T5323" s="328"/>
      <c r="U5323" s="329"/>
      <c r="V5323" s="330"/>
      <c r="W5323" s="330"/>
      <c r="X5323" s="325"/>
      <c r="Y5323" s="325"/>
      <c r="Z5323" s="325"/>
      <c r="AA5323" s="325"/>
      <c r="AB5323" s="325"/>
      <c r="AC5323" s="325"/>
      <c r="AD5323" s="325"/>
      <c r="AE5323" s="330"/>
      <c r="AF5323" s="326"/>
      <c r="AG5323" s="327"/>
      <c r="AH5323" s="327"/>
      <c r="AI5323" s="327"/>
      <c r="AJ5323" s="326"/>
      <c r="AK5323" s="327"/>
      <c r="AL5323" s="327"/>
      <c r="AM5323" s="331"/>
      <c r="AN5323" s="332"/>
      <c r="AO5323" s="333"/>
      <c r="AP5323" s="333"/>
      <c r="AQ5323" s="333"/>
      <c r="AR5323" s="332"/>
      <c r="AS5323" s="332"/>
    </row>
    <row r="5324" spans="1:45" x14ac:dyDescent="0.2">
      <c r="A5324" s="326"/>
      <c r="B5324" s="325"/>
      <c r="C5324" s="325"/>
      <c r="D5324" s="325"/>
      <c r="E5324" s="325"/>
      <c r="F5324" s="325"/>
      <c r="G5324" s="325"/>
      <c r="H5324" s="325"/>
      <c r="I5324" s="325"/>
      <c r="J5324" s="325"/>
      <c r="K5324" s="325"/>
      <c r="L5324" s="327"/>
      <c r="M5324" s="328"/>
      <c r="N5324" s="327"/>
      <c r="P5324" s="325"/>
      <c r="Q5324" s="325"/>
      <c r="R5324" s="325"/>
      <c r="S5324" s="325"/>
      <c r="T5324" s="328"/>
      <c r="U5324" s="329"/>
      <c r="V5324" s="330"/>
      <c r="W5324" s="330"/>
      <c r="X5324" s="325"/>
      <c r="Y5324" s="325"/>
      <c r="Z5324" s="325"/>
      <c r="AA5324" s="325"/>
      <c r="AB5324" s="325"/>
      <c r="AC5324" s="325"/>
      <c r="AD5324" s="325"/>
      <c r="AE5324" s="330"/>
      <c r="AF5324" s="326"/>
      <c r="AG5324" s="327"/>
      <c r="AH5324" s="327"/>
      <c r="AI5324" s="327"/>
      <c r="AJ5324" s="326"/>
      <c r="AK5324" s="327"/>
      <c r="AL5324" s="327"/>
      <c r="AM5324" s="331"/>
      <c r="AN5324" s="332"/>
      <c r="AO5324" s="333"/>
      <c r="AP5324" s="333"/>
      <c r="AQ5324" s="333"/>
      <c r="AR5324" s="332"/>
      <c r="AS5324" s="332"/>
    </row>
    <row r="5325" spans="1:45" x14ac:dyDescent="0.2">
      <c r="A5325" s="326"/>
      <c r="B5325" s="325"/>
      <c r="C5325" s="325"/>
      <c r="D5325" s="325"/>
      <c r="E5325" s="325"/>
      <c r="F5325" s="325"/>
      <c r="G5325" s="325"/>
      <c r="H5325" s="325"/>
      <c r="I5325" s="325"/>
      <c r="J5325" s="325"/>
      <c r="K5325" s="325"/>
      <c r="L5325" s="327"/>
      <c r="M5325" s="328"/>
      <c r="N5325" s="327"/>
      <c r="P5325" s="325"/>
      <c r="Q5325" s="325"/>
      <c r="R5325" s="325"/>
      <c r="S5325" s="325"/>
      <c r="T5325" s="328"/>
      <c r="U5325" s="329"/>
      <c r="V5325" s="330"/>
      <c r="W5325" s="330"/>
      <c r="X5325" s="325"/>
      <c r="Y5325" s="325"/>
      <c r="Z5325" s="325"/>
      <c r="AA5325" s="325"/>
      <c r="AB5325" s="325"/>
      <c r="AC5325" s="325"/>
      <c r="AD5325" s="325"/>
      <c r="AE5325" s="330"/>
      <c r="AF5325" s="326"/>
      <c r="AG5325" s="327"/>
      <c r="AH5325" s="327"/>
      <c r="AI5325" s="327"/>
      <c r="AJ5325" s="326"/>
      <c r="AK5325" s="327"/>
      <c r="AL5325" s="327"/>
      <c r="AM5325" s="331"/>
      <c r="AN5325" s="332"/>
      <c r="AO5325" s="333"/>
      <c r="AP5325" s="333"/>
      <c r="AQ5325" s="333"/>
      <c r="AR5325" s="332"/>
      <c r="AS5325" s="332"/>
    </row>
    <row r="5326" spans="1:45" x14ac:dyDescent="0.2">
      <c r="A5326" s="326"/>
      <c r="B5326" s="325"/>
      <c r="C5326" s="325"/>
      <c r="D5326" s="325"/>
      <c r="E5326" s="325"/>
      <c r="F5326" s="325"/>
      <c r="G5326" s="325"/>
      <c r="H5326" s="325"/>
      <c r="I5326" s="325"/>
      <c r="J5326" s="325"/>
      <c r="K5326" s="325"/>
      <c r="L5326" s="327"/>
      <c r="M5326" s="328"/>
      <c r="N5326" s="327"/>
      <c r="P5326" s="325"/>
      <c r="Q5326" s="325"/>
      <c r="R5326" s="325"/>
      <c r="S5326" s="325"/>
      <c r="T5326" s="328"/>
      <c r="U5326" s="329"/>
      <c r="V5326" s="330"/>
      <c r="W5326" s="330"/>
      <c r="X5326" s="325"/>
      <c r="Y5326" s="325"/>
      <c r="Z5326" s="325"/>
      <c r="AA5326" s="325"/>
      <c r="AB5326" s="325"/>
      <c r="AC5326" s="325"/>
      <c r="AD5326" s="325"/>
      <c r="AE5326" s="330"/>
      <c r="AF5326" s="326"/>
      <c r="AG5326" s="327"/>
      <c r="AH5326" s="327"/>
      <c r="AI5326" s="327"/>
      <c r="AJ5326" s="326"/>
      <c r="AK5326" s="327"/>
      <c r="AL5326" s="327"/>
      <c r="AM5326" s="331"/>
      <c r="AN5326" s="332"/>
      <c r="AO5326" s="333"/>
      <c r="AP5326" s="333"/>
      <c r="AQ5326" s="333"/>
      <c r="AR5326" s="332"/>
      <c r="AS5326" s="332"/>
    </row>
    <row r="5327" spans="1:45" x14ac:dyDescent="0.2">
      <c r="A5327" s="326"/>
      <c r="B5327" s="325"/>
      <c r="C5327" s="325"/>
      <c r="D5327" s="325"/>
      <c r="E5327" s="325"/>
      <c r="F5327" s="325"/>
      <c r="G5327" s="325"/>
      <c r="H5327" s="325"/>
      <c r="I5327" s="325"/>
      <c r="J5327" s="325"/>
      <c r="K5327" s="325"/>
      <c r="L5327" s="327"/>
      <c r="M5327" s="328"/>
      <c r="N5327" s="327"/>
      <c r="P5327" s="325"/>
      <c r="Q5327" s="325"/>
      <c r="R5327" s="325"/>
      <c r="S5327" s="325"/>
      <c r="T5327" s="328"/>
      <c r="U5327" s="329"/>
      <c r="V5327" s="330"/>
      <c r="W5327" s="330"/>
      <c r="X5327" s="325"/>
      <c r="Y5327" s="325"/>
      <c r="Z5327" s="325"/>
      <c r="AA5327" s="325"/>
      <c r="AB5327" s="325"/>
      <c r="AC5327" s="325"/>
      <c r="AD5327" s="325"/>
      <c r="AE5327" s="330"/>
      <c r="AF5327" s="326"/>
      <c r="AG5327" s="327"/>
      <c r="AH5327" s="327"/>
      <c r="AI5327" s="327"/>
      <c r="AJ5327" s="326"/>
      <c r="AK5327" s="327"/>
      <c r="AL5327" s="327"/>
      <c r="AM5327" s="331"/>
      <c r="AN5327" s="332"/>
      <c r="AO5327" s="333"/>
      <c r="AP5327" s="333"/>
      <c r="AQ5327" s="333"/>
      <c r="AR5327" s="332"/>
      <c r="AS5327" s="332"/>
    </row>
    <row r="5328" spans="1:45" x14ac:dyDescent="0.2">
      <c r="A5328" s="326"/>
      <c r="B5328" s="325"/>
      <c r="C5328" s="325"/>
      <c r="D5328" s="325"/>
      <c r="E5328" s="325"/>
      <c r="F5328" s="325"/>
      <c r="G5328" s="325"/>
      <c r="H5328" s="325"/>
      <c r="I5328" s="325"/>
      <c r="J5328" s="325"/>
      <c r="K5328" s="325"/>
      <c r="L5328" s="327"/>
      <c r="M5328" s="328"/>
      <c r="N5328" s="327"/>
      <c r="P5328" s="325"/>
      <c r="Q5328" s="325"/>
      <c r="R5328" s="325"/>
      <c r="S5328" s="325"/>
      <c r="T5328" s="328"/>
      <c r="U5328" s="329"/>
      <c r="V5328" s="330"/>
      <c r="W5328" s="330"/>
      <c r="X5328" s="325"/>
      <c r="Y5328" s="325"/>
      <c r="Z5328" s="325"/>
      <c r="AA5328" s="325"/>
      <c r="AB5328" s="325"/>
      <c r="AC5328" s="325"/>
      <c r="AD5328" s="325"/>
      <c r="AE5328" s="330"/>
      <c r="AF5328" s="326"/>
      <c r="AG5328" s="327"/>
      <c r="AH5328" s="327"/>
      <c r="AI5328" s="327"/>
      <c r="AJ5328" s="326"/>
      <c r="AK5328" s="327"/>
      <c r="AL5328" s="327"/>
      <c r="AM5328" s="331"/>
      <c r="AN5328" s="332"/>
      <c r="AO5328" s="333"/>
      <c r="AP5328" s="333"/>
      <c r="AQ5328" s="333"/>
      <c r="AR5328" s="332"/>
      <c r="AS5328" s="332"/>
    </row>
    <row r="5329" spans="1:45" x14ac:dyDescent="0.2">
      <c r="A5329" s="326"/>
      <c r="B5329" s="325"/>
      <c r="C5329" s="325"/>
      <c r="D5329" s="325"/>
      <c r="E5329" s="325"/>
      <c r="F5329" s="325"/>
      <c r="G5329" s="325"/>
      <c r="H5329" s="325"/>
      <c r="I5329" s="325"/>
      <c r="J5329" s="325"/>
      <c r="K5329" s="325"/>
      <c r="L5329" s="327"/>
      <c r="M5329" s="328"/>
      <c r="N5329" s="327"/>
      <c r="P5329" s="325"/>
      <c r="Q5329" s="325"/>
      <c r="R5329" s="325"/>
      <c r="S5329" s="325"/>
      <c r="T5329" s="328"/>
      <c r="U5329" s="329"/>
      <c r="V5329" s="330"/>
      <c r="W5329" s="330"/>
      <c r="X5329" s="325"/>
      <c r="Y5329" s="325"/>
      <c r="Z5329" s="325"/>
      <c r="AA5329" s="325"/>
      <c r="AB5329" s="325"/>
      <c r="AC5329" s="325"/>
      <c r="AD5329" s="325"/>
      <c r="AE5329" s="330"/>
      <c r="AF5329" s="326"/>
      <c r="AG5329" s="327"/>
      <c r="AH5329" s="327"/>
      <c r="AI5329" s="327"/>
      <c r="AJ5329" s="326"/>
      <c r="AK5329" s="327"/>
      <c r="AL5329" s="327"/>
      <c r="AM5329" s="331"/>
      <c r="AN5329" s="332"/>
      <c r="AO5329" s="333"/>
      <c r="AP5329" s="333"/>
      <c r="AQ5329" s="333"/>
      <c r="AR5329" s="332"/>
      <c r="AS5329" s="332"/>
    </row>
    <row r="5330" spans="1:45" x14ac:dyDescent="0.2">
      <c r="A5330" s="326"/>
      <c r="B5330" s="325"/>
      <c r="C5330" s="325"/>
      <c r="D5330" s="325"/>
      <c r="E5330" s="325"/>
      <c r="F5330" s="325"/>
      <c r="G5330" s="325"/>
      <c r="H5330" s="325"/>
      <c r="I5330" s="325"/>
      <c r="J5330" s="325"/>
      <c r="K5330" s="325"/>
      <c r="L5330" s="327"/>
      <c r="M5330" s="328"/>
      <c r="N5330" s="327"/>
      <c r="P5330" s="325"/>
      <c r="Q5330" s="325"/>
      <c r="R5330" s="325"/>
      <c r="S5330" s="325"/>
      <c r="T5330" s="328"/>
      <c r="U5330" s="329"/>
      <c r="V5330" s="330"/>
      <c r="W5330" s="330"/>
      <c r="X5330" s="325"/>
      <c r="Y5330" s="325"/>
      <c r="Z5330" s="325"/>
      <c r="AA5330" s="325"/>
      <c r="AB5330" s="325"/>
      <c r="AC5330" s="325"/>
      <c r="AD5330" s="325"/>
      <c r="AE5330" s="330"/>
      <c r="AF5330" s="326"/>
      <c r="AG5330" s="327"/>
      <c r="AH5330" s="327"/>
      <c r="AI5330" s="327"/>
      <c r="AJ5330" s="326"/>
      <c r="AK5330" s="327"/>
      <c r="AL5330" s="327"/>
      <c r="AM5330" s="331"/>
      <c r="AN5330" s="332"/>
      <c r="AO5330" s="333"/>
      <c r="AP5330" s="333"/>
      <c r="AQ5330" s="333"/>
      <c r="AR5330" s="332"/>
      <c r="AS5330" s="332"/>
    </row>
    <row r="5331" spans="1:45" x14ac:dyDescent="0.2">
      <c r="A5331" s="326"/>
      <c r="B5331" s="325"/>
      <c r="C5331" s="325"/>
      <c r="D5331" s="325"/>
      <c r="E5331" s="325"/>
      <c r="F5331" s="325"/>
      <c r="G5331" s="325"/>
      <c r="H5331" s="325"/>
      <c r="I5331" s="325"/>
      <c r="J5331" s="325"/>
      <c r="K5331" s="325"/>
      <c r="L5331" s="327"/>
      <c r="M5331" s="328"/>
      <c r="N5331" s="327"/>
      <c r="P5331" s="325"/>
      <c r="Q5331" s="325"/>
      <c r="R5331" s="325"/>
      <c r="S5331" s="325"/>
      <c r="T5331" s="328"/>
      <c r="U5331" s="329"/>
      <c r="V5331" s="330"/>
      <c r="W5331" s="330"/>
      <c r="X5331" s="325"/>
      <c r="Y5331" s="325"/>
      <c r="Z5331" s="325"/>
      <c r="AA5331" s="325"/>
      <c r="AB5331" s="325"/>
      <c r="AC5331" s="325"/>
      <c r="AD5331" s="325"/>
      <c r="AE5331" s="330"/>
      <c r="AF5331" s="326"/>
      <c r="AG5331" s="327"/>
      <c r="AH5331" s="327"/>
      <c r="AI5331" s="327"/>
      <c r="AJ5331" s="326"/>
      <c r="AK5331" s="327"/>
      <c r="AL5331" s="327"/>
      <c r="AM5331" s="331"/>
      <c r="AN5331" s="332"/>
      <c r="AO5331" s="333"/>
      <c r="AP5331" s="333"/>
      <c r="AQ5331" s="333"/>
      <c r="AR5331" s="332"/>
      <c r="AS5331" s="332"/>
    </row>
    <row r="5332" spans="1:45" x14ac:dyDescent="0.2">
      <c r="A5332" s="326"/>
      <c r="B5332" s="325"/>
      <c r="C5332" s="325"/>
      <c r="D5332" s="325"/>
      <c r="E5332" s="325"/>
      <c r="F5332" s="325"/>
      <c r="G5332" s="325"/>
      <c r="H5332" s="325"/>
      <c r="I5332" s="325"/>
      <c r="J5332" s="325"/>
      <c r="K5332" s="325"/>
      <c r="L5332" s="327"/>
      <c r="M5332" s="328"/>
      <c r="N5332" s="327"/>
      <c r="P5332" s="325"/>
      <c r="Q5332" s="325"/>
      <c r="R5332" s="325"/>
      <c r="S5332" s="325"/>
      <c r="T5332" s="328"/>
      <c r="U5332" s="329"/>
      <c r="V5332" s="330"/>
      <c r="W5332" s="330"/>
      <c r="X5332" s="325"/>
      <c r="Y5332" s="325"/>
      <c r="Z5332" s="325"/>
      <c r="AA5332" s="325"/>
      <c r="AB5332" s="325"/>
      <c r="AC5332" s="325"/>
      <c r="AD5332" s="325"/>
      <c r="AE5332" s="330"/>
      <c r="AF5332" s="326"/>
      <c r="AG5332" s="327"/>
      <c r="AH5332" s="327"/>
      <c r="AI5332" s="327"/>
      <c r="AJ5332" s="326"/>
      <c r="AK5332" s="327"/>
      <c r="AL5332" s="327"/>
      <c r="AM5332" s="331"/>
      <c r="AN5332" s="332"/>
      <c r="AO5332" s="333"/>
      <c r="AP5332" s="333"/>
      <c r="AQ5332" s="333"/>
      <c r="AR5332" s="332"/>
      <c r="AS5332" s="332"/>
    </row>
    <row r="5333" spans="1:45" x14ac:dyDescent="0.2">
      <c r="A5333" s="326"/>
      <c r="B5333" s="325"/>
      <c r="C5333" s="325"/>
      <c r="D5333" s="325"/>
      <c r="E5333" s="325"/>
      <c r="F5333" s="325"/>
      <c r="G5333" s="325"/>
      <c r="H5333" s="325"/>
      <c r="I5333" s="325"/>
      <c r="J5333" s="325"/>
      <c r="K5333" s="325"/>
      <c r="L5333" s="327"/>
      <c r="M5333" s="328"/>
      <c r="N5333" s="327"/>
      <c r="P5333" s="325"/>
      <c r="Q5333" s="325"/>
      <c r="R5333" s="325"/>
      <c r="S5333" s="325"/>
      <c r="T5333" s="328"/>
      <c r="U5333" s="329"/>
      <c r="V5333" s="330"/>
      <c r="W5333" s="330"/>
      <c r="X5333" s="325"/>
      <c r="Y5333" s="325"/>
      <c r="Z5333" s="325"/>
      <c r="AA5333" s="325"/>
      <c r="AB5333" s="325"/>
      <c r="AC5333" s="325"/>
      <c r="AD5333" s="325"/>
      <c r="AE5333" s="330"/>
      <c r="AF5333" s="326"/>
      <c r="AG5333" s="327"/>
      <c r="AH5333" s="327"/>
      <c r="AI5333" s="327"/>
      <c r="AJ5333" s="326"/>
      <c r="AK5333" s="327"/>
      <c r="AL5333" s="327"/>
      <c r="AM5333" s="331"/>
      <c r="AN5333" s="332"/>
      <c r="AO5333" s="333"/>
      <c r="AP5333" s="333"/>
      <c r="AQ5333" s="333"/>
      <c r="AR5333" s="332"/>
      <c r="AS5333" s="332"/>
    </row>
    <row r="5334" spans="1:45" x14ac:dyDescent="0.2">
      <c r="A5334" s="326"/>
      <c r="B5334" s="325"/>
      <c r="C5334" s="325"/>
      <c r="D5334" s="325"/>
      <c r="E5334" s="325"/>
      <c r="F5334" s="325"/>
      <c r="G5334" s="325"/>
      <c r="H5334" s="325"/>
      <c r="I5334" s="325"/>
      <c r="J5334" s="325"/>
      <c r="K5334" s="325"/>
      <c r="L5334" s="327"/>
      <c r="M5334" s="328"/>
      <c r="N5334" s="327"/>
      <c r="P5334" s="325"/>
      <c r="Q5334" s="325"/>
      <c r="R5334" s="325"/>
      <c r="S5334" s="325"/>
      <c r="T5334" s="328"/>
      <c r="U5334" s="329"/>
      <c r="V5334" s="330"/>
      <c r="W5334" s="330"/>
      <c r="X5334" s="325"/>
      <c r="Y5334" s="325"/>
      <c r="Z5334" s="325"/>
      <c r="AA5334" s="325"/>
      <c r="AB5334" s="325"/>
      <c r="AC5334" s="325"/>
      <c r="AD5334" s="325"/>
      <c r="AE5334" s="330"/>
      <c r="AF5334" s="326"/>
      <c r="AG5334" s="327"/>
      <c r="AH5334" s="327"/>
      <c r="AI5334" s="327"/>
      <c r="AJ5334" s="326"/>
      <c r="AK5334" s="327"/>
      <c r="AL5334" s="327"/>
      <c r="AM5334" s="331"/>
      <c r="AN5334" s="332"/>
      <c r="AO5334" s="333"/>
      <c r="AP5334" s="333"/>
      <c r="AQ5334" s="333"/>
      <c r="AR5334" s="332"/>
      <c r="AS5334" s="332"/>
    </row>
    <row r="5335" spans="1:45" x14ac:dyDescent="0.2">
      <c r="A5335" s="326"/>
      <c r="B5335" s="325"/>
      <c r="C5335" s="325"/>
      <c r="D5335" s="325"/>
      <c r="E5335" s="325"/>
      <c r="F5335" s="325"/>
      <c r="G5335" s="325"/>
      <c r="H5335" s="325"/>
      <c r="I5335" s="325"/>
      <c r="J5335" s="325"/>
      <c r="K5335" s="325"/>
      <c r="L5335" s="327"/>
      <c r="M5335" s="328"/>
      <c r="N5335" s="327"/>
      <c r="P5335" s="325"/>
      <c r="Q5335" s="325"/>
      <c r="R5335" s="325"/>
      <c r="S5335" s="325"/>
      <c r="T5335" s="328"/>
      <c r="U5335" s="329"/>
      <c r="V5335" s="330"/>
      <c r="W5335" s="330"/>
      <c r="X5335" s="325"/>
      <c r="Y5335" s="325"/>
      <c r="Z5335" s="325"/>
      <c r="AA5335" s="325"/>
      <c r="AB5335" s="325"/>
      <c r="AC5335" s="325"/>
      <c r="AD5335" s="325"/>
      <c r="AE5335" s="330"/>
      <c r="AF5335" s="326"/>
      <c r="AG5335" s="327"/>
      <c r="AH5335" s="327"/>
      <c r="AI5335" s="327"/>
      <c r="AJ5335" s="326"/>
      <c r="AK5335" s="327"/>
      <c r="AL5335" s="327"/>
      <c r="AM5335" s="331"/>
      <c r="AN5335" s="332"/>
      <c r="AO5335" s="333"/>
      <c r="AP5335" s="333"/>
      <c r="AQ5335" s="333"/>
      <c r="AR5335" s="332"/>
      <c r="AS5335" s="332"/>
    </row>
    <row r="5336" spans="1:45" x14ac:dyDescent="0.2">
      <c r="A5336" s="326"/>
      <c r="B5336" s="325"/>
      <c r="C5336" s="325"/>
      <c r="D5336" s="325"/>
      <c r="E5336" s="325"/>
      <c r="F5336" s="325"/>
      <c r="G5336" s="325"/>
      <c r="H5336" s="325"/>
      <c r="I5336" s="325"/>
      <c r="J5336" s="325"/>
      <c r="K5336" s="325"/>
      <c r="L5336" s="327"/>
      <c r="M5336" s="328"/>
      <c r="N5336" s="327"/>
      <c r="P5336" s="325"/>
      <c r="Q5336" s="325"/>
      <c r="R5336" s="325"/>
      <c r="S5336" s="325"/>
      <c r="T5336" s="328"/>
      <c r="U5336" s="329"/>
      <c r="V5336" s="330"/>
      <c r="W5336" s="330"/>
      <c r="X5336" s="325"/>
      <c r="Y5336" s="325"/>
      <c r="Z5336" s="325"/>
      <c r="AA5336" s="325"/>
      <c r="AB5336" s="325"/>
      <c r="AC5336" s="325"/>
      <c r="AD5336" s="325"/>
      <c r="AE5336" s="330"/>
      <c r="AF5336" s="326"/>
      <c r="AG5336" s="327"/>
      <c r="AH5336" s="327"/>
      <c r="AI5336" s="327"/>
      <c r="AJ5336" s="326"/>
      <c r="AK5336" s="327"/>
      <c r="AL5336" s="327"/>
      <c r="AM5336" s="331"/>
      <c r="AN5336" s="332"/>
      <c r="AO5336" s="333"/>
      <c r="AP5336" s="333"/>
      <c r="AQ5336" s="333"/>
      <c r="AR5336" s="332"/>
      <c r="AS5336" s="332"/>
    </row>
    <row r="5337" spans="1:45" x14ac:dyDescent="0.2">
      <c r="A5337" s="326"/>
      <c r="B5337" s="325"/>
      <c r="C5337" s="325"/>
      <c r="D5337" s="325"/>
      <c r="E5337" s="325"/>
      <c r="F5337" s="325"/>
      <c r="G5337" s="325"/>
      <c r="H5337" s="325"/>
      <c r="I5337" s="325"/>
      <c r="J5337" s="325"/>
      <c r="K5337" s="325"/>
      <c r="L5337" s="327"/>
      <c r="M5337" s="328"/>
      <c r="N5337" s="327"/>
      <c r="P5337" s="325"/>
      <c r="Q5337" s="325"/>
      <c r="R5337" s="325"/>
      <c r="S5337" s="325"/>
      <c r="T5337" s="328"/>
      <c r="U5337" s="329"/>
      <c r="V5337" s="330"/>
      <c r="W5337" s="330"/>
      <c r="X5337" s="325"/>
      <c r="Y5337" s="325"/>
      <c r="Z5337" s="325"/>
      <c r="AA5337" s="325"/>
      <c r="AB5337" s="325"/>
      <c r="AC5337" s="325"/>
      <c r="AD5337" s="325"/>
      <c r="AE5337" s="330"/>
      <c r="AF5337" s="326"/>
      <c r="AG5337" s="327"/>
      <c r="AH5337" s="327"/>
      <c r="AI5337" s="327"/>
      <c r="AJ5337" s="326"/>
      <c r="AK5337" s="327"/>
      <c r="AL5337" s="327"/>
      <c r="AM5337" s="331"/>
      <c r="AN5337" s="332"/>
      <c r="AO5337" s="333"/>
      <c r="AP5337" s="333"/>
      <c r="AQ5337" s="333"/>
      <c r="AR5337" s="332"/>
      <c r="AS5337" s="332"/>
    </row>
    <row r="5338" spans="1:45" x14ac:dyDescent="0.2">
      <c r="A5338" s="326"/>
      <c r="B5338" s="325"/>
      <c r="C5338" s="325"/>
      <c r="D5338" s="325"/>
      <c r="E5338" s="325"/>
      <c r="F5338" s="325"/>
      <c r="G5338" s="325"/>
      <c r="H5338" s="325"/>
      <c r="I5338" s="325"/>
      <c r="J5338" s="325"/>
      <c r="K5338" s="325"/>
      <c r="L5338" s="327"/>
      <c r="M5338" s="328"/>
      <c r="N5338" s="327"/>
      <c r="P5338" s="325"/>
      <c r="Q5338" s="325"/>
      <c r="R5338" s="325"/>
      <c r="S5338" s="325"/>
      <c r="T5338" s="328"/>
      <c r="U5338" s="329"/>
      <c r="V5338" s="330"/>
      <c r="W5338" s="330"/>
      <c r="X5338" s="325"/>
      <c r="Y5338" s="325"/>
      <c r="Z5338" s="325"/>
      <c r="AA5338" s="325"/>
      <c r="AB5338" s="325"/>
      <c r="AC5338" s="325"/>
      <c r="AD5338" s="325"/>
      <c r="AE5338" s="330"/>
      <c r="AF5338" s="326"/>
      <c r="AG5338" s="327"/>
      <c r="AH5338" s="327"/>
      <c r="AI5338" s="327"/>
      <c r="AJ5338" s="326"/>
      <c r="AK5338" s="327"/>
      <c r="AL5338" s="327"/>
      <c r="AM5338" s="331"/>
      <c r="AN5338" s="332"/>
      <c r="AO5338" s="333"/>
      <c r="AP5338" s="333"/>
      <c r="AQ5338" s="333"/>
      <c r="AR5338" s="332"/>
      <c r="AS5338" s="332"/>
    </row>
    <row r="5339" spans="1:45" x14ac:dyDescent="0.2">
      <c r="A5339" s="326"/>
      <c r="B5339" s="325"/>
      <c r="C5339" s="325"/>
      <c r="D5339" s="325"/>
      <c r="E5339" s="325"/>
      <c r="F5339" s="325"/>
      <c r="G5339" s="325"/>
      <c r="H5339" s="325"/>
      <c r="I5339" s="325"/>
      <c r="J5339" s="325"/>
      <c r="K5339" s="325"/>
      <c r="L5339" s="327"/>
      <c r="M5339" s="328"/>
      <c r="N5339" s="327"/>
      <c r="P5339" s="325"/>
      <c r="Q5339" s="325"/>
      <c r="R5339" s="325"/>
      <c r="S5339" s="325"/>
      <c r="T5339" s="328"/>
      <c r="U5339" s="329"/>
      <c r="V5339" s="330"/>
      <c r="W5339" s="330"/>
      <c r="X5339" s="325"/>
      <c r="Y5339" s="325"/>
      <c r="Z5339" s="325"/>
      <c r="AA5339" s="325"/>
      <c r="AB5339" s="325"/>
      <c r="AC5339" s="325"/>
      <c r="AD5339" s="325"/>
      <c r="AE5339" s="330"/>
      <c r="AF5339" s="326"/>
      <c r="AG5339" s="327"/>
      <c r="AH5339" s="327"/>
      <c r="AI5339" s="327"/>
      <c r="AJ5339" s="326"/>
      <c r="AK5339" s="327"/>
      <c r="AL5339" s="327"/>
      <c r="AM5339" s="331"/>
      <c r="AN5339" s="332"/>
      <c r="AO5339" s="333"/>
      <c r="AP5339" s="333"/>
      <c r="AQ5339" s="333"/>
      <c r="AR5339" s="332"/>
      <c r="AS5339" s="332"/>
    </row>
    <row r="5340" spans="1:45" x14ac:dyDescent="0.2">
      <c r="A5340" s="326"/>
      <c r="B5340" s="325"/>
      <c r="C5340" s="325"/>
      <c r="D5340" s="325"/>
      <c r="E5340" s="325"/>
      <c r="F5340" s="325"/>
      <c r="G5340" s="325"/>
      <c r="H5340" s="325"/>
      <c r="I5340" s="325"/>
      <c r="J5340" s="325"/>
      <c r="K5340" s="325"/>
      <c r="L5340" s="327"/>
      <c r="M5340" s="328"/>
      <c r="N5340" s="327"/>
      <c r="P5340" s="325"/>
      <c r="Q5340" s="325"/>
      <c r="R5340" s="325"/>
      <c r="S5340" s="325"/>
      <c r="T5340" s="328"/>
      <c r="U5340" s="329"/>
      <c r="V5340" s="330"/>
      <c r="W5340" s="330"/>
      <c r="X5340" s="325"/>
      <c r="Y5340" s="325"/>
      <c r="Z5340" s="325"/>
      <c r="AA5340" s="325"/>
      <c r="AB5340" s="325"/>
      <c r="AC5340" s="325"/>
      <c r="AD5340" s="325"/>
      <c r="AE5340" s="330"/>
      <c r="AF5340" s="326"/>
      <c r="AG5340" s="327"/>
      <c r="AH5340" s="327"/>
      <c r="AI5340" s="327"/>
      <c r="AJ5340" s="326"/>
      <c r="AK5340" s="327"/>
      <c r="AL5340" s="327"/>
      <c r="AM5340" s="331"/>
      <c r="AN5340" s="332"/>
      <c r="AO5340" s="333"/>
      <c r="AP5340" s="333"/>
      <c r="AQ5340" s="333"/>
      <c r="AR5340" s="332"/>
      <c r="AS5340" s="332"/>
    </row>
    <row r="5341" spans="1:45" x14ac:dyDescent="0.2">
      <c r="A5341" s="326"/>
      <c r="B5341" s="325"/>
      <c r="C5341" s="325"/>
      <c r="D5341" s="325"/>
      <c r="E5341" s="325"/>
      <c r="F5341" s="325"/>
      <c r="G5341" s="325"/>
      <c r="H5341" s="325"/>
      <c r="I5341" s="325"/>
      <c r="J5341" s="325"/>
      <c r="K5341" s="325"/>
      <c r="L5341" s="327"/>
      <c r="M5341" s="328"/>
      <c r="N5341" s="327"/>
      <c r="P5341" s="325"/>
      <c r="Q5341" s="325"/>
      <c r="R5341" s="325"/>
      <c r="S5341" s="325"/>
      <c r="T5341" s="328"/>
      <c r="U5341" s="329"/>
      <c r="V5341" s="330"/>
      <c r="W5341" s="330"/>
      <c r="X5341" s="325"/>
      <c r="Y5341" s="325"/>
      <c r="Z5341" s="325"/>
      <c r="AA5341" s="325"/>
      <c r="AB5341" s="325"/>
      <c r="AC5341" s="325"/>
      <c r="AD5341" s="325"/>
      <c r="AE5341" s="330"/>
      <c r="AF5341" s="326"/>
      <c r="AG5341" s="327"/>
      <c r="AH5341" s="327"/>
      <c r="AI5341" s="327"/>
      <c r="AJ5341" s="326"/>
      <c r="AK5341" s="327"/>
      <c r="AL5341" s="327"/>
      <c r="AM5341" s="331"/>
      <c r="AN5341" s="332"/>
      <c r="AO5341" s="333"/>
      <c r="AP5341" s="333"/>
      <c r="AQ5341" s="333"/>
      <c r="AR5341" s="332"/>
      <c r="AS5341" s="332"/>
    </row>
    <row r="5342" spans="1:45" x14ac:dyDescent="0.2">
      <c r="A5342" s="326"/>
      <c r="B5342" s="325"/>
      <c r="C5342" s="325"/>
      <c r="D5342" s="325"/>
      <c r="E5342" s="325"/>
      <c r="F5342" s="325"/>
      <c r="G5342" s="325"/>
      <c r="H5342" s="325"/>
      <c r="I5342" s="325"/>
      <c r="J5342" s="325"/>
      <c r="K5342" s="325"/>
      <c r="L5342" s="327"/>
      <c r="M5342" s="328"/>
      <c r="N5342" s="327"/>
      <c r="P5342" s="325"/>
      <c r="Q5342" s="325"/>
      <c r="R5342" s="325"/>
      <c r="S5342" s="325"/>
      <c r="T5342" s="328"/>
      <c r="U5342" s="329"/>
      <c r="V5342" s="330"/>
      <c r="W5342" s="330"/>
      <c r="X5342" s="325"/>
      <c r="Y5342" s="325"/>
      <c r="Z5342" s="325"/>
      <c r="AA5342" s="325"/>
      <c r="AB5342" s="325"/>
      <c r="AC5342" s="325"/>
      <c r="AD5342" s="325"/>
      <c r="AE5342" s="330"/>
      <c r="AF5342" s="326"/>
      <c r="AG5342" s="327"/>
      <c r="AH5342" s="327"/>
      <c r="AI5342" s="327"/>
      <c r="AJ5342" s="326"/>
      <c r="AK5342" s="327"/>
      <c r="AL5342" s="327"/>
      <c r="AM5342" s="331"/>
      <c r="AN5342" s="332"/>
      <c r="AO5342" s="333"/>
      <c r="AP5342" s="333"/>
      <c r="AQ5342" s="333"/>
      <c r="AR5342" s="332"/>
      <c r="AS5342" s="332"/>
    </row>
    <row r="5343" spans="1:45" x14ac:dyDescent="0.2">
      <c r="A5343" s="326"/>
      <c r="B5343" s="325"/>
      <c r="C5343" s="325"/>
      <c r="D5343" s="325"/>
      <c r="E5343" s="325"/>
      <c r="F5343" s="325"/>
      <c r="G5343" s="325"/>
      <c r="H5343" s="325"/>
      <c r="I5343" s="325"/>
      <c r="J5343" s="325"/>
      <c r="K5343" s="325"/>
      <c r="L5343" s="327"/>
      <c r="M5343" s="328"/>
      <c r="N5343" s="327"/>
      <c r="P5343" s="325"/>
      <c r="Q5343" s="325"/>
      <c r="R5343" s="325"/>
      <c r="S5343" s="325"/>
      <c r="T5343" s="328"/>
      <c r="U5343" s="329"/>
      <c r="V5343" s="330"/>
      <c r="W5343" s="330"/>
      <c r="X5343" s="325"/>
      <c r="Y5343" s="325"/>
      <c r="Z5343" s="325"/>
      <c r="AA5343" s="325"/>
      <c r="AB5343" s="325"/>
      <c r="AC5343" s="325"/>
      <c r="AD5343" s="325"/>
      <c r="AE5343" s="330"/>
      <c r="AF5343" s="326"/>
      <c r="AG5343" s="327"/>
      <c r="AH5343" s="327"/>
      <c r="AI5343" s="327"/>
      <c r="AJ5343" s="326"/>
      <c r="AK5343" s="327"/>
      <c r="AL5343" s="327"/>
      <c r="AM5343" s="331"/>
      <c r="AN5343" s="332"/>
      <c r="AO5343" s="333"/>
      <c r="AP5343" s="333"/>
      <c r="AQ5343" s="333"/>
      <c r="AR5343" s="332"/>
      <c r="AS5343" s="332"/>
    </row>
    <row r="5344" spans="1:45" x14ac:dyDescent="0.2">
      <c r="A5344" s="326"/>
      <c r="B5344" s="325"/>
      <c r="C5344" s="325"/>
      <c r="D5344" s="325"/>
      <c r="E5344" s="325"/>
      <c r="F5344" s="325"/>
      <c r="G5344" s="325"/>
      <c r="H5344" s="325"/>
      <c r="I5344" s="325"/>
      <c r="J5344" s="325"/>
      <c r="K5344" s="325"/>
      <c r="L5344" s="327"/>
      <c r="M5344" s="328"/>
      <c r="N5344" s="327"/>
      <c r="P5344" s="325"/>
      <c r="Q5344" s="325"/>
      <c r="R5344" s="325"/>
      <c r="S5344" s="325"/>
      <c r="T5344" s="328"/>
      <c r="U5344" s="329"/>
      <c r="V5344" s="330"/>
      <c r="W5344" s="330"/>
      <c r="X5344" s="325"/>
      <c r="Y5344" s="325"/>
      <c r="Z5344" s="325"/>
      <c r="AA5344" s="325"/>
      <c r="AB5344" s="325"/>
      <c r="AC5344" s="325"/>
      <c r="AD5344" s="325"/>
      <c r="AE5344" s="330"/>
      <c r="AF5344" s="326"/>
      <c r="AG5344" s="327"/>
      <c r="AH5344" s="327"/>
      <c r="AI5344" s="327"/>
      <c r="AJ5344" s="326"/>
      <c r="AK5344" s="327"/>
      <c r="AL5344" s="327"/>
      <c r="AM5344" s="331"/>
      <c r="AN5344" s="332"/>
      <c r="AO5344" s="333"/>
      <c r="AP5344" s="333"/>
      <c r="AQ5344" s="333"/>
      <c r="AR5344" s="332"/>
      <c r="AS5344" s="332"/>
    </row>
    <row r="5345" spans="1:45" x14ac:dyDescent="0.2">
      <c r="A5345" s="326"/>
      <c r="B5345" s="325"/>
      <c r="C5345" s="325"/>
      <c r="D5345" s="325"/>
      <c r="E5345" s="325"/>
      <c r="F5345" s="325"/>
      <c r="G5345" s="325"/>
      <c r="H5345" s="325"/>
      <c r="I5345" s="325"/>
      <c r="J5345" s="325"/>
      <c r="K5345" s="325"/>
      <c r="L5345" s="327"/>
      <c r="M5345" s="328"/>
      <c r="N5345" s="327"/>
      <c r="P5345" s="325"/>
      <c r="Q5345" s="325"/>
      <c r="R5345" s="325"/>
      <c r="S5345" s="325"/>
      <c r="T5345" s="328"/>
      <c r="U5345" s="329"/>
      <c r="V5345" s="330"/>
      <c r="W5345" s="330"/>
      <c r="X5345" s="325"/>
      <c r="Y5345" s="325"/>
      <c r="Z5345" s="325"/>
      <c r="AA5345" s="325"/>
      <c r="AB5345" s="325"/>
      <c r="AC5345" s="325"/>
      <c r="AD5345" s="325"/>
      <c r="AE5345" s="330"/>
      <c r="AF5345" s="326"/>
      <c r="AG5345" s="327"/>
      <c r="AH5345" s="327"/>
      <c r="AI5345" s="327"/>
      <c r="AJ5345" s="326"/>
      <c r="AK5345" s="327"/>
      <c r="AL5345" s="327"/>
      <c r="AM5345" s="331"/>
      <c r="AN5345" s="332"/>
      <c r="AO5345" s="333"/>
      <c r="AP5345" s="333"/>
      <c r="AQ5345" s="333"/>
      <c r="AR5345" s="332"/>
      <c r="AS5345" s="332"/>
    </row>
    <row r="5346" spans="1:45" x14ac:dyDescent="0.2">
      <c r="A5346" s="326"/>
      <c r="B5346" s="325"/>
      <c r="C5346" s="325"/>
      <c r="D5346" s="325"/>
      <c r="E5346" s="325"/>
      <c r="F5346" s="325"/>
      <c r="G5346" s="325"/>
      <c r="H5346" s="325"/>
      <c r="I5346" s="325"/>
      <c r="J5346" s="325"/>
      <c r="K5346" s="325"/>
      <c r="L5346" s="327"/>
      <c r="M5346" s="328"/>
      <c r="N5346" s="327"/>
      <c r="P5346" s="325"/>
      <c r="Q5346" s="325"/>
      <c r="R5346" s="325"/>
      <c r="S5346" s="325"/>
      <c r="T5346" s="328"/>
      <c r="U5346" s="329"/>
      <c r="V5346" s="330"/>
      <c r="W5346" s="330"/>
      <c r="X5346" s="325"/>
      <c r="Y5346" s="325"/>
      <c r="Z5346" s="325"/>
      <c r="AA5346" s="325"/>
      <c r="AB5346" s="325"/>
      <c r="AC5346" s="325"/>
      <c r="AD5346" s="325"/>
      <c r="AE5346" s="330"/>
      <c r="AF5346" s="326"/>
      <c r="AG5346" s="327"/>
      <c r="AH5346" s="327"/>
      <c r="AI5346" s="327"/>
      <c r="AJ5346" s="326"/>
      <c r="AK5346" s="327"/>
      <c r="AL5346" s="327"/>
      <c r="AM5346" s="331"/>
      <c r="AN5346" s="332"/>
      <c r="AO5346" s="333"/>
      <c r="AP5346" s="333"/>
      <c r="AQ5346" s="333"/>
      <c r="AR5346" s="332"/>
      <c r="AS5346" s="332"/>
    </row>
    <row r="5347" spans="1:45" x14ac:dyDescent="0.2">
      <c r="A5347" s="326"/>
      <c r="B5347" s="325"/>
      <c r="C5347" s="325"/>
      <c r="D5347" s="325"/>
      <c r="E5347" s="325"/>
      <c r="F5347" s="325"/>
      <c r="G5347" s="325"/>
      <c r="H5347" s="325"/>
      <c r="I5347" s="325"/>
      <c r="J5347" s="325"/>
      <c r="K5347" s="325"/>
      <c r="L5347" s="327"/>
      <c r="M5347" s="328"/>
      <c r="N5347" s="327"/>
      <c r="P5347" s="325"/>
      <c r="Q5347" s="325"/>
      <c r="R5347" s="325"/>
      <c r="S5347" s="325"/>
      <c r="T5347" s="328"/>
      <c r="U5347" s="329"/>
      <c r="V5347" s="330"/>
      <c r="W5347" s="330"/>
      <c r="X5347" s="325"/>
      <c r="Y5347" s="325"/>
      <c r="Z5347" s="325"/>
      <c r="AA5347" s="325"/>
      <c r="AB5347" s="325"/>
      <c r="AC5347" s="325"/>
      <c r="AD5347" s="325"/>
      <c r="AE5347" s="330"/>
      <c r="AF5347" s="326"/>
      <c r="AG5347" s="327"/>
      <c r="AH5347" s="327"/>
      <c r="AI5347" s="327"/>
      <c r="AJ5347" s="326"/>
      <c r="AK5347" s="327"/>
      <c r="AL5347" s="327"/>
      <c r="AM5347" s="331"/>
      <c r="AN5347" s="332"/>
      <c r="AO5347" s="333"/>
      <c r="AP5347" s="333"/>
      <c r="AQ5347" s="333"/>
      <c r="AR5347" s="332"/>
      <c r="AS5347" s="332"/>
    </row>
    <row r="5348" spans="1:45" x14ac:dyDescent="0.2">
      <c r="A5348" s="326"/>
      <c r="B5348" s="325"/>
      <c r="C5348" s="325"/>
      <c r="D5348" s="325"/>
      <c r="E5348" s="325"/>
      <c r="F5348" s="325"/>
      <c r="G5348" s="325"/>
      <c r="H5348" s="325"/>
      <c r="I5348" s="325"/>
      <c r="J5348" s="325"/>
      <c r="K5348" s="325"/>
      <c r="L5348" s="327"/>
      <c r="M5348" s="328"/>
      <c r="N5348" s="327"/>
      <c r="P5348" s="325"/>
      <c r="Q5348" s="325"/>
      <c r="R5348" s="325"/>
      <c r="S5348" s="325"/>
      <c r="T5348" s="328"/>
      <c r="U5348" s="329"/>
      <c r="V5348" s="330"/>
      <c r="W5348" s="330"/>
      <c r="X5348" s="325"/>
      <c r="Y5348" s="325"/>
      <c r="Z5348" s="325"/>
      <c r="AA5348" s="325"/>
      <c r="AB5348" s="325"/>
      <c r="AC5348" s="325"/>
      <c r="AD5348" s="325"/>
      <c r="AE5348" s="330"/>
      <c r="AF5348" s="326"/>
      <c r="AG5348" s="327"/>
      <c r="AH5348" s="327"/>
      <c r="AI5348" s="327"/>
      <c r="AJ5348" s="326"/>
      <c r="AK5348" s="327"/>
      <c r="AL5348" s="327"/>
      <c r="AM5348" s="331"/>
      <c r="AN5348" s="332"/>
      <c r="AO5348" s="333"/>
      <c r="AP5348" s="333"/>
      <c r="AQ5348" s="333"/>
      <c r="AR5348" s="332"/>
      <c r="AS5348" s="332"/>
    </row>
    <row r="5349" spans="1:45" x14ac:dyDescent="0.2">
      <c r="A5349" s="306"/>
      <c r="L5349" s="307"/>
      <c r="N5349" s="307"/>
      <c r="U5349" s="309"/>
      <c r="AF5349" s="306"/>
      <c r="AG5349" s="307"/>
      <c r="AH5349" s="307"/>
      <c r="AI5349" s="307"/>
      <c r="AK5349" s="307"/>
      <c r="AL5349" s="307"/>
      <c r="AN5349" s="312"/>
      <c r="AS5349" s="314"/>
    </row>
    <row r="5350" spans="1:45" x14ac:dyDescent="0.2">
      <c r="A5350" s="306"/>
      <c r="L5350" s="307"/>
      <c r="N5350" s="307"/>
      <c r="U5350" s="309"/>
      <c r="AF5350" s="306"/>
      <c r="AG5350" s="307"/>
      <c r="AH5350" s="307"/>
      <c r="AI5350" s="307"/>
      <c r="AJ5350" s="306"/>
      <c r="AK5350" s="307"/>
      <c r="AL5350" s="307"/>
      <c r="AN5350" s="312"/>
      <c r="AS5350" s="314"/>
    </row>
    <row r="5351" spans="1:45" x14ac:dyDescent="0.2">
      <c r="A5351" s="306"/>
      <c r="L5351" s="307"/>
      <c r="N5351" s="307"/>
      <c r="U5351" s="309"/>
      <c r="AF5351" s="306"/>
      <c r="AG5351" s="307"/>
      <c r="AH5351" s="307"/>
      <c r="AI5351" s="307"/>
      <c r="AJ5351" s="306"/>
      <c r="AK5351" s="307"/>
      <c r="AL5351" s="307"/>
      <c r="AN5351" s="312"/>
      <c r="AS5351" s="314"/>
    </row>
    <row r="5352" spans="1:45" x14ac:dyDescent="0.2">
      <c r="A5352" s="306"/>
      <c r="L5352" s="307"/>
      <c r="N5352" s="307"/>
      <c r="U5352" s="309"/>
      <c r="AF5352" s="306"/>
      <c r="AG5352" s="307"/>
      <c r="AH5352" s="307"/>
      <c r="AI5352" s="307"/>
      <c r="AK5352" s="307"/>
      <c r="AL5352" s="307"/>
      <c r="AN5352" s="312"/>
      <c r="AS5352" s="314"/>
    </row>
    <row r="5353" spans="1:45" x14ac:dyDescent="0.2">
      <c r="A5353" s="306"/>
      <c r="L5353" s="307"/>
      <c r="N5353" s="307"/>
      <c r="U5353" s="309"/>
      <c r="AF5353" s="306"/>
      <c r="AG5353" s="307"/>
      <c r="AH5353" s="307"/>
      <c r="AI5353" s="307"/>
      <c r="AJ5353" s="306"/>
      <c r="AK5353" s="307"/>
      <c r="AL5353" s="307"/>
      <c r="AN5353" s="312"/>
      <c r="AS5353" s="314"/>
    </row>
    <row r="5354" spans="1:45" x14ac:dyDescent="0.2">
      <c r="A5354" s="306"/>
      <c r="L5354" s="307"/>
      <c r="N5354" s="307"/>
      <c r="U5354" s="309"/>
      <c r="AF5354" s="306"/>
      <c r="AG5354" s="307"/>
      <c r="AH5354" s="307"/>
      <c r="AI5354" s="307"/>
      <c r="AJ5354" s="306"/>
      <c r="AK5354" s="307"/>
      <c r="AL5354" s="307"/>
      <c r="AN5354" s="312"/>
      <c r="AS5354" s="314"/>
    </row>
    <row r="5355" spans="1:45" x14ac:dyDescent="0.2">
      <c r="A5355" s="306"/>
      <c r="L5355" s="307"/>
      <c r="N5355" s="307"/>
      <c r="U5355" s="309"/>
      <c r="AF5355" s="306"/>
      <c r="AG5355" s="307"/>
      <c r="AH5355" s="307"/>
      <c r="AI5355" s="307"/>
      <c r="AK5355" s="307"/>
      <c r="AL5355" s="307"/>
      <c r="AN5355" s="312"/>
      <c r="AS5355" s="314"/>
    </row>
    <row r="5356" spans="1:45" x14ac:dyDescent="0.2">
      <c r="A5356" s="306"/>
      <c r="L5356" s="307"/>
      <c r="N5356" s="307"/>
      <c r="U5356" s="309"/>
      <c r="AF5356" s="306"/>
      <c r="AG5356" s="307"/>
      <c r="AH5356" s="307"/>
      <c r="AI5356" s="307"/>
      <c r="AJ5356" s="306"/>
      <c r="AK5356" s="307"/>
      <c r="AL5356" s="307"/>
      <c r="AN5356" s="312"/>
      <c r="AS5356" s="314"/>
    </row>
    <row r="5357" spans="1:45" x14ac:dyDescent="0.2">
      <c r="A5357" s="306"/>
      <c r="L5357" s="307"/>
      <c r="N5357" s="307"/>
      <c r="U5357" s="309"/>
      <c r="AF5357" s="306"/>
      <c r="AG5357" s="307"/>
      <c r="AH5357" s="307"/>
      <c r="AI5357" s="307"/>
      <c r="AJ5357" s="306"/>
      <c r="AK5357" s="307"/>
      <c r="AL5357" s="307"/>
      <c r="AN5357" s="312"/>
      <c r="AS5357" s="314"/>
    </row>
    <row r="5358" spans="1:45" x14ac:dyDescent="0.2">
      <c r="A5358" s="326"/>
      <c r="B5358" s="325"/>
      <c r="C5358" s="325"/>
      <c r="D5358" s="325"/>
      <c r="E5358" s="325"/>
      <c r="F5358" s="325"/>
      <c r="G5358" s="325"/>
      <c r="H5358" s="325"/>
      <c r="I5358" s="325"/>
      <c r="J5358" s="325"/>
      <c r="K5358" s="325"/>
      <c r="L5358" s="327"/>
      <c r="M5358" s="328"/>
      <c r="N5358" s="327"/>
      <c r="P5358" s="325"/>
      <c r="Q5358" s="325"/>
      <c r="R5358" s="325"/>
      <c r="S5358" s="325"/>
      <c r="T5358" s="328"/>
      <c r="U5358" s="329"/>
      <c r="V5358" s="330"/>
      <c r="W5358" s="330"/>
      <c r="X5358" s="325"/>
      <c r="Y5358" s="325"/>
      <c r="Z5358" s="325"/>
      <c r="AA5358" s="325"/>
      <c r="AB5358" s="325"/>
      <c r="AC5358" s="325"/>
      <c r="AD5358" s="325"/>
      <c r="AE5358" s="330"/>
      <c r="AF5358" s="326"/>
      <c r="AG5358" s="327"/>
      <c r="AH5358" s="327"/>
      <c r="AI5358" s="327"/>
      <c r="AJ5358" s="326"/>
      <c r="AK5358" s="327"/>
      <c r="AL5358" s="327"/>
      <c r="AM5358" s="331"/>
      <c r="AN5358" s="332"/>
      <c r="AO5358" s="333"/>
      <c r="AP5358" s="333"/>
      <c r="AQ5358" s="333"/>
      <c r="AR5358" s="332"/>
      <c r="AS5358" s="332"/>
    </row>
    <row r="5359" spans="1:45" x14ac:dyDescent="0.2">
      <c r="A5359" s="326"/>
      <c r="B5359" s="325"/>
      <c r="C5359" s="325"/>
      <c r="D5359" s="325"/>
      <c r="E5359" s="325"/>
      <c r="F5359" s="325"/>
      <c r="G5359" s="325"/>
      <c r="H5359" s="325"/>
      <c r="I5359" s="325"/>
      <c r="J5359" s="325"/>
      <c r="K5359" s="325"/>
      <c r="L5359" s="327"/>
      <c r="M5359" s="328"/>
      <c r="N5359" s="327"/>
      <c r="P5359" s="325"/>
      <c r="Q5359" s="325"/>
      <c r="R5359" s="325"/>
      <c r="S5359" s="325"/>
      <c r="T5359" s="328"/>
      <c r="U5359" s="329"/>
      <c r="V5359" s="330"/>
      <c r="W5359" s="330"/>
      <c r="X5359" s="325"/>
      <c r="Y5359" s="325"/>
      <c r="Z5359" s="325"/>
      <c r="AA5359" s="325"/>
      <c r="AB5359" s="325"/>
      <c r="AC5359" s="325"/>
      <c r="AD5359" s="325"/>
      <c r="AE5359" s="330"/>
      <c r="AF5359" s="326"/>
      <c r="AG5359" s="327"/>
      <c r="AH5359" s="327"/>
      <c r="AI5359" s="327"/>
      <c r="AJ5359" s="326"/>
      <c r="AK5359" s="327"/>
      <c r="AL5359" s="327"/>
      <c r="AM5359" s="331"/>
      <c r="AN5359" s="332"/>
      <c r="AO5359" s="333"/>
      <c r="AP5359" s="333"/>
      <c r="AQ5359" s="333"/>
      <c r="AR5359" s="332"/>
      <c r="AS5359" s="332"/>
    </row>
    <row r="5360" spans="1:45" x14ac:dyDescent="0.2">
      <c r="A5360" s="326"/>
      <c r="B5360" s="325"/>
      <c r="C5360" s="325"/>
      <c r="D5360" s="325"/>
      <c r="E5360" s="325"/>
      <c r="F5360" s="325"/>
      <c r="G5360" s="325"/>
      <c r="H5360" s="325"/>
      <c r="I5360" s="325"/>
      <c r="J5360" s="325"/>
      <c r="K5360" s="325"/>
      <c r="L5360" s="327"/>
      <c r="M5360" s="328"/>
      <c r="N5360" s="327"/>
      <c r="P5360" s="325"/>
      <c r="Q5360" s="325"/>
      <c r="R5360" s="325"/>
      <c r="S5360" s="325"/>
      <c r="T5360" s="328"/>
      <c r="U5360" s="329"/>
      <c r="V5360" s="330"/>
      <c r="W5360" s="330"/>
      <c r="X5360" s="325"/>
      <c r="Y5360" s="325"/>
      <c r="Z5360" s="325"/>
      <c r="AA5360" s="325"/>
      <c r="AB5360" s="325"/>
      <c r="AC5360" s="325"/>
      <c r="AD5360" s="325"/>
      <c r="AE5360" s="330"/>
      <c r="AF5360" s="326"/>
      <c r="AG5360" s="327"/>
      <c r="AH5360" s="327"/>
      <c r="AI5360" s="327"/>
      <c r="AJ5360" s="326"/>
      <c r="AK5360" s="327"/>
      <c r="AL5360" s="327"/>
      <c r="AM5360" s="331"/>
      <c r="AN5360" s="332"/>
      <c r="AO5360" s="333"/>
      <c r="AP5360" s="333"/>
      <c r="AQ5360" s="333"/>
      <c r="AR5360" s="332"/>
      <c r="AS5360" s="332"/>
    </row>
    <row r="5361" spans="1:45" x14ac:dyDescent="0.2">
      <c r="A5361" s="325"/>
      <c r="B5361" s="325"/>
      <c r="C5361" s="325"/>
      <c r="D5361" s="325"/>
      <c r="E5361" s="325"/>
      <c r="F5361" s="325"/>
      <c r="G5361" s="325"/>
      <c r="H5361" s="325"/>
      <c r="I5361" s="325"/>
      <c r="J5361" s="325"/>
      <c r="K5361" s="325"/>
      <c r="L5361" s="327"/>
      <c r="M5361" s="328"/>
      <c r="N5361" s="327"/>
      <c r="P5361" s="325"/>
      <c r="Q5361" s="325"/>
      <c r="R5361" s="325"/>
      <c r="S5361" s="325"/>
      <c r="T5361" s="328"/>
      <c r="U5361" s="329"/>
      <c r="V5361" s="330"/>
      <c r="W5361" s="330"/>
      <c r="X5361" s="325"/>
      <c r="Y5361" s="325"/>
      <c r="Z5361" s="325"/>
      <c r="AA5361" s="325"/>
      <c r="AB5361" s="325"/>
      <c r="AC5361" s="325"/>
      <c r="AD5361" s="325"/>
      <c r="AE5361" s="330"/>
      <c r="AF5361" s="326"/>
      <c r="AG5361" s="327"/>
      <c r="AH5361" s="327"/>
      <c r="AI5361" s="327"/>
      <c r="AJ5361" s="326"/>
      <c r="AK5361" s="327"/>
      <c r="AL5361" s="327"/>
      <c r="AM5361" s="331"/>
      <c r="AN5361" s="332"/>
      <c r="AO5361" s="333"/>
      <c r="AP5361" s="333"/>
      <c r="AQ5361" s="333"/>
      <c r="AR5361" s="332"/>
      <c r="AS5361" s="332"/>
    </row>
    <row r="5362" spans="1:45" x14ac:dyDescent="0.2">
      <c r="A5362" s="326"/>
      <c r="B5362" s="325"/>
      <c r="C5362" s="325"/>
      <c r="D5362" s="325"/>
      <c r="E5362" s="325"/>
      <c r="F5362" s="325"/>
      <c r="G5362" s="325"/>
      <c r="H5362" s="325"/>
      <c r="I5362" s="325"/>
      <c r="J5362" s="325"/>
      <c r="K5362" s="325"/>
      <c r="L5362" s="327"/>
      <c r="M5362" s="328"/>
      <c r="N5362" s="327"/>
      <c r="P5362" s="325"/>
      <c r="Q5362" s="325"/>
      <c r="R5362" s="325"/>
      <c r="S5362" s="325"/>
      <c r="T5362" s="328"/>
      <c r="U5362" s="329"/>
      <c r="V5362" s="330"/>
      <c r="W5362" s="330"/>
      <c r="X5362" s="325"/>
      <c r="Y5362" s="325"/>
      <c r="Z5362" s="325"/>
      <c r="AA5362" s="325"/>
      <c r="AB5362" s="325"/>
      <c r="AC5362" s="325"/>
      <c r="AD5362" s="325"/>
      <c r="AE5362" s="330"/>
      <c r="AF5362" s="326"/>
      <c r="AG5362" s="327"/>
      <c r="AH5362" s="327"/>
      <c r="AI5362" s="327"/>
      <c r="AJ5362" s="326"/>
      <c r="AK5362" s="327"/>
      <c r="AL5362" s="327"/>
      <c r="AM5362" s="331"/>
      <c r="AN5362" s="332"/>
      <c r="AO5362" s="333"/>
      <c r="AP5362" s="333"/>
      <c r="AQ5362" s="333"/>
      <c r="AR5362" s="332"/>
      <c r="AS5362" s="332"/>
    </row>
    <row r="5363" spans="1:45" x14ac:dyDescent="0.2">
      <c r="A5363" s="326"/>
      <c r="B5363" s="325"/>
      <c r="C5363" s="325"/>
      <c r="D5363" s="325"/>
      <c r="E5363" s="325"/>
      <c r="F5363" s="325"/>
      <c r="G5363" s="325"/>
      <c r="H5363" s="325"/>
      <c r="I5363" s="325"/>
      <c r="J5363" s="325"/>
      <c r="K5363" s="325"/>
      <c r="L5363" s="327"/>
      <c r="M5363" s="328"/>
      <c r="N5363" s="327"/>
      <c r="P5363" s="325"/>
      <c r="Q5363" s="325"/>
      <c r="R5363" s="325"/>
      <c r="S5363" s="325"/>
      <c r="T5363" s="328"/>
      <c r="U5363" s="329"/>
      <c r="V5363" s="330"/>
      <c r="W5363" s="330"/>
      <c r="X5363" s="325"/>
      <c r="Y5363" s="325"/>
      <c r="Z5363" s="325"/>
      <c r="AA5363" s="325"/>
      <c r="AB5363" s="325"/>
      <c r="AC5363" s="325"/>
      <c r="AD5363" s="325"/>
      <c r="AE5363" s="330"/>
      <c r="AF5363" s="326"/>
      <c r="AG5363" s="327"/>
      <c r="AH5363" s="327"/>
      <c r="AI5363" s="327"/>
      <c r="AJ5363" s="326"/>
      <c r="AK5363" s="327"/>
      <c r="AL5363" s="327"/>
      <c r="AM5363" s="331"/>
      <c r="AN5363" s="332"/>
      <c r="AO5363" s="333"/>
      <c r="AP5363" s="333"/>
      <c r="AQ5363" s="333"/>
      <c r="AR5363" s="332"/>
      <c r="AS5363" s="332"/>
    </row>
    <row r="5364" spans="1:45" x14ac:dyDescent="0.2">
      <c r="A5364" s="326"/>
      <c r="B5364" s="325"/>
      <c r="C5364" s="325"/>
      <c r="D5364" s="325"/>
      <c r="E5364" s="325"/>
      <c r="F5364" s="325"/>
      <c r="G5364" s="325"/>
      <c r="H5364" s="325"/>
      <c r="I5364" s="325"/>
      <c r="J5364" s="325"/>
      <c r="K5364" s="325"/>
      <c r="L5364" s="327"/>
      <c r="M5364" s="328"/>
      <c r="N5364" s="327"/>
      <c r="P5364" s="325"/>
      <c r="Q5364" s="325"/>
      <c r="R5364" s="325"/>
      <c r="S5364" s="325"/>
      <c r="T5364" s="328"/>
      <c r="U5364" s="329"/>
      <c r="V5364" s="330"/>
      <c r="W5364" s="330"/>
      <c r="X5364" s="325"/>
      <c r="Y5364" s="325"/>
      <c r="Z5364" s="325"/>
      <c r="AA5364" s="325"/>
      <c r="AB5364" s="325"/>
      <c r="AC5364" s="325"/>
      <c r="AD5364" s="325"/>
      <c r="AE5364" s="330"/>
      <c r="AF5364" s="326"/>
      <c r="AG5364" s="327"/>
      <c r="AH5364" s="327"/>
      <c r="AI5364" s="327"/>
      <c r="AJ5364" s="326"/>
      <c r="AK5364" s="327"/>
      <c r="AL5364" s="327"/>
      <c r="AM5364" s="331"/>
      <c r="AN5364" s="332"/>
      <c r="AO5364" s="333"/>
      <c r="AP5364" s="333"/>
      <c r="AQ5364" s="333"/>
      <c r="AR5364" s="332"/>
      <c r="AS5364" s="332"/>
    </row>
    <row r="5365" spans="1:45" x14ac:dyDescent="0.2">
      <c r="A5365" s="326"/>
      <c r="B5365" s="325"/>
      <c r="C5365" s="325"/>
      <c r="D5365" s="325"/>
      <c r="E5365" s="325"/>
      <c r="F5365" s="325"/>
      <c r="G5365" s="325"/>
      <c r="H5365" s="325"/>
      <c r="I5365" s="325"/>
      <c r="J5365" s="325"/>
      <c r="K5365" s="325"/>
      <c r="L5365" s="327"/>
      <c r="M5365" s="328"/>
      <c r="N5365" s="327"/>
      <c r="P5365" s="325"/>
      <c r="Q5365" s="325"/>
      <c r="R5365" s="325"/>
      <c r="S5365" s="325"/>
      <c r="T5365" s="328"/>
      <c r="U5365" s="329"/>
      <c r="V5365" s="330"/>
      <c r="W5365" s="330"/>
      <c r="X5365" s="325"/>
      <c r="Y5365" s="325"/>
      <c r="Z5365" s="325"/>
      <c r="AA5365" s="325"/>
      <c r="AB5365" s="325"/>
      <c r="AC5365" s="325"/>
      <c r="AD5365" s="325"/>
      <c r="AE5365" s="330"/>
      <c r="AF5365" s="326"/>
      <c r="AG5365" s="327"/>
      <c r="AH5365" s="327"/>
      <c r="AI5365" s="327"/>
      <c r="AJ5365" s="326"/>
      <c r="AK5365" s="327"/>
      <c r="AL5365" s="327"/>
      <c r="AM5365" s="331"/>
      <c r="AN5365" s="332"/>
      <c r="AO5365" s="333"/>
      <c r="AP5365" s="333"/>
      <c r="AQ5365" s="333"/>
      <c r="AR5365" s="332"/>
      <c r="AS5365" s="332"/>
    </row>
    <row r="5366" spans="1:45" x14ac:dyDescent="0.2">
      <c r="A5366" s="326"/>
      <c r="B5366" s="325"/>
      <c r="C5366" s="325"/>
      <c r="D5366" s="325"/>
      <c r="E5366" s="325"/>
      <c r="F5366" s="325"/>
      <c r="G5366" s="325"/>
      <c r="H5366" s="325"/>
      <c r="I5366" s="325"/>
      <c r="J5366" s="325"/>
      <c r="K5366" s="325"/>
      <c r="L5366" s="327"/>
      <c r="M5366" s="328"/>
      <c r="N5366" s="327"/>
      <c r="P5366" s="325"/>
      <c r="Q5366" s="325"/>
      <c r="R5366" s="325"/>
      <c r="S5366" s="325"/>
      <c r="T5366" s="328"/>
      <c r="U5366" s="329"/>
      <c r="V5366" s="330"/>
      <c r="W5366" s="330"/>
      <c r="X5366" s="325"/>
      <c r="Y5366" s="325"/>
      <c r="Z5366" s="325"/>
      <c r="AA5366" s="325"/>
      <c r="AB5366" s="325"/>
      <c r="AC5366" s="325"/>
      <c r="AD5366" s="325"/>
      <c r="AE5366" s="330"/>
      <c r="AF5366" s="326"/>
      <c r="AG5366" s="327"/>
      <c r="AH5366" s="327"/>
      <c r="AI5366" s="327"/>
      <c r="AJ5366" s="326"/>
      <c r="AK5366" s="327"/>
      <c r="AL5366" s="327"/>
      <c r="AM5366" s="331"/>
      <c r="AN5366" s="332"/>
      <c r="AO5366" s="333"/>
      <c r="AP5366" s="333"/>
      <c r="AQ5366" s="333"/>
      <c r="AR5366" s="332"/>
      <c r="AS5366" s="332"/>
    </row>
    <row r="5367" spans="1:45" x14ac:dyDescent="0.2">
      <c r="A5367" s="326"/>
      <c r="B5367" s="325"/>
      <c r="C5367" s="325"/>
      <c r="D5367" s="325"/>
      <c r="E5367" s="325"/>
      <c r="F5367" s="325"/>
      <c r="G5367" s="325"/>
      <c r="H5367" s="325"/>
      <c r="I5367" s="325"/>
      <c r="J5367" s="325"/>
      <c r="K5367" s="325"/>
      <c r="L5367" s="327"/>
      <c r="M5367" s="328"/>
      <c r="N5367" s="327"/>
      <c r="P5367" s="325"/>
      <c r="Q5367" s="325"/>
      <c r="R5367" s="325"/>
      <c r="S5367" s="325"/>
      <c r="T5367" s="328"/>
      <c r="U5367" s="329"/>
      <c r="V5367" s="330"/>
      <c r="W5367" s="330"/>
      <c r="X5367" s="325"/>
      <c r="Y5367" s="325"/>
      <c r="Z5367" s="325"/>
      <c r="AA5367" s="325"/>
      <c r="AB5367" s="325"/>
      <c r="AC5367" s="325"/>
      <c r="AD5367" s="325"/>
      <c r="AE5367" s="330"/>
      <c r="AF5367" s="326"/>
      <c r="AG5367" s="327"/>
      <c r="AH5367" s="327"/>
      <c r="AI5367" s="327"/>
      <c r="AJ5367" s="326"/>
      <c r="AK5367" s="327"/>
      <c r="AL5367" s="327"/>
      <c r="AM5367" s="331"/>
      <c r="AN5367" s="332"/>
      <c r="AO5367" s="333"/>
      <c r="AP5367" s="333"/>
      <c r="AQ5367" s="333"/>
      <c r="AR5367" s="332"/>
      <c r="AS5367" s="332"/>
    </row>
    <row r="5368" spans="1:45" x14ac:dyDescent="0.2">
      <c r="A5368" s="326"/>
      <c r="B5368" s="325"/>
      <c r="C5368" s="325"/>
      <c r="D5368" s="325"/>
      <c r="E5368" s="325"/>
      <c r="F5368" s="325"/>
      <c r="G5368" s="325"/>
      <c r="H5368" s="325"/>
      <c r="I5368" s="325"/>
      <c r="J5368" s="325"/>
      <c r="K5368" s="325"/>
      <c r="L5368" s="327"/>
      <c r="M5368" s="328"/>
      <c r="N5368" s="327"/>
      <c r="P5368" s="325"/>
      <c r="Q5368" s="325"/>
      <c r="R5368" s="325"/>
      <c r="S5368" s="325"/>
      <c r="T5368" s="328"/>
      <c r="U5368" s="329"/>
      <c r="V5368" s="330"/>
      <c r="W5368" s="330"/>
      <c r="X5368" s="325"/>
      <c r="Y5368" s="325"/>
      <c r="Z5368" s="325"/>
      <c r="AA5368" s="325"/>
      <c r="AB5368" s="325"/>
      <c r="AC5368" s="325"/>
      <c r="AD5368" s="325"/>
      <c r="AE5368" s="330"/>
      <c r="AF5368" s="326"/>
      <c r="AG5368" s="327"/>
      <c r="AH5368" s="327"/>
      <c r="AI5368" s="327"/>
      <c r="AJ5368" s="326"/>
      <c r="AK5368" s="327"/>
      <c r="AL5368" s="327"/>
      <c r="AM5368" s="331"/>
      <c r="AN5368" s="332"/>
      <c r="AO5368" s="333"/>
      <c r="AP5368" s="333"/>
      <c r="AQ5368" s="333"/>
      <c r="AR5368" s="332"/>
      <c r="AS5368" s="332"/>
    </row>
    <row r="5369" spans="1:45" x14ac:dyDescent="0.2">
      <c r="A5369" s="326"/>
      <c r="B5369" s="325"/>
      <c r="C5369" s="325"/>
      <c r="D5369" s="325"/>
      <c r="E5369" s="325"/>
      <c r="F5369" s="325"/>
      <c r="G5369" s="325"/>
      <c r="H5369" s="325"/>
      <c r="I5369" s="325"/>
      <c r="J5369" s="325"/>
      <c r="K5369" s="325"/>
      <c r="L5369" s="327"/>
      <c r="M5369" s="328"/>
      <c r="N5369" s="327"/>
      <c r="P5369" s="325"/>
      <c r="Q5369" s="325"/>
      <c r="R5369" s="325"/>
      <c r="S5369" s="325"/>
      <c r="T5369" s="328"/>
      <c r="U5369" s="329"/>
      <c r="V5369" s="330"/>
      <c r="W5369" s="330"/>
      <c r="X5369" s="325"/>
      <c r="Y5369" s="325"/>
      <c r="Z5369" s="325"/>
      <c r="AA5369" s="325"/>
      <c r="AB5369" s="325"/>
      <c r="AC5369" s="325"/>
      <c r="AD5369" s="325"/>
      <c r="AE5369" s="330"/>
      <c r="AF5369" s="326"/>
      <c r="AG5369" s="327"/>
      <c r="AH5369" s="327"/>
      <c r="AI5369" s="327"/>
      <c r="AJ5369" s="326"/>
      <c r="AK5369" s="327"/>
      <c r="AL5369" s="327"/>
      <c r="AM5369" s="331"/>
      <c r="AN5369" s="332"/>
      <c r="AO5369" s="333"/>
      <c r="AP5369" s="333"/>
      <c r="AQ5369" s="333"/>
      <c r="AR5369" s="332"/>
      <c r="AS5369" s="332"/>
    </row>
    <row r="5370" spans="1:45" x14ac:dyDescent="0.2">
      <c r="A5370" s="326"/>
      <c r="B5370" s="325"/>
      <c r="C5370" s="325"/>
      <c r="D5370" s="325"/>
      <c r="E5370" s="325"/>
      <c r="F5370" s="325"/>
      <c r="G5370" s="325"/>
      <c r="H5370" s="325"/>
      <c r="I5370" s="325"/>
      <c r="J5370" s="325"/>
      <c r="K5370" s="325"/>
      <c r="L5370" s="327"/>
      <c r="M5370" s="328"/>
      <c r="N5370" s="327"/>
      <c r="P5370" s="325"/>
      <c r="Q5370" s="325"/>
      <c r="R5370" s="325"/>
      <c r="S5370" s="325"/>
      <c r="T5370" s="328"/>
      <c r="U5370" s="329"/>
      <c r="V5370" s="330"/>
      <c r="W5370" s="330"/>
      <c r="X5370" s="325"/>
      <c r="Y5370" s="325"/>
      <c r="Z5370" s="325"/>
      <c r="AA5370" s="325"/>
      <c r="AB5370" s="325"/>
      <c r="AC5370" s="325"/>
      <c r="AD5370" s="325"/>
      <c r="AE5370" s="330"/>
      <c r="AF5370" s="326"/>
      <c r="AG5370" s="327"/>
      <c r="AH5370" s="327"/>
      <c r="AI5370" s="327"/>
      <c r="AJ5370" s="326"/>
      <c r="AK5370" s="327"/>
      <c r="AL5370" s="327"/>
      <c r="AM5370" s="331"/>
      <c r="AN5370" s="332"/>
      <c r="AO5370" s="333"/>
      <c r="AP5370" s="333"/>
      <c r="AQ5370" s="333"/>
      <c r="AR5370" s="332"/>
      <c r="AS5370" s="332"/>
    </row>
    <row r="5371" spans="1:45" x14ac:dyDescent="0.2">
      <c r="A5371" s="326"/>
      <c r="B5371" s="325"/>
      <c r="C5371" s="325"/>
      <c r="D5371" s="325"/>
      <c r="E5371" s="325"/>
      <c r="F5371" s="325"/>
      <c r="G5371" s="325"/>
      <c r="H5371" s="325"/>
      <c r="I5371" s="325"/>
      <c r="J5371" s="325"/>
      <c r="K5371" s="325"/>
      <c r="L5371" s="327"/>
      <c r="M5371" s="328"/>
      <c r="N5371" s="327"/>
      <c r="P5371" s="325"/>
      <c r="Q5371" s="325"/>
      <c r="R5371" s="325"/>
      <c r="S5371" s="325"/>
      <c r="T5371" s="328"/>
      <c r="U5371" s="329"/>
      <c r="V5371" s="330"/>
      <c r="W5371" s="330"/>
      <c r="X5371" s="325"/>
      <c r="Y5371" s="325"/>
      <c r="Z5371" s="325"/>
      <c r="AA5371" s="325"/>
      <c r="AB5371" s="325"/>
      <c r="AC5371" s="325"/>
      <c r="AD5371" s="325"/>
      <c r="AE5371" s="330"/>
      <c r="AF5371" s="326"/>
      <c r="AG5371" s="327"/>
      <c r="AH5371" s="327"/>
      <c r="AI5371" s="327"/>
      <c r="AJ5371" s="326"/>
      <c r="AK5371" s="327"/>
      <c r="AL5371" s="327"/>
      <c r="AM5371" s="331"/>
      <c r="AN5371" s="332"/>
      <c r="AO5371" s="333"/>
      <c r="AP5371" s="333"/>
      <c r="AQ5371" s="333"/>
      <c r="AR5371" s="332"/>
      <c r="AS5371" s="332"/>
    </row>
    <row r="5372" spans="1:45" x14ac:dyDescent="0.2">
      <c r="A5372" s="326"/>
      <c r="B5372" s="325"/>
      <c r="C5372" s="325"/>
      <c r="D5372" s="325"/>
      <c r="E5372" s="325"/>
      <c r="F5372" s="325"/>
      <c r="G5372" s="325"/>
      <c r="H5372" s="325"/>
      <c r="I5372" s="325"/>
      <c r="J5372" s="325"/>
      <c r="K5372" s="325"/>
      <c r="L5372" s="327"/>
      <c r="M5372" s="328"/>
      <c r="N5372" s="327"/>
      <c r="P5372" s="325"/>
      <c r="Q5372" s="325"/>
      <c r="R5372" s="325"/>
      <c r="S5372" s="325"/>
      <c r="T5372" s="328"/>
      <c r="U5372" s="329"/>
      <c r="V5372" s="330"/>
      <c r="W5372" s="330"/>
      <c r="X5372" s="325"/>
      <c r="Y5372" s="325"/>
      <c r="Z5372" s="325"/>
      <c r="AA5372" s="325"/>
      <c r="AB5372" s="325"/>
      <c r="AC5372" s="325"/>
      <c r="AD5372" s="325"/>
      <c r="AE5372" s="330"/>
      <c r="AF5372" s="326"/>
      <c r="AG5372" s="327"/>
      <c r="AH5372" s="327"/>
      <c r="AI5372" s="327"/>
      <c r="AJ5372" s="326"/>
      <c r="AK5372" s="327"/>
      <c r="AL5372" s="327"/>
      <c r="AM5372" s="331"/>
      <c r="AN5372" s="332"/>
      <c r="AO5372" s="333"/>
      <c r="AP5372" s="333"/>
      <c r="AQ5372" s="333"/>
      <c r="AR5372" s="332"/>
      <c r="AS5372" s="332"/>
    </row>
    <row r="5373" spans="1:45" x14ac:dyDescent="0.2">
      <c r="A5373" s="326"/>
      <c r="B5373" s="325"/>
      <c r="C5373" s="325"/>
      <c r="D5373" s="325"/>
      <c r="E5373" s="325"/>
      <c r="F5373" s="325"/>
      <c r="G5373" s="325"/>
      <c r="H5373" s="325"/>
      <c r="I5373" s="325"/>
      <c r="J5373" s="325"/>
      <c r="K5373" s="325"/>
      <c r="L5373" s="327"/>
      <c r="M5373" s="328"/>
      <c r="N5373" s="327"/>
      <c r="P5373" s="325"/>
      <c r="Q5373" s="325"/>
      <c r="R5373" s="325"/>
      <c r="S5373" s="325"/>
      <c r="T5373" s="328"/>
      <c r="U5373" s="329"/>
      <c r="V5373" s="330"/>
      <c r="W5373" s="330"/>
      <c r="X5373" s="325"/>
      <c r="Y5373" s="325"/>
      <c r="Z5373" s="325"/>
      <c r="AA5373" s="325"/>
      <c r="AB5373" s="325"/>
      <c r="AC5373" s="325"/>
      <c r="AD5373" s="325"/>
      <c r="AE5373" s="330"/>
      <c r="AF5373" s="326"/>
      <c r="AG5373" s="327"/>
      <c r="AH5373" s="327"/>
      <c r="AI5373" s="327"/>
      <c r="AJ5373" s="326"/>
      <c r="AK5373" s="327"/>
      <c r="AL5373" s="327"/>
      <c r="AM5373" s="331"/>
      <c r="AN5373" s="332"/>
      <c r="AO5373" s="333"/>
      <c r="AP5373" s="333"/>
      <c r="AQ5373" s="333"/>
      <c r="AR5373" s="332"/>
      <c r="AS5373" s="332"/>
    </row>
    <row r="5374" spans="1:45" x14ac:dyDescent="0.2">
      <c r="A5374" s="326"/>
      <c r="B5374" s="325"/>
      <c r="C5374" s="325"/>
      <c r="D5374" s="325"/>
      <c r="E5374" s="325"/>
      <c r="F5374" s="325"/>
      <c r="G5374" s="325"/>
      <c r="H5374" s="325"/>
      <c r="I5374" s="325"/>
      <c r="J5374" s="325"/>
      <c r="K5374" s="325"/>
      <c r="L5374" s="327"/>
      <c r="M5374" s="328"/>
      <c r="N5374" s="327"/>
      <c r="P5374" s="325"/>
      <c r="Q5374" s="325"/>
      <c r="R5374" s="325"/>
      <c r="S5374" s="325"/>
      <c r="T5374" s="328"/>
      <c r="U5374" s="329"/>
      <c r="V5374" s="330"/>
      <c r="W5374" s="330"/>
      <c r="X5374" s="325"/>
      <c r="Y5374" s="325"/>
      <c r="Z5374" s="325"/>
      <c r="AA5374" s="325"/>
      <c r="AB5374" s="325"/>
      <c r="AC5374" s="325"/>
      <c r="AD5374" s="325"/>
      <c r="AE5374" s="330"/>
      <c r="AF5374" s="326"/>
      <c r="AG5374" s="327"/>
      <c r="AH5374" s="327"/>
      <c r="AI5374" s="327"/>
      <c r="AJ5374" s="326"/>
      <c r="AK5374" s="327"/>
      <c r="AL5374" s="327"/>
      <c r="AM5374" s="331"/>
      <c r="AN5374" s="332"/>
      <c r="AO5374" s="333"/>
      <c r="AP5374" s="333"/>
      <c r="AQ5374" s="333"/>
      <c r="AR5374" s="332"/>
      <c r="AS5374" s="332"/>
    </row>
    <row r="5375" spans="1:45" x14ac:dyDescent="0.2">
      <c r="A5375" s="326"/>
      <c r="B5375" s="325"/>
      <c r="C5375" s="325"/>
      <c r="D5375" s="325"/>
      <c r="E5375" s="325"/>
      <c r="F5375" s="325"/>
      <c r="G5375" s="325"/>
      <c r="H5375" s="325"/>
      <c r="I5375" s="325"/>
      <c r="J5375" s="325"/>
      <c r="K5375" s="325"/>
      <c r="L5375" s="327"/>
      <c r="M5375" s="328"/>
      <c r="N5375" s="327"/>
      <c r="P5375" s="325"/>
      <c r="Q5375" s="325"/>
      <c r="R5375" s="325"/>
      <c r="S5375" s="325"/>
      <c r="T5375" s="328"/>
      <c r="U5375" s="329"/>
      <c r="V5375" s="330"/>
      <c r="W5375" s="330"/>
      <c r="X5375" s="325"/>
      <c r="Y5375" s="325"/>
      <c r="Z5375" s="325"/>
      <c r="AA5375" s="325"/>
      <c r="AB5375" s="325"/>
      <c r="AC5375" s="325"/>
      <c r="AD5375" s="325"/>
      <c r="AE5375" s="330"/>
      <c r="AF5375" s="326"/>
      <c r="AG5375" s="327"/>
      <c r="AH5375" s="327"/>
      <c r="AI5375" s="327"/>
      <c r="AJ5375" s="326"/>
      <c r="AK5375" s="327"/>
      <c r="AL5375" s="327"/>
      <c r="AM5375" s="331"/>
      <c r="AN5375" s="332"/>
      <c r="AO5375" s="333"/>
      <c r="AP5375" s="333"/>
      <c r="AQ5375" s="333"/>
      <c r="AR5375" s="332"/>
      <c r="AS5375" s="332"/>
    </row>
    <row r="5376" spans="1:45" x14ac:dyDescent="0.2">
      <c r="A5376" s="326"/>
      <c r="B5376" s="325"/>
      <c r="C5376" s="325"/>
      <c r="D5376" s="325"/>
      <c r="E5376" s="325"/>
      <c r="F5376" s="325"/>
      <c r="G5376" s="325"/>
      <c r="H5376" s="325"/>
      <c r="I5376" s="325"/>
      <c r="J5376" s="325"/>
      <c r="K5376" s="325"/>
      <c r="L5376" s="327"/>
      <c r="M5376" s="328"/>
      <c r="N5376" s="327"/>
      <c r="P5376" s="325"/>
      <c r="Q5376" s="325"/>
      <c r="R5376" s="325"/>
      <c r="S5376" s="325"/>
      <c r="T5376" s="328"/>
      <c r="U5376" s="329"/>
      <c r="V5376" s="330"/>
      <c r="W5376" s="330"/>
      <c r="X5376" s="325"/>
      <c r="Y5376" s="325"/>
      <c r="Z5376" s="325"/>
      <c r="AA5376" s="325"/>
      <c r="AB5376" s="325"/>
      <c r="AC5376" s="325"/>
      <c r="AD5376" s="325"/>
      <c r="AE5376" s="330"/>
      <c r="AF5376" s="326"/>
      <c r="AG5376" s="327"/>
      <c r="AH5376" s="327"/>
      <c r="AI5376" s="327"/>
      <c r="AJ5376" s="326"/>
      <c r="AK5376" s="327"/>
      <c r="AL5376" s="327"/>
      <c r="AM5376" s="331"/>
      <c r="AN5376" s="332"/>
      <c r="AO5376" s="333"/>
      <c r="AP5376" s="333"/>
      <c r="AQ5376" s="333"/>
      <c r="AR5376" s="332"/>
      <c r="AS5376" s="332"/>
    </row>
    <row r="5377" spans="1:45" x14ac:dyDescent="0.2">
      <c r="A5377" s="326"/>
      <c r="B5377" s="325"/>
      <c r="C5377" s="325"/>
      <c r="D5377" s="325"/>
      <c r="E5377" s="325"/>
      <c r="F5377" s="325"/>
      <c r="G5377" s="325"/>
      <c r="H5377" s="325"/>
      <c r="I5377" s="325"/>
      <c r="J5377" s="325"/>
      <c r="K5377" s="325"/>
      <c r="L5377" s="327"/>
      <c r="M5377" s="328"/>
      <c r="N5377" s="327"/>
      <c r="P5377" s="325"/>
      <c r="Q5377" s="325"/>
      <c r="R5377" s="325"/>
      <c r="S5377" s="325"/>
      <c r="T5377" s="328"/>
      <c r="U5377" s="329"/>
      <c r="V5377" s="330"/>
      <c r="W5377" s="330"/>
      <c r="X5377" s="325"/>
      <c r="Y5377" s="325"/>
      <c r="Z5377" s="325"/>
      <c r="AA5377" s="325"/>
      <c r="AB5377" s="325"/>
      <c r="AC5377" s="325"/>
      <c r="AD5377" s="325"/>
      <c r="AE5377" s="330"/>
      <c r="AF5377" s="326"/>
      <c r="AG5377" s="327"/>
      <c r="AH5377" s="327"/>
      <c r="AI5377" s="327"/>
      <c r="AJ5377" s="326"/>
      <c r="AK5377" s="327"/>
      <c r="AL5377" s="327"/>
      <c r="AM5377" s="331"/>
      <c r="AN5377" s="332"/>
      <c r="AO5377" s="333"/>
      <c r="AP5377" s="333"/>
      <c r="AQ5377" s="333"/>
      <c r="AR5377" s="332"/>
      <c r="AS5377" s="332"/>
    </row>
    <row r="5378" spans="1:45" x14ac:dyDescent="0.2">
      <c r="A5378" s="326"/>
      <c r="B5378" s="325"/>
      <c r="C5378" s="325"/>
      <c r="D5378" s="325"/>
      <c r="E5378" s="325"/>
      <c r="F5378" s="325"/>
      <c r="G5378" s="325"/>
      <c r="H5378" s="325"/>
      <c r="I5378" s="325"/>
      <c r="J5378" s="325"/>
      <c r="K5378" s="325"/>
      <c r="L5378" s="327"/>
      <c r="M5378" s="328"/>
      <c r="N5378" s="327"/>
      <c r="P5378" s="325"/>
      <c r="Q5378" s="325"/>
      <c r="R5378" s="325"/>
      <c r="S5378" s="325"/>
      <c r="T5378" s="328"/>
      <c r="U5378" s="329"/>
      <c r="V5378" s="330"/>
      <c r="W5378" s="330"/>
      <c r="X5378" s="325"/>
      <c r="Y5378" s="325"/>
      <c r="Z5378" s="325"/>
      <c r="AA5378" s="325"/>
      <c r="AB5378" s="325"/>
      <c r="AC5378" s="325"/>
      <c r="AD5378" s="325"/>
      <c r="AE5378" s="330"/>
      <c r="AF5378" s="326"/>
      <c r="AG5378" s="327"/>
      <c r="AH5378" s="327"/>
      <c r="AI5378" s="327"/>
      <c r="AJ5378" s="326"/>
      <c r="AK5378" s="327"/>
      <c r="AL5378" s="327"/>
      <c r="AM5378" s="331"/>
      <c r="AN5378" s="332"/>
      <c r="AO5378" s="333"/>
      <c r="AP5378" s="333"/>
      <c r="AQ5378" s="333"/>
      <c r="AR5378" s="332"/>
      <c r="AS5378" s="332"/>
    </row>
    <row r="5379" spans="1:45" x14ac:dyDescent="0.2">
      <c r="A5379" s="326"/>
      <c r="B5379" s="325"/>
      <c r="C5379" s="325"/>
      <c r="D5379" s="325"/>
      <c r="E5379" s="325"/>
      <c r="F5379" s="325"/>
      <c r="G5379" s="325"/>
      <c r="H5379" s="325"/>
      <c r="I5379" s="325"/>
      <c r="J5379" s="325"/>
      <c r="K5379" s="325"/>
      <c r="L5379" s="327"/>
      <c r="M5379" s="328"/>
      <c r="N5379" s="327"/>
      <c r="P5379" s="325"/>
      <c r="Q5379" s="325"/>
      <c r="R5379" s="325"/>
      <c r="S5379" s="325"/>
      <c r="T5379" s="328"/>
      <c r="U5379" s="329"/>
      <c r="V5379" s="330"/>
      <c r="W5379" s="330"/>
      <c r="X5379" s="325"/>
      <c r="Y5379" s="325"/>
      <c r="Z5379" s="325"/>
      <c r="AA5379" s="325"/>
      <c r="AB5379" s="325"/>
      <c r="AC5379" s="325"/>
      <c r="AD5379" s="325"/>
      <c r="AE5379" s="330"/>
      <c r="AF5379" s="326"/>
      <c r="AG5379" s="327"/>
      <c r="AH5379" s="327"/>
      <c r="AI5379" s="327"/>
      <c r="AJ5379" s="326"/>
      <c r="AK5379" s="327"/>
      <c r="AL5379" s="327"/>
      <c r="AM5379" s="331"/>
      <c r="AN5379" s="332"/>
      <c r="AO5379" s="333"/>
      <c r="AP5379" s="333"/>
      <c r="AQ5379" s="333"/>
      <c r="AR5379" s="332"/>
      <c r="AS5379" s="332"/>
    </row>
    <row r="5380" spans="1:45" x14ac:dyDescent="0.2">
      <c r="A5380" s="326"/>
      <c r="B5380" s="325"/>
      <c r="C5380" s="325"/>
      <c r="D5380" s="325"/>
      <c r="E5380" s="325"/>
      <c r="F5380" s="325"/>
      <c r="G5380" s="325"/>
      <c r="H5380" s="325"/>
      <c r="I5380" s="325"/>
      <c r="J5380" s="325"/>
      <c r="K5380" s="325"/>
      <c r="L5380" s="327"/>
      <c r="M5380" s="328"/>
      <c r="N5380" s="327"/>
      <c r="P5380" s="325"/>
      <c r="Q5380" s="325"/>
      <c r="R5380" s="325"/>
      <c r="S5380" s="325"/>
      <c r="T5380" s="328"/>
      <c r="U5380" s="329"/>
      <c r="V5380" s="330"/>
      <c r="W5380" s="330"/>
      <c r="X5380" s="325"/>
      <c r="Y5380" s="325"/>
      <c r="Z5380" s="325"/>
      <c r="AA5380" s="325"/>
      <c r="AB5380" s="325"/>
      <c r="AC5380" s="325"/>
      <c r="AD5380" s="325"/>
      <c r="AE5380" s="330"/>
      <c r="AF5380" s="326"/>
      <c r="AG5380" s="327"/>
      <c r="AH5380" s="327"/>
      <c r="AI5380" s="327"/>
      <c r="AJ5380" s="326"/>
      <c r="AK5380" s="327"/>
      <c r="AL5380" s="327"/>
      <c r="AM5380" s="331"/>
      <c r="AN5380" s="332"/>
      <c r="AO5380" s="333"/>
      <c r="AP5380" s="333"/>
      <c r="AQ5380" s="333"/>
      <c r="AR5380" s="332"/>
      <c r="AS5380" s="332"/>
    </row>
    <row r="5381" spans="1:45" x14ac:dyDescent="0.2">
      <c r="A5381" s="326"/>
      <c r="B5381" s="325"/>
      <c r="C5381" s="325"/>
      <c r="D5381" s="325"/>
      <c r="E5381" s="325"/>
      <c r="F5381" s="325"/>
      <c r="G5381" s="325"/>
      <c r="H5381" s="325"/>
      <c r="I5381" s="325"/>
      <c r="J5381" s="325"/>
      <c r="K5381" s="325"/>
      <c r="L5381" s="327"/>
      <c r="M5381" s="328"/>
      <c r="N5381" s="327"/>
      <c r="P5381" s="325"/>
      <c r="Q5381" s="325"/>
      <c r="R5381" s="325"/>
      <c r="S5381" s="325"/>
      <c r="T5381" s="328"/>
      <c r="U5381" s="329"/>
      <c r="V5381" s="330"/>
      <c r="W5381" s="330"/>
      <c r="X5381" s="325"/>
      <c r="Y5381" s="325"/>
      <c r="Z5381" s="325"/>
      <c r="AA5381" s="325"/>
      <c r="AB5381" s="325"/>
      <c r="AC5381" s="325"/>
      <c r="AD5381" s="325"/>
      <c r="AE5381" s="330"/>
      <c r="AF5381" s="326"/>
      <c r="AG5381" s="327"/>
      <c r="AH5381" s="327"/>
      <c r="AI5381" s="327"/>
      <c r="AJ5381" s="326"/>
      <c r="AK5381" s="327"/>
      <c r="AL5381" s="327"/>
      <c r="AM5381" s="331"/>
      <c r="AN5381" s="332"/>
      <c r="AO5381" s="333"/>
      <c r="AP5381" s="333"/>
      <c r="AQ5381" s="333"/>
      <c r="AR5381" s="332"/>
      <c r="AS5381" s="332"/>
    </row>
    <row r="5382" spans="1:45" x14ac:dyDescent="0.2">
      <c r="A5382" s="326"/>
      <c r="B5382" s="325"/>
      <c r="C5382" s="325"/>
      <c r="D5382" s="325"/>
      <c r="E5382" s="325"/>
      <c r="F5382" s="325"/>
      <c r="G5382" s="325"/>
      <c r="H5382" s="325"/>
      <c r="I5382" s="325"/>
      <c r="J5382" s="325"/>
      <c r="K5382" s="325"/>
      <c r="L5382" s="327"/>
      <c r="M5382" s="328"/>
      <c r="N5382" s="327"/>
      <c r="P5382" s="325"/>
      <c r="Q5382" s="325"/>
      <c r="R5382" s="325"/>
      <c r="S5382" s="325"/>
      <c r="T5382" s="328"/>
      <c r="U5382" s="329"/>
      <c r="V5382" s="330"/>
      <c r="W5382" s="330"/>
      <c r="X5382" s="325"/>
      <c r="Y5382" s="325"/>
      <c r="Z5382" s="325"/>
      <c r="AA5382" s="325"/>
      <c r="AB5382" s="325"/>
      <c r="AC5382" s="325"/>
      <c r="AD5382" s="325"/>
      <c r="AE5382" s="330"/>
      <c r="AF5382" s="326"/>
      <c r="AG5382" s="327"/>
      <c r="AH5382" s="327"/>
      <c r="AI5382" s="327"/>
      <c r="AJ5382" s="326"/>
      <c r="AK5382" s="327"/>
      <c r="AL5382" s="327"/>
      <c r="AM5382" s="331"/>
      <c r="AN5382" s="332"/>
      <c r="AO5382" s="333"/>
      <c r="AP5382" s="333"/>
      <c r="AQ5382" s="333"/>
      <c r="AR5382" s="332"/>
      <c r="AS5382" s="332"/>
    </row>
    <row r="5383" spans="1:45" x14ac:dyDescent="0.2">
      <c r="A5383" s="326"/>
      <c r="B5383" s="325"/>
      <c r="C5383" s="325"/>
      <c r="D5383" s="325"/>
      <c r="E5383" s="325"/>
      <c r="F5383" s="325"/>
      <c r="G5383" s="325"/>
      <c r="H5383" s="325"/>
      <c r="I5383" s="325"/>
      <c r="J5383" s="325"/>
      <c r="K5383" s="325"/>
      <c r="L5383" s="327"/>
      <c r="M5383" s="328"/>
      <c r="N5383" s="327"/>
      <c r="P5383" s="325"/>
      <c r="Q5383" s="325"/>
      <c r="R5383" s="325"/>
      <c r="S5383" s="325"/>
      <c r="T5383" s="328"/>
      <c r="U5383" s="329"/>
      <c r="V5383" s="330"/>
      <c r="W5383" s="330"/>
      <c r="X5383" s="325"/>
      <c r="Y5383" s="325"/>
      <c r="Z5383" s="325"/>
      <c r="AA5383" s="325"/>
      <c r="AB5383" s="325"/>
      <c r="AC5383" s="325"/>
      <c r="AD5383" s="325"/>
      <c r="AE5383" s="330"/>
      <c r="AF5383" s="326"/>
      <c r="AG5383" s="327"/>
      <c r="AH5383" s="327"/>
      <c r="AI5383" s="327"/>
      <c r="AJ5383" s="326"/>
      <c r="AK5383" s="327"/>
      <c r="AL5383" s="327"/>
      <c r="AM5383" s="331"/>
      <c r="AN5383" s="332"/>
      <c r="AO5383" s="333"/>
      <c r="AP5383" s="333"/>
      <c r="AQ5383" s="333"/>
      <c r="AR5383" s="332"/>
      <c r="AS5383" s="332"/>
    </row>
    <row r="5384" spans="1:45" x14ac:dyDescent="0.2">
      <c r="A5384" s="326"/>
      <c r="B5384" s="325"/>
      <c r="C5384" s="325"/>
      <c r="D5384" s="325"/>
      <c r="E5384" s="325"/>
      <c r="F5384" s="325"/>
      <c r="G5384" s="325"/>
      <c r="H5384" s="325"/>
      <c r="I5384" s="325"/>
      <c r="J5384" s="325"/>
      <c r="K5384" s="325"/>
      <c r="L5384" s="327"/>
      <c r="M5384" s="328"/>
      <c r="N5384" s="327"/>
      <c r="P5384" s="325"/>
      <c r="Q5384" s="325"/>
      <c r="R5384" s="325"/>
      <c r="S5384" s="325"/>
      <c r="T5384" s="328"/>
      <c r="U5384" s="329"/>
      <c r="V5384" s="330"/>
      <c r="W5384" s="330"/>
      <c r="X5384" s="325"/>
      <c r="Y5384" s="325"/>
      <c r="Z5384" s="325"/>
      <c r="AA5384" s="325"/>
      <c r="AB5384" s="325"/>
      <c r="AC5384" s="325"/>
      <c r="AD5384" s="325"/>
      <c r="AE5384" s="330"/>
      <c r="AF5384" s="326"/>
      <c r="AG5384" s="327"/>
      <c r="AH5384" s="327"/>
      <c r="AI5384" s="327"/>
      <c r="AJ5384" s="326"/>
      <c r="AK5384" s="327"/>
      <c r="AL5384" s="327"/>
      <c r="AM5384" s="331"/>
      <c r="AN5384" s="332"/>
      <c r="AO5384" s="333"/>
      <c r="AP5384" s="333"/>
      <c r="AQ5384" s="333"/>
      <c r="AR5384" s="332"/>
      <c r="AS5384" s="332"/>
    </row>
    <row r="5385" spans="1:45" x14ac:dyDescent="0.2">
      <c r="A5385" s="326"/>
      <c r="B5385" s="325"/>
      <c r="C5385" s="325"/>
      <c r="D5385" s="325"/>
      <c r="E5385" s="325"/>
      <c r="F5385" s="325"/>
      <c r="G5385" s="325"/>
      <c r="H5385" s="325"/>
      <c r="I5385" s="325"/>
      <c r="J5385" s="325"/>
      <c r="K5385" s="325"/>
      <c r="L5385" s="327"/>
      <c r="M5385" s="328"/>
      <c r="N5385" s="327"/>
      <c r="P5385" s="325"/>
      <c r="Q5385" s="325"/>
      <c r="R5385" s="325"/>
      <c r="S5385" s="325"/>
      <c r="T5385" s="328"/>
      <c r="U5385" s="329"/>
      <c r="V5385" s="330"/>
      <c r="W5385" s="330"/>
      <c r="X5385" s="325"/>
      <c r="Y5385" s="325"/>
      <c r="Z5385" s="325"/>
      <c r="AA5385" s="325"/>
      <c r="AB5385" s="325"/>
      <c r="AC5385" s="325"/>
      <c r="AD5385" s="325"/>
      <c r="AE5385" s="330"/>
      <c r="AF5385" s="326"/>
      <c r="AG5385" s="327"/>
      <c r="AH5385" s="327"/>
      <c r="AI5385" s="327"/>
      <c r="AJ5385" s="326"/>
      <c r="AK5385" s="327"/>
      <c r="AL5385" s="327"/>
      <c r="AM5385" s="331"/>
      <c r="AN5385" s="332"/>
      <c r="AO5385" s="333"/>
      <c r="AP5385" s="333"/>
      <c r="AQ5385" s="333"/>
      <c r="AR5385" s="332"/>
      <c r="AS5385" s="332"/>
    </row>
    <row r="5386" spans="1:45" x14ac:dyDescent="0.2">
      <c r="A5386" s="326"/>
      <c r="B5386" s="325"/>
      <c r="C5386" s="325"/>
      <c r="D5386" s="325"/>
      <c r="E5386" s="325"/>
      <c r="F5386" s="325"/>
      <c r="G5386" s="325"/>
      <c r="H5386" s="325"/>
      <c r="I5386" s="325"/>
      <c r="J5386" s="325"/>
      <c r="K5386" s="325"/>
      <c r="L5386" s="327"/>
      <c r="M5386" s="328"/>
      <c r="N5386" s="327"/>
      <c r="P5386" s="325"/>
      <c r="Q5386" s="325"/>
      <c r="R5386" s="325"/>
      <c r="S5386" s="325"/>
      <c r="T5386" s="328"/>
      <c r="U5386" s="329"/>
      <c r="V5386" s="330"/>
      <c r="W5386" s="330"/>
      <c r="X5386" s="325"/>
      <c r="Y5386" s="325"/>
      <c r="Z5386" s="325"/>
      <c r="AA5386" s="325"/>
      <c r="AB5386" s="325"/>
      <c r="AC5386" s="325"/>
      <c r="AD5386" s="325"/>
      <c r="AE5386" s="330"/>
      <c r="AF5386" s="326"/>
      <c r="AG5386" s="327"/>
      <c r="AH5386" s="327"/>
      <c r="AI5386" s="327"/>
      <c r="AJ5386" s="326"/>
      <c r="AK5386" s="327"/>
      <c r="AL5386" s="327"/>
      <c r="AM5386" s="331"/>
      <c r="AN5386" s="332"/>
      <c r="AO5386" s="333"/>
      <c r="AP5386" s="333"/>
      <c r="AQ5386" s="333"/>
      <c r="AR5386" s="332"/>
      <c r="AS5386" s="332"/>
    </row>
    <row r="5387" spans="1:45" x14ac:dyDescent="0.2">
      <c r="A5387" s="326"/>
      <c r="B5387" s="325"/>
      <c r="C5387" s="325"/>
      <c r="D5387" s="325"/>
      <c r="E5387" s="325"/>
      <c r="F5387" s="325"/>
      <c r="G5387" s="325"/>
      <c r="H5387" s="325"/>
      <c r="I5387" s="325"/>
      <c r="J5387" s="325"/>
      <c r="K5387" s="325"/>
      <c r="L5387" s="327"/>
      <c r="M5387" s="328"/>
      <c r="N5387" s="327"/>
      <c r="P5387" s="325"/>
      <c r="Q5387" s="325"/>
      <c r="R5387" s="325"/>
      <c r="S5387" s="325"/>
      <c r="T5387" s="328"/>
      <c r="U5387" s="329"/>
      <c r="V5387" s="330"/>
      <c r="W5387" s="330"/>
      <c r="X5387" s="325"/>
      <c r="Y5387" s="325"/>
      <c r="Z5387" s="325"/>
      <c r="AA5387" s="325"/>
      <c r="AB5387" s="325"/>
      <c r="AC5387" s="325"/>
      <c r="AD5387" s="325"/>
      <c r="AE5387" s="330"/>
      <c r="AF5387" s="326"/>
      <c r="AG5387" s="327"/>
      <c r="AH5387" s="327"/>
      <c r="AI5387" s="327"/>
      <c r="AJ5387" s="326"/>
      <c r="AK5387" s="327"/>
      <c r="AL5387" s="327"/>
      <c r="AM5387" s="331"/>
      <c r="AN5387" s="332"/>
      <c r="AO5387" s="333"/>
      <c r="AP5387" s="333"/>
      <c r="AQ5387" s="333"/>
      <c r="AR5387" s="332"/>
      <c r="AS5387" s="332"/>
    </row>
    <row r="5388" spans="1:45" x14ac:dyDescent="0.2">
      <c r="A5388" s="326"/>
      <c r="B5388" s="325"/>
      <c r="C5388" s="325"/>
      <c r="D5388" s="325"/>
      <c r="E5388" s="325"/>
      <c r="F5388" s="325"/>
      <c r="G5388" s="325"/>
      <c r="H5388" s="325"/>
      <c r="I5388" s="325"/>
      <c r="J5388" s="325"/>
      <c r="K5388" s="325"/>
      <c r="L5388" s="327"/>
      <c r="M5388" s="328"/>
      <c r="N5388" s="327"/>
      <c r="P5388" s="325"/>
      <c r="Q5388" s="325"/>
      <c r="R5388" s="325"/>
      <c r="S5388" s="325"/>
      <c r="T5388" s="328"/>
      <c r="U5388" s="329"/>
      <c r="V5388" s="330"/>
      <c r="W5388" s="330"/>
      <c r="X5388" s="325"/>
      <c r="Y5388" s="325"/>
      <c r="Z5388" s="325"/>
      <c r="AA5388" s="325"/>
      <c r="AB5388" s="325"/>
      <c r="AC5388" s="325"/>
      <c r="AD5388" s="325"/>
      <c r="AE5388" s="330"/>
      <c r="AF5388" s="326"/>
      <c r="AG5388" s="327"/>
      <c r="AH5388" s="327"/>
      <c r="AI5388" s="327"/>
      <c r="AJ5388" s="326"/>
      <c r="AK5388" s="327"/>
      <c r="AL5388" s="327"/>
      <c r="AM5388" s="331"/>
      <c r="AN5388" s="332"/>
      <c r="AO5388" s="333"/>
      <c r="AP5388" s="333"/>
      <c r="AQ5388" s="333"/>
      <c r="AR5388" s="332"/>
      <c r="AS5388" s="332"/>
    </row>
    <row r="5389" spans="1:45" x14ac:dyDescent="0.2">
      <c r="A5389" s="326"/>
      <c r="B5389" s="325"/>
      <c r="C5389" s="325"/>
      <c r="D5389" s="325"/>
      <c r="E5389" s="325"/>
      <c r="F5389" s="325"/>
      <c r="G5389" s="325"/>
      <c r="H5389" s="325"/>
      <c r="I5389" s="325"/>
      <c r="J5389" s="325"/>
      <c r="K5389" s="325"/>
      <c r="L5389" s="327"/>
      <c r="M5389" s="328"/>
      <c r="N5389" s="327"/>
      <c r="P5389" s="325"/>
      <c r="Q5389" s="325"/>
      <c r="R5389" s="325"/>
      <c r="S5389" s="325"/>
      <c r="T5389" s="328"/>
      <c r="U5389" s="329"/>
      <c r="V5389" s="330"/>
      <c r="W5389" s="330"/>
      <c r="X5389" s="325"/>
      <c r="Y5389" s="325"/>
      <c r="Z5389" s="325"/>
      <c r="AA5389" s="325"/>
      <c r="AB5389" s="325"/>
      <c r="AC5389" s="325"/>
      <c r="AD5389" s="325"/>
      <c r="AE5389" s="330"/>
      <c r="AF5389" s="326"/>
      <c r="AG5389" s="327"/>
      <c r="AH5389" s="327"/>
      <c r="AI5389" s="327"/>
      <c r="AJ5389" s="326"/>
      <c r="AK5389" s="327"/>
      <c r="AL5389" s="327"/>
      <c r="AM5389" s="331"/>
      <c r="AN5389" s="332"/>
      <c r="AO5389" s="333"/>
      <c r="AP5389" s="333"/>
      <c r="AQ5389" s="333"/>
      <c r="AR5389" s="332"/>
      <c r="AS5389" s="332"/>
    </row>
    <row r="5390" spans="1:45" x14ac:dyDescent="0.2">
      <c r="A5390" s="326"/>
      <c r="B5390" s="325"/>
      <c r="C5390" s="325"/>
      <c r="D5390" s="325"/>
      <c r="E5390" s="325"/>
      <c r="F5390" s="325"/>
      <c r="G5390" s="325"/>
      <c r="H5390" s="325"/>
      <c r="I5390" s="325"/>
      <c r="J5390" s="325"/>
      <c r="K5390" s="325"/>
      <c r="L5390" s="327"/>
      <c r="M5390" s="328"/>
      <c r="N5390" s="327"/>
      <c r="P5390" s="325"/>
      <c r="Q5390" s="325"/>
      <c r="R5390" s="325"/>
      <c r="S5390" s="325"/>
      <c r="T5390" s="328"/>
      <c r="U5390" s="329"/>
      <c r="V5390" s="330"/>
      <c r="W5390" s="330"/>
      <c r="X5390" s="325"/>
      <c r="Y5390" s="325"/>
      <c r="Z5390" s="325"/>
      <c r="AA5390" s="325"/>
      <c r="AB5390" s="325"/>
      <c r="AC5390" s="325"/>
      <c r="AD5390" s="325"/>
      <c r="AE5390" s="330"/>
      <c r="AF5390" s="326"/>
      <c r="AG5390" s="327"/>
      <c r="AH5390" s="327"/>
      <c r="AI5390" s="327"/>
      <c r="AJ5390" s="326"/>
      <c r="AK5390" s="327"/>
      <c r="AL5390" s="327"/>
      <c r="AM5390" s="331"/>
      <c r="AN5390" s="332"/>
      <c r="AO5390" s="333"/>
      <c r="AP5390" s="333"/>
      <c r="AQ5390" s="333"/>
      <c r="AR5390" s="332"/>
      <c r="AS5390" s="332"/>
    </row>
    <row r="5391" spans="1:45" x14ac:dyDescent="0.2">
      <c r="A5391" s="326"/>
      <c r="B5391" s="325"/>
      <c r="C5391" s="325"/>
      <c r="D5391" s="325"/>
      <c r="E5391" s="325"/>
      <c r="F5391" s="325"/>
      <c r="G5391" s="325"/>
      <c r="H5391" s="325"/>
      <c r="I5391" s="325"/>
      <c r="J5391" s="325"/>
      <c r="K5391" s="325"/>
      <c r="L5391" s="327"/>
      <c r="M5391" s="328"/>
      <c r="N5391" s="327"/>
      <c r="P5391" s="325"/>
      <c r="Q5391" s="325"/>
      <c r="R5391" s="325"/>
      <c r="S5391" s="325"/>
      <c r="T5391" s="328"/>
      <c r="U5391" s="329"/>
      <c r="V5391" s="330"/>
      <c r="W5391" s="330"/>
      <c r="X5391" s="325"/>
      <c r="Y5391" s="325"/>
      <c r="Z5391" s="325"/>
      <c r="AA5391" s="325"/>
      <c r="AB5391" s="325"/>
      <c r="AC5391" s="325"/>
      <c r="AD5391" s="325"/>
      <c r="AE5391" s="330"/>
      <c r="AF5391" s="326"/>
      <c r="AG5391" s="327"/>
      <c r="AH5391" s="327"/>
      <c r="AI5391" s="327"/>
      <c r="AJ5391" s="326"/>
      <c r="AK5391" s="327"/>
      <c r="AL5391" s="327"/>
      <c r="AM5391" s="331"/>
      <c r="AN5391" s="332"/>
      <c r="AO5391" s="333"/>
      <c r="AP5391" s="333"/>
      <c r="AQ5391" s="333"/>
      <c r="AR5391" s="332"/>
      <c r="AS5391" s="332"/>
    </row>
    <row r="5392" spans="1:45" x14ac:dyDescent="0.2">
      <c r="A5392" s="326"/>
      <c r="B5392" s="325"/>
      <c r="C5392" s="325"/>
      <c r="D5392" s="325"/>
      <c r="E5392" s="325"/>
      <c r="F5392" s="325"/>
      <c r="G5392" s="325"/>
      <c r="H5392" s="325"/>
      <c r="I5392" s="325"/>
      <c r="J5392" s="325"/>
      <c r="K5392" s="325"/>
      <c r="L5392" s="327"/>
      <c r="M5392" s="328"/>
      <c r="N5392" s="327"/>
      <c r="P5392" s="325"/>
      <c r="Q5392" s="325"/>
      <c r="R5392" s="325"/>
      <c r="S5392" s="325"/>
      <c r="T5392" s="328"/>
      <c r="U5392" s="329"/>
      <c r="V5392" s="330"/>
      <c r="W5392" s="330"/>
      <c r="X5392" s="325"/>
      <c r="Y5392" s="325"/>
      <c r="Z5392" s="325"/>
      <c r="AA5392" s="325"/>
      <c r="AB5392" s="325"/>
      <c r="AC5392" s="325"/>
      <c r="AD5392" s="325"/>
      <c r="AE5392" s="330"/>
      <c r="AF5392" s="326"/>
      <c r="AG5392" s="327"/>
      <c r="AH5392" s="327"/>
      <c r="AI5392" s="327"/>
      <c r="AJ5392" s="326"/>
      <c r="AK5392" s="327"/>
      <c r="AL5392" s="327"/>
      <c r="AM5392" s="331"/>
      <c r="AN5392" s="332"/>
      <c r="AO5392" s="333"/>
      <c r="AP5392" s="333"/>
      <c r="AQ5392" s="333"/>
      <c r="AR5392" s="332"/>
      <c r="AS5392" s="332"/>
    </row>
    <row r="5393" spans="1:45" x14ac:dyDescent="0.2">
      <c r="A5393" s="326"/>
      <c r="B5393" s="325"/>
      <c r="C5393" s="325"/>
      <c r="D5393" s="325"/>
      <c r="E5393" s="325"/>
      <c r="F5393" s="325"/>
      <c r="G5393" s="325"/>
      <c r="H5393" s="325"/>
      <c r="I5393" s="325"/>
      <c r="J5393" s="325"/>
      <c r="K5393" s="325"/>
      <c r="L5393" s="327"/>
      <c r="M5393" s="328"/>
      <c r="N5393" s="327"/>
      <c r="P5393" s="325"/>
      <c r="Q5393" s="325"/>
      <c r="R5393" s="325"/>
      <c r="S5393" s="325"/>
      <c r="T5393" s="328"/>
      <c r="U5393" s="329"/>
      <c r="V5393" s="330"/>
      <c r="W5393" s="330"/>
      <c r="X5393" s="325"/>
      <c r="Y5393" s="325"/>
      <c r="Z5393" s="325"/>
      <c r="AA5393" s="325"/>
      <c r="AB5393" s="325"/>
      <c r="AC5393" s="325"/>
      <c r="AD5393" s="325"/>
      <c r="AE5393" s="330"/>
      <c r="AF5393" s="326"/>
      <c r="AG5393" s="327"/>
      <c r="AH5393" s="327"/>
      <c r="AI5393" s="327"/>
      <c r="AJ5393" s="326"/>
      <c r="AK5393" s="327"/>
      <c r="AL5393" s="327"/>
      <c r="AM5393" s="331"/>
      <c r="AN5393" s="332"/>
      <c r="AO5393" s="333"/>
      <c r="AP5393" s="333"/>
      <c r="AQ5393" s="333"/>
      <c r="AR5393" s="332"/>
      <c r="AS5393" s="332"/>
    </row>
    <row r="5394" spans="1:45" x14ac:dyDescent="0.2">
      <c r="A5394" s="326"/>
      <c r="B5394" s="325"/>
      <c r="C5394" s="325"/>
      <c r="D5394" s="325"/>
      <c r="E5394" s="325"/>
      <c r="F5394" s="325"/>
      <c r="G5394" s="325"/>
      <c r="H5394" s="325"/>
      <c r="I5394" s="325"/>
      <c r="J5394" s="325"/>
      <c r="K5394" s="325"/>
      <c r="L5394" s="327"/>
      <c r="M5394" s="328"/>
      <c r="N5394" s="327"/>
      <c r="P5394" s="325"/>
      <c r="Q5394" s="325"/>
      <c r="R5394" s="325"/>
      <c r="S5394" s="325"/>
      <c r="T5394" s="328"/>
      <c r="U5394" s="329"/>
      <c r="V5394" s="330"/>
      <c r="W5394" s="330"/>
      <c r="X5394" s="325"/>
      <c r="Y5394" s="325"/>
      <c r="Z5394" s="325"/>
      <c r="AA5394" s="325"/>
      <c r="AB5394" s="325"/>
      <c r="AC5394" s="325"/>
      <c r="AD5394" s="325"/>
      <c r="AE5394" s="330"/>
      <c r="AF5394" s="326"/>
      <c r="AG5394" s="327"/>
      <c r="AH5394" s="327"/>
      <c r="AI5394" s="327"/>
      <c r="AJ5394" s="326"/>
      <c r="AK5394" s="327"/>
      <c r="AL5394" s="327"/>
      <c r="AM5394" s="331"/>
      <c r="AN5394" s="332"/>
      <c r="AO5394" s="333"/>
      <c r="AP5394" s="333"/>
      <c r="AQ5394" s="333"/>
      <c r="AR5394" s="332"/>
      <c r="AS5394" s="332"/>
    </row>
    <row r="5395" spans="1:45" x14ac:dyDescent="0.2">
      <c r="A5395" s="326"/>
      <c r="B5395" s="325"/>
      <c r="C5395" s="325"/>
      <c r="D5395" s="325"/>
      <c r="E5395" s="325"/>
      <c r="F5395" s="325"/>
      <c r="G5395" s="325"/>
      <c r="H5395" s="325"/>
      <c r="I5395" s="325"/>
      <c r="J5395" s="325"/>
      <c r="K5395" s="325"/>
      <c r="L5395" s="327"/>
      <c r="M5395" s="328"/>
      <c r="N5395" s="327"/>
      <c r="P5395" s="325"/>
      <c r="Q5395" s="325"/>
      <c r="R5395" s="325"/>
      <c r="S5395" s="325"/>
      <c r="T5395" s="328"/>
      <c r="U5395" s="329"/>
      <c r="V5395" s="330"/>
      <c r="W5395" s="330"/>
      <c r="X5395" s="325"/>
      <c r="Y5395" s="325"/>
      <c r="Z5395" s="325"/>
      <c r="AA5395" s="325"/>
      <c r="AB5395" s="325"/>
      <c r="AC5395" s="325"/>
      <c r="AD5395" s="325"/>
      <c r="AE5395" s="330"/>
      <c r="AF5395" s="326"/>
      <c r="AG5395" s="327"/>
      <c r="AH5395" s="327"/>
      <c r="AI5395" s="327"/>
      <c r="AJ5395" s="326"/>
      <c r="AK5395" s="327"/>
      <c r="AL5395" s="327"/>
      <c r="AM5395" s="331"/>
      <c r="AN5395" s="332"/>
      <c r="AO5395" s="333"/>
      <c r="AP5395" s="333"/>
      <c r="AQ5395" s="333"/>
      <c r="AR5395" s="332"/>
      <c r="AS5395" s="332"/>
    </row>
    <row r="5396" spans="1:45" x14ac:dyDescent="0.2">
      <c r="A5396" s="326"/>
      <c r="B5396" s="325"/>
      <c r="C5396" s="325"/>
      <c r="D5396" s="325"/>
      <c r="E5396" s="325"/>
      <c r="F5396" s="325"/>
      <c r="G5396" s="325"/>
      <c r="H5396" s="325"/>
      <c r="I5396" s="325"/>
      <c r="J5396" s="325"/>
      <c r="K5396" s="325"/>
      <c r="L5396" s="327"/>
      <c r="M5396" s="328"/>
      <c r="N5396" s="327"/>
      <c r="P5396" s="325"/>
      <c r="Q5396" s="325"/>
      <c r="R5396" s="325"/>
      <c r="S5396" s="325"/>
      <c r="T5396" s="328"/>
      <c r="U5396" s="329"/>
      <c r="V5396" s="330"/>
      <c r="W5396" s="330"/>
      <c r="X5396" s="325"/>
      <c r="Y5396" s="325"/>
      <c r="Z5396" s="325"/>
      <c r="AA5396" s="325"/>
      <c r="AB5396" s="325"/>
      <c r="AC5396" s="325"/>
      <c r="AD5396" s="325"/>
      <c r="AE5396" s="330"/>
      <c r="AF5396" s="326"/>
      <c r="AG5396" s="327"/>
      <c r="AH5396" s="327"/>
      <c r="AI5396" s="327"/>
      <c r="AJ5396" s="326"/>
      <c r="AK5396" s="327"/>
      <c r="AL5396" s="327"/>
      <c r="AM5396" s="331"/>
      <c r="AN5396" s="332"/>
      <c r="AO5396" s="333"/>
      <c r="AP5396" s="333"/>
      <c r="AQ5396" s="333"/>
      <c r="AR5396" s="332"/>
      <c r="AS5396" s="332"/>
    </row>
    <row r="5397" spans="1:45" x14ac:dyDescent="0.2">
      <c r="A5397" s="326"/>
      <c r="B5397" s="325"/>
      <c r="C5397" s="325"/>
      <c r="D5397" s="325"/>
      <c r="E5397" s="325"/>
      <c r="F5397" s="325"/>
      <c r="G5397" s="325"/>
      <c r="H5397" s="325"/>
      <c r="I5397" s="325"/>
      <c r="J5397" s="325"/>
      <c r="K5397" s="325"/>
      <c r="L5397" s="327"/>
      <c r="M5397" s="328"/>
      <c r="N5397" s="327"/>
      <c r="P5397" s="325"/>
      <c r="Q5397" s="325"/>
      <c r="R5397" s="325"/>
      <c r="S5397" s="325"/>
      <c r="T5397" s="328"/>
      <c r="U5397" s="329"/>
      <c r="V5397" s="330"/>
      <c r="W5397" s="330"/>
      <c r="X5397" s="325"/>
      <c r="Y5397" s="325"/>
      <c r="Z5397" s="325"/>
      <c r="AA5397" s="325"/>
      <c r="AB5397" s="325"/>
      <c r="AC5397" s="325"/>
      <c r="AD5397" s="325"/>
      <c r="AE5397" s="330"/>
      <c r="AF5397" s="326"/>
      <c r="AG5397" s="327"/>
      <c r="AH5397" s="327"/>
      <c r="AI5397" s="327"/>
      <c r="AJ5397" s="326"/>
      <c r="AK5397" s="327"/>
      <c r="AL5397" s="327"/>
      <c r="AM5397" s="331"/>
      <c r="AN5397" s="332"/>
      <c r="AO5397" s="333"/>
      <c r="AP5397" s="333"/>
      <c r="AQ5397" s="333"/>
      <c r="AR5397" s="332"/>
      <c r="AS5397" s="332"/>
    </row>
    <row r="5398" spans="1:45" x14ac:dyDescent="0.2">
      <c r="A5398" s="326"/>
      <c r="B5398" s="325"/>
      <c r="C5398" s="325"/>
      <c r="D5398" s="325"/>
      <c r="E5398" s="325"/>
      <c r="F5398" s="325"/>
      <c r="G5398" s="325"/>
      <c r="H5398" s="325"/>
      <c r="I5398" s="325"/>
      <c r="J5398" s="325"/>
      <c r="K5398" s="325"/>
      <c r="L5398" s="327"/>
      <c r="M5398" s="328"/>
      <c r="N5398" s="327"/>
      <c r="P5398" s="325"/>
      <c r="Q5398" s="325"/>
      <c r="R5398" s="325"/>
      <c r="S5398" s="325"/>
      <c r="T5398" s="328"/>
      <c r="U5398" s="329"/>
      <c r="V5398" s="330"/>
      <c r="W5398" s="330"/>
      <c r="X5398" s="325"/>
      <c r="Y5398" s="325"/>
      <c r="Z5398" s="325"/>
      <c r="AA5398" s="325"/>
      <c r="AB5398" s="325"/>
      <c r="AC5398" s="325"/>
      <c r="AD5398" s="325"/>
      <c r="AE5398" s="330"/>
      <c r="AF5398" s="326"/>
      <c r="AG5398" s="327"/>
      <c r="AH5398" s="327"/>
      <c r="AI5398" s="327"/>
      <c r="AJ5398" s="326"/>
      <c r="AK5398" s="327"/>
      <c r="AL5398" s="327"/>
      <c r="AM5398" s="331"/>
      <c r="AN5398" s="332"/>
      <c r="AO5398" s="333"/>
      <c r="AP5398" s="333"/>
      <c r="AQ5398" s="333"/>
      <c r="AR5398" s="332"/>
      <c r="AS5398" s="332"/>
    </row>
    <row r="5399" spans="1:45" x14ac:dyDescent="0.2">
      <c r="A5399" s="326"/>
      <c r="B5399" s="325"/>
      <c r="C5399" s="325"/>
      <c r="D5399" s="325"/>
      <c r="E5399" s="325"/>
      <c r="F5399" s="325"/>
      <c r="G5399" s="325"/>
      <c r="H5399" s="325"/>
      <c r="I5399" s="325"/>
      <c r="J5399" s="325"/>
      <c r="K5399" s="325"/>
      <c r="L5399" s="327"/>
      <c r="M5399" s="328"/>
      <c r="N5399" s="327"/>
      <c r="P5399" s="325"/>
      <c r="Q5399" s="325"/>
      <c r="R5399" s="325"/>
      <c r="S5399" s="325"/>
      <c r="T5399" s="328"/>
      <c r="U5399" s="329"/>
      <c r="V5399" s="330"/>
      <c r="W5399" s="330"/>
      <c r="X5399" s="325"/>
      <c r="Y5399" s="325"/>
      <c r="Z5399" s="325"/>
      <c r="AA5399" s="325"/>
      <c r="AB5399" s="325"/>
      <c r="AC5399" s="325"/>
      <c r="AD5399" s="325"/>
      <c r="AE5399" s="330"/>
      <c r="AF5399" s="326"/>
      <c r="AG5399" s="327"/>
      <c r="AH5399" s="327"/>
      <c r="AI5399" s="327"/>
      <c r="AJ5399" s="326"/>
      <c r="AK5399" s="327"/>
      <c r="AL5399" s="327"/>
      <c r="AM5399" s="331"/>
      <c r="AN5399" s="332"/>
      <c r="AO5399" s="333"/>
      <c r="AP5399" s="333"/>
      <c r="AQ5399" s="333"/>
      <c r="AR5399" s="332"/>
      <c r="AS5399" s="332"/>
    </row>
    <row r="5400" spans="1:45" x14ac:dyDescent="0.2">
      <c r="A5400" s="326"/>
      <c r="B5400" s="325"/>
      <c r="C5400" s="325"/>
      <c r="D5400" s="325"/>
      <c r="E5400" s="325"/>
      <c r="F5400" s="325"/>
      <c r="G5400" s="325"/>
      <c r="H5400" s="325"/>
      <c r="I5400" s="325"/>
      <c r="J5400" s="325"/>
      <c r="K5400" s="325"/>
      <c r="L5400" s="327"/>
      <c r="M5400" s="328"/>
      <c r="N5400" s="327"/>
      <c r="P5400" s="325"/>
      <c r="Q5400" s="325"/>
      <c r="R5400" s="325"/>
      <c r="S5400" s="325"/>
      <c r="T5400" s="328"/>
      <c r="U5400" s="329"/>
      <c r="V5400" s="330"/>
      <c r="W5400" s="330"/>
      <c r="X5400" s="325"/>
      <c r="Y5400" s="325"/>
      <c r="Z5400" s="325"/>
      <c r="AA5400" s="325"/>
      <c r="AB5400" s="325"/>
      <c r="AC5400" s="325"/>
      <c r="AD5400" s="325"/>
      <c r="AE5400" s="330"/>
      <c r="AF5400" s="326"/>
      <c r="AG5400" s="327"/>
      <c r="AH5400" s="327"/>
      <c r="AI5400" s="327"/>
      <c r="AJ5400" s="326"/>
      <c r="AK5400" s="327"/>
      <c r="AL5400" s="327"/>
      <c r="AM5400" s="331"/>
      <c r="AN5400" s="332"/>
      <c r="AO5400" s="333"/>
      <c r="AP5400" s="333"/>
      <c r="AQ5400" s="333"/>
      <c r="AR5400" s="332"/>
      <c r="AS5400" s="332"/>
    </row>
    <row r="5401" spans="1:45" x14ac:dyDescent="0.2">
      <c r="A5401" s="326"/>
      <c r="B5401" s="325"/>
      <c r="C5401" s="325"/>
      <c r="D5401" s="325"/>
      <c r="E5401" s="325"/>
      <c r="F5401" s="325"/>
      <c r="G5401" s="325"/>
      <c r="H5401" s="325"/>
      <c r="I5401" s="325"/>
      <c r="J5401" s="325"/>
      <c r="K5401" s="325"/>
      <c r="L5401" s="327"/>
      <c r="M5401" s="328"/>
      <c r="N5401" s="327"/>
      <c r="P5401" s="325"/>
      <c r="Q5401" s="325"/>
      <c r="R5401" s="325"/>
      <c r="S5401" s="325"/>
      <c r="T5401" s="328"/>
      <c r="U5401" s="329"/>
      <c r="V5401" s="330"/>
      <c r="W5401" s="330"/>
      <c r="X5401" s="325"/>
      <c r="Y5401" s="325"/>
      <c r="Z5401" s="325"/>
      <c r="AA5401" s="325"/>
      <c r="AB5401" s="325"/>
      <c r="AC5401" s="325"/>
      <c r="AD5401" s="325"/>
      <c r="AE5401" s="330"/>
      <c r="AF5401" s="326"/>
      <c r="AG5401" s="327"/>
      <c r="AH5401" s="327"/>
      <c r="AI5401" s="327"/>
      <c r="AJ5401" s="326"/>
      <c r="AK5401" s="327"/>
      <c r="AL5401" s="327"/>
      <c r="AM5401" s="331"/>
      <c r="AN5401" s="332"/>
      <c r="AO5401" s="333"/>
      <c r="AP5401" s="333"/>
      <c r="AQ5401" s="333"/>
      <c r="AR5401" s="332"/>
      <c r="AS5401" s="332"/>
    </row>
    <row r="5402" spans="1:45" x14ac:dyDescent="0.2">
      <c r="A5402" s="326"/>
      <c r="B5402" s="325"/>
      <c r="C5402" s="325"/>
      <c r="D5402" s="325"/>
      <c r="E5402" s="325"/>
      <c r="F5402" s="325"/>
      <c r="G5402" s="325"/>
      <c r="H5402" s="325"/>
      <c r="I5402" s="325"/>
      <c r="J5402" s="325"/>
      <c r="K5402" s="325"/>
      <c r="L5402" s="327"/>
      <c r="M5402" s="328"/>
      <c r="N5402" s="327"/>
      <c r="P5402" s="325"/>
      <c r="Q5402" s="325"/>
      <c r="R5402" s="325"/>
      <c r="S5402" s="325"/>
      <c r="T5402" s="328"/>
      <c r="U5402" s="329"/>
      <c r="V5402" s="330"/>
      <c r="W5402" s="330"/>
      <c r="X5402" s="325"/>
      <c r="Y5402" s="325"/>
      <c r="Z5402" s="325"/>
      <c r="AA5402" s="325"/>
      <c r="AB5402" s="325"/>
      <c r="AC5402" s="325"/>
      <c r="AD5402" s="325"/>
      <c r="AE5402" s="330"/>
      <c r="AF5402" s="326"/>
      <c r="AG5402" s="327"/>
      <c r="AH5402" s="327"/>
      <c r="AI5402" s="327"/>
      <c r="AJ5402" s="326"/>
      <c r="AK5402" s="327"/>
      <c r="AL5402" s="327"/>
      <c r="AM5402" s="331"/>
      <c r="AN5402" s="332"/>
      <c r="AO5402" s="333"/>
      <c r="AP5402" s="333"/>
      <c r="AQ5402" s="333"/>
      <c r="AR5402" s="332"/>
      <c r="AS5402" s="332"/>
    </row>
    <row r="5403" spans="1:45" x14ac:dyDescent="0.2">
      <c r="A5403" s="326"/>
      <c r="B5403" s="325"/>
      <c r="C5403" s="325"/>
      <c r="D5403" s="325"/>
      <c r="E5403" s="325"/>
      <c r="F5403" s="325"/>
      <c r="G5403" s="325"/>
      <c r="H5403" s="325"/>
      <c r="I5403" s="325"/>
      <c r="J5403" s="325"/>
      <c r="K5403" s="325"/>
      <c r="L5403" s="327"/>
      <c r="M5403" s="328"/>
      <c r="N5403" s="327"/>
      <c r="P5403" s="325"/>
      <c r="Q5403" s="325"/>
      <c r="R5403" s="325"/>
      <c r="S5403" s="325"/>
      <c r="T5403" s="328"/>
      <c r="U5403" s="329"/>
      <c r="V5403" s="330"/>
      <c r="W5403" s="330"/>
      <c r="X5403" s="325"/>
      <c r="Y5403" s="325"/>
      <c r="Z5403" s="325"/>
      <c r="AA5403" s="325"/>
      <c r="AB5403" s="325"/>
      <c r="AC5403" s="325"/>
      <c r="AD5403" s="325"/>
      <c r="AE5403" s="330"/>
      <c r="AF5403" s="326"/>
      <c r="AG5403" s="327"/>
      <c r="AH5403" s="327"/>
      <c r="AI5403" s="327"/>
      <c r="AJ5403" s="326"/>
      <c r="AK5403" s="327"/>
      <c r="AL5403" s="327"/>
      <c r="AM5403" s="331"/>
      <c r="AN5403" s="332"/>
      <c r="AO5403" s="333"/>
      <c r="AP5403" s="333"/>
      <c r="AQ5403" s="333"/>
      <c r="AR5403" s="332"/>
      <c r="AS5403" s="332"/>
    </row>
    <row r="5404" spans="1:45" x14ac:dyDescent="0.2">
      <c r="A5404" s="326"/>
      <c r="B5404" s="325"/>
      <c r="C5404" s="325"/>
      <c r="D5404" s="325"/>
      <c r="E5404" s="325"/>
      <c r="F5404" s="325"/>
      <c r="G5404" s="325"/>
      <c r="H5404" s="325"/>
      <c r="I5404" s="325"/>
      <c r="J5404" s="325"/>
      <c r="K5404" s="325"/>
      <c r="L5404" s="327"/>
      <c r="M5404" s="328"/>
      <c r="N5404" s="327"/>
      <c r="P5404" s="325"/>
      <c r="Q5404" s="325"/>
      <c r="R5404" s="325"/>
      <c r="S5404" s="325"/>
      <c r="T5404" s="328"/>
      <c r="U5404" s="329"/>
      <c r="V5404" s="330"/>
      <c r="W5404" s="330"/>
      <c r="X5404" s="325"/>
      <c r="Y5404" s="325"/>
      <c r="Z5404" s="325"/>
      <c r="AA5404" s="325"/>
      <c r="AB5404" s="325"/>
      <c r="AC5404" s="325"/>
      <c r="AD5404" s="325"/>
      <c r="AE5404" s="330"/>
      <c r="AF5404" s="326"/>
      <c r="AG5404" s="327"/>
      <c r="AH5404" s="327"/>
      <c r="AI5404" s="327"/>
      <c r="AJ5404" s="326"/>
      <c r="AK5404" s="327"/>
      <c r="AL5404" s="327"/>
      <c r="AM5404" s="331"/>
      <c r="AN5404" s="332"/>
      <c r="AO5404" s="333"/>
      <c r="AP5404" s="333"/>
      <c r="AQ5404" s="333"/>
      <c r="AR5404" s="332"/>
      <c r="AS5404" s="332"/>
    </row>
    <row r="5405" spans="1:45" x14ac:dyDescent="0.2">
      <c r="A5405" s="326"/>
      <c r="B5405" s="325"/>
      <c r="C5405" s="325"/>
      <c r="D5405" s="325"/>
      <c r="E5405" s="325"/>
      <c r="F5405" s="325"/>
      <c r="G5405" s="325"/>
      <c r="H5405" s="325"/>
      <c r="I5405" s="325"/>
      <c r="J5405" s="325"/>
      <c r="K5405" s="325"/>
      <c r="L5405" s="327"/>
      <c r="M5405" s="328"/>
      <c r="N5405" s="327"/>
      <c r="P5405" s="325"/>
      <c r="Q5405" s="325"/>
      <c r="R5405" s="325"/>
      <c r="S5405" s="325"/>
      <c r="T5405" s="328"/>
      <c r="U5405" s="329"/>
      <c r="V5405" s="330"/>
      <c r="W5405" s="330"/>
      <c r="X5405" s="325"/>
      <c r="Y5405" s="325"/>
      <c r="Z5405" s="325"/>
      <c r="AA5405" s="325"/>
      <c r="AB5405" s="325"/>
      <c r="AC5405" s="325"/>
      <c r="AD5405" s="325"/>
      <c r="AE5405" s="330"/>
      <c r="AF5405" s="326"/>
      <c r="AG5405" s="327"/>
      <c r="AH5405" s="327"/>
      <c r="AI5405" s="327"/>
      <c r="AJ5405" s="326"/>
      <c r="AK5405" s="327"/>
      <c r="AL5405" s="327"/>
      <c r="AM5405" s="331"/>
      <c r="AN5405" s="332"/>
      <c r="AO5405" s="333"/>
      <c r="AP5405" s="333"/>
      <c r="AQ5405" s="333"/>
      <c r="AR5405" s="332"/>
      <c r="AS5405" s="332"/>
    </row>
    <row r="5406" spans="1:45" x14ac:dyDescent="0.2">
      <c r="A5406" s="326"/>
      <c r="B5406" s="325"/>
      <c r="C5406" s="325"/>
      <c r="D5406" s="325"/>
      <c r="E5406" s="325"/>
      <c r="F5406" s="325"/>
      <c r="G5406" s="325"/>
      <c r="H5406" s="325"/>
      <c r="I5406" s="325"/>
      <c r="J5406" s="325"/>
      <c r="K5406" s="325"/>
      <c r="L5406" s="327"/>
      <c r="M5406" s="328"/>
      <c r="N5406" s="327"/>
      <c r="P5406" s="325"/>
      <c r="Q5406" s="325"/>
      <c r="R5406" s="325"/>
      <c r="S5406" s="325"/>
      <c r="T5406" s="328"/>
      <c r="U5406" s="329"/>
      <c r="V5406" s="330"/>
      <c r="W5406" s="330"/>
      <c r="X5406" s="325"/>
      <c r="Y5406" s="325"/>
      <c r="Z5406" s="325"/>
      <c r="AA5406" s="325"/>
      <c r="AB5406" s="325"/>
      <c r="AC5406" s="325"/>
      <c r="AD5406" s="325"/>
      <c r="AE5406" s="330"/>
      <c r="AF5406" s="326"/>
      <c r="AG5406" s="327"/>
      <c r="AH5406" s="327"/>
      <c r="AI5406" s="327"/>
      <c r="AJ5406" s="326"/>
      <c r="AK5406" s="327"/>
      <c r="AL5406" s="327"/>
      <c r="AM5406" s="331"/>
      <c r="AN5406" s="332"/>
      <c r="AO5406" s="333"/>
      <c r="AP5406" s="333"/>
      <c r="AQ5406" s="333"/>
      <c r="AR5406" s="332"/>
      <c r="AS5406" s="332"/>
    </row>
    <row r="5407" spans="1:45" x14ac:dyDescent="0.2">
      <c r="A5407" s="326"/>
      <c r="B5407" s="325"/>
      <c r="C5407" s="325"/>
      <c r="D5407" s="325"/>
      <c r="E5407" s="325"/>
      <c r="F5407" s="325"/>
      <c r="G5407" s="325"/>
      <c r="H5407" s="325"/>
      <c r="I5407" s="325"/>
      <c r="J5407" s="325"/>
      <c r="K5407" s="325"/>
      <c r="L5407" s="327"/>
      <c r="M5407" s="328"/>
      <c r="N5407" s="327"/>
      <c r="P5407" s="325"/>
      <c r="Q5407" s="325"/>
      <c r="R5407" s="325"/>
      <c r="S5407" s="325"/>
      <c r="T5407" s="328"/>
      <c r="U5407" s="329"/>
      <c r="V5407" s="330"/>
      <c r="W5407" s="330"/>
      <c r="X5407" s="325"/>
      <c r="Y5407" s="325"/>
      <c r="Z5407" s="325"/>
      <c r="AA5407" s="325"/>
      <c r="AB5407" s="325"/>
      <c r="AC5407" s="325"/>
      <c r="AD5407" s="325"/>
      <c r="AE5407" s="330"/>
      <c r="AF5407" s="326"/>
      <c r="AG5407" s="327"/>
      <c r="AH5407" s="327"/>
      <c r="AI5407" s="327"/>
      <c r="AJ5407" s="326"/>
      <c r="AK5407" s="327"/>
      <c r="AL5407" s="327"/>
      <c r="AM5407" s="331"/>
      <c r="AN5407" s="332"/>
      <c r="AO5407" s="333"/>
      <c r="AP5407" s="333"/>
      <c r="AQ5407" s="333"/>
      <c r="AR5407" s="332"/>
      <c r="AS5407" s="332"/>
    </row>
    <row r="5408" spans="1:45" x14ac:dyDescent="0.2">
      <c r="A5408" s="326"/>
      <c r="B5408" s="325"/>
      <c r="C5408" s="325"/>
      <c r="D5408" s="325"/>
      <c r="E5408" s="325"/>
      <c r="F5408" s="325"/>
      <c r="G5408" s="325"/>
      <c r="H5408" s="325"/>
      <c r="I5408" s="325"/>
      <c r="J5408" s="325"/>
      <c r="K5408" s="325"/>
      <c r="L5408" s="327"/>
      <c r="M5408" s="328"/>
      <c r="N5408" s="327"/>
      <c r="P5408" s="325"/>
      <c r="Q5408" s="325"/>
      <c r="R5408" s="325"/>
      <c r="S5408" s="325"/>
      <c r="T5408" s="328"/>
      <c r="U5408" s="329"/>
      <c r="V5408" s="330"/>
      <c r="W5408" s="330"/>
      <c r="X5408" s="325"/>
      <c r="Y5408" s="325"/>
      <c r="Z5408" s="325"/>
      <c r="AA5408" s="325"/>
      <c r="AB5408" s="325"/>
      <c r="AC5408" s="325"/>
      <c r="AD5408" s="325"/>
      <c r="AE5408" s="330"/>
      <c r="AF5408" s="326"/>
      <c r="AG5408" s="327"/>
      <c r="AH5408" s="327"/>
      <c r="AI5408" s="327"/>
      <c r="AJ5408" s="326"/>
      <c r="AK5408" s="327"/>
      <c r="AL5408" s="327"/>
      <c r="AM5408" s="331"/>
      <c r="AN5408" s="332"/>
      <c r="AO5408" s="333"/>
      <c r="AP5408" s="333"/>
      <c r="AQ5408" s="333"/>
      <c r="AR5408" s="332"/>
      <c r="AS5408" s="332"/>
    </row>
    <row r="5409" spans="1:45" x14ac:dyDescent="0.2">
      <c r="A5409" s="326"/>
      <c r="B5409" s="325"/>
      <c r="C5409" s="325"/>
      <c r="D5409" s="325"/>
      <c r="E5409" s="325"/>
      <c r="F5409" s="325"/>
      <c r="G5409" s="325"/>
      <c r="H5409" s="325"/>
      <c r="I5409" s="325"/>
      <c r="J5409" s="325"/>
      <c r="K5409" s="325"/>
      <c r="L5409" s="327"/>
      <c r="M5409" s="328"/>
      <c r="N5409" s="327"/>
      <c r="P5409" s="325"/>
      <c r="Q5409" s="325"/>
      <c r="R5409" s="325"/>
      <c r="S5409" s="325"/>
      <c r="T5409" s="328"/>
      <c r="U5409" s="329"/>
      <c r="V5409" s="330"/>
      <c r="W5409" s="330"/>
      <c r="X5409" s="325"/>
      <c r="Y5409" s="325"/>
      <c r="Z5409" s="325"/>
      <c r="AA5409" s="325"/>
      <c r="AB5409" s="325"/>
      <c r="AC5409" s="325"/>
      <c r="AD5409" s="325"/>
      <c r="AE5409" s="330"/>
      <c r="AF5409" s="326"/>
      <c r="AG5409" s="327"/>
      <c r="AH5409" s="327"/>
      <c r="AI5409" s="327"/>
      <c r="AJ5409" s="326"/>
      <c r="AK5409" s="327"/>
      <c r="AL5409" s="327"/>
      <c r="AM5409" s="331"/>
      <c r="AN5409" s="332"/>
      <c r="AO5409" s="333"/>
      <c r="AP5409" s="333"/>
      <c r="AQ5409" s="333"/>
      <c r="AR5409" s="332"/>
      <c r="AS5409" s="332"/>
    </row>
    <row r="5410" spans="1:45" x14ac:dyDescent="0.2">
      <c r="A5410" s="326"/>
      <c r="B5410" s="325"/>
      <c r="C5410" s="325"/>
      <c r="D5410" s="325"/>
      <c r="E5410" s="325"/>
      <c r="F5410" s="325"/>
      <c r="G5410" s="325"/>
      <c r="H5410" s="325"/>
      <c r="I5410" s="325"/>
      <c r="J5410" s="325"/>
      <c r="K5410" s="325"/>
      <c r="L5410" s="327"/>
      <c r="M5410" s="328"/>
      <c r="N5410" s="327"/>
      <c r="P5410" s="325"/>
      <c r="Q5410" s="325"/>
      <c r="R5410" s="325"/>
      <c r="S5410" s="325"/>
      <c r="T5410" s="328"/>
      <c r="U5410" s="329"/>
      <c r="V5410" s="330"/>
      <c r="W5410" s="330"/>
      <c r="X5410" s="325"/>
      <c r="Y5410" s="325"/>
      <c r="Z5410" s="325"/>
      <c r="AA5410" s="325"/>
      <c r="AB5410" s="325"/>
      <c r="AC5410" s="325"/>
      <c r="AD5410" s="325"/>
      <c r="AE5410" s="330"/>
      <c r="AF5410" s="326"/>
      <c r="AG5410" s="327"/>
      <c r="AH5410" s="327"/>
      <c r="AI5410" s="327"/>
      <c r="AJ5410" s="326"/>
      <c r="AK5410" s="327"/>
      <c r="AL5410" s="327"/>
      <c r="AM5410" s="331"/>
      <c r="AN5410" s="332"/>
      <c r="AO5410" s="333"/>
      <c r="AP5410" s="333"/>
      <c r="AQ5410" s="333"/>
      <c r="AR5410" s="332"/>
      <c r="AS5410" s="332"/>
    </row>
    <row r="5411" spans="1:45" x14ac:dyDescent="0.2">
      <c r="A5411" s="326"/>
      <c r="B5411" s="325"/>
      <c r="C5411" s="325"/>
      <c r="D5411" s="325"/>
      <c r="E5411" s="325"/>
      <c r="F5411" s="325"/>
      <c r="G5411" s="325"/>
      <c r="H5411" s="325"/>
      <c r="I5411" s="325"/>
      <c r="J5411" s="325"/>
      <c r="K5411" s="325"/>
      <c r="L5411" s="327"/>
      <c r="M5411" s="328"/>
      <c r="N5411" s="327"/>
      <c r="P5411" s="325"/>
      <c r="Q5411" s="325"/>
      <c r="R5411" s="325"/>
      <c r="S5411" s="325"/>
      <c r="T5411" s="328"/>
      <c r="U5411" s="329"/>
      <c r="V5411" s="330"/>
      <c r="W5411" s="330"/>
      <c r="X5411" s="325"/>
      <c r="Y5411" s="325"/>
      <c r="Z5411" s="325"/>
      <c r="AA5411" s="325"/>
      <c r="AB5411" s="325"/>
      <c r="AC5411" s="325"/>
      <c r="AD5411" s="325"/>
      <c r="AE5411" s="330"/>
      <c r="AF5411" s="326"/>
      <c r="AG5411" s="327"/>
      <c r="AH5411" s="327"/>
      <c r="AI5411" s="327"/>
      <c r="AJ5411" s="326"/>
      <c r="AK5411" s="327"/>
      <c r="AL5411" s="327"/>
      <c r="AM5411" s="331"/>
      <c r="AN5411" s="332"/>
      <c r="AO5411" s="333"/>
      <c r="AP5411" s="333"/>
      <c r="AQ5411" s="333"/>
      <c r="AR5411" s="332"/>
      <c r="AS5411" s="332"/>
    </row>
    <row r="5412" spans="1:45" x14ac:dyDescent="0.2">
      <c r="A5412" s="326"/>
      <c r="B5412" s="325"/>
      <c r="C5412" s="325"/>
      <c r="D5412" s="325"/>
      <c r="E5412" s="325"/>
      <c r="F5412" s="325"/>
      <c r="G5412" s="325"/>
      <c r="H5412" s="325"/>
      <c r="I5412" s="325"/>
      <c r="J5412" s="325"/>
      <c r="K5412" s="325"/>
      <c r="L5412" s="327"/>
      <c r="M5412" s="328"/>
      <c r="N5412" s="327"/>
      <c r="P5412" s="325"/>
      <c r="Q5412" s="325"/>
      <c r="R5412" s="325"/>
      <c r="S5412" s="325"/>
      <c r="T5412" s="328"/>
      <c r="U5412" s="329"/>
      <c r="V5412" s="330"/>
      <c r="W5412" s="330"/>
      <c r="X5412" s="325"/>
      <c r="Y5412" s="325"/>
      <c r="Z5412" s="325"/>
      <c r="AA5412" s="325"/>
      <c r="AB5412" s="325"/>
      <c r="AC5412" s="325"/>
      <c r="AD5412" s="325"/>
      <c r="AE5412" s="330"/>
      <c r="AF5412" s="326"/>
      <c r="AG5412" s="327"/>
      <c r="AH5412" s="327"/>
      <c r="AI5412" s="327"/>
      <c r="AJ5412" s="326"/>
      <c r="AK5412" s="327"/>
      <c r="AL5412" s="327"/>
      <c r="AM5412" s="331"/>
      <c r="AN5412" s="332"/>
      <c r="AO5412" s="333"/>
      <c r="AP5412" s="333"/>
      <c r="AQ5412" s="333"/>
      <c r="AR5412" s="332"/>
      <c r="AS5412" s="332"/>
    </row>
    <row r="5413" spans="1:45" x14ac:dyDescent="0.2">
      <c r="A5413" s="326"/>
      <c r="B5413" s="325"/>
      <c r="C5413" s="325"/>
      <c r="D5413" s="325"/>
      <c r="E5413" s="325"/>
      <c r="F5413" s="325"/>
      <c r="G5413" s="325"/>
      <c r="H5413" s="325"/>
      <c r="I5413" s="325"/>
      <c r="J5413" s="325"/>
      <c r="K5413" s="325"/>
      <c r="L5413" s="327"/>
      <c r="M5413" s="328"/>
      <c r="N5413" s="327"/>
      <c r="P5413" s="325"/>
      <c r="Q5413" s="325"/>
      <c r="R5413" s="325"/>
      <c r="S5413" s="325"/>
      <c r="T5413" s="328"/>
      <c r="U5413" s="329"/>
      <c r="V5413" s="330"/>
      <c r="W5413" s="330"/>
      <c r="X5413" s="325"/>
      <c r="Y5413" s="325"/>
      <c r="Z5413" s="325"/>
      <c r="AA5413" s="325"/>
      <c r="AB5413" s="325"/>
      <c r="AC5413" s="325"/>
      <c r="AD5413" s="325"/>
      <c r="AE5413" s="330"/>
      <c r="AF5413" s="326"/>
      <c r="AG5413" s="327"/>
      <c r="AH5413" s="327"/>
      <c r="AI5413" s="327"/>
      <c r="AJ5413" s="326"/>
      <c r="AK5413" s="327"/>
      <c r="AL5413" s="327"/>
      <c r="AM5413" s="331"/>
      <c r="AN5413" s="332"/>
      <c r="AO5413" s="333"/>
      <c r="AP5413" s="333"/>
      <c r="AQ5413" s="333"/>
      <c r="AR5413" s="332"/>
      <c r="AS5413" s="332"/>
    </row>
    <row r="5414" spans="1:45" x14ac:dyDescent="0.2">
      <c r="A5414" s="326"/>
      <c r="B5414" s="325"/>
      <c r="C5414" s="325"/>
      <c r="D5414" s="325"/>
      <c r="E5414" s="325"/>
      <c r="F5414" s="325"/>
      <c r="G5414" s="325"/>
      <c r="H5414" s="325"/>
      <c r="I5414" s="325"/>
      <c r="J5414" s="325"/>
      <c r="K5414" s="325"/>
      <c r="L5414" s="327"/>
      <c r="M5414" s="328"/>
      <c r="N5414" s="327"/>
      <c r="P5414" s="325"/>
      <c r="Q5414" s="325"/>
      <c r="R5414" s="325"/>
      <c r="S5414" s="325"/>
      <c r="T5414" s="328"/>
      <c r="U5414" s="329"/>
      <c r="V5414" s="330"/>
      <c r="W5414" s="330"/>
      <c r="X5414" s="325"/>
      <c r="Y5414" s="325"/>
      <c r="Z5414" s="325"/>
      <c r="AA5414" s="325"/>
      <c r="AB5414" s="325"/>
      <c r="AC5414" s="325"/>
      <c r="AD5414" s="325"/>
      <c r="AE5414" s="330"/>
      <c r="AF5414" s="326"/>
      <c r="AG5414" s="327"/>
      <c r="AH5414" s="327"/>
      <c r="AI5414" s="327"/>
      <c r="AJ5414" s="326"/>
      <c r="AK5414" s="327"/>
      <c r="AL5414" s="327"/>
      <c r="AM5414" s="331"/>
      <c r="AN5414" s="332"/>
      <c r="AO5414" s="333"/>
      <c r="AP5414" s="333"/>
      <c r="AQ5414" s="333"/>
      <c r="AR5414" s="332"/>
      <c r="AS5414" s="332"/>
    </row>
    <row r="5415" spans="1:45" x14ac:dyDescent="0.2">
      <c r="A5415" s="326"/>
      <c r="B5415" s="325"/>
      <c r="C5415" s="325"/>
      <c r="D5415" s="325"/>
      <c r="E5415" s="325"/>
      <c r="F5415" s="325"/>
      <c r="G5415" s="325"/>
      <c r="H5415" s="325"/>
      <c r="I5415" s="325"/>
      <c r="J5415" s="325"/>
      <c r="K5415" s="325"/>
      <c r="L5415" s="327"/>
      <c r="M5415" s="328"/>
      <c r="N5415" s="327"/>
      <c r="P5415" s="325"/>
      <c r="Q5415" s="325"/>
      <c r="R5415" s="325"/>
      <c r="S5415" s="325"/>
      <c r="T5415" s="328"/>
      <c r="U5415" s="329"/>
      <c r="V5415" s="330"/>
      <c r="W5415" s="330"/>
      <c r="X5415" s="325"/>
      <c r="Y5415" s="325"/>
      <c r="Z5415" s="325"/>
      <c r="AA5415" s="325"/>
      <c r="AB5415" s="325"/>
      <c r="AC5415" s="325"/>
      <c r="AD5415" s="325"/>
      <c r="AE5415" s="330"/>
      <c r="AF5415" s="326"/>
      <c r="AG5415" s="327"/>
      <c r="AH5415" s="327"/>
      <c r="AI5415" s="327"/>
      <c r="AJ5415" s="326"/>
      <c r="AK5415" s="327"/>
      <c r="AL5415" s="327"/>
      <c r="AM5415" s="331"/>
      <c r="AN5415" s="332"/>
      <c r="AO5415" s="333"/>
      <c r="AP5415" s="333"/>
      <c r="AQ5415" s="333"/>
      <c r="AR5415" s="332"/>
      <c r="AS5415" s="332"/>
    </row>
    <row r="5416" spans="1:45" x14ac:dyDescent="0.2">
      <c r="A5416" s="326"/>
      <c r="B5416" s="325"/>
      <c r="C5416" s="325"/>
      <c r="D5416" s="325"/>
      <c r="E5416" s="325"/>
      <c r="F5416" s="325"/>
      <c r="G5416" s="325"/>
      <c r="H5416" s="325"/>
      <c r="I5416" s="325"/>
      <c r="J5416" s="325"/>
      <c r="K5416" s="325"/>
      <c r="L5416" s="327"/>
      <c r="M5416" s="328"/>
      <c r="N5416" s="327"/>
      <c r="P5416" s="325"/>
      <c r="Q5416" s="325"/>
      <c r="R5416" s="325"/>
      <c r="S5416" s="325"/>
      <c r="T5416" s="328"/>
      <c r="U5416" s="329"/>
      <c r="V5416" s="330"/>
      <c r="W5416" s="330"/>
      <c r="X5416" s="325"/>
      <c r="Y5416" s="325"/>
      <c r="Z5416" s="325"/>
      <c r="AA5416" s="325"/>
      <c r="AB5416" s="325"/>
      <c r="AC5416" s="325"/>
      <c r="AD5416" s="325"/>
      <c r="AE5416" s="330"/>
      <c r="AF5416" s="326"/>
      <c r="AG5416" s="327"/>
      <c r="AH5416" s="327"/>
      <c r="AI5416" s="327"/>
      <c r="AJ5416" s="326"/>
      <c r="AK5416" s="327"/>
      <c r="AL5416" s="327"/>
      <c r="AM5416" s="331"/>
      <c r="AN5416" s="332"/>
      <c r="AO5416" s="333"/>
      <c r="AP5416" s="333"/>
      <c r="AQ5416" s="333"/>
      <c r="AR5416" s="332"/>
      <c r="AS5416" s="332"/>
    </row>
    <row r="5417" spans="1:45" x14ac:dyDescent="0.2">
      <c r="A5417" s="326"/>
      <c r="B5417" s="325"/>
      <c r="C5417" s="325"/>
      <c r="D5417" s="325"/>
      <c r="E5417" s="325"/>
      <c r="F5417" s="325"/>
      <c r="G5417" s="325"/>
      <c r="H5417" s="325"/>
      <c r="I5417" s="325"/>
      <c r="J5417" s="325"/>
      <c r="K5417" s="325"/>
      <c r="L5417" s="327"/>
      <c r="M5417" s="328"/>
      <c r="N5417" s="327"/>
      <c r="P5417" s="325"/>
      <c r="Q5417" s="325"/>
      <c r="R5417" s="325"/>
      <c r="S5417" s="325"/>
      <c r="T5417" s="328"/>
      <c r="U5417" s="329"/>
      <c r="V5417" s="330"/>
      <c r="W5417" s="330"/>
      <c r="X5417" s="325"/>
      <c r="Y5417" s="325"/>
      <c r="Z5417" s="325"/>
      <c r="AA5417" s="325"/>
      <c r="AB5417" s="325"/>
      <c r="AC5417" s="325"/>
      <c r="AD5417" s="325"/>
      <c r="AE5417" s="330"/>
      <c r="AF5417" s="326"/>
      <c r="AG5417" s="327"/>
      <c r="AH5417" s="327"/>
      <c r="AI5417" s="327"/>
      <c r="AJ5417" s="326"/>
      <c r="AK5417" s="327"/>
      <c r="AL5417" s="327"/>
      <c r="AM5417" s="331"/>
      <c r="AN5417" s="332"/>
      <c r="AO5417" s="333"/>
      <c r="AP5417" s="333"/>
      <c r="AQ5417" s="333"/>
      <c r="AR5417" s="332"/>
      <c r="AS5417" s="332"/>
    </row>
    <row r="5418" spans="1:45" x14ac:dyDescent="0.2">
      <c r="A5418" s="326"/>
      <c r="B5418" s="325"/>
      <c r="C5418" s="325"/>
      <c r="D5418" s="325"/>
      <c r="E5418" s="325"/>
      <c r="F5418" s="325"/>
      <c r="G5418" s="325"/>
      <c r="H5418" s="325"/>
      <c r="I5418" s="325"/>
      <c r="J5418" s="325"/>
      <c r="K5418" s="325"/>
      <c r="L5418" s="327"/>
      <c r="M5418" s="328"/>
      <c r="N5418" s="327"/>
      <c r="P5418" s="325"/>
      <c r="Q5418" s="325"/>
      <c r="R5418" s="325"/>
      <c r="S5418" s="325"/>
      <c r="T5418" s="328"/>
      <c r="U5418" s="329"/>
      <c r="V5418" s="330"/>
      <c r="W5418" s="330"/>
      <c r="X5418" s="325"/>
      <c r="Y5418" s="325"/>
      <c r="Z5418" s="325"/>
      <c r="AA5418" s="325"/>
      <c r="AB5418" s="325"/>
      <c r="AC5418" s="325"/>
      <c r="AD5418" s="325"/>
      <c r="AE5418" s="330"/>
      <c r="AF5418" s="326"/>
      <c r="AG5418" s="327"/>
      <c r="AH5418" s="327"/>
      <c r="AI5418" s="327"/>
      <c r="AJ5418" s="326"/>
      <c r="AK5418" s="327"/>
      <c r="AL5418" s="327"/>
      <c r="AM5418" s="331"/>
      <c r="AN5418" s="332"/>
      <c r="AO5418" s="333"/>
      <c r="AP5418" s="333"/>
      <c r="AQ5418" s="333"/>
      <c r="AR5418" s="332"/>
      <c r="AS5418" s="332"/>
    </row>
    <row r="5419" spans="1:45" x14ac:dyDescent="0.2">
      <c r="A5419" s="326"/>
      <c r="B5419" s="325"/>
      <c r="C5419" s="325"/>
      <c r="D5419" s="325"/>
      <c r="E5419" s="325"/>
      <c r="F5419" s="325"/>
      <c r="G5419" s="325"/>
      <c r="H5419" s="325"/>
      <c r="I5419" s="325"/>
      <c r="J5419" s="325"/>
      <c r="K5419" s="325"/>
      <c r="L5419" s="327"/>
      <c r="M5419" s="328"/>
      <c r="N5419" s="327"/>
      <c r="P5419" s="325"/>
      <c r="Q5419" s="325"/>
      <c r="R5419" s="325"/>
      <c r="S5419" s="325"/>
      <c r="T5419" s="328"/>
      <c r="U5419" s="329"/>
      <c r="V5419" s="330"/>
      <c r="W5419" s="330"/>
      <c r="X5419" s="325"/>
      <c r="Y5419" s="325"/>
      <c r="Z5419" s="325"/>
      <c r="AA5419" s="325"/>
      <c r="AB5419" s="325"/>
      <c r="AC5419" s="325"/>
      <c r="AD5419" s="325"/>
      <c r="AE5419" s="330"/>
      <c r="AF5419" s="326"/>
      <c r="AG5419" s="327"/>
      <c r="AH5419" s="327"/>
      <c r="AI5419" s="327"/>
      <c r="AJ5419" s="326"/>
      <c r="AK5419" s="327"/>
      <c r="AL5419" s="327"/>
      <c r="AM5419" s="331"/>
      <c r="AN5419" s="332"/>
      <c r="AO5419" s="333"/>
      <c r="AP5419" s="333"/>
      <c r="AQ5419" s="333"/>
      <c r="AR5419" s="332"/>
      <c r="AS5419" s="332"/>
    </row>
    <row r="5420" spans="1:45" x14ac:dyDescent="0.2">
      <c r="A5420" s="326"/>
      <c r="B5420" s="325"/>
      <c r="C5420" s="325"/>
      <c r="D5420" s="325"/>
      <c r="E5420" s="325"/>
      <c r="F5420" s="325"/>
      <c r="G5420" s="325"/>
      <c r="H5420" s="325"/>
      <c r="I5420" s="325"/>
      <c r="J5420" s="325"/>
      <c r="K5420" s="325"/>
      <c r="L5420" s="327"/>
      <c r="M5420" s="328"/>
      <c r="N5420" s="327"/>
      <c r="P5420" s="325"/>
      <c r="Q5420" s="325"/>
      <c r="R5420" s="325"/>
      <c r="S5420" s="325"/>
      <c r="T5420" s="328"/>
      <c r="U5420" s="329"/>
      <c r="V5420" s="330"/>
      <c r="W5420" s="330"/>
      <c r="X5420" s="325"/>
      <c r="Y5420" s="325"/>
      <c r="Z5420" s="325"/>
      <c r="AA5420" s="325"/>
      <c r="AB5420" s="325"/>
      <c r="AC5420" s="325"/>
      <c r="AD5420" s="325"/>
      <c r="AE5420" s="330"/>
      <c r="AF5420" s="326"/>
      <c r="AG5420" s="327"/>
      <c r="AH5420" s="327"/>
      <c r="AI5420" s="327"/>
      <c r="AJ5420" s="326"/>
      <c r="AK5420" s="327"/>
      <c r="AL5420" s="327"/>
      <c r="AM5420" s="331"/>
      <c r="AN5420" s="332"/>
      <c r="AO5420" s="333"/>
      <c r="AP5420" s="333"/>
      <c r="AQ5420" s="333"/>
      <c r="AR5420" s="332"/>
      <c r="AS5420" s="332"/>
    </row>
    <row r="5421" spans="1:45" x14ac:dyDescent="0.2">
      <c r="A5421" s="326"/>
      <c r="B5421" s="325"/>
      <c r="C5421" s="325"/>
      <c r="D5421" s="325"/>
      <c r="E5421" s="325"/>
      <c r="F5421" s="325"/>
      <c r="G5421" s="325"/>
      <c r="H5421" s="325"/>
      <c r="I5421" s="325"/>
      <c r="J5421" s="325"/>
      <c r="K5421" s="325"/>
      <c r="L5421" s="327"/>
      <c r="M5421" s="328"/>
      <c r="N5421" s="327"/>
      <c r="P5421" s="325"/>
      <c r="Q5421" s="325"/>
      <c r="R5421" s="325"/>
      <c r="S5421" s="325"/>
      <c r="T5421" s="328"/>
      <c r="U5421" s="329"/>
      <c r="V5421" s="330"/>
      <c r="W5421" s="330"/>
      <c r="X5421" s="325"/>
      <c r="Y5421" s="325"/>
      <c r="Z5421" s="325"/>
      <c r="AA5421" s="325"/>
      <c r="AB5421" s="325"/>
      <c r="AC5421" s="325"/>
      <c r="AD5421" s="325"/>
      <c r="AE5421" s="330"/>
      <c r="AF5421" s="326"/>
      <c r="AG5421" s="327"/>
      <c r="AH5421" s="327"/>
      <c r="AI5421" s="327"/>
      <c r="AJ5421" s="326"/>
      <c r="AK5421" s="327"/>
      <c r="AL5421" s="327"/>
      <c r="AM5421" s="331"/>
      <c r="AN5421" s="332"/>
      <c r="AO5421" s="333"/>
      <c r="AP5421" s="333"/>
      <c r="AQ5421" s="333"/>
      <c r="AR5421" s="332"/>
      <c r="AS5421" s="332"/>
    </row>
    <row r="5422" spans="1:45" x14ac:dyDescent="0.2">
      <c r="A5422" s="326"/>
      <c r="B5422" s="325"/>
      <c r="C5422" s="325"/>
      <c r="D5422" s="325"/>
      <c r="E5422" s="325"/>
      <c r="F5422" s="325"/>
      <c r="G5422" s="325"/>
      <c r="H5422" s="325"/>
      <c r="I5422" s="325"/>
      <c r="J5422" s="325"/>
      <c r="K5422" s="325"/>
      <c r="L5422" s="327"/>
      <c r="M5422" s="328"/>
      <c r="N5422" s="327"/>
      <c r="P5422" s="325"/>
      <c r="Q5422" s="325"/>
      <c r="R5422" s="325"/>
      <c r="S5422" s="325"/>
      <c r="T5422" s="328"/>
      <c r="U5422" s="329"/>
      <c r="V5422" s="330"/>
      <c r="W5422" s="330"/>
      <c r="X5422" s="325"/>
      <c r="Y5422" s="325"/>
      <c r="Z5422" s="325"/>
      <c r="AA5422" s="325"/>
      <c r="AB5422" s="325"/>
      <c r="AC5422" s="325"/>
      <c r="AD5422" s="325"/>
      <c r="AE5422" s="330"/>
      <c r="AF5422" s="326"/>
      <c r="AG5422" s="327"/>
      <c r="AH5422" s="327"/>
      <c r="AI5422" s="327"/>
      <c r="AJ5422" s="326"/>
      <c r="AK5422" s="327"/>
      <c r="AL5422" s="327"/>
      <c r="AM5422" s="331"/>
      <c r="AN5422" s="332"/>
      <c r="AO5422" s="333"/>
      <c r="AP5422" s="333"/>
      <c r="AQ5422" s="333"/>
      <c r="AR5422" s="332"/>
      <c r="AS5422" s="332"/>
    </row>
    <row r="5423" spans="1:45" x14ac:dyDescent="0.2">
      <c r="A5423" s="326"/>
      <c r="B5423" s="325"/>
      <c r="C5423" s="325"/>
      <c r="D5423" s="325"/>
      <c r="E5423" s="325"/>
      <c r="F5423" s="325"/>
      <c r="G5423" s="325"/>
      <c r="H5423" s="325"/>
      <c r="I5423" s="325"/>
      <c r="J5423" s="325"/>
      <c r="K5423" s="325"/>
      <c r="L5423" s="327"/>
      <c r="M5423" s="328"/>
      <c r="N5423" s="327"/>
      <c r="P5423" s="325"/>
      <c r="Q5423" s="325"/>
      <c r="R5423" s="325"/>
      <c r="S5423" s="325"/>
      <c r="T5423" s="328"/>
      <c r="U5423" s="329"/>
      <c r="V5423" s="330"/>
      <c r="W5423" s="330"/>
      <c r="X5423" s="325"/>
      <c r="Y5423" s="325"/>
      <c r="Z5423" s="325"/>
      <c r="AA5423" s="325"/>
      <c r="AB5423" s="325"/>
      <c r="AC5423" s="325"/>
      <c r="AD5423" s="325"/>
      <c r="AE5423" s="330"/>
      <c r="AF5423" s="326"/>
      <c r="AG5423" s="327"/>
      <c r="AH5423" s="327"/>
      <c r="AI5423" s="327"/>
      <c r="AJ5423" s="326"/>
      <c r="AK5423" s="327"/>
      <c r="AL5423" s="327"/>
      <c r="AM5423" s="331"/>
      <c r="AN5423" s="332"/>
      <c r="AO5423" s="333"/>
      <c r="AP5423" s="333"/>
      <c r="AQ5423" s="333"/>
      <c r="AR5423" s="332"/>
      <c r="AS5423" s="332"/>
    </row>
    <row r="5424" spans="1:45" x14ac:dyDescent="0.2">
      <c r="A5424" s="326"/>
      <c r="B5424" s="325"/>
      <c r="C5424" s="325"/>
      <c r="D5424" s="325"/>
      <c r="E5424" s="325"/>
      <c r="F5424" s="325"/>
      <c r="G5424" s="325"/>
      <c r="H5424" s="325"/>
      <c r="I5424" s="325"/>
      <c r="J5424" s="325"/>
      <c r="K5424" s="325"/>
      <c r="L5424" s="327"/>
      <c r="M5424" s="328"/>
      <c r="N5424" s="327"/>
      <c r="P5424" s="325"/>
      <c r="Q5424" s="325"/>
      <c r="R5424" s="325"/>
      <c r="S5424" s="325"/>
      <c r="T5424" s="328"/>
      <c r="U5424" s="329"/>
      <c r="V5424" s="330"/>
      <c r="W5424" s="330"/>
      <c r="X5424" s="325"/>
      <c r="Y5424" s="325"/>
      <c r="Z5424" s="325"/>
      <c r="AA5424" s="325"/>
      <c r="AB5424" s="325"/>
      <c r="AC5424" s="325"/>
      <c r="AD5424" s="325"/>
      <c r="AE5424" s="330"/>
      <c r="AF5424" s="326"/>
      <c r="AG5424" s="327"/>
      <c r="AH5424" s="327"/>
      <c r="AI5424" s="327"/>
      <c r="AJ5424" s="326"/>
      <c r="AK5424" s="327"/>
      <c r="AL5424" s="327"/>
      <c r="AM5424" s="331"/>
      <c r="AN5424" s="332"/>
      <c r="AO5424" s="333"/>
      <c r="AP5424" s="333"/>
      <c r="AQ5424" s="333"/>
      <c r="AR5424" s="332"/>
      <c r="AS5424" s="332"/>
    </row>
    <row r="5425" spans="1:45" x14ac:dyDescent="0.2">
      <c r="A5425" s="326"/>
      <c r="B5425" s="325"/>
      <c r="C5425" s="325"/>
      <c r="D5425" s="325"/>
      <c r="E5425" s="325"/>
      <c r="F5425" s="325"/>
      <c r="G5425" s="325"/>
      <c r="H5425" s="325"/>
      <c r="I5425" s="325"/>
      <c r="J5425" s="325"/>
      <c r="K5425" s="325"/>
      <c r="L5425" s="327"/>
      <c r="M5425" s="328"/>
      <c r="N5425" s="327"/>
      <c r="P5425" s="325"/>
      <c r="Q5425" s="325"/>
      <c r="R5425" s="325"/>
      <c r="S5425" s="325"/>
      <c r="T5425" s="328"/>
      <c r="U5425" s="329"/>
      <c r="V5425" s="330"/>
      <c r="W5425" s="330"/>
      <c r="X5425" s="325"/>
      <c r="Y5425" s="325"/>
      <c r="Z5425" s="325"/>
      <c r="AA5425" s="325"/>
      <c r="AB5425" s="325"/>
      <c r="AC5425" s="325"/>
      <c r="AD5425" s="325"/>
      <c r="AE5425" s="330"/>
      <c r="AF5425" s="326"/>
      <c r="AG5425" s="327"/>
      <c r="AH5425" s="327"/>
      <c r="AI5425" s="327"/>
      <c r="AJ5425" s="326"/>
      <c r="AK5425" s="327"/>
      <c r="AL5425" s="327"/>
      <c r="AM5425" s="331"/>
      <c r="AN5425" s="332"/>
      <c r="AO5425" s="333"/>
      <c r="AP5425" s="333"/>
      <c r="AQ5425" s="333"/>
      <c r="AR5425" s="332"/>
      <c r="AS5425" s="332"/>
    </row>
    <row r="5426" spans="1:45" x14ac:dyDescent="0.2">
      <c r="A5426" s="326"/>
      <c r="B5426" s="325"/>
      <c r="C5426" s="325"/>
      <c r="D5426" s="325"/>
      <c r="E5426" s="325"/>
      <c r="F5426" s="325"/>
      <c r="G5426" s="325"/>
      <c r="H5426" s="325"/>
      <c r="I5426" s="325"/>
      <c r="J5426" s="325"/>
      <c r="K5426" s="325"/>
      <c r="L5426" s="327"/>
      <c r="M5426" s="328"/>
      <c r="N5426" s="327"/>
      <c r="P5426" s="325"/>
      <c r="Q5426" s="325"/>
      <c r="R5426" s="325"/>
      <c r="S5426" s="325"/>
      <c r="T5426" s="328"/>
      <c r="U5426" s="329"/>
      <c r="V5426" s="330"/>
      <c r="W5426" s="330"/>
      <c r="X5426" s="325"/>
      <c r="Y5426" s="325"/>
      <c r="Z5426" s="325"/>
      <c r="AA5426" s="325"/>
      <c r="AB5426" s="325"/>
      <c r="AC5426" s="325"/>
      <c r="AD5426" s="325"/>
      <c r="AE5426" s="330"/>
      <c r="AF5426" s="326"/>
      <c r="AG5426" s="327"/>
      <c r="AH5426" s="327"/>
      <c r="AI5426" s="327"/>
      <c r="AJ5426" s="326"/>
      <c r="AK5426" s="327"/>
      <c r="AL5426" s="327"/>
      <c r="AM5426" s="331"/>
      <c r="AN5426" s="332"/>
      <c r="AO5426" s="333"/>
      <c r="AP5426" s="333"/>
      <c r="AQ5426" s="333"/>
      <c r="AR5426" s="332"/>
      <c r="AS5426" s="332"/>
    </row>
    <row r="5427" spans="1:45" x14ac:dyDescent="0.2">
      <c r="A5427" s="326"/>
      <c r="B5427" s="325"/>
      <c r="C5427" s="325"/>
      <c r="D5427" s="325"/>
      <c r="E5427" s="325"/>
      <c r="F5427" s="325"/>
      <c r="G5427" s="325"/>
      <c r="H5427" s="325"/>
      <c r="I5427" s="325"/>
      <c r="J5427" s="325"/>
      <c r="K5427" s="325"/>
      <c r="L5427" s="327"/>
      <c r="M5427" s="328"/>
      <c r="N5427" s="327"/>
      <c r="P5427" s="325"/>
      <c r="Q5427" s="325"/>
      <c r="R5427" s="325"/>
      <c r="S5427" s="325"/>
      <c r="T5427" s="328"/>
      <c r="U5427" s="329"/>
      <c r="V5427" s="330"/>
      <c r="W5427" s="330"/>
      <c r="X5427" s="325"/>
      <c r="Y5427" s="325"/>
      <c r="Z5427" s="325"/>
      <c r="AA5427" s="325"/>
      <c r="AB5427" s="325"/>
      <c r="AC5427" s="325"/>
      <c r="AD5427" s="325"/>
      <c r="AE5427" s="330"/>
      <c r="AF5427" s="326"/>
      <c r="AG5427" s="327"/>
      <c r="AH5427" s="327"/>
      <c r="AI5427" s="327"/>
      <c r="AJ5427" s="326"/>
      <c r="AK5427" s="327"/>
      <c r="AL5427" s="327"/>
      <c r="AM5427" s="331"/>
      <c r="AN5427" s="332"/>
      <c r="AO5427" s="333"/>
      <c r="AP5427" s="333"/>
      <c r="AQ5427" s="333"/>
      <c r="AR5427" s="332"/>
      <c r="AS5427" s="332"/>
    </row>
    <row r="5428" spans="1:45" x14ac:dyDescent="0.2">
      <c r="A5428" s="326"/>
      <c r="B5428" s="325"/>
      <c r="C5428" s="325"/>
      <c r="D5428" s="325"/>
      <c r="E5428" s="325"/>
      <c r="F5428" s="325"/>
      <c r="G5428" s="325"/>
      <c r="H5428" s="325"/>
      <c r="I5428" s="325"/>
      <c r="J5428" s="325"/>
      <c r="K5428" s="325"/>
      <c r="L5428" s="327"/>
      <c r="M5428" s="328"/>
      <c r="N5428" s="327"/>
      <c r="P5428" s="325"/>
      <c r="Q5428" s="325"/>
      <c r="R5428" s="325"/>
      <c r="S5428" s="325"/>
      <c r="T5428" s="328"/>
      <c r="U5428" s="329"/>
      <c r="V5428" s="330"/>
      <c r="W5428" s="330"/>
      <c r="X5428" s="325"/>
      <c r="Y5428" s="325"/>
      <c r="Z5428" s="325"/>
      <c r="AA5428" s="325"/>
      <c r="AB5428" s="325"/>
      <c r="AC5428" s="325"/>
      <c r="AD5428" s="325"/>
      <c r="AE5428" s="330"/>
      <c r="AF5428" s="326"/>
      <c r="AG5428" s="327"/>
      <c r="AH5428" s="327"/>
      <c r="AI5428" s="327"/>
      <c r="AJ5428" s="326"/>
      <c r="AK5428" s="327"/>
      <c r="AL5428" s="327"/>
      <c r="AM5428" s="331"/>
      <c r="AN5428" s="332"/>
      <c r="AO5428" s="333"/>
      <c r="AP5428" s="333"/>
      <c r="AQ5428" s="333"/>
      <c r="AR5428" s="332"/>
      <c r="AS5428" s="332"/>
    </row>
    <row r="5429" spans="1:45" x14ac:dyDescent="0.2">
      <c r="A5429" s="326"/>
      <c r="B5429" s="325"/>
      <c r="C5429" s="325"/>
      <c r="D5429" s="325"/>
      <c r="E5429" s="325"/>
      <c r="F5429" s="325"/>
      <c r="G5429" s="325"/>
      <c r="H5429" s="325"/>
      <c r="I5429" s="325"/>
      <c r="J5429" s="325"/>
      <c r="K5429" s="325"/>
      <c r="L5429" s="327"/>
      <c r="M5429" s="328"/>
      <c r="N5429" s="327"/>
      <c r="P5429" s="325"/>
      <c r="Q5429" s="325"/>
      <c r="R5429" s="325"/>
      <c r="S5429" s="325"/>
      <c r="T5429" s="328"/>
      <c r="U5429" s="329"/>
      <c r="V5429" s="330"/>
      <c r="W5429" s="330"/>
      <c r="X5429" s="325"/>
      <c r="Y5429" s="325"/>
      <c r="Z5429" s="325"/>
      <c r="AA5429" s="325"/>
      <c r="AB5429" s="325"/>
      <c r="AC5429" s="325"/>
      <c r="AD5429" s="325"/>
      <c r="AE5429" s="330"/>
      <c r="AF5429" s="326"/>
      <c r="AG5429" s="327"/>
      <c r="AH5429" s="327"/>
      <c r="AI5429" s="327"/>
      <c r="AJ5429" s="326"/>
      <c r="AK5429" s="327"/>
      <c r="AL5429" s="327"/>
      <c r="AM5429" s="331"/>
      <c r="AN5429" s="332"/>
      <c r="AO5429" s="333"/>
      <c r="AP5429" s="333"/>
      <c r="AQ5429" s="333"/>
      <c r="AR5429" s="332"/>
      <c r="AS5429" s="332"/>
    </row>
    <row r="5430" spans="1:45" x14ac:dyDescent="0.2">
      <c r="A5430" s="306"/>
      <c r="L5430" s="307"/>
      <c r="N5430" s="307"/>
      <c r="U5430" s="309"/>
      <c r="AF5430" s="306"/>
      <c r="AG5430" s="307"/>
      <c r="AH5430" s="307"/>
      <c r="AI5430" s="307"/>
      <c r="AK5430" s="307"/>
      <c r="AL5430" s="307"/>
      <c r="AN5430" s="312"/>
      <c r="AS5430" s="314"/>
    </row>
    <row r="5431" spans="1:45" x14ac:dyDescent="0.2">
      <c r="A5431" s="306"/>
      <c r="L5431" s="307"/>
      <c r="N5431" s="307"/>
      <c r="U5431" s="309"/>
      <c r="AF5431" s="306"/>
      <c r="AG5431" s="307"/>
      <c r="AH5431" s="307"/>
      <c r="AI5431" s="307"/>
      <c r="AJ5431" s="306"/>
      <c r="AK5431" s="307"/>
      <c r="AL5431" s="307"/>
      <c r="AN5431" s="312"/>
      <c r="AS5431" s="314"/>
    </row>
    <row r="5432" spans="1:45" x14ac:dyDescent="0.2">
      <c r="A5432" s="306"/>
      <c r="L5432" s="307"/>
      <c r="N5432" s="307"/>
      <c r="U5432" s="309"/>
      <c r="AF5432" s="306"/>
      <c r="AG5432" s="307"/>
      <c r="AH5432" s="307"/>
      <c r="AI5432" s="307"/>
      <c r="AJ5432" s="306"/>
      <c r="AK5432" s="307"/>
      <c r="AL5432" s="307"/>
      <c r="AN5432" s="312"/>
      <c r="AS5432" s="314"/>
    </row>
    <row r="5433" spans="1:45" x14ac:dyDescent="0.2">
      <c r="A5433" s="306"/>
      <c r="L5433" s="307"/>
      <c r="N5433" s="307"/>
      <c r="U5433" s="309"/>
      <c r="AF5433" s="306"/>
      <c r="AG5433" s="307"/>
      <c r="AH5433" s="307"/>
      <c r="AI5433" s="307"/>
      <c r="AK5433" s="307"/>
      <c r="AL5433" s="307"/>
      <c r="AN5433" s="312"/>
      <c r="AS5433" s="314"/>
    </row>
    <row r="5434" spans="1:45" x14ac:dyDescent="0.2">
      <c r="A5434" s="306"/>
      <c r="L5434" s="307"/>
      <c r="N5434" s="307"/>
      <c r="U5434" s="309"/>
      <c r="AF5434" s="306"/>
      <c r="AG5434" s="307"/>
      <c r="AH5434" s="307"/>
      <c r="AI5434" s="307"/>
      <c r="AJ5434" s="306"/>
      <c r="AK5434" s="307"/>
      <c r="AL5434" s="307"/>
      <c r="AN5434" s="312"/>
      <c r="AS5434" s="314"/>
    </row>
    <row r="5435" spans="1:45" x14ac:dyDescent="0.2">
      <c r="A5435" s="306"/>
      <c r="L5435" s="307"/>
      <c r="N5435" s="307"/>
      <c r="U5435" s="309"/>
      <c r="AF5435" s="306"/>
      <c r="AG5435" s="307"/>
      <c r="AH5435" s="307"/>
      <c r="AI5435" s="307"/>
      <c r="AJ5435" s="306"/>
      <c r="AK5435" s="307"/>
      <c r="AL5435" s="307"/>
      <c r="AN5435" s="312"/>
      <c r="AS5435" s="314"/>
    </row>
    <row r="5436" spans="1:45" x14ac:dyDescent="0.2">
      <c r="A5436" s="306"/>
      <c r="L5436" s="307"/>
      <c r="N5436" s="307"/>
      <c r="U5436" s="309"/>
      <c r="AF5436" s="306"/>
      <c r="AG5436" s="307"/>
      <c r="AH5436" s="307"/>
      <c r="AI5436" s="307"/>
      <c r="AK5436" s="307"/>
      <c r="AL5436" s="307"/>
      <c r="AN5436" s="312"/>
      <c r="AS5436" s="314"/>
    </row>
    <row r="5437" spans="1:45" x14ac:dyDescent="0.2">
      <c r="A5437" s="306"/>
      <c r="L5437" s="307"/>
      <c r="N5437" s="307"/>
      <c r="U5437" s="309"/>
      <c r="AF5437" s="306"/>
      <c r="AG5437" s="307"/>
      <c r="AH5437" s="307"/>
      <c r="AI5437" s="307"/>
      <c r="AJ5437" s="306"/>
      <c r="AK5437" s="307"/>
      <c r="AL5437" s="307"/>
      <c r="AN5437" s="312"/>
      <c r="AS5437" s="314"/>
    </row>
    <row r="5438" spans="1:45" x14ac:dyDescent="0.2">
      <c r="A5438" s="306"/>
      <c r="L5438" s="307"/>
      <c r="N5438" s="307"/>
      <c r="U5438" s="309"/>
      <c r="AF5438" s="306"/>
      <c r="AG5438" s="307"/>
      <c r="AH5438" s="307"/>
      <c r="AI5438" s="307"/>
      <c r="AJ5438" s="306"/>
      <c r="AK5438" s="307"/>
      <c r="AL5438" s="307"/>
      <c r="AN5438" s="312"/>
      <c r="AS5438" s="314"/>
    </row>
    <row r="5439" spans="1:45" x14ac:dyDescent="0.2">
      <c r="A5439" s="326"/>
      <c r="B5439" s="325"/>
      <c r="C5439" s="325"/>
      <c r="D5439" s="325"/>
      <c r="E5439" s="325"/>
      <c r="F5439" s="325"/>
      <c r="G5439" s="325"/>
      <c r="H5439" s="325"/>
      <c r="I5439" s="325"/>
      <c r="J5439" s="325"/>
      <c r="K5439" s="325"/>
      <c r="L5439" s="327"/>
      <c r="M5439" s="328"/>
      <c r="N5439" s="327"/>
      <c r="P5439" s="325"/>
      <c r="Q5439" s="325"/>
      <c r="R5439" s="325"/>
      <c r="S5439" s="325"/>
      <c r="T5439" s="328"/>
      <c r="U5439" s="329"/>
      <c r="V5439" s="330"/>
      <c r="W5439" s="330"/>
      <c r="X5439" s="325"/>
      <c r="Y5439" s="325"/>
      <c r="Z5439" s="325"/>
      <c r="AA5439" s="325"/>
      <c r="AB5439" s="325"/>
      <c r="AC5439" s="325"/>
      <c r="AD5439" s="325"/>
      <c r="AE5439" s="330"/>
      <c r="AF5439" s="326"/>
      <c r="AG5439" s="327"/>
      <c r="AH5439" s="327"/>
      <c r="AI5439" s="327"/>
      <c r="AJ5439" s="326"/>
      <c r="AK5439" s="327"/>
      <c r="AL5439" s="327"/>
      <c r="AM5439" s="331"/>
      <c r="AN5439" s="332"/>
      <c r="AO5439" s="333"/>
      <c r="AP5439" s="333"/>
      <c r="AQ5439" s="333"/>
      <c r="AR5439" s="332"/>
      <c r="AS5439" s="332"/>
    </row>
    <row r="5440" spans="1:45" x14ac:dyDescent="0.2">
      <c r="A5440" s="326"/>
      <c r="B5440" s="325"/>
      <c r="C5440" s="325"/>
      <c r="D5440" s="325"/>
      <c r="E5440" s="325"/>
      <c r="F5440" s="325"/>
      <c r="G5440" s="325"/>
      <c r="H5440" s="325"/>
      <c r="I5440" s="325"/>
      <c r="J5440" s="325"/>
      <c r="K5440" s="325"/>
      <c r="L5440" s="327"/>
      <c r="M5440" s="328"/>
      <c r="N5440" s="327"/>
      <c r="P5440" s="325"/>
      <c r="Q5440" s="325"/>
      <c r="R5440" s="325"/>
      <c r="S5440" s="325"/>
      <c r="T5440" s="328"/>
      <c r="U5440" s="329"/>
      <c r="V5440" s="330"/>
      <c r="W5440" s="330"/>
      <c r="X5440" s="325"/>
      <c r="Y5440" s="325"/>
      <c r="Z5440" s="325"/>
      <c r="AA5440" s="325"/>
      <c r="AB5440" s="325"/>
      <c r="AC5440" s="325"/>
      <c r="AD5440" s="325"/>
      <c r="AE5440" s="330"/>
      <c r="AF5440" s="326"/>
      <c r="AG5440" s="327"/>
      <c r="AH5440" s="327"/>
      <c r="AI5440" s="327"/>
      <c r="AJ5440" s="326"/>
      <c r="AK5440" s="327"/>
      <c r="AL5440" s="327"/>
      <c r="AM5440" s="331"/>
      <c r="AN5440" s="332"/>
      <c r="AO5440" s="333"/>
      <c r="AP5440" s="333"/>
      <c r="AQ5440" s="333"/>
      <c r="AR5440" s="332"/>
      <c r="AS5440" s="332"/>
    </row>
    <row r="5441" spans="1:45" x14ac:dyDescent="0.2">
      <c r="A5441" s="326"/>
      <c r="B5441" s="325"/>
      <c r="C5441" s="325"/>
      <c r="D5441" s="325"/>
      <c r="E5441" s="325"/>
      <c r="F5441" s="325"/>
      <c r="G5441" s="325"/>
      <c r="H5441" s="325"/>
      <c r="I5441" s="325"/>
      <c r="J5441" s="325"/>
      <c r="K5441" s="325"/>
      <c r="L5441" s="327"/>
      <c r="M5441" s="328"/>
      <c r="N5441" s="327"/>
      <c r="P5441" s="325"/>
      <c r="Q5441" s="325"/>
      <c r="R5441" s="325"/>
      <c r="S5441" s="325"/>
      <c r="T5441" s="328"/>
      <c r="U5441" s="329"/>
      <c r="V5441" s="330"/>
      <c r="W5441" s="330"/>
      <c r="X5441" s="325"/>
      <c r="Y5441" s="325"/>
      <c r="Z5441" s="325"/>
      <c r="AA5441" s="325"/>
      <c r="AB5441" s="325"/>
      <c r="AC5441" s="325"/>
      <c r="AD5441" s="325"/>
      <c r="AE5441" s="330"/>
      <c r="AF5441" s="326"/>
      <c r="AG5441" s="327"/>
      <c r="AH5441" s="327"/>
      <c r="AI5441" s="327"/>
      <c r="AJ5441" s="326"/>
      <c r="AK5441" s="327"/>
      <c r="AL5441" s="327"/>
      <c r="AM5441" s="331"/>
      <c r="AN5441" s="332"/>
      <c r="AO5441" s="333"/>
      <c r="AP5441" s="333"/>
      <c r="AQ5441" s="333"/>
      <c r="AR5441" s="332"/>
      <c r="AS5441" s="332"/>
    </row>
    <row r="5442" spans="1:45" x14ac:dyDescent="0.2">
      <c r="A5442" s="326"/>
      <c r="B5442" s="325"/>
      <c r="C5442" s="325"/>
      <c r="D5442" s="325"/>
      <c r="E5442" s="325"/>
      <c r="F5442" s="325"/>
      <c r="G5442" s="325"/>
      <c r="H5442" s="325"/>
      <c r="I5442" s="325"/>
      <c r="J5442" s="325"/>
      <c r="K5442" s="325"/>
      <c r="L5442" s="327"/>
      <c r="M5442" s="328"/>
      <c r="N5442" s="327"/>
      <c r="P5442" s="325"/>
      <c r="Q5442" s="325"/>
      <c r="R5442" s="325"/>
      <c r="S5442" s="325"/>
      <c r="T5442" s="328"/>
      <c r="U5442" s="329"/>
      <c r="V5442" s="330"/>
      <c r="W5442" s="330"/>
      <c r="X5442" s="325"/>
      <c r="Y5442" s="325"/>
      <c r="Z5442" s="325"/>
      <c r="AA5442" s="325"/>
      <c r="AB5442" s="325"/>
      <c r="AC5442" s="325"/>
      <c r="AD5442" s="325"/>
      <c r="AE5442" s="330"/>
      <c r="AF5442" s="326"/>
      <c r="AG5442" s="327"/>
      <c r="AH5442" s="327"/>
      <c r="AI5442" s="327"/>
      <c r="AJ5442" s="326"/>
      <c r="AK5442" s="327"/>
      <c r="AL5442" s="327"/>
      <c r="AM5442" s="331"/>
      <c r="AN5442" s="332"/>
      <c r="AO5442" s="333"/>
      <c r="AP5442" s="333"/>
      <c r="AQ5442" s="333"/>
      <c r="AR5442" s="332"/>
      <c r="AS5442" s="332"/>
    </row>
    <row r="5443" spans="1:45" x14ac:dyDescent="0.2">
      <c r="A5443" s="326"/>
      <c r="B5443" s="325"/>
      <c r="C5443" s="325"/>
      <c r="D5443" s="325"/>
      <c r="E5443" s="325"/>
      <c r="F5443" s="325"/>
      <c r="G5443" s="325"/>
      <c r="H5443" s="325"/>
      <c r="I5443" s="325"/>
      <c r="J5443" s="325"/>
      <c r="K5443" s="325"/>
      <c r="L5443" s="327"/>
      <c r="M5443" s="328"/>
      <c r="N5443" s="327"/>
      <c r="P5443" s="325"/>
      <c r="Q5443" s="325"/>
      <c r="R5443" s="325"/>
      <c r="S5443" s="325"/>
      <c r="T5443" s="328"/>
      <c r="U5443" s="329"/>
      <c r="V5443" s="330"/>
      <c r="W5443" s="330"/>
      <c r="X5443" s="325"/>
      <c r="Y5443" s="325"/>
      <c r="Z5443" s="325"/>
      <c r="AA5443" s="325"/>
      <c r="AB5443" s="325"/>
      <c r="AC5443" s="325"/>
      <c r="AD5443" s="325"/>
      <c r="AE5443" s="330"/>
      <c r="AF5443" s="326"/>
      <c r="AG5443" s="327"/>
      <c r="AH5443" s="327"/>
      <c r="AI5443" s="327"/>
      <c r="AJ5443" s="326"/>
      <c r="AK5443" s="327"/>
      <c r="AL5443" s="327"/>
      <c r="AM5443" s="331"/>
      <c r="AN5443" s="332"/>
      <c r="AO5443" s="333"/>
      <c r="AP5443" s="333"/>
      <c r="AQ5443" s="333"/>
      <c r="AR5443" s="332"/>
      <c r="AS5443" s="332"/>
    </row>
    <row r="5444" spans="1:45" x14ac:dyDescent="0.2">
      <c r="A5444" s="326"/>
      <c r="B5444" s="325"/>
      <c r="C5444" s="325"/>
      <c r="D5444" s="325"/>
      <c r="E5444" s="325"/>
      <c r="F5444" s="325"/>
      <c r="G5444" s="325"/>
      <c r="H5444" s="325"/>
      <c r="I5444" s="325"/>
      <c r="J5444" s="325"/>
      <c r="K5444" s="325"/>
      <c r="L5444" s="327"/>
      <c r="M5444" s="328"/>
      <c r="N5444" s="327"/>
      <c r="P5444" s="325"/>
      <c r="Q5444" s="325"/>
      <c r="R5444" s="325"/>
      <c r="S5444" s="325"/>
      <c r="T5444" s="328"/>
      <c r="U5444" s="329"/>
      <c r="V5444" s="330"/>
      <c r="W5444" s="330"/>
      <c r="X5444" s="325"/>
      <c r="Y5444" s="325"/>
      <c r="Z5444" s="325"/>
      <c r="AA5444" s="325"/>
      <c r="AB5444" s="325"/>
      <c r="AC5444" s="325"/>
      <c r="AD5444" s="325"/>
      <c r="AE5444" s="330"/>
      <c r="AF5444" s="326"/>
      <c r="AG5444" s="327"/>
      <c r="AH5444" s="327"/>
      <c r="AI5444" s="327"/>
      <c r="AJ5444" s="326"/>
      <c r="AK5444" s="327"/>
      <c r="AL5444" s="327"/>
      <c r="AM5444" s="331"/>
      <c r="AN5444" s="332"/>
      <c r="AO5444" s="333"/>
      <c r="AP5444" s="333"/>
      <c r="AQ5444" s="333"/>
      <c r="AR5444" s="332"/>
      <c r="AS5444" s="332"/>
    </row>
    <row r="5445" spans="1:45" x14ac:dyDescent="0.2">
      <c r="A5445" s="326"/>
      <c r="B5445" s="325"/>
      <c r="C5445" s="325"/>
      <c r="D5445" s="325"/>
      <c r="E5445" s="325"/>
      <c r="F5445" s="325"/>
      <c r="G5445" s="325"/>
      <c r="H5445" s="325"/>
      <c r="I5445" s="325"/>
      <c r="J5445" s="325"/>
      <c r="K5445" s="325"/>
      <c r="L5445" s="327"/>
      <c r="M5445" s="328"/>
      <c r="N5445" s="327"/>
      <c r="P5445" s="325"/>
      <c r="Q5445" s="325"/>
      <c r="R5445" s="325"/>
      <c r="S5445" s="325"/>
      <c r="T5445" s="328"/>
      <c r="U5445" s="329"/>
      <c r="V5445" s="330"/>
      <c r="W5445" s="330"/>
      <c r="X5445" s="325"/>
      <c r="Y5445" s="325"/>
      <c r="Z5445" s="325"/>
      <c r="AA5445" s="325"/>
      <c r="AB5445" s="325"/>
      <c r="AC5445" s="325"/>
      <c r="AD5445" s="325"/>
      <c r="AE5445" s="330"/>
      <c r="AF5445" s="326"/>
      <c r="AG5445" s="327"/>
      <c r="AH5445" s="327"/>
      <c r="AI5445" s="327"/>
      <c r="AJ5445" s="326"/>
      <c r="AK5445" s="327"/>
      <c r="AL5445" s="327"/>
      <c r="AM5445" s="331"/>
      <c r="AN5445" s="332"/>
      <c r="AO5445" s="333"/>
      <c r="AP5445" s="333"/>
      <c r="AQ5445" s="333"/>
      <c r="AR5445" s="332"/>
      <c r="AS5445" s="332"/>
    </row>
    <row r="5446" spans="1:45" x14ac:dyDescent="0.2">
      <c r="A5446" s="326"/>
      <c r="B5446" s="325"/>
      <c r="C5446" s="325"/>
      <c r="D5446" s="325"/>
      <c r="E5446" s="325"/>
      <c r="F5446" s="325"/>
      <c r="G5446" s="325"/>
      <c r="H5446" s="325"/>
      <c r="I5446" s="325"/>
      <c r="J5446" s="325"/>
      <c r="K5446" s="325"/>
      <c r="L5446" s="327"/>
      <c r="M5446" s="328"/>
      <c r="N5446" s="327"/>
      <c r="P5446" s="325"/>
      <c r="Q5446" s="325"/>
      <c r="R5446" s="325"/>
      <c r="S5446" s="325"/>
      <c r="T5446" s="328"/>
      <c r="U5446" s="329"/>
      <c r="V5446" s="330"/>
      <c r="W5446" s="330"/>
      <c r="X5446" s="325"/>
      <c r="Y5446" s="325"/>
      <c r="Z5446" s="325"/>
      <c r="AA5446" s="325"/>
      <c r="AB5446" s="325"/>
      <c r="AC5446" s="325"/>
      <c r="AD5446" s="325"/>
      <c r="AE5446" s="330"/>
      <c r="AF5446" s="326"/>
      <c r="AG5446" s="327"/>
      <c r="AH5446" s="327"/>
      <c r="AI5446" s="327"/>
      <c r="AJ5446" s="326"/>
      <c r="AK5446" s="327"/>
      <c r="AL5446" s="327"/>
      <c r="AM5446" s="331"/>
      <c r="AN5446" s="332"/>
      <c r="AO5446" s="333"/>
      <c r="AP5446" s="333"/>
      <c r="AQ5446" s="333"/>
      <c r="AR5446" s="332"/>
      <c r="AS5446" s="332"/>
    </row>
    <row r="5447" spans="1:45" x14ac:dyDescent="0.2">
      <c r="A5447" s="326"/>
      <c r="B5447" s="325"/>
      <c r="C5447" s="325"/>
      <c r="D5447" s="325"/>
      <c r="E5447" s="325"/>
      <c r="F5447" s="325"/>
      <c r="G5447" s="325"/>
      <c r="H5447" s="325"/>
      <c r="I5447" s="325"/>
      <c r="J5447" s="325"/>
      <c r="K5447" s="325"/>
      <c r="L5447" s="327"/>
      <c r="M5447" s="328"/>
      <c r="N5447" s="327"/>
      <c r="P5447" s="325"/>
      <c r="Q5447" s="325"/>
      <c r="R5447" s="325"/>
      <c r="S5447" s="325"/>
      <c r="T5447" s="328"/>
      <c r="U5447" s="329"/>
      <c r="V5447" s="330"/>
      <c r="W5447" s="330"/>
      <c r="X5447" s="325"/>
      <c r="Y5447" s="325"/>
      <c r="Z5447" s="325"/>
      <c r="AA5447" s="325"/>
      <c r="AB5447" s="325"/>
      <c r="AC5447" s="325"/>
      <c r="AD5447" s="325"/>
      <c r="AE5447" s="330"/>
      <c r="AF5447" s="326"/>
      <c r="AG5447" s="327"/>
      <c r="AH5447" s="327"/>
      <c r="AI5447" s="327"/>
      <c r="AJ5447" s="326"/>
      <c r="AK5447" s="327"/>
      <c r="AL5447" s="327"/>
      <c r="AM5447" s="331"/>
      <c r="AN5447" s="332"/>
      <c r="AO5447" s="333"/>
      <c r="AP5447" s="333"/>
      <c r="AQ5447" s="333"/>
      <c r="AR5447" s="332"/>
      <c r="AS5447" s="332"/>
    </row>
    <row r="5448" spans="1:45" x14ac:dyDescent="0.2">
      <c r="A5448" s="326"/>
      <c r="B5448" s="325"/>
      <c r="C5448" s="325"/>
      <c r="D5448" s="325"/>
      <c r="E5448" s="325"/>
      <c r="F5448" s="325"/>
      <c r="G5448" s="325"/>
      <c r="H5448" s="325"/>
      <c r="I5448" s="325"/>
      <c r="J5448" s="325"/>
      <c r="K5448" s="325"/>
      <c r="L5448" s="327"/>
      <c r="M5448" s="328"/>
      <c r="N5448" s="327"/>
      <c r="P5448" s="325"/>
      <c r="Q5448" s="325"/>
      <c r="R5448" s="325"/>
      <c r="S5448" s="325"/>
      <c r="T5448" s="328"/>
      <c r="U5448" s="329"/>
      <c r="V5448" s="330"/>
      <c r="W5448" s="330"/>
      <c r="X5448" s="325"/>
      <c r="Y5448" s="325"/>
      <c r="Z5448" s="325"/>
      <c r="AA5448" s="325"/>
      <c r="AB5448" s="325"/>
      <c r="AC5448" s="325"/>
      <c r="AD5448" s="325"/>
      <c r="AE5448" s="330"/>
      <c r="AF5448" s="326"/>
      <c r="AG5448" s="327"/>
      <c r="AH5448" s="327"/>
      <c r="AI5448" s="327"/>
      <c r="AJ5448" s="326"/>
      <c r="AK5448" s="327"/>
      <c r="AL5448" s="327"/>
      <c r="AM5448" s="331"/>
      <c r="AN5448" s="332"/>
      <c r="AO5448" s="333"/>
      <c r="AP5448" s="333"/>
      <c r="AQ5448" s="333"/>
      <c r="AR5448" s="332"/>
      <c r="AS5448" s="332"/>
    </row>
    <row r="5449" spans="1:45" x14ac:dyDescent="0.2">
      <c r="A5449" s="326"/>
      <c r="B5449" s="325"/>
      <c r="C5449" s="325"/>
      <c r="D5449" s="325"/>
      <c r="E5449" s="325"/>
      <c r="F5449" s="325"/>
      <c r="G5449" s="325"/>
      <c r="H5449" s="325"/>
      <c r="I5449" s="325"/>
      <c r="J5449" s="325"/>
      <c r="K5449" s="325"/>
      <c r="L5449" s="327"/>
      <c r="M5449" s="328"/>
      <c r="N5449" s="327"/>
      <c r="P5449" s="325"/>
      <c r="Q5449" s="325"/>
      <c r="R5449" s="325"/>
      <c r="S5449" s="325"/>
      <c r="T5449" s="328"/>
      <c r="U5449" s="329"/>
      <c r="V5449" s="330"/>
      <c r="W5449" s="330"/>
      <c r="X5449" s="325"/>
      <c r="Y5449" s="325"/>
      <c r="Z5449" s="325"/>
      <c r="AA5449" s="325"/>
      <c r="AB5449" s="325"/>
      <c r="AC5449" s="325"/>
      <c r="AD5449" s="325"/>
      <c r="AE5449" s="330"/>
      <c r="AF5449" s="326"/>
      <c r="AG5449" s="327"/>
      <c r="AH5449" s="327"/>
      <c r="AI5449" s="327"/>
      <c r="AJ5449" s="326"/>
      <c r="AK5449" s="327"/>
      <c r="AL5449" s="327"/>
      <c r="AM5449" s="331"/>
      <c r="AN5449" s="332"/>
      <c r="AO5449" s="333"/>
      <c r="AP5449" s="333"/>
      <c r="AQ5449" s="333"/>
      <c r="AR5449" s="332"/>
      <c r="AS5449" s="332"/>
    </row>
    <row r="5450" spans="1:45" x14ac:dyDescent="0.2">
      <c r="A5450" s="326"/>
      <c r="B5450" s="325"/>
      <c r="C5450" s="325"/>
      <c r="D5450" s="325"/>
      <c r="E5450" s="325"/>
      <c r="F5450" s="325"/>
      <c r="G5450" s="325"/>
      <c r="H5450" s="325"/>
      <c r="I5450" s="325"/>
      <c r="J5450" s="325"/>
      <c r="K5450" s="325"/>
      <c r="L5450" s="327"/>
      <c r="M5450" s="328"/>
      <c r="N5450" s="327"/>
      <c r="P5450" s="325"/>
      <c r="Q5450" s="325"/>
      <c r="R5450" s="325"/>
      <c r="S5450" s="325"/>
      <c r="T5450" s="328"/>
      <c r="U5450" s="329"/>
      <c r="V5450" s="330"/>
      <c r="W5450" s="330"/>
      <c r="X5450" s="325"/>
      <c r="Y5450" s="325"/>
      <c r="Z5450" s="325"/>
      <c r="AA5450" s="325"/>
      <c r="AB5450" s="325"/>
      <c r="AC5450" s="325"/>
      <c r="AD5450" s="325"/>
      <c r="AE5450" s="330"/>
      <c r="AF5450" s="326"/>
      <c r="AG5450" s="327"/>
      <c r="AH5450" s="327"/>
      <c r="AI5450" s="327"/>
      <c r="AJ5450" s="326"/>
      <c r="AK5450" s="327"/>
      <c r="AL5450" s="327"/>
      <c r="AM5450" s="331"/>
      <c r="AN5450" s="332"/>
      <c r="AO5450" s="333"/>
      <c r="AP5450" s="333"/>
      <c r="AQ5450" s="333"/>
      <c r="AR5450" s="332"/>
      <c r="AS5450" s="332"/>
    </row>
    <row r="5451" spans="1:45" x14ac:dyDescent="0.2">
      <c r="A5451" s="326"/>
      <c r="B5451" s="325"/>
      <c r="C5451" s="325"/>
      <c r="D5451" s="325"/>
      <c r="E5451" s="325"/>
      <c r="F5451" s="325"/>
      <c r="G5451" s="325"/>
      <c r="H5451" s="325"/>
      <c r="I5451" s="325"/>
      <c r="J5451" s="325"/>
      <c r="K5451" s="325"/>
      <c r="L5451" s="327"/>
      <c r="M5451" s="328"/>
      <c r="N5451" s="327"/>
      <c r="P5451" s="325"/>
      <c r="Q5451" s="325"/>
      <c r="R5451" s="325"/>
      <c r="S5451" s="325"/>
      <c r="T5451" s="328"/>
      <c r="U5451" s="329"/>
      <c r="V5451" s="330"/>
      <c r="W5451" s="330"/>
      <c r="X5451" s="325"/>
      <c r="Y5451" s="325"/>
      <c r="Z5451" s="325"/>
      <c r="AA5451" s="325"/>
      <c r="AB5451" s="325"/>
      <c r="AC5451" s="325"/>
      <c r="AD5451" s="325"/>
      <c r="AE5451" s="330"/>
      <c r="AF5451" s="326"/>
      <c r="AG5451" s="327"/>
      <c r="AH5451" s="327"/>
      <c r="AI5451" s="327"/>
      <c r="AJ5451" s="326"/>
      <c r="AK5451" s="327"/>
      <c r="AL5451" s="327"/>
      <c r="AM5451" s="331"/>
      <c r="AN5451" s="332"/>
      <c r="AO5451" s="333"/>
      <c r="AP5451" s="333"/>
      <c r="AQ5451" s="333"/>
      <c r="AR5451" s="332"/>
      <c r="AS5451" s="332"/>
    </row>
    <row r="5452" spans="1:45" x14ac:dyDescent="0.2">
      <c r="A5452" s="326"/>
      <c r="B5452" s="325"/>
      <c r="C5452" s="325"/>
      <c r="D5452" s="325"/>
      <c r="E5452" s="325"/>
      <c r="F5452" s="325"/>
      <c r="G5452" s="325"/>
      <c r="H5452" s="325"/>
      <c r="I5452" s="325"/>
      <c r="J5452" s="325"/>
      <c r="K5452" s="325"/>
      <c r="L5452" s="327"/>
      <c r="M5452" s="328"/>
      <c r="N5452" s="327"/>
      <c r="P5452" s="325"/>
      <c r="Q5452" s="325"/>
      <c r="R5452" s="325"/>
      <c r="S5452" s="325"/>
      <c r="T5452" s="328"/>
      <c r="U5452" s="329"/>
      <c r="V5452" s="330"/>
      <c r="W5452" s="330"/>
      <c r="X5452" s="325"/>
      <c r="Y5452" s="325"/>
      <c r="Z5452" s="325"/>
      <c r="AA5452" s="325"/>
      <c r="AB5452" s="325"/>
      <c r="AC5452" s="325"/>
      <c r="AD5452" s="325"/>
      <c r="AE5452" s="330"/>
      <c r="AF5452" s="326"/>
      <c r="AG5452" s="327"/>
      <c r="AH5452" s="327"/>
      <c r="AI5452" s="327"/>
      <c r="AJ5452" s="326"/>
      <c r="AK5452" s="327"/>
      <c r="AL5452" s="327"/>
      <c r="AM5452" s="331"/>
      <c r="AN5452" s="332"/>
      <c r="AO5452" s="333"/>
      <c r="AP5452" s="333"/>
      <c r="AQ5452" s="333"/>
      <c r="AR5452" s="332"/>
      <c r="AS5452" s="332"/>
    </row>
    <row r="5453" spans="1:45" x14ac:dyDescent="0.2">
      <c r="A5453" s="326"/>
      <c r="B5453" s="325"/>
      <c r="C5453" s="325"/>
      <c r="D5453" s="325"/>
      <c r="E5453" s="325"/>
      <c r="F5453" s="325"/>
      <c r="G5453" s="325"/>
      <c r="H5453" s="325"/>
      <c r="I5453" s="325"/>
      <c r="J5453" s="325"/>
      <c r="K5453" s="325"/>
      <c r="L5453" s="327"/>
      <c r="M5453" s="328"/>
      <c r="N5453" s="327"/>
      <c r="P5453" s="325"/>
      <c r="Q5453" s="325"/>
      <c r="R5453" s="325"/>
      <c r="S5453" s="325"/>
      <c r="T5453" s="328"/>
      <c r="U5453" s="329"/>
      <c r="V5453" s="330"/>
      <c r="W5453" s="330"/>
      <c r="X5453" s="325"/>
      <c r="Y5453" s="325"/>
      <c r="Z5453" s="325"/>
      <c r="AA5453" s="325"/>
      <c r="AB5453" s="325"/>
      <c r="AC5453" s="325"/>
      <c r="AD5453" s="325"/>
      <c r="AE5453" s="330"/>
      <c r="AF5453" s="326"/>
      <c r="AG5453" s="327"/>
      <c r="AH5453" s="327"/>
      <c r="AI5453" s="327"/>
      <c r="AJ5453" s="326"/>
      <c r="AK5453" s="327"/>
      <c r="AL5453" s="327"/>
      <c r="AM5453" s="331"/>
      <c r="AN5453" s="332"/>
      <c r="AO5453" s="333"/>
      <c r="AP5453" s="333"/>
      <c r="AQ5453" s="333"/>
      <c r="AR5453" s="332"/>
      <c r="AS5453" s="332"/>
    </row>
    <row r="5454" spans="1:45" x14ac:dyDescent="0.2">
      <c r="A5454" s="326"/>
      <c r="B5454" s="325"/>
      <c r="C5454" s="325"/>
      <c r="D5454" s="325"/>
      <c r="E5454" s="325"/>
      <c r="F5454" s="325"/>
      <c r="G5454" s="325"/>
      <c r="H5454" s="325"/>
      <c r="I5454" s="325"/>
      <c r="J5454" s="325"/>
      <c r="K5454" s="325"/>
      <c r="L5454" s="327"/>
      <c r="M5454" s="328"/>
      <c r="N5454" s="327"/>
      <c r="P5454" s="325"/>
      <c r="Q5454" s="325"/>
      <c r="R5454" s="325"/>
      <c r="S5454" s="325"/>
      <c r="T5454" s="328"/>
      <c r="U5454" s="329"/>
      <c r="V5454" s="330"/>
      <c r="W5454" s="330"/>
      <c r="X5454" s="325"/>
      <c r="Y5454" s="325"/>
      <c r="Z5454" s="325"/>
      <c r="AA5454" s="325"/>
      <c r="AB5454" s="325"/>
      <c r="AC5454" s="325"/>
      <c r="AD5454" s="325"/>
      <c r="AE5454" s="330"/>
      <c r="AF5454" s="326"/>
      <c r="AG5454" s="327"/>
      <c r="AH5454" s="327"/>
      <c r="AI5454" s="327"/>
      <c r="AJ5454" s="326"/>
      <c r="AK5454" s="327"/>
      <c r="AL5454" s="327"/>
      <c r="AM5454" s="331"/>
      <c r="AN5454" s="332"/>
      <c r="AO5454" s="333"/>
      <c r="AP5454" s="333"/>
      <c r="AQ5454" s="333"/>
      <c r="AR5454" s="332"/>
      <c r="AS5454" s="332"/>
    </row>
    <row r="5455" spans="1:45" x14ac:dyDescent="0.2">
      <c r="A5455" s="326"/>
      <c r="B5455" s="325"/>
      <c r="C5455" s="325"/>
      <c r="D5455" s="325"/>
      <c r="E5455" s="325"/>
      <c r="F5455" s="325"/>
      <c r="G5455" s="325"/>
      <c r="H5455" s="325"/>
      <c r="I5455" s="325"/>
      <c r="J5455" s="325"/>
      <c r="K5455" s="325"/>
      <c r="L5455" s="327"/>
      <c r="M5455" s="328"/>
      <c r="N5455" s="327"/>
      <c r="P5455" s="325"/>
      <c r="Q5455" s="325"/>
      <c r="R5455" s="325"/>
      <c r="S5455" s="325"/>
      <c r="T5455" s="328"/>
      <c r="U5455" s="329"/>
      <c r="V5455" s="330"/>
      <c r="W5455" s="330"/>
      <c r="X5455" s="325"/>
      <c r="Y5455" s="325"/>
      <c r="Z5455" s="325"/>
      <c r="AA5455" s="325"/>
      <c r="AB5455" s="325"/>
      <c r="AC5455" s="325"/>
      <c r="AD5455" s="325"/>
      <c r="AE5455" s="330"/>
      <c r="AF5455" s="326"/>
      <c r="AG5455" s="327"/>
      <c r="AH5455" s="327"/>
      <c r="AI5455" s="327"/>
      <c r="AJ5455" s="326"/>
      <c r="AK5455" s="327"/>
      <c r="AL5455" s="327"/>
      <c r="AM5455" s="331"/>
      <c r="AN5455" s="332"/>
      <c r="AO5455" s="333"/>
      <c r="AP5455" s="333"/>
      <c r="AQ5455" s="333"/>
      <c r="AR5455" s="332"/>
      <c r="AS5455" s="332"/>
    </row>
    <row r="5456" spans="1:45" x14ac:dyDescent="0.2">
      <c r="A5456" s="326"/>
      <c r="B5456" s="325"/>
      <c r="C5456" s="325"/>
      <c r="D5456" s="325"/>
      <c r="E5456" s="325"/>
      <c r="F5456" s="325"/>
      <c r="G5456" s="325"/>
      <c r="H5456" s="325"/>
      <c r="I5456" s="325"/>
      <c r="J5456" s="325"/>
      <c r="K5456" s="325"/>
      <c r="L5456" s="327"/>
      <c r="M5456" s="328"/>
      <c r="N5456" s="327"/>
      <c r="P5456" s="325"/>
      <c r="Q5456" s="325"/>
      <c r="R5456" s="325"/>
      <c r="S5456" s="325"/>
      <c r="T5456" s="328"/>
      <c r="U5456" s="329"/>
      <c r="V5456" s="330"/>
      <c r="W5456" s="330"/>
      <c r="X5456" s="325"/>
      <c r="Y5456" s="325"/>
      <c r="Z5456" s="325"/>
      <c r="AA5456" s="325"/>
      <c r="AB5456" s="325"/>
      <c r="AC5456" s="325"/>
      <c r="AD5456" s="325"/>
      <c r="AE5456" s="330"/>
      <c r="AF5456" s="326"/>
      <c r="AG5456" s="327"/>
      <c r="AH5456" s="327"/>
      <c r="AI5456" s="327"/>
      <c r="AJ5456" s="326"/>
      <c r="AK5456" s="327"/>
      <c r="AL5456" s="327"/>
      <c r="AM5456" s="331"/>
      <c r="AN5456" s="332"/>
      <c r="AO5456" s="333"/>
      <c r="AP5456" s="333"/>
      <c r="AQ5456" s="333"/>
      <c r="AR5456" s="332"/>
      <c r="AS5456" s="332"/>
    </row>
    <row r="5457" spans="1:45" x14ac:dyDescent="0.2">
      <c r="A5457" s="306"/>
      <c r="L5457" s="307"/>
      <c r="N5457" s="307"/>
      <c r="U5457" s="309"/>
      <c r="AF5457" s="306"/>
      <c r="AG5457" s="307"/>
      <c r="AH5457" s="307"/>
      <c r="AI5457" s="307"/>
      <c r="AK5457" s="307"/>
      <c r="AL5457" s="307"/>
      <c r="AN5457" s="312"/>
      <c r="AS5457" s="314"/>
    </row>
    <row r="5458" spans="1:45" x14ac:dyDescent="0.2">
      <c r="A5458" s="306"/>
      <c r="L5458" s="307"/>
      <c r="N5458" s="307"/>
      <c r="U5458" s="309"/>
      <c r="AF5458" s="306"/>
      <c r="AG5458" s="307"/>
      <c r="AH5458" s="307"/>
      <c r="AI5458" s="307"/>
      <c r="AJ5458" s="306"/>
      <c r="AK5458" s="307"/>
      <c r="AL5458" s="307"/>
      <c r="AN5458" s="312"/>
      <c r="AS5458" s="314"/>
    </row>
    <row r="5459" spans="1:45" x14ac:dyDescent="0.2">
      <c r="A5459" s="306"/>
      <c r="L5459" s="307"/>
      <c r="N5459" s="307"/>
      <c r="U5459" s="309"/>
      <c r="AF5459" s="306"/>
      <c r="AG5459" s="307"/>
      <c r="AH5459" s="307"/>
      <c r="AI5459" s="307"/>
      <c r="AJ5459" s="306"/>
      <c r="AK5459" s="307"/>
      <c r="AL5459" s="307"/>
      <c r="AN5459" s="312"/>
      <c r="AS5459" s="314"/>
    </row>
    <row r="5460" spans="1:45" x14ac:dyDescent="0.2">
      <c r="A5460" s="306"/>
      <c r="L5460" s="307"/>
      <c r="N5460" s="307"/>
      <c r="U5460" s="309"/>
      <c r="AF5460" s="306"/>
      <c r="AG5460" s="307"/>
      <c r="AH5460" s="307"/>
      <c r="AI5460" s="307"/>
      <c r="AK5460" s="307"/>
      <c r="AL5460" s="307"/>
      <c r="AN5460" s="312"/>
      <c r="AS5460" s="314"/>
    </row>
    <row r="5461" spans="1:45" x14ac:dyDescent="0.2">
      <c r="A5461" s="306"/>
      <c r="L5461" s="307"/>
      <c r="N5461" s="307"/>
      <c r="U5461" s="309"/>
      <c r="AF5461" s="306"/>
      <c r="AG5461" s="307"/>
      <c r="AH5461" s="307"/>
      <c r="AI5461" s="307"/>
      <c r="AJ5461" s="306"/>
      <c r="AK5461" s="307"/>
      <c r="AL5461" s="307"/>
      <c r="AN5461" s="312"/>
      <c r="AS5461" s="314"/>
    </row>
    <row r="5462" spans="1:45" x14ac:dyDescent="0.2">
      <c r="A5462" s="306"/>
      <c r="L5462" s="307"/>
      <c r="N5462" s="307"/>
      <c r="U5462" s="309"/>
      <c r="AF5462" s="306"/>
      <c r="AG5462" s="307"/>
      <c r="AH5462" s="307"/>
      <c r="AI5462" s="307"/>
      <c r="AJ5462" s="306"/>
      <c r="AK5462" s="307"/>
      <c r="AL5462" s="307"/>
      <c r="AN5462" s="312"/>
      <c r="AS5462" s="314"/>
    </row>
    <row r="5463" spans="1:45" x14ac:dyDescent="0.2">
      <c r="A5463" s="306"/>
      <c r="L5463" s="307"/>
      <c r="N5463" s="307"/>
      <c r="U5463" s="309"/>
      <c r="AF5463" s="306"/>
      <c r="AG5463" s="307"/>
      <c r="AH5463" s="307"/>
      <c r="AI5463" s="307"/>
      <c r="AK5463" s="307"/>
      <c r="AL5463" s="307"/>
      <c r="AN5463" s="312"/>
      <c r="AS5463" s="314"/>
    </row>
    <row r="5464" spans="1:45" x14ac:dyDescent="0.2">
      <c r="A5464" s="306"/>
      <c r="L5464" s="307"/>
      <c r="N5464" s="307"/>
      <c r="U5464" s="309"/>
      <c r="AF5464" s="306"/>
      <c r="AG5464" s="307"/>
      <c r="AH5464" s="307"/>
      <c r="AI5464" s="307"/>
      <c r="AJ5464" s="306"/>
      <c r="AK5464" s="307"/>
      <c r="AL5464" s="307"/>
      <c r="AN5464" s="312"/>
      <c r="AS5464" s="314"/>
    </row>
    <row r="5465" spans="1:45" x14ac:dyDescent="0.2">
      <c r="A5465" s="306"/>
      <c r="L5465" s="307"/>
      <c r="N5465" s="307"/>
      <c r="U5465" s="309"/>
      <c r="AF5465" s="306"/>
      <c r="AG5465" s="307"/>
      <c r="AH5465" s="307"/>
      <c r="AI5465" s="307"/>
      <c r="AJ5465" s="306"/>
      <c r="AK5465" s="307"/>
      <c r="AL5465" s="307"/>
      <c r="AN5465" s="312"/>
      <c r="AS5465" s="314"/>
    </row>
    <row r="5466" spans="1:45" x14ac:dyDescent="0.2">
      <c r="A5466" s="326"/>
      <c r="B5466" s="325"/>
      <c r="C5466" s="325"/>
      <c r="D5466" s="325"/>
      <c r="E5466" s="325"/>
      <c r="F5466" s="325"/>
      <c r="G5466" s="325"/>
      <c r="H5466" s="325"/>
      <c r="I5466" s="325"/>
      <c r="J5466" s="325"/>
      <c r="K5466" s="325"/>
      <c r="L5466" s="327"/>
      <c r="M5466" s="328"/>
      <c r="N5466" s="327"/>
      <c r="P5466" s="325"/>
      <c r="Q5466" s="325"/>
      <c r="R5466" s="325"/>
      <c r="S5466" s="325"/>
      <c r="T5466" s="328"/>
      <c r="U5466" s="329"/>
      <c r="V5466" s="330"/>
      <c r="W5466" s="330"/>
      <c r="X5466" s="325"/>
      <c r="Y5466" s="325"/>
      <c r="Z5466" s="325"/>
      <c r="AA5466" s="325"/>
      <c r="AB5466" s="325"/>
      <c r="AC5466" s="325"/>
      <c r="AD5466" s="325"/>
      <c r="AE5466" s="330"/>
      <c r="AF5466" s="326"/>
      <c r="AG5466" s="327"/>
      <c r="AH5466" s="327"/>
      <c r="AI5466" s="327"/>
      <c r="AJ5466" s="326"/>
      <c r="AK5466" s="327"/>
      <c r="AL5466" s="327"/>
      <c r="AM5466" s="331"/>
      <c r="AN5466" s="332"/>
      <c r="AO5466" s="333"/>
      <c r="AP5466" s="333"/>
      <c r="AQ5466" s="333"/>
      <c r="AR5466" s="332"/>
      <c r="AS5466" s="332"/>
    </row>
    <row r="5467" spans="1:45" x14ac:dyDescent="0.2">
      <c r="A5467" s="326"/>
      <c r="B5467" s="325"/>
      <c r="C5467" s="325"/>
      <c r="D5467" s="325"/>
      <c r="E5467" s="325"/>
      <c r="F5467" s="325"/>
      <c r="G5467" s="325"/>
      <c r="H5467" s="325"/>
      <c r="I5467" s="325"/>
      <c r="J5467" s="325"/>
      <c r="K5467" s="325"/>
      <c r="L5467" s="327"/>
      <c r="M5467" s="328"/>
      <c r="N5467" s="327"/>
      <c r="P5467" s="325"/>
      <c r="Q5467" s="325"/>
      <c r="R5467" s="325"/>
      <c r="S5467" s="325"/>
      <c r="T5467" s="328"/>
      <c r="U5467" s="329"/>
      <c r="V5467" s="330"/>
      <c r="W5467" s="330"/>
      <c r="X5467" s="325"/>
      <c r="Y5467" s="325"/>
      <c r="Z5467" s="325"/>
      <c r="AA5467" s="325"/>
      <c r="AB5467" s="325"/>
      <c r="AC5467" s="325"/>
      <c r="AD5467" s="325"/>
      <c r="AE5467" s="330"/>
      <c r="AF5467" s="326"/>
      <c r="AG5467" s="327"/>
      <c r="AH5467" s="327"/>
      <c r="AI5467" s="327"/>
      <c r="AJ5467" s="326"/>
      <c r="AK5467" s="327"/>
      <c r="AL5467" s="327"/>
      <c r="AM5467" s="331"/>
      <c r="AN5467" s="332"/>
      <c r="AO5467" s="333"/>
      <c r="AP5467" s="333"/>
      <c r="AQ5467" s="333"/>
      <c r="AR5467" s="332"/>
      <c r="AS5467" s="332"/>
    </row>
    <row r="5468" spans="1:45" x14ac:dyDescent="0.2">
      <c r="A5468" s="326"/>
      <c r="B5468" s="325"/>
      <c r="C5468" s="325"/>
      <c r="D5468" s="325"/>
      <c r="E5468" s="325"/>
      <c r="F5468" s="325"/>
      <c r="G5468" s="325"/>
      <c r="H5468" s="325"/>
      <c r="I5468" s="325"/>
      <c r="J5468" s="325"/>
      <c r="K5468" s="325"/>
      <c r="L5468" s="327"/>
      <c r="M5468" s="328"/>
      <c r="N5468" s="327"/>
      <c r="P5468" s="325"/>
      <c r="Q5468" s="325"/>
      <c r="R5468" s="325"/>
      <c r="S5468" s="325"/>
      <c r="T5468" s="328"/>
      <c r="U5468" s="329"/>
      <c r="V5468" s="330"/>
      <c r="W5468" s="330"/>
      <c r="X5468" s="325"/>
      <c r="Y5468" s="325"/>
      <c r="Z5468" s="325"/>
      <c r="AA5468" s="325"/>
      <c r="AB5468" s="325"/>
      <c r="AC5468" s="325"/>
      <c r="AD5468" s="325"/>
      <c r="AE5468" s="330"/>
      <c r="AF5468" s="326"/>
      <c r="AG5468" s="327"/>
      <c r="AH5468" s="327"/>
      <c r="AI5468" s="327"/>
      <c r="AJ5468" s="326"/>
      <c r="AK5468" s="327"/>
      <c r="AL5468" s="327"/>
      <c r="AM5468" s="331"/>
      <c r="AN5468" s="332"/>
      <c r="AO5468" s="333"/>
      <c r="AP5468" s="333"/>
      <c r="AQ5468" s="333"/>
      <c r="AR5468" s="332"/>
      <c r="AS5468" s="332"/>
    </row>
    <row r="5469" spans="1:45" x14ac:dyDescent="0.2">
      <c r="A5469" s="326"/>
      <c r="B5469" s="325"/>
      <c r="C5469" s="325"/>
      <c r="D5469" s="325"/>
      <c r="E5469" s="325"/>
      <c r="F5469" s="325"/>
      <c r="G5469" s="325"/>
      <c r="H5469" s="325"/>
      <c r="I5469" s="325"/>
      <c r="J5469" s="325"/>
      <c r="K5469" s="325"/>
      <c r="L5469" s="327"/>
      <c r="M5469" s="328"/>
      <c r="N5469" s="327"/>
      <c r="P5469" s="325"/>
      <c r="Q5469" s="325"/>
      <c r="R5469" s="325"/>
      <c r="S5469" s="325"/>
      <c r="T5469" s="328"/>
      <c r="U5469" s="329"/>
      <c r="V5469" s="330"/>
      <c r="W5469" s="330"/>
      <c r="X5469" s="325"/>
      <c r="Y5469" s="325"/>
      <c r="Z5469" s="325"/>
      <c r="AA5469" s="325"/>
      <c r="AB5469" s="325"/>
      <c r="AC5469" s="325"/>
      <c r="AD5469" s="325"/>
      <c r="AE5469" s="330"/>
      <c r="AF5469" s="326"/>
      <c r="AG5469" s="327"/>
      <c r="AH5469" s="327"/>
      <c r="AI5469" s="327"/>
      <c r="AJ5469" s="326"/>
      <c r="AK5469" s="327"/>
      <c r="AL5469" s="327"/>
      <c r="AM5469" s="331"/>
      <c r="AN5469" s="332"/>
      <c r="AO5469" s="333"/>
      <c r="AP5469" s="333"/>
      <c r="AQ5469" s="333"/>
      <c r="AR5469" s="332"/>
      <c r="AS5469" s="332"/>
    </row>
    <row r="5470" spans="1:45" x14ac:dyDescent="0.2">
      <c r="A5470" s="326"/>
      <c r="B5470" s="325"/>
      <c r="C5470" s="325"/>
      <c r="D5470" s="325"/>
      <c r="E5470" s="325"/>
      <c r="F5470" s="325"/>
      <c r="G5470" s="325"/>
      <c r="H5470" s="325"/>
      <c r="I5470" s="325"/>
      <c r="J5470" s="325"/>
      <c r="K5470" s="325"/>
      <c r="L5470" s="327"/>
      <c r="M5470" s="328"/>
      <c r="N5470" s="327"/>
      <c r="P5470" s="325"/>
      <c r="Q5470" s="325"/>
      <c r="R5470" s="325"/>
      <c r="S5470" s="325"/>
      <c r="T5470" s="328"/>
      <c r="U5470" s="329"/>
      <c r="V5470" s="330"/>
      <c r="W5470" s="330"/>
      <c r="X5470" s="325"/>
      <c r="Y5470" s="325"/>
      <c r="Z5470" s="325"/>
      <c r="AA5470" s="325"/>
      <c r="AB5470" s="325"/>
      <c r="AC5470" s="325"/>
      <c r="AD5470" s="325"/>
      <c r="AE5470" s="330"/>
      <c r="AF5470" s="326"/>
      <c r="AG5470" s="327"/>
      <c r="AH5470" s="327"/>
      <c r="AI5470" s="327"/>
      <c r="AJ5470" s="326"/>
      <c r="AK5470" s="327"/>
      <c r="AL5470" s="327"/>
      <c r="AM5470" s="331"/>
      <c r="AN5470" s="332"/>
      <c r="AO5470" s="333"/>
      <c r="AP5470" s="333"/>
      <c r="AQ5470" s="333"/>
      <c r="AR5470" s="332"/>
      <c r="AS5470" s="332"/>
    </row>
    <row r="5471" spans="1:45" x14ac:dyDescent="0.2">
      <c r="A5471" s="326"/>
      <c r="B5471" s="325"/>
      <c r="C5471" s="325"/>
      <c r="D5471" s="325"/>
      <c r="E5471" s="325"/>
      <c r="F5471" s="325"/>
      <c r="G5471" s="325"/>
      <c r="H5471" s="325"/>
      <c r="I5471" s="325"/>
      <c r="J5471" s="325"/>
      <c r="K5471" s="325"/>
      <c r="L5471" s="327"/>
      <c r="M5471" s="328"/>
      <c r="N5471" s="327"/>
      <c r="P5471" s="325"/>
      <c r="Q5471" s="325"/>
      <c r="R5471" s="325"/>
      <c r="S5471" s="325"/>
      <c r="T5471" s="328"/>
      <c r="U5471" s="329"/>
      <c r="V5471" s="330"/>
      <c r="W5471" s="330"/>
      <c r="X5471" s="325"/>
      <c r="Y5471" s="325"/>
      <c r="Z5471" s="325"/>
      <c r="AA5471" s="325"/>
      <c r="AB5471" s="325"/>
      <c r="AC5471" s="325"/>
      <c r="AD5471" s="325"/>
      <c r="AE5471" s="330"/>
      <c r="AF5471" s="326"/>
      <c r="AG5471" s="327"/>
      <c r="AH5471" s="327"/>
      <c r="AI5471" s="327"/>
      <c r="AJ5471" s="326"/>
      <c r="AK5471" s="327"/>
      <c r="AL5471" s="327"/>
      <c r="AM5471" s="331"/>
      <c r="AN5471" s="332"/>
      <c r="AO5471" s="333"/>
      <c r="AP5471" s="333"/>
      <c r="AQ5471" s="333"/>
      <c r="AR5471" s="332"/>
      <c r="AS5471" s="332"/>
    </row>
    <row r="5472" spans="1:45" x14ac:dyDescent="0.2">
      <c r="A5472" s="326"/>
      <c r="B5472" s="325"/>
      <c r="C5472" s="325"/>
      <c r="D5472" s="325"/>
      <c r="E5472" s="325"/>
      <c r="F5472" s="325"/>
      <c r="G5472" s="325"/>
      <c r="H5472" s="325"/>
      <c r="I5472" s="325"/>
      <c r="J5472" s="325"/>
      <c r="K5472" s="325"/>
      <c r="L5472" s="327"/>
      <c r="M5472" s="328"/>
      <c r="N5472" s="327"/>
      <c r="P5472" s="325"/>
      <c r="Q5472" s="325"/>
      <c r="R5472" s="325"/>
      <c r="S5472" s="325"/>
      <c r="T5472" s="328"/>
      <c r="U5472" s="329"/>
      <c r="V5472" s="330"/>
      <c r="W5472" s="330"/>
      <c r="X5472" s="325"/>
      <c r="Y5472" s="325"/>
      <c r="Z5472" s="325"/>
      <c r="AA5472" s="325"/>
      <c r="AB5472" s="325"/>
      <c r="AC5472" s="325"/>
      <c r="AD5472" s="325"/>
      <c r="AE5472" s="330"/>
      <c r="AF5472" s="326"/>
      <c r="AG5472" s="327"/>
      <c r="AH5472" s="327"/>
      <c r="AI5472" s="327"/>
      <c r="AJ5472" s="326"/>
      <c r="AK5472" s="327"/>
      <c r="AL5472" s="327"/>
      <c r="AM5472" s="331"/>
      <c r="AN5472" s="332"/>
      <c r="AO5472" s="333"/>
      <c r="AP5472" s="333"/>
      <c r="AQ5472" s="333"/>
      <c r="AR5472" s="332"/>
      <c r="AS5472" s="332"/>
    </row>
    <row r="5473" spans="1:45" x14ac:dyDescent="0.2">
      <c r="A5473" s="326"/>
      <c r="B5473" s="325"/>
      <c r="C5473" s="325"/>
      <c r="D5473" s="325"/>
      <c r="E5473" s="325"/>
      <c r="F5473" s="325"/>
      <c r="G5473" s="325"/>
      <c r="H5473" s="325"/>
      <c r="I5473" s="325"/>
      <c r="J5473" s="325"/>
      <c r="K5473" s="325"/>
      <c r="L5473" s="327"/>
      <c r="M5473" s="328"/>
      <c r="N5473" s="327"/>
      <c r="P5473" s="325"/>
      <c r="Q5473" s="325"/>
      <c r="R5473" s="325"/>
      <c r="S5473" s="325"/>
      <c r="T5473" s="328"/>
      <c r="U5473" s="329"/>
      <c r="V5473" s="330"/>
      <c r="W5473" s="330"/>
      <c r="X5473" s="325"/>
      <c r="Y5473" s="325"/>
      <c r="Z5473" s="325"/>
      <c r="AA5473" s="325"/>
      <c r="AB5473" s="325"/>
      <c r="AC5473" s="325"/>
      <c r="AD5473" s="325"/>
      <c r="AE5473" s="330"/>
      <c r="AF5473" s="326"/>
      <c r="AG5473" s="327"/>
      <c r="AH5473" s="327"/>
      <c r="AI5473" s="327"/>
      <c r="AJ5473" s="326"/>
      <c r="AK5473" s="327"/>
      <c r="AL5473" s="327"/>
      <c r="AM5473" s="331"/>
      <c r="AN5473" s="332"/>
      <c r="AO5473" s="333"/>
      <c r="AP5473" s="333"/>
      <c r="AQ5473" s="333"/>
      <c r="AR5473" s="332"/>
      <c r="AS5473" s="332"/>
    </row>
    <row r="5474" spans="1:45" x14ac:dyDescent="0.2">
      <c r="A5474" s="326"/>
      <c r="B5474" s="325"/>
      <c r="C5474" s="325"/>
      <c r="D5474" s="325"/>
      <c r="E5474" s="325"/>
      <c r="F5474" s="325"/>
      <c r="G5474" s="325"/>
      <c r="H5474" s="325"/>
      <c r="I5474" s="325"/>
      <c r="J5474" s="325"/>
      <c r="K5474" s="325"/>
      <c r="L5474" s="327"/>
      <c r="M5474" s="328"/>
      <c r="N5474" s="327"/>
      <c r="P5474" s="325"/>
      <c r="Q5474" s="325"/>
      <c r="R5474" s="325"/>
      <c r="S5474" s="325"/>
      <c r="T5474" s="328"/>
      <c r="U5474" s="329"/>
      <c r="V5474" s="330"/>
      <c r="W5474" s="330"/>
      <c r="X5474" s="325"/>
      <c r="Y5474" s="325"/>
      <c r="Z5474" s="325"/>
      <c r="AA5474" s="325"/>
      <c r="AB5474" s="325"/>
      <c r="AC5474" s="325"/>
      <c r="AD5474" s="325"/>
      <c r="AE5474" s="330"/>
      <c r="AF5474" s="326"/>
      <c r="AG5474" s="327"/>
      <c r="AH5474" s="327"/>
      <c r="AI5474" s="327"/>
      <c r="AJ5474" s="326"/>
      <c r="AK5474" s="327"/>
      <c r="AL5474" s="327"/>
      <c r="AM5474" s="331"/>
      <c r="AN5474" s="332"/>
      <c r="AO5474" s="333"/>
      <c r="AP5474" s="333"/>
      <c r="AQ5474" s="333"/>
      <c r="AR5474" s="332"/>
      <c r="AS5474" s="332"/>
    </row>
    <row r="5475" spans="1:45" x14ac:dyDescent="0.2">
      <c r="A5475" s="326"/>
      <c r="B5475" s="325"/>
      <c r="C5475" s="325"/>
      <c r="D5475" s="325"/>
      <c r="E5475" s="325"/>
      <c r="F5475" s="325"/>
      <c r="G5475" s="325"/>
      <c r="H5475" s="325"/>
      <c r="I5475" s="325"/>
      <c r="J5475" s="325"/>
      <c r="K5475" s="325"/>
      <c r="L5475" s="327"/>
      <c r="M5475" s="328"/>
      <c r="N5475" s="327"/>
      <c r="P5475" s="325"/>
      <c r="Q5475" s="325"/>
      <c r="R5475" s="325"/>
      <c r="S5475" s="325"/>
      <c r="T5475" s="328"/>
      <c r="U5475" s="329"/>
      <c r="V5475" s="330"/>
      <c r="W5475" s="330"/>
      <c r="X5475" s="325"/>
      <c r="Y5475" s="325"/>
      <c r="Z5475" s="325"/>
      <c r="AA5475" s="325"/>
      <c r="AB5475" s="325"/>
      <c r="AC5475" s="325"/>
      <c r="AD5475" s="325"/>
      <c r="AE5475" s="330"/>
      <c r="AF5475" s="326"/>
      <c r="AG5475" s="327"/>
      <c r="AH5475" s="327"/>
      <c r="AI5475" s="327"/>
      <c r="AJ5475" s="326"/>
      <c r="AK5475" s="327"/>
      <c r="AL5475" s="327"/>
      <c r="AM5475" s="331"/>
      <c r="AN5475" s="332"/>
      <c r="AO5475" s="333"/>
      <c r="AP5475" s="333"/>
      <c r="AQ5475" s="333"/>
      <c r="AR5475" s="332"/>
      <c r="AS5475" s="332"/>
    </row>
    <row r="5476" spans="1:45" x14ac:dyDescent="0.2">
      <c r="A5476" s="326"/>
      <c r="B5476" s="325"/>
      <c r="C5476" s="325"/>
      <c r="D5476" s="325"/>
      <c r="E5476" s="325"/>
      <c r="F5476" s="325"/>
      <c r="G5476" s="325"/>
      <c r="H5476" s="325"/>
      <c r="I5476" s="325"/>
      <c r="J5476" s="325"/>
      <c r="K5476" s="325"/>
      <c r="L5476" s="327"/>
      <c r="M5476" s="328"/>
      <c r="N5476" s="327"/>
      <c r="P5476" s="325"/>
      <c r="Q5476" s="325"/>
      <c r="R5476" s="325"/>
      <c r="S5476" s="325"/>
      <c r="T5476" s="328"/>
      <c r="U5476" s="329"/>
      <c r="V5476" s="330"/>
      <c r="W5476" s="330"/>
      <c r="X5476" s="325"/>
      <c r="Y5476" s="325"/>
      <c r="Z5476" s="325"/>
      <c r="AA5476" s="325"/>
      <c r="AB5476" s="325"/>
      <c r="AC5476" s="325"/>
      <c r="AD5476" s="325"/>
      <c r="AE5476" s="330"/>
      <c r="AF5476" s="326"/>
      <c r="AG5476" s="327"/>
      <c r="AH5476" s="327"/>
      <c r="AI5476" s="327"/>
      <c r="AJ5476" s="326"/>
      <c r="AK5476" s="327"/>
      <c r="AL5476" s="327"/>
      <c r="AM5476" s="331"/>
      <c r="AN5476" s="332"/>
      <c r="AO5476" s="333"/>
      <c r="AP5476" s="333"/>
      <c r="AQ5476" s="333"/>
      <c r="AR5476" s="332"/>
      <c r="AS5476" s="332"/>
    </row>
    <row r="5477" spans="1:45" x14ac:dyDescent="0.2">
      <c r="A5477" s="326"/>
      <c r="B5477" s="325"/>
      <c r="C5477" s="325"/>
      <c r="D5477" s="325"/>
      <c r="E5477" s="325"/>
      <c r="F5477" s="325"/>
      <c r="G5477" s="325"/>
      <c r="H5477" s="325"/>
      <c r="I5477" s="325"/>
      <c r="J5477" s="325"/>
      <c r="K5477" s="325"/>
      <c r="L5477" s="327"/>
      <c r="M5477" s="328"/>
      <c r="N5477" s="327"/>
      <c r="P5477" s="325"/>
      <c r="Q5477" s="325"/>
      <c r="R5477" s="325"/>
      <c r="S5477" s="325"/>
      <c r="T5477" s="328"/>
      <c r="U5477" s="329"/>
      <c r="V5477" s="330"/>
      <c r="W5477" s="330"/>
      <c r="X5477" s="325"/>
      <c r="Y5477" s="325"/>
      <c r="Z5477" s="325"/>
      <c r="AA5477" s="325"/>
      <c r="AB5477" s="325"/>
      <c r="AC5477" s="325"/>
      <c r="AD5477" s="325"/>
      <c r="AE5477" s="330"/>
      <c r="AF5477" s="326"/>
      <c r="AG5477" s="327"/>
      <c r="AH5477" s="327"/>
      <c r="AI5477" s="327"/>
      <c r="AJ5477" s="326"/>
      <c r="AK5477" s="327"/>
      <c r="AL5477" s="327"/>
      <c r="AM5477" s="331"/>
      <c r="AN5477" s="332"/>
      <c r="AO5477" s="333"/>
      <c r="AP5477" s="333"/>
      <c r="AQ5477" s="333"/>
      <c r="AR5477" s="332"/>
      <c r="AS5477" s="332"/>
    </row>
    <row r="5478" spans="1:45" x14ac:dyDescent="0.2">
      <c r="A5478" s="306"/>
      <c r="L5478" s="307"/>
      <c r="N5478" s="307"/>
      <c r="U5478" s="309"/>
      <c r="AF5478" s="306"/>
      <c r="AG5478" s="307"/>
      <c r="AH5478" s="307"/>
      <c r="AI5478" s="307"/>
      <c r="AK5478" s="307"/>
      <c r="AL5478" s="307"/>
      <c r="AN5478" s="312"/>
      <c r="AS5478" s="314"/>
    </row>
    <row r="5479" spans="1:45" x14ac:dyDescent="0.2">
      <c r="A5479" s="306"/>
      <c r="L5479" s="307"/>
      <c r="N5479" s="307"/>
      <c r="U5479" s="309"/>
      <c r="AF5479" s="306"/>
      <c r="AG5479" s="307"/>
      <c r="AH5479" s="307"/>
      <c r="AI5479" s="307"/>
      <c r="AJ5479" s="306"/>
      <c r="AK5479" s="307"/>
      <c r="AL5479" s="307"/>
      <c r="AN5479" s="312"/>
      <c r="AS5479" s="314"/>
    </row>
    <row r="5480" spans="1:45" x14ac:dyDescent="0.2">
      <c r="A5480" s="306"/>
      <c r="L5480" s="307"/>
      <c r="N5480" s="307"/>
      <c r="U5480" s="309"/>
      <c r="AF5480" s="306"/>
      <c r="AG5480" s="307"/>
      <c r="AH5480" s="307"/>
      <c r="AI5480" s="307"/>
      <c r="AK5480" s="307"/>
      <c r="AL5480" s="307"/>
      <c r="AN5480" s="312"/>
      <c r="AS5480" s="314"/>
    </row>
    <row r="5481" spans="1:45" x14ac:dyDescent="0.2">
      <c r="A5481" s="306"/>
      <c r="L5481" s="307"/>
      <c r="N5481" s="307"/>
      <c r="U5481" s="309"/>
      <c r="AF5481" s="306"/>
      <c r="AG5481" s="307"/>
      <c r="AH5481" s="307"/>
      <c r="AI5481" s="307"/>
      <c r="AJ5481" s="306"/>
      <c r="AK5481" s="307"/>
      <c r="AL5481" s="307"/>
      <c r="AN5481" s="312"/>
      <c r="AS5481" s="314"/>
    </row>
    <row r="5482" spans="1:45" x14ac:dyDescent="0.2">
      <c r="A5482" s="306"/>
      <c r="L5482" s="307"/>
      <c r="N5482" s="307"/>
      <c r="U5482" s="309"/>
      <c r="AF5482" s="306"/>
      <c r="AG5482" s="307"/>
      <c r="AH5482" s="307"/>
      <c r="AI5482" s="307"/>
      <c r="AK5482" s="307"/>
      <c r="AL5482" s="307"/>
      <c r="AN5482" s="312"/>
      <c r="AS5482" s="314"/>
    </row>
    <row r="5483" spans="1:45" x14ac:dyDescent="0.2">
      <c r="A5483" s="306"/>
      <c r="L5483" s="307"/>
      <c r="N5483" s="307"/>
      <c r="U5483" s="309"/>
      <c r="AF5483" s="306"/>
      <c r="AG5483" s="307"/>
      <c r="AH5483" s="307"/>
      <c r="AI5483" s="307"/>
      <c r="AJ5483" s="306"/>
      <c r="AK5483" s="307"/>
      <c r="AL5483" s="307"/>
      <c r="AN5483" s="312"/>
      <c r="AS5483" s="314"/>
    </row>
    <row r="5484" spans="1:45" x14ac:dyDescent="0.2">
      <c r="A5484" s="326"/>
      <c r="B5484" s="325"/>
      <c r="C5484" s="325"/>
      <c r="D5484" s="325"/>
      <c r="E5484" s="325"/>
      <c r="F5484" s="325"/>
      <c r="G5484" s="325"/>
      <c r="H5484" s="325"/>
      <c r="I5484" s="325"/>
      <c r="J5484" s="325"/>
      <c r="K5484" s="325"/>
      <c r="L5484" s="327"/>
      <c r="M5484" s="328"/>
      <c r="N5484" s="327"/>
      <c r="P5484" s="325"/>
      <c r="Q5484" s="325"/>
      <c r="R5484" s="325"/>
      <c r="S5484" s="325"/>
      <c r="T5484" s="328"/>
      <c r="U5484" s="329"/>
      <c r="V5484" s="330"/>
      <c r="W5484" s="330"/>
      <c r="X5484" s="325"/>
      <c r="Y5484" s="325"/>
      <c r="Z5484" s="325"/>
      <c r="AA5484" s="325"/>
      <c r="AB5484" s="325"/>
      <c r="AC5484" s="325"/>
      <c r="AD5484" s="325"/>
      <c r="AE5484" s="330"/>
      <c r="AF5484" s="326"/>
      <c r="AG5484" s="327"/>
      <c r="AH5484" s="327"/>
      <c r="AI5484" s="327"/>
      <c r="AJ5484" s="326"/>
      <c r="AK5484" s="327"/>
      <c r="AL5484" s="327"/>
      <c r="AM5484" s="331"/>
      <c r="AN5484" s="332"/>
      <c r="AO5484" s="333"/>
      <c r="AP5484" s="333"/>
      <c r="AQ5484" s="333"/>
      <c r="AR5484" s="332"/>
      <c r="AS5484" s="332"/>
    </row>
    <row r="5485" spans="1:45" x14ac:dyDescent="0.2">
      <c r="A5485" s="326"/>
      <c r="B5485" s="325"/>
      <c r="C5485" s="325"/>
      <c r="D5485" s="325"/>
      <c r="E5485" s="325"/>
      <c r="F5485" s="325"/>
      <c r="G5485" s="325"/>
      <c r="H5485" s="325"/>
      <c r="I5485" s="325"/>
      <c r="J5485" s="325"/>
      <c r="K5485" s="325"/>
      <c r="L5485" s="327"/>
      <c r="M5485" s="328"/>
      <c r="N5485" s="327"/>
      <c r="P5485" s="325"/>
      <c r="Q5485" s="325"/>
      <c r="R5485" s="325"/>
      <c r="S5485" s="325"/>
      <c r="T5485" s="328"/>
      <c r="U5485" s="329"/>
      <c r="V5485" s="330"/>
      <c r="W5485" s="330"/>
      <c r="X5485" s="325"/>
      <c r="Y5485" s="325"/>
      <c r="Z5485" s="325"/>
      <c r="AA5485" s="325"/>
      <c r="AB5485" s="325"/>
      <c r="AC5485" s="325"/>
      <c r="AD5485" s="325"/>
      <c r="AE5485" s="330"/>
      <c r="AF5485" s="326"/>
      <c r="AG5485" s="327"/>
      <c r="AH5485" s="327"/>
      <c r="AI5485" s="327"/>
      <c r="AJ5485" s="326"/>
      <c r="AK5485" s="327"/>
      <c r="AL5485" s="327"/>
      <c r="AM5485" s="331"/>
      <c r="AN5485" s="332"/>
      <c r="AO5485" s="333"/>
      <c r="AP5485" s="333"/>
      <c r="AQ5485" s="333"/>
      <c r="AR5485" s="332"/>
      <c r="AS5485" s="332"/>
    </row>
    <row r="5486" spans="1:45" x14ac:dyDescent="0.2">
      <c r="A5486" s="326"/>
      <c r="B5486" s="325"/>
      <c r="C5486" s="325"/>
      <c r="D5486" s="325"/>
      <c r="E5486" s="325"/>
      <c r="F5486" s="325"/>
      <c r="G5486" s="325"/>
      <c r="H5486" s="325"/>
      <c r="I5486" s="325"/>
      <c r="J5486" s="325"/>
      <c r="K5486" s="325"/>
      <c r="L5486" s="327"/>
      <c r="M5486" s="328"/>
      <c r="N5486" s="327"/>
      <c r="P5486" s="325"/>
      <c r="Q5486" s="325"/>
      <c r="R5486" s="325"/>
      <c r="S5486" s="325"/>
      <c r="T5486" s="328"/>
      <c r="U5486" s="329"/>
      <c r="V5486" s="330"/>
      <c r="W5486" s="330"/>
      <c r="X5486" s="325"/>
      <c r="Y5486" s="325"/>
      <c r="Z5486" s="325"/>
      <c r="AA5486" s="325"/>
      <c r="AB5486" s="325"/>
      <c r="AC5486" s="325"/>
      <c r="AD5486" s="325"/>
      <c r="AE5486" s="330"/>
      <c r="AF5486" s="326"/>
      <c r="AG5486" s="327"/>
      <c r="AH5486" s="327"/>
      <c r="AI5486" s="327"/>
      <c r="AJ5486" s="326"/>
      <c r="AK5486" s="327"/>
      <c r="AL5486" s="327"/>
      <c r="AM5486" s="331"/>
      <c r="AN5486" s="332"/>
      <c r="AO5486" s="333"/>
      <c r="AP5486" s="333"/>
      <c r="AQ5486" s="333"/>
      <c r="AR5486" s="332"/>
      <c r="AS5486" s="332"/>
    </row>
    <row r="5487" spans="1:45" x14ac:dyDescent="0.2">
      <c r="A5487" s="326"/>
      <c r="B5487" s="325"/>
      <c r="C5487" s="325"/>
      <c r="D5487" s="325"/>
      <c r="E5487" s="325"/>
      <c r="F5487" s="325"/>
      <c r="G5487" s="325"/>
      <c r="H5487" s="325"/>
      <c r="I5487" s="325"/>
      <c r="J5487" s="325"/>
      <c r="K5487" s="325"/>
      <c r="L5487" s="327"/>
      <c r="M5487" s="328"/>
      <c r="N5487" s="327"/>
      <c r="P5487" s="325"/>
      <c r="Q5487" s="325"/>
      <c r="R5487" s="325"/>
      <c r="S5487" s="325"/>
      <c r="T5487" s="328"/>
      <c r="U5487" s="329"/>
      <c r="V5487" s="330"/>
      <c r="W5487" s="330"/>
      <c r="X5487" s="325"/>
      <c r="Y5487" s="325"/>
      <c r="Z5487" s="325"/>
      <c r="AA5487" s="325"/>
      <c r="AB5487" s="325"/>
      <c r="AC5487" s="325"/>
      <c r="AD5487" s="325"/>
      <c r="AE5487" s="330"/>
      <c r="AF5487" s="326"/>
      <c r="AG5487" s="327"/>
      <c r="AH5487" s="327"/>
      <c r="AI5487" s="327"/>
      <c r="AJ5487" s="326"/>
      <c r="AK5487" s="327"/>
      <c r="AL5487" s="327"/>
      <c r="AM5487" s="331"/>
      <c r="AN5487" s="332"/>
      <c r="AO5487" s="333"/>
      <c r="AP5487" s="333"/>
      <c r="AQ5487" s="333"/>
      <c r="AR5487" s="332"/>
      <c r="AS5487" s="332"/>
    </row>
    <row r="5488" spans="1:45" x14ac:dyDescent="0.2">
      <c r="A5488" s="326"/>
      <c r="B5488" s="325"/>
      <c r="C5488" s="325"/>
      <c r="D5488" s="325"/>
      <c r="E5488" s="325"/>
      <c r="F5488" s="325"/>
      <c r="G5488" s="325"/>
      <c r="H5488" s="325"/>
      <c r="I5488" s="325"/>
      <c r="J5488" s="325"/>
      <c r="K5488" s="325"/>
      <c r="L5488" s="327"/>
      <c r="M5488" s="328"/>
      <c r="N5488" s="327"/>
      <c r="P5488" s="325"/>
      <c r="Q5488" s="325"/>
      <c r="R5488" s="325"/>
      <c r="S5488" s="325"/>
      <c r="T5488" s="328"/>
      <c r="U5488" s="329"/>
      <c r="V5488" s="330"/>
      <c r="W5488" s="330"/>
      <c r="X5488" s="325"/>
      <c r="Y5488" s="325"/>
      <c r="Z5488" s="325"/>
      <c r="AA5488" s="325"/>
      <c r="AB5488" s="325"/>
      <c r="AC5488" s="325"/>
      <c r="AD5488" s="325"/>
      <c r="AE5488" s="330"/>
      <c r="AF5488" s="326"/>
      <c r="AG5488" s="327"/>
      <c r="AH5488" s="327"/>
      <c r="AI5488" s="327"/>
      <c r="AJ5488" s="326"/>
      <c r="AK5488" s="327"/>
      <c r="AL5488" s="327"/>
      <c r="AM5488" s="331"/>
      <c r="AN5488" s="332"/>
      <c r="AO5488" s="333"/>
      <c r="AP5488" s="333"/>
      <c r="AQ5488" s="333"/>
      <c r="AR5488" s="332"/>
      <c r="AS5488" s="332"/>
    </row>
    <row r="5489" spans="1:45" x14ac:dyDescent="0.2">
      <c r="A5489" s="326"/>
      <c r="B5489" s="325"/>
      <c r="C5489" s="325"/>
      <c r="D5489" s="325"/>
      <c r="E5489" s="325"/>
      <c r="F5489" s="325"/>
      <c r="G5489" s="325"/>
      <c r="H5489" s="325"/>
      <c r="I5489" s="325"/>
      <c r="J5489" s="325"/>
      <c r="K5489" s="325"/>
      <c r="L5489" s="327"/>
      <c r="M5489" s="328"/>
      <c r="N5489" s="327"/>
      <c r="P5489" s="325"/>
      <c r="Q5489" s="325"/>
      <c r="R5489" s="325"/>
      <c r="S5489" s="325"/>
      <c r="T5489" s="328"/>
      <c r="U5489" s="329"/>
      <c r="V5489" s="330"/>
      <c r="W5489" s="330"/>
      <c r="X5489" s="325"/>
      <c r="Y5489" s="325"/>
      <c r="Z5489" s="325"/>
      <c r="AA5489" s="325"/>
      <c r="AB5489" s="325"/>
      <c r="AC5489" s="325"/>
      <c r="AD5489" s="325"/>
      <c r="AE5489" s="330"/>
      <c r="AF5489" s="326"/>
      <c r="AG5489" s="327"/>
      <c r="AH5489" s="327"/>
      <c r="AI5489" s="327"/>
      <c r="AJ5489" s="326"/>
      <c r="AK5489" s="327"/>
      <c r="AL5489" s="327"/>
      <c r="AM5489" s="331"/>
      <c r="AN5489" s="332"/>
      <c r="AO5489" s="333"/>
      <c r="AP5489" s="333"/>
      <c r="AQ5489" s="333"/>
      <c r="AR5489" s="332"/>
      <c r="AS5489" s="332"/>
    </row>
    <row r="5490" spans="1:45" x14ac:dyDescent="0.2">
      <c r="A5490" s="306"/>
      <c r="L5490" s="307"/>
      <c r="N5490" s="307"/>
      <c r="U5490" s="309"/>
      <c r="AF5490" s="306"/>
      <c r="AG5490" s="307"/>
      <c r="AH5490" s="307"/>
      <c r="AI5490" s="307"/>
      <c r="AK5490" s="307"/>
      <c r="AL5490" s="307"/>
      <c r="AN5490" s="312"/>
      <c r="AS5490" s="314"/>
    </row>
    <row r="5491" spans="1:45" x14ac:dyDescent="0.2">
      <c r="A5491" s="306"/>
      <c r="L5491" s="307"/>
      <c r="N5491" s="307"/>
      <c r="U5491" s="309"/>
      <c r="AF5491" s="306"/>
      <c r="AG5491" s="307"/>
      <c r="AH5491" s="307"/>
      <c r="AI5491" s="307"/>
      <c r="AJ5491" s="306"/>
      <c r="AK5491" s="307"/>
      <c r="AL5491" s="307"/>
      <c r="AN5491" s="312"/>
      <c r="AS5491" s="314"/>
    </row>
    <row r="5492" spans="1:45" x14ac:dyDescent="0.2">
      <c r="A5492" s="306"/>
      <c r="L5492" s="307"/>
      <c r="N5492" s="307"/>
      <c r="U5492" s="309"/>
      <c r="AF5492" s="306"/>
      <c r="AG5492" s="307"/>
      <c r="AH5492" s="307"/>
      <c r="AI5492" s="307"/>
      <c r="AK5492" s="307"/>
      <c r="AL5492" s="307"/>
      <c r="AN5492" s="312"/>
      <c r="AS5492" s="314"/>
    </row>
    <row r="5493" spans="1:45" x14ac:dyDescent="0.2">
      <c r="A5493" s="306"/>
      <c r="L5493" s="307"/>
      <c r="N5493" s="307"/>
      <c r="U5493" s="309"/>
      <c r="AF5493" s="306"/>
      <c r="AG5493" s="307"/>
      <c r="AH5493" s="307"/>
      <c r="AI5493" s="307"/>
      <c r="AJ5493" s="306"/>
      <c r="AK5493" s="307"/>
      <c r="AL5493" s="307"/>
      <c r="AN5493" s="312"/>
      <c r="AS5493" s="314"/>
    </row>
    <row r="5494" spans="1:45" x14ac:dyDescent="0.2">
      <c r="A5494" s="306"/>
      <c r="L5494" s="307"/>
      <c r="N5494" s="307"/>
      <c r="U5494" s="309"/>
      <c r="AF5494" s="306"/>
      <c r="AG5494" s="307"/>
      <c r="AH5494" s="307"/>
      <c r="AI5494" s="307"/>
      <c r="AK5494" s="307"/>
      <c r="AL5494" s="307"/>
      <c r="AN5494" s="312"/>
      <c r="AS5494" s="314"/>
    </row>
    <row r="5495" spans="1:45" x14ac:dyDescent="0.2">
      <c r="A5495" s="306"/>
      <c r="L5495" s="307"/>
      <c r="N5495" s="307"/>
      <c r="U5495" s="309"/>
      <c r="AF5495" s="306"/>
      <c r="AG5495" s="307"/>
      <c r="AH5495" s="307"/>
      <c r="AI5495" s="307"/>
      <c r="AJ5495" s="306"/>
      <c r="AK5495" s="307"/>
      <c r="AL5495" s="307"/>
      <c r="AN5495" s="312"/>
      <c r="AS5495" s="314"/>
    </row>
    <row r="5496" spans="1:45" x14ac:dyDescent="0.2">
      <c r="A5496" s="306"/>
      <c r="L5496" s="307"/>
      <c r="N5496" s="307"/>
      <c r="U5496" s="309"/>
      <c r="AF5496" s="306"/>
      <c r="AG5496" s="307"/>
      <c r="AH5496" s="307"/>
      <c r="AI5496" s="307"/>
      <c r="AK5496" s="307"/>
      <c r="AL5496" s="307"/>
      <c r="AN5496" s="312"/>
      <c r="AS5496" s="314"/>
    </row>
    <row r="5497" spans="1:45" x14ac:dyDescent="0.2">
      <c r="A5497" s="306"/>
      <c r="L5497" s="307"/>
      <c r="N5497" s="307"/>
      <c r="U5497" s="309"/>
      <c r="AF5497" s="306"/>
      <c r="AG5497" s="307"/>
      <c r="AH5497" s="307"/>
      <c r="AI5497" s="307"/>
      <c r="AJ5497" s="306"/>
      <c r="AK5497" s="307"/>
      <c r="AL5497" s="307"/>
      <c r="AN5497" s="312"/>
      <c r="AS5497" s="314"/>
    </row>
    <row r="5498" spans="1:45" x14ac:dyDescent="0.2">
      <c r="A5498" s="306"/>
      <c r="L5498" s="307"/>
      <c r="N5498" s="307"/>
      <c r="U5498" s="309"/>
      <c r="AF5498" s="306"/>
      <c r="AG5498" s="307"/>
      <c r="AH5498" s="307"/>
      <c r="AI5498" s="307"/>
      <c r="AK5498" s="307"/>
      <c r="AL5498" s="307"/>
      <c r="AN5498" s="312"/>
      <c r="AS5498" s="314"/>
    </row>
    <row r="5499" spans="1:45" x14ac:dyDescent="0.2">
      <c r="A5499" s="306"/>
      <c r="L5499" s="307"/>
      <c r="N5499" s="307"/>
      <c r="U5499" s="309"/>
      <c r="AF5499" s="306"/>
      <c r="AG5499" s="307"/>
      <c r="AH5499" s="307"/>
      <c r="AI5499" s="307"/>
      <c r="AJ5499" s="306"/>
      <c r="AK5499" s="307"/>
      <c r="AL5499" s="307"/>
      <c r="AN5499" s="312"/>
      <c r="AS5499" s="314"/>
    </row>
    <row r="5500" spans="1:45" x14ac:dyDescent="0.2">
      <c r="A5500" s="326"/>
      <c r="B5500" s="325"/>
      <c r="C5500" s="325"/>
      <c r="D5500" s="325"/>
      <c r="E5500" s="325"/>
      <c r="F5500" s="325"/>
      <c r="G5500" s="325"/>
      <c r="H5500" s="325"/>
      <c r="I5500" s="325"/>
      <c r="J5500" s="325"/>
      <c r="K5500" s="325"/>
      <c r="L5500" s="327"/>
      <c r="M5500" s="328"/>
      <c r="N5500" s="327"/>
      <c r="P5500" s="325"/>
      <c r="Q5500" s="325"/>
      <c r="R5500" s="325"/>
      <c r="S5500" s="325"/>
      <c r="T5500" s="328"/>
      <c r="U5500" s="329"/>
      <c r="V5500" s="330"/>
      <c r="W5500" s="330"/>
      <c r="X5500" s="325"/>
      <c r="Y5500" s="325"/>
      <c r="Z5500" s="325"/>
      <c r="AA5500" s="325"/>
      <c r="AB5500" s="325"/>
      <c r="AC5500" s="325"/>
      <c r="AD5500" s="325"/>
      <c r="AE5500" s="330"/>
      <c r="AF5500" s="326"/>
      <c r="AG5500" s="327"/>
      <c r="AH5500" s="327"/>
      <c r="AI5500" s="327"/>
      <c r="AJ5500" s="326"/>
      <c r="AK5500" s="327"/>
      <c r="AL5500" s="327"/>
      <c r="AM5500" s="331"/>
      <c r="AN5500" s="332"/>
      <c r="AO5500" s="333"/>
      <c r="AP5500" s="333"/>
      <c r="AQ5500" s="333"/>
      <c r="AR5500" s="332"/>
      <c r="AS5500" s="332"/>
    </row>
    <row r="5501" spans="1:45" x14ac:dyDescent="0.2">
      <c r="A5501" s="326"/>
      <c r="B5501" s="325"/>
      <c r="C5501" s="325"/>
      <c r="D5501" s="325"/>
      <c r="E5501" s="325"/>
      <c r="F5501" s="325"/>
      <c r="G5501" s="325"/>
      <c r="H5501" s="325"/>
      <c r="I5501" s="325"/>
      <c r="J5501" s="325"/>
      <c r="K5501" s="325"/>
      <c r="L5501" s="327"/>
      <c r="M5501" s="328"/>
      <c r="N5501" s="327"/>
      <c r="P5501" s="325"/>
      <c r="Q5501" s="325"/>
      <c r="R5501" s="325"/>
      <c r="S5501" s="325"/>
      <c r="T5501" s="328"/>
      <c r="U5501" s="329"/>
      <c r="V5501" s="330"/>
      <c r="W5501" s="330"/>
      <c r="X5501" s="325"/>
      <c r="Y5501" s="325"/>
      <c r="Z5501" s="325"/>
      <c r="AA5501" s="325"/>
      <c r="AB5501" s="325"/>
      <c r="AC5501" s="325"/>
      <c r="AD5501" s="325"/>
      <c r="AE5501" s="330"/>
      <c r="AF5501" s="326"/>
      <c r="AG5501" s="327"/>
      <c r="AH5501" s="327"/>
      <c r="AI5501" s="327"/>
      <c r="AJ5501" s="326"/>
      <c r="AK5501" s="327"/>
      <c r="AL5501" s="327"/>
      <c r="AM5501" s="331"/>
      <c r="AN5501" s="332"/>
      <c r="AO5501" s="333"/>
      <c r="AP5501" s="333"/>
      <c r="AQ5501" s="333"/>
      <c r="AR5501" s="332"/>
      <c r="AS5501" s="332"/>
    </row>
    <row r="5502" spans="1:45" x14ac:dyDescent="0.2">
      <c r="A5502" s="306"/>
      <c r="L5502" s="307"/>
      <c r="N5502" s="307"/>
      <c r="U5502" s="309"/>
      <c r="AF5502" s="306"/>
      <c r="AG5502" s="307"/>
      <c r="AH5502" s="307"/>
      <c r="AI5502" s="307"/>
      <c r="AK5502" s="307"/>
      <c r="AL5502" s="307"/>
      <c r="AN5502" s="312"/>
      <c r="AS5502" s="314"/>
    </row>
    <row r="5503" spans="1:45" x14ac:dyDescent="0.2">
      <c r="A5503" s="306"/>
      <c r="L5503" s="307"/>
      <c r="N5503" s="307"/>
      <c r="U5503" s="309"/>
      <c r="AF5503" s="306"/>
      <c r="AG5503" s="307"/>
      <c r="AH5503" s="307"/>
      <c r="AI5503" s="307"/>
      <c r="AJ5503" s="306"/>
      <c r="AK5503" s="307"/>
      <c r="AL5503" s="307"/>
      <c r="AN5503" s="312"/>
      <c r="AS5503" s="314"/>
    </row>
    <row r="5504" spans="1:45" x14ac:dyDescent="0.2">
      <c r="A5504" s="306"/>
      <c r="L5504" s="307"/>
      <c r="N5504" s="307"/>
      <c r="U5504" s="309"/>
      <c r="AF5504" s="306"/>
      <c r="AG5504" s="307"/>
      <c r="AH5504" s="307"/>
      <c r="AI5504" s="307"/>
      <c r="AK5504" s="307"/>
      <c r="AL5504" s="307"/>
      <c r="AN5504" s="312"/>
      <c r="AS5504" s="314"/>
    </row>
    <row r="5505" spans="1:45" x14ac:dyDescent="0.2">
      <c r="A5505" s="306"/>
      <c r="L5505" s="307"/>
      <c r="N5505" s="307"/>
      <c r="U5505" s="309"/>
      <c r="AF5505" s="306"/>
      <c r="AG5505" s="307"/>
      <c r="AH5505" s="307"/>
      <c r="AI5505" s="307"/>
      <c r="AJ5505" s="306"/>
      <c r="AK5505" s="307"/>
      <c r="AL5505" s="307"/>
      <c r="AN5505" s="312"/>
      <c r="AS5505" s="314"/>
    </row>
    <row r="5506" spans="1:45" x14ac:dyDescent="0.2">
      <c r="A5506" s="306"/>
      <c r="L5506" s="307"/>
      <c r="N5506" s="307"/>
      <c r="U5506" s="309"/>
      <c r="AF5506" s="306"/>
      <c r="AG5506" s="307"/>
      <c r="AH5506" s="307"/>
      <c r="AI5506" s="307"/>
      <c r="AK5506" s="307"/>
      <c r="AL5506" s="307"/>
      <c r="AN5506" s="312"/>
      <c r="AS5506" s="314"/>
    </row>
    <row r="5507" spans="1:45" x14ac:dyDescent="0.2">
      <c r="A5507" s="306"/>
      <c r="L5507" s="307"/>
      <c r="N5507" s="307"/>
      <c r="U5507" s="309"/>
      <c r="AF5507" s="306"/>
      <c r="AG5507" s="307"/>
      <c r="AH5507" s="307"/>
      <c r="AI5507" s="307"/>
      <c r="AJ5507" s="306"/>
      <c r="AK5507" s="307"/>
      <c r="AL5507" s="307"/>
      <c r="AN5507" s="312"/>
      <c r="AS5507" s="314"/>
    </row>
    <row r="5508" spans="1:45" x14ac:dyDescent="0.2">
      <c r="A5508" s="306"/>
      <c r="L5508" s="307"/>
      <c r="N5508" s="307"/>
      <c r="U5508" s="309"/>
      <c r="AF5508" s="306"/>
      <c r="AG5508" s="307"/>
      <c r="AH5508" s="307"/>
      <c r="AI5508" s="307"/>
      <c r="AK5508" s="307"/>
      <c r="AL5508" s="307"/>
      <c r="AN5508" s="312"/>
      <c r="AS5508" s="314"/>
    </row>
    <row r="5509" spans="1:45" x14ac:dyDescent="0.2">
      <c r="A5509" s="306"/>
      <c r="L5509" s="307"/>
      <c r="N5509" s="307"/>
      <c r="U5509" s="309"/>
      <c r="AF5509" s="306"/>
      <c r="AG5509" s="307"/>
      <c r="AH5509" s="307"/>
      <c r="AI5509" s="307"/>
      <c r="AJ5509" s="306"/>
      <c r="AK5509" s="307"/>
      <c r="AL5509" s="307"/>
      <c r="AN5509" s="312"/>
      <c r="AS5509" s="314"/>
    </row>
    <row r="5510" spans="1:45" x14ac:dyDescent="0.2">
      <c r="A5510" s="306"/>
      <c r="L5510" s="307"/>
      <c r="N5510" s="307"/>
      <c r="U5510" s="309"/>
      <c r="AF5510" s="306"/>
      <c r="AG5510" s="307"/>
      <c r="AH5510" s="307"/>
      <c r="AI5510" s="307"/>
      <c r="AK5510" s="307"/>
      <c r="AL5510" s="307"/>
      <c r="AN5510" s="312"/>
      <c r="AS5510" s="314"/>
    </row>
    <row r="5511" spans="1:45" x14ac:dyDescent="0.2">
      <c r="A5511" s="306"/>
      <c r="L5511" s="307"/>
      <c r="N5511" s="307"/>
      <c r="U5511" s="309"/>
      <c r="AF5511" s="306"/>
      <c r="AG5511" s="307"/>
      <c r="AH5511" s="307"/>
      <c r="AI5511" s="307"/>
      <c r="AJ5511" s="306"/>
      <c r="AK5511" s="307"/>
      <c r="AL5511" s="307"/>
      <c r="AN5511" s="312"/>
      <c r="AS5511" s="314"/>
    </row>
    <row r="5512" spans="1:45" x14ac:dyDescent="0.2">
      <c r="A5512" s="326"/>
      <c r="B5512" s="325"/>
      <c r="C5512" s="325"/>
      <c r="D5512" s="325"/>
      <c r="E5512" s="325"/>
      <c r="F5512" s="325"/>
      <c r="G5512" s="325"/>
      <c r="H5512" s="325"/>
      <c r="I5512" s="325"/>
      <c r="J5512" s="325"/>
      <c r="K5512" s="325"/>
      <c r="L5512" s="327"/>
      <c r="M5512" s="328"/>
      <c r="N5512" s="327"/>
      <c r="P5512" s="325"/>
      <c r="Q5512" s="325"/>
      <c r="R5512" s="325"/>
      <c r="S5512" s="325"/>
      <c r="T5512" s="328"/>
      <c r="U5512" s="329"/>
      <c r="V5512" s="330"/>
      <c r="W5512" s="330"/>
      <c r="X5512" s="325"/>
      <c r="Y5512" s="325"/>
      <c r="Z5512" s="325"/>
      <c r="AA5512" s="325"/>
      <c r="AB5512" s="325"/>
      <c r="AC5512" s="325"/>
      <c r="AD5512" s="325"/>
      <c r="AE5512" s="330"/>
      <c r="AF5512" s="326"/>
      <c r="AG5512" s="327"/>
      <c r="AH5512" s="327"/>
      <c r="AI5512" s="327"/>
      <c r="AJ5512" s="326"/>
      <c r="AK5512" s="327"/>
      <c r="AL5512" s="327"/>
      <c r="AM5512" s="331"/>
      <c r="AN5512" s="332"/>
      <c r="AO5512" s="333"/>
      <c r="AP5512" s="333"/>
      <c r="AQ5512" s="333"/>
      <c r="AR5512" s="332"/>
      <c r="AS5512" s="332"/>
    </row>
    <row r="5513" spans="1:45" x14ac:dyDescent="0.2">
      <c r="A5513" s="326"/>
      <c r="B5513" s="325"/>
      <c r="C5513" s="325"/>
      <c r="D5513" s="325"/>
      <c r="E5513" s="325"/>
      <c r="F5513" s="325"/>
      <c r="G5513" s="325"/>
      <c r="H5513" s="325"/>
      <c r="I5513" s="325"/>
      <c r="J5513" s="325"/>
      <c r="K5513" s="325"/>
      <c r="L5513" s="327"/>
      <c r="M5513" s="328"/>
      <c r="N5513" s="327"/>
      <c r="P5513" s="325"/>
      <c r="Q5513" s="325"/>
      <c r="R5513" s="325"/>
      <c r="S5513" s="325"/>
      <c r="T5513" s="328"/>
      <c r="U5513" s="329"/>
      <c r="V5513" s="330"/>
      <c r="W5513" s="330"/>
      <c r="X5513" s="325"/>
      <c r="Y5513" s="325"/>
      <c r="Z5513" s="325"/>
      <c r="AA5513" s="325"/>
      <c r="AB5513" s="325"/>
      <c r="AC5513" s="325"/>
      <c r="AD5513" s="325"/>
      <c r="AE5513" s="330"/>
      <c r="AF5513" s="326"/>
      <c r="AG5513" s="327"/>
      <c r="AH5513" s="327"/>
      <c r="AI5513" s="327"/>
      <c r="AJ5513" s="326"/>
      <c r="AK5513" s="327"/>
      <c r="AL5513" s="327"/>
      <c r="AM5513" s="331"/>
      <c r="AN5513" s="332"/>
      <c r="AO5513" s="333"/>
      <c r="AP5513" s="333"/>
      <c r="AQ5513" s="333"/>
      <c r="AR5513" s="332"/>
      <c r="AS5513" s="332"/>
    </row>
    <row r="5514" spans="1:45" x14ac:dyDescent="0.2">
      <c r="A5514" s="306"/>
      <c r="L5514" s="307"/>
      <c r="N5514" s="307"/>
      <c r="U5514" s="309"/>
      <c r="AF5514" s="306"/>
      <c r="AG5514" s="307"/>
      <c r="AH5514" s="307"/>
      <c r="AI5514" s="307"/>
      <c r="AK5514" s="307"/>
      <c r="AL5514" s="307"/>
      <c r="AN5514" s="312"/>
      <c r="AS5514" s="314"/>
    </row>
    <row r="5515" spans="1:45" x14ac:dyDescent="0.2">
      <c r="A5515" s="306"/>
      <c r="L5515" s="307"/>
      <c r="N5515" s="307"/>
      <c r="U5515" s="309"/>
      <c r="AF5515" s="306"/>
      <c r="AG5515" s="307"/>
      <c r="AH5515" s="307"/>
      <c r="AI5515" s="307"/>
      <c r="AJ5515" s="306"/>
      <c r="AK5515" s="307"/>
      <c r="AL5515" s="307"/>
      <c r="AN5515" s="312"/>
      <c r="AS5515" s="314"/>
    </row>
    <row r="5516" spans="1:45" x14ac:dyDescent="0.2">
      <c r="A5516" s="306"/>
      <c r="L5516" s="307"/>
      <c r="N5516" s="307"/>
      <c r="U5516" s="309"/>
      <c r="AF5516" s="306"/>
      <c r="AG5516" s="307"/>
      <c r="AH5516" s="307"/>
      <c r="AI5516" s="307"/>
      <c r="AK5516" s="307"/>
      <c r="AL5516" s="307"/>
      <c r="AN5516" s="312"/>
      <c r="AS5516" s="314"/>
    </row>
    <row r="5517" spans="1:45" x14ac:dyDescent="0.2">
      <c r="A5517" s="306"/>
      <c r="L5517" s="307"/>
      <c r="N5517" s="307"/>
      <c r="U5517" s="309"/>
      <c r="AF5517" s="306"/>
      <c r="AG5517" s="307"/>
      <c r="AH5517" s="307"/>
      <c r="AI5517" s="307"/>
      <c r="AJ5517" s="306"/>
      <c r="AK5517" s="307"/>
      <c r="AL5517" s="307"/>
      <c r="AN5517" s="312"/>
      <c r="AS5517" s="314"/>
    </row>
    <row r="5518" spans="1:45" x14ac:dyDescent="0.2">
      <c r="A5518" s="306"/>
      <c r="L5518" s="307"/>
      <c r="N5518" s="307"/>
      <c r="U5518" s="309"/>
      <c r="AF5518" s="306"/>
      <c r="AG5518" s="307"/>
      <c r="AH5518" s="307"/>
      <c r="AI5518" s="307"/>
      <c r="AK5518" s="307"/>
      <c r="AL5518" s="307"/>
      <c r="AN5518" s="312"/>
      <c r="AS5518" s="314"/>
    </row>
    <row r="5519" spans="1:45" x14ac:dyDescent="0.2">
      <c r="A5519" s="306"/>
      <c r="L5519" s="307"/>
      <c r="N5519" s="307"/>
      <c r="U5519" s="309"/>
      <c r="AF5519" s="306"/>
      <c r="AG5519" s="307"/>
      <c r="AH5519" s="307"/>
      <c r="AI5519" s="307"/>
      <c r="AJ5519" s="306"/>
      <c r="AK5519" s="307"/>
      <c r="AL5519" s="307"/>
      <c r="AN5519" s="312"/>
      <c r="AS5519" s="314"/>
    </row>
    <row r="5520" spans="1:45" x14ac:dyDescent="0.2">
      <c r="A5520" s="306"/>
      <c r="L5520" s="307"/>
      <c r="N5520" s="307"/>
      <c r="U5520" s="309"/>
      <c r="AF5520" s="306"/>
      <c r="AG5520" s="307"/>
      <c r="AH5520" s="307"/>
      <c r="AI5520" s="307"/>
      <c r="AK5520" s="307"/>
      <c r="AL5520" s="307"/>
      <c r="AN5520" s="312"/>
      <c r="AS5520" s="314"/>
    </row>
    <row r="5521" spans="1:45" x14ac:dyDescent="0.2">
      <c r="A5521" s="306"/>
      <c r="L5521" s="307"/>
      <c r="N5521" s="307"/>
      <c r="U5521" s="309"/>
      <c r="AF5521" s="306"/>
      <c r="AG5521" s="307"/>
      <c r="AH5521" s="307"/>
      <c r="AI5521" s="307"/>
      <c r="AJ5521" s="306"/>
      <c r="AK5521" s="307"/>
      <c r="AL5521" s="307"/>
      <c r="AN5521" s="312"/>
      <c r="AS5521" s="314"/>
    </row>
    <row r="5522" spans="1:45" x14ac:dyDescent="0.2">
      <c r="A5522" s="306"/>
      <c r="L5522" s="307"/>
      <c r="N5522" s="307"/>
      <c r="U5522" s="309"/>
      <c r="AF5522" s="306"/>
      <c r="AG5522" s="307"/>
      <c r="AH5522" s="307"/>
      <c r="AI5522" s="307"/>
      <c r="AK5522" s="307"/>
      <c r="AL5522" s="307"/>
      <c r="AN5522" s="312"/>
      <c r="AS5522" s="314"/>
    </row>
    <row r="5523" spans="1:45" x14ac:dyDescent="0.2">
      <c r="A5523" s="306"/>
      <c r="L5523" s="307"/>
      <c r="N5523" s="307"/>
      <c r="U5523" s="309"/>
      <c r="AF5523" s="306"/>
      <c r="AG5523" s="307"/>
      <c r="AH5523" s="307"/>
      <c r="AI5523" s="307"/>
      <c r="AJ5523" s="306"/>
      <c r="AK5523" s="307"/>
      <c r="AL5523" s="307"/>
      <c r="AN5523" s="312"/>
      <c r="AS5523" s="314"/>
    </row>
    <row r="5524" spans="1:45" x14ac:dyDescent="0.2">
      <c r="A5524" s="326"/>
      <c r="B5524" s="325"/>
      <c r="C5524" s="325"/>
      <c r="D5524" s="325"/>
      <c r="E5524" s="325"/>
      <c r="F5524" s="325"/>
      <c r="G5524" s="325"/>
      <c r="H5524" s="325"/>
      <c r="I5524" s="325"/>
      <c r="J5524" s="325"/>
      <c r="K5524" s="325"/>
      <c r="L5524" s="327"/>
      <c r="M5524" s="328"/>
      <c r="N5524" s="327"/>
      <c r="P5524" s="325"/>
      <c r="Q5524" s="325"/>
      <c r="R5524" s="325"/>
      <c r="S5524" s="325"/>
      <c r="T5524" s="328"/>
      <c r="U5524" s="329"/>
      <c r="V5524" s="330"/>
      <c r="W5524" s="330"/>
      <c r="X5524" s="325"/>
      <c r="Y5524" s="325"/>
      <c r="Z5524" s="325"/>
      <c r="AA5524" s="325"/>
      <c r="AB5524" s="325"/>
      <c r="AC5524" s="325"/>
      <c r="AD5524" s="325"/>
      <c r="AE5524" s="330"/>
      <c r="AF5524" s="326"/>
      <c r="AG5524" s="327"/>
      <c r="AH5524" s="327"/>
      <c r="AI5524" s="327"/>
      <c r="AJ5524" s="326"/>
      <c r="AK5524" s="327"/>
      <c r="AL5524" s="327"/>
      <c r="AM5524" s="331"/>
      <c r="AN5524" s="332"/>
      <c r="AO5524" s="333"/>
      <c r="AP5524" s="333"/>
      <c r="AQ5524" s="333"/>
      <c r="AR5524" s="332"/>
      <c r="AS5524" s="332"/>
    </row>
    <row r="5525" spans="1:45" x14ac:dyDescent="0.2">
      <c r="A5525" s="326"/>
      <c r="B5525" s="325"/>
      <c r="C5525" s="325"/>
      <c r="D5525" s="325"/>
      <c r="E5525" s="325"/>
      <c r="F5525" s="325"/>
      <c r="G5525" s="325"/>
      <c r="H5525" s="325"/>
      <c r="I5525" s="325"/>
      <c r="J5525" s="325"/>
      <c r="K5525" s="325"/>
      <c r="L5525" s="327"/>
      <c r="M5525" s="328"/>
      <c r="N5525" s="327"/>
      <c r="P5525" s="325"/>
      <c r="Q5525" s="325"/>
      <c r="R5525" s="325"/>
      <c r="S5525" s="325"/>
      <c r="T5525" s="328"/>
      <c r="U5525" s="329"/>
      <c r="V5525" s="330"/>
      <c r="W5525" s="330"/>
      <c r="X5525" s="325"/>
      <c r="Y5525" s="325"/>
      <c r="Z5525" s="325"/>
      <c r="AA5525" s="325"/>
      <c r="AB5525" s="325"/>
      <c r="AC5525" s="325"/>
      <c r="AD5525" s="325"/>
      <c r="AE5525" s="330"/>
      <c r="AF5525" s="326"/>
      <c r="AG5525" s="327"/>
      <c r="AH5525" s="327"/>
      <c r="AI5525" s="327"/>
      <c r="AJ5525" s="326"/>
      <c r="AK5525" s="327"/>
      <c r="AL5525" s="327"/>
      <c r="AM5525" s="331"/>
      <c r="AN5525" s="332"/>
      <c r="AO5525" s="333"/>
      <c r="AP5525" s="333"/>
      <c r="AQ5525" s="333"/>
      <c r="AR5525" s="332"/>
      <c r="AS5525" s="332"/>
    </row>
    <row r="5526" spans="1:45" x14ac:dyDescent="0.2">
      <c r="A5526" s="306"/>
      <c r="L5526" s="307"/>
      <c r="N5526" s="307"/>
      <c r="U5526" s="309"/>
      <c r="AF5526" s="306"/>
      <c r="AG5526" s="307"/>
      <c r="AH5526" s="307"/>
      <c r="AI5526" s="307"/>
      <c r="AK5526" s="307"/>
      <c r="AL5526" s="307"/>
      <c r="AN5526" s="312"/>
      <c r="AS5526" s="314"/>
    </row>
    <row r="5527" spans="1:45" x14ac:dyDescent="0.2">
      <c r="A5527" s="306"/>
      <c r="L5527" s="307"/>
      <c r="N5527" s="307"/>
      <c r="U5527" s="309"/>
      <c r="AF5527" s="306"/>
      <c r="AG5527" s="307"/>
      <c r="AH5527" s="307"/>
      <c r="AI5527" s="307"/>
      <c r="AJ5527" s="306"/>
      <c r="AK5527" s="307"/>
      <c r="AL5527" s="307"/>
      <c r="AN5527" s="312"/>
      <c r="AS5527" s="314"/>
    </row>
    <row r="5528" spans="1:45" x14ac:dyDescent="0.2">
      <c r="A5528" s="306"/>
      <c r="L5528" s="307"/>
      <c r="N5528" s="307"/>
      <c r="U5528" s="309"/>
      <c r="AF5528" s="306"/>
      <c r="AG5528" s="307"/>
      <c r="AH5528" s="307"/>
      <c r="AI5528" s="307"/>
      <c r="AK5528" s="307"/>
      <c r="AL5528" s="307"/>
      <c r="AN5528" s="312"/>
      <c r="AS5528" s="314"/>
    </row>
    <row r="5529" spans="1:45" x14ac:dyDescent="0.2">
      <c r="A5529" s="306"/>
      <c r="L5529" s="307"/>
      <c r="N5529" s="307"/>
      <c r="U5529" s="309"/>
      <c r="AF5529" s="306"/>
      <c r="AG5529" s="307"/>
      <c r="AH5529" s="307"/>
      <c r="AI5529" s="307"/>
      <c r="AJ5529" s="306"/>
      <c r="AK5529" s="307"/>
      <c r="AL5529" s="307"/>
      <c r="AN5529" s="312"/>
      <c r="AS5529" s="314"/>
    </row>
    <row r="5530" spans="1:45" x14ac:dyDescent="0.2">
      <c r="A5530" s="306"/>
      <c r="L5530" s="307"/>
      <c r="N5530" s="307"/>
      <c r="U5530" s="309"/>
      <c r="AF5530" s="306"/>
      <c r="AG5530" s="307"/>
      <c r="AH5530" s="307"/>
      <c r="AI5530" s="307"/>
      <c r="AK5530" s="307"/>
      <c r="AL5530" s="307"/>
      <c r="AN5530" s="312"/>
      <c r="AS5530" s="314"/>
    </row>
    <row r="5531" spans="1:45" x14ac:dyDescent="0.2">
      <c r="A5531" s="306"/>
      <c r="L5531" s="307"/>
      <c r="N5531" s="307"/>
      <c r="U5531" s="309"/>
      <c r="AF5531" s="306"/>
      <c r="AG5531" s="307"/>
      <c r="AH5531" s="307"/>
      <c r="AI5531" s="307"/>
      <c r="AJ5531" s="306"/>
      <c r="AK5531" s="307"/>
      <c r="AL5531" s="307"/>
      <c r="AN5531" s="312"/>
      <c r="AS5531" s="314"/>
    </row>
    <row r="5532" spans="1:45" x14ac:dyDescent="0.2">
      <c r="A5532" s="306"/>
      <c r="L5532" s="307"/>
      <c r="N5532" s="307"/>
      <c r="U5532" s="309"/>
      <c r="AF5532" s="306"/>
      <c r="AG5532" s="307"/>
      <c r="AH5532" s="307"/>
      <c r="AI5532" s="307"/>
      <c r="AK5532" s="307"/>
      <c r="AL5532" s="307"/>
      <c r="AN5532" s="312"/>
      <c r="AS5532" s="314"/>
    </row>
    <row r="5533" spans="1:45" x14ac:dyDescent="0.2">
      <c r="A5533" s="306"/>
      <c r="L5533" s="307"/>
      <c r="N5533" s="307"/>
      <c r="U5533" s="309"/>
      <c r="AF5533" s="306"/>
      <c r="AG5533" s="307"/>
      <c r="AH5533" s="307"/>
      <c r="AI5533" s="307"/>
      <c r="AJ5533" s="306"/>
      <c r="AK5533" s="307"/>
      <c r="AL5533" s="307"/>
      <c r="AN5533" s="312"/>
      <c r="AS5533" s="314"/>
    </row>
    <row r="5534" spans="1:45" x14ac:dyDescent="0.2">
      <c r="A5534" s="306"/>
      <c r="L5534" s="307"/>
      <c r="N5534" s="307"/>
      <c r="U5534" s="309"/>
      <c r="AF5534" s="306"/>
      <c r="AG5534" s="307"/>
      <c r="AH5534" s="307"/>
      <c r="AI5534" s="307"/>
      <c r="AK5534" s="307"/>
      <c r="AL5534" s="307"/>
      <c r="AN5534" s="312"/>
      <c r="AS5534" s="314"/>
    </row>
    <row r="5535" spans="1:45" x14ac:dyDescent="0.2">
      <c r="A5535" s="306"/>
      <c r="L5535" s="307"/>
      <c r="N5535" s="307"/>
      <c r="U5535" s="309"/>
      <c r="AF5535" s="306"/>
      <c r="AG5535" s="307"/>
      <c r="AH5535" s="307"/>
      <c r="AI5535" s="307"/>
      <c r="AJ5535" s="306"/>
      <c r="AK5535" s="307"/>
      <c r="AL5535" s="307"/>
      <c r="AN5535" s="312"/>
      <c r="AS5535" s="314"/>
    </row>
    <row r="5536" spans="1:45" x14ac:dyDescent="0.2">
      <c r="A5536" s="306"/>
      <c r="L5536" s="307"/>
      <c r="N5536" s="307"/>
      <c r="U5536" s="309"/>
      <c r="AF5536" s="306"/>
      <c r="AG5536" s="307"/>
      <c r="AH5536" s="307"/>
      <c r="AI5536" s="307"/>
      <c r="AK5536" s="307"/>
      <c r="AL5536" s="307"/>
      <c r="AN5536" s="312"/>
      <c r="AS5536" s="314"/>
    </row>
    <row r="5537" spans="1:45" x14ac:dyDescent="0.2">
      <c r="A5537" s="306"/>
      <c r="L5537" s="307"/>
      <c r="N5537" s="307"/>
      <c r="U5537" s="309"/>
      <c r="AF5537" s="306"/>
      <c r="AG5537" s="307"/>
      <c r="AH5537" s="307"/>
      <c r="AI5537" s="307"/>
      <c r="AJ5537" s="306"/>
      <c r="AK5537" s="307"/>
      <c r="AL5537" s="307"/>
      <c r="AN5537" s="312"/>
      <c r="AS5537" s="314"/>
    </row>
    <row r="5538" spans="1:45" x14ac:dyDescent="0.2">
      <c r="A5538" s="326"/>
      <c r="B5538" s="325"/>
      <c r="C5538" s="325"/>
      <c r="D5538" s="325"/>
      <c r="E5538" s="325"/>
      <c r="F5538" s="325"/>
      <c r="G5538" s="325"/>
      <c r="H5538" s="325"/>
      <c r="I5538" s="325"/>
      <c r="J5538" s="325"/>
      <c r="K5538" s="325"/>
      <c r="L5538" s="327"/>
      <c r="M5538" s="328"/>
      <c r="N5538" s="327"/>
      <c r="P5538" s="325"/>
      <c r="Q5538" s="325"/>
      <c r="R5538" s="325"/>
      <c r="S5538" s="325"/>
      <c r="T5538" s="328"/>
      <c r="U5538" s="329"/>
      <c r="V5538" s="330"/>
      <c r="W5538" s="330"/>
      <c r="X5538" s="325"/>
      <c r="Y5538" s="325"/>
      <c r="Z5538" s="325"/>
      <c r="AA5538" s="325"/>
      <c r="AB5538" s="325"/>
      <c r="AC5538" s="325"/>
      <c r="AD5538" s="325"/>
      <c r="AE5538" s="330"/>
      <c r="AF5538" s="326"/>
      <c r="AG5538" s="327"/>
      <c r="AH5538" s="327"/>
      <c r="AI5538" s="327"/>
      <c r="AJ5538" s="326"/>
      <c r="AK5538" s="327"/>
      <c r="AL5538" s="327"/>
      <c r="AM5538" s="331"/>
      <c r="AN5538" s="332"/>
      <c r="AO5538" s="333"/>
      <c r="AP5538" s="333"/>
      <c r="AQ5538" s="333"/>
      <c r="AR5538" s="332"/>
      <c r="AS5538" s="332"/>
    </row>
    <row r="5539" spans="1:45" x14ac:dyDescent="0.2">
      <c r="A5539" s="306"/>
      <c r="L5539" s="307"/>
      <c r="N5539" s="307"/>
      <c r="U5539" s="309"/>
      <c r="AF5539" s="306"/>
      <c r="AG5539" s="307"/>
      <c r="AH5539" s="307"/>
      <c r="AI5539" s="307"/>
      <c r="AK5539" s="307"/>
      <c r="AL5539" s="307"/>
      <c r="AN5539" s="312"/>
      <c r="AS5539" s="314"/>
    </row>
    <row r="5540" spans="1:45" x14ac:dyDescent="0.2">
      <c r="A5540" s="306"/>
      <c r="L5540" s="307"/>
      <c r="N5540" s="307"/>
      <c r="U5540" s="309"/>
      <c r="AF5540" s="306"/>
      <c r="AG5540" s="307"/>
      <c r="AH5540" s="307"/>
      <c r="AI5540" s="307"/>
      <c r="AJ5540" s="306"/>
      <c r="AK5540" s="307"/>
      <c r="AL5540" s="307"/>
      <c r="AN5540" s="312"/>
      <c r="AS5540" s="314"/>
    </row>
    <row r="5541" spans="1:45" x14ac:dyDescent="0.2">
      <c r="A5541" s="306"/>
      <c r="L5541" s="307"/>
      <c r="N5541" s="307"/>
      <c r="U5541" s="309"/>
      <c r="AF5541" s="306"/>
      <c r="AG5541" s="307"/>
      <c r="AH5541" s="307"/>
      <c r="AI5541" s="307"/>
      <c r="AK5541" s="307"/>
      <c r="AL5541" s="307"/>
      <c r="AN5541" s="312"/>
      <c r="AS5541" s="314"/>
    </row>
    <row r="5542" spans="1:45" x14ac:dyDescent="0.2">
      <c r="A5542" s="306"/>
      <c r="L5542" s="307"/>
      <c r="N5542" s="307"/>
      <c r="U5542" s="309"/>
      <c r="AF5542" s="306"/>
      <c r="AG5542" s="307"/>
      <c r="AH5542" s="307"/>
      <c r="AI5542" s="307"/>
      <c r="AJ5542" s="306"/>
      <c r="AK5542" s="307"/>
      <c r="AL5542" s="307"/>
      <c r="AN5542" s="312"/>
      <c r="AS5542" s="314"/>
    </row>
    <row r="5543" spans="1:45" x14ac:dyDescent="0.2">
      <c r="A5543" s="306"/>
      <c r="L5543" s="307"/>
      <c r="N5543" s="307"/>
      <c r="U5543" s="309"/>
      <c r="AF5543" s="306"/>
      <c r="AG5543" s="307"/>
      <c r="AH5543" s="307"/>
      <c r="AI5543" s="307"/>
      <c r="AK5543" s="307"/>
      <c r="AL5543" s="307"/>
      <c r="AN5543" s="312"/>
      <c r="AS5543" s="314"/>
    </row>
    <row r="5544" spans="1:45" x14ac:dyDescent="0.2">
      <c r="A5544" s="306"/>
      <c r="L5544" s="307"/>
      <c r="N5544" s="307"/>
      <c r="U5544" s="309"/>
      <c r="AF5544" s="306"/>
      <c r="AG5544" s="307"/>
      <c r="AH5544" s="307"/>
      <c r="AI5544" s="307"/>
      <c r="AJ5544" s="306"/>
      <c r="AK5544" s="307"/>
      <c r="AL5544" s="307"/>
      <c r="AN5544" s="312"/>
      <c r="AS5544" s="314"/>
    </row>
    <row r="5545" spans="1:45" x14ac:dyDescent="0.2">
      <c r="A5545" s="306"/>
      <c r="L5545" s="307"/>
      <c r="N5545" s="307"/>
      <c r="U5545" s="309"/>
      <c r="AF5545" s="306"/>
      <c r="AG5545" s="307"/>
      <c r="AH5545" s="307"/>
      <c r="AI5545" s="307"/>
      <c r="AK5545" s="307"/>
      <c r="AL5545" s="307"/>
      <c r="AN5545" s="312"/>
      <c r="AS5545" s="314"/>
    </row>
    <row r="5546" spans="1:45" x14ac:dyDescent="0.2">
      <c r="A5546" s="306"/>
      <c r="L5546" s="307"/>
      <c r="N5546" s="307"/>
      <c r="U5546" s="309"/>
      <c r="AF5546" s="306"/>
      <c r="AG5546" s="307"/>
      <c r="AH5546" s="307"/>
      <c r="AI5546" s="307"/>
      <c r="AJ5546" s="306"/>
      <c r="AK5546" s="307"/>
      <c r="AL5546" s="307"/>
      <c r="AN5546" s="312"/>
      <c r="AS5546" s="314"/>
    </row>
    <row r="5547" spans="1:45" x14ac:dyDescent="0.2">
      <c r="A5547" s="306"/>
      <c r="L5547" s="307"/>
      <c r="N5547" s="307"/>
      <c r="U5547" s="309"/>
      <c r="AF5547" s="306"/>
      <c r="AG5547" s="307"/>
      <c r="AH5547" s="307"/>
      <c r="AI5547" s="307"/>
      <c r="AK5547" s="307"/>
      <c r="AL5547" s="307"/>
      <c r="AN5547" s="312"/>
      <c r="AS5547" s="314"/>
    </row>
    <row r="5548" spans="1:45" x14ac:dyDescent="0.2">
      <c r="A5548" s="306"/>
      <c r="L5548" s="307"/>
      <c r="N5548" s="307"/>
      <c r="U5548" s="309"/>
      <c r="AF5548" s="306"/>
      <c r="AG5548" s="307"/>
      <c r="AH5548" s="307"/>
      <c r="AI5548" s="307"/>
      <c r="AJ5548" s="306"/>
      <c r="AK5548" s="307"/>
      <c r="AL5548" s="307"/>
      <c r="AN5548" s="312"/>
      <c r="AS5548" s="314"/>
    </row>
    <row r="5549" spans="1:45" x14ac:dyDescent="0.2">
      <c r="A5549" s="326"/>
      <c r="B5549" s="325"/>
      <c r="C5549" s="325"/>
      <c r="D5549" s="325"/>
      <c r="E5549" s="325"/>
      <c r="F5549" s="325"/>
      <c r="G5549" s="325"/>
      <c r="H5549" s="325"/>
      <c r="I5549" s="325"/>
      <c r="J5549" s="325"/>
      <c r="K5549" s="325"/>
      <c r="L5549" s="327"/>
      <c r="M5549" s="328"/>
      <c r="N5549" s="327"/>
      <c r="P5549" s="325"/>
      <c r="Q5549" s="325"/>
      <c r="R5549" s="325"/>
      <c r="S5549" s="325"/>
      <c r="T5549" s="328"/>
      <c r="U5549" s="329"/>
      <c r="V5549" s="330"/>
      <c r="W5549" s="330"/>
      <c r="X5549" s="325"/>
      <c r="Y5549" s="325"/>
      <c r="Z5549" s="325"/>
      <c r="AA5549" s="325"/>
      <c r="AB5549" s="325"/>
      <c r="AC5549" s="325"/>
      <c r="AD5549" s="325"/>
      <c r="AE5549" s="330"/>
      <c r="AF5549" s="326"/>
      <c r="AG5549" s="327"/>
      <c r="AH5549" s="327"/>
      <c r="AI5549" s="327"/>
      <c r="AJ5549" s="326"/>
      <c r="AK5549" s="327"/>
      <c r="AL5549" s="327"/>
      <c r="AM5549" s="331"/>
      <c r="AN5549" s="332"/>
      <c r="AO5549" s="333"/>
      <c r="AP5549" s="333"/>
      <c r="AQ5549" s="333"/>
      <c r="AR5549" s="332"/>
      <c r="AS5549" s="332"/>
    </row>
    <row r="5550" spans="1:45" x14ac:dyDescent="0.2">
      <c r="A5550" s="306"/>
      <c r="L5550" s="307"/>
      <c r="N5550" s="307"/>
      <c r="U5550" s="309"/>
      <c r="AF5550" s="306"/>
      <c r="AG5550" s="307"/>
      <c r="AH5550" s="307"/>
      <c r="AI5550" s="307"/>
      <c r="AK5550" s="307"/>
      <c r="AL5550" s="307"/>
      <c r="AN5550" s="312"/>
      <c r="AS5550" s="314"/>
    </row>
    <row r="5551" spans="1:45" x14ac:dyDescent="0.2">
      <c r="A5551" s="306"/>
      <c r="L5551" s="307"/>
      <c r="N5551" s="307"/>
      <c r="U5551" s="309"/>
      <c r="AF5551" s="306"/>
      <c r="AG5551" s="307"/>
      <c r="AH5551" s="307"/>
      <c r="AI5551" s="307"/>
      <c r="AJ5551" s="306"/>
      <c r="AK5551" s="307"/>
      <c r="AL5551" s="307"/>
      <c r="AN5551" s="312"/>
      <c r="AS5551" s="314"/>
    </row>
    <row r="5552" spans="1:45" x14ac:dyDescent="0.2">
      <c r="A5552" s="306"/>
      <c r="L5552" s="307"/>
      <c r="N5552" s="307"/>
      <c r="U5552" s="309"/>
      <c r="AF5552" s="306"/>
      <c r="AG5552" s="307"/>
      <c r="AH5552" s="307"/>
      <c r="AI5552" s="307"/>
      <c r="AK5552" s="307"/>
      <c r="AL5552" s="307"/>
      <c r="AN5552" s="312"/>
      <c r="AS5552" s="314"/>
    </row>
    <row r="5553" spans="1:45" x14ac:dyDescent="0.2">
      <c r="A5553" s="306"/>
      <c r="L5553" s="307"/>
      <c r="N5553" s="307"/>
      <c r="U5553" s="309"/>
      <c r="AF5553" s="306"/>
      <c r="AG5553" s="307"/>
      <c r="AH5553" s="307"/>
      <c r="AI5553" s="307"/>
      <c r="AJ5553" s="306"/>
      <c r="AK5553" s="307"/>
      <c r="AL5553" s="307"/>
      <c r="AN5553" s="312"/>
      <c r="AS5553" s="314"/>
    </row>
    <row r="5554" spans="1:45" x14ac:dyDescent="0.2">
      <c r="A5554" s="306"/>
      <c r="L5554" s="307"/>
      <c r="N5554" s="307"/>
      <c r="U5554" s="309"/>
      <c r="AF5554" s="306"/>
      <c r="AG5554" s="307"/>
      <c r="AH5554" s="307"/>
      <c r="AI5554" s="307"/>
      <c r="AK5554" s="307"/>
      <c r="AL5554" s="307"/>
      <c r="AN5554" s="312"/>
      <c r="AS5554" s="314"/>
    </row>
    <row r="5555" spans="1:45" x14ac:dyDescent="0.2">
      <c r="A5555" s="306"/>
      <c r="L5555" s="307"/>
      <c r="N5555" s="307"/>
      <c r="U5555" s="309"/>
      <c r="AF5555" s="306"/>
      <c r="AG5555" s="307"/>
      <c r="AH5555" s="307"/>
      <c r="AI5555" s="307"/>
      <c r="AJ5555" s="306"/>
      <c r="AK5555" s="307"/>
      <c r="AL5555" s="307"/>
      <c r="AN5555" s="312"/>
      <c r="AS5555" s="314"/>
    </row>
    <row r="5556" spans="1:45" x14ac:dyDescent="0.2">
      <c r="A5556" s="306"/>
      <c r="L5556" s="307"/>
      <c r="N5556" s="307"/>
      <c r="U5556" s="309"/>
      <c r="AF5556" s="306"/>
      <c r="AG5556" s="307"/>
      <c r="AH5556" s="307"/>
      <c r="AI5556" s="307"/>
      <c r="AK5556" s="307"/>
      <c r="AL5556" s="307"/>
      <c r="AN5556" s="312"/>
      <c r="AS5556" s="314"/>
    </row>
    <row r="5557" spans="1:45" x14ac:dyDescent="0.2">
      <c r="A5557" s="306"/>
      <c r="L5557" s="307"/>
      <c r="N5557" s="307"/>
      <c r="U5557" s="309"/>
      <c r="AF5557" s="306"/>
      <c r="AG5557" s="307"/>
      <c r="AH5557" s="307"/>
      <c r="AI5557" s="307"/>
      <c r="AJ5557" s="306"/>
      <c r="AK5557" s="307"/>
      <c r="AL5557" s="307"/>
      <c r="AN5557" s="312"/>
      <c r="AS5557" s="314"/>
    </row>
    <row r="5558" spans="1:45" x14ac:dyDescent="0.2">
      <c r="A5558" s="326"/>
      <c r="B5558" s="325"/>
      <c r="C5558" s="325"/>
      <c r="D5558" s="325"/>
      <c r="E5558" s="325"/>
      <c r="F5558" s="325"/>
      <c r="G5558" s="325"/>
      <c r="H5558" s="325"/>
      <c r="I5558" s="325"/>
      <c r="J5558" s="325"/>
      <c r="K5558" s="325"/>
      <c r="L5558" s="327"/>
      <c r="M5558" s="328"/>
      <c r="N5558" s="327"/>
      <c r="P5558" s="325"/>
      <c r="Q5558" s="325"/>
      <c r="R5558" s="325"/>
      <c r="S5558" s="325"/>
      <c r="T5558" s="328"/>
      <c r="U5558" s="329"/>
      <c r="V5558" s="330"/>
      <c r="W5558" s="330"/>
      <c r="X5558" s="325"/>
      <c r="Y5558" s="325"/>
      <c r="Z5558" s="325"/>
      <c r="AA5558" s="325"/>
      <c r="AB5558" s="325"/>
      <c r="AC5558" s="325"/>
      <c r="AD5558" s="325"/>
      <c r="AE5558" s="330"/>
      <c r="AF5558" s="326"/>
      <c r="AG5558" s="327"/>
      <c r="AH5558" s="327"/>
      <c r="AI5558" s="327"/>
      <c r="AJ5558" s="326"/>
      <c r="AK5558" s="327"/>
      <c r="AL5558" s="327"/>
      <c r="AM5558" s="331"/>
      <c r="AN5558" s="332"/>
      <c r="AO5558" s="333"/>
      <c r="AP5558" s="333"/>
      <c r="AQ5558" s="333"/>
      <c r="AR5558" s="332"/>
      <c r="AS5558" s="332"/>
    </row>
    <row r="5559" spans="1:45" x14ac:dyDescent="0.2">
      <c r="A5559" s="306"/>
      <c r="L5559" s="307"/>
      <c r="N5559" s="307"/>
      <c r="U5559" s="309"/>
      <c r="AF5559" s="306"/>
      <c r="AG5559" s="307"/>
      <c r="AH5559" s="307"/>
      <c r="AI5559" s="307"/>
      <c r="AK5559" s="307"/>
      <c r="AL5559" s="307"/>
      <c r="AN5559" s="312"/>
      <c r="AS5559" s="314"/>
    </row>
    <row r="5560" spans="1:45" x14ac:dyDescent="0.2">
      <c r="A5560" s="306"/>
      <c r="L5560" s="307"/>
      <c r="N5560" s="307"/>
      <c r="U5560" s="309"/>
      <c r="AF5560" s="306"/>
      <c r="AG5560" s="307"/>
      <c r="AH5560" s="307"/>
      <c r="AI5560" s="307"/>
      <c r="AJ5560" s="306"/>
      <c r="AK5560" s="307"/>
      <c r="AL5560" s="307"/>
      <c r="AN5560" s="312"/>
      <c r="AS5560" s="314"/>
    </row>
    <row r="5561" spans="1:45" x14ac:dyDescent="0.2">
      <c r="A5561" s="306"/>
      <c r="L5561" s="307"/>
      <c r="N5561" s="307"/>
      <c r="U5561" s="309"/>
      <c r="AF5561" s="306"/>
      <c r="AG5561" s="307"/>
      <c r="AH5561" s="307"/>
      <c r="AI5561" s="307"/>
      <c r="AK5561" s="307"/>
      <c r="AL5561" s="307"/>
      <c r="AN5561" s="312"/>
      <c r="AS5561" s="314"/>
    </row>
    <row r="5562" spans="1:45" x14ac:dyDescent="0.2">
      <c r="A5562" s="306"/>
      <c r="L5562" s="307"/>
      <c r="N5562" s="307"/>
      <c r="U5562" s="309"/>
      <c r="AF5562" s="306"/>
      <c r="AG5562" s="307"/>
      <c r="AH5562" s="307"/>
      <c r="AI5562" s="307"/>
      <c r="AJ5562" s="306"/>
      <c r="AK5562" s="307"/>
      <c r="AL5562" s="307"/>
      <c r="AN5562" s="312"/>
      <c r="AS5562" s="314"/>
    </row>
    <row r="5563" spans="1:45" x14ac:dyDescent="0.2">
      <c r="A5563" s="306"/>
      <c r="L5563" s="307"/>
      <c r="N5563" s="307"/>
      <c r="U5563" s="309"/>
      <c r="AF5563" s="306"/>
      <c r="AG5563" s="307"/>
      <c r="AH5563" s="307"/>
      <c r="AI5563" s="307"/>
      <c r="AK5563" s="307"/>
      <c r="AL5563" s="307"/>
      <c r="AN5563" s="312"/>
      <c r="AS5563" s="314"/>
    </row>
    <row r="5564" spans="1:45" x14ac:dyDescent="0.2">
      <c r="A5564" s="306"/>
      <c r="L5564" s="307"/>
      <c r="N5564" s="307"/>
      <c r="U5564" s="309"/>
      <c r="AF5564" s="306"/>
      <c r="AG5564" s="307"/>
      <c r="AH5564" s="307"/>
      <c r="AI5564" s="307"/>
      <c r="AJ5564" s="306"/>
      <c r="AK5564" s="307"/>
      <c r="AL5564" s="307"/>
      <c r="AN5564" s="312"/>
      <c r="AS5564" s="314"/>
    </row>
    <row r="5565" spans="1:45" x14ac:dyDescent="0.2">
      <c r="A5565" s="326"/>
      <c r="B5565" s="325"/>
      <c r="C5565" s="325"/>
      <c r="D5565" s="325"/>
      <c r="E5565" s="325"/>
      <c r="F5565" s="325"/>
      <c r="G5565" s="325"/>
      <c r="H5565" s="325"/>
      <c r="I5565" s="325"/>
      <c r="J5565" s="325"/>
      <c r="K5565" s="325"/>
      <c r="L5565" s="327"/>
      <c r="M5565" s="328"/>
      <c r="N5565" s="327"/>
      <c r="P5565" s="325"/>
      <c r="Q5565" s="325"/>
      <c r="R5565" s="325"/>
      <c r="S5565" s="325"/>
      <c r="T5565" s="328"/>
      <c r="U5565" s="329"/>
      <c r="V5565" s="330"/>
      <c r="W5565" s="330"/>
      <c r="X5565" s="325"/>
      <c r="Y5565" s="325"/>
      <c r="Z5565" s="325"/>
      <c r="AA5565" s="325"/>
      <c r="AB5565" s="325"/>
      <c r="AC5565" s="325"/>
      <c r="AD5565" s="325"/>
      <c r="AE5565" s="330"/>
      <c r="AF5565" s="326"/>
      <c r="AG5565" s="327"/>
      <c r="AH5565" s="327"/>
      <c r="AI5565" s="327"/>
      <c r="AJ5565" s="326"/>
      <c r="AK5565" s="327"/>
      <c r="AL5565" s="327"/>
      <c r="AM5565" s="331"/>
      <c r="AN5565" s="332"/>
      <c r="AO5565" s="333"/>
      <c r="AP5565" s="333"/>
      <c r="AQ5565" s="333"/>
      <c r="AR5565" s="332"/>
      <c r="AS5565" s="332"/>
    </row>
    <row r="5566" spans="1:45" x14ac:dyDescent="0.2">
      <c r="A5566" s="326"/>
      <c r="B5566" s="325"/>
      <c r="C5566" s="325"/>
      <c r="D5566" s="325"/>
      <c r="E5566" s="325"/>
      <c r="F5566" s="325"/>
      <c r="G5566" s="325"/>
      <c r="H5566" s="325"/>
      <c r="I5566" s="325"/>
      <c r="J5566" s="325"/>
      <c r="K5566" s="325"/>
      <c r="L5566" s="327"/>
      <c r="M5566" s="328"/>
      <c r="N5566" s="327"/>
      <c r="P5566" s="325"/>
      <c r="Q5566" s="325"/>
      <c r="R5566" s="325"/>
      <c r="S5566" s="325"/>
      <c r="T5566" s="328"/>
      <c r="U5566" s="329"/>
      <c r="V5566" s="330"/>
      <c r="W5566" s="330"/>
      <c r="X5566" s="325"/>
      <c r="Y5566" s="325"/>
      <c r="Z5566" s="325"/>
      <c r="AA5566" s="325"/>
      <c r="AB5566" s="325"/>
      <c r="AC5566" s="325"/>
      <c r="AD5566" s="325"/>
      <c r="AE5566" s="330"/>
      <c r="AF5566" s="326"/>
      <c r="AG5566" s="327"/>
      <c r="AH5566" s="327"/>
      <c r="AI5566" s="327"/>
      <c r="AJ5566" s="326"/>
      <c r="AK5566" s="327"/>
      <c r="AL5566" s="327"/>
      <c r="AM5566" s="331"/>
      <c r="AN5566" s="332"/>
      <c r="AO5566" s="333"/>
      <c r="AP5566" s="333"/>
      <c r="AQ5566" s="333"/>
      <c r="AR5566" s="332"/>
      <c r="AS5566" s="332"/>
    </row>
    <row r="5567" spans="1:45" x14ac:dyDescent="0.2">
      <c r="A5567" s="326"/>
      <c r="B5567" s="325"/>
      <c r="C5567" s="325"/>
      <c r="D5567" s="325"/>
      <c r="E5567" s="325"/>
      <c r="F5567" s="325"/>
      <c r="G5567" s="325"/>
      <c r="H5567" s="325"/>
      <c r="I5567" s="325"/>
      <c r="J5567" s="325"/>
      <c r="K5567" s="325"/>
      <c r="L5567" s="327"/>
      <c r="M5567" s="328"/>
      <c r="N5567" s="327"/>
      <c r="P5567" s="325"/>
      <c r="Q5567" s="325"/>
      <c r="R5567" s="325"/>
      <c r="S5567" s="325"/>
      <c r="T5567" s="328"/>
      <c r="U5567" s="329"/>
      <c r="V5567" s="330"/>
      <c r="W5567" s="330"/>
      <c r="X5567" s="325"/>
      <c r="Y5567" s="325"/>
      <c r="Z5567" s="325"/>
      <c r="AA5567" s="325"/>
      <c r="AB5567" s="325"/>
      <c r="AC5567" s="325"/>
      <c r="AD5567" s="325"/>
      <c r="AE5567" s="330"/>
      <c r="AF5567" s="326"/>
      <c r="AG5567" s="327"/>
      <c r="AH5567" s="327"/>
      <c r="AI5567" s="327"/>
      <c r="AJ5567" s="326"/>
      <c r="AK5567" s="327"/>
      <c r="AL5567" s="327"/>
      <c r="AM5567" s="331"/>
      <c r="AN5567" s="332"/>
      <c r="AO5567" s="333"/>
      <c r="AP5567" s="333"/>
      <c r="AQ5567" s="333"/>
      <c r="AR5567" s="332"/>
      <c r="AS5567" s="332"/>
    </row>
    <row r="5568" spans="1:45" x14ac:dyDescent="0.2">
      <c r="A5568" s="326"/>
      <c r="B5568" s="325"/>
      <c r="C5568" s="325"/>
      <c r="D5568" s="325"/>
      <c r="E5568" s="325"/>
      <c r="F5568" s="325"/>
      <c r="G5568" s="325"/>
      <c r="H5568" s="325"/>
      <c r="I5568" s="325"/>
      <c r="J5568" s="325"/>
      <c r="K5568" s="325"/>
      <c r="L5568" s="327"/>
      <c r="M5568" s="328"/>
      <c r="N5568" s="327"/>
      <c r="P5568" s="325"/>
      <c r="Q5568" s="325"/>
      <c r="R5568" s="325"/>
      <c r="S5568" s="325"/>
      <c r="T5568" s="328"/>
      <c r="U5568" s="329"/>
      <c r="V5568" s="330"/>
      <c r="W5568" s="330"/>
      <c r="X5568" s="325"/>
      <c r="Y5568" s="325"/>
      <c r="Z5568" s="325"/>
      <c r="AA5568" s="325"/>
      <c r="AB5568" s="325"/>
      <c r="AC5568" s="325"/>
      <c r="AD5568" s="325"/>
      <c r="AE5568" s="330"/>
      <c r="AF5568" s="326"/>
      <c r="AG5568" s="327"/>
      <c r="AH5568" s="327"/>
      <c r="AI5568" s="327"/>
      <c r="AJ5568" s="326"/>
      <c r="AK5568" s="327"/>
      <c r="AL5568" s="327"/>
      <c r="AM5568" s="331"/>
      <c r="AN5568" s="332"/>
      <c r="AO5568" s="333"/>
      <c r="AP5568" s="333"/>
      <c r="AQ5568" s="333"/>
      <c r="AR5568" s="332"/>
      <c r="AS5568" s="332"/>
    </row>
    <row r="5569" spans="1:45" x14ac:dyDescent="0.2">
      <c r="A5569" s="326"/>
      <c r="B5569" s="325"/>
      <c r="C5569" s="325"/>
      <c r="D5569" s="325"/>
      <c r="E5569" s="325"/>
      <c r="F5569" s="325"/>
      <c r="G5569" s="325"/>
      <c r="H5569" s="325"/>
      <c r="I5569" s="325"/>
      <c r="J5569" s="325"/>
      <c r="K5569" s="325"/>
      <c r="L5569" s="327"/>
      <c r="M5569" s="328"/>
      <c r="N5569" s="327"/>
      <c r="P5569" s="325"/>
      <c r="Q5569" s="325"/>
      <c r="R5569" s="325"/>
      <c r="S5569" s="325"/>
      <c r="T5569" s="328"/>
      <c r="U5569" s="329"/>
      <c r="V5569" s="330"/>
      <c r="W5569" s="330"/>
      <c r="X5569" s="325"/>
      <c r="Y5569" s="325"/>
      <c r="Z5569" s="325"/>
      <c r="AA5569" s="325"/>
      <c r="AB5569" s="325"/>
      <c r="AC5569" s="325"/>
      <c r="AD5569" s="325"/>
      <c r="AE5569" s="330"/>
      <c r="AF5569" s="326"/>
      <c r="AG5569" s="327"/>
      <c r="AH5569" s="327"/>
      <c r="AI5569" s="327"/>
      <c r="AJ5569" s="326"/>
      <c r="AK5569" s="327"/>
      <c r="AL5569" s="327"/>
      <c r="AM5569" s="331"/>
      <c r="AN5569" s="332"/>
      <c r="AO5569" s="333"/>
      <c r="AP5569" s="333"/>
      <c r="AQ5569" s="333"/>
      <c r="AR5569" s="332"/>
      <c r="AS5569" s="332"/>
    </row>
    <row r="5570" spans="1:45" x14ac:dyDescent="0.2">
      <c r="A5570" s="326"/>
      <c r="B5570" s="325"/>
      <c r="C5570" s="325"/>
      <c r="D5570" s="325"/>
      <c r="E5570" s="325"/>
      <c r="F5570" s="325"/>
      <c r="G5570" s="325"/>
      <c r="H5570" s="325"/>
      <c r="I5570" s="325"/>
      <c r="J5570" s="325"/>
      <c r="K5570" s="325"/>
      <c r="L5570" s="327"/>
      <c r="M5570" s="328"/>
      <c r="N5570" s="327"/>
      <c r="P5570" s="325"/>
      <c r="Q5570" s="325"/>
      <c r="R5570" s="325"/>
      <c r="S5570" s="325"/>
      <c r="T5570" s="328"/>
      <c r="U5570" s="329"/>
      <c r="V5570" s="330"/>
      <c r="W5570" s="330"/>
      <c r="X5570" s="325"/>
      <c r="Y5570" s="325"/>
      <c r="Z5570" s="325"/>
      <c r="AA5570" s="325"/>
      <c r="AB5570" s="325"/>
      <c r="AC5570" s="325"/>
      <c r="AD5570" s="325"/>
      <c r="AE5570" s="330"/>
      <c r="AF5570" s="326"/>
      <c r="AG5570" s="327"/>
      <c r="AH5570" s="327"/>
      <c r="AI5570" s="327"/>
      <c r="AJ5570" s="326"/>
      <c r="AK5570" s="327"/>
      <c r="AL5570" s="327"/>
      <c r="AM5570" s="331"/>
      <c r="AN5570" s="332"/>
      <c r="AO5570" s="333"/>
      <c r="AP5570" s="333"/>
      <c r="AQ5570" s="333"/>
      <c r="AR5570" s="332"/>
      <c r="AS5570" s="332"/>
    </row>
    <row r="5571" spans="1:45" x14ac:dyDescent="0.2">
      <c r="A5571" s="326"/>
      <c r="B5571" s="325"/>
      <c r="C5571" s="325"/>
      <c r="D5571" s="325"/>
      <c r="E5571" s="325"/>
      <c r="F5571" s="325"/>
      <c r="G5571" s="325"/>
      <c r="H5571" s="325"/>
      <c r="I5571" s="325"/>
      <c r="J5571" s="325"/>
      <c r="K5571" s="325"/>
      <c r="L5571" s="327"/>
      <c r="M5571" s="328"/>
      <c r="N5571" s="327"/>
      <c r="P5571" s="325"/>
      <c r="Q5571" s="325"/>
      <c r="R5571" s="325"/>
      <c r="S5571" s="325"/>
      <c r="T5571" s="328"/>
      <c r="U5571" s="329"/>
      <c r="V5571" s="330"/>
      <c r="W5571" s="330"/>
      <c r="X5571" s="325"/>
      <c r="Y5571" s="325"/>
      <c r="Z5571" s="325"/>
      <c r="AA5571" s="325"/>
      <c r="AB5571" s="325"/>
      <c r="AC5571" s="325"/>
      <c r="AD5571" s="325"/>
      <c r="AE5571" s="330"/>
      <c r="AF5571" s="326"/>
      <c r="AG5571" s="327"/>
      <c r="AH5571" s="327"/>
      <c r="AI5571" s="327"/>
      <c r="AJ5571" s="326"/>
      <c r="AK5571" s="327"/>
      <c r="AL5571" s="327"/>
      <c r="AM5571" s="331"/>
      <c r="AN5571" s="332"/>
      <c r="AO5571" s="333"/>
      <c r="AP5571" s="333"/>
      <c r="AQ5571" s="333"/>
      <c r="AR5571" s="332"/>
      <c r="AS5571" s="332"/>
    </row>
    <row r="5572" spans="1:45" x14ac:dyDescent="0.2">
      <c r="A5572" s="326"/>
      <c r="B5572" s="325"/>
      <c r="C5572" s="325"/>
      <c r="D5572" s="325"/>
      <c r="E5572" s="325"/>
      <c r="F5572" s="325"/>
      <c r="G5572" s="325"/>
      <c r="H5572" s="325"/>
      <c r="I5572" s="325"/>
      <c r="J5572" s="325"/>
      <c r="K5572" s="325"/>
      <c r="L5572" s="327"/>
      <c r="M5572" s="328"/>
      <c r="N5572" s="327"/>
      <c r="P5572" s="325"/>
      <c r="Q5572" s="325"/>
      <c r="R5572" s="325"/>
      <c r="S5572" s="325"/>
      <c r="T5572" s="328"/>
      <c r="U5572" s="329"/>
      <c r="V5572" s="330"/>
      <c r="W5572" s="330"/>
      <c r="X5572" s="325"/>
      <c r="Y5572" s="325"/>
      <c r="Z5572" s="325"/>
      <c r="AA5572" s="325"/>
      <c r="AB5572" s="325"/>
      <c r="AC5572" s="325"/>
      <c r="AD5572" s="325"/>
      <c r="AE5572" s="330"/>
      <c r="AF5572" s="326"/>
      <c r="AG5572" s="327"/>
      <c r="AH5572" s="327"/>
      <c r="AI5572" s="327"/>
      <c r="AJ5572" s="326"/>
      <c r="AK5572" s="327"/>
      <c r="AL5572" s="327"/>
      <c r="AM5572" s="331"/>
      <c r="AN5572" s="332"/>
      <c r="AO5572" s="333"/>
      <c r="AP5572" s="333"/>
      <c r="AQ5572" s="333"/>
      <c r="AR5572" s="332"/>
      <c r="AS5572" s="332"/>
    </row>
    <row r="5573" spans="1:45" x14ac:dyDescent="0.2">
      <c r="A5573" s="326"/>
      <c r="B5573" s="325"/>
      <c r="C5573" s="325"/>
      <c r="D5573" s="325"/>
      <c r="E5573" s="325"/>
      <c r="F5573" s="325"/>
      <c r="G5573" s="325"/>
      <c r="H5573" s="325"/>
      <c r="I5573" s="325"/>
      <c r="J5573" s="325"/>
      <c r="K5573" s="325"/>
      <c r="L5573" s="327"/>
      <c r="M5573" s="328"/>
      <c r="N5573" s="327"/>
      <c r="P5573" s="325"/>
      <c r="Q5573" s="325"/>
      <c r="R5573" s="325"/>
      <c r="S5573" s="325"/>
      <c r="T5573" s="328"/>
      <c r="U5573" s="329"/>
      <c r="V5573" s="330"/>
      <c r="W5573" s="330"/>
      <c r="X5573" s="325"/>
      <c r="Y5573" s="325"/>
      <c r="Z5573" s="325"/>
      <c r="AA5573" s="325"/>
      <c r="AB5573" s="325"/>
      <c r="AC5573" s="325"/>
      <c r="AD5573" s="325"/>
      <c r="AE5573" s="330"/>
      <c r="AF5573" s="326"/>
      <c r="AG5573" s="327"/>
      <c r="AH5573" s="327"/>
      <c r="AI5573" s="327"/>
      <c r="AJ5573" s="326"/>
      <c r="AK5573" s="327"/>
      <c r="AL5573" s="327"/>
      <c r="AM5573" s="331"/>
      <c r="AN5573" s="332"/>
      <c r="AO5573" s="333"/>
      <c r="AP5573" s="333"/>
      <c r="AQ5573" s="333"/>
      <c r="AR5573" s="332"/>
      <c r="AS5573" s="332"/>
    </row>
    <row r="5574" spans="1:45" x14ac:dyDescent="0.2">
      <c r="A5574" s="326"/>
      <c r="B5574" s="325"/>
      <c r="C5574" s="325"/>
      <c r="D5574" s="325"/>
      <c r="E5574" s="325"/>
      <c r="F5574" s="325"/>
      <c r="G5574" s="325"/>
      <c r="H5574" s="325"/>
      <c r="I5574" s="325"/>
      <c r="J5574" s="325"/>
      <c r="K5574" s="325"/>
      <c r="L5574" s="327"/>
      <c r="M5574" s="328"/>
      <c r="N5574" s="327"/>
      <c r="P5574" s="325"/>
      <c r="Q5574" s="325"/>
      <c r="R5574" s="325"/>
      <c r="S5574" s="325"/>
      <c r="T5574" s="328"/>
      <c r="U5574" s="329"/>
      <c r="V5574" s="330"/>
      <c r="W5574" s="330"/>
      <c r="X5574" s="325"/>
      <c r="Y5574" s="325"/>
      <c r="Z5574" s="325"/>
      <c r="AA5574" s="325"/>
      <c r="AB5574" s="325"/>
      <c r="AC5574" s="325"/>
      <c r="AD5574" s="325"/>
      <c r="AE5574" s="330"/>
      <c r="AF5574" s="326"/>
      <c r="AG5574" s="327"/>
      <c r="AH5574" s="327"/>
      <c r="AI5574" s="327"/>
      <c r="AJ5574" s="326"/>
      <c r="AK5574" s="327"/>
      <c r="AL5574" s="327"/>
      <c r="AM5574" s="331"/>
      <c r="AN5574" s="332"/>
      <c r="AO5574" s="333"/>
      <c r="AP5574" s="333"/>
      <c r="AQ5574" s="333"/>
      <c r="AR5574" s="332"/>
      <c r="AS5574" s="332"/>
    </row>
    <row r="5575" spans="1:45" x14ac:dyDescent="0.2">
      <c r="A5575" s="326"/>
      <c r="B5575" s="325"/>
      <c r="C5575" s="325"/>
      <c r="D5575" s="325"/>
      <c r="E5575" s="325"/>
      <c r="F5575" s="325"/>
      <c r="G5575" s="325"/>
      <c r="H5575" s="325"/>
      <c r="I5575" s="325"/>
      <c r="J5575" s="325"/>
      <c r="K5575" s="325"/>
      <c r="L5575" s="327"/>
      <c r="M5575" s="328"/>
      <c r="N5575" s="327"/>
      <c r="P5575" s="325"/>
      <c r="Q5575" s="325"/>
      <c r="R5575" s="325"/>
      <c r="S5575" s="325"/>
      <c r="T5575" s="328"/>
      <c r="U5575" s="329"/>
      <c r="V5575" s="330"/>
      <c r="W5575" s="330"/>
      <c r="X5575" s="325"/>
      <c r="Y5575" s="325"/>
      <c r="Z5575" s="325"/>
      <c r="AA5575" s="325"/>
      <c r="AB5575" s="325"/>
      <c r="AC5575" s="325"/>
      <c r="AD5575" s="325"/>
      <c r="AE5575" s="330"/>
      <c r="AF5575" s="326"/>
      <c r="AG5575" s="327"/>
      <c r="AH5575" s="327"/>
      <c r="AI5575" s="327"/>
      <c r="AJ5575" s="326"/>
      <c r="AK5575" s="327"/>
      <c r="AL5575" s="327"/>
      <c r="AM5575" s="331"/>
      <c r="AN5575" s="332"/>
      <c r="AO5575" s="333"/>
      <c r="AP5575" s="333"/>
      <c r="AQ5575" s="333"/>
      <c r="AR5575" s="332"/>
      <c r="AS5575" s="332"/>
    </row>
    <row r="5576" spans="1:45" x14ac:dyDescent="0.2">
      <c r="A5576" s="326"/>
      <c r="B5576" s="325"/>
      <c r="C5576" s="325"/>
      <c r="D5576" s="325"/>
      <c r="E5576" s="325"/>
      <c r="F5576" s="325"/>
      <c r="G5576" s="325"/>
      <c r="H5576" s="325"/>
      <c r="I5576" s="325"/>
      <c r="J5576" s="325"/>
      <c r="K5576" s="325"/>
      <c r="L5576" s="327"/>
      <c r="M5576" s="328"/>
      <c r="N5576" s="327"/>
      <c r="P5576" s="325"/>
      <c r="Q5576" s="325"/>
      <c r="R5576" s="325"/>
      <c r="S5576" s="325"/>
      <c r="T5576" s="328"/>
      <c r="U5576" s="329"/>
      <c r="V5576" s="330"/>
      <c r="W5576" s="330"/>
      <c r="X5576" s="325"/>
      <c r="Y5576" s="325"/>
      <c r="Z5576" s="325"/>
      <c r="AA5576" s="325"/>
      <c r="AB5576" s="325"/>
      <c r="AC5576" s="325"/>
      <c r="AD5576" s="325"/>
      <c r="AE5576" s="330"/>
      <c r="AF5576" s="326"/>
      <c r="AG5576" s="327"/>
      <c r="AH5576" s="327"/>
      <c r="AI5576" s="327"/>
      <c r="AJ5576" s="326"/>
      <c r="AK5576" s="327"/>
      <c r="AL5576" s="327"/>
      <c r="AM5576" s="331"/>
      <c r="AN5576" s="332"/>
      <c r="AO5576" s="333"/>
      <c r="AP5576" s="333"/>
      <c r="AQ5576" s="333"/>
      <c r="AR5576" s="332"/>
      <c r="AS5576" s="332"/>
    </row>
    <row r="5577" spans="1:45" x14ac:dyDescent="0.2">
      <c r="A5577" s="306"/>
      <c r="L5577" s="307"/>
      <c r="N5577" s="307"/>
      <c r="U5577" s="309"/>
      <c r="AF5577" s="306"/>
      <c r="AG5577" s="307"/>
      <c r="AH5577" s="307"/>
      <c r="AI5577" s="307"/>
      <c r="AK5577" s="307"/>
      <c r="AL5577" s="307"/>
      <c r="AN5577" s="312"/>
      <c r="AS5577" s="314"/>
    </row>
    <row r="5578" spans="1:45" x14ac:dyDescent="0.2">
      <c r="A5578" s="306"/>
      <c r="L5578" s="307"/>
      <c r="N5578" s="307"/>
      <c r="U5578" s="309"/>
      <c r="AF5578" s="306"/>
      <c r="AG5578" s="307"/>
      <c r="AH5578" s="307"/>
      <c r="AI5578" s="307"/>
      <c r="AJ5578" s="306"/>
      <c r="AK5578" s="307"/>
      <c r="AL5578" s="307"/>
      <c r="AN5578" s="312"/>
      <c r="AS5578" s="314"/>
    </row>
    <row r="5579" spans="1:45" x14ac:dyDescent="0.2">
      <c r="A5579" s="306"/>
      <c r="L5579" s="307"/>
      <c r="N5579" s="307"/>
      <c r="U5579" s="309"/>
      <c r="AF5579" s="306"/>
      <c r="AG5579" s="307"/>
      <c r="AH5579" s="307"/>
      <c r="AI5579" s="307"/>
      <c r="AJ5579" s="306"/>
      <c r="AK5579" s="307"/>
      <c r="AL5579" s="307"/>
      <c r="AN5579" s="312"/>
      <c r="AS5579" s="314"/>
    </row>
    <row r="5580" spans="1:45" x14ac:dyDescent="0.2">
      <c r="A5580" s="306"/>
      <c r="L5580" s="307"/>
      <c r="N5580" s="307"/>
      <c r="U5580" s="309"/>
      <c r="AF5580" s="306"/>
      <c r="AG5580" s="307"/>
      <c r="AH5580" s="307"/>
      <c r="AI5580" s="307"/>
      <c r="AK5580" s="307"/>
      <c r="AL5580" s="307"/>
      <c r="AN5580" s="312"/>
      <c r="AS5580" s="314"/>
    </row>
    <row r="5581" spans="1:45" x14ac:dyDescent="0.2">
      <c r="A5581" s="306"/>
      <c r="L5581" s="307"/>
      <c r="N5581" s="307"/>
      <c r="U5581" s="309"/>
      <c r="AF5581" s="306"/>
      <c r="AG5581" s="307"/>
      <c r="AH5581" s="307"/>
      <c r="AI5581" s="307"/>
      <c r="AJ5581" s="306"/>
      <c r="AK5581" s="307"/>
      <c r="AL5581" s="307"/>
      <c r="AN5581" s="312"/>
      <c r="AS5581" s="314"/>
    </row>
    <row r="5582" spans="1:45" x14ac:dyDescent="0.2">
      <c r="A5582" s="306"/>
      <c r="L5582" s="307"/>
      <c r="N5582" s="307"/>
      <c r="U5582" s="309"/>
      <c r="AF5582" s="306"/>
      <c r="AG5582" s="307"/>
      <c r="AH5582" s="307"/>
      <c r="AI5582" s="307"/>
      <c r="AJ5582" s="306"/>
      <c r="AK5582" s="307"/>
      <c r="AL5582" s="307"/>
      <c r="AN5582" s="312"/>
      <c r="AS5582" s="314"/>
    </row>
    <row r="5583" spans="1:45" x14ac:dyDescent="0.2">
      <c r="A5583" s="306"/>
      <c r="L5583" s="307"/>
      <c r="N5583" s="307"/>
      <c r="U5583" s="309"/>
      <c r="AF5583" s="306"/>
      <c r="AG5583" s="307"/>
      <c r="AH5583" s="307"/>
      <c r="AI5583" s="307"/>
      <c r="AK5583" s="307"/>
      <c r="AL5583" s="307"/>
      <c r="AN5583" s="312"/>
      <c r="AS5583" s="314"/>
    </row>
    <row r="5584" spans="1:45" x14ac:dyDescent="0.2">
      <c r="A5584" s="306"/>
      <c r="L5584" s="307"/>
      <c r="N5584" s="307"/>
      <c r="U5584" s="309"/>
      <c r="AF5584" s="306"/>
      <c r="AG5584" s="307"/>
      <c r="AH5584" s="307"/>
      <c r="AI5584" s="307"/>
      <c r="AJ5584" s="306"/>
      <c r="AK5584" s="307"/>
      <c r="AL5584" s="307"/>
      <c r="AN5584" s="312"/>
      <c r="AS5584" s="314"/>
    </row>
    <row r="5585" spans="1:45" x14ac:dyDescent="0.2">
      <c r="A5585" s="306"/>
      <c r="L5585" s="307"/>
      <c r="N5585" s="307"/>
      <c r="U5585" s="309"/>
      <c r="AF5585" s="306"/>
      <c r="AG5585" s="307"/>
      <c r="AH5585" s="307"/>
      <c r="AI5585" s="307"/>
      <c r="AJ5585" s="306"/>
      <c r="AK5585" s="307"/>
      <c r="AL5585" s="307"/>
      <c r="AN5585" s="312"/>
      <c r="AS5585" s="314"/>
    </row>
    <row r="5586" spans="1:45" x14ac:dyDescent="0.2">
      <c r="A5586" s="306"/>
      <c r="L5586" s="307"/>
      <c r="N5586" s="307"/>
      <c r="U5586" s="309"/>
      <c r="AF5586" s="306"/>
      <c r="AG5586" s="307"/>
      <c r="AH5586" s="307"/>
      <c r="AI5586" s="307"/>
      <c r="AK5586" s="307"/>
      <c r="AL5586" s="307"/>
      <c r="AN5586" s="312"/>
      <c r="AS5586" s="314"/>
    </row>
    <row r="5587" spans="1:45" x14ac:dyDescent="0.2">
      <c r="A5587" s="306"/>
      <c r="L5587" s="307"/>
      <c r="N5587" s="307"/>
      <c r="U5587" s="309"/>
      <c r="AF5587" s="306"/>
      <c r="AG5587" s="307"/>
      <c r="AH5587" s="307"/>
      <c r="AI5587" s="307"/>
      <c r="AJ5587" s="306"/>
      <c r="AK5587" s="307"/>
      <c r="AL5587" s="307"/>
      <c r="AN5587" s="312"/>
      <c r="AS5587" s="314"/>
    </row>
    <row r="5588" spans="1:45" x14ac:dyDescent="0.2">
      <c r="A5588" s="306"/>
      <c r="L5588" s="307"/>
      <c r="N5588" s="307"/>
      <c r="U5588" s="309"/>
      <c r="AF5588" s="306"/>
      <c r="AG5588" s="307"/>
      <c r="AH5588" s="307"/>
      <c r="AI5588" s="307"/>
      <c r="AJ5588" s="306"/>
      <c r="AK5588" s="307"/>
      <c r="AL5588" s="307"/>
      <c r="AN5588" s="312"/>
      <c r="AS5588" s="314"/>
    </row>
    <row r="5589" spans="1:45" x14ac:dyDescent="0.2">
      <c r="A5589" s="326"/>
      <c r="B5589" s="325"/>
      <c r="C5589" s="325"/>
      <c r="D5589" s="325"/>
      <c r="E5589" s="325"/>
      <c r="F5589" s="325"/>
      <c r="G5589" s="325"/>
      <c r="H5589" s="325"/>
      <c r="I5589" s="325"/>
      <c r="J5589" s="325"/>
      <c r="K5589" s="325"/>
      <c r="L5589" s="327"/>
      <c r="M5589" s="328"/>
      <c r="N5589" s="327"/>
      <c r="P5589" s="325"/>
      <c r="Q5589" s="325"/>
      <c r="R5589" s="325"/>
      <c r="S5589" s="325"/>
      <c r="T5589" s="328"/>
      <c r="U5589" s="329"/>
      <c r="V5589" s="330"/>
      <c r="W5589" s="330"/>
      <c r="X5589" s="325"/>
      <c r="Y5589" s="325"/>
      <c r="Z5589" s="325"/>
      <c r="AA5589" s="325"/>
      <c r="AB5589" s="325"/>
      <c r="AC5589" s="325"/>
      <c r="AD5589" s="325"/>
      <c r="AE5589" s="330"/>
      <c r="AF5589" s="326"/>
      <c r="AG5589" s="327"/>
      <c r="AH5589" s="327"/>
      <c r="AI5589" s="327"/>
      <c r="AJ5589" s="326"/>
      <c r="AK5589" s="327"/>
      <c r="AL5589" s="327"/>
      <c r="AM5589" s="331"/>
      <c r="AN5589" s="332"/>
      <c r="AO5589" s="333"/>
      <c r="AP5589" s="333"/>
      <c r="AQ5589" s="333"/>
      <c r="AR5589" s="332"/>
      <c r="AS5589" s="332"/>
    </row>
    <row r="5590" spans="1:45" x14ac:dyDescent="0.2">
      <c r="A5590" s="326"/>
      <c r="B5590" s="325"/>
      <c r="C5590" s="325"/>
      <c r="D5590" s="325"/>
      <c r="E5590" s="325"/>
      <c r="F5590" s="325"/>
      <c r="G5590" s="325"/>
      <c r="H5590" s="325"/>
      <c r="I5590" s="325"/>
      <c r="J5590" s="325"/>
      <c r="K5590" s="325"/>
      <c r="L5590" s="327"/>
      <c r="M5590" s="328"/>
      <c r="N5590" s="327"/>
      <c r="P5590" s="325"/>
      <c r="Q5590" s="325"/>
      <c r="R5590" s="325"/>
      <c r="S5590" s="325"/>
      <c r="T5590" s="328"/>
      <c r="U5590" s="329"/>
      <c r="V5590" s="330"/>
      <c r="W5590" s="330"/>
      <c r="X5590" s="325"/>
      <c r="Y5590" s="325"/>
      <c r="Z5590" s="325"/>
      <c r="AA5590" s="325"/>
      <c r="AB5590" s="325"/>
      <c r="AC5590" s="325"/>
      <c r="AD5590" s="325"/>
      <c r="AE5590" s="330"/>
      <c r="AF5590" s="326"/>
      <c r="AG5590" s="327"/>
      <c r="AH5590" s="327"/>
      <c r="AI5590" s="327"/>
      <c r="AJ5590" s="326"/>
      <c r="AK5590" s="327"/>
      <c r="AL5590" s="327"/>
      <c r="AM5590" s="331"/>
      <c r="AN5590" s="332"/>
      <c r="AO5590" s="333"/>
      <c r="AP5590" s="333"/>
      <c r="AQ5590" s="333"/>
      <c r="AR5590" s="332"/>
      <c r="AS5590" s="332"/>
    </row>
    <row r="5591" spans="1:45" x14ac:dyDescent="0.2">
      <c r="A5591" s="326"/>
      <c r="B5591" s="325"/>
      <c r="C5591" s="325"/>
      <c r="D5591" s="325"/>
      <c r="E5591" s="325"/>
      <c r="F5591" s="325"/>
      <c r="G5591" s="325"/>
      <c r="H5591" s="325"/>
      <c r="I5591" s="325"/>
      <c r="J5591" s="325"/>
      <c r="K5591" s="325"/>
      <c r="L5591" s="327"/>
      <c r="M5591" s="328"/>
      <c r="N5591" s="327"/>
      <c r="P5591" s="325"/>
      <c r="Q5591" s="325"/>
      <c r="R5591" s="325"/>
      <c r="S5591" s="325"/>
      <c r="T5591" s="328"/>
      <c r="U5591" s="329"/>
      <c r="V5591" s="330"/>
      <c r="W5591" s="330"/>
      <c r="X5591" s="325"/>
      <c r="Y5591" s="325"/>
      <c r="Z5591" s="325"/>
      <c r="AA5591" s="325"/>
      <c r="AB5591" s="325"/>
      <c r="AC5591" s="325"/>
      <c r="AD5591" s="325"/>
      <c r="AE5591" s="330"/>
      <c r="AF5591" s="326"/>
      <c r="AG5591" s="327"/>
      <c r="AH5591" s="327"/>
      <c r="AI5591" s="327"/>
      <c r="AJ5591" s="326"/>
      <c r="AK5591" s="327"/>
      <c r="AL5591" s="327"/>
      <c r="AM5591" s="331"/>
      <c r="AN5591" s="332"/>
      <c r="AO5591" s="333"/>
      <c r="AP5591" s="333"/>
      <c r="AQ5591" s="333"/>
      <c r="AR5591" s="332"/>
      <c r="AS5591" s="332"/>
    </row>
    <row r="5592" spans="1:45" x14ac:dyDescent="0.2">
      <c r="A5592" s="326"/>
      <c r="B5592" s="325"/>
      <c r="C5592" s="325"/>
      <c r="D5592" s="325"/>
      <c r="E5592" s="325"/>
      <c r="F5592" s="325"/>
      <c r="G5592" s="325"/>
      <c r="H5592" s="325"/>
      <c r="I5592" s="325"/>
      <c r="J5592" s="325"/>
      <c r="K5592" s="325"/>
      <c r="L5592" s="327"/>
      <c r="M5592" s="328"/>
      <c r="N5592" s="327"/>
      <c r="P5592" s="325"/>
      <c r="Q5592" s="325"/>
      <c r="R5592" s="325"/>
      <c r="S5592" s="325"/>
      <c r="T5592" s="328"/>
      <c r="U5592" s="329"/>
      <c r="V5592" s="330"/>
      <c r="W5592" s="330"/>
      <c r="X5592" s="325"/>
      <c r="Y5592" s="325"/>
      <c r="Z5592" s="325"/>
      <c r="AA5592" s="325"/>
      <c r="AB5592" s="325"/>
      <c r="AC5592" s="325"/>
      <c r="AD5592" s="325"/>
      <c r="AE5592" s="330"/>
      <c r="AF5592" s="326"/>
      <c r="AG5592" s="327"/>
      <c r="AH5592" s="327"/>
      <c r="AI5592" s="327"/>
      <c r="AJ5592" s="326"/>
      <c r="AK5592" s="327"/>
      <c r="AL5592" s="327"/>
      <c r="AM5592" s="331"/>
      <c r="AN5592" s="332"/>
      <c r="AO5592" s="333"/>
      <c r="AP5592" s="333"/>
      <c r="AQ5592" s="333"/>
      <c r="AR5592" s="332"/>
      <c r="AS5592" s="332"/>
    </row>
    <row r="5593" spans="1:45" x14ac:dyDescent="0.2">
      <c r="A5593" s="326"/>
      <c r="B5593" s="325"/>
      <c r="C5593" s="325"/>
      <c r="D5593" s="325"/>
      <c r="E5593" s="325"/>
      <c r="F5593" s="325"/>
      <c r="G5593" s="325"/>
      <c r="H5593" s="325"/>
      <c r="I5593" s="325"/>
      <c r="J5593" s="325"/>
      <c r="K5593" s="325"/>
      <c r="L5593" s="327"/>
      <c r="M5593" s="328"/>
      <c r="N5593" s="327"/>
      <c r="P5593" s="325"/>
      <c r="Q5593" s="325"/>
      <c r="R5593" s="325"/>
      <c r="S5593" s="325"/>
      <c r="T5593" s="328"/>
      <c r="U5593" s="329"/>
      <c r="V5593" s="330"/>
      <c r="W5593" s="330"/>
      <c r="X5593" s="325"/>
      <c r="Y5593" s="325"/>
      <c r="Z5593" s="325"/>
      <c r="AA5593" s="325"/>
      <c r="AB5593" s="325"/>
      <c r="AC5593" s="325"/>
      <c r="AD5593" s="325"/>
      <c r="AE5593" s="330"/>
      <c r="AF5593" s="326"/>
      <c r="AG5593" s="327"/>
      <c r="AH5593" s="327"/>
      <c r="AI5593" s="327"/>
      <c r="AJ5593" s="326"/>
      <c r="AK5593" s="327"/>
      <c r="AL5593" s="327"/>
      <c r="AM5593" s="331"/>
      <c r="AN5593" s="332"/>
      <c r="AO5593" s="333"/>
      <c r="AP5593" s="333"/>
      <c r="AQ5593" s="333"/>
      <c r="AR5593" s="332"/>
      <c r="AS5593" s="332"/>
    </row>
    <row r="5594" spans="1:45" x14ac:dyDescent="0.2">
      <c r="A5594" s="326"/>
      <c r="B5594" s="325"/>
      <c r="C5594" s="325"/>
      <c r="D5594" s="325"/>
      <c r="E5594" s="325"/>
      <c r="F5594" s="325"/>
      <c r="G5594" s="325"/>
      <c r="H5594" s="325"/>
      <c r="I5594" s="325"/>
      <c r="J5594" s="325"/>
      <c r="K5594" s="325"/>
      <c r="L5594" s="327"/>
      <c r="M5594" s="328"/>
      <c r="N5594" s="327"/>
      <c r="P5594" s="325"/>
      <c r="Q5594" s="325"/>
      <c r="R5594" s="325"/>
      <c r="S5594" s="325"/>
      <c r="T5594" s="328"/>
      <c r="U5594" s="329"/>
      <c r="V5594" s="330"/>
      <c r="W5594" s="330"/>
      <c r="X5594" s="325"/>
      <c r="Y5594" s="325"/>
      <c r="Z5594" s="325"/>
      <c r="AA5594" s="325"/>
      <c r="AB5594" s="325"/>
      <c r="AC5594" s="325"/>
      <c r="AD5594" s="325"/>
      <c r="AE5594" s="330"/>
      <c r="AF5594" s="326"/>
      <c r="AG5594" s="327"/>
      <c r="AH5594" s="327"/>
      <c r="AI5594" s="327"/>
      <c r="AJ5594" s="326"/>
      <c r="AK5594" s="327"/>
      <c r="AL5594" s="327"/>
      <c r="AM5594" s="331"/>
      <c r="AN5594" s="332"/>
      <c r="AO5594" s="333"/>
      <c r="AP5594" s="333"/>
      <c r="AQ5594" s="333"/>
      <c r="AR5594" s="332"/>
      <c r="AS5594" s="332"/>
    </row>
    <row r="5595" spans="1:45" x14ac:dyDescent="0.2">
      <c r="A5595" s="326"/>
      <c r="B5595" s="325"/>
      <c r="C5595" s="325"/>
      <c r="D5595" s="325"/>
      <c r="E5595" s="325"/>
      <c r="F5595" s="325"/>
      <c r="G5595" s="325"/>
      <c r="H5595" s="325"/>
      <c r="I5595" s="325"/>
      <c r="J5595" s="325"/>
      <c r="K5595" s="325"/>
      <c r="L5595" s="327"/>
      <c r="M5595" s="328"/>
      <c r="N5595" s="327"/>
      <c r="P5595" s="325"/>
      <c r="Q5595" s="325"/>
      <c r="R5595" s="325"/>
      <c r="S5595" s="325"/>
      <c r="T5595" s="328"/>
      <c r="U5595" s="329"/>
      <c r="V5595" s="330"/>
      <c r="W5595" s="330"/>
      <c r="X5595" s="325"/>
      <c r="Y5595" s="325"/>
      <c r="Z5595" s="325"/>
      <c r="AA5595" s="325"/>
      <c r="AB5595" s="325"/>
      <c r="AC5595" s="325"/>
      <c r="AD5595" s="325"/>
      <c r="AE5595" s="330"/>
      <c r="AF5595" s="326"/>
      <c r="AG5595" s="327"/>
      <c r="AH5595" s="327"/>
      <c r="AI5595" s="327"/>
      <c r="AJ5595" s="326"/>
      <c r="AK5595" s="327"/>
      <c r="AL5595" s="327"/>
      <c r="AM5595" s="331"/>
      <c r="AN5595" s="332"/>
      <c r="AO5595" s="333"/>
      <c r="AP5595" s="333"/>
      <c r="AQ5595" s="333"/>
      <c r="AR5595" s="332"/>
      <c r="AS5595" s="332"/>
    </row>
    <row r="5596" spans="1:45" x14ac:dyDescent="0.2">
      <c r="A5596" s="326"/>
      <c r="B5596" s="325"/>
      <c r="C5596" s="325"/>
      <c r="D5596" s="325"/>
      <c r="E5596" s="325"/>
      <c r="F5596" s="325"/>
      <c r="G5596" s="325"/>
      <c r="H5596" s="325"/>
      <c r="I5596" s="325"/>
      <c r="J5596" s="325"/>
      <c r="K5596" s="325"/>
      <c r="L5596" s="327"/>
      <c r="M5596" s="328"/>
      <c r="N5596" s="327"/>
      <c r="P5596" s="325"/>
      <c r="Q5596" s="325"/>
      <c r="R5596" s="325"/>
      <c r="S5596" s="325"/>
      <c r="T5596" s="328"/>
      <c r="U5596" s="329"/>
      <c r="V5596" s="330"/>
      <c r="W5596" s="330"/>
      <c r="X5596" s="325"/>
      <c r="Y5596" s="325"/>
      <c r="Z5596" s="325"/>
      <c r="AA5596" s="325"/>
      <c r="AB5596" s="325"/>
      <c r="AC5596" s="325"/>
      <c r="AD5596" s="325"/>
      <c r="AE5596" s="330"/>
      <c r="AF5596" s="326"/>
      <c r="AG5596" s="327"/>
      <c r="AH5596" s="327"/>
      <c r="AI5596" s="327"/>
      <c r="AJ5596" s="326"/>
      <c r="AK5596" s="327"/>
      <c r="AL5596" s="327"/>
      <c r="AM5596" s="331"/>
      <c r="AN5596" s="332"/>
      <c r="AO5596" s="333"/>
      <c r="AP5596" s="333"/>
      <c r="AQ5596" s="333"/>
      <c r="AR5596" s="332"/>
      <c r="AS5596" s="332"/>
    </row>
    <row r="5597" spans="1:45" x14ac:dyDescent="0.2">
      <c r="A5597" s="326"/>
      <c r="B5597" s="325"/>
      <c r="C5597" s="325"/>
      <c r="D5597" s="325"/>
      <c r="E5597" s="325"/>
      <c r="F5597" s="325"/>
      <c r="G5597" s="325"/>
      <c r="H5597" s="325"/>
      <c r="I5597" s="325"/>
      <c r="J5597" s="325"/>
      <c r="K5597" s="325"/>
      <c r="L5597" s="327"/>
      <c r="M5597" s="328"/>
      <c r="N5597" s="327"/>
      <c r="P5597" s="325"/>
      <c r="Q5597" s="325"/>
      <c r="R5597" s="325"/>
      <c r="S5597" s="325"/>
      <c r="T5597" s="328"/>
      <c r="U5597" s="329"/>
      <c r="V5597" s="330"/>
      <c r="W5597" s="330"/>
      <c r="X5597" s="325"/>
      <c r="Y5597" s="325"/>
      <c r="Z5597" s="325"/>
      <c r="AA5597" s="325"/>
      <c r="AB5597" s="325"/>
      <c r="AC5597" s="325"/>
      <c r="AD5597" s="325"/>
      <c r="AE5597" s="330"/>
      <c r="AF5597" s="326"/>
      <c r="AG5597" s="327"/>
      <c r="AH5597" s="327"/>
      <c r="AI5597" s="327"/>
      <c r="AJ5597" s="326"/>
      <c r="AK5597" s="327"/>
      <c r="AL5597" s="327"/>
      <c r="AM5597" s="331"/>
      <c r="AN5597" s="332"/>
      <c r="AO5597" s="333"/>
      <c r="AP5597" s="333"/>
      <c r="AQ5597" s="333"/>
      <c r="AR5597" s="332"/>
      <c r="AS5597" s="332"/>
    </row>
    <row r="5598" spans="1:45" x14ac:dyDescent="0.2">
      <c r="A5598" s="326"/>
      <c r="B5598" s="325"/>
      <c r="C5598" s="325"/>
      <c r="D5598" s="325"/>
      <c r="E5598" s="325"/>
      <c r="F5598" s="325"/>
      <c r="G5598" s="325"/>
      <c r="H5598" s="325"/>
      <c r="I5598" s="325"/>
      <c r="J5598" s="325"/>
      <c r="K5598" s="325"/>
      <c r="L5598" s="327"/>
      <c r="M5598" s="328"/>
      <c r="N5598" s="327"/>
      <c r="P5598" s="325"/>
      <c r="Q5598" s="325"/>
      <c r="R5598" s="325"/>
      <c r="S5598" s="325"/>
      <c r="T5598" s="328"/>
      <c r="U5598" s="329"/>
      <c r="V5598" s="330"/>
      <c r="W5598" s="330"/>
      <c r="X5598" s="325"/>
      <c r="Y5598" s="325"/>
      <c r="Z5598" s="325"/>
      <c r="AA5598" s="325"/>
      <c r="AB5598" s="325"/>
      <c r="AC5598" s="325"/>
      <c r="AD5598" s="325"/>
      <c r="AE5598" s="330"/>
      <c r="AF5598" s="326"/>
      <c r="AG5598" s="327"/>
      <c r="AH5598" s="327"/>
      <c r="AI5598" s="327"/>
      <c r="AJ5598" s="326"/>
      <c r="AK5598" s="327"/>
      <c r="AL5598" s="327"/>
      <c r="AM5598" s="331"/>
      <c r="AN5598" s="332"/>
      <c r="AO5598" s="333"/>
      <c r="AP5598" s="333"/>
      <c r="AQ5598" s="333"/>
      <c r="AR5598" s="332"/>
      <c r="AS5598" s="332"/>
    </row>
    <row r="5599" spans="1:45" x14ac:dyDescent="0.2">
      <c r="A5599" s="326"/>
      <c r="B5599" s="325"/>
      <c r="C5599" s="325"/>
      <c r="D5599" s="325"/>
      <c r="E5599" s="325"/>
      <c r="F5599" s="325"/>
      <c r="G5599" s="325"/>
      <c r="H5599" s="325"/>
      <c r="I5599" s="325"/>
      <c r="J5599" s="325"/>
      <c r="K5599" s="325"/>
      <c r="L5599" s="327"/>
      <c r="M5599" s="328"/>
      <c r="N5599" s="327"/>
      <c r="P5599" s="325"/>
      <c r="Q5599" s="325"/>
      <c r="R5599" s="325"/>
      <c r="S5599" s="325"/>
      <c r="T5599" s="328"/>
      <c r="U5599" s="329"/>
      <c r="V5599" s="330"/>
      <c r="W5599" s="330"/>
      <c r="X5599" s="325"/>
      <c r="Y5599" s="325"/>
      <c r="Z5599" s="325"/>
      <c r="AA5599" s="325"/>
      <c r="AB5599" s="325"/>
      <c r="AC5599" s="325"/>
      <c r="AD5599" s="325"/>
      <c r="AE5599" s="330"/>
      <c r="AF5599" s="326"/>
      <c r="AG5599" s="327"/>
      <c r="AH5599" s="327"/>
      <c r="AI5599" s="327"/>
      <c r="AJ5599" s="326"/>
      <c r="AK5599" s="327"/>
      <c r="AL5599" s="327"/>
      <c r="AM5599" s="331"/>
      <c r="AN5599" s="332"/>
      <c r="AO5599" s="333"/>
      <c r="AP5599" s="333"/>
      <c r="AQ5599" s="333"/>
      <c r="AR5599" s="332"/>
      <c r="AS5599" s="332"/>
    </row>
    <row r="5600" spans="1:45" x14ac:dyDescent="0.2">
      <c r="A5600" s="326"/>
      <c r="B5600" s="325"/>
      <c r="C5600" s="325"/>
      <c r="D5600" s="325"/>
      <c r="E5600" s="325"/>
      <c r="F5600" s="325"/>
      <c r="G5600" s="325"/>
      <c r="H5600" s="325"/>
      <c r="I5600" s="325"/>
      <c r="J5600" s="325"/>
      <c r="K5600" s="325"/>
      <c r="L5600" s="327"/>
      <c r="M5600" s="328"/>
      <c r="N5600" s="327"/>
      <c r="P5600" s="325"/>
      <c r="Q5600" s="325"/>
      <c r="R5600" s="325"/>
      <c r="S5600" s="325"/>
      <c r="T5600" s="328"/>
      <c r="U5600" s="329"/>
      <c r="V5600" s="330"/>
      <c r="W5600" s="330"/>
      <c r="X5600" s="325"/>
      <c r="Y5600" s="325"/>
      <c r="Z5600" s="325"/>
      <c r="AA5600" s="325"/>
      <c r="AB5600" s="325"/>
      <c r="AC5600" s="325"/>
      <c r="AD5600" s="325"/>
      <c r="AE5600" s="330"/>
      <c r="AF5600" s="326"/>
      <c r="AG5600" s="327"/>
      <c r="AH5600" s="327"/>
      <c r="AI5600" s="327"/>
      <c r="AJ5600" s="326"/>
      <c r="AK5600" s="327"/>
      <c r="AL5600" s="327"/>
      <c r="AM5600" s="331"/>
      <c r="AN5600" s="332"/>
      <c r="AO5600" s="333"/>
      <c r="AP5600" s="333"/>
      <c r="AQ5600" s="333"/>
      <c r="AR5600" s="332"/>
      <c r="AS5600" s="332"/>
    </row>
    <row r="5601" spans="1:45" x14ac:dyDescent="0.2">
      <c r="A5601" s="306"/>
      <c r="L5601" s="307"/>
      <c r="N5601" s="307"/>
      <c r="U5601" s="309"/>
      <c r="AF5601" s="306"/>
      <c r="AG5601" s="307"/>
      <c r="AH5601" s="307"/>
      <c r="AI5601" s="307"/>
      <c r="AK5601" s="307"/>
      <c r="AL5601" s="307"/>
      <c r="AN5601" s="312"/>
      <c r="AS5601" s="314"/>
    </row>
    <row r="5602" spans="1:45" x14ac:dyDescent="0.2">
      <c r="A5602" s="306"/>
      <c r="L5602" s="307"/>
      <c r="N5602" s="307"/>
      <c r="U5602" s="309"/>
      <c r="AF5602" s="306"/>
      <c r="AG5602" s="307"/>
      <c r="AH5602" s="307"/>
      <c r="AI5602" s="307"/>
      <c r="AJ5602" s="306"/>
      <c r="AK5602" s="307"/>
      <c r="AL5602" s="307"/>
      <c r="AN5602" s="312"/>
      <c r="AS5602" s="314"/>
    </row>
    <row r="5603" spans="1:45" x14ac:dyDescent="0.2">
      <c r="A5603" s="306"/>
      <c r="L5603" s="307"/>
      <c r="N5603" s="307"/>
      <c r="U5603" s="309"/>
      <c r="AF5603" s="306"/>
      <c r="AG5603" s="307"/>
      <c r="AH5603" s="307"/>
      <c r="AI5603" s="307"/>
      <c r="AJ5603" s="306"/>
      <c r="AK5603" s="307"/>
      <c r="AL5603" s="307"/>
      <c r="AN5603" s="312"/>
      <c r="AS5603" s="314"/>
    </row>
    <row r="5604" spans="1:45" x14ac:dyDescent="0.2">
      <c r="A5604" s="326"/>
      <c r="B5604" s="325"/>
      <c r="C5604" s="325"/>
      <c r="D5604" s="325"/>
      <c r="E5604" s="325"/>
      <c r="F5604" s="325"/>
      <c r="G5604" s="325"/>
      <c r="H5604" s="325"/>
      <c r="I5604" s="325"/>
      <c r="J5604" s="325"/>
      <c r="K5604" s="325"/>
      <c r="L5604" s="327"/>
      <c r="M5604" s="328"/>
      <c r="N5604" s="327"/>
      <c r="P5604" s="325"/>
      <c r="Q5604" s="325"/>
      <c r="R5604" s="325"/>
      <c r="S5604" s="325"/>
      <c r="T5604" s="328"/>
      <c r="U5604" s="329"/>
      <c r="V5604" s="330"/>
      <c r="W5604" s="330"/>
      <c r="X5604" s="325"/>
      <c r="Y5604" s="325"/>
      <c r="Z5604" s="325"/>
      <c r="AA5604" s="325"/>
      <c r="AB5604" s="325"/>
      <c r="AC5604" s="325"/>
      <c r="AD5604" s="325"/>
      <c r="AE5604" s="330"/>
      <c r="AF5604" s="326"/>
      <c r="AG5604" s="327"/>
      <c r="AH5604" s="327"/>
      <c r="AI5604" s="327"/>
      <c r="AJ5604" s="326"/>
      <c r="AK5604" s="327"/>
      <c r="AL5604" s="327"/>
      <c r="AM5604" s="331"/>
      <c r="AN5604" s="332"/>
      <c r="AO5604" s="333"/>
      <c r="AP5604" s="333"/>
      <c r="AQ5604" s="333"/>
      <c r="AR5604" s="332"/>
      <c r="AS5604" s="332"/>
    </row>
    <row r="5605" spans="1:45" x14ac:dyDescent="0.2">
      <c r="A5605" s="326"/>
      <c r="B5605" s="325"/>
      <c r="C5605" s="325"/>
      <c r="D5605" s="325"/>
      <c r="E5605" s="325"/>
      <c r="F5605" s="325"/>
      <c r="G5605" s="325"/>
      <c r="H5605" s="325"/>
      <c r="I5605" s="325"/>
      <c r="J5605" s="325"/>
      <c r="K5605" s="325"/>
      <c r="L5605" s="327"/>
      <c r="M5605" s="328"/>
      <c r="N5605" s="327"/>
      <c r="P5605" s="325"/>
      <c r="Q5605" s="325"/>
      <c r="R5605" s="325"/>
      <c r="S5605" s="325"/>
      <c r="T5605" s="328"/>
      <c r="U5605" s="329"/>
      <c r="V5605" s="330"/>
      <c r="W5605" s="330"/>
      <c r="X5605" s="325"/>
      <c r="Y5605" s="325"/>
      <c r="Z5605" s="325"/>
      <c r="AA5605" s="325"/>
      <c r="AB5605" s="325"/>
      <c r="AC5605" s="325"/>
      <c r="AD5605" s="325"/>
      <c r="AE5605" s="330"/>
      <c r="AF5605" s="326"/>
      <c r="AG5605" s="327"/>
      <c r="AH5605" s="327"/>
      <c r="AI5605" s="327"/>
      <c r="AJ5605" s="326"/>
      <c r="AK5605" s="327"/>
      <c r="AL5605" s="327"/>
      <c r="AM5605" s="331"/>
      <c r="AN5605" s="332"/>
      <c r="AO5605" s="333"/>
      <c r="AP5605" s="333"/>
      <c r="AQ5605" s="333"/>
      <c r="AR5605" s="332"/>
      <c r="AS5605" s="332"/>
    </row>
    <row r="5606" spans="1:45" x14ac:dyDescent="0.2">
      <c r="A5606" s="326"/>
      <c r="B5606" s="325"/>
      <c r="C5606" s="325"/>
      <c r="D5606" s="325"/>
      <c r="E5606" s="325"/>
      <c r="F5606" s="325"/>
      <c r="G5606" s="325"/>
      <c r="H5606" s="325"/>
      <c r="I5606" s="325"/>
      <c r="J5606" s="325"/>
      <c r="K5606" s="325"/>
      <c r="L5606" s="327"/>
      <c r="M5606" s="328"/>
      <c r="N5606" s="327"/>
      <c r="P5606" s="325"/>
      <c r="Q5606" s="325"/>
      <c r="R5606" s="325"/>
      <c r="S5606" s="325"/>
      <c r="T5606" s="328"/>
      <c r="U5606" s="329"/>
      <c r="V5606" s="330"/>
      <c r="W5606" s="330"/>
      <c r="X5606" s="325"/>
      <c r="Y5606" s="325"/>
      <c r="Z5606" s="325"/>
      <c r="AA5606" s="325"/>
      <c r="AB5606" s="325"/>
      <c r="AC5606" s="325"/>
      <c r="AD5606" s="325"/>
      <c r="AE5606" s="330"/>
      <c r="AF5606" s="326"/>
      <c r="AG5606" s="327"/>
      <c r="AH5606" s="327"/>
      <c r="AI5606" s="327"/>
      <c r="AJ5606" s="326"/>
      <c r="AK5606" s="327"/>
      <c r="AL5606" s="327"/>
      <c r="AM5606" s="331"/>
      <c r="AN5606" s="332"/>
      <c r="AO5606" s="333"/>
      <c r="AP5606" s="333"/>
      <c r="AQ5606" s="333"/>
      <c r="AR5606" s="332"/>
      <c r="AS5606" s="332"/>
    </row>
    <row r="5607" spans="1:45" x14ac:dyDescent="0.2">
      <c r="A5607" s="306"/>
      <c r="L5607" s="307"/>
      <c r="N5607" s="307"/>
      <c r="U5607" s="309"/>
      <c r="AF5607" s="306"/>
      <c r="AG5607" s="307"/>
      <c r="AH5607" s="307"/>
      <c r="AI5607" s="307"/>
      <c r="AK5607" s="307"/>
      <c r="AL5607" s="307"/>
      <c r="AN5607" s="312"/>
      <c r="AS5607" s="314"/>
    </row>
    <row r="5608" spans="1:45" x14ac:dyDescent="0.2">
      <c r="A5608" s="306"/>
      <c r="L5608" s="307"/>
      <c r="N5608" s="307"/>
      <c r="U5608" s="309"/>
      <c r="AF5608" s="306"/>
      <c r="AG5608" s="307"/>
      <c r="AH5608" s="307"/>
      <c r="AI5608" s="307"/>
      <c r="AJ5608" s="306"/>
      <c r="AK5608" s="307"/>
      <c r="AL5608" s="307"/>
      <c r="AN5608" s="312"/>
      <c r="AS5608" s="314"/>
    </row>
    <row r="5609" spans="1:45" x14ac:dyDescent="0.2">
      <c r="A5609" s="306"/>
      <c r="L5609" s="307"/>
      <c r="N5609" s="307"/>
      <c r="U5609" s="309"/>
      <c r="AF5609" s="306"/>
      <c r="AG5609" s="307"/>
      <c r="AH5609" s="307"/>
      <c r="AI5609" s="307"/>
      <c r="AJ5609" s="306"/>
      <c r="AK5609" s="307"/>
      <c r="AL5609" s="307"/>
      <c r="AN5609" s="312"/>
      <c r="AS5609" s="314"/>
    </row>
    <row r="5610" spans="1:45" x14ac:dyDescent="0.2">
      <c r="A5610" s="326"/>
      <c r="B5610" s="325"/>
      <c r="C5610" s="325"/>
      <c r="D5610" s="325"/>
      <c r="E5610" s="325"/>
      <c r="F5610" s="325"/>
      <c r="G5610" s="325"/>
      <c r="H5610" s="325"/>
      <c r="I5610" s="325"/>
      <c r="J5610" s="325"/>
      <c r="K5610" s="325"/>
      <c r="L5610" s="327"/>
      <c r="M5610" s="328"/>
      <c r="N5610" s="327"/>
      <c r="P5610" s="325"/>
      <c r="Q5610" s="325"/>
      <c r="R5610" s="325"/>
      <c r="S5610" s="325"/>
      <c r="T5610" s="328"/>
      <c r="U5610" s="329"/>
      <c r="V5610" s="330"/>
      <c r="W5610" s="330"/>
      <c r="X5610" s="325"/>
      <c r="Y5610" s="325"/>
      <c r="Z5610" s="325"/>
      <c r="AA5610" s="325"/>
      <c r="AB5610" s="325"/>
      <c r="AC5610" s="325"/>
      <c r="AD5610" s="325"/>
      <c r="AE5610" s="330"/>
      <c r="AF5610" s="326"/>
      <c r="AG5610" s="327"/>
      <c r="AH5610" s="327"/>
      <c r="AI5610" s="327"/>
      <c r="AJ5610" s="326"/>
      <c r="AK5610" s="327"/>
      <c r="AL5610" s="327"/>
      <c r="AM5610" s="331"/>
      <c r="AN5610" s="332"/>
      <c r="AO5610" s="333"/>
      <c r="AP5610" s="333"/>
      <c r="AQ5610" s="333"/>
      <c r="AR5610" s="332"/>
      <c r="AS5610" s="332"/>
    </row>
    <row r="5611" spans="1:45" x14ac:dyDescent="0.2">
      <c r="A5611" s="326"/>
      <c r="B5611" s="325"/>
      <c r="C5611" s="325"/>
      <c r="D5611" s="325"/>
      <c r="E5611" s="325"/>
      <c r="F5611" s="325"/>
      <c r="G5611" s="325"/>
      <c r="H5611" s="325"/>
      <c r="I5611" s="325"/>
      <c r="J5611" s="325"/>
      <c r="K5611" s="325"/>
      <c r="L5611" s="327"/>
      <c r="M5611" s="328"/>
      <c r="N5611" s="327"/>
      <c r="P5611" s="325"/>
      <c r="Q5611" s="325"/>
      <c r="R5611" s="325"/>
      <c r="S5611" s="325"/>
      <c r="T5611" s="328"/>
      <c r="U5611" s="329"/>
      <c r="V5611" s="330"/>
      <c r="W5611" s="330"/>
      <c r="X5611" s="325"/>
      <c r="Y5611" s="325"/>
      <c r="Z5611" s="325"/>
      <c r="AA5611" s="325"/>
      <c r="AB5611" s="325"/>
      <c r="AC5611" s="325"/>
      <c r="AD5611" s="325"/>
      <c r="AE5611" s="330"/>
      <c r="AF5611" s="326"/>
      <c r="AG5611" s="327"/>
      <c r="AH5611" s="327"/>
      <c r="AI5611" s="327"/>
      <c r="AJ5611" s="326"/>
      <c r="AK5611" s="327"/>
      <c r="AL5611" s="327"/>
      <c r="AM5611" s="331"/>
      <c r="AN5611" s="332"/>
      <c r="AO5611" s="333"/>
      <c r="AP5611" s="333"/>
      <c r="AQ5611" s="333"/>
      <c r="AR5611" s="332"/>
      <c r="AS5611" s="332"/>
    </row>
    <row r="5612" spans="1:45" x14ac:dyDescent="0.2">
      <c r="A5612" s="326"/>
      <c r="B5612" s="325"/>
      <c r="C5612" s="325"/>
      <c r="D5612" s="325"/>
      <c r="E5612" s="325"/>
      <c r="F5612" s="325"/>
      <c r="G5612" s="325"/>
      <c r="H5612" s="325"/>
      <c r="I5612" s="325"/>
      <c r="J5612" s="325"/>
      <c r="K5612" s="325"/>
      <c r="L5612" s="327"/>
      <c r="M5612" s="328"/>
      <c r="N5612" s="327"/>
      <c r="P5612" s="325"/>
      <c r="Q5612" s="325"/>
      <c r="R5612" s="325"/>
      <c r="S5612" s="325"/>
      <c r="T5612" s="328"/>
      <c r="U5612" s="329"/>
      <c r="V5612" s="330"/>
      <c r="W5612" s="330"/>
      <c r="X5612" s="325"/>
      <c r="Y5612" s="325"/>
      <c r="Z5612" s="325"/>
      <c r="AA5612" s="325"/>
      <c r="AB5612" s="325"/>
      <c r="AC5612" s="325"/>
      <c r="AD5612" s="325"/>
      <c r="AE5612" s="330"/>
      <c r="AF5612" s="326"/>
      <c r="AG5612" s="327"/>
      <c r="AH5612" s="327"/>
      <c r="AI5612" s="327"/>
      <c r="AJ5612" s="326"/>
      <c r="AK5612" s="327"/>
      <c r="AL5612" s="327"/>
      <c r="AM5612" s="331"/>
      <c r="AN5612" s="332"/>
      <c r="AO5612" s="333"/>
      <c r="AP5612" s="333"/>
      <c r="AQ5612" s="333"/>
      <c r="AR5612" s="332"/>
      <c r="AS5612" s="332"/>
    </row>
    <row r="5613" spans="1:45" x14ac:dyDescent="0.2">
      <c r="A5613" s="306"/>
      <c r="L5613" s="307"/>
      <c r="N5613" s="307"/>
      <c r="U5613" s="309"/>
      <c r="AF5613" s="306"/>
      <c r="AG5613" s="307"/>
      <c r="AH5613" s="307"/>
      <c r="AI5613" s="307"/>
      <c r="AK5613" s="307"/>
      <c r="AL5613" s="307"/>
      <c r="AN5613" s="312"/>
      <c r="AS5613" s="314"/>
    </row>
    <row r="5614" spans="1:45" x14ac:dyDescent="0.2">
      <c r="A5614" s="306"/>
      <c r="L5614" s="307"/>
      <c r="N5614" s="307"/>
      <c r="U5614" s="309"/>
      <c r="AF5614" s="306"/>
      <c r="AG5614" s="307"/>
      <c r="AH5614" s="307"/>
      <c r="AI5614" s="307"/>
      <c r="AJ5614" s="306"/>
      <c r="AK5614" s="307"/>
      <c r="AL5614" s="307"/>
      <c r="AN5614" s="312"/>
      <c r="AS5614" s="314"/>
    </row>
    <row r="5615" spans="1:45" x14ac:dyDescent="0.2">
      <c r="A5615" s="306"/>
      <c r="L5615" s="307"/>
      <c r="N5615" s="307"/>
      <c r="U5615" s="309"/>
      <c r="AF5615" s="306"/>
      <c r="AG5615" s="307"/>
      <c r="AH5615" s="307"/>
      <c r="AI5615" s="307"/>
      <c r="AJ5615" s="306"/>
      <c r="AK5615" s="307"/>
      <c r="AL5615" s="307"/>
      <c r="AN5615" s="312"/>
      <c r="AS5615" s="314"/>
    </row>
    <row r="5616" spans="1:45" x14ac:dyDescent="0.2">
      <c r="A5616" s="326"/>
      <c r="B5616" s="325"/>
      <c r="C5616" s="325"/>
      <c r="D5616" s="325"/>
      <c r="E5616" s="325"/>
      <c r="F5616" s="325"/>
      <c r="G5616" s="325"/>
      <c r="H5616" s="325"/>
      <c r="I5616" s="325"/>
      <c r="J5616" s="325"/>
      <c r="K5616" s="325"/>
      <c r="L5616" s="327"/>
      <c r="M5616" s="328"/>
      <c r="N5616" s="327"/>
      <c r="P5616" s="325"/>
      <c r="Q5616" s="325"/>
      <c r="R5616" s="325"/>
      <c r="S5616" s="325"/>
      <c r="T5616" s="328"/>
      <c r="U5616" s="329"/>
      <c r="V5616" s="330"/>
      <c r="W5616" s="330"/>
      <c r="X5616" s="325"/>
      <c r="Y5616" s="325"/>
      <c r="Z5616" s="325"/>
      <c r="AA5616" s="325"/>
      <c r="AB5616" s="325"/>
      <c r="AC5616" s="325"/>
      <c r="AD5616" s="325"/>
      <c r="AE5616" s="330"/>
      <c r="AF5616" s="326"/>
      <c r="AG5616" s="327"/>
      <c r="AH5616" s="327"/>
      <c r="AI5616" s="327"/>
      <c r="AJ5616" s="326"/>
      <c r="AK5616" s="327"/>
      <c r="AL5616" s="327"/>
      <c r="AM5616" s="331"/>
      <c r="AN5616" s="332"/>
      <c r="AO5616" s="333"/>
      <c r="AP5616" s="333"/>
      <c r="AQ5616" s="333"/>
      <c r="AR5616" s="332"/>
      <c r="AS5616" s="332"/>
    </row>
    <row r="5617" spans="1:45" x14ac:dyDescent="0.2">
      <c r="A5617" s="326"/>
      <c r="B5617" s="325"/>
      <c r="C5617" s="325"/>
      <c r="D5617" s="325"/>
      <c r="E5617" s="325"/>
      <c r="F5617" s="325"/>
      <c r="G5617" s="325"/>
      <c r="H5617" s="325"/>
      <c r="I5617" s="325"/>
      <c r="J5617" s="325"/>
      <c r="K5617" s="325"/>
      <c r="L5617" s="327"/>
      <c r="M5617" s="328"/>
      <c r="N5617" s="327"/>
      <c r="P5617" s="325"/>
      <c r="Q5617" s="325"/>
      <c r="R5617" s="325"/>
      <c r="S5617" s="325"/>
      <c r="T5617" s="328"/>
      <c r="U5617" s="329"/>
      <c r="V5617" s="330"/>
      <c r="W5617" s="330"/>
      <c r="X5617" s="325"/>
      <c r="Y5617" s="325"/>
      <c r="Z5617" s="325"/>
      <c r="AA5617" s="325"/>
      <c r="AB5617" s="325"/>
      <c r="AC5617" s="325"/>
      <c r="AD5617" s="325"/>
      <c r="AE5617" s="330"/>
      <c r="AF5617" s="326"/>
      <c r="AG5617" s="327"/>
      <c r="AH5617" s="327"/>
      <c r="AI5617" s="327"/>
      <c r="AJ5617" s="326"/>
      <c r="AK5617" s="327"/>
      <c r="AL5617" s="327"/>
      <c r="AM5617" s="331"/>
      <c r="AN5617" s="332"/>
      <c r="AO5617" s="333"/>
      <c r="AP5617" s="333"/>
      <c r="AQ5617" s="333"/>
      <c r="AR5617" s="332"/>
      <c r="AS5617" s="332"/>
    </row>
    <row r="5618" spans="1:45" x14ac:dyDescent="0.2">
      <c r="A5618" s="326"/>
      <c r="B5618" s="325"/>
      <c r="C5618" s="325"/>
      <c r="D5618" s="325"/>
      <c r="E5618" s="325"/>
      <c r="F5618" s="325"/>
      <c r="G5618" s="325"/>
      <c r="H5618" s="325"/>
      <c r="I5618" s="325"/>
      <c r="J5618" s="325"/>
      <c r="K5618" s="325"/>
      <c r="L5618" s="327"/>
      <c r="M5618" s="328"/>
      <c r="N5618" s="327"/>
      <c r="P5618" s="325"/>
      <c r="Q5618" s="325"/>
      <c r="R5618" s="325"/>
      <c r="S5618" s="325"/>
      <c r="T5618" s="328"/>
      <c r="U5618" s="329"/>
      <c r="V5618" s="330"/>
      <c r="W5618" s="330"/>
      <c r="X5618" s="325"/>
      <c r="Y5618" s="325"/>
      <c r="Z5618" s="325"/>
      <c r="AA5618" s="325"/>
      <c r="AB5618" s="325"/>
      <c r="AC5618" s="325"/>
      <c r="AD5618" s="325"/>
      <c r="AE5618" s="330"/>
      <c r="AF5618" s="326"/>
      <c r="AG5618" s="327"/>
      <c r="AH5618" s="327"/>
      <c r="AI5618" s="327"/>
      <c r="AJ5618" s="326"/>
      <c r="AK5618" s="327"/>
      <c r="AL5618" s="327"/>
      <c r="AM5618" s="331"/>
      <c r="AN5618" s="332"/>
      <c r="AO5618" s="333"/>
      <c r="AP5618" s="333"/>
      <c r="AQ5618" s="333"/>
      <c r="AR5618" s="332"/>
      <c r="AS5618" s="332"/>
    </row>
    <row r="5619" spans="1:45" x14ac:dyDescent="0.2">
      <c r="A5619" s="306"/>
      <c r="L5619" s="307"/>
      <c r="N5619" s="307"/>
      <c r="U5619" s="309"/>
      <c r="AF5619" s="306"/>
      <c r="AG5619" s="307"/>
      <c r="AH5619" s="307"/>
      <c r="AI5619" s="307"/>
      <c r="AK5619" s="307"/>
      <c r="AL5619" s="307"/>
      <c r="AN5619" s="312"/>
      <c r="AS5619" s="314"/>
    </row>
    <row r="5620" spans="1:45" x14ac:dyDescent="0.2">
      <c r="A5620" s="306"/>
      <c r="L5620" s="307"/>
      <c r="N5620" s="307"/>
      <c r="U5620" s="309"/>
      <c r="AF5620" s="306"/>
      <c r="AG5620" s="307"/>
      <c r="AH5620" s="307"/>
      <c r="AI5620" s="307"/>
      <c r="AJ5620" s="306"/>
      <c r="AK5620" s="307"/>
      <c r="AL5620" s="307"/>
      <c r="AN5620" s="312"/>
      <c r="AS5620" s="314"/>
    </row>
    <row r="5621" spans="1:45" x14ac:dyDescent="0.2">
      <c r="A5621" s="306"/>
      <c r="L5621" s="307"/>
      <c r="N5621" s="307"/>
      <c r="U5621" s="309"/>
      <c r="AF5621" s="306"/>
      <c r="AG5621" s="307"/>
      <c r="AH5621" s="307"/>
      <c r="AI5621" s="307"/>
      <c r="AJ5621" s="306"/>
      <c r="AK5621" s="307"/>
      <c r="AL5621" s="307"/>
      <c r="AN5621" s="312"/>
      <c r="AS5621" s="314"/>
    </row>
    <row r="5622" spans="1:45" x14ac:dyDescent="0.2">
      <c r="A5622" s="326"/>
      <c r="B5622" s="325"/>
      <c r="C5622" s="325"/>
      <c r="D5622" s="325"/>
      <c r="E5622" s="325"/>
      <c r="F5622" s="325"/>
      <c r="G5622" s="325"/>
      <c r="H5622" s="325"/>
      <c r="I5622" s="325"/>
      <c r="J5622" s="325"/>
      <c r="K5622" s="325"/>
      <c r="L5622" s="327"/>
      <c r="M5622" s="328"/>
      <c r="N5622" s="327"/>
      <c r="P5622" s="325"/>
      <c r="Q5622" s="325"/>
      <c r="R5622" s="325"/>
      <c r="S5622" s="325"/>
      <c r="T5622" s="328"/>
      <c r="U5622" s="329"/>
      <c r="V5622" s="330"/>
      <c r="W5622" s="330"/>
      <c r="X5622" s="325"/>
      <c r="Y5622" s="325"/>
      <c r="Z5622" s="325"/>
      <c r="AA5622" s="325"/>
      <c r="AB5622" s="325"/>
      <c r="AC5622" s="325"/>
      <c r="AD5622" s="325"/>
      <c r="AE5622" s="330"/>
      <c r="AF5622" s="326"/>
      <c r="AG5622" s="327"/>
      <c r="AH5622" s="327"/>
      <c r="AI5622" s="327"/>
      <c r="AJ5622" s="326"/>
      <c r="AK5622" s="327"/>
      <c r="AL5622" s="327"/>
      <c r="AM5622" s="331"/>
      <c r="AN5622" s="332"/>
      <c r="AO5622" s="333"/>
      <c r="AP5622" s="333"/>
      <c r="AQ5622" s="333"/>
      <c r="AR5622" s="332"/>
      <c r="AS5622" s="332"/>
    </row>
    <row r="5623" spans="1:45" x14ac:dyDescent="0.2">
      <c r="A5623" s="326"/>
      <c r="B5623" s="325"/>
      <c r="C5623" s="325"/>
      <c r="D5623" s="325"/>
      <c r="E5623" s="325"/>
      <c r="F5623" s="325"/>
      <c r="G5623" s="325"/>
      <c r="H5623" s="325"/>
      <c r="I5623" s="325"/>
      <c r="J5623" s="325"/>
      <c r="K5623" s="325"/>
      <c r="L5623" s="327"/>
      <c r="M5623" s="328"/>
      <c r="N5623" s="327"/>
      <c r="P5623" s="325"/>
      <c r="Q5623" s="325"/>
      <c r="R5623" s="325"/>
      <c r="S5623" s="325"/>
      <c r="T5623" s="328"/>
      <c r="U5623" s="329"/>
      <c r="V5623" s="330"/>
      <c r="W5623" s="330"/>
      <c r="X5623" s="325"/>
      <c r="Y5623" s="325"/>
      <c r="Z5623" s="325"/>
      <c r="AA5623" s="325"/>
      <c r="AB5623" s="325"/>
      <c r="AC5623" s="325"/>
      <c r="AD5623" s="325"/>
      <c r="AE5623" s="330"/>
      <c r="AF5623" s="326"/>
      <c r="AG5623" s="327"/>
      <c r="AH5623" s="327"/>
      <c r="AI5623" s="327"/>
      <c r="AJ5623" s="326"/>
      <c r="AK5623" s="327"/>
      <c r="AL5623" s="327"/>
      <c r="AM5623" s="331"/>
      <c r="AN5623" s="332"/>
      <c r="AO5623" s="333"/>
      <c r="AP5623" s="333"/>
      <c r="AQ5623" s="333"/>
      <c r="AR5623" s="332"/>
      <c r="AS5623" s="332"/>
    </row>
    <row r="5624" spans="1:45" x14ac:dyDescent="0.2">
      <c r="A5624" s="326"/>
      <c r="B5624" s="325"/>
      <c r="C5624" s="325"/>
      <c r="D5624" s="325"/>
      <c r="E5624" s="325"/>
      <c r="F5624" s="325"/>
      <c r="G5624" s="325"/>
      <c r="H5624" s="325"/>
      <c r="I5624" s="325"/>
      <c r="J5624" s="325"/>
      <c r="K5624" s="325"/>
      <c r="L5624" s="327"/>
      <c r="M5624" s="328"/>
      <c r="N5624" s="327"/>
      <c r="P5624" s="325"/>
      <c r="Q5624" s="325"/>
      <c r="R5624" s="325"/>
      <c r="S5624" s="325"/>
      <c r="T5624" s="328"/>
      <c r="U5624" s="329"/>
      <c r="V5624" s="330"/>
      <c r="W5624" s="330"/>
      <c r="X5624" s="325"/>
      <c r="Y5624" s="325"/>
      <c r="Z5624" s="325"/>
      <c r="AA5624" s="325"/>
      <c r="AB5624" s="325"/>
      <c r="AC5624" s="325"/>
      <c r="AD5624" s="325"/>
      <c r="AE5624" s="330"/>
      <c r="AF5624" s="326"/>
      <c r="AG5624" s="327"/>
      <c r="AH5624" s="327"/>
      <c r="AI5624" s="327"/>
      <c r="AJ5624" s="326"/>
      <c r="AK5624" s="327"/>
      <c r="AL5624" s="327"/>
      <c r="AM5624" s="331"/>
      <c r="AN5624" s="332"/>
      <c r="AO5624" s="333"/>
      <c r="AP5624" s="333"/>
      <c r="AQ5624" s="333"/>
      <c r="AR5624" s="332"/>
      <c r="AS5624" s="332"/>
    </row>
    <row r="5625" spans="1:45" x14ac:dyDescent="0.2">
      <c r="A5625" s="326"/>
      <c r="B5625" s="325"/>
      <c r="C5625" s="325"/>
      <c r="D5625" s="325"/>
      <c r="E5625" s="325"/>
      <c r="F5625" s="325"/>
      <c r="G5625" s="325"/>
      <c r="H5625" s="325"/>
      <c r="I5625" s="325"/>
      <c r="J5625" s="325"/>
      <c r="K5625" s="325"/>
      <c r="L5625" s="327"/>
      <c r="M5625" s="328"/>
      <c r="N5625" s="327"/>
      <c r="P5625" s="325"/>
      <c r="Q5625" s="325"/>
      <c r="R5625" s="325"/>
      <c r="S5625" s="325"/>
      <c r="T5625" s="328"/>
      <c r="U5625" s="329"/>
      <c r="V5625" s="330"/>
      <c r="W5625" s="330"/>
      <c r="X5625" s="325"/>
      <c r="Y5625" s="325"/>
      <c r="Z5625" s="325"/>
      <c r="AA5625" s="325"/>
      <c r="AB5625" s="325"/>
      <c r="AC5625" s="325"/>
      <c r="AD5625" s="325"/>
      <c r="AE5625" s="330"/>
      <c r="AF5625" s="326"/>
      <c r="AG5625" s="327"/>
      <c r="AH5625" s="327"/>
      <c r="AI5625" s="327"/>
      <c r="AJ5625" s="326"/>
      <c r="AK5625" s="327"/>
      <c r="AL5625" s="327"/>
      <c r="AM5625" s="331"/>
      <c r="AN5625" s="332"/>
      <c r="AO5625" s="333"/>
      <c r="AP5625" s="333"/>
      <c r="AQ5625" s="333"/>
      <c r="AR5625" s="332"/>
      <c r="AS5625" s="332"/>
    </row>
    <row r="5626" spans="1:45" x14ac:dyDescent="0.2">
      <c r="A5626" s="326"/>
      <c r="B5626" s="325"/>
      <c r="C5626" s="325"/>
      <c r="D5626" s="325"/>
      <c r="E5626" s="325"/>
      <c r="F5626" s="325"/>
      <c r="G5626" s="325"/>
      <c r="H5626" s="325"/>
      <c r="I5626" s="325"/>
      <c r="J5626" s="325"/>
      <c r="K5626" s="325"/>
      <c r="L5626" s="327"/>
      <c r="M5626" s="328"/>
      <c r="N5626" s="327"/>
      <c r="P5626" s="325"/>
      <c r="Q5626" s="325"/>
      <c r="R5626" s="325"/>
      <c r="S5626" s="325"/>
      <c r="T5626" s="328"/>
      <c r="U5626" s="329"/>
      <c r="V5626" s="330"/>
      <c r="W5626" s="330"/>
      <c r="X5626" s="325"/>
      <c r="Y5626" s="325"/>
      <c r="Z5626" s="325"/>
      <c r="AA5626" s="325"/>
      <c r="AB5626" s="325"/>
      <c r="AC5626" s="325"/>
      <c r="AD5626" s="325"/>
      <c r="AE5626" s="330"/>
      <c r="AF5626" s="326"/>
      <c r="AG5626" s="327"/>
      <c r="AH5626" s="327"/>
      <c r="AI5626" s="327"/>
      <c r="AJ5626" s="326"/>
      <c r="AK5626" s="327"/>
      <c r="AL5626" s="327"/>
      <c r="AM5626" s="331"/>
      <c r="AN5626" s="332"/>
      <c r="AO5626" s="333"/>
      <c r="AP5626" s="333"/>
      <c r="AQ5626" s="333"/>
      <c r="AR5626" s="332"/>
      <c r="AS5626" s="332"/>
    </row>
    <row r="5627" spans="1:45" x14ac:dyDescent="0.2">
      <c r="A5627" s="326"/>
      <c r="B5627" s="325"/>
      <c r="C5627" s="325"/>
      <c r="D5627" s="325"/>
      <c r="E5627" s="325"/>
      <c r="F5627" s="325"/>
      <c r="G5627" s="325"/>
      <c r="H5627" s="325"/>
      <c r="I5627" s="325"/>
      <c r="J5627" s="325"/>
      <c r="K5627" s="325"/>
      <c r="L5627" s="327"/>
      <c r="M5627" s="328"/>
      <c r="N5627" s="327"/>
      <c r="P5627" s="325"/>
      <c r="Q5627" s="325"/>
      <c r="R5627" s="325"/>
      <c r="S5627" s="325"/>
      <c r="T5627" s="328"/>
      <c r="U5627" s="329"/>
      <c r="V5627" s="330"/>
      <c r="W5627" s="330"/>
      <c r="X5627" s="325"/>
      <c r="Y5627" s="325"/>
      <c r="Z5627" s="325"/>
      <c r="AA5627" s="325"/>
      <c r="AB5627" s="325"/>
      <c r="AC5627" s="325"/>
      <c r="AD5627" s="325"/>
      <c r="AE5627" s="330"/>
      <c r="AF5627" s="326"/>
      <c r="AG5627" s="327"/>
      <c r="AH5627" s="327"/>
      <c r="AI5627" s="327"/>
      <c r="AJ5627" s="326"/>
      <c r="AK5627" s="327"/>
      <c r="AL5627" s="327"/>
      <c r="AM5627" s="331"/>
      <c r="AN5627" s="332"/>
      <c r="AO5627" s="333"/>
      <c r="AP5627" s="333"/>
      <c r="AQ5627" s="333"/>
      <c r="AR5627" s="332"/>
      <c r="AS5627" s="332"/>
    </row>
    <row r="5628" spans="1:45" x14ac:dyDescent="0.2">
      <c r="A5628" s="306"/>
      <c r="L5628" s="307"/>
      <c r="N5628" s="307"/>
      <c r="U5628" s="309"/>
      <c r="AF5628" s="306"/>
      <c r="AG5628" s="307"/>
      <c r="AH5628" s="307"/>
      <c r="AI5628" s="307"/>
      <c r="AK5628" s="307"/>
      <c r="AL5628" s="307"/>
      <c r="AN5628" s="312"/>
      <c r="AS5628" s="314"/>
    </row>
    <row r="5629" spans="1:45" x14ac:dyDescent="0.2">
      <c r="A5629" s="306"/>
      <c r="L5629" s="307"/>
      <c r="N5629" s="307"/>
      <c r="U5629" s="309"/>
      <c r="AF5629" s="306"/>
      <c r="AG5629" s="307"/>
      <c r="AH5629" s="307"/>
      <c r="AI5629" s="307"/>
      <c r="AJ5629" s="306"/>
      <c r="AK5629" s="307"/>
      <c r="AL5629" s="307"/>
      <c r="AN5629" s="312"/>
      <c r="AS5629" s="314"/>
    </row>
    <row r="5630" spans="1:45" x14ac:dyDescent="0.2">
      <c r="A5630" s="306"/>
      <c r="L5630" s="307"/>
      <c r="N5630" s="307"/>
      <c r="U5630" s="309"/>
      <c r="AF5630" s="306"/>
      <c r="AG5630" s="307"/>
      <c r="AH5630" s="307"/>
      <c r="AI5630" s="307"/>
      <c r="AJ5630" s="306"/>
      <c r="AK5630" s="307"/>
      <c r="AL5630" s="307"/>
      <c r="AN5630" s="312"/>
      <c r="AS5630" s="314"/>
    </row>
    <row r="5631" spans="1:45" x14ac:dyDescent="0.2">
      <c r="A5631" s="326"/>
      <c r="B5631" s="325"/>
      <c r="C5631" s="325"/>
      <c r="D5631" s="325"/>
      <c r="E5631" s="325"/>
      <c r="F5631" s="325"/>
      <c r="G5631" s="325"/>
      <c r="H5631" s="325"/>
      <c r="I5631" s="325"/>
      <c r="J5631" s="325"/>
      <c r="K5631" s="325"/>
      <c r="L5631" s="327"/>
      <c r="M5631" s="328"/>
      <c r="N5631" s="327"/>
      <c r="P5631" s="325"/>
      <c r="Q5631" s="325"/>
      <c r="R5631" s="325"/>
      <c r="S5631" s="325"/>
      <c r="T5631" s="328"/>
      <c r="U5631" s="329"/>
      <c r="V5631" s="330"/>
      <c r="W5631" s="330"/>
      <c r="X5631" s="325"/>
      <c r="Y5631" s="325"/>
      <c r="Z5631" s="325"/>
      <c r="AA5631" s="325"/>
      <c r="AB5631" s="325"/>
      <c r="AC5631" s="325"/>
      <c r="AD5631" s="325"/>
      <c r="AE5631" s="330"/>
      <c r="AF5631" s="326"/>
      <c r="AG5631" s="327"/>
      <c r="AH5631" s="327"/>
      <c r="AI5631" s="327"/>
      <c r="AJ5631" s="326"/>
      <c r="AK5631" s="327"/>
      <c r="AL5631" s="327"/>
      <c r="AM5631" s="331"/>
      <c r="AN5631" s="332"/>
      <c r="AO5631" s="333"/>
      <c r="AP5631" s="333"/>
      <c r="AQ5631" s="333"/>
      <c r="AR5631" s="332"/>
      <c r="AS5631" s="332"/>
    </row>
    <row r="5632" spans="1:45" x14ac:dyDescent="0.2">
      <c r="A5632" s="326"/>
      <c r="B5632" s="325"/>
      <c r="C5632" s="325"/>
      <c r="D5632" s="325"/>
      <c r="E5632" s="325"/>
      <c r="F5632" s="325"/>
      <c r="G5632" s="325"/>
      <c r="H5632" s="325"/>
      <c r="I5632" s="325"/>
      <c r="J5632" s="325"/>
      <c r="K5632" s="325"/>
      <c r="L5632" s="327"/>
      <c r="M5632" s="328"/>
      <c r="N5632" s="327"/>
      <c r="P5632" s="325"/>
      <c r="Q5632" s="325"/>
      <c r="R5632" s="325"/>
      <c r="S5632" s="325"/>
      <c r="T5632" s="328"/>
      <c r="U5632" s="329"/>
      <c r="V5632" s="330"/>
      <c r="W5632" s="330"/>
      <c r="X5632" s="325"/>
      <c r="Y5632" s="325"/>
      <c r="Z5632" s="325"/>
      <c r="AA5632" s="325"/>
      <c r="AB5632" s="325"/>
      <c r="AC5632" s="325"/>
      <c r="AD5632" s="325"/>
      <c r="AE5632" s="330"/>
      <c r="AF5632" s="326"/>
      <c r="AG5632" s="327"/>
      <c r="AH5632" s="327"/>
      <c r="AI5632" s="327"/>
      <c r="AJ5632" s="326"/>
      <c r="AK5632" s="327"/>
      <c r="AL5632" s="327"/>
      <c r="AM5632" s="331"/>
      <c r="AN5632" s="332"/>
      <c r="AO5632" s="333"/>
      <c r="AP5632" s="333"/>
      <c r="AQ5632" s="333"/>
      <c r="AR5632" s="332"/>
      <c r="AS5632" s="332"/>
    </row>
    <row r="5633" spans="1:45" x14ac:dyDescent="0.2">
      <c r="A5633" s="326"/>
      <c r="B5633" s="325"/>
      <c r="C5633" s="325"/>
      <c r="D5633" s="325"/>
      <c r="E5633" s="325"/>
      <c r="F5633" s="325"/>
      <c r="G5633" s="325"/>
      <c r="H5633" s="325"/>
      <c r="I5633" s="325"/>
      <c r="J5633" s="325"/>
      <c r="K5633" s="325"/>
      <c r="L5633" s="327"/>
      <c r="M5633" s="328"/>
      <c r="N5633" s="327"/>
      <c r="P5633" s="325"/>
      <c r="Q5633" s="325"/>
      <c r="R5633" s="325"/>
      <c r="S5633" s="325"/>
      <c r="T5633" s="328"/>
      <c r="U5633" s="329"/>
      <c r="V5633" s="330"/>
      <c r="W5633" s="330"/>
      <c r="X5633" s="325"/>
      <c r="Y5633" s="325"/>
      <c r="Z5633" s="325"/>
      <c r="AA5633" s="325"/>
      <c r="AB5633" s="325"/>
      <c r="AC5633" s="325"/>
      <c r="AD5633" s="325"/>
      <c r="AE5633" s="330"/>
      <c r="AF5633" s="326"/>
      <c r="AG5633" s="327"/>
      <c r="AH5633" s="327"/>
      <c r="AI5633" s="327"/>
      <c r="AJ5633" s="326"/>
      <c r="AK5633" s="327"/>
      <c r="AL5633" s="327"/>
      <c r="AM5633" s="331"/>
      <c r="AN5633" s="332"/>
      <c r="AO5633" s="333"/>
      <c r="AP5633" s="333"/>
      <c r="AQ5633" s="333"/>
      <c r="AR5633" s="332"/>
      <c r="AS5633" s="332"/>
    </row>
    <row r="5634" spans="1:45" x14ac:dyDescent="0.2">
      <c r="A5634" s="326"/>
      <c r="B5634" s="325"/>
      <c r="C5634" s="325"/>
      <c r="D5634" s="325"/>
      <c r="E5634" s="325"/>
      <c r="F5634" s="325"/>
      <c r="G5634" s="325"/>
      <c r="H5634" s="325"/>
      <c r="I5634" s="325"/>
      <c r="J5634" s="325"/>
      <c r="K5634" s="325"/>
      <c r="L5634" s="327"/>
      <c r="M5634" s="328"/>
      <c r="N5634" s="327"/>
      <c r="P5634" s="325"/>
      <c r="Q5634" s="325"/>
      <c r="R5634" s="325"/>
      <c r="S5634" s="325"/>
      <c r="T5634" s="328"/>
      <c r="U5634" s="329"/>
      <c r="V5634" s="330"/>
      <c r="W5634" s="330"/>
      <c r="X5634" s="325"/>
      <c r="Y5634" s="325"/>
      <c r="Z5634" s="325"/>
      <c r="AA5634" s="325"/>
      <c r="AB5634" s="325"/>
      <c r="AC5634" s="325"/>
      <c r="AD5634" s="325"/>
      <c r="AE5634" s="330"/>
      <c r="AF5634" s="326"/>
      <c r="AG5634" s="327"/>
      <c r="AH5634" s="327"/>
      <c r="AI5634" s="327"/>
      <c r="AJ5634" s="326"/>
      <c r="AK5634" s="327"/>
      <c r="AL5634" s="327"/>
      <c r="AM5634" s="331"/>
      <c r="AN5634" s="332"/>
      <c r="AO5634" s="333"/>
      <c r="AP5634" s="333"/>
      <c r="AQ5634" s="333"/>
      <c r="AR5634" s="332"/>
      <c r="AS5634" s="332"/>
    </row>
    <row r="5635" spans="1:45" x14ac:dyDescent="0.2">
      <c r="A5635" s="326"/>
      <c r="B5635" s="325"/>
      <c r="C5635" s="325"/>
      <c r="D5635" s="325"/>
      <c r="E5635" s="325"/>
      <c r="F5635" s="325"/>
      <c r="G5635" s="325"/>
      <c r="H5635" s="325"/>
      <c r="I5635" s="325"/>
      <c r="J5635" s="325"/>
      <c r="K5635" s="325"/>
      <c r="L5635" s="327"/>
      <c r="M5635" s="328"/>
      <c r="N5635" s="327"/>
      <c r="P5635" s="325"/>
      <c r="Q5635" s="325"/>
      <c r="R5635" s="325"/>
      <c r="S5635" s="325"/>
      <c r="T5635" s="328"/>
      <c r="U5635" s="329"/>
      <c r="V5635" s="330"/>
      <c r="W5635" s="330"/>
      <c r="X5635" s="325"/>
      <c r="Y5635" s="325"/>
      <c r="Z5635" s="325"/>
      <c r="AA5635" s="325"/>
      <c r="AB5635" s="325"/>
      <c r="AC5635" s="325"/>
      <c r="AD5635" s="325"/>
      <c r="AE5635" s="330"/>
      <c r="AF5635" s="326"/>
      <c r="AG5635" s="327"/>
      <c r="AH5635" s="327"/>
      <c r="AI5635" s="327"/>
      <c r="AJ5635" s="326"/>
      <c r="AK5635" s="327"/>
      <c r="AL5635" s="327"/>
      <c r="AM5635" s="331"/>
      <c r="AN5635" s="332"/>
      <c r="AO5635" s="333"/>
      <c r="AP5635" s="333"/>
      <c r="AQ5635" s="333"/>
      <c r="AR5635" s="332"/>
      <c r="AS5635" s="332"/>
    </row>
    <row r="5636" spans="1:45" x14ac:dyDescent="0.2">
      <c r="A5636" s="326"/>
      <c r="B5636" s="325"/>
      <c r="C5636" s="325"/>
      <c r="D5636" s="325"/>
      <c r="E5636" s="325"/>
      <c r="F5636" s="325"/>
      <c r="G5636" s="325"/>
      <c r="H5636" s="325"/>
      <c r="I5636" s="325"/>
      <c r="J5636" s="325"/>
      <c r="K5636" s="325"/>
      <c r="L5636" s="327"/>
      <c r="M5636" s="328"/>
      <c r="N5636" s="327"/>
      <c r="P5636" s="325"/>
      <c r="Q5636" s="325"/>
      <c r="R5636" s="325"/>
      <c r="S5636" s="325"/>
      <c r="T5636" s="328"/>
      <c r="U5636" s="329"/>
      <c r="V5636" s="330"/>
      <c r="W5636" s="330"/>
      <c r="X5636" s="325"/>
      <c r="Y5636" s="325"/>
      <c r="Z5636" s="325"/>
      <c r="AA5636" s="325"/>
      <c r="AB5636" s="325"/>
      <c r="AC5636" s="325"/>
      <c r="AD5636" s="325"/>
      <c r="AE5636" s="330"/>
      <c r="AF5636" s="326"/>
      <c r="AG5636" s="327"/>
      <c r="AH5636" s="327"/>
      <c r="AI5636" s="327"/>
      <c r="AJ5636" s="326"/>
      <c r="AK5636" s="327"/>
      <c r="AL5636" s="327"/>
      <c r="AM5636" s="331"/>
      <c r="AN5636" s="332"/>
      <c r="AO5636" s="333"/>
      <c r="AP5636" s="333"/>
      <c r="AQ5636" s="333"/>
      <c r="AR5636" s="332"/>
      <c r="AS5636" s="332"/>
    </row>
    <row r="5637" spans="1:45" x14ac:dyDescent="0.2">
      <c r="A5637" s="326"/>
      <c r="B5637" s="325"/>
      <c r="C5637" s="325"/>
      <c r="D5637" s="325"/>
      <c r="E5637" s="325"/>
      <c r="F5637" s="325"/>
      <c r="G5637" s="325"/>
      <c r="H5637" s="325"/>
      <c r="I5637" s="325"/>
      <c r="J5637" s="325"/>
      <c r="K5637" s="325"/>
      <c r="L5637" s="327"/>
      <c r="M5637" s="328"/>
      <c r="N5637" s="327"/>
      <c r="P5637" s="325"/>
      <c r="Q5637" s="325"/>
      <c r="R5637" s="325"/>
      <c r="S5637" s="325"/>
      <c r="T5637" s="328"/>
      <c r="U5637" s="329"/>
      <c r="V5637" s="330"/>
      <c r="W5637" s="330"/>
      <c r="X5637" s="325"/>
      <c r="Y5637" s="325"/>
      <c r="Z5637" s="325"/>
      <c r="AA5637" s="325"/>
      <c r="AB5637" s="325"/>
      <c r="AC5637" s="325"/>
      <c r="AD5637" s="325"/>
      <c r="AE5637" s="330"/>
      <c r="AF5637" s="326"/>
      <c r="AG5637" s="327"/>
      <c r="AH5637" s="327"/>
      <c r="AI5637" s="327"/>
      <c r="AJ5637" s="326"/>
      <c r="AK5637" s="327"/>
      <c r="AL5637" s="327"/>
      <c r="AM5637" s="331"/>
      <c r="AN5637" s="332"/>
      <c r="AO5637" s="333"/>
      <c r="AP5637" s="333"/>
      <c r="AQ5637" s="333"/>
      <c r="AR5637" s="332"/>
      <c r="AS5637" s="332"/>
    </row>
    <row r="5638" spans="1:45" x14ac:dyDescent="0.2">
      <c r="A5638" s="326"/>
      <c r="B5638" s="325"/>
      <c r="C5638" s="325"/>
      <c r="D5638" s="325"/>
      <c r="E5638" s="325"/>
      <c r="F5638" s="325"/>
      <c r="G5638" s="325"/>
      <c r="H5638" s="325"/>
      <c r="I5638" s="325"/>
      <c r="J5638" s="325"/>
      <c r="K5638" s="325"/>
      <c r="L5638" s="327"/>
      <c r="M5638" s="328"/>
      <c r="N5638" s="327"/>
      <c r="P5638" s="325"/>
      <c r="Q5638" s="325"/>
      <c r="R5638" s="325"/>
      <c r="S5638" s="325"/>
      <c r="T5638" s="328"/>
      <c r="U5638" s="329"/>
      <c r="V5638" s="330"/>
      <c r="W5638" s="330"/>
      <c r="X5638" s="325"/>
      <c r="Y5638" s="325"/>
      <c r="Z5638" s="325"/>
      <c r="AA5638" s="325"/>
      <c r="AB5638" s="325"/>
      <c r="AC5638" s="325"/>
      <c r="AD5638" s="325"/>
      <c r="AE5638" s="330"/>
      <c r="AF5638" s="326"/>
      <c r="AG5638" s="327"/>
      <c r="AH5638" s="327"/>
      <c r="AI5638" s="327"/>
      <c r="AJ5638" s="326"/>
      <c r="AK5638" s="327"/>
      <c r="AL5638" s="327"/>
      <c r="AM5638" s="331"/>
      <c r="AN5638" s="332"/>
      <c r="AO5638" s="333"/>
      <c r="AP5638" s="333"/>
      <c r="AQ5638" s="333"/>
      <c r="AR5638" s="332"/>
      <c r="AS5638" s="332"/>
    </row>
    <row r="5639" spans="1:45" x14ac:dyDescent="0.2">
      <c r="A5639" s="326"/>
      <c r="B5639" s="325"/>
      <c r="C5639" s="325"/>
      <c r="D5639" s="325"/>
      <c r="E5639" s="325"/>
      <c r="F5639" s="325"/>
      <c r="G5639" s="325"/>
      <c r="H5639" s="325"/>
      <c r="I5639" s="325"/>
      <c r="J5639" s="325"/>
      <c r="K5639" s="325"/>
      <c r="L5639" s="327"/>
      <c r="M5639" s="328"/>
      <c r="N5639" s="327"/>
      <c r="P5639" s="325"/>
      <c r="Q5639" s="325"/>
      <c r="R5639" s="325"/>
      <c r="S5639" s="325"/>
      <c r="T5639" s="328"/>
      <c r="U5639" s="329"/>
      <c r="V5639" s="330"/>
      <c r="W5639" s="330"/>
      <c r="X5639" s="325"/>
      <c r="Y5639" s="325"/>
      <c r="Z5639" s="325"/>
      <c r="AA5639" s="325"/>
      <c r="AB5639" s="325"/>
      <c r="AC5639" s="325"/>
      <c r="AD5639" s="325"/>
      <c r="AE5639" s="330"/>
      <c r="AF5639" s="326"/>
      <c r="AG5639" s="327"/>
      <c r="AH5639" s="327"/>
      <c r="AI5639" s="327"/>
      <c r="AJ5639" s="326"/>
      <c r="AK5639" s="327"/>
      <c r="AL5639" s="327"/>
      <c r="AM5639" s="331"/>
      <c r="AN5639" s="332"/>
      <c r="AO5639" s="333"/>
      <c r="AP5639" s="333"/>
      <c r="AQ5639" s="333"/>
      <c r="AR5639" s="332"/>
      <c r="AS5639" s="332"/>
    </row>
    <row r="5640" spans="1:45" x14ac:dyDescent="0.2">
      <c r="A5640" s="326"/>
      <c r="B5640" s="325"/>
      <c r="C5640" s="325"/>
      <c r="D5640" s="325"/>
      <c r="E5640" s="325"/>
      <c r="F5640" s="325"/>
      <c r="G5640" s="325"/>
      <c r="H5640" s="325"/>
      <c r="I5640" s="325"/>
      <c r="J5640" s="325"/>
      <c r="K5640" s="325"/>
      <c r="L5640" s="327"/>
      <c r="M5640" s="328"/>
      <c r="N5640" s="327"/>
      <c r="P5640" s="325"/>
      <c r="Q5640" s="325"/>
      <c r="R5640" s="325"/>
      <c r="S5640" s="325"/>
      <c r="T5640" s="328"/>
      <c r="U5640" s="329"/>
      <c r="V5640" s="330"/>
      <c r="W5640" s="330"/>
      <c r="X5640" s="325"/>
      <c r="Y5640" s="325"/>
      <c r="Z5640" s="325"/>
      <c r="AA5640" s="325"/>
      <c r="AB5640" s="325"/>
      <c r="AC5640" s="325"/>
      <c r="AD5640" s="325"/>
      <c r="AE5640" s="330"/>
      <c r="AF5640" s="326"/>
      <c r="AG5640" s="327"/>
      <c r="AH5640" s="327"/>
      <c r="AI5640" s="327"/>
      <c r="AJ5640" s="326"/>
      <c r="AK5640" s="327"/>
      <c r="AL5640" s="327"/>
      <c r="AM5640" s="331"/>
      <c r="AN5640" s="332"/>
      <c r="AO5640" s="333"/>
      <c r="AP5640" s="333"/>
      <c r="AQ5640" s="333"/>
      <c r="AR5640" s="332"/>
      <c r="AS5640" s="332"/>
    </row>
    <row r="5641" spans="1:45" x14ac:dyDescent="0.2">
      <c r="A5641" s="326"/>
      <c r="B5641" s="325"/>
      <c r="C5641" s="325"/>
      <c r="D5641" s="325"/>
      <c r="E5641" s="325"/>
      <c r="F5641" s="325"/>
      <c r="G5641" s="325"/>
      <c r="H5641" s="325"/>
      <c r="I5641" s="325"/>
      <c r="J5641" s="325"/>
      <c r="K5641" s="325"/>
      <c r="L5641" s="327"/>
      <c r="M5641" s="328"/>
      <c r="N5641" s="327"/>
      <c r="P5641" s="325"/>
      <c r="Q5641" s="325"/>
      <c r="R5641" s="325"/>
      <c r="S5641" s="325"/>
      <c r="T5641" s="328"/>
      <c r="U5641" s="329"/>
      <c r="V5641" s="330"/>
      <c r="W5641" s="330"/>
      <c r="X5641" s="325"/>
      <c r="Y5641" s="325"/>
      <c r="Z5641" s="325"/>
      <c r="AA5641" s="325"/>
      <c r="AB5641" s="325"/>
      <c r="AC5641" s="325"/>
      <c r="AD5641" s="325"/>
      <c r="AE5641" s="330"/>
      <c r="AF5641" s="326"/>
      <c r="AG5641" s="327"/>
      <c r="AH5641" s="327"/>
      <c r="AI5641" s="327"/>
      <c r="AJ5641" s="326"/>
      <c r="AK5641" s="327"/>
      <c r="AL5641" s="327"/>
      <c r="AM5641" s="331"/>
      <c r="AN5641" s="332"/>
      <c r="AO5641" s="333"/>
      <c r="AP5641" s="333"/>
      <c r="AQ5641" s="333"/>
      <c r="AR5641" s="332"/>
      <c r="AS5641" s="332"/>
    </row>
    <row r="5642" spans="1:45" x14ac:dyDescent="0.2">
      <c r="A5642" s="326"/>
      <c r="B5642" s="325"/>
      <c r="C5642" s="325"/>
      <c r="D5642" s="325"/>
      <c r="E5642" s="325"/>
      <c r="F5642" s="325"/>
      <c r="G5642" s="325"/>
      <c r="H5642" s="325"/>
      <c r="I5642" s="325"/>
      <c r="J5642" s="325"/>
      <c r="K5642" s="325"/>
      <c r="L5642" s="327"/>
      <c r="M5642" s="328"/>
      <c r="N5642" s="327"/>
      <c r="P5642" s="325"/>
      <c r="Q5642" s="325"/>
      <c r="R5642" s="325"/>
      <c r="S5642" s="325"/>
      <c r="T5642" s="328"/>
      <c r="U5642" s="329"/>
      <c r="V5642" s="330"/>
      <c r="W5642" s="330"/>
      <c r="X5642" s="325"/>
      <c r="Y5642" s="325"/>
      <c r="Z5642" s="325"/>
      <c r="AA5642" s="325"/>
      <c r="AB5642" s="325"/>
      <c r="AC5642" s="325"/>
      <c r="AD5642" s="325"/>
      <c r="AE5642" s="330"/>
      <c r="AF5642" s="326"/>
      <c r="AG5642" s="327"/>
      <c r="AH5642" s="327"/>
      <c r="AI5642" s="327"/>
      <c r="AJ5642" s="326"/>
      <c r="AK5642" s="327"/>
      <c r="AL5642" s="327"/>
      <c r="AM5642" s="331"/>
      <c r="AN5642" s="332"/>
      <c r="AO5642" s="333"/>
      <c r="AP5642" s="333"/>
      <c r="AQ5642" s="333"/>
      <c r="AR5642" s="332"/>
      <c r="AS5642" s="332"/>
    </row>
    <row r="5643" spans="1:45" x14ac:dyDescent="0.2">
      <c r="A5643" s="326"/>
      <c r="B5643" s="325"/>
      <c r="C5643" s="325"/>
      <c r="D5643" s="325"/>
      <c r="E5643" s="325"/>
      <c r="F5643" s="325"/>
      <c r="G5643" s="325"/>
      <c r="H5643" s="325"/>
      <c r="I5643" s="325"/>
      <c r="J5643" s="325"/>
      <c r="K5643" s="325"/>
      <c r="L5643" s="327"/>
      <c r="M5643" s="328"/>
      <c r="N5643" s="327"/>
      <c r="P5643" s="325"/>
      <c r="Q5643" s="325"/>
      <c r="R5643" s="325"/>
      <c r="S5643" s="325"/>
      <c r="T5643" s="328"/>
      <c r="U5643" s="329"/>
      <c r="V5643" s="330"/>
      <c r="W5643" s="330"/>
      <c r="X5643" s="325"/>
      <c r="Y5643" s="325"/>
      <c r="Z5643" s="325"/>
      <c r="AA5643" s="325"/>
      <c r="AB5643" s="325"/>
      <c r="AC5643" s="325"/>
      <c r="AD5643" s="325"/>
      <c r="AE5643" s="330"/>
      <c r="AF5643" s="326"/>
      <c r="AG5643" s="327"/>
      <c r="AH5643" s="327"/>
      <c r="AI5643" s="327"/>
      <c r="AJ5643" s="326"/>
      <c r="AK5643" s="327"/>
      <c r="AL5643" s="327"/>
      <c r="AM5643" s="331"/>
      <c r="AN5643" s="332"/>
      <c r="AO5643" s="333"/>
      <c r="AP5643" s="333"/>
      <c r="AQ5643" s="333"/>
      <c r="AR5643" s="332"/>
      <c r="AS5643" s="332"/>
    </row>
    <row r="5644" spans="1:45" x14ac:dyDescent="0.2">
      <c r="A5644" s="326"/>
      <c r="B5644" s="325"/>
      <c r="C5644" s="325"/>
      <c r="D5644" s="325"/>
      <c r="E5644" s="325"/>
      <c r="F5644" s="325"/>
      <c r="G5644" s="325"/>
      <c r="H5644" s="325"/>
      <c r="I5644" s="325"/>
      <c r="J5644" s="325"/>
      <c r="K5644" s="325"/>
      <c r="L5644" s="327"/>
      <c r="M5644" s="328"/>
      <c r="N5644" s="327"/>
      <c r="P5644" s="325"/>
      <c r="Q5644" s="325"/>
      <c r="R5644" s="325"/>
      <c r="S5644" s="325"/>
      <c r="T5644" s="328"/>
      <c r="U5644" s="329"/>
      <c r="V5644" s="330"/>
      <c r="W5644" s="330"/>
      <c r="X5644" s="325"/>
      <c r="Y5644" s="325"/>
      <c r="Z5644" s="325"/>
      <c r="AA5644" s="325"/>
      <c r="AB5644" s="325"/>
      <c r="AC5644" s="325"/>
      <c r="AD5644" s="325"/>
      <c r="AE5644" s="330"/>
      <c r="AF5644" s="326"/>
      <c r="AG5644" s="327"/>
      <c r="AH5644" s="327"/>
      <c r="AI5644" s="327"/>
      <c r="AJ5644" s="326"/>
      <c r="AK5644" s="327"/>
      <c r="AL5644" s="327"/>
      <c r="AM5644" s="331"/>
      <c r="AN5644" s="332"/>
      <c r="AO5644" s="333"/>
      <c r="AP5644" s="333"/>
      <c r="AQ5644" s="333"/>
      <c r="AR5644" s="332"/>
      <c r="AS5644" s="332"/>
    </row>
    <row r="5645" spans="1:45" x14ac:dyDescent="0.2">
      <c r="A5645" s="326"/>
      <c r="B5645" s="325"/>
      <c r="C5645" s="325"/>
      <c r="D5645" s="325"/>
      <c r="E5645" s="325"/>
      <c r="F5645" s="325"/>
      <c r="G5645" s="325"/>
      <c r="H5645" s="325"/>
      <c r="I5645" s="325"/>
      <c r="J5645" s="325"/>
      <c r="K5645" s="325"/>
      <c r="L5645" s="327"/>
      <c r="M5645" s="328"/>
      <c r="N5645" s="327"/>
      <c r="P5645" s="325"/>
      <c r="Q5645" s="325"/>
      <c r="R5645" s="325"/>
      <c r="S5645" s="325"/>
      <c r="T5645" s="328"/>
      <c r="U5645" s="329"/>
      <c r="V5645" s="330"/>
      <c r="W5645" s="330"/>
      <c r="X5645" s="325"/>
      <c r="Y5645" s="325"/>
      <c r="Z5645" s="325"/>
      <c r="AA5645" s="325"/>
      <c r="AB5645" s="325"/>
      <c r="AC5645" s="325"/>
      <c r="AD5645" s="325"/>
      <c r="AE5645" s="330"/>
      <c r="AF5645" s="326"/>
      <c r="AG5645" s="327"/>
      <c r="AH5645" s="327"/>
      <c r="AI5645" s="327"/>
      <c r="AJ5645" s="326"/>
      <c r="AK5645" s="327"/>
      <c r="AL5645" s="327"/>
      <c r="AM5645" s="331"/>
      <c r="AN5645" s="332"/>
      <c r="AO5645" s="333"/>
      <c r="AP5645" s="333"/>
      <c r="AQ5645" s="333"/>
      <c r="AR5645" s="332"/>
      <c r="AS5645" s="332"/>
    </row>
    <row r="5646" spans="1:45" x14ac:dyDescent="0.2">
      <c r="A5646" s="326"/>
      <c r="B5646" s="325"/>
      <c r="C5646" s="325"/>
      <c r="D5646" s="325"/>
      <c r="E5646" s="325"/>
      <c r="F5646" s="325"/>
      <c r="G5646" s="325"/>
      <c r="H5646" s="325"/>
      <c r="I5646" s="325"/>
      <c r="J5646" s="325"/>
      <c r="K5646" s="325"/>
      <c r="L5646" s="327"/>
      <c r="M5646" s="328"/>
      <c r="N5646" s="327"/>
      <c r="P5646" s="325"/>
      <c r="Q5646" s="325"/>
      <c r="R5646" s="325"/>
      <c r="S5646" s="325"/>
      <c r="T5646" s="328"/>
      <c r="U5646" s="329"/>
      <c r="V5646" s="330"/>
      <c r="W5646" s="330"/>
      <c r="X5646" s="325"/>
      <c r="Y5646" s="325"/>
      <c r="Z5646" s="325"/>
      <c r="AA5646" s="325"/>
      <c r="AB5646" s="325"/>
      <c r="AC5646" s="325"/>
      <c r="AD5646" s="325"/>
      <c r="AE5646" s="330"/>
      <c r="AF5646" s="326"/>
      <c r="AG5646" s="327"/>
      <c r="AH5646" s="327"/>
      <c r="AI5646" s="327"/>
      <c r="AJ5646" s="326"/>
      <c r="AK5646" s="327"/>
      <c r="AL5646" s="327"/>
      <c r="AM5646" s="331"/>
      <c r="AN5646" s="332"/>
      <c r="AO5646" s="333"/>
      <c r="AP5646" s="333"/>
      <c r="AQ5646" s="333"/>
      <c r="AR5646" s="332"/>
      <c r="AS5646" s="332"/>
    </row>
    <row r="5647" spans="1:45" x14ac:dyDescent="0.2">
      <c r="A5647" s="326"/>
      <c r="B5647" s="325"/>
      <c r="C5647" s="325"/>
      <c r="D5647" s="325"/>
      <c r="E5647" s="325"/>
      <c r="F5647" s="325"/>
      <c r="G5647" s="325"/>
      <c r="H5647" s="325"/>
      <c r="I5647" s="325"/>
      <c r="J5647" s="325"/>
      <c r="K5647" s="325"/>
      <c r="L5647" s="327"/>
      <c r="M5647" s="328"/>
      <c r="N5647" s="327"/>
      <c r="P5647" s="325"/>
      <c r="Q5647" s="325"/>
      <c r="R5647" s="325"/>
      <c r="S5647" s="325"/>
      <c r="T5647" s="328"/>
      <c r="U5647" s="329"/>
      <c r="V5647" s="330"/>
      <c r="W5647" s="330"/>
      <c r="X5647" s="325"/>
      <c r="Y5647" s="325"/>
      <c r="Z5647" s="325"/>
      <c r="AA5647" s="325"/>
      <c r="AB5647" s="325"/>
      <c r="AC5647" s="325"/>
      <c r="AD5647" s="325"/>
      <c r="AE5647" s="330"/>
      <c r="AF5647" s="326"/>
      <c r="AG5647" s="327"/>
      <c r="AH5647" s="327"/>
      <c r="AI5647" s="327"/>
      <c r="AJ5647" s="326"/>
      <c r="AK5647" s="327"/>
      <c r="AL5647" s="327"/>
      <c r="AM5647" s="331"/>
      <c r="AN5647" s="332"/>
      <c r="AO5647" s="333"/>
      <c r="AP5647" s="333"/>
      <c r="AQ5647" s="333"/>
      <c r="AR5647" s="332"/>
      <c r="AS5647" s="332"/>
    </row>
    <row r="5648" spans="1:45" x14ac:dyDescent="0.2">
      <c r="A5648" s="326"/>
      <c r="B5648" s="325"/>
      <c r="C5648" s="325"/>
      <c r="D5648" s="325"/>
      <c r="E5648" s="325"/>
      <c r="F5648" s="325"/>
      <c r="G5648" s="325"/>
      <c r="H5648" s="325"/>
      <c r="I5648" s="325"/>
      <c r="J5648" s="325"/>
      <c r="K5648" s="325"/>
      <c r="L5648" s="327"/>
      <c r="M5648" s="328"/>
      <c r="N5648" s="327"/>
      <c r="P5648" s="325"/>
      <c r="Q5648" s="325"/>
      <c r="R5648" s="325"/>
      <c r="S5648" s="325"/>
      <c r="T5648" s="328"/>
      <c r="U5648" s="329"/>
      <c r="V5648" s="330"/>
      <c r="W5648" s="330"/>
      <c r="X5648" s="325"/>
      <c r="Y5648" s="325"/>
      <c r="Z5648" s="325"/>
      <c r="AA5648" s="325"/>
      <c r="AB5648" s="325"/>
      <c r="AC5648" s="325"/>
      <c r="AD5648" s="325"/>
      <c r="AE5648" s="330"/>
      <c r="AF5648" s="326"/>
      <c r="AG5648" s="327"/>
      <c r="AH5648" s="327"/>
      <c r="AI5648" s="327"/>
      <c r="AJ5648" s="326"/>
      <c r="AK5648" s="327"/>
      <c r="AL5648" s="327"/>
      <c r="AM5648" s="331"/>
      <c r="AN5648" s="332"/>
      <c r="AO5648" s="333"/>
      <c r="AP5648" s="333"/>
      <c r="AQ5648" s="333"/>
      <c r="AR5648" s="332"/>
      <c r="AS5648" s="332"/>
    </row>
    <row r="5649" spans="1:45" x14ac:dyDescent="0.2">
      <c r="A5649" s="326"/>
      <c r="B5649" s="325"/>
      <c r="C5649" s="325"/>
      <c r="D5649" s="325"/>
      <c r="E5649" s="325"/>
      <c r="F5649" s="325"/>
      <c r="G5649" s="325"/>
      <c r="H5649" s="325"/>
      <c r="I5649" s="325"/>
      <c r="J5649" s="325"/>
      <c r="K5649" s="325"/>
      <c r="L5649" s="327"/>
      <c r="M5649" s="328"/>
      <c r="N5649" s="327"/>
      <c r="P5649" s="325"/>
      <c r="Q5649" s="325"/>
      <c r="R5649" s="325"/>
      <c r="S5649" s="325"/>
      <c r="T5649" s="328"/>
      <c r="U5649" s="329"/>
      <c r="V5649" s="330"/>
      <c r="W5649" s="330"/>
      <c r="X5649" s="325"/>
      <c r="Y5649" s="325"/>
      <c r="Z5649" s="325"/>
      <c r="AA5649" s="325"/>
      <c r="AB5649" s="325"/>
      <c r="AC5649" s="325"/>
      <c r="AD5649" s="325"/>
      <c r="AE5649" s="330"/>
      <c r="AF5649" s="326"/>
      <c r="AG5649" s="327"/>
      <c r="AH5649" s="327"/>
      <c r="AI5649" s="327"/>
      <c r="AJ5649" s="326"/>
      <c r="AK5649" s="327"/>
      <c r="AL5649" s="327"/>
      <c r="AM5649" s="331"/>
      <c r="AN5649" s="332"/>
      <c r="AO5649" s="333"/>
      <c r="AP5649" s="333"/>
      <c r="AQ5649" s="333"/>
      <c r="AR5649" s="332"/>
      <c r="AS5649" s="332"/>
    </row>
    <row r="5650" spans="1:45" x14ac:dyDescent="0.2">
      <c r="A5650" s="326"/>
      <c r="B5650" s="325"/>
      <c r="C5650" s="325"/>
      <c r="D5650" s="325"/>
      <c r="E5650" s="325"/>
      <c r="F5650" s="325"/>
      <c r="G5650" s="325"/>
      <c r="H5650" s="325"/>
      <c r="I5650" s="325"/>
      <c r="J5650" s="325"/>
      <c r="K5650" s="325"/>
      <c r="L5650" s="327"/>
      <c r="M5650" s="328"/>
      <c r="N5650" s="327"/>
      <c r="P5650" s="325"/>
      <c r="Q5650" s="325"/>
      <c r="R5650" s="325"/>
      <c r="S5650" s="325"/>
      <c r="T5650" s="328"/>
      <c r="U5650" s="329"/>
      <c r="V5650" s="330"/>
      <c r="W5650" s="330"/>
      <c r="X5650" s="325"/>
      <c r="Y5650" s="325"/>
      <c r="Z5650" s="325"/>
      <c r="AA5650" s="325"/>
      <c r="AB5650" s="325"/>
      <c r="AC5650" s="325"/>
      <c r="AD5650" s="325"/>
      <c r="AE5650" s="330"/>
      <c r="AF5650" s="326"/>
      <c r="AG5650" s="327"/>
      <c r="AH5650" s="327"/>
      <c r="AI5650" s="327"/>
      <c r="AJ5650" s="326"/>
      <c r="AK5650" s="327"/>
      <c r="AL5650" s="327"/>
      <c r="AM5650" s="331"/>
      <c r="AN5650" s="332"/>
      <c r="AO5650" s="333"/>
      <c r="AP5650" s="333"/>
      <c r="AQ5650" s="333"/>
      <c r="AR5650" s="332"/>
      <c r="AS5650" s="332"/>
    </row>
    <row r="5651" spans="1:45" x14ac:dyDescent="0.2">
      <c r="A5651" s="326"/>
      <c r="B5651" s="325"/>
      <c r="C5651" s="325"/>
      <c r="D5651" s="325"/>
      <c r="E5651" s="325"/>
      <c r="F5651" s="325"/>
      <c r="G5651" s="325"/>
      <c r="H5651" s="325"/>
      <c r="I5651" s="325"/>
      <c r="J5651" s="325"/>
      <c r="K5651" s="325"/>
      <c r="L5651" s="327"/>
      <c r="M5651" s="328"/>
      <c r="N5651" s="327"/>
      <c r="P5651" s="325"/>
      <c r="Q5651" s="325"/>
      <c r="R5651" s="325"/>
      <c r="S5651" s="325"/>
      <c r="T5651" s="328"/>
      <c r="U5651" s="329"/>
      <c r="V5651" s="330"/>
      <c r="W5651" s="330"/>
      <c r="X5651" s="325"/>
      <c r="Y5651" s="325"/>
      <c r="Z5651" s="325"/>
      <c r="AA5651" s="325"/>
      <c r="AB5651" s="325"/>
      <c r="AC5651" s="325"/>
      <c r="AD5651" s="325"/>
      <c r="AE5651" s="330"/>
      <c r="AF5651" s="326"/>
      <c r="AG5651" s="327"/>
      <c r="AH5651" s="327"/>
      <c r="AI5651" s="327"/>
      <c r="AJ5651" s="326"/>
      <c r="AK5651" s="327"/>
      <c r="AL5651" s="327"/>
      <c r="AM5651" s="331"/>
      <c r="AN5651" s="332"/>
      <c r="AO5651" s="333"/>
      <c r="AP5651" s="333"/>
      <c r="AQ5651" s="333"/>
      <c r="AR5651" s="332"/>
      <c r="AS5651" s="332"/>
    </row>
    <row r="5652" spans="1:45" x14ac:dyDescent="0.2">
      <c r="A5652" s="326"/>
      <c r="B5652" s="325"/>
      <c r="C5652" s="325"/>
      <c r="D5652" s="325"/>
      <c r="E5652" s="325"/>
      <c r="F5652" s="325"/>
      <c r="G5652" s="325"/>
      <c r="H5652" s="325"/>
      <c r="I5652" s="325"/>
      <c r="J5652" s="325"/>
      <c r="K5652" s="325"/>
      <c r="L5652" s="327"/>
      <c r="M5652" s="328"/>
      <c r="N5652" s="327"/>
      <c r="P5652" s="325"/>
      <c r="Q5652" s="325"/>
      <c r="R5652" s="325"/>
      <c r="S5652" s="325"/>
      <c r="T5652" s="328"/>
      <c r="U5652" s="329"/>
      <c r="V5652" s="330"/>
      <c r="W5652" s="330"/>
      <c r="X5652" s="325"/>
      <c r="Y5652" s="325"/>
      <c r="Z5652" s="325"/>
      <c r="AA5652" s="325"/>
      <c r="AB5652" s="325"/>
      <c r="AC5652" s="325"/>
      <c r="AD5652" s="325"/>
      <c r="AE5652" s="330"/>
      <c r="AF5652" s="326"/>
      <c r="AG5652" s="327"/>
      <c r="AH5652" s="327"/>
      <c r="AI5652" s="327"/>
      <c r="AJ5652" s="326"/>
      <c r="AK5652" s="327"/>
      <c r="AL5652" s="327"/>
      <c r="AM5652" s="331"/>
      <c r="AN5652" s="332"/>
      <c r="AO5652" s="333"/>
      <c r="AP5652" s="333"/>
      <c r="AQ5652" s="333"/>
      <c r="AR5652" s="332"/>
      <c r="AS5652" s="332"/>
    </row>
    <row r="5653" spans="1:45" x14ac:dyDescent="0.2">
      <c r="A5653" s="326"/>
      <c r="B5653" s="325"/>
      <c r="C5653" s="325"/>
      <c r="D5653" s="325"/>
      <c r="E5653" s="325"/>
      <c r="F5653" s="325"/>
      <c r="G5653" s="325"/>
      <c r="H5653" s="325"/>
      <c r="I5653" s="325"/>
      <c r="J5653" s="325"/>
      <c r="K5653" s="325"/>
      <c r="L5653" s="327"/>
      <c r="M5653" s="328"/>
      <c r="N5653" s="327"/>
      <c r="P5653" s="325"/>
      <c r="Q5653" s="325"/>
      <c r="R5653" s="325"/>
      <c r="S5653" s="325"/>
      <c r="T5653" s="328"/>
      <c r="U5653" s="329"/>
      <c r="V5653" s="330"/>
      <c r="W5653" s="330"/>
      <c r="X5653" s="325"/>
      <c r="Y5653" s="325"/>
      <c r="Z5653" s="325"/>
      <c r="AA5653" s="325"/>
      <c r="AB5653" s="325"/>
      <c r="AC5653" s="325"/>
      <c r="AD5653" s="325"/>
      <c r="AE5653" s="330"/>
      <c r="AF5653" s="326"/>
      <c r="AG5653" s="327"/>
      <c r="AH5653" s="327"/>
      <c r="AI5653" s="327"/>
      <c r="AJ5653" s="326"/>
      <c r="AK5653" s="327"/>
      <c r="AL5653" s="327"/>
      <c r="AM5653" s="331"/>
      <c r="AN5653" s="332"/>
      <c r="AO5653" s="333"/>
      <c r="AP5653" s="333"/>
      <c r="AQ5653" s="333"/>
      <c r="AR5653" s="332"/>
      <c r="AS5653" s="332"/>
    </row>
    <row r="5654" spans="1:45" x14ac:dyDescent="0.2">
      <c r="A5654" s="326"/>
      <c r="B5654" s="325"/>
      <c r="C5654" s="325"/>
      <c r="D5654" s="325"/>
      <c r="E5654" s="325"/>
      <c r="F5654" s="325"/>
      <c r="G5654" s="325"/>
      <c r="H5654" s="325"/>
      <c r="I5654" s="325"/>
      <c r="J5654" s="325"/>
      <c r="K5654" s="325"/>
      <c r="L5654" s="327"/>
      <c r="M5654" s="328"/>
      <c r="N5654" s="327"/>
      <c r="P5654" s="325"/>
      <c r="Q5654" s="325"/>
      <c r="R5654" s="325"/>
      <c r="S5654" s="325"/>
      <c r="T5654" s="328"/>
      <c r="U5654" s="329"/>
      <c r="V5654" s="330"/>
      <c r="W5654" s="330"/>
      <c r="X5654" s="325"/>
      <c r="Y5654" s="325"/>
      <c r="Z5654" s="325"/>
      <c r="AA5654" s="325"/>
      <c r="AB5654" s="325"/>
      <c r="AC5654" s="325"/>
      <c r="AD5654" s="325"/>
      <c r="AE5654" s="330"/>
      <c r="AF5654" s="326"/>
      <c r="AG5654" s="327"/>
      <c r="AH5654" s="327"/>
      <c r="AI5654" s="327"/>
      <c r="AJ5654" s="326"/>
      <c r="AK5654" s="327"/>
      <c r="AL5654" s="327"/>
      <c r="AM5654" s="331"/>
      <c r="AN5654" s="332"/>
      <c r="AO5654" s="333"/>
      <c r="AP5654" s="333"/>
      <c r="AQ5654" s="333"/>
      <c r="AR5654" s="332"/>
      <c r="AS5654" s="332"/>
    </row>
    <row r="5655" spans="1:45" x14ac:dyDescent="0.2">
      <c r="A5655" s="326"/>
      <c r="B5655" s="325"/>
      <c r="C5655" s="325"/>
      <c r="D5655" s="325"/>
      <c r="E5655" s="325"/>
      <c r="F5655" s="325"/>
      <c r="G5655" s="325"/>
      <c r="H5655" s="325"/>
      <c r="I5655" s="325"/>
      <c r="J5655" s="325"/>
      <c r="K5655" s="325"/>
      <c r="L5655" s="327"/>
      <c r="M5655" s="328"/>
      <c r="N5655" s="327"/>
      <c r="P5655" s="325"/>
      <c r="Q5655" s="325"/>
      <c r="R5655" s="325"/>
      <c r="S5655" s="325"/>
      <c r="T5655" s="328"/>
      <c r="U5655" s="329"/>
      <c r="V5655" s="330"/>
      <c r="W5655" s="330"/>
      <c r="X5655" s="325"/>
      <c r="Y5655" s="325"/>
      <c r="Z5655" s="325"/>
      <c r="AA5655" s="325"/>
      <c r="AB5655" s="325"/>
      <c r="AC5655" s="325"/>
      <c r="AD5655" s="325"/>
      <c r="AE5655" s="330"/>
      <c r="AF5655" s="326"/>
      <c r="AG5655" s="327"/>
      <c r="AH5655" s="327"/>
      <c r="AI5655" s="327"/>
      <c r="AJ5655" s="326"/>
      <c r="AK5655" s="327"/>
      <c r="AL5655" s="327"/>
      <c r="AM5655" s="331"/>
      <c r="AN5655" s="332"/>
      <c r="AO5655" s="333"/>
      <c r="AP5655" s="333"/>
      <c r="AQ5655" s="333"/>
      <c r="AR5655" s="332"/>
      <c r="AS5655" s="332"/>
    </row>
    <row r="5656" spans="1:45" x14ac:dyDescent="0.2">
      <c r="A5656" s="326"/>
      <c r="B5656" s="325"/>
      <c r="C5656" s="325"/>
      <c r="D5656" s="325"/>
      <c r="E5656" s="325"/>
      <c r="F5656" s="325"/>
      <c r="G5656" s="325"/>
      <c r="H5656" s="325"/>
      <c r="I5656" s="325"/>
      <c r="J5656" s="325"/>
      <c r="K5656" s="325"/>
      <c r="L5656" s="327"/>
      <c r="M5656" s="328"/>
      <c r="N5656" s="327"/>
      <c r="P5656" s="325"/>
      <c r="Q5656" s="325"/>
      <c r="R5656" s="325"/>
      <c r="S5656" s="325"/>
      <c r="T5656" s="328"/>
      <c r="U5656" s="329"/>
      <c r="V5656" s="330"/>
      <c r="W5656" s="330"/>
      <c r="X5656" s="325"/>
      <c r="Y5656" s="325"/>
      <c r="Z5656" s="325"/>
      <c r="AA5656" s="325"/>
      <c r="AB5656" s="325"/>
      <c r="AC5656" s="325"/>
      <c r="AD5656" s="325"/>
      <c r="AE5656" s="330"/>
      <c r="AF5656" s="326"/>
      <c r="AG5656" s="327"/>
      <c r="AH5656" s="327"/>
      <c r="AI5656" s="327"/>
      <c r="AJ5656" s="326"/>
      <c r="AK5656" s="327"/>
      <c r="AL5656" s="327"/>
      <c r="AM5656" s="331"/>
      <c r="AN5656" s="332"/>
      <c r="AO5656" s="333"/>
      <c r="AP5656" s="333"/>
      <c r="AQ5656" s="333"/>
      <c r="AR5656" s="332"/>
      <c r="AS5656" s="332"/>
    </row>
    <row r="5657" spans="1:45" x14ac:dyDescent="0.2">
      <c r="A5657" s="326"/>
      <c r="B5657" s="325"/>
      <c r="C5657" s="325"/>
      <c r="D5657" s="325"/>
      <c r="E5657" s="325"/>
      <c r="F5657" s="325"/>
      <c r="G5657" s="325"/>
      <c r="H5657" s="325"/>
      <c r="I5657" s="325"/>
      <c r="J5657" s="325"/>
      <c r="K5657" s="325"/>
      <c r="L5657" s="327"/>
      <c r="M5657" s="328"/>
      <c r="N5657" s="327"/>
      <c r="P5657" s="325"/>
      <c r="Q5657" s="325"/>
      <c r="R5657" s="325"/>
      <c r="S5657" s="325"/>
      <c r="T5657" s="328"/>
      <c r="U5657" s="329"/>
      <c r="V5657" s="330"/>
      <c r="W5657" s="330"/>
      <c r="X5657" s="325"/>
      <c r="Y5657" s="325"/>
      <c r="Z5657" s="325"/>
      <c r="AA5657" s="325"/>
      <c r="AB5657" s="325"/>
      <c r="AC5657" s="325"/>
      <c r="AD5657" s="325"/>
      <c r="AE5657" s="330"/>
      <c r="AF5657" s="326"/>
      <c r="AG5657" s="327"/>
      <c r="AH5657" s="327"/>
      <c r="AI5657" s="327"/>
      <c r="AJ5657" s="326"/>
      <c r="AK5657" s="327"/>
      <c r="AL5657" s="327"/>
      <c r="AM5657" s="331"/>
      <c r="AN5657" s="332"/>
      <c r="AO5657" s="333"/>
      <c r="AP5657" s="333"/>
      <c r="AQ5657" s="333"/>
      <c r="AR5657" s="332"/>
      <c r="AS5657" s="332"/>
    </row>
    <row r="5658" spans="1:45" x14ac:dyDescent="0.2">
      <c r="A5658" s="326"/>
      <c r="B5658" s="325"/>
      <c r="C5658" s="325"/>
      <c r="D5658" s="325"/>
      <c r="E5658" s="325"/>
      <c r="F5658" s="325"/>
      <c r="G5658" s="325"/>
      <c r="H5658" s="325"/>
      <c r="I5658" s="325"/>
      <c r="J5658" s="325"/>
      <c r="K5658" s="325"/>
      <c r="L5658" s="327"/>
      <c r="M5658" s="328"/>
      <c r="N5658" s="327"/>
      <c r="P5658" s="325"/>
      <c r="Q5658" s="325"/>
      <c r="R5658" s="325"/>
      <c r="S5658" s="325"/>
      <c r="T5658" s="328"/>
      <c r="U5658" s="329"/>
      <c r="V5658" s="330"/>
      <c r="W5658" s="330"/>
      <c r="X5658" s="325"/>
      <c r="Y5658" s="325"/>
      <c r="Z5658" s="325"/>
      <c r="AA5658" s="325"/>
      <c r="AB5658" s="325"/>
      <c r="AC5658" s="325"/>
      <c r="AD5658" s="325"/>
      <c r="AE5658" s="330"/>
      <c r="AF5658" s="326"/>
      <c r="AG5658" s="327"/>
      <c r="AH5658" s="327"/>
      <c r="AI5658" s="327"/>
      <c r="AJ5658" s="326"/>
      <c r="AK5658" s="327"/>
      <c r="AL5658" s="327"/>
      <c r="AM5658" s="331"/>
      <c r="AN5658" s="332"/>
      <c r="AO5658" s="333"/>
      <c r="AP5658" s="333"/>
      <c r="AQ5658" s="333"/>
      <c r="AR5658" s="332"/>
      <c r="AS5658" s="332"/>
    </row>
    <row r="5659" spans="1:45" x14ac:dyDescent="0.2">
      <c r="A5659" s="326"/>
      <c r="B5659" s="325"/>
      <c r="C5659" s="325"/>
      <c r="D5659" s="325"/>
      <c r="E5659" s="325"/>
      <c r="F5659" s="325"/>
      <c r="G5659" s="325"/>
      <c r="H5659" s="325"/>
      <c r="I5659" s="325"/>
      <c r="J5659" s="325"/>
      <c r="K5659" s="325"/>
      <c r="L5659" s="327"/>
      <c r="M5659" s="328"/>
      <c r="N5659" s="327"/>
      <c r="P5659" s="325"/>
      <c r="Q5659" s="325"/>
      <c r="R5659" s="325"/>
      <c r="S5659" s="325"/>
      <c r="T5659" s="328"/>
      <c r="U5659" s="329"/>
      <c r="V5659" s="330"/>
      <c r="W5659" s="330"/>
      <c r="X5659" s="325"/>
      <c r="Y5659" s="325"/>
      <c r="Z5659" s="325"/>
      <c r="AA5659" s="325"/>
      <c r="AB5659" s="325"/>
      <c r="AC5659" s="325"/>
      <c r="AD5659" s="325"/>
      <c r="AE5659" s="330"/>
      <c r="AF5659" s="326"/>
      <c r="AG5659" s="327"/>
      <c r="AH5659" s="327"/>
      <c r="AI5659" s="327"/>
      <c r="AJ5659" s="326"/>
      <c r="AK5659" s="327"/>
      <c r="AL5659" s="327"/>
      <c r="AM5659" s="331"/>
      <c r="AN5659" s="332"/>
      <c r="AO5659" s="333"/>
      <c r="AP5659" s="333"/>
      <c r="AQ5659" s="333"/>
      <c r="AR5659" s="332"/>
      <c r="AS5659" s="332"/>
    </row>
    <row r="5660" spans="1:45" x14ac:dyDescent="0.2">
      <c r="A5660" s="326"/>
      <c r="B5660" s="325"/>
      <c r="C5660" s="325"/>
      <c r="D5660" s="325"/>
      <c r="E5660" s="325"/>
      <c r="F5660" s="325"/>
      <c r="G5660" s="325"/>
      <c r="H5660" s="325"/>
      <c r="I5660" s="325"/>
      <c r="J5660" s="325"/>
      <c r="K5660" s="325"/>
      <c r="L5660" s="327"/>
      <c r="M5660" s="328"/>
      <c r="N5660" s="327"/>
      <c r="P5660" s="325"/>
      <c r="Q5660" s="325"/>
      <c r="R5660" s="325"/>
      <c r="S5660" s="325"/>
      <c r="T5660" s="328"/>
      <c r="U5660" s="329"/>
      <c r="V5660" s="330"/>
      <c r="W5660" s="330"/>
      <c r="X5660" s="325"/>
      <c r="Y5660" s="325"/>
      <c r="Z5660" s="325"/>
      <c r="AA5660" s="325"/>
      <c r="AB5660" s="325"/>
      <c r="AC5660" s="325"/>
      <c r="AD5660" s="325"/>
      <c r="AE5660" s="330"/>
      <c r="AF5660" s="326"/>
      <c r="AG5660" s="327"/>
      <c r="AH5660" s="327"/>
      <c r="AI5660" s="327"/>
      <c r="AJ5660" s="326"/>
      <c r="AK5660" s="327"/>
      <c r="AL5660" s="327"/>
      <c r="AM5660" s="331"/>
      <c r="AN5660" s="332"/>
      <c r="AO5660" s="333"/>
      <c r="AP5660" s="333"/>
      <c r="AQ5660" s="333"/>
      <c r="AR5660" s="332"/>
      <c r="AS5660" s="332"/>
    </row>
    <row r="5661" spans="1:45" x14ac:dyDescent="0.2">
      <c r="A5661" s="326"/>
      <c r="B5661" s="325"/>
      <c r="C5661" s="325"/>
      <c r="D5661" s="325"/>
      <c r="E5661" s="325"/>
      <c r="F5661" s="325"/>
      <c r="G5661" s="325"/>
      <c r="H5661" s="325"/>
      <c r="I5661" s="325"/>
      <c r="J5661" s="325"/>
      <c r="K5661" s="325"/>
      <c r="L5661" s="327"/>
      <c r="M5661" s="328"/>
      <c r="N5661" s="327"/>
      <c r="P5661" s="325"/>
      <c r="Q5661" s="325"/>
      <c r="R5661" s="325"/>
      <c r="S5661" s="325"/>
      <c r="T5661" s="328"/>
      <c r="U5661" s="329"/>
      <c r="V5661" s="330"/>
      <c r="W5661" s="330"/>
      <c r="X5661" s="325"/>
      <c r="Y5661" s="325"/>
      <c r="Z5661" s="325"/>
      <c r="AA5661" s="325"/>
      <c r="AB5661" s="325"/>
      <c r="AC5661" s="325"/>
      <c r="AD5661" s="325"/>
      <c r="AE5661" s="330"/>
      <c r="AF5661" s="326"/>
      <c r="AG5661" s="327"/>
      <c r="AH5661" s="327"/>
      <c r="AI5661" s="327"/>
      <c r="AJ5661" s="326"/>
      <c r="AK5661" s="327"/>
      <c r="AL5661" s="327"/>
      <c r="AM5661" s="331"/>
      <c r="AN5661" s="332"/>
      <c r="AO5661" s="333"/>
      <c r="AP5661" s="333"/>
      <c r="AQ5661" s="333"/>
      <c r="AR5661" s="332"/>
      <c r="AS5661" s="332"/>
    </row>
    <row r="5662" spans="1:45" x14ac:dyDescent="0.2">
      <c r="A5662" s="326"/>
      <c r="B5662" s="325"/>
      <c r="C5662" s="325"/>
      <c r="D5662" s="325"/>
      <c r="E5662" s="325"/>
      <c r="F5662" s="325"/>
      <c r="G5662" s="325"/>
      <c r="H5662" s="325"/>
      <c r="I5662" s="325"/>
      <c r="J5662" s="325"/>
      <c r="K5662" s="325"/>
      <c r="L5662" s="327"/>
      <c r="M5662" s="328"/>
      <c r="N5662" s="327"/>
      <c r="P5662" s="325"/>
      <c r="Q5662" s="325"/>
      <c r="R5662" s="325"/>
      <c r="S5662" s="325"/>
      <c r="T5662" s="328"/>
      <c r="U5662" s="329"/>
      <c r="V5662" s="330"/>
      <c r="W5662" s="330"/>
      <c r="X5662" s="325"/>
      <c r="Y5662" s="325"/>
      <c r="Z5662" s="325"/>
      <c r="AA5662" s="325"/>
      <c r="AB5662" s="325"/>
      <c r="AC5662" s="325"/>
      <c r="AD5662" s="325"/>
      <c r="AE5662" s="330"/>
      <c r="AF5662" s="326"/>
      <c r="AG5662" s="327"/>
      <c r="AH5662" s="327"/>
      <c r="AI5662" s="327"/>
      <c r="AJ5662" s="326"/>
      <c r="AK5662" s="327"/>
      <c r="AL5662" s="327"/>
      <c r="AM5662" s="331"/>
      <c r="AN5662" s="332"/>
      <c r="AO5662" s="333"/>
      <c r="AP5662" s="333"/>
      <c r="AQ5662" s="333"/>
      <c r="AR5662" s="332"/>
      <c r="AS5662" s="332"/>
    </row>
    <row r="5663" spans="1:45" x14ac:dyDescent="0.2">
      <c r="A5663" s="306"/>
      <c r="L5663" s="307"/>
      <c r="N5663" s="307"/>
      <c r="U5663" s="309"/>
      <c r="AF5663" s="306"/>
      <c r="AG5663" s="307"/>
      <c r="AH5663" s="307"/>
      <c r="AI5663" s="307"/>
      <c r="AK5663" s="307"/>
      <c r="AL5663" s="307"/>
      <c r="AN5663" s="312"/>
      <c r="AS5663" s="314"/>
    </row>
    <row r="5664" spans="1:45" x14ac:dyDescent="0.2">
      <c r="A5664" s="306"/>
      <c r="L5664" s="307"/>
      <c r="N5664" s="307"/>
      <c r="U5664" s="309"/>
      <c r="AF5664" s="306"/>
      <c r="AG5664" s="307"/>
      <c r="AH5664" s="307"/>
      <c r="AI5664" s="307"/>
      <c r="AJ5664" s="306"/>
      <c r="AK5664" s="307"/>
      <c r="AL5664" s="307"/>
      <c r="AN5664" s="312"/>
      <c r="AS5664" s="314"/>
    </row>
    <row r="5665" spans="1:46" x14ac:dyDescent="0.2">
      <c r="A5665" s="306"/>
      <c r="L5665" s="307"/>
      <c r="N5665" s="307"/>
      <c r="U5665" s="309"/>
      <c r="AF5665" s="306"/>
      <c r="AG5665" s="307"/>
      <c r="AH5665" s="307"/>
      <c r="AI5665" s="307"/>
      <c r="AJ5665" s="306"/>
      <c r="AK5665" s="307"/>
      <c r="AL5665" s="307"/>
      <c r="AN5665" s="312"/>
      <c r="AS5665" s="314"/>
    </row>
    <row r="5666" spans="1:46" x14ac:dyDescent="0.2">
      <c r="A5666" s="306"/>
      <c r="L5666" s="307"/>
      <c r="N5666" s="307"/>
      <c r="U5666" s="309"/>
      <c r="AF5666" s="306"/>
      <c r="AG5666" s="307"/>
      <c r="AH5666" s="307"/>
      <c r="AI5666" s="307"/>
      <c r="AK5666" s="307"/>
      <c r="AL5666" s="307"/>
      <c r="AN5666" s="312"/>
      <c r="AS5666" s="314"/>
    </row>
    <row r="5667" spans="1:46" x14ac:dyDescent="0.2">
      <c r="A5667" s="306"/>
      <c r="L5667" s="307"/>
      <c r="N5667" s="307"/>
      <c r="U5667" s="309"/>
      <c r="AF5667" s="306"/>
      <c r="AG5667" s="307"/>
      <c r="AH5667" s="307"/>
      <c r="AI5667" s="307"/>
      <c r="AJ5667" s="306"/>
      <c r="AK5667" s="307"/>
      <c r="AL5667" s="307"/>
      <c r="AN5667" s="312"/>
      <c r="AS5667" s="314"/>
    </row>
    <row r="5668" spans="1:46" x14ac:dyDescent="0.2">
      <c r="A5668" s="306"/>
      <c r="L5668" s="307"/>
      <c r="N5668" s="307"/>
      <c r="U5668" s="309"/>
      <c r="AF5668" s="306"/>
      <c r="AG5668" s="307"/>
      <c r="AH5668" s="307"/>
      <c r="AI5668" s="307"/>
      <c r="AJ5668" s="306"/>
      <c r="AK5668" s="307"/>
      <c r="AL5668" s="307"/>
      <c r="AN5668" s="312"/>
      <c r="AS5668" s="314"/>
    </row>
    <row r="5669" spans="1:46" x14ac:dyDescent="0.2">
      <c r="A5669" s="306"/>
      <c r="L5669" s="307"/>
      <c r="N5669" s="307"/>
      <c r="U5669" s="309"/>
      <c r="AF5669" s="306"/>
      <c r="AG5669" s="307"/>
      <c r="AH5669" s="307"/>
      <c r="AI5669" s="307"/>
      <c r="AK5669" s="307"/>
      <c r="AL5669" s="307"/>
      <c r="AN5669" s="312"/>
      <c r="AS5669" s="314"/>
    </row>
    <row r="5670" spans="1:46" x14ac:dyDescent="0.2">
      <c r="A5670" s="306"/>
      <c r="L5670" s="307"/>
      <c r="N5670" s="307"/>
      <c r="U5670" s="309"/>
      <c r="AF5670" s="306"/>
      <c r="AG5670" s="307"/>
      <c r="AH5670" s="307"/>
      <c r="AI5670" s="307"/>
      <c r="AJ5670" s="306"/>
      <c r="AK5670" s="307"/>
      <c r="AL5670" s="307"/>
      <c r="AN5670" s="312"/>
      <c r="AS5670" s="314"/>
    </row>
    <row r="5671" spans="1:46" x14ac:dyDescent="0.2">
      <c r="A5671" s="306"/>
      <c r="L5671" s="307"/>
      <c r="N5671" s="307"/>
      <c r="U5671" s="309"/>
      <c r="AF5671" s="306"/>
      <c r="AG5671" s="307"/>
      <c r="AH5671" s="307"/>
      <c r="AI5671" s="307"/>
      <c r="AJ5671" s="306"/>
      <c r="AK5671" s="307"/>
      <c r="AL5671" s="307"/>
      <c r="AN5671" s="312"/>
      <c r="AS5671" s="314"/>
    </row>
    <row r="5672" spans="1:46" x14ac:dyDescent="0.2">
      <c r="A5672" s="306"/>
      <c r="L5672" s="307"/>
      <c r="N5672" s="307"/>
      <c r="U5672" s="309"/>
      <c r="AF5672" s="306"/>
      <c r="AG5672" s="307"/>
      <c r="AH5672" s="307"/>
      <c r="AI5672" s="307"/>
      <c r="AK5672" s="307"/>
      <c r="AL5672" s="307"/>
      <c r="AN5672" s="312"/>
      <c r="AS5672" s="314"/>
    </row>
    <row r="5673" spans="1:46" x14ac:dyDescent="0.2">
      <c r="AN5673" s="323"/>
      <c r="AT5673" s="323"/>
    </row>
    <row r="5674" spans="1:46" x14ac:dyDescent="0.2">
      <c r="A5674" s="306"/>
      <c r="L5674" s="307"/>
      <c r="N5674" s="307"/>
      <c r="U5674" s="309"/>
      <c r="AF5674" s="306"/>
      <c r="AG5674" s="307"/>
      <c r="AH5674" s="307"/>
      <c r="AI5674" s="307"/>
      <c r="AJ5674" s="306"/>
      <c r="AK5674" s="307"/>
      <c r="AL5674" s="307"/>
      <c r="AN5674" s="312"/>
      <c r="AS5674" s="314"/>
      <c r="AT5674" s="323"/>
    </row>
    <row r="5675" spans="1:46" x14ac:dyDescent="0.2">
      <c r="A5675" s="326"/>
      <c r="B5675" s="325"/>
      <c r="C5675" s="325"/>
      <c r="D5675" s="325"/>
      <c r="E5675" s="325"/>
      <c r="F5675" s="325"/>
      <c r="G5675" s="325"/>
      <c r="H5675" s="325"/>
      <c r="I5675" s="325"/>
      <c r="J5675" s="325"/>
      <c r="K5675" s="325"/>
      <c r="L5675" s="327"/>
      <c r="M5675" s="328"/>
      <c r="N5675" s="327"/>
      <c r="P5675" s="325"/>
      <c r="Q5675" s="325"/>
      <c r="R5675" s="325"/>
      <c r="S5675" s="325"/>
      <c r="T5675" s="328"/>
      <c r="U5675" s="329"/>
      <c r="V5675" s="330"/>
      <c r="W5675" s="330"/>
      <c r="X5675" s="325"/>
      <c r="Y5675" s="325"/>
      <c r="Z5675" s="325"/>
      <c r="AA5675" s="325"/>
      <c r="AB5675" s="325"/>
      <c r="AC5675" s="325"/>
      <c r="AD5675" s="325"/>
      <c r="AE5675" s="330"/>
      <c r="AF5675" s="326"/>
      <c r="AG5675" s="327"/>
      <c r="AH5675" s="327"/>
      <c r="AI5675" s="327"/>
      <c r="AJ5675" s="326"/>
      <c r="AK5675" s="327"/>
      <c r="AL5675" s="327"/>
      <c r="AM5675" s="331"/>
      <c r="AN5675" s="332"/>
      <c r="AO5675" s="333"/>
      <c r="AP5675" s="333"/>
      <c r="AQ5675" s="333"/>
      <c r="AR5675" s="332"/>
      <c r="AS5675" s="332"/>
    </row>
    <row r="5676" spans="1:46" x14ac:dyDescent="0.2">
      <c r="A5676" s="326"/>
      <c r="B5676" s="325"/>
      <c r="C5676" s="325"/>
      <c r="D5676" s="325"/>
      <c r="E5676" s="325"/>
      <c r="F5676" s="325"/>
      <c r="G5676" s="325"/>
      <c r="H5676" s="325"/>
      <c r="I5676" s="325"/>
      <c r="J5676" s="325"/>
      <c r="K5676" s="325"/>
      <c r="L5676" s="327"/>
      <c r="M5676" s="328"/>
      <c r="N5676" s="327"/>
      <c r="P5676" s="325"/>
      <c r="Q5676" s="325"/>
      <c r="R5676" s="325"/>
      <c r="S5676" s="325"/>
      <c r="T5676" s="328"/>
      <c r="U5676" s="329"/>
      <c r="V5676" s="330"/>
      <c r="W5676" s="330"/>
      <c r="X5676" s="325"/>
      <c r="Y5676" s="325"/>
      <c r="Z5676" s="325"/>
      <c r="AA5676" s="325"/>
      <c r="AB5676" s="325"/>
      <c r="AC5676" s="325"/>
      <c r="AD5676" s="325"/>
      <c r="AE5676" s="330"/>
      <c r="AF5676" s="326"/>
      <c r="AG5676" s="327"/>
      <c r="AH5676" s="327"/>
      <c r="AI5676" s="327"/>
      <c r="AJ5676" s="326"/>
      <c r="AK5676" s="327"/>
      <c r="AL5676" s="327"/>
      <c r="AM5676" s="331"/>
      <c r="AN5676" s="332"/>
      <c r="AO5676" s="333"/>
      <c r="AP5676" s="333"/>
      <c r="AQ5676" s="333"/>
      <c r="AR5676" s="332"/>
      <c r="AS5676" s="332"/>
    </row>
    <row r="5677" spans="1:46" x14ac:dyDescent="0.2">
      <c r="A5677" s="326"/>
      <c r="B5677" s="325"/>
      <c r="C5677" s="325"/>
      <c r="D5677" s="325"/>
      <c r="E5677" s="325"/>
      <c r="F5677" s="325"/>
      <c r="G5677" s="325"/>
      <c r="H5677" s="325"/>
      <c r="I5677" s="325"/>
      <c r="J5677" s="325"/>
      <c r="K5677" s="325"/>
      <c r="L5677" s="327"/>
      <c r="M5677" s="328"/>
      <c r="N5677" s="327"/>
      <c r="P5677" s="325"/>
      <c r="Q5677" s="325"/>
      <c r="R5677" s="325"/>
      <c r="S5677" s="325"/>
      <c r="T5677" s="328"/>
      <c r="U5677" s="329"/>
      <c r="V5677" s="330"/>
      <c r="W5677" s="330"/>
      <c r="X5677" s="325"/>
      <c r="Y5677" s="325"/>
      <c r="Z5677" s="325"/>
      <c r="AA5677" s="325"/>
      <c r="AB5677" s="325"/>
      <c r="AC5677" s="325"/>
      <c r="AD5677" s="325"/>
      <c r="AE5677" s="330"/>
      <c r="AF5677" s="326"/>
      <c r="AG5677" s="327"/>
      <c r="AH5677" s="327"/>
      <c r="AI5677" s="327"/>
      <c r="AJ5677" s="326"/>
      <c r="AK5677" s="327"/>
      <c r="AL5677" s="327"/>
      <c r="AM5677" s="331"/>
      <c r="AN5677" s="332"/>
      <c r="AO5677" s="333"/>
      <c r="AP5677" s="333"/>
      <c r="AQ5677" s="333"/>
      <c r="AR5677" s="332"/>
      <c r="AS5677" s="332"/>
    </row>
    <row r="5678" spans="1:46" x14ac:dyDescent="0.2">
      <c r="A5678" s="326"/>
      <c r="B5678" s="325"/>
      <c r="C5678" s="325"/>
      <c r="D5678" s="325"/>
      <c r="E5678" s="325"/>
      <c r="F5678" s="325"/>
      <c r="G5678" s="325"/>
      <c r="H5678" s="325"/>
      <c r="I5678" s="325"/>
      <c r="J5678" s="325"/>
      <c r="K5678" s="325"/>
      <c r="L5678" s="327"/>
      <c r="M5678" s="328"/>
      <c r="N5678" s="327"/>
      <c r="P5678" s="325"/>
      <c r="Q5678" s="325"/>
      <c r="R5678" s="325"/>
      <c r="S5678" s="325"/>
      <c r="T5678" s="328"/>
      <c r="U5678" s="329"/>
      <c r="V5678" s="330"/>
      <c r="W5678" s="330"/>
      <c r="X5678" s="325"/>
      <c r="Y5678" s="325"/>
      <c r="Z5678" s="325"/>
      <c r="AA5678" s="325"/>
      <c r="AB5678" s="325"/>
      <c r="AC5678" s="325"/>
      <c r="AD5678" s="325"/>
      <c r="AE5678" s="330"/>
      <c r="AF5678" s="326"/>
      <c r="AG5678" s="327"/>
      <c r="AH5678" s="327"/>
      <c r="AI5678" s="327"/>
      <c r="AJ5678" s="326"/>
      <c r="AK5678" s="327"/>
      <c r="AL5678" s="327"/>
      <c r="AM5678" s="331"/>
      <c r="AN5678" s="332"/>
      <c r="AO5678" s="333"/>
      <c r="AP5678" s="333"/>
      <c r="AQ5678" s="333"/>
      <c r="AR5678" s="332"/>
      <c r="AS5678" s="332"/>
    </row>
    <row r="5679" spans="1:46" x14ac:dyDescent="0.2">
      <c r="A5679" s="326"/>
      <c r="B5679" s="325"/>
      <c r="C5679" s="325"/>
      <c r="D5679" s="325"/>
      <c r="E5679" s="325"/>
      <c r="F5679" s="325"/>
      <c r="G5679" s="325"/>
      <c r="H5679" s="325"/>
      <c r="I5679" s="325"/>
      <c r="J5679" s="325"/>
      <c r="K5679" s="325"/>
      <c r="L5679" s="327"/>
      <c r="M5679" s="328"/>
      <c r="N5679" s="327"/>
      <c r="P5679" s="325"/>
      <c r="Q5679" s="325"/>
      <c r="R5679" s="325"/>
      <c r="S5679" s="325"/>
      <c r="T5679" s="328"/>
      <c r="U5679" s="329"/>
      <c r="V5679" s="330"/>
      <c r="W5679" s="330"/>
      <c r="X5679" s="325"/>
      <c r="Y5679" s="325"/>
      <c r="Z5679" s="325"/>
      <c r="AA5679" s="325"/>
      <c r="AB5679" s="325"/>
      <c r="AC5679" s="325"/>
      <c r="AD5679" s="325"/>
      <c r="AE5679" s="330"/>
      <c r="AF5679" s="326"/>
      <c r="AG5679" s="327"/>
      <c r="AH5679" s="327"/>
      <c r="AI5679" s="327"/>
      <c r="AJ5679" s="326"/>
      <c r="AK5679" s="327"/>
      <c r="AL5679" s="327"/>
      <c r="AM5679" s="331"/>
      <c r="AN5679" s="332"/>
      <c r="AO5679" s="333"/>
      <c r="AP5679" s="333"/>
      <c r="AQ5679" s="333"/>
      <c r="AR5679" s="332"/>
      <c r="AS5679" s="332"/>
    </row>
    <row r="5680" spans="1:46" x14ac:dyDescent="0.2">
      <c r="A5680" s="325"/>
      <c r="B5680" s="325"/>
      <c r="C5680" s="325"/>
      <c r="D5680" s="325"/>
      <c r="E5680" s="325"/>
      <c r="F5680" s="325"/>
      <c r="G5680" s="325"/>
      <c r="H5680" s="325"/>
      <c r="I5680" s="325"/>
      <c r="J5680" s="325"/>
      <c r="K5680" s="325"/>
      <c r="L5680" s="327"/>
      <c r="M5680" s="328"/>
      <c r="N5680" s="327"/>
      <c r="P5680" s="325"/>
      <c r="Q5680" s="325"/>
      <c r="R5680" s="325"/>
      <c r="S5680" s="325"/>
      <c r="T5680" s="328"/>
      <c r="U5680" s="329"/>
      <c r="V5680" s="330"/>
      <c r="W5680" s="330"/>
      <c r="X5680" s="325"/>
      <c r="Y5680" s="325"/>
      <c r="Z5680" s="325"/>
      <c r="AA5680" s="325"/>
      <c r="AB5680" s="325"/>
      <c r="AC5680" s="325"/>
      <c r="AD5680" s="325"/>
      <c r="AE5680" s="330"/>
      <c r="AF5680" s="326"/>
      <c r="AG5680" s="327"/>
      <c r="AH5680" s="327"/>
      <c r="AI5680" s="327"/>
      <c r="AJ5680" s="326"/>
      <c r="AK5680" s="327"/>
      <c r="AL5680" s="327"/>
      <c r="AM5680" s="331"/>
      <c r="AN5680" s="332"/>
      <c r="AO5680" s="333"/>
      <c r="AP5680" s="333"/>
      <c r="AQ5680" s="333"/>
      <c r="AR5680" s="332"/>
      <c r="AS5680" s="332"/>
    </row>
    <row r="5681" spans="1:46" x14ac:dyDescent="0.2">
      <c r="A5681" s="325"/>
      <c r="B5681" s="325"/>
      <c r="C5681" s="325"/>
      <c r="D5681" s="325"/>
      <c r="E5681" s="325"/>
      <c r="F5681" s="325"/>
      <c r="G5681" s="325"/>
      <c r="H5681" s="325"/>
      <c r="I5681" s="325"/>
      <c r="J5681" s="325"/>
      <c r="K5681" s="325"/>
      <c r="L5681" s="327"/>
      <c r="M5681" s="328"/>
      <c r="N5681" s="327"/>
      <c r="P5681" s="325"/>
      <c r="Q5681" s="325"/>
      <c r="R5681" s="325"/>
      <c r="S5681" s="325"/>
      <c r="T5681" s="328"/>
      <c r="U5681" s="329"/>
      <c r="V5681" s="330"/>
      <c r="W5681" s="330"/>
      <c r="X5681" s="325"/>
      <c r="Y5681" s="325"/>
      <c r="Z5681" s="325"/>
      <c r="AA5681" s="325"/>
      <c r="AB5681" s="325"/>
      <c r="AC5681" s="325"/>
      <c r="AD5681" s="325"/>
      <c r="AE5681" s="330"/>
      <c r="AF5681" s="326"/>
      <c r="AG5681" s="327"/>
      <c r="AH5681" s="327"/>
      <c r="AI5681" s="327"/>
      <c r="AJ5681" s="326"/>
      <c r="AK5681" s="327"/>
      <c r="AL5681" s="327"/>
      <c r="AM5681" s="331"/>
      <c r="AN5681" s="332"/>
      <c r="AO5681" s="333"/>
      <c r="AP5681" s="333"/>
      <c r="AQ5681" s="333"/>
      <c r="AR5681" s="332"/>
      <c r="AS5681" s="332"/>
    </row>
    <row r="5682" spans="1:46" x14ac:dyDescent="0.2">
      <c r="A5682" s="306"/>
      <c r="L5682" s="307"/>
      <c r="N5682" s="307"/>
      <c r="U5682" s="309"/>
      <c r="AF5682" s="306"/>
      <c r="AG5682" s="307"/>
      <c r="AH5682" s="307"/>
      <c r="AI5682" s="307"/>
      <c r="AK5682" s="307"/>
      <c r="AL5682" s="307"/>
      <c r="AN5682" s="312"/>
      <c r="AS5682" s="314"/>
    </row>
    <row r="5683" spans="1:46" x14ac:dyDescent="0.2">
      <c r="AN5683" s="323"/>
      <c r="AT5683" s="323"/>
    </row>
    <row r="5684" spans="1:46" x14ac:dyDescent="0.2">
      <c r="A5684" s="306"/>
      <c r="L5684" s="307"/>
      <c r="N5684" s="307"/>
      <c r="U5684" s="309"/>
      <c r="AF5684" s="306"/>
      <c r="AG5684" s="307"/>
      <c r="AH5684" s="307"/>
      <c r="AI5684" s="307"/>
      <c r="AK5684" s="307"/>
      <c r="AL5684" s="307"/>
      <c r="AN5684" s="312"/>
      <c r="AS5684" s="314"/>
    </row>
    <row r="5685" spans="1:46" x14ac:dyDescent="0.2">
      <c r="AN5685" s="323"/>
      <c r="AT5685" s="323"/>
    </row>
    <row r="5686" spans="1:46" x14ac:dyDescent="0.2">
      <c r="A5686" s="306"/>
      <c r="L5686" s="307"/>
      <c r="N5686" s="307"/>
      <c r="U5686" s="309"/>
      <c r="AF5686" s="306"/>
      <c r="AG5686" s="307"/>
      <c r="AH5686" s="307"/>
      <c r="AI5686" s="307"/>
      <c r="AK5686" s="307"/>
      <c r="AL5686" s="307"/>
      <c r="AN5686" s="312"/>
      <c r="AS5686" s="314"/>
    </row>
    <row r="5687" spans="1:46" x14ac:dyDescent="0.2">
      <c r="AN5687" s="323"/>
      <c r="AT5687" s="323"/>
    </row>
    <row r="5688" spans="1:46" x14ac:dyDescent="0.2">
      <c r="A5688" s="306"/>
      <c r="L5688" s="307"/>
      <c r="N5688" s="307"/>
      <c r="U5688" s="309"/>
      <c r="AF5688" s="306"/>
      <c r="AG5688" s="307"/>
      <c r="AH5688" s="307"/>
      <c r="AI5688" s="307"/>
      <c r="AK5688" s="307"/>
      <c r="AL5688" s="307"/>
      <c r="AN5688" s="312"/>
      <c r="AS5688" s="314"/>
    </row>
    <row r="5689" spans="1:46" x14ac:dyDescent="0.2">
      <c r="AN5689" s="323"/>
      <c r="AT5689" s="323"/>
    </row>
    <row r="5690" spans="1:46" x14ac:dyDescent="0.2">
      <c r="A5690" s="306"/>
      <c r="L5690" s="307"/>
      <c r="N5690" s="307"/>
      <c r="U5690" s="309"/>
      <c r="AF5690" s="306"/>
      <c r="AG5690" s="307"/>
      <c r="AH5690" s="307"/>
      <c r="AI5690" s="307"/>
      <c r="AK5690" s="307"/>
      <c r="AL5690" s="307"/>
      <c r="AN5690" s="312"/>
      <c r="AS5690" s="314"/>
    </row>
    <row r="5691" spans="1:46" x14ac:dyDescent="0.2">
      <c r="AN5691" s="323"/>
      <c r="AT5691" s="323"/>
    </row>
    <row r="5692" spans="1:46" x14ac:dyDescent="0.2">
      <c r="A5692" s="325"/>
      <c r="B5692" s="325"/>
      <c r="C5692" s="325"/>
      <c r="D5692" s="325"/>
      <c r="E5692" s="325"/>
      <c r="F5692" s="325"/>
      <c r="G5692" s="325"/>
      <c r="H5692" s="325"/>
      <c r="I5692" s="325"/>
      <c r="J5692" s="325"/>
      <c r="K5692" s="325"/>
      <c r="L5692" s="327"/>
      <c r="M5692" s="328"/>
      <c r="N5692" s="327"/>
      <c r="P5692" s="325"/>
      <c r="Q5692" s="325"/>
      <c r="R5692" s="325"/>
      <c r="S5692" s="325"/>
      <c r="T5692" s="328"/>
      <c r="U5692" s="329"/>
      <c r="V5692" s="330"/>
      <c r="W5692" s="330"/>
      <c r="X5692" s="325"/>
      <c r="Y5692" s="325"/>
      <c r="Z5692" s="325"/>
      <c r="AA5692" s="325"/>
      <c r="AB5692" s="325"/>
      <c r="AC5692" s="325"/>
      <c r="AD5692" s="325"/>
      <c r="AE5692" s="330"/>
      <c r="AF5692" s="326"/>
      <c r="AG5692" s="327"/>
      <c r="AH5692" s="327"/>
      <c r="AI5692" s="327"/>
      <c r="AJ5692" s="326"/>
      <c r="AK5692" s="327"/>
      <c r="AL5692" s="327"/>
      <c r="AM5692" s="331"/>
      <c r="AN5692" s="332"/>
      <c r="AO5692" s="333"/>
      <c r="AP5692" s="333"/>
      <c r="AQ5692" s="333"/>
      <c r="AR5692" s="332"/>
      <c r="AS5692" s="332"/>
    </row>
  </sheetData>
  <sheetProtection algorithmName="SHA-512" hashValue="MM1qk8GoLhi9CePQsZ08vc5heWaMOuNZFsI3Wsk/F5+aDUPbH7tE4eaC2JpJ7wmmfYsxH4gBIUEx+MyE77orrQ==" saltValue="O8vSjwGQxYX7B9y2sybznQ==" spinCount="100000" sheet="1" autoFilter="0"/>
  <autoFilter ref="A1:AT5692" xr:uid="{00000000-0009-0000-0000-000003000000}"/>
  <dataValidations disablePrompts="1" count="2">
    <dataValidation type="list" allowBlank="1" showInputMessage="1" showErrorMessage="1" sqref="D5718" xr:uid="{B4C39BCA-8879-4B03-8DB2-EF0A694C5864}">
      <formula1>"Residential, Commercial, Agricultural, Industrial"</formula1>
    </dataValidation>
    <dataValidation type="list" allowBlank="1" showInputMessage="1" showErrorMessage="1" sqref="R5718" xr:uid="{B1D5E683-8884-4AD1-A21E-2D095DCE23FC}">
      <formula1>Res_BldgTypes</formula1>
    </dataValidation>
  </dataValidations>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BA1003"/>
  <sheetViews>
    <sheetView workbookViewId="0">
      <pane xSplit="1" ySplit="1" topLeftCell="B2" activePane="bottomRight" state="frozen"/>
      <selection pane="topRight" activeCell="B1" sqref="B1"/>
      <selection pane="bottomLeft" activeCell="A2" sqref="A2"/>
      <selection pane="bottomRight" activeCell="C5" sqref="C5"/>
    </sheetView>
  </sheetViews>
  <sheetFormatPr defaultColWidth="0" defaultRowHeight="13.2" zeroHeight="1" x14ac:dyDescent="0.25"/>
  <cols>
    <col min="1" max="6" width="20.88671875" customWidth="1"/>
    <col min="7" max="7" width="20.88671875" style="269" customWidth="1"/>
    <col min="8" max="13" width="20.88671875" customWidth="1"/>
    <col min="14" max="14" width="20.88671875" style="304" customWidth="1"/>
    <col min="15" max="26" width="20.88671875" customWidth="1"/>
    <col min="27" max="27" width="13.44140625" bestFit="1" customWidth="1"/>
    <col min="28" max="28" width="9.109375" customWidth="1"/>
    <col min="29" max="53" width="0" hidden="1" customWidth="1"/>
    <col min="54" max="16384" width="9.109375" hidden="1"/>
  </cols>
  <sheetData>
    <row r="1" spans="1:53" s="255" customFormat="1" ht="44.4" thickTop="1" thickBot="1" x14ac:dyDescent="0.35">
      <c r="A1" s="253" t="s">
        <v>146</v>
      </c>
      <c r="B1" s="253" t="s">
        <v>1866</v>
      </c>
      <c r="C1" s="253" t="s">
        <v>147</v>
      </c>
      <c r="D1" s="253" t="s">
        <v>1867</v>
      </c>
      <c r="E1" s="253" t="s">
        <v>149</v>
      </c>
      <c r="F1" s="253" t="s">
        <v>150</v>
      </c>
      <c r="G1" s="268" t="s">
        <v>151</v>
      </c>
      <c r="H1" s="253" t="s">
        <v>152</v>
      </c>
      <c r="I1" s="253" t="s">
        <v>153</v>
      </c>
      <c r="J1" s="253" t="s">
        <v>154</v>
      </c>
      <c r="K1" s="253" t="s">
        <v>155</v>
      </c>
      <c r="L1" s="253" t="s">
        <v>156</v>
      </c>
      <c r="M1" s="253" t="s">
        <v>157</v>
      </c>
      <c r="N1" s="303" t="s">
        <v>158</v>
      </c>
      <c r="O1" s="253" t="s">
        <v>3312</v>
      </c>
      <c r="P1" s="253" t="s">
        <v>3313</v>
      </c>
      <c r="Q1" s="253" t="s">
        <v>159</v>
      </c>
      <c r="R1" s="253" t="s">
        <v>160</v>
      </c>
      <c r="S1" s="253" t="s">
        <v>161</v>
      </c>
      <c r="T1" s="253" t="s">
        <v>1868</v>
      </c>
      <c r="U1" s="253" t="s">
        <v>1869</v>
      </c>
      <c r="V1" s="253" t="s">
        <v>164</v>
      </c>
      <c r="W1" s="253" t="s">
        <v>165</v>
      </c>
      <c r="X1" s="253" t="s">
        <v>166</v>
      </c>
      <c r="Y1" s="253" t="s">
        <v>167</v>
      </c>
      <c r="Z1" s="253" t="s">
        <v>168</v>
      </c>
      <c r="AA1" s="141" t="s">
        <v>1870</v>
      </c>
      <c r="AB1" s="254"/>
      <c r="AC1" s="254"/>
      <c r="AD1" s="254"/>
      <c r="AE1" s="254"/>
      <c r="AF1" s="254"/>
      <c r="AG1" s="254"/>
      <c r="AH1" s="254"/>
      <c r="AI1" s="254"/>
      <c r="AJ1" s="254"/>
      <c r="AK1" s="254"/>
      <c r="AL1" s="254"/>
      <c r="AM1" s="254"/>
      <c r="AN1" s="254"/>
      <c r="AO1" s="254"/>
      <c r="AP1" s="254"/>
      <c r="AQ1" s="254"/>
      <c r="AR1" s="254"/>
      <c r="AS1" s="254"/>
      <c r="AV1" s="141"/>
      <c r="AW1" s="141"/>
      <c r="AX1" s="228"/>
      <c r="AY1" s="256"/>
      <c r="AZ1" s="228"/>
      <c r="BA1" s="228"/>
    </row>
    <row r="2" spans="1:53" x14ac:dyDescent="0.25">
      <c r="A2" s="257" t="str">
        <f>IF(ISERROR(Input!A8),"",Input!A8)</f>
        <v/>
      </c>
      <c r="B2" t="str">
        <f>IF(A2="","",$AA$2)</f>
        <v/>
      </c>
      <c r="C2" t="str">
        <f>IF(ISERROR(Input!B8),"",IF(Input!B8="","",Input!B8))</f>
        <v/>
      </c>
      <c r="D2" t="str">
        <f>IF(ISERROR(IF(Input!C8="","",Input!C8*1)),"",IF(Input!C8="","",Input!C8*1))</f>
        <v/>
      </c>
      <c r="E2" t="str">
        <f>IF(ISERROR(IF(Input!D8="","",Input!D8)),"",IF(Input!D8="","",Input!D8))</f>
        <v/>
      </c>
      <c r="F2" t="str">
        <f>IF(Input!E8="","",IF(ISNUMBER(_xlfn.NUMBERVALUE(Input!E8)),ROUND(Input!E8,0),Input!E8))</f>
        <v/>
      </c>
      <c r="G2" s="269" t="str">
        <f>IF(ISBLANK(Input!F8),"",(Input!F8))</f>
        <v/>
      </c>
      <c r="H2" t="str">
        <f>IF(Input!G8="","",(Input!G8))</f>
        <v/>
      </c>
      <c r="I2" t="str">
        <f>IF(Input!H8="","",Input!H8)</f>
        <v/>
      </c>
      <c r="J2" t="str">
        <f>IFERROR(IF(Input!I8="","",IF(VLOOKUP(Input!D8,'Measure List'!$A$2:$D$5000,4,FALSE)="Residential","",Input!I8)),"")</f>
        <v/>
      </c>
      <c r="K2" t="str">
        <f>IF(Input!J8="","",Input!J8)</f>
        <v/>
      </c>
      <c r="L2" t="str">
        <f>IF(Input!K8="","",Input!K8)</f>
        <v/>
      </c>
      <c r="M2" t="str">
        <f>IF(Input!L8="","",Input!L8)</f>
        <v/>
      </c>
      <c r="N2" s="304" t="str">
        <f>IF(Input!M8="","",Input!M8)</f>
        <v/>
      </c>
      <c r="O2" t="str">
        <f>IF(Input!N8="","",IF(_xlfn.NUMBERVALUE(Input!N8)=0,"",_xlfn.NUMBERVALUE(Input!N8)))</f>
        <v/>
      </c>
      <c r="P2" t="str">
        <f>IF(Input!O8="","",_xlfn.NUMBERVALUE(Input!O8))</f>
        <v/>
      </c>
      <c r="Q2" t="str">
        <f>IF(Input!P8="","",Input!P8)</f>
        <v/>
      </c>
      <c r="R2" t="str">
        <f>IF(Input!Q8="","",Input!Q8)</f>
        <v/>
      </c>
      <c r="S2" t="str">
        <f>IF(Input!R8="","",_xlfn.NUMBERVALUE(Input!R8))</f>
        <v/>
      </c>
      <c r="T2" t="str">
        <f>IF(Input!S8="","",Input!S8)</f>
        <v/>
      </c>
      <c r="U2" t="str">
        <f>IF(Input!T8="","",_xlfn.NUMBERVALUE(Input!T8))</f>
        <v/>
      </c>
      <c r="V2" t="str">
        <f>IF(Input!U8="","",(Input!U8))</f>
        <v/>
      </c>
      <c r="W2" t="str">
        <f>IF(Input!V8="","",_xlfn.NUMBERVALUE(Input!V8))</f>
        <v/>
      </c>
      <c r="X2" t="str">
        <f>IF(Input!W8="","",_xlfn.NUMBERVALUE(Input!W8))</f>
        <v/>
      </c>
      <c r="Y2" t="str">
        <f>IF(Input!X8="","",_xlfn.NUMBERVALUE(Input!X8))</f>
        <v/>
      </c>
      <c r="Z2" t="str">
        <f>IF(Input!Y8="","",_xlfn.NUMBERVALUE(Input!Y8))</f>
        <v/>
      </c>
      <c r="AA2" s="121">
        <f>IFERROR(VLOOKUP(Input!C3,Dropdowns!E2:F139,2,FALSE),"")</f>
        <v>0</v>
      </c>
    </row>
    <row r="3" spans="1:53" x14ac:dyDescent="0.25">
      <c r="A3" s="257" t="str">
        <f>IF(ISERROR(Input!A9),"",Input!A9)</f>
        <v/>
      </c>
      <c r="B3" t="str">
        <f>IF(A3="","",$AA$2)</f>
        <v/>
      </c>
      <c r="C3" t="str">
        <f>IF(ISERROR(Input!B9),"",IF(Input!B9="","",Input!B9))</f>
        <v/>
      </c>
      <c r="D3" t="str">
        <f>IF(ISERROR(IF(Input!C9="","",Input!C9*1)),"",IF(Input!C9="","",Input!C9*1))</f>
        <v/>
      </c>
      <c r="E3" t="str">
        <f>IF(ISERROR(IF(Input!D9="","",Input!D9)),"",IF(Input!D9="","",Input!D9))</f>
        <v/>
      </c>
      <c r="F3" t="str">
        <f>IF(Input!E9="","",IF(ISNUMBER(_xlfn.NUMBERVALUE(Input!E9)),ROUND(Input!E9,0),Input!E9))</f>
        <v/>
      </c>
      <c r="G3" s="269" t="str">
        <f>IF(ISBLANK(Input!F9),"",(Input!F9))</f>
        <v/>
      </c>
      <c r="H3" t="str">
        <f>IF(Input!G9="","",Input!G9)</f>
        <v/>
      </c>
      <c r="I3" t="str">
        <f>IF(Input!H9="","",Input!H9)</f>
        <v/>
      </c>
      <c r="J3" t="str">
        <f>IFERROR(IF(Input!I9="","",IF(VLOOKUP(Input!D9,'Measure List'!$A$2:$D$5000,4,FALSE)="Residential","",Input!I9)),"")</f>
        <v/>
      </c>
      <c r="K3" t="str">
        <f>IF(Input!J9="","",Input!J9)</f>
        <v/>
      </c>
      <c r="L3" t="str">
        <f>IF(Input!K9="","",Input!K9)</f>
        <v/>
      </c>
      <c r="M3" t="str">
        <f>IF(Input!L9="","",Input!L9)</f>
        <v/>
      </c>
      <c r="N3" s="304" t="str">
        <f>IF(Input!M9="","",Input!M9)</f>
        <v/>
      </c>
      <c r="O3" t="str">
        <f>IF(Input!N9="","",IF(_xlfn.NUMBERVALUE(Input!N9)=0,"",_xlfn.NUMBERVALUE(Input!N9)))</f>
        <v/>
      </c>
      <c r="P3" t="str">
        <f>IF(Input!O9="","",_xlfn.NUMBERVALUE(Input!O9))</f>
        <v/>
      </c>
      <c r="Q3" t="str">
        <f>IF(Input!P9="","",Input!P9)</f>
        <v/>
      </c>
      <c r="R3" t="str">
        <f>IF(Input!Q9="","",Input!Q9)</f>
        <v/>
      </c>
      <c r="S3" t="str">
        <f>IF(Input!R9="","",_xlfn.NUMBERVALUE(Input!R9))</f>
        <v/>
      </c>
      <c r="T3" t="str">
        <f>IF(Input!S9="","",Input!S9)</f>
        <v/>
      </c>
      <c r="U3" t="str">
        <f>IF(Input!T9="","",_xlfn.NUMBERVALUE(Input!T9))</f>
        <v/>
      </c>
      <c r="V3" t="str">
        <f>IF(Input!U9="","",(Input!U9))</f>
        <v/>
      </c>
      <c r="W3" t="str">
        <f>IF(Input!V9="","",_xlfn.NUMBERVALUE(Input!V9))</f>
        <v/>
      </c>
      <c r="X3" t="str">
        <f>IF(Input!W9="","",_xlfn.NUMBERVALUE(Input!W9))</f>
        <v/>
      </c>
      <c r="Y3" t="str">
        <f>IF(Input!X9="","",_xlfn.NUMBERVALUE(Input!X9))</f>
        <v/>
      </c>
      <c r="Z3" t="str">
        <f>IF(Input!Y9="","",_xlfn.NUMBERVALUE(Input!Y9))</f>
        <v/>
      </c>
    </row>
    <row r="4" spans="1:53" x14ac:dyDescent="0.25">
      <c r="A4" s="257" t="str">
        <f>IF(ISERROR(Input!A10),"",Input!A10)</f>
        <v/>
      </c>
      <c r="B4" t="str">
        <f t="shared" ref="B4:B66" si="0">IF(A4="","",$AA$2)</f>
        <v/>
      </c>
      <c r="C4" t="str">
        <f>IF(ISERROR(Input!B10),"",IF(Input!B10="","",Input!B10))</f>
        <v/>
      </c>
      <c r="D4" t="str">
        <f>IF(ISERROR(IF(Input!C10="","",Input!C10*1)),"",IF(Input!C10="","",Input!C10*1))</f>
        <v/>
      </c>
      <c r="E4" t="str">
        <f>IF(ISERROR(IF(Input!D10="","",Input!D10)),"",IF(Input!D10="","",Input!D10))</f>
        <v/>
      </c>
      <c r="F4" t="str">
        <f>IF(Input!E10="","",IF(ISNUMBER(_xlfn.NUMBERVALUE(Input!E10)),ROUND(Input!E10,0),Input!E10))</f>
        <v/>
      </c>
      <c r="G4" s="269" t="str">
        <f>IF(ISBLANK(Input!F10),"",(Input!F10))</f>
        <v/>
      </c>
      <c r="H4" t="str">
        <f>IF(Input!G10="","",Input!G10)</f>
        <v/>
      </c>
      <c r="I4" t="str">
        <f>IF(Input!H10="","",Input!H10)</f>
        <v/>
      </c>
      <c r="J4" t="str">
        <f>IFERROR(IF(Input!I10="","",IF(VLOOKUP(Input!D10,'Measure List'!$A$2:$D$5000,4,FALSE)="Residential","",Input!I10)),"")</f>
        <v/>
      </c>
      <c r="K4" t="str">
        <f>IF(Input!J10="","",Input!J10)</f>
        <v/>
      </c>
      <c r="L4" t="str">
        <f>IF(Input!K10="","",Input!K10)</f>
        <v/>
      </c>
      <c r="M4" t="str">
        <f>IF(Input!L10="","",Input!L10)</f>
        <v/>
      </c>
      <c r="N4" s="304" t="str">
        <f>IF(Input!M10="","",Input!M10)</f>
        <v/>
      </c>
      <c r="O4" t="str">
        <f>IF(Input!N10="","",IF(_xlfn.NUMBERVALUE(Input!N10)=0,"",_xlfn.NUMBERVALUE(Input!N10)))</f>
        <v/>
      </c>
      <c r="P4" t="str">
        <f>IF(Input!O10="","",_xlfn.NUMBERVALUE(Input!O10))</f>
        <v/>
      </c>
      <c r="Q4" t="str">
        <f>IF(Input!P10="","",Input!P10)</f>
        <v/>
      </c>
      <c r="R4" t="str">
        <f>IF(Input!Q10="","",Input!Q10)</f>
        <v/>
      </c>
      <c r="S4" t="str">
        <f>IF(Input!R10="","",_xlfn.NUMBERVALUE(Input!R10))</f>
        <v/>
      </c>
      <c r="T4" t="str">
        <f>IF(Input!S10="","",Input!S10)</f>
        <v/>
      </c>
      <c r="U4" t="str">
        <f>IF(Input!T10="","",_xlfn.NUMBERVALUE(Input!T10))</f>
        <v/>
      </c>
      <c r="V4" t="str">
        <f>IF(Input!U10="","",(Input!U10))</f>
        <v/>
      </c>
      <c r="W4" t="str">
        <f>IF(Input!V10="","",_xlfn.NUMBERVALUE(Input!V10))</f>
        <v/>
      </c>
      <c r="X4" t="str">
        <f>IF(Input!W10="","",_xlfn.NUMBERVALUE(Input!W10))</f>
        <v/>
      </c>
      <c r="Y4" t="str">
        <f>IF(Input!X10="","",_xlfn.NUMBERVALUE(Input!X10))</f>
        <v/>
      </c>
      <c r="Z4" t="str">
        <f>IF(Input!Y10="","",_xlfn.NUMBERVALUE(Input!Y10))</f>
        <v/>
      </c>
    </row>
    <row r="5" spans="1:53" x14ac:dyDescent="0.25">
      <c r="A5" s="257" t="str">
        <f>IF(ISERROR(Input!A11),"",Input!A11)</f>
        <v/>
      </c>
      <c r="B5" t="str">
        <f t="shared" si="0"/>
        <v/>
      </c>
      <c r="C5" t="str">
        <f>IF(ISERROR(Input!B11),"",IF(Input!B11="","",Input!B11))</f>
        <v/>
      </c>
      <c r="D5" t="str">
        <f>IF(ISERROR(IF(Input!C11="","",Input!C11*1)),"",IF(Input!C11="","",Input!C11*1))</f>
        <v/>
      </c>
      <c r="E5" t="str">
        <f>IF(ISERROR(IF(Input!D11="","",Input!D11)),"",IF(Input!D11="","",Input!D11))</f>
        <v/>
      </c>
      <c r="F5" t="str">
        <f>IF(Input!E11="","",IF(ISNUMBER(_xlfn.NUMBERVALUE(Input!E11)),ROUND(Input!E11,0),Input!E11))</f>
        <v/>
      </c>
      <c r="G5" s="269" t="str">
        <f>IF(ISBLANK(Input!F11),"",(Input!F11))</f>
        <v/>
      </c>
      <c r="H5" t="str">
        <f>IF(Input!G11="","",Input!G11)</f>
        <v/>
      </c>
      <c r="I5" t="str">
        <f>IF(Input!H11="","",Input!H11)</f>
        <v/>
      </c>
      <c r="J5" t="str">
        <f>IFERROR(IF(Input!I11="","",IF(VLOOKUP(Input!D11,'Measure List'!$A$2:$D$5000,4,FALSE)="Residential","",Input!I11)),"")</f>
        <v/>
      </c>
      <c r="K5" t="str">
        <f>IF(Input!J11="","",Input!J11)</f>
        <v/>
      </c>
      <c r="L5" t="str">
        <f>IF(Input!K11="","",Input!K11)</f>
        <v/>
      </c>
      <c r="M5" t="str">
        <f>IF(Input!L11="","",Input!L11)</f>
        <v/>
      </c>
      <c r="N5" s="304" t="str">
        <f>IF(Input!M11="","",Input!M11)</f>
        <v/>
      </c>
      <c r="O5" t="str">
        <f>IF(Input!N11="","",IF(_xlfn.NUMBERVALUE(Input!N11)=0,"",_xlfn.NUMBERVALUE(Input!N11)))</f>
        <v/>
      </c>
      <c r="P5" t="str">
        <f>IF(Input!O11="","",_xlfn.NUMBERVALUE(Input!O11))</f>
        <v/>
      </c>
      <c r="Q5" t="str">
        <f>IF(Input!P11="","",Input!P11)</f>
        <v/>
      </c>
      <c r="R5" t="str">
        <f>IF(Input!Q11="","",Input!Q11)</f>
        <v/>
      </c>
      <c r="S5" t="str">
        <f>IF(Input!R11="","",_xlfn.NUMBERVALUE(Input!R11))</f>
        <v/>
      </c>
      <c r="T5" t="str">
        <f>IF(Input!S11="","",Input!S11)</f>
        <v/>
      </c>
      <c r="U5" t="str">
        <f>IF(Input!T11="","",_xlfn.NUMBERVALUE(Input!T11))</f>
        <v/>
      </c>
      <c r="V5" t="str">
        <f>IF(Input!U11="","",(Input!U11))</f>
        <v/>
      </c>
      <c r="W5" t="str">
        <f>IF(Input!V11="","",_xlfn.NUMBERVALUE(Input!V11))</f>
        <v/>
      </c>
      <c r="X5" t="str">
        <f>IF(Input!W11="","",_xlfn.NUMBERVALUE(Input!W11))</f>
        <v/>
      </c>
      <c r="Y5" t="str">
        <f>IF(Input!X11="","",_xlfn.NUMBERVALUE(Input!X11))</f>
        <v/>
      </c>
      <c r="Z5" t="str">
        <f>IF(Input!Y11="","",_xlfn.NUMBERVALUE(Input!Y11))</f>
        <v/>
      </c>
    </row>
    <row r="6" spans="1:53" x14ac:dyDescent="0.25">
      <c r="A6" s="257" t="str">
        <f>IF(ISERROR(Input!A12),"",Input!A12)</f>
        <v/>
      </c>
      <c r="B6" t="str">
        <f t="shared" si="0"/>
        <v/>
      </c>
      <c r="C6" t="str">
        <f>IF(ISERROR(Input!B12),"",IF(Input!B12="","",Input!B12))</f>
        <v/>
      </c>
      <c r="D6" t="str">
        <f>IF(ISERROR(IF(Input!C12="","",Input!C12*1)),"",IF(Input!C12="","",Input!C12*1))</f>
        <v/>
      </c>
      <c r="E6" t="str">
        <f>IF(ISERROR(IF(Input!D12="","",Input!D12)),"",IF(Input!D12="","",Input!D12))</f>
        <v/>
      </c>
      <c r="F6" t="str">
        <f>IF(Input!E12="","",IF(ISNUMBER(_xlfn.NUMBERVALUE(Input!E12)),ROUND(Input!E12,0),Input!E12))</f>
        <v/>
      </c>
      <c r="G6" s="269" t="str">
        <f>IF(ISBLANK(Input!F12),"",(Input!F12))</f>
        <v/>
      </c>
      <c r="H6" t="str">
        <f>IF(Input!G12="","",Input!G12)</f>
        <v/>
      </c>
      <c r="I6" t="str">
        <f>IF(Input!H12="","",Input!H12)</f>
        <v/>
      </c>
      <c r="J6" t="str">
        <f>IFERROR(IF(Input!I12="","",IF(VLOOKUP(Input!D12,'Measure List'!$A$2:$D$5000,4,FALSE)="Residential","",Input!I12)),"")</f>
        <v/>
      </c>
      <c r="K6" t="str">
        <f>IF(Input!J12="","",Input!J12)</f>
        <v/>
      </c>
      <c r="L6" t="str">
        <f>IF(Input!K12="","",Input!K12)</f>
        <v/>
      </c>
      <c r="M6" t="str">
        <f>IF(Input!L12="","",Input!L12)</f>
        <v/>
      </c>
      <c r="N6" s="304" t="str">
        <f>IF(Input!M12="","",Input!M12)</f>
        <v/>
      </c>
      <c r="O6" t="str">
        <f>IF(Input!N12="","",IF(_xlfn.NUMBERVALUE(Input!N12)=0,"",_xlfn.NUMBERVALUE(Input!N12)))</f>
        <v/>
      </c>
      <c r="P6" t="str">
        <f>IF(Input!O12="","",_xlfn.NUMBERVALUE(Input!O12))</f>
        <v/>
      </c>
      <c r="Q6" t="str">
        <f>IF(Input!P12="","",Input!P12)</f>
        <v/>
      </c>
      <c r="R6" t="str">
        <f>IF(Input!Q12="","",Input!Q12)</f>
        <v/>
      </c>
      <c r="S6" t="str">
        <f>IF(Input!R12="","",_xlfn.NUMBERVALUE(Input!R12))</f>
        <v/>
      </c>
      <c r="T6" t="str">
        <f>IF(Input!S12="","",Input!S12)</f>
        <v/>
      </c>
      <c r="U6" t="str">
        <f>IF(Input!T12="","",_xlfn.NUMBERVALUE(Input!T12))</f>
        <v/>
      </c>
      <c r="V6" t="str">
        <f>IF(Input!U12="","",(Input!U12))</f>
        <v/>
      </c>
      <c r="W6" t="str">
        <f>IF(Input!V12="","",_xlfn.NUMBERVALUE(Input!V12))</f>
        <v/>
      </c>
      <c r="X6" t="str">
        <f>IF(Input!W12="","",_xlfn.NUMBERVALUE(Input!W12))</f>
        <v/>
      </c>
      <c r="Y6" t="str">
        <f>IF(Input!X12="","",_xlfn.NUMBERVALUE(Input!X12))</f>
        <v/>
      </c>
      <c r="Z6" t="str">
        <f>IF(Input!Y12="","",_xlfn.NUMBERVALUE(Input!Y12))</f>
        <v/>
      </c>
    </row>
    <row r="7" spans="1:53" x14ac:dyDescent="0.25">
      <c r="A7" s="257" t="str">
        <f>IF(ISERROR(Input!A13),"",Input!A13)</f>
        <v/>
      </c>
      <c r="B7" t="str">
        <f t="shared" si="0"/>
        <v/>
      </c>
      <c r="C7" t="str">
        <f>IF(ISERROR(Input!B13),"",IF(Input!B13="","",Input!B13))</f>
        <v/>
      </c>
      <c r="D7" t="str">
        <f>IF(ISERROR(IF(Input!C13="","",Input!C13*1)),"",IF(Input!C13="","",Input!C13*1))</f>
        <v/>
      </c>
      <c r="E7" t="str">
        <f>IF(ISERROR(IF(Input!D13="","",Input!D13)),"",IF(Input!D13="","",Input!D13))</f>
        <v/>
      </c>
      <c r="F7" t="str">
        <f>IF(Input!E13="","",IF(ISNUMBER(_xlfn.NUMBERVALUE(Input!E13)),ROUND(Input!E13,0),Input!E13))</f>
        <v/>
      </c>
      <c r="G7" s="269" t="str">
        <f>IF(ISBLANK(Input!F13),"",(Input!F13))</f>
        <v/>
      </c>
      <c r="H7" t="str">
        <f>IF(Input!G13="","",Input!G13)</f>
        <v/>
      </c>
      <c r="I7" t="str">
        <f>IF(Input!H13="","",Input!H13)</f>
        <v/>
      </c>
      <c r="J7" t="str">
        <f>IFERROR(IF(Input!I13="","",IF(VLOOKUP(Input!D13,'Measure List'!$A$2:$D$5000,4,FALSE)="Residential","",Input!I13)),"")</f>
        <v/>
      </c>
      <c r="K7" t="str">
        <f>IF(Input!J13="","",Input!J13)</f>
        <v/>
      </c>
      <c r="L7" t="str">
        <f>IF(Input!K13="","",Input!K13)</f>
        <v/>
      </c>
      <c r="M7" t="str">
        <f>IF(Input!L13="","",Input!L13)</f>
        <v/>
      </c>
      <c r="N7" s="304" t="str">
        <f>IF(Input!M13="","",Input!M13)</f>
        <v/>
      </c>
      <c r="O7" t="str">
        <f>IF(Input!N13="","",IF(_xlfn.NUMBERVALUE(Input!N13)=0,"",_xlfn.NUMBERVALUE(Input!N13)))</f>
        <v/>
      </c>
      <c r="P7" t="str">
        <f>IF(Input!O13="","",_xlfn.NUMBERVALUE(Input!O13))</f>
        <v/>
      </c>
      <c r="Q7" t="str">
        <f>IF(Input!P13="","",Input!P13)</f>
        <v/>
      </c>
      <c r="R7" t="str">
        <f>IF(Input!Q13="","",Input!Q13)</f>
        <v/>
      </c>
      <c r="S7" t="str">
        <f>IF(Input!R13="","",_xlfn.NUMBERVALUE(Input!R13))</f>
        <v/>
      </c>
      <c r="T7" t="str">
        <f>IF(Input!S13="","",Input!S13)</f>
        <v/>
      </c>
      <c r="U7" t="str">
        <f>IF(Input!T13="","",_xlfn.NUMBERVALUE(Input!T13))</f>
        <v/>
      </c>
      <c r="V7" t="str">
        <f>IF(Input!U13="","",(Input!U13))</f>
        <v/>
      </c>
      <c r="W7" t="str">
        <f>IF(Input!V13="","",_xlfn.NUMBERVALUE(Input!V13))</f>
        <v/>
      </c>
      <c r="X7" t="str">
        <f>IF(Input!W13="","",_xlfn.NUMBERVALUE(Input!W13))</f>
        <v/>
      </c>
      <c r="Y7" t="str">
        <f>IF(Input!X13="","",_xlfn.NUMBERVALUE(Input!X13))</f>
        <v/>
      </c>
      <c r="Z7" t="str">
        <f>IF(Input!Y13="","",_xlfn.NUMBERVALUE(Input!Y13))</f>
        <v/>
      </c>
    </row>
    <row r="8" spans="1:53" x14ac:dyDescent="0.25">
      <c r="A8" s="257" t="str">
        <f>IF(ISERROR(Input!A14),"",Input!A14)</f>
        <v/>
      </c>
      <c r="B8" t="str">
        <f t="shared" si="0"/>
        <v/>
      </c>
      <c r="C8" t="str">
        <f>IF(ISERROR(Input!B14),"",IF(Input!B14="","",Input!B14))</f>
        <v/>
      </c>
      <c r="D8" t="str">
        <f>IF(ISERROR(IF(Input!C14="","",Input!C14*1)),"",IF(Input!C14="","",Input!C14*1))</f>
        <v/>
      </c>
      <c r="E8" t="str">
        <f>IF(ISERROR(IF(Input!D14="","",Input!D14)),"",IF(Input!D14="","",Input!D14))</f>
        <v/>
      </c>
      <c r="F8" t="str">
        <f>IF(Input!E14="","",IF(ISNUMBER(_xlfn.NUMBERVALUE(Input!E14)),ROUND(Input!E14,0),Input!E14))</f>
        <v/>
      </c>
      <c r="G8" s="269" t="str">
        <f>IF(ISBLANK(Input!F14),"",(Input!F14))</f>
        <v/>
      </c>
      <c r="H8" t="str">
        <f>IF(Input!G14="","",Input!G14)</f>
        <v/>
      </c>
      <c r="I8" t="str">
        <f>IF(Input!H14="","",Input!H14)</f>
        <v/>
      </c>
      <c r="J8" t="str">
        <f>IFERROR(IF(Input!I14="","",IF(VLOOKUP(Input!D14,'Measure List'!$A$2:$D$5000,4,FALSE)="Residential","",Input!I14)),"")</f>
        <v/>
      </c>
      <c r="K8" t="str">
        <f>IF(Input!J14="","",Input!J14)</f>
        <v/>
      </c>
      <c r="L8" t="str">
        <f>IF(Input!K14="","",Input!K14)</f>
        <v/>
      </c>
      <c r="M8" t="str">
        <f>IF(Input!L14="","",Input!L14)</f>
        <v/>
      </c>
      <c r="N8" s="304" t="str">
        <f>IF(Input!M14="","",Input!M14)</f>
        <v/>
      </c>
      <c r="O8" t="str">
        <f>IF(Input!N14="","",IF(_xlfn.NUMBERVALUE(Input!N14)=0,"",_xlfn.NUMBERVALUE(Input!N14)))</f>
        <v/>
      </c>
      <c r="P8" t="str">
        <f>IF(Input!O14="","",_xlfn.NUMBERVALUE(Input!O14))</f>
        <v/>
      </c>
      <c r="Q8" t="str">
        <f>IF(Input!P14="","",Input!P14)</f>
        <v/>
      </c>
      <c r="R8" t="str">
        <f>IF(Input!Q14="","",Input!Q14)</f>
        <v/>
      </c>
      <c r="S8" t="str">
        <f>IF(Input!R14="","",_xlfn.NUMBERVALUE(Input!R14))</f>
        <v/>
      </c>
      <c r="T8" t="str">
        <f>IF(Input!S14="","",Input!S14)</f>
        <v/>
      </c>
      <c r="U8" t="str">
        <f>IF(Input!T14="","",_xlfn.NUMBERVALUE(Input!T14))</f>
        <v/>
      </c>
      <c r="V8" t="str">
        <f>IF(Input!U14="","",(Input!U14))</f>
        <v/>
      </c>
      <c r="W8" t="str">
        <f>IF(Input!V14="","",_xlfn.NUMBERVALUE(Input!V14))</f>
        <v/>
      </c>
      <c r="X8" t="str">
        <f>IF(Input!W14="","",_xlfn.NUMBERVALUE(Input!W14))</f>
        <v/>
      </c>
      <c r="Y8" t="str">
        <f>IF(Input!X14="","",_xlfn.NUMBERVALUE(Input!X14))</f>
        <v/>
      </c>
      <c r="Z8" t="str">
        <f>IF(Input!Y14="","",_xlfn.NUMBERVALUE(Input!Y14))</f>
        <v/>
      </c>
    </row>
    <row r="9" spans="1:53" x14ac:dyDescent="0.25">
      <c r="A9" s="257" t="str">
        <f>IF(ISERROR(Input!A15),"",Input!A15)</f>
        <v/>
      </c>
      <c r="B9" t="str">
        <f t="shared" si="0"/>
        <v/>
      </c>
      <c r="C9" t="str">
        <f>IF(ISERROR(Input!B15),"",IF(Input!B15="","",Input!B15))</f>
        <v/>
      </c>
      <c r="D9" t="str">
        <f>IF(ISERROR(IF(Input!C15="","",Input!C15*1)),"",IF(Input!C15="","",Input!C15*1))</f>
        <v/>
      </c>
      <c r="E9" t="str">
        <f>IF(ISERROR(IF(Input!D15="","",Input!D15)),"",IF(Input!D15="","",Input!D15))</f>
        <v/>
      </c>
      <c r="F9" t="str">
        <f>IF(Input!E15="","",IF(ISNUMBER(_xlfn.NUMBERVALUE(Input!E15)),ROUND(Input!E15,0),Input!E15))</f>
        <v/>
      </c>
      <c r="G9" s="269" t="str">
        <f>IF(ISBLANK(Input!F15),"",(Input!F15))</f>
        <v/>
      </c>
      <c r="H9" t="str">
        <f>IF(Input!G15="","",Input!G15)</f>
        <v/>
      </c>
      <c r="I9" t="str">
        <f>IF(Input!H15="","",Input!H15)</f>
        <v/>
      </c>
      <c r="J9" t="str">
        <f>IFERROR(IF(Input!I15="","",IF(VLOOKUP(Input!D15,'Measure List'!$A$2:$D$5000,4,FALSE)="Residential","",Input!I15)),"")</f>
        <v/>
      </c>
      <c r="K9" t="str">
        <f>IF(Input!J15="","",Input!J15)</f>
        <v/>
      </c>
      <c r="L9" t="str">
        <f>IF(Input!K15="","",Input!K15)</f>
        <v/>
      </c>
      <c r="M9" t="str">
        <f>IF(Input!L15="","",Input!L15)</f>
        <v/>
      </c>
      <c r="N9" s="304" t="str">
        <f>IF(Input!M15="","",Input!M15)</f>
        <v/>
      </c>
      <c r="O9" t="str">
        <f>IF(Input!N15="","",IF(_xlfn.NUMBERVALUE(Input!N15)=0,"",_xlfn.NUMBERVALUE(Input!N15)))</f>
        <v/>
      </c>
      <c r="P9" t="str">
        <f>IF(Input!O15="","",_xlfn.NUMBERVALUE(Input!O15))</f>
        <v/>
      </c>
      <c r="Q9" t="str">
        <f>IF(Input!P15="","",Input!P15)</f>
        <v/>
      </c>
      <c r="R9" t="str">
        <f>IF(Input!Q15="","",Input!Q15)</f>
        <v/>
      </c>
      <c r="S9" t="str">
        <f>IF(Input!R15="","",_xlfn.NUMBERVALUE(Input!R15))</f>
        <v/>
      </c>
      <c r="T9" t="str">
        <f>IF(Input!S15="","",Input!S15)</f>
        <v/>
      </c>
      <c r="U9" t="str">
        <f>IF(Input!T15="","",_xlfn.NUMBERVALUE(Input!T15))</f>
        <v/>
      </c>
      <c r="V9" t="str">
        <f>IF(Input!U15="","",(Input!U15))</f>
        <v/>
      </c>
      <c r="W9" t="str">
        <f>IF(Input!V15="","",_xlfn.NUMBERVALUE(Input!V15))</f>
        <v/>
      </c>
      <c r="X9" t="str">
        <f>IF(Input!W15="","",_xlfn.NUMBERVALUE(Input!W15))</f>
        <v/>
      </c>
      <c r="Y9" t="str">
        <f>IF(Input!X15="","",_xlfn.NUMBERVALUE(Input!X15))</f>
        <v/>
      </c>
      <c r="Z9" t="str">
        <f>IF(Input!Y15="","",_xlfn.NUMBERVALUE(Input!Y15))</f>
        <v/>
      </c>
    </row>
    <row r="10" spans="1:53" x14ac:dyDescent="0.25">
      <c r="A10" s="257" t="str">
        <f>IF(ISERROR(Input!A16),"",Input!A16)</f>
        <v/>
      </c>
      <c r="B10" t="str">
        <f t="shared" si="0"/>
        <v/>
      </c>
      <c r="C10" t="str">
        <f>IF(ISERROR(Input!B16),"",IF(Input!B16="","",Input!B16))</f>
        <v/>
      </c>
      <c r="D10" t="str">
        <f>IF(ISERROR(IF(Input!C16="","",Input!C16*1)),"",IF(Input!C16="","",Input!C16*1))</f>
        <v/>
      </c>
      <c r="E10" t="str">
        <f>IF(ISERROR(IF(Input!D16="","",Input!D16)),"",IF(Input!D16="","",Input!D16))</f>
        <v/>
      </c>
      <c r="F10" t="str">
        <f>IF(Input!E16="","",IF(ISNUMBER(_xlfn.NUMBERVALUE(Input!E16)),ROUND(Input!E16,0),Input!E16))</f>
        <v/>
      </c>
      <c r="G10" s="269" t="str">
        <f>IF(ISBLANK(Input!F16),"",(Input!F16))</f>
        <v/>
      </c>
      <c r="H10" t="str">
        <f>IF(Input!G16="","",Input!G16)</f>
        <v/>
      </c>
      <c r="I10" t="str">
        <f>IF(Input!H16="","",Input!H16)</f>
        <v/>
      </c>
      <c r="J10" t="str">
        <f>IFERROR(IF(Input!I16="","",IF(VLOOKUP(Input!D16,'Measure List'!$A$2:$D$5000,4,FALSE)="Residential","",Input!I16)),"")</f>
        <v/>
      </c>
      <c r="K10" t="str">
        <f>IF(Input!J16="","",Input!J16)</f>
        <v/>
      </c>
      <c r="L10" t="str">
        <f>IF(Input!K16="","",Input!K16)</f>
        <v/>
      </c>
      <c r="M10" t="str">
        <f>IF(Input!L16="","",Input!L16)</f>
        <v/>
      </c>
      <c r="N10" s="304" t="str">
        <f>IF(Input!M16="","",Input!M16)</f>
        <v/>
      </c>
      <c r="O10" t="str">
        <f>IF(Input!N16="","",IF(_xlfn.NUMBERVALUE(Input!N16)=0,"",_xlfn.NUMBERVALUE(Input!N16)))</f>
        <v/>
      </c>
      <c r="P10" t="str">
        <f>IF(Input!O16="","",_xlfn.NUMBERVALUE(Input!O16))</f>
        <v/>
      </c>
      <c r="Q10" t="str">
        <f>IF(Input!P16="","",Input!P16)</f>
        <v/>
      </c>
      <c r="R10" t="str">
        <f>IF(Input!Q16="","",Input!Q16)</f>
        <v/>
      </c>
      <c r="S10" t="str">
        <f>IF(Input!R16="","",_xlfn.NUMBERVALUE(Input!R16))</f>
        <v/>
      </c>
      <c r="T10" t="str">
        <f>IF(Input!S16="","",Input!S16)</f>
        <v/>
      </c>
      <c r="U10" t="str">
        <f>IF(Input!T16="","",_xlfn.NUMBERVALUE(Input!T16))</f>
        <v/>
      </c>
      <c r="V10" t="str">
        <f>IF(Input!U16="","",(Input!U16))</f>
        <v/>
      </c>
      <c r="W10" t="str">
        <f>IF(Input!V16="","",_xlfn.NUMBERVALUE(Input!V16))</f>
        <v/>
      </c>
      <c r="X10" t="str">
        <f>IF(Input!W16="","",_xlfn.NUMBERVALUE(Input!W16))</f>
        <v/>
      </c>
      <c r="Y10" t="str">
        <f>IF(Input!X16="","",_xlfn.NUMBERVALUE(Input!X16))</f>
        <v/>
      </c>
      <c r="Z10" t="str">
        <f>IF(Input!Y16="","",_xlfn.NUMBERVALUE(Input!Y16))</f>
        <v/>
      </c>
    </row>
    <row r="11" spans="1:53" x14ac:dyDescent="0.25">
      <c r="A11" s="257" t="str">
        <f>IF(ISERROR(Input!A17),"",Input!A17)</f>
        <v/>
      </c>
      <c r="B11" t="str">
        <f t="shared" si="0"/>
        <v/>
      </c>
      <c r="C11" t="str">
        <f>IF(ISERROR(Input!B17),"",IF(Input!B17="","",Input!B17))</f>
        <v/>
      </c>
      <c r="D11" t="str">
        <f>IF(ISERROR(IF(Input!C17="","",Input!C17*1)),"",IF(Input!C17="","",Input!C17*1))</f>
        <v/>
      </c>
      <c r="E11" t="str">
        <f>IF(ISERROR(IF(Input!D17="","",Input!D17)),"",IF(Input!D17="","",Input!D17))</f>
        <v/>
      </c>
      <c r="F11" t="str">
        <f>IF(Input!E17="","",IF(ISNUMBER(_xlfn.NUMBERVALUE(Input!E17)),ROUND(Input!E17,0),Input!E17))</f>
        <v/>
      </c>
      <c r="G11" s="269" t="str">
        <f>IF(ISBLANK(Input!F17),"",(Input!F17))</f>
        <v/>
      </c>
      <c r="H11" t="str">
        <f>IF(Input!G17="","",Input!G17)</f>
        <v/>
      </c>
      <c r="I11" t="str">
        <f>IF(Input!H17="","",Input!H17)</f>
        <v/>
      </c>
      <c r="J11" t="str">
        <f>IFERROR(IF(Input!I17="","",IF(VLOOKUP(Input!D17,'Measure List'!$A$2:$D$5000,4,FALSE)="Residential","",Input!I17)),"")</f>
        <v/>
      </c>
      <c r="K11" t="str">
        <f>IF(Input!J17="","",Input!J17)</f>
        <v/>
      </c>
      <c r="L11" t="str">
        <f>IF(Input!K17="","",Input!K17)</f>
        <v/>
      </c>
      <c r="M11" t="str">
        <f>IF(Input!L17="","",Input!L17)</f>
        <v/>
      </c>
      <c r="N11" s="304" t="str">
        <f>IF(Input!M17="","",Input!M17)</f>
        <v/>
      </c>
      <c r="O11" t="str">
        <f>IF(Input!N17="","",IF(_xlfn.NUMBERVALUE(Input!N17)=0,"",_xlfn.NUMBERVALUE(Input!N17)))</f>
        <v/>
      </c>
      <c r="P11" t="str">
        <f>IF(Input!O17="","",_xlfn.NUMBERVALUE(Input!O17))</f>
        <v/>
      </c>
      <c r="Q11" t="str">
        <f>IF(Input!P17="","",Input!P17)</f>
        <v/>
      </c>
      <c r="R11" t="str">
        <f>IF(Input!Q17="","",Input!Q17)</f>
        <v/>
      </c>
      <c r="S11" t="str">
        <f>IF(Input!R17="","",_xlfn.NUMBERVALUE(Input!R17))</f>
        <v/>
      </c>
      <c r="T11" t="str">
        <f>IF(Input!S17="","",Input!S17)</f>
        <v/>
      </c>
      <c r="U11" t="str">
        <f>IF(Input!T17="","",_xlfn.NUMBERVALUE(Input!T17))</f>
        <v/>
      </c>
      <c r="V11" t="str">
        <f>IF(Input!U17="","",(Input!U17))</f>
        <v/>
      </c>
      <c r="W11" t="str">
        <f>IF(Input!V17="","",_xlfn.NUMBERVALUE(Input!V17))</f>
        <v/>
      </c>
      <c r="X11" t="str">
        <f>IF(Input!W17="","",_xlfn.NUMBERVALUE(Input!W17))</f>
        <v/>
      </c>
      <c r="Y11" t="str">
        <f>IF(Input!X17="","",_xlfn.NUMBERVALUE(Input!X17))</f>
        <v/>
      </c>
      <c r="Z11" t="str">
        <f>IF(Input!Y17="","",_xlfn.NUMBERVALUE(Input!Y17))</f>
        <v/>
      </c>
    </row>
    <row r="12" spans="1:53" x14ac:dyDescent="0.25">
      <c r="A12" s="257" t="str">
        <f>IF(ISERROR(Input!A18),"",Input!A18)</f>
        <v/>
      </c>
      <c r="B12" t="str">
        <f t="shared" si="0"/>
        <v/>
      </c>
      <c r="C12" t="str">
        <f>IF(ISERROR(Input!B18),"",IF(Input!B18="","",Input!B18))</f>
        <v/>
      </c>
      <c r="D12" t="str">
        <f>IF(ISERROR(IF(Input!C18="","",Input!C18*1)),"",IF(Input!C18="","",Input!C18*1))</f>
        <v/>
      </c>
      <c r="E12" t="str">
        <f>IF(ISERROR(IF(Input!D18="","",Input!D18)),"",IF(Input!D18="","",Input!D18))</f>
        <v/>
      </c>
      <c r="F12" t="str">
        <f>IF(Input!E18="","",IF(ISNUMBER(_xlfn.NUMBERVALUE(Input!E18)),ROUND(Input!E18,0),Input!E18))</f>
        <v/>
      </c>
      <c r="G12" s="269" t="str">
        <f>IF(ISBLANK(Input!F18),"",(Input!F18))</f>
        <v/>
      </c>
      <c r="H12" t="str">
        <f>IF(Input!G18="","",Input!G18)</f>
        <v/>
      </c>
      <c r="I12" t="str">
        <f>IF(Input!H18="","",Input!H18)</f>
        <v/>
      </c>
      <c r="J12" t="str">
        <f>IFERROR(IF(Input!I18="","",IF(VLOOKUP(Input!D18,'Measure List'!$A$2:$D$5000,4,FALSE)="Residential","",Input!I18)),"")</f>
        <v/>
      </c>
      <c r="K12" t="str">
        <f>IF(Input!J18="","",Input!J18)</f>
        <v/>
      </c>
      <c r="L12" t="str">
        <f>IF(Input!K18="","",Input!K18)</f>
        <v/>
      </c>
      <c r="M12" t="str">
        <f>IF(Input!L18="","",Input!L18)</f>
        <v/>
      </c>
      <c r="N12" s="304" t="str">
        <f>IF(Input!M18="","",Input!M18)</f>
        <v/>
      </c>
      <c r="O12" t="str">
        <f>IF(Input!N18="","",IF(_xlfn.NUMBERVALUE(Input!N18)=0,"",_xlfn.NUMBERVALUE(Input!N18)))</f>
        <v/>
      </c>
      <c r="P12" t="str">
        <f>IF(Input!O18="","",_xlfn.NUMBERVALUE(Input!O18))</f>
        <v/>
      </c>
      <c r="Q12" t="str">
        <f>IF(Input!P18="","",Input!P18)</f>
        <v/>
      </c>
      <c r="R12" t="str">
        <f>IF(Input!Q18="","",Input!Q18)</f>
        <v/>
      </c>
      <c r="S12" t="str">
        <f>IF(Input!R18="","",_xlfn.NUMBERVALUE(Input!R18))</f>
        <v/>
      </c>
      <c r="T12" t="str">
        <f>IF(Input!S18="","",Input!S18)</f>
        <v/>
      </c>
      <c r="U12" t="str">
        <f>IF(Input!T18="","",_xlfn.NUMBERVALUE(Input!T18))</f>
        <v/>
      </c>
      <c r="V12" t="str">
        <f>IF(Input!U18="","",(Input!U18))</f>
        <v/>
      </c>
      <c r="W12" t="str">
        <f>IF(Input!V18="","",_xlfn.NUMBERVALUE(Input!V18))</f>
        <v/>
      </c>
      <c r="X12" t="str">
        <f>IF(Input!W18="","",_xlfn.NUMBERVALUE(Input!W18))</f>
        <v/>
      </c>
      <c r="Y12" t="str">
        <f>IF(Input!X18="","",_xlfn.NUMBERVALUE(Input!X18))</f>
        <v/>
      </c>
      <c r="Z12" t="str">
        <f>IF(Input!Y18="","",_xlfn.NUMBERVALUE(Input!Y18))</f>
        <v/>
      </c>
    </row>
    <row r="13" spans="1:53" x14ac:dyDescent="0.25">
      <c r="A13" s="257" t="str">
        <f>IF(ISERROR(Input!A19),"",Input!A19)</f>
        <v/>
      </c>
      <c r="B13" t="str">
        <f t="shared" si="0"/>
        <v/>
      </c>
      <c r="C13" t="str">
        <f>IF(ISERROR(Input!B19),"",IF(Input!B19="","",Input!B19))</f>
        <v/>
      </c>
      <c r="D13" t="str">
        <f>IF(ISERROR(IF(Input!C19="","",Input!C19*1)),"",IF(Input!C19="","",Input!C19*1))</f>
        <v/>
      </c>
      <c r="E13" t="str">
        <f>IF(ISERROR(IF(Input!D19="","",Input!D19)),"",IF(Input!D19="","",Input!D19))</f>
        <v/>
      </c>
      <c r="F13" t="str">
        <f>IF(Input!E19="","",IF(ISNUMBER(_xlfn.NUMBERVALUE(Input!E19)),ROUND(Input!E19,0),Input!E19))</f>
        <v/>
      </c>
      <c r="G13" s="269" t="str">
        <f>IF(ISBLANK(Input!F19),"",(Input!F19))</f>
        <v/>
      </c>
      <c r="H13" t="str">
        <f>IF(Input!G19="","",Input!G19)</f>
        <v/>
      </c>
      <c r="I13" t="str">
        <f>IF(Input!H19="","",Input!H19)</f>
        <v/>
      </c>
      <c r="J13" t="str">
        <f>IFERROR(IF(Input!I19="","",IF(VLOOKUP(Input!D19,'Measure List'!$A$2:$D$5000,4,FALSE)="Residential","",Input!I19)),"")</f>
        <v/>
      </c>
      <c r="K13" t="str">
        <f>IF(Input!J19="","",Input!J19)</f>
        <v/>
      </c>
      <c r="L13" t="str">
        <f>IF(Input!K19="","",Input!K19)</f>
        <v/>
      </c>
      <c r="M13" t="str">
        <f>IF(Input!L19="","",Input!L19)</f>
        <v/>
      </c>
      <c r="N13" s="304" t="str">
        <f>IF(Input!M19="","",Input!M19)</f>
        <v/>
      </c>
      <c r="O13" t="str">
        <f>IF(Input!N19="","",IF(_xlfn.NUMBERVALUE(Input!N19)=0,"",_xlfn.NUMBERVALUE(Input!N19)))</f>
        <v/>
      </c>
      <c r="P13" t="str">
        <f>IF(Input!O19="","",_xlfn.NUMBERVALUE(Input!O19))</f>
        <v/>
      </c>
      <c r="Q13" t="str">
        <f>IF(Input!P19="","",Input!P19)</f>
        <v/>
      </c>
      <c r="R13" t="str">
        <f>IF(Input!Q19="","",Input!Q19)</f>
        <v/>
      </c>
      <c r="S13" t="str">
        <f>IF(Input!R19="","",_xlfn.NUMBERVALUE(Input!R19))</f>
        <v/>
      </c>
      <c r="T13" t="str">
        <f>IF(Input!S19="","",Input!S19)</f>
        <v/>
      </c>
      <c r="U13" t="str">
        <f>IF(Input!T19="","",_xlfn.NUMBERVALUE(Input!T19))</f>
        <v/>
      </c>
      <c r="V13" t="str">
        <f>IF(Input!U19="","",(Input!U19))</f>
        <v/>
      </c>
      <c r="W13" t="str">
        <f>IF(Input!V19="","",_xlfn.NUMBERVALUE(Input!V19))</f>
        <v/>
      </c>
      <c r="X13" t="str">
        <f>IF(Input!W19="","",_xlfn.NUMBERVALUE(Input!W19))</f>
        <v/>
      </c>
      <c r="Y13" t="str">
        <f>IF(Input!X19="","",_xlfn.NUMBERVALUE(Input!X19))</f>
        <v/>
      </c>
      <c r="Z13" t="str">
        <f>IF(Input!Y19="","",_xlfn.NUMBERVALUE(Input!Y19))</f>
        <v/>
      </c>
    </row>
    <row r="14" spans="1:53" x14ac:dyDescent="0.25">
      <c r="A14" s="257" t="str">
        <f>IF(ISERROR(Input!A20),"",Input!A20)</f>
        <v/>
      </c>
      <c r="B14" t="str">
        <f t="shared" si="0"/>
        <v/>
      </c>
      <c r="C14" t="str">
        <f>IF(ISERROR(Input!B20),"",IF(Input!B20="","",Input!B20))</f>
        <v/>
      </c>
      <c r="D14" t="str">
        <f>IF(ISERROR(IF(Input!C20="","",Input!C20*1)),"",IF(Input!C20="","",Input!C20*1))</f>
        <v/>
      </c>
      <c r="E14" t="str">
        <f>IF(ISERROR(IF(Input!D20="","",Input!D20)),"",IF(Input!D20="","",Input!D20))</f>
        <v/>
      </c>
      <c r="F14" t="str">
        <f>IF(Input!E20="","",IF(ISNUMBER(_xlfn.NUMBERVALUE(Input!E20)),ROUND(Input!E20,0),Input!E20))</f>
        <v/>
      </c>
      <c r="G14" s="269" t="str">
        <f>IF(ISBLANK(Input!F20),"",(Input!F20))</f>
        <v/>
      </c>
      <c r="H14" t="str">
        <f>IF(Input!G20="","",Input!G20)</f>
        <v/>
      </c>
      <c r="I14" t="str">
        <f>IF(Input!H20="","",Input!H20)</f>
        <v/>
      </c>
      <c r="J14" t="str">
        <f>IFERROR(IF(Input!I20="","",IF(VLOOKUP(Input!D20,'Measure List'!$A$2:$D$5000,4,FALSE)="Residential","",Input!I20)),"")</f>
        <v/>
      </c>
      <c r="K14" t="str">
        <f>IF(Input!J20="","",Input!J20)</f>
        <v/>
      </c>
      <c r="L14" t="str">
        <f>IF(Input!K20="","",Input!K20)</f>
        <v/>
      </c>
      <c r="M14" t="str">
        <f>IF(Input!L20="","",Input!L20)</f>
        <v/>
      </c>
      <c r="N14" s="304" t="str">
        <f>IF(Input!M20="","",Input!M20)</f>
        <v/>
      </c>
      <c r="O14" t="str">
        <f>IF(Input!N20="","",IF(_xlfn.NUMBERVALUE(Input!N20)=0,"",_xlfn.NUMBERVALUE(Input!N20)))</f>
        <v/>
      </c>
      <c r="P14" t="str">
        <f>IF(Input!O20="","",_xlfn.NUMBERVALUE(Input!O20))</f>
        <v/>
      </c>
      <c r="Q14" t="str">
        <f>IF(Input!P20="","",Input!P20)</f>
        <v/>
      </c>
      <c r="R14" t="str">
        <f>IF(Input!Q20="","",Input!Q20)</f>
        <v/>
      </c>
      <c r="S14" t="str">
        <f>IF(Input!R20="","",_xlfn.NUMBERVALUE(Input!R20))</f>
        <v/>
      </c>
      <c r="T14" t="str">
        <f>IF(Input!S20="","",Input!S20)</f>
        <v/>
      </c>
      <c r="U14" t="str">
        <f>IF(Input!T20="","",_xlfn.NUMBERVALUE(Input!T20))</f>
        <v/>
      </c>
      <c r="V14" t="str">
        <f>IF(Input!U20="","",(Input!U20))</f>
        <v/>
      </c>
      <c r="W14" t="str">
        <f>IF(Input!V20="","",_xlfn.NUMBERVALUE(Input!V20))</f>
        <v/>
      </c>
      <c r="X14" t="str">
        <f>IF(Input!W20="","",_xlfn.NUMBERVALUE(Input!W20))</f>
        <v/>
      </c>
      <c r="Y14" t="str">
        <f>IF(Input!X20="","",_xlfn.NUMBERVALUE(Input!X20))</f>
        <v/>
      </c>
      <c r="Z14" t="str">
        <f>IF(Input!Y20="","",_xlfn.NUMBERVALUE(Input!Y20))</f>
        <v/>
      </c>
    </row>
    <row r="15" spans="1:53" x14ac:dyDescent="0.25">
      <c r="A15" s="257" t="str">
        <f>IF(ISERROR(Input!A21),"",Input!A21)</f>
        <v/>
      </c>
      <c r="B15" t="str">
        <f t="shared" si="0"/>
        <v/>
      </c>
      <c r="C15" t="str">
        <f>IF(ISERROR(Input!B21),"",IF(Input!B21="","",Input!B21))</f>
        <v/>
      </c>
      <c r="D15" t="str">
        <f>IF(ISERROR(IF(Input!C21="","",Input!C21*1)),"",IF(Input!C21="","",Input!C21*1))</f>
        <v/>
      </c>
      <c r="E15" t="str">
        <f>IF(ISERROR(IF(Input!D21="","",Input!D21)),"",IF(Input!D21="","",Input!D21))</f>
        <v/>
      </c>
      <c r="F15" t="str">
        <f>IF(Input!E21="","",IF(ISNUMBER(_xlfn.NUMBERVALUE(Input!E21)),ROUND(Input!E21,0),Input!E21))</f>
        <v/>
      </c>
      <c r="G15" s="269" t="str">
        <f>IF(ISBLANK(Input!F21),"",(Input!F21))</f>
        <v/>
      </c>
      <c r="H15" t="str">
        <f>IF(Input!G21="","",Input!G21)</f>
        <v/>
      </c>
      <c r="I15" t="str">
        <f>IF(Input!H21="","",Input!H21)</f>
        <v/>
      </c>
      <c r="J15" t="str">
        <f>IFERROR(IF(Input!I21="","",IF(VLOOKUP(Input!D21,'Measure List'!$A$2:$D$5000,4,FALSE)="Residential","",Input!I21)),"")</f>
        <v/>
      </c>
      <c r="K15" t="str">
        <f>IF(Input!J21="","",Input!J21)</f>
        <v/>
      </c>
      <c r="L15" t="str">
        <f>IF(Input!K21="","",Input!K21)</f>
        <v/>
      </c>
      <c r="M15" t="str">
        <f>IF(Input!L21="","",Input!L21)</f>
        <v/>
      </c>
      <c r="N15" s="304" t="str">
        <f>IF(Input!M21="","",Input!M21)</f>
        <v/>
      </c>
      <c r="O15" t="str">
        <f>IF(Input!N21="","",IF(_xlfn.NUMBERVALUE(Input!N21)=0,"",_xlfn.NUMBERVALUE(Input!N21)))</f>
        <v/>
      </c>
      <c r="P15" t="str">
        <f>IF(Input!O21="","",_xlfn.NUMBERVALUE(Input!O21))</f>
        <v/>
      </c>
      <c r="Q15" t="str">
        <f>IF(Input!P21="","",Input!P21)</f>
        <v/>
      </c>
      <c r="R15" t="str">
        <f>IF(Input!Q21="","",Input!Q21)</f>
        <v/>
      </c>
      <c r="S15" t="str">
        <f>IF(Input!R21="","",_xlfn.NUMBERVALUE(Input!R21))</f>
        <v/>
      </c>
      <c r="T15" t="str">
        <f>IF(Input!S21="","",Input!S21)</f>
        <v/>
      </c>
      <c r="U15" t="str">
        <f>IF(Input!T21="","",_xlfn.NUMBERVALUE(Input!T21))</f>
        <v/>
      </c>
      <c r="V15" t="str">
        <f>IF(Input!U21="","",(Input!U21))</f>
        <v/>
      </c>
      <c r="W15" t="str">
        <f>IF(Input!V21="","",_xlfn.NUMBERVALUE(Input!V21))</f>
        <v/>
      </c>
      <c r="X15" t="str">
        <f>IF(Input!W21="","",_xlfn.NUMBERVALUE(Input!W21))</f>
        <v/>
      </c>
      <c r="Y15" t="str">
        <f>IF(Input!X21="","",_xlfn.NUMBERVALUE(Input!X21))</f>
        <v/>
      </c>
      <c r="Z15" t="str">
        <f>IF(Input!Y21="","",_xlfn.NUMBERVALUE(Input!Y21))</f>
        <v/>
      </c>
    </row>
    <row r="16" spans="1:53" x14ac:dyDescent="0.25">
      <c r="A16" s="257" t="str">
        <f>IF(ISERROR(Input!A22),"",Input!A22)</f>
        <v/>
      </c>
      <c r="B16" t="str">
        <f t="shared" si="0"/>
        <v/>
      </c>
      <c r="C16" t="str">
        <f>IF(ISERROR(Input!B22),"",IF(Input!B22="","",Input!B22))</f>
        <v/>
      </c>
      <c r="D16" t="str">
        <f>IF(ISERROR(IF(Input!C22="","",Input!C22*1)),"",IF(Input!C22="","",Input!C22*1))</f>
        <v/>
      </c>
      <c r="E16" t="str">
        <f>IF(ISERROR(IF(Input!D22="","",Input!D22)),"",IF(Input!D22="","",Input!D22))</f>
        <v/>
      </c>
      <c r="F16" t="str">
        <f>IF(Input!E22="","",IF(ISNUMBER(_xlfn.NUMBERVALUE(Input!E22)),ROUND(Input!E22,0),Input!E22))</f>
        <v/>
      </c>
      <c r="G16" s="269" t="str">
        <f>IF(ISBLANK(Input!F22),"",(Input!F22))</f>
        <v/>
      </c>
      <c r="H16" t="str">
        <f>IF(Input!G22="","",Input!G22)</f>
        <v/>
      </c>
      <c r="I16" t="str">
        <f>IF(Input!H22="","",Input!H22)</f>
        <v/>
      </c>
      <c r="J16" t="str">
        <f>IFERROR(IF(Input!I22="","",IF(VLOOKUP(Input!D22,'Measure List'!$A$2:$D$5000,4,FALSE)="Residential","",Input!I22)),"")</f>
        <v/>
      </c>
      <c r="K16" t="str">
        <f>IF(Input!J22="","",Input!J22)</f>
        <v/>
      </c>
      <c r="L16" t="str">
        <f>IF(Input!K22="","",Input!K22)</f>
        <v/>
      </c>
      <c r="M16" t="str">
        <f>IF(Input!L22="","",Input!L22)</f>
        <v/>
      </c>
      <c r="N16" s="304" t="str">
        <f>IF(Input!M22="","",Input!M22)</f>
        <v/>
      </c>
      <c r="O16" t="str">
        <f>IF(Input!N22="","",IF(_xlfn.NUMBERVALUE(Input!N22)=0,"",_xlfn.NUMBERVALUE(Input!N22)))</f>
        <v/>
      </c>
      <c r="P16" t="str">
        <f>IF(Input!O22="","",_xlfn.NUMBERVALUE(Input!O22))</f>
        <v/>
      </c>
      <c r="Q16" t="str">
        <f>IF(Input!P22="","",Input!P22)</f>
        <v/>
      </c>
      <c r="R16" t="str">
        <f>IF(Input!Q22="","",Input!Q22)</f>
        <v/>
      </c>
      <c r="S16" t="str">
        <f>IF(Input!R22="","",_xlfn.NUMBERVALUE(Input!R22))</f>
        <v/>
      </c>
      <c r="T16" t="str">
        <f>IF(Input!S22="","",Input!S22)</f>
        <v/>
      </c>
      <c r="U16" t="str">
        <f>IF(Input!T22="","",_xlfn.NUMBERVALUE(Input!T22))</f>
        <v/>
      </c>
      <c r="V16" t="str">
        <f>IF(Input!U22="","",(Input!U22))</f>
        <v/>
      </c>
      <c r="W16" t="str">
        <f>IF(Input!V22="","",_xlfn.NUMBERVALUE(Input!V22))</f>
        <v/>
      </c>
      <c r="X16" t="str">
        <f>IF(Input!W22="","",_xlfn.NUMBERVALUE(Input!W22))</f>
        <v/>
      </c>
      <c r="Y16" t="str">
        <f>IF(Input!X22="","",_xlfn.NUMBERVALUE(Input!X22))</f>
        <v/>
      </c>
      <c r="Z16" t="str">
        <f>IF(Input!Y22="","",_xlfn.NUMBERVALUE(Input!Y22))</f>
        <v/>
      </c>
    </row>
    <row r="17" spans="1:26" x14ac:dyDescent="0.25">
      <c r="A17" s="257" t="str">
        <f>IF(ISERROR(Input!A23),"",Input!A23)</f>
        <v/>
      </c>
      <c r="B17" t="str">
        <f t="shared" si="0"/>
        <v/>
      </c>
      <c r="C17" t="str">
        <f>IF(ISERROR(Input!B23),"",IF(Input!B23="","",Input!B23))</f>
        <v/>
      </c>
      <c r="D17" t="str">
        <f>IF(ISERROR(IF(Input!C23="","",Input!C23*1)),"",IF(Input!C23="","",Input!C23*1))</f>
        <v/>
      </c>
      <c r="E17" t="str">
        <f>IF(ISERROR(IF(Input!D23="","",Input!D23)),"",IF(Input!D23="","",Input!D23))</f>
        <v/>
      </c>
      <c r="F17" t="str">
        <f>IF(Input!E23="","",IF(ISNUMBER(_xlfn.NUMBERVALUE(Input!E23)),ROUND(Input!E23,0),Input!E23))</f>
        <v/>
      </c>
      <c r="G17" s="269" t="str">
        <f>IF(ISBLANK(Input!F23),"",(Input!F23))</f>
        <v/>
      </c>
      <c r="H17" t="str">
        <f>IF(Input!G23="","",Input!G23)</f>
        <v/>
      </c>
      <c r="I17" t="str">
        <f>IF(Input!H23="","",Input!H23)</f>
        <v/>
      </c>
      <c r="J17" t="str">
        <f>IFERROR(IF(Input!I23="","",IF(VLOOKUP(Input!D23,'Measure List'!$A$2:$D$5000,4,FALSE)="Residential","",Input!I23)),"")</f>
        <v/>
      </c>
      <c r="K17" t="str">
        <f>IF(Input!J23="","",Input!J23)</f>
        <v/>
      </c>
      <c r="L17" t="str">
        <f>IF(Input!K23="","",Input!K23)</f>
        <v/>
      </c>
      <c r="M17" t="str">
        <f>IF(Input!L23="","",Input!L23)</f>
        <v/>
      </c>
      <c r="N17" s="304" t="str">
        <f>IF(Input!M23="","",Input!M23)</f>
        <v/>
      </c>
      <c r="O17" t="str">
        <f>IF(Input!N23="","",IF(_xlfn.NUMBERVALUE(Input!N23)=0,"",_xlfn.NUMBERVALUE(Input!N23)))</f>
        <v/>
      </c>
      <c r="P17" t="str">
        <f>IF(Input!O23="","",_xlfn.NUMBERVALUE(Input!O23))</f>
        <v/>
      </c>
      <c r="Q17" t="str">
        <f>IF(Input!P23="","",Input!P23)</f>
        <v/>
      </c>
      <c r="R17" t="str">
        <f>IF(Input!Q23="","",Input!Q23)</f>
        <v/>
      </c>
      <c r="S17" t="str">
        <f>IF(Input!R23="","",_xlfn.NUMBERVALUE(Input!R23))</f>
        <v/>
      </c>
      <c r="T17" t="str">
        <f>IF(Input!S23="","",Input!S23)</f>
        <v/>
      </c>
      <c r="U17" t="str">
        <f>IF(Input!T23="","",_xlfn.NUMBERVALUE(Input!T23))</f>
        <v/>
      </c>
      <c r="V17" t="str">
        <f>IF(Input!U23="","",(Input!U23))</f>
        <v/>
      </c>
      <c r="W17" t="str">
        <f>IF(Input!V23="","",_xlfn.NUMBERVALUE(Input!V23))</f>
        <v/>
      </c>
      <c r="X17" t="str">
        <f>IF(Input!W23="","",_xlfn.NUMBERVALUE(Input!W23))</f>
        <v/>
      </c>
      <c r="Y17" t="str">
        <f>IF(Input!X23="","",_xlfn.NUMBERVALUE(Input!X23))</f>
        <v/>
      </c>
      <c r="Z17" t="str">
        <f>IF(Input!Y23="","",_xlfn.NUMBERVALUE(Input!Y23))</f>
        <v/>
      </c>
    </row>
    <row r="18" spans="1:26" x14ac:dyDescent="0.25">
      <c r="A18" s="257" t="str">
        <f>IF(ISERROR(Input!A24),"",Input!A24)</f>
        <v/>
      </c>
      <c r="B18" t="str">
        <f t="shared" si="0"/>
        <v/>
      </c>
      <c r="C18" t="str">
        <f>IF(ISERROR(Input!B24),"",IF(Input!B24="","",Input!B24))</f>
        <v/>
      </c>
      <c r="D18" t="str">
        <f>IF(ISERROR(IF(Input!C24="","",Input!C24*1)),"",IF(Input!C24="","",Input!C24*1))</f>
        <v/>
      </c>
      <c r="E18" t="str">
        <f>IF(ISERROR(IF(Input!D24="","",Input!D24)),"",IF(Input!D24="","",Input!D24))</f>
        <v/>
      </c>
      <c r="F18" t="str">
        <f>IF(Input!E24="","",IF(ISNUMBER(_xlfn.NUMBERVALUE(Input!E24)),ROUND(Input!E24,0),Input!E24))</f>
        <v/>
      </c>
      <c r="G18" s="269" t="str">
        <f>IF(ISBLANK(Input!F24),"",(Input!F24))</f>
        <v/>
      </c>
      <c r="H18" t="str">
        <f>IF(Input!G24="","",Input!G24)</f>
        <v/>
      </c>
      <c r="I18" t="str">
        <f>IF(Input!H24="","",Input!H24)</f>
        <v/>
      </c>
      <c r="J18" t="str">
        <f>IFERROR(IF(Input!I24="","",IF(VLOOKUP(Input!D24,'Measure List'!$A$2:$D$5000,4,FALSE)="Residential","",Input!I24)),"")</f>
        <v/>
      </c>
      <c r="K18" t="str">
        <f>IF(Input!J24="","",Input!J24)</f>
        <v/>
      </c>
      <c r="L18" t="str">
        <f>IF(Input!K24="","",Input!K24)</f>
        <v/>
      </c>
      <c r="M18" t="str">
        <f>IF(Input!L24="","",Input!L24)</f>
        <v/>
      </c>
      <c r="N18" s="304" t="str">
        <f>IF(Input!M24="","",Input!M24)</f>
        <v/>
      </c>
      <c r="O18" t="str">
        <f>IF(Input!N24="","",IF(_xlfn.NUMBERVALUE(Input!N24)=0,"",_xlfn.NUMBERVALUE(Input!N24)))</f>
        <v/>
      </c>
      <c r="P18" t="str">
        <f>IF(Input!O24="","",_xlfn.NUMBERVALUE(Input!O24))</f>
        <v/>
      </c>
      <c r="Q18" t="str">
        <f>IF(Input!P24="","",Input!P24)</f>
        <v/>
      </c>
      <c r="R18" t="str">
        <f>IF(Input!Q24="","",Input!Q24)</f>
        <v/>
      </c>
      <c r="S18" t="str">
        <f>IF(Input!R24="","",_xlfn.NUMBERVALUE(Input!R24))</f>
        <v/>
      </c>
      <c r="T18" t="str">
        <f>IF(Input!S24="","",Input!S24)</f>
        <v/>
      </c>
      <c r="U18" t="str">
        <f>IF(Input!T24="","",_xlfn.NUMBERVALUE(Input!T24))</f>
        <v/>
      </c>
      <c r="V18" t="str">
        <f>IF(Input!U24="","",(Input!U24))</f>
        <v/>
      </c>
      <c r="W18" t="str">
        <f>IF(Input!V24="","",_xlfn.NUMBERVALUE(Input!V24))</f>
        <v/>
      </c>
      <c r="X18" t="str">
        <f>IF(Input!W24="","",_xlfn.NUMBERVALUE(Input!W24))</f>
        <v/>
      </c>
      <c r="Y18" t="str">
        <f>IF(Input!X24="","",_xlfn.NUMBERVALUE(Input!X24))</f>
        <v/>
      </c>
      <c r="Z18" t="str">
        <f>IF(Input!Y24="","",_xlfn.NUMBERVALUE(Input!Y24))</f>
        <v/>
      </c>
    </row>
    <row r="19" spans="1:26" x14ac:dyDescent="0.25">
      <c r="A19" s="257" t="str">
        <f>IF(ISERROR(Input!A25),"",Input!A25)</f>
        <v/>
      </c>
      <c r="B19" t="str">
        <f t="shared" si="0"/>
        <v/>
      </c>
      <c r="C19" t="str">
        <f>IF(ISERROR(Input!B25),"",IF(Input!B25="","",Input!B25))</f>
        <v/>
      </c>
      <c r="D19" t="str">
        <f>IF(ISERROR(IF(Input!C25="","",Input!C25*1)),"",IF(Input!C25="","",Input!C25*1))</f>
        <v/>
      </c>
      <c r="E19" t="str">
        <f>IF(ISERROR(IF(Input!D25="","",Input!D25)),"",IF(Input!D25="","",Input!D25))</f>
        <v/>
      </c>
      <c r="F19" t="str">
        <f>IF(Input!E25="","",IF(ISNUMBER(_xlfn.NUMBERVALUE(Input!E25)),ROUND(Input!E25,0),Input!E25))</f>
        <v/>
      </c>
      <c r="G19" s="269" t="str">
        <f>IF(ISBLANK(Input!F25),"",(Input!F25))</f>
        <v/>
      </c>
      <c r="H19" t="str">
        <f>IF(Input!G25="","",Input!G25)</f>
        <v/>
      </c>
      <c r="I19" t="str">
        <f>IF(Input!H25="","",Input!H25)</f>
        <v/>
      </c>
      <c r="J19" t="str">
        <f>IFERROR(IF(Input!I25="","",IF(VLOOKUP(Input!D25,'Measure List'!$A$2:$D$5000,4,FALSE)="Residential","",Input!I25)),"")</f>
        <v/>
      </c>
      <c r="K19" t="str">
        <f>IF(Input!J25="","",Input!J25)</f>
        <v/>
      </c>
      <c r="L19" t="str">
        <f>IF(Input!K25="","",Input!K25)</f>
        <v/>
      </c>
      <c r="M19" t="str">
        <f>IF(Input!L25="","",Input!L25)</f>
        <v/>
      </c>
      <c r="N19" s="304" t="str">
        <f>IF(Input!M25="","",Input!M25)</f>
        <v/>
      </c>
      <c r="O19" t="str">
        <f>IF(Input!N25="","",IF(_xlfn.NUMBERVALUE(Input!N25)=0,"",_xlfn.NUMBERVALUE(Input!N25)))</f>
        <v/>
      </c>
      <c r="P19" t="str">
        <f>IF(Input!O25="","",_xlfn.NUMBERVALUE(Input!O25))</f>
        <v/>
      </c>
      <c r="Q19" t="str">
        <f>IF(Input!P25="","",Input!P25)</f>
        <v/>
      </c>
      <c r="R19" t="str">
        <f>IF(Input!Q25="","",Input!Q25)</f>
        <v/>
      </c>
      <c r="S19" t="str">
        <f>IF(Input!R25="","",_xlfn.NUMBERVALUE(Input!R25))</f>
        <v/>
      </c>
      <c r="T19" t="str">
        <f>IF(Input!S25="","",Input!S25)</f>
        <v/>
      </c>
      <c r="U19" t="str">
        <f>IF(Input!T25="","",_xlfn.NUMBERVALUE(Input!T25))</f>
        <v/>
      </c>
      <c r="V19" t="str">
        <f>IF(Input!U25="","",(Input!U25))</f>
        <v/>
      </c>
      <c r="W19" t="str">
        <f>IF(Input!V25="","",_xlfn.NUMBERVALUE(Input!V25))</f>
        <v/>
      </c>
      <c r="X19" t="str">
        <f>IF(Input!W25="","",_xlfn.NUMBERVALUE(Input!W25))</f>
        <v/>
      </c>
      <c r="Y19" t="str">
        <f>IF(Input!X25="","",_xlfn.NUMBERVALUE(Input!X25))</f>
        <v/>
      </c>
      <c r="Z19" t="str">
        <f>IF(Input!Y25="","",_xlfn.NUMBERVALUE(Input!Y25))</f>
        <v/>
      </c>
    </row>
    <row r="20" spans="1:26" x14ac:dyDescent="0.25">
      <c r="A20" s="257" t="str">
        <f>IF(ISERROR(Input!A26),"",Input!A26)</f>
        <v/>
      </c>
      <c r="B20" t="str">
        <f t="shared" si="0"/>
        <v/>
      </c>
      <c r="C20" t="str">
        <f>IF(ISERROR(Input!B26),"",IF(Input!B26="","",Input!B26))</f>
        <v/>
      </c>
      <c r="D20" t="str">
        <f>IF(ISERROR(IF(Input!C26="","",Input!C26*1)),"",IF(Input!C26="","",Input!C26*1))</f>
        <v/>
      </c>
      <c r="E20" t="str">
        <f>IF(ISERROR(IF(Input!D26="","",Input!D26)),"",IF(Input!D26="","",Input!D26))</f>
        <v/>
      </c>
      <c r="F20" t="str">
        <f>IF(Input!E26="","",IF(ISNUMBER(_xlfn.NUMBERVALUE(Input!E26)),ROUND(Input!E26,0),Input!E26))</f>
        <v/>
      </c>
      <c r="G20" s="269" t="str">
        <f>IF(ISBLANK(Input!F26),"",(Input!F26))</f>
        <v/>
      </c>
      <c r="H20" t="str">
        <f>IF(Input!G26="","",Input!G26)</f>
        <v/>
      </c>
      <c r="I20" t="str">
        <f>IF(Input!H26="","",Input!H26)</f>
        <v/>
      </c>
      <c r="J20" t="str">
        <f>IFERROR(IF(Input!I26="","",IF(VLOOKUP(Input!D26,'Measure List'!$A$2:$D$5000,4,FALSE)="Residential","",Input!I26)),"")</f>
        <v/>
      </c>
      <c r="K20" t="str">
        <f>IF(Input!J26="","",Input!J26)</f>
        <v/>
      </c>
      <c r="L20" t="str">
        <f>IF(Input!K26="","",Input!K26)</f>
        <v/>
      </c>
      <c r="M20" t="str">
        <f>IF(Input!L26="","",Input!L26)</f>
        <v/>
      </c>
      <c r="N20" s="304" t="str">
        <f>IF(Input!M26="","",Input!M26)</f>
        <v/>
      </c>
      <c r="O20" t="str">
        <f>IF(Input!N26="","",IF(_xlfn.NUMBERVALUE(Input!N26)=0,"",_xlfn.NUMBERVALUE(Input!N26)))</f>
        <v/>
      </c>
      <c r="P20" t="str">
        <f>IF(Input!O26="","",_xlfn.NUMBERVALUE(Input!O26))</f>
        <v/>
      </c>
      <c r="Q20" t="str">
        <f>IF(Input!P26="","",Input!P26)</f>
        <v/>
      </c>
      <c r="R20" t="str">
        <f>IF(Input!Q26="","",Input!Q26)</f>
        <v/>
      </c>
      <c r="S20" t="str">
        <f>IF(Input!R26="","",_xlfn.NUMBERVALUE(Input!R26))</f>
        <v/>
      </c>
      <c r="T20" t="str">
        <f>IF(Input!S26="","",Input!S26)</f>
        <v/>
      </c>
      <c r="U20" t="str">
        <f>IF(Input!T26="","",_xlfn.NUMBERVALUE(Input!T26))</f>
        <v/>
      </c>
      <c r="V20" t="str">
        <f>IF(Input!U26="","",(Input!U26))</f>
        <v/>
      </c>
      <c r="W20" t="str">
        <f>IF(Input!V26="","",_xlfn.NUMBERVALUE(Input!V26))</f>
        <v/>
      </c>
      <c r="X20" t="str">
        <f>IF(Input!W26="","",_xlfn.NUMBERVALUE(Input!W26))</f>
        <v/>
      </c>
      <c r="Y20" t="str">
        <f>IF(Input!X26="","",_xlfn.NUMBERVALUE(Input!X26))</f>
        <v/>
      </c>
      <c r="Z20" t="str">
        <f>IF(Input!Y26="","",_xlfn.NUMBERVALUE(Input!Y26))</f>
        <v/>
      </c>
    </row>
    <row r="21" spans="1:26" x14ac:dyDescent="0.25">
      <c r="A21" s="257" t="str">
        <f>IF(ISERROR(Input!A27),"",Input!A27)</f>
        <v/>
      </c>
      <c r="B21" t="str">
        <f t="shared" si="0"/>
        <v/>
      </c>
      <c r="C21" t="str">
        <f>IF(ISERROR(Input!B27),"",IF(Input!B27="","",Input!B27))</f>
        <v/>
      </c>
      <c r="D21" t="str">
        <f>IF(ISERROR(IF(Input!C27="","",Input!C27*1)),"",IF(Input!C27="","",Input!C27*1))</f>
        <v/>
      </c>
      <c r="E21" t="str">
        <f>IF(ISERROR(IF(Input!D27="","",Input!D27)),"",IF(Input!D27="","",Input!D27))</f>
        <v/>
      </c>
      <c r="F21" t="str">
        <f>IF(Input!E27="","",IF(ISNUMBER(_xlfn.NUMBERVALUE(Input!E27)),ROUND(Input!E27,0),Input!E27))</f>
        <v/>
      </c>
      <c r="G21" s="269" t="str">
        <f>IF(ISBLANK(Input!F27),"",(Input!F27))</f>
        <v/>
      </c>
      <c r="H21" t="str">
        <f>IF(Input!G27="","",Input!G27)</f>
        <v/>
      </c>
      <c r="I21" t="str">
        <f>IF(Input!H27="","",Input!H27)</f>
        <v/>
      </c>
      <c r="J21" t="str">
        <f>IFERROR(IF(Input!I27="","",IF(VLOOKUP(Input!D27,'Measure List'!$A$2:$D$5000,4,FALSE)="Residential","",Input!I27)),"")</f>
        <v/>
      </c>
      <c r="K21" t="str">
        <f>IF(Input!J27="","",Input!J27)</f>
        <v/>
      </c>
      <c r="L21" t="str">
        <f>IF(Input!K27="","",Input!K27)</f>
        <v/>
      </c>
      <c r="M21" t="str">
        <f>IF(Input!L27="","",Input!L27)</f>
        <v/>
      </c>
      <c r="N21" s="304" t="str">
        <f>IF(Input!M27="","",Input!M27)</f>
        <v/>
      </c>
      <c r="O21" t="str">
        <f>IF(Input!N27="","",IF(_xlfn.NUMBERVALUE(Input!N27)=0,"",_xlfn.NUMBERVALUE(Input!N27)))</f>
        <v/>
      </c>
      <c r="P21" t="str">
        <f>IF(Input!O27="","",_xlfn.NUMBERVALUE(Input!O27))</f>
        <v/>
      </c>
      <c r="Q21" t="str">
        <f>IF(Input!P27="","",Input!P27)</f>
        <v/>
      </c>
      <c r="R21" t="str">
        <f>IF(Input!Q27="","",Input!Q27)</f>
        <v/>
      </c>
      <c r="S21" t="str">
        <f>IF(Input!R27="","",_xlfn.NUMBERVALUE(Input!R27))</f>
        <v/>
      </c>
      <c r="T21" t="str">
        <f>IF(Input!S27="","",Input!S27)</f>
        <v/>
      </c>
      <c r="U21" t="str">
        <f>IF(Input!T27="","",_xlfn.NUMBERVALUE(Input!T27))</f>
        <v/>
      </c>
      <c r="V21" t="str">
        <f>IF(Input!U27="","",(Input!U27))</f>
        <v/>
      </c>
      <c r="W21" t="str">
        <f>IF(Input!V27="","",_xlfn.NUMBERVALUE(Input!V27))</f>
        <v/>
      </c>
      <c r="X21" t="str">
        <f>IF(Input!W27="","",_xlfn.NUMBERVALUE(Input!W27))</f>
        <v/>
      </c>
      <c r="Y21" t="str">
        <f>IF(Input!X27="","",_xlfn.NUMBERVALUE(Input!X27))</f>
        <v/>
      </c>
      <c r="Z21" t="str">
        <f>IF(Input!Y27="","",_xlfn.NUMBERVALUE(Input!Y27))</f>
        <v/>
      </c>
    </row>
    <row r="22" spans="1:26" x14ac:dyDescent="0.25">
      <c r="A22" s="257" t="str">
        <f>IF(ISERROR(Input!A28),"",Input!A28)</f>
        <v/>
      </c>
      <c r="B22" t="str">
        <f t="shared" si="0"/>
        <v/>
      </c>
      <c r="C22" t="str">
        <f>IF(ISERROR(Input!B28),"",IF(Input!B28="","",Input!B28))</f>
        <v/>
      </c>
      <c r="D22" t="str">
        <f>IF(ISERROR(IF(Input!C28="","",Input!C28*1)),"",IF(Input!C28="","",Input!C28*1))</f>
        <v/>
      </c>
      <c r="E22" t="str">
        <f>IF(ISERROR(IF(Input!D28="","",Input!D28)),"",IF(Input!D28="","",Input!D28))</f>
        <v/>
      </c>
      <c r="F22" t="str">
        <f>IF(Input!E28="","",IF(ISNUMBER(_xlfn.NUMBERVALUE(Input!E28)),ROUND(Input!E28,0),Input!E28))</f>
        <v/>
      </c>
      <c r="G22" s="269" t="str">
        <f>IF(ISBLANK(Input!F28),"",(Input!F28))</f>
        <v/>
      </c>
      <c r="H22" t="str">
        <f>IF(Input!G28="","",Input!G28)</f>
        <v/>
      </c>
      <c r="I22" t="str">
        <f>IF(Input!H28="","",Input!H28)</f>
        <v/>
      </c>
      <c r="J22" t="str">
        <f>IFERROR(IF(Input!I28="","",IF(VLOOKUP(Input!D28,'Measure List'!$A$2:$D$5000,4,FALSE)="Residential","",Input!I28)),"")</f>
        <v/>
      </c>
      <c r="K22" t="str">
        <f>IF(Input!J28="","",Input!J28)</f>
        <v/>
      </c>
      <c r="L22" t="str">
        <f>IF(Input!K28="","",Input!K28)</f>
        <v/>
      </c>
      <c r="M22" t="str">
        <f>IF(Input!L28="","",Input!L28)</f>
        <v/>
      </c>
      <c r="N22" s="304" t="str">
        <f>IF(Input!M28="","",Input!M28)</f>
        <v/>
      </c>
      <c r="O22" t="str">
        <f>IF(Input!N28="","",IF(_xlfn.NUMBERVALUE(Input!N28)=0,"",_xlfn.NUMBERVALUE(Input!N28)))</f>
        <v/>
      </c>
      <c r="P22" t="str">
        <f>IF(Input!O28="","",_xlfn.NUMBERVALUE(Input!O28))</f>
        <v/>
      </c>
      <c r="Q22" t="str">
        <f>IF(Input!P28="","",Input!P28)</f>
        <v/>
      </c>
      <c r="R22" t="str">
        <f>IF(Input!Q28="","",Input!Q28)</f>
        <v/>
      </c>
      <c r="S22" t="str">
        <f>IF(Input!R28="","",_xlfn.NUMBERVALUE(Input!R28))</f>
        <v/>
      </c>
      <c r="T22" t="str">
        <f>IF(Input!S28="","",Input!S28)</f>
        <v/>
      </c>
      <c r="U22" t="str">
        <f>IF(Input!T28="","",_xlfn.NUMBERVALUE(Input!T28))</f>
        <v/>
      </c>
      <c r="V22" t="str">
        <f>IF(Input!U28="","",(Input!U28))</f>
        <v/>
      </c>
      <c r="W22" t="str">
        <f>IF(Input!V28="","",_xlfn.NUMBERVALUE(Input!V28))</f>
        <v/>
      </c>
      <c r="X22" t="str">
        <f>IF(Input!W28="","",_xlfn.NUMBERVALUE(Input!W28))</f>
        <v/>
      </c>
      <c r="Y22" t="str">
        <f>IF(Input!X28="","",_xlfn.NUMBERVALUE(Input!X28))</f>
        <v/>
      </c>
      <c r="Z22" t="str">
        <f>IF(Input!Y28="","",_xlfn.NUMBERVALUE(Input!Y28))</f>
        <v/>
      </c>
    </row>
    <row r="23" spans="1:26" x14ac:dyDescent="0.25">
      <c r="A23" s="257" t="str">
        <f>IF(ISERROR(Input!A29),"",Input!A29)</f>
        <v/>
      </c>
      <c r="B23" t="str">
        <f t="shared" si="0"/>
        <v/>
      </c>
      <c r="C23" t="str">
        <f>IF(ISERROR(Input!B29),"",IF(Input!B29="","",Input!B29))</f>
        <v/>
      </c>
      <c r="D23" t="str">
        <f>IF(ISERROR(IF(Input!C29="","",Input!C29*1)),"",IF(Input!C29="","",Input!C29*1))</f>
        <v/>
      </c>
      <c r="E23" t="str">
        <f>IF(ISERROR(IF(Input!D29="","",Input!D29)),"",IF(Input!D29="","",Input!D29))</f>
        <v/>
      </c>
      <c r="F23" t="str">
        <f>IF(Input!E29="","",IF(ISNUMBER(_xlfn.NUMBERVALUE(Input!E29)),ROUND(Input!E29,0),Input!E29))</f>
        <v/>
      </c>
      <c r="G23" s="269" t="str">
        <f>IF(ISBLANK(Input!F29),"",(Input!F29))</f>
        <v/>
      </c>
      <c r="H23" t="str">
        <f>IF(Input!G29="","",Input!G29)</f>
        <v/>
      </c>
      <c r="I23" t="str">
        <f>IF(Input!H29="","",Input!H29)</f>
        <v/>
      </c>
      <c r="J23" t="str">
        <f>IFERROR(IF(Input!I29="","",IF(VLOOKUP(Input!D29,'Measure List'!$A$2:$D$5000,4,FALSE)="Residential","",Input!I29)),"")</f>
        <v/>
      </c>
      <c r="K23" t="str">
        <f>IF(Input!J29="","",Input!J29)</f>
        <v/>
      </c>
      <c r="L23" t="str">
        <f>IF(Input!K29="","",Input!K29)</f>
        <v/>
      </c>
      <c r="M23" t="str">
        <f>IF(Input!L29="","",Input!L29)</f>
        <v/>
      </c>
      <c r="N23" s="304" t="str">
        <f>IF(Input!M29="","",Input!M29)</f>
        <v/>
      </c>
      <c r="O23" t="str">
        <f>IF(Input!N29="","",IF(_xlfn.NUMBERVALUE(Input!N29)=0,"",_xlfn.NUMBERVALUE(Input!N29)))</f>
        <v/>
      </c>
      <c r="P23" t="str">
        <f>IF(Input!O29="","",_xlfn.NUMBERVALUE(Input!O29))</f>
        <v/>
      </c>
      <c r="Q23" t="str">
        <f>IF(Input!P29="","",Input!P29)</f>
        <v/>
      </c>
      <c r="R23" t="str">
        <f>IF(Input!Q29="","",Input!Q29)</f>
        <v/>
      </c>
      <c r="S23" t="str">
        <f>IF(Input!R29="","",_xlfn.NUMBERVALUE(Input!R29))</f>
        <v/>
      </c>
      <c r="T23" t="str">
        <f>IF(Input!S29="","",Input!S29)</f>
        <v/>
      </c>
      <c r="U23" t="str">
        <f>IF(Input!T29="","",_xlfn.NUMBERVALUE(Input!T29))</f>
        <v/>
      </c>
      <c r="V23" t="str">
        <f>IF(Input!U29="","",(Input!U29))</f>
        <v/>
      </c>
      <c r="W23" t="str">
        <f>IF(Input!V29="","",_xlfn.NUMBERVALUE(Input!V29))</f>
        <v/>
      </c>
      <c r="X23" t="str">
        <f>IF(Input!W29="","",_xlfn.NUMBERVALUE(Input!W29))</f>
        <v/>
      </c>
      <c r="Y23" t="str">
        <f>IF(Input!X29="","",_xlfn.NUMBERVALUE(Input!X29))</f>
        <v/>
      </c>
      <c r="Z23" t="str">
        <f>IF(Input!Y29="","",_xlfn.NUMBERVALUE(Input!Y29))</f>
        <v/>
      </c>
    </row>
    <row r="24" spans="1:26" x14ac:dyDescent="0.25">
      <c r="A24" s="257" t="str">
        <f>IF(ISERROR(Input!A30),"",Input!A30)</f>
        <v/>
      </c>
      <c r="B24" t="str">
        <f t="shared" si="0"/>
        <v/>
      </c>
      <c r="C24" t="str">
        <f>IF(ISERROR(Input!B30),"",IF(Input!B30="","",Input!B30))</f>
        <v/>
      </c>
      <c r="D24" t="str">
        <f>IF(ISERROR(IF(Input!C30="","",Input!C30*1)),"",IF(Input!C30="","",Input!C30*1))</f>
        <v/>
      </c>
      <c r="E24" t="str">
        <f>IF(ISERROR(IF(Input!D30="","",Input!D30)),"",IF(Input!D30="","",Input!D30))</f>
        <v/>
      </c>
      <c r="F24" t="str">
        <f>IF(Input!E30="","",IF(ISNUMBER(_xlfn.NUMBERVALUE(Input!E30)),ROUND(Input!E30,0),Input!E30))</f>
        <v/>
      </c>
      <c r="G24" s="269" t="str">
        <f>IF(ISBLANK(Input!F30),"",(Input!F30))</f>
        <v/>
      </c>
      <c r="H24" t="str">
        <f>IF(Input!G30="","",Input!G30)</f>
        <v/>
      </c>
      <c r="I24" t="str">
        <f>IF(Input!H30="","",Input!H30)</f>
        <v/>
      </c>
      <c r="J24" t="str">
        <f>IFERROR(IF(Input!I30="","",IF(VLOOKUP(Input!D30,'Measure List'!$A$2:$D$5000,4,FALSE)="Residential","",Input!I30)),"")</f>
        <v/>
      </c>
      <c r="K24" t="str">
        <f>IF(Input!J30="","",Input!J30)</f>
        <v/>
      </c>
      <c r="L24" t="str">
        <f>IF(Input!K30="","",Input!K30)</f>
        <v/>
      </c>
      <c r="M24" t="str">
        <f>IF(Input!L30="","",Input!L30)</f>
        <v/>
      </c>
      <c r="N24" s="304" t="str">
        <f>IF(Input!M30="","",Input!M30)</f>
        <v/>
      </c>
      <c r="O24" t="str">
        <f>IF(Input!N30="","",IF(_xlfn.NUMBERVALUE(Input!N30)=0,"",_xlfn.NUMBERVALUE(Input!N30)))</f>
        <v/>
      </c>
      <c r="P24" t="str">
        <f>IF(Input!O30="","",_xlfn.NUMBERVALUE(Input!O30))</f>
        <v/>
      </c>
      <c r="Q24" t="str">
        <f>IF(Input!P30="","",Input!P30)</f>
        <v/>
      </c>
      <c r="R24" t="str">
        <f>IF(Input!Q30="","",Input!Q30)</f>
        <v/>
      </c>
      <c r="S24" t="str">
        <f>IF(Input!R30="","",_xlfn.NUMBERVALUE(Input!R30))</f>
        <v/>
      </c>
      <c r="T24" t="str">
        <f>IF(Input!S30="","",Input!S30)</f>
        <v/>
      </c>
      <c r="U24" t="str">
        <f>IF(Input!T30="","",_xlfn.NUMBERVALUE(Input!T30))</f>
        <v/>
      </c>
      <c r="V24" t="str">
        <f>IF(Input!U30="","",(Input!U30))</f>
        <v/>
      </c>
      <c r="W24" t="str">
        <f>IF(Input!V30="","",_xlfn.NUMBERVALUE(Input!V30))</f>
        <v/>
      </c>
      <c r="X24" t="str">
        <f>IF(Input!W30="","",_xlfn.NUMBERVALUE(Input!W30))</f>
        <v/>
      </c>
      <c r="Y24" t="str">
        <f>IF(Input!X30="","",_xlfn.NUMBERVALUE(Input!X30))</f>
        <v/>
      </c>
      <c r="Z24" t="str">
        <f>IF(Input!Y30="","",_xlfn.NUMBERVALUE(Input!Y30))</f>
        <v/>
      </c>
    </row>
    <row r="25" spans="1:26" x14ac:dyDescent="0.25">
      <c r="A25" s="257" t="str">
        <f>IF(ISERROR(Input!A31),"",Input!A31)</f>
        <v/>
      </c>
      <c r="B25" t="str">
        <f t="shared" si="0"/>
        <v/>
      </c>
      <c r="C25" t="str">
        <f>IF(ISERROR(Input!B31),"",IF(Input!B31="","",Input!B31))</f>
        <v/>
      </c>
      <c r="D25" t="str">
        <f>IF(ISERROR(IF(Input!C31="","",Input!C31*1)),"",IF(Input!C31="","",Input!C31*1))</f>
        <v/>
      </c>
      <c r="E25" t="str">
        <f>IF(ISERROR(IF(Input!D31="","",Input!D31)),"",IF(Input!D31="","",Input!D31))</f>
        <v/>
      </c>
      <c r="F25" t="str">
        <f>IF(Input!E31="","",IF(ISNUMBER(_xlfn.NUMBERVALUE(Input!E31)),ROUND(Input!E31,0),Input!E31))</f>
        <v/>
      </c>
      <c r="G25" s="269" t="str">
        <f>IF(ISBLANK(Input!F31),"",(Input!F31))</f>
        <v/>
      </c>
      <c r="H25" t="str">
        <f>IF(Input!G31="","",Input!G31)</f>
        <v/>
      </c>
      <c r="I25" t="str">
        <f>IF(Input!H31="","",Input!H31)</f>
        <v/>
      </c>
      <c r="J25" t="str">
        <f>IFERROR(IF(Input!I31="","",IF(VLOOKUP(Input!D31,'Measure List'!$A$2:$D$5000,4,FALSE)="Residential","",Input!I31)),"")</f>
        <v/>
      </c>
      <c r="K25" t="str">
        <f>IF(Input!J31="","",Input!J31)</f>
        <v/>
      </c>
      <c r="L25" t="str">
        <f>IF(Input!K31="","",Input!K31)</f>
        <v/>
      </c>
      <c r="M25" t="str">
        <f>IF(Input!L31="","",Input!L31)</f>
        <v/>
      </c>
      <c r="N25" s="304" t="str">
        <f>IF(Input!M31="","",Input!M31)</f>
        <v/>
      </c>
      <c r="O25" t="str">
        <f>IF(Input!N31="","",IF(_xlfn.NUMBERVALUE(Input!N31)=0,"",_xlfn.NUMBERVALUE(Input!N31)))</f>
        <v/>
      </c>
      <c r="P25" t="str">
        <f>IF(Input!O31="","",_xlfn.NUMBERVALUE(Input!O31))</f>
        <v/>
      </c>
      <c r="Q25" t="str">
        <f>IF(Input!P31="","",Input!P31)</f>
        <v/>
      </c>
      <c r="R25" t="str">
        <f>IF(Input!Q31="","",Input!Q31)</f>
        <v/>
      </c>
      <c r="S25" t="str">
        <f>IF(Input!R31="","",_xlfn.NUMBERVALUE(Input!R31))</f>
        <v/>
      </c>
      <c r="T25" t="str">
        <f>IF(Input!S31="","",Input!S31)</f>
        <v/>
      </c>
      <c r="U25" t="str">
        <f>IF(Input!T31="","",_xlfn.NUMBERVALUE(Input!T31))</f>
        <v/>
      </c>
      <c r="V25" t="str">
        <f>IF(Input!U31="","",(Input!U31))</f>
        <v/>
      </c>
      <c r="W25" t="str">
        <f>IF(Input!V31="","",_xlfn.NUMBERVALUE(Input!V31))</f>
        <v/>
      </c>
      <c r="X25" t="str">
        <f>IF(Input!W31="","",_xlfn.NUMBERVALUE(Input!W31))</f>
        <v/>
      </c>
      <c r="Y25" t="str">
        <f>IF(Input!X31="","",_xlfn.NUMBERVALUE(Input!X31))</f>
        <v/>
      </c>
      <c r="Z25" t="str">
        <f>IF(Input!Y31="","",_xlfn.NUMBERVALUE(Input!Y31))</f>
        <v/>
      </c>
    </row>
    <row r="26" spans="1:26" x14ac:dyDescent="0.25">
      <c r="A26" s="257" t="str">
        <f>IF(ISERROR(Input!A32),"",Input!A32)</f>
        <v/>
      </c>
      <c r="B26" t="str">
        <f t="shared" si="0"/>
        <v/>
      </c>
      <c r="C26" t="str">
        <f>IF(ISERROR(Input!B32),"",IF(Input!B32="","",Input!B32))</f>
        <v/>
      </c>
      <c r="D26" t="str">
        <f>IF(ISERROR(IF(Input!C32="","",Input!C32*1)),"",IF(Input!C32="","",Input!C32*1))</f>
        <v/>
      </c>
      <c r="E26" t="str">
        <f>IF(ISERROR(IF(Input!D32="","",Input!D32)),"",IF(Input!D32="","",Input!D32))</f>
        <v/>
      </c>
      <c r="F26" t="str">
        <f>IF(Input!E32="","",IF(ISNUMBER(_xlfn.NUMBERVALUE(Input!E32)),ROUND(Input!E32,0),Input!E32))</f>
        <v/>
      </c>
      <c r="G26" s="269" t="str">
        <f>IF(ISBLANK(Input!F32),"",(Input!F32))</f>
        <v/>
      </c>
      <c r="H26" t="str">
        <f>IF(Input!G32="","",Input!G32)</f>
        <v/>
      </c>
      <c r="I26" t="str">
        <f>IF(Input!H32="","",Input!H32)</f>
        <v/>
      </c>
      <c r="J26" t="str">
        <f>IFERROR(IF(Input!I32="","",IF(VLOOKUP(Input!D32,'Measure List'!$A$2:$D$5000,4,FALSE)="Residential","",Input!I32)),"")</f>
        <v/>
      </c>
      <c r="K26" t="str">
        <f>IF(Input!J32="","",Input!J32)</f>
        <v/>
      </c>
      <c r="L26" t="str">
        <f>IF(Input!K32="","",Input!K32)</f>
        <v/>
      </c>
      <c r="M26" t="str">
        <f>IF(Input!L32="","",Input!L32)</f>
        <v/>
      </c>
      <c r="N26" s="304" t="str">
        <f>IF(Input!M32="","",Input!M32)</f>
        <v/>
      </c>
      <c r="O26" t="str">
        <f>IF(Input!N32="","",IF(_xlfn.NUMBERVALUE(Input!N32)=0,"",_xlfn.NUMBERVALUE(Input!N32)))</f>
        <v/>
      </c>
      <c r="P26" t="str">
        <f>IF(Input!O32="","",_xlfn.NUMBERVALUE(Input!O32))</f>
        <v/>
      </c>
      <c r="Q26" t="str">
        <f>IF(Input!P32="","",Input!P32)</f>
        <v/>
      </c>
      <c r="R26" t="str">
        <f>IF(Input!Q32="","",Input!Q32)</f>
        <v/>
      </c>
      <c r="S26" t="str">
        <f>IF(Input!R32="","",_xlfn.NUMBERVALUE(Input!R32))</f>
        <v/>
      </c>
      <c r="T26" t="str">
        <f>IF(Input!S32="","",Input!S32)</f>
        <v/>
      </c>
      <c r="U26" t="str">
        <f>IF(Input!T32="","",_xlfn.NUMBERVALUE(Input!T32))</f>
        <v/>
      </c>
      <c r="V26" t="str">
        <f>IF(Input!U32="","",(Input!U32))</f>
        <v/>
      </c>
      <c r="W26" t="str">
        <f>IF(Input!V32="","",_xlfn.NUMBERVALUE(Input!V32))</f>
        <v/>
      </c>
      <c r="X26" t="str">
        <f>IF(Input!W32="","",_xlfn.NUMBERVALUE(Input!W32))</f>
        <v/>
      </c>
      <c r="Y26" t="str">
        <f>IF(Input!X32="","",_xlfn.NUMBERVALUE(Input!X32))</f>
        <v/>
      </c>
      <c r="Z26" t="str">
        <f>IF(Input!Y32="","",_xlfn.NUMBERVALUE(Input!Y32))</f>
        <v/>
      </c>
    </row>
    <row r="27" spans="1:26" x14ac:dyDescent="0.25">
      <c r="A27" s="257" t="str">
        <f>IF(ISERROR(Input!A33),"",Input!A33)</f>
        <v/>
      </c>
      <c r="B27" t="str">
        <f t="shared" si="0"/>
        <v/>
      </c>
      <c r="C27" t="str">
        <f>IF(ISERROR(Input!B33),"",IF(Input!B33="","",Input!B33))</f>
        <v/>
      </c>
      <c r="D27" t="str">
        <f>IF(ISERROR(IF(Input!C33="","",Input!C33*1)),"",IF(Input!C33="","",Input!C33*1))</f>
        <v/>
      </c>
      <c r="E27" t="str">
        <f>IF(ISERROR(IF(Input!D33="","",Input!D33)),"",IF(Input!D33="","",Input!D33))</f>
        <v/>
      </c>
      <c r="F27" t="str">
        <f>IF(Input!E33="","",IF(ISNUMBER(_xlfn.NUMBERVALUE(Input!E33)),ROUND(Input!E33,0),Input!E33))</f>
        <v/>
      </c>
      <c r="G27" s="269" t="str">
        <f>IF(ISBLANK(Input!F33),"",(Input!F33))</f>
        <v/>
      </c>
      <c r="H27" t="str">
        <f>IF(Input!G33="","",Input!G33)</f>
        <v/>
      </c>
      <c r="I27" t="str">
        <f>IF(Input!H33="","",Input!H33)</f>
        <v/>
      </c>
      <c r="J27" t="str">
        <f>IFERROR(IF(Input!I33="","",IF(VLOOKUP(Input!D33,'Measure List'!$A$2:$D$5000,4,FALSE)="Residential","",Input!I33)),"")</f>
        <v/>
      </c>
      <c r="K27" t="str">
        <f>IF(Input!J33="","",Input!J33)</f>
        <v/>
      </c>
      <c r="L27" t="str">
        <f>IF(Input!K33="","",Input!K33)</f>
        <v/>
      </c>
      <c r="M27" t="str">
        <f>IF(Input!L33="","",Input!L33)</f>
        <v/>
      </c>
      <c r="N27" s="304" t="str">
        <f>IF(Input!M33="","",Input!M33)</f>
        <v/>
      </c>
      <c r="O27" t="str">
        <f>IF(Input!N33="","",IF(_xlfn.NUMBERVALUE(Input!N33)=0,"",_xlfn.NUMBERVALUE(Input!N33)))</f>
        <v/>
      </c>
      <c r="P27" t="str">
        <f>IF(Input!O33="","",_xlfn.NUMBERVALUE(Input!O33))</f>
        <v/>
      </c>
      <c r="Q27" t="str">
        <f>IF(Input!P33="","",Input!P33)</f>
        <v/>
      </c>
      <c r="R27" t="str">
        <f>IF(Input!Q33="","",Input!Q33)</f>
        <v/>
      </c>
      <c r="S27" t="str">
        <f>IF(Input!R33="","",_xlfn.NUMBERVALUE(Input!R33))</f>
        <v/>
      </c>
      <c r="T27" t="str">
        <f>IF(Input!S33="","",Input!S33)</f>
        <v/>
      </c>
      <c r="U27" t="str">
        <f>IF(Input!T33="","",_xlfn.NUMBERVALUE(Input!T33))</f>
        <v/>
      </c>
      <c r="V27" t="str">
        <f>IF(Input!U33="","",(Input!U33))</f>
        <v/>
      </c>
      <c r="W27" t="str">
        <f>IF(Input!V33="","",_xlfn.NUMBERVALUE(Input!V33))</f>
        <v/>
      </c>
      <c r="X27" t="str">
        <f>IF(Input!W33="","",_xlfn.NUMBERVALUE(Input!W33))</f>
        <v/>
      </c>
      <c r="Y27" t="str">
        <f>IF(Input!X33="","",_xlfn.NUMBERVALUE(Input!X33))</f>
        <v/>
      </c>
      <c r="Z27" t="str">
        <f>IF(Input!Y33="","",_xlfn.NUMBERVALUE(Input!Y33))</f>
        <v/>
      </c>
    </row>
    <row r="28" spans="1:26" x14ac:dyDescent="0.25">
      <c r="A28" s="257" t="str">
        <f>IF(ISERROR(Input!A34),"",Input!A34)</f>
        <v/>
      </c>
      <c r="B28" t="str">
        <f t="shared" si="0"/>
        <v/>
      </c>
      <c r="C28" t="str">
        <f>IF(ISERROR(Input!B34),"",IF(Input!B34="","",Input!B34))</f>
        <v/>
      </c>
      <c r="D28" t="str">
        <f>IF(ISERROR(IF(Input!C34="","",Input!C34*1)),"",IF(Input!C34="","",Input!C34*1))</f>
        <v/>
      </c>
      <c r="E28" t="str">
        <f>IF(ISERROR(IF(Input!D34="","",Input!D34)),"",IF(Input!D34="","",Input!D34))</f>
        <v/>
      </c>
      <c r="F28" t="str">
        <f>IF(Input!E34="","",IF(ISNUMBER(_xlfn.NUMBERVALUE(Input!E34)),ROUND(Input!E34,0),Input!E34))</f>
        <v/>
      </c>
      <c r="G28" s="269" t="str">
        <f>IF(ISBLANK(Input!F34),"",(Input!F34))</f>
        <v/>
      </c>
      <c r="H28" t="str">
        <f>IF(Input!G34="","",Input!G34)</f>
        <v/>
      </c>
      <c r="I28" t="str">
        <f>IF(Input!H34="","",Input!H34)</f>
        <v/>
      </c>
      <c r="J28" t="str">
        <f>IFERROR(IF(Input!I34="","",IF(VLOOKUP(Input!D34,'Measure List'!$A$2:$D$5000,4,FALSE)="Residential","",Input!I34)),"")</f>
        <v/>
      </c>
      <c r="K28" t="str">
        <f>IF(Input!J34="","",Input!J34)</f>
        <v/>
      </c>
      <c r="L28" t="str">
        <f>IF(Input!K34="","",Input!K34)</f>
        <v/>
      </c>
      <c r="M28" t="str">
        <f>IF(Input!L34="","",Input!L34)</f>
        <v/>
      </c>
      <c r="N28" s="304" t="str">
        <f>IF(Input!M34="","",Input!M34)</f>
        <v/>
      </c>
      <c r="O28" t="str">
        <f>IF(Input!N34="","",IF(_xlfn.NUMBERVALUE(Input!N34)=0,"",_xlfn.NUMBERVALUE(Input!N34)))</f>
        <v/>
      </c>
      <c r="P28" t="str">
        <f>IF(Input!O34="","",_xlfn.NUMBERVALUE(Input!O34))</f>
        <v/>
      </c>
      <c r="Q28" t="str">
        <f>IF(Input!P34="","",Input!P34)</f>
        <v/>
      </c>
      <c r="R28" t="str">
        <f>IF(Input!Q34="","",Input!Q34)</f>
        <v/>
      </c>
      <c r="S28" t="str">
        <f>IF(Input!R34="","",_xlfn.NUMBERVALUE(Input!R34))</f>
        <v/>
      </c>
      <c r="T28" t="str">
        <f>IF(Input!S34="","",Input!S34)</f>
        <v/>
      </c>
      <c r="U28" t="str">
        <f>IF(Input!T34="","",_xlfn.NUMBERVALUE(Input!T34))</f>
        <v/>
      </c>
      <c r="V28" t="str">
        <f>IF(Input!U34="","",(Input!U34))</f>
        <v/>
      </c>
      <c r="W28" t="str">
        <f>IF(Input!V34="","",_xlfn.NUMBERVALUE(Input!V34))</f>
        <v/>
      </c>
      <c r="X28" t="str">
        <f>IF(Input!W34="","",_xlfn.NUMBERVALUE(Input!W34))</f>
        <v/>
      </c>
      <c r="Y28" t="str">
        <f>IF(Input!X34="","",_xlfn.NUMBERVALUE(Input!X34))</f>
        <v/>
      </c>
      <c r="Z28" t="str">
        <f>IF(Input!Y34="","",_xlfn.NUMBERVALUE(Input!Y34))</f>
        <v/>
      </c>
    </row>
    <row r="29" spans="1:26" x14ac:dyDescent="0.25">
      <c r="A29" s="257" t="str">
        <f>IF(ISERROR(Input!A35),"",Input!A35)</f>
        <v/>
      </c>
      <c r="B29" t="str">
        <f t="shared" si="0"/>
        <v/>
      </c>
      <c r="C29" t="str">
        <f>IF(ISERROR(Input!B35),"",IF(Input!B35="","",Input!B35))</f>
        <v/>
      </c>
      <c r="D29" t="str">
        <f>IF(ISERROR(IF(Input!C35="","",Input!C35*1)),"",IF(Input!C35="","",Input!C35*1))</f>
        <v/>
      </c>
      <c r="E29" t="str">
        <f>IF(ISERROR(IF(Input!D35="","",Input!D35)),"",IF(Input!D35="","",Input!D35))</f>
        <v/>
      </c>
      <c r="F29" t="str">
        <f>IF(Input!E35="","",IF(ISNUMBER(_xlfn.NUMBERVALUE(Input!E35)),ROUND(Input!E35,0),Input!E35))</f>
        <v/>
      </c>
      <c r="G29" s="269" t="str">
        <f>IF(ISBLANK(Input!F35),"",(Input!F35))</f>
        <v/>
      </c>
      <c r="H29" t="str">
        <f>IF(Input!G35="","",Input!G35)</f>
        <v/>
      </c>
      <c r="I29" t="str">
        <f>IF(Input!H35="","",Input!H35)</f>
        <v/>
      </c>
      <c r="J29" t="str">
        <f>IFERROR(IF(Input!I35="","",IF(VLOOKUP(Input!D35,'Measure List'!$A$2:$D$5000,4,FALSE)="Residential","",Input!I35)),"")</f>
        <v/>
      </c>
      <c r="K29" t="str">
        <f>IF(Input!J35="","",Input!J35)</f>
        <v/>
      </c>
      <c r="L29" t="str">
        <f>IF(Input!K35="","",Input!K35)</f>
        <v/>
      </c>
      <c r="M29" t="str">
        <f>IF(Input!L35="","",Input!L35)</f>
        <v/>
      </c>
      <c r="N29" s="304" t="str">
        <f>IF(Input!M35="","",Input!M35)</f>
        <v/>
      </c>
      <c r="O29" t="str">
        <f>IF(Input!N35="","",IF(_xlfn.NUMBERVALUE(Input!N35)=0,"",_xlfn.NUMBERVALUE(Input!N35)))</f>
        <v/>
      </c>
      <c r="P29" t="str">
        <f>IF(Input!O35="","",_xlfn.NUMBERVALUE(Input!O35))</f>
        <v/>
      </c>
      <c r="Q29" t="str">
        <f>IF(Input!P35="","",Input!P35)</f>
        <v/>
      </c>
      <c r="R29" t="str">
        <f>IF(Input!Q35="","",Input!Q35)</f>
        <v/>
      </c>
      <c r="S29" t="str">
        <f>IF(Input!R35="","",_xlfn.NUMBERVALUE(Input!R35))</f>
        <v/>
      </c>
      <c r="T29" t="str">
        <f>IF(Input!S35="","",Input!S35)</f>
        <v/>
      </c>
      <c r="U29" t="str">
        <f>IF(Input!T35="","",_xlfn.NUMBERVALUE(Input!T35))</f>
        <v/>
      </c>
      <c r="V29" t="str">
        <f>IF(Input!U35="","",(Input!U35))</f>
        <v/>
      </c>
      <c r="W29" t="str">
        <f>IF(Input!V35="","",_xlfn.NUMBERVALUE(Input!V35))</f>
        <v/>
      </c>
      <c r="X29" t="str">
        <f>IF(Input!W35="","",_xlfn.NUMBERVALUE(Input!W35))</f>
        <v/>
      </c>
      <c r="Y29" t="str">
        <f>IF(Input!X35="","",_xlfn.NUMBERVALUE(Input!X35))</f>
        <v/>
      </c>
      <c r="Z29" t="str">
        <f>IF(Input!Y35="","",_xlfn.NUMBERVALUE(Input!Y35))</f>
        <v/>
      </c>
    </row>
    <row r="30" spans="1:26" x14ac:dyDescent="0.25">
      <c r="A30" s="257" t="str">
        <f>IF(ISERROR(Input!A36),"",Input!A36)</f>
        <v/>
      </c>
      <c r="B30" t="str">
        <f t="shared" si="0"/>
        <v/>
      </c>
      <c r="C30" t="str">
        <f>IF(ISERROR(Input!B36),"",IF(Input!B36="","",Input!B36))</f>
        <v/>
      </c>
      <c r="D30" t="str">
        <f>IF(ISERROR(IF(Input!C36="","",Input!C36*1)),"",IF(Input!C36="","",Input!C36*1))</f>
        <v/>
      </c>
      <c r="E30" t="str">
        <f>IF(ISERROR(IF(Input!D36="","",Input!D36)),"",IF(Input!D36="","",Input!D36))</f>
        <v/>
      </c>
      <c r="F30" t="str">
        <f>IF(Input!E36="","",IF(ISNUMBER(_xlfn.NUMBERVALUE(Input!E36)),ROUND(Input!E36,0),Input!E36))</f>
        <v/>
      </c>
      <c r="G30" s="269" t="str">
        <f>IF(ISBLANK(Input!F36),"",(Input!F36))</f>
        <v/>
      </c>
      <c r="H30" t="str">
        <f>IF(Input!G36="","",Input!G36)</f>
        <v/>
      </c>
      <c r="I30" t="str">
        <f>IF(Input!H36="","",Input!H36)</f>
        <v/>
      </c>
      <c r="J30" t="str">
        <f>IFERROR(IF(Input!I36="","",IF(VLOOKUP(Input!D36,'Measure List'!$A$2:$D$5000,4,FALSE)="Residential","",Input!I36)),"")</f>
        <v/>
      </c>
      <c r="K30" t="str">
        <f>IF(Input!J36="","",Input!J36)</f>
        <v/>
      </c>
      <c r="L30" t="str">
        <f>IF(Input!K36="","",Input!K36)</f>
        <v/>
      </c>
      <c r="M30" t="str">
        <f>IF(Input!L36="","",Input!L36)</f>
        <v/>
      </c>
      <c r="N30" s="304" t="str">
        <f>IF(Input!M36="","",Input!M36)</f>
        <v/>
      </c>
      <c r="O30" t="str">
        <f>IF(Input!N36="","",IF(_xlfn.NUMBERVALUE(Input!N36)=0,"",_xlfn.NUMBERVALUE(Input!N36)))</f>
        <v/>
      </c>
      <c r="P30" t="str">
        <f>IF(Input!O36="","",_xlfn.NUMBERVALUE(Input!O36))</f>
        <v/>
      </c>
      <c r="Q30" t="str">
        <f>IF(Input!P36="","",Input!P36)</f>
        <v/>
      </c>
      <c r="R30" t="str">
        <f>IF(Input!Q36="","",Input!Q36)</f>
        <v/>
      </c>
      <c r="S30" t="str">
        <f>IF(Input!R36="","",_xlfn.NUMBERVALUE(Input!R36))</f>
        <v/>
      </c>
      <c r="T30" t="str">
        <f>IF(Input!S36="","",Input!S36)</f>
        <v/>
      </c>
      <c r="U30" t="str">
        <f>IF(Input!T36="","",_xlfn.NUMBERVALUE(Input!T36))</f>
        <v/>
      </c>
      <c r="V30" t="str">
        <f>IF(Input!U36="","",(Input!U36))</f>
        <v/>
      </c>
      <c r="W30" t="str">
        <f>IF(Input!V36="","",_xlfn.NUMBERVALUE(Input!V36))</f>
        <v/>
      </c>
      <c r="X30" t="str">
        <f>IF(Input!W36="","",_xlfn.NUMBERVALUE(Input!W36))</f>
        <v/>
      </c>
      <c r="Y30" t="str">
        <f>IF(Input!X36="","",_xlfn.NUMBERVALUE(Input!X36))</f>
        <v/>
      </c>
      <c r="Z30" t="str">
        <f>IF(Input!Y36="","",_xlfn.NUMBERVALUE(Input!Y36))</f>
        <v/>
      </c>
    </row>
    <row r="31" spans="1:26" x14ac:dyDescent="0.25">
      <c r="A31" s="257" t="str">
        <f>IF(ISERROR(Input!A37),"",Input!A37)</f>
        <v/>
      </c>
      <c r="B31" t="str">
        <f t="shared" si="0"/>
        <v/>
      </c>
      <c r="C31" t="str">
        <f>IF(ISERROR(Input!B37),"",IF(Input!B37="","",Input!B37))</f>
        <v/>
      </c>
      <c r="D31" t="str">
        <f>IF(ISERROR(IF(Input!C37="","",Input!C37*1)),"",IF(Input!C37="","",Input!C37*1))</f>
        <v/>
      </c>
      <c r="E31" t="str">
        <f>IF(ISERROR(IF(Input!D37="","",Input!D37)),"",IF(Input!D37="","",Input!D37))</f>
        <v/>
      </c>
      <c r="F31" t="str">
        <f>IF(Input!E37="","",IF(ISNUMBER(_xlfn.NUMBERVALUE(Input!E37)),ROUND(Input!E37,0),Input!E37))</f>
        <v/>
      </c>
      <c r="G31" s="269" t="str">
        <f>IF(ISBLANK(Input!F37),"",(Input!F37))</f>
        <v/>
      </c>
      <c r="H31" t="str">
        <f>IF(Input!G37="","",Input!G37)</f>
        <v/>
      </c>
      <c r="I31" t="str">
        <f>IF(Input!H37="","",Input!H37)</f>
        <v/>
      </c>
      <c r="J31" t="str">
        <f>IFERROR(IF(Input!I37="","",IF(VLOOKUP(Input!D37,'Measure List'!$A$2:$D$5000,4,FALSE)="Residential","",Input!I37)),"")</f>
        <v/>
      </c>
      <c r="K31" t="str">
        <f>IF(Input!J37="","",Input!J37)</f>
        <v/>
      </c>
      <c r="L31" t="str">
        <f>IF(Input!K37="","",Input!K37)</f>
        <v/>
      </c>
      <c r="M31" t="str">
        <f>IF(Input!L37="","",Input!L37)</f>
        <v/>
      </c>
      <c r="N31" s="304" t="str">
        <f>IF(Input!M37="","",Input!M37)</f>
        <v/>
      </c>
      <c r="O31" t="str">
        <f>IF(Input!N37="","",IF(_xlfn.NUMBERVALUE(Input!N37)=0,"",_xlfn.NUMBERVALUE(Input!N37)))</f>
        <v/>
      </c>
      <c r="P31" t="str">
        <f>IF(Input!O37="","",_xlfn.NUMBERVALUE(Input!O37))</f>
        <v/>
      </c>
      <c r="Q31" t="str">
        <f>IF(Input!P37="","",Input!P37)</f>
        <v/>
      </c>
      <c r="R31" t="str">
        <f>IF(Input!Q37="","",Input!Q37)</f>
        <v/>
      </c>
      <c r="S31" t="str">
        <f>IF(Input!R37="","",_xlfn.NUMBERVALUE(Input!R37))</f>
        <v/>
      </c>
      <c r="T31" t="str">
        <f>IF(Input!S37="","",Input!S37)</f>
        <v/>
      </c>
      <c r="U31" t="str">
        <f>IF(Input!T37="","",_xlfn.NUMBERVALUE(Input!T37))</f>
        <v/>
      </c>
      <c r="V31" t="str">
        <f>IF(Input!U37="","",(Input!U37))</f>
        <v/>
      </c>
      <c r="W31" t="str">
        <f>IF(Input!V37="","",_xlfn.NUMBERVALUE(Input!V37))</f>
        <v/>
      </c>
      <c r="X31" t="str">
        <f>IF(Input!W37="","",_xlfn.NUMBERVALUE(Input!W37))</f>
        <v/>
      </c>
      <c r="Y31" t="str">
        <f>IF(Input!X37="","",_xlfn.NUMBERVALUE(Input!X37))</f>
        <v/>
      </c>
      <c r="Z31" t="str">
        <f>IF(Input!Y37="","",_xlfn.NUMBERVALUE(Input!Y37))</f>
        <v/>
      </c>
    </row>
    <row r="32" spans="1:26" x14ac:dyDescent="0.25">
      <c r="A32" s="257" t="str">
        <f>IF(ISERROR(Input!A38),"",Input!A38)</f>
        <v/>
      </c>
      <c r="B32" t="str">
        <f t="shared" si="0"/>
        <v/>
      </c>
      <c r="C32" t="str">
        <f>IF(ISERROR(Input!B38),"",IF(Input!B38="","",Input!B38))</f>
        <v/>
      </c>
      <c r="D32" t="str">
        <f>IF(ISERROR(IF(Input!C38="","",Input!C38*1)),"",IF(Input!C38="","",Input!C38*1))</f>
        <v/>
      </c>
      <c r="E32" t="str">
        <f>IF(ISERROR(IF(Input!D38="","",Input!D38)),"",IF(Input!D38="","",Input!D38))</f>
        <v/>
      </c>
      <c r="F32" t="str">
        <f>IF(Input!E38="","",IF(ISNUMBER(_xlfn.NUMBERVALUE(Input!E38)),ROUND(Input!E38,0),Input!E38))</f>
        <v/>
      </c>
      <c r="G32" s="269" t="str">
        <f>IF(ISBLANK(Input!F38),"",(Input!F38))</f>
        <v/>
      </c>
      <c r="H32" t="str">
        <f>IF(Input!G38="","",Input!G38)</f>
        <v/>
      </c>
      <c r="I32" t="str">
        <f>IF(Input!H38="","",Input!H38)</f>
        <v/>
      </c>
      <c r="J32" t="str">
        <f>IFERROR(IF(Input!I38="","",IF(VLOOKUP(Input!D38,'Measure List'!$A$2:$D$5000,4,FALSE)="Residential","",Input!I38)),"")</f>
        <v/>
      </c>
      <c r="K32" t="str">
        <f>IF(Input!J38="","",Input!J38)</f>
        <v/>
      </c>
      <c r="L32" t="str">
        <f>IF(Input!K38="","",Input!K38)</f>
        <v/>
      </c>
      <c r="M32" t="str">
        <f>IF(Input!L38="","",Input!L38)</f>
        <v/>
      </c>
      <c r="N32" s="304" t="str">
        <f>IF(Input!M38="","",Input!M38)</f>
        <v/>
      </c>
      <c r="O32" t="str">
        <f>IF(Input!N38="","",IF(_xlfn.NUMBERVALUE(Input!N38)=0,"",_xlfn.NUMBERVALUE(Input!N38)))</f>
        <v/>
      </c>
      <c r="P32" t="str">
        <f>IF(Input!O38="","",_xlfn.NUMBERVALUE(Input!O38))</f>
        <v/>
      </c>
      <c r="Q32" t="str">
        <f>IF(Input!P38="","",Input!P38)</f>
        <v/>
      </c>
      <c r="R32" t="str">
        <f>IF(Input!Q38="","",Input!Q38)</f>
        <v/>
      </c>
      <c r="S32" t="str">
        <f>IF(Input!R38="","",_xlfn.NUMBERVALUE(Input!R38))</f>
        <v/>
      </c>
      <c r="T32" t="str">
        <f>IF(Input!S38="","",Input!S38)</f>
        <v/>
      </c>
      <c r="U32" t="str">
        <f>IF(Input!T38="","",_xlfn.NUMBERVALUE(Input!T38))</f>
        <v/>
      </c>
      <c r="V32" t="str">
        <f>IF(Input!U38="","",(Input!U38))</f>
        <v/>
      </c>
      <c r="W32" t="str">
        <f>IF(Input!V38="","",_xlfn.NUMBERVALUE(Input!V38))</f>
        <v/>
      </c>
      <c r="X32" t="str">
        <f>IF(Input!W38="","",_xlfn.NUMBERVALUE(Input!W38))</f>
        <v/>
      </c>
      <c r="Y32" t="str">
        <f>IF(Input!X38="","",_xlfn.NUMBERVALUE(Input!X38))</f>
        <v/>
      </c>
      <c r="Z32" t="str">
        <f>IF(Input!Y38="","",_xlfn.NUMBERVALUE(Input!Y38))</f>
        <v/>
      </c>
    </row>
    <row r="33" spans="1:26" x14ac:dyDescent="0.25">
      <c r="A33" s="257" t="str">
        <f>IF(ISERROR(Input!A39),"",Input!A39)</f>
        <v/>
      </c>
      <c r="B33" t="str">
        <f t="shared" si="0"/>
        <v/>
      </c>
      <c r="C33" t="str">
        <f>IF(ISERROR(Input!B39),"",IF(Input!B39="","",Input!B39))</f>
        <v/>
      </c>
      <c r="D33" t="str">
        <f>IF(ISERROR(IF(Input!C39="","",Input!C39*1)),"",IF(Input!C39="","",Input!C39*1))</f>
        <v/>
      </c>
      <c r="E33" t="str">
        <f>IF(ISERROR(IF(Input!D39="","",Input!D39)),"",IF(Input!D39="","",Input!D39))</f>
        <v/>
      </c>
      <c r="F33" t="str">
        <f>IF(Input!E39="","",IF(ISNUMBER(_xlfn.NUMBERVALUE(Input!E39)),ROUND(Input!E39,0),Input!E39))</f>
        <v/>
      </c>
      <c r="G33" s="269" t="str">
        <f>IF(ISBLANK(Input!F39),"",(Input!F39))</f>
        <v/>
      </c>
      <c r="H33" t="str">
        <f>IF(Input!G39="","",Input!G39)</f>
        <v/>
      </c>
      <c r="I33" t="str">
        <f>IF(Input!H39="","",Input!H39)</f>
        <v/>
      </c>
      <c r="J33" t="str">
        <f>IFERROR(IF(Input!I39="","",IF(VLOOKUP(Input!D39,'Measure List'!$A$2:$D$5000,4,FALSE)="Residential","",Input!I39)),"")</f>
        <v/>
      </c>
      <c r="K33" t="str">
        <f>IF(Input!J39="","",Input!J39)</f>
        <v/>
      </c>
      <c r="L33" t="str">
        <f>IF(Input!K39="","",Input!K39)</f>
        <v/>
      </c>
      <c r="M33" t="str">
        <f>IF(Input!L39="","",Input!L39)</f>
        <v/>
      </c>
      <c r="N33" s="304" t="str">
        <f>IF(Input!M39="","",Input!M39)</f>
        <v/>
      </c>
      <c r="O33" t="str">
        <f>IF(Input!N39="","",IF(_xlfn.NUMBERVALUE(Input!N39)=0,"",_xlfn.NUMBERVALUE(Input!N39)))</f>
        <v/>
      </c>
      <c r="P33" t="str">
        <f>IF(Input!O39="","",_xlfn.NUMBERVALUE(Input!O39))</f>
        <v/>
      </c>
      <c r="Q33" t="str">
        <f>IF(Input!P39="","",Input!P39)</f>
        <v/>
      </c>
      <c r="R33" t="str">
        <f>IF(Input!Q39="","",Input!Q39)</f>
        <v/>
      </c>
      <c r="S33" t="str">
        <f>IF(Input!R39="","",_xlfn.NUMBERVALUE(Input!R39))</f>
        <v/>
      </c>
      <c r="T33" t="str">
        <f>IF(Input!S39="","",Input!S39)</f>
        <v/>
      </c>
      <c r="U33" t="str">
        <f>IF(Input!T39="","",_xlfn.NUMBERVALUE(Input!T39))</f>
        <v/>
      </c>
      <c r="V33" t="str">
        <f>IF(Input!U39="","",(Input!U39))</f>
        <v/>
      </c>
      <c r="W33" t="str">
        <f>IF(Input!V39="","",_xlfn.NUMBERVALUE(Input!V39))</f>
        <v/>
      </c>
      <c r="X33" t="str">
        <f>IF(Input!W39="","",_xlfn.NUMBERVALUE(Input!W39))</f>
        <v/>
      </c>
      <c r="Y33" t="str">
        <f>IF(Input!X39="","",_xlfn.NUMBERVALUE(Input!X39))</f>
        <v/>
      </c>
      <c r="Z33" t="str">
        <f>IF(Input!Y39="","",_xlfn.NUMBERVALUE(Input!Y39))</f>
        <v/>
      </c>
    </row>
    <row r="34" spans="1:26" x14ac:dyDescent="0.25">
      <c r="A34" s="257" t="str">
        <f>IF(ISERROR(Input!A40),"",Input!A40)</f>
        <v/>
      </c>
      <c r="B34" t="str">
        <f t="shared" si="0"/>
        <v/>
      </c>
      <c r="C34" t="str">
        <f>IF(ISERROR(Input!B40),"",IF(Input!B40="","",Input!B40))</f>
        <v/>
      </c>
      <c r="D34" t="str">
        <f>IF(ISERROR(IF(Input!C40="","",Input!C40*1)),"",IF(Input!C40="","",Input!C40*1))</f>
        <v/>
      </c>
      <c r="E34" t="str">
        <f>IF(ISERROR(IF(Input!D40="","",Input!D40)),"",IF(Input!D40="","",Input!D40))</f>
        <v/>
      </c>
      <c r="F34" t="str">
        <f>IF(Input!E40="","",IF(ISNUMBER(_xlfn.NUMBERVALUE(Input!E40)),ROUND(Input!E40,0),Input!E40))</f>
        <v/>
      </c>
      <c r="G34" s="269" t="str">
        <f>IF(ISBLANK(Input!F40),"",(Input!F40))</f>
        <v/>
      </c>
      <c r="H34" t="str">
        <f>IF(Input!G40="","",Input!G40)</f>
        <v/>
      </c>
      <c r="I34" t="str">
        <f>IF(Input!H40="","",Input!H40)</f>
        <v/>
      </c>
      <c r="J34" t="str">
        <f>IFERROR(IF(Input!I40="","",IF(VLOOKUP(Input!D40,'Measure List'!$A$2:$D$5000,4,FALSE)="Residential","",Input!I40)),"")</f>
        <v/>
      </c>
      <c r="K34" t="str">
        <f>IF(Input!J40="","",Input!J40)</f>
        <v/>
      </c>
      <c r="L34" t="str">
        <f>IF(Input!K40="","",Input!K40)</f>
        <v/>
      </c>
      <c r="M34" t="str">
        <f>IF(Input!L40="","",Input!L40)</f>
        <v/>
      </c>
      <c r="N34" s="304" t="str">
        <f>IF(Input!M40="","",Input!M40)</f>
        <v/>
      </c>
      <c r="O34" t="str">
        <f>IF(Input!N40="","",IF(_xlfn.NUMBERVALUE(Input!N40)=0,"",_xlfn.NUMBERVALUE(Input!N40)))</f>
        <v/>
      </c>
      <c r="P34" t="str">
        <f>IF(Input!O40="","",_xlfn.NUMBERVALUE(Input!O40))</f>
        <v/>
      </c>
      <c r="Q34" t="str">
        <f>IF(Input!P40="","",Input!P40)</f>
        <v/>
      </c>
      <c r="R34" t="str">
        <f>IF(Input!Q40="","",Input!Q40)</f>
        <v/>
      </c>
      <c r="S34" t="str">
        <f>IF(Input!R40="","",_xlfn.NUMBERVALUE(Input!R40))</f>
        <v/>
      </c>
      <c r="T34" t="str">
        <f>IF(Input!S40="","",Input!S40)</f>
        <v/>
      </c>
      <c r="U34" t="str">
        <f>IF(Input!T40="","",_xlfn.NUMBERVALUE(Input!T40))</f>
        <v/>
      </c>
      <c r="V34" t="str">
        <f>IF(Input!U40="","",(Input!U40))</f>
        <v/>
      </c>
      <c r="W34" t="str">
        <f>IF(Input!V40="","",_xlfn.NUMBERVALUE(Input!V40))</f>
        <v/>
      </c>
      <c r="X34" t="str">
        <f>IF(Input!W40="","",_xlfn.NUMBERVALUE(Input!W40))</f>
        <v/>
      </c>
      <c r="Y34" t="str">
        <f>IF(Input!X40="","",_xlfn.NUMBERVALUE(Input!X40))</f>
        <v/>
      </c>
      <c r="Z34" t="str">
        <f>IF(Input!Y40="","",_xlfn.NUMBERVALUE(Input!Y40))</f>
        <v/>
      </c>
    </row>
    <row r="35" spans="1:26" x14ac:dyDescent="0.25">
      <c r="A35" s="257" t="str">
        <f>IF(ISERROR(Input!A41),"",Input!A41)</f>
        <v/>
      </c>
      <c r="B35" t="str">
        <f t="shared" si="0"/>
        <v/>
      </c>
      <c r="C35" t="str">
        <f>IF(ISERROR(Input!B41),"",IF(Input!B41="","",Input!B41))</f>
        <v/>
      </c>
      <c r="D35" t="str">
        <f>IF(ISERROR(IF(Input!C41="","",Input!C41*1)),"",IF(Input!C41="","",Input!C41*1))</f>
        <v/>
      </c>
      <c r="E35" t="str">
        <f>IF(ISERROR(IF(Input!D41="","",Input!D41)),"",IF(Input!D41="","",Input!D41))</f>
        <v/>
      </c>
      <c r="F35" t="str">
        <f>IF(Input!E41="","",IF(ISNUMBER(_xlfn.NUMBERVALUE(Input!E41)),ROUND(Input!E41,0),Input!E41))</f>
        <v/>
      </c>
      <c r="G35" s="269" t="str">
        <f>IF(ISBLANK(Input!F41),"",(Input!F41))</f>
        <v/>
      </c>
      <c r="H35" t="str">
        <f>IF(Input!G41="","",Input!G41)</f>
        <v/>
      </c>
      <c r="I35" t="str">
        <f>IF(Input!H41="","",Input!H41)</f>
        <v/>
      </c>
      <c r="J35" t="str">
        <f>IFERROR(IF(Input!I41="","",IF(VLOOKUP(Input!D41,'Measure List'!$A$2:$D$5000,4,FALSE)="Residential","",Input!I41)),"")</f>
        <v/>
      </c>
      <c r="K35" t="str">
        <f>IF(Input!J41="","",Input!J41)</f>
        <v/>
      </c>
      <c r="L35" t="str">
        <f>IF(Input!K41="","",Input!K41)</f>
        <v/>
      </c>
      <c r="M35" t="str">
        <f>IF(Input!L41="","",Input!L41)</f>
        <v/>
      </c>
      <c r="N35" s="304" t="str">
        <f>IF(Input!M41="","",Input!M41)</f>
        <v/>
      </c>
      <c r="O35" t="str">
        <f>IF(Input!N41="","",IF(_xlfn.NUMBERVALUE(Input!N41)=0,"",_xlfn.NUMBERVALUE(Input!N41)))</f>
        <v/>
      </c>
      <c r="P35" t="str">
        <f>IF(Input!O41="","",_xlfn.NUMBERVALUE(Input!O41))</f>
        <v/>
      </c>
      <c r="Q35" t="str">
        <f>IF(Input!P41="","",Input!P41)</f>
        <v/>
      </c>
      <c r="R35" t="str">
        <f>IF(Input!Q41="","",Input!Q41)</f>
        <v/>
      </c>
      <c r="S35" t="str">
        <f>IF(Input!R41="","",_xlfn.NUMBERVALUE(Input!R41))</f>
        <v/>
      </c>
      <c r="T35" t="str">
        <f>IF(Input!S41="","",Input!S41)</f>
        <v/>
      </c>
      <c r="U35" t="str">
        <f>IF(Input!T41="","",_xlfn.NUMBERVALUE(Input!T41))</f>
        <v/>
      </c>
      <c r="V35" t="str">
        <f>IF(Input!U41="","",(Input!U41))</f>
        <v/>
      </c>
      <c r="W35" t="str">
        <f>IF(Input!V41="","",_xlfn.NUMBERVALUE(Input!V41))</f>
        <v/>
      </c>
      <c r="X35" t="str">
        <f>IF(Input!W41="","",_xlfn.NUMBERVALUE(Input!W41))</f>
        <v/>
      </c>
      <c r="Y35" t="str">
        <f>IF(Input!X41="","",_xlfn.NUMBERVALUE(Input!X41))</f>
        <v/>
      </c>
      <c r="Z35" t="str">
        <f>IF(Input!Y41="","",_xlfn.NUMBERVALUE(Input!Y41))</f>
        <v/>
      </c>
    </row>
    <row r="36" spans="1:26" x14ac:dyDescent="0.25">
      <c r="A36" s="257" t="str">
        <f>IF(ISERROR(Input!A42),"",Input!A42)</f>
        <v/>
      </c>
      <c r="B36" t="str">
        <f t="shared" si="0"/>
        <v/>
      </c>
      <c r="C36" t="str">
        <f>IF(ISERROR(Input!B42),"",IF(Input!B42="","",Input!B42))</f>
        <v/>
      </c>
      <c r="D36" t="str">
        <f>IF(ISERROR(IF(Input!C42="","",Input!C42*1)),"",IF(Input!C42="","",Input!C42*1))</f>
        <v/>
      </c>
      <c r="E36" t="str">
        <f>IF(ISERROR(IF(Input!D42="","",Input!D42)),"",IF(Input!D42="","",Input!D42))</f>
        <v/>
      </c>
      <c r="F36" t="str">
        <f>IF(Input!E42="","",IF(ISNUMBER(_xlfn.NUMBERVALUE(Input!E42)),ROUND(Input!E42,0),Input!E42))</f>
        <v/>
      </c>
      <c r="G36" s="269" t="str">
        <f>IF(ISBLANK(Input!F42),"",(Input!F42))</f>
        <v/>
      </c>
      <c r="H36" t="str">
        <f>IF(Input!G42="","",Input!G42)</f>
        <v/>
      </c>
      <c r="I36" t="str">
        <f>IF(Input!H42="","",Input!H42)</f>
        <v/>
      </c>
      <c r="J36" t="str">
        <f>IFERROR(IF(Input!I42="","",IF(VLOOKUP(Input!D42,'Measure List'!$A$2:$D$5000,4,FALSE)="Residential","",Input!I42)),"")</f>
        <v/>
      </c>
      <c r="K36" t="str">
        <f>IF(Input!J42="","",Input!J42)</f>
        <v/>
      </c>
      <c r="L36" t="str">
        <f>IF(Input!K42="","",Input!K42)</f>
        <v/>
      </c>
      <c r="M36" t="str">
        <f>IF(Input!L42="","",Input!L42)</f>
        <v/>
      </c>
      <c r="N36" s="304" t="str">
        <f>IF(Input!M42="","",Input!M42)</f>
        <v/>
      </c>
      <c r="O36" t="str">
        <f>IF(Input!N42="","",IF(_xlfn.NUMBERVALUE(Input!N42)=0,"",_xlfn.NUMBERVALUE(Input!N42)))</f>
        <v/>
      </c>
      <c r="P36" t="str">
        <f>IF(Input!O42="","",_xlfn.NUMBERVALUE(Input!O42))</f>
        <v/>
      </c>
      <c r="Q36" t="str">
        <f>IF(Input!P42="","",Input!P42)</f>
        <v/>
      </c>
      <c r="R36" t="str">
        <f>IF(Input!Q42="","",Input!Q42)</f>
        <v/>
      </c>
      <c r="S36" t="str">
        <f>IF(Input!R42="","",_xlfn.NUMBERVALUE(Input!R42))</f>
        <v/>
      </c>
      <c r="T36" t="str">
        <f>IF(Input!S42="","",Input!S42)</f>
        <v/>
      </c>
      <c r="U36" t="str">
        <f>IF(Input!T42="","",_xlfn.NUMBERVALUE(Input!T42))</f>
        <v/>
      </c>
      <c r="V36" t="str">
        <f>IF(Input!U42="","",(Input!U42))</f>
        <v/>
      </c>
      <c r="W36" t="str">
        <f>IF(Input!V42="","",_xlfn.NUMBERVALUE(Input!V42))</f>
        <v/>
      </c>
      <c r="X36" t="str">
        <f>IF(Input!W42="","",_xlfn.NUMBERVALUE(Input!W42))</f>
        <v/>
      </c>
      <c r="Y36" t="str">
        <f>IF(Input!X42="","",_xlfn.NUMBERVALUE(Input!X42))</f>
        <v/>
      </c>
      <c r="Z36" t="str">
        <f>IF(Input!Y42="","",_xlfn.NUMBERVALUE(Input!Y42))</f>
        <v/>
      </c>
    </row>
    <row r="37" spans="1:26" x14ac:dyDescent="0.25">
      <c r="A37" s="257" t="str">
        <f>IF(ISERROR(Input!A43),"",Input!A43)</f>
        <v/>
      </c>
      <c r="B37" t="str">
        <f t="shared" si="0"/>
        <v/>
      </c>
      <c r="C37" t="str">
        <f>IF(ISERROR(Input!B43),"",IF(Input!B43="","",Input!B43))</f>
        <v/>
      </c>
      <c r="D37" t="str">
        <f>IF(ISERROR(IF(Input!C43="","",Input!C43*1)),"",IF(Input!C43="","",Input!C43*1))</f>
        <v/>
      </c>
      <c r="E37" t="str">
        <f>IF(ISERROR(IF(Input!D43="","",Input!D43)),"",IF(Input!D43="","",Input!D43))</f>
        <v/>
      </c>
      <c r="F37" t="str">
        <f>IF(Input!E43="","",IF(ISNUMBER(_xlfn.NUMBERVALUE(Input!E43)),ROUND(Input!E43,0),Input!E43))</f>
        <v/>
      </c>
      <c r="G37" s="269" t="str">
        <f>IF(ISBLANK(Input!F43),"",(Input!F43))</f>
        <v/>
      </c>
      <c r="H37" t="str">
        <f>IF(Input!G43="","",Input!G43)</f>
        <v/>
      </c>
      <c r="I37" t="str">
        <f>IF(Input!H43="","",Input!H43)</f>
        <v/>
      </c>
      <c r="J37" t="str">
        <f>IFERROR(IF(Input!I43="","",IF(VLOOKUP(Input!D43,'Measure List'!$A$2:$D$5000,4,FALSE)="Residential","",Input!I43)),"")</f>
        <v/>
      </c>
      <c r="K37" t="str">
        <f>IF(Input!J43="","",Input!J43)</f>
        <v/>
      </c>
      <c r="L37" t="str">
        <f>IF(Input!K43="","",Input!K43)</f>
        <v/>
      </c>
      <c r="M37" t="str">
        <f>IF(Input!L43="","",Input!L43)</f>
        <v/>
      </c>
      <c r="N37" s="304" t="str">
        <f>IF(Input!M43="","",Input!M43)</f>
        <v/>
      </c>
      <c r="O37" t="str">
        <f>IF(Input!N43="","",IF(_xlfn.NUMBERVALUE(Input!N43)=0,"",_xlfn.NUMBERVALUE(Input!N43)))</f>
        <v/>
      </c>
      <c r="P37" t="str">
        <f>IF(Input!O43="","",_xlfn.NUMBERVALUE(Input!O43))</f>
        <v/>
      </c>
      <c r="Q37" t="str">
        <f>IF(Input!P43="","",Input!P43)</f>
        <v/>
      </c>
      <c r="R37" t="str">
        <f>IF(Input!Q43="","",Input!Q43)</f>
        <v/>
      </c>
      <c r="S37" t="str">
        <f>IF(Input!R43="","",_xlfn.NUMBERVALUE(Input!R43))</f>
        <v/>
      </c>
      <c r="T37" t="str">
        <f>IF(Input!S43="","",Input!S43)</f>
        <v/>
      </c>
      <c r="U37" t="str">
        <f>IF(Input!T43="","",_xlfn.NUMBERVALUE(Input!T43))</f>
        <v/>
      </c>
      <c r="V37" t="str">
        <f>IF(Input!U43="","",(Input!U43))</f>
        <v/>
      </c>
      <c r="W37" t="str">
        <f>IF(Input!V43="","",_xlfn.NUMBERVALUE(Input!V43))</f>
        <v/>
      </c>
      <c r="X37" t="str">
        <f>IF(Input!W43="","",_xlfn.NUMBERVALUE(Input!W43))</f>
        <v/>
      </c>
      <c r="Y37" t="str">
        <f>IF(Input!X43="","",_xlfn.NUMBERVALUE(Input!X43))</f>
        <v/>
      </c>
      <c r="Z37" t="str">
        <f>IF(Input!Y43="","",_xlfn.NUMBERVALUE(Input!Y43))</f>
        <v/>
      </c>
    </row>
    <row r="38" spans="1:26" x14ac:dyDescent="0.25">
      <c r="A38" s="257" t="str">
        <f>IF(ISERROR(Input!A44),"",Input!A44)</f>
        <v/>
      </c>
      <c r="B38" t="str">
        <f t="shared" si="0"/>
        <v/>
      </c>
      <c r="C38" t="str">
        <f>IF(ISERROR(Input!B44),"",IF(Input!B44="","",Input!B44))</f>
        <v/>
      </c>
      <c r="D38" t="str">
        <f>IF(ISERROR(IF(Input!C44="","",Input!C44*1)),"",IF(Input!C44="","",Input!C44*1))</f>
        <v/>
      </c>
      <c r="E38" t="str">
        <f>IF(ISERROR(IF(Input!D44="","",Input!D44)),"",IF(Input!D44="","",Input!D44))</f>
        <v/>
      </c>
      <c r="F38" t="str">
        <f>IF(Input!E44="","",IF(ISNUMBER(_xlfn.NUMBERVALUE(Input!E44)),ROUND(Input!E44,0),Input!E44))</f>
        <v/>
      </c>
      <c r="G38" s="269" t="str">
        <f>IF(ISBLANK(Input!F44),"",(Input!F44))</f>
        <v/>
      </c>
      <c r="H38" t="str">
        <f>IF(Input!G44="","",Input!G44)</f>
        <v/>
      </c>
      <c r="I38" t="str">
        <f>IF(Input!H44="","",Input!H44)</f>
        <v/>
      </c>
      <c r="J38" t="str">
        <f>IFERROR(IF(Input!I44="","",IF(VLOOKUP(Input!D44,'Measure List'!$A$2:$D$5000,4,FALSE)="Residential","",Input!I44)),"")</f>
        <v/>
      </c>
      <c r="K38" t="str">
        <f>IF(Input!J44="","",Input!J44)</f>
        <v/>
      </c>
      <c r="L38" t="str">
        <f>IF(Input!K44="","",Input!K44)</f>
        <v/>
      </c>
      <c r="M38" t="str">
        <f>IF(Input!L44="","",Input!L44)</f>
        <v/>
      </c>
      <c r="N38" s="304" t="str">
        <f>IF(Input!M44="","",Input!M44)</f>
        <v/>
      </c>
      <c r="O38" t="str">
        <f>IF(Input!N44="","",IF(_xlfn.NUMBERVALUE(Input!N44)=0,"",_xlfn.NUMBERVALUE(Input!N44)))</f>
        <v/>
      </c>
      <c r="P38" t="str">
        <f>IF(Input!O44="","",_xlfn.NUMBERVALUE(Input!O44))</f>
        <v/>
      </c>
      <c r="Q38" t="str">
        <f>IF(Input!P44="","",Input!P44)</f>
        <v/>
      </c>
      <c r="R38" t="str">
        <f>IF(Input!Q44="","",Input!Q44)</f>
        <v/>
      </c>
      <c r="S38" t="str">
        <f>IF(Input!R44="","",_xlfn.NUMBERVALUE(Input!R44))</f>
        <v/>
      </c>
      <c r="T38" t="str">
        <f>IF(Input!S44="","",Input!S44)</f>
        <v/>
      </c>
      <c r="U38" t="str">
        <f>IF(Input!T44="","",_xlfn.NUMBERVALUE(Input!T44))</f>
        <v/>
      </c>
      <c r="V38" t="str">
        <f>IF(Input!U44="","",(Input!U44))</f>
        <v/>
      </c>
      <c r="W38" t="str">
        <f>IF(Input!V44="","",_xlfn.NUMBERVALUE(Input!V44))</f>
        <v/>
      </c>
      <c r="X38" t="str">
        <f>IF(Input!W44="","",_xlfn.NUMBERVALUE(Input!W44))</f>
        <v/>
      </c>
      <c r="Y38" t="str">
        <f>IF(Input!X44="","",_xlfn.NUMBERVALUE(Input!X44))</f>
        <v/>
      </c>
      <c r="Z38" t="str">
        <f>IF(Input!Y44="","",_xlfn.NUMBERVALUE(Input!Y44))</f>
        <v/>
      </c>
    </row>
    <row r="39" spans="1:26" x14ac:dyDescent="0.25">
      <c r="A39" s="257" t="str">
        <f>IF(ISERROR(Input!A45),"",Input!A45)</f>
        <v/>
      </c>
      <c r="B39" t="str">
        <f t="shared" si="0"/>
        <v/>
      </c>
      <c r="C39" t="str">
        <f>IF(ISERROR(Input!B45),"",IF(Input!B45="","",Input!B45))</f>
        <v/>
      </c>
      <c r="D39" t="str">
        <f>IF(ISERROR(IF(Input!C45="","",Input!C45*1)),"",IF(Input!C45="","",Input!C45*1))</f>
        <v/>
      </c>
      <c r="E39" t="str">
        <f>IF(ISERROR(IF(Input!D45="","",Input!D45)),"",IF(Input!D45="","",Input!D45))</f>
        <v/>
      </c>
      <c r="F39" t="str">
        <f>IF(Input!E45="","",IF(ISNUMBER(_xlfn.NUMBERVALUE(Input!E45)),ROUND(Input!E45,0),Input!E45))</f>
        <v/>
      </c>
      <c r="G39" s="269" t="str">
        <f>IF(ISBLANK(Input!F45),"",(Input!F45))</f>
        <v/>
      </c>
      <c r="H39" t="str">
        <f>IF(Input!G45="","",Input!G45)</f>
        <v/>
      </c>
      <c r="I39" t="str">
        <f>IF(Input!H45="","",Input!H45)</f>
        <v/>
      </c>
      <c r="J39" t="str">
        <f>IFERROR(IF(Input!I45="","",IF(VLOOKUP(Input!D45,'Measure List'!$A$2:$D$5000,4,FALSE)="Residential","",Input!I45)),"")</f>
        <v/>
      </c>
      <c r="K39" t="str">
        <f>IF(Input!J45="","",Input!J45)</f>
        <v/>
      </c>
      <c r="L39" t="str">
        <f>IF(Input!K45="","",Input!K45)</f>
        <v/>
      </c>
      <c r="M39" t="str">
        <f>IF(Input!L45="","",Input!L45)</f>
        <v/>
      </c>
      <c r="N39" s="304" t="str">
        <f>IF(Input!M45="","",Input!M45)</f>
        <v/>
      </c>
      <c r="O39" t="str">
        <f>IF(Input!N45="","",IF(_xlfn.NUMBERVALUE(Input!N45)=0,"",_xlfn.NUMBERVALUE(Input!N45)))</f>
        <v/>
      </c>
      <c r="P39" t="str">
        <f>IF(Input!O45="","",_xlfn.NUMBERVALUE(Input!O45))</f>
        <v/>
      </c>
      <c r="Q39" t="str">
        <f>IF(Input!P45="","",Input!P45)</f>
        <v/>
      </c>
      <c r="R39" t="str">
        <f>IF(Input!Q45="","",Input!Q45)</f>
        <v/>
      </c>
      <c r="S39" t="str">
        <f>IF(Input!R45="","",_xlfn.NUMBERVALUE(Input!R45))</f>
        <v/>
      </c>
      <c r="T39" t="str">
        <f>IF(Input!S45="","",Input!S45)</f>
        <v/>
      </c>
      <c r="U39" t="str">
        <f>IF(Input!T45="","",_xlfn.NUMBERVALUE(Input!T45))</f>
        <v/>
      </c>
      <c r="V39" t="str">
        <f>IF(Input!U45="","",(Input!U45))</f>
        <v/>
      </c>
      <c r="W39" t="str">
        <f>IF(Input!V45="","",_xlfn.NUMBERVALUE(Input!V45))</f>
        <v/>
      </c>
      <c r="X39" t="str">
        <f>IF(Input!W45="","",_xlfn.NUMBERVALUE(Input!W45))</f>
        <v/>
      </c>
      <c r="Y39" t="str">
        <f>IF(Input!X45="","",_xlfn.NUMBERVALUE(Input!X45))</f>
        <v/>
      </c>
      <c r="Z39" t="str">
        <f>IF(Input!Y45="","",_xlfn.NUMBERVALUE(Input!Y45))</f>
        <v/>
      </c>
    </row>
    <row r="40" spans="1:26" x14ac:dyDescent="0.25">
      <c r="A40" s="257" t="str">
        <f>IF(ISERROR(Input!A46),"",Input!A46)</f>
        <v/>
      </c>
      <c r="B40" t="str">
        <f t="shared" si="0"/>
        <v/>
      </c>
      <c r="C40" t="str">
        <f>IF(ISERROR(Input!B46),"",IF(Input!B46="","",Input!B46))</f>
        <v/>
      </c>
      <c r="D40" t="str">
        <f>IF(ISERROR(IF(Input!C46="","",Input!C46*1)),"",IF(Input!C46="","",Input!C46*1))</f>
        <v/>
      </c>
      <c r="E40" t="str">
        <f>IF(ISERROR(IF(Input!D46="","",Input!D46)),"",IF(Input!D46="","",Input!D46))</f>
        <v/>
      </c>
      <c r="F40" t="str">
        <f>IF(Input!E46="","",IF(ISNUMBER(_xlfn.NUMBERVALUE(Input!E46)),ROUND(Input!E46,0),Input!E46))</f>
        <v/>
      </c>
      <c r="G40" s="269" t="str">
        <f>IF(ISBLANK(Input!F46),"",(Input!F46))</f>
        <v/>
      </c>
      <c r="H40" t="str">
        <f>IF(Input!G46="","",Input!G46)</f>
        <v/>
      </c>
      <c r="I40" t="str">
        <f>IF(Input!H46="","",Input!H46)</f>
        <v/>
      </c>
      <c r="J40" t="str">
        <f>IFERROR(IF(Input!I46="","",IF(VLOOKUP(Input!D46,'Measure List'!$A$2:$D$5000,4,FALSE)="Residential","",Input!I46)),"")</f>
        <v/>
      </c>
      <c r="K40" t="str">
        <f>IF(Input!J46="","",Input!J46)</f>
        <v/>
      </c>
      <c r="L40" t="str">
        <f>IF(Input!K46="","",Input!K46)</f>
        <v/>
      </c>
      <c r="M40" t="str">
        <f>IF(Input!L46="","",Input!L46)</f>
        <v/>
      </c>
      <c r="N40" s="304" t="str">
        <f>IF(Input!M46="","",Input!M46)</f>
        <v/>
      </c>
      <c r="O40" t="str">
        <f>IF(Input!N46="","",IF(_xlfn.NUMBERVALUE(Input!N46)=0,"",_xlfn.NUMBERVALUE(Input!N46)))</f>
        <v/>
      </c>
      <c r="P40" t="str">
        <f>IF(Input!O46="","",_xlfn.NUMBERVALUE(Input!O46))</f>
        <v/>
      </c>
      <c r="Q40" t="str">
        <f>IF(Input!P46="","",Input!P46)</f>
        <v/>
      </c>
      <c r="R40" t="str">
        <f>IF(Input!Q46="","",Input!Q46)</f>
        <v/>
      </c>
      <c r="S40" t="str">
        <f>IF(Input!R46="","",_xlfn.NUMBERVALUE(Input!R46))</f>
        <v/>
      </c>
      <c r="T40" t="str">
        <f>IF(Input!S46="","",Input!S46)</f>
        <v/>
      </c>
      <c r="U40" t="str">
        <f>IF(Input!T46="","",_xlfn.NUMBERVALUE(Input!T46))</f>
        <v/>
      </c>
      <c r="V40" t="str">
        <f>IF(Input!U46="","",(Input!U46))</f>
        <v/>
      </c>
      <c r="W40" t="str">
        <f>IF(Input!V46="","",_xlfn.NUMBERVALUE(Input!V46))</f>
        <v/>
      </c>
      <c r="X40" t="str">
        <f>IF(Input!W46="","",_xlfn.NUMBERVALUE(Input!W46))</f>
        <v/>
      </c>
      <c r="Y40" t="str">
        <f>IF(Input!X46="","",_xlfn.NUMBERVALUE(Input!X46))</f>
        <v/>
      </c>
      <c r="Z40" t="str">
        <f>IF(Input!Y46="","",_xlfn.NUMBERVALUE(Input!Y46))</f>
        <v/>
      </c>
    </row>
    <row r="41" spans="1:26" x14ac:dyDescent="0.25">
      <c r="A41" s="257" t="str">
        <f>IF(ISERROR(Input!A47),"",Input!A47)</f>
        <v/>
      </c>
      <c r="B41" t="str">
        <f t="shared" si="0"/>
        <v/>
      </c>
      <c r="C41" t="str">
        <f>IF(ISERROR(Input!B47),"",IF(Input!B47="","",Input!B47))</f>
        <v/>
      </c>
      <c r="D41" t="str">
        <f>IF(ISERROR(IF(Input!C47="","",Input!C47*1)),"",IF(Input!C47="","",Input!C47*1))</f>
        <v/>
      </c>
      <c r="E41" t="str">
        <f>IF(ISERROR(IF(Input!D47="","",Input!D47)),"",IF(Input!D47="","",Input!D47))</f>
        <v/>
      </c>
      <c r="F41" t="str">
        <f>IF(Input!E47="","",IF(ISNUMBER(_xlfn.NUMBERVALUE(Input!E47)),ROUND(Input!E47,0),Input!E47))</f>
        <v/>
      </c>
      <c r="G41" s="269" t="str">
        <f>IF(ISBLANK(Input!F47),"",(Input!F47))</f>
        <v/>
      </c>
      <c r="H41" t="str">
        <f>IF(Input!G47="","",Input!G47)</f>
        <v/>
      </c>
      <c r="I41" t="str">
        <f>IF(Input!H47="","",Input!H47)</f>
        <v/>
      </c>
      <c r="J41" t="str">
        <f>IFERROR(IF(Input!I47="","",IF(VLOOKUP(Input!D47,'Measure List'!$A$2:$D$5000,4,FALSE)="Residential","",Input!I47)),"")</f>
        <v/>
      </c>
      <c r="K41" t="str">
        <f>IF(Input!J47="","",Input!J47)</f>
        <v/>
      </c>
      <c r="L41" t="str">
        <f>IF(Input!K47="","",Input!K47)</f>
        <v/>
      </c>
      <c r="M41" t="str">
        <f>IF(Input!L47="","",Input!L47)</f>
        <v/>
      </c>
      <c r="N41" s="304" t="str">
        <f>IF(Input!M47="","",Input!M47)</f>
        <v/>
      </c>
      <c r="O41" t="str">
        <f>IF(Input!N47="","",IF(_xlfn.NUMBERVALUE(Input!N47)=0,"",_xlfn.NUMBERVALUE(Input!N47)))</f>
        <v/>
      </c>
      <c r="P41" t="str">
        <f>IF(Input!O47="","",_xlfn.NUMBERVALUE(Input!O47))</f>
        <v/>
      </c>
      <c r="Q41" t="str">
        <f>IF(Input!P47="","",Input!P47)</f>
        <v/>
      </c>
      <c r="R41" t="str">
        <f>IF(Input!Q47="","",Input!Q47)</f>
        <v/>
      </c>
      <c r="S41" t="str">
        <f>IF(Input!R47="","",_xlfn.NUMBERVALUE(Input!R47))</f>
        <v/>
      </c>
      <c r="T41" t="str">
        <f>IF(Input!S47="","",Input!S47)</f>
        <v/>
      </c>
      <c r="U41" t="str">
        <f>IF(Input!T47="","",_xlfn.NUMBERVALUE(Input!T47))</f>
        <v/>
      </c>
      <c r="V41" t="str">
        <f>IF(Input!U47="","",(Input!U47))</f>
        <v/>
      </c>
      <c r="W41" t="str">
        <f>IF(Input!V47="","",_xlfn.NUMBERVALUE(Input!V47))</f>
        <v/>
      </c>
      <c r="X41" t="str">
        <f>IF(Input!W47="","",_xlfn.NUMBERVALUE(Input!W47))</f>
        <v/>
      </c>
      <c r="Y41" t="str">
        <f>IF(Input!X47="","",_xlfn.NUMBERVALUE(Input!X47))</f>
        <v/>
      </c>
      <c r="Z41" t="str">
        <f>IF(Input!Y47="","",_xlfn.NUMBERVALUE(Input!Y47))</f>
        <v/>
      </c>
    </row>
    <row r="42" spans="1:26" x14ac:dyDescent="0.25">
      <c r="A42" s="257" t="str">
        <f>IF(ISERROR(Input!A48),"",Input!A48)</f>
        <v/>
      </c>
      <c r="B42" t="str">
        <f t="shared" si="0"/>
        <v/>
      </c>
      <c r="C42" t="str">
        <f>IF(ISERROR(Input!B48),"",IF(Input!B48="","",Input!B48))</f>
        <v/>
      </c>
      <c r="D42" t="str">
        <f>IF(ISERROR(IF(Input!C48="","",Input!C48*1)),"",IF(Input!C48="","",Input!C48*1))</f>
        <v/>
      </c>
      <c r="E42" t="str">
        <f>IF(ISERROR(IF(Input!D48="","",Input!D48)),"",IF(Input!D48="","",Input!D48))</f>
        <v/>
      </c>
      <c r="F42" t="str">
        <f>IF(Input!E48="","",IF(ISNUMBER(_xlfn.NUMBERVALUE(Input!E48)),ROUND(Input!E48,0),Input!E48))</f>
        <v/>
      </c>
      <c r="G42" s="269" t="str">
        <f>IF(ISBLANK(Input!F48),"",(Input!F48))</f>
        <v/>
      </c>
      <c r="H42" t="str">
        <f>IF(Input!G48="","",Input!G48)</f>
        <v/>
      </c>
      <c r="I42" t="str">
        <f>IF(Input!H48="","",Input!H48)</f>
        <v/>
      </c>
      <c r="J42" t="str">
        <f>IFERROR(IF(Input!I48="","",IF(VLOOKUP(Input!D48,'Measure List'!$A$2:$D$5000,4,FALSE)="Residential","",Input!I48)),"")</f>
        <v/>
      </c>
      <c r="K42" t="str">
        <f>IF(Input!J48="","",Input!J48)</f>
        <v/>
      </c>
      <c r="L42" t="str">
        <f>IF(Input!K48="","",Input!K48)</f>
        <v/>
      </c>
      <c r="M42" t="str">
        <f>IF(Input!L48="","",Input!L48)</f>
        <v/>
      </c>
      <c r="N42" s="304" t="str">
        <f>IF(Input!M48="","",Input!M48)</f>
        <v/>
      </c>
      <c r="O42" t="str">
        <f>IF(Input!N48="","",IF(_xlfn.NUMBERVALUE(Input!N48)=0,"",_xlfn.NUMBERVALUE(Input!N48)))</f>
        <v/>
      </c>
      <c r="P42" t="str">
        <f>IF(Input!O48="","",_xlfn.NUMBERVALUE(Input!O48))</f>
        <v/>
      </c>
      <c r="Q42" t="str">
        <f>IF(Input!P48="","",Input!P48)</f>
        <v/>
      </c>
      <c r="R42" t="str">
        <f>IF(Input!Q48="","",Input!Q48)</f>
        <v/>
      </c>
      <c r="S42" t="str">
        <f>IF(Input!R48="","",_xlfn.NUMBERVALUE(Input!R48))</f>
        <v/>
      </c>
      <c r="T42" t="str">
        <f>IF(Input!S48="","",Input!S48)</f>
        <v/>
      </c>
      <c r="U42" t="str">
        <f>IF(Input!T48="","",_xlfn.NUMBERVALUE(Input!T48))</f>
        <v/>
      </c>
      <c r="V42" t="str">
        <f>IF(Input!U48="","",(Input!U48))</f>
        <v/>
      </c>
      <c r="W42" t="str">
        <f>IF(Input!V48="","",_xlfn.NUMBERVALUE(Input!V48))</f>
        <v/>
      </c>
      <c r="X42" t="str">
        <f>IF(Input!W48="","",_xlfn.NUMBERVALUE(Input!W48))</f>
        <v/>
      </c>
      <c r="Y42" t="str">
        <f>IF(Input!X48="","",_xlfn.NUMBERVALUE(Input!X48))</f>
        <v/>
      </c>
      <c r="Z42" t="str">
        <f>IF(Input!Y48="","",_xlfn.NUMBERVALUE(Input!Y48))</f>
        <v/>
      </c>
    </row>
    <row r="43" spans="1:26" x14ac:dyDescent="0.25">
      <c r="A43" s="257" t="str">
        <f>IF(ISERROR(Input!A49),"",Input!A49)</f>
        <v/>
      </c>
      <c r="B43" t="str">
        <f t="shared" si="0"/>
        <v/>
      </c>
      <c r="C43" t="str">
        <f>IF(ISERROR(Input!B49),"",IF(Input!B49="","",Input!B49))</f>
        <v/>
      </c>
      <c r="D43" t="str">
        <f>IF(ISERROR(IF(Input!C49="","",Input!C49*1)),"",IF(Input!C49="","",Input!C49*1))</f>
        <v/>
      </c>
      <c r="E43" t="str">
        <f>IF(ISERROR(IF(Input!D49="","",Input!D49)),"",IF(Input!D49="","",Input!D49))</f>
        <v/>
      </c>
      <c r="F43" t="str">
        <f>IF(Input!E49="","",IF(ISNUMBER(_xlfn.NUMBERVALUE(Input!E49)),ROUND(Input!E49,0),Input!E49))</f>
        <v/>
      </c>
      <c r="G43" s="269" t="str">
        <f>IF(ISBLANK(Input!F49),"",(Input!F49))</f>
        <v/>
      </c>
      <c r="H43" t="str">
        <f>IF(Input!G49="","",Input!G49)</f>
        <v/>
      </c>
      <c r="I43" t="str">
        <f>IF(Input!H49="","",Input!H49)</f>
        <v/>
      </c>
      <c r="J43" t="str">
        <f>IFERROR(IF(Input!I49="","",IF(VLOOKUP(Input!D49,'Measure List'!$A$2:$D$5000,4,FALSE)="Residential","",Input!I49)),"")</f>
        <v/>
      </c>
      <c r="K43" t="str">
        <f>IF(Input!J49="","",Input!J49)</f>
        <v/>
      </c>
      <c r="L43" t="str">
        <f>IF(Input!K49="","",Input!K49)</f>
        <v/>
      </c>
      <c r="M43" t="str">
        <f>IF(Input!L49="","",Input!L49)</f>
        <v/>
      </c>
      <c r="N43" s="304" t="str">
        <f>IF(Input!M49="","",Input!M49)</f>
        <v/>
      </c>
      <c r="O43" t="str">
        <f>IF(Input!N49="","",IF(_xlfn.NUMBERVALUE(Input!N49)=0,"",_xlfn.NUMBERVALUE(Input!N49)))</f>
        <v/>
      </c>
      <c r="P43" t="str">
        <f>IF(Input!O49="","",_xlfn.NUMBERVALUE(Input!O49))</f>
        <v/>
      </c>
      <c r="Q43" t="str">
        <f>IF(Input!P49="","",Input!P49)</f>
        <v/>
      </c>
      <c r="R43" t="str">
        <f>IF(Input!Q49="","",Input!Q49)</f>
        <v/>
      </c>
      <c r="S43" t="str">
        <f>IF(Input!R49="","",_xlfn.NUMBERVALUE(Input!R49))</f>
        <v/>
      </c>
      <c r="T43" t="str">
        <f>IF(Input!S49="","",Input!S49)</f>
        <v/>
      </c>
      <c r="U43" t="str">
        <f>IF(Input!T49="","",_xlfn.NUMBERVALUE(Input!T49))</f>
        <v/>
      </c>
      <c r="V43" t="str">
        <f>IF(Input!U49="","",(Input!U49))</f>
        <v/>
      </c>
      <c r="W43" t="str">
        <f>IF(Input!V49="","",_xlfn.NUMBERVALUE(Input!V49))</f>
        <v/>
      </c>
      <c r="X43" t="str">
        <f>IF(Input!W49="","",_xlfn.NUMBERVALUE(Input!W49))</f>
        <v/>
      </c>
      <c r="Y43" t="str">
        <f>IF(Input!X49="","",_xlfn.NUMBERVALUE(Input!X49))</f>
        <v/>
      </c>
      <c r="Z43" t="str">
        <f>IF(Input!Y49="","",_xlfn.NUMBERVALUE(Input!Y49))</f>
        <v/>
      </c>
    </row>
    <row r="44" spans="1:26" x14ac:dyDescent="0.25">
      <c r="A44" s="257" t="str">
        <f>IF(ISERROR(Input!A50),"",Input!A50)</f>
        <v/>
      </c>
      <c r="B44" t="str">
        <f t="shared" si="0"/>
        <v/>
      </c>
      <c r="C44" t="str">
        <f>IF(ISERROR(Input!B50),"",IF(Input!B50="","",Input!B50))</f>
        <v/>
      </c>
      <c r="D44" t="str">
        <f>IF(ISERROR(IF(Input!C50="","",Input!C50*1)),"",IF(Input!C50="","",Input!C50*1))</f>
        <v/>
      </c>
      <c r="E44" t="str">
        <f>IF(ISERROR(IF(Input!D50="","",Input!D50)),"",IF(Input!D50="","",Input!D50))</f>
        <v/>
      </c>
      <c r="F44" t="str">
        <f>IF(Input!E50="","",IF(ISNUMBER(_xlfn.NUMBERVALUE(Input!E50)),ROUND(Input!E50,0),Input!E50))</f>
        <v/>
      </c>
      <c r="G44" s="269" t="str">
        <f>IF(ISBLANK(Input!F50),"",(Input!F50))</f>
        <v/>
      </c>
      <c r="H44" t="str">
        <f>IF(Input!G50="","",Input!G50)</f>
        <v/>
      </c>
      <c r="I44" t="str">
        <f>IF(Input!H50="","",Input!H50)</f>
        <v/>
      </c>
      <c r="J44" t="str">
        <f>IFERROR(IF(Input!I50="","",IF(VLOOKUP(Input!D50,'Measure List'!$A$2:$D$5000,4,FALSE)="Residential","",Input!I50)),"")</f>
        <v/>
      </c>
      <c r="K44" t="str">
        <f>IF(Input!J50="","",Input!J50)</f>
        <v/>
      </c>
      <c r="L44" t="str">
        <f>IF(Input!K50="","",Input!K50)</f>
        <v/>
      </c>
      <c r="M44" t="str">
        <f>IF(Input!L50="","",Input!L50)</f>
        <v/>
      </c>
      <c r="N44" s="304" t="str">
        <f>IF(Input!M50="","",Input!M50)</f>
        <v/>
      </c>
      <c r="O44" t="str">
        <f>IF(Input!N50="","",IF(_xlfn.NUMBERVALUE(Input!N50)=0,"",_xlfn.NUMBERVALUE(Input!N50)))</f>
        <v/>
      </c>
      <c r="P44" t="str">
        <f>IF(Input!O50="","",_xlfn.NUMBERVALUE(Input!O50))</f>
        <v/>
      </c>
      <c r="Q44" t="str">
        <f>IF(Input!P50="","",Input!P50)</f>
        <v/>
      </c>
      <c r="R44" t="str">
        <f>IF(Input!Q50="","",Input!Q50)</f>
        <v/>
      </c>
      <c r="S44" t="str">
        <f>IF(Input!R50="","",_xlfn.NUMBERVALUE(Input!R50))</f>
        <v/>
      </c>
      <c r="T44" t="str">
        <f>IF(Input!S50="","",Input!S50)</f>
        <v/>
      </c>
      <c r="U44" t="str">
        <f>IF(Input!T50="","",_xlfn.NUMBERVALUE(Input!T50))</f>
        <v/>
      </c>
      <c r="V44" t="str">
        <f>IF(Input!U50="","",(Input!U50))</f>
        <v/>
      </c>
      <c r="W44" t="str">
        <f>IF(Input!V50="","",_xlfn.NUMBERVALUE(Input!V50))</f>
        <v/>
      </c>
      <c r="X44" t="str">
        <f>IF(Input!W50="","",_xlfn.NUMBERVALUE(Input!W50))</f>
        <v/>
      </c>
      <c r="Y44" t="str">
        <f>IF(Input!X50="","",_xlfn.NUMBERVALUE(Input!X50))</f>
        <v/>
      </c>
      <c r="Z44" t="str">
        <f>IF(Input!Y50="","",_xlfn.NUMBERVALUE(Input!Y50))</f>
        <v/>
      </c>
    </row>
    <row r="45" spans="1:26" x14ac:dyDescent="0.25">
      <c r="A45" s="257" t="str">
        <f>IF(ISERROR(Input!A51),"",Input!A51)</f>
        <v/>
      </c>
      <c r="B45" t="str">
        <f t="shared" si="0"/>
        <v/>
      </c>
      <c r="C45" t="str">
        <f>IF(ISERROR(Input!B51),"",IF(Input!B51="","",Input!B51))</f>
        <v/>
      </c>
      <c r="D45" t="str">
        <f>IF(ISERROR(IF(Input!C51="","",Input!C51*1)),"",IF(Input!C51="","",Input!C51*1))</f>
        <v/>
      </c>
      <c r="E45" t="str">
        <f>IF(ISERROR(IF(Input!D51="","",Input!D51)),"",IF(Input!D51="","",Input!D51))</f>
        <v/>
      </c>
      <c r="F45" t="str">
        <f>IF(Input!E51="","",IF(ISNUMBER(_xlfn.NUMBERVALUE(Input!E51)),ROUND(Input!E51,0),Input!E51))</f>
        <v/>
      </c>
      <c r="G45" s="269" t="str">
        <f>IF(ISBLANK(Input!F51),"",(Input!F51))</f>
        <v/>
      </c>
      <c r="H45" t="str">
        <f>IF(Input!G51="","",Input!G51)</f>
        <v/>
      </c>
      <c r="I45" t="str">
        <f>IF(Input!H51="","",Input!H51)</f>
        <v/>
      </c>
      <c r="J45" t="str">
        <f>IFERROR(IF(Input!I51="","",IF(VLOOKUP(Input!D51,'Measure List'!$A$2:$D$5000,4,FALSE)="Residential","",Input!I51)),"")</f>
        <v/>
      </c>
      <c r="K45" t="str">
        <f>IF(Input!J51="","",Input!J51)</f>
        <v/>
      </c>
      <c r="L45" t="str">
        <f>IF(Input!K51="","",Input!K51)</f>
        <v/>
      </c>
      <c r="M45" t="str">
        <f>IF(Input!L51="","",Input!L51)</f>
        <v/>
      </c>
      <c r="N45" s="304" t="str">
        <f>IF(Input!M51="","",Input!M51)</f>
        <v/>
      </c>
      <c r="O45" t="str">
        <f>IF(Input!N51="","",IF(_xlfn.NUMBERVALUE(Input!N51)=0,"",_xlfn.NUMBERVALUE(Input!N51)))</f>
        <v/>
      </c>
      <c r="P45" t="str">
        <f>IF(Input!O51="","",_xlfn.NUMBERVALUE(Input!O51))</f>
        <v/>
      </c>
      <c r="Q45" t="str">
        <f>IF(Input!P51="","",Input!P51)</f>
        <v/>
      </c>
      <c r="R45" t="str">
        <f>IF(Input!Q51="","",Input!Q51)</f>
        <v/>
      </c>
      <c r="S45" t="str">
        <f>IF(Input!R51="","",_xlfn.NUMBERVALUE(Input!R51))</f>
        <v/>
      </c>
      <c r="T45" t="str">
        <f>IF(Input!S51="","",Input!S51)</f>
        <v/>
      </c>
      <c r="U45" t="str">
        <f>IF(Input!T51="","",_xlfn.NUMBERVALUE(Input!T51))</f>
        <v/>
      </c>
      <c r="V45" t="str">
        <f>IF(Input!U51="","",(Input!U51))</f>
        <v/>
      </c>
      <c r="W45" t="str">
        <f>IF(Input!V51="","",_xlfn.NUMBERVALUE(Input!V51))</f>
        <v/>
      </c>
      <c r="X45" t="str">
        <f>IF(Input!W51="","",_xlfn.NUMBERVALUE(Input!W51))</f>
        <v/>
      </c>
      <c r="Y45" t="str">
        <f>IF(Input!X51="","",_xlfn.NUMBERVALUE(Input!X51))</f>
        <v/>
      </c>
      <c r="Z45" t="str">
        <f>IF(Input!Y51="","",_xlfn.NUMBERVALUE(Input!Y51))</f>
        <v/>
      </c>
    </row>
    <row r="46" spans="1:26" x14ac:dyDescent="0.25">
      <c r="A46" s="257" t="str">
        <f>IF(ISERROR(Input!A52),"",Input!A52)</f>
        <v/>
      </c>
      <c r="B46" t="str">
        <f t="shared" si="0"/>
        <v/>
      </c>
      <c r="C46" t="str">
        <f>IF(ISERROR(Input!B52),"",IF(Input!B52="","",Input!B52))</f>
        <v/>
      </c>
      <c r="D46" t="str">
        <f>IF(ISERROR(IF(Input!C52="","",Input!C52*1)),"",IF(Input!C52="","",Input!C52*1))</f>
        <v/>
      </c>
      <c r="E46" t="str">
        <f>IF(ISERROR(IF(Input!D52="","",Input!D52)),"",IF(Input!D52="","",Input!D52))</f>
        <v/>
      </c>
      <c r="F46" t="str">
        <f>IF(Input!E52="","",IF(ISNUMBER(_xlfn.NUMBERVALUE(Input!E52)),ROUND(Input!E52,0),Input!E52))</f>
        <v/>
      </c>
      <c r="G46" s="269" t="str">
        <f>IF(ISBLANK(Input!F52),"",(Input!F52))</f>
        <v/>
      </c>
      <c r="H46" t="str">
        <f>IF(Input!G52="","",Input!G52)</f>
        <v/>
      </c>
      <c r="I46" t="str">
        <f>IF(Input!H52="","",Input!H52)</f>
        <v/>
      </c>
      <c r="J46" t="str">
        <f>IFERROR(IF(Input!I52="","",IF(VLOOKUP(Input!D52,'Measure List'!$A$2:$D$5000,4,FALSE)="Residential","",Input!I52)),"")</f>
        <v/>
      </c>
      <c r="K46" t="str">
        <f>IF(Input!J52="","",Input!J52)</f>
        <v/>
      </c>
      <c r="L46" t="str">
        <f>IF(Input!K52="","",Input!K52)</f>
        <v/>
      </c>
      <c r="M46" t="str">
        <f>IF(Input!L52="","",Input!L52)</f>
        <v/>
      </c>
      <c r="N46" s="304" t="str">
        <f>IF(Input!M52="","",Input!M52)</f>
        <v/>
      </c>
      <c r="O46" t="str">
        <f>IF(Input!N52="","",IF(_xlfn.NUMBERVALUE(Input!N52)=0,"",_xlfn.NUMBERVALUE(Input!N52)))</f>
        <v/>
      </c>
      <c r="P46" t="str">
        <f>IF(Input!O52="","",_xlfn.NUMBERVALUE(Input!O52))</f>
        <v/>
      </c>
      <c r="Q46" t="str">
        <f>IF(Input!P52="","",Input!P52)</f>
        <v/>
      </c>
      <c r="R46" t="str">
        <f>IF(Input!Q52="","",Input!Q52)</f>
        <v/>
      </c>
      <c r="S46" t="str">
        <f>IF(Input!R52="","",_xlfn.NUMBERVALUE(Input!R52))</f>
        <v/>
      </c>
      <c r="T46" t="str">
        <f>IF(Input!S52="","",Input!S52)</f>
        <v/>
      </c>
      <c r="U46" t="str">
        <f>IF(Input!T52="","",_xlfn.NUMBERVALUE(Input!T52))</f>
        <v/>
      </c>
      <c r="V46" t="str">
        <f>IF(Input!U52="","",(Input!U52))</f>
        <v/>
      </c>
      <c r="W46" t="str">
        <f>IF(Input!V52="","",_xlfn.NUMBERVALUE(Input!V52))</f>
        <v/>
      </c>
      <c r="X46" t="str">
        <f>IF(Input!W52="","",_xlfn.NUMBERVALUE(Input!W52))</f>
        <v/>
      </c>
      <c r="Y46" t="str">
        <f>IF(Input!X52="","",_xlfn.NUMBERVALUE(Input!X52))</f>
        <v/>
      </c>
      <c r="Z46" t="str">
        <f>IF(Input!Y52="","",_xlfn.NUMBERVALUE(Input!Y52))</f>
        <v/>
      </c>
    </row>
    <row r="47" spans="1:26" x14ac:dyDescent="0.25">
      <c r="A47" s="257" t="str">
        <f>IF(ISERROR(Input!A53),"",Input!A53)</f>
        <v/>
      </c>
      <c r="B47" t="str">
        <f t="shared" si="0"/>
        <v/>
      </c>
      <c r="C47" t="str">
        <f>IF(ISERROR(Input!B53),"",IF(Input!B53="","",Input!B53))</f>
        <v/>
      </c>
      <c r="D47" t="str">
        <f>IF(ISERROR(IF(Input!C53="","",Input!C53*1)),"",IF(Input!C53="","",Input!C53*1))</f>
        <v/>
      </c>
      <c r="E47" t="str">
        <f>IF(ISERROR(IF(Input!D53="","",Input!D53)),"",IF(Input!D53="","",Input!D53))</f>
        <v/>
      </c>
      <c r="F47" t="str">
        <f>IF(Input!E53="","",IF(ISNUMBER(_xlfn.NUMBERVALUE(Input!E53)),ROUND(Input!E53,0),Input!E53))</f>
        <v/>
      </c>
      <c r="G47" s="269" t="str">
        <f>IF(ISBLANK(Input!F53),"",(Input!F53))</f>
        <v/>
      </c>
      <c r="H47" t="str">
        <f>IF(Input!G53="","",Input!G53)</f>
        <v/>
      </c>
      <c r="I47" t="str">
        <f>IF(Input!H53="","",Input!H53)</f>
        <v/>
      </c>
      <c r="J47" t="str">
        <f>IFERROR(IF(Input!I53="","",IF(VLOOKUP(Input!D53,'Measure List'!$A$2:$D$5000,4,FALSE)="Residential","",Input!I53)),"")</f>
        <v/>
      </c>
      <c r="K47" t="str">
        <f>IF(Input!J53="","",Input!J53)</f>
        <v/>
      </c>
      <c r="L47" t="str">
        <f>IF(Input!K53="","",Input!K53)</f>
        <v/>
      </c>
      <c r="M47" t="str">
        <f>IF(Input!L53="","",Input!L53)</f>
        <v/>
      </c>
      <c r="N47" s="304" t="str">
        <f>IF(Input!M53="","",Input!M53)</f>
        <v/>
      </c>
      <c r="O47" t="str">
        <f>IF(Input!N53="","",IF(_xlfn.NUMBERVALUE(Input!N53)=0,"",_xlfn.NUMBERVALUE(Input!N53)))</f>
        <v/>
      </c>
      <c r="P47" t="str">
        <f>IF(Input!O53="","",_xlfn.NUMBERVALUE(Input!O53))</f>
        <v/>
      </c>
      <c r="Q47" t="str">
        <f>IF(Input!P53="","",Input!P53)</f>
        <v/>
      </c>
      <c r="R47" t="str">
        <f>IF(Input!Q53="","",Input!Q53)</f>
        <v/>
      </c>
      <c r="S47" t="str">
        <f>IF(Input!R53="","",_xlfn.NUMBERVALUE(Input!R53))</f>
        <v/>
      </c>
      <c r="T47" t="str">
        <f>IF(Input!S53="","",Input!S53)</f>
        <v/>
      </c>
      <c r="U47" t="str">
        <f>IF(Input!T53="","",_xlfn.NUMBERVALUE(Input!T53))</f>
        <v/>
      </c>
      <c r="V47" t="str">
        <f>IF(Input!U53="","",(Input!U53))</f>
        <v/>
      </c>
      <c r="W47" t="str">
        <f>IF(Input!V53="","",_xlfn.NUMBERVALUE(Input!V53))</f>
        <v/>
      </c>
      <c r="X47" t="str">
        <f>IF(Input!W53="","",_xlfn.NUMBERVALUE(Input!W53))</f>
        <v/>
      </c>
      <c r="Y47" t="str">
        <f>IF(Input!X53="","",_xlfn.NUMBERVALUE(Input!X53))</f>
        <v/>
      </c>
      <c r="Z47" t="str">
        <f>IF(Input!Y53="","",_xlfn.NUMBERVALUE(Input!Y53))</f>
        <v/>
      </c>
    </row>
    <row r="48" spans="1:26" x14ac:dyDescent="0.25">
      <c r="A48" s="257" t="str">
        <f>IF(ISERROR(Input!A54),"",Input!A54)</f>
        <v/>
      </c>
      <c r="B48" t="str">
        <f t="shared" si="0"/>
        <v/>
      </c>
      <c r="C48" t="str">
        <f>IF(ISERROR(Input!B54),"",IF(Input!B54="","",Input!B54))</f>
        <v/>
      </c>
      <c r="D48" t="str">
        <f>IF(ISERROR(IF(Input!C54="","",Input!C54*1)),"",IF(Input!C54="","",Input!C54*1))</f>
        <v/>
      </c>
      <c r="E48" t="str">
        <f>IF(ISERROR(IF(Input!D54="","",Input!D54)),"",IF(Input!D54="","",Input!D54))</f>
        <v/>
      </c>
      <c r="F48" t="str">
        <f>IF(Input!E54="","",IF(ISNUMBER(_xlfn.NUMBERVALUE(Input!E54)),ROUND(Input!E54,0),Input!E54))</f>
        <v/>
      </c>
      <c r="G48" s="269" t="str">
        <f>IF(ISBLANK(Input!F54),"",(Input!F54))</f>
        <v/>
      </c>
      <c r="H48" t="str">
        <f>IF(Input!G54="","",Input!G54)</f>
        <v/>
      </c>
      <c r="I48" t="str">
        <f>IF(Input!H54="","",Input!H54)</f>
        <v/>
      </c>
      <c r="J48" t="str">
        <f>IFERROR(IF(Input!I54="","",IF(VLOOKUP(Input!D54,'Measure List'!$A$2:$D$5000,4,FALSE)="Residential","",Input!I54)),"")</f>
        <v/>
      </c>
      <c r="K48" t="str">
        <f>IF(Input!J54="","",Input!J54)</f>
        <v/>
      </c>
      <c r="L48" t="str">
        <f>IF(Input!K54="","",Input!K54)</f>
        <v/>
      </c>
      <c r="M48" t="str">
        <f>IF(Input!L54="","",Input!L54)</f>
        <v/>
      </c>
      <c r="N48" s="304" t="str">
        <f>IF(Input!M54="","",Input!M54)</f>
        <v/>
      </c>
      <c r="O48" t="str">
        <f>IF(Input!N54="","",IF(_xlfn.NUMBERVALUE(Input!N54)=0,"",_xlfn.NUMBERVALUE(Input!N54)))</f>
        <v/>
      </c>
      <c r="P48" t="str">
        <f>IF(Input!O54="","",_xlfn.NUMBERVALUE(Input!O54))</f>
        <v/>
      </c>
      <c r="Q48" t="str">
        <f>IF(Input!P54="","",Input!P54)</f>
        <v/>
      </c>
      <c r="R48" t="str">
        <f>IF(Input!Q54="","",Input!Q54)</f>
        <v/>
      </c>
      <c r="S48" t="str">
        <f>IF(Input!R54="","",_xlfn.NUMBERVALUE(Input!R54))</f>
        <v/>
      </c>
      <c r="T48" t="str">
        <f>IF(Input!S54="","",Input!S54)</f>
        <v/>
      </c>
      <c r="U48" t="str">
        <f>IF(Input!T54="","",_xlfn.NUMBERVALUE(Input!T54))</f>
        <v/>
      </c>
      <c r="V48" t="str">
        <f>IF(Input!U54="","",(Input!U54))</f>
        <v/>
      </c>
      <c r="W48" t="str">
        <f>IF(Input!V54="","",_xlfn.NUMBERVALUE(Input!V54))</f>
        <v/>
      </c>
      <c r="X48" t="str">
        <f>IF(Input!W54="","",_xlfn.NUMBERVALUE(Input!W54))</f>
        <v/>
      </c>
      <c r="Y48" t="str">
        <f>IF(Input!X54="","",_xlfn.NUMBERVALUE(Input!X54))</f>
        <v/>
      </c>
      <c r="Z48" t="str">
        <f>IF(Input!Y54="","",_xlfn.NUMBERVALUE(Input!Y54))</f>
        <v/>
      </c>
    </row>
    <row r="49" spans="1:26" x14ac:dyDescent="0.25">
      <c r="A49" s="257" t="str">
        <f>IF(ISERROR(Input!A55),"",Input!A55)</f>
        <v/>
      </c>
      <c r="B49" t="str">
        <f t="shared" si="0"/>
        <v/>
      </c>
      <c r="C49" t="str">
        <f>IF(ISERROR(Input!B55),"",IF(Input!B55="","",Input!B55))</f>
        <v/>
      </c>
      <c r="D49" t="str">
        <f>IF(ISERROR(IF(Input!C55="","",Input!C55*1)),"",IF(Input!C55="","",Input!C55*1))</f>
        <v/>
      </c>
      <c r="E49" t="str">
        <f>IF(ISERROR(IF(Input!D55="","",Input!D55)),"",IF(Input!D55="","",Input!D55))</f>
        <v/>
      </c>
      <c r="F49" t="str">
        <f>IF(Input!E55="","",IF(ISNUMBER(_xlfn.NUMBERVALUE(Input!E55)),ROUND(Input!E55,0),Input!E55))</f>
        <v/>
      </c>
      <c r="G49" s="269" t="str">
        <f>IF(ISBLANK(Input!F55),"",(Input!F55))</f>
        <v/>
      </c>
      <c r="H49" t="str">
        <f>IF(Input!G55="","",Input!G55)</f>
        <v/>
      </c>
      <c r="I49" t="str">
        <f>IF(Input!H55="","",Input!H55)</f>
        <v/>
      </c>
      <c r="J49" t="str">
        <f>IFERROR(IF(Input!I55="","",IF(VLOOKUP(Input!D55,'Measure List'!$A$2:$D$5000,4,FALSE)="Residential","",Input!I55)),"")</f>
        <v/>
      </c>
      <c r="K49" t="str">
        <f>IF(Input!J55="","",Input!J55)</f>
        <v/>
      </c>
      <c r="L49" t="str">
        <f>IF(Input!K55="","",Input!K55)</f>
        <v/>
      </c>
      <c r="M49" t="str">
        <f>IF(Input!L55="","",Input!L55)</f>
        <v/>
      </c>
      <c r="N49" s="304" t="str">
        <f>IF(Input!M55="","",Input!M55)</f>
        <v/>
      </c>
      <c r="O49" t="str">
        <f>IF(Input!N55="","",IF(_xlfn.NUMBERVALUE(Input!N55)=0,"",_xlfn.NUMBERVALUE(Input!N55)))</f>
        <v/>
      </c>
      <c r="P49" t="str">
        <f>IF(Input!O55="","",_xlfn.NUMBERVALUE(Input!O55))</f>
        <v/>
      </c>
      <c r="Q49" t="str">
        <f>IF(Input!P55="","",Input!P55)</f>
        <v/>
      </c>
      <c r="R49" t="str">
        <f>IF(Input!Q55="","",Input!Q55)</f>
        <v/>
      </c>
      <c r="S49" t="str">
        <f>IF(Input!R55="","",_xlfn.NUMBERVALUE(Input!R55))</f>
        <v/>
      </c>
      <c r="T49" t="str">
        <f>IF(Input!S55="","",Input!S55)</f>
        <v/>
      </c>
      <c r="U49" t="str">
        <f>IF(Input!T55="","",_xlfn.NUMBERVALUE(Input!T55))</f>
        <v/>
      </c>
      <c r="V49" t="str">
        <f>IF(Input!U55="","",(Input!U55))</f>
        <v/>
      </c>
      <c r="W49" t="str">
        <f>IF(Input!V55="","",_xlfn.NUMBERVALUE(Input!V55))</f>
        <v/>
      </c>
      <c r="X49" t="str">
        <f>IF(Input!W55="","",_xlfn.NUMBERVALUE(Input!W55))</f>
        <v/>
      </c>
      <c r="Y49" t="str">
        <f>IF(Input!X55="","",_xlfn.NUMBERVALUE(Input!X55))</f>
        <v/>
      </c>
      <c r="Z49" t="str">
        <f>IF(Input!Y55="","",_xlfn.NUMBERVALUE(Input!Y55))</f>
        <v/>
      </c>
    </row>
    <row r="50" spans="1:26" x14ac:dyDescent="0.25">
      <c r="A50" s="257" t="str">
        <f>IF(ISERROR(Input!A56),"",Input!A56)</f>
        <v/>
      </c>
      <c r="B50" t="str">
        <f t="shared" si="0"/>
        <v/>
      </c>
      <c r="C50" t="str">
        <f>IF(ISERROR(Input!B56),"",IF(Input!B56="","",Input!B56))</f>
        <v/>
      </c>
      <c r="D50" t="str">
        <f>IF(ISERROR(IF(Input!C56="","",Input!C56*1)),"",IF(Input!C56="","",Input!C56*1))</f>
        <v/>
      </c>
      <c r="E50" t="str">
        <f>IF(ISERROR(IF(Input!D56="","",Input!D56)),"",IF(Input!D56="","",Input!D56))</f>
        <v/>
      </c>
      <c r="F50" t="str">
        <f>IF(Input!E56="","",IF(ISNUMBER(_xlfn.NUMBERVALUE(Input!E56)),ROUND(Input!E56,0),Input!E56))</f>
        <v/>
      </c>
      <c r="G50" s="269" t="str">
        <f>IF(ISBLANK(Input!F56),"",(Input!F56))</f>
        <v/>
      </c>
      <c r="H50" t="str">
        <f>IF(Input!G56="","",Input!G56)</f>
        <v/>
      </c>
      <c r="I50" t="str">
        <f>IF(Input!H56="","",Input!H56)</f>
        <v/>
      </c>
      <c r="J50" t="str">
        <f>IFERROR(IF(Input!I56="","",IF(VLOOKUP(Input!D56,'Measure List'!$A$2:$D$5000,4,FALSE)="Residential","",Input!I56)),"")</f>
        <v/>
      </c>
      <c r="K50" t="str">
        <f>IF(Input!J56="","",Input!J56)</f>
        <v/>
      </c>
      <c r="L50" t="str">
        <f>IF(Input!K56="","",Input!K56)</f>
        <v/>
      </c>
      <c r="M50" t="str">
        <f>IF(Input!L56="","",Input!L56)</f>
        <v/>
      </c>
      <c r="N50" s="304" t="str">
        <f>IF(Input!M56="","",Input!M56)</f>
        <v/>
      </c>
      <c r="O50" t="str">
        <f>IF(Input!N56="","",IF(_xlfn.NUMBERVALUE(Input!N56)=0,"",_xlfn.NUMBERVALUE(Input!N56)))</f>
        <v/>
      </c>
      <c r="P50" t="str">
        <f>IF(Input!O56="","",_xlfn.NUMBERVALUE(Input!O56))</f>
        <v/>
      </c>
      <c r="Q50" t="str">
        <f>IF(Input!P56="","",Input!P56)</f>
        <v/>
      </c>
      <c r="R50" t="str">
        <f>IF(Input!Q56="","",Input!Q56)</f>
        <v/>
      </c>
      <c r="S50" t="str">
        <f>IF(Input!R56="","",_xlfn.NUMBERVALUE(Input!R56))</f>
        <v/>
      </c>
      <c r="T50" t="str">
        <f>IF(Input!S56="","",Input!S56)</f>
        <v/>
      </c>
      <c r="U50" t="str">
        <f>IF(Input!T56="","",_xlfn.NUMBERVALUE(Input!T56))</f>
        <v/>
      </c>
      <c r="V50" t="str">
        <f>IF(Input!U56="","",(Input!U56))</f>
        <v/>
      </c>
      <c r="W50" t="str">
        <f>IF(Input!V56="","",_xlfn.NUMBERVALUE(Input!V56))</f>
        <v/>
      </c>
      <c r="X50" t="str">
        <f>IF(Input!W56="","",_xlfn.NUMBERVALUE(Input!W56))</f>
        <v/>
      </c>
      <c r="Y50" t="str">
        <f>IF(Input!X56="","",_xlfn.NUMBERVALUE(Input!X56))</f>
        <v/>
      </c>
      <c r="Z50" t="str">
        <f>IF(Input!Y56="","",_xlfn.NUMBERVALUE(Input!Y56))</f>
        <v/>
      </c>
    </row>
    <row r="51" spans="1:26" x14ac:dyDescent="0.25">
      <c r="A51" s="257" t="str">
        <f>IF(ISERROR(Input!A57),"",Input!A57)</f>
        <v/>
      </c>
      <c r="B51" t="str">
        <f t="shared" si="0"/>
        <v/>
      </c>
      <c r="C51" t="str">
        <f>IF(ISERROR(Input!B57),"",IF(Input!B57="","",Input!B57))</f>
        <v/>
      </c>
      <c r="D51" t="str">
        <f>IF(ISERROR(IF(Input!C57="","",Input!C57*1)),"",IF(Input!C57="","",Input!C57*1))</f>
        <v/>
      </c>
      <c r="E51" t="str">
        <f>IF(ISERROR(IF(Input!D57="","",Input!D57)),"",IF(Input!D57="","",Input!D57))</f>
        <v/>
      </c>
      <c r="F51" t="str">
        <f>IF(Input!E57="","",IF(ISNUMBER(_xlfn.NUMBERVALUE(Input!E57)),ROUND(Input!E57,0),Input!E57))</f>
        <v/>
      </c>
      <c r="G51" s="269" t="str">
        <f>IF(ISBLANK(Input!F57),"",(Input!F57))</f>
        <v/>
      </c>
      <c r="H51" t="str">
        <f>IF(Input!G57="","",Input!G57)</f>
        <v/>
      </c>
      <c r="I51" t="str">
        <f>IF(Input!H57="","",Input!H57)</f>
        <v/>
      </c>
      <c r="J51" t="str">
        <f>IFERROR(IF(Input!I57="","",IF(VLOOKUP(Input!D57,'Measure List'!$A$2:$D$5000,4,FALSE)="Residential","",Input!I57)),"")</f>
        <v/>
      </c>
      <c r="K51" t="str">
        <f>IF(Input!J57="","",Input!J57)</f>
        <v/>
      </c>
      <c r="L51" t="str">
        <f>IF(Input!K57="","",Input!K57)</f>
        <v/>
      </c>
      <c r="M51" t="str">
        <f>IF(Input!L57="","",Input!L57)</f>
        <v/>
      </c>
      <c r="N51" s="304" t="str">
        <f>IF(Input!M57="","",Input!M57)</f>
        <v/>
      </c>
      <c r="O51" t="str">
        <f>IF(Input!N57="","",IF(_xlfn.NUMBERVALUE(Input!N57)=0,"",_xlfn.NUMBERVALUE(Input!N57)))</f>
        <v/>
      </c>
      <c r="P51" t="str">
        <f>IF(Input!O57="","",_xlfn.NUMBERVALUE(Input!O57))</f>
        <v/>
      </c>
      <c r="Q51" t="str">
        <f>IF(Input!P57="","",Input!P57)</f>
        <v/>
      </c>
      <c r="R51" t="str">
        <f>IF(Input!Q57="","",Input!Q57)</f>
        <v/>
      </c>
      <c r="S51" t="str">
        <f>IF(Input!R57="","",_xlfn.NUMBERVALUE(Input!R57))</f>
        <v/>
      </c>
      <c r="T51" t="str">
        <f>IF(Input!S57="","",Input!S57)</f>
        <v/>
      </c>
      <c r="U51" t="str">
        <f>IF(Input!T57="","",_xlfn.NUMBERVALUE(Input!T57))</f>
        <v/>
      </c>
      <c r="V51" t="str">
        <f>IF(Input!U57="","",(Input!U57))</f>
        <v/>
      </c>
      <c r="W51" t="str">
        <f>IF(Input!V57="","",_xlfn.NUMBERVALUE(Input!V57))</f>
        <v/>
      </c>
      <c r="X51" t="str">
        <f>IF(Input!W57="","",_xlfn.NUMBERVALUE(Input!W57))</f>
        <v/>
      </c>
      <c r="Y51" t="str">
        <f>IF(Input!X57="","",_xlfn.NUMBERVALUE(Input!X57))</f>
        <v/>
      </c>
      <c r="Z51" t="str">
        <f>IF(Input!Y57="","",_xlfn.NUMBERVALUE(Input!Y57))</f>
        <v/>
      </c>
    </row>
    <row r="52" spans="1:26" x14ac:dyDescent="0.25">
      <c r="A52" s="257" t="str">
        <f>IF(ISERROR(Input!A58),"",Input!A58)</f>
        <v/>
      </c>
      <c r="B52" t="str">
        <f t="shared" si="0"/>
        <v/>
      </c>
      <c r="C52" t="str">
        <f>IF(ISERROR(Input!B58),"",IF(Input!B58="","",Input!B58))</f>
        <v/>
      </c>
      <c r="D52" t="str">
        <f>IF(ISERROR(IF(Input!C58="","",Input!C58*1)),"",IF(Input!C58="","",Input!C58*1))</f>
        <v/>
      </c>
      <c r="E52" t="str">
        <f>IF(ISERROR(IF(Input!D58="","",Input!D58)),"",IF(Input!D58="","",Input!D58))</f>
        <v/>
      </c>
      <c r="F52" t="str">
        <f>IF(Input!E58="","",IF(ISNUMBER(_xlfn.NUMBERVALUE(Input!E58)),ROUND(Input!E58,0),Input!E58))</f>
        <v/>
      </c>
      <c r="G52" s="269" t="str">
        <f>IF(ISBLANK(Input!F58),"",(Input!F58))</f>
        <v/>
      </c>
      <c r="H52" t="str">
        <f>IF(Input!G58="","",Input!G58)</f>
        <v/>
      </c>
      <c r="I52" t="str">
        <f>IF(Input!H58="","",Input!H58)</f>
        <v/>
      </c>
      <c r="J52" t="str">
        <f>IFERROR(IF(Input!I58="","",IF(VLOOKUP(Input!D58,'Measure List'!$A$2:$D$5000,4,FALSE)="Residential","",Input!I58)),"")</f>
        <v/>
      </c>
      <c r="K52" t="str">
        <f>IF(Input!J58="","",Input!J58)</f>
        <v/>
      </c>
      <c r="L52" t="str">
        <f>IF(Input!K58="","",Input!K58)</f>
        <v/>
      </c>
      <c r="M52" t="str">
        <f>IF(Input!L58="","",Input!L58)</f>
        <v/>
      </c>
      <c r="N52" s="304" t="str">
        <f>IF(Input!M58="","",Input!M58)</f>
        <v/>
      </c>
      <c r="O52" t="str">
        <f>IF(Input!N58="","",IF(_xlfn.NUMBERVALUE(Input!N58)=0,"",_xlfn.NUMBERVALUE(Input!N58)))</f>
        <v/>
      </c>
      <c r="P52" t="str">
        <f>IF(Input!O58="","",_xlfn.NUMBERVALUE(Input!O58))</f>
        <v/>
      </c>
      <c r="Q52" t="str">
        <f>IF(Input!P58="","",Input!P58)</f>
        <v/>
      </c>
      <c r="R52" t="str">
        <f>IF(Input!Q58="","",Input!Q58)</f>
        <v/>
      </c>
      <c r="S52" t="str">
        <f>IF(Input!R58="","",_xlfn.NUMBERVALUE(Input!R58))</f>
        <v/>
      </c>
      <c r="T52" t="str">
        <f>IF(Input!S58="","",Input!S58)</f>
        <v/>
      </c>
      <c r="U52" t="str">
        <f>IF(Input!T58="","",_xlfn.NUMBERVALUE(Input!T58))</f>
        <v/>
      </c>
      <c r="V52" t="str">
        <f>IF(Input!U58="","",(Input!U58))</f>
        <v/>
      </c>
      <c r="W52" t="str">
        <f>IF(Input!V58="","",_xlfn.NUMBERVALUE(Input!V58))</f>
        <v/>
      </c>
      <c r="X52" t="str">
        <f>IF(Input!W58="","",_xlfn.NUMBERVALUE(Input!W58))</f>
        <v/>
      </c>
      <c r="Y52" t="str">
        <f>IF(Input!X58="","",_xlfn.NUMBERVALUE(Input!X58))</f>
        <v/>
      </c>
      <c r="Z52" t="str">
        <f>IF(Input!Y58="","",_xlfn.NUMBERVALUE(Input!Y58))</f>
        <v/>
      </c>
    </row>
    <row r="53" spans="1:26" x14ac:dyDescent="0.25">
      <c r="A53" s="257" t="str">
        <f>IF(ISERROR(Input!A59),"",Input!A59)</f>
        <v/>
      </c>
      <c r="B53" t="str">
        <f t="shared" si="0"/>
        <v/>
      </c>
      <c r="C53" t="str">
        <f>IF(ISERROR(Input!B59),"",IF(Input!B59="","",Input!B59))</f>
        <v/>
      </c>
      <c r="D53" t="str">
        <f>IF(ISERROR(IF(Input!C59="","",Input!C59*1)),"",IF(Input!C59="","",Input!C59*1))</f>
        <v/>
      </c>
      <c r="E53" t="str">
        <f>IF(ISERROR(IF(Input!D59="","",Input!D59)),"",IF(Input!D59="","",Input!D59))</f>
        <v/>
      </c>
      <c r="F53" t="str">
        <f>IF(Input!E59="","",IF(ISNUMBER(_xlfn.NUMBERVALUE(Input!E59)),ROUND(Input!E59,0),Input!E59))</f>
        <v/>
      </c>
      <c r="G53" s="269" t="str">
        <f>IF(ISBLANK(Input!F59),"",(Input!F59))</f>
        <v/>
      </c>
      <c r="H53" t="str">
        <f>IF(Input!G59="","",Input!G59)</f>
        <v/>
      </c>
      <c r="I53" t="str">
        <f>IF(Input!H59="","",Input!H59)</f>
        <v/>
      </c>
      <c r="J53" t="str">
        <f>IFERROR(IF(Input!I59="","",IF(VLOOKUP(Input!D59,'Measure List'!$A$2:$D$5000,4,FALSE)="Residential","",Input!I59)),"")</f>
        <v/>
      </c>
      <c r="K53" t="str">
        <f>IF(Input!J59="","",Input!J59)</f>
        <v/>
      </c>
      <c r="L53" t="str">
        <f>IF(Input!K59="","",Input!K59)</f>
        <v/>
      </c>
      <c r="M53" t="str">
        <f>IF(Input!L59="","",Input!L59)</f>
        <v/>
      </c>
      <c r="N53" s="304" t="str">
        <f>IF(Input!M59="","",Input!M59)</f>
        <v/>
      </c>
      <c r="O53" t="str">
        <f>IF(Input!N59="","",IF(_xlfn.NUMBERVALUE(Input!N59)=0,"",_xlfn.NUMBERVALUE(Input!N59)))</f>
        <v/>
      </c>
      <c r="P53" t="str">
        <f>IF(Input!O59="","",_xlfn.NUMBERVALUE(Input!O59))</f>
        <v/>
      </c>
      <c r="Q53" t="str">
        <f>IF(Input!P59="","",Input!P59)</f>
        <v/>
      </c>
      <c r="R53" t="str">
        <f>IF(Input!Q59="","",Input!Q59)</f>
        <v/>
      </c>
      <c r="S53" t="str">
        <f>IF(Input!R59="","",_xlfn.NUMBERVALUE(Input!R59))</f>
        <v/>
      </c>
      <c r="T53" t="str">
        <f>IF(Input!S59="","",Input!S59)</f>
        <v/>
      </c>
      <c r="U53" t="str">
        <f>IF(Input!T59="","",_xlfn.NUMBERVALUE(Input!T59))</f>
        <v/>
      </c>
      <c r="V53" t="str">
        <f>IF(Input!U59="","",(Input!U59))</f>
        <v/>
      </c>
      <c r="W53" t="str">
        <f>IF(Input!V59="","",_xlfn.NUMBERVALUE(Input!V59))</f>
        <v/>
      </c>
      <c r="X53" t="str">
        <f>IF(Input!W59="","",_xlfn.NUMBERVALUE(Input!W59))</f>
        <v/>
      </c>
      <c r="Y53" t="str">
        <f>IF(Input!X59="","",_xlfn.NUMBERVALUE(Input!X59))</f>
        <v/>
      </c>
      <c r="Z53" t="str">
        <f>IF(Input!Y59="","",_xlfn.NUMBERVALUE(Input!Y59))</f>
        <v/>
      </c>
    </row>
    <row r="54" spans="1:26" x14ac:dyDescent="0.25">
      <c r="A54" s="257" t="str">
        <f>IF(ISERROR(Input!A60),"",Input!A60)</f>
        <v/>
      </c>
      <c r="B54" t="str">
        <f t="shared" si="0"/>
        <v/>
      </c>
      <c r="C54" t="str">
        <f>IF(ISERROR(Input!B60),"",IF(Input!B60="","",Input!B60))</f>
        <v/>
      </c>
      <c r="D54" t="str">
        <f>IF(ISERROR(IF(Input!C60="","",Input!C60*1)),"",IF(Input!C60="","",Input!C60*1))</f>
        <v/>
      </c>
      <c r="E54" t="str">
        <f>IF(ISERROR(IF(Input!D60="","",Input!D60)),"",IF(Input!D60="","",Input!D60))</f>
        <v/>
      </c>
      <c r="F54" t="str">
        <f>IF(Input!E60="","",IF(ISNUMBER(_xlfn.NUMBERVALUE(Input!E60)),ROUND(Input!E60,0),Input!E60))</f>
        <v/>
      </c>
      <c r="G54" s="269" t="str">
        <f>IF(ISBLANK(Input!F60),"",(Input!F60))</f>
        <v/>
      </c>
      <c r="H54" t="str">
        <f>IF(Input!G60="","",Input!G60)</f>
        <v/>
      </c>
      <c r="I54" t="str">
        <f>IF(Input!H60="","",Input!H60)</f>
        <v/>
      </c>
      <c r="J54" t="str">
        <f>IFERROR(IF(Input!I60="","",IF(VLOOKUP(Input!D60,'Measure List'!$A$2:$D$5000,4,FALSE)="Residential","",Input!I60)),"")</f>
        <v/>
      </c>
      <c r="K54" t="str">
        <f>IF(Input!J60="","",Input!J60)</f>
        <v/>
      </c>
      <c r="L54" t="str">
        <f>IF(Input!K60="","",Input!K60)</f>
        <v/>
      </c>
      <c r="M54" t="str">
        <f>IF(Input!L60="","",Input!L60)</f>
        <v/>
      </c>
      <c r="N54" s="304" t="str">
        <f>IF(Input!M60="","",Input!M60)</f>
        <v/>
      </c>
      <c r="O54" t="str">
        <f>IF(Input!N60="","",IF(_xlfn.NUMBERVALUE(Input!N60)=0,"",_xlfn.NUMBERVALUE(Input!N60)))</f>
        <v/>
      </c>
      <c r="P54" t="str">
        <f>IF(Input!O60="","",_xlfn.NUMBERVALUE(Input!O60))</f>
        <v/>
      </c>
      <c r="Q54" t="str">
        <f>IF(Input!P60="","",Input!P60)</f>
        <v/>
      </c>
      <c r="R54" t="str">
        <f>IF(Input!Q60="","",Input!Q60)</f>
        <v/>
      </c>
      <c r="S54" t="str">
        <f>IF(Input!R60="","",_xlfn.NUMBERVALUE(Input!R60))</f>
        <v/>
      </c>
      <c r="T54" t="str">
        <f>IF(Input!S60="","",Input!S60)</f>
        <v/>
      </c>
      <c r="U54" t="str">
        <f>IF(Input!T60="","",_xlfn.NUMBERVALUE(Input!T60))</f>
        <v/>
      </c>
      <c r="V54" t="str">
        <f>IF(Input!U60="","",(Input!U60))</f>
        <v/>
      </c>
      <c r="W54" t="str">
        <f>IF(Input!V60="","",_xlfn.NUMBERVALUE(Input!V60))</f>
        <v/>
      </c>
      <c r="X54" t="str">
        <f>IF(Input!W60="","",_xlfn.NUMBERVALUE(Input!W60))</f>
        <v/>
      </c>
      <c r="Y54" t="str">
        <f>IF(Input!X60="","",_xlfn.NUMBERVALUE(Input!X60))</f>
        <v/>
      </c>
      <c r="Z54" t="str">
        <f>IF(Input!Y60="","",_xlfn.NUMBERVALUE(Input!Y60))</f>
        <v/>
      </c>
    </row>
    <row r="55" spans="1:26" x14ac:dyDescent="0.25">
      <c r="A55" s="257" t="str">
        <f>IF(ISERROR(Input!A61),"",Input!A61)</f>
        <v/>
      </c>
      <c r="B55" t="str">
        <f t="shared" si="0"/>
        <v/>
      </c>
      <c r="C55" t="str">
        <f>IF(ISERROR(Input!B61),"",IF(Input!B61="","",Input!B61))</f>
        <v/>
      </c>
      <c r="D55" t="str">
        <f>IF(ISERROR(IF(Input!C61="","",Input!C61*1)),"",IF(Input!C61="","",Input!C61*1))</f>
        <v/>
      </c>
      <c r="E55" t="str">
        <f>IF(ISERROR(IF(Input!D61="","",Input!D61)),"",IF(Input!D61="","",Input!D61))</f>
        <v/>
      </c>
      <c r="F55" t="str">
        <f>IF(Input!E61="","",IF(ISNUMBER(_xlfn.NUMBERVALUE(Input!E61)),ROUND(Input!E61,0),Input!E61))</f>
        <v/>
      </c>
      <c r="G55" s="269" t="str">
        <f>IF(ISBLANK(Input!F61),"",(Input!F61))</f>
        <v/>
      </c>
      <c r="H55" t="str">
        <f>IF(Input!G61="","",Input!G61)</f>
        <v/>
      </c>
      <c r="I55" t="str">
        <f>IF(Input!H61="","",Input!H61)</f>
        <v/>
      </c>
      <c r="J55" t="str">
        <f>IFERROR(IF(Input!I61="","",IF(VLOOKUP(Input!D61,'Measure List'!$A$2:$D$5000,4,FALSE)="Residential","",Input!I61)),"")</f>
        <v/>
      </c>
      <c r="K55" t="str">
        <f>IF(Input!J61="","",Input!J61)</f>
        <v/>
      </c>
      <c r="L55" t="str">
        <f>IF(Input!K61="","",Input!K61)</f>
        <v/>
      </c>
      <c r="M55" t="str">
        <f>IF(Input!L61="","",Input!L61)</f>
        <v/>
      </c>
      <c r="N55" s="304" t="str">
        <f>IF(Input!M61="","",Input!M61)</f>
        <v/>
      </c>
      <c r="O55" t="str">
        <f>IF(Input!N61="","",IF(_xlfn.NUMBERVALUE(Input!N61)=0,"",_xlfn.NUMBERVALUE(Input!N61)))</f>
        <v/>
      </c>
      <c r="P55" t="str">
        <f>IF(Input!O61="","",_xlfn.NUMBERVALUE(Input!O61))</f>
        <v/>
      </c>
      <c r="Q55" t="str">
        <f>IF(Input!P61="","",Input!P61)</f>
        <v/>
      </c>
      <c r="R55" t="str">
        <f>IF(Input!Q61="","",Input!Q61)</f>
        <v/>
      </c>
      <c r="S55" t="str">
        <f>IF(Input!R61="","",_xlfn.NUMBERVALUE(Input!R61))</f>
        <v/>
      </c>
      <c r="T55" t="str">
        <f>IF(Input!S61="","",Input!S61)</f>
        <v/>
      </c>
      <c r="U55" t="str">
        <f>IF(Input!T61="","",_xlfn.NUMBERVALUE(Input!T61))</f>
        <v/>
      </c>
      <c r="V55" t="str">
        <f>IF(Input!U61="","",(Input!U61))</f>
        <v/>
      </c>
      <c r="W55" t="str">
        <f>IF(Input!V61="","",_xlfn.NUMBERVALUE(Input!V61))</f>
        <v/>
      </c>
      <c r="X55" t="str">
        <f>IF(Input!W61="","",_xlfn.NUMBERVALUE(Input!W61))</f>
        <v/>
      </c>
      <c r="Y55" t="str">
        <f>IF(Input!X61="","",_xlfn.NUMBERVALUE(Input!X61))</f>
        <v/>
      </c>
      <c r="Z55" t="str">
        <f>IF(Input!Y61="","",_xlfn.NUMBERVALUE(Input!Y61))</f>
        <v/>
      </c>
    </row>
    <row r="56" spans="1:26" x14ac:dyDescent="0.25">
      <c r="A56" s="257" t="str">
        <f>IF(ISERROR(Input!A62),"",Input!A62)</f>
        <v/>
      </c>
      <c r="B56" t="str">
        <f t="shared" si="0"/>
        <v/>
      </c>
      <c r="C56" t="str">
        <f>IF(ISERROR(Input!B62),"",IF(Input!B62="","",Input!B62))</f>
        <v/>
      </c>
      <c r="D56" t="str">
        <f>IF(ISERROR(IF(Input!C62="","",Input!C62*1)),"",IF(Input!C62="","",Input!C62*1))</f>
        <v/>
      </c>
      <c r="E56" t="str">
        <f>IF(ISERROR(IF(Input!D62="","",Input!D62)),"",IF(Input!D62="","",Input!D62))</f>
        <v/>
      </c>
      <c r="F56" t="str">
        <f>IF(Input!E62="","",IF(ISNUMBER(_xlfn.NUMBERVALUE(Input!E62)),ROUND(Input!E62,0),Input!E62))</f>
        <v/>
      </c>
      <c r="G56" s="269" t="str">
        <f>IF(ISBLANK(Input!F62),"",(Input!F62))</f>
        <v/>
      </c>
      <c r="H56" t="str">
        <f>IF(Input!G62="","",Input!G62)</f>
        <v/>
      </c>
      <c r="I56" t="str">
        <f>IF(Input!H62="","",Input!H62)</f>
        <v/>
      </c>
      <c r="J56" t="str">
        <f>IFERROR(IF(Input!I62="","",IF(VLOOKUP(Input!D62,'Measure List'!$A$2:$D$5000,4,FALSE)="Residential","",Input!I62)),"")</f>
        <v/>
      </c>
      <c r="K56" t="str">
        <f>IF(Input!J62="","",Input!J62)</f>
        <v/>
      </c>
      <c r="L56" t="str">
        <f>IF(Input!K62="","",Input!K62)</f>
        <v/>
      </c>
      <c r="M56" t="str">
        <f>IF(Input!L62="","",Input!L62)</f>
        <v/>
      </c>
      <c r="N56" s="304" t="str">
        <f>IF(Input!M62="","",Input!M62)</f>
        <v/>
      </c>
      <c r="O56" t="str">
        <f>IF(Input!N62="","",IF(_xlfn.NUMBERVALUE(Input!N62)=0,"",_xlfn.NUMBERVALUE(Input!N62)))</f>
        <v/>
      </c>
      <c r="P56" t="str">
        <f>IF(Input!O62="","",_xlfn.NUMBERVALUE(Input!O62))</f>
        <v/>
      </c>
      <c r="Q56" t="str">
        <f>IF(Input!P62="","",Input!P62)</f>
        <v/>
      </c>
      <c r="R56" t="str">
        <f>IF(Input!Q62="","",Input!Q62)</f>
        <v/>
      </c>
      <c r="S56" t="str">
        <f>IF(Input!R62="","",_xlfn.NUMBERVALUE(Input!R62))</f>
        <v/>
      </c>
      <c r="T56" t="str">
        <f>IF(Input!S62="","",Input!S62)</f>
        <v/>
      </c>
      <c r="U56" t="str">
        <f>IF(Input!T62="","",_xlfn.NUMBERVALUE(Input!T62))</f>
        <v/>
      </c>
      <c r="V56" t="str">
        <f>IF(Input!U62="","",(Input!U62))</f>
        <v/>
      </c>
      <c r="W56" t="str">
        <f>IF(Input!V62="","",_xlfn.NUMBERVALUE(Input!V62))</f>
        <v/>
      </c>
      <c r="X56" t="str">
        <f>IF(Input!W62="","",_xlfn.NUMBERVALUE(Input!W62))</f>
        <v/>
      </c>
      <c r="Y56" t="str">
        <f>IF(Input!X62="","",_xlfn.NUMBERVALUE(Input!X62))</f>
        <v/>
      </c>
      <c r="Z56" t="str">
        <f>IF(Input!Y62="","",_xlfn.NUMBERVALUE(Input!Y62))</f>
        <v/>
      </c>
    </row>
    <row r="57" spans="1:26" x14ac:dyDescent="0.25">
      <c r="A57" s="257" t="str">
        <f>IF(ISERROR(Input!A63),"",Input!A63)</f>
        <v/>
      </c>
      <c r="B57" t="str">
        <f t="shared" si="0"/>
        <v/>
      </c>
      <c r="C57" t="str">
        <f>IF(ISERROR(Input!B63),"",IF(Input!B63="","",Input!B63))</f>
        <v/>
      </c>
      <c r="D57" t="str">
        <f>IF(ISERROR(IF(Input!C63="","",Input!C63*1)),"",IF(Input!C63="","",Input!C63*1))</f>
        <v/>
      </c>
      <c r="E57" t="str">
        <f>IF(ISERROR(IF(Input!D63="","",Input!D63)),"",IF(Input!D63="","",Input!D63))</f>
        <v/>
      </c>
      <c r="F57" t="str">
        <f>IF(Input!E63="","",IF(ISNUMBER(_xlfn.NUMBERVALUE(Input!E63)),ROUND(Input!E63,0),Input!E63))</f>
        <v/>
      </c>
      <c r="G57" s="269" t="str">
        <f>IF(ISBLANK(Input!F63),"",(Input!F63))</f>
        <v/>
      </c>
      <c r="H57" t="str">
        <f>IF(Input!G63="","",Input!G63)</f>
        <v/>
      </c>
      <c r="I57" t="str">
        <f>IF(Input!H63="","",Input!H63)</f>
        <v/>
      </c>
      <c r="J57" t="str">
        <f>IFERROR(IF(Input!I63="","",IF(VLOOKUP(Input!D63,'Measure List'!$A$2:$D$5000,4,FALSE)="Residential","",Input!I63)),"")</f>
        <v/>
      </c>
      <c r="K57" t="str">
        <f>IF(Input!J63="","",Input!J63)</f>
        <v/>
      </c>
      <c r="L57" t="str">
        <f>IF(Input!K63="","",Input!K63)</f>
        <v/>
      </c>
      <c r="M57" t="str">
        <f>IF(Input!L63="","",Input!L63)</f>
        <v/>
      </c>
      <c r="N57" s="304" t="str">
        <f>IF(Input!M63="","",Input!M63)</f>
        <v/>
      </c>
      <c r="O57" t="str">
        <f>IF(Input!N63="","",IF(_xlfn.NUMBERVALUE(Input!N63)=0,"",_xlfn.NUMBERVALUE(Input!N63)))</f>
        <v/>
      </c>
      <c r="P57" t="str">
        <f>IF(Input!O63="","",_xlfn.NUMBERVALUE(Input!O63))</f>
        <v/>
      </c>
      <c r="Q57" t="str">
        <f>IF(Input!P63="","",Input!P63)</f>
        <v/>
      </c>
      <c r="R57" t="str">
        <f>IF(Input!Q63="","",Input!Q63)</f>
        <v/>
      </c>
      <c r="S57" t="str">
        <f>IF(Input!R63="","",_xlfn.NUMBERVALUE(Input!R63))</f>
        <v/>
      </c>
      <c r="T57" t="str">
        <f>IF(Input!S63="","",Input!S63)</f>
        <v/>
      </c>
      <c r="U57" t="str">
        <f>IF(Input!T63="","",_xlfn.NUMBERVALUE(Input!T63))</f>
        <v/>
      </c>
      <c r="V57" t="str">
        <f>IF(Input!U63="","",(Input!U63))</f>
        <v/>
      </c>
      <c r="W57" t="str">
        <f>IF(Input!V63="","",_xlfn.NUMBERVALUE(Input!V63))</f>
        <v/>
      </c>
      <c r="X57" t="str">
        <f>IF(Input!W63="","",_xlfn.NUMBERVALUE(Input!W63))</f>
        <v/>
      </c>
      <c r="Y57" t="str">
        <f>IF(Input!X63="","",_xlfn.NUMBERVALUE(Input!X63))</f>
        <v/>
      </c>
      <c r="Z57" t="str">
        <f>IF(Input!Y63="","",_xlfn.NUMBERVALUE(Input!Y63))</f>
        <v/>
      </c>
    </row>
    <row r="58" spans="1:26" x14ac:dyDescent="0.25">
      <c r="A58" s="257" t="str">
        <f>IF(ISERROR(Input!A64),"",Input!A64)</f>
        <v/>
      </c>
      <c r="B58" t="str">
        <f t="shared" si="0"/>
        <v/>
      </c>
      <c r="C58" t="str">
        <f>IF(ISERROR(Input!B64),"",IF(Input!B64="","",Input!B64))</f>
        <v/>
      </c>
      <c r="D58" t="str">
        <f>IF(ISERROR(IF(Input!C64="","",Input!C64*1)),"",IF(Input!C64="","",Input!C64*1))</f>
        <v/>
      </c>
      <c r="E58" t="str">
        <f>IF(ISERROR(IF(Input!D64="","",Input!D64)),"",IF(Input!D64="","",Input!D64))</f>
        <v/>
      </c>
      <c r="F58" t="str">
        <f>IF(Input!E64="","",IF(ISNUMBER(_xlfn.NUMBERVALUE(Input!E64)),ROUND(Input!E64,0),Input!E64))</f>
        <v/>
      </c>
      <c r="G58" s="269" t="str">
        <f>IF(ISBLANK(Input!F64),"",(Input!F64))</f>
        <v/>
      </c>
      <c r="H58" t="str">
        <f>IF(Input!G64="","",Input!G64)</f>
        <v/>
      </c>
      <c r="I58" t="str">
        <f>IF(Input!H64="","",Input!H64)</f>
        <v/>
      </c>
      <c r="J58" t="str">
        <f>IFERROR(IF(Input!I64="","",IF(VLOOKUP(Input!D64,'Measure List'!$A$2:$D$5000,4,FALSE)="Residential","",Input!I64)),"")</f>
        <v/>
      </c>
      <c r="K58" t="str">
        <f>IF(Input!J64="","",Input!J64)</f>
        <v/>
      </c>
      <c r="L58" t="str">
        <f>IF(Input!K64="","",Input!K64)</f>
        <v/>
      </c>
      <c r="M58" t="str">
        <f>IF(Input!L64="","",Input!L64)</f>
        <v/>
      </c>
      <c r="N58" s="304" t="str">
        <f>IF(Input!M64="","",Input!M64)</f>
        <v/>
      </c>
      <c r="O58" t="str">
        <f>IF(Input!N64="","",IF(_xlfn.NUMBERVALUE(Input!N64)=0,"",_xlfn.NUMBERVALUE(Input!N64)))</f>
        <v/>
      </c>
      <c r="P58" t="str">
        <f>IF(Input!O64="","",_xlfn.NUMBERVALUE(Input!O64))</f>
        <v/>
      </c>
      <c r="Q58" t="str">
        <f>IF(Input!P64="","",Input!P64)</f>
        <v/>
      </c>
      <c r="R58" t="str">
        <f>IF(Input!Q64="","",Input!Q64)</f>
        <v/>
      </c>
      <c r="S58" t="str">
        <f>IF(Input!R64="","",_xlfn.NUMBERVALUE(Input!R64))</f>
        <v/>
      </c>
      <c r="T58" t="str">
        <f>IF(Input!S64="","",Input!S64)</f>
        <v/>
      </c>
      <c r="U58" t="str">
        <f>IF(Input!T64="","",_xlfn.NUMBERVALUE(Input!T64))</f>
        <v/>
      </c>
      <c r="V58" t="str">
        <f>IF(Input!U64="","",(Input!U64))</f>
        <v/>
      </c>
      <c r="W58" t="str">
        <f>IF(Input!V64="","",_xlfn.NUMBERVALUE(Input!V64))</f>
        <v/>
      </c>
      <c r="X58" t="str">
        <f>IF(Input!W64="","",_xlfn.NUMBERVALUE(Input!W64))</f>
        <v/>
      </c>
      <c r="Y58" t="str">
        <f>IF(Input!X64="","",_xlfn.NUMBERVALUE(Input!X64))</f>
        <v/>
      </c>
      <c r="Z58" t="str">
        <f>IF(Input!Y64="","",_xlfn.NUMBERVALUE(Input!Y64))</f>
        <v/>
      </c>
    </row>
    <row r="59" spans="1:26" x14ac:dyDescent="0.25">
      <c r="A59" s="257" t="str">
        <f>IF(ISERROR(Input!A65),"",Input!A65)</f>
        <v/>
      </c>
      <c r="B59" t="str">
        <f t="shared" si="0"/>
        <v/>
      </c>
      <c r="C59" t="str">
        <f>IF(ISERROR(Input!B65),"",IF(Input!B65="","",Input!B65))</f>
        <v/>
      </c>
      <c r="D59" t="str">
        <f>IF(ISERROR(IF(Input!C65="","",Input!C65*1)),"",IF(Input!C65="","",Input!C65*1))</f>
        <v/>
      </c>
      <c r="E59" t="str">
        <f>IF(ISERROR(IF(Input!D65="","",Input!D65)),"",IF(Input!D65="","",Input!D65))</f>
        <v/>
      </c>
      <c r="F59" t="str">
        <f>IF(Input!E65="","",IF(ISNUMBER(_xlfn.NUMBERVALUE(Input!E65)),ROUND(Input!E65,0),Input!E65))</f>
        <v/>
      </c>
      <c r="G59" s="269" t="str">
        <f>IF(ISBLANK(Input!F65),"",(Input!F65))</f>
        <v/>
      </c>
      <c r="H59" t="str">
        <f>IF(Input!G65="","",Input!G65)</f>
        <v/>
      </c>
      <c r="I59" t="str">
        <f>IF(Input!H65="","",Input!H65)</f>
        <v/>
      </c>
      <c r="J59" t="str">
        <f>IFERROR(IF(Input!I65="","",IF(VLOOKUP(Input!D65,'Measure List'!$A$2:$D$5000,4,FALSE)="Residential","",Input!I65)),"")</f>
        <v/>
      </c>
      <c r="K59" t="str">
        <f>IF(Input!J65="","",Input!J65)</f>
        <v/>
      </c>
      <c r="L59" t="str">
        <f>IF(Input!K65="","",Input!K65)</f>
        <v/>
      </c>
      <c r="M59" t="str">
        <f>IF(Input!L65="","",Input!L65)</f>
        <v/>
      </c>
      <c r="N59" s="304" t="str">
        <f>IF(Input!M65="","",Input!M65)</f>
        <v/>
      </c>
      <c r="O59" t="str">
        <f>IF(Input!N65="","",IF(_xlfn.NUMBERVALUE(Input!N65)=0,"",_xlfn.NUMBERVALUE(Input!N65)))</f>
        <v/>
      </c>
      <c r="P59" t="str">
        <f>IF(Input!O65="","",_xlfn.NUMBERVALUE(Input!O65))</f>
        <v/>
      </c>
      <c r="Q59" t="str">
        <f>IF(Input!P65="","",Input!P65)</f>
        <v/>
      </c>
      <c r="R59" t="str">
        <f>IF(Input!Q65="","",Input!Q65)</f>
        <v/>
      </c>
      <c r="S59" t="str">
        <f>IF(Input!R65="","",_xlfn.NUMBERVALUE(Input!R65))</f>
        <v/>
      </c>
      <c r="T59" t="str">
        <f>IF(Input!S65="","",Input!S65)</f>
        <v/>
      </c>
      <c r="U59" t="str">
        <f>IF(Input!T65="","",_xlfn.NUMBERVALUE(Input!T65))</f>
        <v/>
      </c>
      <c r="V59" t="str">
        <f>IF(Input!U65="","",(Input!U65))</f>
        <v/>
      </c>
      <c r="W59" t="str">
        <f>IF(Input!V65="","",_xlfn.NUMBERVALUE(Input!V65))</f>
        <v/>
      </c>
      <c r="X59" t="str">
        <f>IF(Input!W65="","",_xlfn.NUMBERVALUE(Input!W65))</f>
        <v/>
      </c>
      <c r="Y59" t="str">
        <f>IF(Input!X65="","",_xlfn.NUMBERVALUE(Input!X65))</f>
        <v/>
      </c>
      <c r="Z59" t="str">
        <f>IF(Input!Y65="","",_xlfn.NUMBERVALUE(Input!Y65))</f>
        <v/>
      </c>
    </row>
    <row r="60" spans="1:26" x14ac:dyDescent="0.25">
      <c r="A60" s="257" t="str">
        <f>IF(ISERROR(Input!A66),"",Input!A66)</f>
        <v/>
      </c>
      <c r="B60" t="str">
        <f t="shared" si="0"/>
        <v/>
      </c>
      <c r="C60" t="str">
        <f>IF(ISERROR(Input!B66),"",IF(Input!B66="","",Input!B66))</f>
        <v/>
      </c>
      <c r="D60" t="str">
        <f>IF(ISERROR(IF(Input!C66="","",Input!C66*1)),"",IF(Input!C66="","",Input!C66*1))</f>
        <v/>
      </c>
      <c r="E60" t="str">
        <f>IF(ISERROR(IF(Input!D66="","",Input!D66)),"",IF(Input!D66="","",Input!D66))</f>
        <v/>
      </c>
      <c r="F60" t="str">
        <f>IF(Input!E66="","",IF(ISNUMBER(_xlfn.NUMBERVALUE(Input!E66)),ROUND(Input!E66,0),Input!E66))</f>
        <v/>
      </c>
      <c r="G60" s="269" t="str">
        <f>IF(ISBLANK(Input!F66),"",(Input!F66))</f>
        <v/>
      </c>
      <c r="H60" t="str">
        <f>IF(Input!G66="","",Input!G66)</f>
        <v/>
      </c>
      <c r="I60" t="str">
        <f>IF(Input!H66="","",Input!H66)</f>
        <v/>
      </c>
      <c r="J60" t="str">
        <f>IFERROR(IF(Input!I66="","",IF(VLOOKUP(Input!D66,'Measure List'!$A$2:$D$5000,4,FALSE)="Residential","",Input!I66)),"")</f>
        <v/>
      </c>
      <c r="K60" t="str">
        <f>IF(Input!J66="","",Input!J66)</f>
        <v/>
      </c>
      <c r="L60" t="str">
        <f>IF(Input!K66="","",Input!K66)</f>
        <v/>
      </c>
      <c r="M60" t="str">
        <f>IF(Input!L66="","",Input!L66)</f>
        <v/>
      </c>
      <c r="N60" s="304" t="str">
        <f>IF(Input!M66="","",Input!M66)</f>
        <v/>
      </c>
      <c r="O60" t="str">
        <f>IF(Input!N66="","",IF(_xlfn.NUMBERVALUE(Input!N66)=0,"",_xlfn.NUMBERVALUE(Input!N66)))</f>
        <v/>
      </c>
      <c r="P60" t="str">
        <f>IF(Input!O66="","",_xlfn.NUMBERVALUE(Input!O66))</f>
        <v/>
      </c>
      <c r="Q60" t="str">
        <f>IF(Input!P66="","",Input!P66)</f>
        <v/>
      </c>
      <c r="R60" t="str">
        <f>IF(Input!Q66="","",Input!Q66)</f>
        <v/>
      </c>
      <c r="S60" t="str">
        <f>IF(Input!R66="","",_xlfn.NUMBERVALUE(Input!R66))</f>
        <v/>
      </c>
      <c r="T60" t="str">
        <f>IF(Input!S66="","",Input!S66)</f>
        <v/>
      </c>
      <c r="U60" t="str">
        <f>IF(Input!T66="","",_xlfn.NUMBERVALUE(Input!T66))</f>
        <v/>
      </c>
      <c r="V60" t="str">
        <f>IF(Input!U66="","",(Input!U66))</f>
        <v/>
      </c>
      <c r="W60" t="str">
        <f>IF(Input!V66="","",_xlfn.NUMBERVALUE(Input!V66))</f>
        <v/>
      </c>
      <c r="X60" t="str">
        <f>IF(Input!W66="","",_xlfn.NUMBERVALUE(Input!W66))</f>
        <v/>
      </c>
      <c r="Y60" t="str">
        <f>IF(Input!X66="","",_xlfn.NUMBERVALUE(Input!X66))</f>
        <v/>
      </c>
      <c r="Z60" t="str">
        <f>IF(Input!Y66="","",_xlfn.NUMBERVALUE(Input!Y66))</f>
        <v/>
      </c>
    </row>
    <row r="61" spans="1:26" x14ac:dyDescent="0.25">
      <c r="A61" s="257" t="str">
        <f>IF(ISERROR(Input!A67),"",Input!A67)</f>
        <v/>
      </c>
      <c r="B61" t="str">
        <f t="shared" si="0"/>
        <v/>
      </c>
      <c r="C61" t="str">
        <f>IF(ISERROR(Input!B67),"",IF(Input!B67="","",Input!B67))</f>
        <v/>
      </c>
      <c r="D61" t="str">
        <f>IF(ISERROR(IF(Input!C67="","",Input!C67*1)),"",IF(Input!C67="","",Input!C67*1))</f>
        <v/>
      </c>
      <c r="E61" t="str">
        <f>IF(ISERROR(IF(Input!D67="","",Input!D67)),"",IF(Input!D67="","",Input!D67))</f>
        <v/>
      </c>
      <c r="F61" t="str">
        <f>IF(Input!E67="","",IF(ISNUMBER(_xlfn.NUMBERVALUE(Input!E67)),ROUND(Input!E67,0),Input!E67))</f>
        <v/>
      </c>
      <c r="G61" s="269" t="str">
        <f>IF(ISBLANK(Input!F67),"",(Input!F67))</f>
        <v/>
      </c>
      <c r="H61" t="str">
        <f>IF(Input!G67="","",Input!G67)</f>
        <v/>
      </c>
      <c r="I61" t="str">
        <f>IF(Input!H67="","",Input!H67)</f>
        <v/>
      </c>
      <c r="J61" t="str">
        <f>IFERROR(IF(Input!I67="","",IF(VLOOKUP(Input!D67,'Measure List'!$A$2:$D$5000,4,FALSE)="Residential","",Input!I67)),"")</f>
        <v/>
      </c>
      <c r="K61" t="str">
        <f>IF(Input!J67="","",Input!J67)</f>
        <v/>
      </c>
      <c r="L61" t="str">
        <f>IF(Input!K67="","",Input!K67)</f>
        <v/>
      </c>
      <c r="M61" t="str">
        <f>IF(Input!L67="","",Input!L67)</f>
        <v/>
      </c>
      <c r="N61" s="304" t="str">
        <f>IF(Input!M67="","",Input!M67)</f>
        <v/>
      </c>
      <c r="O61" t="str">
        <f>IF(Input!N67="","",IF(_xlfn.NUMBERVALUE(Input!N67)=0,"",_xlfn.NUMBERVALUE(Input!N67)))</f>
        <v/>
      </c>
      <c r="P61" t="str">
        <f>IF(Input!O67="","",_xlfn.NUMBERVALUE(Input!O67))</f>
        <v/>
      </c>
      <c r="Q61" t="str">
        <f>IF(Input!P67="","",Input!P67)</f>
        <v/>
      </c>
      <c r="R61" t="str">
        <f>IF(Input!Q67="","",Input!Q67)</f>
        <v/>
      </c>
      <c r="S61" t="str">
        <f>IF(Input!R67="","",_xlfn.NUMBERVALUE(Input!R67))</f>
        <v/>
      </c>
      <c r="T61" t="str">
        <f>IF(Input!S67="","",Input!S67)</f>
        <v/>
      </c>
      <c r="U61" t="str">
        <f>IF(Input!T67="","",_xlfn.NUMBERVALUE(Input!T67))</f>
        <v/>
      </c>
      <c r="V61" t="str">
        <f>IF(Input!U67="","",(Input!U67))</f>
        <v/>
      </c>
      <c r="W61" t="str">
        <f>IF(Input!V67="","",_xlfn.NUMBERVALUE(Input!V67))</f>
        <v/>
      </c>
      <c r="X61" t="str">
        <f>IF(Input!W67="","",_xlfn.NUMBERVALUE(Input!W67))</f>
        <v/>
      </c>
      <c r="Y61" t="str">
        <f>IF(Input!X67="","",_xlfn.NUMBERVALUE(Input!X67))</f>
        <v/>
      </c>
      <c r="Z61" t="str">
        <f>IF(Input!Y67="","",_xlfn.NUMBERVALUE(Input!Y67))</f>
        <v/>
      </c>
    </row>
    <row r="62" spans="1:26" x14ac:dyDescent="0.25">
      <c r="A62" s="257" t="str">
        <f>IF(ISERROR(Input!A68),"",Input!A68)</f>
        <v/>
      </c>
      <c r="B62" t="str">
        <f t="shared" si="0"/>
        <v/>
      </c>
      <c r="C62" t="str">
        <f>IF(ISERROR(Input!B68),"",IF(Input!B68="","",Input!B68))</f>
        <v/>
      </c>
      <c r="D62" t="str">
        <f>IF(ISERROR(IF(Input!C68="","",Input!C68*1)),"",IF(Input!C68="","",Input!C68*1))</f>
        <v/>
      </c>
      <c r="E62" t="str">
        <f>IF(ISERROR(IF(Input!D68="","",Input!D68)),"",IF(Input!D68="","",Input!D68))</f>
        <v/>
      </c>
      <c r="F62" t="str">
        <f>IF(Input!E68="","",IF(ISNUMBER(_xlfn.NUMBERVALUE(Input!E68)),ROUND(Input!E68,0),Input!E68))</f>
        <v/>
      </c>
      <c r="G62" s="269" t="str">
        <f>IF(ISBLANK(Input!F68),"",(Input!F68))</f>
        <v/>
      </c>
      <c r="H62" t="str">
        <f>IF(Input!G68="","",Input!G68)</f>
        <v/>
      </c>
      <c r="I62" t="str">
        <f>IF(Input!H68="","",Input!H68)</f>
        <v/>
      </c>
      <c r="J62" t="str">
        <f>IFERROR(IF(Input!I68="","",IF(VLOOKUP(Input!D68,'Measure List'!$A$2:$D$5000,4,FALSE)="Residential","",Input!I68)),"")</f>
        <v/>
      </c>
      <c r="K62" t="str">
        <f>IF(Input!J68="","",Input!J68)</f>
        <v/>
      </c>
      <c r="L62" t="str">
        <f>IF(Input!K68="","",Input!K68)</f>
        <v/>
      </c>
      <c r="M62" t="str">
        <f>IF(Input!L68="","",Input!L68)</f>
        <v/>
      </c>
      <c r="N62" s="304" t="str">
        <f>IF(Input!M68="","",Input!M68)</f>
        <v/>
      </c>
      <c r="O62" t="str">
        <f>IF(Input!N68="","",IF(_xlfn.NUMBERVALUE(Input!N68)=0,"",_xlfn.NUMBERVALUE(Input!N68)))</f>
        <v/>
      </c>
      <c r="P62" t="str">
        <f>IF(Input!O68="","",_xlfn.NUMBERVALUE(Input!O68))</f>
        <v/>
      </c>
      <c r="Q62" t="str">
        <f>IF(Input!P68="","",Input!P68)</f>
        <v/>
      </c>
      <c r="R62" t="str">
        <f>IF(Input!Q68="","",Input!Q68)</f>
        <v/>
      </c>
      <c r="S62" t="str">
        <f>IF(Input!R68="","",_xlfn.NUMBERVALUE(Input!R68))</f>
        <v/>
      </c>
      <c r="T62" t="str">
        <f>IF(Input!S68="","",Input!S68)</f>
        <v/>
      </c>
      <c r="U62" t="str">
        <f>IF(Input!T68="","",_xlfn.NUMBERVALUE(Input!T68))</f>
        <v/>
      </c>
      <c r="V62" t="str">
        <f>IF(Input!U68="","",(Input!U68))</f>
        <v/>
      </c>
      <c r="W62" t="str">
        <f>IF(Input!V68="","",_xlfn.NUMBERVALUE(Input!V68))</f>
        <v/>
      </c>
      <c r="X62" t="str">
        <f>IF(Input!W68="","",_xlfn.NUMBERVALUE(Input!W68))</f>
        <v/>
      </c>
      <c r="Y62" t="str">
        <f>IF(Input!X68="","",_xlfn.NUMBERVALUE(Input!X68))</f>
        <v/>
      </c>
      <c r="Z62" t="str">
        <f>IF(Input!Y68="","",_xlfn.NUMBERVALUE(Input!Y68))</f>
        <v/>
      </c>
    </row>
    <row r="63" spans="1:26" x14ac:dyDescent="0.25">
      <c r="A63" s="257" t="str">
        <f>IF(ISERROR(Input!A69),"",Input!A69)</f>
        <v/>
      </c>
      <c r="B63" t="str">
        <f t="shared" si="0"/>
        <v/>
      </c>
      <c r="C63" t="str">
        <f>IF(ISERROR(Input!B69),"",IF(Input!B69="","",Input!B69))</f>
        <v/>
      </c>
      <c r="D63" t="str">
        <f>IF(ISERROR(IF(Input!C69="","",Input!C69*1)),"",IF(Input!C69="","",Input!C69*1))</f>
        <v/>
      </c>
      <c r="E63" t="str">
        <f>IF(ISERROR(IF(Input!D69="","",Input!D69)),"",IF(Input!D69="","",Input!D69))</f>
        <v/>
      </c>
      <c r="F63" t="str">
        <f>IF(Input!E69="","",IF(ISNUMBER(_xlfn.NUMBERVALUE(Input!E69)),ROUND(Input!E69,0),Input!E69))</f>
        <v/>
      </c>
      <c r="G63" s="269" t="str">
        <f>IF(ISBLANK(Input!F69),"",(Input!F69))</f>
        <v/>
      </c>
      <c r="H63" t="str">
        <f>IF(Input!G69="","",Input!G69)</f>
        <v/>
      </c>
      <c r="I63" t="str">
        <f>IF(Input!H69="","",Input!H69)</f>
        <v/>
      </c>
      <c r="J63" t="str">
        <f>IFERROR(IF(Input!I69="","",IF(VLOOKUP(Input!D69,'Measure List'!$A$2:$D$5000,4,FALSE)="Residential","",Input!I69)),"")</f>
        <v/>
      </c>
      <c r="K63" t="str">
        <f>IF(Input!J69="","",Input!J69)</f>
        <v/>
      </c>
      <c r="L63" t="str">
        <f>IF(Input!K69="","",Input!K69)</f>
        <v/>
      </c>
      <c r="M63" t="str">
        <f>IF(Input!L69="","",Input!L69)</f>
        <v/>
      </c>
      <c r="N63" s="304" t="str">
        <f>IF(Input!M69="","",Input!M69)</f>
        <v/>
      </c>
      <c r="O63" t="str">
        <f>IF(Input!N69="","",IF(_xlfn.NUMBERVALUE(Input!N69)=0,"",_xlfn.NUMBERVALUE(Input!N69)))</f>
        <v/>
      </c>
      <c r="P63" t="str">
        <f>IF(Input!O69="","",_xlfn.NUMBERVALUE(Input!O69))</f>
        <v/>
      </c>
      <c r="Q63" t="str">
        <f>IF(Input!P69="","",Input!P69)</f>
        <v/>
      </c>
      <c r="R63" t="str">
        <f>IF(Input!Q69="","",Input!Q69)</f>
        <v/>
      </c>
      <c r="S63" t="str">
        <f>IF(Input!R69="","",_xlfn.NUMBERVALUE(Input!R69))</f>
        <v/>
      </c>
      <c r="T63" t="str">
        <f>IF(Input!S69="","",Input!S69)</f>
        <v/>
      </c>
      <c r="U63" t="str">
        <f>IF(Input!T69="","",_xlfn.NUMBERVALUE(Input!T69))</f>
        <v/>
      </c>
      <c r="V63" t="str">
        <f>IF(Input!U69="","",(Input!U69))</f>
        <v/>
      </c>
      <c r="W63" t="str">
        <f>IF(Input!V69="","",_xlfn.NUMBERVALUE(Input!V69))</f>
        <v/>
      </c>
      <c r="X63" t="str">
        <f>IF(Input!W69="","",_xlfn.NUMBERVALUE(Input!W69))</f>
        <v/>
      </c>
      <c r="Y63" t="str">
        <f>IF(Input!X69="","",_xlfn.NUMBERVALUE(Input!X69))</f>
        <v/>
      </c>
      <c r="Z63" t="str">
        <f>IF(Input!Y69="","",_xlfn.NUMBERVALUE(Input!Y69))</f>
        <v/>
      </c>
    </row>
    <row r="64" spans="1:26" x14ac:dyDescent="0.25">
      <c r="A64" s="257" t="str">
        <f>IF(ISERROR(Input!A70),"",Input!A70)</f>
        <v/>
      </c>
      <c r="B64" t="str">
        <f t="shared" si="0"/>
        <v/>
      </c>
      <c r="C64" t="str">
        <f>IF(ISERROR(Input!B70),"",IF(Input!B70="","",Input!B70))</f>
        <v/>
      </c>
      <c r="D64" t="str">
        <f>IF(ISERROR(IF(Input!C70="","",Input!C70*1)),"",IF(Input!C70="","",Input!C70*1))</f>
        <v/>
      </c>
      <c r="E64" t="str">
        <f>IF(ISERROR(IF(Input!D70="","",Input!D70)),"",IF(Input!D70="","",Input!D70))</f>
        <v/>
      </c>
      <c r="F64" t="str">
        <f>IF(Input!E70="","",IF(ISNUMBER(_xlfn.NUMBERVALUE(Input!E70)),ROUND(Input!E70,0),Input!E70))</f>
        <v/>
      </c>
      <c r="G64" s="269" t="str">
        <f>IF(ISBLANK(Input!F70),"",(Input!F70))</f>
        <v/>
      </c>
      <c r="H64" t="str">
        <f>IF(Input!G70="","",Input!G70)</f>
        <v/>
      </c>
      <c r="I64" t="str">
        <f>IF(Input!H70="","",Input!H70)</f>
        <v/>
      </c>
      <c r="J64" t="str">
        <f>IFERROR(IF(Input!I70="","",IF(VLOOKUP(Input!D70,'Measure List'!$A$2:$D$5000,4,FALSE)="Residential","",Input!I70)),"")</f>
        <v/>
      </c>
      <c r="K64" t="str">
        <f>IF(Input!J70="","",Input!J70)</f>
        <v/>
      </c>
      <c r="L64" t="str">
        <f>IF(Input!K70="","",Input!K70)</f>
        <v/>
      </c>
      <c r="M64" t="str">
        <f>IF(Input!L70="","",Input!L70)</f>
        <v/>
      </c>
      <c r="N64" s="304" t="str">
        <f>IF(Input!M70="","",Input!M70)</f>
        <v/>
      </c>
      <c r="O64" t="str">
        <f>IF(Input!N70="","",IF(_xlfn.NUMBERVALUE(Input!N70)=0,"",_xlfn.NUMBERVALUE(Input!N70)))</f>
        <v/>
      </c>
      <c r="P64" t="str">
        <f>IF(Input!O70="","",_xlfn.NUMBERVALUE(Input!O70))</f>
        <v/>
      </c>
      <c r="Q64" t="str">
        <f>IF(Input!P70="","",Input!P70)</f>
        <v/>
      </c>
      <c r="R64" t="str">
        <f>IF(Input!Q70="","",Input!Q70)</f>
        <v/>
      </c>
      <c r="S64" t="str">
        <f>IF(Input!R70="","",_xlfn.NUMBERVALUE(Input!R70))</f>
        <v/>
      </c>
      <c r="T64" t="str">
        <f>IF(Input!S70="","",Input!S70)</f>
        <v/>
      </c>
      <c r="U64" t="str">
        <f>IF(Input!T70="","",_xlfn.NUMBERVALUE(Input!T70))</f>
        <v/>
      </c>
      <c r="V64" t="str">
        <f>IF(Input!U70="","",(Input!U70))</f>
        <v/>
      </c>
      <c r="W64" t="str">
        <f>IF(Input!V70="","",_xlfn.NUMBERVALUE(Input!V70))</f>
        <v/>
      </c>
      <c r="X64" t="str">
        <f>IF(Input!W70="","",_xlfn.NUMBERVALUE(Input!W70))</f>
        <v/>
      </c>
      <c r="Y64" t="str">
        <f>IF(Input!X70="","",_xlfn.NUMBERVALUE(Input!X70))</f>
        <v/>
      </c>
      <c r="Z64" t="str">
        <f>IF(Input!Y70="","",_xlfn.NUMBERVALUE(Input!Y70))</f>
        <v/>
      </c>
    </row>
    <row r="65" spans="1:26" x14ac:dyDescent="0.25">
      <c r="A65" s="257" t="str">
        <f>IF(ISERROR(Input!A71),"",Input!A71)</f>
        <v/>
      </c>
      <c r="B65" t="str">
        <f t="shared" si="0"/>
        <v/>
      </c>
      <c r="C65" t="str">
        <f>IF(ISERROR(Input!B71),"",IF(Input!B71="","",Input!B71))</f>
        <v/>
      </c>
      <c r="D65" t="str">
        <f>IF(ISERROR(IF(Input!C71="","",Input!C71*1)),"",IF(Input!C71="","",Input!C71*1))</f>
        <v/>
      </c>
      <c r="E65" t="str">
        <f>IF(ISERROR(IF(Input!D71="","",Input!D71)),"",IF(Input!D71="","",Input!D71))</f>
        <v/>
      </c>
      <c r="F65" t="str">
        <f>IF(Input!E71="","",IF(ISNUMBER(_xlfn.NUMBERVALUE(Input!E71)),ROUND(Input!E71,0),Input!E71))</f>
        <v/>
      </c>
      <c r="G65" s="269" t="str">
        <f>IF(ISBLANK(Input!F71),"",(Input!F71))</f>
        <v/>
      </c>
      <c r="H65" t="str">
        <f>IF(Input!G71="","",Input!G71)</f>
        <v/>
      </c>
      <c r="I65" t="str">
        <f>IF(Input!H71="","",Input!H71)</f>
        <v/>
      </c>
      <c r="J65" t="str">
        <f>IFERROR(IF(Input!I71="","",IF(VLOOKUP(Input!D71,'Measure List'!$A$2:$D$5000,4,FALSE)="Residential","",Input!I71)),"")</f>
        <v/>
      </c>
      <c r="K65" t="str">
        <f>IF(Input!J71="","",Input!J71)</f>
        <v/>
      </c>
      <c r="L65" t="str">
        <f>IF(Input!K71="","",Input!K71)</f>
        <v/>
      </c>
      <c r="M65" t="str">
        <f>IF(Input!L71="","",Input!L71)</f>
        <v/>
      </c>
      <c r="N65" s="304" t="str">
        <f>IF(Input!M71="","",Input!M71)</f>
        <v/>
      </c>
      <c r="O65" t="str">
        <f>IF(Input!N71="","",IF(_xlfn.NUMBERVALUE(Input!N71)=0,"",_xlfn.NUMBERVALUE(Input!N71)))</f>
        <v/>
      </c>
      <c r="P65" t="str">
        <f>IF(Input!O71="","",_xlfn.NUMBERVALUE(Input!O71))</f>
        <v/>
      </c>
      <c r="Q65" t="str">
        <f>IF(Input!P71="","",Input!P71)</f>
        <v/>
      </c>
      <c r="R65" t="str">
        <f>IF(Input!Q71="","",Input!Q71)</f>
        <v/>
      </c>
      <c r="S65" t="str">
        <f>IF(Input!R71="","",_xlfn.NUMBERVALUE(Input!R71))</f>
        <v/>
      </c>
      <c r="T65" t="str">
        <f>IF(Input!S71="","",Input!S71)</f>
        <v/>
      </c>
      <c r="U65" t="str">
        <f>IF(Input!T71="","",_xlfn.NUMBERVALUE(Input!T71))</f>
        <v/>
      </c>
      <c r="V65" t="str">
        <f>IF(Input!U71="","",(Input!U71))</f>
        <v/>
      </c>
      <c r="W65" t="str">
        <f>IF(Input!V71="","",_xlfn.NUMBERVALUE(Input!V71))</f>
        <v/>
      </c>
      <c r="X65" t="str">
        <f>IF(Input!W71="","",_xlfn.NUMBERVALUE(Input!W71))</f>
        <v/>
      </c>
      <c r="Y65" t="str">
        <f>IF(Input!X71="","",_xlfn.NUMBERVALUE(Input!X71))</f>
        <v/>
      </c>
      <c r="Z65" t="str">
        <f>IF(Input!Y71="","",_xlfn.NUMBERVALUE(Input!Y71))</f>
        <v/>
      </c>
    </row>
    <row r="66" spans="1:26" x14ac:dyDescent="0.25">
      <c r="A66" s="257" t="str">
        <f>IF(ISERROR(Input!A72),"",Input!A72)</f>
        <v/>
      </c>
      <c r="B66" t="str">
        <f t="shared" si="0"/>
        <v/>
      </c>
      <c r="C66" t="str">
        <f>IF(ISERROR(Input!B72),"",IF(Input!B72="","",Input!B72))</f>
        <v/>
      </c>
      <c r="D66" t="str">
        <f>IF(ISERROR(IF(Input!C72="","",Input!C72*1)),"",IF(Input!C72="","",Input!C72*1))</f>
        <v/>
      </c>
      <c r="E66" t="str">
        <f>IF(ISERROR(IF(Input!D72="","",Input!D72)),"",IF(Input!D72="","",Input!D72))</f>
        <v/>
      </c>
      <c r="F66" t="str">
        <f>IF(Input!E72="","",IF(ISNUMBER(_xlfn.NUMBERVALUE(Input!E72)),ROUND(Input!E72,0),Input!E72))</f>
        <v/>
      </c>
      <c r="G66" s="269" t="str">
        <f>IF(ISBLANK(Input!F72),"",(Input!F72))</f>
        <v/>
      </c>
      <c r="H66" t="str">
        <f>IF(Input!G72="","",Input!G72)</f>
        <v/>
      </c>
      <c r="I66" t="str">
        <f>IF(Input!H72="","",Input!H72)</f>
        <v/>
      </c>
      <c r="J66" t="str">
        <f>IFERROR(IF(Input!I72="","",IF(VLOOKUP(Input!D72,'Measure List'!$A$2:$D$5000,4,FALSE)="Residential","",Input!I72)),"")</f>
        <v/>
      </c>
      <c r="K66" t="str">
        <f>IF(Input!J72="","",Input!J72)</f>
        <v/>
      </c>
      <c r="L66" t="str">
        <f>IF(Input!K72="","",Input!K72)</f>
        <v/>
      </c>
      <c r="M66" t="str">
        <f>IF(Input!L72="","",Input!L72)</f>
        <v/>
      </c>
      <c r="N66" s="304" t="str">
        <f>IF(Input!M72="","",Input!M72)</f>
        <v/>
      </c>
      <c r="O66" t="str">
        <f>IF(Input!N72="","",IF(_xlfn.NUMBERVALUE(Input!N72)=0,"",_xlfn.NUMBERVALUE(Input!N72)))</f>
        <v/>
      </c>
      <c r="P66" t="str">
        <f>IF(Input!O72="","",_xlfn.NUMBERVALUE(Input!O72))</f>
        <v/>
      </c>
      <c r="Q66" t="str">
        <f>IF(Input!P72="","",Input!P72)</f>
        <v/>
      </c>
      <c r="R66" t="str">
        <f>IF(Input!Q72="","",Input!Q72)</f>
        <v/>
      </c>
      <c r="S66" t="str">
        <f>IF(Input!R72="","",_xlfn.NUMBERVALUE(Input!R72))</f>
        <v/>
      </c>
      <c r="T66" t="str">
        <f>IF(Input!S72="","",Input!S72)</f>
        <v/>
      </c>
      <c r="U66" t="str">
        <f>IF(Input!T72="","",_xlfn.NUMBERVALUE(Input!T72))</f>
        <v/>
      </c>
      <c r="V66" t="str">
        <f>IF(Input!U72="","",(Input!U72))</f>
        <v/>
      </c>
      <c r="W66" t="str">
        <f>IF(Input!V72="","",_xlfn.NUMBERVALUE(Input!V72))</f>
        <v/>
      </c>
      <c r="X66" t="str">
        <f>IF(Input!W72="","",_xlfn.NUMBERVALUE(Input!W72))</f>
        <v/>
      </c>
      <c r="Y66" t="str">
        <f>IF(Input!X72="","",_xlfn.NUMBERVALUE(Input!X72))</f>
        <v/>
      </c>
      <c r="Z66" t="str">
        <f>IF(Input!Y72="","",_xlfn.NUMBERVALUE(Input!Y72))</f>
        <v/>
      </c>
    </row>
    <row r="67" spans="1:26" x14ac:dyDescent="0.25">
      <c r="A67" s="257" t="str">
        <f>IF(ISERROR(Input!A73),"",Input!A73)</f>
        <v/>
      </c>
      <c r="B67" t="str">
        <f t="shared" ref="B67:B130" si="1">IF(A67="","",$AA$2)</f>
        <v/>
      </c>
      <c r="C67" t="str">
        <f>IF(ISERROR(Input!B73),"",IF(Input!B73="","",Input!B73))</f>
        <v/>
      </c>
      <c r="D67" t="str">
        <f>IF(ISERROR(IF(Input!C73="","",Input!C73*1)),"",IF(Input!C73="","",Input!C73*1))</f>
        <v/>
      </c>
      <c r="E67" t="str">
        <f>IF(ISERROR(IF(Input!D73="","",Input!D73)),"",IF(Input!D73="","",Input!D73))</f>
        <v/>
      </c>
      <c r="F67" t="str">
        <f>IF(Input!E73="","",IF(ISNUMBER(_xlfn.NUMBERVALUE(Input!E73)),ROUND(Input!E73,0),Input!E73))</f>
        <v/>
      </c>
      <c r="G67" s="269" t="str">
        <f>IF(ISBLANK(Input!F73),"",(Input!F73))</f>
        <v/>
      </c>
      <c r="H67" t="str">
        <f>IF(Input!G73="","",Input!G73)</f>
        <v/>
      </c>
      <c r="I67" t="str">
        <f>IF(Input!H73="","",Input!H73)</f>
        <v/>
      </c>
      <c r="J67" t="str">
        <f>IFERROR(IF(Input!I73="","",IF(VLOOKUP(Input!D73,'Measure List'!$A$2:$D$5000,4,FALSE)="Residential","",Input!I73)),"")</f>
        <v/>
      </c>
      <c r="K67" t="str">
        <f>IF(Input!J73="","",Input!J73)</f>
        <v/>
      </c>
      <c r="L67" t="str">
        <f>IF(Input!K73="","",Input!K73)</f>
        <v/>
      </c>
      <c r="M67" t="str">
        <f>IF(Input!L73="","",Input!L73)</f>
        <v/>
      </c>
      <c r="N67" s="304" t="str">
        <f>IF(Input!M73="","",Input!M73)</f>
        <v/>
      </c>
      <c r="O67" t="str">
        <f>IF(Input!N73="","",IF(_xlfn.NUMBERVALUE(Input!N73)=0,"",_xlfn.NUMBERVALUE(Input!N73)))</f>
        <v/>
      </c>
      <c r="P67" t="str">
        <f>IF(Input!O73="","",_xlfn.NUMBERVALUE(Input!O73))</f>
        <v/>
      </c>
      <c r="Q67" t="str">
        <f>IF(Input!P73="","",Input!P73)</f>
        <v/>
      </c>
      <c r="R67" t="str">
        <f>IF(Input!Q73="","",Input!Q73)</f>
        <v/>
      </c>
      <c r="S67" t="str">
        <f>IF(Input!R73="","",_xlfn.NUMBERVALUE(Input!R73))</f>
        <v/>
      </c>
      <c r="T67" t="str">
        <f>IF(Input!S73="","",Input!S73)</f>
        <v/>
      </c>
      <c r="U67" t="str">
        <f>IF(Input!T73="","",_xlfn.NUMBERVALUE(Input!T73))</f>
        <v/>
      </c>
      <c r="V67" t="str">
        <f>IF(Input!U73="","",(Input!U73))</f>
        <v/>
      </c>
      <c r="W67" t="str">
        <f>IF(Input!V73="","",_xlfn.NUMBERVALUE(Input!V73))</f>
        <v/>
      </c>
      <c r="X67" t="str">
        <f>IF(Input!W73="","",_xlfn.NUMBERVALUE(Input!W73))</f>
        <v/>
      </c>
      <c r="Y67" t="str">
        <f>IF(Input!X73="","",_xlfn.NUMBERVALUE(Input!X73))</f>
        <v/>
      </c>
      <c r="Z67" t="str">
        <f>IF(Input!Y73="","",_xlfn.NUMBERVALUE(Input!Y73))</f>
        <v/>
      </c>
    </row>
    <row r="68" spans="1:26" x14ac:dyDescent="0.25">
      <c r="A68" s="257" t="str">
        <f>IF(ISERROR(Input!A74),"",Input!A74)</f>
        <v/>
      </c>
      <c r="B68" t="str">
        <f t="shared" si="1"/>
        <v/>
      </c>
      <c r="C68" t="str">
        <f>IF(ISERROR(Input!B74),"",IF(Input!B74="","",Input!B74))</f>
        <v/>
      </c>
      <c r="D68" t="str">
        <f>IF(ISERROR(IF(Input!C74="","",Input!C74*1)),"",IF(Input!C74="","",Input!C74*1))</f>
        <v/>
      </c>
      <c r="E68" t="str">
        <f>IF(ISERROR(IF(Input!D74="","",Input!D74)),"",IF(Input!D74="","",Input!D74))</f>
        <v/>
      </c>
      <c r="F68" t="str">
        <f>IF(Input!E74="","",IF(ISNUMBER(_xlfn.NUMBERVALUE(Input!E74)),ROUND(Input!E74,0),Input!E74))</f>
        <v/>
      </c>
      <c r="G68" s="269" t="str">
        <f>IF(ISBLANK(Input!F74),"",(Input!F74))</f>
        <v/>
      </c>
      <c r="H68" t="str">
        <f>IF(Input!G74="","",Input!G74)</f>
        <v/>
      </c>
      <c r="I68" t="str">
        <f>IF(Input!H74="","",Input!H74)</f>
        <v/>
      </c>
      <c r="J68" t="str">
        <f>IFERROR(IF(Input!I74="","",IF(VLOOKUP(Input!D74,'Measure List'!$A$2:$D$5000,4,FALSE)="Residential","",Input!I74)),"")</f>
        <v/>
      </c>
      <c r="K68" t="str">
        <f>IF(Input!J74="","",Input!J74)</f>
        <v/>
      </c>
      <c r="L68" t="str">
        <f>IF(Input!K74="","",Input!K74)</f>
        <v/>
      </c>
      <c r="M68" t="str">
        <f>IF(Input!L74="","",Input!L74)</f>
        <v/>
      </c>
      <c r="N68" s="304" t="str">
        <f>IF(Input!M74="","",Input!M74)</f>
        <v/>
      </c>
      <c r="O68" t="str">
        <f>IF(Input!N74="","",IF(_xlfn.NUMBERVALUE(Input!N74)=0,"",_xlfn.NUMBERVALUE(Input!N74)))</f>
        <v/>
      </c>
      <c r="P68" t="str">
        <f>IF(Input!O74="","",_xlfn.NUMBERVALUE(Input!O74))</f>
        <v/>
      </c>
      <c r="Q68" t="str">
        <f>IF(Input!P74="","",Input!P74)</f>
        <v/>
      </c>
      <c r="R68" t="str">
        <f>IF(Input!Q74="","",Input!Q74)</f>
        <v/>
      </c>
      <c r="S68" t="str">
        <f>IF(Input!R74="","",_xlfn.NUMBERVALUE(Input!R74))</f>
        <v/>
      </c>
      <c r="T68" t="str">
        <f>IF(Input!S74="","",Input!S74)</f>
        <v/>
      </c>
      <c r="U68" t="str">
        <f>IF(Input!T74="","",_xlfn.NUMBERVALUE(Input!T74))</f>
        <v/>
      </c>
      <c r="V68" t="str">
        <f>IF(Input!U74="","",(Input!U74))</f>
        <v/>
      </c>
      <c r="W68" t="str">
        <f>IF(Input!V74="","",_xlfn.NUMBERVALUE(Input!V74))</f>
        <v/>
      </c>
      <c r="X68" t="str">
        <f>IF(Input!W74="","",_xlfn.NUMBERVALUE(Input!W74))</f>
        <v/>
      </c>
      <c r="Y68" t="str">
        <f>IF(Input!X74="","",_xlfn.NUMBERVALUE(Input!X74))</f>
        <v/>
      </c>
      <c r="Z68" t="str">
        <f>IF(Input!Y74="","",_xlfn.NUMBERVALUE(Input!Y74))</f>
        <v/>
      </c>
    </row>
    <row r="69" spans="1:26" x14ac:dyDescent="0.25">
      <c r="A69" s="257" t="str">
        <f>IF(ISERROR(Input!A75),"",Input!A75)</f>
        <v/>
      </c>
      <c r="B69" t="str">
        <f t="shared" si="1"/>
        <v/>
      </c>
      <c r="C69" t="str">
        <f>IF(ISERROR(Input!B75),"",IF(Input!B75="","",Input!B75))</f>
        <v/>
      </c>
      <c r="D69" t="str">
        <f>IF(ISERROR(IF(Input!C75="","",Input!C75*1)),"",IF(Input!C75="","",Input!C75*1))</f>
        <v/>
      </c>
      <c r="E69" t="str">
        <f>IF(ISERROR(IF(Input!D75="","",Input!D75)),"",IF(Input!D75="","",Input!D75))</f>
        <v/>
      </c>
      <c r="F69" t="str">
        <f>IF(Input!E75="","",IF(ISNUMBER(_xlfn.NUMBERVALUE(Input!E75)),ROUND(Input!E75,0),Input!E75))</f>
        <v/>
      </c>
      <c r="G69" s="269" t="str">
        <f>IF(ISBLANK(Input!F75),"",(Input!F75))</f>
        <v/>
      </c>
      <c r="H69" t="str">
        <f>IF(Input!G75="","",Input!G75)</f>
        <v/>
      </c>
      <c r="I69" t="str">
        <f>IF(Input!H75="","",Input!H75)</f>
        <v/>
      </c>
      <c r="J69" t="str">
        <f>IFERROR(IF(Input!I75="","",IF(VLOOKUP(Input!D75,'Measure List'!$A$2:$D$5000,4,FALSE)="Residential","",Input!I75)),"")</f>
        <v/>
      </c>
      <c r="K69" t="str">
        <f>IF(Input!J75="","",Input!J75)</f>
        <v/>
      </c>
      <c r="L69" t="str">
        <f>IF(Input!K75="","",Input!K75)</f>
        <v/>
      </c>
      <c r="M69" t="str">
        <f>IF(Input!L75="","",Input!L75)</f>
        <v/>
      </c>
      <c r="N69" s="304" t="str">
        <f>IF(Input!M75="","",Input!M75)</f>
        <v/>
      </c>
      <c r="O69" t="str">
        <f>IF(Input!N75="","",IF(_xlfn.NUMBERVALUE(Input!N75)=0,"",_xlfn.NUMBERVALUE(Input!N75)))</f>
        <v/>
      </c>
      <c r="P69" t="str">
        <f>IF(Input!O75="","",_xlfn.NUMBERVALUE(Input!O75))</f>
        <v/>
      </c>
      <c r="Q69" t="str">
        <f>IF(Input!P75="","",Input!P75)</f>
        <v/>
      </c>
      <c r="R69" t="str">
        <f>IF(Input!Q75="","",Input!Q75)</f>
        <v/>
      </c>
      <c r="S69" t="str">
        <f>IF(Input!R75="","",_xlfn.NUMBERVALUE(Input!R75))</f>
        <v/>
      </c>
      <c r="T69" t="str">
        <f>IF(Input!S75="","",Input!S75)</f>
        <v/>
      </c>
      <c r="U69" t="str">
        <f>IF(Input!T75="","",_xlfn.NUMBERVALUE(Input!T75))</f>
        <v/>
      </c>
      <c r="V69" t="str">
        <f>IF(Input!U75="","",(Input!U75))</f>
        <v/>
      </c>
      <c r="W69" t="str">
        <f>IF(Input!V75="","",_xlfn.NUMBERVALUE(Input!V75))</f>
        <v/>
      </c>
      <c r="X69" t="str">
        <f>IF(Input!W75="","",_xlfn.NUMBERVALUE(Input!W75))</f>
        <v/>
      </c>
      <c r="Y69" t="str">
        <f>IF(Input!X75="","",_xlfn.NUMBERVALUE(Input!X75))</f>
        <v/>
      </c>
      <c r="Z69" t="str">
        <f>IF(Input!Y75="","",_xlfn.NUMBERVALUE(Input!Y75))</f>
        <v/>
      </c>
    </row>
    <row r="70" spans="1:26" x14ac:dyDescent="0.25">
      <c r="A70" s="257" t="str">
        <f>IF(ISERROR(Input!A76),"",Input!A76)</f>
        <v/>
      </c>
      <c r="B70" t="str">
        <f t="shared" si="1"/>
        <v/>
      </c>
      <c r="C70" t="str">
        <f>IF(ISERROR(Input!B76),"",IF(Input!B76="","",Input!B76))</f>
        <v/>
      </c>
      <c r="D70" t="str">
        <f>IF(ISERROR(IF(Input!C76="","",Input!C76*1)),"",IF(Input!C76="","",Input!C76*1))</f>
        <v/>
      </c>
      <c r="E70" t="str">
        <f>IF(ISERROR(IF(Input!D76="","",Input!D76)),"",IF(Input!D76="","",Input!D76))</f>
        <v/>
      </c>
      <c r="F70" t="str">
        <f>IF(Input!E76="","",IF(ISNUMBER(_xlfn.NUMBERVALUE(Input!E76)),ROUND(Input!E76,0),Input!E76))</f>
        <v/>
      </c>
      <c r="G70" s="269" t="str">
        <f>IF(ISBLANK(Input!F76),"",(Input!F76))</f>
        <v/>
      </c>
      <c r="H70" t="str">
        <f>IF(Input!G76="","",Input!G76)</f>
        <v/>
      </c>
      <c r="I70" t="str">
        <f>IF(Input!H76="","",Input!H76)</f>
        <v/>
      </c>
      <c r="J70" t="str">
        <f>IFERROR(IF(Input!I76="","",IF(VLOOKUP(Input!D76,'Measure List'!$A$2:$D$5000,4,FALSE)="Residential","",Input!I76)),"")</f>
        <v/>
      </c>
      <c r="K70" t="str">
        <f>IF(Input!J76="","",Input!J76)</f>
        <v/>
      </c>
      <c r="L70" t="str">
        <f>IF(Input!K76="","",Input!K76)</f>
        <v/>
      </c>
      <c r="M70" t="str">
        <f>IF(Input!L76="","",Input!L76)</f>
        <v/>
      </c>
      <c r="N70" s="304" t="str">
        <f>IF(Input!M76="","",Input!M76)</f>
        <v/>
      </c>
      <c r="O70" t="str">
        <f>IF(Input!N76="","",IF(_xlfn.NUMBERVALUE(Input!N76)=0,"",_xlfn.NUMBERVALUE(Input!N76)))</f>
        <v/>
      </c>
      <c r="P70" t="str">
        <f>IF(Input!O76="","",_xlfn.NUMBERVALUE(Input!O76))</f>
        <v/>
      </c>
      <c r="Q70" t="str">
        <f>IF(Input!P76="","",Input!P76)</f>
        <v/>
      </c>
      <c r="R70" t="str">
        <f>IF(Input!Q76="","",Input!Q76)</f>
        <v/>
      </c>
      <c r="S70" t="str">
        <f>IF(Input!R76="","",_xlfn.NUMBERVALUE(Input!R76))</f>
        <v/>
      </c>
      <c r="T70" t="str">
        <f>IF(Input!S76="","",Input!S76)</f>
        <v/>
      </c>
      <c r="U70" t="str">
        <f>IF(Input!T76="","",_xlfn.NUMBERVALUE(Input!T76))</f>
        <v/>
      </c>
      <c r="V70" t="str">
        <f>IF(Input!U76="","",(Input!U76))</f>
        <v/>
      </c>
      <c r="W70" t="str">
        <f>IF(Input!V76="","",_xlfn.NUMBERVALUE(Input!V76))</f>
        <v/>
      </c>
      <c r="X70" t="str">
        <f>IF(Input!W76="","",_xlfn.NUMBERVALUE(Input!W76))</f>
        <v/>
      </c>
      <c r="Y70" t="str">
        <f>IF(Input!X76="","",_xlfn.NUMBERVALUE(Input!X76))</f>
        <v/>
      </c>
      <c r="Z70" t="str">
        <f>IF(Input!Y76="","",_xlfn.NUMBERVALUE(Input!Y76))</f>
        <v/>
      </c>
    </row>
    <row r="71" spans="1:26" x14ac:dyDescent="0.25">
      <c r="A71" s="257" t="str">
        <f>IF(ISERROR(Input!A77),"",Input!A77)</f>
        <v/>
      </c>
      <c r="B71" t="str">
        <f t="shared" si="1"/>
        <v/>
      </c>
      <c r="C71" t="str">
        <f>IF(ISERROR(Input!B77),"",IF(Input!B77="","",Input!B77))</f>
        <v/>
      </c>
      <c r="D71" t="str">
        <f>IF(ISERROR(IF(Input!C77="","",Input!C77*1)),"",IF(Input!C77="","",Input!C77*1))</f>
        <v/>
      </c>
      <c r="E71" t="str">
        <f>IF(ISERROR(IF(Input!D77="","",Input!D77)),"",IF(Input!D77="","",Input!D77))</f>
        <v/>
      </c>
      <c r="F71" t="str">
        <f>IF(Input!E77="","",IF(ISNUMBER(_xlfn.NUMBERVALUE(Input!E77)),ROUND(Input!E77,0),Input!E77))</f>
        <v/>
      </c>
      <c r="G71" s="269" t="str">
        <f>IF(ISBLANK(Input!F77),"",(Input!F77))</f>
        <v/>
      </c>
      <c r="H71" t="str">
        <f>IF(Input!G77="","",Input!G77)</f>
        <v/>
      </c>
      <c r="I71" t="str">
        <f>IF(Input!H77="","",Input!H77)</f>
        <v/>
      </c>
      <c r="J71" t="str">
        <f>IFERROR(IF(Input!I77="","",IF(VLOOKUP(Input!D77,'Measure List'!$A$2:$D$5000,4,FALSE)="Residential","",Input!I77)),"")</f>
        <v/>
      </c>
      <c r="K71" t="str">
        <f>IF(Input!J77="","",Input!J77)</f>
        <v/>
      </c>
      <c r="L71" t="str">
        <f>IF(Input!K77="","",Input!K77)</f>
        <v/>
      </c>
      <c r="M71" t="str">
        <f>IF(Input!L77="","",Input!L77)</f>
        <v/>
      </c>
      <c r="N71" s="304" t="str">
        <f>IF(Input!M77="","",Input!M77)</f>
        <v/>
      </c>
      <c r="O71" t="str">
        <f>IF(Input!N77="","",IF(_xlfn.NUMBERVALUE(Input!N77)=0,"",_xlfn.NUMBERVALUE(Input!N77)))</f>
        <v/>
      </c>
      <c r="P71" t="str">
        <f>IF(Input!O77="","",_xlfn.NUMBERVALUE(Input!O77))</f>
        <v/>
      </c>
      <c r="Q71" t="str">
        <f>IF(Input!P77="","",Input!P77)</f>
        <v/>
      </c>
      <c r="R71" t="str">
        <f>IF(Input!Q77="","",Input!Q77)</f>
        <v/>
      </c>
      <c r="S71" t="str">
        <f>IF(Input!R77="","",_xlfn.NUMBERVALUE(Input!R77))</f>
        <v/>
      </c>
      <c r="T71" t="str">
        <f>IF(Input!S77="","",Input!S77)</f>
        <v/>
      </c>
      <c r="U71" t="str">
        <f>IF(Input!T77="","",_xlfn.NUMBERVALUE(Input!T77))</f>
        <v/>
      </c>
      <c r="V71" t="str">
        <f>IF(Input!U77="","",(Input!U77))</f>
        <v/>
      </c>
      <c r="W71" t="str">
        <f>IF(Input!V77="","",_xlfn.NUMBERVALUE(Input!V77))</f>
        <v/>
      </c>
      <c r="X71" t="str">
        <f>IF(Input!W77="","",_xlfn.NUMBERVALUE(Input!W77))</f>
        <v/>
      </c>
      <c r="Y71" t="str">
        <f>IF(Input!X77="","",_xlfn.NUMBERVALUE(Input!X77))</f>
        <v/>
      </c>
      <c r="Z71" t="str">
        <f>IF(Input!Y77="","",_xlfn.NUMBERVALUE(Input!Y77))</f>
        <v/>
      </c>
    </row>
    <row r="72" spans="1:26" x14ac:dyDescent="0.25">
      <c r="A72" s="257" t="str">
        <f>IF(ISERROR(Input!A78),"",Input!A78)</f>
        <v/>
      </c>
      <c r="B72" t="str">
        <f t="shared" si="1"/>
        <v/>
      </c>
      <c r="C72" t="str">
        <f>IF(ISERROR(Input!B78),"",IF(Input!B78="","",Input!B78))</f>
        <v/>
      </c>
      <c r="D72" t="str">
        <f>IF(ISERROR(IF(Input!C78="","",Input!C78*1)),"",IF(Input!C78="","",Input!C78*1))</f>
        <v/>
      </c>
      <c r="E72" t="str">
        <f>IF(ISERROR(IF(Input!D78="","",Input!D78)),"",IF(Input!D78="","",Input!D78))</f>
        <v/>
      </c>
      <c r="F72" t="str">
        <f>IF(Input!E78="","",IF(ISNUMBER(_xlfn.NUMBERVALUE(Input!E78)),ROUND(Input!E78,0),Input!E78))</f>
        <v/>
      </c>
      <c r="G72" s="269" t="str">
        <f>IF(ISBLANK(Input!F78),"",(Input!F78))</f>
        <v/>
      </c>
      <c r="H72" t="str">
        <f>IF(Input!G78="","",Input!G78)</f>
        <v/>
      </c>
      <c r="I72" t="str">
        <f>IF(Input!H78="","",Input!H78)</f>
        <v/>
      </c>
      <c r="J72" t="str">
        <f>IFERROR(IF(Input!I78="","",IF(VLOOKUP(Input!D78,'Measure List'!$A$2:$D$5000,4,FALSE)="Residential","",Input!I78)),"")</f>
        <v/>
      </c>
      <c r="K72" t="str">
        <f>IF(Input!J78="","",Input!J78)</f>
        <v/>
      </c>
      <c r="L72" t="str">
        <f>IF(Input!K78="","",Input!K78)</f>
        <v/>
      </c>
      <c r="M72" t="str">
        <f>IF(Input!L78="","",Input!L78)</f>
        <v/>
      </c>
      <c r="N72" s="304" t="str">
        <f>IF(Input!M78="","",Input!M78)</f>
        <v/>
      </c>
      <c r="O72" t="str">
        <f>IF(Input!N78="","",IF(_xlfn.NUMBERVALUE(Input!N78)=0,"",_xlfn.NUMBERVALUE(Input!N78)))</f>
        <v/>
      </c>
      <c r="P72" t="str">
        <f>IF(Input!O78="","",_xlfn.NUMBERVALUE(Input!O78))</f>
        <v/>
      </c>
      <c r="Q72" t="str">
        <f>IF(Input!P78="","",Input!P78)</f>
        <v/>
      </c>
      <c r="R72" t="str">
        <f>IF(Input!Q78="","",Input!Q78)</f>
        <v/>
      </c>
      <c r="S72" t="str">
        <f>IF(Input!R78="","",_xlfn.NUMBERVALUE(Input!R78))</f>
        <v/>
      </c>
      <c r="T72" t="str">
        <f>IF(Input!S78="","",Input!S78)</f>
        <v/>
      </c>
      <c r="U72" t="str">
        <f>IF(Input!T78="","",_xlfn.NUMBERVALUE(Input!T78))</f>
        <v/>
      </c>
      <c r="V72" t="str">
        <f>IF(Input!U78="","",(Input!U78))</f>
        <v/>
      </c>
      <c r="W72" t="str">
        <f>IF(Input!V78="","",_xlfn.NUMBERVALUE(Input!V78))</f>
        <v/>
      </c>
      <c r="X72" t="str">
        <f>IF(Input!W78="","",_xlfn.NUMBERVALUE(Input!W78))</f>
        <v/>
      </c>
      <c r="Y72" t="str">
        <f>IF(Input!X78="","",_xlfn.NUMBERVALUE(Input!X78))</f>
        <v/>
      </c>
      <c r="Z72" t="str">
        <f>IF(Input!Y78="","",_xlfn.NUMBERVALUE(Input!Y78))</f>
        <v/>
      </c>
    </row>
    <row r="73" spans="1:26" x14ac:dyDescent="0.25">
      <c r="A73" s="257" t="str">
        <f>IF(ISERROR(Input!A79),"",Input!A79)</f>
        <v/>
      </c>
      <c r="B73" t="str">
        <f t="shared" si="1"/>
        <v/>
      </c>
      <c r="C73" t="str">
        <f>IF(ISERROR(Input!B79),"",IF(Input!B79="","",Input!B79))</f>
        <v/>
      </c>
      <c r="D73" t="str">
        <f>IF(ISERROR(IF(Input!C79="","",Input!C79*1)),"",IF(Input!C79="","",Input!C79*1))</f>
        <v/>
      </c>
      <c r="E73" t="str">
        <f>IF(ISERROR(IF(Input!D79="","",Input!D79)),"",IF(Input!D79="","",Input!D79))</f>
        <v/>
      </c>
      <c r="F73" t="str">
        <f>IF(Input!E79="","",IF(ISNUMBER(_xlfn.NUMBERVALUE(Input!E79)),ROUND(Input!E79,0),Input!E79))</f>
        <v/>
      </c>
      <c r="G73" s="269" t="str">
        <f>IF(ISBLANK(Input!F79),"",(Input!F79))</f>
        <v/>
      </c>
      <c r="H73" t="str">
        <f>IF(Input!G79="","",Input!G79)</f>
        <v/>
      </c>
      <c r="I73" t="str">
        <f>IF(Input!H79="","",Input!H79)</f>
        <v/>
      </c>
      <c r="J73" t="str">
        <f>IFERROR(IF(Input!I79="","",IF(VLOOKUP(Input!D79,'Measure List'!$A$2:$D$5000,4,FALSE)="Residential","",Input!I79)),"")</f>
        <v/>
      </c>
      <c r="K73" t="str">
        <f>IF(Input!J79="","",Input!J79)</f>
        <v/>
      </c>
      <c r="L73" t="str">
        <f>IF(Input!K79="","",Input!K79)</f>
        <v/>
      </c>
      <c r="M73" t="str">
        <f>IF(Input!L79="","",Input!L79)</f>
        <v/>
      </c>
      <c r="N73" s="304" t="str">
        <f>IF(Input!M79="","",Input!M79)</f>
        <v/>
      </c>
      <c r="O73" t="str">
        <f>IF(Input!N79="","",IF(_xlfn.NUMBERVALUE(Input!N79)=0,"",_xlfn.NUMBERVALUE(Input!N79)))</f>
        <v/>
      </c>
      <c r="P73" t="str">
        <f>IF(Input!O79="","",_xlfn.NUMBERVALUE(Input!O79))</f>
        <v/>
      </c>
      <c r="Q73" t="str">
        <f>IF(Input!P79="","",Input!P79)</f>
        <v/>
      </c>
      <c r="R73" t="str">
        <f>IF(Input!Q79="","",Input!Q79)</f>
        <v/>
      </c>
      <c r="S73" t="str">
        <f>IF(Input!R79="","",_xlfn.NUMBERVALUE(Input!R79))</f>
        <v/>
      </c>
      <c r="T73" t="str">
        <f>IF(Input!S79="","",Input!S79)</f>
        <v/>
      </c>
      <c r="U73" t="str">
        <f>IF(Input!T79="","",_xlfn.NUMBERVALUE(Input!T79))</f>
        <v/>
      </c>
      <c r="V73" t="str">
        <f>IF(Input!U79="","",(Input!U79))</f>
        <v/>
      </c>
      <c r="W73" t="str">
        <f>IF(Input!V79="","",_xlfn.NUMBERVALUE(Input!V79))</f>
        <v/>
      </c>
      <c r="X73" t="str">
        <f>IF(Input!W79="","",_xlfn.NUMBERVALUE(Input!W79))</f>
        <v/>
      </c>
      <c r="Y73" t="str">
        <f>IF(Input!X79="","",_xlfn.NUMBERVALUE(Input!X79))</f>
        <v/>
      </c>
      <c r="Z73" t="str">
        <f>IF(Input!Y79="","",_xlfn.NUMBERVALUE(Input!Y79))</f>
        <v/>
      </c>
    </row>
    <row r="74" spans="1:26" x14ac:dyDescent="0.25">
      <c r="A74" s="257" t="str">
        <f>IF(ISERROR(Input!A80),"",Input!A80)</f>
        <v/>
      </c>
      <c r="B74" t="str">
        <f t="shared" si="1"/>
        <v/>
      </c>
      <c r="C74" t="str">
        <f>IF(ISERROR(Input!B80),"",IF(Input!B80="","",Input!B80))</f>
        <v/>
      </c>
      <c r="D74" t="str">
        <f>IF(ISERROR(IF(Input!C80="","",Input!C80*1)),"",IF(Input!C80="","",Input!C80*1))</f>
        <v/>
      </c>
      <c r="E74" t="str">
        <f>IF(ISERROR(IF(Input!D80="","",Input!D80)),"",IF(Input!D80="","",Input!D80))</f>
        <v/>
      </c>
      <c r="F74" t="str">
        <f>IF(Input!E80="","",IF(ISNUMBER(_xlfn.NUMBERVALUE(Input!E80)),ROUND(Input!E80,0),Input!E80))</f>
        <v/>
      </c>
      <c r="G74" s="269" t="str">
        <f>IF(ISBLANK(Input!F80),"",(Input!F80))</f>
        <v/>
      </c>
      <c r="H74" t="str">
        <f>IF(Input!G80="","",Input!G80)</f>
        <v/>
      </c>
      <c r="I74" t="str">
        <f>IF(Input!H80="","",Input!H80)</f>
        <v/>
      </c>
      <c r="J74" t="str">
        <f>IFERROR(IF(Input!I80="","",IF(VLOOKUP(Input!D80,'Measure List'!$A$2:$D$5000,4,FALSE)="Residential","",Input!I80)),"")</f>
        <v/>
      </c>
      <c r="K74" t="str">
        <f>IF(Input!J80="","",Input!J80)</f>
        <v/>
      </c>
      <c r="L74" t="str">
        <f>IF(Input!K80="","",Input!K80)</f>
        <v/>
      </c>
      <c r="M74" t="str">
        <f>IF(Input!L80="","",Input!L80)</f>
        <v/>
      </c>
      <c r="N74" s="304" t="str">
        <f>IF(Input!M80="","",Input!M80)</f>
        <v/>
      </c>
      <c r="O74" t="str">
        <f>IF(Input!N80="","",IF(_xlfn.NUMBERVALUE(Input!N80)=0,"",_xlfn.NUMBERVALUE(Input!N80)))</f>
        <v/>
      </c>
      <c r="P74" t="str">
        <f>IF(Input!O80="","",_xlfn.NUMBERVALUE(Input!O80))</f>
        <v/>
      </c>
      <c r="Q74" t="str">
        <f>IF(Input!P80="","",Input!P80)</f>
        <v/>
      </c>
      <c r="R74" t="str">
        <f>IF(Input!Q80="","",Input!Q80)</f>
        <v/>
      </c>
      <c r="S74" t="str">
        <f>IF(Input!R80="","",_xlfn.NUMBERVALUE(Input!R80))</f>
        <v/>
      </c>
      <c r="T74" t="str">
        <f>IF(Input!S80="","",Input!S80)</f>
        <v/>
      </c>
      <c r="U74" t="str">
        <f>IF(Input!T80="","",_xlfn.NUMBERVALUE(Input!T80))</f>
        <v/>
      </c>
      <c r="V74" t="str">
        <f>IF(Input!U80="","",(Input!U80))</f>
        <v/>
      </c>
      <c r="W74" t="str">
        <f>IF(Input!V80="","",_xlfn.NUMBERVALUE(Input!V80))</f>
        <v/>
      </c>
      <c r="X74" t="str">
        <f>IF(Input!W80="","",_xlfn.NUMBERVALUE(Input!W80))</f>
        <v/>
      </c>
      <c r="Y74" t="str">
        <f>IF(Input!X80="","",_xlfn.NUMBERVALUE(Input!X80))</f>
        <v/>
      </c>
      <c r="Z74" t="str">
        <f>IF(Input!Y80="","",_xlfn.NUMBERVALUE(Input!Y80))</f>
        <v/>
      </c>
    </row>
    <row r="75" spans="1:26" x14ac:dyDescent="0.25">
      <c r="A75" s="257" t="str">
        <f>IF(ISERROR(Input!A81),"",Input!A81)</f>
        <v/>
      </c>
      <c r="B75" t="str">
        <f t="shared" si="1"/>
        <v/>
      </c>
      <c r="C75" t="str">
        <f>IF(ISERROR(Input!B81),"",IF(Input!B81="","",Input!B81))</f>
        <v/>
      </c>
      <c r="D75" t="str">
        <f>IF(ISERROR(IF(Input!C81="","",Input!C81*1)),"",IF(Input!C81="","",Input!C81*1))</f>
        <v/>
      </c>
      <c r="E75" t="str">
        <f>IF(ISERROR(IF(Input!D81="","",Input!D81)),"",IF(Input!D81="","",Input!D81))</f>
        <v/>
      </c>
      <c r="F75" t="str">
        <f>IF(Input!E81="","",IF(ISNUMBER(_xlfn.NUMBERVALUE(Input!E81)),ROUND(Input!E81,0),Input!E81))</f>
        <v/>
      </c>
      <c r="G75" s="269" t="str">
        <f>IF(ISBLANK(Input!F81),"",(Input!F81))</f>
        <v/>
      </c>
      <c r="H75" t="str">
        <f>IF(Input!G81="","",Input!G81)</f>
        <v/>
      </c>
      <c r="I75" t="str">
        <f>IF(Input!H81="","",Input!H81)</f>
        <v/>
      </c>
      <c r="J75" t="str">
        <f>IFERROR(IF(Input!I81="","",IF(VLOOKUP(Input!D81,'Measure List'!$A$2:$D$5000,4,FALSE)="Residential","",Input!I81)),"")</f>
        <v/>
      </c>
      <c r="K75" t="str">
        <f>IF(Input!J81="","",Input!J81)</f>
        <v/>
      </c>
      <c r="L75" t="str">
        <f>IF(Input!K81="","",Input!K81)</f>
        <v/>
      </c>
      <c r="M75" t="str">
        <f>IF(Input!L81="","",Input!L81)</f>
        <v/>
      </c>
      <c r="N75" s="304" t="str">
        <f>IF(Input!M81="","",Input!M81)</f>
        <v/>
      </c>
      <c r="O75" t="str">
        <f>IF(Input!N81="","",IF(_xlfn.NUMBERVALUE(Input!N81)=0,"",_xlfn.NUMBERVALUE(Input!N81)))</f>
        <v/>
      </c>
      <c r="P75" t="str">
        <f>IF(Input!O81="","",_xlfn.NUMBERVALUE(Input!O81))</f>
        <v/>
      </c>
      <c r="Q75" t="str">
        <f>IF(Input!P81="","",Input!P81)</f>
        <v/>
      </c>
      <c r="R75" t="str">
        <f>IF(Input!Q81="","",Input!Q81)</f>
        <v/>
      </c>
      <c r="S75" t="str">
        <f>IF(Input!R81="","",_xlfn.NUMBERVALUE(Input!R81))</f>
        <v/>
      </c>
      <c r="T75" t="str">
        <f>IF(Input!S81="","",Input!S81)</f>
        <v/>
      </c>
      <c r="U75" t="str">
        <f>IF(Input!T81="","",_xlfn.NUMBERVALUE(Input!T81))</f>
        <v/>
      </c>
      <c r="V75" t="str">
        <f>IF(Input!U81="","",(Input!U81))</f>
        <v/>
      </c>
      <c r="W75" t="str">
        <f>IF(Input!V81="","",_xlfn.NUMBERVALUE(Input!V81))</f>
        <v/>
      </c>
      <c r="X75" t="str">
        <f>IF(Input!W81="","",_xlfn.NUMBERVALUE(Input!W81))</f>
        <v/>
      </c>
      <c r="Y75" t="str">
        <f>IF(Input!X81="","",_xlfn.NUMBERVALUE(Input!X81))</f>
        <v/>
      </c>
      <c r="Z75" t="str">
        <f>IF(Input!Y81="","",_xlfn.NUMBERVALUE(Input!Y81))</f>
        <v/>
      </c>
    </row>
    <row r="76" spans="1:26" x14ac:dyDescent="0.25">
      <c r="A76" s="257" t="str">
        <f>IF(ISERROR(Input!A82),"",Input!A82)</f>
        <v/>
      </c>
      <c r="B76" t="str">
        <f t="shared" si="1"/>
        <v/>
      </c>
      <c r="C76" t="str">
        <f>IF(ISERROR(Input!B82),"",IF(Input!B82="","",Input!B82))</f>
        <v/>
      </c>
      <c r="D76" t="str">
        <f>IF(ISERROR(IF(Input!C82="","",Input!C82*1)),"",IF(Input!C82="","",Input!C82*1))</f>
        <v/>
      </c>
      <c r="E76" t="str">
        <f>IF(ISERROR(IF(Input!D82="","",Input!D82)),"",IF(Input!D82="","",Input!D82))</f>
        <v/>
      </c>
      <c r="F76" t="str">
        <f>IF(Input!E82="","",IF(ISNUMBER(_xlfn.NUMBERVALUE(Input!E82)),ROUND(Input!E82,0),Input!E82))</f>
        <v/>
      </c>
      <c r="G76" s="269" t="str">
        <f>IF(ISBLANK(Input!F82),"",(Input!F82))</f>
        <v/>
      </c>
      <c r="H76" t="str">
        <f>IF(Input!G82="","",Input!G82)</f>
        <v/>
      </c>
      <c r="I76" t="str">
        <f>IF(Input!H82="","",Input!H82)</f>
        <v/>
      </c>
      <c r="J76" t="str">
        <f>IFERROR(IF(Input!I82="","",IF(VLOOKUP(Input!D82,'Measure List'!$A$2:$D$5000,4,FALSE)="Residential","",Input!I82)),"")</f>
        <v/>
      </c>
      <c r="K76" t="str">
        <f>IF(Input!J82="","",Input!J82)</f>
        <v/>
      </c>
      <c r="L76" t="str">
        <f>IF(Input!K82="","",Input!K82)</f>
        <v/>
      </c>
      <c r="M76" t="str">
        <f>IF(Input!L82="","",Input!L82)</f>
        <v/>
      </c>
      <c r="N76" s="304" t="str">
        <f>IF(Input!M82="","",Input!M82)</f>
        <v/>
      </c>
      <c r="O76" t="str">
        <f>IF(Input!N82="","",IF(_xlfn.NUMBERVALUE(Input!N82)=0,"",_xlfn.NUMBERVALUE(Input!N82)))</f>
        <v/>
      </c>
      <c r="P76" t="str">
        <f>IF(Input!O82="","",_xlfn.NUMBERVALUE(Input!O82))</f>
        <v/>
      </c>
      <c r="Q76" t="str">
        <f>IF(Input!P82="","",Input!P82)</f>
        <v/>
      </c>
      <c r="R76" t="str">
        <f>IF(Input!Q82="","",Input!Q82)</f>
        <v/>
      </c>
      <c r="S76" t="str">
        <f>IF(Input!R82="","",_xlfn.NUMBERVALUE(Input!R82))</f>
        <v/>
      </c>
      <c r="T76" t="str">
        <f>IF(Input!S82="","",Input!S82)</f>
        <v/>
      </c>
      <c r="U76" t="str">
        <f>IF(Input!T82="","",_xlfn.NUMBERVALUE(Input!T82))</f>
        <v/>
      </c>
      <c r="V76" t="str">
        <f>IF(Input!U82="","",(Input!U82))</f>
        <v/>
      </c>
      <c r="W76" t="str">
        <f>IF(Input!V82="","",_xlfn.NUMBERVALUE(Input!V82))</f>
        <v/>
      </c>
      <c r="X76" t="str">
        <f>IF(Input!W82="","",_xlfn.NUMBERVALUE(Input!W82))</f>
        <v/>
      </c>
      <c r="Y76" t="str">
        <f>IF(Input!X82="","",_xlfn.NUMBERVALUE(Input!X82))</f>
        <v/>
      </c>
      <c r="Z76" t="str">
        <f>IF(Input!Y82="","",_xlfn.NUMBERVALUE(Input!Y82))</f>
        <v/>
      </c>
    </row>
    <row r="77" spans="1:26" x14ac:dyDescent="0.25">
      <c r="A77" s="257" t="str">
        <f>IF(ISERROR(Input!A83),"",Input!A83)</f>
        <v/>
      </c>
      <c r="B77" t="str">
        <f t="shared" si="1"/>
        <v/>
      </c>
      <c r="C77" t="str">
        <f>IF(ISERROR(Input!B83),"",IF(Input!B83="","",Input!B83))</f>
        <v/>
      </c>
      <c r="D77" t="str">
        <f>IF(ISERROR(IF(Input!C83="","",Input!C83*1)),"",IF(Input!C83="","",Input!C83*1))</f>
        <v/>
      </c>
      <c r="E77" t="str">
        <f>IF(ISERROR(IF(Input!D83="","",Input!D83)),"",IF(Input!D83="","",Input!D83))</f>
        <v/>
      </c>
      <c r="F77" t="str">
        <f>IF(Input!E83="","",IF(ISNUMBER(_xlfn.NUMBERVALUE(Input!E83)),ROUND(Input!E83,0),Input!E83))</f>
        <v/>
      </c>
      <c r="G77" s="269" t="str">
        <f>IF(ISBLANK(Input!F83),"",(Input!F83))</f>
        <v/>
      </c>
      <c r="H77" t="str">
        <f>IF(Input!G83="","",Input!G83)</f>
        <v/>
      </c>
      <c r="I77" t="str">
        <f>IF(Input!H83="","",Input!H83)</f>
        <v/>
      </c>
      <c r="J77" t="str">
        <f>IFERROR(IF(Input!I83="","",IF(VLOOKUP(Input!D83,'Measure List'!$A$2:$D$5000,4,FALSE)="Residential","",Input!I83)),"")</f>
        <v/>
      </c>
      <c r="K77" t="str">
        <f>IF(Input!J83="","",Input!J83)</f>
        <v/>
      </c>
      <c r="L77" t="str">
        <f>IF(Input!K83="","",Input!K83)</f>
        <v/>
      </c>
      <c r="M77" t="str">
        <f>IF(Input!L83="","",Input!L83)</f>
        <v/>
      </c>
      <c r="N77" s="304" t="str">
        <f>IF(Input!M83="","",Input!M83)</f>
        <v/>
      </c>
      <c r="O77" t="str">
        <f>IF(Input!N83="","",IF(_xlfn.NUMBERVALUE(Input!N83)=0,"",_xlfn.NUMBERVALUE(Input!N83)))</f>
        <v/>
      </c>
      <c r="P77" t="str">
        <f>IF(Input!O83="","",_xlfn.NUMBERVALUE(Input!O83))</f>
        <v/>
      </c>
      <c r="Q77" t="str">
        <f>IF(Input!P83="","",Input!P83)</f>
        <v/>
      </c>
      <c r="R77" t="str">
        <f>IF(Input!Q83="","",Input!Q83)</f>
        <v/>
      </c>
      <c r="S77" t="str">
        <f>IF(Input!R83="","",_xlfn.NUMBERVALUE(Input!R83))</f>
        <v/>
      </c>
      <c r="T77" t="str">
        <f>IF(Input!S83="","",Input!S83)</f>
        <v/>
      </c>
      <c r="U77" t="str">
        <f>IF(Input!T83="","",_xlfn.NUMBERVALUE(Input!T83))</f>
        <v/>
      </c>
      <c r="V77" t="str">
        <f>IF(Input!U83="","",(Input!U83))</f>
        <v/>
      </c>
      <c r="W77" t="str">
        <f>IF(Input!V83="","",_xlfn.NUMBERVALUE(Input!V83))</f>
        <v/>
      </c>
      <c r="X77" t="str">
        <f>IF(Input!W83="","",_xlfn.NUMBERVALUE(Input!W83))</f>
        <v/>
      </c>
      <c r="Y77" t="str">
        <f>IF(Input!X83="","",_xlfn.NUMBERVALUE(Input!X83))</f>
        <v/>
      </c>
      <c r="Z77" t="str">
        <f>IF(Input!Y83="","",_xlfn.NUMBERVALUE(Input!Y83))</f>
        <v/>
      </c>
    </row>
    <row r="78" spans="1:26" x14ac:dyDescent="0.25">
      <c r="A78" s="257" t="str">
        <f>IF(ISERROR(Input!A84),"",Input!A84)</f>
        <v/>
      </c>
      <c r="B78" t="str">
        <f t="shared" si="1"/>
        <v/>
      </c>
      <c r="C78" t="str">
        <f>IF(ISERROR(Input!B84),"",IF(Input!B84="","",Input!B84))</f>
        <v/>
      </c>
      <c r="D78" t="str">
        <f>IF(ISERROR(IF(Input!C84="","",Input!C84*1)),"",IF(Input!C84="","",Input!C84*1))</f>
        <v/>
      </c>
      <c r="E78" t="str">
        <f>IF(ISERROR(IF(Input!D84="","",Input!D84)),"",IF(Input!D84="","",Input!D84))</f>
        <v/>
      </c>
      <c r="F78" t="str">
        <f>IF(Input!E84="","",IF(ISNUMBER(_xlfn.NUMBERVALUE(Input!E84)),ROUND(Input!E84,0),Input!E84))</f>
        <v/>
      </c>
      <c r="G78" s="269" t="str">
        <f>IF(ISBLANK(Input!F84),"",(Input!F84))</f>
        <v/>
      </c>
      <c r="H78" t="str">
        <f>IF(Input!G84="","",Input!G84)</f>
        <v/>
      </c>
      <c r="I78" t="str">
        <f>IF(Input!H84="","",Input!H84)</f>
        <v/>
      </c>
      <c r="J78" t="str">
        <f>IFERROR(IF(Input!I84="","",IF(VLOOKUP(Input!D84,'Measure List'!$A$2:$D$5000,4,FALSE)="Residential","",Input!I84)),"")</f>
        <v/>
      </c>
      <c r="K78" t="str">
        <f>IF(Input!J84="","",Input!J84)</f>
        <v/>
      </c>
      <c r="L78" t="str">
        <f>IF(Input!K84="","",Input!K84)</f>
        <v/>
      </c>
      <c r="M78" t="str">
        <f>IF(Input!L84="","",Input!L84)</f>
        <v/>
      </c>
      <c r="N78" s="304" t="str">
        <f>IF(Input!M84="","",Input!M84)</f>
        <v/>
      </c>
      <c r="O78" t="str">
        <f>IF(Input!N84="","",IF(_xlfn.NUMBERVALUE(Input!N84)=0,"",_xlfn.NUMBERVALUE(Input!N84)))</f>
        <v/>
      </c>
      <c r="P78" t="str">
        <f>IF(Input!O84="","",_xlfn.NUMBERVALUE(Input!O84))</f>
        <v/>
      </c>
      <c r="Q78" t="str">
        <f>IF(Input!P84="","",Input!P84)</f>
        <v/>
      </c>
      <c r="R78" t="str">
        <f>IF(Input!Q84="","",Input!Q84)</f>
        <v/>
      </c>
      <c r="S78" t="str">
        <f>IF(Input!R84="","",_xlfn.NUMBERVALUE(Input!R84))</f>
        <v/>
      </c>
      <c r="T78" t="str">
        <f>IF(Input!S84="","",Input!S84)</f>
        <v/>
      </c>
      <c r="U78" t="str">
        <f>IF(Input!T84="","",_xlfn.NUMBERVALUE(Input!T84))</f>
        <v/>
      </c>
      <c r="V78" t="str">
        <f>IF(Input!U84="","",(Input!U84))</f>
        <v/>
      </c>
      <c r="W78" t="str">
        <f>IF(Input!V84="","",_xlfn.NUMBERVALUE(Input!V84))</f>
        <v/>
      </c>
      <c r="X78" t="str">
        <f>IF(Input!W84="","",_xlfn.NUMBERVALUE(Input!W84))</f>
        <v/>
      </c>
      <c r="Y78" t="str">
        <f>IF(Input!X84="","",_xlfn.NUMBERVALUE(Input!X84))</f>
        <v/>
      </c>
      <c r="Z78" t="str">
        <f>IF(Input!Y84="","",_xlfn.NUMBERVALUE(Input!Y84))</f>
        <v/>
      </c>
    </row>
    <row r="79" spans="1:26" x14ac:dyDescent="0.25">
      <c r="A79" s="257" t="str">
        <f>IF(ISERROR(Input!A85),"",Input!A85)</f>
        <v/>
      </c>
      <c r="B79" t="str">
        <f t="shared" si="1"/>
        <v/>
      </c>
      <c r="C79" t="str">
        <f>IF(ISERROR(Input!B85),"",IF(Input!B85="","",Input!B85))</f>
        <v/>
      </c>
      <c r="D79" t="str">
        <f>IF(ISERROR(IF(Input!C85="","",Input!C85*1)),"",IF(Input!C85="","",Input!C85*1))</f>
        <v/>
      </c>
      <c r="E79" t="str">
        <f>IF(ISERROR(IF(Input!D85="","",Input!D85)),"",IF(Input!D85="","",Input!D85))</f>
        <v/>
      </c>
      <c r="F79" t="str">
        <f>IF(Input!E85="","",IF(ISNUMBER(_xlfn.NUMBERVALUE(Input!E85)),ROUND(Input!E85,0),Input!E85))</f>
        <v/>
      </c>
      <c r="G79" s="269" t="str">
        <f>IF(ISBLANK(Input!F85),"",(Input!F85))</f>
        <v/>
      </c>
      <c r="H79" t="str">
        <f>IF(Input!G85="","",Input!G85)</f>
        <v/>
      </c>
      <c r="I79" t="str">
        <f>IF(Input!H85="","",Input!H85)</f>
        <v/>
      </c>
      <c r="J79" t="str">
        <f>IFERROR(IF(Input!I85="","",IF(VLOOKUP(Input!D85,'Measure List'!$A$2:$D$5000,4,FALSE)="Residential","",Input!I85)),"")</f>
        <v/>
      </c>
      <c r="K79" t="str">
        <f>IF(Input!J85="","",Input!J85)</f>
        <v/>
      </c>
      <c r="L79" t="str">
        <f>IF(Input!K85="","",Input!K85)</f>
        <v/>
      </c>
      <c r="M79" t="str">
        <f>IF(Input!L85="","",Input!L85)</f>
        <v/>
      </c>
      <c r="N79" s="304" t="str">
        <f>IF(Input!M85="","",Input!M85)</f>
        <v/>
      </c>
      <c r="O79" t="str">
        <f>IF(Input!N85="","",IF(_xlfn.NUMBERVALUE(Input!N85)=0,"",_xlfn.NUMBERVALUE(Input!N85)))</f>
        <v/>
      </c>
      <c r="P79" t="str">
        <f>IF(Input!O85="","",_xlfn.NUMBERVALUE(Input!O85))</f>
        <v/>
      </c>
      <c r="Q79" t="str">
        <f>IF(Input!P85="","",Input!P85)</f>
        <v/>
      </c>
      <c r="R79" t="str">
        <f>IF(Input!Q85="","",Input!Q85)</f>
        <v/>
      </c>
      <c r="S79" t="str">
        <f>IF(Input!R85="","",_xlfn.NUMBERVALUE(Input!R85))</f>
        <v/>
      </c>
      <c r="T79" t="str">
        <f>IF(Input!S85="","",Input!S85)</f>
        <v/>
      </c>
      <c r="U79" t="str">
        <f>IF(Input!T85="","",_xlfn.NUMBERVALUE(Input!T85))</f>
        <v/>
      </c>
      <c r="V79" t="str">
        <f>IF(Input!U85="","",(Input!U85))</f>
        <v/>
      </c>
      <c r="W79" t="str">
        <f>IF(Input!V85="","",_xlfn.NUMBERVALUE(Input!V85))</f>
        <v/>
      </c>
      <c r="X79" t="str">
        <f>IF(Input!W85="","",_xlfn.NUMBERVALUE(Input!W85))</f>
        <v/>
      </c>
      <c r="Y79" t="str">
        <f>IF(Input!X85="","",_xlfn.NUMBERVALUE(Input!X85))</f>
        <v/>
      </c>
      <c r="Z79" t="str">
        <f>IF(Input!Y85="","",_xlfn.NUMBERVALUE(Input!Y85))</f>
        <v/>
      </c>
    </row>
    <row r="80" spans="1:26" x14ac:dyDescent="0.25">
      <c r="A80" s="257" t="str">
        <f>IF(ISERROR(Input!A86),"",Input!A86)</f>
        <v/>
      </c>
      <c r="B80" t="str">
        <f t="shared" si="1"/>
        <v/>
      </c>
      <c r="C80" t="str">
        <f>IF(ISERROR(Input!B86),"",IF(Input!B86="","",Input!B86))</f>
        <v/>
      </c>
      <c r="D80" t="str">
        <f>IF(ISERROR(IF(Input!C86="","",Input!C86*1)),"",IF(Input!C86="","",Input!C86*1))</f>
        <v/>
      </c>
      <c r="E80" t="str">
        <f>IF(ISERROR(IF(Input!D86="","",Input!D86)),"",IF(Input!D86="","",Input!D86))</f>
        <v/>
      </c>
      <c r="F80" t="str">
        <f>IF(Input!E86="","",IF(ISNUMBER(_xlfn.NUMBERVALUE(Input!E86)),ROUND(Input!E86,0),Input!E86))</f>
        <v/>
      </c>
      <c r="G80" s="269" t="str">
        <f>IF(ISBLANK(Input!F86),"",(Input!F86))</f>
        <v/>
      </c>
      <c r="H80" t="str">
        <f>IF(Input!G86="","",Input!G86)</f>
        <v/>
      </c>
      <c r="I80" t="str">
        <f>IF(Input!H86="","",Input!H86)</f>
        <v/>
      </c>
      <c r="J80" t="str">
        <f>IFERROR(IF(Input!I86="","",IF(VLOOKUP(Input!D86,'Measure List'!$A$2:$D$5000,4,FALSE)="Residential","",Input!I86)),"")</f>
        <v/>
      </c>
      <c r="K80" t="str">
        <f>IF(Input!J86="","",Input!J86)</f>
        <v/>
      </c>
      <c r="L80" t="str">
        <f>IF(Input!K86="","",Input!K86)</f>
        <v/>
      </c>
      <c r="M80" t="str">
        <f>IF(Input!L86="","",Input!L86)</f>
        <v/>
      </c>
      <c r="N80" s="304" t="str">
        <f>IF(Input!M86="","",Input!M86)</f>
        <v/>
      </c>
      <c r="O80" t="str">
        <f>IF(Input!N86="","",IF(_xlfn.NUMBERVALUE(Input!N86)=0,"",_xlfn.NUMBERVALUE(Input!N86)))</f>
        <v/>
      </c>
      <c r="P80" t="str">
        <f>IF(Input!O86="","",_xlfn.NUMBERVALUE(Input!O86))</f>
        <v/>
      </c>
      <c r="Q80" t="str">
        <f>IF(Input!P86="","",Input!P86)</f>
        <v/>
      </c>
      <c r="R80" t="str">
        <f>IF(Input!Q86="","",Input!Q86)</f>
        <v/>
      </c>
      <c r="S80" t="str">
        <f>IF(Input!R86="","",_xlfn.NUMBERVALUE(Input!R86))</f>
        <v/>
      </c>
      <c r="T80" t="str">
        <f>IF(Input!S86="","",Input!S86)</f>
        <v/>
      </c>
      <c r="U80" t="str">
        <f>IF(Input!T86="","",_xlfn.NUMBERVALUE(Input!T86))</f>
        <v/>
      </c>
      <c r="V80" t="str">
        <f>IF(Input!U86="","",(Input!U86))</f>
        <v/>
      </c>
      <c r="W80" t="str">
        <f>IF(Input!V86="","",_xlfn.NUMBERVALUE(Input!V86))</f>
        <v/>
      </c>
      <c r="X80" t="str">
        <f>IF(Input!W86="","",_xlfn.NUMBERVALUE(Input!W86))</f>
        <v/>
      </c>
      <c r="Y80" t="str">
        <f>IF(Input!X86="","",_xlfn.NUMBERVALUE(Input!X86))</f>
        <v/>
      </c>
      <c r="Z80" t="str">
        <f>IF(Input!Y86="","",_xlfn.NUMBERVALUE(Input!Y86))</f>
        <v/>
      </c>
    </row>
    <row r="81" spans="1:26" x14ac:dyDescent="0.25">
      <c r="A81" s="257" t="str">
        <f>IF(ISERROR(Input!A87),"",Input!A87)</f>
        <v/>
      </c>
      <c r="B81" t="str">
        <f t="shared" si="1"/>
        <v/>
      </c>
      <c r="C81" t="str">
        <f>IF(ISERROR(Input!B87),"",IF(Input!B87="","",Input!B87))</f>
        <v/>
      </c>
      <c r="D81" t="str">
        <f>IF(ISERROR(IF(Input!C87="","",Input!C87*1)),"",IF(Input!C87="","",Input!C87*1))</f>
        <v/>
      </c>
      <c r="E81" t="str">
        <f>IF(ISERROR(IF(Input!D87="","",Input!D87)),"",IF(Input!D87="","",Input!D87))</f>
        <v/>
      </c>
      <c r="F81" t="str">
        <f>IF(Input!E87="","",IF(ISNUMBER(_xlfn.NUMBERVALUE(Input!E87)),ROUND(Input!E87,0),Input!E87))</f>
        <v/>
      </c>
      <c r="G81" s="269" t="str">
        <f>IF(ISBLANK(Input!F87),"",(Input!F87))</f>
        <v/>
      </c>
      <c r="H81" t="str">
        <f>IF(Input!G87="","",Input!G87)</f>
        <v/>
      </c>
      <c r="I81" t="str">
        <f>IF(Input!H87="","",Input!H87)</f>
        <v/>
      </c>
      <c r="J81" t="str">
        <f>IFERROR(IF(Input!I87="","",IF(VLOOKUP(Input!D87,'Measure List'!$A$2:$D$5000,4,FALSE)="Residential","",Input!I87)),"")</f>
        <v/>
      </c>
      <c r="K81" t="str">
        <f>IF(Input!J87="","",Input!J87)</f>
        <v/>
      </c>
      <c r="L81" t="str">
        <f>IF(Input!K87="","",Input!K87)</f>
        <v/>
      </c>
      <c r="M81" t="str">
        <f>IF(Input!L87="","",Input!L87)</f>
        <v/>
      </c>
      <c r="N81" s="304" t="str">
        <f>IF(Input!M87="","",Input!M87)</f>
        <v/>
      </c>
      <c r="O81" t="str">
        <f>IF(Input!N87="","",IF(_xlfn.NUMBERVALUE(Input!N87)=0,"",_xlfn.NUMBERVALUE(Input!N87)))</f>
        <v/>
      </c>
      <c r="P81" t="str">
        <f>IF(Input!O87="","",_xlfn.NUMBERVALUE(Input!O87))</f>
        <v/>
      </c>
      <c r="Q81" t="str">
        <f>IF(Input!P87="","",Input!P87)</f>
        <v/>
      </c>
      <c r="R81" t="str">
        <f>IF(Input!Q87="","",Input!Q87)</f>
        <v/>
      </c>
      <c r="S81" t="str">
        <f>IF(Input!R87="","",_xlfn.NUMBERVALUE(Input!R87))</f>
        <v/>
      </c>
      <c r="T81" t="str">
        <f>IF(Input!S87="","",Input!S87)</f>
        <v/>
      </c>
      <c r="U81" t="str">
        <f>IF(Input!T87="","",_xlfn.NUMBERVALUE(Input!T87))</f>
        <v/>
      </c>
      <c r="V81" t="str">
        <f>IF(Input!U87="","",(Input!U87))</f>
        <v/>
      </c>
      <c r="W81" t="str">
        <f>IF(Input!V87="","",_xlfn.NUMBERVALUE(Input!V87))</f>
        <v/>
      </c>
      <c r="X81" t="str">
        <f>IF(Input!W87="","",_xlfn.NUMBERVALUE(Input!W87))</f>
        <v/>
      </c>
      <c r="Y81" t="str">
        <f>IF(Input!X87="","",_xlfn.NUMBERVALUE(Input!X87))</f>
        <v/>
      </c>
      <c r="Z81" t="str">
        <f>IF(Input!Y87="","",_xlfn.NUMBERVALUE(Input!Y87))</f>
        <v/>
      </c>
    </row>
    <row r="82" spans="1:26" x14ac:dyDescent="0.25">
      <c r="A82" s="257" t="str">
        <f>IF(ISERROR(Input!A88),"",Input!A88)</f>
        <v/>
      </c>
      <c r="B82" t="str">
        <f t="shared" si="1"/>
        <v/>
      </c>
      <c r="C82" t="str">
        <f>IF(ISERROR(Input!B88),"",IF(Input!B88="","",Input!B88))</f>
        <v/>
      </c>
      <c r="D82" t="str">
        <f>IF(ISERROR(IF(Input!C88="","",Input!C88*1)),"",IF(Input!C88="","",Input!C88*1))</f>
        <v/>
      </c>
      <c r="E82" t="str">
        <f>IF(ISERROR(IF(Input!D88="","",Input!D88)),"",IF(Input!D88="","",Input!D88))</f>
        <v/>
      </c>
      <c r="F82" t="str">
        <f>IF(Input!E88="","",IF(ISNUMBER(_xlfn.NUMBERVALUE(Input!E88)),ROUND(Input!E88,0),Input!E88))</f>
        <v/>
      </c>
      <c r="G82" s="269" t="str">
        <f>IF(ISBLANK(Input!F88),"",(Input!F88))</f>
        <v/>
      </c>
      <c r="H82" t="str">
        <f>IF(Input!G88="","",Input!G88)</f>
        <v/>
      </c>
      <c r="I82" t="str">
        <f>IF(Input!H88="","",Input!H88)</f>
        <v/>
      </c>
      <c r="J82" t="str">
        <f>IFERROR(IF(Input!I88="","",IF(VLOOKUP(Input!D88,'Measure List'!$A$2:$D$5000,4,FALSE)="Residential","",Input!I88)),"")</f>
        <v/>
      </c>
      <c r="K82" t="str">
        <f>IF(Input!J88="","",Input!J88)</f>
        <v/>
      </c>
      <c r="L82" t="str">
        <f>IF(Input!K88="","",Input!K88)</f>
        <v/>
      </c>
      <c r="M82" t="str">
        <f>IF(Input!L88="","",Input!L88)</f>
        <v/>
      </c>
      <c r="N82" s="304" t="str">
        <f>IF(Input!M88="","",Input!M88)</f>
        <v/>
      </c>
      <c r="O82" t="str">
        <f>IF(Input!N88="","",IF(_xlfn.NUMBERVALUE(Input!N88)=0,"",_xlfn.NUMBERVALUE(Input!N88)))</f>
        <v/>
      </c>
      <c r="P82" t="str">
        <f>IF(Input!O88="","",_xlfn.NUMBERVALUE(Input!O88))</f>
        <v/>
      </c>
      <c r="Q82" t="str">
        <f>IF(Input!P88="","",Input!P88)</f>
        <v/>
      </c>
      <c r="R82" t="str">
        <f>IF(Input!Q88="","",Input!Q88)</f>
        <v/>
      </c>
      <c r="S82" t="str">
        <f>IF(Input!R88="","",_xlfn.NUMBERVALUE(Input!R88))</f>
        <v/>
      </c>
      <c r="T82" t="str">
        <f>IF(Input!S88="","",Input!S88)</f>
        <v/>
      </c>
      <c r="U82" t="str">
        <f>IF(Input!T88="","",_xlfn.NUMBERVALUE(Input!T88))</f>
        <v/>
      </c>
      <c r="V82" t="str">
        <f>IF(Input!U88="","",(Input!U88))</f>
        <v/>
      </c>
      <c r="W82" t="str">
        <f>IF(Input!V88="","",_xlfn.NUMBERVALUE(Input!V88))</f>
        <v/>
      </c>
      <c r="X82" t="str">
        <f>IF(Input!W88="","",_xlfn.NUMBERVALUE(Input!W88))</f>
        <v/>
      </c>
      <c r="Y82" t="str">
        <f>IF(Input!X88="","",_xlfn.NUMBERVALUE(Input!X88))</f>
        <v/>
      </c>
      <c r="Z82" t="str">
        <f>IF(Input!Y88="","",_xlfn.NUMBERVALUE(Input!Y88))</f>
        <v/>
      </c>
    </row>
    <row r="83" spans="1:26" x14ac:dyDescent="0.25">
      <c r="A83" s="257" t="str">
        <f>IF(ISERROR(Input!A89),"",Input!A89)</f>
        <v/>
      </c>
      <c r="B83" t="str">
        <f t="shared" si="1"/>
        <v/>
      </c>
      <c r="C83" t="str">
        <f>IF(ISERROR(Input!B89),"",IF(Input!B89="","",Input!B89))</f>
        <v/>
      </c>
      <c r="D83" t="str">
        <f>IF(ISERROR(IF(Input!C89="","",Input!C89*1)),"",IF(Input!C89="","",Input!C89*1))</f>
        <v/>
      </c>
      <c r="E83" t="str">
        <f>IF(ISERROR(IF(Input!D89="","",Input!D89)),"",IF(Input!D89="","",Input!D89))</f>
        <v/>
      </c>
      <c r="F83" t="str">
        <f>IF(Input!E89="","",IF(ISNUMBER(_xlfn.NUMBERVALUE(Input!E89)),ROUND(Input!E89,0),Input!E89))</f>
        <v/>
      </c>
      <c r="G83" s="269" t="str">
        <f>IF(ISBLANK(Input!F89),"",(Input!F89))</f>
        <v/>
      </c>
      <c r="H83" t="str">
        <f>IF(Input!G89="","",Input!G89)</f>
        <v/>
      </c>
      <c r="I83" t="str">
        <f>IF(Input!H89="","",Input!H89)</f>
        <v/>
      </c>
      <c r="J83" t="str">
        <f>IFERROR(IF(Input!I89="","",IF(VLOOKUP(Input!D89,'Measure List'!$A$2:$D$5000,4,FALSE)="Residential","",Input!I89)),"")</f>
        <v/>
      </c>
      <c r="K83" t="str">
        <f>IF(Input!J89="","",Input!J89)</f>
        <v/>
      </c>
      <c r="L83" t="str">
        <f>IF(Input!K89="","",Input!K89)</f>
        <v/>
      </c>
      <c r="M83" t="str">
        <f>IF(Input!L89="","",Input!L89)</f>
        <v/>
      </c>
      <c r="N83" s="304" t="str">
        <f>IF(Input!M89="","",Input!M89)</f>
        <v/>
      </c>
      <c r="O83" t="str">
        <f>IF(Input!N89="","",IF(_xlfn.NUMBERVALUE(Input!N89)=0,"",_xlfn.NUMBERVALUE(Input!N89)))</f>
        <v/>
      </c>
      <c r="P83" t="str">
        <f>IF(Input!O89="","",_xlfn.NUMBERVALUE(Input!O89))</f>
        <v/>
      </c>
      <c r="Q83" t="str">
        <f>IF(Input!P89="","",Input!P89)</f>
        <v/>
      </c>
      <c r="R83" t="str">
        <f>IF(Input!Q89="","",Input!Q89)</f>
        <v/>
      </c>
      <c r="S83" t="str">
        <f>IF(Input!R89="","",_xlfn.NUMBERVALUE(Input!R89))</f>
        <v/>
      </c>
      <c r="T83" t="str">
        <f>IF(Input!S89="","",Input!S89)</f>
        <v/>
      </c>
      <c r="U83" t="str">
        <f>IF(Input!T89="","",_xlfn.NUMBERVALUE(Input!T89))</f>
        <v/>
      </c>
      <c r="V83" t="str">
        <f>IF(Input!U89="","",(Input!U89))</f>
        <v/>
      </c>
      <c r="W83" t="str">
        <f>IF(Input!V89="","",_xlfn.NUMBERVALUE(Input!V89))</f>
        <v/>
      </c>
      <c r="X83" t="str">
        <f>IF(Input!W89="","",_xlfn.NUMBERVALUE(Input!W89))</f>
        <v/>
      </c>
      <c r="Y83" t="str">
        <f>IF(Input!X89="","",_xlfn.NUMBERVALUE(Input!X89))</f>
        <v/>
      </c>
      <c r="Z83" t="str">
        <f>IF(Input!Y89="","",_xlfn.NUMBERVALUE(Input!Y89))</f>
        <v/>
      </c>
    </row>
    <row r="84" spans="1:26" x14ac:dyDescent="0.25">
      <c r="A84" s="257" t="str">
        <f>IF(ISERROR(Input!A90),"",Input!A90)</f>
        <v/>
      </c>
      <c r="B84" t="str">
        <f t="shared" si="1"/>
        <v/>
      </c>
      <c r="C84" t="str">
        <f>IF(ISERROR(Input!B90),"",IF(Input!B90="","",Input!B90))</f>
        <v/>
      </c>
      <c r="D84" t="str">
        <f>IF(ISERROR(IF(Input!C90="","",Input!C90*1)),"",IF(Input!C90="","",Input!C90*1))</f>
        <v/>
      </c>
      <c r="E84" t="str">
        <f>IF(ISERROR(IF(Input!D90="","",Input!D90)),"",IF(Input!D90="","",Input!D90))</f>
        <v/>
      </c>
      <c r="F84" t="str">
        <f>IF(Input!E90="","",IF(ISNUMBER(_xlfn.NUMBERVALUE(Input!E90)),ROUND(Input!E90,0),Input!E90))</f>
        <v/>
      </c>
      <c r="G84" s="269" t="str">
        <f>IF(ISBLANK(Input!F90),"",(Input!F90))</f>
        <v/>
      </c>
      <c r="H84" t="str">
        <f>IF(Input!G90="","",Input!G90)</f>
        <v/>
      </c>
      <c r="I84" t="str">
        <f>IF(Input!H90="","",Input!H90)</f>
        <v/>
      </c>
      <c r="J84" t="str">
        <f>IFERROR(IF(Input!I90="","",IF(VLOOKUP(Input!D90,'Measure List'!$A$2:$D$5000,4,FALSE)="Residential","",Input!I90)),"")</f>
        <v/>
      </c>
      <c r="K84" t="str">
        <f>IF(Input!J90="","",Input!J90)</f>
        <v/>
      </c>
      <c r="L84" t="str">
        <f>IF(Input!K90="","",Input!K90)</f>
        <v/>
      </c>
      <c r="M84" t="str">
        <f>IF(Input!L90="","",Input!L90)</f>
        <v/>
      </c>
      <c r="N84" s="304" t="str">
        <f>IF(Input!M90="","",Input!M90)</f>
        <v/>
      </c>
      <c r="O84" t="str">
        <f>IF(Input!N90="","",IF(_xlfn.NUMBERVALUE(Input!N90)=0,"",_xlfn.NUMBERVALUE(Input!N90)))</f>
        <v/>
      </c>
      <c r="P84" t="str">
        <f>IF(Input!O90="","",_xlfn.NUMBERVALUE(Input!O90))</f>
        <v/>
      </c>
      <c r="Q84" t="str">
        <f>IF(Input!P90="","",Input!P90)</f>
        <v/>
      </c>
      <c r="R84" t="str">
        <f>IF(Input!Q90="","",Input!Q90)</f>
        <v/>
      </c>
      <c r="S84" t="str">
        <f>IF(Input!R90="","",_xlfn.NUMBERVALUE(Input!R90))</f>
        <v/>
      </c>
      <c r="T84" t="str">
        <f>IF(Input!S90="","",Input!S90)</f>
        <v/>
      </c>
      <c r="U84" t="str">
        <f>IF(Input!T90="","",_xlfn.NUMBERVALUE(Input!T90))</f>
        <v/>
      </c>
      <c r="V84" t="str">
        <f>IF(Input!U90="","",(Input!U90))</f>
        <v/>
      </c>
      <c r="W84" t="str">
        <f>IF(Input!V90="","",_xlfn.NUMBERVALUE(Input!V90))</f>
        <v/>
      </c>
      <c r="X84" t="str">
        <f>IF(Input!W90="","",_xlfn.NUMBERVALUE(Input!W90))</f>
        <v/>
      </c>
      <c r="Y84" t="str">
        <f>IF(Input!X90="","",_xlfn.NUMBERVALUE(Input!X90))</f>
        <v/>
      </c>
      <c r="Z84" t="str">
        <f>IF(Input!Y90="","",_xlfn.NUMBERVALUE(Input!Y90))</f>
        <v/>
      </c>
    </row>
    <row r="85" spans="1:26" x14ac:dyDescent="0.25">
      <c r="A85" s="257" t="str">
        <f>IF(ISERROR(Input!A91),"",Input!A91)</f>
        <v/>
      </c>
      <c r="B85" t="str">
        <f t="shared" si="1"/>
        <v/>
      </c>
      <c r="C85" t="str">
        <f>IF(ISERROR(Input!B91),"",IF(Input!B91="","",Input!B91))</f>
        <v/>
      </c>
      <c r="D85" t="str">
        <f>IF(ISERROR(IF(Input!C91="","",Input!C91*1)),"",IF(Input!C91="","",Input!C91*1))</f>
        <v/>
      </c>
      <c r="E85" t="str">
        <f>IF(ISERROR(IF(Input!D91="","",Input!D91)),"",IF(Input!D91="","",Input!D91))</f>
        <v/>
      </c>
      <c r="F85" t="str">
        <f>IF(Input!E91="","",IF(ISNUMBER(_xlfn.NUMBERVALUE(Input!E91)),ROUND(Input!E91,0),Input!E91))</f>
        <v/>
      </c>
      <c r="G85" s="269" t="str">
        <f>IF(ISBLANK(Input!F91),"",(Input!F91))</f>
        <v/>
      </c>
      <c r="H85" t="str">
        <f>IF(Input!G91="","",Input!G91)</f>
        <v/>
      </c>
      <c r="I85" t="str">
        <f>IF(Input!H91="","",Input!H91)</f>
        <v/>
      </c>
      <c r="J85" t="str">
        <f>IFERROR(IF(Input!I91="","",IF(VLOOKUP(Input!D91,'Measure List'!$A$2:$D$5000,4,FALSE)="Residential","",Input!I91)),"")</f>
        <v/>
      </c>
      <c r="K85" t="str">
        <f>IF(Input!J91="","",Input!J91)</f>
        <v/>
      </c>
      <c r="L85" t="str">
        <f>IF(Input!K91="","",Input!K91)</f>
        <v/>
      </c>
      <c r="M85" t="str">
        <f>IF(Input!L91="","",Input!L91)</f>
        <v/>
      </c>
      <c r="N85" s="304" t="str">
        <f>IF(Input!M91="","",Input!M91)</f>
        <v/>
      </c>
      <c r="O85" t="str">
        <f>IF(Input!N91="","",IF(_xlfn.NUMBERVALUE(Input!N91)=0,"",_xlfn.NUMBERVALUE(Input!N91)))</f>
        <v/>
      </c>
      <c r="P85" t="str">
        <f>IF(Input!O91="","",_xlfn.NUMBERVALUE(Input!O91))</f>
        <v/>
      </c>
      <c r="Q85" t="str">
        <f>IF(Input!P91="","",Input!P91)</f>
        <v/>
      </c>
      <c r="R85" t="str">
        <f>IF(Input!Q91="","",Input!Q91)</f>
        <v/>
      </c>
      <c r="S85" t="str">
        <f>IF(Input!R91="","",_xlfn.NUMBERVALUE(Input!R91))</f>
        <v/>
      </c>
      <c r="T85" t="str">
        <f>IF(Input!S91="","",Input!S91)</f>
        <v/>
      </c>
      <c r="U85" t="str">
        <f>IF(Input!T91="","",_xlfn.NUMBERVALUE(Input!T91))</f>
        <v/>
      </c>
      <c r="V85" t="str">
        <f>IF(Input!U91="","",(Input!U91))</f>
        <v/>
      </c>
      <c r="W85" t="str">
        <f>IF(Input!V91="","",_xlfn.NUMBERVALUE(Input!V91))</f>
        <v/>
      </c>
      <c r="X85" t="str">
        <f>IF(Input!W91="","",_xlfn.NUMBERVALUE(Input!W91))</f>
        <v/>
      </c>
      <c r="Y85" t="str">
        <f>IF(Input!X91="","",_xlfn.NUMBERVALUE(Input!X91))</f>
        <v/>
      </c>
      <c r="Z85" t="str">
        <f>IF(Input!Y91="","",_xlfn.NUMBERVALUE(Input!Y91))</f>
        <v/>
      </c>
    </row>
    <row r="86" spans="1:26" x14ac:dyDescent="0.25">
      <c r="A86" s="257" t="str">
        <f>IF(ISERROR(Input!A92),"",Input!A92)</f>
        <v/>
      </c>
      <c r="B86" t="str">
        <f t="shared" si="1"/>
        <v/>
      </c>
      <c r="C86" t="str">
        <f>IF(ISERROR(Input!B92),"",IF(Input!B92="","",Input!B92))</f>
        <v/>
      </c>
      <c r="D86" t="str">
        <f>IF(ISERROR(IF(Input!C92="","",Input!C92*1)),"",IF(Input!C92="","",Input!C92*1))</f>
        <v/>
      </c>
      <c r="E86" t="str">
        <f>IF(ISERROR(IF(Input!D92="","",Input!D92)),"",IF(Input!D92="","",Input!D92))</f>
        <v/>
      </c>
      <c r="F86" t="str">
        <f>IF(Input!E92="","",IF(ISNUMBER(_xlfn.NUMBERVALUE(Input!E92)),ROUND(Input!E92,0),Input!E92))</f>
        <v/>
      </c>
      <c r="G86" s="269" t="str">
        <f>IF(ISBLANK(Input!F92),"",(Input!F92))</f>
        <v/>
      </c>
      <c r="H86" t="str">
        <f>IF(Input!G92="","",Input!G92)</f>
        <v/>
      </c>
      <c r="I86" t="str">
        <f>IF(Input!H92="","",Input!H92)</f>
        <v/>
      </c>
      <c r="J86" t="str">
        <f>IFERROR(IF(Input!I92="","",IF(VLOOKUP(Input!D92,'Measure List'!$A$2:$D$5000,4,FALSE)="Residential","",Input!I92)),"")</f>
        <v/>
      </c>
      <c r="K86" t="str">
        <f>IF(Input!J92="","",Input!J92)</f>
        <v/>
      </c>
      <c r="L86" t="str">
        <f>IF(Input!K92="","",Input!K92)</f>
        <v/>
      </c>
      <c r="M86" t="str">
        <f>IF(Input!L92="","",Input!L92)</f>
        <v/>
      </c>
      <c r="N86" s="304" t="str">
        <f>IF(Input!M92="","",Input!M92)</f>
        <v/>
      </c>
      <c r="O86" t="str">
        <f>IF(Input!N92="","",IF(_xlfn.NUMBERVALUE(Input!N92)=0,"",_xlfn.NUMBERVALUE(Input!N92)))</f>
        <v/>
      </c>
      <c r="P86" t="str">
        <f>IF(Input!O92="","",_xlfn.NUMBERVALUE(Input!O92))</f>
        <v/>
      </c>
      <c r="Q86" t="str">
        <f>IF(Input!P92="","",Input!P92)</f>
        <v/>
      </c>
      <c r="R86" t="str">
        <f>IF(Input!Q92="","",Input!Q92)</f>
        <v/>
      </c>
      <c r="S86" t="str">
        <f>IF(Input!R92="","",_xlfn.NUMBERVALUE(Input!R92))</f>
        <v/>
      </c>
      <c r="T86" t="str">
        <f>IF(Input!S92="","",Input!S92)</f>
        <v/>
      </c>
      <c r="U86" t="str">
        <f>IF(Input!T92="","",_xlfn.NUMBERVALUE(Input!T92))</f>
        <v/>
      </c>
      <c r="V86" t="str">
        <f>IF(Input!U92="","",(Input!U92))</f>
        <v/>
      </c>
      <c r="W86" t="str">
        <f>IF(Input!V92="","",_xlfn.NUMBERVALUE(Input!V92))</f>
        <v/>
      </c>
      <c r="X86" t="str">
        <f>IF(Input!W92="","",_xlfn.NUMBERVALUE(Input!W92))</f>
        <v/>
      </c>
      <c r="Y86" t="str">
        <f>IF(Input!X92="","",_xlfn.NUMBERVALUE(Input!X92))</f>
        <v/>
      </c>
      <c r="Z86" t="str">
        <f>IF(Input!Y92="","",_xlfn.NUMBERVALUE(Input!Y92))</f>
        <v/>
      </c>
    </row>
    <row r="87" spans="1:26" x14ac:dyDescent="0.25">
      <c r="A87" s="257" t="str">
        <f>IF(ISERROR(Input!A93),"",Input!A93)</f>
        <v/>
      </c>
      <c r="B87" t="str">
        <f t="shared" si="1"/>
        <v/>
      </c>
      <c r="C87" t="str">
        <f>IF(ISERROR(Input!B93),"",IF(Input!B93="","",Input!B93))</f>
        <v/>
      </c>
      <c r="D87" t="str">
        <f>IF(ISERROR(IF(Input!C93="","",Input!C93*1)),"",IF(Input!C93="","",Input!C93*1))</f>
        <v/>
      </c>
      <c r="E87" t="str">
        <f>IF(ISERROR(IF(Input!D93="","",Input!D93)),"",IF(Input!D93="","",Input!D93))</f>
        <v/>
      </c>
      <c r="F87" t="str">
        <f>IF(Input!E93="","",IF(ISNUMBER(_xlfn.NUMBERVALUE(Input!E93)),ROUND(Input!E93,0),Input!E93))</f>
        <v/>
      </c>
      <c r="G87" s="269" t="str">
        <f>IF(ISBLANK(Input!F93),"",(Input!F93))</f>
        <v/>
      </c>
      <c r="H87" t="str">
        <f>IF(Input!G93="","",Input!G93)</f>
        <v/>
      </c>
      <c r="I87" t="str">
        <f>IF(Input!H93="","",Input!H93)</f>
        <v/>
      </c>
      <c r="J87" t="str">
        <f>IFERROR(IF(Input!I93="","",IF(VLOOKUP(Input!D93,'Measure List'!$A$2:$D$5000,4,FALSE)="Residential","",Input!I93)),"")</f>
        <v/>
      </c>
      <c r="K87" t="str">
        <f>IF(Input!J93="","",Input!J93)</f>
        <v/>
      </c>
      <c r="L87" t="str">
        <f>IF(Input!K93="","",Input!K93)</f>
        <v/>
      </c>
      <c r="M87" t="str">
        <f>IF(Input!L93="","",Input!L93)</f>
        <v/>
      </c>
      <c r="N87" s="304" t="str">
        <f>IF(Input!M93="","",Input!M93)</f>
        <v/>
      </c>
      <c r="O87" t="str">
        <f>IF(Input!N93="","",IF(_xlfn.NUMBERVALUE(Input!N93)=0,"",_xlfn.NUMBERVALUE(Input!N93)))</f>
        <v/>
      </c>
      <c r="P87" t="str">
        <f>IF(Input!O93="","",_xlfn.NUMBERVALUE(Input!O93))</f>
        <v/>
      </c>
      <c r="Q87" t="str">
        <f>IF(Input!P93="","",Input!P93)</f>
        <v/>
      </c>
      <c r="R87" t="str">
        <f>IF(Input!Q93="","",Input!Q93)</f>
        <v/>
      </c>
      <c r="S87" t="str">
        <f>IF(Input!R93="","",_xlfn.NUMBERVALUE(Input!R93))</f>
        <v/>
      </c>
      <c r="T87" t="str">
        <f>IF(Input!S93="","",Input!S93)</f>
        <v/>
      </c>
      <c r="U87" t="str">
        <f>IF(Input!T93="","",_xlfn.NUMBERVALUE(Input!T93))</f>
        <v/>
      </c>
      <c r="V87" t="str">
        <f>IF(Input!U93="","",(Input!U93))</f>
        <v/>
      </c>
      <c r="W87" t="str">
        <f>IF(Input!V93="","",_xlfn.NUMBERVALUE(Input!V93))</f>
        <v/>
      </c>
      <c r="X87" t="str">
        <f>IF(Input!W93="","",_xlfn.NUMBERVALUE(Input!W93))</f>
        <v/>
      </c>
      <c r="Y87" t="str">
        <f>IF(Input!X93="","",_xlfn.NUMBERVALUE(Input!X93))</f>
        <v/>
      </c>
      <c r="Z87" t="str">
        <f>IF(Input!Y93="","",_xlfn.NUMBERVALUE(Input!Y93))</f>
        <v/>
      </c>
    </row>
    <row r="88" spans="1:26" x14ac:dyDescent="0.25">
      <c r="A88" s="257" t="str">
        <f>IF(ISERROR(Input!A94),"",Input!A94)</f>
        <v/>
      </c>
      <c r="B88" t="str">
        <f t="shared" si="1"/>
        <v/>
      </c>
      <c r="C88" t="str">
        <f>IF(ISERROR(Input!B94),"",IF(Input!B94="","",Input!B94))</f>
        <v/>
      </c>
      <c r="D88" t="str">
        <f>IF(ISERROR(IF(Input!C94="","",Input!C94*1)),"",IF(Input!C94="","",Input!C94*1))</f>
        <v/>
      </c>
      <c r="E88" t="str">
        <f>IF(ISERROR(IF(Input!D94="","",Input!D94)),"",IF(Input!D94="","",Input!D94))</f>
        <v/>
      </c>
      <c r="F88" t="str">
        <f>IF(Input!E94="","",IF(ISNUMBER(_xlfn.NUMBERVALUE(Input!E94)),ROUND(Input!E94,0),Input!E94))</f>
        <v/>
      </c>
      <c r="G88" s="269" t="str">
        <f>IF(ISBLANK(Input!F94),"",(Input!F94))</f>
        <v/>
      </c>
      <c r="H88" t="str">
        <f>IF(Input!G94="","",Input!G94)</f>
        <v/>
      </c>
      <c r="I88" t="str">
        <f>IF(Input!H94="","",Input!H94)</f>
        <v/>
      </c>
      <c r="J88" t="str">
        <f>IFERROR(IF(Input!I94="","",IF(VLOOKUP(Input!D94,'Measure List'!$A$2:$D$5000,4,FALSE)="Residential","",Input!I94)),"")</f>
        <v/>
      </c>
      <c r="K88" t="str">
        <f>IF(Input!J94="","",Input!J94)</f>
        <v/>
      </c>
      <c r="L88" t="str">
        <f>IF(Input!K94="","",Input!K94)</f>
        <v/>
      </c>
      <c r="M88" t="str">
        <f>IF(Input!L94="","",Input!L94)</f>
        <v/>
      </c>
      <c r="N88" s="304" t="str">
        <f>IF(Input!M94="","",Input!M94)</f>
        <v/>
      </c>
      <c r="O88" t="str">
        <f>IF(Input!N94="","",IF(_xlfn.NUMBERVALUE(Input!N94)=0,"",_xlfn.NUMBERVALUE(Input!N94)))</f>
        <v/>
      </c>
      <c r="P88" t="str">
        <f>IF(Input!O94="","",_xlfn.NUMBERVALUE(Input!O94))</f>
        <v/>
      </c>
      <c r="Q88" t="str">
        <f>IF(Input!P94="","",Input!P94)</f>
        <v/>
      </c>
      <c r="R88" t="str">
        <f>IF(Input!Q94="","",Input!Q94)</f>
        <v/>
      </c>
      <c r="S88" t="str">
        <f>IF(Input!R94="","",_xlfn.NUMBERVALUE(Input!R94))</f>
        <v/>
      </c>
      <c r="T88" t="str">
        <f>IF(Input!S94="","",Input!S94)</f>
        <v/>
      </c>
      <c r="U88" t="str">
        <f>IF(Input!T94="","",_xlfn.NUMBERVALUE(Input!T94))</f>
        <v/>
      </c>
      <c r="V88" t="str">
        <f>IF(Input!U94="","",(Input!U94))</f>
        <v/>
      </c>
      <c r="W88" t="str">
        <f>IF(Input!V94="","",_xlfn.NUMBERVALUE(Input!V94))</f>
        <v/>
      </c>
      <c r="X88" t="str">
        <f>IF(Input!W94="","",_xlfn.NUMBERVALUE(Input!W94))</f>
        <v/>
      </c>
      <c r="Y88" t="str">
        <f>IF(Input!X94="","",_xlfn.NUMBERVALUE(Input!X94))</f>
        <v/>
      </c>
      <c r="Z88" t="str">
        <f>IF(Input!Y94="","",_xlfn.NUMBERVALUE(Input!Y94))</f>
        <v/>
      </c>
    </row>
    <row r="89" spans="1:26" x14ac:dyDescent="0.25">
      <c r="A89" s="257" t="str">
        <f>IF(ISERROR(Input!A95),"",Input!A95)</f>
        <v/>
      </c>
      <c r="B89" t="str">
        <f t="shared" si="1"/>
        <v/>
      </c>
      <c r="C89" t="str">
        <f>IF(ISERROR(Input!B95),"",IF(Input!B95="","",Input!B95))</f>
        <v/>
      </c>
      <c r="D89" t="str">
        <f>IF(ISERROR(IF(Input!C95="","",Input!C95*1)),"",IF(Input!C95="","",Input!C95*1))</f>
        <v/>
      </c>
      <c r="E89" t="str">
        <f>IF(ISERROR(IF(Input!D95="","",Input!D95)),"",IF(Input!D95="","",Input!D95))</f>
        <v/>
      </c>
      <c r="F89" t="str">
        <f>IF(Input!E95="","",IF(ISNUMBER(_xlfn.NUMBERVALUE(Input!E95)),ROUND(Input!E95,0),Input!E95))</f>
        <v/>
      </c>
      <c r="G89" s="269" t="str">
        <f>IF(ISBLANK(Input!F95),"",(Input!F95))</f>
        <v/>
      </c>
      <c r="H89" t="str">
        <f>IF(Input!G95="","",Input!G95)</f>
        <v/>
      </c>
      <c r="I89" t="str">
        <f>IF(Input!H95="","",Input!H95)</f>
        <v/>
      </c>
      <c r="J89" t="str">
        <f>IFERROR(IF(Input!I95="","",IF(VLOOKUP(Input!D95,'Measure List'!$A$2:$D$5000,4,FALSE)="Residential","",Input!I95)),"")</f>
        <v/>
      </c>
      <c r="K89" t="str">
        <f>IF(Input!J95="","",Input!J95)</f>
        <v/>
      </c>
      <c r="L89" t="str">
        <f>IF(Input!K95="","",Input!K95)</f>
        <v/>
      </c>
      <c r="M89" t="str">
        <f>IF(Input!L95="","",Input!L95)</f>
        <v/>
      </c>
      <c r="N89" s="304" t="str">
        <f>IF(Input!M95="","",Input!M95)</f>
        <v/>
      </c>
      <c r="O89" t="str">
        <f>IF(Input!N95="","",IF(_xlfn.NUMBERVALUE(Input!N95)=0,"",_xlfn.NUMBERVALUE(Input!N95)))</f>
        <v/>
      </c>
      <c r="P89" t="str">
        <f>IF(Input!O95="","",_xlfn.NUMBERVALUE(Input!O95))</f>
        <v/>
      </c>
      <c r="Q89" t="str">
        <f>IF(Input!P95="","",Input!P95)</f>
        <v/>
      </c>
      <c r="R89" t="str">
        <f>IF(Input!Q95="","",Input!Q95)</f>
        <v/>
      </c>
      <c r="S89" t="str">
        <f>IF(Input!R95="","",_xlfn.NUMBERVALUE(Input!R95))</f>
        <v/>
      </c>
      <c r="T89" t="str">
        <f>IF(Input!S95="","",Input!S95)</f>
        <v/>
      </c>
      <c r="U89" t="str">
        <f>IF(Input!T95="","",_xlfn.NUMBERVALUE(Input!T95))</f>
        <v/>
      </c>
      <c r="V89" t="str">
        <f>IF(Input!U95="","",(Input!U95))</f>
        <v/>
      </c>
      <c r="W89" t="str">
        <f>IF(Input!V95="","",_xlfn.NUMBERVALUE(Input!V95))</f>
        <v/>
      </c>
      <c r="X89" t="str">
        <f>IF(Input!W95="","",_xlfn.NUMBERVALUE(Input!W95))</f>
        <v/>
      </c>
      <c r="Y89" t="str">
        <f>IF(Input!X95="","",_xlfn.NUMBERVALUE(Input!X95))</f>
        <v/>
      </c>
      <c r="Z89" t="str">
        <f>IF(Input!Y95="","",_xlfn.NUMBERVALUE(Input!Y95))</f>
        <v/>
      </c>
    </row>
    <row r="90" spans="1:26" x14ac:dyDescent="0.25">
      <c r="A90" s="257" t="str">
        <f>IF(ISERROR(Input!A96),"",Input!A96)</f>
        <v/>
      </c>
      <c r="B90" t="str">
        <f t="shared" si="1"/>
        <v/>
      </c>
      <c r="C90" t="str">
        <f>IF(ISERROR(Input!B96),"",IF(Input!B96="","",Input!B96))</f>
        <v/>
      </c>
      <c r="D90" t="str">
        <f>IF(ISERROR(IF(Input!C96="","",Input!C96*1)),"",IF(Input!C96="","",Input!C96*1))</f>
        <v/>
      </c>
      <c r="E90" t="str">
        <f>IF(ISERROR(IF(Input!D96="","",Input!D96)),"",IF(Input!D96="","",Input!D96))</f>
        <v/>
      </c>
      <c r="F90" t="str">
        <f>IF(Input!E96="","",IF(ISNUMBER(_xlfn.NUMBERVALUE(Input!E96)),ROUND(Input!E96,0),Input!E96))</f>
        <v/>
      </c>
      <c r="G90" s="269" t="str">
        <f>IF(ISBLANK(Input!F96),"",(Input!F96))</f>
        <v/>
      </c>
      <c r="H90" t="str">
        <f>IF(Input!G96="","",Input!G96)</f>
        <v/>
      </c>
      <c r="I90" t="str">
        <f>IF(Input!H96="","",Input!H96)</f>
        <v/>
      </c>
      <c r="J90" t="str">
        <f>IFERROR(IF(Input!I96="","",IF(VLOOKUP(Input!D96,'Measure List'!$A$2:$D$5000,4,FALSE)="Residential","",Input!I96)),"")</f>
        <v/>
      </c>
      <c r="K90" t="str">
        <f>IF(Input!J96="","",Input!J96)</f>
        <v/>
      </c>
      <c r="L90" t="str">
        <f>IF(Input!K96="","",Input!K96)</f>
        <v/>
      </c>
      <c r="M90" t="str">
        <f>IF(Input!L96="","",Input!L96)</f>
        <v/>
      </c>
      <c r="N90" s="304" t="str">
        <f>IF(Input!M96="","",Input!M96)</f>
        <v/>
      </c>
      <c r="O90" t="str">
        <f>IF(Input!N96="","",IF(_xlfn.NUMBERVALUE(Input!N96)=0,"",_xlfn.NUMBERVALUE(Input!N96)))</f>
        <v/>
      </c>
      <c r="P90" t="str">
        <f>IF(Input!O96="","",_xlfn.NUMBERVALUE(Input!O96))</f>
        <v/>
      </c>
      <c r="Q90" t="str">
        <f>IF(Input!P96="","",Input!P96)</f>
        <v/>
      </c>
      <c r="R90" t="str">
        <f>IF(Input!Q96="","",Input!Q96)</f>
        <v/>
      </c>
      <c r="S90" t="str">
        <f>IF(Input!R96="","",_xlfn.NUMBERVALUE(Input!R96))</f>
        <v/>
      </c>
      <c r="T90" t="str">
        <f>IF(Input!S96="","",Input!S96)</f>
        <v/>
      </c>
      <c r="U90" t="str">
        <f>IF(Input!T96="","",_xlfn.NUMBERVALUE(Input!T96))</f>
        <v/>
      </c>
      <c r="V90" t="str">
        <f>IF(Input!U96="","",(Input!U96))</f>
        <v/>
      </c>
      <c r="W90" t="str">
        <f>IF(Input!V96="","",_xlfn.NUMBERVALUE(Input!V96))</f>
        <v/>
      </c>
      <c r="X90" t="str">
        <f>IF(Input!W96="","",_xlfn.NUMBERVALUE(Input!W96))</f>
        <v/>
      </c>
      <c r="Y90" t="str">
        <f>IF(Input!X96="","",_xlfn.NUMBERVALUE(Input!X96))</f>
        <v/>
      </c>
      <c r="Z90" t="str">
        <f>IF(Input!Y96="","",_xlfn.NUMBERVALUE(Input!Y96))</f>
        <v/>
      </c>
    </row>
    <row r="91" spans="1:26" x14ac:dyDescent="0.25">
      <c r="A91" s="257" t="str">
        <f>IF(ISERROR(Input!A97),"",Input!A97)</f>
        <v/>
      </c>
      <c r="B91" t="str">
        <f t="shared" si="1"/>
        <v/>
      </c>
      <c r="C91" t="str">
        <f>IF(ISERROR(Input!B97),"",IF(Input!B97="","",Input!B97))</f>
        <v/>
      </c>
      <c r="D91" t="str">
        <f>IF(ISERROR(IF(Input!C97="","",Input!C97*1)),"",IF(Input!C97="","",Input!C97*1))</f>
        <v/>
      </c>
      <c r="E91" t="str">
        <f>IF(ISERROR(IF(Input!D97="","",Input!D97)),"",IF(Input!D97="","",Input!D97))</f>
        <v/>
      </c>
      <c r="F91" t="str">
        <f>IF(Input!E97="","",IF(ISNUMBER(_xlfn.NUMBERVALUE(Input!E97)),ROUND(Input!E97,0),Input!E97))</f>
        <v/>
      </c>
      <c r="G91" s="269" t="str">
        <f>IF(ISBLANK(Input!F97),"",(Input!F97))</f>
        <v/>
      </c>
      <c r="H91" t="str">
        <f>IF(Input!G97="","",Input!G97)</f>
        <v/>
      </c>
      <c r="I91" t="str">
        <f>IF(Input!H97="","",Input!H97)</f>
        <v/>
      </c>
      <c r="J91" t="str">
        <f>IFERROR(IF(Input!I97="","",IF(VLOOKUP(Input!D97,'Measure List'!$A$2:$D$5000,4,FALSE)="Residential","",Input!I97)),"")</f>
        <v/>
      </c>
      <c r="K91" t="str">
        <f>IF(Input!J97="","",Input!J97)</f>
        <v/>
      </c>
      <c r="L91" t="str">
        <f>IF(Input!K97="","",Input!K97)</f>
        <v/>
      </c>
      <c r="M91" t="str">
        <f>IF(Input!L97="","",Input!L97)</f>
        <v/>
      </c>
      <c r="N91" s="304" t="str">
        <f>IF(Input!M97="","",Input!M97)</f>
        <v/>
      </c>
      <c r="O91" t="str">
        <f>IF(Input!N97="","",IF(_xlfn.NUMBERVALUE(Input!N97)=0,"",_xlfn.NUMBERVALUE(Input!N97)))</f>
        <v/>
      </c>
      <c r="P91" t="str">
        <f>IF(Input!O97="","",_xlfn.NUMBERVALUE(Input!O97))</f>
        <v/>
      </c>
      <c r="Q91" t="str">
        <f>IF(Input!P97="","",Input!P97)</f>
        <v/>
      </c>
      <c r="R91" t="str">
        <f>IF(Input!Q97="","",Input!Q97)</f>
        <v/>
      </c>
      <c r="S91" t="str">
        <f>IF(Input!R97="","",_xlfn.NUMBERVALUE(Input!R97))</f>
        <v/>
      </c>
      <c r="T91" t="str">
        <f>IF(Input!S97="","",Input!S97)</f>
        <v/>
      </c>
      <c r="U91" t="str">
        <f>IF(Input!T97="","",_xlfn.NUMBERVALUE(Input!T97))</f>
        <v/>
      </c>
      <c r="V91" t="str">
        <f>IF(Input!U97="","",(Input!U97))</f>
        <v/>
      </c>
      <c r="W91" t="str">
        <f>IF(Input!V97="","",_xlfn.NUMBERVALUE(Input!V97))</f>
        <v/>
      </c>
      <c r="X91" t="str">
        <f>IF(Input!W97="","",_xlfn.NUMBERVALUE(Input!W97))</f>
        <v/>
      </c>
      <c r="Y91" t="str">
        <f>IF(Input!X97="","",_xlfn.NUMBERVALUE(Input!X97))</f>
        <v/>
      </c>
      <c r="Z91" t="str">
        <f>IF(Input!Y97="","",_xlfn.NUMBERVALUE(Input!Y97))</f>
        <v/>
      </c>
    </row>
    <row r="92" spans="1:26" x14ac:dyDescent="0.25">
      <c r="A92" s="257" t="str">
        <f>IF(ISERROR(Input!A98),"",Input!A98)</f>
        <v/>
      </c>
      <c r="B92" t="str">
        <f t="shared" si="1"/>
        <v/>
      </c>
      <c r="C92" t="str">
        <f>IF(ISERROR(Input!B98),"",IF(Input!B98="","",Input!B98))</f>
        <v/>
      </c>
      <c r="D92" t="str">
        <f>IF(ISERROR(IF(Input!C98="","",Input!C98*1)),"",IF(Input!C98="","",Input!C98*1))</f>
        <v/>
      </c>
      <c r="E92" t="str">
        <f>IF(ISERROR(IF(Input!D98="","",Input!D98)),"",IF(Input!D98="","",Input!D98))</f>
        <v/>
      </c>
      <c r="F92" t="str">
        <f>IF(Input!E98="","",IF(ISNUMBER(_xlfn.NUMBERVALUE(Input!E98)),ROUND(Input!E98,0),Input!E98))</f>
        <v/>
      </c>
      <c r="G92" s="269" t="str">
        <f>IF(ISBLANK(Input!F98),"",(Input!F98))</f>
        <v/>
      </c>
      <c r="H92" t="str">
        <f>IF(Input!G98="","",Input!G98)</f>
        <v/>
      </c>
      <c r="I92" t="str">
        <f>IF(Input!H98="","",Input!H98)</f>
        <v/>
      </c>
      <c r="J92" t="str">
        <f>IFERROR(IF(Input!I98="","",IF(VLOOKUP(Input!D98,'Measure List'!$A$2:$D$5000,4,FALSE)="Residential","",Input!I98)),"")</f>
        <v/>
      </c>
      <c r="K92" t="str">
        <f>IF(Input!J98="","",Input!J98)</f>
        <v/>
      </c>
      <c r="L92" t="str">
        <f>IF(Input!K98="","",Input!K98)</f>
        <v/>
      </c>
      <c r="M92" t="str">
        <f>IF(Input!L98="","",Input!L98)</f>
        <v/>
      </c>
      <c r="N92" s="304" t="str">
        <f>IF(Input!M98="","",Input!M98)</f>
        <v/>
      </c>
      <c r="O92" t="str">
        <f>IF(Input!N98="","",IF(_xlfn.NUMBERVALUE(Input!N98)=0,"",_xlfn.NUMBERVALUE(Input!N98)))</f>
        <v/>
      </c>
      <c r="P92" t="str">
        <f>IF(Input!O98="","",_xlfn.NUMBERVALUE(Input!O98))</f>
        <v/>
      </c>
      <c r="Q92" t="str">
        <f>IF(Input!P98="","",Input!P98)</f>
        <v/>
      </c>
      <c r="R92" t="str">
        <f>IF(Input!Q98="","",Input!Q98)</f>
        <v/>
      </c>
      <c r="S92" t="str">
        <f>IF(Input!R98="","",_xlfn.NUMBERVALUE(Input!R98))</f>
        <v/>
      </c>
      <c r="T92" t="str">
        <f>IF(Input!S98="","",Input!S98)</f>
        <v/>
      </c>
      <c r="U92" t="str">
        <f>IF(Input!T98="","",_xlfn.NUMBERVALUE(Input!T98))</f>
        <v/>
      </c>
      <c r="V92" t="str">
        <f>IF(Input!U98="","",(Input!U98))</f>
        <v/>
      </c>
      <c r="W92" t="str">
        <f>IF(Input!V98="","",_xlfn.NUMBERVALUE(Input!V98))</f>
        <v/>
      </c>
      <c r="X92" t="str">
        <f>IF(Input!W98="","",_xlfn.NUMBERVALUE(Input!W98))</f>
        <v/>
      </c>
      <c r="Y92" t="str">
        <f>IF(Input!X98="","",_xlfn.NUMBERVALUE(Input!X98))</f>
        <v/>
      </c>
      <c r="Z92" t="str">
        <f>IF(Input!Y98="","",_xlfn.NUMBERVALUE(Input!Y98))</f>
        <v/>
      </c>
    </row>
    <row r="93" spans="1:26" x14ac:dyDescent="0.25">
      <c r="A93" s="257" t="str">
        <f>IF(ISERROR(Input!A99),"",Input!A99)</f>
        <v/>
      </c>
      <c r="B93" t="str">
        <f t="shared" si="1"/>
        <v/>
      </c>
      <c r="C93" t="str">
        <f>IF(ISERROR(Input!B99),"",IF(Input!B99="","",Input!B99))</f>
        <v/>
      </c>
      <c r="D93" t="str">
        <f>IF(ISERROR(IF(Input!C99="","",Input!C99*1)),"",IF(Input!C99="","",Input!C99*1))</f>
        <v/>
      </c>
      <c r="E93" t="str">
        <f>IF(ISERROR(IF(Input!D99="","",Input!D99)),"",IF(Input!D99="","",Input!D99))</f>
        <v/>
      </c>
      <c r="F93" t="str">
        <f>IF(Input!E99="","",IF(ISNUMBER(_xlfn.NUMBERVALUE(Input!E99)),ROUND(Input!E99,0),Input!E99))</f>
        <v/>
      </c>
      <c r="G93" s="269" t="str">
        <f>IF(ISBLANK(Input!F99),"",(Input!F99))</f>
        <v/>
      </c>
      <c r="H93" t="str">
        <f>IF(Input!G99="","",Input!G99)</f>
        <v/>
      </c>
      <c r="I93" t="str">
        <f>IF(Input!H99="","",Input!H99)</f>
        <v/>
      </c>
      <c r="J93" t="str">
        <f>IFERROR(IF(Input!I99="","",IF(VLOOKUP(Input!D99,'Measure List'!$A$2:$D$5000,4,FALSE)="Residential","",Input!I99)),"")</f>
        <v/>
      </c>
      <c r="K93" t="str">
        <f>IF(Input!J99="","",Input!J99)</f>
        <v/>
      </c>
      <c r="L93" t="str">
        <f>IF(Input!K99="","",Input!K99)</f>
        <v/>
      </c>
      <c r="M93" t="str">
        <f>IF(Input!L99="","",Input!L99)</f>
        <v/>
      </c>
      <c r="N93" s="304" t="str">
        <f>IF(Input!M99="","",Input!M99)</f>
        <v/>
      </c>
      <c r="O93" t="str">
        <f>IF(Input!N99="","",IF(_xlfn.NUMBERVALUE(Input!N99)=0,"",_xlfn.NUMBERVALUE(Input!N99)))</f>
        <v/>
      </c>
      <c r="P93" t="str">
        <f>IF(Input!O99="","",_xlfn.NUMBERVALUE(Input!O99))</f>
        <v/>
      </c>
      <c r="Q93" t="str">
        <f>IF(Input!P99="","",Input!P99)</f>
        <v/>
      </c>
      <c r="R93" t="str">
        <f>IF(Input!Q99="","",Input!Q99)</f>
        <v/>
      </c>
      <c r="S93" t="str">
        <f>IF(Input!R99="","",_xlfn.NUMBERVALUE(Input!R99))</f>
        <v/>
      </c>
      <c r="T93" t="str">
        <f>IF(Input!S99="","",Input!S99)</f>
        <v/>
      </c>
      <c r="U93" t="str">
        <f>IF(Input!T99="","",_xlfn.NUMBERVALUE(Input!T99))</f>
        <v/>
      </c>
      <c r="V93" t="str">
        <f>IF(Input!U99="","",(Input!U99))</f>
        <v/>
      </c>
      <c r="W93" t="str">
        <f>IF(Input!V99="","",_xlfn.NUMBERVALUE(Input!V99))</f>
        <v/>
      </c>
      <c r="X93" t="str">
        <f>IF(Input!W99="","",_xlfn.NUMBERVALUE(Input!W99))</f>
        <v/>
      </c>
      <c r="Y93" t="str">
        <f>IF(Input!X99="","",_xlfn.NUMBERVALUE(Input!X99))</f>
        <v/>
      </c>
      <c r="Z93" t="str">
        <f>IF(Input!Y99="","",_xlfn.NUMBERVALUE(Input!Y99))</f>
        <v/>
      </c>
    </row>
    <row r="94" spans="1:26" x14ac:dyDescent="0.25">
      <c r="A94" s="257" t="str">
        <f>IF(ISERROR(Input!A100),"",Input!A100)</f>
        <v/>
      </c>
      <c r="B94" t="str">
        <f t="shared" si="1"/>
        <v/>
      </c>
      <c r="C94" t="str">
        <f>IF(ISERROR(Input!B100),"",IF(Input!B100="","",Input!B100))</f>
        <v/>
      </c>
      <c r="D94" t="str">
        <f>IF(ISERROR(IF(Input!C100="","",Input!C100*1)),"",IF(Input!C100="","",Input!C100*1))</f>
        <v/>
      </c>
      <c r="E94" t="str">
        <f>IF(ISERROR(IF(Input!D100="","",Input!D100)),"",IF(Input!D100="","",Input!D100))</f>
        <v/>
      </c>
      <c r="F94" t="str">
        <f>IF(Input!E100="","",IF(ISNUMBER(_xlfn.NUMBERVALUE(Input!E100)),ROUND(Input!E100,0),Input!E100))</f>
        <v/>
      </c>
      <c r="G94" s="269" t="str">
        <f>IF(ISBLANK(Input!F100),"",(Input!F100))</f>
        <v/>
      </c>
      <c r="H94" t="str">
        <f>IF(Input!G100="","",Input!G100)</f>
        <v/>
      </c>
      <c r="I94" t="str">
        <f>IF(Input!H100="","",Input!H100)</f>
        <v/>
      </c>
      <c r="J94" t="str">
        <f>IFERROR(IF(Input!I100="","",IF(VLOOKUP(Input!D100,'Measure List'!$A$2:$D$5000,4,FALSE)="Residential","",Input!I100)),"")</f>
        <v/>
      </c>
      <c r="K94" t="str">
        <f>IF(Input!J100="","",Input!J100)</f>
        <v/>
      </c>
      <c r="L94" t="str">
        <f>IF(Input!K100="","",Input!K100)</f>
        <v/>
      </c>
      <c r="M94" t="str">
        <f>IF(Input!L100="","",Input!L100)</f>
        <v/>
      </c>
      <c r="N94" s="304" t="str">
        <f>IF(Input!M100="","",Input!M100)</f>
        <v/>
      </c>
      <c r="O94" t="str">
        <f>IF(Input!N100="","",IF(_xlfn.NUMBERVALUE(Input!N100)=0,"",_xlfn.NUMBERVALUE(Input!N100)))</f>
        <v/>
      </c>
      <c r="P94" t="str">
        <f>IF(Input!O100="","",_xlfn.NUMBERVALUE(Input!O100))</f>
        <v/>
      </c>
      <c r="Q94" t="str">
        <f>IF(Input!P100="","",Input!P100)</f>
        <v/>
      </c>
      <c r="R94" t="str">
        <f>IF(Input!Q100="","",Input!Q100)</f>
        <v/>
      </c>
      <c r="S94" t="str">
        <f>IF(Input!R100="","",_xlfn.NUMBERVALUE(Input!R100))</f>
        <v/>
      </c>
      <c r="T94" t="str">
        <f>IF(Input!S100="","",Input!S100)</f>
        <v/>
      </c>
      <c r="U94" t="str">
        <f>IF(Input!T100="","",_xlfn.NUMBERVALUE(Input!T100))</f>
        <v/>
      </c>
      <c r="V94" t="str">
        <f>IF(Input!U100="","",(Input!U100))</f>
        <v/>
      </c>
      <c r="W94" t="str">
        <f>IF(Input!V100="","",_xlfn.NUMBERVALUE(Input!V100))</f>
        <v/>
      </c>
      <c r="X94" t="str">
        <f>IF(Input!W100="","",_xlfn.NUMBERVALUE(Input!W100))</f>
        <v/>
      </c>
      <c r="Y94" t="str">
        <f>IF(Input!X100="","",_xlfn.NUMBERVALUE(Input!X100))</f>
        <v/>
      </c>
      <c r="Z94" t="str">
        <f>IF(Input!Y100="","",_xlfn.NUMBERVALUE(Input!Y100))</f>
        <v/>
      </c>
    </row>
    <row r="95" spans="1:26" x14ac:dyDescent="0.25">
      <c r="A95" s="257" t="str">
        <f>IF(ISERROR(Input!A101),"",Input!A101)</f>
        <v/>
      </c>
      <c r="B95" t="str">
        <f t="shared" si="1"/>
        <v/>
      </c>
      <c r="C95" t="str">
        <f>IF(ISERROR(Input!B101),"",IF(Input!B101="","",Input!B101))</f>
        <v/>
      </c>
      <c r="D95" t="str">
        <f>IF(ISERROR(IF(Input!C101="","",Input!C101*1)),"",IF(Input!C101="","",Input!C101*1))</f>
        <v/>
      </c>
      <c r="E95" t="str">
        <f>IF(ISERROR(IF(Input!D101="","",Input!D101)),"",IF(Input!D101="","",Input!D101))</f>
        <v/>
      </c>
      <c r="F95" t="str">
        <f>IF(Input!E101="","",IF(ISNUMBER(_xlfn.NUMBERVALUE(Input!E101)),ROUND(Input!E101,0),Input!E101))</f>
        <v/>
      </c>
      <c r="G95" s="269" t="str">
        <f>IF(ISBLANK(Input!F101),"",(Input!F101))</f>
        <v/>
      </c>
      <c r="H95" t="str">
        <f>IF(Input!G101="","",Input!G101)</f>
        <v/>
      </c>
      <c r="I95" t="str">
        <f>IF(Input!H101="","",Input!H101)</f>
        <v/>
      </c>
      <c r="J95" t="str">
        <f>IFERROR(IF(Input!I101="","",IF(VLOOKUP(Input!D101,'Measure List'!$A$2:$D$5000,4,FALSE)="Residential","",Input!I101)),"")</f>
        <v/>
      </c>
      <c r="K95" t="str">
        <f>IF(Input!J101="","",Input!J101)</f>
        <v/>
      </c>
      <c r="L95" t="str">
        <f>IF(Input!K101="","",Input!K101)</f>
        <v/>
      </c>
      <c r="M95" t="str">
        <f>IF(Input!L101="","",Input!L101)</f>
        <v/>
      </c>
      <c r="N95" s="304" t="str">
        <f>IF(Input!M101="","",Input!M101)</f>
        <v/>
      </c>
      <c r="O95" t="str">
        <f>IF(Input!N101="","",IF(_xlfn.NUMBERVALUE(Input!N101)=0,"",_xlfn.NUMBERVALUE(Input!N101)))</f>
        <v/>
      </c>
      <c r="P95" t="str">
        <f>IF(Input!O101="","",_xlfn.NUMBERVALUE(Input!O101))</f>
        <v/>
      </c>
      <c r="Q95" t="str">
        <f>IF(Input!P101="","",Input!P101)</f>
        <v/>
      </c>
      <c r="R95" t="str">
        <f>IF(Input!Q101="","",Input!Q101)</f>
        <v/>
      </c>
      <c r="S95" t="str">
        <f>IF(Input!R101="","",_xlfn.NUMBERVALUE(Input!R101))</f>
        <v/>
      </c>
      <c r="T95" t="str">
        <f>IF(Input!S101="","",Input!S101)</f>
        <v/>
      </c>
      <c r="U95" t="str">
        <f>IF(Input!T101="","",_xlfn.NUMBERVALUE(Input!T101))</f>
        <v/>
      </c>
      <c r="V95" t="str">
        <f>IF(Input!U101="","",(Input!U101))</f>
        <v/>
      </c>
      <c r="W95" t="str">
        <f>IF(Input!V101="","",_xlfn.NUMBERVALUE(Input!V101))</f>
        <v/>
      </c>
      <c r="X95" t="str">
        <f>IF(Input!W101="","",_xlfn.NUMBERVALUE(Input!W101))</f>
        <v/>
      </c>
      <c r="Y95" t="str">
        <f>IF(Input!X101="","",_xlfn.NUMBERVALUE(Input!X101))</f>
        <v/>
      </c>
      <c r="Z95" t="str">
        <f>IF(Input!Y101="","",_xlfn.NUMBERVALUE(Input!Y101))</f>
        <v/>
      </c>
    </row>
    <row r="96" spans="1:26" x14ac:dyDescent="0.25">
      <c r="A96" s="257" t="str">
        <f>IF(ISERROR(Input!A102),"",Input!A102)</f>
        <v/>
      </c>
      <c r="B96" t="str">
        <f t="shared" si="1"/>
        <v/>
      </c>
      <c r="C96" t="str">
        <f>IF(ISERROR(Input!B102),"",IF(Input!B102="","",Input!B102))</f>
        <v/>
      </c>
      <c r="D96" t="str">
        <f>IF(ISERROR(IF(Input!C102="","",Input!C102*1)),"",IF(Input!C102="","",Input!C102*1))</f>
        <v/>
      </c>
      <c r="E96" t="str">
        <f>IF(ISERROR(IF(Input!D102="","",Input!D102)),"",IF(Input!D102="","",Input!D102))</f>
        <v/>
      </c>
      <c r="F96" t="str">
        <f>IF(Input!E102="","",IF(ISNUMBER(_xlfn.NUMBERVALUE(Input!E102)),ROUND(Input!E102,0),Input!E102))</f>
        <v/>
      </c>
      <c r="G96" s="269" t="str">
        <f>IF(ISBLANK(Input!F102),"",(Input!F102))</f>
        <v/>
      </c>
      <c r="H96" t="str">
        <f>IF(Input!G102="","",Input!G102)</f>
        <v/>
      </c>
      <c r="I96" t="str">
        <f>IF(Input!H102="","",Input!H102)</f>
        <v/>
      </c>
      <c r="J96" t="str">
        <f>IFERROR(IF(Input!I102="","",IF(VLOOKUP(Input!D102,'Measure List'!$A$2:$D$5000,4,FALSE)="Residential","",Input!I102)),"")</f>
        <v/>
      </c>
      <c r="K96" t="str">
        <f>IF(Input!J102="","",Input!J102)</f>
        <v/>
      </c>
      <c r="L96" t="str">
        <f>IF(Input!K102="","",Input!K102)</f>
        <v/>
      </c>
      <c r="M96" t="str">
        <f>IF(Input!L102="","",Input!L102)</f>
        <v/>
      </c>
      <c r="N96" s="304" t="str">
        <f>IF(Input!M102="","",Input!M102)</f>
        <v/>
      </c>
      <c r="O96" t="str">
        <f>IF(Input!N102="","",IF(_xlfn.NUMBERVALUE(Input!N102)=0,"",_xlfn.NUMBERVALUE(Input!N102)))</f>
        <v/>
      </c>
      <c r="P96" t="str">
        <f>IF(Input!O102="","",_xlfn.NUMBERVALUE(Input!O102))</f>
        <v/>
      </c>
      <c r="Q96" t="str">
        <f>IF(Input!P102="","",Input!P102)</f>
        <v/>
      </c>
      <c r="R96" t="str">
        <f>IF(Input!Q102="","",Input!Q102)</f>
        <v/>
      </c>
      <c r="S96" t="str">
        <f>IF(Input!R102="","",_xlfn.NUMBERVALUE(Input!R102))</f>
        <v/>
      </c>
      <c r="T96" t="str">
        <f>IF(Input!S102="","",Input!S102)</f>
        <v/>
      </c>
      <c r="U96" t="str">
        <f>IF(Input!T102="","",_xlfn.NUMBERVALUE(Input!T102))</f>
        <v/>
      </c>
      <c r="V96" t="str">
        <f>IF(Input!U102="","",(Input!U102))</f>
        <v/>
      </c>
      <c r="W96" t="str">
        <f>IF(Input!V102="","",_xlfn.NUMBERVALUE(Input!V102))</f>
        <v/>
      </c>
      <c r="X96" t="str">
        <f>IF(Input!W102="","",_xlfn.NUMBERVALUE(Input!W102))</f>
        <v/>
      </c>
      <c r="Y96" t="str">
        <f>IF(Input!X102="","",_xlfn.NUMBERVALUE(Input!X102))</f>
        <v/>
      </c>
      <c r="Z96" t="str">
        <f>IF(Input!Y102="","",_xlfn.NUMBERVALUE(Input!Y102))</f>
        <v/>
      </c>
    </row>
    <row r="97" spans="1:26" x14ac:dyDescent="0.25">
      <c r="A97" s="257" t="str">
        <f>IF(ISERROR(Input!A103),"",Input!A103)</f>
        <v/>
      </c>
      <c r="B97" t="str">
        <f t="shared" si="1"/>
        <v/>
      </c>
      <c r="C97" t="str">
        <f>IF(ISERROR(Input!B103),"",IF(Input!B103="","",Input!B103))</f>
        <v/>
      </c>
      <c r="D97" t="str">
        <f>IF(ISERROR(IF(Input!C103="","",Input!C103*1)),"",IF(Input!C103="","",Input!C103*1))</f>
        <v/>
      </c>
      <c r="E97" t="str">
        <f>IF(ISERROR(IF(Input!D103="","",Input!D103)),"",IF(Input!D103="","",Input!D103))</f>
        <v/>
      </c>
      <c r="F97" t="str">
        <f>IF(Input!E103="","",IF(ISNUMBER(_xlfn.NUMBERVALUE(Input!E103)),ROUND(Input!E103,0),Input!E103))</f>
        <v/>
      </c>
      <c r="G97" s="269" t="str">
        <f>IF(ISBLANK(Input!F103),"",(Input!F103))</f>
        <v/>
      </c>
      <c r="H97" t="str">
        <f>IF(Input!G103="","",Input!G103)</f>
        <v/>
      </c>
      <c r="I97" t="str">
        <f>IF(Input!H103="","",Input!H103)</f>
        <v/>
      </c>
      <c r="J97" t="str">
        <f>IFERROR(IF(Input!I103="","",IF(VLOOKUP(Input!D103,'Measure List'!$A$2:$D$5000,4,FALSE)="Residential","",Input!I103)),"")</f>
        <v/>
      </c>
      <c r="K97" t="str">
        <f>IF(Input!J103="","",Input!J103)</f>
        <v/>
      </c>
      <c r="L97" t="str">
        <f>IF(Input!K103="","",Input!K103)</f>
        <v/>
      </c>
      <c r="M97" t="str">
        <f>IF(Input!L103="","",Input!L103)</f>
        <v/>
      </c>
      <c r="N97" s="304" t="str">
        <f>IF(Input!M103="","",Input!M103)</f>
        <v/>
      </c>
      <c r="O97" t="str">
        <f>IF(Input!N103="","",IF(_xlfn.NUMBERVALUE(Input!N103)=0,"",_xlfn.NUMBERVALUE(Input!N103)))</f>
        <v/>
      </c>
      <c r="P97" t="str">
        <f>IF(Input!O103="","",_xlfn.NUMBERVALUE(Input!O103))</f>
        <v/>
      </c>
      <c r="Q97" t="str">
        <f>IF(Input!P103="","",Input!P103)</f>
        <v/>
      </c>
      <c r="R97" t="str">
        <f>IF(Input!Q103="","",Input!Q103)</f>
        <v/>
      </c>
      <c r="S97" t="str">
        <f>IF(Input!R103="","",_xlfn.NUMBERVALUE(Input!R103))</f>
        <v/>
      </c>
      <c r="T97" t="str">
        <f>IF(Input!S103="","",Input!S103)</f>
        <v/>
      </c>
      <c r="U97" t="str">
        <f>IF(Input!T103="","",_xlfn.NUMBERVALUE(Input!T103))</f>
        <v/>
      </c>
      <c r="V97" t="str">
        <f>IF(Input!U103="","",(Input!U103))</f>
        <v/>
      </c>
      <c r="W97" t="str">
        <f>IF(Input!V103="","",_xlfn.NUMBERVALUE(Input!V103))</f>
        <v/>
      </c>
      <c r="X97" t="str">
        <f>IF(Input!W103="","",_xlfn.NUMBERVALUE(Input!W103))</f>
        <v/>
      </c>
      <c r="Y97" t="str">
        <f>IF(Input!X103="","",_xlfn.NUMBERVALUE(Input!X103))</f>
        <v/>
      </c>
      <c r="Z97" t="str">
        <f>IF(Input!Y103="","",_xlfn.NUMBERVALUE(Input!Y103))</f>
        <v/>
      </c>
    </row>
    <row r="98" spans="1:26" x14ac:dyDescent="0.25">
      <c r="A98" s="257" t="str">
        <f>IF(ISERROR(Input!A104),"",Input!A104)</f>
        <v/>
      </c>
      <c r="B98" t="str">
        <f t="shared" si="1"/>
        <v/>
      </c>
      <c r="C98" t="str">
        <f>IF(ISERROR(Input!B104),"",IF(Input!B104="","",Input!B104))</f>
        <v/>
      </c>
      <c r="D98" t="str">
        <f>IF(ISERROR(IF(Input!C104="","",Input!C104*1)),"",IF(Input!C104="","",Input!C104*1))</f>
        <v/>
      </c>
      <c r="E98" t="str">
        <f>IF(ISERROR(IF(Input!D104="","",Input!D104)),"",IF(Input!D104="","",Input!D104))</f>
        <v/>
      </c>
      <c r="F98" t="str">
        <f>IF(Input!E104="","",IF(ISNUMBER(_xlfn.NUMBERVALUE(Input!E104)),ROUND(Input!E104,0),Input!E104))</f>
        <v/>
      </c>
      <c r="G98" s="269" t="str">
        <f>IF(ISBLANK(Input!F104),"",(Input!F104))</f>
        <v/>
      </c>
      <c r="H98" t="str">
        <f>IF(Input!G104="","",Input!G104)</f>
        <v/>
      </c>
      <c r="I98" t="str">
        <f>IF(Input!H104="","",Input!H104)</f>
        <v/>
      </c>
      <c r="J98" t="str">
        <f>IFERROR(IF(Input!I104="","",IF(VLOOKUP(Input!D104,'Measure List'!$A$2:$D$5000,4,FALSE)="Residential","",Input!I104)),"")</f>
        <v/>
      </c>
      <c r="K98" t="str">
        <f>IF(Input!J104="","",Input!J104)</f>
        <v/>
      </c>
      <c r="L98" t="str">
        <f>IF(Input!K104="","",Input!K104)</f>
        <v/>
      </c>
      <c r="M98" t="str">
        <f>IF(Input!L104="","",Input!L104)</f>
        <v/>
      </c>
      <c r="N98" s="304" t="str">
        <f>IF(Input!M104="","",Input!M104)</f>
        <v/>
      </c>
      <c r="O98" t="str">
        <f>IF(Input!N104="","",IF(_xlfn.NUMBERVALUE(Input!N104)=0,"",_xlfn.NUMBERVALUE(Input!N104)))</f>
        <v/>
      </c>
      <c r="P98" t="str">
        <f>IF(Input!O104="","",_xlfn.NUMBERVALUE(Input!O104))</f>
        <v/>
      </c>
      <c r="Q98" t="str">
        <f>IF(Input!P104="","",Input!P104)</f>
        <v/>
      </c>
      <c r="R98" t="str">
        <f>IF(Input!Q104="","",Input!Q104)</f>
        <v/>
      </c>
      <c r="S98" t="str">
        <f>IF(Input!R104="","",_xlfn.NUMBERVALUE(Input!R104))</f>
        <v/>
      </c>
      <c r="T98" t="str">
        <f>IF(Input!S104="","",Input!S104)</f>
        <v/>
      </c>
      <c r="U98" t="str">
        <f>IF(Input!T104="","",_xlfn.NUMBERVALUE(Input!T104))</f>
        <v/>
      </c>
      <c r="V98" t="str">
        <f>IF(Input!U104="","",(Input!U104))</f>
        <v/>
      </c>
      <c r="W98" t="str">
        <f>IF(Input!V104="","",_xlfn.NUMBERVALUE(Input!V104))</f>
        <v/>
      </c>
      <c r="X98" t="str">
        <f>IF(Input!W104="","",_xlfn.NUMBERVALUE(Input!W104))</f>
        <v/>
      </c>
      <c r="Y98" t="str">
        <f>IF(Input!X104="","",_xlfn.NUMBERVALUE(Input!X104))</f>
        <v/>
      </c>
      <c r="Z98" t="str">
        <f>IF(Input!Y104="","",_xlfn.NUMBERVALUE(Input!Y104))</f>
        <v/>
      </c>
    </row>
    <row r="99" spans="1:26" x14ac:dyDescent="0.25">
      <c r="A99" s="257" t="str">
        <f>IF(ISERROR(Input!A105),"",Input!A105)</f>
        <v/>
      </c>
      <c r="B99" t="str">
        <f t="shared" si="1"/>
        <v/>
      </c>
      <c r="C99" t="str">
        <f>IF(ISERROR(Input!B105),"",IF(Input!B105="","",Input!B105))</f>
        <v/>
      </c>
      <c r="D99" t="str">
        <f>IF(ISERROR(IF(Input!C105="","",Input!C105*1)),"",IF(Input!C105="","",Input!C105*1))</f>
        <v/>
      </c>
      <c r="E99" t="str">
        <f>IF(ISERROR(IF(Input!D105="","",Input!D105)),"",IF(Input!D105="","",Input!D105))</f>
        <v/>
      </c>
      <c r="F99" t="str">
        <f>IF(Input!E105="","",IF(ISNUMBER(_xlfn.NUMBERVALUE(Input!E105)),ROUND(Input!E105,0),Input!E105))</f>
        <v/>
      </c>
      <c r="G99" s="269" t="str">
        <f>IF(ISBLANK(Input!F105),"",(Input!F105))</f>
        <v/>
      </c>
      <c r="H99" t="str">
        <f>IF(Input!G105="","",Input!G105)</f>
        <v/>
      </c>
      <c r="I99" t="str">
        <f>IF(Input!H105="","",Input!H105)</f>
        <v/>
      </c>
      <c r="J99" t="str">
        <f>IFERROR(IF(Input!I105="","",IF(VLOOKUP(Input!D105,'Measure List'!$A$2:$D$5000,4,FALSE)="Residential","",Input!I105)),"")</f>
        <v/>
      </c>
      <c r="K99" t="str">
        <f>IF(Input!J105="","",Input!J105)</f>
        <v/>
      </c>
      <c r="L99" t="str">
        <f>IF(Input!K105="","",Input!K105)</f>
        <v/>
      </c>
      <c r="M99" t="str">
        <f>IF(Input!L105="","",Input!L105)</f>
        <v/>
      </c>
      <c r="N99" s="304" t="str">
        <f>IF(Input!M105="","",Input!M105)</f>
        <v/>
      </c>
      <c r="O99" t="str">
        <f>IF(Input!N105="","",IF(_xlfn.NUMBERVALUE(Input!N105)=0,"",_xlfn.NUMBERVALUE(Input!N105)))</f>
        <v/>
      </c>
      <c r="P99" t="str">
        <f>IF(Input!O105="","",_xlfn.NUMBERVALUE(Input!O105))</f>
        <v/>
      </c>
      <c r="Q99" t="str">
        <f>IF(Input!P105="","",Input!P105)</f>
        <v/>
      </c>
      <c r="R99" t="str">
        <f>IF(Input!Q105="","",Input!Q105)</f>
        <v/>
      </c>
      <c r="S99" t="str">
        <f>IF(Input!R105="","",_xlfn.NUMBERVALUE(Input!R105))</f>
        <v/>
      </c>
      <c r="T99" t="str">
        <f>IF(Input!S105="","",Input!S105)</f>
        <v/>
      </c>
      <c r="U99" t="str">
        <f>IF(Input!T105="","",_xlfn.NUMBERVALUE(Input!T105))</f>
        <v/>
      </c>
      <c r="V99" t="str">
        <f>IF(Input!U105="","",(Input!U105))</f>
        <v/>
      </c>
      <c r="W99" t="str">
        <f>IF(Input!V105="","",_xlfn.NUMBERVALUE(Input!V105))</f>
        <v/>
      </c>
      <c r="X99" t="str">
        <f>IF(Input!W105="","",_xlfn.NUMBERVALUE(Input!W105))</f>
        <v/>
      </c>
      <c r="Y99" t="str">
        <f>IF(Input!X105="","",_xlfn.NUMBERVALUE(Input!X105))</f>
        <v/>
      </c>
      <c r="Z99" t="str">
        <f>IF(Input!Y105="","",_xlfn.NUMBERVALUE(Input!Y105))</f>
        <v/>
      </c>
    </row>
    <row r="100" spans="1:26" x14ac:dyDescent="0.25">
      <c r="A100" s="257" t="str">
        <f>IF(ISERROR(Input!A106),"",Input!A106)</f>
        <v/>
      </c>
      <c r="B100" t="str">
        <f t="shared" si="1"/>
        <v/>
      </c>
      <c r="C100" t="str">
        <f>IF(ISERROR(Input!B106),"",IF(Input!B106="","",Input!B106))</f>
        <v/>
      </c>
      <c r="D100" t="str">
        <f>IF(ISERROR(IF(Input!C106="","",Input!C106*1)),"",IF(Input!C106="","",Input!C106*1))</f>
        <v/>
      </c>
      <c r="E100" t="str">
        <f>IF(ISERROR(IF(Input!D106="","",Input!D106)),"",IF(Input!D106="","",Input!D106))</f>
        <v/>
      </c>
      <c r="F100" t="str">
        <f>IF(Input!E106="","",IF(ISNUMBER(_xlfn.NUMBERVALUE(Input!E106)),ROUND(Input!E106,0),Input!E106))</f>
        <v/>
      </c>
      <c r="G100" s="269" t="str">
        <f>IF(ISBLANK(Input!F106),"",(Input!F106))</f>
        <v/>
      </c>
      <c r="H100" t="str">
        <f>IF(Input!G106="","",Input!G106)</f>
        <v/>
      </c>
      <c r="I100" t="str">
        <f>IF(Input!H106="","",Input!H106)</f>
        <v/>
      </c>
      <c r="J100" t="str">
        <f>IFERROR(IF(Input!I106="","",IF(VLOOKUP(Input!D106,'Measure List'!$A$2:$D$5000,4,FALSE)="Residential","",Input!I106)),"")</f>
        <v/>
      </c>
      <c r="K100" t="str">
        <f>IF(Input!J106="","",Input!J106)</f>
        <v/>
      </c>
      <c r="L100" t="str">
        <f>IF(Input!K106="","",Input!K106)</f>
        <v/>
      </c>
      <c r="M100" t="str">
        <f>IF(Input!L106="","",Input!L106)</f>
        <v/>
      </c>
      <c r="N100" s="304" t="str">
        <f>IF(Input!M106="","",Input!M106)</f>
        <v/>
      </c>
      <c r="O100" t="str">
        <f>IF(Input!N106="","",IF(_xlfn.NUMBERVALUE(Input!N106)=0,"",_xlfn.NUMBERVALUE(Input!N106)))</f>
        <v/>
      </c>
      <c r="P100" t="str">
        <f>IF(Input!O106="","",_xlfn.NUMBERVALUE(Input!O106))</f>
        <v/>
      </c>
      <c r="Q100" t="str">
        <f>IF(Input!P106="","",Input!P106)</f>
        <v/>
      </c>
      <c r="R100" t="str">
        <f>IF(Input!Q106="","",Input!Q106)</f>
        <v/>
      </c>
      <c r="S100" t="str">
        <f>IF(Input!R106="","",_xlfn.NUMBERVALUE(Input!R106))</f>
        <v/>
      </c>
      <c r="T100" t="str">
        <f>IF(Input!S106="","",Input!S106)</f>
        <v/>
      </c>
      <c r="U100" t="str">
        <f>IF(Input!T106="","",_xlfn.NUMBERVALUE(Input!T106))</f>
        <v/>
      </c>
      <c r="V100" t="str">
        <f>IF(Input!U106="","",(Input!U106))</f>
        <v/>
      </c>
      <c r="W100" t="str">
        <f>IF(Input!V106="","",_xlfn.NUMBERVALUE(Input!V106))</f>
        <v/>
      </c>
      <c r="X100" t="str">
        <f>IF(Input!W106="","",_xlfn.NUMBERVALUE(Input!W106))</f>
        <v/>
      </c>
      <c r="Y100" t="str">
        <f>IF(Input!X106="","",_xlfn.NUMBERVALUE(Input!X106))</f>
        <v/>
      </c>
      <c r="Z100" t="str">
        <f>IF(Input!Y106="","",_xlfn.NUMBERVALUE(Input!Y106))</f>
        <v/>
      </c>
    </row>
    <row r="101" spans="1:26" x14ac:dyDescent="0.25">
      <c r="A101" s="257" t="str">
        <f>IF(ISERROR(Input!A107),"",Input!A107)</f>
        <v/>
      </c>
      <c r="B101" t="str">
        <f t="shared" si="1"/>
        <v/>
      </c>
      <c r="C101" t="str">
        <f>IF(ISERROR(Input!B107),"",IF(Input!B107="","",Input!B107))</f>
        <v/>
      </c>
      <c r="D101" t="str">
        <f>IF(ISERROR(IF(Input!C107="","",Input!C107*1)),"",IF(Input!C107="","",Input!C107*1))</f>
        <v/>
      </c>
      <c r="E101" t="str">
        <f>IF(ISERROR(IF(Input!D107="","",Input!D107)),"",IF(Input!D107="","",Input!D107))</f>
        <v/>
      </c>
      <c r="F101" t="str">
        <f>IF(Input!E107="","",IF(ISNUMBER(_xlfn.NUMBERVALUE(Input!E107)),ROUND(Input!E107,0),Input!E107))</f>
        <v/>
      </c>
      <c r="G101" s="269" t="str">
        <f>IF(ISBLANK(Input!F107),"",(Input!F107))</f>
        <v/>
      </c>
      <c r="H101" t="str">
        <f>IF(Input!G107="","",Input!G107)</f>
        <v/>
      </c>
      <c r="I101" t="str">
        <f>IF(Input!H107="","",Input!H107)</f>
        <v/>
      </c>
      <c r="J101" t="str">
        <f>IFERROR(IF(Input!I107="","",IF(VLOOKUP(Input!D107,'Measure List'!$A$2:$D$5000,4,FALSE)="Residential","",Input!I107)),"")</f>
        <v/>
      </c>
      <c r="K101" t="str">
        <f>IF(Input!J107="","",Input!J107)</f>
        <v/>
      </c>
      <c r="L101" t="str">
        <f>IF(Input!K107="","",Input!K107)</f>
        <v/>
      </c>
      <c r="M101" t="str">
        <f>IF(Input!L107="","",Input!L107)</f>
        <v/>
      </c>
      <c r="N101" s="304" t="str">
        <f>IF(Input!M107="","",Input!M107)</f>
        <v/>
      </c>
      <c r="O101" t="str">
        <f>IF(Input!N107="","",IF(_xlfn.NUMBERVALUE(Input!N107)=0,"",_xlfn.NUMBERVALUE(Input!N107)))</f>
        <v/>
      </c>
      <c r="P101" t="str">
        <f>IF(Input!O107="","",_xlfn.NUMBERVALUE(Input!O107))</f>
        <v/>
      </c>
      <c r="Q101" t="str">
        <f>IF(Input!P107="","",Input!P107)</f>
        <v/>
      </c>
      <c r="R101" t="str">
        <f>IF(Input!Q107="","",Input!Q107)</f>
        <v/>
      </c>
      <c r="S101" t="str">
        <f>IF(Input!R107="","",_xlfn.NUMBERVALUE(Input!R107))</f>
        <v/>
      </c>
      <c r="T101" t="str">
        <f>IF(Input!S107="","",Input!S107)</f>
        <v/>
      </c>
      <c r="U101" t="str">
        <f>IF(Input!T107="","",_xlfn.NUMBERVALUE(Input!T107))</f>
        <v/>
      </c>
      <c r="V101" t="str">
        <f>IF(Input!U107="","",(Input!U107))</f>
        <v/>
      </c>
      <c r="W101" t="str">
        <f>IF(Input!V107="","",_xlfn.NUMBERVALUE(Input!V107))</f>
        <v/>
      </c>
      <c r="X101" t="str">
        <f>IF(Input!W107="","",_xlfn.NUMBERVALUE(Input!W107))</f>
        <v/>
      </c>
      <c r="Y101" t="str">
        <f>IF(Input!X107="","",_xlfn.NUMBERVALUE(Input!X107))</f>
        <v/>
      </c>
      <c r="Z101" t="str">
        <f>IF(Input!Y107="","",_xlfn.NUMBERVALUE(Input!Y107))</f>
        <v/>
      </c>
    </row>
    <row r="102" spans="1:26" x14ac:dyDescent="0.25">
      <c r="A102" s="257" t="str">
        <f>IF(ISERROR(Input!A108),"",Input!A108)</f>
        <v/>
      </c>
      <c r="B102" t="str">
        <f t="shared" si="1"/>
        <v/>
      </c>
      <c r="C102" t="str">
        <f>IF(ISERROR(Input!B108),"",IF(Input!B108="","",Input!B108))</f>
        <v/>
      </c>
      <c r="D102" t="str">
        <f>IF(ISERROR(IF(Input!C108="","",Input!C108*1)),"",IF(Input!C108="","",Input!C108*1))</f>
        <v/>
      </c>
      <c r="E102" t="str">
        <f>IF(ISERROR(IF(Input!D108="","",Input!D108)),"",IF(Input!D108="","",Input!D108))</f>
        <v/>
      </c>
      <c r="F102" t="str">
        <f>IF(Input!E108="","",IF(ISNUMBER(_xlfn.NUMBERVALUE(Input!E108)),ROUND(Input!E108,0),Input!E108))</f>
        <v/>
      </c>
      <c r="G102" s="269" t="str">
        <f>IF(ISBLANK(Input!F108),"",(Input!F108))</f>
        <v/>
      </c>
      <c r="H102" t="str">
        <f>IF(Input!G108="","",Input!G108)</f>
        <v/>
      </c>
      <c r="I102" t="str">
        <f>IF(Input!H108="","",Input!H108)</f>
        <v/>
      </c>
      <c r="J102" t="str">
        <f>IFERROR(IF(Input!I108="","",IF(VLOOKUP(Input!D108,'Measure List'!$A$2:$D$5000,4,FALSE)="Residential","",Input!I108)),"")</f>
        <v/>
      </c>
      <c r="K102" t="str">
        <f>IF(Input!J108="","",Input!J108)</f>
        <v/>
      </c>
      <c r="L102" t="str">
        <f>IF(Input!K108="","",Input!K108)</f>
        <v/>
      </c>
      <c r="M102" t="str">
        <f>IF(Input!L108="","",Input!L108)</f>
        <v/>
      </c>
      <c r="N102" s="304" t="str">
        <f>IF(Input!M108="","",Input!M108)</f>
        <v/>
      </c>
      <c r="O102" t="str">
        <f>IF(Input!N108="","",IF(_xlfn.NUMBERVALUE(Input!N108)=0,"",_xlfn.NUMBERVALUE(Input!N108)))</f>
        <v/>
      </c>
      <c r="P102" t="str">
        <f>IF(Input!O108="","",_xlfn.NUMBERVALUE(Input!O108))</f>
        <v/>
      </c>
      <c r="Q102" t="str">
        <f>IF(Input!P108="","",Input!P108)</f>
        <v/>
      </c>
      <c r="R102" t="str">
        <f>IF(Input!Q108="","",Input!Q108)</f>
        <v/>
      </c>
      <c r="S102" t="str">
        <f>IF(Input!R108="","",_xlfn.NUMBERVALUE(Input!R108))</f>
        <v/>
      </c>
      <c r="T102" t="str">
        <f>IF(Input!S108="","",Input!S108)</f>
        <v/>
      </c>
      <c r="U102" t="str">
        <f>IF(Input!T108="","",_xlfn.NUMBERVALUE(Input!T108))</f>
        <v/>
      </c>
      <c r="V102" t="str">
        <f>IF(Input!U108="","",(Input!U108))</f>
        <v/>
      </c>
      <c r="W102" t="str">
        <f>IF(Input!V108="","",_xlfn.NUMBERVALUE(Input!V108))</f>
        <v/>
      </c>
      <c r="X102" t="str">
        <f>IF(Input!W108="","",_xlfn.NUMBERVALUE(Input!W108))</f>
        <v/>
      </c>
      <c r="Y102" t="str">
        <f>IF(Input!X108="","",_xlfn.NUMBERVALUE(Input!X108))</f>
        <v/>
      </c>
      <c r="Z102" t="str">
        <f>IF(Input!Y108="","",_xlfn.NUMBERVALUE(Input!Y108))</f>
        <v/>
      </c>
    </row>
    <row r="103" spans="1:26" x14ac:dyDescent="0.25">
      <c r="A103" s="257" t="str">
        <f>IF(ISERROR(Input!A109),"",Input!A109)</f>
        <v/>
      </c>
      <c r="B103" t="str">
        <f t="shared" si="1"/>
        <v/>
      </c>
      <c r="C103" t="str">
        <f>IF(ISERROR(Input!B109),"",IF(Input!B109="","",Input!B109))</f>
        <v/>
      </c>
      <c r="D103" t="str">
        <f>IF(ISERROR(IF(Input!C109="","",Input!C109*1)),"",IF(Input!C109="","",Input!C109*1))</f>
        <v/>
      </c>
      <c r="E103" t="str">
        <f>IF(ISERROR(IF(Input!D109="","",Input!D109)),"",IF(Input!D109="","",Input!D109))</f>
        <v/>
      </c>
      <c r="F103" t="str">
        <f>IF(Input!E109="","",IF(ISNUMBER(_xlfn.NUMBERVALUE(Input!E109)),ROUND(Input!E109,0),Input!E109))</f>
        <v/>
      </c>
      <c r="G103" s="269" t="str">
        <f>IF(ISBLANK(Input!F109),"",(Input!F109))</f>
        <v/>
      </c>
      <c r="H103" t="str">
        <f>IF(Input!G109="","",Input!G109)</f>
        <v/>
      </c>
      <c r="I103" t="str">
        <f>IF(Input!H109="","",Input!H109)</f>
        <v/>
      </c>
      <c r="J103" t="str">
        <f>IFERROR(IF(Input!I109="","",IF(VLOOKUP(Input!D109,'Measure List'!$A$2:$D$5000,4,FALSE)="Residential","",Input!I109)),"")</f>
        <v/>
      </c>
      <c r="K103" t="str">
        <f>IF(Input!J109="","",Input!J109)</f>
        <v/>
      </c>
      <c r="L103" t="str">
        <f>IF(Input!K109="","",Input!K109)</f>
        <v/>
      </c>
      <c r="M103" t="str">
        <f>IF(Input!L109="","",Input!L109)</f>
        <v/>
      </c>
      <c r="N103" s="304" t="str">
        <f>IF(Input!M109="","",Input!M109)</f>
        <v/>
      </c>
      <c r="O103" t="str">
        <f>IF(Input!N109="","",IF(_xlfn.NUMBERVALUE(Input!N109)=0,"",_xlfn.NUMBERVALUE(Input!N109)))</f>
        <v/>
      </c>
      <c r="P103" t="str">
        <f>IF(Input!O109="","",_xlfn.NUMBERVALUE(Input!O109))</f>
        <v/>
      </c>
      <c r="Q103" t="str">
        <f>IF(Input!P109="","",Input!P109)</f>
        <v/>
      </c>
      <c r="R103" t="str">
        <f>IF(Input!Q109="","",Input!Q109)</f>
        <v/>
      </c>
      <c r="S103" t="str">
        <f>IF(Input!R109="","",_xlfn.NUMBERVALUE(Input!R109))</f>
        <v/>
      </c>
      <c r="T103" t="str">
        <f>IF(Input!S109="","",Input!S109)</f>
        <v/>
      </c>
      <c r="U103" t="str">
        <f>IF(Input!T109="","",_xlfn.NUMBERVALUE(Input!T109))</f>
        <v/>
      </c>
      <c r="V103" t="str">
        <f>IF(Input!U109="","",(Input!U109))</f>
        <v/>
      </c>
      <c r="W103" t="str">
        <f>IF(Input!V109="","",_xlfn.NUMBERVALUE(Input!V109))</f>
        <v/>
      </c>
      <c r="X103" t="str">
        <f>IF(Input!W109="","",_xlfn.NUMBERVALUE(Input!W109))</f>
        <v/>
      </c>
      <c r="Y103" t="str">
        <f>IF(Input!X109="","",_xlfn.NUMBERVALUE(Input!X109))</f>
        <v/>
      </c>
      <c r="Z103" t="str">
        <f>IF(Input!Y109="","",_xlfn.NUMBERVALUE(Input!Y109))</f>
        <v/>
      </c>
    </row>
    <row r="104" spans="1:26" x14ac:dyDescent="0.25">
      <c r="A104" s="257" t="str">
        <f>IF(ISERROR(Input!A110),"",Input!A110)</f>
        <v/>
      </c>
      <c r="B104" t="str">
        <f t="shared" si="1"/>
        <v/>
      </c>
      <c r="C104" t="str">
        <f>IF(ISERROR(Input!B110),"",IF(Input!B110="","",Input!B110))</f>
        <v/>
      </c>
      <c r="D104" t="str">
        <f>IF(ISERROR(IF(Input!C110="","",Input!C110*1)),"",IF(Input!C110="","",Input!C110*1))</f>
        <v/>
      </c>
      <c r="E104" t="str">
        <f>IF(ISERROR(IF(Input!D110="","",Input!D110)),"",IF(Input!D110="","",Input!D110))</f>
        <v/>
      </c>
      <c r="F104" t="str">
        <f>IF(Input!E110="","",IF(ISNUMBER(_xlfn.NUMBERVALUE(Input!E110)),ROUND(Input!E110,0),Input!E110))</f>
        <v/>
      </c>
      <c r="G104" s="269" t="str">
        <f>IF(ISBLANK(Input!F110),"",(Input!F110))</f>
        <v/>
      </c>
      <c r="H104" t="str">
        <f>IF(Input!G110="","",Input!G110)</f>
        <v/>
      </c>
      <c r="I104" t="str">
        <f>IF(Input!H110="","",Input!H110)</f>
        <v/>
      </c>
      <c r="J104" t="str">
        <f>IFERROR(IF(Input!I110="","",IF(VLOOKUP(Input!D110,'Measure List'!$A$2:$D$5000,4,FALSE)="Residential","",Input!I110)),"")</f>
        <v/>
      </c>
      <c r="K104" t="str">
        <f>IF(Input!J110="","",Input!J110)</f>
        <v/>
      </c>
      <c r="L104" t="str">
        <f>IF(Input!K110="","",Input!K110)</f>
        <v/>
      </c>
      <c r="M104" t="str">
        <f>IF(Input!L110="","",Input!L110)</f>
        <v/>
      </c>
      <c r="N104" s="304" t="str">
        <f>IF(Input!M110="","",Input!M110)</f>
        <v/>
      </c>
      <c r="O104" t="str">
        <f>IF(Input!N110="","",IF(_xlfn.NUMBERVALUE(Input!N110)=0,"",_xlfn.NUMBERVALUE(Input!N110)))</f>
        <v/>
      </c>
      <c r="P104" t="str">
        <f>IF(Input!O110="","",_xlfn.NUMBERVALUE(Input!O110))</f>
        <v/>
      </c>
      <c r="Q104" t="str">
        <f>IF(Input!P110="","",Input!P110)</f>
        <v/>
      </c>
      <c r="R104" t="str">
        <f>IF(Input!Q110="","",Input!Q110)</f>
        <v/>
      </c>
      <c r="S104" t="str">
        <f>IF(Input!R110="","",_xlfn.NUMBERVALUE(Input!R110))</f>
        <v/>
      </c>
      <c r="T104" t="str">
        <f>IF(Input!S110="","",Input!S110)</f>
        <v/>
      </c>
      <c r="U104" t="str">
        <f>IF(Input!T110="","",_xlfn.NUMBERVALUE(Input!T110))</f>
        <v/>
      </c>
      <c r="V104" t="str">
        <f>IF(Input!U110="","",(Input!U110))</f>
        <v/>
      </c>
      <c r="W104" t="str">
        <f>IF(Input!V110="","",_xlfn.NUMBERVALUE(Input!V110))</f>
        <v/>
      </c>
      <c r="X104" t="str">
        <f>IF(Input!W110="","",_xlfn.NUMBERVALUE(Input!W110))</f>
        <v/>
      </c>
      <c r="Y104" t="str">
        <f>IF(Input!X110="","",_xlfn.NUMBERVALUE(Input!X110))</f>
        <v/>
      </c>
      <c r="Z104" t="str">
        <f>IF(Input!Y110="","",_xlfn.NUMBERVALUE(Input!Y110))</f>
        <v/>
      </c>
    </row>
    <row r="105" spans="1:26" x14ac:dyDescent="0.25">
      <c r="A105" s="257" t="str">
        <f>IF(ISERROR(Input!A111),"",Input!A111)</f>
        <v/>
      </c>
      <c r="B105" t="str">
        <f t="shared" si="1"/>
        <v/>
      </c>
      <c r="C105" t="str">
        <f>IF(ISERROR(Input!B111),"",IF(Input!B111="","",Input!B111))</f>
        <v/>
      </c>
      <c r="D105" t="str">
        <f>IF(ISERROR(IF(Input!C111="","",Input!C111*1)),"",IF(Input!C111="","",Input!C111*1))</f>
        <v/>
      </c>
      <c r="E105" t="str">
        <f>IF(ISERROR(IF(Input!D111="","",Input!D111)),"",IF(Input!D111="","",Input!D111))</f>
        <v/>
      </c>
      <c r="F105" t="str">
        <f>IF(Input!E111="","",IF(ISNUMBER(_xlfn.NUMBERVALUE(Input!E111)),ROUND(Input!E111,0),Input!E111))</f>
        <v/>
      </c>
      <c r="G105" s="269" t="str">
        <f>IF(ISBLANK(Input!F111),"",(Input!F111))</f>
        <v/>
      </c>
      <c r="H105" t="str">
        <f>IF(Input!G111="","",Input!G111)</f>
        <v/>
      </c>
      <c r="I105" t="str">
        <f>IF(Input!H111="","",Input!H111)</f>
        <v/>
      </c>
      <c r="J105" t="str">
        <f>IFERROR(IF(Input!I111="","",IF(VLOOKUP(Input!D111,'Measure List'!$A$2:$D$5000,4,FALSE)="Residential","",Input!I111)),"")</f>
        <v/>
      </c>
      <c r="K105" t="str">
        <f>IF(Input!J111="","",Input!J111)</f>
        <v/>
      </c>
      <c r="L105" t="str">
        <f>IF(Input!K111="","",Input!K111)</f>
        <v/>
      </c>
      <c r="M105" t="str">
        <f>IF(Input!L111="","",Input!L111)</f>
        <v/>
      </c>
      <c r="N105" s="304" t="str">
        <f>IF(Input!M111="","",Input!M111)</f>
        <v/>
      </c>
      <c r="O105" t="str">
        <f>IF(Input!N111="","",IF(_xlfn.NUMBERVALUE(Input!N111)=0,"",_xlfn.NUMBERVALUE(Input!N111)))</f>
        <v/>
      </c>
      <c r="P105" t="str">
        <f>IF(Input!O111="","",_xlfn.NUMBERVALUE(Input!O111))</f>
        <v/>
      </c>
      <c r="Q105" t="str">
        <f>IF(Input!P111="","",Input!P111)</f>
        <v/>
      </c>
      <c r="R105" t="str">
        <f>IF(Input!Q111="","",Input!Q111)</f>
        <v/>
      </c>
      <c r="S105" t="str">
        <f>IF(Input!R111="","",_xlfn.NUMBERVALUE(Input!R111))</f>
        <v/>
      </c>
      <c r="T105" t="str">
        <f>IF(Input!S111="","",Input!S111)</f>
        <v/>
      </c>
      <c r="U105" t="str">
        <f>IF(Input!T111="","",_xlfn.NUMBERVALUE(Input!T111))</f>
        <v/>
      </c>
      <c r="V105" t="str">
        <f>IF(Input!U111="","",(Input!U111))</f>
        <v/>
      </c>
      <c r="W105" t="str">
        <f>IF(Input!V111="","",_xlfn.NUMBERVALUE(Input!V111))</f>
        <v/>
      </c>
      <c r="X105" t="str">
        <f>IF(Input!W111="","",_xlfn.NUMBERVALUE(Input!W111))</f>
        <v/>
      </c>
      <c r="Y105" t="str">
        <f>IF(Input!X111="","",_xlfn.NUMBERVALUE(Input!X111))</f>
        <v/>
      </c>
      <c r="Z105" t="str">
        <f>IF(Input!Y111="","",_xlfn.NUMBERVALUE(Input!Y111))</f>
        <v/>
      </c>
    </row>
    <row r="106" spans="1:26" x14ac:dyDescent="0.25">
      <c r="A106" s="257" t="str">
        <f>IF(ISERROR(Input!A112),"",Input!A112)</f>
        <v/>
      </c>
      <c r="B106" t="str">
        <f t="shared" si="1"/>
        <v/>
      </c>
      <c r="C106" t="str">
        <f>IF(ISERROR(Input!B112),"",IF(Input!B112="","",Input!B112))</f>
        <v/>
      </c>
      <c r="D106" t="str">
        <f>IF(ISERROR(IF(Input!C112="","",Input!C112*1)),"",IF(Input!C112="","",Input!C112*1))</f>
        <v/>
      </c>
      <c r="E106" t="str">
        <f>IF(ISERROR(IF(Input!D112="","",Input!D112)),"",IF(Input!D112="","",Input!D112))</f>
        <v/>
      </c>
      <c r="F106" t="str">
        <f>IF(Input!E112="","",IF(ISNUMBER(_xlfn.NUMBERVALUE(Input!E112)),ROUND(Input!E112,0),Input!E112))</f>
        <v/>
      </c>
      <c r="G106" s="269" t="str">
        <f>IF(ISBLANK(Input!F112),"",(Input!F112))</f>
        <v/>
      </c>
      <c r="H106" t="str">
        <f>IF(Input!G112="","",Input!G112)</f>
        <v/>
      </c>
      <c r="I106" t="str">
        <f>IF(Input!H112="","",Input!H112)</f>
        <v/>
      </c>
      <c r="J106" t="str">
        <f>IFERROR(IF(Input!I112="","",IF(VLOOKUP(Input!D112,'Measure List'!$A$2:$D$5000,4,FALSE)="Residential","",Input!I112)),"")</f>
        <v/>
      </c>
      <c r="K106" t="str">
        <f>IF(Input!J112="","",Input!J112)</f>
        <v/>
      </c>
      <c r="L106" t="str">
        <f>IF(Input!K112="","",Input!K112)</f>
        <v/>
      </c>
      <c r="M106" t="str">
        <f>IF(Input!L112="","",Input!L112)</f>
        <v/>
      </c>
      <c r="N106" s="304" t="str">
        <f>IF(Input!M112="","",Input!M112)</f>
        <v/>
      </c>
      <c r="O106" t="str">
        <f>IF(Input!N112="","",IF(_xlfn.NUMBERVALUE(Input!N112)=0,"",_xlfn.NUMBERVALUE(Input!N112)))</f>
        <v/>
      </c>
      <c r="P106" t="str">
        <f>IF(Input!O112="","",_xlfn.NUMBERVALUE(Input!O112))</f>
        <v/>
      </c>
      <c r="Q106" t="str">
        <f>IF(Input!P112="","",Input!P112)</f>
        <v/>
      </c>
      <c r="R106" t="str">
        <f>IF(Input!Q112="","",Input!Q112)</f>
        <v/>
      </c>
      <c r="S106" t="str">
        <f>IF(Input!R112="","",_xlfn.NUMBERVALUE(Input!R112))</f>
        <v/>
      </c>
      <c r="T106" t="str">
        <f>IF(Input!S112="","",Input!S112)</f>
        <v/>
      </c>
      <c r="U106" t="str">
        <f>IF(Input!T112="","",_xlfn.NUMBERVALUE(Input!T112))</f>
        <v/>
      </c>
      <c r="V106" t="str">
        <f>IF(Input!U112="","",(Input!U112))</f>
        <v/>
      </c>
      <c r="W106" t="str">
        <f>IF(Input!V112="","",_xlfn.NUMBERVALUE(Input!V112))</f>
        <v/>
      </c>
      <c r="X106" t="str">
        <f>IF(Input!W112="","",_xlfn.NUMBERVALUE(Input!W112))</f>
        <v/>
      </c>
      <c r="Y106" t="str">
        <f>IF(Input!X112="","",_xlfn.NUMBERVALUE(Input!X112))</f>
        <v/>
      </c>
      <c r="Z106" t="str">
        <f>IF(Input!Y112="","",_xlfn.NUMBERVALUE(Input!Y112))</f>
        <v/>
      </c>
    </row>
    <row r="107" spans="1:26" x14ac:dyDescent="0.25">
      <c r="A107" s="257" t="str">
        <f>IF(ISERROR(Input!A113),"",Input!A113)</f>
        <v/>
      </c>
      <c r="B107" t="str">
        <f t="shared" si="1"/>
        <v/>
      </c>
      <c r="C107" t="str">
        <f>IF(ISERROR(Input!B113),"",IF(Input!B113="","",Input!B113))</f>
        <v/>
      </c>
      <c r="D107" t="str">
        <f>IF(ISERROR(IF(Input!C113="","",Input!C113*1)),"",IF(Input!C113="","",Input!C113*1))</f>
        <v/>
      </c>
      <c r="E107" t="str">
        <f>IF(ISERROR(IF(Input!D113="","",Input!D113)),"",IF(Input!D113="","",Input!D113))</f>
        <v/>
      </c>
      <c r="F107" t="str">
        <f>IF(Input!E113="","",IF(ISNUMBER(_xlfn.NUMBERVALUE(Input!E113)),ROUND(Input!E113,0),Input!E113))</f>
        <v/>
      </c>
      <c r="G107" s="269" t="str">
        <f>IF(ISBLANK(Input!F113),"",(Input!F113))</f>
        <v/>
      </c>
      <c r="H107" t="str">
        <f>IF(Input!G113="","",Input!G113)</f>
        <v/>
      </c>
      <c r="I107" t="str">
        <f>IF(Input!H113="","",Input!H113)</f>
        <v/>
      </c>
      <c r="J107" t="str">
        <f>IFERROR(IF(Input!I113="","",IF(VLOOKUP(Input!D113,'Measure List'!$A$2:$D$5000,4,FALSE)="Residential","",Input!I113)),"")</f>
        <v/>
      </c>
      <c r="K107" t="str">
        <f>IF(Input!J113="","",Input!J113)</f>
        <v/>
      </c>
      <c r="L107" t="str">
        <f>IF(Input!K113="","",Input!K113)</f>
        <v/>
      </c>
      <c r="M107" t="str">
        <f>IF(Input!L113="","",Input!L113)</f>
        <v/>
      </c>
      <c r="N107" s="304" t="str">
        <f>IF(Input!M113="","",Input!M113)</f>
        <v/>
      </c>
      <c r="O107" t="str">
        <f>IF(Input!N113="","",IF(_xlfn.NUMBERVALUE(Input!N113)=0,"",_xlfn.NUMBERVALUE(Input!N113)))</f>
        <v/>
      </c>
      <c r="P107" t="str">
        <f>IF(Input!O113="","",_xlfn.NUMBERVALUE(Input!O113))</f>
        <v/>
      </c>
      <c r="Q107" t="str">
        <f>IF(Input!P113="","",Input!P113)</f>
        <v/>
      </c>
      <c r="R107" t="str">
        <f>IF(Input!Q113="","",Input!Q113)</f>
        <v/>
      </c>
      <c r="S107" t="str">
        <f>IF(Input!R113="","",_xlfn.NUMBERVALUE(Input!R113))</f>
        <v/>
      </c>
      <c r="T107" t="str">
        <f>IF(Input!S113="","",Input!S113)</f>
        <v/>
      </c>
      <c r="U107" t="str">
        <f>IF(Input!T113="","",_xlfn.NUMBERVALUE(Input!T113))</f>
        <v/>
      </c>
      <c r="V107" t="str">
        <f>IF(Input!U113="","",(Input!U113))</f>
        <v/>
      </c>
      <c r="W107" t="str">
        <f>IF(Input!V113="","",_xlfn.NUMBERVALUE(Input!V113))</f>
        <v/>
      </c>
      <c r="X107" t="str">
        <f>IF(Input!W113="","",_xlfn.NUMBERVALUE(Input!W113))</f>
        <v/>
      </c>
      <c r="Y107" t="str">
        <f>IF(Input!X113="","",_xlfn.NUMBERVALUE(Input!X113))</f>
        <v/>
      </c>
      <c r="Z107" t="str">
        <f>IF(Input!Y113="","",_xlfn.NUMBERVALUE(Input!Y113))</f>
        <v/>
      </c>
    </row>
    <row r="108" spans="1:26" x14ac:dyDescent="0.25">
      <c r="A108" s="257" t="str">
        <f>IF(ISERROR(Input!A114),"",Input!A114)</f>
        <v/>
      </c>
      <c r="B108" t="str">
        <f t="shared" si="1"/>
        <v/>
      </c>
      <c r="C108" t="str">
        <f>IF(ISERROR(Input!B114),"",IF(Input!B114="","",Input!B114))</f>
        <v/>
      </c>
      <c r="D108" t="str">
        <f>IF(ISERROR(IF(Input!C114="","",Input!C114*1)),"",IF(Input!C114="","",Input!C114*1))</f>
        <v/>
      </c>
      <c r="E108" t="str">
        <f>IF(ISERROR(IF(Input!D114="","",Input!D114)),"",IF(Input!D114="","",Input!D114))</f>
        <v/>
      </c>
      <c r="F108" t="str">
        <f>IF(Input!E114="","",IF(ISNUMBER(_xlfn.NUMBERVALUE(Input!E114)),ROUND(Input!E114,0),Input!E114))</f>
        <v/>
      </c>
      <c r="G108" s="269" t="str">
        <f>IF(ISBLANK(Input!F114),"",(Input!F114))</f>
        <v/>
      </c>
      <c r="H108" t="str">
        <f>IF(Input!G114="","",Input!G114)</f>
        <v/>
      </c>
      <c r="I108" t="str">
        <f>IF(Input!H114="","",Input!H114)</f>
        <v/>
      </c>
      <c r="J108" t="str">
        <f>IFERROR(IF(Input!I114="","",IF(VLOOKUP(Input!D114,'Measure List'!$A$2:$D$5000,4,FALSE)="Residential","",Input!I114)),"")</f>
        <v/>
      </c>
      <c r="K108" t="str">
        <f>IF(Input!J114="","",Input!J114)</f>
        <v/>
      </c>
      <c r="L108" t="str">
        <f>IF(Input!K114="","",Input!K114)</f>
        <v/>
      </c>
      <c r="M108" t="str">
        <f>IF(Input!L114="","",Input!L114)</f>
        <v/>
      </c>
      <c r="N108" s="304" t="str">
        <f>IF(Input!M114="","",Input!M114)</f>
        <v/>
      </c>
      <c r="O108" t="str">
        <f>IF(Input!N114="","",IF(_xlfn.NUMBERVALUE(Input!N114)=0,"",_xlfn.NUMBERVALUE(Input!N114)))</f>
        <v/>
      </c>
      <c r="P108" t="str">
        <f>IF(Input!O114="","",_xlfn.NUMBERVALUE(Input!O114))</f>
        <v/>
      </c>
      <c r="Q108" t="str">
        <f>IF(Input!P114="","",Input!P114)</f>
        <v/>
      </c>
      <c r="R108" t="str">
        <f>IF(Input!Q114="","",Input!Q114)</f>
        <v/>
      </c>
      <c r="S108" t="str">
        <f>IF(Input!R114="","",_xlfn.NUMBERVALUE(Input!R114))</f>
        <v/>
      </c>
      <c r="T108" t="str">
        <f>IF(Input!S114="","",Input!S114)</f>
        <v/>
      </c>
      <c r="U108" t="str">
        <f>IF(Input!T114="","",_xlfn.NUMBERVALUE(Input!T114))</f>
        <v/>
      </c>
      <c r="V108" t="str">
        <f>IF(Input!U114="","",(Input!U114))</f>
        <v/>
      </c>
      <c r="W108" t="str">
        <f>IF(Input!V114="","",_xlfn.NUMBERVALUE(Input!V114))</f>
        <v/>
      </c>
      <c r="X108" t="str">
        <f>IF(Input!W114="","",_xlfn.NUMBERVALUE(Input!W114))</f>
        <v/>
      </c>
      <c r="Y108" t="str">
        <f>IF(Input!X114="","",_xlfn.NUMBERVALUE(Input!X114))</f>
        <v/>
      </c>
      <c r="Z108" t="str">
        <f>IF(Input!Y114="","",_xlfn.NUMBERVALUE(Input!Y114))</f>
        <v/>
      </c>
    </row>
    <row r="109" spans="1:26" x14ac:dyDescent="0.25">
      <c r="A109" s="257" t="str">
        <f>IF(ISERROR(Input!A115),"",Input!A115)</f>
        <v/>
      </c>
      <c r="B109" t="str">
        <f t="shared" si="1"/>
        <v/>
      </c>
      <c r="C109" t="str">
        <f>IF(ISERROR(Input!B115),"",IF(Input!B115="","",Input!B115))</f>
        <v/>
      </c>
      <c r="D109" t="str">
        <f>IF(ISERROR(IF(Input!C115="","",Input!C115*1)),"",IF(Input!C115="","",Input!C115*1))</f>
        <v/>
      </c>
      <c r="E109" t="str">
        <f>IF(ISERROR(IF(Input!D115="","",Input!D115)),"",IF(Input!D115="","",Input!D115))</f>
        <v/>
      </c>
      <c r="F109" t="str">
        <f>IF(Input!E115="","",IF(ISNUMBER(_xlfn.NUMBERVALUE(Input!E115)),ROUND(Input!E115,0),Input!E115))</f>
        <v/>
      </c>
      <c r="G109" s="269" t="str">
        <f>IF(ISBLANK(Input!F115),"",(Input!F115))</f>
        <v/>
      </c>
      <c r="H109" t="str">
        <f>IF(Input!G115="","",Input!G115)</f>
        <v/>
      </c>
      <c r="I109" t="str">
        <f>IF(Input!H115="","",Input!H115)</f>
        <v/>
      </c>
      <c r="J109" t="str">
        <f>IFERROR(IF(Input!I115="","",IF(VLOOKUP(Input!D115,'Measure List'!$A$2:$D$5000,4,FALSE)="Residential","",Input!I115)),"")</f>
        <v/>
      </c>
      <c r="K109" t="str">
        <f>IF(Input!J115="","",Input!J115)</f>
        <v/>
      </c>
      <c r="L109" t="str">
        <f>IF(Input!K115="","",Input!K115)</f>
        <v/>
      </c>
      <c r="M109" t="str">
        <f>IF(Input!L115="","",Input!L115)</f>
        <v/>
      </c>
      <c r="N109" s="304" t="str">
        <f>IF(Input!M115="","",Input!M115)</f>
        <v/>
      </c>
      <c r="O109" t="str">
        <f>IF(Input!N115="","",IF(_xlfn.NUMBERVALUE(Input!N115)=0,"",_xlfn.NUMBERVALUE(Input!N115)))</f>
        <v/>
      </c>
      <c r="P109" t="str">
        <f>IF(Input!O115="","",_xlfn.NUMBERVALUE(Input!O115))</f>
        <v/>
      </c>
      <c r="Q109" t="str">
        <f>IF(Input!P115="","",Input!P115)</f>
        <v/>
      </c>
      <c r="R109" t="str">
        <f>IF(Input!Q115="","",Input!Q115)</f>
        <v/>
      </c>
      <c r="S109" t="str">
        <f>IF(Input!R115="","",_xlfn.NUMBERVALUE(Input!R115))</f>
        <v/>
      </c>
      <c r="T109" t="str">
        <f>IF(Input!S115="","",Input!S115)</f>
        <v/>
      </c>
      <c r="U109" t="str">
        <f>IF(Input!T115="","",_xlfn.NUMBERVALUE(Input!T115))</f>
        <v/>
      </c>
      <c r="V109" t="str">
        <f>IF(Input!U115="","",(Input!U115))</f>
        <v/>
      </c>
      <c r="W109" t="str">
        <f>IF(Input!V115="","",_xlfn.NUMBERVALUE(Input!V115))</f>
        <v/>
      </c>
      <c r="X109" t="str">
        <f>IF(Input!W115="","",_xlfn.NUMBERVALUE(Input!W115))</f>
        <v/>
      </c>
      <c r="Y109" t="str">
        <f>IF(Input!X115="","",_xlfn.NUMBERVALUE(Input!X115))</f>
        <v/>
      </c>
      <c r="Z109" t="str">
        <f>IF(Input!Y115="","",_xlfn.NUMBERVALUE(Input!Y115))</f>
        <v/>
      </c>
    </row>
    <row r="110" spans="1:26" x14ac:dyDescent="0.25">
      <c r="A110" s="257" t="str">
        <f>IF(ISERROR(Input!A116),"",Input!A116)</f>
        <v/>
      </c>
      <c r="B110" t="str">
        <f t="shared" si="1"/>
        <v/>
      </c>
      <c r="C110" t="str">
        <f>IF(ISERROR(Input!B116),"",IF(Input!B116="","",Input!B116))</f>
        <v/>
      </c>
      <c r="D110" t="str">
        <f>IF(ISERROR(IF(Input!C116="","",Input!C116*1)),"",IF(Input!C116="","",Input!C116*1))</f>
        <v/>
      </c>
      <c r="E110" t="str">
        <f>IF(ISERROR(IF(Input!D116="","",Input!D116)),"",IF(Input!D116="","",Input!D116))</f>
        <v/>
      </c>
      <c r="F110" t="str">
        <f>IF(Input!E116="","",IF(ISNUMBER(_xlfn.NUMBERVALUE(Input!E116)),ROUND(Input!E116,0),Input!E116))</f>
        <v/>
      </c>
      <c r="G110" s="269" t="str">
        <f>IF(ISBLANK(Input!F116),"",(Input!F116))</f>
        <v/>
      </c>
      <c r="H110" t="str">
        <f>IF(Input!G116="","",Input!G116)</f>
        <v/>
      </c>
      <c r="I110" t="str">
        <f>IF(Input!H116="","",Input!H116)</f>
        <v/>
      </c>
      <c r="J110" t="str">
        <f>IFERROR(IF(Input!I116="","",IF(VLOOKUP(Input!D116,'Measure List'!$A$2:$D$5000,4,FALSE)="Residential","",Input!I116)),"")</f>
        <v/>
      </c>
      <c r="K110" t="str">
        <f>IF(Input!J116="","",Input!J116)</f>
        <v/>
      </c>
      <c r="L110" t="str">
        <f>IF(Input!K116="","",Input!K116)</f>
        <v/>
      </c>
      <c r="M110" t="str">
        <f>IF(Input!L116="","",Input!L116)</f>
        <v/>
      </c>
      <c r="N110" s="304" t="str">
        <f>IF(Input!M116="","",Input!M116)</f>
        <v/>
      </c>
      <c r="O110" t="str">
        <f>IF(Input!N116="","",IF(_xlfn.NUMBERVALUE(Input!N116)=0,"",_xlfn.NUMBERVALUE(Input!N116)))</f>
        <v/>
      </c>
      <c r="P110" t="str">
        <f>IF(Input!O116="","",_xlfn.NUMBERVALUE(Input!O116))</f>
        <v/>
      </c>
      <c r="Q110" t="str">
        <f>IF(Input!P116="","",Input!P116)</f>
        <v/>
      </c>
      <c r="R110" t="str">
        <f>IF(Input!Q116="","",Input!Q116)</f>
        <v/>
      </c>
      <c r="S110" t="str">
        <f>IF(Input!R116="","",_xlfn.NUMBERVALUE(Input!R116))</f>
        <v/>
      </c>
      <c r="T110" t="str">
        <f>IF(Input!S116="","",Input!S116)</f>
        <v/>
      </c>
      <c r="U110" t="str">
        <f>IF(Input!T116="","",_xlfn.NUMBERVALUE(Input!T116))</f>
        <v/>
      </c>
      <c r="V110" t="str">
        <f>IF(Input!U116="","",(Input!U116))</f>
        <v/>
      </c>
      <c r="W110" t="str">
        <f>IF(Input!V116="","",_xlfn.NUMBERVALUE(Input!V116))</f>
        <v/>
      </c>
      <c r="X110" t="str">
        <f>IF(Input!W116="","",_xlfn.NUMBERVALUE(Input!W116))</f>
        <v/>
      </c>
      <c r="Y110" t="str">
        <f>IF(Input!X116="","",_xlfn.NUMBERVALUE(Input!X116))</f>
        <v/>
      </c>
      <c r="Z110" t="str">
        <f>IF(Input!Y116="","",_xlfn.NUMBERVALUE(Input!Y116))</f>
        <v/>
      </c>
    </row>
    <row r="111" spans="1:26" x14ac:dyDescent="0.25">
      <c r="A111" s="257" t="str">
        <f>IF(ISERROR(Input!A117),"",Input!A117)</f>
        <v/>
      </c>
      <c r="B111" t="str">
        <f t="shared" si="1"/>
        <v/>
      </c>
      <c r="C111" t="str">
        <f>IF(ISERROR(Input!B117),"",IF(Input!B117="","",Input!B117))</f>
        <v/>
      </c>
      <c r="D111" t="str">
        <f>IF(ISERROR(IF(Input!C117="","",Input!C117*1)),"",IF(Input!C117="","",Input!C117*1))</f>
        <v/>
      </c>
      <c r="E111" t="str">
        <f>IF(ISERROR(IF(Input!D117="","",Input!D117)),"",IF(Input!D117="","",Input!D117))</f>
        <v/>
      </c>
      <c r="F111" t="str">
        <f>IF(Input!E117="","",IF(ISNUMBER(_xlfn.NUMBERVALUE(Input!E117)),ROUND(Input!E117,0),Input!E117))</f>
        <v/>
      </c>
      <c r="G111" s="269" t="str">
        <f>IF(ISBLANK(Input!F117),"",(Input!F117))</f>
        <v/>
      </c>
      <c r="H111" t="str">
        <f>IF(Input!G117="","",Input!G117)</f>
        <v/>
      </c>
      <c r="I111" t="str">
        <f>IF(Input!H117="","",Input!H117)</f>
        <v/>
      </c>
      <c r="J111" t="str">
        <f>IFERROR(IF(Input!I117="","",IF(VLOOKUP(Input!D117,'Measure List'!$A$2:$D$5000,4,FALSE)="Residential","",Input!I117)),"")</f>
        <v/>
      </c>
      <c r="K111" t="str">
        <f>IF(Input!J117="","",Input!J117)</f>
        <v/>
      </c>
      <c r="L111" t="str">
        <f>IF(Input!K117="","",Input!K117)</f>
        <v/>
      </c>
      <c r="M111" t="str">
        <f>IF(Input!L117="","",Input!L117)</f>
        <v/>
      </c>
      <c r="N111" s="304" t="str">
        <f>IF(Input!M117="","",Input!M117)</f>
        <v/>
      </c>
      <c r="O111" t="str">
        <f>IF(Input!N117="","",IF(_xlfn.NUMBERVALUE(Input!N117)=0,"",_xlfn.NUMBERVALUE(Input!N117)))</f>
        <v/>
      </c>
      <c r="P111" t="str">
        <f>IF(Input!O117="","",_xlfn.NUMBERVALUE(Input!O117))</f>
        <v/>
      </c>
      <c r="Q111" t="str">
        <f>IF(Input!P117="","",Input!P117)</f>
        <v/>
      </c>
      <c r="R111" t="str">
        <f>IF(Input!Q117="","",Input!Q117)</f>
        <v/>
      </c>
      <c r="S111" t="str">
        <f>IF(Input!R117="","",_xlfn.NUMBERVALUE(Input!R117))</f>
        <v/>
      </c>
      <c r="T111" t="str">
        <f>IF(Input!S117="","",Input!S117)</f>
        <v/>
      </c>
      <c r="U111" t="str">
        <f>IF(Input!T117="","",_xlfn.NUMBERVALUE(Input!T117))</f>
        <v/>
      </c>
      <c r="V111" t="str">
        <f>IF(Input!U117="","",(Input!U117))</f>
        <v/>
      </c>
      <c r="W111" t="str">
        <f>IF(Input!V117="","",_xlfn.NUMBERVALUE(Input!V117))</f>
        <v/>
      </c>
      <c r="X111" t="str">
        <f>IF(Input!W117="","",_xlfn.NUMBERVALUE(Input!W117))</f>
        <v/>
      </c>
      <c r="Y111" t="str">
        <f>IF(Input!X117="","",_xlfn.NUMBERVALUE(Input!X117))</f>
        <v/>
      </c>
      <c r="Z111" t="str">
        <f>IF(Input!Y117="","",_xlfn.NUMBERVALUE(Input!Y117))</f>
        <v/>
      </c>
    </row>
    <row r="112" spans="1:26" x14ac:dyDescent="0.25">
      <c r="A112" s="257" t="str">
        <f>IF(ISERROR(Input!A118),"",Input!A118)</f>
        <v/>
      </c>
      <c r="B112" t="str">
        <f t="shared" si="1"/>
        <v/>
      </c>
      <c r="C112" t="str">
        <f>IF(ISERROR(Input!B118),"",IF(Input!B118="","",Input!B118))</f>
        <v/>
      </c>
      <c r="D112" t="str">
        <f>IF(ISERROR(IF(Input!C118="","",Input!C118*1)),"",IF(Input!C118="","",Input!C118*1))</f>
        <v/>
      </c>
      <c r="E112" t="str">
        <f>IF(ISERROR(IF(Input!D118="","",Input!D118)),"",IF(Input!D118="","",Input!D118))</f>
        <v/>
      </c>
      <c r="F112" t="str">
        <f>IF(Input!E118="","",IF(ISNUMBER(_xlfn.NUMBERVALUE(Input!E118)),ROUND(Input!E118,0),Input!E118))</f>
        <v/>
      </c>
      <c r="G112" s="269" t="str">
        <f>IF(ISBLANK(Input!F118),"",(Input!F118))</f>
        <v/>
      </c>
      <c r="H112" t="str">
        <f>IF(Input!G118="","",Input!G118)</f>
        <v/>
      </c>
      <c r="I112" t="str">
        <f>IF(Input!H118="","",Input!H118)</f>
        <v/>
      </c>
      <c r="J112" t="str">
        <f>IFERROR(IF(Input!I118="","",IF(VLOOKUP(Input!D118,'Measure List'!$A$2:$D$5000,4,FALSE)="Residential","",Input!I118)),"")</f>
        <v/>
      </c>
      <c r="K112" t="str">
        <f>IF(Input!J118="","",Input!J118)</f>
        <v/>
      </c>
      <c r="L112" t="str">
        <f>IF(Input!K118="","",Input!K118)</f>
        <v/>
      </c>
      <c r="M112" t="str">
        <f>IF(Input!L118="","",Input!L118)</f>
        <v/>
      </c>
      <c r="N112" s="304" t="str">
        <f>IF(Input!M118="","",Input!M118)</f>
        <v/>
      </c>
      <c r="O112" t="str">
        <f>IF(Input!N118="","",IF(_xlfn.NUMBERVALUE(Input!N118)=0,"",_xlfn.NUMBERVALUE(Input!N118)))</f>
        <v/>
      </c>
      <c r="P112" t="str">
        <f>IF(Input!O118="","",_xlfn.NUMBERVALUE(Input!O118))</f>
        <v/>
      </c>
      <c r="Q112" t="str">
        <f>IF(Input!P118="","",Input!P118)</f>
        <v/>
      </c>
      <c r="R112" t="str">
        <f>IF(Input!Q118="","",Input!Q118)</f>
        <v/>
      </c>
      <c r="S112" t="str">
        <f>IF(Input!R118="","",_xlfn.NUMBERVALUE(Input!R118))</f>
        <v/>
      </c>
      <c r="T112" t="str">
        <f>IF(Input!S118="","",Input!S118)</f>
        <v/>
      </c>
      <c r="U112" t="str">
        <f>IF(Input!T118="","",_xlfn.NUMBERVALUE(Input!T118))</f>
        <v/>
      </c>
      <c r="V112" t="str">
        <f>IF(Input!U118="","",(Input!U118))</f>
        <v/>
      </c>
      <c r="W112" t="str">
        <f>IF(Input!V118="","",_xlfn.NUMBERVALUE(Input!V118))</f>
        <v/>
      </c>
      <c r="X112" t="str">
        <f>IF(Input!W118="","",_xlfn.NUMBERVALUE(Input!W118))</f>
        <v/>
      </c>
      <c r="Y112" t="str">
        <f>IF(Input!X118="","",_xlfn.NUMBERVALUE(Input!X118))</f>
        <v/>
      </c>
      <c r="Z112" t="str">
        <f>IF(Input!Y118="","",_xlfn.NUMBERVALUE(Input!Y118))</f>
        <v/>
      </c>
    </row>
    <row r="113" spans="1:26" x14ac:dyDescent="0.25">
      <c r="A113" s="257" t="str">
        <f>IF(ISERROR(Input!A119),"",Input!A119)</f>
        <v/>
      </c>
      <c r="B113" t="str">
        <f t="shared" si="1"/>
        <v/>
      </c>
      <c r="C113" t="str">
        <f>IF(ISERROR(Input!B119),"",IF(Input!B119="","",Input!B119))</f>
        <v/>
      </c>
      <c r="D113" t="str">
        <f>IF(ISERROR(IF(Input!C119="","",Input!C119*1)),"",IF(Input!C119="","",Input!C119*1))</f>
        <v/>
      </c>
      <c r="E113" t="str">
        <f>IF(ISERROR(IF(Input!D119="","",Input!D119)),"",IF(Input!D119="","",Input!D119))</f>
        <v/>
      </c>
      <c r="F113" t="str">
        <f>IF(Input!E119="","",IF(ISNUMBER(_xlfn.NUMBERVALUE(Input!E119)),ROUND(Input!E119,0),Input!E119))</f>
        <v/>
      </c>
      <c r="G113" s="269" t="str">
        <f>IF(ISBLANK(Input!F119),"",(Input!F119))</f>
        <v/>
      </c>
      <c r="H113" t="str">
        <f>IF(Input!G119="","",Input!G119)</f>
        <v/>
      </c>
      <c r="I113" t="str">
        <f>IF(Input!H119="","",Input!H119)</f>
        <v/>
      </c>
      <c r="J113" t="str">
        <f>IFERROR(IF(Input!I119="","",IF(VLOOKUP(Input!D119,'Measure List'!$A$2:$D$5000,4,FALSE)="Residential","",Input!I119)),"")</f>
        <v/>
      </c>
      <c r="K113" t="str">
        <f>IF(Input!J119="","",Input!J119)</f>
        <v/>
      </c>
      <c r="L113" t="str">
        <f>IF(Input!K119="","",Input!K119)</f>
        <v/>
      </c>
      <c r="M113" t="str">
        <f>IF(Input!L119="","",Input!L119)</f>
        <v/>
      </c>
      <c r="N113" s="304" t="str">
        <f>IF(Input!M119="","",Input!M119)</f>
        <v/>
      </c>
      <c r="O113" t="str">
        <f>IF(Input!N119="","",IF(_xlfn.NUMBERVALUE(Input!N119)=0,"",_xlfn.NUMBERVALUE(Input!N119)))</f>
        <v/>
      </c>
      <c r="P113" t="str">
        <f>IF(Input!O119="","",_xlfn.NUMBERVALUE(Input!O119))</f>
        <v/>
      </c>
      <c r="Q113" t="str">
        <f>IF(Input!P119="","",Input!P119)</f>
        <v/>
      </c>
      <c r="R113" t="str">
        <f>IF(Input!Q119="","",Input!Q119)</f>
        <v/>
      </c>
      <c r="S113" t="str">
        <f>IF(Input!R119="","",_xlfn.NUMBERVALUE(Input!R119))</f>
        <v/>
      </c>
      <c r="T113" t="str">
        <f>IF(Input!S119="","",Input!S119)</f>
        <v/>
      </c>
      <c r="U113" t="str">
        <f>IF(Input!T119="","",_xlfn.NUMBERVALUE(Input!T119))</f>
        <v/>
      </c>
      <c r="V113" t="str">
        <f>IF(Input!U119="","",(Input!U119))</f>
        <v/>
      </c>
      <c r="W113" t="str">
        <f>IF(Input!V119="","",_xlfn.NUMBERVALUE(Input!V119))</f>
        <v/>
      </c>
      <c r="X113" t="str">
        <f>IF(Input!W119="","",_xlfn.NUMBERVALUE(Input!W119))</f>
        <v/>
      </c>
      <c r="Y113" t="str">
        <f>IF(Input!X119="","",_xlfn.NUMBERVALUE(Input!X119))</f>
        <v/>
      </c>
      <c r="Z113" t="str">
        <f>IF(Input!Y119="","",_xlfn.NUMBERVALUE(Input!Y119))</f>
        <v/>
      </c>
    </row>
    <row r="114" spans="1:26" x14ac:dyDescent="0.25">
      <c r="A114" s="257" t="str">
        <f>IF(ISERROR(Input!A120),"",Input!A120)</f>
        <v/>
      </c>
      <c r="B114" t="str">
        <f t="shared" si="1"/>
        <v/>
      </c>
      <c r="C114" t="str">
        <f>IF(ISERROR(Input!B120),"",IF(Input!B120="","",Input!B120))</f>
        <v/>
      </c>
      <c r="D114" t="str">
        <f>IF(ISERROR(IF(Input!C120="","",Input!C120*1)),"",IF(Input!C120="","",Input!C120*1))</f>
        <v/>
      </c>
      <c r="E114" t="str">
        <f>IF(ISERROR(IF(Input!D120="","",Input!D120)),"",IF(Input!D120="","",Input!D120))</f>
        <v/>
      </c>
      <c r="F114" t="str">
        <f>IF(Input!E120="","",IF(ISNUMBER(_xlfn.NUMBERVALUE(Input!E120)),ROUND(Input!E120,0),Input!E120))</f>
        <v/>
      </c>
      <c r="G114" s="269" t="str">
        <f>IF(ISBLANK(Input!F120),"",(Input!F120))</f>
        <v/>
      </c>
      <c r="H114" t="str">
        <f>IF(Input!G120="","",Input!G120)</f>
        <v/>
      </c>
      <c r="I114" t="str">
        <f>IF(Input!H120="","",Input!H120)</f>
        <v/>
      </c>
      <c r="J114" t="str">
        <f>IFERROR(IF(Input!I120="","",IF(VLOOKUP(Input!D120,'Measure List'!$A$2:$D$5000,4,FALSE)="Residential","",Input!I120)),"")</f>
        <v/>
      </c>
      <c r="K114" t="str">
        <f>IF(Input!J120="","",Input!J120)</f>
        <v/>
      </c>
      <c r="L114" t="str">
        <f>IF(Input!K120="","",Input!K120)</f>
        <v/>
      </c>
      <c r="M114" t="str">
        <f>IF(Input!L120="","",Input!L120)</f>
        <v/>
      </c>
      <c r="N114" s="304" t="str">
        <f>IF(Input!M120="","",Input!M120)</f>
        <v/>
      </c>
      <c r="O114" t="str">
        <f>IF(Input!N120="","",IF(_xlfn.NUMBERVALUE(Input!N120)=0,"",_xlfn.NUMBERVALUE(Input!N120)))</f>
        <v/>
      </c>
      <c r="P114" t="str">
        <f>IF(Input!O120="","",_xlfn.NUMBERVALUE(Input!O120))</f>
        <v/>
      </c>
      <c r="Q114" t="str">
        <f>IF(Input!P120="","",Input!P120)</f>
        <v/>
      </c>
      <c r="R114" t="str">
        <f>IF(Input!Q120="","",Input!Q120)</f>
        <v/>
      </c>
      <c r="S114" t="str">
        <f>IF(Input!R120="","",_xlfn.NUMBERVALUE(Input!R120))</f>
        <v/>
      </c>
      <c r="T114" t="str">
        <f>IF(Input!S120="","",Input!S120)</f>
        <v/>
      </c>
      <c r="U114" t="str">
        <f>IF(Input!T120="","",_xlfn.NUMBERVALUE(Input!T120))</f>
        <v/>
      </c>
      <c r="V114" t="str">
        <f>IF(Input!U120="","",(Input!U120))</f>
        <v/>
      </c>
      <c r="W114" t="str">
        <f>IF(Input!V120="","",_xlfn.NUMBERVALUE(Input!V120))</f>
        <v/>
      </c>
      <c r="X114" t="str">
        <f>IF(Input!W120="","",_xlfn.NUMBERVALUE(Input!W120))</f>
        <v/>
      </c>
      <c r="Y114" t="str">
        <f>IF(Input!X120="","",_xlfn.NUMBERVALUE(Input!X120))</f>
        <v/>
      </c>
      <c r="Z114" t="str">
        <f>IF(Input!Y120="","",_xlfn.NUMBERVALUE(Input!Y120))</f>
        <v/>
      </c>
    </row>
    <row r="115" spans="1:26" x14ac:dyDescent="0.25">
      <c r="A115" s="257" t="str">
        <f>IF(ISERROR(Input!A121),"",Input!A121)</f>
        <v/>
      </c>
      <c r="B115" t="str">
        <f t="shared" si="1"/>
        <v/>
      </c>
      <c r="C115" t="str">
        <f>IF(ISERROR(Input!B121),"",IF(Input!B121="","",Input!B121))</f>
        <v/>
      </c>
      <c r="D115" t="str">
        <f>IF(ISERROR(IF(Input!C121="","",Input!C121*1)),"",IF(Input!C121="","",Input!C121*1))</f>
        <v/>
      </c>
      <c r="E115" t="str">
        <f>IF(ISERROR(IF(Input!D121="","",Input!D121)),"",IF(Input!D121="","",Input!D121))</f>
        <v/>
      </c>
      <c r="F115" t="str">
        <f>IF(Input!E121="","",IF(ISNUMBER(_xlfn.NUMBERVALUE(Input!E121)),ROUND(Input!E121,0),Input!E121))</f>
        <v/>
      </c>
      <c r="G115" s="269" t="str">
        <f>IF(ISBLANK(Input!F121),"",(Input!F121))</f>
        <v/>
      </c>
      <c r="H115" t="str">
        <f>IF(Input!G121="","",Input!G121)</f>
        <v/>
      </c>
      <c r="I115" t="str">
        <f>IF(Input!H121="","",Input!H121)</f>
        <v/>
      </c>
      <c r="J115" t="str">
        <f>IFERROR(IF(Input!I121="","",IF(VLOOKUP(Input!D121,'Measure List'!$A$2:$D$5000,4,FALSE)="Residential","",Input!I121)),"")</f>
        <v/>
      </c>
      <c r="K115" t="str">
        <f>IF(Input!J121="","",Input!J121)</f>
        <v/>
      </c>
      <c r="L115" t="str">
        <f>IF(Input!K121="","",Input!K121)</f>
        <v/>
      </c>
      <c r="M115" t="str">
        <f>IF(Input!L121="","",Input!L121)</f>
        <v/>
      </c>
      <c r="N115" s="304" t="str">
        <f>IF(Input!M121="","",Input!M121)</f>
        <v/>
      </c>
      <c r="O115" t="str">
        <f>IF(Input!N121="","",IF(_xlfn.NUMBERVALUE(Input!N121)=0,"",_xlfn.NUMBERVALUE(Input!N121)))</f>
        <v/>
      </c>
      <c r="P115" t="str">
        <f>IF(Input!O121="","",_xlfn.NUMBERVALUE(Input!O121))</f>
        <v/>
      </c>
      <c r="Q115" t="str">
        <f>IF(Input!P121="","",Input!P121)</f>
        <v/>
      </c>
      <c r="R115" t="str">
        <f>IF(Input!Q121="","",Input!Q121)</f>
        <v/>
      </c>
      <c r="S115" t="str">
        <f>IF(Input!R121="","",_xlfn.NUMBERVALUE(Input!R121))</f>
        <v/>
      </c>
      <c r="T115" t="str">
        <f>IF(Input!S121="","",Input!S121)</f>
        <v/>
      </c>
      <c r="U115" t="str">
        <f>IF(Input!T121="","",_xlfn.NUMBERVALUE(Input!T121))</f>
        <v/>
      </c>
      <c r="V115" t="str">
        <f>IF(Input!U121="","",(Input!U121))</f>
        <v/>
      </c>
      <c r="W115" t="str">
        <f>IF(Input!V121="","",_xlfn.NUMBERVALUE(Input!V121))</f>
        <v/>
      </c>
      <c r="X115" t="str">
        <f>IF(Input!W121="","",_xlfn.NUMBERVALUE(Input!W121))</f>
        <v/>
      </c>
      <c r="Y115" t="str">
        <f>IF(Input!X121="","",_xlfn.NUMBERVALUE(Input!X121))</f>
        <v/>
      </c>
      <c r="Z115" t="str">
        <f>IF(Input!Y121="","",_xlfn.NUMBERVALUE(Input!Y121))</f>
        <v/>
      </c>
    </row>
    <row r="116" spans="1:26" x14ac:dyDescent="0.25">
      <c r="A116" s="257" t="str">
        <f>IF(ISERROR(Input!A122),"",Input!A122)</f>
        <v/>
      </c>
      <c r="B116" t="str">
        <f t="shared" si="1"/>
        <v/>
      </c>
      <c r="C116" t="str">
        <f>IF(ISERROR(Input!B122),"",IF(Input!B122="","",Input!B122))</f>
        <v/>
      </c>
      <c r="D116" t="str">
        <f>IF(ISERROR(IF(Input!C122="","",Input!C122*1)),"",IF(Input!C122="","",Input!C122*1))</f>
        <v/>
      </c>
      <c r="E116" t="str">
        <f>IF(ISERROR(IF(Input!D122="","",Input!D122)),"",IF(Input!D122="","",Input!D122))</f>
        <v/>
      </c>
      <c r="F116" t="str">
        <f>IF(Input!E122="","",IF(ISNUMBER(_xlfn.NUMBERVALUE(Input!E122)),ROUND(Input!E122,0),Input!E122))</f>
        <v/>
      </c>
      <c r="G116" s="269" t="str">
        <f>IF(ISBLANK(Input!F122),"",(Input!F122))</f>
        <v/>
      </c>
      <c r="H116" t="str">
        <f>IF(Input!G122="","",Input!G122)</f>
        <v/>
      </c>
      <c r="I116" t="str">
        <f>IF(Input!H122="","",Input!H122)</f>
        <v/>
      </c>
      <c r="J116" t="str">
        <f>IFERROR(IF(Input!I122="","",IF(VLOOKUP(Input!D122,'Measure List'!$A$2:$D$5000,4,FALSE)="Residential","",Input!I122)),"")</f>
        <v/>
      </c>
      <c r="K116" t="str">
        <f>IF(Input!J122="","",Input!J122)</f>
        <v/>
      </c>
      <c r="L116" t="str">
        <f>IF(Input!K122="","",Input!K122)</f>
        <v/>
      </c>
      <c r="M116" t="str">
        <f>IF(Input!L122="","",Input!L122)</f>
        <v/>
      </c>
      <c r="N116" s="304" t="str">
        <f>IF(Input!M122="","",Input!M122)</f>
        <v/>
      </c>
      <c r="O116" t="str">
        <f>IF(Input!N122="","",IF(_xlfn.NUMBERVALUE(Input!N122)=0,"",_xlfn.NUMBERVALUE(Input!N122)))</f>
        <v/>
      </c>
      <c r="P116" t="str">
        <f>IF(Input!O122="","",_xlfn.NUMBERVALUE(Input!O122))</f>
        <v/>
      </c>
      <c r="Q116" t="str">
        <f>IF(Input!P122="","",Input!P122)</f>
        <v/>
      </c>
      <c r="R116" t="str">
        <f>IF(Input!Q122="","",Input!Q122)</f>
        <v/>
      </c>
      <c r="S116" t="str">
        <f>IF(Input!R122="","",_xlfn.NUMBERVALUE(Input!R122))</f>
        <v/>
      </c>
      <c r="T116" t="str">
        <f>IF(Input!S122="","",Input!S122)</f>
        <v/>
      </c>
      <c r="U116" t="str">
        <f>IF(Input!T122="","",_xlfn.NUMBERVALUE(Input!T122))</f>
        <v/>
      </c>
      <c r="V116" t="str">
        <f>IF(Input!U122="","",(Input!U122))</f>
        <v/>
      </c>
      <c r="W116" t="str">
        <f>IF(Input!V122="","",_xlfn.NUMBERVALUE(Input!V122))</f>
        <v/>
      </c>
      <c r="X116" t="str">
        <f>IF(Input!W122="","",_xlfn.NUMBERVALUE(Input!W122))</f>
        <v/>
      </c>
      <c r="Y116" t="str">
        <f>IF(Input!X122="","",_xlfn.NUMBERVALUE(Input!X122))</f>
        <v/>
      </c>
      <c r="Z116" t="str">
        <f>IF(Input!Y122="","",_xlfn.NUMBERVALUE(Input!Y122))</f>
        <v/>
      </c>
    </row>
    <row r="117" spans="1:26" x14ac:dyDescent="0.25">
      <c r="A117" s="257" t="str">
        <f>IF(ISERROR(Input!A123),"",Input!A123)</f>
        <v/>
      </c>
      <c r="B117" t="str">
        <f t="shared" si="1"/>
        <v/>
      </c>
      <c r="C117" t="str">
        <f>IF(ISERROR(Input!B123),"",IF(Input!B123="","",Input!B123))</f>
        <v/>
      </c>
      <c r="D117" t="str">
        <f>IF(ISERROR(IF(Input!C123="","",Input!C123*1)),"",IF(Input!C123="","",Input!C123*1))</f>
        <v/>
      </c>
      <c r="E117" t="str">
        <f>IF(ISERROR(IF(Input!D123="","",Input!D123)),"",IF(Input!D123="","",Input!D123))</f>
        <v/>
      </c>
      <c r="F117" t="str">
        <f>IF(Input!E123="","",IF(ISNUMBER(_xlfn.NUMBERVALUE(Input!E123)),ROUND(Input!E123,0),Input!E123))</f>
        <v/>
      </c>
      <c r="G117" s="269" t="str">
        <f>IF(ISBLANK(Input!F123),"",(Input!F123))</f>
        <v/>
      </c>
      <c r="H117" t="str">
        <f>IF(Input!G123="","",Input!G123)</f>
        <v/>
      </c>
      <c r="I117" t="str">
        <f>IF(Input!H123="","",Input!H123)</f>
        <v/>
      </c>
      <c r="J117" t="str">
        <f>IFERROR(IF(Input!I123="","",IF(VLOOKUP(Input!D123,'Measure List'!$A$2:$D$5000,4,FALSE)="Residential","",Input!I123)),"")</f>
        <v/>
      </c>
      <c r="K117" t="str">
        <f>IF(Input!J123="","",Input!J123)</f>
        <v/>
      </c>
      <c r="L117" t="str">
        <f>IF(Input!K123="","",Input!K123)</f>
        <v/>
      </c>
      <c r="M117" t="str">
        <f>IF(Input!L123="","",Input!L123)</f>
        <v/>
      </c>
      <c r="N117" s="304" t="str">
        <f>IF(Input!M123="","",Input!M123)</f>
        <v/>
      </c>
      <c r="O117" t="str">
        <f>IF(Input!N123="","",IF(_xlfn.NUMBERVALUE(Input!N123)=0,"",_xlfn.NUMBERVALUE(Input!N123)))</f>
        <v/>
      </c>
      <c r="P117" t="str">
        <f>IF(Input!O123="","",_xlfn.NUMBERVALUE(Input!O123))</f>
        <v/>
      </c>
      <c r="Q117" t="str">
        <f>IF(Input!P123="","",Input!P123)</f>
        <v/>
      </c>
      <c r="R117" t="str">
        <f>IF(Input!Q123="","",Input!Q123)</f>
        <v/>
      </c>
      <c r="S117" t="str">
        <f>IF(Input!R123="","",_xlfn.NUMBERVALUE(Input!R123))</f>
        <v/>
      </c>
      <c r="T117" t="str">
        <f>IF(Input!S123="","",Input!S123)</f>
        <v/>
      </c>
      <c r="U117" t="str">
        <f>IF(Input!T123="","",_xlfn.NUMBERVALUE(Input!T123))</f>
        <v/>
      </c>
      <c r="V117" t="str">
        <f>IF(Input!U123="","",(Input!U123))</f>
        <v/>
      </c>
      <c r="W117" t="str">
        <f>IF(Input!V123="","",_xlfn.NUMBERVALUE(Input!V123))</f>
        <v/>
      </c>
      <c r="X117" t="str">
        <f>IF(Input!W123="","",_xlfn.NUMBERVALUE(Input!W123))</f>
        <v/>
      </c>
      <c r="Y117" t="str">
        <f>IF(Input!X123="","",_xlfn.NUMBERVALUE(Input!X123))</f>
        <v/>
      </c>
      <c r="Z117" t="str">
        <f>IF(Input!Y123="","",_xlfn.NUMBERVALUE(Input!Y123))</f>
        <v/>
      </c>
    </row>
    <row r="118" spans="1:26" x14ac:dyDescent="0.25">
      <c r="A118" s="257" t="str">
        <f>IF(ISERROR(Input!A124),"",Input!A124)</f>
        <v/>
      </c>
      <c r="B118" t="str">
        <f t="shared" si="1"/>
        <v/>
      </c>
      <c r="C118" t="str">
        <f>IF(ISERROR(Input!B124),"",IF(Input!B124="","",Input!B124))</f>
        <v/>
      </c>
      <c r="D118" t="str">
        <f>IF(ISERROR(IF(Input!C124="","",Input!C124*1)),"",IF(Input!C124="","",Input!C124*1))</f>
        <v/>
      </c>
      <c r="E118" t="str">
        <f>IF(ISERROR(IF(Input!D124="","",Input!D124)),"",IF(Input!D124="","",Input!D124))</f>
        <v/>
      </c>
      <c r="F118" t="str">
        <f>IF(Input!E124="","",IF(ISNUMBER(_xlfn.NUMBERVALUE(Input!E124)),ROUND(Input!E124,0),Input!E124))</f>
        <v/>
      </c>
      <c r="G118" s="269" t="str">
        <f>IF(ISBLANK(Input!F124),"",(Input!F124))</f>
        <v/>
      </c>
      <c r="H118" t="str">
        <f>IF(Input!G124="","",Input!G124)</f>
        <v/>
      </c>
      <c r="I118" t="str">
        <f>IF(Input!H124="","",Input!H124)</f>
        <v/>
      </c>
      <c r="J118" t="str">
        <f>IFERROR(IF(Input!I124="","",IF(VLOOKUP(Input!D124,'Measure List'!$A$2:$D$5000,4,FALSE)="Residential","",Input!I124)),"")</f>
        <v/>
      </c>
      <c r="K118" t="str">
        <f>IF(Input!J124="","",Input!J124)</f>
        <v/>
      </c>
      <c r="L118" t="str">
        <f>IF(Input!K124="","",Input!K124)</f>
        <v/>
      </c>
      <c r="M118" t="str">
        <f>IF(Input!L124="","",Input!L124)</f>
        <v/>
      </c>
      <c r="N118" s="304" t="str">
        <f>IF(Input!M124="","",Input!M124)</f>
        <v/>
      </c>
      <c r="O118" t="str">
        <f>IF(Input!N124="","",IF(_xlfn.NUMBERVALUE(Input!N124)=0,"",_xlfn.NUMBERVALUE(Input!N124)))</f>
        <v/>
      </c>
      <c r="P118" t="str">
        <f>IF(Input!O124="","",_xlfn.NUMBERVALUE(Input!O124))</f>
        <v/>
      </c>
      <c r="Q118" t="str">
        <f>IF(Input!P124="","",Input!P124)</f>
        <v/>
      </c>
      <c r="R118" t="str">
        <f>IF(Input!Q124="","",Input!Q124)</f>
        <v/>
      </c>
      <c r="S118" t="str">
        <f>IF(Input!R124="","",_xlfn.NUMBERVALUE(Input!R124))</f>
        <v/>
      </c>
      <c r="T118" t="str">
        <f>IF(Input!S124="","",Input!S124)</f>
        <v/>
      </c>
      <c r="U118" t="str">
        <f>IF(Input!T124="","",_xlfn.NUMBERVALUE(Input!T124))</f>
        <v/>
      </c>
      <c r="V118" t="str">
        <f>IF(Input!U124="","",(Input!U124))</f>
        <v/>
      </c>
      <c r="W118" t="str">
        <f>IF(Input!V124="","",_xlfn.NUMBERVALUE(Input!V124))</f>
        <v/>
      </c>
      <c r="X118" t="str">
        <f>IF(Input!W124="","",_xlfn.NUMBERVALUE(Input!W124))</f>
        <v/>
      </c>
      <c r="Y118" t="str">
        <f>IF(Input!X124="","",_xlfn.NUMBERVALUE(Input!X124))</f>
        <v/>
      </c>
      <c r="Z118" t="str">
        <f>IF(Input!Y124="","",_xlfn.NUMBERVALUE(Input!Y124))</f>
        <v/>
      </c>
    </row>
    <row r="119" spans="1:26" x14ac:dyDescent="0.25">
      <c r="A119" s="257" t="str">
        <f>IF(ISERROR(Input!A125),"",Input!A125)</f>
        <v/>
      </c>
      <c r="B119" t="str">
        <f t="shared" si="1"/>
        <v/>
      </c>
      <c r="C119" t="str">
        <f>IF(ISERROR(Input!B125),"",IF(Input!B125="","",Input!B125))</f>
        <v/>
      </c>
      <c r="D119" t="str">
        <f>IF(ISERROR(IF(Input!C125="","",Input!C125*1)),"",IF(Input!C125="","",Input!C125*1))</f>
        <v/>
      </c>
      <c r="E119" t="str">
        <f>IF(ISERROR(IF(Input!D125="","",Input!D125)),"",IF(Input!D125="","",Input!D125))</f>
        <v/>
      </c>
      <c r="F119" t="str">
        <f>IF(Input!E125="","",IF(ISNUMBER(_xlfn.NUMBERVALUE(Input!E125)),ROUND(Input!E125,0),Input!E125))</f>
        <v/>
      </c>
      <c r="G119" s="269" t="str">
        <f>IF(ISBLANK(Input!F125),"",(Input!F125))</f>
        <v/>
      </c>
      <c r="H119" t="str">
        <f>IF(Input!G125="","",Input!G125)</f>
        <v/>
      </c>
      <c r="I119" t="str">
        <f>IF(Input!H125="","",Input!H125)</f>
        <v/>
      </c>
      <c r="J119" t="str">
        <f>IFERROR(IF(Input!I125="","",IF(VLOOKUP(Input!D125,'Measure List'!$A$2:$D$5000,4,FALSE)="Residential","",Input!I125)),"")</f>
        <v/>
      </c>
      <c r="K119" t="str">
        <f>IF(Input!J125="","",Input!J125)</f>
        <v/>
      </c>
      <c r="L119" t="str">
        <f>IF(Input!K125="","",Input!K125)</f>
        <v/>
      </c>
      <c r="M119" t="str">
        <f>IF(Input!L125="","",Input!L125)</f>
        <v/>
      </c>
      <c r="N119" s="304" t="str">
        <f>IF(Input!M125="","",Input!M125)</f>
        <v/>
      </c>
      <c r="O119" t="str">
        <f>IF(Input!N125="","",IF(_xlfn.NUMBERVALUE(Input!N125)=0,"",_xlfn.NUMBERVALUE(Input!N125)))</f>
        <v/>
      </c>
      <c r="P119" t="str">
        <f>IF(Input!O125="","",_xlfn.NUMBERVALUE(Input!O125))</f>
        <v/>
      </c>
      <c r="Q119" t="str">
        <f>IF(Input!P125="","",Input!P125)</f>
        <v/>
      </c>
      <c r="R119" t="str">
        <f>IF(Input!Q125="","",Input!Q125)</f>
        <v/>
      </c>
      <c r="S119" t="str">
        <f>IF(Input!R125="","",_xlfn.NUMBERVALUE(Input!R125))</f>
        <v/>
      </c>
      <c r="T119" t="str">
        <f>IF(Input!S125="","",Input!S125)</f>
        <v/>
      </c>
      <c r="U119" t="str">
        <f>IF(Input!T125="","",_xlfn.NUMBERVALUE(Input!T125))</f>
        <v/>
      </c>
      <c r="V119" t="str">
        <f>IF(Input!U125="","",(Input!U125))</f>
        <v/>
      </c>
      <c r="W119" t="str">
        <f>IF(Input!V125="","",_xlfn.NUMBERVALUE(Input!V125))</f>
        <v/>
      </c>
      <c r="X119" t="str">
        <f>IF(Input!W125="","",_xlfn.NUMBERVALUE(Input!W125))</f>
        <v/>
      </c>
      <c r="Y119" t="str">
        <f>IF(Input!X125="","",_xlfn.NUMBERVALUE(Input!X125))</f>
        <v/>
      </c>
      <c r="Z119" t="str">
        <f>IF(Input!Y125="","",_xlfn.NUMBERVALUE(Input!Y125))</f>
        <v/>
      </c>
    </row>
    <row r="120" spans="1:26" x14ac:dyDescent="0.25">
      <c r="A120" s="257" t="str">
        <f>IF(ISERROR(Input!A126),"",Input!A126)</f>
        <v/>
      </c>
      <c r="B120" t="str">
        <f t="shared" si="1"/>
        <v/>
      </c>
      <c r="C120" t="str">
        <f>IF(ISERROR(Input!B126),"",IF(Input!B126="","",Input!B126))</f>
        <v/>
      </c>
      <c r="D120" t="str">
        <f>IF(ISERROR(IF(Input!C126="","",Input!C126*1)),"",IF(Input!C126="","",Input!C126*1))</f>
        <v/>
      </c>
      <c r="E120" t="str">
        <f>IF(ISERROR(IF(Input!D126="","",Input!D126)),"",IF(Input!D126="","",Input!D126))</f>
        <v/>
      </c>
      <c r="F120" t="str">
        <f>IF(Input!E126="","",IF(ISNUMBER(_xlfn.NUMBERVALUE(Input!E126)),ROUND(Input!E126,0),Input!E126))</f>
        <v/>
      </c>
      <c r="G120" s="269" t="str">
        <f>IF(ISBLANK(Input!F126),"",(Input!F126))</f>
        <v/>
      </c>
      <c r="H120" t="str">
        <f>IF(Input!G126="","",Input!G126)</f>
        <v/>
      </c>
      <c r="I120" t="str">
        <f>IF(Input!H126="","",Input!H126)</f>
        <v/>
      </c>
      <c r="J120" t="str">
        <f>IFERROR(IF(Input!I126="","",IF(VLOOKUP(Input!D126,'Measure List'!$A$2:$D$5000,4,FALSE)="Residential","",Input!I126)),"")</f>
        <v/>
      </c>
      <c r="K120" t="str">
        <f>IF(Input!J126="","",Input!J126)</f>
        <v/>
      </c>
      <c r="L120" t="str">
        <f>IF(Input!K126="","",Input!K126)</f>
        <v/>
      </c>
      <c r="M120" t="str">
        <f>IF(Input!L126="","",Input!L126)</f>
        <v/>
      </c>
      <c r="N120" s="304" t="str">
        <f>IF(Input!M126="","",Input!M126)</f>
        <v/>
      </c>
      <c r="O120" t="str">
        <f>IF(Input!N126="","",IF(_xlfn.NUMBERVALUE(Input!N126)=0,"",_xlfn.NUMBERVALUE(Input!N126)))</f>
        <v/>
      </c>
      <c r="P120" t="str">
        <f>IF(Input!O126="","",_xlfn.NUMBERVALUE(Input!O126))</f>
        <v/>
      </c>
      <c r="Q120" t="str">
        <f>IF(Input!P126="","",Input!P126)</f>
        <v/>
      </c>
      <c r="R120" t="str">
        <f>IF(Input!Q126="","",Input!Q126)</f>
        <v/>
      </c>
      <c r="S120" t="str">
        <f>IF(Input!R126="","",_xlfn.NUMBERVALUE(Input!R126))</f>
        <v/>
      </c>
      <c r="T120" t="str">
        <f>IF(Input!S126="","",Input!S126)</f>
        <v/>
      </c>
      <c r="U120" t="str">
        <f>IF(Input!T126="","",_xlfn.NUMBERVALUE(Input!T126))</f>
        <v/>
      </c>
      <c r="V120" t="str">
        <f>IF(Input!U126="","",(Input!U126))</f>
        <v/>
      </c>
      <c r="W120" t="str">
        <f>IF(Input!V126="","",_xlfn.NUMBERVALUE(Input!V126))</f>
        <v/>
      </c>
      <c r="X120" t="str">
        <f>IF(Input!W126="","",_xlfn.NUMBERVALUE(Input!W126))</f>
        <v/>
      </c>
      <c r="Y120" t="str">
        <f>IF(Input!X126="","",_xlfn.NUMBERVALUE(Input!X126))</f>
        <v/>
      </c>
      <c r="Z120" t="str">
        <f>IF(Input!Y126="","",_xlfn.NUMBERVALUE(Input!Y126))</f>
        <v/>
      </c>
    </row>
    <row r="121" spans="1:26" x14ac:dyDescent="0.25">
      <c r="A121" s="257" t="str">
        <f>IF(ISERROR(Input!A127),"",Input!A127)</f>
        <v/>
      </c>
      <c r="B121" t="str">
        <f t="shared" si="1"/>
        <v/>
      </c>
      <c r="C121" t="str">
        <f>IF(ISERROR(Input!B127),"",IF(Input!B127="","",Input!B127))</f>
        <v/>
      </c>
      <c r="D121" t="str">
        <f>IF(ISERROR(IF(Input!C127="","",Input!C127*1)),"",IF(Input!C127="","",Input!C127*1))</f>
        <v/>
      </c>
      <c r="E121" t="str">
        <f>IF(ISERROR(IF(Input!D127="","",Input!D127)),"",IF(Input!D127="","",Input!D127))</f>
        <v/>
      </c>
      <c r="F121" t="str">
        <f>IF(Input!E127="","",IF(ISNUMBER(_xlfn.NUMBERVALUE(Input!E127)),ROUND(Input!E127,0),Input!E127))</f>
        <v/>
      </c>
      <c r="G121" s="269" t="str">
        <f>IF(ISBLANK(Input!F127),"",(Input!F127))</f>
        <v/>
      </c>
      <c r="H121" t="str">
        <f>IF(Input!G127="","",Input!G127)</f>
        <v/>
      </c>
      <c r="I121" t="str">
        <f>IF(Input!H127="","",Input!H127)</f>
        <v/>
      </c>
      <c r="J121" t="str">
        <f>IFERROR(IF(Input!I127="","",IF(VLOOKUP(Input!D127,'Measure List'!$A$2:$D$5000,4,FALSE)="Residential","",Input!I127)),"")</f>
        <v/>
      </c>
      <c r="K121" t="str">
        <f>IF(Input!J127="","",Input!J127)</f>
        <v/>
      </c>
      <c r="L121" t="str">
        <f>IF(Input!K127="","",Input!K127)</f>
        <v/>
      </c>
      <c r="M121" t="str">
        <f>IF(Input!L127="","",Input!L127)</f>
        <v/>
      </c>
      <c r="N121" s="304" t="str">
        <f>IF(Input!M127="","",Input!M127)</f>
        <v/>
      </c>
      <c r="O121" t="str">
        <f>IF(Input!N127="","",IF(_xlfn.NUMBERVALUE(Input!N127)=0,"",_xlfn.NUMBERVALUE(Input!N127)))</f>
        <v/>
      </c>
      <c r="P121" t="str">
        <f>IF(Input!O127="","",_xlfn.NUMBERVALUE(Input!O127))</f>
        <v/>
      </c>
      <c r="Q121" t="str">
        <f>IF(Input!P127="","",Input!P127)</f>
        <v/>
      </c>
      <c r="R121" t="str">
        <f>IF(Input!Q127="","",Input!Q127)</f>
        <v/>
      </c>
      <c r="S121" t="str">
        <f>IF(Input!R127="","",_xlfn.NUMBERVALUE(Input!R127))</f>
        <v/>
      </c>
      <c r="T121" t="str">
        <f>IF(Input!S127="","",Input!S127)</f>
        <v/>
      </c>
      <c r="U121" t="str">
        <f>IF(Input!T127="","",_xlfn.NUMBERVALUE(Input!T127))</f>
        <v/>
      </c>
      <c r="V121" t="str">
        <f>IF(Input!U127="","",(Input!U127))</f>
        <v/>
      </c>
      <c r="W121" t="str">
        <f>IF(Input!V127="","",_xlfn.NUMBERVALUE(Input!V127))</f>
        <v/>
      </c>
      <c r="X121" t="str">
        <f>IF(Input!W127="","",_xlfn.NUMBERVALUE(Input!W127))</f>
        <v/>
      </c>
      <c r="Y121" t="str">
        <f>IF(Input!X127="","",_xlfn.NUMBERVALUE(Input!X127))</f>
        <v/>
      </c>
      <c r="Z121" t="str">
        <f>IF(Input!Y127="","",_xlfn.NUMBERVALUE(Input!Y127))</f>
        <v/>
      </c>
    </row>
    <row r="122" spans="1:26" x14ac:dyDescent="0.25">
      <c r="A122" s="257" t="str">
        <f>IF(ISERROR(Input!A128),"",Input!A128)</f>
        <v/>
      </c>
      <c r="B122" t="str">
        <f t="shared" si="1"/>
        <v/>
      </c>
      <c r="C122" t="str">
        <f>IF(ISERROR(Input!B128),"",IF(Input!B128="","",Input!B128))</f>
        <v/>
      </c>
      <c r="D122" t="str">
        <f>IF(ISERROR(IF(Input!C128="","",Input!C128*1)),"",IF(Input!C128="","",Input!C128*1))</f>
        <v/>
      </c>
      <c r="E122" t="str">
        <f>IF(ISERROR(IF(Input!D128="","",Input!D128)),"",IF(Input!D128="","",Input!D128))</f>
        <v/>
      </c>
      <c r="F122" t="str">
        <f>IF(Input!E128="","",IF(ISNUMBER(_xlfn.NUMBERVALUE(Input!E128)),ROUND(Input!E128,0),Input!E128))</f>
        <v/>
      </c>
      <c r="G122" s="269" t="str">
        <f>IF(ISBLANK(Input!F128),"",(Input!F128))</f>
        <v/>
      </c>
      <c r="H122" t="str">
        <f>IF(Input!G128="","",Input!G128)</f>
        <v/>
      </c>
      <c r="I122" t="str">
        <f>IF(Input!H128="","",Input!H128)</f>
        <v/>
      </c>
      <c r="J122" t="str">
        <f>IFERROR(IF(Input!I128="","",IF(VLOOKUP(Input!D128,'Measure List'!$A$2:$D$5000,4,FALSE)="Residential","",Input!I128)),"")</f>
        <v/>
      </c>
      <c r="K122" t="str">
        <f>IF(Input!J128="","",Input!J128)</f>
        <v/>
      </c>
      <c r="L122" t="str">
        <f>IF(Input!K128="","",Input!K128)</f>
        <v/>
      </c>
      <c r="M122" t="str">
        <f>IF(Input!L128="","",Input!L128)</f>
        <v/>
      </c>
      <c r="N122" s="304" t="str">
        <f>IF(Input!M128="","",Input!M128)</f>
        <v/>
      </c>
      <c r="O122" t="str">
        <f>IF(Input!N128="","",IF(_xlfn.NUMBERVALUE(Input!N128)=0,"",_xlfn.NUMBERVALUE(Input!N128)))</f>
        <v/>
      </c>
      <c r="P122" t="str">
        <f>IF(Input!O128="","",_xlfn.NUMBERVALUE(Input!O128))</f>
        <v/>
      </c>
      <c r="Q122" t="str">
        <f>IF(Input!P128="","",Input!P128)</f>
        <v/>
      </c>
      <c r="R122" t="str">
        <f>IF(Input!Q128="","",Input!Q128)</f>
        <v/>
      </c>
      <c r="S122" t="str">
        <f>IF(Input!R128="","",_xlfn.NUMBERVALUE(Input!R128))</f>
        <v/>
      </c>
      <c r="T122" t="str">
        <f>IF(Input!S128="","",Input!S128)</f>
        <v/>
      </c>
      <c r="U122" t="str">
        <f>IF(Input!T128="","",_xlfn.NUMBERVALUE(Input!T128))</f>
        <v/>
      </c>
      <c r="V122" t="str">
        <f>IF(Input!U128="","",(Input!U128))</f>
        <v/>
      </c>
      <c r="W122" t="str">
        <f>IF(Input!V128="","",_xlfn.NUMBERVALUE(Input!V128))</f>
        <v/>
      </c>
      <c r="X122" t="str">
        <f>IF(Input!W128="","",_xlfn.NUMBERVALUE(Input!W128))</f>
        <v/>
      </c>
      <c r="Y122" t="str">
        <f>IF(Input!X128="","",_xlfn.NUMBERVALUE(Input!X128))</f>
        <v/>
      </c>
      <c r="Z122" t="str">
        <f>IF(Input!Y128="","",_xlfn.NUMBERVALUE(Input!Y128))</f>
        <v/>
      </c>
    </row>
    <row r="123" spans="1:26" x14ac:dyDescent="0.25">
      <c r="A123" s="257" t="str">
        <f>IF(ISERROR(Input!A129),"",Input!A129)</f>
        <v/>
      </c>
      <c r="B123" t="str">
        <f t="shared" si="1"/>
        <v/>
      </c>
      <c r="C123" t="str">
        <f>IF(ISERROR(Input!B129),"",IF(Input!B129="","",Input!B129))</f>
        <v/>
      </c>
      <c r="D123" t="str">
        <f>IF(ISERROR(IF(Input!C129="","",Input!C129*1)),"",IF(Input!C129="","",Input!C129*1))</f>
        <v/>
      </c>
      <c r="E123" t="str">
        <f>IF(ISERROR(IF(Input!D129="","",Input!D129)),"",IF(Input!D129="","",Input!D129))</f>
        <v/>
      </c>
      <c r="F123" t="str">
        <f>IF(Input!E129="","",IF(ISNUMBER(_xlfn.NUMBERVALUE(Input!E129)),ROUND(Input!E129,0),Input!E129))</f>
        <v/>
      </c>
      <c r="G123" s="269" t="str">
        <f>IF(ISBLANK(Input!F129),"",(Input!F129))</f>
        <v/>
      </c>
      <c r="H123" t="str">
        <f>IF(Input!G129="","",Input!G129)</f>
        <v/>
      </c>
      <c r="I123" t="str">
        <f>IF(Input!H129="","",Input!H129)</f>
        <v/>
      </c>
      <c r="J123" t="str">
        <f>IFERROR(IF(Input!I129="","",IF(VLOOKUP(Input!D129,'Measure List'!$A$2:$D$5000,4,FALSE)="Residential","",Input!I129)),"")</f>
        <v/>
      </c>
      <c r="K123" t="str">
        <f>IF(Input!J129="","",Input!J129)</f>
        <v/>
      </c>
      <c r="L123" t="str">
        <f>IF(Input!K129="","",Input!K129)</f>
        <v/>
      </c>
      <c r="M123" t="str">
        <f>IF(Input!L129="","",Input!L129)</f>
        <v/>
      </c>
      <c r="N123" s="304" t="str">
        <f>IF(Input!M129="","",Input!M129)</f>
        <v/>
      </c>
      <c r="O123" t="str">
        <f>IF(Input!N129="","",IF(_xlfn.NUMBERVALUE(Input!N129)=0,"",_xlfn.NUMBERVALUE(Input!N129)))</f>
        <v/>
      </c>
      <c r="P123" t="str">
        <f>IF(Input!O129="","",_xlfn.NUMBERVALUE(Input!O129))</f>
        <v/>
      </c>
      <c r="Q123" t="str">
        <f>IF(Input!P129="","",Input!P129)</f>
        <v/>
      </c>
      <c r="R123" t="str">
        <f>IF(Input!Q129="","",Input!Q129)</f>
        <v/>
      </c>
      <c r="S123" t="str">
        <f>IF(Input!R129="","",_xlfn.NUMBERVALUE(Input!R129))</f>
        <v/>
      </c>
      <c r="T123" t="str">
        <f>IF(Input!S129="","",Input!S129)</f>
        <v/>
      </c>
      <c r="U123" t="str">
        <f>IF(Input!T129="","",_xlfn.NUMBERVALUE(Input!T129))</f>
        <v/>
      </c>
      <c r="V123" t="str">
        <f>IF(Input!U129="","",(Input!U129))</f>
        <v/>
      </c>
      <c r="W123" t="str">
        <f>IF(Input!V129="","",_xlfn.NUMBERVALUE(Input!V129))</f>
        <v/>
      </c>
      <c r="X123" t="str">
        <f>IF(Input!W129="","",_xlfn.NUMBERVALUE(Input!W129))</f>
        <v/>
      </c>
      <c r="Y123" t="str">
        <f>IF(Input!X129="","",_xlfn.NUMBERVALUE(Input!X129))</f>
        <v/>
      </c>
      <c r="Z123" t="str">
        <f>IF(Input!Y129="","",_xlfn.NUMBERVALUE(Input!Y129))</f>
        <v/>
      </c>
    </row>
    <row r="124" spans="1:26" x14ac:dyDescent="0.25">
      <c r="A124" s="257" t="str">
        <f>IF(ISERROR(Input!A130),"",Input!A130)</f>
        <v/>
      </c>
      <c r="B124" t="str">
        <f t="shared" si="1"/>
        <v/>
      </c>
      <c r="C124" t="str">
        <f>IF(ISERROR(Input!B130),"",IF(Input!B130="","",Input!B130))</f>
        <v/>
      </c>
      <c r="D124" t="str">
        <f>IF(ISERROR(IF(Input!C130="","",Input!C130*1)),"",IF(Input!C130="","",Input!C130*1))</f>
        <v/>
      </c>
      <c r="E124" t="str">
        <f>IF(ISERROR(IF(Input!D130="","",Input!D130)),"",IF(Input!D130="","",Input!D130))</f>
        <v/>
      </c>
      <c r="F124" t="str">
        <f>IF(Input!E130="","",IF(ISNUMBER(_xlfn.NUMBERVALUE(Input!E130)),ROUND(Input!E130,0),Input!E130))</f>
        <v/>
      </c>
      <c r="G124" s="269" t="str">
        <f>IF(ISBLANK(Input!F130),"",(Input!F130))</f>
        <v/>
      </c>
      <c r="H124" t="str">
        <f>IF(Input!G130="","",Input!G130)</f>
        <v/>
      </c>
      <c r="I124" t="str">
        <f>IF(Input!H130="","",Input!H130)</f>
        <v/>
      </c>
      <c r="J124" t="str">
        <f>IFERROR(IF(Input!I130="","",IF(VLOOKUP(Input!D130,'Measure List'!$A$2:$D$5000,4,FALSE)="Residential","",Input!I130)),"")</f>
        <v/>
      </c>
      <c r="K124" t="str">
        <f>IF(Input!J130="","",Input!J130)</f>
        <v/>
      </c>
      <c r="L124" t="str">
        <f>IF(Input!K130="","",Input!K130)</f>
        <v/>
      </c>
      <c r="M124" t="str">
        <f>IF(Input!L130="","",Input!L130)</f>
        <v/>
      </c>
      <c r="N124" s="304" t="str">
        <f>IF(Input!M130="","",Input!M130)</f>
        <v/>
      </c>
      <c r="O124" t="str">
        <f>IF(Input!N130="","",IF(_xlfn.NUMBERVALUE(Input!N130)=0,"",_xlfn.NUMBERVALUE(Input!N130)))</f>
        <v/>
      </c>
      <c r="P124" t="str">
        <f>IF(Input!O130="","",_xlfn.NUMBERVALUE(Input!O130))</f>
        <v/>
      </c>
      <c r="Q124" t="str">
        <f>IF(Input!P130="","",Input!P130)</f>
        <v/>
      </c>
      <c r="R124" t="str">
        <f>IF(Input!Q130="","",Input!Q130)</f>
        <v/>
      </c>
      <c r="S124" t="str">
        <f>IF(Input!R130="","",_xlfn.NUMBERVALUE(Input!R130))</f>
        <v/>
      </c>
      <c r="T124" t="str">
        <f>IF(Input!S130="","",Input!S130)</f>
        <v/>
      </c>
      <c r="U124" t="str">
        <f>IF(Input!T130="","",_xlfn.NUMBERVALUE(Input!T130))</f>
        <v/>
      </c>
      <c r="V124" t="str">
        <f>IF(Input!U130="","",(Input!U130))</f>
        <v/>
      </c>
      <c r="W124" t="str">
        <f>IF(Input!V130="","",_xlfn.NUMBERVALUE(Input!V130))</f>
        <v/>
      </c>
      <c r="X124" t="str">
        <f>IF(Input!W130="","",_xlfn.NUMBERVALUE(Input!W130))</f>
        <v/>
      </c>
      <c r="Y124" t="str">
        <f>IF(Input!X130="","",_xlfn.NUMBERVALUE(Input!X130))</f>
        <v/>
      </c>
      <c r="Z124" t="str">
        <f>IF(Input!Y130="","",_xlfn.NUMBERVALUE(Input!Y130))</f>
        <v/>
      </c>
    </row>
    <row r="125" spans="1:26" x14ac:dyDescent="0.25">
      <c r="A125" s="257" t="str">
        <f>IF(ISERROR(Input!A131),"",Input!A131)</f>
        <v/>
      </c>
      <c r="B125" t="str">
        <f t="shared" si="1"/>
        <v/>
      </c>
      <c r="C125" t="str">
        <f>IF(ISERROR(Input!B131),"",IF(Input!B131="","",Input!B131))</f>
        <v/>
      </c>
      <c r="D125" t="str">
        <f>IF(ISERROR(IF(Input!C131="","",Input!C131*1)),"",IF(Input!C131="","",Input!C131*1))</f>
        <v/>
      </c>
      <c r="E125" t="str">
        <f>IF(ISERROR(IF(Input!D131="","",Input!D131)),"",IF(Input!D131="","",Input!D131))</f>
        <v/>
      </c>
      <c r="F125" t="str">
        <f>IF(Input!E131="","",IF(ISNUMBER(_xlfn.NUMBERVALUE(Input!E131)),ROUND(Input!E131,0),Input!E131))</f>
        <v/>
      </c>
      <c r="G125" s="269" t="str">
        <f>IF(ISBLANK(Input!F131),"",(Input!F131))</f>
        <v/>
      </c>
      <c r="H125" t="str">
        <f>IF(Input!G131="","",Input!G131)</f>
        <v/>
      </c>
      <c r="I125" t="str">
        <f>IF(Input!H131="","",Input!H131)</f>
        <v/>
      </c>
      <c r="J125" t="str">
        <f>IFERROR(IF(Input!I131="","",IF(VLOOKUP(Input!D131,'Measure List'!$A$2:$D$5000,4,FALSE)="Residential","",Input!I131)),"")</f>
        <v/>
      </c>
      <c r="K125" t="str">
        <f>IF(Input!J131="","",Input!J131)</f>
        <v/>
      </c>
      <c r="L125" t="str">
        <f>IF(Input!K131="","",Input!K131)</f>
        <v/>
      </c>
      <c r="M125" t="str">
        <f>IF(Input!L131="","",Input!L131)</f>
        <v/>
      </c>
      <c r="N125" s="304" t="str">
        <f>IF(Input!M131="","",Input!M131)</f>
        <v/>
      </c>
      <c r="O125" t="str">
        <f>IF(Input!N131="","",IF(_xlfn.NUMBERVALUE(Input!N131)=0,"",_xlfn.NUMBERVALUE(Input!N131)))</f>
        <v/>
      </c>
      <c r="P125" t="str">
        <f>IF(Input!O131="","",_xlfn.NUMBERVALUE(Input!O131))</f>
        <v/>
      </c>
      <c r="Q125" t="str">
        <f>IF(Input!P131="","",Input!P131)</f>
        <v/>
      </c>
      <c r="R125" t="str">
        <f>IF(Input!Q131="","",Input!Q131)</f>
        <v/>
      </c>
      <c r="S125" t="str">
        <f>IF(Input!R131="","",_xlfn.NUMBERVALUE(Input!R131))</f>
        <v/>
      </c>
      <c r="T125" t="str">
        <f>IF(Input!S131="","",Input!S131)</f>
        <v/>
      </c>
      <c r="U125" t="str">
        <f>IF(Input!T131="","",_xlfn.NUMBERVALUE(Input!T131))</f>
        <v/>
      </c>
      <c r="V125" t="str">
        <f>IF(Input!U131="","",(Input!U131))</f>
        <v/>
      </c>
      <c r="W125" t="str">
        <f>IF(Input!V131="","",_xlfn.NUMBERVALUE(Input!V131))</f>
        <v/>
      </c>
      <c r="X125" t="str">
        <f>IF(Input!W131="","",_xlfn.NUMBERVALUE(Input!W131))</f>
        <v/>
      </c>
      <c r="Y125" t="str">
        <f>IF(Input!X131="","",_xlfn.NUMBERVALUE(Input!X131))</f>
        <v/>
      </c>
      <c r="Z125" t="str">
        <f>IF(Input!Y131="","",_xlfn.NUMBERVALUE(Input!Y131))</f>
        <v/>
      </c>
    </row>
    <row r="126" spans="1:26" x14ac:dyDescent="0.25">
      <c r="A126" s="257" t="str">
        <f>IF(ISERROR(Input!A132),"",Input!A132)</f>
        <v/>
      </c>
      <c r="B126" t="str">
        <f t="shared" si="1"/>
        <v/>
      </c>
      <c r="C126" t="str">
        <f>IF(ISERROR(Input!B132),"",IF(Input!B132="","",Input!B132))</f>
        <v/>
      </c>
      <c r="D126" t="str">
        <f>IF(ISERROR(IF(Input!C132="","",Input!C132*1)),"",IF(Input!C132="","",Input!C132*1))</f>
        <v/>
      </c>
      <c r="E126" t="str">
        <f>IF(ISERROR(IF(Input!D132="","",Input!D132)),"",IF(Input!D132="","",Input!D132))</f>
        <v/>
      </c>
      <c r="F126" t="str">
        <f>IF(Input!E132="","",IF(ISNUMBER(_xlfn.NUMBERVALUE(Input!E132)),ROUND(Input!E132,0),Input!E132))</f>
        <v/>
      </c>
      <c r="G126" s="269" t="str">
        <f>IF(ISBLANK(Input!F132),"",(Input!F132))</f>
        <v/>
      </c>
      <c r="H126" t="str">
        <f>IF(Input!G132="","",Input!G132)</f>
        <v/>
      </c>
      <c r="I126" t="str">
        <f>IF(Input!H132="","",Input!H132)</f>
        <v/>
      </c>
      <c r="J126" t="str">
        <f>IFERROR(IF(Input!I132="","",IF(VLOOKUP(Input!D132,'Measure List'!$A$2:$D$5000,4,FALSE)="Residential","",Input!I132)),"")</f>
        <v/>
      </c>
      <c r="K126" t="str">
        <f>IF(Input!J132="","",Input!J132)</f>
        <v/>
      </c>
      <c r="L126" t="str">
        <f>IF(Input!K132="","",Input!K132)</f>
        <v/>
      </c>
      <c r="M126" t="str">
        <f>IF(Input!L132="","",Input!L132)</f>
        <v/>
      </c>
      <c r="N126" s="304" t="str">
        <f>IF(Input!M132="","",Input!M132)</f>
        <v/>
      </c>
      <c r="O126" t="str">
        <f>IF(Input!N132="","",IF(_xlfn.NUMBERVALUE(Input!N132)=0,"",_xlfn.NUMBERVALUE(Input!N132)))</f>
        <v/>
      </c>
      <c r="P126" t="str">
        <f>IF(Input!O132="","",_xlfn.NUMBERVALUE(Input!O132))</f>
        <v/>
      </c>
      <c r="Q126" t="str">
        <f>IF(Input!P132="","",Input!P132)</f>
        <v/>
      </c>
      <c r="R126" t="str">
        <f>IF(Input!Q132="","",Input!Q132)</f>
        <v/>
      </c>
      <c r="S126" t="str">
        <f>IF(Input!R132="","",_xlfn.NUMBERVALUE(Input!R132))</f>
        <v/>
      </c>
      <c r="T126" t="str">
        <f>IF(Input!S132="","",Input!S132)</f>
        <v/>
      </c>
      <c r="U126" t="str">
        <f>IF(Input!T132="","",_xlfn.NUMBERVALUE(Input!T132))</f>
        <v/>
      </c>
      <c r="V126" t="str">
        <f>IF(Input!U132="","",(Input!U132))</f>
        <v/>
      </c>
      <c r="W126" t="str">
        <f>IF(Input!V132="","",_xlfn.NUMBERVALUE(Input!V132))</f>
        <v/>
      </c>
      <c r="X126" t="str">
        <f>IF(Input!W132="","",_xlfn.NUMBERVALUE(Input!W132))</f>
        <v/>
      </c>
      <c r="Y126" t="str">
        <f>IF(Input!X132="","",_xlfn.NUMBERVALUE(Input!X132))</f>
        <v/>
      </c>
      <c r="Z126" t="str">
        <f>IF(Input!Y132="","",_xlfn.NUMBERVALUE(Input!Y132))</f>
        <v/>
      </c>
    </row>
    <row r="127" spans="1:26" x14ac:dyDescent="0.25">
      <c r="A127" s="257" t="str">
        <f>IF(ISERROR(Input!A133),"",Input!A133)</f>
        <v/>
      </c>
      <c r="B127" t="str">
        <f t="shared" si="1"/>
        <v/>
      </c>
      <c r="C127" t="str">
        <f>IF(ISERROR(Input!B133),"",IF(Input!B133="","",Input!B133))</f>
        <v/>
      </c>
      <c r="D127" t="str">
        <f>IF(ISERROR(IF(Input!C133="","",Input!C133*1)),"",IF(Input!C133="","",Input!C133*1))</f>
        <v/>
      </c>
      <c r="E127" t="str">
        <f>IF(ISERROR(IF(Input!D133="","",Input!D133)),"",IF(Input!D133="","",Input!D133))</f>
        <v/>
      </c>
      <c r="F127" t="str">
        <f>IF(Input!E133="","",IF(ISNUMBER(_xlfn.NUMBERVALUE(Input!E133)),ROUND(Input!E133,0),Input!E133))</f>
        <v/>
      </c>
      <c r="G127" s="269" t="str">
        <f>IF(ISBLANK(Input!F133),"",(Input!F133))</f>
        <v/>
      </c>
      <c r="H127" t="str">
        <f>IF(Input!G133="","",Input!G133)</f>
        <v/>
      </c>
      <c r="I127" t="str">
        <f>IF(Input!H133="","",Input!H133)</f>
        <v/>
      </c>
      <c r="J127" t="str">
        <f>IFERROR(IF(Input!I133="","",IF(VLOOKUP(Input!D133,'Measure List'!$A$2:$D$5000,4,FALSE)="Residential","",Input!I133)),"")</f>
        <v/>
      </c>
      <c r="K127" t="str">
        <f>IF(Input!J133="","",Input!J133)</f>
        <v/>
      </c>
      <c r="L127" t="str">
        <f>IF(Input!K133="","",Input!K133)</f>
        <v/>
      </c>
      <c r="M127" t="str">
        <f>IF(Input!L133="","",Input!L133)</f>
        <v/>
      </c>
      <c r="N127" s="304" t="str">
        <f>IF(Input!M133="","",Input!M133)</f>
        <v/>
      </c>
      <c r="O127" t="str">
        <f>IF(Input!N133="","",IF(_xlfn.NUMBERVALUE(Input!N133)=0,"",_xlfn.NUMBERVALUE(Input!N133)))</f>
        <v/>
      </c>
      <c r="P127" t="str">
        <f>IF(Input!O133="","",_xlfn.NUMBERVALUE(Input!O133))</f>
        <v/>
      </c>
      <c r="Q127" t="str">
        <f>IF(Input!P133="","",Input!P133)</f>
        <v/>
      </c>
      <c r="R127" t="str">
        <f>IF(Input!Q133="","",Input!Q133)</f>
        <v/>
      </c>
      <c r="S127" t="str">
        <f>IF(Input!R133="","",_xlfn.NUMBERVALUE(Input!R133))</f>
        <v/>
      </c>
      <c r="T127" t="str">
        <f>IF(Input!S133="","",Input!S133)</f>
        <v/>
      </c>
      <c r="U127" t="str">
        <f>IF(Input!T133="","",_xlfn.NUMBERVALUE(Input!T133))</f>
        <v/>
      </c>
      <c r="V127" t="str">
        <f>IF(Input!U133="","",(Input!U133))</f>
        <v/>
      </c>
      <c r="W127" t="str">
        <f>IF(Input!V133="","",_xlfn.NUMBERVALUE(Input!V133))</f>
        <v/>
      </c>
      <c r="X127" t="str">
        <f>IF(Input!W133="","",_xlfn.NUMBERVALUE(Input!W133))</f>
        <v/>
      </c>
      <c r="Y127" t="str">
        <f>IF(Input!X133="","",_xlfn.NUMBERVALUE(Input!X133))</f>
        <v/>
      </c>
      <c r="Z127" t="str">
        <f>IF(Input!Y133="","",_xlfn.NUMBERVALUE(Input!Y133))</f>
        <v/>
      </c>
    </row>
    <row r="128" spans="1:26" x14ac:dyDescent="0.25">
      <c r="A128" s="257" t="str">
        <f>IF(ISERROR(Input!A134),"",Input!A134)</f>
        <v/>
      </c>
      <c r="B128" t="str">
        <f t="shared" si="1"/>
        <v/>
      </c>
      <c r="C128" t="str">
        <f>IF(ISERROR(Input!B134),"",IF(Input!B134="","",Input!B134))</f>
        <v/>
      </c>
      <c r="D128" t="str">
        <f>IF(ISERROR(IF(Input!C134="","",Input!C134*1)),"",IF(Input!C134="","",Input!C134*1))</f>
        <v/>
      </c>
      <c r="E128" t="str">
        <f>IF(ISERROR(IF(Input!D134="","",Input!D134)),"",IF(Input!D134="","",Input!D134))</f>
        <v/>
      </c>
      <c r="F128" t="str">
        <f>IF(Input!E134="","",IF(ISNUMBER(_xlfn.NUMBERVALUE(Input!E134)),ROUND(Input!E134,0),Input!E134))</f>
        <v/>
      </c>
      <c r="G128" s="269" t="str">
        <f>IF(ISBLANK(Input!F134),"",(Input!F134))</f>
        <v/>
      </c>
      <c r="H128" t="str">
        <f>IF(Input!G134="","",Input!G134)</f>
        <v/>
      </c>
      <c r="I128" t="str">
        <f>IF(Input!H134="","",Input!H134)</f>
        <v/>
      </c>
      <c r="J128" t="str">
        <f>IFERROR(IF(Input!I134="","",IF(VLOOKUP(Input!D134,'Measure List'!$A$2:$D$5000,4,FALSE)="Residential","",Input!I134)),"")</f>
        <v/>
      </c>
      <c r="K128" t="str">
        <f>IF(Input!J134="","",Input!J134)</f>
        <v/>
      </c>
      <c r="L128" t="str">
        <f>IF(Input!K134="","",Input!K134)</f>
        <v/>
      </c>
      <c r="M128" t="str">
        <f>IF(Input!L134="","",Input!L134)</f>
        <v/>
      </c>
      <c r="N128" s="304" t="str">
        <f>IF(Input!M134="","",Input!M134)</f>
        <v/>
      </c>
      <c r="O128" t="str">
        <f>IF(Input!N134="","",IF(_xlfn.NUMBERVALUE(Input!N134)=0,"",_xlfn.NUMBERVALUE(Input!N134)))</f>
        <v/>
      </c>
      <c r="P128" t="str">
        <f>IF(Input!O134="","",_xlfn.NUMBERVALUE(Input!O134))</f>
        <v/>
      </c>
      <c r="Q128" t="str">
        <f>IF(Input!P134="","",Input!P134)</f>
        <v/>
      </c>
      <c r="R128" t="str">
        <f>IF(Input!Q134="","",Input!Q134)</f>
        <v/>
      </c>
      <c r="S128" t="str">
        <f>IF(Input!R134="","",_xlfn.NUMBERVALUE(Input!R134))</f>
        <v/>
      </c>
      <c r="T128" t="str">
        <f>IF(Input!S134="","",Input!S134)</f>
        <v/>
      </c>
      <c r="U128" t="str">
        <f>IF(Input!T134="","",_xlfn.NUMBERVALUE(Input!T134))</f>
        <v/>
      </c>
      <c r="V128" t="str">
        <f>IF(Input!U134="","",(Input!U134))</f>
        <v/>
      </c>
      <c r="W128" t="str">
        <f>IF(Input!V134="","",_xlfn.NUMBERVALUE(Input!V134))</f>
        <v/>
      </c>
      <c r="X128" t="str">
        <f>IF(Input!W134="","",_xlfn.NUMBERVALUE(Input!W134))</f>
        <v/>
      </c>
      <c r="Y128" t="str">
        <f>IF(Input!X134="","",_xlfn.NUMBERVALUE(Input!X134))</f>
        <v/>
      </c>
      <c r="Z128" t="str">
        <f>IF(Input!Y134="","",_xlfn.NUMBERVALUE(Input!Y134))</f>
        <v/>
      </c>
    </row>
    <row r="129" spans="1:26" x14ac:dyDescent="0.25">
      <c r="A129" s="257" t="str">
        <f>IF(ISERROR(Input!A135),"",Input!A135)</f>
        <v/>
      </c>
      <c r="B129" t="str">
        <f t="shared" si="1"/>
        <v/>
      </c>
      <c r="C129" t="str">
        <f>IF(ISERROR(Input!B135),"",IF(Input!B135="","",Input!B135))</f>
        <v/>
      </c>
      <c r="D129" t="str">
        <f>IF(ISERROR(IF(Input!C135="","",Input!C135*1)),"",IF(Input!C135="","",Input!C135*1))</f>
        <v/>
      </c>
      <c r="E129" t="str">
        <f>IF(ISERROR(IF(Input!D135="","",Input!D135)),"",IF(Input!D135="","",Input!D135))</f>
        <v/>
      </c>
      <c r="F129" t="str">
        <f>IF(Input!E135="","",IF(ISNUMBER(_xlfn.NUMBERVALUE(Input!E135)),ROUND(Input!E135,0),Input!E135))</f>
        <v/>
      </c>
      <c r="G129" s="269" t="str">
        <f>IF(ISBLANK(Input!F135),"",(Input!F135))</f>
        <v/>
      </c>
      <c r="H129" t="str">
        <f>IF(Input!G135="","",Input!G135)</f>
        <v/>
      </c>
      <c r="I129" t="str">
        <f>IF(Input!H135="","",Input!H135)</f>
        <v/>
      </c>
      <c r="J129" t="str">
        <f>IFERROR(IF(Input!I135="","",IF(VLOOKUP(Input!D135,'Measure List'!$A$2:$D$5000,4,FALSE)="Residential","",Input!I135)),"")</f>
        <v/>
      </c>
      <c r="K129" t="str">
        <f>IF(Input!J135="","",Input!J135)</f>
        <v/>
      </c>
      <c r="L129" t="str">
        <f>IF(Input!K135="","",Input!K135)</f>
        <v/>
      </c>
      <c r="M129" t="str">
        <f>IF(Input!L135="","",Input!L135)</f>
        <v/>
      </c>
      <c r="N129" s="304" t="str">
        <f>IF(Input!M135="","",Input!M135)</f>
        <v/>
      </c>
      <c r="O129" t="str">
        <f>IF(Input!N135="","",IF(_xlfn.NUMBERVALUE(Input!N135)=0,"",_xlfn.NUMBERVALUE(Input!N135)))</f>
        <v/>
      </c>
      <c r="P129" t="str">
        <f>IF(Input!O135="","",_xlfn.NUMBERVALUE(Input!O135))</f>
        <v/>
      </c>
      <c r="Q129" t="str">
        <f>IF(Input!P135="","",Input!P135)</f>
        <v/>
      </c>
      <c r="R129" t="str">
        <f>IF(Input!Q135="","",Input!Q135)</f>
        <v/>
      </c>
      <c r="S129" t="str">
        <f>IF(Input!R135="","",_xlfn.NUMBERVALUE(Input!R135))</f>
        <v/>
      </c>
      <c r="T129" t="str">
        <f>IF(Input!S135="","",Input!S135)</f>
        <v/>
      </c>
      <c r="U129" t="str">
        <f>IF(Input!T135="","",_xlfn.NUMBERVALUE(Input!T135))</f>
        <v/>
      </c>
      <c r="V129" t="str">
        <f>IF(Input!U135="","",(Input!U135))</f>
        <v/>
      </c>
      <c r="W129" t="str">
        <f>IF(Input!V135="","",_xlfn.NUMBERVALUE(Input!V135))</f>
        <v/>
      </c>
      <c r="X129" t="str">
        <f>IF(Input!W135="","",_xlfn.NUMBERVALUE(Input!W135))</f>
        <v/>
      </c>
      <c r="Y129" t="str">
        <f>IF(Input!X135="","",_xlfn.NUMBERVALUE(Input!X135))</f>
        <v/>
      </c>
      <c r="Z129" t="str">
        <f>IF(Input!Y135="","",_xlfn.NUMBERVALUE(Input!Y135))</f>
        <v/>
      </c>
    </row>
    <row r="130" spans="1:26" x14ac:dyDescent="0.25">
      <c r="A130" s="257" t="str">
        <f>IF(ISERROR(Input!A136),"",Input!A136)</f>
        <v/>
      </c>
      <c r="B130" t="str">
        <f t="shared" si="1"/>
        <v/>
      </c>
      <c r="C130" t="str">
        <f>IF(ISERROR(Input!B136),"",IF(Input!B136="","",Input!B136))</f>
        <v/>
      </c>
      <c r="D130" t="str">
        <f>IF(ISERROR(IF(Input!C136="","",Input!C136*1)),"",IF(Input!C136="","",Input!C136*1))</f>
        <v/>
      </c>
      <c r="E130" t="str">
        <f>IF(ISERROR(IF(Input!D136="","",Input!D136)),"",IF(Input!D136="","",Input!D136))</f>
        <v/>
      </c>
      <c r="F130" t="str">
        <f>IF(Input!E136="","",IF(ISNUMBER(_xlfn.NUMBERVALUE(Input!E136)),ROUND(Input!E136,0),Input!E136))</f>
        <v/>
      </c>
      <c r="G130" s="269" t="str">
        <f>IF(ISBLANK(Input!F136),"",(Input!F136))</f>
        <v/>
      </c>
      <c r="H130" t="str">
        <f>IF(Input!G136="","",Input!G136)</f>
        <v/>
      </c>
      <c r="I130" t="str">
        <f>IF(Input!H136="","",Input!H136)</f>
        <v/>
      </c>
      <c r="J130" t="str">
        <f>IFERROR(IF(Input!I136="","",IF(VLOOKUP(Input!D136,'Measure List'!$A$2:$D$5000,4,FALSE)="Residential","",Input!I136)),"")</f>
        <v/>
      </c>
      <c r="K130" t="str">
        <f>IF(Input!J136="","",Input!J136)</f>
        <v/>
      </c>
      <c r="L130" t="str">
        <f>IF(Input!K136="","",Input!K136)</f>
        <v/>
      </c>
      <c r="M130" t="str">
        <f>IF(Input!L136="","",Input!L136)</f>
        <v/>
      </c>
      <c r="N130" s="304" t="str">
        <f>IF(Input!M136="","",Input!M136)</f>
        <v/>
      </c>
      <c r="O130" t="str">
        <f>IF(Input!N136="","",IF(_xlfn.NUMBERVALUE(Input!N136)=0,"",_xlfn.NUMBERVALUE(Input!N136)))</f>
        <v/>
      </c>
      <c r="P130" t="str">
        <f>IF(Input!O136="","",_xlfn.NUMBERVALUE(Input!O136))</f>
        <v/>
      </c>
      <c r="Q130" t="str">
        <f>IF(Input!P136="","",Input!P136)</f>
        <v/>
      </c>
      <c r="R130" t="str">
        <f>IF(Input!Q136="","",Input!Q136)</f>
        <v/>
      </c>
      <c r="S130" t="str">
        <f>IF(Input!R136="","",_xlfn.NUMBERVALUE(Input!R136))</f>
        <v/>
      </c>
      <c r="T130" t="str">
        <f>IF(Input!S136="","",Input!S136)</f>
        <v/>
      </c>
      <c r="U130" t="str">
        <f>IF(Input!T136="","",_xlfn.NUMBERVALUE(Input!T136))</f>
        <v/>
      </c>
      <c r="V130" t="str">
        <f>IF(Input!U136="","",(Input!U136))</f>
        <v/>
      </c>
      <c r="W130" t="str">
        <f>IF(Input!V136="","",_xlfn.NUMBERVALUE(Input!V136))</f>
        <v/>
      </c>
      <c r="X130" t="str">
        <f>IF(Input!W136="","",_xlfn.NUMBERVALUE(Input!W136))</f>
        <v/>
      </c>
      <c r="Y130" t="str">
        <f>IF(Input!X136="","",_xlfn.NUMBERVALUE(Input!X136))</f>
        <v/>
      </c>
      <c r="Z130" t="str">
        <f>IF(Input!Y136="","",_xlfn.NUMBERVALUE(Input!Y136))</f>
        <v/>
      </c>
    </row>
    <row r="131" spans="1:26" x14ac:dyDescent="0.25">
      <c r="A131" s="257" t="str">
        <f>IF(ISERROR(Input!A137),"",Input!A137)</f>
        <v/>
      </c>
      <c r="B131" t="str">
        <f t="shared" ref="B131:B194" si="2">IF(A131="","",$AA$2)</f>
        <v/>
      </c>
      <c r="C131" t="str">
        <f>IF(ISERROR(Input!B137),"",IF(Input!B137="","",Input!B137))</f>
        <v/>
      </c>
      <c r="D131" t="str">
        <f>IF(ISERROR(IF(Input!C137="","",Input!C137*1)),"",IF(Input!C137="","",Input!C137*1))</f>
        <v/>
      </c>
      <c r="E131" t="str">
        <f>IF(ISERROR(IF(Input!D137="","",Input!D137)),"",IF(Input!D137="","",Input!D137))</f>
        <v/>
      </c>
      <c r="F131" t="str">
        <f>IF(Input!E137="","",IF(ISNUMBER(_xlfn.NUMBERVALUE(Input!E137)),ROUND(Input!E137,0),Input!E137))</f>
        <v/>
      </c>
      <c r="G131" s="269" t="str">
        <f>IF(ISBLANK(Input!F137),"",(Input!F137))</f>
        <v/>
      </c>
      <c r="H131" t="str">
        <f>IF(Input!G137="","",Input!G137)</f>
        <v/>
      </c>
      <c r="I131" t="str">
        <f>IF(Input!H137="","",Input!H137)</f>
        <v/>
      </c>
      <c r="J131" t="str">
        <f>IFERROR(IF(Input!I137="","",IF(VLOOKUP(Input!D137,'Measure List'!$A$2:$D$5000,4,FALSE)="Residential","",Input!I137)),"")</f>
        <v/>
      </c>
      <c r="K131" t="str">
        <f>IF(Input!J137="","",Input!J137)</f>
        <v/>
      </c>
      <c r="L131" t="str">
        <f>IF(Input!K137="","",Input!K137)</f>
        <v/>
      </c>
      <c r="M131" t="str">
        <f>IF(Input!L137="","",Input!L137)</f>
        <v/>
      </c>
      <c r="N131" s="304" t="str">
        <f>IF(Input!M137="","",Input!M137)</f>
        <v/>
      </c>
      <c r="O131" t="str">
        <f>IF(Input!N137="","",IF(_xlfn.NUMBERVALUE(Input!N137)=0,"",_xlfn.NUMBERVALUE(Input!N137)))</f>
        <v/>
      </c>
      <c r="P131" t="str">
        <f>IF(Input!O137="","",_xlfn.NUMBERVALUE(Input!O137))</f>
        <v/>
      </c>
      <c r="Q131" t="str">
        <f>IF(Input!P137="","",Input!P137)</f>
        <v/>
      </c>
      <c r="R131" t="str">
        <f>IF(Input!Q137="","",Input!Q137)</f>
        <v/>
      </c>
      <c r="S131" t="str">
        <f>IF(Input!R137="","",_xlfn.NUMBERVALUE(Input!R137))</f>
        <v/>
      </c>
      <c r="T131" t="str">
        <f>IF(Input!S137="","",Input!S137)</f>
        <v/>
      </c>
      <c r="U131" t="str">
        <f>IF(Input!T137="","",_xlfn.NUMBERVALUE(Input!T137))</f>
        <v/>
      </c>
      <c r="V131" t="str">
        <f>IF(Input!U137="","",(Input!U137))</f>
        <v/>
      </c>
      <c r="W131" t="str">
        <f>IF(Input!V137="","",_xlfn.NUMBERVALUE(Input!V137))</f>
        <v/>
      </c>
      <c r="X131" t="str">
        <f>IF(Input!W137="","",_xlfn.NUMBERVALUE(Input!W137))</f>
        <v/>
      </c>
      <c r="Y131" t="str">
        <f>IF(Input!X137="","",_xlfn.NUMBERVALUE(Input!X137))</f>
        <v/>
      </c>
      <c r="Z131" t="str">
        <f>IF(Input!Y137="","",_xlfn.NUMBERVALUE(Input!Y137))</f>
        <v/>
      </c>
    </row>
    <row r="132" spans="1:26" x14ac:dyDescent="0.25">
      <c r="A132" s="257" t="str">
        <f>IF(ISERROR(Input!A138),"",Input!A138)</f>
        <v/>
      </c>
      <c r="B132" t="str">
        <f t="shared" si="2"/>
        <v/>
      </c>
      <c r="C132" t="str">
        <f>IF(ISERROR(Input!B138),"",IF(Input!B138="","",Input!B138))</f>
        <v/>
      </c>
      <c r="D132" t="str">
        <f>IF(ISERROR(IF(Input!C138="","",Input!C138*1)),"",IF(Input!C138="","",Input!C138*1))</f>
        <v/>
      </c>
      <c r="E132" t="str">
        <f>IF(ISERROR(IF(Input!D138="","",Input!D138)),"",IF(Input!D138="","",Input!D138))</f>
        <v/>
      </c>
      <c r="F132" t="str">
        <f>IF(Input!E138="","",IF(ISNUMBER(_xlfn.NUMBERVALUE(Input!E138)),ROUND(Input!E138,0),Input!E138))</f>
        <v/>
      </c>
      <c r="G132" s="269" t="str">
        <f>IF(ISBLANK(Input!F138),"",(Input!F138))</f>
        <v/>
      </c>
      <c r="H132" t="str">
        <f>IF(Input!G138="","",Input!G138)</f>
        <v/>
      </c>
      <c r="I132" t="str">
        <f>IF(Input!H138="","",Input!H138)</f>
        <v/>
      </c>
      <c r="J132" t="str">
        <f>IFERROR(IF(Input!I138="","",IF(VLOOKUP(Input!D138,'Measure List'!$A$2:$D$5000,4,FALSE)="Residential","",Input!I138)),"")</f>
        <v/>
      </c>
      <c r="K132" t="str">
        <f>IF(Input!J138="","",Input!J138)</f>
        <v/>
      </c>
      <c r="L132" t="str">
        <f>IF(Input!K138="","",Input!K138)</f>
        <v/>
      </c>
      <c r="M132" t="str">
        <f>IF(Input!L138="","",Input!L138)</f>
        <v/>
      </c>
      <c r="N132" s="304" t="str">
        <f>IF(Input!M138="","",Input!M138)</f>
        <v/>
      </c>
      <c r="O132" t="str">
        <f>IF(Input!N138="","",IF(_xlfn.NUMBERVALUE(Input!N138)=0,"",_xlfn.NUMBERVALUE(Input!N138)))</f>
        <v/>
      </c>
      <c r="P132" t="str">
        <f>IF(Input!O138="","",_xlfn.NUMBERVALUE(Input!O138))</f>
        <v/>
      </c>
      <c r="Q132" t="str">
        <f>IF(Input!P138="","",Input!P138)</f>
        <v/>
      </c>
      <c r="R132" t="str">
        <f>IF(Input!Q138="","",Input!Q138)</f>
        <v/>
      </c>
      <c r="S132" t="str">
        <f>IF(Input!R138="","",_xlfn.NUMBERVALUE(Input!R138))</f>
        <v/>
      </c>
      <c r="T132" t="str">
        <f>IF(Input!S138="","",Input!S138)</f>
        <v/>
      </c>
      <c r="U132" t="str">
        <f>IF(Input!T138="","",_xlfn.NUMBERVALUE(Input!T138))</f>
        <v/>
      </c>
      <c r="V132" t="str">
        <f>IF(Input!U138="","",(Input!U138))</f>
        <v/>
      </c>
      <c r="W132" t="str">
        <f>IF(Input!V138="","",_xlfn.NUMBERVALUE(Input!V138))</f>
        <v/>
      </c>
      <c r="X132" t="str">
        <f>IF(Input!W138="","",_xlfn.NUMBERVALUE(Input!W138))</f>
        <v/>
      </c>
      <c r="Y132" t="str">
        <f>IF(Input!X138="","",_xlfn.NUMBERVALUE(Input!X138))</f>
        <v/>
      </c>
      <c r="Z132" t="str">
        <f>IF(Input!Y138="","",_xlfn.NUMBERVALUE(Input!Y138))</f>
        <v/>
      </c>
    </row>
    <row r="133" spans="1:26" x14ac:dyDescent="0.25">
      <c r="A133" s="257" t="str">
        <f>IF(ISERROR(Input!A139),"",Input!A139)</f>
        <v/>
      </c>
      <c r="B133" t="str">
        <f t="shared" si="2"/>
        <v/>
      </c>
      <c r="C133" t="str">
        <f>IF(ISERROR(Input!B139),"",IF(Input!B139="","",Input!B139))</f>
        <v/>
      </c>
      <c r="D133" t="str">
        <f>IF(ISERROR(IF(Input!C139="","",Input!C139*1)),"",IF(Input!C139="","",Input!C139*1))</f>
        <v/>
      </c>
      <c r="E133" t="str">
        <f>IF(ISERROR(IF(Input!D139="","",Input!D139)),"",IF(Input!D139="","",Input!D139))</f>
        <v/>
      </c>
      <c r="F133" t="str">
        <f>IF(Input!E139="","",IF(ISNUMBER(_xlfn.NUMBERVALUE(Input!E139)),ROUND(Input!E139,0),Input!E139))</f>
        <v/>
      </c>
      <c r="G133" s="269" t="str">
        <f>IF(ISBLANK(Input!F139),"",(Input!F139))</f>
        <v/>
      </c>
      <c r="H133" t="str">
        <f>IF(Input!G139="","",Input!G139)</f>
        <v/>
      </c>
      <c r="I133" t="str">
        <f>IF(Input!H139="","",Input!H139)</f>
        <v/>
      </c>
      <c r="J133" t="str">
        <f>IFERROR(IF(Input!I139="","",IF(VLOOKUP(Input!D139,'Measure List'!$A$2:$D$5000,4,FALSE)="Residential","",Input!I139)),"")</f>
        <v/>
      </c>
      <c r="K133" t="str">
        <f>IF(Input!J139="","",Input!J139)</f>
        <v/>
      </c>
      <c r="L133" t="str">
        <f>IF(Input!K139="","",Input!K139)</f>
        <v/>
      </c>
      <c r="M133" t="str">
        <f>IF(Input!L139="","",Input!L139)</f>
        <v/>
      </c>
      <c r="N133" s="304" t="str">
        <f>IF(Input!M139="","",Input!M139)</f>
        <v/>
      </c>
      <c r="O133" t="str">
        <f>IF(Input!N139="","",IF(_xlfn.NUMBERVALUE(Input!N139)=0,"",_xlfn.NUMBERVALUE(Input!N139)))</f>
        <v/>
      </c>
      <c r="P133" t="str">
        <f>IF(Input!O139="","",_xlfn.NUMBERVALUE(Input!O139))</f>
        <v/>
      </c>
      <c r="Q133" t="str">
        <f>IF(Input!P139="","",Input!P139)</f>
        <v/>
      </c>
      <c r="R133" t="str">
        <f>IF(Input!Q139="","",Input!Q139)</f>
        <v/>
      </c>
      <c r="S133" t="str">
        <f>IF(Input!R139="","",_xlfn.NUMBERVALUE(Input!R139))</f>
        <v/>
      </c>
      <c r="T133" t="str">
        <f>IF(Input!S139="","",Input!S139)</f>
        <v/>
      </c>
      <c r="U133" t="str">
        <f>IF(Input!T139="","",_xlfn.NUMBERVALUE(Input!T139))</f>
        <v/>
      </c>
      <c r="V133" t="str">
        <f>IF(Input!U139="","",(Input!U139))</f>
        <v/>
      </c>
      <c r="W133" t="str">
        <f>IF(Input!V139="","",_xlfn.NUMBERVALUE(Input!V139))</f>
        <v/>
      </c>
      <c r="X133" t="str">
        <f>IF(Input!W139="","",_xlfn.NUMBERVALUE(Input!W139))</f>
        <v/>
      </c>
      <c r="Y133" t="str">
        <f>IF(Input!X139="","",_xlfn.NUMBERVALUE(Input!X139))</f>
        <v/>
      </c>
      <c r="Z133" t="str">
        <f>IF(Input!Y139="","",_xlfn.NUMBERVALUE(Input!Y139))</f>
        <v/>
      </c>
    </row>
    <row r="134" spans="1:26" x14ac:dyDescent="0.25">
      <c r="A134" s="257" t="str">
        <f>IF(ISERROR(Input!A140),"",Input!A140)</f>
        <v/>
      </c>
      <c r="B134" t="str">
        <f t="shared" si="2"/>
        <v/>
      </c>
      <c r="C134" t="str">
        <f>IF(ISERROR(Input!B140),"",IF(Input!B140="","",Input!B140))</f>
        <v/>
      </c>
      <c r="D134" t="str">
        <f>IF(ISERROR(IF(Input!C140="","",Input!C140*1)),"",IF(Input!C140="","",Input!C140*1))</f>
        <v/>
      </c>
      <c r="E134" t="str">
        <f>IF(ISERROR(IF(Input!D140="","",Input!D140)),"",IF(Input!D140="","",Input!D140))</f>
        <v/>
      </c>
      <c r="F134" t="str">
        <f>IF(Input!E140="","",IF(ISNUMBER(_xlfn.NUMBERVALUE(Input!E140)),ROUND(Input!E140,0),Input!E140))</f>
        <v/>
      </c>
      <c r="G134" s="269" t="str">
        <f>IF(ISBLANK(Input!F140),"",(Input!F140))</f>
        <v/>
      </c>
      <c r="H134" t="str">
        <f>IF(Input!G140="","",Input!G140)</f>
        <v/>
      </c>
      <c r="I134" t="str">
        <f>IF(Input!H140="","",Input!H140)</f>
        <v/>
      </c>
      <c r="J134" t="str">
        <f>IFERROR(IF(Input!I140="","",IF(VLOOKUP(Input!D140,'Measure List'!$A$2:$D$5000,4,FALSE)="Residential","",Input!I140)),"")</f>
        <v/>
      </c>
      <c r="K134" t="str">
        <f>IF(Input!J140="","",Input!J140)</f>
        <v/>
      </c>
      <c r="L134" t="str">
        <f>IF(Input!K140="","",Input!K140)</f>
        <v/>
      </c>
      <c r="M134" t="str">
        <f>IF(Input!L140="","",Input!L140)</f>
        <v/>
      </c>
      <c r="N134" s="304" t="str">
        <f>IF(Input!M140="","",Input!M140)</f>
        <v/>
      </c>
      <c r="O134" t="str">
        <f>IF(Input!N140="","",IF(_xlfn.NUMBERVALUE(Input!N140)=0,"",_xlfn.NUMBERVALUE(Input!N140)))</f>
        <v/>
      </c>
      <c r="P134" t="str">
        <f>IF(Input!O140="","",_xlfn.NUMBERVALUE(Input!O140))</f>
        <v/>
      </c>
      <c r="Q134" t="str">
        <f>IF(Input!P140="","",Input!P140)</f>
        <v/>
      </c>
      <c r="R134" t="str">
        <f>IF(Input!Q140="","",Input!Q140)</f>
        <v/>
      </c>
      <c r="S134" t="str">
        <f>IF(Input!R140="","",_xlfn.NUMBERVALUE(Input!R140))</f>
        <v/>
      </c>
      <c r="T134" t="str">
        <f>IF(Input!S140="","",Input!S140)</f>
        <v/>
      </c>
      <c r="U134" t="str">
        <f>IF(Input!T140="","",_xlfn.NUMBERVALUE(Input!T140))</f>
        <v/>
      </c>
      <c r="V134" t="str">
        <f>IF(Input!U140="","",(Input!U140))</f>
        <v/>
      </c>
      <c r="W134" t="str">
        <f>IF(Input!V140="","",_xlfn.NUMBERVALUE(Input!V140))</f>
        <v/>
      </c>
      <c r="X134" t="str">
        <f>IF(Input!W140="","",_xlfn.NUMBERVALUE(Input!W140))</f>
        <v/>
      </c>
      <c r="Y134" t="str">
        <f>IF(Input!X140="","",_xlfn.NUMBERVALUE(Input!X140))</f>
        <v/>
      </c>
      <c r="Z134" t="str">
        <f>IF(Input!Y140="","",_xlfn.NUMBERVALUE(Input!Y140))</f>
        <v/>
      </c>
    </row>
    <row r="135" spans="1:26" x14ac:dyDescent="0.25">
      <c r="A135" s="257" t="str">
        <f>IF(ISERROR(Input!A141),"",Input!A141)</f>
        <v/>
      </c>
      <c r="B135" t="str">
        <f t="shared" si="2"/>
        <v/>
      </c>
      <c r="C135" t="str">
        <f>IF(ISERROR(Input!B141),"",IF(Input!B141="","",Input!B141))</f>
        <v/>
      </c>
      <c r="D135" t="str">
        <f>IF(ISERROR(IF(Input!C141="","",Input!C141*1)),"",IF(Input!C141="","",Input!C141*1))</f>
        <v/>
      </c>
      <c r="E135" t="str">
        <f>IF(ISERROR(IF(Input!D141="","",Input!D141)),"",IF(Input!D141="","",Input!D141))</f>
        <v/>
      </c>
      <c r="F135" t="str">
        <f>IF(Input!E141="","",IF(ISNUMBER(_xlfn.NUMBERVALUE(Input!E141)),ROUND(Input!E141,0),Input!E141))</f>
        <v/>
      </c>
      <c r="G135" s="269" t="str">
        <f>IF(ISBLANK(Input!F141),"",(Input!F141))</f>
        <v/>
      </c>
      <c r="H135" t="str">
        <f>IF(Input!G141="","",Input!G141)</f>
        <v/>
      </c>
      <c r="I135" t="str">
        <f>IF(Input!H141="","",Input!H141)</f>
        <v/>
      </c>
      <c r="J135" t="str">
        <f>IFERROR(IF(Input!I141="","",IF(VLOOKUP(Input!D141,'Measure List'!$A$2:$D$5000,4,FALSE)="Residential","",Input!I141)),"")</f>
        <v/>
      </c>
      <c r="K135" t="str">
        <f>IF(Input!J141="","",Input!J141)</f>
        <v/>
      </c>
      <c r="L135" t="str">
        <f>IF(Input!K141="","",Input!K141)</f>
        <v/>
      </c>
      <c r="M135" t="str">
        <f>IF(Input!L141="","",Input!L141)</f>
        <v/>
      </c>
      <c r="N135" s="304" t="str">
        <f>IF(Input!M141="","",Input!M141)</f>
        <v/>
      </c>
      <c r="O135" t="str">
        <f>IF(Input!N141="","",IF(_xlfn.NUMBERVALUE(Input!N141)=0,"",_xlfn.NUMBERVALUE(Input!N141)))</f>
        <v/>
      </c>
      <c r="P135" t="str">
        <f>IF(Input!O141="","",_xlfn.NUMBERVALUE(Input!O141))</f>
        <v/>
      </c>
      <c r="Q135" t="str">
        <f>IF(Input!P141="","",Input!P141)</f>
        <v/>
      </c>
      <c r="R135" t="str">
        <f>IF(Input!Q141="","",Input!Q141)</f>
        <v/>
      </c>
      <c r="S135" t="str">
        <f>IF(Input!R141="","",_xlfn.NUMBERVALUE(Input!R141))</f>
        <v/>
      </c>
      <c r="T135" t="str">
        <f>IF(Input!S141="","",Input!S141)</f>
        <v/>
      </c>
      <c r="U135" t="str">
        <f>IF(Input!T141="","",_xlfn.NUMBERVALUE(Input!T141))</f>
        <v/>
      </c>
      <c r="V135" t="str">
        <f>IF(Input!U141="","",(Input!U141))</f>
        <v/>
      </c>
      <c r="W135" t="str">
        <f>IF(Input!V141="","",_xlfn.NUMBERVALUE(Input!V141))</f>
        <v/>
      </c>
      <c r="X135" t="str">
        <f>IF(Input!W141="","",_xlfn.NUMBERVALUE(Input!W141))</f>
        <v/>
      </c>
      <c r="Y135" t="str">
        <f>IF(Input!X141="","",_xlfn.NUMBERVALUE(Input!X141))</f>
        <v/>
      </c>
      <c r="Z135" t="str">
        <f>IF(Input!Y141="","",_xlfn.NUMBERVALUE(Input!Y141))</f>
        <v/>
      </c>
    </row>
    <row r="136" spans="1:26" x14ac:dyDescent="0.25">
      <c r="A136" s="257" t="str">
        <f>IF(ISERROR(Input!A142),"",Input!A142)</f>
        <v/>
      </c>
      <c r="B136" t="str">
        <f t="shared" si="2"/>
        <v/>
      </c>
      <c r="C136" t="str">
        <f>IF(ISERROR(Input!B142),"",IF(Input!B142="","",Input!B142))</f>
        <v/>
      </c>
      <c r="D136" t="str">
        <f>IF(ISERROR(IF(Input!C142="","",Input!C142*1)),"",IF(Input!C142="","",Input!C142*1))</f>
        <v/>
      </c>
      <c r="E136" t="str">
        <f>IF(ISERROR(IF(Input!D142="","",Input!D142)),"",IF(Input!D142="","",Input!D142))</f>
        <v/>
      </c>
      <c r="F136" t="str">
        <f>IF(Input!E142="","",IF(ISNUMBER(_xlfn.NUMBERVALUE(Input!E142)),ROUND(Input!E142,0),Input!E142))</f>
        <v/>
      </c>
      <c r="G136" s="269" t="str">
        <f>IF(ISBLANK(Input!F142),"",(Input!F142))</f>
        <v/>
      </c>
      <c r="H136" t="str">
        <f>IF(Input!G142="","",Input!G142)</f>
        <v/>
      </c>
      <c r="I136" t="str">
        <f>IF(Input!H142="","",Input!H142)</f>
        <v/>
      </c>
      <c r="J136" t="str">
        <f>IFERROR(IF(Input!I142="","",IF(VLOOKUP(Input!D142,'Measure List'!$A$2:$D$5000,4,FALSE)="Residential","",Input!I142)),"")</f>
        <v/>
      </c>
      <c r="K136" t="str">
        <f>IF(Input!J142="","",Input!J142)</f>
        <v/>
      </c>
      <c r="L136" t="str">
        <f>IF(Input!K142="","",Input!K142)</f>
        <v/>
      </c>
      <c r="M136" t="str">
        <f>IF(Input!L142="","",Input!L142)</f>
        <v/>
      </c>
      <c r="N136" s="304" t="str">
        <f>IF(Input!M142="","",Input!M142)</f>
        <v/>
      </c>
      <c r="O136" t="str">
        <f>IF(Input!N142="","",IF(_xlfn.NUMBERVALUE(Input!N142)=0,"",_xlfn.NUMBERVALUE(Input!N142)))</f>
        <v/>
      </c>
      <c r="P136" t="str">
        <f>IF(Input!O142="","",_xlfn.NUMBERVALUE(Input!O142))</f>
        <v/>
      </c>
      <c r="Q136" t="str">
        <f>IF(Input!P142="","",Input!P142)</f>
        <v/>
      </c>
      <c r="R136" t="str">
        <f>IF(Input!Q142="","",Input!Q142)</f>
        <v/>
      </c>
      <c r="S136" t="str">
        <f>IF(Input!R142="","",_xlfn.NUMBERVALUE(Input!R142))</f>
        <v/>
      </c>
      <c r="T136" t="str">
        <f>IF(Input!S142="","",Input!S142)</f>
        <v/>
      </c>
      <c r="U136" t="str">
        <f>IF(Input!T142="","",_xlfn.NUMBERVALUE(Input!T142))</f>
        <v/>
      </c>
      <c r="V136" t="str">
        <f>IF(Input!U142="","",(Input!U142))</f>
        <v/>
      </c>
      <c r="W136" t="str">
        <f>IF(Input!V142="","",_xlfn.NUMBERVALUE(Input!V142))</f>
        <v/>
      </c>
      <c r="X136" t="str">
        <f>IF(Input!W142="","",_xlfn.NUMBERVALUE(Input!W142))</f>
        <v/>
      </c>
      <c r="Y136" t="str">
        <f>IF(Input!X142="","",_xlfn.NUMBERVALUE(Input!X142))</f>
        <v/>
      </c>
      <c r="Z136" t="str">
        <f>IF(Input!Y142="","",_xlfn.NUMBERVALUE(Input!Y142))</f>
        <v/>
      </c>
    </row>
    <row r="137" spans="1:26" x14ac:dyDescent="0.25">
      <c r="A137" s="257" t="str">
        <f>IF(ISERROR(Input!A143),"",Input!A143)</f>
        <v/>
      </c>
      <c r="B137" t="str">
        <f t="shared" si="2"/>
        <v/>
      </c>
      <c r="C137" t="str">
        <f>IF(ISERROR(Input!B143),"",IF(Input!B143="","",Input!B143))</f>
        <v/>
      </c>
      <c r="D137" t="str">
        <f>IF(ISERROR(IF(Input!C143="","",Input!C143*1)),"",IF(Input!C143="","",Input!C143*1))</f>
        <v/>
      </c>
      <c r="E137" t="str">
        <f>IF(ISERROR(IF(Input!D143="","",Input!D143)),"",IF(Input!D143="","",Input!D143))</f>
        <v/>
      </c>
      <c r="F137" t="str">
        <f>IF(Input!E143="","",IF(ISNUMBER(_xlfn.NUMBERVALUE(Input!E143)),ROUND(Input!E143,0),Input!E143))</f>
        <v/>
      </c>
      <c r="G137" s="269" t="str">
        <f>IF(ISBLANK(Input!F143),"",(Input!F143))</f>
        <v/>
      </c>
      <c r="H137" t="str">
        <f>IF(Input!G143="","",Input!G143)</f>
        <v/>
      </c>
      <c r="I137" t="str">
        <f>IF(Input!H143="","",Input!H143)</f>
        <v/>
      </c>
      <c r="J137" t="str">
        <f>IFERROR(IF(Input!I143="","",IF(VLOOKUP(Input!D143,'Measure List'!$A$2:$D$5000,4,FALSE)="Residential","",Input!I143)),"")</f>
        <v/>
      </c>
      <c r="K137" t="str">
        <f>IF(Input!J143="","",Input!J143)</f>
        <v/>
      </c>
      <c r="L137" t="str">
        <f>IF(Input!K143="","",Input!K143)</f>
        <v/>
      </c>
      <c r="M137" t="str">
        <f>IF(Input!L143="","",Input!L143)</f>
        <v/>
      </c>
      <c r="N137" s="304" t="str">
        <f>IF(Input!M143="","",Input!M143)</f>
        <v/>
      </c>
      <c r="O137" t="str">
        <f>IF(Input!N143="","",IF(_xlfn.NUMBERVALUE(Input!N143)=0,"",_xlfn.NUMBERVALUE(Input!N143)))</f>
        <v/>
      </c>
      <c r="P137" t="str">
        <f>IF(Input!O143="","",_xlfn.NUMBERVALUE(Input!O143))</f>
        <v/>
      </c>
      <c r="Q137" t="str">
        <f>IF(Input!P143="","",Input!P143)</f>
        <v/>
      </c>
      <c r="R137" t="str">
        <f>IF(Input!Q143="","",Input!Q143)</f>
        <v/>
      </c>
      <c r="S137" t="str">
        <f>IF(Input!R143="","",_xlfn.NUMBERVALUE(Input!R143))</f>
        <v/>
      </c>
      <c r="T137" t="str">
        <f>IF(Input!S143="","",Input!S143)</f>
        <v/>
      </c>
      <c r="U137" t="str">
        <f>IF(Input!T143="","",_xlfn.NUMBERVALUE(Input!T143))</f>
        <v/>
      </c>
      <c r="V137" t="str">
        <f>IF(Input!U143="","",(Input!U143))</f>
        <v/>
      </c>
      <c r="W137" t="str">
        <f>IF(Input!V143="","",_xlfn.NUMBERVALUE(Input!V143))</f>
        <v/>
      </c>
      <c r="X137" t="str">
        <f>IF(Input!W143="","",_xlfn.NUMBERVALUE(Input!W143))</f>
        <v/>
      </c>
      <c r="Y137" t="str">
        <f>IF(Input!X143="","",_xlfn.NUMBERVALUE(Input!X143))</f>
        <v/>
      </c>
      <c r="Z137" t="str">
        <f>IF(Input!Y143="","",_xlfn.NUMBERVALUE(Input!Y143))</f>
        <v/>
      </c>
    </row>
    <row r="138" spans="1:26" x14ac:dyDescent="0.25">
      <c r="A138" s="257" t="str">
        <f>IF(ISERROR(Input!A144),"",Input!A144)</f>
        <v/>
      </c>
      <c r="B138" t="str">
        <f t="shared" si="2"/>
        <v/>
      </c>
      <c r="C138" t="str">
        <f>IF(ISERROR(Input!B144),"",IF(Input!B144="","",Input!B144))</f>
        <v/>
      </c>
      <c r="D138" t="str">
        <f>IF(ISERROR(IF(Input!C144="","",Input!C144*1)),"",IF(Input!C144="","",Input!C144*1))</f>
        <v/>
      </c>
      <c r="E138" t="str">
        <f>IF(ISERROR(IF(Input!D144="","",Input!D144)),"",IF(Input!D144="","",Input!D144))</f>
        <v/>
      </c>
      <c r="F138" t="str">
        <f>IF(Input!E144="","",IF(ISNUMBER(_xlfn.NUMBERVALUE(Input!E144)),ROUND(Input!E144,0),Input!E144))</f>
        <v/>
      </c>
      <c r="G138" s="269" t="str">
        <f>IF(ISBLANK(Input!F144),"",(Input!F144))</f>
        <v/>
      </c>
      <c r="H138" t="str">
        <f>IF(Input!G144="","",Input!G144)</f>
        <v/>
      </c>
      <c r="I138" t="str">
        <f>IF(Input!H144="","",Input!H144)</f>
        <v/>
      </c>
      <c r="J138" t="str">
        <f>IFERROR(IF(Input!I144="","",IF(VLOOKUP(Input!D144,'Measure List'!$A$2:$D$5000,4,FALSE)="Residential","",Input!I144)),"")</f>
        <v/>
      </c>
      <c r="K138" t="str">
        <f>IF(Input!J144="","",Input!J144)</f>
        <v/>
      </c>
      <c r="L138" t="str">
        <f>IF(Input!K144="","",Input!K144)</f>
        <v/>
      </c>
      <c r="M138" t="str">
        <f>IF(Input!L144="","",Input!L144)</f>
        <v/>
      </c>
      <c r="N138" s="304" t="str">
        <f>IF(Input!M144="","",Input!M144)</f>
        <v/>
      </c>
      <c r="O138" t="str">
        <f>IF(Input!N144="","",IF(_xlfn.NUMBERVALUE(Input!N144)=0,"",_xlfn.NUMBERVALUE(Input!N144)))</f>
        <v/>
      </c>
      <c r="P138" t="str">
        <f>IF(Input!O144="","",_xlfn.NUMBERVALUE(Input!O144))</f>
        <v/>
      </c>
      <c r="Q138" t="str">
        <f>IF(Input!P144="","",Input!P144)</f>
        <v/>
      </c>
      <c r="R138" t="str">
        <f>IF(Input!Q144="","",Input!Q144)</f>
        <v/>
      </c>
      <c r="S138" t="str">
        <f>IF(Input!R144="","",_xlfn.NUMBERVALUE(Input!R144))</f>
        <v/>
      </c>
      <c r="T138" t="str">
        <f>IF(Input!S144="","",Input!S144)</f>
        <v/>
      </c>
      <c r="U138" t="str">
        <f>IF(Input!T144="","",_xlfn.NUMBERVALUE(Input!T144))</f>
        <v/>
      </c>
      <c r="V138" t="str">
        <f>IF(Input!U144="","",(Input!U144))</f>
        <v/>
      </c>
      <c r="W138" t="str">
        <f>IF(Input!V144="","",_xlfn.NUMBERVALUE(Input!V144))</f>
        <v/>
      </c>
      <c r="X138" t="str">
        <f>IF(Input!W144="","",_xlfn.NUMBERVALUE(Input!W144))</f>
        <v/>
      </c>
      <c r="Y138" t="str">
        <f>IF(Input!X144="","",_xlfn.NUMBERVALUE(Input!X144))</f>
        <v/>
      </c>
      <c r="Z138" t="str">
        <f>IF(Input!Y144="","",_xlfn.NUMBERVALUE(Input!Y144))</f>
        <v/>
      </c>
    </row>
    <row r="139" spans="1:26" x14ac:dyDescent="0.25">
      <c r="A139" s="257" t="str">
        <f>IF(ISERROR(Input!A145),"",Input!A145)</f>
        <v/>
      </c>
      <c r="B139" t="str">
        <f t="shared" si="2"/>
        <v/>
      </c>
      <c r="C139" t="str">
        <f>IF(ISERROR(Input!B145),"",IF(Input!B145="","",Input!B145))</f>
        <v/>
      </c>
      <c r="D139" t="str">
        <f>IF(ISERROR(IF(Input!C145="","",Input!C145*1)),"",IF(Input!C145="","",Input!C145*1))</f>
        <v/>
      </c>
      <c r="E139" t="str">
        <f>IF(ISERROR(IF(Input!D145="","",Input!D145)),"",IF(Input!D145="","",Input!D145))</f>
        <v/>
      </c>
      <c r="F139" t="str">
        <f>IF(Input!E145="","",IF(ISNUMBER(_xlfn.NUMBERVALUE(Input!E145)),ROUND(Input!E145,0),Input!E145))</f>
        <v/>
      </c>
      <c r="G139" s="269" t="str">
        <f>IF(ISBLANK(Input!F145),"",(Input!F145))</f>
        <v/>
      </c>
      <c r="H139" t="str">
        <f>IF(Input!G145="","",Input!G145)</f>
        <v/>
      </c>
      <c r="I139" t="str">
        <f>IF(Input!H145="","",Input!H145)</f>
        <v/>
      </c>
      <c r="J139" t="str">
        <f>IFERROR(IF(Input!I145="","",IF(VLOOKUP(Input!D145,'Measure List'!$A$2:$D$5000,4,FALSE)="Residential","",Input!I145)),"")</f>
        <v/>
      </c>
      <c r="K139" t="str">
        <f>IF(Input!J145="","",Input!J145)</f>
        <v/>
      </c>
      <c r="L139" t="str">
        <f>IF(Input!K145="","",Input!K145)</f>
        <v/>
      </c>
      <c r="M139" t="str">
        <f>IF(Input!L145="","",Input!L145)</f>
        <v/>
      </c>
      <c r="N139" s="304" t="str">
        <f>IF(Input!M145="","",Input!M145)</f>
        <v/>
      </c>
      <c r="O139" t="str">
        <f>IF(Input!N145="","",IF(_xlfn.NUMBERVALUE(Input!N145)=0,"",_xlfn.NUMBERVALUE(Input!N145)))</f>
        <v/>
      </c>
      <c r="P139" t="str">
        <f>IF(Input!O145="","",_xlfn.NUMBERVALUE(Input!O145))</f>
        <v/>
      </c>
      <c r="Q139" t="str">
        <f>IF(Input!P145="","",Input!P145)</f>
        <v/>
      </c>
      <c r="R139" t="str">
        <f>IF(Input!Q145="","",Input!Q145)</f>
        <v/>
      </c>
      <c r="S139" t="str">
        <f>IF(Input!R145="","",_xlfn.NUMBERVALUE(Input!R145))</f>
        <v/>
      </c>
      <c r="T139" t="str">
        <f>IF(Input!S145="","",Input!S145)</f>
        <v/>
      </c>
      <c r="U139" t="str">
        <f>IF(Input!T145="","",_xlfn.NUMBERVALUE(Input!T145))</f>
        <v/>
      </c>
      <c r="V139" t="str">
        <f>IF(Input!U145="","",(Input!U145))</f>
        <v/>
      </c>
      <c r="W139" t="str">
        <f>IF(Input!V145="","",_xlfn.NUMBERVALUE(Input!V145))</f>
        <v/>
      </c>
      <c r="X139" t="str">
        <f>IF(Input!W145="","",_xlfn.NUMBERVALUE(Input!W145))</f>
        <v/>
      </c>
      <c r="Y139" t="str">
        <f>IF(Input!X145="","",_xlfn.NUMBERVALUE(Input!X145))</f>
        <v/>
      </c>
      <c r="Z139" t="str">
        <f>IF(Input!Y145="","",_xlfn.NUMBERVALUE(Input!Y145))</f>
        <v/>
      </c>
    </row>
    <row r="140" spans="1:26" x14ac:dyDescent="0.25">
      <c r="A140" s="257" t="str">
        <f>IF(ISERROR(Input!A146),"",Input!A146)</f>
        <v/>
      </c>
      <c r="B140" t="str">
        <f t="shared" si="2"/>
        <v/>
      </c>
      <c r="C140" t="str">
        <f>IF(ISERROR(Input!B146),"",IF(Input!B146="","",Input!B146))</f>
        <v/>
      </c>
      <c r="D140" t="str">
        <f>IF(ISERROR(IF(Input!C146="","",Input!C146*1)),"",IF(Input!C146="","",Input!C146*1))</f>
        <v/>
      </c>
      <c r="E140" t="str">
        <f>IF(ISERROR(IF(Input!D146="","",Input!D146)),"",IF(Input!D146="","",Input!D146))</f>
        <v/>
      </c>
      <c r="F140" t="str">
        <f>IF(Input!E146="","",IF(ISNUMBER(_xlfn.NUMBERVALUE(Input!E146)),ROUND(Input!E146,0),Input!E146))</f>
        <v/>
      </c>
      <c r="G140" s="269" t="str">
        <f>IF(ISBLANK(Input!F146),"",(Input!F146))</f>
        <v/>
      </c>
      <c r="H140" t="str">
        <f>IF(Input!G146="","",Input!G146)</f>
        <v/>
      </c>
      <c r="I140" t="str">
        <f>IF(Input!H146="","",Input!H146)</f>
        <v/>
      </c>
      <c r="J140" t="str">
        <f>IFERROR(IF(Input!I146="","",IF(VLOOKUP(Input!D146,'Measure List'!$A$2:$D$5000,4,FALSE)="Residential","",Input!I146)),"")</f>
        <v/>
      </c>
      <c r="K140" t="str">
        <f>IF(Input!J146="","",Input!J146)</f>
        <v/>
      </c>
      <c r="L140" t="str">
        <f>IF(Input!K146="","",Input!K146)</f>
        <v/>
      </c>
      <c r="M140" t="str">
        <f>IF(Input!L146="","",Input!L146)</f>
        <v/>
      </c>
      <c r="N140" s="304" t="str">
        <f>IF(Input!M146="","",Input!M146)</f>
        <v/>
      </c>
      <c r="O140" t="str">
        <f>IF(Input!N146="","",IF(_xlfn.NUMBERVALUE(Input!N146)=0,"",_xlfn.NUMBERVALUE(Input!N146)))</f>
        <v/>
      </c>
      <c r="P140" t="str">
        <f>IF(Input!O146="","",_xlfn.NUMBERVALUE(Input!O146))</f>
        <v/>
      </c>
      <c r="Q140" t="str">
        <f>IF(Input!P146="","",Input!P146)</f>
        <v/>
      </c>
      <c r="R140" t="str">
        <f>IF(Input!Q146="","",Input!Q146)</f>
        <v/>
      </c>
      <c r="S140" t="str">
        <f>IF(Input!R146="","",_xlfn.NUMBERVALUE(Input!R146))</f>
        <v/>
      </c>
      <c r="T140" t="str">
        <f>IF(Input!S146="","",Input!S146)</f>
        <v/>
      </c>
      <c r="U140" t="str">
        <f>IF(Input!T146="","",_xlfn.NUMBERVALUE(Input!T146))</f>
        <v/>
      </c>
      <c r="V140" t="str">
        <f>IF(Input!U146="","",(Input!U146))</f>
        <v/>
      </c>
      <c r="W140" t="str">
        <f>IF(Input!V146="","",_xlfn.NUMBERVALUE(Input!V146))</f>
        <v/>
      </c>
      <c r="X140" t="str">
        <f>IF(Input!W146="","",_xlfn.NUMBERVALUE(Input!W146))</f>
        <v/>
      </c>
      <c r="Y140" t="str">
        <f>IF(Input!X146="","",_xlfn.NUMBERVALUE(Input!X146))</f>
        <v/>
      </c>
      <c r="Z140" t="str">
        <f>IF(Input!Y146="","",_xlfn.NUMBERVALUE(Input!Y146))</f>
        <v/>
      </c>
    </row>
    <row r="141" spans="1:26" x14ac:dyDescent="0.25">
      <c r="A141" s="257" t="str">
        <f>IF(ISERROR(Input!A147),"",Input!A147)</f>
        <v/>
      </c>
      <c r="B141" t="str">
        <f t="shared" si="2"/>
        <v/>
      </c>
      <c r="C141" t="str">
        <f>IF(ISERROR(Input!B147),"",IF(Input!B147="","",Input!B147))</f>
        <v/>
      </c>
      <c r="D141" t="str">
        <f>IF(ISERROR(IF(Input!C147="","",Input!C147*1)),"",IF(Input!C147="","",Input!C147*1))</f>
        <v/>
      </c>
      <c r="E141" t="str">
        <f>IF(ISERROR(IF(Input!D147="","",Input!D147)),"",IF(Input!D147="","",Input!D147))</f>
        <v/>
      </c>
      <c r="F141" t="str">
        <f>IF(Input!E147="","",IF(ISNUMBER(_xlfn.NUMBERVALUE(Input!E147)),ROUND(Input!E147,0),Input!E147))</f>
        <v/>
      </c>
      <c r="G141" s="269" t="str">
        <f>IF(ISBLANK(Input!F147),"",(Input!F147))</f>
        <v/>
      </c>
      <c r="H141" t="str">
        <f>IF(Input!G147="","",Input!G147)</f>
        <v/>
      </c>
      <c r="I141" t="str">
        <f>IF(Input!H147="","",Input!H147)</f>
        <v/>
      </c>
      <c r="J141" t="str">
        <f>IFERROR(IF(Input!I147="","",IF(VLOOKUP(Input!D147,'Measure List'!$A$2:$D$5000,4,FALSE)="Residential","",Input!I147)),"")</f>
        <v/>
      </c>
      <c r="K141" t="str">
        <f>IF(Input!J147="","",Input!J147)</f>
        <v/>
      </c>
      <c r="L141" t="str">
        <f>IF(Input!K147="","",Input!K147)</f>
        <v/>
      </c>
      <c r="M141" t="str">
        <f>IF(Input!L147="","",Input!L147)</f>
        <v/>
      </c>
      <c r="N141" s="304" t="str">
        <f>IF(Input!M147="","",Input!M147)</f>
        <v/>
      </c>
      <c r="O141" t="str">
        <f>IF(Input!N147="","",IF(_xlfn.NUMBERVALUE(Input!N147)=0,"",_xlfn.NUMBERVALUE(Input!N147)))</f>
        <v/>
      </c>
      <c r="P141" t="str">
        <f>IF(Input!O147="","",_xlfn.NUMBERVALUE(Input!O147))</f>
        <v/>
      </c>
      <c r="Q141" t="str">
        <f>IF(Input!P147="","",Input!P147)</f>
        <v/>
      </c>
      <c r="R141" t="str">
        <f>IF(Input!Q147="","",Input!Q147)</f>
        <v/>
      </c>
      <c r="S141" t="str">
        <f>IF(Input!R147="","",_xlfn.NUMBERVALUE(Input!R147))</f>
        <v/>
      </c>
      <c r="T141" t="str">
        <f>IF(Input!S147="","",Input!S147)</f>
        <v/>
      </c>
      <c r="U141" t="str">
        <f>IF(Input!T147="","",_xlfn.NUMBERVALUE(Input!T147))</f>
        <v/>
      </c>
      <c r="V141" t="str">
        <f>IF(Input!U147="","",(Input!U147))</f>
        <v/>
      </c>
      <c r="W141" t="str">
        <f>IF(Input!V147="","",_xlfn.NUMBERVALUE(Input!V147))</f>
        <v/>
      </c>
      <c r="X141" t="str">
        <f>IF(Input!W147="","",_xlfn.NUMBERVALUE(Input!W147))</f>
        <v/>
      </c>
      <c r="Y141" t="str">
        <f>IF(Input!X147="","",_xlfn.NUMBERVALUE(Input!X147))</f>
        <v/>
      </c>
      <c r="Z141" t="str">
        <f>IF(Input!Y147="","",_xlfn.NUMBERVALUE(Input!Y147))</f>
        <v/>
      </c>
    </row>
    <row r="142" spans="1:26" x14ac:dyDescent="0.25">
      <c r="A142" s="257" t="str">
        <f>IF(ISERROR(Input!A148),"",Input!A148)</f>
        <v/>
      </c>
      <c r="B142" t="str">
        <f t="shared" si="2"/>
        <v/>
      </c>
      <c r="C142" t="str">
        <f>IF(ISERROR(Input!B148),"",IF(Input!B148="","",Input!B148))</f>
        <v/>
      </c>
      <c r="D142" t="str">
        <f>IF(ISERROR(IF(Input!C148="","",Input!C148*1)),"",IF(Input!C148="","",Input!C148*1))</f>
        <v/>
      </c>
      <c r="E142" t="str">
        <f>IF(ISERROR(IF(Input!D148="","",Input!D148)),"",IF(Input!D148="","",Input!D148))</f>
        <v/>
      </c>
      <c r="F142" t="str">
        <f>IF(Input!E148="","",IF(ISNUMBER(_xlfn.NUMBERVALUE(Input!E148)),ROUND(Input!E148,0),Input!E148))</f>
        <v/>
      </c>
      <c r="G142" s="269" t="str">
        <f>IF(ISBLANK(Input!F148),"",(Input!F148))</f>
        <v/>
      </c>
      <c r="H142" t="str">
        <f>IF(Input!G148="","",Input!G148)</f>
        <v/>
      </c>
      <c r="I142" t="str">
        <f>IF(Input!H148="","",Input!H148)</f>
        <v/>
      </c>
      <c r="J142" t="str">
        <f>IFERROR(IF(Input!I148="","",IF(VLOOKUP(Input!D148,'Measure List'!$A$2:$D$5000,4,FALSE)="Residential","",Input!I148)),"")</f>
        <v/>
      </c>
      <c r="K142" t="str">
        <f>IF(Input!J148="","",Input!J148)</f>
        <v/>
      </c>
      <c r="L142" t="str">
        <f>IF(Input!K148="","",Input!K148)</f>
        <v/>
      </c>
      <c r="M142" t="str">
        <f>IF(Input!L148="","",Input!L148)</f>
        <v/>
      </c>
      <c r="N142" s="304" t="str">
        <f>IF(Input!M148="","",Input!M148)</f>
        <v/>
      </c>
      <c r="O142" t="str">
        <f>IF(Input!N148="","",IF(_xlfn.NUMBERVALUE(Input!N148)=0,"",_xlfn.NUMBERVALUE(Input!N148)))</f>
        <v/>
      </c>
      <c r="P142" t="str">
        <f>IF(Input!O148="","",_xlfn.NUMBERVALUE(Input!O148))</f>
        <v/>
      </c>
      <c r="Q142" t="str">
        <f>IF(Input!P148="","",Input!P148)</f>
        <v/>
      </c>
      <c r="R142" t="str">
        <f>IF(Input!Q148="","",Input!Q148)</f>
        <v/>
      </c>
      <c r="S142" t="str">
        <f>IF(Input!R148="","",_xlfn.NUMBERVALUE(Input!R148))</f>
        <v/>
      </c>
      <c r="T142" t="str">
        <f>IF(Input!S148="","",Input!S148)</f>
        <v/>
      </c>
      <c r="U142" t="str">
        <f>IF(Input!T148="","",_xlfn.NUMBERVALUE(Input!T148))</f>
        <v/>
      </c>
      <c r="V142" t="str">
        <f>IF(Input!U148="","",(Input!U148))</f>
        <v/>
      </c>
      <c r="W142" t="str">
        <f>IF(Input!V148="","",_xlfn.NUMBERVALUE(Input!V148))</f>
        <v/>
      </c>
      <c r="X142" t="str">
        <f>IF(Input!W148="","",_xlfn.NUMBERVALUE(Input!W148))</f>
        <v/>
      </c>
      <c r="Y142" t="str">
        <f>IF(Input!X148="","",_xlfn.NUMBERVALUE(Input!X148))</f>
        <v/>
      </c>
      <c r="Z142" t="str">
        <f>IF(Input!Y148="","",_xlfn.NUMBERVALUE(Input!Y148))</f>
        <v/>
      </c>
    </row>
    <row r="143" spans="1:26" x14ac:dyDescent="0.25">
      <c r="A143" s="257" t="str">
        <f>IF(ISERROR(Input!A149),"",Input!A149)</f>
        <v/>
      </c>
      <c r="B143" t="str">
        <f t="shared" si="2"/>
        <v/>
      </c>
      <c r="C143" t="str">
        <f>IF(ISERROR(Input!B149),"",IF(Input!B149="","",Input!B149))</f>
        <v/>
      </c>
      <c r="D143" t="str">
        <f>IF(ISERROR(IF(Input!C149="","",Input!C149*1)),"",IF(Input!C149="","",Input!C149*1))</f>
        <v/>
      </c>
      <c r="E143" t="str">
        <f>IF(ISERROR(IF(Input!D149="","",Input!D149)),"",IF(Input!D149="","",Input!D149))</f>
        <v/>
      </c>
      <c r="F143" t="str">
        <f>IF(Input!E149="","",IF(ISNUMBER(_xlfn.NUMBERVALUE(Input!E149)),ROUND(Input!E149,0),Input!E149))</f>
        <v/>
      </c>
      <c r="G143" s="269" t="str">
        <f>IF(ISBLANK(Input!F149),"",(Input!F149))</f>
        <v/>
      </c>
      <c r="H143" t="str">
        <f>IF(Input!G149="","",Input!G149)</f>
        <v/>
      </c>
      <c r="I143" t="str">
        <f>IF(Input!H149="","",Input!H149)</f>
        <v/>
      </c>
      <c r="J143" t="str">
        <f>IFERROR(IF(Input!I149="","",IF(VLOOKUP(Input!D149,'Measure List'!$A$2:$D$5000,4,FALSE)="Residential","",Input!I149)),"")</f>
        <v/>
      </c>
      <c r="K143" t="str">
        <f>IF(Input!J149="","",Input!J149)</f>
        <v/>
      </c>
      <c r="L143" t="str">
        <f>IF(Input!K149="","",Input!K149)</f>
        <v/>
      </c>
      <c r="M143" t="str">
        <f>IF(Input!L149="","",Input!L149)</f>
        <v/>
      </c>
      <c r="N143" s="304" t="str">
        <f>IF(Input!M149="","",Input!M149)</f>
        <v/>
      </c>
      <c r="O143" t="str">
        <f>IF(Input!N149="","",IF(_xlfn.NUMBERVALUE(Input!N149)=0,"",_xlfn.NUMBERVALUE(Input!N149)))</f>
        <v/>
      </c>
      <c r="P143" t="str">
        <f>IF(Input!O149="","",_xlfn.NUMBERVALUE(Input!O149))</f>
        <v/>
      </c>
      <c r="Q143" t="str">
        <f>IF(Input!P149="","",Input!P149)</f>
        <v/>
      </c>
      <c r="R143" t="str">
        <f>IF(Input!Q149="","",Input!Q149)</f>
        <v/>
      </c>
      <c r="S143" t="str">
        <f>IF(Input!R149="","",_xlfn.NUMBERVALUE(Input!R149))</f>
        <v/>
      </c>
      <c r="T143" t="str">
        <f>IF(Input!S149="","",Input!S149)</f>
        <v/>
      </c>
      <c r="U143" t="str">
        <f>IF(Input!T149="","",_xlfn.NUMBERVALUE(Input!T149))</f>
        <v/>
      </c>
      <c r="V143" t="str">
        <f>IF(Input!U149="","",(Input!U149))</f>
        <v/>
      </c>
      <c r="W143" t="str">
        <f>IF(Input!V149="","",_xlfn.NUMBERVALUE(Input!V149))</f>
        <v/>
      </c>
      <c r="X143" t="str">
        <f>IF(Input!W149="","",_xlfn.NUMBERVALUE(Input!W149))</f>
        <v/>
      </c>
      <c r="Y143" t="str">
        <f>IF(Input!X149="","",_xlfn.NUMBERVALUE(Input!X149))</f>
        <v/>
      </c>
      <c r="Z143" t="str">
        <f>IF(Input!Y149="","",_xlfn.NUMBERVALUE(Input!Y149))</f>
        <v/>
      </c>
    </row>
    <row r="144" spans="1:26" x14ac:dyDescent="0.25">
      <c r="A144" s="257" t="str">
        <f>IF(ISERROR(Input!A150),"",Input!A150)</f>
        <v/>
      </c>
      <c r="B144" t="str">
        <f t="shared" si="2"/>
        <v/>
      </c>
      <c r="C144" t="str">
        <f>IF(ISERROR(Input!B150),"",IF(Input!B150="","",Input!B150))</f>
        <v/>
      </c>
      <c r="D144" t="str">
        <f>IF(ISERROR(IF(Input!C150="","",Input!C150*1)),"",IF(Input!C150="","",Input!C150*1))</f>
        <v/>
      </c>
      <c r="E144" t="str">
        <f>IF(ISERROR(IF(Input!D150="","",Input!D150)),"",IF(Input!D150="","",Input!D150))</f>
        <v/>
      </c>
      <c r="F144" t="str">
        <f>IF(Input!E150="","",IF(ISNUMBER(_xlfn.NUMBERVALUE(Input!E150)),ROUND(Input!E150,0),Input!E150))</f>
        <v/>
      </c>
      <c r="G144" s="269" t="str">
        <f>IF(ISBLANK(Input!F150),"",(Input!F150))</f>
        <v/>
      </c>
      <c r="H144" t="str">
        <f>IF(Input!G150="","",Input!G150)</f>
        <v/>
      </c>
      <c r="I144" t="str">
        <f>IF(Input!H150="","",Input!H150)</f>
        <v/>
      </c>
      <c r="J144" t="str">
        <f>IFERROR(IF(Input!I150="","",IF(VLOOKUP(Input!D150,'Measure List'!$A$2:$D$5000,4,FALSE)="Residential","",Input!I150)),"")</f>
        <v/>
      </c>
      <c r="K144" t="str">
        <f>IF(Input!J150="","",Input!J150)</f>
        <v/>
      </c>
      <c r="L144" t="str">
        <f>IF(Input!K150="","",Input!K150)</f>
        <v/>
      </c>
      <c r="M144" t="str">
        <f>IF(Input!L150="","",Input!L150)</f>
        <v/>
      </c>
      <c r="N144" s="304" t="str">
        <f>IF(Input!M150="","",Input!M150)</f>
        <v/>
      </c>
      <c r="O144" t="str">
        <f>IF(Input!N150="","",IF(_xlfn.NUMBERVALUE(Input!N150)=0,"",_xlfn.NUMBERVALUE(Input!N150)))</f>
        <v/>
      </c>
      <c r="P144" t="str">
        <f>IF(Input!O150="","",_xlfn.NUMBERVALUE(Input!O150))</f>
        <v/>
      </c>
      <c r="Q144" t="str">
        <f>IF(Input!P150="","",Input!P150)</f>
        <v/>
      </c>
      <c r="R144" t="str">
        <f>IF(Input!Q150="","",Input!Q150)</f>
        <v/>
      </c>
      <c r="S144" t="str">
        <f>IF(Input!R150="","",_xlfn.NUMBERVALUE(Input!R150))</f>
        <v/>
      </c>
      <c r="T144" t="str">
        <f>IF(Input!S150="","",Input!S150)</f>
        <v/>
      </c>
      <c r="U144" t="str">
        <f>IF(Input!T150="","",_xlfn.NUMBERVALUE(Input!T150))</f>
        <v/>
      </c>
      <c r="V144" t="str">
        <f>IF(Input!U150="","",(Input!U150))</f>
        <v/>
      </c>
      <c r="W144" t="str">
        <f>IF(Input!V150="","",_xlfn.NUMBERVALUE(Input!V150))</f>
        <v/>
      </c>
      <c r="X144" t="str">
        <f>IF(Input!W150="","",_xlfn.NUMBERVALUE(Input!W150))</f>
        <v/>
      </c>
      <c r="Y144" t="str">
        <f>IF(Input!X150="","",_xlfn.NUMBERVALUE(Input!X150))</f>
        <v/>
      </c>
      <c r="Z144" t="str">
        <f>IF(Input!Y150="","",_xlfn.NUMBERVALUE(Input!Y150))</f>
        <v/>
      </c>
    </row>
    <row r="145" spans="1:26" x14ac:dyDescent="0.25">
      <c r="A145" s="257" t="str">
        <f>IF(ISERROR(Input!A151),"",Input!A151)</f>
        <v/>
      </c>
      <c r="B145" t="str">
        <f t="shared" si="2"/>
        <v/>
      </c>
      <c r="C145" t="str">
        <f>IF(ISERROR(Input!B151),"",IF(Input!B151="","",Input!B151))</f>
        <v/>
      </c>
      <c r="D145" t="str">
        <f>IF(ISERROR(IF(Input!C151="","",Input!C151*1)),"",IF(Input!C151="","",Input!C151*1))</f>
        <v/>
      </c>
      <c r="E145" t="str">
        <f>IF(ISERROR(IF(Input!D151="","",Input!D151)),"",IF(Input!D151="","",Input!D151))</f>
        <v/>
      </c>
      <c r="F145" t="str">
        <f>IF(Input!E151="","",IF(ISNUMBER(_xlfn.NUMBERVALUE(Input!E151)),ROUND(Input!E151,0),Input!E151))</f>
        <v/>
      </c>
      <c r="G145" s="269" t="str">
        <f>IF(ISBLANK(Input!F151),"",(Input!F151))</f>
        <v/>
      </c>
      <c r="H145" t="str">
        <f>IF(Input!G151="","",Input!G151)</f>
        <v/>
      </c>
      <c r="I145" t="str">
        <f>IF(Input!H151="","",Input!H151)</f>
        <v/>
      </c>
      <c r="J145" t="str">
        <f>IFERROR(IF(Input!I151="","",IF(VLOOKUP(Input!D151,'Measure List'!$A$2:$D$5000,4,FALSE)="Residential","",Input!I151)),"")</f>
        <v/>
      </c>
      <c r="K145" t="str">
        <f>IF(Input!J151="","",Input!J151)</f>
        <v/>
      </c>
      <c r="L145" t="str">
        <f>IF(Input!K151="","",Input!K151)</f>
        <v/>
      </c>
      <c r="M145" t="str">
        <f>IF(Input!L151="","",Input!L151)</f>
        <v/>
      </c>
      <c r="N145" s="304" t="str">
        <f>IF(Input!M151="","",Input!M151)</f>
        <v/>
      </c>
      <c r="O145" t="str">
        <f>IF(Input!N151="","",IF(_xlfn.NUMBERVALUE(Input!N151)=0,"",_xlfn.NUMBERVALUE(Input!N151)))</f>
        <v/>
      </c>
      <c r="P145" t="str">
        <f>IF(Input!O151="","",_xlfn.NUMBERVALUE(Input!O151))</f>
        <v/>
      </c>
      <c r="Q145" t="str">
        <f>IF(Input!P151="","",Input!P151)</f>
        <v/>
      </c>
      <c r="R145" t="str">
        <f>IF(Input!Q151="","",Input!Q151)</f>
        <v/>
      </c>
      <c r="S145" t="str">
        <f>IF(Input!R151="","",_xlfn.NUMBERVALUE(Input!R151))</f>
        <v/>
      </c>
      <c r="T145" t="str">
        <f>IF(Input!S151="","",Input!S151)</f>
        <v/>
      </c>
      <c r="U145" t="str">
        <f>IF(Input!T151="","",_xlfn.NUMBERVALUE(Input!T151))</f>
        <v/>
      </c>
      <c r="V145" t="str">
        <f>IF(Input!U151="","",(Input!U151))</f>
        <v/>
      </c>
      <c r="W145" t="str">
        <f>IF(Input!V151="","",_xlfn.NUMBERVALUE(Input!V151))</f>
        <v/>
      </c>
      <c r="X145" t="str">
        <f>IF(Input!W151="","",_xlfn.NUMBERVALUE(Input!W151))</f>
        <v/>
      </c>
      <c r="Y145" t="str">
        <f>IF(Input!X151="","",_xlfn.NUMBERVALUE(Input!X151))</f>
        <v/>
      </c>
      <c r="Z145" t="str">
        <f>IF(Input!Y151="","",_xlfn.NUMBERVALUE(Input!Y151))</f>
        <v/>
      </c>
    </row>
    <row r="146" spans="1:26" x14ac:dyDescent="0.25">
      <c r="A146" s="257" t="str">
        <f>IF(ISERROR(Input!A152),"",Input!A152)</f>
        <v/>
      </c>
      <c r="B146" t="str">
        <f t="shared" si="2"/>
        <v/>
      </c>
      <c r="C146" t="str">
        <f>IF(ISERROR(Input!B152),"",IF(Input!B152="","",Input!B152))</f>
        <v/>
      </c>
      <c r="D146" t="str">
        <f>IF(ISERROR(IF(Input!C152="","",Input!C152*1)),"",IF(Input!C152="","",Input!C152*1))</f>
        <v/>
      </c>
      <c r="E146" t="str">
        <f>IF(ISERROR(IF(Input!D152="","",Input!D152)),"",IF(Input!D152="","",Input!D152))</f>
        <v/>
      </c>
      <c r="F146" t="str">
        <f>IF(Input!E152="","",IF(ISNUMBER(_xlfn.NUMBERVALUE(Input!E152)),ROUND(Input!E152,0),Input!E152))</f>
        <v/>
      </c>
      <c r="G146" s="269" t="str">
        <f>IF(ISBLANK(Input!F152),"",(Input!F152))</f>
        <v/>
      </c>
      <c r="H146" t="str">
        <f>IF(Input!G152="","",Input!G152)</f>
        <v/>
      </c>
      <c r="I146" t="str">
        <f>IF(Input!H152="","",Input!H152)</f>
        <v/>
      </c>
      <c r="J146" t="str">
        <f>IFERROR(IF(Input!I152="","",IF(VLOOKUP(Input!D152,'Measure List'!$A$2:$D$5000,4,FALSE)="Residential","",Input!I152)),"")</f>
        <v/>
      </c>
      <c r="K146" t="str">
        <f>IF(Input!J152="","",Input!J152)</f>
        <v/>
      </c>
      <c r="L146" t="str">
        <f>IF(Input!K152="","",Input!K152)</f>
        <v/>
      </c>
      <c r="M146" t="str">
        <f>IF(Input!L152="","",Input!L152)</f>
        <v/>
      </c>
      <c r="N146" s="304" t="str">
        <f>IF(Input!M152="","",Input!M152)</f>
        <v/>
      </c>
      <c r="O146" t="str">
        <f>IF(Input!N152="","",IF(_xlfn.NUMBERVALUE(Input!N152)=0,"",_xlfn.NUMBERVALUE(Input!N152)))</f>
        <v/>
      </c>
      <c r="P146" t="str">
        <f>IF(Input!O152="","",_xlfn.NUMBERVALUE(Input!O152))</f>
        <v/>
      </c>
      <c r="Q146" t="str">
        <f>IF(Input!P152="","",Input!P152)</f>
        <v/>
      </c>
      <c r="R146" t="str">
        <f>IF(Input!Q152="","",Input!Q152)</f>
        <v/>
      </c>
      <c r="S146" t="str">
        <f>IF(Input!R152="","",_xlfn.NUMBERVALUE(Input!R152))</f>
        <v/>
      </c>
      <c r="T146" t="str">
        <f>IF(Input!S152="","",Input!S152)</f>
        <v/>
      </c>
      <c r="U146" t="str">
        <f>IF(Input!T152="","",_xlfn.NUMBERVALUE(Input!T152))</f>
        <v/>
      </c>
      <c r="V146" t="str">
        <f>IF(Input!U152="","",(Input!U152))</f>
        <v/>
      </c>
      <c r="W146" t="str">
        <f>IF(Input!V152="","",_xlfn.NUMBERVALUE(Input!V152))</f>
        <v/>
      </c>
      <c r="X146" t="str">
        <f>IF(Input!W152="","",_xlfn.NUMBERVALUE(Input!W152))</f>
        <v/>
      </c>
      <c r="Y146" t="str">
        <f>IF(Input!X152="","",_xlfn.NUMBERVALUE(Input!X152))</f>
        <v/>
      </c>
      <c r="Z146" t="str">
        <f>IF(Input!Y152="","",_xlfn.NUMBERVALUE(Input!Y152))</f>
        <v/>
      </c>
    </row>
    <row r="147" spans="1:26" x14ac:dyDescent="0.25">
      <c r="A147" s="257" t="str">
        <f>IF(ISERROR(Input!A153),"",Input!A153)</f>
        <v/>
      </c>
      <c r="B147" t="str">
        <f t="shared" si="2"/>
        <v/>
      </c>
      <c r="C147" t="str">
        <f>IF(ISERROR(Input!B153),"",IF(Input!B153="","",Input!B153))</f>
        <v/>
      </c>
      <c r="D147" t="str">
        <f>IF(ISERROR(IF(Input!C153="","",Input!C153*1)),"",IF(Input!C153="","",Input!C153*1))</f>
        <v/>
      </c>
      <c r="E147" t="str">
        <f>IF(ISERROR(IF(Input!D153="","",Input!D153)),"",IF(Input!D153="","",Input!D153))</f>
        <v/>
      </c>
      <c r="F147" t="str">
        <f>IF(Input!E153="","",IF(ISNUMBER(_xlfn.NUMBERVALUE(Input!E153)),ROUND(Input!E153,0),Input!E153))</f>
        <v/>
      </c>
      <c r="G147" s="269" t="str">
        <f>IF(ISBLANK(Input!F153),"",(Input!F153))</f>
        <v/>
      </c>
      <c r="H147" t="str">
        <f>IF(Input!G153="","",Input!G153)</f>
        <v/>
      </c>
      <c r="I147" t="str">
        <f>IF(Input!H153="","",Input!H153)</f>
        <v/>
      </c>
      <c r="J147" t="str">
        <f>IFERROR(IF(Input!I153="","",IF(VLOOKUP(Input!D153,'Measure List'!$A$2:$D$5000,4,FALSE)="Residential","",Input!I153)),"")</f>
        <v/>
      </c>
      <c r="K147" t="str">
        <f>IF(Input!J153="","",Input!J153)</f>
        <v/>
      </c>
      <c r="L147" t="str">
        <f>IF(Input!K153="","",Input!K153)</f>
        <v/>
      </c>
      <c r="M147" t="str">
        <f>IF(Input!L153="","",Input!L153)</f>
        <v/>
      </c>
      <c r="N147" s="304" t="str">
        <f>IF(Input!M153="","",Input!M153)</f>
        <v/>
      </c>
      <c r="O147" t="str">
        <f>IF(Input!N153="","",IF(_xlfn.NUMBERVALUE(Input!N153)=0,"",_xlfn.NUMBERVALUE(Input!N153)))</f>
        <v/>
      </c>
      <c r="P147" t="str">
        <f>IF(Input!O153="","",_xlfn.NUMBERVALUE(Input!O153))</f>
        <v/>
      </c>
      <c r="Q147" t="str">
        <f>IF(Input!P153="","",Input!P153)</f>
        <v/>
      </c>
      <c r="R147" t="str">
        <f>IF(Input!Q153="","",Input!Q153)</f>
        <v/>
      </c>
      <c r="S147" t="str">
        <f>IF(Input!R153="","",_xlfn.NUMBERVALUE(Input!R153))</f>
        <v/>
      </c>
      <c r="T147" t="str">
        <f>IF(Input!S153="","",Input!S153)</f>
        <v/>
      </c>
      <c r="U147" t="str">
        <f>IF(Input!T153="","",_xlfn.NUMBERVALUE(Input!T153))</f>
        <v/>
      </c>
      <c r="V147" t="str">
        <f>IF(Input!U153="","",(Input!U153))</f>
        <v/>
      </c>
      <c r="W147" t="str">
        <f>IF(Input!V153="","",_xlfn.NUMBERVALUE(Input!V153))</f>
        <v/>
      </c>
      <c r="X147" t="str">
        <f>IF(Input!W153="","",_xlfn.NUMBERVALUE(Input!W153))</f>
        <v/>
      </c>
      <c r="Y147" t="str">
        <f>IF(Input!X153="","",_xlfn.NUMBERVALUE(Input!X153))</f>
        <v/>
      </c>
      <c r="Z147" t="str">
        <f>IF(Input!Y153="","",_xlfn.NUMBERVALUE(Input!Y153))</f>
        <v/>
      </c>
    </row>
    <row r="148" spans="1:26" x14ac:dyDescent="0.25">
      <c r="A148" s="257" t="str">
        <f>IF(ISERROR(Input!A154),"",Input!A154)</f>
        <v/>
      </c>
      <c r="B148" t="str">
        <f t="shared" si="2"/>
        <v/>
      </c>
      <c r="C148" t="str">
        <f>IF(ISERROR(Input!B154),"",IF(Input!B154="","",Input!B154))</f>
        <v/>
      </c>
      <c r="D148" t="str">
        <f>IF(ISERROR(IF(Input!C154="","",Input!C154*1)),"",IF(Input!C154="","",Input!C154*1))</f>
        <v/>
      </c>
      <c r="E148" t="str">
        <f>IF(ISERROR(IF(Input!D154="","",Input!D154)),"",IF(Input!D154="","",Input!D154))</f>
        <v/>
      </c>
      <c r="F148" t="str">
        <f>IF(Input!E154="","",IF(ISNUMBER(_xlfn.NUMBERVALUE(Input!E154)),ROUND(Input!E154,0),Input!E154))</f>
        <v/>
      </c>
      <c r="G148" s="269" t="str">
        <f>IF(ISBLANK(Input!F154),"",(Input!F154))</f>
        <v/>
      </c>
      <c r="H148" t="str">
        <f>IF(Input!G154="","",Input!G154)</f>
        <v/>
      </c>
      <c r="I148" t="str">
        <f>IF(Input!H154="","",Input!H154)</f>
        <v/>
      </c>
      <c r="J148" t="str">
        <f>IFERROR(IF(Input!I154="","",IF(VLOOKUP(Input!D154,'Measure List'!$A$2:$D$5000,4,FALSE)="Residential","",Input!I154)),"")</f>
        <v/>
      </c>
      <c r="K148" t="str">
        <f>IF(Input!J154="","",Input!J154)</f>
        <v/>
      </c>
      <c r="L148" t="str">
        <f>IF(Input!K154="","",Input!K154)</f>
        <v/>
      </c>
      <c r="M148" t="str">
        <f>IF(Input!L154="","",Input!L154)</f>
        <v/>
      </c>
      <c r="N148" s="304" t="str">
        <f>IF(Input!M154="","",Input!M154)</f>
        <v/>
      </c>
      <c r="O148" t="str">
        <f>IF(Input!N154="","",IF(_xlfn.NUMBERVALUE(Input!N154)=0,"",_xlfn.NUMBERVALUE(Input!N154)))</f>
        <v/>
      </c>
      <c r="P148" t="str">
        <f>IF(Input!O154="","",_xlfn.NUMBERVALUE(Input!O154))</f>
        <v/>
      </c>
      <c r="Q148" t="str">
        <f>IF(Input!P154="","",Input!P154)</f>
        <v/>
      </c>
      <c r="R148" t="str">
        <f>IF(Input!Q154="","",Input!Q154)</f>
        <v/>
      </c>
      <c r="S148" t="str">
        <f>IF(Input!R154="","",_xlfn.NUMBERVALUE(Input!R154))</f>
        <v/>
      </c>
      <c r="T148" t="str">
        <f>IF(Input!S154="","",Input!S154)</f>
        <v/>
      </c>
      <c r="U148" t="str">
        <f>IF(Input!T154="","",_xlfn.NUMBERVALUE(Input!T154))</f>
        <v/>
      </c>
      <c r="V148" t="str">
        <f>IF(Input!U154="","",(Input!U154))</f>
        <v/>
      </c>
      <c r="W148" t="str">
        <f>IF(Input!V154="","",_xlfn.NUMBERVALUE(Input!V154))</f>
        <v/>
      </c>
      <c r="X148" t="str">
        <f>IF(Input!W154="","",_xlfn.NUMBERVALUE(Input!W154))</f>
        <v/>
      </c>
      <c r="Y148" t="str">
        <f>IF(Input!X154="","",_xlfn.NUMBERVALUE(Input!X154))</f>
        <v/>
      </c>
      <c r="Z148" t="str">
        <f>IF(Input!Y154="","",_xlfn.NUMBERVALUE(Input!Y154))</f>
        <v/>
      </c>
    </row>
    <row r="149" spans="1:26" x14ac:dyDescent="0.25">
      <c r="A149" s="257" t="str">
        <f>IF(ISERROR(Input!A155),"",Input!A155)</f>
        <v/>
      </c>
      <c r="B149" t="str">
        <f t="shared" si="2"/>
        <v/>
      </c>
      <c r="C149" t="str">
        <f>IF(ISERROR(Input!B155),"",IF(Input!B155="","",Input!B155))</f>
        <v/>
      </c>
      <c r="D149" t="str">
        <f>IF(ISERROR(IF(Input!C155="","",Input!C155*1)),"",IF(Input!C155="","",Input!C155*1))</f>
        <v/>
      </c>
      <c r="E149" t="str">
        <f>IF(ISERROR(IF(Input!D155="","",Input!D155)),"",IF(Input!D155="","",Input!D155))</f>
        <v/>
      </c>
      <c r="F149" t="str">
        <f>IF(Input!E155="","",IF(ISNUMBER(_xlfn.NUMBERVALUE(Input!E155)),ROUND(Input!E155,0),Input!E155))</f>
        <v/>
      </c>
      <c r="G149" s="269" t="str">
        <f>IF(ISBLANK(Input!F155),"",(Input!F155))</f>
        <v/>
      </c>
      <c r="H149" t="str">
        <f>IF(Input!G155="","",Input!G155)</f>
        <v/>
      </c>
      <c r="I149" t="str">
        <f>IF(Input!H155="","",Input!H155)</f>
        <v/>
      </c>
      <c r="J149" t="str">
        <f>IFERROR(IF(Input!I155="","",IF(VLOOKUP(Input!D155,'Measure List'!$A$2:$D$5000,4,FALSE)="Residential","",Input!I155)),"")</f>
        <v/>
      </c>
      <c r="K149" t="str">
        <f>IF(Input!J155="","",Input!J155)</f>
        <v/>
      </c>
      <c r="L149" t="str">
        <f>IF(Input!K155="","",Input!K155)</f>
        <v/>
      </c>
      <c r="M149" t="str">
        <f>IF(Input!L155="","",Input!L155)</f>
        <v/>
      </c>
      <c r="N149" s="304" t="str">
        <f>IF(Input!M155="","",Input!M155)</f>
        <v/>
      </c>
      <c r="O149" t="str">
        <f>IF(Input!N155="","",IF(_xlfn.NUMBERVALUE(Input!N155)=0,"",_xlfn.NUMBERVALUE(Input!N155)))</f>
        <v/>
      </c>
      <c r="P149" t="str">
        <f>IF(Input!O155="","",_xlfn.NUMBERVALUE(Input!O155))</f>
        <v/>
      </c>
      <c r="Q149" t="str">
        <f>IF(Input!P155="","",Input!P155)</f>
        <v/>
      </c>
      <c r="R149" t="str">
        <f>IF(Input!Q155="","",Input!Q155)</f>
        <v/>
      </c>
      <c r="S149" t="str">
        <f>IF(Input!R155="","",_xlfn.NUMBERVALUE(Input!R155))</f>
        <v/>
      </c>
      <c r="T149" t="str">
        <f>IF(Input!S155="","",Input!S155)</f>
        <v/>
      </c>
      <c r="U149" t="str">
        <f>IF(Input!T155="","",_xlfn.NUMBERVALUE(Input!T155))</f>
        <v/>
      </c>
      <c r="V149" t="str">
        <f>IF(Input!U155="","",(Input!U155))</f>
        <v/>
      </c>
      <c r="W149" t="str">
        <f>IF(Input!V155="","",_xlfn.NUMBERVALUE(Input!V155))</f>
        <v/>
      </c>
      <c r="X149" t="str">
        <f>IF(Input!W155="","",_xlfn.NUMBERVALUE(Input!W155))</f>
        <v/>
      </c>
      <c r="Y149" t="str">
        <f>IF(Input!X155="","",_xlfn.NUMBERVALUE(Input!X155))</f>
        <v/>
      </c>
      <c r="Z149" t="str">
        <f>IF(Input!Y155="","",_xlfn.NUMBERVALUE(Input!Y155))</f>
        <v/>
      </c>
    </row>
    <row r="150" spans="1:26" x14ac:dyDescent="0.25">
      <c r="A150" s="257" t="str">
        <f>IF(ISERROR(Input!A156),"",Input!A156)</f>
        <v/>
      </c>
      <c r="B150" t="str">
        <f t="shared" si="2"/>
        <v/>
      </c>
      <c r="C150" t="str">
        <f>IF(ISERROR(Input!B156),"",IF(Input!B156="","",Input!B156))</f>
        <v/>
      </c>
      <c r="D150" t="str">
        <f>IF(ISERROR(IF(Input!C156="","",Input!C156*1)),"",IF(Input!C156="","",Input!C156*1))</f>
        <v/>
      </c>
      <c r="E150" t="str">
        <f>IF(ISERROR(IF(Input!D156="","",Input!D156)),"",IF(Input!D156="","",Input!D156))</f>
        <v/>
      </c>
      <c r="F150" t="str">
        <f>IF(Input!E156="","",IF(ISNUMBER(_xlfn.NUMBERVALUE(Input!E156)),ROUND(Input!E156,0),Input!E156))</f>
        <v/>
      </c>
      <c r="G150" s="269" t="str">
        <f>IF(ISBLANK(Input!F156),"",(Input!F156))</f>
        <v/>
      </c>
      <c r="H150" t="str">
        <f>IF(Input!G156="","",Input!G156)</f>
        <v/>
      </c>
      <c r="I150" t="str">
        <f>IF(Input!H156="","",Input!H156)</f>
        <v/>
      </c>
      <c r="J150" t="str">
        <f>IFERROR(IF(Input!I156="","",IF(VLOOKUP(Input!D156,'Measure List'!$A$2:$D$5000,4,FALSE)="Residential","",Input!I156)),"")</f>
        <v/>
      </c>
      <c r="K150" t="str">
        <f>IF(Input!J156="","",Input!J156)</f>
        <v/>
      </c>
      <c r="L150" t="str">
        <f>IF(Input!K156="","",Input!K156)</f>
        <v/>
      </c>
      <c r="M150" t="str">
        <f>IF(Input!L156="","",Input!L156)</f>
        <v/>
      </c>
      <c r="N150" s="304" t="str">
        <f>IF(Input!M156="","",Input!M156)</f>
        <v/>
      </c>
      <c r="O150" t="str">
        <f>IF(Input!N156="","",IF(_xlfn.NUMBERVALUE(Input!N156)=0,"",_xlfn.NUMBERVALUE(Input!N156)))</f>
        <v/>
      </c>
      <c r="P150" t="str">
        <f>IF(Input!O156="","",_xlfn.NUMBERVALUE(Input!O156))</f>
        <v/>
      </c>
      <c r="Q150" t="str">
        <f>IF(Input!P156="","",Input!P156)</f>
        <v/>
      </c>
      <c r="R150" t="str">
        <f>IF(Input!Q156="","",Input!Q156)</f>
        <v/>
      </c>
      <c r="S150" t="str">
        <f>IF(Input!R156="","",_xlfn.NUMBERVALUE(Input!R156))</f>
        <v/>
      </c>
      <c r="T150" t="str">
        <f>IF(Input!S156="","",Input!S156)</f>
        <v/>
      </c>
      <c r="U150" t="str">
        <f>IF(Input!T156="","",_xlfn.NUMBERVALUE(Input!T156))</f>
        <v/>
      </c>
      <c r="V150" t="str">
        <f>IF(Input!U156="","",(Input!U156))</f>
        <v/>
      </c>
      <c r="W150" t="str">
        <f>IF(Input!V156="","",_xlfn.NUMBERVALUE(Input!V156))</f>
        <v/>
      </c>
      <c r="X150" t="str">
        <f>IF(Input!W156="","",_xlfn.NUMBERVALUE(Input!W156))</f>
        <v/>
      </c>
      <c r="Y150" t="str">
        <f>IF(Input!X156="","",_xlfn.NUMBERVALUE(Input!X156))</f>
        <v/>
      </c>
      <c r="Z150" t="str">
        <f>IF(Input!Y156="","",_xlfn.NUMBERVALUE(Input!Y156))</f>
        <v/>
      </c>
    </row>
    <row r="151" spans="1:26" x14ac:dyDescent="0.25">
      <c r="A151" s="257" t="str">
        <f>IF(ISERROR(Input!A157),"",Input!A157)</f>
        <v/>
      </c>
      <c r="B151" t="str">
        <f t="shared" si="2"/>
        <v/>
      </c>
      <c r="C151" t="str">
        <f>IF(ISERROR(Input!B157),"",IF(Input!B157="","",Input!B157))</f>
        <v/>
      </c>
      <c r="D151" t="str">
        <f>IF(ISERROR(IF(Input!C157="","",Input!C157*1)),"",IF(Input!C157="","",Input!C157*1))</f>
        <v/>
      </c>
      <c r="E151" t="str">
        <f>IF(ISERROR(IF(Input!D157="","",Input!D157)),"",IF(Input!D157="","",Input!D157))</f>
        <v/>
      </c>
      <c r="F151" t="str">
        <f>IF(Input!E157="","",IF(ISNUMBER(_xlfn.NUMBERVALUE(Input!E157)),ROUND(Input!E157,0),Input!E157))</f>
        <v/>
      </c>
      <c r="G151" s="269" t="str">
        <f>IF(ISBLANK(Input!F157),"",(Input!F157))</f>
        <v/>
      </c>
      <c r="H151" t="str">
        <f>IF(Input!G157="","",Input!G157)</f>
        <v/>
      </c>
      <c r="I151" t="str">
        <f>IF(Input!H157="","",Input!H157)</f>
        <v/>
      </c>
      <c r="J151" t="str">
        <f>IFERROR(IF(Input!I157="","",IF(VLOOKUP(Input!D157,'Measure List'!$A$2:$D$5000,4,FALSE)="Residential","",Input!I157)),"")</f>
        <v/>
      </c>
      <c r="K151" t="str">
        <f>IF(Input!J157="","",Input!J157)</f>
        <v/>
      </c>
      <c r="L151" t="str">
        <f>IF(Input!K157="","",Input!K157)</f>
        <v/>
      </c>
      <c r="M151" t="str">
        <f>IF(Input!L157="","",Input!L157)</f>
        <v/>
      </c>
      <c r="N151" s="304" t="str">
        <f>IF(Input!M157="","",Input!M157)</f>
        <v/>
      </c>
      <c r="O151" t="str">
        <f>IF(Input!N157="","",IF(_xlfn.NUMBERVALUE(Input!N157)=0,"",_xlfn.NUMBERVALUE(Input!N157)))</f>
        <v/>
      </c>
      <c r="P151" t="str">
        <f>IF(Input!O157="","",_xlfn.NUMBERVALUE(Input!O157))</f>
        <v/>
      </c>
      <c r="Q151" t="str">
        <f>IF(Input!P157="","",Input!P157)</f>
        <v/>
      </c>
      <c r="R151" t="str">
        <f>IF(Input!Q157="","",Input!Q157)</f>
        <v/>
      </c>
      <c r="S151" t="str">
        <f>IF(Input!R157="","",_xlfn.NUMBERVALUE(Input!R157))</f>
        <v/>
      </c>
      <c r="T151" t="str">
        <f>IF(Input!S157="","",Input!S157)</f>
        <v/>
      </c>
      <c r="U151" t="str">
        <f>IF(Input!T157="","",_xlfn.NUMBERVALUE(Input!T157))</f>
        <v/>
      </c>
      <c r="V151" t="str">
        <f>IF(Input!U157="","",(Input!U157))</f>
        <v/>
      </c>
      <c r="W151" t="str">
        <f>IF(Input!V157="","",_xlfn.NUMBERVALUE(Input!V157))</f>
        <v/>
      </c>
      <c r="X151" t="str">
        <f>IF(Input!W157="","",_xlfn.NUMBERVALUE(Input!W157))</f>
        <v/>
      </c>
      <c r="Y151" t="str">
        <f>IF(Input!X157="","",_xlfn.NUMBERVALUE(Input!X157))</f>
        <v/>
      </c>
      <c r="Z151" t="str">
        <f>IF(Input!Y157="","",_xlfn.NUMBERVALUE(Input!Y157))</f>
        <v/>
      </c>
    </row>
    <row r="152" spans="1:26" x14ac:dyDescent="0.25">
      <c r="A152" s="257" t="str">
        <f>IF(ISERROR(Input!A158),"",Input!A158)</f>
        <v/>
      </c>
      <c r="B152" t="str">
        <f t="shared" si="2"/>
        <v/>
      </c>
      <c r="C152" t="str">
        <f>IF(ISERROR(Input!B158),"",IF(Input!B158="","",Input!B158))</f>
        <v/>
      </c>
      <c r="D152" t="str">
        <f>IF(ISERROR(IF(Input!C158="","",Input!C158*1)),"",IF(Input!C158="","",Input!C158*1))</f>
        <v/>
      </c>
      <c r="E152" t="str">
        <f>IF(ISERROR(IF(Input!D158="","",Input!D158)),"",IF(Input!D158="","",Input!D158))</f>
        <v/>
      </c>
      <c r="F152" t="str">
        <f>IF(Input!E158="","",IF(ISNUMBER(_xlfn.NUMBERVALUE(Input!E158)),ROUND(Input!E158,0),Input!E158))</f>
        <v/>
      </c>
      <c r="G152" s="269" t="str">
        <f>IF(ISBLANK(Input!F158),"",(Input!F158))</f>
        <v/>
      </c>
      <c r="H152" t="str">
        <f>IF(Input!G158="","",Input!G158)</f>
        <v/>
      </c>
      <c r="I152" t="str">
        <f>IF(Input!H158="","",Input!H158)</f>
        <v/>
      </c>
      <c r="J152" t="str">
        <f>IFERROR(IF(Input!I158="","",IF(VLOOKUP(Input!D158,'Measure List'!$A$2:$D$5000,4,FALSE)="Residential","",Input!I158)),"")</f>
        <v/>
      </c>
      <c r="K152" t="str">
        <f>IF(Input!J158="","",Input!J158)</f>
        <v/>
      </c>
      <c r="L152" t="str">
        <f>IF(Input!K158="","",Input!K158)</f>
        <v/>
      </c>
      <c r="M152" t="str">
        <f>IF(Input!L158="","",Input!L158)</f>
        <v/>
      </c>
      <c r="N152" s="304" t="str">
        <f>IF(Input!M158="","",Input!M158)</f>
        <v/>
      </c>
      <c r="O152" t="str">
        <f>IF(Input!N158="","",IF(_xlfn.NUMBERVALUE(Input!N158)=0,"",_xlfn.NUMBERVALUE(Input!N158)))</f>
        <v/>
      </c>
      <c r="P152" t="str">
        <f>IF(Input!O158="","",_xlfn.NUMBERVALUE(Input!O158))</f>
        <v/>
      </c>
      <c r="Q152" t="str">
        <f>IF(Input!P158="","",Input!P158)</f>
        <v/>
      </c>
      <c r="R152" t="str">
        <f>IF(Input!Q158="","",Input!Q158)</f>
        <v/>
      </c>
      <c r="S152" t="str">
        <f>IF(Input!R158="","",_xlfn.NUMBERVALUE(Input!R158))</f>
        <v/>
      </c>
      <c r="T152" t="str">
        <f>IF(Input!S158="","",Input!S158)</f>
        <v/>
      </c>
      <c r="U152" t="str">
        <f>IF(Input!T158="","",_xlfn.NUMBERVALUE(Input!T158))</f>
        <v/>
      </c>
      <c r="V152" t="str">
        <f>IF(Input!U158="","",(Input!U158))</f>
        <v/>
      </c>
      <c r="W152" t="str">
        <f>IF(Input!V158="","",_xlfn.NUMBERVALUE(Input!V158))</f>
        <v/>
      </c>
      <c r="X152" t="str">
        <f>IF(Input!W158="","",_xlfn.NUMBERVALUE(Input!W158))</f>
        <v/>
      </c>
      <c r="Y152" t="str">
        <f>IF(Input!X158="","",_xlfn.NUMBERVALUE(Input!X158))</f>
        <v/>
      </c>
      <c r="Z152" t="str">
        <f>IF(Input!Y158="","",_xlfn.NUMBERVALUE(Input!Y158))</f>
        <v/>
      </c>
    </row>
    <row r="153" spans="1:26" x14ac:dyDescent="0.25">
      <c r="A153" s="257" t="str">
        <f>IF(ISERROR(Input!A159),"",Input!A159)</f>
        <v/>
      </c>
      <c r="B153" t="str">
        <f t="shared" si="2"/>
        <v/>
      </c>
      <c r="C153" t="str">
        <f>IF(ISERROR(Input!B159),"",IF(Input!B159="","",Input!B159))</f>
        <v/>
      </c>
      <c r="D153" t="str">
        <f>IF(ISERROR(IF(Input!C159="","",Input!C159*1)),"",IF(Input!C159="","",Input!C159*1))</f>
        <v/>
      </c>
      <c r="E153" t="str">
        <f>IF(ISERROR(IF(Input!D159="","",Input!D159)),"",IF(Input!D159="","",Input!D159))</f>
        <v/>
      </c>
      <c r="F153" t="str">
        <f>IF(Input!E159="","",IF(ISNUMBER(_xlfn.NUMBERVALUE(Input!E159)),ROUND(Input!E159,0),Input!E159))</f>
        <v/>
      </c>
      <c r="G153" s="269" t="str">
        <f>IF(ISBLANK(Input!F159),"",(Input!F159))</f>
        <v/>
      </c>
      <c r="H153" t="str">
        <f>IF(Input!G159="","",Input!G159)</f>
        <v/>
      </c>
      <c r="I153" t="str">
        <f>IF(Input!H159="","",Input!H159)</f>
        <v/>
      </c>
      <c r="J153" t="str">
        <f>IFERROR(IF(Input!I159="","",IF(VLOOKUP(Input!D159,'Measure List'!$A$2:$D$5000,4,FALSE)="Residential","",Input!I159)),"")</f>
        <v/>
      </c>
      <c r="K153" t="str">
        <f>IF(Input!J159="","",Input!J159)</f>
        <v/>
      </c>
      <c r="L153" t="str">
        <f>IF(Input!K159="","",Input!K159)</f>
        <v/>
      </c>
      <c r="M153" t="str">
        <f>IF(Input!L159="","",Input!L159)</f>
        <v/>
      </c>
      <c r="N153" s="304" t="str">
        <f>IF(Input!M159="","",Input!M159)</f>
        <v/>
      </c>
      <c r="O153" t="str">
        <f>IF(Input!N159="","",IF(_xlfn.NUMBERVALUE(Input!N159)=0,"",_xlfn.NUMBERVALUE(Input!N159)))</f>
        <v/>
      </c>
      <c r="P153" t="str">
        <f>IF(Input!O159="","",_xlfn.NUMBERVALUE(Input!O159))</f>
        <v/>
      </c>
      <c r="Q153" t="str">
        <f>IF(Input!P159="","",Input!P159)</f>
        <v/>
      </c>
      <c r="R153" t="str">
        <f>IF(Input!Q159="","",Input!Q159)</f>
        <v/>
      </c>
      <c r="S153" t="str">
        <f>IF(Input!R159="","",_xlfn.NUMBERVALUE(Input!R159))</f>
        <v/>
      </c>
      <c r="T153" t="str">
        <f>IF(Input!S159="","",Input!S159)</f>
        <v/>
      </c>
      <c r="U153" t="str">
        <f>IF(Input!T159="","",_xlfn.NUMBERVALUE(Input!T159))</f>
        <v/>
      </c>
      <c r="V153" t="str">
        <f>IF(Input!U159="","",(Input!U159))</f>
        <v/>
      </c>
      <c r="W153" t="str">
        <f>IF(Input!V159="","",_xlfn.NUMBERVALUE(Input!V159))</f>
        <v/>
      </c>
      <c r="X153" t="str">
        <f>IF(Input!W159="","",_xlfn.NUMBERVALUE(Input!W159))</f>
        <v/>
      </c>
      <c r="Y153" t="str">
        <f>IF(Input!X159="","",_xlfn.NUMBERVALUE(Input!X159))</f>
        <v/>
      </c>
      <c r="Z153" t="str">
        <f>IF(Input!Y159="","",_xlfn.NUMBERVALUE(Input!Y159))</f>
        <v/>
      </c>
    </row>
    <row r="154" spans="1:26" x14ac:dyDescent="0.25">
      <c r="A154" s="257" t="str">
        <f>IF(ISERROR(Input!A160),"",Input!A160)</f>
        <v/>
      </c>
      <c r="B154" t="str">
        <f t="shared" si="2"/>
        <v/>
      </c>
      <c r="C154" t="str">
        <f>IF(ISERROR(Input!B160),"",IF(Input!B160="","",Input!B160))</f>
        <v/>
      </c>
      <c r="D154" t="str">
        <f>IF(ISERROR(IF(Input!C160="","",Input!C160*1)),"",IF(Input!C160="","",Input!C160*1))</f>
        <v/>
      </c>
      <c r="E154" t="str">
        <f>IF(ISERROR(IF(Input!D160="","",Input!D160)),"",IF(Input!D160="","",Input!D160))</f>
        <v/>
      </c>
      <c r="F154" t="str">
        <f>IF(Input!E160="","",IF(ISNUMBER(_xlfn.NUMBERVALUE(Input!E160)),ROUND(Input!E160,0),Input!E160))</f>
        <v/>
      </c>
      <c r="G154" s="269" t="str">
        <f>IF(ISBLANK(Input!F160),"",(Input!F160))</f>
        <v/>
      </c>
      <c r="H154" t="str">
        <f>IF(Input!G160="","",Input!G160)</f>
        <v/>
      </c>
      <c r="I154" t="str">
        <f>IF(Input!H160="","",Input!H160)</f>
        <v/>
      </c>
      <c r="J154" t="str">
        <f>IFERROR(IF(Input!I160="","",IF(VLOOKUP(Input!D160,'Measure List'!$A$2:$D$5000,4,FALSE)="Residential","",Input!I160)),"")</f>
        <v/>
      </c>
      <c r="K154" t="str">
        <f>IF(Input!J160="","",Input!J160)</f>
        <v/>
      </c>
      <c r="L154" t="str">
        <f>IF(Input!K160="","",Input!K160)</f>
        <v/>
      </c>
      <c r="M154" t="str">
        <f>IF(Input!L160="","",Input!L160)</f>
        <v/>
      </c>
      <c r="N154" s="304" t="str">
        <f>IF(Input!M160="","",Input!M160)</f>
        <v/>
      </c>
      <c r="O154" t="str">
        <f>IF(Input!N160="","",IF(_xlfn.NUMBERVALUE(Input!N160)=0,"",_xlfn.NUMBERVALUE(Input!N160)))</f>
        <v/>
      </c>
      <c r="P154" t="str">
        <f>IF(Input!O160="","",_xlfn.NUMBERVALUE(Input!O160))</f>
        <v/>
      </c>
      <c r="Q154" t="str">
        <f>IF(Input!P160="","",Input!P160)</f>
        <v/>
      </c>
      <c r="R154" t="str">
        <f>IF(Input!Q160="","",Input!Q160)</f>
        <v/>
      </c>
      <c r="S154" t="str">
        <f>IF(Input!R160="","",_xlfn.NUMBERVALUE(Input!R160))</f>
        <v/>
      </c>
      <c r="T154" t="str">
        <f>IF(Input!S160="","",Input!S160)</f>
        <v/>
      </c>
      <c r="U154" t="str">
        <f>IF(Input!T160="","",_xlfn.NUMBERVALUE(Input!T160))</f>
        <v/>
      </c>
      <c r="V154" t="str">
        <f>IF(Input!U160="","",(Input!U160))</f>
        <v/>
      </c>
      <c r="W154" t="str">
        <f>IF(Input!V160="","",_xlfn.NUMBERVALUE(Input!V160))</f>
        <v/>
      </c>
      <c r="X154" t="str">
        <f>IF(Input!W160="","",_xlfn.NUMBERVALUE(Input!W160))</f>
        <v/>
      </c>
      <c r="Y154" t="str">
        <f>IF(Input!X160="","",_xlfn.NUMBERVALUE(Input!X160))</f>
        <v/>
      </c>
      <c r="Z154" t="str">
        <f>IF(Input!Y160="","",_xlfn.NUMBERVALUE(Input!Y160))</f>
        <v/>
      </c>
    </row>
    <row r="155" spans="1:26" x14ac:dyDescent="0.25">
      <c r="A155" s="257" t="str">
        <f>IF(ISERROR(Input!A161),"",Input!A161)</f>
        <v/>
      </c>
      <c r="B155" t="str">
        <f t="shared" si="2"/>
        <v/>
      </c>
      <c r="C155" t="str">
        <f>IF(ISERROR(Input!B161),"",IF(Input!B161="","",Input!B161))</f>
        <v/>
      </c>
      <c r="D155" t="str">
        <f>IF(ISERROR(IF(Input!C161="","",Input!C161*1)),"",IF(Input!C161="","",Input!C161*1))</f>
        <v/>
      </c>
      <c r="E155" t="str">
        <f>IF(ISERROR(IF(Input!D161="","",Input!D161)),"",IF(Input!D161="","",Input!D161))</f>
        <v/>
      </c>
      <c r="F155" t="str">
        <f>IF(Input!E161="","",IF(ISNUMBER(_xlfn.NUMBERVALUE(Input!E161)),ROUND(Input!E161,0),Input!E161))</f>
        <v/>
      </c>
      <c r="G155" s="269" t="str">
        <f>IF(ISBLANK(Input!F161),"",(Input!F161))</f>
        <v/>
      </c>
      <c r="H155" t="str">
        <f>IF(Input!G161="","",Input!G161)</f>
        <v/>
      </c>
      <c r="I155" t="str">
        <f>IF(Input!H161="","",Input!H161)</f>
        <v/>
      </c>
      <c r="J155" t="str">
        <f>IFERROR(IF(Input!I161="","",IF(VLOOKUP(Input!D161,'Measure List'!$A$2:$D$5000,4,FALSE)="Residential","",Input!I161)),"")</f>
        <v/>
      </c>
      <c r="K155" t="str">
        <f>IF(Input!J161="","",Input!J161)</f>
        <v/>
      </c>
      <c r="L155" t="str">
        <f>IF(Input!K161="","",Input!K161)</f>
        <v/>
      </c>
      <c r="M155" t="str">
        <f>IF(Input!L161="","",Input!L161)</f>
        <v/>
      </c>
      <c r="N155" s="304" t="str">
        <f>IF(Input!M161="","",Input!M161)</f>
        <v/>
      </c>
      <c r="O155" t="str">
        <f>IF(Input!N161="","",IF(_xlfn.NUMBERVALUE(Input!N161)=0,"",_xlfn.NUMBERVALUE(Input!N161)))</f>
        <v/>
      </c>
      <c r="P155" t="str">
        <f>IF(Input!O161="","",_xlfn.NUMBERVALUE(Input!O161))</f>
        <v/>
      </c>
      <c r="Q155" t="str">
        <f>IF(Input!P161="","",Input!P161)</f>
        <v/>
      </c>
      <c r="R155" t="str">
        <f>IF(Input!Q161="","",Input!Q161)</f>
        <v/>
      </c>
      <c r="S155" t="str">
        <f>IF(Input!R161="","",_xlfn.NUMBERVALUE(Input!R161))</f>
        <v/>
      </c>
      <c r="T155" t="str">
        <f>IF(Input!S161="","",Input!S161)</f>
        <v/>
      </c>
      <c r="U155" t="str">
        <f>IF(Input!T161="","",_xlfn.NUMBERVALUE(Input!T161))</f>
        <v/>
      </c>
      <c r="V155" t="str">
        <f>IF(Input!U161="","",(Input!U161))</f>
        <v/>
      </c>
      <c r="W155" t="str">
        <f>IF(Input!V161="","",_xlfn.NUMBERVALUE(Input!V161))</f>
        <v/>
      </c>
      <c r="X155" t="str">
        <f>IF(Input!W161="","",_xlfn.NUMBERVALUE(Input!W161))</f>
        <v/>
      </c>
      <c r="Y155" t="str">
        <f>IF(Input!X161="","",_xlfn.NUMBERVALUE(Input!X161))</f>
        <v/>
      </c>
      <c r="Z155" t="str">
        <f>IF(Input!Y161="","",_xlfn.NUMBERVALUE(Input!Y161))</f>
        <v/>
      </c>
    </row>
    <row r="156" spans="1:26" x14ac:dyDescent="0.25">
      <c r="A156" s="257" t="str">
        <f>IF(ISERROR(Input!A162),"",Input!A162)</f>
        <v/>
      </c>
      <c r="B156" t="str">
        <f t="shared" si="2"/>
        <v/>
      </c>
      <c r="C156" t="str">
        <f>IF(ISERROR(Input!B162),"",IF(Input!B162="","",Input!B162))</f>
        <v/>
      </c>
      <c r="D156" t="str">
        <f>IF(ISERROR(IF(Input!C162="","",Input!C162*1)),"",IF(Input!C162="","",Input!C162*1))</f>
        <v/>
      </c>
      <c r="E156" t="str">
        <f>IF(ISERROR(IF(Input!D162="","",Input!D162)),"",IF(Input!D162="","",Input!D162))</f>
        <v/>
      </c>
      <c r="F156" t="str">
        <f>IF(Input!E162="","",IF(ISNUMBER(_xlfn.NUMBERVALUE(Input!E162)),ROUND(Input!E162,0),Input!E162))</f>
        <v/>
      </c>
      <c r="G156" s="269" t="str">
        <f>IF(ISBLANK(Input!F162),"",(Input!F162))</f>
        <v/>
      </c>
      <c r="H156" t="str">
        <f>IF(Input!G162="","",Input!G162)</f>
        <v/>
      </c>
      <c r="I156" t="str">
        <f>IF(Input!H162="","",Input!H162)</f>
        <v/>
      </c>
      <c r="J156" t="str">
        <f>IFERROR(IF(Input!I162="","",IF(VLOOKUP(Input!D162,'Measure List'!$A$2:$D$5000,4,FALSE)="Residential","",Input!I162)),"")</f>
        <v/>
      </c>
      <c r="K156" t="str">
        <f>IF(Input!J162="","",Input!J162)</f>
        <v/>
      </c>
      <c r="L156" t="str">
        <f>IF(Input!K162="","",Input!K162)</f>
        <v/>
      </c>
      <c r="M156" t="str">
        <f>IF(Input!L162="","",Input!L162)</f>
        <v/>
      </c>
      <c r="N156" s="304" t="str">
        <f>IF(Input!M162="","",Input!M162)</f>
        <v/>
      </c>
      <c r="O156" t="str">
        <f>IF(Input!N162="","",IF(_xlfn.NUMBERVALUE(Input!N162)=0,"",_xlfn.NUMBERVALUE(Input!N162)))</f>
        <v/>
      </c>
      <c r="P156" t="str">
        <f>IF(Input!O162="","",_xlfn.NUMBERVALUE(Input!O162))</f>
        <v/>
      </c>
      <c r="Q156" t="str">
        <f>IF(Input!P162="","",Input!P162)</f>
        <v/>
      </c>
      <c r="R156" t="str">
        <f>IF(Input!Q162="","",Input!Q162)</f>
        <v/>
      </c>
      <c r="S156" t="str">
        <f>IF(Input!R162="","",_xlfn.NUMBERVALUE(Input!R162))</f>
        <v/>
      </c>
      <c r="T156" t="str">
        <f>IF(Input!S162="","",Input!S162)</f>
        <v/>
      </c>
      <c r="U156" t="str">
        <f>IF(Input!T162="","",_xlfn.NUMBERVALUE(Input!T162))</f>
        <v/>
      </c>
      <c r="V156" t="str">
        <f>IF(Input!U162="","",(Input!U162))</f>
        <v/>
      </c>
      <c r="W156" t="str">
        <f>IF(Input!V162="","",_xlfn.NUMBERVALUE(Input!V162))</f>
        <v/>
      </c>
      <c r="X156" t="str">
        <f>IF(Input!W162="","",_xlfn.NUMBERVALUE(Input!W162))</f>
        <v/>
      </c>
      <c r="Y156" t="str">
        <f>IF(Input!X162="","",_xlfn.NUMBERVALUE(Input!X162))</f>
        <v/>
      </c>
      <c r="Z156" t="str">
        <f>IF(Input!Y162="","",_xlfn.NUMBERVALUE(Input!Y162))</f>
        <v/>
      </c>
    </row>
    <row r="157" spans="1:26" x14ac:dyDescent="0.25">
      <c r="A157" s="257" t="str">
        <f>IF(ISERROR(Input!A163),"",Input!A163)</f>
        <v/>
      </c>
      <c r="B157" t="str">
        <f t="shared" si="2"/>
        <v/>
      </c>
      <c r="C157" t="str">
        <f>IF(ISERROR(Input!B163),"",IF(Input!B163="","",Input!B163))</f>
        <v/>
      </c>
      <c r="D157" t="str">
        <f>IF(ISERROR(IF(Input!C163="","",Input!C163*1)),"",IF(Input!C163="","",Input!C163*1))</f>
        <v/>
      </c>
      <c r="E157" t="str">
        <f>IF(ISERROR(IF(Input!D163="","",Input!D163)),"",IF(Input!D163="","",Input!D163))</f>
        <v/>
      </c>
      <c r="F157" t="str">
        <f>IF(Input!E163="","",IF(ISNUMBER(_xlfn.NUMBERVALUE(Input!E163)),ROUND(Input!E163,0),Input!E163))</f>
        <v/>
      </c>
      <c r="G157" s="269" t="str">
        <f>IF(ISBLANK(Input!F163),"",(Input!F163))</f>
        <v/>
      </c>
      <c r="H157" t="str">
        <f>IF(Input!G163="","",Input!G163)</f>
        <v/>
      </c>
      <c r="I157" t="str">
        <f>IF(Input!H163="","",Input!H163)</f>
        <v/>
      </c>
      <c r="J157" t="str">
        <f>IFERROR(IF(Input!I163="","",IF(VLOOKUP(Input!D163,'Measure List'!$A$2:$D$5000,4,FALSE)="Residential","",Input!I163)),"")</f>
        <v/>
      </c>
      <c r="K157" t="str">
        <f>IF(Input!J163="","",Input!J163)</f>
        <v/>
      </c>
      <c r="L157" t="str">
        <f>IF(Input!K163="","",Input!K163)</f>
        <v/>
      </c>
      <c r="M157" t="str">
        <f>IF(Input!L163="","",Input!L163)</f>
        <v/>
      </c>
      <c r="N157" s="304" t="str">
        <f>IF(Input!M163="","",Input!M163)</f>
        <v/>
      </c>
      <c r="O157" t="str">
        <f>IF(Input!N163="","",IF(_xlfn.NUMBERVALUE(Input!N163)=0,"",_xlfn.NUMBERVALUE(Input!N163)))</f>
        <v/>
      </c>
      <c r="P157" t="str">
        <f>IF(Input!O163="","",_xlfn.NUMBERVALUE(Input!O163))</f>
        <v/>
      </c>
      <c r="Q157" t="str">
        <f>IF(Input!P163="","",Input!P163)</f>
        <v/>
      </c>
      <c r="R157" t="str">
        <f>IF(Input!Q163="","",Input!Q163)</f>
        <v/>
      </c>
      <c r="S157" t="str">
        <f>IF(Input!R163="","",_xlfn.NUMBERVALUE(Input!R163))</f>
        <v/>
      </c>
      <c r="T157" t="str">
        <f>IF(Input!S163="","",Input!S163)</f>
        <v/>
      </c>
      <c r="U157" t="str">
        <f>IF(Input!T163="","",_xlfn.NUMBERVALUE(Input!T163))</f>
        <v/>
      </c>
      <c r="V157" t="str">
        <f>IF(Input!U163="","",(Input!U163))</f>
        <v/>
      </c>
      <c r="W157" t="str">
        <f>IF(Input!V163="","",_xlfn.NUMBERVALUE(Input!V163))</f>
        <v/>
      </c>
      <c r="X157" t="str">
        <f>IF(Input!W163="","",_xlfn.NUMBERVALUE(Input!W163))</f>
        <v/>
      </c>
      <c r="Y157" t="str">
        <f>IF(Input!X163="","",_xlfn.NUMBERVALUE(Input!X163))</f>
        <v/>
      </c>
      <c r="Z157" t="str">
        <f>IF(Input!Y163="","",_xlfn.NUMBERVALUE(Input!Y163))</f>
        <v/>
      </c>
    </row>
    <row r="158" spans="1:26" x14ac:dyDescent="0.25">
      <c r="A158" s="257" t="str">
        <f>IF(ISERROR(Input!A164),"",Input!A164)</f>
        <v/>
      </c>
      <c r="B158" t="str">
        <f t="shared" si="2"/>
        <v/>
      </c>
      <c r="C158" t="str">
        <f>IF(ISERROR(Input!B164),"",IF(Input!B164="","",Input!B164))</f>
        <v/>
      </c>
      <c r="D158" t="str">
        <f>IF(ISERROR(IF(Input!C164="","",Input!C164*1)),"",IF(Input!C164="","",Input!C164*1))</f>
        <v/>
      </c>
      <c r="E158" t="str">
        <f>IF(ISERROR(IF(Input!D164="","",Input!D164)),"",IF(Input!D164="","",Input!D164))</f>
        <v/>
      </c>
      <c r="F158" t="str">
        <f>IF(Input!E164="","",IF(ISNUMBER(_xlfn.NUMBERVALUE(Input!E164)),ROUND(Input!E164,0),Input!E164))</f>
        <v/>
      </c>
      <c r="G158" s="269" t="str">
        <f>IF(ISBLANK(Input!F164),"",(Input!F164))</f>
        <v/>
      </c>
      <c r="H158" t="str">
        <f>IF(Input!G164="","",Input!G164)</f>
        <v/>
      </c>
      <c r="I158" t="str">
        <f>IF(Input!H164="","",Input!H164)</f>
        <v/>
      </c>
      <c r="J158" t="str">
        <f>IFERROR(IF(Input!I164="","",IF(VLOOKUP(Input!D164,'Measure List'!$A$2:$D$5000,4,FALSE)="Residential","",Input!I164)),"")</f>
        <v/>
      </c>
      <c r="K158" t="str">
        <f>IF(Input!J164="","",Input!J164)</f>
        <v/>
      </c>
      <c r="L158" t="str">
        <f>IF(Input!K164="","",Input!K164)</f>
        <v/>
      </c>
      <c r="M158" t="str">
        <f>IF(Input!L164="","",Input!L164)</f>
        <v/>
      </c>
      <c r="N158" s="304" t="str">
        <f>IF(Input!M164="","",Input!M164)</f>
        <v/>
      </c>
      <c r="O158" t="str">
        <f>IF(Input!N164="","",IF(_xlfn.NUMBERVALUE(Input!N164)=0,"",_xlfn.NUMBERVALUE(Input!N164)))</f>
        <v/>
      </c>
      <c r="P158" t="str">
        <f>IF(Input!O164="","",_xlfn.NUMBERVALUE(Input!O164))</f>
        <v/>
      </c>
      <c r="Q158" t="str">
        <f>IF(Input!P164="","",Input!P164)</f>
        <v/>
      </c>
      <c r="R158" t="str">
        <f>IF(Input!Q164="","",Input!Q164)</f>
        <v/>
      </c>
      <c r="S158" t="str">
        <f>IF(Input!R164="","",_xlfn.NUMBERVALUE(Input!R164))</f>
        <v/>
      </c>
      <c r="T158" t="str">
        <f>IF(Input!S164="","",Input!S164)</f>
        <v/>
      </c>
      <c r="U158" t="str">
        <f>IF(Input!T164="","",_xlfn.NUMBERVALUE(Input!T164))</f>
        <v/>
      </c>
      <c r="V158" t="str">
        <f>IF(Input!U164="","",(Input!U164))</f>
        <v/>
      </c>
      <c r="W158" t="str">
        <f>IF(Input!V164="","",_xlfn.NUMBERVALUE(Input!V164))</f>
        <v/>
      </c>
      <c r="X158" t="str">
        <f>IF(Input!W164="","",_xlfn.NUMBERVALUE(Input!W164))</f>
        <v/>
      </c>
      <c r="Y158" t="str">
        <f>IF(Input!X164="","",_xlfn.NUMBERVALUE(Input!X164))</f>
        <v/>
      </c>
      <c r="Z158" t="str">
        <f>IF(Input!Y164="","",_xlfn.NUMBERVALUE(Input!Y164))</f>
        <v/>
      </c>
    </row>
    <row r="159" spans="1:26" x14ac:dyDescent="0.25">
      <c r="A159" s="257" t="str">
        <f>IF(ISERROR(Input!A165),"",Input!A165)</f>
        <v/>
      </c>
      <c r="B159" t="str">
        <f t="shared" si="2"/>
        <v/>
      </c>
      <c r="C159" t="str">
        <f>IF(ISERROR(Input!B165),"",IF(Input!B165="","",Input!B165))</f>
        <v/>
      </c>
      <c r="D159" t="str">
        <f>IF(ISERROR(IF(Input!C165="","",Input!C165*1)),"",IF(Input!C165="","",Input!C165*1))</f>
        <v/>
      </c>
      <c r="E159" t="str">
        <f>IF(ISERROR(IF(Input!D165="","",Input!D165)),"",IF(Input!D165="","",Input!D165))</f>
        <v/>
      </c>
      <c r="F159" t="str">
        <f>IF(Input!E165="","",IF(ISNUMBER(_xlfn.NUMBERVALUE(Input!E165)),ROUND(Input!E165,0),Input!E165))</f>
        <v/>
      </c>
      <c r="G159" s="269" t="str">
        <f>IF(ISBLANK(Input!F165),"",(Input!F165))</f>
        <v/>
      </c>
      <c r="H159" t="str">
        <f>IF(Input!G165="","",Input!G165)</f>
        <v/>
      </c>
      <c r="I159" t="str">
        <f>IF(Input!H165="","",Input!H165)</f>
        <v/>
      </c>
      <c r="J159" t="str">
        <f>IFERROR(IF(Input!I165="","",IF(VLOOKUP(Input!D165,'Measure List'!$A$2:$D$5000,4,FALSE)="Residential","",Input!I165)),"")</f>
        <v/>
      </c>
      <c r="K159" t="str">
        <f>IF(Input!J165="","",Input!J165)</f>
        <v/>
      </c>
      <c r="L159" t="str">
        <f>IF(Input!K165="","",Input!K165)</f>
        <v/>
      </c>
      <c r="M159" t="str">
        <f>IF(Input!L165="","",Input!L165)</f>
        <v/>
      </c>
      <c r="N159" s="304" t="str">
        <f>IF(Input!M165="","",Input!M165)</f>
        <v/>
      </c>
      <c r="O159" t="str">
        <f>IF(Input!N165="","",IF(_xlfn.NUMBERVALUE(Input!N165)=0,"",_xlfn.NUMBERVALUE(Input!N165)))</f>
        <v/>
      </c>
      <c r="P159" t="str">
        <f>IF(Input!O165="","",_xlfn.NUMBERVALUE(Input!O165))</f>
        <v/>
      </c>
      <c r="Q159" t="str">
        <f>IF(Input!P165="","",Input!P165)</f>
        <v/>
      </c>
      <c r="R159" t="str">
        <f>IF(Input!Q165="","",Input!Q165)</f>
        <v/>
      </c>
      <c r="S159" t="str">
        <f>IF(Input!R165="","",_xlfn.NUMBERVALUE(Input!R165))</f>
        <v/>
      </c>
      <c r="T159" t="str">
        <f>IF(Input!S165="","",Input!S165)</f>
        <v/>
      </c>
      <c r="U159" t="str">
        <f>IF(Input!T165="","",_xlfn.NUMBERVALUE(Input!T165))</f>
        <v/>
      </c>
      <c r="V159" t="str">
        <f>IF(Input!U165="","",(Input!U165))</f>
        <v/>
      </c>
      <c r="W159" t="str">
        <f>IF(Input!V165="","",_xlfn.NUMBERVALUE(Input!V165))</f>
        <v/>
      </c>
      <c r="X159" t="str">
        <f>IF(Input!W165="","",_xlfn.NUMBERVALUE(Input!W165))</f>
        <v/>
      </c>
      <c r="Y159" t="str">
        <f>IF(Input!X165="","",_xlfn.NUMBERVALUE(Input!X165))</f>
        <v/>
      </c>
      <c r="Z159" t="str">
        <f>IF(Input!Y165="","",_xlfn.NUMBERVALUE(Input!Y165))</f>
        <v/>
      </c>
    </row>
    <row r="160" spans="1:26" x14ac:dyDescent="0.25">
      <c r="A160" s="257" t="str">
        <f>IF(ISERROR(Input!A166),"",Input!A166)</f>
        <v/>
      </c>
      <c r="B160" t="str">
        <f t="shared" si="2"/>
        <v/>
      </c>
      <c r="C160" t="str">
        <f>IF(ISERROR(Input!B166),"",IF(Input!B166="","",Input!B166))</f>
        <v/>
      </c>
      <c r="D160" t="str">
        <f>IF(ISERROR(IF(Input!C166="","",Input!C166*1)),"",IF(Input!C166="","",Input!C166*1))</f>
        <v/>
      </c>
      <c r="E160" t="str">
        <f>IF(ISERROR(IF(Input!D166="","",Input!D166)),"",IF(Input!D166="","",Input!D166))</f>
        <v/>
      </c>
      <c r="F160" t="str">
        <f>IF(Input!E166="","",IF(ISNUMBER(_xlfn.NUMBERVALUE(Input!E166)),ROUND(Input!E166,0),Input!E166))</f>
        <v/>
      </c>
      <c r="G160" s="269" t="str">
        <f>IF(ISBLANK(Input!F166),"",(Input!F166))</f>
        <v/>
      </c>
      <c r="H160" t="str">
        <f>IF(Input!G166="","",Input!G166)</f>
        <v/>
      </c>
      <c r="I160" t="str">
        <f>IF(Input!H166="","",Input!H166)</f>
        <v/>
      </c>
      <c r="J160" t="str">
        <f>IFERROR(IF(Input!I166="","",IF(VLOOKUP(Input!D166,'Measure List'!$A$2:$D$5000,4,FALSE)="Residential","",Input!I166)),"")</f>
        <v/>
      </c>
      <c r="K160" t="str">
        <f>IF(Input!J166="","",Input!J166)</f>
        <v/>
      </c>
      <c r="L160" t="str">
        <f>IF(Input!K166="","",Input!K166)</f>
        <v/>
      </c>
      <c r="M160" t="str">
        <f>IF(Input!L166="","",Input!L166)</f>
        <v/>
      </c>
      <c r="N160" s="304" t="str">
        <f>IF(Input!M166="","",Input!M166)</f>
        <v/>
      </c>
      <c r="O160" t="str">
        <f>IF(Input!N166="","",IF(_xlfn.NUMBERVALUE(Input!N166)=0,"",_xlfn.NUMBERVALUE(Input!N166)))</f>
        <v/>
      </c>
      <c r="P160" t="str">
        <f>IF(Input!O166="","",_xlfn.NUMBERVALUE(Input!O166))</f>
        <v/>
      </c>
      <c r="Q160" t="str">
        <f>IF(Input!P166="","",Input!P166)</f>
        <v/>
      </c>
      <c r="R160" t="str">
        <f>IF(Input!Q166="","",Input!Q166)</f>
        <v/>
      </c>
      <c r="S160" t="str">
        <f>IF(Input!R166="","",_xlfn.NUMBERVALUE(Input!R166))</f>
        <v/>
      </c>
      <c r="T160" t="str">
        <f>IF(Input!S166="","",Input!S166)</f>
        <v/>
      </c>
      <c r="U160" t="str">
        <f>IF(Input!T166="","",_xlfn.NUMBERVALUE(Input!T166))</f>
        <v/>
      </c>
      <c r="V160" t="str">
        <f>IF(Input!U166="","",(Input!U166))</f>
        <v/>
      </c>
      <c r="W160" t="str">
        <f>IF(Input!V166="","",_xlfn.NUMBERVALUE(Input!V166))</f>
        <v/>
      </c>
      <c r="X160" t="str">
        <f>IF(Input!W166="","",_xlfn.NUMBERVALUE(Input!W166))</f>
        <v/>
      </c>
      <c r="Y160" t="str">
        <f>IF(Input!X166="","",_xlfn.NUMBERVALUE(Input!X166))</f>
        <v/>
      </c>
      <c r="Z160" t="str">
        <f>IF(Input!Y166="","",_xlfn.NUMBERVALUE(Input!Y166))</f>
        <v/>
      </c>
    </row>
    <row r="161" spans="1:26" x14ac:dyDescent="0.25">
      <c r="A161" s="257" t="str">
        <f>IF(ISERROR(Input!A167),"",Input!A167)</f>
        <v/>
      </c>
      <c r="B161" t="str">
        <f t="shared" si="2"/>
        <v/>
      </c>
      <c r="C161" t="str">
        <f>IF(ISERROR(Input!B167),"",IF(Input!B167="","",Input!B167))</f>
        <v/>
      </c>
      <c r="D161" t="str">
        <f>IF(ISERROR(IF(Input!C167="","",Input!C167*1)),"",IF(Input!C167="","",Input!C167*1))</f>
        <v/>
      </c>
      <c r="E161" t="str">
        <f>IF(ISERROR(IF(Input!D167="","",Input!D167)),"",IF(Input!D167="","",Input!D167))</f>
        <v/>
      </c>
      <c r="F161" t="str">
        <f>IF(Input!E167="","",IF(ISNUMBER(_xlfn.NUMBERVALUE(Input!E167)),ROUND(Input!E167,0),Input!E167))</f>
        <v/>
      </c>
      <c r="G161" s="269" t="str">
        <f>IF(ISBLANK(Input!F167),"",(Input!F167))</f>
        <v/>
      </c>
      <c r="H161" t="str">
        <f>IF(Input!G167="","",Input!G167)</f>
        <v/>
      </c>
      <c r="I161" t="str">
        <f>IF(Input!H167="","",Input!H167)</f>
        <v/>
      </c>
      <c r="J161" t="str">
        <f>IFERROR(IF(Input!I167="","",IF(VLOOKUP(Input!D167,'Measure List'!$A$2:$D$5000,4,FALSE)="Residential","",Input!I167)),"")</f>
        <v/>
      </c>
      <c r="K161" t="str">
        <f>IF(Input!J167="","",Input!J167)</f>
        <v/>
      </c>
      <c r="L161" t="str">
        <f>IF(Input!K167="","",Input!K167)</f>
        <v/>
      </c>
      <c r="M161" t="str">
        <f>IF(Input!L167="","",Input!L167)</f>
        <v/>
      </c>
      <c r="N161" s="304" t="str">
        <f>IF(Input!M167="","",Input!M167)</f>
        <v/>
      </c>
      <c r="O161" t="str">
        <f>IF(Input!N167="","",IF(_xlfn.NUMBERVALUE(Input!N167)=0,"",_xlfn.NUMBERVALUE(Input!N167)))</f>
        <v/>
      </c>
      <c r="P161" t="str">
        <f>IF(Input!O167="","",_xlfn.NUMBERVALUE(Input!O167))</f>
        <v/>
      </c>
      <c r="Q161" t="str">
        <f>IF(Input!P167="","",Input!P167)</f>
        <v/>
      </c>
      <c r="R161" t="str">
        <f>IF(Input!Q167="","",Input!Q167)</f>
        <v/>
      </c>
      <c r="S161" t="str">
        <f>IF(Input!R167="","",_xlfn.NUMBERVALUE(Input!R167))</f>
        <v/>
      </c>
      <c r="T161" t="str">
        <f>IF(Input!S167="","",Input!S167)</f>
        <v/>
      </c>
      <c r="U161" t="str">
        <f>IF(Input!T167="","",_xlfn.NUMBERVALUE(Input!T167))</f>
        <v/>
      </c>
      <c r="V161" t="str">
        <f>IF(Input!U167="","",(Input!U167))</f>
        <v/>
      </c>
      <c r="W161" t="str">
        <f>IF(Input!V167="","",_xlfn.NUMBERVALUE(Input!V167))</f>
        <v/>
      </c>
      <c r="X161" t="str">
        <f>IF(Input!W167="","",_xlfn.NUMBERVALUE(Input!W167))</f>
        <v/>
      </c>
      <c r="Y161" t="str">
        <f>IF(Input!X167="","",_xlfn.NUMBERVALUE(Input!X167))</f>
        <v/>
      </c>
      <c r="Z161" t="str">
        <f>IF(Input!Y167="","",_xlfn.NUMBERVALUE(Input!Y167))</f>
        <v/>
      </c>
    </row>
    <row r="162" spans="1:26" x14ac:dyDescent="0.25">
      <c r="A162" s="257" t="str">
        <f>IF(ISERROR(Input!A168),"",Input!A168)</f>
        <v/>
      </c>
      <c r="B162" t="str">
        <f t="shared" si="2"/>
        <v/>
      </c>
      <c r="C162" t="str">
        <f>IF(ISERROR(Input!B168),"",IF(Input!B168="","",Input!B168))</f>
        <v/>
      </c>
      <c r="D162" t="str">
        <f>IF(ISERROR(IF(Input!C168="","",Input!C168*1)),"",IF(Input!C168="","",Input!C168*1))</f>
        <v/>
      </c>
      <c r="E162" t="str">
        <f>IF(ISERROR(IF(Input!D168="","",Input!D168)),"",IF(Input!D168="","",Input!D168))</f>
        <v/>
      </c>
      <c r="F162" t="str">
        <f>IF(Input!E168="","",IF(ISNUMBER(_xlfn.NUMBERVALUE(Input!E168)),ROUND(Input!E168,0),Input!E168))</f>
        <v/>
      </c>
      <c r="G162" s="269" t="str">
        <f>IF(ISBLANK(Input!F168),"",(Input!F168))</f>
        <v/>
      </c>
      <c r="H162" t="str">
        <f>IF(Input!G168="","",Input!G168)</f>
        <v/>
      </c>
      <c r="I162" t="str">
        <f>IF(Input!H168="","",Input!H168)</f>
        <v/>
      </c>
      <c r="J162" t="str">
        <f>IFERROR(IF(Input!I168="","",IF(VLOOKUP(Input!D168,'Measure List'!$A$2:$D$5000,4,FALSE)="Residential","",Input!I168)),"")</f>
        <v/>
      </c>
      <c r="K162" t="str">
        <f>IF(Input!J168="","",Input!J168)</f>
        <v/>
      </c>
      <c r="L162" t="str">
        <f>IF(Input!K168="","",Input!K168)</f>
        <v/>
      </c>
      <c r="M162" t="str">
        <f>IF(Input!L168="","",Input!L168)</f>
        <v/>
      </c>
      <c r="N162" s="304" t="str">
        <f>IF(Input!M168="","",Input!M168)</f>
        <v/>
      </c>
      <c r="O162" t="str">
        <f>IF(Input!N168="","",IF(_xlfn.NUMBERVALUE(Input!N168)=0,"",_xlfn.NUMBERVALUE(Input!N168)))</f>
        <v/>
      </c>
      <c r="P162" t="str">
        <f>IF(Input!O168="","",_xlfn.NUMBERVALUE(Input!O168))</f>
        <v/>
      </c>
      <c r="Q162" t="str">
        <f>IF(Input!P168="","",Input!P168)</f>
        <v/>
      </c>
      <c r="R162" t="str">
        <f>IF(Input!Q168="","",Input!Q168)</f>
        <v/>
      </c>
      <c r="S162" t="str">
        <f>IF(Input!R168="","",_xlfn.NUMBERVALUE(Input!R168))</f>
        <v/>
      </c>
      <c r="T162" t="str">
        <f>IF(Input!S168="","",Input!S168)</f>
        <v/>
      </c>
      <c r="U162" t="str">
        <f>IF(Input!T168="","",_xlfn.NUMBERVALUE(Input!T168))</f>
        <v/>
      </c>
      <c r="V162" t="str">
        <f>IF(Input!U168="","",(Input!U168))</f>
        <v/>
      </c>
      <c r="W162" t="str">
        <f>IF(Input!V168="","",_xlfn.NUMBERVALUE(Input!V168))</f>
        <v/>
      </c>
      <c r="X162" t="str">
        <f>IF(Input!W168="","",_xlfn.NUMBERVALUE(Input!W168))</f>
        <v/>
      </c>
      <c r="Y162" t="str">
        <f>IF(Input!X168="","",_xlfn.NUMBERVALUE(Input!X168))</f>
        <v/>
      </c>
      <c r="Z162" t="str">
        <f>IF(Input!Y168="","",_xlfn.NUMBERVALUE(Input!Y168))</f>
        <v/>
      </c>
    </row>
    <row r="163" spans="1:26" x14ac:dyDescent="0.25">
      <c r="A163" s="257" t="str">
        <f>IF(ISERROR(Input!A169),"",Input!A169)</f>
        <v/>
      </c>
      <c r="B163" t="str">
        <f t="shared" si="2"/>
        <v/>
      </c>
      <c r="C163" t="str">
        <f>IF(ISERROR(Input!B169),"",IF(Input!B169="","",Input!B169))</f>
        <v/>
      </c>
      <c r="D163" t="str">
        <f>IF(ISERROR(IF(Input!C169="","",Input!C169*1)),"",IF(Input!C169="","",Input!C169*1))</f>
        <v/>
      </c>
      <c r="E163" t="str">
        <f>IF(ISERROR(IF(Input!D169="","",Input!D169)),"",IF(Input!D169="","",Input!D169))</f>
        <v/>
      </c>
      <c r="F163" t="str">
        <f>IF(Input!E169="","",IF(ISNUMBER(_xlfn.NUMBERVALUE(Input!E169)),ROUND(Input!E169,0),Input!E169))</f>
        <v/>
      </c>
      <c r="G163" s="269" t="str">
        <f>IF(ISBLANK(Input!F169),"",(Input!F169))</f>
        <v/>
      </c>
      <c r="H163" t="str">
        <f>IF(Input!G169="","",Input!G169)</f>
        <v/>
      </c>
      <c r="I163" t="str">
        <f>IF(Input!H169="","",Input!H169)</f>
        <v/>
      </c>
      <c r="J163" t="str">
        <f>IFERROR(IF(Input!I169="","",IF(VLOOKUP(Input!D169,'Measure List'!$A$2:$D$5000,4,FALSE)="Residential","",Input!I169)),"")</f>
        <v/>
      </c>
      <c r="K163" t="str">
        <f>IF(Input!J169="","",Input!J169)</f>
        <v/>
      </c>
      <c r="L163" t="str">
        <f>IF(Input!K169="","",Input!K169)</f>
        <v/>
      </c>
      <c r="M163" t="str">
        <f>IF(Input!L169="","",Input!L169)</f>
        <v/>
      </c>
      <c r="N163" s="304" t="str">
        <f>IF(Input!M169="","",Input!M169)</f>
        <v/>
      </c>
      <c r="O163" t="str">
        <f>IF(Input!N169="","",IF(_xlfn.NUMBERVALUE(Input!N169)=0,"",_xlfn.NUMBERVALUE(Input!N169)))</f>
        <v/>
      </c>
      <c r="P163" t="str">
        <f>IF(Input!O169="","",_xlfn.NUMBERVALUE(Input!O169))</f>
        <v/>
      </c>
      <c r="Q163" t="str">
        <f>IF(Input!P169="","",Input!P169)</f>
        <v/>
      </c>
      <c r="R163" t="str">
        <f>IF(Input!Q169="","",Input!Q169)</f>
        <v/>
      </c>
      <c r="S163" t="str">
        <f>IF(Input!R169="","",_xlfn.NUMBERVALUE(Input!R169))</f>
        <v/>
      </c>
      <c r="T163" t="str">
        <f>IF(Input!S169="","",Input!S169)</f>
        <v/>
      </c>
      <c r="U163" t="str">
        <f>IF(Input!T169="","",_xlfn.NUMBERVALUE(Input!T169))</f>
        <v/>
      </c>
      <c r="V163" t="str">
        <f>IF(Input!U169="","",(Input!U169))</f>
        <v/>
      </c>
      <c r="W163" t="str">
        <f>IF(Input!V169="","",_xlfn.NUMBERVALUE(Input!V169))</f>
        <v/>
      </c>
      <c r="X163" t="str">
        <f>IF(Input!W169="","",_xlfn.NUMBERVALUE(Input!W169))</f>
        <v/>
      </c>
      <c r="Y163" t="str">
        <f>IF(Input!X169="","",_xlfn.NUMBERVALUE(Input!X169))</f>
        <v/>
      </c>
      <c r="Z163" t="str">
        <f>IF(Input!Y169="","",_xlfn.NUMBERVALUE(Input!Y169))</f>
        <v/>
      </c>
    </row>
    <row r="164" spans="1:26" x14ac:dyDescent="0.25">
      <c r="A164" s="257" t="str">
        <f>IF(ISERROR(Input!A170),"",Input!A170)</f>
        <v/>
      </c>
      <c r="B164" t="str">
        <f t="shared" si="2"/>
        <v/>
      </c>
      <c r="C164" t="str">
        <f>IF(ISERROR(Input!B170),"",IF(Input!B170="","",Input!B170))</f>
        <v/>
      </c>
      <c r="D164" t="str">
        <f>IF(ISERROR(IF(Input!C170="","",Input!C170*1)),"",IF(Input!C170="","",Input!C170*1))</f>
        <v/>
      </c>
      <c r="E164" t="str">
        <f>IF(ISERROR(IF(Input!D170="","",Input!D170)),"",IF(Input!D170="","",Input!D170))</f>
        <v/>
      </c>
      <c r="F164" t="str">
        <f>IF(Input!E170="","",IF(ISNUMBER(_xlfn.NUMBERVALUE(Input!E170)),ROUND(Input!E170,0),Input!E170))</f>
        <v/>
      </c>
      <c r="G164" s="269" t="str">
        <f>IF(ISBLANK(Input!F170),"",(Input!F170))</f>
        <v/>
      </c>
      <c r="H164" t="str">
        <f>IF(Input!G170="","",Input!G170)</f>
        <v/>
      </c>
      <c r="I164" t="str">
        <f>IF(Input!H170="","",Input!H170)</f>
        <v/>
      </c>
      <c r="J164" t="str">
        <f>IFERROR(IF(Input!I170="","",IF(VLOOKUP(Input!D170,'Measure List'!$A$2:$D$5000,4,FALSE)="Residential","",Input!I170)),"")</f>
        <v/>
      </c>
      <c r="K164" t="str">
        <f>IF(Input!J170="","",Input!J170)</f>
        <v/>
      </c>
      <c r="L164" t="str">
        <f>IF(Input!K170="","",Input!K170)</f>
        <v/>
      </c>
      <c r="M164" t="str">
        <f>IF(Input!L170="","",Input!L170)</f>
        <v/>
      </c>
      <c r="N164" s="304" t="str">
        <f>IF(Input!M170="","",Input!M170)</f>
        <v/>
      </c>
      <c r="O164" t="str">
        <f>IF(Input!N170="","",IF(_xlfn.NUMBERVALUE(Input!N170)=0,"",_xlfn.NUMBERVALUE(Input!N170)))</f>
        <v/>
      </c>
      <c r="P164" t="str">
        <f>IF(Input!O170="","",_xlfn.NUMBERVALUE(Input!O170))</f>
        <v/>
      </c>
      <c r="Q164" t="str">
        <f>IF(Input!P170="","",Input!P170)</f>
        <v/>
      </c>
      <c r="R164" t="str">
        <f>IF(Input!Q170="","",Input!Q170)</f>
        <v/>
      </c>
      <c r="S164" t="str">
        <f>IF(Input!R170="","",_xlfn.NUMBERVALUE(Input!R170))</f>
        <v/>
      </c>
      <c r="T164" t="str">
        <f>IF(Input!S170="","",Input!S170)</f>
        <v/>
      </c>
      <c r="U164" t="str">
        <f>IF(Input!T170="","",_xlfn.NUMBERVALUE(Input!T170))</f>
        <v/>
      </c>
      <c r="V164" t="str">
        <f>IF(Input!U170="","",(Input!U170))</f>
        <v/>
      </c>
      <c r="W164" t="str">
        <f>IF(Input!V170="","",_xlfn.NUMBERVALUE(Input!V170))</f>
        <v/>
      </c>
      <c r="X164" t="str">
        <f>IF(Input!W170="","",_xlfn.NUMBERVALUE(Input!W170))</f>
        <v/>
      </c>
      <c r="Y164" t="str">
        <f>IF(Input!X170="","",_xlfn.NUMBERVALUE(Input!X170))</f>
        <v/>
      </c>
      <c r="Z164" t="str">
        <f>IF(Input!Y170="","",_xlfn.NUMBERVALUE(Input!Y170))</f>
        <v/>
      </c>
    </row>
    <row r="165" spans="1:26" x14ac:dyDescent="0.25">
      <c r="A165" s="257" t="str">
        <f>IF(ISERROR(Input!A171),"",Input!A171)</f>
        <v/>
      </c>
      <c r="B165" t="str">
        <f t="shared" si="2"/>
        <v/>
      </c>
      <c r="C165" t="str">
        <f>IF(ISERROR(Input!B171),"",IF(Input!B171="","",Input!B171))</f>
        <v/>
      </c>
      <c r="D165" t="str">
        <f>IF(ISERROR(IF(Input!C171="","",Input!C171*1)),"",IF(Input!C171="","",Input!C171*1))</f>
        <v/>
      </c>
      <c r="E165" t="str">
        <f>IF(ISERROR(IF(Input!D171="","",Input!D171)),"",IF(Input!D171="","",Input!D171))</f>
        <v/>
      </c>
      <c r="F165" t="str">
        <f>IF(Input!E171="","",IF(ISNUMBER(_xlfn.NUMBERVALUE(Input!E171)),ROUND(Input!E171,0),Input!E171))</f>
        <v/>
      </c>
      <c r="G165" s="269" t="str">
        <f>IF(ISBLANK(Input!F171),"",(Input!F171))</f>
        <v/>
      </c>
      <c r="H165" t="str">
        <f>IF(Input!G171="","",Input!G171)</f>
        <v/>
      </c>
      <c r="I165" t="str">
        <f>IF(Input!H171="","",Input!H171)</f>
        <v/>
      </c>
      <c r="J165" t="str">
        <f>IFERROR(IF(Input!I171="","",IF(VLOOKUP(Input!D171,'Measure List'!$A$2:$D$5000,4,FALSE)="Residential","",Input!I171)),"")</f>
        <v/>
      </c>
      <c r="K165" t="str">
        <f>IF(Input!J171="","",Input!J171)</f>
        <v/>
      </c>
      <c r="L165" t="str">
        <f>IF(Input!K171="","",Input!K171)</f>
        <v/>
      </c>
      <c r="M165" t="str">
        <f>IF(Input!L171="","",Input!L171)</f>
        <v/>
      </c>
      <c r="N165" s="304" t="str">
        <f>IF(Input!M171="","",Input!M171)</f>
        <v/>
      </c>
      <c r="O165" t="str">
        <f>IF(Input!N171="","",IF(_xlfn.NUMBERVALUE(Input!N171)=0,"",_xlfn.NUMBERVALUE(Input!N171)))</f>
        <v/>
      </c>
      <c r="P165" t="str">
        <f>IF(Input!O171="","",_xlfn.NUMBERVALUE(Input!O171))</f>
        <v/>
      </c>
      <c r="Q165" t="str">
        <f>IF(Input!P171="","",Input!P171)</f>
        <v/>
      </c>
      <c r="R165" t="str">
        <f>IF(Input!Q171="","",Input!Q171)</f>
        <v/>
      </c>
      <c r="S165" t="str">
        <f>IF(Input!R171="","",_xlfn.NUMBERVALUE(Input!R171))</f>
        <v/>
      </c>
      <c r="T165" t="str">
        <f>IF(Input!S171="","",Input!S171)</f>
        <v/>
      </c>
      <c r="U165" t="str">
        <f>IF(Input!T171="","",_xlfn.NUMBERVALUE(Input!T171))</f>
        <v/>
      </c>
      <c r="V165" t="str">
        <f>IF(Input!U171="","",(Input!U171))</f>
        <v/>
      </c>
      <c r="W165" t="str">
        <f>IF(Input!V171="","",_xlfn.NUMBERVALUE(Input!V171))</f>
        <v/>
      </c>
      <c r="X165" t="str">
        <f>IF(Input!W171="","",_xlfn.NUMBERVALUE(Input!W171))</f>
        <v/>
      </c>
      <c r="Y165" t="str">
        <f>IF(Input!X171="","",_xlfn.NUMBERVALUE(Input!X171))</f>
        <v/>
      </c>
      <c r="Z165" t="str">
        <f>IF(Input!Y171="","",_xlfn.NUMBERVALUE(Input!Y171))</f>
        <v/>
      </c>
    </row>
    <row r="166" spans="1:26" x14ac:dyDescent="0.25">
      <c r="A166" s="257" t="str">
        <f>IF(ISERROR(Input!A172),"",Input!A172)</f>
        <v/>
      </c>
      <c r="B166" t="str">
        <f t="shared" si="2"/>
        <v/>
      </c>
      <c r="C166" t="str">
        <f>IF(ISERROR(Input!B172),"",IF(Input!B172="","",Input!B172))</f>
        <v/>
      </c>
      <c r="D166" t="str">
        <f>IF(ISERROR(IF(Input!C172="","",Input!C172*1)),"",IF(Input!C172="","",Input!C172*1))</f>
        <v/>
      </c>
      <c r="E166" t="str">
        <f>IF(ISERROR(IF(Input!D172="","",Input!D172)),"",IF(Input!D172="","",Input!D172))</f>
        <v/>
      </c>
      <c r="F166" t="str">
        <f>IF(Input!E172="","",IF(ISNUMBER(_xlfn.NUMBERVALUE(Input!E172)),ROUND(Input!E172,0),Input!E172))</f>
        <v/>
      </c>
      <c r="G166" s="269" t="str">
        <f>IF(ISBLANK(Input!F172),"",(Input!F172))</f>
        <v/>
      </c>
      <c r="H166" t="str">
        <f>IF(Input!G172="","",Input!G172)</f>
        <v/>
      </c>
      <c r="I166" t="str">
        <f>IF(Input!H172="","",Input!H172)</f>
        <v/>
      </c>
      <c r="J166" t="str">
        <f>IFERROR(IF(Input!I172="","",IF(VLOOKUP(Input!D172,'Measure List'!$A$2:$D$5000,4,FALSE)="Residential","",Input!I172)),"")</f>
        <v/>
      </c>
      <c r="K166" t="str">
        <f>IF(Input!J172="","",Input!J172)</f>
        <v/>
      </c>
      <c r="L166" t="str">
        <f>IF(Input!K172="","",Input!K172)</f>
        <v/>
      </c>
      <c r="M166" t="str">
        <f>IF(Input!L172="","",Input!L172)</f>
        <v/>
      </c>
      <c r="N166" s="304" t="str">
        <f>IF(Input!M172="","",Input!M172)</f>
        <v/>
      </c>
      <c r="O166" t="str">
        <f>IF(Input!N172="","",IF(_xlfn.NUMBERVALUE(Input!N172)=0,"",_xlfn.NUMBERVALUE(Input!N172)))</f>
        <v/>
      </c>
      <c r="P166" t="str">
        <f>IF(Input!O172="","",_xlfn.NUMBERVALUE(Input!O172))</f>
        <v/>
      </c>
      <c r="Q166" t="str">
        <f>IF(Input!P172="","",Input!P172)</f>
        <v/>
      </c>
      <c r="R166" t="str">
        <f>IF(Input!Q172="","",Input!Q172)</f>
        <v/>
      </c>
      <c r="S166" t="str">
        <f>IF(Input!R172="","",_xlfn.NUMBERVALUE(Input!R172))</f>
        <v/>
      </c>
      <c r="T166" t="str">
        <f>IF(Input!S172="","",Input!S172)</f>
        <v/>
      </c>
      <c r="U166" t="str">
        <f>IF(Input!T172="","",_xlfn.NUMBERVALUE(Input!T172))</f>
        <v/>
      </c>
      <c r="V166" t="str">
        <f>IF(Input!U172="","",(Input!U172))</f>
        <v/>
      </c>
      <c r="W166" t="str">
        <f>IF(Input!V172="","",_xlfn.NUMBERVALUE(Input!V172))</f>
        <v/>
      </c>
      <c r="X166" t="str">
        <f>IF(Input!W172="","",_xlfn.NUMBERVALUE(Input!W172))</f>
        <v/>
      </c>
      <c r="Y166" t="str">
        <f>IF(Input!X172="","",_xlfn.NUMBERVALUE(Input!X172))</f>
        <v/>
      </c>
      <c r="Z166" t="str">
        <f>IF(Input!Y172="","",_xlfn.NUMBERVALUE(Input!Y172))</f>
        <v/>
      </c>
    </row>
    <row r="167" spans="1:26" x14ac:dyDescent="0.25">
      <c r="A167" s="257" t="str">
        <f>IF(ISERROR(Input!A173),"",Input!A173)</f>
        <v/>
      </c>
      <c r="B167" t="str">
        <f t="shared" si="2"/>
        <v/>
      </c>
      <c r="C167" t="str">
        <f>IF(ISERROR(Input!B173),"",IF(Input!B173="","",Input!B173))</f>
        <v/>
      </c>
      <c r="D167" t="str">
        <f>IF(ISERROR(IF(Input!C173="","",Input!C173*1)),"",IF(Input!C173="","",Input!C173*1))</f>
        <v/>
      </c>
      <c r="E167" t="str">
        <f>IF(ISERROR(IF(Input!D173="","",Input!D173)),"",IF(Input!D173="","",Input!D173))</f>
        <v/>
      </c>
      <c r="F167" t="str">
        <f>IF(Input!E173="","",IF(ISNUMBER(_xlfn.NUMBERVALUE(Input!E173)),ROUND(Input!E173,0),Input!E173))</f>
        <v/>
      </c>
      <c r="G167" s="269" t="str">
        <f>IF(ISBLANK(Input!F173),"",(Input!F173))</f>
        <v/>
      </c>
      <c r="H167" t="str">
        <f>IF(Input!G173="","",Input!G173)</f>
        <v/>
      </c>
      <c r="I167" t="str">
        <f>IF(Input!H173="","",Input!H173)</f>
        <v/>
      </c>
      <c r="J167" t="str">
        <f>IFERROR(IF(Input!I173="","",IF(VLOOKUP(Input!D173,'Measure List'!$A$2:$D$5000,4,FALSE)="Residential","",Input!I173)),"")</f>
        <v/>
      </c>
      <c r="K167" t="str">
        <f>IF(Input!J173="","",Input!J173)</f>
        <v/>
      </c>
      <c r="L167" t="str">
        <f>IF(Input!K173="","",Input!K173)</f>
        <v/>
      </c>
      <c r="M167" t="str">
        <f>IF(Input!L173="","",Input!L173)</f>
        <v/>
      </c>
      <c r="N167" s="304" t="str">
        <f>IF(Input!M173="","",Input!M173)</f>
        <v/>
      </c>
      <c r="O167" t="str">
        <f>IF(Input!N173="","",IF(_xlfn.NUMBERVALUE(Input!N173)=0,"",_xlfn.NUMBERVALUE(Input!N173)))</f>
        <v/>
      </c>
      <c r="P167" t="str">
        <f>IF(Input!O173="","",_xlfn.NUMBERVALUE(Input!O173))</f>
        <v/>
      </c>
      <c r="Q167" t="str">
        <f>IF(Input!P173="","",Input!P173)</f>
        <v/>
      </c>
      <c r="R167" t="str">
        <f>IF(Input!Q173="","",Input!Q173)</f>
        <v/>
      </c>
      <c r="S167" t="str">
        <f>IF(Input!R173="","",_xlfn.NUMBERVALUE(Input!R173))</f>
        <v/>
      </c>
      <c r="T167" t="str">
        <f>IF(Input!S173="","",Input!S173)</f>
        <v/>
      </c>
      <c r="U167" t="str">
        <f>IF(Input!T173="","",_xlfn.NUMBERVALUE(Input!T173))</f>
        <v/>
      </c>
      <c r="V167" t="str">
        <f>IF(Input!U173="","",(Input!U173))</f>
        <v/>
      </c>
      <c r="W167" t="str">
        <f>IF(Input!V173="","",_xlfn.NUMBERVALUE(Input!V173))</f>
        <v/>
      </c>
      <c r="X167" t="str">
        <f>IF(Input!W173="","",_xlfn.NUMBERVALUE(Input!W173))</f>
        <v/>
      </c>
      <c r="Y167" t="str">
        <f>IF(Input!X173="","",_xlfn.NUMBERVALUE(Input!X173))</f>
        <v/>
      </c>
      <c r="Z167" t="str">
        <f>IF(Input!Y173="","",_xlfn.NUMBERVALUE(Input!Y173))</f>
        <v/>
      </c>
    </row>
    <row r="168" spans="1:26" x14ac:dyDescent="0.25">
      <c r="A168" s="257" t="str">
        <f>IF(ISERROR(Input!A174),"",Input!A174)</f>
        <v/>
      </c>
      <c r="B168" t="str">
        <f t="shared" si="2"/>
        <v/>
      </c>
      <c r="C168" t="str">
        <f>IF(ISERROR(Input!B174),"",IF(Input!B174="","",Input!B174))</f>
        <v/>
      </c>
      <c r="D168" t="str">
        <f>IF(ISERROR(IF(Input!C174="","",Input!C174*1)),"",IF(Input!C174="","",Input!C174*1))</f>
        <v/>
      </c>
      <c r="E168" t="str">
        <f>IF(ISERROR(IF(Input!D174="","",Input!D174)),"",IF(Input!D174="","",Input!D174))</f>
        <v/>
      </c>
      <c r="F168" t="str">
        <f>IF(Input!E174="","",IF(ISNUMBER(_xlfn.NUMBERVALUE(Input!E174)),ROUND(Input!E174,0),Input!E174))</f>
        <v/>
      </c>
      <c r="G168" s="269" t="str">
        <f>IF(ISBLANK(Input!F174),"",(Input!F174))</f>
        <v/>
      </c>
      <c r="H168" t="str">
        <f>IF(Input!G174="","",Input!G174)</f>
        <v/>
      </c>
      <c r="I168" t="str">
        <f>IF(Input!H174="","",Input!H174)</f>
        <v/>
      </c>
      <c r="J168" t="str">
        <f>IFERROR(IF(Input!I174="","",IF(VLOOKUP(Input!D174,'Measure List'!$A$2:$D$5000,4,FALSE)="Residential","",Input!I174)),"")</f>
        <v/>
      </c>
      <c r="K168" t="str">
        <f>IF(Input!J174="","",Input!J174)</f>
        <v/>
      </c>
      <c r="L168" t="str">
        <f>IF(Input!K174="","",Input!K174)</f>
        <v/>
      </c>
      <c r="M168" t="str">
        <f>IF(Input!L174="","",Input!L174)</f>
        <v/>
      </c>
      <c r="N168" s="304" t="str">
        <f>IF(Input!M174="","",Input!M174)</f>
        <v/>
      </c>
      <c r="O168" t="str">
        <f>IF(Input!N174="","",IF(_xlfn.NUMBERVALUE(Input!N174)=0,"",_xlfn.NUMBERVALUE(Input!N174)))</f>
        <v/>
      </c>
      <c r="P168" t="str">
        <f>IF(Input!O174="","",_xlfn.NUMBERVALUE(Input!O174))</f>
        <v/>
      </c>
      <c r="Q168" t="str">
        <f>IF(Input!P174="","",Input!P174)</f>
        <v/>
      </c>
      <c r="R168" t="str">
        <f>IF(Input!Q174="","",Input!Q174)</f>
        <v/>
      </c>
      <c r="S168" t="str">
        <f>IF(Input!R174="","",_xlfn.NUMBERVALUE(Input!R174))</f>
        <v/>
      </c>
      <c r="T168" t="str">
        <f>IF(Input!S174="","",Input!S174)</f>
        <v/>
      </c>
      <c r="U168" t="str">
        <f>IF(Input!T174="","",_xlfn.NUMBERVALUE(Input!T174))</f>
        <v/>
      </c>
      <c r="V168" t="str">
        <f>IF(Input!U174="","",(Input!U174))</f>
        <v/>
      </c>
      <c r="W168" t="str">
        <f>IF(Input!V174="","",_xlfn.NUMBERVALUE(Input!V174))</f>
        <v/>
      </c>
      <c r="X168" t="str">
        <f>IF(Input!W174="","",_xlfn.NUMBERVALUE(Input!W174))</f>
        <v/>
      </c>
      <c r="Y168" t="str">
        <f>IF(Input!X174="","",_xlfn.NUMBERVALUE(Input!X174))</f>
        <v/>
      </c>
      <c r="Z168" t="str">
        <f>IF(Input!Y174="","",_xlfn.NUMBERVALUE(Input!Y174))</f>
        <v/>
      </c>
    </row>
    <row r="169" spans="1:26" x14ac:dyDescent="0.25">
      <c r="A169" s="257" t="str">
        <f>IF(ISERROR(Input!A175),"",Input!A175)</f>
        <v/>
      </c>
      <c r="B169" t="str">
        <f t="shared" si="2"/>
        <v/>
      </c>
      <c r="C169" t="str">
        <f>IF(ISERROR(Input!B175),"",IF(Input!B175="","",Input!B175))</f>
        <v/>
      </c>
      <c r="D169" t="str">
        <f>IF(ISERROR(IF(Input!C175="","",Input!C175*1)),"",IF(Input!C175="","",Input!C175*1))</f>
        <v/>
      </c>
      <c r="E169" t="str">
        <f>IF(ISERROR(IF(Input!D175="","",Input!D175)),"",IF(Input!D175="","",Input!D175))</f>
        <v/>
      </c>
      <c r="F169" t="str">
        <f>IF(Input!E175="","",IF(ISNUMBER(_xlfn.NUMBERVALUE(Input!E175)),ROUND(Input!E175,0),Input!E175))</f>
        <v/>
      </c>
      <c r="G169" s="269" t="str">
        <f>IF(ISBLANK(Input!F175),"",(Input!F175))</f>
        <v/>
      </c>
      <c r="H169" t="str">
        <f>IF(Input!G175="","",Input!G175)</f>
        <v/>
      </c>
      <c r="I169" t="str">
        <f>IF(Input!H175="","",Input!H175)</f>
        <v/>
      </c>
      <c r="J169" t="str">
        <f>IFERROR(IF(Input!I175="","",IF(VLOOKUP(Input!D175,'Measure List'!$A$2:$D$5000,4,FALSE)="Residential","",Input!I175)),"")</f>
        <v/>
      </c>
      <c r="K169" t="str">
        <f>IF(Input!J175="","",Input!J175)</f>
        <v/>
      </c>
      <c r="L169" t="str">
        <f>IF(Input!K175="","",Input!K175)</f>
        <v/>
      </c>
      <c r="M169" t="str">
        <f>IF(Input!L175="","",Input!L175)</f>
        <v/>
      </c>
      <c r="N169" s="304" t="str">
        <f>IF(Input!M175="","",Input!M175)</f>
        <v/>
      </c>
      <c r="O169" t="str">
        <f>IF(Input!N175="","",IF(_xlfn.NUMBERVALUE(Input!N175)=0,"",_xlfn.NUMBERVALUE(Input!N175)))</f>
        <v/>
      </c>
      <c r="P169" t="str">
        <f>IF(Input!O175="","",_xlfn.NUMBERVALUE(Input!O175))</f>
        <v/>
      </c>
      <c r="Q169" t="str">
        <f>IF(Input!P175="","",Input!P175)</f>
        <v/>
      </c>
      <c r="R169" t="str">
        <f>IF(Input!Q175="","",Input!Q175)</f>
        <v/>
      </c>
      <c r="S169" t="str">
        <f>IF(Input!R175="","",_xlfn.NUMBERVALUE(Input!R175))</f>
        <v/>
      </c>
      <c r="T169" t="str">
        <f>IF(Input!S175="","",Input!S175)</f>
        <v/>
      </c>
      <c r="U169" t="str">
        <f>IF(Input!T175="","",_xlfn.NUMBERVALUE(Input!T175))</f>
        <v/>
      </c>
      <c r="V169" t="str">
        <f>IF(Input!U175="","",(Input!U175))</f>
        <v/>
      </c>
      <c r="W169" t="str">
        <f>IF(Input!V175="","",_xlfn.NUMBERVALUE(Input!V175))</f>
        <v/>
      </c>
      <c r="X169" t="str">
        <f>IF(Input!W175="","",_xlfn.NUMBERVALUE(Input!W175))</f>
        <v/>
      </c>
      <c r="Y169" t="str">
        <f>IF(Input!X175="","",_xlfn.NUMBERVALUE(Input!X175))</f>
        <v/>
      </c>
      <c r="Z169" t="str">
        <f>IF(Input!Y175="","",_xlfn.NUMBERVALUE(Input!Y175))</f>
        <v/>
      </c>
    </row>
    <row r="170" spans="1:26" x14ac:dyDescent="0.25">
      <c r="A170" s="257" t="str">
        <f>IF(ISERROR(Input!A176),"",Input!A176)</f>
        <v/>
      </c>
      <c r="B170" t="str">
        <f t="shared" si="2"/>
        <v/>
      </c>
      <c r="C170" t="str">
        <f>IF(ISERROR(Input!B176),"",IF(Input!B176="","",Input!B176))</f>
        <v/>
      </c>
      <c r="D170" t="str">
        <f>IF(ISERROR(IF(Input!C176="","",Input!C176*1)),"",IF(Input!C176="","",Input!C176*1))</f>
        <v/>
      </c>
      <c r="E170" t="str">
        <f>IF(ISERROR(IF(Input!D176="","",Input!D176)),"",IF(Input!D176="","",Input!D176))</f>
        <v/>
      </c>
      <c r="F170" t="str">
        <f>IF(Input!E176="","",IF(ISNUMBER(_xlfn.NUMBERVALUE(Input!E176)),ROUND(Input!E176,0),Input!E176))</f>
        <v/>
      </c>
      <c r="G170" s="269" t="str">
        <f>IF(ISBLANK(Input!F176),"",(Input!F176))</f>
        <v/>
      </c>
      <c r="H170" t="str">
        <f>IF(Input!G176="","",Input!G176)</f>
        <v/>
      </c>
      <c r="I170" t="str">
        <f>IF(Input!H176="","",Input!H176)</f>
        <v/>
      </c>
      <c r="J170" t="str">
        <f>IFERROR(IF(Input!I176="","",IF(VLOOKUP(Input!D176,'Measure List'!$A$2:$D$5000,4,FALSE)="Residential","",Input!I176)),"")</f>
        <v/>
      </c>
      <c r="K170" t="str">
        <f>IF(Input!J176="","",Input!J176)</f>
        <v/>
      </c>
      <c r="L170" t="str">
        <f>IF(Input!K176="","",Input!K176)</f>
        <v/>
      </c>
      <c r="M170" t="str">
        <f>IF(Input!L176="","",Input!L176)</f>
        <v/>
      </c>
      <c r="N170" s="304" t="str">
        <f>IF(Input!M176="","",Input!M176)</f>
        <v/>
      </c>
      <c r="O170" t="str">
        <f>IF(Input!N176="","",IF(_xlfn.NUMBERVALUE(Input!N176)=0,"",_xlfn.NUMBERVALUE(Input!N176)))</f>
        <v/>
      </c>
      <c r="P170" t="str">
        <f>IF(Input!O176="","",_xlfn.NUMBERVALUE(Input!O176))</f>
        <v/>
      </c>
      <c r="Q170" t="str">
        <f>IF(Input!P176="","",Input!P176)</f>
        <v/>
      </c>
      <c r="R170" t="str">
        <f>IF(Input!Q176="","",Input!Q176)</f>
        <v/>
      </c>
      <c r="S170" t="str">
        <f>IF(Input!R176="","",_xlfn.NUMBERVALUE(Input!R176))</f>
        <v/>
      </c>
      <c r="T170" t="str">
        <f>IF(Input!S176="","",Input!S176)</f>
        <v/>
      </c>
      <c r="U170" t="str">
        <f>IF(Input!T176="","",_xlfn.NUMBERVALUE(Input!T176))</f>
        <v/>
      </c>
      <c r="V170" t="str">
        <f>IF(Input!U176="","",(Input!U176))</f>
        <v/>
      </c>
      <c r="W170" t="str">
        <f>IF(Input!V176="","",_xlfn.NUMBERVALUE(Input!V176))</f>
        <v/>
      </c>
      <c r="X170" t="str">
        <f>IF(Input!W176="","",_xlfn.NUMBERVALUE(Input!W176))</f>
        <v/>
      </c>
      <c r="Y170" t="str">
        <f>IF(Input!X176="","",_xlfn.NUMBERVALUE(Input!X176))</f>
        <v/>
      </c>
      <c r="Z170" t="str">
        <f>IF(Input!Y176="","",_xlfn.NUMBERVALUE(Input!Y176))</f>
        <v/>
      </c>
    </row>
    <row r="171" spans="1:26" x14ac:dyDescent="0.25">
      <c r="A171" s="257" t="str">
        <f>IF(ISERROR(Input!A177),"",Input!A177)</f>
        <v/>
      </c>
      <c r="B171" t="str">
        <f t="shared" si="2"/>
        <v/>
      </c>
      <c r="C171" t="str">
        <f>IF(ISERROR(Input!B177),"",IF(Input!B177="","",Input!B177))</f>
        <v/>
      </c>
      <c r="D171" t="str">
        <f>IF(ISERROR(IF(Input!C177="","",Input!C177*1)),"",IF(Input!C177="","",Input!C177*1))</f>
        <v/>
      </c>
      <c r="E171" t="str">
        <f>IF(ISERROR(IF(Input!D177="","",Input!D177)),"",IF(Input!D177="","",Input!D177))</f>
        <v/>
      </c>
      <c r="F171" t="str">
        <f>IF(Input!E177="","",IF(ISNUMBER(_xlfn.NUMBERVALUE(Input!E177)),ROUND(Input!E177,0),Input!E177))</f>
        <v/>
      </c>
      <c r="G171" s="269" t="str">
        <f>IF(ISBLANK(Input!F177),"",(Input!F177))</f>
        <v/>
      </c>
      <c r="H171" t="str">
        <f>IF(Input!G177="","",Input!G177)</f>
        <v/>
      </c>
      <c r="I171" t="str">
        <f>IF(Input!H177="","",Input!H177)</f>
        <v/>
      </c>
      <c r="J171" t="str">
        <f>IFERROR(IF(Input!I177="","",IF(VLOOKUP(Input!D177,'Measure List'!$A$2:$D$5000,4,FALSE)="Residential","",Input!I177)),"")</f>
        <v/>
      </c>
      <c r="K171" t="str">
        <f>IF(Input!J177="","",Input!J177)</f>
        <v/>
      </c>
      <c r="L171" t="str">
        <f>IF(Input!K177="","",Input!K177)</f>
        <v/>
      </c>
      <c r="M171" t="str">
        <f>IF(Input!L177="","",Input!L177)</f>
        <v/>
      </c>
      <c r="N171" s="304" t="str">
        <f>IF(Input!M177="","",Input!M177)</f>
        <v/>
      </c>
      <c r="O171" t="str">
        <f>IF(Input!N177="","",IF(_xlfn.NUMBERVALUE(Input!N177)=0,"",_xlfn.NUMBERVALUE(Input!N177)))</f>
        <v/>
      </c>
      <c r="P171" t="str">
        <f>IF(Input!O177="","",_xlfn.NUMBERVALUE(Input!O177))</f>
        <v/>
      </c>
      <c r="Q171" t="str">
        <f>IF(Input!P177="","",Input!P177)</f>
        <v/>
      </c>
      <c r="R171" t="str">
        <f>IF(Input!Q177="","",Input!Q177)</f>
        <v/>
      </c>
      <c r="S171" t="str">
        <f>IF(Input!R177="","",_xlfn.NUMBERVALUE(Input!R177))</f>
        <v/>
      </c>
      <c r="T171" t="str">
        <f>IF(Input!S177="","",Input!S177)</f>
        <v/>
      </c>
      <c r="U171" t="str">
        <f>IF(Input!T177="","",_xlfn.NUMBERVALUE(Input!T177))</f>
        <v/>
      </c>
      <c r="V171" t="str">
        <f>IF(Input!U177="","",(Input!U177))</f>
        <v/>
      </c>
      <c r="W171" t="str">
        <f>IF(Input!V177="","",_xlfn.NUMBERVALUE(Input!V177))</f>
        <v/>
      </c>
      <c r="X171" t="str">
        <f>IF(Input!W177="","",_xlfn.NUMBERVALUE(Input!W177))</f>
        <v/>
      </c>
      <c r="Y171" t="str">
        <f>IF(Input!X177="","",_xlfn.NUMBERVALUE(Input!X177))</f>
        <v/>
      </c>
      <c r="Z171" t="str">
        <f>IF(Input!Y177="","",_xlfn.NUMBERVALUE(Input!Y177))</f>
        <v/>
      </c>
    </row>
    <row r="172" spans="1:26" x14ac:dyDescent="0.25">
      <c r="A172" s="257" t="str">
        <f>IF(ISERROR(Input!A178),"",Input!A178)</f>
        <v/>
      </c>
      <c r="B172" t="str">
        <f t="shared" si="2"/>
        <v/>
      </c>
      <c r="C172" t="str">
        <f>IF(ISERROR(Input!B178),"",IF(Input!B178="","",Input!B178))</f>
        <v/>
      </c>
      <c r="D172" t="str">
        <f>IF(ISERROR(IF(Input!C178="","",Input!C178*1)),"",IF(Input!C178="","",Input!C178*1))</f>
        <v/>
      </c>
      <c r="E172" t="str">
        <f>IF(ISERROR(IF(Input!D178="","",Input!D178)),"",IF(Input!D178="","",Input!D178))</f>
        <v/>
      </c>
      <c r="F172" t="str">
        <f>IF(Input!E178="","",IF(ISNUMBER(_xlfn.NUMBERVALUE(Input!E178)),ROUND(Input!E178,0),Input!E178))</f>
        <v/>
      </c>
      <c r="G172" s="269" t="str">
        <f>IF(ISBLANK(Input!F178),"",(Input!F178))</f>
        <v/>
      </c>
      <c r="H172" t="str">
        <f>IF(Input!G178="","",Input!G178)</f>
        <v/>
      </c>
      <c r="I172" t="str">
        <f>IF(Input!H178="","",Input!H178)</f>
        <v/>
      </c>
      <c r="J172" t="str">
        <f>IFERROR(IF(Input!I178="","",IF(VLOOKUP(Input!D178,'Measure List'!$A$2:$D$5000,4,FALSE)="Residential","",Input!I178)),"")</f>
        <v/>
      </c>
      <c r="K172" t="str">
        <f>IF(Input!J178="","",Input!J178)</f>
        <v/>
      </c>
      <c r="L172" t="str">
        <f>IF(Input!K178="","",Input!K178)</f>
        <v/>
      </c>
      <c r="M172" t="str">
        <f>IF(Input!L178="","",Input!L178)</f>
        <v/>
      </c>
      <c r="N172" s="304" t="str">
        <f>IF(Input!M178="","",Input!M178)</f>
        <v/>
      </c>
      <c r="O172" t="str">
        <f>IF(Input!N178="","",IF(_xlfn.NUMBERVALUE(Input!N178)=0,"",_xlfn.NUMBERVALUE(Input!N178)))</f>
        <v/>
      </c>
      <c r="P172" t="str">
        <f>IF(Input!O178="","",_xlfn.NUMBERVALUE(Input!O178))</f>
        <v/>
      </c>
      <c r="Q172" t="str">
        <f>IF(Input!P178="","",Input!P178)</f>
        <v/>
      </c>
      <c r="R172" t="str">
        <f>IF(Input!Q178="","",Input!Q178)</f>
        <v/>
      </c>
      <c r="S172" t="str">
        <f>IF(Input!R178="","",_xlfn.NUMBERVALUE(Input!R178))</f>
        <v/>
      </c>
      <c r="T172" t="str">
        <f>IF(Input!S178="","",Input!S178)</f>
        <v/>
      </c>
      <c r="U172" t="str">
        <f>IF(Input!T178="","",_xlfn.NUMBERVALUE(Input!T178))</f>
        <v/>
      </c>
      <c r="V172" t="str">
        <f>IF(Input!U178="","",(Input!U178))</f>
        <v/>
      </c>
      <c r="W172" t="str">
        <f>IF(Input!V178="","",_xlfn.NUMBERVALUE(Input!V178))</f>
        <v/>
      </c>
      <c r="X172" t="str">
        <f>IF(Input!W178="","",_xlfn.NUMBERVALUE(Input!W178))</f>
        <v/>
      </c>
      <c r="Y172" t="str">
        <f>IF(Input!X178="","",_xlfn.NUMBERVALUE(Input!X178))</f>
        <v/>
      </c>
      <c r="Z172" t="str">
        <f>IF(Input!Y178="","",_xlfn.NUMBERVALUE(Input!Y178))</f>
        <v/>
      </c>
    </row>
    <row r="173" spans="1:26" x14ac:dyDescent="0.25">
      <c r="A173" s="257" t="str">
        <f>IF(ISERROR(Input!A179),"",Input!A179)</f>
        <v/>
      </c>
      <c r="B173" t="str">
        <f t="shared" si="2"/>
        <v/>
      </c>
      <c r="C173" t="str">
        <f>IF(ISERROR(Input!B179),"",IF(Input!B179="","",Input!B179))</f>
        <v/>
      </c>
      <c r="D173" t="str">
        <f>IF(ISERROR(IF(Input!C179="","",Input!C179*1)),"",IF(Input!C179="","",Input!C179*1))</f>
        <v/>
      </c>
      <c r="E173" t="str">
        <f>IF(ISERROR(IF(Input!D179="","",Input!D179)),"",IF(Input!D179="","",Input!D179))</f>
        <v/>
      </c>
      <c r="F173" t="str">
        <f>IF(Input!E179="","",IF(ISNUMBER(_xlfn.NUMBERVALUE(Input!E179)),ROUND(Input!E179,0),Input!E179))</f>
        <v/>
      </c>
      <c r="G173" s="269" t="str">
        <f>IF(ISBLANK(Input!F179),"",(Input!F179))</f>
        <v/>
      </c>
      <c r="H173" t="str">
        <f>IF(Input!G179="","",Input!G179)</f>
        <v/>
      </c>
      <c r="I173" t="str">
        <f>IF(Input!H179="","",Input!H179)</f>
        <v/>
      </c>
      <c r="J173" t="str">
        <f>IFERROR(IF(Input!I179="","",IF(VLOOKUP(Input!D179,'Measure List'!$A$2:$D$5000,4,FALSE)="Residential","",Input!I179)),"")</f>
        <v/>
      </c>
      <c r="K173" t="str">
        <f>IF(Input!J179="","",Input!J179)</f>
        <v/>
      </c>
      <c r="L173" t="str">
        <f>IF(Input!K179="","",Input!K179)</f>
        <v/>
      </c>
      <c r="M173" t="str">
        <f>IF(Input!L179="","",Input!L179)</f>
        <v/>
      </c>
      <c r="N173" s="304" t="str">
        <f>IF(Input!M179="","",Input!M179)</f>
        <v/>
      </c>
      <c r="O173" t="str">
        <f>IF(Input!N179="","",IF(_xlfn.NUMBERVALUE(Input!N179)=0,"",_xlfn.NUMBERVALUE(Input!N179)))</f>
        <v/>
      </c>
      <c r="P173" t="str">
        <f>IF(Input!O179="","",_xlfn.NUMBERVALUE(Input!O179))</f>
        <v/>
      </c>
      <c r="Q173" t="str">
        <f>IF(Input!P179="","",Input!P179)</f>
        <v/>
      </c>
      <c r="R173" t="str">
        <f>IF(Input!Q179="","",Input!Q179)</f>
        <v/>
      </c>
      <c r="S173" t="str">
        <f>IF(Input!R179="","",_xlfn.NUMBERVALUE(Input!R179))</f>
        <v/>
      </c>
      <c r="T173" t="str">
        <f>IF(Input!S179="","",Input!S179)</f>
        <v/>
      </c>
      <c r="U173" t="str">
        <f>IF(Input!T179="","",_xlfn.NUMBERVALUE(Input!T179))</f>
        <v/>
      </c>
      <c r="V173" t="str">
        <f>IF(Input!U179="","",(Input!U179))</f>
        <v/>
      </c>
      <c r="W173" t="str">
        <f>IF(Input!V179="","",_xlfn.NUMBERVALUE(Input!V179))</f>
        <v/>
      </c>
      <c r="X173" t="str">
        <f>IF(Input!W179="","",_xlfn.NUMBERVALUE(Input!W179))</f>
        <v/>
      </c>
      <c r="Y173" t="str">
        <f>IF(Input!X179="","",_xlfn.NUMBERVALUE(Input!X179))</f>
        <v/>
      </c>
      <c r="Z173" t="str">
        <f>IF(Input!Y179="","",_xlfn.NUMBERVALUE(Input!Y179))</f>
        <v/>
      </c>
    </row>
    <row r="174" spans="1:26" x14ac:dyDescent="0.25">
      <c r="A174" s="257" t="str">
        <f>IF(ISERROR(Input!A180),"",Input!A180)</f>
        <v/>
      </c>
      <c r="B174" t="str">
        <f t="shared" si="2"/>
        <v/>
      </c>
      <c r="C174" t="str">
        <f>IF(ISERROR(Input!B180),"",IF(Input!B180="","",Input!B180))</f>
        <v/>
      </c>
      <c r="D174" t="str">
        <f>IF(ISERROR(IF(Input!C180="","",Input!C180*1)),"",IF(Input!C180="","",Input!C180*1))</f>
        <v/>
      </c>
      <c r="E174" t="str">
        <f>IF(ISERROR(IF(Input!D180="","",Input!D180)),"",IF(Input!D180="","",Input!D180))</f>
        <v/>
      </c>
      <c r="F174" t="str">
        <f>IF(Input!E180="","",IF(ISNUMBER(_xlfn.NUMBERVALUE(Input!E180)),ROUND(Input!E180,0),Input!E180))</f>
        <v/>
      </c>
      <c r="G174" s="269" t="str">
        <f>IF(ISBLANK(Input!F180),"",(Input!F180))</f>
        <v/>
      </c>
      <c r="H174" t="str">
        <f>IF(Input!G180="","",Input!G180)</f>
        <v/>
      </c>
      <c r="I174" t="str">
        <f>IF(Input!H180="","",Input!H180)</f>
        <v/>
      </c>
      <c r="J174" t="str">
        <f>IFERROR(IF(Input!I180="","",IF(VLOOKUP(Input!D180,'Measure List'!$A$2:$D$5000,4,FALSE)="Residential","",Input!I180)),"")</f>
        <v/>
      </c>
      <c r="K174" t="str">
        <f>IF(Input!J180="","",Input!J180)</f>
        <v/>
      </c>
      <c r="L174" t="str">
        <f>IF(Input!K180="","",Input!K180)</f>
        <v/>
      </c>
      <c r="M174" t="str">
        <f>IF(Input!L180="","",Input!L180)</f>
        <v/>
      </c>
      <c r="N174" s="304" t="str">
        <f>IF(Input!M180="","",Input!M180)</f>
        <v/>
      </c>
      <c r="O174" t="str">
        <f>IF(Input!N180="","",IF(_xlfn.NUMBERVALUE(Input!N180)=0,"",_xlfn.NUMBERVALUE(Input!N180)))</f>
        <v/>
      </c>
      <c r="P174" t="str">
        <f>IF(Input!O180="","",_xlfn.NUMBERVALUE(Input!O180))</f>
        <v/>
      </c>
      <c r="Q174" t="str">
        <f>IF(Input!P180="","",Input!P180)</f>
        <v/>
      </c>
      <c r="R174" t="str">
        <f>IF(Input!Q180="","",Input!Q180)</f>
        <v/>
      </c>
      <c r="S174" t="str">
        <f>IF(Input!R180="","",_xlfn.NUMBERVALUE(Input!R180))</f>
        <v/>
      </c>
      <c r="T174" t="str">
        <f>IF(Input!S180="","",Input!S180)</f>
        <v/>
      </c>
      <c r="U174" t="str">
        <f>IF(Input!T180="","",_xlfn.NUMBERVALUE(Input!T180))</f>
        <v/>
      </c>
      <c r="V174" t="str">
        <f>IF(Input!U180="","",(Input!U180))</f>
        <v/>
      </c>
      <c r="W174" t="str">
        <f>IF(Input!V180="","",_xlfn.NUMBERVALUE(Input!V180))</f>
        <v/>
      </c>
      <c r="X174" t="str">
        <f>IF(Input!W180="","",_xlfn.NUMBERVALUE(Input!W180))</f>
        <v/>
      </c>
      <c r="Y174" t="str">
        <f>IF(Input!X180="","",_xlfn.NUMBERVALUE(Input!X180))</f>
        <v/>
      </c>
      <c r="Z174" t="str">
        <f>IF(Input!Y180="","",_xlfn.NUMBERVALUE(Input!Y180))</f>
        <v/>
      </c>
    </row>
    <row r="175" spans="1:26" x14ac:dyDescent="0.25">
      <c r="A175" s="257" t="str">
        <f>IF(ISERROR(Input!A181),"",Input!A181)</f>
        <v/>
      </c>
      <c r="B175" t="str">
        <f t="shared" si="2"/>
        <v/>
      </c>
      <c r="C175" t="str">
        <f>IF(ISERROR(Input!B181),"",IF(Input!B181="","",Input!B181))</f>
        <v/>
      </c>
      <c r="D175" t="str">
        <f>IF(ISERROR(IF(Input!C181="","",Input!C181*1)),"",IF(Input!C181="","",Input!C181*1))</f>
        <v/>
      </c>
      <c r="E175" t="str">
        <f>IF(ISERROR(IF(Input!D181="","",Input!D181)),"",IF(Input!D181="","",Input!D181))</f>
        <v/>
      </c>
      <c r="F175" t="str">
        <f>IF(Input!E181="","",IF(ISNUMBER(_xlfn.NUMBERVALUE(Input!E181)),ROUND(Input!E181,0),Input!E181))</f>
        <v/>
      </c>
      <c r="G175" s="269" t="str">
        <f>IF(ISBLANK(Input!F181),"",(Input!F181))</f>
        <v/>
      </c>
      <c r="H175" t="str">
        <f>IF(Input!G181="","",Input!G181)</f>
        <v/>
      </c>
      <c r="I175" t="str">
        <f>IF(Input!H181="","",Input!H181)</f>
        <v/>
      </c>
      <c r="J175" t="str">
        <f>IFERROR(IF(Input!I181="","",IF(VLOOKUP(Input!D181,'Measure List'!$A$2:$D$5000,4,FALSE)="Residential","",Input!I181)),"")</f>
        <v/>
      </c>
      <c r="K175" t="str">
        <f>IF(Input!J181="","",Input!J181)</f>
        <v/>
      </c>
      <c r="L175" t="str">
        <f>IF(Input!K181="","",Input!K181)</f>
        <v/>
      </c>
      <c r="M175" t="str">
        <f>IF(Input!L181="","",Input!L181)</f>
        <v/>
      </c>
      <c r="N175" s="304" t="str">
        <f>IF(Input!M181="","",Input!M181)</f>
        <v/>
      </c>
      <c r="O175" t="str">
        <f>IF(Input!N181="","",IF(_xlfn.NUMBERVALUE(Input!N181)=0,"",_xlfn.NUMBERVALUE(Input!N181)))</f>
        <v/>
      </c>
      <c r="P175" t="str">
        <f>IF(Input!O181="","",_xlfn.NUMBERVALUE(Input!O181))</f>
        <v/>
      </c>
      <c r="Q175" t="str">
        <f>IF(Input!P181="","",Input!P181)</f>
        <v/>
      </c>
      <c r="R175" t="str">
        <f>IF(Input!Q181="","",Input!Q181)</f>
        <v/>
      </c>
      <c r="S175" t="str">
        <f>IF(Input!R181="","",_xlfn.NUMBERVALUE(Input!R181))</f>
        <v/>
      </c>
      <c r="T175" t="str">
        <f>IF(Input!S181="","",Input!S181)</f>
        <v/>
      </c>
      <c r="U175" t="str">
        <f>IF(Input!T181="","",_xlfn.NUMBERVALUE(Input!T181))</f>
        <v/>
      </c>
      <c r="V175" t="str">
        <f>IF(Input!U181="","",(Input!U181))</f>
        <v/>
      </c>
      <c r="W175" t="str">
        <f>IF(Input!V181="","",_xlfn.NUMBERVALUE(Input!V181))</f>
        <v/>
      </c>
      <c r="X175" t="str">
        <f>IF(Input!W181="","",_xlfn.NUMBERVALUE(Input!W181))</f>
        <v/>
      </c>
      <c r="Y175" t="str">
        <f>IF(Input!X181="","",_xlfn.NUMBERVALUE(Input!X181))</f>
        <v/>
      </c>
      <c r="Z175" t="str">
        <f>IF(Input!Y181="","",_xlfn.NUMBERVALUE(Input!Y181))</f>
        <v/>
      </c>
    </row>
    <row r="176" spans="1:26" x14ac:dyDescent="0.25">
      <c r="A176" s="257" t="str">
        <f>IF(ISERROR(Input!A182),"",Input!A182)</f>
        <v/>
      </c>
      <c r="B176" t="str">
        <f t="shared" si="2"/>
        <v/>
      </c>
      <c r="C176" t="str">
        <f>IF(ISERROR(Input!B182),"",IF(Input!B182="","",Input!B182))</f>
        <v/>
      </c>
      <c r="D176" t="str">
        <f>IF(ISERROR(IF(Input!C182="","",Input!C182*1)),"",IF(Input!C182="","",Input!C182*1))</f>
        <v/>
      </c>
      <c r="E176" t="str">
        <f>IF(ISERROR(IF(Input!D182="","",Input!D182)),"",IF(Input!D182="","",Input!D182))</f>
        <v/>
      </c>
      <c r="F176" t="str">
        <f>IF(Input!E182="","",IF(ISNUMBER(_xlfn.NUMBERVALUE(Input!E182)),ROUND(Input!E182,0),Input!E182))</f>
        <v/>
      </c>
      <c r="G176" s="269" t="str">
        <f>IF(ISBLANK(Input!F182),"",(Input!F182))</f>
        <v/>
      </c>
      <c r="H176" t="str">
        <f>IF(Input!G182="","",Input!G182)</f>
        <v/>
      </c>
      <c r="I176" t="str">
        <f>IF(Input!H182="","",Input!H182)</f>
        <v/>
      </c>
      <c r="J176" t="str">
        <f>IFERROR(IF(Input!I182="","",IF(VLOOKUP(Input!D182,'Measure List'!$A$2:$D$5000,4,FALSE)="Residential","",Input!I182)),"")</f>
        <v/>
      </c>
      <c r="K176" t="str">
        <f>IF(Input!J182="","",Input!J182)</f>
        <v/>
      </c>
      <c r="L176" t="str">
        <f>IF(Input!K182="","",Input!K182)</f>
        <v/>
      </c>
      <c r="M176" t="str">
        <f>IF(Input!L182="","",Input!L182)</f>
        <v/>
      </c>
      <c r="N176" s="304" t="str">
        <f>IF(Input!M182="","",Input!M182)</f>
        <v/>
      </c>
      <c r="O176" t="str">
        <f>IF(Input!N182="","",IF(_xlfn.NUMBERVALUE(Input!N182)=0,"",_xlfn.NUMBERVALUE(Input!N182)))</f>
        <v/>
      </c>
      <c r="P176" t="str">
        <f>IF(Input!O182="","",_xlfn.NUMBERVALUE(Input!O182))</f>
        <v/>
      </c>
      <c r="Q176" t="str">
        <f>IF(Input!P182="","",Input!P182)</f>
        <v/>
      </c>
      <c r="R176" t="str">
        <f>IF(Input!Q182="","",Input!Q182)</f>
        <v/>
      </c>
      <c r="S176" t="str">
        <f>IF(Input!R182="","",_xlfn.NUMBERVALUE(Input!R182))</f>
        <v/>
      </c>
      <c r="T176" t="str">
        <f>IF(Input!S182="","",Input!S182)</f>
        <v/>
      </c>
      <c r="U176" t="str">
        <f>IF(Input!T182="","",_xlfn.NUMBERVALUE(Input!T182))</f>
        <v/>
      </c>
      <c r="V176" t="str">
        <f>IF(Input!U182="","",(Input!U182))</f>
        <v/>
      </c>
      <c r="W176" t="str">
        <f>IF(Input!V182="","",_xlfn.NUMBERVALUE(Input!V182))</f>
        <v/>
      </c>
      <c r="X176" t="str">
        <f>IF(Input!W182="","",_xlfn.NUMBERVALUE(Input!W182))</f>
        <v/>
      </c>
      <c r="Y176" t="str">
        <f>IF(Input!X182="","",_xlfn.NUMBERVALUE(Input!X182))</f>
        <v/>
      </c>
      <c r="Z176" t="str">
        <f>IF(Input!Y182="","",_xlfn.NUMBERVALUE(Input!Y182))</f>
        <v/>
      </c>
    </row>
    <row r="177" spans="1:26" x14ac:dyDescent="0.25">
      <c r="A177" s="257" t="str">
        <f>IF(ISERROR(Input!A183),"",Input!A183)</f>
        <v/>
      </c>
      <c r="B177" t="str">
        <f t="shared" si="2"/>
        <v/>
      </c>
      <c r="C177" t="str">
        <f>IF(ISERROR(Input!B183),"",IF(Input!B183="","",Input!B183))</f>
        <v/>
      </c>
      <c r="D177" t="str">
        <f>IF(ISERROR(IF(Input!C183="","",Input!C183*1)),"",IF(Input!C183="","",Input!C183*1))</f>
        <v/>
      </c>
      <c r="E177" t="str">
        <f>IF(ISERROR(IF(Input!D183="","",Input!D183)),"",IF(Input!D183="","",Input!D183))</f>
        <v/>
      </c>
      <c r="F177" t="str">
        <f>IF(Input!E183="","",IF(ISNUMBER(_xlfn.NUMBERVALUE(Input!E183)),ROUND(Input!E183,0),Input!E183))</f>
        <v/>
      </c>
      <c r="G177" s="269" t="str">
        <f>IF(ISBLANK(Input!F183),"",(Input!F183))</f>
        <v/>
      </c>
      <c r="H177" t="str">
        <f>IF(Input!G183="","",Input!G183)</f>
        <v/>
      </c>
      <c r="I177" t="str">
        <f>IF(Input!H183="","",Input!H183)</f>
        <v/>
      </c>
      <c r="J177" t="str">
        <f>IFERROR(IF(Input!I183="","",IF(VLOOKUP(Input!D183,'Measure List'!$A$2:$D$5000,4,FALSE)="Residential","",Input!I183)),"")</f>
        <v/>
      </c>
      <c r="K177" t="str">
        <f>IF(Input!J183="","",Input!J183)</f>
        <v/>
      </c>
      <c r="L177" t="str">
        <f>IF(Input!K183="","",Input!K183)</f>
        <v/>
      </c>
      <c r="M177" t="str">
        <f>IF(Input!L183="","",Input!L183)</f>
        <v/>
      </c>
      <c r="N177" s="304" t="str">
        <f>IF(Input!M183="","",Input!M183)</f>
        <v/>
      </c>
      <c r="O177" t="str">
        <f>IF(Input!N183="","",IF(_xlfn.NUMBERVALUE(Input!N183)=0,"",_xlfn.NUMBERVALUE(Input!N183)))</f>
        <v/>
      </c>
      <c r="P177" t="str">
        <f>IF(Input!O183="","",_xlfn.NUMBERVALUE(Input!O183))</f>
        <v/>
      </c>
      <c r="Q177" t="str">
        <f>IF(Input!P183="","",Input!P183)</f>
        <v/>
      </c>
      <c r="R177" t="str">
        <f>IF(Input!Q183="","",Input!Q183)</f>
        <v/>
      </c>
      <c r="S177" t="str">
        <f>IF(Input!R183="","",_xlfn.NUMBERVALUE(Input!R183))</f>
        <v/>
      </c>
      <c r="T177" t="str">
        <f>IF(Input!S183="","",Input!S183)</f>
        <v/>
      </c>
      <c r="U177" t="str">
        <f>IF(Input!T183="","",_xlfn.NUMBERVALUE(Input!T183))</f>
        <v/>
      </c>
      <c r="V177" t="str">
        <f>IF(Input!U183="","",(Input!U183))</f>
        <v/>
      </c>
      <c r="W177" t="str">
        <f>IF(Input!V183="","",_xlfn.NUMBERVALUE(Input!V183))</f>
        <v/>
      </c>
      <c r="X177" t="str">
        <f>IF(Input!W183="","",_xlfn.NUMBERVALUE(Input!W183))</f>
        <v/>
      </c>
      <c r="Y177" t="str">
        <f>IF(Input!X183="","",_xlfn.NUMBERVALUE(Input!X183))</f>
        <v/>
      </c>
      <c r="Z177" t="str">
        <f>IF(Input!Y183="","",_xlfn.NUMBERVALUE(Input!Y183))</f>
        <v/>
      </c>
    </row>
    <row r="178" spans="1:26" x14ac:dyDescent="0.25">
      <c r="A178" s="257" t="str">
        <f>IF(ISERROR(Input!A184),"",Input!A184)</f>
        <v/>
      </c>
      <c r="B178" t="str">
        <f t="shared" si="2"/>
        <v/>
      </c>
      <c r="C178" t="str">
        <f>IF(ISERROR(Input!B184),"",IF(Input!B184="","",Input!B184))</f>
        <v/>
      </c>
      <c r="D178" t="str">
        <f>IF(ISERROR(IF(Input!C184="","",Input!C184*1)),"",IF(Input!C184="","",Input!C184*1))</f>
        <v/>
      </c>
      <c r="E178" t="str">
        <f>IF(ISERROR(IF(Input!D184="","",Input!D184)),"",IF(Input!D184="","",Input!D184))</f>
        <v/>
      </c>
      <c r="F178" t="str">
        <f>IF(Input!E184="","",IF(ISNUMBER(_xlfn.NUMBERVALUE(Input!E184)),ROUND(Input!E184,0),Input!E184))</f>
        <v/>
      </c>
      <c r="G178" s="269" t="str">
        <f>IF(ISBLANK(Input!F184),"",(Input!F184))</f>
        <v/>
      </c>
      <c r="H178" t="str">
        <f>IF(Input!G184="","",Input!G184)</f>
        <v/>
      </c>
      <c r="I178" t="str">
        <f>IF(Input!H184="","",Input!H184)</f>
        <v/>
      </c>
      <c r="J178" t="str">
        <f>IFERROR(IF(Input!I184="","",IF(VLOOKUP(Input!D184,'Measure List'!$A$2:$D$5000,4,FALSE)="Residential","",Input!I184)),"")</f>
        <v/>
      </c>
      <c r="K178" t="str">
        <f>IF(Input!J184="","",Input!J184)</f>
        <v/>
      </c>
      <c r="L178" t="str">
        <f>IF(Input!K184="","",Input!K184)</f>
        <v/>
      </c>
      <c r="M178" t="str">
        <f>IF(Input!L184="","",Input!L184)</f>
        <v/>
      </c>
      <c r="N178" s="304" t="str">
        <f>IF(Input!M184="","",Input!M184)</f>
        <v/>
      </c>
      <c r="O178" t="str">
        <f>IF(Input!N184="","",IF(_xlfn.NUMBERVALUE(Input!N184)=0,"",_xlfn.NUMBERVALUE(Input!N184)))</f>
        <v/>
      </c>
      <c r="P178" t="str">
        <f>IF(Input!O184="","",_xlfn.NUMBERVALUE(Input!O184))</f>
        <v/>
      </c>
      <c r="Q178" t="str">
        <f>IF(Input!P184="","",Input!P184)</f>
        <v/>
      </c>
      <c r="R178" t="str">
        <f>IF(Input!Q184="","",Input!Q184)</f>
        <v/>
      </c>
      <c r="S178" t="str">
        <f>IF(Input!R184="","",_xlfn.NUMBERVALUE(Input!R184))</f>
        <v/>
      </c>
      <c r="T178" t="str">
        <f>IF(Input!S184="","",Input!S184)</f>
        <v/>
      </c>
      <c r="U178" t="str">
        <f>IF(Input!T184="","",_xlfn.NUMBERVALUE(Input!T184))</f>
        <v/>
      </c>
      <c r="V178" t="str">
        <f>IF(Input!U184="","",(Input!U184))</f>
        <v/>
      </c>
      <c r="W178" t="str">
        <f>IF(Input!V184="","",_xlfn.NUMBERVALUE(Input!V184))</f>
        <v/>
      </c>
      <c r="X178" t="str">
        <f>IF(Input!W184="","",_xlfn.NUMBERVALUE(Input!W184))</f>
        <v/>
      </c>
      <c r="Y178" t="str">
        <f>IF(Input!X184="","",_xlfn.NUMBERVALUE(Input!X184))</f>
        <v/>
      </c>
      <c r="Z178" t="str">
        <f>IF(Input!Y184="","",_xlfn.NUMBERVALUE(Input!Y184))</f>
        <v/>
      </c>
    </row>
    <row r="179" spans="1:26" x14ac:dyDescent="0.25">
      <c r="A179" s="257" t="str">
        <f>IF(ISERROR(Input!A185),"",Input!A185)</f>
        <v/>
      </c>
      <c r="B179" t="str">
        <f t="shared" si="2"/>
        <v/>
      </c>
      <c r="C179" t="str">
        <f>IF(ISERROR(Input!B185),"",IF(Input!B185="","",Input!B185))</f>
        <v/>
      </c>
      <c r="D179" t="str">
        <f>IF(ISERROR(IF(Input!C185="","",Input!C185*1)),"",IF(Input!C185="","",Input!C185*1))</f>
        <v/>
      </c>
      <c r="E179" t="str">
        <f>IF(ISERROR(IF(Input!D185="","",Input!D185)),"",IF(Input!D185="","",Input!D185))</f>
        <v/>
      </c>
      <c r="F179" t="str">
        <f>IF(Input!E185="","",IF(ISNUMBER(_xlfn.NUMBERVALUE(Input!E185)),ROUND(Input!E185,0),Input!E185))</f>
        <v/>
      </c>
      <c r="G179" s="269" t="str">
        <f>IF(ISBLANK(Input!F185),"",(Input!F185))</f>
        <v/>
      </c>
      <c r="H179" t="str">
        <f>IF(Input!G185="","",Input!G185)</f>
        <v/>
      </c>
      <c r="I179" t="str">
        <f>IF(Input!H185="","",Input!H185)</f>
        <v/>
      </c>
      <c r="J179" t="str">
        <f>IFERROR(IF(Input!I185="","",IF(VLOOKUP(Input!D185,'Measure List'!$A$2:$D$5000,4,FALSE)="Residential","",Input!I185)),"")</f>
        <v/>
      </c>
      <c r="K179" t="str">
        <f>IF(Input!J185="","",Input!J185)</f>
        <v/>
      </c>
      <c r="L179" t="str">
        <f>IF(Input!K185="","",Input!K185)</f>
        <v/>
      </c>
      <c r="M179" t="str">
        <f>IF(Input!L185="","",Input!L185)</f>
        <v/>
      </c>
      <c r="N179" s="304" t="str">
        <f>IF(Input!M185="","",Input!M185)</f>
        <v/>
      </c>
      <c r="O179" t="str">
        <f>IF(Input!N185="","",IF(_xlfn.NUMBERVALUE(Input!N185)=0,"",_xlfn.NUMBERVALUE(Input!N185)))</f>
        <v/>
      </c>
      <c r="P179" t="str">
        <f>IF(Input!O185="","",_xlfn.NUMBERVALUE(Input!O185))</f>
        <v/>
      </c>
      <c r="Q179" t="str">
        <f>IF(Input!P185="","",Input!P185)</f>
        <v/>
      </c>
      <c r="R179" t="str">
        <f>IF(Input!Q185="","",Input!Q185)</f>
        <v/>
      </c>
      <c r="S179" t="str">
        <f>IF(Input!R185="","",_xlfn.NUMBERVALUE(Input!R185))</f>
        <v/>
      </c>
      <c r="T179" t="str">
        <f>IF(Input!S185="","",Input!S185)</f>
        <v/>
      </c>
      <c r="U179" t="str">
        <f>IF(Input!T185="","",_xlfn.NUMBERVALUE(Input!T185))</f>
        <v/>
      </c>
      <c r="V179" t="str">
        <f>IF(Input!U185="","",(Input!U185))</f>
        <v/>
      </c>
      <c r="W179" t="str">
        <f>IF(Input!V185="","",_xlfn.NUMBERVALUE(Input!V185))</f>
        <v/>
      </c>
      <c r="X179" t="str">
        <f>IF(Input!W185="","",_xlfn.NUMBERVALUE(Input!W185))</f>
        <v/>
      </c>
      <c r="Y179" t="str">
        <f>IF(Input!X185="","",_xlfn.NUMBERVALUE(Input!X185))</f>
        <v/>
      </c>
      <c r="Z179" t="str">
        <f>IF(Input!Y185="","",_xlfn.NUMBERVALUE(Input!Y185))</f>
        <v/>
      </c>
    </row>
    <row r="180" spans="1:26" x14ac:dyDescent="0.25">
      <c r="A180" s="257" t="str">
        <f>IF(ISERROR(Input!A186),"",Input!A186)</f>
        <v/>
      </c>
      <c r="B180" t="str">
        <f t="shared" si="2"/>
        <v/>
      </c>
      <c r="C180" t="str">
        <f>IF(ISERROR(Input!B186),"",IF(Input!B186="","",Input!B186))</f>
        <v/>
      </c>
      <c r="D180" t="str">
        <f>IF(ISERROR(IF(Input!C186="","",Input!C186*1)),"",IF(Input!C186="","",Input!C186*1))</f>
        <v/>
      </c>
      <c r="E180" t="str">
        <f>IF(ISERROR(IF(Input!D186="","",Input!D186)),"",IF(Input!D186="","",Input!D186))</f>
        <v/>
      </c>
      <c r="F180" t="str">
        <f>IF(Input!E186="","",IF(ISNUMBER(_xlfn.NUMBERVALUE(Input!E186)),ROUND(Input!E186,0),Input!E186))</f>
        <v/>
      </c>
      <c r="G180" s="269" t="str">
        <f>IF(ISBLANK(Input!F186),"",(Input!F186))</f>
        <v/>
      </c>
      <c r="H180" t="str">
        <f>IF(Input!G186="","",Input!G186)</f>
        <v/>
      </c>
      <c r="I180" t="str">
        <f>IF(Input!H186="","",Input!H186)</f>
        <v/>
      </c>
      <c r="J180" t="str">
        <f>IFERROR(IF(Input!I186="","",IF(VLOOKUP(Input!D186,'Measure List'!$A$2:$D$5000,4,FALSE)="Residential","",Input!I186)),"")</f>
        <v/>
      </c>
      <c r="K180" t="str">
        <f>IF(Input!J186="","",Input!J186)</f>
        <v/>
      </c>
      <c r="L180" t="str">
        <f>IF(Input!K186="","",Input!K186)</f>
        <v/>
      </c>
      <c r="M180" t="str">
        <f>IF(Input!L186="","",Input!L186)</f>
        <v/>
      </c>
      <c r="N180" s="304" t="str">
        <f>IF(Input!M186="","",Input!M186)</f>
        <v/>
      </c>
      <c r="O180" t="str">
        <f>IF(Input!N186="","",IF(_xlfn.NUMBERVALUE(Input!N186)=0,"",_xlfn.NUMBERVALUE(Input!N186)))</f>
        <v/>
      </c>
      <c r="P180" t="str">
        <f>IF(Input!O186="","",_xlfn.NUMBERVALUE(Input!O186))</f>
        <v/>
      </c>
      <c r="Q180" t="str">
        <f>IF(Input!P186="","",Input!P186)</f>
        <v/>
      </c>
      <c r="R180" t="str">
        <f>IF(Input!Q186="","",Input!Q186)</f>
        <v/>
      </c>
      <c r="S180" t="str">
        <f>IF(Input!R186="","",_xlfn.NUMBERVALUE(Input!R186))</f>
        <v/>
      </c>
      <c r="T180" t="str">
        <f>IF(Input!S186="","",Input!S186)</f>
        <v/>
      </c>
      <c r="U180" t="str">
        <f>IF(Input!T186="","",_xlfn.NUMBERVALUE(Input!T186))</f>
        <v/>
      </c>
      <c r="V180" t="str">
        <f>IF(Input!U186="","",(Input!U186))</f>
        <v/>
      </c>
      <c r="W180" t="str">
        <f>IF(Input!V186="","",_xlfn.NUMBERVALUE(Input!V186))</f>
        <v/>
      </c>
      <c r="X180" t="str">
        <f>IF(Input!W186="","",_xlfn.NUMBERVALUE(Input!W186))</f>
        <v/>
      </c>
      <c r="Y180" t="str">
        <f>IF(Input!X186="","",_xlfn.NUMBERVALUE(Input!X186))</f>
        <v/>
      </c>
      <c r="Z180" t="str">
        <f>IF(Input!Y186="","",_xlfn.NUMBERVALUE(Input!Y186))</f>
        <v/>
      </c>
    </row>
    <row r="181" spans="1:26" x14ac:dyDescent="0.25">
      <c r="A181" s="257" t="str">
        <f>IF(ISERROR(Input!A187),"",Input!A187)</f>
        <v/>
      </c>
      <c r="B181" t="str">
        <f t="shared" si="2"/>
        <v/>
      </c>
      <c r="C181" t="str">
        <f>IF(ISERROR(Input!B187),"",IF(Input!B187="","",Input!B187))</f>
        <v/>
      </c>
      <c r="D181" t="str">
        <f>IF(ISERROR(IF(Input!C187="","",Input!C187*1)),"",IF(Input!C187="","",Input!C187*1))</f>
        <v/>
      </c>
      <c r="E181" t="str">
        <f>IF(ISERROR(IF(Input!D187="","",Input!D187)),"",IF(Input!D187="","",Input!D187))</f>
        <v/>
      </c>
      <c r="F181" t="str">
        <f>IF(Input!E187="","",IF(ISNUMBER(_xlfn.NUMBERVALUE(Input!E187)),ROUND(Input!E187,0),Input!E187))</f>
        <v/>
      </c>
      <c r="G181" s="269" t="str">
        <f>IF(ISBLANK(Input!F187),"",(Input!F187))</f>
        <v/>
      </c>
      <c r="H181" t="str">
        <f>IF(Input!G187="","",Input!G187)</f>
        <v/>
      </c>
      <c r="I181" t="str">
        <f>IF(Input!H187="","",Input!H187)</f>
        <v/>
      </c>
      <c r="J181" t="str">
        <f>IFERROR(IF(Input!I187="","",IF(VLOOKUP(Input!D187,'Measure List'!$A$2:$D$5000,4,FALSE)="Residential","",Input!I187)),"")</f>
        <v/>
      </c>
      <c r="K181" t="str">
        <f>IF(Input!J187="","",Input!J187)</f>
        <v/>
      </c>
      <c r="L181" t="str">
        <f>IF(Input!K187="","",Input!K187)</f>
        <v/>
      </c>
      <c r="M181" t="str">
        <f>IF(Input!L187="","",Input!L187)</f>
        <v/>
      </c>
      <c r="N181" s="304" t="str">
        <f>IF(Input!M187="","",Input!M187)</f>
        <v/>
      </c>
      <c r="O181" t="str">
        <f>IF(Input!N187="","",IF(_xlfn.NUMBERVALUE(Input!N187)=0,"",_xlfn.NUMBERVALUE(Input!N187)))</f>
        <v/>
      </c>
      <c r="P181" t="str">
        <f>IF(Input!O187="","",_xlfn.NUMBERVALUE(Input!O187))</f>
        <v/>
      </c>
      <c r="Q181" t="str">
        <f>IF(Input!P187="","",Input!P187)</f>
        <v/>
      </c>
      <c r="R181" t="str">
        <f>IF(Input!Q187="","",Input!Q187)</f>
        <v/>
      </c>
      <c r="S181" t="str">
        <f>IF(Input!R187="","",_xlfn.NUMBERVALUE(Input!R187))</f>
        <v/>
      </c>
      <c r="T181" t="str">
        <f>IF(Input!S187="","",Input!S187)</f>
        <v/>
      </c>
      <c r="U181" t="str">
        <f>IF(Input!T187="","",_xlfn.NUMBERVALUE(Input!T187))</f>
        <v/>
      </c>
      <c r="V181" t="str">
        <f>IF(Input!U187="","",(Input!U187))</f>
        <v/>
      </c>
      <c r="W181" t="str">
        <f>IF(Input!V187="","",_xlfn.NUMBERVALUE(Input!V187))</f>
        <v/>
      </c>
      <c r="X181" t="str">
        <f>IF(Input!W187="","",_xlfn.NUMBERVALUE(Input!W187))</f>
        <v/>
      </c>
      <c r="Y181" t="str">
        <f>IF(Input!X187="","",_xlfn.NUMBERVALUE(Input!X187))</f>
        <v/>
      </c>
      <c r="Z181" t="str">
        <f>IF(Input!Y187="","",_xlfn.NUMBERVALUE(Input!Y187))</f>
        <v/>
      </c>
    </row>
    <row r="182" spans="1:26" x14ac:dyDescent="0.25">
      <c r="A182" s="257" t="str">
        <f>IF(ISERROR(Input!A188),"",Input!A188)</f>
        <v/>
      </c>
      <c r="B182" t="str">
        <f t="shared" si="2"/>
        <v/>
      </c>
      <c r="C182" t="str">
        <f>IF(ISERROR(Input!B188),"",IF(Input!B188="","",Input!B188))</f>
        <v/>
      </c>
      <c r="D182" t="str">
        <f>IF(ISERROR(IF(Input!C188="","",Input!C188*1)),"",IF(Input!C188="","",Input!C188*1))</f>
        <v/>
      </c>
      <c r="E182" t="str">
        <f>IF(ISERROR(IF(Input!D188="","",Input!D188)),"",IF(Input!D188="","",Input!D188))</f>
        <v/>
      </c>
      <c r="F182" t="str">
        <f>IF(Input!E188="","",IF(ISNUMBER(_xlfn.NUMBERVALUE(Input!E188)),ROUND(Input!E188,0),Input!E188))</f>
        <v/>
      </c>
      <c r="G182" s="269" t="str">
        <f>IF(ISBLANK(Input!F188),"",(Input!F188))</f>
        <v/>
      </c>
      <c r="H182" t="str">
        <f>IF(Input!G188="","",Input!G188)</f>
        <v/>
      </c>
      <c r="I182" t="str">
        <f>IF(Input!H188="","",Input!H188)</f>
        <v/>
      </c>
      <c r="J182" t="str">
        <f>IFERROR(IF(Input!I188="","",IF(VLOOKUP(Input!D188,'Measure List'!$A$2:$D$5000,4,FALSE)="Residential","",Input!I188)),"")</f>
        <v/>
      </c>
      <c r="K182" t="str">
        <f>IF(Input!J188="","",Input!J188)</f>
        <v/>
      </c>
      <c r="L182" t="str">
        <f>IF(Input!K188="","",Input!K188)</f>
        <v/>
      </c>
      <c r="M182" t="str">
        <f>IF(Input!L188="","",Input!L188)</f>
        <v/>
      </c>
      <c r="N182" s="304" t="str">
        <f>IF(Input!M188="","",Input!M188)</f>
        <v/>
      </c>
      <c r="O182" t="str">
        <f>IF(Input!N188="","",IF(_xlfn.NUMBERVALUE(Input!N188)=0,"",_xlfn.NUMBERVALUE(Input!N188)))</f>
        <v/>
      </c>
      <c r="P182" t="str">
        <f>IF(Input!O188="","",_xlfn.NUMBERVALUE(Input!O188))</f>
        <v/>
      </c>
      <c r="Q182" t="str">
        <f>IF(Input!P188="","",Input!P188)</f>
        <v/>
      </c>
      <c r="R182" t="str">
        <f>IF(Input!Q188="","",Input!Q188)</f>
        <v/>
      </c>
      <c r="S182" t="str">
        <f>IF(Input!R188="","",_xlfn.NUMBERVALUE(Input!R188))</f>
        <v/>
      </c>
      <c r="T182" t="str">
        <f>IF(Input!S188="","",Input!S188)</f>
        <v/>
      </c>
      <c r="U182" t="str">
        <f>IF(Input!T188="","",_xlfn.NUMBERVALUE(Input!T188))</f>
        <v/>
      </c>
      <c r="V182" t="str">
        <f>IF(Input!U188="","",(Input!U188))</f>
        <v/>
      </c>
      <c r="W182" t="str">
        <f>IF(Input!V188="","",_xlfn.NUMBERVALUE(Input!V188))</f>
        <v/>
      </c>
      <c r="X182" t="str">
        <f>IF(Input!W188="","",_xlfn.NUMBERVALUE(Input!W188))</f>
        <v/>
      </c>
      <c r="Y182" t="str">
        <f>IF(Input!X188="","",_xlfn.NUMBERVALUE(Input!X188))</f>
        <v/>
      </c>
      <c r="Z182" t="str">
        <f>IF(Input!Y188="","",_xlfn.NUMBERVALUE(Input!Y188))</f>
        <v/>
      </c>
    </row>
    <row r="183" spans="1:26" x14ac:dyDescent="0.25">
      <c r="A183" s="257" t="str">
        <f>IF(ISERROR(Input!A189),"",Input!A189)</f>
        <v/>
      </c>
      <c r="B183" t="str">
        <f t="shared" si="2"/>
        <v/>
      </c>
      <c r="C183" t="str">
        <f>IF(ISERROR(Input!B189),"",IF(Input!B189="","",Input!B189))</f>
        <v/>
      </c>
      <c r="D183" t="str">
        <f>IF(ISERROR(IF(Input!C189="","",Input!C189*1)),"",IF(Input!C189="","",Input!C189*1))</f>
        <v/>
      </c>
      <c r="E183" t="str">
        <f>IF(ISERROR(IF(Input!D189="","",Input!D189)),"",IF(Input!D189="","",Input!D189))</f>
        <v/>
      </c>
      <c r="F183" t="str">
        <f>IF(Input!E189="","",IF(ISNUMBER(_xlfn.NUMBERVALUE(Input!E189)),ROUND(Input!E189,0),Input!E189))</f>
        <v/>
      </c>
      <c r="G183" s="269" t="str">
        <f>IF(ISBLANK(Input!F189),"",(Input!F189))</f>
        <v/>
      </c>
      <c r="H183" t="str">
        <f>IF(Input!G189="","",Input!G189)</f>
        <v/>
      </c>
      <c r="I183" t="str">
        <f>IF(Input!H189="","",Input!H189)</f>
        <v/>
      </c>
      <c r="J183" t="str">
        <f>IFERROR(IF(Input!I189="","",IF(VLOOKUP(Input!D189,'Measure List'!$A$2:$D$5000,4,FALSE)="Residential","",Input!I189)),"")</f>
        <v/>
      </c>
      <c r="K183" t="str">
        <f>IF(Input!J189="","",Input!J189)</f>
        <v/>
      </c>
      <c r="L183" t="str">
        <f>IF(Input!K189="","",Input!K189)</f>
        <v/>
      </c>
      <c r="M183" t="str">
        <f>IF(Input!L189="","",Input!L189)</f>
        <v/>
      </c>
      <c r="N183" s="304" t="str">
        <f>IF(Input!M189="","",Input!M189)</f>
        <v/>
      </c>
      <c r="O183" t="str">
        <f>IF(Input!N189="","",IF(_xlfn.NUMBERVALUE(Input!N189)=0,"",_xlfn.NUMBERVALUE(Input!N189)))</f>
        <v/>
      </c>
      <c r="P183" t="str">
        <f>IF(Input!O189="","",_xlfn.NUMBERVALUE(Input!O189))</f>
        <v/>
      </c>
      <c r="Q183" t="str">
        <f>IF(Input!P189="","",Input!P189)</f>
        <v/>
      </c>
      <c r="R183" t="str">
        <f>IF(Input!Q189="","",Input!Q189)</f>
        <v/>
      </c>
      <c r="S183" t="str">
        <f>IF(Input!R189="","",_xlfn.NUMBERVALUE(Input!R189))</f>
        <v/>
      </c>
      <c r="T183" t="str">
        <f>IF(Input!S189="","",Input!S189)</f>
        <v/>
      </c>
      <c r="U183" t="str">
        <f>IF(Input!T189="","",_xlfn.NUMBERVALUE(Input!T189))</f>
        <v/>
      </c>
      <c r="V183" t="str">
        <f>IF(Input!U189="","",(Input!U189))</f>
        <v/>
      </c>
      <c r="W183" t="str">
        <f>IF(Input!V189="","",_xlfn.NUMBERVALUE(Input!V189))</f>
        <v/>
      </c>
      <c r="X183" t="str">
        <f>IF(Input!W189="","",_xlfn.NUMBERVALUE(Input!W189))</f>
        <v/>
      </c>
      <c r="Y183" t="str">
        <f>IF(Input!X189="","",_xlfn.NUMBERVALUE(Input!X189))</f>
        <v/>
      </c>
      <c r="Z183" t="str">
        <f>IF(Input!Y189="","",_xlfn.NUMBERVALUE(Input!Y189))</f>
        <v/>
      </c>
    </row>
    <row r="184" spans="1:26" x14ac:dyDescent="0.25">
      <c r="A184" s="257" t="str">
        <f>IF(ISERROR(Input!A190),"",Input!A190)</f>
        <v/>
      </c>
      <c r="B184" t="str">
        <f t="shared" si="2"/>
        <v/>
      </c>
      <c r="C184" t="str">
        <f>IF(ISERROR(Input!B190),"",IF(Input!B190="","",Input!B190))</f>
        <v/>
      </c>
      <c r="D184" t="str">
        <f>IF(ISERROR(IF(Input!C190="","",Input!C190*1)),"",IF(Input!C190="","",Input!C190*1))</f>
        <v/>
      </c>
      <c r="E184" t="str">
        <f>IF(ISERROR(IF(Input!D190="","",Input!D190)),"",IF(Input!D190="","",Input!D190))</f>
        <v/>
      </c>
      <c r="F184" t="str">
        <f>IF(Input!E190="","",IF(ISNUMBER(_xlfn.NUMBERVALUE(Input!E190)),ROUND(Input!E190,0),Input!E190))</f>
        <v/>
      </c>
      <c r="G184" s="269" t="str">
        <f>IF(ISBLANK(Input!F190),"",(Input!F190))</f>
        <v/>
      </c>
      <c r="H184" t="str">
        <f>IF(Input!G190="","",Input!G190)</f>
        <v/>
      </c>
      <c r="I184" t="str">
        <f>IF(Input!H190="","",Input!H190)</f>
        <v/>
      </c>
      <c r="J184" t="str">
        <f>IFERROR(IF(Input!I190="","",IF(VLOOKUP(Input!D190,'Measure List'!$A$2:$D$5000,4,FALSE)="Residential","",Input!I190)),"")</f>
        <v/>
      </c>
      <c r="K184" t="str">
        <f>IF(Input!J190="","",Input!J190)</f>
        <v/>
      </c>
      <c r="L184" t="str">
        <f>IF(Input!K190="","",Input!K190)</f>
        <v/>
      </c>
      <c r="M184" t="str">
        <f>IF(Input!L190="","",Input!L190)</f>
        <v/>
      </c>
      <c r="N184" s="304" t="str">
        <f>IF(Input!M190="","",Input!M190)</f>
        <v/>
      </c>
      <c r="O184" t="str">
        <f>IF(Input!N190="","",IF(_xlfn.NUMBERVALUE(Input!N190)=0,"",_xlfn.NUMBERVALUE(Input!N190)))</f>
        <v/>
      </c>
      <c r="P184" t="str">
        <f>IF(Input!O190="","",_xlfn.NUMBERVALUE(Input!O190))</f>
        <v/>
      </c>
      <c r="Q184" t="str">
        <f>IF(Input!P190="","",Input!P190)</f>
        <v/>
      </c>
      <c r="R184" t="str">
        <f>IF(Input!Q190="","",Input!Q190)</f>
        <v/>
      </c>
      <c r="S184" t="str">
        <f>IF(Input!R190="","",_xlfn.NUMBERVALUE(Input!R190))</f>
        <v/>
      </c>
      <c r="T184" t="str">
        <f>IF(Input!S190="","",Input!S190)</f>
        <v/>
      </c>
      <c r="U184" t="str">
        <f>IF(Input!T190="","",_xlfn.NUMBERVALUE(Input!T190))</f>
        <v/>
      </c>
      <c r="V184" t="str">
        <f>IF(Input!U190="","",(Input!U190))</f>
        <v/>
      </c>
      <c r="W184" t="str">
        <f>IF(Input!V190="","",_xlfn.NUMBERVALUE(Input!V190))</f>
        <v/>
      </c>
      <c r="X184" t="str">
        <f>IF(Input!W190="","",_xlfn.NUMBERVALUE(Input!W190))</f>
        <v/>
      </c>
      <c r="Y184" t="str">
        <f>IF(Input!X190="","",_xlfn.NUMBERVALUE(Input!X190))</f>
        <v/>
      </c>
      <c r="Z184" t="str">
        <f>IF(Input!Y190="","",_xlfn.NUMBERVALUE(Input!Y190))</f>
        <v/>
      </c>
    </row>
    <row r="185" spans="1:26" x14ac:dyDescent="0.25">
      <c r="A185" s="257" t="str">
        <f>IF(ISERROR(Input!A191),"",Input!A191)</f>
        <v/>
      </c>
      <c r="B185" t="str">
        <f t="shared" si="2"/>
        <v/>
      </c>
      <c r="C185" t="str">
        <f>IF(ISERROR(Input!B191),"",IF(Input!B191="","",Input!B191))</f>
        <v/>
      </c>
      <c r="D185" t="str">
        <f>IF(ISERROR(IF(Input!C191="","",Input!C191*1)),"",IF(Input!C191="","",Input!C191*1))</f>
        <v/>
      </c>
      <c r="E185" t="str">
        <f>IF(ISERROR(IF(Input!D191="","",Input!D191)),"",IF(Input!D191="","",Input!D191))</f>
        <v/>
      </c>
      <c r="F185" t="str">
        <f>IF(Input!E191="","",IF(ISNUMBER(_xlfn.NUMBERVALUE(Input!E191)),ROUND(Input!E191,0),Input!E191))</f>
        <v/>
      </c>
      <c r="G185" s="269" t="str">
        <f>IF(ISBLANK(Input!F191),"",(Input!F191))</f>
        <v/>
      </c>
      <c r="H185" t="str">
        <f>IF(Input!G191="","",Input!G191)</f>
        <v/>
      </c>
      <c r="I185" t="str">
        <f>IF(Input!H191="","",Input!H191)</f>
        <v/>
      </c>
      <c r="J185" t="str">
        <f>IFERROR(IF(Input!I191="","",IF(VLOOKUP(Input!D191,'Measure List'!$A$2:$D$5000,4,FALSE)="Residential","",Input!I191)),"")</f>
        <v/>
      </c>
      <c r="K185" t="str">
        <f>IF(Input!J191="","",Input!J191)</f>
        <v/>
      </c>
      <c r="L185" t="str">
        <f>IF(Input!K191="","",Input!K191)</f>
        <v/>
      </c>
      <c r="M185" t="str">
        <f>IF(Input!L191="","",Input!L191)</f>
        <v/>
      </c>
      <c r="N185" s="304" t="str">
        <f>IF(Input!M191="","",Input!M191)</f>
        <v/>
      </c>
      <c r="O185" t="str">
        <f>IF(Input!N191="","",IF(_xlfn.NUMBERVALUE(Input!N191)=0,"",_xlfn.NUMBERVALUE(Input!N191)))</f>
        <v/>
      </c>
      <c r="P185" t="str">
        <f>IF(Input!O191="","",_xlfn.NUMBERVALUE(Input!O191))</f>
        <v/>
      </c>
      <c r="Q185" t="str">
        <f>IF(Input!P191="","",Input!P191)</f>
        <v/>
      </c>
      <c r="R185" t="str">
        <f>IF(Input!Q191="","",Input!Q191)</f>
        <v/>
      </c>
      <c r="S185" t="str">
        <f>IF(Input!R191="","",_xlfn.NUMBERVALUE(Input!R191))</f>
        <v/>
      </c>
      <c r="T185" t="str">
        <f>IF(Input!S191="","",Input!S191)</f>
        <v/>
      </c>
      <c r="U185" t="str">
        <f>IF(Input!T191="","",_xlfn.NUMBERVALUE(Input!T191))</f>
        <v/>
      </c>
      <c r="V185" t="str">
        <f>IF(Input!U191="","",(Input!U191))</f>
        <v/>
      </c>
      <c r="W185" t="str">
        <f>IF(Input!V191="","",_xlfn.NUMBERVALUE(Input!V191))</f>
        <v/>
      </c>
      <c r="X185" t="str">
        <f>IF(Input!W191="","",_xlfn.NUMBERVALUE(Input!W191))</f>
        <v/>
      </c>
      <c r="Y185" t="str">
        <f>IF(Input!X191="","",_xlfn.NUMBERVALUE(Input!X191))</f>
        <v/>
      </c>
      <c r="Z185" t="str">
        <f>IF(Input!Y191="","",_xlfn.NUMBERVALUE(Input!Y191))</f>
        <v/>
      </c>
    </row>
    <row r="186" spans="1:26" x14ac:dyDescent="0.25">
      <c r="A186" s="257" t="str">
        <f>IF(ISERROR(Input!A192),"",Input!A192)</f>
        <v/>
      </c>
      <c r="B186" t="str">
        <f t="shared" si="2"/>
        <v/>
      </c>
      <c r="C186" t="str">
        <f>IF(ISERROR(Input!B192),"",IF(Input!B192="","",Input!B192))</f>
        <v/>
      </c>
      <c r="D186" t="str">
        <f>IF(ISERROR(IF(Input!C192="","",Input!C192*1)),"",IF(Input!C192="","",Input!C192*1))</f>
        <v/>
      </c>
      <c r="E186" t="str">
        <f>IF(ISERROR(IF(Input!D192="","",Input!D192)),"",IF(Input!D192="","",Input!D192))</f>
        <v/>
      </c>
      <c r="F186" t="str">
        <f>IF(Input!E192="","",IF(ISNUMBER(_xlfn.NUMBERVALUE(Input!E192)),ROUND(Input!E192,0),Input!E192))</f>
        <v/>
      </c>
      <c r="G186" s="269" t="str">
        <f>IF(ISBLANK(Input!F192),"",(Input!F192))</f>
        <v/>
      </c>
      <c r="H186" t="str">
        <f>IF(Input!G192="","",Input!G192)</f>
        <v/>
      </c>
      <c r="I186" t="str">
        <f>IF(Input!H192="","",Input!H192)</f>
        <v/>
      </c>
      <c r="J186" t="str">
        <f>IFERROR(IF(Input!I192="","",IF(VLOOKUP(Input!D192,'Measure List'!$A$2:$D$5000,4,FALSE)="Residential","",Input!I192)),"")</f>
        <v/>
      </c>
      <c r="K186" t="str">
        <f>IF(Input!J192="","",Input!J192)</f>
        <v/>
      </c>
      <c r="L186" t="str">
        <f>IF(Input!K192="","",Input!K192)</f>
        <v/>
      </c>
      <c r="M186" t="str">
        <f>IF(Input!L192="","",Input!L192)</f>
        <v/>
      </c>
      <c r="N186" s="304" t="str">
        <f>IF(Input!M192="","",Input!M192)</f>
        <v/>
      </c>
      <c r="O186" t="str">
        <f>IF(Input!N192="","",IF(_xlfn.NUMBERVALUE(Input!N192)=0,"",_xlfn.NUMBERVALUE(Input!N192)))</f>
        <v/>
      </c>
      <c r="P186" t="str">
        <f>IF(Input!O192="","",_xlfn.NUMBERVALUE(Input!O192))</f>
        <v/>
      </c>
      <c r="Q186" t="str">
        <f>IF(Input!P192="","",Input!P192)</f>
        <v/>
      </c>
      <c r="R186" t="str">
        <f>IF(Input!Q192="","",Input!Q192)</f>
        <v/>
      </c>
      <c r="S186" t="str">
        <f>IF(Input!R192="","",_xlfn.NUMBERVALUE(Input!R192))</f>
        <v/>
      </c>
      <c r="T186" t="str">
        <f>IF(Input!S192="","",Input!S192)</f>
        <v/>
      </c>
      <c r="U186" t="str">
        <f>IF(Input!T192="","",_xlfn.NUMBERVALUE(Input!T192))</f>
        <v/>
      </c>
      <c r="V186" t="str">
        <f>IF(Input!U192="","",(Input!U192))</f>
        <v/>
      </c>
      <c r="W186" t="str">
        <f>IF(Input!V192="","",_xlfn.NUMBERVALUE(Input!V192))</f>
        <v/>
      </c>
      <c r="X186" t="str">
        <f>IF(Input!W192="","",_xlfn.NUMBERVALUE(Input!W192))</f>
        <v/>
      </c>
      <c r="Y186" t="str">
        <f>IF(Input!X192="","",_xlfn.NUMBERVALUE(Input!X192))</f>
        <v/>
      </c>
      <c r="Z186" t="str">
        <f>IF(Input!Y192="","",_xlfn.NUMBERVALUE(Input!Y192))</f>
        <v/>
      </c>
    </row>
    <row r="187" spans="1:26" x14ac:dyDescent="0.25">
      <c r="A187" s="257" t="str">
        <f>IF(ISERROR(Input!A193),"",Input!A193)</f>
        <v/>
      </c>
      <c r="B187" t="str">
        <f t="shared" si="2"/>
        <v/>
      </c>
      <c r="C187" t="str">
        <f>IF(ISERROR(Input!B193),"",IF(Input!B193="","",Input!B193))</f>
        <v/>
      </c>
      <c r="D187" t="str">
        <f>IF(ISERROR(IF(Input!C193="","",Input!C193*1)),"",IF(Input!C193="","",Input!C193*1))</f>
        <v/>
      </c>
      <c r="E187" t="str">
        <f>IF(ISERROR(IF(Input!D193="","",Input!D193)),"",IF(Input!D193="","",Input!D193))</f>
        <v/>
      </c>
      <c r="F187" t="str">
        <f>IF(Input!E193="","",IF(ISNUMBER(_xlfn.NUMBERVALUE(Input!E193)),ROUND(Input!E193,0),Input!E193))</f>
        <v/>
      </c>
      <c r="G187" s="269" t="str">
        <f>IF(ISBLANK(Input!F193),"",(Input!F193))</f>
        <v/>
      </c>
      <c r="H187" t="str">
        <f>IF(Input!G193="","",Input!G193)</f>
        <v/>
      </c>
      <c r="I187" t="str">
        <f>IF(Input!H193="","",Input!H193)</f>
        <v/>
      </c>
      <c r="J187" t="str">
        <f>IFERROR(IF(Input!I193="","",IF(VLOOKUP(Input!D193,'Measure List'!$A$2:$D$5000,4,FALSE)="Residential","",Input!I193)),"")</f>
        <v/>
      </c>
      <c r="K187" t="str">
        <f>IF(Input!J193="","",Input!J193)</f>
        <v/>
      </c>
      <c r="L187" t="str">
        <f>IF(Input!K193="","",Input!K193)</f>
        <v/>
      </c>
      <c r="M187" t="str">
        <f>IF(Input!L193="","",Input!L193)</f>
        <v/>
      </c>
      <c r="N187" s="304" t="str">
        <f>IF(Input!M193="","",Input!M193)</f>
        <v/>
      </c>
      <c r="O187" t="str">
        <f>IF(Input!N193="","",IF(_xlfn.NUMBERVALUE(Input!N193)=0,"",_xlfn.NUMBERVALUE(Input!N193)))</f>
        <v/>
      </c>
      <c r="P187" t="str">
        <f>IF(Input!O193="","",_xlfn.NUMBERVALUE(Input!O193))</f>
        <v/>
      </c>
      <c r="Q187" t="str">
        <f>IF(Input!P193="","",Input!P193)</f>
        <v/>
      </c>
      <c r="R187" t="str">
        <f>IF(Input!Q193="","",Input!Q193)</f>
        <v/>
      </c>
      <c r="S187" t="str">
        <f>IF(Input!R193="","",_xlfn.NUMBERVALUE(Input!R193))</f>
        <v/>
      </c>
      <c r="T187" t="str">
        <f>IF(Input!S193="","",Input!S193)</f>
        <v/>
      </c>
      <c r="U187" t="str">
        <f>IF(Input!T193="","",_xlfn.NUMBERVALUE(Input!T193))</f>
        <v/>
      </c>
      <c r="V187" t="str">
        <f>IF(Input!U193="","",(Input!U193))</f>
        <v/>
      </c>
      <c r="W187" t="str">
        <f>IF(Input!V193="","",_xlfn.NUMBERVALUE(Input!V193))</f>
        <v/>
      </c>
      <c r="X187" t="str">
        <f>IF(Input!W193="","",_xlfn.NUMBERVALUE(Input!W193))</f>
        <v/>
      </c>
      <c r="Y187" t="str">
        <f>IF(Input!X193="","",_xlfn.NUMBERVALUE(Input!X193))</f>
        <v/>
      </c>
      <c r="Z187" t="str">
        <f>IF(Input!Y193="","",_xlfn.NUMBERVALUE(Input!Y193))</f>
        <v/>
      </c>
    </row>
    <row r="188" spans="1:26" x14ac:dyDescent="0.25">
      <c r="A188" s="257" t="str">
        <f>IF(ISERROR(Input!A194),"",Input!A194)</f>
        <v/>
      </c>
      <c r="B188" t="str">
        <f t="shared" si="2"/>
        <v/>
      </c>
      <c r="C188" t="str">
        <f>IF(ISERROR(Input!B194),"",IF(Input!B194="","",Input!B194))</f>
        <v/>
      </c>
      <c r="D188" t="str">
        <f>IF(ISERROR(IF(Input!C194="","",Input!C194*1)),"",IF(Input!C194="","",Input!C194*1))</f>
        <v/>
      </c>
      <c r="E188" t="str">
        <f>IF(ISERROR(IF(Input!D194="","",Input!D194)),"",IF(Input!D194="","",Input!D194))</f>
        <v/>
      </c>
      <c r="F188" t="str">
        <f>IF(Input!E194="","",IF(ISNUMBER(_xlfn.NUMBERVALUE(Input!E194)),ROUND(Input!E194,0),Input!E194))</f>
        <v/>
      </c>
      <c r="G188" s="269" t="str">
        <f>IF(ISBLANK(Input!F194),"",(Input!F194))</f>
        <v/>
      </c>
      <c r="H188" t="str">
        <f>IF(Input!G194="","",Input!G194)</f>
        <v/>
      </c>
      <c r="I188" t="str">
        <f>IF(Input!H194="","",Input!H194)</f>
        <v/>
      </c>
      <c r="J188" t="str">
        <f>IFERROR(IF(Input!I194="","",IF(VLOOKUP(Input!D194,'Measure List'!$A$2:$D$5000,4,FALSE)="Residential","",Input!I194)),"")</f>
        <v/>
      </c>
      <c r="K188" t="str">
        <f>IF(Input!J194="","",Input!J194)</f>
        <v/>
      </c>
      <c r="L188" t="str">
        <f>IF(Input!K194="","",Input!K194)</f>
        <v/>
      </c>
      <c r="M188" t="str">
        <f>IF(Input!L194="","",Input!L194)</f>
        <v/>
      </c>
      <c r="N188" s="304" t="str">
        <f>IF(Input!M194="","",Input!M194)</f>
        <v/>
      </c>
      <c r="O188" t="str">
        <f>IF(Input!N194="","",IF(_xlfn.NUMBERVALUE(Input!N194)=0,"",_xlfn.NUMBERVALUE(Input!N194)))</f>
        <v/>
      </c>
      <c r="P188" t="str">
        <f>IF(Input!O194="","",_xlfn.NUMBERVALUE(Input!O194))</f>
        <v/>
      </c>
      <c r="Q188" t="str">
        <f>IF(Input!P194="","",Input!P194)</f>
        <v/>
      </c>
      <c r="R188" t="str">
        <f>IF(Input!Q194="","",Input!Q194)</f>
        <v/>
      </c>
      <c r="S188" t="str">
        <f>IF(Input!R194="","",_xlfn.NUMBERVALUE(Input!R194))</f>
        <v/>
      </c>
      <c r="T188" t="str">
        <f>IF(Input!S194="","",Input!S194)</f>
        <v/>
      </c>
      <c r="U188" t="str">
        <f>IF(Input!T194="","",_xlfn.NUMBERVALUE(Input!T194))</f>
        <v/>
      </c>
      <c r="V188" t="str">
        <f>IF(Input!U194="","",(Input!U194))</f>
        <v/>
      </c>
      <c r="W188" t="str">
        <f>IF(Input!V194="","",_xlfn.NUMBERVALUE(Input!V194))</f>
        <v/>
      </c>
      <c r="X188" t="str">
        <f>IF(Input!W194="","",_xlfn.NUMBERVALUE(Input!W194))</f>
        <v/>
      </c>
      <c r="Y188" t="str">
        <f>IF(Input!X194="","",_xlfn.NUMBERVALUE(Input!X194))</f>
        <v/>
      </c>
      <c r="Z188" t="str">
        <f>IF(Input!Y194="","",_xlfn.NUMBERVALUE(Input!Y194))</f>
        <v/>
      </c>
    </row>
    <row r="189" spans="1:26" x14ac:dyDescent="0.25">
      <c r="A189" s="257" t="str">
        <f>IF(ISERROR(Input!A195),"",Input!A195)</f>
        <v/>
      </c>
      <c r="B189" t="str">
        <f t="shared" si="2"/>
        <v/>
      </c>
      <c r="C189" t="str">
        <f>IF(ISERROR(Input!B195),"",IF(Input!B195="","",Input!B195))</f>
        <v/>
      </c>
      <c r="D189" t="str">
        <f>IF(ISERROR(IF(Input!C195="","",Input!C195*1)),"",IF(Input!C195="","",Input!C195*1))</f>
        <v/>
      </c>
      <c r="E189" t="str">
        <f>IF(ISERROR(IF(Input!D195="","",Input!D195)),"",IF(Input!D195="","",Input!D195))</f>
        <v/>
      </c>
      <c r="F189" t="str">
        <f>IF(Input!E195="","",IF(ISNUMBER(_xlfn.NUMBERVALUE(Input!E195)),ROUND(Input!E195,0),Input!E195))</f>
        <v/>
      </c>
      <c r="G189" s="269" t="str">
        <f>IF(ISBLANK(Input!F195),"",(Input!F195))</f>
        <v/>
      </c>
      <c r="H189" t="str">
        <f>IF(Input!G195="","",Input!G195)</f>
        <v/>
      </c>
      <c r="I189" t="str">
        <f>IF(Input!H195="","",Input!H195)</f>
        <v/>
      </c>
      <c r="J189" t="str">
        <f>IFERROR(IF(Input!I195="","",IF(VLOOKUP(Input!D195,'Measure List'!$A$2:$D$5000,4,FALSE)="Residential","",Input!I195)),"")</f>
        <v/>
      </c>
      <c r="K189" t="str">
        <f>IF(Input!J195="","",Input!J195)</f>
        <v/>
      </c>
      <c r="L189" t="str">
        <f>IF(Input!K195="","",Input!K195)</f>
        <v/>
      </c>
      <c r="M189" t="str">
        <f>IF(Input!L195="","",Input!L195)</f>
        <v/>
      </c>
      <c r="N189" s="304" t="str">
        <f>IF(Input!M195="","",Input!M195)</f>
        <v/>
      </c>
      <c r="O189" t="str">
        <f>IF(Input!N195="","",IF(_xlfn.NUMBERVALUE(Input!N195)=0,"",_xlfn.NUMBERVALUE(Input!N195)))</f>
        <v/>
      </c>
      <c r="P189" t="str">
        <f>IF(Input!O195="","",_xlfn.NUMBERVALUE(Input!O195))</f>
        <v/>
      </c>
      <c r="Q189" t="str">
        <f>IF(Input!P195="","",Input!P195)</f>
        <v/>
      </c>
      <c r="R189" t="str">
        <f>IF(Input!Q195="","",Input!Q195)</f>
        <v/>
      </c>
      <c r="S189" t="str">
        <f>IF(Input!R195="","",_xlfn.NUMBERVALUE(Input!R195))</f>
        <v/>
      </c>
      <c r="T189" t="str">
        <f>IF(Input!S195="","",Input!S195)</f>
        <v/>
      </c>
      <c r="U189" t="str">
        <f>IF(Input!T195="","",_xlfn.NUMBERVALUE(Input!T195))</f>
        <v/>
      </c>
      <c r="V189" t="str">
        <f>IF(Input!U195="","",(Input!U195))</f>
        <v/>
      </c>
      <c r="W189" t="str">
        <f>IF(Input!V195="","",_xlfn.NUMBERVALUE(Input!V195))</f>
        <v/>
      </c>
      <c r="X189" t="str">
        <f>IF(Input!W195="","",_xlfn.NUMBERVALUE(Input!W195))</f>
        <v/>
      </c>
      <c r="Y189" t="str">
        <f>IF(Input!X195="","",_xlfn.NUMBERVALUE(Input!X195))</f>
        <v/>
      </c>
      <c r="Z189" t="str">
        <f>IF(Input!Y195="","",_xlfn.NUMBERVALUE(Input!Y195))</f>
        <v/>
      </c>
    </row>
    <row r="190" spans="1:26" x14ac:dyDescent="0.25">
      <c r="A190" s="257" t="str">
        <f>IF(ISERROR(Input!A196),"",Input!A196)</f>
        <v/>
      </c>
      <c r="B190" t="str">
        <f t="shared" si="2"/>
        <v/>
      </c>
      <c r="C190" t="str">
        <f>IF(ISERROR(Input!B196),"",IF(Input!B196="","",Input!B196))</f>
        <v/>
      </c>
      <c r="D190" t="str">
        <f>IF(ISERROR(IF(Input!C196="","",Input!C196*1)),"",IF(Input!C196="","",Input!C196*1))</f>
        <v/>
      </c>
      <c r="E190" t="str">
        <f>IF(ISERROR(IF(Input!D196="","",Input!D196)),"",IF(Input!D196="","",Input!D196))</f>
        <v/>
      </c>
      <c r="F190" t="str">
        <f>IF(Input!E196="","",IF(ISNUMBER(_xlfn.NUMBERVALUE(Input!E196)),ROUND(Input!E196,0),Input!E196))</f>
        <v/>
      </c>
      <c r="G190" s="269" t="str">
        <f>IF(ISBLANK(Input!F196),"",(Input!F196))</f>
        <v/>
      </c>
      <c r="H190" t="str">
        <f>IF(Input!G196="","",Input!G196)</f>
        <v/>
      </c>
      <c r="I190" t="str">
        <f>IF(Input!H196="","",Input!H196)</f>
        <v/>
      </c>
      <c r="J190" t="str">
        <f>IFERROR(IF(Input!I196="","",IF(VLOOKUP(Input!D196,'Measure List'!$A$2:$D$5000,4,FALSE)="Residential","",Input!I196)),"")</f>
        <v/>
      </c>
      <c r="K190" t="str">
        <f>IF(Input!J196="","",Input!J196)</f>
        <v/>
      </c>
      <c r="L190" t="str">
        <f>IF(Input!K196="","",Input!K196)</f>
        <v/>
      </c>
      <c r="M190" t="str">
        <f>IF(Input!L196="","",Input!L196)</f>
        <v/>
      </c>
      <c r="N190" s="304" t="str">
        <f>IF(Input!M196="","",Input!M196)</f>
        <v/>
      </c>
      <c r="O190" t="str">
        <f>IF(Input!N196="","",IF(_xlfn.NUMBERVALUE(Input!N196)=0,"",_xlfn.NUMBERVALUE(Input!N196)))</f>
        <v/>
      </c>
      <c r="P190" t="str">
        <f>IF(Input!O196="","",_xlfn.NUMBERVALUE(Input!O196))</f>
        <v/>
      </c>
      <c r="Q190" t="str">
        <f>IF(Input!P196="","",Input!P196)</f>
        <v/>
      </c>
      <c r="R190" t="str">
        <f>IF(Input!Q196="","",Input!Q196)</f>
        <v/>
      </c>
      <c r="S190" t="str">
        <f>IF(Input!R196="","",_xlfn.NUMBERVALUE(Input!R196))</f>
        <v/>
      </c>
      <c r="T190" t="str">
        <f>IF(Input!S196="","",Input!S196)</f>
        <v/>
      </c>
      <c r="U190" t="str">
        <f>IF(Input!T196="","",_xlfn.NUMBERVALUE(Input!T196))</f>
        <v/>
      </c>
      <c r="V190" t="str">
        <f>IF(Input!U196="","",(Input!U196))</f>
        <v/>
      </c>
      <c r="W190" t="str">
        <f>IF(Input!V196="","",_xlfn.NUMBERVALUE(Input!V196))</f>
        <v/>
      </c>
      <c r="X190" t="str">
        <f>IF(Input!W196="","",_xlfn.NUMBERVALUE(Input!W196))</f>
        <v/>
      </c>
      <c r="Y190" t="str">
        <f>IF(Input!X196="","",_xlfn.NUMBERVALUE(Input!X196))</f>
        <v/>
      </c>
      <c r="Z190" t="str">
        <f>IF(Input!Y196="","",_xlfn.NUMBERVALUE(Input!Y196))</f>
        <v/>
      </c>
    </row>
    <row r="191" spans="1:26" x14ac:dyDescent="0.25">
      <c r="A191" s="257" t="str">
        <f>IF(ISERROR(Input!A197),"",Input!A197)</f>
        <v/>
      </c>
      <c r="B191" t="str">
        <f t="shared" si="2"/>
        <v/>
      </c>
      <c r="C191" t="str">
        <f>IF(ISERROR(Input!B197),"",IF(Input!B197="","",Input!B197))</f>
        <v/>
      </c>
      <c r="D191" t="str">
        <f>IF(ISERROR(IF(Input!C197="","",Input!C197*1)),"",IF(Input!C197="","",Input!C197*1))</f>
        <v/>
      </c>
      <c r="E191" t="str">
        <f>IF(ISERROR(IF(Input!D197="","",Input!D197)),"",IF(Input!D197="","",Input!D197))</f>
        <v/>
      </c>
      <c r="F191" t="str">
        <f>IF(Input!E197="","",IF(ISNUMBER(_xlfn.NUMBERVALUE(Input!E197)),ROUND(Input!E197,0),Input!E197))</f>
        <v/>
      </c>
      <c r="G191" s="269" t="str">
        <f>IF(ISBLANK(Input!F197),"",(Input!F197))</f>
        <v/>
      </c>
      <c r="H191" t="str">
        <f>IF(Input!G197="","",Input!G197)</f>
        <v/>
      </c>
      <c r="I191" t="str">
        <f>IF(Input!H197="","",Input!H197)</f>
        <v/>
      </c>
      <c r="J191" t="str">
        <f>IFERROR(IF(Input!I197="","",IF(VLOOKUP(Input!D197,'Measure List'!$A$2:$D$5000,4,FALSE)="Residential","",Input!I197)),"")</f>
        <v/>
      </c>
      <c r="K191" t="str">
        <f>IF(Input!J197="","",Input!J197)</f>
        <v/>
      </c>
      <c r="L191" t="str">
        <f>IF(Input!K197="","",Input!K197)</f>
        <v/>
      </c>
      <c r="M191" t="str">
        <f>IF(Input!L197="","",Input!L197)</f>
        <v/>
      </c>
      <c r="N191" s="304" t="str">
        <f>IF(Input!M197="","",Input!M197)</f>
        <v/>
      </c>
      <c r="O191" t="str">
        <f>IF(Input!N197="","",IF(_xlfn.NUMBERVALUE(Input!N197)=0,"",_xlfn.NUMBERVALUE(Input!N197)))</f>
        <v/>
      </c>
      <c r="P191" t="str">
        <f>IF(Input!O197="","",_xlfn.NUMBERVALUE(Input!O197))</f>
        <v/>
      </c>
      <c r="Q191" t="str">
        <f>IF(Input!P197="","",Input!P197)</f>
        <v/>
      </c>
      <c r="R191" t="str">
        <f>IF(Input!Q197="","",Input!Q197)</f>
        <v/>
      </c>
      <c r="S191" t="str">
        <f>IF(Input!R197="","",_xlfn.NUMBERVALUE(Input!R197))</f>
        <v/>
      </c>
      <c r="T191" t="str">
        <f>IF(Input!S197="","",Input!S197)</f>
        <v/>
      </c>
      <c r="U191" t="str">
        <f>IF(Input!T197="","",_xlfn.NUMBERVALUE(Input!T197))</f>
        <v/>
      </c>
      <c r="V191" t="str">
        <f>IF(Input!U197="","",(Input!U197))</f>
        <v/>
      </c>
      <c r="W191" t="str">
        <f>IF(Input!V197="","",_xlfn.NUMBERVALUE(Input!V197))</f>
        <v/>
      </c>
      <c r="X191" t="str">
        <f>IF(Input!W197="","",_xlfn.NUMBERVALUE(Input!W197))</f>
        <v/>
      </c>
      <c r="Y191" t="str">
        <f>IF(Input!X197="","",_xlfn.NUMBERVALUE(Input!X197))</f>
        <v/>
      </c>
      <c r="Z191" t="str">
        <f>IF(Input!Y197="","",_xlfn.NUMBERVALUE(Input!Y197))</f>
        <v/>
      </c>
    </row>
    <row r="192" spans="1:26" x14ac:dyDescent="0.25">
      <c r="A192" s="257" t="str">
        <f>IF(ISERROR(Input!A198),"",Input!A198)</f>
        <v/>
      </c>
      <c r="B192" t="str">
        <f t="shared" si="2"/>
        <v/>
      </c>
      <c r="C192" t="str">
        <f>IF(ISERROR(Input!B198),"",IF(Input!B198="","",Input!B198))</f>
        <v/>
      </c>
      <c r="D192" t="str">
        <f>IF(ISERROR(IF(Input!C198="","",Input!C198*1)),"",IF(Input!C198="","",Input!C198*1))</f>
        <v/>
      </c>
      <c r="E192" t="str">
        <f>IF(ISERROR(IF(Input!D198="","",Input!D198)),"",IF(Input!D198="","",Input!D198))</f>
        <v/>
      </c>
      <c r="F192" t="str">
        <f>IF(Input!E198="","",IF(ISNUMBER(_xlfn.NUMBERVALUE(Input!E198)),ROUND(Input!E198,0),Input!E198))</f>
        <v/>
      </c>
      <c r="G192" s="269" t="str">
        <f>IF(ISBLANK(Input!F198),"",(Input!F198))</f>
        <v/>
      </c>
      <c r="H192" t="str">
        <f>IF(Input!G198="","",Input!G198)</f>
        <v/>
      </c>
      <c r="I192" t="str">
        <f>IF(Input!H198="","",Input!H198)</f>
        <v/>
      </c>
      <c r="J192" t="str">
        <f>IFERROR(IF(Input!I198="","",IF(VLOOKUP(Input!D198,'Measure List'!$A$2:$D$5000,4,FALSE)="Residential","",Input!I198)),"")</f>
        <v/>
      </c>
      <c r="K192" t="str">
        <f>IF(Input!J198="","",Input!J198)</f>
        <v/>
      </c>
      <c r="L192" t="str">
        <f>IF(Input!K198="","",Input!K198)</f>
        <v/>
      </c>
      <c r="M192" t="str">
        <f>IF(Input!L198="","",Input!L198)</f>
        <v/>
      </c>
      <c r="N192" s="304" t="str">
        <f>IF(Input!M198="","",Input!M198)</f>
        <v/>
      </c>
      <c r="O192" t="str">
        <f>IF(Input!N198="","",IF(_xlfn.NUMBERVALUE(Input!N198)=0,"",_xlfn.NUMBERVALUE(Input!N198)))</f>
        <v/>
      </c>
      <c r="P192" t="str">
        <f>IF(Input!O198="","",_xlfn.NUMBERVALUE(Input!O198))</f>
        <v/>
      </c>
      <c r="Q192" t="str">
        <f>IF(Input!P198="","",Input!P198)</f>
        <v/>
      </c>
      <c r="R192" t="str">
        <f>IF(Input!Q198="","",Input!Q198)</f>
        <v/>
      </c>
      <c r="S192" t="str">
        <f>IF(Input!R198="","",_xlfn.NUMBERVALUE(Input!R198))</f>
        <v/>
      </c>
      <c r="T192" t="str">
        <f>IF(Input!S198="","",Input!S198)</f>
        <v/>
      </c>
      <c r="U192" t="str">
        <f>IF(Input!T198="","",_xlfn.NUMBERVALUE(Input!T198))</f>
        <v/>
      </c>
      <c r="V192" t="str">
        <f>IF(Input!U198="","",(Input!U198))</f>
        <v/>
      </c>
      <c r="W192" t="str">
        <f>IF(Input!V198="","",_xlfn.NUMBERVALUE(Input!V198))</f>
        <v/>
      </c>
      <c r="X192" t="str">
        <f>IF(Input!W198="","",_xlfn.NUMBERVALUE(Input!W198))</f>
        <v/>
      </c>
      <c r="Y192" t="str">
        <f>IF(Input!X198="","",_xlfn.NUMBERVALUE(Input!X198))</f>
        <v/>
      </c>
      <c r="Z192" t="str">
        <f>IF(Input!Y198="","",_xlfn.NUMBERVALUE(Input!Y198))</f>
        <v/>
      </c>
    </row>
    <row r="193" spans="1:26" x14ac:dyDescent="0.25">
      <c r="A193" s="257" t="str">
        <f>IF(ISERROR(Input!A199),"",Input!A199)</f>
        <v/>
      </c>
      <c r="B193" t="str">
        <f t="shared" si="2"/>
        <v/>
      </c>
      <c r="C193" t="str">
        <f>IF(ISERROR(Input!B199),"",IF(Input!B199="","",Input!B199))</f>
        <v/>
      </c>
      <c r="D193" t="str">
        <f>IF(ISERROR(IF(Input!C199="","",Input!C199*1)),"",IF(Input!C199="","",Input!C199*1))</f>
        <v/>
      </c>
      <c r="E193" t="str">
        <f>IF(ISERROR(IF(Input!D199="","",Input!D199)),"",IF(Input!D199="","",Input!D199))</f>
        <v/>
      </c>
      <c r="F193" t="str">
        <f>IF(Input!E199="","",IF(ISNUMBER(_xlfn.NUMBERVALUE(Input!E199)),ROUND(Input!E199,0),Input!E199))</f>
        <v/>
      </c>
      <c r="G193" s="269" t="str">
        <f>IF(ISBLANK(Input!F199),"",(Input!F199))</f>
        <v/>
      </c>
      <c r="H193" t="str">
        <f>IF(Input!G199="","",Input!G199)</f>
        <v/>
      </c>
      <c r="I193" t="str">
        <f>IF(Input!H199="","",Input!H199)</f>
        <v/>
      </c>
      <c r="J193" t="str">
        <f>IFERROR(IF(Input!I199="","",IF(VLOOKUP(Input!D199,'Measure List'!$A$2:$D$5000,4,FALSE)="Residential","",Input!I199)),"")</f>
        <v/>
      </c>
      <c r="K193" t="str">
        <f>IF(Input!J199="","",Input!J199)</f>
        <v/>
      </c>
      <c r="L193" t="str">
        <f>IF(Input!K199="","",Input!K199)</f>
        <v/>
      </c>
      <c r="M193" t="str">
        <f>IF(Input!L199="","",Input!L199)</f>
        <v/>
      </c>
      <c r="N193" s="304" t="str">
        <f>IF(Input!M199="","",Input!M199)</f>
        <v/>
      </c>
      <c r="O193" t="str">
        <f>IF(Input!N199="","",IF(_xlfn.NUMBERVALUE(Input!N199)=0,"",_xlfn.NUMBERVALUE(Input!N199)))</f>
        <v/>
      </c>
      <c r="P193" t="str">
        <f>IF(Input!O199="","",_xlfn.NUMBERVALUE(Input!O199))</f>
        <v/>
      </c>
      <c r="Q193" t="str">
        <f>IF(Input!P199="","",Input!P199)</f>
        <v/>
      </c>
      <c r="R193" t="str">
        <f>IF(Input!Q199="","",Input!Q199)</f>
        <v/>
      </c>
      <c r="S193" t="str">
        <f>IF(Input!R199="","",_xlfn.NUMBERVALUE(Input!R199))</f>
        <v/>
      </c>
      <c r="T193" t="str">
        <f>IF(Input!S199="","",Input!S199)</f>
        <v/>
      </c>
      <c r="U193" t="str">
        <f>IF(Input!T199="","",_xlfn.NUMBERVALUE(Input!T199))</f>
        <v/>
      </c>
      <c r="V193" t="str">
        <f>IF(Input!U199="","",(Input!U199))</f>
        <v/>
      </c>
      <c r="W193" t="str">
        <f>IF(Input!V199="","",_xlfn.NUMBERVALUE(Input!V199))</f>
        <v/>
      </c>
      <c r="X193" t="str">
        <f>IF(Input!W199="","",_xlfn.NUMBERVALUE(Input!W199))</f>
        <v/>
      </c>
      <c r="Y193" t="str">
        <f>IF(Input!X199="","",_xlfn.NUMBERVALUE(Input!X199))</f>
        <v/>
      </c>
      <c r="Z193" t="str">
        <f>IF(Input!Y199="","",_xlfn.NUMBERVALUE(Input!Y199))</f>
        <v/>
      </c>
    </row>
    <row r="194" spans="1:26" x14ac:dyDescent="0.25">
      <c r="A194" s="257" t="str">
        <f>IF(ISERROR(Input!A200),"",Input!A200)</f>
        <v/>
      </c>
      <c r="B194" t="str">
        <f t="shared" si="2"/>
        <v/>
      </c>
      <c r="C194" t="str">
        <f>IF(ISERROR(Input!B200),"",IF(Input!B200="","",Input!B200))</f>
        <v/>
      </c>
      <c r="D194" t="str">
        <f>IF(ISERROR(IF(Input!C200="","",Input!C200*1)),"",IF(Input!C200="","",Input!C200*1))</f>
        <v/>
      </c>
      <c r="E194" t="str">
        <f>IF(ISERROR(IF(Input!D200="","",Input!D200)),"",IF(Input!D200="","",Input!D200))</f>
        <v/>
      </c>
      <c r="F194" t="str">
        <f>IF(Input!E200="","",IF(ISNUMBER(_xlfn.NUMBERVALUE(Input!E200)),ROUND(Input!E200,0),Input!E200))</f>
        <v/>
      </c>
      <c r="G194" s="269" t="str">
        <f>IF(ISBLANK(Input!F200),"",(Input!F200))</f>
        <v/>
      </c>
      <c r="H194" t="str">
        <f>IF(Input!G200="","",Input!G200)</f>
        <v/>
      </c>
      <c r="I194" t="str">
        <f>IF(Input!H200="","",Input!H200)</f>
        <v/>
      </c>
      <c r="J194" t="str">
        <f>IFERROR(IF(Input!I200="","",IF(VLOOKUP(Input!D200,'Measure List'!$A$2:$D$5000,4,FALSE)="Residential","",Input!I200)),"")</f>
        <v/>
      </c>
      <c r="K194" t="str">
        <f>IF(Input!J200="","",Input!J200)</f>
        <v/>
      </c>
      <c r="L194" t="str">
        <f>IF(Input!K200="","",Input!K200)</f>
        <v/>
      </c>
      <c r="M194" t="str">
        <f>IF(Input!L200="","",Input!L200)</f>
        <v/>
      </c>
      <c r="N194" s="304" t="str">
        <f>IF(Input!M200="","",Input!M200)</f>
        <v/>
      </c>
      <c r="O194" t="str">
        <f>IF(Input!N200="","",IF(_xlfn.NUMBERVALUE(Input!N200)=0,"",_xlfn.NUMBERVALUE(Input!N200)))</f>
        <v/>
      </c>
      <c r="P194" t="str">
        <f>IF(Input!O200="","",_xlfn.NUMBERVALUE(Input!O200))</f>
        <v/>
      </c>
      <c r="Q194" t="str">
        <f>IF(Input!P200="","",Input!P200)</f>
        <v/>
      </c>
      <c r="R194" t="str">
        <f>IF(Input!Q200="","",Input!Q200)</f>
        <v/>
      </c>
      <c r="S194" t="str">
        <f>IF(Input!R200="","",_xlfn.NUMBERVALUE(Input!R200))</f>
        <v/>
      </c>
      <c r="T194" t="str">
        <f>IF(Input!S200="","",Input!S200)</f>
        <v/>
      </c>
      <c r="U194" t="str">
        <f>IF(Input!T200="","",_xlfn.NUMBERVALUE(Input!T200))</f>
        <v/>
      </c>
      <c r="V194" t="str">
        <f>IF(Input!U200="","",(Input!U200))</f>
        <v/>
      </c>
      <c r="W194" t="str">
        <f>IF(Input!V200="","",_xlfn.NUMBERVALUE(Input!V200))</f>
        <v/>
      </c>
      <c r="X194" t="str">
        <f>IF(Input!W200="","",_xlfn.NUMBERVALUE(Input!W200))</f>
        <v/>
      </c>
      <c r="Y194" t="str">
        <f>IF(Input!X200="","",_xlfn.NUMBERVALUE(Input!X200))</f>
        <v/>
      </c>
      <c r="Z194" t="str">
        <f>IF(Input!Y200="","",_xlfn.NUMBERVALUE(Input!Y200))</f>
        <v/>
      </c>
    </row>
    <row r="195" spans="1:26" x14ac:dyDescent="0.25">
      <c r="A195" s="257" t="str">
        <f>IF(ISERROR(Input!A201),"",Input!A201)</f>
        <v/>
      </c>
      <c r="B195" t="str">
        <f t="shared" ref="B195:B258" si="3">IF(A195="","",$AA$2)</f>
        <v/>
      </c>
      <c r="C195" t="str">
        <f>IF(ISERROR(Input!B201),"",IF(Input!B201="","",Input!B201))</f>
        <v/>
      </c>
      <c r="D195" t="str">
        <f>IF(ISERROR(IF(Input!C201="","",Input!C201*1)),"",IF(Input!C201="","",Input!C201*1))</f>
        <v/>
      </c>
      <c r="E195" t="str">
        <f>IF(ISERROR(IF(Input!D201="","",Input!D201)),"",IF(Input!D201="","",Input!D201))</f>
        <v/>
      </c>
      <c r="F195" t="str">
        <f>IF(Input!E201="","",IF(ISNUMBER(_xlfn.NUMBERVALUE(Input!E201)),ROUND(Input!E201,0),Input!E201))</f>
        <v/>
      </c>
      <c r="G195" s="269" t="str">
        <f>IF(ISBLANK(Input!F201),"",(Input!F201))</f>
        <v/>
      </c>
      <c r="H195" t="str">
        <f>IF(Input!G201="","",Input!G201)</f>
        <v/>
      </c>
      <c r="I195" t="str">
        <f>IF(Input!H201="","",Input!H201)</f>
        <v/>
      </c>
      <c r="J195" t="str">
        <f>IFERROR(IF(Input!I201="","",IF(VLOOKUP(Input!D201,'Measure List'!$A$2:$D$5000,4,FALSE)="Residential","",Input!I201)),"")</f>
        <v/>
      </c>
      <c r="K195" t="str">
        <f>IF(Input!J201="","",Input!J201)</f>
        <v/>
      </c>
      <c r="L195" t="str">
        <f>IF(Input!K201="","",Input!K201)</f>
        <v/>
      </c>
      <c r="M195" t="str">
        <f>IF(Input!L201="","",Input!L201)</f>
        <v/>
      </c>
      <c r="N195" s="304" t="str">
        <f>IF(Input!M201="","",Input!M201)</f>
        <v/>
      </c>
      <c r="O195" t="str">
        <f>IF(Input!N201="","",IF(_xlfn.NUMBERVALUE(Input!N201)=0,"",_xlfn.NUMBERVALUE(Input!N201)))</f>
        <v/>
      </c>
      <c r="P195" t="str">
        <f>IF(Input!O201="","",_xlfn.NUMBERVALUE(Input!O201))</f>
        <v/>
      </c>
      <c r="Q195" t="str">
        <f>IF(Input!P201="","",Input!P201)</f>
        <v/>
      </c>
      <c r="R195" t="str">
        <f>IF(Input!Q201="","",Input!Q201)</f>
        <v/>
      </c>
      <c r="S195" t="str">
        <f>IF(Input!R201="","",_xlfn.NUMBERVALUE(Input!R201))</f>
        <v/>
      </c>
      <c r="T195" t="str">
        <f>IF(Input!S201="","",Input!S201)</f>
        <v/>
      </c>
      <c r="U195" t="str">
        <f>IF(Input!T201="","",_xlfn.NUMBERVALUE(Input!T201))</f>
        <v/>
      </c>
      <c r="V195" t="str">
        <f>IF(Input!U201="","",(Input!U201))</f>
        <v/>
      </c>
      <c r="W195" t="str">
        <f>IF(Input!V201="","",_xlfn.NUMBERVALUE(Input!V201))</f>
        <v/>
      </c>
      <c r="X195" t="str">
        <f>IF(Input!W201="","",_xlfn.NUMBERVALUE(Input!W201))</f>
        <v/>
      </c>
      <c r="Y195" t="str">
        <f>IF(Input!X201="","",_xlfn.NUMBERVALUE(Input!X201))</f>
        <v/>
      </c>
      <c r="Z195" t="str">
        <f>IF(Input!Y201="","",_xlfn.NUMBERVALUE(Input!Y201))</f>
        <v/>
      </c>
    </row>
    <row r="196" spans="1:26" x14ac:dyDescent="0.25">
      <c r="A196" s="257" t="str">
        <f>IF(ISERROR(Input!A202),"",Input!A202)</f>
        <v/>
      </c>
      <c r="B196" t="str">
        <f t="shared" si="3"/>
        <v/>
      </c>
      <c r="C196" t="str">
        <f>IF(ISERROR(Input!B202),"",IF(Input!B202="","",Input!B202))</f>
        <v/>
      </c>
      <c r="D196" t="str">
        <f>IF(ISERROR(IF(Input!C202="","",Input!C202*1)),"",IF(Input!C202="","",Input!C202*1))</f>
        <v/>
      </c>
      <c r="E196" t="str">
        <f>IF(ISERROR(IF(Input!D202="","",Input!D202)),"",IF(Input!D202="","",Input!D202))</f>
        <v/>
      </c>
      <c r="F196" t="str">
        <f>IF(Input!E202="","",IF(ISNUMBER(_xlfn.NUMBERVALUE(Input!E202)),ROUND(Input!E202,0),Input!E202))</f>
        <v/>
      </c>
      <c r="G196" s="269" t="str">
        <f>IF(ISBLANK(Input!F202),"",(Input!F202))</f>
        <v/>
      </c>
      <c r="H196" t="str">
        <f>IF(Input!G202="","",Input!G202)</f>
        <v/>
      </c>
      <c r="I196" t="str">
        <f>IF(Input!H202="","",Input!H202)</f>
        <v/>
      </c>
      <c r="J196" t="str">
        <f>IFERROR(IF(Input!I202="","",IF(VLOOKUP(Input!D202,'Measure List'!$A$2:$D$5000,4,FALSE)="Residential","",Input!I202)),"")</f>
        <v/>
      </c>
      <c r="K196" t="str">
        <f>IF(Input!J202="","",Input!J202)</f>
        <v/>
      </c>
      <c r="L196" t="str">
        <f>IF(Input!K202="","",Input!K202)</f>
        <v/>
      </c>
      <c r="M196" t="str">
        <f>IF(Input!L202="","",Input!L202)</f>
        <v/>
      </c>
      <c r="N196" s="304" t="str">
        <f>IF(Input!M202="","",Input!M202)</f>
        <v/>
      </c>
      <c r="O196" t="str">
        <f>IF(Input!N202="","",IF(_xlfn.NUMBERVALUE(Input!N202)=0,"",_xlfn.NUMBERVALUE(Input!N202)))</f>
        <v/>
      </c>
      <c r="P196" t="str">
        <f>IF(Input!O202="","",_xlfn.NUMBERVALUE(Input!O202))</f>
        <v/>
      </c>
      <c r="Q196" t="str">
        <f>IF(Input!P202="","",Input!P202)</f>
        <v/>
      </c>
      <c r="R196" t="str">
        <f>IF(Input!Q202="","",Input!Q202)</f>
        <v/>
      </c>
      <c r="S196" t="str">
        <f>IF(Input!R202="","",_xlfn.NUMBERVALUE(Input!R202))</f>
        <v/>
      </c>
      <c r="T196" t="str">
        <f>IF(Input!S202="","",Input!S202)</f>
        <v/>
      </c>
      <c r="U196" t="str">
        <f>IF(Input!T202="","",_xlfn.NUMBERVALUE(Input!T202))</f>
        <v/>
      </c>
      <c r="V196" t="str">
        <f>IF(Input!U202="","",(Input!U202))</f>
        <v/>
      </c>
      <c r="W196" t="str">
        <f>IF(Input!V202="","",_xlfn.NUMBERVALUE(Input!V202))</f>
        <v/>
      </c>
      <c r="X196" t="str">
        <f>IF(Input!W202="","",_xlfn.NUMBERVALUE(Input!W202))</f>
        <v/>
      </c>
      <c r="Y196" t="str">
        <f>IF(Input!X202="","",_xlfn.NUMBERVALUE(Input!X202))</f>
        <v/>
      </c>
      <c r="Z196" t="str">
        <f>IF(Input!Y202="","",_xlfn.NUMBERVALUE(Input!Y202))</f>
        <v/>
      </c>
    </row>
    <row r="197" spans="1:26" x14ac:dyDescent="0.25">
      <c r="A197" s="257" t="str">
        <f>IF(ISERROR(Input!A203),"",Input!A203)</f>
        <v/>
      </c>
      <c r="B197" t="str">
        <f t="shared" si="3"/>
        <v/>
      </c>
      <c r="C197" t="str">
        <f>IF(ISERROR(Input!B203),"",IF(Input!B203="","",Input!B203))</f>
        <v/>
      </c>
      <c r="D197" t="str">
        <f>IF(ISERROR(IF(Input!C203="","",Input!C203*1)),"",IF(Input!C203="","",Input!C203*1))</f>
        <v/>
      </c>
      <c r="E197" t="str">
        <f>IF(ISERROR(IF(Input!D203="","",Input!D203)),"",IF(Input!D203="","",Input!D203))</f>
        <v/>
      </c>
      <c r="F197" t="str">
        <f>IF(Input!E203="","",IF(ISNUMBER(_xlfn.NUMBERVALUE(Input!E203)),ROUND(Input!E203,0),Input!E203))</f>
        <v/>
      </c>
      <c r="G197" s="269" t="str">
        <f>IF(ISBLANK(Input!F203),"",(Input!F203))</f>
        <v/>
      </c>
      <c r="H197" t="str">
        <f>IF(Input!G203="","",Input!G203)</f>
        <v/>
      </c>
      <c r="I197" t="str">
        <f>IF(Input!H203="","",Input!H203)</f>
        <v/>
      </c>
      <c r="J197" t="str">
        <f>IFERROR(IF(Input!I203="","",IF(VLOOKUP(Input!D203,'Measure List'!$A$2:$D$5000,4,FALSE)="Residential","",Input!I203)),"")</f>
        <v/>
      </c>
      <c r="K197" t="str">
        <f>IF(Input!J203="","",Input!J203)</f>
        <v/>
      </c>
      <c r="L197" t="str">
        <f>IF(Input!K203="","",Input!K203)</f>
        <v/>
      </c>
      <c r="M197" t="str">
        <f>IF(Input!L203="","",Input!L203)</f>
        <v/>
      </c>
      <c r="N197" s="304" t="str">
        <f>IF(Input!M203="","",Input!M203)</f>
        <v/>
      </c>
      <c r="O197" t="str">
        <f>IF(Input!N203="","",IF(_xlfn.NUMBERVALUE(Input!N203)=0,"",_xlfn.NUMBERVALUE(Input!N203)))</f>
        <v/>
      </c>
      <c r="P197" t="str">
        <f>IF(Input!O203="","",_xlfn.NUMBERVALUE(Input!O203))</f>
        <v/>
      </c>
      <c r="Q197" t="str">
        <f>IF(Input!P203="","",Input!P203)</f>
        <v/>
      </c>
      <c r="R197" t="str">
        <f>IF(Input!Q203="","",Input!Q203)</f>
        <v/>
      </c>
      <c r="S197" t="str">
        <f>IF(Input!R203="","",_xlfn.NUMBERVALUE(Input!R203))</f>
        <v/>
      </c>
      <c r="T197" t="str">
        <f>IF(Input!S203="","",Input!S203)</f>
        <v/>
      </c>
      <c r="U197" t="str">
        <f>IF(Input!T203="","",_xlfn.NUMBERVALUE(Input!T203))</f>
        <v/>
      </c>
      <c r="V197" t="str">
        <f>IF(Input!U203="","",(Input!U203))</f>
        <v/>
      </c>
      <c r="W197" t="str">
        <f>IF(Input!V203="","",_xlfn.NUMBERVALUE(Input!V203))</f>
        <v/>
      </c>
      <c r="X197" t="str">
        <f>IF(Input!W203="","",_xlfn.NUMBERVALUE(Input!W203))</f>
        <v/>
      </c>
      <c r="Y197" t="str">
        <f>IF(Input!X203="","",_xlfn.NUMBERVALUE(Input!X203))</f>
        <v/>
      </c>
      <c r="Z197" t="str">
        <f>IF(Input!Y203="","",_xlfn.NUMBERVALUE(Input!Y203))</f>
        <v/>
      </c>
    </row>
    <row r="198" spans="1:26" x14ac:dyDescent="0.25">
      <c r="A198" s="257" t="str">
        <f>IF(ISERROR(Input!A204),"",Input!A204)</f>
        <v/>
      </c>
      <c r="B198" t="str">
        <f t="shared" si="3"/>
        <v/>
      </c>
      <c r="C198" t="str">
        <f>IF(ISERROR(Input!B204),"",IF(Input!B204="","",Input!B204))</f>
        <v/>
      </c>
      <c r="D198" t="str">
        <f>IF(ISERROR(IF(Input!C204="","",Input!C204*1)),"",IF(Input!C204="","",Input!C204*1))</f>
        <v/>
      </c>
      <c r="E198" t="str">
        <f>IF(ISERROR(IF(Input!D204="","",Input!D204)),"",IF(Input!D204="","",Input!D204))</f>
        <v/>
      </c>
      <c r="F198" t="str">
        <f>IF(Input!E204="","",IF(ISNUMBER(_xlfn.NUMBERVALUE(Input!E204)),ROUND(Input!E204,0),Input!E204))</f>
        <v/>
      </c>
      <c r="G198" s="269" t="str">
        <f>IF(ISBLANK(Input!F204),"",(Input!F204))</f>
        <v/>
      </c>
      <c r="H198" t="str">
        <f>IF(Input!G204="","",Input!G204)</f>
        <v/>
      </c>
      <c r="I198" t="str">
        <f>IF(Input!H204="","",Input!H204)</f>
        <v/>
      </c>
      <c r="J198" t="str">
        <f>IFERROR(IF(Input!I204="","",IF(VLOOKUP(Input!D204,'Measure List'!$A$2:$D$5000,4,FALSE)="Residential","",Input!I204)),"")</f>
        <v/>
      </c>
      <c r="K198" t="str">
        <f>IF(Input!J204="","",Input!J204)</f>
        <v/>
      </c>
      <c r="L198" t="str">
        <f>IF(Input!K204="","",Input!K204)</f>
        <v/>
      </c>
      <c r="M198" t="str">
        <f>IF(Input!L204="","",Input!L204)</f>
        <v/>
      </c>
      <c r="N198" s="304" t="str">
        <f>IF(Input!M204="","",Input!M204)</f>
        <v/>
      </c>
      <c r="O198" t="str">
        <f>IF(Input!N204="","",IF(_xlfn.NUMBERVALUE(Input!N204)=0,"",_xlfn.NUMBERVALUE(Input!N204)))</f>
        <v/>
      </c>
      <c r="P198" t="str">
        <f>IF(Input!O204="","",_xlfn.NUMBERVALUE(Input!O204))</f>
        <v/>
      </c>
      <c r="Q198" t="str">
        <f>IF(Input!P204="","",Input!P204)</f>
        <v/>
      </c>
      <c r="R198" t="str">
        <f>IF(Input!Q204="","",Input!Q204)</f>
        <v/>
      </c>
      <c r="S198" t="str">
        <f>IF(Input!R204="","",_xlfn.NUMBERVALUE(Input!R204))</f>
        <v/>
      </c>
      <c r="T198" t="str">
        <f>IF(Input!S204="","",Input!S204)</f>
        <v/>
      </c>
      <c r="U198" t="str">
        <f>IF(Input!T204="","",_xlfn.NUMBERVALUE(Input!T204))</f>
        <v/>
      </c>
      <c r="V198" t="str">
        <f>IF(Input!U204="","",(Input!U204))</f>
        <v/>
      </c>
      <c r="W198" t="str">
        <f>IF(Input!V204="","",_xlfn.NUMBERVALUE(Input!V204))</f>
        <v/>
      </c>
      <c r="X198" t="str">
        <f>IF(Input!W204="","",_xlfn.NUMBERVALUE(Input!W204))</f>
        <v/>
      </c>
      <c r="Y198" t="str">
        <f>IF(Input!X204="","",_xlfn.NUMBERVALUE(Input!X204))</f>
        <v/>
      </c>
      <c r="Z198" t="str">
        <f>IF(Input!Y204="","",_xlfn.NUMBERVALUE(Input!Y204))</f>
        <v/>
      </c>
    </row>
    <row r="199" spans="1:26" x14ac:dyDescent="0.25">
      <c r="A199" s="257" t="str">
        <f>IF(ISERROR(Input!A205),"",Input!A205)</f>
        <v/>
      </c>
      <c r="B199" t="str">
        <f t="shared" si="3"/>
        <v/>
      </c>
      <c r="C199" t="str">
        <f>IF(ISERROR(Input!B205),"",IF(Input!B205="","",Input!B205))</f>
        <v/>
      </c>
      <c r="D199" t="str">
        <f>IF(ISERROR(IF(Input!C205="","",Input!C205*1)),"",IF(Input!C205="","",Input!C205*1))</f>
        <v/>
      </c>
      <c r="E199" t="str">
        <f>IF(ISERROR(IF(Input!D205="","",Input!D205)),"",IF(Input!D205="","",Input!D205))</f>
        <v/>
      </c>
      <c r="F199" t="str">
        <f>IF(Input!E205="","",IF(ISNUMBER(_xlfn.NUMBERVALUE(Input!E205)),ROUND(Input!E205,0),Input!E205))</f>
        <v/>
      </c>
      <c r="G199" s="269" t="str">
        <f>IF(ISBLANK(Input!F205),"",(Input!F205))</f>
        <v/>
      </c>
      <c r="H199" t="str">
        <f>IF(Input!G205="","",Input!G205)</f>
        <v/>
      </c>
      <c r="I199" t="str">
        <f>IF(Input!H205="","",Input!H205)</f>
        <v/>
      </c>
      <c r="J199" t="str">
        <f>IFERROR(IF(Input!I205="","",IF(VLOOKUP(Input!D205,'Measure List'!$A$2:$D$5000,4,FALSE)="Residential","",Input!I205)),"")</f>
        <v/>
      </c>
      <c r="K199" t="str">
        <f>IF(Input!J205="","",Input!J205)</f>
        <v/>
      </c>
      <c r="L199" t="str">
        <f>IF(Input!K205="","",Input!K205)</f>
        <v/>
      </c>
      <c r="M199" t="str">
        <f>IF(Input!L205="","",Input!L205)</f>
        <v/>
      </c>
      <c r="N199" s="304" t="str">
        <f>IF(Input!M205="","",Input!M205)</f>
        <v/>
      </c>
      <c r="O199" t="str">
        <f>IF(Input!N205="","",IF(_xlfn.NUMBERVALUE(Input!N205)=0,"",_xlfn.NUMBERVALUE(Input!N205)))</f>
        <v/>
      </c>
      <c r="P199" t="str">
        <f>IF(Input!O205="","",_xlfn.NUMBERVALUE(Input!O205))</f>
        <v/>
      </c>
      <c r="Q199" t="str">
        <f>IF(Input!P205="","",Input!P205)</f>
        <v/>
      </c>
      <c r="R199" t="str">
        <f>IF(Input!Q205="","",Input!Q205)</f>
        <v/>
      </c>
      <c r="S199" t="str">
        <f>IF(Input!R205="","",_xlfn.NUMBERVALUE(Input!R205))</f>
        <v/>
      </c>
      <c r="T199" t="str">
        <f>IF(Input!S205="","",Input!S205)</f>
        <v/>
      </c>
      <c r="U199" t="str">
        <f>IF(Input!T205="","",_xlfn.NUMBERVALUE(Input!T205))</f>
        <v/>
      </c>
      <c r="V199" t="str">
        <f>IF(Input!U205="","",(Input!U205))</f>
        <v/>
      </c>
      <c r="W199" t="str">
        <f>IF(Input!V205="","",_xlfn.NUMBERVALUE(Input!V205))</f>
        <v/>
      </c>
      <c r="X199" t="str">
        <f>IF(Input!W205="","",_xlfn.NUMBERVALUE(Input!W205))</f>
        <v/>
      </c>
      <c r="Y199" t="str">
        <f>IF(Input!X205="","",_xlfn.NUMBERVALUE(Input!X205))</f>
        <v/>
      </c>
      <c r="Z199" t="str">
        <f>IF(Input!Y205="","",_xlfn.NUMBERVALUE(Input!Y205))</f>
        <v/>
      </c>
    </row>
    <row r="200" spans="1:26" x14ac:dyDescent="0.25">
      <c r="A200" s="257" t="str">
        <f>IF(ISERROR(Input!A206),"",Input!A206)</f>
        <v/>
      </c>
      <c r="B200" t="str">
        <f t="shared" si="3"/>
        <v/>
      </c>
      <c r="C200" t="str">
        <f>IF(ISERROR(Input!B206),"",IF(Input!B206="","",Input!B206))</f>
        <v/>
      </c>
      <c r="D200" t="str">
        <f>IF(ISERROR(IF(Input!C206="","",Input!C206*1)),"",IF(Input!C206="","",Input!C206*1))</f>
        <v/>
      </c>
      <c r="E200" t="str">
        <f>IF(ISERROR(IF(Input!D206="","",Input!D206)),"",IF(Input!D206="","",Input!D206))</f>
        <v/>
      </c>
      <c r="F200" t="str">
        <f>IF(Input!E206="","",IF(ISNUMBER(_xlfn.NUMBERVALUE(Input!E206)),ROUND(Input!E206,0),Input!E206))</f>
        <v/>
      </c>
      <c r="G200" s="269" t="str">
        <f>IF(ISBLANK(Input!F206),"",(Input!F206))</f>
        <v/>
      </c>
      <c r="H200" t="str">
        <f>IF(Input!G206="","",Input!G206)</f>
        <v/>
      </c>
      <c r="I200" t="str">
        <f>IF(Input!H206="","",Input!H206)</f>
        <v/>
      </c>
      <c r="J200" t="str">
        <f>IFERROR(IF(Input!I206="","",IF(VLOOKUP(Input!D206,'Measure List'!$A$2:$D$5000,4,FALSE)="Residential","",Input!I206)),"")</f>
        <v/>
      </c>
      <c r="K200" t="str">
        <f>IF(Input!J206="","",Input!J206)</f>
        <v/>
      </c>
      <c r="L200" t="str">
        <f>IF(Input!K206="","",Input!K206)</f>
        <v/>
      </c>
      <c r="M200" t="str">
        <f>IF(Input!L206="","",Input!L206)</f>
        <v/>
      </c>
      <c r="N200" s="304" t="str">
        <f>IF(Input!M206="","",Input!M206)</f>
        <v/>
      </c>
      <c r="O200" t="str">
        <f>IF(Input!N206="","",IF(_xlfn.NUMBERVALUE(Input!N206)=0,"",_xlfn.NUMBERVALUE(Input!N206)))</f>
        <v/>
      </c>
      <c r="P200" t="str">
        <f>IF(Input!O206="","",_xlfn.NUMBERVALUE(Input!O206))</f>
        <v/>
      </c>
      <c r="Q200" t="str">
        <f>IF(Input!P206="","",Input!P206)</f>
        <v/>
      </c>
      <c r="R200" t="str">
        <f>IF(Input!Q206="","",Input!Q206)</f>
        <v/>
      </c>
      <c r="S200" t="str">
        <f>IF(Input!R206="","",_xlfn.NUMBERVALUE(Input!R206))</f>
        <v/>
      </c>
      <c r="T200" t="str">
        <f>IF(Input!S206="","",Input!S206)</f>
        <v/>
      </c>
      <c r="U200" t="str">
        <f>IF(Input!T206="","",_xlfn.NUMBERVALUE(Input!T206))</f>
        <v/>
      </c>
      <c r="V200" t="str">
        <f>IF(Input!U206="","",(Input!U206))</f>
        <v/>
      </c>
      <c r="W200" t="str">
        <f>IF(Input!V206="","",_xlfn.NUMBERVALUE(Input!V206))</f>
        <v/>
      </c>
      <c r="X200" t="str">
        <f>IF(Input!W206="","",_xlfn.NUMBERVALUE(Input!W206))</f>
        <v/>
      </c>
      <c r="Y200" t="str">
        <f>IF(Input!X206="","",_xlfn.NUMBERVALUE(Input!X206))</f>
        <v/>
      </c>
      <c r="Z200" t="str">
        <f>IF(Input!Y206="","",_xlfn.NUMBERVALUE(Input!Y206))</f>
        <v/>
      </c>
    </row>
    <row r="201" spans="1:26" x14ac:dyDescent="0.25">
      <c r="A201" s="257" t="str">
        <f>IF(ISERROR(Input!A207),"",Input!A207)</f>
        <v/>
      </c>
      <c r="B201" t="str">
        <f t="shared" si="3"/>
        <v/>
      </c>
      <c r="C201" t="str">
        <f>IF(ISERROR(Input!B207),"",IF(Input!B207="","",Input!B207))</f>
        <v/>
      </c>
      <c r="D201" t="str">
        <f>IF(ISERROR(IF(Input!C207="","",Input!C207*1)),"",IF(Input!C207="","",Input!C207*1))</f>
        <v/>
      </c>
      <c r="E201" t="str">
        <f>IF(ISERROR(IF(Input!D207="","",Input!D207)),"",IF(Input!D207="","",Input!D207))</f>
        <v/>
      </c>
      <c r="F201" t="str">
        <f>IF(Input!E207="","",IF(ISNUMBER(_xlfn.NUMBERVALUE(Input!E207)),ROUND(Input!E207,0),Input!E207))</f>
        <v/>
      </c>
      <c r="G201" s="269" t="str">
        <f>IF(ISBLANK(Input!F207),"",(Input!F207))</f>
        <v/>
      </c>
      <c r="H201" t="str">
        <f>IF(Input!G207="","",Input!G207)</f>
        <v/>
      </c>
      <c r="I201" t="str">
        <f>IF(Input!H207="","",Input!H207)</f>
        <v/>
      </c>
      <c r="J201" t="str">
        <f>IFERROR(IF(Input!I207="","",IF(VLOOKUP(Input!D207,'Measure List'!$A$2:$D$5000,4,FALSE)="Residential","",Input!I207)),"")</f>
        <v/>
      </c>
      <c r="K201" t="str">
        <f>IF(Input!J207="","",Input!J207)</f>
        <v/>
      </c>
      <c r="L201" t="str">
        <f>IF(Input!K207="","",Input!K207)</f>
        <v/>
      </c>
      <c r="M201" t="str">
        <f>IF(Input!L207="","",Input!L207)</f>
        <v/>
      </c>
      <c r="N201" s="304" t="str">
        <f>IF(Input!M207="","",Input!M207)</f>
        <v/>
      </c>
      <c r="O201" t="str">
        <f>IF(Input!N207="","",IF(_xlfn.NUMBERVALUE(Input!N207)=0,"",_xlfn.NUMBERVALUE(Input!N207)))</f>
        <v/>
      </c>
      <c r="P201" t="str">
        <f>IF(Input!O207="","",_xlfn.NUMBERVALUE(Input!O207))</f>
        <v/>
      </c>
      <c r="Q201" t="str">
        <f>IF(Input!P207="","",Input!P207)</f>
        <v/>
      </c>
      <c r="R201" t="str">
        <f>IF(Input!Q207="","",Input!Q207)</f>
        <v/>
      </c>
      <c r="S201" t="str">
        <f>IF(Input!R207="","",_xlfn.NUMBERVALUE(Input!R207))</f>
        <v/>
      </c>
      <c r="T201" t="str">
        <f>IF(Input!S207="","",Input!S207)</f>
        <v/>
      </c>
      <c r="U201" t="str">
        <f>IF(Input!T207="","",_xlfn.NUMBERVALUE(Input!T207))</f>
        <v/>
      </c>
      <c r="V201" t="str">
        <f>IF(Input!U207="","",(Input!U207))</f>
        <v/>
      </c>
      <c r="W201" t="str">
        <f>IF(Input!V207="","",_xlfn.NUMBERVALUE(Input!V207))</f>
        <v/>
      </c>
      <c r="X201" t="str">
        <f>IF(Input!W207="","",_xlfn.NUMBERVALUE(Input!W207))</f>
        <v/>
      </c>
      <c r="Y201" t="str">
        <f>IF(Input!X207="","",_xlfn.NUMBERVALUE(Input!X207))</f>
        <v/>
      </c>
      <c r="Z201" t="str">
        <f>IF(Input!Y207="","",_xlfn.NUMBERVALUE(Input!Y207))</f>
        <v/>
      </c>
    </row>
    <row r="202" spans="1:26" x14ac:dyDescent="0.25">
      <c r="A202" s="257" t="str">
        <f>IF(ISERROR(Input!A208),"",Input!A208)</f>
        <v/>
      </c>
      <c r="B202" t="str">
        <f t="shared" si="3"/>
        <v/>
      </c>
      <c r="C202" t="str">
        <f>IF(ISERROR(Input!B208),"",IF(Input!B208="","",Input!B208))</f>
        <v/>
      </c>
      <c r="D202" t="str">
        <f>IF(ISERROR(IF(Input!C208="","",Input!C208*1)),"",IF(Input!C208="","",Input!C208*1))</f>
        <v/>
      </c>
      <c r="E202" t="str">
        <f>IF(ISERROR(IF(Input!D208="","",Input!D208)),"",IF(Input!D208="","",Input!D208))</f>
        <v/>
      </c>
      <c r="F202" t="str">
        <f>IF(Input!E208="","",IF(ISNUMBER(_xlfn.NUMBERVALUE(Input!E208)),ROUND(Input!E208,0),Input!E208))</f>
        <v/>
      </c>
      <c r="G202" s="269" t="str">
        <f>IF(ISBLANK(Input!F208),"",(Input!F208))</f>
        <v/>
      </c>
      <c r="H202" t="str">
        <f>IF(Input!G208="","",Input!G208)</f>
        <v/>
      </c>
      <c r="I202" t="str">
        <f>IF(Input!H208="","",Input!H208)</f>
        <v/>
      </c>
      <c r="J202" t="str">
        <f>IFERROR(IF(Input!I208="","",IF(VLOOKUP(Input!D208,'Measure List'!$A$2:$D$5000,4,FALSE)="Residential","",Input!I208)),"")</f>
        <v/>
      </c>
      <c r="K202" t="str">
        <f>IF(Input!J208="","",Input!J208)</f>
        <v/>
      </c>
      <c r="L202" t="str">
        <f>IF(Input!K208="","",Input!K208)</f>
        <v/>
      </c>
      <c r="M202" t="str">
        <f>IF(Input!L208="","",Input!L208)</f>
        <v/>
      </c>
      <c r="N202" s="304" t="str">
        <f>IF(Input!M208="","",Input!M208)</f>
        <v/>
      </c>
      <c r="O202" t="str">
        <f>IF(Input!N208="","",IF(_xlfn.NUMBERVALUE(Input!N208)=0,"",_xlfn.NUMBERVALUE(Input!N208)))</f>
        <v/>
      </c>
      <c r="P202" t="str">
        <f>IF(Input!O208="","",_xlfn.NUMBERVALUE(Input!O208))</f>
        <v/>
      </c>
      <c r="Q202" t="str">
        <f>IF(Input!P208="","",Input!P208)</f>
        <v/>
      </c>
      <c r="R202" t="str">
        <f>IF(Input!Q208="","",Input!Q208)</f>
        <v/>
      </c>
      <c r="S202" t="str">
        <f>IF(Input!R208="","",_xlfn.NUMBERVALUE(Input!R208))</f>
        <v/>
      </c>
      <c r="T202" t="str">
        <f>IF(Input!S208="","",Input!S208)</f>
        <v/>
      </c>
      <c r="U202" t="str">
        <f>IF(Input!T208="","",_xlfn.NUMBERVALUE(Input!T208))</f>
        <v/>
      </c>
      <c r="V202" t="str">
        <f>IF(Input!U208="","",(Input!U208))</f>
        <v/>
      </c>
      <c r="W202" t="str">
        <f>IF(Input!V208="","",_xlfn.NUMBERVALUE(Input!V208))</f>
        <v/>
      </c>
      <c r="X202" t="str">
        <f>IF(Input!W208="","",_xlfn.NUMBERVALUE(Input!W208))</f>
        <v/>
      </c>
      <c r="Y202" t="str">
        <f>IF(Input!X208="","",_xlfn.NUMBERVALUE(Input!X208))</f>
        <v/>
      </c>
      <c r="Z202" t="str">
        <f>IF(Input!Y208="","",_xlfn.NUMBERVALUE(Input!Y208))</f>
        <v/>
      </c>
    </row>
    <row r="203" spans="1:26" x14ac:dyDescent="0.25">
      <c r="A203" s="257" t="str">
        <f>IF(ISERROR(Input!A209),"",Input!A209)</f>
        <v/>
      </c>
      <c r="B203" t="str">
        <f t="shared" si="3"/>
        <v/>
      </c>
      <c r="C203" t="str">
        <f>IF(ISERROR(Input!B209),"",IF(Input!B209="","",Input!B209))</f>
        <v/>
      </c>
      <c r="D203" t="str">
        <f>IF(ISERROR(IF(Input!C209="","",Input!C209*1)),"",IF(Input!C209="","",Input!C209*1))</f>
        <v/>
      </c>
      <c r="E203" t="str">
        <f>IF(ISERROR(IF(Input!D209="","",Input!D209)),"",IF(Input!D209="","",Input!D209))</f>
        <v/>
      </c>
      <c r="F203" t="str">
        <f>IF(Input!E209="","",IF(ISNUMBER(_xlfn.NUMBERVALUE(Input!E209)),ROUND(Input!E209,0),Input!E209))</f>
        <v/>
      </c>
      <c r="G203" s="269" t="str">
        <f>IF(ISBLANK(Input!F209),"",(Input!F209))</f>
        <v/>
      </c>
      <c r="H203" t="str">
        <f>IF(Input!G209="","",Input!G209)</f>
        <v/>
      </c>
      <c r="I203" t="str">
        <f>IF(Input!H209="","",Input!H209)</f>
        <v/>
      </c>
      <c r="J203" t="str">
        <f>IFERROR(IF(Input!I209="","",IF(VLOOKUP(Input!D209,'Measure List'!$A$2:$D$5000,4,FALSE)="Residential","",Input!I209)),"")</f>
        <v/>
      </c>
      <c r="K203" t="str">
        <f>IF(Input!J209="","",Input!J209)</f>
        <v/>
      </c>
      <c r="L203" t="str">
        <f>IF(Input!K209="","",Input!K209)</f>
        <v/>
      </c>
      <c r="M203" t="str">
        <f>IF(Input!L209="","",Input!L209)</f>
        <v/>
      </c>
      <c r="N203" s="304" t="str">
        <f>IF(Input!M209="","",Input!M209)</f>
        <v/>
      </c>
      <c r="O203" t="str">
        <f>IF(Input!N209="","",IF(_xlfn.NUMBERVALUE(Input!N209)=0,"",_xlfn.NUMBERVALUE(Input!N209)))</f>
        <v/>
      </c>
      <c r="P203" t="str">
        <f>IF(Input!O209="","",_xlfn.NUMBERVALUE(Input!O209))</f>
        <v/>
      </c>
      <c r="Q203" t="str">
        <f>IF(Input!P209="","",Input!P209)</f>
        <v/>
      </c>
      <c r="R203" t="str">
        <f>IF(Input!Q209="","",Input!Q209)</f>
        <v/>
      </c>
      <c r="S203" t="str">
        <f>IF(Input!R209="","",_xlfn.NUMBERVALUE(Input!R209))</f>
        <v/>
      </c>
      <c r="T203" t="str">
        <f>IF(Input!S209="","",Input!S209)</f>
        <v/>
      </c>
      <c r="U203" t="str">
        <f>IF(Input!T209="","",_xlfn.NUMBERVALUE(Input!T209))</f>
        <v/>
      </c>
      <c r="V203" t="str">
        <f>IF(Input!U209="","",(Input!U209))</f>
        <v/>
      </c>
      <c r="W203" t="str">
        <f>IF(Input!V209="","",_xlfn.NUMBERVALUE(Input!V209))</f>
        <v/>
      </c>
      <c r="X203" t="str">
        <f>IF(Input!W209="","",_xlfn.NUMBERVALUE(Input!W209))</f>
        <v/>
      </c>
      <c r="Y203" t="str">
        <f>IF(Input!X209="","",_xlfn.NUMBERVALUE(Input!X209))</f>
        <v/>
      </c>
      <c r="Z203" t="str">
        <f>IF(Input!Y209="","",_xlfn.NUMBERVALUE(Input!Y209))</f>
        <v/>
      </c>
    </row>
    <row r="204" spans="1:26" x14ac:dyDescent="0.25">
      <c r="A204" s="257" t="str">
        <f>IF(ISERROR(Input!A210),"",Input!A210)</f>
        <v/>
      </c>
      <c r="B204" t="str">
        <f t="shared" si="3"/>
        <v/>
      </c>
      <c r="C204" t="str">
        <f>IF(ISERROR(Input!B210),"",IF(Input!B210="","",Input!B210))</f>
        <v/>
      </c>
      <c r="D204" t="str">
        <f>IF(ISERROR(IF(Input!C210="","",Input!C210*1)),"",IF(Input!C210="","",Input!C210*1))</f>
        <v/>
      </c>
      <c r="E204" t="str">
        <f>IF(ISERROR(IF(Input!D210="","",Input!D210)),"",IF(Input!D210="","",Input!D210))</f>
        <v/>
      </c>
      <c r="F204" t="str">
        <f>IF(Input!E210="","",IF(ISNUMBER(_xlfn.NUMBERVALUE(Input!E210)),ROUND(Input!E210,0),Input!E210))</f>
        <v/>
      </c>
      <c r="G204" s="269" t="str">
        <f>IF(ISBLANK(Input!F210),"",(Input!F210))</f>
        <v/>
      </c>
      <c r="H204" t="str">
        <f>IF(Input!G210="","",Input!G210)</f>
        <v/>
      </c>
      <c r="I204" t="str">
        <f>IF(Input!H210="","",Input!H210)</f>
        <v/>
      </c>
      <c r="J204" t="str">
        <f>IFERROR(IF(Input!I210="","",IF(VLOOKUP(Input!D210,'Measure List'!$A$2:$D$5000,4,FALSE)="Residential","",Input!I210)),"")</f>
        <v/>
      </c>
      <c r="K204" t="str">
        <f>IF(Input!J210="","",Input!J210)</f>
        <v/>
      </c>
      <c r="L204" t="str">
        <f>IF(Input!K210="","",Input!K210)</f>
        <v/>
      </c>
      <c r="M204" t="str">
        <f>IF(Input!L210="","",Input!L210)</f>
        <v/>
      </c>
      <c r="N204" s="304" t="str">
        <f>IF(Input!M210="","",Input!M210)</f>
        <v/>
      </c>
      <c r="O204" t="str">
        <f>IF(Input!N210="","",IF(_xlfn.NUMBERVALUE(Input!N210)=0,"",_xlfn.NUMBERVALUE(Input!N210)))</f>
        <v/>
      </c>
      <c r="P204" t="str">
        <f>IF(Input!O210="","",_xlfn.NUMBERVALUE(Input!O210))</f>
        <v/>
      </c>
      <c r="Q204" t="str">
        <f>IF(Input!P210="","",Input!P210)</f>
        <v/>
      </c>
      <c r="R204" t="str">
        <f>IF(Input!Q210="","",Input!Q210)</f>
        <v/>
      </c>
      <c r="S204" t="str">
        <f>IF(Input!R210="","",_xlfn.NUMBERVALUE(Input!R210))</f>
        <v/>
      </c>
      <c r="T204" t="str">
        <f>IF(Input!S210="","",Input!S210)</f>
        <v/>
      </c>
      <c r="U204" t="str">
        <f>IF(Input!T210="","",_xlfn.NUMBERVALUE(Input!T210))</f>
        <v/>
      </c>
      <c r="V204" t="str">
        <f>IF(Input!U210="","",(Input!U210))</f>
        <v/>
      </c>
      <c r="W204" t="str">
        <f>IF(Input!V210="","",_xlfn.NUMBERVALUE(Input!V210))</f>
        <v/>
      </c>
      <c r="X204" t="str">
        <f>IF(Input!W210="","",_xlfn.NUMBERVALUE(Input!W210))</f>
        <v/>
      </c>
      <c r="Y204" t="str">
        <f>IF(Input!X210="","",_xlfn.NUMBERVALUE(Input!X210))</f>
        <v/>
      </c>
      <c r="Z204" t="str">
        <f>IF(Input!Y210="","",_xlfn.NUMBERVALUE(Input!Y210))</f>
        <v/>
      </c>
    </row>
    <row r="205" spans="1:26" x14ac:dyDescent="0.25">
      <c r="A205" s="257" t="str">
        <f>IF(ISERROR(Input!A211),"",Input!A211)</f>
        <v/>
      </c>
      <c r="B205" t="str">
        <f t="shared" si="3"/>
        <v/>
      </c>
      <c r="C205" t="str">
        <f>IF(ISERROR(Input!B211),"",IF(Input!B211="","",Input!B211))</f>
        <v/>
      </c>
      <c r="D205" t="str">
        <f>IF(ISERROR(IF(Input!C211="","",Input!C211*1)),"",IF(Input!C211="","",Input!C211*1))</f>
        <v/>
      </c>
      <c r="E205" t="str">
        <f>IF(ISERROR(IF(Input!D211="","",Input!D211)),"",IF(Input!D211="","",Input!D211))</f>
        <v/>
      </c>
      <c r="F205" t="str">
        <f>IF(Input!E211="","",IF(ISNUMBER(_xlfn.NUMBERVALUE(Input!E211)),ROUND(Input!E211,0),Input!E211))</f>
        <v/>
      </c>
      <c r="G205" s="269" t="str">
        <f>IF(ISBLANK(Input!F211),"",(Input!F211))</f>
        <v/>
      </c>
      <c r="H205" t="str">
        <f>IF(Input!G211="","",Input!G211)</f>
        <v/>
      </c>
      <c r="I205" t="str">
        <f>IF(Input!H211="","",Input!H211)</f>
        <v/>
      </c>
      <c r="J205" t="str">
        <f>IFERROR(IF(Input!I211="","",IF(VLOOKUP(Input!D211,'Measure List'!$A$2:$D$5000,4,FALSE)="Residential","",Input!I211)),"")</f>
        <v/>
      </c>
      <c r="K205" t="str">
        <f>IF(Input!J211="","",Input!J211)</f>
        <v/>
      </c>
      <c r="L205" t="str">
        <f>IF(Input!K211="","",Input!K211)</f>
        <v/>
      </c>
      <c r="M205" t="str">
        <f>IF(Input!L211="","",Input!L211)</f>
        <v/>
      </c>
      <c r="N205" s="304" t="str">
        <f>IF(Input!M211="","",Input!M211)</f>
        <v/>
      </c>
      <c r="O205" t="str">
        <f>IF(Input!N211="","",IF(_xlfn.NUMBERVALUE(Input!N211)=0,"",_xlfn.NUMBERVALUE(Input!N211)))</f>
        <v/>
      </c>
      <c r="P205" t="str">
        <f>IF(Input!O211="","",_xlfn.NUMBERVALUE(Input!O211))</f>
        <v/>
      </c>
      <c r="Q205" t="str">
        <f>IF(Input!P211="","",Input!P211)</f>
        <v/>
      </c>
      <c r="R205" t="str">
        <f>IF(Input!Q211="","",Input!Q211)</f>
        <v/>
      </c>
      <c r="S205" t="str">
        <f>IF(Input!R211="","",_xlfn.NUMBERVALUE(Input!R211))</f>
        <v/>
      </c>
      <c r="T205" t="str">
        <f>IF(Input!S211="","",Input!S211)</f>
        <v/>
      </c>
      <c r="U205" t="str">
        <f>IF(Input!T211="","",_xlfn.NUMBERVALUE(Input!T211))</f>
        <v/>
      </c>
      <c r="V205" t="str">
        <f>IF(Input!U211="","",(Input!U211))</f>
        <v/>
      </c>
      <c r="W205" t="str">
        <f>IF(Input!V211="","",_xlfn.NUMBERVALUE(Input!V211))</f>
        <v/>
      </c>
      <c r="X205" t="str">
        <f>IF(Input!W211="","",_xlfn.NUMBERVALUE(Input!W211))</f>
        <v/>
      </c>
      <c r="Y205" t="str">
        <f>IF(Input!X211="","",_xlfn.NUMBERVALUE(Input!X211))</f>
        <v/>
      </c>
      <c r="Z205" t="str">
        <f>IF(Input!Y211="","",_xlfn.NUMBERVALUE(Input!Y211))</f>
        <v/>
      </c>
    </row>
    <row r="206" spans="1:26" x14ac:dyDescent="0.25">
      <c r="A206" s="257" t="str">
        <f>IF(ISERROR(Input!A212),"",Input!A212)</f>
        <v/>
      </c>
      <c r="B206" t="str">
        <f t="shared" si="3"/>
        <v/>
      </c>
      <c r="C206" t="str">
        <f>IF(ISERROR(Input!B212),"",IF(Input!B212="","",Input!B212))</f>
        <v/>
      </c>
      <c r="D206" t="str">
        <f>IF(ISERROR(IF(Input!C212="","",Input!C212*1)),"",IF(Input!C212="","",Input!C212*1))</f>
        <v/>
      </c>
      <c r="E206" t="str">
        <f>IF(ISERROR(IF(Input!D212="","",Input!D212)),"",IF(Input!D212="","",Input!D212))</f>
        <v/>
      </c>
      <c r="F206" t="str">
        <f>IF(Input!E212="","",IF(ISNUMBER(_xlfn.NUMBERVALUE(Input!E212)),ROUND(Input!E212,0),Input!E212))</f>
        <v/>
      </c>
      <c r="G206" s="269" t="str">
        <f>IF(ISBLANK(Input!F212),"",(Input!F212))</f>
        <v/>
      </c>
      <c r="H206" t="str">
        <f>IF(Input!G212="","",Input!G212)</f>
        <v/>
      </c>
      <c r="I206" t="str">
        <f>IF(Input!H212="","",Input!H212)</f>
        <v/>
      </c>
      <c r="J206" t="str">
        <f>IFERROR(IF(Input!I212="","",IF(VLOOKUP(Input!D212,'Measure List'!$A$2:$D$5000,4,FALSE)="Residential","",Input!I212)),"")</f>
        <v/>
      </c>
      <c r="K206" t="str">
        <f>IF(Input!J212="","",Input!J212)</f>
        <v/>
      </c>
      <c r="L206" t="str">
        <f>IF(Input!K212="","",Input!K212)</f>
        <v/>
      </c>
      <c r="M206" t="str">
        <f>IF(Input!L212="","",Input!L212)</f>
        <v/>
      </c>
      <c r="N206" s="304" t="str">
        <f>IF(Input!M212="","",Input!M212)</f>
        <v/>
      </c>
      <c r="O206" t="str">
        <f>IF(Input!N212="","",IF(_xlfn.NUMBERVALUE(Input!N212)=0,"",_xlfn.NUMBERVALUE(Input!N212)))</f>
        <v/>
      </c>
      <c r="P206" t="str">
        <f>IF(Input!O212="","",_xlfn.NUMBERVALUE(Input!O212))</f>
        <v/>
      </c>
      <c r="Q206" t="str">
        <f>IF(Input!P212="","",Input!P212)</f>
        <v/>
      </c>
      <c r="R206" t="str">
        <f>IF(Input!Q212="","",Input!Q212)</f>
        <v/>
      </c>
      <c r="S206" t="str">
        <f>IF(Input!R212="","",_xlfn.NUMBERVALUE(Input!R212))</f>
        <v/>
      </c>
      <c r="T206" t="str">
        <f>IF(Input!S212="","",Input!S212)</f>
        <v/>
      </c>
      <c r="U206" t="str">
        <f>IF(Input!T212="","",_xlfn.NUMBERVALUE(Input!T212))</f>
        <v/>
      </c>
      <c r="V206" t="str">
        <f>IF(Input!U212="","",(Input!U212))</f>
        <v/>
      </c>
      <c r="W206" t="str">
        <f>IF(Input!V212="","",_xlfn.NUMBERVALUE(Input!V212))</f>
        <v/>
      </c>
      <c r="X206" t="str">
        <f>IF(Input!W212="","",_xlfn.NUMBERVALUE(Input!W212))</f>
        <v/>
      </c>
      <c r="Y206" t="str">
        <f>IF(Input!X212="","",_xlfn.NUMBERVALUE(Input!X212))</f>
        <v/>
      </c>
      <c r="Z206" t="str">
        <f>IF(Input!Y212="","",_xlfn.NUMBERVALUE(Input!Y212))</f>
        <v/>
      </c>
    </row>
    <row r="207" spans="1:26" x14ac:dyDescent="0.25">
      <c r="A207" s="257" t="str">
        <f>IF(ISERROR(Input!A213),"",Input!A213)</f>
        <v/>
      </c>
      <c r="B207" t="str">
        <f t="shared" si="3"/>
        <v/>
      </c>
      <c r="C207" t="str">
        <f>IF(ISERROR(Input!B213),"",IF(Input!B213="","",Input!B213))</f>
        <v/>
      </c>
      <c r="D207" t="str">
        <f>IF(ISERROR(IF(Input!C213="","",Input!C213*1)),"",IF(Input!C213="","",Input!C213*1))</f>
        <v/>
      </c>
      <c r="E207" t="str">
        <f>IF(ISERROR(IF(Input!D213="","",Input!D213)),"",IF(Input!D213="","",Input!D213))</f>
        <v/>
      </c>
      <c r="F207" t="str">
        <f>IF(Input!E213="","",IF(ISNUMBER(_xlfn.NUMBERVALUE(Input!E213)),ROUND(Input!E213,0),Input!E213))</f>
        <v/>
      </c>
      <c r="G207" s="269" t="str">
        <f>IF(ISBLANK(Input!F213),"",(Input!F213))</f>
        <v/>
      </c>
      <c r="H207" t="str">
        <f>IF(Input!G213="","",Input!G213)</f>
        <v/>
      </c>
      <c r="I207" t="str">
        <f>IF(Input!H213="","",Input!H213)</f>
        <v/>
      </c>
      <c r="J207" t="str">
        <f>IFERROR(IF(Input!I213="","",IF(VLOOKUP(Input!D213,'Measure List'!$A$2:$D$5000,4,FALSE)="Residential","",Input!I213)),"")</f>
        <v/>
      </c>
      <c r="K207" t="str">
        <f>IF(Input!J213="","",Input!J213)</f>
        <v/>
      </c>
      <c r="L207" t="str">
        <f>IF(Input!K213="","",Input!K213)</f>
        <v/>
      </c>
      <c r="M207" t="str">
        <f>IF(Input!L213="","",Input!L213)</f>
        <v/>
      </c>
      <c r="N207" s="304" t="str">
        <f>IF(Input!M213="","",Input!M213)</f>
        <v/>
      </c>
      <c r="O207" t="str">
        <f>IF(Input!N213="","",IF(_xlfn.NUMBERVALUE(Input!N213)=0,"",_xlfn.NUMBERVALUE(Input!N213)))</f>
        <v/>
      </c>
      <c r="P207" t="str">
        <f>IF(Input!O213="","",_xlfn.NUMBERVALUE(Input!O213))</f>
        <v/>
      </c>
      <c r="Q207" t="str">
        <f>IF(Input!P213="","",Input!P213)</f>
        <v/>
      </c>
      <c r="R207" t="str">
        <f>IF(Input!Q213="","",Input!Q213)</f>
        <v/>
      </c>
      <c r="S207" t="str">
        <f>IF(Input!R213="","",_xlfn.NUMBERVALUE(Input!R213))</f>
        <v/>
      </c>
      <c r="T207" t="str">
        <f>IF(Input!S213="","",Input!S213)</f>
        <v/>
      </c>
      <c r="U207" t="str">
        <f>IF(Input!T213="","",_xlfn.NUMBERVALUE(Input!T213))</f>
        <v/>
      </c>
      <c r="V207" t="str">
        <f>IF(Input!U213="","",(Input!U213))</f>
        <v/>
      </c>
      <c r="W207" t="str">
        <f>IF(Input!V213="","",_xlfn.NUMBERVALUE(Input!V213))</f>
        <v/>
      </c>
      <c r="X207" t="str">
        <f>IF(Input!W213="","",_xlfn.NUMBERVALUE(Input!W213))</f>
        <v/>
      </c>
      <c r="Y207" t="str">
        <f>IF(Input!X213="","",_xlfn.NUMBERVALUE(Input!X213))</f>
        <v/>
      </c>
      <c r="Z207" t="str">
        <f>IF(Input!Y213="","",_xlfn.NUMBERVALUE(Input!Y213))</f>
        <v/>
      </c>
    </row>
    <row r="208" spans="1:26" x14ac:dyDescent="0.25">
      <c r="A208" s="257" t="str">
        <f>IF(ISERROR(Input!A214),"",Input!A214)</f>
        <v/>
      </c>
      <c r="B208" t="str">
        <f t="shared" si="3"/>
        <v/>
      </c>
      <c r="C208" t="str">
        <f>IF(ISERROR(Input!B214),"",IF(Input!B214="","",Input!B214))</f>
        <v/>
      </c>
      <c r="D208" t="str">
        <f>IF(ISERROR(IF(Input!C214="","",Input!C214*1)),"",IF(Input!C214="","",Input!C214*1))</f>
        <v/>
      </c>
      <c r="E208" t="str">
        <f>IF(ISERROR(IF(Input!D214="","",Input!D214)),"",IF(Input!D214="","",Input!D214))</f>
        <v/>
      </c>
      <c r="F208" t="str">
        <f>IF(Input!E214="","",IF(ISNUMBER(_xlfn.NUMBERVALUE(Input!E214)),ROUND(Input!E214,0),Input!E214))</f>
        <v/>
      </c>
      <c r="G208" s="269" t="str">
        <f>IF(ISBLANK(Input!F214),"",(Input!F214))</f>
        <v/>
      </c>
      <c r="H208" t="str">
        <f>IF(Input!G214="","",Input!G214)</f>
        <v/>
      </c>
      <c r="I208" t="str">
        <f>IF(Input!H214="","",Input!H214)</f>
        <v/>
      </c>
      <c r="J208" t="str">
        <f>IFERROR(IF(Input!I214="","",IF(VLOOKUP(Input!D214,'Measure List'!$A$2:$D$5000,4,FALSE)="Residential","",Input!I214)),"")</f>
        <v/>
      </c>
      <c r="K208" t="str">
        <f>IF(Input!J214="","",Input!J214)</f>
        <v/>
      </c>
      <c r="L208" t="str">
        <f>IF(Input!K214="","",Input!K214)</f>
        <v/>
      </c>
      <c r="M208" t="str">
        <f>IF(Input!L214="","",Input!L214)</f>
        <v/>
      </c>
      <c r="N208" s="304" t="str">
        <f>IF(Input!M214="","",Input!M214)</f>
        <v/>
      </c>
      <c r="O208" t="str">
        <f>IF(Input!N214="","",IF(_xlfn.NUMBERVALUE(Input!N214)=0,"",_xlfn.NUMBERVALUE(Input!N214)))</f>
        <v/>
      </c>
      <c r="P208" t="str">
        <f>IF(Input!O214="","",_xlfn.NUMBERVALUE(Input!O214))</f>
        <v/>
      </c>
      <c r="Q208" t="str">
        <f>IF(Input!P214="","",Input!P214)</f>
        <v/>
      </c>
      <c r="R208" t="str">
        <f>IF(Input!Q214="","",Input!Q214)</f>
        <v/>
      </c>
      <c r="S208" t="str">
        <f>IF(Input!R214="","",_xlfn.NUMBERVALUE(Input!R214))</f>
        <v/>
      </c>
      <c r="T208" t="str">
        <f>IF(Input!S214="","",Input!S214)</f>
        <v/>
      </c>
      <c r="U208" t="str">
        <f>IF(Input!T214="","",_xlfn.NUMBERVALUE(Input!T214))</f>
        <v/>
      </c>
      <c r="V208" t="str">
        <f>IF(Input!U214="","",(Input!U214))</f>
        <v/>
      </c>
      <c r="W208" t="str">
        <f>IF(Input!V214="","",_xlfn.NUMBERVALUE(Input!V214))</f>
        <v/>
      </c>
      <c r="X208" t="str">
        <f>IF(Input!W214="","",_xlfn.NUMBERVALUE(Input!W214))</f>
        <v/>
      </c>
      <c r="Y208" t="str">
        <f>IF(Input!X214="","",_xlfn.NUMBERVALUE(Input!X214))</f>
        <v/>
      </c>
      <c r="Z208" t="str">
        <f>IF(Input!Y214="","",_xlfn.NUMBERVALUE(Input!Y214))</f>
        <v/>
      </c>
    </row>
    <row r="209" spans="1:26" x14ac:dyDescent="0.25">
      <c r="A209" s="257" t="str">
        <f>IF(ISERROR(Input!A215),"",Input!A215)</f>
        <v/>
      </c>
      <c r="B209" t="str">
        <f t="shared" si="3"/>
        <v/>
      </c>
      <c r="C209" t="str">
        <f>IF(ISERROR(Input!B215),"",IF(Input!B215="","",Input!B215))</f>
        <v/>
      </c>
      <c r="D209" t="str">
        <f>IF(ISERROR(IF(Input!C215="","",Input!C215*1)),"",IF(Input!C215="","",Input!C215*1))</f>
        <v/>
      </c>
      <c r="E209" t="str">
        <f>IF(ISERROR(IF(Input!D215="","",Input!D215)),"",IF(Input!D215="","",Input!D215))</f>
        <v/>
      </c>
      <c r="F209" t="str">
        <f>IF(Input!E215="","",IF(ISNUMBER(_xlfn.NUMBERVALUE(Input!E215)),ROUND(Input!E215,0),Input!E215))</f>
        <v/>
      </c>
      <c r="G209" s="269" t="str">
        <f>IF(ISBLANK(Input!F215),"",(Input!F215))</f>
        <v/>
      </c>
      <c r="H209" t="str">
        <f>IF(Input!G215="","",Input!G215)</f>
        <v/>
      </c>
      <c r="I209" t="str">
        <f>IF(Input!H215="","",Input!H215)</f>
        <v/>
      </c>
      <c r="J209" t="str">
        <f>IFERROR(IF(Input!I215="","",IF(VLOOKUP(Input!D215,'Measure List'!$A$2:$D$5000,4,FALSE)="Residential","",Input!I215)),"")</f>
        <v/>
      </c>
      <c r="K209" t="str">
        <f>IF(Input!J215="","",Input!J215)</f>
        <v/>
      </c>
      <c r="L209" t="str">
        <f>IF(Input!K215="","",Input!K215)</f>
        <v/>
      </c>
      <c r="M209" t="str">
        <f>IF(Input!L215="","",Input!L215)</f>
        <v/>
      </c>
      <c r="N209" s="304" t="str">
        <f>IF(Input!M215="","",Input!M215)</f>
        <v/>
      </c>
      <c r="O209" t="str">
        <f>IF(Input!N215="","",IF(_xlfn.NUMBERVALUE(Input!N215)=0,"",_xlfn.NUMBERVALUE(Input!N215)))</f>
        <v/>
      </c>
      <c r="P209" t="str">
        <f>IF(Input!O215="","",_xlfn.NUMBERVALUE(Input!O215))</f>
        <v/>
      </c>
      <c r="Q209" t="str">
        <f>IF(Input!P215="","",Input!P215)</f>
        <v/>
      </c>
      <c r="R209" t="str">
        <f>IF(Input!Q215="","",Input!Q215)</f>
        <v/>
      </c>
      <c r="S209" t="str">
        <f>IF(Input!R215="","",_xlfn.NUMBERVALUE(Input!R215))</f>
        <v/>
      </c>
      <c r="T209" t="str">
        <f>IF(Input!S215="","",Input!S215)</f>
        <v/>
      </c>
      <c r="U209" t="str">
        <f>IF(Input!T215="","",_xlfn.NUMBERVALUE(Input!T215))</f>
        <v/>
      </c>
      <c r="V209" t="str">
        <f>IF(Input!U215="","",(Input!U215))</f>
        <v/>
      </c>
      <c r="W209" t="str">
        <f>IF(Input!V215="","",_xlfn.NUMBERVALUE(Input!V215))</f>
        <v/>
      </c>
      <c r="X209" t="str">
        <f>IF(Input!W215="","",_xlfn.NUMBERVALUE(Input!W215))</f>
        <v/>
      </c>
      <c r="Y209" t="str">
        <f>IF(Input!X215="","",_xlfn.NUMBERVALUE(Input!X215))</f>
        <v/>
      </c>
      <c r="Z209" t="str">
        <f>IF(Input!Y215="","",_xlfn.NUMBERVALUE(Input!Y215))</f>
        <v/>
      </c>
    </row>
    <row r="210" spans="1:26" x14ac:dyDescent="0.25">
      <c r="A210" s="257" t="str">
        <f>IF(ISERROR(Input!A216),"",Input!A216)</f>
        <v/>
      </c>
      <c r="B210" t="str">
        <f t="shared" si="3"/>
        <v/>
      </c>
      <c r="C210" t="str">
        <f>IF(ISERROR(Input!B216),"",IF(Input!B216="","",Input!B216))</f>
        <v/>
      </c>
      <c r="D210" t="str">
        <f>IF(ISERROR(IF(Input!C216="","",Input!C216*1)),"",IF(Input!C216="","",Input!C216*1))</f>
        <v/>
      </c>
      <c r="E210" t="str">
        <f>IF(ISERROR(IF(Input!D216="","",Input!D216)),"",IF(Input!D216="","",Input!D216))</f>
        <v/>
      </c>
      <c r="F210" t="str">
        <f>IF(Input!E216="","",IF(ISNUMBER(_xlfn.NUMBERVALUE(Input!E216)),ROUND(Input!E216,0),Input!E216))</f>
        <v/>
      </c>
      <c r="G210" s="269" t="str">
        <f>IF(ISBLANK(Input!F216),"",(Input!F216))</f>
        <v/>
      </c>
      <c r="H210" t="str">
        <f>IF(Input!G216="","",Input!G216)</f>
        <v/>
      </c>
      <c r="I210" t="str">
        <f>IF(Input!H216="","",Input!H216)</f>
        <v/>
      </c>
      <c r="J210" t="str">
        <f>IFERROR(IF(Input!I216="","",IF(VLOOKUP(Input!D216,'Measure List'!$A$2:$D$5000,4,FALSE)="Residential","",Input!I216)),"")</f>
        <v/>
      </c>
      <c r="K210" t="str">
        <f>IF(Input!J216="","",Input!J216)</f>
        <v/>
      </c>
      <c r="L210" t="str">
        <f>IF(Input!K216="","",Input!K216)</f>
        <v/>
      </c>
      <c r="M210" t="str">
        <f>IF(Input!L216="","",Input!L216)</f>
        <v/>
      </c>
      <c r="N210" s="304" t="str">
        <f>IF(Input!M216="","",Input!M216)</f>
        <v/>
      </c>
      <c r="O210" t="str">
        <f>IF(Input!N216="","",IF(_xlfn.NUMBERVALUE(Input!N216)=0,"",_xlfn.NUMBERVALUE(Input!N216)))</f>
        <v/>
      </c>
      <c r="P210" t="str">
        <f>IF(Input!O216="","",_xlfn.NUMBERVALUE(Input!O216))</f>
        <v/>
      </c>
      <c r="Q210" t="str">
        <f>IF(Input!P216="","",Input!P216)</f>
        <v/>
      </c>
      <c r="R210" t="str">
        <f>IF(Input!Q216="","",Input!Q216)</f>
        <v/>
      </c>
      <c r="S210" t="str">
        <f>IF(Input!R216="","",_xlfn.NUMBERVALUE(Input!R216))</f>
        <v/>
      </c>
      <c r="T210" t="str">
        <f>IF(Input!S216="","",Input!S216)</f>
        <v/>
      </c>
      <c r="U210" t="str">
        <f>IF(Input!T216="","",_xlfn.NUMBERVALUE(Input!T216))</f>
        <v/>
      </c>
      <c r="V210" t="str">
        <f>IF(Input!U216="","",(Input!U216))</f>
        <v/>
      </c>
      <c r="W210" t="str">
        <f>IF(Input!V216="","",_xlfn.NUMBERVALUE(Input!V216))</f>
        <v/>
      </c>
      <c r="X210" t="str">
        <f>IF(Input!W216="","",_xlfn.NUMBERVALUE(Input!W216))</f>
        <v/>
      </c>
      <c r="Y210" t="str">
        <f>IF(Input!X216="","",_xlfn.NUMBERVALUE(Input!X216))</f>
        <v/>
      </c>
      <c r="Z210" t="str">
        <f>IF(Input!Y216="","",_xlfn.NUMBERVALUE(Input!Y216))</f>
        <v/>
      </c>
    </row>
    <row r="211" spans="1:26" x14ac:dyDescent="0.25">
      <c r="A211" s="257" t="str">
        <f>IF(ISERROR(Input!A217),"",Input!A217)</f>
        <v/>
      </c>
      <c r="B211" t="str">
        <f t="shared" si="3"/>
        <v/>
      </c>
      <c r="C211" t="str">
        <f>IF(ISERROR(Input!B217),"",IF(Input!B217="","",Input!B217))</f>
        <v/>
      </c>
      <c r="D211" t="str">
        <f>IF(ISERROR(IF(Input!C217="","",Input!C217*1)),"",IF(Input!C217="","",Input!C217*1))</f>
        <v/>
      </c>
      <c r="E211" t="str">
        <f>IF(ISERROR(IF(Input!D217="","",Input!D217)),"",IF(Input!D217="","",Input!D217))</f>
        <v/>
      </c>
      <c r="F211" t="str">
        <f>IF(Input!E217="","",IF(ISNUMBER(_xlfn.NUMBERVALUE(Input!E217)),ROUND(Input!E217,0),Input!E217))</f>
        <v/>
      </c>
      <c r="G211" s="269" t="str">
        <f>IF(ISBLANK(Input!F217),"",(Input!F217))</f>
        <v/>
      </c>
      <c r="H211" t="str">
        <f>IF(Input!G217="","",Input!G217)</f>
        <v/>
      </c>
      <c r="I211" t="str">
        <f>IF(Input!H217="","",Input!H217)</f>
        <v/>
      </c>
      <c r="J211" t="str">
        <f>IFERROR(IF(Input!I217="","",IF(VLOOKUP(Input!D217,'Measure List'!$A$2:$D$5000,4,FALSE)="Residential","",Input!I217)),"")</f>
        <v/>
      </c>
      <c r="K211" t="str">
        <f>IF(Input!J217="","",Input!J217)</f>
        <v/>
      </c>
      <c r="L211" t="str">
        <f>IF(Input!K217="","",Input!K217)</f>
        <v/>
      </c>
      <c r="M211" t="str">
        <f>IF(Input!L217="","",Input!L217)</f>
        <v/>
      </c>
      <c r="N211" s="304" t="str">
        <f>IF(Input!M217="","",Input!M217)</f>
        <v/>
      </c>
      <c r="O211" t="str">
        <f>IF(Input!N217="","",IF(_xlfn.NUMBERVALUE(Input!N217)=0,"",_xlfn.NUMBERVALUE(Input!N217)))</f>
        <v/>
      </c>
      <c r="P211" t="str">
        <f>IF(Input!O217="","",_xlfn.NUMBERVALUE(Input!O217))</f>
        <v/>
      </c>
      <c r="Q211" t="str">
        <f>IF(Input!P217="","",Input!P217)</f>
        <v/>
      </c>
      <c r="R211" t="str">
        <f>IF(Input!Q217="","",Input!Q217)</f>
        <v/>
      </c>
      <c r="S211" t="str">
        <f>IF(Input!R217="","",_xlfn.NUMBERVALUE(Input!R217))</f>
        <v/>
      </c>
      <c r="T211" t="str">
        <f>IF(Input!S217="","",Input!S217)</f>
        <v/>
      </c>
      <c r="U211" t="str">
        <f>IF(Input!T217="","",_xlfn.NUMBERVALUE(Input!T217))</f>
        <v/>
      </c>
      <c r="V211" t="str">
        <f>IF(Input!U217="","",(Input!U217))</f>
        <v/>
      </c>
      <c r="W211" t="str">
        <f>IF(Input!V217="","",_xlfn.NUMBERVALUE(Input!V217))</f>
        <v/>
      </c>
      <c r="X211" t="str">
        <f>IF(Input!W217="","",_xlfn.NUMBERVALUE(Input!W217))</f>
        <v/>
      </c>
      <c r="Y211" t="str">
        <f>IF(Input!X217="","",_xlfn.NUMBERVALUE(Input!X217))</f>
        <v/>
      </c>
      <c r="Z211" t="str">
        <f>IF(Input!Y217="","",_xlfn.NUMBERVALUE(Input!Y217))</f>
        <v/>
      </c>
    </row>
    <row r="212" spans="1:26" x14ac:dyDescent="0.25">
      <c r="A212" s="257" t="str">
        <f>IF(ISERROR(Input!A218),"",Input!A218)</f>
        <v/>
      </c>
      <c r="B212" t="str">
        <f t="shared" si="3"/>
        <v/>
      </c>
      <c r="C212" t="str">
        <f>IF(ISERROR(Input!B218),"",IF(Input!B218="","",Input!B218))</f>
        <v/>
      </c>
      <c r="D212" t="str">
        <f>IF(ISERROR(IF(Input!C218="","",Input!C218*1)),"",IF(Input!C218="","",Input!C218*1))</f>
        <v/>
      </c>
      <c r="E212" t="str">
        <f>IF(ISERROR(IF(Input!D218="","",Input!D218)),"",IF(Input!D218="","",Input!D218))</f>
        <v/>
      </c>
      <c r="F212" t="str">
        <f>IF(Input!E218="","",IF(ISNUMBER(_xlfn.NUMBERVALUE(Input!E218)),ROUND(Input!E218,0),Input!E218))</f>
        <v/>
      </c>
      <c r="G212" s="269" t="str">
        <f>IF(ISBLANK(Input!F218),"",(Input!F218))</f>
        <v/>
      </c>
      <c r="H212" t="str">
        <f>IF(Input!G218="","",Input!G218)</f>
        <v/>
      </c>
      <c r="I212" t="str">
        <f>IF(Input!H218="","",Input!H218)</f>
        <v/>
      </c>
      <c r="J212" t="str">
        <f>IFERROR(IF(Input!I218="","",IF(VLOOKUP(Input!D218,'Measure List'!$A$2:$D$5000,4,FALSE)="Residential","",Input!I218)),"")</f>
        <v/>
      </c>
      <c r="K212" t="str">
        <f>IF(Input!J218="","",Input!J218)</f>
        <v/>
      </c>
      <c r="L212" t="str">
        <f>IF(Input!K218="","",Input!K218)</f>
        <v/>
      </c>
      <c r="M212" t="str">
        <f>IF(Input!L218="","",Input!L218)</f>
        <v/>
      </c>
      <c r="N212" s="304" t="str">
        <f>IF(Input!M218="","",Input!M218)</f>
        <v/>
      </c>
      <c r="O212" t="str">
        <f>IF(Input!N218="","",IF(_xlfn.NUMBERVALUE(Input!N218)=0,"",_xlfn.NUMBERVALUE(Input!N218)))</f>
        <v/>
      </c>
      <c r="P212" t="str">
        <f>IF(Input!O218="","",_xlfn.NUMBERVALUE(Input!O218))</f>
        <v/>
      </c>
      <c r="Q212" t="str">
        <f>IF(Input!P218="","",Input!P218)</f>
        <v/>
      </c>
      <c r="R212" t="str">
        <f>IF(Input!Q218="","",Input!Q218)</f>
        <v/>
      </c>
      <c r="S212" t="str">
        <f>IF(Input!R218="","",_xlfn.NUMBERVALUE(Input!R218))</f>
        <v/>
      </c>
      <c r="T212" t="str">
        <f>IF(Input!S218="","",Input!S218)</f>
        <v/>
      </c>
      <c r="U212" t="str">
        <f>IF(Input!T218="","",_xlfn.NUMBERVALUE(Input!T218))</f>
        <v/>
      </c>
      <c r="V212" t="str">
        <f>IF(Input!U218="","",(Input!U218))</f>
        <v/>
      </c>
      <c r="W212" t="str">
        <f>IF(Input!V218="","",_xlfn.NUMBERVALUE(Input!V218))</f>
        <v/>
      </c>
      <c r="X212" t="str">
        <f>IF(Input!W218="","",_xlfn.NUMBERVALUE(Input!W218))</f>
        <v/>
      </c>
      <c r="Y212" t="str">
        <f>IF(Input!X218="","",_xlfn.NUMBERVALUE(Input!X218))</f>
        <v/>
      </c>
      <c r="Z212" t="str">
        <f>IF(Input!Y218="","",_xlfn.NUMBERVALUE(Input!Y218))</f>
        <v/>
      </c>
    </row>
    <row r="213" spans="1:26" x14ac:dyDescent="0.25">
      <c r="A213" s="257" t="str">
        <f>IF(ISERROR(Input!A219),"",Input!A219)</f>
        <v/>
      </c>
      <c r="B213" t="str">
        <f t="shared" si="3"/>
        <v/>
      </c>
      <c r="C213" t="str">
        <f>IF(ISERROR(Input!B219),"",IF(Input!B219="","",Input!B219))</f>
        <v/>
      </c>
      <c r="D213" t="str">
        <f>IF(ISERROR(IF(Input!C219="","",Input!C219*1)),"",IF(Input!C219="","",Input!C219*1))</f>
        <v/>
      </c>
      <c r="E213" t="str">
        <f>IF(ISERROR(IF(Input!D219="","",Input!D219)),"",IF(Input!D219="","",Input!D219))</f>
        <v/>
      </c>
      <c r="F213" t="str">
        <f>IF(Input!E219="","",IF(ISNUMBER(_xlfn.NUMBERVALUE(Input!E219)),ROUND(Input!E219,0),Input!E219))</f>
        <v/>
      </c>
      <c r="G213" s="269" t="str">
        <f>IF(ISBLANK(Input!F219),"",(Input!F219))</f>
        <v/>
      </c>
      <c r="H213" t="str">
        <f>IF(Input!G219="","",Input!G219)</f>
        <v/>
      </c>
      <c r="I213" t="str">
        <f>IF(Input!H219="","",Input!H219)</f>
        <v/>
      </c>
      <c r="J213" t="str">
        <f>IFERROR(IF(Input!I219="","",IF(VLOOKUP(Input!D219,'Measure List'!$A$2:$D$5000,4,FALSE)="Residential","",Input!I219)),"")</f>
        <v/>
      </c>
      <c r="K213" t="str">
        <f>IF(Input!J219="","",Input!J219)</f>
        <v/>
      </c>
      <c r="L213" t="str">
        <f>IF(Input!K219="","",Input!K219)</f>
        <v/>
      </c>
      <c r="M213" t="str">
        <f>IF(Input!L219="","",Input!L219)</f>
        <v/>
      </c>
      <c r="N213" s="304" t="str">
        <f>IF(Input!M219="","",Input!M219)</f>
        <v/>
      </c>
      <c r="O213" t="str">
        <f>IF(Input!N219="","",IF(_xlfn.NUMBERVALUE(Input!N219)=0,"",_xlfn.NUMBERVALUE(Input!N219)))</f>
        <v/>
      </c>
      <c r="P213" t="str">
        <f>IF(Input!O219="","",_xlfn.NUMBERVALUE(Input!O219))</f>
        <v/>
      </c>
      <c r="Q213" t="str">
        <f>IF(Input!P219="","",Input!P219)</f>
        <v/>
      </c>
      <c r="R213" t="str">
        <f>IF(Input!Q219="","",Input!Q219)</f>
        <v/>
      </c>
      <c r="S213" t="str">
        <f>IF(Input!R219="","",_xlfn.NUMBERVALUE(Input!R219))</f>
        <v/>
      </c>
      <c r="T213" t="str">
        <f>IF(Input!S219="","",Input!S219)</f>
        <v/>
      </c>
      <c r="U213" t="str">
        <f>IF(Input!T219="","",_xlfn.NUMBERVALUE(Input!T219))</f>
        <v/>
      </c>
      <c r="V213" t="str">
        <f>IF(Input!U219="","",(Input!U219))</f>
        <v/>
      </c>
      <c r="W213" t="str">
        <f>IF(Input!V219="","",_xlfn.NUMBERVALUE(Input!V219))</f>
        <v/>
      </c>
      <c r="X213" t="str">
        <f>IF(Input!W219="","",_xlfn.NUMBERVALUE(Input!W219))</f>
        <v/>
      </c>
      <c r="Y213" t="str">
        <f>IF(Input!X219="","",_xlfn.NUMBERVALUE(Input!X219))</f>
        <v/>
      </c>
      <c r="Z213" t="str">
        <f>IF(Input!Y219="","",_xlfn.NUMBERVALUE(Input!Y219))</f>
        <v/>
      </c>
    </row>
    <row r="214" spans="1:26" x14ac:dyDescent="0.25">
      <c r="A214" s="257" t="str">
        <f>IF(ISERROR(Input!A220),"",Input!A220)</f>
        <v/>
      </c>
      <c r="B214" t="str">
        <f t="shared" si="3"/>
        <v/>
      </c>
      <c r="C214" t="str">
        <f>IF(ISERROR(Input!B220),"",IF(Input!B220="","",Input!B220))</f>
        <v/>
      </c>
      <c r="D214" t="str">
        <f>IF(ISERROR(IF(Input!C220="","",Input!C220*1)),"",IF(Input!C220="","",Input!C220*1))</f>
        <v/>
      </c>
      <c r="E214" t="str">
        <f>IF(ISERROR(IF(Input!D220="","",Input!D220)),"",IF(Input!D220="","",Input!D220))</f>
        <v/>
      </c>
      <c r="F214" t="str">
        <f>IF(Input!E220="","",IF(ISNUMBER(_xlfn.NUMBERVALUE(Input!E220)),ROUND(Input!E220,0),Input!E220))</f>
        <v/>
      </c>
      <c r="G214" s="269" t="str">
        <f>IF(ISBLANK(Input!F220),"",(Input!F220))</f>
        <v/>
      </c>
      <c r="H214" t="str">
        <f>IF(Input!G220="","",Input!G220)</f>
        <v/>
      </c>
      <c r="I214" t="str">
        <f>IF(Input!H220="","",Input!H220)</f>
        <v/>
      </c>
      <c r="J214" t="str">
        <f>IFERROR(IF(Input!I220="","",IF(VLOOKUP(Input!D220,'Measure List'!$A$2:$D$5000,4,FALSE)="Residential","",Input!I220)),"")</f>
        <v/>
      </c>
      <c r="K214" t="str">
        <f>IF(Input!J220="","",Input!J220)</f>
        <v/>
      </c>
      <c r="L214" t="str">
        <f>IF(Input!K220="","",Input!K220)</f>
        <v/>
      </c>
      <c r="M214" t="str">
        <f>IF(Input!L220="","",Input!L220)</f>
        <v/>
      </c>
      <c r="N214" s="304" t="str">
        <f>IF(Input!M220="","",Input!M220)</f>
        <v/>
      </c>
      <c r="O214" t="str">
        <f>IF(Input!N220="","",IF(_xlfn.NUMBERVALUE(Input!N220)=0,"",_xlfn.NUMBERVALUE(Input!N220)))</f>
        <v/>
      </c>
      <c r="P214" t="str">
        <f>IF(Input!O220="","",_xlfn.NUMBERVALUE(Input!O220))</f>
        <v/>
      </c>
      <c r="Q214" t="str">
        <f>IF(Input!P220="","",Input!P220)</f>
        <v/>
      </c>
      <c r="R214" t="str">
        <f>IF(Input!Q220="","",Input!Q220)</f>
        <v/>
      </c>
      <c r="S214" t="str">
        <f>IF(Input!R220="","",_xlfn.NUMBERVALUE(Input!R220))</f>
        <v/>
      </c>
      <c r="T214" t="str">
        <f>IF(Input!S220="","",Input!S220)</f>
        <v/>
      </c>
      <c r="U214" t="str">
        <f>IF(Input!T220="","",_xlfn.NUMBERVALUE(Input!T220))</f>
        <v/>
      </c>
      <c r="V214" t="str">
        <f>IF(Input!U220="","",(Input!U220))</f>
        <v/>
      </c>
      <c r="W214" t="str">
        <f>IF(Input!V220="","",_xlfn.NUMBERVALUE(Input!V220))</f>
        <v/>
      </c>
      <c r="X214" t="str">
        <f>IF(Input!W220="","",_xlfn.NUMBERVALUE(Input!W220))</f>
        <v/>
      </c>
      <c r="Y214" t="str">
        <f>IF(Input!X220="","",_xlfn.NUMBERVALUE(Input!X220))</f>
        <v/>
      </c>
      <c r="Z214" t="str">
        <f>IF(Input!Y220="","",_xlfn.NUMBERVALUE(Input!Y220))</f>
        <v/>
      </c>
    </row>
    <row r="215" spans="1:26" x14ac:dyDescent="0.25">
      <c r="A215" s="257" t="str">
        <f>IF(ISERROR(Input!A221),"",Input!A221)</f>
        <v/>
      </c>
      <c r="B215" t="str">
        <f t="shared" si="3"/>
        <v/>
      </c>
      <c r="C215" t="str">
        <f>IF(ISERROR(Input!B221),"",IF(Input!B221="","",Input!B221))</f>
        <v/>
      </c>
      <c r="D215" t="str">
        <f>IF(ISERROR(IF(Input!C221="","",Input!C221*1)),"",IF(Input!C221="","",Input!C221*1))</f>
        <v/>
      </c>
      <c r="E215" t="str">
        <f>IF(ISERROR(IF(Input!D221="","",Input!D221)),"",IF(Input!D221="","",Input!D221))</f>
        <v/>
      </c>
      <c r="F215" t="str">
        <f>IF(Input!E221="","",IF(ISNUMBER(_xlfn.NUMBERVALUE(Input!E221)),ROUND(Input!E221,0),Input!E221))</f>
        <v/>
      </c>
      <c r="G215" s="269" t="str">
        <f>IF(ISBLANK(Input!F221),"",(Input!F221))</f>
        <v/>
      </c>
      <c r="H215" t="str">
        <f>IF(Input!G221="","",Input!G221)</f>
        <v/>
      </c>
      <c r="I215" t="str">
        <f>IF(Input!H221="","",Input!H221)</f>
        <v/>
      </c>
      <c r="J215" t="str">
        <f>IFERROR(IF(Input!I221="","",IF(VLOOKUP(Input!D221,'Measure List'!$A$2:$D$5000,4,FALSE)="Residential","",Input!I221)),"")</f>
        <v/>
      </c>
      <c r="K215" t="str">
        <f>IF(Input!J221="","",Input!J221)</f>
        <v/>
      </c>
      <c r="L215" t="str">
        <f>IF(Input!K221="","",Input!K221)</f>
        <v/>
      </c>
      <c r="M215" t="str">
        <f>IF(Input!L221="","",Input!L221)</f>
        <v/>
      </c>
      <c r="N215" s="304" t="str">
        <f>IF(Input!M221="","",Input!M221)</f>
        <v/>
      </c>
      <c r="O215" t="str">
        <f>IF(Input!N221="","",IF(_xlfn.NUMBERVALUE(Input!N221)=0,"",_xlfn.NUMBERVALUE(Input!N221)))</f>
        <v/>
      </c>
      <c r="P215" t="str">
        <f>IF(Input!O221="","",_xlfn.NUMBERVALUE(Input!O221))</f>
        <v/>
      </c>
      <c r="Q215" t="str">
        <f>IF(Input!P221="","",Input!P221)</f>
        <v/>
      </c>
      <c r="R215" t="str">
        <f>IF(Input!Q221="","",Input!Q221)</f>
        <v/>
      </c>
      <c r="S215" t="str">
        <f>IF(Input!R221="","",_xlfn.NUMBERVALUE(Input!R221))</f>
        <v/>
      </c>
      <c r="T215" t="str">
        <f>IF(Input!S221="","",Input!S221)</f>
        <v/>
      </c>
      <c r="U215" t="str">
        <f>IF(Input!T221="","",_xlfn.NUMBERVALUE(Input!T221))</f>
        <v/>
      </c>
      <c r="V215" t="str">
        <f>IF(Input!U221="","",(Input!U221))</f>
        <v/>
      </c>
      <c r="W215" t="str">
        <f>IF(Input!V221="","",_xlfn.NUMBERVALUE(Input!V221))</f>
        <v/>
      </c>
      <c r="X215" t="str">
        <f>IF(Input!W221="","",_xlfn.NUMBERVALUE(Input!W221))</f>
        <v/>
      </c>
      <c r="Y215" t="str">
        <f>IF(Input!X221="","",_xlfn.NUMBERVALUE(Input!X221))</f>
        <v/>
      </c>
      <c r="Z215" t="str">
        <f>IF(Input!Y221="","",_xlfn.NUMBERVALUE(Input!Y221))</f>
        <v/>
      </c>
    </row>
    <row r="216" spans="1:26" x14ac:dyDescent="0.25">
      <c r="A216" s="257" t="str">
        <f>IF(ISERROR(Input!A222),"",Input!A222)</f>
        <v/>
      </c>
      <c r="B216" t="str">
        <f t="shared" si="3"/>
        <v/>
      </c>
      <c r="C216" t="str">
        <f>IF(ISERROR(Input!B222),"",IF(Input!B222="","",Input!B222))</f>
        <v/>
      </c>
      <c r="D216" t="str">
        <f>IF(ISERROR(IF(Input!C222="","",Input!C222*1)),"",IF(Input!C222="","",Input!C222*1))</f>
        <v/>
      </c>
      <c r="E216" t="str">
        <f>IF(ISERROR(IF(Input!D222="","",Input!D222)),"",IF(Input!D222="","",Input!D222))</f>
        <v/>
      </c>
      <c r="F216" t="str">
        <f>IF(Input!E222="","",IF(ISNUMBER(_xlfn.NUMBERVALUE(Input!E222)),ROUND(Input!E222,0),Input!E222))</f>
        <v/>
      </c>
      <c r="G216" s="269" t="str">
        <f>IF(ISBLANK(Input!F222),"",(Input!F222))</f>
        <v/>
      </c>
      <c r="H216" t="str">
        <f>IF(Input!G222="","",Input!G222)</f>
        <v/>
      </c>
      <c r="I216" t="str">
        <f>IF(Input!H222="","",Input!H222)</f>
        <v/>
      </c>
      <c r="J216" t="str">
        <f>IFERROR(IF(Input!I222="","",IF(VLOOKUP(Input!D222,'Measure List'!$A$2:$D$5000,4,FALSE)="Residential","",Input!I222)),"")</f>
        <v/>
      </c>
      <c r="K216" t="str">
        <f>IF(Input!J222="","",Input!J222)</f>
        <v/>
      </c>
      <c r="L216" t="str">
        <f>IF(Input!K222="","",Input!K222)</f>
        <v/>
      </c>
      <c r="M216" t="str">
        <f>IF(Input!L222="","",Input!L222)</f>
        <v/>
      </c>
      <c r="N216" s="304" t="str">
        <f>IF(Input!M222="","",Input!M222)</f>
        <v/>
      </c>
      <c r="O216" t="str">
        <f>IF(Input!N222="","",IF(_xlfn.NUMBERVALUE(Input!N222)=0,"",_xlfn.NUMBERVALUE(Input!N222)))</f>
        <v/>
      </c>
      <c r="P216" t="str">
        <f>IF(Input!O222="","",_xlfn.NUMBERVALUE(Input!O222))</f>
        <v/>
      </c>
      <c r="Q216" t="str">
        <f>IF(Input!P222="","",Input!P222)</f>
        <v/>
      </c>
      <c r="R216" t="str">
        <f>IF(Input!Q222="","",Input!Q222)</f>
        <v/>
      </c>
      <c r="S216" t="str">
        <f>IF(Input!R222="","",_xlfn.NUMBERVALUE(Input!R222))</f>
        <v/>
      </c>
      <c r="T216" t="str">
        <f>IF(Input!S222="","",Input!S222)</f>
        <v/>
      </c>
      <c r="U216" t="str">
        <f>IF(Input!T222="","",_xlfn.NUMBERVALUE(Input!T222))</f>
        <v/>
      </c>
      <c r="V216" t="str">
        <f>IF(Input!U222="","",(Input!U222))</f>
        <v/>
      </c>
      <c r="W216" t="str">
        <f>IF(Input!V222="","",_xlfn.NUMBERVALUE(Input!V222))</f>
        <v/>
      </c>
      <c r="X216" t="str">
        <f>IF(Input!W222="","",_xlfn.NUMBERVALUE(Input!W222))</f>
        <v/>
      </c>
      <c r="Y216" t="str">
        <f>IF(Input!X222="","",_xlfn.NUMBERVALUE(Input!X222))</f>
        <v/>
      </c>
      <c r="Z216" t="str">
        <f>IF(Input!Y222="","",_xlfn.NUMBERVALUE(Input!Y222))</f>
        <v/>
      </c>
    </row>
    <row r="217" spans="1:26" x14ac:dyDescent="0.25">
      <c r="A217" s="257" t="str">
        <f>IF(ISERROR(Input!A223),"",Input!A223)</f>
        <v/>
      </c>
      <c r="B217" t="str">
        <f t="shared" si="3"/>
        <v/>
      </c>
      <c r="C217" t="str">
        <f>IF(ISERROR(Input!B223),"",IF(Input!B223="","",Input!B223))</f>
        <v/>
      </c>
      <c r="D217" t="str">
        <f>IF(ISERROR(IF(Input!C223="","",Input!C223*1)),"",IF(Input!C223="","",Input!C223*1))</f>
        <v/>
      </c>
      <c r="E217" t="str">
        <f>IF(ISERROR(IF(Input!D223="","",Input!D223)),"",IF(Input!D223="","",Input!D223))</f>
        <v/>
      </c>
      <c r="F217" t="str">
        <f>IF(Input!E223="","",IF(ISNUMBER(_xlfn.NUMBERVALUE(Input!E223)),ROUND(Input!E223,0),Input!E223))</f>
        <v/>
      </c>
      <c r="G217" s="269" t="str">
        <f>IF(ISBLANK(Input!F223),"",(Input!F223))</f>
        <v/>
      </c>
      <c r="H217" t="str">
        <f>IF(Input!G223="","",Input!G223)</f>
        <v/>
      </c>
      <c r="I217" t="str">
        <f>IF(Input!H223="","",Input!H223)</f>
        <v/>
      </c>
      <c r="J217" t="str">
        <f>IFERROR(IF(Input!I223="","",IF(VLOOKUP(Input!D223,'Measure List'!$A$2:$D$5000,4,FALSE)="Residential","",Input!I223)),"")</f>
        <v/>
      </c>
      <c r="K217" t="str">
        <f>IF(Input!J223="","",Input!J223)</f>
        <v/>
      </c>
      <c r="L217" t="str">
        <f>IF(Input!K223="","",Input!K223)</f>
        <v/>
      </c>
      <c r="M217" t="str">
        <f>IF(Input!L223="","",Input!L223)</f>
        <v/>
      </c>
      <c r="N217" s="304" t="str">
        <f>IF(Input!M223="","",Input!M223)</f>
        <v/>
      </c>
      <c r="O217" t="str">
        <f>IF(Input!N223="","",IF(_xlfn.NUMBERVALUE(Input!N223)=0,"",_xlfn.NUMBERVALUE(Input!N223)))</f>
        <v/>
      </c>
      <c r="P217" t="str">
        <f>IF(Input!O223="","",_xlfn.NUMBERVALUE(Input!O223))</f>
        <v/>
      </c>
      <c r="Q217" t="str">
        <f>IF(Input!P223="","",Input!P223)</f>
        <v/>
      </c>
      <c r="R217" t="str">
        <f>IF(Input!Q223="","",Input!Q223)</f>
        <v/>
      </c>
      <c r="S217" t="str">
        <f>IF(Input!R223="","",_xlfn.NUMBERVALUE(Input!R223))</f>
        <v/>
      </c>
      <c r="T217" t="str">
        <f>IF(Input!S223="","",Input!S223)</f>
        <v/>
      </c>
      <c r="U217" t="str">
        <f>IF(Input!T223="","",_xlfn.NUMBERVALUE(Input!T223))</f>
        <v/>
      </c>
      <c r="V217" t="str">
        <f>IF(Input!U223="","",(Input!U223))</f>
        <v/>
      </c>
      <c r="W217" t="str">
        <f>IF(Input!V223="","",_xlfn.NUMBERVALUE(Input!V223))</f>
        <v/>
      </c>
      <c r="X217" t="str">
        <f>IF(Input!W223="","",_xlfn.NUMBERVALUE(Input!W223))</f>
        <v/>
      </c>
      <c r="Y217" t="str">
        <f>IF(Input!X223="","",_xlfn.NUMBERVALUE(Input!X223))</f>
        <v/>
      </c>
      <c r="Z217" t="str">
        <f>IF(Input!Y223="","",_xlfn.NUMBERVALUE(Input!Y223))</f>
        <v/>
      </c>
    </row>
    <row r="218" spans="1:26" x14ac:dyDescent="0.25">
      <c r="A218" s="257" t="str">
        <f>IF(ISERROR(Input!A224),"",Input!A224)</f>
        <v/>
      </c>
      <c r="B218" t="str">
        <f t="shared" si="3"/>
        <v/>
      </c>
      <c r="C218" t="str">
        <f>IF(ISERROR(Input!B224),"",IF(Input!B224="","",Input!B224))</f>
        <v/>
      </c>
      <c r="D218" t="str">
        <f>IF(ISERROR(IF(Input!C224="","",Input!C224*1)),"",IF(Input!C224="","",Input!C224*1))</f>
        <v/>
      </c>
      <c r="E218" t="str">
        <f>IF(ISERROR(IF(Input!D224="","",Input!D224)),"",IF(Input!D224="","",Input!D224))</f>
        <v/>
      </c>
      <c r="F218" t="str">
        <f>IF(Input!E224="","",IF(ISNUMBER(_xlfn.NUMBERVALUE(Input!E224)),ROUND(Input!E224,0),Input!E224))</f>
        <v/>
      </c>
      <c r="G218" s="269" t="str">
        <f>IF(ISBLANK(Input!F224),"",(Input!F224))</f>
        <v/>
      </c>
      <c r="H218" t="str">
        <f>IF(Input!G224="","",Input!G224)</f>
        <v/>
      </c>
      <c r="I218" t="str">
        <f>IF(Input!H224="","",Input!H224)</f>
        <v/>
      </c>
      <c r="J218" t="str">
        <f>IFERROR(IF(Input!I224="","",IF(VLOOKUP(Input!D224,'Measure List'!$A$2:$D$5000,4,FALSE)="Residential","",Input!I224)),"")</f>
        <v/>
      </c>
      <c r="K218" t="str">
        <f>IF(Input!J224="","",Input!J224)</f>
        <v/>
      </c>
      <c r="L218" t="str">
        <f>IF(Input!K224="","",Input!K224)</f>
        <v/>
      </c>
      <c r="M218" t="str">
        <f>IF(Input!L224="","",Input!L224)</f>
        <v/>
      </c>
      <c r="N218" s="304" t="str">
        <f>IF(Input!M224="","",Input!M224)</f>
        <v/>
      </c>
      <c r="O218" t="str">
        <f>IF(Input!N224="","",IF(_xlfn.NUMBERVALUE(Input!N224)=0,"",_xlfn.NUMBERVALUE(Input!N224)))</f>
        <v/>
      </c>
      <c r="P218" t="str">
        <f>IF(Input!O224="","",_xlfn.NUMBERVALUE(Input!O224))</f>
        <v/>
      </c>
      <c r="Q218" t="str">
        <f>IF(Input!P224="","",Input!P224)</f>
        <v/>
      </c>
      <c r="R218" t="str">
        <f>IF(Input!Q224="","",Input!Q224)</f>
        <v/>
      </c>
      <c r="S218" t="str">
        <f>IF(Input!R224="","",_xlfn.NUMBERVALUE(Input!R224))</f>
        <v/>
      </c>
      <c r="T218" t="str">
        <f>IF(Input!S224="","",Input!S224)</f>
        <v/>
      </c>
      <c r="U218" t="str">
        <f>IF(Input!T224="","",_xlfn.NUMBERVALUE(Input!T224))</f>
        <v/>
      </c>
      <c r="V218" t="str">
        <f>IF(Input!U224="","",(Input!U224))</f>
        <v/>
      </c>
      <c r="W218" t="str">
        <f>IF(Input!V224="","",_xlfn.NUMBERVALUE(Input!V224))</f>
        <v/>
      </c>
      <c r="X218" t="str">
        <f>IF(Input!W224="","",_xlfn.NUMBERVALUE(Input!W224))</f>
        <v/>
      </c>
      <c r="Y218" t="str">
        <f>IF(Input!X224="","",_xlfn.NUMBERVALUE(Input!X224))</f>
        <v/>
      </c>
      <c r="Z218" t="str">
        <f>IF(Input!Y224="","",_xlfn.NUMBERVALUE(Input!Y224))</f>
        <v/>
      </c>
    </row>
    <row r="219" spans="1:26" x14ac:dyDescent="0.25">
      <c r="A219" s="257" t="str">
        <f>IF(ISERROR(Input!A225),"",Input!A225)</f>
        <v/>
      </c>
      <c r="B219" t="str">
        <f t="shared" si="3"/>
        <v/>
      </c>
      <c r="C219" t="str">
        <f>IF(ISERROR(Input!B225),"",IF(Input!B225="","",Input!B225))</f>
        <v/>
      </c>
      <c r="D219" t="str">
        <f>IF(ISERROR(IF(Input!C225="","",Input!C225*1)),"",IF(Input!C225="","",Input!C225*1))</f>
        <v/>
      </c>
      <c r="E219" t="str">
        <f>IF(ISERROR(IF(Input!D225="","",Input!D225)),"",IF(Input!D225="","",Input!D225))</f>
        <v/>
      </c>
      <c r="F219" t="str">
        <f>IF(Input!E225="","",IF(ISNUMBER(_xlfn.NUMBERVALUE(Input!E225)),ROUND(Input!E225,0),Input!E225))</f>
        <v/>
      </c>
      <c r="G219" s="269" t="str">
        <f>IF(ISBLANK(Input!F225),"",(Input!F225))</f>
        <v/>
      </c>
      <c r="H219" t="str">
        <f>IF(Input!G225="","",Input!G225)</f>
        <v/>
      </c>
      <c r="I219" t="str">
        <f>IF(Input!H225="","",Input!H225)</f>
        <v/>
      </c>
      <c r="J219" t="str">
        <f>IFERROR(IF(Input!I225="","",IF(VLOOKUP(Input!D225,'Measure List'!$A$2:$D$5000,4,FALSE)="Residential","",Input!I225)),"")</f>
        <v/>
      </c>
      <c r="K219" t="str">
        <f>IF(Input!J225="","",Input!J225)</f>
        <v/>
      </c>
      <c r="L219" t="str">
        <f>IF(Input!K225="","",Input!K225)</f>
        <v/>
      </c>
      <c r="M219" t="str">
        <f>IF(Input!L225="","",Input!L225)</f>
        <v/>
      </c>
      <c r="N219" s="304" t="str">
        <f>IF(Input!M225="","",Input!M225)</f>
        <v/>
      </c>
      <c r="O219" t="str">
        <f>IF(Input!N225="","",IF(_xlfn.NUMBERVALUE(Input!N225)=0,"",_xlfn.NUMBERVALUE(Input!N225)))</f>
        <v/>
      </c>
      <c r="P219" t="str">
        <f>IF(Input!O225="","",_xlfn.NUMBERVALUE(Input!O225))</f>
        <v/>
      </c>
      <c r="Q219" t="str">
        <f>IF(Input!P225="","",Input!P225)</f>
        <v/>
      </c>
      <c r="R219" t="str">
        <f>IF(Input!Q225="","",Input!Q225)</f>
        <v/>
      </c>
      <c r="S219" t="str">
        <f>IF(Input!R225="","",_xlfn.NUMBERVALUE(Input!R225))</f>
        <v/>
      </c>
      <c r="T219" t="str">
        <f>IF(Input!S225="","",Input!S225)</f>
        <v/>
      </c>
      <c r="U219" t="str">
        <f>IF(Input!T225="","",_xlfn.NUMBERVALUE(Input!T225))</f>
        <v/>
      </c>
      <c r="V219" t="str">
        <f>IF(Input!U225="","",(Input!U225))</f>
        <v/>
      </c>
      <c r="W219" t="str">
        <f>IF(Input!V225="","",_xlfn.NUMBERVALUE(Input!V225))</f>
        <v/>
      </c>
      <c r="X219" t="str">
        <f>IF(Input!W225="","",_xlfn.NUMBERVALUE(Input!W225))</f>
        <v/>
      </c>
      <c r="Y219" t="str">
        <f>IF(Input!X225="","",_xlfn.NUMBERVALUE(Input!X225))</f>
        <v/>
      </c>
      <c r="Z219" t="str">
        <f>IF(Input!Y225="","",_xlfn.NUMBERVALUE(Input!Y225))</f>
        <v/>
      </c>
    </row>
    <row r="220" spans="1:26" x14ac:dyDescent="0.25">
      <c r="A220" s="257" t="str">
        <f>IF(ISERROR(Input!A226),"",Input!A226)</f>
        <v/>
      </c>
      <c r="B220" t="str">
        <f t="shared" si="3"/>
        <v/>
      </c>
      <c r="C220" t="str">
        <f>IF(ISERROR(Input!B226),"",IF(Input!B226="","",Input!B226))</f>
        <v/>
      </c>
      <c r="D220" t="str">
        <f>IF(ISERROR(IF(Input!C226="","",Input!C226*1)),"",IF(Input!C226="","",Input!C226*1))</f>
        <v/>
      </c>
      <c r="E220" t="str">
        <f>IF(ISERROR(IF(Input!D226="","",Input!D226)),"",IF(Input!D226="","",Input!D226))</f>
        <v/>
      </c>
      <c r="F220" t="str">
        <f>IF(Input!E226="","",IF(ISNUMBER(_xlfn.NUMBERVALUE(Input!E226)),ROUND(Input!E226,0),Input!E226))</f>
        <v/>
      </c>
      <c r="G220" s="269" t="str">
        <f>IF(ISBLANK(Input!F226),"",(Input!F226))</f>
        <v/>
      </c>
      <c r="H220" t="str">
        <f>IF(Input!G226="","",Input!G226)</f>
        <v/>
      </c>
      <c r="I220" t="str">
        <f>IF(Input!H226="","",Input!H226)</f>
        <v/>
      </c>
      <c r="J220" t="str">
        <f>IFERROR(IF(Input!I226="","",IF(VLOOKUP(Input!D226,'Measure List'!$A$2:$D$5000,4,FALSE)="Residential","",Input!I226)),"")</f>
        <v/>
      </c>
      <c r="K220" t="str">
        <f>IF(Input!J226="","",Input!J226)</f>
        <v/>
      </c>
      <c r="L220" t="str">
        <f>IF(Input!K226="","",Input!K226)</f>
        <v/>
      </c>
      <c r="M220" t="str">
        <f>IF(Input!L226="","",Input!L226)</f>
        <v/>
      </c>
      <c r="N220" s="304" t="str">
        <f>IF(Input!M226="","",Input!M226)</f>
        <v/>
      </c>
      <c r="O220" t="str">
        <f>IF(Input!N226="","",IF(_xlfn.NUMBERVALUE(Input!N226)=0,"",_xlfn.NUMBERVALUE(Input!N226)))</f>
        <v/>
      </c>
      <c r="P220" t="str">
        <f>IF(Input!O226="","",_xlfn.NUMBERVALUE(Input!O226))</f>
        <v/>
      </c>
      <c r="Q220" t="str">
        <f>IF(Input!P226="","",Input!P226)</f>
        <v/>
      </c>
      <c r="R220" t="str">
        <f>IF(Input!Q226="","",Input!Q226)</f>
        <v/>
      </c>
      <c r="S220" t="str">
        <f>IF(Input!R226="","",_xlfn.NUMBERVALUE(Input!R226))</f>
        <v/>
      </c>
      <c r="T220" t="str">
        <f>IF(Input!S226="","",Input!S226)</f>
        <v/>
      </c>
      <c r="U220" t="str">
        <f>IF(Input!T226="","",_xlfn.NUMBERVALUE(Input!T226))</f>
        <v/>
      </c>
      <c r="V220" t="str">
        <f>IF(Input!U226="","",(Input!U226))</f>
        <v/>
      </c>
      <c r="W220" t="str">
        <f>IF(Input!V226="","",_xlfn.NUMBERVALUE(Input!V226))</f>
        <v/>
      </c>
      <c r="X220" t="str">
        <f>IF(Input!W226="","",_xlfn.NUMBERVALUE(Input!W226))</f>
        <v/>
      </c>
      <c r="Y220" t="str">
        <f>IF(Input!X226="","",_xlfn.NUMBERVALUE(Input!X226))</f>
        <v/>
      </c>
      <c r="Z220" t="str">
        <f>IF(Input!Y226="","",_xlfn.NUMBERVALUE(Input!Y226))</f>
        <v/>
      </c>
    </row>
    <row r="221" spans="1:26" x14ac:dyDescent="0.25">
      <c r="A221" s="257" t="str">
        <f>IF(ISERROR(Input!A227),"",Input!A227)</f>
        <v/>
      </c>
      <c r="B221" t="str">
        <f t="shared" si="3"/>
        <v/>
      </c>
      <c r="C221" t="str">
        <f>IF(ISERROR(Input!B227),"",IF(Input!B227="","",Input!B227))</f>
        <v/>
      </c>
      <c r="D221" t="str">
        <f>IF(ISERROR(IF(Input!C227="","",Input!C227*1)),"",IF(Input!C227="","",Input!C227*1))</f>
        <v/>
      </c>
      <c r="E221" t="str">
        <f>IF(ISERROR(IF(Input!D227="","",Input!D227)),"",IF(Input!D227="","",Input!D227))</f>
        <v/>
      </c>
      <c r="F221" t="str">
        <f>IF(Input!E227="","",IF(ISNUMBER(_xlfn.NUMBERVALUE(Input!E227)),ROUND(Input!E227,0),Input!E227))</f>
        <v/>
      </c>
      <c r="G221" s="269" t="str">
        <f>IF(ISBLANK(Input!F227),"",(Input!F227))</f>
        <v/>
      </c>
      <c r="H221" t="str">
        <f>IF(Input!G227="","",Input!G227)</f>
        <v/>
      </c>
      <c r="I221" t="str">
        <f>IF(Input!H227="","",Input!H227)</f>
        <v/>
      </c>
      <c r="J221" t="str">
        <f>IFERROR(IF(Input!I227="","",IF(VLOOKUP(Input!D227,'Measure List'!$A$2:$D$5000,4,FALSE)="Residential","",Input!I227)),"")</f>
        <v/>
      </c>
      <c r="K221" t="str">
        <f>IF(Input!J227="","",Input!J227)</f>
        <v/>
      </c>
      <c r="L221" t="str">
        <f>IF(Input!K227="","",Input!K227)</f>
        <v/>
      </c>
      <c r="M221" t="str">
        <f>IF(Input!L227="","",Input!L227)</f>
        <v/>
      </c>
      <c r="N221" s="304" t="str">
        <f>IF(Input!M227="","",Input!M227)</f>
        <v/>
      </c>
      <c r="O221" t="str">
        <f>IF(Input!N227="","",IF(_xlfn.NUMBERVALUE(Input!N227)=0,"",_xlfn.NUMBERVALUE(Input!N227)))</f>
        <v/>
      </c>
      <c r="P221" t="str">
        <f>IF(Input!O227="","",_xlfn.NUMBERVALUE(Input!O227))</f>
        <v/>
      </c>
      <c r="Q221" t="str">
        <f>IF(Input!P227="","",Input!P227)</f>
        <v/>
      </c>
      <c r="R221" t="str">
        <f>IF(Input!Q227="","",Input!Q227)</f>
        <v/>
      </c>
      <c r="S221" t="str">
        <f>IF(Input!R227="","",_xlfn.NUMBERVALUE(Input!R227))</f>
        <v/>
      </c>
      <c r="T221" t="str">
        <f>IF(Input!S227="","",Input!S227)</f>
        <v/>
      </c>
      <c r="U221" t="str">
        <f>IF(Input!T227="","",_xlfn.NUMBERVALUE(Input!T227))</f>
        <v/>
      </c>
      <c r="V221" t="str">
        <f>IF(Input!U227="","",(Input!U227))</f>
        <v/>
      </c>
      <c r="W221" t="str">
        <f>IF(Input!V227="","",_xlfn.NUMBERVALUE(Input!V227))</f>
        <v/>
      </c>
      <c r="X221" t="str">
        <f>IF(Input!W227="","",_xlfn.NUMBERVALUE(Input!W227))</f>
        <v/>
      </c>
      <c r="Y221" t="str">
        <f>IF(Input!X227="","",_xlfn.NUMBERVALUE(Input!X227))</f>
        <v/>
      </c>
      <c r="Z221" t="str">
        <f>IF(Input!Y227="","",_xlfn.NUMBERVALUE(Input!Y227))</f>
        <v/>
      </c>
    </row>
    <row r="222" spans="1:26" x14ac:dyDescent="0.25">
      <c r="A222" s="257" t="str">
        <f>IF(ISERROR(Input!A228),"",Input!A228)</f>
        <v/>
      </c>
      <c r="B222" t="str">
        <f t="shared" si="3"/>
        <v/>
      </c>
      <c r="C222" t="str">
        <f>IF(ISERROR(Input!B228),"",IF(Input!B228="","",Input!B228))</f>
        <v/>
      </c>
      <c r="D222" t="str">
        <f>IF(ISERROR(IF(Input!C228="","",Input!C228*1)),"",IF(Input!C228="","",Input!C228*1))</f>
        <v/>
      </c>
      <c r="E222" t="str">
        <f>IF(ISERROR(IF(Input!D228="","",Input!D228)),"",IF(Input!D228="","",Input!D228))</f>
        <v/>
      </c>
      <c r="F222" t="str">
        <f>IF(Input!E228="","",IF(ISNUMBER(_xlfn.NUMBERVALUE(Input!E228)),ROUND(Input!E228,0),Input!E228))</f>
        <v/>
      </c>
      <c r="G222" s="269" t="str">
        <f>IF(ISBLANK(Input!F228),"",(Input!F228))</f>
        <v/>
      </c>
      <c r="H222" t="str">
        <f>IF(Input!G228="","",Input!G228)</f>
        <v/>
      </c>
      <c r="I222" t="str">
        <f>IF(Input!H228="","",Input!H228)</f>
        <v/>
      </c>
      <c r="J222" t="str">
        <f>IFERROR(IF(Input!I228="","",IF(VLOOKUP(Input!D228,'Measure List'!$A$2:$D$5000,4,FALSE)="Residential","",Input!I228)),"")</f>
        <v/>
      </c>
      <c r="K222" t="str">
        <f>IF(Input!J228="","",Input!J228)</f>
        <v/>
      </c>
      <c r="L222" t="str">
        <f>IF(Input!K228="","",Input!K228)</f>
        <v/>
      </c>
      <c r="M222" t="str">
        <f>IF(Input!L228="","",Input!L228)</f>
        <v/>
      </c>
      <c r="N222" s="304" t="str">
        <f>IF(Input!M228="","",Input!M228)</f>
        <v/>
      </c>
      <c r="O222" t="str">
        <f>IF(Input!N228="","",IF(_xlfn.NUMBERVALUE(Input!N228)=0,"",_xlfn.NUMBERVALUE(Input!N228)))</f>
        <v/>
      </c>
      <c r="P222" t="str">
        <f>IF(Input!O228="","",_xlfn.NUMBERVALUE(Input!O228))</f>
        <v/>
      </c>
      <c r="Q222" t="str">
        <f>IF(Input!P228="","",Input!P228)</f>
        <v/>
      </c>
      <c r="R222" t="str">
        <f>IF(Input!Q228="","",Input!Q228)</f>
        <v/>
      </c>
      <c r="S222" t="str">
        <f>IF(Input!R228="","",_xlfn.NUMBERVALUE(Input!R228))</f>
        <v/>
      </c>
      <c r="T222" t="str">
        <f>IF(Input!S228="","",Input!S228)</f>
        <v/>
      </c>
      <c r="U222" t="str">
        <f>IF(Input!T228="","",_xlfn.NUMBERVALUE(Input!T228))</f>
        <v/>
      </c>
      <c r="V222" t="str">
        <f>IF(Input!U228="","",(Input!U228))</f>
        <v/>
      </c>
      <c r="W222" t="str">
        <f>IF(Input!V228="","",_xlfn.NUMBERVALUE(Input!V228))</f>
        <v/>
      </c>
      <c r="X222" t="str">
        <f>IF(Input!W228="","",_xlfn.NUMBERVALUE(Input!W228))</f>
        <v/>
      </c>
      <c r="Y222" t="str">
        <f>IF(Input!X228="","",_xlfn.NUMBERVALUE(Input!X228))</f>
        <v/>
      </c>
      <c r="Z222" t="str">
        <f>IF(Input!Y228="","",_xlfn.NUMBERVALUE(Input!Y228))</f>
        <v/>
      </c>
    </row>
    <row r="223" spans="1:26" x14ac:dyDescent="0.25">
      <c r="A223" s="257" t="str">
        <f>IF(ISERROR(Input!A229),"",Input!A229)</f>
        <v/>
      </c>
      <c r="B223" t="str">
        <f t="shared" si="3"/>
        <v/>
      </c>
      <c r="C223" t="str">
        <f>IF(ISERROR(Input!B229),"",IF(Input!B229="","",Input!B229))</f>
        <v/>
      </c>
      <c r="D223" t="str">
        <f>IF(ISERROR(IF(Input!C229="","",Input!C229*1)),"",IF(Input!C229="","",Input!C229*1))</f>
        <v/>
      </c>
      <c r="E223" t="str">
        <f>IF(ISERROR(IF(Input!D229="","",Input!D229)),"",IF(Input!D229="","",Input!D229))</f>
        <v/>
      </c>
      <c r="F223" t="str">
        <f>IF(Input!E229="","",IF(ISNUMBER(_xlfn.NUMBERVALUE(Input!E229)),ROUND(Input!E229,0),Input!E229))</f>
        <v/>
      </c>
      <c r="G223" s="269" t="str">
        <f>IF(ISBLANK(Input!F229),"",(Input!F229))</f>
        <v/>
      </c>
      <c r="H223" t="str">
        <f>IF(Input!G229="","",Input!G229)</f>
        <v/>
      </c>
      <c r="I223" t="str">
        <f>IF(Input!H229="","",Input!H229)</f>
        <v/>
      </c>
      <c r="J223" t="str">
        <f>IFERROR(IF(Input!I229="","",IF(VLOOKUP(Input!D229,'Measure List'!$A$2:$D$5000,4,FALSE)="Residential","",Input!I229)),"")</f>
        <v/>
      </c>
      <c r="K223" t="str">
        <f>IF(Input!J229="","",Input!J229)</f>
        <v/>
      </c>
      <c r="L223" t="str">
        <f>IF(Input!K229="","",Input!K229)</f>
        <v/>
      </c>
      <c r="M223" t="str">
        <f>IF(Input!L229="","",Input!L229)</f>
        <v/>
      </c>
      <c r="N223" s="304" t="str">
        <f>IF(Input!M229="","",Input!M229)</f>
        <v/>
      </c>
      <c r="O223" t="str">
        <f>IF(Input!N229="","",IF(_xlfn.NUMBERVALUE(Input!N229)=0,"",_xlfn.NUMBERVALUE(Input!N229)))</f>
        <v/>
      </c>
      <c r="P223" t="str">
        <f>IF(Input!O229="","",_xlfn.NUMBERVALUE(Input!O229))</f>
        <v/>
      </c>
      <c r="Q223" t="str">
        <f>IF(Input!P229="","",Input!P229)</f>
        <v/>
      </c>
      <c r="R223" t="str">
        <f>IF(Input!Q229="","",Input!Q229)</f>
        <v/>
      </c>
      <c r="S223" t="str">
        <f>IF(Input!R229="","",_xlfn.NUMBERVALUE(Input!R229))</f>
        <v/>
      </c>
      <c r="T223" t="str">
        <f>IF(Input!S229="","",Input!S229)</f>
        <v/>
      </c>
      <c r="U223" t="str">
        <f>IF(Input!T229="","",_xlfn.NUMBERVALUE(Input!T229))</f>
        <v/>
      </c>
      <c r="V223" t="str">
        <f>IF(Input!U229="","",(Input!U229))</f>
        <v/>
      </c>
      <c r="W223" t="str">
        <f>IF(Input!V229="","",_xlfn.NUMBERVALUE(Input!V229))</f>
        <v/>
      </c>
      <c r="X223" t="str">
        <f>IF(Input!W229="","",_xlfn.NUMBERVALUE(Input!W229))</f>
        <v/>
      </c>
      <c r="Y223" t="str">
        <f>IF(Input!X229="","",_xlfn.NUMBERVALUE(Input!X229))</f>
        <v/>
      </c>
      <c r="Z223" t="str">
        <f>IF(Input!Y229="","",_xlfn.NUMBERVALUE(Input!Y229))</f>
        <v/>
      </c>
    </row>
    <row r="224" spans="1:26" x14ac:dyDescent="0.25">
      <c r="A224" s="257" t="str">
        <f>IF(ISERROR(Input!A230),"",Input!A230)</f>
        <v/>
      </c>
      <c r="B224" t="str">
        <f t="shared" si="3"/>
        <v/>
      </c>
      <c r="C224" t="str">
        <f>IF(ISERROR(Input!B230),"",IF(Input!B230="","",Input!B230))</f>
        <v/>
      </c>
      <c r="D224" t="str">
        <f>IF(ISERROR(IF(Input!C230="","",Input!C230*1)),"",IF(Input!C230="","",Input!C230*1))</f>
        <v/>
      </c>
      <c r="E224" t="str">
        <f>IF(ISERROR(IF(Input!D230="","",Input!D230)),"",IF(Input!D230="","",Input!D230))</f>
        <v/>
      </c>
      <c r="F224" t="str">
        <f>IF(Input!E230="","",IF(ISNUMBER(_xlfn.NUMBERVALUE(Input!E230)),ROUND(Input!E230,0),Input!E230))</f>
        <v/>
      </c>
      <c r="G224" s="269" t="str">
        <f>IF(ISBLANK(Input!F230),"",(Input!F230))</f>
        <v/>
      </c>
      <c r="H224" t="str">
        <f>IF(Input!G230="","",Input!G230)</f>
        <v/>
      </c>
      <c r="I224" t="str">
        <f>IF(Input!H230="","",Input!H230)</f>
        <v/>
      </c>
      <c r="J224" t="str">
        <f>IFERROR(IF(Input!I230="","",IF(VLOOKUP(Input!D230,'Measure List'!$A$2:$D$5000,4,FALSE)="Residential","",Input!I230)),"")</f>
        <v/>
      </c>
      <c r="K224" t="str">
        <f>IF(Input!J230="","",Input!J230)</f>
        <v/>
      </c>
      <c r="L224" t="str">
        <f>IF(Input!K230="","",Input!K230)</f>
        <v/>
      </c>
      <c r="M224" t="str">
        <f>IF(Input!L230="","",Input!L230)</f>
        <v/>
      </c>
      <c r="N224" s="304" t="str">
        <f>IF(Input!M230="","",Input!M230)</f>
        <v/>
      </c>
      <c r="O224" t="str">
        <f>IF(Input!N230="","",IF(_xlfn.NUMBERVALUE(Input!N230)=0,"",_xlfn.NUMBERVALUE(Input!N230)))</f>
        <v/>
      </c>
      <c r="P224" t="str">
        <f>IF(Input!O230="","",_xlfn.NUMBERVALUE(Input!O230))</f>
        <v/>
      </c>
      <c r="Q224" t="str">
        <f>IF(Input!P230="","",Input!P230)</f>
        <v/>
      </c>
      <c r="R224" t="str">
        <f>IF(Input!Q230="","",Input!Q230)</f>
        <v/>
      </c>
      <c r="S224" t="str">
        <f>IF(Input!R230="","",_xlfn.NUMBERVALUE(Input!R230))</f>
        <v/>
      </c>
      <c r="T224" t="str">
        <f>IF(Input!S230="","",Input!S230)</f>
        <v/>
      </c>
      <c r="U224" t="str">
        <f>IF(Input!T230="","",_xlfn.NUMBERVALUE(Input!T230))</f>
        <v/>
      </c>
      <c r="V224" t="str">
        <f>IF(Input!U230="","",(Input!U230))</f>
        <v/>
      </c>
      <c r="W224" t="str">
        <f>IF(Input!V230="","",_xlfn.NUMBERVALUE(Input!V230))</f>
        <v/>
      </c>
      <c r="X224" t="str">
        <f>IF(Input!W230="","",_xlfn.NUMBERVALUE(Input!W230))</f>
        <v/>
      </c>
      <c r="Y224" t="str">
        <f>IF(Input!X230="","",_xlfn.NUMBERVALUE(Input!X230))</f>
        <v/>
      </c>
      <c r="Z224" t="str">
        <f>IF(Input!Y230="","",_xlfn.NUMBERVALUE(Input!Y230))</f>
        <v/>
      </c>
    </row>
    <row r="225" spans="1:26" x14ac:dyDescent="0.25">
      <c r="A225" s="257" t="str">
        <f>IF(ISERROR(Input!A231),"",Input!A231)</f>
        <v/>
      </c>
      <c r="B225" t="str">
        <f t="shared" si="3"/>
        <v/>
      </c>
      <c r="C225" t="str">
        <f>IF(ISERROR(Input!B231),"",IF(Input!B231="","",Input!B231))</f>
        <v/>
      </c>
      <c r="D225" t="str">
        <f>IF(ISERROR(IF(Input!C231="","",Input!C231*1)),"",IF(Input!C231="","",Input!C231*1))</f>
        <v/>
      </c>
      <c r="E225" t="str">
        <f>IF(ISERROR(IF(Input!D231="","",Input!D231)),"",IF(Input!D231="","",Input!D231))</f>
        <v/>
      </c>
      <c r="F225" t="str">
        <f>IF(Input!E231="","",IF(ISNUMBER(_xlfn.NUMBERVALUE(Input!E231)),ROUND(Input!E231,0),Input!E231))</f>
        <v/>
      </c>
      <c r="G225" s="269" t="str">
        <f>IF(ISBLANK(Input!F231),"",(Input!F231))</f>
        <v/>
      </c>
      <c r="H225" t="str">
        <f>IF(Input!G231="","",Input!G231)</f>
        <v/>
      </c>
      <c r="I225" t="str">
        <f>IF(Input!H231="","",Input!H231)</f>
        <v/>
      </c>
      <c r="J225" t="str">
        <f>IFERROR(IF(Input!I231="","",IF(VLOOKUP(Input!D231,'Measure List'!$A$2:$D$5000,4,FALSE)="Residential","",Input!I231)),"")</f>
        <v/>
      </c>
      <c r="K225" t="str">
        <f>IF(Input!J231="","",Input!J231)</f>
        <v/>
      </c>
      <c r="L225" t="str">
        <f>IF(Input!K231="","",Input!K231)</f>
        <v/>
      </c>
      <c r="M225" t="str">
        <f>IF(Input!L231="","",Input!L231)</f>
        <v/>
      </c>
      <c r="N225" s="304" t="str">
        <f>IF(Input!M231="","",Input!M231)</f>
        <v/>
      </c>
      <c r="O225" t="str">
        <f>IF(Input!N231="","",IF(_xlfn.NUMBERVALUE(Input!N231)=0,"",_xlfn.NUMBERVALUE(Input!N231)))</f>
        <v/>
      </c>
      <c r="P225" t="str">
        <f>IF(Input!O231="","",_xlfn.NUMBERVALUE(Input!O231))</f>
        <v/>
      </c>
      <c r="Q225" t="str">
        <f>IF(Input!P231="","",Input!P231)</f>
        <v/>
      </c>
      <c r="R225" t="str">
        <f>IF(Input!Q231="","",Input!Q231)</f>
        <v/>
      </c>
      <c r="S225" t="str">
        <f>IF(Input!R231="","",_xlfn.NUMBERVALUE(Input!R231))</f>
        <v/>
      </c>
      <c r="T225" t="str">
        <f>IF(Input!S231="","",Input!S231)</f>
        <v/>
      </c>
      <c r="U225" t="str">
        <f>IF(Input!T231="","",_xlfn.NUMBERVALUE(Input!T231))</f>
        <v/>
      </c>
      <c r="V225" t="str">
        <f>IF(Input!U231="","",(Input!U231))</f>
        <v/>
      </c>
      <c r="W225" t="str">
        <f>IF(Input!V231="","",_xlfn.NUMBERVALUE(Input!V231))</f>
        <v/>
      </c>
      <c r="X225" t="str">
        <f>IF(Input!W231="","",_xlfn.NUMBERVALUE(Input!W231))</f>
        <v/>
      </c>
      <c r="Y225" t="str">
        <f>IF(Input!X231="","",_xlfn.NUMBERVALUE(Input!X231))</f>
        <v/>
      </c>
      <c r="Z225" t="str">
        <f>IF(Input!Y231="","",_xlfn.NUMBERVALUE(Input!Y231))</f>
        <v/>
      </c>
    </row>
    <row r="226" spans="1:26" x14ac:dyDescent="0.25">
      <c r="A226" s="257" t="str">
        <f>IF(ISERROR(Input!A232),"",Input!A232)</f>
        <v/>
      </c>
      <c r="B226" t="str">
        <f t="shared" si="3"/>
        <v/>
      </c>
      <c r="C226" t="str">
        <f>IF(ISERROR(Input!B232),"",IF(Input!B232="","",Input!B232))</f>
        <v/>
      </c>
      <c r="D226" t="str">
        <f>IF(ISERROR(IF(Input!C232="","",Input!C232*1)),"",IF(Input!C232="","",Input!C232*1))</f>
        <v/>
      </c>
      <c r="E226" t="str">
        <f>IF(ISERROR(IF(Input!D232="","",Input!D232)),"",IF(Input!D232="","",Input!D232))</f>
        <v/>
      </c>
      <c r="F226" t="str">
        <f>IF(Input!E232="","",IF(ISNUMBER(_xlfn.NUMBERVALUE(Input!E232)),ROUND(Input!E232,0),Input!E232))</f>
        <v/>
      </c>
      <c r="G226" s="269" t="str">
        <f>IF(ISBLANK(Input!F232),"",(Input!F232))</f>
        <v/>
      </c>
      <c r="H226" t="str">
        <f>IF(Input!G232="","",Input!G232)</f>
        <v/>
      </c>
      <c r="I226" t="str">
        <f>IF(Input!H232="","",Input!H232)</f>
        <v/>
      </c>
      <c r="J226" t="str">
        <f>IFERROR(IF(Input!I232="","",IF(VLOOKUP(Input!D232,'Measure List'!$A$2:$D$5000,4,FALSE)="Residential","",Input!I232)),"")</f>
        <v/>
      </c>
      <c r="K226" t="str">
        <f>IF(Input!J232="","",Input!J232)</f>
        <v/>
      </c>
      <c r="L226" t="str">
        <f>IF(Input!K232="","",Input!K232)</f>
        <v/>
      </c>
      <c r="M226" t="str">
        <f>IF(Input!L232="","",Input!L232)</f>
        <v/>
      </c>
      <c r="N226" s="304" t="str">
        <f>IF(Input!M232="","",Input!M232)</f>
        <v/>
      </c>
      <c r="O226" t="str">
        <f>IF(Input!N232="","",IF(_xlfn.NUMBERVALUE(Input!N232)=0,"",_xlfn.NUMBERVALUE(Input!N232)))</f>
        <v/>
      </c>
      <c r="P226" t="str">
        <f>IF(Input!O232="","",_xlfn.NUMBERVALUE(Input!O232))</f>
        <v/>
      </c>
      <c r="Q226" t="str">
        <f>IF(Input!P232="","",Input!P232)</f>
        <v/>
      </c>
      <c r="R226" t="str">
        <f>IF(Input!Q232="","",Input!Q232)</f>
        <v/>
      </c>
      <c r="S226" t="str">
        <f>IF(Input!R232="","",_xlfn.NUMBERVALUE(Input!R232))</f>
        <v/>
      </c>
      <c r="T226" t="str">
        <f>IF(Input!S232="","",Input!S232)</f>
        <v/>
      </c>
      <c r="U226" t="str">
        <f>IF(Input!T232="","",_xlfn.NUMBERVALUE(Input!T232))</f>
        <v/>
      </c>
      <c r="V226" t="str">
        <f>IF(Input!U232="","",(Input!U232))</f>
        <v/>
      </c>
      <c r="W226" t="str">
        <f>IF(Input!V232="","",_xlfn.NUMBERVALUE(Input!V232))</f>
        <v/>
      </c>
      <c r="X226" t="str">
        <f>IF(Input!W232="","",_xlfn.NUMBERVALUE(Input!W232))</f>
        <v/>
      </c>
      <c r="Y226" t="str">
        <f>IF(Input!X232="","",_xlfn.NUMBERVALUE(Input!X232))</f>
        <v/>
      </c>
      <c r="Z226" t="str">
        <f>IF(Input!Y232="","",_xlfn.NUMBERVALUE(Input!Y232))</f>
        <v/>
      </c>
    </row>
    <row r="227" spans="1:26" x14ac:dyDescent="0.25">
      <c r="A227" s="257" t="str">
        <f>IF(ISERROR(Input!A233),"",Input!A233)</f>
        <v/>
      </c>
      <c r="B227" t="str">
        <f t="shared" si="3"/>
        <v/>
      </c>
      <c r="C227" t="str">
        <f>IF(ISERROR(Input!B233),"",IF(Input!B233="","",Input!B233))</f>
        <v/>
      </c>
      <c r="D227" t="str">
        <f>IF(ISERROR(IF(Input!C233="","",Input!C233*1)),"",IF(Input!C233="","",Input!C233*1))</f>
        <v/>
      </c>
      <c r="E227" t="str">
        <f>IF(ISERROR(IF(Input!D233="","",Input!D233)),"",IF(Input!D233="","",Input!D233))</f>
        <v/>
      </c>
      <c r="F227" t="str">
        <f>IF(Input!E233="","",IF(ISNUMBER(_xlfn.NUMBERVALUE(Input!E233)),ROUND(Input!E233,0),Input!E233))</f>
        <v/>
      </c>
      <c r="G227" s="269" t="str">
        <f>IF(ISBLANK(Input!F233),"",(Input!F233))</f>
        <v/>
      </c>
      <c r="H227" t="str">
        <f>IF(Input!G233="","",Input!G233)</f>
        <v/>
      </c>
      <c r="I227" t="str">
        <f>IF(Input!H233="","",Input!H233)</f>
        <v/>
      </c>
      <c r="J227" t="str">
        <f>IFERROR(IF(Input!I233="","",IF(VLOOKUP(Input!D233,'Measure List'!$A$2:$D$5000,4,FALSE)="Residential","",Input!I233)),"")</f>
        <v/>
      </c>
      <c r="K227" t="str">
        <f>IF(Input!J233="","",Input!J233)</f>
        <v/>
      </c>
      <c r="L227" t="str">
        <f>IF(Input!K233="","",Input!K233)</f>
        <v/>
      </c>
      <c r="M227" t="str">
        <f>IF(Input!L233="","",Input!L233)</f>
        <v/>
      </c>
      <c r="N227" s="304" t="str">
        <f>IF(Input!M233="","",Input!M233)</f>
        <v/>
      </c>
      <c r="O227" t="str">
        <f>IF(Input!N233="","",IF(_xlfn.NUMBERVALUE(Input!N233)=0,"",_xlfn.NUMBERVALUE(Input!N233)))</f>
        <v/>
      </c>
      <c r="P227" t="str">
        <f>IF(Input!O233="","",_xlfn.NUMBERVALUE(Input!O233))</f>
        <v/>
      </c>
      <c r="Q227" t="str">
        <f>IF(Input!P233="","",Input!P233)</f>
        <v/>
      </c>
      <c r="R227" t="str">
        <f>IF(Input!Q233="","",Input!Q233)</f>
        <v/>
      </c>
      <c r="S227" t="str">
        <f>IF(Input!R233="","",_xlfn.NUMBERVALUE(Input!R233))</f>
        <v/>
      </c>
      <c r="T227" t="str">
        <f>IF(Input!S233="","",Input!S233)</f>
        <v/>
      </c>
      <c r="U227" t="str">
        <f>IF(Input!T233="","",_xlfn.NUMBERVALUE(Input!T233))</f>
        <v/>
      </c>
      <c r="V227" t="str">
        <f>IF(Input!U233="","",(Input!U233))</f>
        <v/>
      </c>
      <c r="W227" t="str">
        <f>IF(Input!V233="","",_xlfn.NUMBERVALUE(Input!V233))</f>
        <v/>
      </c>
      <c r="X227" t="str">
        <f>IF(Input!W233="","",_xlfn.NUMBERVALUE(Input!W233))</f>
        <v/>
      </c>
      <c r="Y227" t="str">
        <f>IF(Input!X233="","",_xlfn.NUMBERVALUE(Input!X233))</f>
        <v/>
      </c>
      <c r="Z227" t="str">
        <f>IF(Input!Y233="","",_xlfn.NUMBERVALUE(Input!Y233))</f>
        <v/>
      </c>
    </row>
    <row r="228" spans="1:26" x14ac:dyDescent="0.25">
      <c r="A228" s="257" t="str">
        <f>IF(ISERROR(Input!A234),"",Input!A234)</f>
        <v/>
      </c>
      <c r="B228" t="str">
        <f t="shared" si="3"/>
        <v/>
      </c>
      <c r="C228" t="str">
        <f>IF(ISERROR(Input!B234),"",IF(Input!B234="","",Input!B234))</f>
        <v/>
      </c>
      <c r="D228" t="str">
        <f>IF(ISERROR(IF(Input!C234="","",Input!C234*1)),"",IF(Input!C234="","",Input!C234*1))</f>
        <v/>
      </c>
      <c r="E228" t="str">
        <f>IF(ISERROR(IF(Input!D234="","",Input!D234)),"",IF(Input!D234="","",Input!D234))</f>
        <v/>
      </c>
      <c r="F228" t="str">
        <f>IF(Input!E234="","",IF(ISNUMBER(_xlfn.NUMBERVALUE(Input!E234)),ROUND(Input!E234,0),Input!E234))</f>
        <v/>
      </c>
      <c r="G228" s="269" t="str">
        <f>IF(ISBLANK(Input!F234),"",(Input!F234))</f>
        <v/>
      </c>
      <c r="H228" t="str">
        <f>IF(Input!G234="","",Input!G234)</f>
        <v/>
      </c>
      <c r="I228" t="str">
        <f>IF(Input!H234="","",Input!H234)</f>
        <v/>
      </c>
      <c r="J228" t="str">
        <f>IFERROR(IF(Input!I234="","",IF(VLOOKUP(Input!D234,'Measure List'!$A$2:$D$5000,4,FALSE)="Residential","",Input!I234)),"")</f>
        <v/>
      </c>
      <c r="K228" t="str">
        <f>IF(Input!J234="","",Input!J234)</f>
        <v/>
      </c>
      <c r="L228" t="str">
        <f>IF(Input!K234="","",Input!K234)</f>
        <v/>
      </c>
      <c r="M228" t="str">
        <f>IF(Input!L234="","",Input!L234)</f>
        <v/>
      </c>
      <c r="N228" s="304" t="str">
        <f>IF(Input!M234="","",Input!M234)</f>
        <v/>
      </c>
      <c r="O228" t="str">
        <f>IF(Input!N234="","",IF(_xlfn.NUMBERVALUE(Input!N234)=0,"",_xlfn.NUMBERVALUE(Input!N234)))</f>
        <v/>
      </c>
      <c r="P228" t="str">
        <f>IF(Input!O234="","",_xlfn.NUMBERVALUE(Input!O234))</f>
        <v/>
      </c>
      <c r="Q228" t="str">
        <f>IF(Input!P234="","",Input!P234)</f>
        <v/>
      </c>
      <c r="R228" t="str">
        <f>IF(Input!Q234="","",Input!Q234)</f>
        <v/>
      </c>
      <c r="S228" t="str">
        <f>IF(Input!R234="","",_xlfn.NUMBERVALUE(Input!R234))</f>
        <v/>
      </c>
      <c r="T228" t="str">
        <f>IF(Input!S234="","",Input!S234)</f>
        <v/>
      </c>
      <c r="U228" t="str">
        <f>IF(Input!T234="","",_xlfn.NUMBERVALUE(Input!T234))</f>
        <v/>
      </c>
      <c r="V228" t="str">
        <f>IF(Input!U234="","",(Input!U234))</f>
        <v/>
      </c>
      <c r="W228" t="str">
        <f>IF(Input!V234="","",_xlfn.NUMBERVALUE(Input!V234))</f>
        <v/>
      </c>
      <c r="X228" t="str">
        <f>IF(Input!W234="","",_xlfn.NUMBERVALUE(Input!W234))</f>
        <v/>
      </c>
      <c r="Y228" t="str">
        <f>IF(Input!X234="","",_xlfn.NUMBERVALUE(Input!X234))</f>
        <v/>
      </c>
      <c r="Z228" t="str">
        <f>IF(Input!Y234="","",_xlfn.NUMBERVALUE(Input!Y234))</f>
        <v/>
      </c>
    </row>
    <row r="229" spans="1:26" x14ac:dyDescent="0.25">
      <c r="A229" s="257" t="str">
        <f>IF(ISERROR(Input!A235),"",Input!A235)</f>
        <v/>
      </c>
      <c r="B229" t="str">
        <f t="shared" si="3"/>
        <v/>
      </c>
      <c r="C229" t="str">
        <f>IF(ISERROR(Input!B235),"",IF(Input!B235="","",Input!B235))</f>
        <v/>
      </c>
      <c r="D229" t="str">
        <f>IF(ISERROR(IF(Input!C235="","",Input!C235*1)),"",IF(Input!C235="","",Input!C235*1))</f>
        <v/>
      </c>
      <c r="E229" t="str">
        <f>IF(ISERROR(IF(Input!D235="","",Input!D235)),"",IF(Input!D235="","",Input!D235))</f>
        <v/>
      </c>
      <c r="F229" t="str">
        <f>IF(Input!E235="","",IF(ISNUMBER(_xlfn.NUMBERVALUE(Input!E235)),ROUND(Input!E235,0),Input!E235))</f>
        <v/>
      </c>
      <c r="G229" s="269" t="str">
        <f>IF(ISBLANK(Input!F235),"",(Input!F235))</f>
        <v/>
      </c>
      <c r="H229" t="str">
        <f>IF(Input!G235="","",Input!G235)</f>
        <v/>
      </c>
      <c r="I229" t="str">
        <f>IF(Input!H235="","",Input!H235)</f>
        <v/>
      </c>
      <c r="J229" t="str">
        <f>IFERROR(IF(Input!I235="","",IF(VLOOKUP(Input!D235,'Measure List'!$A$2:$D$5000,4,FALSE)="Residential","",Input!I235)),"")</f>
        <v/>
      </c>
      <c r="K229" t="str">
        <f>IF(Input!J235="","",Input!J235)</f>
        <v/>
      </c>
      <c r="L229" t="str">
        <f>IF(Input!K235="","",Input!K235)</f>
        <v/>
      </c>
      <c r="M229" t="str">
        <f>IF(Input!L235="","",Input!L235)</f>
        <v/>
      </c>
      <c r="N229" s="304" t="str">
        <f>IF(Input!M235="","",Input!M235)</f>
        <v/>
      </c>
      <c r="O229" t="str">
        <f>IF(Input!N235="","",IF(_xlfn.NUMBERVALUE(Input!N235)=0,"",_xlfn.NUMBERVALUE(Input!N235)))</f>
        <v/>
      </c>
      <c r="P229" t="str">
        <f>IF(Input!O235="","",_xlfn.NUMBERVALUE(Input!O235))</f>
        <v/>
      </c>
      <c r="Q229" t="str">
        <f>IF(Input!P235="","",Input!P235)</f>
        <v/>
      </c>
      <c r="R229" t="str">
        <f>IF(Input!Q235="","",Input!Q235)</f>
        <v/>
      </c>
      <c r="S229" t="str">
        <f>IF(Input!R235="","",_xlfn.NUMBERVALUE(Input!R235))</f>
        <v/>
      </c>
      <c r="T229" t="str">
        <f>IF(Input!S235="","",Input!S235)</f>
        <v/>
      </c>
      <c r="U229" t="str">
        <f>IF(Input!T235="","",_xlfn.NUMBERVALUE(Input!T235))</f>
        <v/>
      </c>
      <c r="V229" t="str">
        <f>IF(Input!U235="","",(Input!U235))</f>
        <v/>
      </c>
      <c r="W229" t="str">
        <f>IF(Input!V235="","",_xlfn.NUMBERVALUE(Input!V235))</f>
        <v/>
      </c>
      <c r="X229" t="str">
        <f>IF(Input!W235="","",_xlfn.NUMBERVALUE(Input!W235))</f>
        <v/>
      </c>
      <c r="Y229" t="str">
        <f>IF(Input!X235="","",_xlfn.NUMBERVALUE(Input!X235))</f>
        <v/>
      </c>
      <c r="Z229" t="str">
        <f>IF(Input!Y235="","",_xlfn.NUMBERVALUE(Input!Y235))</f>
        <v/>
      </c>
    </row>
    <row r="230" spans="1:26" x14ac:dyDescent="0.25">
      <c r="A230" s="257" t="str">
        <f>IF(ISERROR(Input!A236),"",Input!A236)</f>
        <v/>
      </c>
      <c r="B230" t="str">
        <f t="shared" si="3"/>
        <v/>
      </c>
      <c r="C230" t="str">
        <f>IF(ISERROR(Input!B236),"",IF(Input!B236="","",Input!B236))</f>
        <v/>
      </c>
      <c r="D230" t="str">
        <f>IF(ISERROR(IF(Input!C236="","",Input!C236*1)),"",IF(Input!C236="","",Input!C236*1))</f>
        <v/>
      </c>
      <c r="E230" t="str">
        <f>IF(ISERROR(IF(Input!D236="","",Input!D236)),"",IF(Input!D236="","",Input!D236))</f>
        <v/>
      </c>
      <c r="F230" t="str">
        <f>IF(Input!E236="","",IF(ISNUMBER(_xlfn.NUMBERVALUE(Input!E236)),ROUND(Input!E236,0),Input!E236))</f>
        <v/>
      </c>
      <c r="G230" s="269" t="str">
        <f>IF(ISBLANK(Input!F236),"",(Input!F236))</f>
        <v/>
      </c>
      <c r="H230" t="str">
        <f>IF(Input!G236="","",Input!G236)</f>
        <v/>
      </c>
      <c r="I230" t="str">
        <f>IF(Input!H236="","",Input!H236)</f>
        <v/>
      </c>
      <c r="J230" t="str">
        <f>IFERROR(IF(Input!I236="","",IF(VLOOKUP(Input!D236,'Measure List'!$A$2:$D$5000,4,FALSE)="Residential","",Input!I236)),"")</f>
        <v/>
      </c>
      <c r="K230" t="str">
        <f>IF(Input!J236="","",Input!J236)</f>
        <v/>
      </c>
      <c r="L230" t="str">
        <f>IF(Input!K236="","",Input!K236)</f>
        <v/>
      </c>
      <c r="M230" t="str">
        <f>IF(Input!L236="","",Input!L236)</f>
        <v/>
      </c>
      <c r="N230" s="304" t="str">
        <f>IF(Input!M236="","",Input!M236)</f>
        <v/>
      </c>
      <c r="O230" t="str">
        <f>IF(Input!N236="","",IF(_xlfn.NUMBERVALUE(Input!N236)=0,"",_xlfn.NUMBERVALUE(Input!N236)))</f>
        <v/>
      </c>
      <c r="P230" t="str">
        <f>IF(Input!O236="","",_xlfn.NUMBERVALUE(Input!O236))</f>
        <v/>
      </c>
      <c r="Q230" t="str">
        <f>IF(Input!P236="","",Input!P236)</f>
        <v/>
      </c>
      <c r="R230" t="str">
        <f>IF(Input!Q236="","",Input!Q236)</f>
        <v/>
      </c>
      <c r="S230" t="str">
        <f>IF(Input!R236="","",_xlfn.NUMBERVALUE(Input!R236))</f>
        <v/>
      </c>
      <c r="T230" t="str">
        <f>IF(Input!S236="","",Input!S236)</f>
        <v/>
      </c>
      <c r="U230" t="str">
        <f>IF(Input!T236="","",_xlfn.NUMBERVALUE(Input!T236))</f>
        <v/>
      </c>
      <c r="V230" t="str">
        <f>IF(Input!U236="","",(Input!U236))</f>
        <v/>
      </c>
      <c r="W230" t="str">
        <f>IF(Input!V236="","",_xlfn.NUMBERVALUE(Input!V236))</f>
        <v/>
      </c>
      <c r="X230" t="str">
        <f>IF(Input!W236="","",_xlfn.NUMBERVALUE(Input!W236))</f>
        <v/>
      </c>
      <c r="Y230" t="str">
        <f>IF(Input!X236="","",_xlfn.NUMBERVALUE(Input!X236))</f>
        <v/>
      </c>
      <c r="Z230" t="str">
        <f>IF(Input!Y236="","",_xlfn.NUMBERVALUE(Input!Y236))</f>
        <v/>
      </c>
    </row>
    <row r="231" spans="1:26" x14ac:dyDescent="0.25">
      <c r="A231" s="257" t="str">
        <f>IF(ISERROR(Input!A237),"",Input!A237)</f>
        <v/>
      </c>
      <c r="B231" t="str">
        <f t="shared" si="3"/>
        <v/>
      </c>
      <c r="C231" t="str">
        <f>IF(ISERROR(Input!B237),"",IF(Input!B237="","",Input!B237))</f>
        <v/>
      </c>
      <c r="D231" t="str">
        <f>IF(ISERROR(IF(Input!C237="","",Input!C237*1)),"",IF(Input!C237="","",Input!C237*1))</f>
        <v/>
      </c>
      <c r="E231" t="str">
        <f>IF(ISERROR(IF(Input!D237="","",Input!D237)),"",IF(Input!D237="","",Input!D237))</f>
        <v/>
      </c>
      <c r="F231" t="str">
        <f>IF(Input!E237="","",IF(ISNUMBER(_xlfn.NUMBERVALUE(Input!E237)),ROUND(Input!E237,0),Input!E237))</f>
        <v/>
      </c>
      <c r="G231" s="269" t="str">
        <f>IF(ISBLANK(Input!F237),"",(Input!F237))</f>
        <v/>
      </c>
      <c r="H231" t="str">
        <f>IF(Input!G237="","",Input!G237)</f>
        <v/>
      </c>
      <c r="I231" t="str">
        <f>IF(Input!H237="","",Input!H237)</f>
        <v/>
      </c>
      <c r="J231" t="str">
        <f>IFERROR(IF(Input!I237="","",IF(VLOOKUP(Input!D237,'Measure List'!$A$2:$D$5000,4,FALSE)="Residential","",Input!I237)),"")</f>
        <v/>
      </c>
      <c r="K231" t="str">
        <f>IF(Input!J237="","",Input!J237)</f>
        <v/>
      </c>
      <c r="L231" t="str">
        <f>IF(Input!K237="","",Input!K237)</f>
        <v/>
      </c>
      <c r="M231" t="str">
        <f>IF(Input!L237="","",Input!L237)</f>
        <v/>
      </c>
      <c r="N231" s="304" t="str">
        <f>IF(Input!M237="","",Input!M237)</f>
        <v/>
      </c>
      <c r="O231" t="str">
        <f>IF(Input!N237="","",IF(_xlfn.NUMBERVALUE(Input!N237)=0,"",_xlfn.NUMBERVALUE(Input!N237)))</f>
        <v/>
      </c>
      <c r="P231" t="str">
        <f>IF(Input!O237="","",_xlfn.NUMBERVALUE(Input!O237))</f>
        <v/>
      </c>
      <c r="Q231" t="str">
        <f>IF(Input!P237="","",Input!P237)</f>
        <v/>
      </c>
      <c r="R231" t="str">
        <f>IF(Input!Q237="","",Input!Q237)</f>
        <v/>
      </c>
      <c r="S231" t="str">
        <f>IF(Input!R237="","",_xlfn.NUMBERVALUE(Input!R237))</f>
        <v/>
      </c>
      <c r="T231" t="str">
        <f>IF(Input!S237="","",Input!S237)</f>
        <v/>
      </c>
      <c r="U231" t="str">
        <f>IF(Input!T237="","",_xlfn.NUMBERVALUE(Input!T237))</f>
        <v/>
      </c>
      <c r="V231" t="str">
        <f>IF(Input!U237="","",(Input!U237))</f>
        <v/>
      </c>
      <c r="W231" t="str">
        <f>IF(Input!V237="","",_xlfn.NUMBERVALUE(Input!V237))</f>
        <v/>
      </c>
      <c r="X231" t="str">
        <f>IF(Input!W237="","",_xlfn.NUMBERVALUE(Input!W237))</f>
        <v/>
      </c>
      <c r="Y231" t="str">
        <f>IF(Input!X237="","",_xlfn.NUMBERVALUE(Input!X237))</f>
        <v/>
      </c>
      <c r="Z231" t="str">
        <f>IF(Input!Y237="","",_xlfn.NUMBERVALUE(Input!Y237))</f>
        <v/>
      </c>
    </row>
    <row r="232" spans="1:26" x14ac:dyDescent="0.25">
      <c r="A232" s="257" t="str">
        <f>IF(ISERROR(Input!A238),"",Input!A238)</f>
        <v/>
      </c>
      <c r="B232" t="str">
        <f t="shared" si="3"/>
        <v/>
      </c>
      <c r="C232" t="str">
        <f>IF(ISERROR(Input!B238),"",IF(Input!B238="","",Input!B238))</f>
        <v/>
      </c>
      <c r="D232" t="str">
        <f>IF(ISERROR(IF(Input!C238="","",Input!C238*1)),"",IF(Input!C238="","",Input!C238*1))</f>
        <v/>
      </c>
      <c r="E232" t="str">
        <f>IF(ISERROR(IF(Input!D238="","",Input!D238)),"",IF(Input!D238="","",Input!D238))</f>
        <v/>
      </c>
      <c r="F232" t="str">
        <f>IF(Input!E238="","",IF(ISNUMBER(_xlfn.NUMBERVALUE(Input!E238)),ROUND(Input!E238,0),Input!E238))</f>
        <v/>
      </c>
      <c r="G232" s="269" t="str">
        <f>IF(ISBLANK(Input!F238),"",(Input!F238))</f>
        <v/>
      </c>
      <c r="H232" t="str">
        <f>IF(Input!G238="","",Input!G238)</f>
        <v/>
      </c>
      <c r="I232" t="str">
        <f>IF(Input!H238="","",Input!H238)</f>
        <v/>
      </c>
      <c r="J232" t="str">
        <f>IFERROR(IF(Input!I238="","",IF(VLOOKUP(Input!D238,'Measure List'!$A$2:$D$5000,4,FALSE)="Residential","",Input!I238)),"")</f>
        <v/>
      </c>
      <c r="K232" t="str">
        <f>IF(Input!J238="","",Input!J238)</f>
        <v/>
      </c>
      <c r="L232" t="str">
        <f>IF(Input!K238="","",Input!K238)</f>
        <v/>
      </c>
      <c r="M232" t="str">
        <f>IF(Input!L238="","",Input!L238)</f>
        <v/>
      </c>
      <c r="N232" s="304" t="str">
        <f>IF(Input!M238="","",Input!M238)</f>
        <v/>
      </c>
      <c r="O232" t="str">
        <f>IF(Input!N238="","",IF(_xlfn.NUMBERVALUE(Input!N238)=0,"",_xlfn.NUMBERVALUE(Input!N238)))</f>
        <v/>
      </c>
      <c r="P232" t="str">
        <f>IF(Input!O238="","",_xlfn.NUMBERVALUE(Input!O238))</f>
        <v/>
      </c>
      <c r="Q232" t="str">
        <f>IF(Input!P238="","",Input!P238)</f>
        <v/>
      </c>
      <c r="R232" t="str">
        <f>IF(Input!Q238="","",Input!Q238)</f>
        <v/>
      </c>
      <c r="S232" t="str">
        <f>IF(Input!R238="","",_xlfn.NUMBERVALUE(Input!R238))</f>
        <v/>
      </c>
      <c r="T232" t="str">
        <f>IF(Input!S238="","",Input!S238)</f>
        <v/>
      </c>
      <c r="U232" t="str">
        <f>IF(Input!T238="","",_xlfn.NUMBERVALUE(Input!T238))</f>
        <v/>
      </c>
      <c r="V232" t="str">
        <f>IF(Input!U238="","",(Input!U238))</f>
        <v/>
      </c>
      <c r="W232" t="str">
        <f>IF(Input!V238="","",_xlfn.NUMBERVALUE(Input!V238))</f>
        <v/>
      </c>
      <c r="X232" t="str">
        <f>IF(Input!W238="","",_xlfn.NUMBERVALUE(Input!W238))</f>
        <v/>
      </c>
      <c r="Y232" t="str">
        <f>IF(Input!X238="","",_xlfn.NUMBERVALUE(Input!X238))</f>
        <v/>
      </c>
      <c r="Z232" t="str">
        <f>IF(Input!Y238="","",_xlfn.NUMBERVALUE(Input!Y238))</f>
        <v/>
      </c>
    </row>
    <row r="233" spans="1:26" x14ac:dyDescent="0.25">
      <c r="A233" s="257" t="str">
        <f>IF(ISERROR(Input!A239),"",Input!A239)</f>
        <v/>
      </c>
      <c r="B233" t="str">
        <f t="shared" si="3"/>
        <v/>
      </c>
      <c r="C233" t="str">
        <f>IF(ISERROR(Input!B239),"",IF(Input!B239="","",Input!B239))</f>
        <v/>
      </c>
      <c r="D233" t="str">
        <f>IF(ISERROR(IF(Input!C239="","",Input!C239*1)),"",IF(Input!C239="","",Input!C239*1))</f>
        <v/>
      </c>
      <c r="E233" t="str">
        <f>IF(ISERROR(IF(Input!D239="","",Input!D239)),"",IF(Input!D239="","",Input!D239))</f>
        <v/>
      </c>
      <c r="F233" t="str">
        <f>IF(Input!E239="","",IF(ISNUMBER(_xlfn.NUMBERVALUE(Input!E239)),ROUND(Input!E239,0),Input!E239))</f>
        <v/>
      </c>
      <c r="G233" s="269" t="str">
        <f>IF(ISBLANK(Input!F239),"",(Input!F239))</f>
        <v/>
      </c>
      <c r="H233" t="str">
        <f>IF(Input!G239="","",Input!G239)</f>
        <v/>
      </c>
      <c r="I233" t="str">
        <f>IF(Input!H239="","",Input!H239)</f>
        <v/>
      </c>
      <c r="J233" t="str">
        <f>IFERROR(IF(Input!I239="","",IF(VLOOKUP(Input!D239,'Measure List'!$A$2:$D$5000,4,FALSE)="Residential","",Input!I239)),"")</f>
        <v/>
      </c>
      <c r="K233" t="str">
        <f>IF(Input!J239="","",Input!J239)</f>
        <v/>
      </c>
      <c r="L233" t="str">
        <f>IF(Input!K239="","",Input!K239)</f>
        <v/>
      </c>
      <c r="M233" t="str">
        <f>IF(Input!L239="","",Input!L239)</f>
        <v/>
      </c>
      <c r="N233" s="304" t="str">
        <f>IF(Input!M239="","",Input!M239)</f>
        <v/>
      </c>
      <c r="O233" t="str">
        <f>IF(Input!N239="","",IF(_xlfn.NUMBERVALUE(Input!N239)=0,"",_xlfn.NUMBERVALUE(Input!N239)))</f>
        <v/>
      </c>
      <c r="P233" t="str">
        <f>IF(Input!O239="","",_xlfn.NUMBERVALUE(Input!O239))</f>
        <v/>
      </c>
      <c r="Q233" t="str">
        <f>IF(Input!P239="","",Input!P239)</f>
        <v/>
      </c>
      <c r="R233" t="str">
        <f>IF(Input!Q239="","",Input!Q239)</f>
        <v/>
      </c>
      <c r="S233" t="str">
        <f>IF(Input!R239="","",_xlfn.NUMBERVALUE(Input!R239))</f>
        <v/>
      </c>
      <c r="T233" t="str">
        <f>IF(Input!S239="","",Input!S239)</f>
        <v/>
      </c>
      <c r="U233" t="str">
        <f>IF(Input!T239="","",_xlfn.NUMBERVALUE(Input!T239))</f>
        <v/>
      </c>
      <c r="V233" t="str">
        <f>IF(Input!U239="","",(Input!U239))</f>
        <v/>
      </c>
      <c r="W233" t="str">
        <f>IF(Input!V239="","",_xlfn.NUMBERVALUE(Input!V239))</f>
        <v/>
      </c>
      <c r="X233" t="str">
        <f>IF(Input!W239="","",_xlfn.NUMBERVALUE(Input!W239))</f>
        <v/>
      </c>
      <c r="Y233" t="str">
        <f>IF(Input!X239="","",_xlfn.NUMBERVALUE(Input!X239))</f>
        <v/>
      </c>
      <c r="Z233" t="str">
        <f>IF(Input!Y239="","",_xlfn.NUMBERVALUE(Input!Y239))</f>
        <v/>
      </c>
    </row>
    <row r="234" spans="1:26" x14ac:dyDescent="0.25">
      <c r="A234" s="257" t="str">
        <f>IF(ISERROR(Input!A240),"",Input!A240)</f>
        <v/>
      </c>
      <c r="B234" t="str">
        <f t="shared" si="3"/>
        <v/>
      </c>
      <c r="C234" t="str">
        <f>IF(ISERROR(Input!B240),"",IF(Input!B240="","",Input!B240))</f>
        <v/>
      </c>
      <c r="D234" t="str">
        <f>IF(ISERROR(IF(Input!C240="","",Input!C240*1)),"",IF(Input!C240="","",Input!C240*1))</f>
        <v/>
      </c>
      <c r="E234" t="str">
        <f>IF(ISERROR(IF(Input!D240="","",Input!D240)),"",IF(Input!D240="","",Input!D240))</f>
        <v/>
      </c>
      <c r="F234" t="str">
        <f>IF(Input!E240="","",IF(ISNUMBER(_xlfn.NUMBERVALUE(Input!E240)),ROUND(Input!E240,0),Input!E240))</f>
        <v/>
      </c>
      <c r="G234" s="269" t="str">
        <f>IF(ISBLANK(Input!F240),"",(Input!F240))</f>
        <v/>
      </c>
      <c r="H234" t="str">
        <f>IF(Input!G240="","",Input!G240)</f>
        <v/>
      </c>
      <c r="I234" t="str">
        <f>IF(Input!H240="","",Input!H240)</f>
        <v/>
      </c>
      <c r="J234" t="str">
        <f>IFERROR(IF(Input!I240="","",IF(VLOOKUP(Input!D240,'Measure List'!$A$2:$D$5000,4,FALSE)="Residential","",Input!I240)),"")</f>
        <v/>
      </c>
      <c r="K234" t="str">
        <f>IF(Input!J240="","",Input!J240)</f>
        <v/>
      </c>
      <c r="L234" t="str">
        <f>IF(Input!K240="","",Input!K240)</f>
        <v/>
      </c>
      <c r="M234" t="str">
        <f>IF(Input!L240="","",Input!L240)</f>
        <v/>
      </c>
      <c r="N234" s="304" t="str">
        <f>IF(Input!M240="","",Input!M240)</f>
        <v/>
      </c>
      <c r="O234" t="str">
        <f>IF(Input!N240="","",IF(_xlfn.NUMBERVALUE(Input!N240)=0,"",_xlfn.NUMBERVALUE(Input!N240)))</f>
        <v/>
      </c>
      <c r="P234" t="str">
        <f>IF(Input!O240="","",_xlfn.NUMBERVALUE(Input!O240))</f>
        <v/>
      </c>
      <c r="Q234" t="str">
        <f>IF(Input!P240="","",Input!P240)</f>
        <v/>
      </c>
      <c r="R234" t="str">
        <f>IF(Input!Q240="","",Input!Q240)</f>
        <v/>
      </c>
      <c r="S234" t="str">
        <f>IF(Input!R240="","",_xlfn.NUMBERVALUE(Input!R240))</f>
        <v/>
      </c>
      <c r="T234" t="str">
        <f>IF(Input!S240="","",Input!S240)</f>
        <v/>
      </c>
      <c r="U234" t="str">
        <f>IF(Input!T240="","",_xlfn.NUMBERVALUE(Input!T240))</f>
        <v/>
      </c>
      <c r="V234" t="str">
        <f>IF(Input!U240="","",(Input!U240))</f>
        <v/>
      </c>
      <c r="W234" t="str">
        <f>IF(Input!V240="","",_xlfn.NUMBERVALUE(Input!V240))</f>
        <v/>
      </c>
      <c r="X234" t="str">
        <f>IF(Input!W240="","",_xlfn.NUMBERVALUE(Input!W240))</f>
        <v/>
      </c>
      <c r="Y234" t="str">
        <f>IF(Input!X240="","",_xlfn.NUMBERVALUE(Input!X240))</f>
        <v/>
      </c>
      <c r="Z234" t="str">
        <f>IF(Input!Y240="","",_xlfn.NUMBERVALUE(Input!Y240))</f>
        <v/>
      </c>
    </row>
    <row r="235" spans="1:26" x14ac:dyDescent="0.25">
      <c r="A235" s="257" t="str">
        <f>IF(ISERROR(Input!A241),"",Input!A241)</f>
        <v/>
      </c>
      <c r="B235" t="str">
        <f t="shared" si="3"/>
        <v/>
      </c>
      <c r="C235" t="str">
        <f>IF(ISERROR(Input!B241),"",IF(Input!B241="","",Input!B241))</f>
        <v/>
      </c>
      <c r="D235" t="str">
        <f>IF(ISERROR(IF(Input!C241="","",Input!C241*1)),"",IF(Input!C241="","",Input!C241*1))</f>
        <v/>
      </c>
      <c r="E235" t="str">
        <f>IF(ISERROR(IF(Input!D241="","",Input!D241)),"",IF(Input!D241="","",Input!D241))</f>
        <v/>
      </c>
      <c r="F235" t="str">
        <f>IF(Input!E241="","",IF(ISNUMBER(_xlfn.NUMBERVALUE(Input!E241)),ROUND(Input!E241,0),Input!E241))</f>
        <v/>
      </c>
      <c r="G235" s="269" t="str">
        <f>IF(ISBLANK(Input!F241),"",(Input!F241))</f>
        <v/>
      </c>
      <c r="H235" t="str">
        <f>IF(Input!G241="","",Input!G241)</f>
        <v/>
      </c>
      <c r="I235" t="str">
        <f>IF(Input!H241="","",Input!H241)</f>
        <v/>
      </c>
      <c r="J235" t="str">
        <f>IFERROR(IF(Input!I241="","",IF(VLOOKUP(Input!D241,'Measure List'!$A$2:$D$5000,4,FALSE)="Residential","",Input!I241)),"")</f>
        <v/>
      </c>
      <c r="K235" t="str">
        <f>IF(Input!J241="","",Input!J241)</f>
        <v/>
      </c>
      <c r="L235" t="str">
        <f>IF(Input!K241="","",Input!K241)</f>
        <v/>
      </c>
      <c r="M235" t="str">
        <f>IF(Input!L241="","",Input!L241)</f>
        <v/>
      </c>
      <c r="N235" s="304" t="str">
        <f>IF(Input!M241="","",Input!M241)</f>
        <v/>
      </c>
      <c r="O235" t="str">
        <f>IF(Input!N241="","",IF(_xlfn.NUMBERVALUE(Input!N241)=0,"",_xlfn.NUMBERVALUE(Input!N241)))</f>
        <v/>
      </c>
      <c r="P235" t="str">
        <f>IF(Input!O241="","",_xlfn.NUMBERVALUE(Input!O241))</f>
        <v/>
      </c>
      <c r="Q235" t="str">
        <f>IF(Input!P241="","",Input!P241)</f>
        <v/>
      </c>
      <c r="R235" t="str">
        <f>IF(Input!Q241="","",Input!Q241)</f>
        <v/>
      </c>
      <c r="S235" t="str">
        <f>IF(Input!R241="","",_xlfn.NUMBERVALUE(Input!R241))</f>
        <v/>
      </c>
      <c r="T235" t="str">
        <f>IF(Input!S241="","",Input!S241)</f>
        <v/>
      </c>
      <c r="U235" t="str">
        <f>IF(Input!T241="","",_xlfn.NUMBERVALUE(Input!T241))</f>
        <v/>
      </c>
      <c r="V235" t="str">
        <f>IF(Input!U241="","",(Input!U241))</f>
        <v/>
      </c>
      <c r="W235" t="str">
        <f>IF(Input!V241="","",_xlfn.NUMBERVALUE(Input!V241))</f>
        <v/>
      </c>
      <c r="X235" t="str">
        <f>IF(Input!W241="","",_xlfn.NUMBERVALUE(Input!W241))</f>
        <v/>
      </c>
      <c r="Y235" t="str">
        <f>IF(Input!X241="","",_xlfn.NUMBERVALUE(Input!X241))</f>
        <v/>
      </c>
      <c r="Z235" t="str">
        <f>IF(Input!Y241="","",_xlfn.NUMBERVALUE(Input!Y241))</f>
        <v/>
      </c>
    </row>
    <row r="236" spans="1:26" x14ac:dyDescent="0.25">
      <c r="A236" s="257" t="str">
        <f>IF(ISERROR(Input!A242),"",Input!A242)</f>
        <v/>
      </c>
      <c r="B236" t="str">
        <f t="shared" si="3"/>
        <v/>
      </c>
      <c r="C236" t="str">
        <f>IF(ISERROR(Input!B242),"",IF(Input!B242="","",Input!B242))</f>
        <v/>
      </c>
      <c r="D236" t="str">
        <f>IF(ISERROR(IF(Input!C242="","",Input!C242*1)),"",IF(Input!C242="","",Input!C242*1))</f>
        <v/>
      </c>
      <c r="E236" t="str">
        <f>IF(ISERROR(IF(Input!D242="","",Input!D242)),"",IF(Input!D242="","",Input!D242))</f>
        <v/>
      </c>
      <c r="F236" t="str">
        <f>IF(Input!E242="","",IF(ISNUMBER(_xlfn.NUMBERVALUE(Input!E242)),ROUND(Input!E242,0),Input!E242))</f>
        <v/>
      </c>
      <c r="G236" s="269" t="str">
        <f>IF(ISBLANK(Input!F242),"",(Input!F242))</f>
        <v/>
      </c>
      <c r="H236" t="str">
        <f>IF(Input!G242="","",Input!G242)</f>
        <v/>
      </c>
      <c r="I236" t="str">
        <f>IF(Input!H242="","",Input!H242)</f>
        <v/>
      </c>
      <c r="J236" t="str">
        <f>IFERROR(IF(Input!I242="","",IF(VLOOKUP(Input!D242,'Measure List'!$A$2:$D$5000,4,FALSE)="Residential","",Input!I242)),"")</f>
        <v/>
      </c>
      <c r="K236" t="str">
        <f>IF(Input!J242="","",Input!J242)</f>
        <v/>
      </c>
      <c r="L236" t="str">
        <f>IF(Input!K242="","",Input!K242)</f>
        <v/>
      </c>
      <c r="M236" t="str">
        <f>IF(Input!L242="","",Input!L242)</f>
        <v/>
      </c>
      <c r="N236" s="304" t="str">
        <f>IF(Input!M242="","",Input!M242)</f>
        <v/>
      </c>
      <c r="O236" t="str">
        <f>IF(Input!N242="","",IF(_xlfn.NUMBERVALUE(Input!N242)=0,"",_xlfn.NUMBERVALUE(Input!N242)))</f>
        <v/>
      </c>
      <c r="P236" t="str">
        <f>IF(Input!O242="","",_xlfn.NUMBERVALUE(Input!O242))</f>
        <v/>
      </c>
      <c r="Q236" t="str">
        <f>IF(Input!P242="","",Input!P242)</f>
        <v/>
      </c>
      <c r="R236" t="str">
        <f>IF(Input!Q242="","",Input!Q242)</f>
        <v/>
      </c>
      <c r="S236" t="str">
        <f>IF(Input!R242="","",_xlfn.NUMBERVALUE(Input!R242))</f>
        <v/>
      </c>
      <c r="T236" t="str">
        <f>IF(Input!S242="","",Input!S242)</f>
        <v/>
      </c>
      <c r="U236" t="str">
        <f>IF(Input!T242="","",_xlfn.NUMBERVALUE(Input!T242))</f>
        <v/>
      </c>
      <c r="V236" t="str">
        <f>IF(Input!U242="","",(Input!U242))</f>
        <v/>
      </c>
      <c r="W236" t="str">
        <f>IF(Input!V242="","",_xlfn.NUMBERVALUE(Input!V242))</f>
        <v/>
      </c>
      <c r="X236" t="str">
        <f>IF(Input!W242="","",_xlfn.NUMBERVALUE(Input!W242))</f>
        <v/>
      </c>
      <c r="Y236" t="str">
        <f>IF(Input!X242="","",_xlfn.NUMBERVALUE(Input!X242))</f>
        <v/>
      </c>
      <c r="Z236" t="str">
        <f>IF(Input!Y242="","",_xlfn.NUMBERVALUE(Input!Y242))</f>
        <v/>
      </c>
    </row>
    <row r="237" spans="1:26" x14ac:dyDescent="0.25">
      <c r="A237" s="257" t="str">
        <f>IF(ISERROR(Input!A243),"",Input!A243)</f>
        <v/>
      </c>
      <c r="B237" t="str">
        <f t="shared" si="3"/>
        <v/>
      </c>
      <c r="C237" t="str">
        <f>IF(ISERROR(Input!B243),"",IF(Input!B243="","",Input!B243))</f>
        <v/>
      </c>
      <c r="D237" t="str">
        <f>IF(ISERROR(IF(Input!C243="","",Input!C243*1)),"",IF(Input!C243="","",Input!C243*1))</f>
        <v/>
      </c>
      <c r="E237" t="str">
        <f>IF(ISERROR(IF(Input!D243="","",Input!D243)),"",IF(Input!D243="","",Input!D243))</f>
        <v/>
      </c>
      <c r="F237" t="str">
        <f>IF(Input!E243="","",IF(ISNUMBER(_xlfn.NUMBERVALUE(Input!E243)),ROUND(Input!E243,0),Input!E243))</f>
        <v/>
      </c>
      <c r="G237" s="269" t="str">
        <f>IF(ISBLANK(Input!F243),"",(Input!F243))</f>
        <v/>
      </c>
      <c r="H237" t="str">
        <f>IF(Input!G243="","",Input!G243)</f>
        <v/>
      </c>
      <c r="I237" t="str">
        <f>IF(Input!H243="","",Input!H243)</f>
        <v/>
      </c>
      <c r="J237" t="str">
        <f>IFERROR(IF(Input!I243="","",IF(VLOOKUP(Input!D243,'Measure List'!$A$2:$D$5000,4,FALSE)="Residential","",Input!I243)),"")</f>
        <v/>
      </c>
      <c r="K237" t="str">
        <f>IF(Input!J243="","",Input!J243)</f>
        <v/>
      </c>
      <c r="L237" t="str">
        <f>IF(Input!K243="","",Input!K243)</f>
        <v/>
      </c>
      <c r="M237" t="str">
        <f>IF(Input!L243="","",Input!L243)</f>
        <v/>
      </c>
      <c r="N237" s="304" t="str">
        <f>IF(Input!M243="","",Input!M243)</f>
        <v/>
      </c>
      <c r="O237" t="str">
        <f>IF(Input!N243="","",IF(_xlfn.NUMBERVALUE(Input!N243)=0,"",_xlfn.NUMBERVALUE(Input!N243)))</f>
        <v/>
      </c>
      <c r="P237" t="str">
        <f>IF(Input!O243="","",_xlfn.NUMBERVALUE(Input!O243))</f>
        <v/>
      </c>
      <c r="Q237" t="str">
        <f>IF(Input!P243="","",Input!P243)</f>
        <v/>
      </c>
      <c r="R237" t="str">
        <f>IF(Input!Q243="","",Input!Q243)</f>
        <v/>
      </c>
      <c r="S237" t="str">
        <f>IF(Input!R243="","",_xlfn.NUMBERVALUE(Input!R243))</f>
        <v/>
      </c>
      <c r="T237" t="str">
        <f>IF(Input!S243="","",Input!S243)</f>
        <v/>
      </c>
      <c r="U237" t="str">
        <f>IF(Input!T243="","",_xlfn.NUMBERVALUE(Input!T243))</f>
        <v/>
      </c>
      <c r="V237" t="str">
        <f>IF(Input!U243="","",(Input!U243))</f>
        <v/>
      </c>
      <c r="W237" t="str">
        <f>IF(Input!V243="","",_xlfn.NUMBERVALUE(Input!V243))</f>
        <v/>
      </c>
      <c r="X237" t="str">
        <f>IF(Input!W243="","",_xlfn.NUMBERVALUE(Input!W243))</f>
        <v/>
      </c>
      <c r="Y237" t="str">
        <f>IF(Input!X243="","",_xlfn.NUMBERVALUE(Input!X243))</f>
        <v/>
      </c>
      <c r="Z237" t="str">
        <f>IF(Input!Y243="","",_xlfn.NUMBERVALUE(Input!Y243))</f>
        <v/>
      </c>
    </row>
    <row r="238" spans="1:26" x14ac:dyDescent="0.25">
      <c r="A238" s="257" t="str">
        <f>IF(ISERROR(Input!A244),"",Input!A244)</f>
        <v/>
      </c>
      <c r="B238" t="str">
        <f t="shared" si="3"/>
        <v/>
      </c>
      <c r="C238" t="str">
        <f>IF(ISERROR(Input!B244),"",IF(Input!B244="","",Input!B244))</f>
        <v/>
      </c>
      <c r="D238" t="str">
        <f>IF(ISERROR(IF(Input!C244="","",Input!C244*1)),"",IF(Input!C244="","",Input!C244*1))</f>
        <v/>
      </c>
      <c r="E238" t="str">
        <f>IF(ISERROR(IF(Input!D244="","",Input!D244)),"",IF(Input!D244="","",Input!D244))</f>
        <v/>
      </c>
      <c r="F238" t="str">
        <f>IF(Input!E244="","",IF(ISNUMBER(_xlfn.NUMBERVALUE(Input!E244)),ROUND(Input!E244,0),Input!E244))</f>
        <v/>
      </c>
      <c r="G238" s="269" t="str">
        <f>IF(ISBLANK(Input!F244),"",(Input!F244))</f>
        <v/>
      </c>
      <c r="H238" t="str">
        <f>IF(Input!G244="","",Input!G244)</f>
        <v/>
      </c>
      <c r="I238" t="str">
        <f>IF(Input!H244="","",Input!H244)</f>
        <v/>
      </c>
      <c r="J238" t="str">
        <f>IFERROR(IF(Input!I244="","",IF(VLOOKUP(Input!D244,'Measure List'!$A$2:$D$5000,4,FALSE)="Residential","",Input!I244)),"")</f>
        <v/>
      </c>
      <c r="K238" t="str">
        <f>IF(Input!J244="","",Input!J244)</f>
        <v/>
      </c>
      <c r="L238" t="str">
        <f>IF(Input!K244="","",Input!K244)</f>
        <v/>
      </c>
      <c r="M238" t="str">
        <f>IF(Input!L244="","",Input!L244)</f>
        <v/>
      </c>
      <c r="N238" s="304" t="str">
        <f>IF(Input!M244="","",Input!M244)</f>
        <v/>
      </c>
      <c r="O238" t="str">
        <f>IF(Input!N244="","",IF(_xlfn.NUMBERVALUE(Input!N244)=0,"",_xlfn.NUMBERVALUE(Input!N244)))</f>
        <v/>
      </c>
      <c r="P238" t="str">
        <f>IF(Input!O244="","",_xlfn.NUMBERVALUE(Input!O244))</f>
        <v/>
      </c>
      <c r="Q238" t="str">
        <f>IF(Input!P244="","",Input!P244)</f>
        <v/>
      </c>
      <c r="R238" t="str">
        <f>IF(Input!Q244="","",Input!Q244)</f>
        <v/>
      </c>
      <c r="S238" t="str">
        <f>IF(Input!R244="","",_xlfn.NUMBERVALUE(Input!R244))</f>
        <v/>
      </c>
      <c r="T238" t="str">
        <f>IF(Input!S244="","",Input!S244)</f>
        <v/>
      </c>
      <c r="U238" t="str">
        <f>IF(Input!T244="","",_xlfn.NUMBERVALUE(Input!T244))</f>
        <v/>
      </c>
      <c r="V238" t="str">
        <f>IF(Input!U244="","",(Input!U244))</f>
        <v/>
      </c>
      <c r="W238" t="str">
        <f>IF(Input!V244="","",_xlfn.NUMBERVALUE(Input!V244))</f>
        <v/>
      </c>
      <c r="X238" t="str">
        <f>IF(Input!W244="","",_xlfn.NUMBERVALUE(Input!W244))</f>
        <v/>
      </c>
      <c r="Y238" t="str">
        <f>IF(Input!X244="","",_xlfn.NUMBERVALUE(Input!X244))</f>
        <v/>
      </c>
      <c r="Z238" t="str">
        <f>IF(Input!Y244="","",_xlfn.NUMBERVALUE(Input!Y244))</f>
        <v/>
      </c>
    </row>
    <row r="239" spans="1:26" x14ac:dyDescent="0.25">
      <c r="A239" s="257" t="str">
        <f>IF(ISERROR(Input!A245),"",Input!A245)</f>
        <v/>
      </c>
      <c r="B239" t="str">
        <f t="shared" si="3"/>
        <v/>
      </c>
      <c r="C239" t="str">
        <f>IF(ISERROR(Input!B245),"",IF(Input!B245="","",Input!B245))</f>
        <v/>
      </c>
      <c r="D239" t="str">
        <f>IF(ISERROR(IF(Input!C245="","",Input!C245*1)),"",IF(Input!C245="","",Input!C245*1))</f>
        <v/>
      </c>
      <c r="E239" t="str">
        <f>IF(ISERROR(IF(Input!D245="","",Input!D245)),"",IF(Input!D245="","",Input!D245))</f>
        <v/>
      </c>
      <c r="F239" t="str">
        <f>IF(Input!E245="","",IF(ISNUMBER(_xlfn.NUMBERVALUE(Input!E245)),ROUND(Input!E245,0),Input!E245))</f>
        <v/>
      </c>
      <c r="G239" s="269" t="str">
        <f>IF(ISBLANK(Input!F245),"",(Input!F245))</f>
        <v/>
      </c>
      <c r="H239" t="str">
        <f>IF(Input!G245="","",Input!G245)</f>
        <v/>
      </c>
      <c r="I239" t="str">
        <f>IF(Input!H245="","",Input!H245)</f>
        <v/>
      </c>
      <c r="J239" t="str">
        <f>IFERROR(IF(Input!I245="","",IF(VLOOKUP(Input!D245,'Measure List'!$A$2:$D$5000,4,FALSE)="Residential","",Input!I245)),"")</f>
        <v/>
      </c>
      <c r="K239" t="str">
        <f>IF(Input!J245="","",Input!J245)</f>
        <v/>
      </c>
      <c r="L239" t="str">
        <f>IF(Input!K245="","",Input!K245)</f>
        <v/>
      </c>
      <c r="M239" t="str">
        <f>IF(Input!L245="","",Input!L245)</f>
        <v/>
      </c>
      <c r="N239" s="304" t="str">
        <f>IF(Input!M245="","",Input!M245)</f>
        <v/>
      </c>
      <c r="O239" t="str">
        <f>IF(Input!N245="","",IF(_xlfn.NUMBERVALUE(Input!N245)=0,"",_xlfn.NUMBERVALUE(Input!N245)))</f>
        <v/>
      </c>
      <c r="P239" t="str">
        <f>IF(Input!O245="","",_xlfn.NUMBERVALUE(Input!O245))</f>
        <v/>
      </c>
      <c r="Q239" t="str">
        <f>IF(Input!P245="","",Input!P245)</f>
        <v/>
      </c>
      <c r="R239" t="str">
        <f>IF(Input!Q245="","",Input!Q245)</f>
        <v/>
      </c>
      <c r="S239" t="str">
        <f>IF(Input!R245="","",_xlfn.NUMBERVALUE(Input!R245))</f>
        <v/>
      </c>
      <c r="T239" t="str">
        <f>IF(Input!S245="","",Input!S245)</f>
        <v/>
      </c>
      <c r="U239" t="str">
        <f>IF(Input!T245="","",_xlfn.NUMBERVALUE(Input!T245))</f>
        <v/>
      </c>
      <c r="V239" t="str">
        <f>IF(Input!U245="","",(Input!U245))</f>
        <v/>
      </c>
      <c r="W239" t="str">
        <f>IF(Input!V245="","",_xlfn.NUMBERVALUE(Input!V245))</f>
        <v/>
      </c>
      <c r="X239" t="str">
        <f>IF(Input!W245="","",_xlfn.NUMBERVALUE(Input!W245))</f>
        <v/>
      </c>
      <c r="Y239" t="str">
        <f>IF(Input!X245="","",_xlfn.NUMBERVALUE(Input!X245))</f>
        <v/>
      </c>
      <c r="Z239" t="str">
        <f>IF(Input!Y245="","",_xlfn.NUMBERVALUE(Input!Y245))</f>
        <v/>
      </c>
    </row>
    <row r="240" spans="1:26" x14ac:dyDescent="0.25">
      <c r="A240" s="257" t="str">
        <f>IF(ISERROR(Input!A246),"",Input!A246)</f>
        <v/>
      </c>
      <c r="B240" t="str">
        <f t="shared" si="3"/>
        <v/>
      </c>
      <c r="C240" t="str">
        <f>IF(ISERROR(Input!B246),"",IF(Input!B246="","",Input!B246))</f>
        <v/>
      </c>
      <c r="D240" t="str">
        <f>IF(ISERROR(IF(Input!C246="","",Input!C246*1)),"",IF(Input!C246="","",Input!C246*1))</f>
        <v/>
      </c>
      <c r="E240" t="str">
        <f>IF(ISERROR(IF(Input!D246="","",Input!D246)),"",IF(Input!D246="","",Input!D246))</f>
        <v/>
      </c>
      <c r="F240" t="str">
        <f>IF(Input!E246="","",IF(ISNUMBER(_xlfn.NUMBERVALUE(Input!E246)),ROUND(Input!E246,0),Input!E246))</f>
        <v/>
      </c>
      <c r="G240" s="269" t="str">
        <f>IF(ISBLANK(Input!F246),"",(Input!F246))</f>
        <v/>
      </c>
      <c r="H240" t="str">
        <f>IF(Input!G246="","",Input!G246)</f>
        <v/>
      </c>
      <c r="I240" t="str">
        <f>IF(Input!H246="","",Input!H246)</f>
        <v/>
      </c>
      <c r="J240" t="str">
        <f>IFERROR(IF(Input!I246="","",IF(VLOOKUP(Input!D246,'Measure List'!$A$2:$D$5000,4,FALSE)="Residential","",Input!I246)),"")</f>
        <v/>
      </c>
      <c r="K240" t="str">
        <f>IF(Input!J246="","",Input!J246)</f>
        <v/>
      </c>
      <c r="L240" t="str">
        <f>IF(Input!K246="","",Input!K246)</f>
        <v/>
      </c>
      <c r="M240" t="str">
        <f>IF(Input!L246="","",Input!L246)</f>
        <v/>
      </c>
      <c r="N240" s="304" t="str">
        <f>IF(Input!M246="","",Input!M246)</f>
        <v/>
      </c>
      <c r="O240" t="str">
        <f>IF(Input!N246="","",IF(_xlfn.NUMBERVALUE(Input!N246)=0,"",_xlfn.NUMBERVALUE(Input!N246)))</f>
        <v/>
      </c>
      <c r="P240" t="str">
        <f>IF(Input!O246="","",_xlfn.NUMBERVALUE(Input!O246))</f>
        <v/>
      </c>
      <c r="Q240" t="str">
        <f>IF(Input!P246="","",Input!P246)</f>
        <v/>
      </c>
      <c r="R240" t="str">
        <f>IF(Input!Q246="","",Input!Q246)</f>
        <v/>
      </c>
      <c r="S240" t="str">
        <f>IF(Input!R246="","",_xlfn.NUMBERVALUE(Input!R246))</f>
        <v/>
      </c>
      <c r="T240" t="str">
        <f>IF(Input!S246="","",Input!S246)</f>
        <v/>
      </c>
      <c r="U240" t="str">
        <f>IF(Input!T246="","",_xlfn.NUMBERVALUE(Input!T246))</f>
        <v/>
      </c>
      <c r="V240" t="str">
        <f>IF(Input!U246="","",(Input!U246))</f>
        <v/>
      </c>
      <c r="W240" t="str">
        <f>IF(Input!V246="","",_xlfn.NUMBERVALUE(Input!V246))</f>
        <v/>
      </c>
      <c r="X240" t="str">
        <f>IF(Input!W246="","",_xlfn.NUMBERVALUE(Input!W246))</f>
        <v/>
      </c>
      <c r="Y240" t="str">
        <f>IF(Input!X246="","",_xlfn.NUMBERVALUE(Input!X246))</f>
        <v/>
      </c>
      <c r="Z240" t="str">
        <f>IF(Input!Y246="","",_xlfn.NUMBERVALUE(Input!Y246))</f>
        <v/>
      </c>
    </row>
    <row r="241" spans="1:26" x14ac:dyDescent="0.25">
      <c r="A241" s="257" t="str">
        <f>IF(ISERROR(Input!A247),"",Input!A247)</f>
        <v/>
      </c>
      <c r="B241" t="str">
        <f t="shared" si="3"/>
        <v/>
      </c>
      <c r="C241" t="str">
        <f>IF(ISERROR(Input!B247),"",IF(Input!B247="","",Input!B247))</f>
        <v/>
      </c>
      <c r="D241" t="str">
        <f>IF(ISERROR(IF(Input!C247="","",Input!C247*1)),"",IF(Input!C247="","",Input!C247*1))</f>
        <v/>
      </c>
      <c r="E241" t="str">
        <f>IF(ISERROR(IF(Input!D247="","",Input!D247)),"",IF(Input!D247="","",Input!D247))</f>
        <v/>
      </c>
      <c r="F241" t="str">
        <f>IF(Input!E247="","",IF(ISNUMBER(_xlfn.NUMBERVALUE(Input!E247)),ROUND(Input!E247,0),Input!E247))</f>
        <v/>
      </c>
      <c r="G241" s="269" t="str">
        <f>IF(ISBLANK(Input!F247),"",(Input!F247))</f>
        <v/>
      </c>
      <c r="H241" t="str">
        <f>IF(Input!G247="","",Input!G247)</f>
        <v/>
      </c>
      <c r="I241" t="str">
        <f>IF(Input!H247="","",Input!H247)</f>
        <v/>
      </c>
      <c r="J241" t="str">
        <f>IFERROR(IF(Input!I247="","",IF(VLOOKUP(Input!D247,'Measure List'!$A$2:$D$5000,4,FALSE)="Residential","",Input!I247)),"")</f>
        <v/>
      </c>
      <c r="K241" t="str">
        <f>IF(Input!J247="","",Input!J247)</f>
        <v/>
      </c>
      <c r="L241" t="str">
        <f>IF(Input!K247="","",Input!K247)</f>
        <v/>
      </c>
      <c r="M241" t="str">
        <f>IF(Input!L247="","",Input!L247)</f>
        <v/>
      </c>
      <c r="N241" s="304" t="str">
        <f>IF(Input!M247="","",Input!M247)</f>
        <v/>
      </c>
      <c r="O241" t="str">
        <f>IF(Input!N247="","",IF(_xlfn.NUMBERVALUE(Input!N247)=0,"",_xlfn.NUMBERVALUE(Input!N247)))</f>
        <v/>
      </c>
      <c r="P241" t="str">
        <f>IF(Input!O247="","",_xlfn.NUMBERVALUE(Input!O247))</f>
        <v/>
      </c>
      <c r="Q241" t="str">
        <f>IF(Input!P247="","",Input!P247)</f>
        <v/>
      </c>
      <c r="R241" t="str">
        <f>IF(Input!Q247="","",Input!Q247)</f>
        <v/>
      </c>
      <c r="S241" t="str">
        <f>IF(Input!R247="","",_xlfn.NUMBERVALUE(Input!R247))</f>
        <v/>
      </c>
      <c r="T241" t="str">
        <f>IF(Input!S247="","",Input!S247)</f>
        <v/>
      </c>
      <c r="U241" t="str">
        <f>IF(Input!T247="","",_xlfn.NUMBERVALUE(Input!T247))</f>
        <v/>
      </c>
      <c r="V241" t="str">
        <f>IF(Input!U247="","",(Input!U247))</f>
        <v/>
      </c>
      <c r="W241" t="str">
        <f>IF(Input!V247="","",_xlfn.NUMBERVALUE(Input!V247))</f>
        <v/>
      </c>
      <c r="X241" t="str">
        <f>IF(Input!W247="","",_xlfn.NUMBERVALUE(Input!W247))</f>
        <v/>
      </c>
      <c r="Y241" t="str">
        <f>IF(Input!X247="","",_xlfn.NUMBERVALUE(Input!X247))</f>
        <v/>
      </c>
      <c r="Z241" t="str">
        <f>IF(Input!Y247="","",_xlfn.NUMBERVALUE(Input!Y247))</f>
        <v/>
      </c>
    </row>
    <row r="242" spans="1:26" x14ac:dyDescent="0.25">
      <c r="A242" s="257" t="str">
        <f>IF(ISERROR(Input!A248),"",Input!A248)</f>
        <v/>
      </c>
      <c r="B242" t="str">
        <f t="shared" si="3"/>
        <v/>
      </c>
      <c r="C242" t="str">
        <f>IF(ISERROR(Input!B248),"",IF(Input!B248="","",Input!B248))</f>
        <v/>
      </c>
      <c r="D242" t="str">
        <f>IF(ISERROR(IF(Input!C248="","",Input!C248*1)),"",IF(Input!C248="","",Input!C248*1))</f>
        <v/>
      </c>
      <c r="E242" t="str">
        <f>IF(ISERROR(IF(Input!D248="","",Input!D248)),"",IF(Input!D248="","",Input!D248))</f>
        <v/>
      </c>
      <c r="F242" t="str">
        <f>IF(Input!E248="","",IF(ISNUMBER(_xlfn.NUMBERVALUE(Input!E248)),ROUND(Input!E248,0),Input!E248))</f>
        <v/>
      </c>
      <c r="G242" s="269" t="str">
        <f>IF(ISBLANK(Input!F248),"",(Input!F248))</f>
        <v/>
      </c>
      <c r="H242" t="str">
        <f>IF(Input!G248="","",Input!G248)</f>
        <v/>
      </c>
      <c r="I242" t="str">
        <f>IF(Input!H248="","",Input!H248)</f>
        <v/>
      </c>
      <c r="J242" t="str">
        <f>IFERROR(IF(Input!I248="","",IF(VLOOKUP(Input!D248,'Measure List'!$A$2:$D$5000,4,FALSE)="Residential","",Input!I248)),"")</f>
        <v/>
      </c>
      <c r="K242" t="str">
        <f>IF(Input!J248="","",Input!J248)</f>
        <v/>
      </c>
      <c r="L242" t="str">
        <f>IF(Input!K248="","",Input!K248)</f>
        <v/>
      </c>
      <c r="M242" t="str">
        <f>IF(Input!L248="","",Input!L248)</f>
        <v/>
      </c>
      <c r="N242" s="304" t="str">
        <f>IF(Input!M248="","",Input!M248)</f>
        <v/>
      </c>
      <c r="O242" t="str">
        <f>IF(Input!N248="","",IF(_xlfn.NUMBERVALUE(Input!N248)=0,"",_xlfn.NUMBERVALUE(Input!N248)))</f>
        <v/>
      </c>
      <c r="P242" t="str">
        <f>IF(Input!O248="","",_xlfn.NUMBERVALUE(Input!O248))</f>
        <v/>
      </c>
      <c r="Q242" t="str">
        <f>IF(Input!P248="","",Input!P248)</f>
        <v/>
      </c>
      <c r="R242" t="str">
        <f>IF(Input!Q248="","",Input!Q248)</f>
        <v/>
      </c>
      <c r="S242" t="str">
        <f>IF(Input!R248="","",_xlfn.NUMBERVALUE(Input!R248))</f>
        <v/>
      </c>
      <c r="T242" t="str">
        <f>IF(Input!S248="","",Input!S248)</f>
        <v/>
      </c>
      <c r="U242" t="str">
        <f>IF(Input!T248="","",_xlfn.NUMBERVALUE(Input!T248))</f>
        <v/>
      </c>
      <c r="V242" t="str">
        <f>IF(Input!U248="","",(Input!U248))</f>
        <v/>
      </c>
      <c r="W242" t="str">
        <f>IF(Input!V248="","",_xlfn.NUMBERVALUE(Input!V248))</f>
        <v/>
      </c>
      <c r="X242" t="str">
        <f>IF(Input!W248="","",_xlfn.NUMBERVALUE(Input!W248))</f>
        <v/>
      </c>
      <c r="Y242" t="str">
        <f>IF(Input!X248="","",_xlfn.NUMBERVALUE(Input!X248))</f>
        <v/>
      </c>
      <c r="Z242" t="str">
        <f>IF(Input!Y248="","",_xlfn.NUMBERVALUE(Input!Y248))</f>
        <v/>
      </c>
    </row>
    <row r="243" spans="1:26" x14ac:dyDescent="0.25">
      <c r="A243" s="257" t="str">
        <f>IF(ISERROR(Input!A249),"",Input!A249)</f>
        <v/>
      </c>
      <c r="B243" t="str">
        <f t="shared" si="3"/>
        <v/>
      </c>
      <c r="C243" t="str">
        <f>IF(ISERROR(Input!B249),"",IF(Input!B249="","",Input!B249))</f>
        <v/>
      </c>
      <c r="D243" t="str">
        <f>IF(ISERROR(IF(Input!C249="","",Input!C249*1)),"",IF(Input!C249="","",Input!C249*1))</f>
        <v/>
      </c>
      <c r="E243" t="str">
        <f>IF(ISERROR(IF(Input!D249="","",Input!D249)),"",IF(Input!D249="","",Input!D249))</f>
        <v/>
      </c>
      <c r="F243" t="str">
        <f>IF(Input!E249="","",IF(ISNUMBER(_xlfn.NUMBERVALUE(Input!E249)),ROUND(Input!E249,0),Input!E249))</f>
        <v/>
      </c>
      <c r="G243" s="269" t="str">
        <f>IF(ISBLANK(Input!F249),"",(Input!F249))</f>
        <v/>
      </c>
      <c r="H243" t="str">
        <f>IF(Input!G249="","",Input!G249)</f>
        <v/>
      </c>
      <c r="I243" t="str">
        <f>IF(Input!H249="","",Input!H249)</f>
        <v/>
      </c>
      <c r="J243" t="str">
        <f>IFERROR(IF(Input!I249="","",IF(VLOOKUP(Input!D249,'Measure List'!$A$2:$D$5000,4,FALSE)="Residential","",Input!I249)),"")</f>
        <v/>
      </c>
      <c r="K243" t="str">
        <f>IF(Input!J249="","",Input!J249)</f>
        <v/>
      </c>
      <c r="L243" t="str">
        <f>IF(Input!K249="","",Input!K249)</f>
        <v/>
      </c>
      <c r="M243" t="str">
        <f>IF(Input!L249="","",Input!L249)</f>
        <v/>
      </c>
      <c r="N243" s="304" t="str">
        <f>IF(Input!M249="","",Input!M249)</f>
        <v/>
      </c>
      <c r="O243" t="str">
        <f>IF(Input!N249="","",IF(_xlfn.NUMBERVALUE(Input!N249)=0,"",_xlfn.NUMBERVALUE(Input!N249)))</f>
        <v/>
      </c>
      <c r="P243" t="str">
        <f>IF(Input!O249="","",_xlfn.NUMBERVALUE(Input!O249))</f>
        <v/>
      </c>
      <c r="Q243" t="str">
        <f>IF(Input!P249="","",Input!P249)</f>
        <v/>
      </c>
      <c r="R243" t="str">
        <f>IF(Input!Q249="","",Input!Q249)</f>
        <v/>
      </c>
      <c r="S243" t="str">
        <f>IF(Input!R249="","",_xlfn.NUMBERVALUE(Input!R249))</f>
        <v/>
      </c>
      <c r="T243" t="str">
        <f>IF(Input!S249="","",Input!S249)</f>
        <v/>
      </c>
      <c r="U243" t="str">
        <f>IF(Input!T249="","",_xlfn.NUMBERVALUE(Input!T249))</f>
        <v/>
      </c>
      <c r="V243" t="str">
        <f>IF(Input!U249="","",(Input!U249))</f>
        <v/>
      </c>
      <c r="W243" t="str">
        <f>IF(Input!V249="","",_xlfn.NUMBERVALUE(Input!V249))</f>
        <v/>
      </c>
      <c r="X243" t="str">
        <f>IF(Input!W249="","",_xlfn.NUMBERVALUE(Input!W249))</f>
        <v/>
      </c>
      <c r="Y243" t="str">
        <f>IF(Input!X249="","",_xlfn.NUMBERVALUE(Input!X249))</f>
        <v/>
      </c>
      <c r="Z243" t="str">
        <f>IF(Input!Y249="","",_xlfn.NUMBERVALUE(Input!Y249))</f>
        <v/>
      </c>
    </row>
    <row r="244" spans="1:26" x14ac:dyDescent="0.25">
      <c r="A244" s="257" t="str">
        <f>IF(ISERROR(Input!A250),"",Input!A250)</f>
        <v/>
      </c>
      <c r="B244" t="str">
        <f t="shared" si="3"/>
        <v/>
      </c>
      <c r="C244" t="str">
        <f>IF(ISERROR(Input!B250),"",IF(Input!B250="","",Input!B250))</f>
        <v/>
      </c>
      <c r="D244" t="str">
        <f>IF(ISERROR(IF(Input!C250="","",Input!C250*1)),"",IF(Input!C250="","",Input!C250*1))</f>
        <v/>
      </c>
      <c r="E244" t="str">
        <f>IF(ISERROR(IF(Input!D250="","",Input!D250)),"",IF(Input!D250="","",Input!D250))</f>
        <v/>
      </c>
      <c r="F244" t="str">
        <f>IF(Input!E250="","",IF(ISNUMBER(_xlfn.NUMBERVALUE(Input!E250)),ROUND(Input!E250,0),Input!E250))</f>
        <v/>
      </c>
      <c r="G244" s="269" t="str">
        <f>IF(ISBLANK(Input!F250),"",(Input!F250))</f>
        <v/>
      </c>
      <c r="H244" t="str">
        <f>IF(Input!G250="","",Input!G250)</f>
        <v/>
      </c>
      <c r="I244" t="str">
        <f>IF(Input!H250="","",Input!H250)</f>
        <v/>
      </c>
      <c r="J244" t="str">
        <f>IFERROR(IF(Input!I250="","",IF(VLOOKUP(Input!D250,'Measure List'!$A$2:$D$5000,4,FALSE)="Residential","",Input!I250)),"")</f>
        <v/>
      </c>
      <c r="K244" t="str">
        <f>IF(Input!J250="","",Input!J250)</f>
        <v/>
      </c>
      <c r="L244" t="str">
        <f>IF(Input!K250="","",Input!K250)</f>
        <v/>
      </c>
      <c r="M244" t="str">
        <f>IF(Input!L250="","",Input!L250)</f>
        <v/>
      </c>
      <c r="N244" s="304" t="str">
        <f>IF(Input!M250="","",Input!M250)</f>
        <v/>
      </c>
      <c r="O244" t="str">
        <f>IF(Input!N250="","",IF(_xlfn.NUMBERVALUE(Input!N250)=0,"",_xlfn.NUMBERVALUE(Input!N250)))</f>
        <v/>
      </c>
      <c r="P244" t="str">
        <f>IF(Input!O250="","",_xlfn.NUMBERVALUE(Input!O250))</f>
        <v/>
      </c>
      <c r="Q244" t="str">
        <f>IF(Input!P250="","",Input!P250)</f>
        <v/>
      </c>
      <c r="R244" t="str">
        <f>IF(Input!Q250="","",Input!Q250)</f>
        <v/>
      </c>
      <c r="S244" t="str">
        <f>IF(Input!R250="","",_xlfn.NUMBERVALUE(Input!R250))</f>
        <v/>
      </c>
      <c r="T244" t="str">
        <f>IF(Input!S250="","",Input!S250)</f>
        <v/>
      </c>
      <c r="U244" t="str">
        <f>IF(Input!T250="","",_xlfn.NUMBERVALUE(Input!T250))</f>
        <v/>
      </c>
      <c r="V244" t="str">
        <f>IF(Input!U250="","",(Input!U250))</f>
        <v/>
      </c>
      <c r="W244" t="str">
        <f>IF(Input!V250="","",_xlfn.NUMBERVALUE(Input!V250))</f>
        <v/>
      </c>
      <c r="X244" t="str">
        <f>IF(Input!W250="","",_xlfn.NUMBERVALUE(Input!W250))</f>
        <v/>
      </c>
      <c r="Y244" t="str">
        <f>IF(Input!X250="","",_xlfn.NUMBERVALUE(Input!X250))</f>
        <v/>
      </c>
      <c r="Z244" t="str">
        <f>IF(Input!Y250="","",_xlfn.NUMBERVALUE(Input!Y250))</f>
        <v/>
      </c>
    </row>
    <row r="245" spans="1:26" x14ac:dyDescent="0.25">
      <c r="A245" s="257" t="str">
        <f>IF(ISERROR(Input!A251),"",Input!A251)</f>
        <v/>
      </c>
      <c r="B245" t="str">
        <f t="shared" si="3"/>
        <v/>
      </c>
      <c r="C245" t="str">
        <f>IF(ISERROR(Input!B251),"",IF(Input!B251="","",Input!B251))</f>
        <v/>
      </c>
      <c r="D245" t="str">
        <f>IF(ISERROR(IF(Input!C251="","",Input!C251*1)),"",IF(Input!C251="","",Input!C251*1))</f>
        <v/>
      </c>
      <c r="E245" t="str">
        <f>IF(ISERROR(IF(Input!D251="","",Input!D251)),"",IF(Input!D251="","",Input!D251))</f>
        <v/>
      </c>
      <c r="F245" t="str">
        <f>IF(Input!E251="","",IF(ISNUMBER(_xlfn.NUMBERVALUE(Input!E251)),ROUND(Input!E251,0),Input!E251))</f>
        <v/>
      </c>
      <c r="G245" s="269" t="str">
        <f>IF(ISBLANK(Input!F251),"",(Input!F251))</f>
        <v/>
      </c>
      <c r="H245" t="str">
        <f>IF(Input!G251="","",Input!G251)</f>
        <v/>
      </c>
      <c r="I245" t="str">
        <f>IF(Input!H251="","",Input!H251)</f>
        <v/>
      </c>
      <c r="J245" t="str">
        <f>IFERROR(IF(Input!I251="","",IF(VLOOKUP(Input!D251,'Measure List'!$A$2:$D$5000,4,FALSE)="Residential","",Input!I251)),"")</f>
        <v/>
      </c>
      <c r="K245" t="str">
        <f>IF(Input!J251="","",Input!J251)</f>
        <v/>
      </c>
      <c r="L245" t="str">
        <f>IF(Input!K251="","",Input!K251)</f>
        <v/>
      </c>
      <c r="M245" t="str">
        <f>IF(Input!L251="","",Input!L251)</f>
        <v/>
      </c>
      <c r="N245" s="304" t="str">
        <f>IF(Input!M251="","",Input!M251)</f>
        <v/>
      </c>
      <c r="O245" t="str">
        <f>IF(Input!N251="","",IF(_xlfn.NUMBERVALUE(Input!N251)=0,"",_xlfn.NUMBERVALUE(Input!N251)))</f>
        <v/>
      </c>
      <c r="P245" t="str">
        <f>IF(Input!O251="","",_xlfn.NUMBERVALUE(Input!O251))</f>
        <v/>
      </c>
      <c r="Q245" t="str">
        <f>IF(Input!P251="","",Input!P251)</f>
        <v/>
      </c>
      <c r="R245" t="str">
        <f>IF(Input!Q251="","",Input!Q251)</f>
        <v/>
      </c>
      <c r="S245" t="str">
        <f>IF(Input!R251="","",_xlfn.NUMBERVALUE(Input!R251))</f>
        <v/>
      </c>
      <c r="T245" t="str">
        <f>IF(Input!S251="","",Input!S251)</f>
        <v/>
      </c>
      <c r="U245" t="str">
        <f>IF(Input!T251="","",_xlfn.NUMBERVALUE(Input!T251))</f>
        <v/>
      </c>
      <c r="V245" t="str">
        <f>IF(Input!U251="","",(Input!U251))</f>
        <v/>
      </c>
      <c r="W245" t="str">
        <f>IF(Input!V251="","",_xlfn.NUMBERVALUE(Input!V251))</f>
        <v/>
      </c>
      <c r="X245" t="str">
        <f>IF(Input!W251="","",_xlfn.NUMBERVALUE(Input!W251))</f>
        <v/>
      </c>
      <c r="Y245" t="str">
        <f>IF(Input!X251="","",_xlfn.NUMBERVALUE(Input!X251))</f>
        <v/>
      </c>
      <c r="Z245" t="str">
        <f>IF(Input!Y251="","",_xlfn.NUMBERVALUE(Input!Y251))</f>
        <v/>
      </c>
    </row>
    <row r="246" spans="1:26" x14ac:dyDescent="0.25">
      <c r="A246" s="257" t="str">
        <f>IF(ISERROR(Input!A252),"",Input!A252)</f>
        <v/>
      </c>
      <c r="B246" t="str">
        <f t="shared" si="3"/>
        <v/>
      </c>
      <c r="C246" t="str">
        <f>IF(ISERROR(Input!B252),"",IF(Input!B252="","",Input!B252))</f>
        <v/>
      </c>
      <c r="D246" t="str">
        <f>IF(ISERROR(IF(Input!C252="","",Input!C252*1)),"",IF(Input!C252="","",Input!C252*1))</f>
        <v/>
      </c>
      <c r="E246" t="str">
        <f>IF(ISERROR(IF(Input!D252="","",Input!D252)),"",IF(Input!D252="","",Input!D252))</f>
        <v/>
      </c>
      <c r="F246" t="str">
        <f>IF(Input!E252="","",IF(ISNUMBER(_xlfn.NUMBERVALUE(Input!E252)),ROUND(Input!E252,0),Input!E252))</f>
        <v/>
      </c>
      <c r="G246" s="269" t="str">
        <f>IF(ISBLANK(Input!F252),"",(Input!F252))</f>
        <v/>
      </c>
      <c r="H246" t="str">
        <f>IF(Input!G252="","",Input!G252)</f>
        <v/>
      </c>
      <c r="I246" t="str">
        <f>IF(Input!H252="","",Input!H252)</f>
        <v/>
      </c>
      <c r="J246" t="str">
        <f>IFERROR(IF(Input!I252="","",IF(VLOOKUP(Input!D252,'Measure List'!$A$2:$D$5000,4,FALSE)="Residential","",Input!I252)),"")</f>
        <v/>
      </c>
      <c r="K246" t="str">
        <f>IF(Input!J252="","",Input!J252)</f>
        <v/>
      </c>
      <c r="L246" t="str">
        <f>IF(Input!K252="","",Input!K252)</f>
        <v/>
      </c>
      <c r="M246" t="str">
        <f>IF(Input!L252="","",Input!L252)</f>
        <v/>
      </c>
      <c r="N246" s="304" t="str">
        <f>IF(Input!M252="","",Input!M252)</f>
        <v/>
      </c>
      <c r="O246" t="str">
        <f>IF(Input!N252="","",IF(_xlfn.NUMBERVALUE(Input!N252)=0,"",_xlfn.NUMBERVALUE(Input!N252)))</f>
        <v/>
      </c>
      <c r="P246" t="str">
        <f>IF(Input!O252="","",_xlfn.NUMBERVALUE(Input!O252))</f>
        <v/>
      </c>
      <c r="Q246" t="str">
        <f>IF(Input!P252="","",Input!P252)</f>
        <v/>
      </c>
      <c r="R246" t="str">
        <f>IF(Input!Q252="","",Input!Q252)</f>
        <v/>
      </c>
      <c r="S246" t="str">
        <f>IF(Input!R252="","",_xlfn.NUMBERVALUE(Input!R252))</f>
        <v/>
      </c>
      <c r="T246" t="str">
        <f>IF(Input!S252="","",Input!S252)</f>
        <v/>
      </c>
      <c r="U246" t="str">
        <f>IF(Input!T252="","",_xlfn.NUMBERVALUE(Input!T252))</f>
        <v/>
      </c>
      <c r="V246" t="str">
        <f>IF(Input!U252="","",(Input!U252))</f>
        <v/>
      </c>
      <c r="W246" t="str">
        <f>IF(Input!V252="","",_xlfn.NUMBERVALUE(Input!V252))</f>
        <v/>
      </c>
      <c r="X246" t="str">
        <f>IF(Input!W252="","",_xlfn.NUMBERVALUE(Input!W252))</f>
        <v/>
      </c>
      <c r="Y246" t="str">
        <f>IF(Input!X252="","",_xlfn.NUMBERVALUE(Input!X252))</f>
        <v/>
      </c>
      <c r="Z246" t="str">
        <f>IF(Input!Y252="","",_xlfn.NUMBERVALUE(Input!Y252))</f>
        <v/>
      </c>
    </row>
    <row r="247" spans="1:26" x14ac:dyDescent="0.25">
      <c r="A247" s="257" t="str">
        <f>IF(ISERROR(Input!A253),"",Input!A253)</f>
        <v/>
      </c>
      <c r="B247" t="str">
        <f t="shared" si="3"/>
        <v/>
      </c>
      <c r="C247" t="str">
        <f>IF(ISERROR(Input!B253),"",IF(Input!B253="","",Input!B253))</f>
        <v/>
      </c>
      <c r="D247" t="str">
        <f>IF(ISERROR(IF(Input!C253="","",Input!C253*1)),"",IF(Input!C253="","",Input!C253*1))</f>
        <v/>
      </c>
      <c r="E247" t="str">
        <f>IF(ISERROR(IF(Input!D253="","",Input!D253)),"",IF(Input!D253="","",Input!D253))</f>
        <v/>
      </c>
      <c r="F247" t="str">
        <f>IF(Input!E253="","",IF(ISNUMBER(_xlfn.NUMBERVALUE(Input!E253)),ROUND(Input!E253,0),Input!E253))</f>
        <v/>
      </c>
      <c r="G247" s="269" t="str">
        <f>IF(ISBLANK(Input!F253),"",(Input!F253))</f>
        <v/>
      </c>
      <c r="H247" t="str">
        <f>IF(Input!G253="","",Input!G253)</f>
        <v/>
      </c>
      <c r="I247" t="str">
        <f>IF(Input!H253="","",Input!H253)</f>
        <v/>
      </c>
      <c r="J247" t="str">
        <f>IFERROR(IF(Input!I253="","",IF(VLOOKUP(Input!D253,'Measure List'!$A$2:$D$5000,4,FALSE)="Residential","",Input!I253)),"")</f>
        <v/>
      </c>
      <c r="K247" t="str">
        <f>IF(Input!J253="","",Input!J253)</f>
        <v/>
      </c>
      <c r="L247" t="str">
        <f>IF(Input!K253="","",Input!K253)</f>
        <v/>
      </c>
      <c r="M247" t="str">
        <f>IF(Input!L253="","",Input!L253)</f>
        <v/>
      </c>
      <c r="N247" s="304" t="str">
        <f>IF(Input!M253="","",Input!M253)</f>
        <v/>
      </c>
      <c r="O247" t="str">
        <f>IF(Input!N253="","",IF(_xlfn.NUMBERVALUE(Input!N253)=0,"",_xlfn.NUMBERVALUE(Input!N253)))</f>
        <v/>
      </c>
      <c r="P247" t="str">
        <f>IF(Input!O253="","",_xlfn.NUMBERVALUE(Input!O253))</f>
        <v/>
      </c>
      <c r="Q247" t="str">
        <f>IF(Input!P253="","",Input!P253)</f>
        <v/>
      </c>
      <c r="R247" t="str">
        <f>IF(Input!Q253="","",Input!Q253)</f>
        <v/>
      </c>
      <c r="S247" t="str">
        <f>IF(Input!R253="","",_xlfn.NUMBERVALUE(Input!R253))</f>
        <v/>
      </c>
      <c r="T247" t="str">
        <f>IF(Input!S253="","",Input!S253)</f>
        <v/>
      </c>
      <c r="U247" t="str">
        <f>IF(Input!T253="","",_xlfn.NUMBERVALUE(Input!T253))</f>
        <v/>
      </c>
      <c r="V247" t="str">
        <f>IF(Input!U253="","",(Input!U253))</f>
        <v/>
      </c>
      <c r="W247" t="str">
        <f>IF(Input!V253="","",_xlfn.NUMBERVALUE(Input!V253))</f>
        <v/>
      </c>
      <c r="X247" t="str">
        <f>IF(Input!W253="","",_xlfn.NUMBERVALUE(Input!W253))</f>
        <v/>
      </c>
      <c r="Y247" t="str">
        <f>IF(Input!X253="","",_xlfn.NUMBERVALUE(Input!X253))</f>
        <v/>
      </c>
      <c r="Z247" t="str">
        <f>IF(Input!Y253="","",_xlfn.NUMBERVALUE(Input!Y253))</f>
        <v/>
      </c>
    </row>
    <row r="248" spans="1:26" x14ac:dyDescent="0.25">
      <c r="A248" s="257" t="str">
        <f>IF(ISERROR(Input!A254),"",Input!A254)</f>
        <v/>
      </c>
      <c r="B248" t="str">
        <f t="shared" si="3"/>
        <v/>
      </c>
      <c r="C248" t="str">
        <f>IF(ISERROR(Input!B254),"",IF(Input!B254="","",Input!B254))</f>
        <v/>
      </c>
      <c r="D248" t="str">
        <f>IF(ISERROR(IF(Input!C254="","",Input!C254*1)),"",IF(Input!C254="","",Input!C254*1))</f>
        <v/>
      </c>
      <c r="E248" t="str">
        <f>IF(ISERROR(IF(Input!D254="","",Input!D254)),"",IF(Input!D254="","",Input!D254))</f>
        <v/>
      </c>
      <c r="F248" t="str">
        <f>IF(Input!E254="","",IF(ISNUMBER(_xlfn.NUMBERVALUE(Input!E254)),ROUND(Input!E254,0),Input!E254))</f>
        <v/>
      </c>
      <c r="G248" s="269" t="str">
        <f>IF(ISBLANK(Input!F254),"",(Input!F254))</f>
        <v/>
      </c>
      <c r="H248" t="str">
        <f>IF(Input!G254="","",Input!G254)</f>
        <v/>
      </c>
      <c r="I248" t="str">
        <f>IF(Input!H254="","",Input!H254)</f>
        <v/>
      </c>
      <c r="J248" t="str">
        <f>IFERROR(IF(Input!I254="","",IF(VLOOKUP(Input!D254,'Measure List'!$A$2:$D$5000,4,FALSE)="Residential","",Input!I254)),"")</f>
        <v/>
      </c>
      <c r="K248" t="str">
        <f>IF(Input!J254="","",Input!J254)</f>
        <v/>
      </c>
      <c r="L248" t="str">
        <f>IF(Input!K254="","",Input!K254)</f>
        <v/>
      </c>
      <c r="M248" t="str">
        <f>IF(Input!L254="","",Input!L254)</f>
        <v/>
      </c>
      <c r="N248" s="304" t="str">
        <f>IF(Input!M254="","",Input!M254)</f>
        <v/>
      </c>
      <c r="O248" t="str">
        <f>IF(Input!N254="","",IF(_xlfn.NUMBERVALUE(Input!N254)=0,"",_xlfn.NUMBERVALUE(Input!N254)))</f>
        <v/>
      </c>
      <c r="P248" t="str">
        <f>IF(Input!O254="","",_xlfn.NUMBERVALUE(Input!O254))</f>
        <v/>
      </c>
      <c r="Q248" t="str">
        <f>IF(Input!P254="","",Input!P254)</f>
        <v/>
      </c>
      <c r="R248" t="str">
        <f>IF(Input!Q254="","",Input!Q254)</f>
        <v/>
      </c>
      <c r="S248" t="str">
        <f>IF(Input!R254="","",_xlfn.NUMBERVALUE(Input!R254))</f>
        <v/>
      </c>
      <c r="T248" t="str">
        <f>IF(Input!S254="","",Input!S254)</f>
        <v/>
      </c>
      <c r="U248" t="str">
        <f>IF(Input!T254="","",_xlfn.NUMBERVALUE(Input!T254))</f>
        <v/>
      </c>
      <c r="V248" t="str">
        <f>IF(Input!U254="","",(Input!U254))</f>
        <v/>
      </c>
      <c r="W248" t="str">
        <f>IF(Input!V254="","",_xlfn.NUMBERVALUE(Input!V254))</f>
        <v/>
      </c>
      <c r="X248" t="str">
        <f>IF(Input!W254="","",_xlfn.NUMBERVALUE(Input!W254))</f>
        <v/>
      </c>
      <c r="Y248" t="str">
        <f>IF(Input!X254="","",_xlfn.NUMBERVALUE(Input!X254))</f>
        <v/>
      </c>
      <c r="Z248" t="str">
        <f>IF(Input!Y254="","",_xlfn.NUMBERVALUE(Input!Y254))</f>
        <v/>
      </c>
    </row>
    <row r="249" spans="1:26" x14ac:dyDescent="0.25">
      <c r="A249" s="257" t="str">
        <f>IF(ISERROR(Input!A255),"",Input!A255)</f>
        <v/>
      </c>
      <c r="B249" t="str">
        <f t="shared" si="3"/>
        <v/>
      </c>
      <c r="C249" t="str">
        <f>IF(ISERROR(Input!B255),"",IF(Input!B255="","",Input!B255))</f>
        <v/>
      </c>
      <c r="D249" t="str">
        <f>IF(ISERROR(IF(Input!C255="","",Input!C255*1)),"",IF(Input!C255="","",Input!C255*1))</f>
        <v/>
      </c>
      <c r="E249" t="str">
        <f>IF(ISERROR(IF(Input!D255="","",Input!D255)),"",IF(Input!D255="","",Input!D255))</f>
        <v/>
      </c>
      <c r="F249" t="str">
        <f>IF(Input!E255="","",IF(ISNUMBER(_xlfn.NUMBERVALUE(Input!E255)),ROUND(Input!E255,0),Input!E255))</f>
        <v/>
      </c>
      <c r="G249" s="269" t="str">
        <f>IF(ISBLANK(Input!F255),"",(Input!F255))</f>
        <v/>
      </c>
      <c r="H249" t="str">
        <f>IF(Input!G255="","",Input!G255)</f>
        <v/>
      </c>
      <c r="I249" t="str">
        <f>IF(Input!H255="","",Input!H255)</f>
        <v/>
      </c>
      <c r="J249" t="str">
        <f>IFERROR(IF(Input!I255="","",IF(VLOOKUP(Input!D255,'Measure List'!$A$2:$D$5000,4,FALSE)="Residential","",Input!I255)),"")</f>
        <v/>
      </c>
      <c r="K249" t="str">
        <f>IF(Input!J255="","",Input!J255)</f>
        <v/>
      </c>
      <c r="L249" t="str">
        <f>IF(Input!K255="","",Input!K255)</f>
        <v/>
      </c>
      <c r="M249" t="str">
        <f>IF(Input!L255="","",Input!L255)</f>
        <v/>
      </c>
      <c r="N249" s="304" t="str">
        <f>IF(Input!M255="","",Input!M255)</f>
        <v/>
      </c>
      <c r="O249" t="str">
        <f>IF(Input!N255="","",IF(_xlfn.NUMBERVALUE(Input!N255)=0,"",_xlfn.NUMBERVALUE(Input!N255)))</f>
        <v/>
      </c>
      <c r="P249" t="str">
        <f>IF(Input!O255="","",_xlfn.NUMBERVALUE(Input!O255))</f>
        <v/>
      </c>
      <c r="Q249" t="str">
        <f>IF(Input!P255="","",Input!P255)</f>
        <v/>
      </c>
      <c r="R249" t="str">
        <f>IF(Input!Q255="","",Input!Q255)</f>
        <v/>
      </c>
      <c r="S249" t="str">
        <f>IF(Input!R255="","",_xlfn.NUMBERVALUE(Input!R255))</f>
        <v/>
      </c>
      <c r="T249" t="str">
        <f>IF(Input!S255="","",Input!S255)</f>
        <v/>
      </c>
      <c r="U249" t="str">
        <f>IF(Input!T255="","",_xlfn.NUMBERVALUE(Input!T255))</f>
        <v/>
      </c>
      <c r="V249" t="str">
        <f>IF(Input!U255="","",(Input!U255))</f>
        <v/>
      </c>
      <c r="W249" t="str">
        <f>IF(Input!V255="","",_xlfn.NUMBERVALUE(Input!V255))</f>
        <v/>
      </c>
      <c r="X249" t="str">
        <f>IF(Input!W255="","",_xlfn.NUMBERVALUE(Input!W255))</f>
        <v/>
      </c>
      <c r="Y249" t="str">
        <f>IF(Input!X255="","",_xlfn.NUMBERVALUE(Input!X255))</f>
        <v/>
      </c>
      <c r="Z249" t="str">
        <f>IF(Input!Y255="","",_xlfn.NUMBERVALUE(Input!Y255))</f>
        <v/>
      </c>
    </row>
    <row r="250" spans="1:26" x14ac:dyDescent="0.25">
      <c r="A250" s="257" t="str">
        <f>IF(ISERROR(Input!A256),"",Input!A256)</f>
        <v/>
      </c>
      <c r="B250" t="str">
        <f t="shared" si="3"/>
        <v/>
      </c>
      <c r="C250" t="str">
        <f>IF(ISERROR(Input!B256),"",IF(Input!B256="","",Input!B256))</f>
        <v/>
      </c>
      <c r="D250" t="str">
        <f>IF(ISERROR(IF(Input!C256="","",Input!C256*1)),"",IF(Input!C256="","",Input!C256*1))</f>
        <v/>
      </c>
      <c r="E250" t="str">
        <f>IF(ISERROR(IF(Input!D256="","",Input!D256)),"",IF(Input!D256="","",Input!D256))</f>
        <v/>
      </c>
      <c r="F250" t="str">
        <f>IF(Input!E256="","",IF(ISNUMBER(_xlfn.NUMBERVALUE(Input!E256)),ROUND(Input!E256,0),Input!E256))</f>
        <v/>
      </c>
      <c r="G250" s="269" t="str">
        <f>IF(ISBLANK(Input!F256),"",(Input!F256))</f>
        <v/>
      </c>
      <c r="H250" t="str">
        <f>IF(Input!G256="","",Input!G256)</f>
        <v/>
      </c>
      <c r="I250" t="str">
        <f>IF(Input!H256="","",Input!H256)</f>
        <v/>
      </c>
      <c r="J250" t="str">
        <f>IFERROR(IF(Input!I256="","",IF(VLOOKUP(Input!D256,'Measure List'!$A$2:$D$5000,4,FALSE)="Residential","",Input!I256)),"")</f>
        <v/>
      </c>
      <c r="K250" t="str">
        <f>IF(Input!J256="","",Input!J256)</f>
        <v/>
      </c>
      <c r="L250" t="str">
        <f>IF(Input!K256="","",Input!K256)</f>
        <v/>
      </c>
      <c r="M250" t="str">
        <f>IF(Input!L256="","",Input!L256)</f>
        <v/>
      </c>
      <c r="N250" s="304" t="str">
        <f>IF(Input!M256="","",Input!M256)</f>
        <v/>
      </c>
      <c r="O250" t="str">
        <f>IF(Input!N256="","",IF(_xlfn.NUMBERVALUE(Input!N256)=0,"",_xlfn.NUMBERVALUE(Input!N256)))</f>
        <v/>
      </c>
      <c r="P250" t="str">
        <f>IF(Input!O256="","",_xlfn.NUMBERVALUE(Input!O256))</f>
        <v/>
      </c>
      <c r="Q250" t="str">
        <f>IF(Input!P256="","",Input!P256)</f>
        <v/>
      </c>
      <c r="R250" t="str">
        <f>IF(Input!Q256="","",Input!Q256)</f>
        <v/>
      </c>
      <c r="S250" t="str">
        <f>IF(Input!R256="","",_xlfn.NUMBERVALUE(Input!R256))</f>
        <v/>
      </c>
      <c r="T250" t="str">
        <f>IF(Input!S256="","",Input!S256)</f>
        <v/>
      </c>
      <c r="U250" t="str">
        <f>IF(Input!T256="","",_xlfn.NUMBERVALUE(Input!T256))</f>
        <v/>
      </c>
      <c r="V250" t="str">
        <f>IF(Input!U256="","",(Input!U256))</f>
        <v/>
      </c>
      <c r="W250" t="str">
        <f>IF(Input!V256="","",_xlfn.NUMBERVALUE(Input!V256))</f>
        <v/>
      </c>
      <c r="X250" t="str">
        <f>IF(Input!W256="","",_xlfn.NUMBERVALUE(Input!W256))</f>
        <v/>
      </c>
      <c r="Y250" t="str">
        <f>IF(Input!X256="","",_xlfn.NUMBERVALUE(Input!X256))</f>
        <v/>
      </c>
      <c r="Z250" t="str">
        <f>IF(Input!Y256="","",_xlfn.NUMBERVALUE(Input!Y256))</f>
        <v/>
      </c>
    </row>
    <row r="251" spans="1:26" x14ac:dyDescent="0.25">
      <c r="A251" s="257" t="str">
        <f>IF(ISERROR(Input!A257),"",Input!A257)</f>
        <v/>
      </c>
      <c r="B251" t="str">
        <f t="shared" si="3"/>
        <v/>
      </c>
      <c r="C251" t="str">
        <f>IF(ISERROR(Input!B257),"",IF(Input!B257="","",Input!B257))</f>
        <v/>
      </c>
      <c r="D251" t="str">
        <f>IF(ISERROR(IF(Input!C257="","",Input!C257*1)),"",IF(Input!C257="","",Input!C257*1))</f>
        <v/>
      </c>
      <c r="E251" t="str">
        <f>IF(ISERROR(IF(Input!D257="","",Input!D257)),"",IF(Input!D257="","",Input!D257))</f>
        <v/>
      </c>
      <c r="F251" t="str">
        <f>IF(Input!E257="","",IF(ISNUMBER(_xlfn.NUMBERVALUE(Input!E257)),ROUND(Input!E257,0),Input!E257))</f>
        <v/>
      </c>
      <c r="G251" s="269" t="str">
        <f>IF(ISBLANK(Input!F257),"",(Input!F257))</f>
        <v/>
      </c>
      <c r="H251" t="str">
        <f>IF(Input!G257="","",Input!G257)</f>
        <v/>
      </c>
      <c r="I251" t="str">
        <f>IF(Input!H257="","",Input!H257)</f>
        <v/>
      </c>
      <c r="J251" t="str">
        <f>IFERROR(IF(Input!I257="","",IF(VLOOKUP(Input!D257,'Measure List'!$A$2:$D$5000,4,FALSE)="Residential","",Input!I257)),"")</f>
        <v/>
      </c>
      <c r="K251" t="str">
        <f>IF(Input!J257="","",Input!J257)</f>
        <v/>
      </c>
      <c r="L251" t="str">
        <f>IF(Input!K257="","",Input!K257)</f>
        <v/>
      </c>
      <c r="M251" t="str">
        <f>IF(Input!L257="","",Input!L257)</f>
        <v/>
      </c>
      <c r="N251" s="304" t="str">
        <f>IF(Input!M257="","",Input!M257)</f>
        <v/>
      </c>
      <c r="O251" t="str">
        <f>IF(Input!N257="","",IF(_xlfn.NUMBERVALUE(Input!N257)=0,"",_xlfn.NUMBERVALUE(Input!N257)))</f>
        <v/>
      </c>
      <c r="P251" t="str">
        <f>IF(Input!O257="","",_xlfn.NUMBERVALUE(Input!O257))</f>
        <v/>
      </c>
      <c r="Q251" t="str">
        <f>IF(Input!P257="","",Input!P257)</f>
        <v/>
      </c>
      <c r="R251" t="str">
        <f>IF(Input!Q257="","",Input!Q257)</f>
        <v/>
      </c>
      <c r="S251" t="str">
        <f>IF(Input!R257="","",_xlfn.NUMBERVALUE(Input!R257))</f>
        <v/>
      </c>
      <c r="T251" t="str">
        <f>IF(Input!S257="","",Input!S257)</f>
        <v/>
      </c>
      <c r="U251" t="str">
        <f>IF(Input!T257="","",_xlfn.NUMBERVALUE(Input!T257))</f>
        <v/>
      </c>
      <c r="V251" t="str">
        <f>IF(Input!U257="","",(Input!U257))</f>
        <v/>
      </c>
      <c r="W251" t="str">
        <f>IF(Input!V257="","",_xlfn.NUMBERVALUE(Input!V257))</f>
        <v/>
      </c>
      <c r="X251" t="str">
        <f>IF(Input!W257="","",_xlfn.NUMBERVALUE(Input!W257))</f>
        <v/>
      </c>
      <c r="Y251" t="str">
        <f>IF(Input!X257="","",_xlfn.NUMBERVALUE(Input!X257))</f>
        <v/>
      </c>
      <c r="Z251" t="str">
        <f>IF(Input!Y257="","",_xlfn.NUMBERVALUE(Input!Y257))</f>
        <v/>
      </c>
    </row>
    <row r="252" spans="1:26" x14ac:dyDescent="0.25">
      <c r="A252" s="257" t="str">
        <f>IF(ISERROR(Input!A258),"",Input!A258)</f>
        <v/>
      </c>
      <c r="B252" t="str">
        <f t="shared" si="3"/>
        <v/>
      </c>
      <c r="C252" t="str">
        <f>IF(ISERROR(Input!B258),"",IF(Input!B258="","",Input!B258))</f>
        <v/>
      </c>
      <c r="D252" t="str">
        <f>IF(ISERROR(IF(Input!C258="","",Input!C258*1)),"",IF(Input!C258="","",Input!C258*1))</f>
        <v/>
      </c>
      <c r="E252" t="str">
        <f>IF(ISERROR(IF(Input!D258="","",Input!D258)),"",IF(Input!D258="","",Input!D258))</f>
        <v/>
      </c>
      <c r="F252" t="str">
        <f>IF(Input!E258="","",IF(ISNUMBER(_xlfn.NUMBERVALUE(Input!E258)),ROUND(Input!E258,0),Input!E258))</f>
        <v/>
      </c>
      <c r="G252" s="269" t="str">
        <f>IF(ISBLANK(Input!F258),"",(Input!F258))</f>
        <v/>
      </c>
      <c r="H252" t="str">
        <f>IF(Input!G258="","",Input!G258)</f>
        <v/>
      </c>
      <c r="I252" t="str">
        <f>IF(Input!H258="","",Input!H258)</f>
        <v/>
      </c>
      <c r="J252" t="str">
        <f>IFERROR(IF(Input!I258="","",IF(VLOOKUP(Input!D258,'Measure List'!$A$2:$D$5000,4,FALSE)="Residential","",Input!I258)),"")</f>
        <v/>
      </c>
      <c r="K252" t="str">
        <f>IF(Input!J258="","",Input!J258)</f>
        <v/>
      </c>
      <c r="L252" t="str">
        <f>IF(Input!K258="","",Input!K258)</f>
        <v/>
      </c>
      <c r="M252" t="str">
        <f>IF(Input!L258="","",Input!L258)</f>
        <v/>
      </c>
      <c r="N252" s="304" t="str">
        <f>IF(Input!M258="","",Input!M258)</f>
        <v/>
      </c>
      <c r="O252" t="str">
        <f>IF(Input!N258="","",IF(_xlfn.NUMBERVALUE(Input!N258)=0,"",_xlfn.NUMBERVALUE(Input!N258)))</f>
        <v/>
      </c>
      <c r="P252" t="str">
        <f>IF(Input!O258="","",_xlfn.NUMBERVALUE(Input!O258))</f>
        <v/>
      </c>
      <c r="Q252" t="str">
        <f>IF(Input!P258="","",Input!P258)</f>
        <v/>
      </c>
      <c r="R252" t="str">
        <f>IF(Input!Q258="","",Input!Q258)</f>
        <v/>
      </c>
      <c r="S252" t="str">
        <f>IF(Input!R258="","",_xlfn.NUMBERVALUE(Input!R258))</f>
        <v/>
      </c>
      <c r="T252" t="str">
        <f>IF(Input!S258="","",Input!S258)</f>
        <v/>
      </c>
      <c r="U252" t="str">
        <f>IF(Input!T258="","",_xlfn.NUMBERVALUE(Input!T258))</f>
        <v/>
      </c>
      <c r="V252" t="str">
        <f>IF(Input!U258="","",(Input!U258))</f>
        <v/>
      </c>
      <c r="W252" t="str">
        <f>IF(Input!V258="","",_xlfn.NUMBERVALUE(Input!V258))</f>
        <v/>
      </c>
      <c r="X252" t="str">
        <f>IF(Input!W258="","",_xlfn.NUMBERVALUE(Input!W258))</f>
        <v/>
      </c>
      <c r="Y252" t="str">
        <f>IF(Input!X258="","",_xlfn.NUMBERVALUE(Input!X258))</f>
        <v/>
      </c>
      <c r="Z252" t="str">
        <f>IF(Input!Y258="","",_xlfn.NUMBERVALUE(Input!Y258))</f>
        <v/>
      </c>
    </row>
    <row r="253" spans="1:26" x14ac:dyDescent="0.25">
      <c r="A253" s="257" t="str">
        <f>IF(ISERROR(Input!A259),"",Input!A259)</f>
        <v/>
      </c>
      <c r="B253" t="str">
        <f t="shared" si="3"/>
        <v/>
      </c>
      <c r="C253" t="str">
        <f>IF(ISERROR(Input!B259),"",IF(Input!B259="","",Input!B259))</f>
        <v/>
      </c>
      <c r="D253" t="str">
        <f>IF(ISERROR(IF(Input!C259="","",Input!C259*1)),"",IF(Input!C259="","",Input!C259*1))</f>
        <v/>
      </c>
      <c r="E253" t="str">
        <f>IF(ISERROR(IF(Input!D259="","",Input!D259)),"",IF(Input!D259="","",Input!D259))</f>
        <v/>
      </c>
      <c r="F253" t="str">
        <f>IF(Input!E259="","",IF(ISNUMBER(_xlfn.NUMBERVALUE(Input!E259)),ROUND(Input!E259,0),Input!E259))</f>
        <v/>
      </c>
      <c r="G253" s="269" t="str">
        <f>IF(ISBLANK(Input!F259),"",(Input!F259))</f>
        <v/>
      </c>
      <c r="H253" t="str">
        <f>IF(Input!G259="","",Input!G259)</f>
        <v/>
      </c>
      <c r="I253" t="str">
        <f>IF(Input!H259="","",Input!H259)</f>
        <v/>
      </c>
      <c r="J253" t="str">
        <f>IFERROR(IF(Input!I259="","",IF(VLOOKUP(Input!D259,'Measure List'!$A$2:$D$5000,4,FALSE)="Residential","",Input!I259)),"")</f>
        <v/>
      </c>
      <c r="K253" t="str">
        <f>IF(Input!J259="","",Input!J259)</f>
        <v/>
      </c>
      <c r="L253" t="str">
        <f>IF(Input!K259="","",Input!K259)</f>
        <v/>
      </c>
      <c r="M253" t="str">
        <f>IF(Input!L259="","",Input!L259)</f>
        <v/>
      </c>
      <c r="N253" s="304" t="str">
        <f>IF(Input!M259="","",Input!M259)</f>
        <v/>
      </c>
      <c r="O253" t="str">
        <f>IF(Input!N259="","",IF(_xlfn.NUMBERVALUE(Input!N259)=0,"",_xlfn.NUMBERVALUE(Input!N259)))</f>
        <v/>
      </c>
      <c r="P253" t="str">
        <f>IF(Input!O259="","",_xlfn.NUMBERVALUE(Input!O259))</f>
        <v/>
      </c>
      <c r="Q253" t="str">
        <f>IF(Input!P259="","",Input!P259)</f>
        <v/>
      </c>
      <c r="R253" t="str">
        <f>IF(Input!Q259="","",Input!Q259)</f>
        <v/>
      </c>
      <c r="S253" t="str">
        <f>IF(Input!R259="","",_xlfn.NUMBERVALUE(Input!R259))</f>
        <v/>
      </c>
      <c r="T253" t="str">
        <f>IF(Input!S259="","",Input!S259)</f>
        <v/>
      </c>
      <c r="U253" t="str">
        <f>IF(Input!T259="","",_xlfn.NUMBERVALUE(Input!T259))</f>
        <v/>
      </c>
      <c r="V253" t="str">
        <f>IF(Input!U259="","",(Input!U259))</f>
        <v/>
      </c>
      <c r="W253" t="str">
        <f>IF(Input!V259="","",_xlfn.NUMBERVALUE(Input!V259))</f>
        <v/>
      </c>
      <c r="X253" t="str">
        <f>IF(Input!W259="","",_xlfn.NUMBERVALUE(Input!W259))</f>
        <v/>
      </c>
      <c r="Y253" t="str">
        <f>IF(Input!X259="","",_xlfn.NUMBERVALUE(Input!X259))</f>
        <v/>
      </c>
      <c r="Z253" t="str">
        <f>IF(Input!Y259="","",_xlfn.NUMBERVALUE(Input!Y259))</f>
        <v/>
      </c>
    </row>
    <row r="254" spans="1:26" x14ac:dyDescent="0.25">
      <c r="A254" s="257" t="str">
        <f>IF(ISERROR(Input!A260),"",Input!A260)</f>
        <v/>
      </c>
      <c r="B254" t="str">
        <f t="shared" si="3"/>
        <v/>
      </c>
      <c r="C254" t="str">
        <f>IF(ISERROR(Input!B260),"",IF(Input!B260="","",Input!B260))</f>
        <v/>
      </c>
      <c r="D254" t="str">
        <f>IF(ISERROR(IF(Input!C260="","",Input!C260*1)),"",IF(Input!C260="","",Input!C260*1))</f>
        <v/>
      </c>
      <c r="E254" t="str">
        <f>IF(ISERROR(IF(Input!D260="","",Input!D260)),"",IF(Input!D260="","",Input!D260))</f>
        <v/>
      </c>
      <c r="F254" t="str">
        <f>IF(Input!E260="","",IF(ISNUMBER(_xlfn.NUMBERVALUE(Input!E260)),ROUND(Input!E260,0),Input!E260))</f>
        <v/>
      </c>
      <c r="G254" s="269" t="str">
        <f>IF(ISBLANK(Input!F260),"",(Input!F260))</f>
        <v/>
      </c>
      <c r="H254" t="str">
        <f>IF(Input!G260="","",Input!G260)</f>
        <v/>
      </c>
      <c r="I254" t="str">
        <f>IF(Input!H260="","",Input!H260)</f>
        <v/>
      </c>
      <c r="J254" t="str">
        <f>IFERROR(IF(Input!I260="","",IF(VLOOKUP(Input!D260,'Measure List'!$A$2:$D$5000,4,FALSE)="Residential","",Input!I260)),"")</f>
        <v/>
      </c>
      <c r="K254" t="str">
        <f>IF(Input!J260="","",Input!J260)</f>
        <v/>
      </c>
      <c r="L254" t="str">
        <f>IF(Input!K260="","",Input!K260)</f>
        <v/>
      </c>
      <c r="M254" t="str">
        <f>IF(Input!L260="","",Input!L260)</f>
        <v/>
      </c>
      <c r="N254" s="304" t="str">
        <f>IF(Input!M260="","",Input!M260)</f>
        <v/>
      </c>
      <c r="O254" t="str">
        <f>IF(Input!N260="","",IF(_xlfn.NUMBERVALUE(Input!N260)=0,"",_xlfn.NUMBERVALUE(Input!N260)))</f>
        <v/>
      </c>
      <c r="P254" t="str">
        <f>IF(Input!O260="","",_xlfn.NUMBERVALUE(Input!O260))</f>
        <v/>
      </c>
      <c r="Q254" t="str">
        <f>IF(Input!P260="","",Input!P260)</f>
        <v/>
      </c>
      <c r="R254" t="str">
        <f>IF(Input!Q260="","",Input!Q260)</f>
        <v/>
      </c>
      <c r="S254" t="str">
        <f>IF(Input!R260="","",_xlfn.NUMBERVALUE(Input!R260))</f>
        <v/>
      </c>
      <c r="T254" t="str">
        <f>IF(Input!S260="","",Input!S260)</f>
        <v/>
      </c>
      <c r="U254" t="str">
        <f>IF(Input!T260="","",_xlfn.NUMBERVALUE(Input!T260))</f>
        <v/>
      </c>
      <c r="V254" t="str">
        <f>IF(Input!U260="","",(Input!U260))</f>
        <v/>
      </c>
      <c r="W254" t="str">
        <f>IF(Input!V260="","",_xlfn.NUMBERVALUE(Input!V260))</f>
        <v/>
      </c>
      <c r="X254" t="str">
        <f>IF(Input!W260="","",_xlfn.NUMBERVALUE(Input!W260))</f>
        <v/>
      </c>
      <c r="Y254" t="str">
        <f>IF(Input!X260="","",_xlfn.NUMBERVALUE(Input!X260))</f>
        <v/>
      </c>
      <c r="Z254" t="str">
        <f>IF(Input!Y260="","",_xlfn.NUMBERVALUE(Input!Y260))</f>
        <v/>
      </c>
    </row>
    <row r="255" spans="1:26" x14ac:dyDescent="0.25">
      <c r="A255" s="257" t="str">
        <f>IF(ISERROR(Input!A261),"",Input!A261)</f>
        <v/>
      </c>
      <c r="B255" t="str">
        <f t="shared" si="3"/>
        <v/>
      </c>
      <c r="C255" t="str">
        <f>IF(ISERROR(Input!B261),"",IF(Input!B261="","",Input!B261))</f>
        <v/>
      </c>
      <c r="D255" t="str">
        <f>IF(ISERROR(IF(Input!C261="","",Input!C261*1)),"",IF(Input!C261="","",Input!C261*1))</f>
        <v/>
      </c>
      <c r="E255" t="str">
        <f>IF(ISERROR(IF(Input!D261="","",Input!D261)),"",IF(Input!D261="","",Input!D261))</f>
        <v/>
      </c>
      <c r="F255" t="str">
        <f>IF(Input!E261="","",IF(ISNUMBER(_xlfn.NUMBERVALUE(Input!E261)),ROUND(Input!E261,0),Input!E261))</f>
        <v/>
      </c>
      <c r="G255" s="269" t="str">
        <f>IF(ISBLANK(Input!F261),"",(Input!F261))</f>
        <v/>
      </c>
      <c r="H255" t="str">
        <f>IF(Input!G261="","",Input!G261)</f>
        <v/>
      </c>
      <c r="I255" t="str">
        <f>IF(Input!H261="","",Input!H261)</f>
        <v/>
      </c>
      <c r="J255" t="str">
        <f>IFERROR(IF(Input!I261="","",IF(VLOOKUP(Input!D261,'Measure List'!$A$2:$D$5000,4,FALSE)="Residential","",Input!I261)),"")</f>
        <v/>
      </c>
      <c r="K255" t="str">
        <f>IF(Input!J261="","",Input!J261)</f>
        <v/>
      </c>
      <c r="L255" t="str">
        <f>IF(Input!K261="","",Input!K261)</f>
        <v/>
      </c>
      <c r="M255" t="str">
        <f>IF(Input!L261="","",Input!L261)</f>
        <v/>
      </c>
      <c r="N255" s="304" t="str">
        <f>IF(Input!M261="","",Input!M261)</f>
        <v/>
      </c>
      <c r="O255" t="str">
        <f>IF(Input!N261="","",IF(_xlfn.NUMBERVALUE(Input!N261)=0,"",_xlfn.NUMBERVALUE(Input!N261)))</f>
        <v/>
      </c>
      <c r="P255" t="str">
        <f>IF(Input!O261="","",_xlfn.NUMBERVALUE(Input!O261))</f>
        <v/>
      </c>
      <c r="Q255" t="str">
        <f>IF(Input!P261="","",Input!P261)</f>
        <v/>
      </c>
      <c r="R255" t="str">
        <f>IF(Input!Q261="","",Input!Q261)</f>
        <v/>
      </c>
      <c r="S255" t="str">
        <f>IF(Input!R261="","",_xlfn.NUMBERVALUE(Input!R261))</f>
        <v/>
      </c>
      <c r="T255" t="str">
        <f>IF(Input!S261="","",Input!S261)</f>
        <v/>
      </c>
      <c r="U255" t="str">
        <f>IF(Input!T261="","",_xlfn.NUMBERVALUE(Input!T261))</f>
        <v/>
      </c>
      <c r="V255" t="str">
        <f>IF(Input!U261="","",(Input!U261))</f>
        <v/>
      </c>
      <c r="W255" t="str">
        <f>IF(Input!V261="","",_xlfn.NUMBERVALUE(Input!V261))</f>
        <v/>
      </c>
      <c r="X255" t="str">
        <f>IF(Input!W261="","",_xlfn.NUMBERVALUE(Input!W261))</f>
        <v/>
      </c>
      <c r="Y255" t="str">
        <f>IF(Input!X261="","",_xlfn.NUMBERVALUE(Input!X261))</f>
        <v/>
      </c>
      <c r="Z255" t="str">
        <f>IF(Input!Y261="","",_xlfn.NUMBERVALUE(Input!Y261))</f>
        <v/>
      </c>
    </row>
    <row r="256" spans="1:26" x14ac:dyDescent="0.25">
      <c r="A256" s="257" t="str">
        <f>IF(ISERROR(Input!A262),"",Input!A262)</f>
        <v/>
      </c>
      <c r="B256" t="str">
        <f t="shared" si="3"/>
        <v/>
      </c>
      <c r="C256" t="str">
        <f>IF(ISERROR(Input!B262),"",IF(Input!B262="","",Input!B262))</f>
        <v/>
      </c>
      <c r="D256" t="str">
        <f>IF(ISERROR(IF(Input!C262="","",Input!C262*1)),"",IF(Input!C262="","",Input!C262*1))</f>
        <v/>
      </c>
      <c r="E256" t="str">
        <f>IF(ISERROR(IF(Input!D262="","",Input!D262)),"",IF(Input!D262="","",Input!D262))</f>
        <v/>
      </c>
      <c r="F256" t="str">
        <f>IF(Input!E262="","",IF(ISNUMBER(_xlfn.NUMBERVALUE(Input!E262)),ROUND(Input!E262,0),Input!E262))</f>
        <v/>
      </c>
      <c r="G256" s="269" t="str">
        <f>IF(ISBLANK(Input!F262),"",(Input!F262))</f>
        <v/>
      </c>
      <c r="H256" t="str">
        <f>IF(Input!G262="","",Input!G262)</f>
        <v/>
      </c>
      <c r="I256" t="str">
        <f>IF(Input!H262="","",Input!H262)</f>
        <v/>
      </c>
      <c r="J256" t="str">
        <f>IFERROR(IF(Input!I262="","",IF(VLOOKUP(Input!D262,'Measure List'!$A$2:$D$5000,4,FALSE)="Residential","",Input!I262)),"")</f>
        <v/>
      </c>
      <c r="K256" t="str">
        <f>IF(Input!J262="","",Input!J262)</f>
        <v/>
      </c>
      <c r="L256" t="str">
        <f>IF(Input!K262="","",Input!K262)</f>
        <v/>
      </c>
      <c r="M256" t="str">
        <f>IF(Input!L262="","",Input!L262)</f>
        <v/>
      </c>
      <c r="N256" s="304" t="str">
        <f>IF(Input!M262="","",Input!M262)</f>
        <v/>
      </c>
      <c r="O256" t="str">
        <f>IF(Input!N262="","",IF(_xlfn.NUMBERVALUE(Input!N262)=0,"",_xlfn.NUMBERVALUE(Input!N262)))</f>
        <v/>
      </c>
      <c r="P256" t="str">
        <f>IF(Input!O262="","",_xlfn.NUMBERVALUE(Input!O262))</f>
        <v/>
      </c>
      <c r="Q256" t="str">
        <f>IF(Input!P262="","",Input!P262)</f>
        <v/>
      </c>
      <c r="R256" t="str">
        <f>IF(Input!Q262="","",Input!Q262)</f>
        <v/>
      </c>
      <c r="S256" t="str">
        <f>IF(Input!R262="","",_xlfn.NUMBERVALUE(Input!R262))</f>
        <v/>
      </c>
      <c r="T256" t="str">
        <f>IF(Input!S262="","",Input!S262)</f>
        <v/>
      </c>
      <c r="U256" t="str">
        <f>IF(Input!T262="","",_xlfn.NUMBERVALUE(Input!T262))</f>
        <v/>
      </c>
      <c r="V256" t="str">
        <f>IF(Input!U262="","",(Input!U262))</f>
        <v/>
      </c>
      <c r="W256" t="str">
        <f>IF(Input!V262="","",_xlfn.NUMBERVALUE(Input!V262))</f>
        <v/>
      </c>
      <c r="X256" t="str">
        <f>IF(Input!W262="","",_xlfn.NUMBERVALUE(Input!W262))</f>
        <v/>
      </c>
      <c r="Y256" t="str">
        <f>IF(Input!X262="","",_xlfn.NUMBERVALUE(Input!X262))</f>
        <v/>
      </c>
      <c r="Z256" t="str">
        <f>IF(Input!Y262="","",_xlfn.NUMBERVALUE(Input!Y262))</f>
        <v/>
      </c>
    </row>
    <row r="257" spans="1:26" x14ac:dyDescent="0.25">
      <c r="A257" s="257" t="str">
        <f>IF(ISERROR(Input!A263),"",Input!A263)</f>
        <v/>
      </c>
      <c r="B257" t="str">
        <f t="shared" si="3"/>
        <v/>
      </c>
      <c r="C257" t="str">
        <f>IF(ISERROR(Input!B263),"",IF(Input!B263="","",Input!B263))</f>
        <v/>
      </c>
      <c r="D257" t="str">
        <f>IF(ISERROR(IF(Input!C263="","",Input!C263*1)),"",IF(Input!C263="","",Input!C263*1))</f>
        <v/>
      </c>
      <c r="E257" t="str">
        <f>IF(ISERROR(IF(Input!D263="","",Input!D263)),"",IF(Input!D263="","",Input!D263))</f>
        <v/>
      </c>
      <c r="F257" t="str">
        <f>IF(Input!E263="","",IF(ISNUMBER(_xlfn.NUMBERVALUE(Input!E263)),ROUND(Input!E263,0),Input!E263))</f>
        <v/>
      </c>
      <c r="G257" s="269" t="str">
        <f>IF(ISBLANK(Input!F263),"",(Input!F263))</f>
        <v/>
      </c>
      <c r="H257" t="str">
        <f>IF(Input!G263="","",Input!G263)</f>
        <v/>
      </c>
      <c r="I257" t="str">
        <f>IF(Input!H263="","",Input!H263)</f>
        <v/>
      </c>
      <c r="J257" t="str">
        <f>IFERROR(IF(Input!I263="","",IF(VLOOKUP(Input!D263,'Measure List'!$A$2:$D$5000,4,FALSE)="Residential","",Input!I263)),"")</f>
        <v/>
      </c>
      <c r="K257" t="str">
        <f>IF(Input!J263="","",Input!J263)</f>
        <v/>
      </c>
      <c r="L257" t="str">
        <f>IF(Input!K263="","",Input!K263)</f>
        <v/>
      </c>
      <c r="M257" t="str">
        <f>IF(Input!L263="","",Input!L263)</f>
        <v/>
      </c>
      <c r="N257" s="304" t="str">
        <f>IF(Input!M263="","",Input!M263)</f>
        <v/>
      </c>
      <c r="O257" t="str">
        <f>IF(Input!N263="","",IF(_xlfn.NUMBERVALUE(Input!N263)=0,"",_xlfn.NUMBERVALUE(Input!N263)))</f>
        <v/>
      </c>
      <c r="P257" t="str">
        <f>IF(Input!O263="","",_xlfn.NUMBERVALUE(Input!O263))</f>
        <v/>
      </c>
      <c r="Q257" t="str">
        <f>IF(Input!P263="","",Input!P263)</f>
        <v/>
      </c>
      <c r="R257" t="str">
        <f>IF(Input!Q263="","",Input!Q263)</f>
        <v/>
      </c>
      <c r="S257" t="str">
        <f>IF(Input!R263="","",_xlfn.NUMBERVALUE(Input!R263))</f>
        <v/>
      </c>
      <c r="T257" t="str">
        <f>IF(Input!S263="","",Input!S263)</f>
        <v/>
      </c>
      <c r="U257" t="str">
        <f>IF(Input!T263="","",_xlfn.NUMBERVALUE(Input!T263))</f>
        <v/>
      </c>
      <c r="V257" t="str">
        <f>IF(Input!U263="","",(Input!U263))</f>
        <v/>
      </c>
      <c r="W257" t="str">
        <f>IF(Input!V263="","",_xlfn.NUMBERVALUE(Input!V263))</f>
        <v/>
      </c>
      <c r="X257" t="str">
        <f>IF(Input!W263="","",_xlfn.NUMBERVALUE(Input!W263))</f>
        <v/>
      </c>
      <c r="Y257" t="str">
        <f>IF(Input!X263="","",_xlfn.NUMBERVALUE(Input!X263))</f>
        <v/>
      </c>
      <c r="Z257" t="str">
        <f>IF(Input!Y263="","",_xlfn.NUMBERVALUE(Input!Y263))</f>
        <v/>
      </c>
    </row>
    <row r="258" spans="1:26" x14ac:dyDescent="0.25">
      <c r="A258" s="257" t="str">
        <f>IF(ISERROR(Input!A264),"",Input!A264)</f>
        <v/>
      </c>
      <c r="B258" t="str">
        <f t="shared" si="3"/>
        <v/>
      </c>
      <c r="C258" t="str">
        <f>IF(ISERROR(Input!B264),"",IF(Input!B264="","",Input!B264))</f>
        <v/>
      </c>
      <c r="D258" t="str">
        <f>IF(ISERROR(IF(Input!C264="","",Input!C264*1)),"",IF(Input!C264="","",Input!C264*1))</f>
        <v/>
      </c>
      <c r="E258" t="str">
        <f>IF(ISERROR(IF(Input!D264="","",Input!D264)),"",IF(Input!D264="","",Input!D264))</f>
        <v/>
      </c>
      <c r="F258" t="str">
        <f>IF(Input!E264="","",IF(ISNUMBER(_xlfn.NUMBERVALUE(Input!E264)),ROUND(Input!E264,0),Input!E264))</f>
        <v/>
      </c>
      <c r="G258" s="269" t="str">
        <f>IF(ISBLANK(Input!F264),"",(Input!F264))</f>
        <v/>
      </c>
      <c r="H258" t="str">
        <f>IF(Input!G264="","",Input!G264)</f>
        <v/>
      </c>
      <c r="I258" t="str">
        <f>IF(Input!H264="","",Input!H264)</f>
        <v/>
      </c>
      <c r="J258" t="str">
        <f>IFERROR(IF(Input!I264="","",IF(VLOOKUP(Input!D264,'Measure List'!$A$2:$D$5000,4,FALSE)="Residential","",Input!I264)),"")</f>
        <v/>
      </c>
      <c r="K258" t="str">
        <f>IF(Input!J264="","",Input!J264)</f>
        <v/>
      </c>
      <c r="L258" t="str">
        <f>IF(Input!K264="","",Input!K264)</f>
        <v/>
      </c>
      <c r="M258" t="str">
        <f>IF(Input!L264="","",Input!L264)</f>
        <v/>
      </c>
      <c r="N258" s="304" t="str">
        <f>IF(Input!M264="","",Input!M264)</f>
        <v/>
      </c>
      <c r="O258" t="str">
        <f>IF(Input!N264="","",IF(_xlfn.NUMBERVALUE(Input!N264)=0,"",_xlfn.NUMBERVALUE(Input!N264)))</f>
        <v/>
      </c>
      <c r="P258" t="str">
        <f>IF(Input!O264="","",_xlfn.NUMBERVALUE(Input!O264))</f>
        <v/>
      </c>
      <c r="Q258" t="str">
        <f>IF(Input!P264="","",Input!P264)</f>
        <v/>
      </c>
      <c r="R258" t="str">
        <f>IF(Input!Q264="","",Input!Q264)</f>
        <v/>
      </c>
      <c r="S258" t="str">
        <f>IF(Input!R264="","",_xlfn.NUMBERVALUE(Input!R264))</f>
        <v/>
      </c>
      <c r="T258" t="str">
        <f>IF(Input!S264="","",Input!S264)</f>
        <v/>
      </c>
      <c r="U258" t="str">
        <f>IF(Input!T264="","",_xlfn.NUMBERVALUE(Input!T264))</f>
        <v/>
      </c>
      <c r="V258" t="str">
        <f>IF(Input!U264="","",(Input!U264))</f>
        <v/>
      </c>
      <c r="W258" t="str">
        <f>IF(Input!V264="","",_xlfn.NUMBERVALUE(Input!V264))</f>
        <v/>
      </c>
      <c r="X258" t="str">
        <f>IF(Input!W264="","",_xlfn.NUMBERVALUE(Input!W264))</f>
        <v/>
      </c>
      <c r="Y258" t="str">
        <f>IF(Input!X264="","",_xlfn.NUMBERVALUE(Input!X264))</f>
        <v/>
      </c>
      <c r="Z258" t="str">
        <f>IF(Input!Y264="","",_xlfn.NUMBERVALUE(Input!Y264))</f>
        <v/>
      </c>
    </row>
    <row r="259" spans="1:26" x14ac:dyDescent="0.25">
      <c r="A259" s="257" t="str">
        <f>IF(ISERROR(Input!A265),"",Input!A265)</f>
        <v/>
      </c>
      <c r="B259" t="str">
        <f t="shared" ref="B259:B322" si="4">IF(A259="","",$AA$2)</f>
        <v/>
      </c>
      <c r="C259" t="str">
        <f>IF(ISERROR(Input!B265),"",IF(Input!B265="","",Input!B265))</f>
        <v/>
      </c>
      <c r="D259" t="str">
        <f>IF(ISERROR(IF(Input!C265="","",Input!C265*1)),"",IF(Input!C265="","",Input!C265*1))</f>
        <v/>
      </c>
      <c r="E259" t="str">
        <f>IF(ISERROR(IF(Input!D265="","",Input!D265)),"",IF(Input!D265="","",Input!D265))</f>
        <v/>
      </c>
      <c r="F259" t="str">
        <f>IF(Input!E265="","",IF(ISNUMBER(_xlfn.NUMBERVALUE(Input!E265)),ROUND(Input!E265,0),Input!E265))</f>
        <v/>
      </c>
      <c r="G259" s="269" t="str">
        <f>IF(ISBLANK(Input!F265),"",(Input!F265))</f>
        <v/>
      </c>
      <c r="H259" t="str">
        <f>IF(Input!G265="","",Input!G265)</f>
        <v/>
      </c>
      <c r="I259" t="str">
        <f>IF(Input!H265="","",Input!H265)</f>
        <v/>
      </c>
      <c r="J259" t="str">
        <f>IFERROR(IF(Input!I265="","",IF(VLOOKUP(Input!D265,'Measure List'!$A$2:$D$5000,4,FALSE)="Residential","",Input!I265)),"")</f>
        <v/>
      </c>
      <c r="K259" t="str">
        <f>IF(Input!J265="","",Input!J265)</f>
        <v/>
      </c>
      <c r="L259" t="str">
        <f>IF(Input!K265="","",Input!K265)</f>
        <v/>
      </c>
      <c r="M259" t="str">
        <f>IF(Input!L265="","",Input!L265)</f>
        <v/>
      </c>
      <c r="N259" s="304" t="str">
        <f>IF(Input!M265="","",Input!M265)</f>
        <v/>
      </c>
      <c r="O259" t="str">
        <f>IF(Input!N265="","",IF(_xlfn.NUMBERVALUE(Input!N265)=0,"",_xlfn.NUMBERVALUE(Input!N265)))</f>
        <v/>
      </c>
      <c r="P259" t="str">
        <f>IF(Input!O265="","",_xlfn.NUMBERVALUE(Input!O265))</f>
        <v/>
      </c>
      <c r="Q259" t="str">
        <f>IF(Input!P265="","",Input!P265)</f>
        <v/>
      </c>
      <c r="R259" t="str">
        <f>IF(Input!Q265="","",Input!Q265)</f>
        <v/>
      </c>
      <c r="S259" t="str">
        <f>IF(Input!R265="","",_xlfn.NUMBERVALUE(Input!R265))</f>
        <v/>
      </c>
      <c r="T259" t="str">
        <f>IF(Input!S265="","",Input!S265)</f>
        <v/>
      </c>
      <c r="U259" t="str">
        <f>IF(Input!T265="","",_xlfn.NUMBERVALUE(Input!T265))</f>
        <v/>
      </c>
      <c r="V259" t="str">
        <f>IF(Input!U265="","",(Input!U265))</f>
        <v/>
      </c>
      <c r="W259" t="str">
        <f>IF(Input!V265="","",_xlfn.NUMBERVALUE(Input!V265))</f>
        <v/>
      </c>
      <c r="X259" t="str">
        <f>IF(Input!W265="","",_xlfn.NUMBERVALUE(Input!W265))</f>
        <v/>
      </c>
      <c r="Y259" t="str">
        <f>IF(Input!X265="","",_xlfn.NUMBERVALUE(Input!X265))</f>
        <v/>
      </c>
      <c r="Z259" t="str">
        <f>IF(Input!Y265="","",_xlfn.NUMBERVALUE(Input!Y265))</f>
        <v/>
      </c>
    </row>
    <row r="260" spans="1:26" x14ac:dyDescent="0.25">
      <c r="A260" s="257" t="str">
        <f>IF(ISERROR(Input!A266),"",Input!A266)</f>
        <v/>
      </c>
      <c r="B260" t="str">
        <f t="shared" si="4"/>
        <v/>
      </c>
      <c r="C260" t="str">
        <f>IF(ISERROR(Input!B266),"",IF(Input!B266="","",Input!B266))</f>
        <v/>
      </c>
      <c r="D260" t="str">
        <f>IF(ISERROR(IF(Input!C266="","",Input!C266*1)),"",IF(Input!C266="","",Input!C266*1))</f>
        <v/>
      </c>
      <c r="E260" t="str">
        <f>IF(ISERROR(IF(Input!D266="","",Input!D266)),"",IF(Input!D266="","",Input!D266))</f>
        <v/>
      </c>
      <c r="F260" t="str">
        <f>IF(Input!E266="","",IF(ISNUMBER(_xlfn.NUMBERVALUE(Input!E266)),ROUND(Input!E266,0),Input!E266))</f>
        <v/>
      </c>
      <c r="G260" s="269" t="str">
        <f>IF(ISBLANK(Input!F266),"",(Input!F266))</f>
        <v/>
      </c>
      <c r="H260" t="str">
        <f>IF(Input!G266="","",Input!G266)</f>
        <v/>
      </c>
      <c r="I260" t="str">
        <f>IF(Input!H266="","",Input!H266)</f>
        <v/>
      </c>
      <c r="J260" t="str">
        <f>IFERROR(IF(Input!I266="","",IF(VLOOKUP(Input!D266,'Measure List'!$A$2:$D$5000,4,FALSE)="Residential","",Input!I266)),"")</f>
        <v/>
      </c>
      <c r="K260" t="str">
        <f>IF(Input!J266="","",Input!J266)</f>
        <v/>
      </c>
      <c r="L260" t="str">
        <f>IF(Input!K266="","",Input!K266)</f>
        <v/>
      </c>
      <c r="M260" t="str">
        <f>IF(Input!L266="","",Input!L266)</f>
        <v/>
      </c>
      <c r="N260" s="304" t="str">
        <f>IF(Input!M266="","",Input!M266)</f>
        <v/>
      </c>
      <c r="O260" t="str">
        <f>IF(Input!N266="","",IF(_xlfn.NUMBERVALUE(Input!N266)=0,"",_xlfn.NUMBERVALUE(Input!N266)))</f>
        <v/>
      </c>
      <c r="P260" t="str">
        <f>IF(Input!O266="","",_xlfn.NUMBERVALUE(Input!O266))</f>
        <v/>
      </c>
      <c r="Q260" t="str">
        <f>IF(Input!P266="","",Input!P266)</f>
        <v/>
      </c>
      <c r="R260" t="str">
        <f>IF(Input!Q266="","",Input!Q266)</f>
        <v/>
      </c>
      <c r="S260" t="str">
        <f>IF(Input!R266="","",_xlfn.NUMBERVALUE(Input!R266))</f>
        <v/>
      </c>
      <c r="T260" t="str">
        <f>IF(Input!S266="","",Input!S266)</f>
        <v/>
      </c>
      <c r="U260" t="str">
        <f>IF(Input!T266="","",_xlfn.NUMBERVALUE(Input!T266))</f>
        <v/>
      </c>
      <c r="V260" t="str">
        <f>IF(Input!U266="","",(Input!U266))</f>
        <v/>
      </c>
      <c r="W260" t="str">
        <f>IF(Input!V266="","",_xlfn.NUMBERVALUE(Input!V266))</f>
        <v/>
      </c>
      <c r="X260" t="str">
        <f>IF(Input!W266="","",_xlfn.NUMBERVALUE(Input!W266))</f>
        <v/>
      </c>
      <c r="Y260" t="str">
        <f>IF(Input!X266="","",_xlfn.NUMBERVALUE(Input!X266))</f>
        <v/>
      </c>
      <c r="Z260" t="str">
        <f>IF(Input!Y266="","",_xlfn.NUMBERVALUE(Input!Y266))</f>
        <v/>
      </c>
    </row>
    <row r="261" spans="1:26" x14ac:dyDescent="0.25">
      <c r="A261" s="257" t="str">
        <f>IF(ISERROR(Input!A267),"",Input!A267)</f>
        <v/>
      </c>
      <c r="B261" t="str">
        <f t="shared" si="4"/>
        <v/>
      </c>
      <c r="C261" t="str">
        <f>IF(ISERROR(Input!B267),"",IF(Input!B267="","",Input!B267))</f>
        <v/>
      </c>
      <c r="D261" t="str">
        <f>IF(ISERROR(IF(Input!C267="","",Input!C267*1)),"",IF(Input!C267="","",Input!C267*1))</f>
        <v/>
      </c>
      <c r="E261" t="str">
        <f>IF(ISERROR(IF(Input!D267="","",Input!D267)),"",IF(Input!D267="","",Input!D267))</f>
        <v/>
      </c>
      <c r="F261" t="str">
        <f>IF(Input!E267="","",IF(ISNUMBER(_xlfn.NUMBERVALUE(Input!E267)),ROUND(Input!E267,0),Input!E267))</f>
        <v/>
      </c>
      <c r="G261" s="269" t="str">
        <f>IF(ISBLANK(Input!F267),"",(Input!F267))</f>
        <v/>
      </c>
      <c r="H261" t="str">
        <f>IF(Input!G267="","",Input!G267)</f>
        <v/>
      </c>
      <c r="I261" t="str">
        <f>IF(Input!H267="","",Input!H267)</f>
        <v/>
      </c>
      <c r="J261" t="str">
        <f>IFERROR(IF(Input!I267="","",IF(VLOOKUP(Input!D267,'Measure List'!$A$2:$D$5000,4,FALSE)="Residential","",Input!I267)),"")</f>
        <v/>
      </c>
      <c r="K261" t="str">
        <f>IF(Input!J267="","",Input!J267)</f>
        <v/>
      </c>
      <c r="L261" t="str">
        <f>IF(Input!K267="","",Input!K267)</f>
        <v/>
      </c>
      <c r="M261" t="str">
        <f>IF(Input!L267="","",Input!L267)</f>
        <v/>
      </c>
      <c r="N261" s="304" t="str">
        <f>IF(Input!M267="","",Input!M267)</f>
        <v/>
      </c>
      <c r="O261" t="str">
        <f>IF(Input!N267="","",IF(_xlfn.NUMBERVALUE(Input!N267)=0,"",_xlfn.NUMBERVALUE(Input!N267)))</f>
        <v/>
      </c>
      <c r="P261" t="str">
        <f>IF(Input!O267="","",_xlfn.NUMBERVALUE(Input!O267))</f>
        <v/>
      </c>
      <c r="Q261" t="str">
        <f>IF(Input!P267="","",Input!P267)</f>
        <v/>
      </c>
      <c r="R261" t="str">
        <f>IF(Input!Q267="","",Input!Q267)</f>
        <v/>
      </c>
      <c r="S261" t="str">
        <f>IF(Input!R267="","",_xlfn.NUMBERVALUE(Input!R267))</f>
        <v/>
      </c>
      <c r="T261" t="str">
        <f>IF(Input!S267="","",Input!S267)</f>
        <v/>
      </c>
      <c r="U261" t="str">
        <f>IF(Input!T267="","",_xlfn.NUMBERVALUE(Input!T267))</f>
        <v/>
      </c>
      <c r="V261" t="str">
        <f>IF(Input!U267="","",(Input!U267))</f>
        <v/>
      </c>
      <c r="W261" t="str">
        <f>IF(Input!V267="","",_xlfn.NUMBERVALUE(Input!V267))</f>
        <v/>
      </c>
      <c r="X261" t="str">
        <f>IF(Input!W267="","",_xlfn.NUMBERVALUE(Input!W267))</f>
        <v/>
      </c>
      <c r="Y261" t="str">
        <f>IF(Input!X267="","",_xlfn.NUMBERVALUE(Input!X267))</f>
        <v/>
      </c>
      <c r="Z261" t="str">
        <f>IF(Input!Y267="","",_xlfn.NUMBERVALUE(Input!Y267))</f>
        <v/>
      </c>
    </row>
    <row r="262" spans="1:26" x14ac:dyDescent="0.25">
      <c r="A262" s="257" t="str">
        <f>IF(ISERROR(Input!A268),"",Input!A268)</f>
        <v/>
      </c>
      <c r="B262" t="str">
        <f t="shared" si="4"/>
        <v/>
      </c>
      <c r="C262" t="str">
        <f>IF(ISERROR(Input!B268),"",IF(Input!B268="","",Input!B268))</f>
        <v/>
      </c>
      <c r="D262" t="str">
        <f>IF(ISERROR(IF(Input!C268="","",Input!C268*1)),"",IF(Input!C268="","",Input!C268*1))</f>
        <v/>
      </c>
      <c r="E262" t="str">
        <f>IF(ISERROR(IF(Input!D268="","",Input!D268)),"",IF(Input!D268="","",Input!D268))</f>
        <v/>
      </c>
      <c r="F262" t="str">
        <f>IF(Input!E268="","",IF(ISNUMBER(_xlfn.NUMBERVALUE(Input!E268)),ROUND(Input!E268,0),Input!E268))</f>
        <v/>
      </c>
      <c r="G262" s="269" t="str">
        <f>IF(ISBLANK(Input!F268),"",(Input!F268))</f>
        <v/>
      </c>
      <c r="H262" t="str">
        <f>IF(Input!G268="","",Input!G268)</f>
        <v/>
      </c>
      <c r="I262" t="str">
        <f>IF(Input!H268="","",Input!H268)</f>
        <v/>
      </c>
      <c r="J262" t="str">
        <f>IFERROR(IF(Input!I268="","",IF(VLOOKUP(Input!D268,'Measure List'!$A$2:$D$5000,4,FALSE)="Residential","",Input!I268)),"")</f>
        <v/>
      </c>
      <c r="K262" t="str">
        <f>IF(Input!J268="","",Input!J268)</f>
        <v/>
      </c>
      <c r="L262" t="str">
        <f>IF(Input!K268="","",Input!K268)</f>
        <v/>
      </c>
      <c r="M262" t="str">
        <f>IF(Input!L268="","",Input!L268)</f>
        <v/>
      </c>
      <c r="N262" s="304" t="str">
        <f>IF(Input!M268="","",Input!M268)</f>
        <v/>
      </c>
      <c r="O262" t="str">
        <f>IF(Input!N268="","",IF(_xlfn.NUMBERVALUE(Input!N268)=0,"",_xlfn.NUMBERVALUE(Input!N268)))</f>
        <v/>
      </c>
      <c r="P262" t="str">
        <f>IF(Input!O268="","",_xlfn.NUMBERVALUE(Input!O268))</f>
        <v/>
      </c>
      <c r="Q262" t="str">
        <f>IF(Input!P268="","",Input!P268)</f>
        <v/>
      </c>
      <c r="R262" t="str">
        <f>IF(Input!Q268="","",Input!Q268)</f>
        <v/>
      </c>
      <c r="S262" t="str">
        <f>IF(Input!R268="","",_xlfn.NUMBERVALUE(Input!R268))</f>
        <v/>
      </c>
      <c r="T262" t="str">
        <f>IF(Input!S268="","",Input!S268)</f>
        <v/>
      </c>
      <c r="U262" t="str">
        <f>IF(Input!T268="","",_xlfn.NUMBERVALUE(Input!T268))</f>
        <v/>
      </c>
      <c r="V262" t="str">
        <f>IF(Input!U268="","",(Input!U268))</f>
        <v/>
      </c>
      <c r="W262" t="str">
        <f>IF(Input!V268="","",_xlfn.NUMBERVALUE(Input!V268))</f>
        <v/>
      </c>
      <c r="X262" t="str">
        <f>IF(Input!W268="","",_xlfn.NUMBERVALUE(Input!W268))</f>
        <v/>
      </c>
      <c r="Y262" t="str">
        <f>IF(Input!X268="","",_xlfn.NUMBERVALUE(Input!X268))</f>
        <v/>
      </c>
      <c r="Z262" t="str">
        <f>IF(Input!Y268="","",_xlfn.NUMBERVALUE(Input!Y268))</f>
        <v/>
      </c>
    </row>
    <row r="263" spans="1:26" x14ac:dyDescent="0.25">
      <c r="A263" s="257" t="str">
        <f>IF(ISERROR(Input!A269),"",Input!A269)</f>
        <v/>
      </c>
      <c r="B263" t="str">
        <f t="shared" si="4"/>
        <v/>
      </c>
      <c r="C263" t="str">
        <f>IF(ISERROR(Input!B269),"",IF(Input!B269="","",Input!B269))</f>
        <v/>
      </c>
      <c r="D263" t="str">
        <f>IF(ISERROR(IF(Input!C269="","",Input!C269*1)),"",IF(Input!C269="","",Input!C269*1))</f>
        <v/>
      </c>
      <c r="E263" t="str">
        <f>IF(ISERROR(IF(Input!D269="","",Input!D269)),"",IF(Input!D269="","",Input!D269))</f>
        <v/>
      </c>
      <c r="F263" t="str">
        <f>IF(Input!E269="","",IF(ISNUMBER(_xlfn.NUMBERVALUE(Input!E269)),ROUND(Input!E269,0),Input!E269))</f>
        <v/>
      </c>
      <c r="G263" s="269" t="str">
        <f>IF(ISBLANK(Input!F269),"",(Input!F269))</f>
        <v/>
      </c>
      <c r="H263" t="str">
        <f>IF(Input!G269="","",Input!G269)</f>
        <v/>
      </c>
      <c r="I263" t="str">
        <f>IF(Input!H269="","",Input!H269)</f>
        <v/>
      </c>
      <c r="J263" t="str">
        <f>IFERROR(IF(Input!I269="","",IF(VLOOKUP(Input!D269,'Measure List'!$A$2:$D$5000,4,FALSE)="Residential","",Input!I269)),"")</f>
        <v/>
      </c>
      <c r="K263" t="str">
        <f>IF(Input!J269="","",Input!J269)</f>
        <v/>
      </c>
      <c r="L263" t="str">
        <f>IF(Input!K269="","",Input!K269)</f>
        <v/>
      </c>
      <c r="M263" t="str">
        <f>IF(Input!L269="","",Input!L269)</f>
        <v/>
      </c>
      <c r="N263" s="304" t="str">
        <f>IF(Input!M269="","",Input!M269)</f>
        <v/>
      </c>
      <c r="O263" t="str">
        <f>IF(Input!N269="","",IF(_xlfn.NUMBERVALUE(Input!N269)=0,"",_xlfn.NUMBERVALUE(Input!N269)))</f>
        <v/>
      </c>
      <c r="P263" t="str">
        <f>IF(Input!O269="","",_xlfn.NUMBERVALUE(Input!O269))</f>
        <v/>
      </c>
      <c r="Q263" t="str">
        <f>IF(Input!P269="","",Input!P269)</f>
        <v/>
      </c>
      <c r="R263" t="str">
        <f>IF(Input!Q269="","",Input!Q269)</f>
        <v/>
      </c>
      <c r="S263" t="str">
        <f>IF(Input!R269="","",_xlfn.NUMBERVALUE(Input!R269))</f>
        <v/>
      </c>
      <c r="T263" t="str">
        <f>IF(Input!S269="","",Input!S269)</f>
        <v/>
      </c>
      <c r="U263" t="str">
        <f>IF(Input!T269="","",_xlfn.NUMBERVALUE(Input!T269))</f>
        <v/>
      </c>
      <c r="V263" t="str">
        <f>IF(Input!U269="","",(Input!U269))</f>
        <v/>
      </c>
      <c r="W263" t="str">
        <f>IF(Input!V269="","",_xlfn.NUMBERVALUE(Input!V269))</f>
        <v/>
      </c>
      <c r="X263" t="str">
        <f>IF(Input!W269="","",_xlfn.NUMBERVALUE(Input!W269))</f>
        <v/>
      </c>
      <c r="Y263" t="str">
        <f>IF(Input!X269="","",_xlfn.NUMBERVALUE(Input!X269))</f>
        <v/>
      </c>
      <c r="Z263" t="str">
        <f>IF(Input!Y269="","",_xlfn.NUMBERVALUE(Input!Y269))</f>
        <v/>
      </c>
    </row>
    <row r="264" spans="1:26" x14ac:dyDescent="0.25">
      <c r="A264" s="257" t="str">
        <f>IF(ISERROR(Input!A270),"",Input!A270)</f>
        <v/>
      </c>
      <c r="B264" t="str">
        <f t="shared" si="4"/>
        <v/>
      </c>
      <c r="C264" t="str">
        <f>IF(ISERROR(Input!B270),"",IF(Input!B270="","",Input!B270))</f>
        <v/>
      </c>
      <c r="D264" t="str">
        <f>IF(ISERROR(IF(Input!C270="","",Input!C270*1)),"",IF(Input!C270="","",Input!C270*1))</f>
        <v/>
      </c>
      <c r="E264" t="str">
        <f>IF(ISERROR(IF(Input!D270="","",Input!D270)),"",IF(Input!D270="","",Input!D270))</f>
        <v/>
      </c>
      <c r="F264" t="str">
        <f>IF(Input!E270="","",IF(ISNUMBER(_xlfn.NUMBERVALUE(Input!E270)),ROUND(Input!E270,0),Input!E270))</f>
        <v/>
      </c>
      <c r="G264" s="269" t="str">
        <f>IF(ISBLANK(Input!F270),"",(Input!F270))</f>
        <v/>
      </c>
      <c r="H264" t="str">
        <f>IF(Input!G270="","",Input!G270)</f>
        <v/>
      </c>
      <c r="I264" t="str">
        <f>IF(Input!H270="","",Input!H270)</f>
        <v/>
      </c>
      <c r="J264" t="str">
        <f>IFERROR(IF(Input!I270="","",IF(VLOOKUP(Input!D270,'Measure List'!$A$2:$D$5000,4,FALSE)="Residential","",Input!I270)),"")</f>
        <v/>
      </c>
      <c r="K264" t="str">
        <f>IF(Input!J270="","",Input!J270)</f>
        <v/>
      </c>
      <c r="L264" t="str">
        <f>IF(Input!K270="","",Input!K270)</f>
        <v/>
      </c>
      <c r="M264" t="str">
        <f>IF(Input!L270="","",Input!L270)</f>
        <v/>
      </c>
      <c r="N264" s="304" t="str">
        <f>IF(Input!M270="","",Input!M270)</f>
        <v/>
      </c>
      <c r="O264" t="str">
        <f>IF(Input!N270="","",IF(_xlfn.NUMBERVALUE(Input!N270)=0,"",_xlfn.NUMBERVALUE(Input!N270)))</f>
        <v/>
      </c>
      <c r="P264" t="str">
        <f>IF(Input!O270="","",_xlfn.NUMBERVALUE(Input!O270))</f>
        <v/>
      </c>
      <c r="Q264" t="str">
        <f>IF(Input!P270="","",Input!P270)</f>
        <v/>
      </c>
      <c r="R264" t="str">
        <f>IF(Input!Q270="","",Input!Q270)</f>
        <v/>
      </c>
      <c r="S264" t="str">
        <f>IF(Input!R270="","",_xlfn.NUMBERVALUE(Input!R270))</f>
        <v/>
      </c>
      <c r="T264" t="str">
        <f>IF(Input!S270="","",Input!S270)</f>
        <v/>
      </c>
      <c r="U264" t="str">
        <f>IF(Input!T270="","",_xlfn.NUMBERVALUE(Input!T270))</f>
        <v/>
      </c>
      <c r="V264" t="str">
        <f>IF(Input!U270="","",(Input!U270))</f>
        <v/>
      </c>
      <c r="W264" t="str">
        <f>IF(Input!V270="","",_xlfn.NUMBERVALUE(Input!V270))</f>
        <v/>
      </c>
      <c r="X264" t="str">
        <f>IF(Input!W270="","",_xlfn.NUMBERVALUE(Input!W270))</f>
        <v/>
      </c>
      <c r="Y264" t="str">
        <f>IF(Input!X270="","",_xlfn.NUMBERVALUE(Input!X270))</f>
        <v/>
      </c>
      <c r="Z264" t="str">
        <f>IF(Input!Y270="","",_xlfn.NUMBERVALUE(Input!Y270))</f>
        <v/>
      </c>
    </row>
    <row r="265" spans="1:26" x14ac:dyDescent="0.25">
      <c r="A265" s="257" t="str">
        <f>IF(ISERROR(Input!A271),"",Input!A271)</f>
        <v/>
      </c>
      <c r="B265" t="str">
        <f t="shared" si="4"/>
        <v/>
      </c>
      <c r="C265" t="str">
        <f>IF(ISERROR(Input!B271),"",IF(Input!B271="","",Input!B271))</f>
        <v/>
      </c>
      <c r="D265" t="str">
        <f>IF(ISERROR(IF(Input!C271="","",Input!C271*1)),"",IF(Input!C271="","",Input!C271*1))</f>
        <v/>
      </c>
      <c r="E265" t="str">
        <f>IF(ISERROR(IF(Input!D271="","",Input!D271)),"",IF(Input!D271="","",Input!D271))</f>
        <v/>
      </c>
      <c r="F265" t="str">
        <f>IF(Input!E271="","",IF(ISNUMBER(_xlfn.NUMBERVALUE(Input!E271)),ROUND(Input!E271,0),Input!E271))</f>
        <v/>
      </c>
      <c r="G265" s="269" t="str">
        <f>IF(ISBLANK(Input!F271),"",(Input!F271))</f>
        <v/>
      </c>
      <c r="H265" t="str">
        <f>IF(Input!G271="","",Input!G271)</f>
        <v/>
      </c>
      <c r="I265" t="str">
        <f>IF(Input!H271="","",Input!H271)</f>
        <v/>
      </c>
      <c r="J265" t="str">
        <f>IFERROR(IF(Input!I271="","",IF(VLOOKUP(Input!D271,'Measure List'!$A$2:$D$5000,4,FALSE)="Residential","",Input!I271)),"")</f>
        <v/>
      </c>
      <c r="K265" t="str">
        <f>IF(Input!J271="","",Input!J271)</f>
        <v/>
      </c>
      <c r="L265" t="str">
        <f>IF(Input!K271="","",Input!K271)</f>
        <v/>
      </c>
      <c r="M265" t="str">
        <f>IF(Input!L271="","",Input!L271)</f>
        <v/>
      </c>
      <c r="N265" s="304" t="str">
        <f>IF(Input!M271="","",Input!M271)</f>
        <v/>
      </c>
      <c r="O265" t="str">
        <f>IF(Input!N271="","",IF(_xlfn.NUMBERVALUE(Input!N271)=0,"",_xlfn.NUMBERVALUE(Input!N271)))</f>
        <v/>
      </c>
      <c r="P265" t="str">
        <f>IF(Input!O271="","",_xlfn.NUMBERVALUE(Input!O271))</f>
        <v/>
      </c>
      <c r="Q265" t="str">
        <f>IF(Input!P271="","",Input!P271)</f>
        <v/>
      </c>
      <c r="R265" t="str">
        <f>IF(Input!Q271="","",Input!Q271)</f>
        <v/>
      </c>
      <c r="S265" t="str">
        <f>IF(Input!R271="","",_xlfn.NUMBERVALUE(Input!R271))</f>
        <v/>
      </c>
      <c r="T265" t="str">
        <f>IF(Input!S271="","",Input!S271)</f>
        <v/>
      </c>
      <c r="U265" t="str">
        <f>IF(Input!T271="","",_xlfn.NUMBERVALUE(Input!T271))</f>
        <v/>
      </c>
      <c r="V265" t="str">
        <f>IF(Input!U271="","",(Input!U271))</f>
        <v/>
      </c>
      <c r="W265" t="str">
        <f>IF(Input!V271="","",_xlfn.NUMBERVALUE(Input!V271))</f>
        <v/>
      </c>
      <c r="X265" t="str">
        <f>IF(Input!W271="","",_xlfn.NUMBERVALUE(Input!W271))</f>
        <v/>
      </c>
      <c r="Y265" t="str">
        <f>IF(Input!X271="","",_xlfn.NUMBERVALUE(Input!X271))</f>
        <v/>
      </c>
      <c r="Z265" t="str">
        <f>IF(Input!Y271="","",_xlfn.NUMBERVALUE(Input!Y271))</f>
        <v/>
      </c>
    </row>
    <row r="266" spans="1:26" x14ac:dyDescent="0.25">
      <c r="A266" s="257" t="str">
        <f>IF(ISERROR(Input!A272),"",Input!A272)</f>
        <v/>
      </c>
      <c r="B266" t="str">
        <f t="shared" si="4"/>
        <v/>
      </c>
      <c r="C266" t="str">
        <f>IF(ISERROR(Input!B272),"",IF(Input!B272="","",Input!B272))</f>
        <v/>
      </c>
      <c r="D266" t="str">
        <f>IF(ISERROR(IF(Input!C272="","",Input!C272*1)),"",IF(Input!C272="","",Input!C272*1))</f>
        <v/>
      </c>
      <c r="E266" t="str">
        <f>IF(ISERROR(IF(Input!D272="","",Input!D272)),"",IF(Input!D272="","",Input!D272))</f>
        <v/>
      </c>
      <c r="F266" t="str">
        <f>IF(Input!E272="","",IF(ISNUMBER(_xlfn.NUMBERVALUE(Input!E272)),ROUND(Input!E272,0),Input!E272))</f>
        <v/>
      </c>
      <c r="G266" s="269" t="str">
        <f>IF(ISBLANK(Input!F272),"",(Input!F272))</f>
        <v/>
      </c>
      <c r="H266" t="str">
        <f>IF(Input!G272="","",Input!G272)</f>
        <v/>
      </c>
      <c r="I266" t="str">
        <f>IF(Input!H272="","",Input!H272)</f>
        <v/>
      </c>
      <c r="J266" t="str">
        <f>IFERROR(IF(Input!I272="","",IF(VLOOKUP(Input!D272,'Measure List'!$A$2:$D$5000,4,FALSE)="Residential","",Input!I272)),"")</f>
        <v/>
      </c>
      <c r="K266" t="str">
        <f>IF(Input!J272="","",Input!J272)</f>
        <v/>
      </c>
      <c r="L266" t="str">
        <f>IF(Input!K272="","",Input!K272)</f>
        <v/>
      </c>
      <c r="M266" t="str">
        <f>IF(Input!L272="","",Input!L272)</f>
        <v/>
      </c>
      <c r="N266" s="304" t="str">
        <f>IF(Input!M272="","",Input!M272)</f>
        <v/>
      </c>
      <c r="O266" t="str">
        <f>IF(Input!N272="","",IF(_xlfn.NUMBERVALUE(Input!N272)=0,"",_xlfn.NUMBERVALUE(Input!N272)))</f>
        <v/>
      </c>
      <c r="P266" t="str">
        <f>IF(Input!O272="","",_xlfn.NUMBERVALUE(Input!O272))</f>
        <v/>
      </c>
      <c r="Q266" t="str">
        <f>IF(Input!P272="","",Input!P272)</f>
        <v/>
      </c>
      <c r="R266" t="str">
        <f>IF(Input!Q272="","",Input!Q272)</f>
        <v/>
      </c>
      <c r="S266" t="str">
        <f>IF(Input!R272="","",_xlfn.NUMBERVALUE(Input!R272))</f>
        <v/>
      </c>
      <c r="T266" t="str">
        <f>IF(Input!S272="","",Input!S272)</f>
        <v/>
      </c>
      <c r="U266" t="str">
        <f>IF(Input!T272="","",_xlfn.NUMBERVALUE(Input!T272))</f>
        <v/>
      </c>
      <c r="V266" t="str">
        <f>IF(Input!U272="","",(Input!U272))</f>
        <v/>
      </c>
      <c r="W266" t="str">
        <f>IF(Input!V272="","",_xlfn.NUMBERVALUE(Input!V272))</f>
        <v/>
      </c>
      <c r="X266" t="str">
        <f>IF(Input!W272="","",_xlfn.NUMBERVALUE(Input!W272))</f>
        <v/>
      </c>
      <c r="Y266" t="str">
        <f>IF(Input!X272="","",_xlfn.NUMBERVALUE(Input!X272))</f>
        <v/>
      </c>
      <c r="Z266" t="str">
        <f>IF(Input!Y272="","",_xlfn.NUMBERVALUE(Input!Y272))</f>
        <v/>
      </c>
    </row>
    <row r="267" spans="1:26" x14ac:dyDescent="0.25">
      <c r="A267" s="257" t="str">
        <f>IF(ISERROR(Input!A273),"",Input!A273)</f>
        <v/>
      </c>
      <c r="B267" t="str">
        <f t="shared" si="4"/>
        <v/>
      </c>
      <c r="C267" t="str">
        <f>IF(ISERROR(Input!B273),"",IF(Input!B273="","",Input!B273))</f>
        <v/>
      </c>
      <c r="D267" t="str">
        <f>IF(ISERROR(IF(Input!C273="","",Input!C273*1)),"",IF(Input!C273="","",Input!C273*1))</f>
        <v/>
      </c>
      <c r="E267" t="str">
        <f>IF(ISERROR(IF(Input!D273="","",Input!D273)),"",IF(Input!D273="","",Input!D273))</f>
        <v/>
      </c>
      <c r="F267" t="str">
        <f>IF(Input!E273="","",IF(ISNUMBER(_xlfn.NUMBERVALUE(Input!E273)),ROUND(Input!E273,0),Input!E273))</f>
        <v/>
      </c>
      <c r="G267" s="269" t="str">
        <f>IF(ISBLANK(Input!F273),"",(Input!F273))</f>
        <v/>
      </c>
      <c r="H267" t="str">
        <f>IF(Input!G273="","",Input!G273)</f>
        <v/>
      </c>
      <c r="I267" t="str">
        <f>IF(Input!H273="","",Input!H273)</f>
        <v/>
      </c>
      <c r="J267" t="str">
        <f>IFERROR(IF(Input!I273="","",IF(VLOOKUP(Input!D273,'Measure List'!$A$2:$D$5000,4,FALSE)="Residential","",Input!I273)),"")</f>
        <v/>
      </c>
      <c r="K267" t="str">
        <f>IF(Input!J273="","",Input!J273)</f>
        <v/>
      </c>
      <c r="L267" t="str">
        <f>IF(Input!K273="","",Input!K273)</f>
        <v/>
      </c>
      <c r="M267" t="str">
        <f>IF(Input!L273="","",Input!L273)</f>
        <v/>
      </c>
      <c r="N267" s="304" t="str">
        <f>IF(Input!M273="","",Input!M273)</f>
        <v/>
      </c>
      <c r="O267" t="str">
        <f>IF(Input!N273="","",IF(_xlfn.NUMBERVALUE(Input!N273)=0,"",_xlfn.NUMBERVALUE(Input!N273)))</f>
        <v/>
      </c>
      <c r="P267" t="str">
        <f>IF(Input!O273="","",_xlfn.NUMBERVALUE(Input!O273))</f>
        <v/>
      </c>
      <c r="Q267" t="str">
        <f>IF(Input!P273="","",Input!P273)</f>
        <v/>
      </c>
      <c r="R267" t="str">
        <f>IF(Input!Q273="","",Input!Q273)</f>
        <v/>
      </c>
      <c r="S267" t="str">
        <f>IF(Input!R273="","",_xlfn.NUMBERVALUE(Input!R273))</f>
        <v/>
      </c>
      <c r="T267" t="str">
        <f>IF(Input!S273="","",Input!S273)</f>
        <v/>
      </c>
      <c r="U267" t="str">
        <f>IF(Input!T273="","",_xlfn.NUMBERVALUE(Input!T273))</f>
        <v/>
      </c>
      <c r="V267" t="str">
        <f>IF(Input!U273="","",(Input!U273))</f>
        <v/>
      </c>
      <c r="W267" t="str">
        <f>IF(Input!V273="","",_xlfn.NUMBERVALUE(Input!V273))</f>
        <v/>
      </c>
      <c r="X267" t="str">
        <f>IF(Input!W273="","",_xlfn.NUMBERVALUE(Input!W273))</f>
        <v/>
      </c>
      <c r="Y267" t="str">
        <f>IF(Input!X273="","",_xlfn.NUMBERVALUE(Input!X273))</f>
        <v/>
      </c>
      <c r="Z267" t="str">
        <f>IF(Input!Y273="","",_xlfn.NUMBERVALUE(Input!Y273))</f>
        <v/>
      </c>
    </row>
    <row r="268" spans="1:26" x14ac:dyDescent="0.25">
      <c r="A268" s="257" t="str">
        <f>IF(ISERROR(Input!A274),"",Input!A274)</f>
        <v/>
      </c>
      <c r="B268" t="str">
        <f t="shared" si="4"/>
        <v/>
      </c>
      <c r="C268" t="str">
        <f>IF(ISERROR(Input!B274),"",IF(Input!B274="","",Input!B274))</f>
        <v/>
      </c>
      <c r="D268" t="str">
        <f>IF(ISERROR(IF(Input!C274="","",Input!C274*1)),"",IF(Input!C274="","",Input!C274*1))</f>
        <v/>
      </c>
      <c r="E268" t="str">
        <f>IF(ISERROR(IF(Input!D274="","",Input!D274)),"",IF(Input!D274="","",Input!D274))</f>
        <v/>
      </c>
      <c r="F268" t="str">
        <f>IF(Input!E274="","",IF(ISNUMBER(_xlfn.NUMBERVALUE(Input!E274)),ROUND(Input!E274,0),Input!E274))</f>
        <v/>
      </c>
      <c r="G268" s="269" t="str">
        <f>IF(ISBLANK(Input!F274),"",(Input!F274))</f>
        <v/>
      </c>
      <c r="H268" t="str">
        <f>IF(Input!G274="","",Input!G274)</f>
        <v/>
      </c>
      <c r="I268" t="str">
        <f>IF(Input!H274="","",Input!H274)</f>
        <v/>
      </c>
      <c r="J268" t="str">
        <f>IFERROR(IF(Input!I274="","",IF(VLOOKUP(Input!D274,'Measure List'!$A$2:$D$5000,4,FALSE)="Residential","",Input!I274)),"")</f>
        <v/>
      </c>
      <c r="K268" t="str">
        <f>IF(Input!J274="","",Input!J274)</f>
        <v/>
      </c>
      <c r="L268" t="str">
        <f>IF(Input!K274="","",Input!K274)</f>
        <v/>
      </c>
      <c r="M268" t="str">
        <f>IF(Input!L274="","",Input!L274)</f>
        <v/>
      </c>
      <c r="N268" s="304" t="str">
        <f>IF(Input!M274="","",Input!M274)</f>
        <v/>
      </c>
      <c r="O268" t="str">
        <f>IF(Input!N274="","",IF(_xlfn.NUMBERVALUE(Input!N274)=0,"",_xlfn.NUMBERVALUE(Input!N274)))</f>
        <v/>
      </c>
      <c r="P268" t="str">
        <f>IF(Input!O274="","",_xlfn.NUMBERVALUE(Input!O274))</f>
        <v/>
      </c>
      <c r="Q268" t="str">
        <f>IF(Input!P274="","",Input!P274)</f>
        <v/>
      </c>
      <c r="R268" t="str">
        <f>IF(Input!Q274="","",Input!Q274)</f>
        <v/>
      </c>
      <c r="S268" t="str">
        <f>IF(Input!R274="","",_xlfn.NUMBERVALUE(Input!R274))</f>
        <v/>
      </c>
      <c r="T268" t="str">
        <f>IF(Input!S274="","",Input!S274)</f>
        <v/>
      </c>
      <c r="U268" t="str">
        <f>IF(Input!T274="","",_xlfn.NUMBERVALUE(Input!T274))</f>
        <v/>
      </c>
      <c r="V268" t="str">
        <f>IF(Input!U274="","",(Input!U274))</f>
        <v/>
      </c>
      <c r="W268" t="str">
        <f>IF(Input!V274="","",_xlfn.NUMBERVALUE(Input!V274))</f>
        <v/>
      </c>
      <c r="X268" t="str">
        <f>IF(Input!W274="","",_xlfn.NUMBERVALUE(Input!W274))</f>
        <v/>
      </c>
      <c r="Y268" t="str">
        <f>IF(Input!X274="","",_xlfn.NUMBERVALUE(Input!X274))</f>
        <v/>
      </c>
      <c r="Z268" t="str">
        <f>IF(Input!Y274="","",_xlfn.NUMBERVALUE(Input!Y274))</f>
        <v/>
      </c>
    </row>
    <row r="269" spans="1:26" x14ac:dyDescent="0.25">
      <c r="A269" s="257" t="str">
        <f>IF(ISERROR(Input!A275),"",Input!A275)</f>
        <v/>
      </c>
      <c r="B269" t="str">
        <f t="shared" si="4"/>
        <v/>
      </c>
      <c r="C269" t="str">
        <f>IF(ISERROR(Input!B275),"",IF(Input!B275="","",Input!B275))</f>
        <v/>
      </c>
      <c r="D269" t="str">
        <f>IF(ISERROR(IF(Input!C275="","",Input!C275*1)),"",IF(Input!C275="","",Input!C275*1))</f>
        <v/>
      </c>
      <c r="E269" t="str">
        <f>IF(ISERROR(IF(Input!D275="","",Input!D275)),"",IF(Input!D275="","",Input!D275))</f>
        <v/>
      </c>
      <c r="F269" t="str">
        <f>IF(Input!E275="","",IF(ISNUMBER(_xlfn.NUMBERVALUE(Input!E275)),ROUND(Input!E275,0),Input!E275))</f>
        <v/>
      </c>
      <c r="G269" s="269" t="str">
        <f>IF(ISBLANK(Input!F275),"",(Input!F275))</f>
        <v/>
      </c>
      <c r="H269" t="str">
        <f>IF(Input!G275="","",Input!G275)</f>
        <v/>
      </c>
      <c r="I269" t="str">
        <f>IF(Input!H275="","",Input!H275)</f>
        <v/>
      </c>
      <c r="J269" t="str">
        <f>IFERROR(IF(Input!I275="","",IF(VLOOKUP(Input!D275,'Measure List'!$A$2:$D$5000,4,FALSE)="Residential","",Input!I275)),"")</f>
        <v/>
      </c>
      <c r="K269" t="str">
        <f>IF(Input!J275="","",Input!J275)</f>
        <v/>
      </c>
      <c r="L269" t="str">
        <f>IF(Input!K275="","",Input!K275)</f>
        <v/>
      </c>
      <c r="M269" t="str">
        <f>IF(Input!L275="","",Input!L275)</f>
        <v/>
      </c>
      <c r="N269" s="304" t="str">
        <f>IF(Input!M275="","",Input!M275)</f>
        <v/>
      </c>
      <c r="O269" t="str">
        <f>IF(Input!N275="","",IF(_xlfn.NUMBERVALUE(Input!N275)=0,"",_xlfn.NUMBERVALUE(Input!N275)))</f>
        <v/>
      </c>
      <c r="P269" t="str">
        <f>IF(Input!O275="","",_xlfn.NUMBERVALUE(Input!O275))</f>
        <v/>
      </c>
      <c r="Q269" t="str">
        <f>IF(Input!P275="","",Input!P275)</f>
        <v/>
      </c>
      <c r="R269" t="str">
        <f>IF(Input!Q275="","",Input!Q275)</f>
        <v/>
      </c>
      <c r="S269" t="str">
        <f>IF(Input!R275="","",_xlfn.NUMBERVALUE(Input!R275))</f>
        <v/>
      </c>
      <c r="T269" t="str">
        <f>IF(Input!S275="","",Input!S275)</f>
        <v/>
      </c>
      <c r="U269" t="str">
        <f>IF(Input!T275="","",_xlfn.NUMBERVALUE(Input!T275))</f>
        <v/>
      </c>
      <c r="V269" t="str">
        <f>IF(Input!U275="","",(Input!U275))</f>
        <v/>
      </c>
      <c r="W269" t="str">
        <f>IF(Input!V275="","",_xlfn.NUMBERVALUE(Input!V275))</f>
        <v/>
      </c>
      <c r="X269" t="str">
        <f>IF(Input!W275="","",_xlfn.NUMBERVALUE(Input!W275))</f>
        <v/>
      </c>
      <c r="Y269" t="str">
        <f>IF(Input!X275="","",_xlfn.NUMBERVALUE(Input!X275))</f>
        <v/>
      </c>
      <c r="Z269" t="str">
        <f>IF(Input!Y275="","",_xlfn.NUMBERVALUE(Input!Y275))</f>
        <v/>
      </c>
    </row>
    <row r="270" spans="1:26" x14ac:dyDescent="0.25">
      <c r="A270" s="257" t="str">
        <f>IF(ISERROR(Input!A276),"",Input!A276)</f>
        <v/>
      </c>
      <c r="B270" t="str">
        <f t="shared" si="4"/>
        <v/>
      </c>
      <c r="C270" t="str">
        <f>IF(ISERROR(Input!B276),"",IF(Input!B276="","",Input!B276))</f>
        <v/>
      </c>
      <c r="D270" t="str">
        <f>IF(ISERROR(IF(Input!C276="","",Input!C276*1)),"",IF(Input!C276="","",Input!C276*1))</f>
        <v/>
      </c>
      <c r="E270" t="str">
        <f>IF(ISERROR(IF(Input!D276="","",Input!D276)),"",IF(Input!D276="","",Input!D276))</f>
        <v/>
      </c>
      <c r="F270" t="str">
        <f>IF(Input!E276="","",IF(ISNUMBER(_xlfn.NUMBERVALUE(Input!E276)),ROUND(Input!E276,0),Input!E276))</f>
        <v/>
      </c>
      <c r="G270" s="269" t="str">
        <f>IF(ISBLANK(Input!F276),"",(Input!F276))</f>
        <v/>
      </c>
      <c r="H270" t="str">
        <f>IF(Input!G276="","",Input!G276)</f>
        <v/>
      </c>
      <c r="I270" t="str">
        <f>IF(Input!H276="","",Input!H276)</f>
        <v/>
      </c>
      <c r="J270" t="str">
        <f>IFERROR(IF(Input!I276="","",IF(VLOOKUP(Input!D276,'Measure List'!$A$2:$D$5000,4,FALSE)="Residential","",Input!I276)),"")</f>
        <v/>
      </c>
      <c r="K270" t="str">
        <f>IF(Input!J276="","",Input!J276)</f>
        <v/>
      </c>
      <c r="L270" t="str">
        <f>IF(Input!K276="","",Input!K276)</f>
        <v/>
      </c>
      <c r="M270" t="str">
        <f>IF(Input!L276="","",Input!L276)</f>
        <v/>
      </c>
      <c r="N270" s="304" t="str">
        <f>IF(Input!M276="","",Input!M276)</f>
        <v/>
      </c>
      <c r="O270" t="str">
        <f>IF(Input!N276="","",IF(_xlfn.NUMBERVALUE(Input!N276)=0,"",_xlfn.NUMBERVALUE(Input!N276)))</f>
        <v/>
      </c>
      <c r="P270" t="str">
        <f>IF(Input!O276="","",_xlfn.NUMBERVALUE(Input!O276))</f>
        <v/>
      </c>
      <c r="Q270" t="str">
        <f>IF(Input!P276="","",Input!P276)</f>
        <v/>
      </c>
      <c r="R270" t="str">
        <f>IF(Input!Q276="","",Input!Q276)</f>
        <v/>
      </c>
      <c r="S270" t="str">
        <f>IF(Input!R276="","",_xlfn.NUMBERVALUE(Input!R276))</f>
        <v/>
      </c>
      <c r="T270" t="str">
        <f>IF(Input!S276="","",Input!S276)</f>
        <v/>
      </c>
      <c r="U270" t="str">
        <f>IF(Input!T276="","",_xlfn.NUMBERVALUE(Input!T276))</f>
        <v/>
      </c>
      <c r="V270" t="str">
        <f>IF(Input!U276="","",(Input!U276))</f>
        <v/>
      </c>
      <c r="W270" t="str">
        <f>IF(Input!V276="","",_xlfn.NUMBERVALUE(Input!V276))</f>
        <v/>
      </c>
      <c r="X270" t="str">
        <f>IF(Input!W276="","",_xlfn.NUMBERVALUE(Input!W276))</f>
        <v/>
      </c>
      <c r="Y270" t="str">
        <f>IF(Input!X276="","",_xlfn.NUMBERVALUE(Input!X276))</f>
        <v/>
      </c>
      <c r="Z270" t="str">
        <f>IF(Input!Y276="","",_xlfn.NUMBERVALUE(Input!Y276))</f>
        <v/>
      </c>
    </row>
    <row r="271" spans="1:26" x14ac:dyDescent="0.25">
      <c r="A271" s="257" t="str">
        <f>IF(ISERROR(Input!A277),"",Input!A277)</f>
        <v/>
      </c>
      <c r="B271" t="str">
        <f t="shared" si="4"/>
        <v/>
      </c>
      <c r="C271" t="str">
        <f>IF(ISERROR(Input!B277),"",IF(Input!B277="","",Input!B277))</f>
        <v/>
      </c>
      <c r="D271" t="str">
        <f>IF(ISERROR(IF(Input!C277="","",Input!C277*1)),"",IF(Input!C277="","",Input!C277*1))</f>
        <v/>
      </c>
      <c r="E271" t="str">
        <f>IF(ISERROR(IF(Input!D277="","",Input!D277)),"",IF(Input!D277="","",Input!D277))</f>
        <v/>
      </c>
      <c r="F271" t="str">
        <f>IF(Input!E277="","",IF(ISNUMBER(_xlfn.NUMBERVALUE(Input!E277)),ROUND(Input!E277,0),Input!E277))</f>
        <v/>
      </c>
      <c r="G271" s="269" t="str">
        <f>IF(ISBLANK(Input!F277),"",(Input!F277))</f>
        <v/>
      </c>
      <c r="H271" t="str">
        <f>IF(Input!G277="","",Input!G277)</f>
        <v/>
      </c>
      <c r="I271" t="str">
        <f>IF(Input!H277="","",Input!H277)</f>
        <v/>
      </c>
      <c r="J271" t="str">
        <f>IFERROR(IF(Input!I277="","",IF(VLOOKUP(Input!D277,'Measure List'!$A$2:$D$5000,4,FALSE)="Residential","",Input!I277)),"")</f>
        <v/>
      </c>
      <c r="K271" t="str">
        <f>IF(Input!J277="","",Input!J277)</f>
        <v/>
      </c>
      <c r="L271" t="str">
        <f>IF(Input!K277="","",Input!K277)</f>
        <v/>
      </c>
      <c r="M271" t="str">
        <f>IF(Input!L277="","",Input!L277)</f>
        <v/>
      </c>
      <c r="N271" s="304" t="str">
        <f>IF(Input!M277="","",Input!M277)</f>
        <v/>
      </c>
      <c r="O271" t="str">
        <f>IF(Input!N277="","",IF(_xlfn.NUMBERVALUE(Input!N277)=0,"",_xlfn.NUMBERVALUE(Input!N277)))</f>
        <v/>
      </c>
      <c r="P271" t="str">
        <f>IF(Input!O277="","",_xlfn.NUMBERVALUE(Input!O277))</f>
        <v/>
      </c>
      <c r="Q271" t="str">
        <f>IF(Input!P277="","",Input!P277)</f>
        <v/>
      </c>
      <c r="R271" t="str">
        <f>IF(Input!Q277="","",Input!Q277)</f>
        <v/>
      </c>
      <c r="S271" t="str">
        <f>IF(Input!R277="","",_xlfn.NUMBERVALUE(Input!R277))</f>
        <v/>
      </c>
      <c r="T271" t="str">
        <f>IF(Input!S277="","",Input!S277)</f>
        <v/>
      </c>
      <c r="U271" t="str">
        <f>IF(Input!T277="","",_xlfn.NUMBERVALUE(Input!T277))</f>
        <v/>
      </c>
      <c r="V271" t="str">
        <f>IF(Input!U277="","",(Input!U277))</f>
        <v/>
      </c>
      <c r="W271" t="str">
        <f>IF(Input!V277="","",_xlfn.NUMBERVALUE(Input!V277))</f>
        <v/>
      </c>
      <c r="X271" t="str">
        <f>IF(Input!W277="","",_xlfn.NUMBERVALUE(Input!W277))</f>
        <v/>
      </c>
      <c r="Y271" t="str">
        <f>IF(Input!X277="","",_xlfn.NUMBERVALUE(Input!X277))</f>
        <v/>
      </c>
      <c r="Z271" t="str">
        <f>IF(Input!Y277="","",_xlfn.NUMBERVALUE(Input!Y277))</f>
        <v/>
      </c>
    </row>
    <row r="272" spans="1:26" x14ac:dyDescent="0.25">
      <c r="A272" s="257" t="str">
        <f>IF(ISERROR(Input!A278),"",Input!A278)</f>
        <v/>
      </c>
      <c r="B272" t="str">
        <f t="shared" si="4"/>
        <v/>
      </c>
      <c r="C272" t="str">
        <f>IF(ISERROR(Input!B278),"",IF(Input!B278="","",Input!B278))</f>
        <v/>
      </c>
      <c r="D272" t="str">
        <f>IF(ISERROR(IF(Input!C278="","",Input!C278*1)),"",IF(Input!C278="","",Input!C278*1))</f>
        <v/>
      </c>
      <c r="E272" t="str">
        <f>IF(ISERROR(IF(Input!D278="","",Input!D278)),"",IF(Input!D278="","",Input!D278))</f>
        <v/>
      </c>
      <c r="F272" t="str">
        <f>IF(Input!E278="","",IF(ISNUMBER(_xlfn.NUMBERVALUE(Input!E278)),ROUND(Input!E278,0),Input!E278))</f>
        <v/>
      </c>
      <c r="G272" s="269" t="str">
        <f>IF(ISBLANK(Input!F278),"",(Input!F278))</f>
        <v/>
      </c>
      <c r="H272" t="str">
        <f>IF(Input!G278="","",Input!G278)</f>
        <v/>
      </c>
      <c r="I272" t="str">
        <f>IF(Input!H278="","",Input!H278)</f>
        <v/>
      </c>
      <c r="J272" t="str">
        <f>IFERROR(IF(Input!I278="","",IF(VLOOKUP(Input!D278,'Measure List'!$A$2:$D$5000,4,FALSE)="Residential","",Input!I278)),"")</f>
        <v/>
      </c>
      <c r="K272" t="str">
        <f>IF(Input!J278="","",Input!J278)</f>
        <v/>
      </c>
      <c r="L272" t="str">
        <f>IF(Input!K278="","",Input!K278)</f>
        <v/>
      </c>
      <c r="M272" t="str">
        <f>IF(Input!L278="","",Input!L278)</f>
        <v/>
      </c>
      <c r="N272" s="304" t="str">
        <f>IF(Input!M278="","",Input!M278)</f>
        <v/>
      </c>
      <c r="O272" t="str">
        <f>IF(Input!N278="","",IF(_xlfn.NUMBERVALUE(Input!N278)=0,"",_xlfn.NUMBERVALUE(Input!N278)))</f>
        <v/>
      </c>
      <c r="P272" t="str">
        <f>IF(Input!O278="","",_xlfn.NUMBERVALUE(Input!O278))</f>
        <v/>
      </c>
      <c r="Q272" t="str">
        <f>IF(Input!P278="","",Input!P278)</f>
        <v/>
      </c>
      <c r="R272" t="str">
        <f>IF(Input!Q278="","",Input!Q278)</f>
        <v/>
      </c>
      <c r="S272" t="str">
        <f>IF(Input!R278="","",_xlfn.NUMBERVALUE(Input!R278))</f>
        <v/>
      </c>
      <c r="T272" t="str">
        <f>IF(Input!S278="","",Input!S278)</f>
        <v/>
      </c>
      <c r="U272" t="str">
        <f>IF(Input!T278="","",_xlfn.NUMBERVALUE(Input!T278))</f>
        <v/>
      </c>
      <c r="V272" t="str">
        <f>IF(Input!U278="","",(Input!U278))</f>
        <v/>
      </c>
      <c r="W272" t="str">
        <f>IF(Input!V278="","",_xlfn.NUMBERVALUE(Input!V278))</f>
        <v/>
      </c>
      <c r="X272" t="str">
        <f>IF(Input!W278="","",_xlfn.NUMBERVALUE(Input!W278))</f>
        <v/>
      </c>
      <c r="Y272" t="str">
        <f>IF(Input!X278="","",_xlfn.NUMBERVALUE(Input!X278))</f>
        <v/>
      </c>
      <c r="Z272" t="str">
        <f>IF(Input!Y278="","",_xlfn.NUMBERVALUE(Input!Y278))</f>
        <v/>
      </c>
    </row>
    <row r="273" spans="1:26" x14ac:dyDescent="0.25">
      <c r="A273" s="257" t="str">
        <f>IF(ISERROR(Input!A279),"",Input!A279)</f>
        <v/>
      </c>
      <c r="B273" t="str">
        <f t="shared" si="4"/>
        <v/>
      </c>
      <c r="C273" t="str">
        <f>IF(ISERROR(Input!B279),"",IF(Input!B279="","",Input!B279))</f>
        <v/>
      </c>
      <c r="D273" t="str">
        <f>IF(ISERROR(IF(Input!C279="","",Input!C279*1)),"",IF(Input!C279="","",Input!C279*1))</f>
        <v/>
      </c>
      <c r="E273" t="str">
        <f>IF(ISERROR(IF(Input!D279="","",Input!D279)),"",IF(Input!D279="","",Input!D279))</f>
        <v/>
      </c>
      <c r="F273" t="str">
        <f>IF(Input!E279="","",IF(ISNUMBER(_xlfn.NUMBERVALUE(Input!E279)),ROUND(Input!E279,0),Input!E279))</f>
        <v/>
      </c>
      <c r="G273" s="269" t="str">
        <f>IF(ISBLANK(Input!F279),"",(Input!F279))</f>
        <v/>
      </c>
      <c r="H273" t="str">
        <f>IF(Input!G279="","",Input!G279)</f>
        <v/>
      </c>
      <c r="I273" t="str">
        <f>IF(Input!H279="","",Input!H279)</f>
        <v/>
      </c>
      <c r="J273" t="str">
        <f>IFERROR(IF(Input!I279="","",IF(VLOOKUP(Input!D279,'Measure List'!$A$2:$D$5000,4,FALSE)="Residential","",Input!I279)),"")</f>
        <v/>
      </c>
      <c r="K273" t="str">
        <f>IF(Input!J279="","",Input!J279)</f>
        <v/>
      </c>
      <c r="L273" t="str">
        <f>IF(Input!K279="","",Input!K279)</f>
        <v/>
      </c>
      <c r="M273" t="str">
        <f>IF(Input!L279="","",Input!L279)</f>
        <v/>
      </c>
      <c r="N273" s="304" t="str">
        <f>IF(Input!M279="","",Input!M279)</f>
        <v/>
      </c>
      <c r="O273" t="str">
        <f>IF(Input!N279="","",IF(_xlfn.NUMBERVALUE(Input!N279)=0,"",_xlfn.NUMBERVALUE(Input!N279)))</f>
        <v/>
      </c>
      <c r="P273" t="str">
        <f>IF(Input!O279="","",_xlfn.NUMBERVALUE(Input!O279))</f>
        <v/>
      </c>
      <c r="Q273" t="str">
        <f>IF(Input!P279="","",Input!P279)</f>
        <v/>
      </c>
      <c r="R273" t="str">
        <f>IF(Input!Q279="","",Input!Q279)</f>
        <v/>
      </c>
      <c r="S273" t="str">
        <f>IF(Input!R279="","",_xlfn.NUMBERVALUE(Input!R279))</f>
        <v/>
      </c>
      <c r="T273" t="str">
        <f>IF(Input!S279="","",Input!S279)</f>
        <v/>
      </c>
      <c r="U273" t="str">
        <f>IF(Input!T279="","",_xlfn.NUMBERVALUE(Input!T279))</f>
        <v/>
      </c>
      <c r="V273" t="str">
        <f>IF(Input!U279="","",(Input!U279))</f>
        <v/>
      </c>
      <c r="W273" t="str">
        <f>IF(Input!V279="","",_xlfn.NUMBERVALUE(Input!V279))</f>
        <v/>
      </c>
      <c r="X273" t="str">
        <f>IF(Input!W279="","",_xlfn.NUMBERVALUE(Input!W279))</f>
        <v/>
      </c>
      <c r="Y273" t="str">
        <f>IF(Input!X279="","",_xlfn.NUMBERVALUE(Input!X279))</f>
        <v/>
      </c>
      <c r="Z273" t="str">
        <f>IF(Input!Y279="","",_xlfn.NUMBERVALUE(Input!Y279))</f>
        <v/>
      </c>
    </row>
    <row r="274" spans="1:26" x14ac:dyDescent="0.25">
      <c r="A274" s="257" t="str">
        <f>IF(ISERROR(Input!A280),"",Input!A280)</f>
        <v/>
      </c>
      <c r="B274" t="str">
        <f t="shared" si="4"/>
        <v/>
      </c>
      <c r="C274" t="str">
        <f>IF(ISERROR(Input!B280),"",IF(Input!B280="","",Input!B280))</f>
        <v/>
      </c>
      <c r="D274" t="str">
        <f>IF(ISERROR(IF(Input!C280="","",Input!C280*1)),"",IF(Input!C280="","",Input!C280*1))</f>
        <v/>
      </c>
      <c r="E274" t="str">
        <f>IF(ISERROR(IF(Input!D280="","",Input!D280)),"",IF(Input!D280="","",Input!D280))</f>
        <v/>
      </c>
      <c r="F274" t="str">
        <f>IF(Input!E280="","",IF(ISNUMBER(_xlfn.NUMBERVALUE(Input!E280)),ROUND(Input!E280,0),Input!E280))</f>
        <v/>
      </c>
      <c r="G274" s="269" t="str">
        <f>IF(ISBLANK(Input!F280),"",(Input!F280))</f>
        <v/>
      </c>
      <c r="H274" t="str">
        <f>IF(Input!G280="","",Input!G280)</f>
        <v/>
      </c>
      <c r="I274" t="str">
        <f>IF(Input!H280="","",Input!H280)</f>
        <v/>
      </c>
      <c r="J274" t="str">
        <f>IFERROR(IF(Input!I280="","",IF(VLOOKUP(Input!D280,'Measure List'!$A$2:$D$5000,4,FALSE)="Residential","",Input!I280)),"")</f>
        <v/>
      </c>
      <c r="K274" t="str">
        <f>IF(Input!J280="","",Input!J280)</f>
        <v/>
      </c>
      <c r="L274" t="str">
        <f>IF(Input!K280="","",Input!K280)</f>
        <v/>
      </c>
      <c r="M274" t="str">
        <f>IF(Input!L280="","",Input!L280)</f>
        <v/>
      </c>
      <c r="N274" s="304" t="str">
        <f>IF(Input!M280="","",Input!M280)</f>
        <v/>
      </c>
      <c r="O274" t="str">
        <f>IF(Input!N280="","",IF(_xlfn.NUMBERVALUE(Input!N280)=0,"",_xlfn.NUMBERVALUE(Input!N280)))</f>
        <v/>
      </c>
      <c r="P274" t="str">
        <f>IF(Input!O280="","",_xlfn.NUMBERVALUE(Input!O280))</f>
        <v/>
      </c>
      <c r="Q274" t="str">
        <f>IF(Input!P280="","",Input!P280)</f>
        <v/>
      </c>
      <c r="R274" t="str">
        <f>IF(Input!Q280="","",Input!Q280)</f>
        <v/>
      </c>
      <c r="S274" t="str">
        <f>IF(Input!R280="","",_xlfn.NUMBERVALUE(Input!R280))</f>
        <v/>
      </c>
      <c r="T274" t="str">
        <f>IF(Input!S280="","",Input!S280)</f>
        <v/>
      </c>
      <c r="U274" t="str">
        <f>IF(Input!T280="","",_xlfn.NUMBERVALUE(Input!T280))</f>
        <v/>
      </c>
      <c r="V274" t="str">
        <f>IF(Input!U280="","",(Input!U280))</f>
        <v/>
      </c>
      <c r="W274" t="str">
        <f>IF(Input!V280="","",_xlfn.NUMBERVALUE(Input!V280))</f>
        <v/>
      </c>
      <c r="X274" t="str">
        <f>IF(Input!W280="","",_xlfn.NUMBERVALUE(Input!W280))</f>
        <v/>
      </c>
      <c r="Y274" t="str">
        <f>IF(Input!X280="","",_xlfn.NUMBERVALUE(Input!X280))</f>
        <v/>
      </c>
      <c r="Z274" t="str">
        <f>IF(Input!Y280="","",_xlfn.NUMBERVALUE(Input!Y280))</f>
        <v/>
      </c>
    </row>
    <row r="275" spans="1:26" x14ac:dyDescent="0.25">
      <c r="A275" s="257" t="str">
        <f>IF(ISERROR(Input!A281),"",Input!A281)</f>
        <v/>
      </c>
      <c r="B275" t="str">
        <f t="shared" si="4"/>
        <v/>
      </c>
      <c r="C275" t="str">
        <f>IF(ISERROR(Input!B281),"",IF(Input!B281="","",Input!B281))</f>
        <v/>
      </c>
      <c r="D275" t="str">
        <f>IF(ISERROR(IF(Input!C281="","",Input!C281*1)),"",IF(Input!C281="","",Input!C281*1))</f>
        <v/>
      </c>
      <c r="E275" t="str">
        <f>IF(ISERROR(IF(Input!D281="","",Input!D281)),"",IF(Input!D281="","",Input!D281))</f>
        <v/>
      </c>
      <c r="F275" t="str">
        <f>IF(Input!E281="","",IF(ISNUMBER(_xlfn.NUMBERVALUE(Input!E281)),ROUND(Input!E281,0),Input!E281))</f>
        <v/>
      </c>
      <c r="G275" s="269" t="str">
        <f>IF(ISBLANK(Input!F281),"",(Input!F281))</f>
        <v/>
      </c>
      <c r="H275" t="str">
        <f>IF(Input!G281="","",Input!G281)</f>
        <v/>
      </c>
      <c r="I275" t="str">
        <f>IF(Input!H281="","",Input!H281)</f>
        <v/>
      </c>
      <c r="J275" t="str">
        <f>IFERROR(IF(Input!I281="","",IF(VLOOKUP(Input!D281,'Measure List'!$A$2:$D$5000,4,FALSE)="Residential","",Input!I281)),"")</f>
        <v/>
      </c>
      <c r="K275" t="str">
        <f>IF(Input!J281="","",Input!J281)</f>
        <v/>
      </c>
      <c r="L275" t="str">
        <f>IF(Input!K281="","",Input!K281)</f>
        <v/>
      </c>
      <c r="M275" t="str">
        <f>IF(Input!L281="","",Input!L281)</f>
        <v/>
      </c>
      <c r="N275" s="304" t="str">
        <f>IF(Input!M281="","",Input!M281)</f>
        <v/>
      </c>
      <c r="O275" t="str">
        <f>IF(Input!N281="","",IF(_xlfn.NUMBERVALUE(Input!N281)=0,"",_xlfn.NUMBERVALUE(Input!N281)))</f>
        <v/>
      </c>
      <c r="P275" t="str">
        <f>IF(Input!O281="","",_xlfn.NUMBERVALUE(Input!O281))</f>
        <v/>
      </c>
      <c r="Q275" t="str">
        <f>IF(Input!P281="","",Input!P281)</f>
        <v/>
      </c>
      <c r="R275" t="str">
        <f>IF(Input!Q281="","",Input!Q281)</f>
        <v/>
      </c>
      <c r="S275" t="str">
        <f>IF(Input!R281="","",_xlfn.NUMBERVALUE(Input!R281))</f>
        <v/>
      </c>
      <c r="T275" t="str">
        <f>IF(Input!S281="","",Input!S281)</f>
        <v/>
      </c>
      <c r="U275" t="str">
        <f>IF(Input!T281="","",_xlfn.NUMBERVALUE(Input!T281))</f>
        <v/>
      </c>
      <c r="V275" t="str">
        <f>IF(Input!U281="","",(Input!U281))</f>
        <v/>
      </c>
      <c r="W275" t="str">
        <f>IF(Input!V281="","",_xlfn.NUMBERVALUE(Input!V281))</f>
        <v/>
      </c>
      <c r="X275" t="str">
        <f>IF(Input!W281="","",_xlfn.NUMBERVALUE(Input!W281))</f>
        <v/>
      </c>
      <c r="Y275" t="str">
        <f>IF(Input!X281="","",_xlfn.NUMBERVALUE(Input!X281))</f>
        <v/>
      </c>
      <c r="Z275" t="str">
        <f>IF(Input!Y281="","",_xlfn.NUMBERVALUE(Input!Y281))</f>
        <v/>
      </c>
    </row>
    <row r="276" spans="1:26" x14ac:dyDescent="0.25">
      <c r="A276" s="257" t="str">
        <f>IF(ISERROR(Input!A282),"",Input!A282)</f>
        <v/>
      </c>
      <c r="B276" t="str">
        <f t="shared" si="4"/>
        <v/>
      </c>
      <c r="C276" t="str">
        <f>IF(ISERROR(Input!B282),"",IF(Input!B282="","",Input!B282))</f>
        <v/>
      </c>
      <c r="D276" t="str">
        <f>IF(ISERROR(IF(Input!C282="","",Input!C282*1)),"",IF(Input!C282="","",Input!C282*1))</f>
        <v/>
      </c>
      <c r="E276" t="str">
        <f>IF(ISERROR(IF(Input!D282="","",Input!D282)),"",IF(Input!D282="","",Input!D282))</f>
        <v/>
      </c>
      <c r="F276" t="str">
        <f>IF(Input!E282="","",IF(ISNUMBER(_xlfn.NUMBERVALUE(Input!E282)),ROUND(Input!E282,0),Input!E282))</f>
        <v/>
      </c>
      <c r="G276" s="269" t="str">
        <f>IF(ISBLANK(Input!F282),"",(Input!F282))</f>
        <v/>
      </c>
      <c r="H276" t="str">
        <f>IF(Input!G282="","",Input!G282)</f>
        <v/>
      </c>
      <c r="I276" t="str">
        <f>IF(Input!H282="","",Input!H282)</f>
        <v/>
      </c>
      <c r="J276" t="str">
        <f>IFERROR(IF(Input!I282="","",IF(VLOOKUP(Input!D282,'Measure List'!$A$2:$D$5000,4,FALSE)="Residential","",Input!I282)),"")</f>
        <v/>
      </c>
      <c r="K276" t="str">
        <f>IF(Input!J282="","",Input!J282)</f>
        <v/>
      </c>
      <c r="L276" t="str">
        <f>IF(Input!K282="","",Input!K282)</f>
        <v/>
      </c>
      <c r="M276" t="str">
        <f>IF(Input!L282="","",Input!L282)</f>
        <v/>
      </c>
      <c r="N276" s="304" t="str">
        <f>IF(Input!M282="","",Input!M282)</f>
        <v/>
      </c>
      <c r="O276" t="str">
        <f>IF(Input!N282="","",IF(_xlfn.NUMBERVALUE(Input!N282)=0,"",_xlfn.NUMBERVALUE(Input!N282)))</f>
        <v/>
      </c>
      <c r="P276" t="str">
        <f>IF(Input!O282="","",_xlfn.NUMBERVALUE(Input!O282))</f>
        <v/>
      </c>
      <c r="Q276" t="str">
        <f>IF(Input!P282="","",Input!P282)</f>
        <v/>
      </c>
      <c r="R276" t="str">
        <f>IF(Input!Q282="","",Input!Q282)</f>
        <v/>
      </c>
      <c r="S276" t="str">
        <f>IF(Input!R282="","",_xlfn.NUMBERVALUE(Input!R282))</f>
        <v/>
      </c>
      <c r="T276" t="str">
        <f>IF(Input!S282="","",Input!S282)</f>
        <v/>
      </c>
      <c r="U276" t="str">
        <f>IF(Input!T282="","",_xlfn.NUMBERVALUE(Input!T282))</f>
        <v/>
      </c>
      <c r="V276" t="str">
        <f>IF(Input!U282="","",(Input!U282))</f>
        <v/>
      </c>
      <c r="W276" t="str">
        <f>IF(Input!V282="","",_xlfn.NUMBERVALUE(Input!V282))</f>
        <v/>
      </c>
      <c r="X276" t="str">
        <f>IF(Input!W282="","",_xlfn.NUMBERVALUE(Input!W282))</f>
        <v/>
      </c>
      <c r="Y276" t="str">
        <f>IF(Input!X282="","",_xlfn.NUMBERVALUE(Input!X282))</f>
        <v/>
      </c>
      <c r="Z276" t="str">
        <f>IF(Input!Y282="","",_xlfn.NUMBERVALUE(Input!Y282))</f>
        <v/>
      </c>
    </row>
    <row r="277" spans="1:26" x14ac:dyDescent="0.25">
      <c r="A277" s="257" t="str">
        <f>IF(ISERROR(Input!A283),"",Input!A283)</f>
        <v/>
      </c>
      <c r="B277" t="str">
        <f t="shared" si="4"/>
        <v/>
      </c>
      <c r="C277" t="str">
        <f>IF(ISERROR(Input!B283),"",IF(Input!B283="","",Input!B283))</f>
        <v/>
      </c>
      <c r="D277" t="str">
        <f>IF(ISERROR(IF(Input!C283="","",Input!C283*1)),"",IF(Input!C283="","",Input!C283*1))</f>
        <v/>
      </c>
      <c r="E277" t="str">
        <f>IF(ISERROR(IF(Input!D283="","",Input!D283)),"",IF(Input!D283="","",Input!D283))</f>
        <v/>
      </c>
      <c r="F277" t="str">
        <f>IF(Input!E283="","",IF(ISNUMBER(_xlfn.NUMBERVALUE(Input!E283)),ROUND(Input!E283,0),Input!E283))</f>
        <v/>
      </c>
      <c r="G277" s="269" t="str">
        <f>IF(ISBLANK(Input!F283),"",(Input!F283))</f>
        <v/>
      </c>
      <c r="H277" t="str">
        <f>IF(Input!G283="","",Input!G283)</f>
        <v/>
      </c>
      <c r="I277" t="str">
        <f>IF(Input!H283="","",Input!H283)</f>
        <v/>
      </c>
      <c r="J277" t="str">
        <f>IFERROR(IF(Input!I283="","",IF(VLOOKUP(Input!D283,'Measure List'!$A$2:$D$5000,4,FALSE)="Residential","",Input!I283)),"")</f>
        <v/>
      </c>
      <c r="K277" t="str">
        <f>IF(Input!J283="","",Input!J283)</f>
        <v/>
      </c>
      <c r="L277" t="str">
        <f>IF(Input!K283="","",Input!K283)</f>
        <v/>
      </c>
      <c r="M277" t="str">
        <f>IF(Input!L283="","",Input!L283)</f>
        <v/>
      </c>
      <c r="N277" s="304" t="str">
        <f>IF(Input!M283="","",Input!M283)</f>
        <v/>
      </c>
      <c r="O277" t="str">
        <f>IF(Input!N283="","",IF(_xlfn.NUMBERVALUE(Input!N283)=0,"",_xlfn.NUMBERVALUE(Input!N283)))</f>
        <v/>
      </c>
      <c r="P277" t="str">
        <f>IF(Input!O283="","",_xlfn.NUMBERVALUE(Input!O283))</f>
        <v/>
      </c>
      <c r="Q277" t="str">
        <f>IF(Input!P283="","",Input!P283)</f>
        <v/>
      </c>
      <c r="R277" t="str">
        <f>IF(Input!Q283="","",Input!Q283)</f>
        <v/>
      </c>
      <c r="S277" t="str">
        <f>IF(Input!R283="","",_xlfn.NUMBERVALUE(Input!R283))</f>
        <v/>
      </c>
      <c r="T277" t="str">
        <f>IF(Input!S283="","",Input!S283)</f>
        <v/>
      </c>
      <c r="U277" t="str">
        <f>IF(Input!T283="","",_xlfn.NUMBERVALUE(Input!T283))</f>
        <v/>
      </c>
      <c r="V277" t="str">
        <f>IF(Input!U283="","",(Input!U283))</f>
        <v/>
      </c>
      <c r="W277" t="str">
        <f>IF(Input!V283="","",_xlfn.NUMBERVALUE(Input!V283))</f>
        <v/>
      </c>
      <c r="X277" t="str">
        <f>IF(Input!W283="","",_xlfn.NUMBERVALUE(Input!W283))</f>
        <v/>
      </c>
      <c r="Y277" t="str">
        <f>IF(Input!X283="","",_xlfn.NUMBERVALUE(Input!X283))</f>
        <v/>
      </c>
      <c r="Z277" t="str">
        <f>IF(Input!Y283="","",_xlfn.NUMBERVALUE(Input!Y283))</f>
        <v/>
      </c>
    </row>
    <row r="278" spans="1:26" x14ac:dyDescent="0.25">
      <c r="A278" s="257" t="str">
        <f>IF(ISERROR(Input!A284),"",Input!A284)</f>
        <v/>
      </c>
      <c r="B278" t="str">
        <f t="shared" si="4"/>
        <v/>
      </c>
      <c r="C278" t="str">
        <f>IF(ISERROR(Input!B284),"",IF(Input!B284="","",Input!B284))</f>
        <v/>
      </c>
      <c r="D278" t="str">
        <f>IF(ISERROR(IF(Input!C284="","",Input!C284*1)),"",IF(Input!C284="","",Input!C284*1))</f>
        <v/>
      </c>
      <c r="E278" t="str">
        <f>IF(ISERROR(IF(Input!D284="","",Input!D284)),"",IF(Input!D284="","",Input!D284))</f>
        <v/>
      </c>
      <c r="F278" t="str">
        <f>IF(Input!E284="","",IF(ISNUMBER(_xlfn.NUMBERVALUE(Input!E284)),ROUND(Input!E284,0),Input!E284))</f>
        <v/>
      </c>
      <c r="G278" s="269" t="str">
        <f>IF(ISBLANK(Input!F284),"",(Input!F284))</f>
        <v/>
      </c>
      <c r="H278" t="str">
        <f>IF(Input!G284="","",Input!G284)</f>
        <v/>
      </c>
      <c r="I278" t="str">
        <f>IF(Input!H284="","",Input!H284)</f>
        <v/>
      </c>
      <c r="J278" t="str">
        <f>IFERROR(IF(Input!I284="","",IF(VLOOKUP(Input!D284,'Measure List'!$A$2:$D$5000,4,FALSE)="Residential","",Input!I284)),"")</f>
        <v/>
      </c>
      <c r="K278" t="str">
        <f>IF(Input!J284="","",Input!J284)</f>
        <v/>
      </c>
      <c r="L278" t="str">
        <f>IF(Input!K284="","",Input!K284)</f>
        <v/>
      </c>
      <c r="M278" t="str">
        <f>IF(Input!L284="","",Input!L284)</f>
        <v/>
      </c>
      <c r="N278" s="304" t="str">
        <f>IF(Input!M284="","",Input!M284)</f>
        <v/>
      </c>
      <c r="O278" t="str">
        <f>IF(Input!N284="","",IF(_xlfn.NUMBERVALUE(Input!N284)=0,"",_xlfn.NUMBERVALUE(Input!N284)))</f>
        <v/>
      </c>
      <c r="P278" t="str">
        <f>IF(Input!O284="","",_xlfn.NUMBERVALUE(Input!O284))</f>
        <v/>
      </c>
      <c r="Q278" t="str">
        <f>IF(Input!P284="","",Input!P284)</f>
        <v/>
      </c>
      <c r="R278" t="str">
        <f>IF(Input!Q284="","",Input!Q284)</f>
        <v/>
      </c>
      <c r="S278" t="str">
        <f>IF(Input!R284="","",_xlfn.NUMBERVALUE(Input!R284))</f>
        <v/>
      </c>
      <c r="T278" t="str">
        <f>IF(Input!S284="","",Input!S284)</f>
        <v/>
      </c>
      <c r="U278" t="str">
        <f>IF(Input!T284="","",_xlfn.NUMBERVALUE(Input!T284))</f>
        <v/>
      </c>
      <c r="V278" t="str">
        <f>IF(Input!U284="","",(Input!U284))</f>
        <v/>
      </c>
      <c r="W278" t="str">
        <f>IF(Input!V284="","",_xlfn.NUMBERVALUE(Input!V284))</f>
        <v/>
      </c>
      <c r="X278" t="str">
        <f>IF(Input!W284="","",_xlfn.NUMBERVALUE(Input!W284))</f>
        <v/>
      </c>
      <c r="Y278" t="str">
        <f>IF(Input!X284="","",_xlfn.NUMBERVALUE(Input!X284))</f>
        <v/>
      </c>
      <c r="Z278" t="str">
        <f>IF(Input!Y284="","",_xlfn.NUMBERVALUE(Input!Y284))</f>
        <v/>
      </c>
    </row>
    <row r="279" spans="1:26" x14ac:dyDescent="0.25">
      <c r="A279" s="257" t="str">
        <f>IF(ISERROR(Input!A285),"",Input!A285)</f>
        <v/>
      </c>
      <c r="B279" t="str">
        <f t="shared" si="4"/>
        <v/>
      </c>
      <c r="C279" t="str">
        <f>IF(ISERROR(Input!B285),"",IF(Input!B285="","",Input!B285))</f>
        <v/>
      </c>
      <c r="D279" t="str">
        <f>IF(ISERROR(IF(Input!C285="","",Input!C285*1)),"",IF(Input!C285="","",Input!C285*1))</f>
        <v/>
      </c>
      <c r="E279" t="str">
        <f>IF(ISERROR(IF(Input!D285="","",Input!D285)),"",IF(Input!D285="","",Input!D285))</f>
        <v/>
      </c>
      <c r="F279" t="str">
        <f>IF(Input!E285="","",IF(ISNUMBER(_xlfn.NUMBERVALUE(Input!E285)),ROUND(Input!E285,0),Input!E285))</f>
        <v/>
      </c>
      <c r="G279" s="269" t="str">
        <f>IF(ISBLANK(Input!F285),"",(Input!F285))</f>
        <v/>
      </c>
      <c r="H279" t="str">
        <f>IF(Input!G285="","",Input!G285)</f>
        <v/>
      </c>
      <c r="I279" t="str">
        <f>IF(Input!H285="","",Input!H285)</f>
        <v/>
      </c>
      <c r="J279" t="str">
        <f>IFERROR(IF(Input!I285="","",IF(VLOOKUP(Input!D285,'Measure List'!$A$2:$D$5000,4,FALSE)="Residential","",Input!I285)),"")</f>
        <v/>
      </c>
      <c r="K279" t="str">
        <f>IF(Input!J285="","",Input!J285)</f>
        <v/>
      </c>
      <c r="L279" t="str">
        <f>IF(Input!K285="","",Input!K285)</f>
        <v/>
      </c>
      <c r="M279" t="str">
        <f>IF(Input!L285="","",Input!L285)</f>
        <v/>
      </c>
      <c r="N279" s="304" t="str">
        <f>IF(Input!M285="","",Input!M285)</f>
        <v/>
      </c>
      <c r="O279" t="str">
        <f>IF(Input!N285="","",IF(_xlfn.NUMBERVALUE(Input!N285)=0,"",_xlfn.NUMBERVALUE(Input!N285)))</f>
        <v/>
      </c>
      <c r="P279" t="str">
        <f>IF(Input!O285="","",_xlfn.NUMBERVALUE(Input!O285))</f>
        <v/>
      </c>
      <c r="Q279" t="str">
        <f>IF(Input!P285="","",Input!P285)</f>
        <v/>
      </c>
      <c r="R279" t="str">
        <f>IF(Input!Q285="","",Input!Q285)</f>
        <v/>
      </c>
      <c r="S279" t="str">
        <f>IF(Input!R285="","",_xlfn.NUMBERVALUE(Input!R285))</f>
        <v/>
      </c>
      <c r="T279" t="str">
        <f>IF(Input!S285="","",Input!S285)</f>
        <v/>
      </c>
      <c r="U279" t="str">
        <f>IF(Input!T285="","",_xlfn.NUMBERVALUE(Input!T285))</f>
        <v/>
      </c>
      <c r="V279" t="str">
        <f>IF(Input!U285="","",(Input!U285))</f>
        <v/>
      </c>
      <c r="W279" t="str">
        <f>IF(Input!V285="","",_xlfn.NUMBERVALUE(Input!V285))</f>
        <v/>
      </c>
      <c r="X279" t="str">
        <f>IF(Input!W285="","",_xlfn.NUMBERVALUE(Input!W285))</f>
        <v/>
      </c>
      <c r="Y279" t="str">
        <f>IF(Input!X285="","",_xlfn.NUMBERVALUE(Input!X285))</f>
        <v/>
      </c>
      <c r="Z279" t="str">
        <f>IF(Input!Y285="","",_xlfn.NUMBERVALUE(Input!Y285))</f>
        <v/>
      </c>
    </row>
    <row r="280" spans="1:26" x14ac:dyDescent="0.25">
      <c r="A280" s="257" t="str">
        <f>IF(ISERROR(Input!A286),"",Input!A286)</f>
        <v/>
      </c>
      <c r="B280" t="str">
        <f t="shared" si="4"/>
        <v/>
      </c>
      <c r="C280" t="str">
        <f>IF(ISERROR(Input!B286),"",IF(Input!B286="","",Input!B286))</f>
        <v/>
      </c>
      <c r="D280" t="str">
        <f>IF(ISERROR(IF(Input!C286="","",Input!C286*1)),"",IF(Input!C286="","",Input!C286*1))</f>
        <v/>
      </c>
      <c r="E280" t="str">
        <f>IF(ISERROR(IF(Input!D286="","",Input!D286)),"",IF(Input!D286="","",Input!D286))</f>
        <v/>
      </c>
      <c r="F280" t="str">
        <f>IF(Input!E286="","",IF(ISNUMBER(_xlfn.NUMBERVALUE(Input!E286)),ROUND(Input!E286,0),Input!E286))</f>
        <v/>
      </c>
      <c r="G280" s="269" t="str">
        <f>IF(ISBLANK(Input!F286),"",(Input!F286))</f>
        <v/>
      </c>
      <c r="H280" t="str">
        <f>IF(Input!G286="","",Input!G286)</f>
        <v/>
      </c>
      <c r="I280" t="str">
        <f>IF(Input!H286="","",Input!H286)</f>
        <v/>
      </c>
      <c r="J280" t="str">
        <f>IFERROR(IF(Input!I286="","",IF(VLOOKUP(Input!D286,'Measure List'!$A$2:$D$5000,4,FALSE)="Residential","",Input!I286)),"")</f>
        <v/>
      </c>
      <c r="K280" t="str">
        <f>IF(Input!J286="","",Input!J286)</f>
        <v/>
      </c>
      <c r="L280" t="str">
        <f>IF(Input!K286="","",Input!K286)</f>
        <v/>
      </c>
      <c r="M280" t="str">
        <f>IF(Input!L286="","",Input!L286)</f>
        <v/>
      </c>
      <c r="N280" s="304" t="str">
        <f>IF(Input!M286="","",Input!M286)</f>
        <v/>
      </c>
      <c r="O280" t="str">
        <f>IF(Input!N286="","",IF(_xlfn.NUMBERVALUE(Input!N286)=0,"",_xlfn.NUMBERVALUE(Input!N286)))</f>
        <v/>
      </c>
      <c r="P280" t="str">
        <f>IF(Input!O286="","",_xlfn.NUMBERVALUE(Input!O286))</f>
        <v/>
      </c>
      <c r="Q280" t="str">
        <f>IF(Input!P286="","",Input!P286)</f>
        <v/>
      </c>
      <c r="R280" t="str">
        <f>IF(Input!Q286="","",Input!Q286)</f>
        <v/>
      </c>
      <c r="S280" t="str">
        <f>IF(Input!R286="","",_xlfn.NUMBERVALUE(Input!R286))</f>
        <v/>
      </c>
      <c r="T280" t="str">
        <f>IF(Input!S286="","",Input!S286)</f>
        <v/>
      </c>
      <c r="U280" t="str">
        <f>IF(Input!T286="","",_xlfn.NUMBERVALUE(Input!T286))</f>
        <v/>
      </c>
      <c r="V280" t="str">
        <f>IF(Input!U286="","",(Input!U286))</f>
        <v/>
      </c>
      <c r="W280" t="str">
        <f>IF(Input!V286="","",_xlfn.NUMBERVALUE(Input!V286))</f>
        <v/>
      </c>
      <c r="X280" t="str">
        <f>IF(Input!W286="","",_xlfn.NUMBERVALUE(Input!W286))</f>
        <v/>
      </c>
      <c r="Y280" t="str">
        <f>IF(Input!X286="","",_xlfn.NUMBERVALUE(Input!X286))</f>
        <v/>
      </c>
      <c r="Z280" t="str">
        <f>IF(Input!Y286="","",_xlfn.NUMBERVALUE(Input!Y286))</f>
        <v/>
      </c>
    </row>
    <row r="281" spans="1:26" x14ac:dyDescent="0.25">
      <c r="A281" s="257" t="str">
        <f>IF(ISERROR(Input!A287),"",Input!A287)</f>
        <v/>
      </c>
      <c r="B281" t="str">
        <f t="shared" si="4"/>
        <v/>
      </c>
      <c r="C281" t="str">
        <f>IF(ISERROR(Input!B287),"",IF(Input!B287="","",Input!B287))</f>
        <v/>
      </c>
      <c r="D281" t="str">
        <f>IF(ISERROR(IF(Input!C287="","",Input!C287*1)),"",IF(Input!C287="","",Input!C287*1))</f>
        <v/>
      </c>
      <c r="E281" t="str">
        <f>IF(ISERROR(IF(Input!D287="","",Input!D287)),"",IF(Input!D287="","",Input!D287))</f>
        <v/>
      </c>
      <c r="F281" t="str">
        <f>IF(Input!E287="","",IF(ISNUMBER(_xlfn.NUMBERVALUE(Input!E287)),ROUND(Input!E287,0),Input!E287))</f>
        <v/>
      </c>
      <c r="G281" s="269" t="str">
        <f>IF(ISBLANK(Input!F287),"",(Input!F287))</f>
        <v/>
      </c>
      <c r="H281" t="str">
        <f>IF(Input!G287="","",Input!G287)</f>
        <v/>
      </c>
      <c r="I281" t="str">
        <f>IF(Input!H287="","",Input!H287)</f>
        <v/>
      </c>
      <c r="J281" t="str">
        <f>IFERROR(IF(Input!I287="","",IF(VLOOKUP(Input!D287,'Measure List'!$A$2:$D$5000,4,FALSE)="Residential","",Input!I287)),"")</f>
        <v/>
      </c>
      <c r="K281" t="str">
        <f>IF(Input!J287="","",Input!J287)</f>
        <v/>
      </c>
      <c r="L281" t="str">
        <f>IF(Input!K287="","",Input!K287)</f>
        <v/>
      </c>
      <c r="M281" t="str">
        <f>IF(Input!L287="","",Input!L287)</f>
        <v/>
      </c>
      <c r="N281" s="304" t="str">
        <f>IF(Input!M287="","",Input!M287)</f>
        <v/>
      </c>
      <c r="O281" t="str">
        <f>IF(Input!N287="","",IF(_xlfn.NUMBERVALUE(Input!N287)=0,"",_xlfn.NUMBERVALUE(Input!N287)))</f>
        <v/>
      </c>
      <c r="P281" t="str">
        <f>IF(Input!O287="","",_xlfn.NUMBERVALUE(Input!O287))</f>
        <v/>
      </c>
      <c r="Q281" t="str">
        <f>IF(Input!P287="","",Input!P287)</f>
        <v/>
      </c>
      <c r="R281" t="str">
        <f>IF(Input!Q287="","",Input!Q287)</f>
        <v/>
      </c>
      <c r="S281" t="str">
        <f>IF(Input!R287="","",_xlfn.NUMBERVALUE(Input!R287))</f>
        <v/>
      </c>
      <c r="T281" t="str">
        <f>IF(Input!S287="","",Input!S287)</f>
        <v/>
      </c>
      <c r="U281" t="str">
        <f>IF(Input!T287="","",_xlfn.NUMBERVALUE(Input!T287))</f>
        <v/>
      </c>
      <c r="V281" t="str">
        <f>IF(Input!U287="","",(Input!U287))</f>
        <v/>
      </c>
      <c r="W281" t="str">
        <f>IF(Input!V287="","",_xlfn.NUMBERVALUE(Input!V287))</f>
        <v/>
      </c>
      <c r="X281" t="str">
        <f>IF(Input!W287="","",_xlfn.NUMBERVALUE(Input!W287))</f>
        <v/>
      </c>
      <c r="Y281" t="str">
        <f>IF(Input!X287="","",_xlfn.NUMBERVALUE(Input!X287))</f>
        <v/>
      </c>
      <c r="Z281" t="str">
        <f>IF(Input!Y287="","",_xlfn.NUMBERVALUE(Input!Y287))</f>
        <v/>
      </c>
    </row>
    <row r="282" spans="1:26" x14ac:dyDescent="0.25">
      <c r="A282" s="257" t="str">
        <f>IF(ISERROR(Input!A288),"",Input!A288)</f>
        <v/>
      </c>
      <c r="B282" t="str">
        <f t="shared" si="4"/>
        <v/>
      </c>
      <c r="C282" t="str">
        <f>IF(ISERROR(Input!B288),"",IF(Input!B288="","",Input!B288))</f>
        <v/>
      </c>
      <c r="D282" t="str">
        <f>IF(ISERROR(IF(Input!C288="","",Input!C288*1)),"",IF(Input!C288="","",Input!C288*1))</f>
        <v/>
      </c>
      <c r="E282" t="str">
        <f>IF(ISERROR(IF(Input!D288="","",Input!D288)),"",IF(Input!D288="","",Input!D288))</f>
        <v/>
      </c>
      <c r="F282" t="str">
        <f>IF(Input!E288="","",IF(ISNUMBER(_xlfn.NUMBERVALUE(Input!E288)),ROUND(Input!E288,0),Input!E288))</f>
        <v/>
      </c>
      <c r="G282" s="269" t="str">
        <f>IF(ISBLANK(Input!F288),"",(Input!F288))</f>
        <v/>
      </c>
      <c r="H282" t="str">
        <f>IF(Input!G288="","",Input!G288)</f>
        <v/>
      </c>
      <c r="I282" t="str">
        <f>IF(Input!H288="","",Input!H288)</f>
        <v/>
      </c>
      <c r="J282" t="str">
        <f>IFERROR(IF(Input!I288="","",IF(VLOOKUP(Input!D288,'Measure List'!$A$2:$D$5000,4,FALSE)="Residential","",Input!I288)),"")</f>
        <v/>
      </c>
      <c r="K282" t="str">
        <f>IF(Input!J288="","",Input!J288)</f>
        <v/>
      </c>
      <c r="L282" t="str">
        <f>IF(Input!K288="","",Input!K288)</f>
        <v/>
      </c>
      <c r="M282" t="str">
        <f>IF(Input!L288="","",Input!L288)</f>
        <v/>
      </c>
      <c r="N282" s="304" t="str">
        <f>IF(Input!M288="","",Input!M288)</f>
        <v/>
      </c>
      <c r="O282" t="str">
        <f>IF(Input!N288="","",IF(_xlfn.NUMBERVALUE(Input!N288)=0,"",_xlfn.NUMBERVALUE(Input!N288)))</f>
        <v/>
      </c>
      <c r="P282" t="str">
        <f>IF(Input!O288="","",_xlfn.NUMBERVALUE(Input!O288))</f>
        <v/>
      </c>
      <c r="Q282" t="str">
        <f>IF(Input!P288="","",Input!P288)</f>
        <v/>
      </c>
      <c r="R282" t="str">
        <f>IF(Input!Q288="","",Input!Q288)</f>
        <v/>
      </c>
      <c r="S282" t="str">
        <f>IF(Input!R288="","",_xlfn.NUMBERVALUE(Input!R288))</f>
        <v/>
      </c>
      <c r="T282" t="str">
        <f>IF(Input!S288="","",Input!S288)</f>
        <v/>
      </c>
      <c r="U282" t="str">
        <f>IF(Input!T288="","",_xlfn.NUMBERVALUE(Input!T288))</f>
        <v/>
      </c>
      <c r="V282" t="str">
        <f>IF(Input!U288="","",(Input!U288))</f>
        <v/>
      </c>
      <c r="W282" t="str">
        <f>IF(Input!V288="","",_xlfn.NUMBERVALUE(Input!V288))</f>
        <v/>
      </c>
      <c r="X282" t="str">
        <f>IF(Input!W288="","",_xlfn.NUMBERVALUE(Input!W288))</f>
        <v/>
      </c>
      <c r="Y282" t="str">
        <f>IF(Input!X288="","",_xlfn.NUMBERVALUE(Input!X288))</f>
        <v/>
      </c>
      <c r="Z282" t="str">
        <f>IF(Input!Y288="","",_xlfn.NUMBERVALUE(Input!Y288))</f>
        <v/>
      </c>
    </row>
    <row r="283" spans="1:26" x14ac:dyDescent="0.25">
      <c r="A283" s="257" t="str">
        <f>IF(ISERROR(Input!A289),"",Input!A289)</f>
        <v/>
      </c>
      <c r="B283" t="str">
        <f t="shared" si="4"/>
        <v/>
      </c>
      <c r="C283" t="str">
        <f>IF(ISERROR(Input!B289),"",IF(Input!B289="","",Input!B289))</f>
        <v/>
      </c>
      <c r="D283" t="str">
        <f>IF(ISERROR(IF(Input!C289="","",Input!C289*1)),"",IF(Input!C289="","",Input!C289*1))</f>
        <v/>
      </c>
      <c r="E283" t="str">
        <f>IF(ISERROR(IF(Input!D289="","",Input!D289)),"",IF(Input!D289="","",Input!D289))</f>
        <v/>
      </c>
      <c r="F283" t="str">
        <f>IF(Input!E289="","",IF(ISNUMBER(_xlfn.NUMBERVALUE(Input!E289)),ROUND(Input!E289,0),Input!E289))</f>
        <v/>
      </c>
      <c r="G283" s="269" t="str">
        <f>IF(ISBLANK(Input!F289),"",(Input!F289))</f>
        <v/>
      </c>
      <c r="H283" t="str">
        <f>IF(Input!G289="","",Input!G289)</f>
        <v/>
      </c>
      <c r="I283" t="str">
        <f>IF(Input!H289="","",Input!H289)</f>
        <v/>
      </c>
      <c r="J283" t="str">
        <f>IFERROR(IF(Input!I289="","",IF(VLOOKUP(Input!D289,'Measure List'!$A$2:$D$5000,4,FALSE)="Residential","",Input!I289)),"")</f>
        <v/>
      </c>
      <c r="K283" t="str">
        <f>IF(Input!J289="","",Input!J289)</f>
        <v/>
      </c>
      <c r="L283" t="str">
        <f>IF(Input!K289="","",Input!K289)</f>
        <v/>
      </c>
      <c r="M283" t="str">
        <f>IF(Input!L289="","",Input!L289)</f>
        <v/>
      </c>
      <c r="N283" s="304" t="str">
        <f>IF(Input!M289="","",Input!M289)</f>
        <v/>
      </c>
      <c r="O283" t="str">
        <f>IF(Input!N289="","",IF(_xlfn.NUMBERVALUE(Input!N289)=0,"",_xlfn.NUMBERVALUE(Input!N289)))</f>
        <v/>
      </c>
      <c r="P283" t="str">
        <f>IF(Input!O289="","",_xlfn.NUMBERVALUE(Input!O289))</f>
        <v/>
      </c>
      <c r="Q283" t="str">
        <f>IF(Input!P289="","",Input!P289)</f>
        <v/>
      </c>
      <c r="R283" t="str">
        <f>IF(Input!Q289="","",Input!Q289)</f>
        <v/>
      </c>
      <c r="S283" t="str">
        <f>IF(Input!R289="","",_xlfn.NUMBERVALUE(Input!R289))</f>
        <v/>
      </c>
      <c r="T283" t="str">
        <f>IF(Input!S289="","",Input!S289)</f>
        <v/>
      </c>
      <c r="U283" t="str">
        <f>IF(Input!T289="","",_xlfn.NUMBERVALUE(Input!T289))</f>
        <v/>
      </c>
      <c r="V283" t="str">
        <f>IF(Input!U289="","",(Input!U289))</f>
        <v/>
      </c>
      <c r="W283" t="str">
        <f>IF(Input!V289="","",_xlfn.NUMBERVALUE(Input!V289))</f>
        <v/>
      </c>
      <c r="X283" t="str">
        <f>IF(Input!W289="","",_xlfn.NUMBERVALUE(Input!W289))</f>
        <v/>
      </c>
      <c r="Y283" t="str">
        <f>IF(Input!X289="","",_xlfn.NUMBERVALUE(Input!X289))</f>
        <v/>
      </c>
      <c r="Z283" t="str">
        <f>IF(Input!Y289="","",_xlfn.NUMBERVALUE(Input!Y289))</f>
        <v/>
      </c>
    </row>
    <row r="284" spans="1:26" x14ac:dyDescent="0.25">
      <c r="A284" s="257" t="str">
        <f>IF(ISERROR(Input!A290),"",Input!A290)</f>
        <v/>
      </c>
      <c r="B284" t="str">
        <f t="shared" si="4"/>
        <v/>
      </c>
      <c r="C284" t="str">
        <f>IF(ISERROR(Input!B290),"",IF(Input!B290="","",Input!B290))</f>
        <v/>
      </c>
      <c r="D284" t="str">
        <f>IF(ISERROR(IF(Input!C290="","",Input!C290*1)),"",IF(Input!C290="","",Input!C290*1))</f>
        <v/>
      </c>
      <c r="E284" t="str">
        <f>IF(ISERROR(IF(Input!D290="","",Input!D290)),"",IF(Input!D290="","",Input!D290))</f>
        <v/>
      </c>
      <c r="F284" t="str">
        <f>IF(Input!E290="","",IF(ISNUMBER(_xlfn.NUMBERVALUE(Input!E290)),ROUND(Input!E290,0),Input!E290))</f>
        <v/>
      </c>
      <c r="G284" s="269" t="str">
        <f>IF(ISBLANK(Input!F290),"",(Input!F290))</f>
        <v/>
      </c>
      <c r="H284" t="str">
        <f>IF(Input!G290="","",Input!G290)</f>
        <v/>
      </c>
      <c r="I284" t="str">
        <f>IF(Input!H290="","",Input!H290)</f>
        <v/>
      </c>
      <c r="J284" t="str">
        <f>IFERROR(IF(Input!I290="","",IF(VLOOKUP(Input!D290,'Measure List'!$A$2:$D$5000,4,FALSE)="Residential","",Input!I290)),"")</f>
        <v/>
      </c>
      <c r="K284" t="str">
        <f>IF(Input!J290="","",Input!J290)</f>
        <v/>
      </c>
      <c r="L284" t="str">
        <f>IF(Input!K290="","",Input!K290)</f>
        <v/>
      </c>
      <c r="M284" t="str">
        <f>IF(Input!L290="","",Input!L290)</f>
        <v/>
      </c>
      <c r="N284" s="304" t="str">
        <f>IF(Input!M290="","",Input!M290)</f>
        <v/>
      </c>
      <c r="O284" t="str">
        <f>IF(Input!N290="","",IF(_xlfn.NUMBERVALUE(Input!N290)=0,"",_xlfn.NUMBERVALUE(Input!N290)))</f>
        <v/>
      </c>
      <c r="P284" t="str">
        <f>IF(Input!O290="","",_xlfn.NUMBERVALUE(Input!O290))</f>
        <v/>
      </c>
      <c r="Q284" t="str">
        <f>IF(Input!P290="","",Input!P290)</f>
        <v/>
      </c>
      <c r="R284" t="str">
        <f>IF(Input!Q290="","",Input!Q290)</f>
        <v/>
      </c>
      <c r="S284" t="str">
        <f>IF(Input!R290="","",_xlfn.NUMBERVALUE(Input!R290))</f>
        <v/>
      </c>
      <c r="T284" t="str">
        <f>IF(Input!S290="","",Input!S290)</f>
        <v/>
      </c>
      <c r="U284" t="str">
        <f>IF(Input!T290="","",_xlfn.NUMBERVALUE(Input!T290))</f>
        <v/>
      </c>
      <c r="V284" t="str">
        <f>IF(Input!U290="","",(Input!U290))</f>
        <v/>
      </c>
      <c r="W284" t="str">
        <f>IF(Input!V290="","",_xlfn.NUMBERVALUE(Input!V290))</f>
        <v/>
      </c>
      <c r="X284" t="str">
        <f>IF(Input!W290="","",_xlfn.NUMBERVALUE(Input!W290))</f>
        <v/>
      </c>
      <c r="Y284" t="str">
        <f>IF(Input!X290="","",_xlfn.NUMBERVALUE(Input!X290))</f>
        <v/>
      </c>
      <c r="Z284" t="str">
        <f>IF(Input!Y290="","",_xlfn.NUMBERVALUE(Input!Y290))</f>
        <v/>
      </c>
    </row>
    <row r="285" spans="1:26" x14ac:dyDescent="0.25">
      <c r="A285" s="257" t="str">
        <f>IF(ISERROR(Input!A291),"",Input!A291)</f>
        <v/>
      </c>
      <c r="B285" t="str">
        <f t="shared" si="4"/>
        <v/>
      </c>
      <c r="C285" t="str">
        <f>IF(ISERROR(Input!B291),"",IF(Input!B291="","",Input!B291))</f>
        <v/>
      </c>
      <c r="D285" t="str">
        <f>IF(ISERROR(IF(Input!C291="","",Input!C291*1)),"",IF(Input!C291="","",Input!C291*1))</f>
        <v/>
      </c>
      <c r="E285" t="str">
        <f>IF(ISERROR(IF(Input!D291="","",Input!D291)),"",IF(Input!D291="","",Input!D291))</f>
        <v/>
      </c>
      <c r="F285" t="str">
        <f>IF(Input!E291="","",IF(ISNUMBER(_xlfn.NUMBERVALUE(Input!E291)),ROUND(Input!E291,0),Input!E291))</f>
        <v/>
      </c>
      <c r="G285" s="269" t="str">
        <f>IF(ISBLANK(Input!F291),"",(Input!F291))</f>
        <v/>
      </c>
      <c r="H285" t="str">
        <f>IF(Input!G291="","",Input!G291)</f>
        <v/>
      </c>
      <c r="I285" t="str">
        <f>IF(Input!H291="","",Input!H291)</f>
        <v/>
      </c>
      <c r="J285" t="str">
        <f>IFERROR(IF(Input!I291="","",IF(VLOOKUP(Input!D291,'Measure List'!$A$2:$D$5000,4,FALSE)="Residential","",Input!I291)),"")</f>
        <v/>
      </c>
      <c r="K285" t="str">
        <f>IF(Input!J291="","",Input!J291)</f>
        <v/>
      </c>
      <c r="L285" t="str">
        <f>IF(Input!K291="","",Input!K291)</f>
        <v/>
      </c>
      <c r="M285" t="str">
        <f>IF(Input!L291="","",Input!L291)</f>
        <v/>
      </c>
      <c r="N285" s="304" t="str">
        <f>IF(Input!M291="","",Input!M291)</f>
        <v/>
      </c>
      <c r="O285" t="str">
        <f>IF(Input!N291="","",IF(_xlfn.NUMBERVALUE(Input!N291)=0,"",_xlfn.NUMBERVALUE(Input!N291)))</f>
        <v/>
      </c>
      <c r="P285" t="str">
        <f>IF(Input!O291="","",_xlfn.NUMBERVALUE(Input!O291))</f>
        <v/>
      </c>
      <c r="Q285" t="str">
        <f>IF(Input!P291="","",Input!P291)</f>
        <v/>
      </c>
      <c r="R285" t="str">
        <f>IF(Input!Q291="","",Input!Q291)</f>
        <v/>
      </c>
      <c r="S285" t="str">
        <f>IF(Input!R291="","",_xlfn.NUMBERVALUE(Input!R291))</f>
        <v/>
      </c>
      <c r="T285" t="str">
        <f>IF(Input!S291="","",Input!S291)</f>
        <v/>
      </c>
      <c r="U285" t="str">
        <f>IF(Input!T291="","",_xlfn.NUMBERVALUE(Input!T291))</f>
        <v/>
      </c>
      <c r="V285" t="str">
        <f>IF(Input!U291="","",(Input!U291))</f>
        <v/>
      </c>
      <c r="W285" t="str">
        <f>IF(Input!V291="","",_xlfn.NUMBERVALUE(Input!V291))</f>
        <v/>
      </c>
      <c r="X285" t="str">
        <f>IF(Input!W291="","",_xlfn.NUMBERVALUE(Input!W291))</f>
        <v/>
      </c>
      <c r="Y285" t="str">
        <f>IF(Input!X291="","",_xlfn.NUMBERVALUE(Input!X291))</f>
        <v/>
      </c>
      <c r="Z285" t="str">
        <f>IF(Input!Y291="","",_xlfn.NUMBERVALUE(Input!Y291))</f>
        <v/>
      </c>
    </row>
    <row r="286" spans="1:26" x14ac:dyDescent="0.25">
      <c r="A286" s="257" t="str">
        <f>IF(ISERROR(Input!A292),"",Input!A292)</f>
        <v/>
      </c>
      <c r="B286" t="str">
        <f t="shared" si="4"/>
        <v/>
      </c>
      <c r="C286" t="str">
        <f>IF(ISERROR(Input!B292),"",IF(Input!B292="","",Input!B292))</f>
        <v/>
      </c>
      <c r="D286" t="str">
        <f>IF(ISERROR(IF(Input!C292="","",Input!C292*1)),"",IF(Input!C292="","",Input!C292*1))</f>
        <v/>
      </c>
      <c r="E286" t="str">
        <f>IF(ISERROR(IF(Input!D292="","",Input!D292)),"",IF(Input!D292="","",Input!D292))</f>
        <v/>
      </c>
      <c r="F286" t="str">
        <f>IF(Input!E292="","",IF(ISNUMBER(_xlfn.NUMBERVALUE(Input!E292)),ROUND(Input!E292,0),Input!E292))</f>
        <v/>
      </c>
      <c r="G286" s="269" t="str">
        <f>IF(ISBLANK(Input!F292),"",(Input!F292))</f>
        <v/>
      </c>
      <c r="H286" t="str">
        <f>IF(Input!G292="","",Input!G292)</f>
        <v/>
      </c>
      <c r="I286" t="str">
        <f>IF(Input!H292="","",Input!H292)</f>
        <v/>
      </c>
      <c r="J286" t="str">
        <f>IFERROR(IF(Input!I292="","",IF(VLOOKUP(Input!D292,'Measure List'!$A$2:$D$5000,4,FALSE)="Residential","",Input!I292)),"")</f>
        <v/>
      </c>
      <c r="K286" t="str">
        <f>IF(Input!J292="","",Input!J292)</f>
        <v/>
      </c>
      <c r="L286" t="str">
        <f>IF(Input!K292="","",Input!K292)</f>
        <v/>
      </c>
      <c r="M286" t="str">
        <f>IF(Input!L292="","",Input!L292)</f>
        <v/>
      </c>
      <c r="N286" s="304" t="str">
        <f>IF(Input!M292="","",Input!M292)</f>
        <v/>
      </c>
      <c r="O286" t="str">
        <f>IF(Input!N292="","",IF(_xlfn.NUMBERVALUE(Input!N292)=0,"",_xlfn.NUMBERVALUE(Input!N292)))</f>
        <v/>
      </c>
      <c r="P286" t="str">
        <f>IF(Input!O292="","",_xlfn.NUMBERVALUE(Input!O292))</f>
        <v/>
      </c>
      <c r="Q286" t="str">
        <f>IF(Input!P292="","",Input!P292)</f>
        <v/>
      </c>
      <c r="R286" t="str">
        <f>IF(Input!Q292="","",Input!Q292)</f>
        <v/>
      </c>
      <c r="S286" t="str">
        <f>IF(Input!R292="","",_xlfn.NUMBERVALUE(Input!R292))</f>
        <v/>
      </c>
      <c r="T286" t="str">
        <f>IF(Input!S292="","",Input!S292)</f>
        <v/>
      </c>
      <c r="U286" t="str">
        <f>IF(Input!T292="","",_xlfn.NUMBERVALUE(Input!T292))</f>
        <v/>
      </c>
      <c r="V286" t="str">
        <f>IF(Input!U292="","",(Input!U292))</f>
        <v/>
      </c>
      <c r="W286" t="str">
        <f>IF(Input!V292="","",_xlfn.NUMBERVALUE(Input!V292))</f>
        <v/>
      </c>
      <c r="X286" t="str">
        <f>IF(Input!W292="","",_xlfn.NUMBERVALUE(Input!W292))</f>
        <v/>
      </c>
      <c r="Y286" t="str">
        <f>IF(Input!X292="","",_xlfn.NUMBERVALUE(Input!X292))</f>
        <v/>
      </c>
      <c r="Z286" t="str">
        <f>IF(Input!Y292="","",_xlfn.NUMBERVALUE(Input!Y292))</f>
        <v/>
      </c>
    </row>
    <row r="287" spans="1:26" x14ac:dyDescent="0.25">
      <c r="A287" s="257" t="str">
        <f>IF(ISERROR(Input!A293),"",Input!A293)</f>
        <v/>
      </c>
      <c r="B287" t="str">
        <f t="shared" si="4"/>
        <v/>
      </c>
      <c r="C287" t="str">
        <f>IF(ISERROR(Input!B293),"",IF(Input!B293="","",Input!B293))</f>
        <v/>
      </c>
      <c r="D287" t="str">
        <f>IF(ISERROR(IF(Input!C293="","",Input!C293*1)),"",IF(Input!C293="","",Input!C293*1))</f>
        <v/>
      </c>
      <c r="E287" t="str">
        <f>IF(ISERROR(IF(Input!D293="","",Input!D293)),"",IF(Input!D293="","",Input!D293))</f>
        <v/>
      </c>
      <c r="F287" t="str">
        <f>IF(Input!E293="","",IF(ISNUMBER(_xlfn.NUMBERVALUE(Input!E293)),ROUND(Input!E293,0),Input!E293))</f>
        <v/>
      </c>
      <c r="G287" s="269" t="str">
        <f>IF(ISBLANK(Input!F293),"",(Input!F293))</f>
        <v/>
      </c>
      <c r="H287" t="str">
        <f>IF(Input!G293="","",Input!G293)</f>
        <v/>
      </c>
      <c r="I287" t="str">
        <f>IF(Input!H293="","",Input!H293)</f>
        <v/>
      </c>
      <c r="J287" t="str">
        <f>IFERROR(IF(Input!I293="","",IF(VLOOKUP(Input!D293,'Measure List'!$A$2:$D$5000,4,FALSE)="Residential","",Input!I293)),"")</f>
        <v/>
      </c>
      <c r="K287" t="str">
        <f>IF(Input!J293="","",Input!J293)</f>
        <v/>
      </c>
      <c r="L287" t="str">
        <f>IF(Input!K293="","",Input!K293)</f>
        <v/>
      </c>
      <c r="M287" t="str">
        <f>IF(Input!L293="","",Input!L293)</f>
        <v/>
      </c>
      <c r="N287" s="304" t="str">
        <f>IF(Input!M293="","",Input!M293)</f>
        <v/>
      </c>
      <c r="O287" t="str">
        <f>IF(Input!N293="","",IF(_xlfn.NUMBERVALUE(Input!N293)=0,"",_xlfn.NUMBERVALUE(Input!N293)))</f>
        <v/>
      </c>
      <c r="P287" t="str">
        <f>IF(Input!O293="","",_xlfn.NUMBERVALUE(Input!O293))</f>
        <v/>
      </c>
      <c r="Q287" t="str">
        <f>IF(Input!P293="","",Input!P293)</f>
        <v/>
      </c>
      <c r="R287" t="str">
        <f>IF(Input!Q293="","",Input!Q293)</f>
        <v/>
      </c>
      <c r="S287" t="str">
        <f>IF(Input!R293="","",_xlfn.NUMBERVALUE(Input!R293))</f>
        <v/>
      </c>
      <c r="T287" t="str">
        <f>IF(Input!S293="","",Input!S293)</f>
        <v/>
      </c>
      <c r="U287" t="str">
        <f>IF(Input!T293="","",_xlfn.NUMBERVALUE(Input!T293))</f>
        <v/>
      </c>
      <c r="V287" t="str">
        <f>IF(Input!U293="","",(Input!U293))</f>
        <v/>
      </c>
      <c r="W287" t="str">
        <f>IF(Input!V293="","",_xlfn.NUMBERVALUE(Input!V293))</f>
        <v/>
      </c>
      <c r="X287" t="str">
        <f>IF(Input!W293="","",_xlfn.NUMBERVALUE(Input!W293))</f>
        <v/>
      </c>
      <c r="Y287" t="str">
        <f>IF(Input!X293="","",_xlfn.NUMBERVALUE(Input!X293))</f>
        <v/>
      </c>
      <c r="Z287" t="str">
        <f>IF(Input!Y293="","",_xlfn.NUMBERVALUE(Input!Y293))</f>
        <v/>
      </c>
    </row>
    <row r="288" spans="1:26" x14ac:dyDescent="0.25">
      <c r="A288" s="257" t="str">
        <f>IF(ISERROR(Input!A294),"",Input!A294)</f>
        <v/>
      </c>
      <c r="B288" t="str">
        <f t="shared" si="4"/>
        <v/>
      </c>
      <c r="C288" t="str">
        <f>IF(ISERROR(Input!B294),"",IF(Input!B294="","",Input!B294))</f>
        <v/>
      </c>
      <c r="D288" t="str">
        <f>IF(ISERROR(IF(Input!C294="","",Input!C294*1)),"",IF(Input!C294="","",Input!C294*1))</f>
        <v/>
      </c>
      <c r="E288" t="str">
        <f>IF(ISERROR(IF(Input!D294="","",Input!D294)),"",IF(Input!D294="","",Input!D294))</f>
        <v/>
      </c>
      <c r="F288" t="str">
        <f>IF(Input!E294="","",IF(ISNUMBER(_xlfn.NUMBERVALUE(Input!E294)),ROUND(Input!E294,0),Input!E294))</f>
        <v/>
      </c>
      <c r="G288" s="269" t="str">
        <f>IF(ISBLANK(Input!F294),"",(Input!F294))</f>
        <v/>
      </c>
      <c r="H288" t="str">
        <f>IF(Input!G294="","",Input!G294)</f>
        <v/>
      </c>
      <c r="I288" t="str">
        <f>IF(Input!H294="","",Input!H294)</f>
        <v/>
      </c>
      <c r="J288" t="str">
        <f>IFERROR(IF(Input!I294="","",IF(VLOOKUP(Input!D294,'Measure List'!$A$2:$D$5000,4,FALSE)="Residential","",Input!I294)),"")</f>
        <v/>
      </c>
      <c r="K288" t="str">
        <f>IF(Input!J294="","",Input!J294)</f>
        <v/>
      </c>
      <c r="L288" t="str">
        <f>IF(Input!K294="","",Input!K294)</f>
        <v/>
      </c>
      <c r="M288" t="str">
        <f>IF(Input!L294="","",Input!L294)</f>
        <v/>
      </c>
      <c r="N288" s="304" t="str">
        <f>IF(Input!M294="","",Input!M294)</f>
        <v/>
      </c>
      <c r="O288" t="str">
        <f>IF(Input!N294="","",IF(_xlfn.NUMBERVALUE(Input!N294)=0,"",_xlfn.NUMBERVALUE(Input!N294)))</f>
        <v/>
      </c>
      <c r="P288" t="str">
        <f>IF(Input!O294="","",_xlfn.NUMBERVALUE(Input!O294))</f>
        <v/>
      </c>
      <c r="Q288" t="str">
        <f>IF(Input!P294="","",Input!P294)</f>
        <v/>
      </c>
      <c r="R288" t="str">
        <f>IF(Input!Q294="","",Input!Q294)</f>
        <v/>
      </c>
      <c r="S288" t="str">
        <f>IF(Input!R294="","",_xlfn.NUMBERVALUE(Input!R294))</f>
        <v/>
      </c>
      <c r="T288" t="str">
        <f>IF(Input!S294="","",Input!S294)</f>
        <v/>
      </c>
      <c r="U288" t="str">
        <f>IF(Input!T294="","",_xlfn.NUMBERVALUE(Input!T294))</f>
        <v/>
      </c>
      <c r="V288" t="str">
        <f>IF(Input!U294="","",(Input!U294))</f>
        <v/>
      </c>
      <c r="W288" t="str">
        <f>IF(Input!V294="","",_xlfn.NUMBERVALUE(Input!V294))</f>
        <v/>
      </c>
      <c r="X288" t="str">
        <f>IF(Input!W294="","",_xlfn.NUMBERVALUE(Input!W294))</f>
        <v/>
      </c>
      <c r="Y288" t="str">
        <f>IF(Input!X294="","",_xlfn.NUMBERVALUE(Input!X294))</f>
        <v/>
      </c>
      <c r="Z288" t="str">
        <f>IF(Input!Y294="","",_xlfn.NUMBERVALUE(Input!Y294))</f>
        <v/>
      </c>
    </row>
    <row r="289" spans="1:26" x14ac:dyDescent="0.25">
      <c r="A289" s="257" t="str">
        <f>IF(ISERROR(Input!A295),"",Input!A295)</f>
        <v/>
      </c>
      <c r="B289" t="str">
        <f t="shared" si="4"/>
        <v/>
      </c>
      <c r="C289" t="str">
        <f>IF(ISERROR(Input!B295),"",IF(Input!B295="","",Input!B295))</f>
        <v/>
      </c>
      <c r="D289" t="str">
        <f>IF(ISERROR(IF(Input!C295="","",Input!C295*1)),"",IF(Input!C295="","",Input!C295*1))</f>
        <v/>
      </c>
      <c r="E289" t="str">
        <f>IF(ISERROR(IF(Input!D295="","",Input!D295)),"",IF(Input!D295="","",Input!D295))</f>
        <v/>
      </c>
      <c r="F289" t="str">
        <f>IF(Input!E295="","",IF(ISNUMBER(_xlfn.NUMBERVALUE(Input!E295)),ROUND(Input!E295,0),Input!E295))</f>
        <v/>
      </c>
      <c r="G289" s="269" t="str">
        <f>IF(ISBLANK(Input!F295),"",(Input!F295))</f>
        <v/>
      </c>
      <c r="H289" t="str">
        <f>IF(Input!G295="","",Input!G295)</f>
        <v/>
      </c>
      <c r="I289" t="str">
        <f>IF(Input!H295="","",Input!H295)</f>
        <v/>
      </c>
      <c r="J289" t="str">
        <f>IFERROR(IF(Input!I295="","",IF(VLOOKUP(Input!D295,'Measure List'!$A$2:$D$5000,4,FALSE)="Residential","",Input!I295)),"")</f>
        <v/>
      </c>
      <c r="K289" t="str">
        <f>IF(Input!J295="","",Input!J295)</f>
        <v/>
      </c>
      <c r="L289" t="str">
        <f>IF(Input!K295="","",Input!K295)</f>
        <v/>
      </c>
      <c r="M289" t="str">
        <f>IF(Input!L295="","",Input!L295)</f>
        <v/>
      </c>
      <c r="N289" s="304" t="str">
        <f>IF(Input!M295="","",Input!M295)</f>
        <v/>
      </c>
      <c r="O289" t="str">
        <f>IF(Input!N295="","",IF(_xlfn.NUMBERVALUE(Input!N295)=0,"",_xlfn.NUMBERVALUE(Input!N295)))</f>
        <v/>
      </c>
      <c r="P289" t="str">
        <f>IF(Input!O295="","",_xlfn.NUMBERVALUE(Input!O295))</f>
        <v/>
      </c>
      <c r="Q289" t="str">
        <f>IF(Input!P295="","",Input!P295)</f>
        <v/>
      </c>
      <c r="R289" t="str">
        <f>IF(Input!Q295="","",Input!Q295)</f>
        <v/>
      </c>
      <c r="S289" t="str">
        <f>IF(Input!R295="","",_xlfn.NUMBERVALUE(Input!R295))</f>
        <v/>
      </c>
      <c r="T289" t="str">
        <f>IF(Input!S295="","",Input!S295)</f>
        <v/>
      </c>
      <c r="U289" t="str">
        <f>IF(Input!T295="","",_xlfn.NUMBERVALUE(Input!T295))</f>
        <v/>
      </c>
      <c r="V289" t="str">
        <f>IF(Input!U295="","",(Input!U295))</f>
        <v/>
      </c>
      <c r="W289" t="str">
        <f>IF(Input!V295="","",_xlfn.NUMBERVALUE(Input!V295))</f>
        <v/>
      </c>
      <c r="X289" t="str">
        <f>IF(Input!W295="","",_xlfn.NUMBERVALUE(Input!W295))</f>
        <v/>
      </c>
      <c r="Y289" t="str">
        <f>IF(Input!X295="","",_xlfn.NUMBERVALUE(Input!X295))</f>
        <v/>
      </c>
      <c r="Z289" t="str">
        <f>IF(Input!Y295="","",_xlfn.NUMBERVALUE(Input!Y295))</f>
        <v/>
      </c>
    </row>
    <row r="290" spans="1:26" x14ac:dyDescent="0.25">
      <c r="A290" s="257" t="str">
        <f>IF(ISERROR(Input!A296),"",Input!A296)</f>
        <v/>
      </c>
      <c r="B290" t="str">
        <f t="shared" si="4"/>
        <v/>
      </c>
      <c r="C290" t="str">
        <f>IF(ISERROR(Input!B296),"",IF(Input!B296="","",Input!B296))</f>
        <v/>
      </c>
      <c r="D290" t="str">
        <f>IF(ISERROR(IF(Input!C296="","",Input!C296*1)),"",IF(Input!C296="","",Input!C296*1))</f>
        <v/>
      </c>
      <c r="E290" t="str">
        <f>IF(ISERROR(IF(Input!D296="","",Input!D296)),"",IF(Input!D296="","",Input!D296))</f>
        <v/>
      </c>
      <c r="F290" t="str">
        <f>IF(Input!E296="","",IF(ISNUMBER(_xlfn.NUMBERVALUE(Input!E296)),ROUND(Input!E296,0),Input!E296))</f>
        <v/>
      </c>
      <c r="G290" s="269" t="str">
        <f>IF(ISBLANK(Input!F296),"",(Input!F296))</f>
        <v/>
      </c>
      <c r="H290" t="str">
        <f>IF(Input!G296="","",Input!G296)</f>
        <v/>
      </c>
      <c r="I290" t="str">
        <f>IF(Input!H296="","",Input!H296)</f>
        <v/>
      </c>
      <c r="J290" t="str">
        <f>IFERROR(IF(Input!I296="","",IF(VLOOKUP(Input!D296,'Measure List'!$A$2:$D$5000,4,FALSE)="Residential","",Input!I296)),"")</f>
        <v/>
      </c>
      <c r="K290" t="str">
        <f>IF(Input!J296="","",Input!J296)</f>
        <v/>
      </c>
      <c r="L290" t="str">
        <f>IF(Input!K296="","",Input!K296)</f>
        <v/>
      </c>
      <c r="M290" t="str">
        <f>IF(Input!L296="","",Input!L296)</f>
        <v/>
      </c>
      <c r="N290" s="304" t="str">
        <f>IF(Input!M296="","",Input!M296)</f>
        <v/>
      </c>
      <c r="O290" t="str">
        <f>IF(Input!N296="","",IF(_xlfn.NUMBERVALUE(Input!N296)=0,"",_xlfn.NUMBERVALUE(Input!N296)))</f>
        <v/>
      </c>
      <c r="P290" t="str">
        <f>IF(Input!O296="","",_xlfn.NUMBERVALUE(Input!O296))</f>
        <v/>
      </c>
      <c r="Q290" t="str">
        <f>IF(Input!P296="","",Input!P296)</f>
        <v/>
      </c>
      <c r="R290" t="str">
        <f>IF(Input!Q296="","",Input!Q296)</f>
        <v/>
      </c>
      <c r="S290" t="str">
        <f>IF(Input!R296="","",_xlfn.NUMBERVALUE(Input!R296))</f>
        <v/>
      </c>
      <c r="T290" t="str">
        <f>IF(Input!S296="","",Input!S296)</f>
        <v/>
      </c>
      <c r="U290" t="str">
        <f>IF(Input!T296="","",_xlfn.NUMBERVALUE(Input!T296))</f>
        <v/>
      </c>
      <c r="V290" t="str">
        <f>IF(Input!U296="","",(Input!U296))</f>
        <v/>
      </c>
      <c r="W290" t="str">
        <f>IF(Input!V296="","",_xlfn.NUMBERVALUE(Input!V296))</f>
        <v/>
      </c>
      <c r="X290" t="str">
        <f>IF(Input!W296="","",_xlfn.NUMBERVALUE(Input!W296))</f>
        <v/>
      </c>
      <c r="Y290" t="str">
        <f>IF(Input!X296="","",_xlfn.NUMBERVALUE(Input!X296))</f>
        <v/>
      </c>
      <c r="Z290" t="str">
        <f>IF(Input!Y296="","",_xlfn.NUMBERVALUE(Input!Y296))</f>
        <v/>
      </c>
    </row>
    <row r="291" spans="1:26" x14ac:dyDescent="0.25">
      <c r="A291" s="257" t="str">
        <f>IF(ISERROR(Input!A297),"",Input!A297)</f>
        <v/>
      </c>
      <c r="B291" t="str">
        <f t="shared" si="4"/>
        <v/>
      </c>
      <c r="C291" t="str">
        <f>IF(ISERROR(Input!B297),"",IF(Input!B297="","",Input!B297))</f>
        <v/>
      </c>
      <c r="D291" t="str">
        <f>IF(ISERROR(IF(Input!C297="","",Input!C297*1)),"",IF(Input!C297="","",Input!C297*1))</f>
        <v/>
      </c>
      <c r="E291" t="str">
        <f>IF(ISERROR(IF(Input!D297="","",Input!D297)),"",IF(Input!D297="","",Input!D297))</f>
        <v/>
      </c>
      <c r="F291" t="str">
        <f>IF(Input!E297="","",IF(ISNUMBER(_xlfn.NUMBERVALUE(Input!E297)),ROUND(Input!E297,0),Input!E297))</f>
        <v/>
      </c>
      <c r="G291" s="269" t="str">
        <f>IF(ISBLANK(Input!F297),"",(Input!F297))</f>
        <v/>
      </c>
      <c r="H291" t="str">
        <f>IF(Input!G297="","",Input!G297)</f>
        <v/>
      </c>
      <c r="I291" t="str">
        <f>IF(Input!H297="","",Input!H297)</f>
        <v/>
      </c>
      <c r="J291" t="str">
        <f>IFERROR(IF(Input!I297="","",IF(VLOOKUP(Input!D297,'Measure List'!$A$2:$D$5000,4,FALSE)="Residential","",Input!I297)),"")</f>
        <v/>
      </c>
      <c r="K291" t="str">
        <f>IF(Input!J297="","",Input!J297)</f>
        <v/>
      </c>
      <c r="L291" t="str">
        <f>IF(Input!K297="","",Input!K297)</f>
        <v/>
      </c>
      <c r="M291" t="str">
        <f>IF(Input!L297="","",Input!L297)</f>
        <v/>
      </c>
      <c r="N291" s="304" t="str">
        <f>IF(Input!M297="","",Input!M297)</f>
        <v/>
      </c>
      <c r="O291" t="str">
        <f>IF(Input!N297="","",IF(_xlfn.NUMBERVALUE(Input!N297)=0,"",_xlfn.NUMBERVALUE(Input!N297)))</f>
        <v/>
      </c>
      <c r="P291" t="str">
        <f>IF(Input!O297="","",_xlfn.NUMBERVALUE(Input!O297))</f>
        <v/>
      </c>
      <c r="Q291" t="str">
        <f>IF(Input!P297="","",Input!P297)</f>
        <v/>
      </c>
      <c r="R291" t="str">
        <f>IF(Input!Q297="","",Input!Q297)</f>
        <v/>
      </c>
      <c r="S291" t="str">
        <f>IF(Input!R297="","",_xlfn.NUMBERVALUE(Input!R297))</f>
        <v/>
      </c>
      <c r="T291" t="str">
        <f>IF(Input!S297="","",Input!S297)</f>
        <v/>
      </c>
      <c r="U291" t="str">
        <f>IF(Input!T297="","",_xlfn.NUMBERVALUE(Input!T297))</f>
        <v/>
      </c>
      <c r="V291" t="str">
        <f>IF(Input!U297="","",(Input!U297))</f>
        <v/>
      </c>
      <c r="W291" t="str">
        <f>IF(Input!V297="","",_xlfn.NUMBERVALUE(Input!V297))</f>
        <v/>
      </c>
      <c r="X291" t="str">
        <f>IF(Input!W297="","",_xlfn.NUMBERVALUE(Input!W297))</f>
        <v/>
      </c>
      <c r="Y291" t="str">
        <f>IF(Input!X297="","",_xlfn.NUMBERVALUE(Input!X297))</f>
        <v/>
      </c>
      <c r="Z291" t="str">
        <f>IF(Input!Y297="","",_xlfn.NUMBERVALUE(Input!Y297))</f>
        <v/>
      </c>
    </row>
    <row r="292" spans="1:26" x14ac:dyDescent="0.25">
      <c r="A292" s="257" t="str">
        <f>IF(ISERROR(Input!A298),"",Input!A298)</f>
        <v/>
      </c>
      <c r="B292" t="str">
        <f t="shared" si="4"/>
        <v/>
      </c>
      <c r="C292" t="str">
        <f>IF(ISERROR(Input!B298),"",IF(Input!B298="","",Input!B298))</f>
        <v/>
      </c>
      <c r="D292" t="str">
        <f>IF(ISERROR(IF(Input!C298="","",Input!C298*1)),"",IF(Input!C298="","",Input!C298*1))</f>
        <v/>
      </c>
      <c r="E292" t="str">
        <f>IF(ISERROR(IF(Input!D298="","",Input!D298)),"",IF(Input!D298="","",Input!D298))</f>
        <v/>
      </c>
      <c r="F292" t="str">
        <f>IF(Input!E298="","",IF(ISNUMBER(_xlfn.NUMBERVALUE(Input!E298)),ROUND(Input!E298,0),Input!E298))</f>
        <v/>
      </c>
      <c r="G292" s="269" t="str">
        <f>IF(ISBLANK(Input!F298),"",(Input!F298))</f>
        <v/>
      </c>
      <c r="H292" t="str">
        <f>IF(Input!G298="","",Input!G298)</f>
        <v/>
      </c>
      <c r="I292" t="str">
        <f>IF(Input!H298="","",Input!H298)</f>
        <v/>
      </c>
      <c r="J292" t="str">
        <f>IFERROR(IF(Input!I298="","",IF(VLOOKUP(Input!D298,'Measure List'!$A$2:$D$5000,4,FALSE)="Residential","",Input!I298)),"")</f>
        <v/>
      </c>
      <c r="K292" t="str">
        <f>IF(Input!J298="","",Input!J298)</f>
        <v/>
      </c>
      <c r="L292" t="str">
        <f>IF(Input!K298="","",Input!K298)</f>
        <v/>
      </c>
      <c r="M292" t="str">
        <f>IF(Input!L298="","",Input!L298)</f>
        <v/>
      </c>
      <c r="N292" s="304" t="str">
        <f>IF(Input!M298="","",Input!M298)</f>
        <v/>
      </c>
      <c r="O292" t="str">
        <f>IF(Input!N298="","",IF(_xlfn.NUMBERVALUE(Input!N298)=0,"",_xlfn.NUMBERVALUE(Input!N298)))</f>
        <v/>
      </c>
      <c r="P292" t="str">
        <f>IF(Input!O298="","",_xlfn.NUMBERVALUE(Input!O298))</f>
        <v/>
      </c>
      <c r="Q292" t="str">
        <f>IF(Input!P298="","",Input!P298)</f>
        <v/>
      </c>
      <c r="R292" t="str">
        <f>IF(Input!Q298="","",Input!Q298)</f>
        <v/>
      </c>
      <c r="S292" t="str">
        <f>IF(Input!R298="","",_xlfn.NUMBERVALUE(Input!R298))</f>
        <v/>
      </c>
      <c r="T292" t="str">
        <f>IF(Input!S298="","",Input!S298)</f>
        <v/>
      </c>
      <c r="U292" t="str">
        <f>IF(Input!T298="","",_xlfn.NUMBERVALUE(Input!T298))</f>
        <v/>
      </c>
      <c r="V292" t="str">
        <f>IF(Input!U298="","",(Input!U298))</f>
        <v/>
      </c>
      <c r="W292" t="str">
        <f>IF(Input!V298="","",_xlfn.NUMBERVALUE(Input!V298))</f>
        <v/>
      </c>
      <c r="X292" t="str">
        <f>IF(Input!W298="","",_xlfn.NUMBERVALUE(Input!W298))</f>
        <v/>
      </c>
      <c r="Y292" t="str">
        <f>IF(Input!X298="","",_xlfn.NUMBERVALUE(Input!X298))</f>
        <v/>
      </c>
      <c r="Z292" t="str">
        <f>IF(Input!Y298="","",_xlfn.NUMBERVALUE(Input!Y298))</f>
        <v/>
      </c>
    </row>
    <row r="293" spans="1:26" x14ac:dyDescent="0.25">
      <c r="A293" s="257" t="str">
        <f>IF(ISERROR(Input!A299),"",Input!A299)</f>
        <v/>
      </c>
      <c r="B293" t="str">
        <f t="shared" si="4"/>
        <v/>
      </c>
      <c r="C293" t="str">
        <f>IF(ISERROR(Input!B299),"",IF(Input!B299="","",Input!B299))</f>
        <v/>
      </c>
      <c r="D293" t="str">
        <f>IF(ISERROR(IF(Input!C299="","",Input!C299*1)),"",IF(Input!C299="","",Input!C299*1))</f>
        <v/>
      </c>
      <c r="E293" t="str">
        <f>IF(ISERROR(IF(Input!D299="","",Input!D299)),"",IF(Input!D299="","",Input!D299))</f>
        <v/>
      </c>
      <c r="F293" t="str">
        <f>IF(Input!E299="","",IF(ISNUMBER(_xlfn.NUMBERVALUE(Input!E299)),ROUND(Input!E299,0),Input!E299))</f>
        <v/>
      </c>
      <c r="G293" s="269" t="str">
        <f>IF(ISBLANK(Input!F299),"",(Input!F299))</f>
        <v/>
      </c>
      <c r="H293" t="str">
        <f>IF(Input!G299="","",Input!G299)</f>
        <v/>
      </c>
      <c r="I293" t="str">
        <f>IF(Input!H299="","",Input!H299)</f>
        <v/>
      </c>
      <c r="J293" t="str">
        <f>IFERROR(IF(Input!I299="","",IF(VLOOKUP(Input!D299,'Measure List'!$A$2:$D$5000,4,FALSE)="Residential","",Input!I299)),"")</f>
        <v/>
      </c>
      <c r="K293" t="str">
        <f>IF(Input!J299="","",Input!J299)</f>
        <v/>
      </c>
      <c r="L293" t="str">
        <f>IF(Input!K299="","",Input!K299)</f>
        <v/>
      </c>
      <c r="M293" t="str">
        <f>IF(Input!L299="","",Input!L299)</f>
        <v/>
      </c>
      <c r="N293" s="304" t="str">
        <f>IF(Input!M299="","",Input!M299)</f>
        <v/>
      </c>
      <c r="O293" t="str">
        <f>IF(Input!N299="","",IF(_xlfn.NUMBERVALUE(Input!N299)=0,"",_xlfn.NUMBERVALUE(Input!N299)))</f>
        <v/>
      </c>
      <c r="P293" t="str">
        <f>IF(Input!O299="","",_xlfn.NUMBERVALUE(Input!O299))</f>
        <v/>
      </c>
      <c r="Q293" t="str">
        <f>IF(Input!P299="","",Input!P299)</f>
        <v/>
      </c>
      <c r="R293" t="str">
        <f>IF(Input!Q299="","",Input!Q299)</f>
        <v/>
      </c>
      <c r="S293" t="str">
        <f>IF(Input!R299="","",_xlfn.NUMBERVALUE(Input!R299))</f>
        <v/>
      </c>
      <c r="T293" t="str">
        <f>IF(Input!S299="","",Input!S299)</f>
        <v/>
      </c>
      <c r="U293" t="str">
        <f>IF(Input!T299="","",_xlfn.NUMBERVALUE(Input!T299))</f>
        <v/>
      </c>
      <c r="V293" t="str">
        <f>IF(Input!U299="","",(Input!U299))</f>
        <v/>
      </c>
      <c r="W293" t="str">
        <f>IF(Input!V299="","",_xlfn.NUMBERVALUE(Input!V299))</f>
        <v/>
      </c>
      <c r="X293" t="str">
        <f>IF(Input!W299="","",_xlfn.NUMBERVALUE(Input!W299))</f>
        <v/>
      </c>
      <c r="Y293" t="str">
        <f>IF(Input!X299="","",_xlfn.NUMBERVALUE(Input!X299))</f>
        <v/>
      </c>
      <c r="Z293" t="str">
        <f>IF(Input!Y299="","",_xlfn.NUMBERVALUE(Input!Y299))</f>
        <v/>
      </c>
    </row>
    <row r="294" spans="1:26" x14ac:dyDescent="0.25">
      <c r="A294" s="257" t="str">
        <f>IF(ISERROR(Input!A300),"",Input!A300)</f>
        <v/>
      </c>
      <c r="B294" t="str">
        <f t="shared" si="4"/>
        <v/>
      </c>
      <c r="C294" t="str">
        <f>IF(ISERROR(Input!B300),"",IF(Input!B300="","",Input!B300))</f>
        <v/>
      </c>
      <c r="D294" t="str">
        <f>IF(ISERROR(IF(Input!C300="","",Input!C300*1)),"",IF(Input!C300="","",Input!C300*1))</f>
        <v/>
      </c>
      <c r="E294" t="str">
        <f>IF(ISERROR(IF(Input!D300="","",Input!D300)),"",IF(Input!D300="","",Input!D300))</f>
        <v/>
      </c>
      <c r="F294" t="str">
        <f>IF(Input!E300="","",IF(ISNUMBER(_xlfn.NUMBERVALUE(Input!E300)),ROUND(Input!E300,0),Input!E300))</f>
        <v/>
      </c>
      <c r="G294" s="269" t="str">
        <f>IF(ISBLANK(Input!F300),"",(Input!F300))</f>
        <v/>
      </c>
      <c r="H294" t="str">
        <f>IF(Input!G300="","",Input!G300)</f>
        <v/>
      </c>
      <c r="I294" t="str">
        <f>IF(Input!H300="","",Input!H300)</f>
        <v/>
      </c>
      <c r="J294" t="str">
        <f>IFERROR(IF(Input!I300="","",IF(VLOOKUP(Input!D300,'Measure List'!$A$2:$D$5000,4,FALSE)="Residential","",Input!I300)),"")</f>
        <v/>
      </c>
      <c r="K294" t="str">
        <f>IF(Input!J300="","",Input!J300)</f>
        <v/>
      </c>
      <c r="L294" t="str">
        <f>IF(Input!K300="","",Input!K300)</f>
        <v/>
      </c>
      <c r="M294" t="str">
        <f>IF(Input!L300="","",Input!L300)</f>
        <v/>
      </c>
      <c r="N294" s="304" t="str">
        <f>IF(Input!M300="","",Input!M300)</f>
        <v/>
      </c>
      <c r="O294" t="str">
        <f>IF(Input!N300="","",IF(_xlfn.NUMBERVALUE(Input!N300)=0,"",_xlfn.NUMBERVALUE(Input!N300)))</f>
        <v/>
      </c>
      <c r="P294" t="str">
        <f>IF(Input!O300="","",_xlfn.NUMBERVALUE(Input!O300))</f>
        <v/>
      </c>
      <c r="Q294" t="str">
        <f>IF(Input!P300="","",Input!P300)</f>
        <v/>
      </c>
      <c r="R294" t="str">
        <f>IF(Input!Q300="","",Input!Q300)</f>
        <v/>
      </c>
      <c r="S294" t="str">
        <f>IF(Input!R300="","",_xlfn.NUMBERVALUE(Input!R300))</f>
        <v/>
      </c>
      <c r="T294" t="str">
        <f>IF(Input!S300="","",Input!S300)</f>
        <v/>
      </c>
      <c r="U294" t="str">
        <f>IF(Input!T300="","",_xlfn.NUMBERVALUE(Input!T300))</f>
        <v/>
      </c>
      <c r="V294" t="str">
        <f>IF(Input!U300="","",(Input!U300))</f>
        <v/>
      </c>
      <c r="W294" t="str">
        <f>IF(Input!V300="","",_xlfn.NUMBERVALUE(Input!V300))</f>
        <v/>
      </c>
      <c r="X294" t="str">
        <f>IF(Input!W300="","",_xlfn.NUMBERVALUE(Input!W300))</f>
        <v/>
      </c>
      <c r="Y294" t="str">
        <f>IF(Input!X300="","",_xlfn.NUMBERVALUE(Input!X300))</f>
        <v/>
      </c>
      <c r="Z294" t="str">
        <f>IF(Input!Y300="","",_xlfn.NUMBERVALUE(Input!Y300))</f>
        <v/>
      </c>
    </row>
    <row r="295" spans="1:26" x14ac:dyDescent="0.25">
      <c r="A295" s="257" t="str">
        <f>IF(ISERROR(Input!A301),"",Input!A301)</f>
        <v/>
      </c>
      <c r="B295" t="str">
        <f t="shared" si="4"/>
        <v/>
      </c>
      <c r="C295" t="str">
        <f>IF(ISERROR(Input!B301),"",IF(Input!B301="","",Input!B301))</f>
        <v/>
      </c>
      <c r="D295" t="str">
        <f>IF(ISERROR(IF(Input!C301="","",Input!C301*1)),"",IF(Input!C301="","",Input!C301*1))</f>
        <v/>
      </c>
      <c r="E295" t="str">
        <f>IF(ISERROR(IF(Input!D301="","",Input!D301)),"",IF(Input!D301="","",Input!D301))</f>
        <v/>
      </c>
      <c r="F295" t="str">
        <f>IF(Input!E301="","",IF(ISNUMBER(_xlfn.NUMBERVALUE(Input!E301)),ROUND(Input!E301,0),Input!E301))</f>
        <v/>
      </c>
      <c r="G295" s="269" t="str">
        <f>IF(ISBLANK(Input!F301),"",(Input!F301))</f>
        <v/>
      </c>
      <c r="H295" t="str">
        <f>IF(Input!G301="","",Input!G301)</f>
        <v/>
      </c>
      <c r="I295" t="str">
        <f>IF(Input!H301="","",Input!H301)</f>
        <v/>
      </c>
      <c r="J295" t="str">
        <f>IFERROR(IF(Input!I301="","",IF(VLOOKUP(Input!D301,'Measure List'!$A$2:$D$5000,4,FALSE)="Residential","",Input!I301)),"")</f>
        <v/>
      </c>
      <c r="K295" t="str">
        <f>IF(Input!J301="","",Input!J301)</f>
        <v/>
      </c>
      <c r="L295" t="str">
        <f>IF(Input!K301="","",Input!K301)</f>
        <v/>
      </c>
      <c r="M295" t="str">
        <f>IF(Input!L301="","",Input!L301)</f>
        <v/>
      </c>
      <c r="N295" s="304" t="str">
        <f>IF(Input!M301="","",Input!M301)</f>
        <v/>
      </c>
      <c r="O295" t="str">
        <f>IF(Input!N301="","",IF(_xlfn.NUMBERVALUE(Input!N301)=0,"",_xlfn.NUMBERVALUE(Input!N301)))</f>
        <v/>
      </c>
      <c r="P295" t="str">
        <f>IF(Input!O301="","",_xlfn.NUMBERVALUE(Input!O301))</f>
        <v/>
      </c>
      <c r="Q295" t="str">
        <f>IF(Input!P301="","",Input!P301)</f>
        <v/>
      </c>
      <c r="R295" t="str">
        <f>IF(Input!Q301="","",Input!Q301)</f>
        <v/>
      </c>
      <c r="S295" t="str">
        <f>IF(Input!R301="","",_xlfn.NUMBERVALUE(Input!R301))</f>
        <v/>
      </c>
      <c r="T295" t="str">
        <f>IF(Input!S301="","",Input!S301)</f>
        <v/>
      </c>
      <c r="U295" t="str">
        <f>IF(Input!T301="","",_xlfn.NUMBERVALUE(Input!T301))</f>
        <v/>
      </c>
      <c r="V295" t="str">
        <f>IF(Input!U301="","",(Input!U301))</f>
        <v/>
      </c>
      <c r="W295" t="str">
        <f>IF(Input!V301="","",_xlfn.NUMBERVALUE(Input!V301))</f>
        <v/>
      </c>
      <c r="X295" t="str">
        <f>IF(Input!W301="","",_xlfn.NUMBERVALUE(Input!W301))</f>
        <v/>
      </c>
      <c r="Y295" t="str">
        <f>IF(Input!X301="","",_xlfn.NUMBERVALUE(Input!X301))</f>
        <v/>
      </c>
      <c r="Z295" t="str">
        <f>IF(Input!Y301="","",_xlfn.NUMBERVALUE(Input!Y301))</f>
        <v/>
      </c>
    </row>
    <row r="296" spans="1:26" x14ac:dyDescent="0.25">
      <c r="A296" s="257" t="str">
        <f>IF(ISERROR(Input!A302),"",Input!A302)</f>
        <v/>
      </c>
      <c r="B296" t="str">
        <f t="shared" si="4"/>
        <v/>
      </c>
      <c r="C296" t="str">
        <f>IF(ISERROR(Input!B302),"",IF(Input!B302="","",Input!B302))</f>
        <v/>
      </c>
      <c r="D296" t="str">
        <f>IF(ISERROR(IF(Input!C302="","",Input!C302*1)),"",IF(Input!C302="","",Input!C302*1))</f>
        <v/>
      </c>
      <c r="E296" t="str">
        <f>IF(ISERROR(IF(Input!D302="","",Input!D302)),"",IF(Input!D302="","",Input!D302))</f>
        <v/>
      </c>
      <c r="F296" t="str">
        <f>IF(Input!E302="","",IF(ISNUMBER(_xlfn.NUMBERVALUE(Input!E302)),ROUND(Input!E302,0),Input!E302))</f>
        <v/>
      </c>
      <c r="G296" s="269" t="str">
        <f>IF(ISBLANK(Input!F302),"",(Input!F302))</f>
        <v/>
      </c>
      <c r="H296" t="str">
        <f>IF(Input!G302="","",Input!G302)</f>
        <v/>
      </c>
      <c r="I296" t="str">
        <f>IF(Input!H302="","",Input!H302)</f>
        <v/>
      </c>
      <c r="J296" t="str">
        <f>IFERROR(IF(Input!I302="","",IF(VLOOKUP(Input!D302,'Measure List'!$A$2:$D$5000,4,FALSE)="Residential","",Input!I302)),"")</f>
        <v/>
      </c>
      <c r="K296" t="str">
        <f>IF(Input!J302="","",Input!J302)</f>
        <v/>
      </c>
      <c r="L296" t="str">
        <f>IF(Input!K302="","",Input!K302)</f>
        <v/>
      </c>
      <c r="M296" t="str">
        <f>IF(Input!L302="","",Input!L302)</f>
        <v/>
      </c>
      <c r="N296" s="304" t="str">
        <f>IF(Input!M302="","",Input!M302)</f>
        <v/>
      </c>
      <c r="O296" t="str">
        <f>IF(Input!N302="","",IF(_xlfn.NUMBERVALUE(Input!N302)=0,"",_xlfn.NUMBERVALUE(Input!N302)))</f>
        <v/>
      </c>
      <c r="P296" t="str">
        <f>IF(Input!O302="","",_xlfn.NUMBERVALUE(Input!O302))</f>
        <v/>
      </c>
      <c r="Q296" t="str">
        <f>IF(Input!P302="","",Input!P302)</f>
        <v/>
      </c>
      <c r="R296" t="str">
        <f>IF(Input!Q302="","",Input!Q302)</f>
        <v/>
      </c>
      <c r="S296" t="str">
        <f>IF(Input!R302="","",_xlfn.NUMBERVALUE(Input!R302))</f>
        <v/>
      </c>
      <c r="T296" t="str">
        <f>IF(Input!S302="","",Input!S302)</f>
        <v/>
      </c>
      <c r="U296" t="str">
        <f>IF(Input!T302="","",_xlfn.NUMBERVALUE(Input!T302))</f>
        <v/>
      </c>
      <c r="V296" t="str">
        <f>IF(Input!U302="","",(Input!U302))</f>
        <v/>
      </c>
      <c r="W296" t="str">
        <f>IF(Input!V302="","",_xlfn.NUMBERVALUE(Input!V302))</f>
        <v/>
      </c>
      <c r="X296" t="str">
        <f>IF(Input!W302="","",_xlfn.NUMBERVALUE(Input!W302))</f>
        <v/>
      </c>
      <c r="Y296" t="str">
        <f>IF(Input!X302="","",_xlfn.NUMBERVALUE(Input!X302))</f>
        <v/>
      </c>
      <c r="Z296" t="str">
        <f>IF(Input!Y302="","",_xlfn.NUMBERVALUE(Input!Y302))</f>
        <v/>
      </c>
    </row>
    <row r="297" spans="1:26" x14ac:dyDescent="0.25">
      <c r="A297" s="257" t="str">
        <f>IF(ISERROR(Input!A303),"",Input!A303)</f>
        <v/>
      </c>
      <c r="B297" t="str">
        <f t="shared" si="4"/>
        <v/>
      </c>
      <c r="C297" t="str">
        <f>IF(ISERROR(Input!B303),"",IF(Input!B303="","",Input!B303))</f>
        <v/>
      </c>
      <c r="D297" t="str">
        <f>IF(ISERROR(IF(Input!C303="","",Input!C303*1)),"",IF(Input!C303="","",Input!C303*1))</f>
        <v/>
      </c>
      <c r="E297" t="str">
        <f>IF(ISERROR(IF(Input!D303="","",Input!D303)),"",IF(Input!D303="","",Input!D303))</f>
        <v/>
      </c>
      <c r="F297" t="str">
        <f>IF(Input!E303="","",IF(ISNUMBER(_xlfn.NUMBERVALUE(Input!E303)),ROUND(Input!E303,0),Input!E303))</f>
        <v/>
      </c>
      <c r="G297" s="269" t="str">
        <f>IF(ISBLANK(Input!F303),"",(Input!F303))</f>
        <v/>
      </c>
      <c r="H297" t="str">
        <f>IF(Input!G303="","",Input!G303)</f>
        <v/>
      </c>
      <c r="I297" t="str">
        <f>IF(Input!H303="","",Input!H303)</f>
        <v/>
      </c>
      <c r="J297" t="str">
        <f>IFERROR(IF(Input!I303="","",IF(VLOOKUP(Input!D303,'Measure List'!$A$2:$D$5000,4,FALSE)="Residential","",Input!I303)),"")</f>
        <v/>
      </c>
      <c r="K297" t="str">
        <f>IF(Input!J303="","",Input!J303)</f>
        <v/>
      </c>
      <c r="L297" t="str">
        <f>IF(Input!K303="","",Input!K303)</f>
        <v/>
      </c>
      <c r="M297" t="str">
        <f>IF(Input!L303="","",Input!L303)</f>
        <v/>
      </c>
      <c r="N297" s="304" t="str">
        <f>IF(Input!M303="","",Input!M303)</f>
        <v/>
      </c>
      <c r="O297" t="str">
        <f>IF(Input!N303="","",IF(_xlfn.NUMBERVALUE(Input!N303)=0,"",_xlfn.NUMBERVALUE(Input!N303)))</f>
        <v/>
      </c>
      <c r="P297" t="str">
        <f>IF(Input!O303="","",_xlfn.NUMBERVALUE(Input!O303))</f>
        <v/>
      </c>
      <c r="Q297" t="str">
        <f>IF(Input!P303="","",Input!P303)</f>
        <v/>
      </c>
      <c r="R297" t="str">
        <f>IF(Input!Q303="","",Input!Q303)</f>
        <v/>
      </c>
      <c r="S297" t="str">
        <f>IF(Input!R303="","",_xlfn.NUMBERVALUE(Input!R303))</f>
        <v/>
      </c>
      <c r="T297" t="str">
        <f>IF(Input!S303="","",Input!S303)</f>
        <v/>
      </c>
      <c r="U297" t="str">
        <f>IF(Input!T303="","",_xlfn.NUMBERVALUE(Input!T303))</f>
        <v/>
      </c>
      <c r="V297" t="str">
        <f>IF(Input!U303="","",(Input!U303))</f>
        <v/>
      </c>
      <c r="W297" t="str">
        <f>IF(Input!V303="","",_xlfn.NUMBERVALUE(Input!V303))</f>
        <v/>
      </c>
      <c r="X297" t="str">
        <f>IF(Input!W303="","",_xlfn.NUMBERVALUE(Input!W303))</f>
        <v/>
      </c>
      <c r="Y297" t="str">
        <f>IF(Input!X303="","",_xlfn.NUMBERVALUE(Input!X303))</f>
        <v/>
      </c>
      <c r="Z297" t="str">
        <f>IF(Input!Y303="","",_xlfn.NUMBERVALUE(Input!Y303))</f>
        <v/>
      </c>
    </row>
    <row r="298" spans="1:26" x14ac:dyDescent="0.25">
      <c r="A298" s="257" t="str">
        <f>IF(ISERROR(Input!A304),"",Input!A304)</f>
        <v/>
      </c>
      <c r="B298" t="str">
        <f t="shared" si="4"/>
        <v/>
      </c>
      <c r="C298" t="str">
        <f>IF(ISERROR(Input!B304),"",IF(Input!B304="","",Input!B304))</f>
        <v/>
      </c>
      <c r="D298" t="str">
        <f>IF(ISERROR(IF(Input!C304="","",Input!C304*1)),"",IF(Input!C304="","",Input!C304*1))</f>
        <v/>
      </c>
      <c r="E298" t="str">
        <f>IF(ISERROR(IF(Input!D304="","",Input!D304)),"",IF(Input!D304="","",Input!D304))</f>
        <v/>
      </c>
      <c r="F298" t="str">
        <f>IF(Input!E304="","",IF(ISNUMBER(_xlfn.NUMBERVALUE(Input!E304)),ROUND(Input!E304,0),Input!E304))</f>
        <v/>
      </c>
      <c r="G298" s="269" t="str">
        <f>IF(ISBLANK(Input!F304),"",(Input!F304))</f>
        <v/>
      </c>
      <c r="H298" t="str">
        <f>IF(Input!G304="","",Input!G304)</f>
        <v/>
      </c>
      <c r="I298" t="str">
        <f>IF(Input!H304="","",Input!H304)</f>
        <v/>
      </c>
      <c r="J298" t="str">
        <f>IFERROR(IF(Input!I304="","",IF(VLOOKUP(Input!D304,'Measure List'!$A$2:$D$5000,4,FALSE)="Residential","",Input!I304)),"")</f>
        <v/>
      </c>
      <c r="K298" t="str">
        <f>IF(Input!J304="","",Input!J304)</f>
        <v/>
      </c>
      <c r="L298" t="str">
        <f>IF(Input!K304="","",Input!K304)</f>
        <v/>
      </c>
      <c r="M298" t="str">
        <f>IF(Input!L304="","",Input!L304)</f>
        <v/>
      </c>
      <c r="N298" s="304" t="str">
        <f>IF(Input!M304="","",Input!M304)</f>
        <v/>
      </c>
      <c r="O298" t="str">
        <f>IF(Input!N304="","",IF(_xlfn.NUMBERVALUE(Input!N304)=0,"",_xlfn.NUMBERVALUE(Input!N304)))</f>
        <v/>
      </c>
      <c r="P298" t="str">
        <f>IF(Input!O304="","",_xlfn.NUMBERVALUE(Input!O304))</f>
        <v/>
      </c>
      <c r="Q298" t="str">
        <f>IF(Input!P304="","",Input!P304)</f>
        <v/>
      </c>
      <c r="R298" t="str">
        <f>IF(Input!Q304="","",Input!Q304)</f>
        <v/>
      </c>
      <c r="S298" t="str">
        <f>IF(Input!R304="","",_xlfn.NUMBERVALUE(Input!R304))</f>
        <v/>
      </c>
      <c r="T298" t="str">
        <f>IF(Input!S304="","",Input!S304)</f>
        <v/>
      </c>
      <c r="U298" t="str">
        <f>IF(Input!T304="","",_xlfn.NUMBERVALUE(Input!T304))</f>
        <v/>
      </c>
      <c r="V298" t="str">
        <f>IF(Input!U304="","",(Input!U304))</f>
        <v/>
      </c>
      <c r="W298" t="str">
        <f>IF(Input!V304="","",_xlfn.NUMBERVALUE(Input!V304))</f>
        <v/>
      </c>
      <c r="X298" t="str">
        <f>IF(Input!W304="","",_xlfn.NUMBERVALUE(Input!W304))</f>
        <v/>
      </c>
      <c r="Y298" t="str">
        <f>IF(Input!X304="","",_xlfn.NUMBERVALUE(Input!X304))</f>
        <v/>
      </c>
      <c r="Z298" t="str">
        <f>IF(Input!Y304="","",_xlfn.NUMBERVALUE(Input!Y304))</f>
        <v/>
      </c>
    </row>
    <row r="299" spans="1:26" x14ac:dyDescent="0.25">
      <c r="A299" s="257" t="str">
        <f>IF(ISERROR(Input!A305),"",Input!A305)</f>
        <v/>
      </c>
      <c r="B299" t="str">
        <f t="shared" si="4"/>
        <v/>
      </c>
      <c r="C299" t="str">
        <f>IF(ISERROR(Input!B305),"",IF(Input!B305="","",Input!B305))</f>
        <v/>
      </c>
      <c r="D299" t="str">
        <f>IF(ISERROR(IF(Input!C305="","",Input!C305*1)),"",IF(Input!C305="","",Input!C305*1))</f>
        <v/>
      </c>
      <c r="E299" t="str">
        <f>IF(ISERROR(IF(Input!D305="","",Input!D305)),"",IF(Input!D305="","",Input!D305))</f>
        <v/>
      </c>
      <c r="F299" t="str">
        <f>IF(Input!E305="","",IF(ISNUMBER(_xlfn.NUMBERVALUE(Input!E305)),ROUND(Input!E305,0),Input!E305))</f>
        <v/>
      </c>
      <c r="G299" s="269" t="str">
        <f>IF(ISBLANK(Input!F305),"",(Input!F305))</f>
        <v/>
      </c>
      <c r="H299" t="str">
        <f>IF(Input!G305="","",Input!G305)</f>
        <v/>
      </c>
      <c r="I299" t="str">
        <f>IF(Input!H305="","",Input!H305)</f>
        <v/>
      </c>
      <c r="J299" t="str">
        <f>IFERROR(IF(Input!I305="","",IF(VLOOKUP(Input!D305,'Measure List'!$A$2:$D$5000,4,FALSE)="Residential","",Input!I305)),"")</f>
        <v/>
      </c>
      <c r="K299" t="str">
        <f>IF(Input!J305="","",Input!J305)</f>
        <v/>
      </c>
      <c r="L299" t="str">
        <f>IF(Input!K305="","",Input!K305)</f>
        <v/>
      </c>
      <c r="M299" t="str">
        <f>IF(Input!L305="","",Input!L305)</f>
        <v/>
      </c>
      <c r="N299" s="304" t="str">
        <f>IF(Input!M305="","",Input!M305)</f>
        <v/>
      </c>
      <c r="O299" t="str">
        <f>IF(Input!N305="","",IF(_xlfn.NUMBERVALUE(Input!N305)=0,"",_xlfn.NUMBERVALUE(Input!N305)))</f>
        <v/>
      </c>
      <c r="P299" t="str">
        <f>IF(Input!O305="","",_xlfn.NUMBERVALUE(Input!O305))</f>
        <v/>
      </c>
      <c r="Q299" t="str">
        <f>IF(Input!P305="","",Input!P305)</f>
        <v/>
      </c>
      <c r="R299" t="str">
        <f>IF(Input!Q305="","",Input!Q305)</f>
        <v/>
      </c>
      <c r="S299" t="str">
        <f>IF(Input!R305="","",_xlfn.NUMBERVALUE(Input!R305))</f>
        <v/>
      </c>
      <c r="T299" t="str">
        <f>IF(Input!S305="","",Input!S305)</f>
        <v/>
      </c>
      <c r="U299" t="str">
        <f>IF(Input!T305="","",_xlfn.NUMBERVALUE(Input!T305))</f>
        <v/>
      </c>
      <c r="V299" t="str">
        <f>IF(Input!U305="","",(Input!U305))</f>
        <v/>
      </c>
      <c r="W299" t="str">
        <f>IF(Input!V305="","",_xlfn.NUMBERVALUE(Input!V305))</f>
        <v/>
      </c>
      <c r="X299" t="str">
        <f>IF(Input!W305="","",_xlfn.NUMBERVALUE(Input!W305))</f>
        <v/>
      </c>
      <c r="Y299" t="str">
        <f>IF(Input!X305="","",_xlfn.NUMBERVALUE(Input!X305))</f>
        <v/>
      </c>
      <c r="Z299" t="str">
        <f>IF(Input!Y305="","",_xlfn.NUMBERVALUE(Input!Y305))</f>
        <v/>
      </c>
    </row>
    <row r="300" spans="1:26" x14ac:dyDescent="0.25">
      <c r="A300" s="257" t="str">
        <f>IF(ISERROR(Input!A306),"",Input!A306)</f>
        <v/>
      </c>
      <c r="B300" t="str">
        <f t="shared" si="4"/>
        <v/>
      </c>
      <c r="C300" t="str">
        <f>IF(ISERROR(Input!B306),"",IF(Input!B306="","",Input!B306))</f>
        <v/>
      </c>
      <c r="D300" t="str">
        <f>IF(ISERROR(IF(Input!C306="","",Input!C306*1)),"",IF(Input!C306="","",Input!C306*1))</f>
        <v/>
      </c>
      <c r="E300" t="str">
        <f>IF(ISERROR(IF(Input!D306="","",Input!D306)),"",IF(Input!D306="","",Input!D306))</f>
        <v/>
      </c>
      <c r="F300" t="str">
        <f>IF(Input!E306="","",IF(ISNUMBER(_xlfn.NUMBERVALUE(Input!E306)),ROUND(Input!E306,0),Input!E306))</f>
        <v/>
      </c>
      <c r="G300" s="269" t="str">
        <f>IF(ISBLANK(Input!F306),"",(Input!F306))</f>
        <v/>
      </c>
      <c r="H300" t="str">
        <f>IF(Input!G306="","",Input!G306)</f>
        <v/>
      </c>
      <c r="I300" t="str">
        <f>IF(Input!H306="","",Input!H306)</f>
        <v/>
      </c>
      <c r="J300" t="str">
        <f>IFERROR(IF(Input!I306="","",IF(VLOOKUP(Input!D306,'Measure List'!$A$2:$D$5000,4,FALSE)="Residential","",Input!I306)),"")</f>
        <v/>
      </c>
      <c r="K300" t="str">
        <f>IF(Input!J306="","",Input!J306)</f>
        <v/>
      </c>
      <c r="L300" t="str">
        <f>IF(Input!K306="","",Input!K306)</f>
        <v/>
      </c>
      <c r="M300" t="str">
        <f>IF(Input!L306="","",Input!L306)</f>
        <v/>
      </c>
      <c r="N300" s="304" t="str">
        <f>IF(Input!M306="","",Input!M306)</f>
        <v/>
      </c>
      <c r="O300" t="str">
        <f>IF(Input!N306="","",IF(_xlfn.NUMBERVALUE(Input!N306)=0,"",_xlfn.NUMBERVALUE(Input!N306)))</f>
        <v/>
      </c>
      <c r="P300" t="str">
        <f>IF(Input!O306="","",_xlfn.NUMBERVALUE(Input!O306))</f>
        <v/>
      </c>
      <c r="Q300" t="str">
        <f>IF(Input!P306="","",Input!P306)</f>
        <v/>
      </c>
      <c r="R300" t="str">
        <f>IF(Input!Q306="","",Input!Q306)</f>
        <v/>
      </c>
      <c r="S300" t="str">
        <f>IF(Input!R306="","",_xlfn.NUMBERVALUE(Input!R306))</f>
        <v/>
      </c>
      <c r="T300" t="str">
        <f>IF(Input!S306="","",Input!S306)</f>
        <v/>
      </c>
      <c r="U300" t="str">
        <f>IF(Input!T306="","",_xlfn.NUMBERVALUE(Input!T306))</f>
        <v/>
      </c>
      <c r="V300" t="str">
        <f>IF(Input!U306="","",(Input!U306))</f>
        <v/>
      </c>
      <c r="W300" t="str">
        <f>IF(Input!V306="","",_xlfn.NUMBERVALUE(Input!V306))</f>
        <v/>
      </c>
      <c r="X300" t="str">
        <f>IF(Input!W306="","",_xlfn.NUMBERVALUE(Input!W306))</f>
        <v/>
      </c>
      <c r="Y300" t="str">
        <f>IF(Input!X306="","",_xlfn.NUMBERVALUE(Input!X306))</f>
        <v/>
      </c>
      <c r="Z300" t="str">
        <f>IF(Input!Y306="","",_xlfn.NUMBERVALUE(Input!Y306))</f>
        <v/>
      </c>
    </row>
    <row r="301" spans="1:26" x14ac:dyDescent="0.25">
      <c r="A301" s="257" t="str">
        <f>IF(ISERROR(Input!A307),"",Input!A307)</f>
        <v/>
      </c>
      <c r="B301" t="str">
        <f t="shared" si="4"/>
        <v/>
      </c>
      <c r="C301" t="str">
        <f>IF(ISERROR(Input!B307),"",IF(Input!B307="","",Input!B307))</f>
        <v/>
      </c>
      <c r="D301" t="str">
        <f>IF(ISERROR(IF(Input!C307="","",Input!C307*1)),"",IF(Input!C307="","",Input!C307*1))</f>
        <v/>
      </c>
      <c r="E301" t="str">
        <f>IF(ISERROR(IF(Input!D307="","",Input!D307)),"",IF(Input!D307="","",Input!D307))</f>
        <v/>
      </c>
      <c r="F301" t="str">
        <f>IF(Input!E307="","",IF(ISNUMBER(_xlfn.NUMBERVALUE(Input!E307)),ROUND(Input!E307,0),Input!E307))</f>
        <v/>
      </c>
      <c r="G301" s="269" t="str">
        <f>IF(ISBLANK(Input!F307),"",(Input!F307))</f>
        <v/>
      </c>
      <c r="H301" t="str">
        <f>IF(Input!G307="","",Input!G307)</f>
        <v/>
      </c>
      <c r="I301" t="str">
        <f>IF(Input!H307="","",Input!H307)</f>
        <v/>
      </c>
      <c r="J301" t="str">
        <f>IFERROR(IF(Input!I307="","",IF(VLOOKUP(Input!D307,'Measure List'!$A$2:$D$5000,4,FALSE)="Residential","",Input!I307)),"")</f>
        <v/>
      </c>
      <c r="K301" t="str">
        <f>IF(Input!J307="","",Input!J307)</f>
        <v/>
      </c>
      <c r="L301" t="str">
        <f>IF(Input!K307="","",Input!K307)</f>
        <v/>
      </c>
      <c r="M301" t="str">
        <f>IF(Input!L307="","",Input!L307)</f>
        <v/>
      </c>
      <c r="N301" s="304" t="str">
        <f>IF(Input!M307="","",Input!M307)</f>
        <v/>
      </c>
      <c r="O301" t="str">
        <f>IF(Input!N307="","",IF(_xlfn.NUMBERVALUE(Input!N307)=0,"",_xlfn.NUMBERVALUE(Input!N307)))</f>
        <v/>
      </c>
      <c r="P301" t="str">
        <f>IF(Input!O307="","",_xlfn.NUMBERVALUE(Input!O307))</f>
        <v/>
      </c>
      <c r="Q301" t="str">
        <f>IF(Input!P307="","",Input!P307)</f>
        <v/>
      </c>
      <c r="R301" t="str">
        <f>IF(Input!Q307="","",Input!Q307)</f>
        <v/>
      </c>
      <c r="S301" t="str">
        <f>IF(Input!R307="","",_xlfn.NUMBERVALUE(Input!R307))</f>
        <v/>
      </c>
      <c r="T301" t="str">
        <f>IF(Input!S307="","",Input!S307)</f>
        <v/>
      </c>
      <c r="U301" t="str">
        <f>IF(Input!T307="","",_xlfn.NUMBERVALUE(Input!T307))</f>
        <v/>
      </c>
      <c r="V301" t="str">
        <f>IF(Input!U307="","",(Input!U307))</f>
        <v/>
      </c>
      <c r="W301" t="str">
        <f>IF(Input!V307="","",_xlfn.NUMBERVALUE(Input!V307))</f>
        <v/>
      </c>
      <c r="X301" t="str">
        <f>IF(Input!W307="","",_xlfn.NUMBERVALUE(Input!W307))</f>
        <v/>
      </c>
      <c r="Y301" t="str">
        <f>IF(Input!X307="","",_xlfn.NUMBERVALUE(Input!X307))</f>
        <v/>
      </c>
      <c r="Z301" t="str">
        <f>IF(Input!Y307="","",_xlfn.NUMBERVALUE(Input!Y307))</f>
        <v/>
      </c>
    </row>
    <row r="302" spans="1:26" x14ac:dyDescent="0.25">
      <c r="A302" s="257" t="str">
        <f>IF(ISERROR(Input!A308),"",Input!A308)</f>
        <v/>
      </c>
      <c r="B302" t="str">
        <f t="shared" si="4"/>
        <v/>
      </c>
      <c r="C302" t="str">
        <f>IF(ISERROR(Input!B308),"",IF(Input!B308="","",Input!B308))</f>
        <v/>
      </c>
      <c r="D302" t="str">
        <f>IF(ISERROR(IF(Input!C308="","",Input!C308*1)),"",IF(Input!C308="","",Input!C308*1))</f>
        <v/>
      </c>
      <c r="E302" t="str">
        <f>IF(ISERROR(IF(Input!D308="","",Input!D308)),"",IF(Input!D308="","",Input!D308))</f>
        <v/>
      </c>
      <c r="F302" t="str">
        <f>IF(Input!E308="","",IF(ISNUMBER(_xlfn.NUMBERVALUE(Input!E308)),ROUND(Input!E308,0),Input!E308))</f>
        <v/>
      </c>
      <c r="G302" s="269" t="str">
        <f>IF(ISBLANK(Input!F308),"",(Input!F308))</f>
        <v/>
      </c>
      <c r="H302" t="str">
        <f>IF(Input!G308="","",Input!G308)</f>
        <v/>
      </c>
      <c r="I302" t="str">
        <f>IF(Input!H308="","",Input!H308)</f>
        <v/>
      </c>
      <c r="J302" t="str">
        <f>IFERROR(IF(Input!I308="","",IF(VLOOKUP(Input!D308,'Measure List'!$A$2:$D$5000,4,FALSE)="Residential","",Input!I308)),"")</f>
        <v/>
      </c>
      <c r="K302" t="str">
        <f>IF(Input!J308="","",Input!J308)</f>
        <v/>
      </c>
      <c r="L302" t="str">
        <f>IF(Input!K308="","",Input!K308)</f>
        <v/>
      </c>
      <c r="M302" t="str">
        <f>IF(Input!L308="","",Input!L308)</f>
        <v/>
      </c>
      <c r="N302" s="304" t="str">
        <f>IF(Input!M308="","",Input!M308)</f>
        <v/>
      </c>
      <c r="O302" t="str">
        <f>IF(Input!N308="","",IF(_xlfn.NUMBERVALUE(Input!N308)=0,"",_xlfn.NUMBERVALUE(Input!N308)))</f>
        <v/>
      </c>
      <c r="P302" t="str">
        <f>IF(Input!O308="","",_xlfn.NUMBERVALUE(Input!O308))</f>
        <v/>
      </c>
      <c r="Q302" t="str">
        <f>IF(Input!P308="","",Input!P308)</f>
        <v/>
      </c>
      <c r="R302" t="str">
        <f>IF(Input!Q308="","",Input!Q308)</f>
        <v/>
      </c>
      <c r="S302" t="str">
        <f>IF(Input!R308="","",_xlfn.NUMBERVALUE(Input!R308))</f>
        <v/>
      </c>
      <c r="T302" t="str">
        <f>IF(Input!S308="","",Input!S308)</f>
        <v/>
      </c>
      <c r="U302" t="str">
        <f>IF(Input!T308="","",_xlfn.NUMBERVALUE(Input!T308))</f>
        <v/>
      </c>
      <c r="V302" t="str">
        <f>IF(Input!U308="","",(Input!U308))</f>
        <v/>
      </c>
      <c r="W302" t="str">
        <f>IF(Input!V308="","",_xlfn.NUMBERVALUE(Input!V308))</f>
        <v/>
      </c>
      <c r="X302" t="str">
        <f>IF(Input!W308="","",_xlfn.NUMBERVALUE(Input!W308))</f>
        <v/>
      </c>
      <c r="Y302" t="str">
        <f>IF(Input!X308="","",_xlfn.NUMBERVALUE(Input!X308))</f>
        <v/>
      </c>
      <c r="Z302" t="str">
        <f>IF(Input!Y308="","",_xlfn.NUMBERVALUE(Input!Y308))</f>
        <v/>
      </c>
    </row>
    <row r="303" spans="1:26" x14ac:dyDescent="0.25">
      <c r="A303" s="257" t="str">
        <f>IF(ISERROR(Input!A309),"",Input!A309)</f>
        <v/>
      </c>
      <c r="B303" t="str">
        <f t="shared" si="4"/>
        <v/>
      </c>
      <c r="C303" t="str">
        <f>IF(ISERROR(Input!B309),"",IF(Input!B309="","",Input!B309))</f>
        <v/>
      </c>
      <c r="D303" t="str">
        <f>IF(ISERROR(IF(Input!C309="","",Input!C309*1)),"",IF(Input!C309="","",Input!C309*1))</f>
        <v/>
      </c>
      <c r="E303" t="str">
        <f>IF(ISERROR(IF(Input!D309="","",Input!D309)),"",IF(Input!D309="","",Input!D309))</f>
        <v/>
      </c>
      <c r="F303" t="str">
        <f>IF(Input!E309="","",IF(ISNUMBER(_xlfn.NUMBERVALUE(Input!E309)),ROUND(Input!E309,0),Input!E309))</f>
        <v/>
      </c>
      <c r="G303" s="269" t="str">
        <f>IF(ISBLANK(Input!F309),"",(Input!F309))</f>
        <v/>
      </c>
      <c r="H303" t="str">
        <f>IF(Input!G309="","",Input!G309)</f>
        <v/>
      </c>
      <c r="I303" t="str">
        <f>IF(Input!H309="","",Input!H309)</f>
        <v/>
      </c>
      <c r="J303" t="str">
        <f>IFERROR(IF(Input!I309="","",IF(VLOOKUP(Input!D309,'Measure List'!$A$2:$D$5000,4,FALSE)="Residential","",Input!I309)),"")</f>
        <v/>
      </c>
      <c r="K303" t="str">
        <f>IF(Input!J309="","",Input!J309)</f>
        <v/>
      </c>
      <c r="L303" t="str">
        <f>IF(Input!K309="","",Input!K309)</f>
        <v/>
      </c>
      <c r="M303" t="str">
        <f>IF(Input!L309="","",Input!L309)</f>
        <v/>
      </c>
      <c r="N303" s="304" t="str">
        <f>IF(Input!M309="","",Input!M309)</f>
        <v/>
      </c>
      <c r="O303" t="str">
        <f>IF(Input!N309="","",IF(_xlfn.NUMBERVALUE(Input!N309)=0,"",_xlfn.NUMBERVALUE(Input!N309)))</f>
        <v/>
      </c>
      <c r="P303" t="str">
        <f>IF(Input!O309="","",_xlfn.NUMBERVALUE(Input!O309))</f>
        <v/>
      </c>
      <c r="Q303" t="str">
        <f>IF(Input!P309="","",Input!P309)</f>
        <v/>
      </c>
      <c r="R303" t="str">
        <f>IF(Input!Q309="","",Input!Q309)</f>
        <v/>
      </c>
      <c r="S303" t="str">
        <f>IF(Input!R309="","",_xlfn.NUMBERVALUE(Input!R309))</f>
        <v/>
      </c>
      <c r="T303" t="str">
        <f>IF(Input!S309="","",Input!S309)</f>
        <v/>
      </c>
      <c r="U303" t="str">
        <f>IF(Input!T309="","",_xlfn.NUMBERVALUE(Input!T309))</f>
        <v/>
      </c>
      <c r="V303" t="str">
        <f>IF(Input!U309="","",(Input!U309))</f>
        <v/>
      </c>
      <c r="W303" t="str">
        <f>IF(Input!V309="","",_xlfn.NUMBERVALUE(Input!V309))</f>
        <v/>
      </c>
      <c r="X303" t="str">
        <f>IF(Input!W309="","",_xlfn.NUMBERVALUE(Input!W309))</f>
        <v/>
      </c>
      <c r="Y303" t="str">
        <f>IF(Input!X309="","",_xlfn.NUMBERVALUE(Input!X309))</f>
        <v/>
      </c>
      <c r="Z303" t="str">
        <f>IF(Input!Y309="","",_xlfn.NUMBERVALUE(Input!Y309))</f>
        <v/>
      </c>
    </row>
    <row r="304" spans="1:26" x14ac:dyDescent="0.25">
      <c r="A304" s="257" t="str">
        <f>IF(ISERROR(Input!A310),"",Input!A310)</f>
        <v/>
      </c>
      <c r="B304" t="str">
        <f t="shared" si="4"/>
        <v/>
      </c>
      <c r="C304" t="str">
        <f>IF(ISERROR(Input!B310),"",IF(Input!B310="","",Input!B310))</f>
        <v/>
      </c>
      <c r="D304" t="str">
        <f>IF(ISERROR(IF(Input!C310="","",Input!C310*1)),"",IF(Input!C310="","",Input!C310*1))</f>
        <v/>
      </c>
      <c r="E304" t="str">
        <f>IF(ISERROR(IF(Input!D310="","",Input!D310)),"",IF(Input!D310="","",Input!D310))</f>
        <v/>
      </c>
      <c r="F304" t="str">
        <f>IF(Input!E310="","",IF(ISNUMBER(_xlfn.NUMBERVALUE(Input!E310)),ROUND(Input!E310,0),Input!E310))</f>
        <v/>
      </c>
      <c r="G304" s="269" t="str">
        <f>IF(ISBLANK(Input!F310),"",(Input!F310))</f>
        <v/>
      </c>
      <c r="H304" t="str">
        <f>IF(Input!G310="","",Input!G310)</f>
        <v/>
      </c>
      <c r="I304" t="str">
        <f>IF(Input!H310="","",Input!H310)</f>
        <v/>
      </c>
      <c r="J304" t="str">
        <f>IFERROR(IF(Input!I310="","",IF(VLOOKUP(Input!D310,'Measure List'!$A$2:$D$5000,4,FALSE)="Residential","",Input!I310)),"")</f>
        <v/>
      </c>
      <c r="K304" t="str">
        <f>IF(Input!J310="","",Input!J310)</f>
        <v/>
      </c>
      <c r="L304" t="str">
        <f>IF(Input!K310="","",Input!K310)</f>
        <v/>
      </c>
      <c r="M304" t="str">
        <f>IF(Input!L310="","",Input!L310)</f>
        <v/>
      </c>
      <c r="N304" s="304" t="str">
        <f>IF(Input!M310="","",Input!M310)</f>
        <v/>
      </c>
      <c r="O304" t="str">
        <f>IF(Input!N310="","",IF(_xlfn.NUMBERVALUE(Input!N310)=0,"",_xlfn.NUMBERVALUE(Input!N310)))</f>
        <v/>
      </c>
      <c r="P304" t="str">
        <f>IF(Input!O310="","",_xlfn.NUMBERVALUE(Input!O310))</f>
        <v/>
      </c>
      <c r="Q304" t="str">
        <f>IF(Input!P310="","",Input!P310)</f>
        <v/>
      </c>
      <c r="R304" t="str">
        <f>IF(Input!Q310="","",Input!Q310)</f>
        <v/>
      </c>
      <c r="S304" t="str">
        <f>IF(Input!R310="","",_xlfn.NUMBERVALUE(Input!R310))</f>
        <v/>
      </c>
      <c r="T304" t="str">
        <f>IF(Input!S310="","",Input!S310)</f>
        <v/>
      </c>
      <c r="U304" t="str">
        <f>IF(Input!T310="","",_xlfn.NUMBERVALUE(Input!T310))</f>
        <v/>
      </c>
      <c r="V304" t="str">
        <f>IF(Input!U310="","",(Input!U310))</f>
        <v/>
      </c>
      <c r="W304" t="str">
        <f>IF(Input!V310="","",_xlfn.NUMBERVALUE(Input!V310))</f>
        <v/>
      </c>
      <c r="X304" t="str">
        <f>IF(Input!W310="","",_xlfn.NUMBERVALUE(Input!W310))</f>
        <v/>
      </c>
      <c r="Y304" t="str">
        <f>IF(Input!X310="","",_xlfn.NUMBERVALUE(Input!X310))</f>
        <v/>
      </c>
      <c r="Z304" t="str">
        <f>IF(Input!Y310="","",_xlfn.NUMBERVALUE(Input!Y310))</f>
        <v/>
      </c>
    </row>
    <row r="305" spans="1:26" x14ac:dyDescent="0.25">
      <c r="A305" s="257" t="str">
        <f>IF(ISERROR(Input!A311),"",Input!A311)</f>
        <v/>
      </c>
      <c r="B305" t="str">
        <f t="shared" si="4"/>
        <v/>
      </c>
      <c r="C305" t="str">
        <f>IF(ISERROR(Input!B311),"",IF(Input!B311="","",Input!B311))</f>
        <v/>
      </c>
      <c r="D305" t="str">
        <f>IF(ISERROR(IF(Input!C311="","",Input!C311*1)),"",IF(Input!C311="","",Input!C311*1))</f>
        <v/>
      </c>
      <c r="E305" t="str">
        <f>IF(ISERROR(IF(Input!D311="","",Input!D311)),"",IF(Input!D311="","",Input!D311))</f>
        <v/>
      </c>
      <c r="F305" t="str">
        <f>IF(Input!E311="","",IF(ISNUMBER(_xlfn.NUMBERVALUE(Input!E311)),ROUND(Input!E311,0),Input!E311))</f>
        <v/>
      </c>
      <c r="G305" s="269" t="str">
        <f>IF(ISBLANK(Input!F311),"",(Input!F311))</f>
        <v/>
      </c>
      <c r="H305" t="str">
        <f>IF(Input!G311="","",Input!G311)</f>
        <v/>
      </c>
      <c r="I305" t="str">
        <f>IF(Input!H311="","",Input!H311)</f>
        <v/>
      </c>
      <c r="J305" t="str">
        <f>IFERROR(IF(Input!I311="","",IF(VLOOKUP(Input!D311,'Measure List'!$A$2:$D$5000,4,FALSE)="Residential","",Input!I311)),"")</f>
        <v/>
      </c>
      <c r="K305" t="str">
        <f>IF(Input!J311="","",Input!J311)</f>
        <v/>
      </c>
      <c r="L305" t="str">
        <f>IF(Input!K311="","",Input!K311)</f>
        <v/>
      </c>
      <c r="M305" t="str">
        <f>IF(Input!L311="","",Input!L311)</f>
        <v/>
      </c>
      <c r="N305" s="304" t="str">
        <f>IF(Input!M311="","",Input!M311)</f>
        <v/>
      </c>
      <c r="O305" t="str">
        <f>IF(Input!N311="","",IF(_xlfn.NUMBERVALUE(Input!N311)=0,"",_xlfn.NUMBERVALUE(Input!N311)))</f>
        <v/>
      </c>
      <c r="P305" t="str">
        <f>IF(Input!O311="","",_xlfn.NUMBERVALUE(Input!O311))</f>
        <v/>
      </c>
      <c r="Q305" t="str">
        <f>IF(Input!P311="","",Input!P311)</f>
        <v/>
      </c>
      <c r="R305" t="str">
        <f>IF(Input!Q311="","",Input!Q311)</f>
        <v/>
      </c>
      <c r="S305" t="str">
        <f>IF(Input!R311="","",_xlfn.NUMBERVALUE(Input!R311))</f>
        <v/>
      </c>
      <c r="T305" t="str">
        <f>IF(Input!S311="","",Input!S311)</f>
        <v/>
      </c>
      <c r="U305" t="str">
        <f>IF(Input!T311="","",_xlfn.NUMBERVALUE(Input!T311))</f>
        <v/>
      </c>
      <c r="V305" t="str">
        <f>IF(Input!U311="","",(Input!U311))</f>
        <v/>
      </c>
      <c r="W305" t="str">
        <f>IF(Input!V311="","",_xlfn.NUMBERVALUE(Input!V311))</f>
        <v/>
      </c>
      <c r="X305" t="str">
        <f>IF(Input!W311="","",_xlfn.NUMBERVALUE(Input!W311))</f>
        <v/>
      </c>
      <c r="Y305" t="str">
        <f>IF(Input!X311="","",_xlfn.NUMBERVALUE(Input!X311))</f>
        <v/>
      </c>
      <c r="Z305" t="str">
        <f>IF(Input!Y311="","",_xlfn.NUMBERVALUE(Input!Y311))</f>
        <v/>
      </c>
    </row>
    <row r="306" spans="1:26" x14ac:dyDescent="0.25">
      <c r="A306" s="257" t="str">
        <f>IF(ISERROR(Input!A312),"",Input!A312)</f>
        <v/>
      </c>
      <c r="B306" t="str">
        <f t="shared" si="4"/>
        <v/>
      </c>
      <c r="C306" t="str">
        <f>IF(ISERROR(Input!B312),"",IF(Input!B312="","",Input!B312))</f>
        <v/>
      </c>
      <c r="D306" t="str">
        <f>IF(ISERROR(IF(Input!C312="","",Input!C312*1)),"",IF(Input!C312="","",Input!C312*1))</f>
        <v/>
      </c>
      <c r="E306" t="str">
        <f>IF(ISERROR(IF(Input!D312="","",Input!D312)),"",IF(Input!D312="","",Input!D312))</f>
        <v/>
      </c>
      <c r="F306" t="str">
        <f>IF(Input!E312="","",IF(ISNUMBER(_xlfn.NUMBERVALUE(Input!E312)),ROUND(Input!E312,0),Input!E312))</f>
        <v/>
      </c>
      <c r="G306" s="269" t="str">
        <f>IF(ISBLANK(Input!F312),"",(Input!F312))</f>
        <v/>
      </c>
      <c r="H306" t="str">
        <f>IF(Input!G312="","",Input!G312)</f>
        <v/>
      </c>
      <c r="I306" t="str">
        <f>IF(Input!H312="","",Input!H312)</f>
        <v/>
      </c>
      <c r="J306" t="str">
        <f>IFERROR(IF(Input!I312="","",IF(VLOOKUP(Input!D312,'Measure List'!$A$2:$D$5000,4,FALSE)="Residential","",Input!I312)),"")</f>
        <v/>
      </c>
      <c r="K306" t="str">
        <f>IF(Input!J312="","",Input!J312)</f>
        <v/>
      </c>
      <c r="L306" t="str">
        <f>IF(Input!K312="","",Input!K312)</f>
        <v/>
      </c>
      <c r="M306" t="str">
        <f>IF(Input!L312="","",Input!L312)</f>
        <v/>
      </c>
      <c r="N306" s="304" t="str">
        <f>IF(Input!M312="","",Input!M312)</f>
        <v/>
      </c>
      <c r="O306" t="str">
        <f>IF(Input!N312="","",IF(_xlfn.NUMBERVALUE(Input!N312)=0,"",_xlfn.NUMBERVALUE(Input!N312)))</f>
        <v/>
      </c>
      <c r="P306" t="str">
        <f>IF(Input!O312="","",_xlfn.NUMBERVALUE(Input!O312))</f>
        <v/>
      </c>
      <c r="Q306" t="str">
        <f>IF(Input!P312="","",Input!P312)</f>
        <v/>
      </c>
      <c r="R306" t="str">
        <f>IF(Input!Q312="","",Input!Q312)</f>
        <v/>
      </c>
      <c r="S306" t="str">
        <f>IF(Input!R312="","",_xlfn.NUMBERVALUE(Input!R312))</f>
        <v/>
      </c>
      <c r="T306" t="str">
        <f>IF(Input!S312="","",Input!S312)</f>
        <v/>
      </c>
      <c r="U306" t="str">
        <f>IF(Input!T312="","",_xlfn.NUMBERVALUE(Input!T312))</f>
        <v/>
      </c>
      <c r="V306" t="str">
        <f>IF(Input!U312="","",(Input!U312))</f>
        <v/>
      </c>
      <c r="W306" t="str">
        <f>IF(Input!V312="","",_xlfn.NUMBERVALUE(Input!V312))</f>
        <v/>
      </c>
      <c r="X306" t="str">
        <f>IF(Input!W312="","",_xlfn.NUMBERVALUE(Input!W312))</f>
        <v/>
      </c>
      <c r="Y306" t="str">
        <f>IF(Input!X312="","",_xlfn.NUMBERVALUE(Input!X312))</f>
        <v/>
      </c>
      <c r="Z306" t="str">
        <f>IF(Input!Y312="","",_xlfn.NUMBERVALUE(Input!Y312))</f>
        <v/>
      </c>
    </row>
    <row r="307" spans="1:26" x14ac:dyDescent="0.25">
      <c r="A307" s="257" t="str">
        <f>IF(ISERROR(Input!A313),"",Input!A313)</f>
        <v/>
      </c>
      <c r="B307" t="str">
        <f t="shared" si="4"/>
        <v/>
      </c>
      <c r="C307" t="str">
        <f>IF(ISERROR(Input!B313),"",IF(Input!B313="","",Input!B313))</f>
        <v/>
      </c>
      <c r="D307" t="str">
        <f>IF(ISERROR(IF(Input!C313="","",Input!C313*1)),"",IF(Input!C313="","",Input!C313*1))</f>
        <v/>
      </c>
      <c r="E307" t="str">
        <f>IF(ISERROR(IF(Input!D313="","",Input!D313)),"",IF(Input!D313="","",Input!D313))</f>
        <v/>
      </c>
      <c r="F307" t="str">
        <f>IF(Input!E313="","",IF(ISNUMBER(_xlfn.NUMBERVALUE(Input!E313)),ROUND(Input!E313,0),Input!E313))</f>
        <v/>
      </c>
      <c r="G307" s="269" t="str">
        <f>IF(ISBLANK(Input!F313),"",(Input!F313))</f>
        <v/>
      </c>
      <c r="H307" t="str">
        <f>IF(Input!G313="","",Input!G313)</f>
        <v/>
      </c>
      <c r="I307" t="str">
        <f>IF(Input!H313="","",Input!H313)</f>
        <v/>
      </c>
      <c r="J307" t="str">
        <f>IFERROR(IF(Input!I313="","",IF(VLOOKUP(Input!D313,'Measure List'!$A$2:$D$5000,4,FALSE)="Residential","",Input!I313)),"")</f>
        <v/>
      </c>
      <c r="K307" t="str">
        <f>IF(Input!J313="","",Input!J313)</f>
        <v/>
      </c>
      <c r="L307" t="str">
        <f>IF(Input!K313="","",Input!K313)</f>
        <v/>
      </c>
      <c r="M307" t="str">
        <f>IF(Input!L313="","",Input!L313)</f>
        <v/>
      </c>
      <c r="N307" s="304" t="str">
        <f>IF(Input!M313="","",Input!M313)</f>
        <v/>
      </c>
      <c r="O307" t="str">
        <f>IF(Input!N313="","",IF(_xlfn.NUMBERVALUE(Input!N313)=0,"",_xlfn.NUMBERVALUE(Input!N313)))</f>
        <v/>
      </c>
      <c r="P307" t="str">
        <f>IF(Input!O313="","",_xlfn.NUMBERVALUE(Input!O313))</f>
        <v/>
      </c>
      <c r="Q307" t="str">
        <f>IF(Input!P313="","",Input!P313)</f>
        <v/>
      </c>
      <c r="R307" t="str">
        <f>IF(Input!Q313="","",Input!Q313)</f>
        <v/>
      </c>
      <c r="S307" t="str">
        <f>IF(Input!R313="","",_xlfn.NUMBERVALUE(Input!R313))</f>
        <v/>
      </c>
      <c r="T307" t="str">
        <f>IF(Input!S313="","",Input!S313)</f>
        <v/>
      </c>
      <c r="U307" t="str">
        <f>IF(Input!T313="","",_xlfn.NUMBERVALUE(Input!T313))</f>
        <v/>
      </c>
      <c r="V307" t="str">
        <f>IF(Input!U313="","",(Input!U313))</f>
        <v/>
      </c>
      <c r="W307" t="str">
        <f>IF(Input!V313="","",_xlfn.NUMBERVALUE(Input!V313))</f>
        <v/>
      </c>
      <c r="X307" t="str">
        <f>IF(Input!W313="","",_xlfn.NUMBERVALUE(Input!W313))</f>
        <v/>
      </c>
      <c r="Y307" t="str">
        <f>IF(Input!X313="","",_xlfn.NUMBERVALUE(Input!X313))</f>
        <v/>
      </c>
      <c r="Z307" t="str">
        <f>IF(Input!Y313="","",_xlfn.NUMBERVALUE(Input!Y313))</f>
        <v/>
      </c>
    </row>
    <row r="308" spans="1:26" x14ac:dyDescent="0.25">
      <c r="A308" s="257" t="str">
        <f>IF(ISERROR(Input!A314),"",Input!A314)</f>
        <v/>
      </c>
      <c r="B308" t="str">
        <f t="shared" si="4"/>
        <v/>
      </c>
      <c r="C308" t="str">
        <f>IF(ISERROR(Input!B314),"",IF(Input!B314="","",Input!B314))</f>
        <v/>
      </c>
      <c r="D308" t="str">
        <f>IF(ISERROR(IF(Input!C314="","",Input!C314*1)),"",IF(Input!C314="","",Input!C314*1))</f>
        <v/>
      </c>
      <c r="E308" t="str">
        <f>IF(ISERROR(IF(Input!D314="","",Input!D314)),"",IF(Input!D314="","",Input!D314))</f>
        <v/>
      </c>
      <c r="F308" t="str">
        <f>IF(Input!E314="","",IF(ISNUMBER(_xlfn.NUMBERVALUE(Input!E314)),ROUND(Input!E314,0),Input!E314))</f>
        <v/>
      </c>
      <c r="G308" s="269" t="str">
        <f>IF(ISBLANK(Input!F314),"",(Input!F314))</f>
        <v/>
      </c>
      <c r="H308" t="str">
        <f>IF(Input!G314="","",Input!G314)</f>
        <v/>
      </c>
      <c r="I308" t="str">
        <f>IF(Input!H314="","",Input!H314)</f>
        <v/>
      </c>
      <c r="J308" t="str">
        <f>IFERROR(IF(Input!I314="","",IF(VLOOKUP(Input!D314,'Measure List'!$A$2:$D$5000,4,FALSE)="Residential","",Input!I314)),"")</f>
        <v/>
      </c>
      <c r="K308" t="str">
        <f>IF(Input!J314="","",Input!J314)</f>
        <v/>
      </c>
      <c r="L308" t="str">
        <f>IF(Input!K314="","",Input!K314)</f>
        <v/>
      </c>
      <c r="M308" t="str">
        <f>IF(Input!L314="","",Input!L314)</f>
        <v/>
      </c>
      <c r="N308" s="304" t="str">
        <f>IF(Input!M314="","",Input!M314)</f>
        <v/>
      </c>
      <c r="O308" t="str">
        <f>IF(Input!N314="","",IF(_xlfn.NUMBERVALUE(Input!N314)=0,"",_xlfn.NUMBERVALUE(Input!N314)))</f>
        <v/>
      </c>
      <c r="P308" t="str">
        <f>IF(Input!O314="","",_xlfn.NUMBERVALUE(Input!O314))</f>
        <v/>
      </c>
      <c r="Q308" t="str">
        <f>IF(Input!P314="","",Input!P314)</f>
        <v/>
      </c>
      <c r="R308" t="str">
        <f>IF(Input!Q314="","",Input!Q314)</f>
        <v/>
      </c>
      <c r="S308" t="str">
        <f>IF(Input!R314="","",_xlfn.NUMBERVALUE(Input!R314))</f>
        <v/>
      </c>
      <c r="T308" t="str">
        <f>IF(Input!S314="","",Input!S314)</f>
        <v/>
      </c>
      <c r="U308" t="str">
        <f>IF(Input!T314="","",_xlfn.NUMBERVALUE(Input!T314))</f>
        <v/>
      </c>
      <c r="V308" t="str">
        <f>IF(Input!U314="","",(Input!U314))</f>
        <v/>
      </c>
      <c r="W308" t="str">
        <f>IF(Input!V314="","",_xlfn.NUMBERVALUE(Input!V314))</f>
        <v/>
      </c>
      <c r="X308" t="str">
        <f>IF(Input!W314="","",_xlfn.NUMBERVALUE(Input!W314))</f>
        <v/>
      </c>
      <c r="Y308" t="str">
        <f>IF(Input!X314="","",_xlfn.NUMBERVALUE(Input!X314))</f>
        <v/>
      </c>
      <c r="Z308" t="str">
        <f>IF(Input!Y314="","",_xlfn.NUMBERVALUE(Input!Y314))</f>
        <v/>
      </c>
    </row>
    <row r="309" spans="1:26" x14ac:dyDescent="0.25">
      <c r="A309" s="257" t="str">
        <f>IF(ISERROR(Input!A315),"",Input!A315)</f>
        <v/>
      </c>
      <c r="B309" t="str">
        <f t="shared" si="4"/>
        <v/>
      </c>
      <c r="C309" t="str">
        <f>IF(ISERROR(Input!B315),"",IF(Input!B315="","",Input!B315))</f>
        <v/>
      </c>
      <c r="D309" t="str">
        <f>IF(ISERROR(IF(Input!C315="","",Input!C315*1)),"",IF(Input!C315="","",Input!C315*1))</f>
        <v/>
      </c>
      <c r="E309" t="str">
        <f>IF(ISERROR(IF(Input!D315="","",Input!D315)),"",IF(Input!D315="","",Input!D315))</f>
        <v/>
      </c>
      <c r="F309" t="str">
        <f>IF(Input!E315="","",IF(ISNUMBER(_xlfn.NUMBERVALUE(Input!E315)),ROUND(Input!E315,0),Input!E315))</f>
        <v/>
      </c>
      <c r="G309" s="269" t="str">
        <f>IF(ISBLANK(Input!F315),"",(Input!F315))</f>
        <v/>
      </c>
      <c r="H309" t="str">
        <f>IF(Input!G315="","",Input!G315)</f>
        <v/>
      </c>
      <c r="I309" t="str">
        <f>IF(Input!H315="","",Input!H315)</f>
        <v/>
      </c>
      <c r="J309" t="str">
        <f>IFERROR(IF(Input!I315="","",IF(VLOOKUP(Input!D315,'Measure List'!$A$2:$D$5000,4,FALSE)="Residential","",Input!I315)),"")</f>
        <v/>
      </c>
      <c r="K309" t="str">
        <f>IF(Input!J315="","",Input!J315)</f>
        <v/>
      </c>
      <c r="L309" t="str">
        <f>IF(Input!K315="","",Input!K315)</f>
        <v/>
      </c>
      <c r="M309" t="str">
        <f>IF(Input!L315="","",Input!L315)</f>
        <v/>
      </c>
      <c r="N309" s="304" t="str">
        <f>IF(Input!M315="","",Input!M315)</f>
        <v/>
      </c>
      <c r="O309" t="str">
        <f>IF(Input!N315="","",IF(_xlfn.NUMBERVALUE(Input!N315)=0,"",_xlfn.NUMBERVALUE(Input!N315)))</f>
        <v/>
      </c>
      <c r="P309" t="str">
        <f>IF(Input!O315="","",_xlfn.NUMBERVALUE(Input!O315))</f>
        <v/>
      </c>
      <c r="Q309" t="str">
        <f>IF(Input!P315="","",Input!P315)</f>
        <v/>
      </c>
      <c r="R309" t="str">
        <f>IF(Input!Q315="","",Input!Q315)</f>
        <v/>
      </c>
      <c r="S309" t="str">
        <f>IF(Input!R315="","",_xlfn.NUMBERVALUE(Input!R315))</f>
        <v/>
      </c>
      <c r="T309" t="str">
        <f>IF(Input!S315="","",Input!S315)</f>
        <v/>
      </c>
      <c r="U309" t="str">
        <f>IF(Input!T315="","",_xlfn.NUMBERVALUE(Input!T315))</f>
        <v/>
      </c>
      <c r="V309" t="str">
        <f>IF(Input!U315="","",(Input!U315))</f>
        <v/>
      </c>
      <c r="W309" t="str">
        <f>IF(Input!V315="","",_xlfn.NUMBERVALUE(Input!V315))</f>
        <v/>
      </c>
      <c r="X309" t="str">
        <f>IF(Input!W315="","",_xlfn.NUMBERVALUE(Input!W315))</f>
        <v/>
      </c>
      <c r="Y309" t="str">
        <f>IF(Input!X315="","",_xlfn.NUMBERVALUE(Input!X315))</f>
        <v/>
      </c>
      <c r="Z309" t="str">
        <f>IF(Input!Y315="","",_xlfn.NUMBERVALUE(Input!Y315))</f>
        <v/>
      </c>
    </row>
    <row r="310" spans="1:26" x14ac:dyDescent="0.25">
      <c r="A310" s="257" t="str">
        <f>IF(ISERROR(Input!A316),"",Input!A316)</f>
        <v/>
      </c>
      <c r="B310" t="str">
        <f t="shared" si="4"/>
        <v/>
      </c>
      <c r="C310" t="str">
        <f>IF(ISERROR(Input!B316),"",IF(Input!B316="","",Input!B316))</f>
        <v/>
      </c>
      <c r="D310" t="str">
        <f>IF(ISERROR(IF(Input!C316="","",Input!C316*1)),"",IF(Input!C316="","",Input!C316*1))</f>
        <v/>
      </c>
      <c r="E310" t="str">
        <f>IF(ISERROR(IF(Input!D316="","",Input!D316)),"",IF(Input!D316="","",Input!D316))</f>
        <v/>
      </c>
      <c r="F310" t="str">
        <f>IF(Input!E316="","",IF(ISNUMBER(_xlfn.NUMBERVALUE(Input!E316)),ROUND(Input!E316,0),Input!E316))</f>
        <v/>
      </c>
      <c r="G310" s="269" t="str">
        <f>IF(ISBLANK(Input!F316),"",(Input!F316))</f>
        <v/>
      </c>
      <c r="H310" t="str">
        <f>IF(Input!G316="","",Input!G316)</f>
        <v/>
      </c>
      <c r="I310" t="str">
        <f>IF(Input!H316="","",Input!H316)</f>
        <v/>
      </c>
      <c r="J310" t="str">
        <f>IFERROR(IF(Input!I316="","",IF(VLOOKUP(Input!D316,'Measure List'!$A$2:$D$5000,4,FALSE)="Residential","",Input!I316)),"")</f>
        <v/>
      </c>
      <c r="K310" t="str">
        <f>IF(Input!J316="","",Input!J316)</f>
        <v/>
      </c>
      <c r="L310" t="str">
        <f>IF(Input!K316="","",Input!K316)</f>
        <v/>
      </c>
      <c r="M310" t="str">
        <f>IF(Input!L316="","",Input!L316)</f>
        <v/>
      </c>
      <c r="N310" s="304" t="str">
        <f>IF(Input!M316="","",Input!M316)</f>
        <v/>
      </c>
      <c r="O310" t="str">
        <f>IF(Input!N316="","",IF(_xlfn.NUMBERVALUE(Input!N316)=0,"",_xlfn.NUMBERVALUE(Input!N316)))</f>
        <v/>
      </c>
      <c r="P310" t="str">
        <f>IF(Input!O316="","",_xlfn.NUMBERVALUE(Input!O316))</f>
        <v/>
      </c>
      <c r="Q310" t="str">
        <f>IF(Input!P316="","",Input!P316)</f>
        <v/>
      </c>
      <c r="R310" t="str">
        <f>IF(Input!Q316="","",Input!Q316)</f>
        <v/>
      </c>
      <c r="S310" t="str">
        <f>IF(Input!R316="","",_xlfn.NUMBERVALUE(Input!R316))</f>
        <v/>
      </c>
      <c r="T310" t="str">
        <f>IF(Input!S316="","",Input!S316)</f>
        <v/>
      </c>
      <c r="U310" t="str">
        <f>IF(Input!T316="","",_xlfn.NUMBERVALUE(Input!T316))</f>
        <v/>
      </c>
      <c r="V310" t="str">
        <f>IF(Input!U316="","",(Input!U316))</f>
        <v/>
      </c>
      <c r="W310" t="str">
        <f>IF(Input!V316="","",_xlfn.NUMBERVALUE(Input!V316))</f>
        <v/>
      </c>
      <c r="X310" t="str">
        <f>IF(Input!W316="","",_xlfn.NUMBERVALUE(Input!W316))</f>
        <v/>
      </c>
      <c r="Y310" t="str">
        <f>IF(Input!X316="","",_xlfn.NUMBERVALUE(Input!X316))</f>
        <v/>
      </c>
      <c r="Z310" t="str">
        <f>IF(Input!Y316="","",_xlfn.NUMBERVALUE(Input!Y316))</f>
        <v/>
      </c>
    </row>
    <row r="311" spans="1:26" x14ac:dyDescent="0.25">
      <c r="A311" s="257" t="str">
        <f>IF(ISERROR(Input!A317),"",Input!A317)</f>
        <v/>
      </c>
      <c r="B311" t="str">
        <f t="shared" si="4"/>
        <v/>
      </c>
      <c r="C311" t="str">
        <f>IF(ISERROR(Input!B317),"",IF(Input!B317="","",Input!B317))</f>
        <v/>
      </c>
      <c r="D311" t="str">
        <f>IF(ISERROR(IF(Input!C317="","",Input!C317*1)),"",IF(Input!C317="","",Input!C317*1))</f>
        <v/>
      </c>
      <c r="E311" t="str">
        <f>IF(ISERROR(IF(Input!D317="","",Input!D317)),"",IF(Input!D317="","",Input!D317))</f>
        <v/>
      </c>
      <c r="F311" t="str">
        <f>IF(Input!E317="","",IF(ISNUMBER(_xlfn.NUMBERVALUE(Input!E317)),ROUND(Input!E317,0),Input!E317))</f>
        <v/>
      </c>
      <c r="G311" s="269" t="str">
        <f>IF(ISBLANK(Input!F317),"",(Input!F317))</f>
        <v/>
      </c>
      <c r="H311" t="str">
        <f>IF(Input!G317="","",Input!G317)</f>
        <v/>
      </c>
      <c r="I311" t="str">
        <f>IF(Input!H317="","",Input!H317)</f>
        <v/>
      </c>
      <c r="J311" t="str">
        <f>IFERROR(IF(Input!I317="","",IF(VLOOKUP(Input!D317,'Measure List'!$A$2:$D$5000,4,FALSE)="Residential","",Input!I317)),"")</f>
        <v/>
      </c>
      <c r="K311" t="str">
        <f>IF(Input!J317="","",Input!J317)</f>
        <v/>
      </c>
      <c r="L311" t="str">
        <f>IF(Input!K317="","",Input!K317)</f>
        <v/>
      </c>
      <c r="M311" t="str">
        <f>IF(Input!L317="","",Input!L317)</f>
        <v/>
      </c>
      <c r="N311" s="304" t="str">
        <f>IF(Input!M317="","",Input!M317)</f>
        <v/>
      </c>
      <c r="O311" t="str">
        <f>IF(Input!N317="","",IF(_xlfn.NUMBERVALUE(Input!N317)=0,"",_xlfn.NUMBERVALUE(Input!N317)))</f>
        <v/>
      </c>
      <c r="P311" t="str">
        <f>IF(Input!O317="","",_xlfn.NUMBERVALUE(Input!O317))</f>
        <v/>
      </c>
      <c r="Q311" t="str">
        <f>IF(Input!P317="","",Input!P317)</f>
        <v/>
      </c>
      <c r="R311" t="str">
        <f>IF(Input!Q317="","",Input!Q317)</f>
        <v/>
      </c>
      <c r="S311" t="str">
        <f>IF(Input!R317="","",_xlfn.NUMBERVALUE(Input!R317))</f>
        <v/>
      </c>
      <c r="T311" t="str">
        <f>IF(Input!S317="","",Input!S317)</f>
        <v/>
      </c>
      <c r="U311" t="str">
        <f>IF(Input!T317="","",_xlfn.NUMBERVALUE(Input!T317))</f>
        <v/>
      </c>
      <c r="V311" t="str">
        <f>IF(Input!U317="","",(Input!U317))</f>
        <v/>
      </c>
      <c r="W311" t="str">
        <f>IF(Input!V317="","",_xlfn.NUMBERVALUE(Input!V317))</f>
        <v/>
      </c>
      <c r="X311" t="str">
        <f>IF(Input!W317="","",_xlfn.NUMBERVALUE(Input!W317))</f>
        <v/>
      </c>
      <c r="Y311" t="str">
        <f>IF(Input!X317="","",_xlfn.NUMBERVALUE(Input!X317))</f>
        <v/>
      </c>
      <c r="Z311" t="str">
        <f>IF(Input!Y317="","",_xlfn.NUMBERVALUE(Input!Y317))</f>
        <v/>
      </c>
    </row>
    <row r="312" spans="1:26" x14ac:dyDescent="0.25">
      <c r="A312" s="257" t="str">
        <f>IF(ISERROR(Input!A318),"",Input!A318)</f>
        <v/>
      </c>
      <c r="B312" t="str">
        <f t="shared" si="4"/>
        <v/>
      </c>
      <c r="C312" t="str">
        <f>IF(ISERROR(Input!B318),"",IF(Input!B318="","",Input!B318))</f>
        <v/>
      </c>
      <c r="D312" t="str">
        <f>IF(ISERROR(IF(Input!C318="","",Input!C318*1)),"",IF(Input!C318="","",Input!C318*1))</f>
        <v/>
      </c>
      <c r="E312" t="str">
        <f>IF(ISERROR(IF(Input!D318="","",Input!D318)),"",IF(Input!D318="","",Input!D318))</f>
        <v/>
      </c>
      <c r="F312" t="str">
        <f>IF(Input!E318="","",IF(ISNUMBER(_xlfn.NUMBERVALUE(Input!E318)),ROUND(Input!E318,0),Input!E318))</f>
        <v/>
      </c>
      <c r="G312" s="269" t="str">
        <f>IF(ISBLANK(Input!F318),"",(Input!F318))</f>
        <v/>
      </c>
      <c r="H312" t="str">
        <f>IF(Input!G318="","",Input!G318)</f>
        <v/>
      </c>
      <c r="I312" t="str">
        <f>IF(Input!H318="","",Input!H318)</f>
        <v/>
      </c>
      <c r="J312" t="str">
        <f>IFERROR(IF(Input!I318="","",IF(VLOOKUP(Input!D318,'Measure List'!$A$2:$D$5000,4,FALSE)="Residential","",Input!I318)),"")</f>
        <v/>
      </c>
      <c r="K312" t="str">
        <f>IF(Input!J318="","",Input!J318)</f>
        <v/>
      </c>
      <c r="L312" t="str">
        <f>IF(Input!K318="","",Input!K318)</f>
        <v/>
      </c>
      <c r="M312" t="str">
        <f>IF(Input!L318="","",Input!L318)</f>
        <v/>
      </c>
      <c r="N312" s="304" t="str">
        <f>IF(Input!M318="","",Input!M318)</f>
        <v/>
      </c>
      <c r="O312" t="str">
        <f>IF(Input!N318="","",IF(_xlfn.NUMBERVALUE(Input!N318)=0,"",_xlfn.NUMBERVALUE(Input!N318)))</f>
        <v/>
      </c>
      <c r="P312" t="str">
        <f>IF(Input!O318="","",_xlfn.NUMBERVALUE(Input!O318))</f>
        <v/>
      </c>
      <c r="Q312" t="str">
        <f>IF(Input!P318="","",Input!P318)</f>
        <v/>
      </c>
      <c r="R312" t="str">
        <f>IF(Input!Q318="","",Input!Q318)</f>
        <v/>
      </c>
      <c r="S312" t="str">
        <f>IF(Input!R318="","",_xlfn.NUMBERVALUE(Input!R318))</f>
        <v/>
      </c>
      <c r="T312" t="str">
        <f>IF(Input!S318="","",Input!S318)</f>
        <v/>
      </c>
      <c r="U312" t="str">
        <f>IF(Input!T318="","",_xlfn.NUMBERVALUE(Input!T318))</f>
        <v/>
      </c>
      <c r="V312" t="str">
        <f>IF(Input!U318="","",(Input!U318))</f>
        <v/>
      </c>
      <c r="W312" t="str">
        <f>IF(Input!V318="","",_xlfn.NUMBERVALUE(Input!V318))</f>
        <v/>
      </c>
      <c r="X312" t="str">
        <f>IF(Input!W318="","",_xlfn.NUMBERVALUE(Input!W318))</f>
        <v/>
      </c>
      <c r="Y312" t="str">
        <f>IF(Input!X318="","",_xlfn.NUMBERVALUE(Input!X318))</f>
        <v/>
      </c>
      <c r="Z312" t="str">
        <f>IF(Input!Y318="","",_xlfn.NUMBERVALUE(Input!Y318))</f>
        <v/>
      </c>
    </row>
    <row r="313" spans="1:26" x14ac:dyDescent="0.25">
      <c r="A313" s="257" t="str">
        <f>IF(ISERROR(Input!A319),"",Input!A319)</f>
        <v/>
      </c>
      <c r="B313" t="str">
        <f t="shared" si="4"/>
        <v/>
      </c>
      <c r="C313" t="str">
        <f>IF(ISERROR(Input!B319),"",IF(Input!B319="","",Input!B319))</f>
        <v/>
      </c>
      <c r="D313" t="str">
        <f>IF(ISERROR(IF(Input!C319="","",Input!C319*1)),"",IF(Input!C319="","",Input!C319*1))</f>
        <v/>
      </c>
      <c r="E313" t="str">
        <f>IF(ISERROR(IF(Input!D319="","",Input!D319)),"",IF(Input!D319="","",Input!D319))</f>
        <v/>
      </c>
      <c r="F313" t="str">
        <f>IF(Input!E319="","",IF(ISNUMBER(_xlfn.NUMBERVALUE(Input!E319)),ROUND(Input!E319,0),Input!E319))</f>
        <v/>
      </c>
      <c r="G313" s="269" t="str">
        <f>IF(ISBLANK(Input!F319),"",(Input!F319))</f>
        <v/>
      </c>
      <c r="H313" t="str">
        <f>IF(Input!G319="","",Input!G319)</f>
        <v/>
      </c>
      <c r="I313" t="str">
        <f>IF(Input!H319="","",Input!H319)</f>
        <v/>
      </c>
      <c r="J313" t="str">
        <f>IFERROR(IF(Input!I319="","",IF(VLOOKUP(Input!D319,'Measure List'!$A$2:$D$5000,4,FALSE)="Residential","",Input!I319)),"")</f>
        <v/>
      </c>
      <c r="K313" t="str">
        <f>IF(Input!J319="","",Input!J319)</f>
        <v/>
      </c>
      <c r="L313" t="str">
        <f>IF(Input!K319="","",Input!K319)</f>
        <v/>
      </c>
      <c r="M313" t="str">
        <f>IF(Input!L319="","",Input!L319)</f>
        <v/>
      </c>
      <c r="N313" s="304" t="str">
        <f>IF(Input!M319="","",Input!M319)</f>
        <v/>
      </c>
      <c r="O313" t="str">
        <f>IF(Input!N319="","",IF(_xlfn.NUMBERVALUE(Input!N319)=0,"",_xlfn.NUMBERVALUE(Input!N319)))</f>
        <v/>
      </c>
      <c r="P313" t="str">
        <f>IF(Input!O319="","",_xlfn.NUMBERVALUE(Input!O319))</f>
        <v/>
      </c>
      <c r="Q313" t="str">
        <f>IF(Input!P319="","",Input!P319)</f>
        <v/>
      </c>
      <c r="R313" t="str">
        <f>IF(Input!Q319="","",Input!Q319)</f>
        <v/>
      </c>
      <c r="S313" t="str">
        <f>IF(Input!R319="","",_xlfn.NUMBERVALUE(Input!R319))</f>
        <v/>
      </c>
      <c r="T313" t="str">
        <f>IF(Input!S319="","",Input!S319)</f>
        <v/>
      </c>
      <c r="U313" t="str">
        <f>IF(Input!T319="","",_xlfn.NUMBERVALUE(Input!T319))</f>
        <v/>
      </c>
      <c r="V313" t="str">
        <f>IF(Input!U319="","",(Input!U319))</f>
        <v/>
      </c>
      <c r="W313" t="str">
        <f>IF(Input!V319="","",_xlfn.NUMBERVALUE(Input!V319))</f>
        <v/>
      </c>
      <c r="X313" t="str">
        <f>IF(Input!W319="","",_xlfn.NUMBERVALUE(Input!W319))</f>
        <v/>
      </c>
      <c r="Y313" t="str">
        <f>IF(Input!X319="","",_xlfn.NUMBERVALUE(Input!X319))</f>
        <v/>
      </c>
      <c r="Z313" t="str">
        <f>IF(Input!Y319="","",_xlfn.NUMBERVALUE(Input!Y319))</f>
        <v/>
      </c>
    </row>
    <row r="314" spans="1:26" x14ac:dyDescent="0.25">
      <c r="A314" s="257" t="str">
        <f>IF(ISERROR(Input!A320),"",Input!A320)</f>
        <v/>
      </c>
      <c r="B314" t="str">
        <f t="shared" si="4"/>
        <v/>
      </c>
      <c r="C314" t="str">
        <f>IF(ISERROR(Input!B320),"",IF(Input!B320="","",Input!B320))</f>
        <v/>
      </c>
      <c r="D314" t="str">
        <f>IF(ISERROR(IF(Input!C320="","",Input!C320*1)),"",IF(Input!C320="","",Input!C320*1))</f>
        <v/>
      </c>
      <c r="E314" t="str">
        <f>IF(ISERROR(IF(Input!D320="","",Input!D320)),"",IF(Input!D320="","",Input!D320))</f>
        <v/>
      </c>
      <c r="F314" t="str">
        <f>IF(Input!E320="","",IF(ISNUMBER(_xlfn.NUMBERVALUE(Input!E320)),ROUND(Input!E320,0),Input!E320))</f>
        <v/>
      </c>
      <c r="G314" s="269" t="str">
        <f>IF(ISBLANK(Input!F320),"",(Input!F320))</f>
        <v/>
      </c>
      <c r="H314" t="str">
        <f>IF(Input!G320="","",Input!G320)</f>
        <v/>
      </c>
      <c r="I314" t="str">
        <f>IF(Input!H320="","",Input!H320)</f>
        <v/>
      </c>
      <c r="J314" t="str">
        <f>IFERROR(IF(Input!I320="","",IF(VLOOKUP(Input!D320,'Measure List'!$A$2:$D$5000,4,FALSE)="Residential","",Input!I320)),"")</f>
        <v/>
      </c>
      <c r="K314" t="str">
        <f>IF(Input!J320="","",Input!J320)</f>
        <v/>
      </c>
      <c r="L314" t="str">
        <f>IF(Input!K320="","",Input!K320)</f>
        <v/>
      </c>
      <c r="M314" t="str">
        <f>IF(Input!L320="","",Input!L320)</f>
        <v/>
      </c>
      <c r="N314" s="304" t="str">
        <f>IF(Input!M320="","",Input!M320)</f>
        <v/>
      </c>
      <c r="O314" t="str">
        <f>IF(Input!N320="","",IF(_xlfn.NUMBERVALUE(Input!N320)=0,"",_xlfn.NUMBERVALUE(Input!N320)))</f>
        <v/>
      </c>
      <c r="P314" t="str">
        <f>IF(Input!O320="","",_xlfn.NUMBERVALUE(Input!O320))</f>
        <v/>
      </c>
      <c r="Q314" t="str">
        <f>IF(Input!P320="","",Input!P320)</f>
        <v/>
      </c>
      <c r="R314" t="str">
        <f>IF(Input!Q320="","",Input!Q320)</f>
        <v/>
      </c>
      <c r="S314" t="str">
        <f>IF(Input!R320="","",_xlfn.NUMBERVALUE(Input!R320))</f>
        <v/>
      </c>
      <c r="T314" t="str">
        <f>IF(Input!S320="","",Input!S320)</f>
        <v/>
      </c>
      <c r="U314" t="str">
        <f>IF(Input!T320="","",_xlfn.NUMBERVALUE(Input!T320))</f>
        <v/>
      </c>
      <c r="V314" t="str">
        <f>IF(Input!U320="","",(Input!U320))</f>
        <v/>
      </c>
      <c r="W314" t="str">
        <f>IF(Input!V320="","",_xlfn.NUMBERVALUE(Input!V320))</f>
        <v/>
      </c>
      <c r="X314" t="str">
        <f>IF(Input!W320="","",_xlfn.NUMBERVALUE(Input!W320))</f>
        <v/>
      </c>
      <c r="Y314" t="str">
        <f>IF(Input!X320="","",_xlfn.NUMBERVALUE(Input!X320))</f>
        <v/>
      </c>
      <c r="Z314" t="str">
        <f>IF(Input!Y320="","",_xlfn.NUMBERVALUE(Input!Y320))</f>
        <v/>
      </c>
    </row>
    <row r="315" spans="1:26" x14ac:dyDescent="0.25">
      <c r="A315" s="257" t="str">
        <f>IF(ISERROR(Input!A321),"",Input!A321)</f>
        <v/>
      </c>
      <c r="B315" t="str">
        <f t="shared" si="4"/>
        <v/>
      </c>
      <c r="C315" t="str">
        <f>IF(ISERROR(Input!B321),"",IF(Input!B321="","",Input!B321))</f>
        <v/>
      </c>
      <c r="D315" t="str">
        <f>IF(ISERROR(IF(Input!C321="","",Input!C321*1)),"",IF(Input!C321="","",Input!C321*1))</f>
        <v/>
      </c>
      <c r="E315" t="str">
        <f>IF(ISERROR(IF(Input!D321="","",Input!D321)),"",IF(Input!D321="","",Input!D321))</f>
        <v/>
      </c>
      <c r="F315" t="str">
        <f>IF(Input!E321="","",IF(ISNUMBER(_xlfn.NUMBERVALUE(Input!E321)),ROUND(Input!E321,0),Input!E321))</f>
        <v/>
      </c>
      <c r="G315" s="269" t="str">
        <f>IF(ISBLANK(Input!F321),"",(Input!F321))</f>
        <v/>
      </c>
      <c r="H315" t="str">
        <f>IF(Input!G321="","",Input!G321)</f>
        <v/>
      </c>
      <c r="I315" t="str">
        <f>IF(Input!H321="","",Input!H321)</f>
        <v/>
      </c>
      <c r="J315" t="str">
        <f>IFERROR(IF(Input!I321="","",IF(VLOOKUP(Input!D321,'Measure List'!$A$2:$D$5000,4,FALSE)="Residential","",Input!I321)),"")</f>
        <v/>
      </c>
      <c r="K315" t="str">
        <f>IF(Input!J321="","",Input!J321)</f>
        <v/>
      </c>
      <c r="L315" t="str">
        <f>IF(Input!K321="","",Input!K321)</f>
        <v/>
      </c>
      <c r="M315" t="str">
        <f>IF(Input!L321="","",Input!L321)</f>
        <v/>
      </c>
      <c r="N315" s="304" t="str">
        <f>IF(Input!M321="","",Input!M321)</f>
        <v/>
      </c>
      <c r="O315" t="str">
        <f>IF(Input!N321="","",IF(_xlfn.NUMBERVALUE(Input!N321)=0,"",_xlfn.NUMBERVALUE(Input!N321)))</f>
        <v/>
      </c>
      <c r="P315" t="str">
        <f>IF(Input!O321="","",_xlfn.NUMBERVALUE(Input!O321))</f>
        <v/>
      </c>
      <c r="Q315" t="str">
        <f>IF(Input!P321="","",Input!P321)</f>
        <v/>
      </c>
      <c r="R315" t="str">
        <f>IF(Input!Q321="","",Input!Q321)</f>
        <v/>
      </c>
      <c r="S315" t="str">
        <f>IF(Input!R321="","",_xlfn.NUMBERVALUE(Input!R321))</f>
        <v/>
      </c>
      <c r="T315" t="str">
        <f>IF(Input!S321="","",Input!S321)</f>
        <v/>
      </c>
      <c r="U315" t="str">
        <f>IF(Input!T321="","",_xlfn.NUMBERVALUE(Input!T321))</f>
        <v/>
      </c>
      <c r="V315" t="str">
        <f>IF(Input!U321="","",(Input!U321))</f>
        <v/>
      </c>
      <c r="W315" t="str">
        <f>IF(Input!V321="","",_xlfn.NUMBERVALUE(Input!V321))</f>
        <v/>
      </c>
      <c r="X315" t="str">
        <f>IF(Input!W321="","",_xlfn.NUMBERVALUE(Input!W321))</f>
        <v/>
      </c>
      <c r="Y315" t="str">
        <f>IF(Input!X321="","",_xlfn.NUMBERVALUE(Input!X321))</f>
        <v/>
      </c>
      <c r="Z315" t="str">
        <f>IF(Input!Y321="","",_xlfn.NUMBERVALUE(Input!Y321))</f>
        <v/>
      </c>
    </row>
    <row r="316" spans="1:26" x14ac:dyDescent="0.25">
      <c r="A316" s="257" t="str">
        <f>IF(ISERROR(Input!A322),"",Input!A322)</f>
        <v/>
      </c>
      <c r="B316" t="str">
        <f t="shared" si="4"/>
        <v/>
      </c>
      <c r="C316" t="str">
        <f>IF(ISERROR(Input!B322),"",IF(Input!B322="","",Input!B322))</f>
        <v/>
      </c>
      <c r="D316" t="str">
        <f>IF(ISERROR(IF(Input!C322="","",Input!C322*1)),"",IF(Input!C322="","",Input!C322*1))</f>
        <v/>
      </c>
      <c r="E316" t="str">
        <f>IF(ISERROR(IF(Input!D322="","",Input!D322)),"",IF(Input!D322="","",Input!D322))</f>
        <v/>
      </c>
      <c r="F316" t="str">
        <f>IF(Input!E322="","",IF(ISNUMBER(_xlfn.NUMBERVALUE(Input!E322)),ROUND(Input!E322,0),Input!E322))</f>
        <v/>
      </c>
      <c r="G316" s="269" t="str">
        <f>IF(ISBLANK(Input!F322),"",(Input!F322))</f>
        <v/>
      </c>
      <c r="H316" t="str">
        <f>IF(Input!G322="","",Input!G322)</f>
        <v/>
      </c>
      <c r="I316" t="str">
        <f>IF(Input!H322="","",Input!H322)</f>
        <v/>
      </c>
      <c r="J316" t="str">
        <f>IFERROR(IF(Input!I322="","",IF(VLOOKUP(Input!D322,'Measure List'!$A$2:$D$5000,4,FALSE)="Residential","",Input!I322)),"")</f>
        <v/>
      </c>
      <c r="K316" t="str">
        <f>IF(Input!J322="","",Input!J322)</f>
        <v/>
      </c>
      <c r="L316" t="str">
        <f>IF(Input!K322="","",Input!K322)</f>
        <v/>
      </c>
      <c r="M316" t="str">
        <f>IF(Input!L322="","",Input!L322)</f>
        <v/>
      </c>
      <c r="N316" s="304" t="str">
        <f>IF(Input!M322="","",Input!M322)</f>
        <v/>
      </c>
      <c r="O316" t="str">
        <f>IF(Input!N322="","",IF(_xlfn.NUMBERVALUE(Input!N322)=0,"",_xlfn.NUMBERVALUE(Input!N322)))</f>
        <v/>
      </c>
      <c r="P316" t="str">
        <f>IF(Input!O322="","",_xlfn.NUMBERVALUE(Input!O322))</f>
        <v/>
      </c>
      <c r="Q316" t="str">
        <f>IF(Input!P322="","",Input!P322)</f>
        <v/>
      </c>
      <c r="R316" t="str">
        <f>IF(Input!Q322="","",Input!Q322)</f>
        <v/>
      </c>
      <c r="S316" t="str">
        <f>IF(Input!R322="","",_xlfn.NUMBERVALUE(Input!R322))</f>
        <v/>
      </c>
      <c r="T316" t="str">
        <f>IF(Input!S322="","",Input!S322)</f>
        <v/>
      </c>
      <c r="U316" t="str">
        <f>IF(Input!T322="","",_xlfn.NUMBERVALUE(Input!T322))</f>
        <v/>
      </c>
      <c r="V316" t="str">
        <f>IF(Input!U322="","",(Input!U322))</f>
        <v/>
      </c>
      <c r="W316" t="str">
        <f>IF(Input!V322="","",_xlfn.NUMBERVALUE(Input!V322))</f>
        <v/>
      </c>
      <c r="X316" t="str">
        <f>IF(Input!W322="","",_xlfn.NUMBERVALUE(Input!W322))</f>
        <v/>
      </c>
      <c r="Y316" t="str">
        <f>IF(Input!X322="","",_xlfn.NUMBERVALUE(Input!X322))</f>
        <v/>
      </c>
      <c r="Z316" t="str">
        <f>IF(Input!Y322="","",_xlfn.NUMBERVALUE(Input!Y322))</f>
        <v/>
      </c>
    </row>
    <row r="317" spans="1:26" x14ac:dyDescent="0.25">
      <c r="A317" s="257" t="str">
        <f>IF(ISERROR(Input!A323),"",Input!A323)</f>
        <v/>
      </c>
      <c r="B317" t="str">
        <f t="shared" si="4"/>
        <v/>
      </c>
      <c r="C317" t="str">
        <f>IF(ISERROR(Input!B323),"",IF(Input!B323="","",Input!B323))</f>
        <v/>
      </c>
      <c r="D317" t="str">
        <f>IF(ISERROR(IF(Input!C323="","",Input!C323*1)),"",IF(Input!C323="","",Input!C323*1))</f>
        <v/>
      </c>
      <c r="E317" t="str">
        <f>IF(ISERROR(IF(Input!D323="","",Input!D323)),"",IF(Input!D323="","",Input!D323))</f>
        <v/>
      </c>
      <c r="F317" t="str">
        <f>IF(Input!E323="","",IF(ISNUMBER(_xlfn.NUMBERVALUE(Input!E323)),ROUND(Input!E323,0),Input!E323))</f>
        <v/>
      </c>
      <c r="G317" s="269" t="str">
        <f>IF(ISBLANK(Input!F323),"",(Input!F323))</f>
        <v/>
      </c>
      <c r="H317" t="str">
        <f>IF(Input!G323="","",Input!G323)</f>
        <v/>
      </c>
      <c r="I317" t="str">
        <f>IF(Input!H323="","",Input!H323)</f>
        <v/>
      </c>
      <c r="J317" t="str">
        <f>IFERROR(IF(Input!I323="","",IF(VLOOKUP(Input!D323,'Measure List'!$A$2:$D$5000,4,FALSE)="Residential","",Input!I323)),"")</f>
        <v/>
      </c>
      <c r="K317" t="str">
        <f>IF(Input!J323="","",Input!J323)</f>
        <v/>
      </c>
      <c r="L317" t="str">
        <f>IF(Input!K323="","",Input!K323)</f>
        <v/>
      </c>
      <c r="M317" t="str">
        <f>IF(Input!L323="","",Input!L323)</f>
        <v/>
      </c>
      <c r="N317" s="304" t="str">
        <f>IF(Input!M323="","",Input!M323)</f>
        <v/>
      </c>
      <c r="O317" t="str">
        <f>IF(Input!N323="","",IF(_xlfn.NUMBERVALUE(Input!N323)=0,"",_xlfn.NUMBERVALUE(Input!N323)))</f>
        <v/>
      </c>
      <c r="P317" t="str">
        <f>IF(Input!O323="","",_xlfn.NUMBERVALUE(Input!O323))</f>
        <v/>
      </c>
      <c r="Q317" t="str">
        <f>IF(Input!P323="","",Input!P323)</f>
        <v/>
      </c>
      <c r="R317" t="str">
        <f>IF(Input!Q323="","",Input!Q323)</f>
        <v/>
      </c>
      <c r="S317" t="str">
        <f>IF(Input!R323="","",_xlfn.NUMBERVALUE(Input!R323))</f>
        <v/>
      </c>
      <c r="T317" t="str">
        <f>IF(Input!S323="","",Input!S323)</f>
        <v/>
      </c>
      <c r="U317" t="str">
        <f>IF(Input!T323="","",_xlfn.NUMBERVALUE(Input!T323))</f>
        <v/>
      </c>
      <c r="V317" t="str">
        <f>IF(Input!U323="","",(Input!U323))</f>
        <v/>
      </c>
      <c r="W317" t="str">
        <f>IF(Input!V323="","",_xlfn.NUMBERVALUE(Input!V323))</f>
        <v/>
      </c>
      <c r="X317" t="str">
        <f>IF(Input!W323="","",_xlfn.NUMBERVALUE(Input!W323))</f>
        <v/>
      </c>
      <c r="Y317" t="str">
        <f>IF(Input!X323="","",_xlfn.NUMBERVALUE(Input!X323))</f>
        <v/>
      </c>
      <c r="Z317" t="str">
        <f>IF(Input!Y323="","",_xlfn.NUMBERVALUE(Input!Y323))</f>
        <v/>
      </c>
    </row>
    <row r="318" spans="1:26" x14ac:dyDescent="0.25">
      <c r="A318" s="257" t="str">
        <f>IF(ISERROR(Input!A324),"",Input!A324)</f>
        <v/>
      </c>
      <c r="B318" t="str">
        <f t="shared" si="4"/>
        <v/>
      </c>
      <c r="C318" t="str">
        <f>IF(ISERROR(Input!B324),"",IF(Input!B324="","",Input!B324))</f>
        <v/>
      </c>
      <c r="D318" t="str">
        <f>IF(ISERROR(IF(Input!C324="","",Input!C324*1)),"",IF(Input!C324="","",Input!C324*1))</f>
        <v/>
      </c>
      <c r="E318" t="str">
        <f>IF(ISERROR(IF(Input!D324="","",Input!D324)),"",IF(Input!D324="","",Input!D324))</f>
        <v/>
      </c>
      <c r="F318" t="str">
        <f>IF(Input!E324="","",IF(ISNUMBER(_xlfn.NUMBERVALUE(Input!E324)),ROUND(Input!E324,0),Input!E324))</f>
        <v/>
      </c>
      <c r="G318" s="269" t="str">
        <f>IF(ISBLANK(Input!F324),"",(Input!F324))</f>
        <v/>
      </c>
      <c r="H318" t="str">
        <f>IF(Input!G324="","",Input!G324)</f>
        <v/>
      </c>
      <c r="I318" t="str">
        <f>IF(Input!H324="","",Input!H324)</f>
        <v/>
      </c>
      <c r="J318" t="str">
        <f>IFERROR(IF(Input!I324="","",IF(VLOOKUP(Input!D324,'Measure List'!$A$2:$D$5000,4,FALSE)="Residential","",Input!I324)),"")</f>
        <v/>
      </c>
      <c r="K318" t="str">
        <f>IF(Input!J324="","",Input!J324)</f>
        <v/>
      </c>
      <c r="L318" t="str">
        <f>IF(Input!K324="","",Input!K324)</f>
        <v/>
      </c>
      <c r="M318" t="str">
        <f>IF(Input!L324="","",Input!L324)</f>
        <v/>
      </c>
      <c r="N318" s="304" t="str">
        <f>IF(Input!M324="","",Input!M324)</f>
        <v/>
      </c>
      <c r="O318" t="str">
        <f>IF(Input!N324="","",IF(_xlfn.NUMBERVALUE(Input!N324)=0,"",_xlfn.NUMBERVALUE(Input!N324)))</f>
        <v/>
      </c>
      <c r="P318" t="str">
        <f>IF(Input!O324="","",_xlfn.NUMBERVALUE(Input!O324))</f>
        <v/>
      </c>
      <c r="Q318" t="str">
        <f>IF(Input!P324="","",Input!P324)</f>
        <v/>
      </c>
      <c r="R318" t="str">
        <f>IF(Input!Q324="","",Input!Q324)</f>
        <v/>
      </c>
      <c r="S318" t="str">
        <f>IF(Input!R324="","",_xlfn.NUMBERVALUE(Input!R324))</f>
        <v/>
      </c>
      <c r="T318" t="str">
        <f>IF(Input!S324="","",Input!S324)</f>
        <v/>
      </c>
      <c r="U318" t="str">
        <f>IF(Input!T324="","",_xlfn.NUMBERVALUE(Input!T324))</f>
        <v/>
      </c>
      <c r="V318" t="str">
        <f>IF(Input!U324="","",(Input!U324))</f>
        <v/>
      </c>
      <c r="W318" t="str">
        <f>IF(Input!V324="","",_xlfn.NUMBERVALUE(Input!V324))</f>
        <v/>
      </c>
      <c r="X318" t="str">
        <f>IF(Input!W324="","",_xlfn.NUMBERVALUE(Input!W324))</f>
        <v/>
      </c>
      <c r="Y318" t="str">
        <f>IF(Input!X324="","",_xlfn.NUMBERVALUE(Input!X324))</f>
        <v/>
      </c>
      <c r="Z318" t="str">
        <f>IF(Input!Y324="","",_xlfn.NUMBERVALUE(Input!Y324))</f>
        <v/>
      </c>
    </row>
    <row r="319" spans="1:26" x14ac:dyDescent="0.25">
      <c r="A319" s="257" t="str">
        <f>IF(ISERROR(Input!A325),"",Input!A325)</f>
        <v/>
      </c>
      <c r="B319" t="str">
        <f t="shared" si="4"/>
        <v/>
      </c>
      <c r="C319" t="str">
        <f>IF(ISERROR(Input!B325),"",IF(Input!B325="","",Input!B325))</f>
        <v/>
      </c>
      <c r="D319" t="str">
        <f>IF(ISERROR(IF(Input!C325="","",Input!C325*1)),"",IF(Input!C325="","",Input!C325*1))</f>
        <v/>
      </c>
      <c r="E319" t="str">
        <f>IF(ISERROR(IF(Input!D325="","",Input!D325)),"",IF(Input!D325="","",Input!D325))</f>
        <v/>
      </c>
      <c r="F319" t="str">
        <f>IF(Input!E325="","",IF(ISNUMBER(_xlfn.NUMBERVALUE(Input!E325)),ROUND(Input!E325,0),Input!E325))</f>
        <v/>
      </c>
      <c r="G319" s="269" t="str">
        <f>IF(ISBLANK(Input!F325),"",(Input!F325))</f>
        <v/>
      </c>
      <c r="H319" t="str">
        <f>IF(Input!G325="","",Input!G325)</f>
        <v/>
      </c>
      <c r="I319" t="str">
        <f>IF(Input!H325="","",Input!H325)</f>
        <v/>
      </c>
      <c r="J319" t="str">
        <f>IFERROR(IF(Input!I325="","",IF(VLOOKUP(Input!D325,'Measure List'!$A$2:$D$5000,4,FALSE)="Residential","",Input!I325)),"")</f>
        <v/>
      </c>
      <c r="K319" t="str">
        <f>IF(Input!J325="","",Input!J325)</f>
        <v/>
      </c>
      <c r="L319" t="str">
        <f>IF(Input!K325="","",Input!K325)</f>
        <v/>
      </c>
      <c r="M319" t="str">
        <f>IF(Input!L325="","",Input!L325)</f>
        <v/>
      </c>
      <c r="N319" s="304" t="str">
        <f>IF(Input!M325="","",Input!M325)</f>
        <v/>
      </c>
      <c r="O319" t="str">
        <f>IF(Input!N325="","",IF(_xlfn.NUMBERVALUE(Input!N325)=0,"",_xlfn.NUMBERVALUE(Input!N325)))</f>
        <v/>
      </c>
      <c r="P319" t="str">
        <f>IF(Input!O325="","",_xlfn.NUMBERVALUE(Input!O325))</f>
        <v/>
      </c>
      <c r="Q319" t="str">
        <f>IF(Input!P325="","",Input!P325)</f>
        <v/>
      </c>
      <c r="R319" t="str">
        <f>IF(Input!Q325="","",Input!Q325)</f>
        <v/>
      </c>
      <c r="S319" t="str">
        <f>IF(Input!R325="","",_xlfn.NUMBERVALUE(Input!R325))</f>
        <v/>
      </c>
      <c r="T319" t="str">
        <f>IF(Input!S325="","",Input!S325)</f>
        <v/>
      </c>
      <c r="U319" t="str">
        <f>IF(Input!T325="","",_xlfn.NUMBERVALUE(Input!T325))</f>
        <v/>
      </c>
      <c r="V319" t="str">
        <f>IF(Input!U325="","",(Input!U325))</f>
        <v/>
      </c>
      <c r="W319" t="str">
        <f>IF(Input!V325="","",_xlfn.NUMBERVALUE(Input!V325))</f>
        <v/>
      </c>
      <c r="X319" t="str">
        <f>IF(Input!W325="","",_xlfn.NUMBERVALUE(Input!W325))</f>
        <v/>
      </c>
      <c r="Y319" t="str">
        <f>IF(Input!X325="","",_xlfn.NUMBERVALUE(Input!X325))</f>
        <v/>
      </c>
      <c r="Z319" t="str">
        <f>IF(Input!Y325="","",_xlfn.NUMBERVALUE(Input!Y325))</f>
        <v/>
      </c>
    </row>
    <row r="320" spans="1:26" x14ac:dyDescent="0.25">
      <c r="A320" s="257" t="str">
        <f>IF(ISERROR(Input!A326),"",Input!A326)</f>
        <v/>
      </c>
      <c r="B320" t="str">
        <f t="shared" si="4"/>
        <v/>
      </c>
      <c r="C320" t="str">
        <f>IF(ISERROR(Input!B326),"",IF(Input!B326="","",Input!B326))</f>
        <v/>
      </c>
      <c r="D320" t="str">
        <f>IF(ISERROR(IF(Input!C326="","",Input!C326*1)),"",IF(Input!C326="","",Input!C326*1))</f>
        <v/>
      </c>
      <c r="E320" t="str">
        <f>IF(ISERROR(IF(Input!D326="","",Input!D326)),"",IF(Input!D326="","",Input!D326))</f>
        <v/>
      </c>
      <c r="F320" t="str">
        <f>IF(Input!E326="","",IF(ISNUMBER(_xlfn.NUMBERVALUE(Input!E326)),ROUND(Input!E326,0),Input!E326))</f>
        <v/>
      </c>
      <c r="G320" s="269" t="str">
        <f>IF(ISBLANK(Input!F326),"",(Input!F326))</f>
        <v/>
      </c>
      <c r="H320" t="str">
        <f>IF(Input!G326="","",Input!G326)</f>
        <v/>
      </c>
      <c r="I320" t="str">
        <f>IF(Input!H326="","",Input!H326)</f>
        <v/>
      </c>
      <c r="J320" t="str">
        <f>IFERROR(IF(Input!I326="","",IF(VLOOKUP(Input!D326,'Measure List'!$A$2:$D$5000,4,FALSE)="Residential","",Input!I326)),"")</f>
        <v/>
      </c>
      <c r="K320" t="str">
        <f>IF(Input!J326="","",Input!J326)</f>
        <v/>
      </c>
      <c r="L320" t="str">
        <f>IF(Input!K326="","",Input!K326)</f>
        <v/>
      </c>
      <c r="M320" t="str">
        <f>IF(Input!L326="","",Input!L326)</f>
        <v/>
      </c>
      <c r="N320" s="304" t="str">
        <f>IF(Input!M326="","",Input!M326)</f>
        <v/>
      </c>
      <c r="O320" t="str">
        <f>IF(Input!N326="","",IF(_xlfn.NUMBERVALUE(Input!N326)=0,"",_xlfn.NUMBERVALUE(Input!N326)))</f>
        <v/>
      </c>
      <c r="P320" t="str">
        <f>IF(Input!O326="","",_xlfn.NUMBERVALUE(Input!O326))</f>
        <v/>
      </c>
      <c r="Q320" t="str">
        <f>IF(Input!P326="","",Input!P326)</f>
        <v/>
      </c>
      <c r="R320" t="str">
        <f>IF(Input!Q326="","",Input!Q326)</f>
        <v/>
      </c>
      <c r="S320" t="str">
        <f>IF(Input!R326="","",_xlfn.NUMBERVALUE(Input!R326))</f>
        <v/>
      </c>
      <c r="T320" t="str">
        <f>IF(Input!S326="","",Input!S326)</f>
        <v/>
      </c>
      <c r="U320" t="str">
        <f>IF(Input!T326="","",_xlfn.NUMBERVALUE(Input!T326))</f>
        <v/>
      </c>
      <c r="V320" t="str">
        <f>IF(Input!U326="","",(Input!U326))</f>
        <v/>
      </c>
      <c r="W320" t="str">
        <f>IF(Input!V326="","",_xlfn.NUMBERVALUE(Input!V326))</f>
        <v/>
      </c>
      <c r="X320" t="str">
        <f>IF(Input!W326="","",_xlfn.NUMBERVALUE(Input!W326))</f>
        <v/>
      </c>
      <c r="Y320" t="str">
        <f>IF(Input!X326="","",_xlfn.NUMBERVALUE(Input!X326))</f>
        <v/>
      </c>
      <c r="Z320" t="str">
        <f>IF(Input!Y326="","",_xlfn.NUMBERVALUE(Input!Y326))</f>
        <v/>
      </c>
    </row>
    <row r="321" spans="1:26" x14ac:dyDescent="0.25">
      <c r="A321" s="257" t="str">
        <f>IF(ISERROR(Input!A327),"",Input!A327)</f>
        <v/>
      </c>
      <c r="B321" t="str">
        <f t="shared" si="4"/>
        <v/>
      </c>
      <c r="C321" t="str">
        <f>IF(ISERROR(Input!B327),"",IF(Input!B327="","",Input!B327))</f>
        <v/>
      </c>
      <c r="D321" t="str">
        <f>IF(ISERROR(IF(Input!C327="","",Input!C327*1)),"",IF(Input!C327="","",Input!C327*1))</f>
        <v/>
      </c>
      <c r="E321" t="str">
        <f>IF(ISERROR(IF(Input!D327="","",Input!D327)),"",IF(Input!D327="","",Input!D327))</f>
        <v/>
      </c>
      <c r="F321" t="str">
        <f>IF(Input!E327="","",IF(ISNUMBER(_xlfn.NUMBERVALUE(Input!E327)),ROUND(Input!E327,0),Input!E327))</f>
        <v/>
      </c>
      <c r="G321" s="269" t="str">
        <f>IF(ISBLANK(Input!F327),"",(Input!F327))</f>
        <v/>
      </c>
      <c r="H321" t="str">
        <f>IF(Input!G327="","",Input!G327)</f>
        <v/>
      </c>
      <c r="I321" t="str">
        <f>IF(Input!H327="","",Input!H327)</f>
        <v/>
      </c>
      <c r="J321" t="str">
        <f>IFERROR(IF(Input!I327="","",IF(VLOOKUP(Input!D327,'Measure List'!$A$2:$D$5000,4,FALSE)="Residential","",Input!I327)),"")</f>
        <v/>
      </c>
      <c r="K321" t="str">
        <f>IF(Input!J327="","",Input!J327)</f>
        <v/>
      </c>
      <c r="L321" t="str">
        <f>IF(Input!K327="","",Input!K327)</f>
        <v/>
      </c>
      <c r="M321" t="str">
        <f>IF(Input!L327="","",Input!L327)</f>
        <v/>
      </c>
      <c r="N321" s="304" t="str">
        <f>IF(Input!M327="","",Input!M327)</f>
        <v/>
      </c>
      <c r="O321" t="str">
        <f>IF(Input!N327="","",IF(_xlfn.NUMBERVALUE(Input!N327)=0,"",_xlfn.NUMBERVALUE(Input!N327)))</f>
        <v/>
      </c>
      <c r="P321" t="str">
        <f>IF(Input!O327="","",_xlfn.NUMBERVALUE(Input!O327))</f>
        <v/>
      </c>
      <c r="Q321" t="str">
        <f>IF(Input!P327="","",Input!P327)</f>
        <v/>
      </c>
      <c r="R321" t="str">
        <f>IF(Input!Q327="","",Input!Q327)</f>
        <v/>
      </c>
      <c r="S321" t="str">
        <f>IF(Input!R327="","",_xlfn.NUMBERVALUE(Input!R327))</f>
        <v/>
      </c>
      <c r="T321" t="str">
        <f>IF(Input!S327="","",Input!S327)</f>
        <v/>
      </c>
      <c r="U321" t="str">
        <f>IF(Input!T327="","",_xlfn.NUMBERVALUE(Input!T327))</f>
        <v/>
      </c>
      <c r="V321" t="str">
        <f>IF(Input!U327="","",(Input!U327))</f>
        <v/>
      </c>
      <c r="W321" t="str">
        <f>IF(Input!V327="","",_xlfn.NUMBERVALUE(Input!V327))</f>
        <v/>
      </c>
      <c r="X321" t="str">
        <f>IF(Input!W327="","",_xlfn.NUMBERVALUE(Input!W327))</f>
        <v/>
      </c>
      <c r="Y321" t="str">
        <f>IF(Input!X327="","",_xlfn.NUMBERVALUE(Input!X327))</f>
        <v/>
      </c>
      <c r="Z321" t="str">
        <f>IF(Input!Y327="","",_xlfn.NUMBERVALUE(Input!Y327))</f>
        <v/>
      </c>
    </row>
    <row r="322" spans="1:26" x14ac:dyDescent="0.25">
      <c r="A322" s="257" t="str">
        <f>IF(ISERROR(Input!A328),"",Input!A328)</f>
        <v/>
      </c>
      <c r="B322" t="str">
        <f t="shared" si="4"/>
        <v/>
      </c>
      <c r="C322" t="str">
        <f>IF(ISERROR(Input!B328),"",IF(Input!B328="","",Input!B328))</f>
        <v/>
      </c>
      <c r="D322" t="str">
        <f>IF(ISERROR(IF(Input!C328="","",Input!C328*1)),"",IF(Input!C328="","",Input!C328*1))</f>
        <v/>
      </c>
      <c r="E322" t="str">
        <f>IF(ISERROR(IF(Input!D328="","",Input!D328)),"",IF(Input!D328="","",Input!D328))</f>
        <v/>
      </c>
      <c r="F322" t="str">
        <f>IF(Input!E328="","",IF(ISNUMBER(_xlfn.NUMBERVALUE(Input!E328)),ROUND(Input!E328,0),Input!E328))</f>
        <v/>
      </c>
      <c r="G322" s="269" t="str">
        <f>IF(ISBLANK(Input!F328),"",(Input!F328))</f>
        <v/>
      </c>
      <c r="H322" t="str">
        <f>IF(Input!G328="","",Input!G328)</f>
        <v/>
      </c>
      <c r="I322" t="str">
        <f>IF(Input!H328="","",Input!H328)</f>
        <v/>
      </c>
      <c r="J322" t="str">
        <f>IFERROR(IF(Input!I328="","",IF(VLOOKUP(Input!D328,'Measure List'!$A$2:$D$5000,4,FALSE)="Residential","",Input!I328)),"")</f>
        <v/>
      </c>
      <c r="K322" t="str">
        <f>IF(Input!J328="","",Input!J328)</f>
        <v/>
      </c>
      <c r="L322" t="str">
        <f>IF(Input!K328="","",Input!K328)</f>
        <v/>
      </c>
      <c r="M322" t="str">
        <f>IF(Input!L328="","",Input!L328)</f>
        <v/>
      </c>
      <c r="N322" s="304" t="str">
        <f>IF(Input!M328="","",Input!M328)</f>
        <v/>
      </c>
      <c r="O322" t="str">
        <f>IF(Input!N328="","",IF(_xlfn.NUMBERVALUE(Input!N328)=0,"",_xlfn.NUMBERVALUE(Input!N328)))</f>
        <v/>
      </c>
      <c r="P322" t="str">
        <f>IF(Input!O328="","",_xlfn.NUMBERVALUE(Input!O328))</f>
        <v/>
      </c>
      <c r="Q322" t="str">
        <f>IF(Input!P328="","",Input!P328)</f>
        <v/>
      </c>
      <c r="R322" t="str">
        <f>IF(Input!Q328="","",Input!Q328)</f>
        <v/>
      </c>
      <c r="S322" t="str">
        <f>IF(Input!R328="","",_xlfn.NUMBERVALUE(Input!R328))</f>
        <v/>
      </c>
      <c r="T322" t="str">
        <f>IF(Input!S328="","",Input!S328)</f>
        <v/>
      </c>
      <c r="U322" t="str">
        <f>IF(Input!T328="","",_xlfn.NUMBERVALUE(Input!T328))</f>
        <v/>
      </c>
      <c r="V322" t="str">
        <f>IF(Input!U328="","",(Input!U328))</f>
        <v/>
      </c>
      <c r="W322" t="str">
        <f>IF(Input!V328="","",_xlfn.NUMBERVALUE(Input!V328))</f>
        <v/>
      </c>
      <c r="X322" t="str">
        <f>IF(Input!W328="","",_xlfn.NUMBERVALUE(Input!W328))</f>
        <v/>
      </c>
      <c r="Y322" t="str">
        <f>IF(Input!X328="","",_xlfn.NUMBERVALUE(Input!X328))</f>
        <v/>
      </c>
      <c r="Z322" t="str">
        <f>IF(Input!Y328="","",_xlfn.NUMBERVALUE(Input!Y328))</f>
        <v/>
      </c>
    </row>
    <row r="323" spans="1:26" x14ac:dyDescent="0.25">
      <c r="A323" s="257" t="str">
        <f>IF(ISERROR(Input!A329),"",Input!A329)</f>
        <v/>
      </c>
      <c r="B323" t="str">
        <f t="shared" ref="B323:B386" si="5">IF(A323="","",$AA$2)</f>
        <v/>
      </c>
      <c r="C323" t="str">
        <f>IF(ISERROR(Input!B329),"",IF(Input!B329="","",Input!B329))</f>
        <v/>
      </c>
      <c r="D323" t="str">
        <f>IF(ISERROR(IF(Input!C329="","",Input!C329*1)),"",IF(Input!C329="","",Input!C329*1))</f>
        <v/>
      </c>
      <c r="E323" t="str">
        <f>IF(ISERROR(IF(Input!D329="","",Input!D329)),"",IF(Input!D329="","",Input!D329))</f>
        <v/>
      </c>
      <c r="F323" t="str">
        <f>IF(Input!E329="","",IF(ISNUMBER(_xlfn.NUMBERVALUE(Input!E329)),ROUND(Input!E329,0),Input!E329))</f>
        <v/>
      </c>
      <c r="G323" s="269" t="str">
        <f>IF(ISBLANK(Input!F329),"",(Input!F329))</f>
        <v/>
      </c>
      <c r="H323" t="str">
        <f>IF(Input!G329="","",Input!G329)</f>
        <v/>
      </c>
      <c r="I323" t="str">
        <f>IF(Input!H329="","",Input!H329)</f>
        <v/>
      </c>
      <c r="J323" t="str">
        <f>IFERROR(IF(Input!I329="","",IF(VLOOKUP(Input!D329,'Measure List'!$A$2:$D$5000,4,FALSE)="Residential","",Input!I329)),"")</f>
        <v/>
      </c>
      <c r="K323" t="str">
        <f>IF(Input!J329="","",Input!J329)</f>
        <v/>
      </c>
      <c r="L323" t="str">
        <f>IF(Input!K329="","",Input!K329)</f>
        <v/>
      </c>
      <c r="M323" t="str">
        <f>IF(Input!L329="","",Input!L329)</f>
        <v/>
      </c>
      <c r="N323" s="304" t="str">
        <f>IF(Input!M329="","",Input!M329)</f>
        <v/>
      </c>
      <c r="O323" t="str">
        <f>IF(Input!N329="","",IF(_xlfn.NUMBERVALUE(Input!N329)=0,"",_xlfn.NUMBERVALUE(Input!N329)))</f>
        <v/>
      </c>
      <c r="P323" t="str">
        <f>IF(Input!O329="","",_xlfn.NUMBERVALUE(Input!O329))</f>
        <v/>
      </c>
      <c r="Q323" t="str">
        <f>IF(Input!P329="","",Input!P329)</f>
        <v/>
      </c>
      <c r="R323" t="str">
        <f>IF(Input!Q329="","",Input!Q329)</f>
        <v/>
      </c>
      <c r="S323" t="str">
        <f>IF(Input!R329="","",_xlfn.NUMBERVALUE(Input!R329))</f>
        <v/>
      </c>
      <c r="T323" t="str">
        <f>IF(Input!S329="","",Input!S329)</f>
        <v/>
      </c>
      <c r="U323" t="str">
        <f>IF(Input!T329="","",_xlfn.NUMBERVALUE(Input!T329))</f>
        <v/>
      </c>
      <c r="V323" t="str">
        <f>IF(Input!U329="","",(Input!U329))</f>
        <v/>
      </c>
      <c r="W323" t="str">
        <f>IF(Input!V329="","",_xlfn.NUMBERVALUE(Input!V329))</f>
        <v/>
      </c>
      <c r="X323" t="str">
        <f>IF(Input!W329="","",_xlfn.NUMBERVALUE(Input!W329))</f>
        <v/>
      </c>
      <c r="Y323" t="str">
        <f>IF(Input!X329="","",_xlfn.NUMBERVALUE(Input!X329))</f>
        <v/>
      </c>
      <c r="Z323" t="str">
        <f>IF(Input!Y329="","",_xlfn.NUMBERVALUE(Input!Y329))</f>
        <v/>
      </c>
    </row>
    <row r="324" spans="1:26" x14ac:dyDescent="0.25">
      <c r="A324" s="257" t="str">
        <f>IF(ISERROR(Input!A330),"",Input!A330)</f>
        <v/>
      </c>
      <c r="B324" t="str">
        <f t="shared" si="5"/>
        <v/>
      </c>
      <c r="C324" t="str">
        <f>IF(ISERROR(Input!B330),"",IF(Input!B330="","",Input!B330))</f>
        <v/>
      </c>
      <c r="D324" t="str">
        <f>IF(ISERROR(IF(Input!C330="","",Input!C330*1)),"",IF(Input!C330="","",Input!C330*1))</f>
        <v/>
      </c>
      <c r="E324" t="str">
        <f>IF(ISERROR(IF(Input!D330="","",Input!D330)),"",IF(Input!D330="","",Input!D330))</f>
        <v/>
      </c>
      <c r="F324" t="str">
        <f>IF(Input!E330="","",IF(ISNUMBER(_xlfn.NUMBERVALUE(Input!E330)),ROUND(Input!E330,0),Input!E330))</f>
        <v/>
      </c>
      <c r="G324" s="269" t="str">
        <f>IF(ISBLANK(Input!F330),"",(Input!F330))</f>
        <v/>
      </c>
      <c r="H324" t="str">
        <f>IF(Input!G330="","",Input!G330)</f>
        <v/>
      </c>
      <c r="I324" t="str">
        <f>IF(Input!H330="","",Input!H330)</f>
        <v/>
      </c>
      <c r="J324" t="str">
        <f>IFERROR(IF(Input!I330="","",IF(VLOOKUP(Input!D330,'Measure List'!$A$2:$D$5000,4,FALSE)="Residential","",Input!I330)),"")</f>
        <v/>
      </c>
      <c r="K324" t="str">
        <f>IF(Input!J330="","",Input!J330)</f>
        <v/>
      </c>
      <c r="L324" t="str">
        <f>IF(Input!K330="","",Input!K330)</f>
        <v/>
      </c>
      <c r="M324" t="str">
        <f>IF(Input!L330="","",Input!L330)</f>
        <v/>
      </c>
      <c r="N324" s="304" t="str">
        <f>IF(Input!M330="","",Input!M330)</f>
        <v/>
      </c>
      <c r="O324" t="str">
        <f>IF(Input!N330="","",IF(_xlfn.NUMBERVALUE(Input!N330)=0,"",_xlfn.NUMBERVALUE(Input!N330)))</f>
        <v/>
      </c>
      <c r="P324" t="str">
        <f>IF(Input!O330="","",_xlfn.NUMBERVALUE(Input!O330))</f>
        <v/>
      </c>
      <c r="Q324" t="str">
        <f>IF(Input!P330="","",Input!P330)</f>
        <v/>
      </c>
      <c r="R324" t="str">
        <f>IF(Input!Q330="","",Input!Q330)</f>
        <v/>
      </c>
      <c r="S324" t="str">
        <f>IF(Input!R330="","",_xlfn.NUMBERVALUE(Input!R330))</f>
        <v/>
      </c>
      <c r="T324" t="str">
        <f>IF(Input!S330="","",Input!S330)</f>
        <v/>
      </c>
      <c r="U324" t="str">
        <f>IF(Input!T330="","",_xlfn.NUMBERVALUE(Input!T330))</f>
        <v/>
      </c>
      <c r="V324" t="str">
        <f>IF(Input!U330="","",(Input!U330))</f>
        <v/>
      </c>
      <c r="W324" t="str">
        <f>IF(Input!V330="","",_xlfn.NUMBERVALUE(Input!V330))</f>
        <v/>
      </c>
      <c r="X324" t="str">
        <f>IF(Input!W330="","",_xlfn.NUMBERVALUE(Input!W330))</f>
        <v/>
      </c>
      <c r="Y324" t="str">
        <f>IF(Input!X330="","",_xlfn.NUMBERVALUE(Input!X330))</f>
        <v/>
      </c>
      <c r="Z324" t="str">
        <f>IF(Input!Y330="","",_xlfn.NUMBERVALUE(Input!Y330))</f>
        <v/>
      </c>
    </row>
    <row r="325" spans="1:26" x14ac:dyDescent="0.25">
      <c r="A325" s="257" t="str">
        <f>IF(ISERROR(Input!A331),"",Input!A331)</f>
        <v/>
      </c>
      <c r="B325" t="str">
        <f t="shared" si="5"/>
        <v/>
      </c>
      <c r="C325" t="str">
        <f>IF(ISERROR(Input!B331),"",IF(Input!B331="","",Input!B331))</f>
        <v/>
      </c>
      <c r="D325" t="str">
        <f>IF(ISERROR(IF(Input!C331="","",Input!C331*1)),"",IF(Input!C331="","",Input!C331*1))</f>
        <v/>
      </c>
      <c r="E325" t="str">
        <f>IF(ISERROR(IF(Input!D331="","",Input!D331)),"",IF(Input!D331="","",Input!D331))</f>
        <v/>
      </c>
      <c r="F325" t="str">
        <f>IF(Input!E331="","",IF(ISNUMBER(_xlfn.NUMBERVALUE(Input!E331)),ROUND(Input!E331,0),Input!E331))</f>
        <v/>
      </c>
      <c r="G325" s="269" t="str">
        <f>IF(ISBLANK(Input!F331),"",(Input!F331))</f>
        <v/>
      </c>
      <c r="H325" t="str">
        <f>IF(Input!G331="","",Input!G331)</f>
        <v/>
      </c>
      <c r="I325" t="str">
        <f>IF(Input!H331="","",Input!H331)</f>
        <v/>
      </c>
      <c r="J325" t="str">
        <f>IFERROR(IF(Input!I331="","",IF(VLOOKUP(Input!D331,'Measure List'!$A$2:$D$5000,4,FALSE)="Residential","",Input!I331)),"")</f>
        <v/>
      </c>
      <c r="K325" t="str">
        <f>IF(Input!J331="","",Input!J331)</f>
        <v/>
      </c>
      <c r="L325" t="str">
        <f>IF(Input!K331="","",Input!K331)</f>
        <v/>
      </c>
      <c r="M325" t="str">
        <f>IF(Input!L331="","",Input!L331)</f>
        <v/>
      </c>
      <c r="N325" s="304" t="str">
        <f>IF(Input!M331="","",Input!M331)</f>
        <v/>
      </c>
      <c r="O325" t="str">
        <f>IF(Input!N331="","",IF(_xlfn.NUMBERVALUE(Input!N331)=0,"",_xlfn.NUMBERVALUE(Input!N331)))</f>
        <v/>
      </c>
      <c r="P325" t="str">
        <f>IF(Input!O331="","",_xlfn.NUMBERVALUE(Input!O331))</f>
        <v/>
      </c>
      <c r="Q325" t="str">
        <f>IF(Input!P331="","",Input!P331)</f>
        <v/>
      </c>
      <c r="R325" t="str">
        <f>IF(Input!Q331="","",Input!Q331)</f>
        <v/>
      </c>
      <c r="S325" t="str">
        <f>IF(Input!R331="","",_xlfn.NUMBERVALUE(Input!R331))</f>
        <v/>
      </c>
      <c r="T325" t="str">
        <f>IF(Input!S331="","",Input!S331)</f>
        <v/>
      </c>
      <c r="U325" t="str">
        <f>IF(Input!T331="","",_xlfn.NUMBERVALUE(Input!T331))</f>
        <v/>
      </c>
      <c r="V325" t="str">
        <f>IF(Input!U331="","",(Input!U331))</f>
        <v/>
      </c>
      <c r="W325" t="str">
        <f>IF(Input!V331="","",_xlfn.NUMBERVALUE(Input!V331))</f>
        <v/>
      </c>
      <c r="X325" t="str">
        <f>IF(Input!W331="","",_xlfn.NUMBERVALUE(Input!W331))</f>
        <v/>
      </c>
      <c r="Y325" t="str">
        <f>IF(Input!X331="","",_xlfn.NUMBERVALUE(Input!X331))</f>
        <v/>
      </c>
      <c r="Z325" t="str">
        <f>IF(Input!Y331="","",_xlfn.NUMBERVALUE(Input!Y331))</f>
        <v/>
      </c>
    </row>
    <row r="326" spans="1:26" x14ac:dyDescent="0.25">
      <c r="A326" s="257" t="str">
        <f>IF(ISERROR(Input!A332),"",Input!A332)</f>
        <v/>
      </c>
      <c r="B326" t="str">
        <f t="shared" si="5"/>
        <v/>
      </c>
      <c r="C326" t="str">
        <f>IF(ISERROR(Input!B332),"",IF(Input!B332="","",Input!B332))</f>
        <v/>
      </c>
      <c r="D326" t="str">
        <f>IF(ISERROR(IF(Input!C332="","",Input!C332*1)),"",IF(Input!C332="","",Input!C332*1))</f>
        <v/>
      </c>
      <c r="E326" t="str">
        <f>IF(ISERROR(IF(Input!D332="","",Input!D332)),"",IF(Input!D332="","",Input!D332))</f>
        <v/>
      </c>
      <c r="F326" t="str">
        <f>IF(Input!E332="","",IF(ISNUMBER(_xlfn.NUMBERVALUE(Input!E332)),ROUND(Input!E332,0),Input!E332))</f>
        <v/>
      </c>
      <c r="G326" s="269" t="str">
        <f>IF(ISBLANK(Input!F332),"",(Input!F332))</f>
        <v/>
      </c>
      <c r="H326" t="str">
        <f>IF(Input!G332="","",Input!G332)</f>
        <v/>
      </c>
      <c r="I326" t="str">
        <f>IF(Input!H332="","",Input!H332)</f>
        <v/>
      </c>
      <c r="J326" t="str">
        <f>IFERROR(IF(Input!I332="","",IF(VLOOKUP(Input!D332,'Measure List'!$A$2:$D$5000,4,FALSE)="Residential","",Input!I332)),"")</f>
        <v/>
      </c>
      <c r="K326" t="str">
        <f>IF(Input!J332="","",Input!J332)</f>
        <v/>
      </c>
      <c r="L326" t="str">
        <f>IF(Input!K332="","",Input!K332)</f>
        <v/>
      </c>
      <c r="M326" t="str">
        <f>IF(Input!L332="","",Input!L332)</f>
        <v/>
      </c>
      <c r="N326" s="304" t="str">
        <f>IF(Input!M332="","",Input!M332)</f>
        <v/>
      </c>
      <c r="O326" t="str">
        <f>IF(Input!N332="","",IF(_xlfn.NUMBERVALUE(Input!N332)=0,"",_xlfn.NUMBERVALUE(Input!N332)))</f>
        <v/>
      </c>
      <c r="P326" t="str">
        <f>IF(Input!O332="","",_xlfn.NUMBERVALUE(Input!O332))</f>
        <v/>
      </c>
      <c r="Q326" t="str">
        <f>IF(Input!P332="","",Input!P332)</f>
        <v/>
      </c>
      <c r="R326" t="str">
        <f>IF(Input!Q332="","",Input!Q332)</f>
        <v/>
      </c>
      <c r="S326" t="str">
        <f>IF(Input!R332="","",_xlfn.NUMBERVALUE(Input!R332))</f>
        <v/>
      </c>
      <c r="T326" t="str">
        <f>IF(Input!S332="","",Input!S332)</f>
        <v/>
      </c>
      <c r="U326" t="str">
        <f>IF(Input!T332="","",_xlfn.NUMBERVALUE(Input!T332))</f>
        <v/>
      </c>
      <c r="V326" t="str">
        <f>IF(Input!U332="","",(Input!U332))</f>
        <v/>
      </c>
      <c r="W326" t="str">
        <f>IF(Input!V332="","",_xlfn.NUMBERVALUE(Input!V332))</f>
        <v/>
      </c>
      <c r="X326" t="str">
        <f>IF(Input!W332="","",_xlfn.NUMBERVALUE(Input!W332))</f>
        <v/>
      </c>
      <c r="Y326" t="str">
        <f>IF(Input!X332="","",_xlfn.NUMBERVALUE(Input!X332))</f>
        <v/>
      </c>
      <c r="Z326" t="str">
        <f>IF(Input!Y332="","",_xlfn.NUMBERVALUE(Input!Y332))</f>
        <v/>
      </c>
    </row>
    <row r="327" spans="1:26" x14ac:dyDescent="0.25">
      <c r="A327" s="257" t="str">
        <f>IF(ISERROR(Input!A333),"",Input!A333)</f>
        <v/>
      </c>
      <c r="B327" t="str">
        <f t="shared" si="5"/>
        <v/>
      </c>
      <c r="C327" t="str">
        <f>IF(ISERROR(Input!B333),"",IF(Input!B333="","",Input!B333))</f>
        <v/>
      </c>
      <c r="D327" t="str">
        <f>IF(ISERROR(IF(Input!C333="","",Input!C333*1)),"",IF(Input!C333="","",Input!C333*1))</f>
        <v/>
      </c>
      <c r="E327" t="str">
        <f>IF(ISERROR(IF(Input!D333="","",Input!D333)),"",IF(Input!D333="","",Input!D333))</f>
        <v/>
      </c>
      <c r="F327" t="str">
        <f>IF(Input!E333="","",IF(ISNUMBER(_xlfn.NUMBERVALUE(Input!E333)),ROUND(Input!E333,0),Input!E333))</f>
        <v/>
      </c>
      <c r="G327" s="269" t="str">
        <f>IF(ISBLANK(Input!F333),"",(Input!F333))</f>
        <v/>
      </c>
      <c r="H327" t="str">
        <f>IF(Input!G333="","",Input!G333)</f>
        <v/>
      </c>
      <c r="I327" t="str">
        <f>IF(Input!H333="","",Input!H333)</f>
        <v/>
      </c>
      <c r="J327" t="str">
        <f>IFERROR(IF(Input!I333="","",IF(VLOOKUP(Input!D333,'Measure List'!$A$2:$D$5000,4,FALSE)="Residential","",Input!I333)),"")</f>
        <v/>
      </c>
      <c r="K327" t="str">
        <f>IF(Input!J333="","",Input!J333)</f>
        <v/>
      </c>
      <c r="L327" t="str">
        <f>IF(Input!K333="","",Input!K333)</f>
        <v/>
      </c>
      <c r="M327" t="str">
        <f>IF(Input!L333="","",Input!L333)</f>
        <v/>
      </c>
      <c r="N327" s="304" t="str">
        <f>IF(Input!M333="","",Input!M333)</f>
        <v/>
      </c>
      <c r="O327" t="str">
        <f>IF(Input!N333="","",IF(_xlfn.NUMBERVALUE(Input!N333)=0,"",_xlfn.NUMBERVALUE(Input!N333)))</f>
        <v/>
      </c>
      <c r="P327" t="str">
        <f>IF(Input!O333="","",_xlfn.NUMBERVALUE(Input!O333))</f>
        <v/>
      </c>
      <c r="Q327" t="str">
        <f>IF(Input!P333="","",Input!P333)</f>
        <v/>
      </c>
      <c r="R327" t="str">
        <f>IF(Input!Q333="","",Input!Q333)</f>
        <v/>
      </c>
      <c r="S327" t="str">
        <f>IF(Input!R333="","",_xlfn.NUMBERVALUE(Input!R333))</f>
        <v/>
      </c>
      <c r="T327" t="str">
        <f>IF(Input!S333="","",Input!S333)</f>
        <v/>
      </c>
      <c r="U327" t="str">
        <f>IF(Input!T333="","",_xlfn.NUMBERVALUE(Input!T333))</f>
        <v/>
      </c>
      <c r="V327" t="str">
        <f>IF(Input!U333="","",(Input!U333))</f>
        <v/>
      </c>
      <c r="W327" t="str">
        <f>IF(Input!V333="","",_xlfn.NUMBERVALUE(Input!V333))</f>
        <v/>
      </c>
      <c r="X327" t="str">
        <f>IF(Input!W333="","",_xlfn.NUMBERVALUE(Input!W333))</f>
        <v/>
      </c>
      <c r="Y327" t="str">
        <f>IF(Input!X333="","",_xlfn.NUMBERVALUE(Input!X333))</f>
        <v/>
      </c>
      <c r="Z327" t="str">
        <f>IF(Input!Y333="","",_xlfn.NUMBERVALUE(Input!Y333))</f>
        <v/>
      </c>
    </row>
    <row r="328" spans="1:26" x14ac:dyDescent="0.25">
      <c r="A328" s="257" t="str">
        <f>IF(ISERROR(Input!A334),"",Input!A334)</f>
        <v/>
      </c>
      <c r="B328" t="str">
        <f t="shared" si="5"/>
        <v/>
      </c>
      <c r="C328" t="str">
        <f>IF(ISERROR(Input!B334),"",IF(Input!B334="","",Input!B334))</f>
        <v/>
      </c>
      <c r="D328" t="str">
        <f>IF(ISERROR(IF(Input!C334="","",Input!C334*1)),"",IF(Input!C334="","",Input!C334*1))</f>
        <v/>
      </c>
      <c r="E328" t="str">
        <f>IF(ISERROR(IF(Input!D334="","",Input!D334)),"",IF(Input!D334="","",Input!D334))</f>
        <v/>
      </c>
      <c r="F328" t="str">
        <f>IF(Input!E334="","",IF(ISNUMBER(_xlfn.NUMBERVALUE(Input!E334)),ROUND(Input!E334,0),Input!E334))</f>
        <v/>
      </c>
      <c r="G328" s="269" t="str">
        <f>IF(ISBLANK(Input!F334),"",(Input!F334))</f>
        <v/>
      </c>
      <c r="H328" t="str">
        <f>IF(Input!G334="","",Input!G334)</f>
        <v/>
      </c>
      <c r="I328" t="str">
        <f>IF(Input!H334="","",Input!H334)</f>
        <v/>
      </c>
      <c r="J328" t="str">
        <f>IFERROR(IF(Input!I334="","",IF(VLOOKUP(Input!D334,'Measure List'!$A$2:$D$5000,4,FALSE)="Residential","",Input!I334)),"")</f>
        <v/>
      </c>
      <c r="K328" t="str">
        <f>IF(Input!J334="","",Input!J334)</f>
        <v/>
      </c>
      <c r="L328" t="str">
        <f>IF(Input!K334="","",Input!K334)</f>
        <v/>
      </c>
      <c r="M328" t="str">
        <f>IF(Input!L334="","",Input!L334)</f>
        <v/>
      </c>
      <c r="N328" s="304" t="str">
        <f>IF(Input!M334="","",Input!M334)</f>
        <v/>
      </c>
      <c r="O328" t="str">
        <f>IF(Input!N334="","",IF(_xlfn.NUMBERVALUE(Input!N334)=0,"",_xlfn.NUMBERVALUE(Input!N334)))</f>
        <v/>
      </c>
      <c r="P328" t="str">
        <f>IF(Input!O334="","",_xlfn.NUMBERVALUE(Input!O334))</f>
        <v/>
      </c>
      <c r="Q328" t="str">
        <f>IF(Input!P334="","",Input!P334)</f>
        <v/>
      </c>
      <c r="R328" t="str">
        <f>IF(Input!Q334="","",Input!Q334)</f>
        <v/>
      </c>
      <c r="S328" t="str">
        <f>IF(Input!R334="","",_xlfn.NUMBERVALUE(Input!R334))</f>
        <v/>
      </c>
      <c r="T328" t="str">
        <f>IF(Input!S334="","",Input!S334)</f>
        <v/>
      </c>
      <c r="U328" t="str">
        <f>IF(Input!T334="","",_xlfn.NUMBERVALUE(Input!T334))</f>
        <v/>
      </c>
      <c r="V328" t="str">
        <f>IF(Input!U334="","",(Input!U334))</f>
        <v/>
      </c>
      <c r="W328" t="str">
        <f>IF(Input!V334="","",_xlfn.NUMBERVALUE(Input!V334))</f>
        <v/>
      </c>
      <c r="X328" t="str">
        <f>IF(Input!W334="","",_xlfn.NUMBERVALUE(Input!W334))</f>
        <v/>
      </c>
      <c r="Y328" t="str">
        <f>IF(Input!X334="","",_xlfn.NUMBERVALUE(Input!X334))</f>
        <v/>
      </c>
      <c r="Z328" t="str">
        <f>IF(Input!Y334="","",_xlfn.NUMBERVALUE(Input!Y334))</f>
        <v/>
      </c>
    </row>
    <row r="329" spans="1:26" x14ac:dyDescent="0.25">
      <c r="A329" s="257" t="str">
        <f>IF(ISERROR(Input!A335),"",Input!A335)</f>
        <v/>
      </c>
      <c r="B329" t="str">
        <f t="shared" si="5"/>
        <v/>
      </c>
      <c r="C329" t="str">
        <f>IF(ISERROR(Input!B335),"",IF(Input!B335="","",Input!B335))</f>
        <v/>
      </c>
      <c r="D329" t="str">
        <f>IF(ISERROR(IF(Input!C335="","",Input!C335*1)),"",IF(Input!C335="","",Input!C335*1))</f>
        <v/>
      </c>
      <c r="E329" t="str">
        <f>IF(ISERROR(IF(Input!D335="","",Input!D335)),"",IF(Input!D335="","",Input!D335))</f>
        <v/>
      </c>
      <c r="F329" t="str">
        <f>IF(Input!E335="","",IF(ISNUMBER(_xlfn.NUMBERVALUE(Input!E335)),ROUND(Input!E335,0),Input!E335))</f>
        <v/>
      </c>
      <c r="G329" s="269" t="str">
        <f>IF(ISBLANK(Input!F335),"",(Input!F335))</f>
        <v/>
      </c>
      <c r="H329" t="str">
        <f>IF(Input!G335="","",Input!G335)</f>
        <v/>
      </c>
      <c r="I329" t="str">
        <f>IF(Input!H335="","",Input!H335)</f>
        <v/>
      </c>
      <c r="J329" t="str">
        <f>IFERROR(IF(Input!I335="","",IF(VLOOKUP(Input!D335,'Measure List'!$A$2:$D$5000,4,FALSE)="Residential","",Input!I335)),"")</f>
        <v/>
      </c>
      <c r="K329" t="str">
        <f>IF(Input!J335="","",Input!J335)</f>
        <v/>
      </c>
      <c r="L329" t="str">
        <f>IF(Input!K335="","",Input!K335)</f>
        <v/>
      </c>
      <c r="M329" t="str">
        <f>IF(Input!L335="","",Input!L335)</f>
        <v/>
      </c>
      <c r="N329" s="304" t="str">
        <f>IF(Input!M335="","",Input!M335)</f>
        <v/>
      </c>
      <c r="O329" t="str">
        <f>IF(Input!N335="","",IF(_xlfn.NUMBERVALUE(Input!N335)=0,"",_xlfn.NUMBERVALUE(Input!N335)))</f>
        <v/>
      </c>
      <c r="P329" t="str">
        <f>IF(Input!O335="","",_xlfn.NUMBERVALUE(Input!O335))</f>
        <v/>
      </c>
      <c r="Q329" t="str">
        <f>IF(Input!P335="","",Input!P335)</f>
        <v/>
      </c>
      <c r="R329" t="str">
        <f>IF(Input!Q335="","",Input!Q335)</f>
        <v/>
      </c>
      <c r="S329" t="str">
        <f>IF(Input!R335="","",_xlfn.NUMBERVALUE(Input!R335))</f>
        <v/>
      </c>
      <c r="T329" t="str">
        <f>IF(Input!S335="","",Input!S335)</f>
        <v/>
      </c>
      <c r="U329" t="str">
        <f>IF(Input!T335="","",_xlfn.NUMBERVALUE(Input!T335))</f>
        <v/>
      </c>
      <c r="V329" t="str">
        <f>IF(Input!U335="","",(Input!U335))</f>
        <v/>
      </c>
      <c r="W329" t="str">
        <f>IF(Input!V335="","",_xlfn.NUMBERVALUE(Input!V335))</f>
        <v/>
      </c>
      <c r="X329" t="str">
        <f>IF(Input!W335="","",_xlfn.NUMBERVALUE(Input!W335))</f>
        <v/>
      </c>
      <c r="Y329" t="str">
        <f>IF(Input!X335="","",_xlfn.NUMBERVALUE(Input!X335))</f>
        <v/>
      </c>
      <c r="Z329" t="str">
        <f>IF(Input!Y335="","",_xlfn.NUMBERVALUE(Input!Y335))</f>
        <v/>
      </c>
    </row>
    <row r="330" spans="1:26" x14ac:dyDescent="0.25">
      <c r="A330" s="257" t="str">
        <f>IF(ISERROR(Input!A336),"",Input!A336)</f>
        <v/>
      </c>
      <c r="B330" t="str">
        <f t="shared" si="5"/>
        <v/>
      </c>
      <c r="C330" t="str">
        <f>IF(ISERROR(Input!B336),"",IF(Input!B336="","",Input!B336))</f>
        <v/>
      </c>
      <c r="D330" t="str">
        <f>IF(ISERROR(IF(Input!C336="","",Input!C336*1)),"",IF(Input!C336="","",Input!C336*1))</f>
        <v/>
      </c>
      <c r="E330" t="str">
        <f>IF(ISERROR(IF(Input!D336="","",Input!D336)),"",IF(Input!D336="","",Input!D336))</f>
        <v/>
      </c>
      <c r="F330" t="str">
        <f>IF(Input!E336="","",IF(ISNUMBER(_xlfn.NUMBERVALUE(Input!E336)),ROUND(Input!E336,0),Input!E336))</f>
        <v/>
      </c>
      <c r="G330" s="269" t="str">
        <f>IF(ISBLANK(Input!F336),"",(Input!F336))</f>
        <v/>
      </c>
      <c r="H330" t="str">
        <f>IF(Input!G336="","",Input!G336)</f>
        <v/>
      </c>
      <c r="I330" t="str">
        <f>IF(Input!H336="","",Input!H336)</f>
        <v/>
      </c>
      <c r="J330" t="str">
        <f>IFERROR(IF(Input!I336="","",IF(VLOOKUP(Input!D336,'Measure List'!$A$2:$D$5000,4,FALSE)="Residential","",Input!I336)),"")</f>
        <v/>
      </c>
      <c r="K330" t="str">
        <f>IF(Input!J336="","",Input!J336)</f>
        <v/>
      </c>
      <c r="L330" t="str">
        <f>IF(Input!K336="","",Input!K336)</f>
        <v/>
      </c>
      <c r="M330" t="str">
        <f>IF(Input!L336="","",Input!L336)</f>
        <v/>
      </c>
      <c r="N330" s="304" t="str">
        <f>IF(Input!M336="","",Input!M336)</f>
        <v/>
      </c>
      <c r="O330" t="str">
        <f>IF(Input!N336="","",IF(_xlfn.NUMBERVALUE(Input!N336)=0,"",_xlfn.NUMBERVALUE(Input!N336)))</f>
        <v/>
      </c>
      <c r="P330" t="str">
        <f>IF(Input!O336="","",_xlfn.NUMBERVALUE(Input!O336))</f>
        <v/>
      </c>
      <c r="Q330" t="str">
        <f>IF(Input!P336="","",Input!P336)</f>
        <v/>
      </c>
      <c r="R330" t="str">
        <f>IF(Input!Q336="","",Input!Q336)</f>
        <v/>
      </c>
      <c r="S330" t="str">
        <f>IF(Input!R336="","",_xlfn.NUMBERVALUE(Input!R336))</f>
        <v/>
      </c>
      <c r="T330" t="str">
        <f>IF(Input!S336="","",Input!S336)</f>
        <v/>
      </c>
      <c r="U330" t="str">
        <f>IF(Input!T336="","",_xlfn.NUMBERVALUE(Input!T336))</f>
        <v/>
      </c>
      <c r="V330" t="str">
        <f>IF(Input!U336="","",(Input!U336))</f>
        <v/>
      </c>
      <c r="W330" t="str">
        <f>IF(Input!V336="","",_xlfn.NUMBERVALUE(Input!V336))</f>
        <v/>
      </c>
      <c r="X330" t="str">
        <f>IF(Input!W336="","",_xlfn.NUMBERVALUE(Input!W336))</f>
        <v/>
      </c>
      <c r="Y330" t="str">
        <f>IF(Input!X336="","",_xlfn.NUMBERVALUE(Input!X336))</f>
        <v/>
      </c>
      <c r="Z330" t="str">
        <f>IF(Input!Y336="","",_xlfn.NUMBERVALUE(Input!Y336))</f>
        <v/>
      </c>
    </row>
    <row r="331" spans="1:26" x14ac:dyDescent="0.25">
      <c r="A331" s="257" t="str">
        <f>IF(ISERROR(Input!A337),"",Input!A337)</f>
        <v/>
      </c>
      <c r="B331" t="str">
        <f t="shared" si="5"/>
        <v/>
      </c>
      <c r="C331" t="str">
        <f>IF(ISERROR(Input!B337),"",IF(Input!B337="","",Input!B337))</f>
        <v/>
      </c>
      <c r="D331" t="str">
        <f>IF(ISERROR(IF(Input!C337="","",Input!C337*1)),"",IF(Input!C337="","",Input!C337*1))</f>
        <v/>
      </c>
      <c r="E331" t="str">
        <f>IF(ISERROR(IF(Input!D337="","",Input!D337)),"",IF(Input!D337="","",Input!D337))</f>
        <v/>
      </c>
      <c r="F331" t="str">
        <f>IF(Input!E337="","",IF(ISNUMBER(_xlfn.NUMBERVALUE(Input!E337)),ROUND(Input!E337,0),Input!E337))</f>
        <v/>
      </c>
      <c r="G331" s="269" t="str">
        <f>IF(ISBLANK(Input!F337),"",(Input!F337))</f>
        <v/>
      </c>
      <c r="H331" t="str">
        <f>IF(Input!G337="","",Input!G337)</f>
        <v/>
      </c>
      <c r="I331" t="str">
        <f>IF(Input!H337="","",Input!H337)</f>
        <v/>
      </c>
      <c r="J331" t="str">
        <f>IFERROR(IF(Input!I337="","",IF(VLOOKUP(Input!D337,'Measure List'!$A$2:$D$5000,4,FALSE)="Residential","",Input!I337)),"")</f>
        <v/>
      </c>
      <c r="K331" t="str">
        <f>IF(Input!J337="","",Input!J337)</f>
        <v/>
      </c>
      <c r="L331" t="str">
        <f>IF(Input!K337="","",Input!K337)</f>
        <v/>
      </c>
      <c r="M331" t="str">
        <f>IF(Input!L337="","",Input!L337)</f>
        <v/>
      </c>
      <c r="N331" s="304" t="str">
        <f>IF(Input!M337="","",Input!M337)</f>
        <v/>
      </c>
      <c r="O331" t="str">
        <f>IF(Input!N337="","",IF(_xlfn.NUMBERVALUE(Input!N337)=0,"",_xlfn.NUMBERVALUE(Input!N337)))</f>
        <v/>
      </c>
      <c r="P331" t="str">
        <f>IF(Input!O337="","",_xlfn.NUMBERVALUE(Input!O337))</f>
        <v/>
      </c>
      <c r="Q331" t="str">
        <f>IF(Input!P337="","",Input!P337)</f>
        <v/>
      </c>
      <c r="R331" t="str">
        <f>IF(Input!Q337="","",Input!Q337)</f>
        <v/>
      </c>
      <c r="S331" t="str">
        <f>IF(Input!R337="","",_xlfn.NUMBERVALUE(Input!R337))</f>
        <v/>
      </c>
      <c r="T331" t="str">
        <f>IF(Input!S337="","",Input!S337)</f>
        <v/>
      </c>
      <c r="U331" t="str">
        <f>IF(Input!T337="","",_xlfn.NUMBERVALUE(Input!T337))</f>
        <v/>
      </c>
      <c r="V331" t="str">
        <f>IF(Input!U337="","",(Input!U337))</f>
        <v/>
      </c>
      <c r="W331" t="str">
        <f>IF(Input!V337="","",_xlfn.NUMBERVALUE(Input!V337))</f>
        <v/>
      </c>
      <c r="X331" t="str">
        <f>IF(Input!W337="","",_xlfn.NUMBERVALUE(Input!W337))</f>
        <v/>
      </c>
      <c r="Y331" t="str">
        <f>IF(Input!X337="","",_xlfn.NUMBERVALUE(Input!X337))</f>
        <v/>
      </c>
      <c r="Z331" t="str">
        <f>IF(Input!Y337="","",_xlfn.NUMBERVALUE(Input!Y337))</f>
        <v/>
      </c>
    </row>
    <row r="332" spans="1:26" x14ac:dyDescent="0.25">
      <c r="A332" s="257" t="str">
        <f>IF(ISERROR(Input!A338),"",Input!A338)</f>
        <v/>
      </c>
      <c r="B332" t="str">
        <f t="shared" si="5"/>
        <v/>
      </c>
      <c r="C332" t="str">
        <f>IF(ISERROR(Input!B338),"",IF(Input!B338="","",Input!B338))</f>
        <v/>
      </c>
      <c r="D332" t="str">
        <f>IF(ISERROR(IF(Input!C338="","",Input!C338*1)),"",IF(Input!C338="","",Input!C338*1))</f>
        <v/>
      </c>
      <c r="E332" t="str">
        <f>IF(ISERROR(IF(Input!D338="","",Input!D338)),"",IF(Input!D338="","",Input!D338))</f>
        <v/>
      </c>
      <c r="F332" t="str">
        <f>IF(Input!E338="","",IF(ISNUMBER(_xlfn.NUMBERVALUE(Input!E338)),ROUND(Input!E338,0),Input!E338))</f>
        <v/>
      </c>
      <c r="G332" s="269" t="str">
        <f>IF(ISBLANK(Input!F338),"",(Input!F338))</f>
        <v/>
      </c>
      <c r="H332" t="str">
        <f>IF(Input!G338="","",Input!G338)</f>
        <v/>
      </c>
      <c r="I332" t="str">
        <f>IF(Input!H338="","",Input!H338)</f>
        <v/>
      </c>
      <c r="J332" t="str">
        <f>IFERROR(IF(Input!I338="","",IF(VLOOKUP(Input!D338,'Measure List'!$A$2:$D$5000,4,FALSE)="Residential","",Input!I338)),"")</f>
        <v/>
      </c>
      <c r="K332" t="str">
        <f>IF(Input!J338="","",Input!J338)</f>
        <v/>
      </c>
      <c r="L332" t="str">
        <f>IF(Input!K338="","",Input!K338)</f>
        <v/>
      </c>
      <c r="M332" t="str">
        <f>IF(Input!L338="","",Input!L338)</f>
        <v/>
      </c>
      <c r="N332" s="304" t="str">
        <f>IF(Input!M338="","",Input!M338)</f>
        <v/>
      </c>
      <c r="O332" t="str">
        <f>IF(Input!N338="","",IF(_xlfn.NUMBERVALUE(Input!N338)=0,"",_xlfn.NUMBERVALUE(Input!N338)))</f>
        <v/>
      </c>
      <c r="P332" t="str">
        <f>IF(Input!O338="","",_xlfn.NUMBERVALUE(Input!O338))</f>
        <v/>
      </c>
      <c r="Q332" t="str">
        <f>IF(Input!P338="","",Input!P338)</f>
        <v/>
      </c>
      <c r="R332" t="str">
        <f>IF(Input!Q338="","",Input!Q338)</f>
        <v/>
      </c>
      <c r="S332" t="str">
        <f>IF(Input!R338="","",_xlfn.NUMBERVALUE(Input!R338))</f>
        <v/>
      </c>
      <c r="T332" t="str">
        <f>IF(Input!S338="","",Input!S338)</f>
        <v/>
      </c>
      <c r="U332" t="str">
        <f>IF(Input!T338="","",_xlfn.NUMBERVALUE(Input!T338))</f>
        <v/>
      </c>
      <c r="V332" t="str">
        <f>IF(Input!U338="","",(Input!U338))</f>
        <v/>
      </c>
      <c r="W332" t="str">
        <f>IF(Input!V338="","",_xlfn.NUMBERVALUE(Input!V338))</f>
        <v/>
      </c>
      <c r="X332" t="str">
        <f>IF(Input!W338="","",_xlfn.NUMBERVALUE(Input!W338))</f>
        <v/>
      </c>
      <c r="Y332" t="str">
        <f>IF(Input!X338="","",_xlfn.NUMBERVALUE(Input!X338))</f>
        <v/>
      </c>
      <c r="Z332" t="str">
        <f>IF(Input!Y338="","",_xlfn.NUMBERVALUE(Input!Y338))</f>
        <v/>
      </c>
    </row>
    <row r="333" spans="1:26" x14ac:dyDescent="0.25">
      <c r="A333" s="257" t="str">
        <f>IF(ISERROR(Input!A339),"",Input!A339)</f>
        <v/>
      </c>
      <c r="B333" t="str">
        <f t="shared" si="5"/>
        <v/>
      </c>
      <c r="C333" t="str">
        <f>IF(ISERROR(Input!B339),"",IF(Input!B339="","",Input!B339))</f>
        <v/>
      </c>
      <c r="D333" t="str">
        <f>IF(ISERROR(IF(Input!C339="","",Input!C339*1)),"",IF(Input!C339="","",Input!C339*1))</f>
        <v/>
      </c>
      <c r="E333" t="str">
        <f>IF(ISERROR(IF(Input!D339="","",Input!D339)),"",IF(Input!D339="","",Input!D339))</f>
        <v/>
      </c>
      <c r="F333" t="str">
        <f>IF(Input!E339="","",IF(ISNUMBER(_xlfn.NUMBERVALUE(Input!E339)),ROUND(Input!E339,0),Input!E339))</f>
        <v/>
      </c>
      <c r="G333" s="269" t="str">
        <f>IF(ISBLANK(Input!F339),"",(Input!F339))</f>
        <v/>
      </c>
      <c r="H333" t="str">
        <f>IF(Input!G339="","",Input!G339)</f>
        <v/>
      </c>
      <c r="I333" t="str">
        <f>IF(Input!H339="","",Input!H339)</f>
        <v/>
      </c>
      <c r="J333" t="str">
        <f>IFERROR(IF(Input!I339="","",IF(VLOOKUP(Input!D339,'Measure List'!$A$2:$D$5000,4,FALSE)="Residential","",Input!I339)),"")</f>
        <v/>
      </c>
      <c r="K333" t="str">
        <f>IF(Input!J339="","",Input!J339)</f>
        <v/>
      </c>
      <c r="L333" t="str">
        <f>IF(Input!K339="","",Input!K339)</f>
        <v/>
      </c>
      <c r="M333" t="str">
        <f>IF(Input!L339="","",Input!L339)</f>
        <v/>
      </c>
      <c r="N333" s="304" t="str">
        <f>IF(Input!M339="","",Input!M339)</f>
        <v/>
      </c>
      <c r="O333" t="str">
        <f>IF(Input!N339="","",IF(_xlfn.NUMBERVALUE(Input!N339)=0,"",_xlfn.NUMBERVALUE(Input!N339)))</f>
        <v/>
      </c>
      <c r="P333" t="str">
        <f>IF(Input!O339="","",_xlfn.NUMBERVALUE(Input!O339))</f>
        <v/>
      </c>
      <c r="Q333" t="str">
        <f>IF(Input!P339="","",Input!P339)</f>
        <v/>
      </c>
      <c r="R333" t="str">
        <f>IF(Input!Q339="","",Input!Q339)</f>
        <v/>
      </c>
      <c r="S333" t="str">
        <f>IF(Input!R339="","",_xlfn.NUMBERVALUE(Input!R339))</f>
        <v/>
      </c>
      <c r="T333" t="str">
        <f>IF(Input!S339="","",Input!S339)</f>
        <v/>
      </c>
      <c r="U333" t="str">
        <f>IF(Input!T339="","",_xlfn.NUMBERVALUE(Input!T339))</f>
        <v/>
      </c>
      <c r="V333" t="str">
        <f>IF(Input!U339="","",(Input!U339))</f>
        <v/>
      </c>
      <c r="W333" t="str">
        <f>IF(Input!V339="","",_xlfn.NUMBERVALUE(Input!V339))</f>
        <v/>
      </c>
      <c r="X333" t="str">
        <f>IF(Input!W339="","",_xlfn.NUMBERVALUE(Input!W339))</f>
        <v/>
      </c>
      <c r="Y333" t="str">
        <f>IF(Input!X339="","",_xlfn.NUMBERVALUE(Input!X339))</f>
        <v/>
      </c>
      <c r="Z333" t="str">
        <f>IF(Input!Y339="","",_xlfn.NUMBERVALUE(Input!Y339))</f>
        <v/>
      </c>
    </row>
    <row r="334" spans="1:26" x14ac:dyDescent="0.25">
      <c r="A334" s="257" t="str">
        <f>IF(ISERROR(Input!A340),"",Input!A340)</f>
        <v/>
      </c>
      <c r="B334" t="str">
        <f t="shared" si="5"/>
        <v/>
      </c>
      <c r="C334" t="str">
        <f>IF(ISERROR(Input!B340),"",IF(Input!B340="","",Input!B340))</f>
        <v/>
      </c>
      <c r="D334" t="str">
        <f>IF(ISERROR(IF(Input!C340="","",Input!C340*1)),"",IF(Input!C340="","",Input!C340*1))</f>
        <v/>
      </c>
      <c r="E334" t="str">
        <f>IF(ISERROR(IF(Input!D340="","",Input!D340)),"",IF(Input!D340="","",Input!D340))</f>
        <v/>
      </c>
      <c r="F334" t="str">
        <f>IF(Input!E340="","",IF(ISNUMBER(_xlfn.NUMBERVALUE(Input!E340)),ROUND(Input!E340,0),Input!E340))</f>
        <v/>
      </c>
      <c r="G334" s="269" t="str">
        <f>IF(ISBLANK(Input!F340),"",(Input!F340))</f>
        <v/>
      </c>
      <c r="H334" t="str">
        <f>IF(Input!G340="","",Input!G340)</f>
        <v/>
      </c>
      <c r="I334" t="str">
        <f>IF(Input!H340="","",Input!H340)</f>
        <v/>
      </c>
      <c r="J334" t="str">
        <f>IFERROR(IF(Input!I340="","",IF(VLOOKUP(Input!D340,'Measure List'!$A$2:$D$5000,4,FALSE)="Residential","",Input!I340)),"")</f>
        <v/>
      </c>
      <c r="K334" t="str">
        <f>IF(Input!J340="","",Input!J340)</f>
        <v/>
      </c>
      <c r="L334" t="str">
        <f>IF(Input!K340="","",Input!K340)</f>
        <v/>
      </c>
      <c r="M334" t="str">
        <f>IF(Input!L340="","",Input!L340)</f>
        <v/>
      </c>
      <c r="N334" s="304" t="str">
        <f>IF(Input!M340="","",Input!M340)</f>
        <v/>
      </c>
      <c r="O334" t="str">
        <f>IF(Input!N340="","",IF(_xlfn.NUMBERVALUE(Input!N340)=0,"",_xlfn.NUMBERVALUE(Input!N340)))</f>
        <v/>
      </c>
      <c r="P334" t="str">
        <f>IF(Input!O340="","",_xlfn.NUMBERVALUE(Input!O340))</f>
        <v/>
      </c>
      <c r="Q334" t="str">
        <f>IF(Input!P340="","",Input!P340)</f>
        <v/>
      </c>
      <c r="R334" t="str">
        <f>IF(Input!Q340="","",Input!Q340)</f>
        <v/>
      </c>
      <c r="S334" t="str">
        <f>IF(Input!R340="","",_xlfn.NUMBERVALUE(Input!R340))</f>
        <v/>
      </c>
      <c r="T334" t="str">
        <f>IF(Input!S340="","",Input!S340)</f>
        <v/>
      </c>
      <c r="U334" t="str">
        <f>IF(Input!T340="","",_xlfn.NUMBERVALUE(Input!T340))</f>
        <v/>
      </c>
      <c r="V334" t="str">
        <f>IF(Input!U340="","",(Input!U340))</f>
        <v/>
      </c>
      <c r="W334" t="str">
        <f>IF(Input!V340="","",_xlfn.NUMBERVALUE(Input!V340))</f>
        <v/>
      </c>
      <c r="X334" t="str">
        <f>IF(Input!W340="","",_xlfn.NUMBERVALUE(Input!W340))</f>
        <v/>
      </c>
      <c r="Y334" t="str">
        <f>IF(Input!X340="","",_xlfn.NUMBERVALUE(Input!X340))</f>
        <v/>
      </c>
      <c r="Z334" t="str">
        <f>IF(Input!Y340="","",_xlfn.NUMBERVALUE(Input!Y340))</f>
        <v/>
      </c>
    </row>
    <row r="335" spans="1:26" x14ac:dyDescent="0.25">
      <c r="A335" s="257" t="str">
        <f>IF(ISERROR(Input!A341),"",Input!A341)</f>
        <v/>
      </c>
      <c r="B335" t="str">
        <f t="shared" si="5"/>
        <v/>
      </c>
      <c r="C335" t="str">
        <f>IF(ISERROR(Input!B341),"",IF(Input!B341="","",Input!B341))</f>
        <v/>
      </c>
      <c r="D335" t="str">
        <f>IF(ISERROR(IF(Input!C341="","",Input!C341*1)),"",IF(Input!C341="","",Input!C341*1))</f>
        <v/>
      </c>
      <c r="E335" t="str">
        <f>IF(ISERROR(IF(Input!D341="","",Input!D341)),"",IF(Input!D341="","",Input!D341))</f>
        <v/>
      </c>
      <c r="F335" t="str">
        <f>IF(Input!E341="","",IF(ISNUMBER(_xlfn.NUMBERVALUE(Input!E341)),ROUND(Input!E341,0),Input!E341))</f>
        <v/>
      </c>
      <c r="G335" s="269" t="str">
        <f>IF(ISBLANK(Input!F341),"",(Input!F341))</f>
        <v/>
      </c>
      <c r="H335" t="str">
        <f>IF(Input!G341="","",Input!G341)</f>
        <v/>
      </c>
      <c r="I335" t="str">
        <f>IF(Input!H341="","",Input!H341)</f>
        <v/>
      </c>
      <c r="J335" t="str">
        <f>IFERROR(IF(Input!I341="","",IF(VLOOKUP(Input!D341,'Measure List'!$A$2:$D$5000,4,FALSE)="Residential","",Input!I341)),"")</f>
        <v/>
      </c>
      <c r="K335" t="str">
        <f>IF(Input!J341="","",Input!J341)</f>
        <v/>
      </c>
      <c r="L335" t="str">
        <f>IF(Input!K341="","",Input!K341)</f>
        <v/>
      </c>
      <c r="M335" t="str">
        <f>IF(Input!L341="","",Input!L341)</f>
        <v/>
      </c>
      <c r="N335" s="304" t="str">
        <f>IF(Input!M341="","",Input!M341)</f>
        <v/>
      </c>
      <c r="O335" t="str">
        <f>IF(Input!N341="","",IF(_xlfn.NUMBERVALUE(Input!N341)=0,"",_xlfn.NUMBERVALUE(Input!N341)))</f>
        <v/>
      </c>
      <c r="P335" t="str">
        <f>IF(Input!O341="","",_xlfn.NUMBERVALUE(Input!O341))</f>
        <v/>
      </c>
      <c r="Q335" t="str">
        <f>IF(Input!P341="","",Input!P341)</f>
        <v/>
      </c>
      <c r="R335" t="str">
        <f>IF(Input!Q341="","",Input!Q341)</f>
        <v/>
      </c>
      <c r="S335" t="str">
        <f>IF(Input!R341="","",_xlfn.NUMBERVALUE(Input!R341))</f>
        <v/>
      </c>
      <c r="T335" t="str">
        <f>IF(Input!S341="","",Input!S341)</f>
        <v/>
      </c>
      <c r="U335" t="str">
        <f>IF(Input!T341="","",_xlfn.NUMBERVALUE(Input!T341))</f>
        <v/>
      </c>
      <c r="V335" t="str">
        <f>IF(Input!U341="","",(Input!U341))</f>
        <v/>
      </c>
      <c r="W335" t="str">
        <f>IF(Input!V341="","",_xlfn.NUMBERVALUE(Input!V341))</f>
        <v/>
      </c>
      <c r="X335" t="str">
        <f>IF(Input!W341="","",_xlfn.NUMBERVALUE(Input!W341))</f>
        <v/>
      </c>
      <c r="Y335" t="str">
        <f>IF(Input!X341="","",_xlfn.NUMBERVALUE(Input!X341))</f>
        <v/>
      </c>
      <c r="Z335" t="str">
        <f>IF(Input!Y341="","",_xlfn.NUMBERVALUE(Input!Y341))</f>
        <v/>
      </c>
    </row>
    <row r="336" spans="1:26" x14ac:dyDescent="0.25">
      <c r="A336" s="257" t="str">
        <f>IF(ISERROR(Input!A342),"",Input!A342)</f>
        <v/>
      </c>
      <c r="B336" t="str">
        <f t="shared" si="5"/>
        <v/>
      </c>
      <c r="C336" t="str">
        <f>IF(ISERROR(Input!B342),"",IF(Input!B342="","",Input!B342))</f>
        <v/>
      </c>
      <c r="D336" t="str">
        <f>IF(ISERROR(IF(Input!C342="","",Input!C342*1)),"",IF(Input!C342="","",Input!C342*1))</f>
        <v/>
      </c>
      <c r="E336" t="str">
        <f>IF(ISERROR(IF(Input!D342="","",Input!D342)),"",IF(Input!D342="","",Input!D342))</f>
        <v/>
      </c>
      <c r="F336" t="str">
        <f>IF(Input!E342="","",IF(ISNUMBER(_xlfn.NUMBERVALUE(Input!E342)),ROUND(Input!E342,0),Input!E342))</f>
        <v/>
      </c>
      <c r="G336" s="269" t="str">
        <f>IF(ISBLANK(Input!F342),"",(Input!F342))</f>
        <v/>
      </c>
      <c r="H336" t="str">
        <f>IF(Input!G342="","",Input!G342)</f>
        <v/>
      </c>
      <c r="I336" t="str">
        <f>IF(Input!H342="","",Input!H342)</f>
        <v/>
      </c>
      <c r="J336" t="str">
        <f>IFERROR(IF(Input!I342="","",IF(VLOOKUP(Input!D342,'Measure List'!$A$2:$D$5000,4,FALSE)="Residential","",Input!I342)),"")</f>
        <v/>
      </c>
      <c r="K336" t="str">
        <f>IF(Input!J342="","",Input!J342)</f>
        <v/>
      </c>
      <c r="L336" t="str">
        <f>IF(Input!K342="","",Input!K342)</f>
        <v/>
      </c>
      <c r="M336" t="str">
        <f>IF(Input!L342="","",Input!L342)</f>
        <v/>
      </c>
      <c r="N336" s="304" t="str">
        <f>IF(Input!M342="","",Input!M342)</f>
        <v/>
      </c>
      <c r="O336" t="str">
        <f>IF(Input!N342="","",IF(_xlfn.NUMBERVALUE(Input!N342)=0,"",_xlfn.NUMBERVALUE(Input!N342)))</f>
        <v/>
      </c>
      <c r="P336" t="str">
        <f>IF(Input!O342="","",_xlfn.NUMBERVALUE(Input!O342))</f>
        <v/>
      </c>
      <c r="Q336" t="str">
        <f>IF(Input!P342="","",Input!P342)</f>
        <v/>
      </c>
      <c r="R336" t="str">
        <f>IF(Input!Q342="","",Input!Q342)</f>
        <v/>
      </c>
      <c r="S336" t="str">
        <f>IF(Input!R342="","",_xlfn.NUMBERVALUE(Input!R342))</f>
        <v/>
      </c>
      <c r="T336" t="str">
        <f>IF(Input!S342="","",Input!S342)</f>
        <v/>
      </c>
      <c r="U336" t="str">
        <f>IF(Input!T342="","",_xlfn.NUMBERVALUE(Input!T342))</f>
        <v/>
      </c>
      <c r="V336" t="str">
        <f>IF(Input!U342="","",(Input!U342))</f>
        <v/>
      </c>
      <c r="W336" t="str">
        <f>IF(Input!V342="","",_xlfn.NUMBERVALUE(Input!V342))</f>
        <v/>
      </c>
      <c r="X336" t="str">
        <f>IF(Input!W342="","",_xlfn.NUMBERVALUE(Input!W342))</f>
        <v/>
      </c>
      <c r="Y336" t="str">
        <f>IF(Input!X342="","",_xlfn.NUMBERVALUE(Input!X342))</f>
        <v/>
      </c>
      <c r="Z336" t="str">
        <f>IF(Input!Y342="","",_xlfn.NUMBERVALUE(Input!Y342))</f>
        <v/>
      </c>
    </row>
    <row r="337" spans="1:26" x14ac:dyDescent="0.25">
      <c r="A337" s="257" t="str">
        <f>IF(ISERROR(Input!A343),"",Input!A343)</f>
        <v/>
      </c>
      <c r="B337" t="str">
        <f t="shared" si="5"/>
        <v/>
      </c>
      <c r="C337" t="str">
        <f>IF(ISERROR(Input!B343),"",IF(Input!B343="","",Input!B343))</f>
        <v/>
      </c>
      <c r="D337" t="str">
        <f>IF(ISERROR(IF(Input!C343="","",Input!C343*1)),"",IF(Input!C343="","",Input!C343*1))</f>
        <v/>
      </c>
      <c r="E337" t="str">
        <f>IF(ISERROR(IF(Input!D343="","",Input!D343)),"",IF(Input!D343="","",Input!D343))</f>
        <v/>
      </c>
      <c r="F337" t="str">
        <f>IF(Input!E343="","",IF(ISNUMBER(_xlfn.NUMBERVALUE(Input!E343)),ROUND(Input!E343,0),Input!E343))</f>
        <v/>
      </c>
      <c r="G337" s="269" t="str">
        <f>IF(ISBLANK(Input!F343),"",(Input!F343))</f>
        <v/>
      </c>
      <c r="H337" t="str">
        <f>IF(Input!G343="","",Input!G343)</f>
        <v/>
      </c>
      <c r="I337" t="str">
        <f>IF(Input!H343="","",Input!H343)</f>
        <v/>
      </c>
      <c r="J337" t="str">
        <f>IFERROR(IF(Input!I343="","",IF(VLOOKUP(Input!D343,'Measure List'!$A$2:$D$5000,4,FALSE)="Residential","",Input!I343)),"")</f>
        <v/>
      </c>
      <c r="K337" t="str">
        <f>IF(Input!J343="","",Input!J343)</f>
        <v/>
      </c>
      <c r="L337" t="str">
        <f>IF(Input!K343="","",Input!K343)</f>
        <v/>
      </c>
      <c r="M337" t="str">
        <f>IF(Input!L343="","",Input!L343)</f>
        <v/>
      </c>
      <c r="N337" s="304" t="str">
        <f>IF(Input!M343="","",Input!M343)</f>
        <v/>
      </c>
      <c r="O337" t="str">
        <f>IF(Input!N343="","",IF(_xlfn.NUMBERVALUE(Input!N343)=0,"",_xlfn.NUMBERVALUE(Input!N343)))</f>
        <v/>
      </c>
      <c r="P337" t="str">
        <f>IF(Input!O343="","",_xlfn.NUMBERVALUE(Input!O343))</f>
        <v/>
      </c>
      <c r="Q337" t="str">
        <f>IF(Input!P343="","",Input!P343)</f>
        <v/>
      </c>
      <c r="R337" t="str">
        <f>IF(Input!Q343="","",Input!Q343)</f>
        <v/>
      </c>
      <c r="S337" t="str">
        <f>IF(Input!R343="","",_xlfn.NUMBERVALUE(Input!R343))</f>
        <v/>
      </c>
      <c r="T337" t="str">
        <f>IF(Input!S343="","",Input!S343)</f>
        <v/>
      </c>
      <c r="U337" t="str">
        <f>IF(Input!T343="","",_xlfn.NUMBERVALUE(Input!T343))</f>
        <v/>
      </c>
      <c r="V337" t="str">
        <f>IF(Input!U343="","",(Input!U343))</f>
        <v/>
      </c>
      <c r="W337" t="str">
        <f>IF(Input!V343="","",_xlfn.NUMBERVALUE(Input!V343))</f>
        <v/>
      </c>
      <c r="X337" t="str">
        <f>IF(Input!W343="","",_xlfn.NUMBERVALUE(Input!W343))</f>
        <v/>
      </c>
      <c r="Y337" t="str">
        <f>IF(Input!X343="","",_xlfn.NUMBERVALUE(Input!X343))</f>
        <v/>
      </c>
      <c r="Z337" t="str">
        <f>IF(Input!Y343="","",_xlfn.NUMBERVALUE(Input!Y343))</f>
        <v/>
      </c>
    </row>
    <row r="338" spans="1:26" x14ac:dyDescent="0.25">
      <c r="A338" s="257" t="str">
        <f>IF(ISERROR(Input!A344),"",Input!A344)</f>
        <v/>
      </c>
      <c r="B338" t="str">
        <f t="shared" si="5"/>
        <v/>
      </c>
      <c r="C338" t="str">
        <f>IF(ISERROR(Input!B344),"",IF(Input!B344="","",Input!B344))</f>
        <v/>
      </c>
      <c r="D338" t="str">
        <f>IF(ISERROR(IF(Input!C344="","",Input!C344*1)),"",IF(Input!C344="","",Input!C344*1))</f>
        <v/>
      </c>
      <c r="E338" t="str">
        <f>IF(ISERROR(IF(Input!D344="","",Input!D344)),"",IF(Input!D344="","",Input!D344))</f>
        <v/>
      </c>
      <c r="F338" t="str">
        <f>IF(Input!E344="","",IF(ISNUMBER(_xlfn.NUMBERVALUE(Input!E344)),ROUND(Input!E344,0),Input!E344))</f>
        <v/>
      </c>
      <c r="G338" s="269" t="str">
        <f>IF(ISBLANK(Input!F344),"",(Input!F344))</f>
        <v/>
      </c>
      <c r="H338" t="str">
        <f>IF(Input!G344="","",Input!G344)</f>
        <v/>
      </c>
      <c r="I338" t="str">
        <f>IF(Input!H344="","",Input!H344)</f>
        <v/>
      </c>
      <c r="J338" t="str">
        <f>IFERROR(IF(Input!I344="","",IF(VLOOKUP(Input!D344,'Measure List'!$A$2:$D$5000,4,FALSE)="Residential","",Input!I344)),"")</f>
        <v/>
      </c>
      <c r="K338" t="str">
        <f>IF(Input!J344="","",Input!J344)</f>
        <v/>
      </c>
      <c r="L338" t="str">
        <f>IF(Input!K344="","",Input!K344)</f>
        <v/>
      </c>
      <c r="M338" t="str">
        <f>IF(Input!L344="","",Input!L344)</f>
        <v/>
      </c>
      <c r="N338" s="304" t="str">
        <f>IF(Input!M344="","",Input!M344)</f>
        <v/>
      </c>
      <c r="O338" t="str">
        <f>IF(Input!N344="","",IF(_xlfn.NUMBERVALUE(Input!N344)=0,"",_xlfn.NUMBERVALUE(Input!N344)))</f>
        <v/>
      </c>
      <c r="P338" t="str">
        <f>IF(Input!O344="","",_xlfn.NUMBERVALUE(Input!O344))</f>
        <v/>
      </c>
      <c r="Q338" t="str">
        <f>IF(Input!P344="","",Input!P344)</f>
        <v/>
      </c>
      <c r="R338" t="str">
        <f>IF(Input!Q344="","",Input!Q344)</f>
        <v/>
      </c>
      <c r="S338" t="str">
        <f>IF(Input!R344="","",_xlfn.NUMBERVALUE(Input!R344))</f>
        <v/>
      </c>
      <c r="T338" t="str">
        <f>IF(Input!S344="","",Input!S344)</f>
        <v/>
      </c>
      <c r="U338" t="str">
        <f>IF(Input!T344="","",_xlfn.NUMBERVALUE(Input!T344))</f>
        <v/>
      </c>
      <c r="V338" t="str">
        <f>IF(Input!U344="","",(Input!U344))</f>
        <v/>
      </c>
      <c r="W338" t="str">
        <f>IF(Input!V344="","",_xlfn.NUMBERVALUE(Input!V344))</f>
        <v/>
      </c>
      <c r="X338" t="str">
        <f>IF(Input!W344="","",_xlfn.NUMBERVALUE(Input!W344))</f>
        <v/>
      </c>
      <c r="Y338" t="str">
        <f>IF(Input!X344="","",_xlfn.NUMBERVALUE(Input!X344))</f>
        <v/>
      </c>
      <c r="Z338" t="str">
        <f>IF(Input!Y344="","",_xlfn.NUMBERVALUE(Input!Y344))</f>
        <v/>
      </c>
    </row>
    <row r="339" spans="1:26" x14ac:dyDescent="0.25">
      <c r="A339" s="257" t="str">
        <f>IF(ISERROR(Input!A345),"",Input!A345)</f>
        <v/>
      </c>
      <c r="B339" t="str">
        <f t="shared" si="5"/>
        <v/>
      </c>
      <c r="C339" t="str">
        <f>IF(ISERROR(Input!B345),"",IF(Input!B345="","",Input!B345))</f>
        <v/>
      </c>
      <c r="D339" t="str">
        <f>IF(ISERROR(IF(Input!C345="","",Input!C345*1)),"",IF(Input!C345="","",Input!C345*1))</f>
        <v/>
      </c>
      <c r="E339" t="str">
        <f>IF(ISERROR(IF(Input!D345="","",Input!D345)),"",IF(Input!D345="","",Input!D345))</f>
        <v/>
      </c>
      <c r="F339" t="str">
        <f>IF(Input!E345="","",IF(ISNUMBER(_xlfn.NUMBERVALUE(Input!E345)),ROUND(Input!E345,0),Input!E345))</f>
        <v/>
      </c>
      <c r="G339" s="269" t="str">
        <f>IF(ISBLANK(Input!F345),"",(Input!F345))</f>
        <v/>
      </c>
      <c r="H339" t="str">
        <f>IF(Input!G345="","",Input!G345)</f>
        <v/>
      </c>
      <c r="I339" t="str">
        <f>IF(Input!H345="","",Input!H345)</f>
        <v/>
      </c>
      <c r="J339" t="str">
        <f>IFERROR(IF(Input!I345="","",IF(VLOOKUP(Input!D345,'Measure List'!$A$2:$D$5000,4,FALSE)="Residential","",Input!I345)),"")</f>
        <v/>
      </c>
      <c r="K339" t="str">
        <f>IF(Input!J345="","",Input!J345)</f>
        <v/>
      </c>
      <c r="L339" t="str">
        <f>IF(Input!K345="","",Input!K345)</f>
        <v/>
      </c>
      <c r="M339" t="str">
        <f>IF(Input!L345="","",Input!L345)</f>
        <v/>
      </c>
      <c r="N339" s="304" t="str">
        <f>IF(Input!M345="","",Input!M345)</f>
        <v/>
      </c>
      <c r="O339" t="str">
        <f>IF(Input!N345="","",IF(_xlfn.NUMBERVALUE(Input!N345)=0,"",_xlfn.NUMBERVALUE(Input!N345)))</f>
        <v/>
      </c>
      <c r="P339" t="str">
        <f>IF(Input!O345="","",_xlfn.NUMBERVALUE(Input!O345))</f>
        <v/>
      </c>
      <c r="Q339" t="str">
        <f>IF(Input!P345="","",Input!P345)</f>
        <v/>
      </c>
      <c r="R339" t="str">
        <f>IF(Input!Q345="","",Input!Q345)</f>
        <v/>
      </c>
      <c r="S339" t="str">
        <f>IF(Input!R345="","",_xlfn.NUMBERVALUE(Input!R345))</f>
        <v/>
      </c>
      <c r="T339" t="str">
        <f>IF(Input!S345="","",Input!S345)</f>
        <v/>
      </c>
      <c r="U339" t="str">
        <f>IF(Input!T345="","",_xlfn.NUMBERVALUE(Input!T345))</f>
        <v/>
      </c>
      <c r="V339" t="str">
        <f>IF(Input!U345="","",(Input!U345))</f>
        <v/>
      </c>
      <c r="W339" t="str">
        <f>IF(Input!V345="","",_xlfn.NUMBERVALUE(Input!V345))</f>
        <v/>
      </c>
      <c r="X339" t="str">
        <f>IF(Input!W345="","",_xlfn.NUMBERVALUE(Input!W345))</f>
        <v/>
      </c>
      <c r="Y339" t="str">
        <f>IF(Input!X345="","",_xlfn.NUMBERVALUE(Input!X345))</f>
        <v/>
      </c>
      <c r="Z339" t="str">
        <f>IF(Input!Y345="","",_xlfn.NUMBERVALUE(Input!Y345))</f>
        <v/>
      </c>
    </row>
    <row r="340" spans="1:26" x14ac:dyDescent="0.25">
      <c r="A340" s="257" t="str">
        <f>IF(ISERROR(Input!A346),"",Input!A346)</f>
        <v/>
      </c>
      <c r="B340" t="str">
        <f t="shared" si="5"/>
        <v/>
      </c>
      <c r="C340" t="str">
        <f>IF(ISERROR(Input!B346),"",IF(Input!B346="","",Input!B346))</f>
        <v/>
      </c>
      <c r="D340" t="str">
        <f>IF(ISERROR(IF(Input!C346="","",Input!C346*1)),"",IF(Input!C346="","",Input!C346*1))</f>
        <v/>
      </c>
      <c r="E340" t="str">
        <f>IF(ISERROR(IF(Input!D346="","",Input!D346)),"",IF(Input!D346="","",Input!D346))</f>
        <v/>
      </c>
      <c r="F340" t="str">
        <f>IF(Input!E346="","",IF(ISNUMBER(_xlfn.NUMBERVALUE(Input!E346)),ROUND(Input!E346,0),Input!E346))</f>
        <v/>
      </c>
      <c r="G340" s="269" t="str">
        <f>IF(ISBLANK(Input!F346),"",(Input!F346))</f>
        <v/>
      </c>
      <c r="H340" t="str">
        <f>IF(Input!G346="","",Input!G346)</f>
        <v/>
      </c>
      <c r="I340" t="str">
        <f>IF(Input!H346="","",Input!H346)</f>
        <v/>
      </c>
      <c r="J340" t="str">
        <f>IFERROR(IF(Input!I346="","",IF(VLOOKUP(Input!D346,'Measure List'!$A$2:$D$5000,4,FALSE)="Residential","",Input!I346)),"")</f>
        <v/>
      </c>
      <c r="K340" t="str">
        <f>IF(Input!J346="","",Input!J346)</f>
        <v/>
      </c>
      <c r="L340" t="str">
        <f>IF(Input!K346="","",Input!K346)</f>
        <v/>
      </c>
      <c r="M340" t="str">
        <f>IF(Input!L346="","",Input!L346)</f>
        <v/>
      </c>
      <c r="N340" s="304" t="str">
        <f>IF(Input!M346="","",Input!M346)</f>
        <v/>
      </c>
      <c r="O340" t="str">
        <f>IF(Input!N346="","",IF(_xlfn.NUMBERVALUE(Input!N346)=0,"",_xlfn.NUMBERVALUE(Input!N346)))</f>
        <v/>
      </c>
      <c r="P340" t="str">
        <f>IF(Input!O346="","",_xlfn.NUMBERVALUE(Input!O346))</f>
        <v/>
      </c>
      <c r="Q340" t="str">
        <f>IF(Input!P346="","",Input!P346)</f>
        <v/>
      </c>
      <c r="R340" t="str">
        <f>IF(Input!Q346="","",Input!Q346)</f>
        <v/>
      </c>
      <c r="S340" t="str">
        <f>IF(Input!R346="","",_xlfn.NUMBERVALUE(Input!R346))</f>
        <v/>
      </c>
      <c r="T340" t="str">
        <f>IF(Input!S346="","",Input!S346)</f>
        <v/>
      </c>
      <c r="U340" t="str">
        <f>IF(Input!T346="","",_xlfn.NUMBERVALUE(Input!T346))</f>
        <v/>
      </c>
      <c r="V340" t="str">
        <f>IF(Input!U346="","",(Input!U346))</f>
        <v/>
      </c>
      <c r="W340" t="str">
        <f>IF(Input!V346="","",_xlfn.NUMBERVALUE(Input!V346))</f>
        <v/>
      </c>
      <c r="X340" t="str">
        <f>IF(Input!W346="","",_xlfn.NUMBERVALUE(Input!W346))</f>
        <v/>
      </c>
      <c r="Y340" t="str">
        <f>IF(Input!X346="","",_xlfn.NUMBERVALUE(Input!X346))</f>
        <v/>
      </c>
      <c r="Z340" t="str">
        <f>IF(Input!Y346="","",_xlfn.NUMBERVALUE(Input!Y346))</f>
        <v/>
      </c>
    </row>
    <row r="341" spans="1:26" x14ac:dyDescent="0.25">
      <c r="A341" s="257" t="str">
        <f>IF(ISERROR(Input!A347),"",Input!A347)</f>
        <v/>
      </c>
      <c r="B341" t="str">
        <f t="shared" si="5"/>
        <v/>
      </c>
      <c r="C341" t="str">
        <f>IF(ISERROR(Input!B347),"",IF(Input!B347="","",Input!B347))</f>
        <v/>
      </c>
      <c r="D341" t="str">
        <f>IF(ISERROR(IF(Input!C347="","",Input!C347*1)),"",IF(Input!C347="","",Input!C347*1))</f>
        <v/>
      </c>
      <c r="E341" t="str">
        <f>IF(ISERROR(IF(Input!D347="","",Input!D347)),"",IF(Input!D347="","",Input!D347))</f>
        <v/>
      </c>
      <c r="F341" t="str">
        <f>IF(Input!E347="","",IF(ISNUMBER(_xlfn.NUMBERVALUE(Input!E347)),ROUND(Input!E347,0),Input!E347))</f>
        <v/>
      </c>
      <c r="G341" s="269" t="str">
        <f>IF(ISBLANK(Input!F347),"",(Input!F347))</f>
        <v/>
      </c>
      <c r="H341" t="str">
        <f>IF(Input!G347="","",Input!G347)</f>
        <v/>
      </c>
      <c r="I341" t="str">
        <f>IF(Input!H347="","",Input!H347)</f>
        <v/>
      </c>
      <c r="J341" t="str">
        <f>IFERROR(IF(Input!I347="","",IF(VLOOKUP(Input!D347,'Measure List'!$A$2:$D$5000,4,FALSE)="Residential","",Input!I347)),"")</f>
        <v/>
      </c>
      <c r="K341" t="str">
        <f>IF(Input!J347="","",Input!J347)</f>
        <v/>
      </c>
      <c r="L341" t="str">
        <f>IF(Input!K347="","",Input!K347)</f>
        <v/>
      </c>
      <c r="M341" t="str">
        <f>IF(Input!L347="","",Input!L347)</f>
        <v/>
      </c>
      <c r="N341" s="304" t="str">
        <f>IF(Input!M347="","",Input!M347)</f>
        <v/>
      </c>
      <c r="O341" t="str">
        <f>IF(Input!N347="","",IF(_xlfn.NUMBERVALUE(Input!N347)=0,"",_xlfn.NUMBERVALUE(Input!N347)))</f>
        <v/>
      </c>
      <c r="P341" t="str">
        <f>IF(Input!O347="","",_xlfn.NUMBERVALUE(Input!O347))</f>
        <v/>
      </c>
      <c r="Q341" t="str">
        <f>IF(Input!P347="","",Input!P347)</f>
        <v/>
      </c>
      <c r="R341" t="str">
        <f>IF(Input!Q347="","",Input!Q347)</f>
        <v/>
      </c>
      <c r="S341" t="str">
        <f>IF(Input!R347="","",_xlfn.NUMBERVALUE(Input!R347))</f>
        <v/>
      </c>
      <c r="T341" t="str">
        <f>IF(Input!S347="","",Input!S347)</f>
        <v/>
      </c>
      <c r="U341" t="str">
        <f>IF(Input!T347="","",_xlfn.NUMBERVALUE(Input!T347))</f>
        <v/>
      </c>
      <c r="V341" t="str">
        <f>IF(Input!U347="","",(Input!U347))</f>
        <v/>
      </c>
      <c r="W341" t="str">
        <f>IF(Input!V347="","",_xlfn.NUMBERVALUE(Input!V347))</f>
        <v/>
      </c>
      <c r="X341" t="str">
        <f>IF(Input!W347="","",_xlfn.NUMBERVALUE(Input!W347))</f>
        <v/>
      </c>
      <c r="Y341" t="str">
        <f>IF(Input!X347="","",_xlfn.NUMBERVALUE(Input!X347))</f>
        <v/>
      </c>
      <c r="Z341" t="str">
        <f>IF(Input!Y347="","",_xlfn.NUMBERVALUE(Input!Y347))</f>
        <v/>
      </c>
    </row>
    <row r="342" spans="1:26" x14ac:dyDescent="0.25">
      <c r="A342" s="257" t="str">
        <f>IF(ISERROR(Input!A348),"",Input!A348)</f>
        <v/>
      </c>
      <c r="B342" t="str">
        <f t="shared" si="5"/>
        <v/>
      </c>
      <c r="C342" t="str">
        <f>IF(ISERROR(Input!B348),"",IF(Input!B348="","",Input!B348))</f>
        <v/>
      </c>
      <c r="D342" t="str">
        <f>IF(ISERROR(IF(Input!C348="","",Input!C348*1)),"",IF(Input!C348="","",Input!C348*1))</f>
        <v/>
      </c>
      <c r="E342" t="str">
        <f>IF(ISERROR(IF(Input!D348="","",Input!D348)),"",IF(Input!D348="","",Input!D348))</f>
        <v/>
      </c>
      <c r="F342" t="str">
        <f>IF(Input!E348="","",IF(ISNUMBER(_xlfn.NUMBERVALUE(Input!E348)),ROUND(Input!E348,0),Input!E348))</f>
        <v/>
      </c>
      <c r="G342" s="269" t="str">
        <f>IF(ISBLANK(Input!F348),"",(Input!F348))</f>
        <v/>
      </c>
      <c r="H342" t="str">
        <f>IF(Input!G348="","",Input!G348)</f>
        <v/>
      </c>
      <c r="I342" t="str">
        <f>IF(Input!H348="","",Input!H348)</f>
        <v/>
      </c>
      <c r="J342" t="str">
        <f>IFERROR(IF(Input!I348="","",IF(VLOOKUP(Input!D348,'Measure List'!$A$2:$D$5000,4,FALSE)="Residential","",Input!I348)),"")</f>
        <v/>
      </c>
      <c r="K342" t="str">
        <f>IF(Input!J348="","",Input!J348)</f>
        <v/>
      </c>
      <c r="L342" t="str">
        <f>IF(Input!K348="","",Input!K348)</f>
        <v/>
      </c>
      <c r="M342" t="str">
        <f>IF(Input!L348="","",Input!L348)</f>
        <v/>
      </c>
      <c r="N342" s="304" t="str">
        <f>IF(Input!M348="","",Input!M348)</f>
        <v/>
      </c>
      <c r="O342" t="str">
        <f>IF(Input!N348="","",IF(_xlfn.NUMBERVALUE(Input!N348)=0,"",_xlfn.NUMBERVALUE(Input!N348)))</f>
        <v/>
      </c>
      <c r="P342" t="str">
        <f>IF(Input!O348="","",_xlfn.NUMBERVALUE(Input!O348))</f>
        <v/>
      </c>
      <c r="Q342" t="str">
        <f>IF(Input!P348="","",Input!P348)</f>
        <v/>
      </c>
      <c r="R342" t="str">
        <f>IF(Input!Q348="","",Input!Q348)</f>
        <v/>
      </c>
      <c r="S342" t="str">
        <f>IF(Input!R348="","",_xlfn.NUMBERVALUE(Input!R348))</f>
        <v/>
      </c>
      <c r="T342" t="str">
        <f>IF(Input!S348="","",Input!S348)</f>
        <v/>
      </c>
      <c r="U342" t="str">
        <f>IF(Input!T348="","",_xlfn.NUMBERVALUE(Input!T348))</f>
        <v/>
      </c>
      <c r="V342" t="str">
        <f>IF(Input!U348="","",(Input!U348))</f>
        <v/>
      </c>
      <c r="W342" t="str">
        <f>IF(Input!V348="","",_xlfn.NUMBERVALUE(Input!V348))</f>
        <v/>
      </c>
      <c r="X342" t="str">
        <f>IF(Input!W348="","",_xlfn.NUMBERVALUE(Input!W348))</f>
        <v/>
      </c>
      <c r="Y342" t="str">
        <f>IF(Input!X348="","",_xlfn.NUMBERVALUE(Input!X348))</f>
        <v/>
      </c>
      <c r="Z342" t="str">
        <f>IF(Input!Y348="","",_xlfn.NUMBERVALUE(Input!Y348))</f>
        <v/>
      </c>
    </row>
    <row r="343" spans="1:26" x14ac:dyDescent="0.25">
      <c r="A343" s="257" t="str">
        <f>IF(ISERROR(Input!A349),"",Input!A349)</f>
        <v/>
      </c>
      <c r="B343" t="str">
        <f t="shared" si="5"/>
        <v/>
      </c>
      <c r="C343" t="str">
        <f>IF(ISERROR(Input!B349),"",IF(Input!B349="","",Input!B349))</f>
        <v/>
      </c>
      <c r="D343" t="str">
        <f>IF(ISERROR(IF(Input!C349="","",Input!C349*1)),"",IF(Input!C349="","",Input!C349*1))</f>
        <v/>
      </c>
      <c r="E343" t="str">
        <f>IF(ISERROR(IF(Input!D349="","",Input!D349)),"",IF(Input!D349="","",Input!D349))</f>
        <v/>
      </c>
      <c r="F343" t="str">
        <f>IF(Input!E349="","",IF(ISNUMBER(_xlfn.NUMBERVALUE(Input!E349)),ROUND(Input!E349,0),Input!E349))</f>
        <v/>
      </c>
      <c r="G343" s="269" t="str">
        <f>IF(ISBLANK(Input!F349),"",(Input!F349))</f>
        <v/>
      </c>
      <c r="H343" t="str">
        <f>IF(Input!G349="","",Input!G349)</f>
        <v/>
      </c>
      <c r="I343" t="str">
        <f>IF(Input!H349="","",Input!H349)</f>
        <v/>
      </c>
      <c r="J343" t="str">
        <f>IFERROR(IF(Input!I349="","",IF(VLOOKUP(Input!D349,'Measure List'!$A$2:$D$5000,4,FALSE)="Residential","",Input!I349)),"")</f>
        <v/>
      </c>
      <c r="K343" t="str">
        <f>IF(Input!J349="","",Input!J349)</f>
        <v/>
      </c>
      <c r="L343" t="str">
        <f>IF(Input!K349="","",Input!K349)</f>
        <v/>
      </c>
      <c r="M343" t="str">
        <f>IF(Input!L349="","",Input!L349)</f>
        <v/>
      </c>
      <c r="N343" s="304" t="str">
        <f>IF(Input!M349="","",Input!M349)</f>
        <v/>
      </c>
      <c r="O343" t="str">
        <f>IF(Input!N349="","",IF(_xlfn.NUMBERVALUE(Input!N349)=0,"",_xlfn.NUMBERVALUE(Input!N349)))</f>
        <v/>
      </c>
      <c r="P343" t="str">
        <f>IF(Input!O349="","",_xlfn.NUMBERVALUE(Input!O349))</f>
        <v/>
      </c>
      <c r="Q343" t="str">
        <f>IF(Input!P349="","",Input!P349)</f>
        <v/>
      </c>
      <c r="R343" t="str">
        <f>IF(Input!Q349="","",Input!Q349)</f>
        <v/>
      </c>
      <c r="S343" t="str">
        <f>IF(Input!R349="","",_xlfn.NUMBERVALUE(Input!R349))</f>
        <v/>
      </c>
      <c r="T343" t="str">
        <f>IF(Input!S349="","",Input!S349)</f>
        <v/>
      </c>
      <c r="U343" t="str">
        <f>IF(Input!T349="","",_xlfn.NUMBERVALUE(Input!T349))</f>
        <v/>
      </c>
      <c r="V343" t="str">
        <f>IF(Input!U349="","",(Input!U349))</f>
        <v/>
      </c>
      <c r="W343" t="str">
        <f>IF(Input!V349="","",_xlfn.NUMBERVALUE(Input!V349))</f>
        <v/>
      </c>
      <c r="X343" t="str">
        <f>IF(Input!W349="","",_xlfn.NUMBERVALUE(Input!W349))</f>
        <v/>
      </c>
      <c r="Y343" t="str">
        <f>IF(Input!X349="","",_xlfn.NUMBERVALUE(Input!X349))</f>
        <v/>
      </c>
      <c r="Z343" t="str">
        <f>IF(Input!Y349="","",_xlfn.NUMBERVALUE(Input!Y349))</f>
        <v/>
      </c>
    </row>
    <row r="344" spans="1:26" x14ac:dyDescent="0.25">
      <c r="A344" s="257" t="str">
        <f>IF(ISERROR(Input!A350),"",Input!A350)</f>
        <v/>
      </c>
      <c r="B344" t="str">
        <f t="shared" si="5"/>
        <v/>
      </c>
      <c r="C344" t="str">
        <f>IF(ISERROR(Input!B350),"",IF(Input!B350="","",Input!B350))</f>
        <v/>
      </c>
      <c r="D344" t="str">
        <f>IF(ISERROR(IF(Input!C350="","",Input!C350*1)),"",IF(Input!C350="","",Input!C350*1))</f>
        <v/>
      </c>
      <c r="E344" t="str">
        <f>IF(ISERROR(IF(Input!D350="","",Input!D350)),"",IF(Input!D350="","",Input!D350))</f>
        <v/>
      </c>
      <c r="F344" t="str">
        <f>IF(Input!E350="","",IF(ISNUMBER(_xlfn.NUMBERVALUE(Input!E350)),ROUND(Input!E350,0),Input!E350))</f>
        <v/>
      </c>
      <c r="G344" s="269" t="str">
        <f>IF(ISBLANK(Input!F350),"",(Input!F350))</f>
        <v/>
      </c>
      <c r="H344" t="str">
        <f>IF(Input!G350="","",Input!G350)</f>
        <v/>
      </c>
      <c r="I344" t="str">
        <f>IF(Input!H350="","",Input!H350)</f>
        <v/>
      </c>
      <c r="J344" t="str">
        <f>IFERROR(IF(Input!I350="","",IF(VLOOKUP(Input!D350,'Measure List'!$A$2:$D$5000,4,FALSE)="Residential","",Input!I350)),"")</f>
        <v/>
      </c>
      <c r="K344" t="str">
        <f>IF(Input!J350="","",Input!J350)</f>
        <v/>
      </c>
      <c r="L344" t="str">
        <f>IF(Input!K350="","",Input!K350)</f>
        <v/>
      </c>
      <c r="M344" t="str">
        <f>IF(Input!L350="","",Input!L350)</f>
        <v/>
      </c>
      <c r="N344" s="304" t="str">
        <f>IF(Input!M350="","",Input!M350)</f>
        <v/>
      </c>
      <c r="O344" t="str">
        <f>IF(Input!N350="","",IF(_xlfn.NUMBERVALUE(Input!N350)=0,"",_xlfn.NUMBERVALUE(Input!N350)))</f>
        <v/>
      </c>
      <c r="P344" t="str">
        <f>IF(Input!O350="","",_xlfn.NUMBERVALUE(Input!O350))</f>
        <v/>
      </c>
      <c r="Q344" t="str">
        <f>IF(Input!P350="","",Input!P350)</f>
        <v/>
      </c>
      <c r="R344" t="str">
        <f>IF(Input!Q350="","",Input!Q350)</f>
        <v/>
      </c>
      <c r="S344" t="str">
        <f>IF(Input!R350="","",_xlfn.NUMBERVALUE(Input!R350))</f>
        <v/>
      </c>
      <c r="T344" t="str">
        <f>IF(Input!S350="","",Input!S350)</f>
        <v/>
      </c>
      <c r="U344" t="str">
        <f>IF(Input!T350="","",_xlfn.NUMBERVALUE(Input!T350))</f>
        <v/>
      </c>
      <c r="V344" t="str">
        <f>IF(Input!U350="","",(Input!U350))</f>
        <v/>
      </c>
      <c r="W344" t="str">
        <f>IF(Input!V350="","",_xlfn.NUMBERVALUE(Input!V350))</f>
        <v/>
      </c>
      <c r="X344" t="str">
        <f>IF(Input!W350="","",_xlfn.NUMBERVALUE(Input!W350))</f>
        <v/>
      </c>
      <c r="Y344" t="str">
        <f>IF(Input!X350="","",_xlfn.NUMBERVALUE(Input!X350))</f>
        <v/>
      </c>
      <c r="Z344" t="str">
        <f>IF(Input!Y350="","",_xlfn.NUMBERVALUE(Input!Y350))</f>
        <v/>
      </c>
    </row>
    <row r="345" spans="1:26" x14ac:dyDescent="0.25">
      <c r="A345" s="257" t="str">
        <f>IF(ISERROR(Input!A351),"",Input!A351)</f>
        <v/>
      </c>
      <c r="B345" t="str">
        <f t="shared" si="5"/>
        <v/>
      </c>
      <c r="C345" t="str">
        <f>IF(ISERROR(Input!B351),"",IF(Input!B351="","",Input!B351))</f>
        <v/>
      </c>
      <c r="D345" t="str">
        <f>IF(ISERROR(IF(Input!C351="","",Input!C351*1)),"",IF(Input!C351="","",Input!C351*1))</f>
        <v/>
      </c>
      <c r="E345" t="str">
        <f>IF(ISERROR(IF(Input!D351="","",Input!D351)),"",IF(Input!D351="","",Input!D351))</f>
        <v/>
      </c>
      <c r="F345" t="str">
        <f>IF(Input!E351="","",IF(ISNUMBER(_xlfn.NUMBERVALUE(Input!E351)),ROUND(Input!E351,0),Input!E351))</f>
        <v/>
      </c>
      <c r="G345" s="269" t="str">
        <f>IF(ISBLANK(Input!F351),"",(Input!F351))</f>
        <v/>
      </c>
      <c r="H345" t="str">
        <f>IF(Input!G351="","",Input!G351)</f>
        <v/>
      </c>
      <c r="I345" t="str">
        <f>IF(Input!H351="","",Input!H351)</f>
        <v/>
      </c>
      <c r="J345" t="str">
        <f>IFERROR(IF(Input!I351="","",IF(VLOOKUP(Input!D351,'Measure List'!$A$2:$D$5000,4,FALSE)="Residential","",Input!I351)),"")</f>
        <v/>
      </c>
      <c r="K345" t="str">
        <f>IF(Input!J351="","",Input!J351)</f>
        <v/>
      </c>
      <c r="L345" t="str">
        <f>IF(Input!K351="","",Input!K351)</f>
        <v/>
      </c>
      <c r="M345" t="str">
        <f>IF(Input!L351="","",Input!L351)</f>
        <v/>
      </c>
      <c r="N345" s="304" t="str">
        <f>IF(Input!M351="","",Input!M351)</f>
        <v/>
      </c>
      <c r="O345" t="str">
        <f>IF(Input!N351="","",IF(_xlfn.NUMBERVALUE(Input!N351)=0,"",_xlfn.NUMBERVALUE(Input!N351)))</f>
        <v/>
      </c>
      <c r="P345" t="str">
        <f>IF(Input!O351="","",_xlfn.NUMBERVALUE(Input!O351))</f>
        <v/>
      </c>
      <c r="Q345" t="str">
        <f>IF(Input!P351="","",Input!P351)</f>
        <v/>
      </c>
      <c r="R345" t="str">
        <f>IF(Input!Q351="","",Input!Q351)</f>
        <v/>
      </c>
      <c r="S345" t="str">
        <f>IF(Input!R351="","",_xlfn.NUMBERVALUE(Input!R351))</f>
        <v/>
      </c>
      <c r="T345" t="str">
        <f>IF(Input!S351="","",Input!S351)</f>
        <v/>
      </c>
      <c r="U345" t="str">
        <f>IF(Input!T351="","",_xlfn.NUMBERVALUE(Input!T351))</f>
        <v/>
      </c>
      <c r="V345" t="str">
        <f>IF(Input!U351="","",(Input!U351))</f>
        <v/>
      </c>
      <c r="W345" t="str">
        <f>IF(Input!V351="","",_xlfn.NUMBERVALUE(Input!V351))</f>
        <v/>
      </c>
      <c r="X345" t="str">
        <f>IF(Input!W351="","",_xlfn.NUMBERVALUE(Input!W351))</f>
        <v/>
      </c>
      <c r="Y345" t="str">
        <f>IF(Input!X351="","",_xlfn.NUMBERVALUE(Input!X351))</f>
        <v/>
      </c>
      <c r="Z345" t="str">
        <f>IF(Input!Y351="","",_xlfn.NUMBERVALUE(Input!Y351))</f>
        <v/>
      </c>
    </row>
    <row r="346" spans="1:26" x14ac:dyDescent="0.25">
      <c r="A346" s="257" t="str">
        <f>IF(ISERROR(Input!A352),"",Input!A352)</f>
        <v/>
      </c>
      <c r="B346" t="str">
        <f t="shared" si="5"/>
        <v/>
      </c>
      <c r="C346" t="str">
        <f>IF(ISERROR(Input!B352),"",IF(Input!B352="","",Input!B352))</f>
        <v/>
      </c>
      <c r="D346" t="str">
        <f>IF(ISERROR(IF(Input!C352="","",Input!C352*1)),"",IF(Input!C352="","",Input!C352*1))</f>
        <v/>
      </c>
      <c r="E346" t="str">
        <f>IF(ISERROR(IF(Input!D352="","",Input!D352)),"",IF(Input!D352="","",Input!D352))</f>
        <v/>
      </c>
      <c r="F346" t="str">
        <f>IF(Input!E352="","",IF(ISNUMBER(_xlfn.NUMBERVALUE(Input!E352)),ROUND(Input!E352,0),Input!E352))</f>
        <v/>
      </c>
      <c r="G346" s="269" t="str">
        <f>IF(ISBLANK(Input!F352),"",(Input!F352))</f>
        <v/>
      </c>
      <c r="H346" t="str">
        <f>IF(Input!G352="","",Input!G352)</f>
        <v/>
      </c>
      <c r="I346" t="str">
        <f>IF(Input!H352="","",Input!H352)</f>
        <v/>
      </c>
      <c r="J346" t="str">
        <f>IFERROR(IF(Input!I352="","",IF(VLOOKUP(Input!D352,'Measure List'!$A$2:$D$5000,4,FALSE)="Residential","",Input!I352)),"")</f>
        <v/>
      </c>
      <c r="K346" t="str">
        <f>IF(Input!J352="","",Input!J352)</f>
        <v/>
      </c>
      <c r="L346" t="str">
        <f>IF(Input!K352="","",Input!K352)</f>
        <v/>
      </c>
      <c r="M346" t="str">
        <f>IF(Input!L352="","",Input!L352)</f>
        <v/>
      </c>
      <c r="N346" s="304" t="str">
        <f>IF(Input!M352="","",Input!M352)</f>
        <v/>
      </c>
      <c r="O346" t="str">
        <f>IF(Input!N352="","",IF(_xlfn.NUMBERVALUE(Input!N352)=0,"",_xlfn.NUMBERVALUE(Input!N352)))</f>
        <v/>
      </c>
      <c r="P346" t="str">
        <f>IF(Input!O352="","",_xlfn.NUMBERVALUE(Input!O352))</f>
        <v/>
      </c>
      <c r="Q346" t="str">
        <f>IF(Input!P352="","",Input!P352)</f>
        <v/>
      </c>
      <c r="R346" t="str">
        <f>IF(Input!Q352="","",Input!Q352)</f>
        <v/>
      </c>
      <c r="S346" t="str">
        <f>IF(Input!R352="","",_xlfn.NUMBERVALUE(Input!R352))</f>
        <v/>
      </c>
      <c r="T346" t="str">
        <f>IF(Input!S352="","",Input!S352)</f>
        <v/>
      </c>
      <c r="U346" t="str">
        <f>IF(Input!T352="","",_xlfn.NUMBERVALUE(Input!T352))</f>
        <v/>
      </c>
      <c r="V346" t="str">
        <f>IF(Input!U352="","",(Input!U352))</f>
        <v/>
      </c>
      <c r="W346" t="str">
        <f>IF(Input!V352="","",_xlfn.NUMBERVALUE(Input!V352))</f>
        <v/>
      </c>
      <c r="X346" t="str">
        <f>IF(Input!W352="","",_xlfn.NUMBERVALUE(Input!W352))</f>
        <v/>
      </c>
      <c r="Y346" t="str">
        <f>IF(Input!X352="","",_xlfn.NUMBERVALUE(Input!X352))</f>
        <v/>
      </c>
      <c r="Z346" t="str">
        <f>IF(Input!Y352="","",_xlfn.NUMBERVALUE(Input!Y352))</f>
        <v/>
      </c>
    </row>
    <row r="347" spans="1:26" x14ac:dyDescent="0.25">
      <c r="A347" s="257" t="str">
        <f>IF(ISERROR(Input!A353),"",Input!A353)</f>
        <v/>
      </c>
      <c r="B347" t="str">
        <f t="shared" si="5"/>
        <v/>
      </c>
      <c r="C347" t="str">
        <f>IF(ISERROR(Input!B353),"",IF(Input!B353="","",Input!B353))</f>
        <v/>
      </c>
      <c r="D347" t="str">
        <f>IF(ISERROR(IF(Input!C353="","",Input!C353*1)),"",IF(Input!C353="","",Input!C353*1))</f>
        <v/>
      </c>
      <c r="E347" t="str">
        <f>IF(ISERROR(IF(Input!D353="","",Input!D353)),"",IF(Input!D353="","",Input!D353))</f>
        <v/>
      </c>
      <c r="F347" t="str">
        <f>IF(Input!E353="","",IF(ISNUMBER(_xlfn.NUMBERVALUE(Input!E353)),ROUND(Input!E353,0),Input!E353))</f>
        <v/>
      </c>
      <c r="G347" s="269" t="str">
        <f>IF(ISBLANK(Input!F353),"",(Input!F353))</f>
        <v/>
      </c>
      <c r="H347" t="str">
        <f>IF(Input!G353="","",Input!G353)</f>
        <v/>
      </c>
      <c r="I347" t="str">
        <f>IF(Input!H353="","",Input!H353)</f>
        <v/>
      </c>
      <c r="J347" t="str">
        <f>IFERROR(IF(Input!I353="","",IF(VLOOKUP(Input!D353,'Measure List'!$A$2:$D$5000,4,FALSE)="Residential","",Input!I353)),"")</f>
        <v/>
      </c>
      <c r="K347" t="str">
        <f>IF(Input!J353="","",Input!J353)</f>
        <v/>
      </c>
      <c r="L347" t="str">
        <f>IF(Input!K353="","",Input!K353)</f>
        <v/>
      </c>
      <c r="M347" t="str">
        <f>IF(Input!L353="","",Input!L353)</f>
        <v/>
      </c>
      <c r="N347" s="304" t="str">
        <f>IF(Input!M353="","",Input!M353)</f>
        <v/>
      </c>
      <c r="O347" t="str">
        <f>IF(Input!N353="","",IF(_xlfn.NUMBERVALUE(Input!N353)=0,"",_xlfn.NUMBERVALUE(Input!N353)))</f>
        <v/>
      </c>
      <c r="P347" t="str">
        <f>IF(Input!O353="","",_xlfn.NUMBERVALUE(Input!O353))</f>
        <v/>
      </c>
      <c r="Q347" t="str">
        <f>IF(Input!P353="","",Input!P353)</f>
        <v/>
      </c>
      <c r="R347" t="str">
        <f>IF(Input!Q353="","",Input!Q353)</f>
        <v/>
      </c>
      <c r="S347" t="str">
        <f>IF(Input!R353="","",_xlfn.NUMBERVALUE(Input!R353))</f>
        <v/>
      </c>
      <c r="T347" t="str">
        <f>IF(Input!S353="","",Input!S353)</f>
        <v/>
      </c>
      <c r="U347" t="str">
        <f>IF(Input!T353="","",_xlfn.NUMBERVALUE(Input!T353))</f>
        <v/>
      </c>
      <c r="V347" t="str">
        <f>IF(Input!U353="","",(Input!U353))</f>
        <v/>
      </c>
      <c r="W347" t="str">
        <f>IF(Input!V353="","",_xlfn.NUMBERVALUE(Input!V353))</f>
        <v/>
      </c>
      <c r="X347" t="str">
        <f>IF(Input!W353="","",_xlfn.NUMBERVALUE(Input!W353))</f>
        <v/>
      </c>
      <c r="Y347" t="str">
        <f>IF(Input!X353="","",_xlfn.NUMBERVALUE(Input!X353))</f>
        <v/>
      </c>
      <c r="Z347" t="str">
        <f>IF(Input!Y353="","",_xlfn.NUMBERVALUE(Input!Y353))</f>
        <v/>
      </c>
    </row>
    <row r="348" spans="1:26" x14ac:dyDescent="0.25">
      <c r="A348" s="257" t="str">
        <f>IF(ISERROR(Input!A354),"",Input!A354)</f>
        <v/>
      </c>
      <c r="B348" t="str">
        <f t="shared" si="5"/>
        <v/>
      </c>
      <c r="C348" t="str">
        <f>IF(ISERROR(Input!B354),"",IF(Input!B354="","",Input!B354))</f>
        <v/>
      </c>
      <c r="D348" t="str">
        <f>IF(ISERROR(IF(Input!C354="","",Input!C354*1)),"",IF(Input!C354="","",Input!C354*1))</f>
        <v/>
      </c>
      <c r="E348" t="str">
        <f>IF(ISERROR(IF(Input!D354="","",Input!D354)),"",IF(Input!D354="","",Input!D354))</f>
        <v/>
      </c>
      <c r="F348" t="str">
        <f>IF(Input!E354="","",IF(ISNUMBER(_xlfn.NUMBERVALUE(Input!E354)),ROUND(Input!E354,0),Input!E354))</f>
        <v/>
      </c>
      <c r="G348" s="269" t="str">
        <f>IF(ISBLANK(Input!F354),"",(Input!F354))</f>
        <v/>
      </c>
      <c r="H348" t="str">
        <f>IF(Input!G354="","",Input!G354)</f>
        <v/>
      </c>
      <c r="I348" t="str">
        <f>IF(Input!H354="","",Input!H354)</f>
        <v/>
      </c>
      <c r="J348" t="str">
        <f>IFERROR(IF(Input!I354="","",IF(VLOOKUP(Input!D354,'Measure List'!$A$2:$D$5000,4,FALSE)="Residential","",Input!I354)),"")</f>
        <v/>
      </c>
      <c r="K348" t="str">
        <f>IF(Input!J354="","",Input!J354)</f>
        <v/>
      </c>
      <c r="L348" t="str">
        <f>IF(Input!K354="","",Input!K354)</f>
        <v/>
      </c>
      <c r="M348" t="str">
        <f>IF(Input!L354="","",Input!L354)</f>
        <v/>
      </c>
      <c r="N348" s="304" t="str">
        <f>IF(Input!M354="","",Input!M354)</f>
        <v/>
      </c>
      <c r="O348" t="str">
        <f>IF(Input!N354="","",IF(_xlfn.NUMBERVALUE(Input!N354)=0,"",_xlfn.NUMBERVALUE(Input!N354)))</f>
        <v/>
      </c>
      <c r="P348" t="str">
        <f>IF(Input!O354="","",_xlfn.NUMBERVALUE(Input!O354))</f>
        <v/>
      </c>
      <c r="Q348" t="str">
        <f>IF(Input!P354="","",Input!P354)</f>
        <v/>
      </c>
      <c r="R348" t="str">
        <f>IF(Input!Q354="","",Input!Q354)</f>
        <v/>
      </c>
      <c r="S348" t="str">
        <f>IF(Input!R354="","",_xlfn.NUMBERVALUE(Input!R354))</f>
        <v/>
      </c>
      <c r="T348" t="str">
        <f>IF(Input!S354="","",Input!S354)</f>
        <v/>
      </c>
      <c r="U348" t="str">
        <f>IF(Input!T354="","",_xlfn.NUMBERVALUE(Input!T354))</f>
        <v/>
      </c>
      <c r="V348" t="str">
        <f>IF(Input!U354="","",(Input!U354))</f>
        <v/>
      </c>
      <c r="W348" t="str">
        <f>IF(Input!V354="","",_xlfn.NUMBERVALUE(Input!V354))</f>
        <v/>
      </c>
      <c r="X348" t="str">
        <f>IF(Input!W354="","",_xlfn.NUMBERVALUE(Input!W354))</f>
        <v/>
      </c>
      <c r="Y348" t="str">
        <f>IF(Input!X354="","",_xlfn.NUMBERVALUE(Input!X354))</f>
        <v/>
      </c>
      <c r="Z348" t="str">
        <f>IF(Input!Y354="","",_xlfn.NUMBERVALUE(Input!Y354))</f>
        <v/>
      </c>
    </row>
    <row r="349" spans="1:26" x14ac:dyDescent="0.25">
      <c r="A349" s="257" t="str">
        <f>IF(ISERROR(Input!A355),"",Input!A355)</f>
        <v/>
      </c>
      <c r="B349" t="str">
        <f t="shared" si="5"/>
        <v/>
      </c>
      <c r="C349" t="str">
        <f>IF(ISERROR(Input!B355),"",IF(Input!B355="","",Input!B355))</f>
        <v/>
      </c>
      <c r="D349" t="str">
        <f>IF(ISERROR(IF(Input!C355="","",Input!C355*1)),"",IF(Input!C355="","",Input!C355*1))</f>
        <v/>
      </c>
      <c r="E349" t="str">
        <f>IF(ISERROR(IF(Input!D355="","",Input!D355)),"",IF(Input!D355="","",Input!D355))</f>
        <v/>
      </c>
      <c r="F349" t="str">
        <f>IF(Input!E355="","",IF(ISNUMBER(_xlfn.NUMBERVALUE(Input!E355)),ROUND(Input!E355,0),Input!E355))</f>
        <v/>
      </c>
      <c r="G349" s="269" t="str">
        <f>IF(ISBLANK(Input!F355),"",(Input!F355))</f>
        <v/>
      </c>
      <c r="H349" t="str">
        <f>IF(Input!G355="","",Input!G355)</f>
        <v/>
      </c>
      <c r="I349" t="str">
        <f>IF(Input!H355="","",Input!H355)</f>
        <v/>
      </c>
      <c r="J349" t="str">
        <f>IFERROR(IF(Input!I355="","",IF(VLOOKUP(Input!D355,'Measure List'!$A$2:$D$5000,4,FALSE)="Residential","",Input!I355)),"")</f>
        <v/>
      </c>
      <c r="K349" t="str">
        <f>IF(Input!J355="","",Input!J355)</f>
        <v/>
      </c>
      <c r="L349" t="str">
        <f>IF(Input!K355="","",Input!K355)</f>
        <v/>
      </c>
      <c r="M349" t="str">
        <f>IF(Input!L355="","",Input!L355)</f>
        <v/>
      </c>
      <c r="N349" s="304" t="str">
        <f>IF(Input!M355="","",Input!M355)</f>
        <v/>
      </c>
      <c r="O349" t="str">
        <f>IF(Input!N355="","",IF(_xlfn.NUMBERVALUE(Input!N355)=0,"",_xlfn.NUMBERVALUE(Input!N355)))</f>
        <v/>
      </c>
      <c r="P349" t="str">
        <f>IF(Input!O355="","",_xlfn.NUMBERVALUE(Input!O355))</f>
        <v/>
      </c>
      <c r="Q349" t="str">
        <f>IF(Input!P355="","",Input!P355)</f>
        <v/>
      </c>
      <c r="R349" t="str">
        <f>IF(Input!Q355="","",Input!Q355)</f>
        <v/>
      </c>
      <c r="S349" t="str">
        <f>IF(Input!R355="","",_xlfn.NUMBERVALUE(Input!R355))</f>
        <v/>
      </c>
      <c r="T349" t="str">
        <f>IF(Input!S355="","",Input!S355)</f>
        <v/>
      </c>
      <c r="U349" t="str">
        <f>IF(Input!T355="","",_xlfn.NUMBERVALUE(Input!T355))</f>
        <v/>
      </c>
      <c r="V349" t="str">
        <f>IF(Input!U355="","",(Input!U355))</f>
        <v/>
      </c>
      <c r="W349" t="str">
        <f>IF(Input!V355="","",_xlfn.NUMBERVALUE(Input!V355))</f>
        <v/>
      </c>
      <c r="X349" t="str">
        <f>IF(Input!W355="","",_xlfn.NUMBERVALUE(Input!W355))</f>
        <v/>
      </c>
      <c r="Y349" t="str">
        <f>IF(Input!X355="","",_xlfn.NUMBERVALUE(Input!X355))</f>
        <v/>
      </c>
      <c r="Z349" t="str">
        <f>IF(Input!Y355="","",_xlfn.NUMBERVALUE(Input!Y355))</f>
        <v/>
      </c>
    </row>
    <row r="350" spans="1:26" x14ac:dyDescent="0.25">
      <c r="A350" s="257" t="str">
        <f>IF(ISERROR(Input!A356),"",Input!A356)</f>
        <v/>
      </c>
      <c r="B350" t="str">
        <f t="shared" si="5"/>
        <v/>
      </c>
      <c r="C350" t="str">
        <f>IF(ISERROR(Input!B356),"",IF(Input!B356="","",Input!B356))</f>
        <v/>
      </c>
      <c r="D350" t="str">
        <f>IF(ISERROR(IF(Input!C356="","",Input!C356*1)),"",IF(Input!C356="","",Input!C356*1))</f>
        <v/>
      </c>
      <c r="E350" t="str">
        <f>IF(ISERROR(IF(Input!D356="","",Input!D356)),"",IF(Input!D356="","",Input!D356))</f>
        <v/>
      </c>
      <c r="F350" t="str">
        <f>IF(Input!E356="","",IF(ISNUMBER(_xlfn.NUMBERVALUE(Input!E356)),ROUND(Input!E356,0),Input!E356))</f>
        <v/>
      </c>
      <c r="G350" s="269" t="str">
        <f>IF(ISBLANK(Input!F356),"",(Input!F356))</f>
        <v/>
      </c>
      <c r="H350" t="str">
        <f>IF(Input!G356="","",Input!G356)</f>
        <v/>
      </c>
      <c r="I350" t="str">
        <f>IF(Input!H356="","",Input!H356)</f>
        <v/>
      </c>
      <c r="J350" t="str">
        <f>IFERROR(IF(Input!I356="","",IF(VLOOKUP(Input!D356,'Measure List'!$A$2:$D$5000,4,FALSE)="Residential","",Input!I356)),"")</f>
        <v/>
      </c>
      <c r="K350" t="str">
        <f>IF(Input!J356="","",Input!J356)</f>
        <v/>
      </c>
      <c r="L350" t="str">
        <f>IF(Input!K356="","",Input!K356)</f>
        <v/>
      </c>
      <c r="M350" t="str">
        <f>IF(Input!L356="","",Input!L356)</f>
        <v/>
      </c>
      <c r="N350" s="304" t="str">
        <f>IF(Input!M356="","",Input!M356)</f>
        <v/>
      </c>
      <c r="O350" t="str">
        <f>IF(Input!N356="","",IF(_xlfn.NUMBERVALUE(Input!N356)=0,"",_xlfn.NUMBERVALUE(Input!N356)))</f>
        <v/>
      </c>
      <c r="P350" t="str">
        <f>IF(Input!O356="","",_xlfn.NUMBERVALUE(Input!O356))</f>
        <v/>
      </c>
      <c r="Q350" t="str">
        <f>IF(Input!P356="","",Input!P356)</f>
        <v/>
      </c>
      <c r="R350" t="str">
        <f>IF(Input!Q356="","",Input!Q356)</f>
        <v/>
      </c>
      <c r="S350" t="str">
        <f>IF(Input!R356="","",_xlfn.NUMBERVALUE(Input!R356))</f>
        <v/>
      </c>
      <c r="T350" t="str">
        <f>IF(Input!S356="","",Input!S356)</f>
        <v/>
      </c>
      <c r="U350" t="str">
        <f>IF(Input!T356="","",_xlfn.NUMBERVALUE(Input!T356))</f>
        <v/>
      </c>
      <c r="V350" t="str">
        <f>IF(Input!U356="","",(Input!U356))</f>
        <v/>
      </c>
      <c r="W350" t="str">
        <f>IF(Input!V356="","",_xlfn.NUMBERVALUE(Input!V356))</f>
        <v/>
      </c>
      <c r="X350" t="str">
        <f>IF(Input!W356="","",_xlfn.NUMBERVALUE(Input!W356))</f>
        <v/>
      </c>
      <c r="Y350" t="str">
        <f>IF(Input!X356="","",_xlfn.NUMBERVALUE(Input!X356))</f>
        <v/>
      </c>
      <c r="Z350" t="str">
        <f>IF(Input!Y356="","",_xlfn.NUMBERVALUE(Input!Y356))</f>
        <v/>
      </c>
    </row>
    <row r="351" spans="1:26" x14ac:dyDescent="0.25">
      <c r="A351" s="257" t="str">
        <f>IF(ISERROR(Input!A357),"",Input!A357)</f>
        <v/>
      </c>
      <c r="B351" t="str">
        <f t="shared" si="5"/>
        <v/>
      </c>
      <c r="C351" t="str">
        <f>IF(ISERROR(Input!B357),"",IF(Input!B357="","",Input!B357))</f>
        <v/>
      </c>
      <c r="D351" t="str">
        <f>IF(ISERROR(IF(Input!C357="","",Input!C357*1)),"",IF(Input!C357="","",Input!C357*1))</f>
        <v/>
      </c>
      <c r="E351" t="str">
        <f>IF(ISERROR(IF(Input!D357="","",Input!D357)),"",IF(Input!D357="","",Input!D357))</f>
        <v/>
      </c>
      <c r="F351" t="str">
        <f>IF(Input!E357="","",IF(ISNUMBER(_xlfn.NUMBERVALUE(Input!E357)),ROUND(Input!E357,0),Input!E357))</f>
        <v/>
      </c>
      <c r="G351" s="269" t="str">
        <f>IF(ISBLANK(Input!F357),"",(Input!F357))</f>
        <v/>
      </c>
      <c r="H351" t="str">
        <f>IF(Input!G357="","",Input!G357)</f>
        <v/>
      </c>
      <c r="I351" t="str">
        <f>IF(Input!H357="","",Input!H357)</f>
        <v/>
      </c>
      <c r="J351" t="str">
        <f>IFERROR(IF(Input!I357="","",IF(VLOOKUP(Input!D357,'Measure List'!$A$2:$D$5000,4,FALSE)="Residential","",Input!I357)),"")</f>
        <v/>
      </c>
      <c r="K351" t="str">
        <f>IF(Input!J357="","",Input!J357)</f>
        <v/>
      </c>
      <c r="L351" t="str">
        <f>IF(Input!K357="","",Input!K357)</f>
        <v/>
      </c>
      <c r="M351" t="str">
        <f>IF(Input!L357="","",Input!L357)</f>
        <v/>
      </c>
      <c r="N351" s="304" t="str">
        <f>IF(Input!M357="","",Input!M357)</f>
        <v/>
      </c>
      <c r="O351" t="str">
        <f>IF(Input!N357="","",IF(_xlfn.NUMBERVALUE(Input!N357)=0,"",_xlfn.NUMBERVALUE(Input!N357)))</f>
        <v/>
      </c>
      <c r="P351" t="str">
        <f>IF(Input!O357="","",_xlfn.NUMBERVALUE(Input!O357))</f>
        <v/>
      </c>
      <c r="Q351" t="str">
        <f>IF(Input!P357="","",Input!P357)</f>
        <v/>
      </c>
      <c r="R351" t="str">
        <f>IF(Input!Q357="","",Input!Q357)</f>
        <v/>
      </c>
      <c r="S351" t="str">
        <f>IF(Input!R357="","",_xlfn.NUMBERVALUE(Input!R357))</f>
        <v/>
      </c>
      <c r="T351" t="str">
        <f>IF(Input!S357="","",Input!S357)</f>
        <v/>
      </c>
      <c r="U351" t="str">
        <f>IF(Input!T357="","",_xlfn.NUMBERVALUE(Input!T357))</f>
        <v/>
      </c>
      <c r="V351" t="str">
        <f>IF(Input!U357="","",(Input!U357))</f>
        <v/>
      </c>
      <c r="W351" t="str">
        <f>IF(Input!V357="","",_xlfn.NUMBERVALUE(Input!V357))</f>
        <v/>
      </c>
      <c r="X351" t="str">
        <f>IF(Input!W357="","",_xlfn.NUMBERVALUE(Input!W357))</f>
        <v/>
      </c>
      <c r="Y351" t="str">
        <f>IF(Input!X357="","",_xlfn.NUMBERVALUE(Input!X357))</f>
        <v/>
      </c>
      <c r="Z351" t="str">
        <f>IF(Input!Y357="","",_xlfn.NUMBERVALUE(Input!Y357))</f>
        <v/>
      </c>
    </row>
    <row r="352" spans="1:26" x14ac:dyDescent="0.25">
      <c r="A352" s="257" t="str">
        <f>IF(ISERROR(Input!A358),"",Input!A358)</f>
        <v/>
      </c>
      <c r="B352" t="str">
        <f t="shared" si="5"/>
        <v/>
      </c>
      <c r="C352" t="str">
        <f>IF(ISERROR(Input!B358),"",IF(Input!B358="","",Input!B358))</f>
        <v/>
      </c>
      <c r="D352" t="str">
        <f>IF(ISERROR(IF(Input!C358="","",Input!C358*1)),"",IF(Input!C358="","",Input!C358*1))</f>
        <v/>
      </c>
      <c r="E352" t="str">
        <f>IF(ISERROR(IF(Input!D358="","",Input!D358)),"",IF(Input!D358="","",Input!D358))</f>
        <v/>
      </c>
      <c r="F352" t="str">
        <f>IF(Input!E358="","",IF(ISNUMBER(_xlfn.NUMBERVALUE(Input!E358)),ROUND(Input!E358,0),Input!E358))</f>
        <v/>
      </c>
      <c r="G352" s="269" t="str">
        <f>IF(ISBLANK(Input!F358),"",(Input!F358))</f>
        <v/>
      </c>
      <c r="H352" t="str">
        <f>IF(Input!G358="","",Input!G358)</f>
        <v/>
      </c>
      <c r="I352" t="str">
        <f>IF(Input!H358="","",Input!H358)</f>
        <v/>
      </c>
      <c r="J352" t="str">
        <f>IFERROR(IF(Input!I358="","",IF(VLOOKUP(Input!D358,'Measure List'!$A$2:$D$5000,4,FALSE)="Residential","",Input!I358)),"")</f>
        <v/>
      </c>
      <c r="K352" t="str">
        <f>IF(Input!J358="","",Input!J358)</f>
        <v/>
      </c>
      <c r="L352" t="str">
        <f>IF(Input!K358="","",Input!K358)</f>
        <v/>
      </c>
      <c r="M352" t="str">
        <f>IF(Input!L358="","",Input!L358)</f>
        <v/>
      </c>
      <c r="N352" s="304" t="str">
        <f>IF(Input!M358="","",Input!M358)</f>
        <v/>
      </c>
      <c r="O352" t="str">
        <f>IF(Input!N358="","",IF(_xlfn.NUMBERVALUE(Input!N358)=0,"",_xlfn.NUMBERVALUE(Input!N358)))</f>
        <v/>
      </c>
      <c r="P352" t="str">
        <f>IF(Input!O358="","",_xlfn.NUMBERVALUE(Input!O358))</f>
        <v/>
      </c>
      <c r="Q352" t="str">
        <f>IF(Input!P358="","",Input!P358)</f>
        <v/>
      </c>
      <c r="R352" t="str">
        <f>IF(Input!Q358="","",Input!Q358)</f>
        <v/>
      </c>
      <c r="S352" t="str">
        <f>IF(Input!R358="","",_xlfn.NUMBERVALUE(Input!R358))</f>
        <v/>
      </c>
      <c r="T352" t="str">
        <f>IF(Input!S358="","",Input!S358)</f>
        <v/>
      </c>
      <c r="U352" t="str">
        <f>IF(Input!T358="","",_xlfn.NUMBERVALUE(Input!T358))</f>
        <v/>
      </c>
      <c r="V352" t="str">
        <f>IF(Input!U358="","",(Input!U358))</f>
        <v/>
      </c>
      <c r="W352" t="str">
        <f>IF(Input!V358="","",_xlfn.NUMBERVALUE(Input!V358))</f>
        <v/>
      </c>
      <c r="X352" t="str">
        <f>IF(Input!W358="","",_xlfn.NUMBERVALUE(Input!W358))</f>
        <v/>
      </c>
      <c r="Y352" t="str">
        <f>IF(Input!X358="","",_xlfn.NUMBERVALUE(Input!X358))</f>
        <v/>
      </c>
      <c r="Z352" t="str">
        <f>IF(Input!Y358="","",_xlfn.NUMBERVALUE(Input!Y358))</f>
        <v/>
      </c>
    </row>
    <row r="353" spans="1:26" x14ac:dyDescent="0.25">
      <c r="A353" s="257" t="str">
        <f>IF(ISERROR(Input!A359),"",Input!A359)</f>
        <v/>
      </c>
      <c r="B353" t="str">
        <f t="shared" si="5"/>
        <v/>
      </c>
      <c r="C353" t="str">
        <f>IF(ISERROR(Input!B359),"",IF(Input!B359="","",Input!B359))</f>
        <v/>
      </c>
      <c r="D353" t="str">
        <f>IF(ISERROR(IF(Input!C359="","",Input!C359*1)),"",IF(Input!C359="","",Input!C359*1))</f>
        <v/>
      </c>
      <c r="E353" t="str">
        <f>IF(ISERROR(IF(Input!D359="","",Input!D359)),"",IF(Input!D359="","",Input!D359))</f>
        <v/>
      </c>
      <c r="F353" t="str">
        <f>IF(Input!E359="","",IF(ISNUMBER(_xlfn.NUMBERVALUE(Input!E359)),ROUND(Input!E359,0),Input!E359))</f>
        <v/>
      </c>
      <c r="G353" s="269" t="str">
        <f>IF(ISBLANK(Input!F359),"",(Input!F359))</f>
        <v/>
      </c>
      <c r="H353" t="str">
        <f>IF(Input!G359="","",Input!G359)</f>
        <v/>
      </c>
      <c r="I353" t="str">
        <f>IF(Input!H359="","",Input!H359)</f>
        <v/>
      </c>
      <c r="J353" t="str">
        <f>IFERROR(IF(Input!I359="","",IF(VLOOKUP(Input!D359,'Measure List'!$A$2:$D$5000,4,FALSE)="Residential","",Input!I359)),"")</f>
        <v/>
      </c>
      <c r="K353" t="str">
        <f>IF(Input!J359="","",Input!J359)</f>
        <v/>
      </c>
      <c r="L353" t="str">
        <f>IF(Input!K359="","",Input!K359)</f>
        <v/>
      </c>
      <c r="M353" t="str">
        <f>IF(Input!L359="","",Input!L359)</f>
        <v/>
      </c>
      <c r="N353" s="304" t="str">
        <f>IF(Input!M359="","",Input!M359)</f>
        <v/>
      </c>
      <c r="O353" t="str">
        <f>IF(Input!N359="","",IF(_xlfn.NUMBERVALUE(Input!N359)=0,"",_xlfn.NUMBERVALUE(Input!N359)))</f>
        <v/>
      </c>
      <c r="P353" t="str">
        <f>IF(Input!O359="","",_xlfn.NUMBERVALUE(Input!O359))</f>
        <v/>
      </c>
      <c r="Q353" t="str">
        <f>IF(Input!P359="","",Input!P359)</f>
        <v/>
      </c>
      <c r="R353" t="str">
        <f>IF(Input!Q359="","",Input!Q359)</f>
        <v/>
      </c>
      <c r="S353" t="str">
        <f>IF(Input!R359="","",_xlfn.NUMBERVALUE(Input!R359))</f>
        <v/>
      </c>
      <c r="T353" t="str">
        <f>IF(Input!S359="","",Input!S359)</f>
        <v/>
      </c>
      <c r="U353" t="str">
        <f>IF(Input!T359="","",_xlfn.NUMBERVALUE(Input!T359))</f>
        <v/>
      </c>
      <c r="V353" t="str">
        <f>IF(Input!U359="","",(Input!U359))</f>
        <v/>
      </c>
      <c r="W353" t="str">
        <f>IF(Input!V359="","",_xlfn.NUMBERVALUE(Input!V359))</f>
        <v/>
      </c>
      <c r="X353" t="str">
        <f>IF(Input!W359="","",_xlfn.NUMBERVALUE(Input!W359))</f>
        <v/>
      </c>
      <c r="Y353" t="str">
        <f>IF(Input!X359="","",_xlfn.NUMBERVALUE(Input!X359))</f>
        <v/>
      </c>
      <c r="Z353" t="str">
        <f>IF(Input!Y359="","",_xlfn.NUMBERVALUE(Input!Y359))</f>
        <v/>
      </c>
    </row>
    <row r="354" spans="1:26" x14ac:dyDescent="0.25">
      <c r="A354" s="257" t="str">
        <f>IF(ISERROR(Input!A360),"",Input!A360)</f>
        <v/>
      </c>
      <c r="B354" t="str">
        <f t="shared" si="5"/>
        <v/>
      </c>
      <c r="C354" t="str">
        <f>IF(ISERROR(Input!B360),"",IF(Input!B360="","",Input!B360))</f>
        <v/>
      </c>
      <c r="D354" t="str">
        <f>IF(ISERROR(IF(Input!C360="","",Input!C360*1)),"",IF(Input!C360="","",Input!C360*1))</f>
        <v/>
      </c>
      <c r="E354" t="str">
        <f>IF(ISERROR(IF(Input!D360="","",Input!D360)),"",IF(Input!D360="","",Input!D360))</f>
        <v/>
      </c>
      <c r="F354" t="str">
        <f>IF(Input!E360="","",IF(ISNUMBER(_xlfn.NUMBERVALUE(Input!E360)),ROUND(Input!E360,0),Input!E360))</f>
        <v/>
      </c>
      <c r="G354" s="269" t="str">
        <f>IF(ISBLANK(Input!F360),"",(Input!F360))</f>
        <v/>
      </c>
      <c r="H354" t="str">
        <f>IF(Input!G360="","",Input!G360)</f>
        <v/>
      </c>
      <c r="I354" t="str">
        <f>IF(Input!H360="","",Input!H360)</f>
        <v/>
      </c>
      <c r="J354" t="str">
        <f>IFERROR(IF(Input!I360="","",IF(VLOOKUP(Input!D360,'Measure List'!$A$2:$D$5000,4,FALSE)="Residential","",Input!I360)),"")</f>
        <v/>
      </c>
      <c r="K354" t="str">
        <f>IF(Input!J360="","",Input!J360)</f>
        <v/>
      </c>
      <c r="L354" t="str">
        <f>IF(Input!K360="","",Input!K360)</f>
        <v/>
      </c>
      <c r="M354" t="str">
        <f>IF(Input!L360="","",Input!L360)</f>
        <v/>
      </c>
      <c r="N354" s="304" t="str">
        <f>IF(Input!M360="","",Input!M360)</f>
        <v/>
      </c>
      <c r="O354" t="str">
        <f>IF(Input!N360="","",IF(_xlfn.NUMBERVALUE(Input!N360)=0,"",_xlfn.NUMBERVALUE(Input!N360)))</f>
        <v/>
      </c>
      <c r="P354" t="str">
        <f>IF(Input!O360="","",_xlfn.NUMBERVALUE(Input!O360))</f>
        <v/>
      </c>
      <c r="Q354" t="str">
        <f>IF(Input!P360="","",Input!P360)</f>
        <v/>
      </c>
      <c r="R354" t="str">
        <f>IF(Input!Q360="","",Input!Q360)</f>
        <v/>
      </c>
      <c r="S354" t="str">
        <f>IF(Input!R360="","",_xlfn.NUMBERVALUE(Input!R360))</f>
        <v/>
      </c>
      <c r="T354" t="str">
        <f>IF(Input!S360="","",Input!S360)</f>
        <v/>
      </c>
      <c r="U354" t="str">
        <f>IF(Input!T360="","",_xlfn.NUMBERVALUE(Input!T360))</f>
        <v/>
      </c>
      <c r="V354" t="str">
        <f>IF(Input!U360="","",(Input!U360))</f>
        <v/>
      </c>
      <c r="W354" t="str">
        <f>IF(Input!V360="","",_xlfn.NUMBERVALUE(Input!V360))</f>
        <v/>
      </c>
      <c r="X354" t="str">
        <f>IF(Input!W360="","",_xlfn.NUMBERVALUE(Input!W360))</f>
        <v/>
      </c>
      <c r="Y354" t="str">
        <f>IF(Input!X360="","",_xlfn.NUMBERVALUE(Input!X360))</f>
        <v/>
      </c>
      <c r="Z354" t="str">
        <f>IF(Input!Y360="","",_xlfn.NUMBERVALUE(Input!Y360))</f>
        <v/>
      </c>
    </row>
    <row r="355" spans="1:26" x14ac:dyDescent="0.25">
      <c r="A355" s="257" t="str">
        <f>IF(ISERROR(Input!A361),"",Input!A361)</f>
        <v/>
      </c>
      <c r="B355" t="str">
        <f t="shared" si="5"/>
        <v/>
      </c>
      <c r="C355" t="str">
        <f>IF(ISERROR(Input!B361),"",IF(Input!B361="","",Input!B361))</f>
        <v/>
      </c>
      <c r="D355" t="str">
        <f>IF(ISERROR(IF(Input!C361="","",Input!C361*1)),"",IF(Input!C361="","",Input!C361*1))</f>
        <v/>
      </c>
      <c r="E355" t="str">
        <f>IF(ISERROR(IF(Input!D361="","",Input!D361)),"",IF(Input!D361="","",Input!D361))</f>
        <v/>
      </c>
      <c r="F355" t="str">
        <f>IF(Input!E361="","",IF(ISNUMBER(_xlfn.NUMBERVALUE(Input!E361)),ROUND(Input!E361,0),Input!E361))</f>
        <v/>
      </c>
      <c r="G355" s="269" t="str">
        <f>IF(ISBLANK(Input!F361),"",(Input!F361))</f>
        <v/>
      </c>
      <c r="H355" t="str">
        <f>IF(Input!G361="","",Input!G361)</f>
        <v/>
      </c>
      <c r="I355" t="str">
        <f>IF(Input!H361="","",Input!H361)</f>
        <v/>
      </c>
      <c r="J355" t="str">
        <f>IFERROR(IF(Input!I361="","",IF(VLOOKUP(Input!D361,'Measure List'!$A$2:$D$5000,4,FALSE)="Residential","",Input!I361)),"")</f>
        <v/>
      </c>
      <c r="K355" t="str">
        <f>IF(Input!J361="","",Input!J361)</f>
        <v/>
      </c>
      <c r="L355" t="str">
        <f>IF(Input!K361="","",Input!K361)</f>
        <v/>
      </c>
      <c r="M355" t="str">
        <f>IF(Input!L361="","",Input!L361)</f>
        <v/>
      </c>
      <c r="N355" s="304" t="str">
        <f>IF(Input!M361="","",Input!M361)</f>
        <v/>
      </c>
      <c r="O355" t="str">
        <f>IF(Input!N361="","",IF(_xlfn.NUMBERVALUE(Input!N361)=0,"",_xlfn.NUMBERVALUE(Input!N361)))</f>
        <v/>
      </c>
      <c r="P355" t="str">
        <f>IF(Input!O361="","",_xlfn.NUMBERVALUE(Input!O361))</f>
        <v/>
      </c>
      <c r="Q355" t="str">
        <f>IF(Input!P361="","",Input!P361)</f>
        <v/>
      </c>
      <c r="R355" t="str">
        <f>IF(Input!Q361="","",Input!Q361)</f>
        <v/>
      </c>
      <c r="S355" t="str">
        <f>IF(Input!R361="","",_xlfn.NUMBERVALUE(Input!R361))</f>
        <v/>
      </c>
      <c r="T355" t="str">
        <f>IF(Input!S361="","",Input!S361)</f>
        <v/>
      </c>
      <c r="U355" t="str">
        <f>IF(Input!T361="","",_xlfn.NUMBERVALUE(Input!T361))</f>
        <v/>
      </c>
      <c r="V355" t="str">
        <f>IF(Input!U361="","",(Input!U361))</f>
        <v/>
      </c>
      <c r="W355" t="str">
        <f>IF(Input!V361="","",_xlfn.NUMBERVALUE(Input!V361))</f>
        <v/>
      </c>
      <c r="X355" t="str">
        <f>IF(Input!W361="","",_xlfn.NUMBERVALUE(Input!W361))</f>
        <v/>
      </c>
      <c r="Y355" t="str">
        <f>IF(Input!X361="","",_xlfn.NUMBERVALUE(Input!X361))</f>
        <v/>
      </c>
      <c r="Z355" t="str">
        <f>IF(Input!Y361="","",_xlfn.NUMBERVALUE(Input!Y361))</f>
        <v/>
      </c>
    </row>
    <row r="356" spans="1:26" x14ac:dyDescent="0.25">
      <c r="A356" s="257" t="str">
        <f>IF(ISERROR(Input!A362),"",Input!A362)</f>
        <v/>
      </c>
      <c r="B356" t="str">
        <f t="shared" si="5"/>
        <v/>
      </c>
      <c r="C356" t="str">
        <f>IF(ISERROR(Input!B362),"",IF(Input!B362="","",Input!B362))</f>
        <v/>
      </c>
      <c r="D356" t="str">
        <f>IF(ISERROR(IF(Input!C362="","",Input!C362*1)),"",IF(Input!C362="","",Input!C362*1))</f>
        <v/>
      </c>
      <c r="E356" t="str">
        <f>IF(ISERROR(IF(Input!D362="","",Input!D362)),"",IF(Input!D362="","",Input!D362))</f>
        <v/>
      </c>
      <c r="F356" t="str">
        <f>IF(Input!E362="","",IF(ISNUMBER(_xlfn.NUMBERVALUE(Input!E362)),ROUND(Input!E362,0),Input!E362))</f>
        <v/>
      </c>
      <c r="G356" s="269" t="str">
        <f>IF(ISBLANK(Input!F362),"",(Input!F362))</f>
        <v/>
      </c>
      <c r="H356" t="str">
        <f>IF(Input!G362="","",Input!G362)</f>
        <v/>
      </c>
      <c r="I356" t="str">
        <f>IF(Input!H362="","",Input!H362)</f>
        <v/>
      </c>
      <c r="J356" t="str">
        <f>IFERROR(IF(Input!I362="","",IF(VLOOKUP(Input!D362,'Measure List'!$A$2:$D$5000,4,FALSE)="Residential","",Input!I362)),"")</f>
        <v/>
      </c>
      <c r="K356" t="str">
        <f>IF(Input!J362="","",Input!J362)</f>
        <v/>
      </c>
      <c r="L356" t="str">
        <f>IF(Input!K362="","",Input!K362)</f>
        <v/>
      </c>
      <c r="M356" t="str">
        <f>IF(Input!L362="","",Input!L362)</f>
        <v/>
      </c>
      <c r="N356" s="304" t="str">
        <f>IF(Input!M362="","",Input!M362)</f>
        <v/>
      </c>
      <c r="O356" t="str">
        <f>IF(Input!N362="","",IF(_xlfn.NUMBERVALUE(Input!N362)=0,"",_xlfn.NUMBERVALUE(Input!N362)))</f>
        <v/>
      </c>
      <c r="P356" t="str">
        <f>IF(Input!O362="","",_xlfn.NUMBERVALUE(Input!O362))</f>
        <v/>
      </c>
      <c r="Q356" t="str">
        <f>IF(Input!P362="","",Input!P362)</f>
        <v/>
      </c>
      <c r="R356" t="str">
        <f>IF(Input!Q362="","",Input!Q362)</f>
        <v/>
      </c>
      <c r="S356" t="str">
        <f>IF(Input!R362="","",_xlfn.NUMBERVALUE(Input!R362))</f>
        <v/>
      </c>
      <c r="T356" t="str">
        <f>IF(Input!S362="","",Input!S362)</f>
        <v/>
      </c>
      <c r="U356" t="str">
        <f>IF(Input!T362="","",_xlfn.NUMBERVALUE(Input!T362))</f>
        <v/>
      </c>
      <c r="V356" t="str">
        <f>IF(Input!U362="","",(Input!U362))</f>
        <v/>
      </c>
      <c r="W356" t="str">
        <f>IF(Input!V362="","",_xlfn.NUMBERVALUE(Input!V362))</f>
        <v/>
      </c>
      <c r="X356" t="str">
        <f>IF(Input!W362="","",_xlfn.NUMBERVALUE(Input!W362))</f>
        <v/>
      </c>
      <c r="Y356" t="str">
        <f>IF(Input!X362="","",_xlfn.NUMBERVALUE(Input!X362))</f>
        <v/>
      </c>
      <c r="Z356" t="str">
        <f>IF(Input!Y362="","",_xlfn.NUMBERVALUE(Input!Y362))</f>
        <v/>
      </c>
    </row>
    <row r="357" spans="1:26" x14ac:dyDescent="0.25">
      <c r="A357" s="257" t="str">
        <f>IF(ISERROR(Input!A363),"",Input!A363)</f>
        <v/>
      </c>
      <c r="B357" t="str">
        <f t="shared" si="5"/>
        <v/>
      </c>
      <c r="C357" t="str">
        <f>IF(ISERROR(Input!B363),"",IF(Input!B363="","",Input!B363))</f>
        <v/>
      </c>
      <c r="D357" t="str">
        <f>IF(ISERROR(IF(Input!C363="","",Input!C363*1)),"",IF(Input!C363="","",Input!C363*1))</f>
        <v/>
      </c>
      <c r="E357" t="str">
        <f>IF(ISERROR(IF(Input!D363="","",Input!D363)),"",IF(Input!D363="","",Input!D363))</f>
        <v/>
      </c>
      <c r="F357" t="str">
        <f>IF(Input!E363="","",IF(ISNUMBER(_xlfn.NUMBERVALUE(Input!E363)),ROUND(Input!E363,0),Input!E363))</f>
        <v/>
      </c>
      <c r="G357" s="269" t="str">
        <f>IF(ISBLANK(Input!F363),"",(Input!F363))</f>
        <v/>
      </c>
      <c r="H357" t="str">
        <f>IF(Input!G363="","",Input!G363)</f>
        <v/>
      </c>
      <c r="I357" t="str">
        <f>IF(Input!H363="","",Input!H363)</f>
        <v/>
      </c>
      <c r="J357" t="str">
        <f>IFERROR(IF(Input!I363="","",IF(VLOOKUP(Input!D363,'Measure List'!$A$2:$D$5000,4,FALSE)="Residential","",Input!I363)),"")</f>
        <v/>
      </c>
      <c r="K357" t="str">
        <f>IF(Input!J363="","",Input!J363)</f>
        <v/>
      </c>
      <c r="L357" t="str">
        <f>IF(Input!K363="","",Input!K363)</f>
        <v/>
      </c>
      <c r="M357" t="str">
        <f>IF(Input!L363="","",Input!L363)</f>
        <v/>
      </c>
      <c r="N357" s="304" t="str">
        <f>IF(Input!M363="","",Input!M363)</f>
        <v/>
      </c>
      <c r="O357" t="str">
        <f>IF(Input!N363="","",IF(_xlfn.NUMBERVALUE(Input!N363)=0,"",_xlfn.NUMBERVALUE(Input!N363)))</f>
        <v/>
      </c>
      <c r="P357" t="str">
        <f>IF(Input!O363="","",_xlfn.NUMBERVALUE(Input!O363))</f>
        <v/>
      </c>
      <c r="Q357" t="str">
        <f>IF(Input!P363="","",Input!P363)</f>
        <v/>
      </c>
      <c r="R357" t="str">
        <f>IF(Input!Q363="","",Input!Q363)</f>
        <v/>
      </c>
      <c r="S357" t="str">
        <f>IF(Input!R363="","",_xlfn.NUMBERVALUE(Input!R363))</f>
        <v/>
      </c>
      <c r="T357" t="str">
        <f>IF(Input!S363="","",Input!S363)</f>
        <v/>
      </c>
      <c r="U357" t="str">
        <f>IF(Input!T363="","",_xlfn.NUMBERVALUE(Input!T363))</f>
        <v/>
      </c>
      <c r="V357" t="str">
        <f>IF(Input!U363="","",(Input!U363))</f>
        <v/>
      </c>
      <c r="W357" t="str">
        <f>IF(Input!V363="","",_xlfn.NUMBERVALUE(Input!V363))</f>
        <v/>
      </c>
      <c r="X357" t="str">
        <f>IF(Input!W363="","",_xlfn.NUMBERVALUE(Input!W363))</f>
        <v/>
      </c>
      <c r="Y357" t="str">
        <f>IF(Input!X363="","",_xlfn.NUMBERVALUE(Input!X363))</f>
        <v/>
      </c>
      <c r="Z357" t="str">
        <f>IF(Input!Y363="","",_xlfn.NUMBERVALUE(Input!Y363))</f>
        <v/>
      </c>
    </row>
    <row r="358" spans="1:26" x14ac:dyDescent="0.25">
      <c r="A358" s="257" t="str">
        <f>IF(ISERROR(Input!A364),"",Input!A364)</f>
        <v/>
      </c>
      <c r="B358" t="str">
        <f t="shared" si="5"/>
        <v/>
      </c>
      <c r="C358" t="str">
        <f>IF(ISERROR(Input!B364),"",IF(Input!B364="","",Input!B364))</f>
        <v/>
      </c>
      <c r="D358" t="str">
        <f>IF(ISERROR(IF(Input!C364="","",Input!C364*1)),"",IF(Input!C364="","",Input!C364*1))</f>
        <v/>
      </c>
      <c r="E358" t="str">
        <f>IF(ISERROR(IF(Input!D364="","",Input!D364)),"",IF(Input!D364="","",Input!D364))</f>
        <v/>
      </c>
      <c r="F358" t="str">
        <f>IF(Input!E364="","",IF(ISNUMBER(_xlfn.NUMBERVALUE(Input!E364)),ROUND(Input!E364,0),Input!E364))</f>
        <v/>
      </c>
      <c r="G358" s="269" t="str">
        <f>IF(ISBLANK(Input!F364),"",(Input!F364))</f>
        <v/>
      </c>
      <c r="H358" t="str">
        <f>IF(Input!G364="","",Input!G364)</f>
        <v/>
      </c>
      <c r="I358" t="str">
        <f>IF(Input!H364="","",Input!H364)</f>
        <v/>
      </c>
      <c r="J358" t="str">
        <f>IFERROR(IF(Input!I364="","",IF(VLOOKUP(Input!D364,'Measure List'!$A$2:$D$5000,4,FALSE)="Residential","",Input!I364)),"")</f>
        <v/>
      </c>
      <c r="K358" t="str">
        <f>IF(Input!J364="","",Input!J364)</f>
        <v/>
      </c>
      <c r="L358" t="str">
        <f>IF(Input!K364="","",Input!K364)</f>
        <v/>
      </c>
      <c r="M358" t="str">
        <f>IF(Input!L364="","",Input!L364)</f>
        <v/>
      </c>
      <c r="N358" s="304" t="str">
        <f>IF(Input!M364="","",Input!M364)</f>
        <v/>
      </c>
      <c r="O358" t="str">
        <f>IF(Input!N364="","",IF(_xlfn.NUMBERVALUE(Input!N364)=0,"",_xlfn.NUMBERVALUE(Input!N364)))</f>
        <v/>
      </c>
      <c r="P358" t="str">
        <f>IF(Input!O364="","",_xlfn.NUMBERVALUE(Input!O364))</f>
        <v/>
      </c>
      <c r="Q358" t="str">
        <f>IF(Input!P364="","",Input!P364)</f>
        <v/>
      </c>
      <c r="R358" t="str">
        <f>IF(Input!Q364="","",Input!Q364)</f>
        <v/>
      </c>
      <c r="S358" t="str">
        <f>IF(Input!R364="","",_xlfn.NUMBERVALUE(Input!R364))</f>
        <v/>
      </c>
      <c r="T358" t="str">
        <f>IF(Input!S364="","",Input!S364)</f>
        <v/>
      </c>
      <c r="U358" t="str">
        <f>IF(Input!T364="","",_xlfn.NUMBERVALUE(Input!T364))</f>
        <v/>
      </c>
      <c r="V358" t="str">
        <f>IF(Input!U364="","",(Input!U364))</f>
        <v/>
      </c>
      <c r="W358" t="str">
        <f>IF(Input!V364="","",_xlfn.NUMBERVALUE(Input!V364))</f>
        <v/>
      </c>
      <c r="X358" t="str">
        <f>IF(Input!W364="","",_xlfn.NUMBERVALUE(Input!W364))</f>
        <v/>
      </c>
      <c r="Y358" t="str">
        <f>IF(Input!X364="","",_xlfn.NUMBERVALUE(Input!X364))</f>
        <v/>
      </c>
      <c r="Z358" t="str">
        <f>IF(Input!Y364="","",_xlfn.NUMBERVALUE(Input!Y364))</f>
        <v/>
      </c>
    </row>
    <row r="359" spans="1:26" x14ac:dyDescent="0.25">
      <c r="A359" s="257" t="str">
        <f>IF(ISERROR(Input!A365),"",Input!A365)</f>
        <v/>
      </c>
      <c r="B359" t="str">
        <f t="shared" si="5"/>
        <v/>
      </c>
      <c r="C359" t="str">
        <f>IF(ISERROR(Input!B365),"",IF(Input!B365="","",Input!B365))</f>
        <v/>
      </c>
      <c r="D359" t="str">
        <f>IF(ISERROR(IF(Input!C365="","",Input!C365*1)),"",IF(Input!C365="","",Input!C365*1))</f>
        <v/>
      </c>
      <c r="E359" t="str">
        <f>IF(ISERROR(IF(Input!D365="","",Input!D365)),"",IF(Input!D365="","",Input!D365))</f>
        <v/>
      </c>
      <c r="F359" t="str">
        <f>IF(Input!E365="","",IF(ISNUMBER(_xlfn.NUMBERVALUE(Input!E365)),ROUND(Input!E365,0),Input!E365))</f>
        <v/>
      </c>
      <c r="G359" s="269" t="str">
        <f>IF(ISBLANK(Input!F365),"",(Input!F365))</f>
        <v/>
      </c>
      <c r="H359" t="str">
        <f>IF(Input!G365="","",Input!G365)</f>
        <v/>
      </c>
      <c r="I359" t="str">
        <f>IF(Input!H365="","",Input!H365)</f>
        <v/>
      </c>
      <c r="J359" t="str">
        <f>IFERROR(IF(Input!I365="","",IF(VLOOKUP(Input!D365,'Measure List'!$A$2:$D$5000,4,FALSE)="Residential","",Input!I365)),"")</f>
        <v/>
      </c>
      <c r="K359" t="str">
        <f>IF(Input!J365="","",Input!J365)</f>
        <v/>
      </c>
      <c r="L359" t="str">
        <f>IF(Input!K365="","",Input!K365)</f>
        <v/>
      </c>
      <c r="M359" t="str">
        <f>IF(Input!L365="","",Input!L365)</f>
        <v/>
      </c>
      <c r="N359" s="304" t="str">
        <f>IF(Input!M365="","",Input!M365)</f>
        <v/>
      </c>
      <c r="O359" t="str">
        <f>IF(Input!N365="","",IF(_xlfn.NUMBERVALUE(Input!N365)=0,"",_xlfn.NUMBERVALUE(Input!N365)))</f>
        <v/>
      </c>
      <c r="P359" t="str">
        <f>IF(Input!O365="","",_xlfn.NUMBERVALUE(Input!O365))</f>
        <v/>
      </c>
      <c r="Q359" t="str">
        <f>IF(Input!P365="","",Input!P365)</f>
        <v/>
      </c>
      <c r="R359" t="str">
        <f>IF(Input!Q365="","",Input!Q365)</f>
        <v/>
      </c>
      <c r="S359" t="str">
        <f>IF(Input!R365="","",_xlfn.NUMBERVALUE(Input!R365))</f>
        <v/>
      </c>
      <c r="T359" t="str">
        <f>IF(Input!S365="","",Input!S365)</f>
        <v/>
      </c>
      <c r="U359" t="str">
        <f>IF(Input!T365="","",_xlfn.NUMBERVALUE(Input!T365))</f>
        <v/>
      </c>
      <c r="V359" t="str">
        <f>IF(Input!U365="","",(Input!U365))</f>
        <v/>
      </c>
      <c r="W359" t="str">
        <f>IF(Input!V365="","",_xlfn.NUMBERVALUE(Input!V365))</f>
        <v/>
      </c>
      <c r="X359" t="str">
        <f>IF(Input!W365="","",_xlfn.NUMBERVALUE(Input!W365))</f>
        <v/>
      </c>
      <c r="Y359" t="str">
        <f>IF(Input!X365="","",_xlfn.NUMBERVALUE(Input!X365))</f>
        <v/>
      </c>
      <c r="Z359" t="str">
        <f>IF(Input!Y365="","",_xlfn.NUMBERVALUE(Input!Y365))</f>
        <v/>
      </c>
    </row>
    <row r="360" spans="1:26" x14ac:dyDescent="0.25">
      <c r="A360" s="257" t="str">
        <f>IF(ISERROR(Input!A366),"",Input!A366)</f>
        <v/>
      </c>
      <c r="B360" t="str">
        <f t="shared" si="5"/>
        <v/>
      </c>
      <c r="C360" t="str">
        <f>IF(ISERROR(Input!B366),"",IF(Input!B366="","",Input!B366))</f>
        <v/>
      </c>
      <c r="D360" t="str">
        <f>IF(ISERROR(IF(Input!C366="","",Input!C366*1)),"",IF(Input!C366="","",Input!C366*1))</f>
        <v/>
      </c>
      <c r="E360" t="str">
        <f>IF(ISERROR(IF(Input!D366="","",Input!D366)),"",IF(Input!D366="","",Input!D366))</f>
        <v/>
      </c>
      <c r="F360" t="str">
        <f>IF(Input!E366="","",IF(ISNUMBER(_xlfn.NUMBERVALUE(Input!E366)),ROUND(Input!E366,0),Input!E366))</f>
        <v/>
      </c>
      <c r="G360" s="269" t="str">
        <f>IF(ISBLANK(Input!F366),"",(Input!F366))</f>
        <v/>
      </c>
      <c r="H360" t="str">
        <f>IF(Input!G366="","",Input!G366)</f>
        <v/>
      </c>
      <c r="I360" t="str">
        <f>IF(Input!H366="","",Input!H366)</f>
        <v/>
      </c>
      <c r="J360" t="str">
        <f>IFERROR(IF(Input!I366="","",IF(VLOOKUP(Input!D366,'Measure List'!$A$2:$D$5000,4,FALSE)="Residential","",Input!I366)),"")</f>
        <v/>
      </c>
      <c r="K360" t="str">
        <f>IF(Input!J366="","",Input!J366)</f>
        <v/>
      </c>
      <c r="L360" t="str">
        <f>IF(Input!K366="","",Input!K366)</f>
        <v/>
      </c>
      <c r="M360" t="str">
        <f>IF(Input!L366="","",Input!L366)</f>
        <v/>
      </c>
      <c r="N360" s="304" t="str">
        <f>IF(Input!M366="","",Input!M366)</f>
        <v/>
      </c>
      <c r="O360" t="str">
        <f>IF(Input!N366="","",IF(_xlfn.NUMBERVALUE(Input!N366)=0,"",_xlfn.NUMBERVALUE(Input!N366)))</f>
        <v/>
      </c>
      <c r="P360" t="str">
        <f>IF(Input!O366="","",_xlfn.NUMBERVALUE(Input!O366))</f>
        <v/>
      </c>
      <c r="Q360" t="str">
        <f>IF(Input!P366="","",Input!P366)</f>
        <v/>
      </c>
      <c r="R360" t="str">
        <f>IF(Input!Q366="","",Input!Q366)</f>
        <v/>
      </c>
      <c r="S360" t="str">
        <f>IF(Input!R366="","",_xlfn.NUMBERVALUE(Input!R366))</f>
        <v/>
      </c>
      <c r="T360" t="str">
        <f>IF(Input!S366="","",Input!S366)</f>
        <v/>
      </c>
      <c r="U360" t="str">
        <f>IF(Input!T366="","",_xlfn.NUMBERVALUE(Input!T366))</f>
        <v/>
      </c>
      <c r="V360" t="str">
        <f>IF(Input!U366="","",(Input!U366))</f>
        <v/>
      </c>
      <c r="W360" t="str">
        <f>IF(Input!V366="","",_xlfn.NUMBERVALUE(Input!V366))</f>
        <v/>
      </c>
      <c r="X360" t="str">
        <f>IF(Input!W366="","",_xlfn.NUMBERVALUE(Input!W366))</f>
        <v/>
      </c>
      <c r="Y360" t="str">
        <f>IF(Input!X366="","",_xlfn.NUMBERVALUE(Input!X366))</f>
        <v/>
      </c>
      <c r="Z360" t="str">
        <f>IF(Input!Y366="","",_xlfn.NUMBERVALUE(Input!Y366))</f>
        <v/>
      </c>
    </row>
    <row r="361" spans="1:26" x14ac:dyDescent="0.25">
      <c r="A361" s="257" t="str">
        <f>IF(ISERROR(Input!A367),"",Input!A367)</f>
        <v/>
      </c>
      <c r="B361" t="str">
        <f t="shared" si="5"/>
        <v/>
      </c>
      <c r="C361" t="str">
        <f>IF(ISERROR(Input!B367),"",IF(Input!B367="","",Input!B367))</f>
        <v/>
      </c>
      <c r="D361" t="str">
        <f>IF(ISERROR(IF(Input!C367="","",Input!C367*1)),"",IF(Input!C367="","",Input!C367*1))</f>
        <v/>
      </c>
      <c r="E361" t="str">
        <f>IF(ISERROR(IF(Input!D367="","",Input!D367)),"",IF(Input!D367="","",Input!D367))</f>
        <v/>
      </c>
      <c r="F361" t="str">
        <f>IF(Input!E367="","",IF(ISNUMBER(_xlfn.NUMBERVALUE(Input!E367)),ROUND(Input!E367,0),Input!E367))</f>
        <v/>
      </c>
      <c r="G361" s="269" t="str">
        <f>IF(ISBLANK(Input!F367),"",(Input!F367))</f>
        <v/>
      </c>
      <c r="H361" t="str">
        <f>IF(Input!G367="","",Input!G367)</f>
        <v/>
      </c>
      <c r="I361" t="str">
        <f>IF(Input!H367="","",Input!H367)</f>
        <v/>
      </c>
      <c r="J361" t="str">
        <f>IFERROR(IF(Input!I367="","",IF(VLOOKUP(Input!D367,'Measure List'!$A$2:$D$5000,4,FALSE)="Residential","",Input!I367)),"")</f>
        <v/>
      </c>
      <c r="K361" t="str">
        <f>IF(Input!J367="","",Input!J367)</f>
        <v/>
      </c>
      <c r="L361" t="str">
        <f>IF(Input!K367="","",Input!K367)</f>
        <v/>
      </c>
      <c r="M361" t="str">
        <f>IF(Input!L367="","",Input!L367)</f>
        <v/>
      </c>
      <c r="N361" s="304" t="str">
        <f>IF(Input!M367="","",Input!M367)</f>
        <v/>
      </c>
      <c r="O361" t="str">
        <f>IF(Input!N367="","",IF(_xlfn.NUMBERVALUE(Input!N367)=0,"",_xlfn.NUMBERVALUE(Input!N367)))</f>
        <v/>
      </c>
      <c r="P361" t="str">
        <f>IF(Input!O367="","",_xlfn.NUMBERVALUE(Input!O367))</f>
        <v/>
      </c>
      <c r="Q361" t="str">
        <f>IF(Input!P367="","",Input!P367)</f>
        <v/>
      </c>
      <c r="R361" t="str">
        <f>IF(Input!Q367="","",Input!Q367)</f>
        <v/>
      </c>
      <c r="S361" t="str">
        <f>IF(Input!R367="","",_xlfn.NUMBERVALUE(Input!R367))</f>
        <v/>
      </c>
      <c r="T361" t="str">
        <f>IF(Input!S367="","",Input!S367)</f>
        <v/>
      </c>
      <c r="U361" t="str">
        <f>IF(Input!T367="","",_xlfn.NUMBERVALUE(Input!T367))</f>
        <v/>
      </c>
      <c r="V361" t="str">
        <f>IF(Input!U367="","",(Input!U367))</f>
        <v/>
      </c>
      <c r="W361" t="str">
        <f>IF(Input!V367="","",_xlfn.NUMBERVALUE(Input!V367))</f>
        <v/>
      </c>
      <c r="X361" t="str">
        <f>IF(Input!W367="","",_xlfn.NUMBERVALUE(Input!W367))</f>
        <v/>
      </c>
      <c r="Y361" t="str">
        <f>IF(Input!X367="","",_xlfn.NUMBERVALUE(Input!X367))</f>
        <v/>
      </c>
      <c r="Z361" t="str">
        <f>IF(Input!Y367="","",_xlfn.NUMBERVALUE(Input!Y367))</f>
        <v/>
      </c>
    </row>
    <row r="362" spans="1:26" x14ac:dyDescent="0.25">
      <c r="A362" s="257" t="str">
        <f>IF(ISERROR(Input!A368),"",Input!A368)</f>
        <v/>
      </c>
      <c r="B362" t="str">
        <f t="shared" si="5"/>
        <v/>
      </c>
      <c r="C362" t="str">
        <f>IF(ISERROR(Input!B368),"",IF(Input!B368="","",Input!B368))</f>
        <v/>
      </c>
      <c r="D362" t="str">
        <f>IF(ISERROR(IF(Input!C368="","",Input!C368*1)),"",IF(Input!C368="","",Input!C368*1))</f>
        <v/>
      </c>
      <c r="E362" t="str">
        <f>IF(ISERROR(IF(Input!D368="","",Input!D368)),"",IF(Input!D368="","",Input!D368))</f>
        <v/>
      </c>
      <c r="F362" t="str">
        <f>IF(Input!E368="","",IF(ISNUMBER(_xlfn.NUMBERVALUE(Input!E368)),ROUND(Input!E368,0),Input!E368))</f>
        <v/>
      </c>
      <c r="G362" s="269" t="str">
        <f>IF(ISBLANK(Input!F368),"",(Input!F368))</f>
        <v/>
      </c>
      <c r="H362" t="str">
        <f>IF(Input!G368="","",Input!G368)</f>
        <v/>
      </c>
      <c r="I362" t="str">
        <f>IF(Input!H368="","",Input!H368)</f>
        <v/>
      </c>
      <c r="J362" t="str">
        <f>IFERROR(IF(Input!I368="","",IF(VLOOKUP(Input!D368,'Measure List'!$A$2:$D$5000,4,FALSE)="Residential","",Input!I368)),"")</f>
        <v/>
      </c>
      <c r="K362" t="str">
        <f>IF(Input!J368="","",Input!J368)</f>
        <v/>
      </c>
      <c r="L362" t="str">
        <f>IF(Input!K368="","",Input!K368)</f>
        <v/>
      </c>
      <c r="M362" t="str">
        <f>IF(Input!L368="","",Input!L368)</f>
        <v/>
      </c>
      <c r="N362" s="304" t="str">
        <f>IF(Input!M368="","",Input!M368)</f>
        <v/>
      </c>
      <c r="O362" t="str">
        <f>IF(Input!N368="","",IF(_xlfn.NUMBERVALUE(Input!N368)=0,"",_xlfn.NUMBERVALUE(Input!N368)))</f>
        <v/>
      </c>
      <c r="P362" t="str">
        <f>IF(Input!O368="","",_xlfn.NUMBERVALUE(Input!O368))</f>
        <v/>
      </c>
      <c r="Q362" t="str">
        <f>IF(Input!P368="","",Input!P368)</f>
        <v/>
      </c>
      <c r="R362" t="str">
        <f>IF(Input!Q368="","",Input!Q368)</f>
        <v/>
      </c>
      <c r="S362" t="str">
        <f>IF(Input!R368="","",_xlfn.NUMBERVALUE(Input!R368))</f>
        <v/>
      </c>
      <c r="T362" t="str">
        <f>IF(Input!S368="","",Input!S368)</f>
        <v/>
      </c>
      <c r="U362" t="str">
        <f>IF(Input!T368="","",_xlfn.NUMBERVALUE(Input!T368))</f>
        <v/>
      </c>
      <c r="V362" t="str">
        <f>IF(Input!U368="","",(Input!U368))</f>
        <v/>
      </c>
      <c r="W362" t="str">
        <f>IF(Input!V368="","",_xlfn.NUMBERVALUE(Input!V368))</f>
        <v/>
      </c>
      <c r="X362" t="str">
        <f>IF(Input!W368="","",_xlfn.NUMBERVALUE(Input!W368))</f>
        <v/>
      </c>
      <c r="Y362" t="str">
        <f>IF(Input!X368="","",_xlfn.NUMBERVALUE(Input!X368))</f>
        <v/>
      </c>
      <c r="Z362" t="str">
        <f>IF(Input!Y368="","",_xlfn.NUMBERVALUE(Input!Y368))</f>
        <v/>
      </c>
    </row>
    <row r="363" spans="1:26" x14ac:dyDescent="0.25">
      <c r="A363" s="257" t="str">
        <f>IF(ISERROR(Input!A369),"",Input!A369)</f>
        <v/>
      </c>
      <c r="B363" t="str">
        <f t="shared" si="5"/>
        <v/>
      </c>
      <c r="C363" t="str">
        <f>IF(ISERROR(Input!B369),"",IF(Input!B369="","",Input!B369))</f>
        <v/>
      </c>
      <c r="D363" t="str">
        <f>IF(ISERROR(IF(Input!C369="","",Input!C369*1)),"",IF(Input!C369="","",Input!C369*1))</f>
        <v/>
      </c>
      <c r="E363" t="str">
        <f>IF(ISERROR(IF(Input!D369="","",Input!D369)),"",IF(Input!D369="","",Input!D369))</f>
        <v/>
      </c>
      <c r="F363" t="str">
        <f>IF(Input!E369="","",IF(ISNUMBER(_xlfn.NUMBERVALUE(Input!E369)),ROUND(Input!E369,0),Input!E369))</f>
        <v/>
      </c>
      <c r="G363" s="269" t="str">
        <f>IF(ISBLANK(Input!F369),"",(Input!F369))</f>
        <v/>
      </c>
      <c r="H363" t="str">
        <f>IF(Input!G369="","",Input!G369)</f>
        <v/>
      </c>
      <c r="I363" t="str">
        <f>IF(Input!H369="","",Input!H369)</f>
        <v/>
      </c>
      <c r="J363" t="str">
        <f>IFERROR(IF(Input!I369="","",IF(VLOOKUP(Input!D369,'Measure List'!$A$2:$D$5000,4,FALSE)="Residential","",Input!I369)),"")</f>
        <v/>
      </c>
      <c r="K363" t="str">
        <f>IF(Input!J369="","",Input!J369)</f>
        <v/>
      </c>
      <c r="L363" t="str">
        <f>IF(Input!K369="","",Input!K369)</f>
        <v/>
      </c>
      <c r="M363" t="str">
        <f>IF(Input!L369="","",Input!L369)</f>
        <v/>
      </c>
      <c r="N363" s="304" t="str">
        <f>IF(Input!M369="","",Input!M369)</f>
        <v/>
      </c>
      <c r="O363" t="str">
        <f>IF(Input!N369="","",IF(_xlfn.NUMBERVALUE(Input!N369)=0,"",_xlfn.NUMBERVALUE(Input!N369)))</f>
        <v/>
      </c>
      <c r="P363" t="str">
        <f>IF(Input!O369="","",_xlfn.NUMBERVALUE(Input!O369))</f>
        <v/>
      </c>
      <c r="Q363" t="str">
        <f>IF(Input!P369="","",Input!P369)</f>
        <v/>
      </c>
      <c r="R363" t="str">
        <f>IF(Input!Q369="","",Input!Q369)</f>
        <v/>
      </c>
      <c r="S363" t="str">
        <f>IF(Input!R369="","",_xlfn.NUMBERVALUE(Input!R369))</f>
        <v/>
      </c>
      <c r="T363" t="str">
        <f>IF(Input!S369="","",Input!S369)</f>
        <v/>
      </c>
      <c r="U363" t="str">
        <f>IF(Input!T369="","",_xlfn.NUMBERVALUE(Input!T369))</f>
        <v/>
      </c>
      <c r="V363" t="str">
        <f>IF(Input!U369="","",(Input!U369))</f>
        <v/>
      </c>
      <c r="W363" t="str">
        <f>IF(Input!V369="","",_xlfn.NUMBERVALUE(Input!V369))</f>
        <v/>
      </c>
      <c r="X363" t="str">
        <f>IF(Input!W369="","",_xlfn.NUMBERVALUE(Input!W369))</f>
        <v/>
      </c>
      <c r="Y363" t="str">
        <f>IF(Input!X369="","",_xlfn.NUMBERVALUE(Input!X369))</f>
        <v/>
      </c>
      <c r="Z363" t="str">
        <f>IF(Input!Y369="","",_xlfn.NUMBERVALUE(Input!Y369))</f>
        <v/>
      </c>
    </row>
    <row r="364" spans="1:26" x14ac:dyDescent="0.25">
      <c r="A364" s="257" t="str">
        <f>IF(ISERROR(Input!A370),"",Input!A370)</f>
        <v/>
      </c>
      <c r="B364" t="str">
        <f t="shared" si="5"/>
        <v/>
      </c>
      <c r="C364" t="str">
        <f>IF(ISERROR(Input!B370),"",IF(Input!B370="","",Input!B370))</f>
        <v/>
      </c>
      <c r="D364" t="str">
        <f>IF(ISERROR(IF(Input!C370="","",Input!C370*1)),"",IF(Input!C370="","",Input!C370*1))</f>
        <v/>
      </c>
      <c r="E364" t="str">
        <f>IF(ISERROR(IF(Input!D370="","",Input!D370)),"",IF(Input!D370="","",Input!D370))</f>
        <v/>
      </c>
      <c r="F364" t="str">
        <f>IF(Input!E370="","",IF(ISNUMBER(_xlfn.NUMBERVALUE(Input!E370)),ROUND(Input!E370,0),Input!E370))</f>
        <v/>
      </c>
      <c r="G364" s="269" t="str">
        <f>IF(ISBLANK(Input!F370),"",(Input!F370))</f>
        <v/>
      </c>
      <c r="H364" t="str">
        <f>IF(Input!G370="","",Input!G370)</f>
        <v/>
      </c>
      <c r="I364" t="str">
        <f>IF(Input!H370="","",Input!H370)</f>
        <v/>
      </c>
      <c r="J364" t="str">
        <f>IFERROR(IF(Input!I370="","",IF(VLOOKUP(Input!D370,'Measure List'!$A$2:$D$5000,4,FALSE)="Residential","",Input!I370)),"")</f>
        <v/>
      </c>
      <c r="K364" t="str">
        <f>IF(Input!J370="","",Input!J370)</f>
        <v/>
      </c>
      <c r="L364" t="str">
        <f>IF(Input!K370="","",Input!K370)</f>
        <v/>
      </c>
      <c r="M364" t="str">
        <f>IF(Input!L370="","",Input!L370)</f>
        <v/>
      </c>
      <c r="N364" s="304" t="str">
        <f>IF(Input!M370="","",Input!M370)</f>
        <v/>
      </c>
      <c r="O364" t="str">
        <f>IF(Input!N370="","",IF(_xlfn.NUMBERVALUE(Input!N370)=0,"",_xlfn.NUMBERVALUE(Input!N370)))</f>
        <v/>
      </c>
      <c r="P364" t="str">
        <f>IF(Input!O370="","",_xlfn.NUMBERVALUE(Input!O370))</f>
        <v/>
      </c>
      <c r="Q364" t="str">
        <f>IF(Input!P370="","",Input!P370)</f>
        <v/>
      </c>
      <c r="R364" t="str">
        <f>IF(Input!Q370="","",Input!Q370)</f>
        <v/>
      </c>
      <c r="S364" t="str">
        <f>IF(Input!R370="","",_xlfn.NUMBERVALUE(Input!R370))</f>
        <v/>
      </c>
      <c r="T364" t="str">
        <f>IF(Input!S370="","",Input!S370)</f>
        <v/>
      </c>
      <c r="U364" t="str">
        <f>IF(Input!T370="","",_xlfn.NUMBERVALUE(Input!T370))</f>
        <v/>
      </c>
      <c r="V364" t="str">
        <f>IF(Input!U370="","",(Input!U370))</f>
        <v/>
      </c>
      <c r="W364" t="str">
        <f>IF(Input!V370="","",_xlfn.NUMBERVALUE(Input!V370))</f>
        <v/>
      </c>
      <c r="X364" t="str">
        <f>IF(Input!W370="","",_xlfn.NUMBERVALUE(Input!W370))</f>
        <v/>
      </c>
      <c r="Y364" t="str">
        <f>IF(Input!X370="","",_xlfn.NUMBERVALUE(Input!X370))</f>
        <v/>
      </c>
      <c r="Z364" t="str">
        <f>IF(Input!Y370="","",_xlfn.NUMBERVALUE(Input!Y370))</f>
        <v/>
      </c>
    </row>
    <row r="365" spans="1:26" x14ac:dyDescent="0.25">
      <c r="A365" s="257" t="str">
        <f>IF(ISERROR(Input!A371),"",Input!A371)</f>
        <v/>
      </c>
      <c r="B365" t="str">
        <f t="shared" si="5"/>
        <v/>
      </c>
      <c r="C365" t="str">
        <f>IF(ISERROR(Input!B371),"",IF(Input!B371="","",Input!B371))</f>
        <v/>
      </c>
      <c r="D365" t="str">
        <f>IF(ISERROR(IF(Input!C371="","",Input!C371*1)),"",IF(Input!C371="","",Input!C371*1))</f>
        <v/>
      </c>
      <c r="E365" t="str">
        <f>IF(ISERROR(IF(Input!D371="","",Input!D371)),"",IF(Input!D371="","",Input!D371))</f>
        <v/>
      </c>
      <c r="F365" t="str">
        <f>IF(Input!E371="","",IF(ISNUMBER(_xlfn.NUMBERVALUE(Input!E371)),ROUND(Input!E371,0),Input!E371))</f>
        <v/>
      </c>
      <c r="G365" s="269" t="str">
        <f>IF(ISBLANK(Input!F371),"",(Input!F371))</f>
        <v/>
      </c>
      <c r="H365" t="str">
        <f>IF(Input!G371="","",Input!G371)</f>
        <v/>
      </c>
      <c r="I365" t="str">
        <f>IF(Input!H371="","",Input!H371)</f>
        <v/>
      </c>
      <c r="J365" t="str">
        <f>IFERROR(IF(Input!I371="","",IF(VLOOKUP(Input!D371,'Measure List'!$A$2:$D$5000,4,FALSE)="Residential","",Input!I371)),"")</f>
        <v/>
      </c>
      <c r="K365" t="str">
        <f>IF(Input!J371="","",Input!J371)</f>
        <v/>
      </c>
      <c r="L365" t="str">
        <f>IF(Input!K371="","",Input!K371)</f>
        <v/>
      </c>
      <c r="M365" t="str">
        <f>IF(Input!L371="","",Input!L371)</f>
        <v/>
      </c>
      <c r="N365" s="304" t="str">
        <f>IF(Input!M371="","",Input!M371)</f>
        <v/>
      </c>
      <c r="O365" t="str">
        <f>IF(Input!N371="","",IF(_xlfn.NUMBERVALUE(Input!N371)=0,"",_xlfn.NUMBERVALUE(Input!N371)))</f>
        <v/>
      </c>
      <c r="P365" t="str">
        <f>IF(Input!O371="","",_xlfn.NUMBERVALUE(Input!O371))</f>
        <v/>
      </c>
      <c r="Q365" t="str">
        <f>IF(Input!P371="","",Input!P371)</f>
        <v/>
      </c>
      <c r="R365" t="str">
        <f>IF(Input!Q371="","",Input!Q371)</f>
        <v/>
      </c>
      <c r="S365" t="str">
        <f>IF(Input!R371="","",_xlfn.NUMBERVALUE(Input!R371))</f>
        <v/>
      </c>
      <c r="T365" t="str">
        <f>IF(Input!S371="","",Input!S371)</f>
        <v/>
      </c>
      <c r="U365" t="str">
        <f>IF(Input!T371="","",_xlfn.NUMBERVALUE(Input!T371))</f>
        <v/>
      </c>
      <c r="V365" t="str">
        <f>IF(Input!U371="","",(Input!U371))</f>
        <v/>
      </c>
      <c r="W365" t="str">
        <f>IF(Input!V371="","",_xlfn.NUMBERVALUE(Input!V371))</f>
        <v/>
      </c>
      <c r="X365" t="str">
        <f>IF(Input!W371="","",_xlfn.NUMBERVALUE(Input!W371))</f>
        <v/>
      </c>
      <c r="Y365" t="str">
        <f>IF(Input!X371="","",_xlfn.NUMBERVALUE(Input!X371))</f>
        <v/>
      </c>
      <c r="Z365" t="str">
        <f>IF(Input!Y371="","",_xlfn.NUMBERVALUE(Input!Y371))</f>
        <v/>
      </c>
    </row>
    <row r="366" spans="1:26" x14ac:dyDescent="0.25">
      <c r="A366" s="257" t="str">
        <f>IF(ISERROR(Input!A372),"",Input!A372)</f>
        <v/>
      </c>
      <c r="B366" t="str">
        <f t="shared" si="5"/>
        <v/>
      </c>
      <c r="C366" t="str">
        <f>IF(ISERROR(Input!B372),"",IF(Input!B372="","",Input!B372))</f>
        <v/>
      </c>
      <c r="D366" t="str">
        <f>IF(ISERROR(IF(Input!C372="","",Input!C372*1)),"",IF(Input!C372="","",Input!C372*1))</f>
        <v/>
      </c>
      <c r="E366" t="str">
        <f>IF(ISERROR(IF(Input!D372="","",Input!D372)),"",IF(Input!D372="","",Input!D372))</f>
        <v/>
      </c>
      <c r="F366" t="str">
        <f>IF(Input!E372="","",IF(ISNUMBER(_xlfn.NUMBERVALUE(Input!E372)),ROUND(Input!E372,0),Input!E372))</f>
        <v/>
      </c>
      <c r="G366" s="269" t="str">
        <f>IF(ISBLANK(Input!F372),"",(Input!F372))</f>
        <v/>
      </c>
      <c r="H366" t="str">
        <f>IF(Input!G372="","",Input!G372)</f>
        <v/>
      </c>
      <c r="I366" t="str">
        <f>IF(Input!H372="","",Input!H372)</f>
        <v/>
      </c>
      <c r="J366" t="str">
        <f>IFERROR(IF(Input!I372="","",IF(VLOOKUP(Input!D372,'Measure List'!$A$2:$D$5000,4,FALSE)="Residential","",Input!I372)),"")</f>
        <v/>
      </c>
      <c r="K366" t="str">
        <f>IF(Input!J372="","",Input!J372)</f>
        <v/>
      </c>
      <c r="L366" t="str">
        <f>IF(Input!K372="","",Input!K372)</f>
        <v/>
      </c>
      <c r="M366" t="str">
        <f>IF(Input!L372="","",Input!L372)</f>
        <v/>
      </c>
      <c r="N366" s="304" t="str">
        <f>IF(Input!M372="","",Input!M372)</f>
        <v/>
      </c>
      <c r="O366" t="str">
        <f>IF(Input!N372="","",IF(_xlfn.NUMBERVALUE(Input!N372)=0,"",_xlfn.NUMBERVALUE(Input!N372)))</f>
        <v/>
      </c>
      <c r="P366" t="str">
        <f>IF(Input!O372="","",_xlfn.NUMBERVALUE(Input!O372))</f>
        <v/>
      </c>
      <c r="Q366" t="str">
        <f>IF(Input!P372="","",Input!P372)</f>
        <v/>
      </c>
      <c r="R366" t="str">
        <f>IF(Input!Q372="","",Input!Q372)</f>
        <v/>
      </c>
      <c r="S366" t="str">
        <f>IF(Input!R372="","",_xlfn.NUMBERVALUE(Input!R372))</f>
        <v/>
      </c>
      <c r="T366" t="str">
        <f>IF(Input!S372="","",Input!S372)</f>
        <v/>
      </c>
      <c r="U366" t="str">
        <f>IF(Input!T372="","",_xlfn.NUMBERVALUE(Input!T372))</f>
        <v/>
      </c>
      <c r="V366" t="str">
        <f>IF(Input!U372="","",(Input!U372))</f>
        <v/>
      </c>
      <c r="W366" t="str">
        <f>IF(Input!V372="","",_xlfn.NUMBERVALUE(Input!V372))</f>
        <v/>
      </c>
      <c r="X366" t="str">
        <f>IF(Input!W372="","",_xlfn.NUMBERVALUE(Input!W372))</f>
        <v/>
      </c>
      <c r="Y366" t="str">
        <f>IF(Input!X372="","",_xlfn.NUMBERVALUE(Input!X372))</f>
        <v/>
      </c>
      <c r="Z366" t="str">
        <f>IF(Input!Y372="","",_xlfn.NUMBERVALUE(Input!Y372))</f>
        <v/>
      </c>
    </row>
    <row r="367" spans="1:26" x14ac:dyDescent="0.25">
      <c r="A367" s="257" t="str">
        <f>IF(ISERROR(Input!A373),"",Input!A373)</f>
        <v/>
      </c>
      <c r="B367" t="str">
        <f t="shared" si="5"/>
        <v/>
      </c>
      <c r="C367" t="str">
        <f>IF(ISERROR(Input!B373),"",IF(Input!B373="","",Input!B373))</f>
        <v/>
      </c>
      <c r="D367" t="str">
        <f>IF(ISERROR(IF(Input!C373="","",Input!C373*1)),"",IF(Input!C373="","",Input!C373*1))</f>
        <v/>
      </c>
      <c r="E367" t="str">
        <f>IF(ISERROR(IF(Input!D373="","",Input!D373)),"",IF(Input!D373="","",Input!D373))</f>
        <v/>
      </c>
      <c r="F367" t="str">
        <f>IF(Input!E373="","",IF(ISNUMBER(_xlfn.NUMBERVALUE(Input!E373)),ROUND(Input!E373,0),Input!E373))</f>
        <v/>
      </c>
      <c r="G367" s="269" t="str">
        <f>IF(ISBLANK(Input!F373),"",(Input!F373))</f>
        <v/>
      </c>
      <c r="H367" t="str">
        <f>IF(Input!G373="","",Input!G373)</f>
        <v/>
      </c>
      <c r="I367" t="str">
        <f>IF(Input!H373="","",Input!H373)</f>
        <v/>
      </c>
      <c r="J367" t="str">
        <f>IFERROR(IF(Input!I373="","",IF(VLOOKUP(Input!D373,'Measure List'!$A$2:$D$5000,4,FALSE)="Residential","",Input!I373)),"")</f>
        <v/>
      </c>
      <c r="K367" t="str">
        <f>IF(Input!J373="","",Input!J373)</f>
        <v/>
      </c>
      <c r="L367" t="str">
        <f>IF(Input!K373="","",Input!K373)</f>
        <v/>
      </c>
      <c r="M367" t="str">
        <f>IF(Input!L373="","",Input!L373)</f>
        <v/>
      </c>
      <c r="N367" s="304" t="str">
        <f>IF(Input!M373="","",Input!M373)</f>
        <v/>
      </c>
      <c r="O367" t="str">
        <f>IF(Input!N373="","",IF(_xlfn.NUMBERVALUE(Input!N373)=0,"",_xlfn.NUMBERVALUE(Input!N373)))</f>
        <v/>
      </c>
      <c r="P367" t="str">
        <f>IF(Input!O373="","",_xlfn.NUMBERVALUE(Input!O373))</f>
        <v/>
      </c>
      <c r="Q367" t="str">
        <f>IF(Input!P373="","",Input!P373)</f>
        <v/>
      </c>
      <c r="R367" t="str">
        <f>IF(Input!Q373="","",Input!Q373)</f>
        <v/>
      </c>
      <c r="S367" t="str">
        <f>IF(Input!R373="","",_xlfn.NUMBERVALUE(Input!R373))</f>
        <v/>
      </c>
      <c r="T367" t="str">
        <f>IF(Input!S373="","",Input!S373)</f>
        <v/>
      </c>
      <c r="U367" t="str">
        <f>IF(Input!T373="","",_xlfn.NUMBERVALUE(Input!T373))</f>
        <v/>
      </c>
      <c r="V367" t="str">
        <f>IF(Input!U373="","",(Input!U373))</f>
        <v/>
      </c>
      <c r="W367" t="str">
        <f>IF(Input!V373="","",_xlfn.NUMBERVALUE(Input!V373))</f>
        <v/>
      </c>
      <c r="X367" t="str">
        <f>IF(Input!W373="","",_xlfn.NUMBERVALUE(Input!W373))</f>
        <v/>
      </c>
      <c r="Y367" t="str">
        <f>IF(Input!X373="","",_xlfn.NUMBERVALUE(Input!X373))</f>
        <v/>
      </c>
      <c r="Z367" t="str">
        <f>IF(Input!Y373="","",_xlfn.NUMBERVALUE(Input!Y373))</f>
        <v/>
      </c>
    </row>
    <row r="368" spans="1:26" x14ac:dyDescent="0.25">
      <c r="A368" s="257" t="str">
        <f>IF(ISERROR(Input!A374),"",Input!A374)</f>
        <v/>
      </c>
      <c r="B368" t="str">
        <f t="shared" si="5"/>
        <v/>
      </c>
      <c r="C368" t="str">
        <f>IF(ISERROR(Input!B374),"",IF(Input!B374="","",Input!B374))</f>
        <v/>
      </c>
      <c r="D368" t="str">
        <f>IF(ISERROR(IF(Input!C374="","",Input!C374*1)),"",IF(Input!C374="","",Input!C374*1))</f>
        <v/>
      </c>
      <c r="E368" t="str">
        <f>IF(ISERROR(IF(Input!D374="","",Input!D374)),"",IF(Input!D374="","",Input!D374))</f>
        <v/>
      </c>
      <c r="F368" t="str">
        <f>IF(Input!E374="","",IF(ISNUMBER(_xlfn.NUMBERVALUE(Input!E374)),ROUND(Input!E374,0),Input!E374))</f>
        <v/>
      </c>
      <c r="G368" s="269" t="str">
        <f>IF(ISBLANK(Input!F374),"",(Input!F374))</f>
        <v/>
      </c>
      <c r="H368" t="str">
        <f>IF(Input!G374="","",Input!G374)</f>
        <v/>
      </c>
      <c r="I368" t="str">
        <f>IF(Input!H374="","",Input!H374)</f>
        <v/>
      </c>
      <c r="J368" t="str">
        <f>IFERROR(IF(Input!I374="","",IF(VLOOKUP(Input!D374,'Measure List'!$A$2:$D$5000,4,FALSE)="Residential","",Input!I374)),"")</f>
        <v/>
      </c>
      <c r="K368" t="str">
        <f>IF(Input!J374="","",Input!J374)</f>
        <v/>
      </c>
      <c r="L368" t="str">
        <f>IF(Input!K374="","",Input!K374)</f>
        <v/>
      </c>
      <c r="M368" t="str">
        <f>IF(Input!L374="","",Input!L374)</f>
        <v/>
      </c>
      <c r="N368" s="304" t="str">
        <f>IF(Input!M374="","",Input!M374)</f>
        <v/>
      </c>
      <c r="O368" t="str">
        <f>IF(Input!N374="","",IF(_xlfn.NUMBERVALUE(Input!N374)=0,"",_xlfn.NUMBERVALUE(Input!N374)))</f>
        <v/>
      </c>
      <c r="P368" t="str">
        <f>IF(Input!O374="","",_xlfn.NUMBERVALUE(Input!O374))</f>
        <v/>
      </c>
      <c r="Q368" t="str">
        <f>IF(Input!P374="","",Input!P374)</f>
        <v/>
      </c>
      <c r="R368" t="str">
        <f>IF(Input!Q374="","",Input!Q374)</f>
        <v/>
      </c>
      <c r="S368" t="str">
        <f>IF(Input!R374="","",_xlfn.NUMBERVALUE(Input!R374))</f>
        <v/>
      </c>
      <c r="T368" t="str">
        <f>IF(Input!S374="","",Input!S374)</f>
        <v/>
      </c>
      <c r="U368" t="str">
        <f>IF(Input!T374="","",_xlfn.NUMBERVALUE(Input!T374))</f>
        <v/>
      </c>
      <c r="V368" t="str">
        <f>IF(Input!U374="","",(Input!U374))</f>
        <v/>
      </c>
      <c r="W368" t="str">
        <f>IF(Input!V374="","",_xlfn.NUMBERVALUE(Input!V374))</f>
        <v/>
      </c>
      <c r="X368" t="str">
        <f>IF(Input!W374="","",_xlfn.NUMBERVALUE(Input!W374))</f>
        <v/>
      </c>
      <c r="Y368" t="str">
        <f>IF(Input!X374="","",_xlfn.NUMBERVALUE(Input!X374))</f>
        <v/>
      </c>
      <c r="Z368" t="str">
        <f>IF(Input!Y374="","",_xlfn.NUMBERVALUE(Input!Y374))</f>
        <v/>
      </c>
    </row>
    <row r="369" spans="1:26" x14ac:dyDescent="0.25">
      <c r="A369" s="257" t="str">
        <f>IF(ISERROR(Input!A375),"",Input!A375)</f>
        <v/>
      </c>
      <c r="B369" t="str">
        <f t="shared" si="5"/>
        <v/>
      </c>
      <c r="C369" t="str">
        <f>IF(ISERROR(Input!B375),"",IF(Input!B375="","",Input!B375))</f>
        <v/>
      </c>
      <c r="D369" t="str">
        <f>IF(ISERROR(IF(Input!C375="","",Input!C375*1)),"",IF(Input!C375="","",Input!C375*1))</f>
        <v/>
      </c>
      <c r="E369" t="str">
        <f>IF(ISERROR(IF(Input!D375="","",Input!D375)),"",IF(Input!D375="","",Input!D375))</f>
        <v/>
      </c>
      <c r="F369" t="str">
        <f>IF(Input!E375="","",IF(ISNUMBER(_xlfn.NUMBERVALUE(Input!E375)),ROUND(Input!E375,0),Input!E375))</f>
        <v/>
      </c>
      <c r="G369" s="269" t="str">
        <f>IF(ISBLANK(Input!F375),"",(Input!F375))</f>
        <v/>
      </c>
      <c r="H369" t="str">
        <f>IF(Input!G375="","",Input!G375)</f>
        <v/>
      </c>
      <c r="I369" t="str">
        <f>IF(Input!H375="","",Input!H375)</f>
        <v/>
      </c>
      <c r="J369" t="str">
        <f>IFERROR(IF(Input!I375="","",IF(VLOOKUP(Input!D375,'Measure List'!$A$2:$D$5000,4,FALSE)="Residential","",Input!I375)),"")</f>
        <v/>
      </c>
      <c r="K369" t="str">
        <f>IF(Input!J375="","",Input!J375)</f>
        <v/>
      </c>
      <c r="L369" t="str">
        <f>IF(Input!K375="","",Input!K375)</f>
        <v/>
      </c>
      <c r="M369" t="str">
        <f>IF(Input!L375="","",Input!L375)</f>
        <v/>
      </c>
      <c r="N369" s="304" t="str">
        <f>IF(Input!M375="","",Input!M375)</f>
        <v/>
      </c>
      <c r="O369" t="str">
        <f>IF(Input!N375="","",IF(_xlfn.NUMBERVALUE(Input!N375)=0,"",_xlfn.NUMBERVALUE(Input!N375)))</f>
        <v/>
      </c>
      <c r="P369" t="str">
        <f>IF(Input!O375="","",_xlfn.NUMBERVALUE(Input!O375))</f>
        <v/>
      </c>
      <c r="Q369" t="str">
        <f>IF(Input!P375="","",Input!P375)</f>
        <v/>
      </c>
      <c r="R369" t="str">
        <f>IF(Input!Q375="","",Input!Q375)</f>
        <v/>
      </c>
      <c r="S369" t="str">
        <f>IF(Input!R375="","",_xlfn.NUMBERVALUE(Input!R375))</f>
        <v/>
      </c>
      <c r="T369" t="str">
        <f>IF(Input!S375="","",Input!S375)</f>
        <v/>
      </c>
      <c r="U369" t="str">
        <f>IF(Input!T375="","",_xlfn.NUMBERVALUE(Input!T375))</f>
        <v/>
      </c>
      <c r="V369" t="str">
        <f>IF(Input!U375="","",(Input!U375))</f>
        <v/>
      </c>
      <c r="W369" t="str">
        <f>IF(Input!V375="","",_xlfn.NUMBERVALUE(Input!V375))</f>
        <v/>
      </c>
      <c r="X369" t="str">
        <f>IF(Input!W375="","",_xlfn.NUMBERVALUE(Input!W375))</f>
        <v/>
      </c>
      <c r="Y369" t="str">
        <f>IF(Input!X375="","",_xlfn.NUMBERVALUE(Input!X375))</f>
        <v/>
      </c>
      <c r="Z369" t="str">
        <f>IF(Input!Y375="","",_xlfn.NUMBERVALUE(Input!Y375))</f>
        <v/>
      </c>
    </row>
    <row r="370" spans="1:26" x14ac:dyDescent="0.25">
      <c r="A370" s="257" t="str">
        <f>IF(ISERROR(Input!A376),"",Input!A376)</f>
        <v/>
      </c>
      <c r="B370" t="str">
        <f t="shared" si="5"/>
        <v/>
      </c>
      <c r="C370" t="str">
        <f>IF(ISERROR(Input!B376),"",IF(Input!B376="","",Input!B376))</f>
        <v/>
      </c>
      <c r="D370" t="str">
        <f>IF(ISERROR(IF(Input!C376="","",Input!C376*1)),"",IF(Input!C376="","",Input!C376*1))</f>
        <v/>
      </c>
      <c r="E370" t="str">
        <f>IF(ISERROR(IF(Input!D376="","",Input!D376)),"",IF(Input!D376="","",Input!D376))</f>
        <v/>
      </c>
      <c r="F370" t="str">
        <f>IF(Input!E376="","",IF(ISNUMBER(_xlfn.NUMBERVALUE(Input!E376)),ROUND(Input!E376,0),Input!E376))</f>
        <v/>
      </c>
      <c r="G370" s="269" t="str">
        <f>IF(ISBLANK(Input!F376),"",(Input!F376))</f>
        <v/>
      </c>
      <c r="H370" t="str">
        <f>IF(Input!G376="","",Input!G376)</f>
        <v/>
      </c>
      <c r="I370" t="str">
        <f>IF(Input!H376="","",Input!H376)</f>
        <v/>
      </c>
      <c r="J370" t="str">
        <f>IFERROR(IF(Input!I376="","",IF(VLOOKUP(Input!D376,'Measure List'!$A$2:$D$5000,4,FALSE)="Residential","",Input!I376)),"")</f>
        <v/>
      </c>
      <c r="K370" t="str">
        <f>IF(Input!J376="","",Input!J376)</f>
        <v/>
      </c>
      <c r="L370" t="str">
        <f>IF(Input!K376="","",Input!K376)</f>
        <v/>
      </c>
      <c r="M370" t="str">
        <f>IF(Input!L376="","",Input!L376)</f>
        <v/>
      </c>
      <c r="N370" s="304" t="str">
        <f>IF(Input!M376="","",Input!M376)</f>
        <v/>
      </c>
      <c r="O370" t="str">
        <f>IF(Input!N376="","",IF(_xlfn.NUMBERVALUE(Input!N376)=0,"",_xlfn.NUMBERVALUE(Input!N376)))</f>
        <v/>
      </c>
      <c r="P370" t="str">
        <f>IF(Input!O376="","",_xlfn.NUMBERVALUE(Input!O376))</f>
        <v/>
      </c>
      <c r="Q370" t="str">
        <f>IF(Input!P376="","",Input!P376)</f>
        <v/>
      </c>
      <c r="R370" t="str">
        <f>IF(Input!Q376="","",Input!Q376)</f>
        <v/>
      </c>
      <c r="S370" t="str">
        <f>IF(Input!R376="","",_xlfn.NUMBERVALUE(Input!R376))</f>
        <v/>
      </c>
      <c r="T370" t="str">
        <f>IF(Input!S376="","",Input!S376)</f>
        <v/>
      </c>
      <c r="U370" t="str">
        <f>IF(Input!T376="","",_xlfn.NUMBERVALUE(Input!T376))</f>
        <v/>
      </c>
      <c r="V370" t="str">
        <f>IF(Input!U376="","",(Input!U376))</f>
        <v/>
      </c>
      <c r="W370" t="str">
        <f>IF(Input!V376="","",_xlfn.NUMBERVALUE(Input!V376))</f>
        <v/>
      </c>
      <c r="X370" t="str">
        <f>IF(Input!W376="","",_xlfn.NUMBERVALUE(Input!W376))</f>
        <v/>
      </c>
      <c r="Y370" t="str">
        <f>IF(Input!X376="","",_xlfn.NUMBERVALUE(Input!X376))</f>
        <v/>
      </c>
      <c r="Z370" t="str">
        <f>IF(Input!Y376="","",_xlfn.NUMBERVALUE(Input!Y376))</f>
        <v/>
      </c>
    </row>
    <row r="371" spans="1:26" x14ac:dyDescent="0.25">
      <c r="A371" s="257" t="str">
        <f>IF(ISERROR(Input!A377),"",Input!A377)</f>
        <v/>
      </c>
      <c r="B371" t="str">
        <f t="shared" si="5"/>
        <v/>
      </c>
      <c r="C371" t="str">
        <f>IF(ISERROR(Input!B377),"",IF(Input!B377="","",Input!B377))</f>
        <v/>
      </c>
      <c r="D371" t="str">
        <f>IF(ISERROR(IF(Input!C377="","",Input!C377*1)),"",IF(Input!C377="","",Input!C377*1))</f>
        <v/>
      </c>
      <c r="E371" t="str">
        <f>IF(ISERROR(IF(Input!D377="","",Input!D377)),"",IF(Input!D377="","",Input!D377))</f>
        <v/>
      </c>
      <c r="F371" t="str">
        <f>IF(Input!E377="","",IF(ISNUMBER(_xlfn.NUMBERVALUE(Input!E377)),ROUND(Input!E377,0),Input!E377))</f>
        <v/>
      </c>
      <c r="G371" s="269" t="str">
        <f>IF(ISBLANK(Input!F377),"",(Input!F377))</f>
        <v/>
      </c>
      <c r="H371" t="str">
        <f>IF(Input!G377="","",Input!G377)</f>
        <v/>
      </c>
      <c r="I371" t="str">
        <f>IF(Input!H377="","",Input!H377)</f>
        <v/>
      </c>
      <c r="J371" t="str">
        <f>IFERROR(IF(Input!I377="","",IF(VLOOKUP(Input!D377,'Measure List'!$A$2:$D$5000,4,FALSE)="Residential","",Input!I377)),"")</f>
        <v/>
      </c>
      <c r="K371" t="str">
        <f>IF(Input!J377="","",Input!J377)</f>
        <v/>
      </c>
      <c r="L371" t="str">
        <f>IF(Input!K377="","",Input!K377)</f>
        <v/>
      </c>
      <c r="M371" t="str">
        <f>IF(Input!L377="","",Input!L377)</f>
        <v/>
      </c>
      <c r="N371" s="304" t="str">
        <f>IF(Input!M377="","",Input!M377)</f>
        <v/>
      </c>
      <c r="O371" t="str">
        <f>IF(Input!N377="","",IF(_xlfn.NUMBERVALUE(Input!N377)=0,"",_xlfn.NUMBERVALUE(Input!N377)))</f>
        <v/>
      </c>
      <c r="P371" t="str">
        <f>IF(Input!O377="","",_xlfn.NUMBERVALUE(Input!O377))</f>
        <v/>
      </c>
      <c r="Q371" t="str">
        <f>IF(Input!P377="","",Input!P377)</f>
        <v/>
      </c>
      <c r="R371" t="str">
        <f>IF(Input!Q377="","",Input!Q377)</f>
        <v/>
      </c>
      <c r="S371" t="str">
        <f>IF(Input!R377="","",_xlfn.NUMBERVALUE(Input!R377))</f>
        <v/>
      </c>
      <c r="T371" t="str">
        <f>IF(Input!S377="","",Input!S377)</f>
        <v/>
      </c>
      <c r="U371" t="str">
        <f>IF(Input!T377="","",_xlfn.NUMBERVALUE(Input!T377))</f>
        <v/>
      </c>
      <c r="V371" t="str">
        <f>IF(Input!U377="","",(Input!U377))</f>
        <v/>
      </c>
      <c r="W371" t="str">
        <f>IF(Input!V377="","",_xlfn.NUMBERVALUE(Input!V377))</f>
        <v/>
      </c>
      <c r="X371" t="str">
        <f>IF(Input!W377="","",_xlfn.NUMBERVALUE(Input!W377))</f>
        <v/>
      </c>
      <c r="Y371" t="str">
        <f>IF(Input!X377="","",_xlfn.NUMBERVALUE(Input!X377))</f>
        <v/>
      </c>
      <c r="Z371" t="str">
        <f>IF(Input!Y377="","",_xlfn.NUMBERVALUE(Input!Y377))</f>
        <v/>
      </c>
    </row>
    <row r="372" spans="1:26" x14ac:dyDescent="0.25">
      <c r="A372" s="257" t="str">
        <f>IF(ISERROR(Input!A378),"",Input!A378)</f>
        <v/>
      </c>
      <c r="B372" t="str">
        <f t="shared" si="5"/>
        <v/>
      </c>
      <c r="C372" t="str">
        <f>IF(ISERROR(Input!B378),"",IF(Input!B378="","",Input!B378))</f>
        <v/>
      </c>
      <c r="D372" t="str">
        <f>IF(ISERROR(IF(Input!C378="","",Input!C378*1)),"",IF(Input!C378="","",Input!C378*1))</f>
        <v/>
      </c>
      <c r="E372" t="str">
        <f>IF(ISERROR(IF(Input!D378="","",Input!D378)),"",IF(Input!D378="","",Input!D378))</f>
        <v/>
      </c>
      <c r="F372" t="str">
        <f>IF(Input!E378="","",IF(ISNUMBER(_xlfn.NUMBERVALUE(Input!E378)),ROUND(Input!E378,0),Input!E378))</f>
        <v/>
      </c>
      <c r="G372" s="269" t="str">
        <f>IF(ISBLANK(Input!F378),"",(Input!F378))</f>
        <v/>
      </c>
      <c r="H372" t="str">
        <f>IF(Input!G378="","",Input!G378)</f>
        <v/>
      </c>
      <c r="I372" t="str">
        <f>IF(Input!H378="","",Input!H378)</f>
        <v/>
      </c>
      <c r="J372" t="str">
        <f>IFERROR(IF(Input!I378="","",IF(VLOOKUP(Input!D378,'Measure List'!$A$2:$D$5000,4,FALSE)="Residential","",Input!I378)),"")</f>
        <v/>
      </c>
      <c r="K372" t="str">
        <f>IF(Input!J378="","",Input!J378)</f>
        <v/>
      </c>
      <c r="L372" t="str">
        <f>IF(Input!K378="","",Input!K378)</f>
        <v/>
      </c>
      <c r="M372" t="str">
        <f>IF(Input!L378="","",Input!L378)</f>
        <v/>
      </c>
      <c r="N372" s="304" t="str">
        <f>IF(Input!M378="","",Input!M378)</f>
        <v/>
      </c>
      <c r="O372" t="str">
        <f>IF(Input!N378="","",IF(_xlfn.NUMBERVALUE(Input!N378)=0,"",_xlfn.NUMBERVALUE(Input!N378)))</f>
        <v/>
      </c>
      <c r="P372" t="str">
        <f>IF(Input!O378="","",_xlfn.NUMBERVALUE(Input!O378))</f>
        <v/>
      </c>
      <c r="Q372" t="str">
        <f>IF(Input!P378="","",Input!P378)</f>
        <v/>
      </c>
      <c r="R372" t="str">
        <f>IF(Input!Q378="","",Input!Q378)</f>
        <v/>
      </c>
      <c r="S372" t="str">
        <f>IF(Input!R378="","",_xlfn.NUMBERVALUE(Input!R378))</f>
        <v/>
      </c>
      <c r="T372" t="str">
        <f>IF(Input!S378="","",Input!S378)</f>
        <v/>
      </c>
      <c r="U372" t="str">
        <f>IF(Input!T378="","",_xlfn.NUMBERVALUE(Input!T378))</f>
        <v/>
      </c>
      <c r="V372" t="str">
        <f>IF(Input!U378="","",(Input!U378))</f>
        <v/>
      </c>
      <c r="W372" t="str">
        <f>IF(Input!V378="","",_xlfn.NUMBERVALUE(Input!V378))</f>
        <v/>
      </c>
      <c r="X372" t="str">
        <f>IF(Input!W378="","",_xlfn.NUMBERVALUE(Input!W378))</f>
        <v/>
      </c>
      <c r="Y372" t="str">
        <f>IF(Input!X378="","",_xlfn.NUMBERVALUE(Input!X378))</f>
        <v/>
      </c>
      <c r="Z372" t="str">
        <f>IF(Input!Y378="","",_xlfn.NUMBERVALUE(Input!Y378))</f>
        <v/>
      </c>
    </row>
    <row r="373" spans="1:26" x14ac:dyDescent="0.25">
      <c r="A373" s="257" t="str">
        <f>IF(ISERROR(Input!A379),"",Input!A379)</f>
        <v/>
      </c>
      <c r="B373" t="str">
        <f t="shared" si="5"/>
        <v/>
      </c>
      <c r="C373" t="str">
        <f>IF(ISERROR(Input!B379),"",IF(Input!B379="","",Input!B379))</f>
        <v/>
      </c>
      <c r="D373" t="str">
        <f>IF(ISERROR(IF(Input!C379="","",Input!C379*1)),"",IF(Input!C379="","",Input!C379*1))</f>
        <v/>
      </c>
      <c r="E373" t="str">
        <f>IF(ISERROR(IF(Input!D379="","",Input!D379)),"",IF(Input!D379="","",Input!D379))</f>
        <v/>
      </c>
      <c r="F373" t="str">
        <f>IF(Input!E379="","",IF(ISNUMBER(_xlfn.NUMBERVALUE(Input!E379)),ROUND(Input!E379,0),Input!E379))</f>
        <v/>
      </c>
      <c r="G373" s="269" t="str">
        <f>IF(ISBLANK(Input!F379),"",(Input!F379))</f>
        <v/>
      </c>
      <c r="H373" t="str">
        <f>IF(Input!G379="","",Input!G379)</f>
        <v/>
      </c>
      <c r="I373" t="str">
        <f>IF(Input!H379="","",Input!H379)</f>
        <v/>
      </c>
      <c r="J373" t="str">
        <f>IFERROR(IF(Input!I379="","",IF(VLOOKUP(Input!D379,'Measure List'!$A$2:$D$5000,4,FALSE)="Residential","",Input!I379)),"")</f>
        <v/>
      </c>
      <c r="K373" t="str">
        <f>IF(Input!J379="","",Input!J379)</f>
        <v/>
      </c>
      <c r="L373" t="str">
        <f>IF(Input!K379="","",Input!K379)</f>
        <v/>
      </c>
      <c r="M373" t="str">
        <f>IF(Input!L379="","",Input!L379)</f>
        <v/>
      </c>
      <c r="N373" s="304" t="str">
        <f>IF(Input!M379="","",Input!M379)</f>
        <v/>
      </c>
      <c r="O373" t="str">
        <f>IF(Input!N379="","",IF(_xlfn.NUMBERVALUE(Input!N379)=0,"",_xlfn.NUMBERVALUE(Input!N379)))</f>
        <v/>
      </c>
      <c r="P373" t="str">
        <f>IF(Input!O379="","",_xlfn.NUMBERVALUE(Input!O379))</f>
        <v/>
      </c>
      <c r="Q373" t="str">
        <f>IF(Input!P379="","",Input!P379)</f>
        <v/>
      </c>
      <c r="R373" t="str">
        <f>IF(Input!Q379="","",Input!Q379)</f>
        <v/>
      </c>
      <c r="S373" t="str">
        <f>IF(Input!R379="","",_xlfn.NUMBERVALUE(Input!R379))</f>
        <v/>
      </c>
      <c r="T373" t="str">
        <f>IF(Input!S379="","",Input!S379)</f>
        <v/>
      </c>
      <c r="U373" t="str">
        <f>IF(Input!T379="","",_xlfn.NUMBERVALUE(Input!T379))</f>
        <v/>
      </c>
      <c r="V373" t="str">
        <f>IF(Input!U379="","",(Input!U379))</f>
        <v/>
      </c>
      <c r="W373" t="str">
        <f>IF(Input!V379="","",_xlfn.NUMBERVALUE(Input!V379))</f>
        <v/>
      </c>
      <c r="X373" t="str">
        <f>IF(Input!W379="","",_xlfn.NUMBERVALUE(Input!W379))</f>
        <v/>
      </c>
      <c r="Y373" t="str">
        <f>IF(Input!X379="","",_xlfn.NUMBERVALUE(Input!X379))</f>
        <v/>
      </c>
      <c r="Z373" t="str">
        <f>IF(Input!Y379="","",_xlfn.NUMBERVALUE(Input!Y379))</f>
        <v/>
      </c>
    </row>
    <row r="374" spans="1:26" x14ac:dyDescent="0.25">
      <c r="A374" s="257" t="str">
        <f>IF(ISERROR(Input!A380),"",Input!A380)</f>
        <v/>
      </c>
      <c r="B374" t="str">
        <f t="shared" si="5"/>
        <v/>
      </c>
      <c r="C374" t="str">
        <f>IF(ISERROR(Input!B380),"",IF(Input!B380="","",Input!B380))</f>
        <v/>
      </c>
      <c r="D374" t="str">
        <f>IF(ISERROR(IF(Input!C380="","",Input!C380*1)),"",IF(Input!C380="","",Input!C380*1))</f>
        <v/>
      </c>
      <c r="E374" t="str">
        <f>IF(ISERROR(IF(Input!D380="","",Input!D380)),"",IF(Input!D380="","",Input!D380))</f>
        <v/>
      </c>
      <c r="F374" t="str">
        <f>IF(Input!E380="","",IF(ISNUMBER(_xlfn.NUMBERVALUE(Input!E380)),ROUND(Input!E380,0),Input!E380))</f>
        <v/>
      </c>
      <c r="G374" s="269" t="str">
        <f>IF(ISBLANK(Input!F380),"",(Input!F380))</f>
        <v/>
      </c>
      <c r="H374" t="str">
        <f>IF(Input!G380="","",Input!G380)</f>
        <v/>
      </c>
      <c r="I374" t="str">
        <f>IF(Input!H380="","",Input!H380)</f>
        <v/>
      </c>
      <c r="J374" t="str">
        <f>IFERROR(IF(Input!I380="","",IF(VLOOKUP(Input!D380,'Measure List'!$A$2:$D$5000,4,FALSE)="Residential","",Input!I380)),"")</f>
        <v/>
      </c>
      <c r="K374" t="str">
        <f>IF(Input!J380="","",Input!J380)</f>
        <v/>
      </c>
      <c r="L374" t="str">
        <f>IF(Input!K380="","",Input!K380)</f>
        <v/>
      </c>
      <c r="M374" t="str">
        <f>IF(Input!L380="","",Input!L380)</f>
        <v/>
      </c>
      <c r="N374" s="304" t="str">
        <f>IF(Input!M380="","",Input!M380)</f>
        <v/>
      </c>
      <c r="O374" t="str">
        <f>IF(Input!N380="","",IF(_xlfn.NUMBERVALUE(Input!N380)=0,"",_xlfn.NUMBERVALUE(Input!N380)))</f>
        <v/>
      </c>
      <c r="P374" t="str">
        <f>IF(Input!O380="","",_xlfn.NUMBERVALUE(Input!O380))</f>
        <v/>
      </c>
      <c r="Q374" t="str">
        <f>IF(Input!P380="","",Input!P380)</f>
        <v/>
      </c>
      <c r="R374" t="str">
        <f>IF(Input!Q380="","",Input!Q380)</f>
        <v/>
      </c>
      <c r="S374" t="str">
        <f>IF(Input!R380="","",_xlfn.NUMBERVALUE(Input!R380))</f>
        <v/>
      </c>
      <c r="T374" t="str">
        <f>IF(Input!S380="","",Input!S380)</f>
        <v/>
      </c>
      <c r="U374" t="str">
        <f>IF(Input!T380="","",_xlfn.NUMBERVALUE(Input!T380))</f>
        <v/>
      </c>
      <c r="V374" t="str">
        <f>IF(Input!U380="","",(Input!U380))</f>
        <v/>
      </c>
      <c r="W374" t="str">
        <f>IF(Input!V380="","",_xlfn.NUMBERVALUE(Input!V380))</f>
        <v/>
      </c>
      <c r="X374" t="str">
        <f>IF(Input!W380="","",_xlfn.NUMBERVALUE(Input!W380))</f>
        <v/>
      </c>
      <c r="Y374" t="str">
        <f>IF(Input!X380="","",_xlfn.NUMBERVALUE(Input!X380))</f>
        <v/>
      </c>
      <c r="Z374" t="str">
        <f>IF(Input!Y380="","",_xlfn.NUMBERVALUE(Input!Y380))</f>
        <v/>
      </c>
    </row>
    <row r="375" spans="1:26" x14ac:dyDescent="0.25">
      <c r="A375" s="257" t="str">
        <f>IF(ISERROR(Input!A381),"",Input!A381)</f>
        <v/>
      </c>
      <c r="B375" t="str">
        <f t="shared" si="5"/>
        <v/>
      </c>
      <c r="C375" t="str">
        <f>IF(ISERROR(Input!B381),"",IF(Input!B381="","",Input!B381))</f>
        <v/>
      </c>
      <c r="D375" t="str">
        <f>IF(ISERROR(IF(Input!C381="","",Input!C381*1)),"",IF(Input!C381="","",Input!C381*1))</f>
        <v/>
      </c>
      <c r="E375" t="str">
        <f>IF(ISERROR(IF(Input!D381="","",Input!D381)),"",IF(Input!D381="","",Input!D381))</f>
        <v/>
      </c>
      <c r="F375" t="str">
        <f>IF(Input!E381="","",IF(ISNUMBER(_xlfn.NUMBERVALUE(Input!E381)),ROUND(Input!E381,0),Input!E381))</f>
        <v/>
      </c>
      <c r="G375" s="269" t="str">
        <f>IF(ISBLANK(Input!F381),"",(Input!F381))</f>
        <v/>
      </c>
      <c r="H375" t="str">
        <f>IF(Input!G381="","",Input!G381)</f>
        <v/>
      </c>
      <c r="I375" t="str">
        <f>IF(Input!H381="","",Input!H381)</f>
        <v/>
      </c>
      <c r="J375" t="str">
        <f>IFERROR(IF(Input!I381="","",IF(VLOOKUP(Input!D381,'Measure List'!$A$2:$D$5000,4,FALSE)="Residential","",Input!I381)),"")</f>
        <v/>
      </c>
      <c r="K375" t="str">
        <f>IF(Input!J381="","",Input!J381)</f>
        <v/>
      </c>
      <c r="L375" t="str">
        <f>IF(Input!K381="","",Input!K381)</f>
        <v/>
      </c>
      <c r="M375" t="str">
        <f>IF(Input!L381="","",Input!L381)</f>
        <v/>
      </c>
      <c r="N375" s="304" t="str">
        <f>IF(Input!M381="","",Input!M381)</f>
        <v/>
      </c>
      <c r="O375" t="str">
        <f>IF(Input!N381="","",IF(_xlfn.NUMBERVALUE(Input!N381)=0,"",_xlfn.NUMBERVALUE(Input!N381)))</f>
        <v/>
      </c>
      <c r="P375" t="str">
        <f>IF(Input!O381="","",_xlfn.NUMBERVALUE(Input!O381))</f>
        <v/>
      </c>
      <c r="Q375" t="str">
        <f>IF(Input!P381="","",Input!P381)</f>
        <v/>
      </c>
      <c r="R375" t="str">
        <f>IF(Input!Q381="","",Input!Q381)</f>
        <v/>
      </c>
      <c r="S375" t="str">
        <f>IF(Input!R381="","",_xlfn.NUMBERVALUE(Input!R381))</f>
        <v/>
      </c>
      <c r="T375" t="str">
        <f>IF(Input!S381="","",Input!S381)</f>
        <v/>
      </c>
      <c r="U375" t="str">
        <f>IF(Input!T381="","",_xlfn.NUMBERVALUE(Input!T381))</f>
        <v/>
      </c>
      <c r="V375" t="str">
        <f>IF(Input!U381="","",(Input!U381))</f>
        <v/>
      </c>
      <c r="W375" t="str">
        <f>IF(Input!V381="","",_xlfn.NUMBERVALUE(Input!V381))</f>
        <v/>
      </c>
      <c r="X375" t="str">
        <f>IF(Input!W381="","",_xlfn.NUMBERVALUE(Input!W381))</f>
        <v/>
      </c>
      <c r="Y375" t="str">
        <f>IF(Input!X381="","",_xlfn.NUMBERVALUE(Input!X381))</f>
        <v/>
      </c>
      <c r="Z375" t="str">
        <f>IF(Input!Y381="","",_xlfn.NUMBERVALUE(Input!Y381))</f>
        <v/>
      </c>
    </row>
    <row r="376" spans="1:26" x14ac:dyDescent="0.25">
      <c r="A376" s="257" t="str">
        <f>IF(ISERROR(Input!A382),"",Input!A382)</f>
        <v/>
      </c>
      <c r="B376" t="str">
        <f t="shared" si="5"/>
        <v/>
      </c>
      <c r="C376" t="str">
        <f>IF(ISERROR(Input!B382),"",IF(Input!B382="","",Input!B382))</f>
        <v/>
      </c>
      <c r="D376" t="str">
        <f>IF(ISERROR(IF(Input!C382="","",Input!C382*1)),"",IF(Input!C382="","",Input!C382*1))</f>
        <v/>
      </c>
      <c r="E376" t="str">
        <f>IF(ISERROR(IF(Input!D382="","",Input!D382)),"",IF(Input!D382="","",Input!D382))</f>
        <v/>
      </c>
      <c r="F376" t="str">
        <f>IF(Input!E382="","",IF(ISNUMBER(_xlfn.NUMBERVALUE(Input!E382)),ROUND(Input!E382,0),Input!E382))</f>
        <v/>
      </c>
      <c r="G376" s="269" t="str">
        <f>IF(ISBLANK(Input!F382),"",(Input!F382))</f>
        <v/>
      </c>
      <c r="H376" t="str">
        <f>IF(Input!G382="","",Input!G382)</f>
        <v/>
      </c>
      <c r="I376" t="str">
        <f>IF(Input!H382="","",Input!H382)</f>
        <v/>
      </c>
      <c r="J376" t="str">
        <f>IFERROR(IF(Input!I382="","",IF(VLOOKUP(Input!D382,'Measure List'!$A$2:$D$5000,4,FALSE)="Residential","",Input!I382)),"")</f>
        <v/>
      </c>
      <c r="K376" t="str">
        <f>IF(Input!J382="","",Input!J382)</f>
        <v/>
      </c>
      <c r="L376" t="str">
        <f>IF(Input!K382="","",Input!K382)</f>
        <v/>
      </c>
      <c r="M376" t="str">
        <f>IF(Input!L382="","",Input!L382)</f>
        <v/>
      </c>
      <c r="N376" s="304" t="str">
        <f>IF(Input!M382="","",Input!M382)</f>
        <v/>
      </c>
      <c r="O376" t="str">
        <f>IF(Input!N382="","",IF(_xlfn.NUMBERVALUE(Input!N382)=0,"",_xlfn.NUMBERVALUE(Input!N382)))</f>
        <v/>
      </c>
      <c r="P376" t="str">
        <f>IF(Input!O382="","",_xlfn.NUMBERVALUE(Input!O382))</f>
        <v/>
      </c>
      <c r="Q376" t="str">
        <f>IF(Input!P382="","",Input!P382)</f>
        <v/>
      </c>
      <c r="R376" t="str">
        <f>IF(Input!Q382="","",Input!Q382)</f>
        <v/>
      </c>
      <c r="S376" t="str">
        <f>IF(Input!R382="","",_xlfn.NUMBERVALUE(Input!R382))</f>
        <v/>
      </c>
      <c r="T376" t="str">
        <f>IF(Input!S382="","",Input!S382)</f>
        <v/>
      </c>
      <c r="U376" t="str">
        <f>IF(Input!T382="","",_xlfn.NUMBERVALUE(Input!T382))</f>
        <v/>
      </c>
      <c r="V376" t="str">
        <f>IF(Input!U382="","",(Input!U382))</f>
        <v/>
      </c>
      <c r="W376" t="str">
        <f>IF(Input!V382="","",_xlfn.NUMBERVALUE(Input!V382))</f>
        <v/>
      </c>
      <c r="X376" t="str">
        <f>IF(Input!W382="","",_xlfn.NUMBERVALUE(Input!W382))</f>
        <v/>
      </c>
      <c r="Y376" t="str">
        <f>IF(Input!X382="","",_xlfn.NUMBERVALUE(Input!X382))</f>
        <v/>
      </c>
      <c r="Z376" t="str">
        <f>IF(Input!Y382="","",_xlfn.NUMBERVALUE(Input!Y382))</f>
        <v/>
      </c>
    </row>
    <row r="377" spans="1:26" x14ac:dyDescent="0.25">
      <c r="A377" s="257" t="str">
        <f>IF(ISERROR(Input!A383),"",Input!A383)</f>
        <v/>
      </c>
      <c r="B377" t="str">
        <f t="shared" si="5"/>
        <v/>
      </c>
      <c r="C377" t="str">
        <f>IF(ISERROR(Input!B383),"",IF(Input!B383="","",Input!B383))</f>
        <v/>
      </c>
      <c r="D377" t="str">
        <f>IF(ISERROR(IF(Input!C383="","",Input!C383*1)),"",IF(Input!C383="","",Input!C383*1))</f>
        <v/>
      </c>
      <c r="E377" t="str">
        <f>IF(ISERROR(IF(Input!D383="","",Input!D383)),"",IF(Input!D383="","",Input!D383))</f>
        <v/>
      </c>
      <c r="F377" t="str">
        <f>IF(Input!E383="","",IF(ISNUMBER(_xlfn.NUMBERVALUE(Input!E383)),ROUND(Input!E383,0),Input!E383))</f>
        <v/>
      </c>
      <c r="G377" s="269" t="str">
        <f>IF(ISBLANK(Input!F383),"",(Input!F383))</f>
        <v/>
      </c>
      <c r="H377" t="str">
        <f>IF(Input!G383="","",Input!G383)</f>
        <v/>
      </c>
      <c r="I377" t="str">
        <f>IF(Input!H383="","",Input!H383)</f>
        <v/>
      </c>
      <c r="J377" t="str">
        <f>IFERROR(IF(Input!I383="","",IF(VLOOKUP(Input!D383,'Measure List'!$A$2:$D$5000,4,FALSE)="Residential","",Input!I383)),"")</f>
        <v/>
      </c>
      <c r="K377" t="str">
        <f>IF(Input!J383="","",Input!J383)</f>
        <v/>
      </c>
      <c r="L377" t="str">
        <f>IF(Input!K383="","",Input!K383)</f>
        <v/>
      </c>
      <c r="M377" t="str">
        <f>IF(Input!L383="","",Input!L383)</f>
        <v/>
      </c>
      <c r="N377" s="304" t="str">
        <f>IF(Input!M383="","",Input!M383)</f>
        <v/>
      </c>
      <c r="O377" t="str">
        <f>IF(Input!N383="","",IF(_xlfn.NUMBERVALUE(Input!N383)=0,"",_xlfn.NUMBERVALUE(Input!N383)))</f>
        <v/>
      </c>
      <c r="P377" t="str">
        <f>IF(Input!O383="","",_xlfn.NUMBERVALUE(Input!O383))</f>
        <v/>
      </c>
      <c r="Q377" t="str">
        <f>IF(Input!P383="","",Input!P383)</f>
        <v/>
      </c>
      <c r="R377" t="str">
        <f>IF(Input!Q383="","",Input!Q383)</f>
        <v/>
      </c>
      <c r="S377" t="str">
        <f>IF(Input!R383="","",_xlfn.NUMBERVALUE(Input!R383))</f>
        <v/>
      </c>
      <c r="T377" t="str">
        <f>IF(Input!S383="","",Input!S383)</f>
        <v/>
      </c>
      <c r="U377" t="str">
        <f>IF(Input!T383="","",_xlfn.NUMBERVALUE(Input!T383))</f>
        <v/>
      </c>
      <c r="V377" t="str">
        <f>IF(Input!U383="","",(Input!U383))</f>
        <v/>
      </c>
      <c r="W377" t="str">
        <f>IF(Input!V383="","",_xlfn.NUMBERVALUE(Input!V383))</f>
        <v/>
      </c>
      <c r="X377" t="str">
        <f>IF(Input!W383="","",_xlfn.NUMBERVALUE(Input!W383))</f>
        <v/>
      </c>
      <c r="Y377" t="str">
        <f>IF(Input!X383="","",_xlfn.NUMBERVALUE(Input!X383))</f>
        <v/>
      </c>
      <c r="Z377" t="str">
        <f>IF(Input!Y383="","",_xlfn.NUMBERVALUE(Input!Y383))</f>
        <v/>
      </c>
    </row>
    <row r="378" spans="1:26" x14ac:dyDescent="0.25">
      <c r="A378" s="257" t="str">
        <f>IF(ISERROR(Input!A384),"",Input!A384)</f>
        <v/>
      </c>
      <c r="B378" t="str">
        <f t="shared" si="5"/>
        <v/>
      </c>
      <c r="C378" t="str">
        <f>IF(ISERROR(Input!B384),"",IF(Input!B384="","",Input!B384))</f>
        <v/>
      </c>
      <c r="D378" t="str">
        <f>IF(ISERROR(IF(Input!C384="","",Input!C384*1)),"",IF(Input!C384="","",Input!C384*1))</f>
        <v/>
      </c>
      <c r="E378" t="str">
        <f>IF(ISERROR(IF(Input!D384="","",Input!D384)),"",IF(Input!D384="","",Input!D384))</f>
        <v/>
      </c>
      <c r="F378" t="str">
        <f>IF(Input!E384="","",IF(ISNUMBER(_xlfn.NUMBERVALUE(Input!E384)),ROUND(Input!E384,0),Input!E384))</f>
        <v/>
      </c>
      <c r="G378" s="269" t="str">
        <f>IF(ISBLANK(Input!F384),"",(Input!F384))</f>
        <v/>
      </c>
      <c r="H378" t="str">
        <f>IF(Input!G384="","",Input!G384)</f>
        <v/>
      </c>
      <c r="I378" t="str">
        <f>IF(Input!H384="","",Input!H384)</f>
        <v/>
      </c>
      <c r="J378" t="str">
        <f>IFERROR(IF(Input!I384="","",IF(VLOOKUP(Input!D384,'Measure List'!$A$2:$D$5000,4,FALSE)="Residential","",Input!I384)),"")</f>
        <v/>
      </c>
      <c r="K378" t="str">
        <f>IF(Input!J384="","",Input!J384)</f>
        <v/>
      </c>
      <c r="L378" t="str">
        <f>IF(Input!K384="","",Input!K384)</f>
        <v/>
      </c>
      <c r="M378" t="str">
        <f>IF(Input!L384="","",Input!L384)</f>
        <v/>
      </c>
      <c r="N378" s="304" t="str">
        <f>IF(Input!M384="","",Input!M384)</f>
        <v/>
      </c>
      <c r="O378" t="str">
        <f>IF(Input!N384="","",IF(_xlfn.NUMBERVALUE(Input!N384)=0,"",_xlfn.NUMBERVALUE(Input!N384)))</f>
        <v/>
      </c>
      <c r="P378" t="str">
        <f>IF(Input!O384="","",_xlfn.NUMBERVALUE(Input!O384))</f>
        <v/>
      </c>
      <c r="Q378" t="str">
        <f>IF(Input!P384="","",Input!P384)</f>
        <v/>
      </c>
      <c r="R378" t="str">
        <f>IF(Input!Q384="","",Input!Q384)</f>
        <v/>
      </c>
      <c r="S378" t="str">
        <f>IF(Input!R384="","",_xlfn.NUMBERVALUE(Input!R384))</f>
        <v/>
      </c>
      <c r="T378" t="str">
        <f>IF(Input!S384="","",Input!S384)</f>
        <v/>
      </c>
      <c r="U378" t="str">
        <f>IF(Input!T384="","",_xlfn.NUMBERVALUE(Input!T384))</f>
        <v/>
      </c>
      <c r="V378" t="str">
        <f>IF(Input!U384="","",(Input!U384))</f>
        <v/>
      </c>
      <c r="W378" t="str">
        <f>IF(Input!V384="","",_xlfn.NUMBERVALUE(Input!V384))</f>
        <v/>
      </c>
      <c r="X378" t="str">
        <f>IF(Input!W384="","",_xlfn.NUMBERVALUE(Input!W384))</f>
        <v/>
      </c>
      <c r="Y378" t="str">
        <f>IF(Input!X384="","",_xlfn.NUMBERVALUE(Input!X384))</f>
        <v/>
      </c>
      <c r="Z378" t="str">
        <f>IF(Input!Y384="","",_xlfn.NUMBERVALUE(Input!Y384))</f>
        <v/>
      </c>
    </row>
    <row r="379" spans="1:26" x14ac:dyDescent="0.25">
      <c r="A379" s="257" t="str">
        <f>IF(ISERROR(Input!A385),"",Input!A385)</f>
        <v/>
      </c>
      <c r="B379" t="str">
        <f t="shared" si="5"/>
        <v/>
      </c>
      <c r="C379" t="str">
        <f>IF(ISERROR(Input!B385),"",IF(Input!B385="","",Input!B385))</f>
        <v/>
      </c>
      <c r="D379" t="str">
        <f>IF(ISERROR(IF(Input!C385="","",Input!C385*1)),"",IF(Input!C385="","",Input!C385*1))</f>
        <v/>
      </c>
      <c r="E379" t="str">
        <f>IF(ISERROR(IF(Input!D385="","",Input!D385)),"",IF(Input!D385="","",Input!D385))</f>
        <v/>
      </c>
      <c r="F379" t="str">
        <f>IF(Input!E385="","",IF(ISNUMBER(_xlfn.NUMBERVALUE(Input!E385)),ROUND(Input!E385,0),Input!E385))</f>
        <v/>
      </c>
      <c r="G379" s="269" t="str">
        <f>IF(ISBLANK(Input!F385),"",(Input!F385))</f>
        <v/>
      </c>
      <c r="H379" t="str">
        <f>IF(Input!G385="","",Input!G385)</f>
        <v/>
      </c>
      <c r="I379" t="str">
        <f>IF(Input!H385="","",Input!H385)</f>
        <v/>
      </c>
      <c r="J379" t="str">
        <f>IFERROR(IF(Input!I385="","",IF(VLOOKUP(Input!D385,'Measure List'!$A$2:$D$5000,4,FALSE)="Residential","",Input!I385)),"")</f>
        <v/>
      </c>
      <c r="K379" t="str">
        <f>IF(Input!J385="","",Input!J385)</f>
        <v/>
      </c>
      <c r="L379" t="str">
        <f>IF(Input!K385="","",Input!K385)</f>
        <v/>
      </c>
      <c r="M379" t="str">
        <f>IF(Input!L385="","",Input!L385)</f>
        <v/>
      </c>
      <c r="N379" s="304" t="str">
        <f>IF(Input!M385="","",Input!M385)</f>
        <v/>
      </c>
      <c r="O379" t="str">
        <f>IF(Input!N385="","",IF(_xlfn.NUMBERVALUE(Input!N385)=0,"",_xlfn.NUMBERVALUE(Input!N385)))</f>
        <v/>
      </c>
      <c r="P379" t="str">
        <f>IF(Input!O385="","",_xlfn.NUMBERVALUE(Input!O385))</f>
        <v/>
      </c>
      <c r="Q379" t="str">
        <f>IF(Input!P385="","",Input!P385)</f>
        <v/>
      </c>
      <c r="R379" t="str">
        <f>IF(Input!Q385="","",Input!Q385)</f>
        <v/>
      </c>
      <c r="S379" t="str">
        <f>IF(Input!R385="","",_xlfn.NUMBERVALUE(Input!R385))</f>
        <v/>
      </c>
      <c r="T379" t="str">
        <f>IF(Input!S385="","",Input!S385)</f>
        <v/>
      </c>
      <c r="U379" t="str">
        <f>IF(Input!T385="","",_xlfn.NUMBERVALUE(Input!T385))</f>
        <v/>
      </c>
      <c r="V379" t="str">
        <f>IF(Input!U385="","",(Input!U385))</f>
        <v/>
      </c>
      <c r="W379" t="str">
        <f>IF(Input!V385="","",_xlfn.NUMBERVALUE(Input!V385))</f>
        <v/>
      </c>
      <c r="X379" t="str">
        <f>IF(Input!W385="","",_xlfn.NUMBERVALUE(Input!W385))</f>
        <v/>
      </c>
      <c r="Y379" t="str">
        <f>IF(Input!X385="","",_xlfn.NUMBERVALUE(Input!X385))</f>
        <v/>
      </c>
      <c r="Z379" t="str">
        <f>IF(Input!Y385="","",_xlfn.NUMBERVALUE(Input!Y385))</f>
        <v/>
      </c>
    </row>
    <row r="380" spans="1:26" x14ac:dyDescent="0.25">
      <c r="A380" s="257" t="str">
        <f>IF(ISERROR(Input!A386),"",Input!A386)</f>
        <v/>
      </c>
      <c r="B380" t="str">
        <f t="shared" si="5"/>
        <v/>
      </c>
      <c r="C380" t="str">
        <f>IF(ISERROR(Input!B386),"",IF(Input!B386="","",Input!B386))</f>
        <v/>
      </c>
      <c r="D380" t="str">
        <f>IF(ISERROR(IF(Input!C386="","",Input!C386*1)),"",IF(Input!C386="","",Input!C386*1))</f>
        <v/>
      </c>
      <c r="E380" t="str">
        <f>IF(ISERROR(IF(Input!D386="","",Input!D386)),"",IF(Input!D386="","",Input!D386))</f>
        <v/>
      </c>
      <c r="F380" t="str">
        <f>IF(Input!E386="","",IF(ISNUMBER(_xlfn.NUMBERVALUE(Input!E386)),ROUND(Input!E386,0),Input!E386))</f>
        <v/>
      </c>
      <c r="G380" s="269" t="str">
        <f>IF(ISBLANK(Input!F386),"",(Input!F386))</f>
        <v/>
      </c>
      <c r="H380" t="str">
        <f>IF(Input!G386="","",Input!G386)</f>
        <v/>
      </c>
      <c r="I380" t="str">
        <f>IF(Input!H386="","",Input!H386)</f>
        <v/>
      </c>
      <c r="J380" t="str">
        <f>IFERROR(IF(Input!I386="","",IF(VLOOKUP(Input!D386,'Measure List'!$A$2:$D$5000,4,FALSE)="Residential","",Input!I386)),"")</f>
        <v/>
      </c>
      <c r="K380" t="str">
        <f>IF(Input!J386="","",Input!J386)</f>
        <v/>
      </c>
      <c r="L380" t="str">
        <f>IF(Input!K386="","",Input!K386)</f>
        <v/>
      </c>
      <c r="M380" t="str">
        <f>IF(Input!L386="","",Input!L386)</f>
        <v/>
      </c>
      <c r="N380" s="304" t="str">
        <f>IF(Input!M386="","",Input!M386)</f>
        <v/>
      </c>
      <c r="O380" t="str">
        <f>IF(Input!N386="","",IF(_xlfn.NUMBERVALUE(Input!N386)=0,"",_xlfn.NUMBERVALUE(Input!N386)))</f>
        <v/>
      </c>
      <c r="P380" t="str">
        <f>IF(Input!O386="","",_xlfn.NUMBERVALUE(Input!O386))</f>
        <v/>
      </c>
      <c r="Q380" t="str">
        <f>IF(Input!P386="","",Input!P386)</f>
        <v/>
      </c>
      <c r="R380" t="str">
        <f>IF(Input!Q386="","",Input!Q386)</f>
        <v/>
      </c>
      <c r="S380" t="str">
        <f>IF(Input!R386="","",_xlfn.NUMBERVALUE(Input!R386))</f>
        <v/>
      </c>
      <c r="T380" t="str">
        <f>IF(Input!S386="","",Input!S386)</f>
        <v/>
      </c>
      <c r="U380" t="str">
        <f>IF(Input!T386="","",_xlfn.NUMBERVALUE(Input!T386))</f>
        <v/>
      </c>
      <c r="V380" t="str">
        <f>IF(Input!U386="","",(Input!U386))</f>
        <v/>
      </c>
      <c r="W380" t="str">
        <f>IF(Input!V386="","",_xlfn.NUMBERVALUE(Input!V386))</f>
        <v/>
      </c>
      <c r="X380" t="str">
        <f>IF(Input!W386="","",_xlfn.NUMBERVALUE(Input!W386))</f>
        <v/>
      </c>
      <c r="Y380" t="str">
        <f>IF(Input!X386="","",_xlfn.NUMBERVALUE(Input!X386))</f>
        <v/>
      </c>
      <c r="Z380" t="str">
        <f>IF(Input!Y386="","",_xlfn.NUMBERVALUE(Input!Y386))</f>
        <v/>
      </c>
    </row>
    <row r="381" spans="1:26" x14ac:dyDescent="0.25">
      <c r="A381" s="257" t="str">
        <f>IF(ISERROR(Input!A387),"",Input!A387)</f>
        <v/>
      </c>
      <c r="B381" t="str">
        <f t="shared" si="5"/>
        <v/>
      </c>
      <c r="C381" t="str">
        <f>IF(ISERROR(Input!B387),"",IF(Input!B387="","",Input!B387))</f>
        <v/>
      </c>
      <c r="D381" t="str">
        <f>IF(ISERROR(IF(Input!C387="","",Input!C387*1)),"",IF(Input!C387="","",Input!C387*1))</f>
        <v/>
      </c>
      <c r="E381" t="str">
        <f>IF(ISERROR(IF(Input!D387="","",Input!D387)),"",IF(Input!D387="","",Input!D387))</f>
        <v/>
      </c>
      <c r="F381" t="str">
        <f>IF(Input!E387="","",IF(ISNUMBER(_xlfn.NUMBERVALUE(Input!E387)),ROUND(Input!E387,0),Input!E387))</f>
        <v/>
      </c>
      <c r="G381" s="269" t="str">
        <f>IF(ISBLANK(Input!F387),"",(Input!F387))</f>
        <v/>
      </c>
      <c r="H381" t="str">
        <f>IF(Input!G387="","",Input!G387)</f>
        <v/>
      </c>
      <c r="I381" t="str">
        <f>IF(Input!H387="","",Input!H387)</f>
        <v/>
      </c>
      <c r="J381" t="str">
        <f>IFERROR(IF(Input!I387="","",IF(VLOOKUP(Input!D387,'Measure List'!$A$2:$D$5000,4,FALSE)="Residential","",Input!I387)),"")</f>
        <v/>
      </c>
      <c r="K381" t="str">
        <f>IF(Input!J387="","",Input!J387)</f>
        <v/>
      </c>
      <c r="L381" t="str">
        <f>IF(Input!K387="","",Input!K387)</f>
        <v/>
      </c>
      <c r="M381" t="str">
        <f>IF(Input!L387="","",Input!L387)</f>
        <v/>
      </c>
      <c r="N381" s="304" t="str">
        <f>IF(Input!M387="","",Input!M387)</f>
        <v/>
      </c>
      <c r="O381" t="str">
        <f>IF(Input!N387="","",IF(_xlfn.NUMBERVALUE(Input!N387)=0,"",_xlfn.NUMBERVALUE(Input!N387)))</f>
        <v/>
      </c>
      <c r="P381" t="str">
        <f>IF(Input!O387="","",_xlfn.NUMBERVALUE(Input!O387))</f>
        <v/>
      </c>
      <c r="Q381" t="str">
        <f>IF(Input!P387="","",Input!P387)</f>
        <v/>
      </c>
      <c r="R381" t="str">
        <f>IF(Input!Q387="","",Input!Q387)</f>
        <v/>
      </c>
      <c r="S381" t="str">
        <f>IF(Input!R387="","",_xlfn.NUMBERVALUE(Input!R387))</f>
        <v/>
      </c>
      <c r="T381" t="str">
        <f>IF(Input!S387="","",Input!S387)</f>
        <v/>
      </c>
      <c r="U381" t="str">
        <f>IF(Input!T387="","",_xlfn.NUMBERVALUE(Input!T387))</f>
        <v/>
      </c>
      <c r="V381" t="str">
        <f>IF(Input!U387="","",(Input!U387))</f>
        <v/>
      </c>
      <c r="W381" t="str">
        <f>IF(Input!V387="","",_xlfn.NUMBERVALUE(Input!V387))</f>
        <v/>
      </c>
      <c r="X381" t="str">
        <f>IF(Input!W387="","",_xlfn.NUMBERVALUE(Input!W387))</f>
        <v/>
      </c>
      <c r="Y381" t="str">
        <f>IF(Input!X387="","",_xlfn.NUMBERVALUE(Input!X387))</f>
        <v/>
      </c>
      <c r="Z381" t="str">
        <f>IF(Input!Y387="","",_xlfn.NUMBERVALUE(Input!Y387))</f>
        <v/>
      </c>
    </row>
    <row r="382" spans="1:26" x14ac:dyDescent="0.25">
      <c r="A382" s="257" t="str">
        <f>IF(ISERROR(Input!A388),"",Input!A388)</f>
        <v/>
      </c>
      <c r="B382" t="str">
        <f t="shared" si="5"/>
        <v/>
      </c>
      <c r="C382" t="str">
        <f>IF(ISERROR(Input!B388),"",IF(Input!B388="","",Input!B388))</f>
        <v/>
      </c>
      <c r="D382" t="str">
        <f>IF(ISERROR(IF(Input!C388="","",Input!C388*1)),"",IF(Input!C388="","",Input!C388*1))</f>
        <v/>
      </c>
      <c r="E382" t="str">
        <f>IF(ISERROR(IF(Input!D388="","",Input!D388)),"",IF(Input!D388="","",Input!D388))</f>
        <v/>
      </c>
      <c r="F382" t="str">
        <f>IF(Input!E388="","",IF(ISNUMBER(_xlfn.NUMBERVALUE(Input!E388)),ROUND(Input!E388,0),Input!E388))</f>
        <v/>
      </c>
      <c r="G382" s="269" t="str">
        <f>IF(ISBLANK(Input!F388),"",(Input!F388))</f>
        <v/>
      </c>
      <c r="H382" t="str">
        <f>IF(Input!G388="","",Input!G388)</f>
        <v/>
      </c>
      <c r="I382" t="str">
        <f>IF(Input!H388="","",Input!H388)</f>
        <v/>
      </c>
      <c r="J382" t="str">
        <f>IFERROR(IF(Input!I388="","",IF(VLOOKUP(Input!D388,'Measure List'!$A$2:$D$5000,4,FALSE)="Residential","",Input!I388)),"")</f>
        <v/>
      </c>
      <c r="K382" t="str">
        <f>IF(Input!J388="","",Input!J388)</f>
        <v/>
      </c>
      <c r="L382" t="str">
        <f>IF(Input!K388="","",Input!K388)</f>
        <v/>
      </c>
      <c r="M382" t="str">
        <f>IF(Input!L388="","",Input!L388)</f>
        <v/>
      </c>
      <c r="N382" s="304" t="str">
        <f>IF(Input!M388="","",Input!M388)</f>
        <v/>
      </c>
      <c r="O382" t="str">
        <f>IF(Input!N388="","",IF(_xlfn.NUMBERVALUE(Input!N388)=0,"",_xlfn.NUMBERVALUE(Input!N388)))</f>
        <v/>
      </c>
      <c r="P382" t="str">
        <f>IF(Input!O388="","",_xlfn.NUMBERVALUE(Input!O388))</f>
        <v/>
      </c>
      <c r="Q382" t="str">
        <f>IF(Input!P388="","",Input!P388)</f>
        <v/>
      </c>
      <c r="R382" t="str">
        <f>IF(Input!Q388="","",Input!Q388)</f>
        <v/>
      </c>
      <c r="S382" t="str">
        <f>IF(Input!R388="","",_xlfn.NUMBERVALUE(Input!R388))</f>
        <v/>
      </c>
      <c r="T382" t="str">
        <f>IF(Input!S388="","",Input!S388)</f>
        <v/>
      </c>
      <c r="U382" t="str">
        <f>IF(Input!T388="","",_xlfn.NUMBERVALUE(Input!T388))</f>
        <v/>
      </c>
      <c r="V382" t="str">
        <f>IF(Input!U388="","",(Input!U388))</f>
        <v/>
      </c>
      <c r="W382" t="str">
        <f>IF(Input!V388="","",_xlfn.NUMBERVALUE(Input!V388))</f>
        <v/>
      </c>
      <c r="X382" t="str">
        <f>IF(Input!W388="","",_xlfn.NUMBERVALUE(Input!W388))</f>
        <v/>
      </c>
      <c r="Y382" t="str">
        <f>IF(Input!X388="","",_xlfn.NUMBERVALUE(Input!X388))</f>
        <v/>
      </c>
      <c r="Z382" t="str">
        <f>IF(Input!Y388="","",_xlfn.NUMBERVALUE(Input!Y388))</f>
        <v/>
      </c>
    </row>
    <row r="383" spans="1:26" x14ac:dyDescent="0.25">
      <c r="A383" s="257" t="str">
        <f>IF(ISERROR(Input!A389),"",Input!A389)</f>
        <v/>
      </c>
      <c r="B383" t="str">
        <f t="shared" si="5"/>
        <v/>
      </c>
      <c r="C383" t="str">
        <f>IF(ISERROR(Input!B389),"",IF(Input!B389="","",Input!B389))</f>
        <v/>
      </c>
      <c r="D383" t="str">
        <f>IF(ISERROR(IF(Input!C389="","",Input!C389*1)),"",IF(Input!C389="","",Input!C389*1))</f>
        <v/>
      </c>
      <c r="E383" t="str">
        <f>IF(ISERROR(IF(Input!D389="","",Input!D389)),"",IF(Input!D389="","",Input!D389))</f>
        <v/>
      </c>
      <c r="F383" t="str">
        <f>IF(Input!E389="","",IF(ISNUMBER(_xlfn.NUMBERVALUE(Input!E389)),ROUND(Input!E389,0),Input!E389))</f>
        <v/>
      </c>
      <c r="G383" s="269" t="str">
        <f>IF(ISBLANK(Input!F389),"",(Input!F389))</f>
        <v/>
      </c>
      <c r="H383" t="str">
        <f>IF(Input!G389="","",Input!G389)</f>
        <v/>
      </c>
      <c r="I383" t="str">
        <f>IF(Input!H389="","",Input!H389)</f>
        <v/>
      </c>
      <c r="J383" t="str">
        <f>IFERROR(IF(Input!I389="","",IF(VLOOKUP(Input!D389,'Measure List'!$A$2:$D$5000,4,FALSE)="Residential","",Input!I389)),"")</f>
        <v/>
      </c>
      <c r="K383" t="str">
        <f>IF(Input!J389="","",Input!J389)</f>
        <v/>
      </c>
      <c r="L383" t="str">
        <f>IF(Input!K389="","",Input!K389)</f>
        <v/>
      </c>
      <c r="M383" t="str">
        <f>IF(Input!L389="","",Input!L389)</f>
        <v/>
      </c>
      <c r="N383" s="304" t="str">
        <f>IF(Input!M389="","",Input!M389)</f>
        <v/>
      </c>
      <c r="O383" t="str">
        <f>IF(Input!N389="","",IF(_xlfn.NUMBERVALUE(Input!N389)=0,"",_xlfn.NUMBERVALUE(Input!N389)))</f>
        <v/>
      </c>
      <c r="P383" t="str">
        <f>IF(Input!O389="","",_xlfn.NUMBERVALUE(Input!O389))</f>
        <v/>
      </c>
      <c r="Q383" t="str">
        <f>IF(Input!P389="","",Input!P389)</f>
        <v/>
      </c>
      <c r="R383" t="str">
        <f>IF(Input!Q389="","",Input!Q389)</f>
        <v/>
      </c>
      <c r="S383" t="str">
        <f>IF(Input!R389="","",_xlfn.NUMBERVALUE(Input!R389))</f>
        <v/>
      </c>
      <c r="T383" t="str">
        <f>IF(Input!S389="","",Input!S389)</f>
        <v/>
      </c>
      <c r="U383" t="str">
        <f>IF(Input!T389="","",_xlfn.NUMBERVALUE(Input!T389))</f>
        <v/>
      </c>
      <c r="V383" t="str">
        <f>IF(Input!U389="","",(Input!U389))</f>
        <v/>
      </c>
      <c r="W383" t="str">
        <f>IF(Input!V389="","",_xlfn.NUMBERVALUE(Input!V389))</f>
        <v/>
      </c>
      <c r="X383" t="str">
        <f>IF(Input!W389="","",_xlfn.NUMBERVALUE(Input!W389))</f>
        <v/>
      </c>
      <c r="Y383" t="str">
        <f>IF(Input!X389="","",_xlfn.NUMBERVALUE(Input!X389))</f>
        <v/>
      </c>
      <c r="Z383" t="str">
        <f>IF(Input!Y389="","",_xlfn.NUMBERVALUE(Input!Y389))</f>
        <v/>
      </c>
    </row>
    <row r="384" spans="1:26" x14ac:dyDescent="0.25">
      <c r="A384" s="257" t="str">
        <f>IF(ISERROR(Input!A390),"",Input!A390)</f>
        <v/>
      </c>
      <c r="B384" t="str">
        <f t="shared" si="5"/>
        <v/>
      </c>
      <c r="C384" t="str">
        <f>IF(ISERROR(Input!B390),"",IF(Input!B390="","",Input!B390))</f>
        <v/>
      </c>
      <c r="D384" t="str">
        <f>IF(ISERROR(IF(Input!C390="","",Input!C390*1)),"",IF(Input!C390="","",Input!C390*1))</f>
        <v/>
      </c>
      <c r="E384" t="str">
        <f>IF(ISERROR(IF(Input!D390="","",Input!D390)),"",IF(Input!D390="","",Input!D390))</f>
        <v/>
      </c>
      <c r="F384" t="str">
        <f>IF(Input!E390="","",IF(ISNUMBER(_xlfn.NUMBERVALUE(Input!E390)),ROUND(Input!E390,0),Input!E390))</f>
        <v/>
      </c>
      <c r="G384" s="269" t="str">
        <f>IF(ISBLANK(Input!F390),"",(Input!F390))</f>
        <v/>
      </c>
      <c r="H384" t="str">
        <f>IF(Input!G390="","",Input!G390)</f>
        <v/>
      </c>
      <c r="I384" t="str">
        <f>IF(Input!H390="","",Input!H390)</f>
        <v/>
      </c>
      <c r="J384" t="str">
        <f>IFERROR(IF(Input!I390="","",IF(VLOOKUP(Input!D390,'Measure List'!$A$2:$D$5000,4,FALSE)="Residential","",Input!I390)),"")</f>
        <v/>
      </c>
      <c r="K384" t="str">
        <f>IF(Input!J390="","",Input!J390)</f>
        <v/>
      </c>
      <c r="L384" t="str">
        <f>IF(Input!K390="","",Input!K390)</f>
        <v/>
      </c>
      <c r="M384" t="str">
        <f>IF(Input!L390="","",Input!L390)</f>
        <v/>
      </c>
      <c r="N384" s="304" t="str">
        <f>IF(Input!M390="","",Input!M390)</f>
        <v/>
      </c>
      <c r="O384" t="str">
        <f>IF(Input!N390="","",IF(_xlfn.NUMBERVALUE(Input!N390)=0,"",_xlfn.NUMBERVALUE(Input!N390)))</f>
        <v/>
      </c>
      <c r="P384" t="str">
        <f>IF(Input!O390="","",_xlfn.NUMBERVALUE(Input!O390))</f>
        <v/>
      </c>
      <c r="Q384" t="str">
        <f>IF(Input!P390="","",Input!P390)</f>
        <v/>
      </c>
      <c r="R384" t="str">
        <f>IF(Input!Q390="","",Input!Q390)</f>
        <v/>
      </c>
      <c r="S384" t="str">
        <f>IF(Input!R390="","",_xlfn.NUMBERVALUE(Input!R390))</f>
        <v/>
      </c>
      <c r="T384" t="str">
        <f>IF(Input!S390="","",Input!S390)</f>
        <v/>
      </c>
      <c r="U384" t="str">
        <f>IF(Input!T390="","",_xlfn.NUMBERVALUE(Input!T390))</f>
        <v/>
      </c>
      <c r="V384" t="str">
        <f>IF(Input!U390="","",(Input!U390))</f>
        <v/>
      </c>
      <c r="W384" t="str">
        <f>IF(Input!V390="","",_xlfn.NUMBERVALUE(Input!V390))</f>
        <v/>
      </c>
      <c r="X384" t="str">
        <f>IF(Input!W390="","",_xlfn.NUMBERVALUE(Input!W390))</f>
        <v/>
      </c>
      <c r="Y384" t="str">
        <f>IF(Input!X390="","",_xlfn.NUMBERVALUE(Input!X390))</f>
        <v/>
      </c>
      <c r="Z384" t="str">
        <f>IF(Input!Y390="","",_xlfn.NUMBERVALUE(Input!Y390))</f>
        <v/>
      </c>
    </row>
    <row r="385" spans="1:26" x14ac:dyDescent="0.25">
      <c r="A385" s="257" t="str">
        <f>IF(ISERROR(Input!A391),"",Input!A391)</f>
        <v/>
      </c>
      <c r="B385" t="str">
        <f t="shared" si="5"/>
        <v/>
      </c>
      <c r="C385" t="str">
        <f>IF(ISERROR(Input!B391),"",IF(Input!B391="","",Input!B391))</f>
        <v/>
      </c>
      <c r="D385" t="str">
        <f>IF(ISERROR(IF(Input!C391="","",Input!C391*1)),"",IF(Input!C391="","",Input!C391*1))</f>
        <v/>
      </c>
      <c r="E385" t="str">
        <f>IF(ISERROR(IF(Input!D391="","",Input!D391)),"",IF(Input!D391="","",Input!D391))</f>
        <v/>
      </c>
      <c r="F385" t="str">
        <f>IF(Input!E391="","",IF(ISNUMBER(_xlfn.NUMBERVALUE(Input!E391)),ROUND(Input!E391,0),Input!E391))</f>
        <v/>
      </c>
      <c r="G385" s="269" t="str">
        <f>IF(ISBLANK(Input!F391),"",(Input!F391))</f>
        <v/>
      </c>
      <c r="H385" t="str">
        <f>IF(Input!G391="","",Input!G391)</f>
        <v/>
      </c>
      <c r="I385" t="str">
        <f>IF(Input!H391="","",Input!H391)</f>
        <v/>
      </c>
      <c r="J385" t="str">
        <f>IFERROR(IF(Input!I391="","",IF(VLOOKUP(Input!D391,'Measure List'!$A$2:$D$5000,4,FALSE)="Residential","",Input!I391)),"")</f>
        <v/>
      </c>
      <c r="K385" t="str">
        <f>IF(Input!J391="","",Input!J391)</f>
        <v/>
      </c>
      <c r="L385" t="str">
        <f>IF(Input!K391="","",Input!K391)</f>
        <v/>
      </c>
      <c r="M385" t="str">
        <f>IF(Input!L391="","",Input!L391)</f>
        <v/>
      </c>
      <c r="N385" s="304" t="str">
        <f>IF(Input!M391="","",Input!M391)</f>
        <v/>
      </c>
      <c r="O385" t="str">
        <f>IF(Input!N391="","",IF(_xlfn.NUMBERVALUE(Input!N391)=0,"",_xlfn.NUMBERVALUE(Input!N391)))</f>
        <v/>
      </c>
      <c r="P385" t="str">
        <f>IF(Input!O391="","",_xlfn.NUMBERVALUE(Input!O391))</f>
        <v/>
      </c>
      <c r="Q385" t="str">
        <f>IF(Input!P391="","",Input!P391)</f>
        <v/>
      </c>
      <c r="R385" t="str">
        <f>IF(Input!Q391="","",Input!Q391)</f>
        <v/>
      </c>
      <c r="S385" t="str">
        <f>IF(Input!R391="","",_xlfn.NUMBERVALUE(Input!R391))</f>
        <v/>
      </c>
      <c r="T385" t="str">
        <f>IF(Input!S391="","",Input!S391)</f>
        <v/>
      </c>
      <c r="U385" t="str">
        <f>IF(Input!T391="","",_xlfn.NUMBERVALUE(Input!T391))</f>
        <v/>
      </c>
      <c r="V385" t="str">
        <f>IF(Input!U391="","",(Input!U391))</f>
        <v/>
      </c>
      <c r="W385" t="str">
        <f>IF(Input!V391="","",_xlfn.NUMBERVALUE(Input!V391))</f>
        <v/>
      </c>
      <c r="X385" t="str">
        <f>IF(Input!W391="","",_xlfn.NUMBERVALUE(Input!W391))</f>
        <v/>
      </c>
      <c r="Y385" t="str">
        <f>IF(Input!X391="","",_xlfn.NUMBERVALUE(Input!X391))</f>
        <v/>
      </c>
      <c r="Z385" t="str">
        <f>IF(Input!Y391="","",_xlfn.NUMBERVALUE(Input!Y391))</f>
        <v/>
      </c>
    </row>
    <row r="386" spans="1:26" x14ac:dyDescent="0.25">
      <c r="A386" s="257" t="str">
        <f>IF(ISERROR(Input!A392),"",Input!A392)</f>
        <v/>
      </c>
      <c r="B386" t="str">
        <f t="shared" si="5"/>
        <v/>
      </c>
      <c r="C386" t="str">
        <f>IF(ISERROR(Input!B392),"",IF(Input!B392="","",Input!B392))</f>
        <v/>
      </c>
      <c r="D386" t="str">
        <f>IF(ISERROR(IF(Input!C392="","",Input!C392*1)),"",IF(Input!C392="","",Input!C392*1))</f>
        <v/>
      </c>
      <c r="E386" t="str">
        <f>IF(ISERROR(IF(Input!D392="","",Input!D392)),"",IF(Input!D392="","",Input!D392))</f>
        <v/>
      </c>
      <c r="F386" t="str">
        <f>IF(Input!E392="","",IF(ISNUMBER(_xlfn.NUMBERVALUE(Input!E392)),ROUND(Input!E392,0),Input!E392))</f>
        <v/>
      </c>
      <c r="G386" s="269" t="str">
        <f>IF(ISBLANK(Input!F392),"",(Input!F392))</f>
        <v/>
      </c>
      <c r="H386" t="str">
        <f>IF(Input!G392="","",Input!G392)</f>
        <v/>
      </c>
      <c r="I386" t="str">
        <f>IF(Input!H392="","",Input!H392)</f>
        <v/>
      </c>
      <c r="J386" t="str">
        <f>IFERROR(IF(Input!I392="","",IF(VLOOKUP(Input!D392,'Measure List'!$A$2:$D$5000,4,FALSE)="Residential","",Input!I392)),"")</f>
        <v/>
      </c>
      <c r="K386" t="str">
        <f>IF(Input!J392="","",Input!J392)</f>
        <v/>
      </c>
      <c r="L386" t="str">
        <f>IF(Input!K392="","",Input!K392)</f>
        <v/>
      </c>
      <c r="M386" t="str">
        <f>IF(Input!L392="","",Input!L392)</f>
        <v/>
      </c>
      <c r="N386" s="304" t="str">
        <f>IF(Input!M392="","",Input!M392)</f>
        <v/>
      </c>
      <c r="O386" t="str">
        <f>IF(Input!N392="","",IF(_xlfn.NUMBERVALUE(Input!N392)=0,"",_xlfn.NUMBERVALUE(Input!N392)))</f>
        <v/>
      </c>
      <c r="P386" t="str">
        <f>IF(Input!O392="","",_xlfn.NUMBERVALUE(Input!O392))</f>
        <v/>
      </c>
      <c r="Q386" t="str">
        <f>IF(Input!P392="","",Input!P392)</f>
        <v/>
      </c>
      <c r="R386" t="str">
        <f>IF(Input!Q392="","",Input!Q392)</f>
        <v/>
      </c>
      <c r="S386" t="str">
        <f>IF(Input!R392="","",_xlfn.NUMBERVALUE(Input!R392))</f>
        <v/>
      </c>
      <c r="T386" t="str">
        <f>IF(Input!S392="","",Input!S392)</f>
        <v/>
      </c>
      <c r="U386" t="str">
        <f>IF(Input!T392="","",_xlfn.NUMBERVALUE(Input!T392))</f>
        <v/>
      </c>
      <c r="V386" t="str">
        <f>IF(Input!U392="","",(Input!U392))</f>
        <v/>
      </c>
      <c r="W386" t="str">
        <f>IF(Input!V392="","",_xlfn.NUMBERVALUE(Input!V392))</f>
        <v/>
      </c>
      <c r="X386" t="str">
        <f>IF(Input!W392="","",_xlfn.NUMBERVALUE(Input!W392))</f>
        <v/>
      </c>
      <c r="Y386" t="str">
        <f>IF(Input!X392="","",_xlfn.NUMBERVALUE(Input!X392))</f>
        <v/>
      </c>
      <c r="Z386" t="str">
        <f>IF(Input!Y392="","",_xlfn.NUMBERVALUE(Input!Y392))</f>
        <v/>
      </c>
    </row>
    <row r="387" spans="1:26" x14ac:dyDescent="0.25">
      <c r="A387" s="257" t="str">
        <f>IF(ISERROR(Input!A393),"",Input!A393)</f>
        <v/>
      </c>
      <c r="B387" t="str">
        <f t="shared" ref="B387:B450" si="6">IF(A387="","",$AA$2)</f>
        <v/>
      </c>
      <c r="C387" t="str">
        <f>IF(ISERROR(Input!B393),"",IF(Input!B393="","",Input!B393))</f>
        <v/>
      </c>
      <c r="D387" t="str">
        <f>IF(ISERROR(IF(Input!C393="","",Input!C393*1)),"",IF(Input!C393="","",Input!C393*1))</f>
        <v/>
      </c>
      <c r="E387" t="str">
        <f>IF(ISERROR(IF(Input!D393="","",Input!D393)),"",IF(Input!D393="","",Input!D393))</f>
        <v/>
      </c>
      <c r="F387" t="str">
        <f>IF(Input!E393="","",IF(ISNUMBER(_xlfn.NUMBERVALUE(Input!E393)),ROUND(Input!E393,0),Input!E393))</f>
        <v/>
      </c>
      <c r="G387" s="269" t="str">
        <f>IF(ISBLANK(Input!F393),"",(Input!F393))</f>
        <v/>
      </c>
      <c r="H387" t="str">
        <f>IF(Input!G393="","",Input!G393)</f>
        <v/>
      </c>
      <c r="I387" t="str">
        <f>IF(Input!H393="","",Input!H393)</f>
        <v/>
      </c>
      <c r="J387" t="str">
        <f>IFERROR(IF(Input!I393="","",IF(VLOOKUP(Input!D393,'Measure List'!$A$2:$D$5000,4,FALSE)="Residential","",Input!I393)),"")</f>
        <v/>
      </c>
      <c r="K387" t="str">
        <f>IF(Input!J393="","",Input!J393)</f>
        <v/>
      </c>
      <c r="L387" t="str">
        <f>IF(Input!K393="","",Input!K393)</f>
        <v/>
      </c>
      <c r="M387" t="str">
        <f>IF(Input!L393="","",Input!L393)</f>
        <v/>
      </c>
      <c r="N387" s="304" t="str">
        <f>IF(Input!M393="","",Input!M393)</f>
        <v/>
      </c>
      <c r="O387" t="str">
        <f>IF(Input!N393="","",IF(_xlfn.NUMBERVALUE(Input!N393)=0,"",_xlfn.NUMBERVALUE(Input!N393)))</f>
        <v/>
      </c>
      <c r="P387" t="str">
        <f>IF(Input!O393="","",_xlfn.NUMBERVALUE(Input!O393))</f>
        <v/>
      </c>
      <c r="Q387" t="str">
        <f>IF(Input!P393="","",Input!P393)</f>
        <v/>
      </c>
      <c r="R387" t="str">
        <f>IF(Input!Q393="","",Input!Q393)</f>
        <v/>
      </c>
      <c r="S387" t="str">
        <f>IF(Input!R393="","",_xlfn.NUMBERVALUE(Input!R393))</f>
        <v/>
      </c>
      <c r="T387" t="str">
        <f>IF(Input!S393="","",Input!S393)</f>
        <v/>
      </c>
      <c r="U387" t="str">
        <f>IF(Input!T393="","",_xlfn.NUMBERVALUE(Input!T393))</f>
        <v/>
      </c>
      <c r="V387" t="str">
        <f>IF(Input!U393="","",(Input!U393))</f>
        <v/>
      </c>
      <c r="W387" t="str">
        <f>IF(Input!V393="","",_xlfn.NUMBERVALUE(Input!V393))</f>
        <v/>
      </c>
      <c r="X387" t="str">
        <f>IF(Input!W393="","",_xlfn.NUMBERVALUE(Input!W393))</f>
        <v/>
      </c>
      <c r="Y387" t="str">
        <f>IF(Input!X393="","",_xlfn.NUMBERVALUE(Input!X393))</f>
        <v/>
      </c>
      <c r="Z387" t="str">
        <f>IF(Input!Y393="","",_xlfn.NUMBERVALUE(Input!Y393))</f>
        <v/>
      </c>
    </row>
    <row r="388" spans="1:26" x14ac:dyDescent="0.25">
      <c r="A388" s="257" t="str">
        <f>IF(ISERROR(Input!A394),"",Input!A394)</f>
        <v/>
      </c>
      <c r="B388" t="str">
        <f t="shared" si="6"/>
        <v/>
      </c>
      <c r="C388" t="str">
        <f>IF(ISERROR(Input!B394),"",IF(Input!B394="","",Input!B394))</f>
        <v/>
      </c>
      <c r="D388" t="str">
        <f>IF(ISERROR(IF(Input!C394="","",Input!C394*1)),"",IF(Input!C394="","",Input!C394*1))</f>
        <v/>
      </c>
      <c r="E388" t="str">
        <f>IF(ISERROR(IF(Input!D394="","",Input!D394)),"",IF(Input!D394="","",Input!D394))</f>
        <v/>
      </c>
      <c r="F388" t="str">
        <f>IF(Input!E394="","",IF(ISNUMBER(_xlfn.NUMBERVALUE(Input!E394)),ROUND(Input!E394,0),Input!E394))</f>
        <v/>
      </c>
      <c r="G388" s="269" t="str">
        <f>IF(ISBLANK(Input!F394),"",(Input!F394))</f>
        <v/>
      </c>
      <c r="H388" t="str">
        <f>IF(Input!G394="","",Input!G394)</f>
        <v/>
      </c>
      <c r="I388" t="str">
        <f>IF(Input!H394="","",Input!H394)</f>
        <v/>
      </c>
      <c r="J388" t="str">
        <f>IFERROR(IF(Input!I394="","",IF(VLOOKUP(Input!D394,'Measure List'!$A$2:$D$5000,4,FALSE)="Residential","",Input!I394)),"")</f>
        <v/>
      </c>
      <c r="K388" t="str">
        <f>IF(Input!J394="","",Input!J394)</f>
        <v/>
      </c>
      <c r="L388" t="str">
        <f>IF(Input!K394="","",Input!K394)</f>
        <v/>
      </c>
      <c r="M388" t="str">
        <f>IF(Input!L394="","",Input!L394)</f>
        <v/>
      </c>
      <c r="N388" s="304" t="str">
        <f>IF(Input!M394="","",Input!M394)</f>
        <v/>
      </c>
      <c r="O388" t="str">
        <f>IF(Input!N394="","",IF(_xlfn.NUMBERVALUE(Input!N394)=0,"",_xlfn.NUMBERVALUE(Input!N394)))</f>
        <v/>
      </c>
      <c r="P388" t="str">
        <f>IF(Input!O394="","",_xlfn.NUMBERVALUE(Input!O394))</f>
        <v/>
      </c>
      <c r="Q388" t="str">
        <f>IF(Input!P394="","",Input!P394)</f>
        <v/>
      </c>
      <c r="R388" t="str">
        <f>IF(Input!Q394="","",Input!Q394)</f>
        <v/>
      </c>
      <c r="S388" t="str">
        <f>IF(Input!R394="","",_xlfn.NUMBERVALUE(Input!R394))</f>
        <v/>
      </c>
      <c r="T388" t="str">
        <f>IF(Input!S394="","",Input!S394)</f>
        <v/>
      </c>
      <c r="U388" t="str">
        <f>IF(Input!T394="","",_xlfn.NUMBERVALUE(Input!T394))</f>
        <v/>
      </c>
      <c r="V388" t="str">
        <f>IF(Input!U394="","",(Input!U394))</f>
        <v/>
      </c>
      <c r="W388" t="str">
        <f>IF(Input!V394="","",_xlfn.NUMBERVALUE(Input!V394))</f>
        <v/>
      </c>
      <c r="X388" t="str">
        <f>IF(Input!W394="","",_xlfn.NUMBERVALUE(Input!W394))</f>
        <v/>
      </c>
      <c r="Y388" t="str">
        <f>IF(Input!X394="","",_xlfn.NUMBERVALUE(Input!X394))</f>
        <v/>
      </c>
      <c r="Z388" t="str">
        <f>IF(Input!Y394="","",_xlfn.NUMBERVALUE(Input!Y394))</f>
        <v/>
      </c>
    </row>
    <row r="389" spans="1:26" x14ac:dyDescent="0.25">
      <c r="A389" s="257" t="str">
        <f>IF(ISERROR(Input!A395),"",Input!A395)</f>
        <v/>
      </c>
      <c r="B389" t="str">
        <f t="shared" si="6"/>
        <v/>
      </c>
      <c r="C389" t="str">
        <f>IF(ISERROR(Input!B395),"",IF(Input!B395="","",Input!B395))</f>
        <v/>
      </c>
      <c r="D389" t="str">
        <f>IF(ISERROR(IF(Input!C395="","",Input!C395*1)),"",IF(Input!C395="","",Input!C395*1))</f>
        <v/>
      </c>
      <c r="E389" t="str">
        <f>IF(ISERROR(IF(Input!D395="","",Input!D395)),"",IF(Input!D395="","",Input!D395))</f>
        <v/>
      </c>
      <c r="F389" t="str">
        <f>IF(Input!E395="","",IF(ISNUMBER(_xlfn.NUMBERVALUE(Input!E395)),ROUND(Input!E395,0),Input!E395))</f>
        <v/>
      </c>
      <c r="G389" s="269" t="str">
        <f>IF(ISBLANK(Input!F395),"",(Input!F395))</f>
        <v/>
      </c>
      <c r="H389" t="str">
        <f>IF(Input!G395="","",Input!G395)</f>
        <v/>
      </c>
      <c r="I389" t="str">
        <f>IF(Input!H395="","",Input!H395)</f>
        <v/>
      </c>
      <c r="J389" t="str">
        <f>IFERROR(IF(Input!I395="","",IF(VLOOKUP(Input!D395,'Measure List'!$A$2:$D$5000,4,FALSE)="Residential","",Input!I395)),"")</f>
        <v/>
      </c>
      <c r="K389" t="str">
        <f>IF(Input!J395="","",Input!J395)</f>
        <v/>
      </c>
      <c r="L389" t="str">
        <f>IF(Input!K395="","",Input!K395)</f>
        <v/>
      </c>
      <c r="M389" t="str">
        <f>IF(Input!L395="","",Input!L395)</f>
        <v/>
      </c>
      <c r="N389" s="304" t="str">
        <f>IF(Input!M395="","",Input!M395)</f>
        <v/>
      </c>
      <c r="O389" t="str">
        <f>IF(Input!N395="","",IF(_xlfn.NUMBERVALUE(Input!N395)=0,"",_xlfn.NUMBERVALUE(Input!N395)))</f>
        <v/>
      </c>
      <c r="P389" t="str">
        <f>IF(Input!O395="","",_xlfn.NUMBERVALUE(Input!O395))</f>
        <v/>
      </c>
      <c r="Q389" t="str">
        <f>IF(Input!P395="","",Input!P395)</f>
        <v/>
      </c>
      <c r="R389" t="str">
        <f>IF(Input!Q395="","",Input!Q395)</f>
        <v/>
      </c>
      <c r="S389" t="str">
        <f>IF(Input!R395="","",_xlfn.NUMBERVALUE(Input!R395))</f>
        <v/>
      </c>
      <c r="T389" t="str">
        <f>IF(Input!S395="","",Input!S395)</f>
        <v/>
      </c>
      <c r="U389" t="str">
        <f>IF(Input!T395="","",_xlfn.NUMBERVALUE(Input!T395))</f>
        <v/>
      </c>
      <c r="V389" t="str">
        <f>IF(Input!U395="","",(Input!U395))</f>
        <v/>
      </c>
      <c r="W389" t="str">
        <f>IF(Input!V395="","",_xlfn.NUMBERVALUE(Input!V395))</f>
        <v/>
      </c>
      <c r="X389" t="str">
        <f>IF(Input!W395="","",_xlfn.NUMBERVALUE(Input!W395))</f>
        <v/>
      </c>
      <c r="Y389" t="str">
        <f>IF(Input!X395="","",_xlfn.NUMBERVALUE(Input!X395))</f>
        <v/>
      </c>
      <c r="Z389" t="str">
        <f>IF(Input!Y395="","",_xlfn.NUMBERVALUE(Input!Y395))</f>
        <v/>
      </c>
    </row>
    <row r="390" spans="1:26" x14ac:dyDescent="0.25">
      <c r="A390" s="257" t="str">
        <f>IF(ISERROR(Input!A396),"",Input!A396)</f>
        <v/>
      </c>
      <c r="B390" t="str">
        <f t="shared" si="6"/>
        <v/>
      </c>
      <c r="C390" t="str">
        <f>IF(ISERROR(Input!B396),"",IF(Input!B396="","",Input!B396))</f>
        <v/>
      </c>
      <c r="D390" t="str">
        <f>IF(ISERROR(IF(Input!C396="","",Input!C396*1)),"",IF(Input!C396="","",Input!C396*1))</f>
        <v/>
      </c>
      <c r="E390" t="str">
        <f>IF(ISERROR(IF(Input!D396="","",Input!D396)),"",IF(Input!D396="","",Input!D396))</f>
        <v/>
      </c>
      <c r="F390" t="str">
        <f>IF(Input!E396="","",IF(ISNUMBER(_xlfn.NUMBERVALUE(Input!E396)),ROUND(Input!E396,0),Input!E396))</f>
        <v/>
      </c>
      <c r="G390" s="269" t="str">
        <f>IF(ISBLANK(Input!F396),"",(Input!F396))</f>
        <v/>
      </c>
      <c r="H390" t="str">
        <f>IF(Input!G396="","",Input!G396)</f>
        <v/>
      </c>
      <c r="I390" t="str">
        <f>IF(Input!H396="","",Input!H396)</f>
        <v/>
      </c>
      <c r="J390" t="str">
        <f>IFERROR(IF(Input!I396="","",IF(VLOOKUP(Input!D396,'Measure List'!$A$2:$D$5000,4,FALSE)="Residential","",Input!I396)),"")</f>
        <v/>
      </c>
      <c r="K390" t="str">
        <f>IF(Input!J396="","",Input!J396)</f>
        <v/>
      </c>
      <c r="L390" t="str">
        <f>IF(Input!K396="","",Input!K396)</f>
        <v/>
      </c>
      <c r="M390" t="str">
        <f>IF(Input!L396="","",Input!L396)</f>
        <v/>
      </c>
      <c r="N390" s="304" t="str">
        <f>IF(Input!M396="","",Input!M396)</f>
        <v/>
      </c>
      <c r="O390" t="str">
        <f>IF(Input!N396="","",IF(_xlfn.NUMBERVALUE(Input!N396)=0,"",_xlfn.NUMBERVALUE(Input!N396)))</f>
        <v/>
      </c>
      <c r="P390" t="str">
        <f>IF(Input!O396="","",_xlfn.NUMBERVALUE(Input!O396))</f>
        <v/>
      </c>
      <c r="Q390" t="str">
        <f>IF(Input!P396="","",Input!P396)</f>
        <v/>
      </c>
      <c r="R390" t="str">
        <f>IF(Input!Q396="","",Input!Q396)</f>
        <v/>
      </c>
      <c r="S390" t="str">
        <f>IF(Input!R396="","",_xlfn.NUMBERVALUE(Input!R396))</f>
        <v/>
      </c>
      <c r="T390" t="str">
        <f>IF(Input!S396="","",Input!S396)</f>
        <v/>
      </c>
      <c r="U390" t="str">
        <f>IF(Input!T396="","",_xlfn.NUMBERVALUE(Input!T396))</f>
        <v/>
      </c>
      <c r="V390" t="str">
        <f>IF(Input!U396="","",(Input!U396))</f>
        <v/>
      </c>
      <c r="W390" t="str">
        <f>IF(Input!V396="","",_xlfn.NUMBERVALUE(Input!V396))</f>
        <v/>
      </c>
      <c r="X390" t="str">
        <f>IF(Input!W396="","",_xlfn.NUMBERVALUE(Input!W396))</f>
        <v/>
      </c>
      <c r="Y390" t="str">
        <f>IF(Input!X396="","",_xlfn.NUMBERVALUE(Input!X396))</f>
        <v/>
      </c>
      <c r="Z390" t="str">
        <f>IF(Input!Y396="","",_xlfn.NUMBERVALUE(Input!Y396))</f>
        <v/>
      </c>
    </row>
    <row r="391" spans="1:26" x14ac:dyDescent="0.25">
      <c r="A391" s="257" t="str">
        <f>IF(ISERROR(Input!A397),"",Input!A397)</f>
        <v/>
      </c>
      <c r="B391" t="str">
        <f t="shared" si="6"/>
        <v/>
      </c>
      <c r="C391" t="str">
        <f>IF(ISERROR(Input!B397),"",IF(Input!B397="","",Input!B397))</f>
        <v/>
      </c>
      <c r="D391" t="str">
        <f>IF(ISERROR(IF(Input!C397="","",Input!C397*1)),"",IF(Input!C397="","",Input!C397*1))</f>
        <v/>
      </c>
      <c r="E391" t="str">
        <f>IF(ISERROR(IF(Input!D397="","",Input!D397)),"",IF(Input!D397="","",Input!D397))</f>
        <v/>
      </c>
      <c r="F391" t="str">
        <f>IF(Input!E397="","",IF(ISNUMBER(_xlfn.NUMBERVALUE(Input!E397)),ROUND(Input!E397,0),Input!E397))</f>
        <v/>
      </c>
      <c r="G391" s="269" t="str">
        <f>IF(ISBLANK(Input!F397),"",(Input!F397))</f>
        <v/>
      </c>
      <c r="H391" t="str">
        <f>IF(Input!G397="","",Input!G397)</f>
        <v/>
      </c>
      <c r="I391" t="str">
        <f>IF(Input!H397="","",Input!H397)</f>
        <v/>
      </c>
      <c r="J391" t="str">
        <f>IFERROR(IF(Input!I397="","",IF(VLOOKUP(Input!D397,'Measure List'!$A$2:$D$5000,4,FALSE)="Residential","",Input!I397)),"")</f>
        <v/>
      </c>
      <c r="K391" t="str">
        <f>IF(Input!J397="","",Input!J397)</f>
        <v/>
      </c>
      <c r="L391" t="str">
        <f>IF(Input!K397="","",Input!K397)</f>
        <v/>
      </c>
      <c r="M391" t="str">
        <f>IF(Input!L397="","",Input!L397)</f>
        <v/>
      </c>
      <c r="N391" s="304" t="str">
        <f>IF(Input!M397="","",Input!M397)</f>
        <v/>
      </c>
      <c r="O391" t="str">
        <f>IF(Input!N397="","",IF(_xlfn.NUMBERVALUE(Input!N397)=0,"",_xlfn.NUMBERVALUE(Input!N397)))</f>
        <v/>
      </c>
      <c r="P391" t="str">
        <f>IF(Input!O397="","",_xlfn.NUMBERVALUE(Input!O397))</f>
        <v/>
      </c>
      <c r="Q391" t="str">
        <f>IF(Input!P397="","",Input!P397)</f>
        <v/>
      </c>
      <c r="R391" t="str">
        <f>IF(Input!Q397="","",Input!Q397)</f>
        <v/>
      </c>
      <c r="S391" t="str">
        <f>IF(Input!R397="","",_xlfn.NUMBERVALUE(Input!R397))</f>
        <v/>
      </c>
      <c r="T391" t="str">
        <f>IF(Input!S397="","",Input!S397)</f>
        <v/>
      </c>
      <c r="U391" t="str">
        <f>IF(Input!T397="","",_xlfn.NUMBERVALUE(Input!T397))</f>
        <v/>
      </c>
      <c r="V391" t="str">
        <f>IF(Input!U397="","",(Input!U397))</f>
        <v/>
      </c>
      <c r="W391" t="str">
        <f>IF(Input!V397="","",_xlfn.NUMBERVALUE(Input!V397))</f>
        <v/>
      </c>
      <c r="X391" t="str">
        <f>IF(Input!W397="","",_xlfn.NUMBERVALUE(Input!W397))</f>
        <v/>
      </c>
      <c r="Y391" t="str">
        <f>IF(Input!X397="","",_xlfn.NUMBERVALUE(Input!X397))</f>
        <v/>
      </c>
      <c r="Z391" t="str">
        <f>IF(Input!Y397="","",_xlfn.NUMBERVALUE(Input!Y397))</f>
        <v/>
      </c>
    </row>
    <row r="392" spans="1:26" x14ac:dyDescent="0.25">
      <c r="A392" s="257" t="str">
        <f>IF(ISERROR(Input!A398),"",Input!A398)</f>
        <v/>
      </c>
      <c r="B392" t="str">
        <f t="shared" si="6"/>
        <v/>
      </c>
      <c r="C392" t="str">
        <f>IF(ISERROR(Input!B398),"",IF(Input!B398="","",Input!B398))</f>
        <v/>
      </c>
      <c r="D392" t="str">
        <f>IF(ISERROR(IF(Input!C398="","",Input!C398*1)),"",IF(Input!C398="","",Input!C398*1))</f>
        <v/>
      </c>
      <c r="E392" t="str">
        <f>IF(ISERROR(IF(Input!D398="","",Input!D398)),"",IF(Input!D398="","",Input!D398))</f>
        <v/>
      </c>
      <c r="F392" t="str">
        <f>IF(Input!E398="","",IF(ISNUMBER(_xlfn.NUMBERVALUE(Input!E398)),ROUND(Input!E398,0),Input!E398))</f>
        <v/>
      </c>
      <c r="G392" s="269" t="str">
        <f>IF(ISBLANK(Input!F398),"",(Input!F398))</f>
        <v/>
      </c>
      <c r="H392" t="str">
        <f>IF(Input!G398="","",Input!G398)</f>
        <v/>
      </c>
      <c r="I392" t="str">
        <f>IF(Input!H398="","",Input!H398)</f>
        <v/>
      </c>
      <c r="J392" t="str">
        <f>IFERROR(IF(Input!I398="","",IF(VLOOKUP(Input!D398,'Measure List'!$A$2:$D$5000,4,FALSE)="Residential","",Input!I398)),"")</f>
        <v/>
      </c>
      <c r="K392" t="str">
        <f>IF(Input!J398="","",Input!J398)</f>
        <v/>
      </c>
      <c r="L392" t="str">
        <f>IF(Input!K398="","",Input!K398)</f>
        <v/>
      </c>
      <c r="M392" t="str">
        <f>IF(Input!L398="","",Input!L398)</f>
        <v/>
      </c>
      <c r="N392" s="304" t="str">
        <f>IF(Input!M398="","",Input!M398)</f>
        <v/>
      </c>
      <c r="O392" t="str">
        <f>IF(Input!N398="","",IF(_xlfn.NUMBERVALUE(Input!N398)=0,"",_xlfn.NUMBERVALUE(Input!N398)))</f>
        <v/>
      </c>
      <c r="P392" t="str">
        <f>IF(Input!O398="","",_xlfn.NUMBERVALUE(Input!O398))</f>
        <v/>
      </c>
      <c r="Q392" t="str">
        <f>IF(Input!P398="","",Input!P398)</f>
        <v/>
      </c>
      <c r="R392" t="str">
        <f>IF(Input!Q398="","",Input!Q398)</f>
        <v/>
      </c>
      <c r="S392" t="str">
        <f>IF(Input!R398="","",_xlfn.NUMBERVALUE(Input!R398))</f>
        <v/>
      </c>
      <c r="T392" t="str">
        <f>IF(Input!S398="","",Input!S398)</f>
        <v/>
      </c>
      <c r="U392" t="str">
        <f>IF(Input!T398="","",_xlfn.NUMBERVALUE(Input!T398))</f>
        <v/>
      </c>
      <c r="V392" t="str">
        <f>IF(Input!U398="","",(Input!U398))</f>
        <v/>
      </c>
      <c r="W392" t="str">
        <f>IF(Input!V398="","",_xlfn.NUMBERVALUE(Input!V398))</f>
        <v/>
      </c>
      <c r="X392" t="str">
        <f>IF(Input!W398="","",_xlfn.NUMBERVALUE(Input!W398))</f>
        <v/>
      </c>
      <c r="Y392" t="str">
        <f>IF(Input!X398="","",_xlfn.NUMBERVALUE(Input!X398))</f>
        <v/>
      </c>
      <c r="Z392" t="str">
        <f>IF(Input!Y398="","",_xlfn.NUMBERVALUE(Input!Y398))</f>
        <v/>
      </c>
    </row>
    <row r="393" spans="1:26" x14ac:dyDescent="0.25">
      <c r="A393" s="257" t="str">
        <f>IF(ISERROR(Input!A399),"",Input!A399)</f>
        <v/>
      </c>
      <c r="B393" t="str">
        <f t="shared" si="6"/>
        <v/>
      </c>
      <c r="C393" t="str">
        <f>IF(ISERROR(Input!B399),"",IF(Input!B399="","",Input!B399))</f>
        <v/>
      </c>
      <c r="D393" t="str">
        <f>IF(ISERROR(IF(Input!C399="","",Input!C399*1)),"",IF(Input!C399="","",Input!C399*1))</f>
        <v/>
      </c>
      <c r="E393" t="str">
        <f>IF(ISERROR(IF(Input!D399="","",Input!D399)),"",IF(Input!D399="","",Input!D399))</f>
        <v/>
      </c>
      <c r="F393" t="str">
        <f>IF(Input!E399="","",IF(ISNUMBER(_xlfn.NUMBERVALUE(Input!E399)),ROUND(Input!E399,0),Input!E399))</f>
        <v/>
      </c>
      <c r="G393" s="269" t="str">
        <f>IF(ISBLANK(Input!F399),"",(Input!F399))</f>
        <v/>
      </c>
      <c r="H393" t="str">
        <f>IF(Input!G399="","",Input!G399)</f>
        <v/>
      </c>
      <c r="I393" t="str">
        <f>IF(Input!H399="","",Input!H399)</f>
        <v/>
      </c>
      <c r="J393" t="str">
        <f>IFERROR(IF(Input!I399="","",IF(VLOOKUP(Input!D399,'Measure List'!$A$2:$D$5000,4,FALSE)="Residential","",Input!I399)),"")</f>
        <v/>
      </c>
      <c r="K393" t="str">
        <f>IF(Input!J399="","",Input!J399)</f>
        <v/>
      </c>
      <c r="L393" t="str">
        <f>IF(Input!K399="","",Input!K399)</f>
        <v/>
      </c>
      <c r="M393" t="str">
        <f>IF(Input!L399="","",Input!L399)</f>
        <v/>
      </c>
      <c r="N393" s="304" t="str">
        <f>IF(Input!M399="","",Input!M399)</f>
        <v/>
      </c>
      <c r="O393" t="str">
        <f>IF(Input!N399="","",IF(_xlfn.NUMBERVALUE(Input!N399)=0,"",_xlfn.NUMBERVALUE(Input!N399)))</f>
        <v/>
      </c>
      <c r="P393" t="str">
        <f>IF(Input!O399="","",_xlfn.NUMBERVALUE(Input!O399))</f>
        <v/>
      </c>
      <c r="Q393" t="str">
        <f>IF(Input!P399="","",Input!P399)</f>
        <v/>
      </c>
      <c r="R393" t="str">
        <f>IF(Input!Q399="","",Input!Q399)</f>
        <v/>
      </c>
      <c r="S393" t="str">
        <f>IF(Input!R399="","",_xlfn.NUMBERVALUE(Input!R399))</f>
        <v/>
      </c>
      <c r="T393" t="str">
        <f>IF(Input!S399="","",Input!S399)</f>
        <v/>
      </c>
      <c r="U393" t="str">
        <f>IF(Input!T399="","",_xlfn.NUMBERVALUE(Input!T399))</f>
        <v/>
      </c>
      <c r="V393" t="str">
        <f>IF(Input!U399="","",(Input!U399))</f>
        <v/>
      </c>
      <c r="W393" t="str">
        <f>IF(Input!V399="","",_xlfn.NUMBERVALUE(Input!V399))</f>
        <v/>
      </c>
      <c r="X393" t="str">
        <f>IF(Input!W399="","",_xlfn.NUMBERVALUE(Input!W399))</f>
        <v/>
      </c>
      <c r="Y393" t="str">
        <f>IF(Input!X399="","",_xlfn.NUMBERVALUE(Input!X399))</f>
        <v/>
      </c>
      <c r="Z393" t="str">
        <f>IF(Input!Y399="","",_xlfn.NUMBERVALUE(Input!Y399))</f>
        <v/>
      </c>
    </row>
    <row r="394" spans="1:26" x14ac:dyDescent="0.25">
      <c r="A394" s="257" t="str">
        <f>IF(ISERROR(Input!A400),"",Input!A400)</f>
        <v/>
      </c>
      <c r="B394" t="str">
        <f t="shared" si="6"/>
        <v/>
      </c>
      <c r="C394" t="str">
        <f>IF(ISERROR(Input!B400),"",IF(Input!B400="","",Input!B400))</f>
        <v/>
      </c>
      <c r="D394" t="str">
        <f>IF(ISERROR(IF(Input!C400="","",Input!C400*1)),"",IF(Input!C400="","",Input!C400*1))</f>
        <v/>
      </c>
      <c r="E394" t="str">
        <f>IF(ISERROR(IF(Input!D400="","",Input!D400)),"",IF(Input!D400="","",Input!D400))</f>
        <v/>
      </c>
      <c r="F394" t="str">
        <f>IF(Input!E400="","",IF(ISNUMBER(_xlfn.NUMBERVALUE(Input!E400)),ROUND(Input!E400,0),Input!E400))</f>
        <v/>
      </c>
      <c r="G394" s="269" t="str">
        <f>IF(ISBLANK(Input!F400),"",(Input!F400))</f>
        <v/>
      </c>
      <c r="H394" t="str">
        <f>IF(Input!G400="","",Input!G400)</f>
        <v/>
      </c>
      <c r="I394" t="str">
        <f>IF(Input!H400="","",Input!H400)</f>
        <v/>
      </c>
      <c r="J394" t="str">
        <f>IFERROR(IF(Input!I400="","",IF(VLOOKUP(Input!D400,'Measure List'!$A$2:$D$5000,4,FALSE)="Residential","",Input!I400)),"")</f>
        <v/>
      </c>
      <c r="K394" t="str">
        <f>IF(Input!J400="","",Input!J400)</f>
        <v/>
      </c>
      <c r="L394" t="str">
        <f>IF(Input!K400="","",Input!K400)</f>
        <v/>
      </c>
      <c r="M394" t="str">
        <f>IF(Input!L400="","",Input!L400)</f>
        <v/>
      </c>
      <c r="N394" s="304" t="str">
        <f>IF(Input!M400="","",Input!M400)</f>
        <v/>
      </c>
      <c r="O394" t="str">
        <f>IF(Input!N400="","",IF(_xlfn.NUMBERVALUE(Input!N400)=0,"",_xlfn.NUMBERVALUE(Input!N400)))</f>
        <v/>
      </c>
      <c r="P394" t="str">
        <f>IF(Input!O400="","",_xlfn.NUMBERVALUE(Input!O400))</f>
        <v/>
      </c>
      <c r="Q394" t="str">
        <f>IF(Input!P400="","",Input!P400)</f>
        <v/>
      </c>
      <c r="R394" t="str">
        <f>IF(Input!Q400="","",Input!Q400)</f>
        <v/>
      </c>
      <c r="S394" t="str">
        <f>IF(Input!R400="","",_xlfn.NUMBERVALUE(Input!R400))</f>
        <v/>
      </c>
      <c r="T394" t="str">
        <f>IF(Input!S400="","",Input!S400)</f>
        <v/>
      </c>
      <c r="U394" t="str">
        <f>IF(Input!T400="","",_xlfn.NUMBERVALUE(Input!T400))</f>
        <v/>
      </c>
      <c r="V394" t="str">
        <f>IF(Input!U400="","",(Input!U400))</f>
        <v/>
      </c>
      <c r="W394" t="str">
        <f>IF(Input!V400="","",_xlfn.NUMBERVALUE(Input!V400))</f>
        <v/>
      </c>
      <c r="X394" t="str">
        <f>IF(Input!W400="","",_xlfn.NUMBERVALUE(Input!W400))</f>
        <v/>
      </c>
      <c r="Y394" t="str">
        <f>IF(Input!X400="","",_xlfn.NUMBERVALUE(Input!X400))</f>
        <v/>
      </c>
      <c r="Z394" t="str">
        <f>IF(Input!Y400="","",_xlfn.NUMBERVALUE(Input!Y400))</f>
        <v/>
      </c>
    </row>
    <row r="395" spans="1:26" x14ac:dyDescent="0.25">
      <c r="A395" s="257" t="str">
        <f>IF(ISERROR(Input!A401),"",Input!A401)</f>
        <v/>
      </c>
      <c r="B395" t="str">
        <f t="shared" si="6"/>
        <v/>
      </c>
      <c r="C395" t="str">
        <f>IF(ISERROR(Input!B401),"",IF(Input!B401="","",Input!B401))</f>
        <v/>
      </c>
      <c r="D395" t="str">
        <f>IF(ISERROR(IF(Input!C401="","",Input!C401*1)),"",IF(Input!C401="","",Input!C401*1))</f>
        <v/>
      </c>
      <c r="E395" t="str">
        <f>IF(ISERROR(IF(Input!D401="","",Input!D401)),"",IF(Input!D401="","",Input!D401))</f>
        <v/>
      </c>
      <c r="F395" t="str">
        <f>IF(Input!E401="","",IF(ISNUMBER(_xlfn.NUMBERVALUE(Input!E401)),ROUND(Input!E401,0),Input!E401))</f>
        <v/>
      </c>
      <c r="G395" s="269" t="str">
        <f>IF(ISBLANK(Input!F401),"",(Input!F401))</f>
        <v/>
      </c>
      <c r="H395" t="str">
        <f>IF(Input!G401="","",Input!G401)</f>
        <v/>
      </c>
      <c r="I395" t="str">
        <f>IF(Input!H401="","",Input!H401)</f>
        <v/>
      </c>
      <c r="J395" t="str">
        <f>IFERROR(IF(Input!I401="","",IF(VLOOKUP(Input!D401,'Measure List'!$A$2:$D$5000,4,FALSE)="Residential","",Input!I401)),"")</f>
        <v/>
      </c>
      <c r="K395" t="str">
        <f>IF(Input!J401="","",Input!J401)</f>
        <v/>
      </c>
      <c r="L395" t="str">
        <f>IF(Input!K401="","",Input!K401)</f>
        <v/>
      </c>
      <c r="M395" t="str">
        <f>IF(Input!L401="","",Input!L401)</f>
        <v/>
      </c>
      <c r="N395" s="304" t="str">
        <f>IF(Input!M401="","",Input!M401)</f>
        <v/>
      </c>
      <c r="O395" t="str">
        <f>IF(Input!N401="","",IF(_xlfn.NUMBERVALUE(Input!N401)=0,"",_xlfn.NUMBERVALUE(Input!N401)))</f>
        <v/>
      </c>
      <c r="P395" t="str">
        <f>IF(Input!O401="","",_xlfn.NUMBERVALUE(Input!O401))</f>
        <v/>
      </c>
      <c r="Q395" t="str">
        <f>IF(Input!P401="","",Input!P401)</f>
        <v/>
      </c>
      <c r="R395" t="str">
        <f>IF(Input!Q401="","",Input!Q401)</f>
        <v/>
      </c>
      <c r="S395" t="str">
        <f>IF(Input!R401="","",_xlfn.NUMBERVALUE(Input!R401))</f>
        <v/>
      </c>
      <c r="T395" t="str">
        <f>IF(Input!S401="","",Input!S401)</f>
        <v/>
      </c>
      <c r="U395" t="str">
        <f>IF(Input!T401="","",_xlfn.NUMBERVALUE(Input!T401))</f>
        <v/>
      </c>
      <c r="V395" t="str">
        <f>IF(Input!U401="","",(Input!U401))</f>
        <v/>
      </c>
      <c r="W395" t="str">
        <f>IF(Input!V401="","",_xlfn.NUMBERVALUE(Input!V401))</f>
        <v/>
      </c>
      <c r="X395" t="str">
        <f>IF(Input!W401="","",_xlfn.NUMBERVALUE(Input!W401))</f>
        <v/>
      </c>
      <c r="Y395" t="str">
        <f>IF(Input!X401="","",_xlfn.NUMBERVALUE(Input!X401))</f>
        <v/>
      </c>
      <c r="Z395" t="str">
        <f>IF(Input!Y401="","",_xlfn.NUMBERVALUE(Input!Y401))</f>
        <v/>
      </c>
    </row>
    <row r="396" spans="1:26" x14ac:dyDescent="0.25">
      <c r="A396" s="257" t="str">
        <f>IF(ISERROR(Input!A402),"",Input!A402)</f>
        <v/>
      </c>
      <c r="B396" t="str">
        <f t="shared" si="6"/>
        <v/>
      </c>
      <c r="C396" t="str">
        <f>IF(ISERROR(Input!B402),"",IF(Input!B402="","",Input!B402))</f>
        <v/>
      </c>
      <c r="D396" t="str">
        <f>IF(ISERROR(IF(Input!C402="","",Input!C402*1)),"",IF(Input!C402="","",Input!C402*1))</f>
        <v/>
      </c>
      <c r="E396" t="str">
        <f>IF(ISERROR(IF(Input!D402="","",Input!D402)),"",IF(Input!D402="","",Input!D402))</f>
        <v/>
      </c>
      <c r="F396" t="str">
        <f>IF(Input!E402="","",IF(ISNUMBER(_xlfn.NUMBERVALUE(Input!E402)),ROUND(Input!E402,0),Input!E402))</f>
        <v/>
      </c>
      <c r="G396" s="269" t="str">
        <f>IF(ISBLANK(Input!F402),"",(Input!F402))</f>
        <v/>
      </c>
      <c r="H396" t="str">
        <f>IF(Input!G402="","",Input!G402)</f>
        <v/>
      </c>
      <c r="I396" t="str">
        <f>IF(Input!H402="","",Input!H402)</f>
        <v/>
      </c>
      <c r="J396" t="str">
        <f>IFERROR(IF(Input!I402="","",IF(VLOOKUP(Input!D402,'Measure List'!$A$2:$D$5000,4,FALSE)="Residential","",Input!I402)),"")</f>
        <v/>
      </c>
      <c r="K396" t="str">
        <f>IF(Input!J402="","",Input!J402)</f>
        <v/>
      </c>
      <c r="L396" t="str">
        <f>IF(Input!K402="","",Input!K402)</f>
        <v/>
      </c>
      <c r="M396" t="str">
        <f>IF(Input!L402="","",Input!L402)</f>
        <v/>
      </c>
      <c r="N396" s="304" t="str">
        <f>IF(Input!M402="","",Input!M402)</f>
        <v/>
      </c>
      <c r="O396" t="str">
        <f>IF(Input!N402="","",IF(_xlfn.NUMBERVALUE(Input!N402)=0,"",_xlfn.NUMBERVALUE(Input!N402)))</f>
        <v/>
      </c>
      <c r="P396" t="str">
        <f>IF(Input!O402="","",_xlfn.NUMBERVALUE(Input!O402))</f>
        <v/>
      </c>
      <c r="Q396" t="str">
        <f>IF(Input!P402="","",Input!P402)</f>
        <v/>
      </c>
      <c r="R396" t="str">
        <f>IF(Input!Q402="","",Input!Q402)</f>
        <v/>
      </c>
      <c r="S396" t="str">
        <f>IF(Input!R402="","",_xlfn.NUMBERVALUE(Input!R402))</f>
        <v/>
      </c>
      <c r="T396" t="str">
        <f>IF(Input!S402="","",Input!S402)</f>
        <v/>
      </c>
      <c r="U396" t="str">
        <f>IF(Input!T402="","",_xlfn.NUMBERVALUE(Input!T402))</f>
        <v/>
      </c>
      <c r="V396" t="str">
        <f>IF(Input!U402="","",(Input!U402))</f>
        <v/>
      </c>
      <c r="W396" t="str">
        <f>IF(Input!V402="","",_xlfn.NUMBERVALUE(Input!V402))</f>
        <v/>
      </c>
      <c r="X396" t="str">
        <f>IF(Input!W402="","",_xlfn.NUMBERVALUE(Input!W402))</f>
        <v/>
      </c>
      <c r="Y396" t="str">
        <f>IF(Input!X402="","",_xlfn.NUMBERVALUE(Input!X402))</f>
        <v/>
      </c>
      <c r="Z396" t="str">
        <f>IF(Input!Y402="","",_xlfn.NUMBERVALUE(Input!Y402))</f>
        <v/>
      </c>
    </row>
    <row r="397" spans="1:26" x14ac:dyDescent="0.25">
      <c r="A397" s="257" t="str">
        <f>IF(ISERROR(Input!A403),"",Input!A403)</f>
        <v/>
      </c>
      <c r="B397" t="str">
        <f t="shared" si="6"/>
        <v/>
      </c>
      <c r="C397" t="str">
        <f>IF(ISERROR(Input!B403),"",IF(Input!B403="","",Input!B403))</f>
        <v/>
      </c>
      <c r="D397" t="str">
        <f>IF(ISERROR(IF(Input!C403="","",Input!C403*1)),"",IF(Input!C403="","",Input!C403*1))</f>
        <v/>
      </c>
      <c r="E397" t="str">
        <f>IF(ISERROR(IF(Input!D403="","",Input!D403)),"",IF(Input!D403="","",Input!D403))</f>
        <v/>
      </c>
      <c r="F397" t="str">
        <f>IF(Input!E403="","",IF(ISNUMBER(_xlfn.NUMBERVALUE(Input!E403)),ROUND(Input!E403,0),Input!E403))</f>
        <v/>
      </c>
      <c r="G397" s="269" t="str">
        <f>IF(ISBLANK(Input!F403),"",(Input!F403))</f>
        <v/>
      </c>
      <c r="H397" t="str">
        <f>IF(Input!G403="","",Input!G403)</f>
        <v/>
      </c>
      <c r="I397" t="str">
        <f>IF(Input!H403="","",Input!H403)</f>
        <v/>
      </c>
      <c r="J397" t="str">
        <f>IFERROR(IF(Input!I403="","",IF(VLOOKUP(Input!D403,'Measure List'!$A$2:$D$5000,4,FALSE)="Residential","",Input!I403)),"")</f>
        <v/>
      </c>
      <c r="K397" t="str">
        <f>IF(Input!J403="","",Input!J403)</f>
        <v/>
      </c>
      <c r="L397" t="str">
        <f>IF(Input!K403="","",Input!K403)</f>
        <v/>
      </c>
      <c r="M397" t="str">
        <f>IF(Input!L403="","",Input!L403)</f>
        <v/>
      </c>
      <c r="N397" s="304" t="str">
        <f>IF(Input!M403="","",Input!M403)</f>
        <v/>
      </c>
      <c r="O397" t="str">
        <f>IF(Input!N403="","",IF(_xlfn.NUMBERVALUE(Input!N403)=0,"",_xlfn.NUMBERVALUE(Input!N403)))</f>
        <v/>
      </c>
      <c r="P397" t="str">
        <f>IF(Input!O403="","",_xlfn.NUMBERVALUE(Input!O403))</f>
        <v/>
      </c>
      <c r="Q397" t="str">
        <f>IF(Input!P403="","",Input!P403)</f>
        <v/>
      </c>
      <c r="R397" t="str">
        <f>IF(Input!Q403="","",Input!Q403)</f>
        <v/>
      </c>
      <c r="S397" t="str">
        <f>IF(Input!R403="","",_xlfn.NUMBERVALUE(Input!R403))</f>
        <v/>
      </c>
      <c r="T397" t="str">
        <f>IF(Input!S403="","",Input!S403)</f>
        <v/>
      </c>
      <c r="U397" t="str">
        <f>IF(Input!T403="","",_xlfn.NUMBERVALUE(Input!T403))</f>
        <v/>
      </c>
      <c r="V397" t="str">
        <f>IF(Input!U403="","",(Input!U403))</f>
        <v/>
      </c>
      <c r="W397" t="str">
        <f>IF(Input!V403="","",_xlfn.NUMBERVALUE(Input!V403))</f>
        <v/>
      </c>
      <c r="X397" t="str">
        <f>IF(Input!W403="","",_xlfn.NUMBERVALUE(Input!W403))</f>
        <v/>
      </c>
      <c r="Y397" t="str">
        <f>IF(Input!X403="","",_xlfn.NUMBERVALUE(Input!X403))</f>
        <v/>
      </c>
      <c r="Z397" t="str">
        <f>IF(Input!Y403="","",_xlfn.NUMBERVALUE(Input!Y403))</f>
        <v/>
      </c>
    </row>
    <row r="398" spans="1:26" x14ac:dyDescent="0.25">
      <c r="A398" s="257" t="str">
        <f>IF(ISERROR(Input!A404),"",Input!A404)</f>
        <v/>
      </c>
      <c r="B398" t="str">
        <f t="shared" si="6"/>
        <v/>
      </c>
      <c r="C398" t="str">
        <f>IF(ISERROR(Input!B404),"",IF(Input!B404="","",Input!B404))</f>
        <v/>
      </c>
      <c r="D398" t="str">
        <f>IF(ISERROR(IF(Input!C404="","",Input!C404*1)),"",IF(Input!C404="","",Input!C404*1))</f>
        <v/>
      </c>
      <c r="E398" t="str">
        <f>IF(ISERROR(IF(Input!D404="","",Input!D404)),"",IF(Input!D404="","",Input!D404))</f>
        <v/>
      </c>
      <c r="F398" t="str">
        <f>IF(Input!E404="","",IF(ISNUMBER(_xlfn.NUMBERVALUE(Input!E404)),ROUND(Input!E404,0),Input!E404))</f>
        <v/>
      </c>
      <c r="G398" s="269" t="str">
        <f>IF(ISBLANK(Input!F404),"",(Input!F404))</f>
        <v/>
      </c>
      <c r="H398" t="str">
        <f>IF(Input!G404="","",Input!G404)</f>
        <v/>
      </c>
      <c r="I398" t="str">
        <f>IF(Input!H404="","",Input!H404)</f>
        <v/>
      </c>
      <c r="J398" t="str">
        <f>IFERROR(IF(Input!I404="","",IF(VLOOKUP(Input!D404,'Measure List'!$A$2:$D$5000,4,FALSE)="Residential","",Input!I404)),"")</f>
        <v/>
      </c>
      <c r="K398" t="str">
        <f>IF(Input!J404="","",Input!J404)</f>
        <v/>
      </c>
      <c r="L398" t="str">
        <f>IF(Input!K404="","",Input!K404)</f>
        <v/>
      </c>
      <c r="M398" t="str">
        <f>IF(Input!L404="","",Input!L404)</f>
        <v/>
      </c>
      <c r="N398" s="304" t="str">
        <f>IF(Input!M404="","",Input!M404)</f>
        <v/>
      </c>
      <c r="O398" t="str">
        <f>IF(Input!N404="","",IF(_xlfn.NUMBERVALUE(Input!N404)=0,"",_xlfn.NUMBERVALUE(Input!N404)))</f>
        <v/>
      </c>
      <c r="P398" t="str">
        <f>IF(Input!O404="","",_xlfn.NUMBERVALUE(Input!O404))</f>
        <v/>
      </c>
      <c r="Q398" t="str">
        <f>IF(Input!P404="","",Input!P404)</f>
        <v/>
      </c>
      <c r="R398" t="str">
        <f>IF(Input!Q404="","",Input!Q404)</f>
        <v/>
      </c>
      <c r="S398" t="str">
        <f>IF(Input!R404="","",_xlfn.NUMBERVALUE(Input!R404))</f>
        <v/>
      </c>
      <c r="T398" t="str">
        <f>IF(Input!S404="","",Input!S404)</f>
        <v/>
      </c>
      <c r="U398" t="str">
        <f>IF(Input!T404="","",_xlfn.NUMBERVALUE(Input!T404))</f>
        <v/>
      </c>
      <c r="V398" t="str">
        <f>IF(Input!U404="","",(Input!U404))</f>
        <v/>
      </c>
      <c r="W398" t="str">
        <f>IF(Input!V404="","",_xlfn.NUMBERVALUE(Input!V404))</f>
        <v/>
      </c>
      <c r="X398" t="str">
        <f>IF(Input!W404="","",_xlfn.NUMBERVALUE(Input!W404))</f>
        <v/>
      </c>
      <c r="Y398" t="str">
        <f>IF(Input!X404="","",_xlfn.NUMBERVALUE(Input!X404))</f>
        <v/>
      </c>
      <c r="Z398" t="str">
        <f>IF(Input!Y404="","",_xlfn.NUMBERVALUE(Input!Y404))</f>
        <v/>
      </c>
    </row>
    <row r="399" spans="1:26" x14ac:dyDescent="0.25">
      <c r="A399" s="257" t="str">
        <f>IF(ISERROR(Input!A405),"",Input!A405)</f>
        <v/>
      </c>
      <c r="B399" t="str">
        <f t="shared" si="6"/>
        <v/>
      </c>
      <c r="C399" t="str">
        <f>IF(ISERROR(Input!B405),"",IF(Input!B405="","",Input!B405))</f>
        <v/>
      </c>
      <c r="D399" t="str">
        <f>IF(ISERROR(IF(Input!C405="","",Input!C405*1)),"",IF(Input!C405="","",Input!C405*1))</f>
        <v/>
      </c>
      <c r="E399" t="str">
        <f>IF(ISERROR(IF(Input!D405="","",Input!D405)),"",IF(Input!D405="","",Input!D405))</f>
        <v/>
      </c>
      <c r="F399" t="str">
        <f>IF(Input!E405="","",IF(ISNUMBER(_xlfn.NUMBERVALUE(Input!E405)),ROUND(Input!E405,0),Input!E405))</f>
        <v/>
      </c>
      <c r="G399" s="269" t="str">
        <f>IF(ISBLANK(Input!F405),"",(Input!F405))</f>
        <v/>
      </c>
      <c r="H399" t="str">
        <f>IF(Input!G405="","",Input!G405)</f>
        <v/>
      </c>
      <c r="I399" t="str">
        <f>IF(Input!H405="","",Input!H405)</f>
        <v/>
      </c>
      <c r="J399" t="str">
        <f>IFERROR(IF(Input!I405="","",IF(VLOOKUP(Input!D405,'Measure List'!$A$2:$D$5000,4,FALSE)="Residential","",Input!I405)),"")</f>
        <v/>
      </c>
      <c r="K399" t="str">
        <f>IF(Input!J405="","",Input!J405)</f>
        <v/>
      </c>
      <c r="L399" t="str">
        <f>IF(Input!K405="","",Input!K405)</f>
        <v/>
      </c>
      <c r="M399" t="str">
        <f>IF(Input!L405="","",Input!L405)</f>
        <v/>
      </c>
      <c r="N399" s="304" t="str">
        <f>IF(Input!M405="","",Input!M405)</f>
        <v/>
      </c>
      <c r="O399" t="str">
        <f>IF(Input!N405="","",IF(_xlfn.NUMBERVALUE(Input!N405)=0,"",_xlfn.NUMBERVALUE(Input!N405)))</f>
        <v/>
      </c>
      <c r="P399" t="str">
        <f>IF(Input!O405="","",_xlfn.NUMBERVALUE(Input!O405))</f>
        <v/>
      </c>
      <c r="Q399" t="str">
        <f>IF(Input!P405="","",Input!P405)</f>
        <v/>
      </c>
      <c r="R399" t="str">
        <f>IF(Input!Q405="","",Input!Q405)</f>
        <v/>
      </c>
      <c r="S399" t="str">
        <f>IF(Input!R405="","",_xlfn.NUMBERVALUE(Input!R405))</f>
        <v/>
      </c>
      <c r="T399" t="str">
        <f>IF(Input!S405="","",Input!S405)</f>
        <v/>
      </c>
      <c r="U399" t="str">
        <f>IF(Input!T405="","",_xlfn.NUMBERVALUE(Input!T405))</f>
        <v/>
      </c>
      <c r="V399" t="str">
        <f>IF(Input!U405="","",(Input!U405))</f>
        <v/>
      </c>
      <c r="W399" t="str">
        <f>IF(Input!V405="","",_xlfn.NUMBERVALUE(Input!V405))</f>
        <v/>
      </c>
      <c r="X399" t="str">
        <f>IF(Input!W405="","",_xlfn.NUMBERVALUE(Input!W405))</f>
        <v/>
      </c>
      <c r="Y399" t="str">
        <f>IF(Input!X405="","",_xlfn.NUMBERVALUE(Input!X405))</f>
        <v/>
      </c>
      <c r="Z399" t="str">
        <f>IF(Input!Y405="","",_xlfn.NUMBERVALUE(Input!Y405))</f>
        <v/>
      </c>
    </row>
    <row r="400" spans="1:26" x14ac:dyDescent="0.25">
      <c r="A400" s="257" t="str">
        <f>IF(ISERROR(Input!A406),"",Input!A406)</f>
        <v/>
      </c>
      <c r="B400" t="str">
        <f t="shared" si="6"/>
        <v/>
      </c>
      <c r="C400" t="str">
        <f>IF(ISERROR(Input!B406),"",IF(Input!B406="","",Input!B406))</f>
        <v/>
      </c>
      <c r="D400" t="str">
        <f>IF(ISERROR(IF(Input!C406="","",Input!C406*1)),"",IF(Input!C406="","",Input!C406*1))</f>
        <v/>
      </c>
      <c r="E400" t="str">
        <f>IF(ISERROR(IF(Input!D406="","",Input!D406)),"",IF(Input!D406="","",Input!D406))</f>
        <v/>
      </c>
      <c r="F400" t="str">
        <f>IF(Input!E406="","",IF(ISNUMBER(_xlfn.NUMBERVALUE(Input!E406)),ROUND(Input!E406,0),Input!E406))</f>
        <v/>
      </c>
      <c r="G400" s="269" t="str">
        <f>IF(ISBLANK(Input!F406),"",(Input!F406))</f>
        <v/>
      </c>
      <c r="H400" t="str">
        <f>IF(Input!G406="","",Input!G406)</f>
        <v/>
      </c>
      <c r="I400" t="str">
        <f>IF(Input!H406="","",Input!H406)</f>
        <v/>
      </c>
      <c r="J400" t="str">
        <f>IFERROR(IF(Input!I406="","",IF(VLOOKUP(Input!D406,'Measure List'!$A$2:$D$5000,4,FALSE)="Residential","",Input!I406)),"")</f>
        <v/>
      </c>
      <c r="K400" t="str">
        <f>IF(Input!J406="","",Input!J406)</f>
        <v/>
      </c>
      <c r="L400" t="str">
        <f>IF(Input!K406="","",Input!K406)</f>
        <v/>
      </c>
      <c r="M400" t="str">
        <f>IF(Input!L406="","",Input!L406)</f>
        <v/>
      </c>
      <c r="N400" s="304" t="str">
        <f>IF(Input!M406="","",Input!M406)</f>
        <v/>
      </c>
      <c r="O400" t="str">
        <f>IF(Input!N406="","",IF(_xlfn.NUMBERVALUE(Input!N406)=0,"",_xlfn.NUMBERVALUE(Input!N406)))</f>
        <v/>
      </c>
      <c r="P400" t="str">
        <f>IF(Input!O406="","",_xlfn.NUMBERVALUE(Input!O406))</f>
        <v/>
      </c>
      <c r="Q400" t="str">
        <f>IF(Input!P406="","",Input!P406)</f>
        <v/>
      </c>
      <c r="R400" t="str">
        <f>IF(Input!Q406="","",Input!Q406)</f>
        <v/>
      </c>
      <c r="S400" t="str">
        <f>IF(Input!R406="","",_xlfn.NUMBERVALUE(Input!R406))</f>
        <v/>
      </c>
      <c r="T400" t="str">
        <f>IF(Input!S406="","",Input!S406)</f>
        <v/>
      </c>
      <c r="U400" t="str">
        <f>IF(Input!T406="","",_xlfn.NUMBERVALUE(Input!T406))</f>
        <v/>
      </c>
      <c r="V400" t="str">
        <f>IF(Input!U406="","",(Input!U406))</f>
        <v/>
      </c>
      <c r="W400" t="str">
        <f>IF(Input!V406="","",_xlfn.NUMBERVALUE(Input!V406))</f>
        <v/>
      </c>
      <c r="X400" t="str">
        <f>IF(Input!W406="","",_xlfn.NUMBERVALUE(Input!W406))</f>
        <v/>
      </c>
      <c r="Y400" t="str">
        <f>IF(Input!X406="","",_xlfn.NUMBERVALUE(Input!X406))</f>
        <v/>
      </c>
      <c r="Z400" t="str">
        <f>IF(Input!Y406="","",_xlfn.NUMBERVALUE(Input!Y406))</f>
        <v/>
      </c>
    </row>
    <row r="401" spans="1:26" x14ac:dyDescent="0.25">
      <c r="A401" s="257" t="str">
        <f>IF(ISERROR(Input!A407),"",Input!A407)</f>
        <v/>
      </c>
      <c r="B401" t="str">
        <f t="shared" si="6"/>
        <v/>
      </c>
      <c r="C401" t="str">
        <f>IF(ISERROR(Input!B407),"",IF(Input!B407="","",Input!B407))</f>
        <v/>
      </c>
      <c r="D401" t="str">
        <f>IF(ISERROR(IF(Input!C407="","",Input!C407*1)),"",IF(Input!C407="","",Input!C407*1))</f>
        <v/>
      </c>
      <c r="E401" t="str">
        <f>IF(ISERROR(IF(Input!D407="","",Input!D407)),"",IF(Input!D407="","",Input!D407))</f>
        <v/>
      </c>
      <c r="F401" t="str">
        <f>IF(Input!E407="","",IF(ISNUMBER(_xlfn.NUMBERVALUE(Input!E407)),ROUND(Input!E407,0),Input!E407))</f>
        <v/>
      </c>
      <c r="G401" s="269" t="str">
        <f>IF(ISBLANK(Input!F407),"",(Input!F407))</f>
        <v/>
      </c>
      <c r="H401" t="str">
        <f>IF(Input!G407="","",Input!G407)</f>
        <v/>
      </c>
      <c r="I401" t="str">
        <f>IF(Input!H407="","",Input!H407)</f>
        <v/>
      </c>
      <c r="J401" t="str">
        <f>IFERROR(IF(Input!I407="","",IF(VLOOKUP(Input!D407,'Measure List'!$A$2:$D$5000,4,FALSE)="Residential","",Input!I407)),"")</f>
        <v/>
      </c>
      <c r="K401" t="str">
        <f>IF(Input!J407="","",Input!J407)</f>
        <v/>
      </c>
      <c r="L401" t="str">
        <f>IF(Input!K407="","",Input!K407)</f>
        <v/>
      </c>
      <c r="M401" t="str">
        <f>IF(Input!L407="","",Input!L407)</f>
        <v/>
      </c>
      <c r="N401" s="304" t="str">
        <f>IF(Input!M407="","",Input!M407)</f>
        <v/>
      </c>
      <c r="O401" t="str">
        <f>IF(Input!N407="","",IF(_xlfn.NUMBERVALUE(Input!N407)=0,"",_xlfn.NUMBERVALUE(Input!N407)))</f>
        <v/>
      </c>
      <c r="P401" t="str">
        <f>IF(Input!O407="","",_xlfn.NUMBERVALUE(Input!O407))</f>
        <v/>
      </c>
      <c r="Q401" t="str">
        <f>IF(Input!P407="","",Input!P407)</f>
        <v/>
      </c>
      <c r="R401" t="str">
        <f>IF(Input!Q407="","",Input!Q407)</f>
        <v/>
      </c>
      <c r="S401" t="str">
        <f>IF(Input!R407="","",_xlfn.NUMBERVALUE(Input!R407))</f>
        <v/>
      </c>
      <c r="T401" t="str">
        <f>IF(Input!S407="","",Input!S407)</f>
        <v/>
      </c>
      <c r="U401" t="str">
        <f>IF(Input!T407="","",_xlfn.NUMBERVALUE(Input!T407))</f>
        <v/>
      </c>
      <c r="V401" t="str">
        <f>IF(Input!U407="","",(Input!U407))</f>
        <v/>
      </c>
      <c r="W401" t="str">
        <f>IF(Input!V407="","",_xlfn.NUMBERVALUE(Input!V407))</f>
        <v/>
      </c>
      <c r="X401" t="str">
        <f>IF(Input!W407="","",_xlfn.NUMBERVALUE(Input!W407))</f>
        <v/>
      </c>
      <c r="Y401" t="str">
        <f>IF(Input!X407="","",_xlfn.NUMBERVALUE(Input!X407))</f>
        <v/>
      </c>
      <c r="Z401" t="str">
        <f>IF(Input!Y407="","",_xlfn.NUMBERVALUE(Input!Y407))</f>
        <v/>
      </c>
    </row>
    <row r="402" spans="1:26" x14ac:dyDescent="0.25">
      <c r="A402" s="257" t="str">
        <f>IF(ISERROR(Input!A408),"",Input!A408)</f>
        <v/>
      </c>
      <c r="B402" t="str">
        <f t="shared" si="6"/>
        <v/>
      </c>
      <c r="C402" t="str">
        <f>IF(ISERROR(Input!B408),"",IF(Input!B408="","",Input!B408))</f>
        <v/>
      </c>
      <c r="D402" t="str">
        <f>IF(ISERROR(IF(Input!C408="","",Input!C408*1)),"",IF(Input!C408="","",Input!C408*1))</f>
        <v/>
      </c>
      <c r="E402" t="str">
        <f>IF(ISERROR(IF(Input!D408="","",Input!D408)),"",IF(Input!D408="","",Input!D408))</f>
        <v/>
      </c>
      <c r="F402" t="str">
        <f>IF(Input!E408="","",IF(ISNUMBER(_xlfn.NUMBERVALUE(Input!E408)),ROUND(Input!E408,0),Input!E408))</f>
        <v/>
      </c>
      <c r="G402" s="269" t="str">
        <f>IF(ISBLANK(Input!F408),"",(Input!F408))</f>
        <v/>
      </c>
      <c r="H402" t="str">
        <f>IF(Input!G408="","",Input!G408)</f>
        <v/>
      </c>
      <c r="I402" t="str">
        <f>IF(Input!H408="","",Input!H408)</f>
        <v/>
      </c>
      <c r="J402" t="str">
        <f>IFERROR(IF(Input!I408="","",IF(VLOOKUP(Input!D408,'Measure List'!$A$2:$D$5000,4,FALSE)="Residential","",Input!I408)),"")</f>
        <v/>
      </c>
      <c r="K402" t="str">
        <f>IF(Input!J408="","",Input!J408)</f>
        <v/>
      </c>
      <c r="L402" t="str">
        <f>IF(Input!K408="","",Input!K408)</f>
        <v/>
      </c>
      <c r="M402" t="str">
        <f>IF(Input!L408="","",Input!L408)</f>
        <v/>
      </c>
      <c r="N402" s="304" t="str">
        <f>IF(Input!M408="","",Input!M408)</f>
        <v/>
      </c>
      <c r="O402" t="str">
        <f>IF(Input!N408="","",IF(_xlfn.NUMBERVALUE(Input!N408)=0,"",_xlfn.NUMBERVALUE(Input!N408)))</f>
        <v/>
      </c>
      <c r="P402" t="str">
        <f>IF(Input!O408="","",_xlfn.NUMBERVALUE(Input!O408))</f>
        <v/>
      </c>
      <c r="Q402" t="str">
        <f>IF(Input!P408="","",Input!P408)</f>
        <v/>
      </c>
      <c r="R402" t="str">
        <f>IF(Input!Q408="","",Input!Q408)</f>
        <v/>
      </c>
      <c r="S402" t="str">
        <f>IF(Input!R408="","",_xlfn.NUMBERVALUE(Input!R408))</f>
        <v/>
      </c>
      <c r="T402" t="str">
        <f>IF(Input!S408="","",Input!S408)</f>
        <v/>
      </c>
      <c r="U402" t="str">
        <f>IF(Input!T408="","",_xlfn.NUMBERVALUE(Input!T408))</f>
        <v/>
      </c>
      <c r="V402" t="str">
        <f>IF(Input!U408="","",(Input!U408))</f>
        <v/>
      </c>
      <c r="W402" t="str">
        <f>IF(Input!V408="","",_xlfn.NUMBERVALUE(Input!V408))</f>
        <v/>
      </c>
      <c r="X402" t="str">
        <f>IF(Input!W408="","",_xlfn.NUMBERVALUE(Input!W408))</f>
        <v/>
      </c>
      <c r="Y402" t="str">
        <f>IF(Input!X408="","",_xlfn.NUMBERVALUE(Input!X408))</f>
        <v/>
      </c>
      <c r="Z402" t="str">
        <f>IF(Input!Y408="","",_xlfn.NUMBERVALUE(Input!Y408))</f>
        <v/>
      </c>
    </row>
    <row r="403" spans="1:26" x14ac:dyDescent="0.25">
      <c r="A403" s="257" t="str">
        <f>IF(ISERROR(Input!A409),"",Input!A409)</f>
        <v/>
      </c>
      <c r="B403" t="str">
        <f t="shared" si="6"/>
        <v/>
      </c>
      <c r="C403" t="str">
        <f>IF(ISERROR(Input!B409),"",IF(Input!B409="","",Input!B409))</f>
        <v/>
      </c>
      <c r="D403" t="str">
        <f>IF(ISERROR(IF(Input!C409="","",Input!C409*1)),"",IF(Input!C409="","",Input!C409*1))</f>
        <v/>
      </c>
      <c r="E403" t="str">
        <f>IF(ISERROR(IF(Input!D409="","",Input!D409)),"",IF(Input!D409="","",Input!D409))</f>
        <v/>
      </c>
      <c r="F403" t="str">
        <f>IF(Input!E409="","",IF(ISNUMBER(_xlfn.NUMBERVALUE(Input!E409)),ROUND(Input!E409,0),Input!E409))</f>
        <v/>
      </c>
      <c r="G403" s="269" t="str">
        <f>IF(ISBLANK(Input!F409),"",(Input!F409))</f>
        <v/>
      </c>
      <c r="H403" t="str">
        <f>IF(Input!G409="","",Input!G409)</f>
        <v/>
      </c>
      <c r="I403" t="str">
        <f>IF(Input!H409="","",Input!H409)</f>
        <v/>
      </c>
      <c r="J403" t="str">
        <f>IFERROR(IF(Input!I409="","",IF(VLOOKUP(Input!D409,'Measure List'!$A$2:$D$5000,4,FALSE)="Residential","",Input!I409)),"")</f>
        <v/>
      </c>
      <c r="K403" t="str">
        <f>IF(Input!J409="","",Input!J409)</f>
        <v/>
      </c>
      <c r="L403" t="str">
        <f>IF(Input!K409="","",Input!K409)</f>
        <v/>
      </c>
      <c r="M403" t="str">
        <f>IF(Input!L409="","",Input!L409)</f>
        <v/>
      </c>
      <c r="N403" s="304" t="str">
        <f>IF(Input!M409="","",Input!M409)</f>
        <v/>
      </c>
      <c r="O403" t="str">
        <f>IF(Input!N409="","",IF(_xlfn.NUMBERVALUE(Input!N409)=0,"",_xlfn.NUMBERVALUE(Input!N409)))</f>
        <v/>
      </c>
      <c r="P403" t="str">
        <f>IF(Input!O409="","",_xlfn.NUMBERVALUE(Input!O409))</f>
        <v/>
      </c>
      <c r="Q403" t="str">
        <f>IF(Input!P409="","",Input!P409)</f>
        <v/>
      </c>
      <c r="R403" t="str">
        <f>IF(Input!Q409="","",Input!Q409)</f>
        <v/>
      </c>
      <c r="S403" t="str">
        <f>IF(Input!R409="","",_xlfn.NUMBERVALUE(Input!R409))</f>
        <v/>
      </c>
      <c r="T403" t="str">
        <f>IF(Input!S409="","",Input!S409)</f>
        <v/>
      </c>
      <c r="U403" t="str">
        <f>IF(Input!T409="","",_xlfn.NUMBERVALUE(Input!T409))</f>
        <v/>
      </c>
      <c r="V403" t="str">
        <f>IF(Input!U409="","",(Input!U409))</f>
        <v/>
      </c>
      <c r="W403" t="str">
        <f>IF(Input!V409="","",_xlfn.NUMBERVALUE(Input!V409))</f>
        <v/>
      </c>
      <c r="X403" t="str">
        <f>IF(Input!W409="","",_xlfn.NUMBERVALUE(Input!W409))</f>
        <v/>
      </c>
      <c r="Y403" t="str">
        <f>IF(Input!X409="","",_xlfn.NUMBERVALUE(Input!X409))</f>
        <v/>
      </c>
      <c r="Z403" t="str">
        <f>IF(Input!Y409="","",_xlfn.NUMBERVALUE(Input!Y409))</f>
        <v/>
      </c>
    </row>
    <row r="404" spans="1:26" x14ac:dyDescent="0.25">
      <c r="A404" s="257" t="str">
        <f>IF(ISERROR(Input!A410),"",Input!A410)</f>
        <v/>
      </c>
      <c r="B404" t="str">
        <f t="shared" si="6"/>
        <v/>
      </c>
      <c r="C404" t="str">
        <f>IF(ISERROR(Input!B410),"",IF(Input!B410="","",Input!B410))</f>
        <v/>
      </c>
      <c r="D404" t="str">
        <f>IF(ISERROR(IF(Input!C410="","",Input!C410*1)),"",IF(Input!C410="","",Input!C410*1))</f>
        <v/>
      </c>
      <c r="E404" t="str">
        <f>IF(ISERROR(IF(Input!D410="","",Input!D410)),"",IF(Input!D410="","",Input!D410))</f>
        <v/>
      </c>
      <c r="F404" t="str">
        <f>IF(Input!E410="","",IF(ISNUMBER(_xlfn.NUMBERVALUE(Input!E410)),ROUND(Input!E410,0),Input!E410))</f>
        <v/>
      </c>
      <c r="G404" s="269" t="str">
        <f>IF(ISBLANK(Input!F410),"",(Input!F410))</f>
        <v/>
      </c>
      <c r="H404" t="str">
        <f>IF(Input!G410="","",Input!G410)</f>
        <v/>
      </c>
      <c r="I404" t="str">
        <f>IF(Input!H410="","",Input!H410)</f>
        <v/>
      </c>
      <c r="J404" t="str">
        <f>IFERROR(IF(Input!I410="","",IF(VLOOKUP(Input!D410,'Measure List'!$A$2:$D$5000,4,FALSE)="Residential","",Input!I410)),"")</f>
        <v/>
      </c>
      <c r="K404" t="str">
        <f>IF(Input!J410="","",Input!J410)</f>
        <v/>
      </c>
      <c r="L404" t="str">
        <f>IF(Input!K410="","",Input!K410)</f>
        <v/>
      </c>
      <c r="M404" t="str">
        <f>IF(Input!L410="","",Input!L410)</f>
        <v/>
      </c>
      <c r="N404" s="304" t="str">
        <f>IF(Input!M410="","",Input!M410)</f>
        <v/>
      </c>
      <c r="O404" t="str">
        <f>IF(Input!N410="","",IF(_xlfn.NUMBERVALUE(Input!N410)=0,"",_xlfn.NUMBERVALUE(Input!N410)))</f>
        <v/>
      </c>
      <c r="P404" t="str">
        <f>IF(Input!O410="","",_xlfn.NUMBERVALUE(Input!O410))</f>
        <v/>
      </c>
      <c r="Q404" t="str">
        <f>IF(Input!P410="","",Input!P410)</f>
        <v/>
      </c>
      <c r="R404" t="str">
        <f>IF(Input!Q410="","",Input!Q410)</f>
        <v/>
      </c>
      <c r="S404" t="str">
        <f>IF(Input!R410="","",_xlfn.NUMBERVALUE(Input!R410))</f>
        <v/>
      </c>
      <c r="T404" t="str">
        <f>IF(Input!S410="","",Input!S410)</f>
        <v/>
      </c>
      <c r="U404" t="str">
        <f>IF(Input!T410="","",_xlfn.NUMBERVALUE(Input!T410))</f>
        <v/>
      </c>
      <c r="V404" t="str">
        <f>IF(Input!U410="","",(Input!U410))</f>
        <v/>
      </c>
      <c r="W404" t="str">
        <f>IF(Input!V410="","",_xlfn.NUMBERVALUE(Input!V410))</f>
        <v/>
      </c>
      <c r="X404" t="str">
        <f>IF(Input!W410="","",_xlfn.NUMBERVALUE(Input!W410))</f>
        <v/>
      </c>
      <c r="Y404" t="str">
        <f>IF(Input!X410="","",_xlfn.NUMBERVALUE(Input!X410))</f>
        <v/>
      </c>
      <c r="Z404" t="str">
        <f>IF(Input!Y410="","",_xlfn.NUMBERVALUE(Input!Y410))</f>
        <v/>
      </c>
    </row>
    <row r="405" spans="1:26" x14ac:dyDescent="0.25">
      <c r="A405" s="257" t="str">
        <f>IF(ISERROR(Input!A411),"",Input!A411)</f>
        <v/>
      </c>
      <c r="B405" t="str">
        <f t="shared" si="6"/>
        <v/>
      </c>
      <c r="C405" t="str">
        <f>IF(ISERROR(Input!B411),"",IF(Input!B411="","",Input!B411))</f>
        <v/>
      </c>
      <c r="D405" t="str">
        <f>IF(ISERROR(IF(Input!C411="","",Input!C411*1)),"",IF(Input!C411="","",Input!C411*1))</f>
        <v/>
      </c>
      <c r="E405" t="str">
        <f>IF(ISERROR(IF(Input!D411="","",Input!D411)),"",IF(Input!D411="","",Input!D411))</f>
        <v/>
      </c>
      <c r="F405" t="str">
        <f>IF(Input!E411="","",IF(ISNUMBER(_xlfn.NUMBERVALUE(Input!E411)),ROUND(Input!E411,0),Input!E411))</f>
        <v/>
      </c>
      <c r="G405" s="269" t="str">
        <f>IF(ISBLANK(Input!F411),"",(Input!F411))</f>
        <v/>
      </c>
      <c r="H405" t="str">
        <f>IF(Input!G411="","",Input!G411)</f>
        <v/>
      </c>
      <c r="I405" t="str">
        <f>IF(Input!H411="","",Input!H411)</f>
        <v/>
      </c>
      <c r="J405" t="str">
        <f>IFERROR(IF(Input!I411="","",IF(VLOOKUP(Input!D411,'Measure List'!$A$2:$D$5000,4,FALSE)="Residential","",Input!I411)),"")</f>
        <v/>
      </c>
      <c r="K405" t="str">
        <f>IF(Input!J411="","",Input!J411)</f>
        <v/>
      </c>
      <c r="L405" t="str">
        <f>IF(Input!K411="","",Input!K411)</f>
        <v/>
      </c>
      <c r="M405" t="str">
        <f>IF(Input!L411="","",Input!L411)</f>
        <v/>
      </c>
      <c r="N405" s="304" t="str">
        <f>IF(Input!M411="","",Input!M411)</f>
        <v/>
      </c>
      <c r="O405" t="str">
        <f>IF(Input!N411="","",IF(_xlfn.NUMBERVALUE(Input!N411)=0,"",_xlfn.NUMBERVALUE(Input!N411)))</f>
        <v/>
      </c>
      <c r="P405" t="str">
        <f>IF(Input!O411="","",_xlfn.NUMBERVALUE(Input!O411))</f>
        <v/>
      </c>
      <c r="Q405" t="str">
        <f>IF(Input!P411="","",Input!P411)</f>
        <v/>
      </c>
      <c r="R405" t="str">
        <f>IF(Input!Q411="","",Input!Q411)</f>
        <v/>
      </c>
      <c r="S405" t="str">
        <f>IF(Input!R411="","",_xlfn.NUMBERVALUE(Input!R411))</f>
        <v/>
      </c>
      <c r="T405" t="str">
        <f>IF(Input!S411="","",Input!S411)</f>
        <v/>
      </c>
      <c r="U405" t="str">
        <f>IF(Input!T411="","",_xlfn.NUMBERVALUE(Input!T411))</f>
        <v/>
      </c>
      <c r="V405" t="str">
        <f>IF(Input!U411="","",(Input!U411))</f>
        <v/>
      </c>
      <c r="W405" t="str">
        <f>IF(Input!V411="","",_xlfn.NUMBERVALUE(Input!V411))</f>
        <v/>
      </c>
      <c r="X405" t="str">
        <f>IF(Input!W411="","",_xlfn.NUMBERVALUE(Input!W411))</f>
        <v/>
      </c>
      <c r="Y405" t="str">
        <f>IF(Input!X411="","",_xlfn.NUMBERVALUE(Input!X411))</f>
        <v/>
      </c>
      <c r="Z405" t="str">
        <f>IF(Input!Y411="","",_xlfn.NUMBERVALUE(Input!Y411))</f>
        <v/>
      </c>
    </row>
    <row r="406" spans="1:26" x14ac:dyDescent="0.25">
      <c r="A406" s="257" t="str">
        <f>IF(ISERROR(Input!A412),"",Input!A412)</f>
        <v/>
      </c>
      <c r="B406" t="str">
        <f t="shared" si="6"/>
        <v/>
      </c>
      <c r="C406" t="str">
        <f>IF(ISERROR(Input!B412),"",IF(Input!B412="","",Input!B412))</f>
        <v/>
      </c>
      <c r="D406" t="str">
        <f>IF(ISERROR(IF(Input!C412="","",Input!C412*1)),"",IF(Input!C412="","",Input!C412*1))</f>
        <v/>
      </c>
      <c r="E406" t="str">
        <f>IF(ISERROR(IF(Input!D412="","",Input!D412)),"",IF(Input!D412="","",Input!D412))</f>
        <v/>
      </c>
      <c r="F406" t="str">
        <f>IF(Input!E412="","",IF(ISNUMBER(_xlfn.NUMBERVALUE(Input!E412)),ROUND(Input!E412,0),Input!E412))</f>
        <v/>
      </c>
      <c r="G406" s="269" t="str">
        <f>IF(ISBLANK(Input!F412),"",(Input!F412))</f>
        <v/>
      </c>
      <c r="H406" t="str">
        <f>IF(Input!G412="","",Input!G412)</f>
        <v/>
      </c>
      <c r="I406" t="str">
        <f>IF(Input!H412="","",Input!H412)</f>
        <v/>
      </c>
      <c r="J406" t="str">
        <f>IFERROR(IF(Input!I412="","",IF(VLOOKUP(Input!D412,'Measure List'!$A$2:$D$5000,4,FALSE)="Residential","",Input!I412)),"")</f>
        <v/>
      </c>
      <c r="K406" t="str">
        <f>IF(Input!J412="","",Input!J412)</f>
        <v/>
      </c>
      <c r="L406" t="str">
        <f>IF(Input!K412="","",Input!K412)</f>
        <v/>
      </c>
      <c r="M406" t="str">
        <f>IF(Input!L412="","",Input!L412)</f>
        <v/>
      </c>
      <c r="N406" s="304" t="str">
        <f>IF(Input!M412="","",Input!M412)</f>
        <v/>
      </c>
      <c r="O406" t="str">
        <f>IF(Input!N412="","",IF(_xlfn.NUMBERVALUE(Input!N412)=0,"",_xlfn.NUMBERVALUE(Input!N412)))</f>
        <v/>
      </c>
      <c r="P406" t="str">
        <f>IF(Input!O412="","",_xlfn.NUMBERVALUE(Input!O412))</f>
        <v/>
      </c>
      <c r="Q406" t="str">
        <f>IF(Input!P412="","",Input!P412)</f>
        <v/>
      </c>
      <c r="R406" t="str">
        <f>IF(Input!Q412="","",Input!Q412)</f>
        <v/>
      </c>
      <c r="S406" t="str">
        <f>IF(Input!R412="","",_xlfn.NUMBERVALUE(Input!R412))</f>
        <v/>
      </c>
      <c r="T406" t="str">
        <f>IF(Input!S412="","",Input!S412)</f>
        <v/>
      </c>
      <c r="U406" t="str">
        <f>IF(Input!T412="","",_xlfn.NUMBERVALUE(Input!T412))</f>
        <v/>
      </c>
      <c r="V406" t="str">
        <f>IF(Input!U412="","",(Input!U412))</f>
        <v/>
      </c>
      <c r="W406" t="str">
        <f>IF(Input!V412="","",_xlfn.NUMBERVALUE(Input!V412))</f>
        <v/>
      </c>
      <c r="X406" t="str">
        <f>IF(Input!W412="","",_xlfn.NUMBERVALUE(Input!W412))</f>
        <v/>
      </c>
      <c r="Y406" t="str">
        <f>IF(Input!X412="","",_xlfn.NUMBERVALUE(Input!X412))</f>
        <v/>
      </c>
      <c r="Z406" t="str">
        <f>IF(Input!Y412="","",_xlfn.NUMBERVALUE(Input!Y412))</f>
        <v/>
      </c>
    </row>
    <row r="407" spans="1:26" x14ac:dyDescent="0.25">
      <c r="A407" s="257" t="str">
        <f>IF(ISERROR(Input!A413),"",Input!A413)</f>
        <v/>
      </c>
      <c r="B407" t="str">
        <f t="shared" si="6"/>
        <v/>
      </c>
      <c r="C407" t="str">
        <f>IF(ISERROR(Input!B413),"",IF(Input!B413="","",Input!B413))</f>
        <v/>
      </c>
      <c r="D407" t="str">
        <f>IF(ISERROR(IF(Input!C413="","",Input!C413*1)),"",IF(Input!C413="","",Input!C413*1))</f>
        <v/>
      </c>
      <c r="E407" t="str">
        <f>IF(ISERROR(IF(Input!D413="","",Input!D413)),"",IF(Input!D413="","",Input!D413))</f>
        <v/>
      </c>
      <c r="F407" t="str">
        <f>IF(Input!E413="","",IF(ISNUMBER(_xlfn.NUMBERVALUE(Input!E413)),ROUND(Input!E413,0),Input!E413))</f>
        <v/>
      </c>
      <c r="G407" s="269" t="str">
        <f>IF(ISBLANK(Input!F413),"",(Input!F413))</f>
        <v/>
      </c>
      <c r="H407" t="str">
        <f>IF(Input!G413="","",Input!G413)</f>
        <v/>
      </c>
      <c r="I407" t="str">
        <f>IF(Input!H413="","",Input!H413)</f>
        <v/>
      </c>
      <c r="J407" t="str">
        <f>IFERROR(IF(Input!I413="","",IF(VLOOKUP(Input!D413,'Measure List'!$A$2:$D$5000,4,FALSE)="Residential","",Input!I413)),"")</f>
        <v/>
      </c>
      <c r="K407" t="str">
        <f>IF(Input!J413="","",Input!J413)</f>
        <v/>
      </c>
      <c r="L407" t="str">
        <f>IF(Input!K413="","",Input!K413)</f>
        <v/>
      </c>
      <c r="M407" t="str">
        <f>IF(Input!L413="","",Input!L413)</f>
        <v/>
      </c>
      <c r="N407" s="304" t="str">
        <f>IF(Input!M413="","",Input!M413)</f>
        <v/>
      </c>
      <c r="O407" t="str">
        <f>IF(Input!N413="","",IF(_xlfn.NUMBERVALUE(Input!N413)=0,"",_xlfn.NUMBERVALUE(Input!N413)))</f>
        <v/>
      </c>
      <c r="P407" t="str">
        <f>IF(Input!O413="","",_xlfn.NUMBERVALUE(Input!O413))</f>
        <v/>
      </c>
      <c r="Q407" t="str">
        <f>IF(Input!P413="","",Input!P413)</f>
        <v/>
      </c>
      <c r="R407" t="str">
        <f>IF(Input!Q413="","",Input!Q413)</f>
        <v/>
      </c>
      <c r="S407" t="str">
        <f>IF(Input!R413="","",_xlfn.NUMBERVALUE(Input!R413))</f>
        <v/>
      </c>
      <c r="T407" t="str">
        <f>IF(Input!S413="","",Input!S413)</f>
        <v/>
      </c>
      <c r="U407" t="str">
        <f>IF(Input!T413="","",_xlfn.NUMBERVALUE(Input!T413))</f>
        <v/>
      </c>
      <c r="V407" t="str">
        <f>IF(Input!U413="","",(Input!U413))</f>
        <v/>
      </c>
      <c r="W407" t="str">
        <f>IF(Input!V413="","",_xlfn.NUMBERVALUE(Input!V413))</f>
        <v/>
      </c>
      <c r="X407" t="str">
        <f>IF(Input!W413="","",_xlfn.NUMBERVALUE(Input!W413))</f>
        <v/>
      </c>
      <c r="Y407" t="str">
        <f>IF(Input!X413="","",_xlfn.NUMBERVALUE(Input!X413))</f>
        <v/>
      </c>
      <c r="Z407" t="str">
        <f>IF(Input!Y413="","",_xlfn.NUMBERVALUE(Input!Y413))</f>
        <v/>
      </c>
    </row>
    <row r="408" spans="1:26" x14ac:dyDescent="0.25">
      <c r="A408" s="257" t="str">
        <f>IF(ISERROR(Input!A414),"",Input!A414)</f>
        <v/>
      </c>
      <c r="B408" t="str">
        <f t="shared" si="6"/>
        <v/>
      </c>
      <c r="C408" t="str">
        <f>IF(ISERROR(Input!B414),"",IF(Input!B414="","",Input!B414))</f>
        <v/>
      </c>
      <c r="D408" t="str">
        <f>IF(ISERROR(IF(Input!C414="","",Input!C414*1)),"",IF(Input!C414="","",Input!C414*1))</f>
        <v/>
      </c>
      <c r="E408" t="str">
        <f>IF(ISERROR(IF(Input!D414="","",Input!D414)),"",IF(Input!D414="","",Input!D414))</f>
        <v/>
      </c>
      <c r="F408" t="str">
        <f>IF(Input!E414="","",IF(ISNUMBER(_xlfn.NUMBERVALUE(Input!E414)),ROUND(Input!E414,0),Input!E414))</f>
        <v/>
      </c>
      <c r="G408" s="269" t="str">
        <f>IF(ISBLANK(Input!F414),"",(Input!F414))</f>
        <v/>
      </c>
      <c r="H408" t="str">
        <f>IF(Input!G414="","",Input!G414)</f>
        <v/>
      </c>
      <c r="I408" t="str">
        <f>IF(Input!H414="","",Input!H414)</f>
        <v/>
      </c>
      <c r="J408" t="str">
        <f>IFERROR(IF(Input!I414="","",IF(VLOOKUP(Input!D414,'Measure List'!$A$2:$D$5000,4,FALSE)="Residential","",Input!I414)),"")</f>
        <v/>
      </c>
      <c r="K408" t="str">
        <f>IF(Input!J414="","",Input!J414)</f>
        <v/>
      </c>
      <c r="L408" t="str">
        <f>IF(Input!K414="","",Input!K414)</f>
        <v/>
      </c>
      <c r="M408" t="str">
        <f>IF(Input!L414="","",Input!L414)</f>
        <v/>
      </c>
      <c r="N408" s="304" t="str">
        <f>IF(Input!M414="","",Input!M414)</f>
        <v/>
      </c>
      <c r="O408" t="str">
        <f>IF(Input!N414="","",IF(_xlfn.NUMBERVALUE(Input!N414)=0,"",_xlfn.NUMBERVALUE(Input!N414)))</f>
        <v/>
      </c>
      <c r="P408" t="str">
        <f>IF(Input!O414="","",_xlfn.NUMBERVALUE(Input!O414))</f>
        <v/>
      </c>
      <c r="Q408" t="str">
        <f>IF(Input!P414="","",Input!P414)</f>
        <v/>
      </c>
      <c r="R408" t="str">
        <f>IF(Input!Q414="","",Input!Q414)</f>
        <v/>
      </c>
      <c r="S408" t="str">
        <f>IF(Input!R414="","",_xlfn.NUMBERVALUE(Input!R414))</f>
        <v/>
      </c>
      <c r="T408" t="str">
        <f>IF(Input!S414="","",Input!S414)</f>
        <v/>
      </c>
      <c r="U408" t="str">
        <f>IF(Input!T414="","",_xlfn.NUMBERVALUE(Input!T414))</f>
        <v/>
      </c>
      <c r="V408" t="str">
        <f>IF(Input!U414="","",(Input!U414))</f>
        <v/>
      </c>
      <c r="W408" t="str">
        <f>IF(Input!V414="","",_xlfn.NUMBERVALUE(Input!V414))</f>
        <v/>
      </c>
      <c r="X408" t="str">
        <f>IF(Input!W414="","",_xlfn.NUMBERVALUE(Input!W414))</f>
        <v/>
      </c>
      <c r="Y408" t="str">
        <f>IF(Input!X414="","",_xlfn.NUMBERVALUE(Input!X414))</f>
        <v/>
      </c>
      <c r="Z408" t="str">
        <f>IF(Input!Y414="","",_xlfn.NUMBERVALUE(Input!Y414))</f>
        <v/>
      </c>
    </row>
    <row r="409" spans="1:26" x14ac:dyDescent="0.25">
      <c r="A409" s="257" t="str">
        <f>IF(ISERROR(Input!A415),"",Input!A415)</f>
        <v/>
      </c>
      <c r="B409" t="str">
        <f t="shared" si="6"/>
        <v/>
      </c>
      <c r="C409" t="str">
        <f>IF(ISERROR(Input!B415),"",IF(Input!B415="","",Input!B415))</f>
        <v/>
      </c>
      <c r="D409" t="str">
        <f>IF(ISERROR(IF(Input!C415="","",Input!C415*1)),"",IF(Input!C415="","",Input!C415*1))</f>
        <v/>
      </c>
      <c r="E409" t="str">
        <f>IF(ISERROR(IF(Input!D415="","",Input!D415)),"",IF(Input!D415="","",Input!D415))</f>
        <v/>
      </c>
      <c r="F409" t="str">
        <f>IF(Input!E415="","",IF(ISNUMBER(_xlfn.NUMBERVALUE(Input!E415)),ROUND(Input!E415,0),Input!E415))</f>
        <v/>
      </c>
      <c r="G409" s="269" t="str">
        <f>IF(ISBLANK(Input!F415),"",(Input!F415))</f>
        <v/>
      </c>
      <c r="H409" t="str">
        <f>IF(Input!G415="","",Input!G415)</f>
        <v/>
      </c>
      <c r="I409" t="str">
        <f>IF(Input!H415="","",Input!H415)</f>
        <v/>
      </c>
      <c r="J409" t="str">
        <f>IFERROR(IF(Input!I415="","",IF(VLOOKUP(Input!D415,'Measure List'!$A$2:$D$5000,4,FALSE)="Residential","",Input!I415)),"")</f>
        <v/>
      </c>
      <c r="K409" t="str">
        <f>IF(Input!J415="","",Input!J415)</f>
        <v/>
      </c>
      <c r="L409" t="str">
        <f>IF(Input!K415="","",Input!K415)</f>
        <v/>
      </c>
      <c r="M409" t="str">
        <f>IF(Input!L415="","",Input!L415)</f>
        <v/>
      </c>
      <c r="N409" s="304" t="str">
        <f>IF(Input!M415="","",Input!M415)</f>
        <v/>
      </c>
      <c r="O409" t="str">
        <f>IF(Input!N415="","",IF(_xlfn.NUMBERVALUE(Input!N415)=0,"",_xlfn.NUMBERVALUE(Input!N415)))</f>
        <v/>
      </c>
      <c r="P409" t="str">
        <f>IF(Input!O415="","",_xlfn.NUMBERVALUE(Input!O415))</f>
        <v/>
      </c>
      <c r="Q409" t="str">
        <f>IF(Input!P415="","",Input!P415)</f>
        <v/>
      </c>
      <c r="R409" t="str">
        <f>IF(Input!Q415="","",Input!Q415)</f>
        <v/>
      </c>
      <c r="S409" t="str">
        <f>IF(Input!R415="","",_xlfn.NUMBERVALUE(Input!R415))</f>
        <v/>
      </c>
      <c r="T409" t="str">
        <f>IF(Input!S415="","",Input!S415)</f>
        <v/>
      </c>
      <c r="U409" t="str">
        <f>IF(Input!T415="","",_xlfn.NUMBERVALUE(Input!T415))</f>
        <v/>
      </c>
      <c r="V409" t="str">
        <f>IF(Input!U415="","",(Input!U415))</f>
        <v/>
      </c>
      <c r="W409" t="str">
        <f>IF(Input!V415="","",_xlfn.NUMBERVALUE(Input!V415))</f>
        <v/>
      </c>
      <c r="X409" t="str">
        <f>IF(Input!W415="","",_xlfn.NUMBERVALUE(Input!W415))</f>
        <v/>
      </c>
      <c r="Y409" t="str">
        <f>IF(Input!X415="","",_xlfn.NUMBERVALUE(Input!X415))</f>
        <v/>
      </c>
      <c r="Z409" t="str">
        <f>IF(Input!Y415="","",_xlfn.NUMBERVALUE(Input!Y415))</f>
        <v/>
      </c>
    </row>
    <row r="410" spans="1:26" x14ac:dyDescent="0.25">
      <c r="A410" s="257" t="str">
        <f>IF(ISERROR(Input!A416),"",Input!A416)</f>
        <v/>
      </c>
      <c r="B410" t="str">
        <f t="shared" si="6"/>
        <v/>
      </c>
      <c r="C410" t="str">
        <f>IF(ISERROR(Input!B416),"",IF(Input!B416="","",Input!B416))</f>
        <v/>
      </c>
      <c r="D410" t="str">
        <f>IF(ISERROR(IF(Input!C416="","",Input!C416*1)),"",IF(Input!C416="","",Input!C416*1))</f>
        <v/>
      </c>
      <c r="E410" t="str">
        <f>IF(ISERROR(IF(Input!D416="","",Input!D416)),"",IF(Input!D416="","",Input!D416))</f>
        <v/>
      </c>
      <c r="F410" t="str">
        <f>IF(Input!E416="","",IF(ISNUMBER(_xlfn.NUMBERVALUE(Input!E416)),ROUND(Input!E416,0),Input!E416))</f>
        <v/>
      </c>
      <c r="G410" s="269" t="str">
        <f>IF(ISBLANK(Input!F416),"",(Input!F416))</f>
        <v/>
      </c>
      <c r="H410" t="str">
        <f>IF(Input!G416="","",Input!G416)</f>
        <v/>
      </c>
      <c r="I410" t="str">
        <f>IF(Input!H416="","",Input!H416)</f>
        <v/>
      </c>
      <c r="J410" t="str">
        <f>IFERROR(IF(Input!I416="","",IF(VLOOKUP(Input!D416,'Measure List'!$A$2:$D$5000,4,FALSE)="Residential","",Input!I416)),"")</f>
        <v/>
      </c>
      <c r="K410" t="str">
        <f>IF(Input!J416="","",Input!J416)</f>
        <v/>
      </c>
      <c r="L410" t="str">
        <f>IF(Input!K416="","",Input!K416)</f>
        <v/>
      </c>
      <c r="M410" t="str">
        <f>IF(Input!L416="","",Input!L416)</f>
        <v/>
      </c>
      <c r="N410" s="304" t="str">
        <f>IF(Input!M416="","",Input!M416)</f>
        <v/>
      </c>
      <c r="O410" t="str">
        <f>IF(Input!N416="","",IF(_xlfn.NUMBERVALUE(Input!N416)=0,"",_xlfn.NUMBERVALUE(Input!N416)))</f>
        <v/>
      </c>
      <c r="P410" t="str">
        <f>IF(Input!O416="","",_xlfn.NUMBERVALUE(Input!O416))</f>
        <v/>
      </c>
      <c r="Q410" t="str">
        <f>IF(Input!P416="","",Input!P416)</f>
        <v/>
      </c>
      <c r="R410" t="str">
        <f>IF(Input!Q416="","",Input!Q416)</f>
        <v/>
      </c>
      <c r="S410" t="str">
        <f>IF(Input!R416="","",_xlfn.NUMBERVALUE(Input!R416))</f>
        <v/>
      </c>
      <c r="T410" t="str">
        <f>IF(Input!S416="","",Input!S416)</f>
        <v/>
      </c>
      <c r="U410" t="str">
        <f>IF(Input!T416="","",_xlfn.NUMBERVALUE(Input!T416))</f>
        <v/>
      </c>
      <c r="V410" t="str">
        <f>IF(Input!U416="","",(Input!U416))</f>
        <v/>
      </c>
      <c r="W410" t="str">
        <f>IF(Input!V416="","",_xlfn.NUMBERVALUE(Input!V416))</f>
        <v/>
      </c>
      <c r="X410" t="str">
        <f>IF(Input!W416="","",_xlfn.NUMBERVALUE(Input!W416))</f>
        <v/>
      </c>
      <c r="Y410" t="str">
        <f>IF(Input!X416="","",_xlfn.NUMBERVALUE(Input!X416))</f>
        <v/>
      </c>
      <c r="Z410" t="str">
        <f>IF(Input!Y416="","",_xlfn.NUMBERVALUE(Input!Y416))</f>
        <v/>
      </c>
    </row>
    <row r="411" spans="1:26" x14ac:dyDescent="0.25">
      <c r="A411" s="257" t="str">
        <f>IF(ISERROR(Input!A417),"",Input!A417)</f>
        <v/>
      </c>
      <c r="B411" t="str">
        <f t="shared" si="6"/>
        <v/>
      </c>
      <c r="C411" t="str">
        <f>IF(ISERROR(Input!B417),"",IF(Input!B417="","",Input!B417))</f>
        <v/>
      </c>
      <c r="D411" t="str">
        <f>IF(ISERROR(IF(Input!C417="","",Input!C417*1)),"",IF(Input!C417="","",Input!C417*1))</f>
        <v/>
      </c>
      <c r="E411" t="str">
        <f>IF(ISERROR(IF(Input!D417="","",Input!D417)),"",IF(Input!D417="","",Input!D417))</f>
        <v/>
      </c>
      <c r="F411" t="str">
        <f>IF(Input!E417="","",IF(ISNUMBER(_xlfn.NUMBERVALUE(Input!E417)),ROUND(Input!E417,0),Input!E417))</f>
        <v/>
      </c>
      <c r="G411" s="269" t="str">
        <f>IF(ISBLANK(Input!F417),"",(Input!F417))</f>
        <v/>
      </c>
      <c r="H411" t="str">
        <f>IF(Input!G417="","",Input!G417)</f>
        <v/>
      </c>
      <c r="I411" t="str">
        <f>IF(Input!H417="","",Input!H417)</f>
        <v/>
      </c>
      <c r="J411" t="str">
        <f>IFERROR(IF(Input!I417="","",IF(VLOOKUP(Input!D417,'Measure List'!$A$2:$D$5000,4,FALSE)="Residential","",Input!I417)),"")</f>
        <v/>
      </c>
      <c r="K411" t="str">
        <f>IF(Input!J417="","",Input!J417)</f>
        <v/>
      </c>
      <c r="L411" t="str">
        <f>IF(Input!K417="","",Input!K417)</f>
        <v/>
      </c>
      <c r="M411" t="str">
        <f>IF(Input!L417="","",Input!L417)</f>
        <v/>
      </c>
      <c r="N411" s="304" t="str">
        <f>IF(Input!M417="","",Input!M417)</f>
        <v/>
      </c>
      <c r="O411" t="str">
        <f>IF(Input!N417="","",IF(_xlfn.NUMBERVALUE(Input!N417)=0,"",_xlfn.NUMBERVALUE(Input!N417)))</f>
        <v/>
      </c>
      <c r="P411" t="str">
        <f>IF(Input!O417="","",_xlfn.NUMBERVALUE(Input!O417))</f>
        <v/>
      </c>
      <c r="Q411" t="str">
        <f>IF(Input!P417="","",Input!P417)</f>
        <v/>
      </c>
      <c r="R411" t="str">
        <f>IF(Input!Q417="","",Input!Q417)</f>
        <v/>
      </c>
      <c r="S411" t="str">
        <f>IF(Input!R417="","",_xlfn.NUMBERVALUE(Input!R417))</f>
        <v/>
      </c>
      <c r="T411" t="str">
        <f>IF(Input!S417="","",Input!S417)</f>
        <v/>
      </c>
      <c r="U411" t="str">
        <f>IF(Input!T417="","",_xlfn.NUMBERVALUE(Input!T417))</f>
        <v/>
      </c>
      <c r="V411" t="str">
        <f>IF(Input!U417="","",(Input!U417))</f>
        <v/>
      </c>
      <c r="W411" t="str">
        <f>IF(Input!V417="","",_xlfn.NUMBERVALUE(Input!V417))</f>
        <v/>
      </c>
      <c r="X411" t="str">
        <f>IF(Input!W417="","",_xlfn.NUMBERVALUE(Input!W417))</f>
        <v/>
      </c>
      <c r="Y411" t="str">
        <f>IF(Input!X417="","",_xlfn.NUMBERVALUE(Input!X417))</f>
        <v/>
      </c>
      <c r="Z411" t="str">
        <f>IF(Input!Y417="","",_xlfn.NUMBERVALUE(Input!Y417))</f>
        <v/>
      </c>
    </row>
    <row r="412" spans="1:26" x14ac:dyDescent="0.25">
      <c r="A412" s="257" t="str">
        <f>IF(ISERROR(Input!A418),"",Input!A418)</f>
        <v/>
      </c>
      <c r="B412" t="str">
        <f t="shared" si="6"/>
        <v/>
      </c>
      <c r="C412" t="str">
        <f>IF(ISERROR(Input!B418),"",IF(Input!B418="","",Input!B418))</f>
        <v/>
      </c>
      <c r="D412" t="str">
        <f>IF(ISERROR(IF(Input!C418="","",Input!C418*1)),"",IF(Input!C418="","",Input!C418*1))</f>
        <v/>
      </c>
      <c r="E412" t="str">
        <f>IF(ISERROR(IF(Input!D418="","",Input!D418)),"",IF(Input!D418="","",Input!D418))</f>
        <v/>
      </c>
      <c r="F412" t="str">
        <f>IF(Input!E418="","",IF(ISNUMBER(_xlfn.NUMBERVALUE(Input!E418)),ROUND(Input!E418,0),Input!E418))</f>
        <v/>
      </c>
      <c r="G412" s="269" t="str">
        <f>IF(ISBLANK(Input!F418),"",(Input!F418))</f>
        <v/>
      </c>
      <c r="H412" t="str">
        <f>IF(Input!G418="","",Input!G418)</f>
        <v/>
      </c>
      <c r="I412" t="str">
        <f>IF(Input!H418="","",Input!H418)</f>
        <v/>
      </c>
      <c r="J412" t="str">
        <f>IFERROR(IF(Input!I418="","",IF(VLOOKUP(Input!D418,'Measure List'!$A$2:$D$5000,4,FALSE)="Residential","",Input!I418)),"")</f>
        <v/>
      </c>
      <c r="K412" t="str">
        <f>IF(Input!J418="","",Input!J418)</f>
        <v/>
      </c>
      <c r="L412" t="str">
        <f>IF(Input!K418="","",Input!K418)</f>
        <v/>
      </c>
      <c r="M412" t="str">
        <f>IF(Input!L418="","",Input!L418)</f>
        <v/>
      </c>
      <c r="N412" s="304" t="str">
        <f>IF(Input!M418="","",Input!M418)</f>
        <v/>
      </c>
      <c r="O412" t="str">
        <f>IF(Input!N418="","",IF(_xlfn.NUMBERVALUE(Input!N418)=0,"",_xlfn.NUMBERVALUE(Input!N418)))</f>
        <v/>
      </c>
      <c r="P412" t="str">
        <f>IF(Input!O418="","",_xlfn.NUMBERVALUE(Input!O418))</f>
        <v/>
      </c>
      <c r="Q412" t="str">
        <f>IF(Input!P418="","",Input!P418)</f>
        <v/>
      </c>
      <c r="R412" t="str">
        <f>IF(Input!Q418="","",Input!Q418)</f>
        <v/>
      </c>
      <c r="S412" t="str">
        <f>IF(Input!R418="","",_xlfn.NUMBERVALUE(Input!R418))</f>
        <v/>
      </c>
      <c r="T412" t="str">
        <f>IF(Input!S418="","",Input!S418)</f>
        <v/>
      </c>
      <c r="U412" t="str">
        <f>IF(Input!T418="","",_xlfn.NUMBERVALUE(Input!T418))</f>
        <v/>
      </c>
      <c r="V412" t="str">
        <f>IF(Input!U418="","",(Input!U418))</f>
        <v/>
      </c>
      <c r="W412" t="str">
        <f>IF(Input!V418="","",_xlfn.NUMBERVALUE(Input!V418))</f>
        <v/>
      </c>
      <c r="X412" t="str">
        <f>IF(Input!W418="","",_xlfn.NUMBERVALUE(Input!W418))</f>
        <v/>
      </c>
      <c r="Y412" t="str">
        <f>IF(Input!X418="","",_xlfn.NUMBERVALUE(Input!X418))</f>
        <v/>
      </c>
      <c r="Z412" t="str">
        <f>IF(Input!Y418="","",_xlfn.NUMBERVALUE(Input!Y418))</f>
        <v/>
      </c>
    </row>
    <row r="413" spans="1:26" x14ac:dyDescent="0.25">
      <c r="A413" s="257" t="str">
        <f>IF(ISERROR(Input!A419),"",Input!A419)</f>
        <v/>
      </c>
      <c r="B413" t="str">
        <f t="shared" si="6"/>
        <v/>
      </c>
      <c r="C413" t="str">
        <f>IF(ISERROR(Input!B419),"",IF(Input!B419="","",Input!B419))</f>
        <v/>
      </c>
      <c r="D413" t="str">
        <f>IF(ISERROR(IF(Input!C419="","",Input!C419*1)),"",IF(Input!C419="","",Input!C419*1))</f>
        <v/>
      </c>
      <c r="E413" t="str">
        <f>IF(ISERROR(IF(Input!D419="","",Input!D419)),"",IF(Input!D419="","",Input!D419))</f>
        <v/>
      </c>
      <c r="F413" t="str">
        <f>IF(Input!E419="","",IF(ISNUMBER(_xlfn.NUMBERVALUE(Input!E419)),ROUND(Input!E419,0),Input!E419))</f>
        <v/>
      </c>
      <c r="G413" s="269" t="str">
        <f>IF(ISBLANK(Input!F419),"",(Input!F419))</f>
        <v/>
      </c>
      <c r="H413" t="str">
        <f>IF(Input!G419="","",Input!G419)</f>
        <v/>
      </c>
      <c r="I413" t="str">
        <f>IF(Input!H419="","",Input!H419)</f>
        <v/>
      </c>
      <c r="J413" t="str">
        <f>IFERROR(IF(Input!I419="","",IF(VLOOKUP(Input!D419,'Measure List'!$A$2:$D$5000,4,FALSE)="Residential","",Input!I419)),"")</f>
        <v/>
      </c>
      <c r="K413" t="str">
        <f>IF(Input!J419="","",Input!J419)</f>
        <v/>
      </c>
      <c r="L413" t="str">
        <f>IF(Input!K419="","",Input!K419)</f>
        <v/>
      </c>
      <c r="M413" t="str">
        <f>IF(Input!L419="","",Input!L419)</f>
        <v/>
      </c>
      <c r="N413" s="304" t="str">
        <f>IF(Input!M419="","",Input!M419)</f>
        <v/>
      </c>
      <c r="O413" t="str">
        <f>IF(Input!N419="","",IF(_xlfn.NUMBERVALUE(Input!N419)=0,"",_xlfn.NUMBERVALUE(Input!N419)))</f>
        <v/>
      </c>
      <c r="P413" t="str">
        <f>IF(Input!O419="","",_xlfn.NUMBERVALUE(Input!O419))</f>
        <v/>
      </c>
      <c r="Q413" t="str">
        <f>IF(Input!P419="","",Input!P419)</f>
        <v/>
      </c>
      <c r="R413" t="str">
        <f>IF(Input!Q419="","",Input!Q419)</f>
        <v/>
      </c>
      <c r="S413" t="str">
        <f>IF(Input!R419="","",_xlfn.NUMBERVALUE(Input!R419))</f>
        <v/>
      </c>
      <c r="T413" t="str">
        <f>IF(Input!S419="","",Input!S419)</f>
        <v/>
      </c>
      <c r="U413" t="str">
        <f>IF(Input!T419="","",_xlfn.NUMBERVALUE(Input!T419))</f>
        <v/>
      </c>
      <c r="V413" t="str">
        <f>IF(Input!U419="","",(Input!U419))</f>
        <v/>
      </c>
      <c r="W413" t="str">
        <f>IF(Input!V419="","",_xlfn.NUMBERVALUE(Input!V419))</f>
        <v/>
      </c>
      <c r="X413" t="str">
        <f>IF(Input!W419="","",_xlfn.NUMBERVALUE(Input!W419))</f>
        <v/>
      </c>
      <c r="Y413" t="str">
        <f>IF(Input!X419="","",_xlfn.NUMBERVALUE(Input!X419))</f>
        <v/>
      </c>
      <c r="Z413" t="str">
        <f>IF(Input!Y419="","",_xlfn.NUMBERVALUE(Input!Y419))</f>
        <v/>
      </c>
    </row>
    <row r="414" spans="1:26" x14ac:dyDescent="0.25">
      <c r="A414" s="257" t="str">
        <f>IF(ISERROR(Input!A420),"",Input!A420)</f>
        <v/>
      </c>
      <c r="B414" t="str">
        <f t="shared" si="6"/>
        <v/>
      </c>
      <c r="C414" t="str">
        <f>IF(ISERROR(Input!B420),"",IF(Input!B420="","",Input!B420))</f>
        <v/>
      </c>
      <c r="D414" t="str">
        <f>IF(ISERROR(IF(Input!C420="","",Input!C420*1)),"",IF(Input!C420="","",Input!C420*1))</f>
        <v/>
      </c>
      <c r="E414" t="str">
        <f>IF(ISERROR(IF(Input!D420="","",Input!D420)),"",IF(Input!D420="","",Input!D420))</f>
        <v/>
      </c>
      <c r="F414" t="str">
        <f>IF(Input!E420="","",IF(ISNUMBER(_xlfn.NUMBERVALUE(Input!E420)),ROUND(Input!E420,0),Input!E420))</f>
        <v/>
      </c>
      <c r="G414" s="269" t="str">
        <f>IF(ISBLANK(Input!F420),"",(Input!F420))</f>
        <v/>
      </c>
      <c r="H414" t="str">
        <f>IF(Input!G420="","",Input!G420)</f>
        <v/>
      </c>
      <c r="I414" t="str">
        <f>IF(Input!H420="","",Input!H420)</f>
        <v/>
      </c>
      <c r="J414" t="str">
        <f>IFERROR(IF(Input!I420="","",IF(VLOOKUP(Input!D420,'Measure List'!$A$2:$D$5000,4,FALSE)="Residential","",Input!I420)),"")</f>
        <v/>
      </c>
      <c r="K414" t="str">
        <f>IF(Input!J420="","",Input!J420)</f>
        <v/>
      </c>
      <c r="L414" t="str">
        <f>IF(Input!K420="","",Input!K420)</f>
        <v/>
      </c>
      <c r="M414" t="str">
        <f>IF(Input!L420="","",Input!L420)</f>
        <v/>
      </c>
      <c r="N414" s="304" t="str">
        <f>IF(Input!M420="","",Input!M420)</f>
        <v/>
      </c>
      <c r="O414" t="str">
        <f>IF(Input!N420="","",IF(_xlfn.NUMBERVALUE(Input!N420)=0,"",_xlfn.NUMBERVALUE(Input!N420)))</f>
        <v/>
      </c>
      <c r="P414" t="str">
        <f>IF(Input!O420="","",_xlfn.NUMBERVALUE(Input!O420))</f>
        <v/>
      </c>
      <c r="Q414" t="str">
        <f>IF(Input!P420="","",Input!P420)</f>
        <v/>
      </c>
      <c r="R414" t="str">
        <f>IF(Input!Q420="","",Input!Q420)</f>
        <v/>
      </c>
      <c r="S414" t="str">
        <f>IF(Input!R420="","",_xlfn.NUMBERVALUE(Input!R420))</f>
        <v/>
      </c>
      <c r="T414" t="str">
        <f>IF(Input!S420="","",Input!S420)</f>
        <v/>
      </c>
      <c r="U414" t="str">
        <f>IF(Input!T420="","",_xlfn.NUMBERVALUE(Input!T420))</f>
        <v/>
      </c>
      <c r="V414" t="str">
        <f>IF(Input!U420="","",(Input!U420))</f>
        <v/>
      </c>
      <c r="W414" t="str">
        <f>IF(Input!V420="","",_xlfn.NUMBERVALUE(Input!V420))</f>
        <v/>
      </c>
      <c r="X414" t="str">
        <f>IF(Input!W420="","",_xlfn.NUMBERVALUE(Input!W420))</f>
        <v/>
      </c>
      <c r="Y414" t="str">
        <f>IF(Input!X420="","",_xlfn.NUMBERVALUE(Input!X420))</f>
        <v/>
      </c>
      <c r="Z414" t="str">
        <f>IF(Input!Y420="","",_xlfn.NUMBERVALUE(Input!Y420))</f>
        <v/>
      </c>
    </row>
    <row r="415" spans="1:26" x14ac:dyDescent="0.25">
      <c r="A415" s="257" t="str">
        <f>IF(ISERROR(Input!A421),"",Input!A421)</f>
        <v/>
      </c>
      <c r="B415" t="str">
        <f t="shared" si="6"/>
        <v/>
      </c>
      <c r="C415" t="str">
        <f>IF(ISERROR(Input!B421),"",IF(Input!B421="","",Input!B421))</f>
        <v/>
      </c>
      <c r="D415" t="str">
        <f>IF(ISERROR(IF(Input!C421="","",Input!C421*1)),"",IF(Input!C421="","",Input!C421*1))</f>
        <v/>
      </c>
      <c r="E415" t="str">
        <f>IF(ISERROR(IF(Input!D421="","",Input!D421)),"",IF(Input!D421="","",Input!D421))</f>
        <v/>
      </c>
      <c r="F415" t="str">
        <f>IF(Input!E421="","",IF(ISNUMBER(_xlfn.NUMBERVALUE(Input!E421)),ROUND(Input!E421,0),Input!E421))</f>
        <v/>
      </c>
      <c r="G415" s="269" t="str">
        <f>IF(ISBLANK(Input!F421),"",(Input!F421))</f>
        <v/>
      </c>
      <c r="H415" t="str">
        <f>IF(Input!G421="","",Input!G421)</f>
        <v/>
      </c>
      <c r="I415" t="str">
        <f>IF(Input!H421="","",Input!H421)</f>
        <v/>
      </c>
      <c r="J415" t="str">
        <f>IFERROR(IF(Input!I421="","",IF(VLOOKUP(Input!D421,'Measure List'!$A$2:$D$5000,4,FALSE)="Residential","",Input!I421)),"")</f>
        <v/>
      </c>
      <c r="K415" t="str">
        <f>IF(Input!J421="","",Input!J421)</f>
        <v/>
      </c>
      <c r="L415" t="str">
        <f>IF(Input!K421="","",Input!K421)</f>
        <v/>
      </c>
      <c r="M415" t="str">
        <f>IF(Input!L421="","",Input!L421)</f>
        <v/>
      </c>
      <c r="N415" s="304" t="str">
        <f>IF(Input!M421="","",Input!M421)</f>
        <v/>
      </c>
      <c r="O415" t="str">
        <f>IF(Input!N421="","",IF(_xlfn.NUMBERVALUE(Input!N421)=0,"",_xlfn.NUMBERVALUE(Input!N421)))</f>
        <v/>
      </c>
      <c r="P415" t="str">
        <f>IF(Input!O421="","",_xlfn.NUMBERVALUE(Input!O421))</f>
        <v/>
      </c>
      <c r="Q415" t="str">
        <f>IF(Input!P421="","",Input!P421)</f>
        <v/>
      </c>
      <c r="R415" t="str">
        <f>IF(Input!Q421="","",Input!Q421)</f>
        <v/>
      </c>
      <c r="S415" t="str">
        <f>IF(Input!R421="","",_xlfn.NUMBERVALUE(Input!R421))</f>
        <v/>
      </c>
      <c r="T415" t="str">
        <f>IF(Input!S421="","",Input!S421)</f>
        <v/>
      </c>
      <c r="U415" t="str">
        <f>IF(Input!T421="","",_xlfn.NUMBERVALUE(Input!T421))</f>
        <v/>
      </c>
      <c r="V415" t="str">
        <f>IF(Input!U421="","",(Input!U421))</f>
        <v/>
      </c>
      <c r="W415" t="str">
        <f>IF(Input!V421="","",_xlfn.NUMBERVALUE(Input!V421))</f>
        <v/>
      </c>
      <c r="X415" t="str">
        <f>IF(Input!W421="","",_xlfn.NUMBERVALUE(Input!W421))</f>
        <v/>
      </c>
      <c r="Y415" t="str">
        <f>IF(Input!X421="","",_xlfn.NUMBERVALUE(Input!X421))</f>
        <v/>
      </c>
      <c r="Z415" t="str">
        <f>IF(Input!Y421="","",_xlfn.NUMBERVALUE(Input!Y421))</f>
        <v/>
      </c>
    </row>
    <row r="416" spans="1:26" x14ac:dyDescent="0.25">
      <c r="A416" s="257" t="str">
        <f>IF(ISERROR(Input!A422),"",Input!A422)</f>
        <v/>
      </c>
      <c r="B416" t="str">
        <f t="shared" si="6"/>
        <v/>
      </c>
      <c r="C416" t="str">
        <f>IF(ISERROR(Input!B422),"",IF(Input!B422="","",Input!B422))</f>
        <v/>
      </c>
      <c r="D416" t="str">
        <f>IF(ISERROR(IF(Input!C422="","",Input!C422*1)),"",IF(Input!C422="","",Input!C422*1))</f>
        <v/>
      </c>
      <c r="E416" t="str">
        <f>IF(ISERROR(IF(Input!D422="","",Input!D422)),"",IF(Input!D422="","",Input!D422))</f>
        <v/>
      </c>
      <c r="F416" t="str">
        <f>IF(Input!E422="","",IF(ISNUMBER(_xlfn.NUMBERVALUE(Input!E422)),ROUND(Input!E422,0),Input!E422))</f>
        <v/>
      </c>
      <c r="G416" s="269" t="str">
        <f>IF(ISBLANK(Input!F422),"",(Input!F422))</f>
        <v/>
      </c>
      <c r="H416" t="str">
        <f>IF(Input!G422="","",Input!G422)</f>
        <v/>
      </c>
      <c r="I416" t="str">
        <f>IF(Input!H422="","",Input!H422)</f>
        <v/>
      </c>
      <c r="J416" t="str">
        <f>IFERROR(IF(Input!I422="","",IF(VLOOKUP(Input!D422,'Measure List'!$A$2:$D$5000,4,FALSE)="Residential","",Input!I422)),"")</f>
        <v/>
      </c>
      <c r="K416" t="str">
        <f>IF(Input!J422="","",Input!J422)</f>
        <v/>
      </c>
      <c r="L416" t="str">
        <f>IF(Input!K422="","",Input!K422)</f>
        <v/>
      </c>
      <c r="M416" t="str">
        <f>IF(Input!L422="","",Input!L422)</f>
        <v/>
      </c>
      <c r="N416" s="304" t="str">
        <f>IF(Input!M422="","",Input!M422)</f>
        <v/>
      </c>
      <c r="O416" t="str">
        <f>IF(Input!N422="","",IF(_xlfn.NUMBERVALUE(Input!N422)=0,"",_xlfn.NUMBERVALUE(Input!N422)))</f>
        <v/>
      </c>
      <c r="P416" t="str">
        <f>IF(Input!O422="","",_xlfn.NUMBERVALUE(Input!O422))</f>
        <v/>
      </c>
      <c r="Q416" t="str">
        <f>IF(Input!P422="","",Input!P422)</f>
        <v/>
      </c>
      <c r="R416" t="str">
        <f>IF(Input!Q422="","",Input!Q422)</f>
        <v/>
      </c>
      <c r="S416" t="str">
        <f>IF(Input!R422="","",_xlfn.NUMBERVALUE(Input!R422))</f>
        <v/>
      </c>
      <c r="T416" t="str">
        <f>IF(Input!S422="","",Input!S422)</f>
        <v/>
      </c>
      <c r="U416" t="str">
        <f>IF(Input!T422="","",_xlfn.NUMBERVALUE(Input!T422))</f>
        <v/>
      </c>
      <c r="V416" t="str">
        <f>IF(Input!U422="","",(Input!U422))</f>
        <v/>
      </c>
      <c r="W416" t="str">
        <f>IF(Input!V422="","",_xlfn.NUMBERVALUE(Input!V422))</f>
        <v/>
      </c>
      <c r="X416" t="str">
        <f>IF(Input!W422="","",_xlfn.NUMBERVALUE(Input!W422))</f>
        <v/>
      </c>
      <c r="Y416" t="str">
        <f>IF(Input!X422="","",_xlfn.NUMBERVALUE(Input!X422))</f>
        <v/>
      </c>
      <c r="Z416" t="str">
        <f>IF(Input!Y422="","",_xlfn.NUMBERVALUE(Input!Y422))</f>
        <v/>
      </c>
    </row>
    <row r="417" spans="1:26" x14ac:dyDescent="0.25">
      <c r="A417" s="257" t="str">
        <f>IF(ISERROR(Input!A423),"",Input!A423)</f>
        <v/>
      </c>
      <c r="B417" t="str">
        <f t="shared" si="6"/>
        <v/>
      </c>
      <c r="C417" t="str">
        <f>IF(ISERROR(Input!B423),"",IF(Input!B423="","",Input!B423))</f>
        <v/>
      </c>
      <c r="D417" t="str">
        <f>IF(ISERROR(IF(Input!C423="","",Input!C423*1)),"",IF(Input!C423="","",Input!C423*1))</f>
        <v/>
      </c>
      <c r="E417" t="str">
        <f>IF(ISERROR(IF(Input!D423="","",Input!D423)),"",IF(Input!D423="","",Input!D423))</f>
        <v/>
      </c>
      <c r="F417" t="str">
        <f>IF(Input!E423="","",IF(ISNUMBER(_xlfn.NUMBERVALUE(Input!E423)),ROUND(Input!E423,0),Input!E423))</f>
        <v/>
      </c>
      <c r="G417" s="269" t="str">
        <f>IF(ISBLANK(Input!F423),"",(Input!F423))</f>
        <v/>
      </c>
      <c r="H417" t="str">
        <f>IF(Input!G423="","",Input!G423)</f>
        <v/>
      </c>
      <c r="I417" t="str">
        <f>IF(Input!H423="","",Input!H423)</f>
        <v/>
      </c>
      <c r="J417" t="str">
        <f>IFERROR(IF(Input!I423="","",IF(VLOOKUP(Input!D423,'Measure List'!$A$2:$D$5000,4,FALSE)="Residential","",Input!I423)),"")</f>
        <v/>
      </c>
      <c r="K417" t="str">
        <f>IF(Input!J423="","",Input!J423)</f>
        <v/>
      </c>
      <c r="L417" t="str">
        <f>IF(Input!K423="","",Input!K423)</f>
        <v/>
      </c>
      <c r="M417" t="str">
        <f>IF(Input!L423="","",Input!L423)</f>
        <v/>
      </c>
      <c r="N417" s="304" t="str">
        <f>IF(Input!M423="","",Input!M423)</f>
        <v/>
      </c>
      <c r="O417" t="str">
        <f>IF(Input!N423="","",IF(_xlfn.NUMBERVALUE(Input!N423)=0,"",_xlfn.NUMBERVALUE(Input!N423)))</f>
        <v/>
      </c>
      <c r="P417" t="str">
        <f>IF(Input!O423="","",_xlfn.NUMBERVALUE(Input!O423))</f>
        <v/>
      </c>
      <c r="Q417" t="str">
        <f>IF(Input!P423="","",Input!P423)</f>
        <v/>
      </c>
      <c r="R417" t="str">
        <f>IF(Input!Q423="","",Input!Q423)</f>
        <v/>
      </c>
      <c r="S417" t="str">
        <f>IF(Input!R423="","",_xlfn.NUMBERVALUE(Input!R423))</f>
        <v/>
      </c>
      <c r="T417" t="str">
        <f>IF(Input!S423="","",Input!S423)</f>
        <v/>
      </c>
      <c r="U417" t="str">
        <f>IF(Input!T423="","",_xlfn.NUMBERVALUE(Input!T423))</f>
        <v/>
      </c>
      <c r="V417" t="str">
        <f>IF(Input!U423="","",(Input!U423))</f>
        <v/>
      </c>
      <c r="W417" t="str">
        <f>IF(Input!V423="","",_xlfn.NUMBERVALUE(Input!V423))</f>
        <v/>
      </c>
      <c r="X417" t="str">
        <f>IF(Input!W423="","",_xlfn.NUMBERVALUE(Input!W423))</f>
        <v/>
      </c>
      <c r="Y417" t="str">
        <f>IF(Input!X423="","",_xlfn.NUMBERVALUE(Input!X423))</f>
        <v/>
      </c>
      <c r="Z417" t="str">
        <f>IF(Input!Y423="","",_xlfn.NUMBERVALUE(Input!Y423))</f>
        <v/>
      </c>
    </row>
    <row r="418" spans="1:26" x14ac:dyDescent="0.25">
      <c r="A418" s="257" t="str">
        <f>IF(ISERROR(Input!A424),"",Input!A424)</f>
        <v/>
      </c>
      <c r="B418" t="str">
        <f t="shared" si="6"/>
        <v/>
      </c>
      <c r="C418" t="str">
        <f>IF(ISERROR(Input!B424),"",IF(Input!B424="","",Input!B424))</f>
        <v/>
      </c>
      <c r="D418" t="str">
        <f>IF(ISERROR(IF(Input!C424="","",Input!C424*1)),"",IF(Input!C424="","",Input!C424*1))</f>
        <v/>
      </c>
      <c r="E418" t="str">
        <f>IF(ISERROR(IF(Input!D424="","",Input!D424)),"",IF(Input!D424="","",Input!D424))</f>
        <v/>
      </c>
      <c r="F418" t="str">
        <f>IF(Input!E424="","",IF(ISNUMBER(_xlfn.NUMBERVALUE(Input!E424)),ROUND(Input!E424,0),Input!E424))</f>
        <v/>
      </c>
      <c r="G418" s="269" t="str">
        <f>IF(ISBLANK(Input!F424),"",(Input!F424))</f>
        <v/>
      </c>
      <c r="H418" t="str">
        <f>IF(Input!G424="","",Input!G424)</f>
        <v/>
      </c>
      <c r="I418" t="str">
        <f>IF(Input!H424="","",Input!H424)</f>
        <v/>
      </c>
      <c r="J418" t="str">
        <f>IFERROR(IF(Input!I424="","",IF(VLOOKUP(Input!D424,'Measure List'!$A$2:$D$5000,4,FALSE)="Residential","",Input!I424)),"")</f>
        <v/>
      </c>
      <c r="K418" t="str">
        <f>IF(Input!J424="","",Input!J424)</f>
        <v/>
      </c>
      <c r="L418" t="str">
        <f>IF(Input!K424="","",Input!K424)</f>
        <v/>
      </c>
      <c r="M418" t="str">
        <f>IF(Input!L424="","",Input!L424)</f>
        <v/>
      </c>
      <c r="N418" s="304" t="str">
        <f>IF(Input!M424="","",Input!M424)</f>
        <v/>
      </c>
      <c r="O418" t="str">
        <f>IF(Input!N424="","",IF(_xlfn.NUMBERVALUE(Input!N424)=0,"",_xlfn.NUMBERVALUE(Input!N424)))</f>
        <v/>
      </c>
      <c r="P418" t="str">
        <f>IF(Input!O424="","",_xlfn.NUMBERVALUE(Input!O424))</f>
        <v/>
      </c>
      <c r="Q418" t="str">
        <f>IF(Input!P424="","",Input!P424)</f>
        <v/>
      </c>
      <c r="R418" t="str">
        <f>IF(Input!Q424="","",Input!Q424)</f>
        <v/>
      </c>
      <c r="S418" t="str">
        <f>IF(Input!R424="","",_xlfn.NUMBERVALUE(Input!R424))</f>
        <v/>
      </c>
      <c r="T418" t="str">
        <f>IF(Input!S424="","",Input!S424)</f>
        <v/>
      </c>
      <c r="U418" t="str">
        <f>IF(Input!T424="","",_xlfn.NUMBERVALUE(Input!T424))</f>
        <v/>
      </c>
      <c r="V418" t="str">
        <f>IF(Input!U424="","",(Input!U424))</f>
        <v/>
      </c>
      <c r="W418" t="str">
        <f>IF(Input!V424="","",_xlfn.NUMBERVALUE(Input!V424))</f>
        <v/>
      </c>
      <c r="X418" t="str">
        <f>IF(Input!W424="","",_xlfn.NUMBERVALUE(Input!W424))</f>
        <v/>
      </c>
      <c r="Y418" t="str">
        <f>IF(Input!X424="","",_xlfn.NUMBERVALUE(Input!X424))</f>
        <v/>
      </c>
      <c r="Z418" t="str">
        <f>IF(Input!Y424="","",_xlfn.NUMBERVALUE(Input!Y424))</f>
        <v/>
      </c>
    </row>
    <row r="419" spans="1:26" x14ac:dyDescent="0.25">
      <c r="A419" s="257" t="str">
        <f>IF(ISERROR(Input!A425),"",Input!A425)</f>
        <v/>
      </c>
      <c r="B419" t="str">
        <f t="shared" si="6"/>
        <v/>
      </c>
      <c r="C419" t="str">
        <f>IF(ISERROR(Input!B425),"",IF(Input!B425="","",Input!B425))</f>
        <v/>
      </c>
      <c r="D419" t="str">
        <f>IF(ISERROR(IF(Input!C425="","",Input!C425*1)),"",IF(Input!C425="","",Input!C425*1))</f>
        <v/>
      </c>
      <c r="E419" t="str">
        <f>IF(ISERROR(IF(Input!D425="","",Input!D425)),"",IF(Input!D425="","",Input!D425))</f>
        <v/>
      </c>
      <c r="F419" t="str">
        <f>IF(Input!E425="","",IF(ISNUMBER(_xlfn.NUMBERVALUE(Input!E425)),ROUND(Input!E425,0),Input!E425))</f>
        <v/>
      </c>
      <c r="G419" s="269" t="str">
        <f>IF(ISBLANK(Input!F425),"",(Input!F425))</f>
        <v/>
      </c>
      <c r="H419" t="str">
        <f>IF(Input!G425="","",Input!G425)</f>
        <v/>
      </c>
      <c r="I419" t="str">
        <f>IF(Input!H425="","",Input!H425)</f>
        <v/>
      </c>
      <c r="J419" t="str">
        <f>IFERROR(IF(Input!I425="","",IF(VLOOKUP(Input!D425,'Measure List'!$A$2:$D$5000,4,FALSE)="Residential","",Input!I425)),"")</f>
        <v/>
      </c>
      <c r="K419" t="str">
        <f>IF(Input!J425="","",Input!J425)</f>
        <v/>
      </c>
      <c r="L419" t="str">
        <f>IF(Input!K425="","",Input!K425)</f>
        <v/>
      </c>
      <c r="M419" t="str">
        <f>IF(Input!L425="","",Input!L425)</f>
        <v/>
      </c>
      <c r="N419" s="304" t="str">
        <f>IF(Input!M425="","",Input!M425)</f>
        <v/>
      </c>
      <c r="O419" t="str">
        <f>IF(Input!N425="","",IF(_xlfn.NUMBERVALUE(Input!N425)=0,"",_xlfn.NUMBERVALUE(Input!N425)))</f>
        <v/>
      </c>
      <c r="P419" t="str">
        <f>IF(Input!O425="","",_xlfn.NUMBERVALUE(Input!O425))</f>
        <v/>
      </c>
      <c r="Q419" t="str">
        <f>IF(Input!P425="","",Input!P425)</f>
        <v/>
      </c>
      <c r="R419" t="str">
        <f>IF(Input!Q425="","",Input!Q425)</f>
        <v/>
      </c>
      <c r="S419" t="str">
        <f>IF(Input!R425="","",_xlfn.NUMBERVALUE(Input!R425))</f>
        <v/>
      </c>
      <c r="T419" t="str">
        <f>IF(Input!S425="","",Input!S425)</f>
        <v/>
      </c>
      <c r="U419" t="str">
        <f>IF(Input!T425="","",_xlfn.NUMBERVALUE(Input!T425))</f>
        <v/>
      </c>
      <c r="V419" t="str">
        <f>IF(Input!U425="","",(Input!U425))</f>
        <v/>
      </c>
      <c r="W419" t="str">
        <f>IF(Input!V425="","",_xlfn.NUMBERVALUE(Input!V425))</f>
        <v/>
      </c>
      <c r="X419" t="str">
        <f>IF(Input!W425="","",_xlfn.NUMBERVALUE(Input!W425))</f>
        <v/>
      </c>
      <c r="Y419" t="str">
        <f>IF(Input!X425="","",_xlfn.NUMBERVALUE(Input!X425))</f>
        <v/>
      </c>
      <c r="Z419" t="str">
        <f>IF(Input!Y425="","",_xlfn.NUMBERVALUE(Input!Y425))</f>
        <v/>
      </c>
    </row>
    <row r="420" spans="1:26" x14ac:dyDescent="0.25">
      <c r="A420" s="257" t="str">
        <f>IF(ISERROR(Input!A426),"",Input!A426)</f>
        <v/>
      </c>
      <c r="B420" t="str">
        <f t="shared" si="6"/>
        <v/>
      </c>
      <c r="C420" t="str">
        <f>IF(ISERROR(Input!B426),"",IF(Input!B426="","",Input!B426))</f>
        <v/>
      </c>
      <c r="D420" t="str">
        <f>IF(ISERROR(IF(Input!C426="","",Input!C426*1)),"",IF(Input!C426="","",Input!C426*1))</f>
        <v/>
      </c>
      <c r="E420" t="str">
        <f>IF(ISERROR(IF(Input!D426="","",Input!D426)),"",IF(Input!D426="","",Input!D426))</f>
        <v/>
      </c>
      <c r="F420" t="str">
        <f>IF(Input!E426="","",IF(ISNUMBER(_xlfn.NUMBERVALUE(Input!E426)),ROUND(Input!E426,0),Input!E426))</f>
        <v/>
      </c>
      <c r="G420" s="269" t="str">
        <f>IF(ISBLANK(Input!F426),"",(Input!F426))</f>
        <v/>
      </c>
      <c r="H420" t="str">
        <f>IF(Input!G426="","",Input!G426)</f>
        <v/>
      </c>
      <c r="I420" t="str">
        <f>IF(Input!H426="","",Input!H426)</f>
        <v/>
      </c>
      <c r="J420" t="str">
        <f>IFERROR(IF(Input!I426="","",IF(VLOOKUP(Input!D426,'Measure List'!$A$2:$D$5000,4,FALSE)="Residential","",Input!I426)),"")</f>
        <v/>
      </c>
      <c r="K420" t="str">
        <f>IF(Input!J426="","",Input!J426)</f>
        <v/>
      </c>
      <c r="L420" t="str">
        <f>IF(Input!K426="","",Input!K426)</f>
        <v/>
      </c>
      <c r="M420" t="str">
        <f>IF(Input!L426="","",Input!L426)</f>
        <v/>
      </c>
      <c r="N420" s="304" t="str">
        <f>IF(Input!M426="","",Input!M426)</f>
        <v/>
      </c>
      <c r="O420" t="str">
        <f>IF(Input!N426="","",IF(_xlfn.NUMBERVALUE(Input!N426)=0,"",_xlfn.NUMBERVALUE(Input!N426)))</f>
        <v/>
      </c>
      <c r="P420" t="str">
        <f>IF(Input!O426="","",_xlfn.NUMBERVALUE(Input!O426))</f>
        <v/>
      </c>
      <c r="Q420" t="str">
        <f>IF(Input!P426="","",Input!P426)</f>
        <v/>
      </c>
      <c r="R420" t="str">
        <f>IF(Input!Q426="","",Input!Q426)</f>
        <v/>
      </c>
      <c r="S420" t="str">
        <f>IF(Input!R426="","",_xlfn.NUMBERVALUE(Input!R426))</f>
        <v/>
      </c>
      <c r="T420" t="str">
        <f>IF(Input!S426="","",Input!S426)</f>
        <v/>
      </c>
      <c r="U420" t="str">
        <f>IF(Input!T426="","",_xlfn.NUMBERVALUE(Input!T426))</f>
        <v/>
      </c>
      <c r="V420" t="str">
        <f>IF(Input!U426="","",(Input!U426))</f>
        <v/>
      </c>
      <c r="W420" t="str">
        <f>IF(Input!V426="","",_xlfn.NUMBERVALUE(Input!V426))</f>
        <v/>
      </c>
      <c r="X420" t="str">
        <f>IF(Input!W426="","",_xlfn.NUMBERVALUE(Input!W426))</f>
        <v/>
      </c>
      <c r="Y420" t="str">
        <f>IF(Input!X426="","",_xlfn.NUMBERVALUE(Input!X426))</f>
        <v/>
      </c>
      <c r="Z420" t="str">
        <f>IF(Input!Y426="","",_xlfn.NUMBERVALUE(Input!Y426))</f>
        <v/>
      </c>
    </row>
    <row r="421" spans="1:26" x14ac:dyDescent="0.25">
      <c r="A421" s="257" t="str">
        <f>IF(ISERROR(Input!A427),"",Input!A427)</f>
        <v/>
      </c>
      <c r="B421" t="str">
        <f t="shared" si="6"/>
        <v/>
      </c>
      <c r="C421" t="str">
        <f>IF(ISERROR(Input!B427),"",IF(Input!B427="","",Input!B427))</f>
        <v/>
      </c>
      <c r="D421" t="str">
        <f>IF(ISERROR(IF(Input!C427="","",Input!C427*1)),"",IF(Input!C427="","",Input!C427*1))</f>
        <v/>
      </c>
      <c r="E421" t="str">
        <f>IF(ISERROR(IF(Input!D427="","",Input!D427)),"",IF(Input!D427="","",Input!D427))</f>
        <v/>
      </c>
      <c r="F421" t="str">
        <f>IF(Input!E427="","",IF(ISNUMBER(_xlfn.NUMBERVALUE(Input!E427)),ROUND(Input!E427,0),Input!E427))</f>
        <v/>
      </c>
      <c r="G421" s="269" t="str">
        <f>IF(ISBLANK(Input!F427),"",(Input!F427))</f>
        <v/>
      </c>
      <c r="H421" t="str">
        <f>IF(Input!G427="","",Input!G427)</f>
        <v/>
      </c>
      <c r="I421" t="str">
        <f>IF(Input!H427="","",Input!H427)</f>
        <v/>
      </c>
      <c r="J421" t="str">
        <f>IFERROR(IF(Input!I427="","",IF(VLOOKUP(Input!D427,'Measure List'!$A$2:$D$5000,4,FALSE)="Residential","",Input!I427)),"")</f>
        <v/>
      </c>
      <c r="K421" t="str">
        <f>IF(Input!J427="","",Input!J427)</f>
        <v/>
      </c>
      <c r="L421" t="str">
        <f>IF(Input!K427="","",Input!K427)</f>
        <v/>
      </c>
      <c r="M421" t="str">
        <f>IF(Input!L427="","",Input!L427)</f>
        <v/>
      </c>
      <c r="N421" s="304" t="str">
        <f>IF(Input!M427="","",Input!M427)</f>
        <v/>
      </c>
      <c r="O421" t="str">
        <f>IF(Input!N427="","",IF(_xlfn.NUMBERVALUE(Input!N427)=0,"",_xlfn.NUMBERVALUE(Input!N427)))</f>
        <v/>
      </c>
      <c r="P421" t="str">
        <f>IF(Input!O427="","",_xlfn.NUMBERVALUE(Input!O427))</f>
        <v/>
      </c>
      <c r="Q421" t="str">
        <f>IF(Input!P427="","",Input!P427)</f>
        <v/>
      </c>
      <c r="R421" t="str">
        <f>IF(Input!Q427="","",Input!Q427)</f>
        <v/>
      </c>
      <c r="S421" t="str">
        <f>IF(Input!R427="","",_xlfn.NUMBERVALUE(Input!R427))</f>
        <v/>
      </c>
      <c r="T421" t="str">
        <f>IF(Input!S427="","",Input!S427)</f>
        <v/>
      </c>
      <c r="U421" t="str">
        <f>IF(Input!T427="","",_xlfn.NUMBERVALUE(Input!T427))</f>
        <v/>
      </c>
      <c r="V421" t="str">
        <f>IF(Input!U427="","",(Input!U427))</f>
        <v/>
      </c>
      <c r="W421" t="str">
        <f>IF(Input!V427="","",_xlfn.NUMBERVALUE(Input!V427))</f>
        <v/>
      </c>
      <c r="X421" t="str">
        <f>IF(Input!W427="","",_xlfn.NUMBERVALUE(Input!W427))</f>
        <v/>
      </c>
      <c r="Y421" t="str">
        <f>IF(Input!X427="","",_xlfn.NUMBERVALUE(Input!X427))</f>
        <v/>
      </c>
      <c r="Z421" t="str">
        <f>IF(Input!Y427="","",_xlfn.NUMBERVALUE(Input!Y427))</f>
        <v/>
      </c>
    </row>
    <row r="422" spans="1:26" x14ac:dyDescent="0.25">
      <c r="A422" s="257" t="str">
        <f>IF(ISERROR(Input!A428),"",Input!A428)</f>
        <v/>
      </c>
      <c r="B422" t="str">
        <f t="shared" si="6"/>
        <v/>
      </c>
      <c r="C422" t="str">
        <f>IF(ISERROR(Input!B428),"",IF(Input!B428="","",Input!B428))</f>
        <v/>
      </c>
      <c r="D422" t="str">
        <f>IF(ISERROR(IF(Input!C428="","",Input!C428*1)),"",IF(Input!C428="","",Input!C428*1))</f>
        <v/>
      </c>
      <c r="E422" t="str">
        <f>IF(ISERROR(IF(Input!D428="","",Input!D428)),"",IF(Input!D428="","",Input!D428))</f>
        <v/>
      </c>
      <c r="F422" t="str">
        <f>IF(Input!E428="","",IF(ISNUMBER(_xlfn.NUMBERVALUE(Input!E428)),ROUND(Input!E428,0),Input!E428))</f>
        <v/>
      </c>
      <c r="G422" s="269" t="str">
        <f>IF(ISBLANK(Input!F428),"",(Input!F428))</f>
        <v/>
      </c>
      <c r="H422" t="str">
        <f>IF(Input!G428="","",Input!G428)</f>
        <v/>
      </c>
      <c r="I422" t="str">
        <f>IF(Input!H428="","",Input!H428)</f>
        <v/>
      </c>
      <c r="J422" t="str">
        <f>IFERROR(IF(Input!I428="","",IF(VLOOKUP(Input!D428,'Measure List'!$A$2:$D$5000,4,FALSE)="Residential","",Input!I428)),"")</f>
        <v/>
      </c>
      <c r="K422" t="str">
        <f>IF(Input!J428="","",Input!J428)</f>
        <v/>
      </c>
      <c r="L422" t="str">
        <f>IF(Input!K428="","",Input!K428)</f>
        <v/>
      </c>
      <c r="M422" t="str">
        <f>IF(Input!L428="","",Input!L428)</f>
        <v/>
      </c>
      <c r="N422" s="304" t="str">
        <f>IF(Input!M428="","",Input!M428)</f>
        <v/>
      </c>
      <c r="O422" t="str">
        <f>IF(Input!N428="","",IF(_xlfn.NUMBERVALUE(Input!N428)=0,"",_xlfn.NUMBERVALUE(Input!N428)))</f>
        <v/>
      </c>
      <c r="P422" t="str">
        <f>IF(Input!O428="","",_xlfn.NUMBERVALUE(Input!O428))</f>
        <v/>
      </c>
      <c r="Q422" t="str">
        <f>IF(Input!P428="","",Input!P428)</f>
        <v/>
      </c>
      <c r="R422" t="str">
        <f>IF(Input!Q428="","",Input!Q428)</f>
        <v/>
      </c>
      <c r="S422" t="str">
        <f>IF(Input!R428="","",_xlfn.NUMBERVALUE(Input!R428))</f>
        <v/>
      </c>
      <c r="T422" t="str">
        <f>IF(Input!S428="","",Input!S428)</f>
        <v/>
      </c>
      <c r="U422" t="str">
        <f>IF(Input!T428="","",_xlfn.NUMBERVALUE(Input!T428))</f>
        <v/>
      </c>
      <c r="V422" t="str">
        <f>IF(Input!U428="","",(Input!U428))</f>
        <v/>
      </c>
      <c r="W422" t="str">
        <f>IF(Input!V428="","",_xlfn.NUMBERVALUE(Input!V428))</f>
        <v/>
      </c>
      <c r="X422" t="str">
        <f>IF(Input!W428="","",_xlfn.NUMBERVALUE(Input!W428))</f>
        <v/>
      </c>
      <c r="Y422" t="str">
        <f>IF(Input!X428="","",_xlfn.NUMBERVALUE(Input!X428))</f>
        <v/>
      </c>
      <c r="Z422" t="str">
        <f>IF(Input!Y428="","",_xlfn.NUMBERVALUE(Input!Y428))</f>
        <v/>
      </c>
    </row>
    <row r="423" spans="1:26" x14ac:dyDescent="0.25">
      <c r="A423" s="257" t="str">
        <f>IF(ISERROR(Input!A429),"",Input!A429)</f>
        <v/>
      </c>
      <c r="B423" t="str">
        <f t="shared" si="6"/>
        <v/>
      </c>
      <c r="C423" t="str">
        <f>IF(ISERROR(Input!B429),"",IF(Input!B429="","",Input!B429))</f>
        <v/>
      </c>
      <c r="D423" t="str">
        <f>IF(ISERROR(IF(Input!C429="","",Input!C429*1)),"",IF(Input!C429="","",Input!C429*1))</f>
        <v/>
      </c>
      <c r="E423" t="str">
        <f>IF(ISERROR(IF(Input!D429="","",Input!D429)),"",IF(Input!D429="","",Input!D429))</f>
        <v/>
      </c>
      <c r="F423" t="str">
        <f>IF(Input!E429="","",IF(ISNUMBER(_xlfn.NUMBERVALUE(Input!E429)),ROUND(Input!E429,0),Input!E429))</f>
        <v/>
      </c>
      <c r="G423" s="269" t="str">
        <f>IF(ISBLANK(Input!F429),"",(Input!F429))</f>
        <v/>
      </c>
      <c r="H423" t="str">
        <f>IF(Input!G429="","",Input!G429)</f>
        <v/>
      </c>
      <c r="I423" t="str">
        <f>IF(Input!H429="","",Input!H429)</f>
        <v/>
      </c>
      <c r="J423" t="str">
        <f>IFERROR(IF(Input!I429="","",IF(VLOOKUP(Input!D429,'Measure List'!$A$2:$D$5000,4,FALSE)="Residential","",Input!I429)),"")</f>
        <v/>
      </c>
      <c r="K423" t="str">
        <f>IF(Input!J429="","",Input!J429)</f>
        <v/>
      </c>
      <c r="L423" t="str">
        <f>IF(Input!K429="","",Input!K429)</f>
        <v/>
      </c>
      <c r="M423" t="str">
        <f>IF(Input!L429="","",Input!L429)</f>
        <v/>
      </c>
      <c r="N423" s="304" t="str">
        <f>IF(Input!M429="","",Input!M429)</f>
        <v/>
      </c>
      <c r="O423" t="str">
        <f>IF(Input!N429="","",IF(_xlfn.NUMBERVALUE(Input!N429)=0,"",_xlfn.NUMBERVALUE(Input!N429)))</f>
        <v/>
      </c>
      <c r="P423" t="str">
        <f>IF(Input!O429="","",_xlfn.NUMBERVALUE(Input!O429))</f>
        <v/>
      </c>
      <c r="Q423" t="str">
        <f>IF(Input!P429="","",Input!P429)</f>
        <v/>
      </c>
      <c r="R423" t="str">
        <f>IF(Input!Q429="","",Input!Q429)</f>
        <v/>
      </c>
      <c r="S423" t="str">
        <f>IF(Input!R429="","",_xlfn.NUMBERVALUE(Input!R429))</f>
        <v/>
      </c>
      <c r="T423" t="str">
        <f>IF(Input!S429="","",Input!S429)</f>
        <v/>
      </c>
      <c r="U423" t="str">
        <f>IF(Input!T429="","",_xlfn.NUMBERVALUE(Input!T429))</f>
        <v/>
      </c>
      <c r="V423" t="str">
        <f>IF(Input!U429="","",(Input!U429))</f>
        <v/>
      </c>
      <c r="W423" t="str">
        <f>IF(Input!V429="","",_xlfn.NUMBERVALUE(Input!V429))</f>
        <v/>
      </c>
      <c r="X423" t="str">
        <f>IF(Input!W429="","",_xlfn.NUMBERVALUE(Input!W429))</f>
        <v/>
      </c>
      <c r="Y423" t="str">
        <f>IF(Input!X429="","",_xlfn.NUMBERVALUE(Input!X429))</f>
        <v/>
      </c>
      <c r="Z423" t="str">
        <f>IF(Input!Y429="","",_xlfn.NUMBERVALUE(Input!Y429))</f>
        <v/>
      </c>
    </row>
    <row r="424" spans="1:26" x14ac:dyDescent="0.25">
      <c r="A424" s="257" t="str">
        <f>IF(ISERROR(Input!A430),"",Input!A430)</f>
        <v/>
      </c>
      <c r="B424" t="str">
        <f t="shared" si="6"/>
        <v/>
      </c>
      <c r="C424" t="str">
        <f>IF(ISERROR(Input!B430),"",IF(Input!B430="","",Input!B430))</f>
        <v/>
      </c>
      <c r="D424" t="str">
        <f>IF(ISERROR(IF(Input!C430="","",Input!C430*1)),"",IF(Input!C430="","",Input!C430*1))</f>
        <v/>
      </c>
      <c r="E424" t="str">
        <f>IF(ISERROR(IF(Input!D430="","",Input!D430)),"",IF(Input!D430="","",Input!D430))</f>
        <v/>
      </c>
      <c r="F424" t="str">
        <f>IF(Input!E430="","",IF(ISNUMBER(_xlfn.NUMBERVALUE(Input!E430)),ROUND(Input!E430,0),Input!E430))</f>
        <v/>
      </c>
      <c r="G424" s="269" t="str">
        <f>IF(ISBLANK(Input!F430),"",(Input!F430))</f>
        <v/>
      </c>
      <c r="H424" t="str">
        <f>IF(Input!G430="","",Input!G430)</f>
        <v/>
      </c>
      <c r="I424" t="str">
        <f>IF(Input!H430="","",Input!H430)</f>
        <v/>
      </c>
      <c r="J424" t="str">
        <f>IFERROR(IF(Input!I430="","",IF(VLOOKUP(Input!D430,'Measure List'!$A$2:$D$5000,4,FALSE)="Residential","",Input!I430)),"")</f>
        <v/>
      </c>
      <c r="K424" t="str">
        <f>IF(Input!J430="","",Input!J430)</f>
        <v/>
      </c>
      <c r="L424" t="str">
        <f>IF(Input!K430="","",Input!K430)</f>
        <v/>
      </c>
      <c r="M424" t="str">
        <f>IF(Input!L430="","",Input!L430)</f>
        <v/>
      </c>
      <c r="N424" s="304" t="str">
        <f>IF(Input!M430="","",Input!M430)</f>
        <v/>
      </c>
      <c r="O424" t="str">
        <f>IF(Input!N430="","",IF(_xlfn.NUMBERVALUE(Input!N430)=0,"",_xlfn.NUMBERVALUE(Input!N430)))</f>
        <v/>
      </c>
      <c r="P424" t="str">
        <f>IF(Input!O430="","",_xlfn.NUMBERVALUE(Input!O430))</f>
        <v/>
      </c>
      <c r="Q424" t="str">
        <f>IF(Input!P430="","",Input!P430)</f>
        <v/>
      </c>
      <c r="R424" t="str">
        <f>IF(Input!Q430="","",Input!Q430)</f>
        <v/>
      </c>
      <c r="S424" t="str">
        <f>IF(Input!R430="","",_xlfn.NUMBERVALUE(Input!R430))</f>
        <v/>
      </c>
      <c r="T424" t="str">
        <f>IF(Input!S430="","",Input!S430)</f>
        <v/>
      </c>
      <c r="U424" t="str">
        <f>IF(Input!T430="","",_xlfn.NUMBERVALUE(Input!T430))</f>
        <v/>
      </c>
      <c r="V424" t="str">
        <f>IF(Input!U430="","",(Input!U430))</f>
        <v/>
      </c>
      <c r="W424" t="str">
        <f>IF(Input!V430="","",_xlfn.NUMBERVALUE(Input!V430))</f>
        <v/>
      </c>
      <c r="X424" t="str">
        <f>IF(Input!W430="","",_xlfn.NUMBERVALUE(Input!W430))</f>
        <v/>
      </c>
      <c r="Y424" t="str">
        <f>IF(Input!X430="","",_xlfn.NUMBERVALUE(Input!X430))</f>
        <v/>
      </c>
      <c r="Z424" t="str">
        <f>IF(Input!Y430="","",_xlfn.NUMBERVALUE(Input!Y430))</f>
        <v/>
      </c>
    </row>
    <row r="425" spans="1:26" x14ac:dyDescent="0.25">
      <c r="A425" s="257" t="str">
        <f>IF(ISERROR(Input!A431),"",Input!A431)</f>
        <v/>
      </c>
      <c r="B425" t="str">
        <f t="shared" si="6"/>
        <v/>
      </c>
      <c r="C425" t="str">
        <f>IF(ISERROR(Input!B431),"",IF(Input!B431="","",Input!B431))</f>
        <v/>
      </c>
      <c r="D425" t="str">
        <f>IF(ISERROR(IF(Input!C431="","",Input!C431*1)),"",IF(Input!C431="","",Input!C431*1))</f>
        <v/>
      </c>
      <c r="E425" t="str">
        <f>IF(ISERROR(IF(Input!D431="","",Input!D431)),"",IF(Input!D431="","",Input!D431))</f>
        <v/>
      </c>
      <c r="F425" t="str">
        <f>IF(Input!E431="","",IF(ISNUMBER(_xlfn.NUMBERVALUE(Input!E431)),ROUND(Input!E431,0),Input!E431))</f>
        <v/>
      </c>
      <c r="G425" s="269" t="str">
        <f>IF(ISBLANK(Input!F431),"",(Input!F431))</f>
        <v/>
      </c>
      <c r="H425" t="str">
        <f>IF(Input!G431="","",Input!G431)</f>
        <v/>
      </c>
      <c r="I425" t="str">
        <f>IF(Input!H431="","",Input!H431)</f>
        <v/>
      </c>
      <c r="J425" t="str">
        <f>IFERROR(IF(Input!I431="","",IF(VLOOKUP(Input!D431,'Measure List'!$A$2:$D$5000,4,FALSE)="Residential","",Input!I431)),"")</f>
        <v/>
      </c>
      <c r="K425" t="str">
        <f>IF(Input!J431="","",Input!J431)</f>
        <v/>
      </c>
      <c r="L425" t="str">
        <f>IF(Input!K431="","",Input!K431)</f>
        <v/>
      </c>
      <c r="M425" t="str">
        <f>IF(Input!L431="","",Input!L431)</f>
        <v/>
      </c>
      <c r="N425" s="304" t="str">
        <f>IF(Input!M431="","",Input!M431)</f>
        <v/>
      </c>
      <c r="O425" t="str">
        <f>IF(Input!N431="","",IF(_xlfn.NUMBERVALUE(Input!N431)=0,"",_xlfn.NUMBERVALUE(Input!N431)))</f>
        <v/>
      </c>
      <c r="P425" t="str">
        <f>IF(Input!O431="","",_xlfn.NUMBERVALUE(Input!O431))</f>
        <v/>
      </c>
      <c r="Q425" t="str">
        <f>IF(Input!P431="","",Input!P431)</f>
        <v/>
      </c>
      <c r="R425" t="str">
        <f>IF(Input!Q431="","",Input!Q431)</f>
        <v/>
      </c>
      <c r="S425" t="str">
        <f>IF(Input!R431="","",_xlfn.NUMBERVALUE(Input!R431))</f>
        <v/>
      </c>
      <c r="T425" t="str">
        <f>IF(Input!S431="","",Input!S431)</f>
        <v/>
      </c>
      <c r="U425" t="str">
        <f>IF(Input!T431="","",_xlfn.NUMBERVALUE(Input!T431))</f>
        <v/>
      </c>
      <c r="V425" t="str">
        <f>IF(Input!U431="","",(Input!U431))</f>
        <v/>
      </c>
      <c r="W425" t="str">
        <f>IF(Input!V431="","",_xlfn.NUMBERVALUE(Input!V431))</f>
        <v/>
      </c>
      <c r="X425" t="str">
        <f>IF(Input!W431="","",_xlfn.NUMBERVALUE(Input!W431))</f>
        <v/>
      </c>
      <c r="Y425" t="str">
        <f>IF(Input!X431="","",_xlfn.NUMBERVALUE(Input!X431))</f>
        <v/>
      </c>
      <c r="Z425" t="str">
        <f>IF(Input!Y431="","",_xlfn.NUMBERVALUE(Input!Y431))</f>
        <v/>
      </c>
    </row>
    <row r="426" spans="1:26" x14ac:dyDescent="0.25">
      <c r="A426" s="257" t="str">
        <f>IF(ISERROR(Input!A432),"",Input!A432)</f>
        <v/>
      </c>
      <c r="B426" t="str">
        <f t="shared" si="6"/>
        <v/>
      </c>
      <c r="C426" t="str">
        <f>IF(ISERROR(Input!B432),"",IF(Input!B432="","",Input!B432))</f>
        <v/>
      </c>
      <c r="D426" t="str">
        <f>IF(ISERROR(IF(Input!C432="","",Input!C432*1)),"",IF(Input!C432="","",Input!C432*1))</f>
        <v/>
      </c>
      <c r="E426" t="str">
        <f>IF(ISERROR(IF(Input!D432="","",Input!D432)),"",IF(Input!D432="","",Input!D432))</f>
        <v/>
      </c>
      <c r="F426" t="str">
        <f>IF(Input!E432="","",IF(ISNUMBER(_xlfn.NUMBERVALUE(Input!E432)),ROUND(Input!E432,0),Input!E432))</f>
        <v/>
      </c>
      <c r="G426" s="269" t="str">
        <f>IF(ISBLANK(Input!F432),"",(Input!F432))</f>
        <v/>
      </c>
      <c r="H426" t="str">
        <f>IF(Input!G432="","",Input!G432)</f>
        <v/>
      </c>
      <c r="I426" t="str">
        <f>IF(Input!H432="","",Input!H432)</f>
        <v/>
      </c>
      <c r="J426" t="str">
        <f>IFERROR(IF(Input!I432="","",IF(VLOOKUP(Input!D432,'Measure List'!$A$2:$D$5000,4,FALSE)="Residential","",Input!I432)),"")</f>
        <v/>
      </c>
      <c r="K426" t="str">
        <f>IF(Input!J432="","",Input!J432)</f>
        <v/>
      </c>
      <c r="L426" t="str">
        <f>IF(Input!K432="","",Input!K432)</f>
        <v/>
      </c>
      <c r="M426" t="str">
        <f>IF(Input!L432="","",Input!L432)</f>
        <v/>
      </c>
      <c r="N426" s="304" t="str">
        <f>IF(Input!M432="","",Input!M432)</f>
        <v/>
      </c>
      <c r="O426" t="str">
        <f>IF(Input!N432="","",IF(_xlfn.NUMBERVALUE(Input!N432)=0,"",_xlfn.NUMBERVALUE(Input!N432)))</f>
        <v/>
      </c>
      <c r="P426" t="str">
        <f>IF(Input!O432="","",_xlfn.NUMBERVALUE(Input!O432))</f>
        <v/>
      </c>
      <c r="Q426" t="str">
        <f>IF(Input!P432="","",Input!P432)</f>
        <v/>
      </c>
      <c r="R426" t="str">
        <f>IF(Input!Q432="","",Input!Q432)</f>
        <v/>
      </c>
      <c r="S426" t="str">
        <f>IF(Input!R432="","",_xlfn.NUMBERVALUE(Input!R432))</f>
        <v/>
      </c>
      <c r="T426" t="str">
        <f>IF(Input!S432="","",Input!S432)</f>
        <v/>
      </c>
      <c r="U426" t="str">
        <f>IF(Input!T432="","",_xlfn.NUMBERVALUE(Input!T432))</f>
        <v/>
      </c>
      <c r="V426" t="str">
        <f>IF(Input!U432="","",(Input!U432))</f>
        <v/>
      </c>
      <c r="W426" t="str">
        <f>IF(Input!V432="","",_xlfn.NUMBERVALUE(Input!V432))</f>
        <v/>
      </c>
      <c r="X426" t="str">
        <f>IF(Input!W432="","",_xlfn.NUMBERVALUE(Input!W432))</f>
        <v/>
      </c>
      <c r="Y426" t="str">
        <f>IF(Input!X432="","",_xlfn.NUMBERVALUE(Input!X432))</f>
        <v/>
      </c>
      <c r="Z426" t="str">
        <f>IF(Input!Y432="","",_xlfn.NUMBERVALUE(Input!Y432))</f>
        <v/>
      </c>
    </row>
    <row r="427" spans="1:26" x14ac:dyDescent="0.25">
      <c r="A427" s="257" t="str">
        <f>IF(ISERROR(Input!A433),"",Input!A433)</f>
        <v/>
      </c>
      <c r="B427" t="str">
        <f t="shared" si="6"/>
        <v/>
      </c>
      <c r="C427" t="str">
        <f>IF(ISERROR(Input!B433),"",IF(Input!B433="","",Input!B433))</f>
        <v/>
      </c>
      <c r="D427" t="str">
        <f>IF(ISERROR(IF(Input!C433="","",Input!C433*1)),"",IF(Input!C433="","",Input!C433*1))</f>
        <v/>
      </c>
      <c r="E427" t="str">
        <f>IF(ISERROR(IF(Input!D433="","",Input!D433)),"",IF(Input!D433="","",Input!D433))</f>
        <v/>
      </c>
      <c r="F427" t="str">
        <f>IF(Input!E433="","",IF(ISNUMBER(_xlfn.NUMBERVALUE(Input!E433)),ROUND(Input!E433,0),Input!E433))</f>
        <v/>
      </c>
      <c r="G427" s="269" t="str">
        <f>IF(ISBLANK(Input!F433),"",(Input!F433))</f>
        <v/>
      </c>
      <c r="H427" t="str">
        <f>IF(Input!G433="","",Input!G433)</f>
        <v/>
      </c>
      <c r="I427" t="str">
        <f>IF(Input!H433="","",Input!H433)</f>
        <v/>
      </c>
      <c r="J427" t="str">
        <f>IFERROR(IF(Input!I433="","",IF(VLOOKUP(Input!D433,'Measure List'!$A$2:$D$5000,4,FALSE)="Residential","",Input!I433)),"")</f>
        <v/>
      </c>
      <c r="K427" t="str">
        <f>IF(Input!J433="","",Input!J433)</f>
        <v/>
      </c>
      <c r="L427" t="str">
        <f>IF(Input!K433="","",Input!K433)</f>
        <v/>
      </c>
      <c r="M427" t="str">
        <f>IF(Input!L433="","",Input!L433)</f>
        <v/>
      </c>
      <c r="N427" s="304" t="str">
        <f>IF(Input!M433="","",Input!M433)</f>
        <v/>
      </c>
      <c r="O427" t="str">
        <f>IF(Input!N433="","",IF(_xlfn.NUMBERVALUE(Input!N433)=0,"",_xlfn.NUMBERVALUE(Input!N433)))</f>
        <v/>
      </c>
      <c r="P427" t="str">
        <f>IF(Input!O433="","",_xlfn.NUMBERVALUE(Input!O433))</f>
        <v/>
      </c>
      <c r="Q427" t="str">
        <f>IF(Input!P433="","",Input!P433)</f>
        <v/>
      </c>
      <c r="R427" t="str">
        <f>IF(Input!Q433="","",Input!Q433)</f>
        <v/>
      </c>
      <c r="S427" t="str">
        <f>IF(Input!R433="","",_xlfn.NUMBERVALUE(Input!R433))</f>
        <v/>
      </c>
      <c r="T427" t="str">
        <f>IF(Input!S433="","",Input!S433)</f>
        <v/>
      </c>
      <c r="U427" t="str">
        <f>IF(Input!T433="","",_xlfn.NUMBERVALUE(Input!T433))</f>
        <v/>
      </c>
      <c r="V427" t="str">
        <f>IF(Input!U433="","",(Input!U433))</f>
        <v/>
      </c>
      <c r="W427" t="str">
        <f>IF(Input!V433="","",_xlfn.NUMBERVALUE(Input!V433))</f>
        <v/>
      </c>
      <c r="X427" t="str">
        <f>IF(Input!W433="","",_xlfn.NUMBERVALUE(Input!W433))</f>
        <v/>
      </c>
      <c r="Y427" t="str">
        <f>IF(Input!X433="","",_xlfn.NUMBERVALUE(Input!X433))</f>
        <v/>
      </c>
      <c r="Z427" t="str">
        <f>IF(Input!Y433="","",_xlfn.NUMBERVALUE(Input!Y433))</f>
        <v/>
      </c>
    </row>
    <row r="428" spans="1:26" x14ac:dyDescent="0.25">
      <c r="A428" s="257" t="str">
        <f>IF(ISERROR(Input!A434),"",Input!A434)</f>
        <v/>
      </c>
      <c r="B428" t="str">
        <f t="shared" si="6"/>
        <v/>
      </c>
      <c r="C428" t="str">
        <f>IF(ISERROR(Input!B434),"",IF(Input!B434="","",Input!B434))</f>
        <v/>
      </c>
      <c r="D428" t="str">
        <f>IF(ISERROR(IF(Input!C434="","",Input!C434*1)),"",IF(Input!C434="","",Input!C434*1))</f>
        <v/>
      </c>
      <c r="E428" t="str">
        <f>IF(ISERROR(IF(Input!D434="","",Input!D434)),"",IF(Input!D434="","",Input!D434))</f>
        <v/>
      </c>
      <c r="F428" t="str">
        <f>IF(Input!E434="","",IF(ISNUMBER(_xlfn.NUMBERVALUE(Input!E434)),ROUND(Input!E434,0),Input!E434))</f>
        <v/>
      </c>
      <c r="G428" s="269" t="str">
        <f>IF(ISBLANK(Input!F434),"",(Input!F434))</f>
        <v/>
      </c>
      <c r="H428" t="str">
        <f>IF(Input!G434="","",Input!G434)</f>
        <v/>
      </c>
      <c r="I428" t="str">
        <f>IF(Input!H434="","",Input!H434)</f>
        <v/>
      </c>
      <c r="J428" t="str">
        <f>IFERROR(IF(Input!I434="","",IF(VLOOKUP(Input!D434,'Measure List'!$A$2:$D$5000,4,FALSE)="Residential","",Input!I434)),"")</f>
        <v/>
      </c>
      <c r="K428" t="str">
        <f>IF(Input!J434="","",Input!J434)</f>
        <v/>
      </c>
      <c r="L428" t="str">
        <f>IF(Input!K434="","",Input!K434)</f>
        <v/>
      </c>
      <c r="M428" t="str">
        <f>IF(Input!L434="","",Input!L434)</f>
        <v/>
      </c>
      <c r="N428" s="304" t="str">
        <f>IF(Input!M434="","",Input!M434)</f>
        <v/>
      </c>
      <c r="O428" t="str">
        <f>IF(Input!N434="","",IF(_xlfn.NUMBERVALUE(Input!N434)=0,"",_xlfn.NUMBERVALUE(Input!N434)))</f>
        <v/>
      </c>
      <c r="P428" t="str">
        <f>IF(Input!O434="","",_xlfn.NUMBERVALUE(Input!O434))</f>
        <v/>
      </c>
      <c r="Q428" t="str">
        <f>IF(Input!P434="","",Input!P434)</f>
        <v/>
      </c>
      <c r="R428" t="str">
        <f>IF(Input!Q434="","",Input!Q434)</f>
        <v/>
      </c>
      <c r="S428" t="str">
        <f>IF(Input!R434="","",_xlfn.NUMBERVALUE(Input!R434))</f>
        <v/>
      </c>
      <c r="T428" t="str">
        <f>IF(Input!S434="","",Input!S434)</f>
        <v/>
      </c>
      <c r="U428" t="str">
        <f>IF(Input!T434="","",_xlfn.NUMBERVALUE(Input!T434))</f>
        <v/>
      </c>
      <c r="V428" t="str">
        <f>IF(Input!U434="","",(Input!U434))</f>
        <v/>
      </c>
      <c r="W428" t="str">
        <f>IF(Input!V434="","",_xlfn.NUMBERVALUE(Input!V434))</f>
        <v/>
      </c>
      <c r="X428" t="str">
        <f>IF(Input!W434="","",_xlfn.NUMBERVALUE(Input!W434))</f>
        <v/>
      </c>
      <c r="Y428" t="str">
        <f>IF(Input!X434="","",_xlfn.NUMBERVALUE(Input!X434))</f>
        <v/>
      </c>
      <c r="Z428" t="str">
        <f>IF(Input!Y434="","",_xlfn.NUMBERVALUE(Input!Y434))</f>
        <v/>
      </c>
    </row>
    <row r="429" spans="1:26" x14ac:dyDescent="0.25">
      <c r="A429" s="257" t="str">
        <f>IF(ISERROR(Input!A435),"",Input!A435)</f>
        <v/>
      </c>
      <c r="B429" t="str">
        <f t="shared" si="6"/>
        <v/>
      </c>
      <c r="C429" t="str">
        <f>IF(ISERROR(Input!B435),"",IF(Input!B435="","",Input!B435))</f>
        <v/>
      </c>
      <c r="D429" t="str">
        <f>IF(ISERROR(IF(Input!C435="","",Input!C435*1)),"",IF(Input!C435="","",Input!C435*1))</f>
        <v/>
      </c>
      <c r="E429" t="str">
        <f>IF(ISERROR(IF(Input!D435="","",Input!D435)),"",IF(Input!D435="","",Input!D435))</f>
        <v/>
      </c>
      <c r="F429" t="str">
        <f>IF(Input!E435="","",IF(ISNUMBER(_xlfn.NUMBERVALUE(Input!E435)),ROUND(Input!E435,0),Input!E435))</f>
        <v/>
      </c>
      <c r="G429" s="269" t="str">
        <f>IF(ISBLANK(Input!F435),"",(Input!F435))</f>
        <v/>
      </c>
      <c r="H429" t="str">
        <f>IF(Input!G435="","",Input!G435)</f>
        <v/>
      </c>
      <c r="I429" t="str">
        <f>IF(Input!H435="","",Input!H435)</f>
        <v/>
      </c>
      <c r="J429" t="str">
        <f>IFERROR(IF(Input!I435="","",IF(VLOOKUP(Input!D435,'Measure List'!$A$2:$D$5000,4,FALSE)="Residential","",Input!I435)),"")</f>
        <v/>
      </c>
      <c r="K429" t="str">
        <f>IF(Input!J435="","",Input!J435)</f>
        <v/>
      </c>
      <c r="L429" t="str">
        <f>IF(Input!K435="","",Input!K435)</f>
        <v/>
      </c>
      <c r="M429" t="str">
        <f>IF(Input!L435="","",Input!L435)</f>
        <v/>
      </c>
      <c r="N429" s="304" t="str">
        <f>IF(Input!M435="","",Input!M435)</f>
        <v/>
      </c>
      <c r="O429" t="str">
        <f>IF(Input!N435="","",IF(_xlfn.NUMBERVALUE(Input!N435)=0,"",_xlfn.NUMBERVALUE(Input!N435)))</f>
        <v/>
      </c>
      <c r="P429" t="str">
        <f>IF(Input!O435="","",_xlfn.NUMBERVALUE(Input!O435))</f>
        <v/>
      </c>
      <c r="Q429" t="str">
        <f>IF(Input!P435="","",Input!P435)</f>
        <v/>
      </c>
      <c r="R429" t="str">
        <f>IF(Input!Q435="","",Input!Q435)</f>
        <v/>
      </c>
      <c r="S429" t="str">
        <f>IF(Input!R435="","",_xlfn.NUMBERVALUE(Input!R435))</f>
        <v/>
      </c>
      <c r="T429" t="str">
        <f>IF(Input!S435="","",Input!S435)</f>
        <v/>
      </c>
      <c r="U429" t="str">
        <f>IF(Input!T435="","",_xlfn.NUMBERVALUE(Input!T435))</f>
        <v/>
      </c>
      <c r="V429" t="str">
        <f>IF(Input!U435="","",(Input!U435))</f>
        <v/>
      </c>
      <c r="W429" t="str">
        <f>IF(Input!V435="","",_xlfn.NUMBERVALUE(Input!V435))</f>
        <v/>
      </c>
      <c r="X429" t="str">
        <f>IF(Input!W435="","",_xlfn.NUMBERVALUE(Input!W435))</f>
        <v/>
      </c>
      <c r="Y429" t="str">
        <f>IF(Input!X435="","",_xlfn.NUMBERVALUE(Input!X435))</f>
        <v/>
      </c>
      <c r="Z429" t="str">
        <f>IF(Input!Y435="","",_xlfn.NUMBERVALUE(Input!Y435))</f>
        <v/>
      </c>
    </row>
    <row r="430" spans="1:26" x14ac:dyDescent="0.25">
      <c r="A430" s="257" t="str">
        <f>IF(ISERROR(Input!A436),"",Input!A436)</f>
        <v/>
      </c>
      <c r="B430" t="str">
        <f t="shared" si="6"/>
        <v/>
      </c>
      <c r="C430" t="str">
        <f>IF(ISERROR(Input!B436),"",IF(Input!B436="","",Input!B436))</f>
        <v/>
      </c>
      <c r="D430" t="str">
        <f>IF(ISERROR(IF(Input!C436="","",Input!C436*1)),"",IF(Input!C436="","",Input!C436*1))</f>
        <v/>
      </c>
      <c r="E430" t="str">
        <f>IF(ISERROR(IF(Input!D436="","",Input!D436)),"",IF(Input!D436="","",Input!D436))</f>
        <v/>
      </c>
      <c r="F430" t="str">
        <f>IF(Input!E436="","",IF(ISNUMBER(_xlfn.NUMBERVALUE(Input!E436)),ROUND(Input!E436,0),Input!E436))</f>
        <v/>
      </c>
      <c r="G430" s="269" t="str">
        <f>IF(ISBLANK(Input!F436),"",(Input!F436))</f>
        <v/>
      </c>
      <c r="H430" t="str">
        <f>IF(Input!G436="","",Input!G436)</f>
        <v/>
      </c>
      <c r="I430" t="str">
        <f>IF(Input!H436="","",Input!H436)</f>
        <v/>
      </c>
      <c r="J430" t="str">
        <f>IFERROR(IF(Input!I436="","",IF(VLOOKUP(Input!D436,'Measure List'!$A$2:$D$5000,4,FALSE)="Residential","",Input!I436)),"")</f>
        <v/>
      </c>
      <c r="K430" t="str">
        <f>IF(Input!J436="","",Input!J436)</f>
        <v/>
      </c>
      <c r="L430" t="str">
        <f>IF(Input!K436="","",Input!K436)</f>
        <v/>
      </c>
      <c r="M430" t="str">
        <f>IF(Input!L436="","",Input!L436)</f>
        <v/>
      </c>
      <c r="N430" s="304" t="str">
        <f>IF(Input!M436="","",Input!M436)</f>
        <v/>
      </c>
      <c r="O430" t="str">
        <f>IF(Input!N436="","",IF(_xlfn.NUMBERVALUE(Input!N436)=0,"",_xlfn.NUMBERVALUE(Input!N436)))</f>
        <v/>
      </c>
      <c r="P430" t="str">
        <f>IF(Input!O436="","",_xlfn.NUMBERVALUE(Input!O436))</f>
        <v/>
      </c>
      <c r="Q430" t="str">
        <f>IF(Input!P436="","",Input!P436)</f>
        <v/>
      </c>
      <c r="R430" t="str">
        <f>IF(Input!Q436="","",Input!Q436)</f>
        <v/>
      </c>
      <c r="S430" t="str">
        <f>IF(Input!R436="","",_xlfn.NUMBERVALUE(Input!R436))</f>
        <v/>
      </c>
      <c r="T430" t="str">
        <f>IF(Input!S436="","",Input!S436)</f>
        <v/>
      </c>
      <c r="U430" t="str">
        <f>IF(Input!T436="","",_xlfn.NUMBERVALUE(Input!T436))</f>
        <v/>
      </c>
      <c r="V430" t="str">
        <f>IF(Input!U436="","",(Input!U436))</f>
        <v/>
      </c>
      <c r="W430" t="str">
        <f>IF(Input!V436="","",_xlfn.NUMBERVALUE(Input!V436))</f>
        <v/>
      </c>
      <c r="X430" t="str">
        <f>IF(Input!W436="","",_xlfn.NUMBERVALUE(Input!W436))</f>
        <v/>
      </c>
      <c r="Y430" t="str">
        <f>IF(Input!X436="","",_xlfn.NUMBERVALUE(Input!X436))</f>
        <v/>
      </c>
      <c r="Z430" t="str">
        <f>IF(Input!Y436="","",_xlfn.NUMBERVALUE(Input!Y436))</f>
        <v/>
      </c>
    </row>
    <row r="431" spans="1:26" x14ac:dyDescent="0.25">
      <c r="A431" s="257" t="str">
        <f>IF(ISERROR(Input!A437),"",Input!A437)</f>
        <v/>
      </c>
      <c r="B431" t="str">
        <f t="shared" si="6"/>
        <v/>
      </c>
      <c r="C431" t="str">
        <f>IF(ISERROR(Input!B437),"",IF(Input!B437="","",Input!B437))</f>
        <v/>
      </c>
      <c r="D431" t="str">
        <f>IF(ISERROR(IF(Input!C437="","",Input!C437*1)),"",IF(Input!C437="","",Input!C437*1))</f>
        <v/>
      </c>
      <c r="E431" t="str">
        <f>IF(ISERROR(IF(Input!D437="","",Input!D437)),"",IF(Input!D437="","",Input!D437))</f>
        <v/>
      </c>
      <c r="F431" t="str">
        <f>IF(Input!E437="","",IF(ISNUMBER(_xlfn.NUMBERVALUE(Input!E437)),ROUND(Input!E437,0),Input!E437))</f>
        <v/>
      </c>
      <c r="G431" s="269" t="str">
        <f>IF(ISBLANK(Input!F437),"",(Input!F437))</f>
        <v/>
      </c>
      <c r="H431" t="str">
        <f>IF(Input!G437="","",Input!G437)</f>
        <v/>
      </c>
      <c r="I431" t="str">
        <f>IF(Input!H437="","",Input!H437)</f>
        <v/>
      </c>
      <c r="J431" t="str">
        <f>IFERROR(IF(Input!I437="","",IF(VLOOKUP(Input!D437,'Measure List'!$A$2:$D$5000,4,FALSE)="Residential","",Input!I437)),"")</f>
        <v/>
      </c>
      <c r="K431" t="str">
        <f>IF(Input!J437="","",Input!J437)</f>
        <v/>
      </c>
      <c r="L431" t="str">
        <f>IF(Input!K437="","",Input!K437)</f>
        <v/>
      </c>
      <c r="M431" t="str">
        <f>IF(Input!L437="","",Input!L437)</f>
        <v/>
      </c>
      <c r="N431" s="304" t="str">
        <f>IF(Input!M437="","",Input!M437)</f>
        <v/>
      </c>
      <c r="O431" t="str">
        <f>IF(Input!N437="","",IF(_xlfn.NUMBERVALUE(Input!N437)=0,"",_xlfn.NUMBERVALUE(Input!N437)))</f>
        <v/>
      </c>
      <c r="P431" t="str">
        <f>IF(Input!O437="","",_xlfn.NUMBERVALUE(Input!O437))</f>
        <v/>
      </c>
      <c r="Q431" t="str">
        <f>IF(Input!P437="","",Input!P437)</f>
        <v/>
      </c>
      <c r="R431" t="str">
        <f>IF(Input!Q437="","",Input!Q437)</f>
        <v/>
      </c>
      <c r="S431" t="str">
        <f>IF(Input!R437="","",_xlfn.NUMBERVALUE(Input!R437))</f>
        <v/>
      </c>
      <c r="T431" t="str">
        <f>IF(Input!S437="","",Input!S437)</f>
        <v/>
      </c>
      <c r="U431" t="str">
        <f>IF(Input!T437="","",_xlfn.NUMBERVALUE(Input!T437))</f>
        <v/>
      </c>
      <c r="V431" t="str">
        <f>IF(Input!U437="","",(Input!U437))</f>
        <v/>
      </c>
      <c r="W431" t="str">
        <f>IF(Input!V437="","",_xlfn.NUMBERVALUE(Input!V437))</f>
        <v/>
      </c>
      <c r="X431" t="str">
        <f>IF(Input!W437="","",_xlfn.NUMBERVALUE(Input!W437))</f>
        <v/>
      </c>
      <c r="Y431" t="str">
        <f>IF(Input!X437="","",_xlfn.NUMBERVALUE(Input!X437))</f>
        <v/>
      </c>
      <c r="Z431" t="str">
        <f>IF(Input!Y437="","",_xlfn.NUMBERVALUE(Input!Y437))</f>
        <v/>
      </c>
    </row>
    <row r="432" spans="1:26" x14ac:dyDescent="0.25">
      <c r="A432" s="257" t="str">
        <f>IF(ISERROR(Input!A438),"",Input!A438)</f>
        <v/>
      </c>
      <c r="B432" t="str">
        <f t="shared" si="6"/>
        <v/>
      </c>
      <c r="C432" t="str">
        <f>IF(ISERROR(Input!B438),"",IF(Input!B438="","",Input!B438))</f>
        <v/>
      </c>
      <c r="D432" t="str">
        <f>IF(ISERROR(IF(Input!C438="","",Input!C438*1)),"",IF(Input!C438="","",Input!C438*1))</f>
        <v/>
      </c>
      <c r="E432" t="str">
        <f>IF(ISERROR(IF(Input!D438="","",Input!D438)),"",IF(Input!D438="","",Input!D438))</f>
        <v/>
      </c>
      <c r="F432" t="str">
        <f>IF(Input!E438="","",IF(ISNUMBER(_xlfn.NUMBERVALUE(Input!E438)),ROUND(Input!E438,0),Input!E438))</f>
        <v/>
      </c>
      <c r="G432" s="269" t="str">
        <f>IF(ISBLANK(Input!F438),"",(Input!F438))</f>
        <v/>
      </c>
      <c r="H432" t="str">
        <f>IF(Input!G438="","",Input!G438)</f>
        <v/>
      </c>
      <c r="I432" t="str">
        <f>IF(Input!H438="","",Input!H438)</f>
        <v/>
      </c>
      <c r="J432" t="str">
        <f>IFERROR(IF(Input!I438="","",IF(VLOOKUP(Input!D438,'Measure List'!$A$2:$D$5000,4,FALSE)="Residential","",Input!I438)),"")</f>
        <v/>
      </c>
      <c r="K432" t="str">
        <f>IF(Input!J438="","",Input!J438)</f>
        <v/>
      </c>
      <c r="L432" t="str">
        <f>IF(Input!K438="","",Input!K438)</f>
        <v/>
      </c>
      <c r="M432" t="str">
        <f>IF(Input!L438="","",Input!L438)</f>
        <v/>
      </c>
      <c r="N432" s="304" t="str">
        <f>IF(Input!M438="","",Input!M438)</f>
        <v/>
      </c>
      <c r="O432" t="str">
        <f>IF(Input!N438="","",IF(_xlfn.NUMBERVALUE(Input!N438)=0,"",_xlfn.NUMBERVALUE(Input!N438)))</f>
        <v/>
      </c>
      <c r="P432" t="str">
        <f>IF(Input!O438="","",_xlfn.NUMBERVALUE(Input!O438))</f>
        <v/>
      </c>
      <c r="Q432" t="str">
        <f>IF(Input!P438="","",Input!P438)</f>
        <v/>
      </c>
      <c r="R432" t="str">
        <f>IF(Input!Q438="","",Input!Q438)</f>
        <v/>
      </c>
      <c r="S432" t="str">
        <f>IF(Input!R438="","",_xlfn.NUMBERVALUE(Input!R438))</f>
        <v/>
      </c>
      <c r="T432" t="str">
        <f>IF(Input!S438="","",Input!S438)</f>
        <v/>
      </c>
      <c r="U432" t="str">
        <f>IF(Input!T438="","",_xlfn.NUMBERVALUE(Input!T438))</f>
        <v/>
      </c>
      <c r="V432" t="str">
        <f>IF(Input!U438="","",(Input!U438))</f>
        <v/>
      </c>
      <c r="W432" t="str">
        <f>IF(Input!V438="","",_xlfn.NUMBERVALUE(Input!V438))</f>
        <v/>
      </c>
      <c r="X432" t="str">
        <f>IF(Input!W438="","",_xlfn.NUMBERVALUE(Input!W438))</f>
        <v/>
      </c>
      <c r="Y432" t="str">
        <f>IF(Input!X438="","",_xlfn.NUMBERVALUE(Input!X438))</f>
        <v/>
      </c>
      <c r="Z432" t="str">
        <f>IF(Input!Y438="","",_xlfn.NUMBERVALUE(Input!Y438))</f>
        <v/>
      </c>
    </row>
    <row r="433" spans="1:26" x14ac:dyDescent="0.25">
      <c r="A433" s="257" t="str">
        <f>IF(ISERROR(Input!A439),"",Input!A439)</f>
        <v/>
      </c>
      <c r="B433" t="str">
        <f t="shared" si="6"/>
        <v/>
      </c>
      <c r="C433" t="str">
        <f>IF(ISERROR(Input!B439),"",IF(Input!B439="","",Input!B439))</f>
        <v/>
      </c>
      <c r="D433" t="str">
        <f>IF(ISERROR(IF(Input!C439="","",Input!C439*1)),"",IF(Input!C439="","",Input!C439*1))</f>
        <v/>
      </c>
      <c r="E433" t="str">
        <f>IF(ISERROR(IF(Input!D439="","",Input!D439)),"",IF(Input!D439="","",Input!D439))</f>
        <v/>
      </c>
      <c r="F433" t="str">
        <f>IF(Input!E439="","",IF(ISNUMBER(_xlfn.NUMBERVALUE(Input!E439)),ROUND(Input!E439,0),Input!E439))</f>
        <v/>
      </c>
      <c r="G433" s="269" t="str">
        <f>IF(ISBLANK(Input!F439),"",(Input!F439))</f>
        <v/>
      </c>
      <c r="H433" t="str">
        <f>IF(Input!G439="","",Input!G439)</f>
        <v/>
      </c>
      <c r="I433" t="str">
        <f>IF(Input!H439="","",Input!H439)</f>
        <v/>
      </c>
      <c r="J433" t="str">
        <f>IFERROR(IF(Input!I439="","",IF(VLOOKUP(Input!D439,'Measure List'!$A$2:$D$5000,4,FALSE)="Residential","",Input!I439)),"")</f>
        <v/>
      </c>
      <c r="K433" t="str">
        <f>IF(Input!J439="","",Input!J439)</f>
        <v/>
      </c>
      <c r="L433" t="str">
        <f>IF(Input!K439="","",Input!K439)</f>
        <v/>
      </c>
      <c r="M433" t="str">
        <f>IF(Input!L439="","",Input!L439)</f>
        <v/>
      </c>
      <c r="N433" s="304" t="str">
        <f>IF(Input!M439="","",Input!M439)</f>
        <v/>
      </c>
      <c r="O433" t="str">
        <f>IF(Input!N439="","",IF(_xlfn.NUMBERVALUE(Input!N439)=0,"",_xlfn.NUMBERVALUE(Input!N439)))</f>
        <v/>
      </c>
      <c r="P433" t="str">
        <f>IF(Input!O439="","",_xlfn.NUMBERVALUE(Input!O439))</f>
        <v/>
      </c>
      <c r="Q433" t="str">
        <f>IF(Input!P439="","",Input!P439)</f>
        <v/>
      </c>
      <c r="R433" t="str">
        <f>IF(Input!Q439="","",Input!Q439)</f>
        <v/>
      </c>
      <c r="S433" t="str">
        <f>IF(Input!R439="","",_xlfn.NUMBERVALUE(Input!R439))</f>
        <v/>
      </c>
      <c r="T433" t="str">
        <f>IF(Input!S439="","",Input!S439)</f>
        <v/>
      </c>
      <c r="U433" t="str">
        <f>IF(Input!T439="","",_xlfn.NUMBERVALUE(Input!T439))</f>
        <v/>
      </c>
      <c r="V433" t="str">
        <f>IF(Input!U439="","",(Input!U439))</f>
        <v/>
      </c>
      <c r="W433" t="str">
        <f>IF(Input!V439="","",_xlfn.NUMBERVALUE(Input!V439))</f>
        <v/>
      </c>
      <c r="X433" t="str">
        <f>IF(Input!W439="","",_xlfn.NUMBERVALUE(Input!W439))</f>
        <v/>
      </c>
      <c r="Y433" t="str">
        <f>IF(Input!X439="","",_xlfn.NUMBERVALUE(Input!X439))</f>
        <v/>
      </c>
      <c r="Z433" t="str">
        <f>IF(Input!Y439="","",_xlfn.NUMBERVALUE(Input!Y439))</f>
        <v/>
      </c>
    </row>
    <row r="434" spans="1:26" x14ac:dyDescent="0.25">
      <c r="A434" s="257" t="str">
        <f>IF(ISERROR(Input!A440),"",Input!A440)</f>
        <v/>
      </c>
      <c r="B434" t="str">
        <f t="shared" si="6"/>
        <v/>
      </c>
      <c r="C434" t="str">
        <f>IF(ISERROR(Input!B440),"",IF(Input!B440="","",Input!B440))</f>
        <v/>
      </c>
      <c r="D434" t="str">
        <f>IF(ISERROR(IF(Input!C440="","",Input!C440*1)),"",IF(Input!C440="","",Input!C440*1))</f>
        <v/>
      </c>
      <c r="E434" t="str">
        <f>IF(ISERROR(IF(Input!D440="","",Input!D440)),"",IF(Input!D440="","",Input!D440))</f>
        <v/>
      </c>
      <c r="F434" t="str">
        <f>IF(Input!E440="","",IF(ISNUMBER(_xlfn.NUMBERVALUE(Input!E440)),ROUND(Input!E440,0),Input!E440))</f>
        <v/>
      </c>
      <c r="G434" s="269" t="str">
        <f>IF(ISBLANK(Input!F440),"",(Input!F440))</f>
        <v/>
      </c>
      <c r="H434" t="str">
        <f>IF(Input!G440="","",Input!G440)</f>
        <v/>
      </c>
      <c r="I434" t="str">
        <f>IF(Input!H440="","",Input!H440)</f>
        <v/>
      </c>
      <c r="J434" t="str">
        <f>IFERROR(IF(Input!I440="","",IF(VLOOKUP(Input!D440,'Measure List'!$A$2:$D$5000,4,FALSE)="Residential","",Input!I440)),"")</f>
        <v/>
      </c>
      <c r="K434" t="str">
        <f>IF(Input!J440="","",Input!J440)</f>
        <v/>
      </c>
      <c r="L434" t="str">
        <f>IF(Input!K440="","",Input!K440)</f>
        <v/>
      </c>
      <c r="M434" t="str">
        <f>IF(Input!L440="","",Input!L440)</f>
        <v/>
      </c>
      <c r="N434" s="304" t="str">
        <f>IF(Input!M440="","",Input!M440)</f>
        <v/>
      </c>
      <c r="O434" t="str">
        <f>IF(Input!N440="","",IF(_xlfn.NUMBERVALUE(Input!N440)=0,"",_xlfn.NUMBERVALUE(Input!N440)))</f>
        <v/>
      </c>
      <c r="P434" t="str">
        <f>IF(Input!O440="","",_xlfn.NUMBERVALUE(Input!O440))</f>
        <v/>
      </c>
      <c r="Q434" t="str">
        <f>IF(Input!P440="","",Input!P440)</f>
        <v/>
      </c>
      <c r="R434" t="str">
        <f>IF(Input!Q440="","",Input!Q440)</f>
        <v/>
      </c>
      <c r="S434" t="str">
        <f>IF(Input!R440="","",_xlfn.NUMBERVALUE(Input!R440))</f>
        <v/>
      </c>
      <c r="T434" t="str">
        <f>IF(Input!S440="","",Input!S440)</f>
        <v/>
      </c>
      <c r="U434" t="str">
        <f>IF(Input!T440="","",_xlfn.NUMBERVALUE(Input!T440))</f>
        <v/>
      </c>
      <c r="V434" t="str">
        <f>IF(Input!U440="","",(Input!U440))</f>
        <v/>
      </c>
      <c r="W434" t="str">
        <f>IF(Input!V440="","",_xlfn.NUMBERVALUE(Input!V440))</f>
        <v/>
      </c>
      <c r="X434" t="str">
        <f>IF(Input!W440="","",_xlfn.NUMBERVALUE(Input!W440))</f>
        <v/>
      </c>
      <c r="Y434" t="str">
        <f>IF(Input!X440="","",_xlfn.NUMBERVALUE(Input!X440))</f>
        <v/>
      </c>
      <c r="Z434" t="str">
        <f>IF(Input!Y440="","",_xlfn.NUMBERVALUE(Input!Y440))</f>
        <v/>
      </c>
    </row>
    <row r="435" spans="1:26" x14ac:dyDescent="0.25">
      <c r="A435" s="257" t="str">
        <f>IF(ISERROR(Input!A441),"",Input!A441)</f>
        <v/>
      </c>
      <c r="B435" t="str">
        <f t="shared" si="6"/>
        <v/>
      </c>
      <c r="C435" t="str">
        <f>IF(ISERROR(Input!B441),"",IF(Input!B441="","",Input!B441))</f>
        <v/>
      </c>
      <c r="D435" t="str">
        <f>IF(ISERROR(IF(Input!C441="","",Input!C441*1)),"",IF(Input!C441="","",Input!C441*1))</f>
        <v/>
      </c>
      <c r="E435" t="str">
        <f>IF(ISERROR(IF(Input!D441="","",Input!D441)),"",IF(Input!D441="","",Input!D441))</f>
        <v/>
      </c>
      <c r="F435" t="str">
        <f>IF(Input!E441="","",IF(ISNUMBER(_xlfn.NUMBERVALUE(Input!E441)),ROUND(Input!E441,0),Input!E441))</f>
        <v/>
      </c>
      <c r="G435" s="269" t="str">
        <f>IF(ISBLANK(Input!F441),"",(Input!F441))</f>
        <v/>
      </c>
      <c r="H435" t="str">
        <f>IF(Input!G441="","",Input!G441)</f>
        <v/>
      </c>
      <c r="I435" t="str">
        <f>IF(Input!H441="","",Input!H441)</f>
        <v/>
      </c>
      <c r="J435" t="str">
        <f>IFERROR(IF(Input!I441="","",IF(VLOOKUP(Input!D441,'Measure List'!$A$2:$D$5000,4,FALSE)="Residential","",Input!I441)),"")</f>
        <v/>
      </c>
      <c r="K435" t="str">
        <f>IF(Input!J441="","",Input!J441)</f>
        <v/>
      </c>
      <c r="L435" t="str">
        <f>IF(Input!K441="","",Input!K441)</f>
        <v/>
      </c>
      <c r="M435" t="str">
        <f>IF(Input!L441="","",Input!L441)</f>
        <v/>
      </c>
      <c r="N435" s="304" t="str">
        <f>IF(Input!M441="","",Input!M441)</f>
        <v/>
      </c>
      <c r="O435" t="str">
        <f>IF(Input!N441="","",IF(_xlfn.NUMBERVALUE(Input!N441)=0,"",_xlfn.NUMBERVALUE(Input!N441)))</f>
        <v/>
      </c>
      <c r="P435" t="str">
        <f>IF(Input!O441="","",_xlfn.NUMBERVALUE(Input!O441))</f>
        <v/>
      </c>
      <c r="Q435" t="str">
        <f>IF(Input!P441="","",Input!P441)</f>
        <v/>
      </c>
      <c r="R435" t="str">
        <f>IF(Input!Q441="","",Input!Q441)</f>
        <v/>
      </c>
      <c r="S435" t="str">
        <f>IF(Input!R441="","",_xlfn.NUMBERVALUE(Input!R441))</f>
        <v/>
      </c>
      <c r="T435" t="str">
        <f>IF(Input!S441="","",Input!S441)</f>
        <v/>
      </c>
      <c r="U435" t="str">
        <f>IF(Input!T441="","",_xlfn.NUMBERVALUE(Input!T441))</f>
        <v/>
      </c>
      <c r="V435" t="str">
        <f>IF(Input!U441="","",(Input!U441))</f>
        <v/>
      </c>
      <c r="W435" t="str">
        <f>IF(Input!V441="","",_xlfn.NUMBERVALUE(Input!V441))</f>
        <v/>
      </c>
      <c r="X435" t="str">
        <f>IF(Input!W441="","",_xlfn.NUMBERVALUE(Input!W441))</f>
        <v/>
      </c>
      <c r="Y435" t="str">
        <f>IF(Input!X441="","",_xlfn.NUMBERVALUE(Input!X441))</f>
        <v/>
      </c>
      <c r="Z435" t="str">
        <f>IF(Input!Y441="","",_xlfn.NUMBERVALUE(Input!Y441))</f>
        <v/>
      </c>
    </row>
    <row r="436" spans="1:26" x14ac:dyDescent="0.25">
      <c r="A436" s="257" t="str">
        <f>IF(ISERROR(Input!A442),"",Input!A442)</f>
        <v/>
      </c>
      <c r="B436" t="str">
        <f t="shared" si="6"/>
        <v/>
      </c>
      <c r="C436" t="str">
        <f>IF(ISERROR(Input!B442),"",IF(Input!B442="","",Input!B442))</f>
        <v/>
      </c>
      <c r="D436" t="str">
        <f>IF(ISERROR(IF(Input!C442="","",Input!C442*1)),"",IF(Input!C442="","",Input!C442*1))</f>
        <v/>
      </c>
      <c r="E436" t="str">
        <f>IF(ISERROR(IF(Input!D442="","",Input!D442)),"",IF(Input!D442="","",Input!D442))</f>
        <v/>
      </c>
      <c r="F436" t="str">
        <f>IF(Input!E442="","",IF(ISNUMBER(_xlfn.NUMBERVALUE(Input!E442)),ROUND(Input!E442,0),Input!E442))</f>
        <v/>
      </c>
      <c r="G436" s="269" t="str">
        <f>IF(ISBLANK(Input!F442),"",(Input!F442))</f>
        <v/>
      </c>
      <c r="H436" t="str">
        <f>IF(Input!G442="","",Input!G442)</f>
        <v/>
      </c>
      <c r="I436" t="str">
        <f>IF(Input!H442="","",Input!H442)</f>
        <v/>
      </c>
      <c r="J436" t="str">
        <f>IFERROR(IF(Input!I442="","",IF(VLOOKUP(Input!D442,'Measure List'!$A$2:$D$5000,4,FALSE)="Residential","",Input!I442)),"")</f>
        <v/>
      </c>
      <c r="K436" t="str">
        <f>IF(Input!J442="","",Input!J442)</f>
        <v/>
      </c>
      <c r="L436" t="str">
        <f>IF(Input!K442="","",Input!K442)</f>
        <v/>
      </c>
      <c r="M436" t="str">
        <f>IF(Input!L442="","",Input!L442)</f>
        <v/>
      </c>
      <c r="N436" s="304" t="str">
        <f>IF(Input!M442="","",Input!M442)</f>
        <v/>
      </c>
      <c r="O436" t="str">
        <f>IF(Input!N442="","",IF(_xlfn.NUMBERVALUE(Input!N442)=0,"",_xlfn.NUMBERVALUE(Input!N442)))</f>
        <v/>
      </c>
      <c r="P436" t="str">
        <f>IF(Input!O442="","",_xlfn.NUMBERVALUE(Input!O442))</f>
        <v/>
      </c>
      <c r="Q436" t="str">
        <f>IF(Input!P442="","",Input!P442)</f>
        <v/>
      </c>
      <c r="R436" t="str">
        <f>IF(Input!Q442="","",Input!Q442)</f>
        <v/>
      </c>
      <c r="S436" t="str">
        <f>IF(Input!R442="","",_xlfn.NUMBERVALUE(Input!R442))</f>
        <v/>
      </c>
      <c r="T436" t="str">
        <f>IF(Input!S442="","",Input!S442)</f>
        <v/>
      </c>
      <c r="U436" t="str">
        <f>IF(Input!T442="","",_xlfn.NUMBERVALUE(Input!T442))</f>
        <v/>
      </c>
      <c r="V436" t="str">
        <f>IF(Input!U442="","",(Input!U442))</f>
        <v/>
      </c>
      <c r="W436" t="str">
        <f>IF(Input!V442="","",_xlfn.NUMBERVALUE(Input!V442))</f>
        <v/>
      </c>
      <c r="X436" t="str">
        <f>IF(Input!W442="","",_xlfn.NUMBERVALUE(Input!W442))</f>
        <v/>
      </c>
      <c r="Y436" t="str">
        <f>IF(Input!X442="","",_xlfn.NUMBERVALUE(Input!X442))</f>
        <v/>
      </c>
      <c r="Z436" t="str">
        <f>IF(Input!Y442="","",_xlfn.NUMBERVALUE(Input!Y442))</f>
        <v/>
      </c>
    </row>
    <row r="437" spans="1:26" x14ac:dyDescent="0.25">
      <c r="A437" s="257" t="str">
        <f>IF(ISERROR(Input!A443),"",Input!A443)</f>
        <v/>
      </c>
      <c r="B437" t="str">
        <f t="shared" si="6"/>
        <v/>
      </c>
      <c r="C437" t="str">
        <f>IF(ISERROR(Input!B443),"",IF(Input!B443="","",Input!B443))</f>
        <v/>
      </c>
      <c r="D437" t="str">
        <f>IF(ISERROR(IF(Input!C443="","",Input!C443*1)),"",IF(Input!C443="","",Input!C443*1))</f>
        <v/>
      </c>
      <c r="E437" t="str">
        <f>IF(ISERROR(IF(Input!D443="","",Input!D443)),"",IF(Input!D443="","",Input!D443))</f>
        <v/>
      </c>
      <c r="F437" t="str">
        <f>IF(Input!E443="","",IF(ISNUMBER(_xlfn.NUMBERVALUE(Input!E443)),ROUND(Input!E443,0),Input!E443))</f>
        <v/>
      </c>
      <c r="G437" s="269" t="str">
        <f>IF(ISBLANK(Input!F443),"",(Input!F443))</f>
        <v/>
      </c>
      <c r="H437" t="str">
        <f>IF(Input!G443="","",Input!G443)</f>
        <v/>
      </c>
      <c r="I437" t="str">
        <f>IF(Input!H443="","",Input!H443)</f>
        <v/>
      </c>
      <c r="J437" t="str">
        <f>IFERROR(IF(Input!I443="","",IF(VLOOKUP(Input!D443,'Measure List'!$A$2:$D$5000,4,FALSE)="Residential","",Input!I443)),"")</f>
        <v/>
      </c>
      <c r="K437" t="str">
        <f>IF(Input!J443="","",Input!J443)</f>
        <v/>
      </c>
      <c r="L437" t="str">
        <f>IF(Input!K443="","",Input!K443)</f>
        <v/>
      </c>
      <c r="M437" t="str">
        <f>IF(Input!L443="","",Input!L443)</f>
        <v/>
      </c>
      <c r="N437" s="304" t="str">
        <f>IF(Input!M443="","",Input!M443)</f>
        <v/>
      </c>
      <c r="O437" t="str">
        <f>IF(Input!N443="","",IF(_xlfn.NUMBERVALUE(Input!N443)=0,"",_xlfn.NUMBERVALUE(Input!N443)))</f>
        <v/>
      </c>
      <c r="P437" t="str">
        <f>IF(Input!O443="","",_xlfn.NUMBERVALUE(Input!O443))</f>
        <v/>
      </c>
      <c r="Q437" t="str">
        <f>IF(Input!P443="","",Input!P443)</f>
        <v/>
      </c>
      <c r="R437" t="str">
        <f>IF(Input!Q443="","",Input!Q443)</f>
        <v/>
      </c>
      <c r="S437" t="str">
        <f>IF(Input!R443="","",_xlfn.NUMBERVALUE(Input!R443))</f>
        <v/>
      </c>
      <c r="T437" t="str">
        <f>IF(Input!S443="","",Input!S443)</f>
        <v/>
      </c>
      <c r="U437" t="str">
        <f>IF(Input!T443="","",_xlfn.NUMBERVALUE(Input!T443))</f>
        <v/>
      </c>
      <c r="V437" t="str">
        <f>IF(Input!U443="","",(Input!U443))</f>
        <v/>
      </c>
      <c r="W437" t="str">
        <f>IF(Input!V443="","",_xlfn.NUMBERVALUE(Input!V443))</f>
        <v/>
      </c>
      <c r="X437" t="str">
        <f>IF(Input!W443="","",_xlfn.NUMBERVALUE(Input!W443))</f>
        <v/>
      </c>
      <c r="Y437" t="str">
        <f>IF(Input!X443="","",_xlfn.NUMBERVALUE(Input!X443))</f>
        <v/>
      </c>
      <c r="Z437" t="str">
        <f>IF(Input!Y443="","",_xlfn.NUMBERVALUE(Input!Y443))</f>
        <v/>
      </c>
    </row>
    <row r="438" spans="1:26" x14ac:dyDescent="0.25">
      <c r="A438" s="257" t="str">
        <f>IF(ISERROR(Input!A444),"",Input!A444)</f>
        <v/>
      </c>
      <c r="B438" t="str">
        <f t="shared" si="6"/>
        <v/>
      </c>
      <c r="C438" t="str">
        <f>IF(ISERROR(Input!B444),"",IF(Input!B444="","",Input!B444))</f>
        <v/>
      </c>
      <c r="D438" t="str">
        <f>IF(ISERROR(IF(Input!C444="","",Input!C444*1)),"",IF(Input!C444="","",Input!C444*1))</f>
        <v/>
      </c>
      <c r="E438" t="str">
        <f>IF(ISERROR(IF(Input!D444="","",Input!D444)),"",IF(Input!D444="","",Input!D444))</f>
        <v/>
      </c>
      <c r="F438" t="str">
        <f>IF(Input!E444="","",IF(ISNUMBER(_xlfn.NUMBERVALUE(Input!E444)),ROUND(Input!E444,0),Input!E444))</f>
        <v/>
      </c>
      <c r="G438" s="269" t="str">
        <f>IF(ISBLANK(Input!F444),"",(Input!F444))</f>
        <v/>
      </c>
      <c r="H438" t="str">
        <f>IF(Input!G444="","",Input!G444)</f>
        <v/>
      </c>
      <c r="I438" t="str">
        <f>IF(Input!H444="","",Input!H444)</f>
        <v/>
      </c>
      <c r="J438" t="str">
        <f>IFERROR(IF(Input!I444="","",IF(VLOOKUP(Input!D444,'Measure List'!$A$2:$D$5000,4,FALSE)="Residential","",Input!I444)),"")</f>
        <v/>
      </c>
      <c r="K438" t="str">
        <f>IF(Input!J444="","",Input!J444)</f>
        <v/>
      </c>
      <c r="L438" t="str">
        <f>IF(Input!K444="","",Input!K444)</f>
        <v/>
      </c>
      <c r="M438" t="str">
        <f>IF(Input!L444="","",Input!L444)</f>
        <v/>
      </c>
      <c r="N438" s="304" t="str">
        <f>IF(Input!M444="","",Input!M444)</f>
        <v/>
      </c>
      <c r="O438" t="str">
        <f>IF(Input!N444="","",IF(_xlfn.NUMBERVALUE(Input!N444)=0,"",_xlfn.NUMBERVALUE(Input!N444)))</f>
        <v/>
      </c>
      <c r="P438" t="str">
        <f>IF(Input!O444="","",_xlfn.NUMBERVALUE(Input!O444))</f>
        <v/>
      </c>
      <c r="Q438" t="str">
        <f>IF(Input!P444="","",Input!P444)</f>
        <v/>
      </c>
      <c r="R438" t="str">
        <f>IF(Input!Q444="","",Input!Q444)</f>
        <v/>
      </c>
      <c r="S438" t="str">
        <f>IF(Input!R444="","",_xlfn.NUMBERVALUE(Input!R444))</f>
        <v/>
      </c>
      <c r="T438" t="str">
        <f>IF(Input!S444="","",Input!S444)</f>
        <v/>
      </c>
      <c r="U438" t="str">
        <f>IF(Input!T444="","",_xlfn.NUMBERVALUE(Input!T444))</f>
        <v/>
      </c>
      <c r="V438" t="str">
        <f>IF(Input!U444="","",(Input!U444))</f>
        <v/>
      </c>
      <c r="W438" t="str">
        <f>IF(Input!V444="","",_xlfn.NUMBERVALUE(Input!V444))</f>
        <v/>
      </c>
      <c r="X438" t="str">
        <f>IF(Input!W444="","",_xlfn.NUMBERVALUE(Input!W444))</f>
        <v/>
      </c>
      <c r="Y438" t="str">
        <f>IF(Input!X444="","",_xlfn.NUMBERVALUE(Input!X444))</f>
        <v/>
      </c>
      <c r="Z438" t="str">
        <f>IF(Input!Y444="","",_xlfn.NUMBERVALUE(Input!Y444))</f>
        <v/>
      </c>
    </row>
    <row r="439" spans="1:26" x14ac:dyDescent="0.25">
      <c r="A439" s="257" t="str">
        <f>IF(ISERROR(Input!A445),"",Input!A445)</f>
        <v/>
      </c>
      <c r="B439" t="str">
        <f t="shared" si="6"/>
        <v/>
      </c>
      <c r="C439" t="str">
        <f>IF(ISERROR(Input!B445),"",IF(Input!B445="","",Input!B445))</f>
        <v/>
      </c>
      <c r="D439" t="str">
        <f>IF(ISERROR(IF(Input!C445="","",Input!C445*1)),"",IF(Input!C445="","",Input!C445*1))</f>
        <v/>
      </c>
      <c r="E439" t="str">
        <f>IF(ISERROR(IF(Input!D445="","",Input!D445)),"",IF(Input!D445="","",Input!D445))</f>
        <v/>
      </c>
      <c r="F439" t="str">
        <f>IF(Input!E445="","",IF(ISNUMBER(_xlfn.NUMBERVALUE(Input!E445)),ROUND(Input!E445,0),Input!E445))</f>
        <v/>
      </c>
      <c r="G439" s="269" t="str">
        <f>IF(ISBLANK(Input!F445),"",(Input!F445))</f>
        <v/>
      </c>
      <c r="H439" t="str">
        <f>IF(Input!G445="","",Input!G445)</f>
        <v/>
      </c>
      <c r="I439" t="str">
        <f>IF(Input!H445="","",Input!H445)</f>
        <v/>
      </c>
      <c r="J439" t="str">
        <f>IFERROR(IF(Input!I445="","",IF(VLOOKUP(Input!D445,'Measure List'!$A$2:$D$5000,4,FALSE)="Residential","",Input!I445)),"")</f>
        <v/>
      </c>
      <c r="K439" t="str">
        <f>IF(Input!J445="","",Input!J445)</f>
        <v/>
      </c>
      <c r="L439" t="str">
        <f>IF(Input!K445="","",Input!K445)</f>
        <v/>
      </c>
      <c r="M439" t="str">
        <f>IF(Input!L445="","",Input!L445)</f>
        <v/>
      </c>
      <c r="N439" s="304" t="str">
        <f>IF(Input!M445="","",Input!M445)</f>
        <v/>
      </c>
      <c r="O439" t="str">
        <f>IF(Input!N445="","",IF(_xlfn.NUMBERVALUE(Input!N445)=0,"",_xlfn.NUMBERVALUE(Input!N445)))</f>
        <v/>
      </c>
      <c r="P439" t="str">
        <f>IF(Input!O445="","",_xlfn.NUMBERVALUE(Input!O445))</f>
        <v/>
      </c>
      <c r="Q439" t="str">
        <f>IF(Input!P445="","",Input!P445)</f>
        <v/>
      </c>
      <c r="R439" t="str">
        <f>IF(Input!Q445="","",Input!Q445)</f>
        <v/>
      </c>
      <c r="S439" t="str">
        <f>IF(Input!R445="","",_xlfn.NUMBERVALUE(Input!R445))</f>
        <v/>
      </c>
      <c r="T439" t="str">
        <f>IF(Input!S445="","",Input!S445)</f>
        <v/>
      </c>
      <c r="U439" t="str">
        <f>IF(Input!T445="","",_xlfn.NUMBERVALUE(Input!T445))</f>
        <v/>
      </c>
      <c r="V439" t="str">
        <f>IF(Input!U445="","",(Input!U445))</f>
        <v/>
      </c>
      <c r="W439" t="str">
        <f>IF(Input!V445="","",_xlfn.NUMBERVALUE(Input!V445))</f>
        <v/>
      </c>
      <c r="X439" t="str">
        <f>IF(Input!W445="","",_xlfn.NUMBERVALUE(Input!W445))</f>
        <v/>
      </c>
      <c r="Y439" t="str">
        <f>IF(Input!X445="","",_xlfn.NUMBERVALUE(Input!X445))</f>
        <v/>
      </c>
      <c r="Z439" t="str">
        <f>IF(Input!Y445="","",_xlfn.NUMBERVALUE(Input!Y445))</f>
        <v/>
      </c>
    </row>
    <row r="440" spans="1:26" x14ac:dyDescent="0.25">
      <c r="A440" s="257" t="str">
        <f>IF(ISERROR(Input!A446),"",Input!A446)</f>
        <v/>
      </c>
      <c r="B440" t="str">
        <f t="shared" si="6"/>
        <v/>
      </c>
      <c r="C440" t="str">
        <f>IF(ISERROR(Input!B446),"",IF(Input!B446="","",Input!B446))</f>
        <v/>
      </c>
      <c r="D440" t="str">
        <f>IF(ISERROR(IF(Input!C446="","",Input!C446*1)),"",IF(Input!C446="","",Input!C446*1))</f>
        <v/>
      </c>
      <c r="E440" t="str">
        <f>IF(ISERROR(IF(Input!D446="","",Input!D446)),"",IF(Input!D446="","",Input!D446))</f>
        <v/>
      </c>
      <c r="F440" t="str">
        <f>IF(Input!E446="","",IF(ISNUMBER(_xlfn.NUMBERVALUE(Input!E446)),ROUND(Input!E446,0),Input!E446))</f>
        <v/>
      </c>
      <c r="G440" s="269" t="str">
        <f>IF(ISBLANK(Input!F446),"",(Input!F446))</f>
        <v/>
      </c>
      <c r="H440" t="str">
        <f>IF(Input!G446="","",Input!G446)</f>
        <v/>
      </c>
      <c r="I440" t="str">
        <f>IF(Input!H446="","",Input!H446)</f>
        <v/>
      </c>
      <c r="J440" t="str">
        <f>IFERROR(IF(Input!I446="","",IF(VLOOKUP(Input!D446,'Measure List'!$A$2:$D$5000,4,FALSE)="Residential","",Input!I446)),"")</f>
        <v/>
      </c>
      <c r="K440" t="str">
        <f>IF(Input!J446="","",Input!J446)</f>
        <v/>
      </c>
      <c r="L440" t="str">
        <f>IF(Input!K446="","",Input!K446)</f>
        <v/>
      </c>
      <c r="M440" t="str">
        <f>IF(Input!L446="","",Input!L446)</f>
        <v/>
      </c>
      <c r="N440" s="304" t="str">
        <f>IF(Input!M446="","",Input!M446)</f>
        <v/>
      </c>
      <c r="O440" t="str">
        <f>IF(Input!N446="","",IF(_xlfn.NUMBERVALUE(Input!N446)=0,"",_xlfn.NUMBERVALUE(Input!N446)))</f>
        <v/>
      </c>
      <c r="P440" t="str">
        <f>IF(Input!O446="","",_xlfn.NUMBERVALUE(Input!O446))</f>
        <v/>
      </c>
      <c r="Q440" t="str">
        <f>IF(Input!P446="","",Input!P446)</f>
        <v/>
      </c>
      <c r="R440" t="str">
        <f>IF(Input!Q446="","",Input!Q446)</f>
        <v/>
      </c>
      <c r="S440" t="str">
        <f>IF(Input!R446="","",_xlfn.NUMBERVALUE(Input!R446))</f>
        <v/>
      </c>
      <c r="T440" t="str">
        <f>IF(Input!S446="","",Input!S446)</f>
        <v/>
      </c>
      <c r="U440" t="str">
        <f>IF(Input!T446="","",_xlfn.NUMBERVALUE(Input!T446))</f>
        <v/>
      </c>
      <c r="V440" t="str">
        <f>IF(Input!U446="","",(Input!U446))</f>
        <v/>
      </c>
      <c r="W440" t="str">
        <f>IF(Input!V446="","",_xlfn.NUMBERVALUE(Input!V446))</f>
        <v/>
      </c>
      <c r="X440" t="str">
        <f>IF(Input!W446="","",_xlfn.NUMBERVALUE(Input!W446))</f>
        <v/>
      </c>
      <c r="Y440" t="str">
        <f>IF(Input!X446="","",_xlfn.NUMBERVALUE(Input!X446))</f>
        <v/>
      </c>
      <c r="Z440" t="str">
        <f>IF(Input!Y446="","",_xlfn.NUMBERVALUE(Input!Y446))</f>
        <v/>
      </c>
    </row>
    <row r="441" spans="1:26" x14ac:dyDescent="0.25">
      <c r="A441" s="257" t="str">
        <f>IF(ISERROR(Input!A447),"",Input!A447)</f>
        <v/>
      </c>
      <c r="B441" t="str">
        <f t="shared" si="6"/>
        <v/>
      </c>
      <c r="C441" t="str">
        <f>IF(ISERROR(Input!B447),"",IF(Input!B447="","",Input!B447))</f>
        <v/>
      </c>
      <c r="D441" t="str">
        <f>IF(ISERROR(IF(Input!C447="","",Input!C447*1)),"",IF(Input!C447="","",Input!C447*1))</f>
        <v/>
      </c>
      <c r="E441" t="str">
        <f>IF(ISERROR(IF(Input!D447="","",Input!D447)),"",IF(Input!D447="","",Input!D447))</f>
        <v/>
      </c>
      <c r="F441" t="str">
        <f>IF(Input!E447="","",IF(ISNUMBER(_xlfn.NUMBERVALUE(Input!E447)),ROUND(Input!E447,0),Input!E447))</f>
        <v/>
      </c>
      <c r="G441" s="269" t="str">
        <f>IF(ISBLANK(Input!F447),"",(Input!F447))</f>
        <v/>
      </c>
      <c r="H441" t="str">
        <f>IF(Input!G447="","",Input!G447)</f>
        <v/>
      </c>
      <c r="I441" t="str">
        <f>IF(Input!H447="","",Input!H447)</f>
        <v/>
      </c>
      <c r="J441" t="str">
        <f>IFERROR(IF(Input!I447="","",IF(VLOOKUP(Input!D447,'Measure List'!$A$2:$D$5000,4,FALSE)="Residential","",Input!I447)),"")</f>
        <v/>
      </c>
      <c r="K441" t="str">
        <f>IF(Input!J447="","",Input!J447)</f>
        <v/>
      </c>
      <c r="L441" t="str">
        <f>IF(Input!K447="","",Input!K447)</f>
        <v/>
      </c>
      <c r="M441" t="str">
        <f>IF(Input!L447="","",Input!L447)</f>
        <v/>
      </c>
      <c r="N441" s="304" t="str">
        <f>IF(Input!M447="","",Input!M447)</f>
        <v/>
      </c>
      <c r="O441" t="str">
        <f>IF(Input!N447="","",IF(_xlfn.NUMBERVALUE(Input!N447)=0,"",_xlfn.NUMBERVALUE(Input!N447)))</f>
        <v/>
      </c>
      <c r="P441" t="str">
        <f>IF(Input!O447="","",_xlfn.NUMBERVALUE(Input!O447))</f>
        <v/>
      </c>
      <c r="Q441" t="str">
        <f>IF(Input!P447="","",Input!P447)</f>
        <v/>
      </c>
      <c r="R441" t="str">
        <f>IF(Input!Q447="","",Input!Q447)</f>
        <v/>
      </c>
      <c r="S441" t="str">
        <f>IF(Input!R447="","",_xlfn.NUMBERVALUE(Input!R447))</f>
        <v/>
      </c>
      <c r="T441" t="str">
        <f>IF(Input!S447="","",Input!S447)</f>
        <v/>
      </c>
      <c r="U441" t="str">
        <f>IF(Input!T447="","",_xlfn.NUMBERVALUE(Input!T447))</f>
        <v/>
      </c>
      <c r="V441" t="str">
        <f>IF(Input!U447="","",(Input!U447))</f>
        <v/>
      </c>
      <c r="W441" t="str">
        <f>IF(Input!V447="","",_xlfn.NUMBERVALUE(Input!V447))</f>
        <v/>
      </c>
      <c r="X441" t="str">
        <f>IF(Input!W447="","",_xlfn.NUMBERVALUE(Input!W447))</f>
        <v/>
      </c>
      <c r="Y441" t="str">
        <f>IF(Input!X447="","",_xlfn.NUMBERVALUE(Input!X447))</f>
        <v/>
      </c>
      <c r="Z441" t="str">
        <f>IF(Input!Y447="","",_xlfn.NUMBERVALUE(Input!Y447))</f>
        <v/>
      </c>
    </row>
    <row r="442" spans="1:26" x14ac:dyDescent="0.25">
      <c r="A442" s="257" t="str">
        <f>IF(ISERROR(Input!A448),"",Input!A448)</f>
        <v/>
      </c>
      <c r="B442" t="str">
        <f t="shared" si="6"/>
        <v/>
      </c>
      <c r="C442" t="str">
        <f>IF(ISERROR(Input!B448),"",IF(Input!B448="","",Input!B448))</f>
        <v/>
      </c>
      <c r="D442" t="str">
        <f>IF(ISERROR(IF(Input!C448="","",Input!C448*1)),"",IF(Input!C448="","",Input!C448*1))</f>
        <v/>
      </c>
      <c r="E442" t="str">
        <f>IF(ISERROR(IF(Input!D448="","",Input!D448)),"",IF(Input!D448="","",Input!D448))</f>
        <v/>
      </c>
      <c r="F442" t="str">
        <f>IF(Input!E448="","",IF(ISNUMBER(_xlfn.NUMBERVALUE(Input!E448)),ROUND(Input!E448,0),Input!E448))</f>
        <v/>
      </c>
      <c r="G442" s="269" t="str">
        <f>IF(ISBLANK(Input!F448),"",(Input!F448))</f>
        <v/>
      </c>
      <c r="H442" t="str">
        <f>IF(Input!G448="","",Input!G448)</f>
        <v/>
      </c>
      <c r="I442" t="str">
        <f>IF(Input!H448="","",Input!H448)</f>
        <v/>
      </c>
      <c r="J442" t="str">
        <f>IFERROR(IF(Input!I448="","",IF(VLOOKUP(Input!D448,'Measure List'!$A$2:$D$5000,4,FALSE)="Residential","",Input!I448)),"")</f>
        <v/>
      </c>
      <c r="K442" t="str">
        <f>IF(Input!J448="","",Input!J448)</f>
        <v/>
      </c>
      <c r="L442" t="str">
        <f>IF(Input!K448="","",Input!K448)</f>
        <v/>
      </c>
      <c r="M442" t="str">
        <f>IF(Input!L448="","",Input!L448)</f>
        <v/>
      </c>
      <c r="N442" s="304" t="str">
        <f>IF(Input!M448="","",Input!M448)</f>
        <v/>
      </c>
      <c r="O442" t="str">
        <f>IF(Input!N448="","",IF(_xlfn.NUMBERVALUE(Input!N448)=0,"",_xlfn.NUMBERVALUE(Input!N448)))</f>
        <v/>
      </c>
      <c r="P442" t="str">
        <f>IF(Input!O448="","",_xlfn.NUMBERVALUE(Input!O448))</f>
        <v/>
      </c>
      <c r="Q442" t="str">
        <f>IF(Input!P448="","",Input!P448)</f>
        <v/>
      </c>
      <c r="R442" t="str">
        <f>IF(Input!Q448="","",Input!Q448)</f>
        <v/>
      </c>
      <c r="S442" t="str">
        <f>IF(Input!R448="","",_xlfn.NUMBERVALUE(Input!R448))</f>
        <v/>
      </c>
      <c r="T442" t="str">
        <f>IF(Input!S448="","",Input!S448)</f>
        <v/>
      </c>
      <c r="U442" t="str">
        <f>IF(Input!T448="","",_xlfn.NUMBERVALUE(Input!T448))</f>
        <v/>
      </c>
      <c r="V442" t="str">
        <f>IF(Input!U448="","",(Input!U448))</f>
        <v/>
      </c>
      <c r="W442" t="str">
        <f>IF(Input!V448="","",_xlfn.NUMBERVALUE(Input!V448))</f>
        <v/>
      </c>
      <c r="X442" t="str">
        <f>IF(Input!W448="","",_xlfn.NUMBERVALUE(Input!W448))</f>
        <v/>
      </c>
      <c r="Y442" t="str">
        <f>IF(Input!X448="","",_xlfn.NUMBERVALUE(Input!X448))</f>
        <v/>
      </c>
      <c r="Z442" t="str">
        <f>IF(Input!Y448="","",_xlfn.NUMBERVALUE(Input!Y448))</f>
        <v/>
      </c>
    </row>
    <row r="443" spans="1:26" x14ac:dyDescent="0.25">
      <c r="A443" s="257" t="str">
        <f>IF(ISERROR(Input!A449),"",Input!A449)</f>
        <v/>
      </c>
      <c r="B443" t="str">
        <f t="shared" si="6"/>
        <v/>
      </c>
      <c r="C443" t="str">
        <f>IF(ISERROR(Input!B449),"",IF(Input!B449="","",Input!B449))</f>
        <v/>
      </c>
      <c r="D443" t="str">
        <f>IF(ISERROR(IF(Input!C449="","",Input!C449*1)),"",IF(Input!C449="","",Input!C449*1))</f>
        <v/>
      </c>
      <c r="E443" t="str">
        <f>IF(ISERROR(IF(Input!D449="","",Input!D449)),"",IF(Input!D449="","",Input!D449))</f>
        <v/>
      </c>
      <c r="F443" t="str">
        <f>IF(Input!E449="","",IF(ISNUMBER(_xlfn.NUMBERVALUE(Input!E449)),ROUND(Input!E449,0),Input!E449))</f>
        <v/>
      </c>
      <c r="G443" s="269" t="str">
        <f>IF(ISBLANK(Input!F449),"",(Input!F449))</f>
        <v/>
      </c>
      <c r="H443" t="str">
        <f>IF(Input!G449="","",Input!G449)</f>
        <v/>
      </c>
      <c r="I443" t="str">
        <f>IF(Input!H449="","",Input!H449)</f>
        <v/>
      </c>
      <c r="J443" t="str">
        <f>IFERROR(IF(Input!I449="","",IF(VLOOKUP(Input!D449,'Measure List'!$A$2:$D$5000,4,FALSE)="Residential","",Input!I449)),"")</f>
        <v/>
      </c>
      <c r="K443" t="str">
        <f>IF(Input!J449="","",Input!J449)</f>
        <v/>
      </c>
      <c r="L443" t="str">
        <f>IF(Input!K449="","",Input!K449)</f>
        <v/>
      </c>
      <c r="M443" t="str">
        <f>IF(Input!L449="","",Input!L449)</f>
        <v/>
      </c>
      <c r="N443" s="304" t="str">
        <f>IF(Input!M449="","",Input!M449)</f>
        <v/>
      </c>
      <c r="O443" t="str">
        <f>IF(Input!N449="","",IF(_xlfn.NUMBERVALUE(Input!N449)=0,"",_xlfn.NUMBERVALUE(Input!N449)))</f>
        <v/>
      </c>
      <c r="P443" t="str">
        <f>IF(Input!O449="","",_xlfn.NUMBERVALUE(Input!O449))</f>
        <v/>
      </c>
      <c r="Q443" t="str">
        <f>IF(Input!P449="","",Input!P449)</f>
        <v/>
      </c>
      <c r="R443" t="str">
        <f>IF(Input!Q449="","",Input!Q449)</f>
        <v/>
      </c>
      <c r="S443" t="str">
        <f>IF(Input!R449="","",_xlfn.NUMBERVALUE(Input!R449))</f>
        <v/>
      </c>
      <c r="T443" t="str">
        <f>IF(Input!S449="","",Input!S449)</f>
        <v/>
      </c>
      <c r="U443" t="str">
        <f>IF(Input!T449="","",_xlfn.NUMBERVALUE(Input!T449))</f>
        <v/>
      </c>
      <c r="V443" t="str">
        <f>IF(Input!U449="","",(Input!U449))</f>
        <v/>
      </c>
      <c r="W443" t="str">
        <f>IF(Input!V449="","",_xlfn.NUMBERVALUE(Input!V449))</f>
        <v/>
      </c>
      <c r="X443" t="str">
        <f>IF(Input!W449="","",_xlfn.NUMBERVALUE(Input!W449))</f>
        <v/>
      </c>
      <c r="Y443" t="str">
        <f>IF(Input!X449="","",_xlfn.NUMBERVALUE(Input!X449))</f>
        <v/>
      </c>
      <c r="Z443" t="str">
        <f>IF(Input!Y449="","",_xlfn.NUMBERVALUE(Input!Y449))</f>
        <v/>
      </c>
    </row>
    <row r="444" spans="1:26" x14ac:dyDescent="0.25">
      <c r="A444" s="257" t="str">
        <f>IF(ISERROR(Input!A450),"",Input!A450)</f>
        <v/>
      </c>
      <c r="B444" t="str">
        <f t="shared" si="6"/>
        <v/>
      </c>
      <c r="C444" t="str">
        <f>IF(ISERROR(Input!B450),"",IF(Input!B450="","",Input!B450))</f>
        <v/>
      </c>
      <c r="D444" t="str">
        <f>IF(ISERROR(IF(Input!C450="","",Input!C450*1)),"",IF(Input!C450="","",Input!C450*1))</f>
        <v/>
      </c>
      <c r="E444" t="str">
        <f>IF(ISERROR(IF(Input!D450="","",Input!D450)),"",IF(Input!D450="","",Input!D450))</f>
        <v/>
      </c>
      <c r="F444" t="str">
        <f>IF(Input!E450="","",IF(ISNUMBER(_xlfn.NUMBERVALUE(Input!E450)),ROUND(Input!E450,0),Input!E450))</f>
        <v/>
      </c>
      <c r="G444" s="269" t="str">
        <f>IF(ISBLANK(Input!F450),"",(Input!F450))</f>
        <v/>
      </c>
      <c r="H444" t="str">
        <f>IF(Input!G450="","",Input!G450)</f>
        <v/>
      </c>
      <c r="I444" t="str">
        <f>IF(Input!H450="","",Input!H450)</f>
        <v/>
      </c>
      <c r="J444" t="str">
        <f>IFERROR(IF(Input!I450="","",IF(VLOOKUP(Input!D450,'Measure List'!$A$2:$D$5000,4,FALSE)="Residential","",Input!I450)),"")</f>
        <v/>
      </c>
      <c r="K444" t="str">
        <f>IF(Input!J450="","",Input!J450)</f>
        <v/>
      </c>
      <c r="L444" t="str">
        <f>IF(Input!K450="","",Input!K450)</f>
        <v/>
      </c>
      <c r="M444" t="str">
        <f>IF(Input!L450="","",Input!L450)</f>
        <v/>
      </c>
      <c r="N444" s="304" t="str">
        <f>IF(Input!M450="","",Input!M450)</f>
        <v/>
      </c>
      <c r="O444" t="str">
        <f>IF(Input!N450="","",IF(_xlfn.NUMBERVALUE(Input!N450)=0,"",_xlfn.NUMBERVALUE(Input!N450)))</f>
        <v/>
      </c>
      <c r="P444" t="str">
        <f>IF(Input!O450="","",_xlfn.NUMBERVALUE(Input!O450))</f>
        <v/>
      </c>
      <c r="Q444" t="str">
        <f>IF(Input!P450="","",Input!P450)</f>
        <v/>
      </c>
      <c r="R444" t="str">
        <f>IF(Input!Q450="","",Input!Q450)</f>
        <v/>
      </c>
      <c r="S444" t="str">
        <f>IF(Input!R450="","",_xlfn.NUMBERVALUE(Input!R450))</f>
        <v/>
      </c>
      <c r="T444" t="str">
        <f>IF(Input!S450="","",Input!S450)</f>
        <v/>
      </c>
      <c r="U444" t="str">
        <f>IF(Input!T450="","",_xlfn.NUMBERVALUE(Input!T450))</f>
        <v/>
      </c>
      <c r="V444" t="str">
        <f>IF(Input!U450="","",(Input!U450))</f>
        <v/>
      </c>
      <c r="W444" t="str">
        <f>IF(Input!V450="","",_xlfn.NUMBERVALUE(Input!V450))</f>
        <v/>
      </c>
      <c r="X444" t="str">
        <f>IF(Input!W450="","",_xlfn.NUMBERVALUE(Input!W450))</f>
        <v/>
      </c>
      <c r="Y444" t="str">
        <f>IF(Input!X450="","",_xlfn.NUMBERVALUE(Input!X450))</f>
        <v/>
      </c>
      <c r="Z444" t="str">
        <f>IF(Input!Y450="","",_xlfn.NUMBERVALUE(Input!Y450))</f>
        <v/>
      </c>
    </row>
    <row r="445" spans="1:26" x14ac:dyDescent="0.25">
      <c r="A445" s="257" t="str">
        <f>IF(ISERROR(Input!A451),"",Input!A451)</f>
        <v/>
      </c>
      <c r="B445" t="str">
        <f t="shared" si="6"/>
        <v/>
      </c>
      <c r="C445" t="str">
        <f>IF(ISERROR(Input!B451),"",IF(Input!B451="","",Input!B451))</f>
        <v/>
      </c>
      <c r="D445" t="str">
        <f>IF(ISERROR(IF(Input!C451="","",Input!C451*1)),"",IF(Input!C451="","",Input!C451*1))</f>
        <v/>
      </c>
      <c r="E445" t="str">
        <f>IF(ISERROR(IF(Input!D451="","",Input!D451)),"",IF(Input!D451="","",Input!D451))</f>
        <v/>
      </c>
      <c r="F445" t="str">
        <f>IF(Input!E451="","",IF(ISNUMBER(_xlfn.NUMBERVALUE(Input!E451)),ROUND(Input!E451,0),Input!E451))</f>
        <v/>
      </c>
      <c r="G445" s="269" t="str">
        <f>IF(ISBLANK(Input!F451),"",(Input!F451))</f>
        <v/>
      </c>
      <c r="H445" t="str">
        <f>IF(Input!G451="","",Input!G451)</f>
        <v/>
      </c>
      <c r="I445" t="str">
        <f>IF(Input!H451="","",Input!H451)</f>
        <v/>
      </c>
      <c r="J445" t="str">
        <f>IFERROR(IF(Input!I451="","",IF(VLOOKUP(Input!D451,'Measure List'!$A$2:$D$5000,4,FALSE)="Residential","",Input!I451)),"")</f>
        <v/>
      </c>
      <c r="K445" t="str">
        <f>IF(Input!J451="","",Input!J451)</f>
        <v/>
      </c>
      <c r="L445" t="str">
        <f>IF(Input!K451="","",Input!K451)</f>
        <v/>
      </c>
      <c r="M445" t="str">
        <f>IF(Input!L451="","",Input!L451)</f>
        <v/>
      </c>
      <c r="N445" s="304" t="str">
        <f>IF(Input!M451="","",Input!M451)</f>
        <v/>
      </c>
      <c r="O445" t="str">
        <f>IF(Input!N451="","",IF(_xlfn.NUMBERVALUE(Input!N451)=0,"",_xlfn.NUMBERVALUE(Input!N451)))</f>
        <v/>
      </c>
      <c r="P445" t="str">
        <f>IF(Input!O451="","",_xlfn.NUMBERVALUE(Input!O451))</f>
        <v/>
      </c>
      <c r="Q445" t="str">
        <f>IF(Input!P451="","",Input!P451)</f>
        <v/>
      </c>
      <c r="R445" t="str">
        <f>IF(Input!Q451="","",Input!Q451)</f>
        <v/>
      </c>
      <c r="S445" t="str">
        <f>IF(Input!R451="","",_xlfn.NUMBERVALUE(Input!R451))</f>
        <v/>
      </c>
      <c r="T445" t="str">
        <f>IF(Input!S451="","",Input!S451)</f>
        <v/>
      </c>
      <c r="U445" t="str">
        <f>IF(Input!T451="","",_xlfn.NUMBERVALUE(Input!T451))</f>
        <v/>
      </c>
      <c r="V445" t="str">
        <f>IF(Input!U451="","",(Input!U451))</f>
        <v/>
      </c>
      <c r="W445" t="str">
        <f>IF(Input!V451="","",_xlfn.NUMBERVALUE(Input!V451))</f>
        <v/>
      </c>
      <c r="X445" t="str">
        <f>IF(Input!W451="","",_xlfn.NUMBERVALUE(Input!W451))</f>
        <v/>
      </c>
      <c r="Y445" t="str">
        <f>IF(Input!X451="","",_xlfn.NUMBERVALUE(Input!X451))</f>
        <v/>
      </c>
      <c r="Z445" t="str">
        <f>IF(Input!Y451="","",_xlfn.NUMBERVALUE(Input!Y451))</f>
        <v/>
      </c>
    </row>
    <row r="446" spans="1:26" x14ac:dyDescent="0.25">
      <c r="A446" s="257" t="str">
        <f>IF(ISERROR(Input!A452),"",Input!A452)</f>
        <v/>
      </c>
      <c r="B446" t="str">
        <f t="shared" si="6"/>
        <v/>
      </c>
      <c r="C446" t="str">
        <f>IF(ISERROR(Input!B452),"",IF(Input!B452="","",Input!B452))</f>
        <v/>
      </c>
      <c r="D446" t="str">
        <f>IF(ISERROR(IF(Input!C452="","",Input!C452*1)),"",IF(Input!C452="","",Input!C452*1))</f>
        <v/>
      </c>
      <c r="E446" t="str">
        <f>IF(ISERROR(IF(Input!D452="","",Input!D452)),"",IF(Input!D452="","",Input!D452))</f>
        <v/>
      </c>
      <c r="F446" t="str">
        <f>IF(Input!E452="","",IF(ISNUMBER(_xlfn.NUMBERVALUE(Input!E452)),ROUND(Input!E452,0),Input!E452))</f>
        <v/>
      </c>
      <c r="G446" s="269" t="str">
        <f>IF(ISBLANK(Input!F452),"",(Input!F452))</f>
        <v/>
      </c>
      <c r="H446" t="str">
        <f>IF(Input!G452="","",Input!G452)</f>
        <v/>
      </c>
      <c r="I446" t="str">
        <f>IF(Input!H452="","",Input!H452)</f>
        <v/>
      </c>
      <c r="J446" t="str">
        <f>IFERROR(IF(Input!I452="","",IF(VLOOKUP(Input!D452,'Measure List'!$A$2:$D$5000,4,FALSE)="Residential","",Input!I452)),"")</f>
        <v/>
      </c>
      <c r="K446" t="str">
        <f>IF(Input!J452="","",Input!J452)</f>
        <v/>
      </c>
      <c r="L446" t="str">
        <f>IF(Input!K452="","",Input!K452)</f>
        <v/>
      </c>
      <c r="M446" t="str">
        <f>IF(Input!L452="","",Input!L452)</f>
        <v/>
      </c>
      <c r="N446" s="304" t="str">
        <f>IF(Input!M452="","",Input!M452)</f>
        <v/>
      </c>
      <c r="O446" t="str">
        <f>IF(Input!N452="","",IF(_xlfn.NUMBERVALUE(Input!N452)=0,"",_xlfn.NUMBERVALUE(Input!N452)))</f>
        <v/>
      </c>
      <c r="P446" t="str">
        <f>IF(Input!O452="","",_xlfn.NUMBERVALUE(Input!O452))</f>
        <v/>
      </c>
      <c r="Q446" t="str">
        <f>IF(Input!P452="","",Input!P452)</f>
        <v/>
      </c>
      <c r="R446" t="str">
        <f>IF(Input!Q452="","",Input!Q452)</f>
        <v/>
      </c>
      <c r="S446" t="str">
        <f>IF(Input!R452="","",_xlfn.NUMBERVALUE(Input!R452))</f>
        <v/>
      </c>
      <c r="T446" t="str">
        <f>IF(Input!S452="","",Input!S452)</f>
        <v/>
      </c>
      <c r="U446" t="str">
        <f>IF(Input!T452="","",_xlfn.NUMBERVALUE(Input!T452))</f>
        <v/>
      </c>
      <c r="V446" t="str">
        <f>IF(Input!U452="","",(Input!U452))</f>
        <v/>
      </c>
      <c r="W446" t="str">
        <f>IF(Input!V452="","",_xlfn.NUMBERVALUE(Input!V452))</f>
        <v/>
      </c>
      <c r="X446" t="str">
        <f>IF(Input!W452="","",_xlfn.NUMBERVALUE(Input!W452))</f>
        <v/>
      </c>
      <c r="Y446" t="str">
        <f>IF(Input!X452="","",_xlfn.NUMBERVALUE(Input!X452))</f>
        <v/>
      </c>
      <c r="Z446" t="str">
        <f>IF(Input!Y452="","",_xlfn.NUMBERVALUE(Input!Y452))</f>
        <v/>
      </c>
    </row>
    <row r="447" spans="1:26" x14ac:dyDescent="0.25">
      <c r="A447" s="257" t="str">
        <f>IF(ISERROR(Input!A453),"",Input!A453)</f>
        <v/>
      </c>
      <c r="B447" t="str">
        <f t="shared" si="6"/>
        <v/>
      </c>
      <c r="C447" t="str">
        <f>IF(ISERROR(Input!B453),"",IF(Input!B453="","",Input!B453))</f>
        <v/>
      </c>
      <c r="D447" t="str">
        <f>IF(ISERROR(IF(Input!C453="","",Input!C453*1)),"",IF(Input!C453="","",Input!C453*1))</f>
        <v/>
      </c>
      <c r="E447" t="str">
        <f>IF(ISERROR(IF(Input!D453="","",Input!D453)),"",IF(Input!D453="","",Input!D453))</f>
        <v/>
      </c>
      <c r="F447" t="str">
        <f>IF(Input!E453="","",IF(ISNUMBER(_xlfn.NUMBERVALUE(Input!E453)),ROUND(Input!E453,0),Input!E453))</f>
        <v/>
      </c>
      <c r="G447" s="269" t="str">
        <f>IF(ISBLANK(Input!F453),"",(Input!F453))</f>
        <v/>
      </c>
      <c r="H447" t="str">
        <f>IF(Input!G453="","",Input!G453)</f>
        <v/>
      </c>
      <c r="I447" t="str">
        <f>IF(Input!H453="","",Input!H453)</f>
        <v/>
      </c>
      <c r="J447" t="str">
        <f>IFERROR(IF(Input!I453="","",IF(VLOOKUP(Input!D453,'Measure List'!$A$2:$D$5000,4,FALSE)="Residential","",Input!I453)),"")</f>
        <v/>
      </c>
      <c r="K447" t="str">
        <f>IF(Input!J453="","",Input!J453)</f>
        <v/>
      </c>
      <c r="L447" t="str">
        <f>IF(Input!K453="","",Input!K453)</f>
        <v/>
      </c>
      <c r="M447" t="str">
        <f>IF(Input!L453="","",Input!L453)</f>
        <v/>
      </c>
      <c r="N447" s="304" t="str">
        <f>IF(Input!M453="","",Input!M453)</f>
        <v/>
      </c>
      <c r="O447" t="str">
        <f>IF(Input!N453="","",IF(_xlfn.NUMBERVALUE(Input!N453)=0,"",_xlfn.NUMBERVALUE(Input!N453)))</f>
        <v/>
      </c>
      <c r="P447" t="str">
        <f>IF(Input!O453="","",_xlfn.NUMBERVALUE(Input!O453))</f>
        <v/>
      </c>
      <c r="Q447" t="str">
        <f>IF(Input!P453="","",Input!P453)</f>
        <v/>
      </c>
      <c r="R447" t="str">
        <f>IF(Input!Q453="","",Input!Q453)</f>
        <v/>
      </c>
      <c r="S447" t="str">
        <f>IF(Input!R453="","",_xlfn.NUMBERVALUE(Input!R453))</f>
        <v/>
      </c>
      <c r="T447" t="str">
        <f>IF(Input!S453="","",Input!S453)</f>
        <v/>
      </c>
      <c r="U447" t="str">
        <f>IF(Input!T453="","",_xlfn.NUMBERVALUE(Input!T453))</f>
        <v/>
      </c>
      <c r="V447" t="str">
        <f>IF(Input!U453="","",(Input!U453))</f>
        <v/>
      </c>
      <c r="W447" t="str">
        <f>IF(Input!V453="","",_xlfn.NUMBERVALUE(Input!V453))</f>
        <v/>
      </c>
      <c r="X447" t="str">
        <f>IF(Input!W453="","",_xlfn.NUMBERVALUE(Input!W453))</f>
        <v/>
      </c>
      <c r="Y447" t="str">
        <f>IF(Input!X453="","",_xlfn.NUMBERVALUE(Input!X453))</f>
        <v/>
      </c>
      <c r="Z447" t="str">
        <f>IF(Input!Y453="","",_xlfn.NUMBERVALUE(Input!Y453))</f>
        <v/>
      </c>
    </row>
    <row r="448" spans="1:26" x14ac:dyDescent="0.25">
      <c r="A448" s="257" t="str">
        <f>IF(ISERROR(Input!A454),"",Input!A454)</f>
        <v/>
      </c>
      <c r="B448" t="str">
        <f t="shared" si="6"/>
        <v/>
      </c>
      <c r="C448" t="str">
        <f>IF(ISERROR(Input!B454),"",IF(Input!B454="","",Input!B454))</f>
        <v/>
      </c>
      <c r="D448" t="str">
        <f>IF(ISERROR(IF(Input!C454="","",Input!C454*1)),"",IF(Input!C454="","",Input!C454*1))</f>
        <v/>
      </c>
      <c r="E448" t="str">
        <f>IF(ISERROR(IF(Input!D454="","",Input!D454)),"",IF(Input!D454="","",Input!D454))</f>
        <v/>
      </c>
      <c r="F448" t="str">
        <f>IF(Input!E454="","",IF(ISNUMBER(_xlfn.NUMBERVALUE(Input!E454)),ROUND(Input!E454,0),Input!E454))</f>
        <v/>
      </c>
      <c r="G448" s="269" t="str">
        <f>IF(ISBLANK(Input!F454),"",(Input!F454))</f>
        <v/>
      </c>
      <c r="H448" t="str">
        <f>IF(Input!G454="","",Input!G454)</f>
        <v/>
      </c>
      <c r="I448" t="str">
        <f>IF(Input!H454="","",Input!H454)</f>
        <v/>
      </c>
      <c r="J448" t="str">
        <f>IFERROR(IF(Input!I454="","",IF(VLOOKUP(Input!D454,'Measure List'!$A$2:$D$5000,4,FALSE)="Residential","",Input!I454)),"")</f>
        <v/>
      </c>
      <c r="K448" t="str">
        <f>IF(Input!J454="","",Input!J454)</f>
        <v/>
      </c>
      <c r="L448" t="str">
        <f>IF(Input!K454="","",Input!K454)</f>
        <v/>
      </c>
      <c r="M448" t="str">
        <f>IF(Input!L454="","",Input!L454)</f>
        <v/>
      </c>
      <c r="N448" s="304" t="str">
        <f>IF(Input!M454="","",Input!M454)</f>
        <v/>
      </c>
      <c r="O448" t="str">
        <f>IF(Input!N454="","",IF(_xlfn.NUMBERVALUE(Input!N454)=0,"",_xlfn.NUMBERVALUE(Input!N454)))</f>
        <v/>
      </c>
      <c r="P448" t="str">
        <f>IF(Input!O454="","",_xlfn.NUMBERVALUE(Input!O454))</f>
        <v/>
      </c>
      <c r="Q448" t="str">
        <f>IF(Input!P454="","",Input!P454)</f>
        <v/>
      </c>
      <c r="R448" t="str">
        <f>IF(Input!Q454="","",Input!Q454)</f>
        <v/>
      </c>
      <c r="S448" t="str">
        <f>IF(Input!R454="","",_xlfn.NUMBERVALUE(Input!R454))</f>
        <v/>
      </c>
      <c r="T448" t="str">
        <f>IF(Input!S454="","",Input!S454)</f>
        <v/>
      </c>
      <c r="U448" t="str">
        <f>IF(Input!T454="","",_xlfn.NUMBERVALUE(Input!T454))</f>
        <v/>
      </c>
      <c r="V448" t="str">
        <f>IF(Input!U454="","",(Input!U454))</f>
        <v/>
      </c>
      <c r="W448" t="str">
        <f>IF(Input!V454="","",_xlfn.NUMBERVALUE(Input!V454))</f>
        <v/>
      </c>
      <c r="X448" t="str">
        <f>IF(Input!W454="","",_xlfn.NUMBERVALUE(Input!W454))</f>
        <v/>
      </c>
      <c r="Y448" t="str">
        <f>IF(Input!X454="","",_xlfn.NUMBERVALUE(Input!X454))</f>
        <v/>
      </c>
      <c r="Z448" t="str">
        <f>IF(Input!Y454="","",_xlfn.NUMBERVALUE(Input!Y454))</f>
        <v/>
      </c>
    </row>
    <row r="449" spans="1:26" x14ac:dyDescent="0.25">
      <c r="A449" s="257" t="str">
        <f>IF(ISERROR(Input!A455),"",Input!A455)</f>
        <v/>
      </c>
      <c r="B449" t="str">
        <f t="shared" si="6"/>
        <v/>
      </c>
      <c r="C449" t="str">
        <f>IF(ISERROR(Input!B455),"",IF(Input!B455="","",Input!B455))</f>
        <v/>
      </c>
      <c r="D449" t="str">
        <f>IF(ISERROR(IF(Input!C455="","",Input!C455*1)),"",IF(Input!C455="","",Input!C455*1))</f>
        <v/>
      </c>
      <c r="E449" t="str">
        <f>IF(ISERROR(IF(Input!D455="","",Input!D455)),"",IF(Input!D455="","",Input!D455))</f>
        <v/>
      </c>
      <c r="F449" t="str">
        <f>IF(Input!E455="","",IF(ISNUMBER(_xlfn.NUMBERVALUE(Input!E455)),ROUND(Input!E455,0),Input!E455))</f>
        <v/>
      </c>
      <c r="G449" s="269" t="str">
        <f>IF(ISBLANK(Input!F455),"",(Input!F455))</f>
        <v/>
      </c>
      <c r="H449" t="str">
        <f>IF(Input!G455="","",Input!G455)</f>
        <v/>
      </c>
      <c r="I449" t="str">
        <f>IF(Input!H455="","",Input!H455)</f>
        <v/>
      </c>
      <c r="J449" t="str">
        <f>IFERROR(IF(Input!I455="","",IF(VLOOKUP(Input!D455,'Measure List'!$A$2:$D$5000,4,FALSE)="Residential","",Input!I455)),"")</f>
        <v/>
      </c>
      <c r="K449" t="str">
        <f>IF(Input!J455="","",Input!J455)</f>
        <v/>
      </c>
      <c r="L449" t="str">
        <f>IF(Input!K455="","",Input!K455)</f>
        <v/>
      </c>
      <c r="M449" t="str">
        <f>IF(Input!L455="","",Input!L455)</f>
        <v/>
      </c>
      <c r="N449" s="304" t="str">
        <f>IF(Input!M455="","",Input!M455)</f>
        <v/>
      </c>
      <c r="O449" t="str">
        <f>IF(Input!N455="","",IF(_xlfn.NUMBERVALUE(Input!N455)=0,"",_xlfn.NUMBERVALUE(Input!N455)))</f>
        <v/>
      </c>
      <c r="P449" t="str">
        <f>IF(Input!O455="","",_xlfn.NUMBERVALUE(Input!O455))</f>
        <v/>
      </c>
      <c r="Q449" t="str">
        <f>IF(Input!P455="","",Input!P455)</f>
        <v/>
      </c>
      <c r="R449" t="str">
        <f>IF(Input!Q455="","",Input!Q455)</f>
        <v/>
      </c>
      <c r="S449" t="str">
        <f>IF(Input!R455="","",_xlfn.NUMBERVALUE(Input!R455))</f>
        <v/>
      </c>
      <c r="T449" t="str">
        <f>IF(Input!S455="","",Input!S455)</f>
        <v/>
      </c>
      <c r="U449" t="str">
        <f>IF(Input!T455="","",_xlfn.NUMBERVALUE(Input!T455))</f>
        <v/>
      </c>
      <c r="V449" t="str">
        <f>IF(Input!U455="","",(Input!U455))</f>
        <v/>
      </c>
      <c r="W449" t="str">
        <f>IF(Input!V455="","",_xlfn.NUMBERVALUE(Input!V455))</f>
        <v/>
      </c>
      <c r="X449" t="str">
        <f>IF(Input!W455="","",_xlfn.NUMBERVALUE(Input!W455))</f>
        <v/>
      </c>
      <c r="Y449" t="str">
        <f>IF(Input!X455="","",_xlfn.NUMBERVALUE(Input!X455))</f>
        <v/>
      </c>
      <c r="Z449" t="str">
        <f>IF(Input!Y455="","",_xlfn.NUMBERVALUE(Input!Y455))</f>
        <v/>
      </c>
    </row>
    <row r="450" spans="1:26" x14ac:dyDescent="0.25">
      <c r="A450" s="257" t="str">
        <f>IF(ISERROR(Input!A456),"",Input!A456)</f>
        <v/>
      </c>
      <c r="B450" t="str">
        <f t="shared" si="6"/>
        <v/>
      </c>
      <c r="C450" t="str">
        <f>IF(ISERROR(Input!B456),"",IF(Input!B456="","",Input!B456))</f>
        <v/>
      </c>
      <c r="D450" t="str">
        <f>IF(ISERROR(IF(Input!C456="","",Input!C456*1)),"",IF(Input!C456="","",Input!C456*1))</f>
        <v/>
      </c>
      <c r="E450" t="str">
        <f>IF(ISERROR(IF(Input!D456="","",Input!D456)),"",IF(Input!D456="","",Input!D456))</f>
        <v/>
      </c>
      <c r="F450" t="str">
        <f>IF(Input!E456="","",IF(ISNUMBER(_xlfn.NUMBERVALUE(Input!E456)),ROUND(Input!E456,0),Input!E456))</f>
        <v/>
      </c>
      <c r="G450" s="269" t="str">
        <f>IF(ISBLANK(Input!F456),"",(Input!F456))</f>
        <v/>
      </c>
      <c r="H450" t="str">
        <f>IF(Input!G456="","",Input!G456)</f>
        <v/>
      </c>
      <c r="I450" t="str">
        <f>IF(Input!H456="","",Input!H456)</f>
        <v/>
      </c>
      <c r="J450" t="str">
        <f>IFERROR(IF(Input!I456="","",IF(VLOOKUP(Input!D456,'Measure List'!$A$2:$D$5000,4,FALSE)="Residential","",Input!I456)),"")</f>
        <v/>
      </c>
      <c r="K450" t="str">
        <f>IF(Input!J456="","",Input!J456)</f>
        <v/>
      </c>
      <c r="L450" t="str">
        <f>IF(Input!K456="","",Input!K456)</f>
        <v/>
      </c>
      <c r="M450" t="str">
        <f>IF(Input!L456="","",Input!L456)</f>
        <v/>
      </c>
      <c r="N450" s="304" t="str">
        <f>IF(Input!M456="","",Input!M456)</f>
        <v/>
      </c>
      <c r="O450" t="str">
        <f>IF(Input!N456="","",IF(_xlfn.NUMBERVALUE(Input!N456)=0,"",_xlfn.NUMBERVALUE(Input!N456)))</f>
        <v/>
      </c>
      <c r="P450" t="str">
        <f>IF(Input!O456="","",_xlfn.NUMBERVALUE(Input!O456))</f>
        <v/>
      </c>
      <c r="Q450" t="str">
        <f>IF(Input!P456="","",Input!P456)</f>
        <v/>
      </c>
      <c r="R450" t="str">
        <f>IF(Input!Q456="","",Input!Q456)</f>
        <v/>
      </c>
      <c r="S450" t="str">
        <f>IF(Input!R456="","",_xlfn.NUMBERVALUE(Input!R456))</f>
        <v/>
      </c>
      <c r="T450" t="str">
        <f>IF(Input!S456="","",Input!S456)</f>
        <v/>
      </c>
      <c r="U450" t="str">
        <f>IF(Input!T456="","",_xlfn.NUMBERVALUE(Input!T456))</f>
        <v/>
      </c>
      <c r="V450" t="str">
        <f>IF(Input!U456="","",(Input!U456))</f>
        <v/>
      </c>
      <c r="W450" t="str">
        <f>IF(Input!V456="","",_xlfn.NUMBERVALUE(Input!V456))</f>
        <v/>
      </c>
      <c r="X450" t="str">
        <f>IF(Input!W456="","",_xlfn.NUMBERVALUE(Input!W456))</f>
        <v/>
      </c>
      <c r="Y450" t="str">
        <f>IF(Input!X456="","",_xlfn.NUMBERVALUE(Input!X456))</f>
        <v/>
      </c>
      <c r="Z450" t="str">
        <f>IF(Input!Y456="","",_xlfn.NUMBERVALUE(Input!Y456))</f>
        <v/>
      </c>
    </row>
    <row r="451" spans="1:26" x14ac:dyDescent="0.25">
      <c r="A451" s="257" t="str">
        <f>IF(ISERROR(Input!A457),"",Input!A457)</f>
        <v/>
      </c>
      <c r="B451" t="str">
        <f t="shared" ref="B451:B514" si="7">IF(A451="","",$AA$2)</f>
        <v/>
      </c>
      <c r="C451" t="str">
        <f>IF(ISERROR(Input!B457),"",IF(Input!B457="","",Input!B457))</f>
        <v/>
      </c>
      <c r="D451" t="str">
        <f>IF(ISERROR(IF(Input!C457="","",Input!C457*1)),"",IF(Input!C457="","",Input!C457*1))</f>
        <v/>
      </c>
      <c r="E451" t="str">
        <f>IF(ISERROR(IF(Input!D457="","",Input!D457)),"",IF(Input!D457="","",Input!D457))</f>
        <v/>
      </c>
      <c r="F451" t="str">
        <f>IF(Input!E457="","",IF(ISNUMBER(_xlfn.NUMBERVALUE(Input!E457)),ROUND(Input!E457,0),Input!E457))</f>
        <v/>
      </c>
      <c r="G451" s="269" t="str">
        <f>IF(ISBLANK(Input!F457),"",(Input!F457))</f>
        <v/>
      </c>
      <c r="H451" t="str">
        <f>IF(Input!G457="","",Input!G457)</f>
        <v/>
      </c>
      <c r="I451" t="str">
        <f>IF(Input!H457="","",Input!H457)</f>
        <v/>
      </c>
      <c r="J451" t="str">
        <f>IFERROR(IF(Input!I457="","",IF(VLOOKUP(Input!D457,'Measure List'!$A$2:$D$5000,4,FALSE)="Residential","",Input!I457)),"")</f>
        <v/>
      </c>
      <c r="K451" t="str">
        <f>IF(Input!J457="","",Input!J457)</f>
        <v/>
      </c>
      <c r="L451" t="str">
        <f>IF(Input!K457="","",Input!K457)</f>
        <v/>
      </c>
      <c r="M451" t="str">
        <f>IF(Input!L457="","",Input!L457)</f>
        <v/>
      </c>
      <c r="N451" s="304" t="str">
        <f>IF(Input!M457="","",Input!M457)</f>
        <v/>
      </c>
      <c r="O451" t="str">
        <f>IF(Input!N457="","",IF(_xlfn.NUMBERVALUE(Input!N457)=0,"",_xlfn.NUMBERVALUE(Input!N457)))</f>
        <v/>
      </c>
      <c r="P451" t="str">
        <f>IF(Input!O457="","",_xlfn.NUMBERVALUE(Input!O457))</f>
        <v/>
      </c>
      <c r="Q451" t="str">
        <f>IF(Input!P457="","",Input!P457)</f>
        <v/>
      </c>
      <c r="R451" t="str">
        <f>IF(Input!Q457="","",Input!Q457)</f>
        <v/>
      </c>
      <c r="S451" t="str">
        <f>IF(Input!R457="","",_xlfn.NUMBERVALUE(Input!R457))</f>
        <v/>
      </c>
      <c r="T451" t="str">
        <f>IF(Input!S457="","",Input!S457)</f>
        <v/>
      </c>
      <c r="U451" t="str">
        <f>IF(Input!T457="","",_xlfn.NUMBERVALUE(Input!T457))</f>
        <v/>
      </c>
      <c r="V451" t="str">
        <f>IF(Input!U457="","",(Input!U457))</f>
        <v/>
      </c>
      <c r="W451" t="str">
        <f>IF(Input!V457="","",_xlfn.NUMBERVALUE(Input!V457))</f>
        <v/>
      </c>
      <c r="X451" t="str">
        <f>IF(Input!W457="","",_xlfn.NUMBERVALUE(Input!W457))</f>
        <v/>
      </c>
      <c r="Y451" t="str">
        <f>IF(Input!X457="","",_xlfn.NUMBERVALUE(Input!X457))</f>
        <v/>
      </c>
      <c r="Z451" t="str">
        <f>IF(Input!Y457="","",_xlfn.NUMBERVALUE(Input!Y457))</f>
        <v/>
      </c>
    </row>
    <row r="452" spans="1:26" x14ac:dyDescent="0.25">
      <c r="A452" s="257" t="str">
        <f>IF(ISERROR(Input!A458),"",Input!A458)</f>
        <v/>
      </c>
      <c r="B452" t="str">
        <f t="shared" si="7"/>
        <v/>
      </c>
      <c r="C452" t="str">
        <f>IF(ISERROR(Input!B458),"",IF(Input!B458="","",Input!B458))</f>
        <v/>
      </c>
      <c r="D452" t="str">
        <f>IF(ISERROR(IF(Input!C458="","",Input!C458*1)),"",IF(Input!C458="","",Input!C458*1))</f>
        <v/>
      </c>
      <c r="E452" t="str">
        <f>IF(ISERROR(IF(Input!D458="","",Input!D458)),"",IF(Input!D458="","",Input!D458))</f>
        <v/>
      </c>
      <c r="F452" t="str">
        <f>IF(Input!E458="","",IF(ISNUMBER(_xlfn.NUMBERVALUE(Input!E458)),ROUND(Input!E458,0),Input!E458))</f>
        <v/>
      </c>
      <c r="G452" s="269" t="str">
        <f>IF(ISBLANK(Input!F458),"",(Input!F458))</f>
        <v/>
      </c>
      <c r="H452" t="str">
        <f>IF(Input!G458="","",Input!G458)</f>
        <v/>
      </c>
      <c r="I452" t="str">
        <f>IF(Input!H458="","",Input!H458)</f>
        <v/>
      </c>
      <c r="J452" t="str">
        <f>IFERROR(IF(Input!I458="","",IF(VLOOKUP(Input!D458,'Measure List'!$A$2:$D$5000,4,FALSE)="Residential","",Input!I458)),"")</f>
        <v/>
      </c>
      <c r="K452" t="str">
        <f>IF(Input!J458="","",Input!J458)</f>
        <v/>
      </c>
      <c r="L452" t="str">
        <f>IF(Input!K458="","",Input!K458)</f>
        <v/>
      </c>
      <c r="M452" t="str">
        <f>IF(Input!L458="","",Input!L458)</f>
        <v/>
      </c>
      <c r="N452" s="304" t="str">
        <f>IF(Input!M458="","",Input!M458)</f>
        <v/>
      </c>
      <c r="O452" t="str">
        <f>IF(Input!N458="","",IF(_xlfn.NUMBERVALUE(Input!N458)=0,"",_xlfn.NUMBERVALUE(Input!N458)))</f>
        <v/>
      </c>
      <c r="P452" t="str">
        <f>IF(Input!O458="","",_xlfn.NUMBERVALUE(Input!O458))</f>
        <v/>
      </c>
      <c r="Q452" t="str">
        <f>IF(Input!P458="","",Input!P458)</f>
        <v/>
      </c>
      <c r="R452" t="str">
        <f>IF(Input!Q458="","",Input!Q458)</f>
        <v/>
      </c>
      <c r="S452" t="str">
        <f>IF(Input!R458="","",_xlfn.NUMBERVALUE(Input!R458))</f>
        <v/>
      </c>
      <c r="T452" t="str">
        <f>IF(Input!S458="","",Input!S458)</f>
        <v/>
      </c>
      <c r="U452" t="str">
        <f>IF(Input!T458="","",_xlfn.NUMBERVALUE(Input!T458))</f>
        <v/>
      </c>
      <c r="V452" t="str">
        <f>IF(Input!U458="","",(Input!U458))</f>
        <v/>
      </c>
      <c r="W452" t="str">
        <f>IF(Input!V458="","",_xlfn.NUMBERVALUE(Input!V458))</f>
        <v/>
      </c>
      <c r="X452" t="str">
        <f>IF(Input!W458="","",_xlfn.NUMBERVALUE(Input!W458))</f>
        <v/>
      </c>
      <c r="Y452" t="str">
        <f>IF(Input!X458="","",_xlfn.NUMBERVALUE(Input!X458))</f>
        <v/>
      </c>
      <c r="Z452" t="str">
        <f>IF(Input!Y458="","",_xlfn.NUMBERVALUE(Input!Y458))</f>
        <v/>
      </c>
    </row>
    <row r="453" spans="1:26" x14ac:dyDescent="0.25">
      <c r="A453" s="257" t="str">
        <f>IF(ISERROR(Input!A459),"",Input!A459)</f>
        <v/>
      </c>
      <c r="B453" t="str">
        <f t="shared" si="7"/>
        <v/>
      </c>
      <c r="C453" t="str">
        <f>IF(ISERROR(Input!B459),"",IF(Input!B459="","",Input!B459))</f>
        <v/>
      </c>
      <c r="D453" t="str">
        <f>IF(ISERROR(IF(Input!C459="","",Input!C459*1)),"",IF(Input!C459="","",Input!C459*1))</f>
        <v/>
      </c>
      <c r="E453" t="str">
        <f>IF(ISERROR(IF(Input!D459="","",Input!D459)),"",IF(Input!D459="","",Input!D459))</f>
        <v/>
      </c>
      <c r="F453" t="str">
        <f>IF(Input!E459="","",IF(ISNUMBER(_xlfn.NUMBERVALUE(Input!E459)),ROUND(Input!E459,0),Input!E459))</f>
        <v/>
      </c>
      <c r="G453" s="269" t="str">
        <f>IF(ISBLANK(Input!F459),"",(Input!F459))</f>
        <v/>
      </c>
      <c r="H453" t="str">
        <f>IF(Input!G459="","",Input!G459)</f>
        <v/>
      </c>
      <c r="I453" t="str">
        <f>IF(Input!H459="","",Input!H459)</f>
        <v/>
      </c>
      <c r="J453" t="str">
        <f>IFERROR(IF(Input!I459="","",IF(VLOOKUP(Input!D459,'Measure List'!$A$2:$D$5000,4,FALSE)="Residential","",Input!I459)),"")</f>
        <v/>
      </c>
      <c r="K453" t="str">
        <f>IF(Input!J459="","",Input!J459)</f>
        <v/>
      </c>
      <c r="L453" t="str">
        <f>IF(Input!K459="","",Input!K459)</f>
        <v/>
      </c>
      <c r="M453" t="str">
        <f>IF(Input!L459="","",Input!L459)</f>
        <v/>
      </c>
      <c r="N453" s="304" t="str">
        <f>IF(Input!M459="","",Input!M459)</f>
        <v/>
      </c>
      <c r="O453" t="str">
        <f>IF(Input!N459="","",IF(_xlfn.NUMBERVALUE(Input!N459)=0,"",_xlfn.NUMBERVALUE(Input!N459)))</f>
        <v/>
      </c>
      <c r="P453" t="str">
        <f>IF(Input!O459="","",_xlfn.NUMBERVALUE(Input!O459))</f>
        <v/>
      </c>
      <c r="Q453" t="str">
        <f>IF(Input!P459="","",Input!P459)</f>
        <v/>
      </c>
      <c r="R453" t="str">
        <f>IF(Input!Q459="","",Input!Q459)</f>
        <v/>
      </c>
      <c r="S453" t="str">
        <f>IF(Input!R459="","",_xlfn.NUMBERVALUE(Input!R459))</f>
        <v/>
      </c>
      <c r="T453" t="str">
        <f>IF(Input!S459="","",Input!S459)</f>
        <v/>
      </c>
      <c r="U453" t="str">
        <f>IF(Input!T459="","",_xlfn.NUMBERVALUE(Input!T459))</f>
        <v/>
      </c>
      <c r="V453" t="str">
        <f>IF(Input!U459="","",(Input!U459))</f>
        <v/>
      </c>
      <c r="W453" t="str">
        <f>IF(Input!V459="","",_xlfn.NUMBERVALUE(Input!V459))</f>
        <v/>
      </c>
      <c r="X453" t="str">
        <f>IF(Input!W459="","",_xlfn.NUMBERVALUE(Input!W459))</f>
        <v/>
      </c>
      <c r="Y453" t="str">
        <f>IF(Input!X459="","",_xlfn.NUMBERVALUE(Input!X459))</f>
        <v/>
      </c>
      <c r="Z453" t="str">
        <f>IF(Input!Y459="","",_xlfn.NUMBERVALUE(Input!Y459))</f>
        <v/>
      </c>
    </row>
    <row r="454" spans="1:26" x14ac:dyDescent="0.25">
      <c r="A454" s="257" t="str">
        <f>IF(ISERROR(Input!A460),"",Input!A460)</f>
        <v/>
      </c>
      <c r="B454" t="str">
        <f t="shared" si="7"/>
        <v/>
      </c>
      <c r="C454" t="str">
        <f>IF(ISERROR(Input!B460),"",IF(Input!B460="","",Input!B460))</f>
        <v/>
      </c>
      <c r="D454" t="str">
        <f>IF(ISERROR(IF(Input!C460="","",Input!C460*1)),"",IF(Input!C460="","",Input!C460*1))</f>
        <v/>
      </c>
      <c r="E454" t="str">
        <f>IF(ISERROR(IF(Input!D460="","",Input!D460)),"",IF(Input!D460="","",Input!D460))</f>
        <v/>
      </c>
      <c r="F454" t="str">
        <f>IF(Input!E460="","",IF(ISNUMBER(_xlfn.NUMBERVALUE(Input!E460)),ROUND(Input!E460,0),Input!E460))</f>
        <v/>
      </c>
      <c r="G454" s="269" t="str">
        <f>IF(ISBLANK(Input!F460),"",(Input!F460))</f>
        <v/>
      </c>
      <c r="H454" t="str">
        <f>IF(Input!G460="","",Input!G460)</f>
        <v/>
      </c>
      <c r="I454" t="str">
        <f>IF(Input!H460="","",Input!H460)</f>
        <v/>
      </c>
      <c r="J454" t="str">
        <f>IFERROR(IF(Input!I460="","",IF(VLOOKUP(Input!D460,'Measure List'!$A$2:$D$5000,4,FALSE)="Residential","",Input!I460)),"")</f>
        <v/>
      </c>
      <c r="K454" t="str">
        <f>IF(Input!J460="","",Input!J460)</f>
        <v/>
      </c>
      <c r="L454" t="str">
        <f>IF(Input!K460="","",Input!K460)</f>
        <v/>
      </c>
      <c r="M454" t="str">
        <f>IF(Input!L460="","",Input!L460)</f>
        <v/>
      </c>
      <c r="N454" s="304" t="str">
        <f>IF(Input!M460="","",Input!M460)</f>
        <v/>
      </c>
      <c r="O454" t="str">
        <f>IF(Input!N460="","",IF(_xlfn.NUMBERVALUE(Input!N460)=0,"",_xlfn.NUMBERVALUE(Input!N460)))</f>
        <v/>
      </c>
      <c r="P454" t="str">
        <f>IF(Input!O460="","",_xlfn.NUMBERVALUE(Input!O460))</f>
        <v/>
      </c>
      <c r="Q454" t="str">
        <f>IF(Input!P460="","",Input!P460)</f>
        <v/>
      </c>
      <c r="R454" t="str">
        <f>IF(Input!Q460="","",Input!Q460)</f>
        <v/>
      </c>
      <c r="S454" t="str">
        <f>IF(Input!R460="","",_xlfn.NUMBERVALUE(Input!R460))</f>
        <v/>
      </c>
      <c r="T454" t="str">
        <f>IF(Input!S460="","",Input!S460)</f>
        <v/>
      </c>
      <c r="U454" t="str">
        <f>IF(Input!T460="","",_xlfn.NUMBERVALUE(Input!T460))</f>
        <v/>
      </c>
      <c r="V454" t="str">
        <f>IF(Input!U460="","",(Input!U460))</f>
        <v/>
      </c>
      <c r="W454" t="str">
        <f>IF(Input!V460="","",_xlfn.NUMBERVALUE(Input!V460))</f>
        <v/>
      </c>
      <c r="X454" t="str">
        <f>IF(Input!W460="","",_xlfn.NUMBERVALUE(Input!W460))</f>
        <v/>
      </c>
      <c r="Y454" t="str">
        <f>IF(Input!X460="","",_xlfn.NUMBERVALUE(Input!X460))</f>
        <v/>
      </c>
      <c r="Z454" t="str">
        <f>IF(Input!Y460="","",_xlfn.NUMBERVALUE(Input!Y460))</f>
        <v/>
      </c>
    </row>
    <row r="455" spans="1:26" x14ac:dyDescent="0.25">
      <c r="A455" s="257" t="str">
        <f>IF(ISERROR(Input!A461),"",Input!A461)</f>
        <v/>
      </c>
      <c r="B455" t="str">
        <f t="shared" si="7"/>
        <v/>
      </c>
      <c r="C455" t="str">
        <f>IF(ISERROR(Input!B461),"",IF(Input!B461="","",Input!B461))</f>
        <v/>
      </c>
      <c r="D455" t="str">
        <f>IF(ISERROR(IF(Input!C461="","",Input!C461*1)),"",IF(Input!C461="","",Input!C461*1))</f>
        <v/>
      </c>
      <c r="E455" t="str">
        <f>IF(ISERROR(IF(Input!D461="","",Input!D461)),"",IF(Input!D461="","",Input!D461))</f>
        <v/>
      </c>
      <c r="F455" t="str">
        <f>IF(Input!E461="","",IF(ISNUMBER(_xlfn.NUMBERVALUE(Input!E461)),ROUND(Input!E461,0),Input!E461))</f>
        <v/>
      </c>
      <c r="G455" s="269" t="str">
        <f>IF(ISBLANK(Input!F461),"",(Input!F461))</f>
        <v/>
      </c>
      <c r="H455" t="str">
        <f>IF(Input!G461="","",Input!G461)</f>
        <v/>
      </c>
      <c r="I455" t="str">
        <f>IF(Input!H461="","",Input!H461)</f>
        <v/>
      </c>
      <c r="J455" t="str">
        <f>IFERROR(IF(Input!I461="","",IF(VLOOKUP(Input!D461,'Measure List'!$A$2:$D$5000,4,FALSE)="Residential","",Input!I461)),"")</f>
        <v/>
      </c>
      <c r="K455" t="str">
        <f>IF(Input!J461="","",Input!J461)</f>
        <v/>
      </c>
      <c r="L455" t="str">
        <f>IF(Input!K461="","",Input!K461)</f>
        <v/>
      </c>
      <c r="M455" t="str">
        <f>IF(Input!L461="","",Input!L461)</f>
        <v/>
      </c>
      <c r="N455" s="304" t="str">
        <f>IF(Input!M461="","",Input!M461)</f>
        <v/>
      </c>
      <c r="O455" t="str">
        <f>IF(Input!N461="","",IF(_xlfn.NUMBERVALUE(Input!N461)=0,"",_xlfn.NUMBERVALUE(Input!N461)))</f>
        <v/>
      </c>
      <c r="P455" t="str">
        <f>IF(Input!O461="","",_xlfn.NUMBERVALUE(Input!O461))</f>
        <v/>
      </c>
      <c r="Q455" t="str">
        <f>IF(Input!P461="","",Input!P461)</f>
        <v/>
      </c>
      <c r="R455" t="str">
        <f>IF(Input!Q461="","",Input!Q461)</f>
        <v/>
      </c>
      <c r="S455" t="str">
        <f>IF(Input!R461="","",_xlfn.NUMBERVALUE(Input!R461))</f>
        <v/>
      </c>
      <c r="T455" t="str">
        <f>IF(Input!S461="","",Input!S461)</f>
        <v/>
      </c>
      <c r="U455" t="str">
        <f>IF(Input!T461="","",_xlfn.NUMBERVALUE(Input!T461))</f>
        <v/>
      </c>
      <c r="V455" t="str">
        <f>IF(Input!U461="","",(Input!U461))</f>
        <v/>
      </c>
      <c r="W455" t="str">
        <f>IF(Input!V461="","",_xlfn.NUMBERVALUE(Input!V461))</f>
        <v/>
      </c>
      <c r="X455" t="str">
        <f>IF(Input!W461="","",_xlfn.NUMBERVALUE(Input!W461))</f>
        <v/>
      </c>
      <c r="Y455" t="str">
        <f>IF(Input!X461="","",_xlfn.NUMBERVALUE(Input!X461))</f>
        <v/>
      </c>
      <c r="Z455" t="str">
        <f>IF(Input!Y461="","",_xlfn.NUMBERVALUE(Input!Y461))</f>
        <v/>
      </c>
    </row>
    <row r="456" spans="1:26" x14ac:dyDescent="0.25">
      <c r="A456" s="257" t="str">
        <f>IF(ISERROR(Input!A462),"",Input!A462)</f>
        <v/>
      </c>
      <c r="B456" t="str">
        <f t="shared" si="7"/>
        <v/>
      </c>
      <c r="C456" t="str">
        <f>IF(ISERROR(Input!B462),"",IF(Input!B462="","",Input!B462))</f>
        <v/>
      </c>
      <c r="D456" t="str">
        <f>IF(ISERROR(IF(Input!C462="","",Input!C462*1)),"",IF(Input!C462="","",Input!C462*1))</f>
        <v/>
      </c>
      <c r="E456" t="str">
        <f>IF(ISERROR(IF(Input!D462="","",Input!D462)),"",IF(Input!D462="","",Input!D462))</f>
        <v/>
      </c>
      <c r="F456" t="str">
        <f>IF(Input!E462="","",IF(ISNUMBER(_xlfn.NUMBERVALUE(Input!E462)),ROUND(Input!E462,0),Input!E462))</f>
        <v/>
      </c>
      <c r="G456" s="269" t="str">
        <f>IF(ISBLANK(Input!F462),"",(Input!F462))</f>
        <v/>
      </c>
      <c r="H456" t="str">
        <f>IF(Input!G462="","",Input!G462)</f>
        <v/>
      </c>
      <c r="I456" t="str">
        <f>IF(Input!H462="","",Input!H462)</f>
        <v/>
      </c>
      <c r="J456" t="str">
        <f>IFERROR(IF(Input!I462="","",IF(VLOOKUP(Input!D462,'Measure List'!$A$2:$D$5000,4,FALSE)="Residential","",Input!I462)),"")</f>
        <v/>
      </c>
      <c r="K456" t="str">
        <f>IF(Input!J462="","",Input!J462)</f>
        <v/>
      </c>
      <c r="L456" t="str">
        <f>IF(Input!K462="","",Input!K462)</f>
        <v/>
      </c>
      <c r="M456" t="str">
        <f>IF(Input!L462="","",Input!L462)</f>
        <v/>
      </c>
      <c r="N456" s="304" t="str">
        <f>IF(Input!M462="","",Input!M462)</f>
        <v/>
      </c>
      <c r="O456" t="str">
        <f>IF(Input!N462="","",IF(_xlfn.NUMBERVALUE(Input!N462)=0,"",_xlfn.NUMBERVALUE(Input!N462)))</f>
        <v/>
      </c>
      <c r="P456" t="str">
        <f>IF(Input!O462="","",_xlfn.NUMBERVALUE(Input!O462))</f>
        <v/>
      </c>
      <c r="Q456" t="str">
        <f>IF(Input!P462="","",Input!P462)</f>
        <v/>
      </c>
      <c r="R456" t="str">
        <f>IF(Input!Q462="","",Input!Q462)</f>
        <v/>
      </c>
      <c r="S456" t="str">
        <f>IF(Input!R462="","",_xlfn.NUMBERVALUE(Input!R462))</f>
        <v/>
      </c>
      <c r="T456" t="str">
        <f>IF(Input!S462="","",Input!S462)</f>
        <v/>
      </c>
      <c r="U456" t="str">
        <f>IF(Input!T462="","",_xlfn.NUMBERVALUE(Input!T462))</f>
        <v/>
      </c>
      <c r="V456" t="str">
        <f>IF(Input!U462="","",(Input!U462))</f>
        <v/>
      </c>
      <c r="W456" t="str">
        <f>IF(Input!V462="","",_xlfn.NUMBERVALUE(Input!V462))</f>
        <v/>
      </c>
      <c r="X456" t="str">
        <f>IF(Input!W462="","",_xlfn.NUMBERVALUE(Input!W462))</f>
        <v/>
      </c>
      <c r="Y456" t="str">
        <f>IF(Input!X462="","",_xlfn.NUMBERVALUE(Input!X462))</f>
        <v/>
      </c>
      <c r="Z456" t="str">
        <f>IF(Input!Y462="","",_xlfn.NUMBERVALUE(Input!Y462))</f>
        <v/>
      </c>
    </row>
    <row r="457" spans="1:26" x14ac:dyDescent="0.25">
      <c r="A457" s="257" t="str">
        <f>IF(ISERROR(Input!A463),"",Input!A463)</f>
        <v/>
      </c>
      <c r="B457" t="str">
        <f t="shared" si="7"/>
        <v/>
      </c>
      <c r="C457" t="str">
        <f>IF(ISERROR(Input!B463),"",IF(Input!B463="","",Input!B463))</f>
        <v/>
      </c>
      <c r="D457" t="str">
        <f>IF(ISERROR(IF(Input!C463="","",Input!C463*1)),"",IF(Input!C463="","",Input!C463*1))</f>
        <v/>
      </c>
      <c r="E457" t="str">
        <f>IF(ISERROR(IF(Input!D463="","",Input!D463)),"",IF(Input!D463="","",Input!D463))</f>
        <v/>
      </c>
      <c r="F457" t="str">
        <f>IF(Input!E463="","",IF(ISNUMBER(_xlfn.NUMBERVALUE(Input!E463)),ROUND(Input!E463,0),Input!E463))</f>
        <v/>
      </c>
      <c r="G457" s="269" t="str">
        <f>IF(ISBLANK(Input!F463),"",(Input!F463))</f>
        <v/>
      </c>
      <c r="H457" t="str">
        <f>IF(Input!G463="","",Input!G463)</f>
        <v/>
      </c>
      <c r="I457" t="str">
        <f>IF(Input!H463="","",Input!H463)</f>
        <v/>
      </c>
      <c r="J457" t="str">
        <f>IFERROR(IF(Input!I463="","",IF(VLOOKUP(Input!D463,'Measure List'!$A$2:$D$5000,4,FALSE)="Residential","",Input!I463)),"")</f>
        <v/>
      </c>
      <c r="K457" t="str">
        <f>IF(Input!J463="","",Input!J463)</f>
        <v/>
      </c>
      <c r="L457" t="str">
        <f>IF(Input!K463="","",Input!K463)</f>
        <v/>
      </c>
      <c r="M457" t="str">
        <f>IF(Input!L463="","",Input!L463)</f>
        <v/>
      </c>
      <c r="N457" s="304" t="str">
        <f>IF(Input!M463="","",Input!M463)</f>
        <v/>
      </c>
      <c r="O457" t="str">
        <f>IF(Input!N463="","",IF(_xlfn.NUMBERVALUE(Input!N463)=0,"",_xlfn.NUMBERVALUE(Input!N463)))</f>
        <v/>
      </c>
      <c r="P457" t="str">
        <f>IF(Input!O463="","",_xlfn.NUMBERVALUE(Input!O463))</f>
        <v/>
      </c>
      <c r="Q457" t="str">
        <f>IF(Input!P463="","",Input!P463)</f>
        <v/>
      </c>
      <c r="R457" t="str">
        <f>IF(Input!Q463="","",Input!Q463)</f>
        <v/>
      </c>
      <c r="S457" t="str">
        <f>IF(Input!R463="","",_xlfn.NUMBERVALUE(Input!R463))</f>
        <v/>
      </c>
      <c r="T457" t="str">
        <f>IF(Input!S463="","",Input!S463)</f>
        <v/>
      </c>
      <c r="U457" t="str">
        <f>IF(Input!T463="","",_xlfn.NUMBERVALUE(Input!T463))</f>
        <v/>
      </c>
      <c r="V457" t="str">
        <f>IF(Input!U463="","",(Input!U463))</f>
        <v/>
      </c>
      <c r="W457" t="str">
        <f>IF(Input!V463="","",_xlfn.NUMBERVALUE(Input!V463))</f>
        <v/>
      </c>
      <c r="X457" t="str">
        <f>IF(Input!W463="","",_xlfn.NUMBERVALUE(Input!W463))</f>
        <v/>
      </c>
      <c r="Y457" t="str">
        <f>IF(Input!X463="","",_xlfn.NUMBERVALUE(Input!X463))</f>
        <v/>
      </c>
      <c r="Z457" t="str">
        <f>IF(Input!Y463="","",_xlfn.NUMBERVALUE(Input!Y463))</f>
        <v/>
      </c>
    </row>
    <row r="458" spans="1:26" x14ac:dyDescent="0.25">
      <c r="A458" s="257" t="str">
        <f>IF(ISERROR(Input!A464),"",Input!A464)</f>
        <v/>
      </c>
      <c r="B458" t="str">
        <f t="shared" si="7"/>
        <v/>
      </c>
      <c r="C458" t="str">
        <f>IF(ISERROR(Input!B464),"",IF(Input!B464="","",Input!B464))</f>
        <v/>
      </c>
      <c r="D458" t="str">
        <f>IF(ISERROR(IF(Input!C464="","",Input!C464*1)),"",IF(Input!C464="","",Input!C464*1))</f>
        <v/>
      </c>
      <c r="E458" t="str">
        <f>IF(ISERROR(IF(Input!D464="","",Input!D464)),"",IF(Input!D464="","",Input!D464))</f>
        <v/>
      </c>
      <c r="F458" t="str">
        <f>IF(Input!E464="","",IF(ISNUMBER(_xlfn.NUMBERVALUE(Input!E464)),ROUND(Input!E464,0),Input!E464))</f>
        <v/>
      </c>
      <c r="G458" s="269" t="str">
        <f>IF(ISBLANK(Input!F464),"",(Input!F464))</f>
        <v/>
      </c>
      <c r="H458" t="str">
        <f>IF(Input!G464="","",Input!G464)</f>
        <v/>
      </c>
      <c r="I458" t="str">
        <f>IF(Input!H464="","",Input!H464)</f>
        <v/>
      </c>
      <c r="J458" t="str">
        <f>IFERROR(IF(Input!I464="","",IF(VLOOKUP(Input!D464,'Measure List'!$A$2:$D$5000,4,FALSE)="Residential","",Input!I464)),"")</f>
        <v/>
      </c>
      <c r="K458" t="str">
        <f>IF(Input!J464="","",Input!J464)</f>
        <v/>
      </c>
      <c r="L458" t="str">
        <f>IF(Input!K464="","",Input!K464)</f>
        <v/>
      </c>
      <c r="M458" t="str">
        <f>IF(Input!L464="","",Input!L464)</f>
        <v/>
      </c>
      <c r="N458" s="304" t="str">
        <f>IF(Input!M464="","",Input!M464)</f>
        <v/>
      </c>
      <c r="O458" t="str">
        <f>IF(Input!N464="","",IF(_xlfn.NUMBERVALUE(Input!N464)=0,"",_xlfn.NUMBERVALUE(Input!N464)))</f>
        <v/>
      </c>
      <c r="P458" t="str">
        <f>IF(Input!O464="","",_xlfn.NUMBERVALUE(Input!O464))</f>
        <v/>
      </c>
      <c r="Q458" t="str">
        <f>IF(Input!P464="","",Input!P464)</f>
        <v/>
      </c>
      <c r="R458" t="str">
        <f>IF(Input!Q464="","",Input!Q464)</f>
        <v/>
      </c>
      <c r="S458" t="str">
        <f>IF(Input!R464="","",_xlfn.NUMBERVALUE(Input!R464))</f>
        <v/>
      </c>
      <c r="T458" t="str">
        <f>IF(Input!S464="","",Input!S464)</f>
        <v/>
      </c>
      <c r="U458" t="str">
        <f>IF(Input!T464="","",_xlfn.NUMBERVALUE(Input!T464))</f>
        <v/>
      </c>
      <c r="V458" t="str">
        <f>IF(Input!U464="","",(Input!U464))</f>
        <v/>
      </c>
      <c r="W458" t="str">
        <f>IF(Input!V464="","",_xlfn.NUMBERVALUE(Input!V464))</f>
        <v/>
      </c>
      <c r="X458" t="str">
        <f>IF(Input!W464="","",_xlfn.NUMBERVALUE(Input!W464))</f>
        <v/>
      </c>
      <c r="Y458" t="str">
        <f>IF(Input!X464="","",_xlfn.NUMBERVALUE(Input!X464))</f>
        <v/>
      </c>
      <c r="Z458" t="str">
        <f>IF(Input!Y464="","",_xlfn.NUMBERVALUE(Input!Y464))</f>
        <v/>
      </c>
    </row>
    <row r="459" spans="1:26" x14ac:dyDescent="0.25">
      <c r="A459" s="257" t="str">
        <f>IF(ISERROR(Input!A465),"",Input!A465)</f>
        <v/>
      </c>
      <c r="B459" t="str">
        <f t="shared" si="7"/>
        <v/>
      </c>
      <c r="C459" t="str">
        <f>IF(ISERROR(Input!B465),"",IF(Input!B465="","",Input!B465))</f>
        <v/>
      </c>
      <c r="D459" t="str">
        <f>IF(ISERROR(IF(Input!C465="","",Input!C465*1)),"",IF(Input!C465="","",Input!C465*1))</f>
        <v/>
      </c>
      <c r="E459" t="str">
        <f>IF(ISERROR(IF(Input!D465="","",Input!D465)),"",IF(Input!D465="","",Input!D465))</f>
        <v/>
      </c>
      <c r="F459" t="str">
        <f>IF(Input!E465="","",IF(ISNUMBER(_xlfn.NUMBERVALUE(Input!E465)),ROUND(Input!E465,0),Input!E465))</f>
        <v/>
      </c>
      <c r="G459" s="269" t="str">
        <f>IF(ISBLANK(Input!F465),"",(Input!F465))</f>
        <v/>
      </c>
      <c r="H459" t="str">
        <f>IF(Input!G465="","",Input!G465)</f>
        <v/>
      </c>
      <c r="I459" t="str">
        <f>IF(Input!H465="","",Input!H465)</f>
        <v/>
      </c>
      <c r="J459" t="str">
        <f>IFERROR(IF(Input!I465="","",IF(VLOOKUP(Input!D465,'Measure List'!$A$2:$D$5000,4,FALSE)="Residential","",Input!I465)),"")</f>
        <v/>
      </c>
      <c r="K459" t="str">
        <f>IF(Input!J465="","",Input!J465)</f>
        <v/>
      </c>
      <c r="L459" t="str">
        <f>IF(Input!K465="","",Input!K465)</f>
        <v/>
      </c>
      <c r="M459" t="str">
        <f>IF(Input!L465="","",Input!L465)</f>
        <v/>
      </c>
      <c r="N459" s="304" t="str">
        <f>IF(Input!M465="","",Input!M465)</f>
        <v/>
      </c>
      <c r="O459" t="str">
        <f>IF(Input!N465="","",IF(_xlfn.NUMBERVALUE(Input!N465)=0,"",_xlfn.NUMBERVALUE(Input!N465)))</f>
        <v/>
      </c>
      <c r="P459" t="str">
        <f>IF(Input!O465="","",_xlfn.NUMBERVALUE(Input!O465))</f>
        <v/>
      </c>
      <c r="Q459" t="str">
        <f>IF(Input!P465="","",Input!P465)</f>
        <v/>
      </c>
      <c r="R459" t="str">
        <f>IF(Input!Q465="","",Input!Q465)</f>
        <v/>
      </c>
      <c r="S459" t="str">
        <f>IF(Input!R465="","",_xlfn.NUMBERVALUE(Input!R465))</f>
        <v/>
      </c>
      <c r="T459" t="str">
        <f>IF(Input!S465="","",Input!S465)</f>
        <v/>
      </c>
      <c r="U459" t="str">
        <f>IF(Input!T465="","",_xlfn.NUMBERVALUE(Input!T465))</f>
        <v/>
      </c>
      <c r="V459" t="str">
        <f>IF(Input!U465="","",(Input!U465))</f>
        <v/>
      </c>
      <c r="W459" t="str">
        <f>IF(Input!V465="","",_xlfn.NUMBERVALUE(Input!V465))</f>
        <v/>
      </c>
      <c r="X459" t="str">
        <f>IF(Input!W465="","",_xlfn.NUMBERVALUE(Input!W465))</f>
        <v/>
      </c>
      <c r="Y459" t="str">
        <f>IF(Input!X465="","",_xlfn.NUMBERVALUE(Input!X465))</f>
        <v/>
      </c>
      <c r="Z459" t="str">
        <f>IF(Input!Y465="","",_xlfn.NUMBERVALUE(Input!Y465))</f>
        <v/>
      </c>
    </row>
    <row r="460" spans="1:26" x14ac:dyDescent="0.25">
      <c r="A460" s="257" t="str">
        <f>IF(ISERROR(Input!A466),"",Input!A466)</f>
        <v/>
      </c>
      <c r="B460" t="str">
        <f t="shared" si="7"/>
        <v/>
      </c>
      <c r="C460" t="str">
        <f>IF(ISERROR(Input!B466),"",IF(Input!B466="","",Input!B466))</f>
        <v/>
      </c>
      <c r="D460" t="str">
        <f>IF(ISERROR(IF(Input!C466="","",Input!C466*1)),"",IF(Input!C466="","",Input!C466*1))</f>
        <v/>
      </c>
      <c r="E460" t="str">
        <f>IF(ISERROR(IF(Input!D466="","",Input!D466)),"",IF(Input!D466="","",Input!D466))</f>
        <v/>
      </c>
      <c r="F460" t="str">
        <f>IF(Input!E466="","",IF(ISNUMBER(_xlfn.NUMBERVALUE(Input!E466)),ROUND(Input!E466,0),Input!E466))</f>
        <v/>
      </c>
      <c r="G460" s="269" t="str">
        <f>IF(ISBLANK(Input!F466),"",(Input!F466))</f>
        <v/>
      </c>
      <c r="H460" t="str">
        <f>IF(Input!G466="","",Input!G466)</f>
        <v/>
      </c>
      <c r="I460" t="str">
        <f>IF(Input!H466="","",Input!H466)</f>
        <v/>
      </c>
      <c r="J460" t="str">
        <f>IFERROR(IF(Input!I466="","",IF(VLOOKUP(Input!D466,'Measure List'!$A$2:$D$5000,4,FALSE)="Residential","",Input!I466)),"")</f>
        <v/>
      </c>
      <c r="K460" t="str">
        <f>IF(Input!J466="","",Input!J466)</f>
        <v/>
      </c>
      <c r="L460" t="str">
        <f>IF(Input!K466="","",Input!K466)</f>
        <v/>
      </c>
      <c r="M460" t="str">
        <f>IF(Input!L466="","",Input!L466)</f>
        <v/>
      </c>
      <c r="N460" s="304" t="str">
        <f>IF(Input!M466="","",Input!M466)</f>
        <v/>
      </c>
      <c r="O460" t="str">
        <f>IF(Input!N466="","",IF(_xlfn.NUMBERVALUE(Input!N466)=0,"",_xlfn.NUMBERVALUE(Input!N466)))</f>
        <v/>
      </c>
      <c r="P460" t="str">
        <f>IF(Input!O466="","",_xlfn.NUMBERVALUE(Input!O466))</f>
        <v/>
      </c>
      <c r="Q460" t="str">
        <f>IF(Input!P466="","",Input!P466)</f>
        <v/>
      </c>
      <c r="R460" t="str">
        <f>IF(Input!Q466="","",Input!Q466)</f>
        <v/>
      </c>
      <c r="S460" t="str">
        <f>IF(Input!R466="","",_xlfn.NUMBERVALUE(Input!R466))</f>
        <v/>
      </c>
      <c r="T460" t="str">
        <f>IF(Input!S466="","",Input!S466)</f>
        <v/>
      </c>
      <c r="U460" t="str">
        <f>IF(Input!T466="","",_xlfn.NUMBERVALUE(Input!T466))</f>
        <v/>
      </c>
      <c r="V460" t="str">
        <f>IF(Input!U466="","",(Input!U466))</f>
        <v/>
      </c>
      <c r="W460" t="str">
        <f>IF(Input!V466="","",_xlfn.NUMBERVALUE(Input!V466))</f>
        <v/>
      </c>
      <c r="X460" t="str">
        <f>IF(Input!W466="","",_xlfn.NUMBERVALUE(Input!W466))</f>
        <v/>
      </c>
      <c r="Y460" t="str">
        <f>IF(Input!X466="","",_xlfn.NUMBERVALUE(Input!X466))</f>
        <v/>
      </c>
      <c r="Z460" t="str">
        <f>IF(Input!Y466="","",_xlfn.NUMBERVALUE(Input!Y466))</f>
        <v/>
      </c>
    </row>
    <row r="461" spans="1:26" x14ac:dyDescent="0.25">
      <c r="A461" s="257" t="str">
        <f>IF(ISERROR(Input!A467),"",Input!A467)</f>
        <v/>
      </c>
      <c r="B461" t="str">
        <f t="shared" si="7"/>
        <v/>
      </c>
      <c r="C461" t="str">
        <f>IF(ISERROR(Input!B467),"",IF(Input!B467="","",Input!B467))</f>
        <v/>
      </c>
      <c r="D461" t="str">
        <f>IF(ISERROR(IF(Input!C467="","",Input!C467*1)),"",IF(Input!C467="","",Input!C467*1))</f>
        <v/>
      </c>
      <c r="E461" t="str">
        <f>IF(ISERROR(IF(Input!D467="","",Input!D467)),"",IF(Input!D467="","",Input!D467))</f>
        <v/>
      </c>
      <c r="F461" t="str">
        <f>IF(Input!E467="","",IF(ISNUMBER(_xlfn.NUMBERVALUE(Input!E467)),ROUND(Input!E467,0),Input!E467))</f>
        <v/>
      </c>
      <c r="G461" s="269" t="str">
        <f>IF(ISBLANK(Input!F467),"",(Input!F467))</f>
        <v/>
      </c>
      <c r="H461" t="str">
        <f>IF(Input!G467="","",Input!G467)</f>
        <v/>
      </c>
      <c r="I461" t="str">
        <f>IF(Input!H467="","",Input!H467)</f>
        <v/>
      </c>
      <c r="J461" t="str">
        <f>IFERROR(IF(Input!I467="","",IF(VLOOKUP(Input!D467,'Measure List'!$A$2:$D$5000,4,FALSE)="Residential","",Input!I467)),"")</f>
        <v/>
      </c>
      <c r="K461" t="str">
        <f>IF(Input!J467="","",Input!J467)</f>
        <v/>
      </c>
      <c r="L461" t="str">
        <f>IF(Input!K467="","",Input!K467)</f>
        <v/>
      </c>
      <c r="M461" t="str">
        <f>IF(Input!L467="","",Input!L467)</f>
        <v/>
      </c>
      <c r="N461" s="304" t="str">
        <f>IF(Input!M467="","",Input!M467)</f>
        <v/>
      </c>
      <c r="O461" t="str">
        <f>IF(Input!N467="","",IF(_xlfn.NUMBERVALUE(Input!N467)=0,"",_xlfn.NUMBERVALUE(Input!N467)))</f>
        <v/>
      </c>
      <c r="P461" t="str">
        <f>IF(Input!O467="","",_xlfn.NUMBERVALUE(Input!O467))</f>
        <v/>
      </c>
      <c r="Q461" t="str">
        <f>IF(Input!P467="","",Input!P467)</f>
        <v/>
      </c>
      <c r="R461" t="str">
        <f>IF(Input!Q467="","",Input!Q467)</f>
        <v/>
      </c>
      <c r="S461" t="str">
        <f>IF(Input!R467="","",_xlfn.NUMBERVALUE(Input!R467))</f>
        <v/>
      </c>
      <c r="T461" t="str">
        <f>IF(Input!S467="","",Input!S467)</f>
        <v/>
      </c>
      <c r="U461" t="str">
        <f>IF(Input!T467="","",_xlfn.NUMBERVALUE(Input!T467))</f>
        <v/>
      </c>
      <c r="V461" t="str">
        <f>IF(Input!U467="","",(Input!U467))</f>
        <v/>
      </c>
      <c r="W461" t="str">
        <f>IF(Input!V467="","",_xlfn.NUMBERVALUE(Input!V467))</f>
        <v/>
      </c>
      <c r="X461" t="str">
        <f>IF(Input!W467="","",_xlfn.NUMBERVALUE(Input!W467))</f>
        <v/>
      </c>
      <c r="Y461" t="str">
        <f>IF(Input!X467="","",_xlfn.NUMBERVALUE(Input!X467))</f>
        <v/>
      </c>
      <c r="Z461" t="str">
        <f>IF(Input!Y467="","",_xlfn.NUMBERVALUE(Input!Y467))</f>
        <v/>
      </c>
    </row>
    <row r="462" spans="1:26" x14ac:dyDescent="0.25">
      <c r="A462" s="257" t="str">
        <f>IF(ISERROR(Input!A468),"",Input!A468)</f>
        <v/>
      </c>
      <c r="B462" t="str">
        <f t="shared" si="7"/>
        <v/>
      </c>
      <c r="C462" t="str">
        <f>IF(ISERROR(Input!B468),"",IF(Input!B468="","",Input!B468))</f>
        <v/>
      </c>
      <c r="D462" t="str">
        <f>IF(ISERROR(IF(Input!C468="","",Input!C468*1)),"",IF(Input!C468="","",Input!C468*1))</f>
        <v/>
      </c>
      <c r="E462" t="str">
        <f>IF(ISERROR(IF(Input!D468="","",Input!D468)),"",IF(Input!D468="","",Input!D468))</f>
        <v/>
      </c>
      <c r="F462" t="str">
        <f>IF(Input!E468="","",IF(ISNUMBER(_xlfn.NUMBERVALUE(Input!E468)),ROUND(Input!E468,0),Input!E468))</f>
        <v/>
      </c>
      <c r="G462" s="269" t="str">
        <f>IF(ISBLANK(Input!F468),"",(Input!F468))</f>
        <v/>
      </c>
      <c r="H462" t="str">
        <f>IF(Input!G468="","",Input!G468)</f>
        <v/>
      </c>
      <c r="I462" t="str">
        <f>IF(Input!H468="","",Input!H468)</f>
        <v/>
      </c>
      <c r="J462" t="str">
        <f>IFERROR(IF(Input!I468="","",IF(VLOOKUP(Input!D468,'Measure List'!$A$2:$D$5000,4,FALSE)="Residential","",Input!I468)),"")</f>
        <v/>
      </c>
      <c r="K462" t="str">
        <f>IF(Input!J468="","",Input!J468)</f>
        <v/>
      </c>
      <c r="L462" t="str">
        <f>IF(Input!K468="","",Input!K468)</f>
        <v/>
      </c>
      <c r="M462" t="str">
        <f>IF(Input!L468="","",Input!L468)</f>
        <v/>
      </c>
      <c r="N462" s="304" t="str">
        <f>IF(Input!M468="","",Input!M468)</f>
        <v/>
      </c>
      <c r="O462" t="str">
        <f>IF(Input!N468="","",IF(_xlfn.NUMBERVALUE(Input!N468)=0,"",_xlfn.NUMBERVALUE(Input!N468)))</f>
        <v/>
      </c>
      <c r="P462" t="str">
        <f>IF(Input!O468="","",_xlfn.NUMBERVALUE(Input!O468))</f>
        <v/>
      </c>
      <c r="Q462" t="str">
        <f>IF(Input!P468="","",Input!P468)</f>
        <v/>
      </c>
      <c r="R462" t="str">
        <f>IF(Input!Q468="","",Input!Q468)</f>
        <v/>
      </c>
      <c r="S462" t="str">
        <f>IF(Input!R468="","",_xlfn.NUMBERVALUE(Input!R468))</f>
        <v/>
      </c>
      <c r="T462" t="str">
        <f>IF(Input!S468="","",Input!S468)</f>
        <v/>
      </c>
      <c r="U462" t="str">
        <f>IF(Input!T468="","",_xlfn.NUMBERVALUE(Input!T468))</f>
        <v/>
      </c>
      <c r="V462" t="str">
        <f>IF(Input!U468="","",(Input!U468))</f>
        <v/>
      </c>
      <c r="W462" t="str">
        <f>IF(Input!V468="","",_xlfn.NUMBERVALUE(Input!V468))</f>
        <v/>
      </c>
      <c r="X462" t="str">
        <f>IF(Input!W468="","",_xlfn.NUMBERVALUE(Input!W468))</f>
        <v/>
      </c>
      <c r="Y462" t="str">
        <f>IF(Input!X468="","",_xlfn.NUMBERVALUE(Input!X468))</f>
        <v/>
      </c>
      <c r="Z462" t="str">
        <f>IF(Input!Y468="","",_xlfn.NUMBERVALUE(Input!Y468))</f>
        <v/>
      </c>
    </row>
    <row r="463" spans="1:26" x14ac:dyDescent="0.25">
      <c r="A463" s="257" t="str">
        <f>IF(ISERROR(Input!A469),"",Input!A469)</f>
        <v/>
      </c>
      <c r="B463" t="str">
        <f t="shared" si="7"/>
        <v/>
      </c>
      <c r="C463" t="str">
        <f>IF(ISERROR(Input!B469),"",IF(Input!B469="","",Input!B469))</f>
        <v/>
      </c>
      <c r="D463" t="str">
        <f>IF(ISERROR(IF(Input!C469="","",Input!C469*1)),"",IF(Input!C469="","",Input!C469*1))</f>
        <v/>
      </c>
      <c r="E463" t="str">
        <f>IF(ISERROR(IF(Input!D469="","",Input!D469)),"",IF(Input!D469="","",Input!D469))</f>
        <v/>
      </c>
      <c r="F463" t="str">
        <f>IF(Input!E469="","",IF(ISNUMBER(_xlfn.NUMBERVALUE(Input!E469)),ROUND(Input!E469,0),Input!E469))</f>
        <v/>
      </c>
      <c r="G463" s="269" t="str">
        <f>IF(ISBLANK(Input!F469),"",(Input!F469))</f>
        <v/>
      </c>
      <c r="H463" t="str">
        <f>IF(Input!G469="","",Input!G469)</f>
        <v/>
      </c>
      <c r="I463" t="str">
        <f>IF(Input!H469="","",Input!H469)</f>
        <v/>
      </c>
      <c r="J463" t="str">
        <f>IFERROR(IF(Input!I469="","",IF(VLOOKUP(Input!D469,'Measure List'!$A$2:$D$5000,4,FALSE)="Residential","",Input!I469)),"")</f>
        <v/>
      </c>
      <c r="K463" t="str">
        <f>IF(Input!J469="","",Input!J469)</f>
        <v/>
      </c>
      <c r="L463" t="str">
        <f>IF(Input!K469="","",Input!K469)</f>
        <v/>
      </c>
      <c r="M463" t="str">
        <f>IF(Input!L469="","",Input!L469)</f>
        <v/>
      </c>
      <c r="N463" s="304" t="str">
        <f>IF(Input!M469="","",Input!M469)</f>
        <v/>
      </c>
      <c r="O463" t="str">
        <f>IF(Input!N469="","",IF(_xlfn.NUMBERVALUE(Input!N469)=0,"",_xlfn.NUMBERVALUE(Input!N469)))</f>
        <v/>
      </c>
      <c r="P463" t="str">
        <f>IF(Input!O469="","",_xlfn.NUMBERVALUE(Input!O469))</f>
        <v/>
      </c>
      <c r="Q463" t="str">
        <f>IF(Input!P469="","",Input!P469)</f>
        <v/>
      </c>
      <c r="R463" t="str">
        <f>IF(Input!Q469="","",Input!Q469)</f>
        <v/>
      </c>
      <c r="S463" t="str">
        <f>IF(Input!R469="","",_xlfn.NUMBERVALUE(Input!R469))</f>
        <v/>
      </c>
      <c r="T463" t="str">
        <f>IF(Input!S469="","",Input!S469)</f>
        <v/>
      </c>
      <c r="U463" t="str">
        <f>IF(Input!T469="","",_xlfn.NUMBERVALUE(Input!T469))</f>
        <v/>
      </c>
      <c r="V463" t="str">
        <f>IF(Input!U469="","",(Input!U469))</f>
        <v/>
      </c>
      <c r="W463" t="str">
        <f>IF(Input!V469="","",_xlfn.NUMBERVALUE(Input!V469))</f>
        <v/>
      </c>
      <c r="X463" t="str">
        <f>IF(Input!W469="","",_xlfn.NUMBERVALUE(Input!W469))</f>
        <v/>
      </c>
      <c r="Y463" t="str">
        <f>IF(Input!X469="","",_xlfn.NUMBERVALUE(Input!X469))</f>
        <v/>
      </c>
      <c r="Z463" t="str">
        <f>IF(Input!Y469="","",_xlfn.NUMBERVALUE(Input!Y469))</f>
        <v/>
      </c>
    </row>
    <row r="464" spans="1:26" x14ac:dyDescent="0.25">
      <c r="A464" s="257" t="str">
        <f>IF(ISERROR(Input!A470),"",Input!A470)</f>
        <v/>
      </c>
      <c r="B464" t="str">
        <f t="shared" si="7"/>
        <v/>
      </c>
      <c r="C464" t="str">
        <f>IF(ISERROR(Input!B470),"",IF(Input!B470="","",Input!B470))</f>
        <v/>
      </c>
      <c r="D464" t="str">
        <f>IF(ISERROR(IF(Input!C470="","",Input!C470*1)),"",IF(Input!C470="","",Input!C470*1))</f>
        <v/>
      </c>
      <c r="E464" t="str">
        <f>IF(ISERROR(IF(Input!D470="","",Input!D470)),"",IF(Input!D470="","",Input!D470))</f>
        <v/>
      </c>
      <c r="F464" t="str">
        <f>IF(Input!E470="","",IF(ISNUMBER(_xlfn.NUMBERVALUE(Input!E470)),ROUND(Input!E470,0),Input!E470))</f>
        <v/>
      </c>
      <c r="G464" s="269" t="str">
        <f>IF(ISBLANK(Input!F470),"",(Input!F470))</f>
        <v/>
      </c>
      <c r="H464" t="str">
        <f>IF(Input!G470="","",Input!G470)</f>
        <v/>
      </c>
      <c r="I464" t="str">
        <f>IF(Input!H470="","",Input!H470)</f>
        <v/>
      </c>
      <c r="J464" t="str">
        <f>IFERROR(IF(Input!I470="","",IF(VLOOKUP(Input!D470,'Measure List'!$A$2:$D$5000,4,FALSE)="Residential","",Input!I470)),"")</f>
        <v/>
      </c>
      <c r="K464" t="str">
        <f>IF(Input!J470="","",Input!J470)</f>
        <v/>
      </c>
      <c r="L464" t="str">
        <f>IF(Input!K470="","",Input!K470)</f>
        <v/>
      </c>
      <c r="M464" t="str">
        <f>IF(Input!L470="","",Input!L470)</f>
        <v/>
      </c>
      <c r="N464" s="304" t="str">
        <f>IF(Input!M470="","",Input!M470)</f>
        <v/>
      </c>
      <c r="O464" t="str">
        <f>IF(Input!N470="","",IF(_xlfn.NUMBERVALUE(Input!N470)=0,"",_xlfn.NUMBERVALUE(Input!N470)))</f>
        <v/>
      </c>
      <c r="P464" t="str">
        <f>IF(Input!O470="","",_xlfn.NUMBERVALUE(Input!O470))</f>
        <v/>
      </c>
      <c r="Q464" t="str">
        <f>IF(Input!P470="","",Input!P470)</f>
        <v/>
      </c>
      <c r="R464" t="str">
        <f>IF(Input!Q470="","",Input!Q470)</f>
        <v/>
      </c>
      <c r="S464" t="str">
        <f>IF(Input!R470="","",_xlfn.NUMBERVALUE(Input!R470))</f>
        <v/>
      </c>
      <c r="T464" t="str">
        <f>IF(Input!S470="","",Input!S470)</f>
        <v/>
      </c>
      <c r="U464" t="str">
        <f>IF(Input!T470="","",_xlfn.NUMBERVALUE(Input!T470))</f>
        <v/>
      </c>
      <c r="V464" t="str">
        <f>IF(Input!U470="","",(Input!U470))</f>
        <v/>
      </c>
      <c r="W464" t="str">
        <f>IF(Input!V470="","",_xlfn.NUMBERVALUE(Input!V470))</f>
        <v/>
      </c>
      <c r="X464" t="str">
        <f>IF(Input!W470="","",_xlfn.NUMBERVALUE(Input!W470))</f>
        <v/>
      </c>
      <c r="Y464" t="str">
        <f>IF(Input!X470="","",_xlfn.NUMBERVALUE(Input!X470))</f>
        <v/>
      </c>
      <c r="Z464" t="str">
        <f>IF(Input!Y470="","",_xlfn.NUMBERVALUE(Input!Y470))</f>
        <v/>
      </c>
    </row>
    <row r="465" spans="1:26" x14ac:dyDescent="0.25">
      <c r="A465" s="257" t="str">
        <f>IF(ISERROR(Input!A471),"",Input!A471)</f>
        <v/>
      </c>
      <c r="B465" t="str">
        <f t="shared" si="7"/>
        <v/>
      </c>
      <c r="C465" t="str">
        <f>IF(ISERROR(Input!B471),"",IF(Input!B471="","",Input!B471))</f>
        <v/>
      </c>
      <c r="D465" t="str">
        <f>IF(ISERROR(IF(Input!C471="","",Input!C471*1)),"",IF(Input!C471="","",Input!C471*1))</f>
        <v/>
      </c>
      <c r="E465" t="str">
        <f>IF(ISERROR(IF(Input!D471="","",Input!D471)),"",IF(Input!D471="","",Input!D471))</f>
        <v/>
      </c>
      <c r="F465" t="str">
        <f>IF(Input!E471="","",IF(ISNUMBER(_xlfn.NUMBERVALUE(Input!E471)),ROUND(Input!E471,0),Input!E471))</f>
        <v/>
      </c>
      <c r="G465" s="269" t="str">
        <f>IF(ISBLANK(Input!F471),"",(Input!F471))</f>
        <v/>
      </c>
      <c r="H465" t="str">
        <f>IF(Input!G471="","",Input!G471)</f>
        <v/>
      </c>
      <c r="I465" t="str">
        <f>IF(Input!H471="","",Input!H471)</f>
        <v/>
      </c>
      <c r="J465" t="str">
        <f>IFERROR(IF(Input!I471="","",IF(VLOOKUP(Input!D471,'Measure List'!$A$2:$D$5000,4,FALSE)="Residential","",Input!I471)),"")</f>
        <v/>
      </c>
      <c r="K465" t="str">
        <f>IF(Input!J471="","",Input!J471)</f>
        <v/>
      </c>
      <c r="L465" t="str">
        <f>IF(Input!K471="","",Input!K471)</f>
        <v/>
      </c>
      <c r="M465" t="str">
        <f>IF(Input!L471="","",Input!L471)</f>
        <v/>
      </c>
      <c r="N465" s="304" t="str">
        <f>IF(Input!M471="","",Input!M471)</f>
        <v/>
      </c>
      <c r="O465" t="str">
        <f>IF(Input!N471="","",IF(_xlfn.NUMBERVALUE(Input!N471)=0,"",_xlfn.NUMBERVALUE(Input!N471)))</f>
        <v/>
      </c>
      <c r="P465" t="str">
        <f>IF(Input!O471="","",_xlfn.NUMBERVALUE(Input!O471))</f>
        <v/>
      </c>
      <c r="Q465" t="str">
        <f>IF(Input!P471="","",Input!P471)</f>
        <v/>
      </c>
      <c r="R465" t="str">
        <f>IF(Input!Q471="","",Input!Q471)</f>
        <v/>
      </c>
      <c r="S465" t="str">
        <f>IF(Input!R471="","",_xlfn.NUMBERVALUE(Input!R471))</f>
        <v/>
      </c>
      <c r="T465" t="str">
        <f>IF(Input!S471="","",Input!S471)</f>
        <v/>
      </c>
      <c r="U465" t="str">
        <f>IF(Input!T471="","",_xlfn.NUMBERVALUE(Input!T471))</f>
        <v/>
      </c>
      <c r="V465" t="str">
        <f>IF(Input!U471="","",(Input!U471))</f>
        <v/>
      </c>
      <c r="W465" t="str">
        <f>IF(Input!V471="","",_xlfn.NUMBERVALUE(Input!V471))</f>
        <v/>
      </c>
      <c r="X465" t="str">
        <f>IF(Input!W471="","",_xlfn.NUMBERVALUE(Input!W471))</f>
        <v/>
      </c>
      <c r="Y465" t="str">
        <f>IF(Input!X471="","",_xlfn.NUMBERVALUE(Input!X471))</f>
        <v/>
      </c>
      <c r="Z465" t="str">
        <f>IF(Input!Y471="","",_xlfn.NUMBERVALUE(Input!Y471))</f>
        <v/>
      </c>
    </row>
    <row r="466" spans="1:26" x14ac:dyDescent="0.25">
      <c r="A466" s="257" t="str">
        <f>IF(ISERROR(Input!A472),"",Input!A472)</f>
        <v/>
      </c>
      <c r="B466" t="str">
        <f t="shared" si="7"/>
        <v/>
      </c>
      <c r="C466" t="str">
        <f>IF(ISERROR(Input!B472),"",IF(Input!B472="","",Input!B472))</f>
        <v/>
      </c>
      <c r="D466" t="str">
        <f>IF(ISERROR(IF(Input!C472="","",Input!C472*1)),"",IF(Input!C472="","",Input!C472*1))</f>
        <v/>
      </c>
      <c r="E466" t="str">
        <f>IF(ISERROR(IF(Input!D472="","",Input!D472)),"",IF(Input!D472="","",Input!D472))</f>
        <v/>
      </c>
      <c r="F466" t="str">
        <f>IF(Input!E472="","",IF(ISNUMBER(_xlfn.NUMBERVALUE(Input!E472)),ROUND(Input!E472,0),Input!E472))</f>
        <v/>
      </c>
      <c r="G466" s="269" t="str">
        <f>IF(ISBLANK(Input!F472),"",(Input!F472))</f>
        <v/>
      </c>
      <c r="H466" t="str">
        <f>IF(Input!G472="","",Input!G472)</f>
        <v/>
      </c>
      <c r="I466" t="str">
        <f>IF(Input!H472="","",Input!H472)</f>
        <v/>
      </c>
      <c r="J466" t="str">
        <f>IFERROR(IF(Input!I472="","",IF(VLOOKUP(Input!D472,'Measure List'!$A$2:$D$5000,4,FALSE)="Residential","",Input!I472)),"")</f>
        <v/>
      </c>
      <c r="K466" t="str">
        <f>IF(Input!J472="","",Input!J472)</f>
        <v/>
      </c>
      <c r="L466" t="str">
        <f>IF(Input!K472="","",Input!K472)</f>
        <v/>
      </c>
      <c r="M466" t="str">
        <f>IF(Input!L472="","",Input!L472)</f>
        <v/>
      </c>
      <c r="N466" s="304" t="str">
        <f>IF(Input!M472="","",Input!M472)</f>
        <v/>
      </c>
      <c r="O466" t="str">
        <f>IF(Input!N472="","",IF(_xlfn.NUMBERVALUE(Input!N472)=0,"",_xlfn.NUMBERVALUE(Input!N472)))</f>
        <v/>
      </c>
      <c r="P466" t="str">
        <f>IF(Input!O472="","",_xlfn.NUMBERVALUE(Input!O472))</f>
        <v/>
      </c>
      <c r="Q466" t="str">
        <f>IF(Input!P472="","",Input!P472)</f>
        <v/>
      </c>
      <c r="R466" t="str">
        <f>IF(Input!Q472="","",Input!Q472)</f>
        <v/>
      </c>
      <c r="S466" t="str">
        <f>IF(Input!R472="","",_xlfn.NUMBERVALUE(Input!R472))</f>
        <v/>
      </c>
      <c r="T466" t="str">
        <f>IF(Input!S472="","",Input!S472)</f>
        <v/>
      </c>
      <c r="U466" t="str">
        <f>IF(Input!T472="","",_xlfn.NUMBERVALUE(Input!T472))</f>
        <v/>
      </c>
      <c r="V466" t="str">
        <f>IF(Input!U472="","",(Input!U472))</f>
        <v/>
      </c>
      <c r="W466" t="str">
        <f>IF(Input!V472="","",_xlfn.NUMBERVALUE(Input!V472))</f>
        <v/>
      </c>
      <c r="X466" t="str">
        <f>IF(Input!W472="","",_xlfn.NUMBERVALUE(Input!W472))</f>
        <v/>
      </c>
      <c r="Y466" t="str">
        <f>IF(Input!X472="","",_xlfn.NUMBERVALUE(Input!X472))</f>
        <v/>
      </c>
      <c r="Z466" t="str">
        <f>IF(Input!Y472="","",_xlfn.NUMBERVALUE(Input!Y472))</f>
        <v/>
      </c>
    </row>
    <row r="467" spans="1:26" x14ac:dyDescent="0.25">
      <c r="A467" s="257" t="str">
        <f>IF(ISERROR(Input!A473),"",Input!A473)</f>
        <v/>
      </c>
      <c r="B467" t="str">
        <f t="shared" si="7"/>
        <v/>
      </c>
      <c r="C467" t="str">
        <f>IF(ISERROR(Input!B473),"",IF(Input!B473="","",Input!B473))</f>
        <v/>
      </c>
      <c r="D467" t="str">
        <f>IF(ISERROR(IF(Input!C473="","",Input!C473*1)),"",IF(Input!C473="","",Input!C473*1))</f>
        <v/>
      </c>
      <c r="E467" t="str">
        <f>IF(ISERROR(IF(Input!D473="","",Input!D473)),"",IF(Input!D473="","",Input!D473))</f>
        <v/>
      </c>
      <c r="F467" t="str">
        <f>IF(Input!E473="","",IF(ISNUMBER(_xlfn.NUMBERVALUE(Input!E473)),ROUND(Input!E473,0),Input!E473))</f>
        <v/>
      </c>
      <c r="G467" s="269" t="str">
        <f>IF(ISBLANK(Input!F473),"",(Input!F473))</f>
        <v/>
      </c>
      <c r="H467" t="str">
        <f>IF(Input!G473="","",Input!G473)</f>
        <v/>
      </c>
      <c r="I467" t="str">
        <f>IF(Input!H473="","",Input!H473)</f>
        <v/>
      </c>
      <c r="J467" t="str">
        <f>IFERROR(IF(Input!I473="","",IF(VLOOKUP(Input!D473,'Measure List'!$A$2:$D$5000,4,FALSE)="Residential","",Input!I473)),"")</f>
        <v/>
      </c>
      <c r="K467" t="str">
        <f>IF(Input!J473="","",Input!J473)</f>
        <v/>
      </c>
      <c r="L467" t="str">
        <f>IF(Input!K473="","",Input!K473)</f>
        <v/>
      </c>
      <c r="M467" t="str">
        <f>IF(Input!L473="","",Input!L473)</f>
        <v/>
      </c>
      <c r="N467" s="304" t="str">
        <f>IF(Input!M473="","",Input!M473)</f>
        <v/>
      </c>
      <c r="O467" t="str">
        <f>IF(Input!N473="","",IF(_xlfn.NUMBERVALUE(Input!N473)=0,"",_xlfn.NUMBERVALUE(Input!N473)))</f>
        <v/>
      </c>
      <c r="P467" t="str">
        <f>IF(Input!O473="","",_xlfn.NUMBERVALUE(Input!O473))</f>
        <v/>
      </c>
      <c r="Q467" t="str">
        <f>IF(Input!P473="","",Input!P473)</f>
        <v/>
      </c>
      <c r="R467" t="str">
        <f>IF(Input!Q473="","",Input!Q473)</f>
        <v/>
      </c>
      <c r="S467" t="str">
        <f>IF(Input!R473="","",_xlfn.NUMBERVALUE(Input!R473))</f>
        <v/>
      </c>
      <c r="T467" t="str">
        <f>IF(Input!S473="","",Input!S473)</f>
        <v/>
      </c>
      <c r="U467" t="str">
        <f>IF(Input!T473="","",_xlfn.NUMBERVALUE(Input!T473))</f>
        <v/>
      </c>
      <c r="V467" t="str">
        <f>IF(Input!U473="","",(Input!U473))</f>
        <v/>
      </c>
      <c r="W467" t="str">
        <f>IF(Input!V473="","",_xlfn.NUMBERVALUE(Input!V473))</f>
        <v/>
      </c>
      <c r="X467" t="str">
        <f>IF(Input!W473="","",_xlfn.NUMBERVALUE(Input!W473))</f>
        <v/>
      </c>
      <c r="Y467" t="str">
        <f>IF(Input!X473="","",_xlfn.NUMBERVALUE(Input!X473))</f>
        <v/>
      </c>
      <c r="Z467" t="str">
        <f>IF(Input!Y473="","",_xlfn.NUMBERVALUE(Input!Y473))</f>
        <v/>
      </c>
    </row>
    <row r="468" spans="1:26" x14ac:dyDescent="0.25">
      <c r="A468" s="257" t="str">
        <f>IF(ISERROR(Input!A474),"",Input!A474)</f>
        <v/>
      </c>
      <c r="B468" t="str">
        <f t="shared" si="7"/>
        <v/>
      </c>
      <c r="C468" t="str">
        <f>IF(ISERROR(Input!B474),"",IF(Input!B474="","",Input!B474))</f>
        <v/>
      </c>
      <c r="D468" t="str">
        <f>IF(ISERROR(IF(Input!C474="","",Input!C474*1)),"",IF(Input!C474="","",Input!C474*1))</f>
        <v/>
      </c>
      <c r="E468" t="str">
        <f>IF(ISERROR(IF(Input!D474="","",Input!D474)),"",IF(Input!D474="","",Input!D474))</f>
        <v/>
      </c>
      <c r="F468" t="str">
        <f>IF(Input!E474="","",IF(ISNUMBER(_xlfn.NUMBERVALUE(Input!E474)),ROUND(Input!E474,0),Input!E474))</f>
        <v/>
      </c>
      <c r="G468" s="269" t="str">
        <f>IF(ISBLANK(Input!F474),"",(Input!F474))</f>
        <v/>
      </c>
      <c r="H468" t="str">
        <f>IF(Input!G474="","",Input!G474)</f>
        <v/>
      </c>
      <c r="I468" t="str">
        <f>IF(Input!H474="","",Input!H474)</f>
        <v/>
      </c>
      <c r="J468" t="str">
        <f>IFERROR(IF(Input!I474="","",IF(VLOOKUP(Input!D474,'Measure List'!$A$2:$D$5000,4,FALSE)="Residential","",Input!I474)),"")</f>
        <v/>
      </c>
      <c r="K468" t="str">
        <f>IF(Input!J474="","",Input!J474)</f>
        <v/>
      </c>
      <c r="L468" t="str">
        <f>IF(Input!K474="","",Input!K474)</f>
        <v/>
      </c>
      <c r="M468" t="str">
        <f>IF(Input!L474="","",Input!L474)</f>
        <v/>
      </c>
      <c r="N468" s="304" t="str">
        <f>IF(Input!M474="","",Input!M474)</f>
        <v/>
      </c>
      <c r="O468" t="str">
        <f>IF(Input!N474="","",IF(_xlfn.NUMBERVALUE(Input!N474)=0,"",_xlfn.NUMBERVALUE(Input!N474)))</f>
        <v/>
      </c>
      <c r="P468" t="str">
        <f>IF(Input!O474="","",_xlfn.NUMBERVALUE(Input!O474))</f>
        <v/>
      </c>
      <c r="Q468" t="str">
        <f>IF(Input!P474="","",Input!P474)</f>
        <v/>
      </c>
      <c r="R468" t="str">
        <f>IF(Input!Q474="","",Input!Q474)</f>
        <v/>
      </c>
      <c r="S468" t="str">
        <f>IF(Input!R474="","",_xlfn.NUMBERVALUE(Input!R474))</f>
        <v/>
      </c>
      <c r="T468" t="str">
        <f>IF(Input!S474="","",Input!S474)</f>
        <v/>
      </c>
      <c r="U468" t="str">
        <f>IF(Input!T474="","",_xlfn.NUMBERVALUE(Input!T474))</f>
        <v/>
      </c>
      <c r="V468" t="str">
        <f>IF(Input!U474="","",(Input!U474))</f>
        <v/>
      </c>
      <c r="W468" t="str">
        <f>IF(Input!V474="","",_xlfn.NUMBERVALUE(Input!V474))</f>
        <v/>
      </c>
      <c r="X468" t="str">
        <f>IF(Input!W474="","",_xlfn.NUMBERVALUE(Input!W474))</f>
        <v/>
      </c>
      <c r="Y468" t="str">
        <f>IF(Input!X474="","",_xlfn.NUMBERVALUE(Input!X474))</f>
        <v/>
      </c>
      <c r="Z468" t="str">
        <f>IF(Input!Y474="","",_xlfn.NUMBERVALUE(Input!Y474))</f>
        <v/>
      </c>
    </row>
    <row r="469" spans="1:26" x14ac:dyDescent="0.25">
      <c r="A469" s="257" t="str">
        <f>IF(ISERROR(Input!A475),"",Input!A475)</f>
        <v/>
      </c>
      <c r="B469" t="str">
        <f t="shared" si="7"/>
        <v/>
      </c>
      <c r="C469" t="str">
        <f>IF(ISERROR(Input!B475),"",IF(Input!B475="","",Input!B475))</f>
        <v/>
      </c>
      <c r="D469" t="str">
        <f>IF(ISERROR(IF(Input!C475="","",Input!C475*1)),"",IF(Input!C475="","",Input!C475*1))</f>
        <v/>
      </c>
      <c r="E469" t="str">
        <f>IF(ISERROR(IF(Input!D475="","",Input!D475)),"",IF(Input!D475="","",Input!D475))</f>
        <v/>
      </c>
      <c r="F469" t="str">
        <f>IF(Input!E475="","",IF(ISNUMBER(_xlfn.NUMBERVALUE(Input!E475)),ROUND(Input!E475,0),Input!E475))</f>
        <v/>
      </c>
      <c r="G469" s="269" t="str">
        <f>IF(ISBLANK(Input!F475),"",(Input!F475))</f>
        <v/>
      </c>
      <c r="H469" t="str">
        <f>IF(Input!G475="","",Input!G475)</f>
        <v/>
      </c>
      <c r="I469" t="str">
        <f>IF(Input!H475="","",Input!H475)</f>
        <v/>
      </c>
      <c r="J469" t="str">
        <f>IFERROR(IF(Input!I475="","",IF(VLOOKUP(Input!D475,'Measure List'!$A$2:$D$5000,4,FALSE)="Residential","",Input!I475)),"")</f>
        <v/>
      </c>
      <c r="K469" t="str">
        <f>IF(Input!J475="","",Input!J475)</f>
        <v/>
      </c>
      <c r="L469" t="str">
        <f>IF(Input!K475="","",Input!K475)</f>
        <v/>
      </c>
      <c r="M469" t="str">
        <f>IF(Input!L475="","",Input!L475)</f>
        <v/>
      </c>
      <c r="N469" s="304" t="str">
        <f>IF(Input!M475="","",Input!M475)</f>
        <v/>
      </c>
      <c r="O469" t="str">
        <f>IF(Input!N475="","",IF(_xlfn.NUMBERVALUE(Input!N475)=0,"",_xlfn.NUMBERVALUE(Input!N475)))</f>
        <v/>
      </c>
      <c r="P469" t="str">
        <f>IF(Input!O475="","",_xlfn.NUMBERVALUE(Input!O475))</f>
        <v/>
      </c>
      <c r="Q469" t="str">
        <f>IF(Input!P475="","",Input!P475)</f>
        <v/>
      </c>
      <c r="R469" t="str">
        <f>IF(Input!Q475="","",Input!Q475)</f>
        <v/>
      </c>
      <c r="S469" t="str">
        <f>IF(Input!R475="","",_xlfn.NUMBERVALUE(Input!R475))</f>
        <v/>
      </c>
      <c r="T469" t="str">
        <f>IF(Input!S475="","",Input!S475)</f>
        <v/>
      </c>
      <c r="U469" t="str">
        <f>IF(Input!T475="","",_xlfn.NUMBERVALUE(Input!T475))</f>
        <v/>
      </c>
      <c r="V469" t="str">
        <f>IF(Input!U475="","",(Input!U475))</f>
        <v/>
      </c>
      <c r="W469" t="str">
        <f>IF(Input!V475="","",_xlfn.NUMBERVALUE(Input!V475))</f>
        <v/>
      </c>
      <c r="X469" t="str">
        <f>IF(Input!W475="","",_xlfn.NUMBERVALUE(Input!W475))</f>
        <v/>
      </c>
      <c r="Y469" t="str">
        <f>IF(Input!X475="","",_xlfn.NUMBERVALUE(Input!X475))</f>
        <v/>
      </c>
      <c r="Z469" t="str">
        <f>IF(Input!Y475="","",_xlfn.NUMBERVALUE(Input!Y475))</f>
        <v/>
      </c>
    </row>
    <row r="470" spans="1:26" x14ac:dyDescent="0.25">
      <c r="A470" s="257" t="str">
        <f>IF(ISERROR(Input!A476),"",Input!A476)</f>
        <v/>
      </c>
      <c r="B470" t="str">
        <f t="shared" si="7"/>
        <v/>
      </c>
      <c r="C470" t="str">
        <f>IF(ISERROR(Input!B476),"",IF(Input!B476="","",Input!B476))</f>
        <v/>
      </c>
      <c r="D470" t="str">
        <f>IF(ISERROR(IF(Input!C476="","",Input!C476*1)),"",IF(Input!C476="","",Input!C476*1))</f>
        <v/>
      </c>
      <c r="E470" t="str">
        <f>IF(ISERROR(IF(Input!D476="","",Input!D476)),"",IF(Input!D476="","",Input!D476))</f>
        <v/>
      </c>
      <c r="F470" t="str">
        <f>IF(Input!E476="","",IF(ISNUMBER(_xlfn.NUMBERVALUE(Input!E476)),ROUND(Input!E476,0),Input!E476))</f>
        <v/>
      </c>
      <c r="G470" s="269" t="str">
        <f>IF(ISBLANK(Input!F476),"",(Input!F476))</f>
        <v/>
      </c>
      <c r="H470" t="str">
        <f>IF(Input!G476="","",Input!G476)</f>
        <v/>
      </c>
      <c r="I470" t="str">
        <f>IF(Input!H476="","",Input!H476)</f>
        <v/>
      </c>
      <c r="J470" t="str">
        <f>IFERROR(IF(Input!I476="","",IF(VLOOKUP(Input!D476,'Measure List'!$A$2:$D$5000,4,FALSE)="Residential","",Input!I476)),"")</f>
        <v/>
      </c>
      <c r="K470" t="str">
        <f>IF(Input!J476="","",Input!J476)</f>
        <v/>
      </c>
      <c r="L470" t="str">
        <f>IF(Input!K476="","",Input!K476)</f>
        <v/>
      </c>
      <c r="M470" t="str">
        <f>IF(Input!L476="","",Input!L476)</f>
        <v/>
      </c>
      <c r="N470" s="304" t="str">
        <f>IF(Input!M476="","",Input!M476)</f>
        <v/>
      </c>
      <c r="O470" t="str">
        <f>IF(Input!N476="","",IF(_xlfn.NUMBERVALUE(Input!N476)=0,"",_xlfn.NUMBERVALUE(Input!N476)))</f>
        <v/>
      </c>
      <c r="P470" t="str">
        <f>IF(Input!O476="","",_xlfn.NUMBERVALUE(Input!O476))</f>
        <v/>
      </c>
      <c r="Q470" t="str">
        <f>IF(Input!P476="","",Input!P476)</f>
        <v/>
      </c>
      <c r="R470" t="str">
        <f>IF(Input!Q476="","",Input!Q476)</f>
        <v/>
      </c>
      <c r="S470" t="str">
        <f>IF(Input!R476="","",_xlfn.NUMBERVALUE(Input!R476))</f>
        <v/>
      </c>
      <c r="T470" t="str">
        <f>IF(Input!S476="","",Input!S476)</f>
        <v/>
      </c>
      <c r="U470" t="str">
        <f>IF(Input!T476="","",_xlfn.NUMBERVALUE(Input!T476))</f>
        <v/>
      </c>
      <c r="V470" t="str">
        <f>IF(Input!U476="","",(Input!U476))</f>
        <v/>
      </c>
      <c r="W470" t="str">
        <f>IF(Input!V476="","",_xlfn.NUMBERVALUE(Input!V476))</f>
        <v/>
      </c>
      <c r="X470" t="str">
        <f>IF(Input!W476="","",_xlfn.NUMBERVALUE(Input!W476))</f>
        <v/>
      </c>
      <c r="Y470" t="str">
        <f>IF(Input!X476="","",_xlfn.NUMBERVALUE(Input!X476))</f>
        <v/>
      </c>
      <c r="Z470" t="str">
        <f>IF(Input!Y476="","",_xlfn.NUMBERVALUE(Input!Y476))</f>
        <v/>
      </c>
    </row>
    <row r="471" spans="1:26" x14ac:dyDescent="0.25">
      <c r="A471" s="257" t="str">
        <f>IF(ISERROR(Input!A477),"",Input!A477)</f>
        <v/>
      </c>
      <c r="B471" t="str">
        <f t="shared" si="7"/>
        <v/>
      </c>
      <c r="C471" t="str">
        <f>IF(ISERROR(Input!B477),"",IF(Input!B477="","",Input!B477))</f>
        <v/>
      </c>
      <c r="D471" t="str">
        <f>IF(ISERROR(IF(Input!C477="","",Input!C477*1)),"",IF(Input!C477="","",Input!C477*1))</f>
        <v/>
      </c>
      <c r="E471" t="str">
        <f>IF(ISERROR(IF(Input!D477="","",Input!D477)),"",IF(Input!D477="","",Input!D477))</f>
        <v/>
      </c>
      <c r="F471" t="str">
        <f>IF(Input!E477="","",IF(ISNUMBER(_xlfn.NUMBERVALUE(Input!E477)),ROUND(Input!E477,0),Input!E477))</f>
        <v/>
      </c>
      <c r="G471" s="269" t="str">
        <f>IF(ISBLANK(Input!F477),"",(Input!F477))</f>
        <v/>
      </c>
      <c r="H471" t="str">
        <f>IF(Input!G477="","",Input!G477)</f>
        <v/>
      </c>
      <c r="I471" t="str">
        <f>IF(Input!H477="","",Input!H477)</f>
        <v/>
      </c>
      <c r="J471" t="str">
        <f>IFERROR(IF(Input!I477="","",IF(VLOOKUP(Input!D477,'Measure List'!$A$2:$D$5000,4,FALSE)="Residential","",Input!I477)),"")</f>
        <v/>
      </c>
      <c r="K471" t="str">
        <f>IF(Input!J477="","",Input!J477)</f>
        <v/>
      </c>
      <c r="L471" t="str">
        <f>IF(Input!K477="","",Input!K477)</f>
        <v/>
      </c>
      <c r="M471" t="str">
        <f>IF(Input!L477="","",Input!L477)</f>
        <v/>
      </c>
      <c r="N471" s="304" t="str">
        <f>IF(Input!M477="","",Input!M477)</f>
        <v/>
      </c>
      <c r="O471" t="str">
        <f>IF(Input!N477="","",IF(_xlfn.NUMBERVALUE(Input!N477)=0,"",_xlfn.NUMBERVALUE(Input!N477)))</f>
        <v/>
      </c>
      <c r="P471" t="str">
        <f>IF(Input!O477="","",_xlfn.NUMBERVALUE(Input!O477))</f>
        <v/>
      </c>
      <c r="Q471" t="str">
        <f>IF(Input!P477="","",Input!P477)</f>
        <v/>
      </c>
      <c r="R471" t="str">
        <f>IF(Input!Q477="","",Input!Q477)</f>
        <v/>
      </c>
      <c r="S471" t="str">
        <f>IF(Input!R477="","",_xlfn.NUMBERVALUE(Input!R477))</f>
        <v/>
      </c>
      <c r="T471" t="str">
        <f>IF(Input!S477="","",Input!S477)</f>
        <v/>
      </c>
      <c r="U471" t="str">
        <f>IF(Input!T477="","",_xlfn.NUMBERVALUE(Input!T477))</f>
        <v/>
      </c>
      <c r="V471" t="str">
        <f>IF(Input!U477="","",(Input!U477))</f>
        <v/>
      </c>
      <c r="W471" t="str">
        <f>IF(Input!V477="","",_xlfn.NUMBERVALUE(Input!V477))</f>
        <v/>
      </c>
      <c r="X471" t="str">
        <f>IF(Input!W477="","",_xlfn.NUMBERVALUE(Input!W477))</f>
        <v/>
      </c>
      <c r="Y471" t="str">
        <f>IF(Input!X477="","",_xlfn.NUMBERVALUE(Input!X477))</f>
        <v/>
      </c>
      <c r="Z471" t="str">
        <f>IF(Input!Y477="","",_xlfn.NUMBERVALUE(Input!Y477))</f>
        <v/>
      </c>
    </row>
    <row r="472" spans="1:26" x14ac:dyDescent="0.25">
      <c r="A472" s="257" t="str">
        <f>IF(ISERROR(Input!A478),"",Input!A478)</f>
        <v/>
      </c>
      <c r="B472" t="str">
        <f t="shared" si="7"/>
        <v/>
      </c>
      <c r="C472" t="str">
        <f>IF(ISERROR(Input!B478),"",IF(Input!B478="","",Input!B478))</f>
        <v/>
      </c>
      <c r="D472" t="str">
        <f>IF(ISERROR(IF(Input!C478="","",Input!C478*1)),"",IF(Input!C478="","",Input!C478*1))</f>
        <v/>
      </c>
      <c r="E472" t="str">
        <f>IF(ISERROR(IF(Input!D478="","",Input!D478)),"",IF(Input!D478="","",Input!D478))</f>
        <v/>
      </c>
      <c r="F472" t="str">
        <f>IF(Input!E478="","",IF(ISNUMBER(_xlfn.NUMBERVALUE(Input!E478)),ROUND(Input!E478,0),Input!E478))</f>
        <v/>
      </c>
      <c r="G472" s="269" t="str">
        <f>IF(ISBLANK(Input!F478),"",(Input!F478))</f>
        <v/>
      </c>
      <c r="H472" t="str">
        <f>IF(Input!G478="","",Input!G478)</f>
        <v/>
      </c>
      <c r="I472" t="str">
        <f>IF(Input!H478="","",Input!H478)</f>
        <v/>
      </c>
      <c r="J472" t="str">
        <f>IFERROR(IF(Input!I478="","",IF(VLOOKUP(Input!D478,'Measure List'!$A$2:$D$5000,4,FALSE)="Residential","",Input!I478)),"")</f>
        <v/>
      </c>
      <c r="K472" t="str">
        <f>IF(Input!J478="","",Input!J478)</f>
        <v/>
      </c>
      <c r="L472" t="str">
        <f>IF(Input!K478="","",Input!K478)</f>
        <v/>
      </c>
      <c r="M472" t="str">
        <f>IF(Input!L478="","",Input!L478)</f>
        <v/>
      </c>
      <c r="N472" s="304" t="str">
        <f>IF(Input!M478="","",Input!M478)</f>
        <v/>
      </c>
      <c r="O472" t="str">
        <f>IF(Input!N478="","",IF(_xlfn.NUMBERVALUE(Input!N478)=0,"",_xlfn.NUMBERVALUE(Input!N478)))</f>
        <v/>
      </c>
      <c r="P472" t="str">
        <f>IF(Input!O478="","",_xlfn.NUMBERVALUE(Input!O478))</f>
        <v/>
      </c>
      <c r="Q472" t="str">
        <f>IF(Input!P478="","",Input!P478)</f>
        <v/>
      </c>
      <c r="R472" t="str">
        <f>IF(Input!Q478="","",Input!Q478)</f>
        <v/>
      </c>
      <c r="S472" t="str">
        <f>IF(Input!R478="","",_xlfn.NUMBERVALUE(Input!R478))</f>
        <v/>
      </c>
      <c r="T472" t="str">
        <f>IF(Input!S478="","",Input!S478)</f>
        <v/>
      </c>
      <c r="U472" t="str">
        <f>IF(Input!T478="","",_xlfn.NUMBERVALUE(Input!T478))</f>
        <v/>
      </c>
      <c r="V472" t="str">
        <f>IF(Input!U478="","",(Input!U478))</f>
        <v/>
      </c>
      <c r="W472" t="str">
        <f>IF(Input!V478="","",_xlfn.NUMBERVALUE(Input!V478))</f>
        <v/>
      </c>
      <c r="X472" t="str">
        <f>IF(Input!W478="","",_xlfn.NUMBERVALUE(Input!W478))</f>
        <v/>
      </c>
      <c r="Y472" t="str">
        <f>IF(Input!X478="","",_xlfn.NUMBERVALUE(Input!X478))</f>
        <v/>
      </c>
      <c r="Z472" t="str">
        <f>IF(Input!Y478="","",_xlfn.NUMBERVALUE(Input!Y478))</f>
        <v/>
      </c>
    </row>
    <row r="473" spans="1:26" x14ac:dyDescent="0.25">
      <c r="A473" s="257" t="str">
        <f>IF(ISERROR(Input!A479),"",Input!A479)</f>
        <v/>
      </c>
      <c r="B473" t="str">
        <f t="shared" si="7"/>
        <v/>
      </c>
      <c r="C473" t="str">
        <f>IF(ISERROR(Input!B479),"",IF(Input!B479="","",Input!B479))</f>
        <v/>
      </c>
      <c r="D473" t="str">
        <f>IF(ISERROR(IF(Input!C479="","",Input!C479*1)),"",IF(Input!C479="","",Input!C479*1))</f>
        <v/>
      </c>
      <c r="E473" t="str">
        <f>IF(ISERROR(IF(Input!D479="","",Input!D479)),"",IF(Input!D479="","",Input!D479))</f>
        <v/>
      </c>
      <c r="F473" t="str">
        <f>IF(Input!E479="","",IF(ISNUMBER(_xlfn.NUMBERVALUE(Input!E479)),ROUND(Input!E479,0),Input!E479))</f>
        <v/>
      </c>
      <c r="G473" s="269" t="str">
        <f>IF(ISBLANK(Input!F479),"",(Input!F479))</f>
        <v/>
      </c>
      <c r="H473" t="str">
        <f>IF(Input!G479="","",Input!G479)</f>
        <v/>
      </c>
      <c r="I473" t="str">
        <f>IF(Input!H479="","",Input!H479)</f>
        <v/>
      </c>
      <c r="J473" t="str">
        <f>IFERROR(IF(Input!I479="","",IF(VLOOKUP(Input!D479,'Measure List'!$A$2:$D$5000,4,FALSE)="Residential","",Input!I479)),"")</f>
        <v/>
      </c>
      <c r="K473" t="str">
        <f>IF(Input!J479="","",Input!J479)</f>
        <v/>
      </c>
      <c r="L473" t="str">
        <f>IF(Input!K479="","",Input!K479)</f>
        <v/>
      </c>
      <c r="M473" t="str">
        <f>IF(Input!L479="","",Input!L479)</f>
        <v/>
      </c>
      <c r="N473" s="304" t="str">
        <f>IF(Input!M479="","",Input!M479)</f>
        <v/>
      </c>
      <c r="O473" t="str">
        <f>IF(Input!N479="","",IF(_xlfn.NUMBERVALUE(Input!N479)=0,"",_xlfn.NUMBERVALUE(Input!N479)))</f>
        <v/>
      </c>
      <c r="P473" t="str">
        <f>IF(Input!O479="","",_xlfn.NUMBERVALUE(Input!O479))</f>
        <v/>
      </c>
      <c r="Q473" t="str">
        <f>IF(Input!P479="","",Input!P479)</f>
        <v/>
      </c>
      <c r="R473" t="str">
        <f>IF(Input!Q479="","",Input!Q479)</f>
        <v/>
      </c>
      <c r="S473" t="str">
        <f>IF(Input!R479="","",_xlfn.NUMBERVALUE(Input!R479))</f>
        <v/>
      </c>
      <c r="T473" t="str">
        <f>IF(Input!S479="","",Input!S479)</f>
        <v/>
      </c>
      <c r="U473" t="str">
        <f>IF(Input!T479="","",_xlfn.NUMBERVALUE(Input!T479))</f>
        <v/>
      </c>
      <c r="V473" t="str">
        <f>IF(Input!U479="","",(Input!U479))</f>
        <v/>
      </c>
      <c r="W473" t="str">
        <f>IF(Input!V479="","",_xlfn.NUMBERVALUE(Input!V479))</f>
        <v/>
      </c>
      <c r="X473" t="str">
        <f>IF(Input!W479="","",_xlfn.NUMBERVALUE(Input!W479))</f>
        <v/>
      </c>
      <c r="Y473" t="str">
        <f>IF(Input!X479="","",_xlfn.NUMBERVALUE(Input!X479))</f>
        <v/>
      </c>
      <c r="Z473" t="str">
        <f>IF(Input!Y479="","",_xlfn.NUMBERVALUE(Input!Y479))</f>
        <v/>
      </c>
    </row>
    <row r="474" spans="1:26" x14ac:dyDescent="0.25">
      <c r="A474" s="257" t="str">
        <f>IF(ISERROR(Input!A480),"",Input!A480)</f>
        <v/>
      </c>
      <c r="B474" t="str">
        <f t="shared" si="7"/>
        <v/>
      </c>
      <c r="C474" t="str">
        <f>IF(ISERROR(Input!B480),"",IF(Input!B480="","",Input!B480))</f>
        <v/>
      </c>
      <c r="D474" t="str">
        <f>IF(ISERROR(IF(Input!C480="","",Input!C480*1)),"",IF(Input!C480="","",Input!C480*1))</f>
        <v/>
      </c>
      <c r="E474" t="str">
        <f>IF(ISERROR(IF(Input!D480="","",Input!D480)),"",IF(Input!D480="","",Input!D480))</f>
        <v/>
      </c>
      <c r="F474" t="str">
        <f>IF(Input!E480="","",IF(ISNUMBER(_xlfn.NUMBERVALUE(Input!E480)),ROUND(Input!E480,0),Input!E480))</f>
        <v/>
      </c>
      <c r="G474" s="269" t="str">
        <f>IF(ISBLANK(Input!F480),"",(Input!F480))</f>
        <v/>
      </c>
      <c r="H474" t="str">
        <f>IF(Input!G480="","",Input!G480)</f>
        <v/>
      </c>
      <c r="I474" t="str">
        <f>IF(Input!H480="","",Input!H480)</f>
        <v/>
      </c>
      <c r="J474" t="str">
        <f>IFERROR(IF(Input!I480="","",IF(VLOOKUP(Input!D480,'Measure List'!$A$2:$D$5000,4,FALSE)="Residential","",Input!I480)),"")</f>
        <v/>
      </c>
      <c r="K474" t="str">
        <f>IF(Input!J480="","",Input!J480)</f>
        <v/>
      </c>
      <c r="L474" t="str">
        <f>IF(Input!K480="","",Input!K480)</f>
        <v/>
      </c>
      <c r="M474" t="str">
        <f>IF(Input!L480="","",Input!L480)</f>
        <v/>
      </c>
      <c r="N474" s="304" t="str">
        <f>IF(Input!M480="","",Input!M480)</f>
        <v/>
      </c>
      <c r="O474" t="str">
        <f>IF(Input!N480="","",IF(_xlfn.NUMBERVALUE(Input!N480)=0,"",_xlfn.NUMBERVALUE(Input!N480)))</f>
        <v/>
      </c>
      <c r="P474" t="str">
        <f>IF(Input!O480="","",_xlfn.NUMBERVALUE(Input!O480))</f>
        <v/>
      </c>
      <c r="Q474" t="str">
        <f>IF(Input!P480="","",Input!P480)</f>
        <v/>
      </c>
      <c r="R474" t="str">
        <f>IF(Input!Q480="","",Input!Q480)</f>
        <v/>
      </c>
      <c r="S474" t="str">
        <f>IF(Input!R480="","",_xlfn.NUMBERVALUE(Input!R480))</f>
        <v/>
      </c>
      <c r="T474" t="str">
        <f>IF(Input!S480="","",Input!S480)</f>
        <v/>
      </c>
      <c r="U474" t="str">
        <f>IF(Input!T480="","",_xlfn.NUMBERVALUE(Input!T480))</f>
        <v/>
      </c>
      <c r="V474" t="str">
        <f>IF(Input!U480="","",(Input!U480))</f>
        <v/>
      </c>
      <c r="W474" t="str">
        <f>IF(Input!V480="","",_xlfn.NUMBERVALUE(Input!V480))</f>
        <v/>
      </c>
      <c r="X474" t="str">
        <f>IF(Input!W480="","",_xlfn.NUMBERVALUE(Input!W480))</f>
        <v/>
      </c>
      <c r="Y474" t="str">
        <f>IF(Input!X480="","",_xlfn.NUMBERVALUE(Input!X480))</f>
        <v/>
      </c>
      <c r="Z474" t="str">
        <f>IF(Input!Y480="","",_xlfn.NUMBERVALUE(Input!Y480))</f>
        <v/>
      </c>
    </row>
    <row r="475" spans="1:26" x14ac:dyDescent="0.25">
      <c r="A475" s="257" t="str">
        <f>IF(ISERROR(Input!A481),"",Input!A481)</f>
        <v/>
      </c>
      <c r="B475" t="str">
        <f t="shared" si="7"/>
        <v/>
      </c>
      <c r="C475" t="str">
        <f>IF(ISERROR(Input!B481),"",IF(Input!B481="","",Input!B481))</f>
        <v/>
      </c>
      <c r="D475" t="str">
        <f>IF(ISERROR(IF(Input!C481="","",Input!C481*1)),"",IF(Input!C481="","",Input!C481*1))</f>
        <v/>
      </c>
      <c r="E475" t="str">
        <f>IF(ISERROR(IF(Input!D481="","",Input!D481)),"",IF(Input!D481="","",Input!D481))</f>
        <v/>
      </c>
      <c r="F475" t="str">
        <f>IF(Input!E481="","",IF(ISNUMBER(_xlfn.NUMBERVALUE(Input!E481)),ROUND(Input!E481,0),Input!E481))</f>
        <v/>
      </c>
      <c r="G475" s="269" t="str">
        <f>IF(ISBLANK(Input!F481),"",(Input!F481))</f>
        <v/>
      </c>
      <c r="H475" t="str">
        <f>IF(Input!G481="","",Input!G481)</f>
        <v/>
      </c>
      <c r="I475" t="str">
        <f>IF(Input!H481="","",Input!H481)</f>
        <v/>
      </c>
      <c r="J475" t="str">
        <f>IFERROR(IF(Input!I481="","",IF(VLOOKUP(Input!D481,'Measure List'!$A$2:$D$5000,4,FALSE)="Residential","",Input!I481)),"")</f>
        <v/>
      </c>
      <c r="K475" t="str">
        <f>IF(Input!J481="","",Input!J481)</f>
        <v/>
      </c>
      <c r="L475" t="str">
        <f>IF(Input!K481="","",Input!K481)</f>
        <v/>
      </c>
      <c r="M475" t="str">
        <f>IF(Input!L481="","",Input!L481)</f>
        <v/>
      </c>
      <c r="N475" s="304" t="str">
        <f>IF(Input!M481="","",Input!M481)</f>
        <v/>
      </c>
      <c r="O475" t="str">
        <f>IF(Input!N481="","",IF(_xlfn.NUMBERVALUE(Input!N481)=0,"",_xlfn.NUMBERVALUE(Input!N481)))</f>
        <v/>
      </c>
      <c r="P475" t="str">
        <f>IF(Input!O481="","",_xlfn.NUMBERVALUE(Input!O481))</f>
        <v/>
      </c>
      <c r="Q475" t="str">
        <f>IF(Input!P481="","",Input!P481)</f>
        <v/>
      </c>
      <c r="R475" t="str">
        <f>IF(Input!Q481="","",Input!Q481)</f>
        <v/>
      </c>
      <c r="S475" t="str">
        <f>IF(Input!R481="","",_xlfn.NUMBERVALUE(Input!R481))</f>
        <v/>
      </c>
      <c r="T475" t="str">
        <f>IF(Input!S481="","",Input!S481)</f>
        <v/>
      </c>
      <c r="U475" t="str">
        <f>IF(Input!T481="","",_xlfn.NUMBERVALUE(Input!T481))</f>
        <v/>
      </c>
      <c r="V475" t="str">
        <f>IF(Input!U481="","",(Input!U481))</f>
        <v/>
      </c>
      <c r="W475" t="str">
        <f>IF(Input!V481="","",_xlfn.NUMBERVALUE(Input!V481))</f>
        <v/>
      </c>
      <c r="X475" t="str">
        <f>IF(Input!W481="","",_xlfn.NUMBERVALUE(Input!W481))</f>
        <v/>
      </c>
      <c r="Y475" t="str">
        <f>IF(Input!X481="","",_xlfn.NUMBERVALUE(Input!X481))</f>
        <v/>
      </c>
      <c r="Z475" t="str">
        <f>IF(Input!Y481="","",_xlfn.NUMBERVALUE(Input!Y481))</f>
        <v/>
      </c>
    </row>
    <row r="476" spans="1:26" x14ac:dyDescent="0.25">
      <c r="A476" s="257" t="str">
        <f>IF(ISERROR(Input!A482),"",Input!A482)</f>
        <v/>
      </c>
      <c r="B476" t="str">
        <f t="shared" si="7"/>
        <v/>
      </c>
      <c r="C476" t="str">
        <f>IF(ISERROR(Input!B482),"",IF(Input!B482="","",Input!B482))</f>
        <v/>
      </c>
      <c r="D476" t="str">
        <f>IF(ISERROR(IF(Input!C482="","",Input!C482*1)),"",IF(Input!C482="","",Input!C482*1))</f>
        <v/>
      </c>
      <c r="E476" t="str">
        <f>IF(ISERROR(IF(Input!D482="","",Input!D482)),"",IF(Input!D482="","",Input!D482))</f>
        <v/>
      </c>
      <c r="F476" t="str">
        <f>IF(Input!E482="","",IF(ISNUMBER(_xlfn.NUMBERVALUE(Input!E482)),ROUND(Input!E482,0),Input!E482))</f>
        <v/>
      </c>
      <c r="G476" s="269" t="str">
        <f>IF(ISBLANK(Input!F482),"",(Input!F482))</f>
        <v/>
      </c>
      <c r="H476" t="str">
        <f>IF(Input!G482="","",Input!G482)</f>
        <v/>
      </c>
      <c r="I476" t="str">
        <f>IF(Input!H482="","",Input!H482)</f>
        <v/>
      </c>
      <c r="J476" t="str">
        <f>IFERROR(IF(Input!I482="","",IF(VLOOKUP(Input!D482,'Measure List'!$A$2:$D$5000,4,FALSE)="Residential","",Input!I482)),"")</f>
        <v/>
      </c>
      <c r="K476" t="str">
        <f>IF(Input!J482="","",Input!J482)</f>
        <v/>
      </c>
      <c r="L476" t="str">
        <f>IF(Input!K482="","",Input!K482)</f>
        <v/>
      </c>
      <c r="M476" t="str">
        <f>IF(Input!L482="","",Input!L482)</f>
        <v/>
      </c>
      <c r="N476" s="304" t="str">
        <f>IF(Input!M482="","",Input!M482)</f>
        <v/>
      </c>
      <c r="O476" t="str">
        <f>IF(Input!N482="","",IF(_xlfn.NUMBERVALUE(Input!N482)=0,"",_xlfn.NUMBERVALUE(Input!N482)))</f>
        <v/>
      </c>
      <c r="P476" t="str">
        <f>IF(Input!O482="","",_xlfn.NUMBERVALUE(Input!O482))</f>
        <v/>
      </c>
      <c r="Q476" t="str">
        <f>IF(Input!P482="","",Input!P482)</f>
        <v/>
      </c>
      <c r="R476" t="str">
        <f>IF(Input!Q482="","",Input!Q482)</f>
        <v/>
      </c>
      <c r="S476" t="str">
        <f>IF(Input!R482="","",_xlfn.NUMBERVALUE(Input!R482))</f>
        <v/>
      </c>
      <c r="T476" t="str">
        <f>IF(Input!S482="","",Input!S482)</f>
        <v/>
      </c>
      <c r="U476" t="str">
        <f>IF(Input!T482="","",_xlfn.NUMBERVALUE(Input!T482))</f>
        <v/>
      </c>
      <c r="V476" t="str">
        <f>IF(Input!U482="","",(Input!U482))</f>
        <v/>
      </c>
      <c r="W476" t="str">
        <f>IF(Input!V482="","",_xlfn.NUMBERVALUE(Input!V482))</f>
        <v/>
      </c>
      <c r="X476" t="str">
        <f>IF(Input!W482="","",_xlfn.NUMBERVALUE(Input!W482))</f>
        <v/>
      </c>
      <c r="Y476" t="str">
        <f>IF(Input!X482="","",_xlfn.NUMBERVALUE(Input!X482))</f>
        <v/>
      </c>
      <c r="Z476" t="str">
        <f>IF(Input!Y482="","",_xlfn.NUMBERVALUE(Input!Y482))</f>
        <v/>
      </c>
    </row>
    <row r="477" spans="1:26" x14ac:dyDescent="0.25">
      <c r="A477" s="257" t="str">
        <f>IF(ISERROR(Input!A483),"",Input!A483)</f>
        <v/>
      </c>
      <c r="B477" t="str">
        <f t="shared" si="7"/>
        <v/>
      </c>
      <c r="C477" t="str">
        <f>IF(ISERROR(Input!B483),"",IF(Input!B483="","",Input!B483))</f>
        <v/>
      </c>
      <c r="D477" t="str">
        <f>IF(ISERROR(IF(Input!C483="","",Input!C483*1)),"",IF(Input!C483="","",Input!C483*1))</f>
        <v/>
      </c>
      <c r="E477" t="str">
        <f>IF(ISERROR(IF(Input!D483="","",Input!D483)),"",IF(Input!D483="","",Input!D483))</f>
        <v/>
      </c>
      <c r="F477" t="str">
        <f>IF(Input!E483="","",IF(ISNUMBER(_xlfn.NUMBERVALUE(Input!E483)),ROUND(Input!E483,0),Input!E483))</f>
        <v/>
      </c>
      <c r="G477" s="269" t="str">
        <f>IF(ISBLANK(Input!F483),"",(Input!F483))</f>
        <v/>
      </c>
      <c r="H477" t="str">
        <f>IF(Input!G483="","",Input!G483)</f>
        <v/>
      </c>
      <c r="I477" t="str">
        <f>IF(Input!H483="","",Input!H483)</f>
        <v/>
      </c>
      <c r="J477" t="str">
        <f>IFERROR(IF(Input!I483="","",IF(VLOOKUP(Input!D483,'Measure List'!$A$2:$D$5000,4,FALSE)="Residential","",Input!I483)),"")</f>
        <v/>
      </c>
      <c r="K477" t="str">
        <f>IF(Input!J483="","",Input!J483)</f>
        <v/>
      </c>
      <c r="L477" t="str">
        <f>IF(Input!K483="","",Input!K483)</f>
        <v/>
      </c>
      <c r="M477" t="str">
        <f>IF(Input!L483="","",Input!L483)</f>
        <v/>
      </c>
      <c r="N477" s="304" t="str">
        <f>IF(Input!M483="","",Input!M483)</f>
        <v/>
      </c>
      <c r="O477" t="str">
        <f>IF(Input!N483="","",IF(_xlfn.NUMBERVALUE(Input!N483)=0,"",_xlfn.NUMBERVALUE(Input!N483)))</f>
        <v/>
      </c>
      <c r="P477" t="str">
        <f>IF(Input!O483="","",_xlfn.NUMBERVALUE(Input!O483))</f>
        <v/>
      </c>
      <c r="Q477" t="str">
        <f>IF(Input!P483="","",Input!P483)</f>
        <v/>
      </c>
      <c r="R477" t="str">
        <f>IF(Input!Q483="","",Input!Q483)</f>
        <v/>
      </c>
      <c r="S477" t="str">
        <f>IF(Input!R483="","",_xlfn.NUMBERVALUE(Input!R483))</f>
        <v/>
      </c>
      <c r="T477" t="str">
        <f>IF(Input!S483="","",Input!S483)</f>
        <v/>
      </c>
      <c r="U477" t="str">
        <f>IF(Input!T483="","",_xlfn.NUMBERVALUE(Input!T483))</f>
        <v/>
      </c>
      <c r="V477" t="str">
        <f>IF(Input!U483="","",(Input!U483))</f>
        <v/>
      </c>
      <c r="W477" t="str">
        <f>IF(Input!V483="","",_xlfn.NUMBERVALUE(Input!V483))</f>
        <v/>
      </c>
      <c r="X477" t="str">
        <f>IF(Input!W483="","",_xlfn.NUMBERVALUE(Input!W483))</f>
        <v/>
      </c>
      <c r="Y477" t="str">
        <f>IF(Input!X483="","",_xlfn.NUMBERVALUE(Input!X483))</f>
        <v/>
      </c>
      <c r="Z477" t="str">
        <f>IF(Input!Y483="","",_xlfn.NUMBERVALUE(Input!Y483))</f>
        <v/>
      </c>
    </row>
    <row r="478" spans="1:26" x14ac:dyDescent="0.25">
      <c r="A478" s="257" t="str">
        <f>IF(ISERROR(Input!A484),"",Input!A484)</f>
        <v/>
      </c>
      <c r="B478" t="str">
        <f t="shared" si="7"/>
        <v/>
      </c>
      <c r="C478" t="str">
        <f>IF(ISERROR(Input!B484),"",IF(Input!B484="","",Input!B484))</f>
        <v/>
      </c>
      <c r="D478" t="str">
        <f>IF(ISERROR(IF(Input!C484="","",Input!C484*1)),"",IF(Input!C484="","",Input!C484*1))</f>
        <v/>
      </c>
      <c r="E478" t="str">
        <f>IF(ISERROR(IF(Input!D484="","",Input!D484)),"",IF(Input!D484="","",Input!D484))</f>
        <v/>
      </c>
      <c r="F478" t="str">
        <f>IF(Input!E484="","",IF(ISNUMBER(_xlfn.NUMBERVALUE(Input!E484)),ROUND(Input!E484,0),Input!E484))</f>
        <v/>
      </c>
      <c r="G478" s="269" t="str">
        <f>IF(ISBLANK(Input!F484),"",(Input!F484))</f>
        <v/>
      </c>
      <c r="H478" t="str">
        <f>IF(Input!G484="","",Input!G484)</f>
        <v/>
      </c>
      <c r="I478" t="str">
        <f>IF(Input!H484="","",Input!H484)</f>
        <v/>
      </c>
      <c r="J478" t="str">
        <f>IFERROR(IF(Input!I484="","",IF(VLOOKUP(Input!D484,'Measure List'!$A$2:$D$5000,4,FALSE)="Residential","",Input!I484)),"")</f>
        <v/>
      </c>
      <c r="K478" t="str">
        <f>IF(Input!J484="","",Input!J484)</f>
        <v/>
      </c>
      <c r="L478" t="str">
        <f>IF(Input!K484="","",Input!K484)</f>
        <v/>
      </c>
      <c r="M478" t="str">
        <f>IF(Input!L484="","",Input!L484)</f>
        <v/>
      </c>
      <c r="N478" s="304" t="str">
        <f>IF(Input!M484="","",Input!M484)</f>
        <v/>
      </c>
      <c r="O478" t="str">
        <f>IF(Input!N484="","",IF(_xlfn.NUMBERVALUE(Input!N484)=0,"",_xlfn.NUMBERVALUE(Input!N484)))</f>
        <v/>
      </c>
      <c r="P478" t="str">
        <f>IF(Input!O484="","",_xlfn.NUMBERVALUE(Input!O484))</f>
        <v/>
      </c>
      <c r="Q478" t="str">
        <f>IF(Input!P484="","",Input!P484)</f>
        <v/>
      </c>
      <c r="R478" t="str">
        <f>IF(Input!Q484="","",Input!Q484)</f>
        <v/>
      </c>
      <c r="S478" t="str">
        <f>IF(Input!R484="","",_xlfn.NUMBERVALUE(Input!R484))</f>
        <v/>
      </c>
      <c r="T478" t="str">
        <f>IF(Input!S484="","",Input!S484)</f>
        <v/>
      </c>
      <c r="U478" t="str">
        <f>IF(Input!T484="","",_xlfn.NUMBERVALUE(Input!T484))</f>
        <v/>
      </c>
      <c r="V478" t="str">
        <f>IF(Input!U484="","",(Input!U484))</f>
        <v/>
      </c>
      <c r="W478" t="str">
        <f>IF(Input!V484="","",_xlfn.NUMBERVALUE(Input!V484))</f>
        <v/>
      </c>
      <c r="X478" t="str">
        <f>IF(Input!W484="","",_xlfn.NUMBERVALUE(Input!W484))</f>
        <v/>
      </c>
      <c r="Y478" t="str">
        <f>IF(Input!X484="","",_xlfn.NUMBERVALUE(Input!X484))</f>
        <v/>
      </c>
      <c r="Z478" t="str">
        <f>IF(Input!Y484="","",_xlfn.NUMBERVALUE(Input!Y484))</f>
        <v/>
      </c>
    </row>
    <row r="479" spans="1:26" x14ac:dyDescent="0.25">
      <c r="A479" s="257" t="str">
        <f>IF(ISERROR(Input!A485),"",Input!A485)</f>
        <v/>
      </c>
      <c r="B479" t="str">
        <f t="shared" si="7"/>
        <v/>
      </c>
      <c r="C479" t="str">
        <f>IF(ISERROR(Input!B485),"",IF(Input!B485="","",Input!B485))</f>
        <v/>
      </c>
      <c r="D479" t="str">
        <f>IF(ISERROR(IF(Input!C485="","",Input!C485*1)),"",IF(Input!C485="","",Input!C485*1))</f>
        <v/>
      </c>
      <c r="E479" t="str">
        <f>IF(ISERROR(IF(Input!D485="","",Input!D485)),"",IF(Input!D485="","",Input!D485))</f>
        <v/>
      </c>
      <c r="F479" t="str">
        <f>IF(Input!E485="","",IF(ISNUMBER(_xlfn.NUMBERVALUE(Input!E485)),ROUND(Input!E485,0),Input!E485))</f>
        <v/>
      </c>
      <c r="G479" s="269" t="str">
        <f>IF(ISBLANK(Input!F485),"",(Input!F485))</f>
        <v/>
      </c>
      <c r="H479" t="str">
        <f>IF(Input!G485="","",Input!G485)</f>
        <v/>
      </c>
      <c r="I479" t="str">
        <f>IF(Input!H485="","",Input!H485)</f>
        <v/>
      </c>
      <c r="J479" t="str">
        <f>IFERROR(IF(Input!I485="","",IF(VLOOKUP(Input!D485,'Measure List'!$A$2:$D$5000,4,FALSE)="Residential","",Input!I485)),"")</f>
        <v/>
      </c>
      <c r="K479" t="str">
        <f>IF(Input!J485="","",Input!J485)</f>
        <v/>
      </c>
      <c r="L479" t="str">
        <f>IF(Input!K485="","",Input!K485)</f>
        <v/>
      </c>
      <c r="M479" t="str">
        <f>IF(Input!L485="","",Input!L485)</f>
        <v/>
      </c>
      <c r="N479" s="304" t="str">
        <f>IF(Input!M485="","",Input!M485)</f>
        <v/>
      </c>
      <c r="O479" t="str">
        <f>IF(Input!N485="","",IF(_xlfn.NUMBERVALUE(Input!N485)=0,"",_xlfn.NUMBERVALUE(Input!N485)))</f>
        <v/>
      </c>
      <c r="P479" t="str">
        <f>IF(Input!O485="","",_xlfn.NUMBERVALUE(Input!O485))</f>
        <v/>
      </c>
      <c r="Q479" t="str">
        <f>IF(Input!P485="","",Input!P485)</f>
        <v/>
      </c>
      <c r="R479" t="str">
        <f>IF(Input!Q485="","",Input!Q485)</f>
        <v/>
      </c>
      <c r="S479" t="str">
        <f>IF(Input!R485="","",_xlfn.NUMBERVALUE(Input!R485))</f>
        <v/>
      </c>
      <c r="T479" t="str">
        <f>IF(Input!S485="","",Input!S485)</f>
        <v/>
      </c>
      <c r="U479" t="str">
        <f>IF(Input!T485="","",_xlfn.NUMBERVALUE(Input!T485))</f>
        <v/>
      </c>
      <c r="V479" t="str">
        <f>IF(Input!U485="","",(Input!U485))</f>
        <v/>
      </c>
      <c r="W479" t="str">
        <f>IF(Input!V485="","",_xlfn.NUMBERVALUE(Input!V485))</f>
        <v/>
      </c>
      <c r="X479" t="str">
        <f>IF(Input!W485="","",_xlfn.NUMBERVALUE(Input!W485))</f>
        <v/>
      </c>
      <c r="Y479" t="str">
        <f>IF(Input!X485="","",_xlfn.NUMBERVALUE(Input!X485))</f>
        <v/>
      </c>
      <c r="Z479" t="str">
        <f>IF(Input!Y485="","",_xlfn.NUMBERVALUE(Input!Y485))</f>
        <v/>
      </c>
    </row>
    <row r="480" spans="1:26" x14ac:dyDescent="0.25">
      <c r="A480" s="257" t="str">
        <f>IF(ISERROR(Input!A486),"",Input!A486)</f>
        <v/>
      </c>
      <c r="B480" t="str">
        <f t="shared" si="7"/>
        <v/>
      </c>
      <c r="C480" t="str">
        <f>IF(ISERROR(Input!B486),"",IF(Input!B486="","",Input!B486))</f>
        <v/>
      </c>
      <c r="D480" t="str">
        <f>IF(ISERROR(IF(Input!C486="","",Input!C486*1)),"",IF(Input!C486="","",Input!C486*1))</f>
        <v/>
      </c>
      <c r="E480" t="str">
        <f>IF(ISERROR(IF(Input!D486="","",Input!D486)),"",IF(Input!D486="","",Input!D486))</f>
        <v/>
      </c>
      <c r="F480" t="str">
        <f>IF(Input!E486="","",IF(ISNUMBER(_xlfn.NUMBERVALUE(Input!E486)),ROUND(Input!E486,0),Input!E486))</f>
        <v/>
      </c>
      <c r="G480" s="269" t="str">
        <f>IF(ISBLANK(Input!F486),"",(Input!F486))</f>
        <v/>
      </c>
      <c r="H480" t="str">
        <f>IF(Input!G486="","",Input!G486)</f>
        <v/>
      </c>
      <c r="I480" t="str">
        <f>IF(Input!H486="","",Input!H486)</f>
        <v/>
      </c>
      <c r="J480" t="str">
        <f>IFERROR(IF(Input!I486="","",IF(VLOOKUP(Input!D486,'Measure List'!$A$2:$D$5000,4,FALSE)="Residential","",Input!I486)),"")</f>
        <v/>
      </c>
      <c r="K480" t="str">
        <f>IF(Input!J486="","",Input!J486)</f>
        <v/>
      </c>
      <c r="L480" t="str">
        <f>IF(Input!K486="","",Input!K486)</f>
        <v/>
      </c>
      <c r="M480" t="str">
        <f>IF(Input!L486="","",Input!L486)</f>
        <v/>
      </c>
      <c r="N480" s="304" t="str">
        <f>IF(Input!M486="","",Input!M486)</f>
        <v/>
      </c>
      <c r="O480" t="str">
        <f>IF(Input!N486="","",IF(_xlfn.NUMBERVALUE(Input!N486)=0,"",_xlfn.NUMBERVALUE(Input!N486)))</f>
        <v/>
      </c>
      <c r="P480" t="str">
        <f>IF(Input!O486="","",_xlfn.NUMBERVALUE(Input!O486))</f>
        <v/>
      </c>
      <c r="Q480" t="str">
        <f>IF(Input!P486="","",Input!P486)</f>
        <v/>
      </c>
      <c r="R480" t="str">
        <f>IF(Input!Q486="","",Input!Q486)</f>
        <v/>
      </c>
      <c r="S480" t="str">
        <f>IF(Input!R486="","",_xlfn.NUMBERVALUE(Input!R486))</f>
        <v/>
      </c>
      <c r="T480" t="str">
        <f>IF(Input!S486="","",Input!S486)</f>
        <v/>
      </c>
      <c r="U480" t="str">
        <f>IF(Input!T486="","",_xlfn.NUMBERVALUE(Input!T486))</f>
        <v/>
      </c>
      <c r="V480" t="str">
        <f>IF(Input!U486="","",(Input!U486))</f>
        <v/>
      </c>
      <c r="W480" t="str">
        <f>IF(Input!V486="","",_xlfn.NUMBERVALUE(Input!V486))</f>
        <v/>
      </c>
      <c r="X480" t="str">
        <f>IF(Input!W486="","",_xlfn.NUMBERVALUE(Input!W486))</f>
        <v/>
      </c>
      <c r="Y480" t="str">
        <f>IF(Input!X486="","",_xlfn.NUMBERVALUE(Input!X486))</f>
        <v/>
      </c>
      <c r="Z480" t="str">
        <f>IF(Input!Y486="","",_xlfn.NUMBERVALUE(Input!Y486))</f>
        <v/>
      </c>
    </row>
    <row r="481" spans="1:26" x14ac:dyDescent="0.25">
      <c r="A481" s="257" t="str">
        <f>IF(ISERROR(Input!A487),"",Input!A487)</f>
        <v/>
      </c>
      <c r="B481" t="str">
        <f t="shared" si="7"/>
        <v/>
      </c>
      <c r="C481" t="str">
        <f>IF(ISERROR(Input!B487),"",IF(Input!B487="","",Input!B487))</f>
        <v/>
      </c>
      <c r="D481" t="str">
        <f>IF(ISERROR(IF(Input!C487="","",Input!C487*1)),"",IF(Input!C487="","",Input!C487*1))</f>
        <v/>
      </c>
      <c r="E481" t="str">
        <f>IF(ISERROR(IF(Input!D487="","",Input!D487)),"",IF(Input!D487="","",Input!D487))</f>
        <v/>
      </c>
      <c r="F481" t="str">
        <f>IF(Input!E487="","",IF(ISNUMBER(_xlfn.NUMBERVALUE(Input!E487)),ROUND(Input!E487,0),Input!E487))</f>
        <v/>
      </c>
      <c r="G481" s="269" t="str">
        <f>IF(ISBLANK(Input!F487),"",(Input!F487))</f>
        <v/>
      </c>
      <c r="H481" t="str">
        <f>IF(Input!G487="","",Input!G487)</f>
        <v/>
      </c>
      <c r="I481" t="str">
        <f>IF(Input!H487="","",Input!H487)</f>
        <v/>
      </c>
      <c r="J481" t="str">
        <f>IFERROR(IF(Input!I487="","",IF(VLOOKUP(Input!D487,'Measure List'!$A$2:$D$5000,4,FALSE)="Residential","",Input!I487)),"")</f>
        <v/>
      </c>
      <c r="K481" t="str">
        <f>IF(Input!J487="","",Input!J487)</f>
        <v/>
      </c>
      <c r="L481" t="str">
        <f>IF(Input!K487="","",Input!K487)</f>
        <v/>
      </c>
      <c r="M481" t="str">
        <f>IF(Input!L487="","",Input!L487)</f>
        <v/>
      </c>
      <c r="N481" s="304" t="str">
        <f>IF(Input!M487="","",Input!M487)</f>
        <v/>
      </c>
      <c r="O481" t="str">
        <f>IF(Input!N487="","",IF(_xlfn.NUMBERVALUE(Input!N487)=0,"",_xlfn.NUMBERVALUE(Input!N487)))</f>
        <v/>
      </c>
      <c r="P481" t="str">
        <f>IF(Input!O487="","",_xlfn.NUMBERVALUE(Input!O487))</f>
        <v/>
      </c>
      <c r="Q481" t="str">
        <f>IF(Input!P487="","",Input!P487)</f>
        <v/>
      </c>
      <c r="R481" t="str">
        <f>IF(Input!Q487="","",Input!Q487)</f>
        <v/>
      </c>
      <c r="S481" t="str">
        <f>IF(Input!R487="","",_xlfn.NUMBERVALUE(Input!R487))</f>
        <v/>
      </c>
      <c r="T481" t="str">
        <f>IF(Input!S487="","",Input!S487)</f>
        <v/>
      </c>
      <c r="U481" t="str">
        <f>IF(Input!T487="","",_xlfn.NUMBERVALUE(Input!T487))</f>
        <v/>
      </c>
      <c r="V481" t="str">
        <f>IF(Input!U487="","",(Input!U487))</f>
        <v/>
      </c>
      <c r="W481" t="str">
        <f>IF(Input!V487="","",_xlfn.NUMBERVALUE(Input!V487))</f>
        <v/>
      </c>
      <c r="X481" t="str">
        <f>IF(Input!W487="","",_xlfn.NUMBERVALUE(Input!W487))</f>
        <v/>
      </c>
      <c r="Y481" t="str">
        <f>IF(Input!X487="","",_xlfn.NUMBERVALUE(Input!X487))</f>
        <v/>
      </c>
      <c r="Z481" t="str">
        <f>IF(Input!Y487="","",_xlfn.NUMBERVALUE(Input!Y487))</f>
        <v/>
      </c>
    </row>
    <row r="482" spans="1:26" x14ac:dyDescent="0.25">
      <c r="A482" s="257" t="str">
        <f>IF(ISERROR(Input!A488),"",Input!A488)</f>
        <v/>
      </c>
      <c r="B482" t="str">
        <f t="shared" si="7"/>
        <v/>
      </c>
      <c r="C482" t="str">
        <f>IF(ISERROR(Input!B488),"",IF(Input!B488="","",Input!B488))</f>
        <v/>
      </c>
      <c r="D482" t="str">
        <f>IF(ISERROR(IF(Input!C488="","",Input!C488*1)),"",IF(Input!C488="","",Input!C488*1))</f>
        <v/>
      </c>
      <c r="E482" t="str">
        <f>IF(ISERROR(IF(Input!D488="","",Input!D488)),"",IF(Input!D488="","",Input!D488))</f>
        <v/>
      </c>
      <c r="F482" t="str">
        <f>IF(Input!E488="","",IF(ISNUMBER(_xlfn.NUMBERVALUE(Input!E488)),ROUND(Input!E488,0),Input!E488))</f>
        <v/>
      </c>
      <c r="G482" s="269" t="str">
        <f>IF(ISBLANK(Input!F488),"",(Input!F488))</f>
        <v/>
      </c>
      <c r="H482" t="str">
        <f>IF(Input!G488="","",Input!G488)</f>
        <v/>
      </c>
      <c r="I482" t="str">
        <f>IF(Input!H488="","",Input!H488)</f>
        <v/>
      </c>
      <c r="J482" t="str">
        <f>IFERROR(IF(Input!I488="","",IF(VLOOKUP(Input!D488,'Measure List'!$A$2:$D$5000,4,FALSE)="Residential","",Input!I488)),"")</f>
        <v/>
      </c>
      <c r="K482" t="str">
        <f>IF(Input!J488="","",Input!J488)</f>
        <v/>
      </c>
      <c r="L482" t="str">
        <f>IF(Input!K488="","",Input!K488)</f>
        <v/>
      </c>
      <c r="M482" t="str">
        <f>IF(Input!L488="","",Input!L488)</f>
        <v/>
      </c>
      <c r="N482" s="304" t="str">
        <f>IF(Input!M488="","",Input!M488)</f>
        <v/>
      </c>
      <c r="O482" t="str">
        <f>IF(Input!N488="","",IF(_xlfn.NUMBERVALUE(Input!N488)=0,"",_xlfn.NUMBERVALUE(Input!N488)))</f>
        <v/>
      </c>
      <c r="P482" t="str">
        <f>IF(Input!O488="","",_xlfn.NUMBERVALUE(Input!O488))</f>
        <v/>
      </c>
      <c r="Q482" t="str">
        <f>IF(Input!P488="","",Input!P488)</f>
        <v/>
      </c>
      <c r="R482" t="str">
        <f>IF(Input!Q488="","",Input!Q488)</f>
        <v/>
      </c>
      <c r="S482" t="str">
        <f>IF(Input!R488="","",_xlfn.NUMBERVALUE(Input!R488))</f>
        <v/>
      </c>
      <c r="T482" t="str">
        <f>IF(Input!S488="","",Input!S488)</f>
        <v/>
      </c>
      <c r="U482" t="str">
        <f>IF(Input!T488="","",_xlfn.NUMBERVALUE(Input!T488))</f>
        <v/>
      </c>
      <c r="V482" t="str">
        <f>IF(Input!U488="","",(Input!U488))</f>
        <v/>
      </c>
      <c r="W482" t="str">
        <f>IF(Input!V488="","",_xlfn.NUMBERVALUE(Input!V488))</f>
        <v/>
      </c>
      <c r="X482" t="str">
        <f>IF(Input!W488="","",_xlfn.NUMBERVALUE(Input!W488))</f>
        <v/>
      </c>
      <c r="Y482" t="str">
        <f>IF(Input!X488="","",_xlfn.NUMBERVALUE(Input!X488))</f>
        <v/>
      </c>
      <c r="Z482" t="str">
        <f>IF(Input!Y488="","",_xlfn.NUMBERVALUE(Input!Y488))</f>
        <v/>
      </c>
    </row>
    <row r="483" spans="1:26" x14ac:dyDescent="0.25">
      <c r="A483" s="257" t="str">
        <f>IF(ISERROR(Input!A489),"",Input!A489)</f>
        <v/>
      </c>
      <c r="B483" t="str">
        <f t="shared" si="7"/>
        <v/>
      </c>
      <c r="C483" t="str">
        <f>IF(ISERROR(Input!B489),"",IF(Input!B489="","",Input!B489))</f>
        <v/>
      </c>
      <c r="D483" t="str">
        <f>IF(ISERROR(IF(Input!C489="","",Input!C489*1)),"",IF(Input!C489="","",Input!C489*1))</f>
        <v/>
      </c>
      <c r="E483" t="str">
        <f>IF(ISERROR(IF(Input!D489="","",Input!D489)),"",IF(Input!D489="","",Input!D489))</f>
        <v/>
      </c>
      <c r="F483" t="str">
        <f>IF(Input!E489="","",IF(ISNUMBER(_xlfn.NUMBERVALUE(Input!E489)),ROUND(Input!E489,0),Input!E489))</f>
        <v/>
      </c>
      <c r="G483" s="269" t="str">
        <f>IF(ISBLANK(Input!F489),"",(Input!F489))</f>
        <v/>
      </c>
      <c r="H483" t="str">
        <f>IF(Input!G489="","",Input!G489)</f>
        <v/>
      </c>
      <c r="I483" t="str">
        <f>IF(Input!H489="","",Input!H489)</f>
        <v/>
      </c>
      <c r="J483" t="str">
        <f>IFERROR(IF(Input!I489="","",IF(VLOOKUP(Input!D489,'Measure List'!$A$2:$D$5000,4,FALSE)="Residential","",Input!I489)),"")</f>
        <v/>
      </c>
      <c r="K483" t="str">
        <f>IF(Input!J489="","",Input!J489)</f>
        <v/>
      </c>
      <c r="L483" t="str">
        <f>IF(Input!K489="","",Input!K489)</f>
        <v/>
      </c>
      <c r="M483" t="str">
        <f>IF(Input!L489="","",Input!L489)</f>
        <v/>
      </c>
      <c r="N483" s="304" t="str">
        <f>IF(Input!M489="","",Input!M489)</f>
        <v/>
      </c>
      <c r="O483" t="str">
        <f>IF(Input!N489="","",IF(_xlfn.NUMBERVALUE(Input!N489)=0,"",_xlfn.NUMBERVALUE(Input!N489)))</f>
        <v/>
      </c>
      <c r="P483" t="str">
        <f>IF(Input!O489="","",_xlfn.NUMBERVALUE(Input!O489))</f>
        <v/>
      </c>
      <c r="Q483" t="str">
        <f>IF(Input!P489="","",Input!P489)</f>
        <v/>
      </c>
      <c r="R483" t="str">
        <f>IF(Input!Q489="","",Input!Q489)</f>
        <v/>
      </c>
      <c r="S483" t="str">
        <f>IF(Input!R489="","",_xlfn.NUMBERVALUE(Input!R489))</f>
        <v/>
      </c>
      <c r="T483" t="str">
        <f>IF(Input!S489="","",Input!S489)</f>
        <v/>
      </c>
      <c r="U483" t="str">
        <f>IF(Input!T489="","",_xlfn.NUMBERVALUE(Input!T489))</f>
        <v/>
      </c>
      <c r="V483" t="str">
        <f>IF(Input!U489="","",(Input!U489))</f>
        <v/>
      </c>
      <c r="W483" t="str">
        <f>IF(Input!V489="","",_xlfn.NUMBERVALUE(Input!V489))</f>
        <v/>
      </c>
      <c r="X483" t="str">
        <f>IF(Input!W489="","",_xlfn.NUMBERVALUE(Input!W489))</f>
        <v/>
      </c>
      <c r="Y483" t="str">
        <f>IF(Input!X489="","",_xlfn.NUMBERVALUE(Input!X489))</f>
        <v/>
      </c>
      <c r="Z483" t="str">
        <f>IF(Input!Y489="","",_xlfn.NUMBERVALUE(Input!Y489))</f>
        <v/>
      </c>
    </row>
    <row r="484" spans="1:26" x14ac:dyDescent="0.25">
      <c r="A484" s="257" t="str">
        <f>IF(ISERROR(Input!A490),"",Input!A490)</f>
        <v/>
      </c>
      <c r="B484" t="str">
        <f t="shared" si="7"/>
        <v/>
      </c>
      <c r="C484" t="str">
        <f>IF(ISERROR(Input!B490),"",IF(Input!B490="","",Input!B490))</f>
        <v/>
      </c>
      <c r="D484" t="str">
        <f>IF(ISERROR(IF(Input!C490="","",Input!C490*1)),"",IF(Input!C490="","",Input!C490*1))</f>
        <v/>
      </c>
      <c r="E484" t="str">
        <f>IF(ISERROR(IF(Input!D490="","",Input!D490)),"",IF(Input!D490="","",Input!D490))</f>
        <v/>
      </c>
      <c r="F484" t="str">
        <f>IF(Input!E490="","",IF(ISNUMBER(_xlfn.NUMBERVALUE(Input!E490)),ROUND(Input!E490,0),Input!E490))</f>
        <v/>
      </c>
      <c r="G484" s="269" t="str">
        <f>IF(ISBLANK(Input!F490),"",(Input!F490))</f>
        <v/>
      </c>
      <c r="H484" t="str">
        <f>IF(Input!G490="","",Input!G490)</f>
        <v/>
      </c>
      <c r="I484" t="str">
        <f>IF(Input!H490="","",Input!H490)</f>
        <v/>
      </c>
      <c r="J484" t="str">
        <f>IFERROR(IF(Input!I490="","",IF(VLOOKUP(Input!D490,'Measure List'!$A$2:$D$5000,4,FALSE)="Residential","",Input!I490)),"")</f>
        <v/>
      </c>
      <c r="K484" t="str">
        <f>IF(Input!J490="","",Input!J490)</f>
        <v/>
      </c>
      <c r="L484" t="str">
        <f>IF(Input!K490="","",Input!K490)</f>
        <v/>
      </c>
      <c r="M484" t="str">
        <f>IF(Input!L490="","",Input!L490)</f>
        <v/>
      </c>
      <c r="N484" s="304" t="str">
        <f>IF(Input!M490="","",Input!M490)</f>
        <v/>
      </c>
      <c r="O484" t="str">
        <f>IF(Input!N490="","",IF(_xlfn.NUMBERVALUE(Input!N490)=0,"",_xlfn.NUMBERVALUE(Input!N490)))</f>
        <v/>
      </c>
      <c r="P484" t="str">
        <f>IF(Input!O490="","",_xlfn.NUMBERVALUE(Input!O490))</f>
        <v/>
      </c>
      <c r="Q484" t="str">
        <f>IF(Input!P490="","",Input!P490)</f>
        <v/>
      </c>
      <c r="R484" t="str">
        <f>IF(Input!Q490="","",Input!Q490)</f>
        <v/>
      </c>
      <c r="S484" t="str">
        <f>IF(Input!R490="","",_xlfn.NUMBERVALUE(Input!R490))</f>
        <v/>
      </c>
      <c r="T484" t="str">
        <f>IF(Input!S490="","",Input!S490)</f>
        <v/>
      </c>
      <c r="U484" t="str">
        <f>IF(Input!T490="","",_xlfn.NUMBERVALUE(Input!T490))</f>
        <v/>
      </c>
      <c r="V484" t="str">
        <f>IF(Input!U490="","",(Input!U490))</f>
        <v/>
      </c>
      <c r="W484" t="str">
        <f>IF(Input!V490="","",_xlfn.NUMBERVALUE(Input!V490))</f>
        <v/>
      </c>
      <c r="X484" t="str">
        <f>IF(Input!W490="","",_xlfn.NUMBERVALUE(Input!W490))</f>
        <v/>
      </c>
      <c r="Y484" t="str">
        <f>IF(Input!X490="","",_xlfn.NUMBERVALUE(Input!X490))</f>
        <v/>
      </c>
      <c r="Z484" t="str">
        <f>IF(Input!Y490="","",_xlfn.NUMBERVALUE(Input!Y490))</f>
        <v/>
      </c>
    </row>
    <row r="485" spans="1:26" x14ac:dyDescent="0.25">
      <c r="A485" s="257" t="str">
        <f>IF(ISERROR(Input!A491),"",Input!A491)</f>
        <v/>
      </c>
      <c r="B485" t="str">
        <f t="shared" si="7"/>
        <v/>
      </c>
      <c r="C485" t="str">
        <f>IF(ISERROR(Input!B491),"",IF(Input!B491="","",Input!B491))</f>
        <v/>
      </c>
      <c r="D485" t="str">
        <f>IF(ISERROR(IF(Input!C491="","",Input!C491*1)),"",IF(Input!C491="","",Input!C491*1))</f>
        <v/>
      </c>
      <c r="E485" t="str">
        <f>IF(ISERROR(IF(Input!D491="","",Input!D491)),"",IF(Input!D491="","",Input!D491))</f>
        <v/>
      </c>
      <c r="F485" t="str">
        <f>IF(Input!E491="","",IF(ISNUMBER(_xlfn.NUMBERVALUE(Input!E491)),ROUND(Input!E491,0),Input!E491))</f>
        <v/>
      </c>
      <c r="G485" s="269" t="str">
        <f>IF(ISBLANK(Input!F491),"",(Input!F491))</f>
        <v/>
      </c>
      <c r="H485" t="str">
        <f>IF(Input!G491="","",Input!G491)</f>
        <v/>
      </c>
      <c r="I485" t="str">
        <f>IF(Input!H491="","",Input!H491)</f>
        <v/>
      </c>
      <c r="J485" t="str">
        <f>IFERROR(IF(Input!I491="","",IF(VLOOKUP(Input!D491,'Measure List'!$A$2:$D$5000,4,FALSE)="Residential","",Input!I491)),"")</f>
        <v/>
      </c>
      <c r="K485" t="str">
        <f>IF(Input!J491="","",Input!J491)</f>
        <v/>
      </c>
      <c r="L485" t="str">
        <f>IF(Input!K491="","",Input!K491)</f>
        <v/>
      </c>
      <c r="M485" t="str">
        <f>IF(Input!L491="","",Input!L491)</f>
        <v/>
      </c>
      <c r="N485" s="304" t="str">
        <f>IF(Input!M491="","",Input!M491)</f>
        <v/>
      </c>
      <c r="O485" t="str">
        <f>IF(Input!N491="","",IF(_xlfn.NUMBERVALUE(Input!N491)=0,"",_xlfn.NUMBERVALUE(Input!N491)))</f>
        <v/>
      </c>
      <c r="P485" t="str">
        <f>IF(Input!O491="","",_xlfn.NUMBERVALUE(Input!O491))</f>
        <v/>
      </c>
      <c r="Q485" t="str">
        <f>IF(Input!P491="","",Input!P491)</f>
        <v/>
      </c>
      <c r="R485" t="str">
        <f>IF(Input!Q491="","",Input!Q491)</f>
        <v/>
      </c>
      <c r="S485" t="str">
        <f>IF(Input!R491="","",_xlfn.NUMBERVALUE(Input!R491))</f>
        <v/>
      </c>
      <c r="T485" t="str">
        <f>IF(Input!S491="","",Input!S491)</f>
        <v/>
      </c>
      <c r="U485" t="str">
        <f>IF(Input!T491="","",_xlfn.NUMBERVALUE(Input!T491))</f>
        <v/>
      </c>
      <c r="V485" t="str">
        <f>IF(Input!U491="","",(Input!U491))</f>
        <v/>
      </c>
      <c r="W485" t="str">
        <f>IF(Input!V491="","",_xlfn.NUMBERVALUE(Input!V491))</f>
        <v/>
      </c>
      <c r="X485" t="str">
        <f>IF(Input!W491="","",_xlfn.NUMBERVALUE(Input!W491))</f>
        <v/>
      </c>
      <c r="Y485" t="str">
        <f>IF(Input!X491="","",_xlfn.NUMBERVALUE(Input!X491))</f>
        <v/>
      </c>
      <c r="Z485" t="str">
        <f>IF(Input!Y491="","",_xlfn.NUMBERVALUE(Input!Y491))</f>
        <v/>
      </c>
    </row>
    <row r="486" spans="1:26" x14ac:dyDescent="0.25">
      <c r="A486" s="257" t="str">
        <f>IF(ISERROR(Input!A492),"",Input!A492)</f>
        <v/>
      </c>
      <c r="B486" t="str">
        <f t="shared" si="7"/>
        <v/>
      </c>
      <c r="C486" t="str">
        <f>IF(ISERROR(Input!B492),"",IF(Input!B492="","",Input!B492))</f>
        <v/>
      </c>
      <c r="D486" t="str">
        <f>IF(ISERROR(IF(Input!C492="","",Input!C492*1)),"",IF(Input!C492="","",Input!C492*1))</f>
        <v/>
      </c>
      <c r="E486" t="str">
        <f>IF(ISERROR(IF(Input!D492="","",Input!D492)),"",IF(Input!D492="","",Input!D492))</f>
        <v/>
      </c>
      <c r="F486" t="str">
        <f>IF(Input!E492="","",IF(ISNUMBER(_xlfn.NUMBERVALUE(Input!E492)),ROUND(Input!E492,0),Input!E492))</f>
        <v/>
      </c>
      <c r="G486" s="269" t="str">
        <f>IF(ISBLANK(Input!F492),"",(Input!F492))</f>
        <v/>
      </c>
      <c r="H486" t="str">
        <f>IF(Input!G492="","",Input!G492)</f>
        <v/>
      </c>
      <c r="I486" t="str">
        <f>IF(Input!H492="","",Input!H492)</f>
        <v/>
      </c>
      <c r="J486" t="str">
        <f>IFERROR(IF(Input!I492="","",IF(VLOOKUP(Input!D492,'Measure List'!$A$2:$D$5000,4,FALSE)="Residential","",Input!I492)),"")</f>
        <v/>
      </c>
      <c r="K486" t="str">
        <f>IF(Input!J492="","",Input!J492)</f>
        <v/>
      </c>
      <c r="L486" t="str">
        <f>IF(Input!K492="","",Input!K492)</f>
        <v/>
      </c>
      <c r="M486" t="str">
        <f>IF(Input!L492="","",Input!L492)</f>
        <v/>
      </c>
      <c r="N486" s="304" t="str">
        <f>IF(Input!M492="","",Input!M492)</f>
        <v/>
      </c>
      <c r="O486" t="str">
        <f>IF(Input!N492="","",IF(_xlfn.NUMBERVALUE(Input!N492)=0,"",_xlfn.NUMBERVALUE(Input!N492)))</f>
        <v/>
      </c>
      <c r="P486" t="str">
        <f>IF(Input!O492="","",_xlfn.NUMBERVALUE(Input!O492))</f>
        <v/>
      </c>
      <c r="Q486" t="str">
        <f>IF(Input!P492="","",Input!P492)</f>
        <v/>
      </c>
      <c r="R486" t="str">
        <f>IF(Input!Q492="","",Input!Q492)</f>
        <v/>
      </c>
      <c r="S486" t="str">
        <f>IF(Input!R492="","",_xlfn.NUMBERVALUE(Input!R492))</f>
        <v/>
      </c>
      <c r="T486" t="str">
        <f>IF(Input!S492="","",Input!S492)</f>
        <v/>
      </c>
      <c r="U486" t="str">
        <f>IF(Input!T492="","",_xlfn.NUMBERVALUE(Input!T492))</f>
        <v/>
      </c>
      <c r="V486" t="str">
        <f>IF(Input!U492="","",(Input!U492))</f>
        <v/>
      </c>
      <c r="W486" t="str">
        <f>IF(Input!V492="","",_xlfn.NUMBERVALUE(Input!V492))</f>
        <v/>
      </c>
      <c r="X486" t="str">
        <f>IF(Input!W492="","",_xlfn.NUMBERVALUE(Input!W492))</f>
        <v/>
      </c>
      <c r="Y486" t="str">
        <f>IF(Input!X492="","",_xlfn.NUMBERVALUE(Input!X492))</f>
        <v/>
      </c>
      <c r="Z486" t="str">
        <f>IF(Input!Y492="","",_xlfn.NUMBERVALUE(Input!Y492))</f>
        <v/>
      </c>
    </row>
    <row r="487" spans="1:26" x14ac:dyDescent="0.25">
      <c r="A487" s="257" t="str">
        <f>IF(ISERROR(Input!A493),"",Input!A493)</f>
        <v/>
      </c>
      <c r="B487" t="str">
        <f t="shared" si="7"/>
        <v/>
      </c>
      <c r="C487" t="str">
        <f>IF(ISERROR(Input!B493),"",IF(Input!B493="","",Input!B493))</f>
        <v/>
      </c>
      <c r="D487" t="str">
        <f>IF(ISERROR(IF(Input!C493="","",Input!C493*1)),"",IF(Input!C493="","",Input!C493*1))</f>
        <v/>
      </c>
      <c r="E487" t="str">
        <f>IF(ISERROR(IF(Input!D493="","",Input!D493)),"",IF(Input!D493="","",Input!D493))</f>
        <v/>
      </c>
      <c r="F487" t="str">
        <f>IF(Input!E493="","",IF(ISNUMBER(_xlfn.NUMBERVALUE(Input!E493)),ROUND(Input!E493,0),Input!E493))</f>
        <v/>
      </c>
      <c r="G487" s="269" t="str">
        <f>IF(ISBLANK(Input!F493),"",(Input!F493))</f>
        <v/>
      </c>
      <c r="H487" t="str">
        <f>IF(Input!G493="","",Input!G493)</f>
        <v/>
      </c>
      <c r="I487" t="str">
        <f>IF(Input!H493="","",Input!H493)</f>
        <v/>
      </c>
      <c r="J487" t="str">
        <f>IFERROR(IF(Input!I493="","",IF(VLOOKUP(Input!D493,'Measure List'!$A$2:$D$5000,4,FALSE)="Residential","",Input!I493)),"")</f>
        <v/>
      </c>
      <c r="K487" t="str">
        <f>IF(Input!J493="","",Input!J493)</f>
        <v/>
      </c>
      <c r="L487" t="str">
        <f>IF(Input!K493="","",Input!K493)</f>
        <v/>
      </c>
      <c r="M487" t="str">
        <f>IF(Input!L493="","",Input!L493)</f>
        <v/>
      </c>
      <c r="N487" s="304" t="str">
        <f>IF(Input!M493="","",Input!M493)</f>
        <v/>
      </c>
      <c r="O487" t="str">
        <f>IF(Input!N493="","",IF(_xlfn.NUMBERVALUE(Input!N493)=0,"",_xlfn.NUMBERVALUE(Input!N493)))</f>
        <v/>
      </c>
      <c r="P487" t="str">
        <f>IF(Input!O493="","",_xlfn.NUMBERVALUE(Input!O493))</f>
        <v/>
      </c>
      <c r="Q487" t="str">
        <f>IF(Input!P493="","",Input!P493)</f>
        <v/>
      </c>
      <c r="R487" t="str">
        <f>IF(Input!Q493="","",Input!Q493)</f>
        <v/>
      </c>
      <c r="S487" t="str">
        <f>IF(Input!R493="","",_xlfn.NUMBERVALUE(Input!R493))</f>
        <v/>
      </c>
      <c r="T487" t="str">
        <f>IF(Input!S493="","",Input!S493)</f>
        <v/>
      </c>
      <c r="U487" t="str">
        <f>IF(Input!T493="","",_xlfn.NUMBERVALUE(Input!T493))</f>
        <v/>
      </c>
      <c r="V487" t="str">
        <f>IF(Input!U493="","",(Input!U493))</f>
        <v/>
      </c>
      <c r="W487" t="str">
        <f>IF(Input!V493="","",_xlfn.NUMBERVALUE(Input!V493))</f>
        <v/>
      </c>
      <c r="X487" t="str">
        <f>IF(Input!W493="","",_xlfn.NUMBERVALUE(Input!W493))</f>
        <v/>
      </c>
      <c r="Y487" t="str">
        <f>IF(Input!X493="","",_xlfn.NUMBERVALUE(Input!X493))</f>
        <v/>
      </c>
      <c r="Z487" t="str">
        <f>IF(Input!Y493="","",_xlfn.NUMBERVALUE(Input!Y493))</f>
        <v/>
      </c>
    </row>
    <row r="488" spans="1:26" x14ac:dyDescent="0.25">
      <c r="A488" s="257" t="str">
        <f>IF(ISERROR(Input!A494),"",Input!A494)</f>
        <v/>
      </c>
      <c r="B488" t="str">
        <f t="shared" si="7"/>
        <v/>
      </c>
      <c r="C488" t="str">
        <f>IF(ISERROR(Input!B494),"",IF(Input!B494="","",Input!B494))</f>
        <v/>
      </c>
      <c r="D488" t="str">
        <f>IF(ISERROR(IF(Input!C494="","",Input!C494*1)),"",IF(Input!C494="","",Input!C494*1))</f>
        <v/>
      </c>
      <c r="E488" t="str">
        <f>IF(ISERROR(IF(Input!D494="","",Input!D494)),"",IF(Input!D494="","",Input!D494))</f>
        <v/>
      </c>
      <c r="F488" t="str">
        <f>IF(Input!E494="","",IF(ISNUMBER(_xlfn.NUMBERVALUE(Input!E494)),ROUND(Input!E494,0),Input!E494))</f>
        <v/>
      </c>
      <c r="G488" s="269" t="str">
        <f>IF(ISBLANK(Input!F494),"",(Input!F494))</f>
        <v/>
      </c>
      <c r="H488" t="str">
        <f>IF(Input!G494="","",Input!G494)</f>
        <v/>
      </c>
      <c r="I488" t="str">
        <f>IF(Input!H494="","",Input!H494)</f>
        <v/>
      </c>
      <c r="J488" t="str">
        <f>IFERROR(IF(Input!I494="","",IF(VLOOKUP(Input!D494,'Measure List'!$A$2:$D$5000,4,FALSE)="Residential","",Input!I494)),"")</f>
        <v/>
      </c>
      <c r="K488" t="str">
        <f>IF(Input!J494="","",Input!J494)</f>
        <v/>
      </c>
      <c r="L488" t="str">
        <f>IF(Input!K494="","",Input!K494)</f>
        <v/>
      </c>
      <c r="M488" t="str">
        <f>IF(Input!L494="","",Input!L494)</f>
        <v/>
      </c>
      <c r="N488" s="304" t="str">
        <f>IF(Input!M494="","",Input!M494)</f>
        <v/>
      </c>
      <c r="O488" t="str">
        <f>IF(Input!N494="","",IF(_xlfn.NUMBERVALUE(Input!N494)=0,"",_xlfn.NUMBERVALUE(Input!N494)))</f>
        <v/>
      </c>
      <c r="P488" t="str">
        <f>IF(Input!O494="","",_xlfn.NUMBERVALUE(Input!O494))</f>
        <v/>
      </c>
      <c r="Q488" t="str">
        <f>IF(Input!P494="","",Input!P494)</f>
        <v/>
      </c>
      <c r="R488" t="str">
        <f>IF(Input!Q494="","",Input!Q494)</f>
        <v/>
      </c>
      <c r="S488" t="str">
        <f>IF(Input!R494="","",_xlfn.NUMBERVALUE(Input!R494))</f>
        <v/>
      </c>
      <c r="T488" t="str">
        <f>IF(Input!S494="","",Input!S494)</f>
        <v/>
      </c>
      <c r="U488" t="str">
        <f>IF(Input!T494="","",_xlfn.NUMBERVALUE(Input!T494))</f>
        <v/>
      </c>
      <c r="V488" t="str">
        <f>IF(Input!U494="","",(Input!U494))</f>
        <v/>
      </c>
      <c r="W488" t="str">
        <f>IF(Input!V494="","",_xlfn.NUMBERVALUE(Input!V494))</f>
        <v/>
      </c>
      <c r="X488" t="str">
        <f>IF(Input!W494="","",_xlfn.NUMBERVALUE(Input!W494))</f>
        <v/>
      </c>
      <c r="Y488" t="str">
        <f>IF(Input!X494="","",_xlfn.NUMBERVALUE(Input!X494))</f>
        <v/>
      </c>
      <c r="Z488" t="str">
        <f>IF(Input!Y494="","",_xlfn.NUMBERVALUE(Input!Y494))</f>
        <v/>
      </c>
    </row>
    <row r="489" spans="1:26" x14ac:dyDescent="0.25">
      <c r="A489" s="257" t="str">
        <f>IF(ISERROR(Input!A495),"",Input!A495)</f>
        <v/>
      </c>
      <c r="B489" t="str">
        <f t="shared" si="7"/>
        <v/>
      </c>
      <c r="C489" t="str">
        <f>IF(ISERROR(Input!B495),"",IF(Input!B495="","",Input!B495))</f>
        <v/>
      </c>
      <c r="D489" t="str">
        <f>IF(ISERROR(IF(Input!C495="","",Input!C495*1)),"",IF(Input!C495="","",Input!C495*1))</f>
        <v/>
      </c>
      <c r="E489" t="str">
        <f>IF(ISERROR(IF(Input!D495="","",Input!D495)),"",IF(Input!D495="","",Input!D495))</f>
        <v/>
      </c>
      <c r="F489" t="str">
        <f>IF(Input!E495="","",IF(ISNUMBER(_xlfn.NUMBERVALUE(Input!E495)),ROUND(Input!E495,0),Input!E495))</f>
        <v/>
      </c>
      <c r="G489" s="269" t="str">
        <f>IF(ISBLANK(Input!F495),"",(Input!F495))</f>
        <v/>
      </c>
      <c r="H489" t="str">
        <f>IF(Input!G495="","",Input!G495)</f>
        <v/>
      </c>
      <c r="I489" t="str">
        <f>IF(Input!H495="","",Input!H495)</f>
        <v/>
      </c>
      <c r="J489" t="str">
        <f>IFERROR(IF(Input!I495="","",IF(VLOOKUP(Input!D495,'Measure List'!$A$2:$D$5000,4,FALSE)="Residential","",Input!I495)),"")</f>
        <v/>
      </c>
      <c r="K489" t="str">
        <f>IF(Input!J495="","",Input!J495)</f>
        <v/>
      </c>
      <c r="L489" t="str">
        <f>IF(Input!K495="","",Input!K495)</f>
        <v/>
      </c>
      <c r="M489" t="str">
        <f>IF(Input!L495="","",Input!L495)</f>
        <v/>
      </c>
      <c r="N489" s="304" t="str">
        <f>IF(Input!M495="","",Input!M495)</f>
        <v/>
      </c>
      <c r="O489" t="str">
        <f>IF(Input!N495="","",IF(_xlfn.NUMBERVALUE(Input!N495)=0,"",_xlfn.NUMBERVALUE(Input!N495)))</f>
        <v/>
      </c>
      <c r="P489" t="str">
        <f>IF(Input!O495="","",_xlfn.NUMBERVALUE(Input!O495))</f>
        <v/>
      </c>
      <c r="Q489" t="str">
        <f>IF(Input!P495="","",Input!P495)</f>
        <v/>
      </c>
      <c r="R489" t="str">
        <f>IF(Input!Q495="","",Input!Q495)</f>
        <v/>
      </c>
      <c r="S489" t="str">
        <f>IF(Input!R495="","",_xlfn.NUMBERVALUE(Input!R495))</f>
        <v/>
      </c>
      <c r="T489" t="str">
        <f>IF(Input!S495="","",Input!S495)</f>
        <v/>
      </c>
      <c r="U489" t="str">
        <f>IF(Input!T495="","",_xlfn.NUMBERVALUE(Input!T495))</f>
        <v/>
      </c>
      <c r="V489" t="str">
        <f>IF(Input!U495="","",(Input!U495))</f>
        <v/>
      </c>
      <c r="W489" t="str">
        <f>IF(Input!V495="","",_xlfn.NUMBERVALUE(Input!V495))</f>
        <v/>
      </c>
      <c r="X489" t="str">
        <f>IF(Input!W495="","",_xlfn.NUMBERVALUE(Input!W495))</f>
        <v/>
      </c>
      <c r="Y489" t="str">
        <f>IF(Input!X495="","",_xlfn.NUMBERVALUE(Input!X495))</f>
        <v/>
      </c>
      <c r="Z489" t="str">
        <f>IF(Input!Y495="","",_xlfn.NUMBERVALUE(Input!Y495))</f>
        <v/>
      </c>
    </row>
    <row r="490" spans="1:26" x14ac:dyDescent="0.25">
      <c r="A490" s="257" t="str">
        <f>IF(ISERROR(Input!A496),"",Input!A496)</f>
        <v/>
      </c>
      <c r="B490" t="str">
        <f t="shared" si="7"/>
        <v/>
      </c>
      <c r="C490" t="str">
        <f>IF(ISERROR(Input!B496),"",IF(Input!B496="","",Input!B496))</f>
        <v/>
      </c>
      <c r="D490" t="str">
        <f>IF(ISERROR(IF(Input!C496="","",Input!C496*1)),"",IF(Input!C496="","",Input!C496*1))</f>
        <v/>
      </c>
      <c r="E490" t="str">
        <f>IF(ISERROR(IF(Input!D496="","",Input!D496)),"",IF(Input!D496="","",Input!D496))</f>
        <v/>
      </c>
      <c r="F490" t="str">
        <f>IF(Input!E496="","",IF(ISNUMBER(_xlfn.NUMBERVALUE(Input!E496)),ROUND(Input!E496,0),Input!E496))</f>
        <v/>
      </c>
      <c r="G490" s="269" t="str">
        <f>IF(ISBLANK(Input!F496),"",(Input!F496))</f>
        <v/>
      </c>
      <c r="H490" t="str">
        <f>IF(Input!G496="","",Input!G496)</f>
        <v/>
      </c>
      <c r="I490" t="str">
        <f>IF(Input!H496="","",Input!H496)</f>
        <v/>
      </c>
      <c r="J490" t="str">
        <f>IFERROR(IF(Input!I496="","",IF(VLOOKUP(Input!D496,'Measure List'!$A$2:$D$5000,4,FALSE)="Residential","",Input!I496)),"")</f>
        <v/>
      </c>
      <c r="K490" t="str">
        <f>IF(Input!J496="","",Input!J496)</f>
        <v/>
      </c>
      <c r="L490" t="str">
        <f>IF(Input!K496="","",Input!K496)</f>
        <v/>
      </c>
      <c r="M490" t="str">
        <f>IF(Input!L496="","",Input!L496)</f>
        <v/>
      </c>
      <c r="N490" s="304" t="str">
        <f>IF(Input!M496="","",Input!M496)</f>
        <v/>
      </c>
      <c r="O490" t="str">
        <f>IF(Input!N496="","",IF(_xlfn.NUMBERVALUE(Input!N496)=0,"",_xlfn.NUMBERVALUE(Input!N496)))</f>
        <v/>
      </c>
      <c r="P490" t="str">
        <f>IF(Input!O496="","",_xlfn.NUMBERVALUE(Input!O496))</f>
        <v/>
      </c>
      <c r="Q490" t="str">
        <f>IF(Input!P496="","",Input!P496)</f>
        <v/>
      </c>
      <c r="R490" t="str">
        <f>IF(Input!Q496="","",Input!Q496)</f>
        <v/>
      </c>
      <c r="S490" t="str">
        <f>IF(Input!R496="","",_xlfn.NUMBERVALUE(Input!R496))</f>
        <v/>
      </c>
      <c r="T490" t="str">
        <f>IF(Input!S496="","",Input!S496)</f>
        <v/>
      </c>
      <c r="U490" t="str">
        <f>IF(Input!T496="","",_xlfn.NUMBERVALUE(Input!T496))</f>
        <v/>
      </c>
      <c r="V490" t="str">
        <f>IF(Input!U496="","",(Input!U496))</f>
        <v/>
      </c>
      <c r="W490" t="str">
        <f>IF(Input!V496="","",_xlfn.NUMBERVALUE(Input!V496))</f>
        <v/>
      </c>
      <c r="X490" t="str">
        <f>IF(Input!W496="","",_xlfn.NUMBERVALUE(Input!W496))</f>
        <v/>
      </c>
      <c r="Y490" t="str">
        <f>IF(Input!X496="","",_xlfn.NUMBERVALUE(Input!X496))</f>
        <v/>
      </c>
      <c r="Z490" t="str">
        <f>IF(Input!Y496="","",_xlfn.NUMBERVALUE(Input!Y496))</f>
        <v/>
      </c>
    </row>
    <row r="491" spans="1:26" x14ac:dyDescent="0.25">
      <c r="A491" s="257" t="str">
        <f>IF(ISERROR(Input!A497),"",Input!A497)</f>
        <v/>
      </c>
      <c r="B491" t="str">
        <f t="shared" si="7"/>
        <v/>
      </c>
      <c r="C491" t="str">
        <f>IF(ISERROR(Input!B497),"",IF(Input!B497="","",Input!B497))</f>
        <v/>
      </c>
      <c r="D491" t="str">
        <f>IF(ISERROR(IF(Input!C497="","",Input!C497*1)),"",IF(Input!C497="","",Input!C497*1))</f>
        <v/>
      </c>
      <c r="E491" t="str">
        <f>IF(ISERROR(IF(Input!D497="","",Input!D497)),"",IF(Input!D497="","",Input!D497))</f>
        <v/>
      </c>
      <c r="F491" t="str">
        <f>IF(Input!E497="","",IF(ISNUMBER(_xlfn.NUMBERVALUE(Input!E497)),ROUND(Input!E497,0),Input!E497))</f>
        <v/>
      </c>
      <c r="G491" s="269" t="str">
        <f>IF(ISBLANK(Input!F497),"",(Input!F497))</f>
        <v/>
      </c>
      <c r="H491" t="str">
        <f>IF(Input!G497="","",Input!G497)</f>
        <v/>
      </c>
      <c r="I491" t="str">
        <f>IF(Input!H497="","",Input!H497)</f>
        <v/>
      </c>
      <c r="J491" t="str">
        <f>IFERROR(IF(Input!I497="","",IF(VLOOKUP(Input!D497,'Measure List'!$A$2:$D$5000,4,FALSE)="Residential","",Input!I497)),"")</f>
        <v/>
      </c>
      <c r="K491" t="str">
        <f>IF(Input!J497="","",Input!J497)</f>
        <v/>
      </c>
      <c r="L491" t="str">
        <f>IF(Input!K497="","",Input!K497)</f>
        <v/>
      </c>
      <c r="M491" t="str">
        <f>IF(Input!L497="","",Input!L497)</f>
        <v/>
      </c>
      <c r="N491" s="304" t="str">
        <f>IF(Input!M497="","",Input!M497)</f>
        <v/>
      </c>
      <c r="O491" t="str">
        <f>IF(Input!N497="","",IF(_xlfn.NUMBERVALUE(Input!N497)=0,"",_xlfn.NUMBERVALUE(Input!N497)))</f>
        <v/>
      </c>
      <c r="P491" t="str">
        <f>IF(Input!O497="","",_xlfn.NUMBERVALUE(Input!O497))</f>
        <v/>
      </c>
      <c r="Q491" t="str">
        <f>IF(Input!P497="","",Input!P497)</f>
        <v/>
      </c>
      <c r="R491" t="str">
        <f>IF(Input!Q497="","",Input!Q497)</f>
        <v/>
      </c>
      <c r="S491" t="str">
        <f>IF(Input!R497="","",_xlfn.NUMBERVALUE(Input!R497))</f>
        <v/>
      </c>
      <c r="T491" t="str">
        <f>IF(Input!S497="","",Input!S497)</f>
        <v/>
      </c>
      <c r="U491" t="str">
        <f>IF(Input!T497="","",_xlfn.NUMBERVALUE(Input!T497))</f>
        <v/>
      </c>
      <c r="V491" t="str">
        <f>IF(Input!U497="","",(Input!U497))</f>
        <v/>
      </c>
      <c r="W491" t="str">
        <f>IF(Input!V497="","",_xlfn.NUMBERVALUE(Input!V497))</f>
        <v/>
      </c>
      <c r="X491" t="str">
        <f>IF(Input!W497="","",_xlfn.NUMBERVALUE(Input!W497))</f>
        <v/>
      </c>
      <c r="Y491" t="str">
        <f>IF(Input!X497="","",_xlfn.NUMBERVALUE(Input!X497))</f>
        <v/>
      </c>
      <c r="Z491" t="str">
        <f>IF(Input!Y497="","",_xlfn.NUMBERVALUE(Input!Y497))</f>
        <v/>
      </c>
    </row>
    <row r="492" spans="1:26" x14ac:dyDescent="0.25">
      <c r="A492" s="257" t="str">
        <f>IF(ISERROR(Input!A498),"",Input!A498)</f>
        <v/>
      </c>
      <c r="B492" t="str">
        <f t="shared" si="7"/>
        <v/>
      </c>
      <c r="C492" t="str">
        <f>IF(ISERROR(Input!B498),"",IF(Input!B498="","",Input!B498))</f>
        <v/>
      </c>
      <c r="D492" t="str">
        <f>IF(ISERROR(IF(Input!C498="","",Input!C498*1)),"",IF(Input!C498="","",Input!C498*1))</f>
        <v/>
      </c>
      <c r="E492" t="str">
        <f>IF(ISERROR(IF(Input!D498="","",Input!D498)),"",IF(Input!D498="","",Input!D498))</f>
        <v/>
      </c>
      <c r="F492" t="str">
        <f>IF(Input!E498="","",IF(ISNUMBER(_xlfn.NUMBERVALUE(Input!E498)),ROUND(Input!E498,0),Input!E498))</f>
        <v/>
      </c>
      <c r="G492" s="269" t="str">
        <f>IF(ISBLANK(Input!F498),"",(Input!F498))</f>
        <v/>
      </c>
      <c r="H492" t="str">
        <f>IF(Input!G498="","",Input!G498)</f>
        <v/>
      </c>
      <c r="I492" t="str">
        <f>IF(Input!H498="","",Input!H498)</f>
        <v/>
      </c>
      <c r="J492" t="str">
        <f>IFERROR(IF(Input!I498="","",IF(VLOOKUP(Input!D498,'Measure List'!$A$2:$D$5000,4,FALSE)="Residential","",Input!I498)),"")</f>
        <v/>
      </c>
      <c r="K492" t="str">
        <f>IF(Input!J498="","",Input!J498)</f>
        <v/>
      </c>
      <c r="L492" t="str">
        <f>IF(Input!K498="","",Input!K498)</f>
        <v/>
      </c>
      <c r="M492" t="str">
        <f>IF(Input!L498="","",Input!L498)</f>
        <v/>
      </c>
      <c r="N492" s="304" t="str">
        <f>IF(Input!M498="","",Input!M498)</f>
        <v/>
      </c>
      <c r="O492" t="str">
        <f>IF(Input!N498="","",IF(_xlfn.NUMBERVALUE(Input!N498)=0,"",_xlfn.NUMBERVALUE(Input!N498)))</f>
        <v/>
      </c>
      <c r="P492" t="str">
        <f>IF(Input!O498="","",_xlfn.NUMBERVALUE(Input!O498))</f>
        <v/>
      </c>
      <c r="Q492" t="str">
        <f>IF(Input!P498="","",Input!P498)</f>
        <v/>
      </c>
      <c r="R492" t="str">
        <f>IF(Input!Q498="","",Input!Q498)</f>
        <v/>
      </c>
      <c r="S492" t="str">
        <f>IF(Input!R498="","",_xlfn.NUMBERVALUE(Input!R498))</f>
        <v/>
      </c>
      <c r="T492" t="str">
        <f>IF(Input!S498="","",Input!S498)</f>
        <v/>
      </c>
      <c r="U492" t="str">
        <f>IF(Input!T498="","",_xlfn.NUMBERVALUE(Input!T498))</f>
        <v/>
      </c>
      <c r="V492" t="str">
        <f>IF(Input!U498="","",(Input!U498))</f>
        <v/>
      </c>
      <c r="W492" t="str">
        <f>IF(Input!V498="","",_xlfn.NUMBERVALUE(Input!V498))</f>
        <v/>
      </c>
      <c r="X492" t="str">
        <f>IF(Input!W498="","",_xlfn.NUMBERVALUE(Input!W498))</f>
        <v/>
      </c>
      <c r="Y492" t="str">
        <f>IF(Input!X498="","",_xlfn.NUMBERVALUE(Input!X498))</f>
        <v/>
      </c>
      <c r="Z492" t="str">
        <f>IF(Input!Y498="","",_xlfn.NUMBERVALUE(Input!Y498))</f>
        <v/>
      </c>
    </row>
    <row r="493" spans="1:26" x14ac:dyDescent="0.25">
      <c r="A493" s="257" t="str">
        <f>IF(ISERROR(Input!A499),"",Input!A499)</f>
        <v/>
      </c>
      <c r="B493" t="str">
        <f t="shared" si="7"/>
        <v/>
      </c>
      <c r="C493" t="str">
        <f>IF(ISERROR(Input!B499),"",IF(Input!B499="","",Input!B499))</f>
        <v/>
      </c>
      <c r="D493" t="str">
        <f>IF(ISERROR(IF(Input!C499="","",Input!C499*1)),"",IF(Input!C499="","",Input!C499*1))</f>
        <v/>
      </c>
      <c r="E493" t="str">
        <f>IF(ISERROR(IF(Input!D499="","",Input!D499)),"",IF(Input!D499="","",Input!D499))</f>
        <v/>
      </c>
      <c r="F493" t="str">
        <f>IF(Input!E499="","",IF(ISNUMBER(_xlfn.NUMBERVALUE(Input!E499)),ROUND(Input!E499,0),Input!E499))</f>
        <v/>
      </c>
      <c r="G493" s="269" t="str">
        <f>IF(ISBLANK(Input!F499),"",(Input!F499))</f>
        <v/>
      </c>
      <c r="H493" t="str">
        <f>IF(Input!G499="","",Input!G499)</f>
        <v/>
      </c>
      <c r="I493" t="str">
        <f>IF(Input!H499="","",Input!H499)</f>
        <v/>
      </c>
      <c r="J493" t="str">
        <f>IFERROR(IF(Input!I499="","",IF(VLOOKUP(Input!D499,'Measure List'!$A$2:$D$5000,4,FALSE)="Residential","",Input!I499)),"")</f>
        <v/>
      </c>
      <c r="K493" t="str">
        <f>IF(Input!J499="","",Input!J499)</f>
        <v/>
      </c>
      <c r="L493" t="str">
        <f>IF(Input!K499="","",Input!K499)</f>
        <v/>
      </c>
      <c r="M493" t="str">
        <f>IF(Input!L499="","",Input!L499)</f>
        <v/>
      </c>
      <c r="N493" s="304" t="str">
        <f>IF(Input!M499="","",Input!M499)</f>
        <v/>
      </c>
      <c r="O493" t="str">
        <f>IF(Input!N499="","",IF(_xlfn.NUMBERVALUE(Input!N499)=0,"",_xlfn.NUMBERVALUE(Input!N499)))</f>
        <v/>
      </c>
      <c r="P493" t="str">
        <f>IF(Input!O499="","",_xlfn.NUMBERVALUE(Input!O499))</f>
        <v/>
      </c>
      <c r="Q493" t="str">
        <f>IF(Input!P499="","",Input!P499)</f>
        <v/>
      </c>
      <c r="R493" t="str">
        <f>IF(Input!Q499="","",Input!Q499)</f>
        <v/>
      </c>
      <c r="S493" t="str">
        <f>IF(Input!R499="","",_xlfn.NUMBERVALUE(Input!R499))</f>
        <v/>
      </c>
      <c r="T493" t="str">
        <f>IF(Input!S499="","",Input!S499)</f>
        <v/>
      </c>
      <c r="U493" t="str">
        <f>IF(Input!T499="","",_xlfn.NUMBERVALUE(Input!T499))</f>
        <v/>
      </c>
      <c r="V493" t="str">
        <f>IF(Input!U499="","",(Input!U499))</f>
        <v/>
      </c>
      <c r="W493" t="str">
        <f>IF(Input!V499="","",_xlfn.NUMBERVALUE(Input!V499))</f>
        <v/>
      </c>
      <c r="X493" t="str">
        <f>IF(Input!W499="","",_xlfn.NUMBERVALUE(Input!W499))</f>
        <v/>
      </c>
      <c r="Y493" t="str">
        <f>IF(Input!X499="","",_xlfn.NUMBERVALUE(Input!X499))</f>
        <v/>
      </c>
      <c r="Z493" t="str">
        <f>IF(Input!Y499="","",_xlfn.NUMBERVALUE(Input!Y499))</f>
        <v/>
      </c>
    </row>
    <row r="494" spans="1:26" x14ac:dyDescent="0.25">
      <c r="A494" s="257" t="str">
        <f>IF(ISERROR(Input!A500),"",Input!A500)</f>
        <v/>
      </c>
      <c r="B494" t="str">
        <f t="shared" si="7"/>
        <v/>
      </c>
      <c r="C494" t="str">
        <f>IF(ISERROR(Input!B500),"",IF(Input!B500="","",Input!B500))</f>
        <v/>
      </c>
      <c r="D494" t="str">
        <f>IF(ISERROR(IF(Input!C500="","",Input!C500*1)),"",IF(Input!C500="","",Input!C500*1))</f>
        <v/>
      </c>
      <c r="E494" t="str">
        <f>IF(ISERROR(IF(Input!D500="","",Input!D500)),"",IF(Input!D500="","",Input!D500))</f>
        <v/>
      </c>
      <c r="F494" t="str">
        <f>IF(Input!E500="","",IF(ISNUMBER(_xlfn.NUMBERVALUE(Input!E500)),ROUND(Input!E500,0),Input!E500))</f>
        <v/>
      </c>
      <c r="G494" s="269" t="str">
        <f>IF(ISBLANK(Input!F500),"",(Input!F500))</f>
        <v/>
      </c>
      <c r="H494" t="str">
        <f>IF(Input!G500="","",Input!G500)</f>
        <v/>
      </c>
      <c r="I494" t="str">
        <f>IF(Input!H500="","",Input!H500)</f>
        <v/>
      </c>
      <c r="J494" t="str">
        <f>IFERROR(IF(Input!I500="","",IF(VLOOKUP(Input!D500,'Measure List'!$A$2:$D$5000,4,FALSE)="Residential","",Input!I500)),"")</f>
        <v/>
      </c>
      <c r="K494" t="str">
        <f>IF(Input!J500="","",Input!J500)</f>
        <v/>
      </c>
      <c r="L494" t="str">
        <f>IF(Input!K500="","",Input!K500)</f>
        <v/>
      </c>
      <c r="M494" t="str">
        <f>IF(Input!L500="","",Input!L500)</f>
        <v/>
      </c>
      <c r="N494" s="304" t="str">
        <f>IF(Input!M500="","",Input!M500)</f>
        <v/>
      </c>
      <c r="O494" t="str">
        <f>IF(Input!N500="","",IF(_xlfn.NUMBERVALUE(Input!N500)=0,"",_xlfn.NUMBERVALUE(Input!N500)))</f>
        <v/>
      </c>
      <c r="P494" t="str">
        <f>IF(Input!O500="","",_xlfn.NUMBERVALUE(Input!O500))</f>
        <v/>
      </c>
      <c r="Q494" t="str">
        <f>IF(Input!P500="","",Input!P500)</f>
        <v/>
      </c>
      <c r="R494" t="str">
        <f>IF(Input!Q500="","",Input!Q500)</f>
        <v/>
      </c>
      <c r="S494" t="str">
        <f>IF(Input!R500="","",_xlfn.NUMBERVALUE(Input!R500))</f>
        <v/>
      </c>
      <c r="T494" t="str">
        <f>IF(Input!S500="","",Input!S500)</f>
        <v/>
      </c>
      <c r="U494" t="str">
        <f>IF(Input!T500="","",_xlfn.NUMBERVALUE(Input!T500))</f>
        <v/>
      </c>
      <c r="V494" t="str">
        <f>IF(Input!U500="","",(Input!U500))</f>
        <v/>
      </c>
      <c r="W494" t="str">
        <f>IF(Input!V500="","",_xlfn.NUMBERVALUE(Input!V500))</f>
        <v/>
      </c>
      <c r="X494" t="str">
        <f>IF(Input!W500="","",_xlfn.NUMBERVALUE(Input!W500))</f>
        <v/>
      </c>
      <c r="Y494" t="str">
        <f>IF(Input!X500="","",_xlfn.NUMBERVALUE(Input!X500))</f>
        <v/>
      </c>
      <c r="Z494" t="str">
        <f>IF(Input!Y500="","",_xlfn.NUMBERVALUE(Input!Y500))</f>
        <v/>
      </c>
    </row>
    <row r="495" spans="1:26" x14ac:dyDescent="0.25">
      <c r="A495" s="257" t="str">
        <f>IF(ISERROR(Input!A501),"",Input!A501)</f>
        <v/>
      </c>
      <c r="B495" t="str">
        <f t="shared" si="7"/>
        <v/>
      </c>
      <c r="C495" t="str">
        <f>IF(ISERROR(Input!B501),"",IF(Input!B501="","",Input!B501))</f>
        <v/>
      </c>
      <c r="D495" t="str">
        <f>IF(ISERROR(IF(Input!C501="","",Input!C501*1)),"",IF(Input!C501="","",Input!C501*1))</f>
        <v/>
      </c>
      <c r="E495" t="str">
        <f>IF(ISERROR(IF(Input!D501="","",Input!D501)),"",IF(Input!D501="","",Input!D501))</f>
        <v/>
      </c>
      <c r="F495" t="str">
        <f>IF(Input!E501="","",IF(ISNUMBER(_xlfn.NUMBERVALUE(Input!E501)),ROUND(Input!E501,0),Input!E501))</f>
        <v/>
      </c>
      <c r="G495" s="269" t="str">
        <f>IF(ISBLANK(Input!F501),"",(Input!F501))</f>
        <v/>
      </c>
      <c r="H495" t="str">
        <f>IF(Input!G501="","",Input!G501)</f>
        <v/>
      </c>
      <c r="I495" t="str">
        <f>IF(Input!H501="","",Input!H501)</f>
        <v/>
      </c>
      <c r="J495" t="str">
        <f>IFERROR(IF(Input!I501="","",IF(VLOOKUP(Input!D501,'Measure List'!$A$2:$D$5000,4,FALSE)="Residential","",Input!I501)),"")</f>
        <v/>
      </c>
      <c r="K495" t="str">
        <f>IF(Input!J501="","",Input!J501)</f>
        <v/>
      </c>
      <c r="L495" t="str">
        <f>IF(Input!K501="","",Input!K501)</f>
        <v/>
      </c>
      <c r="M495" t="str">
        <f>IF(Input!L501="","",Input!L501)</f>
        <v/>
      </c>
      <c r="N495" s="304" t="str">
        <f>IF(Input!M501="","",Input!M501)</f>
        <v/>
      </c>
      <c r="O495" t="str">
        <f>IF(Input!N501="","",IF(_xlfn.NUMBERVALUE(Input!N501)=0,"",_xlfn.NUMBERVALUE(Input!N501)))</f>
        <v/>
      </c>
      <c r="P495" t="str">
        <f>IF(Input!O501="","",_xlfn.NUMBERVALUE(Input!O501))</f>
        <v/>
      </c>
      <c r="Q495" t="str">
        <f>IF(Input!P501="","",Input!P501)</f>
        <v/>
      </c>
      <c r="R495" t="str">
        <f>IF(Input!Q501="","",Input!Q501)</f>
        <v/>
      </c>
      <c r="S495" t="str">
        <f>IF(Input!R501="","",_xlfn.NUMBERVALUE(Input!R501))</f>
        <v/>
      </c>
      <c r="T495" t="str">
        <f>IF(Input!S501="","",Input!S501)</f>
        <v/>
      </c>
      <c r="U495" t="str">
        <f>IF(Input!T501="","",_xlfn.NUMBERVALUE(Input!T501))</f>
        <v/>
      </c>
      <c r="V495" t="str">
        <f>IF(Input!U501="","",(Input!U501))</f>
        <v/>
      </c>
      <c r="W495" t="str">
        <f>IF(Input!V501="","",_xlfn.NUMBERVALUE(Input!V501))</f>
        <v/>
      </c>
      <c r="X495" t="str">
        <f>IF(Input!W501="","",_xlfn.NUMBERVALUE(Input!W501))</f>
        <v/>
      </c>
      <c r="Y495" t="str">
        <f>IF(Input!X501="","",_xlfn.NUMBERVALUE(Input!X501))</f>
        <v/>
      </c>
      <c r="Z495" t="str">
        <f>IF(Input!Y501="","",_xlfn.NUMBERVALUE(Input!Y501))</f>
        <v/>
      </c>
    </row>
    <row r="496" spans="1:26" x14ac:dyDescent="0.25">
      <c r="A496" s="257" t="str">
        <f>IF(ISERROR(Input!A502),"",Input!A502)</f>
        <v/>
      </c>
      <c r="B496" t="str">
        <f t="shared" si="7"/>
        <v/>
      </c>
      <c r="C496" t="str">
        <f>IF(ISERROR(Input!B502),"",IF(Input!B502="","",Input!B502))</f>
        <v/>
      </c>
      <c r="D496" t="str">
        <f>IF(ISERROR(IF(Input!C502="","",Input!C502*1)),"",IF(Input!C502="","",Input!C502*1))</f>
        <v/>
      </c>
      <c r="E496" t="str">
        <f>IF(ISERROR(IF(Input!D502="","",Input!D502)),"",IF(Input!D502="","",Input!D502))</f>
        <v/>
      </c>
      <c r="F496" t="str">
        <f>IF(Input!E502="","",IF(ISNUMBER(_xlfn.NUMBERVALUE(Input!E502)),ROUND(Input!E502,0),Input!E502))</f>
        <v/>
      </c>
      <c r="G496" s="269" t="str">
        <f>IF(ISBLANK(Input!F502),"",(Input!F502))</f>
        <v/>
      </c>
      <c r="H496" t="str">
        <f>IF(Input!G502="","",Input!G502)</f>
        <v/>
      </c>
      <c r="I496" t="str">
        <f>IF(Input!H502="","",Input!H502)</f>
        <v/>
      </c>
      <c r="J496" t="str">
        <f>IFERROR(IF(Input!I502="","",IF(VLOOKUP(Input!D502,'Measure List'!$A$2:$D$5000,4,FALSE)="Residential","",Input!I502)),"")</f>
        <v/>
      </c>
      <c r="K496" t="str">
        <f>IF(Input!J502="","",Input!J502)</f>
        <v/>
      </c>
      <c r="L496" t="str">
        <f>IF(Input!K502="","",Input!K502)</f>
        <v/>
      </c>
      <c r="M496" t="str">
        <f>IF(Input!L502="","",Input!L502)</f>
        <v/>
      </c>
      <c r="N496" s="304" t="str">
        <f>IF(Input!M502="","",Input!M502)</f>
        <v/>
      </c>
      <c r="O496" t="str">
        <f>IF(Input!N502="","",IF(_xlfn.NUMBERVALUE(Input!N502)=0,"",_xlfn.NUMBERVALUE(Input!N502)))</f>
        <v/>
      </c>
      <c r="P496" t="str">
        <f>IF(Input!O502="","",_xlfn.NUMBERVALUE(Input!O502))</f>
        <v/>
      </c>
      <c r="Q496" t="str">
        <f>IF(Input!P502="","",Input!P502)</f>
        <v/>
      </c>
      <c r="R496" t="str">
        <f>IF(Input!Q502="","",Input!Q502)</f>
        <v/>
      </c>
      <c r="S496" t="str">
        <f>IF(Input!R502="","",_xlfn.NUMBERVALUE(Input!R502))</f>
        <v/>
      </c>
      <c r="T496" t="str">
        <f>IF(Input!S502="","",Input!S502)</f>
        <v/>
      </c>
      <c r="U496" t="str">
        <f>IF(Input!T502="","",_xlfn.NUMBERVALUE(Input!T502))</f>
        <v/>
      </c>
      <c r="V496" t="str">
        <f>IF(Input!U502="","",(Input!U502))</f>
        <v/>
      </c>
      <c r="W496" t="str">
        <f>IF(Input!V502="","",_xlfn.NUMBERVALUE(Input!V502))</f>
        <v/>
      </c>
      <c r="X496" t="str">
        <f>IF(Input!W502="","",_xlfn.NUMBERVALUE(Input!W502))</f>
        <v/>
      </c>
      <c r="Y496" t="str">
        <f>IF(Input!X502="","",_xlfn.NUMBERVALUE(Input!X502))</f>
        <v/>
      </c>
      <c r="Z496" t="str">
        <f>IF(Input!Y502="","",_xlfn.NUMBERVALUE(Input!Y502))</f>
        <v/>
      </c>
    </row>
    <row r="497" spans="1:26" x14ac:dyDescent="0.25">
      <c r="A497" s="257" t="str">
        <f>IF(ISERROR(Input!A503),"",Input!A503)</f>
        <v/>
      </c>
      <c r="B497" t="str">
        <f t="shared" si="7"/>
        <v/>
      </c>
      <c r="C497" t="str">
        <f>IF(ISERROR(Input!B503),"",IF(Input!B503="","",Input!B503))</f>
        <v/>
      </c>
      <c r="D497" t="str">
        <f>IF(ISERROR(IF(Input!C503="","",Input!C503*1)),"",IF(Input!C503="","",Input!C503*1))</f>
        <v/>
      </c>
      <c r="E497" t="str">
        <f>IF(ISERROR(IF(Input!D503="","",Input!D503)),"",IF(Input!D503="","",Input!D503))</f>
        <v/>
      </c>
      <c r="F497" t="str">
        <f>IF(Input!E503="","",IF(ISNUMBER(_xlfn.NUMBERVALUE(Input!E503)),ROUND(Input!E503,0),Input!E503))</f>
        <v/>
      </c>
      <c r="G497" s="269" t="str">
        <f>IF(ISBLANK(Input!F503),"",(Input!F503))</f>
        <v/>
      </c>
      <c r="H497" t="str">
        <f>IF(Input!G503="","",Input!G503)</f>
        <v/>
      </c>
      <c r="I497" t="str">
        <f>IF(Input!H503="","",Input!H503)</f>
        <v/>
      </c>
      <c r="J497" t="str">
        <f>IFERROR(IF(Input!I503="","",IF(VLOOKUP(Input!D503,'Measure List'!$A$2:$D$5000,4,FALSE)="Residential","",Input!I503)),"")</f>
        <v/>
      </c>
      <c r="K497" t="str">
        <f>IF(Input!J503="","",Input!J503)</f>
        <v/>
      </c>
      <c r="L497" t="str">
        <f>IF(Input!K503="","",Input!K503)</f>
        <v/>
      </c>
      <c r="M497" t="str">
        <f>IF(Input!L503="","",Input!L503)</f>
        <v/>
      </c>
      <c r="N497" s="304" t="str">
        <f>IF(Input!M503="","",Input!M503)</f>
        <v/>
      </c>
      <c r="O497" t="str">
        <f>IF(Input!N503="","",IF(_xlfn.NUMBERVALUE(Input!N503)=0,"",_xlfn.NUMBERVALUE(Input!N503)))</f>
        <v/>
      </c>
      <c r="P497" t="str">
        <f>IF(Input!O503="","",_xlfn.NUMBERVALUE(Input!O503))</f>
        <v/>
      </c>
      <c r="Q497" t="str">
        <f>IF(Input!P503="","",Input!P503)</f>
        <v/>
      </c>
      <c r="R497" t="str">
        <f>IF(Input!Q503="","",Input!Q503)</f>
        <v/>
      </c>
      <c r="S497" t="str">
        <f>IF(Input!R503="","",_xlfn.NUMBERVALUE(Input!R503))</f>
        <v/>
      </c>
      <c r="T497" t="str">
        <f>IF(Input!S503="","",Input!S503)</f>
        <v/>
      </c>
      <c r="U497" t="str">
        <f>IF(Input!T503="","",_xlfn.NUMBERVALUE(Input!T503))</f>
        <v/>
      </c>
      <c r="V497" t="str">
        <f>IF(Input!U503="","",(Input!U503))</f>
        <v/>
      </c>
      <c r="W497" t="str">
        <f>IF(Input!V503="","",_xlfn.NUMBERVALUE(Input!V503))</f>
        <v/>
      </c>
      <c r="X497" t="str">
        <f>IF(Input!W503="","",_xlfn.NUMBERVALUE(Input!W503))</f>
        <v/>
      </c>
      <c r="Y497" t="str">
        <f>IF(Input!X503="","",_xlfn.NUMBERVALUE(Input!X503))</f>
        <v/>
      </c>
      <c r="Z497" t="str">
        <f>IF(Input!Y503="","",_xlfn.NUMBERVALUE(Input!Y503))</f>
        <v/>
      </c>
    </row>
    <row r="498" spans="1:26" x14ac:dyDescent="0.25">
      <c r="A498" s="257" t="str">
        <f>IF(ISERROR(Input!A504),"",Input!A504)</f>
        <v/>
      </c>
      <c r="B498" t="str">
        <f t="shared" si="7"/>
        <v/>
      </c>
      <c r="C498" t="str">
        <f>IF(ISERROR(Input!B504),"",IF(Input!B504="","",Input!B504))</f>
        <v/>
      </c>
      <c r="D498" t="str">
        <f>IF(ISERROR(IF(Input!C504="","",Input!C504*1)),"",IF(Input!C504="","",Input!C504*1))</f>
        <v/>
      </c>
      <c r="E498" t="str">
        <f>IF(ISERROR(IF(Input!D504="","",Input!D504)),"",IF(Input!D504="","",Input!D504))</f>
        <v/>
      </c>
      <c r="F498" t="str">
        <f>IF(Input!E504="","",IF(ISNUMBER(_xlfn.NUMBERVALUE(Input!E504)),ROUND(Input!E504,0),Input!E504))</f>
        <v/>
      </c>
      <c r="G498" s="269" t="str">
        <f>IF(ISBLANK(Input!F504),"",(Input!F504))</f>
        <v/>
      </c>
      <c r="H498" t="str">
        <f>IF(Input!G504="","",Input!G504)</f>
        <v/>
      </c>
      <c r="I498" t="str">
        <f>IF(Input!H504="","",Input!H504)</f>
        <v/>
      </c>
      <c r="J498" t="str">
        <f>IFERROR(IF(Input!I504="","",IF(VLOOKUP(Input!D504,'Measure List'!$A$2:$D$5000,4,FALSE)="Residential","",Input!I504)),"")</f>
        <v/>
      </c>
      <c r="K498" t="str">
        <f>IF(Input!J504="","",Input!J504)</f>
        <v/>
      </c>
      <c r="L498" t="str">
        <f>IF(Input!K504="","",Input!K504)</f>
        <v/>
      </c>
      <c r="M498" t="str">
        <f>IF(Input!L504="","",Input!L504)</f>
        <v/>
      </c>
      <c r="N498" s="304" t="str">
        <f>IF(Input!M504="","",Input!M504)</f>
        <v/>
      </c>
      <c r="O498" t="str">
        <f>IF(Input!N504="","",IF(_xlfn.NUMBERVALUE(Input!N504)=0,"",_xlfn.NUMBERVALUE(Input!N504)))</f>
        <v/>
      </c>
      <c r="P498" t="str">
        <f>IF(Input!O504="","",_xlfn.NUMBERVALUE(Input!O504))</f>
        <v/>
      </c>
      <c r="Q498" t="str">
        <f>IF(Input!P504="","",Input!P504)</f>
        <v/>
      </c>
      <c r="R498" t="str">
        <f>IF(Input!Q504="","",Input!Q504)</f>
        <v/>
      </c>
      <c r="S498" t="str">
        <f>IF(Input!R504="","",_xlfn.NUMBERVALUE(Input!R504))</f>
        <v/>
      </c>
      <c r="T498" t="str">
        <f>IF(Input!S504="","",Input!S504)</f>
        <v/>
      </c>
      <c r="U498" t="str">
        <f>IF(Input!T504="","",_xlfn.NUMBERVALUE(Input!T504))</f>
        <v/>
      </c>
      <c r="V498" t="str">
        <f>IF(Input!U504="","",(Input!U504))</f>
        <v/>
      </c>
      <c r="W498" t="str">
        <f>IF(Input!V504="","",_xlfn.NUMBERVALUE(Input!V504))</f>
        <v/>
      </c>
      <c r="X498" t="str">
        <f>IF(Input!W504="","",_xlfn.NUMBERVALUE(Input!W504))</f>
        <v/>
      </c>
      <c r="Y498" t="str">
        <f>IF(Input!X504="","",_xlfn.NUMBERVALUE(Input!X504))</f>
        <v/>
      </c>
      <c r="Z498" t="str">
        <f>IF(Input!Y504="","",_xlfn.NUMBERVALUE(Input!Y504))</f>
        <v/>
      </c>
    </row>
    <row r="499" spans="1:26" x14ac:dyDescent="0.25">
      <c r="A499" s="257" t="str">
        <f>IF(ISERROR(Input!A505),"",Input!A505)</f>
        <v/>
      </c>
      <c r="B499" t="str">
        <f t="shared" si="7"/>
        <v/>
      </c>
      <c r="C499" t="str">
        <f>IF(ISERROR(Input!B505),"",IF(Input!B505="","",Input!B505))</f>
        <v/>
      </c>
      <c r="D499" t="str">
        <f>IF(ISERROR(IF(Input!C505="","",Input!C505*1)),"",IF(Input!C505="","",Input!C505*1))</f>
        <v/>
      </c>
      <c r="E499" t="str">
        <f>IF(ISERROR(IF(Input!D505="","",Input!D505)),"",IF(Input!D505="","",Input!D505))</f>
        <v/>
      </c>
      <c r="F499" t="str">
        <f>IF(Input!E505="","",IF(ISNUMBER(_xlfn.NUMBERVALUE(Input!E505)),ROUND(Input!E505,0),Input!E505))</f>
        <v/>
      </c>
      <c r="G499" s="269" t="str">
        <f>IF(ISBLANK(Input!F505),"",(Input!F505))</f>
        <v/>
      </c>
      <c r="H499" t="str">
        <f>IF(Input!G505="","",Input!G505)</f>
        <v/>
      </c>
      <c r="I499" t="str">
        <f>IF(Input!H505="","",Input!H505)</f>
        <v/>
      </c>
      <c r="J499" t="str">
        <f>IFERROR(IF(Input!I505="","",IF(VLOOKUP(Input!D505,'Measure List'!$A$2:$D$5000,4,FALSE)="Residential","",Input!I505)),"")</f>
        <v/>
      </c>
      <c r="K499" t="str">
        <f>IF(Input!J505="","",Input!J505)</f>
        <v/>
      </c>
      <c r="L499" t="str">
        <f>IF(Input!K505="","",Input!K505)</f>
        <v/>
      </c>
      <c r="M499" t="str">
        <f>IF(Input!L505="","",Input!L505)</f>
        <v/>
      </c>
      <c r="N499" s="304" t="str">
        <f>IF(Input!M505="","",Input!M505)</f>
        <v/>
      </c>
      <c r="O499" t="str">
        <f>IF(Input!N505="","",IF(_xlfn.NUMBERVALUE(Input!N505)=0,"",_xlfn.NUMBERVALUE(Input!N505)))</f>
        <v/>
      </c>
      <c r="P499" t="str">
        <f>IF(Input!O505="","",_xlfn.NUMBERVALUE(Input!O505))</f>
        <v/>
      </c>
      <c r="Q499" t="str">
        <f>IF(Input!P505="","",Input!P505)</f>
        <v/>
      </c>
      <c r="R499" t="str">
        <f>IF(Input!Q505="","",Input!Q505)</f>
        <v/>
      </c>
      <c r="S499" t="str">
        <f>IF(Input!R505="","",_xlfn.NUMBERVALUE(Input!R505))</f>
        <v/>
      </c>
      <c r="T499" t="str">
        <f>IF(Input!S505="","",Input!S505)</f>
        <v/>
      </c>
      <c r="U499" t="str">
        <f>IF(Input!T505="","",_xlfn.NUMBERVALUE(Input!T505))</f>
        <v/>
      </c>
      <c r="V499" t="str">
        <f>IF(Input!U505="","",(Input!U505))</f>
        <v/>
      </c>
      <c r="W499" t="str">
        <f>IF(Input!V505="","",_xlfn.NUMBERVALUE(Input!V505))</f>
        <v/>
      </c>
      <c r="X499" t="str">
        <f>IF(Input!W505="","",_xlfn.NUMBERVALUE(Input!W505))</f>
        <v/>
      </c>
      <c r="Y499" t="str">
        <f>IF(Input!X505="","",_xlfn.NUMBERVALUE(Input!X505))</f>
        <v/>
      </c>
      <c r="Z499" t="str">
        <f>IF(Input!Y505="","",_xlfn.NUMBERVALUE(Input!Y505))</f>
        <v/>
      </c>
    </row>
    <row r="500" spans="1:26" x14ac:dyDescent="0.25">
      <c r="A500" s="257" t="str">
        <f>IF(ISERROR(Input!A506),"",Input!A506)</f>
        <v/>
      </c>
      <c r="B500" t="str">
        <f t="shared" si="7"/>
        <v/>
      </c>
      <c r="C500" t="str">
        <f>IF(ISERROR(Input!B506),"",IF(Input!B506="","",Input!B506))</f>
        <v/>
      </c>
      <c r="D500" t="str">
        <f>IF(ISERROR(IF(Input!C506="","",Input!C506*1)),"",IF(Input!C506="","",Input!C506*1))</f>
        <v/>
      </c>
      <c r="E500" t="str">
        <f>IF(ISERROR(IF(Input!D506="","",Input!D506)),"",IF(Input!D506="","",Input!D506))</f>
        <v/>
      </c>
      <c r="F500" t="str">
        <f>IF(Input!E506="","",IF(ISNUMBER(_xlfn.NUMBERVALUE(Input!E506)),ROUND(Input!E506,0),Input!E506))</f>
        <v/>
      </c>
      <c r="G500" s="269" t="str">
        <f>IF(ISBLANK(Input!F506),"",(Input!F506))</f>
        <v/>
      </c>
      <c r="H500" t="str">
        <f>IF(Input!G506="","",Input!G506)</f>
        <v/>
      </c>
      <c r="I500" t="str">
        <f>IF(Input!H506="","",Input!H506)</f>
        <v/>
      </c>
      <c r="J500" t="str">
        <f>IFERROR(IF(Input!I506="","",IF(VLOOKUP(Input!D506,'Measure List'!$A$2:$D$5000,4,FALSE)="Residential","",Input!I506)),"")</f>
        <v/>
      </c>
      <c r="K500" t="str">
        <f>IF(Input!J506="","",Input!J506)</f>
        <v/>
      </c>
      <c r="L500" t="str">
        <f>IF(Input!K506="","",Input!K506)</f>
        <v/>
      </c>
      <c r="M500" t="str">
        <f>IF(Input!L506="","",Input!L506)</f>
        <v/>
      </c>
      <c r="N500" s="304" t="str">
        <f>IF(Input!M506="","",Input!M506)</f>
        <v/>
      </c>
      <c r="O500" t="str">
        <f>IF(Input!N506="","",IF(_xlfn.NUMBERVALUE(Input!N506)=0,"",_xlfn.NUMBERVALUE(Input!N506)))</f>
        <v/>
      </c>
      <c r="P500" t="str">
        <f>IF(Input!O506="","",_xlfn.NUMBERVALUE(Input!O506))</f>
        <v/>
      </c>
      <c r="Q500" t="str">
        <f>IF(Input!P506="","",Input!P506)</f>
        <v/>
      </c>
      <c r="R500" t="str">
        <f>IF(Input!Q506="","",Input!Q506)</f>
        <v/>
      </c>
      <c r="S500" t="str">
        <f>IF(Input!R506="","",_xlfn.NUMBERVALUE(Input!R506))</f>
        <v/>
      </c>
      <c r="T500" t="str">
        <f>IF(Input!S506="","",Input!S506)</f>
        <v/>
      </c>
      <c r="U500" t="str">
        <f>IF(Input!T506="","",_xlfn.NUMBERVALUE(Input!T506))</f>
        <v/>
      </c>
      <c r="V500" t="str">
        <f>IF(Input!U506="","",(Input!U506))</f>
        <v/>
      </c>
      <c r="W500" t="str">
        <f>IF(Input!V506="","",_xlfn.NUMBERVALUE(Input!V506))</f>
        <v/>
      </c>
      <c r="X500" t="str">
        <f>IF(Input!W506="","",_xlfn.NUMBERVALUE(Input!W506))</f>
        <v/>
      </c>
      <c r="Y500" t="str">
        <f>IF(Input!X506="","",_xlfn.NUMBERVALUE(Input!X506))</f>
        <v/>
      </c>
      <c r="Z500" t="str">
        <f>IF(Input!Y506="","",_xlfn.NUMBERVALUE(Input!Y506))</f>
        <v/>
      </c>
    </row>
    <row r="501" spans="1:26" x14ac:dyDescent="0.25">
      <c r="A501" s="257" t="str">
        <f>IF(ISERROR(Input!A507),"",Input!A507)</f>
        <v/>
      </c>
      <c r="B501" t="str">
        <f t="shared" si="7"/>
        <v/>
      </c>
      <c r="C501" t="str">
        <f>IF(ISERROR(Input!B507),"",IF(Input!B507="","",Input!B507))</f>
        <v/>
      </c>
      <c r="D501" t="str">
        <f>IF(ISERROR(IF(Input!C507="","",Input!C507*1)),"",IF(Input!C507="","",Input!C507*1))</f>
        <v/>
      </c>
      <c r="E501" t="str">
        <f>IF(ISERROR(IF(Input!D507="","",Input!D507)),"",IF(Input!D507="","",Input!D507))</f>
        <v/>
      </c>
      <c r="F501" t="str">
        <f>IF(Input!E507="","",IF(ISNUMBER(_xlfn.NUMBERVALUE(Input!E507)),ROUND(Input!E507,0),Input!E507))</f>
        <v/>
      </c>
      <c r="G501" s="269" t="str">
        <f>IF(ISBLANK(Input!F507),"",(Input!F507))</f>
        <v/>
      </c>
      <c r="H501" t="str">
        <f>IF(Input!G507="","",Input!G507)</f>
        <v/>
      </c>
      <c r="I501" t="str">
        <f>IF(Input!H507="","",Input!H507)</f>
        <v/>
      </c>
      <c r="J501" t="str">
        <f>IFERROR(IF(Input!I507="","",IF(VLOOKUP(Input!D507,'Measure List'!$A$2:$D$5000,4,FALSE)="Residential","",Input!I507)),"")</f>
        <v/>
      </c>
      <c r="K501" t="str">
        <f>IF(Input!J507="","",Input!J507)</f>
        <v/>
      </c>
      <c r="L501" t="str">
        <f>IF(Input!K507="","",Input!K507)</f>
        <v/>
      </c>
      <c r="M501" t="str">
        <f>IF(Input!L507="","",Input!L507)</f>
        <v/>
      </c>
      <c r="N501" s="304" t="str">
        <f>IF(Input!M507="","",Input!M507)</f>
        <v/>
      </c>
      <c r="O501" t="str">
        <f>IF(Input!N507="","",IF(_xlfn.NUMBERVALUE(Input!N507)=0,"",_xlfn.NUMBERVALUE(Input!N507)))</f>
        <v/>
      </c>
      <c r="P501" t="str">
        <f>IF(Input!O507="","",_xlfn.NUMBERVALUE(Input!O507))</f>
        <v/>
      </c>
      <c r="Q501" t="str">
        <f>IF(Input!P507="","",Input!P507)</f>
        <v/>
      </c>
      <c r="R501" t="str">
        <f>IF(Input!Q507="","",Input!Q507)</f>
        <v/>
      </c>
      <c r="S501" t="str">
        <f>IF(Input!R507="","",_xlfn.NUMBERVALUE(Input!R507))</f>
        <v/>
      </c>
      <c r="T501" t="str">
        <f>IF(Input!S507="","",Input!S507)</f>
        <v/>
      </c>
      <c r="U501" t="str">
        <f>IF(Input!T507="","",_xlfn.NUMBERVALUE(Input!T507))</f>
        <v/>
      </c>
      <c r="V501" t="str">
        <f>IF(Input!U507="","",(Input!U507))</f>
        <v/>
      </c>
      <c r="W501" t="str">
        <f>IF(Input!V507="","",_xlfn.NUMBERVALUE(Input!V507))</f>
        <v/>
      </c>
      <c r="X501" t="str">
        <f>IF(Input!W507="","",_xlfn.NUMBERVALUE(Input!W507))</f>
        <v/>
      </c>
      <c r="Y501" t="str">
        <f>IF(Input!X507="","",_xlfn.NUMBERVALUE(Input!X507))</f>
        <v/>
      </c>
      <c r="Z501" t="str">
        <f>IF(Input!Y507="","",_xlfn.NUMBERVALUE(Input!Y507))</f>
        <v/>
      </c>
    </row>
    <row r="502" spans="1:26" x14ac:dyDescent="0.25">
      <c r="A502" s="257" t="str">
        <f>IF(ISERROR(Input!A508),"",Input!A508)</f>
        <v/>
      </c>
      <c r="B502" t="str">
        <f t="shared" si="7"/>
        <v/>
      </c>
      <c r="C502" t="str">
        <f>IF(ISERROR(Input!B508),"",IF(Input!B508="","",Input!B508))</f>
        <v/>
      </c>
      <c r="D502" t="str">
        <f>IF(ISERROR(IF(Input!C508="","",Input!C508*1)),"",IF(Input!C508="","",Input!C508*1))</f>
        <v/>
      </c>
      <c r="E502" t="str">
        <f>IF(ISERROR(IF(Input!D508="","",Input!D508)),"",IF(Input!D508="","",Input!D508))</f>
        <v/>
      </c>
      <c r="F502" t="str">
        <f>IF(Input!E508="","",IF(ISNUMBER(_xlfn.NUMBERVALUE(Input!E508)),ROUND(Input!E508,0),Input!E508))</f>
        <v/>
      </c>
      <c r="G502" s="269" t="str">
        <f>IF(ISBLANK(Input!F508),"",(Input!F508))</f>
        <v/>
      </c>
      <c r="H502" t="str">
        <f>IF(Input!G508="","",Input!G508)</f>
        <v/>
      </c>
      <c r="I502" t="str">
        <f>IF(Input!H508="","",Input!H508)</f>
        <v/>
      </c>
      <c r="J502" t="str">
        <f>IFERROR(IF(Input!I508="","",IF(VLOOKUP(Input!D508,'Measure List'!$A$2:$D$5000,4,FALSE)="Residential","",Input!I508)),"")</f>
        <v/>
      </c>
      <c r="K502" t="str">
        <f>IF(Input!J508="","",Input!J508)</f>
        <v/>
      </c>
      <c r="L502" t="str">
        <f>IF(Input!K508="","",Input!K508)</f>
        <v/>
      </c>
      <c r="M502" t="str">
        <f>IF(Input!L508="","",Input!L508)</f>
        <v/>
      </c>
      <c r="N502" s="304" t="str">
        <f>IF(Input!M508="","",Input!M508)</f>
        <v/>
      </c>
      <c r="O502" t="str">
        <f>IF(Input!N508="","",IF(_xlfn.NUMBERVALUE(Input!N508)=0,"",_xlfn.NUMBERVALUE(Input!N508)))</f>
        <v/>
      </c>
      <c r="P502" t="str">
        <f>IF(Input!O508="","",_xlfn.NUMBERVALUE(Input!O508))</f>
        <v/>
      </c>
      <c r="Q502" t="str">
        <f>IF(Input!P508="","",Input!P508)</f>
        <v/>
      </c>
      <c r="R502" t="str">
        <f>IF(Input!Q508="","",Input!Q508)</f>
        <v/>
      </c>
      <c r="S502" t="str">
        <f>IF(Input!R508="","",_xlfn.NUMBERVALUE(Input!R508))</f>
        <v/>
      </c>
      <c r="T502" t="str">
        <f>IF(Input!S508="","",Input!S508)</f>
        <v/>
      </c>
      <c r="U502" t="str">
        <f>IF(Input!T508="","",_xlfn.NUMBERVALUE(Input!T508))</f>
        <v/>
      </c>
      <c r="V502" t="str">
        <f>IF(Input!U508="","",(Input!U508))</f>
        <v/>
      </c>
      <c r="W502" t="str">
        <f>IF(Input!V508="","",_xlfn.NUMBERVALUE(Input!V508))</f>
        <v/>
      </c>
      <c r="X502" t="str">
        <f>IF(Input!W508="","",_xlfn.NUMBERVALUE(Input!W508))</f>
        <v/>
      </c>
      <c r="Y502" t="str">
        <f>IF(Input!X508="","",_xlfn.NUMBERVALUE(Input!X508))</f>
        <v/>
      </c>
      <c r="Z502" t="str">
        <f>IF(Input!Y508="","",_xlfn.NUMBERVALUE(Input!Y508))</f>
        <v/>
      </c>
    </row>
    <row r="503" spans="1:26" x14ac:dyDescent="0.25">
      <c r="A503" s="257" t="str">
        <f>IF(ISERROR(Input!A509),"",Input!A509)</f>
        <v/>
      </c>
      <c r="B503" t="str">
        <f t="shared" si="7"/>
        <v/>
      </c>
      <c r="C503" t="str">
        <f>IF(ISERROR(Input!B509),"",IF(Input!B509="","",Input!B509))</f>
        <v/>
      </c>
      <c r="D503" t="str">
        <f>IF(ISERROR(IF(Input!C509="","",Input!C509*1)),"",IF(Input!C509="","",Input!C509*1))</f>
        <v/>
      </c>
      <c r="E503" t="str">
        <f>IF(ISERROR(IF(Input!D509="","",Input!D509)),"",IF(Input!D509="","",Input!D509))</f>
        <v/>
      </c>
      <c r="F503" t="str">
        <f>IF(Input!E509="","",IF(ISNUMBER(_xlfn.NUMBERVALUE(Input!E509)),ROUND(Input!E509,0),Input!E509))</f>
        <v/>
      </c>
      <c r="G503" s="269" t="str">
        <f>IF(ISBLANK(Input!F509),"",(Input!F509))</f>
        <v/>
      </c>
      <c r="H503" t="str">
        <f>IF(Input!G509="","",Input!G509)</f>
        <v/>
      </c>
      <c r="I503" t="str">
        <f>IF(Input!H509="","",Input!H509)</f>
        <v/>
      </c>
      <c r="J503" t="str">
        <f>IFERROR(IF(Input!I509="","",IF(VLOOKUP(Input!D509,'Measure List'!$A$2:$D$5000,4,FALSE)="Residential","",Input!I509)),"")</f>
        <v/>
      </c>
      <c r="K503" t="str">
        <f>IF(Input!J509="","",Input!J509)</f>
        <v/>
      </c>
      <c r="L503" t="str">
        <f>IF(Input!K509="","",Input!K509)</f>
        <v/>
      </c>
      <c r="M503" t="str">
        <f>IF(Input!L509="","",Input!L509)</f>
        <v/>
      </c>
      <c r="N503" s="304" t="str">
        <f>IF(Input!M509="","",Input!M509)</f>
        <v/>
      </c>
      <c r="O503" t="str">
        <f>IF(Input!N509="","",IF(_xlfn.NUMBERVALUE(Input!N509)=0,"",_xlfn.NUMBERVALUE(Input!N509)))</f>
        <v/>
      </c>
      <c r="P503" t="str">
        <f>IF(Input!O509="","",_xlfn.NUMBERVALUE(Input!O509))</f>
        <v/>
      </c>
      <c r="Q503" t="str">
        <f>IF(Input!P509="","",Input!P509)</f>
        <v/>
      </c>
      <c r="R503" t="str">
        <f>IF(Input!Q509="","",Input!Q509)</f>
        <v/>
      </c>
      <c r="S503" t="str">
        <f>IF(Input!R509="","",_xlfn.NUMBERVALUE(Input!R509))</f>
        <v/>
      </c>
      <c r="T503" t="str">
        <f>IF(Input!S509="","",Input!S509)</f>
        <v/>
      </c>
      <c r="U503" t="str">
        <f>IF(Input!T509="","",_xlfn.NUMBERVALUE(Input!T509))</f>
        <v/>
      </c>
      <c r="V503" t="str">
        <f>IF(Input!U509="","",(Input!U509))</f>
        <v/>
      </c>
      <c r="W503" t="str">
        <f>IF(Input!V509="","",_xlfn.NUMBERVALUE(Input!V509))</f>
        <v/>
      </c>
      <c r="X503" t="str">
        <f>IF(Input!W509="","",_xlfn.NUMBERVALUE(Input!W509))</f>
        <v/>
      </c>
      <c r="Y503" t="str">
        <f>IF(Input!X509="","",_xlfn.NUMBERVALUE(Input!X509))</f>
        <v/>
      </c>
      <c r="Z503" t="str">
        <f>IF(Input!Y509="","",_xlfn.NUMBERVALUE(Input!Y509))</f>
        <v/>
      </c>
    </row>
    <row r="504" spans="1:26" x14ac:dyDescent="0.25">
      <c r="A504" s="257" t="str">
        <f>IF(ISERROR(Input!A510),"",Input!A510)</f>
        <v/>
      </c>
      <c r="B504" t="str">
        <f t="shared" si="7"/>
        <v/>
      </c>
      <c r="C504" t="str">
        <f>IF(ISERROR(Input!B510),"",IF(Input!B510="","",Input!B510))</f>
        <v/>
      </c>
      <c r="D504" t="str">
        <f>IF(ISERROR(IF(Input!C510="","",Input!C510*1)),"",IF(Input!C510="","",Input!C510*1))</f>
        <v/>
      </c>
      <c r="E504" t="str">
        <f>IF(ISERROR(IF(Input!D510="","",Input!D510)),"",IF(Input!D510="","",Input!D510))</f>
        <v/>
      </c>
      <c r="F504" t="str">
        <f>IF(Input!E510="","",IF(ISNUMBER(_xlfn.NUMBERVALUE(Input!E510)),ROUND(Input!E510,0),Input!E510))</f>
        <v/>
      </c>
      <c r="G504" s="269" t="str">
        <f>IF(ISBLANK(Input!F510),"",(Input!F510))</f>
        <v/>
      </c>
      <c r="H504" t="str">
        <f>IF(Input!G510="","",Input!G510)</f>
        <v/>
      </c>
      <c r="I504" t="str">
        <f>IF(Input!H510="","",Input!H510)</f>
        <v/>
      </c>
      <c r="J504" t="str">
        <f>IFERROR(IF(Input!I510="","",IF(VLOOKUP(Input!D510,'Measure List'!$A$2:$D$5000,4,FALSE)="Residential","",Input!I510)),"")</f>
        <v/>
      </c>
      <c r="K504" t="str">
        <f>IF(Input!J510="","",Input!J510)</f>
        <v/>
      </c>
      <c r="L504" t="str">
        <f>IF(Input!K510="","",Input!K510)</f>
        <v/>
      </c>
      <c r="M504" t="str">
        <f>IF(Input!L510="","",Input!L510)</f>
        <v/>
      </c>
      <c r="N504" s="304" t="str">
        <f>IF(Input!M510="","",Input!M510)</f>
        <v/>
      </c>
      <c r="O504" t="str">
        <f>IF(Input!N510="","",IF(_xlfn.NUMBERVALUE(Input!N510)=0,"",_xlfn.NUMBERVALUE(Input!N510)))</f>
        <v/>
      </c>
      <c r="P504" t="str">
        <f>IF(Input!O510="","",_xlfn.NUMBERVALUE(Input!O510))</f>
        <v/>
      </c>
      <c r="Q504" t="str">
        <f>IF(Input!P510="","",Input!P510)</f>
        <v/>
      </c>
      <c r="R504" t="str">
        <f>IF(Input!Q510="","",Input!Q510)</f>
        <v/>
      </c>
      <c r="S504" t="str">
        <f>IF(Input!R510="","",_xlfn.NUMBERVALUE(Input!R510))</f>
        <v/>
      </c>
      <c r="T504" t="str">
        <f>IF(Input!S510="","",Input!S510)</f>
        <v/>
      </c>
      <c r="U504" t="str">
        <f>IF(Input!T510="","",_xlfn.NUMBERVALUE(Input!T510))</f>
        <v/>
      </c>
      <c r="V504" t="str">
        <f>IF(Input!U510="","",(Input!U510))</f>
        <v/>
      </c>
      <c r="W504" t="str">
        <f>IF(Input!V510="","",_xlfn.NUMBERVALUE(Input!V510))</f>
        <v/>
      </c>
      <c r="X504" t="str">
        <f>IF(Input!W510="","",_xlfn.NUMBERVALUE(Input!W510))</f>
        <v/>
      </c>
      <c r="Y504" t="str">
        <f>IF(Input!X510="","",_xlfn.NUMBERVALUE(Input!X510))</f>
        <v/>
      </c>
      <c r="Z504" t="str">
        <f>IF(Input!Y510="","",_xlfn.NUMBERVALUE(Input!Y510))</f>
        <v/>
      </c>
    </row>
    <row r="505" spans="1:26" x14ac:dyDescent="0.25">
      <c r="A505" s="257" t="str">
        <f>IF(ISERROR(Input!A511),"",Input!A511)</f>
        <v/>
      </c>
      <c r="B505" t="str">
        <f t="shared" si="7"/>
        <v/>
      </c>
      <c r="C505" t="str">
        <f>IF(ISERROR(Input!B511),"",IF(Input!B511="","",Input!B511))</f>
        <v/>
      </c>
      <c r="D505" t="str">
        <f>IF(ISERROR(IF(Input!C511="","",Input!C511*1)),"",IF(Input!C511="","",Input!C511*1))</f>
        <v/>
      </c>
      <c r="E505" t="str">
        <f>IF(ISERROR(IF(Input!D511="","",Input!D511)),"",IF(Input!D511="","",Input!D511))</f>
        <v/>
      </c>
      <c r="F505" t="str">
        <f>IF(Input!E511="","",IF(ISNUMBER(_xlfn.NUMBERVALUE(Input!E511)),ROUND(Input!E511,0),Input!E511))</f>
        <v/>
      </c>
      <c r="G505" s="269" t="str">
        <f>IF(ISBLANK(Input!F511),"",(Input!F511))</f>
        <v/>
      </c>
      <c r="H505" t="str">
        <f>IF(Input!G511="","",Input!G511)</f>
        <v/>
      </c>
      <c r="I505" t="str">
        <f>IF(Input!H511="","",Input!H511)</f>
        <v/>
      </c>
      <c r="J505" t="str">
        <f>IFERROR(IF(Input!I511="","",IF(VLOOKUP(Input!D511,'Measure List'!$A$2:$D$5000,4,FALSE)="Residential","",Input!I511)),"")</f>
        <v/>
      </c>
      <c r="K505" t="str">
        <f>IF(Input!J511="","",Input!J511)</f>
        <v/>
      </c>
      <c r="L505" t="str">
        <f>IF(Input!K511="","",Input!K511)</f>
        <v/>
      </c>
      <c r="M505" t="str">
        <f>IF(Input!L511="","",Input!L511)</f>
        <v/>
      </c>
      <c r="N505" s="304" t="str">
        <f>IF(Input!M511="","",Input!M511)</f>
        <v/>
      </c>
      <c r="O505" t="str">
        <f>IF(Input!N511="","",IF(_xlfn.NUMBERVALUE(Input!N511)=0,"",_xlfn.NUMBERVALUE(Input!N511)))</f>
        <v/>
      </c>
      <c r="P505" t="str">
        <f>IF(Input!O511="","",_xlfn.NUMBERVALUE(Input!O511))</f>
        <v/>
      </c>
      <c r="Q505" t="str">
        <f>IF(Input!P511="","",Input!P511)</f>
        <v/>
      </c>
      <c r="R505" t="str">
        <f>IF(Input!Q511="","",Input!Q511)</f>
        <v/>
      </c>
      <c r="S505" t="str">
        <f>IF(Input!R511="","",_xlfn.NUMBERVALUE(Input!R511))</f>
        <v/>
      </c>
      <c r="T505" t="str">
        <f>IF(Input!S511="","",Input!S511)</f>
        <v/>
      </c>
      <c r="U505" t="str">
        <f>IF(Input!T511="","",_xlfn.NUMBERVALUE(Input!T511))</f>
        <v/>
      </c>
      <c r="V505" t="str">
        <f>IF(Input!U511="","",(Input!U511))</f>
        <v/>
      </c>
      <c r="W505" t="str">
        <f>IF(Input!V511="","",_xlfn.NUMBERVALUE(Input!V511))</f>
        <v/>
      </c>
      <c r="X505" t="str">
        <f>IF(Input!W511="","",_xlfn.NUMBERVALUE(Input!W511))</f>
        <v/>
      </c>
      <c r="Y505" t="str">
        <f>IF(Input!X511="","",_xlfn.NUMBERVALUE(Input!X511))</f>
        <v/>
      </c>
      <c r="Z505" t="str">
        <f>IF(Input!Y511="","",_xlfn.NUMBERVALUE(Input!Y511))</f>
        <v/>
      </c>
    </row>
    <row r="506" spans="1:26" x14ac:dyDescent="0.25">
      <c r="A506" s="257" t="str">
        <f>IF(ISERROR(Input!A512),"",Input!A512)</f>
        <v/>
      </c>
      <c r="B506" t="str">
        <f t="shared" si="7"/>
        <v/>
      </c>
      <c r="C506" t="str">
        <f>IF(ISERROR(Input!B512),"",IF(Input!B512="","",Input!B512))</f>
        <v/>
      </c>
      <c r="D506" t="str">
        <f>IF(ISERROR(IF(Input!C512="","",Input!C512*1)),"",IF(Input!C512="","",Input!C512*1))</f>
        <v/>
      </c>
      <c r="E506" t="str">
        <f>IF(ISERROR(IF(Input!D512="","",Input!D512)),"",IF(Input!D512="","",Input!D512))</f>
        <v/>
      </c>
      <c r="F506" t="str">
        <f>IF(Input!E512="","",IF(ISNUMBER(_xlfn.NUMBERVALUE(Input!E512)),ROUND(Input!E512,0),Input!E512))</f>
        <v/>
      </c>
      <c r="G506" s="269" t="str">
        <f>IF(ISBLANK(Input!F512),"",(Input!F512))</f>
        <v/>
      </c>
      <c r="H506" t="str">
        <f>IF(Input!G512="","",Input!G512)</f>
        <v/>
      </c>
      <c r="I506" t="str">
        <f>IF(Input!H512="","",Input!H512)</f>
        <v/>
      </c>
      <c r="J506" t="str">
        <f>IFERROR(IF(Input!I512="","",IF(VLOOKUP(Input!D512,'Measure List'!$A$2:$D$5000,4,FALSE)="Residential","",Input!I512)),"")</f>
        <v/>
      </c>
      <c r="K506" t="str">
        <f>IF(Input!J512="","",Input!J512)</f>
        <v/>
      </c>
      <c r="L506" t="str">
        <f>IF(Input!K512="","",Input!K512)</f>
        <v/>
      </c>
      <c r="M506" t="str">
        <f>IF(Input!L512="","",Input!L512)</f>
        <v/>
      </c>
      <c r="N506" s="304" t="str">
        <f>IF(Input!M512="","",Input!M512)</f>
        <v/>
      </c>
      <c r="O506" t="str">
        <f>IF(Input!N512="","",IF(_xlfn.NUMBERVALUE(Input!N512)=0,"",_xlfn.NUMBERVALUE(Input!N512)))</f>
        <v/>
      </c>
      <c r="P506" t="str">
        <f>IF(Input!O512="","",_xlfn.NUMBERVALUE(Input!O512))</f>
        <v/>
      </c>
      <c r="Q506" t="str">
        <f>IF(Input!P512="","",Input!P512)</f>
        <v/>
      </c>
      <c r="R506" t="str">
        <f>IF(Input!Q512="","",Input!Q512)</f>
        <v/>
      </c>
      <c r="S506" t="str">
        <f>IF(Input!R512="","",_xlfn.NUMBERVALUE(Input!R512))</f>
        <v/>
      </c>
      <c r="T506" t="str">
        <f>IF(Input!S512="","",Input!S512)</f>
        <v/>
      </c>
      <c r="U506" t="str">
        <f>IF(Input!T512="","",_xlfn.NUMBERVALUE(Input!T512))</f>
        <v/>
      </c>
      <c r="V506" t="str">
        <f>IF(Input!U512="","",(Input!U512))</f>
        <v/>
      </c>
      <c r="W506" t="str">
        <f>IF(Input!V512="","",_xlfn.NUMBERVALUE(Input!V512))</f>
        <v/>
      </c>
      <c r="X506" t="str">
        <f>IF(Input!W512="","",_xlfn.NUMBERVALUE(Input!W512))</f>
        <v/>
      </c>
      <c r="Y506" t="str">
        <f>IF(Input!X512="","",_xlfn.NUMBERVALUE(Input!X512))</f>
        <v/>
      </c>
      <c r="Z506" t="str">
        <f>IF(Input!Y512="","",_xlfn.NUMBERVALUE(Input!Y512))</f>
        <v/>
      </c>
    </row>
    <row r="507" spans="1:26" x14ac:dyDescent="0.25">
      <c r="A507" s="257" t="str">
        <f>IF(ISERROR(Input!A513),"",Input!A513)</f>
        <v/>
      </c>
      <c r="B507" t="str">
        <f t="shared" si="7"/>
        <v/>
      </c>
      <c r="C507" t="str">
        <f>IF(ISERROR(Input!B513),"",IF(Input!B513="","",Input!B513))</f>
        <v/>
      </c>
      <c r="D507" t="str">
        <f>IF(ISERROR(IF(Input!C513="","",Input!C513*1)),"",IF(Input!C513="","",Input!C513*1))</f>
        <v/>
      </c>
      <c r="E507" t="str">
        <f>IF(ISERROR(IF(Input!D513="","",Input!D513)),"",IF(Input!D513="","",Input!D513))</f>
        <v/>
      </c>
      <c r="F507" t="str">
        <f>IF(Input!E513="","",IF(ISNUMBER(_xlfn.NUMBERVALUE(Input!E513)),ROUND(Input!E513,0),Input!E513))</f>
        <v/>
      </c>
      <c r="G507" s="269" t="str">
        <f>IF(ISBLANK(Input!F513),"",(Input!F513))</f>
        <v/>
      </c>
      <c r="H507" t="str">
        <f>IF(Input!G513="","",Input!G513)</f>
        <v/>
      </c>
      <c r="I507" t="str">
        <f>IF(Input!H513="","",Input!H513)</f>
        <v/>
      </c>
      <c r="J507" t="str">
        <f>IFERROR(IF(Input!I513="","",IF(VLOOKUP(Input!D513,'Measure List'!$A$2:$D$5000,4,FALSE)="Residential","",Input!I513)),"")</f>
        <v/>
      </c>
      <c r="K507" t="str">
        <f>IF(Input!J513="","",Input!J513)</f>
        <v/>
      </c>
      <c r="L507" t="str">
        <f>IF(Input!K513="","",Input!K513)</f>
        <v/>
      </c>
      <c r="M507" t="str">
        <f>IF(Input!L513="","",Input!L513)</f>
        <v/>
      </c>
      <c r="N507" s="304" t="str">
        <f>IF(Input!M513="","",Input!M513)</f>
        <v/>
      </c>
      <c r="O507" t="str">
        <f>IF(Input!N513="","",IF(_xlfn.NUMBERVALUE(Input!N513)=0,"",_xlfn.NUMBERVALUE(Input!N513)))</f>
        <v/>
      </c>
      <c r="P507" t="str">
        <f>IF(Input!O513="","",_xlfn.NUMBERVALUE(Input!O513))</f>
        <v/>
      </c>
      <c r="Q507" t="str">
        <f>IF(Input!P513="","",Input!P513)</f>
        <v/>
      </c>
      <c r="R507" t="str">
        <f>IF(Input!Q513="","",Input!Q513)</f>
        <v/>
      </c>
      <c r="S507" t="str">
        <f>IF(Input!R513="","",_xlfn.NUMBERVALUE(Input!R513))</f>
        <v/>
      </c>
      <c r="T507" t="str">
        <f>IF(Input!S513="","",Input!S513)</f>
        <v/>
      </c>
      <c r="U507" t="str">
        <f>IF(Input!T513="","",_xlfn.NUMBERVALUE(Input!T513))</f>
        <v/>
      </c>
      <c r="V507" t="str">
        <f>IF(Input!U513="","",(Input!U513))</f>
        <v/>
      </c>
      <c r="W507" t="str">
        <f>IF(Input!V513="","",_xlfn.NUMBERVALUE(Input!V513))</f>
        <v/>
      </c>
      <c r="X507" t="str">
        <f>IF(Input!W513="","",_xlfn.NUMBERVALUE(Input!W513))</f>
        <v/>
      </c>
      <c r="Y507" t="str">
        <f>IF(Input!X513="","",_xlfn.NUMBERVALUE(Input!X513))</f>
        <v/>
      </c>
      <c r="Z507" t="str">
        <f>IF(Input!Y513="","",_xlfn.NUMBERVALUE(Input!Y513))</f>
        <v/>
      </c>
    </row>
    <row r="508" spans="1:26" x14ac:dyDescent="0.25">
      <c r="A508" s="257" t="str">
        <f>IF(ISERROR(Input!A514),"",Input!A514)</f>
        <v/>
      </c>
      <c r="B508" t="str">
        <f t="shared" si="7"/>
        <v/>
      </c>
      <c r="C508" t="str">
        <f>IF(ISERROR(Input!B514),"",IF(Input!B514="","",Input!B514))</f>
        <v/>
      </c>
      <c r="D508" t="str">
        <f>IF(ISERROR(IF(Input!C514="","",Input!C514*1)),"",IF(Input!C514="","",Input!C514*1))</f>
        <v/>
      </c>
      <c r="E508" t="str">
        <f>IF(ISERROR(IF(Input!D514="","",Input!D514)),"",IF(Input!D514="","",Input!D514))</f>
        <v/>
      </c>
      <c r="F508" t="str">
        <f>IF(Input!E514="","",IF(ISNUMBER(_xlfn.NUMBERVALUE(Input!E514)),ROUND(Input!E514,0),Input!E514))</f>
        <v/>
      </c>
      <c r="G508" s="269" t="str">
        <f>IF(ISBLANK(Input!F514),"",(Input!F514))</f>
        <v/>
      </c>
      <c r="H508" t="str">
        <f>IF(Input!G514="","",Input!G514)</f>
        <v/>
      </c>
      <c r="I508" t="str">
        <f>IF(Input!H514="","",Input!H514)</f>
        <v/>
      </c>
      <c r="J508" t="str">
        <f>IFERROR(IF(Input!I514="","",IF(VLOOKUP(Input!D514,'Measure List'!$A$2:$D$5000,4,FALSE)="Residential","",Input!I514)),"")</f>
        <v/>
      </c>
      <c r="K508" t="str">
        <f>IF(Input!J514="","",Input!J514)</f>
        <v/>
      </c>
      <c r="L508" t="str">
        <f>IF(Input!K514="","",Input!K514)</f>
        <v/>
      </c>
      <c r="M508" t="str">
        <f>IF(Input!L514="","",Input!L514)</f>
        <v/>
      </c>
      <c r="N508" s="304" t="str">
        <f>IF(Input!M514="","",Input!M514)</f>
        <v/>
      </c>
      <c r="O508" t="str">
        <f>IF(Input!N514="","",IF(_xlfn.NUMBERVALUE(Input!N514)=0,"",_xlfn.NUMBERVALUE(Input!N514)))</f>
        <v/>
      </c>
      <c r="P508" t="str">
        <f>IF(Input!O514="","",_xlfn.NUMBERVALUE(Input!O514))</f>
        <v/>
      </c>
      <c r="Q508" t="str">
        <f>IF(Input!P514="","",Input!P514)</f>
        <v/>
      </c>
      <c r="R508" t="str">
        <f>IF(Input!Q514="","",Input!Q514)</f>
        <v/>
      </c>
      <c r="S508" t="str">
        <f>IF(Input!R514="","",_xlfn.NUMBERVALUE(Input!R514))</f>
        <v/>
      </c>
      <c r="T508" t="str">
        <f>IF(Input!S514="","",Input!S514)</f>
        <v/>
      </c>
      <c r="U508" t="str">
        <f>IF(Input!T514="","",_xlfn.NUMBERVALUE(Input!T514))</f>
        <v/>
      </c>
      <c r="V508" t="str">
        <f>IF(Input!U514="","",(Input!U514))</f>
        <v/>
      </c>
      <c r="W508" t="str">
        <f>IF(Input!V514="","",_xlfn.NUMBERVALUE(Input!V514))</f>
        <v/>
      </c>
      <c r="X508" t="str">
        <f>IF(Input!W514="","",_xlfn.NUMBERVALUE(Input!W514))</f>
        <v/>
      </c>
      <c r="Y508" t="str">
        <f>IF(Input!X514="","",_xlfn.NUMBERVALUE(Input!X514))</f>
        <v/>
      </c>
      <c r="Z508" t="str">
        <f>IF(Input!Y514="","",_xlfn.NUMBERVALUE(Input!Y514))</f>
        <v/>
      </c>
    </row>
    <row r="509" spans="1:26" x14ac:dyDescent="0.25">
      <c r="A509" s="257" t="str">
        <f>IF(ISERROR(Input!A515),"",Input!A515)</f>
        <v/>
      </c>
      <c r="B509" t="str">
        <f t="shared" si="7"/>
        <v/>
      </c>
      <c r="C509" t="str">
        <f>IF(ISERROR(Input!B515),"",IF(Input!B515="","",Input!B515))</f>
        <v/>
      </c>
      <c r="D509" t="str">
        <f>IF(ISERROR(IF(Input!C515="","",Input!C515*1)),"",IF(Input!C515="","",Input!C515*1))</f>
        <v/>
      </c>
      <c r="E509" t="str">
        <f>IF(ISERROR(IF(Input!D515="","",Input!D515)),"",IF(Input!D515="","",Input!D515))</f>
        <v/>
      </c>
      <c r="F509" t="str">
        <f>IF(Input!E515="","",IF(ISNUMBER(_xlfn.NUMBERVALUE(Input!E515)),ROUND(Input!E515,0),Input!E515))</f>
        <v/>
      </c>
      <c r="G509" s="269" t="str">
        <f>IF(ISBLANK(Input!F515),"",(Input!F515))</f>
        <v/>
      </c>
      <c r="H509" t="str">
        <f>IF(Input!G515="","",Input!G515)</f>
        <v/>
      </c>
      <c r="I509" t="str">
        <f>IF(Input!H515="","",Input!H515)</f>
        <v/>
      </c>
      <c r="J509" t="str">
        <f>IFERROR(IF(Input!I515="","",IF(VLOOKUP(Input!D515,'Measure List'!$A$2:$D$5000,4,FALSE)="Residential","",Input!I515)),"")</f>
        <v/>
      </c>
      <c r="K509" t="str">
        <f>IF(Input!J515="","",Input!J515)</f>
        <v/>
      </c>
      <c r="L509" t="str">
        <f>IF(Input!K515="","",Input!K515)</f>
        <v/>
      </c>
      <c r="M509" t="str">
        <f>IF(Input!L515="","",Input!L515)</f>
        <v/>
      </c>
      <c r="N509" s="304" t="str">
        <f>IF(Input!M515="","",Input!M515)</f>
        <v/>
      </c>
      <c r="O509" t="str">
        <f>IF(Input!N515="","",IF(_xlfn.NUMBERVALUE(Input!N515)=0,"",_xlfn.NUMBERVALUE(Input!N515)))</f>
        <v/>
      </c>
      <c r="P509" t="str">
        <f>IF(Input!O515="","",_xlfn.NUMBERVALUE(Input!O515))</f>
        <v/>
      </c>
      <c r="Q509" t="str">
        <f>IF(Input!P515="","",Input!P515)</f>
        <v/>
      </c>
      <c r="R509" t="str">
        <f>IF(Input!Q515="","",Input!Q515)</f>
        <v/>
      </c>
      <c r="S509" t="str">
        <f>IF(Input!R515="","",_xlfn.NUMBERVALUE(Input!R515))</f>
        <v/>
      </c>
      <c r="T509" t="str">
        <f>IF(Input!S515="","",Input!S515)</f>
        <v/>
      </c>
      <c r="U509" t="str">
        <f>IF(Input!T515="","",_xlfn.NUMBERVALUE(Input!T515))</f>
        <v/>
      </c>
      <c r="V509" t="str">
        <f>IF(Input!U515="","",(Input!U515))</f>
        <v/>
      </c>
      <c r="W509" t="str">
        <f>IF(Input!V515="","",_xlfn.NUMBERVALUE(Input!V515))</f>
        <v/>
      </c>
      <c r="X509" t="str">
        <f>IF(Input!W515="","",_xlfn.NUMBERVALUE(Input!W515))</f>
        <v/>
      </c>
      <c r="Y509" t="str">
        <f>IF(Input!X515="","",_xlfn.NUMBERVALUE(Input!X515))</f>
        <v/>
      </c>
      <c r="Z509" t="str">
        <f>IF(Input!Y515="","",_xlfn.NUMBERVALUE(Input!Y515))</f>
        <v/>
      </c>
    </row>
    <row r="510" spans="1:26" x14ac:dyDescent="0.25">
      <c r="A510" s="257" t="str">
        <f>IF(ISERROR(Input!A516),"",Input!A516)</f>
        <v/>
      </c>
      <c r="B510" t="str">
        <f t="shared" si="7"/>
        <v/>
      </c>
      <c r="C510" t="str">
        <f>IF(ISERROR(Input!B516),"",IF(Input!B516="","",Input!B516))</f>
        <v/>
      </c>
      <c r="D510" t="str">
        <f>IF(ISERROR(IF(Input!C516="","",Input!C516*1)),"",IF(Input!C516="","",Input!C516*1))</f>
        <v/>
      </c>
      <c r="E510" t="str">
        <f>IF(ISERROR(IF(Input!D516="","",Input!D516)),"",IF(Input!D516="","",Input!D516))</f>
        <v/>
      </c>
      <c r="F510" t="str">
        <f>IF(Input!E516="","",IF(ISNUMBER(_xlfn.NUMBERVALUE(Input!E516)),ROUND(Input!E516,0),Input!E516))</f>
        <v/>
      </c>
      <c r="G510" s="269" t="str">
        <f>IF(ISBLANK(Input!F516),"",(Input!F516))</f>
        <v/>
      </c>
      <c r="H510" t="str">
        <f>IF(Input!G516="","",Input!G516)</f>
        <v/>
      </c>
      <c r="I510" t="str">
        <f>IF(Input!H516="","",Input!H516)</f>
        <v/>
      </c>
      <c r="J510" t="str">
        <f>IFERROR(IF(Input!I516="","",IF(VLOOKUP(Input!D516,'Measure List'!$A$2:$D$5000,4,FALSE)="Residential","",Input!I516)),"")</f>
        <v/>
      </c>
      <c r="K510" t="str">
        <f>IF(Input!J516="","",Input!J516)</f>
        <v/>
      </c>
      <c r="L510" t="str">
        <f>IF(Input!K516="","",Input!K516)</f>
        <v/>
      </c>
      <c r="M510" t="str">
        <f>IF(Input!L516="","",Input!L516)</f>
        <v/>
      </c>
      <c r="N510" s="304" t="str">
        <f>IF(Input!M516="","",Input!M516)</f>
        <v/>
      </c>
      <c r="O510" t="str">
        <f>IF(Input!N516="","",IF(_xlfn.NUMBERVALUE(Input!N516)=0,"",_xlfn.NUMBERVALUE(Input!N516)))</f>
        <v/>
      </c>
      <c r="P510" t="str">
        <f>IF(Input!O516="","",_xlfn.NUMBERVALUE(Input!O516))</f>
        <v/>
      </c>
      <c r="Q510" t="str">
        <f>IF(Input!P516="","",Input!P516)</f>
        <v/>
      </c>
      <c r="R510" t="str">
        <f>IF(Input!Q516="","",Input!Q516)</f>
        <v/>
      </c>
      <c r="S510" t="str">
        <f>IF(Input!R516="","",_xlfn.NUMBERVALUE(Input!R516))</f>
        <v/>
      </c>
      <c r="T510" t="str">
        <f>IF(Input!S516="","",Input!S516)</f>
        <v/>
      </c>
      <c r="U510" t="str">
        <f>IF(Input!T516="","",_xlfn.NUMBERVALUE(Input!T516))</f>
        <v/>
      </c>
      <c r="V510" t="str">
        <f>IF(Input!U516="","",(Input!U516))</f>
        <v/>
      </c>
      <c r="W510" t="str">
        <f>IF(Input!V516="","",_xlfn.NUMBERVALUE(Input!V516))</f>
        <v/>
      </c>
      <c r="X510" t="str">
        <f>IF(Input!W516="","",_xlfn.NUMBERVALUE(Input!W516))</f>
        <v/>
      </c>
      <c r="Y510" t="str">
        <f>IF(Input!X516="","",_xlfn.NUMBERVALUE(Input!X516))</f>
        <v/>
      </c>
      <c r="Z510" t="str">
        <f>IF(Input!Y516="","",_xlfn.NUMBERVALUE(Input!Y516))</f>
        <v/>
      </c>
    </row>
    <row r="511" spans="1:26" x14ac:dyDescent="0.25">
      <c r="A511" s="257" t="str">
        <f>IF(ISERROR(Input!A517),"",Input!A517)</f>
        <v/>
      </c>
      <c r="B511" t="str">
        <f t="shared" si="7"/>
        <v/>
      </c>
      <c r="C511" t="str">
        <f>IF(ISERROR(Input!B517),"",IF(Input!B517="","",Input!B517))</f>
        <v/>
      </c>
      <c r="D511" t="str">
        <f>IF(ISERROR(IF(Input!C517="","",Input!C517*1)),"",IF(Input!C517="","",Input!C517*1))</f>
        <v/>
      </c>
      <c r="E511" t="str">
        <f>IF(ISERROR(IF(Input!D517="","",Input!D517)),"",IF(Input!D517="","",Input!D517))</f>
        <v/>
      </c>
      <c r="F511" t="str">
        <f>IF(Input!E517="","",IF(ISNUMBER(_xlfn.NUMBERVALUE(Input!E517)),ROUND(Input!E517,0),Input!E517))</f>
        <v/>
      </c>
      <c r="G511" s="269" t="str">
        <f>IF(ISBLANK(Input!F517),"",(Input!F517))</f>
        <v/>
      </c>
      <c r="H511" t="str">
        <f>IF(Input!G517="","",Input!G517)</f>
        <v/>
      </c>
      <c r="I511" t="str">
        <f>IF(Input!H517="","",Input!H517)</f>
        <v/>
      </c>
      <c r="J511" t="str">
        <f>IFERROR(IF(Input!I517="","",IF(VLOOKUP(Input!D517,'Measure List'!$A$2:$D$5000,4,FALSE)="Residential","",Input!I517)),"")</f>
        <v/>
      </c>
      <c r="K511" t="str">
        <f>IF(Input!J517="","",Input!J517)</f>
        <v/>
      </c>
      <c r="L511" t="str">
        <f>IF(Input!K517="","",Input!K517)</f>
        <v/>
      </c>
      <c r="M511" t="str">
        <f>IF(Input!L517="","",Input!L517)</f>
        <v/>
      </c>
      <c r="N511" s="304" t="str">
        <f>IF(Input!M517="","",Input!M517)</f>
        <v/>
      </c>
      <c r="O511" t="str">
        <f>IF(Input!N517="","",IF(_xlfn.NUMBERVALUE(Input!N517)=0,"",_xlfn.NUMBERVALUE(Input!N517)))</f>
        <v/>
      </c>
      <c r="P511" t="str">
        <f>IF(Input!O517="","",_xlfn.NUMBERVALUE(Input!O517))</f>
        <v/>
      </c>
      <c r="Q511" t="str">
        <f>IF(Input!P517="","",Input!P517)</f>
        <v/>
      </c>
      <c r="R511" t="str">
        <f>IF(Input!Q517="","",Input!Q517)</f>
        <v/>
      </c>
      <c r="S511" t="str">
        <f>IF(Input!R517="","",_xlfn.NUMBERVALUE(Input!R517))</f>
        <v/>
      </c>
      <c r="T511" t="str">
        <f>IF(Input!S517="","",Input!S517)</f>
        <v/>
      </c>
      <c r="U511" t="str">
        <f>IF(Input!T517="","",_xlfn.NUMBERVALUE(Input!T517))</f>
        <v/>
      </c>
      <c r="V511" t="str">
        <f>IF(Input!U517="","",(Input!U517))</f>
        <v/>
      </c>
      <c r="W511" t="str">
        <f>IF(Input!V517="","",_xlfn.NUMBERVALUE(Input!V517))</f>
        <v/>
      </c>
      <c r="X511" t="str">
        <f>IF(Input!W517="","",_xlfn.NUMBERVALUE(Input!W517))</f>
        <v/>
      </c>
      <c r="Y511" t="str">
        <f>IF(Input!X517="","",_xlfn.NUMBERVALUE(Input!X517))</f>
        <v/>
      </c>
      <c r="Z511" t="str">
        <f>IF(Input!Y517="","",_xlfn.NUMBERVALUE(Input!Y517))</f>
        <v/>
      </c>
    </row>
    <row r="512" spans="1:26" x14ac:dyDescent="0.25">
      <c r="A512" s="257" t="str">
        <f>IF(ISERROR(Input!A518),"",Input!A518)</f>
        <v/>
      </c>
      <c r="B512" t="str">
        <f t="shared" si="7"/>
        <v/>
      </c>
      <c r="C512" t="str">
        <f>IF(ISERROR(Input!B518),"",IF(Input!B518="","",Input!B518))</f>
        <v/>
      </c>
      <c r="D512" t="str">
        <f>IF(ISERROR(IF(Input!C518="","",Input!C518*1)),"",IF(Input!C518="","",Input!C518*1))</f>
        <v/>
      </c>
      <c r="E512" t="str">
        <f>IF(ISERROR(IF(Input!D518="","",Input!D518)),"",IF(Input!D518="","",Input!D518))</f>
        <v/>
      </c>
      <c r="F512" t="str">
        <f>IF(Input!E518="","",IF(ISNUMBER(_xlfn.NUMBERVALUE(Input!E518)),ROUND(Input!E518,0),Input!E518))</f>
        <v/>
      </c>
      <c r="G512" s="269" t="str">
        <f>IF(ISBLANK(Input!F518),"",(Input!F518))</f>
        <v/>
      </c>
      <c r="H512" t="str">
        <f>IF(Input!G518="","",Input!G518)</f>
        <v/>
      </c>
      <c r="I512" t="str">
        <f>IF(Input!H518="","",Input!H518)</f>
        <v/>
      </c>
      <c r="J512" t="str">
        <f>IFERROR(IF(Input!I518="","",IF(VLOOKUP(Input!D518,'Measure List'!$A$2:$D$5000,4,FALSE)="Residential","",Input!I518)),"")</f>
        <v/>
      </c>
      <c r="K512" t="str">
        <f>IF(Input!J518="","",Input!J518)</f>
        <v/>
      </c>
      <c r="L512" t="str">
        <f>IF(Input!K518="","",Input!K518)</f>
        <v/>
      </c>
      <c r="M512" t="str">
        <f>IF(Input!L518="","",Input!L518)</f>
        <v/>
      </c>
      <c r="N512" s="304" t="str">
        <f>IF(Input!M518="","",Input!M518)</f>
        <v/>
      </c>
      <c r="O512" t="str">
        <f>IF(Input!N518="","",IF(_xlfn.NUMBERVALUE(Input!N518)=0,"",_xlfn.NUMBERVALUE(Input!N518)))</f>
        <v/>
      </c>
      <c r="P512" t="str">
        <f>IF(Input!O518="","",_xlfn.NUMBERVALUE(Input!O518))</f>
        <v/>
      </c>
      <c r="Q512" t="str">
        <f>IF(Input!P518="","",Input!P518)</f>
        <v/>
      </c>
      <c r="R512" t="str">
        <f>IF(Input!Q518="","",Input!Q518)</f>
        <v/>
      </c>
      <c r="S512" t="str">
        <f>IF(Input!R518="","",_xlfn.NUMBERVALUE(Input!R518))</f>
        <v/>
      </c>
      <c r="T512" t="str">
        <f>IF(Input!S518="","",Input!S518)</f>
        <v/>
      </c>
      <c r="U512" t="str">
        <f>IF(Input!T518="","",_xlfn.NUMBERVALUE(Input!T518))</f>
        <v/>
      </c>
      <c r="V512" t="str">
        <f>IF(Input!U518="","",(Input!U518))</f>
        <v/>
      </c>
      <c r="W512" t="str">
        <f>IF(Input!V518="","",_xlfn.NUMBERVALUE(Input!V518))</f>
        <v/>
      </c>
      <c r="X512" t="str">
        <f>IF(Input!W518="","",_xlfn.NUMBERVALUE(Input!W518))</f>
        <v/>
      </c>
      <c r="Y512" t="str">
        <f>IF(Input!X518="","",_xlfn.NUMBERVALUE(Input!X518))</f>
        <v/>
      </c>
      <c r="Z512" t="str">
        <f>IF(Input!Y518="","",_xlfn.NUMBERVALUE(Input!Y518))</f>
        <v/>
      </c>
    </row>
    <row r="513" spans="1:26" x14ac:dyDescent="0.25">
      <c r="A513" s="257" t="str">
        <f>IF(ISERROR(Input!A519),"",Input!A519)</f>
        <v/>
      </c>
      <c r="B513" t="str">
        <f t="shared" si="7"/>
        <v/>
      </c>
      <c r="C513" t="str">
        <f>IF(ISERROR(Input!B519),"",IF(Input!B519="","",Input!B519))</f>
        <v/>
      </c>
      <c r="D513" t="str">
        <f>IF(ISERROR(IF(Input!C519="","",Input!C519*1)),"",IF(Input!C519="","",Input!C519*1))</f>
        <v/>
      </c>
      <c r="E513" t="str">
        <f>IF(ISERROR(IF(Input!D519="","",Input!D519)),"",IF(Input!D519="","",Input!D519))</f>
        <v/>
      </c>
      <c r="F513" t="str">
        <f>IF(Input!E519="","",IF(ISNUMBER(_xlfn.NUMBERVALUE(Input!E519)),ROUND(Input!E519,0),Input!E519))</f>
        <v/>
      </c>
      <c r="G513" s="269" t="str">
        <f>IF(ISBLANK(Input!F519),"",(Input!F519))</f>
        <v/>
      </c>
      <c r="H513" t="str">
        <f>IF(Input!G519="","",Input!G519)</f>
        <v/>
      </c>
      <c r="I513" t="str">
        <f>IF(Input!H519="","",Input!H519)</f>
        <v/>
      </c>
      <c r="J513" t="str">
        <f>IFERROR(IF(Input!I519="","",IF(VLOOKUP(Input!D519,'Measure List'!$A$2:$D$5000,4,FALSE)="Residential","",Input!I519)),"")</f>
        <v/>
      </c>
      <c r="K513" t="str">
        <f>IF(Input!J519="","",Input!J519)</f>
        <v/>
      </c>
      <c r="L513" t="str">
        <f>IF(Input!K519="","",Input!K519)</f>
        <v/>
      </c>
      <c r="M513" t="str">
        <f>IF(Input!L519="","",Input!L519)</f>
        <v/>
      </c>
      <c r="N513" s="304" t="str">
        <f>IF(Input!M519="","",Input!M519)</f>
        <v/>
      </c>
      <c r="O513" t="str">
        <f>IF(Input!N519="","",IF(_xlfn.NUMBERVALUE(Input!N519)=0,"",_xlfn.NUMBERVALUE(Input!N519)))</f>
        <v/>
      </c>
      <c r="P513" t="str">
        <f>IF(Input!O519="","",_xlfn.NUMBERVALUE(Input!O519))</f>
        <v/>
      </c>
      <c r="Q513" t="str">
        <f>IF(Input!P519="","",Input!P519)</f>
        <v/>
      </c>
      <c r="R513" t="str">
        <f>IF(Input!Q519="","",Input!Q519)</f>
        <v/>
      </c>
      <c r="S513" t="str">
        <f>IF(Input!R519="","",_xlfn.NUMBERVALUE(Input!R519))</f>
        <v/>
      </c>
      <c r="T513" t="str">
        <f>IF(Input!S519="","",Input!S519)</f>
        <v/>
      </c>
      <c r="U513" t="str">
        <f>IF(Input!T519="","",_xlfn.NUMBERVALUE(Input!T519))</f>
        <v/>
      </c>
      <c r="V513" t="str">
        <f>IF(Input!U519="","",(Input!U519))</f>
        <v/>
      </c>
      <c r="W513" t="str">
        <f>IF(Input!V519="","",_xlfn.NUMBERVALUE(Input!V519))</f>
        <v/>
      </c>
      <c r="X513" t="str">
        <f>IF(Input!W519="","",_xlfn.NUMBERVALUE(Input!W519))</f>
        <v/>
      </c>
      <c r="Y513" t="str">
        <f>IF(Input!X519="","",_xlfn.NUMBERVALUE(Input!X519))</f>
        <v/>
      </c>
      <c r="Z513" t="str">
        <f>IF(Input!Y519="","",_xlfn.NUMBERVALUE(Input!Y519))</f>
        <v/>
      </c>
    </row>
    <row r="514" spans="1:26" x14ac:dyDescent="0.25">
      <c r="A514" s="257" t="str">
        <f>IF(ISERROR(Input!A520),"",Input!A520)</f>
        <v/>
      </c>
      <c r="B514" t="str">
        <f t="shared" si="7"/>
        <v/>
      </c>
      <c r="C514" t="str">
        <f>IF(ISERROR(Input!B520),"",IF(Input!B520="","",Input!B520))</f>
        <v/>
      </c>
      <c r="D514" t="str">
        <f>IF(ISERROR(IF(Input!C520="","",Input!C520*1)),"",IF(Input!C520="","",Input!C520*1))</f>
        <v/>
      </c>
      <c r="E514" t="str">
        <f>IF(ISERROR(IF(Input!D520="","",Input!D520)),"",IF(Input!D520="","",Input!D520))</f>
        <v/>
      </c>
      <c r="F514" t="str">
        <f>IF(Input!E520="","",IF(ISNUMBER(_xlfn.NUMBERVALUE(Input!E520)),ROUND(Input!E520,0),Input!E520))</f>
        <v/>
      </c>
      <c r="G514" s="269" t="str">
        <f>IF(ISBLANK(Input!F520),"",(Input!F520))</f>
        <v/>
      </c>
      <c r="H514" t="str">
        <f>IF(Input!G520="","",Input!G520)</f>
        <v/>
      </c>
      <c r="I514" t="str">
        <f>IF(Input!H520="","",Input!H520)</f>
        <v/>
      </c>
      <c r="J514" t="str">
        <f>IFERROR(IF(Input!I520="","",IF(VLOOKUP(Input!D520,'Measure List'!$A$2:$D$5000,4,FALSE)="Residential","",Input!I520)),"")</f>
        <v/>
      </c>
      <c r="K514" t="str">
        <f>IF(Input!J520="","",Input!J520)</f>
        <v/>
      </c>
      <c r="L514" t="str">
        <f>IF(Input!K520="","",Input!K520)</f>
        <v/>
      </c>
      <c r="M514" t="str">
        <f>IF(Input!L520="","",Input!L520)</f>
        <v/>
      </c>
      <c r="N514" s="304" t="str">
        <f>IF(Input!M520="","",Input!M520)</f>
        <v/>
      </c>
      <c r="O514" t="str">
        <f>IF(Input!N520="","",IF(_xlfn.NUMBERVALUE(Input!N520)=0,"",_xlfn.NUMBERVALUE(Input!N520)))</f>
        <v/>
      </c>
      <c r="P514" t="str">
        <f>IF(Input!O520="","",_xlfn.NUMBERVALUE(Input!O520))</f>
        <v/>
      </c>
      <c r="Q514" t="str">
        <f>IF(Input!P520="","",Input!P520)</f>
        <v/>
      </c>
      <c r="R514" t="str">
        <f>IF(Input!Q520="","",Input!Q520)</f>
        <v/>
      </c>
      <c r="S514" t="str">
        <f>IF(Input!R520="","",_xlfn.NUMBERVALUE(Input!R520))</f>
        <v/>
      </c>
      <c r="T514" t="str">
        <f>IF(Input!S520="","",Input!S520)</f>
        <v/>
      </c>
      <c r="U514" t="str">
        <f>IF(Input!T520="","",_xlfn.NUMBERVALUE(Input!T520))</f>
        <v/>
      </c>
      <c r="V514" t="str">
        <f>IF(Input!U520="","",(Input!U520))</f>
        <v/>
      </c>
      <c r="W514" t="str">
        <f>IF(Input!V520="","",_xlfn.NUMBERVALUE(Input!V520))</f>
        <v/>
      </c>
      <c r="X514" t="str">
        <f>IF(Input!W520="","",_xlfn.NUMBERVALUE(Input!W520))</f>
        <v/>
      </c>
      <c r="Y514" t="str">
        <f>IF(Input!X520="","",_xlfn.NUMBERVALUE(Input!X520))</f>
        <v/>
      </c>
      <c r="Z514" t="str">
        <f>IF(Input!Y520="","",_xlfn.NUMBERVALUE(Input!Y520))</f>
        <v/>
      </c>
    </row>
    <row r="515" spans="1:26" x14ac:dyDescent="0.25">
      <c r="A515" s="257" t="str">
        <f>IF(ISERROR(Input!A521),"",Input!A521)</f>
        <v/>
      </c>
      <c r="B515" t="str">
        <f t="shared" ref="B515:B578" si="8">IF(A515="","",$AA$2)</f>
        <v/>
      </c>
      <c r="C515" t="str">
        <f>IF(ISERROR(Input!B521),"",IF(Input!B521="","",Input!B521))</f>
        <v/>
      </c>
      <c r="D515" t="str">
        <f>IF(ISERROR(IF(Input!C521="","",Input!C521*1)),"",IF(Input!C521="","",Input!C521*1))</f>
        <v/>
      </c>
      <c r="E515" t="str">
        <f>IF(ISERROR(IF(Input!D521="","",Input!D521)),"",IF(Input!D521="","",Input!D521))</f>
        <v/>
      </c>
      <c r="F515" t="str">
        <f>IF(Input!E521="","",IF(ISNUMBER(_xlfn.NUMBERVALUE(Input!E521)),ROUND(Input!E521,0),Input!E521))</f>
        <v/>
      </c>
      <c r="G515" s="269" t="str">
        <f>IF(ISBLANK(Input!F521),"",(Input!F521))</f>
        <v/>
      </c>
      <c r="H515" t="str">
        <f>IF(Input!G521="","",Input!G521)</f>
        <v/>
      </c>
      <c r="I515" t="str">
        <f>IF(Input!H521="","",Input!H521)</f>
        <v/>
      </c>
      <c r="J515" t="str">
        <f>IFERROR(IF(Input!I521="","",IF(VLOOKUP(Input!D521,'Measure List'!$A$2:$D$5000,4,FALSE)="Residential","",Input!I521)),"")</f>
        <v/>
      </c>
      <c r="K515" t="str">
        <f>IF(Input!J521="","",Input!J521)</f>
        <v/>
      </c>
      <c r="L515" t="str">
        <f>IF(Input!K521="","",Input!K521)</f>
        <v/>
      </c>
      <c r="M515" t="str">
        <f>IF(Input!L521="","",Input!L521)</f>
        <v/>
      </c>
      <c r="N515" s="304" t="str">
        <f>IF(Input!M521="","",Input!M521)</f>
        <v/>
      </c>
      <c r="O515" t="str">
        <f>IF(Input!N521="","",IF(_xlfn.NUMBERVALUE(Input!N521)=0,"",_xlfn.NUMBERVALUE(Input!N521)))</f>
        <v/>
      </c>
      <c r="P515" t="str">
        <f>IF(Input!O521="","",_xlfn.NUMBERVALUE(Input!O521))</f>
        <v/>
      </c>
      <c r="Q515" t="str">
        <f>IF(Input!P521="","",Input!P521)</f>
        <v/>
      </c>
      <c r="R515" t="str">
        <f>IF(Input!Q521="","",Input!Q521)</f>
        <v/>
      </c>
      <c r="S515" t="str">
        <f>IF(Input!R521="","",_xlfn.NUMBERVALUE(Input!R521))</f>
        <v/>
      </c>
      <c r="T515" t="str">
        <f>IF(Input!S521="","",Input!S521)</f>
        <v/>
      </c>
      <c r="U515" t="str">
        <f>IF(Input!T521="","",_xlfn.NUMBERVALUE(Input!T521))</f>
        <v/>
      </c>
      <c r="V515" t="str">
        <f>IF(Input!U521="","",(Input!U521))</f>
        <v/>
      </c>
      <c r="W515" t="str">
        <f>IF(Input!V521="","",_xlfn.NUMBERVALUE(Input!V521))</f>
        <v/>
      </c>
      <c r="X515" t="str">
        <f>IF(Input!W521="","",_xlfn.NUMBERVALUE(Input!W521))</f>
        <v/>
      </c>
      <c r="Y515" t="str">
        <f>IF(Input!X521="","",_xlfn.NUMBERVALUE(Input!X521))</f>
        <v/>
      </c>
      <c r="Z515" t="str">
        <f>IF(Input!Y521="","",_xlfn.NUMBERVALUE(Input!Y521))</f>
        <v/>
      </c>
    </row>
    <row r="516" spans="1:26" x14ac:dyDescent="0.25">
      <c r="A516" s="257" t="str">
        <f>IF(ISERROR(Input!A522),"",Input!A522)</f>
        <v/>
      </c>
      <c r="B516" t="str">
        <f t="shared" si="8"/>
        <v/>
      </c>
      <c r="C516" t="str">
        <f>IF(ISERROR(Input!B522),"",IF(Input!B522="","",Input!B522))</f>
        <v/>
      </c>
      <c r="D516" t="str">
        <f>IF(ISERROR(IF(Input!C522="","",Input!C522*1)),"",IF(Input!C522="","",Input!C522*1))</f>
        <v/>
      </c>
      <c r="E516" t="str">
        <f>IF(ISERROR(IF(Input!D522="","",Input!D522)),"",IF(Input!D522="","",Input!D522))</f>
        <v/>
      </c>
      <c r="F516" t="str">
        <f>IF(Input!E522="","",IF(ISNUMBER(_xlfn.NUMBERVALUE(Input!E522)),ROUND(Input!E522,0),Input!E522))</f>
        <v/>
      </c>
      <c r="G516" s="269" t="str">
        <f>IF(ISBLANK(Input!F522),"",(Input!F522))</f>
        <v/>
      </c>
      <c r="H516" t="str">
        <f>IF(Input!G522="","",Input!G522)</f>
        <v/>
      </c>
      <c r="I516" t="str">
        <f>IF(Input!H522="","",Input!H522)</f>
        <v/>
      </c>
      <c r="J516" t="str">
        <f>IFERROR(IF(Input!I522="","",IF(VLOOKUP(Input!D522,'Measure List'!$A$2:$D$5000,4,FALSE)="Residential","",Input!I522)),"")</f>
        <v/>
      </c>
      <c r="K516" t="str">
        <f>IF(Input!J522="","",Input!J522)</f>
        <v/>
      </c>
      <c r="L516" t="str">
        <f>IF(Input!K522="","",Input!K522)</f>
        <v/>
      </c>
      <c r="M516" t="str">
        <f>IF(Input!L522="","",Input!L522)</f>
        <v/>
      </c>
      <c r="N516" s="304" t="str">
        <f>IF(Input!M522="","",Input!M522)</f>
        <v/>
      </c>
      <c r="O516" t="str">
        <f>IF(Input!N522="","",IF(_xlfn.NUMBERVALUE(Input!N522)=0,"",_xlfn.NUMBERVALUE(Input!N522)))</f>
        <v/>
      </c>
      <c r="P516" t="str">
        <f>IF(Input!O522="","",_xlfn.NUMBERVALUE(Input!O522))</f>
        <v/>
      </c>
      <c r="Q516" t="str">
        <f>IF(Input!P522="","",Input!P522)</f>
        <v/>
      </c>
      <c r="R516" t="str">
        <f>IF(Input!Q522="","",Input!Q522)</f>
        <v/>
      </c>
      <c r="S516" t="str">
        <f>IF(Input!R522="","",_xlfn.NUMBERVALUE(Input!R522))</f>
        <v/>
      </c>
      <c r="T516" t="str">
        <f>IF(Input!S522="","",Input!S522)</f>
        <v/>
      </c>
      <c r="U516" t="str">
        <f>IF(Input!T522="","",_xlfn.NUMBERVALUE(Input!T522))</f>
        <v/>
      </c>
      <c r="V516" t="str">
        <f>IF(Input!U522="","",(Input!U522))</f>
        <v/>
      </c>
      <c r="W516" t="str">
        <f>IF(Input!V522="","",_xlfn.NUMBERVALUE(Input!V522))</f>
        <v/>
      </c>
      <c r="X516" t="str">
        <f>IF(Input!W522="","",_xlfn.NUMBERVALUE(Input!W522))</f>
        <v/>
      </c>
      <c r="Y516" t="str">
        <f>IF(Input!X522="","",_xlfn.NUMBERVALUE(Input!X522))</f>
        <v/>
      </c>
      <c r="Z516" t="str">
        <f>IF(Input!Y522="","",_xlfn.NUMBERVALUE(Input!Y522))</f>
        <v/>
      </c>
    </row>
    <row r="517" spans="1:26" x14ac:dyDescent="0.25">
      <c r="A517" s="257" t="str">
        <f>IF(ISERROR(Input!A523),"",Input!A523)</f>
        <v/>
      </c>
      <c r="B517" t="str">
        <f t="shared" si="8"/>
        <v/>
      </c>
      <c r="C517" t="str">
        <f>IF(ISERROR(Input!B523),"",IF(Input!B523="","",Input!B523))</f>
        <v/>
      </c>
      <c r="D517" t="str">
        <f>IF(ISERROR(IF(Input!C523="","",Input!C523*1)),"",IF(Input!C523="","",Input!C523*1))</f>
        <v/>
      </c>
      <c r="E517" t="str">
        <f>IF(ISERROR(IF(Input!D523="","",Input!D523)),"",IF(Input!D523="","",Input!D523))</f>
        <v/>
      </c>
      <c r="F517" t="str">
        <f>IF(Input!E523="","",IF(ISNUMBER(_xlfn.NUMBERVALUE(Input!E523)),ROUND(Input!E523,0),Input!E523))</f>
        <v/>
      </c>
      <c r="G517" s="269" t="str">
        <f>IF(ISBLANK(Input!F523),"",(Input!F523))</f>
        <v/>
      </c>
      <c r="H517" t="str">
        <f>IF(Input!G523="","",Input!G523)</f>
        <v/>
      </c>
      <c r="I517" t="str">
        <f>IF(Input!H523="","",Input!H523)</f>
        <v/>
      </c>
      <c r="J517" t="str">
        <f>IFERROR(IF(Input!I523="","",IF(VLOOKUP(Input!D523,'Measure List'!$A$2:$D$5000,4,FALSE)="Residential","",Input!I523)),"")</f>
        <v/>
      </c>
      <c r="K517" t="str">
        <f>IF(Input!J523="","",Input!J523)</f>
        <v/>
      </c>
      <c r="L517" t="str">
        <f>IF(Input!K523="","",Input!K523)</f>
        <v/>
      </c>
      <c r="M517" t="str">
        <f>IF(Input!L523="","",Input!L523)</f>
        <v/>
      </c>
      <c r="N517" s="304" t="str">
        <f>IF(Input!M523="","",Input!M523)</f>
        <v/>
      </c>
      <c r="O517" t="str">
        <f>IF(Input!N523="","",IF(_xlfn.NUMBERVALUE(Input!N523)=0,"",_xlfn.NUMBERVALUE(Input!N523)))</f>
        <v/>
      </c>
      <c r="P517" t="str">
        <f>IF(Input!O523="","",_xlfn.NUMBERVALUE(Input!O523))</f>
        <v/>
      </c>
      <c r="Q517" t="str">
        <f>IF(Input!P523="","",Input!P523)</f>
        <v/>
      </c>
      <c r="R517" t="str">
        <f>IF(Input!Q523="","",Input!Q523)</f>
        <v/>
      </c>
      <c r="S517" t="str">
        <f>IF(Input!R523="","",_xlfn.NUMBERVALUE(Input!R523))</f>
        <v/>
      </c>
      <c r="T517" t="str">
        <f>IF(Input!S523="","",Input!S523)</f>
        <v/>
      </c>
      <c r="U517" t="str">
        <f>IF(Input!T523="","",_xlfn.NUMBERVALUE(Input!T523))</f>
        <v/>
      </c>
      <c r="V517" t="str">
        <f>IF(Input!U523="","",(Input!U523))</f>
        <v/>
      </c>
      <c r="W517" t="str">
        <f>IF(Input!V523="","",_xlfn.NUMBERVALUE(Input!V523))</f>
        <v/>
      </c>
      <c r="X517" t="str">
        <f>IF(Input!W523="","",_xlfn.NUMBERVALUE(Input!W523))</f>
        <v/>
      </c>
      <c r="Y517" t="str">
        <f>IF(Input!X523="","",_xlfn.NUMBERVALUE(Input!X523))</f>
        <v/>
      </c>
      <c r="Z517" t="str">
        <f>IF(Input!Y523="","",_xlfn.NUMBERVALUE(Input!Y523))</f>
        <v/>
      </c>
    </row>
    <row r="518" spans="1:26" x14ac:dyDescent="0.25">
      <c r="A518" s="257" t="str">
        <f>IF(ISERROR(Input!A524),"",Input!A524)</f>
        <v/>
      </c>
      <c r="B518" t="str">
        <f t="shared" si="8"/>
        <v/>
      </c>
      <c r="C518" t="str">
        <f>IF(ISERROR(Input!B524),"",IF(Input!B524="","",Input!B524))</f>
        <v/>
      </c>
      <c r="D518" t="str">
        <f>IF(ISERROR(IF(Input!C524="","",Input!C524*1)),"",IF(Input!C524="","",Input!C524*1))</f>
        <v/>
      </c>
      <c r="E518" t="str">
        <f>IF(ISERROR(IF(Input!D524="","",Input!D524)),"",IF(Input!D524="","",Input!D524))</f>
        <v/>
      </c>
      <c r="F518" t="str">
        <f>IF(Input!E524="","",IF(ISNUMBER(_xlfn.NUMBERVALUE(Input!E524)),ROUND(Input!E524,0),Input!E524))</f>
        <v/>
      </c>
      <c r="G518" s="269" t="str">
        <f>IF(ISBLANK(Input!F524),"",(Input!F524))</f>
        <v/>
      </c>
      <c r="H518" t="str">
        <f>IF(Input!G524="","",Input!G524)</f>
        <v/>
      </c>
      <c r="I518" t="str">
        <f>IF(Input!H524="","",Input!H524)</f>
        <v/>
      </c>
      <c r="J518" t="str">
        <f>IFERROR(IF(Input!I524="","",IF(VLOOKUP(Input!D524,'Measure List'!$A$2:$D$5000,4,FALSE)="Residential","",Input!I524)),"")</f>
        <v/>
      </c>
      <c r="K518" t="str">
        <f>IF(Input!J524="","",Input!J524)</f>
        <v/>
      </c>
      <c r="L518" t="str">
        <f>IF(Input!K524="","",Input!K524)</f>
        <v/>
      </c>
      <c r="M518" t="str">
        <f>IF(Input!L524="","",Input!L524)</f>
        <v/>
      </c>
      <c r="N518" s="304" t="str">
        <f>IF(Input!M524="","",Input!M524)</f>
        <v/>
      </c>
      <c r="O518" t="str">
        <f>IF(Input!N524="","",IF(_xlfn.NUMBERVALUE(Input!N524)=0,"",_xlfn.NUMBERVALUE(Input!N524)))</f>
        <v/>
      </c>
      <c r="P518" t="str">
        <f>IF(Input!O524="","",_xlfn.NUMBERVALUE(Input!O524))</f>
        <v/>
      </c>
      <c r="Q518" t="str">
        <f>IF(Input!P524="","",Input!P524)</f>
        <v/>
      </c>
      <c r="R518" t="str">
        <f>IF(Input!Q524="","",Input!Q524)</f>
        <v/>
      </c>
      <c r="S518" t="str">
        <f>IF(Input!R524="","",_xlfn.NUMBERVALUE(Input!R524))</f>
        <v/>
      </c>
      <c r="T518" t="str">
        <f>IF(Input!S524="","",Input!S524)</f>
        <v/>
      </c>
      <c r="U518" t="str">
        <f>IF(Input!T524="","",_xlfn.NUMBERVALUE(Input!T524))</f>
        <v/>
      </c>
      <c r="V518" t="str">
        <f>IF(Input!U524="","",(Input!U524))</f>
        <v/>
      </c>
      <c r="W518" t="str">
        <f>IF(Input!V524="","",_xlfn.NUMBERVALUE(Input!V524))</f>
        <v/>
      </c>
      <c r="X518" t="str">
        <f>IF(Input!W524="","",_xlfn.NUMBERVALUE(Input!W524))</f>
        <v/>
      </c>
      <c r="Y518" t="str">
        <f>IF(Input!X524="","",_xlfn.NUMBERVALUE(Input!X524))</f>
        <v/>
      </c>
      <c r="Z518" t="str">
        <f>IF(Input!Y524="","",_xlfn.NUMBERVALUE(Input!Y524))</f>
        <v/>
      </c>
    </row>
    <row r="519" spans="1:26" x14ac:dyDescent="0.25">
      <c r="A519" s="257" t="str">
        <f>IF(ISERROR(Input!A525),"",Input!A525)</f>
        <v/>
      </c>
      <c r="B519" t="str">
        <f t="shared" si="8"/>
        <v/>
      </c>
      <c r="C519" t="str">
        <f>IF(ISERROR(Input!B525),"",IF(Input!B525="","",Input!B525))</f>
        <v/>
      </c>
      <c r="D519" t="str">
        <f>IF(ISERROR(IF(Input!C525="","",Input!C525*1)),"",IF(Input!C525="","",Input!C525*1))</f>
        <v/>
      </c>
      <c r="E519" t="str">
        <f>IF(ISERROR(IF(Input!D525="","",Input!D525)),"",IF(Input!D525="","",Input!D525))</f>
        <v/>
      </c>
      <c r="F519" t="str">
        <f>IF(Input!E525="","",IF(ISNUMBER(_xlfn.NUMBERVALUE(Input!E525)),ROUND(Input!E525,0),Input!E525))</f>
        <v/>
      </c>
      <c r="G519" s="269" t="str">
        <f>IF(ISBLANK(Input!F525),"",(Input!F525))</f>
        <v/>
      </c>
      <c r="H519" t="str">
        <f>IF(Input!G525="","",Input!G525)</f>
        <v/>
      </c>
      <c r="I519" t="str">
        <f>IF(Input!H525="","",Input!H525)</f>
        <v/>
      </c>
      <c r="J519" t="str">
        <f>IFERROR(IF(Input!I525="","",IF(VLOOKUP(Input!D525,'Measure List'!$A$2:$D$5000,4,FALSE)="Residential","",Input!I525)),"")</f>
        <v/>
      </c>
      <c r="K519" t="str">
        <f>IF(Input!J525="","",Input!J525)</f>
        <v/>
      </c>
      <c r="L519" t="str">
        <f>IF(Input!K525="","",Input!K525)</f>
        <v/>
      </c>
      <c r="M519" t="str">
        <f>IF(Input!L525="","",Input!L525)</f>
        <v/>
      </c>
      <c r="N519" s="304" t="str">
        <f>IF(Input!M525="","",Input!M525)</f>
        <v/>
      </c>
      <c r="O519" t="str">
        <f>IF(Input!N525="","",IF(_xlfn.NUMBERVALUE(Input!N525)=0,"",_xlfn.NUMBERVALUE(Input!N525)))</f>
        <v/>
      </c>
      <c r="P519" t="str">
        <f>IF(Input!O525="","",_xlfn.NUMBERVALUE(Input!O525))</f>
        <v/>
      </c>
      <c r="Q519" t="str">
        <f>IF(Input!P525="","",Input!P525)</f>
        <v/>
      </c>
      <c r="R519" t="str">
        <f>IF(Input!Q525="","",Input!Q525)</f>
        <v/>
      </c>
      <c r="S519" t="str">
        <f>IF(Input!R525="","",_xlfn.NUMBERVALUE(Input!R525))</f>
        <v/>
      </c>
      <c r="T519" t="str">
        <f>IF(Input!S525="","",Input!S525)</f>
        <v/>
      </c>
      <c r="U519" t="str">
        <f>IF(Input!T525="","",_xlfn.NUMBERVALUE(Input!T525))</f>
        <v/>
      </c>
      <c r="V519" t="str">
        <f>IF(Input!U525="","",(Input!U525))</f>
        <v/>
      </c>
      <c r="W519" t="str">
        <f>IF(Input!V525="","",_xlfn.NUMBERVALUE(Input!V525))</f>
        <v/>
      </c>
      <c r="X519" t="str">
        <f>IF(Input!W525="","",_xlfn.NUMBERVALUE(Input!W525))</f>
        <v/>
      </c>
      <c r="Y519" t="str">
        <f>IF(Input!X525="","",_xlfn.NUMBERVALUE(Input!X525))</f>
        <v/>
      </c>
      <c r="Z519" t="str">
        <f>IF(Input!Y525="","",_xlfn.NUMBERVALUE(Input!Y525))</f>
        <v/>
      </c>
    </row>
    <row r="520" spans="1:26" x14ac:dyDescent="0.25">
      <c r="A520" s="257" t="str">
        <f>IF(ISERROR(Input!A526),"",Input!A526)</f>
        <v/>
      </c>
      <c r="B520" t="str">
        <f t="shared" si="8"/>
        <v/>
      </c>
      <c r="C520" t="str">
        <f>IF(ISERROR(Input!B526),"",IF(Input!B526="","",Input!B526))</f>
        <v/>
      </c>
      <c r="D520" t="str">
        <f>IF(ISERROR(IF(Input!C526="","",Input!C526*1)),"",IF(Input!C526="","",Input!C526*1))</f>
        <v/>
      </c>
      <c r="E520" t="str">
        <f>IF(ISERROR(IF(Input!D526="","",Input!D526)),"",IF(Input!D526="","",Input!D526))</f>
        <v/>
      </c>
      <c r="F520" t="str">
        <f>IF(Input!E526="","",IF(ISNUMBER(_xlfn.NUMBERVALUE(Input!E526)),ROUND(Input!E526,0),Input!E526))</f>
        <v/>
      </c>
      <c r="G520" s="269" t="str">
        <f>IF(ISBLANK(Input!F526),"",(Input!F526))</f>
        <v/>
      </c>
      <c r="H520" t="str">
        <f>IF(Input!G526="","",Input!G526)</f>
        <v/>
      </c>
      <c r="I520" t="str">
        <f>IF(Input!H526="","",Input!H526)</f>
        <v/>
      </c>
      <c r="J520" t="str">
        <f>IFERROR(IF(Input!I526="","",IF(VLOOKUP(Input!D526,'Measure List'!$A$2:$D$5000,4,FALSE)="Residential","",Input!I526)),"")</f>
        <v/>
      </c>
      <c r="K520" t="str">
        <f>IF(Input!J526="","",Input!J526)</f>
        <v/>
      </c>
      <c r="L520" t="str">
        <f>IF(Input!K526="","",Input!K526)</f>
        <v/>
      </c>
      <c r="M520" t="str">
        <f>IF(Input!L526="","",Input!L526)</f>
        <v/>
      </c>
      <c r="N520" s="304" t="str">
        <f>IF(Input!M526="","",Input!M526)</f>
        <v/>
      </c>
      <c r="O520" t="str">
        <f>IF(Input!N526="","",IF(_xlfn.NUMBERVALUE(Input!N526)=0,"",_xlfn.NUMBERVALUE(Input!N526)))</f>
        <v/>
      </c>
      <c r="P520" t="str">
        <f>IF(Input!O526="","",_xlfn.NUMBERVALUE(Input!O526))</f>
        <v/>
      </c>
      <c r="Q520" t="str">
        <f>IF(Input!P526="","",Input!P526)</f>
        <v/>
      </c>
      <c r="R520" t="str">
        <f>IF(Input!Q526="","",Input!Q526)</f>
        <v/>
      </c>
      <c r="S520" t="str">
        <f>IF(Input!R526="","",_xlfn.NUMBERVALUE(Input!R526))</f>
        <v/>
      </c>
      <c r="T520" t="str">
        <f>IF(Input!S526="","",Input!S526)</f>
        <v/>
      </c>
      <c r="U520" t="str">
        <f>IF(Input!T526="","",_xlfn.NUMBERVALUE(Input!T526))</f>
        <v/>
      </c>
      <c r="V520" t="str">
        <f>IF(Input!U526="","",(Input!U526))</f>
        <v/>
      </c>
      <c r="W520" t="str">
        <f>IF(Input!V526="","",_xlfn.NUMBERVALUE(Input!V526))</f>
        <v/>
      </c>
      <c r="X520" t="str">
        <f>IF(Input!W526="","",_xlfn.NUMBERVALUE(Input!W526))</f>
        <v/>
      </c>
      <c r="Y520" t="str">
        <f>IF(Input!X526="","",_xlfn.NUMBERVALUE(Input!X526))</f>
        <v/>
      </c>
      <c r="Z520" t="str">
        <f>IF(Input!Y526="","",_xlfn.NUMBERVALUE(Input!Y526))</f>
        <v/>
      </c>
    </row>
    <row r="521" spans="1:26" x14ac:dyDescent="0.25">
      <c r="A521" s="257" t="str">
        <f>IF(ISERROR(Input!A527),"",Input!A527)</f>
        <v/>
      </c>
      <c r="B521" t="str">
        <f t="shared" si="8"/>
        <v/>
      </c>
      <c r="C521" t="str">
        <f>IF(ISERROR(Input!B527),"",IF(Input!B527="","",Input!B527))</f>
        <v/>
      </c>
      <c r="D521" t="str">
        <f>IF(ISERROR(IF(Input!C527="","",Input!C527*1)),"",IF(Input!C527="","",Input!C527*1))</f>
        <v/>
      </c>
      <c r="E521" t="str">
        <f>IF(ISERROR(IF(Input!D527="","",Input!D527)),"",IF(Input!D527="","",Input!D527))</f>
        <v/>
      </c>
      <c r="F521" t="str">
        <f>IF(Input!E527="","",IF(ISNUMBER(_xlfn.NUMBERVALUE(Input!E527)),ROUND(Input!E527,0),Input!E527))</f>
        <v/>
      </c>
      <c r="G521" s="269" t="str">
        <f>IF(ISBLANK(Input!F527),"",(Input!F527))</f>
        <v/>
      </c>
      <c r="H521" t="str">
        <f>IF(Input!G527="","",Input!G527)</f>
        <v/>
      </c>
      <c r="I521" t="str">
        <f>IF(Input!H527="","",Input!H527)</f>
        <v/>
      </c>
      <c r="J521" t="str">
        <f>IFERROR(IF(Input!I527="","",IF(VLOOKUP(Input!D527,'Measure List'!$A$2:$D$5000,4,FALSE)="Residential","",Input!I527)),"")</f>
        <v/>
      </c>
      <c r="K521" t="str">
        <f>IF(Input!J527="","",Input!J527)</f>
        <v/>
      </c>
      <c r="L521" t="str">
        <f>IF(Input!K527="","",Input!K527)</f>
        <v/>
      </c>
      <c r="M521" t="str">
        <f>IF(Input!L527="","",Input!L527)</f>
        <v/>
      </c>
      <c r="N521" s="304" t="str">
        <f>IF(Input!M527="","",Input!M527)</f>
        <v/>
      </c>
      <c r="O521" t="str">
        <f>IF(Input!N527="","",IF(_xlfn.NUMBERVALUE(Input!N527)=0,"",_xlfn.NUMBERVALUE(Input!N527)))</f>
        <v/>
      </c>
      <c r="P521" t="str">
        <f>IF(Input!O527="","",_xlfn.NUMBERVALUE(Input!O527))</f>
        <v/>
      </c>
      <c r="Q521" t="str">
        <f>IF(Input!P527="","",Input!P527)</f>
        <v/>
      </c>
      <c r="R521" t="str">
        <f>IF(Input!Q527="","",Input!Q527)</f>
        <v/>
      </c>
      <c r="S521" t="str">
        <f>IF(Input!R527="","",_xlfn.NUMBERVALUE(Input!R527))</f>
        <v/>
      </c>
      <c r="T521" t="str">
        <f>IF(Input!S527="","",Input!S527)</f>
        <v/>
      </c>
      <c r="U521" t="str">
        <f>IF(Input!T527="","",_xlfn.NUMBERVALUE(Input!T527))</f>
        <v/>
      </c>
      <c r="V521" t="str">
        <f>IF(Input!U527="","",(Input!U527))</f>
        <v/>
      </c>
      <c r="W521" t="str">
        <f>IF(Input!V527="","",_xlfn.NUMBERVALUE(Input!V527))</f>
        <v/>
      </c>
      <c r="X521" t="str">
        <f>IF(Input!W527="","",_xlfn.NUMBERVALUE(Input!W527))</f>
        <v/>
      </c>
      <c r="Y521" t="str">
        <f>IF(Input!X527="","",_xlfn.NUMBERVALUE(Input!X527))</f>
        <v/>
      </c>
      <c r="Z521" t="str">
        <f>IF(Input!Y527="","",_xlfn.NUMBERVALUE(Input!Y527))</f>
        <v/>
      </c>
    </row>
    <row r="522" spans="1:26" x14ac:dyDescent="0.25">
      <c r="A522" s="257" t="str">
        <f>IF(ISERROR(Input!A528),"",Input!A528)</f>
        <v/>
      </c>
      <c r="B522" t="str">
        <f t="shared" si="8"/>
        <v/>
      </c>
      <c r="C522" t="str">
        <f>IF(ISERROR(Input!B528),"",IF(Input!B528="","",Input!B528))</f>
        <v/>
      </c>
      <c r="D522" t="str">
        <f>IF(ISERROR(IF(Input!C528="","",Input!C528*1)),"",IF(Input!C528="","",Input!C528*1))</f>
        <v/>
      </c>
      <c r="E522" t="str">
        <f>IF(ISERROR(IF(Input!D528="","",Input!D528)),"",IF(Input!D528="","",Input!D528))</f>
        <v/>
      </c>
      <c r="F522" t="str">
        <f>IF(Input!E528="","",IF(ISNUMBER(_xlfn.NUMBERVALUE(Input!E528)),ROUND(Input!E528,0),Input!E528))</f>
        <v/>
      </c>
      <c r="G522" s="269" t="str">
        <f>IF(ISBLANK(Input!F528),"",(Input!F528))</f>
        <v/>
      </c>
      <c r="H522" t="str">
        <f>IF(Input!G528="","",Input!G528)</f>
        <v/>
      </c>
      <c r="I522" t="str">
        <f>IF(Input!H528="","",Input!H528)</f>
        <v/>
      </c>
      <c r="J522" t="str">
        <f>IFERROR(IF(Input!I528="","",IF(VLOOKUP(Input!D528,'Measure List'!$A$2:$D$5000,4,FALSE)="Residential","",Input!I528)),"")</f>
        <v/>
      </c>
      <c r="K522" t="str">
        <f>IF(Input!J528="","",Input!J528)</f>
        <v/>
      </c>
      <c r="L522" t="str">
        <f>IF(Input!K528="","",Input!K528)</f>
        <v/>
      </c>
      <c r="M522" t="str">
        <f>IF(Input!L528="","",Input!L528)</f>
        <v/>
      </c>
      <c r="N522" s="304" t="str">
        <f>IF(Input!M528="","",Input!M528)</f>
        <v/>
      </c>
      <c r="O522" t="str">
        <f>IF(Input!N528="","",IF(_xlfn.NUMBERVALUE(Input!N528)=0,"",_xlfn.NUMBERVALUE(Input!N528)))</f>
        <v/>
      </c>
      <c r="P522" t="str">
        <f>IF(Input!O528="","",_xlfn.NUMBERVALUE(Input!O528))</f>
        <v/>
      </c>
      <c r="Q522" t="str">
        <f>IF(Input!P528="","",Input!P528)</f>
        <v/>
      </c>
      <c r="R522" t="str">
        <f>IF(Input!Q528="","",Input!Q528)</f>
        <v/>
      </c>
      <c r="S522" t="str">
        <f>IF(Input!R528="","",_xlfn.NUMBERVALUE(Input!R528))</f>
        <v/>
      </c>
      <c r="T522" t="str">
        <f>IF(Input!S528="","",Input!S528)</f>
        <v/>
      </c>
      <c r="U522" t="str">
        <f>IF(Input!T528="","",_xlfn.NUMBERVALUE(Input!T528))</f>
        <v/>
      </c>
      <c r="V522" t="str">
        <f>IF(Input!U528="","",(Input!U528))</f>
        <v/>
      </c>
      <c r="W522" t="str">
        <f>IF(Input!V528="","",_xlfn.NUMBERVALUE(Input!V528))</f>
        <v/>
      </c>
      <c r="X522" t="str">
        <f>IF(Input!W528="","",_xlfn.NUMBERVALUE(Input!W528))</f>
        <v/>
      </c>
      <c r="Y522" t="str">
        <f>IF(Input!X528="","",_xlfn.NUMBERVALUE(Input!X528))</f>
        <v/>
      </c>
      <c r="Z522" t="str">
        <f>IF(Input!Y528="","",_xlfn.NUMBERVALUE(Input!Y528))</f>
        <v/>
      </c>
    </row>
    <row r="523" spans="1:26" x14ac:dyDescent="0.25">
      <c r="A523" s="257" t="str">
        <f>IF(ISERROR(Input!A529),"",Input!A529)</f>
        <v/>
      </c>
      <c r="B523" t="str">
        <f t="shared" si="8"/>
        <v/>
      </c>
      <c r="C523" t="str">
        <f>IF(ISERROR(Input!B529),"",IF(Input!B529="","",Input!B529))</f>
        <v/>
      </c>
      <c r="D523" t="str">
        <f>IF(ISERROR(IF(Input!C529="","",Input!C529*1)),"",IF(Input!C529="","",Input!C529*1))</f>
        <v/>
      </c>
      <c r="E523" t="str">
        <f>IF(ISERROR(IF(Input!D529="","",Input!D529)),"",IF(Input!D529="","",Input!D529))</f>
        <v/>
      </c>
      <c r="F523" t="str">
        <f>IF(Input!E529="","",IF(ISNUMBER(_xlfn.NUMBERVALUE(Input!E529)),ROUND(Input!E529,0),Input!E529))</f>
        <v/>
      </c>
      <c r="G523" s="269" t="str">
        <f>IF(ISBLANK(Input!F529),"",(Input!F529))</f>
        <v/>
      </c>
      <c r="H523" t="str">
        <f>IF(Input!G529="","",Input!G529)</f>
        <v/>
      </c>
      <c r="I523" t="str">
        <f>IF(Input!H529="","",Input!H529)</f>
        <v/>
      </c>
      <c r="J523" t="str">
        <f>IFERROR(IF(Input!I529="","",IF(VLOOKUP(Input!D529,'Measure List'!$A$2:$D$5000,4,FALSE)="Residential","",Input!I529)),"")</f>
        <v/>
      </c>
      <c r="K523" t="str">
        <f>IF(Input!J529="","",Input!J529)</f>
        <v/>
      </c>
      <c r="L523" t="str">
        <f>IF(Input!K529="","",Input!K529)</f>
        <v/>
      </c>
      <c r="M523" t="str">
        <f>IF(Input!L529="","",Input!L529)</f>
        <v/>
      </c>
      <c r="N523" s="304" t="str">
        <f>IF(Input!M529="","",Input!M529)</f>
        <v/>
      </c>
      <c r="O523" t="str">
        <f>IF(Input!N529="","",IF(_xlfn.NUMBERVALUE(Input!N529)=0,"",_xlfn.NUMBERVALUE(Input!N529)))</f>
        <v/>
      </c>
      <c r="P523" t="str">
        <f>IF(Input!O529="","",_xlfn.NUMBERVALUE(Input!O529))</f>
        <v/>
      </c>
      <c r="Q523" t="str">
        <f>IF(Input!P529="","",Input!P529)</f>
        <v/>
      </c>
      <c r="R523" t="str">
        <f>IF(Input!Q529="","",Input!Q529)</f>
        <v/>
      </c>
      <c r="S523" t="str">
        <f>IF(Input!R529="","",_xlfn.NUMBERVALUE(Input!R529))</f>
        <v/>
      </c>
      <c r="T523" t="str">
        <f>IF(Input!S529="","",Input!S529)</f>
        <v/>
      </c>
      <c r="U523" t="str">
        <f>IF(Input!T529="","",_xlfn.NUMBERVALUE(Input!T529))</f>
        <v/>
      </c>
      <c r="V523" t="str">
        <f>IF(Input!U529="","",(Input!U529))</f>
        <v/>
      </c>
      <c r="W523" t="str">
        <f>IF(Input!V529="","",_xlfn.NUMBERVALUE(Input!V529))</f>
        <v/>
      </c>
      <c r="X523" t="str">
        <f>IF(Input!W529="","",_xlfn.NUMBERVALUE(Input!W529))</f>
        <v/>
      </c>
      <c r="Y523" t="str">
        <f>IF(Input!X529="","",_xlfn.NUMBERVALUE(Input!X529))</f>
        <v/>
      </c>
      <c r="Z523" t="str">
        <f>IF(Input!Y529="","",_xlfn.NUMBERVALUE(Input!Y529))</f>
        <v/>
      </c>
    </row>
    <row r="524" spans="1:26" x14ac:dyDescent="0.25">
      <c r="A524" s="257" t="str">
        <f>IF(ISERROR(Input!A530),"",Input!A530)</f>
        <v/>
      </c>
      <c r="B524" t="str">
        <f t="shared" si="8"/>
        <v/>
      </c>
      <c r="C524" t="str">
        <f>IF(ISERROR(Input!B530),"",IF(Input!B530="","",Input!B530))</f>
        <v/>
      </c>
      <c r="D524" t="str">
        <f>IF(ISERROR(IF(Input!C530="","",Input!C530*1)),"",IF(Input!C530="","",Input!C530*1))</f>
        <v/>
      </c>
      <c r="E524" t="str">
        <f>IF(ISERROR(IF(Input!D530="","",Input!D530)),"",IF(Input!D530="","",Input!D530))</f>
        <v/>
      </c>
      <c r="F524" t="str">
        <f>IF(Input!E530="","",IF(ISNUMBER(_xlfn.NUMBERVALUE(Input!E530)),ROUND(Input!E530,0),Input!E530))</f>
        <v/>
      </c>
      <c r="G524" s="269" t="str">
        <f>IF(ISBLANK(Input!F530),"",(Input!F530))</f>
        <v/>
      </c>
      <c r="H524" t="str">
        <f>IF(Input!G530="","",Input!G530)</f>
        <v/>
      </c>
      <c r="I524" t="str">
        <f>IF(Input!H530="","",Input!H530)</f>
        <v/>
      </c>
      <c r="J524" t="str">
        <f>IFERROR(IF(Input!I530="","",IF(VLOOKUP(Input!D530,'Measure List'!$A$2:$D$5000,4,FALSE)="Residential","",Input!I530)),"")</f>
        <v/>
      </c>
      <c r="K524" t="str">
        <f>IF(Input!J530="","",Input!J530)</f>
        <v/>
      </c>
      <c r="L524" t="str">
        <f>IF(Input!K530="","",Input!K530)</f>
        <v/>
      </c>
      <c r="M524" t="str">
        <f>IF(Input!L530="","",Input!L530)</f>
        <v/>
      </c>
      <c r="N524" s="304" t="str">
        <f>IF(Input!M530="","",Input!M530)</f>
        <v/>
      </c>
      <c r="O524" t="str">
        <f>IF(Input!N530="","",IF(_xlfn.NUMBERVALUE(Input!N530)=0,"",_xlfn.NUMBERVALUE(Input!N530)))</f>
        <v/>
      </c>
      <c r="P524" t="str">
        <f>IF(Input!O530="","",_xlfn.NUMBERVALUE(Input!O530))</f>
        <v/>
      </c>
      <c r="Q524" t="str">
        <f>IF(Input!P530="","",Input!P530)</f>
        <v/>
      </c>
      <c r="R524" t="str">
        <f>IF(Input!Q530="","",Input!Q530)</f>
        <v/>
      </c>
      <c r="S524" t="str">
        <f>IF(Input!R530="","",_xlfn.NUMBERVALUE(Input!R530))</f>
        <v/>
      </c>
      <c r="T524" t="str">
        <f>IF(Input!S530="","",Input!S530)</f>
        <v/>
      </c>
      <c r="U524" t="str">
        <f>IF(Input!T530="","",_xlfn.NUMBERVALUE(Input!T530))</f>
        <v/>
      </c>
      <c r="V524" t="str">
        <f>IF(Input!U530="","",(Input!U530))</f>
        <v/>
      </c>
      <c r="W524" t="str">
        <f>IF(Input!V530="","",_xlfn.NUMBERVALUE(Input!V530))</f>
        <v/>
      </c>
      <c r="X524" t="str">
        <f>IF(Input!W530="","",_xlfn.NUMBERVALUE(Input!W530))</f>
        <v/>
      </c>
      <c r="Y524" t="str">
        <f>IF(Input!X530="","",_xlfn.NUMBERVALUE(Input!X530))</f>
        <v/>
      </c>
      <c r="Z524" t="str">
        <f>IF(Input!Y530="","",_xlfn.NUMBERVALUE(Input!Y530))</f>
        <v/>
      </c>
    </row>
    <row r="525" spans="1:26" x14ac:dyDescent="0.25">
      <c r="A525" s="257" t="str">
        <f>IF(ISERROR(Input!A531),"",Input!A531)</f>
        <v/>
      </c>
      <c r="B525" t="str">
        <f t="shared" si="8"/>
        <v/>
      </c>
      <c r="C525" t="str">
        <f>IF(ISERROR(Input!B531),"",IF(Input!B531="","",Input!B531))</f>
        <v/>
      </c>
      <c r="D525" t="str">
        <f>IF(ISERROR(IF(Input!C531="","",Input!C531*1)),"",IF(Input!C531="","",Input!C531*1))</f>
        <v/>
      </c>
      <c r="E525" t="str">
        <f>IF(ISERROR(IF(Input!D531="","",Input!D531)),"",IF(Input!D531="","",Input!D531))</f>
        <v/>
      </c>
      <c r="F525" t="str">
        <f>IF(Input!E531="","",IF(ISNUMBER(_xlfn.NUMBERVALUE(Input!E531)),ROUND(Input!E531,0),Input!E531))</f>
        <v/>
      </c>
      <c r="G525" s="269" t="str">
        <f>IF(ISBLANK(Input!F531),"",(Input!F531))</f>
        <v/>
      </c>
      <c r="H525" t="str">
        <f>IF(Input!G531="","",Input!G531)</f>
        <v/>
      </c>
      <c r="I525" t="str">
        <f>IF(Input!H531="","",Input!H531)</f>
        <v/>
      </c>
      <c r="J525" t="str">
        <f>IFERROR(IF(Input!I531="","",IF(VLOOKUP(Input!D531,'Measure List'!$A$2:$D$5000,4,FALSE)="Residential","",Input!I531)),"")</f>
        <v/>
      </c>
      <c r="K525" t="str">
        <f>IF(Input!J531="","",Input!J531)</f>
        <v/>
      </c>
      <c r="L525" t="str">
        <f>IF(Input!K531="","",Input!K531)</f>
        <v/>
      </c>
      <c r="M525" t="str">
        <f>IF(Input!L531="","",Input!L531)</f>
        <v/>
      </c>
      <c r="N525" s="304" t="str">
        <f>IF(Input!M531="","",Input!M531)</f>
        <v/>
      </c>
      <c r="O525" t="str">
        <f>IF(Input!N531="","",IF(_xlfn.NUMBERVALUE(Input!N531)=0,"",_xlfn.NUMBERVALUE(Input!N531)))</f>
        <v/>
      </c>
      <c r="P525" t="str">
        <f>IF(Input!O531="","",_xlfn.NUMBERVALUE(Input!O531))</f>
        <v/>
      </c>
      <c r="Q525" t="str">
        <f>IF(Input!P531="","",Input!P531)</f>
        <v/>
      </c>
      <c r="R525" t="str">
        <f>IF(Input!Q531="","",Input!Q531)</f>
        <v/>
      </c>
      <c r="S525" t="str">
        <f>IF(Input!R531="","",_xlfn.NUMBERVALUE(Input!R531))</f>
        <v/>
      </c>
      <c r="T525" t="str">
        <f>IF(Input!S531="","",Input!S531)</f>
        <v/>
      </c>
      <c r="U525" t="str">
        <f>IF(Input!T531="","",_xlfn.NUMBERVALUE(Input!T531))</f>
        <v/>
      </c>
      <c r="V525" t="str">
        <f>IF(Input!U531="","",(Input!U531))</f>
        <v/>
      </c>
      <c r="W525" t="str">
        <f>IF(Input!V531="","",_xlfn.NUMBERVALUE(Input!V531))</f>
        <v/>
      </c>
      <c r="X525" t="str">
        <f>IF(Input!W531="","",_xlfn.NUMBERVALUE(Input!W531))</f>
        <v/>
      </c>
      <c r="Y525" t="str">
        <f>IF(Input!X531="","",_xlfn.NUMBERVALUE(Input!X531))</f>
        <v/>
      </c>
      <c r="Z525" t="str">
        <f>IF(Input!Y531="","",_xlfn.NUMBERVALUE(Input!Y531))</f>
        <v/>
      </c>
    </row>
    <row r="526" spans="1:26" x14ac:dyDescent="0.25">
      <c r="A526" s="257" t="str">
        <f>IF(ISERROR(Input!A532),"",Input!A532)</f>
        <v/>
      </c>
      <c r="B526" t="str">
        <f t="shared" si="8"/>
        <v/>
      </c>
      <c r="C526" t="str">
        <f>IF(ISERROR(Input!B532),"",IF(Input!B532="","",Input!B532))</f>
        <v/>
      </c>
      <c r="D526" t="str">
        <f>IF(ISERROR(IF(Input!C532="","",Input!C532*1)),"",IF(Input!C532="","",Input!C532*1))</f>
        <v/>
      </c>
      <c r="E526" t="str">
        <f>IF(ISERROR(IF(Input!D532="","",Input!D532)),"",IF(Input!D532="","",Input!D532))</f>
        <v/>
      </c>
      <c r="F526" t="str">
        <f>IF(Input!E532="","",IF(ISNUMBER(_xlfn.NUMBERVALUE(Input!E532)),ROUND(Input!E532,0),Input!E532))</f>
        <v/>
      </c>
      <c r="G526" s="269" t="str">
        <f>IF(ISBLANK(Input!F532),"",(Input!F532))</f>
        <v/>
      </c>
      <c r="H526" t="str">
        <f>IF(Input!G532="","",Input!G532)</f>
        <v/>
      </c>
      <c r="I526" t="str">
        <f>IF(Input!H532="","",Input!H532)</f>
        <v/>
      </c>
      <c r="J526" t="str">
        <f>IFERROR(IF(Input!I532="","",IF(VLOOKUP(Input!D532,'Measure List'!$A$2:$D$5000,4,FALSE)="Residential","",Input!I532)),"")</f>
        <v/>
      </c>
      <c r="K526" t="str">
        <f>IF(Input!J532="","",Input!J532)</f>
        <v/>
      </c>
      <c r="L526" t="str">
        <f>IF(Input!K532="","",Input!K532)</f>
        <v/>
      </c>
      <c r="M526" t="str">
        <f>IF(Input!L532="","",Input!L532)</f>
        <v/>
      </c>
      <c r="N526" s="304" t="str">
        <f>IF(Input!M532="","",Input!M532)</f>
        <v/>
      </c>
      <c r="O526" t="str">
        <f>IF(Input!N532="","",IF(_xlfn.NUMBERVALUE(Input!N532)=0,"",_xlfn.NUMBERVALUE(Input!N532)))</f>
        <v/>
      </c>
      <c r="P526" t="str">
        <f>IF(Input!O532="","",_xlfn.NUMBERVALUE(Input!O532))</f>
        <v/>
      </c>
      <c r="Q526" t="str">
        <f>IF(Input!P532="","",Input!P532)</f>
        <v/>
      </c>
      <c r="R526" t="str">
        <f>IF(Input!Q532="","",Input!Q532)</f>
        <v/>
      </c>
      <c r="S526" t="str">
        <f>IF(Input!R532="","",_xlfn.NUMBERVALUE(Input!R532))</f>
        <v/>
      </c>
      <c r="T526" t="str">
        <f>IF(Input!S532="","",Input!S532)</f>
        <v/>
      </c>
      <c r="U526" t="str">
        <f>IF(Input!T532="","",_xlfn.NUMBERVALUE(Input!T532))</f>
        <v/>
      </c>
      <c r="V526" t="str">
        <f>IF(Input!U532="","",(Input!U532))</f>
        <v/>
      </c>
      <c r="W526" t="str">
        <f>IF(Input!V532="","",_xlfn.NUMBERVALUE(Input!V532))</f>
        <v/>
      </c>
      <c r="X526" t="str">
        <f>IF(Input!W532="","",_xlfn.NUMBERVALUE(Input!W532))</f>
        <v/>
      </c>
      <c r="Y526" t="str">
        <f>IF(Input!X532="","",_xlfn.NUMBERVALUE(Input!X532))</f>
        <v/>
      </c>
      <c r="Z526" t="str">
        <f>IF(Input!Y532="","",_xlfn.NUMBERVALUE(Input!Y532))</f>
        <v/>
      </c>
    </row>
    <row r="527" spans="1:26" x14ac:dyDescent="0.25">
      <c r="A527" s="257" t="str">
        <f>IF(ISERROR(Input!A533),"",Input!A533)</f>
        <v/>
      </c>
      <c r="B527" t="str">
        <f t="shared" si="8"/>
        <v/>
      </c>
      <c r="C527" t="str">
        <f>IF(ISERROR(Input!B533),"",IF(Input!B533="","",Input!B533))</f>
        <v/>
      </c>
      <c r="D527" t="str">
        <f>IF(ISERROR(IF(Input!C533="","",Input!C533*1)),"",IF(Input!C533="","",Input!C533*1))</f>
        <v/>
      </c>
      <c r="E527" t="str">
        <f>IF(ISERROR(IF(Input!D533="","",Input!D533)),"",IF(Input!D533="","",Input!D533))</f>
        <v/>
      </c>
      <c r="F527" t="str">
        <f>IF(Input!E533="","",IF(ISNUMBER(_xlfn.NUMBERVALUE(Input!E533)),ROUND(Input!E533,0),Input!E533))</f>
        <v/>
      </c>
      <c r="G527" s="269" t="str">
        <f>IF(ISBLANK(Input!F533),"",(Input!F533))</f>
        <v/>
      </c>
      <c r="H527" t="str">
        <f>IF(Input!G533="","",Input!G533)</f>
        <v/>
      </c>
      <c r="I527" t="str">
        <f>IF(Input!H533="","",Input!H533)</f>
        <v/>
      </c>
      <c r="J527" t="str">
        <f>IFERROR(IF(Input!I533="","",IF(VLOOKUP(Input!D533,'Measure List'!$A$2:$D$5000,4,FALSE)="Residential","",Input!I533)),"")</f>
        <v/>
      </c>
      <c r="K527" t="str">
        <f>IF(Input!J533="","",Input!J533)</f>
        <v/>
      </c>
      <c r="L527" t="str">
        <f>IF(Input!K533="","",Input!K533)</f>
        <v/>
      </c>
      <c r="M527" t="str">
        <f>IF(Input!L533="","",Input!L533)</f>
        <v/>
      </c>
      <c r="N527" s="304" t="str">
        <f>IF(Input!M533="","",Input!M533)</f>
        <v/>
      </c>
      <c r="O527" t="str">
        <f>IF(Input!N533="","",IF(_xlfn.NUMBERVALUE(Input!N533)=0,"",_xlfn.NUMBERVALUE(Input!N533)))</f>
        <v/>
      </c>
      <c r="P527" t="str">
        <f>IF(Input!O533="","",_xlfn.NUMBERVALUE(Input!O533))</f>
        <v/>
      </c>
      <c r="Q527" t="str">
        <f>IF(Input!P533="","",Input!P533)</f>
        <v/>
      </c>
      <c r="R527" t="str">
        <f>IF(Input!Q533="","",Input!Q533)</f>
        <v/>
      </c>
      <c r="S527" t="str">
        <f>IF(Input!R533="","",_xlfn.NUMBERVALUE(Input!R533))</f>
        <v/>
      </c>
      <c r="T527" t="str">
        <f>IF(Input!S533="","",Input!S533)</f>
        <v/>
      </c>
      <c r="U527" t="str">
        <f>IF(Input!T533="","",_xlfn.NUMBERVALUE(Input!T533))</f>
        <v/>
      </c>
      <c r="V527" t="str">
        <f>IF(Input!U533="","",(Input!U533))</f>
        <v/>
      </c>
      <c r="W527" t="str">
        <f>IF(Input!V533="","",_xlfn.NUMBERVALUE(Input!V533))</f>
        <v/>
      </c>
      <c r="X527" t="str">
        <f>IF(Input!W533="","",_xlfn.NUMBERVALUE(Input!W533))</f>
        <v/>
      </c>
      <c r="Y527" t="str">
        <f>IF(Input!X533="","",_xlfn.NUMBERVALUE(Input!X533))</f>
        <v/>
      </c>
      <c r="Z527" t="str">
        <f>IF(Input!Y533="","",_xlfn.NUMBERVALUE(Input!Y533))</f>
        <v/>
      </c>
    </row>
    <row r="528" spans="1:26" x14ac:dyDescent="0.25">
      <c r="A528" s="257" t="str">
        <f>IF(ISERROR(Input!A534),"",Input!A534)</f>
        <v/>
      </c>
      <c r="B528" t="str">
        <f t="shared" si="8"/>
        <v/>
      </c>
      <c r="C528" t="str">
        <f>IF(ISERROR(Input!B534),"",IF(Input!B534="","",Input!B534))</f>
        <v/>
      </c>
      <c r="D528" t="str">
        <f>IF(ISERROR(IF(Input!C534="","",Input!C534*1)),"",IF(Input!C534="","",Input!C534*1))</f>
        <v/>
      </c>
      <c r="E528" t="str">
        <f>IF(ISERROR(IF(Input!D534="","",Input!D534)),"",IF(Input!D534="","",Input!D534))</f>
        <v/>
      </c>
      <c r="F528" t="str">
        <f>IF(Input!E534="","",IF(ISNUMBER(_xlfn.NUMBERVALUE(Input!E534)),ROUND(Input!E534,0),Input!E534))</f>
        <v/>
      </c>
      <c r="G528" s="269" t="str">
        <f>IF(ISBLANK(Input!F534),"",(Input!F534))</f>
        <v/>
      </c>
      <c r="H528" t="str">
        <f>IF(Input!G534="","",Input!G534)</f>
        <v/>
      </c>
      <c r="I528" t="str">
        <f>IF(Input!H534="","",Input!H534)</f>
        <v/>
      </c>
      <c r="J528" t="str">
        <f>IFERROR(IF(Input!I534="","",IF(VLOOKUP(Input!D534,'Measure List'!$A$2:$D$5000,4,FALSE)="Residential","",Input!I534)),"")</f>
        <v/>
      </c>
      <c r="K528" t="str">
        <f>IF(Input!J534="","",Input!J534)</f>
        <v/>
      </c>
      <c r="L528" t="str">
        <f>IF(Input!K534="","",Input!K534)</f>
        <v/>
      </c>
      <c r="M528" t="str">
        <f>IF(Input!L534="","",Input!L534)</f>
        <v/>
      </c>
      <c r="N528" s="304" t="str">
        <f>IF(Input!M534="","",Input!M534)</f>
        <v/>
      </c>
      <c r="O528" t="str">
        <f>IF(Input!N534="","",IF(_xlfn.NUMBERVALUE(Input!N534)=0,"",_xlfn.NUMBERVALUE(Input!N534)))</f>
        <v/>
      </c>
      <c r="P528" t="str">
        <f>IF(Input!O534="","",_xlfn.NUMBERVALUE(Input!O534))</f>
        <v/>
      </c>
      <c r="Q528" t="str">
        <f>IF(Input!P534="","",Input!P534)</f>
        <v/>
      </c>
      <c r="R528" t="str">
        <f>IF(Input!Q534="","",Input!Q534)</f>
        <v/>
      </c>
      <c r="S528" t="str">
        <f>IF(Input!R534="","",_xlfn.NUMBERVALUE(Input!R534))</f>
        <v/>
      </c>
      <c r="T528" t="str">
        <f>IF(Input!S534="","",Input!S534)</f>
        <v/>
      </c>
      <c r="U528" t="str">
        <f>IF(Input!T534="","",_xlfn.NUMBERVALUE(Input!T534))</f>
        <v/>
      </c>
      <c r="V528" t="str">
        <f>IF(Input!U534="","",(Input!U534))</f>
        <v/>
      </c>
      <c r="W528" t="str">
        <f>IF(Input!V534="","",_xlfn.NUMBERVALUE(Input!V534))</f>
        <v/>
      </c>
      <c r="X528" t="str">
        <f>IF(Input!W534="","",_xlfn.NUMBERVALUE(Input!W534))</f>
        <v/>
      </c>
      <c r="Y528" t="str">
        <f>IF(Input!X534="","",_xlfn.NUMBERVALUE(Input!X534))</f>
        <v/>
      </c>
      <c r="Z528" t="str">
        <f>IF(Input!Y534="","",_xlfn.NUMBERVALUE(Input!Y534))</f>
        <v/>
      </c>
    </row>
    <row r="529" spans="1:26" x14ac:dyDescent="0.25">
      <c r="A529" s="257" t="str">
        <f>IF(ISERROR(Input!A535),"",Input!A535)</f>
        <v/>
      </c>
      <c r="B529" t="str">
        <f t="shared" si="8"/>
        <v/>
      </c>
      <c r="C529" t="str">
        <f>IF(ISERROR(Input!B535),"",IF(Input!B535="","",Input!B535))</f>
        <v/>
      </c>
      <c r="D529" t="str">
        <f>IF(ISERROR(IF(Input!C535="","",Input!C535*1)),"",IF(Input!C535="","",Input!C535*1))</f>
        <v/>
      </c>
      <c r="E529" t="str">
        <f>IF(ISERROR(IF(Input!D535="","",Input!D535)),"",IF(Input!D535="","",Input!D535))</f>
        <v/>
      </c>
      <c r="F529" t="str">
        <f>IF(Input!E535="","",IF(ISNUMBER(_xlfn.NUMBERVALUE(Input!E535)),ROUND(Input!E535,0),Input!E535))</f>
        <v/>
      </c>
      <c r="G529" s="269" t="str">
        <f>IF(ISBLANK(Input!F535),"",(Input!F535))</f>
        <v/>
      </c>
      <c r="H529" t="str">
        <f>IF(Input!G535="","",Input!G535)</f>
        <v/>
      </c>
      <c r="I529" t="str">
        <f>IF(Input!H535="","",Input!H535)</f>
        <v/>
      </c>
      <c r="J529" t="str">
        <f>IFERROR(IF(Input!I535="","",IF(VLOOKUP(Input!D535,'Measure List'!$A$2:$D$5000,4,FALSE)="Residential","",Input!I535)),"")</f>
        <v/>
      </c>
      <c r="K529" t="str">
        <f>IF(Input!J535="","",Input!J535)</f>
        <v/>
      </c>
      <c r="L529" t="str">
        <f>IF(Input!K535="","",Input!K535)</f>
        <v/>
      </c>
      <c r="M529" t="str">
        <f>IF(Input!L535="","",Input!L535)</f>
        <v/>
      </c>
      <c r="N529" s="304" t="str">
        <f>IF(Input!M535="","",Input!M535)</f>
        <v/>
      </c>
      <c r="O529" t="str">
        <f>IF(Input!N535="","",IF(_xlfn.NUMBERVALUE(Input!N535)=0,"",_xlfn.NUMBERVALUE(Input!N535)))</f>
        <v/>
      </c>
      <c r="P529" t="str">
        <f>IF(Input!O535="","",_xlfn.NUMBERVALUE(Input!O535))</f>
        <v/>
      </c>
      <c r="Q529" t="str">
        <f>IF(Input!P535="","",Input!P535)</f>
        <v/>
      </c>
      <c r="R529" t="str">
        <f>IF(Input!Q535="","",Input!Q535)</f>
        <v/>
      </c>
      <c r="S529" t="str">
        <f>IF(Input!R535="","",_xlfn.NUMBERVALUE(Input!R535))</f>
        <v/>
      </c>
      <c r="T529" t="str">
        <f>IF(Input!S535="","",Input!S535)</f>
        <v/>
      </c>
      <c r="U529" t="str">
        <f>IF(Input!T535="","",_xlfn.NUMBERVALUE(Input!T535))</f>
        <v/>
      </c>
      <c r="V529" t="str">
        <f>IF(Input!U535="","",(Input!U535))</f>
        <v/>
      </c>
      <c r="W529" t="str">
        <f>IF(Input!V535="","",_xlfn.NUMBERVALUE(Input!V535))</f>
        <v/>
      </c>
      <c r="X529" t="str">
        <f>IF(Input!W535="","",_xlfn.NUMBERVALUE(Input!W535))</f>
        <v/>
      </c>
      <c r="Y529" t="str">
        <f>IF(Input!X535="","",_xlfn.NUMBERVALUE(Input!X535))</f>
        <v/>
      </c>
      <c r="Z529" t="str">
        <f>IF(Input!Y535="","",_xlfn.NUMBERVALUE(Input!Y535))</f>
        <v/>
      </c>
    </row>
    <row r="530" spans="1:26" x14ac:dyDescent="0.25">
      <c r="A530" s="257" t="str">
        <f>IF(ISERROR(Input!A536),"",Input!A536)</f>
        <v/>
      </c>
      <c r="B530" t="str">
        <f t="shared" si="8"/>
        <v/>
      </c>
      <c r="C530" t="str">
        <f>IF(ISERROR(Input!B536),"",IF(Input!B536="","",Input!B536))</f>
        <v/>
      </c>
      <c r="D530" t="str">
        <f>IF(ISERROR(IF(Input!C536="","",Input!C536*1)),"",IF(Input!C536="","",Input!C536*1))</f>
        <v/>
      </c>
      <c r="E530" t="str">
        <f>IF(ISERROR(IF(Input!D536="","",Input!D536)),"",IF(Input!D536="","",Input!D536))</f>
        <v/>
      </c>
      <c r="F530" t="str">
        <f>IF(Input!E536="","",IF(ISNUMBER(_xlfn.NUMBERVALUE(Input!E536)),ROUND(Input!E536,0),Input!E536))</f>
        <v/>
      </c>
      <c r="G530" s="269" t="str">
        <f>IF(ISBLANK(Input!F536),"",(Input!F536))</f>
        <v/>
      </c>
      <c r="H530" t="str">
        <f>IF(Input!G536="","",Input!G536)</f>
        <v/>
      </c>
      <c r="I530" t="str">
        <f>IF(Input!H536="","",Input!H536)</f>
        <v/>
      </c>
      <c r="J530" t="str">
        <f>IFERROR(IF(Input!I536="","",IF(VLOOKUP(Input!D536,'Measure List'!$A$2:$D$5000,4,FALSE)="Residential","",Input!I536)),"")</f>
        <v/>
      </c>
      <c r="K530" t="str">
        <f>IF(Input!J536="","",Input!J536)</f>
        <v/>
      </c>
      <c r="L530" t="str">
        <f>IF(Input!K536="","",Input!K536)</f>
        <v/>
      </c>
      <c r="M530" t="str">
        <f>IF(Input!L536="","",Input!L536)</f>
        <v/>
      </c>
      <c r="N530" s="304" t="str">
        <f>IF(Input!M536="","",Input!M536)</f>
        <v/>
      </c>
      <c r="O530" t="str">
        <f>IF(Input!N536="","",IF(_xlfn.NUMBERVALUE(Input!N536)=0,"",_xlfn.NUMBERVALUE(Input!N536)))</f>
        <v/>
      </c>
      <c r="P530" t="str">
        <f>IF(Input!O536="","",_xlfn.NUMBERVALUE(Input!O536))</f>
        <v/>
      </c>
      <c r="Q530" t="str">
        <f>IF(Input!P536="","",Input!P536)</f>
        <v/>
      </c>
      <c r="R530" t="str">
        <f>IF(Input!Q536="","",Input!Q536)</f>
        <v/>
      </c>
      <c r="S530" t="str">
        <f>IF(Input!R536="","",_xlfn.NUMBERVALUE(Input!R536))</f>
        <v/>
      </c>
      <c r="T530" t="str">
        <f>IF(Input!S536="","",Input!S536)</f>
        <v/>
      </c>
      <c r="U530" t="str">
        <f>IF(Input!T536="","",_xlfn.NUMBERVALUE(Input!T536))</f>
        <v/>
      </c>
      <c r="V530" t="str">
        <f>IF(Input!U536="","",(Input!U536))</f>
        <v/>
      </c>
      <c r="W530" t="str">
        <f>IF(Input!V536="","",_xlfn.NUMBERVALUE(Input!V536))</f>
        <v/>
      </c>
      <c r="X530" t="str">
        <f>IF(Input!W536="","",_xlfn.NUMBERVALUE(Input!W536))</f>
        <v/>
      </c>
      <c r="Y530" t="str">
        <f>IF(Input!X536="","",_xlfn.NUMBERVALUE(Input!X536))</f>
        <v/>
      </c>
      <c r="Z530" t="str">
        <f>IF(Input!Y536="","",_xlfn.NUMBERVALUE(Input!Y536))</f>
        <v/>
      </c>
    </row>
    <row r="531" spans="1:26" x14ac:dyDescent="0.25">
      <c r="A531" s="257" t="str">
        <f>IF(ISERROR(Input!A537),"",Input!A537)</f>
        <v/>
      </c>
      <c r="B531" t="str">
        <f t="shared" si="8"/>
        <v/>
      </c>
      <c r="C531" t="str">
        <f>IF(ISERROR(Input!B537),"",IF(Input!B537="","",Input!B537))</f>
        <v/>
      </c>
      <c r="D531" t="str">
        <f>IF(ISERROR(IF(Input!C537="","",Input!C537*1)),"",IF(Input!C537="","",Input!C537*1))</f>
        <v/>
      </c>
      <c r="E531" t="str">
        <f>IF(ISERROR(IF(Input!D537="","",Input!D537)),"",IF(Input!D537="","",Input!D537))</f>
        <v/>
      </c>
      <c r="F531" t="str">
        <f>IF(Input!E537="","",IF(ISNUMBER(_xlfn.NUMBERVALUE(Input!E537)),ROUND(Input!E537,0),Input!E537))</f>
        <v/>
      </c>
      <c r="G531" s="269" t="str">
        <f>IF(ISBLANK(Input!F537),"",(Input!F537))</f>
        <v/>
      </c>
      <c r="H531" t="str">
        <f>IF(Input!G537="","",Input!G537)</f>
        <v/>
      </c>
      <c r="I531" t="str">
        <f>IF(Input!H537="","",Input!H537)</f>
        <v/>
      </c>
      <c r="J531" t="str">
        <f>IFERROR(IF(Input!I537="","",IF(VLOOKUP(Input!D537,'Measure List'!$A$2:$D$5000,4,FALSE)="Residential","",Input!I537)),"")</f>
        <v/>
      </c>
      <c r="K531" t="str">
        <f>IF(Input!J537="","",Input!J537)</f>
        <v/>
      </c>
      <c r="L531" t="str">
        <f>IF(Input!K537="","",Input!K537)</f>
        <v/>
      </c>
      <c r="M531" t="str">
        <f>IF(Input!L537="","",Input!L537)</f>
        <v/>
      </c>
      <c r="N531" s="304" t="str">
        <f>IF(Input!M537="","",Input!M537)</f>
        <v/>
      </c>
      <c r="O531" t="str">
        <f>IF(Input!N537="","",IF(_xlfn.NUMBERVALUE(Input!N537)=0,"",_xlfn.NUMBERVALUE(Input!N537)))</f>
        <v/>
      </c>
      <c r="P531" t="str">
        <f>IF(Input!O537="","",_xlfn.NUMBERVALUE(Input!O537))</f>
        <v/>
      </c>
      <c r="Q531" t="str">
        <f>IF(Input!P537="","",Input!P537)</f>
        <v/>
      </c>
      <c r="R531" t="str">
        <f>IF(Input!Q537="","",Input!Q537)</f>
        <v/>
      </c>
      <c r="S531" t="str">
        <f>IF(Input!R537="","",_xlfn.NUMBERVALUE(Input!R537))</f>
        <v/>
      </c>
      <c r="T531" t="str">
        <f>IF(Input!S537="","",Input!S537)</f>
        <v/>
      </c>
      <c r="U531" t="str">
        <f>IF(Input!T537="","",_xlfn.NUMBERVALUE(Input!T537))</f>
        <v/>
      </c>
      <c r="V531" t="str">
        <f>IF(Input!U537="","",(Input!U537))</f>
        <v/>
      </c>
      <c r="W531" t="str">
        <f>IF(Input!V537="","",_xlfn.NUMBERVALUE(Input!V537))</f>
        <v/>
      </c>
      <c r="X531" t="str">
        <f>IF(Input!W537="","",_xlfn.NUMBERVALUE(Input!W537))</f>
        <v/>
      </c>
      <c r="Y531" t="str">
        <f>IF(Input!X537="","",_xlfn.NUMBERVALUE(Input!X537))</f>
        <v/>
      </c>
      <c r="Z531" t="str">
        <f>IF(Input!Y537="","",_xlfn.NUMBERVALUE(Input!Y537))</f>
        <v/>
      </c>
    </row>
    <row r="532" spans="1:26" x14ac:dyDescent="0.25">
      <c r="A532" s="257" t="str">
        <f>IF(ISERROR(Input!A538),"",Input!A538)</f>
        <v/>
      </c>
      <c r="B532" t="str">
        <f t="shared" si="8"/>
        <v/>
      </c>
      <c r="C532" t="str">
        <f>IF(ISERROR(Input!B538),"",IF(Input!B538="","",Input!B538))</f>
        <v/>
      </c>
      <c r="D532" t="str">
        <f>IF(ISERROR(IF(Input!C538="","",Input!C538*1)),"",IF(Input!C538="","",Input!C538*1))</f>
        <v/>
      </c>
      <c r="E532" t="str">
        <f>IF(ISERROR(IF(Input!D538="","",Input!D538)),"",IF(Input!D538="","",Input!D538))</f>
        <v/>
      </c>
      <c r="F532" t="str">
        <f>IF(Input!E538="","",IF(ISNUMBER(_xlfn.NUMBERVALUE(Input!E538)),ROUND(Input!E538,0),Input!E538))</f>
        <v/>
      </c>
      <c r="G532" s="269" t="str">
        <f>IF(ISBLANK(Input!F538),"",(Input!F538))</f>
        <v/>
      </c>
      <c r="H532" t="str">
        <f>IF(Input!G538="","",Input!G538)</f>
        <v/>
      </c>
      <c r="I532" t="str">
        <f>IF(Input!H538="","",Input!H538)</f>
        <v/>
      </c>
      <c r="J532" t="str">
        <f>IFERROR(IF(Input!I538="","",IF(VLOOKUP(Input!D538,'Measure List'!$A$2:$D$5000,4,FALSE)="Residential","",Input!I538)),"")</f>
        <v/>
      </c>
      <c r="K532" t="str">
        <f>IF(Input!J538="","",Input!J538)</f>
        <v/>
      </c>
      <c r="L532" t="str">
        <f>IF(Input!K538="","",Input!K538)</f>
        <v/>
      </c>
      <c r="M532" t="str">
        <f>IF(Input!L538="","",Input!L538)</f>
        <v/>
      </c>
      <c r="N532" s="304" t="str">
        <f>IF(Input!M538="","",Input!M538)</f>
        <v/>
      </c>
      <c r="O532" t="str">
        <f>IF(Input!N538="","",IF(_xlfn.NUMBERVALUE(Input!N538)=0,"",_xlfn.NUMBERVALUE(Input!N538)))</f>
        <v/>
      </c>
      <c r="P532" t="str">
        <f>IF(Input!O538="","",_xlfn.NUMBERVALUE(Input!O538))</f>
        <v/>
      </c>
      <c r="Q532" t="str">
        <f>IF(Input!P538="","",Input!P538)</f>
        <v/>
      </c>
      <c r="R532" t="str">
        <f>IF(Input!Q538="","",Input!Q538)</f>
        <v/>
      </c>
      <c r="S532" t="str">
        <f>IF(Input!R538="","",_xlfn.NUMBERVALUE(Input!R538))</f>
        <v/>
      </c>
      <c r="T532" t="str">
        <f>IF(Input!S538="","",Input!S538)</f>
        <v/>
      </c>
      <c r="U532" t="str">
        <f>IF(Input!T538="","",_xlfn.NUMBERVALUE(Input!T538))</f>
        <v/>
      </c>
      <c r="V532" t="str">
        <f>IF(Input!U538="","",(Input!U538))</f>
        <v/>
      </c>
      <c r="W532" t="str">
        <f>IF(Input!V538="","",_xlfn.NUMBERVALUE(Input!V538))</f>
        <v/>
      </c>
      <c r="X532" t="str">
        <f>IF(Input!W538="","",_xlfn.NUMBERVALUE(Input!W538))</f>
        <v/>
      </c>
      <c r="Y532" t="str">
        <f>IF(Input!X538="","",_xlfn.NUMBERVALUE(Input!X538))</f>
        <v/>
      </c>
      <c r="Z532" t="str">
        <f>IF(Input!Y538="","",_xlfn.NUMBERVALUE(Input!Y538))</f>
        <v/>
      </c>
    </row>
    <row r="533" spans="1:26" x14ac:dyDescent="0.25">
      <c r="A533" s="257" t="str">
        <f>IF(ISERROR(Input!A539),"",Input!A539)</f>
        <v/>
      </c>
      <c r="B533" t="str">
        <f t="shared" si="8"/>
        <v/>
      </c>
      <c r="C533" t="str">
        <f>IF(ISERROR(Input!B539),"",IF(Input!B539="","",Input!B539))</f>
        <v/>
      </c>
      <c r="D533" t="str">
        <f>IF(ISERROR(IF(Input!C539="","",Input!C539*1)),"",IF(Input!C539="","",Input!C539*1))</f>
        <v/>
      </c>
      <c r="E533" t="str">
        <f>IF(ISERROR(IF(Input!D539="","",Input!D539)),"",IF(Input!D539="","",Input!D539))</f>
        <v/>
      </c>
      <c r="F533" t="str">
        <f>IF(Input!E539="","",IF(ISNUMBER(_xlfn.NUMBERVALUE(Input!E539)),ROUND(Input!E539,0),Input!E539))</f>
        <v/>
      </c>
      <c r="G533" s="269" t="str">
        <f>IF(ISBLANK(Input!F539),"",(Input!F539))</f>
        <v/>
      </c>
      <c r="H533" t="str">
        <f>IF(Input!G539="","",Input!G539)</f>
        <v/>
      </c>
      <c r="I533" t="str">
        <f>IF(Input!H539="","",Input!H539)</f>
        <v/>
      </c>
      <c r="J533" t="str">
        <f>IFERROR(IF(Input!I539="","",IF(VLOOKUP(Input!D539,'Measure List'!$A$2:$D$5000,4,FALSE)="Residential","",Input!I539)),"")</f>
        <v/>
      </c>
      <c r="K533" t="str">
        <f>IF(Input!J539="","",Input!J539)</f>
        <v/>
      </c>
      <c r="L533" t="str">
        <f>IF(Input!K539="","",Input!K539)</f>
        <v/>
      </c>
      <c r="M533" t="str">
        <f>IF(Input!L539="","",Input!L539)</f>
        <v/>
      </c>
      <c r="N533" s="304" t="str">
        <f>IF(Input!M539="","",Input!M539)</f>
        <v/>
      </c>
      <c r="O533" t="str">
        <f>IF(Input!N539="","",IF(_xlfn.NUMBERVALUE(Input!N539)=0,"",_xlfn.NUMBERVALUE(Input!N539)))</f>
        <v/>
      </c>
      <c r="P533" t="str">
        <f>IF(Input!O539="","",_xlfn.NUMBERVALUE(Input!O539))</f>
        <v/>
      </c>
      <c r="Q533" t="str">
        <f>IF(Input!P539="","",Input!P539)</f>
        <v/>
      </c>
      <c r="R533" t="str">
        <f>IF(Input!Q539="","",Input!Q539)</f>
        <v/>
      </c>
      <c r="S533" t="str">
        <f>IF(Input!R539="","",_xlfn.NUMBERVALUE(Input!R539))</f>
        <v/>
      </c>
      <c r="T533" t="str">
        <f>IF(Input!S539="","",Input!S539)</f>
        <v/>
      </c>
      <c r="U533" t="str">
        <f>IF(Input!T539="","",_xlfn.NUMBERVALUE(Input!T539))</f>
        <v/>
      </c>
      <c r="V533" t="str">
        <f>IF(Input!U539="","",(Input!U539))</f>
        <v/>
      </c>
      <c r="W533" t="str">
        <f>IF(Input!V539="","",_xlfn.NUMBERVALUE(Input!V539))</f>
        <v/>
      </c>
      <c r="X533" t="str">
        <f>IF(Input!W539="","",_xlfn.NUMBERVALUE(Input!W539))</f>
        <v/>
      </c>
      <c r="Y533" t="str">
        <f>IF(Input!X539="","",_xlfn.NUMBERVALUE(Input!X539))</f>
        <v/>
      </c>
      <c r="Z533" t="str">
        <f>IF(Input!Y539="","",_xlfn.NUMBERVALUE(Input!Y539))</f>
        <v/>
      </c>
    </row>
    <row r="534" spans="1:26" x14ac:dyDescent="0.25">
      <c r="A534" s="257" t="str">
        <f>IF(ISERROR(Input!A540),"",Input!A540)</f>
        <v/>
      </c>
      <c r="B534" t="str">
        <f t="shared" si="8"/>
        <v/>
      </c>
      <c r="C534" t="str">
        <f>IF(ISERROR(Input!B540),"",IF(Input!B540="","",Input!B540))</f>
        <v/>
      </c>
      <c r="D534" t="str">
        <f>IF(ISERROR(IF(Input!C540="","",Input!C540*1)),"",IF(Input!C540="","",Input!C540*1))</f>
        <v/>
      </c>
      <c r="E534" t="str">
        <f>IF(ISERROR(IF(Input!D540="","",Input!D540)),"",IF(Input!D540="","",Input!D540))</f>
        <v/>
      </c>
      <c r="F534" t="str">
        <f>IF(Input!E540="","",IF(ISNUMBER(_xlfn.NUMBERVALUE(Input!E540)),ROUND(Input!E540,0),Input!E540))</f>
        <v/>
      </c>
      <c r="G534" s="269" t="str">
        <f>IF(ISBLANK(Input!F540),"",(Input!F540))</f>
        <v/>
      </c>
      <c r="H534" t="str">
        <f>IF(Input!G540="","",Input!G540)</f>
        <v/>
      </c>
      <c r="I534" t="str">
        <f>IF(Input!H540="","",Input!H540)</f>
        <v/>
      </c>
      <c r="J534" t="str">
        <f>IFERROR(IF(Input!I540="","",IF(VLOOKUP(Input!D540,'Measure List'!$A$2:$D$5000,4,FALSE)="Residential","",Input!I540)),"")</f>
        <v/>
      </c>
      <c r="K534" t="str">
        <f>IF(Input!J540="","",Input!J540)</f>
        <v/>
      </c>
      <c r="L534" t="str">
        <f>IF(Input!K540="","",Input!K540)</f>
        <v/>
      </c>
      <c r="M534" t="str">
        <f>IF(Input!L540="","",Input!L540)</f>
        <v/>
      </c>
      <c r="N534" s="304" t="str">
        <f>IF(Input!M540="","",Input!M540)</f>
        <v/>
      </c>
      <c r="O534" t="str">
        <f>IF(Input!N540="","",IF(_xlfn.NUMBERVALUE(Input!N540)=0,"",_xlfn.NUMBERVALUE(Input!N540)))</f>
        <v/>
      </c>
      <c r="P534" t="str">
        <f>IF(Input!O540="","",_xlfn.NUMBERVALUE(Input!O540))</f>
        <v/>
      </c>
      <c r="Q534" t="str">
        <f>IF(Input!P540="","",Input!P540)</f>
        <v/>
      </c>
      <c r="R534" t="str">
        <f>IF(Input!Q540="","",Input!Q540)</f>
        <v/>
      </c>
      <c r="S534" t="str">
        <f>IF(Input!R540="","",_xlfn.NUMBERVALUE(Input!R540))</f>
        <v/>
      </c>
      <c r="T534" t="str">
        <f>IF(Input!S540="","",Input!S540)</f>
        <v/>
      </c>
      <c r="U534" t="str">
        <f>IF(Input!T540="","",_xlfn.NUMBERVALUE(Input!T540))</f>
        <v/>
      </c>
      <c r="V534" t="str">
        <f>IF(Input!U540="","",(Input!U540))</f>
        <v/>
      </c>
      <c r="W534" t="str">
        <f>IF(Input!V540="","",_xlfn.NUMBERVALUE(Input!V540))</f>
        <v/>
      </c>
      <c r="X534" t="str">
        <f>IF(Input!W540="","",_xlfn.NUMBERVALUE(Input!W540))</f>
        <v/>
      </c>
      <c r="Y534" t="str">
        <f>IF(Input!X540="","",_xlfn.NUMBERVALUE(Input!X540))</f>
        <v/>
      </c>
      <c r="Z534" t="str">
        <f>IF(Input!Y540="","",_xlfn.NUMBERVALUE(Input!Y540))</f>
        <v/>
      </c>
    </row>
    <row r="535" spans="1:26" x14ac:dyDescent="0.25">
      <c r="A535" s="257" t="str">
        <f>IF(ISERROR(Input!A541),"",Input!A541)</f>
        <v/>
      </c>
      <c r="B535" t="str">
        <f t="shared" si="8"/>
        <v/>
      </c>
      <c r="C535" t="str">
        <f>IF(ISERROR(Input!B541),"",IF(Input!B541="","",Input!B541))</f>
        <v/>
      </c>
      <c r="D535" t="str">
        <f>IF(ISERROR(IF(Input!C541="","",Input!C541*1)),"",IF(Input!C541="","",Input!C541*1))</f>
        <v/>
      </c>
      <c r="E535" t="str">
        <f>IF(ISERROR(IF(Input!D541="","",Input!D541)),"",IF(Input!D541="","",Input!D541))</f>
        <v/>
      </c>
      <c r="F535" t="str">
        <f>IF(Input!E541="","",IF(ISNUMBER(_xlfn.NUMBERVALUE(Input!E541)),ROUND(Input!E541,0),Input!E541))</f>
        <v/>
      </c>
      <c r="G535" s="269" t="str">
        <f>IF(ISBLANK(Input!F541),"",(Input!F541))</f>
        <v/>
      </c>
      <c r="H535" t="str">
        <f>IF(Input!G541="","",Input!G541)</f>
        <v/>
      </c>
      <c r="I535" t="str">
        <f>IF(Input!H541="","",Input!H541)</f>
        <v/>
      </c>
      <c r="J535" t="str">
        <f>IFERROR(IF(Input!I541="","",IF(VLOOKUP(Input!D541,'Measure List'!$A$2:$D$5000,4,FALSE)="Residential","",Input!I541)),"")</f>
        <v/>
      </c>
      <c r="K535" t="str">
        <f>IF(Input!J541="","",Input!J541)</f>
        <v/>
      </c>
      <c r="L535" t="str">
        <f>IF(Input!K541="","",Input!K541)</f>
        <v/>
      </c>
      <c r="M535" t="str">
        <f>IF(Input!L541="","",Input!L541)</f>
        <v/>
      </c>
      <c r="N535" s="304" t="str">
        <f>IF(Input!M541="","",Input!M541)</f>
        <v/>
      </c>
      <c r="O535" t="str">
        <f>IF(Input!N541="","",IF(_xlfn.NUMBERVALUE(Input!N541)=0,"",_xlfn.NUMBERVALUE(Input!N541)))</f>
        <v/>
      </c>
      <c r="P535" t="str">
        <f>IF(Input!O541="","",_xlfn.NUMBERVALUE(Input!O541))</f>
        <v/>
      </c>
      <c r="Q535" t="str">
        <f>IF(Input!P541="","",Input!P541)</f>
        <v/>
      </c>
      <c r="R535" t="str">
        <f>IF(Input!Q541="","",Input!Q541)</f>
        <v/>
      </c>
      <c r="S535" t="str">
        <f>IF(Input!R541="","",_xlfn.NUMBERVALUE(Input!R541))</f>
        <v/>
      </c>
      <c r="T535" t="str">
        <f>IF(Input!S541="","",Input!S541)</f>
        <v/>
      </c>
      <c r="U535" t="str">
        <f>IF(Input!T541="","",_xlfn.NUMBERVALUE(Input!T541))</f>
        <v/>
      </c>
      <c r="V535" t="str">
        <f>IF(Input!U541="","",(Input!U541))</f>
        <v/>
      </c>
      <c r="W535" t="str">
        <f>IF(Input!V541="","",_xlfn.NUMBERVALUE(Input!V541))</f>
        <v/>
      </c>
      <c r="X535" t="str">
        <f>IF(Input!W541="","",_xlfn.NUMBERVALUE(Input!W541))</f>
        <v/>
      </c>
      <c r="Y535" t="str">
        <f>IF(Input!X541="","",_xlfn.NUMBERVALUE(Input!X541))</f>
        <v/>
      </c>
      <c r="Z535" t="str">
        <f>IF(Input!Y541="","",_xlfn.NUMBERVALUE(Input!Y541))</f>
        <v/>
      </c>
    </row>
    <row r="536" spans="1:26" x14ac:dyDescent="0.25">
      <c r="A536" s="257" t="str">
        <f>IF(ISERROR(Input!A542),"",Input!A542)</f>
        <v/>
      </c>
      <c r="B536" t="str">
        <f t="shared" si="8"/>
        <v/>
      </c>
      <c r="C536" t="str">
        <f>IF(ISERROR(Input!B542),"",IF(Input!B542="","",Input!B542))</f>
        <v/>
      </c>
      <c r="D536" t="str">
        <f>IF(ISERROR(IF(Input!C542="","",Input!C542*1)),"",IF(Input!C542="","",Input!C542*1))</f>
        <v/>
      </c>
      <c r="E536" t="str">
        <f>IF(ISERROR(IF(Input!D542="","",Input!D542)),"",IF(Input!D542="","",Input!D542))</f>
        <v/>
      </c>
      <c r="F536" t="str">
        <f>IF(Input!E542="","",IF(ISNUMBER(_xlfn.NUMBERVALUE(Input!E542)),ROUND(Input!E542,0),Input!E542))</f>
        <v/>
      </c>
      <c r="G536" s="269" t="str">
        <f>IF(ISBLANK(Input!F542),"",(Input!F542))</f>
        <v/>
      </c>
      <c r="H536" t="str">
        <f>IF(Input!G542="","",Input!G542)</f>
        <v/>
      </c>
      <c r="I536" t="str">
        <f>IF(Input!H542="","",Input!H542)</f>
        <v/>
      </c>
      <c r="J536" t="str">
        <f>IFERROR(IF(Input!I542="","",IF(VLOOKUP(Input!D542,'Measure List'!$A$2:$D$5000,4,FALSE)="Residential","",Input!I542)),"")</f>
        <v/>
      </c>
      <c r="K536" t="str">
        <f>IF(Input!J542="","",Input!J542)</f>
        <v/>
      </c>
      <c r="L536" t="str">
        <f>IF(Input!K542="","",Input!K542)</f>
        <v/>
      </c>
      <c r="M536" t="str">
        <f>IF(Input!L542="","",Input!L542)</f>
        <v/>
      </c>
      <c r="N536" s="304" t="str">
        <f>IF(Input!M542="","",Input!M542)</f>
        <v/>
      </c>
      <c r="O536" t="str">
        <f>IF(Input!N542="","",IF(_xlfn.NUMBERVALUE(Input!N542)=0,"",_xlfn.NUMBERVALUE(Input!N542)))</f>
        <v/>
      </c>
      <c r="P536" t="str">
        <f>IF(Input!O542="","",_xlfn.NUMBERVALUE(Input!O542))</f>
        <v/>
      </c>
      <c r="Q536" t="str">
        <f>IF(Input!P542="","",Input!P542)</f>
        <v/>
      </c>
      <c r="R536" t="str">
        <f>IF(Input!Q542="","",Input!Q542)</f>
        <v/>
      </c>
      <c r="S536" t="str">
        <f>IF(Input!R542="","",_xlfn.NUMBERVALUE(Input!R542))</f>
        <v/>
      </c>
      <c r="T536" t="str">
        <f>IF(Input!S542="","",Input!S542)</f>
        <v/>
      </c>
      <c r="U536" t="str">
        <f>IF(Input!T542="","",_xlfn.NUMBERVALUE(Input!T542))</f>
        <v/>
      </c>
      <c r="V536" t="str">
        <f>IF(Input!U542="","",(Input!U542))</f>
        <v/>
      </c>
      <c r="W536" t="str">
        <f>IF(Input!V542="","",_xlfn.NUMBERVALUE(Input!V542))</f>
        <v/>
      </c>
      <c r="X536" t="str">
        <f>IF(Input!W542="","",_xlfn.NUMBERVALUE(Input!W542))</f>
        <v/>
      </c>
      <c r="Y536" t="str">
        <f>IF(Input!X542="","",_xlfn.NUMBERVALUE(Input!X542))</f>
        <v/>
      </c>
      <c r="Z536" t="str">
        <f>IF(Input!Y542="","",_xlfn.NUMBERVALUE(Input!Y542))</f>
        <v/>
      </c>
    </row>
    <row r="537" spans="1:26" x14ac:dyDescent="0.25">
      <c r="A537" s="257" t="str">
        <f>IF(ISERROR(Input!A543),"",Input!A543)</f>
        <v/>
      </c>
      <c r="B537" t="str">
        <f t="shared" si="8"/>
        <v/>
      </c>
      <c r="C537" t="str">
        <f>IF(ISERROR(Input!B543),"",IF(Input!B543="","",Input!B543))</f>
        <v/>
      </c>
      <c r="D537" t="str">
        <f>IF(ISERROR(IF(Input!C543="","",Input!C543*1)),"",IF(Input!C543="","",Input!C543*1))</f>
        <v/>
      </c>
      <c r="E537" t="str">
        <f>IF(ISERROR(IF(Input!D543="","",Input!D543)),"",IF(Input!D543="","",Input!D543))</f>
        <v/>
      </c>
      <c r="F537" t="str">
        <f>IF(Input!E543="","",IF(ISNUMBER(_xlfn.NUMBERVALUE(Input!E543)),ROUND(Input!E543,0),Input!E543))</f>
        <v/>
      </c>
      <c r="G537" s="269" t="str">
        <f>IF(ISBLANK(Input!F543),"",(Input!F543))</f>
        <v/>
      </c>
      <c r="H537" t="str">
        <f>IF(Input!G543="","",Input!G543)</f>
        <v/>
      </c>
      <c r="I537" t="str">
        <f>IF(Input!H543="","",Input!H543)</f>
        <v/>
      </c>
      <c r="J537" t="str">
        <f>IFERROR(IF(Input!I543="","",IF(VLOOKUP(Input!D543,'Measure List'!$A$2:$D$5000,4,FALSE)="Residential","",Input!I543)),"")</f>
        <v/>
      </c>
      <c r="K537" t="str">
        <f>IF(Input!J543="","",Input!J543)</f>
        <v/>
      </c>
      <c r="L537" t="str">
        <f>IF(Input!K543="","",Input!K543)</f>
        <v/>
      </c>
      <c r="M537" t="str">
        <f>IF(Input!L543="","",Input!L543)</f>
        <v/>
      </c>
      <c r="N537" s="304" t="str">
        <f>IF(Input!M543="","",Input!M543)</f>
        <v/>
      </c>
      <c r="O537" t="str">
        <f>IF(Input!N543="","",IF(_xlfn.NUMBERVALUE(Input!N543)=0,"",_xlfn.NUMBERVALUE(Input!N543)))</f>
        <v/>
      </c>
      <c r="P537" t="str">
        <f>IF(Input!O543="","",_xlfn.NUMBERVALUE(Input!O543))</f>
        <v/>
      </c>
      <c r="Q537" t="str">
        <f>IF(Input!P543="","",Input!P543)</f>
        <v/>
      </c>
      <c r="R537" t="str">
        <f>IF(Input!Q543="","",Input!Q543)</f>
        <v/>
      </c>
      <c r="S537" t="str">
        <f>IF(Input!R543="","",_xlfn.NUMBERVALUE(Input!R543))</f>
        <v/>
      </c>
      <c r="T537" t="str">
        <f>IF(Input!S543="","",Input!S543)</f>
        <v/>
      </c>
      <c r="U537" t="str">
        <f>IF(Input!T543="","",_xlfn.NUMBERVALUE(Input!T543))</f>
        <v/>
      </c>
      <c r="V537" t="str">
        <f>IF(Input!U543="","",(Input!U543))</f>
        <v/>
      </c>
      <c r="W537" t="str">
        <f>IF(Input!V543="","",_xlfn.NUMBERVALUE(Input!V543))</f>
        <v/>
      </c>
      <c r="X537" t="str">
        <f>IF(Input!W543="","",_xlfn.NUMBERVALUE(Input!W543))</f>
        <v/>
      </c>
      <c r="Y537" t="str">
        <f>IF(Input!X543="","",_xlfn.NUMBERVALUE(Input!X543))</f>
        <v/>
      </c>
      <c r="Z537" t="str">
        <f>IF(Input!Y543="","",_xlfn.NUMBERVALUE(Input!Y543))</f>
        <v/>
      </c>
    </row>
    <row r="538" spans="1:26" x14ac:dyDescent="0.25">
      <c r="A538" s="257" t="str">
        <f>IF(ISERROR(Input!A544),"",Input!A544)</f>
        <v/>
      </c>
      <c r="B538" t="str">
        <f t="shared" si="8"/>
        <v/>
      </c>
      <c r="C538" t="str">
        <f>IF(ISERROR(Input!B544),"",IF(Input!B544="","",Input!B544))</f>
        <v/>
      </c>
      <c r="D538" t="str">
        <f>IF(ISERROR(IF(Input!C544="","",Input!C544*1)),"",IF(Input!C544="","",Input!C544*1))</f>
        <v/>
      </c>
      <c r="E538" t="str">
        <f>IF(ISERROR(IF(Input!D544="","",Input!D544)),"",IF(Input!D544="","",Input!D544))</f>
        <v/>
      </c>
      <c r="F538" t="str">
        <f>IF(Input!E544="","",IF(ISNUMBER(_xlfn.NUMBERVALUE(Input!E544)),ROUND(Input!E544,0),Input!E544))</f>
        <v/>
      </c>
      <c r="G538" s="269" t="str">
        <f>IF(ISBLANK(Input!F544),"",(Input!F544))</f>
        <v/>
      </c>
      <c r="H538" t="str">
        <f>IF(Input!G544="","",Input!G544)</f>
        <v/>
      </c>
      <c r="I538" t="str">
        <f>IF(Input!H544="","",Input!H544)</f>
        <v/>
      </c>
      <c r="J538" t="str">
        <f>IFERROR(IF(Input!I544="","",IF(VLOOKUP(Input!D544,'Measure List'!$A$2:$D$5000,4,FALSE)="Residential","",Input!I544)),"")</f>
        <v/>
      </c>
      <c r="K538" t="str">
        <f>IF(Input!J544="","",Input!J544)</f>
        <v/>
      </c>
      <c r="L538" t="str">
        <f>IF(Input!K544="","",Input!K544)</f>
        <v/>
      </c>
      <c r="M538" t="str">
        <f>IF(Input!L544="","",Input!L544)</f>
        <v/>
      </c>
      <c r="N538" s="304" t="str">
        <f>IF(Input!M544="","",Input!M544)</f>
        <v/>
      </c>
      <c r="O538" t="str">
        <f>IF(Input!N544="","",IF(_xlfn.NUMBERVALUE(Input!N544)=0,"",_xlfn.NUMBERVALUE(Input!N544)))</f>
        <v/>
      </c>
      <c r="P538" t="str">
        <f>IF(Input!O544="","",_xlfn.NUMBERVALUE(Input!O544))</f>
        <v/>
      </c>
      <c r="Q538" t="str">
        <f>IF(Input!P544="","",Input!P544)</f>
        <v/>
      </c>
      <c r="R538" t="str">
        <f>IF(Input!Q544="","",Input!Q544)</f>
        <v/>
      </c>
      <c r="S538" t="str">
        <f>IF(Input!R544="","",_xlfn.NUMBERVALUE(Input!R544))</f>
        <v/>
      </c>
      <c r="T538" t="str">
        <f>IF(Input!S544="","",Input!S544)</f>
        <v/>
      </c>
      <c r="U538" t="str">
        <f>IF(Input!T544="","",_xlfn.NUMBERVALUE(Input!T544))</f>
        <v/>
      </c>
      <c r="V538" t="str">
        <f>IF(Input!U544="","",(Input!U544))</f>
        <v/>
      </c>
      <c r="W538" t="str">
        <f>IF(Input!V544="","",_xlfn.NUMBERVALUE(Input!V544))</f>
        <v/>
      </c>
      <c r="X538" t="str">
        <f>IF(Input!W544="","",_xlfn.NUMBERVALUE(Input!W544))</f>
        <v/>
      </c>
      <c r="Y538" t="str">
        <f>IF(Input!X544="","",_xlfn.NUMBERVALUE(Input!X544))</f>
        <v/>
      </c>
      <c r="Z538" t="str">
        <f>IF(Input!Y544="","",_xlfn.NUMBERVALUE(Input!Y544))</f>
        <v/>
      </c>
    </row>
    <row r="539" spans="1:26" x14ac:dyDescent="0.25">
      <c r="A539" s="257" t="str">
        <f>IF(ISERROR(Input!A545),"",Input!A545)</f>
        <v/>
      </c>
      <c r="B539" t="str">
        <f t="shared" si="8"/>
        <v/>
      </c>
      <c r="C539" t="str">
        <f>IF(ISERROR(Input!B545),"",IF(Input!B545="","",Input!B545))</f>
        <v/>
      </c>
      <c r="D539" t="str">
        <f>IF(ISERROR(IF(Input!C545="","",Input!C545*1)),"",IF(Input!C545="","",Input!C545*1))</f>
        <v/>
      </c>
      <c r="E539" t="str">
        <f>IF(ISERROR(IF(Input!D545="","",Input!D545)),"",IF(Input!D545="","",Input!D545))</f>
        <v/>
      </c>
      <c r="F539" t="str">
        <f>IF(Input!E545="","",IF(ISNUMBER(_xlfn.NUMBERVALUE(Input!E545)),ROUND(Input!E545,0),Input!E545))</f>
        <v/>
      </c>
      <c r="G539" s="269" t="str">
        <f>IF(ISBLANK(Input!F545),"",(Input!F545))</f>
        <v/>
      </c>
      <c r="H539" t="str">
        <f>IF(Input!G545="","",Input!G545)</f>
        <v/>
      </c>
      <c r="I539" t="str">
        <f>IF(Input!H545="","",Input!H545)</f>
        <v/>
      </c>
      <c r="J539" t="str">
        <f>IFERROR(IF(Input!I545="","",IF(VLOOKUP(Input!D545,'Measure List'!$A$2:$D$5000,4,FALSE)="Residential","",Input!I545)),"")</f>
        <v/>
      </c>
      <c r="K539" t="str">
        <f>IF(Input!J545="","",Input!J545)</f>
        <v/>
      </c>
      <c r="L539" t="str">
        <f>IF(Input!K545="","",Input!K545)</f>
        <v/>
      </c>
      <c r="M539" t="str">
        <f>IF(Input!L545="","",Input!L545)</f>
        <v/>
      </c>
      <c r="N539" s="304" t="str">
        <f>IF(Input!M545="","",Input!M545)</f>
        <v/>
      </c>
      <c r="O539" t="str">
        <f>IF(Input!N545="","",IF(_xlfn.NUMBERVALUE(Input!N545)=0,"",_xlfn.NUMBERVALUE(Input!N545)))</f>
        <v/>
      </c>
      <c r="P539" t="str">
        <f>IF(Input!O545="","",_xlfn.NUMBERVALUE(Input!O545))</f>
        <v/>
      </c>
      <c r="Q539" t="str">
        <f>IF(Input!P545="","",Input!P545)</f>
        <v/>
      </c>
      <c r="R539" t="str">
        <f>IF(Input!Q545="","",Input!Q545)</f>
        <v/>
      </c>
      <c r="S539" t="str">
        <f>IF(Input!R545="","",_xlfn.NUMBERVALUE(Input!R545))</f>
        <v/>
      </c>
      <c r="T539" t="str">
        <f>IF(Input!S545="","",Input!S545)</f>
        <v/>
      </c>
      <c r="U539" t="str">
        <f>IF(Input!T545="","",_xlfn.NUMBERVALUE(Input!T545))</f>
        <v/>
      </c>
      <c r="V539" t="str">
        <f>IF(Input!U545="","",(Input!U545))</f>
        <v/>
      </c>
      <c r="W539" t="str">
        <f>IF(Input!V545="","",_xlfn.NUMBERVALUE(Input!V545))</f>
        <v/>
      </c>
      <c r="X539" t="str">
        <f>IF(Input!W545="","",_xlfn.NUMBERVALUE(Input!W545))</f>
        <v/>
      </c>
      <c r="Y539" t="str">
        <f>IF(Input!X545="","",_xlfn.NUMBERVALUE(Input!X545))</f>
        <v/>
      </c>
      <c r="Z539" t="str">
        <f>IF(Input!Y545="","",_xlfn.NUMBERVALUE(Input!Y545))</f>
        <v/>
      </c>
    </row>
    <row r="540" spans="1:26" x14ac:dyDescent="0.25">
      <c r="A540" s="257" t="str">
        <f>IF(ISERROR(Input!A546),"",Input!A546)</f>
        <v/>
      </c>
      <c r="B540" t="str">
        <f t="shared" si="8"/>
        <v/>
      </c>
      <c r="C540" t="str">
        <f>IF(ISERROR(Input!B546),"",IF(Input!B546="","",Input!B546))</f>
        <v/>
      </c>
      <c r="D540" t="str">
        <f>IF(ISERROR(IF(Input!C546="","",Input!C546*1)),"",IF(Input!C546="","",Input!C546*1))</f>
        <v/>
      </c>
      <c r="E540" t="str">
        <f>IF(ISERROR(IF(Input!D546="","",Input!D546)),"",IF(Input!D546="","",Input!D546))</f>
        <v/>
      </c>
      <c r="F540" t="str">
        <f>IF(Input!E546="","",IF(ISNUMBER(_xlfn.NUMBERVALUE(Input!E546)),ROUND(Input!E546,0),Input!E546))</f>
        <v/>
      </c>
      <c r="G540" s="269" t="str">
        <f>IF(ISBLANK(Input!F546),"",(Input!F546))</f>
        <v/>
      </c>
      <c r="H540" t="str">
        <f>IF(Input!G546="","",Input!G546)</f>
        <v/>
      </c>
      <c r="I540" t="str">
        <f>IF(Input!H546="","",Input!H546)</f>
        <v/>
      </c>
      <c r="J540" t="str">
        <f>IFERROR(IF(Input!I546="","",IF(VLOOKUP(Input!D546,'Measure List'!$A$2:$D$5000,4,FALSE)="Residential","",Input!I546)),"")</f>
        <v/>
      </c>
      <c r="K540" t="str">
        <f>IF(Input!J546="","",Input!J546)</f>
        <v/>
      </c>
      <c r="L540" t="str">
        <f>IF(Input!K546="","",Input!K546)</f>
        <v/>
      </c>
      <c r="M540" t="str">
        <f>IF(Input!L546="","",Input!L546)</f>
        <v/>
      </c>
      <c r="N540" s="304" t="str">
        <f>IF(Input!M546="","",Input!M546)</f>
        <v/>
      </c>
      <c r="O540" t="str">
        <f>IF(Input!N546="","",IF(_xlfn.NUMBERVALUE(Input!N546)=0,"",_xlfn.NUMBERVALUE(Input!N546)))</f>
        <v/>
      </c>
      <c r="P540" t="str">
        <f>IF(Input!O546="","",_xlfn.NUMBERVALUE(Input!O546))</f>
        <v/>
      </c>
      <c r="Q540" t="str">
        <f>IF(Input!P546="","",Input!P546)</f>
        <v/>
      </c>
      <c r="R540" t="str">
        <f>IF(Input!Q546="","",Input!Q546)</f>
        <v/>
      </c>
      <c r="S540" t="str">
        <f>IF(Input!R546="","",_xlfn.NUMBERVALUE(Input!R546))</f>
        <v/>
      </c>
      <c r="T540" t="str">
        <f>IF(Input!S546="","",Input!S546)</f>
        <v/>
      </c>
      <c r="U540" t="str">
        <f>IF(Input!T546="","",_xlfn.NUMBERVALUE(Input!T546))</f>
        <v/>
      </c>
      <c r="V540" t="str">
        <f>IF(Input!U546="","",(Input!U546))</f>
        <v/>
      </c>
      <c r="W540" t="str">
        <f>IF(Input!V546="","",_xlfn.NUMBERVALUE(Input!V546))</f>
        <v/>
      </c>
      <c r="X540" t="str">
        <f>IF(Input!W546="","",_xlfn.NUMBERVALUE(Input!W546))</f>
        <v/>
      </c>
      <c r="Y540" t="str">
        <f>IF(Input!X546="","",_xlfn.NUMBERVALUE(Input!X546))</f>
        <v/>
      </c>
      <c r="Z540" t="str">
        <f>IF(Input!Y546="","",_xlfn.NUMBERVALUE(Input!Y546))</f>
        <v/>
      </c>
    </row>
    <row r="541" spans="1:26" x14ac:dyDescent="0.25">
      <c r="A541" s="257" t="str">
        <f>IF(ISERROR(Input!A547),"",Input!A547)</f>
        <v/>
      </c>
      <c r="B541" t="str">
        <f t="shared" si="8"/>
        <v/>
      </c>
      <c r="C541" t="str">
        <f>IF(ISERROR(Input!B547),"",IF(Input!B547="","",Input!B547))</f>
        <v/>
      </c>
      <c r="D541" t="str">
        <f>IF(ISERROR(IF(Input!C547="","",Input!C547*1)),"",IF(Input!C547="","",Input!C547*1))</f>
        <v/>
      </c>
      <c r="E541" t="str">
        <f>IF(ISERROR(IF(Input!D547="","",Input!D547)),"",IF(Input!D547="","",Input!D547))</f>
        <v/>
      </c>
      <c r="F541" t="str">
        <f>IF(Input!E547="","",IF(ISNUMBER(_xlfn.NUMBERVALUE(Input!E547)),ROUND(Input!E547,0),Input!E547))</f>
        <v/>
      </c>
      <c r="G541" s="269" t="str">
        <f>IF(ISBLANK(Input!F547),"",(Input!F547))</f>
        <v/>
      </c>
      <c r="H541" t="str">
        <f>IF(Input!G547="","",Input!G547)</f>
        <v/>
      </c>
      <c r="I541" t="str">
        <f>IF(Input!H547="","",Input!H547)</f>
        <v/>
      </c>
      <c r="J541" t="str">
        <f>IFERROR(IF(Input!I547="","",IF(VLOOKUP(Input!D547,'Measure List'!$A$2:$D$5000,4,FALSE)="Residential","",Input!I547)),"")</f>
        <v/>
      </c>
      <c r="K541" t="str">
        <f>IF(Input!J547="","",Input!J547)</f>
        <v/>
      </c>
      <c r="L541" t="str">
        <f>IF(Input!K547="","",Input!K547)</f>
        <v/>
      </c>
      <c r="M541" t="str">
        <f>IF(Input!L547="","",Input!L547)</f>
        <v/>
      </c>
      <c r="N541" s="304" t="str">
        <f>IF(Input!M547="","",Input!M547)</f>
        <v/>
      </c>
      <c r="O541" t="str">
        <f>IF(Input!N547="","",IF(_xlfn.NUMBERVALUE(Input!N547)=0,"",_xlfn.NUMBERVALUE(Input!N547)))</f>
        <v/>
      </c>
      <c r="P541" t="str">
        <f>IF(Input!O547="","",_xlfn.NUMBERVALUE(Input!O547))</f>
        <v/>
      </c>
      <c r="Q541" t="str">
        <f>IF(Input!P547="","",Input!P547)</f>
        <v/>
      </c>
      <c r="R541" t="str">
        <f>IF(Input!Q547="","",Input!Q547)</f>
        <v/>
      </c>
      <c r="S541" t="str">
        <f>IF(Input!R547="","",_xlfn.NUMBERVALUE(Input!R547))</f>
        <v/>
      </c>
      <c r="T541" t="str">
        <f>IF(Input!S547="","",Input!S547)</f>
        <v/>
      </c>
      <c r="U541" t="str">
        <f>IF(Input!T547="","",_xlfn.NUMBERVALUE(Input!T547))</f>
        <v/>
      </c>
      <c r="V541" t="str">
        <f>IF(Input!U547="","",(Input!U547))</f>
        <v/>
      </c>
      <c r="W541" t="str">
        <f>IF(Input!V547="","",_xlfn.NUMBERVALUE(Input!V547))</f>
        <v/>
      </c>
      <c r="X541" t="str">
        <f>IF(Input!W547="","",_xlfn.NUMBERVALUE(Input!W547))</f>
        <v/>
      </c>
      <c r="Y541" t="str">
        <f>IF(Input!X547="","",_xlfn.NUMBERVALUE(Input!X547))</f>
        <v/>
      </c>
      <c r="Z541" t="str">
        <f>IF(Input!Y547="","",_xlfn.NUMBERVALUE(Input!Y547))</f>
        <v/>
      </c>
    </row>
    <row r="542" spans="1:26" x14ac:dyDescent="0.25">
      <c r="A542" s="257" t="str">
        <f>IF(ISERROR(Input!A548),"",Input!A548)</f>
        <v/>
      </c>
      <c r="B542" t="str">
        <f t="shared" si="8"/>
        <v/>
      </c>
      <c r="C542" t="str">
        <f>IF(ISERROR(Input!B548),"",IF(Input!B548="","",Input!B548))</f>
        <v/>
      </c>
      <c r="D542" t="str">
        <f>IF(ISERROR(IF(Input!C548="","",Input!C548*1)),"",IF(Input!C548="","",Input!C548*1))</f>
        <v/>
      </c>
      <c r="E542" t="str">
        <f>IF(ISERROR(IF(Input!D548="","",Input!D548)),"",IF(Input!D548="","",Input!D548))</f>
        <v/>
      </c>
      <c r="F542" t="str">
        <f>IF(Input!E548="","",IF(ISNUMBER(_xlfn.NUMBERVALUE(Input!E548)),ROUND(Input!E548,0),Input!E548))</f>
        <v/>
      </c>
      <c r="G542" s="269" t="str">
        <f>IF(ISBLANK(Input!F548),"",(Input!F548))</f>
        <v/>
      </c>
      <c r="H542" t="str">
        <f>IF(Input!G548="","",Input!G548)</f>
        <v/>
      </c>
      <c r="I542" t="str">
        <f>IF(Input!H548="","",Input!H548)</f>
        <v/>
      </c>
      <c r="J542" t="str">
        <f>IFERROR(IF(Input!I548="","",IF(VLOOKUP(Input!D548,'Measure List'!$A$2:$D$5000,4,FALSE)="Residential","",Input!I548)),"")</f>
        <v/>
      </c>
      <c r="K542" t="str">
        <f>IF(Input!J548="","",Input!J548)</f>
        <v/>
      </c>
      <c r="L542" t="str">
        <f>IF(Input!K548="","",Input!K548)</f>
        <v/>
      </c>
      <c r="M542" t="str">
        <f>IF(Input!L548="","",Input!L548)</f>
        <v/>
      </c>
      <c r="N542" s="304" t="str">
        <f>IF(Input!M548="","",Input!M548)</f>
        <v/>
      </c>
      <c r="O542" t="str">
        <f>IF(Input!N548="","",IF(_xlfn.NUMBERVALUE(Input!N548)=0,"",_xlfn.NUMBERVALUE(Input!N548)))</f>
        <v/>
      </c>
      <c r="P542" t="str">
        <f>IF(Input!O548="","",_xlfn.NUMBERVALUE(Input!O548))</f>
        <v/>
      </c>
      <c r="Q542" t="str">
        <f>IF(Input!P548="","",Input!P548)</f>
        <v/>
      </c>
      <c r="R542" t="str">
        <f>IF(Input!Q548="","",Input!Q548)</f>
        <v/>
      </c>
      <c r="S542" t="str">
        <f>IF(Input!R548="","",_xlfn.NUMBERVALUE(Input!R548))</f>
        <v/>
      </c>
      <c r="T542" t="str">
        <f>IF(Input!S548="","",Input!S548)</f>
        <v/>
      </c>
      <c r="U542" t="str">
        <f>IF(Input!T548="","",_xlfn.NUMBERVALUE(Input!T548))</f>
        <v/>
      </c>
      <c r="V542" t="str">
        <f>IF(Input!U548="","",(Input!U548))</f>
        <v/>
      </c>
      <c r="W542" t="str">
        <f>IF(Input!V548="","",_xlfn.NUMBERVALUE(Input!V548))</f>
        <v/>
      </c>
      <c r="X542" t="str">
        <f>IF(Input!W548="","",_xlfn.NUMBERVALUE(Input!W548))</f>
        <v/>
      </c>
      <c r="Y542" t="str">
        <f>IF(Input!X548="","",_xlfn.NUMBERVALUE(Input!X548))</f>
        <v/>
      </c>
      <c r="Z542" t="str">
        <f>IF(Input!Y548="","",_xlfn.NUMBERVALUE(Input!Y548))</f>
        <v/>
      </c>
    </row>
    <row r="543" spans="1:26" x14ac:dyDescent="0.25">
      <c r="A543" s="257" t="str">
        <f>IF(ISERROR(Input!A549),"",Input!A549)</f>
        <v/>
      </c>
      <c r="B543" t="str">
        <f t="shared" si="8"/>
        <v/>
      </c>
      <c r="C543" t="str">
        <f>IF(ISERROR(Input!B549),"",IF(Input!B549="","",Input!B549))</f>
        <v/>
      </c>
      <c r="D543" t="str">
        <f>IF(ISERROR(IF(Input!C549="","",Input!C549*1)),"",IF(Input!C549="","",Input!C549*1))</f>
        <v/>
      </c>
      <c r="E543" t="str">
        <f>IF(ISERROR(IF(Input!D549="","",Input!D549)),"",IF(Input!D549="","",Input!D549))</f>
        <v/>
      </c>
      <c r="F543" t="str">
        <f>IF(Input!E549="","",IF(ISNUMBER(_xlfn.NUMBERVALUE(Input!E549)),ROUND(Input!E549,0),Input!E549))</f>
        <v/>
      </c>
      <c r="G543" s="269" t="str">
        <f>IF(ISBLANK(Input!F549),"",(Input!F549))</f>
        <v/>
      </c>
      <c r="H543" t="str">
        <f>IF(Input!G549="","",Input!G549)</f>
        <v/>
      </c>
      <c r="I543" t="str">
        <f>IF(Input!H549="","",Input!H549)</f>
        <v/>
      </c>
      <c r="J543" t="str">
        <f>IFERROR(IF(Input!I549="","",IF(VLOOKUP(Input!D549,'Measure List'!$A$2:$D$5000,4,FALSE)="Residential","",Input!I549)),"")</f>
        <v/>
      </c>
      <c r="K543" t="str">
        <f>IF(Input!J549="","",Input!J549)</f>
        <v/>
      </c>
      <c r="L543" t="str">
        <f>IF(Input!K549="","",Input!K549)</f>
        <v/>
      </c>
      <c r="M543" t="str">
        <f>IF(Input!L549="","",Input!L549)</f>
        <v/>
      </c>
      <c r="N543" s="304" t="str">
        <f>IF(Input!M549="","",Input!M549)</f>
        <v/>
      </c>
      <c r="O543" t="str">
        <f>IF(Input!N549="","",IF(_xlfn.NUMBERVALUE(Input!N549)=0,"",_xlfn.NUMBERVALUE(Input!N549)))</f>
        <v/>
      </c>
      <c r="P543" t="str">
        <f>IF(Input!O549="","",_xlfn.NUMBERVALUE(Input!O549))</f>
        <v/>
      </c>
      <c r="Q543" t="str">
        <f>IF(Input!P549="","",Input!P549)</f>
        <v/>
      </c>
      <c r="R543" t="str">
        <f>IF(Input!Q549="","",Input!Q549)</f>
        <v/>
      </c>
      <c r="S543" t="str">
        <f>IF(Input!R549="","",_xlfn.NUMBERVALUE(Input!R549))</f>
        <v/>
      </c>
      <c r="T543" t="str">
        <f>IF(Input!S549="","",Input!S549)</f>
        <v/>
      </c>
      <c r="U543" t="str">
        <f>IF(Input!T549="","",_xlfn.NUMBERVALUE(Input!T549))</f>
        <v/>
      </c>
      <c r="V543" t="str">
        <f>IF(Input!U549="","",(Input!U549))</f>
        <v/>
      </c>
      <c r="W543" t="str">
        <f>IF(Input!V549="","",_xlfn.NUMBERVALUE(Input!V549))</f>
        <v/>
      </c>
      <c r="X543" t="str">
        <f>IF(Input!W549="","",_xlfn.NUMBERVALUE(Input!W549))</f>
        <v/>
      </c>
      <c r="Y543" t="str">
        <f>IF(Input!X549="","",_xlfn.NUMBERVALUE(Input!X549))</f>
        <v/>
      </c>
      <c r="Z543" t="str">
        <f>IF(Input!Y549="","",_xlfn.NUMBERVALUE(Input!Y549))</f>
        <v/>
      </c>
    </row>
    <row r="544" spans="1:26" x14ac:dyDescent="0.25">
      <c r="A544" s="257" t="str">
        <f>IF(ISERROR(Input!A550),"",Input!A550)</f>
        <v/>
      </c>
      <c r="B544" t="str">
        <f t="shared" si="8"/>
        <v/>
      </c>
      <c r="C544" t="str">
        <f>IF(ISERROR(Input!B550),"",IF(Input!B550="","",Input!B550))</f>
        <v/>
      </c>
      <c r="D544" t="str">
        <f>IF(ISERROR(IF(Input!C550="","",Input!C550*1)),"",IF(Input!C550="","",Input!C550*1))</f>
        <v/>
      </c>
      <c r="E544" t="str">
        <f>IF(ISERROR(IF(Input!D550="","",Input!D550)),"",IF(Input!D550="","",Input!D550))</f>
        <v/>
      </c>
      <c r="F544" t="str">
        <f>IF(Input!E550="","",IF(ISNUMBER(_xlfn.NUMBERVALUE(Input!E550)),ROUND(Input!E550,0),Input!E550))</f>
        <v/>
      </c>
      <c r="G544" s="269" t="str">
        <f>IF(ISBLANK(Input!F550),"",(Input!F550))</f>
        <v/>
      </c>
      <c r="H544" t="str">
        <f>IF(Input!G550="","",Input!G550)</f>
        <v/>
      </c>
      <c r="I544" t="str">
        <f>IF(Input!H550="","",Input!H550)</f>
        <v/>
      </c>
      <c r="J544" t="str">
        <f>IFERROR(IF(Input!I550="","",IF(VLOOKUP(Input!D550,'Measure List'!$A$2:$D$5000,4,FALSE)="Residential","",Input!I550)),"")</f>
        <v/>
      </c>
      <c r="K544" t="str">
        <f>IF(Input!J550="","",Input!J550)</f>
        <v/>
      </c>
      <c r="L544" t="str">
        <f>IF(Input!K550="","",Input!K550)</f>
        <v/>
      </c>
      <c r="M544" t="str">
        <f>IF(Input!L550="","",Input!L550)</f>
        <v/>
      </c>
      <c r="N544" s="304" t="str">
        <f>IF(Input!M550="","",Input!M550)</f>
        <v/>
      </c>
      <c r="O544" t="str">
        <f>IF(Input!N550="","",IF(_xlfn.NUMBERVALUE(Input!N550)=0,"",_xlfn.NUMBERVALUE(Input!N550)))</f>
        <v/>
      </c>
      <c r="P544" t="str">
        <f>IF(Input!O550="","",_xlfn.NUMBERVALUE(Input!O550))</f>
        <v/>
      </c>
      <c r="Q544" t="str">
        <f>IF(Input!P550="","",Input!P550)</f>
        <v/>
      </c>
      <c r="R544" t="str">
        <f>IF(Input!Q550="","",Input!Q550)</f>
        <v/>
      </c>
      <c r="S544" t="str">
        <f>IF(Input!R550="","",_xlfn.NUMBERVALUE(Input!R550))</f>
        <v/>
      </c>
      <c r="T544" t="str">
        <f>IF(Input!S550="","",Input!S550)</f>
        <v/>
      </c>
      <c r="U544" t="str">
        <f>IF(Input!T550="","",_xlfn.NUMBERVALUE(Input!T550))</f>
        <v/>
      </c>
      <c r="V544" t="str">
        <f>IF(Input!U550="","",(Input!U550))</f>
        <v/>
      </c>
      <c r="W544" t="str">
        <f>IF(Input!V550="","",_xlfn.NUMBERVALUE(Input!V550))</f>
        <v/>
      </c>
      <c r="X544" t="str">
        <f>IF(Input!W550="","",_xlfn.NUMBERVALUE(Input!W550))</f>
        <v/>
      </c>
      <c r="Y544" t="str">
        <f>IF(Input!X550="","",_xlfn.NUMBERVALUE(Input!X550))</f>
        <v/>
      </c>
      <c r="Z544" t="str">
        <f>IF(Input!Y550="","",_xlfn.NUMBERVALUE(Input!Y550))</f>
        <v/>
      </c>
    </row>
    <row r="545" spans="1:26" x14ac:dyDescent="0.25">
      <c r="A545" s="257" t="str">
        <f>IF(ISERROR(Input!A551),"",Input!A551)</f>
        <v/>
      </c>
      <c r="B545" t="str">
        <f t="shared" si="8"/>
        <v/>
      </c>
      <c r="C545" t="str">
        <f>IF(ISERROR(Input!B551),"",IF(Input!B551="","",Input!B551))</f>
        <v/>
      </c>
      <c r="D545" t="str">
        <f>IF(ISERROR(IF(Input!C551="","",Input!C551*1)),"",IF(Input!C551="","",Input!C551*1))</f>
        <v/>
      </c>
      <c r="E545" t="str">
        <f>IF(ISERROR(IF(Input!D551="","",Input!D551)),"",IF(Input!D551="","",Input!D551))</f>
        <v/>
      </c>
      <c r="F545" t="str">
        <f>IF(Input!E551="","",IF(ISNUMBER(_xlfn.NUMBERVALUE(Input!E551)),ROUND(Input!E551,0),Input!E551))</f>
        <v/>
      </c>
      <c r="G545" s="269" t="str">
        <f>IF(ISBLANK(Input!F551),"",(Input!F551))</f>
        <v/>
      </c>
      <c r="H545" t="str">
        <f>IF(Input!G551="","",Input!G551)</f>
        <v/>
      </c>
      <c r="I545" t="str">
        <f>IF(Input!H551="","",Input!H551)</f>
        <v/>
      </c>
      <c r="J545" t="str">
        <f>IFERROR(IF(Input!I551="","",IF(VLOOKUP(Input!D551,'Measure List'!$A$2:$D$5000,4,FALSE)="Residential","",Input!I551)),"")</f>
        <v/>
      </c>
      <c r="K545" t="str">
        <f>IF(Input!J551="","",Input!J551)</f>
        <v/>
      </c>
      <c r="L545" t="str">
        <f>IF(Input!K551="","",Input!K551)</f>
        <v/>
      </c>
      <c r="M545" t="str">
        <f>IF(Input!L551="","",Input!L551)</f>
        <v/>
      </c>
      <c r="N545" s="304" t="str">
        <f>IF(Input!M551="","",Input!M551)</f>
        <v/>
      </c>
      <c r="O545" t="str">
        <f>IF(Input!N551="","",IF(_xlfn.NUMBERVALUE(Input!N551)=0,"",_xlfn.NUMBERVALUE(Input!N551)))</f>
        <v/>
      </c>
      <c r="P545" t="str">
        <f>IF(Input!O551="","",_xlfn.NUMBERVALUE(Input!O551))</f>
        <v/>
      </c>
      <c r="Q545" t="str">
        <f>IF(Input!P551="","",Input!P551)</f>
        <v/>
      </c>
      <c r="R545" t="str">
        <f>IF(Input!Q551="","",Input!Q551)</f>
        <v/>
      </c>
      <c r="S545" t="str">
        <f>IF(Input!R551="","",_xlfn.NUMBERVALUE(Input!R551))</f>
        <v/>
      </c>
      <c r="T545" t="str">
        <f>IF(Input!S551="","",Input!S551)</f>
        <v/>
      </c>
      <c r="U545" t="str">
        <f>IF(Input!T551="","",_xlfn.NUMBERVALUE(Input!T551))</f>
        <v/>
      </c>
      <c r="V545" t="str">
        <f>IF(Input!U551="","",(Input!U551))</f>
        <v/>
      </c>
      <c r="W545" t="str">
        <f>IF(Input!V551="","",_xlfn.NUMBERVALUE(Input!V551))</f>
        <v/>
      </c>
      <c r="X545" t="str">
        <f>IF(Input!W551="","",_xlfn.NUMBERVALUE(Input!W551))</f>
        <v/>
      </c>
      <c r="Y545" t="str">
        <f>IF(Input!X551="","",_xlfn.NUMBERVALUE(Input!X551))</f>
        <v/>
      </c>
      <c r="Z545" t="str">
        <f>IF(Input!Y551="","",_xlfn.NUMBERVALUE(Input!Y551))</f>
        <v/>
      </c>
    </row>
    <row r="546" spans="1:26" x14ac:dyDescent="0.25">
      <c r="A546" s="257" t="str">
        <f>IF(ISERROR(Input!A552),"",Input!A552)</f>
        <v/>
      </c>
      <c r="B546" t="str">
        <f t="shared" si="8"/>
        <v/>
      </c>
      <c r="C546" t="str">
        <f>IF(ISERROR(Input!B552),"",IF(Input!B552="","",Input!B552))</f>
        <v/>
      </c>
      <c r="D546" t="str">
        <f>IF(ISERROR(IF(Input!C552="","",Input!C552*1)),"",IF(Input!C552="","",Input!C552*1))</f>
        <v/>
      </c>
      <c r="E546" t="str">
        <f>IF(ISERROR(IF(Input!D552="","",Input!D552)),"",IF(Input!D552="","",Input!D552))</f>
        <v/>
      </c>
      <c r="F546" t="str">
        <f>IF(Input!E552="","",IF(ISNUMBER(_xlfn.NUMBERVALUE(Input!E552)),ROUND(Input!E552,0),Input!E552))</f>
        <v/>
      </c>
      <c r="G546" s="269" t="str">
        <f>IF(ISBLANK(Input!F552),"",(Input!F552))</f>
        <v/>
      </c>
      <c r="H546" t="str">
        <f>IF(Input!G552="","",Input!G552)</f>
        <v/>
      </c>
      <c r="I546" t="str">
        <f>IF(Input!H552="","",Input!H552)</f>
        <v/>
      </c>
      <c r="J546" t="str">
        <f>IFERROR(IF(Input!I552="","",IF(VLOOKUP(Input!D552,'Measure List'!$A$2:$D$5000,4,FALSE)="Residential","",Input!I552)),"")</f>
        <v/>
      </c>
      <c r="K546" t="str">
        <f>IF(Input!J552="","",Input!J552)</f>
        <v/>
      </c>
      <c r="L546" t="str">
        <f>IF(Input!K552="","",Input!K552)</f>
        <v/>
      </c>
      <c r="M546" t="str">
        <f>IF(Input!L552="","",Input!L552)</f>
        <v/>
      </c>
      <c r="N546" s="304" t="str">
        <f>IF(Input!M552="","",Input!M552)</f>
        <v/>
      </c>
      <c r="O546" t="str">
        <f>IF(Input!N552="","",IF(_xlfn.NUMBERVALUE(Input!N552)=0,"",_xlfn.NUMBERVALUE(Input!N552)))</f>
        <v/>
      </c>
      <c r="P546" t="str">
        <f>IF(Input!O552="","",_xlfn.NUMBERVALUE(Input!O552))</f>
        <v/>
      </c>
      <c r="Q546" t="str">
        <f>IF(Input!P552="","",Input!P552)</f>
        <v/>
      </c>
      <c r="R546" t="str">
        <f>IF(Input!Q552="","",Input!Q552)</f>
        <v/>
      </c>
      <c r="S546" t="str">
        <f>IF(Input!R552="","",_xlfn.NUMBERVALUE(Input!R552))</f>
        <v/>
      </c>
      <c r="T546" t="str">
        <f>IF(Input!S552="","",Input!S552)</f>
        <v/>
      </c>
      <c r="U546" t="str">
        <f>IF(Input!T552="","",_xlfn.NUMBERVALUE(Input!T552))</f>
        <v/>
      </c>
      <c r="V546" t="str">
        <f>IF(Input!U552="","",(Input!U552))</f>
        <v/>
      </c>
      <c r="W546" t="str">
        <f>IF(Input!V552="","",_xlfn.NUMBERVALUE(Input!V552))</f>
        <v/>
      </c>
      <c r="X546" t="str">
        <f>IF(Input!W552="","",_xlfn.NUMBERVALUE(Input!W552))</f>
        <v/>
      </c>
      <c r="Y546" t="str">
        <f>IF(Input!X552="","",_xlfn.NUMBERVALUE(Input!X552))</f>
        <v/>
      </c>
      <c r="Z546" t="str">
        <f>IF(Input!Y552="","",_xlfn.NUMBERVALUE(Input!Y552))</f>
        <v/>
      </c>
    </row>
    <row r="547" spans="1:26" x14ac:dyDescent="0.25">
      <c r="A547" s="257" t="str">
        <f>IF(ISERROR(Input!A553),"",Input!A553)</f>
        <v/>
      </c>
      <c r="B547" t="str">
        <f t="shared" si="8"/>
        <v/>
      </c>
      <c r="C547" t="str">
        <f>IF(ISERROR(Input!B553),"",IF(Input!B553="","",Input!B553))</f>
        <v/>
      </c>
      <c r="D547" t="str">
        <f>IF(ISERROR(IF(Input!C553="","",Input!C553*1)),"",IF(Input!C553="","",Input!C553*1))</f>
        <v/>
      </c>
      <c r="E547" t="str">
        <f>IF(ISERROR(IF(Input!D553="","",Input!D553)),"",IF(Input!D553="","",Input!D553))</f>
        <v/>
      </c>
      <c r="F547" t="str">
        <f>IF(Input!E553="","",IF(ISNUMBER(_xlfn.NUMBERVALUE(Input!E553)),ROUND(Input!E553,0),Input!E553))</f>
        <v/>
      </c>
      <c r="G547" s="269" t="str">
        <f>IF(ISBLANK(Input!F553),"",(Input!F553))</f>
        <v/>
      </c>
      <c r="H547" t="str">
        <f>IF(Input!G553="","",Input!G553)</f>
        <v/>
      </c>
      <c r="I547" t="str">
        <f>IF(Input!H553="","",Input!H553)</f>
        <v/>
      </c>
      <c r="J547" t="str">
        <f>IFERROR(IF(Input!I553="","",IF(VLOOKUP(Input!D553,'Measure List'!$A$2:$D$5000,4,FALSE)="Residential","",Input!I553)),"")</f>
        <v/>
      </c>
      <c r="K547" t="str">
        <f>IF(Input!J553="","",Input!J553)</f>
        <v/>
      </c>
      <c r="L547" t="str">
        <f>IF(Input!K553="","",Input!K553)</f>
        <v/>
      </c>
      <c r="M547" t="str">
        <f>IF(Input!L553="","",Input!L553)</f>
        <v/>
      </c>
      <c r="N547" s="304" t="str">
        <f>IF(Input!M553="","",Input!M553)</f>
        <v/>
      </c>
      <c r="O547" t="str">
        <f>IF(Input!N553="","",IF(_xlfn.NUMBERVALUE(Input!N553)=0,"",_xlfn.NUMBERVALUE(Input!N553)))</f>
        <v/>
      </c>
      <c r="P547" t="str">
        <f>IF(Input!O553="","",_xlfn.NUMBERVALUE(Input!O553))</f>
        <v/>
      </c>
      <c r="Q547" t="str">
        <f>IF(Input!P553="","",Input!P553)</f>
        <v/>
      </c>
      <c r="R547" t="str">
        <f>IF(Input!Q553="","",Input!Q553)</f>
        <v/>
      </c>
      <c r="S547" t="str">
        <f>IF(Input!R553="","",_xlfn.NUMBERVALUE(Input!R553))</f>
        <v/>
      </c>
      <c r="T547" t="str">
        <f>IF(Input!S553="","",Input!S553)</f>
        <v/>
      </c>
      <c r="U547" t="str">
        <f>IF(Input!T553="","",_xlfn.NUMBERVALUE(Input!T553))</f>
        <v/>
      </c>
      <c r="V547" t="str">
        <f>IF(Input!U553="","",(Input!U553))</f>
        <v/>
      </c>
      <c r="W547" t="str">
        <f>IF(Input!V553="","",_xlfn.NUMBERVALUE(Input!V553))</f>
        <v/>
      </c>
      <c r="X547" t="str">
        <f>IF(Input!W553="","",_xlfn.NUMBERVALUE(Input!W553))</f>
        <v/>
      </c>
      <c r="Y547" t="str">
        <f>IF(Input!X553="","",_xlfn.NUMBERVALUE(Input!X553))</f>
        <v/>
      </c>
      <c r="Z547" t="str">
        <f>IF(Input!Y553="","",_xlfn.NUMBERVALUE(Input!Y553))</f>
        <v/>
      </c>
    </row>
    <row r="548" spans="1:26" x14ac:dyDescent="0.25">
      <c r="A548" s="257" t="str">
        <f>IF(ISERROR(Input!A554),"",Input!A554)</f>
        <v/>
      </c>
      <c r="B548" t="str">
        <f t="shared" si="8"/>
        <v/>
      </c>
      <c r="C548" t="str">
        <f>IF(ISERROR(Input!B554),"",IF(Input!B554="","",Input!B554))</f>
        <v/>
      </c>
      <c r="D548" t="str">
        <f>IF(ISERROR(IF(Input!C554="","",Input!C554*1)),"",IF(Input!C554="","",Input!C554*1))</f>
        <v/>
      </c>
      <c r="E548" t="str">
        <f>IF(ISERROR(IF(Input!D554="","",Input!D554)),"",IF(Input!D554="","",Input!D554))</f>
        <v/>
      </c>
      <c r="F548" t="str">
        <f>IF(Input!E554="","",IF(ISNUMBER(_xlfn.NUMBERVALUE(Input!E554)),ROUND(Input!E554,0),Input!E554))</f>
        <v/>
      </c>
      <c r="G548" s="269" t="str">
        <f>IF(ISBLANK(Input!F554),"",(Input!F554))</f>
        <v/>
      </c>
      <c r="H548" t="str">
        <f>IF(Input!G554="","",Input!G554)</f>
        <v/>
      </c>
      <c r="I548" t="str">
        <f>IF(Input!H554="","",Input!H554)</f>
        <v/>
      </c>
      <c r="J548" t="str">
        <f>IFERROR(IF(Input!I554="","",IF(VLOOKUP(Input!D554,'Measure List'!$A$2:$D$5000,4,FALSE)="Residential","",Input!I554)),"")</f>
        <v/>
      </c>
      <c r="K548" t="str">
        <f>IF(Input!J554="","",Input!J554)</f>
        <v/>
      </c>
      <c r="L548" t="str">
        <f>IF(Input!K554="","",Input!K554)</f>
        <v/>
      </c>
      <c r="M548" t="str">
        <f>IF(Input!L554="","",Input!L554)</f>
        <v/>
      </c>
      <c r="N548" s="304" t="str">
        <f>IF(Input!M554="","",Input!M554)</f>
        <v/>
      </c>
      <c r="O548" t="str">
        <f>IF(Input!N554="","",IF(_xlfn.NUMBERVALUE(Input!N554)=0,"",_xlfn.NUMBERVALUE(Input!N554)))</f>
        <v/>
      </c>
      <c r="P548" t="str">
        <f>IF(Input!O554="","",_xlfn.NUMBERVALUE(Input!O554))</f>
        <v/>
      </c>
      <c r="Q548" t="str">
        <f>IF(Input!P554="","",Input!P554)</f>
        <v/>
      </c>
      <c r="R548" t="str">
        <f>IF(Input!Q554="","",Input!Q554)</f>
        <v/>
      </c>
      <c r="S548" t="str">
        <f>IF(Input!R554="","",_xlfn.NUMBERVALUE(Input!R554))</f>
        <v/>
      </c>
      <c r="T548" t="str">
        <f>IF(Input!S554="","",Input!S554)</f>
        <v/>
      </c>
      <c r="U548" t="str">
        <f>IF(Input!T554="","",_xlfn.NUMBERVALUE(Input!T554))</f>
        <v/>
      </c>
      <c r="V548" t="str">
        <f>IF(Input!U554="","",(Input!U554))</f>
        <v/>
      </c>
      <c r="W548" t="str">
        <f>IF(Input!V554="","",_xlfn.NUMBERVALUE(Input!V554))</f>
        <v/>
      </c>
      <c r="X548" t="str">
        <f>IF(Input!W554="","",_xlfn.NUMBERVALUE(Input!W554))</f>
        <v/>
      </c>
      <c r="Y548" t="str">
        <f>IF(Input!X554="","",_xlfn.NUMBERVALUE(Input!X554))</f>
        <v/>
      </c>
      <c r="Z548" t="str">
        <f>IF(Input!Y554="","",_xlfn.NUMBERVALUE(Input!Y554))</f>
        <v/>
      </c>
    </row>
    <row r="549" spans="1:26" x14ac:dyDescent="0.25">
      <c r="A549" s="257" t="str">
        <f>IF(ISERROR(Input!A555),"",Input!A555)</f>
        <v/>
      </c>
      <c r="B549" t="str">
        <f t="shared" si="8"/>
        <v/>
      </c>
      <c r="C549" t="str">
        <f>IF(ISERROR(Input!B555),"",IF(Input!B555="","",Input!B555))</f>
        <v/>
      </c>
      <c r="D549" t="str">
        <f>IF(ISERROR(IF(Input!C555="","",Input!C555*1)),"",IF(Input!C555="","",Input!C555*1))</f>
        <v/>
      </c>
      <c r="E549" t="str">
        <f>IF(ISERROR(IF(Input!D555="","",Input!D555)),"",IF(Input!D555="","",Input!D555))</f>
        <v/>
      </c>
      <c r="F549" t="str">
        <f>IF(Input!E555="","",IF(ISNUMBER(_xlfn.NUMBERVALUE(Input!E555)),ROUND(Input!E555,0),Input!E555))</f>
        <v/>
      </c>
      <c r="G549" s="269" t="str">
        <f>IF(ISBLANK(Input!F555),"",(Input!F555))</f>
        <v/>
      </c>
      <c r="H549" t="str">
        <f>IF(Input!G555="","",Input!G555)</f>
        <v/>
      </c>
      <c r="I549" t="str">
        <f>IF(Input!H555="","",Input!H555)</f>
        <v/>
      </c>
      <c r="J549" t="str">
        <f>IFERROR(IF(Input!I555="","",IF(VLOOKUP(Input!D555,'Measure List'!$A$2:$D$5000,4,FALSE)="Residential","",Input!I555)),"")</f>
        <v/>
      </c>
      <c r="K549" t="str">
        <f>IF(Input!J555="","",Input!J555)</f>
        <v/>
      </c>
      <c r="L549" t="str">
        <f>IF(Input!K555="","",Input!K555)</f>
        <v/>
      </c>
      <c r="M549" t="str">
        <f>IF(Input!L555="","",Input!L555)</f>
        <v/>
      </c>
      <c r="N549" s="304" t="str">
        <f>IF(Input!M555="","",Input!M555)</f>
        <v/>
      </c>
      <c r="O549" t="str">
        <f>IF(Input!N555="","",IF(_xlfn.NUMBERVALUE(Input!N555)=0,"",_xlfn.NUMBERVALUE(Input!N555)))</f>
        <v/>
      </c>
      <c r="P549" t="str">
        <f>IF(Input!O555="","",_xlfn.NUMBERVALUE(Input!O555))</f>
        <v/>
      </c>
      <c r="Q549" t="str">
        <f>IF(Input!P555="","",Input!P555)</f>
        <v/>
      </c>
      <c r="R549" t="str">
        <f>IF(Input!Q555="","",Input!Q555)</f>
        <v/>
      </c>
      <c r="S549" t="str">
        <f>IF(Input!R555="","",_xlfn.NUMBERVALUE(Input!R555))</f>
        <v/>
      </c>
      <c r="T549" t="str">
        <f>IF(Input!S555="","",Input!S555)</f>
        <v/>
      </c>
      <c r="U549" t="str">
        <f>IF(Input!T555="","",_xlfn.NUMBERVALUE(Input!T555))</f>
        <v/>
      </c>
      <c r="V549" t="str">
        <f>IF(Input!U555="","",(Input!U555))</f>
        <v/>
      </c>
      <c r="W549" t="str">
        <f>IF(Input!V555="","",_xlfn.NUMBERVALUE(Input!V555))</f>
        <v/>
      </c>
      <c r="X549" t="str">
        <f>IF(Input!W555="","",_xlfn.NUMBERVALUE(Input!W555))</f>
        <v/>
      </c>
      <c r="Y549" t="str">
        <f>IF(Input!X555="","",_xlfn.NUMBERVALUE(Input!X555))</f>
        <v/>
      </c>
      <c r="Z549" t="str">
        <f>IF(Input!Y555="","",_xlfn.NUMBERVALUE(Input!Y555))</f>
        <v/>
      </c>
    </row>
    <row r="550" spans="1:26" x14ac:dyDescent="0.25">
      <c r="A550" s="257" t="str">
        <f>IF(ISERROR(Input!A556),"",Input!A556)</f>
        <v/>
      </c>
      <c r="B550" t="str">
        <f t="shared" si="8"/>
        <v/>
      </c>
      <c r="C550" t="str">
        <f>IF(ISERROR(Input!B556),"",IF(Input!B556="","",Input!B556))</f>
        <v/>
      </c>
      <c r="D550" t="str">
        <f>IF(ISERROR(IF(Input!C556="","",Input!C556*1)),"",IF(Input!C556="","",Input!C556*1))</f>
        <v/>
      </c>
      <c r="E550" t="str">
        <f>IF(ISERROR(IF(Input!D556="","",Input!D556)),"",IF(Input!D556="","",Input!D556))</f>
        <v/>
      </c>
      <c r="F550" t="str">
        <f>IF(Input!E556="","",IF(ISNUMBER(_xlfn.NUMBERVALUE(Input!E556)),ROUND(Input!E556,0),Input!E556))</f>
        <v/>
      </c>
      <c r="G550" s="269" t="str">
        <f>IF(ISBLANK(Input!F556),"",(Input!F556))</f>
        <v/>
      </c>
      <c r="H550" t="str">
        <f>IF(Input!G556="","",Input!G556)</f>
        <v/>
      </c>
      <c r="I550" t="str">
        <f>IF(Input!H556="","",Input!H556)</f>
        <v/>
      </c>
      <c r="J550" t="str">
        <f>IFERROR(IF(Input!I556="","",IF(VLOOKUP(Input!D556,'Measure List'!$A$2:$D$5000,4,FALSE)="Residential","",Input!I556)),"")</f>
        <v/>
      </c>
      <c r="K550" t="str">
        <f>IF(Input!J556="","",Input!J556)</f>
        <v/>
      </c>
      <c r="L550" t="str">
        <f>IF(Input!K556="","",Input!K556)</f>
        <v/>
      </c>
      <c r="M550" t="str">
        <f>IF(Input!L556="","",Input!L556)</f>
        <v/>
      </c>
      <c r="N550" s="304" t="str">
        <f>IF(Input!M556="","",Input!M556)</f>
        <v/>
      </c>
      <c r="O550" t="str">
        <f>IF(Input!N556="","",IF(_xlfn.NUMBERVALUE(Input!N556)=0,"",_xlfn.NUMBERVALUE(Input!N556)))</f>
        <v/>
      </c>
      <c r="P550" t="str">
        <f>IF(Input!O556="","",_xlfn.NUMBERVALUE(Input!O556))</f>
        <v/>
      </c>
      <c r="Q550" t="str">
        <f>IF(Input!P556="","",Input!P556)</f>
        <v/>
      </c>
      <c r="R550" t="str">
        <f>IF(Input!Q556="","",Input!Q556)</f>
        <v/>
      </c>
      <c r="S550" t="str">
        <f>IF(Input!R556="","",_xlfn.NUMBERVALUE(Input!R556))</f>
        <v/>
      </c>
      <c r="T550" t="str">
        <f>IF(Input!S556="","",Input!S556)</f>
        <v/>
      </c>
      <c r="U550" t="str">
        <f>IF(Input!T556="","",_xlfn.NUMBERVALUE(Input!T556))</f>
        <v/>
      </c>
      <c r="V550" t="str">
        <f>IF(Input!U556="","",(Input!U556))</f>
        <v/>
      </c>
      <c r="W550" t="str">
        <f>IF(Input!V556="","",_xlfn.NUMBERVALUE(Input!V556))</f>
        <v/>
      </c>
      <c r="X550" t="str">
        <f>IF(Input!W556="","",_xlfn.NUMBERVALUE(Input!W556))</f>
        <v/>
      </c>
      <c r="Y550" t="str">
        <f>IF(Input!X556="","",_xlfn.NUMBERVALUE(Input!X556))</f>
        <v/>
      </c>
      <c r="Z550" t="str">
        <f>IF(Input!Y556="","",_xlfn.NUMBERVALUE(Input!Y556))</f>
        <v/>
      </c>
    </row>
    <row r="551" spans="1:26" x14ac:dyDescent="0.25">
      <c r="A551" s="257" t="str">
        <f>IF(ISERROR(Input!A557),"",Input!A557)</f>
        <v/>
      </c>
      <c r="B551" t="str">
        <f t="shared" si="8"/>
        <v/>
      </c>
      <c r="C551" t="str">
        <f>IF(ISERROR(Input!B557),"",IF(Input!B557="","",Input!B557))</f>
        <v/>
      </c>
      <c r="D551" t="str">
        <f>IF(ISERROR(IF(Input!C557="","",Input!C557*1)),"",IF(Input!C557="","",Input!C557*1))</f>
        <v/>
      </c>
      <c r="E551" t="str">
        <f>IF(ISERROR(IF(Input!D557="","",Input!D557)),"",IF(Input!D557="","",Input!D557))</f>
        <v/>
      </c>
      <c r="F551" t="str">
        <f>IF(Input!E557="","",IF(ISNUMBER(_xlfn.NUMBERVALUE(Input!E557)),ROUND(Input!E557,0),Input!E557))</f>
        <v/>
      </c>
      <c r="G551" s="269" t="str">
        <f>IF(ISBLANK(Input!F557),"",(Input!F557))</f>
        <v/>
      </c>
      <c r="H551" t="str">
        <f>IF(Input!G557="","",Input!G557)</f>
        <v/>
      </c>
      <c r="I551" t="str">
        <f>IF(Input!H557="","",Input!H557)</f>
        <v/>
      </c>
      <c r="J551" t="str">
        <f>IFERROR(IF(Input!I557="","",IF(VLOOKUP(Input!D557,'Measure List'!$A$2:$D$5000,4,FALSE)="Residential","",Input!I557)),"")</f>
        <v/>
      </c>
      <c r="K551" t="str">
        <f>IF(Input!J557="","",Input!J557)</f>
        <v/>
      </c>
      <c r="L551" t="str">
        <f>IF(Input!K557="","",Input!K557)</f>
        <v/>
      </c>
      <c r="M551" t="str">
        <f>IF(Input!L557="","",Input!L557)</f>
        <v/>
      </c>
      <c r="N551" s="304" t="str">
        <f>IF(Input!M557="","",Input!M557)</f>
        <v/>
      </c>
      <c r="O551" t="str">
        <f>IF(Input!N557="","",IF(_xlfn.NUMBERVALUE(Input!N557)=0,"",_xlfn.NUMBERVALUE(Input!N557)))</f>
        <v/>
      </c>
      <c r="P551" t="str">
        <f>IF(Input!O557="","",_xlfn.NUMBERVALUE(Input!O557))</f>
        <v/>
      </c>
      <c r="Q551" t="str">
        <f>IF(Input!P557="","",Input!P557)</f>
        <v/>
      </c>
      <c r="R551" t="str">
        <f>IF(Input!Q557="","",Input!Q557)</f>
        <v/>
      </c>
      <c r="S551" t="str">
        <f>IF(Input!R557="","",_xlfn.NUMBERVALUE(Input!R557))</f>
        <v/>
      </c>
      <c r="T551" t="str">
        <f>IF(Input!S557="","",Input!S557)</f>
        <v/>
      </c>
      <c r="U551" t="str">
        <f>IF(Input!T557="","",_xlfn.NUMBERVALUE(Input!T557))</f>
        <v/>
      </c>
      <c r="V551" t="str">
        <f>IF(Input!U557="","",(Input!U557))</f>
        <v/>
      </c>
      <c r="W551" t="str">
        <f>IF(Input!V557="","",_xlfn.NUMBERVALUE(Input!V557))</f>
        <v/>
      </c>
      <c r="X551" t="str">
        <f>IF(Input!W557="","",_xlfn.NUMBERVALUE(Input!W557))</f>
        <v/>
      </c>
      <c r="Y551" t="str">
        <f>IF(Input!X557="","",_xlfn.NUMBERVALUE(Input!X557))</f>
        <v/>
      </c>
      <c r="Z551" t="str">
        <f>IF(Input!Y557="","",_xlfn.NUMBERVALUE(Input!Y557))</f>
        <v/>
      </c>
    </row>
    <row r="552" spans="1:26" x14ac:dyDescent="0.25">
      <c r="A552" s="257" t="str">
        <f>IF(ISERROR(Input!A558),"",Input!A558)</f>
        <v/>
      </c>
      <c r="B552" t="str">
        <f t="shared" si="8"/>
        <v/>
      </c>
      <c r="C552" t="str">
        <f>IF(ISERROR(Input!B558),"",IF(Input!B558="","",Input!B558))</f>
        <v/>
      </c>
      <c r="D552" t="str">
        <f>IF(ISERROR(IF(Input!C558="","",Input!C558*1)),"",IF(Input!C558="","",Input!C558*1))</f>
        <v/>
      </c>
      <c r="E552" t="str">
        <f>IF(ISERROR(IF(Input!D558="","",Input!D558)),"",IF(Input!D558="","",Input!D558))</f>
        <v/>
      </c>
      <c r="F552" t="str">
        <f>IF(Input!E558="","",IF(ISNUMBER(_xlfn.NUMBERVALUE(Input!E558)),ROUND(Input!E558,0),Input!E558))</f>
        <v/>
      </c>
      <c r="G552" s="269" t="str">
        <f>IF(ISBLANK(Input!F558),"",(Input!F558))</f>
        <v/>
      </c>
      <c r="H552" t="str">
        <f>IF(Input!G558="","",Input!G558)</f>
        <v/>
      </c>
      <c r="I552" t="str">
        <f>IF(Input!H558="","",Input!H558)</f>
        <v/>
      </c>
      <c r="J552" t="str">
        <f>IFERROR(IF(Input!I558="","",IF(VLOOKUP(Input!D558,'Measure List'!$A$2:$D$5000,4,FALSE)="Residential","",Input!I558)),"")</f>
        <v/>
      </c>
      <c r="K552" t="str">
        <f>IF(Input!J558="","",Input!J558)</f>
        <v/>
      </c>
      <c r="L552" t="str">
        <f>IF(Input!K558="","",Input!K558)</f>
        <v/>
      </c>
      <c r="M552" t="str">
        <f>IF(Input!L558="","",Input!L558)</f>
        <v/>
      </c>
      <c r="N552" s="304" t="str">
        <f>IF(Input!M558="","",Input!M558)</f>
        <v/>
      </c>
      <c r="O552" t="str">
        <f>IF(Input!N558="","",IF(_xlfn.NUMBERVALUE(Input!N558)=0,"",_xlfn.NUMBERVALUE(Input!N558)))</f>
        <v/>
      </c>
      <c r="P552" t="str">
        <f>IF(Input!O558="","",_xlfn.NUMBERVALUE(Input!O558))</f>
        <v/>
      </c>
      <c r="Q552" t="str">
        <f>IF(Input!P558="","",Input!P558)</f>
        <v/>
      </c>
      <c r="R552" t="str">
        <f>IF(Input!Q558="","",Input!Q558)</f>
        <v/>
      </c>
      <c r="S552" t="str">
        <f>IF(Input!R558="","",_xlfn.NUMBERVALUE(Input!R558))</f>
        <v/>
      </c>
      <c r="T552" t="str">
        <f>IF(Input!S558="","",Input!S558)</f>
        <v/>
      </c>
      <c r="U552" t="str">
        <f>IF(Input!T558="","",_xlfn.NUMBERVALUE(Input!T558))</f>
        <v/>
      </c>
      <c r="V552" t="str">
        <f>IF(Input!U558="","",(Input!U558))</f>
        <v/>
      </c>
      <c r="W552" t="str">
        <f>IF(Input!V558="","",_xlfn.NUMBERVALUE(Input!V558))</f>
        <v/>
      </c>
      <c r="X552" t="str">
        <f>IF(Input!W558="","",_xlfn.NUMBERVALUE(Input!W558))</f>
        <v/>
      </c>
      <c r="Y552" t="str">
        <f>IF(Input!X558="","",_xlfn.NUMBERVALUE(Input!X558))</f>
        <v/>
      </c>
      <c r="Z552" t="str">
        <f>IF(Input!Y558="","",_xlfn.NUMBERVALUE(Input!Y558))</f>
        <v/>
      </c>
    </row>
    <row r="553" spans="1:26" x14ac:dyDescent="0.25">
      <c r="A553" s="257" t="str">
        <f>IF(ISERROR(Input!A559),"",Input!A559)</f>
        <v/>
      </c>
      <c r="B553" t="str">
        <f t="shared" si="8"/>
        <v/>
      </c>
      <c r="C553" t="str">
        <f>IF(ISERROR(Input!B559),"",IF(Input!B559="","",Input!B559))</f>
        <v/>
      </c>
      <c r="D553" t="str">
        <f>IF(ISERROR(IF(Input!C559="","",Input!C559*1)),"",IF(Input!C559="","",Input!C559*1))</f>
        <v/>
      </c>
      <c r="E553" t="str">
        <f>IF(ISERROR(IF(Input!D559="","",Input!D559)),"",IF(Input!D559="","",Input!D559))</f>
        <v/>
      </c>
      <c r="F553" t="str">
        <f>IF(Input!E559="","",IF(ISNUMBER(_xlfn.NUMBERVALUE(Input!E559)),ROUND(Input!E559,0),Input!E559))</f>
        <v/>
      </c>
      <c r="G553" s="269" t="str">
        <f>IF(ISBLANK(Input!F559),"",(Input!F559))</f>
        <v/>
      </c>
      <c r="H553" t="str">
        <f>IF(Input!G559="","",Input!G559)</f>
        <v/>
      </c>
      <c r="I553" t="str">
        <f>IF(Input!H559="","",Input!H559)</f>
        <v/>
      </c>
      <c r="J553" t="str">
        <f>IFERROR(IF(Input!I559="","",IF(VLOOKUP(Input!D559,'Measure List'!$A$2:$D$5000,4,FALSE)="Residential","",Input!I559)),"")</f>
        <v/>
      </c>
      <c r="K553" t="str">
        <f>IF(Input!J559="","",Input!J559)</f>
        <v/>
      </c>
      <c r="L553" t="str">
        <f>IF(Input!K559="","",Input!K559)</f>
        <v/>
      </c>
      <c r="M553" t="str">
        <f>IF(Input!L559="","",Input!L559)</f>
        <v/>
      </c>
      <c r="N553" s="304" t="str">
        <f>IF(Input!M559="","",Input!M559)</f>
        <v/>
      </c>
      <c r="O553" t="str">
        <f>IF(Input!N559="","",IF(_xlfn.NUMBERVALUE(Input!N559)=0,"",_xlfn.NUMBERVALUE(Input!N559)))</f>
        <v/>
      </c>
      <c r="P553" t="str">
        <f>IF(Input!O559="","",_xlfn.NUMBERVALUE(Input!O559))</f>
        <v/>
      </c>
      <c r="Q553" t="str">
        <f>IF(Input!P559="","",Input!P559)</f>
        <v/>
      </c>
      <c r="R553" t="str">
        <f>IF(Input!Q559="","",Input!Q559)</f>
        <v/>
      </c>
      <c r="S553" t="str">
        <f>IF(Input!R559="","",_xlfn.NUMBERVALUE(Input!R559))</f>
        <v/>
      </c>
      <c r="T553" t="str">
        <f>IF(Input!S559="","",Input!S559)</f>
        <v/>
      </c>
      <c r="U553" t="str">
        <f>IF(Input!T559="","",_xlfn.NUMBERVALUE(Input!T559))</f>
        <v/>
      </c>
      <c r="V553" t="str">
        <f>IF(Input!U559="","",(Input!U559))</f>
        <v/>
      </c>
      <c r="W553" t="str">
        <f>IF(Input!V559="","",_xlfn.NUMBERVALUE(Input!V559))</f>
        <v/>
      </c>
      <c r="X553" t="str">
        <f>IF(Input!W559="","",_xlfn.NUMBERVALUE(Input!W559))</f>
        <v/>
      </c>
      <c r="Y553" t="str">
        <f>IF(Input!X559="","",_xlfn.NUMBERVALUE(Input!X559))</f>
        <v/>
      </c>
      <c r="Z553" t="str">
        <f>IF(Input!Y559="","",_xlfn.NUMBERVALUE(Input!Y559))</f>
        <v/>
      </c>
    </row>
    <row r="554" spans="1:26" x14ac:dyDescent="0.25">
      <c r="A554" s="257" t="str">
        <f>IF(ISERROR(Input!A560),"",Input!A560)</f>
        <v/>
      </c>
      <c r="B554" t="str">
        <f t="shared" si="8"/>
        <v/>
      </c>
      <c r="C554" t="str">
        <f>IF(ISERROR(Input!B560),"",IF(Input!B560="","",Input!B560))</f>
        <v/>
      </c>
      <c r="D554" t="str">
        <f>IF(ISERROR(IF(Input!C560="","",Input!C560*1)),"",IF(Input!C560="","",Input!C560*1))</f>
        <v/>
      </c>
      <c r="E554" t="str">
        <f>IF(ISERROR(IF(Input!D560="","",Input!D560)),"",IF(Input!D560="","",Input!D560))</f>
        <v/>
      </c>
      <c r="F554" t="str">
        <f>IF(Input!E560="","",IF(ISNUMBER(_xlfn.NUMBERVALUE(Input!E560)),ROUND(Input!E560,0),Input!E560))</f>
        <v/>
      </c>
      <c r="G554" s="269" t="str">
        <f>IF(ISBLANK(Input!F560),"",(Input!F560))</f>
        <v/>
      </c>
      <c r="H554" t="str">
        <f>IF(Input!G560="","",Input!G560)</f>
        <v/>
      </c>
      <c r="I554" t="str">
        <f>IF(Input!H560="","",Input!H560)</f>
        <v/>
      </c>
      <c r="J554" t="str">
        <f>IFERROR(IF(Input!I560="","",IF(VLOOKUP(Input!D560,'Measure List'!$A$2:$D$5000,4,FALSE)="Residential","",Input!I560)),"")</f>
        <v/>
      </c>
      <c r="K554" t="str">
        <f>IF(Input!J560="","",Input!J560)</f>
        <v/>
      </c>
      <c r="L554" t="str">
        <f>IF(Input!K560="","",Input!K560)</f>
        <v/>
      </c>
      <c r="M554" t="str">
        <f>IF(Input!L560="","",Input!L560)</f>
        <v/>
      </c>
      <c r="N554" s="304" t="str">
        <f>IF(Input!M560="","",Input!M560)</f>
        <v/>
      </c>
      <c r="O554" t="str">
        <f>IF(Input!N560="","",IF(_xlfn.NUMBERVALUE(Input!N560)=0,"",_xlfn.NUMBERVALUE(Input!N560)))</f>
        <v/>
      </c>
      <c r="P554" t="str">
        <f>IF(Input!O560="","",_xlfn.NUMBERVALUE(Input!O560))</f>
        <v/>
      </c>
      <c r="Q554" t="str">
        <f>IF(Input!P560="","",Input!P560)</f>
        <v/>
      </c>
      <c r="R554" t="str">
        <f>IF(Input!Q560="","",Input!Q560)</f>
        <v/>
      </c>
      <c r="S554" t="str">
        <f>IF(Input!R560="","",_xlfn.NUMBERVALUE(Input!R560))</f>
        <v/>
      </c>
      <c r="T554" t="str">
        <f>IF(Input!S560="","",Input!S560)</f>
        <v/>
      </c>
      <c r="U554" t="str">
        <f>IF(Input!T560="","",_xlfn.NUMBERVALUE(Input!T560))</f>
        <v/>
      </c>
      <c r="V554" t="str">
        <f>IF(Input!U560="","",(Input!U560))</f>
        <v/>
      </c>
      <c r="W554" t="str">
        <f>IF(Input!V560="","",_xlfn.NUMBERVALUE(Input!V560))</f>
        <v/>
      </c>
      <c r="X554" t="str">
        <f>IF(Input!W560="","",_xlfn.NUMBERVALUE(Input!W560))</f>
        <v/>
      </c>
      <c r="Y554" t="str">
        <f>IF(Input!X560="","",_xlfn.NUMBERVALUE(Input!X560))</f>
        <v/>
      </c>
      <c r="Z554" t="str">
        <f>IF(Input!Y560="","",_xlfn.NUMBERVALUE(Input!Y560))</f>
        <v/>
      </c>
    </row>
    <row r="555" spans="1:26" x14ac:dyDescent="0.25">
      <c r="A555" s="257" t="str">
        <f>IF(ISERROR(Input!A561),"",Input!A561)</f>
        <v/>
      </c>
      <c r="B555" t="str">
        <f t="shared" si="8"/>
        <v/>
      </c>
      <c r="C555" t="str">
        <f>IF(ISERROR(Input!B561),"",IF(Input!B561="","",Input!B561))</f>
        <v/>
      </c>
      <c r="D555" t="str">
        <f>IF(ISERROR(IF(Input!C561="","",Input!C561*1)),"",IF(Input!C561="","",Input!C561*1))</f>
        <v/>
      </c>
      <c r="E555" t="str">
        <f>IF(ISERROR(IF(Input!D561="","",Input!D561)),"",IF(Input!D561="","",Input!D561))</f>
        <v/>
      </c>
      <c r="F555" t="str">
        <f>IF(Input!E561="","",IF(ISNUMBER(_xlfn.NUMBERVALUE(Input!E561)),ROUND(Input!E561,0),Input!E561))</f>
        <v/>
      </c>
      <c r="G555" s="269" t="str">
        <f>IF(ISBLANK(Input!F561),"",(Input!F561))</f>
        <v/>
      </c>
      <c r="H555" t="str">
        <f>IF(Input!G561="","",Input!G561)</f>
        <v/>
      </c>
      <c r="I555" t="str">
        <f>IF(Input!H561="","",Input!H561)</f>
        <v/>
      </c>
      <c r="J555" t="str">
        <f>IFERROR(IF(Input!I561="","",IF(VLOOKUP(Input!D561,'Measure List'!$A$2:$D$5000,4,FALSE)="Residential","",Input!I561)),"")</f>
        <v/>
      </c>
      <c r="K555" t="str">
        <f>IF(Input!J561="","",Input!J561)</f>
        <v/>
      </c>
      <c r="L555" t="str">
        <f>IF(Input!K561="","",Input!K561)</f>
        <v/>
      </c>
      <c r="M555" t="str">
        <f>IF(Input!L561="","",Input!L561)</f>
        <v/>
      </c>
      <c r="N555" s="304" t="str">
        <f>IF(Input!M561="","",Input!M561)</f>
        <v/>
      </c>
      <c r="O555" t="str">
        <f>IF(Input!N561="","",IF(_xlfn.NUMBERVALUE(Input!N561)=0,"",_xlfn.NUMBERVALUE(Input!N561)))</f>
        <v/>
      </c>
      <c r="P555" t="str">
        <f>IF(Input!O561="","",_xlfn.NUMBERVALUE(Input!O561))</f>
        <v/>
      </c>
      <c r="Q555" t="str">
        <f>IF(Input!P561="","",Input!P561)</f>
        <v/>
      </c>
      <c r="R555" t="str">
        <f>IF(Input!Q561="","",Input!Q561)</f>
        <v/>
      </c>
      <c r="S555" t="str">
        <f>IF(Input!R561="","",_xlfn.NUMBERVALUE(Input!R561))</f>
        <v/>
      </c>
      <c r="T555" t="str">
        <f>IF(Input!S561="","",Input!S561)</f>
        <v/>
      </c>
      <c r="U555" t="str">
        <f>IF(Input!T561="","",_xlfn.NUMBERVALUE(Input!T561))</f>
        <v/>
      </c>
      <c r="V555" t="str">
        <f>IF(Input!U561="","",(Input!U561))</f>
        <v/>
      </c>
      <c r="W555" t="str">
        <f>IF(Input!V561="","",_xlfn.NUMBERVALUE(Input!V561))</f>
        <v/>
      </c>
      <c r="X555" t="str">
        <f>IF(Input!W561="","",_xlfn.NUMBERVALUE(Input!W561))</f>
        <v/>
      </c>
      <c r="Y555" t="str">
        <f>IF(Input!X561="","",_xlfn.NUMBERVALUE(Input!X561))</f>
        <v/>
      </c>
      <c r="Z555" t="str">
        <f>IF(Input!Y561="","",_xlfn.NUMBERVALUE(Input!Y561))</f>
        <v/>
      </c>
    </row>
    <row r="556" spans="1:26" x14ac:dyDescent="0.25">
      <c r="A556" s="257" t="str">
        <f>IF(ISERROR(Input!A562),"",Input!A562)</f>
        <v/>
      </c>
      <c r="B556" t="str">
        <f t="shared" si="8"/>
        <v/>
      </c>
      <c r="C556" t="str">
        <f>IF(ISERROR(Input!B562),"",IF(Input!B562="","",Input!B562))</f>
        <v/>
      </c>
      <c r="D556" t="str">
        <f>IF(ISERROR(IF(Input!C562="","",Input!C562*1)),"",IF(Input!C562="","",Input!C562*1))</f>
        <v/>
      </c>
      <c r="E556" t="str">
        <f>IF(ISERROR(IF(Input!D562="","",Input!D562)),"",IF(Input!D562="","",Input!D562))</f>
        <v/>
      </c>
      <c r="F556" t="str">
        <f>IF(Input!E562="","",IF(ISNUMBER(_xlfn.NUMBERVALUE(Input!E562)),ROUND(Input!E562,0),Input!E562))</f>
        <v/>
      </c>
      <c r="G556" s="269" t="str">
        <f>IF(ISBLANK(Input!F562),"",(Input!F562))</f>
        <v/>
      </c>
      <c r="H556" t="str">
        <f>IF(Input!G562="","",Input!G562)</f>
        <v/>
      </c>
      <c r="I556" t="str">
        <f>IF(Input!H562="","",Input!H562)</f>
        <v/>
      </c>
      <c r="J556" t="str">
        <f>IFERROR(IF(Input!I562="","",IF(VLOOKUP(Input!D562,'Measure List'!$A$2:$D$5000,4,FALSE)="Residential","",Input!I562)),"")</f>
        <v/>
      </c>
      <c r="K556" t="str">
        <f>IF(Input!J562="","",Input!J562)</f>
        <v/>
      </c>
      <c r="L556" t="str">
        <f>IF(Input!K562="","",Input!K562)</f>
        <v/>
      </c>
      <c r="M556" t="str">
        <f>IF(Input!L562="","",Input!L562)</f>
        <v/>
      </c>
      <c r="N556" s="304" t="str">
        <f>IF(Input!M562="","",Input!M562)</f>
        <v/>
      </c>
      <c r="O556" t="str">
        <f>IF(Input!N562="","",IF(_xlfn.NUMBERVALUE(Input!N562)=0,"",_xlfn.NUMBERVALUE(Input!N562)))</f>
        <v/>
      </c>
      <c r="P556" t="str">
        <f>IF(Input!O562="","",_xlfn.NUMBERVALUE(Input!O562))</f>
        <v/>
      </c>
      <c r="Q556" t="str">
        <f>IF(Input!P562="","",Input!P562)</f>
        <v/>
      </c>
      <c r="R556" t="str">
        <f>IF(Input!Q562="","",Input!Q562)</f>
        <v/>
      </c>
      <c r="S556" t="str">
        <f>IF(Input!R562="","",_xlfn.NUMBERVALUE(Input!R562))</f>
        <v/>
      </c>
      <c r="T556" t="str">
        <f>IF(Input!S562="","",Input!S562)</f>
        <v/>
      </c>
      <c r="U556" t="str">
        <f>IF(Input!T562="","",_xlfn.NUMBERVALUE(Input!T562))</f>
        <v/>
      </c>
      <c r="V556" t="str">
        <f>IF(Input!U562="","",(Input!U562))</f>
        <v/>
      </c>
      <c r="W556" t="str">
        <f>IF(Input!V562="","",_xlfn.NUMBERVALUE(Input!V562))</f>
        <v/>
      </c>
      <c r="X556" t="str">
        <f>IF(Input!W562="","",_xlfn.NUMBERVALUE(Input!W562))</f>
        <v/>
      </c>
      <c r="Y556" t="str">
        <f>IF(Input!X562="","",_xlfn.NUMBERVALUE(Input!X562))</f>
        <v/>
      </c>
      <c r="Z556" t="str">
        <f>IF(Input!Y562="","",_xlfn.NUMBERVALUE(Input!Y562))</f>
        <v/>
      </c>
    </row>
    <row r="557" spans="1:26" x14ac:dyDescent="0.25">
      <c r="A557" s="257" t="str">
        <f>IF(ISERROR(Input!A563),"",Input!A563)</f>
        <v/>
      </c>
      <c r="B557" t="str">
        <f t="shared" si="8"/>
        <v/>
      </c>
      <c r="C557" t="str">
        <f>IF(ISERROR(Input!B563),"",IF(Input!B563="","",Input!B563))</f>
        <v/>
      </c>
      <c r="D557" t="str">
        <f>IF(ISERROR(IF(Input!C563="","",Input!C563*1)),"",IF(Input!C563="","",Input!C563*1))</f>
        <v/>
      </c>
      <c r="E557" t="str">
        <f>IF(ISERROR(IF(Input!D563="","",Input!D563)),"",IF(Input!D563="","",Input!D563))</f>
        <v/>
      </c>
      <c r="F557" t="str">
        <f>IF(Input!E563="","",IF(ISNUMBER(_xlfn.NUMBERVALUE(Input!E563)),ROUND(Input!E563,0),Input!E563))</f>
        <v/>
      </c>
      <c r="G557" s="269" t="str">
        <f>IF(ISBLANK(Input!F563),"",(Input!F563))</f>
        <v/>
      </c>
      <c r="H557" t="str">
        <f>IF(Input!G563="","",Input!G563)</f>
        <v/>
      </c>
      <c r="I557" t="str">
        <f>IF(Input!H563="","",Input!H563)</f>
        <v/>
      </c>
      <c r="J557" t="str">
        <f>IFERROR(IF(Input!I563="","",IF(VLOOKUP(Input!D563,'Measure List'!$A$2:$D$5000,4,FALSE)="Residential","",Input!I563)),"")</f>
        <v/>
      </c>
      <c r="K557" t="str">
        <f>IF(Input!J563="","",Input!J563)</f>
        <v/>
      </c>
      <c r="L557" t="str">
        <f>IF(Input!K563="","",Input!K563)</f>
        <v/>
      </c>
      <c r="M557" t="str">
        <f>IF(Input!L563="","",Input!L563)</f>
        <v/>
      </c>
      <c r="N557" s="304" t="str">
        <f>IF(Input!M563="","",Input!M563)</f>
        <v/>
      </c>
      <c r="O557" t="str">
        <f>IF(Input!N563="","",IF(_xlfn.NUMBERVALUE(Input!N563)=0,"",_xlfn.NUMBERVALUE(Input!N563)))</f>
        <v/>
      </c>
      <c r="P557" t="str">
        <f>IF(Input!O563="","",_xlfn.NUMBERVALUE(Input!O563))</f>
        <v/>
      </c>
      <c r="Q557" t="str">
        <f>IF(Input!P563="","",Input!P563)</f>
        <v/>
      </c>
      <c r="R557" t="str">
        <f>IF(Input!Q563="","",Input!Q563)</f>
        <v/>
      </c>
      <c r="S557" t="str">
        <f>IF(Input!R563="","",_xlfn.NUMBERVALUE(Input!R563))</f>
        <v/>
      </c>
      <c r="T557" t="str">
        <f>IF(Input!S563="","",Input!S563)</f>
        <v/>
      </c>
      <c r="U557" t="str">
        <f>IF(Input!T563="","",_xlfn.NUMBERVALUE(Input!T563))</f>
        <v/>
      </c>
      <c r="V557" t="str">
        <f>IF(Input!U563="","",(Input!U563))</f>
        <v/>
      </c>
      <c r="W557" t="str">
        <f>IF(Input!V563="","",_xlfn.NUMBERVALUE(Input!V563))</f>
        <v/>
      </c>
      <c r="X557" t="str">
        <f>IF(Input!W563="","",_xlfn.NUMBERVALUE(Input!W563))</f>
        <v/>
      </c>
      <c r="Y557" t="str">
        <f>IF(Input!X563="","",_xlfn.NUMBERVALUE(Input!X563))</f>
        <v/>
      </c>
      <c r="Z557" t="str">
        <f>IF(Input!Y563="","",_xlfn.NUMBERVALUE(Input!Y563))</f>
        <v/>
      </c>
    </row>
    <row r="558" spans="1:26" x14ac:dyDescent="0.25">
      <c r="A558" s="257" t="str">
        <f>IF(ISERROR(Input!A564),"",Input!A564)</f>
        <v/>
      </c>
      <c r="B558" t="str">
        <f t="shared" si="8"/>
        <v/>
      </c>
      <c r="C558" t="str">
        <f>IF(ISERROR(Input!B564),"",IF(Input!B564="","",Input!B564))</f>
        <v/>
      </c>
      <c r="D558" t="str">
        <f>IF(ISERROR(IF(Input!C564="","",Input!C564*1)),"",IF(Input!C564="","",Input!C564*1))</f>
        <v/>
      </c>
      <c r="E558" t="str">
        <f>IF(ISERROR(IF(Input!D564="","",Input!D564)),"",IF(Input!D564="","",Input!D564))</f>
        <v/>
      </c>
      <c r="F558" t="str">
        <f>IF(Input!E564="","",IF(ISNUMBER(_xlfn.NUMBERVALUE(Input!E564)),ROUND(Input!E564,0),Input!E564))</f>
        <v/>
      </c>
      <c r="G558" s="269" t="str">
        <f>IF(ISBLANK(Input!F564),"",(Input!F564))</f>
        <v/>
      </c>
      <c r="H558" t="str">
        <f>IF(Input!G564="","",Input!G564)</f>
        <v/>
      </c>
      <c r="I558" t="str">
        <f>IF(Input!H564="","",Input!H564)</f>
        <v/>
      </c>
      <c r="J558" t="str">
        <f>IFERROR(IF(Input!I564="","",IF(VLOOKUP(Input!D564,'Measure List'!$A$2:$D$5000,4,FALSE)="Residential","",Input!I564)),"")</f>
        <v/>
      </c>
      <c r="K558" t="str">
        <f>IF(Input!J564="","",Input!J564)</f>
        <v/>
      </c>
      <c r="L558" t="str">
        <f>IF(Input!K564="","",Input!K564)</f>
        <v/>
      </c>
      <c r="M558" t="str">
        <f>IF(Input!L564="","",Input!L564)</f>
        <v/>
      </c>
      <c r="N558" s="304" t="str">
        <f>IF(Input!M564="","",Input!M564)</f>
        <v/>
      </c>
      <c r="O558" t="str">
        <f>IF(Input!N564="","",IF(_xlfn.NUMBERVALUE(Input!N564)=0,"",_xlfn.NUMBERVALUE(Input!N564)))</f>
        <v/>
      </c>
      <c r="P558" t="str">
        <f>IF(Input!O564="","",_xlfn.NUMBERVALUE(Input!O564))</f>
        <v/>
      </c>
      <c r="Q558" t="str">
        <f>IF(Input!P564="","",Input!P564)</f>
        <v/>
      </c>
      <c r="R558" t="str">
        <f>IF(Input!Q564="","",Input!Q564)</f>
        <v/>
      </c>
      <c r="S558" t="str">
        <f>IF(Input!R564="","",_xlfn.NUMBERVALUE(Input!R564))</f>
        <v/>
      </c>
      <c r="T558" t="str">
        <f>IF(Input!S564="","",Input!S564)</f>
        <v/>
      </c>
      <c r="U558" t="str">
        <f>IF(Input!T564="","",_xlfn.NUMBERVALUE(Input!T564))</f>
        <v/>
      </c>
      <c r="V558" t="str">
        <f>IF(Input!U564="","",(Input!U564))</f>
        <v/>
      </c>
      <c r="W558" t="str">
        <f>IF(Input!V564="","",_xlfn.NUMBERVALUE(Input!V564))</f>
        <v/>
      </c>
      <c r="X558" t="str">
        <f>IF(Input!W564="","",_xlfn.NUMBERVALUE(Input!W564))</f>
        <v/>
      </c>
      <c r="Y558" t="str">
        <f>IF(Input!X564="","",_xlfn.NUMBERVALUE(Input!X564))</f>
        <v/>
      </c>
      <c r="Z558" t="str">
        <f>IF(Input!Y564="","",_xlfn.NUMBERVALUE(Input!Y564))</f>
        <v/>
      </c>
    </row>
    <row r="559" spans="1:26" x14ac:dyDescent="0.25">
      <c r="A559" s="257" t="str">
        <f>IF(ISERROR(Input!A565),"",Input!A565)</f>
        <v/>
      </c>
      <c r="B559" t="str">
        <f t="shared" si="8"/>
        <v/>
      </c>
      <c r="C559" t="str">
        <f>IF(ISERROR(Input!B565),"",IF(Input!B565="","",Input!B565))</f>
        <v/>
      </c>
      <c r="D559" t="str">
        <f>IF(ISERROR(IF(Input!C565="","",Input!C565*1)),"",IF(Input!C565="","",Input!C565*1))</f>
        <v/>
      </c>
      <c r="E559" t="str">
        <f>IF(ISERROR(IF(Input!D565="","",Input!D565)),"",IF(Input!D565="","",Input!D565))</f>
        <v/>
      </c>
      <c r="F559" t="str">
        <f>IF(Input!E565="","",IF(ISNUMBER(_xlfn.NUMBERVALUE(Input!E565)),ROUND(Input!E565,0),Input!E565))</f>
        <v/>
      </c>
      <c r="G559" s="269" t="str">
        <f>IF(ISBLANK(Input!F565),"",(Input!F565))</f>
        <v/>
      </c>
      <c r="H559" t="str">
        <f>IF(Input!G565="","",Input!G565)</f>
        <v/>
      </c>
      <c r="I559" t="str">
        <f>IF(Input!H565="","",Input!H565)</f>
        <v/>
      </c>
      <c r="J559" t="str">
        <f>IFERROR(IF(Input!I565="","",IF(VLOOKUP(Input!D565,'Measure List'!$A$2:$D$5000,4,FALSE)="Residential","",Input!I565)),"")</f>
        <v/>
      </c>
      <c r="K559" t="str">
        <f>IF(Input!J565="","",Input!J565)</f>
        <v/>
      </c>
      <c r="L559" t="str">
        <f>IF(Input!K565="","",Input!K565)</f>
        <v/>
      </c>
      <c r="M559" t="str">
        <f>IF(Input!L565="","",Input!L565)</f>
        <v/>
      </c>
      <c r="N559" s="304" t="str">
        <f>IF(Input!M565="","",Input!M565)</f>
        <v/>
      </c>
      <c r="O559" t="str">
        <f>IF(Input!N565="","",IF(_xlfn.NUMBERVALUE(Input!N565)=0,"",_xlfn.NUMBERVALUE(Input!N565)))</f>
        <v/>
      </c>
      <c r="P559" t="str">
        <f>IF(Input!O565="","",_xlfn.NUMBERVALUE(Input!O565))</f>
        <v/>
      </c>
      <c r="Q559" t="str">
        <f>IF(Input!P565="","",Input!P565)</f>
        <v/>
      </c>
      <c r="R559" t="str">
        <f>IF(Input!Q565="","",Input!Q565)</f>
        <v/>
      </c>
      <c r="S559" t="str">
        <f>IF(Input!R565="","",_xlfn.NUMBERVALUE(Input!R565))</f>
        <v/>
      </c>
      <c r="T559" t="str">
        <f>IF(Input!S565="","",Input!S565)</f>
        <v/>
      </c>
      <c r="U559" t="str">
        <f>IF(Input!T565="","",_xlfn.NUMBERVALUE(Input!T565))</f>
        <v/>
      </c>
      <c r="V559" t="str">
        <f>IF(Input!U565="","",(Input!U565))</f>
        <v/>
      </c>
      <c r="W559" t="str">
        <f>IF(Input!V565="","",_xlfn.NUMBERVALUE(Input!V565))</f>
        <v/>
      </c>
      <c r="X559" t="str">
        <f>IF(Input!W565="","",_xlfn.NUMBERVALUE(Input!W565))</f>
        <v/>
      </c>
      <c r="Y559" t="str">
        <f>IF(Input!X565="","",_xlfn.NUMBERVALUE(Input!X565))</f>
        <v/>
      </c>
      <c r="Z559" t="str">
        <f>IF(Input!Y565="","",_xlfn.NUMBERVALUE(Input!Y565))</f>
        <v/>
      </c>
    </row>
    <row r="560" spans="1:26" x14ac:dyDescent="0.25">
      <c r="A560" s="257" t="str">
        <f>IF(ISERROR(Input!A566),"",Input!A566)</f>
        <v/>
      </c>
      <c r="B560" t="str">
        <f t="shared" si="8"/>
        <v/>
      </c>
      <c r="C560" t="str">
        <f>IF(ISERROR(Input!B566),"",IF(Input!B566="","",Input!B566))</f>
        <v/>
      </c>
      <c r="D560" t="str">
        <f>IF(ISERROR(IF(Input!C566="","",Input!C566*1)),"",IF(Input!C566="","",Input!C566*1))</f>
        <v/>
      </c>
      <c r="E560" t="str">
        <f>IF(ISERROR(IF(Input!D566="","",Input!D566)),"",IF(Input!D566="","",Input!D566))</f>
        <v/>
      </c>
      <c r="F560" t="str">
        <f>IF(Input!E566="","",IF(ISNUMBER(_xlfn.NUMBERVALUE(Input!E566)),ROUND(Input!E566,0),Input!E566))</f>
        <v/>
      </c>
      <c r="G560" s="269" t="str">
        <f>IF(ISBLANK(Input!F566),"",(Input!F566))</f>
        <v/>
      </c>
      <c r="H560" t="str">
        <f>IF(Input!G566="","",Input!G566)</f>
        <v/>
      </c>
      <c r="I560" t="str">
        <f>IF(Input!H566="","",Input!H566)</f>
        <v/>
      </c>
      <c r="J560" t="str">
        <f>IFERROR(IF(Input!I566="","",IF(VLOOKUP(Input!D566,'Measure List'!$A$2:$D$5000,4,FALSE)="Residential","",Input!I566)),"")</f>
        <v/>
      </c>
      <c r="K560" t="str">
        <f>IF(Input!J566="","",Input!J566)</f>
        <v/>
      </c>
      <c r="L560" t="str">
        <f>IF(Input!K566="","",Input!K566)</f>
        <v/>
      </c>
      <c r="M560" t="str">
        <f>IF(Input!L566="","",Input!L566)</f>
        <v/>
      </c>
      <c r="N560" s="304" t="str">
        <f>IF(Input!M566="","",Input!M566)</f>
        <v/>
      </c>
      <c r="O560" t="str">
        <f>IF(Input!N566="","",IF(_xlfn.NUMBERVALUE(Input!N566)=0,"",_xlfn.NUMBERVALUE(Input!N566)))</f>
        <v/>
      </c>
      <c r="P560" t="str">
        <f>IF(Input!O566="","",_xlfn.NUMBERVALUE(Input!O566))</f>
        <v/>
      </c>
      <c r="Q560" t="str">
        <f>IF(Input!P566="","",Input!P566)</f>
        <v/>
      </c>
      <c r="R560" t="str">
        <f>IF(Input!Q566="","",Input!Q566)</f>
        <v/>
      </c>
      <c r="S560" t="str">
        <f>IF(Input!R566="","",_xlfn.NUMBERVALUE(Input!R566))</f>
        <v/>
      </c>
      <c r="T560" t="str">
        <f>IF(Input!S566="","",Input!S566)</f>
        <v/>
      </c>
      <c r="U560" t="str">
        <f>IF(Input!T566="","",_xlfn.NUMBERVALUE(Input!T566))</f>
        <v/>
      </c>
      <c r="V560" t="str">
        <f>IF(Input!U566="","",(Input!U566))</f>
        <v/>
      </c>
      <c r="W560" t="str">
        <f>IF(Input!V566="","",_xlfn.NUMBERVALUE(Input!V566))</f>
        <v/>
      </c>
      <c r="X560" t="str">
        <f>IF(Input!W566="","",_xlfn.NUMBERVALUE(Input!W566))</f>
        <v/>
      </c>
      <c r="Y560" t="str">
        <f>IF(Input!X566="","",_xlfn.NUMBERVALUE(Input!X566))</f>
        <v/>
      </c>
      <c r="Z560" t="str">
        <f>IF(Input!Y566="","",_xlfn.NUMBERVALUE(Input!Y566))</f>
        <v/>
      </c>
    </row>
    <row r="561" spans="1:26" x14ac:dyDescent="0.25">
      <c r="A561" s="257" t="str">
        <f>IF(ISERROR(Input!A567),"",Input!A567)</f>
        <v/>
      </c>
      <c r="B561" t="str">
        <f t="shared" si="8"/>
        <v/>
      </c>
      <c r="C561" t="str">
        <f>IF(ISERROR(Input!B567),"",IF(Input!B567="","",Input!B567))</f>
        <v/>
      </c>
      <c r="D561" t="str">
        <f>IF(ISERROR(IF(Input!C567="","",Input!C567*1)),"",IF(Input!C567="","",Input!C567*1))</f>
        <v/>
      </c>
      <c r="E561" t="str">
        <f>IF(ISERROR(IF(Input!D567="","",Input!D567)),"",IF(Input!D567="","",Input!D567))</f>
        <v/>
      </c>
      <c r="F561" t="str">
        <f>IF(Input!E567="","",IF(ISNUMBER(_xlfn.NUMBERVALUE(Input!E567)),ROUND(Input!E567,0),Input!E567))</f>
        <v/>
      </c>
      <c r="G561" s="269" t="str">
        <f>IF(ISBLANK(Input!F567),"",(Input!F567))</f>
        <v/>
      </c>
      <c r="H561" t="str">
        <f>IF(Input!G567="","",Input!G567)</f>
        <v/>
      </c>
      <c r="I561" t="str">
        <f>IF(Input!H567="","",Input!H567)</f>
        <v/>
      </c>
      <c r="J561" t="str">
        <f>IFERROR(IF(Input!I567="","",IF(VLOOKUP(Input!D567,'Measure List'!$A$2:$D$5000,4,FALSE)="Residential","",Input!I567)),"")</f>
        <v/>
      </c>
      <c r="K561" t="str">
        <f>IF(Input!J567="","",Input!J567)</f>
        <v/>
      </c>
      <c r="L561" t="str">
        <f>IF(Input!K567="","",Input!K567)</f>
        <v/>
      </c>
      <c r="M561" t="str">
        <f>IF(Input!L567="","",Input!L567)</f>
        <v/>
      </c>
      <c r="N561" s="304" t="str">
        <f>IF(Input!M567="","",Input!M567)</f>
        <v/>
      </c>
      <c r="O561" t="str">
        <f>IF(Input!N567="","",IF(_xlfn.NUMBERVALUE(Input!N567)=0,"",_xlfn.NUMBERVALUE(Input!N567)))</f>
        <v/>
      </c>
      <c r="P561" t="str">
        <f>IF(Input!O567="","",_xlfn.NUMBERVALUE(Input!O567))</f>
        <v/>
      </c>
      <c r="Q561" t="str">
        <f>IF(Input!P567="","",Input!P567)</f>
        <v/>
      </c>
      <c r="R561" t="str">
        <f>IF(Input!Q567="","",Input!Q567)</f>
        <v/>
      </c>
      <c r="S561" t="str">
        <f>IF(Input!R567="","",_xlfn.NUMBERVALUE(Input!R567))</f>
        <v/>
      </c>
      <c r="T561" t="str">
        <f>IF(Input!S567="","",Input!S567)</f>
        <v/>
      </c>
      <c r="U561" t="str">
        <f>IF(Input!T567="","",_xlfn.NUMBERVALUE(Input!T567))</f>
        <v/>
      </c>
      <c r="V561" t="str">
        <f>IF(Input!U567="","",(Input!U567))</f>
        <v/>
      </c>
      <c r="W561" t="str">
        <f>IF(Input!V567="","",_xlfn.NUMBERVALUE(Input!V567))</f>
        <v/>
      </c>
      <c r="X561" t="str">
        <f>IF(Input!W567="","",_xlfn.NUMBERVALUE(Input!W567))</f>
        <v/>
      </c>
      <c r="Y561" t="str">
        <f>IF(Input!X567="","",_xlfn.NUMBERVALUE(Input!X567))</f>
        <v/>
      </c>
      <c r="Z561" t="str">
        <f>IF(Input!Y567="","",_xlfn.NUMBERVALUE(Input!Y567))</f>
        <v/>
      </c>
    </row>
    <row r="562" spans="1:26" x14ac:dyDescent="0.25">
      <c r="A562" s="257" t="str">
        <f>IF(ISERROR(Input!A568),"",Input!A568)</f>
        <v/>
      </c>
      <c r="B562" t="str">
        <f t="shared" si="8"/>
        <v/>
      </c>
      <c r="C562" t="str">
        <f>IF(ISERROR(Input!B568),"",IF(Input!B568="","",Input!B568))</f>
        <v/>
      </c>
      <c r="D562" t="str">
        <f>IF(ISERROR(IF(Input!C568="","",Input!C568*1)),"",IF(Input!C568="","",Input!C568*1))</f>
        <v/>
      </c>
      <c r="E562" t="str">
        <f>IF(ISERROR(IF(Input!D568="","",Input!D568)),"",IF(Input!D568="","",Input!D568))</f>
        <v/>
      </c>
      <c r="F562" t="str">
        <f>IF(Input!E568="","",IF(ISNUMBER(_xlfn.NUMBERVALUE(Input!E568)),ROUND(Input!E568,0),Input!E568))</f>
        <v/>
      </c>
      <c r="G562" s="269" t="str">
        <f>IF(ISBLANK(Input!F568),"",(Input!F568))</f>
        <v/>
      </c>
      <c r="H562" t="str">
        <f>IF(Input!G568="","",Input!G568)</f>
        <v/>
      </c>
      <c r="I562" t="str">
        <f>IF(Input!H568="","",Input!H568)</f>
        <v/>
      </c>
      <c r="J562" t="str">
        <f>IFERROR(IF(Input!I568="","",IF(VLOOKUP(Input!D568,'Measure List'!$A$2:$D$5000,4,FALSE)="Residential","",Input!I568)),"")</f>
        <v/>
      </c>
      <c r="K562" t="str">
        <f>IF(Input!J568="","",Input!J568)</f>
        <v/>
      </c>
      <c r="L562" t="str">
        <f>IF(Input!K568="","",Input!K568)</f>
        <v/>
      </c>
      <c r="M562" t="str">
        <f>IF(Input!L568="","",Input!L568)</f>
        <v/>
      </c>
      <c r="N562" s="304" t="str">
        <f>IF(Input!M568="","",Input!M568)</f>
        <v/>
      </c>
      <c r="O562" t="str">
        <f>IF(Input!N568="","",IF(_xlfn.NUMBERVALUE(Input!N568)=0,"",_xlfn.NUMBERVALUE(Input!N568)))</f>
        <v/>
      </c>
      <c r="P562" t="str">
        <f>IF(Input!O568="","",_xlfn.NUMBERVALUE(Input!O568))</f>
        <v/>
      </c>
      <c r="Q562" t="str">
        <f>IF(Input!P568="","",Input!P568)</f>
        <v/>
      </c>
      <c r="R562" t="str">
        <f>IF(Input!Q568="","",Input!Q568)</f>
        <v/>
      </c>
      <c r="S562" t="str">
        <f>IF(Input!R568="","",_xlfn.NUMBERVALUE(Input!R568))</f>
        <v/>
      </c>
      <c r="T562" t="str">
        <f>IF(Input!S568="","",Input!S568)</f>
        <v/>
      </c>
      <c r="U562" t="str">
        <f>IF(Input!T568="","",_xlfn.NUMBERVALUE(Input!T568))</f>
        <v/>
      </c>
      <c r="V562" t="str">
        <f>IF(Input!U568="","",(Input!U568))</f>
        <v/>
      </c>
      <c r="W562" t="str">
        <f>IF(Input!V568="","",_xlfn.NUMBERVALUE(Input!V568))</f>
        <v/>
      </c>
      <c r="X562" t="str">
        <f>IF(Input!W568="","",_xlfn.NUMBERVALUE(Input!W568))</f>
        <v/>
      </c>
      <c r="Y562" t="str">
        <f>IF(Input!X568="","",_xlfn.NUMBERVALUE(Input!X568))</f>
        <v/>
      </c>
      <c r="Z562" t="str">
        <f>IF(Input!Y568="","",_xlfn.NUMBERVALUE(Input!Y568))</f>
        <v/>
      </c>
    </row>
    <row r="563" spans="1:26" x14ac:dyDescent="0.25">
      <c r="A563" s="257" t="str">
        <f>IF(ISERROR(Input!A569),"",Input!A569)</f>
        <v/>
      </c>
      <c r="B563" t="str">
        <f t="shared" si="8"/>
        <v/>
      </c>
      <c r="C563" t="str">
        <f>IF(ISERROR(Input!B569),"",IF(Input!B569="","",Input!B569))</f>
        <v/>
      </c>
      <c r="D563" t="str">
        <f>IF(ISERROR(IF(Input!C569="","",Input!C569*1)),"",IF(Input!C569="","",Input!C569*1))</f>
        <v/>
      </c>
      <c r="E563" t="str">
        <f>IF(ISERROR(IF(Input!D569="","",Input!D569)),"",IF(Input!D569="","",Input!D569))</f>
        <v/>
      </c>
      <c r="F563" t="str">
        <f>IF(Input!E569="","",IF(ISNUMBER(_xlfn.NUMBERVALUE(Input!E569)),ROUND(Input!E569,0),Input!E569))</f>
        <v/>
      </c>
      <c r="G563" s="269" t="str">
        <f>IF(ISBLANK(Input!F569),"",(Input!F569))</f>
        <v/>
      </c>
      <c r="H563" t="str">
        <f>IF(Input!G569="","",Input!G569)</f>
        <v/>
      </c>
      <c r="I563" t="str">
        <f>IF(Input!H569="","",Input!H569)</f>
        <v/>
      </c>
      <c r="J563" t="str">
        <f>IFERROR(IF(Input!I569="","",IF(VLOOKUP(Input!D569,'Measure List'!$A$2:$D$5000,4,FALSE)="Residential","",Input!I569)),"")</f>
        <v/>
      </c>
      <c r="K563" t="str">
        <f>IF(Input!J569="","",Input!J569)</f>
        <v/>
      </c>
      <c r="L563" t="str">
        <f>IF(Input!K569="","",Input!K569)</f>
        <v/>
      </c>
      <c r="M563" t="str">
        <f>IF(Input!L569="","",Input!L569)</f>
        <v/>
      </c>
      <c r="N563" s="304" t="str">
        <f>IF(Input!M569="","",Input!M569)</f>
        <v/>
      </c>
      <c r="O563" t="str">
        <f>IF(Input!N569="","",IF(_xlfn.NUMBERVALUE(Input!N569)=0,"",_xlfn.NUMBERVALUE(Input!N569)))</f>
        <v/>
      </c>
      <c r="P563" t="str">
        <f>IF(Input!O569="","",_xlfn.NUMBERVALUE(Input!O569))</f>
        <v/>
      </c>
      <c r="Q563" t="str">
        <f>IF(Input!P569="","",Input!P569)</f>
        <v/>
      </c>
      <c r="R563" t="str">
        <f>IF(Input!Q569="","",Input!Q569)</f>
        <v/>
      </c>
      <c r="S563" t="str">
        <f>IF(Input!R569="","",_xlfn.NUMBERVALUE(Input!R569))</f>
        <v/>
      </c>
      <c r="T563" t="str">
        <f>IF(Input!S569="","",Input!S569)</f>
        <v/>
      </c>
      <c r="U563" t="str">
        <f>IF(Input!T569="","",_xlfn.NUMBERVALUE(Input!T569))</f>
        <v/>
      </c>
      <c r="V563" t="str">
        <f>IF(Input!U569="","",(Input!U569))</f>
        <v/>
      </c>
      <c r="W563" t="str">
        <f>IF(Input!V569="","",_xlfn.NUMBERVALUE(Input!V569))</f>
        <v/>
      </c>
      <c r="X563" t="str">
        <f>IF(Input!W569="","",_xlfn.NUMBERVALUE(Input!W569))</f>
        <v/>
      </c>
      <c r="Y563" t="str">
        <f>IF(Input!X569="","",_xlfn.NUMBERVALUE(Input!X569))</f>
        <v/>
      </c>
      <c r="Z563" t="str">
        <f>IF(Input!Y569="","",_xlfn.NUMBERVALUE(Input!Y569))</f>
        <v/>
      </c>
    </row>
    <row r="564" spans="1:26" x14ac:dyDescent="0.25">
      <c r="A564" s="257" t="str">
        <f>IF(ISERROR(Input!A570),"",Input!A570)</f>
        <v/>
      </c>
      <c r="B564" t="str">
        <f t="shared" si="8"/>
        <v/>
      </c>
      <c r="C564" t="str">
        <f>IF(ISERROR(Input!B570),"",IF(Input!B570="","",Input!B570))</f>
        <v/>
      </c>
      <c r="D564" t="str">
        <f>IF(ISERROR(IF(Input!C570="","",Input!C570*1)),"",IF(Input!C570="","",Input!C570*1))</f>
        <v/>
      </c>
      <c r="E564" t="str">
        <f>IF(ISERROR(IF(Input!D570="","",Input!D570)),"",IF(Input!D570="","",Input!D570))</f>
        <v/>
      </c>
      <c r="F564" t="str">
        <f>IF(Input!E570="","",IF(ISNUMBER(_xlfn.NUMBERVALUE(Input!E570)),ROUND(Input!E570,0),Input!E570))</f>
        <v/>
      </c>
      <c r="G564" s="269" t="str">
        <f>IF(ISBLANK(Input!F570),"",(Input!F570))</f>
        <v/>
      </c>
      <c r="H564" t="str">
        <f>IF(Input!G570="","",Input!G570)</f>
        <v/>
      </c>
      <c r="I564" t="str">
        <f>IF(Input!H570="","",Input!H570)</f>
        <v/>
      </c>
      <c r="J564" t="str">
        <f>IFERROR(IF(Input!I570="","",IF(VLOOKUP(Input!D570,'Measure List'!$A$2:$D$5000,4,FALSE)="Residential","",Input!I570)),"")</f>
        <v/>
      </c>
      <c r="K564" t="str">
        <f>IF(Input!J570="","",Input!J570)</f>
        <v/>
      </c>
      <c r="L564" t="str">
        <f>IF(Input!K570="","",Input!K570)</f>
        <v/>
      </c>
      <c r="M564" t="str">
        <f>IF(Input!L570="","",Input!L570)</f>
        <v/>
      </c>
      <c r="N564" s="304" t="str">
        <f>IF(Input!M570="","",Input!M570)</f>
        <v/>
      </c>
      <c r="O564" t="str">
        <f>IF(Input!N570="","",IF(_xlfn.NUMBERVALUE(Input!N570)=0,"",_xlfn.NUMBERVALUE(Input!N570)))</f>
        <v/>
      </c>
      <c r="P564" t="str">
        <f>IF(Input!O570="","",_xlfn.NUMBERVALUE(Input!O570))</f>
        <v/>
      </c>
      <c r="Q564" t="str">
        <f>IF(Input!P570="","",Input!P570)</f>
        <v/>
      </c>
      <c r="R564" t="str">
        <f>IF(Input!Q570="","",Input!Q570)</f>
        <v/>
      </c>
      <c r="S564" t="str">
        <f>IF(Input!R570="","",_xlfn.NUMBERVALUE(Input!R570))</f>
        <v/>
      </c>
      <c r="T564" t="str">
        <f>IF(Input!S570="","",Input!S570)</f>
        <v/>
      </c>
      <c r="U564" t="str">
        <f>IF(Input!T570="","",_xlfn.NUMBERVALUE(Input!T570))</f>
        <v/>
      </c>
      <c r="V564" t="str">
        <f>IF(Input!U570="","",(Input!U570))</f>
        <v/>
      </c>
      <c r="W564" t="str">
        <f>IF(Input!V570="","",_xlfn.NUMBERVALUE(Input!V570))</f>
        <v/>
      </c>
      <c r="X564" t="str">
        <f>IF(Input!W570="","",_xlfn.NUMBERVALUE(Input!W570))</f>
        <v/>
      </c>
      <c r="Y564" t="str">
        <f>IF(Input!X570="","",_xlfn.NUMBERVALUE(Input!X570))</f>
        <v/>
      </c>
      <c r="Z564" t="str">
        <f>IF(Input!Y570="","",_xlfn.NUMBERVALUE(Input!Y570))</f>
        <v/>
      </c>
    </row>
    <row r="565" spans="1:26" x14ac:dyDescent="0.25">
      <c r="A565" s="257" t="str">
        <f>IF(ISERROR(Input!A571),"",Input!A571)</f>
        <v/>
      </c>
      <c r="B565" t="str">
        <f t="shared" si="8"/>
        <v/>
      </c>
      <c r="C565" t="str">
        <f>IF(ISERROR(Input!B571),"",IF(Input!B571="","",Input!B571))</f>
        <v/>
      </c>
      <c r="D565" t="str">
        <f>IF(ISERROR(IF(Input!C571="","",Input!C571*1)),"",IF(Input!C571="","",Input!C571*1))</f>
        <v/>
      </c>
      <c r="E565" t="str">
        <f>IF(ISERROR(IF(Input!D571="","",Input!D571)),"",IF(Input!D571="","",Input!D571))</f>
        <v/>
      </c>
      <c r="F565" t="str">
        <f>IF(Input!E571="","",IF(ISNUMBER(_xlfn.NUMBERVALUE(Input!E571)),ROUND(Input!E571,0),Input!E571))</f>
        <v/>
      </c>
      <c r="G565" s="269" t="str">
        <f>IF(ISBLANK(Input!F571),"",(Input!F571))</f>
        <v/>
      </c>
      <c r="H565" t="str">
        <f>IF(Input!G571="","",Input!G571)</f>
        <v/>
      </c>
      <c r="I565" t="str">
        <f>IF(Input!H571="","",Input!H571)</f>
        <v/>
      </c>
      <c r="J565" t="str">
        <f>IFERROR(IF(Input!I571="","",IF(VLOOKUP(Input!D571,'Measure List'!$A$2:$D$5000,4,FALSE)="Residential","",Input!I571)),"")</f>
        <v/>
      </c>
      <c r="K565" t="str">
        <f>IF(Input!J571="","",Input!J571)</f>
        <v/>
      </c>
      <c r="L565" t="str">
        <f>IF(Input!K571="","",Input!K571)</f>
        <v/>
      </c>
      <c r="M565" t="str">
        <f>IF(Input!L571="","",Input!L571)</f>
        <v/>
      </c>
      <c r="N565" s="304" t="str">
        <f>IF(Input!M571="","",Input!M571)</f>
        <v/>
      </c>
      <c r="O565" t="str">
        <f>IF(Input!N571="","",IF(_xlfn.NUMBERVALUE(Input!N571)=0,"",_xlfn.NUMBERVALUE(Input!N571)))</f>
        <v/>
      </c>
      <c r="P565" t="str">
        <f>IF(Input!O571="","",_xlfn.NUMBERVALUE(Input!O571))</f>
        <v/>
      </c>
      <c r="Q565" t="str">
        <f>IF(Input!P571="","",Input!P571)</f>
        <v/>
      </c>
      <c r="R565" t="str">
        <f>IF(Input!Q571="","",Input!Q571)</f>
        <v/>
      </c>
      <c r="S565" t="str">
        <f>IF(Input!R571="","",_xlfn.NUMBERVALUE(Input!R571))</f>
        <v/>
      </c>
      <c r="T565" t="str">
        <f>IF(Input!S571="","",Input!S571)</f>
        <v/>
      </c>
      <c r="U565" t="str">
        <f>IF(Input!T571="","",_xlfn.NUMBERVALUE(Input!T571))</f>
        <v/>
      </c>
      <c r="V565" t="str">
        <f>IF(Input!U571="","",(Input!U571))</f>
        <v/>
      </c>
      <c r="W565" t="str">
        <f>IF(Input!V571="","",_xlfn.NUMBERVALUE(Input!V571))</f>
        <v/>
      </c>
      <c r="X565" t="str">
        <f>IF(Input!W571="","",_xlfn.NUMBERVALUE(Input!W571))</f>
        <v/>
      </c>
      <c r="Y565" t="str">
        <f>IF(Input!X571="","",_xlfn.NUMBERVALUE(Input!X571))</f>
        <v/>
      </c>
      <c r="Z565" t="str">
        <f>IF(Input!Y571="","",_xlfn.NUMBERVALUE(Input!Y571))</f>
        <v/>
      </c>
    </row>
    <row r="566" spans="1:26" x14ac:dyDescent="0.25">
      <c r="A566" s="257" t="str">
        <f>IF(ISERROR(Input!A572),"",Input!A572)</f>
        <v/>
      </c>
      <c r="B566" t="str">
        <f t="shared" si="8"/>
        <v/>
      </c>
      <c r="C566" t="str">
        <f>IF(ISERROR(Input!B572),"",IF(Input!B572="","",Input!B572))</f>
        <v/>
      </c>
      <c r="D566" t="str">
        <f>IF(ISERROR(IF(Input!C572="","",Input!C572*1)),"",IF(Input!C572="","",Input!C572*1))</f>
        <v/>
      </c>
      <c r="E566" t="str">
        <f>IF(ISERROR(IF(Input!D572="","",Input!D572)),"",IF(Input!D572="","",Input!D572))</f>
        <v/>
      </c>
      <c r="F566" t="str">
        <f>IF(Input!E572="","",IF(ISNUMBER(_xlfn.NUMBERVALUE(Input!E572)),ROUND(Input!E572,0),Input!E572))</f>
        <v/>
      </c>
      <c r="G566" s="269" t="str">
        <f>IF(ISBLANK(Input!F572),"",(Input!F572))</f>
        <v/>
      </c>
      <c r="H566" t="str">
        <f>IF(Input!G572="","",Input!G572)</f>
        <v/>
      </c>
      <c r="I566" t="str">
        <f>IF(Input!H572="","",Input!H572)</f>
        <v/>
      </c>
      <c r="J566" t="str">
        <f>IFERROR(IF(Input!I572="","",IF(VLOOKUP(Input!D572,'Measure List'!$A$2:$D$5000,4,FALSE)="Residential","",Input!I572)),"")</f>
        <v/>
      </c>
      <c r="K566" t="str">
        <f>IF(Input!J572="","",Input!J572)</f>
        <v/>
      </c>
      <c r="L566" t="str">
        <f>IF(Input!K572="","",Input!K572)</f>
        <v/>
      </c>
      <c r="M566" t="str">
        <f>IF(Input!L572="","",Input!L572)</f>
        <v/>
      </c>
      <c r="N566" s="304" t="str">
        <f>IF(Input!M572="","",Input!M572)</f>
        <v/>
      </c>
      <c r="O566" t="str">
        <f>IF(Input!N572="","",IF(_xlfn.NUMBERVALUE(Input!N572)=0,"",_xlfn.NUMBERVALUE(Input!N572)))</f>
        <v/>
      </c>
      <c r="P566" t="str">
        <f>IF(Input!O572="","",_xlfn.NUMBERVALUE(Input!O572))</f>
        <v/>
      </c>
      <c r="Q566" t="str">
        <f>IF(Input!P572="","",Input!P572)</f>
        <v/>
      </c>
      <c r="R566" t="str">
        <f>IF(Input!Q572="","",Input!Q572)</f>
        <v/>
      </c>
      <c r="S566" t="str">
        <f>IF(Input!R572="","",_xlfn.NUMBERVALUE(Input!R572))</f>
        <v/>
      </c>
      <c r="T566" t="str">
        <f>IF(Input!S572="","",Input!S572)</f>
        <v/>
      </c>
      <c r="U566" t="str">
        <f>IF(Input!T572="","",_xlfn.NUMBERVALUE(Input!T572))</f>
        <v/>
      </c>
      <c r="V566" t="str">
        <f>IF(Input!U572="","",(Input!U572))</f>
        <v/>
      </c>
      <c r="W566" t="str">
        <f>IF(Input!V572="","",_xlfn.NUMBERVALUE(Input!V572))</f>
        <v/>
      </c>
      <c r="X566" t="str">
        <f>IF(Input!W572="","",_xlfn.NUMBERVALUE(Input!W572))</f>
        <v/>
      </c>
      <c r="Y566" t="str">
        <f>IF(Input!X572="","",_xlfn.NUMBERVALUE(Input!X572))</f>
        <v/>
      </c>
      <c r="Z566" t="str">
        <f>IF(Input!Y572="","",_xlfn.NUMBERVALUE(Input!Y572))</f>
        <v/>
      </c>
    </row>
    <row r="567" spans="1:26" x14ac:dyDescent="0.25">
      <c r="A567" s="257" t="str">
        <f>IF(ISERROR(Input!A573),"",Input!A573)</f>
        <v/>
      </c>
      <c r="B567" t="str">
        <f t="shared" si="8"/>
        <v/>
      </c>
      <c r="C567" t="str">
        <f>IF(ISERROR(Input!B573),"",IF(Input!B573="","",Input!B573))</f>
        <v/>
      </c>
      <c r="D567" t="str">
        <f>IF(ISERROR(IF(Input!C573="","",Input!C573*1)),"",IF(Input!C573="","",Input!C573*1))</f>
        <v/>
      </c>
      <c r="E567" t="str">
        <f>IF(ISERROR(IF(Input!D573="","",Input!D573)),"",IF(Input!D573="","",Input!D573))</f>
        <v/>
      </c>
      <c r="F567" t="str">
        <f>IF(Input!E573="","",IF(ISNUMBER(_xlfn.NUMBERVALUE(Input!E573)),ROUND(Input!E573,0),Input!E573))</f>
        <v/>
      </c>
      <c r="G567" s="269" t="str">
        <f>IF(ISBLANK(Input!F573),"",(Input!F573))</f>
        <v/>
      </c>
      <c r="H567" t="str">
        <f>IF(Input!G573="","",Input!G573)</f>
        <v/>
      </c>
      <c r="I567" t="str">
        <f>IF(Input!H573="","",Input!H573)</f>
        <v/>
      </c>
      <c r="J567" t="str">
        <f>IFERROR(IF(Input!I573="","",IF(VLOOKUP(Input!D573,'Measure List'!$A$2:$D$5000,4,FALSE)="Residential","",Input!I573)),"")</f>
        <v/>
      </c>
      <c r="K567" t="str">
        <f>IF(Input!J573="","",Input!J573)</f>
        <v/>
      </c>
      <c r="L567" t="str">
        <f>IF(Input!K573="","",Input!K573)</f>
        <v/>
      </c>
      <c r="M567" t="str">
        <f>IF(Input!L573="","",Input!L573)</f>
        <v/>
      </c>
      <c r="N567" s="304" t="str">
        <f>IF(Input!M573="","",Input!M573)</f>
        <v/>
      </c>
      <c r="O567" t="str">
        <f>IF(Input!N573="","",IF(_xlfn.NUMBERVALUE(Input!N573)=0,"",_xlfn.NUMBERVALUE(Input!N573)))</f>
        <v/>
      </c>
      <c r="P567" t="str">
        <f>IF(Input!O573="","",_xlfn.NUMBERVALUE(Input!O573))</f>
        <v/>
      </c>
      <c r="Q567" t="str">
        <f>IF(Input!P573="","",Input!P573)</f>
        <v/>
      </c>
      <c r="R567" t="str">
        <f>IF(Input!Q573="","",Input!Q573)</f>
        <v/>
      </c>
      <c r="S567" t="str">
        <f>IF(Input!R573="","",_xlfn.NUMBERVALUE(Input!R573))</f>
        <v/>
      </c>
      <c r="T567" t="str">
        <f>IF(Input!S573="","",Input!S573)</f>
        <v/>
      </c>
      <c r="U567" t="str">
        <f>IF(Input!T573="","",_xlfn.NUMBERVALUE(Input!T573))</f>
        <v/>
      </c>
      <c r="V567" t="str">
        <f>IF(Input!U573="","",(Input!U573))</f>
        <v/>
      </c>
      <c r="W567" t="str">
        <f>IF(Input!V573="","",_xlfn.NUMBERVALUE(Input!V573))</f>
        <v/>
      </c>
      <c r="X567" t="str">
        <f>IF(Input!W573="","",_xlfn.NUMBERVALUE(Input!W573))</f>
        <v/>
      </c>
      <c r="Y567" t="str">
        <f>IF(Input!X573="","",_xlfn.NUMBERVALUE(Input!X573))</f>
        <v/>
      </c>
      <c r="Z567" t="str">
        <f>IF(Input!Y573="","",_xlfn.NUMBERVALUE(Input!Y573))</f>
        <v/>
      </c>
    </row>
    <row r="568" spans="1:26" x14ac:dyDescent="0.25">
      <c r="A568" s="257" t="str">
        <f>IF(ISERROR(Input!A574),"",Input!A574)</f>
        <v/>
      </c>
      <c r="B568" t="str">
        <f t="shared" si="8"/>
        <v/>
      </c>
      <c r="C568" t="str">
        <f>IF(ISERROR(Input!B574),"",IF(Input!B574="","",Input!B574))</f>
        <v/>
      </c>
      <c r="D568" t="str">
        <f>IF(ISERROR(IF(Input!C574="","",Input!C574*1)),"",IF(Input!C574="","",Input!C574*1))</f>
        <v/>
      </c>
      <c r="E568" t="str">
        <f>IF(ISERROR(IF(Input!D574="","",Input!D574)),"",IF(Input!D574="","",Input!D574))</f>
        <v/>
      </c>
      <c r="F568" t="str">
        <f>IF(Input!E574="","",IF(ISNUMBER(_xlfn.NUMBERVALUE(Input!E574)),ROUND(Input!E574,0),Input!E574))</f>
        <v/>
      </c>
      <c r="G568" s="269" t="str">
        <f>IF(ISBLANK(Input!F574),"",(Input!F574))</f>
        <v/>
      </c>
      <c r="H568" t="str">
        <f>IF(Input!G574="","",Input!G574)</f>
        <v/>
      </c>
      <c r="I568" t="str">
        <f>IF(Input!H574="","",Input!H574)</f>
        <v/>
      </c>
      <c r="J568" t="str">
        <f>IFERROR(IF(Input!I574="","",IF(VLOOKUP(Input!D574,'Measure List'!$A$2:$D$5000,4,FALSE)="Residential","",Input!I574)),"")</f>
        <v/>
      </c>
      <c r="K568" t="str">
        <f>IF(Input!J574="","",Input!J574)</f>
        <v/>
      </c>
      <c r="L568" t="str">
        <f>IF(Input!K574="","",Input!K574)</f>
        <v/>
      </c>
      <c r="M568" t="str">
        <f>IF(Input!L574="","",Input!L574)</f>
        <v/>
      </c>
      <c r="N568" s="304" t="str">
        <f>IF(Input!M574="","",Input!M574)</f>
        <v/>
      </c>
      <c r="O568" t="str">
        <f>IF(Input!N574="","",IF(_xlfn.NUMBERVALUE(Input!N574)=0,"",_xlfn.NUMBERVALUE(Input!N574)))</f>
        <v/>
      </c>
      <c r="P568" t="str">
        <f>IF(Input!O574="","",_xlfn.NUMBERVALUE(Input!O574))</f>
        <v/>
      </c>
      <c r="Q568" t="str">
        <f>IF(Input!P574="","",Input!P574)</f>
        <v/>
      </c>
      <c r="R568" t="str">
        <f>IF(Input!Q574="","",Input!Q574)</f>
        <v/>
      </c>
      <c r="S568" t="str">
        <f>IF(Input!R574="","",_xlfn.NUMBERVALUE(Input!R574))</f>
        <v/>
      </c>
      <c r="T568" t="str">
        <f>IF(Input!S574="","",Input!S574)</f>
        <v/>
      </c>
      <c r="U568" t="str">
        <f>IF(Input!T574="","",_xlfn.NUMBERVALUE(Input!T574))</f>
        <v/>
      </c>
      <c r="V568" t="str">
        <f>IF(Input!U574="","",(Input!U574))</f>
        <v/>
      </c>
      <c r="W568" t="str">
        <f>IF(Input!V574="","",_xlfn.NUMBERVALUE(Input!V574))</f>
        <v/>
      </c>
      <c r="X568" t="str">
        <f>IF(Input!W574="","",_xlfn.NUMBERVALUE(Input!W574))</f>
        <v/>
      </c>
      <c r="Y568" t="str">
        <f>IF(Input!X574="","",_xlfn.NUMBERVALUE(Input!X574))</f>
        <v/>
      </c>
      <c r="Z568" t="str">
        <f>IF(Input!Y574="","",_xlfn.NUMBERVALUE(Input!Y574))</f>
        <v/>
      </c>
    </row>
    <row r="569" spans="1:26" x14ac:dyDescent="0.25">
      <c r="A569" s="257" t="str">
        <f>IF(ISERROR(Input!A575),"",Input!A575)</f>
        <v/>
      </c>
      <c r="B569" t="str">
        <f t="shared" si="8"/>
        <v/>
      </c>
      <c r="C569" t="str">
        <f>IF(ISERROR(Input!B575),"",IF(Input!B575="","",Input!B575))</f>
        <v/>
      </c>
      <c r="D569" t="str">
        <f>IF(ISERROR(IF(Input!C575="","",Input!C575*1)),"",IF(Input!C575="","",Input!C575*1))</f>
        <v/>
      </c>
      <c r="E569" t="str">
        <f>IF(ISERROR(IF(Input!D575="","",Input!D575)),"",IF(Input!D575="","",Input!D575))</f>
        <v/>
      </c>
      <c r="F569" t="str">
        <f>IF(Input!E575="","",IF(ISNUMBER(_xlfn.NUMBERVALUE(Input!E575)),ROUND(Input!E575,0),Input!E575))</f>
        <v/>
      </c>
      <c r="G569" s="269" t="str">
        <f>IF(ISBLANK(Input!F575),"",(Input!F575))</f>
        <v/>
      </c>
      <c r="H569" t="str">
        <f>IF(Input!G575="","",Input!G575)</f>
        <v/>
      </c>
      <c r="I569" t="str">
        <f>IF(Input!H575="","",Input!H575)</f>
        <v/>
      </c>
      <c r="J569" t="str">
        <f>IFERROR(IF(Input!I575="","",IF(VLOOKUP(Input!D575,'Measure List'!$A$2:$D$5000,4,FALSE)="Residential","",Input!I575)),"")</f>
        <v/>
      </c>
      <c r="K569" t="str">
        <f>IF(Input!J575="","",Input!J575)</f>
        <v/>
      </c>
      <c r="L569" t="str">
        <f>IF(Input!K575="","",Input!K575)</f>
        <v/>
      </c>
      <c r="M569" t="str">
        <f>IF(Input!L575="","",Input!L575)</f>
        <v/>
      </c>
      <c r="N569" s="304" t="str">
        <f>IF(Input!M575="","",Input!M575)</f>
        <v/>
      </c>
      <c r="O569" t="str">
        <f>IF(Input!N575="","",IF(_xlfn.NUMBERVALUE(Input!N575)=0,"",_xlfn.NUMBERVALUE(Input!N575)))</f>
        <v/>
      </c>
      <c r="P569" t="str">
        <f>IF(Input!O575="","",_xlfn.NUMBERVALUE(Input!O575))</f>
        <v/>
      </c>
      <c r="Q569" t="str">
        <f>IF(Input!P575="","",Input!P575)</f>
        <v/>
      </c>
      <c r="R569" t="str">
        <f>IF(Input!Q575="","",Input!Q575)</f>
        <v/>
      </c>
      <c r="S569" t="str">
        <f>IF(Input!R575="","",_xlfn.NUMBERVALUE(Input!R575))</f>
        <v/>
      </c>
      <c r="T569" t="str">
        <f>IF(Input!S575="","",Input!S575)</f>
        <v/>
      </c>
      <c r="U569" t="str">
        <f>IF(Input!T575="","",_xlfn.NUMBERVALUE(Input!T575))</f>
        <v/>
      </c>
      <c r="V569" t="str">
        <f>IF(Input!U575="","",(Input!U575))</f>
        <v/>
      </c>
      <c r="W569" t="str">
        <f>IF(Input!V575="","",_xlfn.NUMBERVALUE(Input!V575))</f>
        <v/>
      </c>
      <c r="X569" t="str">
        <f>IF(Input!W575="","",_xlfn.NUMBERVALUE(Input!W575))</f>
        <v/>
      </c>
      <c r="Y569" t="str">
        <f>IF(Input!X575="","",_xlfn.NUMBERVALUE(Input!X575))</f>
        <v/>
      </c>
      <c r="Z569" t="str">
        <f>IF(Input!Y575="","",_xlfn.NUMBERVALUE(Input!Y575))</f>
        <v/>
      </c>
    </row>
    <row r="570" spans="1:26" x14ac:dyDescent="0.25">
      <c r="A570" s="257" t="str">
        <f>IF(ISERROR(Input!A576),"",Input!A576)</f>
        <v/>
      </c>
      <c r="B570" t="str">
        <f t="shared" si="8"/>
        <v/>
      </c>
      <c r="C570" t="str">
        <f>IF(ISERROR(Input!B576),"",IF(Input!B576="","",Input!B576))</f>
        <v/>
      </c>
      <c r="D570" t="str">
        <f>IF(ISERROR(IF(Input!C576="","",Input!C576*1)),"",IF(Input!C576="","",Input!C576*1))</f>
        <v/>
      </c>
      <c r="E570" t="str">
        <f>IF(ISERROR(IF(Input!D576="","",Input!D576)),"",IF(Input!D576="","",Input!D576))</f>
        <v/>
      </c>
      <c r="F570" t="str">
        <f>IF(Input!E576="","",IF(ISNUMBER(_xlfn.NUMBERVALUE(Input!E576)),ROUND(Input!E576,0),Input!E576))</f>
        <v/>
      </c>
      <c r="G570" s="269" t="str">
        <f>IF(ISBLANK(Input!F576),"",(Input!F576))</f>
        <v/>
      </c>
      <c r="H570" t="str">
        <f>IF(Input!G576="","",Input!G576)</f>
        <v/>
      </c>
      <c r="I570" t="str">
        <f>IF(Input!H576="","",Input!H576)</f>
        <v/>
      </c>
      <c r="J570" t="str">
        <f>IFERROR(IF(Input!I576="","",IF(VLOOKUP(Input!D576,'Measure List'!$A$2:$D$5000,4,FALSE)="Residential","",Input!I576)),"")</f>
        <v/>
      </c>
      <c r="K570" t="str">
        <f>IF(Input!J576="","",Input!J576)</f>
        <v/>
      </c>
      <c r="L570" t="str">
        <f>IF(Input!K576="","",Input!K576)</f>
        <v/>
      </c>
      <c r="M570" t="str">
        <f>IF(Input!L576="","",Input!L576)</f>
        <v/>
      </c>
      <c r="N570" s="304" t="str">
        <f>IF(Input!M576="","",Input!M576)</f>
        <v/>
      </c>
      <c r="O570" t="str">
        <f>IF(Input!N576="","",IF(_xlfn.NUMBERVALUE(Input!N576)=0,"",_xlfn.NUMBERVALUE(Input!N576)))</f>
        <v/>
      </c>
      <c r="P570" t="str">
        <f>IF(Input!O576="","",_xlfn.NUMBERVALUE(Input!O576))</f>
        <v/>
      </c>
      <c r="Q570" t="str">
        <f>IF(Input!P576="","",Input!P576)</f>
        <v/>
      </c>
      <c r="R570" t="str">
        <f>IF(Input!Q576="","",Input!Q576)</f>
        <v/>
      </c>
      <c r="S570" t="str">
        <f>IF(Input!R576="","",_xlfn.NUMBERVALUE(Input!R576))</f>
        <v/>
      </c>
      <c r="T570" t="str">
        <f>IF(Input!S576="","",Input!S576)</f>
        <v/>
      </c>
      <c r="U570" t="str">
        <f>IF(Input!T576="","",_xlfn.NUMBERVALUE(Input!T576))</f>
        <v/>
      </c>
      <c r="V570" t="str">
        <f>IF(Input!U576="","",(Input!U576))</f>
        <v/>
      </c>
      <c r="W570" t="str">
        <f>IF(Input!V576="","",_xlfn.NUMBERVALUE(Input!V576))</f>
        <v/>
      </c>
      <c r="X570" t="str">
        <f>IF(Input!W576="","",_xlfn.NUMBERVALUE(Input!W576))</f>
        <v/>
      </c>
      <c r="Y570" t="str">
        <f>IF(Input!X576="","",_xlfn.NUMBERVALUE(Input!X576))</f>
        <v/>
      </c>
      <c r="Z570" t="str">
        <f>IF(Input!Y576="","",_xlfn.NUMBERVALUE(Input!Y576))</f>
        <v/>
      </c>
    </row>
    <row r="571" spans="1:26" x14ac:dyDescent="0.25">
      <c r="A571" s="257" t="str">
        <f>IF(ISERROR(Input!A577),"",Input!A577)</f>
        <v/>
      </c>
      <c r="B571" t="str">
        <f t="shared" si="8"/>
        <v/>
      </c>
      <c r="C571" t="str">
        <f>IF(ISERROR(Input!B577),"",IF(Input!B577="","",Input!B577))</f>
        <v/>
      </c>
      <c r="D571" t="str">
        <f>IF(ISERROR(IF(Input!C577="","",Input!C577*1)),"",IF(Input!C577="","",Input!C577*1))</f>
        <v/>
      </c>
      <c r="E571" t="str">
        <f>IF(ISERROR(IF(Input!D577="","",Input!D577)),"",IF(Input!D577="","",Input!D577))</f>
        <v/>
      </c>
      <c r="F571" t="str">
        <f>IF(Input!E577="","",IF(ISNUMBER(_xlfn.NUMBERVALUE(Input!E577)),ROUND(Input!E577,0),Input!E577))</f>
        <v/>
      </c>
      <c r="G571" s="269" t="str">
        <f>IF(ISBLANK(Input!F577),"",(Input!F577))</f>
        <v/>
      </c>
      <c r="H571" t="str">
        <f>IF(Input!G577="","",Input!G577)</f>
        <v/>
      </c>
      <c r="I571" t="str">
        <f>IF(Input!H577="","",Input!H577)</f>
        <v/>
      </c>
      <c r="J571" t="str">
        <f>IFERROR(IF(Input!I577="","",IF(VLOOKUP(Input!D577,'Measure List'!$A$2:$D$5000,4,FALSE)="Residential","",Input!I577)),"")</f>
        <v/>
      </c>
      <c r="K571" t="str">
        <f>IF(Input!J577="","",Input!J577)</f>
        <v/>
      </c>
      <c r="L571" t="str">
        <f>IF(Input!K577="","",Input!K577)</f>
        <v/>
      </c>
      <c r="M571" t="str">
        <f>IF(Input!L577="","",Input!L577)</f>
        <v/>
      </c>
      <c r="N571" s="304" t="str">
        <f>IF(Input!M577="","",Input!M577)</f>
        <v/>
      </c>
      <c r="O571" t="str">
        <f>IF(Input!N577="","",IF(_xlfn.NUMBERVALUE(Input!N577)=0,"",_xlfn.NUMBERVALUE(Input!N577)))</f>
        <v/>
      </c>
      <c r="P571" t="str">
        <f>IF(Input!O577="","",_xlfn.NUMBERVALUE(Input!O577))</f>
        <v/>
      </c>
      <c r="Q571" t="str">
        <f>IF(Input!P577="","",Input!P577)</f>
        <v/>
      </c>
      <c r="R571" t="str">
        <f>IF(Input!Q577="","",Input!Q577)</f>
        <v/>
      </c>
      <c r="S571" t="str">
        <f>IF(Input!R577="","",_xlfn.NUMBERVALUE(Input!R577))</f>
        <v/>
      </c>
      <c r="T571" t="str">
        <f>IF(Input!S577="","",Input!S577)</f>
        <v/>
      </c>
      <c r="U571" t="str">
        <f>IF(Input!T577="","",_xlfn.NUMBERVALUE(Input!T577))</f>
        <v/>
      </c>
      <c r="V571" t="str">
        <f>IF(Input!U577="","",(Input!U577))</f>
        <v/>
      </c>
      <c r="W571" t="str">
        <f>IF(Input!V577="","",_xlfn.NUMBERVALUE(Input!V577))</f>
        <v/>
      </c>
      <c r="X571" t="str">
        <f>IF(Input!W577="","",_xlfn.NUMBERVALUE(Input!W577))</f>
        <v/>
      </c>
      <c r="Y571" t="str">
        <f>IF(Input!X577="","",_xlfn.NUMBERVALUE(Input!X577))</f>
        <v/>
      </c>
      <c r="Z571" t="str">
        <f>IF(Input!Y577="","",_xlfn.NUMBERVALUE(Input!Y577))</f>
        <v/>
      </c>
    </row>
    <row r="572" spans="1:26" x14ac:dyDescent="0.25">
      <c r="A572" s="257" t="str">
        <f>IF(ISERROR(Input!A578),"",Input!A578)</f>
        <v/>
      </c>
      <c r="B572" t="str">
        <f t="shared" si="8"/>
        <v/>
      </c>
      <c r="C572" t="str">
        <f>IF(ISERROR(Input!B578),"",IF(Input!B578="","",Input!B578))</f>
        <v/>
      </c>
      <c r="D572" t="str">
        <f>IF(ISERROR(IF(Input!C578="","",Input!C578*1)),"",IF(Input!C578="","",Input!C578*1))</f>
        <v/>
      </c>
      <c r="E572" t="str">
        <f>IF(ISERROR(IF(Input!D578="","",Input!D578)),"",IF(Input!D578="","",Input!D578))</f>
        <v/>
      </c>
      <c r="F572" t="str">
        <f>IF(Input!E578="","",IF(ISNUMBER(_xlfn.NUMBERVALUE(Input!E578)),ROUND(Input!E578,0),Input!E578))</f>
        <v/>
      </c>
      <c r="G572" s="269" t="str">
        <f>IF(ISBLANK(Input!F578),"",(Input!F578))</f>
        <v/>
      </c>
      <c r="H572" t="str">
        <f>IF(Input!G578="","",Input!G578)</f>
        <v/>
      </c>
      <c r="I572" t="str">
        <f>IF(Input!H578="","",Input!H578)</f>
        <v/>
      </c>
      <c r="J572" t="str">
        <f>IFERROR(IF(Input!I578="","",IF(VLOOKUP(Input!D578,'Measure List'!$A$2:$D$5000,4,FALSE)="Residential","",Input!I578)),"")</f>
        <v/>
      </c>
      <c r="K572" t="str">
        <f>IF(Input!J578="","",Input!J578)</f>
        <v/>
      </c>
      <c r="L572" t="str">
        <f>IF(Input!K578="","",Input!K578)</f>
        <v/>
      </c>
      <c r="M572" t="str">
        <f>IF(Input!L578="","",Input!L578)</f>
        <v/>
      </c>
      <c r="N572" s="304" t="str">
        <f>IF(Input!M578="","",Input!M578)</f>
        <v/>
      </c>
      <c r="O572" t="str">
        <f>IF(Input!N578="","",IF(_xlfn.NUMBERVALUE(Input!N578)=0,"",_xlfn.NUMBERVALUE(Input!N578)))</f>
        <v/>
      </c>
      <c r="P572" t="str">
        <f>IF(Input!O578="","",_xlfn.NUMBERVALUE(Input!O578))</f>
        <v/>
      </c>
      <c r="Q572" t="str">
        <f>IF(Input!P578="","",Input!P578)</f>
        <v/>
      </c>
      <c r="R572" t="str">
        <f>IF(Input!Q578="","",Input!Q578)</f>
        <v/>
      </c>
      <c r="S572" t="str">
        <f>IF(Input!R578="","",_xlfn.NUMBERVALUE(Input!R578))</f>
        <v/>
      </c>
      <c r="T572" t="str">
        <f>IF(Input!S578="","",Input!S578)</f>
        <v/>
      </c>
      <c r="U572" t="str">
        <f>IF(Input!T578="","",_xlfn.NUMBERVALUE(Input!T578))</f>
        <v/>
      </c>
      <c r="V572" t="str">
        <f>IF(Input!U578="","",(Input!U578))</f>
        <v/>
      </c>
      <c r="W572" t="str">
        <f>IF(Input!V578="","",_xlfn.NUMBERVALUE(Input!V578))</f>
        <v/>
      </c>
      <c r="X572" t="str">
        <f>IF(Input!W578="","",_xlfn.NUMBERVALUE(Input!W578))</f>
        <v/>
      </c>
      <c r="Y572" t="str">
        <f>IF(Input!X578="","",_xlfn.NUMBERVALUE(Input!X578))</f>
        <v/>
      </c>
      <c r="Z572" t="str">
        <f>IF(Input!Y578="","",_xlfn.NUMBERVALUE(Input!Y578))</f>
        <v/>
      </c>
    </row>
    <row r="573" spans="1:26" x14ac:dyDescent="0.25">
      <c r="A573" s="257" t="str">
        <f>IF(ISERROR(Input!A579),"",Input!A579)</f>
        <v/>
      </c>
      <c r="B573" t="str">
        <f t="shared" si="8"/>
        <v/>
      </c>
      <c r="C573" t="str">
        <f>IF(ISERROR(Input!B579),"",IF(Input!B579="","",Input!B579))</f>
        <v/>
      </c>
      <c r="D573" t="str">
        <f>IF(ISERROR(IF(Input!C579="","",Input!C579*1)),"",IF(Input!C579="","",Input!C579*1))</f>
        <v/>
      </c>
      <c r="E573" t="str">
        <f>IF(ISERROR(IF(Input!D579="","",Input!D579)),"",IF(Input!D579="","",Input!D579))</f>
        <v/>
      </c>
      <c r="F573" t="str">
        <f>IF(Input!E579="","",IF(ISNUMBER(_xlfn.NUMBERVALUE(Input!E579)),ROUND(Input!E579,0),Input!E579))</f>
        <v/>
      </c>
      <c r="G573" s="269" t="str">
        <f>IF(ISBLANK(Input!F579),"",(Input!F579))</f>
        <v/>
      </c>
      <c r="H573" t="str">
        <f>IF(Input!G579="","",Input!G579)</f>
        <v/>
      </c>
      <c r="I573" t="str">
        <f>IF(Input!H579="","",Input!H579)</f>
        <v/>
      </c>
      <c r="J573" t="str">
        <f>IFERROR(IF(Input!I579="","",IF(VLOOKUP(Input!D579,'Measure List'!$A$2:$D$5000,4,FALSE)="Residential","",Input!I579)),"")</f>
        <v/>
      </c>
      <c r="K573" t="str">
        <f>IF(Input!J579="","",Input!J579)</f>
        <v/>
      </c>
      <c r="L573" t="str">
        <f>IF(Input!K579="","",Input!K579)</f>
        <v/>
      </c>
      <c r="M573" t="str">
        <f>IF(Input!L579="","",Input!L579)</f>
        <v/>
      </c>
      <c r="N573" s="304" t="str">
        <f>IF(Input!M579="","",Input!M579)</f>
        <v/>
      </c>
      <c r="O573" t="str">
        <f>IF(Input!N579="","",IF(_xlfn.NUMBERVALUE(Input!N579)=0,"",_xlfn.NUMBERVALUE(Input!N579)))</f>
        <v/>
      </c>
      <c r="P573" t="str">
        <f>IF(Input!O579="","",_xlfn.NUMBERVALUE(Input!O579))</f>
        <v/>
      </c>
      <c r="Q573" t="str">
        <f>IF(Input!P579="","",Input!P579)</f>
        <v/>
      </c>
      <c r="R573" t="str">
        <f>IF(Input!Q579="","",Input!Q579)</f>
        <v/>
      </c>
      <c r="S573" t="str">
        <f>IF(Input!R579="","",_xlfn.NUMBERVALUE(Input!R579))</f>
        <v/>
      </c>
      <c r="T573" t="str">
        <f>IF(Input!S579="","",Input!S579)</f>
        <v/>
      </c>
      <c r="U573" t="str">
        <f>IF(Input!T579="","",_xlfn.NUMBERVALUE(Input!T579))</f>
        <v/>
      </c>
      <c r="V573" t="str">
        <f>IF(Input!U579="","",(Input!U579))</f>
        <v/>
      </c>
      <c r="W573" t="str">
        <f>IF(Input!V579="","",_xlfn.NUMBERVALUE(Input!V579))</f>
        <v/>
      </c>
      <c r="X573" t="str">
        <f>IF(Input!W579="","",_xlfn.NUMBERVALUE(Input!W579))</f>
        <v/>
      </c>
      <c r="Y573" t="str">
        <f>IF(Input!X579="","",_xlfn.NUMBERVALUE(Input!X579))</f>
        <v/>
      </c>
      <c r="Z573" t="str">
        <f>IF(Input!Y579="","",_xlfn.NUMBERVALUE(Input!Y579))</f>
        <v/>
      </c>
    </row>
    <row r="574" spans="1:26" x14ac:dyDescent="0.25">
      <c r="A574" s="257" t="str">
        <f>IF(ISERROR(Input!A580),"",Input!A580)</f>
        <v/>
      </c>
      <c r="B574" t="str">
        <f t="shared" si="8"/>
        <v/>
      </c>
      <c r="C574" t="str">
        <f>IF(ISERROR(Input!B580),"",IF(Input!B580="","",Input!B580))</f>
        <v/>
      </c>
      <c r="D574" t="str">
        <f>IF(ISERROR(IF(Input!C580="","",Input!C580*1)),"",IF(Input!C580="","",Input!C580*1))</f>
        <v/>
      </c>
      <c r="E574" t="str">
        <f>IF(ISERROR(IF(Input!D580="","",Input!D580)),"",IF(Input!D580="","",Input!D580))</f>
        <v/>
      </c>
      <c r="F574" t="str">
        <f>IF(Input!E580="","",IF(ISNUMBER(_xlfn.NUMBERVALUE(Input!E580)),ROUND(Input!E580,0),Input!E580))</f>
        <v/>
      </c>
      <c r="G574" s="269" t="str">
        <f>IF(ISBLANK(Input!F580),"",(Input!F580))</f>
        <v/>
      </c>
      <c r="H574" t="str">
        <f>IF(Input!G580="","",Input!G580)</f>
        <v/>
      </c>
      <c r="I574" t="str">
        <f>IF(Input!H580="","",Input!H580)</f>
        <v/>
      </c>
      <c r="J574" t="str">
        <f>IFERROR(IF(Input!I580="","",IF(VLOOKUP(Input!D580,'Measure List'!$A$2:$D$5000,4,FALSE)="Residential","",Input!I580)),"")</f>
        <v/>
      </c>
      <c r="K574" t="str">
        <f>IF(Input!J580="","",Input!J580)</f>
        <v/>
      </c>
      <c r="L574" t="str">
        <f>IF(Input!K580="","",Input!K580)</f>
        <v/>
      </c>
      <c r="M574" t="str">
        <f>IF(Input!L580="","",Input!L580)</f>
        <v/>
      </c>
      <c r="N574" s="304" t="str">
        <f>IF(Input!M580="","",Input!M580)</f>
        <v/>
      </c>
      <c r="O574" t="str">
        <f>IF(Input!N580="","",IF(_xlfn.NUMBERVALUE(Input!N580)=0,"",_xlfn.NUMBERVALUE(Input!N580)))</f>
        <v/>
      </c>
      <c r="P574" t="str">
        <f>IF(Input!O580="","",_xlfn.NUMBERVALUE(Input!O580))</f>
        <v/>
      </c>
      <c r="Q574" t="str">
        <f>IF(Input!P580="","",Input!P580)</f>
        <v/>
      </c>
      <c r="R574" t="str">
        <f>IF(Input!Q580="","",Input!Q580)</f>
        <v/>
      </c>
      <c r="S574" t="str">
        <f>IF(Input!R580="","",_xlfn.NUMBERVALUE(Input!R580))</f>
        <v/>
      </c>
      <c r="T574" t="str">
        <f>IF(Input!S580="","",Input!S580)</f>
        <v/>
      </c>
      <c r="U574" t="str">
        <f>IF(Input!T580="","",_xlfn.NUMBERVALUE(Input!T580))</f>
        <v/>
      </c>
      <c r="V574" t="str">
        <f>IF(Input!U580="","",(Input!U580))</f>
        <v/>
      </c>
      <c r="W574" t="str">
        <f>IF(Input!V580="","",_xlfn.NUMBERVALUE(Input!V580))</f>
        <v/>
      </c>
      <c r="X574" t="str">
        <f>IF(Input!W580="","",_xlfn.NUMBERVALUE(Input!W580))</f>
        <v/>
      </c>
      <c r="Y574" t="str">
        <f>IF(Input!X580="","",_xlfn.NUMBERVALUE(Input!X580))</f>
        <v/>
      </c>
      <c r="Z574" t="str">
        <f>IF(Input!Y580="","",_xlfn.NUMBERVALUE(Input!Y580))</f>
        <v/>
      </c>
    </row>
    <row r="575" spans="1:26" x14ac:dyDescent="0.25">
      <c r="A575" s="257" t="str">
        <f>IF(ISERROR(Input!A581),"",Input!A581)</f>
        <v/>
      </c>
      <c r="B575" t="str">
        <f t="shared" si="8"/>
        <v/>
      </c>
      <c r="C575" t="str">
        <f>IF(ISERROR(Input!B581),"",IF(Input!B581="","",Input!B581))</f>
        <v/>
      </c>
      <c r="D575" t="str">
        <f>IF(ISERROR(IF(Input!C581="","",Input!C581*1)),"",IF(Input!C581="","",Input!C581*1))</f>
        <v/>
      </c>
      <c r="E575" t="str">
        <f>IF(ISERROR(IF(Input!D581="","",Input!D581)),"",IF(Input!D581="","",Input!D581))</f>
        <v/>
      </c>
      <c r="F575" t="str">
        <f>IF(Input!E581="","",IF(ISNUMBER(_xlfn.NUMBERVALUE(Input!E581)),ROUND(Input!E581,0),Input!E581))</f>
        <v/>
      </c>
      <c r="G575" s="269" t="str">
        <f>IF(ISBLANK(Input!F581),"",(Input!F581))</f>
        <v/>
      </c>
      <c r="H575" t="str">
        <f>IF(Input!G581="","",Input!G581)</f>
        <v/>
      </c>
      <c r="I575" t="str">
        <f>IF(Input!H581="","",Input!H581)</f>
        <v/>
      </c>
      <c r="J575" t="str">
        <f>IFERROR(IF(Input!I581="","",IF(VLOOKUP(Input!D581,'Measure List'!$A$2:$D$5000,4,FALSE)="Residential","",Input!I581)),"")</f>
        <v/>
      </c>
      <c r="K575" t="str">
        <f>IF(Input!J581="","",Input!J581)</f>
        <v/>
      </c>
      <c r="L575" t="str">
        <f>IF(Input!K581="","",Input!K581)</f>
        <v/>
      </c>
      <c r="M575" t="str">
        <f>IF(Input!L581="","",Input!L581)</f>
        <v/>
      </c>
      <c r="N575" s="304" t="str">
        <f>IF(Input!M581="","",Input!M581)</f>
        <v/>
      </c>
      <c r="O575" t="str">
        <f>IF(Input!N581="","",IF(_xlfn.NUMBERVALUE(Input!N581)=0,"",_xlfn.NUMBERVALUE(Input!N581)))</f>
        <v/>
      </c>
      <c r="P575" t="str">
        <f>IF(Input!O581="","",_xlfn.NUMBERVALUE(Input!O581))</f>
        <v/>
      </c>
      <c r="Q575" t="str">
        <f>IF(Input!P581="","",Input!P581)</f>
        <v/>
      </c>
      <c r="R575" t="str">
        <f>IF(Input!Q581="","",Input!Q581)</f>
        <v/>
      </c>
      <c r="S575" t="str">
        <f>IF(Input!R581="","",_xlfn.NUMBERVALUE(Input!R581))</f>
        <v/>
      </c>
      <c r="T575" t="str">
        <f>IF(Input!S581="","",Input!S581)</f>
        <v/>
      </c>
      <c r="U575" t="str">
        <f>IF(Input!T581="","",_xlfn.NUMBERVALUE(Input!T581))</f>
        <v/>
      </c>
      <c r="V575" t="str">
        <f>IF(Input!U581="","",(Input!U581))</f>
        <v/>
      </c>
      <c r="W575" t="str">
        <f>IF(Input!V581="","",_xlfn.NUMBERVALUE(Input!V581))</f>
        <v/>
      </c>
      <c r="X575" t="str">
        <f>IF(Input!W581="","",_xlfn.NUMBERVALUE(Input!W581))</f>
        <v/>
      </c>
      <c r="Y575" t="str">
        <f>IF(Input!X581="","",_xlfn.NUMBERVALUE(Input!X581))</f>
        <v/>
      </c>
      <c r="Z575" t="str">
        <f>IF(Input!Y581="","",_xlfn.NUMBERVALUE(Input!Y581))</f>
        <v/>
      </c>
    </row>
    <row r="576" spans="1:26" x14ac:dyDescent="0.25">
      <c r="A576" s="257" t="str">
        <f>IF(ISERROR(Input!A582),"",Input!A582)</f>
        <v/>
      </c>
      <c r="B576" t="str">
        <f t="shared" si="8"/>
        <v/>
      </c>
      <c r="C576" t="str">
        <f>IF(ISERROR(Input!B582),"",IF(Input!B582="","",Input!B582))</f>
        <v/>
      </c>
      <c r="D576" t="str">
        <f>IF(ISERROR(IF(Input!C582="","",Input!C582*1)),"",IF(Input!C582="","",Input!C582*1))</f>
        <v/>
      </c>
      <c r="E576" t="str">
        <f>IF(ISERROR(IF(Input!D582="","",Input!D582)),"",IF(Input!D582="","",Input!D582))</f>
        <v/>
      </c>
      <c r="F576" t="str">
        <f>IF(Input!E582="","",IF(ISNUMBER(_xlfn.NUMBERVALUE(Input!E582)),ROUND(Input!E582,0),Input!E582))</f>
        <v/>
      </c>
      <c r="G576" s="269" t="str">
        <f>IF(ISBLANK(Input!F582),"",(Input!F582))</f>
        <v/>
      </c>
      <c r="H576" t="str">
        <f>IF(Input!G582="","",Input!G582)</f>
        <v/>
      </c>
      <c r="I576" t="str">
        <f>IF(Input!H582="","",Input!H582)</f>
        <v/>
      </c>
      <c r="J576" t="str">
        <f>IFERROR(IF(Input!I582="","",IF(VLOOKUP(Input!D582,'Measure List'!$A$2:$D$5000,4,FALSE)="Residential","",Input!I582)),"")</f>
        <v/>
      </c>
      <c r="K576" t="str">
        <f>IF(Input!J582="","",Input!J582)</f>
        <v/>
      </c>
      <c r="L576" t="str">
        <f>IF(Input!K582="","",Input!K582)</f>
        <v/>
      </c>
      <c r="M576" t="str">
        <f>IF(Input!L582="","",Input!L582)</f>
        <v/>
      </c>
      <c r="N576" s="304" t="str">
        <f>IF(Input!M582="","",Input!M582)</f>
        <v/>
      </c>
      <c r="O576" t="str">
        <f>IF(Input!N582="","",IF(_xlfn.NUMBERVALUE(Input!N582)=0,"",_xlfn.NUMBERVALUE(Input!N582)))</f>
        <v/>
      </c>
      <c r="P576" t="str">
        <f>IF(Input!O582="","",_xlfn.NUMBERVALUE(Input!O582))</f>
        <v/>
      </c>
      <c r="Q576" t="str">
        <f>IF(Input!P582="","",Input!P582)</f>
        <v/>
      </c>
      <c r="R576" t="str">
        <f>IF(Input!Q582="","",Input!Q582)</f>
        <v/>
      </c>
      <c r="S576" t="str">
        <f>IF(Input!R582="","",_xlfn.NUMBERVALUE(Input!R582))</f>
        <v/>
      </c>
      <c r="T576" t="str">
        <f>IF(Input!S582="","",Input!S582)</f>
        <v/>
      </c>
      <c r="U576" t="str">
        <f>IF(Input!T582="","",_xlfn.NUMBERVALUE(Input!T582))</f>
        <v/>
      </c>
      <c r="V576" t="str">
        <f>IF(Input!U582="","",(Input!U582))</f>
        <v/>
      </c>
      <c r="W576" t="str">
        <f>IF(Input!V582="","",_xlfn.NUMBERVALUE(Input!V582))</f>
        <v/>
      </c>
      <c r="X576" t="str">
        <f>IF(Input!W582="","",_xlfn.NUMBERVALUE(Input!W582))</f>
        <v/>
      </c>
      <c r="Y576" t="str">
        <f>IF(Input!X582="","",_xlfn.NUMBERVALUE(Input!X582))</f>
        <v/>
      </c>
      <c r="Z576" t="str">
        <f>IF(Input!Y582="","",_xlfn.NUMBERVALUE(Input!Y582))</f>
        <v/>
      </c>
    </row>
    <row r="577" spans="1:26" x14ac:dyDescent="0.25">
      <c r="A577" s="257" t="str">
        <f>IF(ISERROR(Input!A583),"",Input!A583)</f>
        <v/>
      </c>
      <c r="B577" t="str">
        <f t="shared" si="8"/>
        <v/>
      </c>
      <c r="C577" t="str">
        <f>IF(ISERROR(Input!B583),"",IF(Input!B583="","",Input!B583))</f>
        <v/>
      </c>
      <c r="D577" t="str">
        <f>IF(ISERROR(IF(Input!C583="","",Input!C583*1)),"",IF(Input!C583="","",Input!C583*1))</f>
        <v/>
      </c>
      <c r="E577" t="str">
        <f>IF(ISERROR(IF(Input!D583="","",Input!D583)),"",IF(Input!D583="","",Input!D583))</f>
        <v/>
      </c>
      <c r="F577" t="str">
        <f>IF(Input!E583="","",IF(ISNUMBER(_xlfn.NUMBERVALUE(Input!E583)),ROUND(Input!E583,0),Input!E583))</f>
        <v/>
      </c>
      <c r="G577" s="269" t="str">
        <f>IF(ISBLANK(Input!F583),"",(Input!F583))</f>
        <v/>
      </c>
      <c r="H577" t="str">
        <f>IF(Input!G583="","",Input!G583)</f>
        <v/>
      </c>
      <c r="I577" t="str">
        <f>IF(Input!H583="","",Input!H583)</f>
        <v/>
      </c>
      <c r="J577" t="str">
        <f>IFERROR(IF(Input!I583="","",IF(VLOOKUP(Input!D583,'Measure List'!$A$2:$D$5000,4,FALSE)="Residential","",Input!I583)),"")</f>
        <v/>
      </c>
      <c r="K577" t="str">
        <f>IF(Input!J583="","",Input!J583)</f>
        <v/>
      </c>
      <c r="L577" t="str">
        <f>IF(Input!K583="","",Input!K583)</f>
        <v/>
      </c>
      <c r="M577" t="str">
        <f>IF(Input!L583="","",Input!L583)</f>
        <v/>
      </c>
      <c r="N577" s="304" t="str">
        <f>IF(Input!M583="","",Input!M583)</f>
        <v/>
      </c>
      <c r="O577" t="str">
        <f>IF(Input!N583="","",IF(_xlfn.NUMBERVALUE(Input!N583)=0,"",_xlfn.NUMBERVALUE(Input!N583)))</f>
        <v/>
      </c>
      <c r="P577" t="str">
        <f>IF(Input!O583="","",_xlfn.NUMBERVALUE(Input!O583))</f>
        <v/>
      </c>
      <c r="Q577" t="str">
        <f>IF(Input!P583="","",Input!P583)</f>
        <v/>
      </c>
      <c r="R577" t="str">
        <f>IF(Input!Q583="","",Input!Q583)</f>
        <v/>
      </c>
      <c r="S577" t="str">
        <f>IF(Input!R583="","",_xlfn.NUMBERVALUE(Input!R583))</f>
        <v/>
      </c>
      <c r="T577" t="str">
        <f>IF(Input!S583="","",Input!S583)</f>
        <v/>
      </c>
      <c r="U577" t="str">
        <f>IF(Input!T583="","",_xlfn.NUMBERVALUE(Input!T583))</f>
        <v/>
      </c>
      <c r="V577" t="str">
        <f>IF(Input!U583="","",(Input!U583))</f>
        <v/>
      </c>
      <c r="W577" t="str">
        <f>IF(Input!V583="","",_xlfn.NUMBERVALUE(Input!V583))</f>
        <v/>
      </c>
      <c r="X577" t="str">
        <f>IF(Input!W583="","",_xlfn.NUMBERVALUE(Input!W583))</f>
        <v/>
      </c>
      <c r="Y577" t="str">
        <f>IF(Input!X583="","",_xlfn.NUMBERVALUE(Input!X583))</f>
        <v/>
      </c>
      <c r="Z577" t="str">
        <f>IF(Input!Y583="","",_xlfn.NUMBERVALUE(Input!Y583))</f>
        <v/>
      </c>
    </row>
    <row r="578" spans="1:26" x14ac:dyDescent="0.25">
      <c r="A578" s="257" t="str">
        <f>IF(ISERROR(Input!A584),"",Input!A584)</f>
        <v/>
      </c>
      <c r="B578" t="str">
        <f t="shared" si="8"/>
        <v/>
      </c>
      <c r="C578" t="str">
        <f>IF(ISERROR(Input!B584),"",IF(Input!B584="","",Input!B584))</f>
        <v/>
      </c>
      <c r="D578" t="str">
        <f>IF(ISERROR(IF(Input!C584="","",Input!C584*1)),"",IF(Input!C584="","",Input!C584*1))</f>
        <v/>
      </c>
      <c r="E578" t="str">
        <f>IF(ISERROR(IF(Input!D584="","",Input!D584)),"",IF(Input!D584="","",Input!D584))</f>
        <v/>
      </c>
      <c r="F578" t="str">
        <f>IF(Input!E584="","",IF(ISNUMBER(_xlfn.NUMBERVALUE(Input!E584)),ROUND(Input!E584,0),Input!E584))</f>
        <v/>
      </c>
      <c r="G578" s="269" t="str">
        <f>IF(ISBLANK(Input!F584),"",(Input!F584))</f>
        <v/>
      </c>
      <c r="H578" t="str">
        <f>IF(Input!G584="","",Input!G584)</f>
        <v/>
      </c>
      <c r="I578" t="str">
        <f>IF(Input!H584="","",Input!H584)</f>
        <v/>
      </c>
      <c r="J578" t="str">
        <f>IFERROR(IF(Input!I584="","",IF(VLOOKUP(Input!D584,'Measure List'!$A$2:$D$5000,4,FALSE)="Residential","",Input!I584)),"")</f>
        <v/>
      </c>
      <c r="K578" t="str">
        <f>IF(Input!J584="","",Input!J584)</f>
        <v/>
      </c>
      <c r="L578" t="str">
        <f>IF(Input!K584="","",Input!K584)</f>
        <v/>
      </c>
      <c r="M578" t="str">
        <f>IF(Input!L584="","",Input!L584)</f>
        <v/>
      </c>
      <c r="N578" s="304" t="str">
        <f>IF(Input!M584="","",Input!M584)</f>
        <v/>
      </c>
      <c r="O578" t="str">
        <f>IF(Input!N584="","",IF(_xlfn.NUMBERVALUE(Input!N584)=0,"",_xlfn.NUMBERVALUE(Input!N584)))</f>
        <v/>
      </c>
      <c r="P578" t="str">
        <f>IF(Input!O584="","",_xlfn.NUMBERVALUE(Input!O584))</f>
        <v/>
      </c>
      <c r="Q578" t="str">
        <f>IF(Input!P584="","",Input!P584)</f>
        <v/>
      </c>
      <c r="R578" t="str">
        <f>IF(Input!Q584="","",Input!Q584)</f>
        <v/>
      </c>
      <c r="S578" t="str">
        <f>IF(Input!R584="","",_xlfn.NUMBERVALUE(Input!R584))</f>
        <v/>
      </c>
      <c r="T578" t="str">
        <f>IF(Input!S584="","",Input!S584)</f>
        <v/>
      </c>
      <c r="U578" t="str">
        <f>IF(Input!T584="","",_xlfn.NUMBERVALUE(Input!T584))</f>
        <v/>
      </c>
      <c r="V578" t="str">
        <f>IF(Input!U584="","",(Input!U584))</f>
        <v/>
      </c>
      <c r="W578" t="str">
        <f>IF(Input!V584="","",_xlfn.NUMBERVALUE(Input!V584))</f>
        <v/>
      </c>
      <c r="X578" t="str">
        <f>IF(Input!W584="","",_xlfn.NUMBERVALUE(Input!W584))</f>
        <v/>
      </c>
      <c r="Y578" t="str">
        <f>IF(Input!X584="","",_xlfn.NUMBERVALUE(Input!X584))</f>
        <v/>
      </c>
      <c r="Z578" t="str">
        <f>IF(Input!Y584="","",_xlfn.NUMBERVALUE(Input!Y584))</f>
        <v/>
      </c>
    </row>
    <row r="579" spans="1:26" x14ac:dyDescent="0.25">
      <c r="A579" s="257" t="str">
        <f>IF(ISERROR(Input!A585),"",Input!A585)</f>
        <v/>
      </c>
      <c r="B579" t="str">
        <f t="shared" ref="B579:B642" si="9">IF(A579="","",$AA$2)</f>
        <v/>
      </c>
      <c r="C579" t="str">
        <f>IF(ISERROR(Input!B585),"",IF(Input!B585="","",Input!B585))</f>
        <v/>
      </c>
      <c r="D579" t="str">
        <f>IF(ISERROR(IF(Input!C585="","",Input!C585*1)),"",IF(Input!C585="","",Input!C585*1))</f>
        <v/>
      </c>
      <c r="E579" t="str">
        <f>IF(ISERROR(IF(Input!D585="","",Input!D585)),"",IF(Input!D585="","",Input!D585))</f>
        <v/>
      </c>
      <c r="F579" t="str">
        <f>IF(Input!E585="","",IF(ISNUMBER(_xlfn.NUMBERVALUE(Input!E585)),ROUND(Input!E585,0),Input!E585))</f>
        <v/>
      </c>
      <c r="G579" s="269" t="str">
        <f>IF(ISBLANK(Input!F585),"",(Input!F585))</f>
        <v/>
      </c>
      <c r="H579" t="str">
        <f>IF(Input!G585="","",Input!G585)</f>
        <v/>
      </c>
      <c r="I579" t="str">
        <f>IF(Input!H585="","",Input!H585)</f>
        <v/>
      </c>
      <c r="J579" t="str">
        <f>IFERROR(IF(Input!I585="","",IF(VLOOKUP(Input!D585,'Measure List'!$A$2:$D$5000,4,FALSE)="Residential","",Input!I585)),"")</f>
        <v/>
      </c>
      <c r="K579" t="str">
        <f>IF(Input!J585="","",Input!J585)</f>
        <v/>
      </c>
      <c r="L579" t="str">
        <f>IF(Input!K585="","",Input!K585)</f>
        <v/>
      </c>
      <c r="M579" t="str">
        <f>IF(Input!L585="","",Input!L585)</f>
        <v/>
      </c>
      <c r="N579" s="304" t="str">
        <f>IF(Input!M585="","",Input!M585)</f>
        <v/>
      </c>
      <c r="O579" t="str">
        <f>IF(Input!N585="","",IF(_xlfn.NUMBERVALUE(Input!N585)=0,"",_xlfn.NUMBERVALUE(Input!N585)))</f>
        <v/>
      </c>
      <c r="P579" t="str">
        <f>IF(Input!O585="","",_xlfn.NUMBERVALUE(Input!O585))</f>
        <v/>
      </c>
      <c r="Q579" t="str">
        <f>IF(Input!P585="","",Input!P585)</f>
        <v/>
      </c>
      <c r="R579" t="str">
        <f>IF(Input!Q585="","",Input!Q585)</f>
        <v/>
      </c>
      <c r="S579" t="str">
        <f>IF(Input!R585="","",_xlfn.NUMBERVALUE(Input!R585))</f>
        <v/>
      </c>
      <c r="T579" t="str">
        <f>IF(Input!S585="","",Input!S585)</f>
        <v/>
      </c>
      <c r="U579" t="str">
        <f>IF(Input!T585="","",_xlfn.NUMBERVALUE(Input!T585))</f>
        <v/>
      </c>
      <c r="V579" t="str">
        <f>IF(Input!U585="","",(Input!U585))</f>
        <v/>
      </c>
      <c r="W579" t="str">
        <f>IF(Input!V585="","",_xlfn.NUMBERVALUE(Input!V585))</f>
        <v/>
      </c>
      <c r="X579" t="str">
        <f>IF(Input!W585="","",_xlfn.NUMBERVALUE(Input!W585))</f>
        <v/>
      </c>
      <c r="Y579" t="str">
        <f>IF(Input!X585="","",_xlfn.NUMBERVALUE(Input!X585))</f>
        <v/>
      </c>
      <c r="Z579" t="str">
        <f>IF(Input!Y585="","",_xlfn.NUMBERVALUE(Input!Y585))</f>
        <v/>
      </c>
    </row>
    <row r="580" spans="1:26" x14ac:dyDescent="0.25">
      <c r="A580" s="257" t="str">
        <f>IF(ISERROR(Input!A586),"",Input!A586)</f>
        <v/>
      </c>
      <c r="B580" t="str">
        <f t="shared" si="9"/>
        <v/>
      </c>
      <c r="C580" t="str">
        <f>IF(ISERROR(Input!B586),"",IF(Input!B586="","",Input!B586))</f>
        <v/>
      </c>
      <c r="D580" t="str">
        <f>IF(ISERROR(IF(Input!C586="","",Input!C586*1)),"",IF(Input!C586="","",Input!C586*1))</f>
        <v/>
      </c>
      <c r="E580" t="str">
        <f>IF(ISERROR(IF(Input!D586="","",Input!D586)),"",IF(Input!D586="","",Input!D586))</f>
        <v/>
      </c>
      <c r="F580" t="str">
        <f>IF(Input!E586="","",IF(ISNUMBER(_xlfn.NUMBERVALUE(Input!E586)),ROUND(Input!E586,0),Input!E586))</f>
        <v/>
      </c>
      <c r="G580" s="269" t="str">
        <f>IF(ISBLANK(Input!F586),"",(Input!F586))</f>
        <v/>
      </c>
      <c r="H580" t="str">
        <f>IF(Input!G586="","",Input!G586)</f>
        <v/>
      </c>
      <c r="I580" t="str">
        <f>IF(Input!H586="","",Input!H586)</f>
        <v/>
      </c>
      <c r="J580" t="str">
        <f>IFERROR(IF(Input!I586="","",IF(VLOOKUP(Input!D586,'Measure List'!$A$2:$D$5000,4,FALSE)="Residential","",Input!I586)),"")</f>
        <v/>
      </c>
      <c r="K580" t="str">
        <f>IF(Input!J586="","",Input!J586)</f>
        <v/>
      </c>
      <c r="L580" t="str">
        <f>IF(Input!K586="","",Input!K586)</f>
        <v/>
      </c>
      <c r="M580" t="str">
        <f>IF(Input!L586="","",Input!L586)</f>
        <v/>
      </c>
      <c r="N580" s="304" t="str">
        <f>IF(Input!M586="","",Input!M586)</f>
        <v/>
      </c>
      <c r="O580" t="str">
        <f>IF(Input!N586="","",IF(_xlfn.NUMBERVALUE(Input!N586)=0,"",_xlfn.NUMBERVALUE(Input!N586)))</f>
        <v/>
      </c>
      <c r="P580" t="str">
        <f>IF(Input!O586="","",_xlfn.NUMBERVALUE(Input!O586))</f>
        <v/>
      </c>
      <c r="Q580" t="str">
        <f>IF(Input!P586="","",Input!P586)</f>
        <v/>
      </c>
      <c r="R580" t="str">
        <f>IF(Input!Q586="","",Input!Q586)</f>
        <v/>
      </c>
      <c r="S580" t="str">
        <f>IF(Input!R586="","",_xlfn.NUMBERVALUE(Input!R586))</f>
        <v/>
      </c>
      <c r="T580" t="str">
        <f>IF(Input!S586="","",Input!S586)</f>
        <v/>
      </c>
      <c r="U580" t="str">
        <f>IF(Input!T586="","",_xlfn.NUMBERVALUE(Input!T586))</f>
        <v/>
      </c>
      <c r="V580" t="str">
        <f>IF(Input!U586="","",(Input!U586))</f>
        <v/>
      </c>
      <c r="W580" t="str">
        <f>IF(Input!V586="","",_xlfn.NUMBERVALUE(Input!V586))</f>
        <v/>
      </c>
      <c r="X580" t="str">
        <f>IF(Input!W586="","",_xlfn.NUMBERVALUE(Input!W586))</f>
        <v/>
      </c>
      <c r="Y580" t="str">
        <f>IF(Input!X586="","",_xlfn.NUMBERVALUE(Input!X586))</f>
        <v/>
      </c>
      <c r="Z580" t="str">
        <f>IF(Input!Y586="","",_xlfn.NUMBERVALUE(Input!Y586))</f>
        <v/>
      </c>
    </row>
    <row r="581" spans="1:26" x14ac:dyDescent="0.25">
      <c r="A581" s="257" t="str">
        <f>IF(ISERROR(Input!A587),"",Input!A587)</f>
        <v/>
      </c>
      <c r="B581" t="str">
        <f t="shared" si="9"/>
        <v/>
      </c>
      <c r="C581" t="str">
        <f>IF(ISERROR(Input!B587),"",IF(Input!B587="","",Input!B587))</f>
        <v/>
      </c>
      <c r="D581" t="str">
        <f>IF(ISERROR(IF(Input!C587="","",Input!C587*1)),"",IF(Input!C587="","",Input!C587*1))</f>
        <v/>
      </c>
      <c r="E581" t="str">
        <f>IF(ISERROR(IF(Input!D587="","",Input!D587)),"",IF(Input!D587="","",Input!D587))</f>
        <v/>
      </c>
      <c r="F581" t="str">
        <f>IF(Input!E587="","",IF(ISNUMBER(_xlfn.NUMBERVALUE(Input!E587)),ROUND(Input!E587,0),Input!E587))</f>
        <v/>
      </c>
      <c r="G581" s="269" t="str">
        <f>IF(ISBLANK(Input!F587),"",(Input!F587))</f>
        <v/>
      </c>
      <c r="H581" t="str">
        <f>IF(Input!G587="","",Input!G587)</f>
        <v/>
      </c>
      <c r="I581" t="str">
        <f>IF(Input!H587="","",Input!H587)</f>
        <v/>
      </c>
      <c r="J581" t="str">
        <f>IFERROR(IF(Input!I587="","",IF(VLOOKUP(Input!D587,'Measure List'!$A$2:$D$5000,4,FALSE)="Residential","",Input!I587)),"")</f>
        <v/>
      </c>
      <c r="K581" t="str">
        <f>IF(Input!J587="","",Input!J587)</f>
        <v/>
      </c>
      <c r="L581" t="str">
        <f>IF(Input!K587="","",Input!K587)</f>
        <v/>
      </c>
      <c r="M581" t="str">
        <f>IF(Input!L587="","",Input!L587)</f>
        <v/>
      </c>
      <c r="N581" s="304" t="str">
        <f>IF(Input!M587="","",Input!M587)</f>
        <v/>
      </c>
      <c r="O581" t="str">
        <f>IF(Input!N587="","",IF(_xlfn.NUMBERVALUE(Input!N587)=0,"",_xlfn.NUMBERVALUE(Input!N587)))</f>
        <v/>
      </c>
      <c r="P581" t="str">
        <f>IF(Input!O587="","",_xlfn.NUMBERVALUE(Input!O587))</f>
        <v/>
      </c>
      <c r="Q581" t="str">
        <f>IF(Input!P587="","",Input!P587)</f>
        <v/>
      </c>
      <c r="R581" t="str">
        <f>IF(Input!Q587="","",Input!Q587)</f>
        <v/>
      </c>
      <c r="S581" t="str">
        <f>IF(Input!R587="","",_xlfn.NUMBERVALUE(Input!R587))</f>
        <v/>
      </c>
      <c r="T581" t="str">
        <f>IF(Input!S587="","",Input!S587)</f>
        <v/>
      </c>
      <c r="U581" t="str">
        <f>IF(Input!T587="","",_xlfn.NUMBERVALUE(Input!T587))</f>
        <v/>
      </c>
      <c r="V581" t="str">
        <f>IF(Input!U587="","",(Input!U587))</f>
        <v/>
      </c>
      <c r="W581" t="str">
        <f>IF(Input!V587="","",_xlfn.NUMBERVALUE(Input!V587))</f>
        <v/>
      </c>
      <c r="X581" t="str">
        <f>IF(Input!W587="","",_xlfn.NUMBERVALUE(Input!W587))</f>
        <v/>
      </c>
      <c r="Y581" t="str">
        <f>IF(Input!X587="","",_xlfn.NUMBERVALUE(Input!X587))</f>
        <v/>
      </c>
      <c r="Z581" t="str">
        <f>IF(Input!Y587="","",_xlfn.NUMBERVALUE(Input!Y587))</f>
        <v/>
      </c>
    </row>
    <row r="582" spans="1:26" x14ac:dyDescent="0.25">
      <c r="A582" s="257" t="str">
        <f>IF(ISERROR(Input!A588),"",Input!A588)</f>
        <v/>
      </c>
      <c r="B582" t="str">
        <f t="shared" si="9"/>
        <v/>
      </c>
      <c r="C582" t="str">
        <f>IF(ISERROR(Input!B588),"",IF(Input!B588="","",Input!B588))</f>
        <v/>
      </c>
      <c r="D582" t="str">
        <f>IF(ISERROR(IF(Input!C588="","",Input!C588*1)),"",IF(Input!C588="","",Input!C588*1))</f>
        <v/>
      </c>
      <c r="E582" t="str">
        <f>IF(ISERROR(IF(Input!D588="","",Input!D588)),"",IF(Input!D588="","",Input!D588))</f>
        <v/>
      </c>
      <c r="F582" t="str">
        <f>IF(Input!E588="","",IF(ISNUMBER(_xlfn.NUMBERVALUE(Input!E588)),ROUND(Input!E588,0),Input!E588))</f>
        <v/>
      </c>
      <c r="G582" s="269" t="str">
        <f>IF(ISBLANK(Input!F588),"",(Input!F588))</f>
        <v/>
      </c>
      <c r="H582" t="str">
        <f>IF(Input!G588="","",Input!G588)</f>
        <v/>
      </c>
      <c r="I582" t="str">
        <f>IF(Input!H588="","",Input!H588)</f>
        <v/>
      </c>
      <c r="J582" t="str">
        <f>IFERROR(IF(Input!I588="","",IF(VLOOKUP(Input!D588,'Measure List'!$A$2:$D$5000,4,FALSE)="Residential","",Input!I588)),"")</f>
        <v/>
      </c>
      <c r="K582" t="str">
        <f>IF(Input!J588="","",Input!J588)</f>
        <v/>
      </c>
      <c r="L582" t="str">
        <f>IF(Input!K588="","",Input!K588)</f>
        <v/>
      </c>
      <c r="M582" t="str">
        <f>IF(Input!L588="","",Input!L588)</f>
        <v/>
      </c>
      <c r="N582" s="304" t="str">
        <f>IF(Input!M588="","",Input!M588)</f>
        <v/>
      </c>
      <c r="O582" t="str">
        <f>IF(Input!N588="","",IF(_xlfn.NUMBERVALUE(Input!N588)=0,"",_xlfn.NUMBERVALUE(Input!N588)))</f>
        <v/>
      </c>
      <c r="P582" t="str">
        <f>IF(Input!O588="","",_xlfn.NUMBERVALUE(Input!O588))</f>
        <v/>
      </c>
      <c r="Q582" t="str">
        <f>IF(Input!P588="","",Input!P588)</f>
        <v/>
      </c>
      <c r="R582" t="str">
        <f>IF(Input!Q588="","",Input!Q588)</f>
        <v/>
      </c>
      <c r="S582" t="str">
        <f>IF(Input!R588="","",_xlfn.NUMBERVALUE(Input!R588))</f>
        <v/>
      </c>
      <c r="T582" t="str">
        <f>IF(Input!S588="","",Input!S588)</f>
        <v/>
      </c>
      <c r="U582" t="str">
        <f>IF(Input!T588="","",_xlfn.NUMBERVALUE(Input!T588))</f>
        <v/>
      </c>
      <c r="V582" t="str">
        <f>IF(Input!U588="","",(Input!U588))</f>
        <v/>
      </c>
      <c r="W582" t="str">
        <f>IF(Input!V588="","",_xlfn.NUMBERVALUE(Input!V588))</f>
        <v/>
      </c>
      <c r="X582" t="str">
        <f>IF(Input!W588="","",_xlfn.NUMBERVALUE(Input!W588))</f>
        <v/>
      </c>
      <c r="Y582" t="str">
        <f>IF(Input!X588="","",_xlfn.NUMBERVALUE(Input!X588))</f>
        <v/>
      </c>
      <c r="Z582" t="str">
        <f>IF(Input!Y588="","",_xlfn.NUMBERVALUE(Input!Y588))</f>
        <v/>
      </c>
    </row>
    <row r="583" spans="1:26" x14ac:dyDescent="0.25">
      <c r="A583" s="257" t="str">
        <f>IF(ISERROR(Input!A589),"",Input!A589)</f>
        <v/>
      </c>
      <c r="B583" t="str">
        <f t="shared" si="9"/>
        <v/>
      </c>
      <c r="C583" t="str">
        <f>IF(ISERROR(Input!B589),"",IF(Input!B589="","",Input!B589))</f>
        <v/>
      </c>
      <c r="D583" t="str">
        <f>IF(ISERROR(IF(Input!C589="","",Input!C589*1)),"",IF(Input!C589="","",Input!C589*1))</f>
        <v/>
      </c>
      <c r="E583" t="str">
        <f>IF(ISERROR(IF(Input!D589="","",Input!D589)),"",IF(Input!D589="","",Input!D589))</f>
        <v/>
      </c>
      <c r="F583" t="str">
        <f>IF(Input!E589="","",IF(ISNUMBER(_xlfn.NUMBERVALUE(Input!E589)),ROUND(Input!E589,0),Input!E589))</f>
        <v/>
      </c>
      <c r="G583" s="269" t="str">
        <f>IF(ISBLANK(Input!F589),"",(Input!F589))</f>
        <v/>
      </c>
      <c r="H583" t="str">
        <f>IF(Input!G589="","",Input!G589)</f>
        <v/>
      </c>
      <c r="I583" t="str">
        <f>IF(Input!H589="","",Input!H589)</f>
        <v/>
      </c>
      <c r="J583" t="str">
        <f>IFERROR(IF(Input!I589="","",IF(VLOOKUP(Input!D589,'Measure List'!$A$2:$D$5000,4,FALSE)="Residential","",Input!I589)),"")</f>
        <v/>
      </c>
      <c r="K583" t="str">
        <f>IF(Input!J589="","",Input!J589)</f>
        <v/>
      </c>
      <c r="L583" t="str">
        <f>IF(Input!K589="","",Input!K589)</f>
        <v/>
      </c>
      <c r="M583" t="str">
        <f>IF(Input!L589="","",Input!L589)</f>
        <v/>
      </c>
      <c r="N583" s="304" t="str">
        <f>IF(Input!M589="","",Input!M589)</f>
        <v/>
      </c>
      <c r="O583" t="str">
        <f>IF(Input!N589="","",IF(_xlfn.NUMBERVALUE(Input!N589)=0,"",_xlfn.NUMBERVALUE(Input!N589)))</f>
        <v/>
      </c>
      <c r="P583" t="str">
        <f>IF(Input!O589="","",_xlfn.NUMBERVALUE(Input!O589))</f>
        <v/>
      </c>
      <c r="Q583" t="str">
        <f>IF(Input!P589="","",Input!P589)</f>
        <v/>
      </c>
      <c r="R583" t="str">
        <f>IF(Input!Q589="","",Input!Q589)</f>
        <v/>
      </c>
      <c r="S583" t="str">
        <f>IF(Input!R589="","",_xlfn.NUMBERVALUE(Input!R589))</f>
        <v/>
      </c>
      <c r="T583" t="str">
        <f>IF(Input!S589="","",Input!S589)</f>
        <v/>
      </c>
      <c r="U583" t="str">
        <f>IF(Input!T589="","",_xlfn.NUMBERVALUE(Input!T589))</f>
        <v/>
      </c>
      <c r="V583" t="str">
        <f>IF(Input!U589="","",(Input!U589))</f>
        <v/>
      </c>
      <c r="W583" t="str">
        <f>IF(Input!V589="","",_xlfn.NUMBERVALUE(Input!V589))</f>
        <v/>
      </c>
      <c r="X583" t="str">
        <f>IF(Input!W589="","",_xlfn.NUMBERVALUE(Input!W589))</f>
        <v/>
      </c>
      <c r="Y583" t="str">
        <f>IF(Input!X589="","",_xlfn.NUMBERVALUE(Input!X589))</f>
        <v/>
      </c>
      <c r="Z583" t="str">
        <f>IF(Input!Y589="","",_xlfn.NUMBERVALUE(Input!Y589))</f>
        <v/>
      </c>
    </row>
    <row r="584" spans="1:26" x14ac:dyDescent="0.25">
      <c r="A584" s="257" t="str">
        <f>IF(ISERROR(Input!A590),"",Input!A590)</f>
        <v/>
      </c>
      <c r="B584" t="str">
        <f t="shared" si="9"/>
        <v/>
      </c>
      <c r="C584" t="str">
        <f>IF(ISERROR(Input!B590),"",IF(Input!B590="","",Input!B590))</f>
        <v/>
      </c>
      <c r="D584" t="str">
        <f>IF(ISERROR(IF(Input!C590="","",Input!C590*1)),"",IF(Input!C590="","",Input!C590*1))</f>
        <v/>
      </c>
      <c r="E584" t="str">
        <f>IF(ISERROR(IF(Input!D590="","",Input!D590)),"",IF(Input!D590="","",Input!D590))</f>
        <v/>
      </c>
      <c r="F584" t="str">
        <f>IF(Input!E590="","",IF(ISNUMBER(_xlfn.NUMBERVALUE(Input!E590)),ROUND(Input!E590,0),Input!E590))</f>
        <v/>
      </c>
      <c r="G584" s="269" t="str">
        <f>IF(ISBLANK(Input!F590),"",(Input!F590))</f>
        <v/>
      </c>
      <c r="H584" t="str">
        <f>IF(Input!G590="","",Input!G590)</f>
        <v/>
      </c>
      <c r="I584" t="str">
        <f>IF(Input!H590="","",Input!H590)</f>
        <v/>
      </c>
      <c r="J584" t="str">
        <f>IFERROR(IF(Input!I590="","",IF(VLOOKUP(Input!D590,'Measure List'!$A$2:$D$5000,4,FALSE)="Residential","",Input!I590)),"")</f>
        <v/>
      </c>
      <c r="K584" t="str">
        <f>IF(Input!J590="","",Input!J590)</f>
        <v/>
      </c>
      <c r="L584" t="str">
        <f>IF(Input!K590="","",Input!K590)</f>
        <v/>
      </c>
      <c r="M584" t="str">
        <f>IF(Input!L590="","",Input!L590)</f>
        <v/>
      </c>
      <c r="N584" s="304" t="str">
        <f>IF(Input!M590="","",Input!M590)</f>
        <v/>
      </c>
      <c r="O584" t="str">
        <f>IF(Input!N590="","",IF(_xlfn.NUMBERVALUE(Input!N590)=0,"",_xlfn.NUMBERVALUE(Input!N590)))</f>
        <v/>
      </c>
      <c r="P584" t="str">
        <f>IF(Input!O590="","",_xlfn.NUMBERVALUE(Input!O590))</f>
        <v/>
      </c>
      <c r="Q584" t="str">
        <f>IF(Input!P590="","",Input!P590)</f>
        <v/>
      </c>
      <c r="R584" t="str">
        <f>IF(Input!Q590="","",Input!Q590)</f>
        <v/>
      </c>
      <c r="S584" t="str">
        <f>IF(Input!R590="","",_xlfn.NUMBERVALUE(Input!R590))</f>
        <v/>
      </c>
      <c r="T584" t="str">
        <f>IF(Input!S590="","",Input!S590)</f>
        <v/>
      </c>
      <c r="U584" t="str">
        <f>IF(Input!T590="","",_xlfn.NUMBERVALUE(Input!T590))</f>
        <v/>
      </c>
      <c r="V584" t="str">
        <f>IF(Input!U590="","",(Input!U590))</f>
        <v/>
      </c>
      <c r="W584" t="str">
        <f>IF(Input!V590="","",_xlfn.NUMBERVALUE(Input!V590))</f>
        <v/>
      </c>
      <c r="X584" t="str">
        <f>IF(Input!W590="","",_xlfn.NUMBERVALUE(Input!W590))</f>
        <v/>
      </c>
      <c r="Y584" t="str">
        <f>IF(Input!X590="","",_xlfn.NUMBERVALUE(Input!X590))</f>
        <v/>
      </c>
      <c r="Z584" t="str">
        <f>IF(Input!Y590="","",_xlfn.NUMBERVALUE(Input!Y590))</f>
        <v/>
      </c>
    </row>
    <row r="585" spans="1:26" x14ac:dyDescent="0.25">
      <c r="A585" s="257" t="str">
        <f>IF(ISERROR(Input!A591),"",Input!A591)</f>
        <v/>
      </c>
      <c r="B585" t="str">
        <f t="shared" si="9"/>
        <v/>
      </c>
      <c r="C585" t="str">
        <f>IF(ISERROR(Input!B591),"",IF(Input!B591="","",Input!B591))</f>
        <v/>
      </c>
      <c r="D585" t="str">
        <f>IF(ISERROR(IF(Input!C591="","",Input!C591*1)),"",IF(Input!C591="","",Input!C591*1))</f>
        <v/>
      </c>
      <c r="E585" t="str">
        <f>IF(ISERROR(IF(Input!D591="","",Input!D591)),"",IF(Input!D591="","",Input!D591))</f>
        <v/>
      </c>
      <c r="F585" t="str">
        <f>IF(Input!E591="","",IF(ISNUMBER(_xlfn.NUMBERVALUE(Input!E591)),ROUND(Input!E591,0),Input!E591))</f>
        <v/>
      </c>
      <c r="G585" s="269" t="str">
        <f>IF(ISBLANK(Input!F591),"",(Input!F591))</f>
        <v/>
      </c>
      <c r="H585" t="str">
        <f>IF(Input!G591="","",Input!G591)</f>
        <v/>
      </c>
      <c r="I585" t="str">
        <f>IF(Input!H591="","",Input!H591)</f>
        <v/>
      </c>
      <c r="J585" t="str">
        <f>IFERROR(IF(Input!I591="","",IF(VLOOKUP(Input!D591,'Measure List'!$A$2:$D$5000,4,FALSE)="Residential","",Input!I591)),"")</f>
        <v/>
      </c>
      <c r="K585" t="str">
        <f>IF(Input!J591="","",Input!J591)</f>
        <v/>
      </c>
      <c r="L585" t="str">
        <f>IF(Input!K591="","",Input!K591)</f>
        <v/>
      </c>
      <c r="M585" t="str">
        <f>IF(Input!L591="","",Input!L591)</f>
        <v/>
      </c>
      <c r="N585" s="304" t="str">
        <f>IF(Input!M591="","",Input!M591)</f>
        <v/>
      </c>
      <c r="O585" t="str">
        <f>IF(Input!N591="","",IF(_xlfn.NUMBERVALUE(Input!N591)=0,"",_xlfn.NUMBERVALUE(Input!N591)))</f>
        <v/>
      </c>
      <c r="P585" t="str">
        <f>IF(Input!O591="","",_xlfn.NUMBERVALUE(Input!O591))</f>
        <v/>
      </c>
      <c r="Q585" t="str">
        <f>IF(Input!P591="","",Input!P591)</f>
        <v/>
      </c>
      <c r="R585" t="str">
        <f>IF(Input!Q591="","",Input!Q591)</f>
        <v/>
      </c>
      <c r="S585" t="str">
        <f>IF(Input!R591="","",_xlfn.NUMBERVALUE(Input!R591))</f>
        <v/>
      </c>
      <c r="T585" t="str">
        <f>IF(Input!S591="","",Input!S591)</f>
        <v/>
      </c>
      <c r="U585" t="str">
        <f>IF(Input!T591="","",_xlfn.NUMBERVALUE(Input!T591))</f>
        <v/>
      </c>
      <c r="V585" t="str">
        <f>IF(Input!U591="","",(Input!U591))</f>
        <v/>
      </c>
      <c r="W585" t="str">
        <f>IF(Input!V591="","",_xlfn.NUMBERVALUE(Input!V591))</f>
        <v/>
      </c>
      <c r="X585" t="str">
        <f>IF(Input!W591="","",_xlfn.NUMBERVALUE(Input!W591))</f>
        <v/>
      </c>
      <c r="Y585" t="str">
        <f>IF(Input!X591="","",_xlfn.NUMBERVALUE(Input!X591))</f>
        <v/>
      </c>
      <c r="Z585" t="str">
        <f>IF(Input!Y591="","",_xlfn.NUMBERVALUE(Input!Y591))</f>
        <v/>
      </c>
    </row>
    <row r="586" spans="1:26" x14ac:dyDescent="0.25">
      <c r="A586" s="257" t="str">
        <f>IF(ISERROR(Input!A592),"",Input!A592)</f>
        <v/>
      </c>
      <c r="B586" t="str">
        <f t="shared" si="9"/>
        <v/>
      </c>
      <c r="C586" t="str">
        <f>IF(ISERROR(Input!B592),"",IF(Input!B592="","",Input!B592))</f>
        <v/>
      </c>
      <c r="D586" t="str">
        <f>IF(ISERROR(IF(Input!C592="","",Input!C592*1)),"",IF(Input!C592="","",Input!C592*1))</f>
        <v/>
      </c>
      <c r="E586" t="str">
        <f>IF(ISERROR(IF(Input!D592="","",Input!D592)),"",IF(Input!D592="","",Input!D592))</f>
        <v/>
      </c>
      <c r="F586" t="str">
        <f>IF(Input!E592="","",IF(ISNUMBER(_xlfn.NUMBERVALUE(Input!E592)),ROUND(Input!E592,0),Input!E592))</f>
        <v/>
      </c>
      <c r="G586" s="269" t="str">
        <f>IF(ISBLANK(Input!F592),"",(Input!F592))</f>
        <v/>
      </c>
      <c r="H586" t="str">
        <f>IF(Input!G592="","",Input!G592)</f>
        <v/>
      </c>
      <c r="I586" t="str">
        <f>IF(Input!H592="","",Input!H592)</f>
        <v/>
      </c>
      <c r="J586" t="str">
        <f>IFERROR(IF(Input!I592="","",IF(VLOOKUP(Input!D592,'Measure List'!$A$2:$D$5000,4,FALSE)="Residential","",Input!I592)),"")</f>
        <v/>
      </c>
      <c r="K586" t="str">
        <f>IF(Input!J592="","",Input!J592)</f>
        <v/>
      </c>
      <c r="L586" t="str">
        <f>IF(Input!K592="","",Input!K592)</f>
        <v/>
      </c>
      <c r="M586" t="str">
        <f>IF(Input!L592="","",Input!L592)</f>
        <v/>
      </c>
      <c r="N586" s="304" t="str">
        <f>IF(Input!M592="","",Input!M592)</f>
        <v/>
      </c>
      <c r="O586" t="str">
        <f>IF(Input!N592="","",IF(_xlfn.NUMBERVALUE(Input!N592)=0,"",_xlfn.NUMBERVALUE(Input!N592)))</f>
        <v/>
      </c>
      <c r="P586" t="str">
        <f>IF(Input!O592="","",_xlfn.NUMBERVALUE(Input!O592))</f>
        <v/>
      </c>
      <c r="Q586" t="str">
        <f>IF(Input!P592="","",Input!P592)</f>
        <v/>
      </c>
      <c r="R586" t="str">
        <f>IF(Input!Q592="","",Input!Q592)</f>
        <v/>
      </c>
      <c r="S586" t="str">
        <f>IF(Input!R592="","",_xlfn.NUMBERVALUE(Input!R592))</f>
        <v/>
      </c>
      <c r="T586" t="str">
        <f>IF(Input!S592="","",Input!S592)</f>
        <v/>
      </c>
      <c r="U586" t="str">
        <f>IF(Input!T592="","",_xlfn.NUMBERVALUE(Input!T592))</f>
        <v/>
      </c>
      <c r="V586" t="str">
        <f>IF(Input!U592="","",(Input!U592))</f>
        <v/>
      </c>
      <c r="W586" t="str">
        <f>IF(Input!V592="","",_xlfn.NUMBERVALUE(Input!V592))</f>
        <v/>
      </c>
      <c r="X586" t="str">
        <f>IF(Input!W592="","",_xlfn.NUMBERVALUE(Input!W592))</f>
        <v/>
      </c>
      <c r="Y586" t="str">
        <f>IF(Input!X592="","",_xlfn.NUMBERVALUE(Input!X592))</f>
        <v/>
      </c>
      <c r="Z586" t="str">
        <f>IF(Input!Y592="","",_xlfn.NUMBERVALUE(Input!Y592))</f>
        <v/>
      </c>
    </row>
    <row r="587" spans="1:26" x14ac:dyDescent="0.25">
      <c r="A587" s="257" t="str">
        <f>IF(ISERROR(Input!A593),"",Input!A593)</f>
        <v/>
      </c>
      <c r="B587" t="str">
        <f t="shared" si="9"/>
        <v/>
      </c>
      <c r="C587" t="str">
        <f>IF(ISERROR(Input!B593),"",IF(Input!B593="","",Input!B593))</f>
        <v/>
      </c>
      <c r="D587" t="str">
        <f>IF(ISERROR(IF(Input!C593="","",Input!C593*1)),"",IF(Input!C593="","",Input!C593*1))</f>
        <v/>
      </c>
      <c r="E587" t="str">
        <f>IF(ISERROR(IF(Input!D593="","",Input!D593)),"",IF(Input!D593="","",Input!D593))</f>
        <v/>
      </c>
      <c r="F587" t="str">
        <f>IF(Input!E593="","",IF(ISNUMBER(_xlfn.NUMBERVALUE(Input!E593)),ROUND(Input!E593,0),Input!E593))</f>
        <v/>
      </c>
      <c r="G587" s="269" t="str">
        <f>IF(ISBLANK(Input!F593),"",(Input!F593))</f>
        <v/>
      </c>
      <c r="H587" t="str">
        <f>IF(Input!G593="","",Input!G593)</f>
        <v/>
      </c>
      <c r="I587" t="str">
        <f>IF(Input!H593="","",Input!H593)</f>
        <v/>
      </c>
      <c r="J587" t="str">
        <f>IFERROR(IF(Input!I593="","",IF(VLOOKUP(Input!D593,'Measure List'!$A$2:$D$5000,4,FALSE)="Residential","",Input!I593)),"")</f>
        <v/>
      </c>
      <c r="K587" t="str">
        <f>IF(Input!J593="","",Input!J593)</f>
        <v/>
      </c>
      <c r="L587" t="str">
        <f>IF(Input!K593="","",Input!K593)</f>
        <v/>
      </c>
      <c r="M587" t="str">
        <f>IF(Input!L593="","",Input!L593)</f>
        <v/>
      </c>
      <c r="N587" s="304" t="str">
        <f>IF(Input!M593="","",Input!M593)</f>
        <v/>
      </c>
      <c r="O587" t="str">
        <f>IF(Input!N593="","",IF(_xlfn.NUMBERVALUE(Input!N593)=0,"",_xlfn.NUMBERVALUE(Input!N593)))</f>
        <v/>
      </c>
      <c r="P587" t="str">
        <f>IF(Input!O593="","",_xlfn.NUMBERVALUE(Input!O593))</f>
        <v/>
      </c>
      <c r="Q587" t="str">
        <f>IF(Input!P593="","",Input!P593)</f>
        <v/>
      </c>
      <c r="R587" t="str">
        <f>IF(Input!Q593="","",Input!Q593)</f>
        <v/>
      </c>
      <c r="S587" t="str">
        <f>IF(Input!R593="","",_xlfn.NUMBERVALUE(Input!R593))</f>
        <v/>
      </c>
      <c r="T587" t="str">
        <f>IF(Input!S593="","",Input!S593)</f>
        <v/>
      </c>
      <c r="U587" t="str">
        <f>IF(Input!T593="","",_xlfn.NUMBERVALUE(Input!T593))</f>
        <v/>
      </c>
      <c r="V587" t="str">
        <f>IF(Input!U593="","",(Input!U593))</f>
        <v/>
      </c>
      <c r="W587" t="str">
        <f>IF(Input!V593="","",_xlfn.NUMBERVALUE(Input!V593))</f>
        <v/>
      </c>
      <c r="X587" t="str">
        <f>IF(Input!W593="","",_xlfn.NUMBERVALUE(Input!W593))</f>
        <v/>
      </c>
      <c r="Y587" t="str">
        <f>IF(Input!X593="","",_xlfn.NUMBERVALUE(Input!X593))</f>
        <v/>
      </c>
      <c r="Z587" t="str">
        <f>IF(Input!Y593="","",_xlfn.NUMBERVALUE(Input!Y593))</f>
        <v/>
      </c>
    </row>
    <row r="588" spans="1:26" x14ac:dyDescent="0.25">
      <c r="A588" s="257" t="str">
        <f>IF(ISERROR(Input!A594),"",Input!A594)</f>
        <v/>
      </c>
      <c r="B588" t="str">
        <f t="shared" si="9"/>
        <v/>
      </c>
      <c r="C588" t="str">
        <f>IF(ISERROR(Input!B594),"",IF(Input!B594="","",Input!B594))</f>
        <v/>
      </c>
      <c r="D588" t="str">
        <f>IF(ISERROR(IF(Input!C594="","",Input!C594*1)),"",IF(Input!C594="","",Input!C594*1))</f>
        <v/>
      </c>
      <c r="E588" t="str">
        <f>IF(ISERROR(IF(Input!D594="","",Input!D594)),"",IF(Input!D594="","",Input!D594))</f>
        <v/>
      </c>
      <c r="F588" t="str">
        <f>IF(Input!E594="","",IF(ISNUMBER(_xlfn.NUMBERVALUE(Input!E594)),ROUND(Input!E594,0),Input!E594))</f>
        <v/>
      </c>
      <c r="G588" s="269" t="str">
        <f>IF(ISBLANK(Input!F594),"",(Input!F594))</f>
        <v/>
      </c>
      <c r="H588" t="str">
        <f>IF(Input!G594="","",Input!G594)</f>
        <v/>
      </c>
      <c r="I588" t="str">
        <f>IF(Input!H594="","",Input!H594)</f>
        <v/>
      </c>
      <c r="J588" t="str">
        <f>IFERROR(IF(Input!I594="","",IF(VLOOKUP(Input!D594,'Measure List'!$A$2:$D$5000,4,FALSE)="Residential","",Input!I594)),"")</f>
        <v/>
      </c>
      <c r="K588" t="str">
        <f>IF(Input!J594="","",Input!J594)</f>
        <v/>
      </c>
      <c r="L588" t="str">
        <f>IF(Input!K594="","",Input!K594)</f>
        <v/>
      </c>
      <c r="M588" t="str">
        <f>IF(Input!L594="","",Input!L594)</f>
        <v/>
      </c>
      <c r="N588" s="304" t="str">
        <f>IF(Input!M594="","",Input!M594)</f>
        <v/>
      </c>
      <c r="O588" t="str">
        <f>IF(Input!N594="","",IF(_xlfn.NUMBERVALUE(Input!N594)=0,"",_xlfn.NUMBERVALUE(Input!N594)))</f>
        <v/>
      </c>
      <c r="P588" t="str">
        <f>IF(Input!O594="","",_xlfn.NUMBERVALUE(Input!O594))</f>
        <v/>
      </c>
      <c r="Q588" t="str">
        <f>IF(Input!P594="","",Input!P594)</f>
        <v/>
      </c>
      <c r="R588" t="str">
        <f>IF(Input!Q594="","",Input!Q594)</f>
        <v/>
      </c>
      <c r="S588" t="str">
        <f>IF(Input!R594="","",_xlfn.NUMBERVALUE(Input!R594))</f>
        <v/>
      </c>
      <c r="T588" t="str">
        <f>IF(Input!S594="","",Input!S594)</f>
        <v/>
      </c>
      <c r="U588" t="str">
        <f>IF(Input!T594="","",_xlfn.NUMBERVALUE(Input!T594))</f>
        <v/>
      </c>
      <c r="V588" t="str">
        <f>IF(Input!U594="","",(Input!U594))</f>
        <v/>
      </c>
      <c r="W588" t="str">
        <f>IF(Input!V594="","",_xlfn.NUMBERVALUE(Input!V594))</f>
        <v/>
      </c>
      <c r="X588" t="str">
        <f>IF(Input!W594="","",_xlfn.NUMBERVALUE(Input!W594))</f>
        <v/>
      </c>
      <c r="Y588" t="str">
        <f>IF(Input!X594="","",_xlfn.NUMBERVALUE(Input!X594))</f>
        <v/>
      </c>
      <c r="Z588" t="str">
        <f>IF(Input!Y594="","",_xlfn.NUMBERVALUE(Input!Y594))</f>
        <v/>
      </c>
    </row>
    <row r="589" spans="1:26" x14ac:dyDescent="0.25">
      <c r="A589" s="257" t="str">
        <f>IF(ISERROR(Input!A595),"",Input!A595)</f>
        <v/>
      </c>
      <c r="B589" t="str">
        <f t="shared" si="9"/>
        <v/>
      </c>
      <c r="C589" t="str">
        <f>IF(ISERROR(Input!B595),"",IF(Input!B595="","",Input!B595))</f>
        <v/>
      </c>
      <c r="D589" t="str">
        <f>IF(ISERROR(IF(Input!C595="","",Input!C595*1)),"",IF(Input!C595="","",Input!C595*1))</f>
        <v/>
      </c>
      <c r="E589" t="str">
        <f>IF(ISERROR(IF(Input!D595="","",Input!D595)),"",IF(Input!D595="","",Input!D595))</f>
        <v/>
      </c>
      <c r="F589" t="str">
        <f>IF(Input!E595="","",IF(ISNUMBER(_xlfn.NUMBERVALUE(Input!E595)),ROUND(Input!E595,0),Input!E595))</f>
        <v/>
      </c>
      <c r="G589" s="269" t="str">
        <f>IF(ISBLANK(Input!F595),"",(Input!F595))</f>
        <v/>
      </c>
      <c r="H589" t="str">
        <f>IF(Input!G595="","",Input!G595)</f>
        <v/>
      </c>
      <c r="I589" t="str">
        <f>IF(Input!H595="","",Input!H595)</f>
        <v/>
      </c>
      <c r="J589" t="str">
        <f>IFERROR(IF(Input!I595="","",IF(VLOOKUP(Input!D595,'Measure List'!$A$2:$D$5000,4,FALSE)="Residential","",Input!I595)),"")</f>
        <v/>
      </c>
      <c r="K589" t="str">
        <f>IF(Input!J595="","",Input!J595)</f>
        <v/>
      </c>
      <c r="L589" t="str">
        <f>IF(Input!K595="","",Input!K595)</f>
        <v/>
      </c>
      <c r="M589" t="str">
        <f>IF(Input!L595="","",Input!L595)</f>
        <v/>
      </c>
      <c r="N589" s="304" t="str">
        <f>IF(Input!M595="","",Input!M595)</f>
        <v/>
      </c>
      <c r="O589" t="str">
        <f>IF(Input!N595="","",IF(_xlfn.NUMBERVALUE(Input!N595)=0,"",_xlfn.NUMBERVALUE(Input!N595)))</f>
        <v/>
      </c>
      <c r="P589" t="str">
        <f>IF(Input!O595="","",_xlfn.NUMBERVALUE(Input!O595))</f>
        <v/>
      </c>
      <c r="Q589" t="str">
        <f>IF(Input!P595="","",Input!P595)</f>
        <v/>
      </c>
      <c r="R589" t="str">
        <f>IF(Input!Q595="","",Input!Q595)</f>
        <v/>
      </c>
      <c r="S589" t="str">
        <f>IF(Input!R595="","",_xlfn.NUMBERVALUE(Input!R595))</f>
        <v/>
      </c>
      <c r="T589" t="str">
        <f>IF(Input!S595="","",Input!S595)</f>
        <v/>
      </c>
      <c r="U589" t="str">
        <f>IF(Input!T595="","",_xlfn.NUMBERVALUE(Input!T595))</f>
        <v/>
      </c>
      <c r="V589" t="str">
        <f>IF(Input!U595="","",(Input!U595))</f>
        <v/>
      </c>
      <c r="W589" t="str">
        <f>IF(Input!V595="","",_xlfn.NUMBERVALUE(Input!V595))</f>
        <v/>
      </c>
      <c r="X589" t="str">
        <f>IF(Input!W595="","",_xlfn.NUMBERVALUE(Input!W595))</f>
        <v/>
      </c>
      <c r="Y589" t="str">
        <f>IF(Input!X595="","",_xlfn.NUMBERVALUE(Input!X595))</f>
        <v/>
      </c>
      <c r="Z589" t="str">
        <f>IF(Input!Y595="","",_xlfn.NUMBERVALUE(Input!Y595))</f>
        <v/>
      </c>
    </row>
    <row r="590" spans="1:26" x14ac:dyDescent="0.25">
      <c r="A590" s="257" t="str">
        <f>IF(ISERROR(Input!A596),"",Input!A596)</f>
        <v/>
      </c>
      <c r="B590" t="str">
        <f t="shared" si="9"/>
        <v/>
      </c>
      <c r="C590" t="str">
        <f>IF(ISERROR(Input!B596),"",IF(Input!B596="","",Input!B596))</f>
        <v/>
      </c>
      <c r="D590" t="str">
        <f>IF(ISERROR(IF(Input!C596="","",Input!C596*1)),"",IF(Input!C596="","",Input!C596*1))</f>
        <v/>
      </c>
      <c r="E590" t="str">
        <f>IF(ISERROR(IF(Input!D596="","",Input!D596)),"",IF(Input!D596="","",Input!D596))</f>
        <v/>
      </c>
      <c r="F590" t="str">
        <f>IF(Input!E596="","",IF(ISNUMBER(_xlfn.NUMBERVALUE(Input!E596)),ROUND(Input!E596,0),Input!E596))</f>
        <v/>
      </c>
      <c r="G590" s="269" t="str">
        <f>IF(ISBLANK(Input!F596),"",(Input!F596))</f>
        <v/>
      </c>
      <c r="H590" t="str">
        <f>IF(Input!G596="","",Input!G596)</f>
        <v/>
      </c>
      <c r="I590" t="str">
        <f>IF(Input!H596="","",Input!H596)</f>
        <v/>
      </c>
      <c r="J590" t="str">
        <f>IFERROR(IF(Input!I596="","",IF(VLOOKUP(Input!D596,'Measure List'!$A$2:$D$5000,4,FALSE)="Residential","",Input!I596)),"")</f>
        <v/>
      </c>
      <c r="K590" t="str">
        <f>IF(Input!J596="","",Input!J596)</f>
        <v/>
      </c>
      <c r="L590" t="str">
        <f>IF(Input!K596="","",Input!K596)</f>
        <v/>
      </c>
      <c r="M590" t="str">
        <f>IF(Input!L596="","",Input!L596)</f>
        <v/>
      </c>
      <c r="N590" s="304" t="str">
        <f>IF(Input!M596="","",Input!M596)</f>
        <v/>
      </c>
      <c r="O590" t="str">
        <f>IF(Input!N596="","",IF(_xlfn.NUMBERVALUE(Input!N596)=0,"",_xlfn.NUMBERVALUE(Input!N596)))</f>
        <v/>
      </c>
      <c r="P590" t="str">
        <f>IF(Input!O596="","",_xlfn.NUMBERVALUE(Input!O596))</f>
        <v/>
      </c>
      <c r="Q590" t="str">
        <f>IF(Input!P596="","",Input!P596)</f>
        <v/>
      </c>
      <c r="R590" t="str">
        <f>IF(Input!Q596="","",Input!Q596)</f>
        <v/>
      </c>
      <c r="S590" t="str">
        <f>IF(Input!R596="","",_xlfn.NUMBERVALUE(Input!R596))</f>
        <v/>
      </c>
      <c r="T590" t="str">
        <f>IF(Input!S596="","",Input!S596)</f>
        <v/>
      </c>
      <c r="U590" t="str">
        <f>IF(Input!T596="","",_xlfn.NUMBERVALUE(Input!T596))</f>
        <v/>
      </c>
      <c r="V590" t="str">
        <f>IF(Input!U596="","",(Input!U596))</f>
        <v/>
      </c>
      <c r="W590" t="str">
        <f>IF(Input!V596="","",_xlfn.NUMBERVALUE(Input!V596))</f>
        <v/>
      </c>
      <c r="X590" t="str">
        <f>IF(Input!W596="","",_xlfn.NUMBERVALUE(Input!W596))</f>
        <v/>
      </c>
      <c r="Y590" t="str">
        <f>IF(Input!X596="","",_xlfn.NUMBERVALUE(Input!X596))</f>
        <v/>
      </c>
      <c r="Z590" t="str">
        <f>IF(Input!Y596="","",_xlfn.NUMBERVALUE(Input!Y596))</f>
        <v/>
      </c>
    </row>
    <row r="591" spans="1:26" x14ac:dyDescent="0.25">
      <c r="A591" s="257" t="str">
        <f>IF(ISERROR(Input!A597),"",Input!A597)</f>
        <v/>
      </c>
      <c r="B591" t="str">
        <f t="shared" si="9"/>
        <v/>
      </c>
      <c r="C591" t="str">
        <f>IF(ISERROR(Input!B597),"",IF(Input!B597="","",Input!B597))</f>
        <v/>
      </c>
      <c r="D591" t="str">
        <f>IF(ISERROR(IF(Input!C597="","",Input!C597*1)),"",IF(Input!C597="","",Input!C597*1))</f>
        <v/>
      </c>
      <c r="E591" t="str">
        <f>IF(ISERROR(IF(Input!D597="","",Input!D597)),"",IF(Input!D597="","",Input!D597))</f>
        <v/>
      </c>
      <c r="F591" t="str">
        <f>IF(Input!E597="","",IF(ISNUMBER(_xlfn.NUMBERVALUE(Input!E597)),ROUND(Input!E597,0),Input!E597))</f>
        <v/>
      </c>
      <c r="G591" s="269" t="str">
        <f>IF(ISBLANK(Input!F597),"",(Input!F597))</f>
        <v/>
      </c>
      <c r="H591" t="str">
        <f>IF(Input!G597="","",Input!G597)</f>
        <v/>
      </c>
      <c r="I591" t="str">
        <f>IF(Input!H597="","",Input!H597)</f>
        <v/>
      </c>
      <c r="J591" t="str">
        <f>IFERROR(IF(Input!I597="","",IF(VLOOKUP(Input!D597,'Measure List'!$A$2:$D$5000,4,FALSE)="Residential","",Input!I597)),"")</f>
        <v/>
      </c>
      <c r="K591" t="str">
        <f>IF(Input!J597="","",Input!J597)</f>
        <v/>
      </c>
      <c r="L591" t="str">
        <f>IF(Input!K597="","",Input!K597)</f>
        <v/>
      </c>
      <c r="M591" t="str">
        <f>IF(Input!L597="","",Input!L597)</f>
        <v/>
      </c>
      <c r="N591" s="304" t="str">
        <f>IF(Input!M597="","",Input!M597)</f>
        <v/>
      </c>
      <c r="O591" t="str">
        <f>IF(Input!N597="","",IF(_xlfn.NUMBERVALUE(Input!N597)=0,"",_xlfn.NUMBERVALUE(Input!N597)))</f>
        <v/>
      </c>
      <c r="P591" t="str">
        <f>IF(Input!O597="","",_xlfn.NUMBERVALUE(Input!O597))</f>
        <v/>
      </c>
      <c r="Q591" t="str">
        <f>IF(Input!P597="","",Input!P597)</f>
        <v/>
      </c>
      <c r="R591" t="str">
        <f>IF(Input!Q597="","",Input!Q597)</f>
        <v/>
      </c>
      <c r="S591" t="str">
        <f>IF(Input!R597="","",_xlfn.NUMBERVALUE(Input!R597))</f>
        <v/>
      </c>
      <c r="T591" t="str">
        <f>IF(Input!S597="","",Input!S597)</f>
        <v/>
      </c>
      <c r="U591" t="str">
        <f>IF(Input!T597="","",_xlfn.NUMBERVALUE(Input!T597))</f>
        <v/>
      </c>
      <c r="V591" t="str">
        <f>IF(Input!U597="","",(Input!U597))</f>
        <v/>
      </c>
      <c r="W591" t="str">
        <f>IF(Input!V597="","",_xlfn.NUMBERVALUE(Input!V597))</f>
        <v/>
      </c>
      <c r="X591" t="str">
        <f>IF(Input!W597="","",_xlfn.NUMBERVALUE(Input!W597))</f>
        <v/>
      </c>
      <c r="Y591" t="str">
        <f>IF(Input!X597="","",_xlfn.NUMBERVALUE(Input!X597))</f>
        <v/>
      </c>
      <c r="Z591" t="str">
        <f>IF(Input!Y597="","",_xlfn.NUMBERVALUE(Input!Y597))</f>
        <v/>
      </c>
    </row>
    <row r="592" spans="1:26" x14ac:dyDescent="0.25">
      <c r="A592" s="257" t="str">
        <f>IF(ISERROR(Input!A598),"",Input!A598)</f>
        <v/>
      </c>
      <c r="B592" t="str">
        <f t="shared" si="9"/>
        <v/>
      </c>
      <c r="C592" t="str">
        <f>IF(ISERROR(Input!B598),"",IF(Input!B598="","",Input!B598))</f>
        <v/>
      </c>
      <c r="D592" t="str">
        <f>IF(ISERROR(IF(Input!C598="","",Input!C598*1)),"",IF(Input!C598="","",Input!C598*1))</f>
        <v/>
      </c>
      <c r="E592" t="str">
        <f>IF(ISERROR(IF(Input!D598="","",Input!D598)),"",IF(Input!D598="","",Input!D598))</f>
        <v/>
      </c>
      <c r="F592" t="str">
        <f>IF(Input!E598="","",IF(ISNUMBER(_xlfn.NUMBERVALUE(Input!E598)),ROUND(Input!E598,0),Input!E598))</f>
        <v/>
      </c>
      <c r="G592" s="269" t="str">
        <f>IF(ISBLANK(Input!F598),"",(Input!F598))</f>
        <v/>
      </c>
      <c r="H592" t="str">
        <f>IF(Input!G598="","",Input!G598)</f>
        <v/>
      </c>
      <c r="I592" t="str">
        <f>IF(Input!H598="","",Input!H598)</f>
        <v/>
      </c>
      <c r="J592" t="str">
        <f>IFERROR(IF(Input!I598="","",IF(VLOOKUP(Input!D598,'Measure List'!$A$2:$D$5000,4,FALSE)="Residential","",Input!I598)),"")</f>
        <v/>
      </c>
      <c r="K592" t="str">
        <f>IF(Input!J598="","",Input!J598)</f>
        <v/>
      </c>
      <c r="L592" t="str">
        <f>IF(Input!K598="","",Input!K598)</f>
        <v/>
      </c>
      <c r="M592" t="str">
        <f>IF(Input!L598="","",Input!L598)</f>
        <v/>
      </c>
      <c r="N592" s="304" t="str">
        <f>IF(Input!M598="","",Input!M598)</f>
        <v/>
      </c>
      <c r="O592" t="str">
        <f>IF(Input!N598="","",IF(_xlfn.NUMBERVALUE(Input!N598)=0,"",_xlfn.NUMBERVALUE(Input!N598)))</f>
        <v/>
      </c>
      <c r="P592" t="str">
        <f>IF(Input!O598="","",_xlfn.NUMBERVALUE(Input!O598))</f>
        <v/>
      </c>
      <c r="Q592" t="str">
        <f>IF(Input!P598="","",Input!P598)</f>
        <v/>
      </c>
      <c r="R592" t="str">
        <f>IF(Input!Q598="","",Input!Q598)</f>
        <v/>
      </c>
      <c r="S592" t="str">
        <f>IF(Input!R598="","",_xlfn.NUMBERVALUE(Input!R598))</f>
        <v/>
      </c>
      <c r="T592" t="str">
        <f>IF(Input!S598="","",Input!S598)</f>
        <v/>
      </c>
      <c r="U592" t="str">
        <f>IF(Input!T598="","",_xlfn.NUMBERVALUE(Input!T598))</f>
        <v/>
      </c>
      <c r="V592" t="str">
        <f>IF(Input!U598="","",(Input!U598))</f>
        <v/>
      </c>
      <c r="W592" t="str">
        <f>IF(Input!V598="","",_xlfn.NUMBERVALUE(Input!V598))</f>
        <v/>
      </c>
      <c r="X592" t="str">
        <f>IF(Input!W598="","",_xlfn.NUMBERVALUE(Input!W598))</f>
        <v/>
      </c>
      <c r="Y592" t="str">
        <f>IF(Input!X598="","",_xlfn.NUMBERVALUE(Input!X598))</f>
        <v/>
      </c>
      <c r="Z592" t="str">
        <f>IF(Input!Y598="","",_xlfn.NUMBERVALUE(Input!Y598))</f>
        <v/>
      </c>
    </row>
    <row r="593" spans="1:26" x14ac:dyDescent="0.25">
      <c r="A593" s="257" t="str">
        <f>IF(ISERROR(Input!A599),"",Input!A599)</f>
        <v/>
      </c>
      <c r="B593" t="str">
        <f t="shared" si="9"/>
        <v/>
      </c>
      <c r="C593" t="str">
        <f>IF(ISERROR(Input!B599),"",IF(Input!B599="","",Input!B599))</f>
        <v/>
      </c>
      <c r="D593" t="str">
        <f>IF(ISERROR(IF(Input!C599="","",Input!C599*1)),"",IF(Input!C599="","",Input!C599*1))</f>
        <v/>
      </c>
      <c r="E593" t="str">
        <f>IF(ISERROR(IF(Input!D599="","",Input!D599)),"",IF(Input!D599="","",Input!D599))</f>
        <v/>
      </c>
      <c r="F593" t="str">
        <f>IF(Input!E599="","",IF(ISNUMBER(_xlfn.NUMBERVALUE(Input!E599)),ROUND(Input!E599,0),Input!E599))</f>
        <v/>
      </c>
      <c r="G593" s="269" t="str">
        <f>IF(ISBLANK(Input!F599),"",(Input!F599))</f>
        <v/>
      </c>
      <c r="H593" t="str">
        <f>IF(Input!G599="","",Input!G599)</f>
        <v/>
      </c>
      <c r="I593" t="str">
        <f>IF(Input!H599="","",Input!H599)</f>
        <v/>
      </c>
      <c r="J593" t="str">
        <f>IFERROR(IF(Input!I599="","",IF(VLOOKUP(Input!D599,'Measure List'!$A$2:$D$5000,4,FALSE)="Residential","",Input!I599)),"")</f>
        <v/>
      </c>
      <c r="K593" t="str">
        <f>IF(Input!J599="","",Input!J599)</f>
        <v/>
      </c>
      <c r="L593" t="str">
        <f>IF(Input!K599="","",Input!K599)</f>
        <v/>
      </c>
      <c r="M593" t="str">
        <f>IF(Input!L599="","",Input!L599)</f>
        <v/>
      </c>
      <c r="N593" s="304" t="str">
        <f>IF(Input!M599="","",Input!M599)</f>
        <v/>
      </c>
      <c r="O593" t="str">
        <f>IF(Input!N599="","",IF(_xlfn.NUMBERVALUE(Input!N599)=0,"",_xlfn.NUMBERVALUE(Input!N599)))</f>
        <v/>
      </c>
      <c r="P593" t="str">
        <f>IF(Input!O599="","",_xlfn.NUMBERVALUE(Input!O599))</f>
        <v/>
      </c>
      <c r="Q593" t="str">
        <f>IF(Input!P599="","",Input!P599)</f>
        <v/>
      </c>
      <c r="R593" t="str">
        <f>IF(Input!Q599="","",Input!Q599)</f>
        <v/>
      </c>
      <c r="S593" t="str">
        <f>IF(Input!R599="","",_xlfn.NUMBERVALUE(Input!R599))</f>
        <v/>
      </c>
      <c r="T593" t="str">
        <f>IF(Input!S599="","",Input!S599)</f>
        <v/>
      </c>
      <c r="U593" t="str">
        <f>IF(Input!T599="","",_xlfn.NUMBERVALUE(Input!T599))</f>
        <v/>
      </c>
      <c r="V593" t="str">
        <f>IF(Input!U599="","",(Input!U599))</f>
        <v/>
      </c>
      <c r="W593" t="str">
        <f>IF(Input!V599="","",_xlfn.NUMBERVALUE(Input!V599))</f>
        <v/>
      </c>
      <c r="X593" t="str">
        <f>IF(Input!W599="","",_xlfn.NUMBERVALUE(Input!W599))</f>
        <v/>
      </c>
      <c r="Y593" t="str">
        <f>IF(Input!X599="","",_xlfn.NUMBERVALUE(Input!X599))</f>
        <v/>
      </c>
      <c r="Z593" t="str">
        <f>IF(Input!Y599="","",_xlfn.NUMBERVALUE(Input!Y599))</f>
        <v/>
      </c>
    </row>
    <row r="594" spans="1:26" x14ac:dyDescent="0.25">
      <c r="A594" s="257" t="str">
        <f>IF(ISERROR(Input!A600),"",Input!A600)</f>
        <v/>
      </c>
      <c r="B594" t="str">
        <f t="shared" si="9"/>
        <v/>
      </c>
      <c r="C594" t="str">
        <f>IF(ISERROR(Input!B600),"",IF(Input!B600="","",Input!B600))</f>
        <v/>
      </c>
      <c r="D594" t="str">
        <f>IF(ISERROR(IF(Input!C600="","",Input!C600*1)),"",IF(Input!C600="","",Input!C600*1))</f>
        <v/>
      </c>
      <c r="E594" t="str">
        <f>IF(ISERROR(IF(Input!D600="","",Input!D600)),"",IF(Input!D600="","",Input!D600))</f>
        <v/>
      </c>
      <c r="F594" t="str">
        <f>IF(Input!E600="","",IF(ISNUMBER(_xlfn.NUMBERVALUE(Input!E600)),ROUND(Input!E600,0),Input!E600))</f>
        <v/>
      </c>
      <c r="G594" s="269" t="str">
        <f>IF(ISBLANK(Input!F600),"",(Input!F600))</f>
        <v/>
      </c>
      <c r="H594" t="str">
        <f>IF(Input!G600="","",Input!G600)</f>
        <v/>
      </c>
      <c r="I594" t="str">
        <f>IF(Input!H600="","",Input!H600)</f>
        <v/>
      </c>
      <c r="J594" t="str">
        <f>IFERROR(IF(Input!I600="","",IF(VLOOKUP(Input!D600,'Measure List'!$A$2:$D$5000,4,FALSE)="Residential","",Input!I600)),"")</f>
        <v/>
      </c>
      <c r="K594" t="str">
        <f>IF(Input!J600="","",Input!J600)</f>
        <v/>
      </c>
      <c r="L594" t="str">
        <f>IF(Input!K600="","",Input!K600)</f>
        <v/>
      </c>
      <c r="M594" t="str">
        <f>IF(Input!L600="","",Input!L600)</f>
        <v/>
      </c>
      <c r="N594" s="304" t="str">
        <f>IF(Input!M600="","",Input!M600)</f>
        <v/>
      </c>
      <c r="O594" t="str">
        <f>IF(Input!N600="","",IF(_xlfn.NUMBERVALUE(Input!N600)=0,"",_xlfn.NUMBERVALUE(Input!N600)))</f>
        <v/>
      </c>
      <c r="P594" t="str">
        <f>IF(Input!O600="","",_xlfn.NUMBERVALUE(Input!O600))</f>
        <v/>
      </c>
      <c r="Q594" t="str">
        <f>IF(Input!P600="","",Input!P600)</f>
        <v/>
      </c>
      <c r="R594" t="str">
        <f>IF(Input!Q600="","",Input!Q600)</f>
        <v/>
      </c>
      <c r="S594" t="str">
        <f>IF(Input!R600="","",_xlfn.NUMBERVALUE(Input!R600))</f>
        <v/>
      </c>
      <c r="T594" t="str">
        <f>IF(Input!S600="","",Input!S600)</f>
        <v/>
      </c>
      <c r="U594" t="str">
        <f>IF(Input!T600="","",_xlfn.NUMBERVALUE(Input!T600))</f>
        <v/>
      </c>
      <c r="V594" t="str">
        <f>IF(Input!U600="","",(Input!U600))</f>
        <v/>
      </c>
      <c r="W594" t="str">
        <f>IF(Input!V600="","",_xlfn.NUMBERVALUE(Input!V600))</f>
        <v/>
      </c>
      <c r="X594" t="str">
        <f>IF(Input!W600="","",_xlfn.NUMBERVALUE(Input!W600))</f>
        <v/>
      </c>
      <c r="Y594" t="str">
        <f>IF(Input!X600="","",_xlfn.NUMBERVALUE(Input!X600))</f>
        <v/>
      </c>
      <c r="Z594" t="str">
        <f>IF(Input!Y600="","",_xlfn.NUMBERVALUE(Input!Y600))</f>
        <v/>
      </c>
    </row>
    <row r="595" spans="1:26" x14ac:dyDescent="0.25">
      <c r="A595" s="257" t="str">
        <f>IF(ISERROR(Input!A601),"",Input!A601)</f>
        <v/>
      </c>
      <c r="B595" t="str">
        <f t="shared" si="9"/>
        <v/>
      </c>
      <c r="C595" t="str">
        <f>IF(ISERROR(Input!B601),"",IF(Input!B601="","",Input!B601))</f>
        <v/>
      </c>
      <c r="D595" t="str">
        <f>IF(ISERROR(IF(Input!C601="","",Input!C601*1)),"",IF(Input!C601="","",Input!C601*1))</f>
        <v/>
      </c>
      <c r="E595" t="str">
        <f>IF(ISERROR(IF(Input!D601="","",Input!D601)),"",IF(Input!D601="","",Input!D601))</f>
        <v/>
      </c>
      <c r="F595" t="str">
        <f>IF(Input!E601="","",IF(ISNUMBER(_xlfn.NUMBERVALUE(Input!E601)),ROUND(Input!E601,0),Input!E601))</f>
        <v/>
      </c>
      <c r="G595" s="269" t="str">
        <f>IF(ISBLANK(Input!F601),"",(Input!F601))</f>
        <v/>
      </c>
      <c r="H595" t="str">
        <f>IF(Input!G601="","",Input!G601)</f>
        <v/>
      </c>
      <c r="I595" t="str">
        <f>IF(Input!H601="","",Input!H601)</f>
        <v/>
      </c>
      <c r="J595" t="str">
        <f>IFERROR(IF(Input!I601="","",IF(VLOOKUP(Input!D601,'Measure List'!$A$2:$D$5000,4,FALSE)="Residential","",Input!I601)),"")</f>
        <v/>
      </c>
      <c r="K595" t="str">
        <f>IF(Input!J601="","",Input!J601)</f>
        <v/>
      </c>
      <c r="L595" t="str">
        <f>IF(Input!K601="","",Input!K601)</f>
        <v/>
      </c>
      <c r="M595" t="str">
        <f>IF(Input!L601="","",Input!L601)</f>
        <v/>
      </c>
      <c r="N595" s="304" t="str">
        <f>IF(Input!M601="","",Input!M601)</f>
        <v/>
      </c>
      <c r="O595" t="str">
        <f>IF(Input!N601="","",IF(_xlfn.NUMBERVALUE(Input!N601)=0,"",_xlfn.NUMBERVALUE(Input!N601)))</f>
        <v/>
      </c>
      <c r="P595" t="str">
        <f>IF(Input!O601="","",_xlfn.NUMBERVALUE(Input!O601))</f>
        <v/>
      </c>
      <c r="Q595" t="str">
        <f>IF(Input!P601="","",Input!P601)</f>
        <v/>
      </c>
      <c r="R595" t="str">
        <f>IF(Input!Q601="","",Input!Q601)</f>
        <v/>
      </c>
      <c r="S595" t="str">
        <f>IF(Input!R601="","",_xlfn.NUMBERVALUE(Input!R601))</f>
        <v/>
      </c>
      <c r="T595" t="str">
        <f>IF(Input!S601="","",Input!S601)</f>
        <v/>
      </c>
      <c r="U595" t="str">
        <f>IF(Input!T601="","",_xlfn.NUMBERVALUE(Input!T601))</f>
        <v/>
      </c>
      <c r="V595" t="str">
        <f>IF(Input!U601="","",(Input!U601))</f>
        <v/>
      </c>
      <c r="W595" t="str">
        <f>IF(Input!V601="","",_xlfn.NUMBERVALUE(Input!V601))</f>
        <v/>
      </c>
      <c r="X595" t="str">
        <f>IF(Input!W601="","",_xlfn.NUMBERVALUE(Input!W601))</f>
        <v/>
      </c>
      <c r="Y595" t="str">
        <f>IF(Input!X601="","",_xlfn.NUMBERVALUE(Input!X601))</f>
        <v/>
      </c>
      <c r="Z595" t="str">
        <f>IF(Input!Y601="","",_xlfn.NUMBERVALUE(Input!Y601))</f>
        <v/>
      </c>
    </row>
    <row r="596" spans="1:26" x14ac:dyDescent="0.25">
      <c r="A596" s="257" t="str">
        <f>IF(ISERROR(Input!A602),"",Input!A602)</f>
        <v/>
      </c>
      <c r="B596" t="str">
        <f t="shared" si="9"/>
        <v/>
      </c>
      <c r="C596" t="str">
        <f>IF(ISERROR(Input!B602),"",IF(Input!B602="","",Input!B602))</f>
        <v/>
      </c>
      <c r="D596" t="str">
        <f>IF(ISERROR(IF(Input!C602="","",Input!C602*1)),"",IF(Input!C602="","",Input!C602*1))</f>
        <v/>
      </c>
      <c r="E596" t="str">
        <f>IF(ISERROR(IF(Input!D602="","",Input!D602)),"",IF(Input!D602="","",Input!D602))</f>
        <v/>
      </c>
      <c r="F596" t="str">
        <f>IF(Input!E602="","",IF(ISNUMBER(_xlfn.NUMBERVALUE(Input!E602)),ROUND(Input!E602,0),Input!E602))</f>
        <v/>
      </c>
      <c r="G596" s="269" t="str">
        <f>IF(ISBLANK(Input!F602),"",(Input!F602))</f>
        <v/>
      </c>
      <c r="H596" t="str">
        <f>IF(Input!G602="","",Input!G602)</f>
        <v/>
      </c>
      <c r="I596" t="str">
        <f>IF(Input!H602="","",Input!H602)</f>
        <v/>
      </c>
      <c r="J596" t="str">
        <f>IFERROR(IF(Input!I602="","",IF(VLOOKUP(Input!D602,'Measure List'!$A$2:$D$5000,4,FALSE)="Residential","",Input!I602)),"")</f>
        <v/>
      </c>
      <c r="K596" t="str">
        <f>IF(Input!J602="","",Input!J602)</f>
        <v/>
      </c>
      <c r="L596" t="str">
        <f>IF(Input!K602="","",Input!K602)</f>
        <v/>
      </c>
      <c r="M596" t="str">
        <f>IF(Input!L602="","",Input!L602)</f>
        <v/>
      </c>
      <c r="N596" s="304" t="str">
        <f>IF(Input!M602="","",Input!M602)</f>
        <v/>
      </c>
      <c r="O596" t="str">
        <f>IF(Input!N602="","",IF(_xlfn.NUMBERVALUE(Input!N602)=0,"",_xlfn.NUMBERVALUE(Input!N602)))</f>
        <v/>
      </c>
      <c r="P596" t="str">
        <f>IF(Input!O602="","",_xlfn.NUMBERVALUE(Input!O602))</f>
        <v/>
      </c>
      <c r="Q596" t="str">
        <f>IF(Input!P602="","",Input!P602)</f>
        <v/>
      </c>
      <c r="R596" t="str">
        <f>IF(Input!Q602="","",Input!Q602)</f>
        <v/>
      </c>
      <c r="S596" t="str">
        <f>IF(Input!R602="","",_xlfn.NUMBERVALUE(Input!R602))</f>
        <v/>
      </c>
      <c r="T596" t="str">
        <f>IF(Input!S602="","",Input!S602)</f>
        <v/>
      </c>
      <c r="U596" t="str">
        <f>IF(Input!T602="","",_xlfn.NUMBERVALUE(Input!T602))</f>
        <v/>
      </c>
      <c r="V596" t="str">
        <f>IF(Input!U602="","",(Input!U602))</f>
        <v/>
      </c>
      <c r="W596" t="str">
        <f>IF(Input!V602="","",_xlfn.NUMBERVALUE(Input!V602))</f>
        <v/>
      </c>
      <c r="X596" t="str">
        <f>IF(Input!W602="","",_xlfn.NUMBERVALUE(Input!W602))</f>
        <v/>
      </c>
      <c r="Y596" t="str">
        <f>IF(Input!X602="","",_xlfn.NUMBERVALUE(Input!X602))</f>
        <v/>
      </c>
      <c r="Z596" t="str">
        <f>IF(Input!Y602="","",_xlfn.NUMBERVALUE(Input!Y602))</f>
        <v/>
      </c>
    </row>
    <row r="597" spans="1:26" x14ac:dyDescent="0.25">
      <c r="A597" s="257" t="str">
        <f>IF(ISERROR(Input!A603),"",Input!A603)</f>
        <v/>
      </c>
      <c r="B597" t="str">
        <f t="shared" si="9"/>
        <v/>
      </c>
      <c r="C597" t="str">
        <f>IF(ISERROR(Input!B603),"",IF(Input!B603="","",Input!B603))</f>
        <v/>
      </c>
      <c r="D597" t="str">
        <f>IF(ISERROR(IF(Input!C603="","",Input!C603*1)),"",IF(Input!C603="","",Input!C603*1))</f>
        <v/>
      </c>
      <c r="E597" t="str">
        <f>IF(ISERROR(IF(Input!D603="","",Input!D603)),"",IF(Input!D603="","",Input!D603))</f>
        <v/>
      </c>
      <c r="F597" t="str">
        <f>IF(Input!E603="","",IF(ISNUMBER(_xlfn.NUMBERVALUE(Input!E603)),ROUND(Input!E603,0),Input!E603))</f>
        <v/>
      </c>
      <c r="G597" s="269" t="str">
        <f>IF(ISBLANK(Input!F603),"",(Input!F603))</f>
        <v/>
      </c>
      <c r="H597" t="str">
        <f>IF(Input!G603="","",Input!G603)</f>
        <v/>
      </c>
      <c r="I597" t="str">
        <f>IF(Input!H603="","",Input!H603)</f>
        <v/>
      </c>
      <c r="J597" t="str">
        <f>IFERROR(IF(Input!I603="","",IF(VLOOKUP(Input!D603,'Measure List'!$A$2:$D$5000,4,FALSE)="Residential","",Input!I603)),"")</f>
        <v/>
      </c>
      <c r="K597" t="str">
        <f>IF(Input!J603="","",Input!J603)</f>
        <v/>
      </c>
      <c r="L597" t="str">
        <f>IF(Input!K603="","",Input!K603)</f>
        <v/>
      </c>
      <c r="M597" t="str">
        <f>IF(Input!L603="","",Input!L603)</f>
        <v/>
      </c>
      <c r="N597" s="304" t="str">
        <f>IF(Input!M603="","",Input!M603)</f>
        <v/>
      </c>
      <c r="O597" t="str">
        <f>IF(Input!N603="","",IF(_xlfn.NUMBERVALUE(Input!N603)=0,"",_xlfn.NUMBERVALUE(Input!N603)))</f>
        <v/>
      </c>
      <c r="P597" t="str">
        <f>IF(Input!O603="","",_xlfn.NUMBERVALUE(Input!O603))</f>
        <v/>
      </c>
      <c r="Q597" t="str">
        <f>IF(Input!P603="","",Input!P603)</f>
        <v/>
      </c>
      <c r="R597" t="str">
        <f>IF(Input!Q603="","",Input!Q603)</f>
        <v/>
      </c>
      <c r="S597" t="str">
        <f>IF(Input!R603="","",_xlfn.NUMBERVALUE(Input!R603))</f>
        <v/>
      </c>
      <c r="T597" t="str">
        <f>IF(Input!S603="","",Input!S603)</f>
        <v/>
      </c>
      <c r="U597" t="str">
        <f>IF(Input!T603="","",_xlfn.NUMBERVALUE(Input!T603))</f>
        <v/>
      </c>
      <c r="V597" t="str">
        <f>IF(Input!U603="","",(Input!U603))</f>
        <v/>
      </c>
      <c r="W597" t="str">
        <f>IF(Input!V603="","",_xlfn.NUMBERVALUE(Input!V603))</f>
        <v/>
      </c>
      <c r="X597" t="str">
        <f>IF(Input!W603="","",_xlfn.NUMBERVALUE(Input!W603))</f>
        <v/>
      </c>
      <c r="Y597" t="str">
        <f>IF(Input!X603="","",_xlfn.NUMBERVALUE(Input!X603))</f>
        <v/>
      </c>
      <c r="Z597" t="str">
        <f>IF(Input!Y603="","",_xlfn.NUMBERVALUE(Input!Y603))</f>
        <v/>
      </c>
    </row>
    <row r="598" spans="1:26" x14ac:dyDescent="0.25">
      <c r="A598" s="257" t="str">
        <f>IF(ISERROR(Input!A604),"",Input!A604)</f>
        <v/>
      </c>
      <c r="B598" t="str">
        <f t="shared" si="9"/>
        <v/>
      </c>
      <c r="C598" t="str">
        <f>IF(ISERROR(Input!B604),"",IF(Input!B604="","",Input!B604))</f>
        <v/>
      </c>
      <c r="D598" t="str">
        <f>IF(ISERROR(IF(Input!C604="","",Input!C604*1)),"",IF(Input!C604="","",Input!C604*1))</f>
        <v/>
      </c>
      <c r="E598" t="str">
        <f>IF(ISERROR(IF(Input!D604="","",Input!D604)),"",IF(Input!D604="","",Input!D604))</f>
        <v/>
      </c>
      <c r="F598" t="str">
        <f>IF(Input!E604="","",IF(ISNUMBER(_xlfn.NUMBERVALUE(Input!E604)),ROUND(Input!E604,0),Input!E604))</f>
        <v/>
      </c>
      <c r="G598" s="269" t="str">
        <f>IF(ISBLANK(Input!F604),"",(Input!F604))</f>
        <v/>
      </c>
      <c r="H598" t="str">
        <f>IF(Input!G604="","",Input!G604)</f>
        <v/>
      </c>
      <c r="I598" t="str">
        <f>IF(Input!H604="","",Input!H604)</f>
        <v/>
      </c>
      <c r="J598" t="str">
        <f>IFERROR(IF(Input!I604="","",IF(VLOOKUP(Input!D604,'Measure List'!$A$2:$D$5000,4,FALSE)="Residential","",Input!I604)),"")</f>
        <v/>
      </c>
      <c r="K598" t="str">
        <f>IF(Input!J604="","",Input!J604)</f>
        <v/>
      </c>
      <c r="L598" t="str">
        <f>IF(Input!K604="","",Input!K604)</f>
        <v/>
      </c>
      <c r="M598" t="str">
        <f>IF(Input!L604="","",Input!L604)</f>
        <v/>
      </c>
      <c r="N598" s="304" t="str">
        <f>IF(Input!M604="","",Input!M604)</f>
        <v/>
      </c>
      <c r="O598" t="str">
        <f>IF(Input!N604="","",IF(_xlfn.NUMBERVALUE(Input!N604)=0,"",_xlfn.NUMBERVALUE(Input!N604)))</f>
        <v/>
      </c>
      <c r="P598" t="str">
        <f>IF(Input!O604="","",_xlfn.NUMBERVALUE(Input!O604))</f>
        <v/>
      </c>
      <c r="Q598" t="str">
        <f>IF(Input!P604="","",Input!P604)</f>
        <v/>
      </c>
      <c r="R598" t="str">
        <f>IF(Input!Q604="","",Input!Q604)</f>
        <v/>
      </c>
      <c r="S598" t="str">
        <f>IF(Input!R604="","",_xlfn.NUMBERVALUE(Input!R604))</f>
        <v/>
      </c>
      <c r="T598" t="str">
        <f>IF(Input!S604="","",Input!S604)</f>
        <v/>
      </c>
      <c r="U598" t="str">
        <f>IF(Input!T604="","",_xlfn.NUMBERVALUE(Input!T604))</f>
        <v/>
      </c>
      <c r="V598" t="str">
        <f>IF(Input!U604="","",(Input!U604))</f>
        <v/>
      </c>
      <c r="W598" t="str">
        <f>IF(Input!V604="","",_xlfn.NUMBERVALUE(Input!V604))</f>
        <v/>
      </c>
      <c r="X598" t="str">
        <f>IF(Input!W604="","",_xlfn.NUMBERVALUE(Input!W604))</f>
        <v/>
      </c>
      <c r="Y598" t="str">
        <f>IF(Input!X604="","",_xlfn.NUMBERVALUE(Input!X604))</f>
        <v/>
      </c>
      <c r="Z598" t="str">
        <f>IF(Input!Y604="","",_xlfn.NUMBERVALUE(Input!Y604))</f>
        <v/>
      </c>
    </row>
    <row r="599" spans="1:26" x14ac:dyDescent="0.25">
      <c r="A599" s="257" t="str">
        <f>IF(ISERROR(Input!A605),"",Input!A605)</f>
        <v/>
      </c>
      <c r="B599" t="str">
        <f t="shared" si="9"/>
        <v/>
      </c>
      <c r="C599" t="str">
        <f>IF(ISERROR(Input!B605),"",IF(Input!B605="","",Input!B605))</f>
        <v/>
      </c>
      <c r="D599" t="str">
        <f>IF(ISERROR(IF(Input!C605="","",Input!C605*1)),"",IF(Input!C605="","",Input!C605*1))</f>
        <v/>
      </c>
      <c r="E599" t="str">
        <f>IF(ISERROR(IF(Input!D605="","",Input!D605)),"",IF(Input!D605="","",Input!D605))</f>
        <v/>
      </c>
      <c r="F599" t="str">
        <f>IF(Input!E605="","",IF(ISNUMBER(_xlfn.NUMBERVALUE(Input!E605)),ROUND(Input!E605,0),Input!E605))</f>
        <v/>
      </c>
      <c r="G599" s="269" t="str">
        <f>IF(ISBLANK(Input!F605),"",(Input!F605))</f>
        <v/>
      </c>
      <c r="H599" t="str">
        <f>IF(Input!G605="","",Input!G605)</f>
        <v/>
      </c>
      <c r="I599" t="str">
        <f>IF(Input!H605="","",Input!H605)</f>
        <v/>
      </c>
      <c r="J599" t="str">
        <f>IFERROR(IF(Input!I605="","",IF(VLOOKUP(Input!D605,'Measure List'!$A$2:$D$5000,4,FALSE)="Residential","",Input!I605)),"")</f>
        <v/>
      </c>
      <c r="K599" t="str">
        <f>IF(Input!J605="","",Input!J605)</f>
        <v/>
      </c>
      <c r="L599" t="str">
        <f>IF(Input!K605="","",Input!K605)</f>
        <v/>
      </c>
      <c r="M599" t="str">
        <f>IF(Input!L605="","",Input!L605)</f>
        <v/>
      </c>
      <c r="N599" s="304" t="str">
        <f>IF(Input!M605="","",Input!M605)</f>
        <v/>
      </c>
      <c r="O599" t="str">
        <f>IF(Input!N605="","",IF(_xlfn.NUMBERVALUE(Input!N605)=0,"",_xlfn.NUMBERVALUE(Input!N605)))</f>
        <v/>
      </c>
      <c r="P599" t="str">
        <f>IF(Input!O605="","",_xlfn.NUMBERVALUE(Input!O605))</f>
        <v/>
      </c>
      <c r="Q599" t="str">
        <f>IF(Input!P605="","",Input!P605)</f>
        <v/>
      </c>
      <c r="R599" t="str">
        <f>IF(Input!Q605="","",Input!Q605)</f>
        <v/>
      </c>
      <c r="S599" t="str">
        <f>IF(Input!R605="","",_xlfn.NUMBERVALUE(Input!R605))</f>
        <v/>
      </c>
      <c r="T599" t="str">
        <f>IF(Input!S605="","",Input!S605)</f>
        <v/>
      </c>
      <c r="U599" t="str">
        <f>IF(Input!T605="","",_xlfn.NUMBERVALUE(Input!T605))</f>
        <v/>
      </c>
      <c r="V599" t="str">
        <f>IF(Input!U605="","",(Input!U605))</f>
        <v/>
      </c>
      <c r="W599" t="str">
        <f>IF(Input!V605="","",_xlfn.NUMBERVALUE(Input!V605))</f>
        <v/>
      </c>
      <c r="X599" t="str">
        <f>IF(Input!W605="","",_xlfn.NUMBERVALUE(Input!W605))</f>
        <v/>
      </c>
      <c r="Y599" t="str">
        <f>IF(Input!X605="","",_xlfn.NUMBERVALUE(Input!X605))</f>
        <v/>
      </c>
      <c r="Z599" t="str">
        <f>IF(Input!Y605="","",_xlfn.NUMBERVALUE(Input!Y605))</f>
        <v/>
      </c>
    </row>
    <row r="600" spans="1:26" x14ac:dyDescent="0.25">
      <c r="A600" s="257" t="str">
        <f>IF(ISERROR(Input!A606),"",Input!A606)</f>
        <v/>
      </c>
      <c r="B600" t="str">
        <f t="shared" si="9"/>
        <v/>
      </c>
      <c r="C600" t="str">
        <f>IF(ISERROR(Input!B606),"",IF(Input!B606="","",Input!B606))</f>
        <v/>
      </c>
      <c r="D600" t="str">
        <f>IF(ISERROR(IF(Input!C606="","",Input!C606*1)),"",IF(Input!C606="","",Input!C606*1))</f>
        <v/>
      </c>
      <c r="E600" t="str">
        <f>IF(ISERROR(IF(Input!D606="","",Input!D606)),"",IF(Input!D606="","",Input!D606))</f>
        <v/>
      </c>
      <c r="F600" t="str">
        <f>IF(Input!E606="","",IF(ISNUMBER(_xlfn.NUMBERVALUE(Input!E606)),ROUND(Input!E606,0),Input!E606))</f>
        <v/>
      </c>
      <c r="G600" s="269" t="str">
        <f>IF(ISBLANK(Input!F606),"",(Input!F606))</f>
        <v/>
      </c>
      <c r="H600" t="str">
        <f>IF(Input!G606="","",Input!G606)</f>
        <v/>
      </c>
      <c r="I600" t="str">
        <f>IF(Input!H606="","",Input!H606)</f>
        <v/>
      </c>
      <c r="J600" t="str">
        <f>IFERROR(IF(Input!I606="","",IF(VLOOKUP(Input!D606,'Measure List'!$A$2:$D$5000,4,FALSE)="Residential","",Input!I606)),"")</f>
        <v/>
      </c>
      <c r="K600" t="str">
        <f>IF(Input!J606="","",Input!J606)</f>
        <v/>
      </c>
      <c r="L600" t="str">
        <f>IF(Input!K606="","",Input!K606)</f>
        <v/>
      </c>
      <c r="M600" t="str">
        <f>IF(Input!L606="","",Input!L606)</f>
        <v/>
      </c>
      <c r="N600" s="304" t="str">
        <f>IF(Input!M606="","",Input!M606)</f>
        <v/>
      </c>
      <c r="O600" t="str">
        <f>IF(Input!N606="","",IF(_xlfn.NUMBERVALUE(Input!N606)=0,"",_xlfn.NUMBERVALUE(Input!N606)))</f>
        <v/>
      </c>
      <c r="P600" t="str">
        <f>IF(Input!O606="","",_xlfn.NUMBERVALUE(Input!O606))</f>
        <v/>
      </c>
      <c r="Q600" t="str">
        <f>IF(Input!P606="","",Input!P606)</f>
        <v/>
      </c>
      <c r="R600" t="str">
        <f>IF(Input!Q606="","",Input!Q606)</f>
        <v/>
      </c>
      <c r="S600" t="str">
        <f>IF(Input!R606="","",_xlfn.NUMBERVALUE(Input!R606))</f>
        <v/>
      </c>
      <c r="T600" t="str">
        <f>IF(Input!S606="","",Input!S606)</f>
        <v/>
      </c>
      <c r="U600" t="str">
        <f>IF(Input!T606="","",_xlfn.NUMBERVALUE(Input!T606))</f>
        <v/>
      </c>
      <c r="V600" t="str">
        <f>IF(Input!U606="","",(Input!U606))</f>
        <v/>
      </c>
      <c r="W600" t="str">
        <f>IF(Input!V606="","",_xlfn.NUMBERVALUE(Input!V606))</f>
        <v/>
      </c>
      <c r="X600" t="str">
        <f>IF(Input!W606="","",_xlfn.NUMBERVALUE(Input!W606))</f>
        <v/>
      </c>
      <c r="Y600" t="str">
        <f>IF(Input!X606="","",_xlfn.NUMBERVALUE(Input!X606))</f>
        <v/>
      </c>
      <c r="Z600" t="str">
        <f>IF(Input!Y606="","",_xlfn.NUMBERVALUE(Input!Y606))</f>
        <v/>
      </c>
    </row>
    <row r="601" spans="1:26" x14ac:dyDescent="0.25">
      <c r="A601" s="257" t="str">
        <f>IF(ISERROR(Input!A607),"",Input!A607)</f>
        <v/>
      </c>
      <c r="B601" t="str">
        <f t="shared" si="9"/>
        <v/>
      </c>
      <c r="C601" t="str">
        <f>IF(ISERROR(Input!B607),"",IF(Input!B607="","",Input!B607))</f>
        <v/>
      </c>
      <c r="D601" t="str">
        <f>IF(ISERROR(IF(Input!C607="","",Input!C607*1)),"",IF(Input!C607="","",Input!C607*1))</f>
        <v/>
      </c>
      <c r="E601" t="str">
        <f>IF(ISERROR(IF(Input!D607="","",Input!D607)),"",IF(Input!D607="","",Input!D607))</f>
        <v/>
      </c>
      <c r="F601" t="str">
        <f>IF(Input!E607="","",IF(ISNUMBER(_xlfn.NUMBERVALUE(Input!E607)),ROUND(Input!E607,0),Input!E607))</f>
        <v/>
      </c>
      <c r="G601" s="269" t="str">
        <f>IF(ISBLANK(Input!F607),"",(Input!F607))</f>
        <v/>
      </c>
      <c r="H601" t="str">
        <f>IF(Input!G607="","",Input!G607)</f>
        <v/>
      </c>
      <c r="I601" t="str">
        <f>IF(Input!H607="","",Input!H607)</f>
        <v/>
      </c>
      <c r="J601" t="str">
        <f>IFERROR(IF(Input!I607="","",IF(VLOOKUP(Input!D607,'Measure List'!$A$2:$D$5000,4,FALSE)="Residential","",Input!I607)),"")</f>
        <v/>
      </c>
      <c r="K601" t="str">
        <f>IF(Input!J607="","",Input!J607)</f>
        <v/>
      </c>
      <c r="L601" t="str">
        <f>IF(Input!K607="","",Input!K607)</f>
        <v/>
      </c>
      <c r="M601" t="str">
        <f>IF(Input!L607="","",Input!L607)</f>
        <v/>
      </c>
      <c r="N601" s="304" t="str">
        <f>IF(Input!M607="","",Input!M607)</f>
        <v/>
      </c>
      <c r="O601" t="str">
        <f>IF(Input!N607="","",IF(_xlfn.NUMBERVALUE(Input!N607)=0,"",_xlfn.NUMBERVALUE(Input!N607)))</f>
        <v/>
      </c>
      <c r="P601" t="str">
        <f>IF(Input!O607="","",_xlfn.NUMBERVALUE(Input!O607))</f>
        <v/>
      </c>
      <c r="Q601" t="str">
        <f>IF(Input!P607="","",Input!P607)</f>
        <v/>
      </c>
      <c r="R601" t="str">
        <f>IF(Input!Q607="","",Input!Q607)</f>
        <v/>
      </c>
      <c r="S601" t="str">
        <f>IF(Input!R607="","",_xlfn.NUMBERVALUE(Input!R607))</f>
        <v/>
      </c>
      <c r="T601" t="str">
        <f>IF(Input!S607="","",Input!S607)</f>
        <v/>
      </c>
      <c r="U601" t="str">
        <f>IF(Input!T607="","",_xlfn.NUMBERVALUE(Input!T607))</f>
        <v/>
      </c>
      <c r="V601" t="str">
        <f>IF(Input!U607="","",(Input!U607))</f>
        <v/>
      </c>
      <c r="W601" t="str">
        <f>IF(Input!V607="","",_xlfn.NUMBERVALUE(Input!V607))</f>
        <v/>
      </c>
      <c r="X601" t="str">
        <f>IF(Input!W607="","",_xlfn.NUMBERVALUE(Input!W607))</f>
        <v/>
      </c>
      <c r="Y601" t="str">
        <f>IF(Input!X607="","",_xlfn.NUMBERVALUE(Input!X607))</f>
        <v/>
      </c>
      <c r="Z601" t="str">
        <f>IF(Input!Y607="","",_xlfn.NUMBERVALUE(Input!Y607))</f>
        <v/>
      </c>
    </row>
    <row r="602" spans="1:26" x14ac:dyDescent="0.25">
      <c r="A602" s="257" t="str">
        <f>IF(ISERROR(Input!A608),"",Input!A608)</f>
        <v/>
      </c>
      <c r="B602" t="str">
        <f t="shared" si="9"/>
        <v/>
      </c>
      <c r="C602" t="str">
        <f>IF(ISERROR(Input!B608),"",IF(Input!B608="","",Input!B608))</f>
        <v/>
      </c>
      <c r="D602" t="str">
        <f>IF(ISERROR(IF(Input!C608="","",Input!C608*1)),"",IF(Input!C608="","",Input!C608*1))</f>
        <v/>
      </c>
      <c r="E602" t="str">
        <f>IF(ISERROR(IF(Input!D608="","",Input!D608)),"",IF(Input!D608="","",Input!D608))</f>
        <v/>
      </c>
      <c r="F602" t="str">
        <f>IF(Input!E608="","",IF(ISNUMBER(_xlfn.NUMBERVALUE(Input!E608)),ROUND(Input!E608,0),Input!E608))</f>
        <v/>
      </c>
      <c r="G602" s="269" t="str">
        <f>IF(ISBLANK(Input!F608),"",(Input!F608))</f>
        <v/>
      </c>
      <c r="H602" t="str">
        <f>IF(Input!G608="","",Input!G608)</f>
        <v/>
      </c>
      <c r="I602" t="str">
        <f>IF(Input!H608="","",Input!H608)</f>
        <v/>
      </c>
      <c r="J602" t="str">
        <f>IFERROR(IF(Input!I608="","",IF(VLOOKUP(Input!D608,'Measure List'!$A$2:$D$5000,4,FALSE)="Residential","",Input!I608)),"")</f>
        <v/>
      </c>
      <c r="K602" t="str">
        <f>IF(Input!J608="","",Input!J608)</f>
        <v/>
      </c>
      <c r="L602" t="str">
        <f>IF(Input!K608="","",Input!K608)</f>
        <v/>
      </c>
      <c r="M602" t="str">
        <f>IF(Input!L608="","",Input!L608)</f>
        <v/>
      </c>
      <c r="N602" s="304" t="str">
        <f>IF(Input!M608="","",Input!M608)</f>
        <v/>
      </c>
      <c r="O602" t="str">
        <f>IF(Input!N608="","",IF(_xlfn.NUMBERVALUE(Input!N608)=0,"",_xlfn.NUMBERVALUE(Input!N608)))</f>
        <v/>
      </c>
      <c r="P602" t="str">
        <f>IF(Input!O608="","",_xlfn.NUMBERVALUE(Input!O608))</f>
        <v/>
      </c>
      <c r="Q602" t="str">
        <f>IF(Input!P608="","",Input!P608)</f>
        <v/>
      </c>
      <c r="R602" t="str">
        <f>IF(Input!Q608="","",Input!Q608)</f>
        <v/>
      </c>
      <c r="S602" t="str">
        <f>IF(Input!R608="","",_xlfn.NUMBERVALUE(Input!R608))</f>
        <v/>
      </c>
      <c r="T602" t="str">
        <f>IF(Input!S608="","",Input!S608)</f>
        <v/>
      </c>
      <c r="U602" t="str">
        <f>IF(Input!T608="","",_xlfn.NUMBERVALUE(Input!T608))</f>
        <v/>
      </c>
      <c r="V602" t="str">
        <f>IF(Input!U608="","",(Input!U608))</f>
        <v/>
      </c>
      <c r="W602" t="str">
        <f>IF(Input!V608="","",_xlfn.NUMBERVALUE(Input!V608))</f>
        <v/>
      </c>
      <c r="X602" t="str">
        <f>IF(Input!W608="","",_xlfn.NUMBERVALUE(Input!W608))</f>
        <v/>
      </c>
      <c r="Y602" t="str">
        <f>IF(Input!X608="","",_xlfn.NUMBERVALUE(Input!X608))</f>
        <v/>
      </c>
      <c r="Z602" t="str">
        <f>IF(Input!Y608="","",_xlfn.NUMBERVALUE(Input!Y608))</f>
        <v/>
      </c>
    </row>
    <row r="603" spans="1:26" x14ac:dyDescent="0.25">
      <c r="A603" s="257" t="str">
        <f>IF(ISERROR(Input!A609),"",Input!A609)</f>
        <v/>
      </c>
      <c r="B603" t="str">
        <f t="shared" si="9"/>
        <v/>
      </c>
      <c r="C603" t="str">
        <f>IF(ISERROR(Input!B609),"",IF(Input!B609="","",Input!B609))</f>
        <v/>
      </c>
      <c r="D603" t="str">
        <f>IF(ISERROR(IF(Input!C609="","",Input!C609*1)),"",IF(Input!C609="","",Input!C609*1))</f>
        <v/>
      </c>
      <c r="E603" t="str">
        <f>IF(ISERROR(IF(Input!D609="","",Input!D609)),"",IF(Input!D609="","",Input!D609))</f>
        <v/>
      </c>
      <c r="F603" t="str">
        <f>IF(Input!E609="","",IF(ISNUMBER(_xlfn.NUMBERVALUE(Input!E609)),ROUND(Input!E609,0),Input!E609))</f>
        <v/>
      </c>
      <c r="G603" s="269" t="str">
        <f>IF(ISBLANK(Input!F609),"",(Input!F609))</f>
        <v/>
      </c>
      <c r="H603" t="str">
        <f>IF(Input!G609="","",Input!G609)</f>
        <v/>
      </c>
      <c r="I603" t="str">
        <f>IF(Input!H609="","",Input!H609)</f>
        <v/>
      </c>
      <c r="J603" t="str">
        <f>IFERROR(IF(Input!I609="","",IF(VLOOKUP(Input!D609,'Measure List'!$A$2:$D$5000,4,FALSE)="Residential","",Input!I609)),"")</f>
        <v/>
      </c>
      <c r="K603" t="str">
        <f>IF(Input!J609="","",Input!J609)</f>
        <v/>
      </c>
      <c r="L603" t="str">
        <f>IF(Input!K609="","",Input!K609)</f>
        <v/>
      </c>
      <c r="M603" t="str">
        <f>IF(Input!L609="","",Input!L609)</f>
        <v/>
      </c>
      <c r="N603" s="304" t="str">
        <f>IF(Input!M609="","",Input!M609)</f>
        <v/>
      </c>
      <c r="O603" t="str">
        <f>IF(Input!N609="","",IF(_xlfn.NUMBERVALUE(Input!N609)=0,"",_xlfn.NUMBERVALUE(Input!N609)))</f>
        <v/>
      </c>
      <c r="P603" t="str">
        <f>IF(Input!O609="","",_xlfn.NUMBERVALUE(Input!O609))</f>
        <v/>
      </c>
      <c r="Q603" t="str">
        <f>IF(Input!P609="","",Input!P609)</f>
        <v/>
      </c>
      <c r="R603" t="str">
        <f>IF(Input!Q609="","",Input!Q609)</f>
        <v/>
      </c>
      <c r="S603" t="str">
        <f>IF(Input!R609="","",_xlfn.NUMBERVALUE(Input!R609))</f>
        <v/>
      </c>
      <c r="T603" t="str">
        <f>IF(Input!S609="","",Input!S609)</f>
        <v/>
      </c>
      <c r="U603" t="str">
        <f>IF(Input!T609="","",_xlfn.NUMBERVALUE(Input!T609))</f>
        <v/>
      </c>
      <c r="V603" t="str">
        <f>IF(Input!U609="","",(Input!U609))</f>
        <v/>
      </c>
      <c r="W603" t="str">
        <f>IF(Input!V609="","",_xlfn.NUMBERVALUE(Input!V609))</f>
        <v/>
      </c>
      <c r="X603" t="str">
        <f>IF(Input!W609="","",_xlfn.NUMBERVALUE(Input!W609))</f>
        <v/>
      </c>
      <c r="Y603" t="str">
        <f>IF(Input!X609="","",_xlfn.NUMBERVALUE(Input!X609))</f>
        <v/>
      </c>
      <c r="Z603" t="str">
        <f>IF(Input!Y609="","",_xlfn.NUMBERVALUE(Input!Y609))</f>
        <v/>
      </c>
    </row>
    <row r="604" spans="1:26" x14ac:dyDescent="0.25">
      <c r="A604" s="257" t="str">
        <f>IF(ISERROR(Input!A610),"",Input!A610)</f>
        <v/>
      </c>
      <c r="B604" t="str">
        <f t="shared" si="9"/>
        <v/>
      </c>
      <c r="C604" t="str">
        <f>IF(ISERROR(Input!B610),"",IF(Input!B610="","",Input!B610))</f>
        <v/>
      </c>
      <c r="D604" t="str">
        <f>IF(ISERROR(IF(Input!C610="","",Input!C610*1)),"",IF(Input!C610="","",Input!C610*1))</f>
        <v/>
      </c>
      <c r="E604" t="str">
        <f>IF(ISERROR(IF(Input!D610="","",Input!D610)),"",IF(Input!D610="","",Input!D610))</f>
        <v/>
      </c>
      <c r="F604" t="str">
        <f>IF(Input!E610="","",IF(ISNUMBER(_xlfn.NUMBERVALUE(Input!E610)),ROUND(Input!E610,0),Input!E610))</f>
        <v/>
      </c>
      <c r="G604" s="269" t="str">
        <f>IF(ISBLANK(Input!F610),"",(Input!F610))</f>
        <v/>
      </c>
      <c r="H604" t="str">
        <f>IF(Input!G610="","",Input!G610)</f>
        <v/>
      </c>
      <c r="I604" t="str">
        <f>IF(Input!H610="","",Input!H610)</f>
        <v/>
      </c>
      <c r="J604" t="str">
        <f>IFERROR(IF(Input!I610="","",IF(VLOOKUP(Input!D610,'Measure List'!$A$2:$D$5000,4,FALSE)="Residential","",Input!I610)),"")</f>
        <v/>
      </c>
      <c r="K604" t="str">
        <f>IF(Input!J610="","",Input!J610)</f>
        <v/>
      </c>
      <c r="L604" t="str">
        <f>IF(Input!K610="","",Input!K610)</f>
        <v/>
      </c>
      <c r="M604" t="str">
        <f>IF(Input!L610="","",Input!L610)</f>
        <v/>
      </c>
      <c r="N604" s="304" t="str">
        <f>IF(Input!M610="","",Input!M610)</f>
        <v/>
      </c>
      <c r="O604" t="str">
        <f>IF(Input!N610="","",IF(_xlfn.NUMBERVALUE(Input!N610)=0,"",_xlfn.NUMBERVALUE(Input!N610)))</f>
        <v/>
      </c>
      <c r="P604" t="str">
        <f>IF(Input!O610="","",_xlfn.NUMBERVALUE(Input!O610))</f>
        <v/>
      </c>
      <c r="Q604" t="str">
        <f>IF(Input!P610="","",Input!P610)</f>
        <v/>
      </c>
      <c r="R604" t="str">
        <f>IF(Input!Q610="","",Input!Q610)</f>
        <v/>
      </c>
      <c r="S604" t="str">
        <f>IF(Input!R610="","",_xlfn.NUMBERVALUE(Input!R610))</f>
        <v/>
      </c>
      <c r="T604" t="str">
        <f>IF(Input!S610="","",Input!S610)</f>
        <v/>
      </c>
      <c r="U604" t="str">
        <f>IF(Input!T610="","",_xlfn.NUMBERVALUE(Input!T610))</f>
        <v/>
      </c>
      <c r="V604" t="str">
        <f>IF(Input!U610="","",(Input!U610))</f>
        <v/>
      </c>
      <c r="W604" t="str">
        <f>IF(Input!V610="","",_xlfn.NUMBERVALUE(Input!V610))</f>
        <v/>
      </c>
      <c r="X604" t="str">
        <f>IF(Input!W610="","",_xlfn.NUMBERVALUE(Input!W610))</f>
        <v/>
      </c>
      <c r="Y604" t="str">
        <f>IF(Input!X610="","",_xlfn.NUMBERVALUE(Input!X610))</f>
        <v/>
      </c>
      <c r="Z604" t="str">
        <f>IF(Input!Y610="","",_xlfn.NUMBERVALUE(Input!Y610))</f>
        <v/>
      </c>
    </row>
    <row r="605" spans="1:26" x14ac:dyDescent="0.25">
      <c r="A605" s="257" t="str">
        <f>IF(ISERROR(Input!A611),"",Input!A611)</f>
        <v/>
      </c>
      <c r="B605" t="str">
        <f t="shared" si="9"/>
        <v/>
      </c>
      <c r="C605" t="str">
        <f>IF(ISERROR(Input!B611),"",IF(Input!B611="","",Input!B611))</f>
        <v/>
      </c>
      <c r="D605" t="str">
        <f>IF(ISERROR(IF(Input!C611="","",Input!C611*1)),"",IF(Input!C611="","",Input!C611*1))</f>
        <v/>
      </c>
      <c r="E605" t="str">
        <f>IF(ISERROR(IF(Input!D611="","",Input!D611)),"",IF(Input!D611="","",Input!D611))</f>
        <v/>
      </c>
      <c r="F605" t="str">
        <f>IF(Input!E611="","",IF(ISNUMBER(_xlfn.NUMBERVALUE(Input!E611)),ROUND(Input!E611,0),Input!E611))</f>
        <v/>
      </c>
      <c r="G605" s="269" t="str">
        <f>IF(ISBLANK(Input!F611),"",(Input!F611))</f>
        <v/>
      </c>
      <c r="H605" t="str">
        <f>IF(Input!G611="","",Input!G611)</f>
        <v/>
      </c>
      <c r="I605" t="str">
        <f>IF(Input!H611="","",Input!H611)</f>
        <v/>
      </c>
      <c r="J605" t="str">
        <f>IFERROR(IF(Input!I611="","",IF(VLOOKUP(Input!D611,'Measure List'!$A$2:$D$5000,4,FALSE)="Residential","",Input!I611)),"")</f>
        <v/>
      </c>
      <c r="K605" t="str">
        <f>IF(Input!J611="","",Input!J611)</f>
        <v/>
      </c>
      <c r="L605" t="str">
        <f>IF(Input!K611="","",Input!K611)</f>
        <v/>
      </c>
      <c r="M605" t="str">
        <f>IF(Input!L611="","",Input!L611)</f>
        <v/>
      </c>
      <c r="N605" s="304" t="str">
        <f>IF(Input!M611="","",Input!M611)</f>
        <v/>
      </c>
      <c r="O605" t="str">
        <f>IF(Input!N611="","",IF(_xlfn.NUMBERVALUE(Input!N611)=0,"",_xlfn.NUMBERVALUE(Input!N611)))</f>
        <v/>
      </c>
      <c r="P605" t="str">
        <f>IF(Input!O611="","",_xlfn.NUMBERVALUE(Input!O611))</f>
        <v/>
      </c>
      <c r="Q605" t="str">
        <f>IF(Input!P611="","",Input!P611)</f>
        <v/>
      </c>
      <c r="R605" t="str">
        <f>IF(Input!Q611="","",Input!Q611)</f>
        <v/>
      </c>
      <c r="S605" t="str">
        <f>IF(Input!R611="","",_xlfn.NUMBERVALUE(Input!R611))</f>
        <v/>
      </c>
      <c r="T605" t="str">
        <f>IF(Input!S611="","",Input!S611)</f>
        <v/>
      </c>
      <c r="U605" t="str">
        <f>IF(Input!T611="","",_xlfn.NUMBERVALUE(Input!T611))</f>
        <v/>
      </c>
      <c r="V605" t="str">
        <f>IF(Input!U611="","",(Input!U611))</f>
        <v/>
      </c>
      <c r="W605" t="str">
        <f>IF(Input!V611="","",_xlfn.NUMBERVALUE(Input!V611))</f>
        <v/>
      </c>
      <c r="X605" t="str">
        <f>IF(Input!W611="","",_xlfn.NUMBERVALUE(Input!W611))</f>
        <v/>
      </c>
      <c r="Y605" t="str">
        <f>IF(Input!X611="","",_xlfn.NUMBERVALUE(Input!X611))</f>
        <v/>
      </c>
      <c r="Z605" t="str">
        <f>IF(Input!Y611="","",_xlfn.NUMBERVALUE(Input!Y611))</f>
        <v/>
      </c>
    </row>
    <row r="606" spans="1:26" x14ac:dyDescent="0.25">
      <c r="A606" s="257" t="str">
        <f>IF(ISERROR(Input!A612),"",Input!A612)</f>
        <v/>
      </c>
      <c r="B606" t="str">
        <f t="shared" si="9"/>
        <v/>
      </c>
      <c r="C606" t="str">
        <f>IF(ISERROR(Input!B612),"",IF(Input!B612="","",Input!B612))</f>
        <v/>
      </c>
      <c r="D606" t="str">
        <f>IF(ISERROR(IF(Input!C612="","",Input!C612*1)),"",IF(Input!C612="","",Input!C612*1))</f>
        <v/>
      </c>
      <c r="E606" t="str">
        <f>IF(ISERROR(IF(Input!D612="","",Input!D612)),"",IF(Input!D612="","",Input!D612))</f>
        <v/>
      </c>
      <c r="F606" t="str">
        <f>IF(Input!E612="","",IF(ISNUMBER(_xlfn.NUMBERVALUE(Input!E612)),ROUND(Input!E612,0),Input!E612))</f>
        <v/>
      </c>
      <c r="G606" s="269" t="str">
        <f>IF(ISBLANK(Input!F612),"",(Input!F612))</f>
        <v/>
      </c>
      <c r="H606" t="str">
        <f>IF(Input!G612="","",Input!G612)</f>
        <v/>
      </c>
      <c r="I606" t="str">
        <f>IF(Input!H612="","",Input!H612)</f>
        <v/>
      </c>
      <c r="J606" t="str">
        <f>IFERROR(IF(Input!I612="","",IF(VLOOKUP(Input!D612,'Measure List'!$A$2:$D$5000,4,FALSE)="Residential","",Input!I612)),"")</f>
        <v/>
      </c>
      <c r="K606" t="str">
        <f>IF(Input!J612="","",Input!J612)</f>
        <v/>
      </c>
      <c r="L606" t="str">
        <f>IF(Input!K612="","",Input!K612)</f>
        <v/>
      </c>
      <c r="M606" t="str">
        <f>IF(Input!L612="","",Input!L612)</f>
        <v/>
      </c>
      <c r="N606" s="304" t="str">
        <f>IF(Input!M612="","",Input!M612)</f>
        <v/>
      </c>
      <c r="O606" t="str">
        <f>IF(Input!N612="","",IF(_xlfn.NUMBERVALUE(Input!N612)=0,"",_xlfn.NUMBERVALUE(Input!N612)))</f>
        <v/>
      </c>
      <c r="P606" t="str">
        <f>IF(Input!O612="","",_xlfn.NUMBERVALUE(Input!O612))</f>
        <v/>
      </c>
      <c r="Q606" t="str">
        <f>IF(Input!P612="","",Input!P612)</f>
        <v/>
      </c>
      <c r="R606" t="str">
        <f>IF(Input!Q612="","",Input!Q612)</f>
        <v/>
      </c>
      <c r="S606" t="str">
        <f>IF(Input!R612="","",_xlfn.NUMBERVALUE(Input!R612))</f>
        <v/>
      </c>
      <c r="T606" t="str">
        <f>IF(Input!S612="","",Input!S612)</f>
        <v/>
      </c>
      <c r="U606" t="str">
        <f>IF(Input!T612="","",_xlfn.NUMBERVALUE(Input!T612))</f>
        <v/>
      </c>
      <c r="V606" t="str">
        <f>IF(Input!U612="","",(Input!U612))</f>
        <v/>
      </c>
      <c r="W606" t="str">
        <f>IF(Input!V612="","",_xlfn.NUMBERVALUE(Input!V612))</f>
        <v/>
      </c>
      <c r="X606" t="str">
        <f>IF(Input!W612="","",_xlfn.NUMBERVALUE(Input!W612))</f>
        <v/>
      </c>
      <c r="Y606" t="str">
        <f>IF(Input!X612="","",_xlfn.NUMBERVALUE(Input!X612))</f>
        <v/>
      </c>
      <c r="Z606" t="str">
        <f>IF(Input!Y612="","",_xlfn.NUMBERVALUE(Input!Y612))</f>
        <v/>
      </c>
    </row>
    <row r="607" spans="1:26" x14ac:dyDescent="0.25">
      <c r="A607" s="257" t="str">
        <f>IF(ISERROR(Input!A613),"",Input!A613)</f>
        <v/>
      </c>
      <c r="B607" t="str">
        <f t="shared" si="9"/>
        <v/>
      </c>
      <c r="C607" t="str">
        <f>IF(ISERROR(Input!B613),"",IF(Input!B613="","",Input!B613))</f>
        <v/>
      </c>
      <c r="D607" t="str">
        <f>IF(ISERROR(IF(Input!C613="","",Input!C613*1)),"",IF(Input!C613="","",Input!C613*1))</f>
        <v/>
      </c>
      <c r="E607" t="str">
        <f>IF(ISERROR(IF(Input!D613="","",Input!D613)),"",IF(Input!D613="","",Input!D613))</f>
        <v/>
      </c>
      <c r="F607" t="str">
        <f>IF(Input!E613="","",IF(ISNUMBER(_xlfn.NUMBERVALUE(Input!E613)),ROUND(Input!E613,0),Input!E613))</f>
        <v/>
      </c>
      <c r="G607" s="269" t="str">
        <f>IF(ISBLANK(Input!F613),"",(Input!F613))</f>
        <v/>
      </c>
      <c r="H607" t="str">
        <f>IF(Input!G613="","",Input!G613)</f>
        <v/>
      </c>
      <c r="I607" t="str">
        <f>IF(Input!H613="","",Input!H613)</f>
        <v/>
      </c>
      <c r="J607" t="str">
        <f>IFERROR(IF(Input!I613="","",IF(VLOOKUP(Input!D613,'Measure List'!$A$2:$D$5000,4,FALSE)="Residential","",Input!I613)),"")</f>
        <v/>
      </c>
      <c r="K607" t="str">
        <f>IF(Input!J613="","",Input!J613)</f>
        <v/>
      </c>
      <c r="L607" t="str">
        <f>IF(Input!K613="","",Input!K613)</f>
        <v/>
      </c>
      <c r="M607" t="str">
        <f>IF(Input!L613="","",Input!L613)</f>
        <v/>
      </c>
      <c r="N607" s="304" t="str">
        <f>IF(Input!M613="","",Input!M613)</f>
        <v/>
      </c>
      <c r="O607" t="str">
        <f>IF(Input!N613="","",IF(_xlfn.NUMBERVALUE(Input!N613)=0,"",_xlfn.NUMBERVALUE(Input!N613)))</f>
        <v/>
      </c>
      <c r="P607" t="str">
        <f>IF(Input!O613="","",_xlfn.NUMBERVALUE(Input!O613))</f>
        <v/>
      </c>
      <c r="Q607" t="str">
        <f>IF(Input!P613="","",Input!P613)</f>
        <v/>
      </c>
      <c r="R607" t="str">
        <f>IF(Input!Q613="","",Input!Q613)</f>
        <v/>
      </c>
      <c r="S607" t="str">
        <f>IF(Input!R613="","",_xlfn.NUMBERVALUE(Input!R613))</f>
        <v/>
      </c>
      <c r="T607" t="str">
        <f>IF(Input!S613="","",Input!S613)</f>
        <v/>
      </c>
      <c r="U607" t="str">
        <f>IF(Input!T613="","",_xlfn.NUMBERVALUE(Input!T613))</f>
        <v/>
      </c>
      <c r="V607" t="str">
        <f>IF(Input!U613="","",(Input!U613))</f>
        <v/>
      </c>
      <c r="W607" t="str">
        <f>IF(Input!V613="","",_xlfn.NUMBERVALUE(Input!V613))</f>
        <v/>
      </c>
      <c r="X607" t="str">
        <f>IF(Input!W613="","",_xlfn.NUMBERVALUE(Input!W613))</f>
        <v/>
      </c>
      <c r="Y607" t="str">
        <f>IF(Input!X613="","",_xlfn.NUMBERVALUE(Input!X613))</f>
        <v/>
      </c>
      <c r="Z607" t="str">
        <f>IF(Input!Y613="","",_xlfn.NUMBERVALUE(Input!Y613))</f>
        <v/>
      </c>
    </row>
    <row r="608" spans="1:26" x14ac:dyDescent="0.25">
      <c r="A608" s="257" t="str">
        <f>IF(ISERROR(Input!A614),"",Input!A614)</f>
        <v/>
      </c>
      <c r="B608" t="str">
        <f t="shared" si="9"/>
        <v/>
      </c>
      <c r="C608" t="str">
        <f>IF(ISERROR(Input!B614),"",IF(Input!B614="","",Input!B614))</f>
        <v/>
      </c>
      <c r="D608" t="str">
        <f>IF(ISERROR(IF(Input!C614="","",Input!C614*1)),"",IF(Input!C614="","",Input!C614*1))</f>
        <v/>
      </c>
      <c r="E608" t="str">
        <f>IF(ISERROR(IF(Input!D614="","",Input!D614)),"",IF(Input!D614="","",Input!D614))</f>
        <v/>
      </c>
      <c r="F608" t="str">
        <f>IF(Input!E614="","",IF(ISNUMBER(_xlfn.NUMBERVALUE(Input!E614)),ROUND(Input!E614,0),Input!E614))</f>
        <v/>
      </c>
      <c r="G608" s="269" t="str">
        <f>IF(ISBLANK(Input!F614),"",(Input!F614))</f>
        <v/>
      </c>
      <c r="H608" t="str">
        <f>IF(Input!G614="","",Input!G614)</f>
        <v/>
      </c>
      <c r="I608" t="str">
        <f>IF(Input!H614="","",Input!H614)</f>
        <v/>
      </c>
      <c r="J608" t="str">
        <f>IFERROR(IF(Input!I614="","",IF(VLOOKUP(Input!D614,'Measure List'!$A$2:$D$5000,4,FALSE)="Residential","",Input!I614)),"")</f>
        <v/>
      </c>
      <c r="K608" t="str">
        <f>IF(Input!J614="","",Input!J614)</f>
        <v/>
      </c>
      <c r="L608" t="str">
        <f>IF(Input!K614="","",Input!K614)</f>
        <v/>
      </c>
      <c r="M608" t="str">
        <f>IF(Input!L614="","",Input!L614)</f>
        <v/>
      </c>
      <c r="N608" s="304" t="str">
        <f>IF(Input!M614="","",Input!M614)</f>
        <v/>
      </c>
      <c r="O608" t="str">
        <f>IF(Input!N614="","",IF(_xlfn.NUMBERVALUE(Input!N614)=0,"",_xlfn.NUMBERVALUE(Input!N614)))</f>
        <v/>
      </c>
      <c r="P608" t="str">
        <f>IF(Input!O614="","",_xlfn.NUMBERVALUE(Input!O614))</f>
        <v/>
      </c>
      <c r="Q608" t="str">
        <f>IF(Input!P614="","",Input!P614)</f>
        <v/>
      </c>
      <c r="R608" t="str">
        <f>IF(Input!Q614="","",Input!Q614)</f>
        <v/>
      </c>
      <c r="S608" t="str">
        <f>IF(Input!R614="","",_xlfn.NUMBERVALUE(Input!R614))</f>
        <v/>
      </c>
      <c r="T608" t="str">
        <f>IF(Input!S614="","",Input!S614)</f>
        <v/>
      </c>
      <c r="U608" t="str">
        <f>IF(Input!T614="","",_xlfn.NUMBERVALUE(Input!T614))</f>
        <v/>
      </c>
      <c r="V608" t="str">
        <f>IF(Input!U614="","",(Input!U614))</f>
        <v/>
      </c>
      <c r="W608" t="str">
        <f>IF(Input!V614="","",_xlfn.NUMBERVALUE(Input!V614))</f>
        <v/>
      </c>
      <c r="X608" t="str">
        <f>IF(Input!W614="","",_xlfn.NUMBERVALUE(Input!W614))</f>
        <v/>
      </c>
      <c r="Y608" t="str">
        <f>IF(Input!X614="","",_xlfn.NUMBERVALUE(Input!X614))</f>
        <v/>
      </c>
      <c r="Z608" t="str">
        <f>IF(Input!Y614="","",_xlfn.NUMBERVALUE(Input!Y614))</f>
        <v/>
      </c>
    </row>
    <row r="609" spans="1:26" x14ac:dyDescent="0.25">
      <c r="A609" s="257" t="str">
        <f>IF(ISERROR(Input!A615),"",Input!A615)</f>
        <v/>
      </c>
      <c r="B609" t="str">
        <f t="shared" si="9"/>
        <v/>
      </c>
      <c r="C609" t="str">
        <f>IF(ISERROR(Input!B615),"",IF(Input!B615="","",Input!B615))</f>
        <v/>
      </c>
      <c r="D609" t="str">
        <f>IF(ISERROR(IF(Input!C615="","",Input!C615*1)),"",IF(Input!C615="","",Input!C615*1))</f>
        <v/>
      </c>
      <c r="E609" t="str">
        <f>IF(ISERROR(IF(Input!D615="","",Input!D615)),"",IF(Input!D615="","",Input!D615))</f>
        <v/>
      </c>
      <c r="F609" t="str">
        <f>IF(Input!E615="","",IF(ISNUMBER(_xlfn.NUMBERVALUE(Input!E615)),ROUND(Input!E615,0),Input!E615))</f>
        <v/>
      </c>
      <c r="G609" s="269" t="str">
        <f>IF(ISBLANK(Input!F615),"",(Input!F615))</f>
        <v/>
      </c>
      <c r="H609" t="str">
        <f>IF(Input!G615="","",Input!G615)</f>
        <v/>
      </c>
      <c r="I609" t="str">
        <f>IF(Input!H615="","",Input!H615)</f>
        <v/>
      </c>
      <c r="J609" t="str">
        <f>IFERROR(IF(Input!I615="","",IF(VLOOKUP(Input!D615,'Measure List'!$A$2:$D$5000,4,FALSE)="Residential","",Input!I615)),"")</f>
        <v/>
      </c>
      <c r="K609" t="str">
        <f>IF(Input!J615="","",Input!J615)</f>
        <v/>
      </c>
      <c r="L609" t="str">
        <f>IF(Input!K615="","",Input!K615)</f>
        <v/>
      </c>
      <c r="M609" t="str">
        <f>IF(Input!L615="","",Input!L615)</f>
        <v/>
      </c>
      <c r="N609" s="304" t="str">
        <f>IF(Input!M615="","",Input!M615)</f>
        <v/>
      </c>
      <c r="O609" t="str">
        <f>IF(Input!N615="","",IF(_xlfn.NUMBERVALUE(Input!N615)=0,"",_xlfn.NUMBERVALUE(Input!N615)))</f>
        <v/>
      </c>
      <c r="P609" t="str">
        <f>IF(Input!O615="","",_xlfn.NUMBERVALUE(Input!O615))</f>
        <v/>
      </c>
      <c r="Q609" t="str">
        <f>IF(Input!P615="","",Input!P615)</f>
        <v/>
      </c>
      <c r="R609" t="str">
        <f>IF(Input!Q615="","",Input!Q615)</f>
        <v/>
      </c>
      <c r="S609" t="str">
        <f>IF(Input!R615="","",_xlfn.NUMBERVALUE(Input!R615))</f>
        <v/>
      </c>
      <c r="T609" t="str">
        <f>IF(Input!S615="","",Input!S615)</f>
        <v/>
      </c>
      <c r="U609" t="str">
        <f>IF(Input!T615="","",_xlfn.NUMBERVALUE(Input!T615))</f>
        <v/>
      </c>
      <c r="V609" t="str">
        <f>IF(Input!U615="","",(Input!U615))</f>
        <v/>
      </c>
      <c r="W609" t="str">
        <f>IF(Input!V615="","",_xlfn.NUMBERVALUE(Input!V615))</f>
        <v/>
      </c>
      <c r="X609" t="str">
        <f>IF(Input!W615="","",_xlfn.NUMBERVALUE(Input!W615))</f>
        <v/>
      </c>
      <c r="Y609" t="str">
        <f>IF(Input!X615="","",_xlfn.NUMBERVALUE(Input!X615))</f>
        <v/>
      </c>
      <c r="Z609" t="str">
        <f>IF(Input!Y615="","",_xlfn.NUMBERVALUE(Input!Y615))</f>
        <v/>
      </c>
    </row>
    <row r="610" spans="1:26" x14ac:dyDescent="0.25">
      <c r="A610" s="257" t="str">
        <f>IF(ISERROR(Input!A616),"",Input!A616)</f>
        <v/>
      </c>
      <c r="B610" t="str">
        <f t="shared" si="9"/>
        <v/>
      </c>
      <c r="C610" t="str">
        <f>IF(ISERROR(Input!B616),"",IF(Input!B616="","",Input!B616))</f>
        <v/>
      </c>
      <c r="D610" t="str">
        <f>IF(ISERROR(IF(Input!C616="","",Input!C616*1)),"",IF(Input!C616="","",Input!C616*1))</f>
        <v/>
      </c>
      <c r="E610" t="str">
        <f>IF(ISERROR(IF(Input!D616="","",Input!D616)),"",IF(Input!D616="","",Input!D616))</f>
        <v/>
      </c>
      <c r="F610" t="str">
        <f>IF(Input!E616="","",IF(ISNUMBER(_xlfn.NUMBERVALUE(Input!E616)),ROUND(Input!E616,0),Input!E616))</f>
        <v/>
      </c>
      <c r="G610" s="269" t="str">
        <f>IF(ISBLANK(Input!F616),"",(Input!F616))</f>
        <v/>
      </c>
      <c r="H610" t="str">
        <f>IF(Input!G616="","",Input!G616)</f>
        <v/>
      </c>
      <c r="I610" t="str">
        <f>IF(Input!H616="","",Input!H616)</f>
        <v/>
      </c>
      <c r="J610" t="str">
        <f>IFERROR(IF(Input!I616="","",IF(VLOOKUP(Input!D616,'Measure List'!$A$2:$D$5000,4,FALSE)="Residential","",Input!I616)),"")</f>
        <v/>
      </c>
      <c r="K610" t="str">
        <f>IF(Input!J616="","",Input!J616)</f>
        <v/>
      </c>
      <c r="L610" t="str">
        <f>IF(Input!K616="","",Input!K616)</f>
        <v/>
      </c>
      <c r="M610" t="str">
        <f>IF(Input!L616="","",Input!L616)</f>
        <v/>
      </c>
      <c r="N610" s="304" t="str">
        <f>IF(Input!M616="","",Input!M616)</f>
        <v/>
      </c>
      <c r="O610" t="str">
        <f>IF(Input!N616="","",IF(_xlfn.NUMBERVALUE(Input!N616)=0,"",_xlfn.NUMBERVALUE(Input!N616)))</f>
        <v/>
      </c>
      <c r="P610" t="str">
        <f>IF(Input!O616="","",_xlfn.NUMBERVALUE(Input!O616))</f>
        <v/>
      </c>
      <c r="Q610" t="str">
        <f>IF(Input!P616="","",Input!P616)</f>
        <v/>
      </c>
      <c r="R610" t="str">
        <f>IF(Input!Q616="","",Input!Q616)</f>
        <v/>
      </c>
      <c r="S610" t="str">
        <f>IF(Input!R616="","",_xlfn.NUMBERVALUE(Input!R616))</f>
        <v/>
      </c>
      <c r="T610" t="str">
        <f>IF(Input!S616="","",Input!S616)</f>
        <v/>
      </c>
      <c r="U610" t="str">
        <f>IF(Input!T616="","",_xlfn.NUMBERVALUE(Input!T616))</f>
        <v/>
      </c>
      <c r="V610" t="str">
        <f>IF(Input!U616="","",(Input!U616))</f>
        <v/>
      </c>
      <c r="W610" t="str">
        <f>IF(Input!V616="","",_xlfn.NUMBERVALUE(Input!V616))</f>
        <v/>
      </c>
      <c r="X610" t="str">
        <f>IF(Input!W616="","",_xlfn.NUMBERVALUE(Input!W616))</f>
        <v/>
      </c>
      <c r="Y610" t="str">
        <f>IF(Input!X616="","",_xlfn.NUMBERVALUE(Input!X616))</f>
        <v/>
      </c>
      <c r="Z610" t="str">
        <f>IF(Input!Y616="","",_xlfn.NUMBERVALUE(Input!Y616))</f>
        <v/>
      </c>
    </row>
    <row r="611" spans="1:26" x14ac:dyDescent="0.25">
      <c r="A611" s="257" t="str">
        <f>IF(ISERROR(Input!A617),"",Input!A617)</f>
        <v/>
      </c>
      <c r="B611" t="str">
        <f t="shared" si="9"/>
        <v/>
      </c>
      <c r="C611" t="str">
        <f>IF(ISERROR(Input!B617),"",IF(Input!B617="","",Input!B617))</f>
        <v/>
      </c>
      <c r="D611" t="str">
        <f>IF(ISERROR(IF(Input!C617="","",Input!C617*1)),"",IF(Input!C617="","",Input!C617*1))</f>
        <v/>
      </c>
      <c r="E611" t="str">
        <f>IF(ISERROR(IF(Input!D617="","",Input!D617)),"",IF(Input!D617="","",Input!D617))</f>
        <v/>
      </c>
      <c r="F611" t="str">
        <f>IF(Input!E617="","",IF(ISNUMBER(_xlfn.NUMBERVALUE(Input!E617)),ROUND(Input!E617,0),Input!E617))</f>
        <v/>
      </c>
      <c r="G611" s="269" t="str">
        <f>IF(ISBLANK(Input!F617),"",(Input!F617))</f>
        <v/>
      </c>
      <c r="H611" t="str">
        <f>IF(Input!G617="","",Input!G617)</f>
        <v/>
      </c>
      <c r="I611" t="str">
        <f>IF(Input!H617="","",Input!H617)</f>
        <v/>
      </c>
      <c r="J611" t="str">
        <f>IFERROR(IF(Input!I617="","",IF(VLOOKUP(Input!D617,'Measure List'!$A$2:$D$5000,4,FALSE)="Residential","",Input!I617)),"")</f>
        <v/>
      </c>
      <c r="K611" t="str">
        <f>IF(Input!J617="","",Input!J617)</f>
        <v/>
      </c>
      <c r="L611" t="str">
        <f>IF(Input!K617="","",Input!K617)</f>
        <v/>
      </c>
      <c r="M611" t="str">
        <f>IF(Input!L617="","",Input!L617)</f>
        <v/>
      </c>
      <c r="N611" s="304" t="str">
        <f>IF(Input!M617="","",Input!M617)</f>
        <v/>
      </c>
      <c r="O611" t="str">
        <f>IF(Input!N617="","",IF(_xlfn.NUMBERVALUE(Input!N617)=0,"",_xlfn.NUMBERVALUE(Input!N617)))</f>
        <v/>
      </c>
      <c r="P611" t="str">
        <f>IF(Input!O617="","",_xlfn.NUMBERVALUE(Input!O617))</f>
        <v/>
      </c>
      <c r="Q611" t="str">
        <f>IF(Input!P617="","",Input!P617)</f>
        <v/>
      </c>
      <c r="R611" t="str">
        <f>IF(Input!Q617="","",Input!Q617)</f>
        <v/>
      </c>
      <c r="S611" t="str">
        <f>IF(Input!R617="","",_xlfn.NUMBERVALUE(Input!R617))</f>
        <v/>
      </c>
      <c r="T611" t="str">
        <f>IF(Input!S617="","",Input!S617)</f>
        <v/>
      </c>
      <c r="U611" t="str">
        <f>IF(Input!T617="","",_xlfn.NUMBERVALUE(Input!T617))</f>
        <v/>
      </c>
      <c r="V611" t="str">
        <f>IF(Input!U617="","",(Input!U617))</f>
        <v/>
      </c>
      <c r="W611" t="str">
        <f>IF(Input!V617="","",_xlfn.NUMBERVALUE(Input!V617))</f>
        <v/>
      </c>
      <c r="X611" t="str">
        <f>IF(Input!W617="","",_xlfn.NUMBERVALUE(Input!W617))</f>
        <v/>
      </c>
      <c r="Y611" t="str">
        <f>IF(Input!X617="","",_xlfn.NUMBERVALUE(Input!X617))</f>
        <v/>
      </c>
      <c r="Z611" t="str">
        <f>IF(Input!Y617="","",_xlfn.NUMBERVALUE(Input!Y617))</f>
        <v/>
      </c>
    </row>
    <row r="612" spans="1:26" x14ac:dyDescent="0.25">
      <c r="A612" s="257" t="str">
        <f>IF(ISERROR(Input!A618),"",Input!A618)</f>
        <v/>
      </c>
      <c r="B612" t="str">
        <f t="shared" si="9"/>
        <v/>
      </c>
      <c r="C612" t="str">
        <f>IF(ISERROR(Input!B618),"",IF(Input!B618="","",Input!B618))</f>
        <v/>
      </c>
      <c r="D612" t="str">
        <f>IF(ISERROR(IF(Input!C618="","",Input!C618*1)),"",IF(Input!C618="","",Input!C618*1))</f>
        <v/>
      </c>
      <c r="E612" t="str">
        <f>IF(ISERROR(IF(Input!D618="","",Input!D618)),"",IF(Input!D618="","",Input!D618))</f>
        <v/>
      </c>
      <c r="F612" t="str">
        <f>IF(Input!E618="","",IF(ISNUMBER(_xlfn.NUMBERVALUE(Input!E618)),ROUND(Input!E618,0),Input!E618))</f>
        <v/>
      </c>
      <c r="G612" s="269" t="str">
        <f>IF(ISBLANK(Input!F618),"",(Input!F618))</f>
        <v/>
      </c>
      <c r="H612" t="str">
        <f>IF(Input!G618="","",Input!G618)</f>
        <v/>
      </c>
      <c r="I612" t="str">
        <f>IF(Input!H618="","",Input!H618)</f>
        <v/>
      </c>
      <c r="J612" t="str">
        <f>IFERROR(IF(Input!I618="","",IF(VLOOKUP(Input!D618,'Measure List'!$A$2:$D$5000,4,FALSE)="Residential","",Input!I618)),"")</f>
        <v/>
      </c>
      <c r="K612" t="str">
        <f>IF(Input!J618="","",Input!J618)</f>
        <v/>
      </c>
      <c r="L612" t="str">
        <f>IF(Input!K618="","",Input!K618)</f>
        <v/>
      </c>
      <c r="M612" t="str">
        <f>IF(Input!L618="","",Input!L618)</f>
        <v/>
      </c>
      <c r="N612" s="304" t="str">
        <f>IF(Input!M618="","",Input!M618)</f>
        <v/>
      </c>
      <c r="O612" t="str">
        <f>IF(Input!N618="","",IF(_xlfn.NUMBERVALUE(Input!N618)=0,"",_xlfn.NUMBERVALUE(Input!N618)))</f>
        <v/>
      </c>
      <c r="P612" t="str">
        <f>IF(Input!O618="","",_xlfn.NUMBERVALUE(Input!O618))</f>
        <v/>
      </c>
      <c r="Q612" t="str">
        <f>IF(Input!P618="","",Input!P618)</f>
        <v/>
      </c>
      <c r="R612" t="str">
        <f>IF(Input!Q618="","",Input!Q618)</f>
        <v/>
      </c>
      <c r="S612" t="str">
        <f>IF(Input!R618="","",_xlfn.NUMBERVALUE(Input!R618))</f>
        <v/>
      </c>
      <c r="T612" t="str">
        <f>IF(Input!S618="","",Input!S618)</f>
        <v/>
      </c>
      <c r="U612" t="str">
        <f>IF(Input!T618="","",_xlfn.NUMBERVALUE(Input!T618))</f>
        <v/>
      </c>
      <c r="V612" t="str">
        <f>IF(Input!U618="","",(Input!U618))</f>
        <v/>
      </c>
      <c r="W612" t="str">
        <f>IF(Input!V618="","",_xlfn.NUMBERVALUE(Input!V618))</f>
        <v/>
      </c>
      <c r="X612" t="str">
        <f>IF(Input!W618="","",_xlfn.NUMBERVALUE(Input!W618))</f>
        <v/>
      </c>
      <c r="Y612" t="str">
        <f>IF(Input!X618="","",_xlfn.NUMBERVALUE(Input!X618))</f>
        <v/>
      </c>
      <c r="Z612" t="str">
        <f>IF(Input!Y618="","",_xlfn.NUMBERVALUE(Input!Y618))</f>
        <v/>
      </c>
    </row>
    <row r="613" spans="1:26" x14ac:dyDescent="0.25">
      <c r="A613" s="257" t="str">
        <f>IF(ISERROR(Input!A619),"",Input!A619)</f>
        <v/>
      </c>
      <c r="B613" t="str">
        <f t="shared" si="9"/>
        <v/>
      </c>
      <c r="C613" t="str">
        <f>IF(ISERROR(Input!B619),"",IF(Input!B619="","",Input!B619))</f>
        <v/>
      </c>
      <c r="D613" t="str">
        <f>IF(ISERROR(IF(Input!C619="","",Input!C619*1)),"",IF(Input!C619="","",Input!C619*1))</f>
        <v/>
      </c>
      <c r="E613" t="str">
        <f>IF(ISERROR(IF(Input!D619="","",Input!D619)),"",IF(Input!D619="","",Input!D619))</f>
        <v/>
      </c>
      <c r="F613" t="str">
        <f>IF(Input!E619="","",IF(ISNUMBER(_xlfn.NUMBERVALUE(Input!E619)),ROUND(Input!E619,0),Input!E619))</f>
        <v/>
      </c>
      <c r="G613" s="269" t="str">
        <f>IF(ISBLANK(Input!F619),"",(Input!F619))</f>
        <v/>
      </c>
      <c r="H613" t="str">
        <f>IF(Input!G619="","",Input!G619)</f>
        <v/>
      </c>
      <c r="I613" t="str">
        <f>IF(Input!H619="","",Input!H619)</f>
        <v/>
      </c>
      <c r="J613" t="str">
        <f>IFERROR(IF(Input!I619="","",IF(VLOOKUP(Input!D619,'Measure List'!$A$2:$D$5000,4,FALSE)="Residential","",Input!I619)),"")</f>
        <v/>
      </c>
      <c r="K613" t="str">
        <f>IF(Input!J619="","",Input!J619)</f>
        <v/>
      </c>
      <c r="L613" t="str">
        <f>IF(Input!K619="","",Input!K619)</f>
        <v/>
      </c>
      <c r="M613" t="str">
        <f>IF(Input!L619="","",Input!L619)</f>
        <v/>
      </c>
      <c r="N613" s="304" t="str">
        <f>IF(Input!M619="","",Input!M619)</f>
        <v/>
      </c>
      <c r="O613" t="str">
        <f>IF(Input!N619="","",IF(_xlfn.NUMBERVALUE(Input!N619)=0,"",_xlfn.NUMBERVALUE(Input!N619)))</f>
        <v/>
      </c>
      <c r="P613" t="str">
        <f>IF(Input!O619="","",_xlfn.NUMBERVALUE(Input!O619))</f>
        <v/>
      </c>
      <c r="Q613" t="str">
        <f>IF(Input!P619="","",Input!P619)</f>
        <v/>
      </c>
      <c r="R613" t="str">
        <f>IF(Input!Q619="","",Input!Q619)</f>
        <v/>
      </c>
      <c r="S613" t="str">
        <f>IF(Input!R619="","",_xlfn.NUMBERVALUE(Input!R619))</f>
        <v/>
      </c>
      <c r="T613" t="str">
        <f>IF(Input!S619="","",Input!S619)</f>
        <v/>
      </c>
      <c r="U613" t="str">
        <f>IF(Input!T619="","",_xlfn.NUMBERVALUE(Input!T619))</f>
        <v/>
      </c>
      <c r="V613" t="str">
        <f>IF(Input!U619="","",(Input!U619))</f>
        <v/>
      </c>
      <c r="W613" t="str">
        <f>IF(Input!V619="","",_xlfn.NUMBERVALUE(Input!V619))</f>
        <v/>
      </c>
      <c r="X613" t="str">
        <f>IF(Input!W619="","",_xlfn.NUMBERVALUE(Input!W619))</f>
        <v/>
      </c>
      <c r="Y613" t="str">
        <f>IF(Input!X619="","",_xlfn.NUMBERVALUE(Input!X619))</f>
        <v/>
      </c>
      <c r="Z613" t="str">
        <f>IF(Input!Y619="","",_xlfn.NUMBERVALUE(Input!Y619))</f>
        <v/>
      </c>
    </row>
    <row r="614" spans="1:26" x14ac:dyDescent="0.25">
      <c r="A614" s="257" t="str">
        <f>IF(ISERROR(Input!A620),"",Input!A620)</f>
        <v/>
      </c>
      <c r="B614" t="str">
        <f t="shared" si="9"/>
        <v/>
      </c>
      <c r="C614" t="str">
        <f>IF(ISERROR(Input!B620),"",IF(Input!B620="","",Input!B620))</f>
        <v/>
      </c>
      <c r="D614" t="str">
        <f>IF(ISERROR(IF(Input!C620="","",Input!C620*1)),"",IF(Input!C620="","",Input!C620*1))</f>
        <v/>
      </c>
      <c r="E614" t="str">
        <f>IF(ISERROR(IF(Input!D620="","",Input!D620)),"",IF(Input!D620="","",Input!D620))</f>
        <v/>
      </c>
      <c r="F614" t="str">
        <f>IF(Input!E620="","",IF(ISNUMBER(_xlfn.NUMBERVALUE(Input!E620)),ROUND(Input!E620,0),Input!E620))</f>
        <v/>
      </c>
      <c r="G614" s="269" t="str">
        <f>IF(ISBLANK(Input!F620),"",(Input!F620))</f>
        <v/>
      </c>
      <c r="H614" t="str">
        <f>IF(Input!G620="","",Input!G620)</f>
        <v/>
      </c>
      <c r="I614" t="str">
        <f>IF(Input!H620="","",Input!H620)</f>
        <v/>
      </c>
      <c r="J614" t="str">
        <f>IFERROR(IF(Input!I620="","",IF(VLOOKUP(Input!D620,'Measure List'!$A$2:$D$5000,4,FALSE)="Residential","",Input!I620)),"")</f>
        <v/>
      </c>
      <c r="K614" t="str">
        <f>IF(Input!J620="","",Input!J620)</f>
        <v/>
      </c>
      <c r="L614" t="str">
        <f>IF(Input!K620="","",Input!K620)</f>
        <v/>
      </c>
      <c r="M614" t="str">
        <f>IF(Input!L620="","",Input!L620)</f>
        <v/>
      </c>
      <c r="N614" s="304" t="str">
        <f>IF(Input!M620="","",Input!M620)</f>
        <v/>
      </c>
      <c r="O614" t="str">
        <f>IF(Input!N620="","",IF(_xlfn.NUMBERVALUE(Input!N620)=0,"",_xlfn.NUMBERVALUE(Input!N620)))</f>
        <v/>
      </c>
      <c r="P614" t="str">
        <f>IF(Input!O620="","",_xlfn.NUMBERVALUE(Input!O620))</f>
        <v/>
      </c>
      <c r="Q614" t="str">
        <f>IF(Input!P620="","",Input!P620)</f>
        <v/>
      </c>
      <c r="R614" t="str">
        <f>IF(Input!Q620="","",Input!Q620)</f>
        <v/>
      </c>
      <c r="S614" t="str">
        <f>IF(Input!R620="","",_xlfn.NUMBERVALUE(Input!R620))</f>
        <v/>
      </c>
      <c r="T614" t="str">
        <f>IF(Input!S620="","",Input!S620)</f>
        <v/>
      </c>
      <c r="U614" t="str">
        <f>IF(Input!T620="","",_xlfn.NUMBERVALUE(Input!T620))</f>
        <v/>
      </c>
      <c r="V614" t="str">
        <f>IF(Input!U620="","",(Input!U620))</f>
        <v/>
      </c>
      <c r="W614" t="str">
        <f>IF(Input!V620="","",_xlfn.NUMBERVALUE(Input!V620))</f>
        <v/>
      </c>
      <c r="X614" t="str">
        <f>IF(Input!W620="","",_xlfn.NUMBERVALUE(Input!W620))</f>
        <v/>
      </c>
      <c r="Y614" t="str">
        <f>IF(Input!X620="","",_xlfn.NUMBERVALUE(Input!X620))</f>
        <v/>
      </c>
      <c r="Z614" t="str">
        <f>IF(Input!Y620="","",_xlfn.NUMBERVALUE(Input!Y620))</f>
        <v/>
      </c>
    </row>
    <row r="615" spans="1:26" x14ac:dyDescent="0.25">
      <c r="A615" s="257" t="str">
        <f>IF(ISERROR(Input!A621),"",Input!A621)</f>
        <v/>
      </c>
      <c r="B615" t="str">
        <f t="shared" si="9"/>
        <v/>
      </c>
      <c r="C615" t="str">
        <f>IF(ISERROR(Input!B621),"",IF(Input!B621="","",Input!B621))</f>
        <v/>
      </c>
      <c r="D615" t="str">
        <f>IF(ISERROR(IF(Input!C621="","",Input!C621*1)),"",IF(Input!C621="","",Input!C621*1))</f>
        <v/>
      </c>
      <c r="E615" t="str">
        <f>IF(ISERROR(IF(Input!D621="","",Input!D621)),"",IF(Input!D621="","",Input!D621))</f>
        <v/>
      </c>
      <c r="F615" t="str">
        <f>IF(Input!E621="","",IF(ISNUMBER(_xlfn.NUMBERVALUE(Input!E621)),ROUND(Input!E621,0),Input!E621))</f>
        <v/>
      </c>
      <c r="G615" s="269" t="str">
        <f>IF(ISBLANK(Input!F621),"",(Input!F621))</f>
        <v/>
      </c>
      <c r="H615" t="str">
        <f>IF(Input!G621="","",Input!G621)</f>
        <v/>
      </c>
      <c r="I615" t="str">
        <f>IF(Input!H621="","",Input!H621)</f>
        <v/>
      </c>
      <c r="J615" t="str">
        <f>IFERROR(IF(Input!I621="","",IF(VLOOKUP(Input!D621,'Measure List'!$A$2:$D$5000,4,FALSE)="Residential","",Input!I621)),"")</f>
        <v/>
      </c>
      <c r="K615" t="str">
        <f>IF(Input!J621="","",Input!J621)</f>
        <v/>
      </c>
      <c r="L615" t="str">
        <f>IF(Input!K621="","",Input!K621)</f>
        <v/>
      </c>
      <c r="M615" t="str">
        <f>IF(Input!L621="","",Input!L621)</f>
        <v/>
      </c>
      <c r="N615" s="304" t="str">
        <f>IF(Input!M621="","",Input!M621)</f>
        <v/>
      </c>
      <c r="O615" t="str">
        <f>IF(Input!N621="","",IF(_xlfn.NUMBERVALUE(Input!N621)=0,"",_xlfn.NUMBERVALUE(Input!N621)))</f>
        <v/>
      </c>
      <c r="P615" t="str">
        <f>IF(Input!O621="","",_xlfn.NUMBERVALUE(Input!O621))</f>
        <v/>
      </c>
      <c r="Q615" t="str">
        <f>IF(Input!P621="","",Input!P621)</f>
        <v/>
      </c>
      <c r="R615" t="str">
        <f>IF(Input!Q621="","",Input!Q621)</f>
        <v/>
      </c>
      <c r="S615" t="str">
        <f>IF(Input!R621="","",_xlfn.NUMBERVALUE(Input!R621))</f>
        <v/>
      </c>
      <c r="T615" t="str">
        <f>IF(Input!S621="","",Input!S621)</f>
        <v/>
      </c>
      <c r="U615" t="str">
        <f>IF(Input!T621="","",_xlfn.NUMBERVALUE(Input!T621))</f>
        <v/>
      </c>
      <c r="V615" t="str">
        <f>IF(Input!U621="","",(Input!U621))</f>
        <v/>
      </c>
      <c r="W615" t="str">
        <f>IF(Input!V621="","",_xlfn.NUMBERVALUE(Input!V621))</f>
        <v/>
      </c>
      <c r="X615" t="str">
        <f>IF(Input!W621="","",_xlfn.NUMBERVALUE(Input!W621))</f>
        <v/>
      </c>
      <c r="Y615" t="str">
        <f>IF(Input!X621="","",_xlfn.NUMBERVALUE(Input!X621))</f>
        <v/>
      </c>
      <c r="Z615" t="str">
        <f>IF(Input!Y621="","",_xlfn.NUMBERVALUE(Input!Y621))</f>
        <v/>
      </c>
    </row>
    <row r="616" spans="1:26" x14ac:dyDescent="0.25">
      <c r="A616" s="257" t="str">
        <f>IF(ISERROR(Input!A622),"",Input!A622)</f>
        <v/>
      </c>
      <c r="B616" t="str">
        <f t="shared" si="9"/>
        <v/>
      </c>
      <c r="C616" t="str">
        <f>IF(ISERROR(Input!B622),"",IF(Input!B622="","",Input!B622))</f>
        <v/>
      </c>
      <c r="D616" t="str">
        <f>IF(ISERROR(IF(Input!C622="","",Input!C622*1)),"",IF(Input!C622="","",Input!C622*1))</f>
        <v/>
      </c>
      <c r="E616" t="str">
        <f>IF(ISERROR(IF(Input!D622="","",Input!D622)),"",IF(Input!D622="","",Input!D622))</f>
        <v/>
      </c>
      <c r="F616" t="str">
        <f>IF(Input!E622="","",IF(ISNUMBER(_xlfn.NUMBERVALUE(Input!E622)),ROUND(Input!E622,0),Input!E622))</f>
        <v/>
      </c>
      <c r="G616" s="269" t="str">
        <f>IF(ISBLANK(Input!F622),"",(Input!F622))</f>
        <v/>
      </c>
      <c r="H616" t="str">
        <f>IF(Input!G622="","",Input!G622)</f>
        <v/>
      </c>
      <c r="I616" t="str">
        <f>IF(Input!H622="","",Input!H622)</f>
        <v/>
      </c>
      <c r="J616" t="str">
        <f>IFERROR(IF(Input!I622="","",IF(VLOOKUP(Input!D622,'Measure List'!$A$2:$D$5000,4,FALSE)="Residential","",Input!I622)),"")</f>
        <v/>
      </c>
      <c r="K616" t="str">
        <f>IF(Input!J622="","",Input!J622)</f>
        <v/>
      </c>
      <c r="L616" t="str">
        <f>IF(Input!K622="","",Input!K622)</f>
        <v/>
      </c>
      <c r="M616" t="str">
        <f>IF(Input!L622="","",Input!L622)</f>
        <v/>
      </c>
      <c r="N616" s="304" t="str">
        <f>IF(Input!M622="","",Input!M622)</f>
        <v/>
      </c>
      <c r="O616" t="str">
        <f>IF(Input!N622="","",IF(_xlfn.NUMBERVALUE(Input!N622)=0,"",_xlfn.NUMBERVALUE(Input!N622)))</f>
        <v/>
      </c>
      <c r="P616" t="str">
        <f>IF(Input!O622="","",_xlfn.NUMBERVALUE(Input!O622))</f>
        <v/>
      </c>
      <c r="Q616" t="str">
        <f>IF(Input!P622="","",Input!P622)</f>
        <v/>
      </c>
      <c r="R616" t="str">
        <f>IF(Input!Q622="","",Input!Q622)</f>
        <v/>
      </c>
      <c r="S616" t="str">
        <f>IF(Input!R622="","",_xlfn.NUMBERVALUE(Input!R622))</f>
        <v/>
      </c>
      <c r="T616" t="str">
        <f>IF(Input!S622="","",Input!S622)</f>
        <v/>
      </c>
      <c r="U616" t="str">
        <f>IF(Input!T622="","",_xlfn.NUMBERVALUE(Input!T622))</f>
        <v/>
      </c>
      <c r="V616" t="str">
        <f>IF(Input!U622="","",(Input!U622))</f>
        <v/>
      </c>
      <c r="W616" t="str">
        <f>IF(Input!V622="","",_xlfn.NUMBERVALUE(Input!V622))</f>
        <v/>
      </c>
      <c r="X616" t="str">
        <f>IF(Input!W622="","",_xlfn.NUMBERVALUE(Input!W622))</f>
        <v/>
      </c>
      <c r="Y616" t="str">
        <f>IF(Input!X622="","",_xlfn.NUMBERVALUE(Input!X622))</f>
        <v/>
      </c>
      <c r="Z616" t="str">
        <f>IF(Input!Y622="","",_xlfn.NUMBERVALUE(Input!Y622))</f>
        <v/>
      </c>
    </row>
    <row r="617" spans="1:26" x14ac:dyDescent="0.25">
      <c r="A617" s="257" t="str">
        <f>IF(ISERROR(Input!A623),"",Input!A623)</f>
        <v/>
      </c>
      <c r="B617" t="str">
        <f t="shared" si="9"/>
        <v/>
      </c>
      <c r="C617" t="str">
        <f>IF(ISERROR(Input!B623),"",IF(Input!B623="","",Input!B623))</f>
        <v/>
      </c>
      <c r="D617" t="str">
        <f>IF(ISERROR(IF(Input!C623="","",Input!C623*1)),"",IF(Input!C623="","",Input!C623*1))</f>
        <v/>
      </c>
      <c r="E617" t="str">
        <f>IF(ISERROR(IF(Input!D623="","",Input!D623)),"",IF(Input!D623="","",Input!D623))</f>
        <v/>
      </c>
      <c r="F617" t="str">
        <f>IF(Input!E623="","",IF(ISNUMBER(_xlfn.NUMBERVALUE(Input!E623)),ROUND(Input!E623,0),Input!E623))</f>
        <v/>
      </c>
      <c r="G617" s="269" t="str">
        <f>IF(ISBLANK(Input!F623),"",(Input!F623))</f>
        <v/>
      </c>
      <c r="H617" t="str">
        <f>IF(Input!G623="","",Input!G623)</f>
        <v/>
      </c>
      <c r="I617" t="str">
        <f>IF(Input!H623="","",Input!H623)</f>
        <v/>
      </c>
      <c r="J617" t="str">
        <f>IFERROR(IF(Input!I623="","",IF(VLOOKUP(Input!D623,'Measure List'!$A$2:$D$5000,4,FALSE)="Residential","",Input!I623)),"")</f>
        <v/>
      </c>
      <c r="K617" t="str">
        <f>IF(Input!J623="","",Input!J623)</f>
        <v/>
      </c>
      <c r="L617" t="str">
        <f>IF(Input!K623="","",Input!K623)</f>
        <v/>
      </c>
      <c r="M617" t="str">
        <f>IF(Input!L623="","",Input!L623)</f>
        <v/>
      </c>
      <c r="N617" s="304" t="str">
        <f>IF(Input!M623="","",Input!M623)</f>
        <v/>
      </c>
      <c r="O617" t="str">
        <f>IF(Input!N623="","",IF(_xlfn.NUMBERVALUE(Input!N623)=0,"",_xlfn.NUMBERVALUE(Input!N623)))</f>
        <v/>
      </c>
      <c r="P617" t="str">
        <f>IF(Input!O623="","",_xlfn.NUMBERVALUE(Input!O623))</f>
        <v/>
      </c>
      <c r="Q617" t="str">
        <f>IF(Input!P623="","",Input!P623)</f>
        <v/>
      </c>
      <c r="R617" t="str">
        <f>IF(Input!Q623="","",Input!Q623)</f>
        <v/>
      </c>
      <c r="S617" t="str">
        <f>IF(Input!R623="","",_xlfn.NUMBERVALUE(Input!R623))</f>
        <v/>
      </c>
      <c r="T617" t="str">
        <f>IF(Input!S623="","",Input!S623)</f>
        <v/>
      </c>
      <c r="U617" t="str">
        <f>IF(Input!T623="","",_xlfn.NUMBERVALUE(Input!T623))</f>
        <v/>
      </c>
      <c r="V617" t="str">
        <f>IF(Input!U623="","",(Input!U623))</f>
        <v/>
      </c>
      <c r="W617" t="str">
        <f>IF(Input!V623="","",_xlfn.NUMBERVALUE(Input!V623))</f>
        <v/>
      </c>
      <c r="X617" t="str">
        <f>IF(Input!W623="","",_xlfn.NUMBERVALUE(Input!W623))</f>
        <v/>
      </c>
      <c r="Y617" t="str">
        <f>IF(Input!X623="","",_xlfn.NUMBERVALUE(Input!X623))</f>
        <v/>
      </c>
      <c r="Z617" t="str">
        <f>IF(Input!Y623="","",_xlfn.NUMBERVALUE(Input!Y623))</f>
        <v/>
      </c>
    </row>
    <row r="618" spans="1:26" x14ac:dyDescent="0.25">
      <c r="A618" s="257" t="str">
        <f>IF(ISERROR(Input!A624),"",Input!A624)</f>
        <v/>
      </c>
      <c r="B618" t="str">
        <f t="shared" si="9"/>
        <v/>
      </c>
      <c r="C618" t="str">
        <f>IF(ISERROR(Input!B624),"",IF(Input!B624="","",Input!B624))</f>
        <v/>
      </c>
      <c r="D618" t="str">
        <f>IF(ISERROR(IF(Input!C624="","",Input!C624*1)),"",IF(Input!C624="","",Input!C624*1))</f>
        <v/>
      </c>
      <c r="E618" t="str">
        <f>IF(ISERROR(IF(Input!D624="","",Input!D624)),"",IF(Input!D624="","",Input!D624))</f>
        <v/>
      </c>
      <c r="F618" t="str">
        <f>IF(Input!E624="","",IF(ISNUMBER(_xlfn.NUMBERVALUE(Input!E624)),ROUND(Input!E624,0),Input!E624))</f>
        <v/>
      </c>
      <c r="G618" s="269" t="str">
        <f>IF(ISBLANK(Input!F624),"",(Input!F624))</f>
        <v/>
      </c>
      <c r="H618" t="str">
        <f>IF(Input!G624="","",Input!G624)</f>
        <v/>
      </c>
      <c r="I618" t="str">
        <f>IF(Input!H624="","",Input!H624)</f>
        <v/>
      </c>
      <c r="J618" t="str">
        <f>IFERROR(IF(Input!I624="","",IF(VLOOKUP(Input!D624,'Measure List'!$A$2:$D$5000,4,FALSE)="Residential","",Input!I624)),"")</f>
        <v/>
      </c>
      <c r="K618" t="str">
        <f>IF(Input!J624="","",Input!J624)</f>
        <v/>
      </c>
      <c r="L618" t="str">
        <f>IF(Input!K624="","",Input!K624)</f>
        <v/>
      </c>
      <c r="M618" t="str">
        <f>IF(Input!L624="","",Input!L624)</f>
        <v/>
      </c>
      <c r="N618" s="304" t="str">
        <f>IF(Input!M624="","",Input!M624)</f>
        <v/>
      </c>
      <c r="O618" t="str">
        <f>IF(Input!N624="","",IF(_xlfn.NUMBERVALUE(Input!N624)=0,"",_xlfn.NUMBERVALUE(Input!N624)))</f>
        <v/>
      </c>
      <c r="P618" t="str">
        <f>IF(Input!O624="","",_xlfn.NUMBERVALUE(Input!O624))</f>
        <v/>
      </c>
      <c r="Q618" t="str">
        <f>IF(Input!P624="","",Input!P624)</f>
        <v/>
      </c>
      <c r="R618" t="str">
        <f>IF(Input!Q624="","",Input!Q624)</f>
        <v/>
      </c>
      <c r="S618" t="str">
        <f>IF(Input!R624="","",_xlfn.NUMBERVALUE(Input!R624))</f>
        <v/>
      </c>
      <c r="T618" t="str">
        <f>IF(Input!S624="","",Input!S624)</f>
        <v/>
      </c>
      <c r="U618" t="str">
        <f>IF(Input!T624="","",_xlfn.NUMBERVALUE(Input!T624))</f>
        <v/>
      </c>
      <c r="V618" t="str">
        <f>IF(Input!U624="","",(Input!U624))</f>
        <v/>
      </c>
      <c r="W618" t="str">
        <f>IF(Input!V624="","",_xlfn.NUMBERVALUE(Input!V624))</f>
        <v/>
      </c>
      <c r="X618" t="str">
        <f>IF(Input!W624="","",_xlfn.NUMBERVALUE(Input!W624))</f>
        <v/>
      </c>
      <c r="Y618" t="str">
        <f>IF(Input!X624="","",_xlfn.NUMBERVALUE(Input!X624))</f>
        <v/>
      </c>
      <c r="Z618" t="str">
        <f>IF(Input!Y624="","",_xlfn.NUMBERVALUE(Input!Y624))</f>
        <v/>
      </c>
    </row>
    <row r="619" spans="1:26" x14ac:dyDescent="0.25">
      <c r="A619" s="257" t="str">
        <f>IF(ISERROR(Input!A625),"",Input!A625)</f>
        <v/>
      </c>
      <c r="B619" t="str">
        <f t="shared" si="9"/>
        <v/>
      </c>
      <c r="C619" t="str">
        <f>IF(ISERROR(Input!B625),"",IF(Input!B625="","",Input!B625))</f>
        <v/>
      </c>
      <c r="D619" t="str">
        <f>IF(ISERROR(IF(Input!C625="","",Input!C625*1)),"",IF(Input!C625="","",Input!C625*1))</f>
        <v/>
      </c>
      <c r="E619" t="str">
        <f>IF(ISERROR(IF(Input!D625="","",Input!D625)),"",IF(Input!D625="","",Input!D625))</f>
        <v/>
      </c>
      <c r="F619" t="str">
        <f>IF(Input!E625="","",IF(ISNUMBER(_xlfn.NUMBERVALUE(Input!E625)),ROUND(Input!E625,0),Input!E625))</f>
        <v/>
      </c>
      <c r="G619" s="269" t="str">
        <f>IF(ISBLANK(Input!F625),"",(Input!F625))</f>
        <v/>
      </c>
      <c r="H619" t="str">
        <f>IF(Input!G625="","",Input!G625)</f>
        <v/>
      </c>
      <c r="I619" t="str">
        <f>IF(Input!H625="","",Input!H625)</f>
        <v/>
      </c>
      <c r="J619" t="str">
        <f>IFERROR(IF(Input!I625="","",IF(VLOOKUP(Input!D625,'Measure List'!$A$2:$D$5000,4,FALSE)="Residential","",Input!I625)),"")</f>
        <v/>
      </c>
      <c r="K619" t="str">
        <f>IF(Input!J625="","",Input!J625)</f>
        <v/>
      </c>
      <c r="L619" t="str">
        <f>IF(Input!K625="","",Input!K625)</f>
        <v/>
      </c>
      <c r="M619" t="str">
        <f>IF(Input!L625="","",Input!L625)</f>
        <v/>
      </c>
      <c r="N619" s="304" t="str">
        <f>IF(Input!M625="","",Input!M625)</f>
        <v/>
      </c>
      <c r="O619" t="str">
        <f>IF(Input!N625="","",IF(_xlfn.NUMBERVALUE(Input!N625)=0,"",_xlfn.NUMBERVALUE(Input!N625)))</f>
        <v/>
      </c>
      <c r="P619" t="str">
        <f>IF(Input!O625="","",_xlfn.NUMBERVALUE(Input!O625))</f>
        <v/>
      </c>
      <c r="Q619" t="str">
        <f>IF(Input!P625="","",Input!P625)</f>
        <v/>
      </c>
      <c r="R619" t="str">
        <f>IF(Input!Q625="","",Input!Q625)</f>
        <v/>
      </c>
      <c r="S619" t="str">
        <f>IF(Input!R625="","",_xlfn.NUMBERVALUE(Input!R625))</f>
        <v/>
      </c>
      <c r="T619" t="str">
        <f>IF(Input!S625="","",Input!S625)</f>
        <v/>
      </c>
      <c r="U619" t="str">
        <f>IF(Input!T625="","",_xlfn.NUMBERVALUE(Input!T625))</f>
        <v/>
      </c>
      <c r="V619" t="str">
        <f>IF(Input!U625="","",(Input!U625))</f>
        <v/>
      </c>
      <c r="W619" t="str">
        <f>IF(Input!V625="","",_xlfn.NUMBERVALUE(Input!V625))</f>
        <v/>
      </c>
      <c r="X619" t="str">
        <f>IF(Input!W625="","",_xlfn.NUMBERVALUE(Input!W625))</f>
        <v/>
      </c>
      <c r="Y619" t="str">
        <f>IF(Input!X625="","",_xlfn.NUMBERVALUE(Input!X625))</f>
        <v/>
      </c>
      <c r="Z619" t="str">
        <f>IF(Input!Y625="","",_xlfn.NUMBERVALUE(Input!Y625))</f>
        <v/>
      </c>
    </row>
    <row r="620" spans="1:26" x14ac:dyDescent="0.25">
      <c r="A620" s="257" t="str">
        <f>IF(ISERROR(Input!A626),"",Input!A626)</f>
        <v/>
      </c>
      <c r="B620" t="str">
        <f t="shared" si="9"/>
        <v/>
      </c>
      <c r="C620" t="str">
        <f>IF(ISERROR(Input!B626),"",IF(Input!B626="","",Input!B626))</f>
        <v/>
      </c>
      <c r="D620" t="str">
        <f>IF(ISERROR(IF(Input!C626="","",Input!C626*1)),"",IF(Input!C626="","",Input!C626*1))</f>
        <v/>
      </c>
      <c r="E620" t="str">
        <f>IF(ISERROR(IF(Input!D626="","",Input!D626)),"",IF(Input!D626="","",Input!D626))</f>
        <v/>
      </c>
      <c r="F620" t="str">
        <f>IF(Input!E626="","",IF(ISNUMBER(_xlfn.NUMBERVALUE(Input!E626)),ROUND(Input!E626,0),Input!E626))</f>
        <v/>
      </c>
      <c r="G620" s="269" t="str">
        <f>IF(ISBLANK(Input!F626),"",(Input!F626))</f>
        <v/>
      </c>
      <c r="H620" t="str">
        <f>IF(Input!G626="","",Input!G626)</f>
        <v/>
      </c>
      <c r="I620" t="str">
        <f>IF(Input!H626="","",Input!H626)</f>
        <v/>
      </c>
      <c r="J620" t="str">
        <f>IFERROR(IF(Input!I626="","",IF(VLOOKUP(Input!D626,'Measure List'!$A$2:$D$5000,4,FALSE)="Residential","",Input!I626)),"")</f>
        <v/>
      </c>
      <c r="K620" t="str">
        <f>IF(Input!J626="","",Input!J626)</f>
        <v/>
      </c>
      <c r="L620" t="str">
        <f>IF(Input!K626="","",Input!K626)</f>
        <v/>
      </c>
      <c r="M620" t="str">
        <f>IF(Input!L626="","",Input!L626)</f>
        <v/>
      </c>
      <c r="N620" s="304" t="str">
        <f>IF(Input!M626="","",Input!M626)</f>
        <v/>
      </c>
      <c r="O620" t="str">
        <f>IF(Input!N626="","",IF(_xlfn.NUMBERVALUE(Input!N626)=0,"",_xlfn.NUMBERVALUE(Input!N626)))</f>
        <v/>
      </c>
      <c r="P620" t="str">
        <f>IF(Input!O626="","",_xlfn.NUMBERVALUE(Input!O626))</f>
        <v/>
      </c>
      <c r="Q620" t="str">
        <f>IF(Input!P626="","",Input!P626)</f>
        <v/>
      </c>
      <c r="R620" t="str">
        <f>IF(Input!Q626="","",Input!Q626)</f>
        <v/>
      </c>
      <c r="S620" t="str">
        <f>IF(Input!R626="","",_xlfn.NUMBERVALUE(Input!R626))</f>
        <v/>
      </c>
      <c r="T620" t="str">
        <f>IF(Input!S626="","",Input!S626)</f>
        <v/>
      </c>
      <c r="U620" t="str">
        <f>IF(Input!T626="","",_xlfn.NUMBERVALUE(Input!T626))</f>
        <v/>
      </c>
      <c r="V620" t="str">
        <f>IF(Input!U626="","",(Input!U626))</f>
        <v/>
      </c>
      <c r="W620" t="str">
        <f>IF(Input!V626="","",_xlfn.NUMBERVALUE(Input!V626))</f>
        <v/>
      </c>
      <c r="X620" t="str">
        <f>IF(Input!W626="","",_xlfn.NUMBERVALUE(Input!W626))</f>
        <v/>
      </c>
      <c r="Y620" t="str">
        <f>IF(Input!X626="","",_xlfn.NUMBERVALUE(Input!X626))</f>
        <v/>
      </c>
      <c r="Z620" t="str">
        <f>IF(Input!Y626="","",_xlfn.NUMBERVALUE(Input!Y626))</f>
        <v/>
      </c>
    </row>
    <row r="621" spans="1:26" x14ac:dyDescent="0.25">
      <c r="A621" s="257" t="str">
        <f>IF(ISERROR(Input!A627),"",Input!A627)</f>
        <v/>
      </c>
      <c r="B621" t="str">
        <f t="shared" si="9"/>
        <v/>
      </c>
      <c r="C621" t="str">
        <f>IF(ISERROR(Input!B627),"",IF(Input!B627="","",Input!B627))</f>
        <v/>
      </c>
      <c r="D621" t="str">
        <f>IF(ISERROR(IF(Input!C627="","",Input!C627*1)),"",IF(Input!C627="","",Input!C627*1))</f>
        <v/>
      </c>
      <c r="E621" t="str">
        <f>IF(ISERROR(IF(Input!D627="","",Input!D627)),"",IF(Input!D627="","",Input!D627))</f>
        <v/>
      </c>
      <c r="F621" t="str">
        <f>IF(Input!E627="","",IF(ISNUMBER(_xlfn.NUMBERVALUE(Input!E627)),ROUND(Input!E627,0),Input!E627))</f>
        <v/>
      </c>
      <c r="G621" s="269" t="str">
        <f>IF(ISBLANK(Input!F627),"",(Input!F627))</f>
        <v/>
      </c>
      <c r="H621" t="str">
        <f>IF(Input!G627="","",Input!G627)</f>
        <v/>
      </c>
      <c r="I621" t="str">
        <f>IF(Input!H627="","",Input!H627)</f>
        <v/>
      </c>
      <c r="J621" t="str">
        <f>IFERROR(IF(Input!I627="","",IF(VLOOKUP(Input!D627,'Measure List'!$A$2:$D$5000,4,FALSE)="Residential","",Input!I627)),"")</f>
        <v/>
      </c>
      <c r="K621" t="str">
        <f>IF(Input!J627="","",Input!J627)</f>
        <v/>
      </c>
      <c r="L621" t="str">
        <f>IF(Input!K627="","",Input!K627)</f>
        <v/>
      </c>
      <c r="M621" t="str">
        <f>IF(Input!L627="","",Input!L627)</f>
        <v/>
      </c>
      <c r="N621" s="304" t="str">
        <f>IF(Input!M627="","",Input!M627)</f>
        <v/>
      </c>
      <c r="O621" t="str">
        <f>IF(Input!N627="","",IF(_xlfn.NUMBERVALUE(Input!N627)=0,"",_xlfn.NUMBERVALUE(Input!N627)))</f>
        <v/>
      </c>
      <c r="P621" t="str">
        <f>IF(Input!O627="","",_xlfn.NUMBERVALUE(Input!O627))</f>
        <v/>
      </c>
      <c r="Q621" t="str">
        <f>IF(Input!P627="","",Input!P627)</f>
        <v/>
      </c>
      <c r="R621" t="str">
        <f>IF(Input!Q627="","",Input!Q627)</f>
        <v/>
      </c>
      <c r="S621" t="str">
        <f>IF(Input!R627="","",_xlfn.NUMBERVALUE(Input!R627))</f>
        <v/>
      </c>
      <c r="T621" t="str">
        <f>IF(Input!S627="","",Input!S627)</f>
        <v/>
      </c>
      <c r="U621" t="str">
        <f>IF(Input!T627="","",_xlfn.NUMBERVALUE(Input!T627))</f>
        <v/>
      </c>
      <c r="V621" t="str">
        <f>IF(Input!U627="","",(Input!U627))</f>
        <v/>
      </c>
      <c r="W621" t="str">
        <f>IF(Input!V627="","",_xlfn.NUMBERVALUE(Input!V627))</f>
        <v/>
      </c>
      <c r="X621" t="str">
        <f>IF(Input!W627="","",_xlfn.NUMBERVALUE(Input!W627))</f>
        <v/>
      </c>
      <c r="Y621" t="str">
        <f>IF(Input!X627="","",_xlfn.NUMBERVALUE(Input!X627))</f>
        <v/>
      </c>
      <c r="Z621" t="str">
        <f>IF(Input!Y627="","",_xlfn.NUMBERVALUE(Input!Y627))</f>
        <v/>
      </c>
    </row>
    <row r="622" spans="1:26" x14ac:dyDescent="0.25">
      <c r="A622" s="257" t="str">
        <f>IF(ISERROR(Input!A628),"",Input!A628)</f>
        <v/>
      </c>
      <c r="B622" t="str">
        <f t="shared" si="9"/>
        <v/>
      </c>
      <c r="C622" t="str">
        <f>IF(ISERROR(Input!B628),"",IF(Input!B628="","",Input!B628))</f>
        <v/>
      </c>
      <c r="D622" t="str">
        <f>IF(ISERROR(IF(Input!C628="","",Input!C628*1)),"",IF(Input!C628="","",Input!C628*1))</f>
        <v/>
      </c>
      <c r="E622" t="str">
        <f>IF(ISERROR(IF(Input!D628="","",Input!D628)),"",IF(Input!D628="","",Input!D628))</f>
        <v/>
      </c>
      <c r="F622" t="str">
        <f>IF(Input!E628="","",IF(ISNUMBER(_xlfn.NUMBERVALUE(Input!E628)),ROUND(Input!E628,0),Input!E628))</f>
        <v/>
      </c>
      <c r="G622" s="269" t="str">
        <f>IF(ISBLANK(Input!F628),"",(Input!F628))</f>
        <v/>
      </c>
      <c r="H622" t="str">
        <f>IF(Input!G628="","",Input!G628)</f>
        <v/>
      </c>
      <c r="I622" t="str">
        <f>IF(Input!H628="","",Input!H628)</f>
        <v/>
      </c>
      <c r="J622" t="str">
        <f>IFERROR(IF(Input!I628="","",IF(VLOOKUP(Input!D628,'Measure List'!$A$2:$D$5000,4,FALSE)="Residential","",Input!I628)),"")</f>
        <v/>
      </c>
      <c r="K622" t="str">
        <f>IF(Input!J628="","",Input!J628)</f>
        <v/>
      </c>
      <c r="L622" t="str">
        <f>IF(Input!K628="","",Input!K628)</f>
        <v/>
      </c>
      <c r="M622" t="str">
        <f>IF(Input!L628="","",Input!L628)</f>
        <v/>
      </c>
      <c r="N622" s="304" t="str">
        <f>IF(Input!M628="","",Input!M628)</f>
        <v/>
      </c>
      <c r="O622" t="str">
        <f>IF(Input!N628="","",IF(_xlfn.NUMBERVALUE(Input!N628)=0,"",_xlfn.NUMBERVALUE(Input!N628)))</f>
        <v/>
      </c>
      <c r="P622" t="str">
        <f>IF(Input!O628="","",_xlfn.NUMBERVALUE(Input!O628))</f>
        <v/>
      </c>
      <c r="Q622" t="str">
        <f>IF(Input!P628="","",Input!P628)</f>
        <v/>
      </c>
      <c r="R622" t="str">
        <f>IF(Input!Q628="","",Input!Q628)</f>
        <v/>
      </c>
      <c r="S622" t="str">
        <f>IF(Input!R628="","",_xlfn.NUMBERVALUE(Input!R628))</f>
        <v/>
      </c>
      <c r="T622" t="str">
        <f>IF(Input!S628="","",Input!S628)</f>
        <v/>
      </c>
      <c r="U622" t="str">
        <f>IF(Input!T628="","",_xlfn.NUMBERVALUE(Input!T628))</f>
        <v/>
      </c>
      <c r="V622" t="str">
        <f>IF(Input!U628="","",(Input!U628))</f>
        <v/>
      </c>
      <c r="W622" t="str">
        <f>IF(Input!V628="","",_xlfn.NUMBERVALUE(Input!V628))</f>
        <v/>
      </c>
      <c r="X622" t="str">
        <f>IF(Input!W628="","",_xlfn.NUMBERVALUE(Input!W628))</f>
        <v/>
      </c>
      <c r="Y622" t="str">
        <f>IF(Input!X628="","",_xlfn.NUMBERVALUE(Input!X628))</f>
        <v/>
      </c>
      <c r="Z622" t="str">
        <f>IF(Input!Y628="","",_xlfn.NUMBERVALUE(Input!Y628))</f>
        <v/>
      </c>
    </row>
    <row r="623" spans="1:26" x14ac:dyDescent="0.25">
      <c r="A623" s="257" t="str">
        <f>IF(ISERROR(Input!A629),"",Input!A629)</f>
        <v/>
      </c>
      <c r="B623" t="str">
        <f t="shared" si="9"/>
        <v/>
      </c>
      <c r="C623" t="str">
        <f>IF(ISERROR(Input!B629),"",IF(Input!B629="","",Input!B629))</f>
        <v/>
      </c>
      <c r="D623" t="str">
        <f>IF(ISERROR(IF(Input!C629="","",Input!C629*1)),"",IF(Input!C629="","",Input!C629*1))</f>
        <v/>
      </c>
      <c r="E623" t="str">
        <f>IF(ISERROR(IF(Input!D629="","",Input!D629)),"",IF(Input!D629="","",Input!D629))</f>
        <v/>
      </c>
      <c r="F623" t="str">
        <f>IF(Input!E629="","",IF(ISNUMBER(_xlfn.NUMBERVALUE(Input!E629)),ROUND(Input!E629,0),Input!E629))</f>
        <v/>
      </c>
      <c r="G623" s="269" t="str">
        <f>IF(ISBLANK(Input!F629),"",(Input!F629))</f>
        <v/>
      </c>
      <c r="H623" t="str">
        <f>IF(Input!G629="","",Input!G629)</f>
        <v/>
      </c>
      <c r="I623" t="str">
        <f>IF(Input!H629="","",Input!H629)</f>
        <v/>
      </c>
      <c r="J623" t="str">
        <f>IFERROR(IF(Input!I629="","",IF(VLOOKUP(Input!D629,'Measure List'!$A$2:$D$5000,4,FALSE)="Residential","",Input!I629)),"")</f>
        <v/>
      </c>
      <c r="K623" t="str">
        <f>IF(Input!J629="","",Input!J629)</f>
        <v/>
      </c>
      <c r="L623" t="str">
        <f>IF(Input!K629="","",Input!K629)</f>
        <v/>
      </c>
      <c r="M623" t="str">
        <f>IF(Input!L629="","",Input!L629)</f>
        <v/>
      </c>
      <c r="N623" s="304" t="str">
        <f>IF(Input!M629="","",Input!M629)</f>
        <v/>
      </c>
      <c r="O623" t="str">
        <f>IF(Input!N629="","",IF(_xlfn.NUMBERVALUE(Input!N629)=0,"",_xlfn.NUMBERVALUE(Input!N629)))</f>
        <v/>
      </c>
      <c r="P623" t="str">
        <f>IF(Input!O629="","",_xlfn.NUMBERVALUE(Input!O629))</f>
        <v/>
      </c>
      <c r="Q623" t="str">
        <f>IF(Input!P629="","",Input!P629)</f>
        <v/>
      </c>
      <c r="R623" t="str">
        <f>IF(Input!Q629="","",Input!Q629)</f>
        <v/>
      </c>
      <c r="S623" t="str">
        <f>IF(Input!R629="","",_xlfn.NUMBERVALUE(Input!R629))</f>
        <v/>
      </c>
      <c r="T623" t="str">
        <f>IF(Input!S629="","",Input!S629)</f>
        <v/>
      </c>
      <c r="U623" t="str">
        <f>IF(Input!T629="","",_xlfn.NUMBERVALUE(Input!T629))</f>
        <v/>
      </c>
      <c r="V623" t="str">
        <f>IF(Input!U629="","",(Input!U629))</f>
        <v/>
      </c>
      <c r="W623" t="str">
        <f>IF(Input!V629="","",_xlfn.NUMBERVALUE(Input!V629))</f>
        <v/>
      </c>
      <c r="X623" t="str">
        <f>IF(Input!W629="","",_xlfn.NUMBERVALUE(Input!W629))</f>
        <v/>
      </c>
      <c r="Y623" t="str">
        <f>IF(Input!X629="","",_xlfn.NUMBERVALUE(Input!X629))</f>
        <v/>
      </c>
      <c r="Z623" t="str">
        <f>IF(Input!Y629="","",_xlfn.NUMBERVALUE(Input!Y629))</f>
        <v/>
      </c>
    </row>
    <row r="624" spans="1:26" x14ac:dyDescent="0.25">
      <c r="A624" s="257" t="str">
        <f>IF(ISERROR(Input!A630),"",Input!A630)</f>
        <v/>
      </c>
      <c r="B624" t="str">
        <f t="shared" si="9"/>
        <v/>
      </c>
      <c r="C624" t="str">
        <f>IF(ISERROR(Input!B630),"",IF(Input!B630="","",Input!B630))</f>
        <v/>
      </c>
      <c r="D624" t="str">
        <f>IF(ISERROR(IF(Input!C630="","",Input!C630*1)),"",IF(Input!C630="","",Input!C630*1))</f>
        <v/>
      </c>
      <c r="E624" t="str">
        <f>IF(ISERROR(IF(Input!D630="","",Input!D630)),"",IF(Input!D630="","",Input!D630))</f>
        <v/>
      </c>
      <c r="F624" t="str">
        <f>IF(Input!E630="","",IF(ISNUMBER(_xlfn.NUMBERVALUE(Input!E630)),ROUND(Input!E630,0),Input!E630))</f>
        <v/>
      </c>
      <c r="G624" s="269" t="str">
        <f>IF(ISBLANK(Input!F630),"",(Input!F630))</f>
        <v/>
      </c>
      <c r="H624" t="str">
        <f>IF(Input!G630="","",Input!G630)</f>
        <v/>
      </c>
      <c r="I624" t="str">
        <f>IF(Input!H630="","",Input!H630)</f>
        <v/>
      </c>
      <c r="J624" t="str">
        <f>IFERROR(IF(Input!I630="","",IF(VLOOKUP(Input!D630,'Measure List'!$A$2:$D$5000,4,FALSE)="Residential","",Input!I630)),"")</f>
        <v/>
      </c>
      <c r="K624" t="str">
        <f>IF(Input!J630="","",Input!J630)</f>
        <v/>
      </c>
      <c r="L624" t="str">
        <f>IF(Input!K630="","",Input!K630)</f>
        <v/>
      </c>
      <c r="M624" t="str">
        <f>IF(Input!L630="","",Input!L630)</f>
        <v/>
      </c>
      <c r="N624" s="304" t="str">
        <f>IF(Input!M630="","",Input!M630)</f>
        <v/>
      </c>
      <c r="O624" t="str">
        <f>IF(Input!N630="","",IF(_xlfn.NUMBERVALUE(Input!N630)=0,"",_xlfn.NUMBERVALUE(Input!N630)))</f>
        <v/>
      </c>
      <c r="P624" t="str">
        <f>IF(Input!O630="","",_xlfn.NUMBERVALUE(Input!O630))</f>
        <v/>
      </c>
      <c r="Q624" t="str">
        <f>IF(Input!P630="","",Input!P630)</f>
        <v/>
      </c>
      <c r="R624" t="str">
        <f>IF(Input!Q630="","",Input!Q630)</f>
        <v/>
      </c>
      <c r="S624" t="str">
        <f>IF(Input!R630="","",_xlfn.NUMBERVALUE(Input!R630))</f>
        <v/>
      </c>
      <c r="T624" t="str">
        <f>IF(Input!S630="","",Input!S630)</f>
        <v/>
      </c>
      <c r="U624" t="str">
        <f>IF(Input!T630="","",_xlfn.NUMBERVALUE(Input!T630))</f>
        <v/>
      </c>
      <c r="V624" t="str">
        <f>IF(Input!U630="","",(Input!U630))</f>
        <v/>
      </c>
      <c r="W624" t="str">
        <f>IF(Input!V630="","",_xlfn.NUMBERVALUE(Input!V630))</f>
        <v/>
      </c>
      <c r="X624" t="str">
        <f>IF(Input!W630="","",_xlfn.NUMBERVALUE(Input!W630))</f>
        <v/>
      </c>
      <c r="Y624" t="str">
        <f>IF(Input!X630="","",_xlfn.NUMBERVALUE(Input!X630))</f>
        <v/>
      </c>
      <c r="Z624" t="str">
        <f>IF(Input!Y630="","",_xlfn.NUMBERVALUE(Input!Y630))</f>
        <v/>
      </c>
    </row>
    <row r="625" spans="1:26" x14ac:dyDescent="0.25">
      <c r="A625" s="257" t="str">
        <f>IF(ISERROR(Input!A631),"",Input!A631)</f>
        <v/>
      </c>
      <c r="B625" t="str">
        <f t="shared" si="9"/>
        <v/>
      </c>
      <c r="C625" t="str">
        <f>IF(ISERROR(Input!B631),"",IF(Input!B631="","",Input!B631))</f>
        <v/>
      </c>
      <c r="D625" t="str">
        <f>IF(ISERROR(IF(Input!C631="","",Input!C631*1)),"",IF(Input!C631="","",Input!C631*1))</f>
        <v/>
      </c>
      <c r="E625" t="str">
        <f>IF(ISERROR(IF(Input!D631="","",Input!D631)),"",IF(Input!D631="","",Input!D631))</f>
        <v/>
      </c>
      <c r="F625" t="str">
        <f>IF(Input!E631="","",IF(ISNUMBER(_xlfn.NUMBERVALUE(Input!E631)),ROUND(Input!E631,0),Input!E631))</f>
        <v/>
      </c>
      <c r="G625" s="269" t="str">
        <f>IF(ISBLANK(Input!F631),"",(Input!F631))</f>
        <v/>
      </c>
      <c r="H625" t="str">
        <f>IF(Input!G631="","",Input!G631)</f>
        <v/>
      </c>
      <c r="I625" t="str">
        <f>IF(Input!H631="","",Input!H631)</f>
        <v/>
      </c>
      <c r="J625" t="str">
        <f>IFERROR(IF(Input!I631="","",IF(VLOOKUP(Input!D631,'Measure List'!$A$2:$D$5000,4,FALSE)="Residential","",Input!I631)),"")</f>
        <v/>
      </c>
      <c r="K625" t="str">
        <f>IF(Input!J631="","",Input!J631)</f>
        <v/>
      </c>
      <c r="L625" t="str">
        <f>IF(Input!K631="","",Input!K631)</f>
        <v/>
      </c>
      <c r="M625" t="str">
        <f>IF(Input!L631="","",Input!L631)</f>
        <v/>
      </c>
      <c r="N625" s="304" t="str">
        <f>IF(Input!M631="","",Input!M631)</f>
        <v/>
      </c>
      <c r="O625" t="str">
        <f>IF(Input!N631="","",IF(_xlfn.NUMBERVALUE(Input!N631)=0,"",_xlfn.NUMBERVALUE(Input!N631)))</f>
        <v/>
      </c>
      <c r="P625" t="str">
        <f>IF(Input!O631="","",_xlfn.NUMBERVALUE(Input!O631))</f>
        <v/>
      </c>
      <c r="Q625" t="str">
        <f>IF(Input!P631="","",Input!P631)</f>
        <v/>
      </c>
      <c r="R625" t="str">
        <f>IF(Input!Q631="","",Input!Q631)</f>
        <v/>
      </c>
      <c r="S625" t="str">
        <f>IF(Input!R631="","",_xlfn.NUMBERVALUE(Input!R631))</f>
        <v/>
      </c>
      <c r="T625" t="str">
        <f>IF(Input!S631="","",Input!S631)</f>
        <v/>
      </c>
      <c r="U625" t="str">
        <f>IF(Input!T631="","",_xlfn.NUMBERVALUE(Input!T631))</f>
        <v/>
      </c>
      <c r="V625" t="str">
        <f>IF(Input!U631="","",(Input!U631))</f>
        <v/>
      </c>
      <c r="W625" t="str">
        <f>IF(Input!V631="","",_xlfn.NUMBERVALUE(Input!V631))</f>
        <v/>
      </c>
      <c r="X625" t="str">
        <f>IF(Input!W631="","",_xlfn.NUMBERVALUE(Input!W631))</f>
        <v/>
      </c>
      <c r="Y625" t="str">
        <f>IF(Input!X631="","",_xlfn.NUMBERVALUE(Input!X631))</f>
        <v/>
      </c>
      <c r="Z625" t="str">
        <f>IF(Input!Y631="","",_xlfn.NUMBERVALUE(Input!Y631))</f>
        <v/>
      </c>
    </row>
    <row r="626" spans="1:26" x14ac:dyDescent="0.25">
      <c r="A626" s="257" t="str">
        <f>IF(ISERROR(Input!A632),"",Input!A632)</f>
        <v/>
      </c>
      <c r="B626" t="str">
        <f t="shared" si="9"/>
        <v/>
      </c>
      <c r="C626" t="str">
        <f>IF(ISERROR(Input!B632),"",IF(Input!B632="","",Input!B632))</f>
        <v/>
      </c>
      <c r="D626" t="str">
        <f>IF(ISERROR(IF(Input!C632="","",Input!C632*1)),"",IF(Input!C632="","",Input!C632*1))</f>
        <v/>
      </c>
      <c r="E626" t="str">
        <f>IF(ISERROR(IF(Input!D632="","",Input!D632)),"",IF(Input!D632="","",Input!D632))</f>
        <v/>
      </c>
      <c r="F626" t="str">
        <f>IF(Input!E632="","",IF(ISNUMBER(_xlfn.NUMBERVALUE(Input!E632)),ROUND(Input!E632,0),Input!E632))</f>
        <v/>
      </c>
      <c r="G626" s="269" t="str">
        <f>IF(ISBLANK(Input!F632),"",(Input!F632))</f>
        <v/>
      </c>
      <c r="H626" t="str">
        <f>IF(Input!G632="","",Input!G632)</f>
        <v/>
      </c>
      <c r="I626" t="str">
        <f>IF(Input!H632="","",Input!H632)</f>
        <v/>
      </c>
      <c r="J626" t="str">
        <f>IFERROR(IF(Input!I632="","",IF(VLOOKUP(Input!D632,'Measure List'!$A$2:$D$5000,4,FALSE)="Residential","",Input!I632)),"")</f>
        <v/>
      </c>
      <c r="K626" t="str">
        <f>IF(Input!J632="","",Input!J632)</f>
        <v/>
      </c>
      <c r="L626" t="str">
        <f>IF(Input!K632="","",Input!K632)</f>
        <v/>
      </c>
      <c r="M626" t="str">
        <f>IF(Input!L632="","",Input!L632)</f>
        <v/>
      </c>
      <c r="N626" s="304" t="str">
        <f>IF(Input!M632="","",Input!M632)</f>
        <v/>
      </c>
      <c r="O626" t="str">
        <f>IF(Input!N632="","",IF(_xlfn.NUMBERVALUE(Input!N632)=0,"",_xlfn.NUMBERVALUE(Input!N632)))</f>
        <v/>
      </c>
      <c r="P626" t="str">
        <f>IF(Input!O632="","",_xlfn.NUMBERVALUE(Input!O632))</f>
        <v/>
      </c>
      <c r="Q626" t="str">
        <f>IF(Input!P632="","",Input!P632)</f>
        <v/>
      </c>
      <c r="R626" t="str">
        <f>IF(Input!Q632="","",Input!Q632)</f>
        <v/>
      </c>
      <c r="S626" t="str">
        <f>IF(Input!R632="","",_xlfn.NUMBERVALUE(Input!R632))</f>
        <v/>
      </c>
      <c r="T626" t="str">
        <f>IF(Input!S632="","",Input!S632)</f>
        <v/>
      </c>
      <c r="U626" t="str">
        <f>IF(Input!T632="","",_xlfn.NUMBERVALUE(Input!T632))</f>
        <v/>
      </c>
      <c r="V626" t="str">
        <f>IF(Input!U632="","",(Input!U632))</f>
        <v/>
      </c>
      <c r="W626" t="str">
        <f>IF(Input!V632="","",_xlfn.NUMBERVALUE(Input!V632))</f>
        <v/>
      </c>
      <c r="X626" t="str">
        <f>IF(Input!W632="","",_xlfn.NUMBERVALUE(Input!W632))</f>
        <v/>
      </c>
      <c r="Y626" t="str">
        <f>IF(Input!X632="","",_xlfn.NUMBERVALUE(Input!X632))</f>
        <v/>
      </c>
      <c r="Z626" t="str">
        <f>IF(Input!Y632="","",_xlfn.NUMBERVALUE(Input!Y632))</f>
        <v/>
      </c>
    </row>
    <row r="627" spans="1:26" x14ac:dyDescent="0.25">
      <c r="A627" s="257" t="str">
        <f>IF(ISERROR(Input!A633),"",Input!A633)</f>
        <v/>
      </c>
      <c r="B627" t="str">
        <f t="shared" si="9"/>
        <v/>
      </c>
      <c r="C627" t="str">
        <f>IF(ISERROR(Input!B633),"",IF(Input!B633="","",Input!B633))</f>
        <v/>
      </c>
      <c r="D627" t="str">
        <f>IF(ISERROR(IF(Input!C633="","",Input!C633*1)),"",IF(Input!C633="","",Input!C633*1))</f>
        <v/>
      </c>
      <c r="E627" t="str">
        <f>IF(ISERROR(IF(Input!D633="","",Input!D633)),"",IF(Input!D633="","",Input!D633))</f>
        <v/>
      </c>
      <c r="F627" t="str">
        <f>IF(Input!E633="","",IF(ISNUMBER(_xlfn.NUMBERVALUE(Input!E633)),ROUND(Input!E633,0),Input!E633))</f>
        <v/>
      </c>
      <c r="G627" s="269" t="str">
        <f>IF(ISBLANK(Input!F633),"",(Input!F633))</f>
        <v/>
      </c>
      <c r="H627" t="str">
        <f>IF(Input!G633="","",Input!G633)</f>
        <v/>
      </c>
      <c r="I627" t="str">
        <f>IF(Input!H633="","",Input!H633)</f>
        <v/>
      </c>
      <c r="J627" t="str">
        <f>IFERROR(IF(Input!I633="","",IF(VLOOKUP(Input!D633,'Measure List'!$A$2:$D$5000,4,FALSE)="Residential","",Input!I633)),"")</f>
        <v/>
      </c>
      <c r="K627" t="str">
        <f>IF(Input!J633="","",Input!J633)</f>
        <v/>
      </c>
      <c r="L627" t="str">
        <f>IF(Input!K633="","",Input!K633)</f>
        <v/>
      </c>
      <c r="M627" t="str">
        <f>IF(Input!L633="","",Input!L633)</f>
        <v/>
      </c>
      <c r="N627" s="304" t="str">
        <f>IF(Input!M633="","",Input!M633)</f>
        <v/>
      </c>
      <c r="O627" t="str">
        <f>IF(Input!N633="","",IF(_xlfn.NUMBERVALUE(Input!N633)=0,"",_xlfn.NUMBERVALUE(Input!N633)))</f>
        <v/>
      </c>
      <c r="P627" t="str">
        <f>IF(Input!O633="","",_xlfn.NUMBERVALUE(Input!O633))</f>
        <v/>
      </c>
      <c r="Q627" t="str">
        <f>IF(Input!P633="","",Input!P633)</f>
        <v/>
      </c>
      <c r="R627" t="str">
        <f>IF(Input!Q633="","",Input!Q633)</f>
        <v/>
      </c>
      <c r="S627" t="str">
        <f>IF(Input!R633="","",_xlfn.NUMBERVALUE(Input!R633))</f>
        <v/>
      </c>
      <c r="T627" t="str">
        <f>IF(Input!S633="","",Input!S633)</f>
        <v/>
      </c>
      <c r="U627" t="str">
        <f>IF(Input!T633="","",_xlfn.NUMBERVALUE(Input!T633))</f>
        <v/>
      </c>
      <c r="V627" t="str">
        <f>IF(Input!U633="","",(Input!U633))</f>
        <v/>
      </c>
      <c r="W627" t="str">
        <f>IF(Input!V633="","",_xlfn.NUMBERVALUE(Input!V633))</f>
        <v/>
      </c>
      <c r="X627" t="str">
        <f>IF(Input!W633="","",_xlfn.NUMBERVALUE(Input!W633))</f>
        <v/>
      </c>
      <c r="Y627" t="str">
        <f>IF(Input!X633="","",_xlfn.NUMBERVALUE(Input!X633))</f>
        <v/>
      </c>
      <c r="Z627" t="str">
        <f>IF(Input!Y633="","",_xlfn.NUMBERVALUE(Input!Y633))</f>
        <v/>
      </c>
    </row>
    <row r="628" spans="1:26" x14ac:dyDescent="0.25">
      <c r="A628" s="257" t="str">
        <f>IF(ISERROR(Input!A634),"",Input!A634)</f>
        <v/>
      </c>
      <c r="B628" t="str">
        <f t="shared" si="9"/>
        <v/>
      </c>
      <c r="C628" t="str">
        <f>IF(ISERROR(Input!B634),"",IF(Input!B634="","",Input!B634))</f>
        <v/>
      </c>
      <c r="D628" t="str">
        <f>IF(ISERROR(IF(Input!C634="","",Input!C634*1)),"",IF(Input!C634="","",Input!C634*1))</f>
        <v/>
      </c>
      <c r="E628" t="str">
        <f>IF(ISERROR(IF(Input!D634="","",Input!D634)),"",IF(Input!D634="","",Input!D634))</f>
        <v/>
      </c>
      <c r="F628" t="str">
        <f>IF(Input!E634="","",IF(ISNUMBER(_xlfn.NUMBERVALUE(Input!E634)),ROUND(Input!E634,0),Input!E634))</f>
        <v/>
      </c>
      <c r="G628" s="269" t="str">
        <f>IF(ISBLANK(Input!F634),"",(Input!F634))</f>
        <v/>
      </c>
      <c r="H628" t="str">
        <f>IF(Input!G634="","",Input!G634)</f>
        <v/>
      </c>
      <c r="I628" t="str">
        <f>IF(Input!H634="","",Input!H634)</f>
        <v/>
      </c>
      <c r="J628" t="str">
        <f>IFERROR(IF(Input!I634="","",IF(VLOOKUP(Input!D634,'Measure List'!$A$2:$D$5000,4,FALSE)="Residential","",Input!I634)),"")</f>
        <v/>
      </c>
      <c r="K628" t="str">
        <f>IF(Input!J634="","",Input!J634)</f>
        <v/>
      </c>
      <c r="L628" t="str">
        <f>IF(Input!K634="","",Input!K634)</f>
        <v/>
      </c>
      <c r="M628" t="str">
        <f>IF(Input!L634="","",Input!L634)</f>
        <v/>
      </c>
      <c r="N628" s="304" t="str">
        <f>IF(Input!M634="","",Input!M634)</f>
        <v/>
      </c>
      <c r="O628" t="str">
        <f>IF(Input!N634="","",IF(_xlfn.NUMBERVALUE(Input!N634)=0,"",_xlfn.NUMBERVALUE(Input!N634)))</f>
        <v/>
      </c>
      <c r="P628" t="str">
        <f>IF(Input!O634="","",_xlfn.NUMBERVALUE(Input!O634))</f>
        <v/>
      </c>
      <c r="Q628" t="str">
        <f>IF(Input!P634="","",Input!P634)</f>
        <v/>
      </c>
      <c r="R628" t="str">
        <f>IF(Input!Q634="","",Input!Q634)</f>
        <v/>
      </c>
      <c r="S628" t="str">
        <f>IF(Input!R634="","",_xlfn.NUMBERVALUE(Input!R634))</f>
        <v/>
      </c>
      <c r="T628" t="str">
        <f>IF(Input!S634="","",Input!S634)</f>
        <v/>
      </c>
      <c r="U628" t="str">
        <f>IF(Input!T634="","",_xlfn.NUMBERVALUE(Input!T634))</f>
        <v/>
      </c>
      <c r="V628" t="str">
        <f>IF(Input!U634="","",(Input!U634))</f>
        <v/>
      </c>
      <c r="W628" t="str">
        <f>IF(Input!V634="","",_xlfn.NUMBERVALUE(Input!V634))</f>
        <v/>
      </c>
      <c r="X628" t="str">
        <f>IF(Input!W634="","",_xlfn.NUMBERVALUE(Input!W634))</f>
        <v/>
      </c>
      <c r="Y628" t="str">
        <f>IF(Input!X634="","",_xlfn.NUMBERVALUE(Input!X634))</f>
        <v/>
      </c>
      <c r="Z628" t="str">
        <f>IF(Input!Y634="","",_xlfn.NUMBERVALUE(Input!Y634))</f>
        <v/>
      </c>
    </row>
    <row r="629" spans="1:26" x14ac:dyDescent="0.25">
      <c r="A629" s="257" t="str">
        <f>IF(ISERROR(Input!A635),"",Input!A635)</f>
        <v/>
      </c>
      <c r="B629" t="str">
        <f t="shared" si="9"/>
        <v/>
      </c>
      <c r="C629" t="str">
        <f>IF(ISERROR(Input!B635),"",IF(Input!B635="","",Input!B635))</f>
        <v/>
      </c>
      <c r="D629" t="str">
        <f>IF(ISERROR(IF(Input!C635="","",Input!C635*1)),"",IF(Input!C635="","",Input!C635*1))</f>
        <v/>
      </c>
      <c r="E629" t="str">
        <f>IF(ISERROR(IF(Input!D635="","",Input!D635)),"",IF(Input!D635="","",Input!D635))</f>
        <v/>
      </c>
      <c r="F629" t="str">
        <f>IF(Input!E635="","",IF(ISNUMBER(_xlfn.NUMBERVALUE(Input!E635)),ROUND(Input!E635,0),Input!E635))</f>
        <v/>
      </c>
      <c r="G629" s="269" t="str">
        <f>IF(ISBLANK(Input!F635),"",(Input!F635))</f>
        <v/>
      </c>
      <c r="H629" t="str">
        <f>IF(Input!G635="","",Input!G635)</f>
        <v/>
      </c>
      <c r="I629" t="str">
        <f>IF(Input!H635="","",Input!H635)</f>
        <v/>
      </c>
      <c r="J629" t="str">
        <f>IFERROR(IF(Input!I635="","",IF(VLOOKUP(Input!D635,'Measure List'!$A$2:$D$5000,4,FALSE)="Residential","",Input!I635)),"")</f>
        <v/>
      </c>
      <c r="K629" t="str">
        <f>IF(Input!J635="","",Input!J635)</f>
        <v/>
      </c>
      <c r="L629" t="str">
        <f>IF(Input!K635="","",Input!K635)</f>
        <v/>
      </c>
      <c r="M629" t="str">
        <f>IF(Input!L635="","",Input!L635)</f>
        <v/>
      </c>
      <c r="N629" s="304" t="str">
        <f>IF(Input!M635="","",Input!M635)</f>
        <v/>
      </c>
      <c r="O629" t="str">
        <f>IF(Input!N635="","",IF(_xlfn.NUMBERVALUE(Input!N635)=0,"",_xlfn.NUMBERVALUE(Input!N635)))</f>
        <v/>
      </c>
      <c r="P629" t="str">
        <f>IF(Input!O635="","",_xlfn.NUMBERVALUE(Input!O635))</f>
        <v/>
      </c>
      <c r="Q629" t="str">
        <f>IF(Input!P635="","",Input!P635)</f>
        <v/>
      </c>
      <c r="R629" t="str">
        <f>IF(Input!Q635="","",Input!Q635)</f>
        <v/>
      </c>
      <c r="S629" t="str">
        <f>IF(Input!R635="","",_xlfn.NUMBERVALUE(Input!R635))</f>
        <v/>
      </c>
      <c r="T629" t="str">
        <f>IF(Input!S635="","",Input!S635)</f>
        <v/>
      </c>
      <c r="U629" t="str">
        <f>IF(Input!T635="","",_xlfn.NUMBERVALUE(Input!T635))</f>
        <v/>
      </c>
      <c r="V629" t="str">
        <f>IF(Input!U635="","",(Input!U635))</f>
        <v/>
      </c>
      <c r="W629" t="str">
        <f>IF(Input!V635="","",_xlfn.NUMBERVALUE(Input!V635))</f>
        <v/>
      </c>
      <c r="X629" t="str">
        <f>IF(Input!W635="","",_xlfn.NUMBERVALUE(Input!W635))</f>
        <v/>
      </c>
      <c r="Y629" t="str">
        <f>IF(Input!X635="","",_xlfn.NUMBERVALUE(Input!X635))</f>
        <v/>
      </c>
      <c r="Z629" t="str">
        <f>IF(Input!Y635="","",_xlfn.NUMBERVALUE(Input!Y635))</f>
        <v/>
      </c>
    </row>
    <row r="630" spans="1:26" x14ac:dyDescent="0.25">
      <c r="A630" s="257" t="str">
        <f>IF(ISERROR(Input!A636),"",Input!A636)</f>
        <v/>
      </c>
      <c r="B630" t="str">
        <f t="shared" si="9"/>
        <v/>
      </c>
      <c r="C630" t="str">
        <f>IF(ISERROR(Input!B636),"",IF(Input!B636="","",Input!B636))</f>
        <v/>
      </c>
      <c r="D630" t="str">
        <f>IF(ISERROR(IF(Input!C636="","",Input!C636*1)),"",IF(Input!C636="","",Input!C636*1))</f>
        <v/>
      </c>
      <c r="E630" t="str">
        <f>IF(ISERROR(IF(Input!D636="","",Input!D636)),"",IF(Input!D636="","",Input!D636))</f>
        <v/>
      </c>
      <c r="F630" t="str">
        <f>IF(Input!E636="","",IF(ISNUMBER(_xlfn.NUMBERVALUE(Input!E636)),ROUND(Input!E636,0),Input!E636))</f>
        <v/>
      </c>
      <c r="G630" s="269" t="str">
        <f>IF(ISBLANK(Input!F636),"",(Input!F636))</f>
        <v/>
      </c>
      <c r="H630" t="str">
        <f>IF(Input!G636="","",Input!G636)</f>
        <v/>
      </c>
      <c r="I630" t="str">
        <f>IF(Input!H636="","",Input!H636)</f>
        <v/>
      </c>
      <c r="J630" t="str">
        <f>IFERROR(IF(Input!I636="","",IF(VLOOKUP(Input!D636,'Measure List'!$A$2:$D$5000,4,FALSE)="Residential","",Input!I636)),"")</f>
        <v/>
      </c>
      <c r="K630" t="str">
        <f>IF(Input!J636="","",Input!J636)</f>
        <v/>
      </c>
      <c r="L630" t="str">
        <f>IF(Input!K636="","",Input!K636)</f>
        <v/>
      </c>
      <c r="M630" t="str">
        <f>IF(Input!L636="","",Input!L636)</f>
        <v/>
      </c>
      <c r="N630" s="304" t="str">
        <f>IF(Input!M636="","",Input!M636)</f>
        <v/>
      </c>
      <c r="O630" t="str">
        <f>IF(Input!N636="","",IF(_xlfn.NUMBERVALUE(Input!N636)=0,"",_xlfn.NUMBERVALUE(Input!N636)))</f>
        <v/>
      </c>
      <c r="P630" t="str">
        <f>IF(Input!O636="","",_xlfn.NUMBERVALUE(Input!O636))</f>
        <v/>
      </c>
      <c r="Q630" t="str">
        <f>IF(Input!P636="","",Input!P636)</f>
        <v/>
      </c>
      <c r="R630" t="str">
        <f>IF(Input!Q636="","",Input!Q636)</f>
        <v/>
      </c>
      <c r="S630" t="str">
        <f>IF(Input!R636="","",_xlfn.NUMBERVALUE(Input!R636))</f>
        <v/>
      </c>
      <c r="T630" t="str">
        <f>IF(Input!S636="","",Input!S636)</f>
        <v/>
      </c>
      <c r="U630" t="str">
        <f>IF(Input!T636="","",_xlfn.NUMBERVALUE(Input!T636))</f>
        <v/>
      </c>
      <c r="V630" t="str">
        <f>IF(Input!U636="","",(Input!U636))</f>
        <v/>
      </c>
      <c r="W630" t="str">
        <f>IF(Input!V636="","",_xlfn.NUMBERVALUE(Input!V636))</f>
        <v/>
      </c>
      <c r="X630" t="str">
        <f>IF(Input!W636="","",_xlfn.NUMBERVALUE(Input!W636))</f>
        <v/>
      </c>
      <c r="Y630" t="str">
        <f>IF(Input!X636="","",_xlfn.NUMBERVALUE(Input!X636))</f>
        <v/>
      </c>
      <c r="Z630" t="str">
        <f>IF(Input!Y636="","",_xlfn.NUMBERVALUE(Input!Y636))</f>
        <v/>
      </c>
    </row>
    <row r="631" spans="1:26" x14ac:dyDescent="0.25">
      <c r="A631" s="257" t="str">
        <f>IF(ISERROR(Input!A637),"",Input!A637)</f>
        <v/>
      </c>
      <c r="B631" t="str">
        <f t="shared" si="9"/>
        <v/>
      </c>
      <c r="C631" t="str">
        <f>IF(ISERROR(Input!B637),"",IF(Input!B637="","",Input!B637))</f>
        <v/>
      </c>
      <c r="D631" t="str">
        <f>IF(ISERROR(IF(Input!C637="","",Input!C637*1)),"",IF(Input!C637="","",Input!C637*1))</f>
        <v/>
      </c>
      <c r="E631" t="str">
        <f>IF(ISERROR(IF(Input!D637="","",Input!D637)),"",IF(Input!D637="","",Input!D637))</f>
        <v/>
      </c>
      <c r="F631" t="str">
        <f>IF(Input!E637="","",IF(ISNUMBER(_xlfn.NUMBERVALUE(Input!E637)),ROUND(Input!E637,0),Input!E637))</f>
        <v/>
      </c>
      <c r="G631" s="269" t="str">
        <f>IF(ISBLANK(Input!F637),"",(Input!F637))</f>
        <v/>
      </c>
      <c r="H631" t="str">
        <f>IF(Input!G637="","",Input!G637)</f>
        <v/>
      </c>
      <c r="I631" t="str">
        <f>IF(Input!H637="","",Input!H637)</f>
        <v/>
      </c>
      <c r="J631" t="str">
        <f>IFERROR(IF(Input!I637="","",IF(VLOOKUP(Input!D637,'Measure List'!$A$2:$D$5000,4,FALSE)="Residential","",Input!I637)),"")</f>
        <v/>
      </c>
      <c r="K631" t="str">
        <f>IF(Input!J637="","",Input!J637)</f>
        <v/>
      </c>
      <c r="L631" t="str">
        <f>IF(Input!K637="","",Input!K637)</f>
        <v/>
      </c>
      <c r="M631" t="str">
        <f>IF(Input!L637="","",Input!L637)</f>
        <v/>
      </c>
      <c r="N631" s="304" t="str">
        <f>IF(Input!M637="","",Input!M637)</f>
        <v/>
      </c>
      <c r="O631" t="str">
        <f>IF(Input!N637="","",IF(_xlfn.NUMBERVALUE(Input!N637)=0,"",_xlfn.NUMBERVALUE(Input!N637)))</f>
        <v/>
      </c>
      <c r="P631" t="str">
        <f>IF(Input!O637="","",_xlfn.NUMBERVALUE(Input!O637))</f>
        <v/>
      </c>
      <c r="Q631" t="str">
        <f>IF(Input!P637="","",Input!P637)</f>
        <v/>
      </c>
      <c r="R631" t="str">
        <f>IF(Input!Q637="","",Input!Q637)</f>
        <v/>
      </c>
      <c r="S631" t="str">
        <f>IF(Input!R637="","",_xlfn.NUMBERVALUE(Input!R637))</f>
        <v/>
      </c>
      <c r="T631" t="str">
        <f>IF(Input!S637="","",Input!S637)</f>
        <v/>
      </c>
      <c r="U631" t="str">
        <f>IF(Input!T637="","",_xlfn.NUMBERVALUE(Input!T637))</f>
        <v/>
      </c>
      <c r="V631" t="str">
        <f>IF(Input!U637="","",(Input!U637))</f>
        <v/>
      </c>
      <c r="W631" t="str">
        <f>IF(Input!V637="","",_xlfn.NUMBERVALUE(Input!V637))</f>
        <v/>
      </c>
      <c r="X631" t="str">
        <f>IF(Input!W637="","",_xlfn.NUMBERVALUE(Input!W637))</f>
        <v/>
      </c>
      <c r="Y631" t="str">
        <f>IF(Input!X637="","",_xlfn.NUMBERVALUE(Input!X637))</f>
        <v/>
      </c>
      <c r="Z631" t="str">
        <f>IF(Input!Y637="","",_xlfn.NUMBERVALUE(Input!Y637))</f>
        <v/>
      </c>
    </row>
    <row r="632" spans="1:26" x14ac:dyDescent="0.25">
      <c r="A632" s="257" t="str">
        <f>IF(ISERROR(Input!A638),"",Input!A638)</f>
        <v/>
      </c>
      <c r="B632" t="str">
        <f t="shared" si="9"/>
        <v/>
      </c>
      <c r="C632" t="str">
        <f>IF(ISERROR(Input!B638),"",IF(Input!B638="","",Input!B638))</f>
        <v/>
      </c>
      <c r="D632" t="str">
        <f>IF(ISERROR(IF(Input!C638="","",Input!C638*1)),"",IF(Input!C638="","",Input!C638*1))</f>
        <v/>
      </c>
      <c r="E632" t="str">
        <f>IF(ISERROR(IF(Input!D638="","",Input!D638)),"",IF(Input!D638="","",Input!D638))</f>
        <v/>
      </c>
      <c r="F632" t="str">
        <f>IF(Input!E638="","",IF(ISNUMBER(_xlfn.NUMBERVALUE(Input!E638)),ROUND(Input!E638,0),Input!E638))</f>
        <v/>
      </c>
      <c r="G632" s="269" t="str">
        <f>IF(ISBLANK(Input!F638),"",(Input!F638))</f>
        <v/>
      </c>
      <c r="H632" t="str">
        <f>IF(Input!G638="","",Input!G638)</f>
        <v/>
      </c>
      <c r="I632" t="str">
        <f>IF(Input!H638="","",Input!H638)</f>
        <v/>
      </c>
      <c r="J632" t="str">
        <f>IFERROR(IF(Input!I638="","",IF(VLOOKUP(Input!D638,'Measure List'!$A$2:$D$5000,4,FALSE)="Residential","",Input!I638)),"")</f>
        <v/>
      </c>
      <c r="K632" t="str">
        <f>IF(Input!J638="","",Input!J638)</f>
        <v/>
      </c>
      <c r="L632" t="str">
        <f>IF(Input!K638="","",Input!K638)</f>
        <v/>
      </c>
      <c r="M632" t="str">
        <f>IF(Input!L638="","",Input!L638)</f>
        <v/>
      </c>
      <c r="N632" s="304" t="str">
        <f>IF(Input!M638="","",Input!M638)</f>
        <v/>
      </c>
      <c r="O632" t="str">
        <f>IF(Input!N638="","",IF(_xlfn.NUMBERVALUE(Input!N638)=0,"",_xlfn.NUMBERVALUE(Input!N638)))</f>
        <v/>
      </c>
      <c r="P632" t="str">
        <f>IF(Input!O638="","",_xlfn.NUMBERVALUE(Input!O638))</f>
        <v/>
      </c>
      <c r="Q632" t="str">
        <f>IF(Input!P638="","",Input!P638)</f>
        <v/>
      </c>
      <c r="R632" t="str">
        <f>IF(Input!Q638="","",Input!Q638)</f>
        <v/>
      </c>
      <c r="S632" t="str">
        <f>IF(Input!R638="","",_xlfn.NUMBERVALUE(Input!R638))</f>
        <v/>
      </c>
      <c r="T632" t="str">
        <f>IF(Input!S638="","",Input!S638)</f>
        <v/>
      </c>
      <c r="U632" t="str">
        <f>IF(Input!T638="","",_xlfn.NUMBERVALUE(Input!T638))</f>
        <v/>
      </c>
      <c r="V632" t="str">
        <f>IF(Input!U638="","",(Input!U638))</f>
        <v/>
      </c>
      <c r="W632" t="str">
        <f>IF(Input!V638="","",_xlfn.NUMBERVALUE(Input!V638))</f>
        <v/>
      </c>
      <c r="X632" t="str">
        <f>IF(Input!W638="","",_xlfn.NUMBERVALUE(Input!W638))</f>
        <v/>
      </c>
      <c r="Y632" t="str">
        <f>IF(Input!X638="","",_xlfn.NUMBERVALUE(Input!X638))</f>
        <v/>
      </c>
      <c r="Z632" t="str">
        <f>IF(Input!Y638="","",_xlfn.NUMBERVALUE(Input!Y638))</f>
        <v/>
      </c>
    </row>
    <row r="633" spans="1:26" x14ac:dyDescent="0.25">
      <c r="A633" s="257" t="str">
        <f>IF(ISERROR(Input!A639),"",Input!A639)</f>
        <v/>
      </c>
      <c r="B633" t="str">
        <f t="shared" si="9"/>
        <v/>
      </c>
      <c r="C633" t="str">
        <f>IF(ISERROR(Input!B639),"",IF(Input!B639="","",Input!B639))</f>
        <v/>
      </c>
      <c r="D633" t="str">
        <f>IF(ISERROR(IF(Input!C639="","",Input!C639*1)),"",IF(Input!C639="","",Input!C639*1))</f>
        <v/>
      </c>
      <c r="E633" t="str">
        <f>IF(ISERROR(IF(Input!D639="","",Input!D639)),"",IF(Input!D639="","",Input!D639))</f>
        <v/>
      </c>
      <c r="F633" t="str">
        <f>IF(Input!E639="","",IF(ISNUMBER(_xlfn.NUMBERVALUE(Input!E639)),ROUND(Input!E639,0),Input!E639))</f>
        <v/>
      </c>
      <c r="G633" s="269" t="str">
        <f>IF(ISBLANK(Input!F639),"",(Input!F639))</f>
        <v/>
      </c>
      <c r="H633" t="str">
        <f>IF(Input!G639="","",Input!G639)</f>
        <v/>
      </c>
      <c r="I633" t="str">
        <f>IF(Input!H639="","",Input!H639)</f>
        <v/>
      </c>
      <c r="J633" t="str">
        <f>IFERROR(IF(Input!I639="","",IF(VLOOKUP(Input!D639,'Measure List'!$A$2:$D$5000,4,FALSE)="Residential","",Input!I639)),"")</f>
        <v/>
      </c>
      <c r="K633" t="str">
        <f>IF(Input!J639="","",Input!J639)</f>
        <v/>
      </c>
      <c r="L633" t="str">
        <f>IF(Input!K639="","",Input!K639)</f>
        <v/>
      </c>
      <c r="M633" t="str">
        <f>IF(Input!L639="","",Input!L639)</f>
        <v/>
      </c>
      <c r="N633" s="304" t="str">
        <f>IF(Input!M639="","",Input!M639)</f>
        <v/>
      </c>
      <c r="O633" t="str">
        <f>IF(Input!N639="","",IF(_xlfn.NUMBERVALUE(Input!N639)=0,"",_xlfn.NUMBERVALUE(Input!N639)))</f>
        <v/>
      </c>
      <c r="P633" t="str">
        <f>IF(Input!O639="","",_xlfn.NUMBERVALUE(Input!O639))</f>
        <v/>
      </c>
      <c r="Q633" t="str">
        <f>IF(Input!P639="","",Input!P639)</f>
        <v/>
      </c>
      <c r="R633" t="str">
        <f>IF(Input!Q639="","",Input!Q639)</f>
        <v/>
      </c>
      <c r="S633" t="str">
        <f>IF(Input!R639="","",_xlfn.NUMBERVALUE(Input!R639))</f>
        <v/>
      </c>
      <c r="T633" t="str">
        <f>IF(Input!S639="","",Input!S639)</f>
        <v/>
      </c>
      <c r="U633" t="str">
        <f>IF(Input!T639="","",_xlfn.NUMBERVALUE(Input!T639))</f>
        <v/>
      </c>
      <c r="V633" t="str">
        <f>IF(Input!U639="","",(Input!U639))</f>
        <v/>
      </c>
      <c r="W633" t="str">
        <f>IF(Input!V639="","",_xlfn.NUMBERVALUE(Input!V639))</f>
        <v/>
      </c>
      <c r="X633" t="str">
        <f>IF(Input!W639="","",_xlfn.NUMBERVALUE(Input!W639))</f>
        <v/>
      </c>
      <c r="Y633" t="str">
        <f>IF(Input!X639="","",_xlfn.NUMBERVALUE(Input!X639))</f>
        <v/>
      </c>
      <c r="Z633" t="str">
        <f>IF(Input!Y639="","",_xlfn.NUMBERVALUE(Input!Y639))</f>
        <v/>
      </c>
    </row>
    <row r="634" spans="1:26" x14ac:dyDescent="0.25">
      <c r="A634" s="257" t="str">
        <f>IF(ISERROR(Input!A640),"",Input!A640)</f>
        <v/>
      </c>
      <c r="B634" t="str">
        <f t="shared" si="9"/>
        <v/>
      </c>
      <c r="C634" t="str">
        <f>IF(ISERROR(Input!B640),"",IF(Input!B640="","",Input!B640))</f>
        <v/>
      </c>
      <c r="D634" t="str">
        <f>IF(ISERROR(IF(Input!C640="","",Input!C640*1)),"",IF(Input!C640="","",Input!C640*1))</f>
        <v/>
      </c>
      <c r="E634" t="str">
        <f>IF(ISERROR(IF(Input!D640="","",Input!D640)),"",IF(Input!D640="","",Input!D640))</f>
        <v/>
      </c>
      <c r="F634" t="str">
        <f>IF(Input!E640="","",IF(ISNUMBER(_xlfn.NUMBERVALUE(Input!E640)),ROUND(Input!E640,0),Input!E640))</f>
        <v/>
      </c>
      <c r="G634" s="269" t="str">
        <f>IF(ISBLANK(Input!F640),"",(Input!F640))</f>
        <v/>
      </c>
      <c r="H634" t="str">
        <f>IF(Input!G640="","",Input!G640)</f>
        <v/>
      </c>
      <c r="I634" t="str">
        <f>IF(Input!H640="","",Input!H640)</f>
        <v/>
      </c>
      <c r="J634" t="str">
        <f>IFERROR(IF(Input!I640="","",IF(VLOOKUP(Input!D640,'Measure List'!$A$2:$D$5000,4,FALSE)="Residential","",Input!I640)),"")</f>
        <v/>
      </c>
      <c r="K634" t="str">
        <f>IF(Input!J640="","",Input!J640)</f>
        <v/>
      </c>
      <c r="L634" t="str">
        <f>IF(Input!K640="","",Input!K640)</f>
        <v/>
      </c>
      <c r="M634" t="str">
        <f>IF(Input!L640="","",Input!L640)</f>
        <v/>
      </c>
      <c r="N634" s="304" t="str">
        <f>IF(Input!M640="","",Input!M640)</f>
        <v/>
      </c>
      <c r="O634" t="str">
        <f>IF(Input!N640="","",IF(_xlfn.NUMBERVALUE(Input!N640)=0,"",_xlfn.NUMBERVALUE(Input!N640)))</f>
        <v/>
      </c>
      <c r="P634" t="str">
        <f>IF(Input!O640="","",_xlfn.NUMBERVALUE(Input!O640))</f>
        <v/>
      </c>
      <c r="Q634" t="str">
        <f>IF(Input!P640="","",Input!P640)</f>
        <v/>
      </c>
      <c r="R634" t="str">
        <f>IF(Input!Q640="","",Input!Q640)</f>
        <v/>
      </c>
      <c r="S634" t="str">
        <f>IF(Input!R640="","",_xlfn.NUMBERVALUE(Input!R640))</f>
        <v/>
      </c>
      <c r="T634" t="str">
        <f>IF(Input!S640="","",Input!S640)</f>
        <v/>
      </c>
      <c r="U634" t="str">
        <f>IF(Input!T640="","",_xlfn.NUMBERVALUE(Input!T640))</f>
        <v/>
      </c>
      <c r="V634" t="str">
        <f>IF(Input!U640="","",(Input!U640))</f>
        <v/>
      </c>
      <c r="W634" t="str">
        <f>IF(Input!V640="","",_xlfn.NUMBERVALUE(Input!V640))</f>
        <v/>
      </c>
      <c r="X634" t="str">
        <f>IF(Input!W640="","",_xlfn.NUMBERVALUE(Input!W640))</f>
        <v/>
      </c>
      <c r="Y634" t="str">
        <f>IF(Input!X640="","",_xlfn.NUMBERVALUE(Input!X640))</f>
        <v/>
      </c>
      <c r="Z634" t="str">
        <f>IF(Input!Y640="","",_xlfn.NUMBERVALUE(Input!Y640))</f>
        <v/>
      </c>
    </row>
    <row r="635" spans="1:26" x14ac:dyDescent="0.25">
      <c r="A635" s="257" t="str">
        <f>IF(ISERROR(Input!A641),"",Input!A641)</f>
        <v/>
      </c>
      <c r="B635" t="str">
        <f t="shared" si="9"/>
        <v/>
      </c>
      <c r="C635" t="str">
        <f>IF(ISERROR(Input!B641),"",IF(Input!B641="","",Input!B641))</f>
        <v/>
      </c>
      <c r="D635" t="str">
        <f>IF(ISERROR(IF(Input!C641="","",Input!C641*1)),"",IF(Input!C641="","",Input!C641*1))</f>
        <v/>
      </c>
      <c r="E635" t="str">
        <f>IF(ISERROR(IF(Input!D641="","",Input!D641)),"",IF(Input!D641="","",Input!D641))</f>
        <v/>
      </c>
      <c r="F635" t="str">
        <f>IF(Input!E641="","",IF(ISNUMBER(_xlfn.NUMBERVALUE(Input!E641)),ROUND(Input!E641,0),Input!E641))</f>
        <v/>
      </c>
      <c r="G635" s="269" t="str">
        <f>IF(ISBLANK(Input!F641),"",(Input!F641))</f>
        <v/>
      </c>
      <c r="H635" t="str">
        <f>IF(Input!G641="","",Input!G641)</f>
        <v/>
      </c>
      <c r="I635" t="str">
        <f>IF(Input!H641="","",Input!H641)</f>
        <v/>
      </c>
      <c r="J635" t="str">
        <f>IFERROR(IF(Input!I641="","",IF(VLOOKUP(Input!D641,'Measure List'!$A$2:$D$5000,4,FALSE)="Residential","",Input!I641)),"")</f>
        <v/>
      </c>
      <c r="K635" t="str">
        <f>IF(Input!J641="","",Input!J641)</f>
        <v/>
      </c>
      <c r="L635" t="str">
        <f>IF(Input!K641="","",Input!K641)</f>
        <v/>
      </c>
      <c r="M635" t="str">
        <f>IF(Input!L641="","",Input!L641)</f>
        <v/>
      </c>
      <c r="N635" s="304" t="str">
        <f>IF(Input!M641="","",Input!M641)</f>
        <v/>
      </c>
      <c r="O635" t="str">
        <f>IF(Input!N641="","",IF(_xlfn.NUMBERVALUE(Input!N641)=0,"",_xlfn.NUMBERVALUE(Input!N641)))</f>
        <v/>
      </c>
      <c r="P635" t="str">
        <f>IF(Input!O641="","",_xlfn.NUMBERVALUE(Input!O641))</f>
        <v/>
      </c>
      <c r="Q635" t="str">
        <f>IF(Input!P641="","",Input!P641)</f>
        <v/>
      </c>
      <c r="R635" t="str">
        <f>IF(Input!Q641="","",Input!Q641)</f>
        <v/>
      </c>
      <c r="S635" t="str">
        <f>IF(Input!R641="","",_xlfn.NUMBERVALUE(Input!R641))</f>
        <v/>
      </c>
      <c r="T635" t="str">
        <f>IF(Input!S641="","",Input!S641)</f>
        <v/>
      </c>
      <c r="U635" t="str">
        <f>IF(Input!T641="","",_xlfn.NUMBERVALUE(Input!T641))</f>
        <v/>
      </c>
      <c r="V635" t="str">
        <f>IF(Input!U641="","",(Input!U641))</f>
        <v/>
      </c>
      <c r="W635" t="str">
        <f>IF(Input!V641="","",_xlfn.NUMBERVALUE(Input!V641))</f>
        <v/>
      </c>
      <c r="X635" t="str">
        <f>IF(Input!W641="","",_xlfn.NUMBERVALUE(Input!W641))</f>
        <v/>
      </c>
      <c r="Y635" t="str">
        <f>IF(Input!X641="","",_xlfn.NUMBERVALUE(Input!X641))</f>
        <v/>
      </c>
      <c r="Z635" t="str">
        <f>IF(Input!Y641="","",_xlfn.NUMBERVALUE(Input!Y641))</f>
        <v/>
      </c>
    </row>
    <row r="636" spans="1:26" x14ac:dyDescent="0.25">
      <c r="A636" s="257" t="str">
        <f>IF(ISERROR(Input!A642),"",Input!A642)</f>
        <v/>
      </c>
      <c r="B636" t="str">
        <f t="shared" si="9"/>
        <v/>
      </c>
      <c r="C636" t="str">
        <f>IF(ISERROR(Input!B642),"",IF(Input!B642="","",Input!B642))</f>
        <v/>
      </c>
      <c r="D636" t="str">
        <f>IF(ISERROR(IF(Input!C642="","",Input!C642*1)),"",IF(Input!C642="","",Input!C642*1))</f>
        <v/>
      </c>
      <c r="E636" t="str">
        <f>IF(ISERROR(IF(Input!D642="","",Input!D642)),"",IF(Input!D642="","",Input!D642))</f>
        <v/>
      </c>
      <c r="F636" t="str">
        <f>IF(Input!E642="","",IF(ISNUMBER(_xlfn.NUMBERVALUE(Input!E642)),ROUND(Input!E642,0),Input!E642))</f>
        <v/>
      </c>
      <c r="G636" s="269" t="str">
        <f>IF(ISBLANK(Input!F642),"",(Input!F642))</f>
        <v/>
      </c>
      <c r="H636" t="str">
        <f>IF(Input!G642="","",Input!G642)</f>
        <v/>
      </c>
      <c r="I636" t="str">
        <f>IF(Input!H642="","",Input!H642)</f>
        <v/>
      </c>
      <c r="J636" t="str">
        <f>IFERROR(IF(Input!I642="","",IF(VLOOKUP(Input!D642,'Measure List'!$A$2:$D$5000,4,FALSE)="Residential","",Input!I642)),"")</f>
        <v/>
      </c>
      <c r="K636" t="str">
        <f>IF(Input!J642="","",Input!J642)</f>
        <v/>
      </c>
      <c r="L636" t="str">
        <f>IF(Input!K642="","",Input!K642)</f>
        <v/>
      </c>
      <c r="M636" t="str">
        <f>IF(Input!L642="","",Input!L642)</f>
        <v/>
      </c>
      <c r="N636" s="304" t="str">
        <f>IF(Input!M642="","",Input!M642)</f>
        <v/>
      </c>
      <c r="O636" t="str">
        <f>IF(Input!N642="","",IF(_xlfn.NUMBERVALUE(Input!N642)=0,"",_xlfn.NUMBERVALUE(Input!N642)))</f>
        <v/>
      </c>
      <c r="P636" t="str">
        <f>IF(Input!O642="","",_xlfn.NUMBERVALUE(Input!O642))</f>
        <v/>
      </c>
      <c r="Q636" t="str">
        <f>IF(Input!P642="","",Input!P642)</f>
        <v/>
      </c>
      <c r="R636" t="str">
        <f>IF(Input!Q642="","",Input!Q642)</f>
        <v/>
      </c>
      <c r="S636" t="str">
        <f>IF(Input!R642="","",_xlfn.NUMBERVALUE(Input!R642))</f>
        <v/>
      </c>
      <c r="T636" t="str">
        <f>IF(Input!S642="","",Input!S642)</f>
        <v/>
      </c>
      <c r="U636" t="str">
        <f>IF(Input!T642="","",_xlfn.NUMBERVALUE(Input!T642))</f>
        <v/>
      </c>
      <c r="V636" t="str">
        <f>IF(Input!U642="","",(Input!U642))</f>
        <v/>
      </c>
      <c r="W636" t="str">
        <f>IF(Input!V642="","",_xlfn.NUMBERVALUE(Input!V642))</f>
        <v/>
      </c>
      <c r="X636" t="str">
        <f>IF(Input!W642="","",_xlfn.NUMBERVALUE(Input!W642))</f>
        <v/>
      </c>
      <c r="Y636" t="str">
        <f>IF(Input!X642="","",_xlfn.NUMBERVALUE(Input!X642))</f>
        <v/>
      </c>
      <c r="Z636" t="str">
        <f>IF(Input!Y642="","",_xlfn.NUMBERVALUE(Input!Y642))</f>
        <v/>
      </c>
    </row>
    <row r="637" spans="1:26" x14ac:dyDescent="0.25">
      <c r="A637" s="257" t="str">
        <f>IF(ISERROR(Input!A643),"",Input!A643)</f>
        <v/>
      </c>
      <c r="B637" t="str">
        <f t="shared" si="9"/>
        <v/>
      </c>
      <c r="C637" t="str">
        <f>IF(ISERROR(Input!B643),"",IF(Input!B643="","",Input!B643))</f>
        <v/>
      </c>
      <c r="D637" t="str">
        <f>IF(ISERROR(IF(Input!C643="","",Input!C643*1)),"",IF(Input!C643="","",Input!C643*1))</f>
        <v/>
      </c>
      <c r="E637" t="str">
        <f>IF(ISERROR(IF(Input!D643="","",Input!D643)),"",IF(Input!D643="","",Input!D643))</f>
        <v/>
      </c>
      <c r="F637" t="str">
        <f>IF(Input!E643="","",IF(ISNUMBER(_xlfn.NUMBERVALUE(Input!E643)),ROUND(Input!E643,0),Input!E643))</f>
        <v/>
      </c>
      <c r="G637" s="269" t="str">
        <f>IF(ISBLANK(Input!F643),"",(Input!F643))</f>
        <v/>
      </c>
      <c r="H637" t="str">
        <f>IF(Input!G643="","",Input!G643)</f>
        <v/>
      </c>
      <c r="I637" t="str">
        <f>IF(Input!H643="","",Input!H643)</f>
        <v/>
      </c>
      <c r="J637" t="str">
        <f>IFERROR(IF(Input!I643="","",IF(VLOOKUP(Input!D643,'Measure List'!$A$2:$D$5000,4,FALSE)="Residential","",Input!I643)),"")</f>
        <v/>
      </c>
      <c r="K637" t="str">
        <f>IF(Input!J643="","",Input!J643)</f>
        <v/>
      </c>
      <c r="L637" t="str">
        <f>IF(Input!K643="","",Input!K643)</f>
        <v/>
      </c>
      <c r="M637" t="str">
        <f>IF(Input!L643="","",Input!L643)</f>
        <v/>
      </c>
      <c r="N637" s="304" t="str">
        <f>IF(Input!M643="","",Input!M643)</f>
        <v/>
      </c>
      <c r="O637" t="str">
        <f>IF(Input!N643="","",IF(_xlfn.NUMBERVALUE(Input!N643)=0,"",_xlfn.NUMBERVALUE(Input!N643)))</f>
        <v/>
      </c>
      <c r="P637" t="str">
        <f>IF(Input!O643="","",_xlfn.NUMBERVALUE(Input!O643))</f>
        <v/>
      </c>
      <c r="Q637" t="str">
        <f>IF(Input!P643="","",Input!P643)</f>
        <v/>
      </c>
      <c r="R637" t="str">
        <f>IF(Input!Q643="","",Input!Q643)</f>
        <v/>
      </c>
      <c r="S637" t="str">
        <f>IF(Input!R643="","",_xlfn.NUMBERVALUE(Input!R643))</f>
        <v/>
      </c>
      <c r="T637" t="str">
        <f>IF(Input!S643="","",Input!S643)</f>
        <v/>
      </c>
      <c r="U637" t="str">
        <f>IF(Input!T643="","",_xlfn.NUMBERVALUE(Input!T643))</f>
        <v/>
      </c>
      <c r="V637" t="str">
        <f>IF(Input!U643="","",(Input!U643))</f>
        <v/>
      </c>
      <c r="W637" t="str">
        <f>IF(Input!V643="","",_xlfn.NUMBERVALUE(Input!V643))</f>
        <v/>
      </c>
      <c r="X637" t="str">
        <f>IF(Input!W643="","",_xlfn.NUMBERVALUE(Input!W643))</f>
        <v/>
      </c>
      <c r="Y637" t="str">
        <f>IF(Input!X643="","",_xlfn.NUMBERVALUE(Input!X643))</f>
        <v/>
      </c>
      <c r="Z637" t="str">
        <f>IF(Input!Y643="","",_xlfn.NUMBERVALUE(Input!Y643))</f>
        <v/>
      </c>
    </row>
    <row r="638" spans="1:26" x14ac:dyDescent="0.25">
      <c r="A638" s="257" t="str">
        <f>IF(ISERROR(Input!A644),"",Input!A644)</f>
        <v/>
      </c>
      <c r="B638" t="str">
        <f t="shared" si="9"/>
        <v/>
      </c>
      <c r="C638" t="str">
        <f>IF(ISERROR(Input!B644),"",IF(Input!B644="","",Input!B644))</f>
        <v/>
      </c>
      <c r="D638" t="str">
        <f>IF(ISERROR(IF(Input!C644="","",Input!C644*1)),"",IF(Input!C644="","",Input!C644*1))</f>
        <v/>
      </c>
      <c r="E638" t="str">
        <f>IF(ISERROR(IF(Input!D644="","",Input!D644)),"",IF(Input!D644="","",Input!D644))</f>
        <v/>
      </c>
      <c r="F638" t="str">
        <f>IF(Input!E644="","",IF(ISNUMBER(_xlfn.NUMBERVALUE(Input!E644)),ROUND(Input!E644,0),Input!E644))</f>
        <v/>
      </c>
      <c r="G638" s="269" t="str">
        <f>IF(ISBLANK(Input!F644),"",(Input!F644))</f>
        <v/>
      </c>
      <c r="H638" t="str">
        <f>IF(Input!G644="","",Input!G644)</f>
        <v/>
      </c>
      <c r="I638" t="str">
        <f>IF(Input!H644="","",Input!H644)</f>
        <v/>
      </c>
      <c r="J638" t="str">
        <f>IFERROR(IF(Input!I644="","",IF(VLOOKUP(Input!D644,'Measure List'!$A$2:$D$5000,4,FALSE)="Residential","",Input!I644)),"")</f>
        <v/>
      </c>
      <c r="K638" t="str">
        <f>IF(Input!J644="","",Input!J644)</f>
        <v/>
      </c>
      <c r="L638" t="str">
        <f>IF(Input!K644="","",Input!K644)</f>
        <v/>
      </c>
      <c r="M638" t="str">
        <f>IF(Input!L644="","",Input!L644)</f>
        <v/>
      </c>
      <c r="N638" s="304" t="str">
        <f>IF(Input!M644="","",Input!M644)</f>
        <v/>
      </c>
      <c r="O638" t="str">
        <f>IF(Input!N644="","",IF(_xlfn.NUMBERVALUE(Input!N644)=0,"",_xlfn.NUMBERVALUE(Input!N644)))</f>
        <v/>
      </c>
      <c r="P638" t="str">
        <f>IF(Input!O644="","",_xlfn.NUMBERVALUE(Input!O644))</f>
        <v/>
      </c>
      <c r="Q638" t="str">
        <f>IF(Input!P644="","",Input!P644)</f>
        <v/>
      </c>
      <c r="R638" t="str">
        <f>IF(Input!Q644="","",Input!Q644)</f>
        <v/>
      </c>
      <c r="S638" t="str">
        <f>IF(Input!R644="","",_xlfn.NUMBERVALUE(Input!R644))</f>
        <v/>
      </c>
      <c r="T638" t="str">
        <f>IF(Input!S644="","",Input!S644)</f>
        <v/>
      </c>
      <c r="U638" t="str">
        <f>IF(Input!T644="","",_xlfn.NUMBERVALUE(Input!T644))</f>
        <v/>
      </c>
      <c r="V638" t="str">
        <f>IF(Input!U644="","",(Input!U644))</f>
        <v/>
      </c>
      <c r="W638" t="str">
        <f>IF(Input!V644="","",_xlfn.NUMBERVALUE(Input!V644))</f>
        <v/>
      </c>
      <c r="X638" t="str">
        <f>IF(Input!W644="","",_xlfn.NUMBERVALUE(Input!W644))</f>
        <v/>
      </c>
      <c r="Y638" t="str">
        <f>IF(Input!X644="","",_xlfn.NUMBERVALUE(Input!X644))</f>
        <v/>
      </c>
      <c r="Z638" t="str">
        <f>IF(Input!Y644="","",_xlfn.NUMBERVALUE(Input!Y644))</f>
        <v/>
      </c>
    </row>
    <row r="639" spans="1:26" x14ac:dyDescent="0.25">
      <c r="A639" s="257" t="str">
        <f>IF(ISERROR(Input!A645),"",Input!A645)</f>
        <v/>
      </c>
      <c r="B639" t="str">
        <f t="shared" si="9"/>
        <v/>
      </c>
      <c r="C639" t="str">
        <f>IF(ISERROR(Input!B645),"",IF(Input!B645="","",Input!B645))</f>
        <v/>
      </c>
      <c r="D639" t="str">
        <f>IF(ISERROR(IF(Input!C645="","",Input!C645*1)),"",IF(Input!C645="","",Input!C645*1))</f>
        <v/>
      </c>
      <c r="E639" t="str">
        <f>IF(ISERROR(IF(Input!D645="","",Input!D645)),"",IF(Input!D645="","",Input!D645))</f>
        <v/>
      </c>
      <c r="F639" t="str">
        <f>IF(Input!E645="","",IF(ISNUMBER(_xlfn.NUMBERVALUE(Input!E645)),ROUND(Input!E645,0),Input!E645))</f>
        <v/>
      </c>
      <c r="G639" s="269" t="str">
        <f>IF(ISBLANK(Input!F645),"",(Input!F645))</f>
        <v/>
      </c>
      <c r="H639" t="str">
        <f>IF(Input!G645="","",Input!G645)</f>
        <v/>
      </c>
      <c r="I639" t="str">
        <f>IF(Input!H645="","",Input!H645)</f>
        <v/>
      </c>
      <c r="J639" t="str">
        <f>IFERROR(IF(Input!I645="","",IF(VLOOKUP(Input!D645,'Measure List'!$A$2:$D$5000,4,FALSE)="Residential","",Input!I645)),"")</f>
        <v/>
      </c>
      <c r="K639" t="str">
        <f>IF(Input!J645="","",Input!J645)</f>
        <v/>
      </c>
      <c r="L639" t="str">
        <f>IF(Input!K645="","",Input!K645)</f>
        <v/>
      </c>
      <c r="M639" t="str">
        <f>IF(Input!L645="","",Input!L645)</f>
        <v/>
      </c>
      <c r="N639" s="304" t="str">
        <f>IF(Input!M645="","",Input!M645)</f>
        <v/>
      </c>
      <c r="O639" t="str">
        <f>IF(Input!N645="","",IF(_xlfn.NUMBERVALUE(Input!N645)=0,"",_xlfn.NUMBERVALUE(Input!N645)))</f>
        <v/>
      </c>
      <c r="P639" t="str">
        <f>IF(Input!O645="","",_xlfn.NUMBERVALUE(Input!O645))</f>
        <v/>
      </c>
      <c r="Q639" t="str">
        <f>IF(Input!P645="","",Input!P645)</f>
        <v/>
      </c>
      <c r="R639" t="str">
        <f>IF(Input!Q645="","",Input!Q645)</f>
        <v/>
      </c>
      <c r="S639" t="str">
        <f>IF(Input!R645="","",_xlfn.NUMBERVALUE(Input!R645))</f>
        <v/>
      </c>
      <c r="T639" t="str">
        <f>IF(Input!S645="","",Input!S645)</f>
        <v/>
      </c>
      <c r="U639" t="str">
        <f>IF(Input!T645="","",_xlfn.NUMBERVALUE(Input!T645))</f>
        <v/>
      </c>
      <c r="V639" t="str">
        <f>IF(Input!U645="","",(Input!U645))</f>
        <v/>
      </c>
      <c r="W639" t="str">
        <f>IF(Input!V645="","",_xlfn.NUMBERVALUE(Input!V645))</f>
        <v/>
      </c>
      <c r="X639" t="str">
        <f>IF(Input!W645="","",_xlfn.NUMBERVALUE(Input!W645))</f>
        <v/>
      </c>
      <c r="Y639" t="str">
        <f>IF(Input!X645="","",_xlfn.NUMBERVALUE(Input!X645))</f>
        <v/>
      </c>
      <c r="Z639" t="str">
        <f>IF(Input!Y645="","",_xlfn.NUMBERVALUE(Input!Y645))</f>
        <v/>
      </c>
    </row>
    <row r="640" spans="1:26" x14ac:dyDescent="0.25">
      <c r="A640" s="257" t="str">
        <f>IF(ISERROR(Input!A646),"",Input!A646)</f>
        <v/>
      </c>
      <c r="B640" t="str">
        <f t="shared" si="9"/>
        <v/>
      </c>
      <c r="C640" t="str">
        <f>IF(ISERROR(Input!B646),"",IF(Input!B646="","",Input!B646))</f>
        <v/>
      </c>
      <c r="D640" t="str">
        <f>IF(ISERROR(IF(Input!C646="","",Input!C646*1)),"",IF(Input!C646="","",Input!C646*1))</f>
        <v/>
      </c>
      <c r="E640" t="str">
        <f>IF(ISERROR(IF(Input!D646="","",Input!D646)),"",IF(Input!D646="","",Input!D646))</f>
        <v/>
      </c>
      <c r="F640" t="str">
        <f>IF(Input!E646="","",IF(ISNUMBER(_xlfn.NUMBERVALUE(Input!E646)),ROUND(Input!E646,0),Input!E646))</f>
        <v/>
      </c>
      <c r="G640" s="269" t="str">
        <f>IF(ISBLANK(Input!F646),"",(Input!F646))</f>
        <v/>
      </c>
      <c r="H640" t="str">
        <f>IF(Input!G646="","",Input!G646)</f>
        <v/>
      </c>
      <c r="I640" t="str">
        <f>IF(Input!H646="","",Input!H646)</f>
        <v/>
      </c>
      <c r="J640" t="str">
        <f>IFERROR(IF(Input!I646="","",IF(VLOOKUP(Input!D646,'Measure List'!$A$2:$D$5000,4,FALSE)="Residential","",Input!I646)),"")</f>
        <v/>
      </c>
      <c r="K640" t="str">
        <f>IF(Input!J646="","",Input!J646)</f>
        <v/>
      </c>
      <c r="L640" t="str">
        <f>IF(Input!K646="","",Input!K646)</f>
        <v/>
      </c>
      <c r="M640" t="str">
        <f>IF(Input!L646="","",Input!L646)</f>
        <v/>
      </c>
      <c r="N640" s="304" t="str">
        <f>IF(Input!M646="","",Input!M646)</f>
        <v/>
      </c>
      <c r="O640" t="str">
        <f>IF(Input!N646="","",IF(_xlfn.NUMBERVALUE(Input!N646)=0,"",_xlfn.NUMBERVALUE(Input!N646)))</f>
        <v/>
      </c>
      <c r="P640" t="str">
        <f>IF(Input!O646="","",_xlfn.NUMBERVALUE(Input!O646))</f>
        <v/>
      </c>
      <c r="Q640" t="str">
        <f>IF(Input!P646="","",Input!P646)</f>
        <v/>
      </c>
      <c r="R640" t="str">
        <f>IF(Input!Q646="","",Input!Q646)</f>
        <v/>
      </c>
      <c r="S640" t="str">
        <f>IF(Input!R646="","",_xlfn.NUMBERVALUE(Input!R646))</f>
        <v/>
      </c>
      <c r="T640" t="str">
        <f>IF(Input!S646="","",Input!S646)</f>
        <v/>
      </c>
      <c r="U640" t="str">
        <f>IF(Input!T646="","",_xlfn.NUMBERVALUE(Input!T646))</f>
        <v/>
      </c>
      <c r="V640" t="str">
        <f>IF(Input!U646="","",(Input!U646))</f>
        <v/>
      </c>
      <c r="W640" t="str">
        <f>IF(Input!V646="","",_xlfn.NUMBERVALUE(Input!V646))</f>
        <v/>
      </c>
      <c r="X640" t="str">
        <f>IF(Input!W646="","",_xlfn.NUMBERVALUE(Input!W646))</f>
        <v/>
      </c>
      <c r="Y640" t="str">
        <f>IF(Input!X646="","",_xlfn.NUMBERVALUE(Input!X646))</f>
        <v/>
      </c>
      <c r="Z640" t="str">
        <f>IF(Input!Y646="","",_xlfn.NUMBERVALUE(Input!Y646))</f>
        <v/>
      </c>
    </row>
    <row r="641" spans="1:26" x14ac:dyDescent="0.25">
      <c r="A641" s="257" t="str">
        <f>IF(ISERROR(Input!A647),"",Input!A647)</f>
        <v/>
      </c>
      <c r="B641" t="str">
        <f t="shared" si="9"/>
        <v/>
      </c>
      <c r="C641" t="str">
        <f>IF(ISERROR(Input!B647),"",IF(Input!B647="","",Input!B647))</f>
        <v/>
      </c>
      <c r="D641" t="str">
        <f>IF(ISERROR(IF(Input!C647="","",Input!C647*1)),"",IF(Input!C647="","",Input!C647*1))</f>
        <v/>
      </c>
      <c r="E641" t="str">
        <f>IF(ISERROR(IF(Input!D647="","",Input!D647)),"",IF(Input!D647="","",Input!D647))</f>
        <v/>
      </c>
      <c r="F641" t="str">
        <f>IF(Input!E647="","",IF(ISNUMBER(_xlfn.NUMBERVALUE(Input!E647)),ROUND(Input!E647,0),Input!E647))</f>
        <v/>
      </c>
      <c r="G641" s="269" t="str">
        <f>IF(ISBLANK(Input!F647),"",(Input!F647))</f>
        <v/>
      </c>
      <c r="H641" t="str">
        <f>IF(Input!G647="","",Input!G647)</f>
        <v/>
      </c>
      <c r="I641" t="str">
        <f>IF(Input!H647="","",Input!H647)</f>
        <v/>
      </c>
      <c r="J641" t="str">
        <f>IFERROR(IF(Input!I647="","",IF(VLOOKUP(Input!D647,'Measure List'!$A$2:$D$5000,4,FALSE)="Residential","",Input!I647)),"")</f>
        <v/>
      </c>
      <c r="K641" t="str">
        <f>IF(Input!J647="","",Input!J647)</f>
        <v/>
      </c>
      <c r="L641" t="str">
        <f>IF(Input!K647="","",Input!K647)</f>
        <v/>
      </c>
      <c r="M641" t="str">
        <f>IF(Input!L647="","",Input!L647)</f>
        <v/>
      </c>
      <c r="N641" s="304" t="str">
        <f>IF(Input!M647="","",Input!M647)</f>
        <v/>
      </c>
      <c r="O641" t="str">
        <f>IF(Input!N647="","",IF(_xlfn.NUMBERVALUE(Input!N647)=0,"",_xlfn.NUMBERVALUE(Input!N647)))</f>
        <v/>
      </c>
      <c r="P641" t="str">
        <f>IF(Input!O647="","",_xlfn.NUMBERVALUE(Input!O647))</f>
        <v/>
      </c>
      <c r="Q641" t="str">
        <f>IF(Input!P647="","",Input!P647)</f>
        <v/>
      </c>
      <c r="R641" t="str">
        <f>IF(Input!Q647="","",Input!Q647)</f>
        <v/>
      </c>
      <c r="S641" t="str">
        <f>IF(Input!R647="","",_xlfn.NUMBERVALUE(Input!R647))</f>
        <v/>
      </c>
      <c r="T641" t="str">
        <f>IF(Input!S647="","",Input!S647)</f>
        <v/>
      </c>
      <c r="U641" t="str">
        <f>IF(Input!T647="","",_xlfn.NUMBERVALUE(Input!T647))</f>
        <v/>
      </c>
      <c r="V641" t="str">
        <f>IF(Input!U647="","",(Input!U647))</f>
        <v/>
      </c>
      <c r="W641" t="str">
        <f>IF(Input!V647="","",_xlfn.NUMBERVALUE(Input!V647))</f>
        <v/>
      </c>
      <c r="X641" t="str">
        <f>IF(Input!W647="","",_xlfn.NUMBERVALUE(Input!W647))</f>
        <v/>
      </c>
      <c r="Y641" t="str">
        <f>IF(Input!X647="","",_xlfn.NUMBERVALUE(Input!X647))</f>
        <v/>
      </c>
      <c r="Z641" t="str">
        <f>IF(Input!Y647="","",_xlfn.NUMBERVALUE(Input!Y647))</f>
        <v/>
      </c>
    </row>
    <row r="642" spans="1:26" x14ac:dyDescent="0.25">
      <c r="A642" s="257" t="str">
        <f>IF(ISERROR(Input!A648),"",Input!A648)</f>
        <v/>
      </c>
      <c r="B642" t="str">
        <f t="shared" si="9"/>
        <v/>
      </c>
      <c r="C642" t="str">
        <f>IF(ISERROR(Input!B648),"",IF(Input!B648="","",Input!B648))</f>
        <v/>
      </c>
      <c r="D642" t="str">
        <f>IF(ISERROR(IF(Input!C648="","",Input!C648*1)),"",IF(Input!C648="","",Input!C648*1))</f>
        <v/>
      </c>
      <c r="E642" t="str">
        <f>IF(ISERROR(IF(Input!D648="","",Input!D648)),"",IF(Input!D648="","",Input!D648))</f>
        <v/>
      </c>
      <c r="F642" t="str">
        <f>IF(Input!E648="","",IF(ISNUMBER(_xlfn.NUMBERVALUE(Input!E648)),ROUND(Input!E648,0),Input!E648))</f>
        <v/>
      </c>
      <c r="G642" s="269" t="str">
        <f>IF(ISBLANK(Input!F648),"",(Input!F648))</f>
        <v/>
      </c>
      <c r="H642" t="str">
        <f>IF(Input!G648="","",Input!G648)</f>
        <v/>
      </c>
      <c r="I642" t="str">
        <f>IF(Input!H648="","",Input!H648)</f>
        <v/>
      </c>
      <c r="J642" t="str">
        <f>IFERROR(IF(Input!I648="","",IF(VLOOKUP(Input!D648,'Measure List'!$A$2:$D$5000,4,FALSE)="Residential","",Input!I648)),"")</f>
        <v/>
      </c>
      <c r="K642" t="str">
        <f>IF(Input!J648="","",Input!J648)</f>
        <v/>
      </c>
      <c r="L642" t="str">
        <f>IF(Input!K648="","",Input!K648)</f>
        <v/>
      </c>
      <c r="M642" t="str">
        <f>IF(Input!L648="","",Input!L648)</f>
        <v/>
      </c>
      <c r="N642" s="304" t="str">
        <f>IF(Input!M648="","",Input!M648)</f>
        <v/>
      </c>
      <c r="O642" t="str">
        <f>IF(Input!N648="","",IF(_xlfn.NUMBERVALUE(Input!N648)=0,"",_xlfn.NUMBERVALUE(Input!N648)))</f>
        <v/>
      </c>
      <c r="P642" t="str">
        <f>IF(Input!O648="","",_xlfn.NUMBERVALUE(Input!O648))</f>
        <v/>
      </c>
      <c r="Q642" t="str">
        <f>IF(Input!P648="","",Input!P648)</f>
        <v/>
      </c>
      <c r="R642" t="str">
        <f>IF(Input!Q648="","",Input!Q648)</f>
        <v/>
      </c>
      <c r="S642" t="str">
        <f>IF(Input!R648="","",_xlfn.NUMBERVALUE(Input!R648))</f>
        <v/>
      </c>
      <c r="T642" t="str">
        <f>IF(Input!S648="","",Input!S648)</f>
        <v/>
      </c>
      <c r="U642" t="str">
        <f>IF(Input!T648="","",_xlfn.NUMBERVALUE(Input!T648))</f>
        <v/>
      </c>
      <c r="V642" t="str">
        <f>IF(Input!U648="","",(Input!U648))</f>
        <v/>
      </c>
      <c r="W642" t="str">
        <f>IF(Input!V648="","",_xlfn.NUMBERVALUE(Input!V648))</f>
        <v/>
      </c>
      <c r="X642" t="str">
        <f>IF(Input!W648="","",_xlfn.NUMBERVALUE(Input!W648))</f>
        <v/>
      </c>
      <c r="Y642" t="str">
        <f>IF(Input!X648="","",_xlfn.NUMBERVALUE(Input!X648))</f>
        <v/>
      </c>
      <c r="Z642" t="str">
        <f>IF(Input!Y648="","",_xlfn.NUMBERVALUE(Input!Y648))</f>
        <v/>
      </c>
    </row>
    <row r="643" spans="1:26" x14ac:dyDescent="0.25">
      <c r="A643" s="257" t="str">
        <f>IF(ISERROR(Input!A649),"",Input!A649)</f>
        <v/>
      </c>
      <c r="B643" t="str">
        <f t="shared" ref="B643:B706" si="10">IF(A643="","",$AA$2)</f>
        <v/>
      </c>
      <c r="C643" t="str">
        <f>IF(ISERROR(Input!B649),"",IF(Input!B649="","",Input!B649))</f>
        <v/>
      </c>
      <c r="D643" t="str">
        <f>IF(ISERROR(IF(Input!C649="","",Input!C649*1)),"",IF(Input!C649="","",Input!C649*1))</f>
        <v/>
      </c>
      <c r="E643" t="str">
        <f>IF(ISERROR(IF(Input!D649="","",Input!D649)),"",IF(Input!D649="","",Input!D649))</f>
        <v/>
      </c>
      <c r="F643" t="str">
        <f>IF(Input!E649="","",IF(ISNUMBER(_xlfn.NUMBERVALUE(Input!E649)),ROUND(Input!E649,0),Input!E649))</f>
        <v/>
      </c>
      <c r="G643" s="269" t="str">
        <f>IF(ISBLANK(Input!F649),"",(Input!F649))</f>
        <v/>
      </c>
      <c r="H643" t="str">
        <f>IF(Input!G649="","",Input!G649)</f>
        <v/>
      </c>
      <c r="I643" t="str">
        <f>IF(Input!H649="","",Input!H649)</f>
        <v/>
      </c>
      <c r="J643" t="str">
        <f>IFERROR(IF(Input!I649="","",IF(VLOOKUP(Input!D649,'Measure List'!$A$2:$D$5000,4,FALSE)="Residential","",Input!I649)),"")</f>
        <v/>
      </c>
      <c r="K643" t="str">
        <f>IF(Input!J649="","",Input!J649)</f>
        <v/>
      </c>
      <c r="L643" t="str">
        <f>IF(Input!K649="","",Input!K649)</f>
        <v/>
      </c>
      <c r="M643" t="str">
        <f>IF(Input!L649="","",Input!L649)</f>
        <v/>
      </c>
      <c r="N643" s="304" t="str">
        <f>IF(Input!M649="","",Input!M649)</f>
        <v/>
      </c>
      <c r="O643" t="str">
        <f>IF(Input!N649="","",IF(_xlfn.NUMBERVALUE(Input!N649)=0,"",_xlfn.NUMBERVALUE(Input!N649)))</f>
        <v/>
      </c>
      <c r="P643" t="str">
        <f>IF(Input!O649="","",_xlfn.NUMBERVALUE(Input!O649))</f>
        <v/>
      </c>
      <c r="Q643" t="str">
        <f>IF(Input!P649="","",Input!P649)</f>
        <v/>
      </c>
      <c r="R643" t="str">
        <f>IF(Input!Q649="","",Input!Q649)</f>
        <v/>
      </c>
      <c r="S643" t="str">
        <f>IF(Input!R649="","",_xlfn.NUMBERVALUE(Input!R649))</f>
        <v/>
      </c>
      <c r="T643" t="str">
        <f>IF(Input!S649="","",Input!S649)</f>
        <v/>
      </c>
      <c r="U643" t="str">
        <f>IF(Input!T649="","",_xlfn.NUMBERVALUE(Input!T649))</f>
        <v/>
      </c>
      <c r="V643" t="str">
        <f>IF(Input!U649="","",(Input!U649))</f>
        <v/>
      </c>
      <c r="W643" t="str">
        <f>IF(Input!V649="","",_xlfn.NUMBERVALUE(Input!V649))</f>
        <v/>
      </c>
      <c r="X643" t="str">
        <f>IF(Input!W649="","",_xlfn.NUMBERVALUE(Input!W649))</f>
        <v/>
      </c>
      <c r="Y643" t="str">
        <f>IF(Input!X649="","",_xlfn.NUMBERVALUE(Input!X649))</f>
        <v/>
      </c>
      <c r="Z643" t="str">
        <f>IF(Input!Y649="","",_xlfn.NUMBERVALUE(Input!Y649))</f>
        <v/>
      </c>
    </row>
    <row r="644" spans="1:26" x14ac:dyDescent="0.25">
      <c r="A644" s="257" t="str">
        <f>IF(ISERROR(Input!A650),"",Input!A650)</f>
        <v/>
      </c>
      <c r="B644" t="str">
        <f t="shared" si="10"/>
        <v/>
      </c>
      <c r="C644" t="str">
        <f>IF(ISERROR(Input!B650),"",IF(Input!B650="","",Input!B650))</f>
        <v/>
      </c>
      <c r="D644" t="str">
        <f>IF(ISERROR(IF(Input!C650="","",Input!C650*1)),"",IF(Input!C650="","",Input!C650*1))</f>
        <v/>
      </c>
      <c r="E644" t="str">
        <f>IF(ISERROR(IF(Input!D650="","",Input!D650)),"",IF(Input!D650="","",Input!D650))</f>
        <v/>
      </c>
      <c r="F644" t="str">
        <f>IF(Input!E650="","",IF(ISNUMBER(_xlfn.NUMBERVALUE(Input!E650)),ROUND(Input!E650,0),Input!E650))</f>
        <v/>
      </c>
      <c r="G644" s="269" t="str">
        <f>IF(ISBLANK(Input!F650),"",(Input!F650))</f>
        <v/>
      </c>
      <c r="H644" t="str">
        <f>IF(Input!G650="","",Input!G650)</f>
        <v/>
      </c>
      <c r="I644" t="str">
        <f>IF(Input!H650="","",Input!H650)</f>
        <v/>
      </c>
      <c r="J644" t="str">
        <f>IFERROR(IF(Input!I650="","",IF(VLOOKUP(Input!D650,'Measure List'!$A$2:$D$5000,4,FALSE)="Residential","",Input!I650)),"")</f>
        <v/>
      </c>
      <c r="K644" t="str">
        <f>IF(Input!J650="","",Input!J650)</f>
        <v/>
      </c>
      <c r="L644" t="str">
        <f>IF(Input!K650="","",Input!K650)</f>
        <v/>
      </c>
      <c r="M644" t="str">
        <f>IF(Input!L650="","",Input!L650)</f>
        <v/>
      </c>
      <c r="N644" s="304" t="str">
        <f>IF(Input!M650="","",Input!M650)</f>
        <v/>
      </c>
      <c r="O644" t="str">
        <f>IF(Input!N650="","",IF(_xlfn.NUMBERVALUE(Input!N650)=0,"",_xlfn.NUMBERVALUE(Input!N650)))</f>
        <v/>
      </c>
      <c r="P644" t="str">
        <f>IF(Input!O650="","",_xlfn.NUMBERVALUE(Input!O650))</f>
        <v/>
      </c>
      <c r="Q644" t="str">
        <f>IF(Input!P650="","",Input!P650)</f>
        <v/>
      </c>
      <c r="R644" t="str">
        <f>IF(Input!Q650="","",Input!Q650)</f>
        <v/>
      </c>
      <c r="S644" t="str">
        <f>IF(Input!R650="","",_xlfn.NUMBERVALUE(Input!R650))</f>
        <v/>
      </c>
      <c r="T644" t="str">
        <f>IF(Input!S650="","",Input!S650)</f>
        <v/>
      </c>
      <c r="U644" t="str">
        <f>IF(Input!T650="","",_xlfn.NUMBERVALUE(Input!T650))</f>
        <v/>
      </c>
      <c r="V644" t="str">
        <f>IF(Input!U650="","",(Input!U650))</f>
        <v/>
      </c>
      <c r="W644" t="str">
        <f>IF(Input!V650="","",_xlfn.NUMBERVALUE(Input!V650))</f>
        <v/>
      </c>
      <c r="X644" t="str">
        <f>IF(Input!W650="","",_xlfn.NUMBERVALUE(Input!W650))</f>
        <v/>
      </c>
      <c r="Y644" t="str">
        <f>IF(Input!X650="","",_xlfn.NUMBERVALUE(Input!X650))</f>
        <v/>
      </c>
      <c r="Z644" t="str">
        <f>IF(Input!Y650="","",_xlfn.NUMBERVALUE(Input!Y650))</f>
        <v/>
      </c>
    </row>
    <row r="645" spans="1:26" x14ac:dyDescent="0.25">
      <c r="A645" s="257" t="str">
        <f>IF(ISERROR(Input!A651),"",Input!A651)</f>
        <v/>
      </c>
      <c r="B645" t="str">
        <f t="shared" si="10"/>
        <v/>
      </c>
      <c r="C645" t="str">
        <f>IF(ISERROR(Input!B651),"",IF(Input!B651="","",Input!B651))</f>
        <v/>
      </c>
      <c r="D645" t="str">
        <f>IF(ISERROR(IF(Input!C651="","",Input!C651*1)),"",IF(Input!C651="","",Input!C651*1))</f>
        <v/>
      </c>
      <c r="E645" t="str">
        <f>IF(ISERROR(IF(Input!D651="","",Input!D651)),"",IF(Input!D651="","",Input!D651))</f>
        <v/>
      </c>
      <c r="F645" t="str">
        <f>IF(Input!E651="","",IF(ISNUMBER(_xlfn.NUMBERVALUE(Input!E651)),ROUND(Input!E651,0),Input!E651))</f>
        <v/>
      </c>
      <c r="G645" s="269" t="str">
        <f>IF(ISBLANK(Input!F651),"",(Input!F651))</f>
        <v/>
      </c>
      <c r="H645" t="str">
        <f>IF(Input!G651="","",Input!G651)</f>
        <v/>
      </c>
      <c r="I645" t="str">
        <f>IF(Input!H651="","",Input!H651)</f>
        <v/>
      </c>
      <c r="J645" t="str">
        <f>IFERROR(IF(Input!I651="","",IF(VLOOKUP(Input!D651,'Measure List'!$A$2:$D$5000,4,FALSE)="Residential","",Input!I651)),"")</f>
        <v/>
      </c>
      <c r="K645" t="str">
        <f>IF(Input!J651="","",Input!J651)</f>
        <v/>
      </c>
      <c r="L645" t="str">
        <f>IF(Input!K651="","",Input!K651)</f>
        <v/>
      </c>
      <c r="M645" t="str">
        <f>IF(Input!L651="","",Input!L651)</f>
        <v/>
      </c>
      <c r="N645" s="304" t="str">
        <f>IF(Input!M651="","",Input!M651)</f>
        <v/>
      </c>
      <c r="O645" t="str">
        <f>IF(Input!N651="","",IF(_xlfn.NUMBERVALUE(Input!N651)=0,"",_xlfn.NUMBERVALUE(Input!N651)))</f>
        <v/>
      </c>
      <c r="P645" t="str">
        <f>IF(Input!O651="","",_xlfn.NUMBERVALUE(Input!O651))</f>
        <v/>
      </c>
      <c r="Q645" t="str">
        <f>IF(Input!P651="","",Input!P651)</f>
        <v/>
      </c>
      <c r="R645" t="str">
        <f>IF(Input!Q651="","",Input!Q651)</f>
        <v/>
      </c>
      <c r="S645" t="str">
        <f>IF(Input!R651="","",_xlfn.NUMBERVALUE(Input!R651))</f>
        <v/>
      </c>
      <c r="T645" t="str">
        <f>IF(Input!S651="","",Input!S651)</f>
        <v/>
      </c>
      <c r="U645" t="str">
        <f>IF(Input!T651="","",_xlfn.NUMBERVALUE(Input!T651))</f>
        <v/>
      </c>
      <c r="V645" t="str">
        <f>IF(Input!U651="","",(Input!U651))</f>
        <v/>
      </c>
      <c r="W645" t="str">
        <f>IF(Input!V651="","",_xlfn.NUMBERVALUE(Input!V651))</f>
        <v/>
      </c>
      <c r="X645" t="str">
        <f>IF(Input!W651="","",_xlfn.NUMBERVALUE(Input!W651))</f>
        <v/>
      </c>
      <c r="Y645" t="str">
        <f>IF(Input!X651="","",_xlfn.NUMBERVALUE(Input!X651))</f>
        <v/>
      </c>
      <c r="Z645" t="str">
        <f>IF(Input!Y651="","",_xlfn.NUMBERVALUE(Input!Y651))</f>
        <v/>
      </c>
    </row>
    <row r="646" spans="1:26" x14ac:dyDescent="0.25">
      <c r="A646" s="257" t="str">
        <f>IF(ISERROR(Input!A652),"",Input!A652)</f>
        <v/>
      </c>
      <c r="B646" t="str">
        <f t="shared" si="10"/>
        <v/>
      </c>
      <c r="C646" t="str">
        <f>IF(ISERROR(Input!B652),"",IF(Input!B652="","",Input!B652))</f>
        <v/>
      </c>
      <c r="D646" t="str">
        <f>IF(ISERROR(IF(Input!C652="","",Input!C652*1)),"",IF(Input!C652="","",Input!C652*1))</f>
        <v/>
      </c>
      <c r="E646" t="str">
        <f>IF(ISERROR(IF(Input!D652="","",Input!D652)),"",IF(Input!D652="","",Input!D652))</f>
        <v/>
      </c>
      <c r="F646" t="str">
        <f>IF(Input!E652="","",IF(ISNUMBER(_xlfn.NUMBERVALUE(Input!E652)),ROUND(Input!E652,0),Input!E652))</f>
        <v/>
      </c>
      <c r="G646" s="269" t="str">
        <f>IF(ISBLANK(Input!F652),"",(Input!F652))</f>
        <v/>
      </c>
      <c r="H646" t="str">
        <f>IF(Input!G652="","",Input!G652)</f>
        <v/>
      </c>
      <c r="I646" t="str">
        <f>IF(Input!H652="","",Input!H652)</f>
        <v/>
      </c>
      <c r="J646" t="str">
        <f>IFERROR(IF(Input!I652="","",IF(VLOOKUP(Input!D652,'Measure List'!$A$2:$D$5000,4,FALSE)="Residential","",Input!I652)),"")</f>
        <v/>
      </c>
      <c r="K646" t="str">
        <f>IF(Input!J652="","",Input!J652)</f>
        <v/>
      </c>
      <c r="L646" t="str">
        <f>IF(Input!K652="","",Input!K652)</f>
        <v/>
      </c>
      <c r="M646" t="str">
        <f>IF(Input!L652="","",Input!L652)</f>
        <v/>
      </c>
      <c r="N646" s="304" t="str">
        <f>IF(Input!M652="","",Input!M652)</f>
        <v/>
      </c>
      <c r="O646" t="str">
        <f>IF(Input!N652="","",IF(_xlfn.NUMBERVALUE(Input!N652)=0,"",_xlfn.NUMBERVALUE(Input!N652)))</f>
        <v/>
      </c>
      <c r="P646" t="str">
        <f>IF(Input!O652="","",_xlfn.NUMBERVALUE(Input!O652))</f>
        <v/>
      </c>
      <c r="Q646" t="str">
        <f>IF(Input!P652="","",Input!P652)</f>
        <v/>
      </c>
      <c r="R646" t="str">
        <f>IF(Input!Q652="","",Input!Q652)</f>
        <v/>
      </c>
      <c r="S646" t="str">
        <f>IF(Input!R652="","",_xlfn.NUMBERVALUE(Input!R652))</f>
        <v/>
      </c>
      <c r="T646" t="str">
        <f>IF(Input!S652="","",Input!S652)</f>
        <v/>
      </c>
      <c r="U646" t="str">
        <f>IF(Input!T652="","",_xlfn.NUMBERVALUE(Input!T652))</f>
        <v/>
      </c>
      <c r="V646" t="str">
        <f>IF(Input!U652="","",(Input!U652))</f>
        <v/>
      </c>
      <c r="W646" t="str">
        <f>IF(Input!V652="","",_xlfn.NUMBERVALUE(Input!V652))</f>
        <v/>
      </c>
      <c r="X646" t="str">
        <f>IF(Input!W652="","",_xlfn.NUMBERVALUE(Input!W652))</f>
        <v/>
      </c>
      <c r="Y646" t="str">
        <f>IF(Input!X652="","",_xlfn.NUMBERVALUE(Input!X652))</f>
        <v/>
      </c>
      <c r="Z646" t="str">
        <f>IF(Input!Y652="","",_xlfn.NUMBERVALUE(Input!Y652))</f>
        <v/>
      </c>
    </row>
    <row r="647" spans="1:26" x14ac:dyDescent="0.25">
      <c r="A647" s="257" t="str">
        <f>IF(ISERROR(Input!A653),"",Input!A653)</f>
        <v/>
      </c>
      <c r="B647" t="str">
        <f t="shared" si="10"/>
        <v/>
      </c>
      <c r="C647" t="str">
        <f>IF(ISERROR(Input!B653),"",IF(Input!B653="","",Input!B653))</f>
        <v/>
      </c>
      <c r="D647" t="str">
        <f>IF(ISERROR(IF(Input!C653="","",Input!C653*1)),"",IF(Input!C653="","",Input!C653*1))</f>
        <v/>
      </c>
      <c r="E647" t="str">
        <f>IF(ISERROR(IF(Input!D653="","",Input!D653)),"",IF(Input!D653="","",Input!D653))</f>
        <v/>
      </c>
      <c r="F647" t="str">
        <f>IF(Input!E653="","",IF(ISNUMBER(_xlfn.NUMBERVALUE(Input!E653)),ROUND(Input!E653,0),Input!E653))</f>
        <v/>
      </c>
      <c r="G647" s="269" t="str">
        <f>IF(ISBLANK(Input!F653),"",(Input!F653))</f>
        <v/>
      </c>
      <c r="H647" t="str">
        <f>IF(Input!G653="","",Input!G653)</f>
        <v/>
      </c>
      <c r="I647" t="str">
        <f>IF(Input!H653="","",Input!H653)</f>
        <v/>
      </c>
      <c r="J647" t="str">
        <f>IFERROR(IF(Input!I653="","",IF(VLOOKUP(Input!D653,'Measure List'!$A$2:$D$5000,4,FALSE)="Residential","",Input!I653)),"")</f>
        <v/>
      </c>
      <c r="K647" t="str">
        <f>IF(Input!J653="","",Input!J653)</f>
        <v/>
      </c>
      <c r="L647" t="str">
        <f>IF(Input!K653="","",Input!K653)</f>
        <v/>
      </c>
      <c r="M647" t="str">
        <f>IF(Input!L653="","",Input!L653)</f>
        <v/>
      </c>
      <c r="N647" s="304" t="str">
        <f>IF(Input!M653="","",Input!M653)</f>
        <v/>
      </c>
      <c r="O647" t="str">
        <f>IF(Input!N653="","",IF(_xlfn.NUMBERVALUE(Input!N653)=0,"",_xlfn.NUMBERVALUE(Input!N653)))</f>
        <v/>
      </c>
      <c r="P647" t="str">
        <f>IF(Input!O653="","",_xlfn.NUMBERVALUE(Input!O653))</f>
        <v/>
      </c>
      <c r="Q647" t="str">
        <f>IF(Input!P653="","",Input!P653)</f>
        <v/>
      </c>
      <c r="R647" t="str">
        <f>IF(Input!Q653="","",Input!Q653)</f>
        <v/>
      </c>
      <c r="S647" t="str">
        <f>IF(Input!R653="","",_xlfn.NUMBERVALUE(Input!R653))</f>
        <v/>
      </c>
      <c r="T647" t="str">
        <f>IF(Input!S653="","",Input!S653)</f>
        <v/>
      </c>
      <c r="U647" t="str">
        <f>IF(Input!T653="","",_xlfn.NUMBERVALUE(Input!T653))</f>
        <v/>
      </c>
      <c r="V647" t="str">
        <f>IF(Input!U653="","",(Input!U653))</f>
        <v/>
      </c>
      <c r="W647" t="str">
        <f>IF(Input!V653="","",_xlfn.NUMBERVALUE(Input!V653))</f>
        <v/>
      </c>
      <c r="X647" t="str">
        <f>IF(Input!W653="","",_xlfn.NUMBERVALUE(Input!W653))</f>
        <v/>
      </c>
      <c r="Y647" t="str">
        <f>IF(Input!X653="","",_xlfn.NUMBERVALUE(Input!X653))</f>
        <v/>
      </c>
      <c r="Z647" t="str">
        <f>IF(Input!Y653="","",_xlfn.NUMBERVALUE(Input!Y653))</f>
        <v/>
      </c>
    </row>
    <row r="648" spans="1:26" x14ac:dyDescent="0.25">
      <c r="A648" s="257" t="str">
        <f>IF(ISERROR(Input!A654),"",Input!A654)</f>
        <v/>
      </c>
      <c r="B648" t="str">
        <f t="shared" si="10"/>
        <v/>
      </c>
      <c r="C648" t="str">
        <f>IF(ISERROR(Input!B654),"",IF(Input!B654="","",Input!B654))</f>
        <v/>
      </c>
      <c r="D648" t="str">
        <f>IF(ISERROR(IF(Input!C654="","",Input!C654*1)),"",IF(Input!C654="","",Input!C654*1))</f>
        <v/>
      </c>
      <c r="E648" t="str">
        <f>IF(ISERROR(IF(Input!D654="","",Input!D654)),"",IF(Input!D654="","",Input!D654))</f>
        <v/>
      </c>
      <c r="F648" t="str">
        <f>IF(Input!E654="","",IF(ISNUMBER(_xlfn.NUMBERVALUE(Input!E654)),ROUND(Input!E654,0),Input!E654))</f>
        <v/>
      </c>
      <c r="G648" s="269" t="str">
        <f>IF(ISBLANK(Input!F654),"",(Input!F654))</f>
        <v/>
      </c>
      <c r="H648" t="str">
        <f>IF(Input!G654="","",Input!G654)</f>
        <v/>
      </c>
      <c r="I648" t="str">
        <f>IF(Input!H654="","",Input!H654)</f>
        <v/>
      </c>
      <c r="J648" t="str">
        <f>IFERROR(IF(Input!I654="","",IF(VLOOKUP(Input!D654,'Measure List'!$A$2:$D$5000,4,FALSE)="Residential","",Input!I654)),"")</f>
        <v/>
      </c>
      <c r="K648" t="str">
        <f>IF(Input!J654="","",Input!J654)</f>
        <v/>
      </c>
      <c r="L648" t="str">
        <f>IF(Input!K654="","",Input!K654)</f>
        <v/>
      </c>
      <c r="M648" t="str">
        <f>IF(Input!L654="","",Input!L654)</f>
        <v/>
      </c>
      <c r="N648" s="304" t="str">
        <f>IF(Input!M654="","",Input!M654)</f>
        <v/>
      </c>
      <c r="O648" t="str">
        <f>IF(Input!N654="","",IF(_xlfn.NUMBERVALUE(Input!N654)=0,"",_xlfn.NUMBERVALUE(Input!N654)))</f>
        <v/>
      </c>
      <c r="P648" t="str">
        <f>IF(Input!O654="","",_xlfn.NUMBERVALUE(Input!O654))</f>
        <v/>
      </c>
      <c r="Q648" t="str">
        <f>IF(Input!P654="","",Input!P654)</f>
        <v/>
      </c>
      <c r="R648" t="str">
        <f>IF(Input!Q654="","",Input!Q654)</f>
        <v/>
      </c>
      <c r="S648" t="str">
        <f>IF(Input!R654="","",_xlfn.NUMBERVALUE(Input!R654))</f>
        <v/>
      </c>
      <c r="T648" t="str">
        <f>IF(Input!S654="","",Input!S654)</f>
        <v/>
      </c>
      <c r="U648" t="str">
        <f>IF(Input!T654="","",_xlfn.NUMBERVALUE(Input!T654))</f>
        <v/>
      </c>
      <c r="V648" t="str">
        <f>IF(Input!U654="","",(Input!U654))</f>
        <v/>
      </c>
      <c r="W648" t="str">
        <f>IF(Input!V654="","",_xlfn.NUMBERVALUE(Input!V654))</f>
        <v/>
      </c>
      <c r="X648" t="str">
        <f>IF(Input!W654="","",_xlfn.NUMBERVALUE(Input!W654))</f>
        <v/>
      </c>
      <c r="Y648" t="str">
        <f>IF(Input!X654="","",_xlfn.NUMBERVALUE(Input!X654))</f>
        <v/>
      </c>
      <c r="Z648" t="str">
        <f>IF(Input!Y654="","",_xlfn.NUMBERVALUE(Input!Y654))</f>
        <v/>
      </c>
    </row>
    <row r="649" spans="1:26" x14ac:dyDescent="0.25">
      <c r="A649" s="257" t="str">
        <f>IF(ISERROR(Input!A655),"",Input!A655)</f>
        <v/>
      </c>
      <c r="B649" t="str">
        <f t="shared" si="10"/>
        <v/>
      </c>
      <c r="C649" t="str">
        <f>IF(ISERROR(Input!B655),"",IF(Input!B655="","",Input!B655))</f>
        <v/>
      </c>
      <c r="D649" t="str">
        <f>IF(ISERROR(IF(Input!C655="","",Input!C655*1)),"",IF(Input!C655="","",Input!C655*1))</f>
        <v/>
      </c>
      <c r="E649" t="str">
        <f>IF(ISERROR(IF(Input!D655="","",Input!D655)),"",IF(Input!D655="","",Input!D655))</f>
        <v/>
      </c>
      <c r="F649" t="str">
        <f>IF(Input!E655="","",IF(ISNUMBER(_xlfn.NUMBERVALUE(Input!E655)),ROUND(Input!E655,0),Input!E655))</f>
        <v/>
      </c>
      <c r="G649" s="269" t="str">
        <f>IF(ISBLANK(Input!F655),"",(Input!F655))</f>
        <v/>
      </c>
      <c r="H649" t="str">
        <f>IF(Input!G655="","",Input!G655)</f>
        <v/>
      </c>
      <c r="I649" t="str">
        <f>IF(Input!H655="","",Input!H655)</f>
        <v/>
      </c>
      <c r="J649" t="str">
        <f>IFERROR(IF(Input!I655="","",IF(VLOOKUP(Input!D655,'Measure List'!$A$2:$D$5000,4,FALSE)="Residential","",Input!I655)),"")</f>
        <v/>
      </c>
      <c r="K649" t="str">
        <f>IF(Input!J655="","",Input!J655)</f>
        <v/>
      </c>
      <c r="L649" t="str">
        <f>IF(Input!K655="","",Input!K655)</f>
        <v/>
      </c>
      <c r="M649" t="str">
        <f>IF(Input!L655="","",Input!L655)</f>
        <v/>
      </c>
      <c r="N649" s="304" t="str">
        <f>IF(Input!M655="","",Input!M655)</f>
        <v/>
      </c>
      <c r="O649" t="str">
        <f>IF(Input!N655="","",IF(_xlfn.NUMBERVALUE(Input!N655)=0,"",_xlfn.NUMBERVALUE(Input!N655)))</f>
        <v/>
      </c>
      <c r="P649" t="str">
        <f>IF(Input!O655="","",_xlfn.NUMBERVALUE(Input!O655))</f>
        <v/>
      </c>
      <c r="Q649" t="str">
        <f>IF(Input!P655="","",Input!P655)</f>
        <v/>
      </c>
      <c r="R649" t="str">
        <f>IF(Input!Q655="","",Input!Q655)</f>
        <v/>
      </c>
      <c r="S649" t="str">
        <f>IF(Input!R655="","",_xlfn.NUMBERVALUE(Input!R655))</f>
        <v/>
      </c>
      <c r="T649" t="str">
        <f>IF(Input!S655="","",Input!S655)</f>
        <v/>
      </c>
      <c r="U649" t="str">
        <f>IF(Input!T655="","",_xlfn.NUMBERVALUE(Input!T655))</f>
        <v/>
      </c>
      <c r="V649" t="str">
        <f>IF(Input!U655="","",(Input!U655))</f>
        <v/>
      </c>
      <c r="W649" t="str">
        <f>IF(Input!V655="","",_xlfn.NUMBERVALUE(Input!V655))</f>
        <v/>
      </c>
      <c r="X649" t="str">
        <f>IF(Input!W655="","",_xlfn.NUMBERVALUE(Input!W655))</f>
        <v/>
      </c>
      <c r="Y649" t="str">
        <f>IF(Input!X655="","",_xlfn.NUMBERVALUE(Input!X655))</f>
        <v/>
      </c>
      <c r="Z649" t="str">
        <f>IF(Input!Y655="","",_xlfn.NUMBERVALUE(Input!Y655))</f>
        <v/>
      </c>
    </row>
    <row r="650" spans="1:26" x14ac:dyDescent="0.25">
      <c r="A650" s="257" t="str">
        <f>IF(ISERROR(Input!A656),"",Input!A656)</f>
        <v/>
      </c>
      <c r="B650" t="str">
        <f t="shared" si="10"/>
        <v/>
      </c>
      <c r="C650" t="str">
        <f>IF(ISERROR(Input!B656),"",IF(Input!B656="","",Input!B656))</f>
        <v/>
      </c>
      <c r="D650" t="str">
        <f>IF(ISERROR(IF(Input!C656="","",Input!C656*1)),"",IF(Input!C656="","",Input!C656*1))</f>
        <v/>
      </c>
      <c r="E650" t="str">
        <f>IF(ISERROR(IF(Input!D656="","",Input!D656)),"",IF(Input!D656="","",Input!D656))</f>
        <v/>
      </c>
      <c r="F650" t="str">
        <f>IF(Input!E656="","",IF(ISNUMBER(_xlfn.NUMBERVALUE(Input!E656)),ROUND(Input!E656,0),Input!E656))</f>
        <v/>
      </c>
      <c r="G650" s="269" t="str">
        <f>IF(ISBLANK(Input!F656),"",(Input!F656))</f>
        <v/>
      </c>
      <c r="H650" t="str">
        <f>IF(Input!G656="","",Input!G656)</f>
        <v/>
      </c>
      <c r="I650" t="str">
        <f>IF(Input!H656="","",Input!H656)</f>
        <v/>
      </c>
      <c r="J650" t="str">
        <f>IFERROR(IF(Input!I656="","",IF(VLOOKUP(Input!D656,'Measure List'!$A$2:$D$5000,4,FALSE)="Residential","",Input!I656)),"")</f>
        <v/>
      </c>
      <c r="K650" t="str">
        <f>IF(Input!J656="","",Input!J656)</f>
        <v/>
      </c>
      <c r="L650" t="str">
        <f>IF(Input!K656="","",Input!K656)</f>
        <v/>
      </c>
      <c r="M650" t="str">
        <f>IF(Input!L656="","",Input!L656)</f>
        <v/>
      </c>
      <c r="N650" s="304" t="str">
        <f>IF(Input!M656="","",Input!M656)</f>
        <v/>
      </c>
      <c r="O650" t="str">
        <f>IF(Input!N656="","",IF(_xlfn.NUMBERVALUE(Input!N656)=0,"",_xlfn.NUMBERVALUE(Input!N656)))</f>
        <v/>
      </c>
      <c r="P650" t="str">
        <f>IF(Input!O656="","",_xlfn.NUMBERVALUE(Input!O656))</f>
        <v/>
      </c>
      <c r="Q650" t="str">
        <f>IF(Input!P656="","",Input!P656)</f>
        <v/>
      </c>
      <c r="R650" t="str">
        <f>IF(Input!Q656="","",Input!Q656)</f>
        <v/>
      </c>
      <c r="S650" t="str">
        <f>IF(Input!R656="","",_xlfn.NUMBERVALUE(Input!R656))</f>
        <v/>
      </c>
      <c r="T650" t="str">
        <f>IF(Input!S656="","",Input!S656)</f>
        <v/>
      </c>
      <c r="U650" t="str">
        <f>IF(Input!T656="","",_xlfn.NUMBERVALUE(Input!T656))</f>
        <v/>
      </c>
      <c r="V650" t="str">
        <f>IF(Input!U656="","",(Input!U656))</f>
        <v/>
      </c>
      <c r="W650" t="str">
        <f>IF(Input!V656="","",_xlfn.NUMBERVALUE(Input!V656))</f>
        <v/>
      </c>
      <c r="X650" t="str">
        <f>IF(Input!W656="","",_xlfn.NUMBERVALUE(Input!W656))</f>
        <v/>
      </c>
      <c r="Y650" t="str">
        <f>IF(Input!X656="","",_xlfn.NUMBERVALUE(Input!X656))</f>
        <v/>
      </c>
      <c r="Z650" t="str">
        <f>IF(Input!Y656="","",_xlfn.NUMBERVALUE(Input!Y656))</f>
        <v/>
      </c>
    </row>
    <row r="651" spans="1:26" x14ac:dyDescent="0.25">
      <c r="A651" s="257" t="str">
        <f>IF(ISERROR(Input!A657),"",Input!A657)</f>
        <v/>
      </c>
      <c r="B651" t="str">
        <f t="shared" si="10"/>
        <v/>
      </c>
      <c r="C651" t="str">
        <f>IF(ISERROR(Input!B657),"",IF(Input!B657="","",Input!B657))</f>
        <v/>
      </c>
      <c r="D651" t="str">
        <f>IF(ISERROR(IF(Input!C657="","",Input!C657*1)),"",IF(Input!C657="","",Input!C657*1))</f>
        <v/>
      </c>
      <c r="E651" t="str">
        <f>IF(ISERROR(IF(Input!D657="","",Input!D657)),"",IF(Input!D657="","",Input!D657))</f>
        <v/>
      </c>
      <c r="F651" t="str">
        <f>IF(Input!E657="","",IF(ISNUMBER(_xlfn.NUMBERVALUE(Input!E657)),ROUND(Input!E657,0),Input!E657))</f>
        <v/>
      </c>
      <c r="G651" s="269" t="str">
        <f>IF(ISBLANK(Input!F657),"",(Input!F657))</f>
        <v/>
      </c>
      <c r="H651" t="str">
        <f>IF(Input!G657="","",Input!G657)</f>
        <v/>
      </c>
      <c r="I651" t="str">
        <f>IF(Input!H657="","",Input!H657)</f>
        <v/>
      </c>
      <c r="J651" t="str">
        <f>IFERROR(IF(Input!I657="","",IF(VLOOKUP(Input!D657,'Measure List'!$A$2:$D$5000,4,FALSE)="Residential","",Input!I657)),"")</f>
        <v/>
      </c>
      <c r="K651" t="str">
        <f>IF(Input!J657="","",Input!J657)</f>
        <v/>
      </c>
      <c r="L651" t="str">
        <f>IF(Input!K657="","",Input!K657)</f>
        <v/>
      </c>
      <c r="M651" t="str">
        <f>IF(Input!L657="","",Input!L657)</f>
        <v/>
      </c>
      <c r="N651" s="304" t="str">
        <f>IF(Input!M657="","",Input!M657)</f>
        <v/>
      </c>
      <c r="O651" t="str">
        <f>IF(Input!N657="","",IF(_xlfn.NUMBERVALUE(Input!N657)=0,"",_xlfn.NUMBERVALUE(Input!N657)))</f>
        <v/>
      </c>
      <c r="P651" t="str">
        <f>IF(Input!O657="","",_xlfn.NUMBERVALUE(Input!O657))</f>
        <v/>
      </c>
      <c r="Q651" t="str">
        <f>IF(Input!P657="","",Input!P657)</f>
        <v/>
      </c>
      <c r="R651" t="str">
        <f>IF(Input!Q657="","",Input!Q657)</f>
        <v/>
      </c>
      <c r="S651" t="str">
        <f>IF(Input!R657="","",_xlfn.NUMBERVALUE(Input!R657))</f>
        <v/>
      </c>
      <c r="T651" t="str">
        <f>IF(Input!S657="","",Input!S657)</f>
        <v/>
      </c>
      <c r="U651" t="str">
        <f>IF(Input!T657="","",_xlfn.NUMBERVALUE(Input!T657))</f>
        <v/>
      </c>
      <c r="V651" t="str">
        <f>IF(Input!U657="","",(Input!U657))</f>
        <v/>
      </c>
      <c r="W651" t="str">
        <f>IF(Input!V657="","",_xlfn.NUMBERVALUE(Input!V657))</f>
        <v/>
      </c>
      <c r="X651" t="str">
        <f>IF(Input!W657="","",_xlfn.NUMBERVALUE(Input!W657))</f>
        <v/>
      </c>
      <c r="Y651" t="str">
        <f>IF(Input!X657="","",_xlfn.NUMBERVALUE(Input!X657))</f>
        <v/>
      </c>
      <c r="Z651" t="str">
        <f>IF(Input!Y657="","",_xlfn.NUMBERVALUE(Input!Y657))</f>
        <v/>
      </c>
    </row>
    <row r="652" spans="1:26" x14ac:dyDescent="0.25">
      <c r="A652" s="257" t="str">
        <f>IF(ISERROR(Input!A658),"",Input!A658)</f>
        <v/>
      </c>
      <c r="B652" t="str">
        <f t="shared" si="10"/>
        <v/>
      </c>
      <c r="C652" t="str">
        <f>IF(ISERROR(Input!B658),"",IF(Input!B658="","",Input!B658))</f>
        <v/>
      </c>
      <c r="D652" t="str">
        <f>IF(ISERROR(IF(Input!C658="","",Input!C658*1)),"",IF(Input!C658="","",Input!C658*1))</f>
        <v/>
      </c>
      <c r="E652" t="str">
        <f>IF(ISERROR(IF(Input!D658="","",Input!D658)),"",IF(Input!D658="","",Input!D658))</f>
        <v/>
      </c>
      <c r="F652" t="str">
        <f>IF(Input!E658="","",IF(ISNUMBER(_xlfn.NUMBERVALUE(Input!E658)),ROUND(Input!E658,0),Input!E658))</f>
        <v/>
      </c>
      <c r="G652" s="269" t="str">
        <f>IF(ISBLANK(Input!F658),"",(Input!F658))</f>
        <v/>
      </c>
      <c r="H652" t="str">
        <f>IF(Input!G658="","",Input!G658)</f>
        <v/>
      </c>
      <c r="I652" t="str">
        <f>IF(Input!H658="","",Input!H658)</f>
        <v/>
      </c>
      <c r="J652" t="str">
        <f>IFERROR(IF(Input!I658="","",IF(VLOOKUP(Input!D658,'Measure List'!$A$2:$D$5000,4,FALSE)="Residential","",Input!I658)),"")</f>
        <v/>
      </c>
      <c r="K652" t="str">
        <f>IF(Input!J658="","",Input!J658)</f>
        <v/>
      </c>
      <c r="L652" t="str">
        <f>IF(Input!K658="","",Input!K658)</f>
        <v/>
      </c>
      <c r="M652" t="str">
        <f>IF(Input!L658="","",Input!L658)</f>
        <v/>
      </c>
      <c r="N652" s="304" t="str">
        <f>IF(Input!M658="","",Input!M658)</f>
        <v/>
      </c>
      <c r="O652" t="str">
        <f>IF(Input!N658="","",IF(_xlfn.NUMBERVALUE(Input!N658)=0,"",_xlfn.NUMBERVALUE(Input!N658)))</f>
        <v/>
      </c>
      <c r="P652" t="str">
        <f>IF(Input!O658="","",_xlfn.NUMBERVALUE(Input!O658))</f>
        <v/>
      </c>
      <c r="Q652" t="str">
        <f>IF(Input!P658="","",Input!P658)</f>
        <v/>
      </c>
      <c r="R652" t="str">
        <f>IF(Input!Q658="","",Input!Q658)</f>
        <v/>
      </c>
      <c r="S652" t="str">
        <f>IF(Input!R658="","",_xlfn.NUMBERVALUE(Input!R658))</f>
        <v/>
      </c>
      <c r="T652" t="str">
        <f>IF(Input!S658="","",Input!S658)</f>
        <v/>
      </c>
      <c r="U652" t="str">
        <f>IF(Input!T658="","",_xlfn.NUMBERVALUE(Input!T658))</f>
        <v/>
      </c>
      <c r="V652" t="str">
        <f>IF(Input!U658="","",(Input!U658))</f>
        <v/>
      </c>
      <c r="W652" t="str">
        <f>IF(Input!V658="","",_xlfn.NUMBERVALUE(Input!V658))</f>
        <v/>
      </c>
      <c r="X652" t="str">
        <f>IF(Input!W658="","",_xlfn.NUMBERVALUE(Input!W658))</f>
        <v/>
      </c>
      <c r="Y652" t="str">
        <f>IF(Input!X658="","",_xlfn.NUMBERVALUE(Input!X658))</f>
        <v/>
      </c>
      <c r="Z652" t="str">
        <f>IF(Input!Y658="","",_xlfn.NUMBERVALUE(Input!Y658))</f>
        <v/>
      </c>
    </row>
    <row r="653" spans="1:26" x14ac:dyDescent="0.25">
      <c r="A653" s="257" t="str">
        <f>IF(ISERROR(Input!A659),"",Input!A659)</f>
        <v/>
      </c>
      <c r="B653" t="str">
        <f t="shared" si="10"/>
        <v/>
      </c>
      <c r="C653" t="str">
        <f>IF(ISERROR(Input!B659),"",IF(Input!B659="","",Input!B659))</f>
        <v/>
      </c>
      <c r="D653" t="str">
        <f>IF(ISERROR(IF(Input!C659="","",Input!C659*1)),"",IF(Input!C659="","",Input!C659*1))</f>
        <v/>
      </c>
      <c r="E653" t="str">
        <f>IF(ISERROR(IF(Input!D659="","",Input!D659)),"",IF(Input!D659="","",Input!D659))</f>
        <v/>
      </c>
      <c r="F653" t="str">
        <f>IF(Input!E659="","",IF(ISNUMBER(_xlfn.NUMBERVALUE(Input!E659)),ROUND(Input!E659,0),Input!E659))</f>
        <v/>
      </c>
      <c r="G653" s="269" t="str">
        <f>IF(ISBLANK(Input!F659),"",(Input!F659))</f>
        <v/>
      </c>
      <c r="H653" t="str">
        <f>IF(Input!G659="","",Input!G659)</f>
        <v/>
      </c>
      <c r="I653" t="str">
        <f>IF(Input!H659="","",Input!H659)</f>
        <v/>
      </c>
      <c r="J653" t="str">
        <f>IFERROR(IF(Input!I659="","",IF(VLOOKUP(Input!D659,'Measure List'!$A$2:$D$5000,4,FALSE)="Residential","",Input!I659)),"")</f>
        <v/>
      </c>
      <c r="K653" t="str">
        <f>IF(Input!J659="","",Input!J659)</f>
        <v/>
      </c>
      <c r="L653" t="str">
        <f>IF(Input!K659="","",Input!K659)</f>
        <v/>
      </c>
      <c r="M653" t="str">
        <f>IF(Input!L659="","",Input!L659)</f>
        <v/>
      </c>
      <c r="N653" s="304" t="str">
        <f>IF(Input!M659="","",Input!M659)</f>
        <v/>
      </c>
      <c r="O653" t="str">
        <f>IF(Input!N659="","",IF(_xlfn.NUMBERVALUE(Input!N659)=0,"",_xlfn.NUMBERVALUE(Input!N659)))</f>
        <v/>
      </c>
      <c r="P653" t="str">
        <f>IF(Input!O659="","",_xlfn.NUMBERVALUE(Input!O659))</f>
        <v/>
      </c>
      <c r="Q653" t="str">
        <f>IF(Input!P659="","",Input!P659)</f>
        <v/>
      </c>
      <c r="R653" t="str">
        <f>IF(Input!Q659="","",Input!Q659)</f>
        <v/>
      </c>
      <c r="S653" t="str">
        <f>IF(Input!R659="","",_xlfn.NUMBERVALUE(Input!R659))</f>
        <v/>
      </c>
      <c r="T653" t="str">
        <f>IF(Input!S659="","",Input!S659)</f>
        <v/>
      </c>
      <c r="U653" t="str">
        <f>IF(Input!T659="","",_xlfn.NUMBERVALUE(Input!T659))</f>
        <v/>
      </c>
      <c r="V653" t="str">
        <f>IF(Input!U659="","",(Input!U659))</f>
        <v/>
      </c>
      <c r="W653" t="str">
        <f>IF(Input!V659="","",_xlfn.NUMBERVALUE(Input!V659))</f>
        <v/>
      </c>
      <c r="X653" t="str">
        <f>IF(Input!W659="","",_xlfn.NUMBERVALUE(Input!W659))</f>
        <v/>
      </c>
      <c r="Y653" t="str">
        <f>IF(Input!X659="","",_xlfn.NUMBERVALUE(Input!X659))</f>
        <v/>
      </c>
      <c r="Z653" t="str">
        <f>IF(Input!Y659="","",_xlfn.NUMBERVALUE(Input!Y659))</f>
        <v/>
      </c>
    </row>
    <row r="654" spans="1:26" x14ac:dyDescent="0.25">
      <c r="A654" s="257" t="str">
        <f>IF(ISERROR(Input!A660),"",Input!A660)</f>
        <v/>
      </c>
      <c r="B654" t="str">
        <f t="shared" si="10"/>
        <v/>
      </c>
      <c r="C654" t="str">
        <f>IF(ISERROR(Input!B660),"",IF(Input!B660="","",Input!B660))</f>
        <v/>
      </c>
      <c r="D654" t="str">
        <f>IF(ISERROR(IF(Input!C660="","",Input!C660*1)),"",IF(Input!C660="","",Input!C660*1))</f>
        <v/>
      </c>
      <c r="E654" t="str">
        <f>IF(ISERROR(IF(Input!D660="","",Input!D660)),"",IF(Input!D660="","",Input!D660))</f>
        <v/>
      </c>
      <c r="F654" t="str">
        <f>IF(Input!E660="","",IF(ISNUMBER(_xlfn.NUMBERVALUE(Input!E660)),ROUND(Input!E660,0),Input!E660))</f>
        <v/>
      </c>
      <c r="G654" s="269" t="str">
        <f>IF(ISBLANK(Input!F660),"",(Input!F660))</f>
        <v/>
      </c>
      <c r="H654" t="str">
        <f>IF(Input!G660="","",Input!G660)</f>
        <v/>
      </c>
      <c r="I654" t="str">
        <f>IF(Input!H660="","",Input!H660)</f>
        <v/>
      </c>
      <c r="J654" t="str">
        <f>IFERROR(IF(Input!I660="","",IF(VLOOKUP(Input!D660,'Measure List'!$A$2:$D$5000,4,FALSE)="Residential","",Input!I660)),"")</f>
        <v/>
      </c>
      <c r="K654" t="str">
        <f>IF(Input!J660="","",Input!J660)</f>
        <v/>
      </c>
      <c r="L654" t="str">
        <f>IF(Input!K660="","",Input!K660)</f>
        <v/>
      </c>
      <c r="M654" t="str">
        <f>IF(Input!L660="","",Input!L660)</f>
        <v/>
      </c>
      <c r="N654" s="304" t="str">
        <f>IF(Input!M660="","",Input!M660)</f>
        <v/>
      </c>
      <c r="O654" t="str">
        <f>IF(Input!N660="","",IF(_xlfn.NUMBERVALUE(Input!N660)=0,"",_xlfn.NUMBERVALUE(Input!N660)))</f>
        <v/>
      </c>
      <c r="P654" t="str">
        <f>IF(Input!O660="","",_xlfn.NUMBERVALUE(Input!O660))</f>
        <v/>
      </c>
      <c r="Q654" t="str">
        <f>IF(Input!P660="","",Input!P660)</f>
        <v/>
      </c>
      <c r="R654" t="str">
        <f>IF(Input!Q660="","",Input!Q660)</f>
        <v/>
      </c>
      <c r="S654" t="str">
        <f>IF(Input!R660="","",_xlfn.NUMBERVALUE(Input!R660))</f>
        <v/>
      </c>
      <c r="T654" t="str">
        <f>IF(Input!S660="","",Input!S660)</f>
        <v/>
      </c>
      <c r="U654" t="str">
        <f>IF(Input!T660="","",_xlfn.NUMBERVALUE(Input!T660))</f>
        <v/>
      </c>
      <c r="V654" t="str">
        <f>IF(Input!U660="","",(Input!U660))</f>
        <v/>
      </c>
      <c r="W654" t="str">
        <f>IF(Input!V660="","",_xlfn.NUMBERVALUE(Input!V660))</f>
        <v/>
      </c>
      <c r="X654" t="str">
        <f>IF(Input!W660="","",_xlfn.NUMBERVALUE(Input!W660))</f>
        <v/>
      </c>
      <c r="Y654" t="str">
        <f>IF(Input!X660="","",_xlfn.NUMBERVALUE(Input!X660))</f>
        <v/>
      </c>
      <c r="Z654" t="str">
        <f>IF(Input!Y660="","",_xlfn.NUMBERVALUE(Input!Y660))</f>
        <v/>
      </c>
    </row>
    <row r="655" spans="1:26" x14ac:dyDescent="0.25">
      <c r="A655" s="257" t="str">
        <f>IF(ISERROR(Input!A661),"",Input!A661)</f>
        <v/>
      </c>
      <c r="B655" t="str">
        <f t="shared" si="10"/>
        <v/>
      </c>
      <c r="C655" t="str">
        <f>IF(ISERROR(Input!B661),"",IF(Input!B661="","",Input!B661))</f>
        <v/>
      </c>
      <c r="D655" t="str">
        <f>IF(ISERROR(IF(Input!C661="","",Input!C661*1)),"",IF(Input!C661="","",Input!C661*1))</f>
        <v/>
      </c>
      <c r="E655" t="str">
        <f>IF(ISERROR(IF(Input!D661="","",Input!D661)),"",IF(Input!D661="","",Input!D661))</f>
        <v/>
      </c>
      <c r="F655" t="str">
        <f>IF(Input!E661="","",IF(ISNUMBER(_xlfn.NUMBERVALUE(Input!E661)),ROUND(Input!E661,0),Input!E661))</f>
        <v/>
      </c>
      <c r="G655" s="269" t="str">
        <f>IF(ISBLANK(Input!F661),"",(Input!F661))</f>
        <v/>
      </c>
      <c r="H655" t="str">
        <f>IF(Input!G661="","",Input!G661)</f>
        <v/>
      </c>
      <c r="I655" t="str">
        <f>IF(Input!H661="","",Input!H661)</f>
        <v/>
      </c>
      <c r="J655" t="str">
        <f>IFERROR(IF(Input!I661="","",IF(VLOOKUP(Input!D661,'Measure List'!$A$2:$D$5000,4,FALSE)="Residential","",Input!I661)),"")</f>
        <v/>
      </c>
      <c r="K655" t="str">
        <f>IF(Input!J661="","",Input!J661)</f>
        <v/>
      </c>
      <c r="L655" t="str">
        <f>IF(Input!K661="","",Input!K661)</f>
        <v/>
      </c>
      <c r="M655" t="str">
        <f>IF(Input!L661="","",Input!L661)</f>
        <v/>
      </c>
      <c r="N655" s="304" t="str">
        <f>IF(Input!M661="","",Input!M661)</f>
        <v/>
      </c>
      <c r="O655" t="str">
        <f>IF(Input!N661="","",IF(_xlfn.NUMBERVALUE(Input!N661)=0,"",_xlfn.NUMBERVALUE(Input!N661)))</f>
        <v/>
      </c>
      <c r="P655" t="str">
        <f>IF(Input!O661="","",_xlfn.NUMBERVALUE(Input!O661))</f>
        <v/>
      </c>
      <c r="Q655" t="str">
        <f>IF(Input!P661="","",Input!P661)</f>
        <v/>
      </c>
      <c r="R655" t="str">
        <f>IF(Input!Q661="","",Input!Q661)</f>
        <v/>
      </c>
      <c r="S655" t="str">
        <f>IF(Input!R661="","",_xlfn.NUMBERVALUE(Input!R661))</f>
        <v/>
      </c>
      <c r="T655" t="str">
        <f>IF(Input!S661="","",Input!S661)</f>
        <v/>
      </c>
      <c r="U655" t="str">
        <f>IF(Input!T661="","",_xlfn.NUMBERVALUE(Input!T661))</f>
        <v/>
      </c>
      <c r="V655" t="str">
        <f>IF(Input!U661="","",(Input!U661))</f>
        <v/>
      </c>
      <c r="W655" t="str">
        <f>IF(Input!V661="","",_xlfn.NUMBERVALUE(Input!V661))</f>
        <v/>
      </c>
      <c r="X655" t="str">
        <f>IF(Input!W661="","",_xlfn.NUMBERVALUE(Input!W661))</f>
        <v/>
      </c>
      <c r="Y655" t="str">
        <f>IF(Input!X661="","",_xlfn.NUMBERVALUE(Input!X661))</f>
        <v/>
      </c>
      <c r="Z655" t="str">
        <f>IF(Input!Y661="","",_xlfn.NUMBERVALUE(Input!Y661))</f>
        <v/>
      </c>
    </row>
    <row r="656" spans="1:26" x14ac:dyDescent="0.25">
      <c r="A656" s="257" t="str">
        <f>IF(ISERROR(Input!A662),"",Input!A662)</f>
        <v/>
      </c>
      <c r="B656" t="str">
        <f t="shared" si="10"/>
        <v/>
      </c>
      <c r="C656" t="str">
        <f>IF(ISERROR(Input!B662),"",IF(Input!B662="","",Input!B662))</f>
        <v/>
      </c>
      <c r="D656" t="str">
        <f>IF(ISERROR(IF(Input!C662="","",Input!C662*1)),"",IF(Input!C662="","",Input!C662*1))</f>
        <v/>
      </c>
      <c r="E656" t="str">
        <f>IF(ISERROR(IF(Input!D662="","",Input!D662)),"",IF(Input!D662="","",Input!D662))</f>
        <v/>
      </c>
      <c r="F656" t="str">
        <f>IF(Input!E662="","",IF(ISNUMBER(_xlfn.NUMBERVALUE(Input!E662)),ROUND(Input!E662,0),Input!E662))</f>
        <v/>
      </c>
      <c r="G656" s="269" t="str">
        <f>IF(ISBLANK(Input!F662),"",(Input!F662))</f>
        <v/>
      </c>
      <c r="H656" t="str">
        <f>IF(Input!G662="","",Input!G662)</f>
        <v/>
      </c>
      <c r="I656" t="str">
        <f>IF(Input!H662="","",Input!H662)</f>
        <v/>
      </c>
      <c r="J656" t="str">
        <f>IFERROR(IF(Input!I662="","",IF(VLOOKUP(Input!D662,'Measure List'!$A$2:$D$5000,4,FALSE)="Residential","",Input!I662)),"")</f>
        <v/>
      </c>
      <c r="K656" t="str">
        <f>IF(Input!J662="","",Input!J662)</f>
        <v/>
      </c>
      <c r="L656" t="str">
        <f>IF(Input!K662="","",Input!K662)</f>
        <v/>
      </c>
      <c r="M656" t="str">
        <f>IF(Input!L662="","",Input!L662)</f>
        <v/>
      </c>
      <c r="N656" s="304" t="str">
        <f>IF(Input!M662="","",Input!M662)</f>
        <v/>
      </c>
      <c r="O656" t="str">
        <f>IF(Input!N662="","",IF(_xlfn.NUMBERVALUE(Input!N662)=0,"",_xlfn.NUMBERVALUE(Input!N662)))</f>
        <v/>
      </c>
      <c r="P656" t="str">
        <f>IF(Input!O662="","",_xlfn.NUMBERVALUE(Input!O662))</f>
        <v/>
      </c>
      <c r="Q656" t="str">
        <f>IF(Input!P662="","",Input!P662)</f>
        <v/>
      </c>
      <c r="R656" t="str">
        <f>IF(Input!Q662="","",Input!Q662)</f>
        <v/>
      </c>
      <c r="S656" t="str">
        <f>IF(Input!R662="","",_xlfn.NUMBERVALUE(Input!R662))</f>
        <v/>
      </c>
      <c r="T656" t="str">
        <f>IF(Input!S662="","",Input!S662)</f>
        <v/>
      </c>
      <c r="U656" t="str">
        <f>IF(Input!T662="","",_xlfn.NUMBERVALUE(Input!T662))</f>
        <v/>
      </c>
      <c r="V656" t="str">
        <f>IF(Input!U662="","",(Input!U662))</f>
        <v/>
      </c>
      <c r="W656" t="str">
        <f>IF(Input!V662="","",_xlfn.NUMBERVALUE(Input!V662))</f>
        <v/>
      </c>
      <c r="X656" t="str">
        <f>IF(Input!W662="","",_xlfn.NUMBERVALUE(Input!W662))</f>
        <v/>
      </c>
      <c r="Y656" t="str">
        <f>IF(Input!X662="","",_xlfn.NUMBERVALUE(Input!X662))</f>
        <v/>
      </c>
      <c r="Z656" t="str">
        <f>IF(Input!Y662="","",_xlfn.NUMBERVALUE(Input!Y662))</f>
        <v/>
      </c>
    </row>
    <row r="657" spans="1:26" x14ac:dyDescent="0.25">
      <c r="A657" s="257" t="str">
        <f>IF(ISERROR(Input!A663),"",Input!A663)</f>
        <v/>
      </c>
      <c r="B657" t="str">
        <f t="shared" si="10"/>
        <v/>
      </c>
      <c r="C657" t="str">
        <f>IF(ISERROR(Input!B663),"",IF(Input!B663="","",Input!B663))</f>
        <v/>
      </c>
      <c r="D657" t="str">
        <f>IF(ISERROR(IF(Input!C663="","",Input!C663*1)),"",IF(Input!C663="","",Input!C663*1))</f>
        <v/>
      </c>
      <c r="E657" t="str">
        <f>IF(ISERROR(IF(Input!D663="","",Input!D663)),"",IF(Input!D663="","",Input!D663))</f>
        <v/>
      </c>
      <c r="F657" t="str">
        <f>IF(Input!E663="","",IF(ISNUMBER(_xlfn.NUMBERVALUE(Input!E663)),ROUND(Input!E663,0),Input!E663))</f>
        <v/>
      </c>
      <c r="G657" s="269" t="str">
        <f>IF(ISBLANK(Input!F663),"",(Input!F663))</f>
        <v/>
      </c>
      <c r="H657" t="str">
        <f>IF(Input!G663="","",Input!G663)</f>
        <v/>
      </c>
      <c r="I657" t="str">
        <f>IF(Input!H663="","",Input!H663)</f>
        <v/>
      </c>
      <c r="J657" t="str">
        <f>IFERROR(IF(Input!I663="","",IF(VLOOKUP(Input!D663,'Measure List'!$A$2:$D$5000,4,FALSE)="Residential","",Input!I663)),"")</f>
        <v/>
      </c>
      <c r="K657" t="str">
        <f>IF(Input!J663="","",Input!J663)</f>
        <v/>
      </c>
      <c r="L657" t="str">
        <f>IF(Input!K663="","",Input!K663)</f>
        <v/>
      </c>
      <c r="M657" t="str">
        <f>IF(Input!L663="","",Input!L663)</f>
        <v/>
      </c>
      <c r="N657" s="304" t="str">
        <f>IF(Input!M663="","",Input!M663)</f>
        <v/>
      </c>
      <c r="O657" t="str">
        <f>IF(Input!N663="","",IF(_xlfn.NUMBERVALUE(Input!N663)=0,"",_xlfn.NUMBERVALUE(Input!N663)))</f>
        <v/>
      </c>
      <c r="P657" t="str">
        <f>IF(Input!O663="","",_xlfn.NUMBERVALUE(Input!O663))</f>
        <v/>
      </c>
      <c r="Q657" t="str">
        <f>IF(Input!P663="","",Input!P663)</f>
        <v/>
      </c>
      <c r="R657" t="str">
        <f>IF(Input!Q663="","",Input!Q663)</f>
        <v/>
      </c>
      <c r="S657" t="str">
        <f>IF(Input!R663="","",_xlfn.NUMBERVALUE(Input!R663))</f>
        <v/>
      </c>
      <c r="T657" t="str">
        <f>IF(Input!S663="","",Input!S663)</f>
        <v/>
      </c>
      <c r="U657" t="str">
        <f>IF(Input!T663="","",_xlfn.NUMBERVALUE(Input!T663))</f>
        <v/>
      </c>
      <c r="V657" t="str">
        <f>IF(Input!U663="","",(Input!U663))</f>
        <v/>
      </c>
      <c r="W657" t="str">
        <f>IF(Input!V663="","",_xlfn.NUMBERVALUE(Input!V663))</f>
        <v/>
      </c>
      <c r="X657" t="str">
        <f>IF(Input!W663="","",_xlfn.NUMBERVALUE(Input!W663))</f>
        <v/>
      </c>
      <c r="Y657" t="str">
        <f>IF(Input!X663="","",_xlfn.NUMBERVALUE(Input!X663))</f>
        <v/>
      </c>
      <c r="Z657" t="str">
        <f>IF(Input!Y663="","",_xlfn.NUMBERVALUE(Input!Y663))</f>
        <v/>
      </c>
    </row>
    <row r="658" spans="1:26" x14ac:dyDescent="0.25">
      <c r="A658" s="257" t="str">
        <f>IF(ISERROR(Input!A664),"",Input!A664)</f>
        <v/>
      </c>
      <c r="B658" t="str">
        <f t="shared" si="10"/>
        <v/>
      </c>
      <c r="C658" t="str">
        <f>IF(ISERROR(Input!B664),"",IF(Input!B664="","",Input!B664))</f>
        <v/>
      </c>
      <c r="D658" t="str">
        <f>IF(ISERROR(IF(Input!C664="","",Input!C664*1)),"",IF(Input!C664="","",Input!C664*1))</f>
        <v/>
      </c>
      <c r="E658" t="str">
        <f>IF(ISERROR(IF(Input!D664="","",Input!D664)),"",IF(Input!D664="","",Input!D664))</f>
        <v/>
      </c>
      <c r="F658" t="str">
        <f>IF(Input!E664="","",IF(ISNUMBER(_xlfn.NUMBERVALUE(Input!E664)),ROUND(Input!E664,0),Input!E664))</f>
        <v/>
      </c>
      <c r="G658" s="269" t="str">
        <f>IF(ISBLANK(Input!F664),"",(Input!F664))</f>
        <v/>
      </c>
      <c r="H658" t="str">
        <f>IF(Input!G664="","",Input!G664)</f>
        <v/>
      </c>
      <c r="I658" t="str">
        <f>IF(Input!H664="","",Input!H664)</f>
        <v/>
      </c>
      <c r="J658" t="str">
        <f>IFERROR(IF(Input!I664="","",IF(VLOOKUP(Input!D664,'Measure List'!$A$2:$D$5000,4,FALSE)="Residential","",Input!I664)),"")</f>
        <v/>
      </c>
      <c r="K658" t="str">
        <f>IF(Input!J664="","",Input!J664)</f>
        <v/>
      </c>
      <c r="L658" t="str">
        <f>IF(Input!K664="","",Input!K664)</f>
        <v/>
      </c>
      <c r="M658" t="str">
        <f>IF(Input!L664="","",Input!L664)</f>
        <v/>
      </c>
      <c r="N658" s="304" t="str">
        <f>IF(Input!M664="","",Input!M664)</f>
        <v/>
      </c>
      <c r="O658" t="str">
        <f>IF(Input!N664="","",IF(_xlfn.NUMBERVALUE(Input!N664)=0,"",_xlfn.NUMBERVALUE(Input!N664)))</f>
        <v/>
      </c>
      <c r="P658" t="str">
        <f>IF(Input!O664="","",_xlfn.NUMBERVALUE(Input!O664))</f>
        <v/>
      </c>
      <c r="Q658" t="str">
        <f>IF(Input!P664="","",Input!P664)</f>
        <v/>
      </c>
      <c r="R658" t="str">
        <f>IF(Input!Q664="","",Input!Q664)</f>
        <v/>
      </c>
      <c r="S658" t="str">
        <f>IF(Input!R664="","",_xlfn.NUMBERVALUE(Input!R664))</f>
        <v/>
      </c>
      <c r="T658" t="str">
        <f>IF(Input!S664="","",Input!S664)</f>
        <v/>
      </c>
      <c r="U658" t="str">
        <f>IF(Input!T664="","",_xlfn.NUMBERVALUE(Input!T664))</f>
        <v/>
      </c>
      <c r="V658" t="str">
        <f>IF(Input!U664="","",(Input!U664))</f>
        <v/>
      </c>
      <c r="W658" t="str">
        <f>IF(Input!V664="","",_xlfn.NUMBERVALUE(Input!V664))</f>
        <v/>
      </c>
      <c r="X658" t="str">
        <f>IF(Input!W664="","",_xlfn.NUMBERVALUE(Input!W664))</f>
        <v/>
      </c>
      <c r="Y658" t="str">
        <f>IF(Input!X664="","",_xlfn.NUMBERVALUE(Input!X664))</f>
        <v/>
      </c>
      <c r="Z658" t="str">
        <f>IF(Input!Y664="","",_xlfn.NUMBERVALUE(Input!Y664))</f>
        <v/>
      </c>
    </row>
    <row r="659" spans="1:26" x14ac:dyDescent="0.25">
      <c r="A659" s="257" t="str">
        <f>IF(ISERROR(Input!A665),"",Input!A665)</f>
        <v/>
      </c>
      <c r="B659" t="str">
        <f t="shared" si="10"/>
        <v/>
      </c>
      <c r="C659" t="str">
        <f>IF(ISERROR(Input!B665),"",IF(Input!B665="","",Input!B665))</f>
        <v/>
      </c>
      <c r="D659" t="str">
        <f>IF(ISERROR(IF(Input!C665="","",Input!C665*1)),"",IF(Input!C665="","",Input!C665*1))</f>
        <v/>
      </c>
      <c r="E659" t="str">
        <f>IF(ISERROR(IF(Input!D665="","",Input!D665)),"",IF(Input!D665="","",Input!D665))</f>
        <v/>
      </c>
      <c r="F659" t="str">
        <f>IF(Input!E665="","",IF(ISNUMBER(_xlfn.NUMBERVALUE(Input!E665)),ROUND(Input!E665,0),Input!E665))</f>
        <v/>
      </c>
      <c r="G659" s="269" t="str">
        <f>IF(ISBLANK(Input!F665),"",(Input!F665))</f>
        <v/>
      </c>
      <c r="H659" t="str">
        <f>IF(Input!G665="","",Input!G665)</f>
        <v/>
      </c>
      <c r="I659" t="str">
        <f>IF(Input!H665="","",Input!H665)</f>
        <v/>
      </c>
      <c r="J659" t="str">
        <f>IFERROR(IF(Input!I665="","",IF(VLOOKUP(Input!D665,'Measure List'!$A$2:$D$5000,4,FALSE)="Residential","",Input!I665)),"")</f>
        <v/>
      </c>
      <c r="K659" t="str">
        <f>IF(Input!J665="","",Input!J665)</f>
        <v/>
      </c>
      <c r="L659" t="str">
        <f>IF(Input!K665="","",Input!K665)</f>
        <v/>
      </c>
      <c r="M659" t="str">
        <f>IF(Input!L665="","",Input!L665)</f>
        <v/>
      </c>
      <c r="N659" s="304" t="str">
        <f>IF(Input!M665="","",Input!M665)</f>
        <v/>
      </c>
      <c r="O659" t="str">
        <f>IF(Input!N665="","",IF(_xlfn.NUMBERVALUE(Input!N665)=0,"",_xlfn.NUMBERVALUE(Input!N665)))</f>
        <v/>
      </c>
      <c r="P659" t="str">
        <f>IF(Input!O665="","",_xlfn.NUMBERVALUE(Input!O665))</f>
        <v/>
      </c>
      <c r="Q659" t="str">
        <f>IF(Input!P665="","",Input!P665)</f>
        <v/>
      </c>
      <c r="R659" t="str">
        <f>IF(Input!Q665="","",Input!Q665)</f>
        <v/>
      </c>
      <c r="S659" t="str">
        <f>IF(Input!R665="","",_xlfn.NUMBERVALUE(Input!R665))</f>
        <v/>
      </c>
      <c r="T659" t="str">
        <f>IF(Input!S665="","",Input!S665)</f>
        <v/>
      </c>
      <c r="U659" t="str">
        <f>IF(Input!T665="","",_xlfn.NUMBERVALUE(Input!T665))</f>
        <v/>
      </c>
      <c r="V659" t="str">
        <f>IF(Input!U665="","",(Input!U665))</f>
        <v/>
      </c>
      <c r="W659" t="str">
        <f>IF(Input!V665="","",_xlfn.NUMBERVALUE(Input!V665))</f>
        <v/>
      </c>
      <c r="X659" t="str">
        <f>IF(Input!W665="","",_xlfn.NUMBERVALUE(Input!W665))</f>
        <v/>
      </c>
      <c r="Y659" t="str">
        <f>IF(Input!X665="","",_xlfn.NUMBERVALUE(Input!X665))</f>
        <v/>
      </c>
      <c r="Z659" t="str">
        <f>IF(Input!Y665="","",_xlfn.NUMBERVALUE(Input!Y665))</f>
        <v/>
      </c>
    </row>
    <row r="660" spans="1:26" x14ac:dyDescent="0.25">
      <c r="A660" s="257" t="str">
        <f>IF(ISERROR(Input!A666),"",Input!A666)</f>
        <v/>
      </c>
      <c r="B660" t="str">
        <f t="shared" si="10"/>
        <v/>
      </c>
      <c r="C660" t="str">
        <f>IF(ISERROR(Input!B666),"",IF(Input!B666="","",Input!B666))</f>
        <v/>
      </c>
      <c r="D660" t="str">
        <f>IF(ISERROR(IF(Input!C666="","",Input!C666*1)),"",IF(Input!C666="","",Input!C666*1))</f>
        <v/>
      </c>
      <c r="E660" t="str">
        <f>IF(ISERROR(IF(Input!D666="","",Input!D666)),"",IF(Input!D666="","",Input!D666))</f>
        <v/>
      </c>
      <c r="F660" t="str">
        <f>IF(Input!E666="","",IF(ISNUMBER(_xlfn.NUMBERVALUE(Input!E666)),ROUND(Input!E666,0),Input!E666))</f>
        <v/>
      </c>
      <c r="G660" s="269" t="str">
        <f>IF(ISBLANK(Input!F666),"",(Input!F666))</f>
        <v/>
      </c>
      <c r="H660" t="str">
        <f>IF(Input!G666="","",Input!G666)</f>
        <v/>
      </c>
      <c r="I660" t="str">
        <f>IF(Input!H666="","",Input!H666)</f>
        <v/>
      </c>
      <c r="J660" t="str">
        <f>IFERROR(IF(Input!I666="","",IF(VLOOKUP(Input!D666,'Measure List'!$A$2:$D$5000,4,FALSE)="Residential","",Input!I666)),"")</f>
        <v/>
      </c>
      <c r="K660" t="str">
        <f>IF(Input!J666="","",Input!J666)</f>
        <v/>
      </c>
      <c r="L660" t="str">
        <f>IF(Input!K666="","",Input!K666)</f>
        <v/>
      </c>
      <c r="M660" t="str">
        <f>IF(Input!L666="","",Input!L666)</f>
        <v/>
      </c>
      <c r="N660" s="304" t="str">
        <f>IF(Input!M666="","",Input!M666)</f>
        <v/>
      </c>
      <c r="O660" t="str">
        <f>IF(Input!N666="","",IF(_xlfn.NUMBERVALUE(Input!N666)=0,"",_xlfn.NUMBERVALUE(Input!N666)))</f>
        <v/>
      </c>
      <c r="P660" t="str">
        <f>IF(Input!O666="","",_xlfn.NUMBERVALUE(Input!O666))</f>
        <v/>
      </c>
      <c r="Q660" t="str">
        <f>IF(Input!P666="","",Input!P666)</f>
        <v/>
      </c>
      <c r="R660" t="str">
        <f>IF(Input!Q666="","",Input!Q666)</f>
        <v/>
      </c>
      <c r="S660" t="str">
        <f>IF(Input!R666="","",_xlfn.NUMBERVALUE(Input!R666))</f>
        <v/>
      </c>
      <c r="T660" t="str">
        <f>IF(Input!S666="","",Input!S666)</f>
        <v/>
      </c>
      <c r="U660" t="str">
        <f>IF(Input!T666="","",_xlfn.NUMBERVALUE(Input!T666))</f>
        <v/>
      </c>
      <c r="V660" t="str">
        <f>IF(Input!U666="","",(Input!U666))</f>
        <v/>
      </c>
      <c r="W660" t="str">
        <f>IF(Input!V666="","",_xlfn.NUMBERVALUE(Input!V666))</f>
        <v/>
      </c>
      <c r="X660" t="str">
        <f>IF(Input!W666="","",_xlfn.NUMBERVALUE(Input!W666))</f>
        <v/>
      </c>
      <c r="Y660" t="str">
        <f>IF(Input!X666="","",_xlfn.NUMBERVALUE(Input!X666))</f>
        <v/>
      </c>
      <c r="Z660" t="str">
        <f>IF(Input!Y666="","",_xlfn.NUMBERVALUE(Input!Y666))</f>
        <v/>
      </c>
    </row>
    <row r="661" spans="1:26" x14ac:dyDescent="0.25">
      <c r="A661" s="257" t="str">
        <f>IF(ISERROR(Input!A667),"",Input!A667)</f>
        <v/>
      </c>
      <c r="B661" t="str">
        <f t="shared" si="10"/>
        <v/>
      </c>
      <c r="C661" t="str">
        <f>IF(ISERROR(Input!B667),"",IF(Input!B667="","",Input!B667))</f>
        <v/>
      </c>
      <c r="D661" t="str">
        <f>IF(ISERROR(IF(Input!C667="","",Input!C667*1)),"",IF(Input!C667="","",Input!C667*1))</f>
        <v/>
      </c>
      <c r="E661" t="str">
        <f>IF(ISERROR(IF(Input!D667="","",Input!D667)),"",IF(Input!D667="","",Input!D667))</f>
        <v/>
      </c>
      <c r="F661" t="str">
        <f>IF(Input!E667="","",IF(ISNUMBER(_xlfn.NUMBERVALUE(Input!E667)),ROUND(Input!E667,0),Input!E667))</f>
        <v/>
      </c>
      <c r="G661" s="269" t="str">
        <f>IF(ISBLANK(Input!F667),"",(Input!F667))</f>
        <v/>
      </c>
      <c r="H661" t="str">
        <f>IF(Input!G667="","",Input!G667)</f>
        <v/>
      </c>
      <c r="I661" t="str">
        <f>IF(Input!H667="","",Input!H667)</f>
        <v/>
      </c>
      <c r="J661" t="str">
        <f>IFERROR(IF(Input!I667="","",IF(VLOOKUP(Input!D667,'Measure List'!$A$2:$D$5000,4,FALSE)="Residential","",Input!I667)),"")</f>
        <v/>
      </c>
      <c r="K661" t="str">
        <f>IF(Input!J667="","",Input!J667)</f>
        <v/>
      </c>
      <c r="L661" t="str">
        <f>IF(Input!K667="","",Input!K667)</f>
        <v/>
      </c>
      <c r="M661" t="str">
        <f>IF(Input!L667="","",Input!L667)</f>
        <v/>
      </c>
      <c r="N661" s="304" t="str">
        <f>IF(Input!M667="","",Input!M667)</f>
        <v/>
      </c>
      <c r="O661" t="str">
        <f>IF(Input!N667="","",IF(_xlfn.NUMBERVALUE(Input!N667)=0,"",_xlfn.NUMBERVALUE(Input!N667)))</f>
        <v/>
      </c>
      <c r="P661" t="str">
        <f>IF(Input!O667="","",_xlfn.NUMBERVALUE(Input!O667))</f>
        <v/>
      </c>
      <c r="Q661" t="str">
        <f>IF(Input!P667="","",Input!P667)</f>
        <v/>
      </c>
      <c r="R661" t="str">
        <f>IF(Input!Q667="","",Input!Q667)</f>
        <v/>
      </c>
      <c r="S661" t="str">
        <f>IF(Input!R667="","",_xlfn.NUMBERVALUE(Input!R667))</f>
        <v/>
      </c>
      <c r="T661" t="str">
        <f>IF(Input!S667="","",Input!S667)</f>
        <v/>
      </c>
      <c r="U661" t="str">
        <f>IF(Input!T667="","",_xlfn.NUMBERVALUE(Input!T667))</f>
        <v/>
      </c>
      <c r="V661" t="str">
        <f>IF(Input!U667="","",(Input!U667))</f>
        <v/>
      </c>
      <c r="W661" t="str">
        <f>IF(Input!V667="","",_xlfn.NUMBERVALUE(Input!V667))</f>
        <v/>
      </c>
      <c r="X661" t="str">
        <f>IF(Input!W667="","",_xlfn.NUMBERVALUE(Input!W667))</f>
        <v/>
      </c>
      <c r="Y661" t="str">
        <f>IF(Input!X667="","",_xlfn.NUMBERVALUE(Input!X667))</f>
        <v/>
      </c>
      <c r="Z661" t="str">
        <f>IF(Input!Y667="","",_xlfn.NUMBERVALUE(Input!Y667))</f>
        <v/>
      </c>
    </row>
    <row r="662" spans="1:26" x14ac:dyDescent="0.25">
      <c r="A662" s="257" t="str">
        <f>IF(ISERROR(Input!A668),"",Input!A668)</f>
        <v/>
      </c>
      <c r="B662" t="str">
        <f t="shared" si="10"/>
        <v/>
      </c>
      <c r="C662" t="str">
        <f>IF(ISERROR(Input!B668),"",IF(Input!B668="","",Input!B668))</f>
        <v/>
      </c>
      <c r="D662" t="str">
        <f>IF(ISERROR(IF(Input!C668="","",Input!C668*1)),"",IF(Input!C668="","",Input!C668*1))</f>
        <v/>
      </c>
      <c r="E662" t="str">
        <f>IF(ISERROR(IF(Input!D668="","",Input!D668)),"",IF(Input!D668="","",Input!D668))</f>
        <v/>
      </c>
      <c r="F662" t="str">
        <f>IF(Input!E668="","",IF(ISNUMBER(_xlfn.NUMBERVALUE(Input!E668)),ROUND(Input!E668,0),Input!E668))</f>
        <v/>
      </c>
      <c r="G662" s="269" t="str">
        <f>IF(ISBLANK(Input!F668),"",(Input!F668))</f>
        <v/>
      </c>
      <c r="H662" t="str">
        <f>IF(Input!G668="","",Input!G668)</f>
        <v/>
      </c>
      <c r="I662" t="str">
        <f>IF(Input!H668="","",Input!H668)</f>
        <v/>
      </c>
      <c r="J662" t="str">
        <f>IFERROR(IF(Input!I668="","",IF(VLOOKUP(Input!D668,'Measure List'!$A$2:$D$5000,4,FALSE)="Residential","",Input!I668)),"")</f>
        <v/>
      </c>
      <c r="K662" t="str">
        <f>IF(Input!J668="","",Input!J668)</f>
        <v/>
      </c>
      <c r="L662" t="str">
        <f>IF(Input!K668="","",Input!K668)</f>
        <v/>
      </c>
      <c r="M662" t="str">
        <f>IF(Input!L668="","",Input!L668)</f>
        <v/>
      </c>
      <c r="N662" s="304" t="str">
        <f>IF(Input!M668="","",Input!M668)</f>
        <v/>
      </c>
      <c r="O662" t="str">
        <f>IF(Input!N668="","",IF(_xlfn.NUMBERVALUE(Input!N668)=0,"",_xlfn.NUMBERVALUE(Input!N668)))</f>
        <v/>
      </c>
      <c r="P662" t="str">
        <f>IF(Input!O668="","",_xlfn.NUMBERVALUE(Input!O668))</f>
        <v/>
      </c>
      <c r="Q662" t="str">
        <f>IF(Input!P668="","",Input!P668)</f>
        <v/>
      </c>
      <c r="R662" t="str">
        <f>IF(Input!Q668="","",Input!Q668)</f>
        <v/>
      </c>
      <c r="S662" t="str">
        <f>IF(Input!R668="","",_xlfn.NUMBERVALUE(Input!R668))</f>
        <v/>
      </c>
      <c r="T662" t="str">
        <f>IF(Input!S668="","",Input!S668)</f>
        <v/>
      </c>
      <c r="U662" t="str">
        <f>IF(Input!T668="","",_xlfn.NUMBERVALUE(Input!T668))</f>
        <v/>
      </c>
      <c r="V662" t="str">
        <f>IF(Input!U668="","",(Input!U668))</f>
        <v/>
      </c>
      <c r="W662" t="str">
        <f>IF(Input!V668="","",_xlfn.NUMBERVALUE(Input!V668))</f>
        <v/>
      </c>
      <c r="X662" t="str">
        <f>IF(Input!W668="","",_xlfn.NUMBERVALUE(Input!W668))</f>
        <v/>
      </c>
      <c r="Y662" t="str">
        <f>IF(Input!X668="","",_xlfn.NUMBERVALUE(Input!X668))</f>
        <v/>
      </c>
      <c r="Z662" t="str">
        <f>IF(Input!Y668="","",_xlfn.NUMBERVALUE(Input!Y668))</f>
        <v/>
      </c>
    </row>
    <row r="663" spans="1:26" x14ac:dyDescent="0.25">
      <c r="A663" s="257" t="str">
        <f>IF(ISERROR(Input!A669),"",Input!A669)</f>
        <v/>
      </c>
      <c r="B663" t="str">
        <f t="shared" si="10"/>
        <v/>
      </c>
      <c r="C663" t="str">
        <f>IF(ISERROR(Input!B669),"",IF(Input!B669="","",Input!B669))</f>
        <v/>
      </c>
      <c r="D663" t="str">
        <f>IF(ISERROR(IF(Input!C669="","",Input!C669*1)),"",IF(Input!C669="","",Input!C669*1))</f>
        <v/>
      </c>
      <c r="E663" t="str">
        <f>IF(ISERROR(IF(Input!D669="","",Input!D669)),"",IF(Input!D669="","",Input!D669))</f>
        <v/>
      </c>
      <c r="F663" t="str">
        <f>IF(Input!E669="","",IF(ISNUMBER(_xlfn.NUMBERVALUE(Input!E669)),ROUND(Input!E669,0),Input!E669))</f>
        <v/>
      </c>
      <c r="G663" s="269" t="str">
        <f>IF(ISBLANK(Input!F669),"",(Input!F669))</f>
        <v/>
      </c>
      <c r="H663" t="str">
        <f>IF(Input!G669="","",Input!G669)</f>
        <v/>
      </c>
      <c r="I663" t="str">
        <f>IF(Input!H669="","",Input!H669)</f>
        <v/>
      </c>
      <c r="J663" t="str">
        <f>IFERROR(IF(Input!I669="","",IF(VLOOKUP(Input!D669,'Measure List'!$A$2:$D$5000,4,FALSE)="Residential","",Input!I669)),"")</f>
        <v/>
      </c>
      <c r="K663" t="str">
        <f>IF(Input!J669="","",Input!J669)</f>
        <v/>
      </c>
      <c r="L663" t="str">
        <f>IF(Input!K669="","",Input!K669)</f>
        <v/>
      </c>
      <c r="M663" t="str">
        <f>IF(Input!L669="","",Input!L669)</f>
        <v/>
      </c>
      <c r="N663" s="304" t="str">
        <f>IF(Input!M669="","",Input!M669)</f>
        <v/>
      </c>
      <c r="O663" t="str">
        <f>IF(Input!N669="","",IF(_xlfn.NUMBERVALUE(Input!N669)=0,"",_xlfn.NUMBERVALUE(Input!N669)))</f>
        <v/>
      </c>
      <c r="P663" t="str">
        <f>IF(Input!O669="","",_xlfn.NUMBERVALUE(Input!O669))</f>
        <v/>
      </c>
      <c r="Q663" t="str">
        <f>IF(Input!P669="","",Input!P669)</f>
        <v/>
      </c>
      <c r="R663" t="str">
        <f>IF(Input!Q669="","",Input!Q669)</f>
        <v/>
      </c>
      <c r="S663" t="str">
        <f>IF(Input!R669="","",_xlfn.NUMBERVALUE(Input!R669))</f>
        <v/>
      </c>
      <c r="T663" t="str">
        <f>IF(Input!S669="","",Input!S669)</f>
        <v/>
      </c>
      <c r="U663" t="str">
        <f>IF(Input!T669="","",_xlfn.NUMBERVALUE(Input!T669))</f>
        <v/>
      </c>
      <c r="V663" t="str">
        <f>IF(Input!U669="","",(Input!U669))</f>
        <v/>
      </c>
      <c r="W663" t="str">
        <f>IF(Input!V669="","",_xlfn.NUMBERVALUE(Input!V669))</f>
        <v/>
      </c>
      <c r="X663" t="str">
        <f>IF(Input!W669="","",_xlfn.NUMBERVALUE(Input!W669))</f>
        <v/>
      </c>
      <c r="Y663" t="str">
        <f>IF(Input!X669="","",_xlfn.NUMBERVALUE(Input!X669))</f>
        <v/>
      </c>
      <c r="Z663" t="str">
        <f>IF(Input!Y669="","",_xlfn.NUMBERVALUE(Input!Y669))</f>
        <v/>
      </c>
    </row>
    <row r="664" spans="1:26" x14ac:dyDescent="0.25">
      <c r="A664" s="257" t="str">
        <f>IF(ISERROR(Input!A670),"",Input!A670)</f>
        <v/>
      </c>
      <c r="B664" t="str">
        <f t="shared" si="10"/>
        <v/>
      </c>
      <c r="C664" t="str">
        <f>IF(ISERROR(Input!B670),"",IF(Input!B670="","",Input!B670))</f>
        <v/>
      </c>
      <c r="D664" t="str">
        <f>IF(ISERROR(IF(Input!C670="","",Input!C670*1)),"",IF(Input!C670="","",Input!C670*1))</f>
        <v/>
      </c>
      <c r="E664" t="str">
        <f>IF(ISERROR(IF(Input!D670="","",Input!D670)),"",IF(Input!D670="","",Input!D670))</f>
        <v/>
      </c>
      <c r="F664" t="str">
        <f>IF(Input!E670="","",IF(ISNUMBER(_xlfn.NUMBERVALUE(Input!E670)),ROUND(Input!E670,0),Input!E670))</f>
        <v/>
      </c>
      <c r="G664" s="269" t="str">
        <f>IF(ISBLANK(Input!F670),"",(Input!F670))</f>
        <v/>
      </c>
      <c r="H664" t="str">
        <f>IF(Input!G670="","",Input!G670)</f>
        <v/>
      </c>
      <c r="I664" t="str">
        <f>IF(Input!H670="","",Input!H670)</f>
        <v/>
      </c>
      <c r="J664" t="str">
        <f>IFERROR(IF(Input!I670="","",IF(VLOOKUP(Input!D670,'Measure List'!$A$2:$D$5000,4,FALSE)="Residential","",Input!I670)),"")</f>
        <v/>
      </c>
      <c r="K664" t="str">
        <f>IF(Input!J670="","",Input!J670)</f>
        <v/>
      </c>
      <c r="L664" t="str">
        <f>IF(Input!K670="","",Input!K670)</f>
        <v/>
      </c>
      <c r="M664" t="str">
        <f>IF(Input!L670="","",Input!L670)</f>
        <v/>
      </c>
      <c r="N664" s="304" t="str">
        <f>IF(Input!M670="","",Input!M670)</f>
        <v/>
      </c>
      <c r="O664" t="str">
        <f>IF(Input!N670="","",IF(_xlfn.NUMBERVALUE(Input!N670)=0,"",_xlfn.NUMBERVALUE(Input!N670)))</f>
        <v/>
      </c>
      <c r="P664" t="str">
        <f>IF(Input!O670="","",_xlfn.NUMBERVALUE(Input!O670))</f>
        <v/>
      </c>
      <c r="Q664" t="str">
        <f>IF(Input!P670="","",Input!P670)</f>
        <v/>
      </c>
      <c r="R664" t="str">
        <f>IF(Input!Q670="","",Input!Q670)</f>
        <v/>
      </c>
      <c r="S664" t="str">
        <f>IF(Input!R670="","",_xlfn.NUMBERVALUE(Input!R670))</f>
        <v/>
      </c>
      <c r="T664" t="str">
        <f>IF(Input!S670="","",Input!S670)</f>
        <v/>
      </c>
      <c r="U664" t="str">
        <f>IF(Input!T670="","",_xlfn.NUMBERVALUE(Input!T670))</f>
        <v/>
      </c>
      <c r="V664" t="str">
        <f>IF(Input!U670="","",(Input!U670))</f>
        <v/>
      </c>
      <c r="W664" t="str">
        <f>IF(Input!V670="","",_xlfn.NUMBERVALUE(Input!V670))</f>
        <v/>
      </c>
      <c r="X664" t="str">
        <f>IF(Input!W670="","",_xlfn.NUMBERVALUE(Input!W670))</f>
        <v/>
      </c>
      <c r="Y664" t="str">
        <f>IF(Input!X670="","",_xlfn.NUMBERVALUE(Input!X670))</f>
        <v/>
      </c>
      <c r="Z664" t="str">
        <f>IF(Input!Y670="","",_xlfn.NUMBERVALUE(Input!Y670))</f>
        <v/>
      </c>
    </row>
    <row r="665" spans="1:26" x14ac:dyDescent="0.25">
      <c r="A665" s="257" t="str">
        <f>IF(ISERROR(Input!A671),"",Input!A671)</f>
        <v/>
      </c>
      <c r="B665" t="str">
        <f t="shared" si="10"/>
        <v/>
      </c>
      <c r="C665" t="str">
        <f>IF(ISERROR(Input!B671),"",IF(Input!B671="","",Input!B671))</f>
        <v/>
      </c>
      <c r="D665" t="str">
        <f>IF(ISERROR(IF(Input!C671="","",Input!C671*1)),"",IF(Input!C671="","",Input!C671*1))</f>
        <v/>
      </c>
      <c r="E665" t="str">
        <f>IF(ISERROR(IF(Input!D671="","",Input!D671)),"",IF(Input!D671="","",Input!D671))</f>
        <v/>
      </c>
      <c r="F665" t="str">
        <f>IF(Input!E671="","",IF(ISNUMBER(_xlfn.NUMBERVALUE(Input!E671)),ROUND(Input!E671,0),Input!E671))</f>
        <v/>
      </c>
      <c r="G665" s="269" t="str">
        <f>IF(ISBLANK(Input!F671),"",(Input!F671))</f>
        <v/>
      </c>
      <c r="H665" t="str">
        <f>IF(Input!G671="","",Input!G671)</f>
        <v/>
      </c>
      <c r="I665" t="str">
        <f>IF(Input!H671="","",Input!H671)</f>
        <v/>
      </c>
      <c r="J665" t="str">
        <f>IFERROR(IF(Input!I671="","",IF(VLOOKUP(Input!D671,'Measure List'!$A$2:$D$5000,4,FALSE)="Residential","",Input!I671)),"")</f>
        <v/>
      </c>
      <c r="K665" t="str">
        <f>IF(Input!J671="","",Input!J671)</f>
        <v/>
      </c>
      <c r="L665" t="str">
        <f>IF(Input!K671="","",Input!K671)</f>
        <v/>
      </c>
      <c r="M665" t="str">
        <f>IF(Input!L671="","",Input!L671)</f>
        <v/>
      </c>
      <c r="N665" s="304" t="str">
        <f>IF(Input!M671="","",Input!M671)</f>
        <v/>
      </c>
      <c r="O665" t="str">
        <f>IF(Input!N671="","",IF(_xlfn.NUMBERVALUE(Input!N671)=0,"",_xlfn.NUMBERVALUE(Input!N671)))</f>
        <v/>
      </c>
      <c r="P665" t="str">
        <f>IF(Input!O671="","",_xlfn.NUMBERVALUE(Input!O671))</f>
        <v/>
      </c>
      <c r="Q665" t="str">
        <f>IF(Input!P671="","",Input!P671)</f>
        <v/>
      </c>
      <c r="R665" t="str">
        <f>IF(Input!Q671="","",Input!Q671)</f>
        <v/>
      </c>
      <c r="S665" t="str">
        <f>IF(Input!R671="","",_xlfn.NUMBERVALUE(Input!R671))</f>
        <v/>
      </c>
      <c r="T665" t="str">
        <f>IF(Input!S671="","",Input!S671)</f>
        <v/>
      </c>
      <c r="U665" t="str">
        <f>IF(Input!T671="","",_xlfn.NUMBERVALUE(Input!T671))</f>
        <v/>
      </c>
      <c r="V665" t="str">
        <f>IF(Input!U671="","",(Input!U671))</f>
        <v/>
      </c>
      <c r="W665" t="str">
        <f>IF(Input!V671="","",_xlfn.NUMBERVALUE(Input!V671))</f>
        <v/>
      </c>
      <c r="X665" t="str">
        <f>IF(Input!W671="","",_xlfn.NUMBERVALUE(Input!W671))</f>
        <v/>
      </c>
      <c r="Y665" t="str">
        <f>IF(Input!X671="","",_xlfn.NUMBERVALUE(Input!X671))</f>
        <v/>
      </c>
      <c r="Z665" t="str">
        <f>IF(Input!Y671="","",_xlfn.NUMBERVALUE(Input!Y671))</f>
        <v/>
      </c>
    </row>
    <row r="666" spans="1:26" x14ac:dyDescent="0.25">
      <c r="A666" s="257" t="str">
        <f>IF(ISERROR(Input!A672),"",Input!A672)</f>
        <v/>
      </c>
      <c r="B666" t="str">
        <f t="shared" si="10"/>
        <v/>
      </c>
      <c r="C666" t="str">
        <f>IF(ISERROR(Input!B672),"",IF(Input!B672="","",Input!B672))</f>
        <v/>
      </c>
      <c r="D666" t="str">
        <f>IF(ISERROR(IF(Input!C672="","",Input!C672*1)),"",IF(Input!C672="","",Input!C672*1))</f>
        <v/>
      </c>
      <c r="E666" t="str">
        <f>IF(ISERROR(IF(Input!D672="","",Input!D672)),"",IF(Input!D672="","",Input!D672))</f>
        <v/>
      </c>
      <c r="F666" t="str">
        <f>IF(Input!E672="","",IF(ISNUMBER(_xlfn.NUMBERVALUE(Input!E672)),ROUND(Input!E672,0),Input!E672))</f>
        <v/>
      </c>
      <c r="G666" s="269" t="str">
        <f>IF(ISBLANK(Input!F672),"",(Input!F672))</f>
        <v/>
      </c>
      <c r="H666" t="str">
        <f>IF(Input!G672="","",Input!G672)</f>
        <v/>
      </c>
      <c r="I666" t="str">
        <f>IF(Input!H672="","",Input!H672)</f>
        <v/>
      </c>
      <c r="J666" t="str">
        <f>IFERROR(IF(Input!I672="","",IF(VLOOKUP(Input!D672,'Measure List'!$A$2:$D$5000,4,FALSE)="Residential","",Input!I672)),"")</f>
        <v/>
      </c>
      <c r="K666" t="str">
        <f>IF(Input!J672="","",Input!J672)</f>
        <v/>
      </c>
      <c r="L666" t="str">
        <f>IF(Input!K672="","",Input!K672)</f>
        <v/>
      </c>
      <c r="M666" t="str">
        <f>IF(Input!L672="","",Input!L672)</f>
        <v/>
      </c>
      <c r="N666" s="304" t="str">
        <f>IF(Input!M672="","",Input!M672)</f>
        <v/>
      </c>
      <c r="O666" t="str">
        <f>IF(Input!N672="","",IF(_xlfn.NUMBERVALUE(Input!N672)=0,"",_xlfn.NUMBERVALUE(Input!N672)))</f>
        <v/>
      </c>
      <c r="P666" t="str">
        <f>IF(Input!O672="","",_xlfn.NUMBERVALUE(Input!O672))</f>
        <v/>
      </c>
      <c r="Q666" t="str">
        <f>IF(Input!P672="","",Input!P672)</f>
        <v/>
      </c>
      <c r="R666" t="str">
        <f>IF(Input!Q672="","",Input!Q672)</f>
        <v/>
      </c>
      <c r="S666" t="str">
        <f>IF(Input!R672="","",_xlfn.NUMBERVALUE(Input!R672))</f>
        <v/>
      </c>
      <c r="T666" t="str">
        <f>IF(Input!S672="","",Input!S672)</f>
        <v/>
      </c>
      <c r="U666" t="str">
        <f>IF(Input!T672="","",_xlfn.NUMBERVALUE(Input!T672))</f>
        <v/>
      </c>
      <c r="V666" t="str">
        <f>IF(Input!U672="","",(Input!U672))</f>
        <v/>
      </c>
      <c r="W666" t="str">
        <f>IF(Input!V672="","",_xlfn.NUMBERVALUE(Input!V672))</f>
        <v/>
      </c>
      <c r="X666" t="str">
        <f>IF(Input!W672="","",_xlfn.NUMBERVALUE(Input!W672))</f>
        <v/>
      </c>
      <c r="Y666" t="str">
        <f>IF(Input!X672="","",_xlfn.NUMBERVALUE(Input!X672))</f>
        <v/>
      </c>
      <c r="Z666" t="str">
        <f>IF(Input!Y672="","",_xlfn.NUMBERVALUE(Input!Y672))</f>
        <v/>
      </c>
    </row>
    <row r="667" spans="1:26" x14ac:dyDescent="0.25">
      <c r="A667" s="257" t="str">
        <f>IF(ISERROR(Input!A673),"",Input!A673)</f>
        <v/>
      </c>
      <c r="B667" t="str">
        <f t="shared" si="10"/>
        <v/>
      </c>
      <c r="C667" t="str">
        <f>IF(ISERROR(Input!B673),"",IF(Input!B673="","",Input!B673))</f>
        <v/>
      </c>
      <c r="D667" t="str">
        <f>IF(ISERROR(IF(Input!C673="","",Input!C673*1)),"",IF(Input!C673="","",Input!C673*1))</f>
        <v/>
      </c>
      <c r="E667" t="str">
        <f>IF(ISERROR(IF(Input!D673="","",Input!D673)),"",IF(Input!D673="","",Input!D673))</f>
        <v/>
      </c>
      <c r="F667" t="str">
        <f>IF(Input!E673="","",IF(ISNUMBER(_xlfn.NUMBERVALUE(Input!E673)),ROUND(Input!E673,0),Input!E673))</f>
        <v/>
      </c>
      <c r="G667" s="269" t="str">
        <f>IF(ISBLANK(Input!F673),"",(Input!F673))</f>
        <v/>
      </c>
      <c r="H667" t="str">
        <f>IF(Input!G673="","",Input!G673)</f>
        <v/>
      </c>
      <c r="I667" t="str">
        <f>IF(Input!H673="","",Input!H673)</f>
        <v/>
      </c>
      <c r="J667" t="str">
        <f>IFERROR(IF(Input!I673="","",IF(VLOOKUP(Input!D673,'Measure List'!$A$2:$D$5000,4,FALSE)="Residential","",Input!I673)),"")</f>
        <v/>
      </c>
      <c r="K667" t="str">
        <f>IF(Input!J673="","",Input!J673)</f>
        <v/>
      </c>
      <c r="L667" t="str">
        <f>IF(Input!K673="","",Input!K673)</f>
        <v/>
      </c>
      <c r="M667" t="str">
        <f>IF(Input!L673="","",Input!L673)</f>
        <v/>
      </c>
      <c r="N667" s="304" t="str">
        <f>IF(Input!M673="","",Input!M673)</f>
        <v/>
      </c>
      <c r="O667" t="str">
        <f>IF(Input!N673="","",IF(_xlfn.NUMBERVALUE(Input!N673)=0,"",_xlfn.NUMBERVALUE(Input!N673)))</f>
        <v/>
      </c>
      <c r="P667" t="str">
        <f>IF(Input!O673="","",_xlfn.NUMBERVALUE(Input!O673))</f>
        <v/>
      </c>
      <c r="Q667" t="str">
        <f>IF(Input!P673="","",Input!P673)</f>
        <v/>
      </c>
      <c r="R667" t="str">
        <f>IF(Input!Q673="","",Input!Q673)</f>
        <v/>
      </c>
      <c r="S667" t="str">
        <f>IF(Input!R673="","",_xlfn.NUMBERVALUE(Input!R673))</f>
        <v/>
      </c>
      <c r="T667" t="str">
        <f>IF(Input!S673="","",Input!S673)</f>
        <v/>
      </c>
      <c r="U667" t="str">
        <f>IF(Input!T673="","",_xlfn.NUMBERVALUE(Input!T673))</f>
        <v/>
      </c>
      <c r="V667" t="str">
        <f>IF(Input!U673="","",(Input!U673))</f>
        <v/>
      </c>
      <c r="W667" t="str">
        <f>IF(Input!V673="","",_xlfn.NUMBERVALUE(Input!V673))</f>
        <v/>
      </c>
      <c r="X667" t="str">
        <f>IF(Input!W673="","",_xlfn.NUMBERVALUE(Input!W673))</f>
        <v/>
      </c>
      <c r="Y667" t="str">
        <f>IF(Input!X673="","",_xlfn.NUMBERVALUE(Input!X673))</f>
        <v/>
      </c>
      <c r="Z667" t="str">
        <f>IF(Input!Y673="","",_xlfn.NUMBERVALUE(Input!Y673))</f>
        <v/>
      </c>
    </row>
    <row r="668" spans="1:26" x14ac:dyDescent="0.25">
      <c r="A668" s="257" t="str">
        <f>IF(ISERROR(Input!A674),"",Input!A674)</f>
        <v/>
      </c>
      <c r="B668" t="str">
        <f t="shared" si="10"/>
        <v/>
      </c>
      <c r="C668" t="str">
        <f>IF(ISERROR(Input!B674),"",IF(Input!B674="","",Input!B674))</f>
        <v/>
      </c>
      <c r="D668" t="str">
        <f>IF(ISERROR(IF(Input!C674="","",Input!C674*1)),"",IF(Input!C674="","",Input!C674*1))</f>
        <v/>
      </c>
      <c r="E668" t="str">
        <f>IF(ISERROR(IF(Input!D674="","",Input!D674)),"",IF(Input!D674="","",Input!D674))</f>
        <v/>
      </c>
      <c r="F668" t="str">
        <f>IF(Input!E674="","",IF(ISNUMBER(_xlfn.NUMBERVALUE(Input!E674)),ROUND(Input!E674,0),Input!E674))</f>
        <v/>
      </c>
      <c r="G668" s="269" t="str">
        <f>IF(ISBLANK(Input!F674),"",(Input!F674))</f>
        <v/>
      </c>
      <c r="H668" t="str">
        <f>IF(Input!G674="","",Input!G674)</f>
        <v/>
      </c>
      <c r="I668" t="str">
        <f>IF(Input!H674="","",Input!H674)</f>
        <v/>
      </c>
      <c r="J668" t="str">
        <f>IFERROR(IF(Input!I674="","",IF(VLOOKUP(Input!D674,'Measure List'!$A$2:$D$5000,4,FALSE)="Residential","",Input!I674)),"")</f>
        <v/>
      </c>
      <c r="K668" t="str">
        <f>IF(Input!J674="","",Input!J674)</f>
        <v/>
      </c>
      <c r="L668" t="str">
        <f>IF(Input!K674="","",Input!K674)</f>
        <v/>
      </c>
      <c r="M668" t="str">
        <f>IF(Input!L674="","",Input!L674)</f>
        <v/>
      </c>
      <c r="N668" s="304" t="str">
        <f>IF(Input!M674="","",Input!M674)</f>
        <v/>
      </c>
      <c r="O668" t="str">
        <f>IF(Input!N674="","",IF(_xlfn.NUMBERVALUE(Input!N674)=0,"",_xlfn.NUMBERVALUE(Input!N674)))</f>
        <v/>
      </c>
      <c r="P668" t="str">
        <f>IF(Input!O674="","",_xlfn.NUMBERVALUE(Input!O674))</f>
        <v/>
      </c>
      <c r="Q668" t="str">
        <f>IF(Input!P674="","",Input!P674)</f>
        <v/>
      </c>
      <c r="R668" t="str">
        <f>IF(Input!Q674="","",Input!Q674)</f>
        <v/>
      </c>
      <c r="S668" t="str">
        <f>IF(Input!R674="","",_xlfn.NUMBERVALUE(Input!R674))</f>
        <v/>
      </c>
      <c r="T668" t="str">
        <f>IF(Input!S674="","",Input!S674)</f>
        <v/>
      </c>
      <c r="U668" t="str">
        <f>IF(Input!T674="","",_xlfn.NUMBERVALUE(Input!T674))</f>
        <v/>
      </c>
      <c r="V668" t="str">
        <f>IF(Input!U674="","",(Input!U674))</f>
        <v/>
      </c>
      <c r="W668" t="str">
        <f>IF(Input!V674="","",_xlfn.NUMBERVALUE(Input!V674))</f>
        <v/>
      </c>
      <c r="X668" t="str">
        <f>IF(Input!W674="","",_xlfn.NUMBERVALUE(Input!W674))</f>
        <v/>
      </c>
      <c r="Y668" t="str">
        <f>IF(Input!X674="","",_xlfn.NUMBERVALUE(Input!X674))</f>
        <v/>
      </c>
      <c r="Z668" t="str">
        <f>IF(Input!Y674="","",_xlfn.NUMBERVALUE(Input!Y674))</f>
        <v/>
      </c>
    </row>
    <row r="669" spans="1:26" x14ac:dyDescent="0.25">
      <c r="A669" s="257" t="str">
        <f>IF(ISERROR(Input!A675),"",Input!A675)</f>
        <v/>
      </c>
      <c r="B669" t="str">
        <f t="shared" si="10"/>
        <v/>
      </c>
      <c r="C669" t="str">
        <f>IF(ISERROR(Input!B675),"",IF(Input!B675="","",Input!B675))</f>
        <v/>
      </c>
      <c r="D669" t="str">
        <f>IF(ISERROR(IF(Input!C675="","",Input!C675*1)),"",IF(Input!C675="","",Input!C675*1))</f>
        <v/>
      </c>
      <c r="E669" t="str">
        <f>IF(ISERROR(IF(Input!D675="","",Input!D675)),"",IF(Input!D675="","",Input!D675))</f>
        <v/>
      </c>
      <c r="F669" t="str">
        <f>IF(Input!E675="","",IF(ISNUMBER(_xlfn.NUMBERVALUE(Input!E675)),ROUND(Input!E675,0),Input!E675))</f>
        <v/>
      </c>
      <c r="G669" s="269" t="str">
        <f>IF(ISBLANK(Input!F675),"",(Input!F675))</f>
        <v/>
      </c>
      <c r="H669" t="str">
        <f>IF(Input!G675="","",Input!G675)</f>
        <v/>
      </c>
      <c r="I669" t="str">
        <f>IF(Input!H675="","",Input!H675)</f>
        <v/>
      </c>
      <c r="J669" t="str">
        <f>IFERROR(IF(Input!I675="","",IF(VLOOKUP(Input!D675,'Measure List'!$A$2:$D$5000,4,FALSE)="Residential","",Input!I675)),"")</f>
        <v/>
      </c>
      <c r="K669" t="str">
        <f>IF(Input!J675="","",Input!J675)</f>
        <v/>
      </c>
      <c r="L669" t="str">
        <f>IF(Input!K675="","",Input!K675)</f>
        <v/>
      </c>
      <c r="M669" t="str">
        <f>IF(Input!L675="","",Input!L675)</f>
        <v/>
      </c>
      <c r="N669" s="304" t="str">
        <f>IF(Input!M675="","",Input!M675)</f>
        <v/>
      </c>
      <c r="O669" t="str">
        <f>IF(Input!N675="","",IF(_xlfn.NUMBERVALUE(Input!N675)=0,"",_xlfn.NUMBERVALUE(Input!N675)))</f>
        <v/>
      </c>
      <c r="P669" t="str">
        <f>IF(Input!O675="","",_xlfn.NUMBERVALUE(Input!O675))</f>
        <v/>
      </c>
      <c r="Q669" t="str">
        <f>IF(Input!P675="","",Input!P675)</f>
        <v/>
      </c>
      <c r="R669" t="str">
        <f>IF(Input!Q675="","",Input!Q675)</f>
        <v/>
      </c>
      <c r="S669" t="str">
        <f>IF(Input!R675="","",_xlfn.NUMBERVALUE(Input!R675))</f>
        <v/>
      </c>
      <c r="T669" t="str">
        <f>IF(Input!S675="","",Input!S675)</f>
        <v/>
      </c>
      <c r="U669" t="str">
        <f>IF(Input!T675="","",_xlfn.NUMBERVALUE(Input!T675))</f>
        <v/>
      </c>
      <c r="V669" t="str">
        <f>IF(Input!U675="","",(Input!U675))</f>
        <v/>
      </c>
      <c r="W669" t="str">
        <f>IF(Input!V675="","",_xlfn.NUMBERVALUE(Input!V675))</f>
        <v/>
      </c>
      <c r="X669" t="str">
        <f>IF(Input!W675="","",_xlfn.NUMBERVALUE(Input!W675))</f>
        <v/>
      </c>
      <c r="Y669" t="str">
        <f>IF(Input!X675="","",_xlfn.NUMBERVALUE(Input!X675))</f>
        <v/>
      </c>
      <c r="Z669" t="str">
        <f>IF(Input!Y675="","",_xlfn.NUMBERVALUE(Input!Y675))</f>
        <v/>
      </c>
    </row>
    <row r="670" spans="1:26" x14ac:dyDescent="0.25">
      <c r="A670" s="257" t="str">
        <f>IF(ISERROR(Input!A676),"",Input!A676)</f>
        <v/>
      </c>
      <c r="B670" t="str">
        <f t="shared" si="10"/>
        <v/>
      </c>
      <c r="C670" t="str">
        <f>IF(ISERROR(Input!B676),"",IF(Input!B676="","",Input!B676))</f>
        <v/>
      </c>
      <c r="D670" t="str">
        <f>IF(ISERROR(IF(Input!C676="","",Input!C676*1)),"",IF(Input!C676="","",Input!C676*1))</f>
        <v/>
      </c>
      <c r="E670" t="str">
        <f>IF(ISERROR(IF(Input!D676="","",Input!D676)),"",IF(Input!D676="","",Input!D676))</f>
        <v/>
      </c>
      <c r="F670" t="str">
        <f>IF(Input!E676="","",IF(ISNUMBER(_xlfn.NUMBERVALUE(Input!E676)),ROUND(Input!E676,0),Input!E676))</f>
        <v/>
      </c>
      <c r="G670" s="269" t="str">
        <f>IF(ISBLANK(Input!F676),"",(Input!F676))</f>
        <v/>
      </c>
      <c r="H670" t="str">
        <f>IF(Input!G676="","",Input!G676)</f>
        <v/>
      </c>
      <c r="I670" t="str">
        <f>IF(Input!H676="","",Input!H676)</f>
        <v/>
      </c>
      <c r="J670" t="str">
        <f>IFERROR(IF(Input!I676="","",IF(VLOOKUP(Input!D676,'Measure List'!$A$2:$D$5000,4,FALSE)="Residential","",Input!I676)),"")</f>
        <v/>
      </c>
      <c r="K670" t="str">
        <f>IF(Input!J676="","",Input!J676)</f>
        <v/>
      </c>
      <c r="L670" t="str">
        <f>IF(Input!K676="","",Input!K676)</f>
        <v/>
      </c>
      <c r="M670" t="str">
        <f>IF(Input!L676="","",Input!L676)</f>
        <v/>
      </c>
      <c r="N670" s="304" t="str">
        <f>IF(Input!M676="","",Input!M676)</f>
        <v/>
      </c>
      <c r="O670" t="str">
        <f>IF(Input!N676="","",IF(_xlfn.NUMBERVALUE(Input!N676)=0,"",_xlfn.NUMBERVALUE(Input!N676)))</f>
        <v/>
      </c>
      <c r="P670" t="str">
        <f>IF(Input!O676="","",_xlfn.NUMBERVALUE(Input!O676))</f>
        <v/>
      </c>
      <c r="Q670" t="str">
        <f>IF(Input!P676="","",Input!P676)</f>
        <v/>
      </c>
      <c r="R670" t="str">
        <f>IF(Input!Q676="","",Input!Q676)</f>
        <v/>
      </c>
      <c r="S670" t="str">
        <f>IF(Input!R676="","",_xlfn.NUMBERVALUE(Input!R676))</f>
        <v/>
      </c>
      <c r="T670" t="str">
        <f>IF(Input!S676="","",Input!S676)</f>
        <v/>
      </c>
      <c r="U670" t="str">
        <f>IF(Input!T676="","",_xlfn.NUMBERVALUE(Input!T676))</f>
        <v/>
      </c>
      <c r="V670" t="str">
        <f>IF(Input!U676="","",(Input!U676))</f>
        <v/>
      </c>
      <c r="W670" t="str">
        <f>IF(Input!V676="","",_xlfn.NUMBERVALUE(Input!V676))</f>
        <v/>
      </c>
      <c r="X670" t="str">
        <f>IF(Input!W676="","",_xlfn.NUMBERVALUE(Input!W676))</f>
        <v/>
      </c>
      <c r="Y670" t="str">
        <f>IF(Input!X676="","",_xlfn.NUMBERVALUE(Input!X676))</f>
        <v/>
      </c>
      <c r="Z670" t="str">
        <f>IF(Input!Y676="","",_xlfn.NUMBERVALUE(Input!Y676))</f>
        <v/>
      </c>
    </row>
    <row r="671" spans="1:26" x14ac:dyDescent="0.25">
      <c r="A671" s="257" t="str">
        <f>IF(ISERROR(Input!A677),"",Input!A677)</f>
        <v/>
      </c>
      <c r="B671" t="str">
        <f t="shared" si="10"/>
        <v/>
      </c>
      <c r="C671" t="str">
        <f>IF(ISERROR(Input!B677),"",IF(Input!B677="","",Input!B677))</f>
        <v/>
      </c>
      <c r="D671" t="str">
        <f>IF(ISERROR(IF(Input!C677="","",Input!C677*1)),"",IF(Input!C677="","",Input!C677*1))</f>
        <v/>
      </c>
      <c r="E671" t="str">
        <f>IF(ISERROR(IF(Input!D677="","",Input!D677)),"",IF(Input!D677="","",Input!D677))</f>
        <v/>
      </c>
      <c r="F671" t="str">
        <f>IF(Input!E677="","",IF(ISNUMBER(_xlfn.NUMBERVALUE(Input!E677)),ROUND(Input!E677,0),Input!E677))</f>
        <v/>
      </c>
      <c r="G671" s="269" t="str">
        <f>IF(ISBLANK(Input!F677),"",(Input!F677))</f>
        <v/>
      </c>
      <c r="H671" t="str">
        <f>IF(Input!G677="","",Input!G677)</f>
        <v/>
      </c>
      <c r="I671" t="str">
        <f>IF(Input!H677="","",Input!H677)</f>
        <v/>
      </c>
      <c r="J671" t="str">
        <f>IFERROR(IF(Input!I677="","",IF(VLOOKUP(Input!D677,'Measure List'!$A$2:$D$5000,4,FALSE)="Residential","",Input!I677)),"")</f>
        <v/>
      </c>
      <c r="K671" t="str">
        <f>IF(Input!J677="","",Input!J677)</f>
        <v/>
      </c>
      <c r="L671" t="str">
        <f>IF(Input!K677="","",Input!K677)</f>
        <v/>
      </c>
      <c r="M671" t="str">
        <f>IF(Input!L677="","",Input!L677)</f>
        <v/>
      </c>
      <c r="N671" s="304" t="str">
        <f>IF(Input!M677="","",Input!M677)</f>
        <v/>
      </c>
      <c r="O671" t="str">
        <f>IF(Input!N677="","",IF(_xlfn.NUMBERVALUE(Input!N677)=0,"",_xlfn.NUMBERVALUE(Input!N677)))</f>
        <v/>
      </c>
      <c r="P671" t="str">
        <f>IF(Input!O677="","",_xlfn.NUMBERVALUE(Input!O677))</f>
        <v/>
      </c>
      <c r="Q671" t="str">
        <f>IF(Input!P677="","",Input!P677)</f>
        <v/>
      </c>
      <c r="R671" t="str">
        <f>IF(Input!Q677="","",Input!Q677)</f>
        <v/>
      </c>
      <c r="S671" t="str">
        <f>IF(Input!R677="","",_xlfn.NUMBERVALUE(Input!R677))</f>
        <v/>
      </c>
      <c r="T671" t="str">
        <f>IF(Input!S677="","",Input!S677)</f>
        <v/>
      </c>
      <c r="U671" t="str">
        <f>IF(Input!T677="","",_xlfn.NUMBERVALUE(Input!T677))</f>
        <v/>
      </c>
      <c r="V671" t="str">
        <f>IF(Input!U677="","",(Input!U677))</f>
        <v/>
      </c>
      <c r="W671" t="str">
        <f>IF(Input!V677="","",_xlfn.NUMBERVALUE(Input!V677))</f>
        <v/>
      </c>
      <c r="X671" t="str">
        <f>IF(Input!W677="","",_xlfn.NUMBERVALUE(Input!W677))</f>
        <v/>
      </c>
      <c r="Y671" t="str">
        <f>IF(Input!X677="","",_xlfn.NUMBERVALUE(Input!X677))</f>
        <v/>
      </c>
      <c r="Z671" t="str">
        <f>IF(Input!Y677="","",_xlfn.NUMBERVALUE(Input!Y677))</f>
        <v/>
      </c>
    </row>
    <row r="672" spans="1:26" x14ac:dyDescent="0.25">
      <c r="A672" s="257" t="str">
        <f>IF(ISERROR(Input!A678),"",Input!A678)</f>
        <v/>
      </c>
      <c r="B672" t="str">
        <f t="shared" si="10"/>
        <v/>
      </c>
      <c r="C672" t="str">
        <f>IF(ISERROR(Input!B678),"",IF(Input!B678="","",Input!B678))</f>
        <v/>
      </c>
      <c r="D672" t="str">
        <f>IF(ISERROR(IF(Input!C678="","",Input!C678*1)),"",IF(Input!C678="","",Input!C678*1))</f>
        <v/>
      </c>
      <c r="E672" t="str">
        <f>IF(ISERROR(IF(Input!D678="","",Input!D678)),"",IF(Input!D678="","",Input!D678))</f>
        <v/>
      </c>
      <c r="F672" t="str">
        <f>IF(Input!E678="","",IF(ISNUMBER(_xlfn.NUMBERVALUE(Input!E678)),ROUND(Input!E678,0),Input!E678))</f>
        <v/>
      </c>
      <c r="G672" s="269" t="str">
        <f>IF(ISBLANK(Input!F678),"",(Input!F678))</f>
        <v/>
      </c>
      <c r="H672" t="str">
        <f>IF(Input!G678="","",Input!G678)</f>
        <v/>
      </c>
      <c r="I672" t="str">
        <f>IF(Input!H678="","",Input!H678)</f>
        <v/>
      </c>
      <c r="J672" t="str">
        <f>IFERROR(IF(Input!I678="","",IF(VLOOKUP(Input!D678,'Measure List'!$A$2:$D$5000,4,FALSE)="Residential","",Input!I678)),"")</f>
        <v/>
      </c>
      <c r="K672" t="str">
        <f>IF(Input!J678="","",Input!J678)</f>
        <v/>
      </c>
      <c r="L672" t="str">
        <f>IF(Input!K678="","",Input!K678)</f>
        <v/>
      </c>
      <c r="M672" t="str">
        <f>IF(Input!L678="","",Input!L678)</f>
        <v/>
      </c>
      <c r="N672" s="304" t="str">
        <f>IF(Input!M678="","",Input!M678)</f>
        <v/>
      </c>
      <c r="O672" t="str">
        <f>IF(Input!N678="","",IF(_xlfn.NUMBERVALUE(Input!N678)=0,"",_xlfn.NUMBERVALUE(Input!N678)))</f>
        <v/>
      </c>
      <c r="P672" t="str">
        <f>IF(Input!O678="","",_xlfn.NUMBERVALUE(Input!O678))</f>
        <v/>
      </c>
      <c r="Q672" t="str">
        <f>IF(Input!P678="","",Input!P678)</f>
        <v/>
      </c>
      <c r="R672" t="str">
        <f>IF(Input!Q678="","",Input!Q678)</f>
        <v/>
      </c>
      <c r="S672" t="str">
        <f>IF(Input!R678="","",_xlfn.NUMBERVALUE(Input!R678))</f>
        <v/>
      </c>
      <c r="T672" t="str">
        <f>IF(Input!S678="","",Input!S678)</f>
        <v/>
      </c>
      <c r="U672" t="str">
        <f>IF(Input!T678="","",_xlfn.NUMBERVALUE(Input!T678))</f>
        <v/>
      </c>
      <c r="V672" t="str">
        <f>IF(Input!U678="","",(Input!U678))</f>
        <v/>
      </c>
      <c r="W672" t="str">
        <f>IF(Input!V678="","",_xlfn.NUMBERVALUE(Input!V678))</f>
        <v/>
      </c>
      <c r="X672" t="str">
        <f>IF(Input!W678="","",_xlfn.NUMBERVALUE(Input!W678))</f>
        <v/>
      </c>
      <c r="Y672" t="str">
        <f>IF(Input!X678="","",_xlfn.NUMBERVALUE(Input!X678))</f>
        <v/>
      </c>
      <c r="Z672" t="str">
        <f>IF(Input!Y678="","",_xlfn.NUMBERVALUE(Input!Y678))</f>
        <v/>
      </c>
    </row>
    <row r="673" spans="1:26" x14ac:dyDescent="0.25">
      <c r="A673" s="257" t="str">
        <f>IF(ISERROR(Input!A679),"",Input!A679)</f>
        <v/>
      </c>
      <c r="B673" t="str">
        <f t="shared" si="10"/>
        <v/>
      </c>
      <c r="C673" t="str">
        <f>IF(ISERROR(Input!B679),"",IF(Input!B679="","",Input!B679))</f>
        <v/>
      </c>
      <c r="D673" t="str">
        <f>IF(ISERROR(IF(Input!C679="","",Input!C679*1)),"",IF(Input!C679="","",Input!C679*1))</f>
        <v/>
      </c>
      <c r="E673" t="str">
        <f>IF(ISERROR(IF(Input!D679="","",Input!D679)),"",IF(Input!D679="","",Input!D679))</f>
        <v/>
      </c>
      <c r="F673" t="str">
        <f>IF(Input!E679="","",IF(ISNUMBER(_xlfn.NUMBERVALUE(Input!E679)),ROUND(Input!E679,0),Input!E679))</f>
        <v/>
      </c>
      <c r="G673" s="269" t="str">
        <f>IF(ISBLANK(Input!F679),"",(Input!F679))</f>
        <v/>
      </c>
      <c r="H673" t="str">
        <f>IF(Input!G679="","",Input!G679)</f>
        <v/>
      </c>
      <c r="I673" t="str">
        <f>IF(Input!H679="","",Input!H679)</f>
        <v/>
      </c>
      <c r="J673" t="str">
        <f>IFERROR(IF(Input!I679="","",IF(VLOOKUP(Input!D679,'Measure List'!$A$2:$D$5000,4,FALSE)="Residential","",Input!I679)),"")</f>
        <v/>
      </c>
      <c r="K673" t="str">
        <f>IF(Input!J679="","",Input!J679)</f>
        <v/>
      </c>
      <c r="L673" t="str">
        <f>IF(Input!K679="","",Input!K679)</f>
        <v/>
      </c>
      <c r="M673" t="str">
        <f>IF(Input!L679="","",Input!L679)</f>
        <v/>
      </c>
      <c r="N673" s="304" t="str">
        <f>IF(Input!M679="","",Input!M679)</f>
        <v/>
      </c>
      <c r="O673" t="str">
        <f>IF(Input!N679="","",IF(_xlfn.NUMBERVALUE(Input!N679)=0,"",_xlfn.NUMBERVALUE(Input!N679)))</f>
        <v/>
      </c>
      <c r="P673" t="str">
        <f>IF(Input!O679="","",_xlfn.NUMBERVALUE(Input!O679))</f>
        <v/>
      </c>
      <c r="Q673" t="str">
        <f>IF(Input!P679="","",Input!P679)</f>
        <v/>
      </c>
      <c r="R673" t="str">
        <f>IF(Input!Q679="","",Input!Q679)</f>
        <v/>
      </c>
      <c r="S673" t="str">
        <f>IF(Input!R679="","",_xlfn.NUMBERVALUE(Input!R679))</f>
        <v/>
      </c>
      <c r="T673" t="str">
        <f>IF(Input!S679="","",Input!S679)</f>
        <v/>
      </c>
      <c r="U673" t="str">
        <f>IF(Input!T679="","",_xlfn.NUMBERVALUE(Input!T679))</f>
        <v/>
      </c>
      <c r="V673" t="str">
        <f>IF(Input!U679="","",(Input!U679))</f>
        <v/>
      </c>
      <c r="W673" t="str">
        <f>IF(Input!V679="","",_xlfn.NUMBERVALUE(Input!V679))</f>
        <v/>
      </c>
      <c r="X673" t="str">
        <f>IF(Input!W679="","",_xlfn.NUMBERVALUE(Input!W679))</f>
        <v/>
      </c>
      <c r="Y673" t="str">
        <f>IF(Input!X679="","",_xlfn.NUMBERVALUE(Input!X679))</f>
        <v/>
      </c>
      <c r="Z673" t="str">
        <f>IF(Input!Y679="","",_xlfn.NUMBERVALUE(Input!Y679))</f>
        <v/>
      </c>
    </row>
    <row r="674" spans="1:26" x14ac:dyDescent="0.25">
      <c r="A674" s="257" t="str">
        <f>IF(ISERROR(Input!A680),"",Input!A680)</f>
        <v/>
      </c>
      <c r="B674" t="str">
        <f t="shared" si="10"/>
        <v/>
      </c>
      <c r="C674" t="str">
        <f>IF(ISERROR(Input!B680),"",IF(Input!B680="","",Input!B680))</f>
        <v/>
      </c>
      <c r="D674" t="str">
        <f>IF(ISERROR(IF(Input!C680="","",Input!C680*1)),"",IF(Input!C680="","",Input!C680*1))</f>
        <v/>
      </c>
      <c r="E674" t="str">
        <f>IF(ISERROR(IF(Input!D680="","",Input!D680)),"",IF(Input!D680="","",Input!D680))</f>
        <v/>
      </c>
      <c r="F674" t="str">
        <f>IF(Input!E680="","",IF(ISNUMBER(_xlfn.NUMBERVALUE(Input!E680)),ROUND(Input!E680,0),Input!E680))</f>
        <v/>
      </c>
      <c r="G674" s="269" t="str">
        <f>IF(ISBLANK(Input!F680),"",(Input!F680))</f>
        <v/>
      </c>
      <c r="H674" t="str">
        <f>IF(Input!G680="","",Input!G680)</f>
        <v/>
      </c>
      <c r="I674" t="str">
        <f>IF(Input!H680="","",Input!H680)</f>
        <v/>
      </c>
      <c r="J674" t="str">
        <f>IFERROR(IF(Input!I680="","",IF(VLOOKUP(Input!D680,'Measure List'!$A$2:$D$5000,4,FALSE)="Residential","",Input!I680)),"")</f>
        <v/>
      </c>
      <c r="K674" t="str">
        <f>IF(Input!J680="","",Input!J680)</f>
        <v/>
      </c>
      <c r="L674" t="str">
        <f>IF(Input!K680="","",Input!K680)</f>
        <v/>
      </c>
      <c r="M674" t="str">
        <f>IF(Input!L680="","",Input!L680)</f>
        <v/>
      </c>
      <c r="N674" s="304" t="str">
        <f>IF(Input!M680="","",Input!M680)</f>
        <v/>
      </c>
      <c r="O674" t="str">
        <f>IF(Input!N680="","",IF(_xlfn.NUMBERVALUE(Input!N680)=0,"",_xlfn.NUMBERVALUE(Input!N680)))</f>
        <v/>
      </c>
      <c r="P674" t="str">
        <f>IF(Input!O680="","",_xlfn.NUMBERVALUE(Input!O680))</f>
        <v/>
      </c>
      <c r="Q674" t="str">
        <f>IF(Input!P680="","",Input!P680)</f>
        <v/>
      </c>
      <c r="R674" t="str">
        <f>IF(Input!Q680="","",Input!Q680)</f>
        <v/>
      </c>
      <c r="S674" t="str">
        <f>IF(Input!R680="","",_xlfn.NUMBERVALUE(Input!R680))</f>
        <v/>
      </c>
      <c r="T674" t="str">
        <f>IF(Input!S680="","",Input!S680)</f>
        <v/>
      </c>
      <c r="U674" t="str">
        <f>IF(Input!T680="","",_xlfn.NUMBERVALUE(Input!T680))</f>
        <v/>
      </c>
      <c r="V674" t="str">
        <f>IF(Input!U680="","",(Input!U680))</f>
        <v/>
      </c>
      <c r="W674" t="str">
        <f>IF(Input!V680="","",_xlfn.NUMBERVALUE(Input!V680))</f>
        <v/>
      </c>
      <c r="X674" t="str">
        <f>IF(Input!W680="","",_xlfn.NUMBERVALUE(Input!W680))</f>
        <v/>
      </c>
      <c r="Y674" t="str">
        <f>IF(Input!X680="","",_xlfn.NUMBERVALUE(Input!X680))</f>
        <v/>
      </c>
      <c r="Z674" t="str">
        <f>IF(Input!Y680="","",_xlfn.NUMBERVALUE(Input!Y680))</f>
        <v/>
      </c>
    </row>
    <row r="675" spans="1:26" x14ac:dyDescent="0.25">
      <c r="A675" s="257" t="str">
        <f>IF(ISERROR(Input!A681),"",Input!A681)</f>
        <v/>
      </c>
      <c r="B675" t="str">
        <f t="shared" si="10"/>
        <v/>
      </c>
      <c r="C675" t="str">
        <f>IF(ISERROR(Input!B681),"",IF(Input!B681="","",Input!B681))</f>
        <v/>
      </c>
      <c r="D675" t="str">
        <f>IF(ISERROR(IF(Input!C681="","",Input!C681*1)),"",IF(Input!C681="","",Input!C681*1))</f>
        <v/>
      </c>
      <c r="E675" t="str">
        <f>IF(ISERROR(IF(Input!D681="","",Input!D681)),"",IF(Input!D681="","",Input!D681))</f>
        <v/>
      </c>
      <c r="F675" t="str">
        <f>IF(Input!E681="","",IF(ISNUMBER(_xlfn.NUMBERVALUE(Input!E681)),ROUND(Input!E681,0),Input!E681))</f>
        <v/>
      </c>
      <c r="G675" s="269" t="str">
        <f>IF(ISBLANK(Input!F681),"",(Input!F681))</f>
        <v/>
      </c>
      <c r="H675" t="str">
        <f>IF(Input!G681="","",Input!G681)</f>
        <v/>
      </c>
      <c r="I675" t="str">
        <f>IF(Input!H681="","",Input!H681)</f>
        <v/>
      </c>
      <c r="J675" t="str">
        <f>IFERROR(IF(Input!I681="","",IF(VLOOKUP(Input!D681,'Measure List'!$A$2:$D$5000,4,FALSE)="Residential","",Input!I681)),"")</f>
        <v/>
      </c>
      <c r="K675" t="str">
        <f>IF(Input!J681="","",Input!J681)</f>
        <v/>
      </c>
      <c r="L675" t="str">
        <f>IF(Input!K681="","",Input!K681)</f>
        <v/>
      </c>
      <c r="M675" t="str">
        <f>IF(Input!L681="","",Input!L681)</f>
        <v/>
      </c>
      <c r="N675" s="304" t="str">
        <f>IF(Input!M681="","",Input!M681)</f>
        <v/>
      </c>
      <c r="O675" t="str">
        <f>IF(Input!N681="","",IF(_xlfn.NUMBERVALUE(Input!N681)=0,"",_xlfn.NUMBERVALUE(Input!N681)))</f>
        <v/>
      </c>
      <c r="P675" t="str">
        <f>IF(Input!O681="","",_xlfn.NUMBERVALUE(Input!O681))</f>
        <v/>
      </c>
      <c r="Q675" t="str">
        <f>IF(Input!P681="","",Input!P681)</f>
        <v/>
      </c>
      <c r="R675" t="str">
        <f>IF(Input!Q681="","",Input!Q681)</f>
        <v/>
      </c>
      <c r="S675" t="str">
        <f>IF(Input!R681="","",_xlfn.NUMBERVALUE(Input!R681))</f>
        <v/>
      </c>
      <c r="T675" t="str">
        <f>IF(Input!S681="","",Input!S681)</f>
        <v/>
      </c>
      <c r="U675" t="str">
        <f>IF(Input!T681="","",_xlfn.NUMBERVALUE(Input!T681))</f>
        <v/>
      </c>
      <c r="V675" t="str">
        <f>IF(Input!U681="","",(Input!U681))</f>
        <v/>
      </c>
      <c r="W675" t="str">
        <f>IF(Input!V681="","",_xlfn.NUMBERVALUE(Input!V681))</f>
        <v/>
      </c>
      <c r="X675" t="str">
        <f>IF(Input!W681="","",_xlfn.NUMBERVALUE(Input!W681))</f>
        <v/>
      </c>
      <c r="Y675" t="str">
        <f>IF(Input!X681="","",_xlfn.NUMBERVALUE(Input!X681))</f>
        <v/>
      </c>
      <c r="Z675" t="str">
        <f>IF(Input!Y681="","",_xlfn.NUMBERVALUE(Input!Y681))</f>
        <v/>
      </c>
    </row>
    <row r="676" spans="1:26" x14ac:dyDescent="0.25">
      <c r="A676" s="257" t="str">
        <f>IF(ISERROR(Input!A682),"",Input!A682)</f>
        <v/>
      </c>
      <c r="B676" t="str">
        <f t="shared" si="10"/>
        <v/>
      </c>
      <c r="C676" t="str">
        <f>IF(ISERROR(Input!B682),"",IF(Input!B682="","",Input!B682))</f>
        <v/>
      </c>
      <c r="D676" t="str">
        <f>IF(ISERROR(IF(Input!C682="","",Input!C682*1)),"",IF(Input!C682="","",Input!C682*1))</f>
        <v/>
      </c>
      <c r="E676" t="str">
        <f>IF(ISERROR(IF(Input!D682="","",Input!D682)),"",IF(Input!D682="","",Input!D682))</f>
        <v/>
      </c>
      <c r="F676" t="str">
        <f>IF(Input!E682="","",IF(ISNUMBER(_xlfn.NUMBERVALUE(Input!E682)),ROUND(Input!E682,0),Input!E682))</f>
        <v/>
      </c>
      <c r="G676" s="269" t="str">
        <f>IF(ISBLANK(Input!F682),"",(Input!F682))</f>
        <v/>
      </c>
      <c r="H676" t="str">
        <f>IF(Input!G682="","",Input!G682)</f>
        <v/>
      </c>
      <c r="I676" t="str">
        <f>IF(Input!H682="","",Input!H682)</f>
        <v/>
      </c>
      <c r="J676" t="str">
        <f>IFERROR(IF(Input!I682="","",IF(VLOOKUP(Input!D682,'Measure List'!$A$2:$D$5000,4,FALSE)="Residential","",Input!I682)),"")</f>
        <v/>
      </c>
      <c r="K676" t="str">
        <f>IF(Input!J682="","",Input!J682)</f>
        <v/>
      </c>
      <c r="L676" t="str">
        <f>IF(Input!K682="","",Input!K682)</f>
        <v/>
      </c>
      <c r="M676" t="str">
        <f>IF(Input!L682="","",Input!L682)</f>
        <v/>
      </c>
      <c r="N676" s="304" t="str">
        <f>IF(Input!M682="","",Input!M682)</f>
        <v/>
      </c>
      <c r="O676" t="str">
        <f>IF(Input!N682="","",IF(_xlfn.NUMBERVALUE(Input!N682)=0,"",_xlfn.NUMBERVALUE(Input!N682)))</f>
        <v/>
      </c>
      <c r="P676" t="str">
        <f>IF(Input!O682="","",_xlfn.NUMBERVALUE(Input!O682))</f>
        <v/>
      </c>
      <c r="Q676" t="str">
        <f>IF(Input!P682="","",Input!P682)</f>
        <v/>
      </c>
      <c r="R676" t="str">
        <f>IF(Input!Q682="","",Input!Q682)</f>
        <v/>
      </c>
      <c r="S676" t="str">
        <f>IF(Input!R682="","",_xlfn.NUMBERVALUE(Input!R682))</f>
        <v/>
      </c>
      <c r="T676" t="str">
        <f>IF(Input!S682="","",Input!S682)</f>
        <v/>
      </c>
      <c r="U676" t="str">
        <f>IF(Input!T682="","",_xlfn.NUMBERVALUE(Input!T682))</f>
        <v/>
      </c>
      <c r="V676" t="str">
        <f>IF(Input!U682="","",(Input!U682))</f>
        <v/>
      </c>
      <c r="W676" t="str">
        <f>IF(Input!V682="","",_xlfn.NUMBERVALUE(Input!V682))</f>
        <v/>
      </c>
      <c r="X676" t="str">
        <f>IF(Input!W682="","",_xlfn.NUMBERVALUE(Input!W682))</f>
        <v/>
      </c>
      <c r="Y676" t="str">
        <f>IF(Input!X682="","",_xlfn.NUMBERVALUE(Input!X682))</f>
        <v/>
      </c>
      <c r="Z676" t="str">
        <f>IF(Input!Y682="","",_xlfn.NUMBERVALUE(Input!Y682))</f>
        <v/>
      </c>
    </row>
    <row r="677" spans="1:26" x14ac:dyDescent="0.25">
      <c r="A677" s="257" t="str">
        <f>IF(ISERROR(Input!A683),"",Input!A683)</f>
        <v/>
      </c>
      <c r="B677" t="str">
        <f t="shared" si="10"/>
        <v/>
      </c>
      <c r="C677" t="str">
        <f>IF(ISERROR(Input!B683),"",IF(Input!B683="","",Input!B683))</f>
        <v/>
      </c>
      <c r="D677" t="str">
        <f>IF(ISERROR(IF(Input!C683="","",Input!C683*1)),"",IF(Input!C683="","",Input!C683*1))</f>
        <v/>
      </c>
      <c r="E677" t="str">
        <f>IF(ISERROR(IF(Input!D683="","",Input!D683)),"",IF(Input!D683="","",Input!D683))</f>
        <v/>
      </c>
      <c r="F677" t="str">
        <f>IF(Input!E683="","",IF(ISNUMBER(_xlfn.NUMBERVALUE(Input!E683)),ROUND(Input!E683,0),Input!E683))</f>
        <v/>
      </c>
      <c r="G677" s="269" t="str">
        <f>IF(ISBLANK(Input!F683),"",(Input!F683))</f>
        <v/>
      </c>
      <c r="H677" t="str">
        <f>IF(Input!G683="","",Input!G683)</f>
        <v/>
      </c>
      <c r="I677" t="str">
        <f>IF(Input!H683="","",Input!H683)</f>
        <v/>
      </c>
      <c r="J677" t="str">
        <f>IFERROR(IF(Input!I683="","",IF(VLOOKUP(Input!D683,'Measure List'!$A$2:$D$5000,4,FALSE)="Residential","",Input!I683)),"")</f>
        <v/>
      </c>
      <c r="K677" t="str">
        <f>IF(Input!J683="","",Input!J683)</f>
        <v/>
      </c>
      <c r="L677" t="str">
        <f>IF(Input!K683="","",Input!K683)</f>
        <v/>
      </c>
      <c r="M677" t="str">
        <f>IF(Input!L683="","",Input!L683)</f>
        <v/>
      </c>
      <c r="N677" s="304" t="str">
        <f>IF(Input!M683="","",Input!M683)</f>
        <v/>
      </c>
      <c r="O677" t="str">
        <f>IF(Input!N683="","",IF(_xlfn.NUMBERVALUE(Input!N683)=0,"",_xlfn.NUMBERVALUE(Input!N683)))</f>
        <v/>
      </c>
      <c r="P677" t="str">
        <f>IF(Input!O683="","",_xlfn.NUMBERVALUE(Input!O683))</f>
        <v/>
      </c>
      <c r="Q677" t="str">
        <f>IF(Input!P683="","",Input!P683)</f>
        <v/>
      </c>
      <c r="R677" t="str">
        <f>IF(Input!Q683="","",Input!Q683)</f>
        <v/>
      </c>
      <c r="S677" t="str">
        <f>IF(Input!R683="","",_xlfn.NUMBERVALUE(Input!R683))</f>
        <v/>
      </c>
      <c r="T677" t="str">
        <f>IF(Input!S683="","",Input!S683)</f>
        <v/>
      </c>
      <c r="U677" t="str">
        <f>IF(Input!T683="","",_xlfn.NUMBERVALUE(Input!T683))</f>
        <v/>
      </c>
      <c r="V677" t="str">
        <f>IF(Input!U683="","",(Input!U683))</f>
        <v/>
      </c>
      <c r="W677" t="str">
        <f>IF(Input!V683="","",_xlfn.NUMBERVALUE(Input!V683))</f>
        <v/>
      </c>
      <c r="X677" t="str">
        <f>IF(Input!W683="","",_xlfn.NUMBERVALUE(Input!W683))</f>
        <v/>
      </c>
      <c r="Y677" t="str">
        <f>IF(Input!X683="","",_xlfn.NUMBERVALUE(Input!X683))</f>
        <v/>
      </c>
      <c r="Z677" t="str">
        <f>IF(Input!Y683="","",_xlfn.NUMBERVALUE(Input!Y683))</f>
        <v/>
      </c>
    </row>
    <row r="678" spans="1:26" x14ac:dyDescent="0.25">
      <c r="A678" s="257" t="str">
        <f>IF(ISERROR(Input!A684),"",Input!A684)</f>
        <v/>
      </c>
      <c r="B678" t="str">
        <f t="shared" si="10"/>
        <v/>
      </c>
      <c r="C678" t="str">
        <f>IF(ISERROR(Input!B684),"",IF(Input!B684="","",Input!B684))</f>
        <v/>
      </c>
      <c r="D678" t="str">
        <f>IF(ISERROR(IF(Input!C684="","",Input!C684*1)),"",IF(Input!C684="","",Input!C684*1))</f>
        <v/>
      </c>
      <c r="E678" t="str">
        <f>IF(ISERROR(IF(Input!D684="","",Input!D684)),"",IF(Input!D684="","",Input!D684))</f>
        <v/>
      </c>
      <c r="F678" t="str">
        <f>IF(Input!E684="","",IF(ISNUMBER(_xlfn.NUMBERVALUE(Input!E684)),ROUND(Input!E684,0),Input!E684))</f>
        <v/>
      </c>
      <c r="G678" s="269" t="str">
        <f>IF(ISBLANK(Input!F684),"",(Input!F684))</f>
        <v/>
      </c>
      <c r="H678" t="str">
        <f>IF(Input!G684="","",Input!G684)</f>
        <v/>
      </c>
      <c r="I678" t="str">
        <f>IF(Input!H684="","",Input!H684)</f>
        <v/>
      </c>
      <c r="J678" t="str">
        <f>IFERROR(IF(Input!I684="","",IF(VLOOKUP(Input!D684,'Measure List'!$A$2:$D$5000,4,FALSE)="Residential","",Input!I684)),"")</f>
        <v/>
      </c>
      <c r="K678" t="str">
        <f>IF(Input!J684="","",Input!J684)</f>
        <v/>
      </c>
      <c r="L678" t="str">
        <f>IF(Input!K684="","",Input!K684)</f>
        <v/>
      </c>
      <c r="M678" t="str">
        <f>IF(Input!L684="","",Input!L684)</f>
        <v/>
      </c>
      <c r="N678" s="304" t="str">
        <f>IF(Input!M684="","",Input!M684)</f>
        <v/>
      </c>
      <c r="O678" t="str">
        <f>IF(Input!N684="","",IF(_xlfn.NUMBERVALUE(Input!N684)=0,"",_xlfn.NUMBERVALUE(Input!N684)))</f>
        <v/>
      </c>
      <c r="P678" t="str">
        <f>IF(Input!O684="","",_xlfn.NUMBERVALUE(Input!O684))</f>
        <v/>
      </c>
      <c r="Q678" t="str">
        <f>IF(Input!P684="","",Input!P684)</f>
        <v/>
      </c>
      <c r="R678" t="str">
        <f>IF(Input!Q684="","",Input!Q684)</f>
        <v/>
      </c>
      <c r="S678" t="str">
        <f>IF(Input!R684="","",_xlfn.NUMBERVALUE(Input!R684))</f>
        <v/>
      </c>
      <c r="T678" t="str">
        <f>IF(Input!S684="","",Input!S684)</f>
        <v/>
      </c>
      <c r="U678" t="str">
        <f>IF(Input!T684="","",_xlfn.NUMBERVALUE(Input!T684))</f>
        <v/>
      </c>
      <c r="V678" t="str">
        <f>IF(Input!U684="","",(Input!U684))</f>
        <v/>
      </c>
      <c r="W678" t="str">
        <f>IF(Input!V684="","",_xlfn.NUMBERVALUE(Input!V684))</f>
        <v/>
      </c>
      <c r="X678" t="str">
        <f>IF(Input!W684="","",_xlfn.NUMBERVALUE(Input!W684))</f>
        <v/>
      </c>
      <c r="Y678" t="str">
        <f>IF(Input!X684="","",_xlfn.NUMBERVALUE(Input!X684))</f>
        <v/>
      </c>
      <c r="Z678" t="str">
        <f>IF(Input!Y684="","",_xlfn.NUMBERVALUE(Input!Y684))</f>
        <v/>
      </c>
    </row>
    <row r="679" spans="1:26" x14ac:dyDescent="0.25">
      <c r="A679" s="257" t="str">
        <f>IF(ISERROR(Input!A685),"",Input!A685)</f>
        <v/>
      </c>
      <c r="B679" t="str">
        <f t="shared" si="10"/>
        <v/>
      </c>
      <c r="C679" t="str">
        <f>IF(ISERROR(Input!B685),"",IF(Input!B685="","",Input!B685))</f>
        <v/>
      </c>
      <c r="D679" t="str">
        <f>IF(ISERROR(IF(Input!C685="","",Input!C685*1)),"",IF(Input!C685="","",Input!C685*1))</f>
        <v/>
      </c>
      <c r="E679" t="str">
        <f>IF(ISERROR(IF(Input!D685="","",Input!D685)),"",IF(Input!D685="","",Input!D685))</f>
        <v/>
      </c>
      <c r="F679" t="str">
        <f>IF(Input!E685="","",IF(ISNUMBER(_xlfn.NUMBERVALUE(Input!E685)),ROUND(Input!E685,0),Input!E685))</f>
        <v/>
      </c>
      <c r="G679" s="269" t="str">
        <f>IF(ISBLANK(Input!F685),"",(Input!F685))</f>
        <v/>
      </c>
      <c r="H679" t="str">
        <f>IF(Input!G685="","",Input!G685)</f>
        <v/>
      </c>
      <c r="I679" t="str">
        <f>IF(Input!H685="","",Input!H685)</f>
        <v/>
      </c>
      <c r="J679" t="str">
        <f>IFERROR(IF(Input!I685="","",IF(VLOOKUP(Input!D685,'Measure List'!$A$2:$D$5000,4,FALSE)="Residential","",Input!I685)),"")</f>
        <v/>
      </c>
      <c r="K679" t="str">
        <f>IF(Input!J685="","",Input!J685)</f>
        <v/>
      </c>
      <c r="L679" t="str">
        <f>IF(Input!K685="","",Input!K685)</f>
        <v/>
      </c>
      <c r="M679" t="str">
        <f>IF(Input!L685="","",Input!L685)</f>
        <v/>
      </c>
      <c r="N679" s="304" t="str">
        <f>IF(Input!M685="","",Input!M685)</f>
        <v/>
      </c>
      <c r="O679" t="str">
        <f>IF(Input!N685="","",IF(_xlfn.NUMBERVALUE(Input!N685)=0,"",_xlfn.NUMBERVALUE(Input!N685)))</f>
        <v/>
      </c>
      <c r="P679" t="str">
        <f>IF(Input!O685="","",_xlfn.NUMBERVALUE(Input!O685))</f>
        <v/>
      </c>
      <c r="Q679" t="str">
        <f>IF(Input!P685="","",Input!P685)</f>
        <v/>
      </c>
      <c r="R679" t="str">
        <f>IF(Input!Q685="","",Input!Q685)</f>
        <v/>
      </c>
      <c r="S679" t="str">
        <f>IF(Input!R685="","",_xlfn.NUMBERVALUE(Input!R685))</f>
        <v/>
      </c>
      <c r="T679" t="str">
        <f>IF(Input!S685="","",Input!S685)</f>
        <v/>
      </c>
      <c r="U679" t="str">
        <f>IF(Input!T685="","",_xlfn.NUMBERVALUE(Input!T685))</f>
        <v/>
      </c>
      <c r="V679" t="str">
        <f>IF(Input!U685="","",(Input!U685))</f>
        <v/>
      </c>
      <c r="W679" t="str">
        <f>IF(Input!V685="","",_xlfn.NUMBERVALUE(Input!V685))</f>
        <v/>
      </c>
      <c r="X679" t="str">
        <f>IF(Input!W685="","",_xlfn.NUMBERVALUE(Input!W685))</f>
        <v/>
      </c>
      <c r="Y679" t="str">
        <f>IF(Input!X685="","",_xlfn.NUMBERVALUE(Input!X685))</f>
        <v/>
      </c>
      <c r="Z679" t="str">
        <f>IF(Input!Y685="","",_xlfn.NUMBERVALUE(Input!Y685))</f>
        <v/>
      </c>
    </row>
    <row r="680" spans="1:26" x14ac:dyDescent="0.25">
      <c r="A680" s="257" t="str">
        <f>IF(ISERROR(Input!A686),"",Input!A686)</f>
        <v/>
      </c>
      <c r="B680" t="str">
        <f t="shared" si="10"/>
        <v/>
      </c>
      <c r="C680" t="str">
        <f>IF(ISERROR(Input!B686),"",IF(Input!B686="","",Input!B686))</f>
        <v/>
      </c>
      <c r="D680" t="str">
        <f>IF(ISERROR(IF(Input!C686="","",Input!C686*1)),"",IF(Input!C686="","",Input!C686*1))</f>
        <v/>
      </c>
      <c r="E680" t="str">
        <f>IF(ISERROR(IF(Input!D686="","",Input!D686)),"",IF(Input!D686="","",Input!D686))</f>
        <v/>
      </c>
      <c r="F680" t="str">
        <f>IF(Input!E686="","",IF(ISNUMBER(_xlfn.NUMBERVALUE(Input!E686)),ROUND(Input!E686,0),Input!E686))</f>
        <v/>
      </c>
      <c r="G680" s="269" t="str">
        <f>IF(ISBLANK(Input!F686),"",(Input!F686))</f>
        <v/>
      </c>
      <c r="H680" t="str">
        <f>IF(Input!G686="","",Input!G686)</f>
        <v/>
      </c>
      <c r="I680" t="str">
        <f>IF(Input!H686="","",Input!H686)</f>
        <v/>
      </c>
      <c r="J680" t="str">
        <f>IFERROR(IF(Input!I686="","",IF(VLOOKUP(Input!D686,'Measure List'!$A$2:$D$5000,4,FALSE)="Residential","",Input!I686)),"")</f>
        <v/>
      </c>
      <c r="K680" t="str">
        <f>IF(Input!J686="","",Input!J686)</f>
        <v/>
      </c>
      <c r="L680" t="str">
        <f>IF(Input!K686="","",Input!K686)</f>
        <v/>
      </c>
      <c r="M680" t="str">
        <f>IF(Input!L686="","",Input!L686)</f>
        <v/>
      </c>
      <c r="N680" s="304" t="str">
        <f>IF(Input!M686="","",Input!M686)</f>
        <v/>
      </c>
      <c r="O680" t="str">
        <f>IF(Input!N686="","",IF(_xlfn.NUMBERVALUE(Input!N686)=0,"",_xlfn.NUMBERVALUE(Input!N686)))</f>
        <v/>
      </c>
      <c r="P680" t="str">
        <f>IF(Input!O686="","",_xlfn.NUMBERVALUE(Input!O686))</f>
        <v/>
      </c>
      <c r="Q680" t="str">
        <f>IF(Input!P686="","",Input!P686)</f>
        <v/>
      </c>
      <c r="R680" t="str">
        <f>IF(Input!Q686="","",Input!Q686)</f>
        <v/>
      </c>
      <c r="S680" t="str">
        <f>IF(Input!R686="","",_xlfn.NUMBERVALUE(Input!R686))</f>
        <v/>
      </c>
      <c r="T680" t="str">
        <f>IF(Input!S686="","",Input!S686)</f>
        <v/>
      </c>
      <c r="U680" t="str">
        <f>IF(Input!T686="","",_xlfn.NUMBERVALUE(Input!T686))</f>
        <v/>
      </c>
      <c r="V680" t="str">
        <f>IF(Input!U686="","",(Input!U686))</f>
        <v/>
      </c>
      <c r="W680" t="str">
        <f>IF(Input!V686="","",_xlfn.NUMBERVALUE(Input!V686))</f>
        <v/>
      </c>
      <c r="X680" t="str">
        <f>IF(Input!W686="","",_xlfn.NUMBERVALUE(Input!W686))</f>
        <v/>
      </c>
      <c r="Y680" t="str">
        <f>IF(Input!X686="","",_xlfn.NUMBERVALUE(Input!X686))</f>
        <v/>
      </c>
      <c r="Z680" t="str">
        <f>IF(Input!Y686="","",_xlfn.NUMBERVALUE(Input!Y686))</f>
        <v/>
      </c>
    </row>
    <row r="681" spans="1:26" x14ac:dyDescent="0.25">
      <c r="A681" s="257" t="str">
        <f>IF(ISERROR(Input!A687),"",Input!A687)</f>
        <v/>
      </c>
      <c r="B681" t="str">
        <f t="shared" si="10"/>
        <v/>
      </c>
      <c r="C681" t="str">
        <f>IF(ISERROR(Input!B687),"",IF(Input!B687="","",Input!B687))</f>
        <v/>
      </c>
      <c r="D681" t="str">
        <f>IF(ISERROR(IF(Input!C687="","",Input!C687*1)),"",IF(Input!C687="","",Input!C687*1))</f>
        <v/>
      </c>
      <c r="E681" t="str">
        <f>IF(ISERROR(IF(Input!D687="","",Input!D687)),"",IF(Input!D687="","",Input!D687))</f>
        <v/>
      </c>
      <c r="F681" t="str">
        <f>IF(Input!E687="","",IF(ISNUMBER(_xlfn.NUMBERVALUE(Input!E687)),ROUND(Input!E687,0),Input!E687))</f>
        <v/>
      </c>
      <c r="G681" s="269" t="str">
        <f>IF(ISBLANK(Input!F687),"",(Input!F687))</f>
        <v/>
      </c>
      <c r="H681" t="str">
        <f>IF(Input!G687="","",Input!G687)</f>
        <v/>
      </c>
      <c r="I681" t="str">
        <f>IF(Input!H687="","",Input!H687)</f>
        <v/>
      </c>
      <c r="J681" t="str">
        <f>IFERROR(IF(Input!I687="","",IF(VLOOKUP(Input!D687,'Measure List'!$A$2:$D$5000,4,FALSE)="Residential","",Input!I687)),"")</f>
        <v/>
      </c>
      <c r="K681" t="str">
        <f>IF(Input!J687="","",Input!J687)</f>
        <v/>
      </c>
      <c r="L681" t="str">
        <f>IF(Input!K687="","",Input!K687)</f>
        <v/>
      </c>
      <c r="M681" t="str">
        <f>IF(Input!L687="","",Input!L687)</f>
        <v/>
      </c>
      <c r="N681" s="304" t="str">
        <f>IF(Input!M687="","",Input!M687)</f>
        <v/>
      </c>
      <c r="O681" t="str">
        <f>IF(Input!N687="","",IF(_xlfn.NUMBERVALUE(Input!N687)=0,"",_xlfn.NUMBERVALUE(Input!N687)))</f>
        <v/>
      </c>
      <c r="P681" t="str">
        <f>IF(Input!O687="","",_xlfn.NUMBERVALUE(Input!O687))</f>
        <v/>
      </c>
      <c r="Q681" t="str">
        <f>IF(Input!P687="","",Input!P687)</f>
        <v/>
      </c>
      <c r="R681" t="str">
        <f>IF(Input!Q687="","",Input!Q687)</f>
        <v/>
      </c>
      <c r="S681" t="str">
        <f>IF(Input!R687="","",_xlfn.NUMBERVALUE(Input!R687))</f>
        <v/>
      </c>
      <c r="T681" t="str">
        <f>IF(Input!S687="","",Input!S687)</f>
        <v/>
      </c>
      <c r="U681" t="str">
        <f>IF(Input!T687="","",_xlfn.NUMBERVALUE(Input!T687))</f>
        <v/>
      </c>
      <c r="V681" t="str">
        <f>IF(Input!U687="","",(Input!U687))</f>
        <v/>
      </c>
      <c r="W681" t="str">
        <f>IF(Input!V687="","",_xlfn.NUMBERVALUE(Input!V687))</f>
        <v/>
      </c>
      <c r="X681" t="str">
        <f>IF(Input!W687="","",_xlfn.NUMBERVALUE(Input!W687))</f>
        <v/>
      </c>
      <c r="Y681" t="str">
        <f>IF(Input!X687="","",_xlfn.NUMBERVALUE(Input!X687))</f>
        <v/>
      </c>
      <c r="Z681" t="str">
        <f>IF(Input!Y687="","",_xlfn.NUMBERVALUE(Input!Y687))</f>
        <v/>
      </c>
    </row>
    <row r="682" spans="1:26" x14ac:dyDescent="0.25">
      <c r="A682" s="257" t="str">
        <f>IF(ISERROR(Input!A688),"",Input!A688)</f>
        <v/>
      </c>
      <c r="B682" t="str">
        <f t="shared" si="10"/>
        <v/>
      </c>
      <c r="C682" t="str">
        <f>IF(ISERROR(Input!B688),"",IF(Input!B688="","",Input!B688))</f>
        <v/>
      </c>
      <c r="D682" t="str">
        <f>IF(ISERROR(IF(Input!C688="","",Input!C688*1)),"",IF(Input!C688="","",Input!C688*1))</f>
        <v/>
      </c>
      <c r="E682" t="str">
        <f>IF(ISERROR(IF(Input!D688="","",Input!D688)),"",IF(Input!D688="","",Input!D688))</f>
        <v/>
      </c>
      <c r="F682" t="str">
        <f>IF(Input!E688="","",IF(ISNUMBER(_xlfn.NUMBERVALUE(Input!E688)),ROUND(Input!E688,0),Input!E688))</f>
        <v/>
      </c>
      <c r="G682" s="269" t="str">
        <f>IF(ISBLANK(Input!F688),"",(Input!F688))</f>
        <v/>
      </c>
      <c r="H682" t="str">
        <f>IF(Input!G688="","",Input!G688)</f>
        <v/>
      </c>
      <c r="I682" t="str">
        <f>IF(Input!H688="","",Input!H688)</f>
        <v/>
      </c>
      <c r="J682" t="str">
        <f>IFERROR(IF(Input!I688="","",IF(VLOOKUP(Input!D688,'Measure List'!$A$2:$D$5000,4,FALSE)="Residential","",Input!I688)),"")</f>
        <v/>
      </c>
      <c r="K682" t="str">
        <f>IF(Input!J688="","",Input!J688)</f>
        <v/>
      </c>
      <c r="L682" t="str">
        <f>IF(Input!K688="","",Input!K688)</f>
        <v/>
      </c>
      <c r="M682" t="str">
        <f>IF(Input!L688="","",Input!L688)</f>
        <v/>
      </c>
      <c r="N682" s="304" t="str">
        <f>IF(Input!M688="","",Input!M688)</f>
        <v/>
      </c>
      <c r="O682" t="str">
        <f>IF(Input!N688="","",IF(_xlfn.NUMBERVALUE(Input!N688)=0,"",_xlfn.NUMBERVALUE(Input!N688)))</f>
        <v/>
      </c>
      <c r="P682" t="str">
        <f>IF(Input!O688="","",_xlfn.NUMBERVALUE(Input!O688))</f>
        <v/>
      </c>
      <c r="Q682" t="str">
        <f>IF(Input!P688="","",Input!P688)</f>
        <v/>
      </c>
      <c r="R682" t="str">
        <f>IF(Input!Q688="","",Input!Q688)</f>
        <v/>
      </c>
      <c r="S682" t="str">
        <f>IF(Input!R688="","",_xlfn.NUMBERVALUE(Input!R688))</f>
        <v/>
      </c>
      <c r="T682" t="str">
        <f>IF(Input!S688="","",Input!S688)</f>
        <v/>
      </c>
      <c r="U682" t="str">
        <f>IF(Input!T688="","",_xlfn.NUMBERVALUE(Input!T688))</f>
        <v/>
      </c>
      <c r="V682" t="str">
        <f>IF(Input!U688="","",(Input!U688))</f>
        <v/>
      </c>
      <c r="W682" t="str">
        <f>IF(Input!V688="","",_xlfn.NUMBERVALUE(Input!V688))</f>
        <v/>
      </c>
      <c r="X682" t="str">
        <f>IF(Input!W688="","",_xlfn.NUMBERVALUE(Input!W688))</f>
        <v/>
      </c>
      <c r="Y682" t="str">
        <f>IF(Input!X688="","",_xlfn.NUMBERVALUE(Input!X688))</f>
        <v/>
      </c>
      <c r="Z682" t="str">
        <f>IF(Input!Y688="","",_xlfn.NUMBERVALUE(Input!Y688))</f>
        <v/>
      </c>
    </row>
    <row r="683" spans="1:26" x14ac:dyDescent="0.25">
      <c r="A683" s="257" t="str">
        <f>IF(ISERROR(Input!A689),"",Input!A689)</f>
        <v/>
      </c>
      <c r="B683" t="str">
        <f t="shared" si="10"/>
        <v/>
      </c>
      <c r="C683" t="str">
        <f>IF(ISERROR(Input!B689),"",IF(Input!B689="","",Input!B689))</f>
        <v/>
      </c>
      <c r="D683" t="str">
        <f>IF(ISERROR(IF(Input!C689="","",Input!C689*1)),"",IF(Input!C689="","",Input!C689*1))</f>
        <v/>
      </c>
      <c r="E683" t="str">
        <f>IF(ISERROR(IF(Input!D689="","",Input!D689)),"",IF(Input!D689="","",Input!D689))</f>
        <v/>
      </c>
      <c r="F683" t="str">
        <f>IF(Input!E689="","",IF(ISNUMBER(_xlfn.NUMBERVALUE(Input!E689)),ROUND(Input!E689,0),Input!E689))</f>
        <v/>
      </c>
      <c r="G683" s="269" t="str">
        <f>IF(ISBLANK(Input!F689),"",(Input!F689))</f>
        <v/>
      </c>
      <c r="H683" t="str">
        <f>IF(Input!G689="","",Input!G689)</f>
        <v/>
      </c>
      <c r="I683" t="str">
        <f>IF(Input!H689="","",Input!H689)</f>
        <v/>
      </c>
      <c r="J683" t="str">
        <f>IFERROR(IF(Input!I689="","",IF(VLOOKUP(Input!D689,'Measure List'!$A$2:$D$5000,4,FALSE)="Residential","",Input!I689)),"")</f>
        <v/>
      </c>
      <c r="K683" t="str">
        <f>IF(Input!J689="","",Input!J689)</f>
        <v/>
      </c>
      <c r="L683" t="str">
        <f>IF(Input!K689="","",Input!K689)</f>
        <v/>
      </c>
      <c r="M683" t="str">
        <f>IF(Input!L689="","",Input!L689)</f>
        <v/>
      </c>
      <c r="N683" s="304" t="str">
        <f>IF(Input!M689="","",Input!M689)</f>
        <v/>
      </c>
      <c r="O683" t="str">
        <f>IF(Input!N689="","",IF(_xlfn.NUMBERVALUE(Input!N689)=0,"",_xlfn.NUMBERVALUE(Input!N689)))</f>
        <v/>
      </c>
      <c r="P683" t="str">
        <f>IF(Input!O689="","",_xlfn.NUMBERVALUE(Input!O689))</f>
        <v/>
      </c>
      <c r="Q683" t="str">
        <f>IF(Input!P689="","",Input!P689)</f>
        <v/>
      </c>
      <c r="R683" t="str">
        <f>IF(Input!Q689="","",Input!Q689)</f>
        <v/>
      </c>
      <c r="S683" t="str">
        <f>IF(Input!R689="","",_xlfn.NUMBERVALUE(Input!R689))</f>
        <v/>
      </c>
      <c r="T683" t="str">
        <f>IF(Input!S689="","",Input!S689)</f>
        <v/>
      </c>
      <c r="U683" t="str">
        <f>IF(Input!T689="","",_xlfn.NUMBERVALUE(Input!T689))</f>
        <v/>
      </c>
      <c r="V683" t="str">
        <f>IF(Input!U689="","",(Input!U689))</f>
        <v/>
      </c>
      <c r="W683" t="str">
        <f>IF(Input!V689="","",_xlfn.NUMBERVALUE(Input!V689))</f>
        <v/>
      </c>
      <c r="X683" t="str">
        <f>IF(Input!W689="","",_xlfn.NUMBERVALUE(Input!W689))</f>
        <v/>
      </c>
      <c r="Y683" t="str">
        <f>IF(Input!X689="","",_xlfn.NUMBERVALUE(Input!X689))</f>
        <v/>
      </c>
      <c r="Z683" t="str">
        <f>IF(Input!Y689="","",_xlfn.NUMBERVALUE(Input!Y689))</f>
        <v/>
      </c>
    </row>
    <row r="684" spans="1:26" x14ac:dyDescent="0.25">
      <c r="A684" s="257" t="str">
        <f>IF(ISERROR(Input!A690),"",Input!A690)</f>
        <v/>
      </c>
      <c r="B684" t="str">
        <f t="shared" si="10"/>
        <v/>
      </c>
      <c r="C684" t="str">
        <f>IF(ISERROR(Input!B690),"",IF(Input!B690="","",Input!B690))</f>
        <v/>
      </c>
      <c r="D684" t="str">
        <f>IF(ISERROR(IF(Input!C690="","",Input!C690*1)),"",IF(Input!C690="","",Input!C690*1))</f>
        <v/>
      </c>
      <c r="E684" t="str">
        <f>IF(ISERROR(IF(Input!D690="","",Input!D690)),"",IF(Input!D690="","",Input!D690))</f>
        <v/>
      </c>
      <c r="F684" t="str">
        <f>IF(Input!E690="","",IF(ISNUMBER(_xlfn.NUMBERVALUE(Input!E690)),ROUND(Input!E690,0),Input!E690))</f>
        <v/>
      </c>
      <c r="G684" s="269" t="str">
        <f>IF(ISBLANK(Input!F690),"",(Input!F690))</f>
        <v/>
      </c>
      <c r="H684" t="str">
        <f>IF(Input!G690="","",Input!G690)</f>
        <v/>
      </c>
      <c r="I684" t="str">
        <f>IF(Input!H690="","",Input!H690)</f>
        <v/>
      </c>
      <c r="J684" t="str">
        <f>IFERROR(IF(Input!I690="","",IF(VLOOKUP(Input!D690,'Measure List'!$A$2:$D$5000,4,FALSE)="Residential","",Input!I690)),"")</f>
        <v/>
      </c>
      <c r="K684" t="str">
        <f>IF(Input!J690="","",Input!J690)</f>
        <v/>
      </c>
      <c r="L684" t="str">
        <f>IF(Input!K690="","",Input!K690)</f>
        <v/>
      </c>
      <c r="M684" t="str">
        <f>IF(Input!L690="","",Input!L690)</f>
        <v/>
      </c>
      <c r="N684" s="304" t="str">
        <f>IF(Input!M690="","",Input!M690)</f>
        <v/>
      </c>
      <c r="O684" t="str">
        <f>IF(Input!N690="","",IF(_xlfn.NUMBERVALUE(Input!N690)=0,"",_xlfn.NUMBERVALUE(Input!N690)))</f>
        <v/>
      </c>
      <c r="P684" t="str">
        <f>IF(Input!O690="","",_xlfn.NUMBERVALUE(Input!O690))</f>
        <v/>
      </c>
      <c r="Q684" t="str">
        <f>IF(Input!P690="","",Input!P690)</f>
        <v/>
      </c>
      <c r="R684" t="str">
        <f>IF(Input!Q690="","",Input!Q690)</f>
        <v/>
      </c>
      <c r="S684" t="str">
        <f>IF(Input!R690="","",_xlfn.NUMBERVALUE(Input!R690))</f>
        <v/>
      </c>
      <c r="T684" t="str">
        <f>IF(Input!S690="","",Input!S690)</f>
        <v/>
      </c>
      <c r="U684" t="str">
        <f>IF(Input!T690="","",_xlfn.NUMBERVALUE(Input!T690))</f>
        <v/>
      </c>
      <c r="V684" t="str">
        <f>IF(Input!U690="","",(Input!U690))</f>
        <v/>
      </c>
      <c r="W684" t="str">
        <f>IF(Input!V690="","",_xlfn.NUMBERVALUE(Input!V690))</f>
        <v/>
      </c>
      <c r="X684" t="str">
        <f>IF(Input!W690="","",_xlfn.NUMBERVALUE(Input!W690))</f>
        <v/>
      </c>
      <c r="Y684" t="str">
        <f>IF(Input!X690="","",_xlfn.NUMBERVALUE(Input!X690))</f>
        <v/>
      </c>
      <c r="Z684" t="str">
        <f>IF(Input!Y690="","",_xlfn.NUMBERVALUE(Input!Y690))</f>
        <v/>
      </c>
    </row>
    <row r="685" spans="1:26" x14ac:dyDescent="0.25">
      <c r="A685" s="257" t="str">
        <f>IF(ISERROR(Input!A691),"",Input!A691)</f>
        <v/>
      </c>
      <c r="B685" t="str">
        <f t="shared" si="10"/>
        <v/>
      </c>
      <c r="C685" t="str">
        <f>IF(ISERROR(Input!B691),"",IF(Input!B691="","",Input!B691))</f>
        <v/>
      </c>
      <c r="D685" t="str">
        <f>IF(ISERROR(IF(Input!C691="","",Input!C691*1)),"",IF(Input!C691="","",Input!C691*1))</f>
        <v/>
      </c>
      <c r="E685" t="str">
        <f>IF(ISERROR(IF(Input!D691="","",Input!D691)),"",IF(Input!D691="","",Input!D691))</f>
        <v/>
      </c>
      <c r="F685" t="str">
        <f>IF(Input!E691="","",IF(ISNUMBER(_xlfn.NUMBERVALUE(Input!E691)),ROUND(Input!E691,0),Input!E691))</f>
        <v/>
      </c>
      <c r="G685" s="269" t="str">
        <f>IF(ISBLANK(Input!F691),"",(Input!F691))</f>
        <v/>
      </c>
      <c r="H685" t="str">
        <f>IF(Input!G691="","",Input!G691)</f>
        <v/>
      </c>
      <c r="I685" t="str">
        <f>IF(Input!H691="","",Input!H691)</f>
        <v/>
      </c>
      <c r="J685" t="str">
        <f>IFERROR(IF(Input!I691="","",IF(VLOOKUP(Input!D691,'Measure List'!$A$2:$D$5000,4,FALSE)="Residential","",Input!I691)),"")</f>
        <v/>
      </c>
      <c r="K685" t="str">
        <f>IF(Input!J691="","",Input!J691)</f>
        <v/>
      </c>
      <c r="L685" t="str">
        <f>IF(Input!K691="","",Input!K691)</f>
        <v/>
      </c>
      <c r="M685" t="str">
        <f>IF(Input!L691="","",Input!L691)</f>
        <v/>
      </c>
      <c r="N685" s="304" t="str">
        <f>IF(Input!M691="","",Input!M691)</f>
        <v/>
      </c>
      <c r="O685" t="str">
        <f>IF(Input!N691="","",IF(_xlfn.NUMBERVALUE(Input!N691)=0,"",_xlfn.NUMBERVALUE(Input!N691)))</f>
        <v/>
      </c>
      <c r="P685" t="str">
        <f>IF(Input!O691="","",_xlfn.NUMBERVALUE(Input!O691))</f>
        <v/>
      </c>
      <c r="Q685" t="str">
        <f>IF(Input!P691="","",Input!P691)</f>
        <v/>
      </c>
      <c r="R685" t="str">
        <f>IF(Input!Q691="","",Input!Q691)</f>
        <v/>
      </c>
      <c r="S685" t="str">
        <f>IF(Input!R691="","",_xlfn.NUMBERVALUE(Input!R691))</f>
        <v/>
      </c>
      <c r="T685" t="str">
        <f>IF(Input!S691="","",Input!S691)</f>
        <v/>
      </c>
      <c r="U685" t="str">
        <f>IF(Input!T691="","",_xlfn.NUMBERVALUE(Input!T691))</f>
        <v/>
      </c>
      <c r="V685" t="str">
        <f>IF(Input!U691="","",(Input!U691))</f>
        <v/>
      </c>
      <c r="W685" t="str">
        <f>IF(Input!V691="","",_xlfn.NUMBERVALUE(Input!V691))</f>
        <v/>
      </c>
      <c r="X685" t="str">
        <f>IF(Input!W691="","",_xlfn.NUMBERVALUE(Input!W691))</f>
        <v/>
      </c>
      <c r="Y685" t="str">
        <f>IF(Input!X691="","",_xlfn.NUMBERVALUE(Input!X691))</f>
        <v/>
      </c>
      <c r="Z685" t="str">
        <f>IF(Input!Y691="","",_xlfn.NUMBERVALUE(Input!Y691))</f>
        <v/>
      </c>
    </row>
    <row r="686" spans="1:26" x14ac:dyDescent="0.25">
      <c r="A686" s="257" t="str">
        <f>IF(ISERROR(Input!A692),"",Input!A692)</f>
        <v/>
      </c>
      <c r="B686" t="str">
        <f t="shared" si="10"/>
        <v/>
      </c>
      <c r="C686" t="str">
        <f>IF(ISERROR(Input!B692),"",IF(Input!B692="","",Input!B692))</f>
        <v/>
      </c>
      <c r="D686" t="str">
        <f>IF(ISERROR(IF(Input!C692="","",Input!C692*1)),"",IF(Input!C692="","",Input!C692*1))</f>
        <v/>
      </c>
      <c r="E686" t="str">
        <f>IF(ISERROR(IF(Input!D692="","",Input!D692)),"",IF(Input!D692="","",Input!D692))</f>
        <v/>
      </c>
      <c r="F686" t="str">
        <f>IF(Input!E692="","",IF(ISNUMBER(_xlfn.NUMBERVALUE(Input!E692)),ROUND(Input!E692,0),Input!E692))</f>
        <v/>
      </c>
      <c r="G686" s="269" t="str">
        <f>IF(ISBLANK(Input!F692),"",(Input!F692))</f>
        <v/>
      </c>
      <c r="H686" t="str">
        <f>IF(Input!G692="","",Input!G692)</f>
        <v/>
      </c>
      <c r="I686" t="str">
        <f>IF(Input!H692="","",Input!H692)</f>
        <v/>
      </c>
      <c r="J686" t="str">
        <f>IFERROR(IF(Input!I692="","",IF(VLOOKUP(Input!D692,'Measure List'!$A$2:$D$5000,4,FALSE)="Residential","",Input!I692)),"")</f>
        <v/>
      </c>
      <c r="K686" t="str">
        <f>IF(Input!J692="","",Input!J692)</f>
        <v/>
      </c>
      <c r="L686" t="str">
        <f>IF(Input!K692="","",Input!K692)</f>
        <v/>
      </c>
      <c r="M686" t="str">
        <f>IF(Input!L692="","",Input!L692)</f>
        <v/>
      </c>
      <c r="N686" s="304" t="str">
        <f>IF(Input!M692="","",Input!M692)</f>
        <v/>
      </c>
      <c r="O686" t="str">
        <f>IF(Input!N692="","",IF(_xlfn.NUMBERVALUE(Input!N692)=0,"",_xlfn.NUMBERVALUE(Input!N692)))</f>
        <v/>
      </c>
      <c r="P686" t="str">
        <f>IF(Input!O692="","",_xlfn.NUMBERVALUE(Input!O692))</f>
        <v/>
      </c>
      <c r="Q686" t="str">
        <f>IF(Input!P692="","",Input!P692)</f>
        <v/>
      </c>
      <c r="R686" t="str">
        <f>IF(Input!Q692="","",Input!Q692)</f>
        <v/>
      </c>
      <c r="S686" t="str">
        <f>IF(Input!R692="","",_xlfn.NUMBERVALUE(Input!R692))</f>
        <v/>
      </c>
      <c r="T686" t="str">
        <f>IF(Input!S692="","",Input!S692)</f>
        <v/>
      </c>
      <c r="U686" t="str">
        <f>IF(Input!T692="","",_xlfn.NUMBERVALUE(Input!T692))</f>
        <v/>
      </c>
      <c r="V686" t="str">
        <f>IF(Input!U692="","",(Input!U692))</f>
        <v/>
      </c>
      <c r="W686" t="str">
        <f>IF(Input!V692="","",_xlfn.NUMBERVALUE(Input!V692))</f>
        <v/>
      </c>
      <c r="X686" t="str">
        <f>IF(Input!W692="","",_xlfn.NUMBERVALUE(Input!W692))</f>
        <v/>
      </c>
      <c r="Y686" t="str">
        <f>IF(Input!X692="","",_xlfn.NUMBERVALUE(Input!X692))</f>
        <v/>
      </c>
      <c r="Z686" t="str">
        <f>IF(Input!Y692="","",_xlfn.NUMBERVALUE(Input!Y692))</f>
        <v/>
      </c>
    </row>
    <row r="687" spans="1:26" x14ac:dyDescent="0.25">
      <c r="A687" s="257" t="str">
        <f>IF(ISERROR(Input!A693),"",Input!A693)</f>
        <v/>
      </c>
      <c r="B687" t="str">
        <f t="shared" si="10"/>
        <v/>
      </c>
      <c r="C687" t="str">
        <f>IF(ISERROR(Input!B693),"",IF(Input!B693="","",Input!B693))</f>
        <v/>
      </c>
      <c r="D687" t="str">
        <f>IF(ISERROR(IF(Input!C693="","",Input!C693*1)),"",IF(Input!C693="","",Input!C693*1))</f>
        <v/>
      </c>
      <c r="E687" t="str">
        <f>IF(ISERROR(IF(Input!D693="","",Input!D693)),"",IF(Input!D693="","",Input!D693))</f>
        <v/>
      </c>
      <c r="F687" t="str">
        <f>IF(Input!E693="","",IF(ISNUMBER(_xlfn.NUMBERVALUE(Input!E693)),ROUND(Input!E693,0),Input!E693))</f>
        <v/>
      </c>
      <c r="G687" s="269" t="str">
        <f>IF(ISBLANK(Input!F693),"",(Input!F693))</f>
        <v/>
      </c>
      <c r="H687" t="str">
        <f>IF(Input!G693="","",Input!G693)</f>
        <v/>
      </c>
      <c r="I687" t="str">
        <f>IF(Input!H693="","",Input!H693)</f>
        <v/>
      </c>
      <c r="J687" t="str">
        <f>IFERROR(IF(Input!I693="","",IF(VLOOKUP(Input!D693,'Measure List'!$A$2:$D$5000,4,FALSE)="Residential","",Input!I693)),"")</f>
        <v/>
      </c>
      <c r="K687" t="str">
        <f>IF(Input!J693="","",Input!J693)</f>
        <v/>
      </c>
      <c r="L687" t="str">
        <f>IF(Input!K693="","",Input!K693)</f>
        <v/>
      </c>
      <c r="M687" t="str">
        <f>IF(Input!L693="","",Input!L693)</f>
        <v/>
      </c>
      <c r="N687" s="304" t="str">
        <f>IF(Input!M693="","",Input!M693)</f>
        <v/>
      </c>
      <c r="O687" t="str">
        <f>IF(Input!N693="","",IF(_xlfn.NUMBERVALUE(Input!N693)=0,"",_xlfn.NUMBERVALUE(Input!N693)))</f>
        <v/>
      </c>
      <c r="P687" t="str">
        <f>IF(Input!O693="","",_xlfn.NUMBERVALUE(Input!O693))</f>
        <v/>
      </c>
      <c r="Q687" t="str">
        <f>IF(Input!P693="","",Input!P693)</f>
        <v/>
      </c>
      <c r="R687" t="str">
        <f>IF(Input!Q693="","",Input!Q693)</f>
        <v/>
      </c>
      <c r="S687" t="str">
        <f>IF(Input!R693="","",_xlfn.NUMBERVALUE(Input!R693))</f>
        <v/>
      </c>
      <c r="T687" t="str">
        <f>IF(Input!S693="","",Input!S693)</f>
        <v/>
      </c>
      <c r="U687" t="str">
        <f>IF(Input!T693="","",_xlfn.NUMBERVALUE(Input!T693))</f>
        <v/>
      </c>
      <c r="V687" t="str">
        <f>IF(Input!U693="","",(Input!U693))</f>
        <v/>
      </c>
      <c r="W687" t="str">
        <f>IF(Input!V693="","",_xlfn.NUMBERVALUE(Input!V693))</f>
        <v/>
      </c>
      <c r="X687" t="str">
        <f>IF(Input!W693="","",_xlfn.NUMBERVALUE(Input!W693))</f>
        <v/>
      </c>
      <c r="Y687" t="str">
        <f>IF(Input!X693="","",_xlfn.NUMBERVALUE(Input!X693))</f>
        <v/>
      </c>
      <c r="Z687" t="str">
        <f>IF(Input!Y693="","",_xlfn.NUMBERVALUE(Input!Y693))</f>
        <v/>
      </c>
    </row>
    <row r="688" spans="1:26" x14ac:dyDescent="0.25">
      <c r="A688" s="257" t="str">
        <f>IF(ISERROR(Input!A694),"",Input!A694)</f>
        <v/>
      </c>
      <c r="B688" t="str">
        <f t="shared" si="10"/>
        <v/>
      </c>
      <c r="C688" t="str">
        <f>IF(ISERROR(Input!B694),"",IF(Input!B694="","",Input!B694))</f>
        <v/>
      </c>
      <c r="D688" t="str">
        <f>IF(ISERROR(IF(Input!C694="","",Input!C694*1)),"",IF(Input!C694="","",Input!C694*1))</f>
        <v/>
      </c>
      <c r="E688" t="str">
        <f>IF(ISERROR(IF(Input!D694="","",Input!D694)),"",IF(Input!D694="","",Input!D694))</f>
        <v/>
      </c>
      <c r="F688" t="str">
        <f>IF(Input!E694="","",IF(ISNUMBER(_xlfn.NUMBERVALUE(Input!E694)),ROUND(Input!E694,0),Input!E694))</f>
        <v/>
      </c>
      <c r="G688" s="269" t="str">
        <f>IF(ISBLANK(Input!F694),"",(Input!F694))</f>
        <v/>
      </c>
      <c r="H688" t="str">
        <f>IF(Input!G694="","",Input!G694)</f>
        <v/>
      </c>
      <c r="I688" t="str">
        <f>IF(Input!H694="","",Input!H694)</f>
        <v/>
      </c>
      <c r="J688" t="str">
        <f>IFERROR(IF(Input!I694="","",IF(VLOOKUP(Input!D694,'Measure List'!$A$2:$D$5000,4,FALSE)="Residential","",Input!I694)),"")</f>
        <v/>
      </c>
      <c r="K688" t="str">
        <f>IF(Input!J694="","",Input!J694)</f>
        <v/>
      </c>
      <c r="L688" t="str">
        <f>IF(Input!K694="","",Input!K694)</f>
        <v/>
      </c>
      <c r="M688" t="str">
        <f>IF(Input!L694="","",Input!L694)</f>
        <v/>
      </c>
      <c r="N688" s="304" t="str">
        <f>IF(Input!M694="","",Input!M694)</f>
        <v/>
      </c>
      <c r="O688" t="str">
        <f>IF(Input!N694="","",IF(_xlfn.NUMBERVALUE(Input!N694)=0,"",_xlfn.NUMBERVALUE(Input!N694)))</f>
        <v/>
      </c>
      <c r="P688" t="str">
        <f>IF(Input!O694="","",_xlfn.NUMBERVALUE(Input!O694))</f>
        <v/>
      </c>
      <c r="Q688" t="str">
        <f>IF(Input!P694="","",Input!P694)</f>
        <v/>
      </c>
      <c r="R688" t="str">
        <f>IF(Input!Q694="","",Input!Q694)</f>
        <v/>
      </c>
      <c r="S688" t="str">
        <f>IF(Input!R694="","",_xlfn.NUMBERVALUE(Input!R694))</f>
        <v/>
      </c>
      <c r="T688" t="str">
        <f>IF(Input!S694="","",Input!S694)</f>
        <v/>
      </c>
      <c r="U688" t="str">
        <f>IF(Input!T694="","",_xlfn.NUMBERVALUE(Input!T694))</f>
        <v/>
      </c>
      <c r="V688" t="str">
        <f>IF(Input!U694="","",(Input!U694))</f>
        <v/>
      </c>
      <c r="W688" t="str">
        <f>IF(Input!V694="","",_xlfn.NUMBERVALUE(Input!V694))</f>
        <v/>
      </c>
      <c r="X688" t="str">
        <f>IF(Input!W694="","",_xlfn.NUMBERVALUE(Input!W694))</f>
        <v/>
      </c>
      <c r="Y688" t="str">
        <f>IF(Input!X694="","",_xlfn.NUMBERVALUE(Input!X694))</f>
        <v/>
      </c>
      <c r="Z688" t="str">
        <f>IF(Input!Y694="","",_xlfn.NUMBERVALUE(Input!Y694))</f>
        <v/>
      </c>
    </row>
    <row r="689" spans="1:26" x14ac:dyDescent="0.25">
      <c r="A689" s="257" t="str">
        <f>IF(ISERROR(Input!A695),"",Input!A695)</f>
        <v/>
      </c>
      <c r="B689" t="str">
        <f t="shared" si="10"/>
        <v/>
      </c>
      <c r="C689" t="str">
        <f>IF(ISERROR(Input!B695),"",IF(Input!B695="","",Input!B695))</f>
        <v/>
      </c>
      <c r="D689" t="str">
        <f>IF(ISERROR(IF(Input!C695="","",Input!C695*1)),"",IF(Input!C695="","",Input!C695*1))</f>
        <v/>
      </c>
      <c r="E689" t="str">
        <f>IF(ISERROR(IF(Input!D695="","",Input!D695)),"",IF(Input!D695="","",Input!D695))</f>
        <v/>
      </c>
      <c r="F689" t="str">
        <f>IF(Input!E695="","",IF(ISNUMBER(_xlfn.NUMBERVALUE(Input!E695)),ROUND(Input!E695,0),Input!E695))</f>
        <v/>
      </c>
      <c r="G689" s="269" t="str">
        <f>IF(ISBLANK(Input!F695),"",(Input!F695))</f>
        <v/>
      </c>
      <c r="H689" t="str">
        <f>IF(Input!G695="","",Input!G695)</f>
        <v/>
      </c>
      <c r="I689" t="str">
        <f>IF(Input!H695="","",Input!H695)</f>
        <v/>
      </c>
      <c r="J689" t="str">
        <f>IFERROR(IF(Input!I695="","",IF(VLOOKUP(Input!D695,'Measure List'!$A$2:$D$5000,4,FALSE)="Residential","",Input!I695)),"")</f>
        <v/>
      </c>
      <c r="K689" t="str">
        <f>IF(Input!J695="","",Input!J695)</f>
        <v/>
      </c>
      <c r="L689" t="str">
        <f>IF(Input!K695="","",Input!K695)</f>
        <v/>
      </c>
      <c r="M689" t="str">
        <f>IF(Input!L695="","",Input!L695)</f>
        <v/>
      </c>
      <c r="N689" s="304" t="str">
        <f>IF(Input!M695="","",Input!M695)</f>
        <v/>
      </c>
      <c r="O689" t="str">
        <f>IF(Input!N695="","",IF(_xlfn.NUMBERVALUE(Input!N695)=0,"",_xlfn.NUMBERVALUE(Input!N695)))</f>
        <v/>
      </c>
      <c r="P689" t="str">
        <f>IF(Input!O695="","",_xlfn.NUMBERVALUE(Input!O695))</f>
        <v/>
      </c>
      <c r="Q689" t="str">
        <f>IF(Input!P695="","",Input!P695)</f>
        <v/>
      </c>
      <c r="R689" t="str">
        <f>IF(Input!Q695="","",Input!Q695)</f>
        <v/>
      </c>
      <c r="S689" t="str">
        <f>IF(Input!R695="","",_xlfn.NUMBERVALUE(Input!R695))</f>
        <v/>
      </c>
      <c r="T689" t="str">
        <f>IF(Input!S695="","",Input!S695)</f>
        <v/>
      </c>
      <c r="U689" t="str">
        <f>IF(Input!T695="","",_xlfn.NUMBERVALUE(Input!T695))</f>
        <v/>
      </c>
      <c r="V689" t="str">
        <f>IF(Input!U695="","",(Input!U695))</f>
        <v/>
      </c>
      <c r="W689" t="str">
        <f>IF(Input!V695="","",_xlfn.NUMBERVALUE(Input!V695))</f>
        <v/>
      </c>
      <c r="X689" t="str">
        <f>IF(Input!W695="","",_xlfn.NUMBERVALUE(Input!W695))</f>
        <v/>
      </c>
      <c r="Y689" t="str">
        <f>IF(Input!X695="","",_xlfn.NUMBERVALUE(Input!X695))</f>
        <v/>
      </c>
      <c r="Z689" t="str">
        <f>IF(Input!Y695="","",_xlfn.NUMBERVALUE(Input!Y695))</f>
        <v/>
      </c>
    </row>
    <row r="690" spans="1:26" x14ac:dyDescent="0.25">
      <c r="A690" s="257" t="str">
        <f>IF(ISERROR(Input!A696),"",Input!A696)</f>
        <v/>
      </c>
      <c r="B690" t="str">
        <f t="shared" si="10"/>
        <v/>
      </c>
      <c r="C690" t="str">
        <f>IF(ISERROR(Input!B696),"",IF(Input!B696="","",Input!B696))</f>
        <v/>
      </c>
      <c r="D690" t="str">
        <f>IF(ISERROR(IF(Input!C696="","",Input!C696*1)),"",IF(Input!C696="","",Input!C696*1))</f>
        <v/>
      </c>
      <c r="E690" t="str">
        <f>IF(ISERROR(IF(Input!D696="","",Input!D696)),"",IF(Input!D696="","",Input!D696))</f>
        <v/>
      </c>
      <c r="F690" t="str">
        <f>IF(Input!E696="","",IF(ISNUMBER(_xlfn.NUMBERVALUE(Input!E696)),ROUND(Input!E696,0),Input!E696))</f>
        <v/>
      </c>
      <c r="G690" s="269" t="str">
        <f>IF(ISBLANK(Input!F696),"",(Input!F696))</f>
        <v/>
      </c>
      <c r="H690" t="str">
        <f>IF(Input!G696="","",Input!G696)</f>
        <v/>
      </c>
      <c r="I690" t="str">
        <f>IF(Input!H696="","",Input!H696)</f>
        <v/>
      </c>
      <c r="J690" t="str">
        <f>IFERROR(IF(Input!I696="","",IF(VLOOKUP(Input!D696,'Measure List'!$A$2:$D$5000,4,FALSE)="Residential","",Input!I696)),"")</f>
        <v/>
      </c>
      <c r="K690" t="str">
        <f>IF(Input!J696="","",Input!J696)</f>
        <v/>
      </c>
      <c r="L690" t="str">
        <f>IF(Input!K696="","",Input!K696)</f>
        <v/>
      </c>
      <c r="M690" t="str">
        <f>IF(Input!L696="","",Input!L696)</f>
        <v/>
      </c>
      <c r="N690" s="304" t="str">
        <f>IF(Input!M696="","",Input!M696)</f>
        <v/>
      </c>
      <c r="O690" t="str">
        <f>IF(Input!N696="","",IF(_xlfn.NUMBERVALUE(Input!N696)=0,"",_xlfn.NUMBERVALUE(Input!N696)))</f>
        <v/>
      </c>
      <c r="P690" t="str">
        <f>IF(Input!O696="","",_xlfn.NUMBERVALUE(Input!O696))</f>
        <v/>
      </c>
      <c r="Q690" t="str">
        <f>IF(Input!P696="","",Input!P696)</f>
        <v/>
      </c>
      <c r="R690" t="str">
        <f>IF(Input!Q696="","",Input!Q696)</f>
        <v/>
      </c>
      <c r="S690" t="str">
        <f>IF(Input!R696="","",_xlfn.NUMBERVALUE(Input!R696))</f>
        <v/>
      </c>
      <c r="T690" t="str">
        <f>IF(Input!S696="","",Input!S696)</f>
        <v/>
      </c>
      <c r="U690" t="str">
        <f>IF(Input!T696="","",_xlfn.NUMBERVALUE(Input!T696))</f>
        <v/>
      </c>
      <c r="V690" t="str">
        <f>IF(Input!U696="","",(Input!U696))</f>
        <v/>
      </c>
      <c r="W690" t="str">
        <f>IF(Input!V696="","",_xlfn.NUMBERVALUE(Input!V696))</f>
        <v/>
      </c>
      <c r="X690" t="str">
        <f>IF(Input!W696="","",_xlfn.NUMBERVALUE(Input!W696))</f>
        <v/>
      </c>
      <c r="Y690" t="str">
        <f>IF(Input!X696="","",_xlfn.NUMBERVALUE(Input!X696))</f>
        <v/>
      </c>
      <c r="Z690" t="str">
        <f>IF(Input!Y696="","",_xlfn.NUMBERVALUE(Input!Y696))</f>
        <v/>
      </c>
    </row>
    <row r="691" spans="1:26" x14ac:dyDescent="0.25">
      <c r="A691" s="257" t="str">
        <f>IF(ISERROR(Input!A697),"",Input!A697)</f>
        <v/>
      </c>
      <c r="B691" t="str">
        <f t="shared" si="10"/>
        <v/>
      </c>
      <c r="C691" t="str">
        <f>IF(ISERROR(Input!B697),"",IF(Input!B697="","",Input!B697))</f>
        <v/>
      </c>
      <c r="D691" t="str">
        <f>IF(ISERROR(IF(Input!C697="","",Input!C697*1)),"",IF(Input!C697="","",Input!C697*1))</f>
        <v/>
      </c>
      <c r="E691" t="str">
        <f>IF(ISERROR(IF(Input!D697="","",Input!D697)),"",IF(Input!D697="","",Input!D697))</f>
        <v/>
      </c>
      <c r="F691" t="str">
        <f>IF(Input!E697="","",IF(ISNUMBER(_xlfn.NUMBERVALUE(Input!E697)),ROUND(Input!E697,0),Input!E697))</f>
        <v/>
      </c>
      <c r="G691" s="269" t="str">
        <f>IF(ISBLANK(Input!F697),"",(Input!F697))</f>
        <v/>
      </c>
      <c r="H691" t="str">
        <f>IF(Input!G697="","",Input!G697)</f>
        <v/>
      </c>
      <c r="I691" t="str">
        <f>IF(Input!H697="","",Input!H697)</f>
        <v/>
      </c>
      <c r="J691" t="str">
        <f>IFERROR(IF(Input!I697="","",IF(VLOOKUP(Input!D697,'Measure List'!$A$2:$D$5000,4,FALSE)="Residential","",Input!I697)),"")</f>
        <v/>
      </c>
      <c r="K691" t="str">
        <f>IF(Input!J697="","",Input!J697)</f>
        <v/>
      </c>
      <c r="L691" t="str">
        <f>IF(Input!K697="","",Input!K697)</f>
        <v/>
      </c>
      <c r="M691" t="str">
        <f>IF(Input!L697="","",Input!L697)</f>
        <v/>
      </c>
      <c r="N691" s="304" t="str">
        <f>IF(Input!M697="","",Input!M697)</f>
        <v/>
      </c>
      <c r="O691" t="str">
        <f>IF(Input!N697="","",IF(_xlfn.NUMBERVALUE(Input!N697)=0,"",_xlfn.NUMBERVALUE(Input!N697)))</f>
        <v/>
      </c>
      <c r="P691" t="str">
        <f>IF(Input!O697="","",_xlfn.NUMBERVALUE(Input!O697))</f>
        <v/>
      </c>
      <c r="Q691" t="str">
        <f>IF(Input!P697="","",Input!P697)</f>
        <v/>
      </c>
      <c r="R691" t="str">
        <f>IF(Input!Q697="","",Input!Q697)</f>
        <v/>
      </c>
      <c r="S691" t="str">
        <f>IF(Input!R697="","",_xlfn.NUMBERVALUE(Input!R697))</f>
        <v/>
      </c>
      <c r="T691" t="str">
        <f>IF(Input!S697="","",Input!S697)</f>
        <v/>
      </c>
      <c r="U691" t="str">
        <f>IF(Input!T697="","",_xlfn.NUMBERVALUE(Input!T697))</f>
        <v/>
      </c>
      <c r="V691" t="str">
        <f>IF(Input!U697="","",(Input!U697))</f>
        <v/>
      </c>
      <c r="W691" t="str">
        <f>IF(Input!V697="","",_xlfn.NUMBERVALUE(Input!V697))</f>
        <v/>
      </c>
      <c r="X691" t="str">
        <f>IF(Input!W697="","",_xlfn.NUMBERVALUE(Input!W697))</f>
        <v/>
      </c>
      <c r="Y691" t="str">
        <f>IF(Input!X697="","",_xlfn.NUMBERVALUE(Input!X697))</f>
        <v/>
      </c>
      <c r="Z691" t="str">
        <f>IF(Input!Y697="","",_xlfn.NUMBERVALUE(Input!Y697))</f>
        <v/>
      </c>
    </row>
    <row r="692" spans="1:26" x14ac:dyDescent="0.25">
      <c r="A692" s="257" t="str">
        <f>IF(ISERROR(Input!A698),"",Input!A698)</f>
        <v/>
      </c>
      <c r="B692" t="str">
        <f t="shared" si="10"/>
        <v/>
      </c>
      <c r="C692" t="str">
        <f>IF(ISERROR(Input!B698),"",IF(Input!B698="","",Input!B698))</f>
        <v/>
      </c>
      <c r="D692" t="str">
        <f>IF(ISERROR(IF(Input!C698="","",Input!C698*1)),"",IF(Input!C698="","",Input!C698*1))</f>
        <v/>
      </c>
      <c r="E692" t="str">
        <f>IF(ISERROR(IF(Input!D698="","",Input!D698)),"",IF(Input!D698="","",Input!D698))</f>
        <v/>
      </c>
      <c r="F692" t="str">
        <f>IF(Input!E698="","",IF(ISNUMBER(_xlfn.NUMBERVALUE(Input!E698)),ROUND(Input!E698,0),Input!E698))</f>
        <v/>
      </c>
      <c r="G692" s="269" t="str">
        <f>IF(ISBLANK(Input!F698),"",(Input!F698))</f>
        <v/>
      </c>
      <c r="H692" t="str">
        <f>IF(Input!G698="","",Input!G698)</f>
        <v/>
      </c>
      <c r="I692" t="str">
        <f>IF(Input!H698="","",Input!H698)</f>
        <v/>
      </c>
      <c r="J692" t="str">
        <f>IFERROR(IF(Input!I698="","",IF(VLOOKUP(Input!D698,'Measure List'!$A$2:$D$5000,4,FALSE)="Residential","",Input!I698)),"")</f>
        <v/>
      </c>
      <c r="K692" t="str">
        <f>IF(Input!J698="","",Input!J698)</f>
        <v/>
      </c>
      <c r="L692" t="str">
        <f>IF(Input!K698="","",Input!K698)</f>
        <v/>
      </c>
      <c r="M692" t="str">
        <f>IF(Input!L698="","",Input!L698)</f>
        <v/>
      </c>
      <c r="N692" s="304" t="str">
        <f>IF(Input!M698="","",Input!M698)</f>
        <v/>
      </c>
      <c r="O692" t="str">
        <f>IF(Input!N698="","",IF(_xlfn.NUMBERVALUE(Input!N698)=0,"",_xlfn.NUMBERVALUE(Input!N698)))</f>
        <v/>
      </c>
      <c r="P692" t="str">
        <f>IF(Input!O698="","",_xlfn.NUMBERVALUE(Input!O698))</f>
        <v/>
      </c>
      <c r="Q692" t="str">
        <f>IF(Input!P698="","",Input!P698)</f>
        <v/>
      </c>
      <c r="R692" t="str">
        <f>IF(Input!Q698="","",Input!Q698)</f>
        <v/>
      </c>
      <c r="S692" t="str">
        <f>IF(Input!R698="","",_xlfn.NUMBERVALUE(Input!R698))</f>
        <v/>
      </c>
      <c r="T692" t="str">
        <f>IF(Input!S698="","",Input!S698)</f>
        <v/>
      </c>
      <c r="U692" t="str">
        <f>IF(Input!T698="","",_xlfn.NUMBERVALUE(Input!T698))</f>
        <v/>
      </c>
      <c r="V692" t="str">
        <f>IF(Input!U698="","",(Input!U698))</f>
        <v/>
      </c>
      <c r="W692" t="str">
        <f>IF(Input!V698="","",_xlfn.NUMBERVALUE(Input!V698))</f>
        <v/>
      </c>
      <c r="X692" t="str">
        <f>IF(Input!W698="","",_xlfn.NUMBERVALUE(Input!W698))</f>
        <v/>
      </c>
      <c r="Y692" t="str">
        <f>IF(Input!X698="","",_xlfn.NUMBERVALUE(Input!X698))</f>
        <v/>
      </c>
      <c r="Z692" t="str">
        <f>IF(Input!Y698="","",_xlfn.NUMBERVALUE(Input!Y698))</f>
        <v/>
      </c>
    </row>
    <row r="693" spans="1:26" x14ac:dyDescent="0.25">
      <c r="A693" s="257" t="str">
        <f>IF(ISERROR(Input!A699),"",Input!A699)</f>
        <v/>
      </c>
      <c r="B693" t="str">
        <f t="shared" si="10"/>
        <v/>
      </c>
      <c r="C693" t="str">
        <f>IF(ISERROR(Input!B699),"",IF(Input!B699="","",Input!B699))</f>
        <v/>
      </c>
      <c r="D693" t="str">
        <f>IF(ISERROR(IF(Input!C699="","",Input!C699*1)),"",IF(Input!C699="","",Input!C699*1))</f>
        <v/>
      </c>
      <c r="E693" t="str">
        <f>IF(ISERROR(IF(Input!D699="","",Input!D699)),"",IF(Input!D699="","",Input!D699))</f>
        <v/>
      </c>
      <c r="F693" t="str">
        <f>IF(Input!E699="","",IF(ISNUMBER(_xlfn.NUMBERVALUE(Input!E699)),ROUND(Input!E699,0),Input!E699))</f>
        <v/>
      </c>
      <c r="G693" s="269" t="str">
        <f>IF(ISBLANK(Input!F699),"",(Input!F699))</f>
        <v/>
      </c>
      <c r="H693" t="str">
        <f>IF(Input!G699="","",Input!G699)</f>
        <v/>
      </c>
      <c r="I693" t="str">
        <f>IF(Input!H699="","",Input!H699)</f>
        <v/>
      </c>
      <c r="J693" t="str">
        <f>IFERROR(IF(Input!I699="","",IF(VLOOKUP(Input!D699,'Measure List'!$A$2:$D$5000,4,FALSE)="Residential","",Input!I699)),"")</f>
        <v/>
      </c>
      <c r="K693" t="str">
        <f>IF(Input!J699="","",Input!J699)</f>
        <v/>
      </c>
      <c r="L693" t="str">
        <f>IF(Input!K699="","",Input!K699)</f>
        <v/>
      </c>
      <c r="M693" t="str">
        <f>IF(Input!L699="","",Input!L699)</f>
        <v/>
      </c>
      <c r="N693" s="304" t="str">
        <f>IF(Input!M699="","",Input!M699)</f>
        <v/>
      </c>
      <c r="O693" t="str">
        <f>IF(Input!N699="","",IF(_xlfn.NUMBERVALUE(Input!N699)=0,"",_xlfn.NUMBERVALUE(Input!N699)))</f>
        <v/>
      </c>
      <c r="P693" t="str">
        <f>IF(Input!O699="","",_xlfn.NUMBERVALUE(Input!O699))</f>
        <v/>
      </c>
      <c r="Q693" t="str">
        <f>IF(Input!P699="","",Input!P699)</f>
        <v/>
      </c>
      <c r="R693" t="str">
        <f>IF(Input!Q699="","",Input!Q699)</f>
        <v/>
      </c>
      <c r="S693" t="str">
        <f>IF(Input!R699="","",_xlfn.NUMBERVALUE(Input!R699))</f>
        <v/>
      </c>
      <c r="T693" t="str">
        <f>IF(Input!S699="","",Input!S699)</f>
        <v/>
      </c>
      <c r="U693" t="str">
        <f>IF(Input!T699="","",_xlfn.NUMBERVALUE(Input!T699))</f>
        <v/>
      </c>
      <c r="V693" t="str">
        <f>IF(Input!U699="","",(Input!U699))</f>
        <v/>
      </c>
      <c r="W693" t="str">
        <f>IF(Input!V699="","",_xlfn.NUMBERVALUE(Input!V699))</f>
        <v/>
      </c>
      <c r="X693" t="str">
        <f>IF(Input!W699="","",_xlfn.NUMBERVALUE(Input!W699))</f>
        <v/>
      </c>
      <c r="Y693" t="str">
        <f>IF(Input!X699="","",_xlfn.NUMBERVALUE(Input!X699))</f>
        <v/>
      </c>
      <c r="Z693" t="str">
        <f>IF(Input!Y699="","",_xlfn.NUMBERVALUE(Input!Y699))</f>
        <v/>
      </c>
    </row>
    <row r="694" spans="1:26" x14ac:dyDescent="0.25">
      <c r="A694" s="257" t="str">
        <f>IF(ISERROR(Input!A700),"",Input!A700)</f>
        <v/>
      </c>
      <c r="B694" t="str">
        <f t="shared" si="10"/>
        <v/>
      </c>
      <c r="C694" t="str">
        <f>IF(ISERROR(Input!B700),"",IF(Input!B700="","",Input!B700))</f>
        <v/>
      </c>
      <c r="D694" t="str">
        <f>IF(ISERROR(IF(Input!C700="","",Input!C700*1)),"",IF(Input!C700="","",Input!C700*1))</f>
        <v/>
      </c>
      <c r="E694" t="str">
        <f>IF(ISERROR(IF(Input!D700="","",Input!D700)),"",IF(Input!D700="","",Input!D700))</f>
        <v/>
      </c>
      <c r="F694" t="str">
        <f>IF(Input!E700="","",IF(ISNUMBER(_xlfn.NUMBERVALUE(Input!E700)),ROUND(Input!E700,0),Input!E700))</f>
        <v/>
      </c>
      <c r="G694" s="269" t="str">
        <f>IF(ISBLANK(Input!F700),"",(Input!F700))</f>
        <v/>
      </c>
      <c r="H694" t="str">
        <f>IF(Input!G700="","",Input!G700)</f>
        <v/>
      </c>
      <c r="I694" t="str">
        <f>IF(Input!H700="","",Input!H700)</f>
        <v/>
      </c>
      <c r="J694" t="str">
        <f>IFERROR(IF(Input!I700="","",IF(VLOOKUP(Input!D700,'Measure List'!$A$2:$D$5000,4,FALSE)="Residential","",Input!I700)),"")</f>
        <v/>
      </c>
      <c r="K694" t="str">
        <f>IF(Input!J700="","",Input!J700)</f>
        <v/>
      </c>
      <c r="L694" t="str">
        <f>IF(Input!K700="","",Input!K700)</f>
        <v/>
      </c>
      <c r="M694" t="str">
        <f>IF(Input!L700="","",Input!L700)</f>
        <v/>
      </c>
      <c r="N694" s="304" t="str">
        <f>IF(Input!M700="","",Input!M700)</f>
        <v/>
      </c>
      <c r="O694" t="str">
        <f>IF(Input!N700="","",IF(_xlfn.NUMBERVALUE(Input!N700)=0,"",_xlfn.NUMBERVALUE(Input!N700)))</f>
        <v/>
      </c>
      <c r="P694" t="str">
        <f>IF(Input!O700="","",_xlfn.NUMBERVALUE(Input!O700))</f>
        <v/>
      </c>
      <c r="Q694" t="str">
        <f>IF(Input!P700="","",Input!P700)</f>
        <v/>
      </c>
      <c r="R694" t="str">
        <f>IF(Input!Q700="","",Input!Q700)</f>
        <v/>
      </c>
      <c r="S694" t="str">
        <f>IF(Input!R700="","",_xlfn.NUMBERVALUE(Input!R700))</f>
        <v/>
      </c>
      <c r="T694" t="str">
        <f>IF(Input!S700="","",Input!S700)</f>
        <v/>
      </c>
      <c r="U694" t="str">
        <f>IF(Input!T700="","",_xlfn.NUMBERVALUE(Input!T700))</f>
        <v/>
      </c>
      <c r="V694" t="str">
        <f>IF(Input!U700="","",(Input!U700))</f>
        <v/>
      </c>
      <c r="W694" t="str">
        <f>IF(Input!V700="","",_xlfn.NUMBERVALUE(Input!V700))</f>
        <v/>
      </c>
      <c r="X694" t="str">
        <f>IF(Input!W700="","",_xlfn.NUMBERVALUE(Input!W700))</f>
        <v/>
      </c>
      <c r="Y694" t="str">
        <f>IF(Input!X700="","",_xlfn.NUMBERVALUE(Input!X700))</f>
        <v/>
      </c>
      <c r="Z694" t="str">
        <f>IF(Input!Y700="","",_xlfn.NUMBERVALUE(Input!Y700))</f>
        <v/>
      </c>
    </row>
    <row r="695" spans="1:26" x14ac:dyDescent="0.25">
      <c r="A695" s="257" t="str">
        <f>IF(ISERROR(Input!A701),"",Input!A701)</f>
        <v/>
      </c>
      <c r="B695" t="str">
        <f t="shared" si="10"/>
        <v/>
      </c>
      <c r="C695" t="str">
        <f>IF(ISERROR(Input!B701),"",IF(Input!B701="","",Input!B701))</f>
        <v/>
      </c>
      <c r="D695" t="str">
        <f>IF(ISERROR(IF(Input!C701="","",Input!C701*1)),"",IF(Input!C701="","",Input!C701*1))</f>
        <v/>
      </c>
      <c r="E695" t="str">
        <f>IF(ISERROR(IF(Input!D701="","",Input!D701)),"",IF(Input!D701="","",Input!D701))</f>
        <v/>
      </c>
      <c r="F695" t="str">
        <f>IF(Input!E701="","",IF(ISNUMBER(_xlfn.NUMBERVALUE(Input!E701)),ROUND(Input!E701,0),Input!E701))</f>
        <v/>
      </c>
      <c r="G695" s="269" t="str">
        <f>IF(ISBLANK(Input!F701),"",(Input!F701))</f>
        <v/>
      </c>
      <c r="H695" t="str">
        <f>IF(Input!G701="","",Input!G701)</f>
        <v/>
      </c>
      <c r="I695" t="str">
        <f>IF(Input!H701="","",Input!H701)</f>
        <v/>
      </c>
      <c r="J695" t="str">
        <f>IFERROR(IF(Input!I701="","",IF(VLOOKUP(Input!D701,'Measure List'!$A$2:$D$5000,4,FALSE)="Residential","",Input!I701)),"")</f>
        <v/>
      </c>
      <c r="K695" t="str">
        <f>IF(Input!J701="","",Input!J701)</f>
        <v/>
      </c>
      <c r="L695" t="str">
        <f>IF(Input!K701="","",Input!K701)</f>
        <v/>
      </c>
      <c r="M695" t="str">
        <f>IF(Input!L701="","",Input!L701)</f>
        <v/>
      </c>
      <c r="N695" s="304" t="str">
        <f>IF(Input!M701="","",Input!M701)</f>
        <v/>
      </c>
      <c r="O695" t="str">
        <f>IF(Input!N701="","",IF(_xlfn.NUMBERVALUE(Input!N701)=0,"",_xlfn.NUMBERVALUE(Input!N701)))</f>
        <v/>
      </c>
      <c r="P695" t="str">
        <f>IF(Input!O701="","",_xlfn.NUMBERVALUE(Input!O701))</f>
        <v/>
      </c>
      <c r="Q695" t="str">
        <f>IF(Input!P701="","",Input!P701)</f>
        <v/>
      </c>
      <c r="R695" t="str">
        <f>IF(Input!Q701="","",Input!Q701)</f>
        <v/>
      </c>
      <c r="S695" t="str">
        <f>IF(Input!R701="","",_xlfn.NUMBERVALUE(Input!R701))</f>
        <v/>
      </c>
      <c r="T695" t="str">
        <f>IF(Input!S701="","",Input!S701)</f>
        <v/>
      </c>
      <c r="U695" t="str">
        <f>IF(Input!T701="","",_xlfn.NUMBERVALUE(Input!T701))</f>
        <v/>
      </c>
      <c r="V695" t="str">
        <f>IF(Input!U701="","",(Input!U701))</f>
        <v/>
      </c>
      <c r="W695" t="str">
        <f>IF(Input!V701="","",_xlfn.NUMBERVALUE(Input!V701))</f>
        <v/>
      </c>
      <c r="X695" t="str">
        <f>IF(Input!W701="","",_xlfn.NUMBERVALUE(Input!W701))</f>
        <v/>
      </c>
      <c r="Y695" t="str">
        <f>IF(Input!X701="","",_xlfn.NUMBERVALUE(Input!X701))</f>
        <v/>
      </c>
      <c r="Z695" t="str">
        <f>IF(Input!Y701="","",_xlfn.NUMBERVALUE(Input!Y701))</f>
        <v/>
      </c>
    </row>
    <row r="696" spans="1:26" x14ac:dyDescent="0.25">
      <c r="A696" s="257" t="str">
        <f>IF(ISERROR(Input!A702),"",Input!A702)</f>
        <v/>
      </c>
      <c r="B696" t="str">
        <f t="shared" si="10"/>
        <v/>
      </c>
      <c r="C696" t="str">
        <f>IF(ISERROR(Input!B702),"",IF(Input!B702="","",Input!B702))</f>
        <v/>
      </c>
      <c r="D696" t="str">
        <f>IF(ISERROR(IF(Input!C702="","",Input!C702*1)),"",IF(Input!C702="","",Input!C702*1))</f>
        <v/>
      </c>
      <c r="E696" t="str">
        <f>IF(ISERROR(IF(Input!D702="","",Input!D702)),"",IF(Input!D702="","",Input!D702))</f>
        <v/>
      </c>
      <c r="F696" t="str">
        <f>IF(Input!E702="","",IF(ISNUMBER(_xlfn.NUMBERVALUE(Input!E702)),ROUND(Input!E702,0),Input!E702))</f>
        <v/>
      </c>
      <c r="G696" s="269" t="str">
        <f>IF(ISBLANK(Input!F702),"",(Input!F702))</f>
        <v/>
      </c>
      <c r="H696" t="str">
        <f>IF(Input!G702="","",Input!G702)</f>
        <v/>
      </c>
      <c r="I696" t="str">
        <f>IF(Input!H702="","",Input!H702)</f>
        <v/>
      </c>
      <c r="J696" t="str">
        <f>IFERROR(IF(Input!I702="","",IF(VLOOKUP(Input!D702,'Measure List'!$A$2:$D$5000,4,FALSE)="Residential","",Input!I702)),"")</f>
        <v/>
      </c>
      <c r="K696" t="str">
        <f>IF(Input!J702="","",Input!J702)</f>
        <v/>
      </c>
      <c r="L696" t="str">
        <f>IF(Input!K702="","",Input!K702)</f>
        <v/>
      </c>
      <c r="M696" t="str">
        <f>IF(Input!L702="","",Input!L702)</f>
        <v/>
      </c>
      <c r="N696" s="304" t="str">
        <f>IF(Input!M702="","",Input!M702)</f>
        <v/>
      </c>
      <c r="O696" t="str">
        <f>IF(Input!N702="","",IF(_xlfn.NUMBERVALUE(Input!N702)=0,"",_xlfn.NUMBERVALUE(Input!N702)))</f>
        <v/>
      </c>
      <c r="P696" t="str">
        <f>IF(Input!O702="","",_xlfn.NUMBERVALUE(Input!O702))</f>
        <v/>
      </c>
      <c r="Q696" t="str">
        <f>IF(Input!P702="","",Input!P702)</f>
        <v/>
      </c>
      <c r="R696" t="str">
        <f>IF(Input!Q702="","",Input!Q702)</f>
        <v/>
      </c>
      <c r="S696" t="str">
        <f>IF(Input!R702="","",_xlfn.NUMBERVALUE(Input!R702))</f>
        <v/>
      </c>
      <c r="T696" t="str">
        <f>IF(Input!S702="","",Input!S702)</f>
        <v/>
      </c>
      <c r="U696" t="str">
        <f>IF(Input!T702="","",_xlfn.NUMBERVALUE(Input!T702))</f>
        <v/>
      </c>
      <c r="V696" t="str">
        <f>IF(Input!U702="","",(Input!U702))</f>
        <v/>
      </c>
      <c r="W696" t="str">
        <f>IF(Input!V702="","",_xlfn.NUMBERVALUE(Input!V702))</f>
        <v/>
      </c>
      <c r="X696" t="str">
        <f>IF(Input!W702="","",_xlfn.NUMBERVALUE(Input!W702))</f>
        <v/>
      </c>
      <c r="Y696" t="str">
        <f>IF(Input!X702="","",_xlfn.NUMBERVALUE(Input!X702))</f>
        <v/>
      </c>
      <c r="Z696" t="str">
        <f>IF(Input!Y702="","",_xlfn.NUMBERVALUE(Input!Y702))</f>
        <v/>
      </c>
    </row>
    <row r="697" spans="1:26" x14ac:dyDescent="0.25">
      <c r="A697" s="257" t="str">
        <f>IF(ISERROR(Input!A703),"",Input!A703)</f>
        <v/>
      </c>
      <c r="B697" t="str">
        <f t="shared" si="10"/>
        <v/>
      </c>
      <c r="C697" t="str">
        <f>IF(ISERROR(Input!B703),"",IF(Input!B703="","",Input!B703))</f>
        <v/>
      </c>
      <c r="D697" t="str">
        <f>IF(ISERROR(IF(Input!C703="","",Input!C703*1)),"",IF(Input!C703="","",Input!C703*1))</f>
        <v/>
      </c>
      <c r="E697" t="str">
        <f>IF(ISERROR(IF(Input!D703="","",Input!D703)),"",IF(Input!D703="","",Input!D703))</f>
        <v/>
      </c>
      <c r="F697" t="str">
        <f>IF(Input!E703="","",IF(ISNUMBER(_xlfn.NUMBERVALUE(Input!E703)),ROUND(Input!E703,0),Input!E703))</f>
        <v/>
      </c>
      <c r="G697" s="269" t="str">
        <f>IF(ISBLANK(Input!F703),"",(Input!F703))</f>
        <v/>
      </c>
      <c r="H697" t="str">
        <f>IF(Input!G703="","",Input!G703)</f>
        <v/>
      </c>
      <c r="I697" t="str">
        <f>IF(Input!H703="","",Input!H703)</f>
        <v/>
      </c>
      <c r="J697" t="str">
        <f>IFERROR(IF(Input!I703="","",IF(VLOOKUP(Input!D703,'Measure List'!$A$2:$D$5000,4,FALSE)="Residential","",Input!I703)),"")</f>
        <v/>
      </c>
      <c r="K697" t="str">
        <f>IF(Input!J703="","",Input!J703)</f>
        <v/>
      </c>
      <c r="L697" t="str">
        <f>IF(Input!K703="","",Input!K703)</f>
        <v/>
      </c>
      <c r="M697" t="str">
        <f>IF(Input!L703="","",Input!L703)</f>
        <v/>
      </c>
      <c r="N697" s="304" t="str">
        <f>IF(Input!M703="","",Input!M703)</f>
        <v/>
      </c>
      <c r="O697" t="str">
        <f>IF(Input!N703="","",IF(_xlfn.NUMBERVALUE(Input!N703)=0,"",_xlfn.NUMBERVALUE(Input!N703)))</f>
        <v/>
      </c>
      <c r="P697" t="str">
        <f>IF(Input!O703="","",_xlfn.NUMBERVALUE(Input!O703))</f>
        <v/>
      </c>
      <c r="Q697" t="str">
        <f>IF(Input!P703="","",Input!P703)</f>
        <v/>
      </c>
      <c r="R697" t="str">
        <f>IF(Input!Q703="","",Input!Q703)</f>
        <v/>
      </c>
      <c r="S697" t="str">
        <f>IF(Input!R703="","",_xlfn.NUMBERVALUE(Input!R703))</f>
        <v/>
      </c>
      <c r="T697" t="str">
        <f>IF(Input!S703="","",Input!S703)</f>
        <v/>
      </c>
      <c r="U697" t="str">
        <f>IF(Input!T703="","",_xlfn.NUMBERVALUE(Input!T703))</f>
        <v/>
      </c>
      <c r="V697" t="str">
        <f>IF(Input!U703="","",(Input!U703))</f>
        <v/>
      </c>
      <c r="W697" t="str">
        <f>IF(Input!V703="","",_xlfn.NUMBERVALUE(Input!V703))</f>
        <v/>
      </c>
      <c r="X697" t="str">
        <f>IF(Input!W703="","",_xlfn.NUMBERVALUE(Input!W703))</f>
        <v/>
      </c>
      <c r="Y697" t="str">
        <f>IF(Input!X703="","",_xlfn.NUMBERVALUE(Input!X703))</f>
        <v/>
      </c>
      <c r="Z697" t="str">
        <f>IF(Input!Y703="","",_xlfn.NUMBERVALUE(Input!Y703))</f>
        <v/>
      </c>
    </row>
    <row r="698" spans="1:26" x14ac:dyDescent="0.25">
      <c r="A698" s="257" t="str">
        <f>IF(ISERROR(Input!A704),"",Input!A704)</f>
        <v/>
      </c>
      <c r="B698" t="str">
        <f t="shared" si="10"/>
        <v/>
      </c>
      <c r="C698" t="str">
        <f>IF(ISERROR(Input!B704),"",IF(Input!B704="","",Input!B704))</f>
        <v/>
      </c>
      <c r="D698" t="str">
        <f>IF(ISERROR(IF(Input!C704="","",Input!C704*1)),"",IF(Input!C704="","",Input!C704*1))</f>
        <v/>
      </c>
      <c r="E698" t="str">
        <f>IF(ISERROR(IF(Input!D704="","",Input!D704)),"",IF(Input!D704="","",Input!D704))</f>
        <v/>
      </c>
      <c r="F698" t="str">
        <f>IF(Input!E704="","",IF(ISNUMBER(_xlfn.NUMBERVALUE(Input!E704)),ROUND(Input!E704,0),Input!E704))</f>
        <v/>
      </c>
      <c r="G698" s="269" t="str">
        <f>IF(ISBLANK(Input!F704),"",(Input!F704))</f>
        <v/>
      </c>
      <c r="H698" t="str">
        <f>IF(Input!G704="","",Input!G704)</f>
        <v/>
      </c>
      <c r="I698" t="str">
        <f>IF(Input!H704="","",Input!H704)</f>
        <v/>
      </c>
      <c r="J698" t="str">
        <f>IFERROR(IF(Input!I704="","",IF(VLOOKUP(Input!D704,'Measure List'!$A$2:$D$5000,4,FALSE)="Residential","",Input!I704)),"")</f>
        <v/>
      </c>
      <c r="K698" t="str">
        <f>IF(Input!J704="","",Input!J704)</f>
        <v/>
      </c>
      <c r="L698" t="str">
        <f>IF(Input!K704="","",Input!K704)</f>
        <v/>
      </c>
      <c r="M698" t="str">
        <f>IF(Input!L704="","",Input!L704)</f>
        <v/>
      </c>
      <c r="N698" s="304" t="str">
        <f>IF(Input!M704="","",Input!M704)</f>
        <v/>
      </c>
      <c r="O698" t="str">
        <f>IF(Input!N704="","",IF(_xlfn.NUMBERVALUE(Input!N704)=0,"",_xlfn.NUMBERVALUE(Input!N704)))</f>
        <v/>
      </c>
      <c r="P698" t="str">
        <f>IF(Input!O704="","",_xlfn.NUMBERVALUE(Input!O704))</f>
        <v/>
      </c>
      <c r="Q698" t="str">
        <f>IF(Input!P704="","",Input!P704)</f>
        <v/>
      </c>
      <c r="R698" t="str">
        <f>IF(Input!Q704="","",Input!Q704)</f>
        <v/>
      </c>
      <c r="S698" t="str">
        <f>IF(Input!R704="","",_xlfn.NUMBERVALUE(Input!R704))</f>
        <v/>
      </c>
      <c r="T698" t="str">
        <f>IF(Input!S704="","",Input!S704)</f>
        <v/>
      </c>
      <c r="U698" t="str">
        <f>IF(Input!T704="","",_xlfn.NUMBERVALUE(Input!T704))</f>
        <v/>
      </c>
      <c r="V698" t="str">
        <f>IF(Input!U704="","",(Input!U704))</f>
        <v/>
      </c>
      <c r="W698" t="str">
        <f>IF(Input!V704="","",_xlfn.NUMBERVALUE(Input!V704))</f>
        <v/>
      </c>
      <c r="X698" t="str">
        <f>IF(Input!W704="","",_xlfn.NUMBERVALUE(Input!W704))</f>
        <v/>
      </c>
      <c r="Y698" t="str">
        <f>IF(Input!X704="","",_xlfn.NUMBERVALUE(Input!X704))</f>
        <v/>
      </c>
      <c r="Z698" t="str">
        <f>IF(Input!Y704="","",_xlfn.NUMBERVALUE(Input!Y704))</f>
        <v/>
      </c>
    </row>
    <row r="699" spans="1:26" x14ac:dyDescent="0.25">
      <c r="A699" s="257" t="str">
        <f>IF(ISERROR(Input!A705),"",Input!A705)</f>
        <v/>
      </c>
      <c r="B699" t="str">
        <f t="shared" si="10"/>
        <v/>
      </c>
      <c r="C699" t="str">
        <f>IF(ISERROR(Input!B705),"",IF(Input!B705="","",Input!B705))</f>
        <v/>
      </c>
      <c r="D699" t="str">
        <f>IF(ISERROR(IF(Input!C705="","",Input!C705*1)),"",IF(Input!C705="","",Input!C705*1))</f>
        <v/>
      </c>
      <c r="E699" t="str">
        <f>IF(ISERROR(IF(Input!D705="","",Input!D705)),"",IF(Input!D705="","",Input!D705))</f>
        <v/>
      </c>
      <c r="F699" t="str">
        <f>IF(Input!E705="","",IF(ISNUMBER(_xlfn.NUMBERVALUE(Input!E705)),ROUND(Input!E705,0),Input!E705))</f>
        <v/>
      </c>
      <c r="G699" s="269" t="str">
        <f>IF(ISBLANK(Input!F705),"",(Input!F705))</f>
        <v/>
      </c>
      <c r="H699" t="str">
        <f>IF(Input!G705="","",Input!G705)</f>
        <v/>
      </c>
      <c r="I699" t="str">
        <f>IF(Input!H705="","",Input!H705)</f>
        <v/>
      </c>
      <c r="J699" t="str">
        <f>IFERROR(IF(Input!I705="","",IF(VLOOKUP(Input!D705,'Measure List'!$A$2:$D$5000,4,FALSE)="Residential","",Input!I705)),"")</f>
        <v/>
      </c>
      <c r="K699" t="str">
        <f>IF(Input!J705="","",Input!J705)</f>
        <v/>
      </c>
      <c r="L699" t="str">
        <f>IF(Input!K705="","",Input!K705)</f>
        <v/>
      </c>
      <c r="M699" t="str">
        <f>IF(Input!L705="","",Input!L705)</f>
        <v/>
      </c>
      <c r="N699" s="304" t="str">
        <f>IF(Input!M705="","",Input!M705)</f>
        <v/>
      </c>
      <c r="O699" t="str">
        <f>IF(Input!N705="","",IF(_xlfn.NUMBERVALUE(Input!N705)=0,"",_xlfn.NUMBERVALUE(Input!N705)))</f>
        <v/>
      </c>
      <c r="P699" t="str">
        <f>IF(Input!O705="","",_xlfn.NUMBERVALUE(Input!O705))</f>
        <v/>
      </c>
      <c r="Q699" t="str">
        <f>IF(Input!P705="","",Input!P705)</f>
        <v/>
      </c>
      <c r="R699" t="str">
        <f>IF(Input!Q705="","",Input!Q705)</f>
        <v/>
      </c>
      <c r="S699" t="str">
        <f>IF(Input!R705="","",_xlfn.NUMBERVALUE(Input!R705))</f>
        <v/>
      </c>
      <c r="T699" t="str">
        <f>IF(Input!S705="","",Input!S705)</f>
        <v/>
      </c>
      <c r="U699" t="str">
        <f>IF(Input!T705="","",_xlfn.NUMBERVALUE(Input!T705))</f>
        <v/>
      </c>
      <c r="V699" t="str">
        <f>IF(Input!U705="","",(Input!U705))</f>
        <v/>
      </c>
      <c r="W699" t="str">
        <f>IF(Input!V705="","",_xlfn.NUMBERVALUE(Input!V705))</f>
        <v/>
      </c>
      <c r="X699" t="str">
        <f>IF(Input!W705="","",_xlfn.NUMBERVALUE(Input!W705))</f>
        <v/>
      </c>
      <c r="Y699" t="str">
        <f>IF(Input!X705="","",_xlfn.NUMBERVALUE(Input!X705))</f>
        <v/>
      </c>
      <c r="Z699" t="str">
        <f>IF(Input!Y705="","",_xlfn.NUMBERVALUE(Input!Y705))</f>
        <v/>
      </c>
    </row>
    <row r="700" spans="1:26" x14ac:dyDescent="0.25">
      <c r="A700" s="257" t="str">
        <f>IF(ISERROR(Input!A706),"",Input!A706)</f>
        <v/>
      </c>
      <c r="B700" t="str">
        <f t="shared" si="10"/>
        <v/>
      </c>
      <c r="C700" t="str">
        <f>IF(ISERROR(Input!B706),"",IF(Input!B706="","",Input!B706))</f>
        <v/>
      </c>
      <c r="D700" t="str">
        <f>IF(ISERROR(IF(Input!C706="","",Input!C706*1)),"",IF(Input!C706="","",Input!C706*1))</f>
        <v/>
      </c>
      <c r="E700" t="str">
        <f>IF(ISERROR(IF(Input!D706="","",Input!D706)),"",IF(Input!D706="","",Input!D706))</f>
        <v/>
      </c>
      <c r="F700" t="str">
        <f>IF(Input!E706="","",IF(ISNUMBER(_xlfn.NUMBERVALUE(Input!E706)),ROUND(Input!E706,0),Input!E706))</f>
        <v/>
      </c>
      <c r="G700" s="269" t="str">
        <f>IF(ISBLANK(Input!F706),"",(Input!F706))</f>
        <v/>
      </c>
      <c r="H700" t="str">
        <f>IF(Input!G706="","",Input!G706)</f>
        <v/>
      </c>
      <c r="I700" t="str">
        <f>IF(Input!H706="","",Input!H706)</f>
        <v/>
      </c>
      <c r="J700" t="str">
        <f>IFERROR(IF(Input!I706="","",IF(VLOOKUP(Input!D706,'Measure List'!$A$2:$D$5000,4,FALSE)="Residential","",Input!I706)),"")</f>
        <v/>
      </c>
      <c r="K700" t="str">
        <f>IF(Input!J706="","",Input!J706)</f>
        <v/>
      </c>
      <c r="L700" t="str">
        <f>IF(Input!K706="","",Input!K706)</f>
        <v/>
      </c>
      <c r="M700" t="str">
        <f>IF(Input!L706="","",Input!L706)</f>
        <v/>
      </c>
      <c r="N700" s="304" t="str">
        <f>IF(Input!M706="","",Input!M706)</f>
        <v/>
      </c>
      <c r="O700" t="str">
        <f>IF(Input!N706="","",IF(_xlfn.NUMBERVALUE(Input!N706)=0,"",_xlfn.NUMBERVALUE(Input!N706)))</f>
        <v/>
      </c>
      <c r="P700" t="str">
        <f>IF(Input!O706="","",_xlfn.NUMBERVALUE(Input!O706))</f>
        <v/>
      </c>
      <c r="Q700" t="str">
        <f>IF(Input!P706="","",Input!P706)</f>
        <v/>
      </c>
      <c r="R700" t="str">
        <f>IF(Input!Q706="","",Input!Q706)</f>
        <v/>
      </c>
      <c r="S700" t="str">
        <f>IF(Input!R706="","",_xlfn.NUMBERVALUE(Input!R706))</f>
        <v/>
      </c>
      <c r="T700" t="str">
        <f>IF(Input!S706="","",Input!S706)</f>
        <v/>
      </c>
      <c r="U700" t="str">
        <f>IF(Input!T706="","",_xlfn.NUMBERVALUE(Input!T706))</f>
        <v/>
      </c>
      <c r="V700" t="str">
        <f>IF(Input!U706="","",(Input!U706))</f>
        <v/>
      </c>
      <c r="W700" t="str">
        <f>IF(Input!V706="","",_xlfn.NUMBERVALUE(Input!V706))</f>
        <v/>
      </c>
      <c r="X700" t="str">
        <f>IF(Input!W706="","",_xlfn.NUMBERVALUE(Input!W706))</f>
        <v/>
      </c>
      <c r="Y700" t="str">
        <f>IF(Input!X706="","",_xlfn.NUMBERVALUE(Input!X706))</f>
        <v/>
      </c>
      <c r="Z700" t="str">
        <f>IF(Input!Y706="","",_xlfn.NUMBERVALUE(Input!Y706))</f>
        <v/>
      </c>
    </row>
    <row r="701" spans="1:26" x14ac:dyDescent="0.25">
      <c r="A701" s="257" t="str">
        <f>IF(ISERROR(Input!A707),"",Input!A707)</f>
        <v/>
      </c>
      <c r="B701" t="str">
        <f t="shared" si="10"/>
        <v/>
      </c>
      <c r="C701" t="str">
        <f>IF(ISERROR(Input!B707),"",IF(Input!B707="","",Input!B707))</f>
        <v/>
      </c>
      <c r="D701" t="str">
        <f>IF(ISERROR(IF(Input!C707="","",Input!C707*1)),"",IF(Input!C707="","",Input!C707*1))</f>
        <v/>
      </c>
      <c r="E701" t="str">
        <f>IF(ISERROR(IF(Input!D707="","",Input!D707)),"",IF(Input!D707="","",Input!D707))</f>
        <v/>
      </c>
      <c r="F701" t="str">
        <f>IF(Input!E707="","",IF(ISNUMBER(_xlfn.NUMBERVALUE(Input!E707)),ROUND(Input!E707,0),Input!E707))</f>
        <v/>
      </c>
      <c r="G701" s="269" t="str">
        <f>IF(ISBLANK(Input!F707),"",(Input!F707))</f>
        <v/>
      </c>
      <c r="H701" t="str">
        <f>IF(Input!G707="","",Input!G707)</f>
        <v/>
      </c>
      <c r="I701" t="str">
        <f>IF(Input!H707="","",Input!H707)</f>
        <v/>
      </c>
      <c r="J701" t="str">
        <f>IFERROR(IF(Input!I707="","",IF(VLOOKUP(Input!D707,'Measure List'!$A$2:$D$5000,4,FALSE)="Residential","",Input!I707)),"")</f>
        <v/>
      </c>
      <c r="K701" t="str">
        <f>IF(Input!J707="","",Input!J707)</f>
        <v/>
      </c>
      <c r="L701" t="str">
        <f>IF(Input!K707="","",Input!K707)</f>
        <v/>
      </c>
      <c r="M701" t="str">
        <f>IF(Input!L707="","",Input!L707)</f>
        <v/>
      </c>
      <c r="N701" s="304" t="str">
        <f>IF(Input!M707="","",Input!M707)</f>
        <v/>
      </c>
      <c r="O701" t="str">
        <f>IF(Input!N707="","",IF(_xlfn.NUMBERVALUE(Input!N707)=0,"",_xlfn.NUMBERVALUE(Input!N707)))</f>
        <v/>
      </c>
      <c r="P701" t="str">
        <f>IF(Input!O707="","",_xlfn.NUMBERVALUE(Input!O707))</f>
        <v/>
      </c>
      <c r="Q701" t="str">
        <f>IF(Input!P707="","",Input!P707)</f>
        <v/>
      </c>
      <c r="R701" t="str">
        <f>IF(Input!Q707="","",Input!Q707)</f>
        <v/>
      </c>
      <c r="S701" t="str">
        <f>IF(Input!R707="","",_xlfn.NUMBERVALUE(Input!R707))</f>
        <v/>
      </c>
      <c r="T701" t="str">
        <f>IF(Input!S707="","",Input!S707)</f>
        <v/>
      </c>
      <c r="U701" t="str">
        <f>IF(Input!T707="","",_xlfn.NUMBERVALUE(Input!T707))</f>
        <v/>
      </c>
      <c r="V701" t="str">
        <f>IF(Input!U707="","",(Input!U707))</f>
        <v/>
      </c>
      <c r="W701" t="str">
        <f>IF(Input!V707="","",_xlfn.NUMBERVALUE(Input!V707))</f>
        <v/>
      </c>
      <c r="X701" t="str">
        <f>IF(Input!W707="","",_xlfn.NUMBERVALUE(Input!W707))</f>
        <v/>
      </c>
      <c r="Y701" t="str">
        <f>IF(Input!X707="","",_xlfn.NUMBERVALUE(Input!X707))</f>
        <v/>
      </c>
      <c r="Z701" t="str">
        <f>IF(Input!Y707="","",_xlfn.NUMBERVALUE(Input!Y707))</f>
        <v/>
      </c>
    </row>
    <row r="702" spans="1:26" x14ac:dyDescent="0.25">
      <c r="A702" s="257" t="str">
        <f>IF(ISERROR(Input!A708),"",Input!A708)</f>
        <v/>
      </c>
      <c r="B702" t="str">
        <f t="shared" si="10"/>
        <v/>
      </c>
      <c r="C702" t="str">
        <f>IF(ISERROR(Input!B708),"",IF(Input!B708="","",Input!B708))</f>
        <v/>
      </c>
      <c r="D702" t="str">
        <f>IF(ISERROR(IF(Input!C708="","",Input!C708*1)),"",IF(Input!C708="","",Input!C708*1))</f>
        <v/>
      </c>
      <c r="E702" t="str">
        <f>IF(ISERROR(IF(Input!D708="","",Input!D708)),"",IF(Input!D708="","",Input!D708))</f>
        <v/>
      </c>
      <c r="F702" t="str">
        <f>IF(Input!E708="","",IF(ISNUMBER(_xlfn.NUMBERVALUE(Input!E708)),ROUND(Input!E708,0),Input!E708))</f>
        <v/>
      </c>
      <c r="G702" s="269" t="str">
        <f>IF(ISBLANK(Input!F708),"",(Input!F708))</f>
        <v/>
      </c>
      <c r="H702" t="str">
        <f>IF(Input!G708="","",Input!G708)</f>
        <v/>
      </c>
      <c r="I702" t="str">
        <f>IF(Input!H708="","",Input!H708)</f>
        <v/>
      </c>
      <c r="J702" t="str">
        <f>IFERROR(IF(Input!I708="","",IF(VLOOKUP(Input!D708,'Measure List'!$A$2:$D$5000,4,FALSE)="Residential","",Input!I708)),"")</f>
        <v/>
      </c>
      <c r="K702" t="str">
        <f>IF(Input!J708="","",Input!J708)</f>
        <v/>
      </c>
      <c r="L702" t="str">
        <f>IF(Input!K708="","",Input!K708)</f>
        <v/>
      </c>
      <c r="M702" t="str">
        <f>IF(Input!L708="","",Input!L708)</f>
        <v/>
      </c>
      <c r="N702" s="304" t="str">
        <f>IF(Input!M708="","",Input!M708)</f>
        <v/>
      </c>
      <c r="O702" t="str">
        <f>IF(Input!N708="","",IF(_xlfn.NUMBERVALUE(Input!N708)=0,"",_xlfn.NUMBERVALUE(Input!N708)))</f>
        <v/>
      </c>
      <c r="P702" t="str">
        <f>IF(Input!O708="","",_xlfn.NUMBERVALUE(Input!O708))</f>
        <v/>
      </c>
      <c r="Q702" t="str">
        <f>IF(Input!P708="","",Input!P708)</f>
        <v/>
      </c>
      <c r="R702" t="str">
        <f>IF(Input!Q708="","",Input!Q708)</f>
        <v/>
      </c>
      <c r="S702" t="str">
        <f>IF(Input!R708="","",_xlfn.NUMBERVALUE(Input!R708))</f>
        <v/>
      </c>
      <c r="T702" t="str">
        <f>IF(Input!S708="","",Input!S708)</f>
        <v/>
      </c>
      <c r="U702" t="str">
        <f>IF(Input!T708="","",_xlfn.NUMBERVALUE(Input!T708))</f>
        <v/>
      </c>
      <c r="V702" t="str">
        <f>IF(Input!U708="","",(Input!U708))</f>
        <v/>
      </c>
      <c r="W702" t="str">
        <f>IF(Input!V708="","",_xlfn.NUMBERVALUE(Input!V708))</f>
        <v/>
      </c>
      <c r="X702" t="str">
        <f>IF(Input!W708="","",_xlfn.NUMBERVALUE(Input!W708))</f>
        <v/>
      </c>
      <c r="Y702" t="str">
        <f>IF(Input!X708="","",_xlfn.NUMBERVALUE(Input!X708))</f>
        <v/>
      </c>
      <c r="Z702" t="str">
        <f>IF(Input!Y708="","",_xlfn.NUMBERVALUE(Input!Y708))</f>
        <v/>
      </c>
    </row>
    <row r="703" spans="1:26" x14ac:dyDescent="0.25">
      <c r="A703" s="257" t="str">
        <f>IF(ISERROR(Input!A709),"",Input!A709)</f>
        <v/>
      </c>
      <c r="B703" t="str">
        <f t="shared" si="10"/>
        <v/>
      </c>
      <c r="C703" t="str">
        <f>IF(ISERROR(Input!B709),"",IF(Input!B709="","",Input!B709))</f>
        <v/>
      </c>
      <c r="D703" t="str">
        <f>IF(ISERROR(IF(Input!C709="","",Input!C709*1)),"",IF(Input!C709="","",Input!C709*1))</f>
        <v/>
      </c>
      <c r="E703" t="str">
        <f>IF(ISERROR(IF(Input!D709="","",Input!D709)),"",IF(Input!D709="","",Input!D709))</f>
        <v/>
      </c>
      <c r="F703" t="str">
        <f>IF(Input!E709="","",IF(ISNUMBER(_xlfn.NUMBERVALUE(Input!E709)),ROUND(Input!E709,0),Input!E709))</f>
        <v/>
      </c>
      <c r="G703" s="269" t="str">
        <f>IF(ISBLANK(Input!F709),"",(Input!F709))</f>
        <v/>
      </c>
      <c r="H703" t="str">
        <f>IF(Input!G709="","",Input!G709)</f>
        <v/>
      </c>
      <c r="I703" t="str">
        <f>IF(Input!H709="","",Input!H709)</f>
        <v/>
      </c>
      <c r="J703" t="str">
        <f>IFERROR(IF(Input!I709="","",IF(VLOOKUP(Input!D709,'Measure List'!$A$2:$D$5000,4,FALSE)="Residential","",Input!I709)),"")</f>
        <v/>
      </c>
      <c r="K703" t="str">
        <f>IF(Input!J709="","",Input!J709)</f>
        <v/>
      </c>
      <c r="L703" t="str">
        <f>IF(Input!K709="","",Input!K709)</f>
        <v/>
      </c>
      <c r="M703" t="str">
        <f>IF(Input!L709="","",Input!L709)</f>
        <v/>
      </c>
      <c r="N703" s="304" t="str">
        <f>IF(Input!M709="","",Input!M709)</f>
        <v/>
      </c>
      <c r="O703" t="str">
        <f>IF(Input!N709="","",IF(_xlfn.NUMBERVALUE(Input!N709)=0,"",_xlfn.NUMBERVALUE(Input!N709)))</f>
        <v/>
      </c>
      <c r="P703" t="str">
        <f>IF(Input!O709="","",_xlfn.NUMBERVALUE(Input!O709))</f>
        <v/>
      </c>
      <c r="Q703" t="str">
        <f>IF(Input!P709="","",Input!P709)</f>
        <v/>
      </c>
      <c r="R703" t="str">
        <f>IF(Input!Q709="","",Input!Q709)</f>
        <v/>
      </c>
      <c r="S703" t="str">
        <f>IF(Input!R709="","",_xlfn.NUMBERVALUE(Input!R709))</f>
        <v/>
      </c>
      <c r="T703" t="str">
        <f>IF(Input!S709="","",Input!S709)</f>
        <v/>
      </c>
      <c r="U703" t="str">
        <f>IF(Input!T709="","",_xlfn.NUMBERVALUE(Input!T709))</f>
        <v/>
      </c>
      <c r="V703" t="str">
        <f>IF(Input!U709="","",(Input!U709))</f>
        <v/>
      </c>
      <c r="W703" t="str">
        <f>IF(Input!V709="","",_xlfn.NUMBERVALUE(Input!V709))</f>
        <v/>
      </c>
      <c r="X703" t="str">
        <f>IF(Input!W709="","",_xlfn.NUMBERVALUE(Input!W709))</f>
        <v/>
      </c>
      <c r="Y703" t="str">
        <f>IF(Input!X709="","",_xlfn.NUMBERVALUE(Input!X709))</f>
        <v/>
      </c>
      <c r="Z703" t="str">
        <f>IF(Input!Y709="","",_xlfn.NUMBERVALUE(Input!Y709))</f>
        <v/>
      </c>
    </row>
    <row r="704" spans="1:26" x14ac:dyDescent="0.25">
      <c r="A704" s="257" t="str">
        <f>IF(ISERROR(Input!A710),"",Input!A710)</f>
        <v/>
      </c>
      <c r="B704" t="str">
        <f t="shared" si="10"/>
        <v/>
      </c>
      <c r="C704" t="str">
        <f>IF(ISERROR(Input!B710),"",IF(Input!B710="","",Input!B710))</f>
        <v/>
      </c>
      <c r="D704" t="str">
        <f>IF(ISERROR(IF(Input!C710="","",Input!C710*1)),"",IF(Input!C710="","",Input!C710*1))</f>
        <v/>
      </c>
      <c r="E704" t="str">
        <f>IF(ISERROR(IF(Input!D710="","",Input!D710)),"",IF(Input!D710="","",Input!D710))</f>
        <v/>
      </c>
      <c r="F704" t="str">
        <f>IF(Input!E710="","",IF(ISNUMBER(_xlfn.NUMBERVALUE(Input!E710)),ROUND(Input!E710,0),Input!E710))</f>
        <v/>
      </c>
      <c r="G704" s="269" t="str">
        <f>IF(ISBLANK(Input!F710),"",(Input!F710))</f>
        <v/>
      </c>
      <c r="H704" t="str">
        <f>IF(Input!G710="","",Input!G710)</f>
        <v/>
      </c>
      <c r="I704" t="str">
        <f>IF(Input!H710="","",Input!H710)</f>
        <v/>
      </c>
      <c r="J704" t="str">
        <f>IFERROR(IF(Input!I710="","",IF(VLOOKUP(Input!D710,'Measure List'!$A$2:$D$5000,4,FALSE)="Residential","",Input!I710)),"")</f>
        <v/>
      </c>
      <c r="K704" t="str">
        <f>IF(Input!J710="","",Input!J710)</f>
        <v/>
      </c>
      <c r="L704" t="str">
        <f>IF(Input!K710="","",Input!K710)</f>
        <v/>
      </c>
      <c r="M704" t="str">
        <f>IF(Input!L710="","",Input!L710)</f>
        <v/>
      </c>
      <c r="N704" s="304" t="str">
        <f>IF(Input!M710="","",Input!M710)</f>
        <v/>
      </c>
      <c r="O704" t="str">
        <f>IF(Input!N710="","",IF(_xlfn.NUMBERVALUE(Input!N710)=0,"",_xlfn.NUMBERVALUE(Input!N710)))</f>
        <v/>
      </c>
      <c r="P704" t="str">
        <f>IF(Input!O710="","",_xlfn.NUMBERVALUE(Input!O710))</f>
        <v/>
      </c>
      <c r="Q704" t="str">
        <f>IF(Input!P710="","",Input!P710)</f>
        <v/>
      </c>
      <c r="R704" t="str">
        <f>IF(Input!Q710="","",Input!Q710)</f>
        <v/>
      </c>
      <c r="S704" t="str">
        <f>IF(Input!R710="","",_xlfn.NUMBERVALUE(Input!R710))</f>
        <v/>
      </c>
      <c r="T704" t="str">
        <f>IF(Input!S710="","",Input!S710)</f>
        <v/>
      </c>
      <c r="U704" t="str">
        <f>IF(Input!T710="","",_xlfn.NUMBERVALUE(Input!T710))</f>
        <v/>
      </c>
      <c r="V704" t="str">
        <f>IF(Input!U710="","",(Input!U710))</f>
        <v/>
      </c>
      <c r="W704" t="str">
        <f>IF(Input!V710="","",_xlfn.NUMBERVALUE(Input!V710))</f>
        <v/>
      </c>
      <c r="X704" t="str">
        <f>IF(Input!W710="","",_xlfn.NUMBERVALUE(Input!W710))</f>
        <v/>
      </c>
      <c r="Y704" t="str">
        <f>IF(Input!X710="","",_xlfn.NUMBERVALUE(Input!X710))</f>
        <v/>
      </c>
      <c r="Z704" t="str">
        <f>IF(Input!Y710="","",_xlfn.NUMBERVALUE(Input!Y710))</f>
        <v/>
      </c>
    </row>
    <row r="705" spans="1:26" x14ac:dyDescent="0.25">
      <c r="A705" s="257" t="str">
        <f>IF(ISERROR(Input!A711),"",Input!A711)</f>
        <v/>
      </c>
      <c r="B705" t="str">
        <f t="shared" si="10"/>
        <v/>
      </c>
      <c r="C705" t="str">
        <f>IF(ISERROR(Input!B711),"",IF(Input!B711="","",Input!B711))</f>
        <v/>
      </c>
      <c r="D705" t="str">
        <f>IF(ISERROR(IF(Input!C711="","",Input!C711*1)),"",IF(Input!C711="","",Input!C711*1))</f>
        <v/>
      </c>
      <c r="E705" t="str">
        <f>IF(ISERROR(IF(Input!D711="","",Input!D711)),"",IF(Input!D711="","",Input!D711))</f>
        <v/>
      </c>
      <c r="F705" t="str">
        <f>IF(Input!E711="","",IF(ISNUMBER(_xlfn.NUMBERVALUE(Input!E711)),ROUND(Input!E711,0),Input!E711))</f>
        <v/>
      </c>
      <c r="G705" s="269" t="str">
        <f>IF(ISBLANK(Input!F711),"",(Input!F711))</f>
        <v/>
      </c>
      <c r="H705" t="str">
        <f>IF(Input!G711="","",Input!G711)</f>
        <v/>
      </c>
      <c r="I705" t="str">
        <f>IF(Input!H711="","",Input!H711)</f>
        <v/>
      </c>
      <c r="J705" t="str">
        <f>IFERROR(IF(Input!I711="","",IF(VLOOKUP(Input!D711,'Measure List'!$A$2:$D$5000,4,FALSE)="Residential","",Input!I711)),"")</f>
        <v/>
      </c>
      <c r="K705" t="str">
        <f>IF(Input!J711="","",Input!J711)</f>
        <v/>
      </c>
      <c r="L705" t="str">
        <f>IF(Input!K711="","",Input!K711)</f>
        <v/>
      </c>
      <c r="M705" t="str">
        <f>IF(Input!L711="","",Input!L711)</f>
        <v/>
      </c>
      <c r="N705" s="304" t="str">
        <f>IF(Input!M711="","",Input!M711)</f>
        <v/>
      </c>
      <c r="O705" t="str">
        <f>IF(Input!N711="","",IF(_xlfn.NUMBERVALUE(Input!N711)=0,"",_xlfn.NUMBERVALUE(Input!N711)))</f>
        <v/>
      </c>
      <c r="P705" t="str">
        <f>IF(Input!O711="","",_xlfn.NUMBERVALUE(Input!O711))</f>
        <v/>
      </c>
      <c r="Q705" t="str">
        <f>IF(Input!P711="","",Input!P711)</f>
        <v/>
      </c>
      <c r="R705" t="str">
        <f>IF(Input!Q711="","",Input!Q711)</f>
        <v/>
      </c>
      <c r="S705" t="str">
        <f>IF(Input!R711="","",_xlfn.NUMBERVALUE(Input!R711))</f>
        <v/>
      </c>
      <c r="T705" t="str">
        <f>IF(Input!S711="","",Input!S711)</f>
        <v/>
      </c>
      <c r="U705" t="str">
        <f>IF(Input!T711="","",_xlfn.NUMBERVALUE(Input!T711))</f>
        <v/>
      </c>
      <c r="V705" t="str">
        <f>IF(Input!U711="","",(Input!U711))</f>
        <v/>
      </c>
      <c r="W705" t="str">
        <f>IF(Input!V711="","",_xlfn.NUMBERVALUE(Input!V711))</f>
        <v/>
      </c>
      <c r="X705" t="str">
        <f>IF(Input!W711="","",_xlfn.NUMBERVALUE(Input!W711))</f>
        <v/>
      </c>
      <c r="Y705" t="str">
        <f>IF(Input!X711="","",_xlfn.NUMBERVALUE(Input!X711))</f>
        <v/>
      </c>
      <c r="Z705" t="str">
        <f>IF(Input!Y711="","",_xlfn.NUMBERVALUE(Input!Y711))</f>
        <v/>
      </c>
    </row>
    <row r="706" spans="1:26" x14ac:dyDescent="0.25">
      <c r="A706" s="257" t="str">
        <f>IF(ISERROR(Input!A712),"",Input!A712)</f>
        <v/>
      </c>
      <c r="B706" t="str">
        <f t="shared" si="10"/>
        <v/>
      </c>
      <c r="C706" t="str">
        <f>IF(ISERROR(Input!B712),"",IF(Input!B712="","",Input!B712))</f>
        <v/>
      </c>
      <c r="D706" t="str">
        <f>IF(ISERROR(IF(Input!C712="","",Input!C712*1)),"",IF(Input!C712="","",Input!C712*1))</f>
        <v/>
      </c>
      <c r="E706" t="str">
        <f>IF(ISERROR(IF(Input!D712="","",Input!D712)),"",IF(Input!D712="","",Input!D712))</f>
        <v/>
      </c>
      <c r="F706" t="str">
        <f>IF(Input!E712="","",IF(ISNUMBER(_xlfn.NUMBERVALUE(Input!E712)),ROUND(Input!E712,0),Input!E712))</f>
        <v/>
      </c>
      <c r="G706" s="269" t="str">
        <f>IF(ISBLANK(Input!F712),"",(Input!F712))</f>
        <v/>
      </c>
      <c r="H706" t="str">
        <f>IF(Input!G712="","",Input!G712)</f>
        <v/>
      </c>
      <c r="I706" t="str">
        <f>IF(Input!H712="","",Input!H712)</f>
        <v/>
      </c>
      <c r="J706" t="str">
        <f>IFERROR(IF(Input!I712="","",IF(VLOOKUP(Input!D712,'Measure List'!$A$2:$D$5000,4,FALSE)="Residential","",Input!I712)),"")</f>
        <v/>
      </c>
      <c r="K706" t="str">
        <f>IF(Input!J712="","",Input!J712)</f>
        <v/>
      </c>
      <c r="L706" t="str">
        <f>IF(Input!K712="","",Input!K712)</f>
        <v/>
      </c>
      <c r="M706" t="str">
        <f>IF(Input!L712="","",Input!L712)</f>
        <v/>
      </c>
      <c r="N706" s="304" t="str">
        <f>IF(Input!M712="","",Input!M712)</f>
        <v/>
      </c>
      <c r="O706" t="str">
        <f>IF(Input!N712="","",IF(_xlfn.NUMBERVALUE(Input!N712)=0,"",_xlfn.NUMBERVALUE(Input!N712)))</f>
        <v/>
      </c>
      <c r="P706" t="str">
        <f>IF(Input!O712="","",_xlfn.NUMBERVALUE(Input!O712))</f>
        <v/>
      </c>
      <c r="Q706" t="str">
        <f>IF(Input!P712="","",Input!P712)</f>
        <v/>
      </c>
      <c r="R706" t="str">
        <f>IF(Input!Q712="","",Input!Q712)</f>
        <v/>
      </c>
      <c r="S706" t="str">
        <f>IF(Input!R712="","",_xlfn.NUMBERVALUE(Input!R712))</f>
        <v/>
      </c>
      <c r="T706" t="str">
        <f>IF(Input!S712="","",Input!S712)</f>
        <v/>
      </c>
      <c r="U706" t="str">
        <f>IF(Input!T712="","",_xlfn.NUMBERVALUE(Input!T712))</f>
        <v/>
      </c>
      <c r="V706" t="str">
        <f>IF(Input!U712="","",(Input!U712))</f>
        <v/>
      </c>
      <c r="W706" t="str">
        <f>IF(Input!V712="","",_xlfn.NUMBERVALUE(Input!V712))</f>
        <v/>
      </c>
      <c r="X706" t="str">
        <f>IF(Input!W712="","",_xlfn.NUMBERVALUE(Input!W712))</f>
        <v/>
      </c>
      <c r="Y706" t="str">
        <f>IF(Input!X712="","",_xlfn.NUMBERVALUE(Input!X712))</f>
        <v/>
      </c>
      <c r="Z706" t="str">
        <f>IF(Input!Y712="","",_xlfn.NUMBERVALUE(Input!Y712))</f>
        <v/>
      </c>
    </row>
    <row r="707" spans="1:26" x14ac:dyDescent="0.25">
      <c r="A707" s="257" t="str">
        <f>IF(ISERROR(Input!A713),"",Input!A713)</f>
        <v/>
      </c>
      <c r="B707" t="str">
        <f t="shared" ref="B707:B770" si="11">IF(A707="","",$AA$2)</f>
        <v/>
      </c>
      <c r="C707" t="str">
        <f>IF(ISERROR(Input!B713),"",IF(Input!B713="","",Input!B713))</f>
        <v/>
      </c>
      <c r="D707" t="str">
        <f>IF(ISERROR(IF(Input!C713="","",Input!C713*1)),"",IF(Input!C713="","",Input!C713*1))</f>
        <v/>
      </c>
      <c r="E707" t="str">
        <f>IF(ISERROR(IF(Input!D713="","",Input!D713)),"",IF(Input!D713="","",Input!D713))</f>
        <v/>
      </c>
      <c r="F707" t="str">
        <f>IF(Input!E713="","",IF(ISNUMBER(_xlfn.NUMBERVALUE(Input!E713)),ROUND(Input!E713,0),Input!E713))</f>
        <v/>
      </c>
      <c r="G707" s="269" t="str">
        <f>IF(ISBLANK(Input!F713),"",(Input!F713))</f>
        <v/>
      </c>
      <c r="H707" t="str">
        <f>IF(Input!G713="","",Input!G713)</f>
        <v/>
      </c>
      <c r="I707" t="str">
        <f>IF(Input!H713="","",Input!H713)</f>
        <v/>
      </c>
      <c r="J707" t="str">
        <f>IFERROR(IF(Input!I713="","",IF(VLOOKUP(Input!D713,'Measure List'!$A$2:$D$5000,4,FALSE)="Residential","",Input!I713)),"")</f>
        <v/>
      </c>
      <c r="K707" t="str">
        <f>IF(Input!J713="","",Input!J713)</f>
        <v/>
      </c>
      <c r="L707" t="str">
        <f>IF(Input!K713="","",Input!K713)</f>
        <v/>
      </c>
      <c r="M707" t="str">
        <f>IF(Input!L713="","",Input!L713)</f>
        <v/>
      </c>
      <c r="N707" s="304" t="str">
        <f>IF(Input!M713="","",Input!M713)</f>
        <v/>
      </c>
      <c r="O707" t="str">
        <f>IF(Input!N713="","",IF(_xlfn.NUMBERVALUE(Input!N713)=0,"",_xlfn.NUMBERVALUE(Input!N713)))</f>
        <v/>
      </c>
      <c r="P707" t="str">
        <f>IF(Input!O713="","",_xlfn.NUMBERVALUE(Input!O713))</f>
        <v/>
      </c>
      <c r="Q707" t="str">
        <f>IF(Input!P713="","",Input!P713)</f>
        <v/>
      </c>
      <c r="R707" t="str">
        <f>IF(Input!Q713="","",Input!Q713)</f>
        <v/>
      </c>
      <c r="S707" t="str">
        <f>IF(Input!R713="","",_xlfn.NUMBERVALUE(Input!R713))</f>
        <v/>
      </c>
      <c r="T707" t="str">
        <f>IF(Input!S713="","",Input!S713)</f>
        <v/>
      </c>
      <c r="U707" t="str">
        <f>IF(Input!T713="","",_xlfn.NUMBERVALUE(Input!T713))</f>
        <v/>
      </c>
      <c r="V707" t="str">
        <f>IF(Input!U713="","",(Input!U713))</f>
        <v/>
      </c>
      <c r="W707" t="str">
        <f>IF(Input!V713="","",_xlfn.NUMBERVALUE(Input!V713))</f>
        <v/>
      </c>
      <c r="X707" t="str">
        <f>IF(Input!W713="","",_xlfn.NUMBERVALUE(Input!W713))</f>
        <v/>
      </c>
      <c r="Y707" t="str">
        <f>IF(Input!X713="","",_xlfn.NUMBERVALUE(Input!X713))</f>
        <v/>
      </c>
      <c r="Z707" t="str">
        <f>IF(Input!Y713="","",_xlfn.NUMBERVALUE(Input!Y713))</f>
        <v/>
      </c>
    </row>
    <row r="708" spans="1:26" x14ac:dyDescent="0.25">
      <c r="A708" s="257" t="str">
        <f>IF(ISERROR(Input!A714),"",Input!A714)</f>
        <v/>
      </c>
      <c r="B708" t="str">
        <f t="shared" si="11"/>
        <v/>
      </c>
      <c r="C708" t="str">
        <f>IF(ISERROR(Input!B714),"",IF(Input!B714="","",Input!B714))</f>
        <v/>
      </c>
      <c r="D708" t="str">
        <f>IF(ISERROR(IF(Input!C714="","",Input!C714*1)),"",IF(Input!C714="","",Input!C714*1))</f>
        <v/>
      </c>
      <c r="E708" t="str">
        <f>IF(ISERROR(IF(Input!D714="","",Input!D714)),"",IF(Input!D714="","",Input!D714))</f>
        <v/>
      </c>
      <c r="F708" t="str">
        <f>IF(Input!E714="","",IF(ISNUMBER(_xlfn.NUMBERVALUE(Input!E714)),ROUND(Input!E714,0),Input!E714))</f>
        <v/>
      </c>
      <c r="G708" s="269" t="str">
        <f>IF(ISBLANK(Input!F714),"",(Input!F714))</f>
        <v/>
      </c>
      <c r="H708" t="str">
        <f>IF(Input!G714="","",Input!G714)</f>
        <v/>
      </c>
      <c r="I708" t="str">
        <f>IF(Input!H714="","",Input!H714)</f>
        <v/>
      </c>
      <c r="J708" t="str">
        <f>IFERROR(IF(Input!I714="","",IF(VLOOKUP(Input!D714,'Measure List'!$A$2:$D$5000,4,FALSE)="Residential","",Input!I714)),"")</f>
        <v/>
      </c>
      <c r="K708" t="str">
        <f>IF(Input!J714="","",Input!J714)</f>
        <v/>
      </c>
      <c r="L708" t="str">
        <f>IF(Input!K714="","",Input!K714)</f>
        <v/>
      </c>
      <c r="M708" t="str">
        <f>IF(Input!L714="","",Input!L714)</f>
        <v/>
      </c>
      <c r="N708" s="304" t="str">
        <f>IF(Input!M714="","",Input!M714)</f>
        <v/>
      </c>
      <c r="O708" t="str">
        <f>IF(Input!N714="","",IF(_xlfn.NUMBERVALUE(Input!N714)=0,"",_xlfn.NUMBERVALUE(Input!N714)))</f>
        <v/>
      </c>
      <c r="P708" t="str">
        <f>IF(Input!O714="","",_xlfn.NUMBERVALUE(Input!O714))</f>
        <v/>
      </c>
      <c r="Q708" t="str">
        <f>IF(Input!P714="","",Input!P714)</f>
        <v/>
      </c>
      <c r="R708" t="str">
        <f>IF(Input!Q714="","",Input!Q714)</f>
        <v/>
      </c>
      <c r="S708" t="str">
        <f>IF(Input!R714="","",_xlfn.NUMBERVALUE(Input!R714))</f>
        <v/>
      </c>
      <c r="T708" t="str">
        <f>IF(Input!S714="","",Input!S714)</f>
        <v/>
      </c>
      <c r="U708" t="str">
        <f>IF(Input!T714="","",_xlfn.NUMBERVALUE(Input!T714))</f>
        <v/>
      </c>
      <c r="V708" t="str">
        <f>IF(Input!U714="","",(Input!U714))</f>
        <v/>
      </c>
      <c r="W708" t="str">
        <f>IF(Input!V714="","",_xlfn.NUMBERVALUE(Input!V714))</f>
        <v/>
      </c>
      <c r="X708" t="str">
        <f>IF(Input!W714="","",_xlfn.NUMBERVALUE(Input!W714))</f>
        <v/>
      </c>
      <c r="Y708" t="str">
        <f>IF(Input!X714="","",_xlfn.NUMBERVALUE(Input!X714))</f>
        <v/>
      </c>
      <c r="Z708" t="str">
        <f>IF(Input!Y714="","",_xlfn.NUMBERVALUE(Input!Y714))</f>
        <v/>
      </c>
    </row>
    <row r="709" spans="1:26" x14ac:dyDescent="0.25">
      <c r="A709" s="257" t="str">
        <f>IF(ISERROR(Input!A715),"",Input!A715)</f>
        <v/>
      </c>
      <c r="B709" t="str">
        <f t="shared" si="11"/>
        <v/>
      </c>
      <c r="C709" t="str">
        <f>IF(ISERROR(Input!B715),"",IF(Input!B715="","",Input!B715))</f>
        <v/>
      </c>
      <c r="D709" t="str">
        <f>IF(ISERROR(IF(Input!C715="","",Input!C715*1)),"",IF(Input!C715="","",Input!C715*1))</f>
        <v/>
      </c>
      <c r="E709" t="str">
        <f>IF(ISERROR(IF(Input!D715="","",Input!D715)),"",IF(Input!D715="","",Input!D715))</f>
        <v/>
      </c>
      <c r="F709" t="str">
        <f>IF(Input!E715="","",IF(ISNUMBER(_xlfn.NUMBERVALUE(Input!E715)),ROUND(Input!E715,0),Input!E715))</f>
        <v/>
      </c>
      <c r="G709" s="269" t="str">
        <f>IF(ISBLANK(Input!F715),"",(Input!F715))</f>
        <v/>
      </c>
      <c r="H709" t="str">
        <f>IF(Input!G715="","",Input!G715)</f>
        <v/>
      </c>
      <c r="I709" t="str">
        <f>IF(Input!H715="","",Input!H715)</f>
        <v/>
      </c>
      <c r="J709" t="str">
        <f>IFERROR(IF(Input!I715="","",IF(VLOOKUP(Input!D715,'Measure List'!$A$2:$D$5000,4,FALSE)="Residential","",Input!I715)),"")</f>
        <v/>
      </c>
      <c r="K709" t="str">
        <f>IF(Input!J715="","",Input!J715)</f>
        <v/>
      </c>
      <c r="L709" t="str">
        <f>IF(Input!K715="","",Input!K715)</f>
        <v/>
      </c>
      <c r="M709" t="str">
        <f>IF(Input!L715="","",Input!L715)</f>
        <v/>
      </c>
      <c r="N709" s="304" t="str">
        <f>IF(Input!M715="","",Input!M715)</f>
        <v/>
      </c>
      <c r="O709" t="str">
        <f>IF(Input!N715="","",IF(_xlfn.NUMBERVALUE(Input!N715)=0,"",_xlfn.NUMBERVALUE(Input!N715)))</f>
        <v/>
      </c>
      <c r="P709" t="str">
        <f>IF(Input!O715="","",_xlfn.NUMBERVALUE(Input!O715))</f>
        <v/>
      </c>
      <c r="Q709" t="str">
        <f>IF(Input!P715="","",Input!P715)</f>
        <v/>
      </c>
      <c r="R709" t="str">
        <f>IF(Input!Q715="","",Input!Q715)</f>
        <v/>
      </c>
      <c r="S709" t="str">
        <f>IF(Input!R715="","",_xlfn.NUMBERVALUE(Input!R715))</f>
        <v/>
      </c>
      <c r="T709" t="str">
        <f>IF(Input!S715="","",Input!S715)</f>
        <v/>
      </c>
      <c r="U709" t="str">
        <f>IF(Input!T715="","",_xlfn.NUMBERVALUE(Input!T715))</f>
        <v/>
      </c>
      <c r="V709" t="str">
        <f>IF(Input!U715="","",(Input!U715))</f>
        <v/>
      </c>
      <c r="W709" t="str">
        <f>IF(Input!V715="","",_xlfn.NUMBERVALUE(Input!V715))</f>
        <v/>
      </c>
      <c r="X709" t="str">
        <f>IF(Input!W715="","",_xlfn.NUMBERVALUE(Input!W715))</f>
        <v/>
      </c>
      <c r="Y709" t="str">
        <f>IF(Input!X715="","",_xlfn.NUMBERVALUE(Input!X715))</f>
        <v/>
      </c>
      <c r="Z709" t="str">
        <f>IF(Input!Y715="","",_xlfn.NUMBERVALUE(Input!Y715))</f>
        <v/>
      </c>
    </row>
    <row r="710" spans="1:26" x14ac:dyDescent="0.25">
      <c r="A710" s="257" t="str">
        <f>IF(ISERROR(Input!A716),"",Input!A716)</f>
        <v/>
      </c>
      <c r="B710" t="str">
        <f t="shared" si="11"/>
        <v/>
      </c>
      <c r="C710" t="str">
        <f>IF(ISERROR(Input!B716),"",IF(Input!B716="","",Input!B716))</f>
        <v/>
      </c>
      <c r="D710" t="str">
        <f>IF(ISERROR(IF(Input!C716="","",Input!C716*1)),"",IF(Input!C716="","",Input!C716*1))</f>
        <v/>
      </c>
      <c r="E710" t="str">
        <f>IF(ISERROR(IF(Input!D716="","",Input!D716)),"",IF(Input!D716="","",Input!D716))</f>
        <v/>
      </c>
      <c r="F710" t="str">
        <f>IF(Input!E716="","",IF(ISNUMBER(_xlfn.NUMBERVALUE(Input!E716)),ROUND(Input!E716,0),Input!E716))</f>
        <v/>
      </c>
      <c r="G710" s="269" t="str">
        <f>IF(ISBLANK(Input!F716),"",(Input!F716))</f>
        <v/>
      </c>
      <c r="H710" t="str">
        <f>IF(Input!G716="","",Input!G716)</f>
        <v/>
      </c>
      <c r="I710" t="str">
        <f>IF(Input!H716="","",Input!H716)</f>
        <v/>
      </c>
      <c r="J710" t="str">
        <f>IFERROR(IF(Input!I716="","",IF(VLOOKUP(Input!D716,'Measure List'!$A$2:$D$5000,4,FALSE)="Residential","",Input!I716)),"")</f>
        <v/>
      </c>
      <c r="K710" t="str">
        <f>IF(Input!J716="","",Input!J716)</f>
        <v/>
      </c>
      <c r="L710" t="str">
        <f>IF(Input!K716="","",Input!K716)</f>
        <v/>
      </c>
      <c r="M710" t="str">
        <f>IF(Input!L716="","",Input!L716)</f>
        <v/>
      </c>
      <c r="N710" s="304" t="str">
        <f>IF(Input!M716="","",Input!M716)</f>
        <v/>
      </c>
      <c r="O710" t="str">
        <f>IF(Input!N716="","",IF(_xlfn.NUMBERVALUE(Input!N716)=0,"",_xlfn.NUMBERVALUE(Input!N716)))</f>
        <v/>
      </c>
      <c r="P710" t="str">
        <f>IF(Input!O716="","",_xlfn.NUMBERVALUE(Input!O716))</f>
        <v/>
      </c>
      <c r="Q710" t="str">
        <f>IF(Input!P716="","",Input!P716)</f>
        <v/>
      </c>
      <c r="R710" t="str">
        <f>IF(Input!Q716="","",Input!Q716)</f>
        <v/>
      </c>
      <c r="S710" t="str">
        <f>IF(Input!R716="","",_xlfn.NUMBERVALUE(Input!R716))</f>
        <v/>
      </c>
      <c r="T710" t="str">
        <f>IF(Input!S716="","",Input!S716)</f>
        <v/>
      </c>
      <c r="U710" t="str">
        <f>IF(Input!T716="","",_xlfn.NUMBERVALUE(Input!T716))</f>
        <v/>
      </c>
      <c r="V710" t="str">
        <f>IF(Input!U716="","",(Input!U716))</f>
        <v/>
      </c>
      <c r="W710" t="str">
        <f>IF(Input!V716="","",_xlfn.NUMBERVALUE(Input!V716))</f>
        <v/>
      </c>
      <c r="X710" t="str">
        <f>IF(Input!W716="","",_xlfn.NUMBERVALUE(Input!W716))</f>
        <v/>
      </c>
      <c r="Y710" t="str">
        <f>IF(Input!X716="","",_xlfn.NUMBERVALUE(Input!X716))</f>
        <v/>
      </c>
      <c r="Z710" t="str">
        <f>IF(Input!Y716="","",_xlfn.NUMBERVALUE(Input!Y716))</f>
        <v/>
      </c>
    </row>
    <row r="711" spans="1:26" x14ac:dyDescent="0.25">
      <c r="A711" s="257" t="str">
        <f>IF(ISERROR(Input!A717),"",Input!A717)</f>
        <v/>
      </c>
      <c r="B711" t="str">
        <f t="shared" si="11"/>
        <v/>
      </c>
      <c r="C711" t="str">
        <f>IF(ISERROR(Input!B717),"",IF(Input!B717="","",Input!B717))</f>
        <v/>
      </c>
      <c r="D711" t="str">
        <f>IF(ISERROR(IF(Input!C717="","",Input!C717*1)),"",IF(Input!C717="","",Input!C717*1))</f>
        <v/>
      </c>
      <c r="E711" t="str">
        <f>IF(ISERROR(IF(Input!D717="","",Input!D717)),"",IF(Input!D717="","",Input!D717))</f>
        <v/>
      </c>
      <c r="F711" t="str">
        <f>IF(Input!E717="","",IF(ISNUMBER(_xlfn.NUMBERVALUE(Input!E717)),ROUND(Input!E717,0),Input!E717))</f>
        <v/>
      </c>
      <c r="G711" s="269" t="str">
        <f>IF(ISBLANK(Input!F717),"",(Input!F717))</f>
        <v/>
      </c>
      <c r="H711" t="str">
        <f>IF(Input!G717="","",Input!G717)</f>
        <v/>
      </c>
      <c r="I711" t="str">
        <f>IF(Input!H717="","",Input!H717)</f>
        <v/>
      </c>
      <c r="J711" t="str">
        <f>IFERROR(IF(Input!I717="","",IF(VLOOKUP(Input!D717,'Measure List'!$A$2:$D$5000,4,FALSE)="Residential","",Input!I717)),"")</f>
        <v/>
      </c>
      <c r="K711" t="str">
        <f>IF(Input!J717="","",Input!J717)</f>
        <v/>
      </c>
      <c r="L711" t="str">
        <f>IF(Input!K717="","",Input!K717)</f>
        <v/>
      </c>
      <c r="M711" t="str">
        <f>IF(Input!L717="","",Input!L717)</f>
        <v/>
      </c>
      <c r="N711" s="304" t="str">
        <f>IF(Input!M717="","",Input!M717)</f>
        <v/>
      </c>
      <c r="O711" t="str">
        <f>IF(Input!N717="","",IF(_xlfn.NUMBERVALUE(Input!N717)=0,"",_xlfn.NUMBERVALUE(Input!N717)))</f>
        <v/>
      </c>
      <c r="P711" t="str">
        <f>IF(Input!O717="","",_xlfn.NUMBERVALUE(Input!O717))</f>
        <v/>
      </c>
      <c r="Q711" t="str">
        <f>IF(Input!P717="","",Input!P717)</f>
        <v/>
      </c>
      <c r="R711" t="str">
        <f>IF(Input!Q717="","",Input!Q717)</f>
        <v/>
      </c>
      <c r="S711" t="str">
        <f>IF(Input!R717="","",_xlfn.NUMBERVALUE(Input!R717))</f>
        <v/>
      </c>
      <c r="T711" t="str">
        <f>IF(Input!S717="","",Input!S717)</f>
        <v/>
      </c>
      <c r="U711" t="str">
        <f>IF(Input!T717="","",_xlfn.NUMBERVALUE(Input!T717))</f>
        <v/>
      </c>
      <c r="V711" t="str">
        <f>IF(Input!U717="","",(Input!U717))</f>
        <v/>
      </c>
      <c r="W711" t="str">
        <f>IF(Input!V717="","",_xlfn.NUMBERVALUE(Input!V717))</f>
        <v/>
      </c>
      <c r="X711" t="str">
        <f>IF(Input!W717="","",_xlfn.NUMBERVALUE(Input!W717))</f>
        <v/>
      </c>
      <c r="Y711" t="str">
        <f>IF(Input!X717="","",_xlfn.NUMBERVALUE(Input!X717))</f>
        <v/>
      </c>
      <c r="Z711" t="str">
        <f>IF(Input!Y717="","",_xlfn.NUMBERVALUE(Input!Y717))</f>
        <v/>
      </c>
    </row>
    <row r="712" spans="1:26" x14ac:dyDescent="0.25">
      <c r="A712" s="257" t="str">
        <f>IF(ISERROR(Input!A718),"",Input!A718)</f>
        <v/>
      </c>
      <c r="B712" t="str">
        <f t="shared" si="11"/>
        <v/>
      </c>
      <c r="C712" t="str">
        <f>IF(ISERROR(Input!B718),"",IF(Input!B718="","",Input!B718))</f>
        <v/>
      </c>
      <c r="D712" t="str">
        <f>IF(ISERROR(IF(Input!C718="","",Input!C718*1)),"",IF(Input!C718="","",Input!C718*1))</f>
        <v/>
      </c>
      <c r="E712" t="str">
        <f>IF(ISERROR(IF(Input!D718="","",Input!D718)),"",IF(Input!D718="","",Input!D718))</f>
        <v/>
      </c>
      <c r="F712" t="str">
        <f>IF(Input!E718="","",IF(ISNUMBER(_xlfn.NUMBERVALUE(Input!E718)),ROUND(Input!E718,0),Input!E718))</f>
        <v/>
      </c>
      <c r="G712" s="269" t="str">
        <f>IF(ISBLANK(Input!F718),"",(Input!F718))</f>
        <v/>
      </c>
      <c r="H712" t="str">
        <f>IF(Input!G718="","",Input!G718)</f>
        <v/>
      </c>
      <c r="I712" t="str">
        <f>IF(Input!H718="","",Input!H718)</f>
        <v/>
      </c>
      <c r="J712" t="str">
        <f>IFERROR(IF(Input!I718="","",IF(VLOOKUP(Input!D718,'Measure List'!$A$2:$D$5000,4,FALSE)="Residential","",Input!I718)),"")</f>
        <v/>
      </c>
      <c r="K712" t="str">
        <f>IF(Input!J718="","",Input!J718)</f>
        <v/>
      </c>
      <c r="L712" t="str">
        <f>IF(Input!K718="","",Input!K718)</f>
        <v/>
      </c>
      <c r="M712" t="str">
        <f>IF(Input!L718="","",Input!L718)</f>
        <v/>
      </c>
      <c r="N712" s="304" t="str">
        <f>IF(Input!M718="","",Input!M718)</f>
        <v/>
      </c>
      <c r="O712" t="str">
        <f>IF(Input!N718="","",IF(_xlfn.NUMBERVALUE(Input!N718)=0,"",_xlfn.NUMBERVALUE(Input!N718)))</f>
        <v/>
      </c>
      <c r="P712" t="str">
        <f>IF(Input!O718="","",_xlfn.NUMBERVALUE(Input!O718))</f>
        <v/>
      </c>
      <c r="Q712" t="str">
        <f>IF(Input!P718="","",Input!P718)</f>
        <v/>
      </c>
      <c r="R712" t="str">
        <f>IF(Input!Q718="","",Input!Q718)</f>
        <v/>
      </c>
      <c r="S712" t="str">
        <f>IF(Input!R718="","",_xlfn.NUMBERVALUE(Input!R718))</f>
        <v/>
      </c>
      <c r="T712" t="str">
        <f>IF(Input!S718="","",Input!S718)</f>
        <v/>
      </c>
      <c r="U712" t="str">
        <f>IF(Input!T718="","",_xlfn.NUMBERVALUE(Input!T718))</f>
        <v/>
      </c>
      <c r="V712" t="str">
        <f>IF(Input!U718="","",(Input!U718))</f>
        <v/>
      </c>
      <c r="W712" t="str">
        <f>IF(Input!V718="","",_xlfn.NUMBERVALUE(Input!V718))</f>
        <v/>
      </c>
      <c r="X712" t="str">
        <f>IF(Input!W718="","",_xlfn.NUMBERVALUE(Input!W718))</f>
        <v/>
      </c>
      <c r="Y712" t="str">
        <f>IF(Input!X718="","",_xlfn.NUMBERVALUE(Input!X718))</f>
        <v/>
      </c>
      <c r="Z712" t="str">
        <f>IF(Input!Y718="","",_xlfn.NUMBERVALUE(Input!Y718))</f>
        <v/>
      </c>
    </row>
    <row r="713" spans="1:26" x14ac:dyDescent="0.25">
      <c r="A713" s="257" t="str">
        <f>IF(ISERROR(Input!A719),"",Input!A719)</f>
        <v/>
      </c>
      <c r="B713" t="str">
        <f t="shared" si="11"/>
        <v/>
      </c>
      <c r="C713" t="str">
        <f>IF(ISERROR(Input!B719),"",IF(Input!B719="","",Input!B719))</f>
        <v/>
      </c>
      <c r="D713" t="str">
        <f>IF(ISERROR(IF(Input!C719="","",Input!C719*1)),"",IF(Input!C719="","",Input!C719*1))</f>
        <v/>
      </c>
      <c r="E713" t="str">
        <f>IF(ISERROR(IF(Input!D719="","",Input!D719)),"",IF(Input!D719="","",Input!D719))</f>
        <v/>
      </c>
      <c r="F713" t="str">
        <f>IF(Input!E719="","",IF(ISNUMBER(_xlfn.NUMBERVALUE(Input!E719)),ROUND(Input!E719,0),Input!E719))</f>
        <v/>
      </c>
      <c r="G713" s="269" t="str">
        <f>IF(ISBLANK(Input!F719),"",(Input!F719))</f>
        <v/>
      </c>
      <c r="H713" t="str">
        <f>IF(Input!G719="","",Input!G719)</f>
        <v/>
      </c>
      <c r="I713" t="str">
        <f>IF(Input!H719="","",Input!H719)</f>
        <v/>
      </c>
      <c r="J713" t="str">
        <f>IFERROR(IF(Input!I719="","",IF(VLOOKUP(Input!D719,'Measure List'!$A$2:$D$5000,4,FALSE)="Residential","",Input!I719)),"")</f>
        <v/>
      </c>
      <c r="K713" t="str">
        <f>IF(Input!J719="","",Input!J719)</f>
        <v/>
      </c>
      <c r="L713" t="str">
        <f>IF(Input!K719="","",Input!K719)</f>
        <v/>
      </c>
      <c r="M713" t="str">
        <f>IF(Input!L719="","",Input!L719)</f>
        <v/>
      </c>
      <c r="N713" s="304" t="str">
        <f>IF(Input!M719="","",Input!M719)</f>
        <v/>
      </c>
      <c r="O713" t="str">
        <f>IF(Input!N719="","",IF(_xlfn.NUMBERVALUE(Input!N719)=0,"",_xlfn.NUMBERVALUE(Input!N719)))</f>
        <v/>
      </c>
      <c r="P713" t="str">
        <f>IF(Input!O719="","",_xlfn.NUMBERVALUE(Input!O719))</f>
        <v/>
      </c>
      <c r="Q713" t="str">
        <f>IF(Input!P719="","",Input!P719)</f>
        <v/>
      </c>
      <c r="R713" t="str">
        <f>IF(Input!Q719="","",Input!Q719)</f>
        <v/>
      </c>
      <c r="S713" t="str">
        <f>IF(Input!R719="","",_xlfn.NUMBERVALUE(Input!R719))</f>
        <v/>
      </c>
      <c r="T713" t="str">
        <f>IF(Input!S719="","",Input!S719)</f>
        <v/>
      </c>
      <c r="U713" t="str">
        <f>IF(Input!T719="","",_xlfn.NUMBERVALUE(Input!T719))</f>
        <v/>
      </c>
      <c r="V713" t="str">
        <f>IF(Input!U719="","",(Input!U719))</f>
        <v/>
      </c>
      <c r="W713" t="str">
        <f>IF(Input!V719="","",_xlfn.NUMBERVALUE(Input!V719))</f>
        <v/>
      </c>
      <c r="X713" t="str">
        <f>IF(Input!W719="","",_xlfn.NUMBERVALUE(Input!W719))</f>
        <v/>
      </c>
      <c r="Y713" t="str">
        <f>IF(Input!X719="","",_xlfn.NUMBERVALUE(Input!X719))</f>
        <v/>
      </c>
      <c r="Z713" t="str">
        <f>IF(Input!Y719="","",_xlfn.NUMBERVALUE(Input!Y719))</f>
        <v/>
      </c>
    </row>
    <row r="714" spans="1:26" x14ac:dyDescent="0.25">
      <c r="A714" s="257" t="str">
        <f>IF(ISERROR(Input!A720),"",Input!A720)</f>
        <v/>
      </c>
      <c r="B714" t="str">
        <f t="shared" si="11"/>
        <v/>
      </c>
      <c r="C714" t="str">
        <f>IF(ISERROR(Input!B720),"",IF(Input!B720="","",Input!B720))</f>
        <v/>
      </c>
      <c r="D714" t="str">
        <f>IF(ISERROR(IF(Input!C720="","",Input!C720*1)),"",IF(Input!C720="","",Input!C720*1))</f>
        <v/>
      </c>
      <c r="E714" t="str">
        <f>IF(ISERROR(IF(Input!D720="","",Input!D720)),"",IF(Input!D720="","",Input!D720))</f>
        <v/>
      </c>
      <c r="F714" t="str">
        <f>IF(Input!E720="","",IF(ISNUMBER(_xlfn.NUMBERVALUE(Input!E720)),ROUND(Input!E720,0),Input!E720))</f>
        <v/>
      </c>
      <c r="G714" s="269" t="str">
        <f>IF(ISBLANK(Input!F720),"",(Input!F720))</f>
        <v/>
      </c>
      <c r="H714" t="str">
        <f>IF(Input!G720="","",Input!G720)</f>
        <v/>
      </c>
      <c r="I714" t="str">
        <f>IF(Input!H720="","",Input!H720)</f>
        <v/>
      </c>
      <c r="J714" t="str">
        <f>IFERROR(IF(Input!I720="","",IF(VLOOKUP(Input!D720,'Measure List'!$A$2:$D$5000,4,FALSE)="Residential","",Input!I720)),"")</f>
        <v/>
      </c>
      <c r="K714" t="str">
        <f>IF(Input!J720="","",Input!J720)</f>
        <v/>
      </c>
      <c r="L714" t="str">
        <f>IF(Input!K720="","",Input!K720)</f>
        <v/>
      </c>
      <c r="M714" t="str">
        <f>IF(Input!L720="","",Input!L720)</f>
        <v/>
      </c>
      <c r="N714" s="304" t="str">
        <f>IF(Input!M720="","",Input!M720)</f>
        <v/>
      </c>
      <c r="O714" t="str">
        <f>IF(Input!N720="","",IF(_xlfn.NUMBERVALUE(Input!N720)=0,"",_xlfn.NUMBERVALUE(Input!N720)))</f>
        <v/>
      </c>
      <c r="P714" t="str">
        <f>IF(Input!O720="","",_xlfn.NUMBERVALUE(Input!O720))</f>
        <v/>
      </c>
      <c r="Q714" t="str">
        <f>IF(Input!P720="","",Input!P720)</f>
        <v/>
      </c>
      <c r="R714" t="str">
        <f>IF(Input!Q720="","",Input!Q720)</f>
        <v/>
      </c>
      <c r="S714" t="str">
        <f>IF(Input!R720="","",_xlfn.NUMBERVALUE(Input!R720))</f>
        <v/>
      </c>
      <c r="T714" t="str">
        <f>IF(Input!S720="","",Input!S720)</f>
        <v/>
      </c>
      <c r="U714" t="str">
        <f>IF(Input!T720="","",_xlfn.NUMBERVALUE(Input!T720))</f>
        <v/>
      </c>
      <c r="V714" t="str">
        <f>IF(Input!U720="","",(Input!U720))</f>
        <v/>
      </c>
      <c r="W714" t="str">
        <f>IF(Input!V720="","",_xlfn.NUMBERVALUE(Input!V720))</f>
        <v/>
      </c>
      <c r="X714" t="str">
        <f>IF(Input!W720="","",_xlfn.NUMBERVALUE(Input!W720))</f>
        <v/>
      </c>
      <c r="Y714" t="str">
        <f>IF(Input!X720="","",_xlfn.NUMBERVALUE(Input!X720))</f>
        <v/>
      </c>
      <c r="Z714" t="str">
        <f>IF(Input!Y720="","",_xlfn.NUMBERVALUE(Input!Y720))</f>
        <v/>
      </c>
    </row>
    <row r="715" spans="1:26" x14ac:dyDescent="0.25">
      <c r="A715" s="257" t="str">
        <f>IF(ISERROR(Input!A721),"",Input!A721)</f>
        <v/>
      </c>
      <c r="B715" t="str">
        <f t="shared" si="11"/>
        <v/>
      </c>
      <c r="C715" t="str">
        <f>IF(ISERROR(Input!B721),"",IF(Input!B721="","",Input!B721))</f>
        <v/>
      </c>
      <c r="D715" t="str">
        <f>IF(ISERROR(IF(Input!C721="","",Input!C721*1)),"",IF(Input!C721="","",Input!C721*1))</f>
        <v/>
      </c>
      <c r="E715" t="str">
        <f>IF(ISERROR(IF(Input!D721="","",Input!D721)),"",IF(Input!D721="","",Input!D721))</f>
        <v/>
      </c>
      <c r="F715" t="str">
        <f>IF(Input!E721="","",IF(ISNUMBER(_xlfn.NUMBERVALUE(Input!E721)),ROUND(Input!E721,0),Input!E721))</f>
        <v/>
      </c>
      <c r="G715" s="269" t="str">
        <f>IF(ISBLANK(Input!F721),"",(Input!F721))</f>
        <v/>
      </c>
      <c r="H715" t="str">
        <f>IF(Input!G721="","",Input!G721)</f>
        <v/>
      </c>
      <c r="I715" t="str">
        <f>IF(Input!H721="","",Input!H721)</f>
        <v/>
      </c>
      <c r="J715" t="str">
        <f>IFERROR(IF(Input!I721="","",IF(VLOOKUP(Input!D721,'Measure List'!$A$2:$D$5000,4,FALSE)="Residential","",Input!I721)),"")</f>
        <v/>
      </c>
      <c r="K715" t="str">
        <f>IF(Input!J721="","",Input!J721)</f>
        <v/>
      </c>
      <c r="L715" t="str">
        <f>IF(Input!K721="","",Input!K721)</f>
        <v/>
      </c>
      <c r="M715" t="str">
        <f>IF(Input!L721="","",Input!L721)</f>
        <v/>
      </c>
      <c r="N715" s="304" t="str">
        <f>IF(Input!M721="","",Input!M721)</f>
        <v/>
      </c>
      <c r="O715" t="str">
        <f>IF(Input!N721="","",IF(_xlfn.NUMBERVALUE(Input!N721)=0,"",_xlfn.NUMBERVALUE(Input!N721)))</f>
        <v/>
      </c>
      <c r="P715" t="str">
        <f>IF(Input!O721="","",_xlfn.NUMBERVALUE(Input!O721))</f>
        <v/>
      </c>
      <c r="Q715" t="str">
        <f>IF(Input!P721="","",Input!P721)</f>
        <v/>
      </c>
      <c r="R715" t="str">
        <f>IF(Input!Q721="","",Input!Q721)</f>
        <v/>
      </c>
      <c r="S715" t="str">
        <f>IF(Input!R721="","",_xlfn.NUMBERVALUE(Input!R721))</f>
        <v/>
      </c>
      <c r="T715" t="str">
        <f>IF(Input!S721="","",Input!S721)</f>
        <v/>
      </c>
      <c r="U715" t="str">
        <f>IF(Input!T721="","",_xlfn.NUMBERVALUE(Input!T721))</f>
        <v/>
      </c>
      <c r="V715" t="str">
        <f>IF(Input!U721="","",(Input!U721))</f>
        <v/>
      </c>
      <c r="W715" t="str">
        <f>IF(Input!V721="","",_xlfn.NUMBERVALUE(Input!V721))</f>
        <v/>
      </c>
      <c r="X715" t="str">
        <f>IF(Input!W721="","",_xlfn.NUMBERVALUE(Input!W721))</f>
        <v/>
      </c>
      <c r="Y715" t="str">
        <f>IF(Input!X721="","",_xlfn.NUMBERVALUE(Input!X721))</f>
        <v/>
      </c>
      <c r="Z715" t="str">
        <f>IF(Input!Y721="","",_xlfn.NUMBERVALUE(Input!Y721))</f>
        <v/>
      </c>
    </row>
    <row r="716" spans="1:26" x14ac:dyDescent="0.25">
      <c r="A716" s="257" t="str">
        <f>IF(ISERROR(Input!A722),"",Input!A722)</f>
        <v/>
      </c>
      <c r="B716" t="str">
        <f t="shared" si="11"/>
        <v/>
      </c>
      <c r="C716" t="str">
        <f>IF(ISERROR(Input!B722),"",IF(Input!B722="","",Input!B722))</f>
        <v/>
      </c>
      <c r="D716" t="str">
        <f>IF(ISERROR(IF(Input!C722="","",Input!C722*1)),"",IF(Input!C722="","",Input!C722*1))</f>
        <v/>
      </c>
      <c r="E716" t="str">
        <f>IF(ISERROR(IF(Input!D722="","",Input!D722)),"",IF(Input!D722="","",Input!D722))</f>
        <v/>
      </c>
      <c r="F716" t="str">
        <f>IF(Input!E722="","",IF(ISNUMBER(_xlfn.NUMBERVALUE(Input!E722)),ROUND(Input!E722,0),Input!E722))</f>
        <v/>
      </c>
      <c r="G716" s="269" t="str">
        <f>IF(ISBLANK(Input!F722),"",(Input!F722))</f>
        <v/>
      </c>
      <c r="H716" t="str">
        <f>IF(Input!G722="","",Input!G722)</f>
        <v/>
      </c>
      <c r="I716" t="str">
        <f>IF(Input!H722="","",Input!H722)</f>
        <v/>
      </c>
      <c r="J716" t="str">
        <f>IFERROR(IF(Input!I722="","",IF(VLOOKUP(Input!D722,'Measure List'!$A$2:$D$5000,4,FALSE)="Residential","",Input!I722)),"")</f>
        <v/>
      </c>
      <c r="K716" t="str">
        <f>IF(Input!J722="","",Input!J722)</f>
        <v/>
      </c>
      <c r="L716" t="str">
        <f>IF(Input!K722="","",Input!K722)</f>
        <v/>
      </c>
      <c r="M716" t="str">
        <f>IF(Input!L722="","",Input!L722)</f>
        <v/>
      </c>
      <c r="N716" s="304" t="str">
        <f>IF(Input!M722="","",Input!M722)</f>
        <v/>
      </c>
      <c r="O716" t="str">
        <f>IF(Input!N722="","",IF(_xlfn.NUMBERVALUE(Input!N722)=0,"",_xlfn.NUMBERVALUE(Input!N722)))</f>
        <v/>
      </c>
      <c r="P716" t="str">
        <f>IF(Input!O722="","",_xlfn.NUMBERVALUE(Input!O722))</f>
        <v/>
      </c>
      <c r="Q716" t="str">
        <f>IF(Input!P722="","",Input!P722)</f>
        <v/>
      </c>
      <c r="R716" t="str">
        <f>IF(Input!Q722="","",Input!Q722)</f>
        <v/>
      </c>
      <c r="S716" t="str">
        <f>IF(Input!R722="","",_xlfn.NUMBERVALUE(Input!R722))</f>
        <v/>
      </c>
      <c r="T716" t="str">
        <f>IF(Input!S722="","",Input!S722)</f>
        <v/>
      </c>
      <c r="U716" t="str">
        <f>IF(Input!T722="","",_xlfn.NUMBERVALUE(Input!T722))</f>
        <v/>
      </c>
      <c r="V716" t="str">
        <f>IF(Input!U722="","",(Input!U722))</f>
        <v/>
      </c>
      <c r="W716" t="str">
        <f>IF(Input!V722="","",_xlfn.NUMBERVALUE(Input!V722))</f>
        <v/>
      </c>
      <c r="X716" t="str">
        <f>IF(Input!W722="","",_xlfn.NUMBERVALUE(Input!W722))</f>
        <v/>
      </c>
      <c r="Y716" t="str">
        <f>IF(Input!X722="","",_xlfn.NUMBERVALUE(Input!X722))</f>
        <v/>
      </c>
      <c r="Z716" t="str">
        <f>IF(Input!Y722="","",_xlfn.NUMBERVALUE(Input!Y722))</f>
        <v/>
      </c>
    </row>
    <row r="717" spans="1:26" x14ac:dyDescent="0.25">
      <c r="A717" s="257" t="str">
        <f>IF(ISERROR(Input!A723),"",Input!A723)</f>
        <v/>
      </c>
      <c r="B717" t="str">
        <f t="shared" si="11"/>
        <v/>
      </c>
      <c r="C717" t="str">
        <f>IF(ISERROR(Input!B723),"",IF(Input!B723="","",Input!B723))</f>
        <v/>
      </c>
      <c r="D717" t="str">
        <f>IF(ISERROR(IF(Input!C723="","",Input!C723*1)),"",IF(Input!C723="","",Input!C723*1))</f>
        <v/>
      </c>
      <c r="E717" t="str">
        <f>IF(ISERROR(IF(Input!D723="","",Input!D723)),"",IF(Input!D723="","",Input!D723))</f>
        <v/>
      </c>
      <c r="F717" t="str">
        <f>IF(Input!E723="","",IF(ISNUMBER(_xlfn.NUMBERVALUE(Input!E723)),ROUND(Input!E723,0),Input!E723))</f>
        <v/>
      </c>
      <c r="G717" s="269" t="str">
        <f>IF(ISBLANK(Input!F723),"",(Input!F723))</f>
        <v/>
      </c>
      <c r="H717" t="str">
        <f>IF(Input!G723="","",Input!G723)</f>
        <v/>
      </c>
      <c r="I717" t="str">
        <f>IF(Input!H723="","",Input!H723)</f>
        <v/>
      </c>
      <c r="J717" t="str">
        <f>IFERROR(IF(Input!I723="","",IF(VLOOKUP(Input!D723,'Measure List'!$A$2:$D$5000,4,FALSE)="Residential","",Input!I723)),"")</f>
        <v/>
      </c>
      <c r="K717" t="str">
        <f>IF(Input!J723="","",Input!J723)</f>
        <v/>
      </c>
      <c r="L717" t="str">
        <f>IF(Input!K723="","",Input!K723)</f>
        <v/>
      </c>
      <c r="M717" t="str">
        <f>IF(Input!L723="","",Input!L723)</f>
        <v/>
      </c>
      <c r="N717" s="304" t="str">
        <f>IF(Input!M723="","",Input!M723)</f>
        <v/>
      </c>
      <c r="O717" t="str">
        <f>IF(Input!N723="","",IF(_xlfn.NUMBERVALUE(Input!N723)=0,"",_xlfn.NUMBERVALUE(Input!N723)))</f>
        <v/>
      </c>
      <c r="P717" t="str">
        <f>IF(Input!O723="","",_xlfn.NUMBERVALUE(Input!O723))</f>
        <v/>
      </c>
      <c r="Q717" t="str">
        <f>IF(Input!P723="","",Input!P723)</f>
        <v/>
      </c>
      <c r="R717" t="str">
        <f>IF(Input!Q723="","",Input!Q723)</f>
        <v/>
      </c>
      <c r="S717" t="str">
        <f>IF(Input!R723="","",_xlfn.NUMBERVALUE(Input!R723))</f>
        <v/>
      </c>
      <c r="T717" t="str">
        <f>IF(Input!S723="","",Input!S723)</f>
        <v/>
      </c>
      <c r="U717" t="str">
        <f>IF(Input!T723="","",_xlfn.NUMBERVALUE(Input!T723))</f>
        <v/>
      </c>
      <c r="V717" t="str">
        <f>IF(Input!U723="","",(Input!U723))</f>
        <v/>
      </c>
      <c r="W717" t="str">
        <f>IF(Input!V723="","",_xlfn.NUMBERVALUE(Input!V723))</f>
        <v/>
      </c>
      <c r="X717" t="str">
        <f>IF(Input!W723="","",_xlfn.NUMBERVALUE(Input!W723))</f>
        <v/>
      </c>
      <c r="Y717" t="str">
        <f>IF(Input!X723="","",_xlfn.NUMBERVALUE(Input!X723))</f>
        <v/>
      </c>
      <c r="Z717" t="str">
        <f>IF(Input!Y723="","",_xlfn.NUMBERVALUE(Input!Y723))</f>
        <v/>
      </c>
    </row>
    <row r="718" spans="1:26" x14ac:dyDescent="0.25">
      <c r="A718" s="257" t="str">
        <f>IF(ISERROR(Input!A724),"",Input!A724)</f>
        <v/>
      </c>
      <c r="B718" t="str">
        <f t="shared" si="11"/>
        <v/>
      </c>
      <c r="C718" t="str">
        <f>IF(ISERROR(Input!B724),"",IF(Input!B724="","",Input!B724))</f>
        <v/>
      </c>
      <c r="D718" t="str">
        <f>IF(ISERROR(IF(Input!C724="","",Input!C724*1)),"",IF(Input!C724="","",Input!C724*1))</f>
        <v/>
      </c>
      <c r="E718" t="str">
        <f>IF(ISERROR(IF(Input!D724="","",Input!D724)),"",IF(Input!D724="","",Input!D724))</f>
        <v/>
      </c>
      <c r="F718" t="str">
        <f>IF(Input!E724="","",IF(ISNUMBER(_xlfn.NUMBERVALUE(Input!E724)),ROUND(Input!E724,0),Input!E724))</f>
        <v/>
      </c>
      <c r="G718" s="269" t="str">
        <f>IF(ISBLANK(Input!F724),"",(Input!F724))</f>
        <v/>
      </c>
      <c r="H718" t="str">
        <f>IF(Input!G724="","",Input!G724)</f>
        <v/>
      </c>
      <c r="I718" t="str">
        <f>IF(Input!H724="","",Input!H724)</f>
        <v/>
      </c>
      <c r="J718" t="str">
        <f>IFERROR(IF(Input!I724="","",IF(VLOOKUP(Input!D724,'Measure List'!$A$2:$D$5000,4,FALSE)="Residential","",Input!I724)),"")</f>
        <v/>
      </c>
      <c r="K718" t="str">
        <f>IF(Input!J724="","",Input!J724)</f>
        <v/>
      </c>
      <c r="L718" t="str">
        <f>IF(Input!K724="","",Input!K724)</f>
        <v/>
      </c>
      <c r="M718" t="str">
        <f>IF(Input!L724="","",Input!L724)</f>
        <v/>
      </c>
      <c r="N718" s="304" t="str">
        <f>IF(Input!M724="","",Input!M724)</f>
        <v/>
      </c>
      <c r="O718" t="str">
        <f>IF(Input!N724="","",IF(_xlfn.NUMBERVALUE(Input!N724)=0,"",_xlfn.NUMBERVALUE(Input!N724)))</f>
        <v/>
      </c>
      <c r="P718" t="str">
        <f>IF(Input!O724="","",_xlfn.NUMBERVALUE(Input!O724))</f>
        <v/>
      </c>
      <c r="Q718" t="str">
        <f>IF(Input!P724="","",Input!P724)</f>
        <v/>
      </c>
      <c r="R718" t="str">
        <f>IF(Input!Q724="","",Input!Q724)</f>
        <v/>
      </c>
      <c r="S718" t="str">
        <f>IF(Input!R724="","",_xlfn.NUMBERVALUE(Input!R724))</f>
        <v/>
      </c>
      <c r="T718" t="str">
        <f>IF(Input!S724="","",Input!S724)</f>
        <v/>
      </c>
      <c r="U718" t="str">
        <f>IF(Input!T724="","",_xlfn.NUMBERVALUE(Input!T724))</f>
        <v/>
      </c>
      <c r="V718" t="str">
        <f>IF(Input!U724="","",(Input!U724))</f>
        <v/>
      </c>
      <c r="W718" t="str">
        <f>IF(Input!V724="","",_xlfn.NUMBERVALUE(Input!V724))</f>
        <v/>
      </c>
      <c r="X718" t="str">
        <f>IF(Input!W724="","",_xlfn.NUMBERVALUE(Input!W724))</f>
        <v/>
      </c>
      <c r="Y718" t="str">
        <f>IF(Input!X724="","",_xlfn.NUMBERVALUE(Input!X724))</f>
        <v/>
      </c>
      <c r="Z718" t="str">
        <f>IF(Input!Y724="","",_xlfn.NUMBERVALUE(Input!Y724))</f>
        <v/>
      </c>
    </row>
    <row r="719" spans="1:26" x14ac:dyDescent="0.25">
      <c r="A719" s="257" t="str">
        <f>IF(ISERROR(Input!A725),"",Input!A725)</f>
        <v/>
      </c>
      <c r="B719" t="str">
        <f t="shared" si="11"/>
        <v/>
      </c>
      <c r="C719" t="str">
        <f>IF(ISERROR(Input!B725),"",IF(Input!B725="","",Input!B725))</f>
        <v/>
      </c>
      <c r="D719" t="str">
        <f>IF(ISERROR(IF(Input!C725="","",Input!C725*1)),"",IF(Input!C725="","",Input!C725*1))</f>
        <v/>
      </c>
      <c r="E719" t="str">
        <f>IF(ISERROR(IF(Input!D725="","",Input!D725)),"",IF(Input!D725="","",Input!D725))</f>
        <v/>
      </c>
      <c r="F719" t="str">
        <f>IF(Input!E725="","",IF(ISNUMBER(_xlfn.NUMBERVALUE(Input!E725)),ROUND(Input!E725,0),Input!E725))</f>
        <v/>
      </c>
      <c r="G719" s="269" t="str">
        <f>IF(ISBLANK(Input!F725),"",(Input!F725))</f>
        <v/>
      </c>
      <c r="H719" t="str">
        <f>IF(Input!G725="","",Input!G725)</f>
        <v/>
      </c>
      <c r="I719" t="str">
        <f>IF(Input!H725="","",Input!H725)</f>
        <v/>
      </c>
      <c r="J719" t="str">
        <f>IFERROR(IF(Input!I725="","",IF(VLOOKUP(Input!D725,'Measure List'!$A$2:$D$5000,4,FALSE)="Residential","",Input!I725)),"")</f>
        <v/>
      </c>
      <c r="K719" t="str">
        <f>IF(Input!J725="","",Input!J725)</f>
        <v/>
      </c>
      <c r="L719" t="str">
        <f>IF(Input!K725="","",Input!K725)</f>
        <v/>
      </c>
      <c r="M719" t="str">
        <f>IF(Input!L725="","",Input!L725)</f>
        <v/>
      </c>
      <c r="N719" s="304" t="str">
        <f>IF(Input!M725="","",Input!M725)</f>
        <v/>
      </c>
      <c r="O719" t="str">
        <f>IF(Input!N725="","",IF(_xlfn.NUMBERVALUE(Input!N725)=0,"",_xlfn.NUMBERVALUE(Input!N725)))</f>
        <v/>
      </c>
      <c r="P719" t="str">
        <f>IF(Input!O725="","",_xlfn.NUMBERVALUE(Input!O725))</f>
        <v/>
      </c>
      <c r="Q719" t="str">
        <f>IF(Input!P725="","",Input!P725)</f>
        <v/>
      </c>
      <c r="R719" t="str">
        <f>IF(Input!Q725="","",Input!Q725)</f>
        <v/>
      </c>
      <c r="S719" t="str">
        <f>IF(Input!R725="","",_xlfn.NUMBERVALUE(Input!R725))</f>
        <v/>
      </c>
      <c r="T719" t="str">
        <f>IF(Input!S725="","",Input!S725)</f>
        <v/>
      </c>
      <c r="U719" t="str">
        <f>IF(Input!T725="","",_xlfn.NUMBERVALUE(Input!T725))</f>
        <v/>
      </c>
      <c r="V719" t="str">
        <f>IF(Input!U725="","",(Input!U725))</f>
        <v/>
      </c>
      <c r="W719" t="str">
        <f>IF(Input!V725="","",_xlfn.NUMBERVALUE(Input!V725))</f>
        <v/>
      </c>
      <c r="X719" t="str">
        <f>IF(Input!W725="","",_xlfn.NUMBERVALUE(Input!W725))</f>
        <v/>
      </c>
      <c r="Y719" t="str">
        <f>IF(Input!X725="","",_xlfn.NUMBERVALUE(Input!X725))</f>
        <v/>
      </c>
      <c r="Z719" t="str">
        <f>IF(Input!Y725="","",_xlfn.NUMBERVALUE(Input!Y725))</f>
        <v/>
      </c>
    </row>
    <row r="720" spans="1:26" x14ac:dyDescent="0.25">
      <c r="A720" s="257" t="str">
        <f>IF(ISERROR(Input!A726),"",Input!A726)</f>
        <v/>
      </c>
      <c r="B720" t="str">
        <f t="shared" si="11"/>
        <v/>
      </c>
      <c r="C720" t="str">
        <f>IF(ISERROR(Input!B726),"",IF(Input!B726="","",Input!B726))</f>
        <v/>
      </c>
      <c r="D720" t="str">
        <f>IF(ISERROR(IF(Input!C726="","",Input!C726*1)),"",IF(Input!C726="","",Input!C726*1))</f>
        <v/>
      </c>
      <c r="E720" t="str">
        <f>IF(ISERROR(IF(Input!D726="","",Input!D726)),"",IF(Input!D726="","",Input!D726))</f>
        <v/>
      </c>
      <c r="F720" t="str">
        <f>IF(Input!E726="","",IF(ISNUMBER(_xlfn.NUMBERVALUE(Input!E726)),ROUND(Input!E726,0),Input!E726))</f>
        <v/>
      </c>
      <c r="G720" s="269" t="str">
        <f>IF(ISBLANK(Input!F726),"",(Input!F726))</f>
        <v/>
      </c>
      <c r="H720" t="str">
        <f>IF(Input!G726="","",Input!G726)</f>
        <v/>
      </c>
      <c r="I720" t="str">
        <f>IF(Input!H726="","",Input!H726)</f>
        <v/>
      </c>
      <c r="J720" t="str">
        <f>IFERROR(IF(Input!I726="","",IF(VLOOKUP(Input!D726,'Measure List'!$A$2:$D$5000,4,FALSE)="Residential","",Input!I726)),"")</f>
        <v/>
      </c>
      <c r="K720" t="str">
        <f>IF(Input!J726="","",Input!J726)</f>
        <v/>
      </c>
      <c r="L720" t="str">
        <f>IF(Input!K726="","",Input!K726)</f>
        <v/>
      </c>
      <c r="M720" t="str">
        <f>IF(Input!L726="","",Input!L726)</f>
        <v/>
      </c>
      <c r="N720" s="304" t="str">
        <f>IF(Input!M726="","",Input!M726)</f>
        <v/>
      </c>
      <c r="O720" t="str">
        <f>IF(Input!N726="","",IF(_xlfn.NUMBERVALUE(Input!N726)=0,"",_xlfn.NUMBERVALUE(Input!N726)))</f>
        <v/>
      </c>
      <c r="P720" t="str">
        <f>IF(Input!O726="","",_xlfn.NUMBERVALUE(Input!O726))</f>
        <v/>
      </c>
      <c r="Q720" t="str">
        <f>IF(Input!P726="","",Input!P726)</f>
        <v/>
      </c>
      <c r="R720" t="str">
        <f>IF(Input!Q726="","",Input!Q726)</f>
        <v/>
      </c>
      <c r="S720" t="str">
        <f>IF(Input!R726="","",_xlfn.NUMBERVALUE(Input!R726))</f>
        <v/>
      </c>
      <c r="T720" t="str">
        <f>IF(Input!S726="","",Input!S726)</f>
        <v/>
      </c>
      <c r="U720" t="str">
        <f>IF(Input!T726="","",_xlfn.NUMBERVALUE(Input!T726))</f>
        <v/>
      </c>
      <c r="V720" t="str">
        <f>IF(Input!U726="","",(Input!U726))</f>
        <v/>
      </c>
      <c r="W720" t="str">
        <f>IF(Input!V726="","",_xlfn.NUMBERVALUE(Input!V726))</f>
        <v/>
      </c>
      <c r="X720" t="str">
        <f>IF(Input!W726="","",_xlfn.NUMBERVALUE(Input!W726))</f>
        <v/>
      </c>
      <c r="Y720" t="str">
        <f>IF(Input!X726="","",_xlfn.NUMBERVALUE(Input!X726))</f>
        <v/>
      </c>
      <c r="Z720" t="str">
        <f>IF(Input!Y726="","",_xlfn.NUMBERVALUE(Input!Y726))</f>
        <v/>
      </c>
    </row>
    <row r="721" spans="1:26" x14ac:dyDescent="0.25">
      <c r="A721" s="257" t="str">
        <f>IF(ISERROR(Input!A727),"",Input!A727)</f>
        <v/>
      </c>
      <c r="B721" t="str">
        <f t="shared" si="11"/>
        <v/>
      </c>
      <c r="C721" t="str">
        <f>IF(ISERROR(Input!B727),"",IF(Input!B727="","",Input!B727))</f>
        <v/>
      </c>
      <c r="D721" t="str">
        <f>IF(ISERROR(IF(Input!C727="","",Input!C727*1)),"",IF(Input!C727="","",Input!C727*1))</f>
        <v/>
      </c>
      <c r="E721" t="str">
        <f>IF(ISERROR(IF(Input!D727="","",Input!D727)),"",IF(Input!D727="","",Input!D727))</f>
        <v/>
      </c>
      <c r="F721" t="str">
        <f>IF(Input!E727="","",IF(ISNUMBER(_xlfn.NUMBERVALUE(Input!E727)),ROUND(Input!E727,0),Input!E727))</f>
        <v/>
      </c>
      <c r="G721" s="269" t="str">
        <f>IF(ISBLANK(Input!F727),"",(Input!F727))</f>
        <v/>
      </c>
      <c r="H721" t="str">
        <f>IF(Input!G727="","",Input!G727)</f>
        <v/>
      </c>
      <c r="I721" t="str">
        <f>IF(Input!H727="","",Input!H727)</f>
        <v/>
      </c>
      <c r="J721" t="str">
        <f>IFERROR(IF(Input!I727="","",IF(VLOOKUP(Input!D727,'Measure List'!$A$2:$D$5000,4,FALSE)="Residential","",Input!I727)),"")</f>
        <v/>
      </c>
      <c r="K721" t="str">
        <f>IF(Input!J727="","",Input!J727)</f>
        <v/>
      </c>
      <c r="L721" t="str">
        <f>IF(Input!K727="","",Input!K727)</f>
        <v/>
      </c>
      <c r="M721" t="str">
        <f>IF(Input!L727="","",Input!L727)</f>
        <v/>
      </c>
      <c r="N721" s="304" t="str">
        <f>IF(Input!M727="","",Input!M727)</f>
        <v/>
      </c>
      <c r="O721" t="str">
        <f>IF(Input!N727="","",IF(_xlfn.NUMBERVALUE(Input!N727)=0,"",_xlfn.NUMBERVALUE(Input!N727)))</f>
        <v/>
      </c>
      <c r="P721" t="str">
        <f>IF(Input!O727="","",_xlfn.NUMBERVALUE(Input!O727))</f>
        <v/>
      </c>
      <c r="Q721" t="str">
        <f>IF(Input!P727="","",Input!P727)</f>
        <v/>
      </c>
      <c r="R721" t="str">
        <f>IF(Input!Q727="","",Input!Q727)</f>
        <v/>
      </c>
      <c r="S721" t="str">
        <f>IF(Input!R727="","",_xlfn.NUMBERVALUE(Input!R727))</f>
        <v/>
      </c>
      <c r="T721" t="str">
        <f>IF(Input!S727="","",Input!S727)</f>
        <v/>
      </c>
      <c r="U721" t="str">
        <f>IF(Input!T727="","",_xlfn.NUMBERVALUE(Input!T727))</f>
        <v/>
      </c>
      <c r="V721" t="str">
        <f>IF(Input!U727="","",(Input!U727))</f>
        <v/>
      </c>
      <c r="W721" t="str">
        <f>IF(Input!V727="","",_xlfn.NUMBERVALUE(Input!V727))</f>
        <v/>
      </c>
      <c r="X721" t="str">
        <f>IF(Input!W727="","",_xlfn.NUMBERVALUE(Input!W727))</f>
        <v/>
      </c>
      <c r="Y721" t="str">
        <f>IF(Input!X727="","",_xlfn.NUMBERVALUE(Input!X727))</f>
        <v/>
      </c>
      <c r="Z721" t="str">
        <f>IF(Input!Y727="","",_xlfn.NUMBERVALUE(Input!Y727))</f>
        <v/>
      </c>
    </row>
    <row r="722" spans="1:26" x14ac:dyDescent="0.25">
      <c r="A722" s="257" t="str">
        <f>IF(ISERROR(Input!A728),"",Input!A728)</f>
        <v/>
      </c>
      <c r="B722" t="str">
        <f t="shared" si="11"/>
        <v/>
      </c>
      <c r="C722" t="str">
        <f>IF(ISERROR(Input!B728),"",IF(Input!B728="","",Input!B728))</f>
        <v/>
      </c>
      <c r="D722" t="str">
        <f>IF(ISERROR(IF(Input!C728="","",Input!C728*1)),"",IF(Input!C728="","",Input!C728*1))</f>
        <v/>
      </c>
      <c r="E722" t="str">
        <f>IF(ISERROR(IF(Input!D728="","",Input!D728)),"",IF(Input!D728="","",Input!D728))</f>
        <v/>
      </c>
      <c r="F722" t="str">
        <f>IF(Input!E728="","",IF(ISNUMBER(_xlfn.NUMBERVALUE(Input!E728)),ROUND(Input!E728,0),Input!E728))</f>
        <v/>
      </c>
      <c r="G722" s="269" t="str">
        <f>IF(ISBLANK(Input!F728),"",(Input!F728))</f>
        <v/>
      </c>
      <c r="H722" t="str">
        <f>IF(Input!G728="","",Input!G728)</f>
        <v/>
      </c>
      <c r="I722" t="str">
        <f>IF(Input!H728="","",Input!H728)</f>
        <v/>
      </c>
      <c r="J722" t="str">
        <f>IFERROR(IF(Input!I728="","",IF(VLOOKUP(Input!D728,'Measure List'!$A$2:$D$5000,4,FALSE)="Residential","",Input!I728)),"")</f>
        <v/>
      </c>
      <c r="K722" t="str">
        <f>IF(Input!J728="","",Input!J728)</f>
        <v/>
      </c>
      <c r="L722" t="str">
        <f>IF(Input!K728="","",Input!K728)</f>
        <v/>
      </c>
      <c r="M722" t="str">
        <f>IF(Input!L728="","",Input!L728)</f>
        <v/>
      </c>
      <c r="N722" s="304" t="str">
        <f>IF(Input!M728="","",Input!M728)</f>
        <v/>
      </c>
      <c r="O722" t="str">
        <f>IF(Input!N728="","",IF(_xlfn.NUMBERVALUE(Input!N728)=0,"",_xlfn.NUMBERVALUE(Input!N728)))</f>
        <v/>
      </c>
      <c r="P722" t="str">
        <f>IF(Input!O728="","",_xlfn.NUMBERVALUE(Input!O728))</f>
        <v/>
      </c>
      <c r="Q722" t="str">
        <f>IF(Input!P728="","",Input!P728)</f>
        <v/>
      </c>
      <c r="R722" t="str">
        <f>IF(Input!Q728="","",Input!Q728)</f>
        <v/>
      </c>
      <c r="S722" t="str">
        <f>IF(Input!R728="","",_xlfn.NUMBERVALUE(Input!R728))</f>
        <v/>
      </c>
      <c r="T722" t="str">
        <f>IF(Input!S728="","",Input!S728)</f>
        <v/>
      </c>
      <c r="U722" t="str">
        <f>IF(Input!T728="","",_xlfn.NUMBERVALUE(Input!T728))</f>
        <v/>
      </c>
      <c r="V722" t="str">
        <f>IF(Input!U728="","",(Input!U728))</f>
        <v/>
      </c>
      <c r="W722" t="str">
        <f>IF(Input!V728="","",_xlfn.NUMBERVALUE(Input!V728))</f>
        <v/>
      </c>
      <c r="X722" t="str">
        <f>IF(Input!W728="","",_xlfn.NUMBERVALUE(Input!W728))</f>
        <v/>
      </c>
      <c r="Y722" t="str">
        <f>IF(Input!X728="","",_xlfn.NUMBERVALUE(Input!X728))</f>
        <v/>
      </c>
      <c r="Z722" t="str">
        <f>IF(Input!Y728="","",_xlfn.NUMBERVALUE(Input!Y728))</f>
        <v/>
      </c>
    </row>
    <row r="723" spans="1:26" x14ac:dyDescent="0.25">
      <c r="A723" s="257" t="str">
        <f>IF(ISERROR(Input!A729),"",Input!A729)</f>
        <v/>
      </c>
      <c r="B723" t="str">
        <f t="shared" si="11"/>
        <v/>
      </c>
      <c r="C723" t="str">
        <f>IF(ISERROR(Input!B729),"",IF(Input!B729="","",Input!B729))</f>
        <v/>
      </c>
      <c r="D723" t="str">
        <f>IF(ISERROR(IF(Input!C729="","",Input!C729*1)),"",IF(Input!C729="","",Input!C729*1))</f>
        <v/>
      </c>
      <c r="E723" t="str">
        <f>IF(ISERROR(IF(Input!D729="","",Input!D729)),"",IF(Input!D729="","",Input!D729))</f>
        <v/>
      </c>
      <c r="F723" t="str">
        <f>IF(Input!E729="","",IF(ISNUMBER(_xlfn.NUMBERVALUE(Input!E729)),ROUND(Input!E729,0),Input!E729))</f>
        <v/>
      </c>
      <c r="G723" s="269" t="str">
        <f>IF(ISBLANK(Input!F729),"",(Input!F729))</f>
        <v/>
      </c>
      <c r="H723" t="str">
        <f>IF(Input!G729="","",Input!G729)</f>
        <v/>
      </c>
      <c r="I723" t="str">
        <f>IF(Input!H729="","",Input!H729)</f>
        <v/>
      </c>
      <c r="J723" t="str">
        <f>IFERROR(IF(Input!I729="","",IF(VLOOKUP(Input!D729,'Measure List'!$A$2:$D$5000,4,FALSE)="Residential","",Input!I729)),"")</f>
        <v/>
      </c>
      <c r="K723" t="str">
        <f>IF(Input!J729="","",Input!J729)</f>
        <v/>
      </c>
      <c r="L723" t="str">
        <f>IF(Input!K729="","",Input!K729)</f>
        <v/>
      </c>
      <c r="M723" t="str">
        <f>IF(Input!L729="","",Input!L729)</f>
        <v/>
      </c>
      <c r="N723" s="304" t="str">
        <f>IF(Input!M729="","",Input!M729)</f>
        <v/>
      </c>
      <c r="O723" t="str">
        <f>IF(Input!N729="","",IF(_xlfn.NUMBERVALUE(Input!N729)=0,"",_xlfn.NUMBERVALUE(Input!N729)))</f>
        <v/>
      </c>
      <c r="P723" t="str">
        <f>IF(Input!O729="","",_xlfn.NUMBERVALUE(Input!O729))</f>
        <v/>
      </c>
      <c r="Q723" t="str">
        <f>IF(Input!P729="","",Input!P729)</f>
        <v/>
      </c>
      <c r="R723" t="str">
        <f>IF(Input!Q729="","",Input!Q729)</f>
        <v/>
      </c>
      <c r="S723" t="str">
        <f>IF(Input!R729="","",_xlfn.NUMBERVALUE(Input!R729))</f>
        <v/>
      </c>
      <c r="T723" t="str">
        <f>IF(Input!S729="","",Input!S729)</f>
        <v/>
      </c>
      <c r="U723" t="str">
        <f>IF(Input!T729="","",_xlfn.NUMBERVALUE(Input!T729))</f>
        <v/>
      </c>
      <c r="V723" t="str">
        <f>IF(Input!U729="","",(Input!U729))</f>
        <v/>
      </c>
      <c r="W723" t="str">
        <f>IF(Input!V729="","",_xlfn.NUMBERVALUE(Input!V729))</f>
        <v/>
      </c>
      <c r="X723" t="str">
        <f>IF(Input!W729="","",_xlfn.NUMBERVALUE(Input!W729))</f>
        <v/>
      </c>
      <c r="Y723" t="str">
        <f>IF(Input!X729="","",_xlfn.NUMBERVALUE(Input!X729))</f>
        <v/>
      </c>
      <c r="Z723" t="str">
        <f>IF(Input!Y729="","",_xlfn.NUMBERVALUE(Input!Y729))</f>
        <v/>
      </c>
    </row>
    <row r="724" spans="1:26" x14ac:dyDescent="0.25">
      <c r="A724" s="257" t="str">
        <f>IF(ISERROR(Input!A730),"",Input!A730)</f>
        <v/>
      </c>
      <c r="B724" t="str">
        <f t="shared" si="11"/>
        <v/>
      </c>
      <c r="C724" t="str">
        <f>IF(ISERROR(Input!B730),"",IF(Input!B730="","",Input!B730))</f>
        <v/>
      </c>
      <c r="D724" t="str">
        <f>IF(ISERROR(IF(Input!C730="","",Input!C730*1)),"",IF(Input!C730="","",Input!C730*1))</f>
        <v/>
      </c>
      <c r="E724" t="str">
        <f>IF(ISERROR(IF(Input!D730="","",Input!D730)),"",IF(Input!D730="","",Input!D730))</f>
        <v/>
      </c>
      <c r="F724" t="str">
        <f>IF(Input!E730="","",IF(ISNUMBER(_xlfn.NUMBERVALUE(Input!E730)),ROUND(Input!E730,0),Input!E730))</f>
        <v/>
      </c>
      <c r="G724" s="269" t="str">
        <f>IF(ISBLANK(Input!F730),"",(Input!F730))</f>
        <v/>
      </c>
      <c r="H724" t="str">
        <f>IF(Input!G730="","",Input!G730)</f>
        <v/>
      </c>
      <c r="I724" t="str">
        <f>IF(Input!H730="","",Input!H730)</f>
        <v/>
      </c>
      <c r="J724" t="str">
        <f>IFERROR(IF(Input!I730="","",IF(VLOOKUP(Input!D730,'Measure List'!$A$2:$D$5000,4,FALSE)="Residential","",Input!I730)),"")</f>
        <v/>
      </c>
      <c r="K724" t="str">
        <f>IF(Input!J730="","",Input!J730)</f>
        <v/>
      </c>
      <c r="L724" t="str">
        <f>IF(Input!K730="","",Input!K730)</f>
        <v/>
      </c>
      <c r="M724" t="str">
        <f>IF(Input!L730="","",Input!L730)</f>
        <v/>
      </c>
      <c r="N724" s="304" t="str">
        <f>IF(Input!M730="","",Input!M730)</f>
        <v/>
      </c>
      <c r="O724" t="str">
        <f>IF(Input!N730="","",IF(_xlfn.NUMBERVALUE(Input!N730)=0,"",_xlfn.NUMBERVALUE(Input!N730)))</f>
        <v/>
      </c>
      <c r="P724" t="str">
        <f>IF(Input!O730="","",_xlfn.NUMBERVALUE(Input!O730))</f>
        <v/>
      </c>
      <c r="Q724" t="str">
        <f>IF(Input!P730="","",Input!P730)</f>
        <v/>
      </c>
      <c r="R724" t="str">
        <f>IF(Input!Q730="","",Input!Q730)</f>
        <v/>
      </c>
      <c r="S724" t="str">
        <f>IF(Input!R730="","",_xlfn.NUMBERVALUE(Input!R730))</f>
        <v/>
      </c>
      <c r="T724" t="str">
        <f>IF(Input!S730="","",Input!S730)</f>
        <v/>
      </c>
      <c r="U724" t="str">
        <f>IF(Input!T730="","",_xlfn.NUMBERVALUE(Input!T730))</f>
        <v/>
      </c>
      <c r="V724" t="str">
        <f>IF(Input!U730="","",(Input!U730))</f>
        <v/>
      </c>
      <c r="W724" t="str">
        <f>IF(Input!V730="","",_xlfn.NUMBERVALUE(Input!V730))</f>
        <v/>
      </c>
      <c r="X724" t="str">
        <f>IF(Input!W730="","",_xlfn.NUMBERVALUE(Input!W730))</f>
        <v/>
      </c>
      <c r="Y724" t="str">
        <f>IF(Input!X730="","",_xlfn.NUMBERVALUE(Input!X730))</f>
        <v/>
      </c>
      <c r="Z724" t="str">
        <f>IF(Input!Y730="","",_xlfn.NUMBERVALUE(Input!Y730))</f>
        <v/>
      </c>
    </row>
    <row r="725" spans="1:26" x14ac:dyDescent="0.25">
      <c r="A725" s="257" t="str">
        <f>IF(ISERROR(Input!A731),"",Input!A731)</f>
        <v/>
      </c>
      <c r="B725" t="str">
        <f t="shared" si="11"/>
        <v/>
      </c>
      <c r="C725" t="str">
        <f>IF(ISERROR(Input!B731),"",IF(Input!B731="","",Input!B731))</f>
        <v/>
      </c>
      <c r="D725" t="str">
        <f>IF(ISERROR(IF(Input!C731="","",Input!C731*1)),"",IF(Input!C731="","",Input!C731*1))</f>
        <v/>
      </c>
      <c r="E725" t="str">
        <f>IF(ISERROR(IF(Input!D731="","",Input!D731)),"",IF(Input!D731="","",Input!D731))</f>
        <v/>
      </c>
      <c r="F725" t="str">
        <f>IF(Input!E731="","",IF(ISNUMBER(_xlfn.NUMBERVALUE(Input!E731)),ROUND(Input!E731,0),Input!E731))</f>
        <v/>
      </c>
      <c r="G725" s="269" t="str">
        <f>IF(ISBLANK(Input!F731),"",(Input!F731))</f>
        <v/>
      </c>
      <c r="H725" t="str">
        <f>IF(Input!G731="","",Input!G731)</f>
        <v/>
      </c>
      <c r="I725" t="str">
        <f>IF(Input!H731="","",Input!H731)</f>
        <v/>
      </c>
      <c r="J725" t="str">
        <f>IFERROR(IF(Input!I731="","",IF(VLOOKUP(Input!D731,'Measure List'!$A$2:$D$5000,4,FALSE)="Residential","",Input!I731)),"")</f>
        <v/>
      </c>
      <c r="K725" t="str">
        <f>IF(Input!J731="","",Input!J731)</f>
        <v/>
      </c>
      <c r="L725" t="str">
        <f>IF(Input!K731="","",Input!K731)</f>
        <v/>
      </c>
      <c r="M725" t="str">
        <f>IF(Input!L731="","",Input!L731)</f>
        <v/>
      </c>
      <c r="N725" s="304" t="str">
        <f>IF(Input!M731="","",Input!M731)</f>
        <v/>
      </c>
      <c r="O725" t="str">
        <f>IF(Input!N731="","",IF(_xlfn.NUMBERVALUE(Input!N731)=0,"",_xlfn.NUMBERVALUE(Input!N731)))</f>
        <v/>
      </c>
      <c r="P725" t="str">
        <f>IF(Input!O731="","",_xlfn.NUMBERVALUE(Input!O731))</f>
        <v/>
      </c>
      <c r="Q725" t="str">
        <f>IF(Input!P731="","",Input!P731)</f>
        <v/>
      </c>
      <c r="R725" t="str">
        <f>IF(Input!Q731="","",Input!Q731)</f>
        <v/>
      </c>
      <c r="S725" t="str">
        <f>IF(Input!R731="","",_xlfn.NUMBERVALUE(Input!R731))</f>
        <v/>
      </c>
      <c r="T725" t="str">
        <f>IF(Input!S731="","",Input!S731)</f>
        <v/>
      </c>
      <c r="U725" t="str">
        <f>IF(Input!T731="","",_xlfn.NUMBERVALUE(Input!T731))</f>
        <v/>
      </c>
      <c r="V725" t="str">
        <f>IF(Input!U731="","",(Input!U731))</f>
        <v/>
      </c>
      <c r="W725" t="str">
        <f>IF(Input!V731="","",_xlfn.NUMBERVALUE(Input!V731))</f>
        <v/>
      </c>
      <c r="X725" t="str">
        <f>IF(Input!W731="","",_xlfn.NUMBERVALUE(Input!W731))</f>
        <v/>
      </c>
      <c r="Y725" t="str">
        <f>IF(Input!X731="","",_xlfn.NUMBERVALUE(Input!X731))</f>
        <v/>
      </c>
      <c r="Z725" t="str">
        <f>IF(Input!Y731="","",_xlfn.NUMBERVALUE(Input!Y731))</f>
        <v/>
      </c>
    </row>
    <row r="726" spans="1:26" x14ac:dyDescent="0.25">
      <c r="A726" s="257" t="str">
        <f>IF(ISERROR(Input!A732),"",Input!A732)</f>
        <v/>
      </c>
      <c r="B726" t="str">
        <f t="shared" si="11"/>
        <v/>
      </c>
      <c r="C726" t="str">
        <f>IF(ISERROR(Input!B732),"",IF(Input!B732="","",Input!B732))</f>
        <v/>
      </c>
      <c r="D726" t="str">
        <f>IF(ISERROR(IF(Input!C732="","",Input!C732*1)),"",IF(Input!C732="","",Input!C732*1))</f>
        <v/>
      </c>
      <c r="E726" t="str">
        <f>IF(ISERROR(IF(Input!D732="","",Input!D732)),"",IF(Input!D732="","",Input!D732))</f>
        <v/>
      </c>
      <c r="F726" t="str">
        <f>IF(Input!E732="","",IF(ISNUMBER(_xlfn.NUMBERVALUE(Input!E732)),ROUND(Input!E732,0),Input!E732))</f>
        <v/>
      </c>
      <c r="G726" s="269" t="str">
        <f>IF(ISBLANK(Input!F732),"",(Input!F732))</f>
        <v/>
      </c>
      <c r="H726" t="str">
        <f>IF(Input!G732="","",Input!G732)</f>
        <v/>
      </c>
      <c r="I726" t="str">
        <f>IF(Input!H732="","",Input!H732)</f>
        <v/>
      </c>
      <c r="J726" t="str">
        <f>IFERROR(IF(Input!I732="","",IF(VLOOKUP(Input!D732,'Measure List'!$A$2:$D$5000,4,FALSE)="Residential","",Input!I732)),"")</f>
        <v/>
      </c>
      <c r="K726" t="str">
        <f>IF(Input!J732="","",Input!J732)</f>
        <v/>
      </c>
      <c r="L726" t="str">
        <f>IF(Input!K732="","",Input!K732)</f>
        <v/>
      </c>
      <c r="M726" t="str">
        <f>IF(Input!L732="","",Input!L732)</f>
        <v/>
      </c>
      <c r="N726" s="304" t="str">
        <f>IF(Input!M732="","",Input!M732)</f>
        <v/>
      </c>
      <c r="O726" t="str">
        <f>IF(Input!N732="","",IF(_xlfn.NUMBERVALUE(Input!N732)=0,"",_xlfn.NUMBERVALUE(Input!N732)))</f>
        <v/>
      </c>
      <c r="P726" t="str">
        <f>IF(Input!O732="","",_xlfn.NUMBERVALUE(Input!O732))</f>
        <v/>
      </c>
      <c r="Q726" t="str">
        <f>IF(Input!P732="","",Input!P732)</f>
        <v/>
      </c>
      <c r="R726" t="str">
        <f>IF(Input!Q732="","",Input!Q732)</f>
        <v/>
      </c>
      <c r="S726" t="str">
        <f>IF(Input!R732="","",_xlfn.NUMBERVALUE(Input!R732))</f>
        <v/>
      </c>
      <c r="T726" t="str">
        <f>IF(Input!S732="","",Input!S732)</f>
        <v/>
      </c>
      <c r="U726" t="str">
        <f>IF(Input!T732="","",_xlfn.NUMBERVALUE(Input!T732))</f>
        <v/>
      </c>
      <c r="V726" t="str">
        <f>IF(Input!U732="","",(Input!U732))</f>
        <v/>
      </c>
      <c r="W726" t="str">
        <f>IF(Input!V732="","",_xlfn.NUMBERVALUE(Input!V732))</f>
        <v/>
      </c>
      <c r="X726" t="str">
        <f>IF(Input!W732="","",_xlfn.NUMBERVALUE(Input!W732))</f>
        <v/>
      </c>
      <c r="Y726" t="str">
        <f>IF(Input!X732="","",_xlfn.NUMBERVALUE(Input!X732))</f>
        <v/>
      </c>
      <c r="Z726" t="str">
        <f>IF(Input!Y732="","",_xlfn.NUMBERVALUE(Input!Y732))</f>
        <v/>
      </c>
    </row>
    <row r="727" spans="1:26" x14ac:dyDescent="0.25">
      <c r="A727" s="257" t="str">
        <f>IF(ISERROR(Input!A733),"",Input!A733)</f>
        <v/>
      </c>
      <c r="B727" t="str">
        <f t="shared" si="11"/>
        <v/>
      </c>
      <c r="C727" t="str">
        <f>IF(ISERROR(Input!B733),"",IF(Input!B733="","",Input!B733))</f>
        <v/>
      </c>
      <c r="D727" t="str">
        <f>IF(ISERROR(IF(Input!C733="","",Input!C733*1)),"",IF(Input!C733="","",Input!C733*1))</f>
        <v/>
      </c>
      <c r="E727" t="str">
        <f>IF(ISERROR(IF(Input!D733="","",Input!D733)),"",IF(Input!D733="","",Input!D733))</f>
        <v/>
      </c>
      <c r="F727" t="str">
        <f>IF(Input!E733="","",IF(ISNUMBER(_xlfn.NUMBERVALUE(Input!E733)),ROUND(Input!E733,0),Input!E733))</f>
        <v/>
      </c>
      <c r="G727" s="269" t="str">
        <f>IF(ISBLANK(Input!F733),"",(Input!F733))</f>
        <v/>
      </c>
      <c r="H727" t="str">
        <f>IF(Input!G733="","",Input!G733)</f>
        <v/>
      </c>
      <c r="I727" t="str">
        <f>IF(Input!H733="","",Input!H733)</f>
        <v/>
      </c>
      <c r="J727" t="str">
        <f>IFERROR(IF(Input!I733="","",IF(VLOOKUP(Input!D733,'Measure List'!$A$2:$D$5000,4,FALSE)="Residential","",Input!I733)),"")</f>
        <v/>
      </c>
      <c r="K727" t="str">
        <f>IF(Input!J733="","",Input!J733)</f>
        <v/>
      </c>
      <c r="L727" t="str">
        <f>IF(Input!K733="","",Input!K733)</f>
        <v/>
      </c>
      <c r="M727" t="str">
        <f>IF(Input!L733="","",Input!L733)</f>
        <v/>
      </c>
      <c r="N727" s="304" t="str">
        <f>IF(Input!M733="","",Input!M733)</f>
        <v/>
      </c>
      <c r="O727" t="str">
        <f>IF(Input!N733="","",IF(_xlfn.NUMBERVALUE(Input!N733)=0,"",_xlfn.NUMBERVALUE(Input!N733)))</f>
        <v/>
      </c>
      <c r="P727" t="str">
        <f>IF(Input!O733="","",_xlfn.NUMBERVALUE(Input!O733))</f>
        <v/>
      </c>
      <c r="Q727" t="str">
        <f>IF(Input!P733="","",Input!P733)</f>
        <v/>
      </c>
      <c r="R727" t="str">
        <f>IF(Input!Q733="","",Input!Q733)</f>
        <v/>
      </c>
      <c r="S727" t="str">
        <f>IF(Input!R733="","",_xlfn.NUMBERVALUE(Input!R733))</f>
        <v/>
      </c>
      <c r="T727" t="str">
        <f>IF(Input!S733="","",Input!S733)</f>
        <v/>
      </c>
      <c r="U727" t="str">
        <f>IF(Input!T733="","",_xlfn.NUMBERVALUE(Input!T733))</f>
        <v/>
      </c>
      <c r="V727" t="str">
        <f>IF(Input!U733="","",(Input!U733))</f>
        <v/>
      </c>
      <c r="W727" t="str">
        <f>IF(Input!V733="","",_xlfn.NUMBERVALUE(Input!V733))</f>
        <v/>
      </c>
      <c r="X727" t="str">
        <f>IF(Input!W733="","",_xlfn.NUMBERVALUE(Input!W733))</f>
        <v/>
      </c>
      <c r="Y727" t="str">
        <f>IF(Input!X733="","",_xlfn.NUMBERVALUE(Input!X733))</f>
        <v/>
      </c>
      <c r="Z727" t="str">
        <f>IF(Input!Y733="","",_xlfn.NUMBERVALUE(Input!Y733))</f>
        <v/>
      </c>
    </row>
    <row r="728" spans="1:26" x14ac:dyDescent="0.25">
      <c r="A728" s="257" t="str">
        <f>IF(ISERROR(Input!A734),"",Input!A734)</f>
        <v/>
      </c>
      <c r="B728" t="str">
        <f t="shared" si="11"/>
        <v/>
      </c>
      <c r="C728" t="str">
        <f>IF(ISERROR(Input!B734),"",IF(Input!B734="","",Input!B734))</f>
        <v/>
      </c>
      <c r="D728" t="str">
        <f>IF(ISERROR(IF(Input!C734="","",Input!C734*1)),"",IF(Input!C734="","",Input!C734*1))</f>
        <v/>
      </c>
      <c r="E728" t="str">
        <f>IF(ISERROR(IF(Input!D734="","",Input!D734)),"",IF(Input!D734="","",Input!D734))</f>
        <v/>
      </c>
      <c r="F728" t="str">
        <f>IF(Input!E734="","",IF(ISNUMBER(_xlfn.NUMBERVALUE(Input!E734)),ROUND(Input!E734,0),Input!E734))</f>
        <v/>
      </c>
      <c r="G728" s="269" t="str">
        <f>IF(ISBLANK(Input!F734),"",(Input!F734))</f>
        <v/>
      </c>
      <c r="H728" t="str">
        <f>IF(Input!G734="","",Input!G734)</f>
        <v/>
      </c>
      <c r="I728" t="str">
        <f>IF(Input!H734="","",Input!H734)</f>
        <v/>
      </c>
      <c r="J728" t="str">
        <f>IFERROR(IF(Input!I734="","",IF(VLOOKUP(Input!D734,'Measure List'!$A$2:$D$5000,4,FALSE)="Residential","",Input!I734)),"")</f>
        <v/>
      </c>
      <c r="K728" t="str">
        <f>IF(Input!J734="","",Input!J734)</f>
        <v/>
      </c>
      <c r="L728" t="str">
        <f>IF(Input!K734="","",Input!K734)</f>
        <v/>
      </c>
      <c r="M728" t="str">
        <f>IF(Input!L734="","",Input!L734)</f>
        <v/>
      </c>
      <c r="N728" s="304" t="str">
        <f>IF(Input!M734="","",Input!M734)</f>
        <v/>
      </c>
      <c r="O728" t="str">
        <f>IF(Input!N734="","",IF(_xlfn.NUMBERVALUE(Input!N734)=0,"",_xlfn.NUMBERVALUE(Input!N734)))</f>
        <v/>
      </c>
      <c r="P728" t="str">
        <f>IF(Input!O734="","",_xlfn.NUMBERVALUE(Input!O734))</f>
        <v/>
      </c>
      <c r="Q728" t="str">
        <f>IF(Input!P734="","",Input!P734)</f>
        <v/>
      </c>
      <c r="R728" t="str">
        <f>IF(Input!Q734="","",Input!Q734)</f>
        <v/>
      </c>
      <c r="S728" t="str">
        <f>IF(Input!R734="","",_xlfn.NUMBERVALUE(Input!R734))</f>
        <v/>
      </c>
      <c r="T728" t="str">
        <f>IF(Input!S734="","",Input!S734)</f>
        <v/>
      </c>
      <c r="U728" t="str">
        <f>IF(Input!T734="","",_xlfn.NUMBERVALUE(Input!T734))</f>
        <v/>
      </c>
      <c r="V728" t="str">
        <f>IF(Input!U734="","",(Input!U734))</f>
        <v/>
      </c>
      <c r="W728" t="str">
        <f>IF(Input!V734="","",_xlfn.NUMBERVALUE(Input!V734))</f>
        <v/>
      </c>
      <c r="X728" t="str">
        <f>IF(Input!W734="","",_xlfn.NUMBERVALUE(Input!W734))</f>
        <v/>
      </c>
      <c r="Y728" t="str">
        <f>IF(Input!X734="","",_xlfn.NUMBERVALUE(Input!X734))</f>
        <v/>
      </c>
      <c r="Z728" t="str">
        <f>IF(Input!Y734="","",_xlfn.NUMBERVALUE(Input!Y734))</f>
        <v/>
      </c>
    </row>
    <row r="729" spans="1:26" x14ac:dyDescent="0.25">
      <c r="A729" s="257" t="str">
        <f>IF(ISERROR(Input!A735),"",Input!A735)</f>
        <v/>
      </c>
      <c r="B729" t="str">
        <f t="shared" si="11"/>
        <v/>
      </c>
      <c r="C729" t="str">
        <f>IF(ISERROR(Input!B735),"",IF(Input!B735="","",Input!B735))</f>
        <v/>
      </c>
      <c r="D729" t="str">
        <f>IF(ISERROR(IF(Input!C735="","",Input!C735*1)),"",IF(Input!C735="","",Input!C735*1))</f>
        <v/>
      </c>
      <c r="E729" t="str">
        <f>IF(ISERROR(IF(Input!D735="","",Input!D735)),"",IF(Input!D735="","",Input!D735))</f>
        <v/>
      </c>
      <c r="F729" t="str">
        <f>IF(Input!E735="","",IF(ISNUMBER(_xlfn.NUMBERVALUE(Input!E735)),ROUND(Input!E735,0),Input!E735))</f>
        <v/>
      </c>
      <c r="G729" s="269" t="str">
        <f>IF(ISBLANK(Input!F735),"",(Input!F735))</f>
        <v/>
      </c>
      <c r="H729" t="str">
        <f>IF(Input!G735="","",Input!G735)</f>
        <v/>
      </c>
      <c r="I729" t="str">
        <f>IF(Input!H735="","",Input!H735)</f>
        <v/>
      </c>
      <c r="J729" t="str">
        <f>IFERROR(IF(Input!I735="","",IF(VLOOKUP(Input!D735,'Measure List'!$A$2:$D$5000,4,FALSE)="Residential","",Input!I735)),"")</f>
        <v/>
      </c>
      <c r="K729" t="str">
        <f>IF(Input!J735="","",Input!J735)</f>
        <v/>
      </c>
      <c r="L729" t="str">
        <f>IF(Input!K735="","",Input!K735)</f>
        <v/>
      </c>
      <c r="M729" t="str">
        <f>IF(Input!L735="","",Input!L735)</f>
        <v/>
      </c>
      <c r="N729" s="304" t="str">
        <f>IF(Input!M735="","",Input!M735)</f>
        <v/>
      </c>
      <c r="O729" t="str">
        <f>IF(Input!N735="","",IF(_xlfn.NUMBERVALUE(Input!N735)=0,"",_xlfn.NUMBERVALUE(Input!N735)))</f>
        <v/>
      </c>
      <c r="P729" t="str">
        <f>IF(Input!O735="","",_xlfn.NUMBERVALUE(Input!O735))</f>
        <v/>
      </c>
      <c r="Q729" t="str">
        <f>IF(Input!P735="","",Input!P735)</f>
        <v/>
      </c>
      <c r="R729" t="str">
        <f>IF(Input!Q735="","",Input!Q735)</f>
        <v/>
      </c>
      <c r="S729" t="str">
        <f>IF(Input!R735="","",_xlfn.NUMBERVALUE(Input!R735))</f>
        <v/>
      </c>
      <c r="T729" t="str">
        <f>IF(Input!S735="","",Input!S735)</f>
        <v/>
      </c>
      <c r="U729" t="str">
        <f>IF(Input!T735="","",_xlfn.NUMBERVALUE(Input!T735))</f>
        <v/>
      </c>
      <c r="V729" t="str">
        <f>IF(Input!U735="","",(Input!U735))</f>
        <v/>
      </c>
      <c r="W729" t="str">
        <f>IF(Input!V735="","",_xlfn.NUMBERVALUE(Input!V735))</f>
        <v/>
      </c>
      <c r="X729" t="str">
        <f>IF(Input!W735="","",_xlfn.NUMBERVALUE(Input!W735))</f>
        <v/>
      </c>
      <c r="Y729" t="str">
        <f>IF(Input!X735="","",_xlfn.NUMBERVALUE(Input!X735))</f>
        <v/>
      </c>
      <c r="Z729" t="str">
        <f>IF(Input!Y735="","",_xlfn.NUMBERVALUE(Input!Y735))</f>
        <v/>
      </c>
    </row>
    <row r="730" spans="1:26" x14ac:dyDescent="0.25">
      <c r="A730" s="257" t="str">
        <f>IF(ISERROR(Input!A736),"",Input!A736)</f>
        <v/>
      </c>
      <c r="B730" t="str">
        <f t="shared" si="11"/>
        <v/>
      </c>
      <c r="C730" t="str">
        <f>IF(ISERROR(Input!B736),"",IF(Input!B736="","",Input!B736))</f>
        <v/>
      </c>
      <c r="D730" t="str">
        <f>IF(ISERROR(IF(Input!C736="","",Input!C736*1)),"",IF(Input!C736="","",Input!C736*1))</f>
        <v/>
      </c>
      <c r="E730" t="str">
        <f>IF(ISERROR(IF(Input!D736="","",Input!D736)),"",IF(Input!D736="","",Input!D736))</f>
        <v/>
      </c>
      <c r="F730" t="str">
        <f>IF(Input!E736="","",IF(ISNUMBER(_xlfn.NUMBERVALUE(Input!E736)),ROUND(Input!E736,0),Input!E736))</f>
        <v/>
      </c>
      <c r="G730" s="269" t="str">
        <f>IF(ISBLANK(Input!F736),"",(Input!F736))</f>
        <v/>
      </c>
      <c r="H730" t="str">
        <f>IF(Input!G736="","",Input!G736)</f>
        <v/>
      </c>
      <c r="I730" t="str">
        <f>IF(Input!H736="","",Input!H736)</f>
        <v/>
      </c>
      <c r="J730" t="str">
        <f>IFERROR(IF(Input!I736="","",IF(VLOOKUP(Input!D736,'Measure List'!$A$2:$D$5000,4,FALSE)="Residential","",Input!I736)),"")</f>
        <v/>
      </c>
      <c r="K730" t="str">
        <f>IF(Input!J736="","",Input!J736)</f>
        <v/>
      </c>
      <c r="L730" t="str">
        <f>IF(Input!K736="","",Input!K736)</f>
        <v/>
      </c>
      <c r="M730" t="str">
        <f>IF(Input!L736="","",Input!L736)</f>
        <v/>
      </c>
      <c r="N730" s="304" t="str">
        <f>IF(Input!M736="","",Input!M736)</f>
        <v/>
      </c>
      <c r="O730" t="str">
        <f>IF(Input!N736="","",IF(_xlfn.NUMBERVALUE(Input!N736)=0,"",_xlfn.NUMBERVALUE(Input!N736)))</f>
        <v/>
      </c>
      <c r="P730" t="str">
        <f>IF(Input!O736="","",_xlfn.NUMBERVALUE(Input!O736))</f>
        <v/>
      </c>
      <c r="Q730" t="str">
        <f>IF(Input!P736="","",Input!P736)</f>
        <v/>
      </c>
      <c r="R730" t="str">
        <f>IF(Input!Q736="","",Input!Q736)</f>
        <v/>
      </c>
      <c r="S730" t="str">
        <f>IF(Input!R736="","",_xlfn.NUMBERVALUE(Input!R736))</f>
        <v/>
      </c>
      <c r="T730" t="str">
        <f>IF(Input!S736="","",Input!S736)</f>
        <v/>
      </c>
      <c r="U730" t="str">
        <f>IF(Input!T736="","",_xlfn.NUMBERVALUE(Input!T736))</f>
        <v/>
      </c>
      <c r="V730" t="str">
        <f>IF(Input!U736="","",(Input!U736))</f>
        <v/>
      </c>
      <c r="W730" t="str">
        <f>IF(Input!V736="","",_xlfn.NUMBERVALUE(Input!V736))</f>
        <v/>
      </c>
      <c r="X730" t="str">
        <f>IF(Input!W736="","",_xlfn.NUMBERVALUE(Input!W736))</f>
        <v/>
      </c>
      <c r="Y730" t="str">
        <f>IF(Input!X736="","",_xlfn.NUMBERVALUE(Input!X736))</f>
        <v/>
      </c>
      <c r="Z730" t="str">
        <f>IF(Input!Y736="","",_xlfn.NUMBERVALUE(Input!Y736))</f>
        <v/>
      </c>
    </row>
    <row r="731" spans="1:26" x14ac:dyDescent="0.25">
      <c r="A731" s="257" t="str">
        <f>IF(ISERROR(Input!A737),"",Input!A737)</f>
        <v/>
      </c>
      <c r="B731" t="str">
        <f t="shared" si="11"/>
        <v/>
      </c>
      <c r="C731" t="str">
        <f>IF(ISERROR(Input!B737),"",IF(Input!B737="","",Input!B737))</f>
        <v/>
      </c>
      <c r="D731" t="str">
        <f>IF(ISERROR(IF(Input!C737="","",Input!C737*1)),"",IF(Input!C737="","",Input!C737*1))</f>
        <v/>
      </c>
      <c r="E731" t="str">
        <f>IF(ISERROR(IF(Input!D737="","",Input!D737)),"",IF(Input!D737="","",Input!D737))</f>
        <v/>
      </c>
      <c r="F731" t="str">
        <f>IF(Input!E737="","",IF(ISNUMBER(_xlfn.NUMBERVALUE(Input!E737)),ROUND(Input!E737,0),Input!E737))</f>
        <v/>
      </c>
      <c r="G731" s="269" t="str">
        <f>IF(ISBLANK(Input!F737),"",(Input!F737))</f>
        <v/>
      </c>
      <c r="H731" t="str">
        <f>IF(Input!G737="","",Input!G737)</f>
        <v/>
      </c>
      <c r="I731" t="str">
        <f>IF(Input!H737="","",Input!H737)</f>
        <v/>
      </c>
      <c r="J731" t="str">
        <f>IFERROR(IF(Input!I737="","",IF(VLOOKUP(Input!D737,'Measure List'!$A$2:$D$5000,4,FALSE)="Residential","",Input!I737)),"")</f>
        <v/>
      </c>
      <c r="K731" t="str">
        <f>IF(Input!J737="","",Input!J737)</f>
        <v/>
      </c>
      <c r="L731" t="str">
        <f>IF(Input!K737="","",Input!K737)</f>
        <v/>
      </c>
      <c r="M731" t="str">
        <f>IF(Input!L737="","",Input!L737)</f>
        <v/>
      </c>
      <c r="N731" s="304" t="str">
        <f>IF(Input!M737="","",Input!M737)</f>
        <v/>
      </c>
      <c r="O731" t="str">
        <f>IF(Input!N737="","",IF(_xlfn.NUMBERVALUE(Input!N737)=0,"",_xlfn.NUMBERVALUE(Input!N737)))</f>
        <v/>
      </c>
      <c r="P731" t="str">
        <f>IF(Input!O737="","",_xlfn.NUMBERVALUE(Input!O737))</f>
        <v/>
      </c>
      <c r="Q731" t="str">
        <f>IF(Input!P737="","",Input!P737)</f>
        <v/>
      </c>
      <c r="R731" t="str">
        <f>IF(Input!Q737="","",Input!Q737)</f>
        <v/>
      </c>
      <c r="S731" t="str">
        <f>IF(Input!R737="","",_xlfn.NUMBERVALUE(Input!R737))</f>
        <v/>
      </c>
      <c r="T731" t="str">
        <f>IF(Input!S737="","",Input!S737)</f>
        <v/>
      </c>
      <c r="U731" t="str">
        <f>IF(Input!T737="","",_xlfn.NUMBERVALUE(Input!T737))</f>
        <v/>
      </c>
      <c r="V731" t="str">
        <f>IF(Input!U737="","",(Input!U737))</f>
        <v/>
      </c>
      <c r="W731" t="str">
        <f>IF(Input!V737="","",_xlfn.NUMBERVALUE(Input!V737))</f>
        <v/>
      </c>
      <c r="X731" t="str">
        <f>IF(Input!W737="","",_xlfn.NUMBERVALUE(Input!W737))</f>
        <v/>
      </c>
      <c r="Y731" t="str">
        <f>IF(Input!X737="","",_xlfn.NUMBERVALUE(Input!X737))</f>
        <v/>
      </c>
      <c r="Z731" t="str">
        <f>IF(Input!Y737="","",_xlfn.NUMBERVALUE(Input!Y737))</f>
        <v/>
      </c>
    </row>
    <row r="732" spans="1:26" x14ac:dyDescent="0.25">
      <c r="A732" s="257" t="str">
        <f>IF(ISERROR(Input!A738),"",Input!A738)</f>
        <v/>
      </c>
      <c r="B732" t="str">
        <f t="shared" si="11"/>
        <v/>
      </c>
      <c r="C732" t="str">
        <f>IF(ISERROR(Input!B738),"",IF(Input!B738="","",Input!B738))</f>
        <v/>
      </c>
      <c r="D732" t="str">
        <f>IF(ISERROR(IF(Input!C738="","",Input!C738*1)),"",IF(Input!C738="","",Input!C738*1))</f>
        <v/>
      </c>
      <c r="E732" t="str">
        <f>IF(ISERROR(IF(Input!D738="","",Input!D738)),"",IF(Input!D738="","",Input!D738))</f>
        <v/>
      </c>
      <c r="F732" t="str">
        <f>IF(Input!E738="","",IF(ISNUMBER(_xlfn.NUMBERVALUE(Input!E738)),ROUND(Input!E738,0),Input!E738))</f>
        <v/>
      </c>
      <c r="G732" s="269" t="str">
        <f>IF(ISBLANK(Input!F738),"",(Input!F738))</f>
        <v/>
      </c>
      <c r="H732" t="str">
        <f>IF(Input!G738="","",Input!G738)</f>
        <v/>
      </c>
      <c r="I732" t="str">
        <f>IF(Input!H738="","",Input!H738)</f>
        <v/>
      </c>
      <c r="J732" t="str">
        <f>IFERROR(IF(Input!I738="","",IF(VLOOKUP(Input!D738,'Measure List'!$A$2:$D$5000,4,FALSE)="Residential","",Input!I738)),"")</f>
        <v/>
      </c>
      <c r="K732" t="str">
        <f>IF(Input!J738="","",Input!J738)</f>
        <v/>
      </c>
      <c r="L732" t="str">
        <f>IF(Input!K738="","",Input!K738)</f>
        <v/>
      </c>
      <c r="M732" t="str">
        <f>IF(Input!L738="","",Input!L738)</f>
        <v/>
      </c>
      <c r="N732" s="304" t="str">
        <f>IF(Input!M738="","",Input!M738)</f>
        <v/>
      </c>
      <c r="O732" t="str">
        <f>IF(Input!N738="","",IF(_xlfn.NUMBERVALUE(Input!N738)=0,"",_xlfn.NUMBERVALUE(Input!N738)))</f>
        <v/>
      </c>
      <c r="P732" t="str">
        <f>IF(Input!O738="","",_xlfn.NUMBERVALUE(Input!O738))</f>
        <v/>
      </c>
      <c r="Q732" t="str">
        <f>IF(Input!P738="","",Input!P738)</f>
        <v/>
      </c>
      <c r="R732" t="str">
        <f>IF(Input!Q738="","",Input!Q738)</f>
        <v/>
      </c>
      <c r="S732" t="str">
        <f>IF(Input!R738="","",_xlfn.NUMBERVALUE(Input!R738))</f>
        <v/>
      </c>
      <c r="T732" t="str">
        <f>IF(Input!S738="","",Input!S738)</f>
        <v/>
      </c>
      <c r="U732" t="str">
        <f>IF(Input!T738="","",_xlfn.NUMBERVALUE(Input!T738))</f>
        <v/>
      </c>
      <c r="V732" t="str">
        <f>IF(Input!U738="","",(Input!U738))</f>
        <v/>
      </c>
      <c r="W732" t="str">
        <f>IF(Input!V738="","",_xlfn.NUMBERVALUE(Input!V738))</f>
        <v/>
      </c>
      <c r="X732" t="str">
        <f>IF(Input!W738="","",_xlfn.NUMBERVALUE(Input!W738))</f>
        <v/>
      </c>
      <c r="Y732" t="str">
        <f>IF(Input!X738="","",_xlfn.NUMBERVALUE(Input!X738))</f>
        <v/>
      </c>
      <c r="Z732" t="str">
        <f>IF(Input!Y738="","",_xlfn.NUMBERVALUE(Input!Y738))</f>
        <v/>
      </c>
    </row>
    <row r="733" spans="1:26" x14ac:dyDescent="0.25">
      <c r="A733" s="257" t="str">
        <f>IF(ISERROR(Input!A739),"",Input!A739)</f>
        <v/>
      </c>
      <c r="B733" t="str">
        <f t="shared" si="11"/>
        <v/>
      </c>
      <c r="C733" t="str">
        <f>IF(ISERROR(Input!B739),"",IF(Input!B739="","",Input!B739))</f>
        <v/>
      </c>
      <c r="D733" t="str">
        <f>IF(ISERROR(IF(Input!C739="","",Input!C739*1)),"",IF(Input!C739="","",Input!C739*1))</f>
        <v/>
      </c>
      <c r="E733" t="str">
        <f>IF(ISERROR(IF(Input!D739="","",Input!D739)),"",IF(Input!D739="","",Input!D739))</f>
        <v/>
      </c>
      <c r="F733" t="str">
        <f>IF(Input!E739="","",IF(ISNUMBER(_xlfn.NUMBERVALUE(Input!E739)),ROUND(Input!E739,0),Input!E739))</f>
        <v/>
      </c>
      <c r="G733" s="269" t="str">
        <f>IF(ISBLANK(Input!F739),"",(Input!F739))</f>
        <v/>
      </c>
      <c r="H733" t="str">
        <f>IF(Input!G739="","",Input!G739)</f>
        <v/>
      </c>
      <c r="I733" t="str">
        <f>IF(Input!H739="","",Input!H739)</f>
        <v/>
      </c>
      <c r="J733" t="str">
        <f>IFERROR(IF(Input!I739="","",IF(VLOOKUP(Input!D739,'Measure List'!$A$2:$D$5000,4,FALSE)="Residential","",Input!I739)),"")</f>
        <v/>
      </c>
      <c r="K733" t="str">
        <f>IF(Input!J739="","",Input!J739)</f>
        <v/>
      </c>
      <c r="L733" t="str">
        <f>IF(Input!K739="","",Input!K739)</f>
        <v/>
      </c>
      <c r="M733" t="str">
        <f>IF(Input!L739="","",Input!L739)</f>
        <v/>
      </c>
      <c r="N733" s="304" t="str">
        <f>IF(Input!M739="","",Input!M739)</f>
        <v/>
      </c>
      <c r="O733" t="str">
        <f>IF(Input!N739="","",IF(_xlfn.NUMBERVALUE(Input!N739)=0,"",_xlfn.NUMBERVALUE(Input!N739)))</f>
        <v/>
      </c>
      <c r="P733" t="str">
        <f>IF(Input!O739="","",_xlfn.NUMBERVALUE(Input!O739))</f>
        <v/>
      </c>
      <c r="Q733" t="str">
        <f>IF(Input!P739="","",Input!P739)</f>
        <v/>
      </c>
      <c r="R733" t="str">
        <f>IF(Input!Q739="","",Input!Q739)</f>
        <v/>
      </c>
      <c r="S733" t="str">
        <f>IF(Input!R739="","",_xlfn.NUMBERVALUE(Input!R739))</f>
        <v/>
      </c>
      <c r="T733" t="str">
        <f>IF(Input!S739="","",Input!S739)</f>
        <v/>
      </c>
      <c r="U733" t="str">
        <f>IF(Input!T739="","",_xlfn.NUMBERVALUE(Input!T739))</f>
        <v/>
      </c>
      <c r="V733" t="str">
        <f>IF(Input!U739="","",(Input!U739))</f>
        <v/>
      </c>
      <c r="W733" t="str">
        <f>IF(Input!V739="","",_xlfn.NUMBERVALUE(Input!V739))</f>
        <v/>
      </c>
      <c r="X733" t="str">
        <f>IF(Input!W739="","",_xlfn.NUMBERVALUE(Input!W739))</f>
        <v/>
      </c>
      <c r="Y733" t="str">
        <f>IF(Input!X739="","",_xlfn.NUMBERVALUE(Input!X739))</f>
        <v/>
      </c>
      <c r="Z733" t="str">
        <f>IF(Input!Y739="","",_xlfn.NUMBERVALUE(Input!Y739))</f>
        <v/>
      </c>
    </row>
    <row r="734" spans="1:26" x14ac:dyDescent="0.25">
      <c r="A734" s="257" t="str">
        <f>IF(ISERROR(Input!A740),"",Input!A740)</f>
        <v/>
      </c>
      <c r="B734" t="str">
        <f t="shared" si="11"/>
        <v/>
      </c>
      <c r="C734" t="str">
        <f>IF(ISERROR(Input!B740),"",IF(Input!B740="","",Input!B740))</f>
        <v/>
      </c>
      <c r="D734" t="str">
        <f>IF(ISERROR(IF(Input!C740="","",Input!C740*1)),"",IF(Input!C740="","",Input!C740*1))</f>
        <v/>
      </c>
      <c r="E734" t="str">
        <f>IF(ISERROR(IF(Input!D740="","",Input!D740)),"",IF(Input!D740="","",Input!D740))</f>
        <v/>
      </c>
      <c r="F734" t="str">
        <f>IF(Input!E740="","",IF(ISNUMBER(_xlfn.NUMBERVALUE(Input!E740)),ROUND(Input!E740,0),Input!E740))</f>
        <v/>
      </c>
      <c r="G734" s="269" t="str">
        <f>IF(ISBLANK(Input!F740),"",(Input!F740))</f>
        <v/>
      </c>
      <c r="H734" t="str">
        <f>IF(Input!G740="","",Input!G740)</f>
        <v/>
      </c>
      <c r="I734" t="str">
        <f>IF(Input!H740="","",Input!H740)</f>
        <v/>
      </c>
      <c r="J734" t="str">
        <f>IFERROR(IF(Input!I740="","",IF(VLOOKUP(Input!D740,'Measure List'!$A$2:$D$5000,4,FALSE)="Residential","",Input!I740)),"")</f>
        <v/>
      </c>
      <c r="K734" t="str">
        <f>IF(Input!J740="","",Input!J740)</f>
        <v/>
      </c>
      <c r="L734" t="str">
        <f>IF(Input!K740="","",Input!K740)</f>
        <v/>
      </c>
      <c r="M734" t="str">
        <f>IF(Input!L740="","",Input!L740)</f>
        <v/>
      </c>
      <c r="N734" s="304" t="str">
        <f>IF(Input!M740="","",Input!M740)</f>
        <v/>
      </c>
      <c r="O734" t="str">
        <f>IF(Input!N740="","",IF(_xlfn.NUMBERVALUE(Input!N740)=0,"",_xlfn.NUMBERVALUE(Input!N740)))</f>
        <v/>
      </c>
      <c r="P734" t="str">
        <f>IF(Input!O740="","",_xlfn.NUMBERVALUE(Input!O740))</f>
        <v/>
      </c>
      <c r="Q734" t="str">
        <f>IF(Input!P740="","",Input!P740)</f>
        <v/>
      </c>
      <c r="R734" t="str">
        <f>IF(Input!Q740="","",Input!Q740)</f>
        <v/>
      </c>
      <c r="S734" t="str">
        <f>IF(Input!R740="","",_xlfn.NUMBERVALUE(Input!R740))</f>
        <v/>
      </c>
      <c r="T734" t="str">
        <f>IF(Input!S740="","",Input!S740)</f>
        <v/>
      </c>
      <c r="U734" t="str">
        <f>IF(Input!T740="","",_xlfn.NUMBERVALUE(Input!T740))</f>
        <v/>
      </c>
      <c r="V734" t="str">
        <f>IF(Input!U740="","",(Input!U740))</f>
        <v/>
      </c>
      <c r="W734" t="str">
        <f>IF(Input!V740="","",_xlfn.NUMBERVALUE(Input!V740))</f>
        <v/>
      </c>
      <c r="X734" t="str">
        <f>IF(Input!W740="","",_xlfn.NUMBERVALUE(Input!W740))</f>
        <v/>
      </c>
      <c r="Y734" t="str">
        <f>IF(Input!X740="","",_xlfn.NUMBERVALUE(Input!X740))</f>
        <v/>
      </c>
      <c r="Z734" t="str">
        <f>IF(Input!Y740="","",_xlfn.NUMBERVALUE(Input!Y740))</f>
        <v/>
      </c>
    </row>
    <row r="735" spans="1:26" x14ac:dyDescent="0.25">
      <c r="A735" s="257" t="str">
        <f>IF(ISERROR(Input!A741),"",Input!A741)</f>
        <v/>
      </c>
      <c r="B735" t="str">
        <f t="shared" si="11"/>
        <v/>
      </c>
      <c r="C735" t="str">
        <f>IF(ISERROR(Input!B741),"",IF(Input!B741="","",Input!B741))</f>
        <v/>
      </c>
      <c r="D735" t="str">
        <f>IF(ISERROR(IF(Input!C741="","",Input!C741*1)),"",IF(Input!C741="","",Input!C741*1))</f>
        <v/>
      </c>
      <c r="E735" t="str">
        <f>IF(ISERROR(IF(Input!D741="","",Input!D741)),"",IF(Input!D741="","",Input!D741))</f>
        <v/>
      </c>
      <c r="F735" t="str">
        <f>IF(Input!E741="","",IF(ISNUMBER(_xlfn.NUMBERVALUE(Input!E741)),ROUND(Input!E741,0),Input!E741))</f>
        <v/>
      </c>
      <c r="G735" s="269" t="str">
        <f>IF(ISBLANK(Input!F741),"",(Input!F741))</f>
        <v/>
      </c>
      <c r="H735" t="str">
        <f>IF(Input!G741="","",Input!G741)</f>
        <v/>
      </c>
      <c r="I735" t="str">
        <f>IF(Input!H741="","",Input!H741)</f>
        <v/>
      </c>
      <c r="J735" t="str">
        <f>IFERROR(IF(Input!I741="","",IF(VLOOKUP(Input!D741,'Measure List'!$A$2:$D$5000,4,FALSE)="Residential","",Input!I741)),"")</f>
        <v/>
      </c>
      <c r="K735" t="str">
        <f>IF(Input!J741="","",Input!J741)</f>
        <v/>
      </c>
      <c r="L735" t="str">
        <f>IF(Input!K741="","",Input!K741)</f>
        <v/>
      </c>
      <c r="M735" t="str">
        <f>IF(Input!L741="","",Input!L741)</f>
        <v/>
      </c>
      <c r="N735" s="304" t="str">
        <f>IF(Input!M741="","",Input!M741)</f>
        <v/>
      </c>
      <c r="O735" t="str">
        <f>IF(Input!N741="","",IF(_xlfn.NUMBERVALUE(Input!N741)=0,"",_xlfn.NUMBERVALUE(Input!N741)))</f>
        <v/>
      </c>
      <c r="P735" t="str">
        <f>IF(Input!O741="","",_xlfn.NUMBERVALUE(Input!O741))</f>
        <v/>
      </c>
      <c r="Q735" t="str">
        <f>IF(Input!P741="","",Input!P741)</f>
        <v/>
      </c>
      <c r="R735" t="str">
        <f>IF(Input!Q741="","",Input!Q741)</f>
        <v/>
      </c>
      <c r="S735" t="str">
        <f>IF(Input!R741="","",_xlfn.NUMBERVALUE(Input!R741))</f>
        <v/>
      </c>
      <c r="T735" t="str">
        <f>IF(Input!S741="","",Input!S741)</f>
        <v/>
      </c>
      <c r="U735" t="str">
        <f>IF(Input!T741="","",_xlfn.NUMBERVALUE(Input!T741))</f>
        <v/>
      </c>
      <c r="V735" t="str">
        <f>IF(Input!U741="","",(Input!U741))</f>
        <v/>
      </c>
      <c r="W735" t="str">
        <f>IF(Input!V741="","",_xlfn.NUMBERVALUE(Input!V741))</f>
        <v/>
      </c>
      <c r="X735" t="str">
        <f>IF(Input!W741="","",_xlfn.NUMBERVALUE(Input!W741))</f>
        <v/>
      </c>
      <c r="Y735" t="str">
        <f>IF(Input!X741="","",_xlfn.NUMBERVALUE(Input!X741))</f>
        <v/>
      </c>
      <c r="Z735" t="str">
        <f>IF(Input!Y741="","",_xlfn.NUMBERVALUE(Input!Y741))</f>
        <v/>
      </c>
    </row>
    <row r="736" spans="1:26" x14ac:dyDescent="0.25">
      <c r="A736" s="257" t="str">
        <f>IF(ISERROR(Input!A742),"",Input!A742)</f>
        <v/>
      </c>
      <c r="B736" t="str">
        <f t="shared" si="11"/>
        <v/>
      </c>
      <c r="C736" t="str">
        <f>IF(ISERROR(Input!B742),"",IF(Input!B742="","",Input!B742))</f>
        <v/>
      </c>
      <c r="D736" t="str">
        <f>IF(ISERROR(IF(Input!C742="","",Input!C742*1)),"",IF(Input!C742="","",Input!C742*1))</f>
        <v/>
      </c>
      <c r="E736" t="str">
        <f>IF(ISERROR(IF(Input!D742="","",Input!D742)),"",IF(Input!D742="","",Input!D742))</f>
        <v/>
      </c>
      <c r="F736" t="str">
        <f>IF(Input!E742="","",IF(ISNUMBER(_xlfn.NUMBERVALUE(Input!E742)),ROUND(Input!E742,0),Input!E742))</f>
        <v/>
      </c>
      <c r="G736" s="269" t="str">
        <f>IF(ISBLANK(Input!F742),"",(Input!F742))</f>
        <v/>
      </c>
      <c r="H736" t="str">
        <f>IF(Input!G742="","",Input!G742)</f>
        <v/>
      </c>
      <c r="I736" t="str">
        <f>IF(Input!H742="","",Input!H742)</f>
        <v/>
      </c>
      <c r="J736" t="str">
        <f>IFERROR(IF(Input!I742="","",IF(VLOOKUP(Input!D742,'Measure List'!$A$2:$D$5000,4,FALSE)="Residential","",Input!I742)),"")</f>
        <v/>
      </c>
      <c r="K736" t="str">
        <f>IF(Input!J742="","",Input!J742)</f>
        <v/>
      </c>
      <c r="L736" t="str">
        <f>IF(Input!K742="","",Input!K742)</f>
        <v/>
      </c>
      <c r="M736" t="str">
        <f>IF(Input!L742="","",Input!L742)</f>
        <v/>
      </c>
      <c r="N736" s="304" t="str">
        <f>IF(Input!M742="","",Input!M742)</f>
        <v/>
      </c>
      <c r="O736" t="str">
        <f>IF(Input!N742="","",IF(_xlfn.NUMBERVALUE(Input!N742)=0,"",_xlfn.NUMBERVALUE(Input!N742)))</f>
        <v/>
      </c>
      <c r="P736" t="str">
        <f>IF(Input!O742="","",_xlfn.NUMBERVALUE(Input!O742))</f>
        <v/>
      </c>
      <c r="Q736" t="str">
        <f>IF(Input!P742="","",Input!P742)</f>
        <v/>
      </c>
      <c r="R736" t="str">
        <f>IF(Input!Q742="","",Input!Q742)</f>
        <v/>
      </c>
      <c r="S736" t="str">
        <f>IF(Input!R742="","",_xlfn.NUMBERVALUE(Input!R742))</f>
        <v/>
      </c>
      <c r="T736" t="str">
        <f>IF(Input!S742="","",Input!S742)</f>
        <v/>
      </c>
      <c r="U736" t="str">
        <f>IF(Input!T742="","",_xlfn.NUMBERVALUE(Input!T742))</f>
        <v/>
      </c>
      <c r="V736" t="str">
        <f>IF(Input!U742="","",(Input!U742))</f>
        <v/>
      </c>
      <c r="W736" t="str">
        <f>IF(Input!V742="","",_xlfn.NUMBERVALUE(Input!V742))</f>
        <v/>
      </c>
      <c r="X736" t="str">
        <f>IF(Input!W742="","",_xlfn.NUMBERVALUE(Input!W742))</f>
        <v/>
      </c>
      <c r="Y736" t="str">
        <f>IF(Input!X742="","",_xlfn.NUMBERVALUE(Input!X742))</f>
        <v/>
      </c>
      <c r="Z736" t="str">
        <f>IF(Input!Y742="","",_xlfn.NUMBERVALUE(Input!Y742))</f>
        <v/>
      </c>
    </row>
    <row r="737" spans="1:26" x14ac:dyDescent="0.25">
      <c r="A737" s="257" t="str">
        <f>IF(ISERROR(Input!A743),"",Input!A743)</f>
        <v/>
      </c>
      <c r="B737" t="str">
        <f t="shared" si="11"/>
        <v/>
      </c>
      <c r="C737" t="str">
        <f>IF(ISERROR(Input!B743),"",IF(Input!B743="","",Input!B743))</f>
        <v/>
      </c>
      <c r="D737" t="str">
        <f>IF(ISERROR(IF(Input!C743="","",Input!C743*1)),"",IF(Input!C743="","",Input!C743*1))</f>
        <v/>
      </c>
      <c r="E737" t="str">
        <f>IF(ISERROR(IF(Input!D743="","",Input!D743)),"",IF(Input!D743="","",Input!D743))</f>
        <v/>
      </c>
      <c r="F737" t="str">
        <f>IF(Input!E743="","",IF(ISNUMBER(_xlfn.NUMBERVALUE(Input!E743)),ROUND(Input!E743,0),Input!E743))</f>
        <v/>
      </c>
      <c r="G737" s="269" t="str">
        <f>IF(ISBLANK(Input!F743),"",(Input!F743))</f>
        <v/>
      </c>
      <c r="H737" t="str">
        <f>IF(Input!G743="","",Input!G743)</f>
        <v/>
      </c>
      <c r="I737" t="str">
        <f>IF(Input!H743="","",Input!H743)</f>
        <v/>
      </c>
      <c r="J737" t="str">
        <f>IFERROR(IF(Input!I743="","",IF(VLOOKUP(Input!D743,'Measure List'!$A$2:$D$5000,4,FALSE)="Residential","",Input!I743)),"")</f>
        <v/>
      </c>
      <c r="K737" t="str">
        <f>IF(Input!J743="","",Input!J743)</f>
        <v/>
      </c>
      <c r="L737" t="str">
        <f>IF(Input!K743="","",Input!K743)</f>
        <v/>
      </c>
      <c r="M737" t="str">
        <f>IF(Input!L743="","",Input!L743)</f>
        <v/>
      </c>
      <c r="N737" s="304" t="str">
        <f>IF(Input!M743="","",Input!M743)</f>
        <v/>
      </c>
      <c r="O737" t="str">
        <f>IF(Input!N743="","",IF(_xlfn.NUMBERVALUE(Input!N743)=0,"",_xlfn.NUMBERVALUE(Input!N743)))</f>
        <v/>
      </c>
      <c r="P737" t="str">
        <f>IF(Input!O743="","",_xlfn.NUMBERVALUE(Input!O743))</f>
        <v/>
      </c>
      <c r="Q737" t="str">
        <f>IF(Input!P743="","",Input!P743)</f>
        <v/>
      </c>
      <c r="R737" t="str">
        <f>IF(Input!Q743="","",Input!Q743)</f>
        <v/>
      </c>
      <c r="S737" t="str">
        <f>IF(Input!R743="","",_xlfn.NUMBERVALUE(Input!R743))</f>
        <v/>
      </c>
      <c r="T737" t="str">
        <f>IF(Input!S743="","",Input!S743)</f>
        <v/>
      </c>
      <c r="U737" t="str">
        <f>IF(Input!T743="","",_xlfn.NUMBERVALUE(Input!T743))</f>
        <v/>
      </c>
      <c r="V737" t="str">
        <f>IF(Input!U743="","",(Input!U743))</f>
        <v/>
      </c>
      <c r="W737" t="str">
        <f>IF(Input!V743="","",_xlfn.NUMBERVALUE(Input!V743))</f>
        <v/>
      </c>
      <c r="X737" t="str">
        <f>IF(Input!W743="","",_xlfn.NUMBERVALUE(Input!W743))</f>
        <v/>
      </c>
      <c r="Y737" t="str">
        <f>IF(Input!X743="","",_xlfn.NUMBERVALUE(Input!X743))</f>
        <v/>
      </c>
      <c r="Z737" t="str">
        <f>IF(Input!Y743="","",_xlfn.NUMBERVALUE(Input!Y743))</f>
        <v/>
      </c>
    </row>
    <row r="738" spans="1:26" x14ac:dyDescent="0.25">
      <c r="A738" s="257" t="str">
        <f>IF(ISERROR(Input!A744),"",Input!A744)</f>
        <v/>
      </c>
      <c r="B738" t="str">
        <f t="shared" si="11"/>
        <v/>
      </c>
      <c r="C738" t="str">
        <f>IF(ISERROR(Input!B744),"",IF(Input!B744="","",Input!B744))</f>
        <v/>
      </c>
      <c r="D738" t="str">
        <f>IF(ISERROR(IF(Input!C744="","",Input!C744*1)),"",IF(Input!C744="","",Input!C744*1))</f>
        <v/>
      </c>
      <c r="E738" t="str">
        <f>IF(ISERROR(IF(Input!D744="","",Input!D744)),"",IF(Input!D744="","",Input!D744))</f>
        <v/>
      </c>
      <c r="F738" t="str">
        <f>IF(Input!E744="","",IF(ISNUMBER(_xlfn.NUMBERVALUE(Input!E744)),ROUND(Input!E744,0),Input!E744))</f>
        <v/>
      </c>
      <c r="G738" s="269" t="str">
        <f>IF(ISBLANK(Input!F744),"",(Input!F744))</f>
        <v/>
      </c>
      <c r="H738" t="str">
        <f>IF(Input!G744="","",Input!G744)</f>
        <v/>
      </c>
      <c r="I738" t="str">
        <f>IF(Input!H744="","",Input!H744)</f>
        <v/>
      </c>
      <c r="J738" t="str">
        <f>IFERROR(IF(Input!I744="","",IF(VLOOKUP(Input!D744,'Measure List'!$A$2:$D$5000,4,FALSE)="Residential","",Input!I744)),"")</f>
        <v/>
      </c>
      <c r="K738" t="str">
        <f>IF(Input!J744="","",Input!J744)</f>
        <v/>
      </c>
      <c r="L738" t="str">
        <f>IF(Input!K744="","",Input!K744)</f>
        <v/>
      </c>
      <c r="M738" t="str">
        <f>IF(Input!L744="","",Input!L744)</f>
        <v/>
      </c>
      <c r="N738" s="304" t="str">
        <f>IF(Input!M744="","",Input!M744)</f>
        <v/>
      </c>
      <c r="O738" t="str">
        <f>IF(Input!N744="","",IF(_xlfn.NUMBERVALUE(Input!N744)=0,"",_xlfn.NUMBERVALUE(Input!N744)))</f>
        <v/>
      </c>
      <c r="P738" t="str">
        <f>IF(Input!O744="","",_xlfn.NUMBERVALUE(Input!O744))</f>
        <v/>
      </c>
      <c r="Q738" t="str">
        <f>IF(Input!P744="","",Input!P744)</f>
        <v/>
      </c>
      <c r="R738" t="str">
        <f>IF(Input!Q744="","",Input!Q744)</f>
        <v/>
      </c>
      <c r="S738" t="str">
        <f>IF(Input!R744="","",_xlfn.NUMBERVALUE(Input!R744))</f>
        <v/>
      </c>
      <c r="T738" t="str">
        <f>IF(Input!S744="","",Input!S744)</f>
        <v/>
      </c>
      <c r="U738" t="str">
        <f>IF(Input!T744="","",_xlfn.NUMBERVALUE(Input!T744))</f>
        <v/>
      </c>
      <c r="V738" t="str">
        <f>IF(Input!U744="","",(Input!U744))</f>
        <v/>
      </c>
      <c r="W738" t="str">
        <f>IF(Input!V744="","",_xlfn.NUMBERVALUE(Input!V744))</f>
        <v/>
      </c>
      <c r="X738" t="str">
        <f>IF(Input!W744="","",_xlfn.NUMBERVALUE(Input!W744))</f>
        <v/>
      </c>
      <c r="Y738" t="str">
        <f>IF(Input!X744="","",_xlfn.NUMBERVALUE(Input!X744))</f>
        <v/>
      </c>
      <c r="Z738" t="str">
        <f>IF(Input!Y744="","",_xlfn.NUMBERVALUE(Input!Y744))</f>
        <v/>
      </c>
    </row>
    <row r="739" spans="1:26" x14ac:dyDescent="0.25">
      <c r="A739" s="257" t="str">
        <f>IF(ISERROR(Input!A745),"",Input!A745)</f>
        <v/>
      </c>
      <c r="B739" t="str">
        <f t="shared" si="11"/>
        <v/>
      </c>
      <c r="C739" t="str">
        <f>IF(ISERROR(Input!B745),"",IF(Input!B745="","",Input!B745))</f>
        <v/>
      </c>
      <c r="D739" t="str">
        <f>IF(ISERROR(IF(Input!C745="","",Input!C745*1)),"",IF(Input!C745="","",Input!C745*1))</f>
        <v/>
      </c>
      <c r="E739" t="str">
        <f>IF(ISERROR(IF(Input!D745="","",Input!D745)),"",IF(Input!D745="","",Input!D745))</f>
        <v/>
      </c>
      <c r="F739" t="str">
        <f>IF(Input!E745="","",IF(ISNUMBER(_xlfn.NUMBERVALUE(Input!E745)),ROUND(Input!E745,0),Input!E745))</f>
        <v/>
      </c>
      <c r="G739" s="269" t="str">
        <f>IF(ISBLANK(Input!F745),"",(Input!F745))</f>
        <v/>
      </c>
      <c r="H739" t="str">
        <f>IF(Input!G745="","",Input!G745)</f>
        <v/>
      </c>
      <c r="I739" t="str">
        <f>IF(Input!H745="","",Input!H745)</f>
        <v/>
      </c>
      <c r="J739" t="str">
        <f>IFERROR(IF(Input!I745="","",IF(VLOOKUP(Input!D745,'Measure List'!$A$2:$D$5000,4,FALSE)="Residential","",Input!I745)),"")</f>
        <v/>
      </c>
      <c r="K739" t="str">
        <f>IF(Input!J745="","",Input!J745)</f>
        <v/>
      </c>
      <c r="L739" t="str">
        <f>IF(Input!K745="","",Input!K745)</f>
        <v/>
      </c>
      <c r="M739" t="str">
        <f>IF(Input!L745="","",Input!L745)</f>
        <v/>
      </c>
      <c r="N739" s="304" t="str">
        <f>IF(Input!M745="","",Input!M745)</f>
        <v/>
      </c>
      <c r="O739" t="str">
        <f>IF(Input!N745="","",IF(_xlfn.NUMBERVALUE(Input!N745)=0,"",_xlfn.NUMBERVALUE(Input!N745)))</f>
        <v/>
      </c>
      <c r="P739" t="str">
        <f>IF(Input!O745="","",_xlfn.NUMBERVALUE(Input!O745))</f>
        <v/>
      </c>
      <c r="Q739" t="str">
        <f>IF(Input!P745="","",Input!P745)</f>
        <v/>
      </c>
      <c r="R739" t="str">
        <f>IF(Input!Q745="","",Input!Q745)</f>
        <v/>
      </c>
      <c r="S739" t="str">
        <f>IF(Input!R745="","",_xlfn.NUMBERVALUE(Input!R745))</f>
        <v/>
      </c>
      <c r="T739" t="str">
        <f>IF(Input!S745="","",Input!S745)</f>
        <v/>
      </c>
      <c r="U739" t="str">
        <f>IF(Input!T745="","",_xlfn.NUMBERVALUE(Input!T745))</f>
        <v/>
      </c>
      <c r="V739" t="str">
        <f>IF(Input!U745="","",(Input!U745))</f>
        <v/>
      </c>
      <c r="W739" t="str">
        <f>IF(Input!V745="","",_xlfn.NUMBERVALUE(Input!V745))</f>
        <v/>
      </c>
      <c r="X739" t="str">
        <f>IF(Input!W745="","",_xlfn.NUMBERVALUE(Input!W745))</f>
        <v/>
      </c>
      <c r="Y739" t="str">
        <f>IF(Input!X745="","",_xlfn.NUMBERVALUE(Input!X745))</f>
        <v/>
      </c>
      <c r="Z739" t="str">
        <f>IF(Input!Y745="","",_xlfn.NUMBERVALUE(Input!Y745))</f>
        <v/>
      </c>
    </row>
    <row r="740" spans="1:26" x14ac:dyDescent="0.25">
      <c r="A740" s="257" t="str">
        <f>IF(ISERROR(Input!A746),"",Input!A746)</f>
        <v/>
      </c>
      <c r="B740" t="str">
        <f t="shared" si="11"/>
        <v/>
      </c>
      <c r="C740" t="str">
        <f>IF(ISERROR(Input!B746),"",IF(Input!B746="","",Input!B746))</f>
        <v/>
      </c>
      <c r="D740" t="str">
        <f>IF(ISERROR(IF(Input!C746="","",Input!C746*1)),"",IF(Input!C746="","",Input!C746*1))</f>
        <v/>
      </c>
      <c r="E740" t="str">
        <f>IF(ISERROR(IF(Input!D746="","",Input!D746)),"",IF(Input!D746="","",Input!D746))</f>
        <v/>
      </c>
      <c r="F740" t="str">
        <f>IF(Input!E746="","",IF(ISNUMBER(_xlfn.NUMBERVALUE(Input!E746)),ROUND(Input!E746,0),Input!E746))</f>
        <v/>
      </c>
      <c r="G740" s="269" t="str">
        <f>IF(ISBLANK(Input!F746),"",(Input!F746))</f>
        <v/>
      </c>
      <c r="H740" t="str">
        <f>IF(Input!G746="","",Input!G746)</f>
        <v/>
      </c>
      <c r="I740" t="str">
        <f>IF(Input!H746="","",Input!H746)</f>
        <v/>
      </c>
      <c r="J740" t="str">
        <f>IFERROR(IF(Input!I746="","",IF(VLOOKUP(Input!D746,'Measure List'!$A$2:$D$5000,4,FALSE)="Residential","",Input!I746)),"")</f>
        <v/>
      </c>
      <c r="K740" t="str">
        <f>IF(Input!J746="","",Input!J746)</f>
        <v/>
      </c>
      <c r="L740" t="str">
        <f>IF(Input!K746="","",Input!K746)</f>
        <v/>
      </c>
      <c r="M740" t="str">
        <f>IF(Input!L746="","",Input!L746)</f>
        <v/>
      </c>
      <c r="N740" s="304" t="str">
        <f>IF(Input!M746="","",Input!M746)</f>
        <v/>
      </c>
      <c r="O740" t="str">
        <f>IF(Input!N746="","",IF(_xlfn.NUMBERVALUE(Input!N746)=0,"",_xlfn.NUMBERVALUE(Input!N746)))</f>
        <v/>
      </c>
      <c r="P740" t="str">
        <f>IF(Input!O746="","",_xlfn.NUMBERVALUE(Input!O746))</f>
        <v/>
      </c>
      <c r="Q740" t="str">
        <f>IF(Input!P746="","",Input!P746)</f>
        <v/>
      </c>
      <c r="R740" t="str">
        <f>IF(Input!Q746="","",Input!Q746)</f>
        <v/>
      </c>
      <c r="S740" t="str">
        <f>IF(Input!R746="","",_xlfn.NUMBERVALUE(Input!R746))</f>
        <v/>
      </c>
      <c r="T740" t="str">
        <f>IF(Input!S746="","",Input!S746)</f>
        <v/>
      </c>
      <c r="U740" t="str">
        <f>IF(Input!T746="","",_xlfn.NUMBERVALUE(Input!T746))</f>
        <v/>
      </c>
      <c r="V740" t="str">
        <f>IF(Input!U746="","",(Input!U746))</f>
        <v/>
      </c>
      <c r="W740" t="str">
        <f>IF(Input!V746="","",_xlfn.NUMBERVALUE(Input!V746))</f>
        <v/>
      </c>
      <c r="X740" t="str">
        <f>IF(Input!W746="","",_xlfn.NUMBERVALUE(Input!W746))</f>
        <v/>
      </c>
      <c r="Y740" t="str">
        <f>IF(Input!X746="","",_xlfn.NUMBERVALUE(Input!X746))</f>
        <v/>
      </c>
      <c r="Z740" t="str">
        <f>IF(Input!Y746="","",_xlfn.NUMBERVALUE(Input!Y746))</f>
        <v/>
      </c>
    </row>
    <row r="741" spans="1:26" x14ac:dyDescent="0.25">
      <c r="A741" s="257" t="str">
        <f>IF(ISERROR(Input!A747),"",Input!A747)</f>
        <v/>
      </c>
      <c r="B741" t="str">
        <f t="shared" si="11"/>
        <v/>
      </c>
      <c r="C741" t="str">
        <f>IF(ISERROR(Input!B747),"",IF(Input!B747="","",Input!B747))</f>
        <v/>
      </c>
      <c r="D741" t="str">
        <f>IF(ISERROR(IF(Input!C747="","",Input!C747*1)),"",IF(Input!C747="","",Input!C747*1))</f>
        <v/>
      </c>
      <c r="E741" t="str">
        <f>IF(ISERROR(IF(Input!D747="","",Input!D747)),"",IF(Input!D747="","",Input!D747))</f>
        <v/>
      </c>
      <c r="F741" t="str">
        <f>IF(Input!E747="","",IF(ISNUMBER(_xlfn.NUMBERVALUE(Input!E747)),ROUND(Input!E747,0),Input!E747))</f>
        <v/>
      </c>
      <c r="G741" s="269" t="str">
        <f>IF(ISBLANK(Input!F747),"",(Input!F747))</f>
        <v/>
      </c>
      <c r="H741" t="str">
        <f>IF(Input!G747="","",Input!G747)</f>
        <v/>
      </c>
      <c r="I741" t="str">
        <f>IF(Input!H747="","",Input!H747)</f>
        <v/>
      </c>
      <c r="J741" t="str">
        <f>IFERROR(IF(Input!I747="","",IF(VLOOKUP(Input!D747,'Measure List'!$A$2:$D$5000,4,FALSE)="Residential","",Input!I747)),"")</f>
        <v/>
      </c>
      <c r="K741" t="str">
        <f>IF(Input!J747="","",Input!J747)</f>
        <v/>
      </c>
      <c r="L741" t="str">
        <f>IF(Input!K747="","",Input!K747)</f>
        <v/>
      </c>
      <c r="M741" t="str">
        <f>IF(Input!L747="","",Input!L747)</f>
        <v/>
      </c>
      <c r="N741" s="304" t="str">
        <f>IF(Input!M747="","",Input!M747)</f>
        <v/>
      </c>
      <c r="O741" t="str">
        <f>IF(Input!N747="","",IF(_xlfn.NUMBERVALUE(Input!N747)=0,"",_xlfn.NUMBERVALUE(Input!N747)))</f>
        <v/>
      </c>
      <c r="P741" t="str">
        <f>IF(Input!O747="","",_xlfn.NUMBERVALUE(Input!O747))</f>
        <v/>
      </c>
      <c r="Q741" t="str">
        <f>IF(Input!P747="","",Input!P747)</f>
        <v/>
      </c>
      <c r="R741" t="str">
        <f>IF(Input!Q747="","",Input!Q747)</f>
        <v/>
      </c>
      <c r="S741" t="str">
        <f>IF(Input!R747="","",_xlfn.NUMBERVALUE(Input!R747))</f>
        <v/>
      </c>
      <c r="T741" t="str">
        <f>IF(Input!S747="","",Input!S747)</f>
        <v/>
      </c>
      <c r="U741" t="str">
        <f>IF(Input!T747="","",_xlfn.NUMBERVALUE(Input!T747))</f>
        <v/>
      </c>
      <c r="V741" t="str">
        <f>IF(Input!U747="","",(Input!U747))</f>
        <v/>
      </c>
      <c r="W741" t="str">
        <f>IF(Input!V747="","",_xlfn.NUMBERVALUE(Input!V747))</f>
        <v/>
      </c>
      <c r="X741" t="str">
        <f>IF(Input!W747="","",_xlfn.NUMBERVALUE(Input!W747))</f>
        <v/>
      </c>
      <c r="Y741" t="str">
        <f>IF(Input!X747="","",_xlfn.NUMBERVALUE(Input!X747))</f>
        <v/>
      </c>
      <c r="Z741" t="str">
        <f>IF(Input!Y747="","",_xlfn.NUMBERVALUE(Input!Y747))</f>
        <v/>
      </c>
    </row>
    <row r="742" spans="1:26" x14ac:dyDescent="0.25">
      <c r="A742" s="257" t="str">
        <f>IF(ISERROR(Input!A748),"",Input!A748)</f>
        <v/>
      </c>
      <c r="B742" t="str">
        <f t="shared" si="11"/>
        <v/>
      </c>
      <c r="C742" t="str">
        <f>IF(ISERROR(Input!B748),"",IF(Input!B748="","",Input!B748))</f>
        <v/>
      </c>
      <c r="D742" t="str">
        <f>IF(ISERROR(IF(Input!C748="","",Input!C748*1)),"",IF(Input!C748="","",Input!C748*1))</f>
        <v/>
      </c>
      <c r="E742" t="str">
        <f>IF(ISERROR(IF(Input!D748="","",Input!D748)),"",IF(Input!D748="","",Input!D748))</f>
        <v/>
      </c>
      <c r="F742" t="str">
        <f>IF(Input!E748="","",IF(ISNUMBER(_xlfn.NUMBERVALUE(Input!E748)),ROUND(Input!E748,0),Input!E748))</f>
        <v/>
      </c>
      <c r="G742" s="269" t="str">
        <f>IF(ISBLANK(Input!F748),"",(Input!F748))</f>
        <v/>
      </c>
      <c r="H742" t="str">
        <f>IF(Input!G748="","",Input!G748)</f>
        <v/>
      </c>
      <c r="I742" t="str">
        <f>IF(Input!H748="","",Input!H748)</f>
        <v/>
      </c>
      <c r="J742" t="str">
        <f>IFERROR(IF(Input!I748="","",IF(VLOOKUP(Input!D748,'Measure List'!$A$2:$D$5000,4,FALSE)="Residential","",Input!I748)),"")</f>
        <v/>
      </c>
      <c r="K742" t="str">
        <f>IF(Input!J748="","",Input!J748)</f>
        <v/>
      </c>
      <c r="L742" t="str">
        <f>IF(Input!K748="","",Input!K748)</f>
        <v/>
      </c>
      <c r="M742" t="str">
        <f>IF(Input!L748="","",Input!L748)</f>
        <v/>
      </c>
      <c r="N742" s="304" t="str">
        <f>IF(Input!M748="","",Input!M748)</f>
        <v/>
      </c>
      <c r="O742" t="str">
        <f>IF(Input!N748="","",IF(_xlfn.NUMBERVALUE(Input!N748)=0,"",_xlfn.NUMBERVALUE(Input!N748)))</f>
        <v/>
      </c>
      <c r="P742" t="str">
        <f>IF(Input!O748="","",_xlfn.NUMBERVALUE(Input!O748))</f>
        <v/>
      </c>
      <c r="Q742" t="str">
        <f>IF(Input!P748="","",Input!P748)</f>
        <v/>
      </c>
      <c r="R742" t="str">
        <f>IF(Input!Q748="","",Input!Q748)</f>
        <v/>
      </c>
      <c r="S742" t="str">
        <f>IF(Input!R748="","",_xlfn.NUMBERVALUE(Input!R748))</f>
        <v/>
      </c>
      <c r="T742" t="str">
        <f>IF(Input!S748="","",Input!S748)</f>
        <v/>
      </c>
      <c r="U742" t="str">
        <f>IF(Input!T748="","",_xlfn.NUMBERVALUE(Input!T748))</f>
        <v/>
      </c>
      <c r="V742" t="str">
        <f>IF(Input!U748="","",(Input!U748))</f>
        <v/>
      </c>
      <c r="W742" t="str">
        <f>IF(Input!V748="","",_xlfn.NUMBERVALUE(Input!V748))</f>
        <v/>
      </c>
      <c r="X742" t="str">
        <f>IF(Input!W748="","",_xlfn.NUMBERVALUE(Input!W748))</f>
        <v/>
      </c>
      <c r="Y742" t="str">
        <f>IF(Input!X748="","",_xlfn.NUMBERVALUE(Input!X748))</f>
        <v/>
      </c>
      <c r="Z742" t="str">
        <f>IF(Input!Y748="","",_xlfn.NUMBERVALUE(Input!Y748))</f>
        <v/>
      </c>
    </row>
    <row r="743" spans="1:26" x14ac:dyDescent="0.25">
      <c r="A743" s="257" t="str">
        <f>IF(ISERROR(Input!A749),"",Input!A749)</f>
        <v/>
      </c>
      <c r="B743" t="str">
        <f t="shared" si="11"/>
        <v/>
      </c>
      <c r="C743" t="str">
        <f>IF(ISERROR(Input!B749),"",IF(Input!B749="","",Input!B749))</f>
        <v/>
      </c>
      <c r="D743" t="str">
        <f>IF(ISERROR(IF(Input!C749="","",Input!C749*1)),"",IF(Input!C749="","",Input!C749*1))</f>
        <v/>
      </c>
      <c r="E743" t="str">
        <f>IF(ISERROR(IF(Input!D749="","",Input!D749)),"",IF(Input!D749="","",Input!D749))</f>
        <v/>
      </c>
      <c r="F743" t="str">
        <f>IF(Input!E749="","",IF(ISNUMBER(_xlfn.NUMBERVALUE(Input!E749)),ROUND(Input!E749,0),Input!E749))</f>
        <v/>
      </c>
      <c r="G743" s="269" t="str">
        <f>IF(ISBLANK(Input!F749),"",(Input!F749))</f>
        <v/>
      </c>
      <c r="H743" t="str">
        <f>IF(Input!G749="","",Input!G749)</f>
        <v/>
      </c>
      <c r="I743" t="str">
        <f>IF(Input!H749="","",Input!H749)</f>
        <v/>
      </c>
      <c r="J743" t="str">
        <f>IFERROR(IF(Input!I749="","",IF(VLOOKUP(Input!D749,'Measure List'!$A$2:$D$5000,4,FALSE)="Residential","",Input!I749)),"")</f>
        <v/>
      </c>
      <c r="K743" t="str">
        <f>IF(Input!J749="","",Input!J749)</f>
        <v/>
      </c>
      <c r="L743" t="str">
        <f>IF(Input!K749="","",Input!K749)</f>
        <v/>
      </c>
      <c r="M743" t="str">
        <f>IF(Input!L749="","",Input!L749)</f>
        <v/>
      </c>
      <c r="N743" s="304" t="str">
        <f>IF(Input!M749="","",Input!M749)</f>
        <v/>
      </c>
      <c r="O743" t="str">
        <f>IF(Input!N749="","",IF(_xlfn.NUMBERVALUE(Input!N749)=0,"",_xlfn.NUMBERVALUE(Input!N749)))</f>
        <v/>
      </c>
      <c r="P743" t="str">
        <f>IF(Input!O749="","",_xlfn.NUMBERVALUE(Input!O749))</f>
        <v/>
      </c>
      <c r="Q743" t="str">
        <f>IF(Input!P749="","",Input!P749)</f>
        <v/>
      </c>
      <c r="R743" t="str">
        <f>IF(Input!Q749="","",Input!Q749)</f>
        <v/>
      </c>
      <c r="S743" t="str">
        <f>IF(Input!R749="","",_xlfn.NUMBERVALUE(Input!R749))</f>
        <v/>
      </c>
      <c r="T743" t="str">
        <f>IF(Input!S749="","",Input!S749)</f>
        <v/>
      </c>
      <c r="U743" t="str">
        <f>IF(Input!T749="","",_xlfn.NUMBERVALUE(Input!T749))</f>
        <v/>
      </c>
      <c r="V743" t="str">
        <f>IF(Input!U749="","",(Input!U749))</f>
        <v/>
      </c>
      <c r="W743" t="str">
        <f>IF(Input!V749="","",_xlfn.NUMBERVALUE(Input!V749))</f>
        <v/>
      </c>
      <c r="X743" t="str">
        <f>IF(Input!W749="","",_xlfn.NUMBERVALUE(Input!W749))</f>
        <v/>
      </c>
      <c r="Y743" t="str">
        <f>IF(Input!X749="","",_xlfn.NUMBERVALUE(Input!X749))</f>
        <v/>
      </c>
      <c r="Z743" t="str">
        <f>IF(Input!Y749="","",_xlfn.NUMBERVALUE(Input!Y749))</f>
        <v/>
      </c>
    </row>
    <row r="744" spans="1:26" x14ac:dyDescent="0.25">
      <c r="A744" s="257" t="str">
        <f>IF(ISERROR(Input!A750),"",Input!A750)</f>
        <v/>
      </c>
      <c r="B744" t="str">
        <f t="shared" si="11"/>
        <v/>
      </c>
      <c r="C744" t="str">
        <f>IF(ISERROR(Input!B750),"",IF(Input!B750="","",Input!B750))</f>
        <v/>
      </c>
      <c r="D744" t="str">
        <f>IF(ISERROR(IF(Input!C750="","",Input!C750*1)),"",IF(Input!C750="","",Input!C750*1))</f>
        <v/>
      </c>
      <c r="E744" t="str">
        <f>IF(ISERROR(IF(Input!D750="","",Input!D750)),"",IF(Input!D750="","",Input!D750))</f>
        <v/>
      </c>
      <c r="F744" t="str">
        <f>IF(Input!E750="","",IF(ISNUMBER(_xlfn.NUMBERVALUE(Input!E750)),ROUND(Input!E750,0),Input!E750))</f>
        <v/>
      </c>
      <c r="G744" s="269" t="str">
        <f>IF(ISBLANK(Input!F750),"",(Input!F750))</f>
        <v/>
      </c>
      <c r="H744" t="str">
        <f>IF(Input!G750="","",Input!G750)</f>
        <v/>
      </c>
      <c r="I744" t="str">
        <f>IF(Input!H750="","",Input!H750)</f>
        <v/>
      </c>
      <c r="J744" t="str">
        <f>IFERROR(IF(Input!I750="","",IF(VLOOKUP(Input!D750,'Measure List'!$A$2:$D$5000,4,FALSE)="Residential","",Input!I750)),"")</f>
        <v/>
      </c>
      <c r="K744" t="str">
        <f>IF(Input!J750="","",Input!J750)</f>
        <v/>
      </c>
      <c r="L744" t="str">
        <f>IF(Input!K750="","",Input!K750)</f>
        <v/>
      </c>
      <c r="M744" t="str">
        <f>IF(Input!L750="","",Input!L750)</f>
        <v/>
      </c>
      <c r="N744" s="304" t="str">
        <f>IF(Input!M750="","",Input!M750)</f>
        <v/>
      </c>
      <c r="O744" t="str">
        <f>IF(Input!N750="","",IF(_xlfn.NUMBERVALUE(Input!N750)=0,"",_xlfn.NUMBERVALUE(Input!N750)))</f>
        <v/>
      </c>
      <c r="P744" t="str">
        <f>IF(Input!O750="","",_xlfn.NUMBERVALUE(Input!O750))</f>
        <v/>
      </c>
      <c r="Q744" t="str">
        <f>IF(Input!P750="","",Input!P750)</f>
        <v/>
      </c>
      <c r="R744" t="str">
        <f>IF(Input!Q750="","",Input!Q750)</f>
        <v/>
      </c>
      <c r="S744" t="str">
        <f>IF(Input!R750="","",_xlfn.NUMBERVALUE(Input!R750))</f>
        <v/>
      </c>
      <c r="T744" t="str">
        <f>IF(Input!S750="","",Input!S750)</f>
        <v/>
      </c>
      <c r="U744" t="str">
        <f>IF(Input!T750="","",_xlfn.NUMBERVALUE(Input!T750))</f>
        <v/>
      </c>
      <c r="V744" t="str">
        <f>IF(Input!U750="","",(Input!U750))</f>
        <v/>
      </c>
      <c r="W744" t="str">
        <f>IF(Input!V750="","",_xlfn.NUMBERVALUE(Input!V750))</f>
        <v/>
      </c>
      <c r="X744" t="str">
        <f>IF(Input!W750="","",_xlfn.NUMBERVALUE(Input!W750))</f>
        <v/>
      </c>
      <c r="Y744" t="str">
        <f>IF(Input!X750="","",_xlfn.NUMBERVALUE(Input!X750))</f>
        <v/>
      </c>
      <c r="Z744" t="str">
        <f>IF(Input!Y750="","",_xlfn.NUMBERVALUE(Input!Y750))</f>
        <v/>
      </c>
    </row>
    <row r="745" spans="1:26" x14ac:dyDescent="0.25">
      <c r="A745" s="257" t="str">
        <f>IF(ISERROR(Input!A751),"",Input!A751)</f>
        <v/>
      </c>
      <c r="B745" t="str">
        <f t="shared" si="11"/>
        <v/>
      </c>
      <c r="C745" t="str">
        <f>IF(ISERROR(Input!B751),"",IF(Input!B751="","",Input!B751))</f>
        <v/>
      </c>
      <c r="D745" t="str">
        <f>IF(ISERROR(IF(Input!C751="","",Input!C751*1)),"",IF(Input!C751="","",Input!C751*1))</f>
        <v/>
      </c>
      <c r="E745" t="str">
        <f>IF(ISERROR(IF(Input!D751="","",Input!D751)),"",IF(Input!D751="","",Input!D751))</f>
        <v/>
      </c>
      <c r="F745" t="str">
        <f>IF(Input!E751="","",IF(ISNUMBER(_xlfn.NUMBERVALUE(Input!E751)),ROUND(Input!E751,0),Input!E751))</f>
        <v/>
      </c>
      <c r="G745" s="269" t="str">
        <f>IF(ISBLANK(Input!F751),"",(Input!F751))</f>
        <v/>
      </c>
      <c r="H745" t="str">
        <f>IF(Input!G751="","",Input!G751)</f>
        <v/>
      </c>
      <c r="I745" t="str">
        <f>IF(Input!H751="","",Input!H751)</f>
        <v/>
      </c>
      <c r="J745" t="str">
        <f>IFERROR(IF(Input!I751="","",IF(VLOOKUP(Input!D751,'Measure List'!$A$2:$D$5000,4,FALSE)="Residential","",Input!I751)),"")</f>
        <v/>
      </c>
      <c r="K745" t="str">
        <f>IF(Input!J751="","",Input!J751)</f>
        <v/>
      </c>
      <c r="L745" t="str">
        <f>IF(Input!K751="","",Input!K751)</f>
        <v/>
      </c>
      <c r="M745" t="str">
        <f>IF(Input!L751="","",Input!L751)</f>
        <v/>
      </c>
      <c r="N745" s="304" t="str">
        <f>IF(Input!M751="","",Input!M751)</f>
        <v/>
      </c>
      <c r="O745" t="str">
        <f>IF(Input!N751="","",IF(_xlfn.NUMBERVALUE(Input!N751)=0,"",_xlfn.NUMBERVALUE(Input!N751)))</f>
        <v/>
      </c>
      <c r="P745" t="str">
        <f>IF(Input!O751="","",_xlfn.NUMBERVALUE(Input!O751))</f>
        <v/>
      </c>
      <c r="Q745" t="str">
        <f>IF(Input!P751="","",Input!P751)</f>
        <v/>
      </c>
      <c r="R745" t="str">
        <f>IF(Input!Q751="","",Input!Q751)</f>
        <v/>
      </c>
      <c r="S745" t="str">
        <f>IF(Input!R751="","",_xlfn.NUMBERVALUE(Input!R751))</f>
        <v/>
      </c>
      <c r="T745" t="str">
        <f>IF(Input!S751="","",Input!S751)</f>
        <v/>
      </c>
      <c r="U745" t="str">
        <f>IF(Input!T751="","",_xlfn.NUMBERVALUE(Input!T751))</f>
        <v/>
      </c>
      <c r="V745" t="str">
        <f>IF(Input!U751="","",(Input!U751))</f>
        <v/>
      </c>
      <c r="W745" t="str">
        <f>IF(Input!V751="","",_xlfn.NUMBERVALUE(Input!V751))</f>
        <v/>
      </c>
      <c r="X745" t="str">
        <f>IF(Input!W751="","",_xlfn.NUMBERVALUE(Input!W751))</f>
        <v/>
      </c>
      <c r="Y745" t="str">
        <f>IF(Input!X751="","",_xlfn.NUMBERVALUE(Input!X751))</f>
        <v/>
      </c>
      <c r="Z745" t="str">
        <f>IF(Input!Y751="","",_xlfn.NUMBERVALUE(Input!Y751))</f>
        <v/>
      </c>
    </row>
    <row r="746" spans="1:26" x14ac:dyDescent="0.25">
      <c r="A746" s="257" t="str">
        <f>IF(ISERROR(Input!A752),"",Input!A752)</f>
        <v/>
      </c>
      <c r="B746" t="str">
        <f t="shared" si="11"/>
        <v/>
      </c>
      <c r="C746" t="str">
        <f>IF(ISERROR(Input!B752),"",IF(Input!B752="","",Input!B752))</f>
        <v/>
      </c>
      <c r="D746" t="str">
        <f>IF(ISERROR(IF(Input!C752="","",Input!C752*1)),"",IF(Input!C752="","",Input!C752*1))</f>
        <v/>
      </c>
      <c r="E746" t="str">
        <f>IF(ISERROR(IF(Input!D752="","",Input!D752)),"",IF(Input!D752="","",Input!D752))</f>
        <v/>
      </c>
      <c r="F746" t="str">
        <f>IF(Input!E752="","",IF(ISNUMBER(_xlfn.NUMBERVALUE(Input!E752)),ROUND(Input!E752,0),Input!E752))</f>
        <v/>
      </c>
      <c r="G746" s="269" t="str">
        <f>IF(ISBLANK(Input!F752),"",(Input!F752))</f>
        <v/>
      </c>
      <c r="H746" t="str">
        <f>IF(Input!G752="","",Input!G752)</f>
        <v/>
      </c>
      <c r="I746" t="str">
        <f>IF(Input!H752="","",Input!H752)</f>
        <v/>
      </c>
      <c r="J746" t="str">
        <f>IFERROR(IF(Input!I752="","",IF(VLOOKUP(Input!D752,'Measure List'!$A$2:$D$5000,4,FALSE)="Residential","",Input!I752)),"")</f>
        <v/>
      </c>
      <c r="K746" t="str">
        <f>IF(Input!J752="","",Input!J752)</f>
        <v/>
      </c>
      <c r="L746" t="str">
        <f>IF(Input!K752="","",Input!K752)</f>
        <v/>
      </c>
      <c r="M746" t="str">
        <f>IF(Input!L752="","",Input!L752)</f>
        <v/>
      </c>
      <c r="N746" s="304" t="str">
        <f>IF(Input!M752="","",Input!M752)</f>
        <v/>
      </c>
      <c r="O746" t="str">
        <f>IF(Input!N752="","",IF(_xlfn.NUMBERVALUE(Input!N752)=0,"",_xlfn.NUMBERVALUE(Input!N752)))</f>
        <v/>
      </c>
      <c r="P746" t="str">
        <f>IF(Input!O752="","",_xlfn.NUMBERVALUE(Input!O752))</f>
        <v/>
      </c>
      <c r="Q746" t="str">
        <f>IF(Input!P752="","",Input!P752)</f>
        <v/>
      </c>
      <c r="R746" t="str">
        <f>IF(Input!Q752="","",Input!Q752)</f>
        <v/>
      </c>
      <c r="S746" t="str">
        <f>IF(Input!R752="","",_xlfn.NUMBERVALUE(Input!R752))</f>
        <v/>
      </c>
      <c r="T746" t="str">
        <f>IF(Input!S752="","",Input!S752)</f>
        <v/>
      </c>
      <c r="U746" t="str">
        <f>IF(Input!T752="","",_xlfn.NUMBERVALUE(Input!T752))</f>
        <v/>
      </c>
      <c r="V746" t="str">
        <f>IF(Input!U752="","",(Input!U752))</f>
        <v/>
      </c>
      <c r="W746" t="str">
        <f>IF(Input!V752="","",_xlfn.NUMBERVALUE(Input!V752))</f>
        <v/>
      </c>
      <c r="X746" t="str">
        <f>IF(Input!W752="","",_xlfn.NUMBERVALUE(Input!W752))</f>
        <v/>
      </c>
      <c r="Y746" t="str">
        <f>IF(Input!X752="","",_xlfn.NUMBERVALUE(Input!X752))</f>
        <v/>
      </c>
      <c r="Z746" t="str">
        <f>IF(Input!Y752="","",_xlfn.NUMBERVALUE(Input!Y752))</f>
        <v/>
      </c>
    </row>
    <row r="747" spans="1:26" x14ac:dyDescent="0.25">
      <c r="A747" s="257" t="str">
        <f>IF(ISERROR(Input!A753),"",Input!A753)</f>
        <v/>
      </c>
      <c r="B747" t="str">
        <f t="shared" si="11"/>
        <v/>
      </c>
      <c r="C747" t="str">
        <f>IF(ISERROR(Input!B753),"",IF(Input!B753="","",Input!B753))</f>
        <v/>
      </c>
      <c r="D747" t="str">
        <f>IF(ISERROR(IF(Input!C753="","",Input!C753*1)),"",IF(Input!C753="","",Input!C753*1))</f>
        <v/>
      </c>
      <c r="E747" t="str">
        <f>IF(ISERROR(IF(Input!D753="","",Input!D753)),"",IF(Input!D753="","",Input!D753))</f>
        <v/>
      </c>
      <c r="F747" t="str">
        <f>IF(Input!E753="","",IF(ISNUMBER(_xlfn.NUMBERVALUE(Input!E753)),ROUND(Input!E753,0),Input!E753))</f>
        <v/>
      </c>
      <c r="G747" s="269" t="str">
        <f>IF(ISBLANK(Input!F753),"",(Input!F753))</f>
        <v/>
      </c>
      <c r="H747" t="str">
        <f>IF(Input!G753="","",Input!G753)</f>
        <v/>
      </c>
      <c r="I747" t="str">
        <f>IF(Input!H753="","",Input!H753)</f>
        <v/>
      </c>
      <c r="J747" t="str">
        <f>IFERROR(IF(Input!I753="","",IF(VLOOKUP(Input!D753,'Measure List'!$A$2:$D$5000,4,FALSE)="Residential","",Input!I753)),"")</f>
        <v/>
      </c>
      <c r="K747" t="str">
        <f>IF(Input!J753="","",Input!J753)</f>
        <v/>
      </c>
      <c r="L747" t="str">
        <f>IF(Input!K753="","",Input!K753)</f>
        <v/>
      </c>
      <c r="M747" t="str">
        <f>IF(Input!L753="","",Input!L753)</f>
        <v/>
      </c>
      <c r="N747" s="304" t="str">
        <f>IF(Input!M753="","",Input!M753)</f>
        <v/>
      </c>
      <c r="O747" t="str">
        <f>IF(Input!N753="","",IF(_xlfn.NUMBERVALUE(Input!N753)=0,"",_xlfn.NUMBERVALUE(Input!N753)))</f>
        <v/>
      </c>
      <c r="P747" t="str">
        <f>IF(Input!O753="","",_xlfn.NUMBERVALUE(Input!O753))</f>
        <v/>
      </c>
      <c r="Q747" t="str">
        <f>IF(Input!P753="","",Input!P753)</f>
        <v/>
      </c>
      <c r="R747" t="str">
        <f>IF(Input!Q753="","",Input!Q753)</f>
        <v/>
      </c>
      <c r="S747" t="str">
        <f>IF(Input!R753="","",_xlfn.NUMBERVALUE(Input!R753))</f>
        <v/>
      </c>
      <c r="T747" t="str">
        <f>IF(Input!S753="","",Input!S753)</f>
        <v/>
      </c>
      <c r="U747" t="str">
        <f>IF(Input!T753="","",_xlfn.NUMBERVALUE(Input!T753))</f>
        <v/>
      </c>
      <c r="V747" t="str">
        <f>IF(Input!U753="","",(Input!U753))</f>
        <v/>
      </c>
      <c r="W747" t="str">
        <f>IF(Input!V753="","",_xlfn.NUMBERVALUE(Input!V753))</f>
        <v/>
      </c>
      <c r="X747" t="str">
        <f>IF(Input!W753="","",_xlfn.NUMBERVALUE(Input!W753))</f>
        <v/>
      </c>
      <c r="Y747" t="str">
        <f>IF(Input!X753="","",_xlfn.NUMBERVALUE(Input!X753))</f>
        <v/>
      </c>
      <c r="Z747" t="str">
        <f>IF(Input!Y753="","",_xlfn.NUMBERVALUE(Input!Y753))</f>
        <v/>
      </c>
    </row>
    <row r="748" spans="1:26" x14ac:dyDescent="0.25">
      <c r="A748" s="257" t="str">
        <f>IF(ISERROR(Input!A754),"",Input!A754)</f>
        <v/>
      </c>
      <c r="B748" t="str">
        <f t="shared" si="11"/>
        <v/>
      </c>
      <c r="C748" t="str">
        <f>IF(ISERROR(Input!B754),"",IF(Input!B754="","",Input!B754))</f>
        <v/>
      </c>
      <c r="D748" t="str">
        <f>IF(ISERROR(IF(Input!C754="","",Input!C754*1)),"",IF(Input!C754="","",Input!C754*1))</f>
        <v/>
      </c>
      <c r="E748" t="str">
        <f>IF(ISERROR(IF(Input!D754="","",Input!D754)),"",IF(Input!D754="","",Input!D754))</f>
        <v/>
      </c>
      <c r="F748" t="str">
        <f>IF(Input!E754="","",IF(ISNUMBER(_xlfn.NUMBERVALUE(Input!E754)),ROUND(Input!E754,0),Input!E754))</f>
        <v/>
      </c>
      <c r="G748" s="269" t="str">
        <f>IF(ISBLANK(Input!F754),"",(Input!F754))</f>
        <v/>
      </c>
      <c r="H748" t="str">
        <f>IF(Input!G754="","",Input!G754)</f>
        <v/>
      </c>
      <c r="I748" t="str">
        <f>IF(Input!H754="","",Input!H754)</f>
        <v/>
      </c>
      <c r="J748" t="str">
        <f>IFERROR(IF(Input!I754="","",IF(VLOOKUP(Input!D754,'Measure List'!$A$2:$D$5000,4,FALSE)="Residential","",Input!I754)),"")</f>
        <v/>
      </c>
      <c r="K748" t="str">
        <f>IF(Input!J754="","",Input!J754)</f>
        <v/>
      </c>
      <c r="L748" t="str">
        <f>IF(Input!K754="","",Input!K754)</f>
        <v/>
      </c>
      <c r="M748" t="str">
        <f>IF(Input!L754="","",Input!L754)</f>
        <v/>
      </c>
      <c r="N748" s="304" t="str">
        <f>IF(Input!M754="","",Input!M754)</f>
        <v/>
      </c>
      <c r="O748" t="str">
        <f>IF(Input!N754="","",IF(_xlfn.NUMBERVALUE(Input!N754)=0,"",_xlfn.NUMBERVALUE(Input!N754)))</f>
        <v/>
      </c>
      <c r="P748" t="str">
        <f>IF(Input!O754="","",_xlfn.NUMBERVALUE(Input!O754))</f>
        <v/>
      </c>
      <c r="Q748" t="str">
        <f>IF(Input!P754="","",Input!P754)</f>
        <v/>
      </c>
      <c r="R748" t="str">
        <f>IF(Input!Q754="","",Input!Q754)</f>
        <v/>
      </c>
      <c r="S748" t="str">
        <f>IF(Input!R754="","",_xlfn.NUMBERVALUE(Input!R754))</f>
        <v/>
      </c>
      <c r="T748" t="str">
        <f>IF(Input!S754="","",Input!S754)</f>
        <v/>
      </c>
      <c r="U748" t="str">
        <f>IF(Input!T754="","",_xlfn.NUMBERVALUE(Input!T754))</f>
        <v/>
      </c>
      <c r="V748" t="str">
        <f>IF(Input!U754="","",(Input!U754))</f>
        <v/>
      </c>
      <c r="W748" t="str">
        <f>IF(Input!V754="","",_xlfn.NUMBERVALUE(Input!V754))</f>
        <v/>
      </c>
      <c r="X748" t="str">
        <f>IF(Input!W754="","",_xlfn.NUMBERVALUE(Input!W754))</f>
        <v/>
      </c>
      <c r="Y748" t="str">
        <f>IF(Input!X754="","",_xlfn.NUMBERVALUE(Input!X754))</f>
        <v/>
      </c>
      <c r="Z748" t="str">
        <f>IF(Input!Y754="","",_xlfn.NUMBERVALUE(Input!Y754))</f>
        <v/>
      </c>
    </row>
    <row r="749" spans="1:26" x14ac:dyDescent="0.25">
      <c r="A749" s="257" t="str">
        <f>IF(ISERROR(Input!A755),"",Input!A755)</f>
        <v/>
      </c>
      <c r="B749" t="str">
        <f t="shared" si="11"/>
        <v/>
      </c>
      <c r="C749" t="str">
        <f>IF(ISERROR(Input!B755),"",IF(Input!B755="","",Input!B755))</f>
        <v/>
      </c>
      <c r="D749" t="str">
        <f>IF(ISERROR(IF(Input!C755="","",Input!C755*1)),"",IF(Input!C755="","",Input!C755*1))</f>
        <v/>
      </c>
      <c r="E749" t="str">
        <f>IF(ISERROR(IF(Input!D755="","",Input!D755)),"",IF(Input!D755="","",Input!D755))</f>
        <v/>
      </c>
      <c r="F749" t="str">
        <f>IF(Input!E755="","",IF(ISNUMBER(_xlfn.NUMBERVALUE(Input!E755)),ROUND(Input!E755,0),Input!E755))</f>
        <v/>
      </c>
      <c r="G749" s="269" t="str">
        <f>IF(ISBLANK(Input!F755),"",(Input!F755))</f>
        <v/>
      </c>
      <c r="H749" t="str">
        <f>IF(Input!G755="","",Input!G755)</f>
        <v/>
      </c>
      <c r="I749" t="str">
        <f>IF(Input!H755="","",Input!H755)</f>
        <v/>
      </c>
      <c r="J749" t="str">
        <f>IFERROR(IF(Input!I755="","",IF(VLOOKUP(Input!D755,'Measure List'!$A$2:$D$5000,4,FALSE)="Residential","",Input!I755)),"")</f>
        <v/>
      </c>
      <c r="K749" t="str">
        <f>IF(Input!J755="","",Input!J755)</f>
        <v/>
      </c>
      <c r="L749" t="str">
        <f>IF(Input!K755="","",Input!K755)</f>
        <v/>
      </c>
      <c r="M749" t="str">
        <f>IF(Input!L755="","",Input!L755)</f>
        <v/>
      </c>
      <c r="N749" s="304" t="str">
        <f>IF(Input!M755="","",Input!M755)</f>
        <v/>
      </c>
      <c r="O749" t="str">
        <f>IF(Input!N755="","",IF(_xlfn.NUMBERVALUE(Input!N755)=0,"",_xlfn.NUMBERVALUE(Input!N755)))</f>
        <v/>
      </c>
      <c r="P749" t="str">
        <f>IF(Input!O755="","",_xlfn.NUMBERVALUE(Input!O755))</f>
        <v/>
      </c>
      <c r="Q749" t="str">
        <f>IF(Input!P755="","",Input!P755)</f>
        <v/>
      </c>
      <c r="R749" t="str">
        <f>IF(Input!Q755="","",Input!Q755)</f>
        <v/>
      </c>
      <c r="S749" t="str">
        <f>IF(Input!R755="","",_xlfn.NUMBERVALUE(Input!R755))</f>
        <v/>
      </c>
      <c r="T749" t="str">
        <f>IF(Input!S755="","",Input!S755)</f>
        <v/>
      </c>
      <c r="U749" t="str">
        <f>IF(Input!T755="","",_xlfn.NUMBERVALUE(Input!T755))</f>
        <v/>
      </c>
      <c r="V749" t="str">
        <f>IF(Input!U755="","",(Input!U755))</f>
        <v/>
      </c>
      <c r="W749" t="str">
        <f>IF(Input!V755="","",_xlfn.NUMBERVALUE(Input!V755))</f>
        <v/>
      </c>
      <c r="X749" t="str">
        <f>IF(Input!W755="","",_xlfn.NUMBERVALUE(Input!W755))</f>
        <v/>
      </c>
      <c r="Y749" t="str">
        <f>IF(Input!X755="","",_xlfn.NUMBERVALUE(Input!X755))</f>
        <v/>
      </c>
      <c r="Z749" t="str">
        <f>IF(Input!Y755="","",_xlfn.NUMBERVALUE(Input!Y755))</f>
        <v/>
      </c>
    </row>
    <row r="750" spans="1:26" x14ac:dyDescent="0.25">
      <c r="A750" s="257" t="str">
        <f>IF(ISERROR(Input!A756),"",Input!A756)</f>
        <v/>
      </c>
      <c r="B750" t="str">
        <f t="shared" si="11"/>
        <v/>
      </c>
      <c r="C750" t="str">
        <f>IF(ISERROR(Input!B756),"",IF(Input!B756="","",Input!B756))</f>
        <v/>
      </c>
      <c r="D750" t="str">
        <f>IF(ISERROR(IF(Input!C756="","",Input!C756*1)),"",IF(Input!C756="","",Input!C756*1))</f>
        <v/>
      </c>
      <c r="E750" t="str">
        <f>IF(ISERROR(IF(Input!D756="","",Input!D756)),"",IF(Input!D756="","",Input!D756))</f>
        <v/>
      </c>
      <c r="F750" t="str">
        <f>IF(Input!E756="","",IF(ISNUMBER(_xlfn.NUMBERVALUE(Input!E756)),ROUND(Input!E756,0),Input!E756))</f>
        <v/>
      </c>
      <c r="G750" s="269" t="str">
        <f>IF(ISBLANK(Input!F756),"",(Input!F756))</f>
        <v/>
      </c>
      <c r="H750" t="str">
        <f>IF(Input!G756="","",Input!G756)</f>
        <v/>
      </c>
      <c r="I750" t="str">
        <f>IF(Input!H756="","",Input!H756)</f>
        <v/>
      </c>
      <c r="J750" t="str">
        <f>IFERROR(IF(Input!I756="","",IF(VLOOKUP(Input!D756,'Measure List'!$A$2:$D$5000,4,FALSE)="Residential","",Input!I756)),"")</f>
        <v/>
      </c>
      <c r="K750" t="str">
        <f>IF(Input!J756="","",Input!J756)</f>
        <v/>
      </c>
      <c r="L750" t="str">
        <f>IF(Input!K756="","",Input!K756)</f>
        <v/>
      </c>
      <c r="M750" t="str">
        <f>IF(Input!L756="","",Input!L756)</f>
        <v/>
      </c>
      <c r="N750" s="304" t="str">
        <f>IF(Input!M756="","",Input!M756)</f>
        <v/>
      </c>
      <c r="O750" t="str">
        <f>IF(Input!N756="","",IF(_xlfn.NUMBERVALUE(Input!N756)=0,"",_xlfn.NUMBERVALUE(Input!N756)))</f>
        <v/>
      </c>
      <c r="P750" t="str">
        <f>IF(Input!O756="","",_xlfn.NUMBERVALUE(Input!O756))</f>
        <v/>
      </c>
      <c r="Q750" t="str">
        <f>IF(Input!P756="","",Input!P756)</f>
        <v/>
      </c>
      <c r="R750" t="str">
        <f>IF(Input!Q756="","",Input!Q756)</f>
        <v/>
      </c>
      <c r="S750" t="str">
        <f>IF(Input!R756="","",_xlfn.NUMBERVALUE(Input!R756))</f>
        <v/>
      </c>
      <c r="T750" t="str">
        <f>IF(Input!S756="","",Input!S756)</f>
        <v/>
      </c>
      <c r="U750" t="str">
        <f>IF(Input!T756="","",_xlfn.NUMBERVALUE(Input!T756))</f>
        <v/>
      </c>
      <c r="V750" t="str">
        <f>IF(Input!U756="","",(Input!U756))</f>
        <v/>
      </c>
      <c r="W750" t="str">
        <f>IF(Input!V756="","",_xlfn.NUMBERVALUE(Input!V756))</f>
        <v/>
      </c>
      <c r="X750" t="str">
        <f>IF(Input!W756="","",_xlfn.NUMBERVALUE(Input!W756))</f>
        <v/>
      </c>
      <c r="Y750" t="str">
        <f>IF(Input!X756="","",_xlfn.NUMBERVALUE(Input!X756))</f>
        <v/>
      </c>
      <c r="Z750" t="str">
        <f>IF(Input!Y756="","",_xlfn.NUMBERVALUE(Input!Y756))</f>
        <v/>
      </c>
    </row>
    <row r="751" spans="1:26" x14ac:dyDescent="0.25">
      <c r="A751" s="257" t="str">
        <f>IF(ISERROR(Input!A757),"",Input!A757)</f>
        <v/>
      </c>
      <c r="B751" t="str">
        <f t="shared" si="11"/>
        <v/>
      </c>
      <c r="C751" t="str">
        <f>IF(ISERROR(Input!B757),"",IF(Input!B757="","",Input!B757))</f>
        <v/>
      </c>
      <c r="D751" t="str">
        <f>IF(ISERROR(IF(Input!C757="","",Input!C757*1)),"",IF(Input!C757="","",Input!C757*1))</f>
        <v/>
      </c>
      <c r="E751" t="str">
        <f>IF(ISERROR(IF(Input!D757="","",Input!D757)),"",IF(Input!D757="","",Input!D757))</f>
        <v/>
      </c>
      <c r="F751" t="str">
        <f>IF(Input!E757="","",IF(ISNUMBER(_xlfn.NUMBERVALUE(Input!E757)),ROUND(Input!E757,0),Input!E757))</f>
        <v/>
      </c>
      <c r="G751" s="269" t="str">
        <f>IF(ISBLANK(Input!F757),"",(Input!F757))</f>
        <v/>
      </c>
      <c r="H751" t="str">
        <f>IF(Input!G757="","",Input!G757)</f>
        <v/>
      </c>
      <c r="I751" t="str">
        <f>IF(Input!H757="","",Input!H757)</f>
        <v/>
      </c>
      <c r="J751" t="str">
        <f>IFERROR(IF(Input!I757="","",IF(VLOOKUP(Input!D757,'Measure List'!$A$2:$D$5000,4,FALSE)="Residential","",Input!I757)),"")</f>
        <v/>
      </c>
      <c r="K751" t="str">
        <f>IF(Input!J757="","",Input!J757)</f>
        <v/>
      </c>
      <c r="L751" t="str">
        <f>IF(Input!K757="","",Input!K757)</f>
        <v/>
      </c>
      <c r="M751" t="str">
        <f>IF(Input!L757="","",Input!L757)</f>
        <v/>
      </c>
      <c r="N751" s="304" t="str">
        <f>IF(Input!M757="","",Input!M757)</f>
        <v/>
      </c>
      <c r="O751" t="str">
        <f>IF(Input!N757="","",IF(_xlfn.NUMBERVALUE(Input!N757)=0,"",_xlfn.NUMBERVALUE(Input!N757)))</f>
        <v/>
      </c>
      <c r="P751" t="str">
        <f>IF(Input!O757="","",_xlfn.NUMBERVALUE(Input!O757))</f>
        <v/>
      </c>
      <c r="Q751" t="str">
        <f>IF(Input!P757="","",Input!P757)</f>
        <v/>
      </c>
      <c r="R751" t="str">
        <f>IF(Input!Q757="","",Input!Q757)</f>
        <v/>
      </c>
      <c r="S751" t="str">
        <f>IF(Input!R757="","",_xlfn.NUMBERVALUE(Input!R757))</f>
        <v/>
      </c>
      <c r="T751" t="str">
        <f>IF(Input!S757="","",Input!S757)</f>
        <v/>
      </c>
      <c r="U751" t="str">
        <f>IF(Input!T757="","",_xlfn.NUMBERVALUE(Input!T757))</f>
        <v/>
      </c>
      <c r="V751" t="str">
        <f>IF(Input!U757="","",(Input!U757))</f>
        <v/>
      </c>
      <c r="W751" t="str">
        <f>IF(Input!V757="","",_xlfn.NUMBERVALUE(Input!V757))</f>
        <v/>
      </c>
      <c r="X751" t="str">
        <f>IF(Input!W757="","",_xlfn.NUMBERVALUE(Input!W757))</f>
        <v/>
      </c>
      <c r="Y751" t="str">
        <f>IF(Input!X757="","",_xlfn.NUMBERVALUE(Input!X757))</f>
        <v/>
      </c>
      <c r="Z751" t="str">
        <f>IF(Input!Y757="","",_xlfn.NUMBERVALUE(Input!Y757))</f>
        <v/>
      </c>
    </row>
    <row r="752" spans="1:26" x14ac:dyDescent="0.25">
      <c r="A752" s="257" t="str">
        <f>IF(ISERROR(Input!A758),"",Input!A758)</f>
        <v/>
      </c>
      <c r="B752" t="str">
        <f t="shared" si="11"/>
        <v/>
      </c>
      <c r="C752" t="str">
        <f>IF(ISERROR(Input!B758),"",IF(Input!B758="","",Input!B758))</f>
        <v/>
      </c>
      <c r="D752" t="str">
        <f>IF(ISERROR(IF(Input!C758="","",Input!C758*1)),"",IF(Input!C758="","",Input!C758*1))</f>
        <v/>
      </c>
      <c r="E752" t="str">
        <f>IF(ISERROR(IF(Input!D758="","",Input!D758)),"",IF(Input!D758="","",Input!D758))</f>
        <v/>
      </c>
      <c r="F752" t="str">
        <f>IF(Input!E758="","",IF(ISNUMBER(_xlfn.NUMBERVALUE(Input!E758)),ROUND(Input!E758,0),Input!E758))</f>
        <v/>
      </c>
      <c r="G752" s="269" t="str">
        <f>IF(ISBLANK(Input!F758),"",(Input!F758))</f>
        <v/>
      </c>
      <c r="H752" t="str">
        <f>IF(Input!G758="","",Input!G758)</f>
        <v/>
      </c>
      <c r="I752" t="str">
        <f>IF(Input!H758="","",Input!H758)</f>
        <v/>
      </c>
      <c r="J752" t="str">
        <f>IFERROR(IF(Input!I758="","",IF(VLOOKUP(Input!D758,'Measure List'!$A$2:$D$5000,4,FALSE)="Residential","",Input!I758)),"")</f>
        <v/>
      </c>
      <c r="K752" t="str">
        <f>IF(Input!J758="","",Input!J758)</f>
        <v/>
      </c>
      <c r="L752" t="str">
        <f>IF(Input!K758="","",Input!K758)</f>
        <v/>
      </c>
      <c r="M752" t="str">
        <f>IF(Input!L758="","",Input!L758)</f>
        <v/>
      </c>
      <c r="N752" s="304" t="str">
        <f>IF(Input!M758="","",Input!M758)</f>
        <v/>
      </c>
      <c r="O752" t="str">
        <f>IF(Input!N758="","",IF(_xlfn.NUMBERVALUE(Input!N758)=0,"",_xlfn.NUMBERVALUE(Input!N758)))</f>
        <v/>
      </c>
      <c r="P752" t="str">
        <f>IF(Input!O758="","",_xlfn.NUMBERVALUE(Input!O758))</f>
        <v/>
      </c>
      <c r="Q752" t="str">
        <f>IF(Input!P758="","",Input!P758)</f>
        <v/>
      </c>
      <c r="R752" t="str">
        <f>IF(Input!Q758="","",Input!Q758)</f>
        <v/>
      </c>
      <c r="S752" t="str">
        <f>IF(Input!R758="","",_xlfn.NUMBERVALUE(Input!R758))</f>
        <v/>
      </c>
      <c r="T752" t="str">
        <f>IF(Input!S758="","",Input!S758)</f>
        <v/>
      </c>
      <c r="U752" t="str">
        <f>IF(Input!T758="","",_xlfn.NUMBERVALUE(Input!T758))</f>
        <v/>
      </c>
      <c r="V752" t="str">
        <f>IF(Input!U758="","",(Input!U758))</f>
        <v/>
      </c>
      <c r="W752" t="str">
        <f>IF(Input!V758="","",_xlfn.NUMBERVALUE(Input!V758))</f>
        <v/>
      </c>
      <c r="X752" t="str">
        <f>IF(Input!W758="","",_xlfn.NUMBERVALUE(Input!W758))</f>
        <v/>
      </c>
      <c r="Y752" t="str">
        <f>IF(Input!X758="","",_xlfn.NUMBERVALUE(Input!X758))</f>
        <v/>
      </c>
      <c r="Z752" t="str">
        <f>IF(Input!Y758="","",_xlfn.NUMBERVALUE(Input!Y758))</f>
        <v/>
      </c>
    </row>
    <row r="753" spans="1:26" x14ac:dyDescent="0.25">
      <c r="A753" s="257" t="str">
        <f>IF(ISERROR(Input!A759),"",Input!A759)</f>
        <v/>
      </c>
      <c r="B753" t="str">
        <f t="shared" si="11"/>
        <v/>
      </c>
      <c r="C753" t="str">
        <f>IF(ISERROR(Input!B759),"",IF(Input!B759="","",Input!B759))</f>
        <v/>
      </c>
      <c r="D753" t="str">
        <f>IF(ISERROR(IF(Input!C759="","",Input!C759*1)),"",IF(Input!C759="","",Input!C759*1))</f>
        <v/>
      </c>
      <c r="E753" t="str">
        <f>IF(ISERROR(IF(Input!D759="","",Input!D759)),"",IF(Input!D759="","",Input!D759))</f>
        <v/>
      </c>
      <c r="F753" t="str">
        <f>IF(Input!E759="","",IF(ISNUMBER(_xlfn.NUMBERVALUE(Input!E759)),ROUND(Input!E759,0),Input!E759))</f>
        <v/>
      </c>
      <c r="G753" s="269" t="str">
        <f>IF(ISBLANK(Input!F759),"",(Input!F759))</f>
        <v/>
      </c>
      <c r="H753" t="str">
        <f>IF(Input!G759="","",Input!G759)</f>
        <v/>
      </c>
      <c r="I753" t="str">
        <f>IF(Input!H759="","",Input!H759)</f>
        <v/>
      </c>
      <c r="J753" t="str">
        <f>IFERROR(IF(Input!I759="","",IF(VLOOKUP(Input!D759,'Measure List'!$A$2:$D$5000,4,FALSE)="Residential","",Input!I759)),"")</f>
        <v/>
      </c>
      <c r="K753" t="str">
        <f>IF(Input!J759="","",Input!J759)</f>
        <v/>
      </c>
      <c r="L753" t="str">
        <f>IF(Input!K759="","",Input!K759)</f>
        <v/>
      </c>
      <c r="M753" t="str">
        <f>IF(Input!L759="","",Input!L759)</f>
        <v/>
      </c>
      <c r="N753" s="304" t="str">
        <f>IF(Input!M759="","",Input!M759)</f>
        <v/>
      </c>
      <c r="O753" t="str">
        <f>IF(Input!N759="","",IF(_xlfn.NUMBERVALUE(Input!N759)=0,"",_xlfn.NUMBERVALUE(Input!N759)))</f>
        <v/>
      </c>
      <c r="P753" t="str">
        <f>IF(Input!O759="","",_xlfn.NUMBERVALUE(Input!O759))</f>
        <v/>
      </c>
      <c r="Q753" t="str">
        <f>IF(Input!P759="","",Input!P759)</f>
        <v/>
      </c>
      <c r="R753" t="str">
        <f>IF(Input!Q759="","",Input!Q759)</f>
        <v/>
      </c>
      <c r="S753" t="str">
        <f>IF(Input!R759="","",_xlfn.NUMBERVALUE(Input!R759))</f>
        <v/>
      </c>
      <c r="T753" t="str">
        <f>IF(Input!S759="","",Input!S759)</f>
        <v/>
      </c>
      <c r="U753" t="str">
        <f>IF(Input!T759="","",_xlfn.NUMBERVALUE(Input!T759))</f>
        <v/>
      </c>
      <c r="V753" t="str">
        <f>IF(Input!U759="","",(Input!U759))</f>
        <v/>
      </c>
      <c r="W753" t="str">
        <f>IF(Input!V759="","",_xlfn.NUMBERVALUE(Input!V759))</f>
        <v/>
      </c>
      <c r="X753" t="str">
        <f>IF(Input!W759="","",_xlfn.NUMBERVALUE(Input!W759))</f>
        <v/>
      </c>
      <c r="Y753" t="str">
        <f>IF(Input!X759="","",_xlfn.NUMBERVALUE(Input!X759))</f>
        <v/>
      </c>
      <c r="Z753" t="str">
        <f>IF(Input!Y759="","",_xlfn.NUMBERVALUE(Input!Y759))</f>
        <v/>
      </c>
    </row>
    <row r="754" spans="1:26" x14ac:dyDescent="0.25">
      <c r="A754" s="257" t="str">
        <f>IF(ISERROR(Input!A760),"",Input!A760)</f>
        <v/>
      </c>
      <c r="B754" t="str">
        <f t="shared" si="11"/>
        <v/>
      </c>
      <c r="C754" t="str">
        <f>IF(ISERROR(Input!B760),"",IF(Input!B760="","",Input!B760))</f>
        <v/>
      </c>
      <c r="D754" t="str">
        <f>IF(ISERROR(IF(Input!C760="","",Input!C760*1)),"",IF(Input!C760="","",Input!C760*1))</f>
        <v/>
      </c>
      <c r="E754" t="str">
        <f>IF(ISERROR(IF(Input!D760="","",Input!D760)),"",IF(Input!D760="","",Input!D760))</f>
        <v/>
      </c>
      <c r="F754" t="str">
        <f>IF(Input!E760="","",IF(ISNUMBER(_xlfn.NUMBERVALUE(Input!E760)),ROUND(Input!E760,0),Input!E760))</f>
        <v/>
      </c>
      <c r="G754" s="269" t="str">
        <f>IF(ISBLANK(Input!F760),"",(Input!F760))</f>
        <v/>
      </c>
      <c r="H754" t="str">
        <f>IF(Input!G760="","",Input!G760)</f>
        <v/>
      </c>
      <c r="I754" t="str">
        <f>IF(Input!H760="","",Input!H760)</f>
        <v/>
      </c>
      <c r="J754" t="str">
        <f>IFERROR(IF(Input!I760="","",IF(VLOOKUP(Input!D760,'Measure List'!$A$2:$D$5000,4,FALSE)="Residential","",Input!I760)),"")</f>
        <v/>
      </c>
      <c r="K754" t="str">
        <f>IF(Input!J760="","",Input!J760)</f>
        <v/>
      </c>
      <c r="L754" t="str">
        <f>IF(Input!K760="","",Input!K760)</f>
        <v/>
      </c>
      <c r="M754" t="str">
        <f>IF(Input!L760="","",Input!L760)</f>
        <v/>
      </c>
      <c r="N754" s="304" t="str">
        <f>IF(Input!M760="","",Input!M760)</f>
        <v/>
      </c>
      <c r="O754" t="str">
        <f>IF(Input!N760="","",IF(_xlfn.NUMBERVALUE(Input!N760)=0,"",_xlfn.NUMBERVALUE(Input!N760)))</f>
        <v/>
      </c>
      <c r="P754" t="str">
        <f>IF(Input!O760="","",_xlfn.NUMBERVALUE(Input!O760))</f>
        <v/>
      </c>
      <c r="Q754" t="str">
        <f>IF(Input!P760="","",Input!P760)</f>
        <v/>
      </c>
      <c r="R754" t="str">
        <f>IF(Input!Q760="","",Input!Q760)</f>
        <v/>
      </c>
      <c r="S754" t="str">
        <f>IF(Input!R760="","",_xlfn.NUMBERVALUE(Input!R760))</f>
        <v/>
      </c>
      <c r="T754" t="str">
        <f>IF(Input!S760="","",Input!S760)</f>
        <v/>
      </c>
      <c r="U754" t="str">
        <f>IF(Input!T760="","",_xlfn.NUMBERVALUE(Input!T760))</f>
        <v/>
      </c>
      <c r="V754" t="str">
        <f>IF(Input!U760="","",(Input!U760))</f>
        <v/>
      </c>
      <c r="W754" t="str">
        <f>IF(Input!V760="","",_xlfn.NUMBERVALUE(Input!V760))</f>
        <v/>
      </c>
      <c r="X754" t="str">
        <f>IF(Input!W760="","",_xlfn.NUMBERVALUE(Input!W760))</f>
        <v/>
      </c>
      <c r="Y754" t="str">
        <f>IF(Input!X760="","",_xlfn.NUMBERVALUE(Input!X760))</f>
        <v/>
      </c>
      <c r="Z754" t="str">
        <f>IF(Input!Y760="","",_xlfn.NUMBERVALUE(Input!Y760))</f>
        <v/>
      </c>
    </row>
    <row r="755" spans="1:26" x14ac:dyDescent="0.25">
      <c r="A755" s="257" t="str">
        <f>IF(ISERROR(Input!A761),"",Input!A761)</f>
        <v/>
      </c>
      <c r="B755" t="str">
        <f t="shared" si="11"/>
        <v/>
      </c>
      <c r="C755" t="str">
        <f>IF(ISERROR(Input!B761),"",IF(Input!B761="","",Input!B761))</f>
        <v/>
      </c>
      <c r="D755" t="str">
        <f>IF(ISERROR(IF(Input!C761="","",Input!C761*1)),"",IF(Input!C761="","",Input!C761*1))</f>
        <v/>
      </c>
      <c r="E755" t="str">
        <f>IF(ISERROR(IF(Input!D761="","",Input!D761)),"",IF(Input!D761="","",Input!D761))</f>
        <v/>
      </c>
      <c r="F755" t="str">
        <f>IF(Input!E761="","",IF(ISNUMBER(_xlfn.NUMBERVALUE(Input!E761)),ROUND(Input!E761,0),Input!E761))</f>
        <v/>
      </c>
      <c r="G755" s="269" t="str">
        <f>IF(ISBLANK(Input!F761),"",(Input!F761))</f>
        <v/>
      </c>
      <c r="H755" t="str">
        <f>IF(Input!G761="","",Input!G761)</f>
        <v/>
      </c>
      <c r="I755" t="str">
        <f>IF(Input!H761="","",Input!H761)</f>
        <v/>
      </c>
      <c r="J755" t="str">
        <f>IFERROR(IF(Input!I761="","",IF(VLOOKUP(Input!D761,'Measure List'!$A$2:$D$5000,4,FALSE)="Residential","",Input!I761)),"")</f>
        <v/>
      </c>
      <c r="K755" t="str">
        <f>IF(Input!J761="","",Input!J761)</f>
        <v/>
      </c>
      <c r="L755" t="str">
        <f>IF(Input!K761="","",Input!K761)</f>
        <v/>
      </c>
      <c r="M755" t="str">
        <f>IF(Input!L761="","",Input!L761)</f>
        <v/>
      </c>
      <c r="N755" s="304" t="str">
        <f>IF(Input!M761="","",Input!M761)</f>
        <v/>
      </c>
      <c r="O755" t="str">
        <f>IF(Input!N761="","",IF(_xlfn.NUMBERVALUE(Input!N761)=0,"",_xlfn.NUMBERVALUE(Input!N761)))</f>
        <v/>
      </c>
      <c r="P755" t="str">
        <f>IF(Input!O761="","",_xlfn.NUMBERVALUE(Input!O761))</f>
        <v/>
      </c>
      <c r="Q755" t="str">
        <f>IF(Input!P761="","",Input!P761)</f>
        <v/>
      </c>
      <c r="R755" t="str">
        <f>IF(Input!Q761="","",Input!Q761)</f>
        <v/>
      </c>
      <c r="S755" t="str">
        <f>IF(Input!R761="","",_xlfn.NUMBERVALUE(Input!R761))</f>
        <v/>
      </c>
      <c r="T755" t="str">
        <f>IF(Input!S761="","",Input!S761)</f>
        <v/>
      </c>
      <c r="U755" t="str">
        <f>IF(Input!T761="","",_xlfn.NUMBERVALUE(Input!T761))</f>
        <v/>
      </c>
      <c r="V755" t="str">
        <f>IF(Input!U761="","",(Input!U761))</f>
        <v/>
      </c>
      <c r="W755" t="str">
        <f>IF(Input!V761="","",_xlfn.NUMBERVALUE(Input!V761))</f>
        <v/>
      </c>
      <c r="X755" t="str">
        <f>IF(Input!W761="","",_xlfn.NUMBERVALUE(Input!W761))</f>
        <v/>
      </c>
      <c r="Y755" t="str">
        <f>IF(Input!X761="","",_xlfn.NUMBERVALUE(Input!X761))</f>
        <v/>
      </c>
      <c r="Z755" t="str">
        <f>IF(Input!Y761="","",_xlfn.NUMBERVALUE(Input!Y761))</f>
        <v/>
      </c>
    </row>
    <row r="756" spans="1:26" x14ac:dyDescent="0.25">
      <c r="A756" s="257" t="str">
        <f>IF(ISERROR(Input!A762),"",Input!A762)</f>
        <v/>
      </c>
      <c r="B756" t="str">
        <f t="shared" si="11"/>
        <v/>
      </c>
      <c r="C756" t="str">
        <f>IF(ISERROR(Input!B762),"",IF(Input!B762="","",Input!B762))</f>
        <v/>
      </c>
      <c r="D756" t="str">
        <f>IF(ISERROR(IF(Input!C762="","",Input!C762*1)),"",IF(Input!C762="","",Input!C762*1))</f>
        <v/>
      </c>
      <c r="E756" t="str">
        <f>IF(ISERROR(IF(Input!D762="","",Input!D762)),"",IF(Input!D762="","",Input!D762))</f>
        <v/>
      </c>
      <c r="F756" t="str">
        <f>IF(Input!E762="","",IF(ISNUMBER(_xlfn.NUMBERVALUE(Input!E762)),ROUND(Input!E762,0),Input!E762))</f>
        <v/>
      </c>
      <c r="G756" s="269" t="str">
        <f>IF(ISBLANK(Input!F762),"",(Input!F762))</f>
        <v/>
      </c>
      <c r="H756" t="str">
        <f>IF(Input!G762="","",Input!G762)</f>
        <v/>
      </c>
      <c r="I756" t="str">
        <f>IF(Input!H762="","",Input!H762)</f>
        <v/>
      </c>
      <c r="J756" t="str">
        <f>IFERROR(IF(Input!I762="","",IF(VLOOKUP(Input!D762,'Measure List'!$A$2:$D$5000,4,FALSE)="Residential","",Input!I762)),"")</f>
        <v/>
      </c>
      <c r="K756" t="str">
        <f>IF(Input!J762="","",Input!J762)</f>
        <v/>
      </c>
      <c r="L756" t="str">
        <f>IF(Input!K762="","",Input!K762)</f>
        <v/>
      </c>
      <c r="M756" t="str">
        <f>IF(Input!L762="","",Input!L762)</f>
        <v/>
      </c>
      <c r="N756" s="304" t="str">
        <f>IF(Input!M762="","",Input!M762)</f>
        <v/>
      </c>
      <c r="O756" t="str">
        <f>IF(Input!N762="","",IF(_xlfn.NUMBERVALUE(Input!N762)=0,"",_xlfn.NUMBERVALUE(Input!N762)))</f>
        <v/>
      </c>
      <c r="P756" t="str">
        <f>IF(Input!O762="","",_xlfn.NUMBERVALUE(Input!O762))</f>
        <v/>
      </c>
      <c r="Q756" t="str">
        <f>IF(Input!P762="","",Input!P762)</f>
        <v/>
      </c>
      <c r="R756" t="str">
        <f>IF(Input!Q762="","",Input!Q762)</f>
        <v/>
      </c>
      <c r="S756" t="str">
        <f>IF(Input!R762="","",_xlfn.NUMBERVALUE(Input!R762))</f>
        <v/>
      </c>
      <c r="T756" t="str">
        <f>IF(Input!S762="","",Input!S762)</f>
        <v/>
      </c>
      <c r="U756" t="str">
        <f>IF(Input!T762="","",_xlfn.NUMBERVALUE(Input!T762))</f>
        <v/>
      </c>
      <c r="V756" t="str">
        <f>IF(Input!U762="","",(Input!U762))</f>
        <v/>
      </c>
      <c r="W756" t="str">
        <f>IF(Input!V762="","",_xlfn.NUMBERVALUE(Input!V762))</f>
        <v/>
      </c>
      <c r="X756" t="str">
        <f>IF(Input!W762="","",_xlfn.NUMBERVALUE(Input!W762))</f>
        <v/>
      </c>
      <c r="Y756" t="str">
        <f>IF(Input!X762="","",_xlfn.NUMBERVALUE(Input!X762))</f>
        <v/>
      </c>
      <c r="Z756" t="str">
        <f>IF(Input!Y762="","",_xlfn.NUMBERVALUE(Input!Y762))</f>
        <v/>
      </c>
    </row>
    <row r="757" spans="1:26" x14ac:dyDescent="0.25">
      <c r="A757" s="257" t="str">
        <f>IF(ISERROR(Input!A763),"",Input!A763)</f>
        <v/>
      </c>
      <c r="B757" t="str">
        <f t="shared" si="11"/>
        <v/>
      </c>
      <c r="C757" t="str">
        <f>IF(ISERROR(Input!B763),"",IF(Input!B763="","",Input!B763))</f>
        <v/>
      </c>
      <c r="D757" t="str">
        <f>IF(ISERROR(IF(Input!C763="","",Input!C763*1)),"",IF(Input!C763="","",Input!C763*1))</f>
        <v/>
      </c>
      <c r="E757" t="str">
        <f>IF(ISERROR(IF(Input!D763="","",Input!D763)),"",IF(Input!D763="","",Input!D763))</f>
        <v/>
      </c>
      <c r="F757" t="str">
        <f>IF(Input!E763="","",IF(ISNUMBER(_xlfn.NUMBERVALUE(Input!E763)),ROUND(Input!E763,0),Input!E763))</f>
        <v/>
      </c>
      <c r="G757" s="269" t="str">
        <f>IF(ISBLANK(Input!F763),"",(Input!F763))</f>
        <v/>
      </c>
      <c r="H757" t="str">
        <f>IF(Input!G763="","",Input!G763)</f>
        <v/>
      </c>
      <c r="I757" t="str">
        <f>IF(Input!H763="","",Input!H763)</f>
        <v/>
      </c>
      <c r="J757" t="str">
        <f>IFERROR(IF(Input!I763="","",IF(VLOOKUP(Input!D763,'Measure List'!$A$2:$D$5000,4,FALSE)="Residential","",Input!I763)),"")</f>
        <v/>
      </c>
      <c r="K757" t="str">
        <f>IF(Input!J763="","",Input!J763)</f>
        <v/>
      </c>
      <c r="L757" t="str">
        <f>IF(Input!K763="","",Input!K763)</f>
        <v/>
      </c>
      <c r="M757" t="str">
        <f>IF(Input!L763="","",Input!L763)</f>
        <v/>
      </c>
      <c r="N757" s="304" t="str">
        <f>IF(Input!M763="","",Input!M763)</f>
        <v/>
      </c>
      <c r="O757" t="str">
        <f>IF(Input!N763="","",IF(_xlfn.NUMBERVALUE(Input!N763)=0,"",_xlfn.NUMBERVALUE(Input!N763)))</f>
        <v/>
      </c>
      <c r="P757" t="str">
        <f>IF(Input!O763="","",_xlfn.NUMBERVALUE(Input!O763))</f>
        <v/>
      </c>
      <c r="Q757" t="str">
        <f>IF(Input!P763="","",Input!P763)</f>
        <v/>
      </c>
      <c r="R757" t="str">
        <f>IF(Input!Q763="","",Input!Q763)</f>
        <v/>
      </c>
      <c r="S757" t="str">
        <f>IF(Input!R763="","",_xlfn.NUMBERVALUE(Input!R763))</f>
        <v/>
      </c>
      <c r="T757" t="str">
        <f>IF(Input!S763="","",Input!S763)</f>
        <v/>
      </c>
      <c r="U757" t="str">
        <f>IF(Input!T763="","",_xlfn.NUMBERVALUE(Input!T763))</f>
        <v/>
      </c>
      <c r="V757" t="str">
        <f>IF(Input!U763="","",(Input!U763))</f>
        <v/>
      </c>
      <c r="W757" t="str">
        <f>IF(Input!V763="","",_xlfn.NUMBERVALUE(Input!V763))</f>
        <v/>
      </c>
      <c r="X757" t="str">
        <f>IF(Input!W763="","",_xlfn.NUMBERVALUE(Input!W763))</f>
        <v/>
      </c>
      <c r="Y757" t="str">
        <f>IF(Input!X763="","",_xlfn.NUMBERVALUE(Input!X763))</f>
        <v/>
      </c>
      <c r="Z757" t="str">
        <f>IF(Input!Y763="","",_xlfn.NUMBERVALUE(Input!Y763))</f>
        <v/>
      </c>
    </row>
    <row r="758" spans="1:26" x14ac:dyDescent="0.25">
      <c r="A758" s="257" t="str">
        <f>IF(ISERROR(Input!A764),"",Input!A764)</f>
        <v/>
      </c>
      <c r="B758" t="str">
        <f t="shared" si="11"/>
        <v/>
      </c>
      <c r="C758" t="str">
        <f>IF(ISERROR(Input!B764),"",IF(Input!B764="","",Input!B764))</f>
        <v/>
      </c>
      <c r="D758" t="str">
        <f>IF(ISERROR(IF(Input!C764="","",Input!C764*1)),"",IF(Input!C764="","",Input!C764*1))</f>
        <v/>
      </c>
      <c r="E758" t="str">
        <f>IF(ISERROR(IF(Input!D764="","",Input!D764)),"",IF(Input!D764="","",Input!D764))</f>
        <v/>
      </c>
      <c r="F758" t="str">
        <f>IF(Input!E764="","",IF(ISNUMBER(_xlfn.NUMBERVALUE(Input!E764)),ROUND(Input!E764,0),Input!E764))</f>
        <v/>
      </c>
      <c r="G758" s="269" t="str">
        <f>IF(ISBLANK(Input!F764),"",(Input!F764))</f>
        <v/>
      </c>
      <c r="H758" t="str">
        <f>IF(Input!G764="","",Input!G764)</f>
        <v/>
      </c>
      <c r="I758" t="str">
        <f>IF(Input!H764="","",Input!H764)</f>
        <v/>
      </c>
      <c r="J758" t="str">
        <f>IFERROR(IF(Input!I764="","",IF(VLOOKUP(Input!D764,'Measure List'!$A$2:$D$5000,4,FALSE)="Residential","",Input!I764)),"")</f>
        <v/>
      </c>
      <c r="K758" t="str">
        <f>IF(Input!J764="","",Input!J764)</f>
        <v/>
      </c>
      <c r="L758" t="str">
        <f>IF(Input!K764="","",Input!K764)</f>
        <v/>
      </c>
      <c r="M758" t="str">
        <f>IF(Input!L764="","",Input!L764)</f>
        <v/>
      </c>
      <c r="N758" s="304" t="str">
        <f>IF(Input!M764="","",Input!M764)</f>
        <v/>
      </c>
      <c r="O758" t="str">
        <f>IF(Input!N764="","",IF(_xlfn.NUMBERVALUE(Input!N764)=0,"",_xlfn.NUMBERVALUE(Input!N764)))</f>
        <v/>
      </c>
      <c r="P758" t="str">
        <f>IF(Input!O764="","",_xlfn.NUMBERVALUE(Input!O764))</f>
        <v/>
      </c>
      <c r="Q758" t="str">
        <f>IF(Input!P764="","",Input!P764)</f>
        <v/>
      </c>
      <c r="R758" t="str">
        <f>IF(Input!Q764="","",Input!Q764)</f>
        <v/>
      </c>
      <c r="S758" t="str">
        <f>IF(Input!R764="","",_xlfn.NUMBERVALUE(Input!R764))</f>
        <v/>
      </c>
      <c r="T758" t="str">
        <f>IF(Input!S764="","",Input!S764)</f>
        <v/>
      </c>
      <c r="U758" t="str">
        <f>IF(Input!T764="","",_xlfn.NUMBERVALUE(Input!T764))</f>
        <v/>
      </c>
      <c r="V758" t="str">
        <f>IF(Input!U764="","",(Input!U764))</f>
        <v/>
      </c>
      <c r="W758" t="str">
        <f>IF(Input!V764="","",_xlfn.NUMBERVALUE(Input!V764))</f>
        <v/>
      </c>
      <c r="X758" t="str">
        <f>IF(Input!W764="","",_xlfn.NUMBERVALUE(Input!W764))</f>
        <v/>
      </c>
      <c r="Y758" t="str">
        <f>IF(Input!X764="","",_xlfn.NUMBERVALUE(Input!X764))</f>
        <v/>
      </c>
      <c r="Z758" t="str">
        <f>IF(Input!Y764="","",_xlfn.NUMBERVALUE(Input!Y764))</f>
        <v/>
      </c>
    </row>
    <row r="759" spans="1:26" x14ac:dyDescent="0.25">
      <c r="A759" s="257" t="str">
        <f>IF(ISERROR(Input!A765),"",Input!A765)</f>
        <v/>
      </c>
      <c r="B759" t="str">
        <f t="shared" si="11"/>
        <v/>
      </c>
      <c r="C759" t="str">
        <f>IF(ISERROR(Input!B765),"",IF(Input!B765="","",Input!B765))</f>
        <v/>
      </c>
      <c r="D759" t="str">
        <f>IF(ISERROR(IF(Input!C765="","",Input!C765*1)),"",IF(Input!C765="","",Input!C765*1))</f>
        <v/>
      </c>
      <c r="E759" t="str">
        <f>IF(ISERROR(IF(Input!D765="","",Input!D765)),"",IF(Input!D765="","",Input!D765))</f>
        <v/>
      </c>
      <c r="F759" t="str">
        <f>IF(Input!E765="","",IF(ISNUMBER(_xlfn.NUMBERVALUE(Input!E765)),ROUND(Input!E765,0),Input!E765))</f>
        <v/>
      </c>
      <c r="G759" s="269" t="str">
        <f>IF(ISBLANK(Input!F765),"",(Input!F765))</f>
        <v/>
      </c>
      <c r="H759" t="str">
        <f>IF(Input!G765="","",Input!G765)</f>
        <v/>
      </c>
      <c r="I759" t="str">
        <f>IF(Input!H765="","",Input!H765)</f>
        <v/>
      </c>
      <c r="J759" t="str">
        <f>IFERROR(IF(Input!I765="","",IF(VLOOKUP(Input!D765,'Measure List'!$A$2:$D$5000,4,FALSE)="Residential","",Input!I765)),"")</f>
        <v/>
      </c>
      <c r="K759" t="str">
        <f>IF(Input!J765="","",Input!J765)</f>
        <v/>
      </c>
      <c r="L759" t="str">
        <f>IF(Input!K765="","",Input!K765)</f>
        <v/>
      </c>
      <c r="M759" t="str">
        <f>IF(Input!L765="","",Input!L765)</f>
        <v/>
      </c>
      <c r="N759" s="304" t="str">
        <f>IF(Input!M765="","",Input!M765)</f>
        <v/>
      </c>
      <c r="O759" t="str">
        <f>IF(Input!N765="","",IF(_xlfn.NUMBERVALUE(Input!N765)=0,"",_xlfn.NUMBERVALUE(Input!N765)))</f>
        <v/>
      </c>
      <c r="P759" t="str">
        <f>IF(Input!O765="","",_xlfn.NUMBERVALUE(Input!O765))</f>
        <v/>
      </c>
      <c r="Q759" t="str">
        <f>IF(Input!P765="","",Input!P765)</f>
        <v/>
      </c>
      <c r="R759" t="str">
        <f>IF(Input!Q765="","",Input!Q765)</f>
        <v/>
      </c>
      <c r="S759" t="str">
        <f>IF(Input!R765="","",_xlfn.NUMBERVALUE(Input!R765))</f>
        <v/>
      </c>
      <c r="T759" t="str">
        <f>IF(Input!S765="","",Input!S765)</f>
        <v/>
      </c>
      <c r="U759" t="str">
        <f>IF(Input!T765="","",_xlfn.NUMBERVALUE(Input!T765))</f>
        <v/>
      </c>
      <c r="V759" t="str">
        <f>IF(Input!U765="","",(Input!U765))</f>
        <v/>
      </c>
      <c r="W759" t="str">
        <f>IF(Input!V765="","",_xlfn.NUMBERVALUE(Input!V765))</f>
        <v/>
      </c>
      <c r="X759" t="str">
        <f>IF(Input!W765="","",_xlfn.NUMBERVALUE(Input!W765))</f>
        <v/>
      </c>
      <c r="Y759" t="str">
        <f>IF(Input!X765="","",_xlfn.NUMBERVALUE(Input!X765))</f>
        <v/>
      </c>
      <c r="Z759" t="str">
        <f>IF(Input!Y765="","",_xlfn.NUMBERVALUE(Input!Y765))</f>
        <v/>
      </c>
    </row>
    <row r="760" spans="1:26" x14ac:dyDescent="0.25">
      <c r="A760" s="257" t="str">
        <f>IF(ISERROR(Input!A766),"",Input!A766)</f>
        <v/>
      </c>
      <c r="B760" t="str">
        <f t="shared" si="11"/>
        <v/>
      </c>
      <c r="C760" t="str">
        <f>IF(ISERROR(Input!B766),"",IF(Input!B766="","",Input!B766))</f>
        <v/>
      </c>
      <c r="D760" t="str">
        <f>IF(ISERROR(IF(Input!C766="","",Input!C766*1)),"",IF(Input!C766="","",Input!C766*1))</f>
        <v/>
      </c>
      <c r="E760" t="str">
        <f>IF(ISERROR(IF(Input!D766="","",Input!D766)),"",IF(Input!D766="","",Input!D766))</f>
        <v/>
      </c>
      <c r="F760" t="str">
        <f>IF(Input!E766="","",IF(ISNUMBER(_xlfn.NUMBERVALUE(Input!E766)),ROUND(Input!E766,0),Input!E766))</f>
        <v/>
      </c>
      <c r="G760" s="269" t="str">
        <f>IF(ISBLANK(Input!F766),"",(Input!F766))</f>
        <v/>
      </c>
      <c r="H760" t="str">
        <f>IF(Input!G766="","",Input!G766)</f>
        <v/>
      </c>
      <c r="I760" t="str">
        <f>IF(Input!H766="","",Input!H766)</f>
        <v/>
      </c>
      <c r="J760" t="str">
        <f>IFERROR(IF(Input!I766="","",IF(VLOOKUP(Input!D766,'Measure List'!$A$2:$D$5000,4,FALSE)="Residential","",Input!I766)),"")</f>
        <v/>
      </c>
      <c r="K760" t="str">
        <f>IF(Input!J766="","",Input!J766)</f>
        <v/>
      </c>
      <c r="L760" t="str">
        <f>IF(Input!K766="","",Input!K766)</f>
        <v/>
      </c>
      <c r="M760" t="str">
        <f>IF(Input!L766="","",Input!L766)</f>
        <v/>
      </c>
      <c r="N760" s="304" t="str">
        <f>IF(Input!M766="","",Input!M766)</f>
        <v/>
      </c>
      <c r="O760" t="str">
        <f>IF(Input!N766="","",IF(_xlfn.NUMBERVALUE(Input!N766)=0,"",_xlfn.NUMBERVALUE(Input!N766)))</f>
        <v/>
      </c>
      <c r="P760" t="str">
        <f>IF(Input!O766="","",_xlfn.NUMBERVALUE(Input!O766))</f>
        <v/>
      </c>
      <c r="Q760" t="str">
        <f>IF(Input!P766="","",Input!P766)</f>
        <v/>
      </c>
      <c r="R760" t="str">
        <f>IF(Input!Q766="","",Input!Q766)</f>
        <v/>
      </c>
      <c r="S760" t="str">
        <f>IF(Input!R766="","",_xlfn.NUMBERVALUE(Input!R766))</f>
        <v/>
      </c>
      <c r="T760" t="str">
        <f>IF(Input!S766="","",Input!S766)</f>
        <v/>
      </c>
      <c r="U760" t="str">
        <f>IF(Input!T766="","",_xlfn.NUMBERVALUE(Input!T766))</f>
        <v/>
      </c>
      <c r="V760" t="str">
        <f>IF(Input!U766="","",(Input!U766))</f>
        <v/>
      </c>
      <c r="W760" t="str">
        <f>IF(Input!V766="","",_xlfn.NUMBERVALUE(Input!V766))</f>
        <v/>
      </c>
      <c r="X760" t="str">
        <f>IF(Input!W766="","",_xlfn.NUMBERVALUE(Input!W766))</f>
        <v/>
      </c>
      <c r="Y760" t="str">
        <f>IF(Input!X766="","",_xlfn.NUMBERVALUE(Input!X766))</f>
        <v/>
      </c>
      <c r="Z760" t="str">
        <f>IF(Input!Y766="","",_xlfn.NUMBERVALUE(Input!Y766))</f>
        <v/>
      </c>
    </row>
    <row r="761" spans="1:26" x14ac:dyDescent="0.25">
      <c r="A761" s="257" t="str">
        <f>IF(ISERROR(Input!A767),"",Input!A767)</f>
        <v/>
      </c>
      <c r="B761" t="str">
        <f t="shared" si="11"/>
        <v/>
      </c>
      <c r="C761" t="str">
        <f>IF(ISERROR(Input!B767),"",IF(Input!B767="","",Input!B767))</f>
        <v/>
      </c>
      <c r="D761" t="str">
        <f>IF(ISERROR(IF(Input!C767="","",Input!C767*1)),"",IF(Input!C767="","",Input!C767*1))</f>
        <v/>
      </c>
      <c r="E761" t="str">
        <f>IF(ISERROR(IF(Input!D767="","",Input!D767)),"",IF(Input!D767="","",Input!D767))</f>
        <v/>
      </c>
      <c r="F761" t="str">
        <f>IF(Input!E767="","",IF(ISNUMBER(_xlfn.NUMBERVALUE(Input!E767)),ROUND(Input!E767,0),Input!E767))</f>
        <v/>
      </c>
      <c r="G761" s="269" t="str">
        <f>IF(ISBLANK(Input!F767),"",(Input!F767))</f>
        <v/>
      </c>
      <c r="H761" t="str">
        <f>IF(Input!G767="","",Input!G767)</f>
        <v/>
      </c>
      <c r="I761" t="str">
        <f>IF(Input!H767="","",Input!H767)</f>
        <v/>
      </c>
      <c r="J761" t="str">
        <f>IFERROR(IF(Input!I767="","",IF(VLOOKUP(Input!D767,'Measure List'!$A$2:$D$5000,4,FALSE)="Residential","",Input!I767)),"")</f>
        <v/>
      </c>
      <c r="K761" t="str">
        <f>IF(Input!J767="","",Input!J767)</f>
        <v/>
      </c>
      <c r="L761" t="str">
        <f>IF(Input!K767="","",Input!K767)</f>
        <v/>
      </c>
      <c r="M761" t="str">
        <f>IF(Input!L767="","",Input!L767)</f>
        <v/>
      </c>
      <c r="N761" s="304" t="str">
        <f>IF(Input!M767="","",Input!M767)</f>
        <v/>
      </c>
      <c r="O761" t="str">
        <f>IF(Input!N767="","",IF(_xlfn.NUMBERVALUE(Input!N767)=0,"",_xlfn.NUMBERVALUE(Input!N767)))</f>
        <v/>
      </c>
      <c r="P761" t="str">
        <f>IF(Input!O767="","",_xlfn.NUMBERVALUE(Input!O767))</f>
        <v/>
      </c>
      <c r="Q761" t="str">
        <f>IF(Input!P767="","",Input!P767)</f>
        <v/>
      </c>
      <c r="R761" t="str">
        <f>IF(Input!Q767="","",Input!Q767)</f>
        <v/>
      </c>
      <c r="S761" t="str">
        <f>IF(Input!R767="","",_xlfn.NUMBERVALUE(Input!R767))</f>
        <v/>
      </c>
      <c r="T761" t="str">
        <f>IF(Input!S767="","",Input!S767)</f>
        <v/>
      </c>
      <c r="U761" t="str">
        <f>IF(Input!T767="","",_xlfn.NUMBERVALUE(Input!T767))</f>
        <v/>
      </c>
      <c r="V761" t="str">
        <f>IF(Input!U767="","",(Input!U767))</f>
        <v/>
      </c>
      <c r="W761" t="str">
        <f>IF(Input!V767="","",_xlfn.NUMBERVALUE(Input!V767))</f>
        <v/>
      </c>
      <c r="X761" t="str">
        <f>IF(Input!W767="","",_xlfn.NUMBERVALUE(Input!W767))</f>
        <v/>
      </c>
      <c r="Y761" t="str">
        <f>IF(Input!X767="","",_xlfn.NUMBERVALUE(Input!X767))</f>
        <v/>
      </c>
      <c r="Z761" t="str">
        <f>IF(Input!Y767="","",_xlfn.NUMBERVALUE(Input!Y767))</f>
        <v/>
      </c>
    </row>
    <row r="762" spans="1:26" x14ac:dyDescent="0.25">
      <c r="A762" s="257" t="str">
        <f>IF(ISERROR(Input!A768),"",Input!A768)</f>
        <v/>
      </c>
      <c r="B762" t="str">
        <f t="shared" si="11"/>
        <v/>
      </c>
      <c r="C762" t="str">
        <f>IF(ISERROR(Input!B768),"",IF(Input!B768="","",Input!B768))</f>
        <v/>
      </c>
      <c r="D762" t="str">
        <f>IF(ISERROR(IF(Input!C768="","",Input!C768*1)),"",IF(Input!C768="","",Input!C768*1))</f>
        <v/>
      </c>
      <c r="E762" t="str">
        <f>IF(ISERROR(IF(Input!D768="","",Input!D768)),"",IF(Input!D768="","",Input!D768))</f>
        <v/>
      </c>
      <c r="F762" t="str">
        <f>IF(Input!E768="","",IF(ISNUMBER(_xlfn.NUMBERVALUE(Input!E768)),ROUND(Input!E768,0),Input!E768))</f>
        <v/>
      </c>
      <c r="G762" s="269" t="str">
        <f>IF(ISBLANK(Input!F768),"",(Input!F768))</f>
        <v/>
      </c>
      <c r="H762" t="str">
        <f>IF(Input!G768="","",Input!G768)</f>
        <v/>
      </c>
      <c r="I762" t="str">
        <f>IF(Input!H768="","",Input!H768)</f>
        <v/>
      </c>
      <c r="J762" t="str">
        <f>IFERROR(IF(Input!I768="","",IF(VLOOKUP(Input!D768,'Measure List'!$A$2:$D$5000,4,FALSE)="Residential","",Input!I768)),"")</f>
        <v/>
      </c>
      <c r="K762" t="str">
        <f>IF(Input!J768="","",Input!J768)</f>
        <v/>
      </c>
      <c r="L762" t="str">
        <f>IF(Input!K768="","",Input!K768)</f>
        <v/>
      </c>
      <c r="M762" t="str">
        <f>IF(Input!L768="","",Input!L768)</f>
        <v/>
      </c>
      <c r="N762" s="304" t="str">
        <f>IF(Input!M768="","",Input!M768)</f>
        <v/>
      </c>
      <c r="O762" t="str">
        <f>IF(Input!N768="","",IF(_xlfn.NUMBERVALUE(Input!N768)=0,"",_xlfn.NUMBERVALUE(Input!N768)))</f>
        <v/>
      </c>
      <c r="P762" t="str">
        <f>IF(Input!O768="","",_xlfn.NUMBERVALUE(Input!O768))</f>
        <v/>
      </c>
      <c r="Q762" t="str">
        <f>IF(Input!P768="","",Input!P768)</f>
        <v/>
      </c>
      <c r="R762" t="str">
        <f>IF(Input!Q768="","",Input!Q768)</f>
        <v/>
      </c>
      <c r="S762" t="str">
        <f>IF(Input!R768="","",_xlfn.NUMBERVALUE(Input!R768))</f>
        <v/>
      </c>
      <c r="T762" t="str">
        <f>IF(Input!S768="","",Input!S768)</f>
        <v/>
      </c>
      <c r="U762" t="str">
        <f>IF(Input!T768="","",_xlfn.NUMBERVALUE(Input!T768))</f>
        <v/>
      </c>
      <c r="V762" t="str">
        <f>IF(Input!U768="","",(Input!U768))</f>
        <v/>
      </c>
      <c r="W762" t="str">
        <f>IF(Input!V768="","",_xlfn.NUMBERVALUE(Input!V768))</f>
        <v/>
      </c>
      <c r="X762" t="str">
        <f>IF(Input!W768="","",_xlfn.NUMBERVALUE(Input!W768))</f>
        <v/>
      </c>
      <c r="Y762" t="str">
        <f>IF(Input!X768="","",_xlfn.NUMBERVALUE(Input!X768))</f>
        <v/>
      </c>
      <c r="Z762" t="str">
        <f>IF(Input!Y768="","",_xlfn.NUMBERVALUE(Input!Y768))</f>
        <v/>
      </c>
    </row>
    <row r="763" spans="1:26" x14ac:dyDescent="0.25">
      <c r="A763" s="257" t="str">
        <f>IF(ISERROR(Input!A769),"",Input!A769)</f>
        <v/>
      </c>
      <c r="B763" t="str">
        <f t="shared" si="11"/>
        <v/>
      </c>
      <c r="C763" t="str">
        <f>IF(ISERROR(Input!B769),"",IF(Input!B769="","",Input!B769))</f>
        <v/>
      </c>
      <c r="D763" t="str">
        <f>IF(ISERROR(IF(Input!C769="","",Input!C769*1)),"",IF(Input!C769="","",Input!C769*1))</f>
        <v/>
      </c>
      <c r="E763" t="str">
        <f>IF(ISERROR(IF(Input!D769="","",Input!D769)),"",IF(Input!D769="","",Input!D769))</f>
        <v/>
      </c>
      <c r="F763" t="str">
        <f>IF(Input!E769="","",IF(ISNUMBER(_xlfn.NUMBERVALUE(Input!E769)),ROUND(Input!E769,0),Input!E769))</f>
        <v/>
      </c>
      <c r="G763" s="269" t="str">
        <f>IF(ISBLANK(Input!F769),"",(Input!F769))</f>
        <v/>
      </c>
      <c r="H763" t="str">
        <f>IF(Input!G769="","",Input!G769)</f>
        <v/>
      </c>
      <c r="I763" t="str">
        <f>IF(Input!H769="","",Input!H769)</f>
        <v/>
      </c>
      <c r="J763" t="str">
        <f>IFERROR(IF(Input!I769="","",IF(VLOOKUP(Input!D769,'Measure List'!$A$2:$D$5000,4,FALSE)="Residential","",Input!I769)),"")</f>
        <v/>
      </c>
      <c r="K763" t="str">
        <f>IF(Input!J769="","",Input!J769)</f>
        <v/>
      </c>
      <c r="L763" t="str">
        <f>IF(Input!K769="","",Input!K769)</f>
        <v/>
      </c>
      <c r="M763" t="str">
        <f>IF(Input!L769="","",Input!L769)</f>
        <v/>
      </c>
      <c r="N763" s="304" t="str">
        <f>IF(Input!M769="","",Input!M769)</f>
        <v/>
      </c>
      <c r="O763" t="str">
        <f>IF(Input!N769="","",IF(_xlfn.NUMBERVALUE(Input!N769)=0,"",_xlfn.NUMBERVALUE(Input!N769)))</f>
        <v/>
      </c>
      <c r="P763" t="str">
        <f>IF(Input!O769="","",_xlfn.NUMBERVALUE(Input!O769))</f>
        <v/>
      </c>
      <c r="Q763" t="str">
        <f>IF(Input!P769="","",Input!P769)</f>
        <v/>
      </c>
      <c r="R763" t="str">
        <f>IF(Input!Q769="","",Input!Q769)</f>
        <v/>
      </c>
      <c r="S763" t="str">
        <f>IF(Input!R769="","",_xlfn.NUMBERVALUE(Input!R769))</f>
        <v/>
      </c>
      <c r="T763" t="str">
        <f>IF(Input!S769="","",Input!S769)</f>
        <v/>
      </c>
      <c r="U763" t="str">
        <f>IF(Input!T769="","",_xlfn.NUMBERVALUE(Input!T769))</f>
        <v/>
      </c>
      <c r="V763" t="str">
        <f>IF(Input!U769="","",(Input!U769))</f>
        <v/>
      </c>
      <c r="W763" t="str">
        <f>IF(Input!V769="","",_xlfn.NUMBERVALUE(Input!V769))</f>
        <v/>
      </c>
      <c r="X763" t="str">
        <f>IF(Input!W769="","",_xlfn.NUMBERVALUE(Input!W769))</f>
        <v/>
      </c>
      <c r="Y763" t="str">
        <f>IF(Input!X769="","",_xlfn.NUMBERVALUE(Input!X769))</f>
        <v/>
      </c>
      <c r="Z763" t="str">
        <f>IF(Input!Y769="","",_xlfn.NUMBERVALUE(Input!Y769))</f>
        <v/>
      </c>
    </row>
    <row r="764" spans="1:26" x14ac:dyDescent="0.25">
      <c r="A764" s="257" t="str">
        <f>IF(ISERROR(Input!A770),"",Input!A770)</f>
        <v/>
      </c>
      <c r="B764" t="str">
        <f t="shared" si="11"/>
        <v/>
      </c>
      <c r="C764" t="str">
        <f>IF(ISERROR(Input!B770),"",IF(Input!B770="","",Input!B770))</f>
        <v/>
      </c>
      <c r="D764" t="str">
        <f>IF(ISERROR(IF(Input!C770="","",Input!C770*1)),"",IF(Input!C770="","",Input!C770*1))</f>
        <v/>
      </c>
      <c r="E764" t="str">
        <f>IF(ISERROR(IF(Input!D770="","",Input!D770)),"",IF(Input!D770="","",Input!D770))</f>
        <v/>
      </c>
      <c r="F764" t="str">
        <f>IF(Input!E770="","",IF(ISNUMBER(_xlfn.NUMBERVALUE(Input!E770)),ROUND(Input!E770,0),Input!E770))</f>
        <v/>
      </c>
      <c r="G764" s="269" t="str">
        <f>IF(ISBLANK(Input!F770),"",(Input!F770))</f>
        <v/>
      </c>
      <c r="H764" t="str">
        <f>IF(Input!G770="","",Input!G770)</f>
        <v/>
      </c>
      <c r="I764" t="str">
        <f>IF(Input!H770="","",Input!H770)</f>
        <v/>
      </c>
      <c r="J764" t="str">
        <f>IFERROR(IF(Input!I770="","",IF(VLOOKUP(Input!D770,'Measure List'!$A$2:$D$5000,4,FALSE)="Residential","",Input!I770)),"")</f>
        <v/>
      </c>
      <c r="K764" t="str">
        <f>IF(Input!J770="","",Input!J770)</f>
        <v/>
      </c>
      <c r="L764" t="str">
        <f>IF(Input!K770="","",Input!K770)</f>
        <v/>
      </c>
      <c r="M764" t="str">
        <f>IF(Input!L770="","",Input!L770)</f>
        <v/>
      </c>
      <c r="N764" s="304" t="str">
        <f>IF(Input!M770="","",Input!M770)</f>
        <v/>
      </c>
      <c r="O764" t="str">
        <f>IF(Input!N770="","",IF(_xlfn.NUMBERVALUE(Input!N770)=0,"",_xlfn.NUMBERVALUE(Input!N770)))</f>
        <v/>
      </c>
      <c r="P764" t="str">
        <f>IF(Input!O770="","",_xlfn.NUMBERVALUE(Input!O770))</f>
        <v/>
      </c>
      <c r="Q764" t="str">
        <f>IF(Input!P770="","",Input!P770)</f>
        <v/>
      </c>
      <c r="R764" t="str">
        <f>IF(Input!Q770="","",Input!Q770)</f>
        <v/>
      </c>
      <c r="S764" t="str">
        <f>IF(Input!R770="","",_xlfn.NUMBERVALUE(Input!R770))</f>
        <v/>
      </c>
      <c r="T764" t="str">
        <f>IF(Input!S770="","",Input!S770)</f>
        <v/>
      </c>
      <c r="U764" t="str">
        <f>IF(Input!T770="","",_xlfn.NUMBERVALUE(Input!T770))</f>
        <v/>
      </c>
      <c r="V764" t="str">
        <f>IF(Input!U770="","",(Input!U770))</f>
        <v/>
      </c>
      <c r="W764" t="str">
        <f>IF(Input!V770="","",_xlfn.NUMBERVALUE(Input!V770))</f>
        <v/>
      </c>
      <c r="X764" t="str">
        <f>IF(Input!W770="","",_xlfn.NUMBERVALUE(Input!W770))</f>
        <v/>
      </c>
      <c r="Y764" t="str">
        <f>IF(Input!X770="","",_xlfn.NUMBERVALUE(Input!X770))</f>
        <v/>
      </c>
      <c r="Z764" t="str">
        <f>IF(Input!Y770="","",_xlfn.NUMBERVALUE(Input!Y770))</f>
        <v/>
      </c>
    </row>
    <row r="765" spans="1:26" x14ac:dyDescent="0.25">
      <c r="A765" s="257" t="str">
        <f>IF(ISERROR(Input!A771),"",Input!A771)</f>
        <v/>
      </c>
      <c r="B765" t="str">
        <f t="shared" si="11"/>
        <v/>
      </c>
      <c r="C765" t="str">
        <f>IF(ISERROR(Input!B771),"",IF(Input!B771="","",Input!B771))</f>
        <v/>
      </c>
      <c r="D765" t="str">
        <f>IF(ISERROR(IF(Input!C771="","",Input!C771*1)),"",IF(Input!C771="","",Input!C771*1))</f>
        <v/>
      </c>
      <c r="E765" t="str">
        <f>IF(ISERROR(IF(Input!D771="","",Input!D771)),"",IF(Input!D771="","",Input!D771))</f>
        <v/>
      </c>
      <c r="F765" t="str">
        <f>IF(Input!E771="","",IF(ISNUMBER(_xlfn.NUMBERVALUE(Input!E771)),ROUND(Input!E771,0),Input!E771))</f>
        <v/>
      </c>
      <c r="G765" s="269" t="str">
        <f>IF(ISBLANK(Input!F771),"",(Input!F771))</f>
        <v/>
      </c>
      <c r="H765" t="str">
        <f>IF(Input!G771="","",Input!G771)</f>
        <v/>
      </c>
      <c r="I765" t="str">
        <f>IF(Input!H771="","",Input!H771)</f>
        <v/>
      </c>
      <c r="J765" t="str">
        <f>IFERROR(IF(Input!I771="","",IF(VLOOKUP(Input!D771,'Measure List'!$A$2:$D$5000,4,FALSE)="Residential","",Input!I771)),"")</f>
        <v/>
      </c>
      <c r="K765" t="str">
        <f>IF(Input!J771="","",Input!J771)</f>
        <v/>
      </c>
      <c r="L765" t="str">
        <f>IF(Input!K771="","",Input!K771)</f>
        <v/>
      </c>
      <c r="M765" t="str">
        <f>IF(Input!L771="","",Input!L771)</f>
        <v/>
      </c>
      <c r="N765" s="304" t="str">
        <f>IF(Input!M771="","",Input!M771)</f>
        <v/>
      </c>
      <c r="O765" t="str">
        <f>IF(Input!N771="","",IF(_xlfn.NUMBERVALUE(Input!N771)=0,"",_xlfn.NUMBERVALUE(Input!N771)))</f>
        <v/>
      </c>
      <c r="P765" t="str">
        <f>IF(Input!O771="","",_xlfn.NUMBERVALUE(Input!O771))</f>
        <v/>
      </c>
      <c r="Q765" t="str">
        <f>IF(Input!P771="","",Input!P771)</f>
        <v/>
      </c>
      <c r="R765" t="str">
        <f>IF(Input!Q771="","",Input!Q771)</f>
        <v/>
      </c>
      <c r="S765" t="str">
        <f>IF(Input!R771="","",_xlfn.NUMBERVALUE(Input!R771))</f>
        <v/>
      </c>
      <c r="T765" t="str">
        <f>IF(Input!S771="","",Input!S771)</f>
        <v/>
      </c>
      <c r="U765" t="str">
        <f>IF(Input!T771="","",_xlfn.NUMBERVALUE(Input!T771))</f>
        <v/>
      </c>
      <c r="V765" t="str">
        <f>IF(Input!U771="","",(Input!U771))</f>
        <v/>
      </c>
      <c r="W765" t="str">
        <f>IF(Input!V771="","",_xlfn.NUMBERVALUE(Input!V771))</f>
        <v/>
      </c>
      <c r="X765" t="str">
        <f>IF(Input!W771="","",_xlfn.NUMBERVALUE(Input!W771))</f>
        <v/>
      </c>
      <c r="Y765" t="str">
        <f>IF(Input!X771="","",_xlfn.NUMBERVALUE(Input!X771))</f>
        <v/>
      </c>
      <c r="Z765" t="str">
        <f>IF(Input!Y771="","",_xlfn.NUMBERVALUE(Input!Y771))</f>
        <v/>
      </c>
    </row>
    <row r="766" spans="1:26" x14ac:dyDescent="0.25">
      <c r="A766" s="257" t="str">
        <f>IF(ISERROR(Input!A772),"",Input!A772)</f>
        <v/>
      </c>
      <c r="B766" t="str">
        <f t="shared" si="11"/>
        <v/>
      </c>
      <c r="C766" t="str">
        <f>IF(ISERROR(Input!B772),"",IF(Input!B772="","",Input!B772))</f>
        <v/>
      </c>
      <c r="D766" t="str">
        <f>IF(ISERROR(IF(Input!C772="","",Input!C772*1)),"",IF(Input!C772="","",Input!C772*1))</f>
        <v/>
      </c>
      <c r="E766" t="str">
        <f>IF(ISERROR(IF(Input!D772="","",Input!D772)),"",IF(Input!D772="","",Input!D772))</f>
        <v/>
      </c>
      <c r="F766" t="str">
        <f>IF(Input!E772="","",IF(ISNUMBER(_xlfn.NUMBERVALUE(Input!E772)),ROUND(Input!E772,0),Input!E772))</f>
        <v/>
      </c>
      <c r="G766" s="269" t="str">
        <f>IF(ISBLANK(Input!F772),"",(Input!F772))</f>
        <v/>
      </c>
      <c r="H766" t="str">
        <f>IF(Input!G772="","",Input!G772)</f>
        <v/>
      </c>
      <c r="I766" t="str">
        <f>IF(Input!H772="","",Input!H772)</f>
        <v/>
      </c>
      <c r="J766" t="str">
        <f>IFERROR(IF(Input!I772="","",IF(VLOOKUP(Input!D772,'Measure List'!$A$2:$D$5000,4,FALSE)="Residential","",Input!I772)),"")</f>
        <v/>
      </c>
      <c r="K766" t="str">
        <f>IF(Input!J772="","",Input!J772)</f>
        <v/>
      </c>
      <c r="L766" t="str">
        <f>IF(Input!K772="","",Input!K772)</f>
        <v/>
      </c>
      <c r="M766" t="str">
        <f>IF(Input!L772="","",Input!L772)</f>
        <v/>
      </c>
      <c r="N766" s="304" t="str">
        <f>IF(Input!M772="","",Input!M772)</f>
        <v/>
      </c>
      <c r="O766" t="str">
        <f>IF(Input!N772="","",IF(_xlfn.NUMBERVALUE(Input!N772)=0,"",_xlfn.NUMBERVALUE(Input!N772)))</f>
        <v/>
      </c>
      <c r="P766" t="str">
        <f>IF(Input!O772="","",_xlfn.NUMBERVALUE(Input!O772))</f>
        <v/>
      </c>
      <c r="Q766" t="str">
        <f>IF(Input!P772="","",Input!P772)</f>
        <v/>
      </c>
      <c r="R766" t="str">
        <f>IF(Input!Q772="","",Input!Q772)</f>
        <v/>
      </c>
      <c r="S766" t="str">
        <f>IF(Input!R772="","",_xlfn.NUMBERVALUE(Input!R772))</f>
        <v/>
      </c>
      <c r="T766" t="str">
        <f>IF(Input!S772="","",Input!S772)</f>
        <v/>
      </c>
      <c r="U766" t="str">
        <f>IF(Input!T772="","",_xlfn.NUMBERVALUE(Input!T772))</f>
        <v/>
      </c>
      <c r="V766" t="str">
        <f>IF(Input!U772="","",(Input!U772))</f>
        <v/>
      </c>
      <c r="W766" t="str">
        <f>IF(Input!V772="","",_xlfn.NUMBERVALUE(Input!V772))</f>
        <v/>
      </c>
      <c r="X766" t="str">
        <f>IF(Input!W772="","",_xlfn.NUMBERVALUE(Input!W772))</f>
        <v/>
      </c>
      <c r="Y766" t="str">
        <f>IF(Input!X772="","",_xlfn.NUMBERVALUE(Input!X772))</f>
        <v/>
      </c>
      <c r="Z766" t="str">
        <f>IF(Input!Y772="","",_xlfn.NUMBERVALUE(Input!Y772))</f>
        <v/>
      </c>
    </row>
    <row r="767" spans="1:26" x14ac:dyDescent="0.25">
      <c r="A767" s="257" t="str">
        <f>IF(ISERROR(Input!A773),"",Input!A773)</f>
        <v/>
      </c>
      <c r="B767" t="str">
        <f t="shared" si="11"/>
        <v/>
      </c>
      <c r="C767" t="str">
        <f>IF(ISERROR(Input!B773),"",IF(Input!B773="","",Input!B773))</f>
        <v/>
      </c>
      <c r="D767" t="str">
        <f>IF(ISERROR(IF(Input!C773="","",Input!C773*1)),"",IF(Input!C773="","",Input!C773*1))</f>
        <v/>
      </c>
      <c r="E767" t="str">
        <f>IF(ISERROR(IF(Input!D773="","",Input!D773)),"",IF(Input!D773="","",Input!D773))</f>
        <v/>
      </c>
      <c r="F767" t="str">
        <f>IF(Input!E773="","",IF(ISNUMBER(_xlfn.NUMBERVALUE(Input!E773)),ROUND(Input!E773,0),Input!E773))</f>
        <v/>
      </c>
      <c r="G767" s="269" t="str">
        <f>IF(ISBLANK(Input!F773),"",(Input!F773))</f>
        <v/>
      </c>
      <c r="H767" t="str">
        <f>IF(Input!G773="","",Input!G773)</f>
        <v/>
      </c>
      <c r="I767" t="str">
        <f>IF(Input!H773="","",Input!H773)</f>
        <v/>
      </c>
      <c r="J767" t="str">
        <f>IFERROR(IF(Input!I773="","",IF(VLOOKUP(Input!D773,'Measure List'!$A$2:$D$5000,4,FALSE)="Residential","",Input!I773)),"")</f>
        <v/>
      </c>
      <c r="K767" t="str">
        <f>IF(Input!J773="","",Input!J773)</f>
        <v/>
      </c>
      <c r="L767" t="str">
        <f>IF(Input!K773="","",Input!K773)</f>
        <v/>
      </c>
      <c r="M767" t="str">
        <f>IF(Input!L773="","",Input!L773)</f>
        <v/>
      </c>
      <c r="N767" s="304" t="str">
        <f>IF(Input!M773="","",Input!M773)</f>
        <v/>
      </c>
      <c r="O767" t="str">
        <f>IF(Input!N773="","",IF(_xlfn.NUMBERVALUE(Input!N773)=0,"",_xlfn.NUMBERVALUE(Input!N773)))</f>
        <v/>
      </c>
      <c r="P767" t="str">
        <f>IF(Input!O773="","",_xlfn.NUMBERVALUE(Input!O773))</f>
        <v/>
      </c>
      <c r="Q767" t="str">
        <f>IF(Input!P773="","",Input!P773)</f>
        <v/>
      </c>
      <c r="R767" t="str">
        <f>IF(Input!Q773="","",Input!Q773)</f>
        <v/>
      </c>
      <c r="S767" t="str">
        <f>IF(Input!R773="","",_xlfn.NUMBERVALUE(Input!R773))</f>
        <v/>
      </c>
      <c r="T767" t="str">
        <f>IF(Input!S773="","",Input!S773)</f>
        <v/>
      </c>
      <c r="U767" t="str">
        <f>IF(Input!T773="","",_xlfn.NUMBERVALUE(Input!T773))</f>
        <v/>
      </c>
      <c r="V767" t="str">
        <f>IF(Input!U773="","",(Input!U773))</f>
        <v/>
      </c>
      <c r="W767" t="str">
        <f>IF(Input!V773="","",_xlfn.NUMBERVALUE(Input!V773))</f>
        <v/>
      </c>
      <c r="X767" t="str">
        <f>IF(Input!W773="","",_xlfn.NUMBERVALUE(Input!W773))</f>
        <v/>
      </c>
      <c r="Y767" t="str">
        <f>IF(Input!X773="","",_xlfn.NUMBERVALUE(Input!X773))</f>
        <v/>
      </c>
      <c r="Z767" t="str">
        <f>IF(Input!Y773="","",_xlfn.NUMBERVALUE(Input!Y773))</f>
        <v/>
      </c>
    </row>
    <row r="768" spans="1:26" x14ac:dyDescent="0.25">
      <c r="A768" s="257" t="str">
        <f>IF(ISERROR(Input!A774),"",Input!A774)</f>
        <v/>
      </c>
      <c r="B768" t="str">
        <f t="shared" si="11"/>
        <v/>
      </c>
      <c r="C768" t="str">
        <f>IF(ISERROR(Input!B774),"",IF(Input!B774="","",Input!B774))</f>
        <v/>
      </c>
      <c r="D768" t="str">
        <f>IF(ISERROR(IF(Input!C774="","",Input!C774*1)),"",IF(Input!C774="","",Input!C774*1))</f>
        <v/>
      </c>
      <c r="E768" t="str">
        <f>IF(ISERROR(IF(Input!D774="","",Input!D774)),"",IF(Input!D774="","",Input!D774))</f>
        <v/>
      </c>
      <c r="F768" t="str">
        <f>IF(Input!E774="","",IF(ISNUMBER(_xlfn.NUMBERVALUE(Input!E774)),ROUND(Input!E774,0),Input!E774))</f>
        <v/>
      </c>
      <c r="G768" s="269" t="str">
        <f>IF(ISBLANK(Input!F774),"",(Input!F774))</f>
        <v/>
      </c>
      <c r="H768" t="str">
        <f>IF(Input!G774="","",Input!G774)</f>
        <v/>
      </c>
      <c r="I768" t="str">
        <f>IF(Input!H774="","",Input!H774)</f>
        <v/>
      </c>
      <c r="J768" t="str">
        <f>IFERROR(IF(Input!I774="","",IF(VLOOKUP(Input!D774,'Measure List'!$A$2:$D$5000,4,FALSE)="Residential","",Input!I774)),"")</f>
        <v/>
      </c>
      <c r="K768" t="str">
        <f>IF(Input!J774="","",Input!J774)</f>
        <v/>
      </c>
      <c r="L768" t="str">
        <f>IF(Input!K774="","",Input!K774)</f>
        <v/>
      </c>
      <c r="M768" t="str">
        <f>IF(Input!L774="","",Input!L774)</f>
        <v/>
      </c>
      <c r="N768" s="304" t="str">
        <f>IF(Input!M774="","",Input!M774)</f>
        <v/>
      </c>
      <c r="O768" t="str">
        <f>IF(Input!N774="","",IF(_xlfn.NUMBERVALUE(Input!N774)=0,"",_xlfn.NUMBERVALUE(Input!N774)))</f>
        <v/>
      </c>
      <c r="P768" t="str">
        <f>IF(Input!O774="","",_xlfn.NUMBERVALUE(Input!O774))</f>
        <v/>
      </c>
      <c r="Q768" t="str">
        <f>IF(Input!P774="","",Input!P774)</f>
        <v/>
      </c>
      <c r="R768" t="str">
        <f>IF(Input!Q774="","",Input!Q774)</f>
        <v/>
      </c>
      <c r="S768" t="str">
        <f>IF(Input!R774="","",_xlfn.NUMBERVALUE(Input!R774))</f>
        <v/>
      </c>
      <c r="T768" t="str">
        <f>IF(Input!S774="","",Input!S774)</f>
        <v/>
      </c>
      <c r="U768" t="str">
        <f>IF(Input!T774="","",_xlfn.NUMBERVALUE(Input!T774))</f>
        <v/>
      </c>
      <c r="V768" t="str">
        <f>IF(Input!U774="","",(Input!U774))</f>
        <v/>
      </c>
      <c r="W768" t="str">
        <f>IF(Input!V774="","",_xlfn.NUMBERVALUE(Input!V774))</f>
        <v/>
      </c>
      <c r="X768" t="str">
        <f>IF(Input!W774="","",_xlfn.NUMBERVALUE(Input!W774))</f>
        <v/>
      </c>
      <c r="Y768" t="str">
        <f>IF(Input!X774="","",_xlfn.NUMBERVALUE(Input!X774))</f>
        <v/>
      </c>
      <c r="Z768" t="str">
        <f>IF(Input!Y774="","",_xlfn.NUMBERVALUE(Input!Y774))</f>
        <v/>
      </c>
    </row>
    <row r="769" spans="1:26" x14ac:dyDescent="0.25">
      <c r="A769" s="257" t="str">
        <f>IF(ISERROR(Input!A775),"",Input!A775)</f>
        <v/>
      </c>
      <c r="B769" t="str">
        <f t="shared" si="11"/>
        <v/>
      </c>
      <c r="C769" t="str">
        <f>IF(ISERROR(Input!B775),"",IF(Input!B775="","",Input!B775))</f>
        <v/>
      </c>
      <c r="D769" t="str">
        <f>IF(ISERROR(IF(Input!C775="","",Input!C775*1)),"",IF(Input!C775="","",Input!C775*1))</f>
        <v/>
      </c>
      <c r="E769" t="str">
        <f>IF(ISERROR(IF(Input!D775="","",Input!D775)),"",IF(Input!D775="","",Input!D775))</f>
        <v/>
      </c>
      <c r="F769" t="str">
        <f>IF(Input!E775="","",IF(ISNUMBER(_xlfn.NUMBERVALUE(Input!E775)),ROUND(Input!E775,0),Input!E775))</f>
        <v/>
      </c>
      <c r="G769" s="269" t="str">
        <f>IF(ISBLANK(Input!F775),"",(Input!F775))</f>
        <v/>
      </c>
      <c r="H769" t="str">
        <f>IF(Input!G775="","",Input!G775)</f>
        <v/>
      </c>
      <c r="I769" t="str">
        <f>IF(Input!H775="","",Input!H775)</f>
        <v/>
      </c>
      <c r="J769" t="str">
        <f>IFERROR(IF(Input!I775="","",IF(VLOOKUP(Input!D775,'Measure List'!$A$2:$D$5000,4,FALSE)="Residential","",Input!I775)),"")</f>
        <v/>
      </c>
      <c r="K769" t="str">
        <f>IF(Input!J775="","",Input!J775)</f>
        <v/>
      </c>
      <c r="L769" t="str">
        <f>IF(Input!K775="","",Input!K775)</f>
        <v/>
      </c>
      <c r="M769" t="str">
        <f>IF(Input!L775="","",Input!L775)</f>
        <v/>
      </c>
      <c r="N769" s="304" t="str">
        <f>IF(Input!M775="","",Input!M775)</f>
        <v/>
      </c>
      <c r="O769" t="str">
        <f>IF(Input!N775="","",IF(_xlfn.NUMBERVALUE(Input!N775)=0,"",_xlfn.NUMBERVALUE(Input!N775)))</f>
        <v/>
      </c>
      <c r="P769" t="str">
        <f>IF(Input!O775="","",_xlfn.NUMBERVALUE(Input!O775))</f>
        <v/>
      </c>
      <c r="Q769" t="str">
        <f>IF(Input!P775="","",Input!P775)</f>
        <v/>
      </c>
      <c r="R769" t="str">
        <f>IF(Input!Q775="","",Input!Q775)</f>
        <v/>
      </c>
      <c r="S769" t="str">
        <f>IF(Input!R775="","",_xlfn.NUMBERVALUE(Input!R775))</f>
        <v/>
      </c>
      <c r="T769" t="str">
        <f>IF(Input!S775="","",Input!S775)</f>
        <v/>
      </c>
      <c r="U769" t="str">
        <f>IF(Input!T775="","",_xlfn.NUMBERVALUE(Input!T775))</f>
        <v/>
      </c>
      <c r="V769" t="str">
        <f>IF(Input!U775="","",(Input!U775))</f>
        <v/>
      </c>
      <c r="W769" t="str">
        <f>IF(Input!V775="","",_xlfn.NUMBERVALUE(Input!V775))</f>
        <v/>
      </c>
      <c r="X769" t="str">
        <f>IF(Input!W775="","",_xlfn.NUMBERVALUE(Input!W775))</f>
        <v/>
      </c>
      <c r="Y769" t="str">
        <f>IF(Input!X775="","",_xlfn.NUMBERVALUE(Input!X775))</f>
        <v/>
      </c>
      <c r="Z769" t="str">
        <f>IF(Input!Y775="","",_xlfn.NUMBERVALUE(Input!Y775))</f>
        <v/>
      </c>
    </row>
    <row r="770" spans="1:26" x14ac:dyDescent="0.25">
      <c r="A770" s="257" t="str">
        <f>IF(ISERROR(Input!A776),"",Input!A776)</f>
        <v/>
      </c>
      <c r="B770" t="str">
        <f t="shared" si="11"/>
        <v/>
      </c>
      <c r="C770" t="str">
        <f>IF(ISERROR(Input!B776),"",IF(Input!B776="","",Input!B776))</f>
        <v/>
      </c>
      <c r="D770" t="str">
        <f>IF(ISERROR(IF(Input!C776="","",Input!C776*1)),"",IF(Input!C776="","",Input!C776*1))</f>
        <v/>
      </c>
      <c r="E770" t="str">
        <f>IF(ISERROR(IF(Input!D776="","",Input!D776)),"",IF(Input!D776="","",Input!D776))</f>
        <v/>
      </c>
      <c r="F770" t="str">
        <f>IF(Input!E776="","",IF(ISNUMBER(_xlfn.NUMBERVALUE(Input!E776)),ROUND(Input!E776,0),Input!E776))</f>
        <v/>
      </c>
      <c r="G770" s="269" t="str">
        <f>IF(ISBLANK(Input!F776),"",(Input!F776))</f>
        <v/>
      </c>
      <c r="H770" t="str">
        <f>IF(Input!G776="","",Input!G776)</f>
        <v/>
      </c>
      <c r="I770" t="str">
        <f>IF(Input!H776="","",Input!H776)</f>
        <v/>
      </c>
      <c r="J770" t="str">
        <f>IFERROR(IF(Input!I776="","",IF(VLOOKUP(Input!D776,'Measure List'!$A$2:$D$5000,4,FALSE)="Residential","",Input!I776)),"")</f>
        <v/>
      </c>
      <c r="K770" t="str">
        <f>IF(Input!J776="","",Input!J776)</f>
        <v/>
      </c>
      <c r="L770" t="str">
        <f>IF(Input!K776="","",Input!K776)</f>
        <v/>
      </c>
      <c r="M770" t="str">
        <f>IF(Input!L776="","",Input!L776)</f>
        <v/>
      </c>
      <c r="N770" s="304" t="str">
        <f>IF(Input!M776="","",Input!M776)</f>
        <v/>
      </c>
      <c r="O770" t="str">
        <f>IF(Input!N776="","",IF(_xlfn.NUMBERVALUE(Input!N776)=0,"",_xlfn.NUMBERVALUE(Input!N776)))</f>
        <v/>
      </c>
      <c r="P770" t="str">
        <f>IF(Input!O776="","",_xlfn.NUMBERVALUE(Input!O776))</f>
        <v/>
      </c>
      <c r="Q770" t="str">
        <f>IF(Input!P776="","",Input!P776)</f>
        <v/>
      </c>
      <c r="R770" t="str">
        <f>IF(Input!Q776="","",Input!Q776)</f>
        <v/>
      </c>
      <c r="S770" t="str">
        <f>IF(Input!R776="","",_xlfn.NUMBERVALUE(Input!R776))</f>
        <v/>
      </c>
      <c r="T770" t="str">
        <f>IF(Input!S776="","",Input!S776)</f>
        <v/>
      </c>
      <c r="U770" t="str">
        <f>IF(Input!T776="","",_xlfn.NUMBERVALUE(Input!T776))</f>
        <v/>
      </c>
      <c r="V770" t="str">
        <f>IF(Input!U776="","",(Input!U776))</f>
        <v/>
      </c>
      <c r="W770" t="str">
        <f>IF(Input!V776="","",_xlfn.NUMBERVALUE(Input!V776))</f>
        <v/>
      </c>
      <c r="X770" t="str">
        <f>IF(Input!W776="","",_xlfn.NUMBERVALUE(Input!W776))</f>
        <v/>
      </c>
      <c r="Y770" t="str">
        <f>IF(Input!X776="","",_xlfn.NUMBERVALUE(Input!X776))</f>
        <v/>
      </c>
      <c r="Z770" t="str">
        <f>IF(Input!Y776="","",_xlfn.NUMBERVALUE(Input!Y776))</f>
        <v/>
      </c>
    </row>
    <row r="771" spans="1:26" x14ac:dyDescent="0.25">
      <c r="A771" s="257" t="str">
        <f>IF(ISERROR(Input!A777),"",Input!A777)</f>
        <v/>
      </c>
      <c r="B771" t="str">
        <f t="shared" ref="B771:B834" si="12">IF(A771="","",$AA$2)</f>
        <v/>
      </c>
      <c r="C771" t="str">
        <f>IF(ISERROR(Input!B777),"",IF(Input!B777="","",Input!B777))</f>
        <v/>
      </c>
      <c r="D771" t="str">
        <f>IF(ISERROR(IF(Input!C777="","",Input!C777*1)),"",IF(Input!C777="","",Input!C777*1))</f>
        <v/>
      </c>
      <c r="E771" t="str">
        <f>IF(ISERROR(IF(Input!D777="","",Input!D777)),"",IF(Input!D777="","",Input!D777))</f>
        <v/>
      </c>
      <c r="F771" t="str">
        <f>IF(Input!E777="","",IF(ISNUMBER(_xlfn.NUMBERVALUE(Input!E777)),ROUND(Input!E777,0),Input!E777))</f>
        <v/>
      </c>
      <c r="G771" s="269" t="str">
        <f>IF(ISBLANK(Input!F777),"",(Input!F777))</f>
        <v/>
      </c>
      <c r="H771" t="str">
        <f>IF(Input!G777="","",Input!G777)</f>
        <v/>
      </c>
      <c r="I771" t="str">
        <f>IF(Input!H777="","",Input!H777)</f>
        <v/>
      </c>
      <c r="J771" t="str">
        <f>IFERROR(IF(Input!I777="","",IF(VLOOKUP(Input!D777,'Measure List'!$A$2:$D$5000,4,FALSE)="Residential","",Input!I777)),"")</f>
        <v/>
      </c>
      <c r="K771" t="str">
        <f>IF(Input!J777="","",Input!J777)</f>
        <v/>
      </c>
      <c r="L771" t="str">
        <f>IF(Input!K777="","",Input!K777)</f>
        <v/>
      </c>
      <c r="M771" t="str">
        <f>IF(Input!L777="","",Input!L777)</f>
        <v/>
      </c>
      <c r="N771" s="304" t="str">
        <f>IF(Input!M777="","",Input!M777)</f>
        <v/>
      </c>
      <c r="O771" t="str">
        <f>IF(Input!N777="","",IF(_xlfn.NUMBERVALUE(Input!N777)=0,"",_xlfn.NUMBERVALUE(Input!N777)))</f>
        <v/>
      </c>
      <c r="P771" t="str">
        <f>IF(Input!O777="","",_xlfn.NUMBERVALUE(Input!O777))</f>
        <v/>
      </c>
      <c r="Q771" t="str">
        <f>IF(Input!P777="","",Input!P777)</f>
        <v/>
      </c>
      <c r="R771" t="str">
        <f>IF(Input!Q777="","",Input!Q777)</f>
        <v/>
      </c>
      <c r="S771" t="str">
        <f>IF(Input!R777="","",_xlfn.NUMBERVALUE(Input!R777))</f>
        <v/>
      </c>
      <c r="T771" t="str">
        <f>IF(Input!S777="","",Input!S777)</f>
        <v/>
      </c>
      <c r="U771" t="str">
        <f>IF(Input!T777="","",_xlfn.NUMBERVALUE(Input!T777))</f>
        <v/>
      </c>
      <c r="V771" t="str">
        <f>IF(Input!U777="","",(Input!U777))</f>
        <v/>
      </c>
      <c r="W771" t="str">
        <f>IF(Input!V777="","",_xlfn.NUMBERVALUE(Input!V777))</f>
        <v/>
      </c>
      <c r="X771" t="str">
        <f>IF(Input!W777="","",_xlfn.NUMBERVALUE(Input!W777))</f>
        <v/>
      </c>
      <c r="Y771" t="str">
        <f>IF(Input!X777="","",_xlfn.NUMBERVALUE(Input!X777))</f>
        <v/>
      </c>
      <c r="Z771" t="str">
        <f>IF(Input!Y777="","",_xlfn.NUMBERVALUE(Input!Y777))</f>
        <v/>
      </c>
    </row>
    <row r="772" spans="1:26" x14ac:dyDescent="0.25">
      <c r="A772" s="257" t="str">
        <f>IF(ISERROR(Input!A778),"",Input!A778)</f>
        <v/>
      </c>
      <c r="B772" t="str">
        <f t="shared" si="12"/>
        <v/>
      </c>
      <c r="C772" t="str">
        <f>IF(ISERROR(Input!B778),"",IF(Input!B778="","",Input!B778))</f>
        <v/>
      </c>
      <c r="D772" t="str">
        <f>IF(ISERROR(IF(Input!C778="","",Input!C778*1)),"",IF(Input!C778="","",Input!C778*1))</f>
        <v/>
      </c>
      <c r="E772" t="str">
        <f>IF(ISERROR(IF(Input!D778="","",Input!D778)),"",IF(Input!D778="","",Input!D778))</f>
        <v/>
      </c>
      <c r="F772" t="str">
        <f>IF(Input!E778="","",IF(ISNUMBER(_xlfn.NUMBERVALUE(Input!E778)),ROUND(Input!E778,0),Input!E778))</f>
        <v/>
      </c>
      <c r="G772" s="269" t="str">
        <f>IF(ISBLANK(Input!F778),"",(Input!F778))</f>
        <v/>
      </c>
      <c r="H772" t="str">
        <f>IF(Input!G778="","",Input!G778)</f>
        <v/>
      </c>
      <c r="I772" t="str">
        <f>IF(Input!H778="","",Input!H778)</f>
        <v/>
      </c>
      <c r="J772" t="str">
        <f>IFERROR(IF(Input!I778="","",IF(VLOOKUP(Input!D778,'Measure List'!$A$2:$D$5000,4,FALSE)="Residential","",Input!I778)),"")</f>
        <v/>
      </c>
      <c r="K772" t="str">
        <f>IF(Input!J778="","",Input!J778)</f>
        <v/>
      </c>
      <c r="L772" t="str">
        <f>IF(Input!K778="","",Input!K778)</f>
        <v/>
      </c>
      <c r="M772" t="str">
        <f>IF(Input!L778="","",Input!L778)</f>
        <v/>
      </c>
      <c r="N772" s="304" t="str">
        <f>IF(Input!M778="","",Input!M778)</f>
        <v/>
      </c>
      <c r="O772" t="str">
        <f>IF(Input!N778="","",IF(_xlfn.NUMBERVALUE(Input!N778)=0,"",_xlfn.NUMBERVALUE(Input!N778)))</f>
        <v/>
      </c>
      <c r="P772" t="str">
        <f>IF(Input!O778="","",_xlfn.NUMBERVALUE(Input!O778))</f>
        <v/>
      </c>
      <c r="Q772" t="str">
        <f>IF(Input!P778="","",Input!P778)</f>
        <v/>
      </c>
      <c r="R772" t="str">
        <f>IF(Input!Q778="","",Input!Q778)</f>
        <v/>
      </c>
      <c r="S772" t="str">
        <f>IF(Input!R778="","",_xlfn.NUMBERVALUE(Input!R778))</f>
        <v/>
      </c>
      <c r="T772" t="str">
        <f>IF(Input!S778="","",Input!S778)</f>
        <v/>
      </c>
      <c r="U772" t="str">
        <f>IF(Input!T778="","",_xlfn.NUMBERVALUE(Input!T778))</f>
        <v/>
      </c>
      <c r="V772" t="str">
        <f>IF(Input!U778="","",(Input!U778))</f>
        <v/>
      </c>
      <c r="W772" t="str">
        <f>IF(Input!V778="","",_xlfn.NUMBERVALUE(Input!V778))</f>
        <v/>
      </c>
      <c r="X772" t="str">
        <f>IF(Input!W778="","",_xlfn.NUMBERVALUE(Input!W778))</f>
        <v/>
      </c>
      <c r="Y772" t="str">
        <f>IF(Input!X778="","",_xlfn.NUMBERVALUE(Input!X778))</f>
        <v/>
      </c>
      <c r="Z772" t="str">
        <f>IF(Input!Y778="","",_xlfn.NUMBERVALUE(Input!Y778))</f>
        <v/>
      </c>
    </row>
    <row r="773" spans="1:26" x14ac:dyDescent="0.25">
      <c r="A773" s="257" t="str">
        <f>IF(ISERROR(Input!A779),"",Input!A779)</f>
        <v/>
      </c>
      <c r="B773" t="str">
        <f t="shared" si="12"/>
        <v/>
      </c>
      <c r="C773" t="str">
        <f>IF(ISERROR(Input!B779),"",IF(Input!B779="","",Input!B779))</f>
        <v/>
      </c>
      <c r="D773" t="str">
        <f>IF(ISERROR(IF(Input!C779="","",Input!C779*1)),"",IF(Input!C779="","",Input!C779*1))</f>
        <v/>
      </c>
      <c r="E773" t="str">
        <f>IF(ISERROR(IF(Input!D779="","",Input!D779)),"",IF(Input!D779="","",Input!D779))</f>
        <v/>
      </c>
      <c r="F773" t="str">
        <f>IF(Input!E779="","",IF(ISNUMBER(_xlfn.NUMBERVALUE(Input!E779)),ROUND(Input!E779,0),Input!E779))</f>
        <v/>
      </c>
      <c r="G773" s="269" t="str">
        <f>IF(ISBLANK(Input!F779),"",(Input!F779))</f>
        <v/>
      </c>
      <c r="H773" t="str">
        <f>IF(Input!G779="","",Input!G779)</f>
        <v/>
      </c>
      <c r="I773" t="str">
        <f>IF(Input!H779="","",Input!H779)</f>
        <v/>
      </c>
      <c r="J773" t="str">
        <f>IFERROR(IF(Input!I779="","",IF(VLOOKUP(Input!D779,'Measure List'!$A$2:$D$5000,4,FALSE)="Residential","",Input!I779)),"")</f>
        <v/>
      </c>
      <c r="K773" t="str">
        <f>IF(Input!J779="","",Input!J779)</f>
        <v/>
      </c>
      <c r="L773" t="str">
        <f>IF(Input!K779="","",Input!K779)</f>
        <v/>
      </c>
      <c r="M773" t="str">
        <f>IF(Input!L779="","",Input!L779)</f>
        <v/>
      </c>
      <c r="N773" s="304" t="str">
        <f>IF(Input!M779="","",Input!M779)</f>
        <v/>
      </c>
      <c r="O773" t="str">
        <f>IF(Input!N779="","",IF(_xlfn.NUMBERVALUE(Input!N779)=0,"",_xlfn.NUMBERVALUE(Input!N779)))</f>
        <v/>
      </c>
      <c r="P773" t="str">
        <f>IF(Input!O779="","",_xlfn.NUMBERVALUE(Input!O779))</f>
        <v/>
      </c>
      <c r="Q773" t="str">
        <f>IF(Input!P779="","",Input!P779)</f>
        <v/>
      </c>
      <c r="R773" t="str">
        <f>IF(Input!Q779="","",Input!Q779)</f>
        <v/>
      </c>
      <c r="S773" t="str">
        <f>IF(Input!R779="","",_xlfn.NUMBERVALUE(Input!R779))</f>
        <v/>
      </c>
      <c r="T773" t="str">
        <f>IF(Input!S779="","",Input!S779)</f>
        <v/>
      </c>
      <c r="U773" t="str">
        <f>IF(Input!T779="","",_xlfn.NUMBERVALUE(Input!T779))</f>
        <v/>
      </c>
      <c r="V773" t="str">
        <f>IF(Input!U779="","",(Input!U779))</f>
        <v/>
      </c>
      <c r="W773" t="str">
        <f>IF(Input!V779="","",_xlfn.NUMBERVALUE(Input!V779))</f>
        <v/>
      </c>
      <c r="X773" t="str">
        <f>IF(Input!W779="","",_xlfn.NUMBERVALUE(Input!W779))</f>
        <v/>
      </c>
      <c r="Y773" t="str">
        <f>IF(Input!X779="","",_xlfn.NUMBERVALUE(Input!X779))</f>
        <v/>
      </c>
      <c r="Z773" t="str">
        <f>IF(Input!Y779="","",_xlfn.NUMBERVALUE(Input!Y779))</f>
        <v/>
      </c>
    </row>
    <row r="774" spans="1:26" x14ac:dyDescent="0.25">
      <c r="A774" s="257" t="str">
        <f>IF(ISERROR(Input!A780),"",Input!A780)</f>
        <v/>
      </c>
      <c r="B774" t="str">
        <f t="shared" si="12"/>
        <v/>
      </c>
      <c r="C774" t="str">
        <f>IF(ISERROR(Input!B780),"",IF(Input!B780="","",Input!B780))</f>
        <v/>
      </c>
      <c r="D774" t="str">
        <f>IF(ISERROR(IF(Input!C780="","",Input!C780*1)),"",IF(Input!C780="","",Input!C780*1))</f>
        <v/>
      </c>
      <c r="E774" t="str">
        <f>IF(ISERROR(IF(Input!D780="","",Input!D780)),"",IF(Input!D780="","",Input!D780))</f>
        <v/>
      </c>
      <c r="F774" t="str">
        <f>IF(Input!E780="","",IF(ISNUMBER(_xlfn.NUMBERVALUE(Input!E780)),ROUND(Input!E780,0),Input!E780))</f>
        <v/>
      </c>
      <c r="G774" s="269" t="str">
        <f>IF(ISBLANK(Input!F780),"",(Input!F780))</f>
        <v/>
      </c>
      <c r="H774" t="str">
        <f>IF(Input!G780="","",Input!G780)</f>
        <v/>
      </c>
      <c r="I774" t="str">
        <f>IF(Input!H780="","",Input!H780)</f>
        <v/>
      </c>
      <c r="J774" t="str">
        <f>IFERROR(IF(Input!I780="","",IF(VLOOKUP(Input!D780,'Measure List'!$A$2:$D$5000,4,FALSE)="Residential","",Input!I780)),"")</f>
        <v/>
      </c>
      <c r="K774" t="str">
        <f>IF(Input!J780="","",Input!J780)</f>
        <v/>
      </c>
      <c r="L774" t="str">
        <f>IF(Input!K780="","",Input!K780)</f>
        <v/>
      </c>
      <c r="M774" t="str">
        <f>IF(Input!L780="","",Input!L780)</f>
        <v/>
      </c>
      <c r="N774" s="304" t="str">
        <f>IF(Input!M780="","",Input!M780)</f>
        <v/>
      </c>
      <c r="O774" t="str">
        <f>IF(Input!N780="","",IF(_xlfn.NUMBERVALUE(Input!N780)=0,"",_xlfn.NUMBERVALUE(Input!N780)))</f>
        <v/>
      </c>
      <c r="P774" t="str">
        <f>IF(Input!O780="","",_xlfn.NUMBERVALUE(Input!O780))</f>
        <v/>
      </c>
      <c r="Q774" t="str">
        <f>IF(Input!P780="","",Input!P780)</f>
        <v/>
      </c>
      <c r="R774" t="str">
        <f>IF(Input!Q780="","",Input!Q780)</f>
        <v/>
      </c>
      <c r="S774" t="str">
        <f>IF(Input!R780="","",_xlfn.NUMBERVALUE(Input!R780))</f>
        <v/>
      </c>
      <c r="T774" t="str">
        <f>IF(Input!S780="","",Input!S780)</f>
        <v/>
      </c>
      <c r="U774" t="str">
        <f>IF(Input!T780="","",_xlfn.NUMBERVALUE(Input!T780))</f>
        <v/>
      </c>
      <c r="V774" t="str">
        <f>IF(Input!U780="","",(Input!U780))</f>
        <v/>
      </c>
      <c r="W774" t="str">
        <f>IF(Input!V780="","",_xlfn.NUMBERVALUE(Input!V780))</f>
        <v/>
      </c>
      <c r="X774" t="str">
        <f>IF(Input!W780="","",_xlfn.NUMBERVALUE(Input!W780))</f>
        <v/>
      </c>
      <c r="Y774" t="str">
        <f>IF(Input!X780="","",_xlfn.NUMBERVALUE(Input!X780))</f>
        <v/>
      </c>
      <c r="Z774" t="str">
        <f>IF(Input!Y780="","",_xlfn.NUMBERVALUE(Input!Y780))</f>
        <v/>
      </c>
    </row>
    <row r="775" spans="1:26" x14ac:dyDescent="0.25">
      <c r="A775" s="257" t="str">
        <f>IF(ISERROR(Input!A781),"",Input!A781)</f>
        <v/>
      </c>
      <c r="B775" t="str">
        <f t="shared" si="12"/>
        <v/>
      </c>
      <c r="C775" t="str">
        <f>IF(ISERROR(Input!B781),"",IF(Input!B781="","",Input!B781))</f>
        <v/>
      </c>
      <c r="D775" t="str">
        <f>IF(ISERROR(IF(Input!C781="","",Input!C781*1)),"",IF(Input!C781="","",Input!C781*1))</f>
        <v/>
      </c>
      <c r="E775" t="str">
        <f>IF(ISERROR(IF(Input!D781="","",Input!D781)),"",IF(Input!D781="","",Input!D781))</f>
        <v/>
      </c>
      <c r="F775" t="str">
        <f>IF(Input!E781="","",IF(ISNUMBER(_xlfn.NUMBERVALUE(Input!E781)),ROUND(Input!E781,0),Input!E781))</f>
        <v/>
      </c>
      <c r="G775" s="269" t="str">
        <f>IF(ISBLANK(Input!F781),"",(Input!F781))</f>
        <v/>
      </c>
      <c r="H775" t="str">
        <f>IF(Input!G781="","",Input!G781)</f>
        <v/>
      </c>
      <c r="I775" t="str">
        <f>IF(Input!H781="","",Input!H781)</f>
        <v/>
      </c>
      <c r="J775" t="str">
        <f>IFERROR(IF(Input!I781="","",IF(VLOOKUP(Input!D781,'Measure List'!$A$2:$D$5000,4,FALSE)="Residential","",Input!I781)),"")</f>
        <v/>
      </c>
      <c r="K775" t="str">
        <f>IF(Input!J781="","",Input!J781)</f>
        <v/>
      </c>
      <c r="L775" t="str">
        <f>IF(Input!K781="","",Input!K781)</f>
        <v/>
      </c>
      <c r="M775" t="str">
        <f>IF(Input!L781="","",Input!L781)</f>
        <v/>
      </c>
      <c r="N775" s="304" t="str">
        <f>IF(Input!M781="","",Input!M781)</f>
        <v/>
      </c>
      <c r="O775" t="str">
        <f>IF(Input!N781="","",IF(_xlfn.NUMBERVALUE(Input!N781)=0,"",_xlfn.NUMBERVALUE(Input!N781)))</f>
        <v/>
      </c>
      <c r="P775" t="str">
        <f>IF(Input!O781="","",_xlfn.NUMBERVALUE(Input!O781))</f>
        <v/>
      </c>
      <c r="Q775" t="str">
        <f>IF(Input!P781="","",Input!P781)</f>
        <v/>
      </c>
      <c r="R775" t="str">
        <f>IF(Input!Q781="","",Input!Q781)</f>
        <v/>
      </c>
      <c r="S775" t="str">
        <f>IF(Input!R781="","",_xlfn.NUMBERVALUE(Input!R781))</f>
        <v/>
      </c>
      <c r="T775" t="str">
        <f>IF(Input!S781="","",Input!S781)</f>
        <v/>
      </c>
      <c r="U775" t="str">
        <f>IF(Input!T781="","",_xlfn.NUMBERVALUE(Input!T781))</f>
        <v/>
      </c>
      <c r="V775" t="str">
        <f>IF(Input!U781="","",(Input!U781))</f>
        <v/>
      </c>
      <c r="W775" t="str">
        <f>IF(Input!V781="","",_xlfn.NUMBERVALUE(Input!V781))</f>
        <v/>
      </c>
      <c r="X775" t="str">
        <f>IF(Input!W781="","",_xlfn.NUMBERVALUE(Input!W781))</f>
        <v/>
      </c>
      <c r="Y775" t="str">
        <f>IF(Input!X781="","",_xlfn.NUMBERVALUE(Input!X781))</f>
        <v/>
      </c>
      <c r="Z775" t="str">
        <f>IF(Input!Y781="","",_xlfn.NUMBERVALUE(Input!Y781))</f>
        <v/>
      </c>
    </row>
    <row r="776" spans="1:26" x14ac:dyDescent="0.25">
      <c r="A776" s="257" t="str">
        <f>IF(ISERROR(Input!A782),"",Input!A782)</f>
        <v/>
      </c>
      <c r="B776" t="str">
        <f t="shared" si="12"/>
        <v/>
      </c>
      <c r="C776" t="str">
        <f>IF(ISERROR(Input!B782),"",IF(Input!B782="","",Input!B782))</f>
        <v/>
      </c>
      <c r="D776" t="str">
        <f>IF(ISERROR(IF(Input!C782="","",Input!C782*1)),"",IF(Input!C782="","",Input!C782*1))</f>
        <v/>
      </c>
      <c r="E776" t="str">
        <f>IF(ISERROR(IF(Input!D782="","",Input!D782)),"",IF(Input!D782="","",Input!D782))</f>
        <v/>
      </c>
      <c r="F776" t="str">
        <f>IF(Input!E782="","",IF(ISNUMBER(_xlfn.NUMBERVALUE(Input!E782)),ROUND(Input!E782,0),Input!E782))</f>
        <v/>
      </c>
      <c r="G776" s="269" t="str">
        <f>IF(ISBLANK(Input!F782),"",(Input!F782))</f>
        <v/>
      </c>
      <c r="H776" t="str">
        <f>IF(Input!G782="","",Input!G782)</f>
        <v/>
      </c>
      <c r="I776" t="str">
        <f>IF(Input!H782="","",Input!H782)</f>
        <v/>
      </c>
      <c r="J776" t="str">
        <f>IFERROR(IF(Input!I782="","",IF(VLOOKUP(Input!D782,'Measure List'!$A$2:$D$5000,4,FALSE)="Residential","",Input!I782)),"")</f>
        <v/>
      </c>
      <c r="K776" t="str">
        <f>IF(Input!J782="","",Input!J782)</f>
        <v/>
      </c>
      <c r="L776" t="str">
        <f>IF(Input!K782="","",Input!K782)</f>
        <v/>
      </c>
      <c r="M776" t="str">
        <f>IF(Input!L782="","",Input!L782)</f>
        <v/>
      </c>
      <c r="N776" s="304" t="str">
        <f>IF(Input!M782="","",Input!M782)</f>
        <v/>
      </c>
      <c r="O776" t="str">
        <f>IF(Input!N782="","",IF(_xlfn.NUMBERVALUE(Input!N782)=0,"",_xlfn.NUMBERVALUE(Input!N782)))</f>
        <v/>
      </c>
      <c r="P776" t="str">
        <f>IF(Input!O782="","",_xlfn.NUMBERVALUE(Input!O782))</f>
        <v/>
      </c>
      <c r="Q776" t="str">
        <f>IF(Input!P782="","",Input!P782)</f>
        <v/>
      </c>
      <c r="R776" t="str">
        <f>IF(Input!Q782="","",Input!Q782)</f>
        <v/>
      </c>
      <c r="S776" t="str">
        <f>IF(Input!R782="","",_xlfn.NUMBERVALUE(Input!R782))</f>
        <v/>
      </c>
      <c r="T776" t="str">
        <f>IF(Input!S782="","",Input!S782)</f>
        <v/>
      </c>
      <c r="U776" t="str">
        <f>IF(Input!T782="","",_xlfn.NUMBERVALUE(Input!T782))</f>
        <v/>
      </c>
      <c r="V776" t="str">
        <f>IF(Input!U782="","",(Input!U782))</f>
        <v/>
      </c>
      <c r="W776" t="str">
        <f>IF(Input!V782="","",_xlfn.NUMBERVALUE(Input!V782))</f>
        <v/>
      </c>
      <c r="X776" t="str">
        <f>IF(Input!W782="","",_xlfn.NUMBERVALUE(Input!W782))</f>
        <v/>
      </c>
      <c r="Y776" t="str">
        <f>IF(Input!X782="","",_xlfn.NUMBERVALUE(Input!X782))</f>
        <v/>
      </c>
      <c r="Z776" t="str">
        <f>IF(Input!Y782="","",_xlfn.NUMBERVALUE(Input!Y782))</f>
        <v/>
      </c>
    </row>
    <row r="777" spans="1:26" x14ac:dyDescent="0.25">
      <c r="A777" s="257" t="str">
        <f>IF(ISERROR(Input!A783),"",Input!A783)</f>
        <v/>
      </c>
      <c r="B777" t="str">
        <f t="shared" si="12"/>
        <v/>
      </c>
      <c r="C777" t="str">
        <f>IF(ISERROR(Input!B783),"",IF(Input!B783="","",Input!B783))</f>
        <v/>
      </c>
      <c r="D777" t="str">
        <f>IF(ISERROR(IF(Input!C783="","",Input!C783*1)),"",IF(Input!C783="","",Input!C783*1))</f>
        <v/>
      </c>
      <c r="E777" t="str">
        <f>IF(ISERROR(IF(Input!D783="","",Input!D783)),"",IF(Input!D783="","",Input!D783))</f>
        <v/>
      </c>
      <c r="F777" t="str">
        <f>IF(Input!E783="","",IF(ISNUMBER(_xlfn.NUMBERVALUE(Input!E783)),ROUND(Input!E783,0),Input!E783))</f>
        <v/>
      </c>
      <c r="G777" s="269" t="str">
        <f>IF(ISBLANK(Input!F783),"",(Input!F783))</f>
        <v/>
      </c>
      <c r="H777" t="str">
        <f>IF(Input!G783="","",Input!G783)</f>
        <v/>
      </c>
      <c r="I777" t="str">
        <f>IF(Input!H783="","",Input!H783)</f>
        <v/>
      </c>
      <c r="J777" t="str">
        <f>IFERROR(IF(Input!I783="","",IF(VLOOKUP(Input!D783,'Measure List'!$A$2:$D$5000,4,FALSE)="Residential","",Input!I783)),"")</f>
        <v/>
      </c>
      <c r="K777" t="str">
        <f>IF(Input!J783="","",Input!J783)</f>
        <v/>
      </c>
      <c r="L777" t="str">
        <f>IF(Input!K783="","",Input!K783)</f>
        <v/>
      </c>
      <c r="M777" t="str">
        <f>IF(Input!L783="","",Input!L783)</f>
        <v/>
      </c>
      <c r="N777" s="304" t="str">
        <f>IF(Input!M783="","",Input!M783)</f>
        <v/>
      </c>
      <c r="O777" t="str">
        <f>IF(Input!N783="","",IF(_xlfn.NUMBERVALUE(Input!N783)=0,"",_xlfn.NUMBERVALUE(Input!N783)))</f>
        <v/>
      </c>
      <c r="P777" t="str">
        <f>IF(Input!O783="","",_xlfn.NUMBERVALUE(Input!O783))</f>
        <v/>
      </c>
      <c r="Q777" t="str">
        <f>IF(Input!P783="","",Input!P783)</f>
        <v/>
      </c>
      <c r="R777" t="str">
        <f>IF(Input!Q783="","",Input!Q783)</f>
        <v/>
      </c>
      <c r="S777" t="str">
        <f>IF(Input!R783="","",_xlfn.NUMBERVALUE(Input!R783))</f>
        <v/>
      </c>
      <c r="T777" t="str">
        <f>IF(Input!S783="","",Input!S783)</f>
        <v/>
      </c>
      <c r="U777" t="str">
        <f>IF(Input!T783="","",_xlfn.NUMBERVALUE(Input!T783))</f>
        <v/>
      </c>
      <c r="V777" t="str">
        <f>IF(Input!U783="","",(Input!U783))</f>
        <v/>
      </c>
      <c r="W777" t="str">
        <f>IF(Input!V783="","",_xlfn.NUMBERVALUE(Input!V783))</f>
        <v/>
      </c>
      <c r="X777" t="str">
        <f>IF(Input!W783="","",_xlfn.NUMBERVALUE(Input!W783))</f>
        <v/>
      </c>
      <c r="Y777" t="str">
        <f>IF(Input!X783="","",_xlfn.NUMBERVALUE(Input!X783))</f>
        <v/>
      </c>
      <c r="Z777" t="str">
        <f>IF(Input!Y783="","",_xlfn.NUMBERVALUE(Input!Y783))</f>
        <v/>
      </c>
    </row>
    <row r="778" spans="1:26" x14ac:dyDescent="0.25">
      <c r="A778" s="257" t="str">
        <f>IF(ISERROR(Input!A784),"",Input!A784)</f>
        <v/>
      </c>
      <c r="B778" t="str">
        <f t="shared" si="12"/>
        <v/>
      </c>
      <c r="C778" t="str">
        <f>IF(ISERROR(Input!B784),"",IF(Input!B784="","",Input!B784))</f>
        <v/>
      </c>
      <c r="D778" t="str">
        <f>IF(ISERROR(IF(Input!C784="","",Input!C784*1)),"",IF(Input!C784="","",Input!C784*1))</f>
        <v/>
      </c>
      <c r="E778" t="str">
        <f>IF(ISERROR(IF(Input!D784="","",Input!D784)),"",IF(Input!D784="","",Input!D784))</f>
        <v/>
      </c>
      <c r="F778" t="str">
        <f>IF(Input!E784="","",IF(ISNUMBER(_xlfn.NUMBERVALUE(Input!E784)),ROUND(Input!E784,0),Input!E784))</f>
        <v/>
      </c>
      <c r="G778" s="269" t="str">
        <f>IF(ISBLANK(Input!F784),"",(Input!F784))</f>
        <v/>
      </c>
      <c r="H778" t="str">
        <f>IF(Input!G784="","",Input!G784)</f>
        <v/>
      </c>
      <c r="I778" t="str">
        <f>IF(Input!H784="","",Input!H784)</f>
        <v/>
      </c>
      <c r="J778" t="str">
        <f>IFERROR(IF(Input!I784="","",IF(VLOOKUP(Input!D784,'Measure List'!$A$2:$D$5000,4,FALSE)="Residential","",Input!I784)),"")</f>
        <v/>
      </c>
      <c r="K778" t="str">
        <f>IF(Input!J784="","",Input!J784)</f>
        <v/>
      </c>
      <c r="L778" t="str">
        <f>IF(Input!K784="","",Input!K784)</f>
        <v/>
      </c>
      <c r="M778" t="str">
        <f>IF(Input!L784="","",Input!L784)</f>
        <v/>
      </c>
      <c r="N778" s="304" t="str">
        <f>IF(Input!M784="","",Input!M784)</f>
        <v/>
      </c>
      <c r="O778" t="str">
        <f>IF(Input!N784="","",IF(_xlfn.NUMBERVALUE(Input!N784)=0,"",_xlfn.NUMBERVALUE(Input!N784)))</f>
        <v/>
      </c>
      <c r="P778" t="str">
        <f>IF(Input!O784="","",_xlfn.NUMBERVALUE(Input!O784))</f>
        <v/>
      </c>
      <c r="Q778" t="str">
        <f>IF(Input!P784="","",Input!P784)</f>
        <v/>
      </c>
      <c r="R778" t="str">
        <f>IF(Input!Q784="","",Input!Q784)</f>
        <v/>
      </c>
      <c r="S778" t="str">
        <f>IF(Input!R784="","",_xlfn.NUMBERVALUE(Input!R784))</f>
        <v/>
      </c>
      <c r="T778" t="str">
        <f>IF(Input!S784="","",Input!S784)</f>
        <v/>
      </c>
      <c r="U778" t="str">
        <f>IF(Input!T784="","",_xlfn.NUMBERVALUE(Input!T784))</f>
        <v/>
      </c>
      <c r="V778" t="str">
        <f>IF(Input!U784="","",(Input!U784))</f>
        <v/>
      </c>
      <c r="W778" t="str">
        <f>IF(Input!V784="","",_xlfn.NUMBERVALUE(Input!V784))</f>
        <v/>
      </c>
      <c r="X778" t="str">
        <f>IF(Input!W784="","",_xlfn.NUMBERVALUE(Input!W784))</f>
        <v/>
      </c>
      <c r="Y778" t="str">
        <f>IF(Input!X784="","",_xlfn.NUMBERVALUE(Input!X784))</f>
        <v/>
      </c>
      <c r="Z778" t="str">
        <f>IF(Input!Y784="","",_xlfn.NUMBERVALUE(Input!Y784))</f>
        <v/>
      </c>
    </row>
    <row r="779" spans="1:26" x14ac:dyDescent="0.25">
      <c r="A779" s="257" t="str">
        <f>IF(ISERROR(Input!A785),"",Input!A785)</f>
        <v/>
      </c>
      <c r="B779" t="str">
        <f t="shared" si="12"/>
        <v/>
      </c>
      <c r="C779" t="str">
        <f>IF(ISERROR(Input!B785),"",IF(Input!B785="","",Input!B785))</f>
        <v/>
      </c>
      <c r="D779" t="str">
        <f>IF(ISERROR(IF(Input!C785="","",Input!C785*1)),"",IF(Input!C785="","",Input!C785*1))</f>
        <v/>
      </c>
      <c r="E779" t="str">
        <f>IF(ISERROR(IF(Input!D785="","",Input!D785)),"",IF(Input!D785="","",Input!D785))</f>
        <v/>
      </c>
      <c r="F779" t="str">
        <f>IF(Input!E785="","",IF(ISNUMBER(_xlfn.NUMBERVALUE(Input!E785)),ROUND(Input!E785,0),Input!E785))</f>
        <v/>
      </c>
      <c r="G779" s="269" t="str">
        <f>IF(ISBLANK(Input!F785),"",(Input!F785))</f>
        <v/>
      </c>
      <c r="H779" t="str">
        <f>IF(Input!G785="","",Input!G785)</f>
        <v/>
      </c>
      <c r="I779" t="str">
        <f>IF(Input!H785="","",Input!H785)</f>
        <v/>
      </c>
      <c r="J779" t="str">
        <f>IFERROR(IF(Input!I785="","",IF(VLOOKUP(Input!D785,'Measure List'!$A$2:$D$5000,4,FALSE)="Residential","",Input!I785)),"")</f>
        <v/>
      </c>
      <c r="K779" t="str">
        <f>IF(Input!J785="","",Input!J785)</f>
        <v/>
      </c>
      <c r="L779" t="str">
        <f>IF(Input!K785="","",Input!K785)</f>
        <v/>
      </c>
      <c r="M779" t="str">
        <f>IF(Input!L785="","",Input!L785)</f>
        <v/>
      </c>
      <c r="N779" s="304" t="str">
        <f>IF(Input!M785="","",Input!M785)</f>
        <v/>
      </c>
      <c r="O779" t="str">
        <f>IF(Input!N785="","",IF(_xlfn.NUMBERVALUE(Input!N785)=0,"",_xlfn.NUMBERVALUE(Input!N785)))</f>
        <v/>
      </c>
      <c r="P779" t="str">
        <f>IF(Input!O785="","",_xlfn.NUMBERVALUE(Input!O785))</f>
        <v/>
      </c>
      <c r="Q779" t="str">
        <f>IF(Input!P785="","",Input!P785)</f>
        <v/>
      </c>
      <c r="R779" t="str">
        <f>IF(Input!Q785="","",Input!Q785)</f>
        <v/>
      </c>
      <c r="S779" t="str">
        <f>IF(Input!R785="","",_xlfn.NUMBERVALUE(Input!R785))</f>
        <v/>
      </c>
      <c r="T779" t="str">
        <f>IF(Input!S785="","",Input!S785)</f>
        <v/>
      </c>
      <c r="U779" t="str">
        <f>IF(Input!T785="","",_xlfn.NUMBERVALUE(Input!T785))</f>
        <v/>
      </c>
      <c r="V779" t="str">
        <f>IF(Input!U785="","",(Input!U785))</f>
        <v/>
      </c>
      <c r="W779" t="str">
        <f>IF(Input!V785="","",_xlfn.NUMBERVALUE(Input!V785))</f>
        <v/>
      </c>
      <c r="X779" t="str">
        <f>IF(Input!W785="","",_xlfn.NUMBERVALUE(Input!W785))</f>
        <v/>
      </c>
      <c r="Y779" t="str">
        <f>IF(Input!X785="","",_xlfn.NUMBERVALUE(Input!X785))</f>
        <v/>
      </c>
      <c r="Z779" t="str">
        <f>IF(Input!Y785="","",_xlfn.NUMBERVALUE(Input!Y785))</f>
        <v/>
      </c>
    </row>
    <row r="780" spans="1:26" x14ac:dyDescent="0.25">
      <c r="A780" s="257" t="str">
        <f>IF(ISERROR(Input!A786),"",Input!A786)</f>
        <v/>
      </c>
      <c r="B780" t="str">
        <f t="shared" si="12"/>
        <v/>
      </c>
      <c r="C780" t="str">
        <f>IF(ISERROR(Input!B786),"",IF(Input!B786="","",Input!B786))</f>
        <v/>
      </c>
      <c r="D780" t="str">
        <f>IF(ISERROR(IF(Input!C786="","",Input!C786*1)),"",IF(Input!C786="","",Input!C786*1))</f>
        <v/>
      </c>
      <c r="E780" t="str">
        <f>IF(ISERROR(IF(Input!D786="","",Input!D786)),"",IF(Input!D786="","",Input!D786))</f>
        <v/>
      </c>
      <c r="F780" t="str">
        <f>IF(Input!E786="","",IF(ISNUMBER(_xlfn.NUMBERVALUE(Input!E786)),ROUND(Input!E786,0),Input!E786))</f>
        <v/>
      </c>
      <c r="G780" s="269" t="str">
        <f>IF(ISBLANK(Input!F786),"",(Input!F786))</f>
        <v/>
      </c>
      <c r="H780" t="str">
        <f>IF(Input!G786="","",Input!G786)</f>
        <v/>
      </c>
      <c r="I780" t="str">
        <f>IF(Input!H786="","",Input!H786)</f>
        <v/>
      </c>
      <c r="J780" t="str">
        <f>IFERROR(IF(Input!I786="","",IF(VLOOKUP(Input!D786,'Measure List'!$A$2:$D$5000,4,FALSE)="Residential","",Input!I786)),"")</f>
        <v/>
      </c>
      <c r="K780" t="str">
        <f>IF(Input!J786="","",Input!J786)</f>
        <v/>
      </c>
      <c r="L780" t="str">
        <f>IF(Input!K786="","",Input!K786)</f>
        <v/>
      </c>
      <c r="M780" t="str">
        <f>IF(Input!L786="","",Input!L786)</f>
        <v/>
      </c>
      <c r="N780" s="304" t="str">
        <f>IF(Input!M786="","",Input!M786)</f>
        <v/>
      </c>
      <c r="O780" t="str">
        <f>IF(Input!N786="","",IF(_xlfn.NUMBERVALUE(Input!N786)=0,"",_xlfn.NUMBERVALUE(Input!N786)))</f>
        <v/>
      </c>
      <c r="P780" t="str">
        <f>IF(Input!O786="","",_xlfn.NUMBERVALUE(Input!O786))</f>
        <v/>
      </c>
      <c r="Q780" t="str">
        <f>IF(Input!P786="","",Input!P786)</f>
        <v/>
      </c>
      <c r="R780" t="str">
        <f>IF(Input!Q786="","",Input!Q786)</f>
        <v/>
      </c>
      <c r="S780" t="str">
        <f>IF(Input!R786="","",_xlfn.NUMBERVALUE(Input!R786))</f>
        <v/>
      </c>
      <c r="T780" t="str">
        <f>IF(Input!S786="","",Input!S786)</f>
        <v/>
      </c>
      <c r="U780" t="str">
        <f>IF(Input!T786="","",_xlfn.NUMBERVALUE(Input!T786))</f>
        <v/>
      </c>
      <c r="V780" t="str">
        <f>IF(Input!U786="","",(Input!U786))</f>
        <v/>
      </c>
      <c r="W780" t="str">
        <f>IF(Input!V786="","",_xlfn.NUMBERVALUE(Input!V786))</f>
        <v/>
      </c>
      <c r="X780" t="str">
        <f>IF(Input!W786="","",_xlfn.NUMBERVALUE(Input!W786))</f>
        <v/>
      </c>
      <c r="Y780" t="str">
        <f>IF(Input!X786="","",_xlfn.NUMBERVALUE(Input!X786))</f>
        <v/>
      </c>
      <c r="Z780" t="str">
        <f>IF(Input!Y786="","",_xlfn.NUMBERVALUE(Input!Y786))</f>
        <v/>
      </c>
    </row>
    <row r="781" spans="1:26" x14ac:dyDescent="0.25">
      <c r="A781" s="257" t="str">
        <f>IF(ISERROR(Input!A787),"",Input!A787)</f>
        <v/>
      </c>
      <c r="B781" t="str">
        <f t="shared" si="12"/>
        <v/>
      </c>
      <c r="C781" t="str">
        <f>IF(ISERROR(Input!B787),"",IF(Input!B787="","",Input!B787))</f>
        <v/>
      </c>
      <c r="D781" t="str">
        <f>IF(ISERROR(IF(Input!C787="","",Input!C787*1)),"",IF(Input!C787="","",Input!C787*1))</f>
        <v/>
      </c>
      <c r="E781" t="str">
        <f>IF(ISERROR(IF(Input!D787="","",Input!D787)),"",IF(Input!D787="","",Input!D787))</f>
        <v/>
      </c>
      <c r="F781" t="str">
        <f>IF(Input!E787="","",IF(ISNUMBER(_xlfn.NUMBERVALUE(Input!E787)),ROUND(Input!E787,0),Input!E787))</f>
        <v/>
      </c>
      <c r="G781" s="269" t="str">
        <f>IF(ISBLANK(Input!F787),"",(Input!F787))</f>
        <v/>
      </c>
      <c r="H781" t="str">
        <f>IF(Input!G787="","",Input!G787)</f>
        <v/>
      </c>
      <c r="I781" t="str">
        <f>IF(Input!H787="","",Input!H787)</f>
        <v/>
      </c>
      <c r="J781" t="str">
        <f>IFERROR(IF(Input!I787="","",IF(VLOOKUP(Input!D787,'Measure List'!$A$2:$D$5000,4,FALSE)="Residential","",Input!I787)),"")</f>
        <v/>
      </c>
      <c r="K781" t="str">
        <f>IF(Input!J787="","",Input!J787)</f>
        <v/>
      </c>
      <c r="L781" t="str">
        <f>IF(Input!K787="","",Input!K787)</f>
        <v/>
      </c>
      <c r="M781" t="str">
        <f>IF(Input!L787="","",Input!L787)</f>
        <v/>
      </c>
      <c r="N781" s="304" t="str">
        <f>IF(Input!M787="","",Input!M787)</f>
        <v/>
      </c>
      <c r="O781" t="str">
        <f>IF(Input!N787="","",IF(_xlfn.NUMBERVALUE(Input!N787)=0,"",_xlfn.NUMBERVALUE(Input!N787)))</f>
        <v/>
      </c>
      <c r="P781" t="str">
        <f>IF(Input!O787="","",_xlfn.NUMBERVALUE(Input!O787))</f>
        <v/>
      </c>
      <c r="Q781" t="str">
        <f>IF(Input!P787="","",Input!P787)</f>
        <v/>
      </c>
      <c r="R781" t="str">
        <f>IF(Input!Q787="","",Input!Q787)</f>
        <v/>
      </c>
      <c r="S781" t="str">
        <f>IF(Input!R787="","",_xlfn.NUMBERVALUE(Input!R787))</f>
        <v/>
      </c>
      <c r="T781" t="str">
        <f>IF(Input!S787="","",Input!S787)</f>
        <v/>
      </c>
      <c r="U781" t="str">
        <f>IF(Input!T787="","",_xlfn.NUMBERVALUE(Input!T787))</f>
        <v/>
      </c>
      <c r="V781" t="str">
        <f>IF(Input!U787="","",(Input!U787))</f>
        <v/>
      </c>
      <c r="W781" t="str">
        <f>IF(Input!V787="","",_xlfn.NUMBERVALUE(Input!V787))</f>
        <v/>
      </c>
      <c r="X781" t="str">
        <f>IF(Input!W787="","",_xlfn.NUMBERVALUE(Input!W787))</f>
        <v/>
      </c>
      <c r="Y781" t="str">
        <f>IF(Input!X787="","",_xlfn.NUMBERVALUE(Input!X787))</f>
        <v/>
      </c>
      <c r="Z781" t="str">
        <f>IF(Input!Y787="","",_xlfn.NUMBERVALUE(Input!Y787))</f>
        <v/>
      </c>
    </row>
    <row r="782" spans="1:26" x14ac:dyDescent="0.25">
      <c r="A782" s="257" t="str">
        <f>IF(ISERROR(Input!A788),"",Input!A788)</f>
        <v/>
      </c>
      <c r="B782" t="str">
        <f t="shared" si="12"/>
        <v/>
      </c>
      <c r="C782" t="str">
        <f>IF(ISERROR(Input!B788),"",IF(Input!B788="","",Input!B788))</f>
        <v/>
      </c>
      <c r="D782" t="str">
        <f>IF(ISERROR(IF(Input!C788="","",Input!C788*1)),"",IF(Input!C788="","",Input!C788*1))</f>
        <v/>
      </c>
      <c r="E782" t="str">
        <f>IF(ISERROR(IF(Input!D788="","",Input!D788)),"",IF(Input!D788="","",Input!D788))</f>
        <v/>
      </c>
      <c r="F782" t="str">
        <f>IF(Input!E788="","",IF(ISNUMBER(_xlfn.NUMBERVALUE(Input!E788)),ROUND(Input!E788,0),Input!E788))</f>
        <v/>
      </c>
      <c r="G782" s="269" t="str">
        <f>IF(ISBLANK(Input!F788),"",(Input!F788))</f>
        <v/>
      </c>
      <c r="H782" t="str">
        <f>IF(Input!G788="","",Input!G788)</f>
        <v/>
      </c>
      <c r="I782" t="str">
        <f>IF(Input!H788="","",Input!H788)</f>
        <v/>
      </c>
      <c r="J782" t="str">
        <f>IFERROR(IF(Input!I788="","",IF(VLOOKUP(Input!D788,'Measure List'!$A$2:$D$5000,4,FALSE)="Residential","",Input!I788)),"")</f>
        <v/>
      </c>
      <c r="K782" t="str">
        <f>IF(Input!J788="","",Input!J788)</f>
        <v/>
      </c>
      <c r="L782" t="str">
        <f>IF(Input!K788="","",Input!K788)</f>
        <v/>
      </c>
      <c r="M782" t="str">
        <f>IF(Input!L788="","",Input!L788)</f>
        <v/>
      </c>
      <c r="N782" s="304" t="str">
        <f>IF(Input!M788="","",Input!M788)</f>
        <v/>
      </c>
      <c r="O782" t="str">
        <f>IF(Input!N788="","",IF(_xlfn.NUMBERVALUE(Input!N788)=0,"",_xlfn.NUMBERVALUE(Input!N788)))</f>
        <v/>
      </c>
      <c r="P782" t="str">
        <f>IF(Input!O788="","",_xlfn.NUMBERVALUE(Input!O788))</f>
        <v/>
      </c>
      <c r="Q782" t="str">
        <f>IF(Input!P788="","",Input!P788)</f>
        <v/>
      </c>
      <c r="R782" t="str">
        <f>IF(Input!Q788="","",Input!Q788)</f>
        <v/>
      </c>
      <c r="S782" t="str">
        <f>IF(Input!R788="","",_xlfn.NUMBERVALUE(Input!R788))</f>
        <v/>
      </c>
      <c r="T782" t="str">
        <f>IF(Input!S788="","",Input!S788)</f>
        <v/>
      </c>
      <c r="U782" t="str">
        <f>IF(Input!T788="","",_xlfn.NUMBERVALUE(Input!T788))</f>
        <v/>
      </c>
      <c r="V782" t="str">
        <f>IF(Input!U788="","",(Input!U788))</f>
        <v/>
      </c>
      <c r="W782" t="str">
        <f>IF(Input!V788="","",_xlfn.NUMBERVALUE(Input!V788))</f>
        <v/>
      </c>
      <c r="X782" t="str">
        <f>IF(Input!W788="","",_xlfn.NUMBERVALUE(Input!W788))</f>
        <v/>
      </c>
      <c r="Y782" t="str">
        <f>IF(Input!X788="","",_xlfn.NUMBERVALUE(Input!X788))</f>
        <v/>
      </c>
      <c r="Z782" t="str">
        <f>IF(Input!Y788="","",_xlfn.NUMBERVALUE(Input!Y788))</f>
        <v/>
      </c>
    </row>
    <row r="783" spans="1:26" x14ac:dyDescent="0.25">
      <c r="A783" s="257" t="str">
        <f>IF(ISERROR(Input!A789),"",Input!A789)</f>
        <v/>
      </c>
      <c r="B783" t="str">
        <f t="shared" si="12"/>
        <v/>
      </c>
      <c r="C783" t="str">
        <f>IF(ISERROR(Input!B789),"",IF(Input!B789="","",Input!B789))</f>
        <v/>
      </c>
      <c r="D783" t="str">
        <f>IF(ISERROR(IF(Input!C789="","",Input!C789*1)),"",IF(Input!C789="","",Input!C789*1))</f>
        <v/>
      </c>
      <c r="E783" t="str">
        <f>IF(ISERROR(IF(Input!D789="","",Input!D789)),"",IF(Input!D789="","",Input!D789))</f>
        <v/>
      </c>
      <c r="F783" t="str">
        <f>IF(Input!E789="","",IF(ISNUMBER(_xlfn.NUMBERVALUE(Input!E789)),ROUND(Input!E789,0),Input!E789))</f>
        <v/>
      </c>
      <c r="G783" s="269" t="str">
        <f>IF(ISBLANK(Input!F789),"",(Input!F789))</f>
        <v/>
      </c>
      <c r="H783" t="str">
        <f>IF(Input!G789="","",Input!G789)</f>
        <v/>
      </c>
      <c r="I783" t="str">
        <f>IF(Input!H789="","",Input!H789)</f>
        <v/>
      </c>
      <c r="J783" t="str">
        <f>IFERROR(IF(Input!I789="","",IF(VLOOKUP(Input!D789,'Measure List'!$A$2:$D$5000,4,FALSE)="Residential","",Input!I789)),"")</f>
        <v/>
      </c>
      <c r="K783" t="str">
        <f>IF(Input!J789="","",Input!J789)</f>
        <v/>
      </c>
      <c r="L783" t="str">
        <f>IF(Input!K789="","",Input!K789)</f>
        <v/>
      </c>
      <c r="M783" t="str">
        <f>IF(Input!L789="","",Input!L789)</f>
        <v/>
      </c>
      <c r="N783" s="304" t="str">
        <f>IF(Input!M789="","",Input!M789)</f>
        <v/>
      </c>
      <c r="O783" t="str">
        <f>IF(Input!N789="","",IF(_xlfn.NUMBERVALUE(Input!N789)=0,"",_xlfn.NUMBERVALUE(Input!N789)))</f>
        <v/>
      </c>
      <c r="P783" t="str">
        <f>IF(Input!O789="","",_xlfn.NUMBERVALUE(Input!O789))</f>
        <v/>
      </c>
      <c r="Q783" t="str">
        <f>IF(Input!P789="","",Input!P789)</f>
        <v/>
      </c>
      <c r="R783" t="str">
        <f>IF(Input!Q789="","",Input!Q789)</f>
        <v/>
      </c>
      <c r="S783" t="str">
        <f>IF(Input!R789="","",_xlfn.NUMBERVALUE(Input!R789))</f>
        <v/>
      </c>
      <c r="T783" t="str">
        <f>IF(Input!S789="","",Input!S789)</f>
        <v/>
      </c>
      <c r="U783" t="str">
        <f>IF(Input!T789="","",_xlfn.NUMBERVALUE(Input!T789))</f>
        <v/>
      </c>
      <c r="V783" t="str">
        <f>IF(Input!U789="","",(Input!U789))</f>
        <v/>
      </c>
      <c r="W783" t="str">
        <f>IF(Input!V789="","",_xlfn.NUMBERVALUE(Input!V789))</f>
        <v/>
      </c>
      <c r="X783" t="str">
        <f>IF(Input!W789="","",_xlfn.NUMBERVALUE(Input!W789))</f>
        <v/>
      </c>
      <c r="Y783" t="str">
        <f>IF(Input!X789="","",_xlfn.NUMBERVALUE(Input!X789))</f>
        <v/>
      </c>
      <c r="Z783" t="str">
        <f>IF(Input!Y789="","",_xlfn.NUMBERVALUE(Input!Y789))</f>
        <v/>
      </c>
    </row>
    <row r="784" spans="1:26" x14ac:dyDescent="0.25">
      <c r="A784" s="257" t="str">
        <f>IF(ISERROR(Input!A790),"",Input!A790)</f>
        <v/>
      </c>
      <c r="B784" t="str">
        <f t="shared" si="12"/>
        <v/>
      </c>
      <c r="C784" t="str">
        <f>IF(ISERROR(Input!B790),"",IF(Input!B790="","",Input!B790))</f>
        <v/>
      </c>
      <c r="D784" t="str">
        <f>IF(ISERROR(IF(Input!C790="","",Input!C790*1)),"",IF(Input!C790="","",Input!C790*1))</f>
        <v/>
      </c>
      <c r="E784" t="str">
        <f>IF(ISERROR(IF(Input!D790="","",Input!D790)),"",IF(Input!D790="","",Input!D790))</f>
        <v/>
      </c>
      <c r="F784" t="str">
        <f>IF(Input!E790="","",IF(ISNUMBER(_xlfn.NUMBERVALUE(Input!E790)),ROUND(Input!E790,0),Input!E790))</f>
        <v/>
      </c>
      <c r="G784" s="269" t="str">
        <f>IF(ISBLANK(Input!F790),"",(Input!F790))</f>
        <v/>
      </c>
      <c r="H784" t="str">
        <f>IF(Input!G790="","",Input!G790)</f>
        <v/>
      </c>
      <c r="I784" t="str">
        <f>IF(Input!H790="","",Input!H790)</f>
        <v/>
      </c>
      <c r="J784" t="str">
        <f>IFERROR(IF(Input!I790="","",IF(VLOOKUP(Input!D790,'Measure List'!$A$2:$D$5000,4,FALSE)="Residential","",Input!I790)),"")</f>
        <v/>
      </c>
      <c r="K784" t="str">
        <f>IF(Input!J790="","",Input!J790)</f>
        <v/>
      </c>
      <c r="L784" t="str">
        <f>IF(Input!K790="","",Input!K790)</f>
        <v/>
      </c>
      <c r="M784" t="str">
        <f>IF(Input!L790="","",Input!L790)</f>
        <v/>
      </c>
      <c r="N784" s="304" t="str">
        <f>IF(Input!M790="","",Input!M790)</f>
        <v/>
      </c>
      <c r="O784" t="str">
        <f>IF(Input!N790="","",IF(_xlfn.NUMBERVALUE(Input!N790)=0,"",_xlfn.NUMBERVALUE(Input!N790)))</f>
        <v/>
      </c>
      <c r="P784" t="str">
        <f>IF(Input!O790="","",_xlfn.NUMBERVALUE(Input!O790))</f>
        <v/>
      </c>
      <c r="Q784" t="str">
        <f>IF(Input!P790="","",Input!P790)</f>
        <v/>
      </c>
      <c r="R784" t="str">
        <f>IF(Input!Q790="","",Input!Q790)</f>
        <v/>
      </c>
      <c r="S784" t="str">
        <f>IF(Input!R790="","",_xlfn.NUMBERVALUE(Input!R790))</f>
        <v/>
      </c>
      <c r="T784" t="str">
        <f>IF(Input!S790="","",Input!S790)</f>
        <v/>
      </c>
      <c r="U784" t="str">
        <f>IF(Input!T790="","",_xlfn.NUMBERVALUE(Input!T790))</f>
        <v/>
      </c>
      <c r="V784" t="str">
        <f>IF(Input!U790="","",(Input!U790))</f>
        <v/>
      </c>
      <c r="W784" t="str">
        <f>IF(Input!V790="","",_xlfn.NUMBERVALUE(Input!V790))</f>
        <v/>
      </c>
      <c r="X784" t="str">
        <f>IF(Input!W790="","",_xlfn.NUMBERVALUE(Input!W790))</f>
        <v/>
      </c>
      <c r="Y784" t="str">
        <f>IF(Input!X790="","",_xlfn.NUMBERVALUE(Input!X790))</f>
        <v/>
      </c>
      <c r="Z784" t="str">
        <f>IF(Input!Y790="","",_xlfn.NUMBERVALUE(Input!Y790))</f>
        <v/>
      </c>
    </row>
    <row r="785" spans="1:26" x14ac:dyDescent="0.25">
      <c r="A785" s="257" t="str">
        <f>IF(ISERROR(Input!A791),"",Input!A791)</f>
        <v/>
      </c>
      <c r="B785" t="str">
        <f t="shared" si="12"/>
        <v/>
      </c>
      <c r="C785" t="str">
        <f>IF(ISERROR(Input!B791),"",IF(Input!B791="","",Input!B791))</f>
        <v/>
      </c>
      <c r="D785" t="str">
        <f>IF(ISERROR(IF(Input!C791="","",Input!C791*1)),"",IF(Input!C791="","",Input!C791*1))</f>
        <v/>
      </c>
      <c r="E785" t="str">
        <f>IF(ISERROR(IF(Input!D791="","",Input!D791)),"",IF(Input!D791="","",Input!D791))</f>
        <v/>
      </c>
      <c r="F785" t="str">
        <f>IF(Input!E791="","",IF(ISNUMBER(_xlfn.NUMBERVALUE(Input!E791)),ROUND(Input!E791,0),Input!E791))</f>
        <v/>
      </c>
      <c r="G785" s="269" t="str">
        <f>IF(ISBLANK(Input!F791),"",(Input!F791))</f>
        <v/>
      </c>
      <c r="H785" t="str">
        <f>IF(Input!G791="","",Input!G791)</f>
        <v/>
      </c>
      <c r="I785" t="str">
        <f>IF(Input!H791="","",Input!H791)</f>
        <v/>
      </c>
      <c r="J785" t="str">
        <f>IFERROR(IF(Input!I791="","",IF(VLOOKUP(Input!D791,'Measure List'!$A$2:$D$5000,4,FALSE)="Residential","",Input!I791)),"")</f>
        <v/>
      </c>
      <c r="K785" t="str">
        <f>IF(Input!J791="","",Input!J791)</f>
        <v/>
      </c>
      <c r="L785" t="str">
        <f>IF(Input!K791="","",Input!K791)</f>
        <v/>
      </c>
      <c r="M785" t="str">
        <f>IF(Input!L791="","",Input!L791)</f>
        <v/>
      </c>
      <c r="N785" s="304" t="str">
        <f>IF(Input!M791="","",Input!M791)</f>
        <v/>
      </c>
      <c r="O785" t="str">
        <f>IF(Input!N791="","",IF(_xlfn.NUMBERVALUE(Input!N791)=0,"",_xlfn.NUMBERVALUE(Input!N791)))</f>
        <v/>
      </c>
      <c r="P785" t="str">
        <f>IF(Input!O791="","",_xlfn.NUMBERVALUE(Input!O791))</f>
        <v/>
      </c>
      <c r="Q785" t="str">
        <f>IF(Input!P791="","",Input!P791)</f>
        <v/>
      </c>
      <c r="R785" t="str">
        <f>IF(Input!Q791="","",Input!Q791)</f>
        <v/>
      </c>
      <c r="S785" t="str">
        <f>IF(Input!R791="","",_xlfn.NUMBERVALUE(Input!R791))</f>
        <v/>
      </c>
      <c r="T785" t="str">
        <f>IF(Input!S791="","",Input!S791)</f>
        <v/>
      </c>
      <c r="U785" t="str">
        <f>IF(Input!T791="","",_xlfn.NUMBERVALUE(Input!T791))</f>
        <v/>
      </c>
      <c r="V785" t="str">
        <f>IF(Input!U791="","",(Input!U791))</f>
        <v/>
      </c>
      <c r="W785" t="str">
        <f>IF(Input!V791="","",_xlfn.NUMBERVALUE(Input!V791))</f>
        <v/>
      </c>
      <c r="X785" t="str">
        <f>IF(Input!W791="","",_xlfn.NUMBERVALUE(Input!W791))</f>
        <v/>
      </c>
      <c r="Y785" t="str">
        <f>IF(Input!X791="","",_xlfn.NUMBERVALUE(Input!X791))</f>
        <v/>
      </c>
      <c r="Z785" t="str">
        <f>IF(Input!Y791="","",_xlfn.NUMBERVALUE(Input!Y791))</f>
        <v/>
      </c>
    </row>
    <row r="786" spans="1:26" x14ac:dyDescent="0.25">
      <c r="A786" s="257" t="str">
        <f>IF(ISERROR(Input!A792),"",Input!A792)</f>
        <v/>
      </c>
      <c r="B786" t="str">
        <f t="shared" si="12"/>
        <v/>
      </c>
      <c r="C786" t="str">
        <f>IF(ISERROR(Input!B792),"",IF(Input!B792="","",Input!B792))</f>
        <v/>
      </c>
      <c r="D786" t="str">
        <f>IF(ISERROR(IF(Input!C792="","",Input!C792*1)),"",IF(Input!C792="","",Input!C792*1))</f>
        <v/>
      </c>
      <c r="E786" t="str">
        <f>IF(ISERROR(IF(Input!D792="","",Input!D792)),"",IF(Input!D792="","",Input!D792))</f>
        <v/>
      </c>
      <c r="F786" t="str">
        <f>IF(Input!E792="","",IF(ISNUMBER(_xlfn.NUMBERVALUE(Input!E792)),ROUND(Input!E792,0),Input!E792))</f>
        <v/>
      </c>
      <c r="G786" s="269" t="str">
        <f>IF(ISBLANK(Input!F792),"",(Input!F792))</f>
        <v/>
      </c>
      <c r="H786" t="str">
        <f>IF(Input!G792="","",Input!G792)</f>
        <v/>
      </c>
      <c r="I786" t="str">
        <f>IF(Input!H792="","",Input!H792)</f>
        <v/>
      </c>
      <c r="J786" t="str">
        <f>IFERROR(IF(Input!I792="","",IF(VLOOKUP(Input!D792,'Measure List'!$A$2:$D$5000,4,FALSE)="Residential","",Input!I792)),"")</f>
        <v/>
      </c>
      <c r="K786" t="str">
        <f>IF(Input!J792="","",Input!J792)</f>
        <v/>
      </c>
      <c r="L786" t="str">
        <f>IF(Input!K792="","",Input!K792)</f>
        <v/>
      </c>
      <c r="M786" t="str">
        <f>IF(Input!L792="","",Input!L792)</f>
        <v/>
      </c>
      <c r="N786" s="304" t="str">
        <f>IF(Input!M792="","",Input!M792)</f>
        <v/>
      </c>
      <c r="O786" t="str">
        <f>IF(Input!N792="","",IF(_xlfn.NUMBERVALUE(Input!N792)=0,"",_xlfn.NUMBERVALUE(Input!N792)))</f>
        <v/>
      </c>
      <c r="P786" t="str">
        <f>IF(Input!O792="","",_xlfn.NUMBERVALUE(Input!O792))</f>
        <v/>
      </c>
      <c r="Q786" t="str">
        <f>IF(Input!P792="","",Input!P792)</f>
        <v/>
      </c>
      <c r="R786" t="str">
        <f>IF(Input!Q792="","",Input!Q792)</f>
        <v/>
      </c>
      <c r="S786" t="str">
        <f>IF(Input!R792="","",_xlfn.NUMBERVALUE(Input!R792))</f>
        <v/>
      </c>
      <c r="T786" t="str">
        <f>IF(Input!S792="","",Input!S792)</f>
        <v/>
      </c>
      <c r="U786" t="str">
        <f>IF(Input!T792="","",_xlfn.NUMBERVALUE(Input!T792))</f>
        <v/>
      </c>
      <c r="V786" t="str">
        <f>IF(Input!U792="","",(Input!U792))</f>
        <v/>
      </c>
      <c r="W786" t="str">
        <f>IF(Input!V792="","",_xlfn.NUMBERVALUE(Input!V792))</f>
        <v/>
      </c>
      <c r="X786" t="str">
        <f>IF(Input!W792="","",_xlfn.NUMBERVALUE(Input!W792))</f>
        <v/>
      </c>
      <c r="Y786" t="str">
        <f>IF(Input!X792="","",_xlfn.NUMBERVALUE(Input!X792))</f>
        <v/>
      </c>
      <c r="Z786" t="str">
        <f>IF(Input!Y792="","",_xlfn.NUMBERVALUE(Input!Y792))</f>
        <v/>
      </c>
    </row>
    <row r="787" spans="1:26" x14ac:dyDescent="0.25">
      <c r="A787" s="257" t="str">
        <f>IF(ISERROR(Input!A793),"",Input!A793)</f>
        <v/>
      </c>
      <c r="B787" t="str">
        <f t="shared" si="12"/>
        <v/>
      </c>
      <c r="C787" t="str">
        <f>IF(ISERROR(Input!B793),"",IF(Input!B793="","",Input!B793))</f>
        <v/>
      </c>
      <c r="D787" t="str">
        <f>IF(ISERROR(IF(Input!C793="","",Input!C793*1)),"",IF(Input!C793="","",Input!C793*1))</f>
        <v/>
      </c>
      <c r="E787" t="str">
        <f>IF(ISERROR(IF(Input!D793="","",Input!D793)),"",IF(Input!D793="","",Input!D793))</f>
        <v/>
      </c>
      <c r="F787" t="str">
        <f>IF(Input!E793="","",IF(ISNUMBER(_xlfn.NUMBERVALUE(Input!E793)),ROUND(Input!E793,0),Input!E793))</f>
        <v/>
      </c>
      <c r="G787" s="269" t="str">
        <f>IF(ISBLANK(Input!F793),"",(Input!F793))</f>
        <v/>
      </c>
      <c r="H787" t="str">
        <f>IF(Input!G793="","",Input!G793)</f>
        <v/>
      </c>
      <c r="I787" t="str">
        <f>IF(Input!H793="","",Input!H793)</f>
        <v/>
      </c>
      <c r="J787" t="str">
        <f>IFERROR(IF(Input!I793="","",IF(VLOOKUP(Input!D793,'Measure List'!$A$2:$D$5000,4,FALSE)="Residential","",Input!I793)),"")</f>
        <v/>
      </c>
      <c r="K787" t="str">
        <f>IF(Input!J793="","",Input!J793)</f>
        <v/>
      </c>
      <c r="L787" t="str">
        <f>IF(Input!K793="","",Input!K793)</f>
        <v/>
      </c>
      <c r="M787" t="str">
        <f>IF(Input!L793="","",Input!L793)</f>
        <v/>
      </c>
      <c r="N787" s="304" t="str">
        <f>IF(Input!M793="","",Input!M793)</f>
        <v/>
      </c>
      <c r="O787" t="str">
        <f>IF(Input!N793="","",IF(_xlfn.NUMBERVALUE(Input!N793)=0,"",_xlfn.NUMBERVALUE(Input!N793)))</f>
        <v/>
      </c>
      <c r="P787" t="str">
        <f>IF(Input!O793="","",_xlfn.NUMBERVALUE(Input!O793))</f>
        <v/>
      </c>
      <c r="Q787" t="str">
        <f>IF(Input!P793="","",Input!P793)</f>
        <v/>
      </c>
      <c r="R787" t="str">
        <f>IF(Input!Q793="","",Input!Q793)</f>
        <v/>
      </c>
      <c r="S787" t="str">
        <f>IF(Input!R793="","",_xlfn.NUMBERVALUE(Input!R793))</f>
        <v/>
      </c>
      <c r="T787" t="str">
        <f>IF(Input!S793="","",Input!S793)</f>
        <v/>
      </c>
      <c r="U787" t="str">
        <f>IF(Input!T793="","",_xlfn.NUMBERVALUE(Input!T793))</f>
        <v/>
      </c>
      <c r="V787" t="str">
        <f>IF(Input!U793="","",(Input!U793))</f>
        <v/>
      </c>
      <c r="W787" t="str">
        <f>IF(Input!V793="","",_xlfn.NUMBERVALUE(Input!V793))</f>
        <v/>
      </c>
      <c r="X787" t="str">
        <f>IF(Input!W793="","",_xlfn.NUMBERVALUE(Input!W793))</f>
        <v/>
      </c>
      <c r="Y787" t="str">
        <f>IF(Input!X793="","",_xlfn.NUMBERVALUE(Input!X793))</f>
        <v/>
      </c>
      <c r="Z787" t="str">
        <f>IF(Input!Y793="","",_xlfn.NUMBERVALUE(Input!Y793))</f>
        <v/>
      </c>
    </row>
    <row r="788" spans="1:26" x14ac:dyDescent="0.25">
      <c r="A788" s="257" t="str">
        <f>IF(ISERROR(Input!A794),"",Input!A794)</f>
        <v/>
      </c>
      <c r="B788" t="str">
        <f t="shared" si="12"/>
        <v/>
      </c>
      <c r="C788" t="str">
        <f>IF(ISERROR(Input!B794),"",IF(Input!B794="","",Input!B794))</f>
        <v/>
      </c>
      <c r="D788" t="str">
        <f>IF(ISERROR(IF(Input!C794="","",Input!C794*1)),"",IF(Input!C794="","",Input!C794*1))</f>
        <v/>
      </c>
      <c r="E788" t="str">
        <f>IF(ISERROR(IF(Input!D794="","",Input!D794)),"",IF(Input!D794="","",Input!D794))</f>
        <v/>
      </c>
      <c r="F788" t="str">
        <f>IF(Input!E794="","",IF(ISNUMBER(_xlfn.NUMBERVALUE(Input!E794)),ROUND(Input!E794,0),Input!E794))</f>
        <v/>
      </c>
      <c r="G788" s="269" t="str">
        <f>IF(ISBLANK(Input!F794),"",(Input!F794))</f>
        <v/>
      </c>
      <c r="H788" t="str">
        <f>IF(Input!G794="","",Input!G794)</f>
        <v/>
      </c>
      <c r="I788" t="str">
        <f>IF(Input!H794="","",Input!H794)</f>
        <v/>
      </c>
      <c r="J788" t="str">
        <f>IFERROR(IF(Input!I794="","",IF(VLOOKUP(Input!D794,'Measure List'!$A$2:$D$5000,4,FALSE)="Residential","",Input!I794)),"")</f>
        <v/>
      </c>
      <c r="K788" t="str">
        <f>IF(Input!J794="","",Input!J794)</f>
        <v/>
      </c>
      <c r="L788" t="str">
        <f>IF(Input!K794="","",Input!K794)</f>
        <v/>
      </c>
      <c r="M788" t="str">
        <f>IF(Input!L794="","",Input!L794)</f>
        <v/>
      </c>
      <c r="N788" s="304" t="str">
        <f>IF(Input!M794="","",Input!M794)</f>
        <v/>
      </c>
      <c r="O788" t="str">
        <f>IF(Input!N794="","",IF(_xlfn.NUMBERVALUE(Input!N794)=0,"",_xlfn.NUMBERVALUE(Input!N794)))</f>
        <v/>
      </c>
      <c r="P788" t="str">
        <f>IF(Input!O794="","",_xlfn.NUMBERVALUE(Input!O794))</f>
        <v/>
      </c>
      <c r="Q788" t="str">
        <f>IF(Input!P794="","",Input!P794)</f>
        <v/>
      </c>
      <c r="R788" t="str">
        <f>IF(Input!Q794="","",Input!Q794)</f>
        <v/>
      </c>
      <c r="S788" t="str">
        <f>IF(Input!R794="","",_xlfn.NUMBERVALUE(Input!R794))</f>
        <v/>
      </c>
      <c r="T788" t="str">
        <f>IF(Input!S794="","",Input!S794)</f>
        <v/>
      </c>
      <c r="U788" t="str">
        <f>IF(Input!T794="","",_xlfn.NUMBERVALUE(Input!T794))</f>
        <v/>
      </c>
      <c r="V788" t="str">
        <f>IF(Input!U794="","",(Input!U794))</f>
        <v/>
      </c>
      <c r="W788" t="str">
        <f>IF(Input!V794="","",_xlfn.NUMBERVALUE(Input!V794))</f>
        <v/>
      </c>
      <c r="X788" t="str">
        <f>IF(Input!W794="","",_xlfn.NUMBERVALUE(Input!W794))</f>
        <v/>
      </c>
      <c r="Y788" t="str">
        <f>IF(Input!X794="","",_xlfn.NUMBERVALUE(Input!X794))</f>
        <v/>
      </c>
      <c r="Z788" t="str">
        <f>IF(Input!Y794="","",_xlfn.NUMBERVALUE(Input!Y794))</f>
        <v/>
      </c>
    </row>
    <row r="789" spans="1:26" x14ac:dyDescent="0.25">
      <c r="A789" s="257" t="str">
        <f>IF(ISERROR(Input!A795),"",Input!A795)</f>
        <v/>
      </c>
      <c r="B789" t="str">
        <f t="shared" si="12"/>
        <v/>
      </c>
      <c r="C789" t="str">
        <f>IF(ISERROR(Input!B795),"",IF(Input!B795="","",Input!B795))</f>
        <v/>
      </c>
      <c r="D789" t="str">
        <f>IF(ISERROR(IF(Input!C795="","",Input!C795*1)),"",IF(Input!C795="","",Input!C795*1))</f>
        <v/>
      </c>
      <c r="E789" t="str">
        <f>IF(ISERROR(IF(Input!D795="","",Input!D795)),"",IF(Input!D795="","",Input!D795))</f>
        <v/>
      </c>
      <c r="F789" t="str">
        <f>IF(Input!E795="","",IF(ISNUMBER(_xlfn.NUMBERVALUE(Input!E795)),ROUND(Input!E795,0),Input!E795))</f>
        <v/>
      </c>
      <c r="G789" s="269" t="str">
        <f>IF(ISBLANK(Input!F795),"",(Input!F795))</f>
        <v/>
      </c>
      <c r="H789" t="str">
        <f>IF(Input!G795="","",Input!G795)</f>
        <v/>
      </c>
      <c r="I789" t="str">
        <f>IF(Input!H795="","",Input!H795)</f>
        <v/>
      </c>
      <c r="J789" t="str">
        <f>IFERROR(IF(Input!I795="","",IF(VLOOKUP(Input!D795,'Measure List'!$A$2:$D$5000,4,FALSE)="Residential","",Input!I795)),"")</f>
        <v/>
      </c>
      <c r="K789" t="str">
        <f>IF(Input!J795="","",Input!J795)</f>
        <v/>
      </c>
      <c r="L789" t="str">
        <f>IF(Input!K795="","",Input!K795)</f>
        <v/>
      </c>
      <c r="M789" t="str">
        <f>IF(Input!L795="","",Input!L795)</f>
        <v/>
      </c>
      <c r="N789" s="304" t="str">
        <f>IF(Input!M795="","",Input!M795)</f>
        <v/>
      </c>
      <c r="O789" t="str">
        <f>IF(Input!N795="","",IF(_xlfn.NUMBERVALUE(Input!N795)=0,"",_xlfn.NUMBERVALUE(Input!N795)))</f>
        <v/>
      </c>
      <c r="P789" t="str">
        <f>IF(Input!O795="","",_xlfn.NUMBERVALUE(Input!O795))</f>
        <v/>
      </c>
      <c r="Q789" t="str">
        <f>IF(Input!P795="","",Input!P795)</f>
        <v/>
      </c>
      <c r="R789" t="str">
        <f>IF(Input!Q795="","",Input!Q795)</f>
        <v/>
      </c>
      <c r="S789" t="str">
        <f>IF(Input!R795="","",_xlfn.NUMBERVALUE(Input!R795))</f>
        <v/>
      </c>
      <c r="T789" t="str">
        <f>IF(Input!S795="","",Input!S795)</f>
        <v/>
      </c>
      <c r="U789" t="str">
        <f>IF(Input!T795="","",_xlfn.NUMBERVALUE(Input!T795))</f>
        <v/>
      </c>
      <c r="V789" t="str">
        <f>IF(Input!U795="","",(Input!U795))</f>
        <v/>
      </c>
      <c r="W789" t="str">
        <f>IF(Input!V795="","",_xlfn.NUMBERVALUE(Input!V795))</f>
        <v/>
      </c>
      <c r="X789" t="str">
        <f>IF(Input!W795="","",_xlfn.NUMBERVALUE(Input!W795))</f>
        <v/>
      </c>
      <c r="Y789" t="str">
        <f>IF(Input!X795="","",_xlfn.NUMBERVALUE(Input!X795))</f>
        <v/>
      </c>
      <c r="Z789" t="str">
        <f>IF(Input!Y795="","",_xlfn.NUMBERVALUE(Input!Y795))</f>
        <v/>
      </c>
    </row>
    <row r="790" spans="1:26" x14ac:dyDescent="0.25">
      <c r="A790" s="257" t="str">
        <f>IF(ISERROR(Input!A796),"",Input!A796)</f>
        <v/>
      </c>
      <c r="B790" t="str">
        <f t="shared" si="12"/>
        <v/>
      </c>
      <c r="C790" t="str">
        <f>IF(ISERROR(Input!B796),"",IF(Input!B796="","",Input!B796))</f>
        <v/>
      </c>
      <c r="D790" t="str">
        <f>IF(ISERROR(IF(Input!C796="","",Input!C796*1)),"",IF(Input!C796="","",Input!C796*1))</f>
        <v/>
      </c>
      <c r="E790" t="str">
        <f>IF(ISERROR(IF(Input!D796="","",Input!D796)),"",IF(Input!D796="","",Input!D796))</f>
        <v/>
      </c>
      <c r="F790" t="str">
        <f>IF(Input!E796="","",IF(ISNUMBER(_xlfn.NUMBERVALUE(Input!E796)),ROUND(Input!E796,0),Input!E796))</f>
        <v/>
      </c>
      <c r="G790" s="269" t="str">
        <f>IF(ISBLANK(Input!F796),"",(Input!F796))</f>
        <v/>
      </c>
      <c r="H790" t="str">
        <f>IF(Input!G796="","",Input!G796)</f>
        <v/>
      </c>
      <c r="I790" t="str">
        <f>IF(Input!H796="","",Input!H796)</f>
        <v/>
      </c>
      <c r="J790" t="str">
        <f>IFERROR(IF(Input!I796="","",IF(VLOOKUP(Input!D796,'Measure List'!$A$2:$D$5000,4,FALSE)="Residential","",Input!I796)),"")</f>
        <v/>
      </c>
      <c r="K790" t="str">
        <f>IF(Input!J796="","",Input!J796)</f>
        <v/>
      </c>
      <c r="L790" t="str">
        <f>IF(Input!K796="","",Input!K796)</f>
        <v/>
      </c>
      <c r="M790" t="str">
        <f>IF(Input!L796="","",Input!L796)</f>
        <v/>
      </c>
      <c r="N790" s="304" t="str">
        <f>IF(Input!M796="","",Input!M796)</f>
        <v/>
      </c>
      <c r="O790" t="str">
        <f>IF(Input!N796="","",IF(_xlfn.NUMBERVALUE(Input!N796)=0,"",_xlfn.NUMBERVALUE(Input!N796)))</f>
        <v/>
      </c>
      <c r="P790" t="str">
        <f>IF(Input!O796="","",_xlfn.NUMBERVALUE(Input!O796))</f>
        <v/>
      </c>
      <c r="Q790" t="str">
        <f>IF(Input!P796="","",Input!P796)</f>
        <v/>
      </c>
      <c r="R790" t="str">
        <f>IF(Input!Q796="","",Input!Q796)</f>
        <v/>
      </c>
      <c r="S790" t="str">
        <f>IF(Input!R796="","",_xlfn.NUMBERVALUE(Input!R796))</f>
        <v/>
      </c>
      <c r="T790" t="str">
        <f>IF(Input!S796="","",Input!S796)</f>
        <v/>
      </c>
      <c r="U790" t="str">
        <f>IF(Input!T796="","",_xlfn.NUMBERVALUE(Input!T796))</f>
        <v/>
      </c>
      <c r="V790" t="str">
        <f>IF(Input!U796="","",(Input!U796))</f>
        <v/>
      </c>
      <c r="W790" t="str">
        <f>IF(Input!V796="","",_xlfn.NUMBERVALUE(Input!V796))</f>
        <v/>
      </c>
      <c r="X790" t="str">
        <f>IF(Input!W796="","",_xlfn.NUMBERVALUE(Input!W796))</f>
        <v/>
      </c>
      <c r="Y790" t="str">
        <f>IF(Input!X796="","",_xlfn.NUMBERVALUE(Input!X796))</f>
        <v/>
      </c>
      <c r="Z790" t="str">
        <f>IF(Input!Y796="","",_xlfn.NUMBERVALUE(Input!Y796))</f>
        <v/>
      </c>
    </row>
    <row r="791" spans="1:26" x14ac:dyDescent="0.25">
      <c r="A791" s="257" t="str">
        <f>IF(ISERROR(Input!A797),"",Input!A797)</f>
        <v/>
      </c>
      <c r="B791" t="str">
        <f t="shared" si="12"/>
        <v/>
      </c>
      <c r="C791" t="str">
        <f>IF(ISERROR(Input!B797),"",IF(Input!B797="","",Input!B797))</f>
        <v/>
      </c>
      <c r="D791" t="str">
        <f>IF(ISERROR(IF(Input!C797="","",Input!C797*1)),"",IF(Input!C797="","",Input!C797*1))</f>
        <v/>
      </c>
      <c r="E791" t="str">
        <f>IF(ISERROR(IF(Input!D797="","",Input!D797)),"",IF(Input!D797="","",Input!D797))</f>
        <v/>
      </c>
      <c r="F791" t="str">
        <f>IF(Input!E797="","",IF(ISNUMBER(_xlfn.NUMBERVALUE(Input!E797)),ROUND(Input!E797,0),Input!E797))</f>
        <v/>
      </c>
      <c r="G791" s="269" t="str">
        <f>IF(ISBLANK(Input!F797),"",(Input!F797))</f>
        <v/>
      </c>
      <c r="H791" t="str">
        <f>IF(Input!G797="","",Input!G797)</f>
        <v/>
      </c>
      <c r="I791" t="str">
        <f>IF(Input!H797="","",Input!H797)</f>
        <v/>
      </c>
      <c r="J791" t="str">
        <f>IFERROR(IF(Input!I797="","",IF(VLOOKUP(Input!D797,'Measure List'!$A$2:$D$5000,4,FALSE)="Residential","",Input!I797)),"")</f>
        <v/>
      </c>
      <c r="K791" t="str">
        <f>IF(Input!J797="","",Input!J797)</f>
        <v/>
      </c>
      <c r="L791" t="str">
        <f>IF(Input!K797="","",Input!K797)</f>
        <v/>
      </c>
      <c r="M791" t="str">
        <f>IF(Input!L797="","",Input!L797)</f>
        <v/>
      </c>
      <c r="N791" s="304" t="str">
        <f>IF(Input!M797="","",Input!M797)</f>
        <v/>
      </c>
      <c r="O791" t="str">
        <f>IF(Input!N797="","",IF(_xlfn.NUMBERVALUE(Input!N797)=0,"",_xlfn.NUMBERVALUE(Input!N797)))</f>
        <v/>
      </c>
      <c r="P791" t="str">
        <f>IF(Input!O797="","",_xlfn.NUMBERVALUE(Input!O797))</f>
        <v/>
      </c>
      <c r="Q791" t="str">
        <f>IF(Input!P797="","",Input!P797)</f>
        <v/>
      </c>
      <c r="R791" t="str">
        <f>IF(Input!Q797="","",Input!Q797)</f>
        <v/>
      </c>
      <c r="S791" t="str">
        <f>IF(Input!R797="","",_xlfn.NUMBERVALUE(Input!R797))</f>
        <v/>
      </c>
      <c r="T791" t="str">
        <f>IF(Input!S797="","",Input!S797)</f>
        <v/>
      </c>
      <c r="U791" t="str">
        <f>IF(Input!T797="","",_xlfn.NUMBERVALUE(Input!T797))</f>
        <v/>
      </c>
      <c r="V791" t="str">
        <f>IF(Input!U797="","",(Input!U797))</f>
        <v/>
      </c>
      <c r="W791" t="str">
        <f>IF(Input!V797="","",_xlfn.NUMBERVALUE(Input!V797))</f>
        <v/>
      </c>
      <c r="X791" t="str">
        <f>IF(Input!W797="","",_xlfn.NUMBERVALUE(Input!W797))</f>
        <v/>
      </c>
      <c r="Y791" t="str">
        <f>IF(Input!X797="","",_xlfn.NUMBERVALUE(Input!X797))</f>
        <v/>
      </c>
      <c r="Z791" t="str">
        <f>IF(Input!Y797="","",_xlfn.NUMBERVALUE(Input!Y797))</f>
        <v/>
      </c>
    </row>
    <row r="792" spans="1:26" x14ac:dyDescent="0.25">
      <c r="A792" s="257" t="str">
        <f>IF(ISERROR(Input!A798),"",Input!A798)</f>
        <v/>
      </c>
      <c r="B792" t="str">
        <f t="shared" si="12"/>
        <v/>
      </c>
      <c r="C792" t="str">
        <f>IF(ISERROR(Input!B798),"",IF(Input!B798="","",Input!B798))</f>
        <v/>
      </c>
      <c r="D792" t="str">
        <f>IF(ISERROR(IF(Input!C798="","",Input!C798*1)),"",IF(Input!C798="","",Input!C798*1))</f>
        <v/>
      </c>
      <c r="E792" t="str">
        <f>IF(ISERROR(IF(Input!D798="","",Input!D798)),"",IF(Input!D798="","",Input!D798))</f>
        <v/>
      </c>
      <c r="F792" t="str">
        <f>IF(Input!E798="","",IF(ISNUMBER(_xlfn.NUMBERVALUE(Input!E798)),ROUND(Input!E798,0),Input!E798))</f>
        <v/>
      </c>
      <c r="G792" s="269" t="str">
        <f>IF(ISBLANK(Input!F798),"",(Input!F798))</f>
        <v/>
      </c>
      <c r="H792" t="str">
        <f>IF(Input!G798="","",Input!G798)</f>
        <v/>
      </c>
      <c r="I792" t="str">
        <f>IF(Input!H798="","",Input!H798)</f>
        <v/>
      </c>
      <c r="J792" t="str">
        <f>IFERROR(IF(Input!I798="","",IF(VLOOKUP(Input!D798,'Measure List'!$A$2:$D$5000,4,FALSE)="Residential","",Input!I798)),"")</f>
        <v/>
      </c>
      <c r="K792" t="str">
        <f>IF(Input!J798="","",Input!J798)</f>
        <v/>
      </c>
      <c r="L792" t="str">
        <f>IF(Input!K798="","",Input!K798)</f>
        <v/>
      </c>
      <c r="M792" t="str">
        <f>IF(Input!L798="","",Input!L798)</f>
        <v/>
      </c>
      <c r="N792" s="304" t="str">
        <f>IF(Input!M798="","",Input!M798)</f>
        <v/>
      </c>
      <c r="O792" t="str">
        <f>IF(Input!N798="","",IF(_xlfn.NUMBERVALUE(Input!N798)=0,"",_xlfn.NUMBERVALUE(Input!N798)))</f>
        <v/>
      </c>
      <c r="P792" t="str">
        <f>IF(Input!O798="","",_xlfn.NUMBERVALUE(Input!O798))</f>
        <v/>
      </c>
      <c r="Q792" t="str">
        <f>IF(Input!P798="","",Input!P798)</f>
        <v/>
      </c>
      <c r="R792" t="str">
        <f>IF(Input!Q798="","",Input!Q798)</f>
        <v/>
      </c>
      <c r="S792" t="str">
        <f>IF(Input!R798="","",_xlfn.NUMBERVALUE(Input!R798))</f>
        <v/>
      </c>
      <c r="T792" t="str">
        <f>IF(Input!S798="","",Input!S798)</f>
        <v/>
      </c>
      <c r="U792" t="str">
        <f>IF(Input!T798="","",_xlfn.NUMBERVALUE(Input!T798))</f>
        <v/>
      </c>
      <c r="V792" t="str">
        <f>IF(Input!U798="","",(Input!U798))</f>
        <v/>
      </c>
      <c r="W792" t="str">
        <f>IF(Input!V798="","",_xlfn.NUMBERVALUE(Input!V798))</f>
        <v/>
      </c>
      <c r="X792" t="str">
        <f>IF(Input!W798="","",_xlfn.NUMBERVALUE(Input!W798))</f>
        <v/>
      </c>
      <c r="Y792" t="str">
        <f>IF(Input!X798="","",_xlfn.NUMBERVALUE(Input!X798))</f>
        <v/>
      </c>
      <c r="Z792" t="str">
        <f>IF(Input!Y798="","",_xlfn.NUMBERVALUE(Input!Y798))</f>
        <v/>
      </c>
    </row>
    <row r="793" spans="1:26" x14ac:dyDescent="0.25">
      <c r="A793" s="257" t="str">
        <f>IF(ISERROR(Input!A799),"",Input!A799)</f>
        <v/>
      </c>
      <c r="B793" t="str">
        <f t="shared" si="12"/>
        <v/>
      </c>
      <c r="C793" t="str">
        <f>IF(ISERROR(Input!B799),"",IF(Input!B799="","",Input!B799))</f>
        <v/>
      </c>
      <c r="D793" t="str">
        <f>IF(ISERROR(IF(Input!C799="","",Input!C799*1)),"",IF(Input!C799="","",Input!C799*1))</f>
        <v/>
      </c>
      <c r="E793" t="str">
        <f>IF(ISERROR(IF(Input!D799="","",Input!D799)),"",IF(Input!D799="","",Input!D799))</f>
        <v/>
      </c>
      <c r="F793" t="str">
        <f>IF(Input!E799="","",IF(ISNUMBER(_xlfn.NUMBERVALUE(Input!E799)),ROUND(Input!E799,0),Input!E799))</f>
        <v/>
      </c>
      <c r="G793" s="269" t="str">
        <f>IF(ISBLANK(Input!F799),"",(Input!F799))</f>
        <v/>
      </c>
      <c r="H793" t="str">
        <f>IF(Input!G799="","",Input!G799)</f>
        <v/>
      </c>
      <c r="I793" t="str">
        <f>IF(Input!H799="","",Input!H799)</f>
        <v/>
      </c>
      <c r="J793" t="str">
        <f>IFERROR(IF(Input!I799="","",IF(VLOOKUP(Input!D799,'Measure List'!$A$2:$D$5000,4,FALSE)="Residential","",Input!I799)),"")</f>
        <v/>
      </c>
      <c r="K793" t="str">
        <f>IF(Input!J799="","",Input!J799)</f>
        <v/>
      </c>
      <c r="L793" t="str">
        <f>IF(Input!K799="","",Input!K799)</f>
        <v/>
      </c>
      <c r="M793" t="str">
        <f>IF(Input!L799="","",Input!L799)</f>
        <v/>
      </c>
      <c r="N793" s="304" t="str">
        <f>IF(Input!M799="","",Input!M799)</f>
        <v/>
      </c>
      <c r="O793" t="str">
        <f>IF(Input!N799="","",IF(_xlfn.NUMBERVALUE(Input!N799)=0,"",_xlfn.NUMBERVALUE(Input!N799)))</f>
        <v/>
      </c>
      <c r="P793" t="str">
        <f>IF(Input!O799="","",_xlfn.NUMBERVALUE(Input!O799))</f>
        <v/>
      </c>
      <c r="Q793" t="str">
        <f>IF(Input!P799="","",Input!P799)</f>
        <v/>
      </c>
      <c r="R793" t="str">
        <f>IF(Input!Q799="","",Input!Q799)</f>
        <v/>
      </c>
      <c r="S793" t="str">
        <f>IF(Input!R799="","",_xlfn.NUMBERVALUE(Input!R799))</f>
        <v/>
      </c>
      <c r="T793" t="str">
        <f>IF(Input!S799="","",Input!S799)</f>
        <v/>
      </c>
      <c r="U793" t="str">
        <f>IF(Input!T799="","",_xlfn.NUMBERVALUE(Input!T799))</f>
        <v/>
      </c>
      <c r="V793" t="str">
        <f>IF(Input!U799="","",(Input!U799))</f>
        <v/>
      </c>
      <c r="W793" t="str">
        <f>IF(Input!V799="","",_xlfn.NUMBERVALUE(Input!V799))</f>
        <v/>
      </c>
      <c r="X793" t="str">
        <f>IF(Input!W799="","",_xlfn.NUMBERVALUE(Input!W799))</f>
        <v/>
      </c>
      <c r="Y793" t="str">
        <f>IF(Input!X799="","",_xlfn.NUMBERVALUE(Input!X799))</f>
        <v/>
      </c>
      <c r="Z793" t="str">
        <f>IF(Input!Y799="","",_xlfn.NUMBERVALUE(Input!Y799))</f>
        <v/>
      </c>
    </row>
    <row r="794" spans="1:26" x14ac:dyDescent="0.25">
      <c r="A794" s="257" t="str">
        <f>IF(ISERROR(Input!A800),"",Input!A800)</f>
        <v/>
      </c>
      <c r="B794" t="str">
        <f t="shared" si="12"/>
        <v/>
      </c>
      <c r="C794" t="str">
        <f>IF(ISERROR(Input!B800),"",IF(Input!B800="","",Input!B800))</f>
        <v/>
      </c>
      <c r="D794" t="str">
        <f>IF(ISERROR(IF(Input!C800="","",Input!C800*1)),"",IF(Input!C800="","",Input!C800*1))</f>
        <v/>
      </c>
      <c r="E794" t="str">
        <f>IF(ISERROR(IF(Input!D800="","",Input!D800)),"",IF(Input!D800="","",Input!D800))</f>
        <v/>
      </c>
      <c r="F794" t="str">
        <f>IF(Input!E800="","",IF(ISNUMBER(_xlfn.NUMBERVALUE(Input!E800)),ROUND(Input!E800,0),Input!E800))</f>
        <v/>
      </c>
      <c r="G794" s="269" t="str">
        <f>IF(ISBLANK(Input!F800),"",(Input!F800))</f>
        <v/>
      </c>
      <c r="H794" t="str">
        <f>IF(Input!G800="","",Input!G800)</f>
        <v/>
      </c>
      <c r="I794" t="str">
        <f>IF(Input!H800="","",Input!H800)</f>
        <v/>
      </c>
      <c r="J794" t="str">
        <f>IFERROR(IF(Input!I800="","",IF(VLOOKUP(Input!D800,'Measure List'!$A$2:$D$5000,4,FALSE)="Residential","",Input!I800)),"")</f>
        <v/>
      </c>
      <c r="K794" t="str">
        <f>IF(Input!J800="","",Input!J800)</f>
        <v/>
      </c>
      <c r="L794" t="str">
        <f>IF(Input!K800="","",Input!K800)</f>
        <v/>
      </c>
      <c r="M794" t="str">
        <f>IF(Input!L800="","",Input!L800)</f>
        <v/>
      </c>
      <c r="N794" s="304" t="str">
        <f>IF(Input!M800="","",Input!M800)</f>
        <v/>
      </c>
      <c r="O794" t="str">
        <f>IF(Input!N800="","",IF(_xlfn.NUMBERVALUE(Input!N800)=0,"",_xlfn.NUMBERVALUE(Input!N800)))</f>
        <v/>
      </c>
      <c r="P794" t="str">
        <f>IF(Input!O800="","",_xlfn.NUMBERVALUE(Input!O800))</f>
        <v/>
      </c>
      <c r="Q794" t="str">
        <f>IF(Input!P800="","",Input!P800)</f>
        <v/>
      </c>
      <c r="R794" t="str">
        <f>IF(Input!Q800="","",Input!Q800)</f>
        <v/>
      </c>
      <c r="S794" t="str">
        <f>IF(Input!R800="","",_xlfn.NUMBERVALUE(Input!R800))</f>
        <v/>
      </c>
      <c r="T794" t="str">
        <f>IF(Input!S800="","",Input!S800)</f>
        <v/>
      </c>
      <c r="U794" t="str">
        <f>IF(Input!T800="","",_xlfn.NUMBERVALUE(Input!T800))</f>
        <v/>
      </c>
      <c r="V794" t="str">
        <f>IF(Input!U800="","",(Input!U800))</f>
        <v/>
      </c>
      <c r="W794" t="str">
        <f>IF(Input!V800="","",_xlfn.NUMBERVALUE(Input!V800))</f>
        <v/>
      </c>
      <c r="X794" t="str">
        <f>IF(Input!W800="","",_xlfn.NUMBERVALUE(Input!W800))</f>
        <v/>
      </c>
      <c r="Y794" t="str">
        <f>IF(Input!X800="","",_xlfn.NUMBERVALUE(Input!X800))</f>
        <v/>
      </c>
      <c r="Z794" t="str">
        <f>IF(Input!Y800="","",_xlfn.NUMBERVALUE(Input!Y800))</f>
        <v/>
      </c>
    </row>
    <row r="795" spans="1:26" x14ac:dyDescent="0.25">
      <c r="A795" s="257" t="str">
        <f>IF(ISERROR(Input!A801),"",Input!A801)</f>
        <v/>
      </c>
      <c r="B795" t="str">
        <f t="shared" si="12"/>
        <v/>
      </c>
      <c r="C795" t="str">
        <f>IF(ISERROR(Input!B801),"",IF(Input!B801="","",Input!B801))</f>
        <v/>
      </c>
      <c r="D795" t="str">
        <f>IF(ISERROR(IF(Input!C801="","",Input!C801*1)),"",IF(Input!C801="","",Input!C801*1))</f>
        <v/>
      </c>
      <c r="E795" t="str">
        <f>IF(ISERROR(IF(Input!D801="","",Input!D801)),"",IF(Input!D801="","",Input!D801))</f>
        <v/>
      </c>
      <c r="F795" t="str">
        <f>IF(Input!E801="","",IF(ISNUMBER(_xlfn.NUMBERVALUE(Input!E801)),ROUND(Input!E801,0),Input!E801))</f>
        <v/>
      </c>
      <c r="G795" s="269" t="str">
        <f>IF(ISBLANK(Input!F801),"",(Input!F801))</f>
        <v/>
      </c>
      <c r="H795" t="str">
        <f>IF(Input!G801="","",Input!G801)</f>
        <v/>
      </c>
      <c r="I795" t="str">
        <f>IF(Input!H801="","",Input!H801)</f>
        <v/>
      </c>
      <c r="J795" t="str">
        <f>IFERROR(IF(Input!I801="","",IF(VLOOKUP(Input!D801,'Measure List'!$A$2:$D$5000,4,FALSE)="Residential","",Input!I801)),"")</f>
        <v/>
      </c>
      <c r="K795" t="str">
        <f>IF(Input!J801="","",Input!J801)</f>
        <v/>
      </c>
      <c r="L795" t="str">
        <f>IF(Input!K801="","",Input!K801)</f>
        <v/>
      </c>
      <c r="M795" t="str">
        <f>IF(Input!L801="","",Input!L801)</f>
        <v/>
      </c>
      <c r="N795" s="304" t="str">
        <f>IF(Input!M801="","",Input!M801)</f>
        <v/>
      </c>
      <c r="O795" t="str">
        <f>IF(Input!N801="","",IF(_xlfn.NUMBERVALUE(Input!N801)=0,"",_xlfn.NUMBERVALUE(Input!N801)))</f>
        <v/>
      </c>
      <c r="P795" t="str">
        <f>IF(Input!O801="","",_xlfn.NUMBERVALUE(Input!O801))</f>
        <v/>
      </c>
      <c r="Q795" t="str">
        <f>IF(Input!P801="","",Input!P801)</f>
        <v/>
      </c>
      <c r="R795" t="str">
        <f>IF(Input!Q801="","",Input!Q801)</f>
        <v/>
      </c>
      <c r="S795" t="str">
        <f>IF(Input!R801="","",_xlfn.NUMBERVALUE(Input!R801))</f>
        <v/>
      </c>
      <c r="T795" t="str">
        <f>IF(Input!S801="","",Input!S801)</f>
        <v/>
      </c>
      <c r="U795" t="str">
        <f>IF(Input!T801="","",_xlfn.NUMBERVALUE(Input!T801))</f>
        <v/>
      </c>
      <c r="V795" t="str">
        <f>IF(Input!U801="","",(Input!U801))</f>
        <v/>
      </c>
      <c r="W795" t="str">
        <f>IF(Input!V801="","",_xlfn.NUMBERVALUE(Input!V801))</f>
        <v/>
      </c>
      <c r="X795" t="str">
        <f>IF(Input!W801="","",_xlfn.NUMBERVALUE(Input!W801))</f>
        <v/>
      </c>
      <c r="Y795" t="str">
        <f>IF(Input!X801="","",_xlfn.NUMBERVALUE(Input!X801))</f>
        <v/>
      </c>
      <c r="Z795" t="str">
        <f>IF(Input!Y801="","",_xlfn.NUMBERVALUE(Input!Y801))</f>
        <v/>
      </c>
    </row>
    <row r="796" spans="1:26" x14ac:dyDescent="0.25">
      <c r="A796" s="257" t="str">
        <f>IF(ISERROR(Input!A802),"",Input!A802)</f>
        <v/>
      </c>
      <c r="B796" t="str">
        <f t="shared" si="12"/>
        <v/>
      </c>
      <c r="C796" t="str">
        <f>IF(ISERROR(Input!B802),"",IF(Input!B802="","",Input!B802))</f>
        <v/>
      </c>
      <c r="D796" t="str">
        <f>IF(ISERROR(IF(Input!C802="","",Input!C802*1)),"",IF(Input!C802="","",Input!C802*1))</f>
        <v/>
      </c>
      <c r="E796" t="str">
        <f>IF(ISERROR(IF(Input!D802="","",Input!D802)),"",IF(Input!D802="","",Input!D802))</f>
        <v/>
      </c>
      <c r="F796" t="str">
        <f>IF(Input!E802="","",IF(ISNUMBER(_xlfn.NUMBERVALUE(Input!E802)),ROUND(Input!E802,0),Input!E802))</f>
        <v/>
      </c>
      <c r="G796" s="269" t="str">
        <f>IF(ISBLANK(Input!F802),"",(Input!F802))</f>
        <v/>
      </c>
      <c r="H796" t="str">
        <f>IF(Input!G802="","",Input!G802)</f>
        <v/>
      </c>
      <c r="I796" t="str">
        <f>IF(Input!H802="","",Input!H802)</f>
        <v/>
      </c>
      <c r="J796" t="str">
        <f>IFERROR(IF(Input!I802="","",IF(VLOOKUP(Input!D802,'Measure List'!$A$2:$D$5000,4,FALSE)="Residential","",Input!I802)),"")</f>
        <v/>
      </c>
      <c r="K796" t="str">
        <f>IF(Input!J802="","",Input!J802)</f>
        <v/>
      </c>
      <c r="L796" t="str">
        <f>IF(Input!K802="","",Input!K802)</f>
        <v/>
      </c>
      <c r="M796" t="str">
        <f>IF(Input!L802="","",Input!L802)</f>
        <v/>
      </c>
      <c r="N796" s="304" t="str">
        <f>IF(Input!M802="","",Input!M802)</f>
        <v/>
      </c>
      <c r="O796" t="str">
        <f>IF(Input!N802="","",IF(_xlfn.NUMBERVALUE(Input!N802)=0,"",_xlfn.NUMBERVALUE(Input!N802)))</f>
        <v/>
      </c>
      <c r="P796" t="str">
        <f>IF(Input!O802="","",_xlfn.NUMBERVALUE(Input!O802))</f>
        <v/>
      </c>
      <c r="Q796" t="str">
        <f>IF(Input!P802="","",Input!P802)</f>
        <v/>
      </c>
      <c r="R796" t="str">
        <f>IF(Input!Q802="","",Input!Q802)</f>
        <v/>
      </c>
      <c r="S796" t="str">
        <f>IF(Input!R802="","",_xlfn.NUMBERVALUE(Input!R802))</f>
        <v/>
      </c>
      <c r="T796" t="str">
        <f>IF(Input!S802="","",Input!S802)</f>
        <v/>
      </c>
      <c r="U796" t="str">
        <f>IF(Input!T802="","",_xlfn.NUMBERVALUE(Input!T802))</f>
        <v/>
      </c>
      <c r="V796" t="str">
        <f>IF(Input!U802="","",(Input!U802))</f>
        <v/>
      </c>
      <c r="W796" t="str">
        <f>IF(Input!V802="","",_xlfn.NUMBERVALUE(Input!V802))</f>
        <v/>
      </c>
      <c r="X796" t="str">
        <f>IF(Input!W802="","",_xlfn.NUMBERVALUE(Input!W802))</f>
        <v/>
      </c>
      <c r="Y796" t="str">
        <f>IF(Input!X802="","",_xlfn.NUMBERVALUE(Input!X802))</f>
        <v/>
      </c>
      <c r="Z796" t="str">
        <f>IF(Input!Y802="","",_xlfn.NUMBERVALUE(Input!Y802))</f>
        <v/>
      </c>
    </row>
    <row r="797" spans="1:26" x14ac:dyDescent="0.25">
      <c r="A797" s="257" t="str">
        <f>IF(ISERROR(Input!A803),"",Input!A803)</f>
        <v/>
      </c>
      <c r="B797" t="str">
        <f t="shared" si="12"/>
        <v/>
      </c>
      <c r="C797" t="str">
        <f>IF(ISERROR(Input!B803),"",IF(Input!B803="","",Input!B803))</f>
        <v/>
      </c>
      <c r="D797" t="str">
        <f>IF(ISERROR(IF(Input!C803="","",Input!C803*1)),"",IF(Input!C803="","",Input!C803*1))</f>
        <v/>
      </c>
      <c r="E797" t="str">
        <f>IF(ISERROR(IF(Input!D803="","",Input!D803)),"",IF(Input!D803="","",Input!D803))</f>
        <v/>
      </c>
      <c r="F797" t="str">
        <f>IF(Input!E803="","",IF(ISNUMBER(_xlfn.NUMBERVALUE(Input!E803)),ROUND(Input!E803,0),Input!E803))</f>
        <v/>
      </c>
      <c r="G797" s="269" t="str">
        <f>IF(ISBLANK(Input!F803),"",(Input!F803))</f>
        <v/>
      </c>
      <c r="H797" t="str">
        <f>IF(Input!G803="","",Input!G803)</f>
        <v/>
      </c>
      <c r="I797" t="str">
        <f>IF(Input!H803="","",Input!H803)</f>
        <v/>
      </c>
      <c r="J797" t="str">
        <f>IFERROR(IF(Input!I803="","",IF(VLOOKUP(Input!D803,'Measure List'!$A$2:$D$5000,4,FALSE)="Residential","",Input!I803)),"")</f>
        <v/>
      </c>
      <c r="K797" t="str">
        <f>IF(Input!J803="","",Input!J803)</f>
        <v/>
      </c>
      <c r="L797" t="str">
        <f>IF(Input!K803="","",Input!K803)</f>
        <v/>
      </c>
      <c r="M797" t="str">
        <f>IF(Input!L803="","",Input!L803)</f>
        <v/>
      </c>
      <c r="N797" s="304" t="str">
        <f>IF(Input!M803="","",Input!M803)</f>
        <v/>
      </c>
      <c r="O797" t="str">
        <f>IF(Input!N803="","",IF(_xlfn.NUMBERVALUE(Input!N803)=0,"",_xlfn.NUMBERVALUE(Input!N803)))</f>
        <v/>
      </c>
      <c r="P797" t="str">
        <f>IF(Input!O803="","",_xlfn.NUMBERVALUE(Input!O803))</f>
        <v/>
      </c>
      <c r="Q797" t="str">
        <f>IF(Input!P803="","",Input!P803)</f>
        <v/>
      </c>
      <c r="R797" t="str">
        <f>IF(Input!Q803="","",Input!Q803)</f>
        <v/>
      </c>
      <c r="S797" t="str">
        <f>IF(Input!R803="","",_xlfn.NUMBERVALUE(Input!R803))</f>
        <v/>
      </c>
      <c r="T797" t="str">
        <f>IF(Input!S803="","",Input!S803)</f>
        <v/>
      </c>
      <c r="U797" t="str">
        <f>IF(Input!T803="","",_xlfn.NUMBERVALUE(Input!T803))</f>
        <v/>
      </c>
      <c r="V797" t="str">
        <f>IF(Input!U803="","",(Input!U803))</f>
        <v/>
      </c>
      <c r="W797" t="str">
        <f>IF(Input!V803="","",_xlfn.NUMBERVALUE(Input!V803))</f>
        <v/>
      </c>
      <c r="X797" t="str">
        <f>IF(Input!W803="","",_xlfn.NUMBERVALUE(Input!W803))</f>
        <v/>
      </c>
      <c r="Y797" t="str">
        <f>IF(Input!X803="","",_xlfn.NUMBERVALUE(Input!X803))</f>
        <v/>
      </c>
      <c r="Z797" t="str">
        <f>IF(Input!Y803="","",_xlfn.NUMBERVALUE(Input!Y803))</f>
        <v/>
      </c>
    </row>
    <row r="798" spans="1:26" x14ac:dyDescent="0.25">
      <c r="A798" s="257" t="str">
        <f>IF(ISERROR(Input!A804),"",Input!A804)</f>
        <v/>
      </c>
      <c r="B798" t="str">
        <f t="shared" si="12"/>
        <v/>
      </c>
      <c r="C798" t="str">
        <f>IF(ISERROR(Input!B804),"",IF(Input!B804="","",Input!B804))</f>
        <v/>
      </c>
      <c r="D798" t="str">
        <f>IF(ISERROR(IF(Input!C804="","",Input!C804*1)),"",IF(Input!C804="","",Input!C804*1))</f>
        <v/>
      </c>
      <c r="E798" t="str">
        <f>IF(ISERROR(IF(Input!D804="","",Input!D804)),"",IF(Input!D804="","",Input!D804))</f>
        <v/>
      </c>
      <c r="F798" t="str">
        <f>IF(Input!E804="","",IF(ISNUMBER(_xlfn.NUMBERVALUE(Input!E804)),ROUND(Input!E804,0),Input!E804))</f>
        <v/>
      </c>
      <c r="G798" s="269" t="str">
        <f>IF(ISBLANK(Input!F804),"",(Input!F804))</f>
        <v/>
      </c>
      <c r="H798" t="str">
        <f>IF(Input!G804="","",Input!G804)</f>
        <v/>
      </c>
      <c r="I798" t="str">
        <f>IF(Input!H804="","",Input!H804)</f>
        <v/>
      </c>
      <c r="J798" t="str">
        <f>IFERROR(IF(Input!I804="","",IF(VLOOKUP(Input!D804,'Measure List'!$A$2:$D$5000,4,FALSE)="Residential","",Input!I804)),"")</f>
        <v/>
      </c>
      <c r="K798" t="str">
        <f>IF(Input!J804="","",Input!J804)</f>
        <v/>
      </c>
      <c r="L798" t="str">
        <f>IF(Input!K804="","",Input!K804)</f>
        <v/>
      </c>
      <c r="M798" t="str">
        <f>IF(Input!L804="","",Input!L804)</f>
        <v/>
      </c>
      <c r="N798" s="304" t="str">
        <f>IF(Input!M804="","",Input!M804)</f>
        <v/>
      </c>
      <c r="O798" t="str">
        <f>IF(Input!N804="","",IF(_xlfn.NUMBERVALUE(Input!N804)=0,"",_xlfn.NUMBERVALUE(Input!N804)))</f>
        <v/>
      </c>
      <c r="P798" t="str">
        <f>IF(Input!O804="","",_xlfn.NUMBERVALUE(Input!O804))</f>
        <v/>
      </c>
      <c r="Q798" t="str">
        <f>IF(Input!P804="","",Input!P804)</f>
        <v/>
      </c>
      <c r="R798" t="str">
        <f>IF(Input!Q804="","",Input!Q804)</f>
        <v/>
      </c>
      <c r="S798" t="str">
        <f>IF(Input!R804="","",_xlfn.NUMBERVALUE(Input!R804))</f>
        <v/>
      </c>
      <c r="T798" t="str">
        <f>IF(Input!S804="","",Input!S804)</f>
        <v/>
      </c>
      <c r="U798" t="str">
        <f>IF(Input!T804="","",_xlfn.NUMBERVALUE(Input!T804))</f>
        <v/>
      </c>
      <c r="V798" t="str">
        <f>IF(Input!U804="","",(Input!U804))</f>
        <v/>
      </c>
      <c r="W798" t="str">
        <f>IF(Input!V804="","",_xlfn.NUMBERVALUE(Input!V804))</f>
        <v/>
      </c>
      <c r="X798" t="str">
        <f>IF(Input!W804="","",_xlfn.NUMBERVALUE(Input!W804))</f>
        <v/>
      </c>
      <c r="Y798" t="str">
        <f>IF(Input!X804="","",_xlfn.NUMBERVALUE(Input!X804))</f>
        <v/>
      </c>
      <c r="Z798" t="str">
        <f>IF(Input!Y804="","",_xlfn.NUMBERVALUE(Input!Y804))</f>
        <v/>
      </c>
    </row>
    <row r="799" spans="1:26" x14ac:dyDescent="0.25">
      <c r="A799" s="257" t="str">
        <f>IF(ISERROR(Input!A805),"",Input!A805)</f>
        <v/>
      </c>
      <c r="B799" t="str">
        <f t="shared" si="12"/>
        <v/>
      </c>
      <c r="C799" t="str">
        <f>IF(ISERROR(Input!B805),"",IF(Input!B805="","",Input!B805))</f>
        <v/>
      </c>
      <c r="D799" t="str">
        <f>IF(ISERROR(IF(Input!C805="","",Input!C805*1)),"",IF(Input!C805="","",Input!C805*1))</f>
        <v/>
      </c>
      <c r="E799" t="str">
        <f>IF(ISERROR(IF(Input!D805="","",Input!D805)),"",IF(Input!D805="","",Input!D805))</f>
        <v/>
      </c>
      <c r="F799" t="str">
        <f>IF(Input!E805="","",IF(ISNUMBER(_xlfn.NUMBERVALUE(Input!E805)),ROUND(Input!E805,0),Input!E805))</f>
        <v/>
      </c>
      <c r="G799" s="269" t="str">
        <f>IF(ISBLANK(Input!F805),"",(Input!F805))</f>
        <v/>
      </c>
      <c r="H799" t="str">
        <f>IF(Input!G805="","",Input!G805)</f>
        <v/>
      </c>
      <c r="I799" t="str">
        <f>IF(Input!H805="","",Input!H805)</f>
        <v/>
      </c>
      <c r="J799" t="str">
        <f>IFERROR(IF(Input!I805="","",IF(VLOOKUP(Input!D805,'Measure List'!$A$2:$D$5000,4,FALSE)="Residential","",Input!I805)),"")</f>
        <v/>
      </c>
      <c r="K799" t="str">
        <f>IF(Input!J805="","",Input!J805)</f>
        <v/>
      </c>
      <c r="L799" t="str">
        <f>IF(Input!K805="","",Input!K805)</f>
        <v/>
      </c>
      <c r="M799" t="str">
        <f>IF(Input!L805="","",Input!L805)</f>
        <v/>
      </c>
      <c r="N799" s="304" t="str">
        <f>IF(Input!M805="","",Input!M805)</f>
        <v/>
      </c>
      <c r="O799" t="str">
        <f>IF(Input!N805="","",IF(_xlfn.NUMBERVALUE(Input!N805)=0,"",_xlfn.NUMBERVALUE(Input!N805)))</f>
        <v/>
      </c>
      <c r="P799" t="str">
        <f>IF(Input!O805="","",_xlfn.NUMBERVALUE(Input!O805))</f>
        <v/>
      </c>
      <c r="Q799" t="str">
        <f>IF(Input!P805="","",Input!P805)</f>
        <v/>
      </c>
      <c r="R799" t="str">
        <f>IF(Input!Q805="","",Input!Q805)</f>
        <v/>
      </c>
      <c r="S799" t="str">
        <f>IF(Input!R805="","",_xlfn.NUMBERVALUE(Input!R805))</f>
        <v/>
      </c>
      <c r="T799" t="str">
        <f>IF(Input!S805="","",Input!S805)</f>
        <v/>
      </c>
      <c r="U799" t="str">
        <f>IF(Input!T805="","",_xlfn.NUMBERVALUE(Input!T805))</f>
        <v/>
      </c>
      <c r="V799" t="str">
        <f>IF(Input!U805="","",(Input!U805))</f>
        <v/>
      </c>
      <c r="W799" t="str">
        <f>IF(Input!V805="","",_xlfn.NUMBERVALUE(Input!V805))</f>
        <v/>
      </c>
      <c r="X799" t="str">
        <f>IF(Input!W805="","",_xlfn.NUMBERVALUE(Input!W805))</f>
        <v/>
      </c>
      <c r="Y799" t="str">
        <f>IF(Input!X805="","",_xlfn.NUMBERVALUE(Input!X805))</f>
        <v/>
      </c>
      <c r="Z799" t="str">
        <f>IF(Input!Y805="","",_xlfn.NUMBERVALUE(Input!Y805))</f>
        <v/>
      </c>
    </row>
    <row r="800" spans="1:26" x14ac:dyDescent="0.25">
      <c r="A800" s="257" t="str">
        <f>IF(ISERROR(Input!A806),"",Input!A806)</f>
        <v/>
      </c>
      <c r="B800" t="str">
        <f t="shared" si="12"/>
        <v/>
      </c>
      <c r="C800" t="str">
        <f>IF(ISERROR(Input!B806),"",IF(Input!B806="","",Input!B806))</f>
        <v/>
      </c>
      <c r="D800" t="str">
        <f>IF(ISERROR(IF(Input!C806="","",Input!C806*1)),"",IF(Input!C806="","",Input!C806*1))</f>
        <v/>
      </c>
      <c r="E800" t="str">
        <f>IF(ISERROR(IF(Input!D806="","",Input!D806)),"",IF(Input!D806="","",Input!D806))</f>
        <v/>
      </c>
      <c r="F800" t="str">
        <f>IF(Input!E806="","",IF(ISNUMBER(_xlfn.NUMBERVALUE(Input!E806)),ROUND(Input!E806,0),Input!E806))</f>
        <v/>
      </c>
      <c r="G800" s="269" t="str">
        <f>IF(ISBLANK(Input!F806),"",(Input!F806))</f>
        <v/>
      </c>
      <c r="H800" t="str">
        <f>IF(Input!G806="","",Input!G806)</f>
        <v/>
      </c>
      <c r="I800" t="str">
        <f>IF(Input!H806="","",Input!H806)</f>
        <v/>
      </c>
      <c r="J800" t="str">
        <f>IFERROR(IF(Input!I806="","",IF(VLOOKUP(Input!D806,'Measure List'!$A$2:$D$5000,4,FALSE)="Residential","",Input!I806)),"")</f>
        <v/>
      </c>
      <c r="K800" t="str">
        <f>IF(Input!J806="","",Input!J806)</f>
        <v/>
      </c>
      <c r="L800" t="str">
        <f>IF(Input!K806="","",Input!K806)</f>
        <v/>
      </c>
      <c r="M800" t="str">
        <f>IF(Input!L806="","",Input!L806)</f>
        <v/>
      </c>
      <c r="N800" s="304" t="str">
        <f>IF(Input!M806="","",Input!M806)</f>
        <v/>
      </c>
      <c r="O800" t="str">
        <f>IF(Input!N806="","",IF(_xlfn.NUMBERVALUE(Input!N806)=0,"",_xlfn.NUMBERVALUE(Input!N806)))</f>
        <v/>
      </c>
      <c r="P800" t="str">
        <f>IF(Input!O806="","",_xlfn.NUMBERVALUE(Input!O806))</f>
        <v/>
      </c>
      <c r="Q800" t="str">
        <f>IF(Input!P806="","",Input!P806)</f>
        <v/>
      </c>
      <c r="R800" t="str">
        <f>IF(Input!Q806="","",Input!Q806)</f>
        <v/>
      </c>
      <c r="S800" t="str">
        <f>IF(Input!R806="","",_xlfn.NUMBERVALUE(Input!R806))</f>
        <v/>
      </c>
      <c r="T800" t="str">
        <f>IF(Input!S806="","",Input!S806)</f>
        <v/>
      </c>
      <c r="U800" t="str">
        <f>IF(Input!T806="","",_xlfn.NUMBERVALUE(Input!T806))</f>
        <v/>
      </c>
      <c r="V800" t="str">
        <f>IF(Input!U806="","",(Input!U806))</f>
        <v/>
      </c>
      <c r="W800" t="str">
        <f>IF(Input!V806="","",_xlfn.NUMBERVALUE(Input!V806))</f>
        <v/>
      </c>
      <c r="X800" t="str">
        <f>IF(Input!W806="","",_xlfn.NUMBERVALUE(Input!W806))</f>
        <v/>
      </c>
      <c r="Y800" t="str">
        <f>IF(Input!X806="","",_xlfn.NUMBERVALUE(Input!X806))</f>
        <v/>
      </c>
      <c r="Z800" t="str">
        <f>IF(Input!Y806="","",_xlfn.NUMBERVALUE(Input!Y806))</f>
        <v/>
      </c>
    </row>
    <row r="801" spans="1:26" x14ac:dyDescent="0.25">
      <c r="A801" s="257" t="str">
        <f>IF(ISERROR(Input!A807),"",Input!A807)</f>
        <v/>
      </c>
      <c r="B801" t="str">
        <f t="shared" si="12"/>
        <v/>
      </c>
      <c r="C801" t="str">
        <f>IF(ISERROR(Input!B807),"",IF(Input!B807="","",Input!B807))</f>
        <v/>
      </c>
      <c r="D801" t="str">
        <f>IF(ISERROR(IF(Input!C807="","",Input!C807*1)),"",IF(Input!C807="","",Input!C807*1))</f>
        <v/>
      </c>
      <c r="E801" t="str">
        <f>IF(ISERROR(IF(Input!D807="","",Input!D807)),"",IF(Input!D807="","",Input!D807))</f>
        <v/>
      </c>
      <c r="F801" t="str">
        <f>IF(Input!E807="","",IF(ISNUMBER(_xlfn.NUMBERVALUE(Input!E807)),ROUND(Input!E807,0),Input!E807))</f>
        <v/>
      </c>
      <c r="G801" s="269" t="str">
        <f>IF(ISBLANK(Input!F807),"",(Input!F807))</f>
        <v/>
      </c>
      <c r="H801" t="str">
        <f>IF(Input!G807="","",Input!G807)</f>
        <v/>
      </c>
      <c r="I801" t="str">
        <f>IF(Input!H807="","",Input!H807)</f>
        <v/>
      </c>
      <c r="J801" t="str">
        <f>IFERROR(IF(Input!I807="","",IF(VLOOKUP(Input!D807,'Measure List'!$A$2:$D$5000,4,FALSE)="Residential","",Input!I807)),"")</f>
        <v/>
      </c>
      <c r="K801" t="str">
        <f>IF(Input!J807="","",Input!J807)</f>
        <v/>
      </c>
      <c r="L801" t="str">
        <f>IF(Input!K807="","",Input!K807)</f>
        <v/>
      </c>
      <c r="M801" t="str">
        <f>IF(Input!L807="","",Input!L807)</f>
        <v/>
      </c>
      <c r="N801" s="304" t="str">
        <f>IF(Input!M807="","",Input!M807)</f>
        <v/>
      </c>
      <c r="O801" t="str">
        <f>IF(Input!N807="","",IF(_xlfn.NUMBERVALUE(Input!N807)=0,"",_xlfn.NUMBERVALUE(Input!N807)))</f>
        <v/>
      </c>
      <c r="P801" t="str">
        <f>IF(Input!O807="","",_xlfn.NUMBERVALUE(Input!O807))</f>
        <v/>
      </c>
      <c r="Q801" t="str">
        <f>IF(Input!P807="","",Input!P807)</f>
        <v/>
      </c>
      <c r="R801" t="str">
        <f>IF(Input!Q807="","",Input!Q807)</f>
        <v/>
      </c>
      <c r="S801" t="str">
        <f>IF(Input!R807="","",_xlfn.NUMBERVALUE(Input!R807))</f>
        <v/>
      </c>
      <c r="T801" t="str">
        <f>IF(Input!S807="","",Input!S807)</f>
        <v/>
      </c>
      <c r="U801" t="str">
        <f>IF(Input!T807="","",_xlfn.NUMBERVALUE(Input!T807))</f>
        <v/>
      </c>
      <c r="V801" t="str">
        <f>IF(Input!U807="","",(Input!U807))</f>
        <v/>
      </c>
      <c r="W801" t="str">
        <f>IF(Input!V807="","",_xlfn.NUMBERVALUE(Input!V807))</f>
        <v/>
      </c>
      <c r="X801" t="str">
        <f>IF(Input!W807="","",_xlfn.NUMBERVALUE(Input!W807))</f>
        <v/>
      </c>
      <c r="Y801" t="str">
        <f>IF(Input!X807="","",_xlfn.NUMBERVALUE(Input!X807))</f>
        <v/>
      </c>
      <c r="Z801" t="str">
        <f>IF(Input!Y807="","",_xlfn.NUMBERVALUE(Input!Y807))</f>
        <v/>
      </c>
    </row>
    <row r="802" spans="1:26" x14ac:dyDescent="0.25">
      <c r="A802" s="257" t="str">
        <f>IF(ISERROR(Input!A808),"",Input!A808)</f>
        <v/>
      </c>
      <c r="B802" t="str">
        <f t="shared" si="12"/>
        <v/>
      </c>
      <c r="C802" t="str">
        <f>IF(ISERROR(Input!B808),"",IF(Input!B808="","",Input!B808))</f>
        <v/>
      </c>
      <c r="D802" t="str">
        <f>IF(ISERROR(IF(Input!C808="","",Input!C808*1)),"",IF(Input!C808="","",Input!C808*1))</f>
        <v/>
      </c>
      <c r="E802" t="str">
        <f>IF(ISERROR(IF(Input!D808="","",Input!D808)),"",IF(Input!D808="","",Input!D808))</f>
        <v/>
      </c>
      <c r="F802" t="str">
        <f>IF(Input!E808="","",IF(ISNUMBER(_xlfn.NUMBERVALUE(Input!E808)),ROUND(Input!E808,0),Input!E808))</f>
        <v/>
      </c>
      <c r="G802" s="269" t="str">
        <f>IF(ISBLANK(Input!F808),"",(Input!F808))</f>
        <v/>
      </c>
      <c r="H802" t="str">
        <f>IF(Input!G808="","",Input!G808)</f>
        <v/>
      </c>
      <c r="I802" t="str">
        <f>IF(Input!H808="","",Input!H808)</f>
        <v/>
      </c>
      <c r="J802" t="str">
        <f>IFERROR(IF(Input!I808="","",IF(VLOOKUP(Input!D808,'Measure List'!$A$2:$D$5000,4,FALSE)="Residential","",Input!I808)),"")</f>
        <v/>
      </c>
      <c r="K802" t="str">
        <f>IF(Input!J808="","",Input!J808)</f>
        <v/>
      </c>
      <c r="L802" t="str">
        <f>IF(Input!K808="","",Input!K808)</f>
        <v/>
      </c>
      <c r="M802" t="str">
        <f>IF(Input!L808="","",Input!L808)</f>
        <v/>
      </c>
      <c r="N802" s="304" t="str">
        <f>IF(Input!M808="","",Input!M808)</f>
        <v/>
      </c>
      <c r="O802" t="str">
        <f>IF(Input!N808="","",IF(_xlfn.NUMBERVALUE(Input!N808)=0,"",_xlfn.NUMBERVALUE(Input!N808)))</f>
        <v/>
      </c>
      <c r="P802" t="str">
        <f>IF(Input!O808="","",_xlfn.NUMBERVALUE(Input!O808))</f>
        <v/>
      </c>
      <c r="Q802" t="str">
        <f>IF(Input!P808="","",Input!P808)</f>
        <v/>
      </c>
      <c r="R802" t="str">
        <f>IF(Input!Q808="","",Input!Q808)</f>
        <v/>
      </c>
      <c r="S802" t="str">
        <f>IF(Input!R808="","",_xlfn.NUMBERVALUE(Input!R808))</f>
        <v/>
      </c>
      <c r="T802" t="str">
        <f>IF(Input!S808="","",Input!S808)</f>
        <v/>
      </c>
      <c r="U802" t="str">
        <f>IF(Input!T808="","",_xlfn.NUMBERVALUE(Input!T808))</f>
        <v/>
      </c>
      <c r="V802" t="str">
        <f>IF(Input!U808="","",(Input!U808))</f>
        <v/>
      </c>
      <c r="W802" t="str">
        <f>IF(Input!V808="","",_xlfn.NUMBERVALUE(Input!V808))</f>
        <v/>
      </c>
      <c r="X802" t="str">
        <f>IF(Input!W808="","",_xlfn.NUMBERVALUE(Input!W808))</f>
        <v/>
      </c>
      <c r="Y802" t="str">
        <f>IF(Input!X808="","",_xlfn.NUMBERVALUE(Input!X808))</f>
        <v/>
      </c>
      <c r="Z802" t="str">
        <f>IF(Input!Y808="","",_xlfn.NUMBERVALUE(Input!Y808))</f>
        <v/>
      </c>
    </row>
    <row r="803" spans="1:26" x14ac:dyDescent="0.25">
      <c r="A803" s="257" t="str">
        <f>IF(ISERROR(Input!A809),"",Input!A809)</f>
        <v/>
      </c>
      <c r="B803" t="str">
        <f t="shared" si="12"/>
        <v/>
      </c>
      <c r="C803" t="str">
        <f>IF(ISERROR(Input!B809),"",IF(Input!B809="","",Input!B809))</f>
        <v/>
      </c>
      <c r="D803" t="str">
        <f>IF(ISERROR(IF(Input!C809="","",Input!C809*1)),"",IF(Input!C809="","",Input!C809*1))</f>
        <v/>
      </c>
      <c r="E803" t="str">
        <f>IF(ISERROR(IF(Input!D809="","",Input!D809)),"",IF(Input!D809="","",Input!D809))</f>
        <v/>
      </c>
      <c r="F803" t="str">
        <f>IF(Input!E809="","",IF(ISNUMBER(_xlfn.NUMBERVALUE(Input!E809)),ROUND(Input!E809,0),Input!E809))</f>
        <v/>
      </c>
      <c r="G803" s="269" t="str">
        <f>IF(ISBLANK(Input!F809),"",(Input!F809))</f>
        <v/>
      </c>
      <c r="H803" t="str">
        <f>IF(Input!G809="","",Input!G809)</f>
        <v/>
      </c>
      <c r="I803" t="str">
        <f>IF(Input!H809="","",Input!H809)</f>
        <v/>
      </c>
      <c r="J803" t="str">
        <f>IFERROR(IF(Input!I809="","",IF(VLOOKUP(Input!D809,'Measure List'!$A$2:$D$5000,4,FALSE)="Residential","",Input!I809)),"")</f>
        <v/>
      </c>
      <c r="K803" t="str">
        <f>IF(Input!J809="","",Input!J809)</f>
        <v/>
      </c>
      <c r="L803" t="str">
        <f>IF(Input!K809="","",Input!K809)</f>
        <v/>
      </c>
      <c r="M803" t="str">
        <f>IF(Input!L809="","",Input!L809)</f>
        <v/>
      </c>
      <c r="N803" s="304" t="str">
        <f>IF(Input!M809="","",Input!M809)</f>
        <v/>
      </c>
      <c r="O803" t="str">
        <f>IF(Input!N809="","",IF(_xlfn.NUMBERVALUE(Input!N809)=0,"",_xlfn.NUMBERVALUE(Input!N809)))</f>
        <v/>
      </c>
      <c r="P803" t="str">
        <f>IF(Input!O809="","",_xlfn.NUMBERVALUE(Input!O809))</f>
        <v/>
      </c>
      <c r="Q803" t="str">
        <f>IF(Input!P809="","",Input!P809)</f>
        <v/>
      </c>
      <c r="R803" t="str">
        <f>IF(Input!Q809="","",Input!Q809)</f>
        <v/>
      </c>
      <c r="S803" t="str">
        <f>IF(Input!R809="","",_xlfn.NUMBERVALUE(Input!R809))</f>
        <v/>
      </c>
      <c r="T803" t="str">
        <f>IF(Input!S809="","",Input!S809)</f>
        <v/>
      </c>
      <c r="U803" t="str">
        <f>IF(Input!T809="","",_xlfn.NUMBERVALUE(Input!T809))</f>
        <v/>
      </c>
      <c r="V803" t="str">
        <f>IF(Input!U809="","",(Input!U809))</f>
        <v/>
      </c>
      <c r="W803" t="str">
        <f>IF(Input!V809="","",_xlfn.NUMBERVALUE(Input!V809))</f>
        <v/>
      </c>
      <c r="X803" t="str">
        <f>IF(Input!W809="","",_xlfn.NUMBERVALUE(Input!W809))</f>
        <v/>
      </c>
      <c r="Y803" t="str">
        <f>IF(Input!X809="","",_xlfn.NUMBERVALUE(Input!X809))</f>
        <v/>
      </c>
      <c r="Z803" t="str">
        <f>IF(Input!Y809="","",_xlfn.NUMBERVALUE(Input!Y809))</f>
        <v/>
      </c>
    </row>
    <row r="804" spans="1:26" x14ac:dyDescent="0.25">
      <c r="A804" s="257" t="str">
        <f>IF(ISERROR(Input!A810),"",Input!A810)</f>
        <v/>
      </c>
      <c r="B804" t="str">
        <f t="shared" si="12"/>
        <v/>
      </c>
      <c r="C804" t="str">
        <f>IF(ISERROR(Input!B810),"",IF(Input!B810="","",Input!B810))</f>
        <v/>
      </c>
      <c r="D804" t="str">
        <f>IF(ISERROR(IF(Input!C810="","",Input!C810*1)),"",IF(Input!C810="","",Input!C810*1))</f>
        <v/>
      </c>
      <c r="E804" t="str">
        <f>IF(ISERROR(IF(Input!D810="","",Input!D810)),"",IF(Input!D810="","",Input!D810))</f>
        <v/>
      </c>
      <c r="F804" t="str">
        <f>IF(Input!E810="","",IF(ISNUMBER(_xlfn.NUMBERVALUE(Input!E810)),ROUND(Input!E810,0),Input!E810))</f>
        <v/>
      </c>
      <c r="G804" s="269" t="str">
        <f>IF(ISBLANK(Input!F810),"",(Input!F810))</f>
        <v/>
      </c>
      <c r="H804" t="str">
        <f>IF(Input!G810="","",Input!G810)</f>
        <v/>
      </c>
      <c r="I804" t="str">
        <f>IF(Input!H810="","",Input!H810)</f>
        <v/>
      </c>
      <c r="J804" t="str">
        <f>IFERROR(IF(Input!I810="","",IF(VLOOKUP(Input!D810,'Measure List'!$A$2:$D$5000,4,FALSE)="Residential","",Input!I810)),"")</f>
        <v/>
      </c>
      <c r="K804" t="str">
        <f>IF(Input!J810="","",Input!J810)</f>
        <v/>
      </c>
      <c r="L804" t="str">
        <f>IF(Input!K810="","",Input!K810)</f>
        <v/>
      </c>
      <c r="M804" t="str">
        <f>IF(Input!L810="","",Input!L810)</f>
        <v/>
      </c>
      <c r="N804" s="304" t="str">
        <f>IF(Input!M810="","",Input!M810)</f>
        <v/>
      </c>
      <c r="O804" t="str">
        <f>IF(Input!N810="","",IF(_xlfn.NUMBERVALUE(Input!N810)=0,"",_xlfn.NUMBERVALUE(Input!N810)))</f>
        <v/>
      </c>
      <c r="P804" t="str">
        <f>IF(Input!O810="","",_xlfn.NUMBERVALUE(Input!O810))</f>
        <v/>
      </c>
      <c r="Q804" t="str">
        <f>IF(Input!P810="","",Input!P810)</f>
        <v/>
      </c>
      <c r="R804" t="str">
        <f>IF(Input!Q810="","",Input!Q810)</f>
        <v/>
      </c>
      <c r="S804" t="str">
        <f>IF(Input!R810="","",_xlfn.NUMBERVALUE(Input!R810))</f>
        <v/>
      </c>
      <c r="T804" t="str">
        <f>IF(Input!S810="","",Input!S810)</f>
        <v/>
      </c>
      <c r="U804" t="str">
        <f>IF(Input!T810="","",_xlfn.NUMBERVALUE(Input!T810))</f>
        <v/>
      </c>
      <c r="V804" t="str">
        <f>IF(Input!U810="","",(Input!U810))</f>
        <v/>
      </c>
      <c r="W804" t="str">
        <f>IF(Input!V810="","",_xlfn.NUMBERVALUE(Input!V810))</f>
        <v/>
      </c>
      <c r="X804" t="str">
        <f>IF(Input!W810="","",_xlfn.NUMBERVALUE(Input!W810))</f>
        <v/>
      </c>
      <c r="Y804" t="str">
        <f>IF(Input!X810="","",_xlfn.NUMBERVALUE(Input!X810))</f>
        <v/>
      </c>
      <c r="Z804" t="str">
        <f>IF(Input!Y810="","",_xlfn.NUMBERVALUE(Input!Y810))</f>
        <v/>
      </c>
    </row>
    <row r="805" spans="1:26" x14ac:dyDescent="0.25">
      <c r="A805" s="257" t="str">
        <f>IF(ISERROR(Input!A811),"",Input!A811)</f>
        <v/>
      </c>
      <c r="B805" t="str">
        <f t="shared" si="12"/>
        <v/>
      </c>
      <c r="C805" t="str">
        <f>IF(ISERROR(Input!B811),"",IF(Input!B811="","",Input!B811))</f>
        <v/>
      </c>
      <c r="D805" t="str">
        <f>IF(ISERROR(IF(Input!C811="","",Input!C811*1)),"",IF(Input!C811="","",Input!C811*1))</f>
        <v/>
      </c>
      <c r="E805" t="str">
        <f>IF(ISERROR(IF(Input!D811="","",Input!D811)),"",IF(Input!D811="","",Input!D811))</f>
        <v/>
      </c>
      <c r="F805" t="str">
        <f>IF(Input!E811="","",IF(ISNUMBER(_xlfn.NUMBERVALUE(Input!E811)),ROUND(Input!E811,0),Input!E811))</f>
        <v/>
      </c>
      <c r="G805" s="269" t="str">
        <f>IF(ISBLANK(Input!F811),"",(Input!F811))</f>
        <v/>
      </c>
      <c r="H805" t="str">
        <f>IF(Input!G811="","",Input!G811)</f>
        <v/>
      </c>
      <c r="I805" t="str">
        <f>IF(Input!H811="","",Input!H811)</f>
        <v/>
      </c>
      <c r="J805" t="str">
        <f>IFERROR(IF(Input!I811="","",IF(VLOOKUP(Input!D811,'Measure List'!$A$2:$D$5000,4,FALSE)="Residential","",Input!I811)),"")</f>
        <v/>
      </c>
      <c r="K805" t="str">
        <f>IF(Input!J811="","",Input!J811)</f>
        <v/>
      </c>
      <c r="L805" t="str">
        <f>IF(Input!K811="","",Input!K811)</f>
        <v/>
      </c>
      <c r="M805" t="str">
        <f>IF(Input!L811="","",Input!L811)</f>
        <v/>
      </c>
      <c r="N805" s="304" t="str">
        <f>IF(Input!M811="","",Input!M811)</f>
        <v/>
      </c>
      <c r="O805" t="str">
        <f>IF(Input!N811="","",IF(_xlfn.NUMBERVALUE(Input!N811)=0,"",_xlfn.NUMBERVALUE(Input!N811)))</f>
        <v/>
      </c>
      <c r="P805" t="str">
        <f>IF(Input!O811="","",_xlfn.NUMBERVALUE(Input!O811))</f>
        <v/>
      </c>
      <c r="Q805" t="str">
        <f>IF(Input!P811="","",Input!P811)</f>
        <v/>
      </c>
      <c r="R805" t="str">
        <f>IF(Input!Q811="","",Input!Q811)</f>
        <v/>
      </c>
      <c r="S805" t="str">
        <f>IF(Input!R811="","",_xlfn.NUMBERVALUE(Input!R811))</f>
        <v/>
      </c>
      <c r="T805" t="str">
        <f>IF(Input!S811="","",Input!S811)</f>
        <v/>
      </c>
      <c r="U805" t="str">
        <f>IF(Input!T811="","",_xlfn.NUMBERVALUE(Input!T811))</f>
        <v/>
      </c>
      <c r="V805" t="str">
        <f>IF(Input!U811="","",(Input!U811))</f>
        <v/>
      </c>
      <c r="W805" t="str">
        <f>IF(Input!V811="","",_xlfn.NUMBERVALUE(Input!V811))</f>
        <v/>
      </c>
      <c r="X805" t="str">
        <f>IF(Input!W811="","",_xlfn.NUMBERVALUE(Input!W811))</f>
        <v/>
      </c>
      <c r="Y805" t="str">
        <f>IF(Input!X811="","",_xlfn.NUMBERVALUE(Input!X811))</f>
        <v/>
      </c>
      <c r="Z805" t="str">
        <f>IF(Input!Y811="","",_xlfn.NUMBERVALUE(Input!Y811))</f>
        <v/>
      </c>
    </row>
    <row r="806" spans="1:26" x14ac:dyDescent="0.25">
      <c r="A806" s="257" t="str">
        <f>IF(ISERROR(Input!A812),"",Input!A812)</f>
        <v/>
      </c>
      <c r="B806" t="str">
        <f t="shared" si="12"/>
        <v/>
      </c>
      <c r="C806" t="str">
        <f>IF(ISERROR(Input!B812),"",IF(Input!B812="","",Input!B812))</f>
        <v/>
      </c>
      <c r="D806" t="str">
        <f>IF(ISERROR(IF(Input!C812="","",Input!C812*1)),"",IF(Input!C812="","",Input!C812*1))</f>
        <v/>
      </c>
      <c r="E806" t="str">
        <f>IF(ISERROR(IF(Input!D812="","",Input!D812)),"",IF(Input!D812="","",Input!D812))</f>
        <v/>
      </c>
      <c r="F806" t="str">
        <f>IF(Input!E812="","",IF(ISNUMBER(_xlfn.NUMBERVALUE(Input!E812)),ROUND(Input!E812,0),Input!E812))</f>
        <v/>
      </c>
      <c r="G806" s="269" t="str">
        <f>IF(ISBLANK(Input!F812),"",(Input!F812))</f>
        <v/>
      </c>
      <c r="H806" t="str">
        <f>IF(Input!G812="","",Input!G812)</f>
        <v/>
      </c>
      <c r="I806" t="str">
        <f>IF(Input!H812="","",Input!H812)</f>
        <v/>
      </c>
      <c r="J806" t="str">
        <f>IFERROR(IF(Input!I812="","",IF(VLOOKUP(Input!D812,'Measure List'!$A$2:$D$5000,4,FALSE)="Residential","",Input!I812)),"")</f>
        <v/>
      </c>
      <c r="K806" t="str">
        <f>IF(Input!J812="","",Input!J812)</f>
        <v/>
      </c>
      <c r="L806" t="str">
        <f>IF(Input!K812="","",Input!K812)</f>
        <v/>
      </c>
      <c r="M806" t="str">
        <f>IF(Input!L812="","",Input!L812)</f>
        <v/>
      </c>
      <c r="N806" s="304" t="str">
        <f>IF(Input!M812="","",Input!M812)</f>
        <v/>
      </c>
      <c r="O806" t="str">
        <f>IF(Input!N812="","",IF(_xlfn.NUMBERVALUE(Input!N812)=0,"",_xlfn.NUMBERVALUE(Input!N812)))</f>
        <v/>
      </c>
      <c r="P806" t="str">
        <f>IF(Input!O812="","",_xlfn.NUMBERVALUE(Input!O812))</f>
        <v/>
      </c>
      <c r="Q806" t="str">
        <f>IF(Input!P812="","",Input!P812)</f>
        <v/>
      </c>
      <c r="R806" t="str">
        <f>IF(Input!Q812="","",Input!Q812)</f>
        <v/>
      </c>
      <c r="S806" t="str">
        <f>IF(Input!R812="","",_xlfn.NUMBERVALUE(Input!R812))</f>
        <v/>
      </c>
      <c r="T806" t="str">
        <f>IF(Input!S812="","",Input!S812)</f>
        <v/>
      </c>
      <c r="U806" t="str">
        <f>IF(Input!T812="","",_xlfn.NUMBERVALUE(Input!T812))</f>
        <v/>
      </c>
      <c r="V806" t="str">
        <f>IF(Input!U812="","",(Input!U812))</f>
        <v/>
      </c>
      <c r="W806" t="str">
        <f>IF(Input!V812="","",_xlfn.NUMBERVALUE(Input!V812))</f>
        <v/>
      </c>
      <c r="X806" t="str">
        <f>IF(Input!W812="","",_xlfn.NUMBERVALUE(Input!W812))</f>
        <v/>
      </c>
      <c r="Y806" t="str">
        <f>IF(Input!X812="","",_xlfn.NUMBERVALUE(Input!X812))</f>
        <v/>
      </c>
      <c r="Z806" t="str">
        <f>IF(Input!Y812="","",_xlfn.NUMBERVALUE(Input!Y812))</f>
        <v/>
      </c>
    </row>
    <row r="807" spans="1:26" x14ac:dyDescent="0.25">
      <c r="A807" s="257" t="str">
        <f>IF(ISERROR(Input!A813),"",Input!A813)</f>
        <v/>
      </c>
      <c r="B807" t="str">
        <f t="shared" si="12"/>
        <v/>
      </c>
      <c r="C807" t="str">
        <f>IF(ISERROR(Input!B813),"",IF(Input!B813="","",Input!B813))</f>
        <v/>
      </c>
      <c r="D807" t="str">
        <f>IF(ISERROR(IF(Input!C813="","",Input!C813*1)),"",IF(Input!C813="","",Input!C813*1))</f>
        <v/>
      </c>
      <c r="E807" t="str">
        <f>IF(ISERROR(IF(Input!D813="","",Input!D813)),"",IF(Input!D813="","",Input!D813))</f>
        <v/>
      </c>
      <c r="F807" t="str">
        <f>IF(Input!E813="","",IF(ISNUMBER(_xlfn.NUMBERVALUE(Input!E813)),ROUND(Input!E813,0),Input!E813))</f>
        <v/>
      </c>
      <c r="G807" s="269" t="str">
        <f>IF(ISBLANK(Input!F813),"",(Input!F813))</f>
        <v/>
      </c>
      <c r="H807" t="str">
        <f>IF(Input!G813="","",Input!G813)</f>
        <v/>
      </c>
      <c r="I807" t="str">
        <f>IF(Input!H813="","",Input!H813)</f>
        <v/>
      </c>
      <c r="J807" t="str">
        <f>IFERROR(IF(Input!I813="","",IF(VLOOKUP(Input!D813,'Measure List'!$A$2:$D$5000,4,FALSE)="Residential","",Input!I813)),"")</f>
        <v/>
      </c>
      <c r="K807" t="str">
        <f>IF(Input!J813="","",Input!J813)</f>
        <v/>
      </c>
      <c r="L807" t="str">
        <f>IF(Input!K813="","",Input!K813)</f>
        <v/>
      </c>
      <c r="M807" t="str">
        <f>IF(Input!L813="","",Input!L813)</f>
        <v/>
      </c>
      <c r="N807" s="304" t="str">
        <f>IF(Input!M813="","",Input!M813)</f>
        <v/>
      </c>
      <c r="O807" t="str">
        <f>IF(Input!N813="","",IF(_xlfn.NUMBERVALUE(Input!N813)=0,"",_xlfn.NUMBERVALUE(Input!N813)))</f>
        <v/>
      </c>
      <c r="P807" t="str">
        <f>IF(Input!O813="","",_xlfn.NUMBERVALUE(Input!O813))</f>
        <v/>
      </c>
      <c r="Q807" t="str">
        <f>IF(Input!P813="","",Input!P813)</f>
        <v/>
      </c>
      <c r="R807" t="str">
        <f>IF(Input!Q813="","",Input!Q813)</f>
        <v/>
      </c>
      <c r="S807" t="str">
        <f>IF(Input!R813="","",_xlfn.NUMBERVALUE(Input!R813))</f>
        <v/>
      </c>
      <c r="T807" t="str">
        <f>IF(Input!S813="","",Input!S813)</f>
        <v/>
      </c>
      <c r="U807" t="str">
        <f>IF(Input!T813="","",_xlfn.NUMBERVALUE(Input!T813))</f>
        <v/>
      </c>
      <c r="V807" t="str">
        <f>IF(Input!U813="","",(Input!U813))</f>
        <v/>
      </c>
      <c r="W807" t="str">
        <f>IF(Input!V813="","",_xlfn.NUMBERVALUE(Input!V813))</f>
        <v/>
      </c>
      <c r="X807" t="str">
        <f>IF(Input!W813="","",_xlfn.NUMBERVALUE(Input!W813))</f>
        <v/>
      </c>
      <c r="Y807" t="str">
        <f>IF(Input!X813="","",_xlfn.NUMBERVALUE(Input!X813))</f>
        <v/>
      </c>
      <c r="Z807" t="str">
        <f>IF(Input!Y813="","",_xlfn.NUMBERVALUE(Input!Y813))</f>
        <v/>
      </c>
    </row>
    <row r="808" spans="1:26" x14ac:dyDescent="0.25">
      <c r="A808" s="257" t="str">
        <f>IF(ISERROR(Input!A814),"",Input!A814)</f>
        <v/>
      </c>
      <c r="B808" t="str">
        <f t="shared" si="12"/>
        <v/>
      </c>
      <c r="C808" t="str">
        <f>IF(ISERROR(Input!B814),"",IF(Input!B814="","",Input!B814))</f>
        <v/>
      </c>
      <c r="D808" t="str">
        <f>IF(ISERROR(IF(Input!C814="","",Input!C814*1)),"",IF(Input!C814="","",Input!C814*1))</f>
        <v/>
      </c>
      <c r="E808" t="str">
        <f>IF(ISERROR(IF(Input!D814="","",Input!D814)),"",IF(Input!D814="","",Input!D814))</f>
        <v/>
      </c>
      <c r="F808" t="str">
        <f>IF(Input!E814="","",IF(ISNUMBER(_xlfn.NUMBERVALUE(Input!E814)),ROUND(Input!E814,0),Input!E814))</f>
        <v/>
      </c>
      <c r="G808" s="269" t="str">
        <f>IF(ISBLANK(Input!F814),"",(Input!F814))</f>
        <v/>
      </c>
      <c r="H808" t="str">
        <f>IF(Input!G814="","",Input!G814)</f>
        <v/>
      </c>
      <c r="I808" t="str">
        <f>IF(Input!H814="","",Input!H814)</f>
        <v/>
      </c>
      <c r="J808" t="str">
        <f>IFERROR(IF(Input!I814="","",IF(VLOOKUP(Input!D814,'Measure List'!$A$2:$D$5000,4,FALSE)="Residential","",Input!I814)),"")</f>
        <v/>
      </c>
      <c r="K808" t="str">
        <f>IF(Input!J814="","",Input!J814)</f>
        <v/>
      </c>
      <c r="L808" t="str">
        <f>IF(Input!K814="","",Input!K814)</f>
        <v/>
      </c>
      <c r="M808" t="str">
        <f>IF(Input!L814="","",Input!L814)</f>
        <v/>
      </c>
      <c r="N808" s="304" t="str">
        <f>IF(Input!M814="","",Input!M814)</f>
        <v/>
      </c>
      <c r="O808" t="str">
        <f>IF(Input!N814="","",IF(_xlfn.NUMBERVALUE(Input!N814)=0,"",_xlfn.NUMBERVALUE(Input!N814)))</f>
        <v/>
      </c>
      <c r="P808" t="str">
        <f>IF(Input!O814="","",_xlfn.NUMBERVALUE(Input!O814))</f>
        <v/>
      </c>
      <c r="Q808" t="str">
        <f>IF(Input!P814="","",Input!P814)</f>
        <v/>
      </c>
      <c r="R808" t="str">
        <f>IF(Input!Q814="","",Input!Q814)</f>
        <v/>
      </c>
      <c r="S808" t="str">
        <f>IF(Input!R814="","",_xlfn.NUMBERVALUE(Input!R814))</f>
        <v/>
      </c>
      <c r="T808" t="str">
        <f>IF(Input!S814="","",Input!S814)</f>
        <v/>
      </c>
      <c r="U808" t="str">
        <f>IF(Input!T814="","",_xlfn.NUMBERVALUE(Input!T814))</f>
        <v/>
      </c>
      <c r="V808" t="str">
        <f>IF(Input!U814="","",(Input!U814))</f>
        <v/>
      </c>
      <c r="W808" t="str">
        <f>IF(Input!V814="","",_xlfn.NUMBERVALUE(Input!V814))</f>
        <v/>
      </c>
      <c r="X808" t="str">
        <f>IF(Input!W814="","",_xlfn.NUMBERVALUE(Input!W814))</f>
        <v/>
      </c>
      <c r="Y808" t="str">
        <f>IF(Input!X814="","",_xlfn.NUMBERVALUE(Input!X814))</f>
        <v/>
      </c>
      <c r="Z808" t="str">
        <f>IF(Input!Y814="","",_xlfn.NUMBERVALUE(Input!Y814))</f>
        <v/>
      </c>
    </row>
    <row r="809" spans="1:26" x14ac:dyDescent="0.25">
      <c r="A809" s="257" t="str">
        <f>IF(ISERROR(Input!A815),"",Input!A815)</f>
        <v/>
      </c>
      <c r="B809" t="str">
        <f t="shared" si="12"/>
        <v/>
      </c>
      <c r="C809" t="str">
        <f>IF(ISERROR(Input!B815),"",IF(Input!B815="","",Input!B815))</f>
        <v/>
      </c>
      <c r="D809" t="str">
        <f>IF(ISERROR(IF(Input!C815="","",Input!C815*1)),"",IF(Input!C815="","",Input!C815*1))</f>
        <v/>
      </c>
      <c r="E809" t="str">
        <f>IF(ISERROR(IF(Input!D815="","",Input!D815)),"",IF(Input!D815="","",Input!D815))</f>
        <v/>
      </c>
      <c r="F809" t="str">
        <f>IF(Input!E815="","",IF(ISNUMBER(_xlfn.NUMBERVALUE(Input!E815)),ROUND(Input!E815,0),Input!E815))</f>
        <v/>
      </c>
      <c r="G809" s="269" t="str">
        <f>IF(ISBLANK(Input!F815),"",(Input!F815))</f>
        <v/>
      </c>
      <c r="H809" t="str">
        <f>IF(Input!G815="","",Input!G815)</f>
        <v/>
      </c>
      <c r="I809" t="str">
        <f>IF(Input!H815="","",Input!H815)</f>
        <v/>
      </c>
      <c r="J809" t="str">
        <f>IFERROR(IF(Input!I815="","",IF(VLOOKUP(Input!D815,'Measure List'!$A$2:$D$5000,4,FALSE)="Residential","",Input!I815)),"")</f>
        <v/>
      </c>
      <c r="K809" t="str">
        <f>IF(Input!J815="","",Input!J815)</f>
        <v/>
      </c>
      <c r="L809" t="str">
        <f>IF(Input!K815="","",Input!K815)</f>
        <v/>
      </c>
      <c r="M809" t="str">
        <f>IF(Input!L815="","",Input!L815)</f>
        <v/>
      </c>
      <c r="N809" s="304" t="str">
        <f>IF(Input!M815="","",Input!M815)</f>
        <v/>
      </c>
      <c r="O809" t="str">
        <f>IF(Input!N815="","",IF(_xlfn.NUMBERVALUE(Input!N815)=0,"",_xlfn.NUMBERVALUE(Input!N815)))</f>
        <v/>
      </c>
      <c r="P809" t="str">
        <f>IF(Input!O815="","",_xlfn.NUMBERVALUE(Input!O815))</f>
        <v/>
      </c>
      <c r="Q809" t="str">
        <f>IF(Input!P815="","",Input!P815)</f>
        <v/>
      </c>
      <c r="R809" t="str">
        <f>IF(Input!Q815="","",Input!Q815)</f>
        <v/>
      </c>
      <c r="S809" t="str">
        <f>IF(Input!R815="","",_xlfn.NUMBERVALUE(Input!R815))</f>
        <v/>
      </c>
      <c r="T809" t="str">
        <f>IF(Input!S815="","",Input!S815)</f>
        <v/>
      </c>
      <c r="U809" t="str">
        <f>IF(Input!T815="","",_xlfn.NUMBERVALUE(Input!T815))</f>
        <v/>
      </c>
      <c r="V809" t="str">
        <f>IF(Input!U815="","",(Input!U815))</f>
        <v/>
      </c>
      <c r="W809" t="str">
        <f>IF(Input!V815="","",_xlfn.NUMBERVALUE(Input!V815))</f>
        <v/>
      </c>
      <c r="X809" t="str">
        <f>IF(Input!W815="","",_xlfn.NUMBERVALUE(Input!W815))</f>
        <v/>
      </c>
      <c r="Y809" t="str">
        <f>IF(Input!X815="","",_xlfn.NUMBERVALUE(Input!X815))</f>
        <v/>
      </c>
      <c r="Z809" t="str">
        <f>IF(Input!Y815="","",_xlfn.NUMBERVALUE(Input!Y815))</f>
        <v/>
      </c>
    </row>
    <row r="810" spans="1:26" x14ac:dyDescent="0.25">
      <c r="A810" s="257" t="str">
        <f>IF(ISERROR(Input!A816),"",Input!A816)</f>
        <v/>
      </c>
      <c r="B810" t="str">
        <f t="shared" si="12"/>
        <v/>
      </c>
      <c r="C810" t="str">
        <f>IF(ISERROR(Input!B816),"",IF(Input!B816="","",Input!B816))</f>
        <v/>
      </c>
      <c r="D810" t="str">
        <f>IF(ISERROR(IF(Input!C816="","",Input!C816*1)),"",IF(Input!C816="","",Input!C816*1))</f>
        <v/>
      </c>
      <c r="E810" t="str">
        <f>IF(ISERROR(IF(Input!D816="","",Input!D816)),"",IF(Input!D816="","",Input!D816))</f>
        <v/>
      </c>
      <c r="F810" t="str">
        <f>IF(Input!E816="","",IF(ISNUMBER(_xlfn.NUMBERVALUE(Input!E816)),ROUND(Input!E816,0),Input!E816))</f>
        <v/>
      </c>
      <c r="G810" s="269" t="str">
        <f>IF(ISBLANK(Input!F816),"",(Input!F816))</f>
        <v/>
      </c>
      <c r="H810" t="str">
        <f>IF(Input!G816="","",Input!G816)</f>
        <v/>
      </c>
      <c r="I810" t="str">
        <f>IF(Input!H816="","",Input!H816)</f>
        <v/>
      </c>
      <c r="J810" t="str">
        <f>IFERROR(IF(Input!I816="","",IF(VLOOKUP(Input!D816,'Measure List'!$A$2:$D$5000,4,FALSE)="Residential","",Input!I816)),"")</f>
        <v/>
      </c>
      <c r="K810" t="str">
        <f>IF(Input!J816="","",Input!J816)</f>
        <v/>
      </c>
      <c r="L810" t="str">
        <f>IF(Input!K816="","",Input!K816)</f>
        <v/>
      </c>
      <c r="M810" t="str">
        <f>IF(Input!L816="","",Input!L816)</f>
        <v/>
      </c>
      <c r="N810" s="304" t="str">
        <f>IF(Input!M816="","",Input!M816)</f>
        <v/>
      </c>
      <c r="O810" t="str">
        <f>IF(Input!N816="","",IF(_xlfn.NUMBERVALUE(Input!N816)=0,"",_xlfn.NUMBERVALUE(Input!N816)))</f>
        <v/>
      </c>
      <c r="P810" t="str">
        <f>IF(Input!O816="","",_xlfn.NUMBERVALUE(Input!O816))</f>
        <v/>
      </c>
      <c r="Q810" t="str">
        <f>IF(Input!P816="","",Input!P816)</f>
        <v/>
      </c>
      <c r="R810" t="str">
        <f>IF(Input!Q816="","",Input!Q816)</f>
        <v/>
      </c>
      <c r="S810" t="str">
        <f>IF(Input!R816="","",_xlfn.NUMBERVALUE(Input!R816))</f>
        <v/>
      </c>
      <c r="T810" t="str">
        <f>IF(Input!S816="","",Input!S816)</f>
        <v/>
      </c>
      <c r="U810" t="str">
        <f>IF(Input!T816="","",_xlfn.NUMBERVALUE(Input!T816))</f>
        <v/>
      </c>
      <c r="V810" t="str">
        <f>IF(Input!U816="","",(Input!U816))</f>
        <v/>
      </c>
      <c r="W810" t="str">
        <f>IF(Input!V816="","",_xlfn.NUMBERVALUE(Input!V816))</f>
        <v/>
      </c>
      <c r="X810" t="str">
        <f>IF(Input!W816="","",_xlfn.NUMBERVALUE(Input!W816))</f>
        <v/>
      </c>
      <c r="Y810" t="str">
        <f>IF(Input!X816="","",_xlfn.NUMBERVALUE(Input!X816))</f>
        <v/>
      </c>
      <c r="Z810" t="str">
        <f>IF(Input!Y816="","",_xlfn.NUMBERVALUE(Input!Y816))</f>
        <v/>
      </c>
    </row>
    <row r="811" spans="1:26" x14ac:dyDescent="0.25">
      <c r="A811" s="257" t="str">
        <f>IF(ISERROR(Input!A817),"",Input!A817)</f>
        <v/>
      </c>
      <c r="B811" t="str">
        <f t="shared" si="12"/>
        <v/>
      </c>
      <c r="C811" t="str">
        <f>IF(ISERROR(Input!B817),"",IF(Input!B817="","",Input!B817))</f>
        <v/>
      </c>
      <c r="D811" t="str">
        <f>IF(ISERROR(IF(Input!C817="","",Input!C817*1)),"",IF(Input!C817="","",Input!C817*1))</f>
        <v/>
      </c>
      <c r="E811" t="str">
        <f>IF(ISERROR(IF(Input!D817="","",Input!D817)),"",IF(Input!D817="","",Input!D817))</f>
        <v/>
      </c>
      <c r="F811" t="str">
        <f>IF(Input!E817="","",IF(ISNUMBER(_xlfn.NUMBERVALUE(Input!E817)),ROUND(Input!E817,0),Input!E817))</f>
        <v/>
      </c>
      <c r="G811" s="269" t="str">
        <f>IF(ISBLANK(Input!F817),"",(Input!F817))</f>
        <v/>
      </c>
      <c r="H811" t="str">
        <f>IF(Input!G817="","",Input!G817)</f>
        <v/>
      </c>
      <c r="I811" t="str">
        <f>IF(Input!H817="","",Input!H817)</f>
        <v/>
      </c>
      <c r="J811" t="str">
        <f>IFERROR(IF(Input!I817="","",IF(VLOOKUP(Input!D817,'Measure List'!$A$2:$D$5000,4,FALSE)="Residential","",Input!I817)),"")</f>
        <v/>
      </c>
      <c r="K811" t="str">
        <f>IF(Input!J817="","",Input!J817)</f>
        <v/>
      </c>
      <c r="L811" t="str">
        <f>IF(Input!K817="","",Input!K817)</f>
        <v/>
      </c>
      <c r="M811" t="str">
        <f>IF(Input!L817="","",Input!L817)</f>
        <v/>
      </c>
      <c r="N811" s="304" t="str">
        <f>IF(Input!M817="","",Input!M817)</f>
        <v/>
      </c>
      <c r="O811" t="str">
        <f>IF(Input!N817="","",IF(_xlfn.NUMBERVALUE(Input!N817)=0,"",_xlfn.NUMBERVALUE(Input!N817)))</f>
        <v/>
      </c>
      <c r="P811" t="str">
        <f>IF(Input!O817="","",_xlfn.NUMBERVALUE(Input!O817))</f>
        <v/>
      </c>
      <c r="Q811" t="str">
        <f>IF(Input!P817="","",Input!P817)</f>
        <v/>
      </c>
      <c r="R811" t="str">
        <f>IF(Input!Q817="","",Input!Q817)</f>
        <v/>
      </c>
      <c r="S811" t="str">
        <f>IF(Input!R817="","",_xlfn.NUMBERVALUE(Input!R817))</f>
        <v/>
      </c>
      <c r="T811" t="str">
        <f>IF(Input!S817="","",Input!S817)</f>
        <v/>
      </c>
      <c r="U811" t="str">
        <f>IF(Input!T817="","",_xlfn.NUMBERVALUE(Input!T817))</f>
        <v/>
      </c>
      <c r="V811" t="str">
        <f>IF(Input!U817="","",(Input!U817))</f>
        <v/>
      </c>
      <c r="W811" t="str">
        <f>IF(Input!V817="","",_xlfn.NUMBERVALUE(Input!V817))</f>
        <v/>
      </c>
      <c r="X811" t="str">
        <f>IF(Input!W817="","",_xlfn.NUMBERVALUE(Input!W817))</f>
        <v/>
      </c>
      <c r="Y811" t="str">
        <f>IF(Input!X817="","",_xlfn.NUMBERVALUE(Input!X817))</f>
        <v/>
      </c>
      <c r="Z811" t="str">
        <f>IF(Input!Y817="","",_xlfn.NUMBERVALUE(Input!Y817))</f>
        <v/>
      </c>
    </row>
    <row r="812" spans="1:26" x14ac:dyDescent="0.25">
      <c r="A812" s="257" t="str">
        <f>IF(ISERROR(Input!A818),"",Input!A818)</f>
        <v/>
      </c>
      <c r="B812" t="str">
        <f t="shared" si="12"/>
        <v/>
      </c>
      <c r="C812" t="str">
        <f>IF(ISERROR(Input!B818),"",IF(Input!B818="","",Input!B818))</f>
        <v/>
      </c>
      <c r="D812" t="str">
        <f>IF(ISERROR(IF(Input!C818="","",Input!C818*1)),"",IF(Input!C818="","",Input!C818*1))</f>
        <v/>
      </c>
      <c r="E812" t="str">
        <f>IF(ISERROR(IF(Input!D818="","",Input!D818)),"",IF(Input!D818="","",Input!D818))</f>
        <v/>
      </c>
      <c r="F812" t="str">
        <f>IF(Input!E818="","",IF(ISNUMBER(_xlfn.NUMBERVALUE(Input!E818)),ROUND(Input!E818,0),Input!E818))</f>
        <v/>
      </c>
      <c r="G812" s="269" t="str">
        <f>IF(ISBLANK(Input!F818),"",(Input!F818))</f>
        <v/>
      </c>
      <c r="H812" t="str">
        <f>IF(Input!G818="","",Input!G818)</f>
        <v/>
      </c>
      <c r="I812" t="str">
        <f>IF(Input!H818="","",Input!H818)</f>
        <v/>
      </c>
      <c r="J812" t="str">
        <f>IFERROR(IF(Input!I818="","",IF(VLOOKUP(Input!D818,'Measure List'!$A$2:$D$5000,4,FALSE)="Residential","",Input!I818)),"")</f>
        <v/>
      </c>
      <c r="K812" t="str">
        <f>IF(Input!J818="","",Input!J818)</f>
        <v/>
      </c>
      <c r="L812" t="str">
        <f>IF(Input!K818="","",Input!K818)</f>
        <v/>
      </c>
      <c r="M812" t="str">
        <f>IF(Input!L818="","",Input!L818)</f>
        <v/>
      </c>
      <c r="N812" s="304" t="str">
        <f>IF(Input!M818="","",Input!M818)</f>
        <v/>
      </c>
      <c r="O812" t="str">
        <f>IF(Input!N818="","",IF(_xlfn.NUMBERVALUE(Input!N818)=0,"",_xlfn.NUMBERVALUE(Input!N818)))</f>
        <v/>
      </c>
      <c r="P812" t="str">
        <f>IF(Input!O818="","",_xlfn.NUMBERVALUE(Input!O818))</f>
        <v/>
      </c>
      <c r="Q812" t="str">
        <f>IF(Input!P818="","",Input!P818)</f>
        <v/>
      </c>
      <c r="R812" t="str">
        <f>IF(Input!Q818="","",Input!Q818)</f>
        <v/>
      </c>
      <c r="S812" t="str">
        <f>IF(Input!R818="","",_xlfn.NUMBERVALUE(Input!R818))</f>
        <v/>
      </c>
      <c r="T812" t="str">
        <f>IF(Input!S818="","",Input!S818)</f>
        <v/>
      </c>
      <c r="U812" t="str">
        <f>IF(Input!T818="","",_xlfn.NUMBERVALUE(Input!T818))</f>
        <v/>
      </c>
      <c r="V812" t="str">
        <f>IF(Input!U818="","",(Input!U818))</f>
        <v/>
      </c>
      <c r="W812" t="str">
        <f>IF(Input!V818="","",_xlfn.NUMBERVALUE(Input!V818))</f>
        <v/>
      </c>
      <c r="X812" t="str">
        <f>IF(Input!W818="","",_xlfn.NUMBERVALUE(Input!W818))</f>
        <v/>
      </c>
      <c r="Y812" t="str">
        <f>IF(Input!X818="","",_xlfn.NUMBERVALUE(Input!X818))</f>
        <v/>
      </c>
      <c r="Z812" t="str">
        <f>IF(Input!Y818="","",_xlfn.NUMBERVALUE(Input!Y818))</f>
        <v/>
      </c>
    </row>
    <row r="813" spans="1:26" x14ac:dyDescent="0.25">
      <c r="A813" s="257" t="str">
        <f>IF(ISERROR(Input!A819),"",Input!A819)</f>
        <v/>
      </c>
      <c r="B813" t="str">
        <f t="shared" si="12"/>
        <v/>
      </c>
      <c r="C813" t="str">
        <f>IF(ISERROR(Input!B819),"",IF(Input!B819="","",Input!B819))</f>
        <v/>
      </c>
      <c r="D813" t="str">
        <f>IF(ISERROR(IF(Input!C819="","",Input!C819*1)),"",IF(Input!C819="","",Input!C819*1))</f>
        <v/>
      </c>
      <c r="E813" t="str">
        <f>IF(ISERROR(IF(Input!D819="","",Input!D819)),"",IF(Input!D819="","",Input!D819))</f>
        <v/>
      </c>
      <c r="F813" t="str">
        <f>IF(Input!E819="","",IF(ISNUMBER(_xlfn.NUMBERVALUE(Input!E819)),ROUND(Input!E819,0),Input!E819))</f>
        <v/>
      </c>
      <c r="G813" s="269" t="str">
        <f>IF(ISBLANK(Input!F819),"",(Input!F819))</f>
        <v/>
      </c>
      <c r="H813" t="str">
        <f>IF(Input!G819="","",Input!G819)</f>
        <v/>
      </c>
      <c r="I813" t="str">
        <f>IF(Input!H819="","",Input!H819)</f>
        <v/>
      </c>
      <c r="J813" t="str">
        <f>IFERROR(IF(Input!I819="","",IF(VLOOKUP(Input!D819,'Measure List'!$A$2:$D$5000,4,FALSE)="Residential","",Input!I819)),"")</f>
        <v/>
      </c>
      <c r="K813" t="str">
        <f>IF(Input!J819="","",Input!J819)</f>
        <v/>
      </c>
      <c r="L813" t="str">
        <f>IF(Input!K819="","",Input!K819)</f>
        <v/>
      </c>
      <c r="M813" t="str">
        <f>IF(Input!L819="","",Input!L819)</f>
        <v/>
      </c>
      <c r="N813" s="304" t="str">
        <f>IF(Input!M819="","",Input!M819)</f>
        <v/>
      </c>
      <c r="O813" t="str">
        <f>IF(Input!N819="","",IF(_xlfn.NUMBERVALUE(Input!N819)=0,"",_xlfn.NUMBERVALUE(Input!N819)))</f>
        <v/>
      </c>
      <c r="P813" t="str">
        <f>IF(Input!O819="","",_xlfn.NUMBERVALUE(Input!O819))</f>
        <v/>
      </c>
      <c r="Q813" t="str">
        <f>IF(Input!P819="","",Input!P819)</f>
        <v/>
      </c>
      <c r="R813" t="str">
        <f>IF(Input!Q819="","",Input!Q819)</f>
        <v/>
      </c>
      <c r="S813" t="str">
        <f>IF(Input!R819="","",_xlfn.NUMBERVALUE(Input!R819))</f>
        <v/>
      </c>
      <c r="T813" t="str">
        <f>IF(Input!S819="","",Input!S819)</f>
        <v/>
      </c>
      <c r="U813" t="str">
        <f>IF(Input!T819="","",_xlfn.NUMBERVALUE(Input!T819))</f>
        <v/>
      </c>
      <c r="V813" t="str">
        <f>IF(Input!U819="","",(Input!U819))</f>
        <v/>
      </c>
      <c r="W813" t="str">
        <f>IF(Input!V819="","",_xlfn.NUMBERVALUE(Input!V819))</f>
        <v/>
      </c>
      <c r="X813" t="str">
        <f>IF(Input!W819="","",_xlfn.NUMBERVALUE(Input!W819))</f>
        <v/>
      </c>
      <c r="Y813" t="str">
        <f>IF(Input!X819="","",_xlfn.NUMBERVALUE(Input!X819))</f>
        <v/>
      </c>
      <c r="Z813" t="str">
        <f>IF(Input!Y819="","",_xlfn.NUMBERVALUE(Input!Y819))</f>
        <v/>
      </c>
    </row>
    <row r="814" spans="1:26" x14ac:dyDescent="0.25">
      <c r="A814" s="257" t="str">
        <f>IF(ISERROR(Input!A820),"",Input!A820)</f>
        <v/>
      </c>
      <c r="B814" t="str">
        <f t="shared" si="12"/>
        <v/>
      </c>
      <c r="C814" t="str">
        <f>IF(ISERROR(Input!B820),"",IF(Input!B820="","",Input!B820))</f>
        <v/>
      </c>
      <c r="D814" t="str">
        <f>IF(ISERROR(IF(Input!C820="","",Input!C820*1)),"",IF(Input!C820="","",Input!C820*1))</f>
        <v/>
      </c>
      <c r="E814" t="str">
        <f>IF(ISERROR(IF(Input!D820="","",Input!D820)),"",IF(Input!D820="","",Input!D820))</f>
        <v/>
      </c>
      <c r="F814" t="str">
        <f>IF(Input!E820="","",IF(ISNUMBER(_xlfn.NUMBERVALUE(Input!E820)),ROUND(Input!E820,0),Input!E820))</f>
        <v/>
      </c>
      <c r="G814" s="269" t="str">
        <f>IF(ISBLANK(Input!F820),"",(Input!F820))</f>
        <v/>
      </c>
      <c r="H814" t="str">
        <f>IF(Input!G820="","",Input!G820)</f>
        <v/>
      </c>
      <c r="I814" t="str">
        <f>IF(Input!H820="","",Input!H820)</f>
        <v/>
      </c>
      <c r="J814" t="str">
        <f>IFERROR(IF(Input!I820="","",IF(VLOOKUP(Input!D820,'Measure List'!$A$2:$D$5000,4,FALSE)="Residential","",Input!I820)),"")</f>
        <v/>
      </c>
      <c r="K814" t="str">
        <f>IF(Input!J820="","",Input!J820)</f>
        <v/>
      </c>
      <c r="L814" t="str">
        <f>IF(Input!K820="","",Input!K820)</f>
        <v/>
      </c>
      <c r="M814" t="str">
        <f>IF(Input!L820="","",Input!L820)</f>
        <v/>
      </c>
      <c r="N814" s="304" t="str">
        <f>IF(Input!M820="","",Input!M820)</f>
        <v/>
      </c>
      <c r="O814" t="str">
        <f>IF(Input!N820="","",IF(_xlfn.NUMBERVALUE(Input!N820)=0,"",_xlfn.NUMBERVALUE(Input!N820)))</f>
        <v/>
      </c>
      <c r="P814" t="str">
        <f>IF(Input!O820="","",_xlfn.NUMBERVALUE(Input!O820))</f>
        <v/>
      </c>
      <c r="Q814" t="str">
        <f>IF(Input!P820="","",Input!P820)</f>
        <v/>
      </c>
      <c r="R814" t="str">
        <f>IF(Input!Q820="","",Input!Q820)</f>
        <v/>
      </c>
      <c r="S814" t="str">
        <f>IF(Input!R820="","",_xlfn.NUMBERVALUE(Input!R820))</f>
        <v/>
      </c>
      <c r="T814" t="str">
        <f>IF(Input!S820="","",Input!S820)</f>
        <v/>
      </c>
      <c r="U814" t="str">
        <f>IF(Input!T820="","",_xlfn.NUMBERVALUE(Input!T820))</f>
        <v/>
      </c>
      <c r="V814" t="str">
        <f>IF(Input!U820="","",(Input!U820))</f>
        <v/>
      </c>
      <c r="W814" t="str">
        <f>IF(Input!V820="","",_xlfn.NUMBERVALUE(Input!V820))</f>
        <v/>
      </c>
      <c r="X814" t="str">
        <f>IF(Input!W820="","",_xlfn.NUMBERVALUE(Input!W820))</f>
        <v/>
      </c>
      <c r="Y814" t="str">
        <f>IF(Input!X820="","",_xlfn.NUMBERVALUE(Input!X820))</f>
        <v/>
      </c>
      <c r="Z814" t="str">
        <f>IF(Input!Y820="","",_xlfn.NUMBERVALUE(Input!Y820))</f>
        <v/>
      </c>
    </row>
    <row r="815" spans="1:26" x14ac:dyDescent="0.25">
      <c r="A815" s="257" t="str">
        <f>IF(ISERROR(Input!A821),"",Input!A821)</f>
        <v/>
      </c>
      <c r="B815" t="str">
        <f t="shared" si="12"/>
        <v/>
      </c>
      <c r="C815" t="str">
        <f>IF(ISERROR(Input!B821),"",IF(Input!B821="","",Input!B821))</f>
        <v/>
      </c>
      <c r="D815" t="str">
        <f>IF(ISERROR(IF(Input!C821="","",Input!C821*1)),"",IF(Input!C821="","",Input!C821*1))</f>
        <v/>
      </c>
      <c r="E815" t="str">
        <f>IF(ISERROR(IF(Input!D821="","",Input!D821)),"",IF(Input!D821="","",Input!D821))</f>
        <v/>
      </c>
      <c r="F815" t="str">
        <f>IF(Input!E821="","",IF(ISNUMBER(_xlfn.NUMBERVALUE(Input!E821)),ROUND(Input!E821,0),Input!E821))</f>
        <v/>
      </c>
      <c r="G815" s="269" t="str">
        <f>IF(ISBLANK(Input!F821),"",(Input!F821))</f>
        <v/>
      </c>
      <c r="H815" t="str">
        <f>IF(Input!G821="","",Input!G821)</f>
        <v/>
      </c>
      <c r="I815" t="str">
        <f>IF(Input!H821="","",Input!H821)</f>
        <v/>
      </c>
      <c r="J815" t="str">
        <f>IFERROR(IF(Input!I821="","",IF(VLOOKUP(Input!D821,'Measure List'!$A$2:$D$5000,4,FALSE)="Residential","",Input!I821)),"")</f>
        <v/>
      </c>
      <c r="K815" t="str">
        <f>IF(Input!J821="","",Input!J821)</f>
        <v/>
      </c>
      <c r="L815" t="str">
        <f>IF(Input!K821="","",Input!K821)</f>
        <v/>
      </c>
      <c r="M815" t="str">
        <f>IF(Input!L821="","",Input!L821)</f>
        <v/>
      </c>
      <c r="N815" s="304" t="str">
        <f>IF(Input!M821="","",Input!M821)</f>
        <v/>
      </c>
      <c r="O815" t="str">
        <f>IF(Input!N821="","",IF(_xlfn.NUMBERVALUE(Input!N821)=0,"",_xlfn.NUMBERVALUE(Input!N821)))</f>
        <v/>
      </c>
      <c r="P815" t="str">
        <f>IF(Input!O821="","",_xlfn.NUMBERVALUE(Input!O821))</f>
        <v/>
      </c>
      <c r="Q815" t="str">
        <f>IF(Input!P821="","",Input!P821)</f>
        <v/>
      </c>
      <c r="R815" t="str">
        <f>IF(Input!Q821="","",Input!Q821)</f>
        <v/>
      </c>
      <c r="S815" t="str">
        <f>IF(Input!R821="","",_xlfn.NUMBERVALUE(Input!R821))</f>
        <v/>
      </c>
      <c r="T815" t="str">
        <f>IF(Input!S821="","",Input!S821)</f>
        <v/>
      </c>
      <c r="U815" t="str">
        <f>IF(Input!T821="","",_xlfn.NUMBERVALUE(Input!T821))</f>
        <v/>
      </c>
      <c r="V815" t="str">
        <f>IF(Input!U821="","",(Input!U821))</f>
        <v/>
      </c>
      <c r="W815" t="str">
        <f>IF(Input!V821="","",_xlfn.NUMBERVALUE(Input!V821))</f>
        <v/>
      </c>
      <c r="X815" t="str">
        <f>IF(Input!W821="","",_xlfn.NUMBERVALUE(Input!W821))</f>
        <v/>
      </c>
      <c r="Y815" t="str">
        <f>IF(Input!X821="","",_xlfn.NUMBERVALUE(Input!X821))</f>
        <v/>
      </c>
      <c r="Z815" t="str">
        <f>IF(Input!Y821="","",_xlfn.NUMBERVALUE(Input!Y821))</f>
        <v/>
      </c>
    </row>
    <row r="816" spans="1:26" x14ac:dyDescent="0.25">
      <c r="A816" s="257" t="str">
        <f>IF(ISERROR(Input!A822),"",Input!A822)</f>
        <v/>
      </c>
      <c r="B816" t="str">
        <f t="shared" si="12"/>
        <v/>
      </c>
      <c r="C816" t="str">
        <f>IF(ISERROR(Input!B822),"",IF(Input!B822="","",Input!B822))</f>
        <v/>
      </c>
      <c r="D816" t="str">
        <f>IF(ISERROR(IF(Input!C822="","",Input!C822*1)),"",IF(Input!C822="","",Input!C822*1))</f>
        <v/>
      </c>
      <c r="E816" t="str">
        <f>IF(ISERROR(IF(Input!D822="","",Input!D822)),"",IF(Input!D822="","",Input!D822))</f>
        <v/>
      </c>
      <c r="F816" t="str">
        <f>IF(Input!E822="","",IF(ISNUMBER(_xlfn.NUMBERVALUE(Input!E822)),ROUND(Input!E822,0),Input!E822))</f>
        <v/>
      </c>
      <c r="G816" s="269" t="str">
        <f>IF(ISBLANK(Input!F822),"",(Input!F822))</f>
        <v/>
      </c>
      <c r="H816" t="str">
        <f>IF(Input!G822="","",Input!G822)</f>
        <v/>
      </c>
      <c r="I816" t="str">
        <f>IF(Input!H822="","",Input!H822)</f>
        <v/>
      </c>
      <c r="J816" t="str">
        <f>IFERROR(IF(Input!I822="","",IF(VLOOKUP(Input!D822,'Measure List'!$A$2:$D$5000,4,FALSE)="Residential","",Input!I822)),"")</f>
        <v/>
      </c>
      <c r="K816" t="str">
        <f>IF(Input!J822="","",Input!J822)</f>
        <v/>
      </c>
      <c r="L816" t="str">
        <f>IF(Input!K822="","",Input!K822)</f>
        <v/>
      </c>
      <c r="M816" t="str">
        <f>IF(Input!L822="","",Input!L822)</f>
        <v/>
      </c>
      <c r="N816" s="304" t="str">
        <f>IF(Input!M822="","",Input!M822)</f>
        <v/>
      </c>
      <c r="O816" t="str">
        <f>IF(Input!N822="","",IF(_xlfn.NUMBERVALUE(Input!N822)=0,"",_xlfn.NUMBERVALUE(Input!N822)))</f>
        <v/>
      </c>
      <c r="P816" t="str">
        <f>IF(Input!O822="","",_xlfn.NUMBERVALUE(Input!O822))</f>
        <v/>
      </c>
      <c r="Q816" t="str">
        <f>IF(Input!P822="","",Input!P822)</f>
        <v/>
      </c>
      <c r="R816" t="str">
        <f>IF(Input!Q822="","",Input!Q822)</f>
        <v/>
      </c>
      <c r="S816" t="str">
        <f>IF(Input!R822="","",_xlfn.NUMBERVALUE(Input!R822))</f>
        <v/>
      </c>
      <c r="T816" t="str">
        <f>IF(Input!S822="","",Input!S822)</f>
        <v/>
      </c>
      <c r="U816" t="str">
        <f>IF(Input!T822="","",_xlfn.NUMBERVALUE(Input!T822))</f>
        <v/>
      </c>
      <c r="V816" t="str">
        <f>IF(Input!U822="","",(Input!U822))</f>
        <v/>
      </c>
      <c r="W816" t="str">
        <f>IF(Input!V822="","",_xlfn.NUMBERVALUE(Input!V822))</f>
        <v/>
      </c>
      <c r="X816" t="str">
        <f>IF(Input!W822="","",_xlfn.NUMBERVALUE(Input!W822))</f>
        <v/>
      </c>
      <c r="Y816" t="str">
        <f>IF(Input!X822="","",_xlfn.NUMBERVALUE(Input!X822))</f>
        <v/>
      </c>
      <c r="Z816" t="str">
        <f>IF(Input!Y822="","",_xlfn.NUMBERVALUE(Input!Y822))</f>
        <v/>
      </c>
    </row>
    <row r="817" spans="1:26" x14ac:dyDescent="0.25">
      <c r="A817" s="257" t="str">
        <f>IF(ISERROR(Input!A823),"",Input!A823)</f>
        <v/>
      </c>
      <c r="B817" t="str">
        <f t="shared" si="12"/>
        <v/>
      </c>
      <c r="C817" t="str">
        <f>IF(ISERROR(Input!B823),"",IF(Input!B823="","",Input!B823))</f>
        <v/>
      </c>
      <c r="D817" t="str">
        <f>IF(ISERROR(IF(Input!C823="","",Input!C823*1)),"",IF(Input!C823="","",Input!C823*1))</f>
        <v/>
      </c>
      <c r="E817" t="str">
        <f>IF(ISERROR(IF(Input!D823="","",Input!D823)),"",IF(Input!D823="","",Input!D823))</f>
        <v/>
      </c>
      <c r="F817" t="str">
        <f>IF(Input!E823="","",IF(ISNUMBER(_xlfn.NUMBERVALUE(Input!E823)),ROUND(Input!E823,0),Input!E823))</f>
        <v/>
      </c>
      <c r="G817" s="269" t="str">
        <f>IF(ISBLANK(Input!F823),"",(Input!F823))</f>
        <v/>
      </c>
      <c r="H817" t="str">
        <f>IF(Input!G823="","",Input!G823)</f>
        <v/>
      </c>
      <c r="I817" t="str">
        <f>IF(Input!H823="","",Input!H823)</f>
        <v/>
      </c>
      <c r="J817" t="str">
        <f>IFERROR(IF(Input!I823="","",IF(VLOOKUP(Input!D823,'Measure List'!$A$2:$D$5000,4,FALSE)="Residential","",Input!I823)),"")</f>
        <v/>
      </c>
      <c r="K817" t="str">
        <f>IF(Input!J823="","",Input!J823)</f>
        <v/>
      </c>
      <c r="L817" t="str">
        <f>IF(Input!K823="","",Input!K823)</f>
        <v/>
      </c>
      <c r="M817" t="str">
        <f>IF(Input!L823="","",Input!L823)</f>
        <v/>
      </c>
      <c r="N817" s="304" t="str">
        <f>IF(Input!M823="","",Input!M823)</f>
        <v/>
      </c>
      <c r="O817" t="str">
        <f>IF(Input!N823="","",IF(_xlfn.NUMBERVALUE(Input!N823)=0,"",_xlfn.NUMBERVALUE(Input!N823)))</f>
        <v/>
      </c>
      <c r="P817" t="str">
        <f>IF(Input!O823="","",_xlfn.NUMBERVALUE(Input!O823))</f>
        <v/>
      </c>
      <c r="Q817" t="str">
        <f>IF(Input!P823="","",Input!P823)</f>
        <v/>
      </c>
      <c r="R817" t="str">
        <f>IF(Input!Q823="","",Input!Q823)</f>
        <v/>
      </c>
      <c r="S817" t="str">
        <f>IF(Input!R823="","",_xlfn.NUMBERVALUE(Input!R823))</f>
        <v/>
      </c>
      <c r="T817" t="str">
        <f>IF(Input!S823="","",Input!S823)</f>
        <v/>
      </c>
      <c r="U817" t="str">
        <f>IF(Input!T823="","",_xlfn.NUMBERVALUE(Input!T823))</f>
        <v/>
      </c>
      <c r="V817" t="str">
        <f>IF(Input!U823="","",(Input!U823))</f>
        <v/>
      </c>
      <c r="W817" t="str">
        <f>IF(Input!V823="","",_xlfn.NUMBERVALUE(Input!V823))</f>
        <v/>
      </c>
      <c r="X817" t="str">
        <f>IF(Input!W823="","",_xlfn.NUMBERVALUE(Input!W823))</f>
        <v/>
      </c>
      <c r="Y817" t="str">
        <f>IF(Input!X823="","",_xlfn.NUMBERVALUE(Input!X823))</f>
        <v/>
      </c>
      <c r="Z817" t="str">
        <f>IF(Input!Y823="","",_xlfn.NUMBERVALUE(Input!Y823))</f>
        <v/>
      </c>
    </row>
    <row r="818" spans="1:26" x14ac:dyDescent="0.25">
      <c r="A818" s="257" t="str">
        <f>IF(ISERROR(Input!A824),"",Input!A824)</f>
        <v/>
      </c>
      <c r="B818" t="str">
        <f t="shared" si="12"/>
        <v/>
      </c>
      <c r="C818" t="str">
        <f>IF(ISERROR(Input!B824),"",IF(Input!B824="","",Input!B824))</f>
        <v/>
      </c>
      <c r="D818" t="str">
        <f>IF(ISERROR(IF(Input!C824="","",Input!C824*1)),"",IF(Input!C824="","",Input!C824*1))</f>
        <v/>
      </c>
      <c r="E818" t="str">
        <f>IF(ISERROR(IF(Input!D824="","",Input!D824)),"",IF(Input!D824="","",Input!D824))</f>
        <v/>
      </c>
      <c r="F818" t="str">
        <f>IF(Input!E824="","",IF(ISNUMBER(_xlfn.NUMBERVALUE(Input!E824)),ROUND(Input!E824,0),Input!E824))</f>
        <v/>
      </c>
      <c r="G818" s="269" t="str">
        <f>IF(ISBLANK(Input!F824),"",(Input!F824))</f>
        <v/>
      </c>
      <c r="H818" t="str">
        <f>IF(Input!G824="","",Input!G824)</f>
        <v/>
      </c>
      <c r="I818" t="str">
        <f>IF(Input!H824="","",Input!H824)</f>
        <v/>
      </c>
      <c r="J818" t="str">
        <f>IFERROR(IF(Input!I824="","",IF(VLOOKUP(Input!D824,'Measure List'!$A$2:$D$5000,4,FALSE)="Residential","",Input!I824)),"")</f>
        <v/>
      </c>
      <c r="K818" t="str">
        <f>IF(Input!J824="","",Input!J824)</f>
        <v/>
      </c>
      <c r="L818" t="str">
        <f>IF(Input!K824="","",Input!K824)</f>
        <v/>
      </c>
      <c r="M818" t="str">
        <f>IF(Input!L824="","",Input!L824)</f>
        <v/>
      </c>
      <c r="N818" s="304" t="str">
        <f>IF(Input!M824="","",Input!M824)</f>
        <v/>
      </c>
      <c r="O818" t="str">
        <f>IF(Input!N824="","",IF(_xlfn.NUMBERVALUE(Input!N824)=0,"",_xlfn.NUMBERVALUE(Input!N824)))</f>
        <v/>
      </c>
      <c r="P818" t="str">
        <f>IF(Input!O824="","",_xlfn.NUMBERVALUE(Input!O824))</f>
        <v/>
      </c>
      <c r="Q818" t="str">
        <f>IF(Input!P824="","",Input!P824)</f>
        <v/>
      </c>
      <c r="R818" t="str">
        <f>IF(Input!Q824="","",Input!Q824)</f>
        <v/>
      </c>
      <c r="S818" t="str">
        <f>IF(Input!R824="","",_xlfn.NUMBERVALUE(Input!R824))</f>
        <v/>
      </c>
      <c r="T818" t="str">
        <f>IF(Input!S824="","",Input!S824)</f>
        <v/>
      </c>
      <c r="U818" t="str">
        <f>IF(Input!T824="","",_xlfn.NUMBERVALUE(Input!T824))</f>
        <v/>
      </c>
      <c r="V818" t="str">
        <f>IF(Input!U824="","",(Input!U824))</f>
        <v/>
      </c>
      <c r="W818" t="str">
        <f>IF(Input!V824="","",_xlfn.NUMBERVALUE(Input!V824))</f>
        <v/>
      </c>
      <c r="X818" t="str">
        <f>IF(Input!W824="","",_xlfn.NUMBERVALUE(Input!W824))</f>
        <v/>
      </c>
      <c r="Y818" t="str">
        <f>IF(Input!X824="","",_xlfn.NUMBERVALUE(Input!X824))</f>
        <v/>
      </c>
      <c r="Z818" t="str">
        <f>IF(Input!Y824="","",_xlfn.NUMBERVALUE(Input!Y824))</f>
        <v/>
      </c>
    </row>
    <row r="819" spans="1:26" x14ac:dyDescent="0.25">
      <c r="A819" s="257" t="str">
        <f>IF(ISERROR(Input!A825),"",Input!A825)</f>
        <v/>
      </c>
      <c r="B819" t="str">
        <f t="shared" si="12"/>
        <v/>
      </c>
      <c r="C819" t="str">
        <f>IF(ISERROR(Input!B825),"",IF(Input!B825="","",Input!B825))</f>
        <v/>
      </c>
      <c r="D819" t="str">
        <f>IF(ISERROR(IF(Input!C825="","",Input!C825*1)),"",IF(Input!C825="","",Input!C825*1))</f>
        <v/>
      </c>
      <c r="E819" t="str">
        <f>IF(ISERROR(IF(Input!D825="","",Input!D825)),"",IF(Input!D825="","",Input!D825))</f>
        <v/>
      </c>
      <c r="F819" t="str">
        <f>IF(Input!E825="","",IF(ISNUMBER(_xlfn.NUMBERVALUE(Input!E825)),ROUND(Input!E825,0),Input!E825))</f>
        <v/>
      </c>
      <c r="G819" s="269" t="str">
        <f>IF(ISBLANK(Input!F825),"",(Input!F825))</f>
        <v/>
      </c>
      <c r="H819" t="str">
        <f>IF(Input!G825="","",Input!G825)</f>
        <v/>
      </c>
      <c r="I819" t="str">
        <f>IF(Input!H825="","",Input!H825)</f>
        <v/>
      </c>
      <c r="J819" t="str">
        <f>IFERROR(IF(Input!I825="","",IF(VLOOKUP(Input!D825,'Measure List'!$A$2:$D$5000,4,FALSE)="Residential","",Input!I825)),"")</f>
        <v/>
      </c>
      <c r="K819" t="str">
        <f>IF(Input!J825="","",Input!J825)</f>
        <v/>
      </c>
      <c r="L819" t="str">
        <f>IF(Input!K825="","",Input!K825)</f>
        <v/>
      </c>
      <c r="M819" t="str">
        <f>IF(Input!L825="","",Input!L825)</f>
        <v/>
      </c>
      <c r="N819" s="304" t="str">
        <f>IF(Input!M825="","",Input!M825)</f>
        <v/>
      </c>
      <c r="O819" t="str">
        <f>IF(Input!N825="","",IF(_xlfn.NUMBERVALUE(Input!N825)=0,"",_xlfn.NUMBERVALUE(Input!N825)))</f>
        <v/>
      </c>
      <c r="P819" t="str">
        <f>IF(Input!O825="","",_xlfn.NUMBERVALUE(Input!O825))</f>
        <v/>
      </c>
      <c r="Q819" t="str">
        <f>IF(Input!P825="","",Input!P825)</f>
        <v/>
      </c>
      <c r="R819" t="str">
        <f>IF(Input!Q825="","",Input!Q825)</f>
        <v/>
      </c>
      <c r="S819" t="str">
        <f>IF(Input!R825="","",_xlfn.NUMBERVALUE(Input!R825))</f>
        <v/>
      </c>
      <c r="T819" t="str">
        <f>IF(Input!S825="","",Input!S825)</f>
        <v/>
      </c>
      <c r="U819" t="str">
        <f>IF(Input!T825="","",_xlfn.NUMBERVALUE(Input!T825))</f>
        <v/>
      </c>
      <c r="V819" t="str">
        <f>IF(Input!U825="","",(Input!U825))</f>
        <v/>
      </c>
      <c r="W819" t="str">
        <f>IF(Input!V825="","",_xlfn.NUMBERVALUE(Input!V825))</f>
        <v/>
      </c>
      <c r="X819" t="str">
        <f>IF(Input!W825="","",_xlfn.NUMBERVALUE(Input!W825))</f>
        <v/>
      </c>
      <c r="Y819" t="str">
        <f>IF(Input!X825="","",_xlfn.NUMBERVALUE(Input!X825))</f>
        <v/>
      </c>
      <c r="Z819" t="str">
        <f>IF(Input!Y825="","",_xlfn.NUMBERVALUE(Input!Y825))</f>
        <v/>
      </c>
    </row>
    <row r="820" spans="1:26" x14ac:dyDescent="0.25">
      <c r="A820" s="257" t="str">
        <f>IF(ISERROR(Input!A826),"",Input!A826)</f>
        <v/>
      </c>
      <c r="B820" t="str">
        <f t="shared" si="12"/>
        <v/>
      </c>
      <c r="C820" t="str">
        <f>IF(ISERROR(Input!B826),"",IF(Input!B826="","",Input!B826))</f>
        <v/>
      </c>
      <c r="D820" t="str">
        <f>IF(ISERROR(IF(Input!C826="","",Input!C826*1)),"",IF(Input!C826="","",Input!C826*1))</f>
        <v/>
      </c>
      <c r="E820" t="str">
        <f>IF(ISERROR(IF(Input!D826="","",Input!D826)),"",IF(Input!D826="","",Input!D826))</f>
        <v/>
      </c>
      <c r="F820" t="str">
        <f>IF(Input!E826="","",IF(ISNUMBER(_xlfn.NUMBERVALUE(Input!E826)),ROUND(Input!E826,0),Input!E826))</f>
        <v/>
      </c>
      <c r="G820" s="269" t="str">
        <f>IF(ISBLANK(Input!F826),"",(Input!F826))</f>
        <v/>
      </c>
      <c r="H820" t="str">
        <f>IF(Input!G826="","",Input!G826)</f>
        <v/>
      </c>
      <c r="I820" t="str">
        <f>IF(Input!H826="","",Input!H826)</f>
        <v/>
      </c>
      <c r="J820" t="str">
        <f>IFERROR(IF(Input!I826="","",IF(VLOOKUP(Input!D826,'Measure List'!$A$2:$D$5000,4,FALSE)="Residential","",Input!I826)),"")</f>
        <v/>
      </c>
      <c r="K820" t="str">
        <f>IF(Input!J826="","",Input!J826)</f>
        <v/>
      </c>
      <c r="L820" t="str">
        <f>IF(Input!K826="","",Input!K826)</f>
        <v/>
      </c>
      <c r="M820" t="str">
        <f>IF(Input!L826="","",Input!L826)</f>
        <v/>
      </c>
      <c r="N820" s="304" t="str">
        <f>IF(Input!M826="","",Input!M826)</f>
        <v/>
      </c>
      <c r="O820" t="str">
        <f>IF(Input!N826="","",IF(_xlfn.NUMBERVALUE(Input!N826)=0,"",_xlfn.NUMBERVALUE(Input!N826)))</f>
        <v/>
      </c>
      <c r="P820" t="str">
        <f>IF(Input!O826="","",_xlfn.NUMBERVALUE(Input!O826))</f>
        <v/>
      </c>
      <c r="Q820" t="str">
        <f>IF(Input!P826="","",Input!P826)</f>
        <v/>
      </c>
      <c r="R820" t="str">
        <f>IF(Input!Q826="","",Input!Q826)</f>
        <v/>
      </c>
      <c r="S820" t="str">
        <f>IF(Input!R826="","",_xlfn.NUMBERVALUE(Input!R826))</f>
        <v/>
      </c>
      <c r="T820" t="str">
        <f>IF(Input!S826="","",Input!S826)</f>
        <v/>
      </c>
      <c r="U820" t="str">
        <f>IF(Input!T826="","",_xlfn.NUMBERVALUE(Input!T826))</f>
        <v/>
      </c>
      <c r="V820" t="str">
        <f>IF(Input!U826="","",(Input!U826))</f>
        <v/>
      </c>
      <c r="W820" t="str">
        <f>IF(Input!V826="","",_xlfn.NUMBERVALUE(Input!V826))</f>
        <v/>
      </c>
      <c r="X820" t="str">
        <f>IF(Input!W826="","",_xlfn.NUMBERVALUE(Input!W826))</f>
        <v/>
      </c>
      <c r="Y820" t="str">
        <f>IF(Input!X826="","",_xlfn.NUMBERVALUE(Input!X826))</f>
        <v/>
      </c>
      <c r="Z820" t="str">
        <f>IF(Input!Y826="","",_xlfn.NUMBERVALUE(Input!Y826))</f>
        <v/>
      </c>
    </row>
    <row r="821" spans="1:26" x14ac:dyDescent="0.25">
      <c r="A821" s="257" t="str">
        <f>IF(ISERROR(Input!A827),"",Input!A827)</f>
        <v/>
      </c>
      <c r="B821" t="str">
        <f t="shared" si="12"/>
        <v/>
      </c>
      <c r="C821" t="str">
        <f>IF(ISERROR(Input!B827),"",IF(Input!B827="","",Input!B827))</f>
        <v/>
      </c>
      <c r="D821" t="str">
        <f>IF(ISERROR(IF(Input!C827="","",Input!C827*1)),"",IF(Input!C827="","",Input!C827*1))</f>
        <v/>
      </c>
      <c r="E821" t="str">
        <f>IF(ISERROR(IF(Input!D827="","",Input!D827)),"",IF(Input!D827="","",Input!D827))</f>
        <v/>
      </c>
      <c r="F821" t="str">
        <f>IF(Input!E827="","",IF(ISNUMBER(_xlfn.NUMBERVALUE(Input!E827)),ROUND(Input!E827,0),Input!E827))</f>
        <v/>
      </c>
      <c r="G821" s="269" t="str">
        <f>IF(ISBLANK(Input!F827),"",(Input!F827))</f>
        <v/>
      </c>
      <c r="H821" t="str">
        <f>IF(Input!G827="","",Input!G827)</f>
        <v/>
      </c>
      <c r="I821" t="str">
        <f>IF(Input!H827="","",Input!H827)</f>
        <v/>
      </c>
      <c r="J821" t="str">
        <f>IFERROR(IF(Input!I827="","",IF(VLOOKUP(Input!D827,'Measure List'!$A$2:$D$5000,4,FALSE)="Residential","",Input!I827)),"")</f>
        <v/>
      </c>
      <c r="K821" t="str">
        <f>IF(Input!J827="","",Input!J827)</f>
        <v/>
      </c>
      <c r="L821" t="str">
        <f>IF(Input!K827="","",Input!K827)</f>
        <v/>
      </c>
      <c r="M821" t="str">
        <f>IF(Input!L827="","",Input!L827)</f>
        <v/>
      </c>
      <c r="N821" s="304" t="str">
        <f>IF(Input!M827="","",Input!M827)</f>
        <v/>
      </c>
      <c r="O821" t="str">
        <f>IF(Input!N827="","",IF(_xlfn.NUMBERVALUE(Input!N827)=0,"",_xlfn.NUMBERVALUE(Input!N827)))</f>
        <v/>
      </c>
      <c r="P821" t="str">
        <f>IF(Input!O827="","",_xlfn.NUMBERVALUE(Input!O827))</f>
        <v/>
      </c>
      <c r="Q821" t="str">
        <f>IF(Input!P827="","",Input!P827)</f>
        <v/>
      </c>
      <c r="R821" t="str">
        <f>IF(Input!Q827="","",Input!Q827)</f>
        <v/>
      </c>
      <c r="S821" t="str">
        <f>IF(Input!R827="","",_xlfn.NUMBERVALUE(Input!R827))</f>
        <v/>
      </c>
      <c r="T821" t="str">
        <f>IF(Input!S827="","",Input!S827)</f>
        <v/>
      </c>
      <c r="U821" t="str">
        <f>IF(Input!T827="","",_xlfn.NUMBERVALUE(Input!T827))</f>
        <v/>
      </c>
      <c r="V821" t="str">
        <f>IF(Input!U827="","",(Input!U827))</f>
        <v/>
      </c>
      <c r="W821" t="str">
        <f>IF(Input!V827="","",_xlfn.NUMBERVALUE(Input!V827))</f>
        <v/>
      </c>
      <c r="X821" t="str">
        <f>IF(Input!W827="","",_xlfn.NUMBERVALUE(Input!W827))</f>
        <v/>
      </c>
      <c r="Y821" t="str">
        <f>IF(Input!X827="","",_xlfn.NUMBERVALUE(Input!X827))</f>
        <v/>
      </c>
      <c r="Z821" t="str">
        <f>IF(Input!Y827="","",_xlfn.NUMBERVALUE(Input!Y827))</f>
        <v/>
      </c>
    </row>
    <row r="822" spans="1:26" x14ac:dyDescent="0.25">
      <c r="A822" s="257" t="str">
        <f>IF(ISERROR(Input!A828),"",Input!A828)</f>
        <v/>
      </c>
      <c r="B822" t="str">
        <f t="shared" si="12"/>
        <v/>
      </c>
      <c r="C822" t="str">
        <f>IF(ISERROR(Input!B828),"",IF(Input!B828="","",Input!B828))</f>
        <v/>
      </c>
      <c r="D822" t="str">
        <f>IF(ISERROR(IF(Input!C828="","",Input!C828*1)),"",IF(Input!C828="","",Input!C828*1))</f>
        <v/>
      </c>
      <c r="E822" t="str">
        <f>IF(ISERROR(IF(Input!D828="","",Input!D828)),"",IF(Input!D828="","",Input!D828))</f>
        <v/>
      </c>
      <c r="F822" t="str">
        <f>IF(Input!E828="","",IF(ISNUMBER(_xlfn.NUMBERVALUE(Input!E828)),ROUND(Input!E828,0),Input!E828))</f>
        <v/>
      </c>
      <c r="G822" s="269" t="str">
        <f>IF(ISBLANK(Input!F828),"",(Input!F828))</f>
        <v/>
      </c>
      <c r="H822" t="str">
        <f>IF(Input!G828="","",Input!G828)</f>
        <v/>
      </c>
      <c r="I822" t="str">
        <f>IF(Input!H828="","",Input!H828)</f>
        <v/>
      </c>
      <c r="J822" t="str">
        <f>IFERROR(IF(Input!I828="","",IF(VLOOKUP(Input!D828,'Measure List'!$A$2:$D$5000,4,FALSE)="Residential","",Input!I828)),"")</f>
        <v/>
      </c>
      <c r="K822" t="str">
        <f>IF(Input!J828="","",Input!J828)</f>
        <v/>
      </c>
      <c r="L822" t="str">
        <f>IF(Input!K828="","",Input!K828)</f>
        <v/>
      </c>
      <c r="M822" t="str">
        <f>IF(Input!L828="","",Input!L828)</f>
        <v/>
      </c>
      <c r="N822" s="304" t="str">
        <f>IF(Input!M828="","",Input!M828)</f>
        <v/>
      </c>
      <c r="O822" t="str">
        <f>IF(Input!N828="","",IF(_xlfn.NUMBERVALUE(Input!N828)=0,"",_xlfn.NUMBERVALUE(Input!N828)))</f>
        <v/>
      </c>
      <c r="P822" t="str">
        <f>IF(Input!O828="","",_xlfn.NUMBERVALUE(Input!O828))</f>
        <v/>
      </c>
      <c r="Q822" t="str">
        <f>IF(Input!P828="","",Input!P828)</f>
        <v/>
      </c>
      <c r="R822" t="str">
        <f>IF(Input!Q828="","",Input!Q828)</f>
        <v/>
      </c>
      <c r="S822" t="str">
        <f>IF(Input!R828="","",_xlfn.NUMBERVALUE(Input!R828))</f>
        <v/>
      </c>
      <c r="T822" t="str">
        <f>IF(Input!S828="","",Input!S828)</f>
        <v/>
      </c>
      <c r="U822" t="str">
        <f>IF(Input!T828="","",_xlfn.NUMBERVALUE(Input!T828))</f>
        <v/>
      </c>
      <c r="V822" t="str">
        <f>IF(Input!U828="","",(Input!U828))</f>
        <v/>
      </c>
      <c r="W822" t="str">
        <f>IF(Input!V828="","",_xlfn.NUMBERVALUE(Input!V828))</f>
        <v/>
      </c>
      <c r="X822" t="str">
        <f>IF(Input!W828="","",_xlfn.NUMBERVALUE(Input!W828))</f>
        <v/>
      </c>
      <c r="Y822" t="str">
        <f>IF(Input!X828="","",_xlfn.NUMBERVALUE(Input!X828))</f>
        <v/>
      </c>
      <c r="Z822" t="str">
        <f>IF(Input!Y828="","",_xlfn.NUMBERVALUE(Input!Y828))</f>
        <v/>
      </c>
    </row>
    <row r="823" spans="1:26" x14ac:dyDescent="0.25">
      <c r="A823" s="257" t="str">
        <f>IF(ISERROR(Input!A829),"",Input!A829)</f>
        <v/>
      </c>
      <c r="B823" t="str">
        <f t="shared" si="12"/>
        <v/>
      </c>
      <c r="C823" t="str">
        <f>IF(ISERROR(Input!B829),"",IF(Input!B829="","",Input!B829))</f>
        <v/>
      </c>
      <c r="D823" t="str">
        <f>IF(ISERROR(IF(Input!C829="","",Input!C829*1)),"",IF(Input!C829="","",Input!C829*1))</f>
        <v/>
      </c>
      <c r="E823" t="str">
        <f>IF(ISERROR(IF(Input!D829="","",Input!D829)),"",IF(Input!D829="","",Input!D829))</f>
        <v/>
      </c>
      <c r="F823" t="str">
        <f>IF(Input!E829="","",IF(ISNUMBER(_xlfn.NUMBERVALUE(Input!E829)),ROUND(Input!E829,0),Input!E829))</f>
        <v/>
      </c>
      <c r="G823" s="269" t="str">
        <f>IF(ISBLANK(Input!F829),"",(Input!F829))</f>
        <v/>
      </c>
      <c r="H823" t="str">
        <f>IF(Input!G829="","",Input!G829)</f>
        <v/>
      </c>
      <c r="I823" t="str">
        <f>IF(Input!H829="","",Input!H829)</f>
        <v/>
      </c>
      <c r="J823" t="str">
        <f>IFERROR(IF(Input!I829="","",IF(VLOOKUP(Input!D829,'Measure List'!$A$2:$D$5000,4,FALSE)="Residential","",Input!I829)),"")</f>
        <v/>
      </c>
      <c r="K823" t="str">
        <f>IF(Input!J829="","",Input!J829)</f>
        <v/>
      </c>
      <c r="L823" t="str">
        <f>IF(Input!K829="","",Input!K829)</f>
        <v/>
      </c>
      <c r="M823" t="str">
        <f>IF(Input!L829="","",Input!L829)</f>
        <v/>
      </c>
      <c r="N823" s="304" t="str">
        <f>IF(Input!M829="","",Input!M829)</f>
        <v/>
      </c>
      <c r="O823" t="str">
        <f>IF(Input!N829="","",IF(_xlfn.NUMBERVALUE(Input!N829)=0,"",_xlfn.NUMBERVALUE(Input!N829)))</f>
        <v/>
      </c>
      <c r="P823" t="str">
        <f>IF(Input!O829="","",_xlfn.NUMBERVALUE(Input!O829))</f>
        <v/>
      </c>
      <c r="Q823" t="str">
        <f>IF(Input!P829="","",Input!P829)</f>
        <v/>
      </c>
      <c r="R823" t="str">
        <f>IF(Input!Q829="","",Input!Q829)</f>
        <v/>
      </c>
      <c r="S823" t="str">
        <f>IF(Input!R829="","",_xlfn.NUMBERVALUE(Input!R829))</f>
        <v/>
      </c>
      <c r="T823" t="str">
        <f>IF(Input!S829="","",Input!S829)</f>
        <v/>
      </c>
      <c r="U823" t="str">
        <f>IF(Input!T829="","",_xlfn.NUMBERVALUE(Input!T829))</f>
        <v/>
      </c>
      <c r="V823" t="str">
        <f>IF(Input!U829="","",(Input!U829))</f>
        <v/>
      </c>
      <c r="W823" t="str">
        <f>IF(Input!V829="","",_xlfn.NUMBERVALUE(Input!V829))</f>
        <v/>
      </c>
      <c r="X823" t="str">
        <f>IF(Input!W829="","",_xlfn.NUMBERVALUE(Input!W829))</f>
        <v/>
      </c>
      <c r="Y823" t="str">
        <f>IF(Input!X829="","",_xlfn.NUMBERVALUE(Input!X829))</f>
        <v/>
      </c>
      <c r="Z823" t="str">
        <f>IF(Input!Y829="","",_xlfn.NUMBERVALUE(Input!Y829))</f>
        <v/>
      </c>
    </row>
    <row r="824" spans="1:26" x14ac:dyDescent="0.25">
      <c r="A824" s="257" t="str">
        <f>IF(ISERROR(Input!A830),"",Input!A830)</f>
        <v/>
      </c>
      <c r="B824" t="str">
        <f t="shared" si="12"/>
        <v/>
      </c>
      <c r="C824" t="str">
        <f>IF(ISERROR(Input!B830),"",IF(Input!B830="","",Input!B830))</f>
        <v/>
      </c>
      <c r="D824" t="str">
        <f>IF(ISERROR(IF(Input!C830="","",Input!C830*1)),"",IF(Input!C830="","",Input!C830*1))</f>
        <v/>
      </c>
      <c r="E824" t="str">
        <f>IF(ISERROR(IF(Input!D830="","",Input!D830)),"",IF(Input!D830="","",Input!D830))</f>
        <v/>
      </c>
      <c r="F824" t="str">
        <f>IF(Input!E830="","",IF(ISNUMBER(_xlfn.NUMBERVALUE(Input!E830)),ROUND(Input!E830,0),Input!E830))</f>
        <v/>
      </c>
      <c r="G824" s="269" t="str">
        <f>IF(ISBLANK(Input!F830),"",(Input!F830))</f>
        <v/>
      </c>
      <c r="H824" t="str">
        <f>IF(Input!G830="","",Input!G830)</f>
        <v/>
      </c>
      <c r="I824" t="str">
        <f>IF(Input!H830="","",Input!H830)</f>
        <v/>
      </c>
      <c r="J824" t="str">
        <f>IFERROR(IF(Input!I830="","",IF(VLOOKUP(Input!D830,'Measure List'!$A$2:$D$5000,4,FALSE)="Residential","",Input!I830)),"")</f>
        <v/>
      </c>
      <c r="K824" t="str">
        <f>IF(Input!J830="","",Input!J830)</f>
        <v/>
      </c>
      <c r="L824" t="str">
        <f>IF(Input!K830="","",Input!K830)</f>
        <v/>
      </c>
      <c r="M824" t="str">
        <f>IF(Input!L830="","",Input!L830)</f>
        <v/>
      </c>
      <c r="N824" s="304" t="str">
        <f>IF(Input!M830="","",Input!M830)</f>
        <v/>
      </c>
      <c r="O824" t="str">
        <f>IF(Input!N830="","",IF(_xlfn.NUMBERVALUE(Input!N830)=0,"",_xlfn.NUMBERVALUE(Input!N830)))</f>
        <v/>
      </c>
      <c r="P824" t="str">
        <f>IF(Input!O830="","",_xlfn.NUMBERVALUE(Input!O830))</f>
        <v/>
      </c>
      <c r="Q824" t="str">
        <f>IF(Input!P830="","",Input!P830)</f>
        <v/>
      </c>
      <c r="R824" t="str">
        <f>IF(Input!Q830="","",Input!Q830)</f>
        <v/>
      </c>
      <c r="S824" t="str">
        <f>IF(Input!R830="","",_xlfn.NUMBERVALUE(Input!R830))</f>
        <v/>
      </c>
      <c r="T824" t="str">
        <f>IF(Input!S830="","",Input!S830)</f>
        <v/>
      </c>
      <c r="U824" t="str">
        <f>IF(Input!T830="","",_xlfn.NUMBERVALUE(Input!T830))</f>
        <v/>
      </c>
      <c r="V824" t="str">
        <f>IF(Input!U830="","",(Input!U830))</f>
        <v/>
      </c>
      <c r="W824" t="str">
        <f>IF(Input!V830="","",_xlfn.NUMBERVALUE(Input!V830))</f>
        <v/>
      </c>
      <c r="X824" t="str">
        <f>IF(Input!W830="","",_xlfn.NUMBERVALUE(Input!W830))</f>
        <v/>
      </c>
      <c r="Y824" t="str">
        <f>IF(Input!X830="","",_xlfn.NUMBERVALUE(Input!X830))</f>
        <v/>
      </c>
      <c r="Z824" t="str">
        <f>IF(Input!Y830="","",_xlfn.NUMBERVALUE(Input!Y830))</f>
        <v/>
      </c>
    </row>
    <row r="825" spans="1:26" x14ac:dyDescent="0.25">
      <c r="A825" s="257" t="str">
        <f>IF(ISERROR(Input!A831),"",Input!A831)</f>
        <v/>
      </c>
      <c r="B825" t="str">
        <f t="shared" si="12"/>
        <v/>
      </c>
      <c r="C825" t="str">
        <f>IF(ISERROR(Input!B831),"",IF(Input!B831="","",Input!B831))</f>
        <v/>
      </c>
      <c r="D825" t="str">
        <f>IF(ISERROR(IF(Input!C831="","",Input!C831*1)),"",IF(Input!C831="","",Input!C831*1))</f>
        <v/>
      </c>
      <c r="E825" t="str">
        <f>IF(ISERROR(IF(Input!D831="","",Input!D831)),"",IF(Input!D831="","",Input!D831))</f>
        <v/>
      </c>
      <c r="F825" t="str">
        <f>IF(Input!E831="","",IF(ISNUMBER(_xlfn.NUMBERVALUE(Input!E831)),ROUND(Input!E831,0),Input!E831))</f>
        <v/>
      </c>
      <c r="G825" s="269" t="str">
        <f>IF(ISBLANK(Input!F831),"",(Input!F831))</f>
        <v/>
      </c>
      <c r="H825" t="str">
        <f>IF(Input!G831="","",Input!G831)</f>
        <v/>
      </c>
      <c r="I825" t="str">
        <f>IF(Input!H831="","",Input!H831)</f>
        <v/>
      </c>
      <c r="J825" t="str">
        <f>IFERROR(IF(Input!I831="","",IF(VLOOKUP(Input!D831,'Measure List'!$A$2:$D$5000,4,FALSE)="Residential","",Input!I831)),"")</f>
        <v/>
      </c>
      <c r="K825" t="str">
        <f>IF(Input!J831="","",Input!J831)</f>
        <v/>
      </c>
      <c r="L825" t="str">
        <f>IF(Input!K831="","",Input!K831)</f>
        <v/>
      </c>
      <c r="M825" t="str">
        <f>IF(Input!L831="","",Input!L831)</f>
        <v/>
      </c>
      <c r="N825" s="304" t="str">
        <f>IF(Input!M831="","",Input!M831)</f>
        <v/>
      </c>
      <c r="O825" t="str">
        <f>IF(Input!N831="","",IF(_xlfn.NUMBERVALUE(Input!N831)=0,"",_xlfn.NUMBERVALUE(Input!N831)))</f>
        <v/>
      </c>
      <c r="P825" t="str">
        <f>IF(Input!O831="","",_xlfn.NUMBERVALUE(Input!O831))</f>
        <v/>
      </c>
      <c r="Q825" t="str">
        <f>IF(Input!P831="","",Input!P831)</f>
        <v/>
      </c>
      <c r="R825" t="str">
        <f>IF(Input!Q831="","",Input!Q831)</f>
        <v/>
      </c>
      <c r="S825" t="str">
        <f>IF(Input!R831="","",_xlfn.NUMBERVALUE(Input!R831))</f>
        <v/>
      </c>
      <c r="T825" t="str">
        <f>IF(Input!S831="","",Input!S831)</f>
        <v/>
      </c>
      <c r="U825" t="str">
        <f>IF(Input!T831="","",_xlfn.NUMBERVALUE(Input!T831))</f>
        <v/>
      </c>
      <c r="V825" t="str">
        <f>IF(Input!U831="","",(Input!U831))</f>
        <v/>
      </c>
      <c r="W825" t="str">
        <f>IF(Input!V831="","",_xlfn.NUMBERVALUE(Input!V831))</f>
        <v/>
      </c>
      <c r="X825" t="str">
        <f>IF(Input!W831="","",_xlfn.NUMBERVALUE(Input!W831))</f>
        <v/>
      </c>
      <c r="Y825" t="str">
        <f>IF(Input!X831="","",_xlfn.NUMBERVALUE(Input!X831))</f>
        <v/>
      </c>
      <c r="Z825" t="str">
        <f>IF(Input!Y831="","",_xlfn.NUMBERVALUE(Input!Y831))</f>
        <v/>
      </c>
    </row>
    <row r="826" spans="1:26" x14ac:dyDescent="0.25">
      <c r="A826" s="257" t="str">
        <f>IF(ISERROR(Input!A832),"",Input!A832)</f>
        <v/>
      </c>
      <c r="B826" t="str">
        <f t="shared" si="12"/>
        <v/>
      </c>
      <c r="C826" t="str">
        <f>IF(ISERROR(Input!B832),"",IF(Input!B832="","",Input!B832))</f>
        <v/>
      </c>
      <c r="D826" t="str">
        <f>IF(ISERROR(IF(Input!C832="","",Input!C832*1)),"",IF(Input!C832="","",Input!C832*1))</f>
        <v/>
      </c>
      <c r="E826" t="str">
        <f>IF(ISERROR(IF(Input!D832="","",Input!D832)),"",IF(Input!D832="","",Input!D832))</f>
        <v/>
      </c>
      <c r="F826" t="str">
        <f>IF(Input!E832="","",IF(ISNUMBER(_xlfn.NUMBERVALUE(Input!E832)),ROUND(Input!E832,0),Input!E832))</f>
        <v/>
      </c>
      <c r="G826" s="269" t="str">
        <f>IF(ISBLANK(Input!F832),"",(Input!F832))</f>
        <v/>
      </c>
      <c r="H826" t="str">
        <f>IF(Input!G832="","",Input!G832)</f>
        <v/>
      </c>
      <c r="I826" t="str">
        <f>IF(Input!H832="","",Input!H832)</f>
        <v/>
      </c>
      <c r="J826" t="str">
        <f>IFERROR(IF(Input!I832="","",IF(VLOOKUP(Input!D832,'Measure List'!$A$2:$D$5000,4,FALSE)="Residential","",Input!I832)),"")</f>
        <v/>
      </c>
      <c r="K826" t="str">
        <f>IF(Input!J832="","",Input!J832)</f>
        <v/>
      </c>
      <c r="L826" t="str">
        <f>IF(Input!K832="","",Input!K832)</f>
        <v/>
      </c>
      <c r="M826" t="str">
        <f>IF(Input!L832="","",Input!L832)</f>
        <v/>
      </c>
      <c r="N826" s="304" t="str">
        <f>IF(Input!M832="","",Input!M832)</f>
        <v/>
      </c>
      <c r="O826" t="str">
        <f>IF(Input!N832="","",IF(_xlfn.NUMBERVALUE(Input!N832)=0,"",_xlfn.NUMBERVALUE(Input!N832)))</f>
        <v/>
      </c>
      <c r="P826" t="str">
        <f>IF(Input!O832="","",_xlfn.NUMBERVALUE(Input!O832))</f>
        <v/>
      </c>
      <c r="Q826" t="str">
        <f>IF(Input!P832="","",Input!P832)</f>
        <v/>
      </c>
      <c r="R826" t="str">
        <f>IF(Input!Q832="","",Input!Q832)</f>
        <v/>
      </c>
      <c r="S826" t="str">
        <f>IF(Input!R832="","",_xlfn.NUMBERVALUE(Input!R832))</f>
        <v/>
      </c>
      <c r="T826" t="str">
        <f>IF(Input!S832="","",Input!S832)</f>
        <v/>
      </c>
      <c r="U826" t="str">
        <f>IF(Input!T832="","",_xlfn.NUMBERVALUE(Input!T832))</f>
        <v/>
      </c>
      <c r="V826" t="str">
        <f>IF(Input!U832="","",(Input!U832))</f>
        <v/>
      </c>
      <c r="W826" t="str">
        <f>IF(Input!V832="","",_xlfn.NUMBERVALUE(Input!V832))</f>
        <v/>
      </c>
      <c r="X826" t="str">
        <f>IF(Input!W832="","",_xlfn.NUMBERVALUE(Input!W832))</f>
        <v/>
      </c>
      <c r="Y826" t="str">
        <f>IF(Input!X832="","",_xlfn.NUMBERVALUE(Input!X832))</f>
        <v/>
      </c>
      <c r="Z826" t="str">
        <f>IF(Input!Y832="","",_xlfn.NUMBERVALUE(Input!Y832))</f>
        <v/>
      </c>
    </row>
    <row r="827" spans="1:26" x14ac:dyDescent="0.25">
      <c r="A827" s="257" t="str">
        <f>IF(ISERROR(Input!A833),"",Input!A833)</f>
        <v/>
      </c>
      <c r="B827" t="str">
        <f t="shared" si="12"/>
        <v/>
      </c>
      <c r="C827" t="str">
        <f>IF(ISERROR(Input!B833),"",IF(Input!B833="","",Input!B833))</f>
        <v/>
      </c>
      <c r="D827" t="str">
        <f>IF(ISERROR(IF(Input!C833="","",Input!C833*1)),"",IF(Input!C833="","",Input!C833*1))</f>
        <v/>
      </c>
      <c r="E827" t="str">
        <f>IF(ISERROR(IF(Input!D833="","",Input!D833)),"",IF(Input!D833="","",Input!D833))</f>
        <v/>
      </c>
      <c r="F827" t="str">
        <f>IF(Input!E833="","",IF(ISNUMBER(_xlfn.NUMBERVALUE(Input!E833)),ROUND(Input!E833,0),Input!E833))</f>
        <v/>
      </c>
      <c r="G827" s="269" t="str">
        <f>IF(ISBLANK(Input!F833),"",(Input!F833))</f>
        <v/>
      </c>
      <c r="H827" t="str">
        <f>IF(Input!G833="","",Input!G833)</f>
        <v/>
      </c>
      <c r="I827" t="str">
        <f>IF(Input!H833="","",Input!H833)</f>
        <v/>
      </c>
      <c r="J827" t="str">
        <f>IFERROR(IF(Input!I833="","",IF(VLOOKUP(Input!D833,'Measure List'!$A$2:$D$5000,4,FALSE)="Residential","",Input!I833)),"")</f>
        <v/>
      </c>
      <c r="K827" t="str">
        <f>IF(Input!J833="","",Input!J833)</f>
        <v/>
      </c>
      <c r="L827" t="str">
        <f>IF(Input!K833="","",Input!K833)</f>
        <v/>
      </c>
      <c r="M827" t="str">
        <f>IF(Input!L833="","",Input!L833)</f>
        <v/>
      </c>
      <c r="N827" s="304" t="str">
        <f>IF(Input!M833="","",Input!M833)</f>
        <v/>
      </c>
      <c r="O827" t="str">
        <f>IF(Input!N833="","",IF(_xlfn.NUMBERVALUE(Input!N833)=0,"",_xlfn.NUMBERVALUE(Input!N833)))</f>
        <v/>
      </c>
      <c r="P827" t="str">
        <f>IF(Input!O833="","",_xlfn.NUMBERVALUE(Input!O833))</f>
        <v/>
      </c>
      <c r="Q827" t="str">
        <f>IF(Input!P833="","",Input!P833)</f>
        <v/>
      </c>
      <c r="R827" t="str">
        <f>IF(Input!Q833="","",Input!Q833)</f>
        <v/>
      </c>
      <c r="S827" t="str">
        <f>IF(Input!R833="","",_xlfn.NUMBERVALUE(Input!R833))</f>
        <v/>
      </c>
      <c r="T827" t="str">
        <f>IF(Input!S833="","",Input!S833)</f>
        <v/>
      </c>
      <c r="U827" t="str">
        <f>IF(Input!T833="","",_xlfn.NUMBERVALUE(Input!T833))</f>
        <v/>
      </c>
      <c r="V827" t="str">
        <f>IF(Input!U833="","",(Input!U833))</f>
        <v/>
      </c>
      <c r="W827" t="str">
        <f>IF(Input!V833="","",_xlfn.NUMBERVALUE(Input!V833))</f>
        <v/>
      </c>
      <c r="X827" t="str">
        <f>IF(Input!W833="","",_xlfn.NUMBERVALUE(Input!W833))</f>
        <v/>
      </c>
      <c r="Y827" t="str">
        <f>IF(Input!X833="","",_xlfn.NUMBERVALUE(Input!X833))</f>
        <v/>
      </c>
      <c r="Z827" t="str">
        <f>IF(Input!Y833="","",_xlfn.NUMBERVALUE(Input!Y833))</f>
        <v/>
      </c>
    </row>
    <row r="828" spans="1:26" x14ac:dyDescent="0.25">
      <c r="A828" s="257" t="str">
        <f>IF(ISERROR(Input!A834),"",Input!A834)</f>
        <v/>
      </c>
      <c r="B828" t="str">
        <f t="shared" si="12"/>
        <v/>
      </c>
      <c r="C828" t="str">
        <f>IF(ISERROR(Input!B834),"",IF(Input!B834="","",Input!B834))</f>
        <v/>
      </c>
      <c r="D828" t="str">
        <f>IF(ISERROR(IF(Input!C834="","",Input!C834*1)),"",IF(Input!C834="","",Input!C834*1))</f>
        <v/>
      </c>
      <c r="E828" t="str">
        <f>IF(ISERROR(IF(Input!D834="","",Input!D834)),"",IF(Input!D834="","",Input!D834))</f>
        <v/>
      </c>
      <c r="F828" t="str">
        <f>IF(Input!E834="","",IF(ISNUMBER(_xlfn.NUMBERVALUE(Input!E834)),ROUND(Input!E834,0),Input!E834))</f>
        <v/>
      </c>
      <c r="G828" s="269" t="str">
        <f>IF(ISBLANK(Input!F834),"",(Input!F834))</f>
        <v/>
      </c>
      <c r="H828" t="str">
        <f>IF(Input!G834="","",Input!G834)</f>
        <v/>
      </c>
      <c r="I828" t="str">
        <f>IF(Input!H834="","",Input!H834)</f>
        <v/>
      </c>
      <c r="J828" t="str">
        <f>IFERROR(IF(Input!I834="","",IF(VLOOKUP(Input!D834,'Measure List'!$A$2:$D$5000,4,FALSE)="Residential","",Input!I834)),"")</f>
        <v/>
      </c>
      <c r="K828" t="str">
        <f>IF(Input!J834="","",Input!J834)</f>
        <v/>
      </c>
      <c r="L828" t="str">
        <f>IF(Input!K834="","",Input!K834)</f>
        <v/>
      </c>
      <c r="M828" t="str">
        <f>IF(Input!L834="","",Input!L834)</f>
        <v/>
      </c>
      <c r="N828" s="304" t="str">
        <f>IF(Input!M834="","",Input!M834)</f>
        <v/>
      </c>
      <c r="O828" t="str">
        <f>IF(Input!N834="","",IF(_xlfn.NUMBERVALUE(Input!N834)=0,"",_xlfn.NUMBERVALUE(Input!N834)))</f>
        <v/>
      </c>
      <c r="P828" t="str">
        <f>IF(Input!O834="","",_xlfn.NUMBERVALUE(Input!O834))</f>
        <v/>
      </c>
      <c r="Q828" t="str">
        <f>IF(Input!P834="","",Input!P834)</f>
        <v/>
      </c>
      <c r="R828" t="str">
        <f>IF(Input!Q834="","",Input!Q834)</f>
        <v/>
      </c>
      <c r="S828" t="str">
        <f>IF(Input!R834="","",_xlfn.NUMBERVALUE(Input!R834))</f>
        <v/>
      </c>
      <c r="T828" t="str">
        <f>IF(Input!S834="","",Input!S834)</f>
        <v/>
      </c>
      <c r="U828" t="str">
        <f>IF(Input!T834="","",_xlfn.NUMBERVALUE(Input!T834))</f>
        <v/>
      </c>
      <c r="V828" t="str">
        <f>IF(Input!U834="","",(Input!U834))</f>
        <v/>
      </c>
      <c r="W828" t="str">
        <f>IF(Input!V834="","",_xlfn.NUMBERVALUE(Input!V834))</f>
        <v/>
      </c>
      <c r="X828" t="str">
        <f>IF(Input!W834="","",_xlfn.NUMBERVALUE(Input!W834))</f>
        <v/>
      </c>
      <c r="Y828" t="str">
        <f>IF(Input!X834="","",_xlfn.NUMBERVALUE(Input!X834))</f>
        <v/>
      </c>
      <c r="Z828" t="str">
        <f>IF(Input!Y834="","",_xlfn.NUMBERVALUE(Input!Y834))</f>
        <v/>
      </c>
    </row>
    <row r="829" spans="1:26" x14ac:dyDescent="0.25">
      <c r="A829" s="257" t="str">
        <f>IF(ISERROR(Input!A835),"",Input!A835)</f>
        <v/>
      </c>
      <c r="B829" t="str">
        <f t="shared" si="12"/>
        <v/>
      </c>
      <c r="C829" t="str">
        <f>IF(ISERROR(Input!B835),"",IF(Input!B835="","",Input!B835))</f>
        <v/>
      </c>
      <c r="D829" t="str">
        <f>IF(ISERROR(IF(Input!C835="","",Input!C835*1)),"",IF(Input!C835="","",Input!C835*1))</f>
        <v/>
      </c>
      <c r="E829" t="str">
        <f>IF(ISERROR(IF(Input!D835="","",Input!D835)),"",IF(Input!D835="","",Input!D835))</f>
        <v/>
      </c>
      <c r="F829" t="str">
        <f>IF(Input!E835="","",IF(ISNUMBER(_xlfn.NUMBERVALUE(Input!E835)),ROUND(Input!E835,0),Input!E835))</f>
        <v/>
      </c>
      <c r="G829" s="269" t="str">
        <f>IF(ISBLANK(Input!F835),"",(Input!F835))</f>
        <v/>
      </c>
      <c r="H829" t="str">
        <f>IF(Input!G835="","",Input!G835)</f>
        <v/>
      </c>
      <c r="I829" t="str">
        <f>IF(Input!H835="","",Input!H835)</f>
        <v/>
      </c>
      <c r="J829" t="str">
        <f>IFERROR(IF(Input!I835="","",IF(VLOOKUP(Input!D835,'Measure List'!$A$2:$D$5000,4,FALSE)="Residential","",Input!I835)),"")</f>
        <v/>
      </c>
      <c r="K829" t="str">
        <f>IF(Input!J835="","",Input!J835)</f>
        <v/>
      </c>
      <c r="L829" t="str">
        <f>IF(Input!K835="","",Input!K835)</f>
        <v/>
      </c>
      <c r="M829" t="str">
        <f>IF(Input!L835="","",Input!L835)</f>
        <v/>
      </c>
      <c r="N829" s="304" t="str">
        <f>IF(Input!M835="","",Input!M835)</f>
        <v/>
      </c>
      <c r="O829" t="str">
        <f>IF(Input!N835="","",IF(_xlfn.NUMBERVALUE(Input!N835)=0,"",_xlfn.NUMBERVALUE(Input!N835)))</f>
        <v/>
      </c>
      <c r="P829" t="str">
        <f>IF(Input!O835="","",_xlfn.NUMBERVALUE(Input!O835))</f>
        <v/>
      </c>
      <c r="Q829" t="str">
        <f>IF(Input!P835="","",Input!P835)</f>
        <v/>
      </c>
      <c r="R829" t="str">
        <f>IF(Input!Q835="","",Input!Q835)</f>
        <v/>
      </c>
      <c r="S829" t="str">
        <f>IF(Input!R835="","",_xlfn.NUMBERVALUE(Input!R835))</f>
        <v/>
      </c>
      <c r="T829" t="str">
        <f>IF(Input!S835="","",Input!S835)</f>
        <v/>
      </c>
      <c r="U829" t="str">
        <f>IF(Input!T835="","",_xlfn.NUMBERVALUE(Input!T835))</f>
        <v/>
      </c>
      <c r="V829" t="str">
        <f>IF(Input!U835="","",(Input!U835))</f>
        <v/>
      </c>
      <c r="W829" t="str">
        <f>IF(Input!V835="","",_xlfn.NUMBERVALUE(Input!V835))</f>
        <v/>
      </c>
      <c r="X829" t="str">
        <f>IF(Input!W835="","",_xlfn.NUMBERVALUE(Input!W835))</f>
        <v/>
      </c>
      <c r="Y829" t="str">
        <f>IF(Input!X835="","",_xlfn.NUMBERVALUE(Input!X835))</f>
        <v/>
      </c>
      <c r="Z829" t="str">
        <f>IF(Input!Y835="","",_xlfn.NUMBERVALUE(Input!Y835))</f>
        <v/>
      </c>
    </row>
    <row r="830" spans="1:26" x14ac:dyDescent="0.25">
      <c r="A830" s="257" t="str">
        <f>IF(ISERROR(Input!A836),"",Input!A836)</f>
        <v/>
      </c>
      <c r="B830" t="str">
        <f t="shared" si="12"/>
        <v/>
      </c>
      <c r="C830" t="str">
        <f>IF(ISERROR(Input!B836),"",IF(Input!B836="","",Input!B836))</f>
        <v/>
      </c>
      <c r="D830" t="str">
        <f>IF(ISERROR(IF(Input!C836="","",Input!C836*1)),"",IF(Input!C836="","",Input!C836*1))</f>
        <v/>
      </c>
      <c r="E830" t="str">
        <f>IF(ISERROR(IF(Input!D836="","",Input!D836)),"",IF(Input!D836="","",Input!D836))</f>
        <v/>
      </c>
      <c r="F830" t="str">
        <f>IF(Input!E836="","",IF(ISNUMBER(_xlfn.NUMBERVALUE(Input!E836)),ROUND(Input!E836,0),Input!E836))</f>
        <v/>
      </c>
      <c r="G830" s="269" t="str">
        <f>IF(ISBLANK(Input!F836),"",(Input!F836))</f>
        <v/>
      </c>
      <c r="H830" t="str">
        <f>IF(Input!G836="","",Input!G836)</f>
        <v/>
      </c>
      <c r="I830" t="str">
        <f>IF(Input!H836="","",Input!H836)</f>
        <v/>
      </c>
      <c r="J830" t="str">
        <f>IFERROR(IF(Input!I836="","",IF(VLOOKUP(Input!D836,'Measure List'!$A$2:$D$5000,4,FALSE)="Residential","",Input!I836)),"")</f>
        <v/>
      </c>
      <c r="K830" t="str">
        <f>IF(Input!J836="","",Input!J836)</f>
        <v/>
      </c>
      <c r="L830" t="str">
        <f>IF(Input!K836="","",Input!K836)</f>
        <v/>
      </c>
      <c r="M830" t="str">
        <f>IF(Input!L836="","",Input!L836)</f>
        <v/>
      </c>
      <c r="N830" s="304" t="str">
        <f>IF(Input!M836="","",Input!M836)</f>
        <v/>
      </c>
      <c r="O830" t="str">
        <f>IF(Input!N836="","",IF(_xlfn.NUMBERVALUE(Input!N836)=0,"",_xlfn.NUMBERVALUE(Input!N836)))</f>
        <v/>
      </c>
      <c r="P830" t="str">
        <f>IF(Input!O836="","",_xlfn.NUMBERVALUE(Input!O836))</f>
        <v/>
      </c>
      <c r="Q830" t="str">
        <f>IF(Input!P836="","",Input!P836)</f>
        <v/>
      </c>
      <c r="R830" t="str">
        <f>IF(Input!Q836="","",Input!Q836)</f>
        <v/>
      </c>
      <c r="S830" t="str">
        <f>IF(Input!R836="","",_xlfn.NUMBERVALUE(Input!R836))</f>
        <v/>
      </c>
      <c r="T830" t="str">
        <f>IF(Input!S836="","",Input!S836)</f>
        <v/>
      </c>
      <c r="U830" t="str">
        <f>IF(Input!T836="","",_xlfn.NUMBERVALUE(Input!T836))</f>
        <v/>
      </c>
      <c r="V830" t="str">
        <f>IF(Input!U836="","",(Input!U836))</f>
        <v/>
      </c>
      <c r="W830" t="str">
        <f>IF(Input!V836="","",_xlfn.NUMBERVALUE(Input!V836))</f>
        <v/>
      </c>
      <c r="X830" t="str">
        <f>IF(Input!W836="","",_xlfn.NUMBERVALUE(Input!W836))</f>
        <v/>
      </c>
      <c r="Y830" t="str">
        <f>IF(Input!X836="","",_xlfn.NUMBERVALUE(Input!X836))</f>
        <v/>
      </c>
      <c r="Z830" t="str">
        <f>IF(Input!Y836="","",_xlfn.NUMBERVALUE(Input!Y836))</f>
        <v/>
      </c>
    </row>
    <row r="831" spans="1:26" x14ac:dyDescent="0.25">
      <c r="A831" s="257" t="str">
        <f>IF(ISERROR(Input!A837),"",Input!A837)</f>
        <v/>
      </c>
      <c r="B831" t="str">
        <f t="shared" si="12"/>
        <v/>
      </c>
      <c r="C831" t="str">
        <f>IF(ISERROR(Input!B837),"",IF(Input!B837="","",Input!B837))</f>
        <v/>
      </c>
      <c r="D831" t="str">
        <f>IF(ISERROR(IF(Input!C837="","",Input!C837*1)),"",IF(Input!C837="","",Input!C837*1))</f>
        <v/>
      </c>
      <c r="E831" t="str">
        <f>IF(ISERROR(IF(Input!D837="","",Input!D837)),"",IF(Input!D837="","",Input!D837))</f>
        <v/>
      </c>
      <c r="F831" t="str">
        <f>IF(Input!E837="","",IF(ISNUMBER(_xlfn.NUMBERVALUE(Input!E837)),ROUND(Input!E837,0),Input!E837))</f>
        <v/>
      </c>
      <c r="G831" s="269" t="str">
        <f>IF(ISBLANK(Input!F837),"",(Input!F837))</f>
        <v/>
      </c>
      <c r="H831" t="str">
        <f>IF(Input!G837="","",Input!G837)</f>
        <v/>
      </c>
      <c r="I831" t="str">
        <f>IF(Input!H837="","",Input!H837)</f>
        <v/>
      </c>
      <c r="J831" t="str">
        <f>IFERROR(IF(Input!I837="","",IF(VLOOKUP(Input!D837,'Measure List'!$A$2:$D$5000,4,FALSE)="Residential","",Input!I837)),"")</f>
        <v/>
      </c>
      <c r="K831" t="str">
        <f>IF(Input!J837="","",Input!J837)</f>
        <v/>
      </c>
      <c r="L831" t="str">
        <f>IF(Input!K837="","",Input!K837)</f>
        <v/>
      </c>
      <c r="M831" t="str">
        <f>IF(Input!L837="","",Input!L837)</f>
        <v/>
      </c>
      <c r="N831" s="304" t="str">
        <f>IF(Input!M837="","",Input!M837)</f>
        <v/>
      </c>
      <c r="O831" t="str">
        <f>IF(Input!N837="","",IF(_xlfn.NUMBERVALUE(Input!N837)=0,"",_xlfn.NUMBERVALUE(Input!N837)))</f>
        <v/>
      </c>
      <c r="P831" t="str">
        <f>IF(Input!O837="","",_xlfn.NUMBERVALUE(Input!O837))</f>
        <v/>
      </c>
      <c r="Q831" t="str">
        <f>IF(Input!P837="","",Input!P837)</f>
        <v/>
      </c>
      <c r="R831" t="str">
        <f>IF(Input!Q837="","",Input!Q837)</f>
        <v/>
      </c>
      <c r="S831" t="str">
        <f>IF(Input!R837="","",_xlfn.NUMBERVALUE(Input!R837))</f>
        <v/>
      </c>
      <c r="T831" t="str">
        <f>IF(Input!S837="","",Input!S837)</f>
        <v/>
      </c>
      <c r="U831" t="str">
        <f>IF(Input!T837="","",_xlfn.NUMBERVALUE(Input!T837))</f>
        <v/>
      </c>
      <c r="V831" t="str">
        <f>IF(Input!U837="","",(Input!U837))</f>
        <v/>
      </c>
      <c r="W831" t="str">
        <f>IF(Input!V837="","",_xlfn.NUMBERVALUE(Input!V837))</f>
        <v/>
      </c>
      <c r="X831" t="str">
        <f>IF(Input!W837="","",_xlfn.NUMBERVALUE(Input!W837))</f>
        <v/>
      </c>
      <c r="Y831" t="str">
        <f>IF(Input!X837="","",_xlfn.NUMBERVALUE(Input!X837))</f>
        <v/>
      </c>
      <c r="Z831" t="str">
        <f>IF(Input!Y837="","",_xlfn.NUMBERVALUE(Input!Y837))</f>
        <v/>
      </c>
    </row>
    <row r="832" spans="1:26" x14ac:dyDescent="0.25">
      <c r="A832" s="257" t="str">
        <f>IF(ISERROR(Input!A838),"",Input!A838)</f>
        <v/>
      </c>
      <c r="B832" t="str">
        <f t="shared" si="12"/>
        <v/>
      </c>
      <c r="C832" t="str">
        <f>IF(ISERROR(Input!B838),"",IF(Input!B838="","",Input!B838))</f>
        <v/>
      </c>
      <c r="D832" t="str">
        <f>IF(ISERROR(IF(Input!C838="","",Input!C838*1)),"",IF(Input!C838="","",Input!C838*1))</f>
        <v/>
      </c>
      <c r="E832" t="str">
        <f>IF(ISERROR(IF(Input!D838="","",Input!D838)),"",IF(Input!D838="","",Input!D838))</f>
        <v/>
      </c>
      <c r="F832" t="str">
        <f>IF(Input!E838="","",IF(ISNUMBER(_xlfn.NUMBERVALUE(Input!E838)),ROUND(Input!E838,0),Input!E838))</f>
        <v/>
      </c>
      <c r="G832" s="269" t="str">
        <f>IF(ISBLANK(Input!F838),"",(Input!F838))</f>
        <v/>
      </c>
      <c r="H832" t="str">
        <f>IF(Input!G838="","",Input!G838)</f>
        <v/>
      </c>
      <c r="I832" t="str">
        <f>IF(Input!H838="","",Input!H838)</f>
        <v/>
      </c>
      <c r="J832" t="str">
        <f>IFERROR(IF(Input!I838="","",IF(VLOOKUP(Input!D838,'Measure List'!$A$2:$D$5000,4,FALSE)="Residential","",Input!I838)),"")</f>
        <v/>
      </c>
      <c r="K832" t="str">
        <f>IF(Input!J838="","",Input!J838)</f>
        <v/>
      </c>
      <c r="L832" t="str">
        <f>IF(Input!K838="","",Input!K838)</f>
        <v/>
      </c>
      <c r="M832" t="str">
        <f>IF(Input!L838="","",Input!L838)</f>
        <v/>
      </c>
      <c r="N832" s="304" t="str">
        <f>IF(Input!M838="","",Input!M838)</f>
        <v/>
      </c>
      <c r="O832" t="str">
        <f>IF(Input!N838="","",IF(_xlfn.NUMBERVALUE(Input!N838)=0,"",_xlfn.NUMBERVALUE(Input!N838)))</f>
        <v/>
      </c>
      <c r="P832" t="str">
        <f>IF(Input!O838="","",_xlfn.NUMBERVALUE(Input!O838))</f>
        <v/>
      </c>
      <c r="Q832" t="str">
        <f>IF(Input!P838="","",Input!P838)</f>
        <v/>
      </c>
      <c r="R832" t="str">
        <f>IF(Input!Q838="","",Input!Q838)</f>
        <v/>
      </c>
      <c r="S832" t="str">
        <f>IF(Input!R838="","",_xlfn.NUMBERVALUE(Input!R838))</f>
        <v/>
      </c>
      <c r="T832" t="str">
        <f>IF(Input!S838="","",Input!S838)</f>
        <v/>
      </c>
      <c r="U832" t="str">
        <f>IF(Input!T838="","",_xlfn.NUMBERVALUE(Input!T838))</f>
        <v/>
      </c>
      <c r="V832" t="str">
        <f>IF(Input!U838="","",(Input!U838))</f>
        <v/>
      </c>
      <c r="W832" t="str">
        <f>IF(Input!V838="","",_xlfn.NUMBERVALUE(Input!V838))</f>
        <v/>
      </c>
      <c r="X832" t="str">
        <f>IF(Input!W838="","",_xlfn.NUMBERVALUE(Input!W838))</f>
        <v/>
      </c>
      <c r="Y832" t="str">
        <f>IF(Input!X838="","",_xlfn.NUMBERVALUE(Input!X838))</f>
        <v/>
      </c>
      <c r="Z832" t="str">
        <f>IF(Input!Y838="","",_xlfn.NUMBERVALUE(Input!Y838))</f>
        <v/>
      </c>
    </row>
    <row r="833" spans="1:26" x14ac:dyDescent="0.25">
      <c r="A833" s="257" t="str">
        <f>IF(ISERROR(Input!A839),"",Input!A839)</f>
        <v/>
      </c>
      <c r="B833" t="str">
        <f t="shared" si="12"/>
        <v/>
      </c>
      <c r="C833" t="str">
        <f>IF(ISERROR(Input!B839),"",IF(Input!B839="","",Input!B839))</f>
        <v/>
      </c>
      <c r="D833" t="str">
        <f>IF(ISERROR(IF(Input!C839="","",Input!C839*1)),"",IF(Input!C839="","",Input!C839*1))</f>
        <v/>
      </c>
      <c r="E833" t="str">
        <f>IF(ISERROR(IF(Input!D839="","",Input!D839)),"",IF(Input!D839="","",Input!D839))</f>
        <v/>
      </c>
      <c r="F833" t="str">
        <f>IF(Input!E839="","",IF(ISNUMBER(_xlfn.NUMBERVALUE(Input!E839)),ROUND(Input!E839,0),Input!E839))</f>
        <v/>
      </c>
      <c r="G833" s="269" t="str">
        <f>IF(ISBLANK(Input!F839),"",(Input!F839))</f>
        <v/>
      </c>
      <c r="H833" t="str">
        <f>IF(Input!G839="","",Input!G839)</f>
        <v/>
      </c>
      <c r="I833" t="str">
        <f>IF(Input!H839="","",Input!H839)</f>
        <v/>
      </c>
      <c r="J833" t="str">
        <f>IFERROR(IF(Input!I839="","",IF(VLOOKUP(Input!D839,'Measure List'!$A$2:$D$5000,4,FALSE)="Residential","",Input!I839)),"")</f>
        <v/>
      </c>
      <c r="K833" t="str">
        <f>IF(Input!J839="","",Input!J839)</f>
        <v/>
      </c>
      <c r="L833" t="str">
        <f>IF(Input!K839="","",Input!K839)</f>
        <v/>
      </c>
      <c r="M833" t="str">
        <f>IF(Input!L839="","",Input!L839)</f>
        <v/>
      </c>
      <c r="N833" s="304" t="str">
        <f>IF(Input!M839="","",Input!M839)</f>
        <v/>
      </c>
      <c r="O833" t="str">
        <f>IF(Input!N839="","",IF(_xlfn.NUMBERVALUE(Input!N839)=0,"",_xlfn.NUMBERVALUE(Input!N839)))</f>
        <v/>
      </c>
      <c r="P833" t="str">
        <f>IF(Input!O839="","",_xlfn.NUMBERVALUE(Input!O839))</f>
        <v/>
      </c>
      <c r="Q833" t="str">
        <f>IF(Input!P839="","",Input!P839)</f>
        <v/>
      </c>
      <c r="R833" t="str">
        <f>IF(Input!Q839="","",Input!Q839)</f>
        <v/>
      </c>
      <c r="S833" t="str">
        <f>IF(Input!R839="","",_xlfn.NUMBERVALUE(Input!R839))</f>
        <v/>
      </c>
      <c r="T833" t="str">
        <f>IF(Input!S839="","",Input!S839)</f>
        <v/>
      </c>
      <c r="U833" t="str">
        <f>IF(Input!T839="","",_xlfn.NUMBERVALUE(Input!T839))</f>
        <v/>
      </c>
      <c r="V833" t="str">
        <f>IF(Input!U839="","",(Input!U839))</f>
        <v/>
      </c>
      <c r="W833" t="str">
        <f>IF(Input!V839="","",_xlfn.NUMBERVALUE(Input!V839))</f>
        <v/>
      </c>
      <c r="X833" t="str">
        <f>IF(Input!W839="","",_xlfn.NUMBERVALUE(Input!W839))</f>
        <v/>
      </c>
      <c r="Y833" t="str">
        <f>IF(Input!X839="","",_xlfn.NUMBERVALUE(Input!X839))</f>
        <v/>
      </c>
      <c r="Z833" t="str">
        <f>IF(Input!Y839="","",_xlfn.NUMBERVALUE(Input!Y839))</f>
        <v/>
      </c>
    </row>
    <row r="834" spans="1:26" x14ac:dyDescent="0.25">
      <c r="A834" s="257" t="str">
        <f>IF(ISERROR(Input!A840),"",Input!A840)</f>
        <v/>
      </c>
      <c r="B834" t="str">
        <f t="shared" si="12"/>
        <v/>
      </c>
      <c r="C834" t="str">
        <f>IF(ISERROR(Input!B840),"",IF(Input!B840="","",Input!B840))</f>
        <v/>
      </c>
      <c r="D834" t="str">
        <f>IF(ISERROR(IF(Input!C840="","",Input!C840*1)),"",IF(Input!C840="","",Input!C840*1))</f>
        <v/>
      </c>
      <c r="E834" t="str">
        <f>IF(ISERROR(IF(Input!D840="","",Input!D840)),"",IF(Input!D840="","",Input!D840))</f>
        <v/>
      </c>
      <c r="F834" t="str">
        <f>IF(Input!E840="","",IF(ISNUMBER(_xlfn.NUMBERVALUE(Input!E840)),ROUND(Input!E840,0),Input!E840))</f>
        <v/>
      </c>
      <c r="G834" s="269" t="str">
        <f>IF(ISBLANK(Input!F840),"",(Input!F840))</f>
        <v/>
      </c>
      <c r="H834" t="str">
        <f>IF(Input!G840="","",Input!G840)</f>
        <v/>
      </c>
      <c r="I834" t="str">
        <f>IF(Input!H840="","",Input!H840)</f>
        <v/>
      </c>
      <c r="J834" t="str">
        <f>IFERROR(IF(Input!I840="","",IF(VLOOKUP(Input!D840,'Measure List'!$A$2:$D$5000,4,FALSE)="Residential","",Input!I840)),"")</f>
        <v/>
      </c>
      <c r="K834" t="str">
        <f>IF(Input!J840="","",Input!J840)</f>
        <v/>
      </c>
      <c r="L834" t="str">
        <f>IF(Input!K840="","",Input!K840)</f>
        <v/>
      </c>
      <c r="M834" t="str">
        <f>IF(Input!L840="","",Input!L840)</f>
        <v/>
      </c>
      <c r="N834" s="304" t="str">
        <f>IF(Input!M840="","",Input!M840)</f>
        <v/>
      </c>
      <c r="O834" t="str">
        <f>IF(Input!N840="","",IF(_xlfn.NUMBERVALUE(Input!N840)=0,"",_xlfn.NUMBERVALUE(Input!N840)))</f>
        <v/>
      </c>
      <c r="P834" t="str">
        <f>IF(Input!O840="","",_xlfn.NUMBERVALUE(Input!O840))</f>
        <v/>
      </c>
      <c r="Q834" t="str">
        <f>IF(Input!P840="","",Input!P840)</f>
        <v/>
      </c>
      <c r="R834" t="str">
        <f>IF(Input!Q840="","",Input!Q840)</f>
        <v/>
      </c>
      <c r="S834" t="str">
        <f>IF(Input!R840="","",_xlfn.NUMBERVALUE(Input!R840))</f>
        <v/>
      </c>
      <c r="T834" t="str">
        <f>IF(Input!S840="","",Input!S840)</f>
        <v/>
      </c>
      <c r="U834" t="str">
        <f>IF(Input!T840="","",_xlfn.NUMBERVALUE(Input!T840))</f>
        <v/>
      </c>
      <c r="V834" t="str">
        <f>IF(Input!U840="","",(Input!U840))</f>
        <v/>
      </c>
      <c r="W834" t="str">
        <f>IF(Input!V840="","",_xlfn.NUMBERVALUE(Input!V840))</f>
        <v/>
      </c>
      <c r="X834" t="str">
        <f>IF(Input!W840="","",_xlfn.NUMBERVALUE(Input!W840))</f>
        <v/>
      </c>
      <c r="Y834" t="str">
        <f>IF(Input!X840="","",_xlfn.NUMBERVALUE(Input!X840))</f>
        <v/>
      </c>
      <c r="Z834" t="str">
        <f>IF(Input!Y840="","",_xlfn.NUMBERVALUE(Input!Y840))</f>
        <v/>
      </c>
    </row>
    <row r="835" spans="1:26" x14ac:dyDescent="0.25">
      <c r="A835" s="257" t="str">
        <f>IF(ISERROR(Input!A841),"",Input!A841)</f>
        <v/>
      </c>
      <c r="B835" t="str">
        <f t="shared" ref="B835:B898" si="13">IF(A835="","",$AA$2)</f>
        <v/>
      </c>
      <c r="C835" t="str">
        <f>IF(ISERROR(Input!B841),"",IF(Input!B841="","",Input!B841))</f>
        <v/>
      </c>
      <c r="D835" t="str">
        <f>IF(ISERROR(IF(Input!C841="","",Input!C841*1)),"",IF(Input!C841="","",Input!C841*1))</f>
        <v/>
      </c>
      <c r="E835" t="str">
        <f>IF(ISERROR(IF(Input!D841="","",Input!D841)),"",IF(Input!D841="","",Input!D841))</f>
        <v/>
      </c>
      <c r="F835" t="str">
        <f>IF(Input!E841="","",IF(ISNUMBER(_xlfn.NUMBERVALUE(Input!E841)),ROUND(Input!E841,0),Input!E841))</f>
        <v/>
      </c>
      <c r="G835" s="269" t="str">
        <f>IF(ISBLANK(Input!F841),"",(Input!F841))</f>
        <v/>
      </c>
      <c r="H835" t="str">
        <f>IF(Input!G841="","",Input!G841)</f>
        <v/>
      </c>
      <c r="I835" t="str">
        <f>IF(Input!H841="","",Input!H841)</f>
        <v/>
      </c>
      <c r="J835" t="str">
        <f>IFERROR(IF(Input!I841="","",IF(VLOOKUP(Input!D841,'Measure List'!$A$2:$D$5000,4,FALSE)="Residential","",Input!I841)),"")</f>
        <v/>
      </c>
      <c r="K835" t="str">
        <f>IF(Input!J841="","",Input!J841)</f>
        <v/>
      </c>
      <c r="L835" t="str">
        <f>IF(Input!K841="","",Input!K841)</f>
        <v/>
      </c>
      <c r="M835" t="str">
        <f>IF(Input!L841="","",Input!L841)</f>
        <v/>
      </c>
      <c r="N835" s="304" t="str">
        <f>IF(Input!M841="","",Input!M841)</f>
        <v/>
      </c>
      <c r="O835" t="str">
        <f>IF(Input!N841="","",IF(_xlfn.NUMBERVALUE(Input!N841)=0,"",_xlfn.NUMBERVALUE(Input!N841)))</f>
        <v/>
      </c>
      <c r="P835" t="str">
        <f>IF(Input!O841="","",_xlfn.NUMBERVALUE(Input!O841))</f>
        <v/>
      </c>
      <c r="Q835" t="str">
        <f>IF(Input!P841="","",Input!P841)</f>
        <v/>
      </c>
      <c r="R835" t="str">
        <f>IF(Input!Q841="","",Input!Q841)</f>
        <v/>
      </c>
      <c r="S835" t="str">
        <f>IF(Input!R841="","",_xlfn.NUMBERVALUE(Input!R841))</f>
        <v/>
      </c>
      <c r="T835" t="str">
        <f>IF(Input!S841="","",Input!S841)</f>
        <v/>
      </c>
      <c r="U835" t="str">
        <f>IF(Input!T841="","",_xlfn.NUMBERVALUE(Input!T841))</f>
        <v/>
      </c>
      <c r="V835" t="str">
        <f>IF(Input!U841="","",(Input!U841))</f>
        <v/>
      </c>
      <c r="W835" t="str">
        <f>IF(Input!V841="","",_xlfn.NUMBERVALUE(Input!V841))</f>
        <v/>
      </c>
      <c r="X835" t="str">
        <f>IF(Input!W841="","",_xlfn.NUMBERVALUE(Input!W841))</f>
        <v/>
      </c>
      <c r="Y835" t="str">
        <f>IF(Input!X841="","",_xlfn.NUMBERVALUE(Input!X841))</f>
        <v/>
      </c>
      <c r="Z835" t="str">
        <f>IF(Input!Y841="","",_xlfn.NUMBERVALUE(Input!Y841))</f>
        <v/>
      </c>
    </row>
    <row r="836" spans="1:26" x14ac:dyDescent="0.25">
      <c r="A836" s="257" t="str">
        <f>IF(ISERROR(Input!A842),"",Input!A842)</f>
        <v/>
      </c>
      <c r="B836" t="str">
        <f t="shared" si="13"/>
        <v/>
      </c>
      <c r="C836" t="str">
        <f>IF(ISERROR(Input!B842),"",IF(Input!B842="","",Input!B842))</f>
        <v/>
      </c>
      <c r="D836" t="str">
        <f>IF(ISERROR(IF(Input!C842="","",Input!C842*1)),"",IF(Input!C842="","",Input!C842*1))</f>
        <v/>
      </c>
      <c r="E836" t="str">
        <f>IF(ISERROR(IF(Input!D842="","",Input!D842)),"",IF(Input!D842="","",Input!D842))</f>
        <v/>
      </c>
      <c r="F836" t="str">
        <f>IF(Input!E842="","",IF(ISNUMBER(_xlfn.NUMBERVALUE(Input!E842)),ROUND(Input!E842,0),Input!E842))</f>
        <v/>
      </c>
      <c r="G836" s="269" t="str">
        <f>IF(ISBLANK(Input!F842),"",(Input!F842))</f>
        <v/>
      </c>
      <c r="H836" t="str">
        <f>IF(Input!G842="","",Input!G842)</f>
        <v/>
      </c>
      <c r="I836" t="str">
        <f>IF(Input!H842="","",Input!H842)</f>
        <v/>
      </c>
      <c r="J836" t="str">
        <f>IFERROR(IF(Input!I842="","",IF(VLOOKUP(Input!D842,'Measure List'!$A$2:$D$5000,4,FALSE)="Residential","",Input!I842)),"")</f>
        <v/>
      </c>
      <c r="K836" t="str">
        <f>IF(Input!J842="","",Input!J842)</f>
        <v/>
      </c>
      <c r="L836" t="str">
        <f>IF(Input!K842="","",Input!K842)</f>
        <v/>
      </c>
      <c r="M836" t="str">
        <f>IF(Input!L842="","",Input!L842)</f>
        <v/>
      </c>
      <c r="N836" s="304" t="str">
        <f>IF(Input!M842="","",Input!M842)</f>
        <v/>
      </c>
      <c r="O836" t="str">
        <f>IF(Input!N842="","",IF(_xlfn.NUMBERVALUE(Input!N842)=0,"",_xlfn.NUMBERVALUE(Input!N842)))</f>
        <v/>
      </c>
      <c r="P836" t="str">
        <f>IF(Input!O842="","",_xlfn.NUMBERVALUE(Input!O842))</f>
        <v/>
      </c>
      <c r="Q836" t="str">
        <f>IF(Input!P842="","",Input!P842)</f>
        <v/>
      </c>
      <c r="R836" t="str">
        <f>IF(Input!Q842="","",Input!Q842)</f>
        <v/>
      </c>
      <c r="S836" t="str">
        <f>IF(Input!R842="","",_xlfn.NUMBERVALUE(Input!R842))</f>
        <v/>
      </c>
      <c r="T836" t="str">
        <f>IF(Input!S842="","",Input!S842)</f>
        <v/>
      </c>
      <c r="U836" t="str">
        <f>IF(Input!T842="","",_xlfn.NUMBERVALUE(Input!T842))</f>
        <v/>
      </c>
      <c r="V836" t="str">
        <f>IF(Input!U842="","",(Input!U842))</f>
        <v/>
      </c>
      <c r="W836" t="str">
        <f>IF(Input!V842="","",_xlfn.NUMBERVALUE(Input!V842))</f>
        <v/>
      </c>
      <c r="X836" t="str">
        <f>IF(Input!W842="","",_xlfn.NUMBERVALUE(Input!W842))</f>
        <v/>
      </c>
      <c r="Y836" t="str">
        <f>IF(Input!X842="","",_xlfn.NUMBERVALUE(Input!X842))</f>
        <v/>
      </c>
      <c r="Z836" t="str">
        <f>IF(Input!Y842="","",_xlfn.NUMBERVALUE(Input!Y842))</f>
        <v/>
      </c>
    </row>
    <row r="837" spans="1:26" x14ac:dyDescent="0.25">
      <c r="A837" s="257" t="str">
        <f>IF(ISERROR(Input!A843),"",Input!A843)</f>
        <v/>
      </c>
      <c r="B837" t="str">
        <f t="shared" si="13"/>
        <v/>
      </c>
      <c r="C837" t="str">
        <f>IF(ISERROR(Input!B843),"",IF(Input!B843="","",Input!B843))</f>
        <v/>
      </c>
      <c r="D837" t="str">
        <f>IF(ISERROR(IF(Input!C843="","",Input!C843*1)),"",IF(Input!C843="","",Input!C843*1))</f>
        <v/>
      </c>
      <c r="E837" t="str">
        <f>IF(ISERROR(IF(Input!D843="","",Input!D843)),"",IF(Input!D843="","",Input!D843))</f>
        <v/>
      </c>
      <c r="F837" t="str">
        <f>IF(Input!E843="","",IF(ISNUMBER(_xlfn.NUMBERVALUE(Input!E843)),ROUND(Input!E843,0),Input!E843))</f>
        <v/>
      </c>
      <c r="G837" s="269" t="str">
        <f>IF(ISBLANK(Input!F843),"",(Input!F843))</f>
        <v/>
      </c>
      <c r="H837" t="str">
        <f>IF(Input!G843="","",Input!G843)</f>
        <v/>
      </c>
      <c r="I837" t="str">
        <f>IF(Input!H843="","",Input!H843)</f>
        <v/>
      </c>
      <c r="J837" t="str">
        <f>IFERROR(IF(Input!I843="","",IF(VLOOKUP(Input!D843,'Measure List'!$A$2:$D$5000,4,FALSE)="Residential","",Input!I843)),"")</f>
        <v/>
      </c>
      <c r="K837" t="str">
        <f>IF(Input!J843="","",Input!J843)</f>
        <v/>
      </c>
      <c r="L837" t="str">
        <f>IF(Input!K843="","",Input!K843)</f>
        <v/>
      </c>
      <c r="M837" t="str">
        <f>IF(Input!L843="","",Input!L843)</f>
        <v/>
      </c>
      <c r="N837" s="304" t="str">
        <f>IF(Input!M843="","",Input!M843)</f>
        <v/>
      </c>
      <c r="O837" t="str">
        <f>IF(Input!N843="","",IF(_xlfn.NUMBERVALUE(Input!N843)=0,"",_xlfn.NUMBERVALUE(Input!N843)))</f>
        <v/>
      </c>
      <c r="P837" t="str">
        <f>IF(Input!O843="","",_xlfn.NUMBERVALUE(Input!O843))</f>
        <v/>
      </c>
      <c r="Q837" t="str">
        <f>IF(Input!P843="","",Input!P843)</f>
        <v/>
      </c>
      <c r="R837" t="str">
        <f>IF(Input!Q843="","",Input!Q843)</f>
        <v/>
      </c>
      <c r="S837" t="str">
        <f>IF(Input!R843="","",_xlfn.NUMBERVALUE(Input!R843))</f>
        <v/>
      </c>
      <c r="T837" t="str">
        <f>IF(Input!S843="","",Input!S843)</f>
        <v/>
      </c>
      <c r="U837" t="str">
        <f>IF(Input!T843="","",_xlfn.NUMBERVALUE(Input!T843))</f>
        <v/>
      </c>
      <c r="V837" t="str">
        <f>IF(Input!U843="","",(Input!U843))</f>
        <v/>
      </c>
      <c r="W837" t="str">
        <f>IF(Input!V843="","",_xlfn.NUMBERVALUE(Input!V843))</f>
        <v/>
      </c>
      <c r="X837" t="str">
        <f>IF(Input!W843="","",_xlfn.NUMBERVALUE(Input!W843))</f>
        <v/>
      </c>
      <c r="Y837" t="str">
        <f>IF(Input!X843="","",_xlfn.NUMBERVALUE(Input!X843))</f>
        <v/>
      </c>
      <c r="Z837" t="str">
        <f>IF(Input!Y843="","",_xlfn.NUMBERVALUE(Input!Y843))</f>
        <v/>
      </c>
    </row>
    <row r="838" spans="1:26" x14ac:dyDescent="0.25">
      <c r="A838" s="257" t="str">
        <f>IF(ISERROR(Input!A844),"",Input!A844)</f>
        <v/>
      </c>
      <c r="B838" t="str">
        <f t="shared" si="13"/>
        <v/>
      </c>
      <c r="C838" t="str">
        <f>IF(ISERROR(Input!B844),"",IF(Input!B844="","",Input!B844))</f>
        <v/>
      </c>
      <c r="D838" t="str">
        <f>IF(ISERROR(IF(Input!C844="","",Input!C844*1)),"",IF(Input!C844="","",Input!C844*1))</f>
        <v/>
      </c>
      <c r="E838" t="str">
        <f>IF(ISERROR(IF(Input!D844="","",Input!D844)),"",IF(Input!D844="","",Input!D844))</f>
        <v/>
      </c>
      <c r="F838" t="str">
        <f>IF(Input!E844="","",IF(ISNUMBER(_xlfn.NUMBERVALUE(Input!E844)),ROUND(Input!E844,0),Input!E844))</f>
        <v/>
      </c>
      <c r="G838" s="269" t="str">
        <f>IF(ISBLANK(Input!F844),"",(Input!F844))</f>
        <v/>
      </c>
      <c r="H838" t="str">
        <f>IF(Input!G844="","",Input!G844)</f>
        <v/>
      </c>
      <c r="I838" t="str">
        <f>IF(Input!H844="","",Input!H844)</f>
        <v/>
      </c>
      <c r="J838" t="str">
        <f>IFERROR(IF(Input!I844="","",IF(VLOOKUP(Input!D844,'Measure List'!$A$2:$D$5000,4,FALSE)="Residential","",Input!I844)),"")</f>
        <v/>
      </c>
      <c r="K838" t="str">
        <f>IF(Input!J844="","",Input!J844)</f>
        <v/>
      </c>
      <c r="L838" t="str">
        <f>IF(Input!K844="","",Input!K844)</f>
        <v/>
      </c>
      <c r="M838" t="str">
        <f>IF(Input!L844="","",Input!L844)</f>
        <v/>
      </c>
      <c r="N838" s="304" t="str">
        <f>IF(Input!M844="","",Input!M844)</f>
        <v/>
      </c>
      <c r="O838" t="str">
        <f>IF(Input!N844="","",IF(_xlfn.NUMBERVALUE(Input!N844)=0,"",_xlfn.NUMBERVALUE(Input!N844)))</f>
        <v/>
      </c>
      <c r="P838" t="str">
        <f>IF(Input!O844="","",_xlfn.NUMBERVALUE(Input!O844))</f>
        <v/>
      </c>
      <c r="Q838" t="str">
        <f>IF(Input!P844="","",Input!P844)</f>
        <v/>
      </c>
      <c r="R838" t="str">
        <f>IF(Input!Q844="","",Input!Q844)</f>
        <v/>
      </c>
      <c r="S838" t="str">
        <f>IF(Input!R844="","",_xlfn.NUMBERVALUE(Input!R844))</f>
        <v/>
      </c>
      <c r="T838" t="str">
        <f>IF(Input!S844="","",Input!S844)</f>
        <v/>
      </c>
      <c r="U838" t="str">
        <f>IF(Input!T844="","",_xlfn.NUMBERVALUE(Input!T844))</f>
        <v/>
      </c>
      <c r="V838" t="str">
        <f>IF(Input!U844="","",(Input!U844))</f>
        <v/>
      </c>
      <c r="W838" t="str">
        <f>IF(Input!V844="","",_xlfn.NUMBERVALUE(Input!V844))</f>
        <v/>
      </c>
      <c r="X838" t="str">
        <f>IF(Input!W844="","",_xlfn.NUMBERVALUE(Input!W844))</f>
        <v/>
      </c>
      <c r="Y838" t="str">
        <f>IF(Input!X844="","",_xlfn.NUMBERVALUE(Input!X844))</f>
        <v/>
      </c>
      <c r="Z838" t="str">
        <f>IF(Input!Y844="","",_xlfn.NUMBERVALUE(Input!Y844))</f>
        <v/>
      </c>
    </row>
    <row r="839" spans="1:26" x14ac:dyDescent="0.25">
      <c r="A839" s="257" t="str">
        <f>IF(ISERROR(Input!A845),"",Input!A845)</f>
        <v/>
      </c>
      <c r="B839" t="str">
        <f t="shared" si="13"/>
        <v/>
      </c>
      <c r="C839" t="str">
        <f>IF(ISERROR(Input!B845),"",IF(Input!B845="","",Input!B845))</f>
        <v/>
      </c>
      <c r="D839" t="str">
        <f>IF(ISERROR(IF(Input!C845="","",Input!C845*1)),"",IF(Input!C845="","",Input!C845*1))</f>
        <v/>
      </c>
      <c r="E839" t="str">
        <f>IF(ISERROR(IF(Input!D845="","",Input!D845)),"",IF(Input!D845="","",Input!D845))</f>
        <v/>
      </c>
      <c r="F839" t="str">
        <f>IF(Input!E845="","",IF(ISNUMBER(_xlfn.NUMBERVALUE(Input!E845)),ROUND(Input!E845,0),Input!E845))</f>
        <v/>
      </c>
      <c r="G839" s="269" t="str">
        <f>IF(ISBLANK(Input!F845),"",(Input!F845))</f>
        <v/>
      </c>
      <c r="H839" t="str">
        <f>IF(Input!G845="","",Input!G845)</f>
        <v/>
      </c>
      <c r="I839" t="str">
        <f>IF(Input!H845="","",Input!H845)</f>
        <v/>
      </c>
      <c r="J839" t="str">
        <f>IFERROR(IF(Input!I845="","",IF(VLOOKUP(Input!D845,'Measure List'!$A$2:$D$5000,4,FALSE)="Residential","",Input!I845)),"")</f>
        <v/>
      </c>
      <c r="K839" t="str">
        <f>IF(Input!J845="","",Input!J845)</f>
        <v/>
      </c>
      <c r="L839" t="str">
        <f>IF(Input!K845="","",Input!K845)</f>
        <v/>
      </c>
      <c r="M839" t="str">
        <f>IF(Input!L845="","",Input!L845)</f>
        <v/>
      </c>
      <c r="N839" s="304" t="str">
        <f>IF(Input!M845="","",Input!M845)</f>
        <v/>
      </c>
      <c r="O839" t="str">
        <f>IF(Input!N845="","",IF(_xlfn.NUMBERVALUE(Input!N845)=0,"",_xlfn.NUMBERVALUE(Input!N845)))</f>
        <v/>
      </c>
      <c r="P839" t="str">
        <f>IF(Input!O845="","",_xlfn.NUMBERVALUE(Input!O845))</f>
        <v/>
      </c>
      <c r="Q839" t="str">
        <f>IF(Input!P845="","",Input!P845)</f>
        <v/>
      </c>
      <c r="R839" t="str">
        <f>IF(Input!Q845="","",Input!Q845)</f>
        <v/>
      </c>
      <c r="S839" t="str">
        <f>IF(Input!R845="","",_xlfn.NUMBERVALUE(Input!R845))</f>
        <v/>
      </c>
      <c r="T839" t="str">
        <f>IF(Input!S845="","",Input!S845)</f>
        <v/>
      </c>
      <c r="U839" t="str">
        <f>IF(Input!T845="","",_xlfn.NUMBERVALUE(Input!T845))</f>
        <v/>
      </c>
      <c r="V839" t="str">
        <f>IF(Input!U845="","",(Input!U845))</f>
        <v/>
      </c>
      <c r="W839" t="str">
        <f>IF(Input!V845="","",_xlfn.NUMBERVALUE(Input!V845))</f>
        <v/>
      </c>
      <c r="X839" t="str">
        <f>IF(Input!W845="","",_xlfn.NUMBERVALUE(Input!W845))</f>
        <v/>
      </c>
      <c r="Y839" t="str">
        <f>IF(Input!X845="","",_xlfn.NUMBERVALUE(Input!X845))</f>
        <v/>
      </c>
      <c r="Z839" t="str">
        <f>IF(Input!Y845="","",_xlfn.NUMBERVALUE(Input!Y845))</f>
        <v/>
      </c>
    </row>
    <row r="840" spans="1:26" x14ac:dyDescent="0.25">
      <c r="A840" s="257" t="str">
        <f>IF(ISERROR(Input!A846),"",Input!A846)</f>
        <v/>
      </c>
      <c r="B840" t="str">
        <f t="shared" si="13"/>
        <v/>
      </c>
      <c r="C840" t="str">
        <f>IF(ISERROR(Input!B846),"",IF(Input!B846="","",Input!B846))</f>
        <v/>
      </c>
      <c r="D840" t="str">
        <f>IF(ISERROR(IF(Input!C846="","",Input!C846*1)),"",IF(Input!C846="","",Input!C846*1))</f>
        <v/>
      </c>
      <c r="E840" t="str">
        <f>IF(ISERROR(IF(Input!D846="","",Input!D846)),"",IF(Input!D846="","",Input!D846))</f>
        <v/>
      </c>
      <c r="F840" t="str">
        <f>IF(Input!E846="","",IF(ISNUMBER(_xlfn.NUMBERVALUE(Input!E846)),ROUND(Input!E846,0),Input!E846))</f>
        <v/>
      </c>
      <c r="G840" s="269" t="str">
        <f>IF(ISBLANK(Input!F846),"",(Input!F846))</f>
        <v/>
      </c>
      <c r="H840" t="str">
        <f>IF(Input!G846="","",Input!G846)</f>
        <v/>
      </c>
      <c r="I840" t="str">
        <f>IF(Input!H846="","",Input!H846)</f>
        <v/>
      </c>
      <c r="J840" t="str">
        <f>IFERROR(IF(Input!I846="","",IF(VLOOKUP(Input!D846,'Measure List'!$A$2:$D$5000,4,FALSE)="Residential","",Input!I846)),"")</f>
        <v/>
      </c>
      <c r="K840" t="str">
        <f>IF(Input!J846="","",Input!J846)</f>
        <v/>
      </c>
      <c r="L840" t="str">
        <f>IF(Input!K846="","",Input!K846)</f>
        <v/>
      </c>
      <c r="M840" t="str">
        <f>IF(Input!L846="","",Input!L846)</f>
        <v/>
      </c>
      <c r="N840" s="304" t="str">
        <f>IF(Input!M846="","",Input!M846)</f>
        <v/>
      </c>
      <c r="O840" t="str">
        <f>IF(Input!N846="","",IF(_xlfn.NUMBERVALUE(Input!N846)=0,"",_xlfn.NUMBERVALUE(Input!N846)))</f>
        <v/>
      </c>
      <c r="P840" t="str">
        <f>IF(Input!O846="","",_xlfn.NUMBERVALUE(Input!O846))</f>
        <v/>
      </c>
      <c r="Q840" t="str">
        <f>IF(Input!P846="","",Input!P846)</f>
        <v/>
      </c>
      <c r="R840" t="str">
        <f>IF(Input!Q846="","",Input!Q846)</f>
        <v/>
      </c>
      <c r="S840" t="str">
        <f>IF(Input!R846="","",_xlfn.NUMBERVALUE(Input!R846))</f>
        <v/>
      </c>
      <c r="T840" t="str">
        <f>IF(Input!S846="","",Input!S846)</f>
        <v/>
      </c>
      <c r="U840" t="str">
        <f>IF(Input!T846="","",_xlfn.NUMBERVALUE(Input!T846))</f>
        <v/>
      </c>
      <c r="V840" t="str">
        <f>IF(Input!U846="","",(Input!U846))</f>
        <v/>
      </c>
      <c r="W840" t="str">
        <f>IF(Input!V846="","",_xlfn.NUMBERVALUE(Input!V846))</f>
        <v/>
      </c>
      <c r="X840" t="str">
        <f>IF(Input!W846="","",_xlfn.NUMBERVALUE(Input!W846))</f>
        <v/>
      </c>
      <c r="Y840" t="str">
        <f>IF(Input!X846="","",_xlfn.NUMBERVALUE(Input!X846))</f>
        <v/>
      </c>
      <c r="Z840" t="str">
        <f>IF(Input!Y846="","",_xlfn.NUMBERVALUE(Input!Y846))</f>
        <v/>
      </c>
    </row>
    <row r="841" spans="1:26" x14ac:dyDescent="0.25">
      <c r="A841" s="257" t="str">
        <f>IF(ISERROR(Input!A847),"",Input!A847)</f>
        <v/>
      </c>
      <c r="B841" t="str">
        <f t="shared" si="13"/>
        <v/>
      </c>
      <c r="C841" t="str">
        <f>IF(ISERROR(Input!B847),"",IF(Input!B847="","",Input!B847))</f>
        <v/>
      </c>
      <c r="D841" t="str">
        <f>IF(ISERROR(IF(Input!C847="","",Input!C847*1)),"",IF(Input!C847="","",Input!C847*1))</f>
        <v/>
      </c>
      <c r="E841" t="str">
        <f>IF(ISERROR(IF(Input!D847="","",Input!D847)),"",IF(Input!D847="","",Input!D847))</f>
        <v/>
      </c>
      <c r="F841" t="str">
        <f>IF(Input!E847="","",IF(ISNUMBER(_xlfn.NUMBERVALUE(Input!E847)),ROUND(Input!E847,0),Input!E847))</f>
        <v/>
      </c>
      <c r="G841" s="269" t="str">
        <f>IF(ISBLANK(Input!F847),"",(Input!F847))</f>
        <v/>
      </c>
      <c r="H841" t="str">
        <f>IF(Input!G847="","",Input!G847)</f>
        <v/>
      </c>
      <c r="I841" t="str">
        <f>IF(Input!H847="","",Input!H847)</f>
        <v/>
      </c>
      <c r="J841" t="str">
        <f>IFERROR(IF(Input!I847="","",IF(VLOOKUP(Input!D847,'Measure List'!$A$2:$D$5000,4,FALSE)="Residential","",Input!I847)),"")</f>
        <v/>
      </c>
      <c r="K841" t="str">
        <f>IF(Input!J847="","",Input!J847)</f>
        <v/>
      </c>
      <c r="L841" t="str">
        <f>IF(Input!K847="","",Input!K847)</f>
        <v/>
      </c>
      <c r="M841" t="str">
        <f>IF(Input!L847="","",Input!L847)</f>
        <v/>
      </c>
      <c r="N841" s="304" t="str">
        <f>IF(Input!M847="","",Input!M847)</f>
        <v/>
      </c>
      <c r="O841" t="str">
        <f>IF(Input!N847="","",IF(_xlfn.NUMBERVALUE(Input!N847)=0,"",_xlfn.NUMBERVALUE(Input!N847)))</f>
        <v/>
      </c>
      <c r="P841" t="str">
        <f>IF(Input!O847="","",_xlfn.NUMBERVALUE(Input!O847))</f>
        <v/>
      </c>
      <c r="Q841" t="str">
        <f>IF(Input!P847="","",Input!P847)</f>
        <v/>
      </c>
      <c r="R841" t="str">
        <f>IF(Input!Q847="","",Input!Q847)</f>
        <v/>
      </c>
      <c r="S841" t="str">
        <f>IF(Input!R847="","",_xlfn.NUMBERVALUE(Input!R847))</f>
        <v/>
      </c>
      <c r="T841" t="str">
        <f>IF(Input!S847="","",Input!S847)</f>
        <v/>
      </c>
      <c r="U841" t="str">
        <f>IF(Input!T847="","",_xlfn.NUMBERVALUE(Input!T847))</f>
        <v/>
      </c>
      <c r="V841" t="str">
        <f>IF(Input!U847="","",(Input!U847))</f>
        <v/>
      </c>
      <c r="W841" t="str">
        <f>IF(Input!V847="","",_xlfn.NUMBERVALUE(Input!V847))</f>
        <v/>
      </c>
      <c r="X841" t="str">
        <f>IF(Input!W847="","",_xlfn.NUMBERVALUE(Input!W847))</f>
        <v/>
      </c>
      <c r="Y841" t="str">
        <f>IF(Input!X847="","",_xlfn.NUMBERVALUE(Input!X847))</f>
        <v/>
      </c>
      <c r="Z841" t="str">
        <f>IF(Input!Y847="","",_xlfn.NUMBERVALUE(Input!Y847))</f>
        <v/>
      </c>
    </row>
    <row r="842" spans="1:26" x14ac:dyDescent="0.25">
      <c r="A842" s="257" t="str">
        <f>IF(ISERROR(Input!A848),"",Input!A848)</f>
        <v/>
      </c>
      <c r="B842" t="str">
        <f t="shared" si="13"/>
        <v/>
      </c>
      <c r="C842" t="str">
        <f>IF(ISERROR(Input!B848),"",IF(Input!B848="","",Input!B848))</f>
        <v/>
      </c>
      <c r="D842" t="str">
        <f>IF(ISERROR(IF(Input!C848="","",Input!C848*1)),"",IF(Input!C848="","",Input!C848*1))</f>
        <v/>
      </c>
      <c r="E842" t="str">
        <f>IF(ISERROR(IF(Input!D848="","",Input!D848)),"",IF(Input!D848="","",Input!D848))</f>
        <v/>
      </c>
      <c r="F842" t="str">
        <f>IF(Input!E848="","",IF(ISNUMBER(_xlfn.NUMBERVALUE(Input!E848)),ROUND(Input!E848,0),Input!E848))</f>
        <v/>
      </c>
      <c r="G842" s="269" t="str">
        <f>IF(ISBLANK(Input!F848),"",(Input!F848))</f>
        <v/>
      </c>
      <c r="H842" t="str">
        <f>IF(Input!G848="","",Input!G848)</f>
        <v/>
      </c>
      <c r="I842" t="str">
        <f>IF(Input!H848="","",Input!H848)</f>
        <v/>
      </c>
      <c r="J842" t="str">
        <f>IFERROR(IF(Input!I848="","",IF(VLOOKUP(Input!D848,'Measure List'!$A$2:$D$5000,4,FALSE)="Residential","",Input!I848)),"")</f>
        <v/>
      </c>
      <c r="K842" t="str">
        <f>IF(Input!J848="","",Input!J848)</f>
        <v/>
      </c>
      <c r="L842" t="str">
        <f>IF(Input!K848="","",Input!K848)</f>
        <v/>
      </c>
      <c r="M842" t="str">
        <f>IF(Input!L848="","",Input!L848)</f>
        <v/>
      </c>
      <c r="N842" s="304" t="str">
        <f>IF(Input!M848="","",Input!M848)</f>
        <v/>
      </c>
      <c r="O842" t="str">
        <f>IF(Input!N848="","",IF(_xlfn.NUMBERVALUE(Input!N848)=0,"",_xlfn.NUMBERVALUE(Input!N848)))</f>
        <v/>
      </c>
      <c r="P842" t="str">
        <f>IF(Input!O848="","",_xlfn.NUMBERVALUE(Input!O848))</f>
        <v/>
      </c>
      <c r="Q842" t="str">
        <f>IF(Input!P848="","",Input!P848)</f>
        <v/>
      </c>
      <c r="R842" t="str">
        <f>IF(Input!Q848="","",Input!Q848)</f>
        <v/>
      </c>
      <c r="S842" t="str">
        <f>IF(Input!R848="","",_xlfn.NUMBERVALUE(Input!R848))</f>
        <v/>
      </c>
      <c r="T842" t="str">
        <f>IF(Input!S848="","",Input!S848)</f>
        <v/>
      </c>
      <c r="U842" t="str">
        <f>IF(Input!T848="","",_xlfn.NUMBERVALUE(Input!T848))</f>
        <v/>
      </c>
      <c r="V842" t="str">
        <f>IF(Input!U848="","",(Input!U848))</f>
        <v/>
      </c>
      <c r="W842" t="str">
        <f>IF(Input!V848="","",_xlfn.NUMBERVALUE(Input!V848))</f>
        <v/>
      </c>
      <c r="X842" t="str">
        <f>IF(Input!W848="","",_xlfn.NUMBERVALUE(Input!W848))</f>
        <v/>
      </c>
      <c r="Y842" t="str">
        <f>IF(Input!X848="","",_xlfn.NUMBERVALUE(Input!X848))</f>
        <v/>
      </c>
      <c r="Z842" t="str">
        <f>IF(Input!Y848="","",_xlfn.NUMBERVALUE(Input!Y848))</f>
        <v/>
      </c>
    </row>
    <row r="843" spans="1:26" x14ac:dyDescent="0.25">
      <c r="A843" s="257" t="str">
        <f>IF(ISERROR(Input!A849),"",Input!A849)</f>
        <v/>
      </c>
      <c r="B843" t="str">
        <f t="shared" si="13"/>
        <v/>
      </c>
      <c r="C843" t="str">
        <f>IF(ISERROR(Input!B849),"",IF(Input!B849="","",Input!B849))</f>
        <v/>
      </c>
      <c r="D843" t="str">
        <f>IF(ISERROR(IF(Input!C849="","",Input!C849*1)),"",IF(Input!C849="","",Input!C849*1))</f>
        <v/>
      </c>
      <c r="E843" t="str">
        <f>IF(ISERROR(IF(Input!D849="","",Input!D849)),"",IF(Input!D849="","",Input!D849))</f>
        <v/>
      </c>
      <c r="F843" t="str">
        <f>IF(Input!E849="","",IF(ISNUMBER(_xlfn.NUMBERVALUE(Input!E849)),ROUND(Input!E849,0),Input!E849))</f>
        <v/>
      </c>
      <c r="G843" s="269" t="str">
        <f>IF(ISBLANK(Input!F849),"",(Input!F849))</f>
        <v/>
      </c>
      <c r="H843" t="str">
        <f>IF(Input!G849="","",Input!G849)</f>
        <v/>
      </c>
      <c r="I843" t="str">
        <f>IF(Input!H849="","",Input!H849)</f>
        <v/>
      </c>
      <c r="J843" t="str">
        <f>IFERROR(IF(Input!I849="","",IF(VLOOKUP(Input!D849,'Measure List'!$A$2:$D$5000,4,FALSE)="Residential","",Input!I849)),"")</f>
        <v/>
      </c>
      <c r="K843" t="str">
        <f>IF(Input!J849="","",Input!J849)</f>
        <v/>
      </c>
      <c r="L843" t="str">
        <f>IF(Input!K849="","",Input!K849)</f>
        <v/>
      </c>
      <c r="M843" t="str">
        <f>IF(Input!L849="","",Input!L849)</f>
        <v/>
      </c>
      <c r="N843" s="304" t="str">
        <f>IF(Input!M849="","",Input!M849)</f>
        <v/>
      </c>
      <c r="O843" t="str">
        <f>IF(Input!N849="","",IF(_xlfn.NUMBERVALUE(Input!N849)=0,"",_xlfn.NUMBERVALUE(Input!N849)))</f>
        <v/>
      </c>
      <c r="P843" t="str">
        <f>IF(Input!O849="","",_xlfn.NUMBERVALUE(Input!O849))</f>
        <v/>
      </c>
      <c r="Q843" t="str">
        <f>IF(Input!P849="","",Input!P849)</f>
        <v/>
      </c>
      <c r="R843" t="str">
        <f>IF(Input!Q849="","",Input!Q849)</f>
        <v/>
      </c>
      <c r="S843" t="str">
        <f>IF(Input!R849="","",_xlfn.NUMBERVALUE(Input!R849))</f>
        <v/>
      </c>
      <c r="T843" t="str">
        <f>IF(Input!S849="","",Input!S849)</f>
        <v/>
      </c>
      <c r="U843" t="str">
        <f>IF(Input!T849="","",_xlfn.NUMBERVALUE(Input!T849))</f>
        <v/>
      </c>
      <c r="V843" t="str">
        <f>IF(Input!U849="","",(Input!U849))</f>
        <v/>
      </c>
      <c r="W843" t="str">
        <f>IF(Input!V849="","",_xlfn.NUMBERVALUE(Input!V849))</f>
        <v/>
      </c>
      <c r="X843" t="str">
        <f>IF(Input!W849="","",_xlfn.NUMBERVALUE(Input!W849))</f>
        <v/>
      </c>
      <c r="Y843" t="str">
        <f>IF(Input!X849="","",_xlfn.NUMBERVALUE(Input!X849))</f>
        <v/>
      </c>
      <c r="Z843" t="str">
        <f>IF(Input!Y849="","",_xlfn.NUMBERVALUE(Input!Y849))</f>
        <v/>
      </c>
    </row>
    <row r="844" spans="1:26" x14ac:dyDescent="0.25">
      <c r="A844" s="257" t="str">
        <f>IF(ISERROR(Input!A850),"",Input!A850)</f>
        <v/>
      </c>
      <c r="B844" t="str">
        <f t="shared" si="13"/>
        <v/>
      </c>
      <c r="C844" t="str">
        <f>IF(ISERROR(Input!B850),"",IF(Input!B850="","",Input!B850))</f>
        <v/>
      </c>
      <c r="D844" t="str">
        <f>IF(ISERROR(IF(Input!C850="","",Input!C850*1)),"",IF(Input!C850="","",Input!C850*1))</f>
        <v/>
      </c>
      <c r="E844" t="str">
        <f>IF(ISERROR(IF(Input!D850="","",Input!D850)),"",IF(Input!D850="","",Input!D850))</f>
        <v/>
      </c>
      <c r="F844" t="str">
        <f>IF(Input!E850="","",IF(ISNUMBER(_xlfn.NUMBERVALUE(Input!E850)),ROUND(Input!E850,0),Input!E850))</f>
        <v/>
      </c>
      <c r="G844" s="269" t="str">
        <f>IF(ISBLANK(Input!F850),"",(Input!F850))</f>
        <v/>
      </c>
      <c r="H844" t="str">
        <f>IF(Input!G850="","",Input!G850)</f>
        <v/>
      </c>
      <c r="I844" t="str">
        <f>IF(Input!H850="","",Input!H850)</f>
        <v/>
      </c>
      <c r="J844" t="str">
        <f>IFERROR(IF(Input!I850="","",IF(VLOOKUP(Input!D850,'Measure List'!$A$2:$D$5000,4,FALSE)="Residential","",Input!I850)),"")</f>
        <v/>
      </c>
      <c r="K844" t="str">
        <f>IF(Input!J850="","",Input!J850)</f>
        <v/>
      </c>
      <c r="L844" t="str">
        <f>IF(Input!K850="","",Input!K850)</f>
        <v/>
      </c>
      <c r="M844" t="str">
        <f>IF(Input!L850="","",Input!L850)</f>
        <v/>
      </c>
      <c r="N844" s="304" t="str">
        <f>IF(Input!M850="","",Input!M850)</f>
        <v/>
      </c>
      <c r="O844" t="str">
        <f>IF(Input!N850="","",IF(_xlfn.NUMBERVALUE(Input!N850)=0,"",_xlfn.NUMBERVALUE(Input!N850)))</f>
        <v/>
      </c>
      <c r="P844" t="str">
        <f>IF(Input!O850="","",_xlfn.NUMBERVALUE(Input!O850))</f>
        <v/>
      </c>
      <c r="Q844" t="str">
        <f>IF(Input!P850="","",Input!P850)</f>
        <v/>
      </c>
      <c r="R844" t="str">
        <f>IF(Input!Q850="","",Input!Q850)</f>
        <v/>
      </c>
      <c r="S844" t="str">
        <f>IF(Input!R850="","",_xlfn.NUMBERVALUE(Input!R850))</f>
        <v/>
      </c>
      <c r="T844" t="str">
        <f>IF(Input!S850="","",Input!S850)</f>
        <v/>
      </c>
      <c r="U844" t="str">
        <f>IF(Input!T850="","",_xlfn.NUMBERVALUE(Input!T850))</f>
        <v/>
      </c>
      <c r="V844" t="str">
        <f>IF(Input!U850="","",(Input!U850))</f>
        <v/>
      </c>
      <c r="W844" t="str">
        <f>IF(Input!V850="","",_xlfn.NUMBERVALUE(Input!V850))</f>
        <v/>
      </c>
      <c r="X844" t="str">
        <f>IF(Input!W850="","",_xlfn.NUMBERVALUE(Input!W850))</f>
        <v/>
      </c>
      <c r="Y844" t="str">
        <f>IF(Input!X850="","",_xlfn.NUMBERVALUE(Input!X850))</f>
        <v/>
      </c>
      <c r="Z844" t="str">
        <f>IF(Input!Y850="","",_xlfn.NUMBERVALUE(Input!Y850))</f>
        <v/>
      </c>
    </row>
    <row r="845" spans="1:26" x14ac:dyDescent="0.25">
      <c r="A845" s="257" t="str">
        <f>IF(ISERROR(Input!A851),"",Input!A851)</f>
        <v/>
      </c>
      <c r="B845" t="str">
        <f t="shared" si="13"/>
        <v/>
      </c>
      <c r="C845" t="str">
        <f>IF(ISERROR(Input!B851),"",IF(Input!B851="","",Input!B851))</f>
        <v/>
      </c>
      <c r="D845" t="str">
        <f>IF(ISERROR(IF(Input!C851="","",Input!C851*1)),"",IF(Input!C851="","",Input!C851*1))</f>
        <v/>
      </c>
      <c r="E845" t="str">
        <f>IF(ISERROR(IF(Input!D851="","",Input!D851)),"",IF(Input!D851="","",Input!D851))</f>
        <v/>
      </c>
      <c r="F845" t="str">
        <f>IF(Input!E851="","",IF(ISNUMBER(_xlfn.NUMBERVALUE(Input!E851)),ROUND(Input!E851,0),Input!E851))</f>
        <v/>
      </c>
      <c r="G845" s="269" t="str">
        <f>IF(ISBLANK(Input!F851),"",(Input!F851))</f>
        <v/>
      </c>
      <c r="H845" t="str">
        <f>IF(Input!G851="","",Input!G851)</f>
        <v/>
      </c>
      <c r="I845" t="str">
        <f>IF(Input!H851="","",Input!H851)</f>
        <v/>
      </c>
      <c r="J845" t="str">
        <f>IFERROR(IF(Input!I851="","",IF(VLOOKUP(Input!D851,'Measure List'!$A$2:$D$5000,4,FALSE)="Residential","",Input!I851)),"")</f>
        <v/>
      </c>
      <c r="K845" t="str">
        <f>IF(Input!J851="","",Input!J851)</f>
        <v/>
      </c>
      <c r="L845" t="str">
        <f>IF(Input!K851="","",Input!K851)</f>
        <v/>
      </c>
      <c r="M845" t="str">
        <f>IF(Input!L851="","",Input!L851)</f>
        <v/>
      </c>
      <c r="N845" s="304" t="str">
        <f>IF(Input!M851="","",Input!M851)</f>
        <v/>
      </c>
      <c r="O845" t="str">
        <f>IF(Input!N851="","",IF(_xlfn.NUMBERVALUE(Input!N851)=0,"",_xlfn.NUMBERVALUE(Input!N851)))</f>
        <v/>
      </c>
      <c r="P845" t="str">
        <f>IF(Input!O851="","",_xlfn.NUMBERVALUE(Input!O851))</f>
        <v/>
      </c>
      <c r="Q845" t="str">
        <f>IF(Input!P851="","",Input!P851)</f>
        <v/>
      </c>
      <c r="R845" t="str">
        <f>IF(Input!Q851="","",Input!Q851)</f>
        <v/>
      </c>
      <c r="S845" t="str">
        <f>IF(Input!R851="","",_xlfn.NUMBERVALUE(Input!R851))</f>
        <v/>
      </c>
      <c r="T845" t="str">
        <f>IF(Input!S851="","",Input!S851)</f>
        <v/>
      </c>
      <c r="U845" t="str">
        <f>IF(Input!T851="","",_xlfn.NUMBERVALUE(Input!T851))</f>
        <v/>
      </c>
      <c r="V845" t="str">
        <f>IF(Input!U851="","",(Input!U851))</f>
        <v/>
      </c>
      <c r="W845" t="str">
        <f>IF(Input!V851="","",_xlfn.NUMBERVALUE(Input!V851))</f>
        <v/>
      </c>
      <c r="X845" t="str">
        <f>IF(Input!W851="","",_xlfn.NUMBERVALUE(Input!W851))</f>
        <v/>
      </c>
      <c r="Y845" t="str">
        <f>IF(Input!X851="","",_xlfn.NUMBERVALUE(Input!X851))</f>
        <v/>
      </c>
      <c r="Z845" t="str">
        <f>IF(Input!Y851="","",_xlfn.NUMBERVALUE(Input!Y851))</f>
        <v/>
      </c>
    </row>
    <row r="846" spans="1:26" x14ac:dyDescent="0.25">
      <c r="A846" s="257" t="str">
        <f>IF(ISERROR(Input!A852),"",Input!A852)</f>
        <v/>
      </c>
      <c r="B846" t="str">
        <f t="shared" si="13"/>
        <v/>
      </c>
      <c r="C846" t="str">
        <f>IF(ISERROR(Input!B852),"",IF(Input!B852="","",Input!B852))</f>
        <v/>
      </c>
      <c r="D846" t="str">
        <f>IF(ISERROR(IF(Input!C852="","",Input!C852*1)),"",IF(Input!C852="","",Input!C852*1))</f>
        <v/>
      </c>
      <c r="E846" t="str">
        <f>IF(ISERROR(IF(Input!D852="","",Input!D852)),"",IF(Input!D852="","",Input!D852))</f>
        <v/>
      </c>
      <c r="F846" t="str">
        <f>IF(Input!E852="","",IF(ISNUMBER(_xlfn.NUMBERVALUE(Input!E852)),ROUND(Input!E852,0),Input!E852))</f>
        <v/>
      </c>
      <c r="G846" s="269" t="str">
        <f>IF(ISBLANK(Input!F852),"",(Input!F852))</f>
        <v/>
      </c>
      <c r="H846" t="str">
        <f>IF(Input!G852="","",Input!G852)</f>
        <v/>
      </c>
      <c r="I846" t="str">
        <f>IF(Input!H852="","",Input!H852)</f>
        <v/>
      </c>
      <c r="J846" t="str">
        <f>IFERROR(IF(Input!I852="","",IF(VLOOKUP(Input!D852,'Measure List'!$A$2:$D$5000,4,FALSE)="Residential","",Input!I852)),"")</f>
        <v/>
      </c>
      <c r="K846" t="str">
        <f>IF(Input!J852="","",Input!J852)</f>
        <v/>
      </c>
      <c r="L846" t="str">
        <f>IF(Input!K852="","",Input!K852)</f>
        <v/>
      </c>
      <c r="M846" t="str">
        <f>IF(Input!L852="","",Input!L852)</f>
        <v/>
      </c>
      <c r="N846" s="304" t="str">
        <f>IF(Input!M852="","",Input!M852)</f>
        <v/>
      </c>
      <c r="O846" t="str">
        <f>IF(Input!N852="","",IF(_xlfn.NUMBERVALUE(Input!N852)=0,"",_xlfn.NUMBERVALUE(Input!N852)))</f>
        <v/>
      </c>
      <c r="P846" t="str">
        <f>IF(Input!O852="","",_xlfn.NUMBERVALUE(Input!O852))</f>
        <v/>
      </c>
      <c r="Q846" t="str">
        <f>IF(Input!P852="","",Input!P852)</f>
        <v/>
      </c>
      <c r="R846" t="str">
        <f>IF(Input!Q852="","",Input!Q852)</f>
        <v/>
      </c>
      <c r="S846" t="str">
        <f>IF(Input!R852="","",_xlfn.NUMBERVALUE(Input!R852))</f>
        <v/>
      </c>
      <c r="T846" t="str">
        <f>IF(Input!S852="","",Input!S852)</f>
        <v/>
      </c>
      <c r="U846" t="str">
        <f>IF(Input!T852="","",_xlfn.NUMBERVALUE(Input!T852))</f>
        <v/>
      </c>
      <c r="V846" t="str">
        <f>IF(Input!U852="","",(Input!U852))</f>
        <v/>
      </c>
      <c r="W846" t="str">
        <f>IF(Input!V852="","",_xlfn.NUMBERVALUE(Input!V852))</f>
        <v/>
      </c>
      <c r="X846" t="str">
        <f>IF(Input!W852="","",_xlfn.NUMBERVALUE(Input!W852))</f>
        <v/>
      </c>
      <c r="Y846" t="str">
        <f>IF(Input!X852="","",_xlfn.NUMBERVALUE(Input!X852))</f>
        <v/>
      </c>
      <c r="Z846" t="str">
        <f>IF(Input!Y852="","",_xlfn.NUMBERVALUE(Input!Y852))</f>
        <v/>
      </c>
    </row>
    <row r="847" spans="1:26" x14ac:dyDescent="0.25">
      <c r="A847" s="257" t="str">
        <f>IF(ISERROR(Input!A853),"",Input!A853)</f>
        <v/>
      </c>
      <c r="B847" t="str">
        <f t="shared" si="13"/>
        <v/>
      </c>
      <c r="C847" t="str">
        <f>IF(ISERROR(Input!B853),"",IF(Input!B853="","",Input!B853))</f>
        <v/>
      </c>
      <c r="D847" t="str">
        <f>IF(ISERROR(IF(Input!C853="","",Input!C853*1)),"",IF(Input!C853="","",Input!C853*1))</f>
        <v/>
      </c>
      <c r="E847" t="str">
        <f>IF(ISERROR(IF(Input!D853="","",Input!D853)),"",IF(Input!D853="","",Input!D853))</f>
        <v/>
      </c>
      <c r="F847" t="str">
        <f>IF(Input!E853="","",IF(ISNUMBER(_xlfn.NUMBERVALUE(Input!E853)),ROUND(Input!E853,0),Input!E853))</f>
        <v/>
      </c>
      <c r="G847" s="269" t="str">
        <f>IF(ISBLANK(Input!F853),"",(Input!F853))</f>
        <v/>
      </c>
      <c r="H847" t="str">
        <f>IF(Input!G853="","",Input!G853)</f>
        <v/>
      </c>
      <c r="I847" t="str">
        <f>IF(Input!H853="","",Input!H853)</f>
        <v/>
      </c>
      <c r="J847" t="str">
        <f>IFERROR(IF(Input!I853="","",IF(VLOOKUP(Input!D853,'Measure List'!$A$2:$D$5000,4,FALSE)="Residential","",Input!I853)),"")</f>
        <v/>
      </c>
      <c r="K847" t="str">
        <f>IF(Input!J853="","",Input!J853)</f>
        <v/>
      </c>
      <c r="L847" t="str">
        <f>IF(Input!K853="","",Input!K853)</f>
        <v/>
      </c>
      <c r="M847" t="str">
        <f>IF(Input!L853="","",Input!L853)</f>
        <v/>
      </c>
      <c r="N847" s="304" t="str">
        <f>IF(Input!M853="","",Input!M853)</f>
        <v/>
      </c>
      <c r="O847" t="str">
        <f>IF(Input!N853="","",IF(_xlfn.NUMBERVALUE(Input!N853)=0,"",_xlfn.NUMBERVALUE(Input!N853)))</f>
        <v/>
      </c>
      <c r="P847" t="str">
        <f>IF(Input!O853="","",_xlfn.NUMBERVALUE(Input!O853))</f>
        <v/>
      </c>
      <c r="Q847" t="str">
        <f>IF(Input!P853="","",Input!P853)</f>
        <v/>
      </c>
      <c r="R847" t="str">
        <f>IF(Input!Q853="","",Input!Q853)</f>
        <v/>
      </c>
      <c r="S847" t="str">
        <f>IF(Input!R853="","",_xlfn.NUMBERVALUE(Input!R853))</f>
        <v/>
      </c>
      <c r="T847" t="str">
        <f>IF(Input!S853="","",Input!S853)</f>
        <v/>
      </c>
      <c r="U847" t="str">
        <f>IF(Input!T853="","",_xlfn.NUMBERVALUE(Input!T853))</f>
        <v/>
      </c>
      <c r="V847" t="str">
        <f>IF(Input!U853="","",(Input!U853))</f>
        <v/>
      </c>
      <c r="W847" t="str">
        <f>IF(Input!V853="","",_xlfn.NUMBERVALUE(Input!V853))</f>
        <v/>
      </c>
      <c r="X847" t="str">
        <f>IF(Input!W853="","",_xlfn.NUMBERVALUE(Input!W853))</f>
        <v/>
      </c>
      <c r="Y847" t="str">
        <f>IF(Input!X853="","",_xlfn.NUMBERVALUE(Input!X853))</f>
        <v/>
      </c>
      <c r="Z847" t="str">
        <f>IF(Input!Y853="","",_xlfn.NUMBERVALUE(Input!Y853))</f>
        <v/>
      </c>
    </row>
    <row r="848" spans="1:26" x14ac:dyDescent="0.25">
      <c r="A848" s="257" t="str">
        <f>IF(ISERROR(Input!A854),"",Input!A854)</f>
        <v/>
      </c>
      <c r="B848" t="str">
        <f t="shared" si="13"/>
        <v/>
      </c>
      <c r="C848" t="str">
        <f>IF(ISERROR(Input!B854),"",IF(Input!B854="","",Input!B854))</f>
        <v/>
      </c>
      <c r="D848" t="str">
        <f>IF(ISERROR(IF(Input!C854="","",Input!C854*1)),"",IF(Input!C854="","",Input!C854*1))</f>
        <v/>
      </c>
      <c r="E848" t="str">
        <f>IF(ISERROR(IF(Input!D854="","",Input!D854)),"",IF(Input!D854="","",Input!D854))</f>
        <v/>
      </c>
      <c r="F848" t="str">
        <f>IF(Input!E854="","",IF(ISNUMBER(_xlfn.NUMBERVALUE(Input!E854)),ROUND(Input!E854,0),Input!E854))</f>
        <v/>
      </c>
      <c r="G848" s="269" t="str">
        <f>IF(ISBLANK(Input!F854),"",(Input!F854))</f>
        <v/>
      </c>
      <c r="H848" t="str">
        <f>IF(Input!G854="","",Input!G854)</f>
        <v/>
      </c>
      <c r="I848" t="str">
        <f>IF(Input!H854="","",Input!H854)</f>
        <v/>
      </c>
      <c r="J848" t="str">
        <f>IFERROR(IF(Input!I854="","",IF(VLOOKUP(Input!D854,'Measure List'!$A$2:$D$5000,4,FALSE)="Residential","",Input!I854)),"")</f>
        <v/>
      </c>
      <c r="K848" t="str">
        <f>IF(Input!J854="","",Input!J854)</f>
        <v/>
      </c>
      <c r="L848" t="str">
        <f>IF(Input!K854="","",Input!K854)</f>
        <v/>
      </c>
      <c r="M848" t="str">
        <f>IF(Input!L854="","",Input!L854)</f>
        <v/>
      </c>
      <c r="N848" s="304" t="str">
        <f>IF(Input!M854="","",Input!M854)</f>
        <v/>
      </c>
      <c r="O848" t="str">
        <f>IF(Input!N854="","",IF(_xlfn.NUMBERVALUE(Input!N854)=0,"",_xlfn.NUMBERVALUE(Input!N854)))</f>
        <v/>
      </c>
      <c r="P848" t="str">
        <f>IF(Input!O854="","",_xlfn.NUMBERVALUE(Input!O854))</f>
        <v/>
      </c>
      <c r="Q848" t="str">
        <f>IF(Input!P854="","",Input!P854)</f>
        <v/>
      </c>
      <c r="R848" t="str">
        <f>IF(Input!Q854="","",Input!Q854)</f>
        <v/>
      </c>
      <c r="S848" t="str">
        <f>IF(Input!R854="","",_xlfn.NUMBERVALUE(Input!R854))</f>
        <v/>
      </c>
      <c r="T848" t="str">
        <f>IF(Input!S854="","",Input!S854)</f>
        <v/>
      </c>
      <c r="U848" t="str">
        <f>IF(Input!T854="","",_xlfn.NUMBERVALUE(Input!T854))</f>
        <v/>
      </c>
      <c r="V848" t="str">
        <f>IF(Input!U854="","",(Input!U854))</f>
        <v/>
      </c>
      <c r="W848" t="str">
        <f>IF(Input!V854="","",_xlfn.NUMBERVALUE(Input!V854))</f>
        <v/>
      </c>
      <c r="X848" t="str">
        <f>IF(Input!W854="","",_xlfn.NUMBERVALUE(Input!W854))</f>
        <v/>
      </c>
      <c r="Y848" t="str">
        <f>IF(Input!X854="","",_xlfn.NUMBERVALUE(Input!X854))</f>
        <v/>
      </c>
      <c r="Z848" t="str">
        <f>IF(Input!Y854="","",_xlfn.NUMBERVALUE(Input!Y854))</f>
        <v/>
      </c>
    </row>
    <row r="849" spans="1:26" x14ac:dyDescent="0.25">
      <c r="A849" s="257" t="str">
        <f>IF(ISERROR(Input!A855),"",Input!A855)</f>
        <v/>
      </c>
      <c r="B849" t="str">
        <f t="shared" si="13"/>
        <v/>
      </c>
      <c r="C849" t="str">
        <f>IF(ISERROR(Input!B855),"",IF(Input!B855="","",Input!B855))</f>
        <v/>
      </c>
      <c r="D849" t="str">
        <f>IF(ISERROR(IF(Input!C855="","",Input!C855*1)),"",IF(Input!C855="","",Input!C855*1))</f>
        <v/>
      </c>
      <c r="E849" t="str">
        <f>IF(ISERROR(IF(Input!D855="","",Input!D855)),"",IF(Input!D855="","",Input!D855))</f>
        <v/>
      </c>
      <c r="F849" t="str">
        <f>IF(Input!E855="","",IF(ISNUMBER(_xlfn.NUMBERVALUE(Input!E855)),ROUND(Input!E855,0),Input!E855))</f>
        <v/>
      </c>
      <c r="G849" s="269" t="str">
        <f>IF(ISBLANK(Input!F855),"",(Input!F855))</f>
        <v/>
      </c>
      <c r="H849" t="str">
        <f>IF(Input!G855="","",Input!G855)</f>
        <v/>
      </c>
      <c r="I849" t="str">
        <f>IF(Input!H855="","",Input!H855)</f>
        <v/>
      </c>
      <c r="J849" t="str">
        <f>IFERROR(IF(Input!I855="","",IF(VLOOKUP(Input!D855,'Measure List'!$A$2:$D$5000,4,FALSE)="Residential","",Input!I855)),"")</f>
        <v/>
      </c>
      <c r="K849" t="str">
        <f>IF(Input!J855="","",Input!J855)</f>
        <v/>
      </c>
      <c r="L849" t="str">
        <f>IF(Input!K855="","",Input!K855)</f>
        <v/>
      </c>
      <c r="M849" t="str">
        <f>IF(Input!L855="","",Input!L855)</f>
        <v/>
      </c>
      <c r="N849" s="304" t="str">
        <f>IF(Input!M855="","",Input!M855)</f>
        <v/>
      </c>
      <c r="O849" t="str">
        <f>IF(Input!N855="","",IF(_xlfn.NUMBERVALUE(Input!N855)=0,"",_xlfn.NUMBERVALUE(Input!N855)))</f>
        <v/>
      </c>
      <c r="P849" t="str">
        <f>IF(Input!O855="","",_xlfn.NUMBERVALUE(Input!O855))</f>
        <v/>
      </c>
      <c r="Q849" t="str">
        <f>IF(Input!P855="","",Input!P855)</f>
        <v/>
      </c>
      <c r="R849" t="str">
        <f>IF(Input!Q855="","",Input!Q855)</f>
        <v/>
      </c>
      <c r="S849" t="str">
        <f>IF(Input!R855="","",_xlfn.NUMBERVALUE(Input!R855))</f>
        <v/>
      </c>
      <c r="T849" t="str">
        <f>IF(Input!S855="","",Input!S855)</f>
        <v/>
      </c>
      <c r="U849" t="str">
        <f>IF(Input!T855="","",_xlfn.NUMBERVALUE(Input!T855))</f>
        <v/>
      </c>
      <c r="V849" t="str">
        <f>IF(Input!U855="","",(Input!U855))</f>
        <v/>
      </c>
      <c r="W849" t="str">
        <f>IF(Input!V855="","",_xlfn.NUMBERVALUE(Input!V855))</f>
        <v/>
      </c>
      <c r="X849" t="str">
        <f>IF(Input!W855="","",_xlfn.NUMBERVALUE(Input!W855))</f>
        <v/>
      </c>
      <c r="Y849" t="str">
        <f>IF(Input!X855="","",_xlfn.NUMBERVALUE(Input!X855))</f>
        <v/>
      </c>
      <c r="Z849" t="str">
        <f>IF(Input!Y855="","",_xlfn.NUMBERVALUE(Input!Y855))</f>
        <v/>
      </c>
    </row>
    <row r="850" spans="1:26" x14ac:dyDescent="0.25">
      <c r="A850" s="257" t="str">
        <f>IF(ISERROR(Input!A856),"",Input!A856)</f>
        <v/>
      </c>
      <c r="B850" t="str">
        <f t="shared" si="13"/>
        <v/>
      </c>
      <c r="C850" t="str">
        <f>IF(ISERROR(Input!B856),"",IF(Input!B856="","",Input!B856))</f>
        <v/>
      </c>
      <c r="D850" t="str">
        <f>IF(ISERROR(IF(Input!C856="","",Input!C856*1)),"",IF(Input!C856="","",Input!C856*1))</f>
        <v/>
      </c>
      <c r="E850" t="str">
        <f>IF(ISERROR(IF(Input!D856="","",Input!D856)),"",IF(Input!D856="","",Input!D856))</f>
        <v/>
      </c>
      <c r="F850" t="str">
        <f>IF(Input!E856="","",IF(ISNUMBER(_xlfn.NUMBERVALUE(Input!E856)),ROUND(Input!E856,0),Input!E856))</f>
        <v/>
      </c>
      <c r="G850" s="269" t="str">
        <f>IF(ISBLANK(Input!F856),"",(Input!F856))</f>
        <v/>
      </c>
      <c r="H850" t="str">
        <f>IF(Input!G856="","",Input!G856)</f>
        <v/>
      </c>
      <c r="I850" t="str">
        <f>IF(Input!H856="","",Input!H856)</f>
        <v/>
      </c>
      <c r="J850" t="str">
        <f>IFERROR(IF(Input!I856="","",IF(VLOOKUP(Input!D856,'Measure List'!$A$2:$D$5000,4,FALSE)="Residential","",Input!I856)),"")</f>
        <v/>
      </c>
      <c r="K850" t="str">
        <f>IF(Input!J856="","",Input!J856)</f>
        <v/>
      </c>
      <c r="L850" t="str">
        <f>IF(Input!K856="","",Input!K856)</f>
        <v/>
      </c>
      <c r="M850" t="str">
        <f>IF(Input!L856="","",Input!L856)</f>
        <v/>
      </c>
      <c r="N850" s="304" t="str">
        <f>IF(Input!M856="","",Input!M856)</f>
        <v/>
      </c>
      <c r="O850" t="str">
        <f>IF(Input!N856="","",IF(_xlfn.NUMBERVALUE(Input!N856)=0,"",_xlfn.NUMBERVALUE(Input!N856)))</f>
        <v/>
      </c>
      <c r="P850" t="str">
        <f>IF(Input!O856="","",_xlfn.NUMBERVALUE(Input!O856))</f>
        <v/>
      </c>
      <c r="Q850" t="str">
        <f>IF(Input!P856="","",Input!P856)</f>
        <v/>
      </c>
      <c r="R850" t="str">
        <f>IF(Input!Q856="","",Input!Q856)</f>
        <v/>
      </c>
      <c r="S850" t="str">
        <f>IF(Input!R856="","",_xlfn.NUMBERVALUE(Input!R856))</f>
        <v/>
      </c>
      <c r="T850" t="str">
        <f>IF(Input!S856="","",Input!S856)</f>
        <v/>
      </c>
      <c r="U850" t="str">
        <f>IF(Input!T856="","",_xlfn.NUMBERVALUE(Input!T856))</f>
        <v/>
      </c>
      <c r="V850" t="str">
        <f>IF(Input!U856="","",(Input!U856))</f>
        <v/>
      </c>
      <c r="W850" t="str">
        <f>IF(Input!V856="","",_xlfn.NUMBERVALUE(Input!V856))</f>
        <v/>
      </c>
      <c r="X850" t="str">
        <f>IF(Input!W856="","",_xlfn.NUMBERVALUE(Input!W856))</f>
        <v/>
      </c>
      <c r="Y850" t="str">
        <f>IF(Input!X856="","",_xlfn.NUMBERVALUE(Input!X856))</f>
        <v/>
      </c>
      <c r="Z850" t="str">
        <f>IF(Input!Y856="","",_xlfn.NUMBERVALUE(Input!Y856))</f>
        <v/>
      </c>
    </row>
    <row r="851" spans="1:26" x14ac:dyDescent="0.25">
      <c r="A851" s="257" t="str">
        <f>IF(ISERROR(Input!A857),"",Input!A857)</f>
        <v/>
      </c>
      <c r="B851" t="str">
        <f t="shared" si="13"/>
        <v/>
      </c>
      <c r="C851" t="str">
        <f>IF(ISERROR(Input!B857),"",IF(Input!B857="","",Input!B857))</f>
        <v/>
      </c>
      <c r="D851" t="str">
        <f>IF(ISERROR(IF(Input!C857="","",Input!C857*1)),"",IF(Input!C857="","",Input!C857*1))</f>
        <v/>
      </c>
      <c r="E851" t="str">
        <f>IF(ISERROR(IF(Input!D857="","",Input!D857)),"",IF(Input!D857="","",Input!D857))</f>
        <v/>
      </c>
      <c r="F851" t="str">
        <f>IF(Input!E857="","",IF(ISNUMBER(_xlfn.NUMBERVALUE(Input!E857)),ROUND(Input!E857,0),Input!E857))</f>
        <v/>
      </c>
      <c r="G851" s="269" t="str">
        <f>IF(ISBLANK(Input!F857),"",(Input!F857))</f>
        <v/>
      </c>
      <c r="H851" t="str">
        <f>IF(Input!G857="","",Input!G857)</f>
        <v/>
      </c>
      <c r="I851" t="str">
        <f>IF(Input!H857="","",Input!H857)</f>
        <v/>
      </c>
      <c r="J851" t="str">
        <f>IFERROR(IF(Input!I857="","",IF(VLOOKUP(Input!D857,'Measure List'!$A$2:$D$5000,4,FALSE)="Residential","",Input!I857)),"")</f>
        <v/>
      </c>
      <c r="K851" t="str">
        <f>IF(Input!J857="","",Input!J857)</f>
        <v/>
      </c>
      <c r="L851" t="str">
        <f>IF(Input!K857="","",Input!K857)</f>
        <v/>
      </c>
      <c r="M851" t="str">
        <f>IF(Input!L857="","",Input!L857)</f>
        <v/>
      </c>
      <c r="N851" s="304" t="str">
        <f>IF(Input!M857="","",Input!M857)</f>
        <v/>
      </c>
      <c r="O851" t="str">
        <f>IF(Input!N857="","",IF(_xlfn.NUMBERVALUE(Input!N857)=0,"",_xlfn.NUMBERVALUE(Input!N857)))</f>
        <v/>
      </c>
      <c r="P851" t="str">
        <f>IF(Input!O857="","",_xlfn.NUMBERVALUE(Input!O857))</f>
        <v/>
      </c>
      <c r="Q851" t="str">
        <f>IF(Input!P857="","",Input!P857)</f>
        <v/>
      </c>
      <c r="R851" t="str">
        <f>IF(Input!Q857="","",Input!Q857)</f>
        <v/>
      </c>
      <c r="S851" t="str">
        <f>IF(Input!R857="","",_xlfn.NUMBERVALUE(Input!R857))</f>
        <v/>
      </c>
      <c r="T851" t="str">
        <f>IF(Input!S857="","",Input!S857)</f>
        <v/>
      </c>
      <c r="U851" t="str">
        <f>IF(Input!T857="","",_xlfn.NUMBERVALUE(Input!T857))</f>
        <v/>
      </c>
      <c r="V851" t="str">
        <f>IF(Input!U857="","",(Input!U857))</f>
        <v/>
      </c>
      <c r="W851" t="str">
        <f>IF(Input!V857="","",_xlfn.NUMBERVALUE(Input!V857))</f>
        <v/>
      </c>
      <c r="X851" t="str">
        <f>IF(Input!W857="","",_xlfn.NUMBERVALUE(Input!W857))</f>
        <v/>
      </c>
      <c r="Y851" t="str">
        <f>IF(Input!X857="","",_xlfn.NUMBERVALUE(Input!X857))</f>
        <v/>
      </c>
      <c r="Z851" t="str">
        <f>IF(Input!Y857="","",_xlfn.NUMBERVALUE(Input!Y857))</f>
        <v/>
      </c>
    </row>
    <row r="852" spans="1:26" x14ac:dyDescent="0.25">
      <c r="A852" s="257" t="str">
        <f>IF(ISERROR(Input!A858),"",Input!A858)</f>
        <v/>
      </c>
      <c r="B852" t="str">
        <f t="shared" si="13"/>
        <v/>
      </c>
      <c r="C852" t="str">
        <f>IF(ISERROR(Input!B858),"",IF(Input!B858="","",Input!B858))</f>
        <v/>
      </c>
      <c r="D852" t="str">
        <f>IF(ISERROR(IF(Input!C858="","",Input!C858*1)),"",IF(Input!C858="","",Input!C858*1))</f>
        <v/>
      </c>
      <c r="E852" t="str">
        <f>IF(ISERROR(IF(Input!D858="","",Input!D858)),"",IF(Input!D858="","",Input!D858))</f>
        <v/>
      </c>
      <c r="F852" t="str">
        <f>IF(Input!E858="","",IF(ISNUMBER(_xlfn.NUMBERVALUE(Input!E858)),ROUND(Input!E858,0),Input!E858))</f>
        <v/>
      </c>
      <c r="G852" s="269" t="str">
        <f>IF(ISBLANK(Input!F858),"",(Input!F858))</f>
        <v/>
      </c>
      <c r="H852" t="str">
        <f>IF(Input!G858="","",Input!G858)</f>
        <v/>
      </c>
      <c r="I852" t="str">
        <f>IF(Input!H858="","",Input!H858)</f>
        <v/>
      </c>
      <c r="J852" t="str">
        <f>IFERROR(IF(Input!I858="","",IF(VLOOKUP(Input!D858,'Measure List'!$A$2:$D$5000,4,FALSE)="Residential","",Input!I858)),"")</f>
        <v/>
      </c>
      <c r="K852" t="str">
        <f>IF(Input!J858="","",Input!J858)</f>
        <v/>
      </c>
      <c r="L852" t="str">
        <f>IF(Input!K858="","",Input!K858)</f>
        <v/>
      </c>
      <c r="M852" t="str">
        <f>IF(Input!L858="","",Input!L858)</f>
        <v/>
      </c>
      <c r="N852" s="304" t="str">
        <f>IF(Input!M858="","",Input!M858)</f>
        <v/>
      </c>
      <c r="O852" t="str">
        <f>IF(Input!N858="","",IF(_xlfn.NUMBERVALUE(Input!N858)=0,"",_xlfn.NUMBERVALUE(Input!N858)))</f>
        <v/>
      </c>
      <c r="P852" t="str">
        <f>IF(Input!O858="","",_xlfn.NUMBERVALUE(Input!O858))</f>
        <v/>
      </c>
      <c r="Q852" t="str">
        <f>IF(Input!P858="","",Input!P858)</f>
        <v/>
      </c>
      <c r="R852" t="str">
        <f>IF(Input!Q858="","",Input!Q858)</f>
        <v/>
      </c>
      <c r="S852" t="str">
        <f>IF(Input!R858="","",_xlfn.NUMBERVALUE(Input!R858))</f>
        <v/>
      </c>
      <c r="T852" t="str">
        <f>IF(Input!S858="","",Input!S858)</f>
        <v/>
      </c>
      <c r="U852" t="str">
        <f>IF(Input!T858="","",_xlfn.NUMBERVALUE(Input!T858))</f>
        <v/>
      </c>
      <c r="V852" t="str">
        <f>IF(Input!U858="","",(Input!U858))</f>
        <v/>
      </c>
      <c r="W852" t="str">
        <f>IF(Input!V858="","",_xlfn.NUMBERVALUE(Input!V858))</f>
        <v/>
      </c>
      <c r="X852" t="str">
        <f>IF(Input!W858="","",_xlfn.NUMBERVALUE(Input!W858))</f>
        <v/>
      </c>
      <c r="Y852" t="str">
        <f>IF(Input!X858="","",_xlfn.NUMBERVALUE(Input!X858))</f>
        <v/>
      </c>
      <c r="Z852" t="str">
        <f>IF(Input!Y858="","",_xlfn.NUMBERVALUE(Input!Y858))</f>
        <v/>
      </c>
    </row>
    <row r="853" spans="1:26" x14ac:dyDescent="0.25">
      <c r="A853" s="257" t="str">
        <f>IF(ISERROR(Input!A859),"",Input!A859)</f>
        <v/>
      </c>
      <c r="B853" t="str">
        <f t="shared" si="13"/>
        <v/>
      </c>
      <c r="C853" t="str">
        <f>IF(ISERROR(Input!B859),"",IF(Input!B859="","",Input!B859))</f>
        <v/>
      </c>
      <c r="D853" t="str">
        <f>IF(ISERROR(IF(Input!C859="","",Input!C859*1)),"",IF(Input!C859="","",Input!C859*1))</f>
        <v/>
      </c>
      <c r="E853" t="str">
        <f>IF(ISERROR(IF(Input!D859="","",Input!D859)),"",IF(Input!D859="","",Input!D859))</f>
        <v/>
      </c>
      <c r="F853" t="str">
        <f>IF(Input!E859="","",IF(ISNUMBER(_xlfn.NUMBERVALUE(Input!E859)),ROUND(Input!E859,0),Input!E859))</f>
        <v/>
      </c>
      <c r="G853" s="269" t="str">
        <f>IF(ISBLANK(Input!F859),"",(Input!F859))</f>
        <v/>
      </c>
      <c r="H853" t="str">
        <f>IF(Input!G859="","",Input!G859)</f>
        <v/>
      </c>
      <c r="I853" t="str">
        <f>IF(Input!H859="","",Input!H859)</f>
        <v/>
      </c>
      <c r="J853" t="str">
        <f>IFERROR(IF(Input!I859="","",IF(VLOOKUP(Input!D859,'Measure List'!$A$2:$D$5000,4,FALSE)="Residential","",Input!I859)),"")</f>
        <v/>
      </c>
      <c r="K853" t="str">
        <f>IF(Input!J859="","",Input!J859)</f>
        <v/>
      </c>
      <c r="L853" t="str">
        <f>IF(Input!K859="","",Input!K859)</f>
        <v/>
      </c>
      <c r="M853" t="str">
        <f>IF(Input!L859="","",Input!L859)</f>
        <v/>
      </c>
      <c r="N853" s="304" t="str">
        <f>IF(Input!M859="","",Input!M859)</f>
        <v/>
      </c>
      <c r="O853" t="str">
        <f>IF(Input!N859="","",IF(_xlfn.NUMBERVALUE(Input!N859)=0,"",_xlfn.NUMBERVALUE(Input!N859)))</f>
        <v/>
      </c>
      <c r="P853" t="str">
        <f>IF(Input!O859="","",_xlfn.NUMBERVALUE(Input!O859))</f>
        <v/>
      </c>
      <c r="Q853" t="str">
        <f>IF(Input!P859="","",Input!P859)</f>
        <v/>
      </c>
      <c r="R853" t="str">
        <f>IF(Input!Q859="","",Input!Q859)</f>
        <v/>
      </c>
      <c r="S853" t="str">
        <f>IF(Input!R859="","",_xlfn.NUMBERVALUE(Input!R859))</f>
        <v/>
      </c>
      <c r="T853" t="str">
        <f>IF(Input!S859="","",Input!S859)</f>
        <v/>
      </c>
      <c r="U853" t="str">
        <f>IF(Input!T859="","",_xlfn.NUMBERVALUE(Input!T859))</f>
        <v/>
      </c>
      <c r="V853" t="str">
        <f>IF(Input!U859="","",(Input!U859))</f>
        <v/>
      </c>
      <c r="W853" t="str">
        <f>IF(Input!V859="","",_xlfn.NUMBERVALUE(Input!V859))</f>
        <v/>
      </c>
      <c r="X853" t="str">
        <f>IF(Input!W859="","",_xlfn.NUMBERVALUE(Input!W859))</f>
        <v/>
      </c>
      <c r="Y853" t="str">
        <f>IF(Input!X859="","",_xlfn.NUMBERVALUE(Input!X859))</f>
        <v/>
      </c>
      <c r="Z853" t="str">
        <f>IF(Input!Y859="","",_xlfn.NUMBERVALUE(Input!Y859))</f>
        <v/>
      </c>
    </row>
    <row r="854" spans="1:26" x14ac:dyDescent="0.25">
      <c r="A854" s="257" t="str">
        <f>IF(ISERROR(Input!A860),"",Input!A860)</f>
        <v/>
      </c>
      <c r="B854" t="str">
        <f t="shared" si="13"/>
        <v/>
      </c>
      <c r="C854" t="str">
        <f>IF(ISERROR(Input!B860),"",IF(Input!B860="","",Input!B860))</f>
        <v/>
      </c>
      <c r="D854" t="str">
        <f>IF(ISERROR(IF(Input!C860="","",Input!C860*1)),"",IF(Input!C860="","",Input!C860*1))</f>
        <v/>
      </c>
      <c r="E854" t="str">
        <f>IF(ISERROR(IF(Input!D860="","",Input!D860)),"",IF(Input!D860="","",Input!D860))</f>
        <v/>
      </c>
      <c r="F854" t="str">
        <f>IF(Input!E860="","",IF(ISNUMBER(_xlfn.NUMBERVALUE(Input!E860)),ROUND(Input!E860,0),Input!E860))</f>
        <v/>
      </c>
      <c r="G854" s="269" t="str">
        <f>IF(ISBLANK(Input!F860),"",(Input!F860))</f>
        <v/>
      </c>
      <c r="H854" t="str">
        <f>IF(Input!G860="","",Input!G860)</f>
        <v/>
      </c>
      <c r="I854" t="str">
        <f>IF(Input!H860="","",Input!H860)</f>
        <v/>
      </c>
      <c r="J854" t="str">
        <f>IFERROR(IF(Input!I860="","",IF(VLOOKUP(Input!D860,'Measure List'!$A$2:$D$5000,4,FALSE)="Residential","",Input!I860)),"")</f>
        <v/>
      </c>
      <c r="K854" t="str">
        <f>IF(Input!J860="","",Input!J860)</f>
        <v/>
      </c>
      <c r="L854" t="str">
        <f>IF(Input!K860="","",Input!K860)</f>
        <v/>
      </c>
      <c r="M854" t="str">
        <f>IF(Input!L860="","",Input!L860)</f>
        <v/>
      </c>
      <c r="N854" s="304" t="str">
        <f>IF(Input!M860="","",Input!M860)</f>
        <v/>
      </c>
      <c r="O854" t="str">
        <f>IF(Input!N860="","",IF(_xlfn.NUMBERVALUE(Input!N860)=0,"",_xlfn.NUMBERVALUE(Input!N860)))</f>
        <v/>
      </c>
      <c r="P854" t="str">
        <f>IF(Input!O860="","",_xlfn.NUMBERVALUE(Input!O860))</f>
        <v/>
      </c>
      <c r="Q854" t="str">
        <f>IF(Input!P860="","",Input!P860)</f>
        <v/>
      </c>
      <c r="R854" t="str">
        <f>IF(Input!Q860="","",Input!Q860)</f>
        <v/>
      </c>
      <c r="S854" t="str">
        <f>IF(Input!R860="","",_xlfn.NUMBERVALUE(Input!R860))</f>
        <v/>
      </c>
      <c r="T854" t="str">
        <f>IF(Input!S860="","",Input!S860)</f>
        <v/>
      </c>
      <c r="U854" t="str">
        <f>IF(Input!T860="","",_xlfn.NUMBERVALUE(Input!T860))</f>
        <v/>
      </c>
      <c r="V854" t="str">
        <f>IF(Input!U860="","",(Input!U860))</f>
        <v/>
      </c>
      <c r="W854" t="str">
        <f>IF(Input!V860="","",_xlfn.NUMBERVALUE(Input!V860))</f>
        <v/>
      </c>
      <c r="X854" t="str">
        <f>IF(Input!W860="","",_xlfn.NUMBERVALUE(Input!W860))</f>
        <v/>
      </c>
      <c r="Y854" t="str">
        <f>IF(Input!X860="","",_xlfn.NUMBERVALUE(Input!X860))</f>
        <v/>
      </c>
      <c r="Z854" t="str">
        <f>IF(Input!Y860="","",_xlfn.NUMBERVALUE(Input!Y860))</f>
        <v/>
      </c>
    </row>
    <row r="855" spans="1:26" x14ac:dyDescent="0.25">
      <c r="A855" s="257" t="str">
        <f>IF(ISERROR(Input!A861),"",Input!A861)</f>
        <v/>
      </c>
      <c r="B855" t="str">
        <f t="shared" si="13"/>
        <v/>
      </c>
      <c r="C855" t="str">
        <f>IF(ISERROR(Input!B861),"",IF(Input!B861="","",Input!B861))</f>
        <v/>
      </c>
      <c r="D855" t="str">
        <f>IF(ISERROR(IF(Input!C861="","",Input!C861*1)),"",IF(Input!C861="","",Input!C861*1))</f>
        <v/>
      </c>
      <c r="E855" t="str">
        <f>IF(ISERROR(IF(Input!D861="","",Input!D861)),"",IF(Input!D861="","",Input!D861))</f>
        <v/>
      </c>
      <c r="F855" t="str">
        <f>IF(Input!E861="","",IF(ISNUMBER(_xlfn.NUMBERVALUE(Input!E861)),ROUND(Input!E861,0),Input!E861))</f>
        <v/>
      </c>
      <c r="G855" s="269" t="str">
        <f>IF(ISBLANK(Input!F861),"",(Input!F861))</f>
        <v/>
      </c>
      <c r="H855" t="str">
        <f>IF(Input!G861="","",Input!G861)</f>
        <v/>
      </c>
      <c r="I855" t="str">
        <f>IF(Input!H861="","",Input!H861)</f>
        <v/>
      </c>
      <c r="J855" t="str">
        <f>IFERROR(IF(Input!I861="","",IF(VLOOKUP(Input!D861,'Measure List'!$A$2:$D$5000,4,FALSE)="Residential","",Input!I861)),"")</f>
        <v/>
      </c>
      <c r="K855" t="str">
        <f>IF(Input!J861="","",Input!J861)</f>
        <v/>
      </c>
      <c r="L855" t="str">
        <f>IF(Input!K861="","",Input!K861)</f>
        <v/>
      </c>
      <c r="M855" t="str">
        <f>IF(Input!L861="","",Input!L861)</f>
        <v/>
      </c>
      <c r="N855" s="304" t="str">
        <f>IF(Input!M861="","",Input!M861)</f>
        <v/>
      </c>
      <c r="O855" t="str">
        <f>IF(Input!N861="","",IF(_xlfn.NUMBERVALUE(Input!N861)=0,"",_xlfn.NUMBERVALUE(Input!N861)))</f>
        <v/>
      </c>
      <c r="P855" t="str">
        <f>IF(Input!O861="","",_xlfn.NUMBERVALUE(Input!O861))</f>
        <v/>
      </c>
      <c r="Q855" t="str">
        <f>IF(Input!P861="","",Input!P861)</f>
        <v/>
      </c>
      <c r="R855" t="str">
        <f>IF(Input!Q861="","",Input!Q861)</f>
        <v/>
      </c>
      <c r="S855" t="str">
        <f>IF(Input!R861="","",_xlfn.NUMBERVALUE(Input!R861))</f>
        <v/>
      </c>
      <c r="T855" t="str">
        <f>IF(Input!S861="","",Input!S861)</f>
        <v/>
      </c>
      <c r="U855" t="str">
        <f>IF(Input!T861="","",_xlfn.NUMBERVALUE(Input!T861))</f>
        <v/>
      </c>
      <c r="V855" t="str">
        <f>IF(Input!U861="","",(Input!U861))</f>
        <v/>
      </c>
      <c r="W855" t="str">
        <f>IF(Input!V861="","",_xlfn.NUMBERVALUE(Input!V861))</f>
        <v/>
      </c>
      <c r="X855" t="str">
        <f>IF(Input!W861="","",_xlfn.NUMBERVALUE(Input!W861))</f>
        <v/>
      </c>
      <c r="Y855" t="str">
        <f>IF(Input!X861="","",_xlfn.NUMBERVALUE(Input!X861))</f>
        <v/>
      </c>
      <c r="Z855" t="str">
        <f>IF(Input!Y861="","",_xlfn.NUMBERVALUE(Input!Y861))</f>
        <v/>
      </c>
    </row>
    <row r="856" spans="1:26" x14ac:dyDescent="0.25">
      <c r="A856" s="257" t="str">
        <f>IF(ISERROR(Input!A862),"",Input!A862)</f>
        <v/>
      </c>
      <c r="B856" t="str">
        <f t="shared" si="13"/>
        <v/>
      </c>
      <c r="C856" t="str">
        <f>IF(ISERROR(Input!B862),"",IF(Input!B862="","",Input!B862))</f>
        <v/>
      </c>
      <c r="D856" t="str">
        <f>IF(ISERROR(IF(Input!C862="","",Input!C862*1)),"",IF(Input!C862="","",Input!C862*1))</f>
        <v/>
      </c>
      <c r="E856" t="str">
        <f>IF(ISERROR(IF(Input!D862="","",Input!D862)),"",IF(Input!D862="","",Input!D862))</f>
        <v/>
      </c>
      <c r="F856" t="str">
        <f>IF(Input!E862="","",IF(ISNUMBER(_xlfn.NUMBERVALUE(Input!E862)),ROUND(Input!E862,0),Input!E862))</f>
        <v/>
      </c>
      <c r="G856" s="269" t="str">
        <f>IF(ISBLANK(Input!F862),"",(Input!F862))</f>
        <v/>
      </c>
      <c r="H856" t="str">
        <f>IF(Input!G862="","",Input!G862)</f>
        <v/>
      </c>
      <c r="I856" t="str">
        <f>IF(Input!H862="","",Input!H862)</f>
        <v/>
      </c>
      <c r="J856" t="str">
        <f>IFERROR(IF(Input!I862="","",IF(VLOOKUP(Input!D862,'Measure List'!$A$2:$D$5000,4,FALSE)="Residential","",Input!I862)),"")</f>
        <v/>
      </c>
      <c r="K856" t="str">
        <f>IF(Input!J862="","",Input!J862)</f>
        <v/>
      </c>
      <c r="L856" t="str">
        <f>IF(Input!K862="","",Input!K862)</f>
        <v/>
      </c>
      <c r="M856" t="str">
        <f>IF(Input!L862="","",Input!L862)</f>
        <v/>
      </c>
      <c r="N856" s="304" t="str">
        <f>IF(Input!M862="","",Input!M862)</f>
        <v/>
      </c>
      <c r="O856" t="str">
        <f>IF(Input!N862="","",IF(_xlfn.NUMBERVALUE(Input!N862)=0,"",_xlfn.NUMBERVALUE(Input!N862)))</f>
        <v/>
      </c>
      <c r="P856" t="str">
        <f>IF(Input!O862="","",_xlfn.NUMBERVALUE(Input!O862))</f>
        <v/>
      </c>
      <c r="Q856" t="str">
        <f>IF(Input!P862="","",Input!P862)</f>
        <v/>
      </c>
      <c r="R856" t="str">
        <f>IF(Input!Q862="","",Input!Q862)</f>
        <v/>
      </c>
      <c r="S856" t="str">
        <f>IF(Input!R862="","",_xlfn.NUMBERVALUE(Input!R862))</f>
        <v/>
      </c>
      <c r="T856" t="str">
        <f>IF(Input!S862="","",Input!S862)</f>
        <v/>
      </c>
      <c r="U856" t="str">
        <f>IF(Input!T862="","",_xlfn.NUMBERVALUE(Input!T862))</f>
        <v/>
      </c>
      <c r="V856" t="str">
        <f>IF(Input!U862="","",(Input!U862))</f>
        <v/>
      </c>
      <c r="W856" t="str">
        <f>IF(Input!V862="","",_xlfn.NUMBERVALUE(Input!V862))</f>
        <v/>
      </c>
      <c r="X856" t="str">
        <f>IF(Input!W862="","",_xlfn.NUMBERVALUE(Input!W862))</f>
        <v/>
      </c>
      <c r="Y856" t="str">
        <f>IF(Input!X862="","",_xlfn.NUMBERVALUE(Input!X862))</f>
        <v/>
      </c>
      <c r="Z856" t="str">
        <f>IF(Input!Y862="","",_xlfn.NUMBERVALUE(Input!Y862))</f>
        <v/>
      </c>
    </row>
    <row r="857" spans="1:26" x14ac:dyDescent="0.25">
      <c r="A857" s="257" t="str">
        <f>IF(ISERROR(Input!A863),"",Input!A863)</f>
        <v/>
      </c>
      <c r="B857" t="str">
        <f t="shared" si="13"/>
        <v/>
      </c>
      <c r="C857" t="str">
        <f>IF(ISERROR(Input!B863),"",IF(Input!B863="","",Input!B863))</f>
        <v/>
      </c>
      <c r="D857" t="str">
        <f>IF(ISERROR(IF(Input!C863="","",Input!C863*1)),"",IF(Input!C863="","",Input!C863*1))</f>
        <v/>
      </c>
      <c r="E857" t="str">
        <f>IF(ISERROR(IF(Input!D863="","",Input!D863)),"",IF(Input!D863="","",Input!D863))</f>
        <v/>
      </c>
      <c r="F857" t="str">
        <f>IF(Input!E863="","",IF(ISNUMBER(_xlfn.NUMBERVALUE(Input!E863)),ROUND(Input!E863,0),Input!E863))</f>
        <v/>
      </c>
      <c r="G857" s="269" t="str">
        <f>IF(ISBLANK(Input!F863),"",(Input!F863))</f>
        <v/>
      </c>
      <c r="H857" t="str">
        <f>IF(Input!G863="","",Input!G863)</f>
        <v/>
      </c>
      <c r="I857" t="str">
        <f>IF(Input!H863="","",Input!H863)</f>
        <v/>
      </c>
      <c r="J857" t="str">
        <f>IFERROR(IF(Input!I863="","",IF(VLOOKUP(Input!D863,'Measure List'!$A$2:$D$5000,4,FALSE)="Residential","",Input!I863)),"")</f>
        <v/>
      </c>
      <c r="K857" t="str">
        <f>IF(Input!J863="","",Input!J863)</f>
        <v/>
      </c>
      <c r="L857" t="str">
        <f>IF(Input!K863="","",Input!K863)</f>
        <v/>
      </c>
      <c r="M857" t="str">
        <f>IF(Input!L863="","",Input!L863)</f>
        <v/>
      </c>
      <c r="N857" s="304" t="str">
        <f>IF(Input!M863="","",Input!M863)</f>
        <v/>
      </c>
      <c r="O857" t="str">
        <f>IF(Input!N863="","",IF(_xlfn.NUMBERVALUE(Input!N863)=0,"",_xlfn.NUMBERVALUE(Input!N863)))</f>
        <v/>
      </c>
      <c r="P857" t="str">
        <f>IF(Input!O863="","",_xlfn.NUMBERVALUE(Input!O863))</f>
        <v/>
      </c>
      <c r="Q857" t="str">
        <f>IF(Input!P863="","",Input!P863)</f>
        <v/>
      </c>
      <c r="R857" t="str">
        <f>IF(Input!Q863="","",Input!Q863)</f>
        <v/>
      </c>
      <c r="S857" t="str">
        <f>IF(Input!R863="","",_xlfn.NUMBERVALUE(Input!R863))</f>
        <v/>
      </c>
      <c r="T857" t="str">
        <f>IF(Input!S863="","",Input!S863)</f>
        <v/>
      </c>
      <c r="U857" t="str">
        <f>IF(Input!T863="","",_xlfn.NUMBERVALUE(Input!T863))</f>
        <v/>
      </c>
      <c r="V857" t="str">
        <f>IF(Input!U863="","",(Input!U863))</f>
        <v/>
      </c>
      <c r="W857" t="str">
        <f>IF(Input!V863="","",_xlfn.NUMBERVALUE(Input!V863))</f>
        <v/>
      </c>
      <c r="X857" t="str">
        <f>IF(Input!W863="","",_xlfn.NUMBERVALUE(Input!W863))</f>
        <v/>
      </c>
      <c r="Y857" t="str">
        <f>IF(Input!X863="","",_xlfn.NUMBERVALUE(Input!X863))</f>
        <v/>
      </c>
      <c r="Z857" t="str">
        <f>IF(Input!Y863="","",_xlfn.NUMBERVALUE(Input!Y863))</f>
        <v/>
      </c>
    </row>
    <row r="858" spans="1:26" x14ac:dyDescent="0.25">
      <c r="A858" s="257" t="str">
        <f>IF(ISERROR(Input!A864),"",Input!A864)</f>
        <v/>
      </c>
      <c r="B858" t="str">
        <f t="shared" si="13"/>
        <v/>
      </c>
      <c r="C858" t="str">
        <f>IF(ISERROR(Input!B864),"",IF(Input!B864="","",Input!B864))</f>
        <v/>
      </c>
      <c r="D858" t="str">
        <f>IF(ISERROR(IF(Input!C864="","",Input!C864*1)),"",IF(Input!C864="","",Input!C864*1))</f>
        <v/>
      </c>
      <c r="E858" t="str">
        <f>IF(ISERROR(IF(Input!D864="","",Input!D864)),"",IF(Input!D864="","",Input!D864))</f>
        <v/>
      </c>
      <c r="F858" t="str">
        <f>IF(Input!E864="","",IF(ISNUMBER(_xlfn.NUMBERVALUE(Input!E864)),ROUND(Input!E864,0),Input!E864))</f>
        <v/>
      </c>
      <c r="G858" s="269" t="str">
        <f>IF(ISBLANK(Input!F864),"",(Input!F864))</f>
        <v/>
      </c>
      <c r="H858" t="str">
        <f>IF(Input!G864="","",Input!G864)</f>
        <v/>
      </c>
      <c r="I858" t="str">
        <f>IF(Input!H864="","",Input!H864)</f>
        <v/>
      </c>
      <c r="J858" t="str">
        <f>IFERROR(IF(Input!I864="","",IF(VLOOKUP(Input!D864,'Measure List'!$A$2:$D$5000,4,FALSE)="Residential","",Input!I864)),"")</f>
        <v/>
      </c>
      <c r="K858" t="str">
        <f>IF(Input!J864="","",Input!J864)</f>
        <v/>
      </c>
      <c r="L858" t="str">
        <f>IF(Input!K864="","",Input!K864)</f>
        <v/>
      </c>
      <c r="M858" t="str">
        <f>IF(Input!L864="","",Input!L864)</f>
        <v/>
      </c>
      <c r="N858" s="304" t="str">
        <f>IF(Input!M864="","",Input!M864)</f>
        <v/>
      </c>
      <c r="O858" t="str">
        <f>IF(Input!N864="","",IF(_xlfn.NUMBERVALUE(Input!N864)=0,"",_xlfn.NUMBERVALUE(Input!N864)))</f>
        <v/>
      </c>
      <c r="P858" t="str">
        <f>IF(Input!O864="","",_xlfn.NUMBERVALUE(Input!O864))</f>
        <v/>
      </c>
      <c r="Q858" t="str">
        <f>IF(Input!P864="","",Input!P864)</f>
        <v/>
      </c>
      <c r="R858" t="str">
        <f>IF(Input!Q864="","",Input!Q864)</f>
        <v/>
      </c>
      <c r="S858" t="str">
        <f>IF(Input!R864="","",_xlfn.NUMBERVALUE(Input!R864))</f>
        <v/>
      </c>
      <c r="T858" t="str">
        <f>IF(Input!S864="","",Input!S864)</f>
        <v/>
      </c>
      <c r="U858" t="str">
        <f>IF(Input!T864="","",_xlfn.NUMBERVALUE(Input!T864))</f>
        <v/>
      </c>
      <c r="V858" t="str">
        <f>IF(Input!U864="","",(Input!U864))</f>
        <v/>
      </c>
      <c r="W858" t="str">
        <f>IF(Input!V864="","",_xlfn.NUMBERVALUE(Input!V864))</f>
        <v/>
      </c>
      <c r="X858" t="str">
        <f>IF(Input!W864="","",_xlfn.NUMBERVALUE(Input!W864))</f>
        <v/>
      </c>
      <c r="Y858" t="str">
        <f>IF(Input!X864="","",_xlfn.NUMBERVALUE(Input!X864))</f>
        <v/>
      </c>
      <c r="Z858" t="str">
        <f>IF(Input!Y864="","",_xlfn.NUMBERVALUE(Input!Y864))</f>
        <v/>
      </c>
    </row>
    <row r="859" spans="1:26" x14ac:dyDescent="0.25">
      <c r="A859" s="257" t="str">
        <f>IF(ISERROR(Input!A865),"",Input!A865)</f>
        <v/>
      </c>
      <c r="B859" t="str">
        <f t="shared" si="13"/>
        <v/>
      </c>
      <c r="C859" t="str">
        <f>IF(ISERROR(Input!B865),"",IF(Input!B865="","",Input!B865))</f>
        <v/>
      </c>
      <c r="D859" t="str">
        <f>IF(ISERROR(IF(Input!C865="","",Input!C865*1)),"",IF(Input!C865="","",Input!C865*1))</f>
        <v/>
      </c>
      <c r="E859" t="str">
        <f>IF(ISERROR(IF(Input!D865="","",Input!D865)),"",IF(Input!D865="","",Input!D865))</f>
        <v/>
      </c>
      <c r="F859" t="str">
        <f>IF(Input!E865="","",IF(ISNUMBER(_xlfn.NUMBERVALUE(Input!E865)),ROUND(Input!E865,0),Input!E865))</f>
        <v/>
      </c>
      <c r="G859" s="269" t="str">
        <f>IF(ISBLANK(Input!F865),"",(Input!F865))</f>
        <v/>
      </c>
      <c r="H859" t="str">
        <f>IF(Input!G865="","",Input!G865)</f>
        <v/>
      </c>
      <c r="I859" t="str">
        <f>IF(Input!H865="","",Input!H865)</f>
        <v/>
      </c>
      <c r="J859" t="str">
        <f>IFERROR(IF(Input!I865="","",IF(VLOOKUP(Input!D865,'Measure List'!$A$2:$D$5000,4,FALSE)="Residential","",Input!I865)),"")</f>
        <v/>
      </c>
      <c r="K859" t="str">
        <f>IF(Input!J865="","",Input!J865)</f>
        <v/>
      </c>
      <c r="L859" t="str">
        <f>IF(Input!K865="","",Input!K865)</f>
        <v/>
      </c>
      <c r="M859" t="str">
        <f>IF(Input!L865="","",Input!L865)</f>
        <v/>
      </c>
      <c r="N859" s="304" t="str">
        <f>IF(Input!M865="","",Input!M865)</f>
        <v/>
      </c>
      <c r="O859" t="str">
        <f>IF(Input!N865="","",IF(_xlfn.NUMBERVALUE(Input!N865)=0,"",_xlfn.NUMBERVALUE(Input!N865)))</f>
        <v/>
      </c>
      <c r="P859" t="str">
        <f>IF(Input!O865="","",_xlfn.NUMBERVALUE(Input!O865))</f>
        <v/>
      </c>
      <c r="Q859" t="str">
        <f>IF(Input!P865="","",Input!P865)</f>
        <v/>
      </c>
      <c r="R859" t="str">
        <f>IF(Input!Q865="","",Input!Q865)</f>
        <v/>
      </c>
      <c r="S859" t="str">
        <f>IF(Input!R865="","",_xlfn.NUMBERVALUE(Input!R865))</f>
        <v/>
      </c>
      <c r="T859" t="str">
        <f>IF(Input!S865="","",Input!S865)</f>
        <v/>
      </c>
      <c r="U859" t="str">
        <f>IF(Input!T865="","",_xlfn.NUMBERVALUE(Input!T865))</f>
        <v/>
      </c>
      <c r="V859" t="str">
        <f>IF(Input!U865="","",(Input!U865))</f>
        <v/>
      </c>
      <c r="W859" t="str">
        <f>IF(Input!V865="","",_xlfn.NUMBERVALUE(Input!V865))</f>
        <v/>
      </c>
      <c r="X859" t="str">
        <f>IF(Input!W865="","",_xlfn.NUMBERVALUE(Input!W865))</f>
        <v/>
      </c>
      <c r="Y859" t="str">
        <f>IF(Input!X865="","",_xlfn.NUMBERVALUE(Input!X865))</f>
        <v/>
      </c>
      <c r="Z859" t="str">
        <f>IF(Input!Y865="","",_xlfn.NUMBERVALUE(Input!Y865))</f>
        <v/>
      </c>
    </row>
    <row r="860" spans="1:26" x14ac:dyDescent="0.25">
      <c r="A860" s="257" t="str">
        <f>IF(ISERROR(Input!A866),"",Input!A866)</f>
        <v/>
      </c>
      <c r="B860" t="str">
        <f t="shared" si="13"/>
        <v/>
      </c>
      <c r="C860" t="str">
        <f>IF(ISERROR(Input!B866),"",IF(Input!B866="","",Input!B866))</f>
        <v/>
      </c>
      <c r="D860" t="str">
        <f>IF(ISERROR(IF(Input!C866="","",Input!C866*1)),"",IF(Input!C866="","",Input!C866*1))</f>
        <v/>
      </c>
      <c r="E860" t="str">
        <f>IF(ISERROR(IF(Input!D866="","",Input!D866)),"",IF(Input!D866="","",Input!D866))</f>
        <v/>
      </c>
      <c r="F860" t="str">
        <f>IF(Input!E866="","",IF(ISNUMBER(_xlfn.NUMBERVALUE(Input!E866)),ROUND(Input!E866,0),Input!E866))</f>
        <v/>
      </c>
      <c r="G860" s="269" t="str">
        <f>IF(ISBLANK(Input!F866),"",(Input!F866))</f>
        <v/>
      </c>
      <c r="H860" t="str">
        <f>IF(Input!G866="","",Input!G866)</f>
        <v/>
      </c>
      <c r="I860" t="str">
        <f>IF(Input!H866="","",Input!H866)</f>
        <v/>
      </c>
      <c r="J860" t="str">
        <f>IFERROR(IF(Input!I866="","",IF(VLOOKUP(Input!D866,'Measure List'!$A$2:$D$5000,4,FALSE)="Residential","",Input!I866)),"")</f>
        <v/>
      </c>
      <c r="K860" t="str">
        <f>IF(Input!J866="","",Input!J866)</f>
        <v/>
      </c>
      <c r="L860" t="str">
        <f>IF(Input!K866="","",Input!K866)</f>
        <v/>
      </c>
      <c r="M860" t="str">
        <f>IF(Input!L866="","",Input!L866)</f>
        <v/>
      </c>
      <c r="N860" s="304" t="str">
        <f>IF(Input!M866="","",Input!M866)</f>
        <v/>
      </c>
      <c r="O860" t="str">
        <f>IF(Input!N866="","",IF(_xlfn.NUMBERVALUE(Input!N866)=0,"",_xlfn.NUMBERVALUE(Input!N866)))</f>
        <v/>
      </c>
      <c r="P860" t="str">
        <f>IF(Input!O866="","",_xlfn.NUMBERVALUE(Input!O866))</f>
        <v/>
      </c>
      <c r="Q860" t="str">
        <f>IF(Input!P866="","",Input!P866)</f>
        <v/>
      </c>
      <c r="R860" t="str">
        <f>IF(Input!Q866="","",Input!Q866)</f>
        <v/>
      </c>
      <c r="S860" t="str">
        <f>IF(Input!R866="","",_xlfn.NUMBERVALUE(Input!R866))</f>
        <v/>
      </c>
      <c r="T860" t="str">
        <f>IF(Input!S866="","",Input!S866)</f>
        <v/>
      </c>
      <c r="U860" t="str">
        <f>IF(Input!T866="","",_xlfn.NUMBERVALUE(Input!T866))</f>
        <v/>
      </c>
      <c r="V860" t="str">
        <f>IF(Input!U866="","",(Input!U866))</f>
        <v/>
      </c>
      <c r="W860" t="str">
        <f>IF(Input!V866="","",_xlfn.NUMBERVALUE(Input!V866))</f>
        <v/>
      </c>
      <c r="X860" t="str">
        <f>IF(Input!W866="","",_xlfn.NUMBERVALUE(Input!W866))</f>
        <v/>
      </c>
      <c r="Y860" t="str">
        <f>IF(Input!X866="","",_xlfn.NUMBERVALUE(Input!X866))</f>
        <v/>
      </c>
      <c r="Z860" t="str">
        <f>IF(Input!Y866="","",_xlfn.NUMBERVALUE(Input!Y866))</f>
        <v/>
      </c>
    </row>
    <row r="861" spans="1:26" x14ac:dyDescent="0.25">
      <c r="A861" s="257" t="str">
        <f>IF(ISERROR(Input!A867),"",Input!A867)</f>
        <v/>
      </c>
      <c r="B861" t="str">
        <f t="shared" si="13"/>
        <v/>
      </c>
      <c r="C861" t="str">
        <f>IF(ISERROR(Input!B867),"",IF(Input!B867="","",Input!B867))</f>
        <v/>
      </c>
      <c r="D861" t="str">
        <f>IF(ISERROR(IF(Input!C867="","",Input!C867*1)),"",IF(Input!C867="","",Input!C867*1))</f>
        <v/>
      </c>
      <c r="E861" t="str">
        <f>IF(ISERROR(IF(Input!D867="","",Input!D867)),"",IF(Input!D867="","",Input!D867))</f>
        <v/>
      </c>
      <c r="F861" t="str">
        <f>IF(Input!E867="","",IF(ISNUMBER(_xlfn.NUMBERVALUE(Input!E867)),ROUND(Input!E867,0),Input!E867))</f>
        <v/>
      </c>
      <c r="G861" s="269" t="str">
        <f>IF(ISBLANK(Input!F867),"",(Input!F867))</f>
        <v/>
      </c>
      <c r="H861" t="str">
        <f>IF(Input!G867="","",Input!G867)</f>
        <v/>
      </c>
      <c r="I861" t="str">
        <f>IF(Input!H867="","",Input!H867)</f>
        <v/>
      </c>
      <c r="J861" t="str">
        <f>IFERROR(IF(Input!I867="","",IF(VLOOKUP(Input!D867,'Measure List'!$A$2:$D$5000,4,FALSE)="Residential","",Input!I867)),"")</f>
        <v/>
      </c>
      <c r="K861" t="str">
        <f>IF(Input!J867="","",Input!J867)</f>
        <v/>
      </c>
      <c r="L861" t="str">
        <f>IF(Input!K867="","",Input!K867)</f>
        <v/>
      </c>
      <c r="M861" t="str">
        <f>IF(Input!L867="","",Input!L867)</f>
        <v/>
      </c>
      <c r="N861" s="304" t="str">
        <f>IF(Input!M867="","",Input!M867)</f>
        <v/>
      </c>
      <c r="O861" t="str">
        <f>IF(Input!N867="","",IF(_xlfn.NUMBERVALUE(Input!N867)=0,"",_xlfn.NUMBERVALUE(Input!N867)))</f>
        <v/>
      </c>
      <c r="P861" t="str">
        <f>IF(Input!O867="","",_xlfn.NUMBERVALUE(Input!O867))</f>
        <v/>
      </c>
      <c r="Q861" t="str">
        <f>IF(Input!P867="","",Input!P867)</f>
        <v/>
      </c>
      <c r="R861" t="str">
        <f>IF(Input!Q867="","",Input!Q867)</f>
        <v/>
      </c>
      <c r="S861" t="str">
        <f>IF(Input!R867="","",_xlfn.NUMBERVALUE(Input!R867))</f>
        <v/>
      </c>
      <c r="T861" t="str">
        <f>IF(Input!S867="","",Input!S867)</f>
        <v/>
      </c>
      <c r="U861" t="str">
        <f>IF(Input!T867="","",_xlfn.NUMBERVALUE(Input!T867))</f>
        <v/>
      </c>
      <c r="V861" t="str">
        <f>IF(Input!U867="","",(Input!U867))</f>
        <v/>
      </c>
      <c r="W861" t="str">
        <f>IF(Input!V867="","",_xlfn.NUMBERVALUE(Input!V867))</f>
        <v/>
      </c>
      <c r="X861" t="str">
        <f>IF(Input!W867="","",_xlfn.NUMBERVALUE(Input!W867))</f>
        <v/>
      </c>
      <c r="Y861" t="str">
        <f>IF(Input!X867="","",_xlfn.NUMBERVALUE(Input!X867))</f>
        <v/>
      </c>
      <c r="Z861" t="str">
        <f>IF(Input!Y867="","",_xlfn.NUMBERVALUE(Input!Y867))</f>
        <v/>
      </c>
    </row>
    <row r="862" spans="1:26" x14ac:dyDescent="0.25">
      <c r="A862" s="257" t="str">
        <f>IF(ISERROR(Input!A868),"",Input!A868)</f>
        <v/>
      </c>
      <c r="B862" t="str">
        <f t="shared" si="13"/>
        <v/>
      </c>
      <c r="C862" t="str">
        <f>IF(ISERROR(Input!B868),"",IF(Input!B868="","",Input!B868))</f>
        <v/>
      </c>
      <c r="D862" t="str">
        <f>IF(ISERROR(IF(Input!C868="","",Input!C868*1)),"",IF(Input!C868="","",Input!C868*1))</f>
        <v/>
      </c>
      <c r="E862" t="str">
        <f>IF(ISERROR(IF(Input!D868="","",Input!D868)),"",IF(Input!D868="","",Input!D868))</f>
        <v/>
      </c>
      <c r="F862" t="str">
        <f>IF(Input!E868="","",IF(ISNUMBER(_xlfn.NUMBERVALUE(Input!E868)),ROUND(Input!E868,0),Input!E868))</f>
        <v/>
      </c>
      <c r="G862" s="269" t="str">
        <f>IF(ISBLANK(Input!F868),"",(Input!F868))</f>
        <v/>
      </c>
      <c r="H862" t="str">
        <f>IF(Input!G868="","",Input!G868)</f>
        <v/>
      </c>
      <c r="I862" t="str">
        <f>IF(Input!H868="","",Input!H868)</f>
        <v/>
      </c>
      <c r="J862" t="str">
        <f>IFERROR(IF(Input!I868="","",IF(VLOOKUP(Input!D868,'Measure List'!$A$2:$D$5000,4,FALSE)="Residential","",Input!I868)),"")</f>
        <v/>
      </c>
      <c r="K862" t="str">
        <f>IF(Input!J868="","",Input!J868)</f>
        <v/>
      </c>
      <c r="L862" t="str">
        <f>IF(Input!K868="","",Input!K868)</f>
        <v/>
      </c>
      <c r="M862" t="str">
        <f>IF(Input!L868="","",Input!L868)</f>
        <v/>
      </c>
      <c r="N862" s="304" t="str">
        <f>IF(Input!M868="","",Input!M868)</f>
        <v/>
      </c>
      <c r="O862" t="str">
        <f>IF(Input!N868="","",IF(_xlfn.NUMBERVALUE(Input!N868)=0,"",_xlfn.NUMBERVALUE(Input!N868)))</f>
        <v/>
      </c>
      <c r="P862" t="str">
        <f>IF(Input!O868="","",_xlfn.NUMBERVALUE(Input!O868))</f>
        <v/>
      </c>
      <c r="Q862" t="str">
        <f>IF(Input!P868="","",Input!P868)</f>
        <v/>
      </c>
      <c r="R862" t="str">
        <f>IF(Input!Q868="","",Input!Q868)</f>
        <v/>
      </c>
      <c r="S862" t="str">
        <f>IF(Input!R868="","",_xlfn.NUMBERVALUE(Input!R868))</f>
        <v/>
      </c>
      <c r="T862" t="str">
        <f>IF(Input!S868="","",Input!S868)</f>
        <v/>
      </c>
      <c r="U862" t="str">
        <f>IF(Input!T868="","",_xlfn.NUMBERVALUE(Input!T868))</f>
        <v/>
      </c>
      <c r="V862" t="str">
        <f>IF(Input!U868="","",(Input!U868))</f>
        <v/>
      </c>
      <c r="W862" t="str">
        <f>IF(Input!V868="","",_xlfn.NUMBERVALUE(Input!V868))</f>
        <v/>
      </c>
      <c r="X862" t="str">
        <f>IF(Input!W868="","",_xlfn.NUMBERVALUE(Input!W868))</f>
        <v/>
      </c>
      <c r="Y862" t="str">
        <f>IF(Input!X868="","",_xlfn.NUMBERVALUE(Input!X868))</f>
        <v/>
      </c>
      <c r="Z862" t="str">
        <f>IF(Input!Y868="","",_xlfn.NUMBERVALUE(Input!Y868))</f>
        <v/>
      </c>
    </row>
    <row r="863" spans="1:26" x14ac:dyDescent="0.25">
      <c r="A863" s="257" t="str">
        <f>IF(ISERROR(Input!A869),"",Input!A869)</f>
        <v/>
      </c>
      <c r="B863" t="str">
        <f t="shared" si="13"/>
        <v/>
      </c>
      <c r="C863" t="str">
        <f>IF(ISERROR(Input!B869),"",IF(Input!B869="","",Input!B869))</f>
        <v/>
      </c>
      <c r="D863" t="str">
        <f>IF(ISERROR(IF(Input!C869="","",Input!C869*1)),"",IF(Input!C869="","",Input!C869*1))</f>
        <v/>
      </c>
      <c r="E863" t="str">
        <f>IF(ISERROR(IF(Input!D869="","",Input!D869)),"",IF(Input!D869="","",Input!D869))</f>
        <v/>
      </c>
      <c r="F863" t="str">
        <f>IF(Input!E869="","",IF(ISNUMBER(_xlfn.NUMBERVALUE(Input!E869)),ROUND(Input!E869,0),Input!E869))</f>
        <v/>
      </c>
      <c r="G863" s="269" t="str">
        <f>IF(ISBLANK(Input!F869),"",(Input!F869))</f>
        <v/>
      </c>
      <c r="H863" t="str">
        <f>IF(Input!G869="","",Input!G869)</f>
        <v/>
      </c>
      <c r="I863" t="str">
        <f>IF(Input!H869="","",Input!H869)</f>
        <v/>
      </c>
      <c r="J863" t="str">
        <f>IFERROR(IF(Input!I869="","",IF(VLOOKUP(Input!D869,'Measure List'!$A$2:$D$5000,4,FALSE)="Residential","",Input!I869)),"")</f>
        <v/>
      </c>
      <c r="K863" t="str">
        <f>IF(Input!J869="","",Input!J869)</f>
        <v/>
      </c>
      <c r="L863" t="str">
        <f>IF(Input!K869="","",Input!K869)</f>
        <v/>
      </c>
      <c r="M863" t="str">
        <f>IF(Input!L869="","",Input!L869)</f>
        <v/>
      </c>
      <c r="N863" s="304" t="str">
        <f>IF(Input!M869="","",Input!M869)</f>
        <v/>
      </c>
      <c r="O863" t="str">
        <f>IF(Input!N869="","",IF(_xlfn.NUMBERVALUE(Input!N869)=0,"",_xlfn.NUMBERVALUE(Input!N869)))</f>
        <v/>
      </c>
      <c r="P863" t="str">
        <f>IF(Input!O869="","",_xlfn.NUMBERVALUE(Input!O869))</f>
        <v/>
      </c>
      <c r="Q863" t="str">
        <f>IF(Input!P869="","",Input!P869)</f>
        <v/>
      </c>
      <c r="R863" t="str">
        <f>IF(Input!Q869="","",Input!Q869)</f>
        <v/>
      </c>
      <c r="S863" t="str">
        <f>IF(Input!R869="","",_xlfn.NUMBERVALUE(Input!R869))</f>
        <v/>
      </c>
      <c r="T863" t="str">
        <f>IF(Input!S869="","",Input!S869)</f>
        <v/>
      </c>
      <c r="U863" t="str">
        <f>IF(Input!T869="","",_xlfn.NUMBERVALUE(Input!T869))</f>
        <v/>
      </c>
      <c r="V863" t="str">
        <f>IF(Input!U869="","",(Input!U869))</f>
        <v/>
      </c>
      <c r="W863" t="str">
        <f>IF(Input!V869="","",_xlfn.NUMBERVALUE(Input!V869))</f>
        <v/>
      </c>
      <c r="X863" t="str">
        <f>IF(Input!W869="","",_xlfn.NUMBERVALUE(Input!W869))</f>
        <v/>
      </c>
      <c r="Y863" t="str">
        <f>IF(Input!X869="","",_xlfn.NUMBERVALUE(Input!X869))</f>
        <v/>
      </c>
      <c r="Z863" t="str">
        <f>IF(Input!Y869="","",_xlfn.NUMBERVALUE(Input!Y869))</f>
        <v/>
      </c>
    </row>
    <row r="864" spans="1:26" x14ac:dyDescent="0.25">
      <c r="A864" s="257" t="str">
        <f>IF(ISERROR(Input!A870),"",Input!A870)</f>
        <v/>
      </c>
      <c r="B864" t="str">
        <f t="shared" si="13"/>
        <v/>
      </c>
      <c r="C864" t="str">
        <f>IF(ISERROR(Input!B870),"",IF(Input!B870="","",Input!B870))</f>
        <v/>
      </c>
      <c r="D864" t="str">
        <f>IF(ISERROR(IF(Input!C870="","",Input!C870*1)),"",IF(Input!C870="","",Input!C870*1))</f>
        <v/>
      </c>
      <c r="E864" t="str">
        <f>IF(ISERROR(IF(Input!D870="","",Input!D870)),"",IF(Input!D870="","",Input!D870))</f>
        <v/>
      </c>
      <c r="F864" t="str">
        <f>IF(Input!E870="","",IF(ISNUMBER(_xlfn.NUMBERVALUE(Input!E870)),ROUND(Input!E870,0),Input!E870))</f>
        <v/>
      </c>
      <c r="G864" s="269" t="str">
        <f>IF(ISBLANK(Input!F870),"",(Input!F870))</f>
        <v/>
      </c>
      <c r="H864" t="str">
        <f>IF(Input!G870="","",Input!G870)</f>
        <v/>
      </c>
      <c r="I864" t="str">
        <f>IF(Input!H870="","",Input!H870)</f>
        <v/>
      </c>
      <c r="J864" t="str">
        <f>IFERROR(IF(Input!I870="","",IF(VLOOKUP(Input!D870,'Measure List'!$A$2:$D$5000,4,FALSE)="Residential","",Input!I870)),"")</f>
        <v/>
      </c>
      <c r="K864" t="str">
        <f>IF(Input!J870="","",Input!J870)</f>
        <v/>
      </c>
      <c r="L864" t="str">
        <f>IF(Input!K870="","",Input!K870)</f>
        <v/>
      </c>
      <c r="M864" t="str">
        <f>IF(Input!L870="","",Input!L870)</f>
        <v/>
      </c>
      <c r="N864" s="304" t="str">
        <f>IF(Input!M870="","",Input!M870)</f>
        <v/>
      </c>
      <c r="O864" t="str">
        <f>IF(Input!N870="","",IF(_xlfn.NUMBERVALUE(Input!N870)=0,"",_xlfn.NUMBERVALUE(Input!N870)))</f>
        <v/>
      </c>
      <c r="P864" t="str">
        <f>IF(Input!O870="","",_xlfn.NUMBERVALUE(Input!O870))</f>
        <v/>
      </c>
      <c r="Q864" t="str">
        <f>IF(Input!P870="","",Input!P870)</f>
        <v/>
      </c>
      <c r="R864" t="str">
        <f>IF(Input!Q870="","",Input!Q870)</f>
        <v/>
      </c>
      <c r="S864" t="str">
        <f>IF(Input!R870="","",_xlfn.NUMBERVALUE(Input!R870))</f>
        <v/>
      </c>
      <c r="T864" t="str">
        <f>IF(Input!S870="","",Input!S870)</f>
        <v/>
      </c>
      <c r="U864" t="str">
        <f>IF(Input!T870="","",_xlfn.NUMBERVALUE(Input!T870))</f>
        <v/>
      </c>
      <c r="V864" t="str">
        <f>IF(Input!U870="","",(Input!U870))</f>
        <v/>
      </c>
      <c r="W864" t="str">
        <f>IF(Input!V870="","",_xlfn.NUMBERVALUE(Input!V870))</f>
        <v/>
      </c>
      <c r="X864" t="str">
        <f>IF(Input!W870="","",_xlfn.NUMBERVALUE(Input!W870))</f>
        <v/>
      </c>
      <c r="Y864" t="str">
        <f>IF(Input!X870="","",_xlfn.NUMBERVALUE(Input!X870))</f>
        <v/>
      </c>
      <c r="Z864" t="str">
        <f>IF(Input!Y870="","",_xlfn.NUMBERVALUE(Input!Y870))</f>
        <v/>
      </c>
    </row>
    <row r="865" spans="1:26" x14ac:dyDescent="0.25">
      <c r="A865" s="257" t="str">
        <f>IF(ISERROR(Input!A871),"",Input!A871)</f>
        <v/>
      </c>
      <c r="B865" t="str">
        <f t="shared" si="13"/>
        <v/>
      </c>
      <c r="C865" t="str">
        <f>IF(ISERROR(Input!B871),"",IF(Input!B871="","",Input!B871))</f>
        <v/>
      </c>
      <c r="D865" t="str">
        <f>IF(ISERROR(IF(Input!C871="","",Input!C871*1)),"",IF(Input!C871="","",Input!C871*1))</f>
        <v/>
      </c>
      <c r="E865" t="str">
        <f>IF(ISERROR(IF(Input!D871="","",Input!D871)),"",IF(Input!D871="","",Input!D871))</f>
        <v/>
      </c>
      <c r="F865" t="str">
        <f>IF(Input!E871="","",IF(ISNUMBER(_xlfn.NUMBERVALUE(Input!E871)),ROUND(Input!E871,0),Input!E871))</f>
        <v/>
      </c>
      <c r="G865" s="269" t="str">
        <f>IF(ISBLANK(Input!F871),"",(Input!F871))</f>
        <v/>
      </c>
      <c r="H865" t="str">
        <f>IF(Input!G871="","",Input!G871)</f>
        <v/>
      </c>
      <c r="I865" t="str">
        <f>IF(Input!H871="","",Input!H871)</f>
        <v/>
      </c>
      <c r="J865" t="str">
        <f>IFERROR(IF(Input!I871="","",IF(VLOOKUP(Input!D871,'Measure List'!$A$2:$D$5000,4,FALSE)="Residential","",Input!I871)),"")</f>
        <v/>
      </c>
      <c r="K865" t="str">
        <f>IF(Input!J871="","",Input!J871)</f>
        <v/>
      </c>
      <c r="L865" t="str">
        <f>IF(Input!K871="","",Input!K871)</f>
        <v/>
      </c>
      <c r="M865" t="str">
        <f>IF(Input!L871="","",Input!L871)</f>
        <v/>
      </c>
      <c r="N865" s="304" t="str">
        <f>IF(Input!M871="","",Input!M871)</f>
        <v/>
      </c>
      <c r="O865" t="str">
        <f>IF(Input!N871="","",IF(_xlfn.NUMBERVALUE(Input!N871)=0,"",_xlfn.NUMBERVALUE(Input!N871)))</f>
        <v/>
      </c>
      <c r="P865" t="str">
        <f>IF(Input!O871="","",_xlfn.NUMBERVALUE(Input!O871))</f>
        <v/>
      </c>
      <c r="Q865" t="str">
        <f>IF(Input!P871="","",Input!P871)</f>
        <v/>
      </c>
      <c r="R865" t="str">
        <f>IF(Input!Q871="","",Input!Q871)</f>
        <v/>
      </c>
      <c r="S865" t="str">
        <f>IF(Input!R871="","",_xlfn.NUMBERVALUE(Input!R871))</f>
        <v/>
      </c>
      <c r="T865" t="str">
        <f>IF(Input!S871="","",Input!S871)</f>
        <v/>
      </c>
      <c r="U865" t="str">
        <f>IF(Input!T871="","",_xlfn.NUMBERVALUE(Input!T871))</f>
        <v/>
      </c>
      <c r="V865" t="str">
        <f>IF(Input!U871="","",(Input!U871))</f>
        <v/>
      </c>
      <c r="W865" t="str">
        <f>IF(Input!V871="","",_xlfn.NUMBERVALUE(Input!V871))</f>
        <v/>
      </c>
      <c r="X865" t="str">
        <f>IF(Input!W871="","",_xlfn.NUMBERVALUE(Input!W871))</f>
        <v/>
      </c>
      <c r="Y865" t="str">
        <f>IF(Input!X871="","",_xlfn.NUMBERVALUE(Input!X871))</f>
        <v/>
      </c>
      <c r="Z865" t="str">
        <f>IF(Input!Y871="","",_xlfn.NUMBERVALUE(Input!Y871))</f>
        <v/>
      </c>
    </row>
    <row r="866" spans="1:26" x14ac:dyDescent="0.25">
      <c r="A866" s="257" t="str">
        <f>IF(ISERROR(Input!A872),"",Input!A872)</f>
        <v/>
      </c>
      <c r="B866" t="str">
        <f t="shared" si="13"/>
        <v/>
      </c>
      <c r="C866" t="str">
        <f>IF(ISERROR(Input!B872),"",IF(Input!B872="","",Input!B872))</f>
        <v/>
      </c>
      <c r="D866" t="str">
        <f>IF(ISERROR(IF(Input!C872="","",Input!C872*1)),"",IF(Input!C872="","",Input!C872*1))</f>
        <v/>
      </c>
      <c r="E866" t="str">
        <f>IF(ISERROR(IF(Input!D872="","",Input!D872)),"",IF(Input!D872="","",Input!D872))</f>
        <v/>
      </c>
      <c r="F866" t="str">
        <f>IF(Input!E872="","",IF(ISNUMBER(_xlfn.NUMBERVALUE(Input!E872)),ROUND(Input!E872,0),Input!E872))</f>
        <v/>
      </c>
      <c r="G866" s="269" t="str">
        <f>IF(ISBLANK(Input!F872),"",(Input!F872))</f>
        <v/>
      </c>
      <c r="H866" t="str">
        <f>IF(Input!G872="","",Input!G872)</f>
        <v/>
      </c>
      <c r="I866" t="str">
        <f>IF(Input!H872="","",Input!H872)</f>
        <v/>
      </c>
      <c r="J866" t="str">
        <f>IFERROR(IF(Input!I872="","",IF(VLOOKUP(Input!D872,'Measure List'!$A$2:$D$5000,4,FALSE)="Residential","",Input!I872)),"")</f>
        <v/>
      </c>
      <c r="K866" t="str">
        <f>IF(Input!J872="","",Input!J872)</f>
        <v/>
      </c>
      <c r="L866" t="str">
        <f>IF(Input!K872="","",Input!K872)</f>
        <v/>
      </c>
      <c r="M866" t="str">
        <f>IF(Input!L872="","",Input!L872)</f>
        <v/>
      </c>
      <c r="N866" s="304" t="str">
        <f>IF(Input!M872="","",Input!M872)</f>
        <v/>
      </c>
      <c r="O866" t="str">
        <f>IF(Input!N872="","",IF(_xlfn.NUMBERVALUE(Input!N872)=0,"",_xlfn.NUMBERVALUE(Input!N872)))</f>
        <v/>
      </c>
      <c r="P866" t="str">
        <f>IF(Input!O872="","",_xlfn.NUMBERVALUE(Input!O872))</f>
        <v/>
      </c>
      <c r="Q866" t="str">
        <f>IF(Input!P872="","",Input!P872)</f>
        <v/>
      </c>
      <c r="R866" t="str">
        <f>IF(Input!Q872="","",Input!Q872)</f>
        <v/>
      </c>
      <c r="S866" t="str">
        <f>IF(Input!R872="","",_xlfn.NUMBERVALUE(Input!R872))</f>
        <v/>
      </c>
      <c r="T866" t="str">
        <f>IF(Input!S872="","",Input!S872)</f>
        <v/>
      </c>
      <c r="U866" t="str">
        <f>IF(Input!T872="","",_xlfn.NUMBERVALUE(Input!T872))</f>
        <v/>
      </c>
      <c r="V866" t="str">
        <f>IF(Input!U872="","",(Input!U872))</f>
        <v/>
      </c>
      <c r="W866" t="str">
        <f>IF(Input!V872="","",_xlfn.NUMBERVALUE(Input!V872))</f>
        <v/>
      </c>
      <c r="X866" t="str">
        <f>IF(Input!W872="","",_xlfn.NUMBERVALUE(Input!W872))</f>
        <v/>
      </c>
      <c r="Y866" t="str">
        <f>IF(Input!X872="","",_xlfn.NUMBERVALUE(Input!X872))</f>
        <v/>
      </c>
      <c r="Z866" t="str">
        <f>IF(Input!Y872="","",_xlfn.NUMBERVALUE(Input!Y872))</f>
        <v/>
      </c>
    </row>
    <row r="867" spans="1:26" x14ac:dyDescent="0.25">
      <c r="A867" s="257" t="str">
        <f>IF(ISERROR(Input!A873),"",Input!A873)</f>
        <v/>
      </c>
      <c r="B867" t="str">
        <f t="shared" si="13"/>
        <v/>
      </c>
      <c r="C867" t="str">
        <f>IF(ISERROR(Input!B873),"",IF(Input!B873="","",Input!B873))</f>
        <v/>
      </c>
      <c r="D867" t="str">
        <f>IF(ISERROR(IF(Input!C873="","",Input!C873*1)),"",IF(Input!C873="","",Input!C873*1))</f>
        <v/>
      </c>
      <c r="E867" t="str">
        <f>IF(ISERROR(IF(Input!D873="","",Input!D873)),"",IF(Input!D873="","",Input!D873))</f>
        <v/>
      </c>
      <c r="F867" t="str">
        <f>IF(Input!E873="","",IF(ISNUMBER(_xlfn.NUMBERVALUE(Input!E873)),ROUND(Input!E873,0),Input!E873))</f>
        <v/>
      </c>
      <c r="G867" s="269" t="str">
        <f>IF(ISBLANK(Input!F873),"",(Input!F873))</f>
        <v/>
      </c>
      <c r="H867" t="str">
        <f>IF(Input!G873="","",Input!G873)</f>
        <v/>
      </c>
      <c r="I867" t="str">
        <f>IF(Input!H873="","",Input!H873)</f>
        <v/>
      </c>
      <c r="J867" t="str">
        <f>IFERROR(IF(Input!I873="","",IF(VLOOKUP(Input!D873,'Measure List'!$A$2:$D$5000,4,FALSE)="Residential","",Input!I873)),"")</f>
        <v/>
      </c>
      <c r="K867" t="str">
        <f>IF(Input!J873="","",Input!J873)</f>
        <v/>
      </c>
      <c r="L867" t="str">
        <f>IF(Input!K873="","",Input!K873)</f>
        <v/>
      </c>
      <c r="M867" t="str">
        <f>IF(Input!L873="","",Input!L873)</f>
        <v/>
      </c>
      <c r="N867" s="304" t="str">
        <f>IF(Input!M873="","",Input!M873)</f>
        <v/>
      </c>
      <c r="O867" t="str">
        <f>IF(Input!N873="","",IF(_xlfn.NUMBERVALUE(Input!N873)=0,"",_xlfn.NUMBERVALUE(Input!N873)))</f>
        <v/>
      </c>
      <c r="P867" t="str">
        <f>IF(Input!O873="","",_xlfn.NUMBERVALUE(Input!O873))</f>
        <v/>
      </c>
      <c r="Q867" t="str">
        <f>IF(Input!P873="","",Input!P873)</f>
        <v/>
      </c>
      <c r="R867" t="str">
        <f>IF(Input!Q873="","",Input!Q873)</f>
        <v/>
      </c>
      <c r="S867" t="str">
        <f>IF(Input!R873="","",_xlfn.NUMBERVALUE(Input!R873))</f>
        <v/>
      </c>
      <c r="T867" t="str">
        <f>IF(Input!S873="","",Input!S873)</f>
        <v/>
      </c>
      <c r="U867" t="str">
        <f>IF(Input!T873="","",_xlfn.NUMBERVALUE(Input!T873))</f>
        <v/>
      </c>
      <c r="V867" t="str">
        <f>IF(Input!U873="","",(Input!U873))</f>
        <v/>
      </c>
      <c r="W867" t="str">
        <f>IF(Input!V873="","",_xlfn.NUMBERVALUE(Input!V873))</f>
        <v/>
      </c>
      <c r="X867" t="str">
        <f>IF(Input!W873="","",_xlfn.NUMBERVALUE(Input!W873))</f>
        <v/>
      </c>
      <c r="Y867" t="str">
        <f>IF(Input!X873="","",_xlfn.NUMBERVALUE(Input!X873))</f>
        <v/>
      </c>
      <c r="Z867" t="str">
        <f>IF(Input!Y873="","",_xlfn.NUMBERVALUE(Input!Y873))</f>
        <v/>
      </c>
    </row>
    <row r="868" spans="1:26" x14ac:dyDescent="0.25">
      <c r="A868" s="257" t="str">
        <f>IF(ISERROR(Input!A874),"",Input!A874)</f>
        <v/>
      </c>
      <c r="B868" t="str">
        <f t="shared" si="13"/>
        <v/>
      </c>
      <c r="C868" t="str">
        <f>IF(ISERROR(Input!B874),"",IF(Input!B874="","",Input!B874))</f>
        <v/>
      </c>
      <c r="D868" t="str">
        <f>IF(ISERROR(IF(Input!C874="","",Input!C874*1)),"",IF(Input!C874="","",Input!C874*1))</f>
        <v/>
      </c>
      <c r="E868" t="str">
        <f>IF(ISERROR(IF(Input!D874="","",Input!D874)),"",IF(Input!D874="","",Input!D874))</f>
        <v/>
      </c>
      <c r="F868" t="str">
        <f>IF(Input!E874="","",IF(ISNUMBER(_xlfn.NUMBERVALUE(Input!E874)),ROUND(Input!E874,0),Input!E874))</f>
        <v/>
      </c>
      <c r="G868" s="269" t="str">
        <f>IF(ISBLANK(Input!F874),"",(Input!F874))</f>
        <v/>
      </c>
      <c r="H868" t="str">
        <f>IF(Input!G874="","",Input!G874)</f>
        <v/>
      </c>
      <c r="I868" t="str">
        <f>IF(Input!H874="","",Input!H874)</f>
        <v/>
      </c>
      <c r="J868" t="str">
        <f>IFERROR(IF(Input!I874="","",IF(VLOOKUP(Input!D874,'Measure List'!$A$2:$D$5000,4,FALSE)="Residential","",Input!I874)),"")</f>
        <v/>
      </c>
      <c r="K868" t="str">
        <f>IF(Input!J874="","",Input!J874)</f>
        <v/>
      </c>
      <c r="L868" t="str">
        <f>IF(Input!K874="","",Input!K874)</f>
        <v/>
      </c>
      <c r="M868" t="str">
        <f>IF(Input!L874="","",Input!L874)</f>
        <v/>
      </c>
      <c r="N868" s="304" t="str">
        <f>IF(Input!M874="","",Input!M874)</f>
        <v/>
      </c>
      <c r="O868" t="str">
        <f>IF(Input!N874="","",IF(_xlfn.NUMBERVALUE(Input!N874)=0,"",_xlfn.NUMBERVALUE(Input!N874)))</f>
        <v/>
      </c>
      <c r="P868" t="str">
        <f>IF(Input!O874="","",_xlfn.NUMBERVALUE(Input!O874))</f>
        <v/>
      </c>
      <c r="Q868" t="str">
        <f>IF(Input!P874="","",Input!P874)</f>
        <v/>
      </c>
      <c r="R868" t="str">
        <f>IF(Input!Q874="","",Input!Q874)</f>
        <v/>
      </c>
      <c r="S868" t="str">
        <f>IF(Input!R874="","",_xlfn.NUMBERVALUE(Input!R874))</f>
        <v/>
      </c>
      <c r="T868" t="str">
        <f>IF(Input!S874="","",Input!S874)</f>
        <v/>
      </c>
      <c r="U868" t="str">
        <f>IF(Input!T874="","",_xlfn.NUMBERVALUE(Input!T874))</f>
        <v/>
      </c>
      <c r="V868" t="str">
        <f>IF(Input!U874="","",(Input!U874))</f>
        <v/>
      </c>
      <c r="W868" t="str">
        <f>IF(Input!V874="","",_xlfn.NUMBERVALUE(Input!V874))</f>
        <v/>
      </c>
      <c r="X868" t="str">
        <f>IF(Input!W874="","",_xlfn.NUMBERVALUE(Input!W874))</f>
        <v/>
      </c>
      <c r="Y868" t="str">
        <f>IF(Input!X874="","",_xlfn.NUMBERVALUE(Input!X874))</f>
        <v/>
      </c>
      <c r="Z868" t="str">
        <f>IF(Input!Y874="","",_xlfn.NUMBERVALUE(Input!Y874))</f>
        <v/>
      </c>
    </row>
    <row r="869" spans="1:26" x14ac:dyDescent="0.25">
      <c r="A869" s="257" t="str">
        <f>IF(ISERROR(Input!A875),"",Input!A875)</f>
        <v/>
      </c>
      <c r="B869" t="str">
        <f t="shared" si="13"/>
        <v/>
      </c>
      <c r="C869" t="str">
        <f>IF(ISERROR(Input!B875),"",IF(Input!B875="","",Input!B875))</f>
        <v/>
      </c>
      <c r="D869" t="str">
        <f>IF(ISERROR(IF(Input!C875="","",Input!C875*1)),"",IF(Input!C875="","",Input!C875*1))</f>
        <v/>
      </c>
      <c r="E869" t="str">
        <f>IF(ISERROR(IF(Input!D875="","",Input!D875)),"",IF(Input!D875="","",Input!D875))</f>
        <v/>
      </c>
      <c r="F869" t="str">
        <f>IF(Input!E875="","",IF(ISNUMBER(_xlfn.NUMBERVALUE(Input!E875)),ROUND(Input!E875,0),Input!E875))</f>
        <v/>
      </c>
      <c r="G869" s="269" t="str">
        <f>IF(ISBLANK(Input!F875),"",(Input!F875))</f>
        <v/>
      </c>
      <c r="H869" t="str">
        <f>IF(Input!G875="","",Input!G875)</f>
        <v/>
      </c>
      <c r="I869" t="str">
        <f>IF(Input!H875="","",Input!H875)</f>
        <v/>
      </c>
      <c r="J869" t="str">
        <f>IFERROR(IF(Input!I875="","",IF(VLOOKUP(Input!D875,'Measure List'!$A$2:$D$5000,4,FALSE)="Residential","",Input!I875)),"")</f>
        <v/>
      </c>
      <c r="K869" t="str">
        <f>IF(Input!J875="","",Input!J875)</f>
        <v/>
      </c>
      <c r="L869" t="str">
        <f>IF(Input!K875="","",Input!K875)</f>
        <v/>
      </c>
      <c r="M869" t="str">
        <f>IF(Input!L875="","",Input!L875)</f>
        <v/>
      </c>
      <c r="N869" s="304" t="str">
        <f>IF(Input!M875="","",Input!M875)</f>
        <v/>
      </c>
      <c r="O869" t="str">
        <f>IF(Input!N875="","",IF(_xlfn.NUMBERVALUE(Input!N875)=0,"",_xlfn.NUMBERVALUE(Input!N875)))</f>
        <v/>
      </c>
      <c r="P869" t="str">
        <f>IF(Input!O875="","",_xlfn.NUMBERVALUE(Input!O875))</f>
        <v/>
      </c>
      <c r="Q869" t="str">
        <f>IF(Input!P875="","",Input!P875)</f>
        <v/>
      </c>
      <c r="R869" t="str">
        <f>IF(Input!Q875="","",Input!Q875)</f>
        <v/>
      </c>
      <c r="S869" t="str">
        <f>IF(Input!R875="","",_xlfn.NUMBERVALUE(Input!R875))</f>
        <v/>
      </c>
      <c r="T869" t="str">
        <f>IF(Input!S875="","",Input!S875)</f>
        <v/>
      </c>
      <c r="U869" t="str">
        <f>IF(Input!T875="","",_xlfn.NUMBERVALUE(Input!T875))</f>
        <v/>
      </c>
      <c r="V869" t="str">
        <f>IF(Input!U875="","",(Input!U875))</f>
        <v/>
      </c>
      <c r="W869" t="str">
        <f>IF(Input!V875="","",_xlfn.NUMBERVALUE(Input!V875))</f>
        <v/>
      </c>
      <c r="X869" t="str">
        <f>IF(Input!W875="","",_xlfn.NUMBERVALUE(Input!W875))</f>
        <v/>
      </c>
      <c r="Y869" t="str">
        <f>IF(Input!X875="","",_xlfn.NUMBERVALUE(Input!X875))</f>
        <v/>
      </c>
      <c r="Z869" t="str">
        <f>IF(Input!Y875="","",_xlfn.NUMBERVALUE(Input!Y875))</f>
        <v/>
      </c>
    </row>
    <row r="870" spans="1:26" x14ac:dyDescent="0.25">
      <c r="A870" s="257" t="str">
        <f>IF(ISERROR(Input!A876),"",Input!A876)</f>
        <v/>
      </c>
      <c r="B870" t="str">
        <f t="shared" si="13"/>
        <v/>
      </c>
      <c r="C870" t="str">
        <f>IF(ISERROR(Input!B876),"",IF(Input!B876="","",Input!B876))</f>
        <v/>
      </c>
      <c r="D870" t="str">
        <f>IF(ISERROR(IF(Input!C876="","",Input!C876*1)),"",IF(Input!C876="","",Input!C876*1))</f>
        <v/>
      </c>
      <c r="E870" t="str">
        <f>IF(ISERROR(IF(Input!D876="","",Input!D876)),"",IF(Input!D876="","",Input!D876))</f>
        <v/>
      </c>
      <c r="F870" t="str">
        <f>IF(Input!E876="","",IF(ISNUMBER(_xlfn.NUMBERVALUE(Input!E876)),ROUND(Input!E876,0),Input!E876))</f>
        <v/>
      </c>
      <c r="G870" s="269" t="str">
        <f>IF(ISBLANK(Input!F876),"",(Input!F876))</f>
        <v/>
      </c>
      <c r="H870" t="str">
        <f>IF(Input!G876="","",Input!G876)</f>
        <v/>
      </c>
      <c r="I870" t="str">
        <f>IF(Input!H876="","",Input!H876)</f>
        <v/>
      </c>
      <c r="J870" t="str">
        <f>IFERROR(IF(Input!I876="","",IF(VLOOKUP(Input!D876,'Measure List'!$A$2:$D$5000,4,FALSE)="Residential","",Input!I876)),"")</f>
        <v/>
      </c>
      <c r="K870" t="str">
        <f>IF(Input!J876="","",Input!J876)</f>
        <v/>
      </c>
      <c r="L870" t="str">
        <f>IF(Input!K876="","",Input!K876)</f>
        <v/>
      </c>
      <c r="M870" t="str">
        <f>IF(Input!L876="","",Input!L876)</f>
        <v/>
      </c>
      <c r="N870" s="304" t="str">
        <f>IF(Input!M876="","",Input!M876)</f>
        <v/>
      </c>
      <c r="O870" t="str">
        <f>IF(Input!N876="","",IF(_xlfn.NUMBERVALUE(Input!N876)=0,"",_xlfn.NUMBERVALUE(Input!N876)))</f>
        <v/>
      </c>
      <c r="P870" t="str">
        <f>IF(Input!O876="","",_xlfn.NUMBERVALUE(Input!O876))</f>
        <v/>
      </c>
      <c r="Q870" t="str">
        <f>IF(Input!P876="","",Input!P876)</f>
        <v/>
      </c>
      <c r="R870" t="str">
        <f>IF(Input!Q876="","",Input!Q876)</f>
        <v/>
      </c>
      <c r="S870" t="str">
        <f>IF(Input!R876="","",_xlfn.NUMBERVALUE(Input!R876))</f>
        <v/>
      </c>
      <c r="T870" t="str">
        <f>IF(Input!S876="","",Input!S876)</f>
        <v/>
      </c>
      <c r="U870" t="str">
        <f>IF(Input!T876="","",_xlfn.NUMBERVALUE(Input!T876))</f>
        <v/>
      </c>
      <c r="V870" t="str">
        <f>IF(Input!U876="","",(Input!U876))</f>
        <v/>
      </c>
      <c r="W870" t="str">
        <f>IF(Input!V876="","",_xlfn.NUMBERVALUE(Input!V876))</f>
        <v/>
      </c>
      <c r="X870" t="str">
        <f>IF(Input!W876="","",_xlfn.NUMBERVALUE(Input!W876))</f>
        <v/>
      </c>
      <c r="Y870" t="str">
        <f>IF(Input!X876="","",_xlfn.NUMBERVALUE(Input!X876))</f>
        <v/>
      </c>
      <c r="Z870" t="str">
        <f>IF(Input!Y876="","",_xlfn.NUMBERVALUE(Input!Y876))</f>
        <v/>
      </c>
    </row>
    <row r="871" spans="1:26" x14ac:dyDescent="0.25">
      <c r="A871" s="257" t="str">
        <f>IF(ISERROR(Input!A877),"",Input!A877)</f>
        <v/>
      </c>
      <c r="B871" t="str">
        <f t="shared" si="13"/>
        <v/>
      </c>
      <c r="C871" t="str">
        <f>IF(ISERROR(Input!B877),"",IF(Input!B877="","",Input!B877))</f>
        <v/>
      </c>
      <c r="D871" t="str">
        <f>IF(ISERROR(IF(Input!C877="","",Input!C877*1)),"",IF(Input!C877="","",Input!C877*1))</f>
        <v/>
      </c>
      <c r="E871" t="str">
        <f>IF(ISERROR(IF(Input!D877="","",Input!D877)),"",IF(Input!D877="","",Input!D877))</f>
        <v/>
      </c>
      <c r="F871" t="str">
        <f>IF(Input!E877="","",IF(ISNUMBER(_xlfn.NUMBERVALUE(Input!E877)),ROUND(Input!E877,0),Input!E877))</f>
        <v/>
      </c>
      <c r="G871" s="269" t="str">
        <f>IF(ISBLANK(Input!F877),"",(Input!F877))</f>
        <v/>
      </c>
      <c r="H871" t="str">
        <f>IF(Input!G877="","",Input!G877)</f>
        <v/>
      </c>
      <c r="I871" t="str">
        <f>IF(Input!H877="","",Input!H877)</f>
        <v/>
      </c>
      <c r="J871" t="str">
        <f>IFERROR(IF(Input!I877="","",IF(VLOOKUP(Input!D877,'Measure List'!$A$2:$D$5000,4,FALSE)="Residential","",Input!I877)),"")</f>
        <v/>
      </c>
      <c r="K871" t="str">
        <f>IF(Input!J877="","",Input!J877)</f>
        <v/>
      </c>
      <c r="L871" t="str">
        <f>IF(Input!K877="","",Input!K877)</f>
        <v/>
      </c>
      <c r="M871" t="str">
        <f>IF(Input!L877="","",Input!L877)</f>
        <v/>
      </c>
      <c r="N871" s="304" t="str">
        <f>IF(Input!M877="","",Input!M877)</f>
        <v/>
      </c>
      <c r="O871" t="str">
        <f>IF(Input!N877="","",IF(_xlfn.NUMBERVALUE(Input!N877)=0,"",_xlfn.NUMBERVALUE(Input!N877)))</f>
        <v/>
      </c>
      <c r="P871" t="str">
        <f>IF(Input!O877="","",_xlfn.NUMBERVALUE(Input!O877))</f>
        <v/>
      </c>
      <c r="Q871" t="str">
        <f>IF(Input!P877="","",Input!P877)</f>
        <v/>
      </c>
      <c r="R871" t="str">
        <f>IF(Input!Q877="","",Input!Q877)</f>
        <v/>
      </c>
      <c r="S871" t="str">
        <f>IF(Input!R877="","",_xlfn.NUMBERVALUE(Input!R877))</f>
        <v/>
      </c>
      <c r="T871" t="str">
        <f>IF(Input!S877="","",Input!S877)</f>
        <v/>
      </c>
      <c r="U871" t="str">
        <f>IF(Input!T877="","",_xlfn.NUMBERVALUE(Input!T877))</f>
        <v/>
      </c>
      <c r="V871" t="str">
        <f>IF(Input!U877="","",(Input!U877))</f>
        <v/>
      </c>
      <c r="W871" t="str">
        <f>IF(Input!V877="","",_xlfn.NUMBERVALUE(Input!V877))</f>
        <v/>
      </c>
      <c r="X871" t="str">
        <f>IF(Input!W877="","",_xlfn.NUMBERVALUE(Input!W877))</f>
        <v/>
      </c>
      <c r="Y871" t="str">
        <f>IF(Input!X877="","",_xlfn.NUMBERVALUE(Input!X877))</f>
        <v/>
      </c>
      <c r="Z871" t="str">
        <f>IF(Input!Y877="","",_xlfn.NUMBERVALUE(Input!Y877))</f>
        <v/>
      </c>
    </row>
    <row r="872" spans="1:26" x14ac:dyDescent="0.25">
      <c r="A872" s="257" t="str">
        <f>IF(ISERROR(Input!A878),"",Input!A878)</f>
        <v/>
      </c>
      <c r="B872" t="str">
        <f t="shared" si="13"/>
        <v/>
      </c>
      <c r="C872" t="str">
        <f>IF(ISERROR(Input!B878),"",IF(Input!B878="","",Input!B878))</f>
        <v/>
      </c>
      <c r="D872" t="str">
        <f>IF(ISERROR(IF(Input!C878="","",Input!C878*1)),"",IF(Input!C878="","",Input!C878*1))</f>
        <v/>
      </c>
      <c r="E872" t="str">
        <f>IF(ISERROR(IF(Input!D878="","",Input!D878)),"",IF(Input!D878="","",Input!D878))</f>
        <v/>
      </c>
      <c r="F872" t="str">
        <f>IF(Input!E878="","",IF(ISNUMBER(_xlfn.NUMBERVALUE(Input!E878)),ROUND(Input!E878,0),Input!E878))</f>
        <v/>
      </c>
      <c r="G872" s="269" t="str">
        <f>IF(ISBLANK(Input!F878),"",(Input!F878))</f>
        <v/>
      </c>
      <c r="H872" t="str">
        <f>IF(Input!G878="","",Input!G878)</f>
        <v/>
      </c>
      <c r="I872" t="str">
        <f>IF(Input!H878="","",Input!H878)</f>
        <v/>
      </c>
      <c r="J872" t="str">
        <f>IFERROR(IF(Input!I878="","",IF(VLOOKUP(Input!D878,'Measure List'!$A$2:$D$5000,4,FALSE)="Residential","",Input!I878)),"")</f>
        <v/>
      </c>
      <c r="K872" t="str">
        <f>IF(Input!J878="","",Input!J878)</f>
        <v/>
      </c>
      <c r="L872" t="str">
        <f>IF(Input!K878="","",Input!K878)</f>
        <v/>
      </c>
      <c r="M872" t="str">
        <f>IF(Input!L878="","",Input!L878)</f>
        <v/>
      </c>
      <c r="N872" s="304" t="str">
        <f>IF(Input!M878="","",Input!M878)</f>
        <v/>
      </c>
      <c r="O872" t="str">
        <f>IF(Input!N878="","",IF(_xlfn.NUMBERVALUE(Input!N878)=0,"",_xlfn.NUMBERVALUE(Input!N878)))</f>
        <v/>
      </c>
      <c r="P872" t="str">
        <f>IF(Input!O878="","",_xlfn.NUMBERVALUE(Input!O878))</f>
        <v/>
      </c>
      <c r="Q872" t="str">
        <f>IF(Input!P878="","",Input!P878)</f>
        <v/>
      </c>
      <c r="R872" t="str">
        <f>IF(Input!Q878="","",Input!Q878)</f>
        <v/>
      </c>
      <c r="S872" t="str">
        <f>IF(Input!R878="","",_xlfn.NUMBERVALUE(Input!R878))</f>
        <v/>
      </c>
      <c r="T872" t="str">
        <f>IF(Input!S878="","",Input!S878)</f>
        <v/>
      </c>
      <c r="U872" t="str">
        <f>IF(Input!T878="","",_xlfn.NUMBERVALUE(Input!T878))</f>
        <v/>
      </c>
      <c r="V872" t="str">
        <f>IF(Input!U878="","",(Input!U878))</f>
        <v/>
      </c>
      <c r="W872" t="str">
        <f>IF(Input!V878="","",_xlfn.NUMBERVALUE(Input!V878))</f>
        <v/>
      </c>
      <c r="X872" t="str">
        <f>IF(Input!W878="","",_xlfn.NUMBERVALUE(Input!W878))</f>
        <v/>
      </c>
      <c r="Y872" t="str">
        <f>IF(Input!X878="","",_xlfn.NUMBERVALUE(Input!X878))</f>
        <v/>
      </c>
      <c r="Z872" t="str">
        <f>IF(Input!Y878="","",_xlfn.NUMBERVALUE(Input!Y878))</f>
        <v/>
      </c>
    </row>
    <row r="873" spans="1:26" x14ac:dyDescent="0.25">
      <c r="A873" s="257" t="str">
        <f>IF(ISERROR(Input!A879),"",Input!A879)</f>
        <v/>
      </c>
      <c r="B873" t="str">
        <f t="shared" si="13"/>
        <v/>
      </c>
      <c r="C873" t="str">
        <f>IF(ISERROR(Input!B879),"",IF(Input!B879="","",Input!B879))</f>
        <v/>
      </c>
      <c r="D873" t="str">
        <f>IF(ISERROR(IF(Input!C879="","",Input!C879*1)),"",IF(Input!C879="","",Input!C879*1))</f>
        <v/>
      </c>
      <c r="E873" t="str">
        <f>IF(ISERROR(IF(Input!D879="","",Input!D879)),"",IF(Input!D879="","",Input!D879))</f>
        <v/>
      </c>
      <c r="F873" t="str">
        <f>IF(Input!E879="","",IF(ISNUMBER(_xlfn.NUMBERVALUE(Input!E879)),ROUND(Input!E879,0),Input!E879))</f>
        <v/>
      </c>
      <c r="G873" s="269" t="str">
        <f>IF(ISBLANK(Input!F879),"",(Input!F879))</f>
        <v/>
      </c>
      <c r="H873" t="str">
        <f>IF(Input!G879="","",Input!G879)</f>
        <v/>
      </c>
      <c r="I873" t="str">
        <f>IF(Input!H879="","",Input!H879)</f>
        <v/>
      </c>
      <c r="J873" t="str">
        <f>IFERROR(IF(Input!I879="","",IF(VLOOKUP(Input!D879,'Measure List'!$A$2:$D$5000,4,FALSE)="Residential","",Input!I879)),"")</f>
        <v/>
      </c>
      <c r="K873" t="str">
        <f>IF(Input!J879="","",Input!J879)</f>
        <v/>
      </c>
      <c r="L873" t="str">
        <f>IF(Input!K879="","",Input!K879)</f>
        <v/>
      </c>
      <c r="M873" t="str">
        <f>IF(Input!L879="","",Input!L879)</f>
        <v/>
      </c>
      <c r="N873" s="304" t="str">
        <f>IF(Input!M879="","",Input!M879)</f>
        <v/>
      </c>
      <c r="O873" t="str">
        <f>IF(Input!N879="","",IF(_xlfn.NUMBERVALUE(Input!N879)=0,"",_xlfn.NUMBERVALUE(Input!N879)))</f>
        <v/>
      </c>
      <c r="P873" t="str">
        <f>IF(Input!O879="","",_xlfn.NUMBERVALUE(Input!O879))</f>
        <v/>
      </c>
      <c r="Q873" t="str">
        <f>IF(Input!P879="","",Input!P879)</f>
        <v/>
      </c>
      <c r="R873" t="str">
        <f>IF(Input!Q879="","",Input!Q879)</f>
        <v/>
      </c>
      <c r="S873" t="str">
        <f>IF(Input!R879="","",_xlfn.NUMBERVALUE(Input!R879))</f>
        <v/>
      </c>
      <c r="T873" t="str">
        <f>IF(Input!S879="","",Input!S879)</f>
        <v/>
      </c>
      <c r="U873" t="str">
        <f>IF(Input!T879="","",_xlfn.NUMBERVALUE(Input!T879))</f>
        <v/>
      </c>
      <c r="V873" t="str">
        <f>IF(Input!U879="","",(Input!U879))</f>
        <v/>
      </c>
      <c r="W873" t="str">
        <f>IF(Input!V879="","",_xlfn.NUMBERVALUE(Input!V879))</f>
        <v/>
      </c>
      <c r="X873" t="str">
        <f>IF(Input!W879="","",_xlfn.NUMBERVALUE(Input!W879))</f>
        <v/>
      </c>
      <c r="Y873" t="str">
        <f>IF(Input!X879="","",_xlfn.NUMBERVALUE(Input!X879))</f>
        <v/>
      </c>
      <c r="Z873" t="str">
        <f>IF(Input!Y879="","",_xlfn.NUMBERVALUE(Input!Y879))</f>
        <v/>
      </c>
    </row>
    <row r="874" spans="1:26" x14ac:dyDescent="0.25">
      <c r="A874" s="257" t="str">
        <f>IF(ISERROR(Input!A880),"",Input!A880)</f>
        <v/>
      </c>
      <c r="B874" t="str">
        <f t="shared" si="13"/>
        <v/>
      </c>
      <c r="C874" t="str">
        <f>IF(ISERROR(Input!B880),"",IF(Input!B880="","",Input!B880))</f>
        <v/>
      </c>
      <c r="D874" t="str">
        <f>IF(ISERROR(IF(Input!C880="","",Input!C880*1)),"",IF(Input!C880="","",Input!C880*1))</f>
        <v/>
      </c>
      <c r="E874" t="str">
        <f>IF(ISERROR(IF(Input!D880="","",Input!D880)),"",IF(Input!D880="","",Input!D880))</f>
        <v/>
      </c>
      <c r="F874" t="str">
        <f>IF(Input!E880="","",IF(ISNUMBER(_xlfn.NUMBERVALUE(Input!E880)),ROUND(Input!E880,0),Input!E880))</f>
        <v/>
      </c>
      <c r="G874" s="269" t="str">
        <f>IF(ISBLANK(Input!F880),"",(Input!F880))</f>
        <v/>
      </c>
      <c r="H874" t="str">
        <f>IF(Input!G880="","",Input!G880)</f>
        <v/>
      </c>
      <c r="I874" t="str">
        <f>IF(Input!H880="","",Input!H880)</f>
        <v/>
      </c>
      <c r="J874" t="str">
        <f>IFERROR(IF(Input!I880="","",IF(VLOOKUP(Input!D880,'Measure List'!$A$2:$D$5000,4,FALSE)="Residential","",Input!I880)),"")</f>
        <v/>
      </c>
      <c r="K874" t="str">
        <f>IF(Input!J880="","",Input!J880)</f>
        <v/>
      </c>
      <c r="L874" t="str">
        <f>IF(Input!K880="","",Input!K880)</f>
        <v/>
      </c>
      <c r="M874" t="str">
        <f>IF(Input!L880="","",Input!L880)</f>
        <v/>
      </c>
      <c r="N874" s="304" t="str">
        <f>IF(Input!M880="","",Input!M880)</f>
        <v/>
      </c>
      <c r="O874" t="str">
        <f>IF(Input!N880="","",IF(_xlfn.NUMBERVALUE(Input!N880)=0,"",_xlfn.NUMBERVALUE(Input!N880)))</f>
        <v/>
      </c>
      <c r="P874" t="str">
        <f>IF(Input!O880="","",_xlfn.NUMBERVALUE(Input!O880))</f>
        <v/>
      </c>
      <c r="Q874" t="str">
        <f>IF(Input!P880="","",Input!P880)</f>
        <v/>
      </c>
      <c r="R874" t="str">
        <f>IF(Input!Q880="","",Input!Q880)</f>
        <v/>
      </c>
      <c r="S874" t="str">
        <f>IF(Input!R880="","",_xlfn.NUMBERVALUE(Input!R880))</f>
        <v/>
      </c>
      <c r="T874" t="str">
        <f>IF(Input!S880="","",Input!S880)</f>
        <v/>
      </c>
      <c r="U874" t="str">
        <f>IF(Input!T880="","",_xlfn.NUMBERVALUE(Input!T880))</f>
        <v/>
      </c>
      <c r="V874" t="str">
        <f>IF(Input!U880="","",(Input!U880))</f>
        <v/>
      </c>
      <c r="W874" t="str">
        <f>IF(Input!V880="","",_xlfn.NUMBERVALUE(Input!V880))</f>
        <v/>
      </c>
      <c r="X874" t="str">
        <f>IF(Input!W880="","",_xlfn.NUMBERVALUE(Input!W880))</f>
        <v/>
      </c>
      <c r="Y874" t="str">
        <f>IF(Input!X880="","",_xlfn.NUMBERVALUE(Input!X880))</f>
        <v/>
      </c>
      <c r="Z874" t="str">
        <f>IF(Input!Y880="","",_xlfn.NUMBERVALUE(Input!Y880))</f>
        <v/>
      </c>
    </row>
    <row r="875" spans="1:26" x14ac:dyDescent="0.25">
      <c r="A875" s="257" t="str">
        <f>IF(ISERROR(Input!A881),"",Input!A881)</f>
        <v/>
      </c>
      <c r="B875" t="str">
        <f t="shared" si="13"/>
        <v/>
      </c>
      <c r="C875" t="str">
        <f>IF(ISERROR(Input!B881),"",IF(Input!B881="","",Input!B881))</f>
        <v/>
      </c>
      <c r="D875" t="str">
        <f>IF(ISERROR(IF(Input!C881="","",Input!C881*1)),"",IF(Input!C881="","",Input!C881*1))</f>
        <v/>
      </c>
      <c r="E875" t="str">
        <f>IF(ISERROR(IF(Input!D881="","",Input!D881)),"",IF(Input!D881="","",Input!D881))</f>
        <v/>
      </c>
      <c r="F875" t="str">
        <f>IF(Input!E881="","",IF(ISNUMBER(_xlfn.NUMBERVALUE(Input!E881)),ROUND(Input!E881,0),Input!E881))</f>
        <v/>
      </c>
      <c r="G875" s="269" t="str">
        <f>IF(ISBLANK(Input!F881),"",(Input!F881))</f>
        <v/>
      </c>
      <c r="H875" t="str">
        <f>IF(Input!G881="","",Input!G881)</f>
        <v/>
      </c>
      <c r="I875" t="str">
        <f>IF(Input!H881="","",Input!H881)</f>
        <v/>
      </c>
      <c r="J875" t="str">
        <f>IFERROR(IF(Input!I881="","",IF(VLOOKUP(Input!D881,'Measure List'!$A$2:$D$5000,4,FALSE)="Residential","",Input!I881)),"")</f>
        <v/>
      </c>
      <c r="K875" t="str">
        <f>IF(Input!J881="","",Input!J881)</f>
        <v/>
      </c>
      <c r="L875" t="str">
        <f>IF(Input!K881="","",Input!K881)</f>
        <v/>
      </c>
      <c r="M875" t="str">
        <f>IF(Input!L881="","",Input!L881)</f>
        <v/>
      </c>
      <c r="N875" s="304" t="str">
        <f>IF(Input!M881="","",Input!M881)</f>
        <v/>
      </c>
      <c r="O875" t="str">
        <f>IF(Input!N881="","",IF(_xlfn.NUMBERVALUE(Input!N881)=0,"",_xlfn.NUMBERVALUE(Input!N881)))</f>
        <v/>
      </c>
      <c r="P875" t="str">
        <f>IF(Input!O881="","",_xlfn.NUMBERVALUE(Input!O881))</f>
        <v/>
      </c>
      <c r="Q875" t="str">
        <f>IF(Input!P881="","",Input!P881)</f>
        <v/>
      </c>
      <c r="R875" t="str">
        <f>IF(Input!Q881="","",Input!Q881)</f>
        <v/>
      </c>
      <c r="S875" t="str">
        <f>IF(Input!R881="","",_xlfn.NUMBERVALUE(Input!R881))</f>
        <v/>
      </c>
      <c r="T875" t="str">
        <f>IF(Input!S881="","",Input!S881)</f>
        <v/>
      </c>
      <c r="U875" t="str">
        <f>IF(Input!T881="","",_xlfn.NUMBERVALUE(Input!T881))</f>
        <v/>
      </c>
      <c r="V875" t="str">
        <f>IF(Input!U881="","",(Input!U881))</f>
        <v/>
      </c>
      <c r="W875" t="str">
        <f>IF(Input!V881="","",_xlfn.NUMBERVALUE(Input!V881))</f>
        <v/>
      </c>
      <c r="X875" t="str">
        <f>IF(Input!W881="","",_xlfn.NUMBERVALUE(Input!W881))</f>
        <v/>
      </c>
      <c r="Y875" t="str">
        <f>IF(Input!X881="","",_xlfn.NUMBERVALUE(Input!X881))</f>
        <v/>
      </c>
      <c r="Z875" t="str">
        <f>IF(Input!Y881="","",_xlfn.NUMBERVALUE(Input!Y881))</f>
        <v/>
      </c>
    </row>
    <row r="876" spans="1:26" x14ac:dyDescent="0.25">
      <c r="A876" s="257" t="str">
        <f>IF(ISERROR(Input!A882),"",Input!A882)</f>
        <v/>
      </c>
      <c r="B876" t="str">
        <f t="shared" si="13"/>
        <v/>
      </c>
      <c r="C876" t="str">
        <f>IF(ISERROR(Input!B882),"",IF(Input!B882="","",Input!B882))</f>
        <v/>
      </c>
      <c r="D876" t="str">
        <f>IF(ISERROR(IF(Input!C882="","",Input!C882*1)),"",IF(Input!C882="","",Input!C882*1))</f>
        <v/>
      </c>
      <c r="E876" t="str">
        <f>IF(ISERROR(IF(Input!D882="","",Input!D882)),"",IF(Input!D882="","",Input!D882))</f>
        <v/>
      </c>
      <c r="F876" t="str">
        <f>IF(Input!E882="","",IF(ISNUMBER(_xlfn.NUMBERVALUE(Input!E882)),ROUND(Input!E882,0),Input!E882))</f>
        <v/>
      </c>
      <c r="G876" s="269" t="str">
        <f>IF(ISBLANK(Input!F882),"",(Input!F882))</f>
        <v/>
      </c>
      <c r="H876" t="str">
        <f>IF(Input!G882="","",Input!G882)</f>
        <v/>
      </c>
      <c r="I876" t="str">
        <f>IF(Input!H882="","",Input!H882)</f>
        <v/>
      </c>
      <c r="J876" t="str">
        <f>IFERROR(IF(Input!I882="","",IF(VLOOKUP(Input!D882,'Measure List'!$A$2:$D$5000,4,FALSE)="Residential","",Input!I882)),"")</f>
        <v/>
      </c>
      <c r="K876" t="str">
        <f>IF(Input!J882="","",Input!J882)</f>
        <v/>
      </c>
      <c r="L876" t="str">
        <f>IF(Input!K882="","",Input!K882)</f>
        <v/>
      </c>
      <c r="M876" t="str">
        <f>IF(Input!L882="","",Input!L882)</f>
        <v/>
      </c>
      <c r="N876" s="304" t="str">
        <f>IF(Input!M882="","",Input!M882)</f>
        <v/>
      </c>
      <c r="O876" t="str">
        <f>IF(Input!N882="","",IF(_xlfn.NUMBERVALUE(Input!N882)=0,"",_xlfn.NUMBERVALUE(Input!N882)))</f>
        <v/>
      </c>
      <c r="P876" t="str">
        <f>IF(Input!O882="","",_xlfn.NUMBERVALUE(Input!O882))</f>
        <v/>
      </c>
      <c r="Q876" t="str">
        <f>IF(Input!P882="","",Input!P882)</f>
        <v/>
      </c>
      <c r="R876" t="str">
        <f>IF(Input!Q882="","",Input!Q882)</f>
        <v/>
      </c>
      <c r="S876" t="str">
        <f>IF(Input!R882="","",_xlfn.NUMBERVALUE(Input!R882))</f>
        <v/>
      </c>
      <c r="T876" t="str">
        <f>IF(Input!S882="","",Input!S882)</f>
        <v/>
      </c>
      <c r="U876" t="str">
        <f>IF(Input!T882="","",_xlfn.NUMBERVALUE(Input!T882))</f>
        <v/>
      </c>
      <c r="V876" t="str">
        <f>IF(Input!U882="","",(Input!U882))</f>
        <v/>
      </c>
      <c r="W876" t="str">
        <f>IF(Input!V882="","",_xlfn.NUMBERVALUE(Input!V882))</f>
        <v/>
      </c>
      <c r="X876" t="str">
        <f>IF(Input!W882="","",_xlfn.NUMBERVALUE(Input!W882))</f>
        <v/>
      </c>
      <c r="Y876" t="str">
        <f>IF(Input!X882="","",_xlfn.NUMBERVALUE(Input!X882))</f>
        <v/>
      </c>
      <c r="Z876" t="str">
        <f>IF(Input!Y882="","",_xlfn.NUMBERVALUE(Input!Y882))</f>
        <v/>
      </c>
    </row>
    <row r="877" spans="1:26" x14ac:dyDescent="0.25">
      <c r="A877" s="257" t="str">
        <f>IF(ISERROR(Input!A883),"",Input!A883)</f>
        <v/>
      </c>
      <c r="B877" t="str">
        <f t="shared" si="13"/>
        <v/>
      </c>
      <c r="C877" t="str">
        <f>IF(ISERROR(Input!B883),"",IF(Input!B883="","",Input!B883))</f>
        <v/>
      </c>
      <c r="D877" t="str">
        <f>IF(ISERROR(IF(Input!C883="","",Input!C883*1)),"",IF(Input!C883="","",Input!C883*1))</f>
        <v/>
      </c>
      <c r="E877" t="str">
        <f>IF(ISERROR(IF(Input!D883="","",Input!D883)),"",IF(Input!D883="","",Input!D883))</f>
        <v/>
      </c>
      <c r="F877" t="str">
        <f>IF(Input!E883="","",IF(ISNUMBER(_xlfn.NUMBERVALUE(Input!E883)),ROUND(Input!E883,0),Input!E883))</f>
        <v/>
      </c>
      <c r="G877" s="269" t="str">
        <f>IF(ISBLANK(Input!F883),"",(Input!F883))</f>
        <v/>
      </c>
      <c r="H877" t="str">
        <f>IF(Input!G883="","",Input!G883)</f>
        <v/>
      </c>
      <c r="I877" t="str">
        <f>IF(Input!H883="","",Input!H883)</f>
        <v/>
      </c>
      <c r="J877" t="str">
        <f>IFERROR(IF(Input!I883="","",IF(VLOOKUP(Input!D883,'Measure List'!$A$2:$D$5000,4,FALSE)="Residential","",Input!I883)),"")</f>
        <v/>
      </c>
      <c r="K877" t="str">
        <f>IF(Input!J883="","",Input!J883)</f>
        <v/>
      </c>
      <c r="L877" t="str">
        <f>IF(Input!K883="","",Input!K883)</f>
        <v/>
      </c>
      <c r="M877" t="str">
        <f>IF(Input!L883="","",Input!L883)</f>
        <v/>
      </c>
      <c r="N877" s="304" t="str">
        <f>IF(Input!M883="","",Input!M883)</f>
        <v/>
      </c>
      <c r="O877" t="str">
        <f>IF(Input!N883="","",IF(_xlfn.NUMBERVALUE(Input!N883)=0,"",_xlfn.NUMBERVALUE(Input!N883)))</f>
        <v/>
      </c>
      <c r="P877" t="str">
        <f>IF(Input!O883="","",_xlfn.NUMBERVALUE(Input!O883))</f>
        <v/>
      </c>
      <c r="Q877" t="str">
        <f>IF(Input!P883="","",Input!P883)</f>
        <v/>
      </c>
      <c r="R877" t="str">
        <f>IF(Input!Q883="","",Input!Q883)</f>
        <v/>
      </c>
      <c r="S877" t="str">
        <f>IF(Input!R883="","",_xlfn.NUMBERVALUE(Input!R883))</f>
        <v/>
      </c>
      <c r="T877" t="str">
        <f>IF(Input!S883="","",Input!S883)</f>
        <v/>
      </c>
      <c r="U877" t="str">
        <f>IF(Input!T883="","",_xlfn.NUMBERVALUE(Input!T883))</f>
        <v/>
      </c>
      <c r="V877" t="str">
        <f>IF(Input!U883="","",(Input!U883))</f>
        <v/>
      </c>
      <c r="W877" t="str">
        <f>IF(Input!V883="","",_xlfn.NUMBERVALUE(Input!V883))</f>
        <v/>
      </c>
      <c r="X877" t="str">
        <f>IF(Input!W883="","",_xlfn.NUMBERVALUE(Input!W883))</f>
        <v/>
      </c>
      <c r="Y877" t="str">
        <f>IF(Input!X883="","",_xlfn.NUMBERVALUE(Input!X883))</f>
        <v/>
      </c>
      <c r="Z877" t="str">
        <f>IF(Input!Y883="","",_xlfn.NUMBERVALUE(Input!Y883))</f>
        <v/>
      </c>
    </row>
    <row r="878" spans="1:26" x14ac:dyDescent="0.25">
      <c r="A878" s="257" t="str">
        <f>IF(ISERROR(Input!A884),"",Input!A884)</f>
        <v/>
      </c>
      <c r="B878" t="str">
        <f t="shared" si="13"/>
        <v/>
      </c>
      <c r="C878" t="str">
        <f>IF(ISERROR(Input!B884),"",IF(Input!B884="","",Input!B884))</f>
        <v/>
      </c>
      <c r="D878" t="str">
        <f>IF(ISERROR(IF(Input!C884="","",Input!C884*1)),"",IF(Input!C884="","",Input!C884*1))</f>
        <v/>
      </c>
      <c r="E878" t="str">
        <f>IF(ISERROR(IF(Input!D884="","",Input!D884)),"",IF(Input!D884="","",Input!D884))</f>
        <v/>
      </c>
      <c r="F878" t="str">
        <f>IF(Input!E884="","",IF(ISNUMBER(_xlfn.NUMBERVALUE(Input!E884)),ROUND(Input!E884,0),Input!E884))</f>
        <v/>
      </c>
      <c r="G878" s="269" t="str">
        <f>IF(ISBLANK(Input!F884),"",(Input!F884))</f>
        <v/>
      </c>
      <c r="H878" t="str">
        <f>IF(Input!G884="","",Input!G884)</f>
        <v/>
      </c>
      <c r="I878" t="str">
        <f>IF(Input!H884="","",Input!H884)</f>
        <v/>
      </c>
      <c r="J878" t="str">
        <f>IFERROR(IF(Input!I884="","",IF(VLOOKUP(Input!D884,'Measure List'!$A$2:$D$5000,4,FALSE)="Residential","",Input!I884)),"")</f>
        <v/>
      </c>
      <c r="K878" t="str">
        <f>IF(Input!J884="","",Input!J884)</f>
        <v/>
      </c>
      <c r="L878" t="str">
        <f>IF(Input!K884="","",Input!K884)</f>
        <v/>
      </c>
      <c r="M878" t="str">
        <f>IF(Input!L884="","",Input!L884)</f>
        <v/>
      </c>
      <c r="N878" s="304" t="str">
        <f>IF(Input!M884="","",Input!M884)</f>
        <v/>
      </c>
      <c r="O878" t="str">
        <f>IF(Input!N884="","",IF(_xlfn.NUMBERVALUE(Input!N884)=0,"",_xlfn.NUMBERVALUE(Input!N884)))</f>
        <v/>
      </c>
      <c r="P878" t="str">
        <f>IF(Input!O884="","",_xlfn.NUMBERVALUE(Input!O884))</f>
        <v/>
      </c>
      <c r="Q878" t="str">
        <f>IF(Input!P884="","",Input!P884)</f>
        <v/>
      </c>
      <c r="R878" t="str">
        <f>IF(Input!Q884="","",Input!Q884)</f>
        <v/>
      </c>
      <c r="S878" t="str">
        <f>IF(Input!R884="","",_xlfn.NUMBERVALUE(Input!R884))</f>
        <v/>
      </c>
      <c r="T878" t="str">
        <f>IF(Input!S884="","",Input!S884)</f>
        <v/>
      </c>
      <c r="U878" t="str">
        <f>IF(Input!T884="","",_xlfn.NUMBERVALUE(Input!T884))</f>
        <v/>
      </c>
      <c r="V878" t="str">
        <f>IF(Input!U884="","",(Input!U884))</f>
        <v/>
      </c>
      <c r="W878" t="str">
        <f>IF(Input!V884="","",_xlfn.NUMBERVALUE(Input!V884))</f>
        <v/>
      </c>
      <c r="X878" t="str">
        <f>IF(Input!W884="","",_xlfn.NUMBERVALUE(Input!W884))</f>
        <v/>
      </c>
      <c r="Y878" t="str">
        <f>IF(Input!X884="","",_xlfn.NUMBERVALUE(Input!X884))</f>
        <v/>
      </c>
      <c r="Z878" t="str">
        <f>IF(Input!Y884="","",_xlfn.NUMBERVALUE(Input!Y884))</f>
        <v/>
      </c>
    </row>
    <row r="879" spans="1:26" x14ac:dyDescent="0.25">
      <c r="A879" s="257" t="str">
        <f>IF(ISERROR(Input!A885),"",Input!A885)</f>
        <v/>
      </c>
      <c r="B879" t="str">
        <f t="shared" si="13"/>
        <v/>
      </c>
      <c r="C879" t="str">
        <f>IF(ISERROR(Input!B885),"",IF(Input!B885="","",Input!B885))</f>
        <v/>
      </c>
      <c r="D879" t="str">
        <f>IF(ISERROR(IF(Input!C885="","",Input!C885*1)),"",IF(Input!C885="","",Input!C885*1))</f>
        <v/>
      </c>
      <c r="E879" t="str">
        <f>IF(ISERROR(IF(Input!D885="","",Input!D885)),"",IF(Input!D885="","",Input!D885))</f>
        <v/>
      </c>
      <c r="F879" t="str">
        <f>IF(Input!E885="","",IF(ISNUMBER(_xlfn.NUMBERVALUE(Input!E885)),ROUND(Input!E885,0),Input!E885))</f>
        <v/>
      </c>
      <c r="G879" s="269" t="str">
        <f>IF(ISBLANK(Input!F885),"",(Input!F885))</f>
        <v/>
      </c>
      <c r="H879" t="str">
        <f>IF(Input!G885="","",Input!G885)</f>
        <v/>
      </c>
      <c r="I879" t="str">
        <f>IF(Input!H885="","",Input!H885)</f>
        <v/>
      </c>
      <c r="J879" t="str">
        <f>IFERROR(IF(Input!I885="","",IF(VLOOKUP(Input!D885,'Measure List'!$A$2:$D$5000,4,FALSE)="Residential","",Input!I885)),"")</f>
        <v/>
      </c>
      <c r="K879" t="str">
        <f>IF(Input!J885="","",Input!J885)</f>
        <v/>
      </c>
      <c r="L879" t="str">
        <f>IF(Input!K885="","",Input!K885)</f>
        <v/>
      </c>
      <c r="M879" t="str">
        <f>IF(Input!L885="","",Input!L885)</f>
        <v/>
      </c>
      <c r="N879" s="304" t="str">
        <f>IF(Input!M885="","",Input!M885)</f>
        <v/>
      </c>
      <c r="O879" t="str">
        <f>IF(Input!N885="","",IF(_xlfn.NUMBERVALUE(Input!N885)=0,"",_xlfn.NUMBERVALUE(Input!N885)))</f>
        <v/>
      </c>
      <c r="P879" t="str">
        <f>IF(Input!O885="","",_xlfn.NUMBERVALUE(Input!O885))</f>
        <v/>
      </c>
      <c r="Q879" t="str">
        <f>IF(Input!P885="","",Input!P885)</f>
        <v/>
      </c>
      <c r="R879" t="str">
        <f>IF(Input!Q885="","",Input!Q885)</f>
        <v/>
      </c>
      <c r="S879" t="str">
        <f>IF(Input!R885="","",_xlfn.NUMBERVALUE(Input!R885))</f>
        <v/>
      </c>
      <c r="T879" t="str">
        <f>IF(Input!S885="","",Input!S885)</f>
        <v/>
      </c>
      <c r="U879" t="str">
        <f>IF(Input!T885="","",_xlfn.NUMBERVALUE(Input!T885))</f>
        <v/>
      </c>
      <c r="V879" t="str">
        <f>IF(Input!U885="","",(Input!U885))</f>
        <v/>
      </c>
      <c r="W879" t="str">
        <f>IF(Input!V885="","",_xlfn.NUMBERVALUE(Input!V885))</f>
        <v/>
      </c>
      <c r="X879" t="str">
        <f>IF(Input!W885="","",_xlfn.NUMBERVALUE(Input!W885))</f>
        <v/>
      </c>
      <c r="Y879" t="str">
        <f>IF(Input!X885="","",_xlfn.NUMBERVALUE(Input!X885))</f>
        <v/>
      </c>
      <c r="Z879" t="str">
        <f>IF(Input!Y885="","",_xlfn.NUMBERVALUE(Input!Y885))</f>
        <v/>
      </c>
    </row>
    <row r="880" spans="1:26" x14ac:dyDescent="0.25">
      <c r="A880" s="257" t="str">
        <f>IF(ISERROR(Input!A886),"",Input!A886)</f>
        <v/>
      </c>
      <c r="B880" t="str">
        <f t="shared" si="13"/>
        <v/>
      </c>
      <c r="C880" t="str">
        <f>IF(ISERROR(Input!B886),"",IF(Input!B886="","",Input!B886))</f>
        <v/>
      </c>
      <c r="D880" t="str">
        <f>IF(ISERROR(IF(Input!C886="","",Input!C886*1)),"",IF(Input!C886="","",Input!C886*1))</f>
        <v/>
      </c>
      <c r="E880" t="str">
        <f>IF(ISERROR(IF(Input!D886="","",Input!D886)),"",IF(Input!D886="","",Input!D886))</f>
        <v/>
      </c>
      <c r="F880" t="str">
        <f>IF(Input!E886="","",IF(ISNUMBER(_xlfn.NUMBERVALUE(Input!E886)),ROUND(Input!E886,0),Input!E886))</f>
        <v/>
      </c>
      <c r="G880" s="269" t="str">
        <f>IF(ISBLANK(Input!F886),"",(Input!F886))</f>
        <v/>
      </c>
      <c r="H880" t="str">
        <f>IF(Input!G886="","",Input!G886)</f>
        <v/>
      </c>
      <c r="I880" t="str">
        <f>IF(Input!H886="","",Input!H886)</f>
        <v/>
      </c>
      <c r="J880" t="str">
        <f>IFERROR(IF(Input!I886="","",IF(VLOOKUP(Input!D886,'Measure List'!$A$2:$D$5000,4,FALSE)="Residential","",Input!I886)),"")</f>
        <v/>
      </c>
      <c r="K880" t="str">
        <f>IF(Input!J886="","",Input!J886)</f>
        <v/>
      </c>
      <c r="L880" t="str">
        <f>IF(Input!K886="","",Input!K886)</f>
        <v/>
      </c>
      <c r="M880" t="str">
        <f>IF(Input!L886="","",Input!L886)</f>
        <v/>
      </c>
      <c r="N880" s="304" t="str">
        <f>IF(Input!M886="","",Input!M886)</f>
        <v/>
      </c>
      <c r="O880" t="str">
        <f>IF(Input!N886="","",IF(_xlfn.NUMBERVALUE(Input!N886)=0,"",_xlfn.NUMBERVALUE(Input!N886)))</f>
        <v/>
      </c>
      <c r="P880" t="str">
        <f>IF(Input!O886="","",_xlfn.NUMBERVALUE(Input!O886))</f>
        <v/>
      </c>
      <c r="Q880" t="str">
        <f>IF(Input!P886="","",Input!P886)</f>
        <v/>
      </c>
      <c r="R880" t="str">
        <f>IF(Input!Q886="","",Input!Q886)</f>
        <v/>
      </c>
      <c r="S880" t="str">
        <f>IF(Input!R886="","",_xlfn.NUMBERVALUE(Input!R886))</f>
        <v/>
      </c>
      <c r="T880" t="str">
        <f>IF(Input!S886="","",Input!S886)</f>
        <v/>
      </c>
      <c r="U880" t="str">
        <f>IF(Input!T886="","",_xlfn.NUMBERVALUE(Input!T886))</f>
        <v/>
      </c>
      <c r="V880" t="str">
        <f>IF(Input!U886="","",(Input!U886))</f>
        <v/>
      </c>
      <c r="W880" t="str">
        <f>IF(Input!V886="","",_xlfn.NUMBERVALUE(Input!V886))</f>
        <v/>
      </c>
      <c r="X880" t="str">
        <f>IF(Input!W886="","",_xlfn.NUMBERVALUE(Input!W886))</f>
        <v/>
      </c>
      <c r="Y880" t="str">
        <f>IF(Input!X886="","",_xlfn.NUMBERVALUE(Input!X886))</f>
        <v/>
      </c>
      <c r="Z880" t="str">
        <f>IF(Input!Y886="","",_xlfn.NUMBERVALUE(Input!Y886))</f>
        <v/>
      </c>
    </row>
    <row r="881" spans="1:26" x14ac:dyDescent="0.25">
      <c r="A881" s="257" t="str">
        <f>IF(ISERROR(Input!A887),"",Input!A887)</f>
        <v/>
      </c>
      <c r="B881" t="str">
        <f t="shared" si="13"/>
        <v/>
      </c>
      <c r="C881" t="str">
        <f>IF(ISERROR(Input!B887),"",IF(Input!B887="","",Input!B887))</f>
        <v/>
      </c>
      <c r="D881" t="str">
        <f>IF(ISERROR(IF(Input!C887="","",Input!C887*1)),"",IF(Input!C887="","",Input!C887*1))</f>
        <v/>
      </c>
      <c r="E881" t="str">
        <f>IF(ISERROR(IF(Input!D887="","",Input!D887)),"",IF(Input!D887="","",Input!D887))</f>
        <v/>
      </c>
      <c r="F881" t="str">
        <f>IF(Input!E887="","",IF(ISNUMBER(_xlfn.NUMBERVALUE(Input!E887)),ROUND(Input!E887,0),Input!E887))</f>
        <v/>
      </c>
      <c r="G881" s="269" t="str">
        <f>IF(ISBLANK(Input!F887),"",(Input!F887))</f>
        <v/>
      </c>
      <c r="H881" t="str">
        <f>IF(Input!G887="","",Input!G887)</f>
        <v/>
      </c>
      <c r="I881" t="str">
        <f>IF(Input!H887="","",Input!H887)</f>
        <v/>
      </c>
      <c r="J881" t="str">
        <f>IFERROR(IF(Input!I887="","",IF(VLOOKUP(Input!D887,'Measure List'!$A$2:$D$5000,4,FALSE)="Residential","",Input!I887)),"")</f>
        <v/>
      </c>
      <c r="K881" t="str">
        <f>IF(Input!J887="","",Input!J887)</f>
        <v/>
      </c>
      <c r="L881" t="str">
        <f>IF(Input!K887="","",Input!K887)</f>
        <v/>
      </c>
      <c r="M881" t="str">
        <f>IF(Input!L887="","",Input!L887)</f>
        <v/>
      </c>
      <c r="N881" s="304" t="str">
        <f>IF(Input!M887="","",Input!M887)</f>
        <v/>
      </c>
      <c r="O881" t="str">
        <f>IF(Input!N887="","",IF(_xlfn.NUMBERVALUE(Input!N887)=0,"",_xlfn.NUMBERVALUE(Input!N887)))</f>
        <v/>
      </c>
      <c r="P881" t="str">
        <f>IF(Input!O887="","",_xlfn.NUMBERVALUE(Input!O887))</f>
        <v/>
      </c>
      <c r="Q881" t="str">
        <f>IF(Input!P887="","",Input!P887)</f>
        <v/>
      </c>
      <c r="R881" t="str">
        <f>IF(Input!Q887="","",Input!Q887)</f>
        <v/>
      </c>
      <c r="S881" t="str">
        <f>IF(Input!R887="","",_xlfn.NUMBERVALUE(Input!R887))</f>
        <v/>
      </c>
      <c r="T881" t="str">
        <f>IF(Input!S887="","",Input!S887)</f>
        <v/>
      </c>
      <c r="U881" t="str">
        <f>IF(Input!T887="","",_xlfn.NUMBERVALUE(Input!T887))</f>
        <v/>
      </c>
      <c r="V881" t="str">
        <f>IF(Input!U887="","",(Input!U887))</f>
        <v/>
      </c>
      <c r="W881" t="str">
        <f>IF(Input!V887="","",_xlfn.NUMBERVALUE(Input!V887))</f>
        <v/>
      </c>
      <c r="X881" t="str">
        <f>IF(Input!W887="","",_xlfn.NUMBERVALUE(Input!W887))</f>
        <v/>
      </c>
      <c r="Y881" t="str">
        <f>IF(Input!X887="","",_xlfn.NUMBERVALUE(Input!X887))</f>
        <v/>
      </c>
      <c r="Z881" t="str">
        <f>IF(Input!Y887="","",_xlfn.NUMBERVALUE(Input!Y887))</f>
        <v/>
      </c>
    </row>
    <row r="882" spans="1:26" x14ac:dyDescent="0.25">
      <c r="A882" s="257" t="str">
        <f>IF(ISERROR(Input!A888),"",Input!A888)</f>
        <v/>
      </c>
      <c r="B882" t="str">
        <f t="shared" si="13"/>
        <v/>
      </c>
      <c r="C882" t="str">
        <f>IF(ISERROR(Input!B888),"",IF(Input!B888="","",Input!B888))</f>
        <v/>
      </c>
      <c r="D882" t="str">
        <f>IF(ISERROR(IF(Input!C888="","",Input!C888*1)),"",IF(Input!C888="","",Input!C888*1))</f>
        <v/>
      </c>
      <c r="E882" t="str">
        <f>IF(ISERROR(IF(Input!D888="","",Input!D888)),"",IF(Input!D888="","",Input!D888))</f>
        <v/>
      </c>
      <c r="F882" t="str">
        <f>IF(Input!E888="","",IF(ISNUMBER(_xlfn.NUMBERVALUE(Input!E888)),ROUND(Input!E888,0),Input!E888))</f>
        <v/>
      </c>
      <c r="G882" s="269" t="str">
        <f>IF(ISBLANK(Input!F888),"",(Input!F888))</f>
        <v/>
      </c>
      <c r="H882" t="str">
        <f>IF(Input!G888="","",Input!G888)</f>
        <v/>
      </c>
      <c r="I882" t="str">
        <f>IF(Input!H888="","",Input!H888)</f>
        <v/>
      </c>
      <c r="J882" t="str">
        <f>IFERROR(IF(Input!I888="","",IF(VLOOKUP(Input!D888,'Measure List'!$A$2:$D$5000,4,FALSE)="Residential","",Input!I888)),"")</f>
        <v/>
      </c>
      <c r="K882" t="str">
        <f>IF(Input!J888="","",Input!J888)</f>
        <v/>
      </c>
      <c r="L882" t="str">
        <f>IF(Input!K888="","",Input!K888)</f>
        <v/>
      </c>
      <c r="M882" t="str">
        <f>IF(Input!L888="","",Input!L888)</f>
        <v/>
      </c>
      <c r="N882" s="304" t="str">
        <f>IF(Input!M888="","",Input!M888)</f>
        <v/>
      </c>
      <c r="O882" t="str">
        <f>IF(Input!N888="","",IF(_xlfn.NUMBERVALUE(Input!N888)=0,"",_xlfn.NUMBERVALUE(Input!N888)))</f>
        <v/>
      </c>
      <c r="P882" t="str">
        <f>IF(Input!O888="","",_xlfn.NUMBERVALUE(Input!O888))</f>
        <v/>
      </c>
      <c r="Q882" t="str">
        <f>IF(Input!P888="","",Input!P888)</f>
        <v/>
      </c>
      <c r="R882" t="str">
        <f>IF(Input!Q888="","",Input!Q888)</f>
        <v/>
      </c>
      <c r="S882" t="str">
        <f>IF(Input!R888="","",_xlfn.NUMBERVALUE(Input!R888))</f>
        <v/>
      </c>
      <c r="T882" t="str">
        <f>IF(Input!S888="","",Input!S888)</f>
        <v/>
      </c>
      <c r="U882" t="str">
        <f>IF(Input!T888="","",_xlfn.NUMBERVALUE(Input!T888))</f>
        <v/>
      </c>
      <c r="V882" t="str">
        <f>IF(Input!U888="","",(Input!U888))</f>
        <v/>
      </c>
      <c r="W882" t="str">
        <f>IF(Input!V888="","",_xlfn.NUMBERVALUE(Input!V888))</f>
        <v/>
      </c>
      <c r="X882" t="str">
        <f>IF(Input!W888="","",_xlfn.NUMBERVALUE(Input!W888))</f>
        <v/>
      </c>
      <c r="Y882" t="str">
        <f>IF(Input!X888="","",_xlfn.NUMBERVALUE(Input!X888))</f>
        <v/>
      </c>
      <c r="Z882" t="str">
        <f>IF(Input!Y888="","",_xlfn.NUMBERVALUE(Input!Y888))</f>
        <v/>
      </c>
    </row>
    <row r="883" spans="1:26" x14ac:dyDescent="0.25">
      <c r="A883" s="257" t="str">
        <f>IF(ISERROR(Input!A889),"",Input!A889)</f>
        <v/>
      </c>
      <c r="B883" t="str">
        <f t="shared" si="13"/>
        <v/>
      </c>
      <c r="C883" t="str">
        <f>IF(ISERROR(Input!B889),"",IF(Input!B889="","",Input!B889))</f>
        <v/>
      </c>
      <c r="D883" t="str">
        <f>IF(ISERROR(IF(Input!C889="","",Input!C889*1)),"",IF(Input!C889="","",Input!C889*1))</f>
        <v/>
      </c>
      <c r="E883" t="str">
        <f>IF(ISERROR(IF(Input!D889="","",Input!D889)),"",IF(Input!D889="","",Input!D889))</f>
        <v/>
      </c>
      <c r="F883" t="str">
        <f>IF(Input!E889="","",IF(ISNUMBER(_xlfn.NUMBERVALUE(Input!E889)),ROUND(Input!E889,0),Input!E889))</f>
        <v/>
      </c>
      <c r="G883" s="269" t="str">
        <f>IF(ISBLANK(Input!F889),"",(Input!F889))</f>
        <v/>
      </c>
      <c r="H883" t="str">
        <f>IF(Input!G889="","",Input!G889)</f>
        <v/>
      </c>
      <c r="I883" t="str">
        <f>IF(Input!H889="","",Input!H889)</f>
        <v/>
      </c>
      <c r="J883" t="str">
        <f>IFERROR(IF(Input!I889="","",IF(VLOOKUP(Input!D889,'Measure List'!$A$2:$D$5000,4,FALSE)="Residential","",Input!I889)),"")</f>
        <v/>
      </c>
      <c r="K883" t="str">
        <f>IF(Input!J889="","",Input!J889)</f>
        <v/>
      </c>
      <c r="L883" t="str">
        <f>IF(Input!K889="","",Input!K889)</f>
        <v/>
      </c>
      <c r="M883" t="str">
        <f>IF(Input!L889="","",Input!L889)</f>
        <v/>
      </c>
      <c r="N883" s="304" t="str">
        <f>IF(Input!M889="","",Input!M889)</f>
        <v/>
      </c>
      <c r="O883" t="str">
        <f>IF(Input!N889="","",IF(_xlfn.NUMBERVALUE(Input!N889)=0,"",_xlfn.NUMBERVALUE(Input!N889)))</f>
        <v/>
      </c>
      <c r="P883" t="str">
        <f>IF(Input!O889="","",_xlfn.NUMBERVALUE(Input!O889))</f>
        <v/>
      </c>
      <c r="Q883" t="str">
        <f>IF(Input!P889="","",Input!P889)</f>
        <v/>
      </c>
      <c r="R883" t="str">
        <f>IF(Input!Q889="","",Input!Q889)</f>
        <v/>
      </c>
      <c r="S883" t="str">
        <f>IF(Input!R889="","",_xlfn.NUMBERVALUE(Input!R889))</f>
        <v/>
      </c>
      <c r="T883" t="str">
        <f>IF(Input!S889="","",Input!S889)</f>
        <v/>
      </c>
      <c r="U883" t="str">
        <f>IF(Input!T889="","",_xlfn.NUMBERVALUE(Input!T889))</f>
        <v/>
      </c>
      <c r="V883" t="str">
        <f>IF(Input!U889="","",(Input!U889))</f>
        <v/>
      </c>
      <c r="W883" t="str">
        <f>IF(Input!V889="","",_xlfn.NUMBERVALUE(Input!V889))</f>
        <v/>
      </c>
      <c r="X883" t="str">
        <f>IF(Input!W889="","",_xlfn.NUMBERVALUE(Input!W889))</f>
        <v/>
      </c>
      <c r="Y883" t="str">
        <f>IF(Input!X889="","",_xlfn.NUMBERVALUE(Input!X889))</f>
        <v/>
      </c>
      <c r="Z883" t="str">
        <f>IF(Input!Y889="","",_xlfn.NUMBERVALUE(Input!Y889))</f>
        <v/>
      </c>
    </row>
    <row r="884" spans="1:26" x14ac:dyDescent="0.25">
      <c r="A884" s="257" t="str">
        <f>IF(ISERROR(Input!A890),"",Input!A890)</f>
        <v/>
      </c>
      <c r="B884" t="str">
        <f t="shared" si="13"/>
        <v/>
      </c>
      <c r="C884" t="str">
        <f>IF(ISERROR(Input!B890),"",IF(Input!B890="","",Input!B890))</f>
        <v/>
      </c>
      <c r="D884" t="str">
        <f>IF(ISERROR(IF(Input!C890="","",Input!C890*1)),"",IF(Input!C890="","",Input!C890*1))</f>
        <v/>
      </c>
      <c r="E884" t="str">
        <f>IF(ISERROR(IF(Input!D890="","",Input!D890)),"",IF(Input!D890="","",Input!D890))</f>
        <v/>
      </c>
      <c r="F884" t="str">
        <f>IF(Input!E890="","",IF(ISNUMBER(_xlfn.NUMBERVALUE(Input!E890)),ROUND(Input!E890,0),Input!E890))</f>
        <v/>
      </c>
      <c r="G884" s="269" t="str">
        <f>IF(ISBLANK(Input!F890),"",(Input!F890))</f>
        <v/>
      </c>
      <c r="H884" t="str">
        <f>IF(Input!G890="","",Input!G890)</f>
        <v/>
      </c>
      <c r="I884" t="str">
        <f>IF(Input!H890="","",Input!H890)</f>
        <v/>
      </c>
      <c r="J884" t="str">
        <f>IFERROR(IF(Input!I890="","",IF(VLOOKUP(Input!D890,'Measure List'!$A$2:$D$5000,4,FALSE)="Residential","",Input!I890)),"")</f>
        <v/>
      </c>
      <c r="K884" t="str">
        <f>IF(Input!J890="","",Input!J890)</f>
        <v/>
      </c>
      <c r="L884" t="str">
        <f>IF(Input!K890="","",Input!K890)</f>
        <v/>
      </c>
      <c r="M884" t="str">
        <f>IF(Input!L890="","",Input!L890)</f>
        <v/>
      </c>
      <c r="N884" s="304" t="str">
        <f>IF(Input!M890="","",Input!M890)</f>
        <v/>
      </c>
      <c r="O884" t="str">
        <f>IF(Input!N890="","",IF(_xlfn.NUMBERVALUE(Input!N890)=0,"",_xlfn.NUMBERVALUE(Input!N890)))</f>
        <v/>
      </c>
      <c r="P884" t="str">
        <f>IF(Input!O890="","",_xlfn.NUMBERVALUE(Input!O890))</f>
        <v/>
      </c>
      <c r="Q884" t="str">
        <f>IF(Input!P890="","",Input!P890)</f>
        <v/>
      </c>
      <c r="R884" t="str">
        <f>IF(Input!Q890="","",Input!Q890)</f>
        <v/>
      </c>
      <c r="S884" t="str">
        <f>IF(Input!R890="","",_xlfn.NUMBERVALUE(Input!R890))</f>
        <v/>
      </c>
      <c r="T884" t="str">
        <f>IF(Input!S890="","",Input!S890)</f>
        <v/>
      </c>
      <c r="U884" t="str">
        <f>IF(Input!T890="","",_xlfn.NUMBERVALUE(Input!T890))</f>
        <v/>
      </c>
      <c r="V884" t="str">
        <f>IF(Input!U890="","",(Input!U890))</f>
        <v/>
      </c>
      <c r="W884" t="str">
        <f>IF(Input!V890="","",_xlfn.NUMBERVALUE(Input!V890))</f>
        <v/>
      </c>
      <c r="X884" t="str">
        <f>IF(Input!W890="","",_xlfn.NUMBERVALUE(Input!W890))</f>
        <v/>
      </c>
      <c r="Y884" t="str">
        <f>IF(Input!X890="","",_xlfn.NUMBERVALUE(Input!X890))</f>
        <v/>
      </c>
      <c r="Z884" t="str">
        <f>IF(Input!Y890="","",_xlfn.NUMBERVALUE(Input!Y890))</f>
        <v/>
      </c>
    </row>
    <row r="885" spans="1:26" x14ac:dyDescent="0.25">
      <c r="A885" s="257" t="str">
        <f>IF(ISERROR(Input!A891),"",Input!A891)</f>
        <v/>
      </c>
      <c r="B885" t="str">
        <f t="shared" si="13"/>
        <v/>
      </c>
      <c r="C885" t="str">
        <f>IF(ISERROR(Input!B891),"",IF(Input!B891="","",Input!B891))</f>
        <v/>
      </c>
      <c r="D885" t="str">
        <f>IF(ISERROR(IF(Input!C891="","",Input!C891*1)),"",IF(Input!C891="","",Input!C891*1))</f>
        <v/>
      </c>
      <c r="E885" t="str">
        <f>IF(ISERROR(IF(Input!D891="","",Input!D891)),"",IF(Input!D891="","",Input!D891))</f>
        <v/>
      </c>
      <c r="F885" t="str">
        <f>IF(Input!E891="","",IF(ISNUMBER(_xlfn.NUMBERVALUE(Input!E891)),ROUND(Input!E891,0),Input!E891))</f>
        <v/>
      </c>
      <c r="G885" s="269" t="str">
        <f>IF(ISBLANK(Input!F891),"",(Input!F891))</f>
        <v/>
      </c>
      <c r="H885" t="str">
        <f>IF(Input!G891="","",Input!G891)</f>
        <v/>
      </c>
      <c r="I885" t="str">
        <f>IF(Input!H891="","",Input!H891)</f>
        <v/>
      </c>
      <c r="J885" t="str">
        <f>IFERROR(IF(Input!I891="","",IF(VLOOKUP(Input!D891,'Measure List'!$A$2:$D$5000,4,FALSE)="Residential","",Input!I891)),"")</f>
        <v/>
      </c>
      <c r="K885" t="str">
        <f>IF(Input!J891="","",Input!J891)</f>
        <v/>
      </c>
      <c r="L885" t="str">
        <f>IF(Input!K891="","",Input!K891)</f>
        <v/>
      </c>
      <c r="M885" t="str">
        <f>IF(Input!L891="","",Input!L891)</f>
        <v/>
      </c>
      <c r="N885" s="304" t="str">
        <f>IF(Input!M891="","",Input!M891)</f>
        <v/>
      </c>
      <c r="O885" t="str">
        <f>IF(Input!N891="","",IF(_xlfn.NUMBERVALUE(Input!N891)=0,"",_xlfn.NUMBERVALUE(Input!N891)))</f>
        <v/>
      </c>
      <c r="P885" t="str">
        <f>IF(Input!O891="","",_xlfn.NUMBERVALUE(Input!O891))</f>
        <v/>
      </c>
      <c r="Q885" t="str">
        <f>IF(Input!P891="","",Input!P891)</f>
        <v/>
      </c>
      <c r="R885" t="str">
        <f>IF(Input!Q891="","",Input!Q891)</f>
        <v/>
      </c>
      <c r="S885" t="str">
        <f>IF(Input!R891="","",_xlfn.NUMBERVALUE(Input!R891))</f>
        <v/>
      </c>
      <c r="T885" t="str">
        <f>IF(Input!S891="","",Input!S891)</f>
        <v/>
      </c>
      <c r="U885" t="str">
        <f>IF(Input!T891="","",_xlfn.NUMBERVALUE(Input!T891))</f>
        <v/>
      </c>
      <c r="V885" t="str">
        <f>IF(Input!U891="","",(Input!U891))</f>
        <v/>
      </c>
      <c r="W885" t="str">
        <f>IF(Input!V891="","",_xlfn.NUMBERVALUE(Input!V891))</f>
        <v/>
      </c>
      <c r="X885" t="str">
        <f>IF(Input!W891="","",_xlfn.NUMBERVALUE(Input!W891))</f>
        <v/>
      </c>
      <c r="Y885" t="str">
        <f>IF(Input!X891="","",_xlfn.NUMBERVALUE(Input!X891))</f>
        <v/>
      </c>
      <c r="Z885" t="str">
        <f>IF(Input!Y891="","",_xlfn.NUMBERVALUE(Input!Y891))</f>
        <v/>
      </c>
    </row>
    <row r="886" spans="1:26" x14ac:dyDescent="0.25">
      <c r="A886" s="257" t="str">
        <f>IF(ISERROR(Input!A892),"",Input!A892)</f>
        <v/>
      </c>
      <c r="B886" t="str">
        <f t="shared" si="13"/>
        <v/>
      </c>
      <c r="C886" t="str">
        <f>IF(ISERROR(Input!B892),"",IF(Input!B892="","",Input!B892))</f>
        <v/>
      </c>
      <c r="D886" t="str">
        <f>IF(ISERROR(IF(Input!C892="","",Input!C892*1)),"",IF(Input!C892="","",Input!C892*1))</f>
        <v/>
      </c>
      <c r="E886" t="str">
        <f>IF(ISERROR(IF(Input!D892="","",Input!D892)),"",IF(Input!D892="","",Input!D892))</f>
        <v/>
      </c>
      <c r="F886" t="str">
        <f>IF(Input!E892="","",IF(ISNUMBER(_xlfn.NUMBERVALUE(Input!E892)),ROUND(Input!E892,0),Input!E892))</f>
        <v/>
      </c>
      <c r="G886" s="269" t="str">
        <f>IF(ISBLANK(Input!F892),"",(Input!F892))</f>
        <v/>
      </c>
      <c r="H886" t="str">
        <f>IF(Input!G892="","",Input!G892)</f>
        <v/>
      </c>
      <c r="I886" t="str">
        <f>IF(Input!H892="","",Input!H892)</f>
        <v/>
      </c>
      <c r="J886" t="str">
        <f>IFERROR(IF(Input!I892="","",IF(VLOOKUP(Input!D892,'Measure List'!$A$2:$D$5000,4,FALSE)="Residential","",Input!I892)),"")</f>
        <v/>
      </c>
      <c r="K886" t="str">
        <f>IF(Input!J892="","",Input!J892)</f>
        <v/>
      </c>
      <c r="L886" t="str">
        <f>IF(Input!K892="","",Input!K892)</f>
        <v/>
      </c>
      <c r="M886" t="str">
        <f>IF(Input!L892="","",Input!L892)</f>
        <v/>
      </c>
      <c r="N886" s="304" t="str">
        <f>IF(Input!M892="","",Input!M892)</f>
        <v/>
      </c>
      <c r="O886" t="str">
        <f>IF(Input!N892="","",IF(_xlfn.NUMBERVALUE(Input!N892)=0,"",_xlfn.NUMBERVALUE(Input!N892)))</f>
        <v/>
      </c>
      <c r="P886" t="str">
        <f>IF(Input!O892="","",_xlfn.NUMBERVALUE(Input!O892))</f>
        <v/>
      </c>
      <c r="Q886" t="str">
        <f>IF(Input!P892="","",Input!P892)</f>
        <v/>
      </c>
      <c r="R886" t="str">
        <f>IF(Input!Q892="","",Input!Q892)</f>
        <v/>
      </c>
      <c r="S886" t="str">
        <f>IF(Input!R892="","",_xlfn.NUMBERVALUE(Input!R892))</f>
        <v/>
      </c>
      <c r="T886" t="str">
        <f>IF(Input!S892="","",Input!S892)</f>
        <v/>
      </c>
      <c r="U886" t="str">
        <f>IF(Input!T892="","",_xlfn.NUMBERVALUE(Input!T892))</f>
        <v/>
      </c>
      <c r="V886" t="str">
        <f>IF(Input!U892="","",(Input!U892))</f>
        <v/>
      </c>
      <c r="W886" t="str">
        <f>IF(Input!V892="","",_xlfn.NUMBERVALUE(Input!V892))</f>
        <v/>
      </c>
      <c r="X886" t="str">
        <f>IF(Input!W892="","",_xlfn.NUMBERVALUE(Input!W892))</f>
        <v/>
      </c>
      <c r="Y886" t="str">
        <f>IF(Input!X892="","",_xlfn.NUMBERVALUE(Input!X892))</f>
        <v/>
      </c>
      <c r="Z886" t="str">
        <f>IF(Input!Y892="","",_xlfn.NUMBERVALUE(Input!Y892))</f>
        <v/>
      </c>
    </row>
    <row r="887" spans="1:26" x14ac:dyDescent="0.25">
      <c r="A887" s="257" t="str">
        <f>IF(ISERROR(Input!A893),"",Input!A893)</f>
        <v/>
      </c>
      <c r="B887" t="str">
        <f t="shared" si="13"/>
        <v/>
      </c>
      <c r="C887" t="str">
        <f>IF(ISERROR(Input!B893),"",IF(Input!B893="","",Input!B893))</f>
        <v/>
      </c>
      <c r="D887" t="str">
        <f>IF(ISERROR(IF(Input!C893="","",Input!C893*1)),"",IF(Input!C893="","",Input!C893*1))</f>
        <v/>
      </c>
      <c r="E887" t="str">
        <f>IF(ISERROR(IF(Input!D893="","",Input!D893)),"",IF(Input!D893="","",Input!D893))</f>
        <v/>
      </c>
      <c r="F887" t="str">
        <f>IF(Input!E893="","",IF(ISNUMBER(_xlfn.NUMBERVALUE(Input!E893)),ROUND(Input!E893,0),Input!E893))</f>
        <v/>
      </c>
      <c r="G887" s="269" t="str">
        <f>IF(ISBLANK(Input!F893),"",(Input!F893))</f>
        <v/>
      </c>
      <c r="H887" t="str">
        <f>IF(Input!G893="","",Input!G893)</f>
        <v/>
      </c>
      <c r="I887" t="str">
        <f>IF(Input!H893="","",Input!H893)</f>
        <v/>
      </c>
      <c r="J887" t="str">
        <f>IFERROR(IF(Input!I893="","",IF(VLOOKUP(Input!D893,'Measure List'!$A$2:$D$5000,4,FALSE)="Residential","",Input!I893)),"")</f>
        <v/>
      </c>
      <c r="K887" t="str">
        <f>IF(Input!J893="","",Input!J893)</f>
        <v/>
      </c>
      <c r="L887" t="str">
        <f>IF(Input!K893="","",Input!K893)</f>
        <v/>
      </c>
      <c r="M887" t="str">
        <f>IF(Input!L893="","",Input!L893)</f>
        <v/>
      </c>
      <c r="N887" s="304" t="str">
        <f>IF(Input!M893="","",Input!M893)</f>
        <v/>
      </c>
      <c r="O887" t="str">
        <f>IF(Input!N893="","",IF(_xlfn.NUMBERVALUE(Input!N893)=0,"",_xlfn.NUMBERVALUE(Input!N893)))</f>
        <v/>
      </c>
      <c r="P887" t="str">
        <f>IF(Input!O893="","",_xlfn.NUMBERVALUE(Input!O893))</f>
        <v/>
      </c>
      <c r="Q887" t="str">
        <f>IF(Input!P893="","",Input!P893)</f>
        <v/>
      </c>
      <c r="R887" t="str">
        <f>IF(Input!Q893="","",Input!Q893)</f>
        <v/>
      </c>
      <c r="S887" t="str">
        <f>IF(Input!R893="","",_xlfn.NUMBERVALUE(Input!R893))</f>
        <v/>
      </c>
      <c r="T887" t="str">
        <f>IF(Input!S893="","",Input!S893)</f>
        <v/>
      </c>
      <c r="U887" t="str">
        <f>IF(Input!T893="","",_xlfn.NUMBERVALUE(Input!T893))</f>
        <v/>
      </c>
      <c r="V887" t="str">
        <f>IF(Input!U893="","",(Input!U893))</f>
        <v/>
      </c>
      <c r="W887" t="str">
        <f>IF(Input!V893="","",_xlfn.NUMBERVALUE(Input!V893))</f>
        <v/>
      </c>
      <c r="X887" t="str">
        <f>IF(Input!W893="","",_xlfn.NUMBERVALUE(Input!W893))</f>
        <v/>
      </c>
      <c r="Y887" t="str">
        <f>IF(Input!X893="","",_xlfn.NUMBERVALUE(Input!X893))</f>
        <v/>
      </c>
      <c r="Z887" t="str">
        <f>IF(Input!Y893="","",_xlfn.NUMBERVALUE(Input!Y893))</f>
        <v/>
      </c>
    </row>
    <row r="888" spans="1:26" x14ac:dyDescent="0.25">
      <c r="A888" s="257" t="str">
        <f>IF(ISERROR(Input!A894),"",Input!A894)</f>
        <v/>
      </c>
      <c r="B888" t="str">
        <f t="shared" si="13"/>
        <v/>
      </c>
      <c r="C888" t="str">
        <f>IF(ISERROR(Input!B894),"",IF(Input!B894="","",Input!B894))</f>
        <v/>
      </c>
      <c r="D888" t="str">
        <f>IF(ISERROR(IF(Input!C894="","",Input!C894*1)),"",IF(Input!C894="","",Input!C894*1))</f>
        <v/>
      </c>
      <c r="E888" t="str">
        <f>IF(ISERROR(IF(Input!D894="","",Input!D894)),"",IF(Input!D894="","",Input!D894))</f>
        <v/>
      </c>
      <c r="F888" t="str">
        <f>IF(Input!E894="","",IF(ISNUMBER(_xlfn.NUMBERVALUE(Input!E894)),ROUND(Input!E894,0),Input!E894))</f>
        <v/>
      </c>
      <c r="G888" s="269" t="str">
        <f>IF(ISBLANK(Input!F894),"",(Input!F894))</f>
        <v/>
      </c>
      <c r="H888" t="str">
        <f>IF(Input!G894="","",Input!G894)</f>
        <v/>
      </c>
      <c r="I888" t="str">
        <f>IF(Input!H894="","",Input!H894)</f>
        <v/>
      </c>
      <c r="J888" t="str">
        <f>IFERROR(IF(Input!I894="","",IF(VLOOKUP(Input!D894,'Measure List'!$A$2:$D$5000,4,FALSE)="Residential","",Input!I894)),"")</f>
        <v/>
      </c>
      <c r="K888" t="str">
        <f>IF(Input!J894="","",Input!J894)</f>
        <v/>
      </c>
      <c r="L888" t="str">
        <f>IF(Input!K894="","",Input!K894)</f>
        <v/>
      </c>
      <c r="M888" t="str">
        <f>IF(Input!L894="","",Input!L894)</f>
        <v/>
      </c>
      <c r="N888" s="304" t="str">
        <f>IF(Input!M894="","",Input!M894)</f>
        <v/>
      </c>
      <c r="O888" t="str">
        <f>IF(Input!N894="","",IF(_xlfn.NUMBERVALUE(Input!N894)=0,"",_xlfn.NUMBERVALUE(Input!N894)))</f>
        <v/>
      </c>
      <c r="P888" t="str">
        <f>IF(Input!O894="","",_xlfn.NUMBERVALUE(Input!O894))</f>
        <v/>
      </c>
      <c r="Q888" t="str">
        <f>IF(Input!P894="","",Input!P894)</f>
        <v/>
      </c>
      <c r="R888" t="str">
        <f>IF(Input!Q894="","",Input!Q894)</f>
        <v/>
      </c>
      <c r="S888" t="str">
        <f>IF(Input!R894="","",_xlfn.NUMBERVALUE(Input!R894))</f>
        <v/>
      </c>
      <c r="T888" t="str">
        <f>IF(Input!S894="","",Input!S894)</f>
        <v/>
      </c>
      <c r="U888" t="str">
        <f>IF(Input!T894="","",_xlfn.NUMBERVALUE(Input!T894))</f>
        <v/>
      </c>
      <c r="V888" t="str">
        <f>IF(Input!U894="","",(Input!U894))</f>
        <v/>
      </c>
      <c r="W888" t="str">
        <f>IF(Input!V894="","",_xlfn.NUMBERVALUE(Input!V894))</f>
        <v/>
      </c>
      <c r="X888" t="str">
        <f>IF(Input!W894="","",_xlfn.NUMBERVALUE(Input!W894))</f>
        <v/>
      </c>
      <c r="Y888" t="str">
        <f>IF(Input!X894="","",_xlfn.NUMBERVALUE(Input!X894))</f>
        <v/>
      </c>
      <c r="Z888" t="str">
        <f>IF(Input!Y894="","",_xlfn.NUMBERVALUE(Input!Y894))</f>
        <v/>
      </c>
    </row>
    <row r="889" spans="1:26" x14ac:dyDescent="0.25">
      <c r="A889" s="257" t="str">
        <f>IF(ISERROR(Input!A895),"",Input!A895)</f>
        <v/>
      </c>
      <c r="B889" t="str">
        <f t="shared" si="13"/>
        <v/>
      </c>
      <c r="C889" t="str">
        <f>IF(ISERROR(Input!B895),"",IF(Input!B895="","",Input!B895))</f>
        <v/>
      </c>
      <c r="D889" t="str">
        <f>IF(ISERROR(IF(Input!C895="","",Input!C895*1)),"",IF(Input!C895="","",Input!C895*1))</f>
        <v/>
      </c>
      <c r="E889" t="str">
        <f>IF(ISERROR(IF(Input!D895="","",Input!D895)),"",IF(Input!D895="","",Input!D895))</f>
        <v/>
      </c>
      <c r="F889" t="str">
        <f>IF(Input!E895="","",IF(ISNUMBER(_xlfn.NUMBERVALUE(Input!E895)),ROUND(Input!E895,0),Input!E895))</f>
        <v/>
      </c>
      <c r="G889" s="269" t="str">
        <f>IF(ISBLANK(Input!F895),"",(Input!F895))</f>
        <v/>
      </c>
      <c r="H889" t="str">
        <f>IF(Input!G895="","",Input!G895)</f>
        <v/>
      </c>
      <c r="I889" t="str">
        <f>IF(Input!H895="","",Input!H895)</f>
        <v/>
      </c>
      <c r="J889" t="str">
        <f>IFERROR(IF(Input!I895="","",IF(VLOOKUP(Input!D895,'Measure List'!$A$2:$D$5000,4,FALSE)="Residential","",Input!I895)),"")</f>
        <v/>
      </c>
      <c r="K889" t="str">
        <f>IF(Input!J895="","",Input!J895)</f>
        <v/>
      </c>
      <c r="L889" t="str">
        <f>IF(Input!K895="","",Input!K895)</f>
        <v/>
      </c>
      <c r="M889" t="str">
        <f>IF(Input!L895="","",Input!L895)</f>
        <v/>
      </c>
      <c r="N889" s="304" t="str">
        <f>IF(Input!M895="","",Input!M895)</f>
        <v/>
      </c>
      <c r="O889" t="str">
        <f>IF(Input!N895="","",IF(_xlfn.NUMBERVALUE(Input!N895)=0,"",_xlfn.NUMBERVALUE(Input!N895)))</f>
        <v/>
      </c>
      <c r="P889" t="str">
        <f>IF(Input!O895="","",_xlfn.NUMBERVALUE(Input!O895))</f>
        <v/>
      </c>
      <c r="Q889" t="str">
        <f>IF(Input!P895="","",Input!P895)</f>
        <v/>
      </c>
      <c r="R889" t="str">
        <f>IF(Input!Q895="","",Input!Q895)</f>
        <v/>
      </c>
      <c r="S889" t="str">
        <f>IF(Input!R895="","",_xlfn.NUMBERVALUE(Input!R895))</f>
        <v/>
      </c>
      <c r="T889" t="str">
        <f>IF(Input!S895="","",Input!S895)</f>
        <v/>
      </c>
      <c r="U889" t="str">
        <f>IF(Input!T895="","",_xlfn.NUMBERVALUE(Input!T895))</f>
        <v/>
      </c>
      <c r="V889" t="str">
        <f>IF(Input!U895="","",(Input!U895))</f>
        <v/>
      </c>
      <c r="W889" t="str">
        <f>IF(Input!V895="","",_xlfn.NUMBERVALUE(Input!V895))</f>
        <v/>
      </c>
      <c r="X889" t="str">
        <f>IF(Input!W895="","",_xlfn.NUMBERVALUE(Input!W895))</f>
        <v/>
      </c>
      <c r="Y889" t="str">
        <f>IF(Input!X895="","",_xlfn.NUMBERVALUE(Input!X895))</f>
        <v/>
      </c>
      <c r="Z889" t="str">
        <f>IF(Input!Y895="","",_xlfn.NUMBERVALUE(Input!Y895))</f>
        <v/>
      </c>
    </row>
    <row r="890" spans="1:26" x14ac:dyDescent="0.25">
      <c r="A890" s="257" t="str">
        <f>IF(ISERROR(Input!A896),"",Input!A896)</f>
        <v/>
      </c>
      <c r="B890" t="str">
        <f t="shared" si="13"/>
        <v/>
      </c>
      <c r="C890" t="str">
        <f>IF(ISERROR(Input!B896),"",IF(Input!B896="","",Input!B896))</f>
        <v/>
      </c>
      <c r="D890" t="str">
        <f>IF(ISERROR(IF(Input!C896="","",Input!C896*1)),"",IF(Input!C896="","",Input!C896*1))</f>
        <v/>
      </c>
      <c r="E890" t="str">
        <f>IF(ISERROR(IF(Input!D896="","",Input!D896)),"",IF(Input!D896="","",Input!D896))</f>
        <v/>
      </c>
      <c r="F890" t="str">
        <f>IF(Input!E896="","",IF(ISNUMBER(_xlfn.NUMBERVALUE(Input!E896)),ROUND(Input!E896,0),Input!E896))</f>
        <v/>
      </c>
      <c r="G890" s="269" t="str">
        <f>IF(ISBLANK(Input!F896),"",(Input!F896))</f>
        <v/>
      </c>
      <c r="H890" t="str">
        <f>IF(Input!G896="","",Input!G896)</f>
        <v/>
      </c>
      <c r="I890" t="str">
        <f>IF(Input!H896="","",Input!H896)</f>
        <v/>
      </c>
      <c r="J890" t="str">
        <f>IFERROR(IF(Input!I896="","",IF(VLOOKUP(Input!D896,'Measure List'!$A$2:$D$5000,4,FALSE)="Residential","",Input!I896)),"")</f>
        <v/>
      </c>
      <c r="K890" t="str">
        <f>IF(Input!J896="","",Input!J896)</f>
        <v/>
      </c>
      <c r="L890" t="str">
        <f>IF(Input!K896="","",Input!K896)</f>
        <v/>
      </c>
      <c r="M890" t="str">
        <f>IF(Input!L896="","",Input!L896)</f>
        <v/>
      </c>
      <c r="N890" s="304" t="str">
        <f>IF(Input!M896="","",Input!M896)</f>
        <v/>
      </c>
      <c r="O890" t="str">
        <f>IF(Input!N896="","",IF(_xlfn.NUMBERVALUE(Input!N896)=0,"",_xlfn.NUMBERVALUE(Input!N896)))</f>
        <v/>
      </c>
      <c r="P890" t="str">
        <f>IF(Input!O896="","",_xlfn.NUMBERVALUE(Input!O896))</f>
        <v/>
      </c>
      <c r="Q890" t="str">
        <f>IF(Input!P896="","",Input!P896)</f>
        <v/>
      </c>
      <c r="R890" t="str">
        <f>IF(Input!Q896="","",Input!Q896)</f>
        <v/>
      </c>
      <c r="S890" t="str">
        <f>IF(Input!R896="","",_xlfn.NUMBERVALUE(Input!R896))</f>
        <v/>
      </c>
      <c r="T890" t="str">
        <f>IF(Input!S896="","",Input!S896)</f>
        <v/>
      </c>
      <c r="U890" t="str">
        <f>IF(Input!T896="","",_xlfn.NUMBERVALUE(Input!T896))</f>
        <v/>
      </c>
      <c r="V890" t="str">
        <f>IF(Input!U896="","",(Input!U896))</f>
        <v/>
      </c>
      <c r="W890" t="str">
        <f>IF(Input!V896="","",_xlfn.NUMBERVALUE(Input!V896))</f>
        <v/>
      </c>
      <c r="X890" t="str">
        <f>IF(Input!W896="","",_xlfn.NUMBERVALUE(Input!W896))</f>
        <v/>
      </c>
      <c r="Y890" t="str">
        <f>IF(Input!X896="","",_xlfn.NUMBERVALUE(Input!X896))</f>
        <v/>
      </c>
      <c r="Z890" t="str">
        <f>IF(Input!Y896="","",_xlfn.NUMBERVALUE(Input!Y896))</f>
        <v/>
      </c>
    </row>
    <row r="891" spans="1:26" x14ac:dyDescent="0.25">
      <c r="A891" s="257" t="str">
        <f>IF(ISERROR(Input!A897),"",Input!A897)</f>
        <v/>
      </c>
      <c r="B891" t="str">
        <f t="shared" si="13"/>
        <v/>
      </c>
      <c r="C891" t="str">
        <f>IF(ISERROR(Input!B897),"",IF(Input!B897="","",Input!B897))</f>
        <v/>
      </c>
      <c r="D891" t="str">
        <f>IF(ISERROR(IF(Input!C897="","",Input!C897*1)),"",IF(Input!C897="","",Input!C897*1))</f>
        <v/>
      </c>
      <c r="E891" t="str">
        <f>IF(ISERROR(IF(Input!D897="","",Input!D897)),"",IF(Input!D897="","",Input!D897))</f>
        <v/>
      </c>
      <c r="F891" t="str">
        <f>IF(Input!E897="","",IF(ISNUMBER(_xlfn.NUMBERVALUE(Input!E897)),ROUND(Input!E897,0),Input!E897))</f>
        <v/>
      </c>
      <c r="G891" s="269" t="str">
        <f>IF(ISBLANK(Input!F897),"",(Input!F897))</f>
        <v/>
      </c>
      <c r="H891" t="str">
        <f>IF(Input!G897="","",Input!G897)</f>
        <v/>
      </c>
      <c r="I891" t="str">
        <f>IF(Input!H897="","",Input!H897)</f>
        <v/>
      </c>
      <c r="J891" t="str">
        <f>IFERROR(IF(Input!I897="","",IF(VLOOKUP(Input!D897,'Measure List'!$A$2:$D$5000,4,FALSE)="Residential","",Input!I897)),"")</f>
        <v/>
      </c>
      <c r="K891" t="str">
        <f>IF(Input!J897="","",Input!J897)</f>
        <v/>
      </c>
      <c r="L891" t="str">
        <f>IF(Input!K897="","",Input!K897)</f>
        <v/>
      </c>
      <c r="M891" t="str">
        <f>IF(Input!L897="","",Input!L897)</f>
        <v/>
      </c>
      <c r="N891" s="304" t="str">
        <f>IF(Input!M897="","",Input!M897)</f>
        <v/>
      </c>
      <c r="O891" t="str">
        <f>IF(Input!N897="","",IF(_xlfn.NUMBERVALUE(Input!N897)=0,"",_xlfn.NUMBERVALUE(Input!N897)))</f>
        <v/>
      </c>
      <c r="P891" t="str">
        <f>IF(Input!O897="","",_xlfn.NUMBERVALUE(Input!O897))</f>
        <v/>
      </c>
      <c r="Q891" t="str">
        <f>IF(Input!P897="","",Input!P897)</f>
        <v/>
      </c>
      <c r="R891" t="str">
        <f>IF(Input!Q897="","",Input!Q897)</f>
        <v/>
      </c>
      <c r="S891" t="str">
        <f>IF(Input!R897="","",_xlfn.NUMBERVALUE(Input!R897))</f>
        <v/>
      </c>
      <c r="T891" t="str">
        <f>IF(Input!S897="","",Input!S897)</f>
        <v/>
      </c>
      <c r="U891" t="str">
        <f>IF(Input!T897="","",_xlfn.NUMBERVALUE(Input!T897))</f>
        <v/>
      </c>
      <c r="V891" t="str">
        <f>IF(Input!U897="","",(Input!U897))</f>
        <v/>
      </c>
      <c r="W891" t="str">
        <f>IF(Input!V897="","",_xlfn.NUMBERVALUE(Input!V897))</f>
        <v/>
      </c>
      <c r="X891" t="str">
        <f>IF(Input!W897="","",_xlfn.NUMBERVALUE(Input!W897))</f>
        <v/>
      </c>
      <c r="Y891" t="str">
        <f>IF(Input!X897="","",_xlfn.NUMBERVALUE(Input!X897))</f>
        <v/>
      </c>
      <c r="Z891" t="str">
        <f>IF(Input!Y897="","",_xlfn.NUMBERVALUE(Input!Y897))</f>
        <v/>
      </c>
    </row>
    <row r="892" spans="1:26" x14ac:dyDescent="0.25">
      <c r="A892" s="257" t="str">
        <f>IF(ISERROR(Input!A898),"",Input!A898)</f>
        <v/>
      </c>
      <c r="B892" t="str">
        <f t="shared" si="13"/>
        <v/>
      </c>
      <c r="C892" t="str">
        <f>IF(ISERROR(Input!B898),"",IF(Input!B898="","",Input!B898))</f>
        <v/>
      </c>
      <c r="D892" t="str">
        <f>IF(ISERROR(IF(Input!C898="","",Input!C898*1)),"",IF(Input!C898="","",Input!C898*1))</f>
        <v/>
      </c>
      <c r="E892" t="str">
        <f>IF(ISERROR(IF(Input!D898="","",Input!D898)),"",IF(Input!D898="","",Input!D898))</f>
        <v/>
      </c>
      <c r="F892" t="str">
        <f>IF(Input!E898="","",IF(ISNUMBER(_xlfn.NUMBERVALUE(Input!E898)),ROUND(Input!E898,0),Input!E898))</f>
        <v/>
      </c>
      <c r="G892" s="269" t="str">
        <f>IF(ISBLANK(Input!F898),"",(Input!F898))</f>
        <v/>
      </c>
      <c r="H892" t="str">
        <f>IF(Input!G898="","",Input!G898)</f>
        <v/>
      </c>
      <c r="I892" t="str">
        <f>IF(Input!H898="","",Input!H898)</f>
        <v/>
      </c>
      <c r="J892" t="str">
        <f>IFERROR(IF(Input!I898="","",IF(VLOOKUP(Input!D898,'Measure List'!$A$2:$D$5000,4,FALSE)="Residential","",Input!I898)),"")</f>
        <v/>
      </c>
      <c r="K892" t="str">
        <f>IF(Input!J898="","",Input!J898)</f>
        <v/>
      </c>
      <c r="L892" t="str">
        <f>IF(Input!K898="","",Input!K898)</f>
        <v/>
      </c>
      <c r="M892" t="str">
        <f>IF(Input!L898="","",Input!L898)</f>
        <v/>
      </c>
      <c r="N892" s="304" t="str">
        <f>IF(Input!M898="","",Input!M898)</f>
        <v/>
      </c>
      <c r="O892" t="str">
        <f>IF(Input!N898="","",IF(_xlfn.NUMBERVALUE(Input!N898)=0,"",_xlfn.NUMBERVALUE(Input!N898)))</f>
        <v/>
      </c>
      <c r="P892" t="str">
        <f>IF(Input!O898="","",_xlfn.NUMBERVALUE(Input!O898))</f>
        <v/>
      </c>
      <c r="Q892" t="str">
        <f>IF(Input!P898="","",Input!P898)</f>
        <v/>
      </c>
      <c r="R892" t="str">
        <f>IF(Input!Q898="","",Input!Q898)</f>
        <v/>
      </c>
      <c r="S892" t="str">
        <f>IF(Input!R898="","",_xlfn.NUMBERVALUE(Input!R898))</f>
        <v/>
      </c>
      <c r="T892" t="str">
        <f>IF(Input!S898="","",Input!S898)</f>
        <v/>
      </c>
      <c r="U892" t="str">
        <f>IF(Input!T898="","",_xlfn.NUMBERVALUE(Input!T898))</f>
        <v/>
      </c>
      <c r="V892" t="str">
        <f>IF(Input!U898="","",(Input!U898))</f>
        <v/>
      </c>
      <c r="W892" t="str">
        <f>IF(Input!V898="","",_xlfn.NUMBERVALUE(Input!V898))</f>
        <v/>
      </c>
      <c r="X892" t="str">
        <f>IF(Input!W898="","",_xlfn.NUMBERVALUE(Input!W898))</f>
        <v/>
      </c>
      <c r="Y892" t="str">
        <f>IF(Input!X898="","",_xlfn.NUMBERVALUE(Input!X898))</f>
        <v/>
      </c>
      <c r="Z892" t="str">
        <f>IF(Input!Y898="","",_xlfn.NUMBERVALUE(Input!Y898))</f>
        <v/>
      </c>
    </row>
    <row r="893" spans="1:26" x14ac:dyDescent="0.25">
      <c r="A893" s="257" t="str">
        <f>IF(ISERROR(Input!A899),"",Input!A899)</f>
        <v/>
      </c>
      <c r="B893" t="str">
        <f t="shared" si="13"/>
        <v/>
      </c>
      <c r="C893" t="str">
        <f>IF(ISERROR(Input!B899),"",IF(Input!B899="","",Input!B899))</f>
        <v/>
      </c>
      <c r="D893" t="str">
        <f>IF(ISERROR(IF(Input!C899="","",Input!C899*1)),"",IF(Input!C899="","",Input!C899*1))</f>
        <v/>
      </c>
      <c r="E893" t="str">
        <f>IF(ISERROR(IF(Input!D899="","",Input!D899)),"",IF(Input!D899="","",Input!D899))</f>
        <v/>
      </c>
      <c r="F893" t="str">
        <f>IF(Input!E899="","",IF(ISNUMBER(_xlfn.NUMBERVALUE(Input!E899)),ROUND(Input!E899,0),Input!E899))</f>
        <v/>
      </c>
      <c r="G893" s="269" t="str">
        <f>IF(ISBLANK(Input!F899),"",(Input!F899))</f>
        <v/>
      </c>
      <c r="H893" t="str">
        <f>IF(Input!G899="","",Input!G899)</f>
        <v/>
      </c>
      <c r="I893" t="str">
        <f>IF(Input!H899="","",Input!H899)</f>
        <v/>
      </c>
      <c r="J893" t="str">
        <f>IFERROR(IF(Input!I899="","",IF(VLOOKUP(Input!D899,'Measure List'!$A$2:$D$5000,4,FALSE)="Residential","",Input!I899)),"")</f>
        <v/>
      </c>
      <c r="K893" t="str">
        <f>IF(Input!J899="","",Input!J899)</f>
        <v/>
      </c>
      <c r="L893" t="str">
        <f>IF(Input!K899="","",Input!K899)</f>
        <v/>
      </c>
      <c r="M893" t="str">
        <f>IF(Input!L899="","",Input!L899)</f>
        <v/>
      </c>
      <c r="N893" s="304" t="str">
        <f>IF(Input!M899="","",Input!M899)</f>
        <v/>
      </c>
      <c r="O893" t="str">
        <f>IF(Input!N899="","",IF(_xlfn.NUMBERVALUE(Input!N899)=0,"",_xlfn.NUMBERVALUE(Input!N899)))</f>
        <v/>
      </c>
      <c r="P893" t="str">
        <f>IF(Input!O899="","",_xlfn.NUMBERVALUE(Input!O899))</f>
        <v/>
      </c>
      <c r="Q893" t="str">
        <f>IF(Input!P899="","",Input!P899)</f>
        <v/>
      </c>
      <c r="R893" t="str">
        <f>IF(Input!Q899="","",Input!Q899)</f>
        <v/>
      </c>
      <c r="S893" t="str">
        <f>IF(Input!R899="","",_xlfn.NUMBERVALUE(Input!R899))</f>
        <v/>
      </c>
      <c r="T893" t="str">
        <f>IF(Input!S899="","",Input!S899)</f>
        <v/>
      </c>
      <c r="U893" t="str">
        <f>IF(Input!T899="","",_xlfn.NUMBERVALUE(Input!T899))</f>
        <v/>
      </c>
      <c r="V893" t="str">
        <f>IF(Input!U899="","",(Input!U899))</f>
        <v/>
      </c>
      <c r="W893" t="str">
        <f>IF(Input!V899="","",_xlfn.NUMBERVALUE(Input!V899))</f>
        <v/>
      </c>
      <c r="X893" t="str">
        <f>IF(Input!W899="","",_xlfn.NUMBERVALUE(Input!W899))</f>
        <v/>
      </c>
      <c r="Y893" t="str">
        <f>IF(Input!X899="","",_xlfn.NUMBERVALUE(Input!X899))</f>
        <v/>
      </c>
      <c r="Z893" t="str">
        <f>IF(Input!Y899="","",_xlfn.NUMBERVALUE(Input!Y899))</f>
        <v/>
      </c>
    </row>
    <row r="894" spans="1:26" x14ac:dyDescent="0.25">
      <c r="A894" s="257" t="str">
        <f>IF(ISERROR(Input!A900),"",Input!A900)</f>
        <v/>
      </c>
      <c r="B894" t="str">
        <f t="shared" si="13"/>
        <v/>
      </c>
      <c r="C894" t="str">
        <f>IF(ISERROR(Input!B900),"",IF(Input!B900="","",Input!B900))</f>
        <v/>
      </c>
      <c r="D894" t="str">
        <f>IF(ISERROR(IF(Input!C900="","",Input!C900*1)),"",IF(Input!C900="","",Input!C900*1))</f>
        <v/>
      </c>
      <c r="E894" t="str">
        <f>IF(ISERROR(IF(Input!D900="","",Input!D900)),"",IF(Input!D900="","",Input!D900))</f>
        <v/>
      </c>
      <c r="F894" t="str">
        <f>IF(Input!E900="","",IF(ISNUMBER(_xlfn.NUMBERVALUE(Input!E900)),ROUND(Input!E900,0),Input!E900))</f>
        <v/>
      </c>
      <c r="G894" s="269" t="str">
        <f>IF(ISBLANK(Input!F900),"",(Input!F900))</f>
        <v/>
      </c>
      <c r="H894" t="str">
        <f>IF(Input!G900="","",Input!G900)</f>
        <v/>
      </c>
      <c r="I894" t="str">
        <f>IF(Input!H900="","",Input!H900)</f>
        <v/>
      </c>
      <c r="J894" t="str">
        <f>IFERROR(IF(Input!I900="","",IF(VLOOKUP(Input!D900,'Measure List'!$A$2:$D$5000,4,FALSE)="Residential","",Input!I900)),"")</f>
        <v/>
      </c>
      <c r="K894" t="str">
        <f>IF(Input!J900="","",Input!J900)</f>
        <v/>
      </c>
      <c r="L894" t="str">
        <f>IF(Input!K900="","",Input!K900)</f>
        <v/>
      </c>
      <c r="M894" t="str">
        <f>IF(Input!L900="","",Input!L900)</f>
        <v/>
      </c>
      <c r="N894" s="304" t="str">
        <f>IF(Input!M900="","",Input!M900)</f>
        <v/>
      </c>
      <c r="O894" t="str">
        <f>IF(Input!N900="","",IF(_xlfn.NUMBERVALUE(Input!N900)=0,"",_xlfn.NUMBERVALUE(Input!N900)))</f>
        <v/>
      </c>
      <c r="P894" t="str">
        <f>IF(Input!O900="","",_xlfn.NUMBERVALUE(Input!O900))</f>
        <v/>
      </c>
      <c r="Q894" t="str">
        <f>IF(Input!P900="","",Input!P900)</f>
        <v/>
      </c>
      <c r="R894" t="str">
        <f>IF(Input!Q900="","",Input!Q900)</f>
        <v/>
      </c>
      <c r="S894" t="str">
        <f>IF(Input!R900="","",_xlfn.NUMBERVALUE(Input!R900))</f>
        <v/>
      </c>
      <c r="T894" t="str">
        <f>IF(Input!S900="","",Input!S900)</f>
        <v/>
      </c>
      <c r="U894" t="str">
        <f>IF(Input!T900="","",_xlfn.NUMBERVALUE(Input!T900))</f>
        <v/>
      </c>
      <c r="V894" t="str">
        <f>IF(Input!U900="","",(Input!U900))</f>
        <v/>
      </c>
      <c r="W894" t="str">
        <f>IF(Input!V900="","",_xlfn.NUMBERVALUE(Input!V900))</f>
        <v/>
      </c>
      <c r="X894" t="str">
        <f>IF(Input!W900="","",_xlfn.NUMBERVALUE(Input!W900))</f>
        <v/>
      </c>
      <c r="Y894" t="str">
        <f>IF(Input!X900="","",_xlfn.NUMBERVALUE(Input!X900))</f>
        <v/>
      </c>
      <c r="Z894" t="str">
        <f>IF(Input!Y900="","",_xlfn.NUMBERVALUE(Input!Y900))</f>
        <v/>
      </c>
    </row>
    <row r="895" spans="1:26" x14ac:dyDescent="0.25">
      <c r="A895" s="257" t="str">
        <f>IF(ISERROR(Input!A901),"",Input!A901)</f>
        <v/>
      </c>
      <c r="B895" t="str">
        <f t="shared" si="13"/>
        <v/>
      </c>
      <c r="C895" t="str">
        <f>IF(ISERROR(Input!B901),"",IF(Input!B901="","",Input!B901))</f>
        <v/>
      </c>
      <c r="D895" t="str">
        <f>IF(ISERROR(IF(Input!C901="","",Input!C901*1)),"",IF(Input!C901="","",Input!C901*1))</f>
        <v/>
      </c>
      <c r="E895" t="str">
        <f>IF(ISERROR(IF(Input!D901="","",Input!D901)),"",IF(Input!D901="","",Input!D901))</f>
        <v/>
      </c>
      <c r="F895" t="str">
        <f>IF(Input!E901="","",IF(ISNUMBER(_xlfn.NUMBERVALUE(Input!E901)),ROUND(Input!E901,0),Input!E901))</f>
        <v/>
      </c>
      <c r="G895" s="269" t="str">
        <f>IF(ISBLANK(Input!F901),"",(Input!F901))</f>
        <v/>
      </c>
      <c r="H895" t="str">
        <f>IF(Input!G901="","",Input!G901)</f>
        <v/>
      </c>
      <c r="I895" t="str">
        <f>IF(Input!H901="","",Input!H901)</f>
        <v/>
      </c>
      <c r="J895" t="str">
        <f>IFERROR(IF(Input!I901="","",IF(VLOOKUP(Input!D901,'Measure List'!$A$2:$D$5000,4,FALSE)="Residential","",Input!I901)),"")</f>
        <v/>
      </c>
      <c r="K895" t="str">
        <f>IF(Input!J901="","",Input!J901)</f>
        <v/>
      </c>
      <c r="L895" t="str">
        <f>IF(Input!K901="","",Input!K901)</f>
        <v/>
      </c>
      <c r="M895" t="str">
        <f>IF(Input!L901="","",Input!L901)</f>
        <v/>
      </c>
      <c r="N895" s="304" t="str">
        <f>IF(Input!M901="","",Input!M901)</f>
        <v/>
      </c>
      <c r="O895" t="str">
        <f>IF(Input!N901="","",IF(_xlfn.NUMBERVALUE(Input!N901)=0,"",_xlfn.NUMBERVALUE(Input!N901)))</f>
        <v/>
      </c>
      <c r="P895" t="str">
        <f>IF(Input!O901="","",_xlfn.NUMBERVALUE(Input!O901))</f>
        <v/>
      </c>
      <c r="Q895" t="str">
        <f>IF(Input!P901="","",Input!P901)</f>
        <v/>
      </c>
      <c r="R895" t="str">
        <f>IF(Input!Q901="","",Input!Q901)</f>
        <v/>
      </c>
      <c r="S895" t="str">
        <f>IF(Input!R901="","",_xlfn.NUMBERVALUE(Input!R901))</f>
        <v/>
      </c>
      <c r="T895" t="str">
        <f>IF(Input!S901="","",Input!S901)</f>
        <v/>
      </c>
      <c r="U895" t="str">
        <f>IF(Input!T901="","",_xlfn.NUMBERVALUE(Input!T901))</f>
        <v/>
      </c>
      <c r="V895" t="str">
        <f>IF(Input!U901="","",(Input!U901))</f>
        <v/>
      </c>
      <c r="W895" t="str">
        <f>IF(Input!V901="","",_xlfn.NUMBERVALUE(Input!V901))</f>
        <v/>
      </c>
      <c r="X895" t="str">
        <f>IF(Input!W901="","",_xlfn.NUMBERVALUE(Input!W901))</f>
        <v/>
      </c>
      <c r="Y895" t="str">
        <f>IF(Input!X901="","",_xlfn.NUMBERVALUE(Input!X901))</f>
        <v/>
      </c>
      <c r="Z895" t="str">
        <f>IF(Input!Y901="","",_xlfn.NUMBERVALUE(Input!Y901))</f>
        <v/>
      </c>
    </row>
    <row r="896" spans="1:26" x14ac:dyDescent="0.25">
      <c r="A896" s="257" t="str">
        <f>IF(ISERROR(Input!A902),"",Input!A902)</f>
        <v/>
      </c>
      <c r="B896" t="str">
        <f t="shared" si="13"/>
        <v/>
      </c>
      <c r="C896" t="str">
        <f>IF(ISERROR(Input!B902),"",IF(Input!B902="","",Input!B902))</f>
        <v/>
      </c>
      <c r="D896" t="str">
        <f>IF(ISERROR(IF(Input!C902="","",Input!C902*1)),"",IF(Input!C902="","",Input!C902*1))</f>
        <v/>
      </c>
      <c r="E896" t="str">
        <f>IF(ISERROR(IF(Input!D902="","",Input!D902)),"",IF(Input!D902="","",Input!D902))</f>
        <v/>
      </c>
      <c r="F896" t="str">
        <f>IF(Input!E902="","",IF(ISNUMBER(_xlfn.NUMBERVALUE(Input!E902)),ROUND(Input!E902,0),Input!E902))</f>
        <v/>
      </c>
      <c r="G896" s="269" t="str">
        <f>IF(ISBLANK(Input!F902),"",(Input!F902))</f>
        <v/>
      </c>
      <c r="H896" t="str">
        <f>IF(Input!G902="","",Input!G902)</f>
        <v/>
      </c>
      <c r="I896" t="str">
        <f>IF(Input!H902="","",Input!H902)</f>
        <v/>
      </c>
      <c r="J896" t="str">
        <f>IFERROR(IF(Input!I902="","",IF(VLOOKUP(Input!D902,'Measure List'!$A$2:$D$5000,4,FALSE)="Residential","",Input!I902)),"")</f>
        <v/>
      </c>
      <c r="K896" t="str">
        <f>IF(Input!J902="","",Input!J902)</f>
        <v/>
      </c>
      <c r="L896" t="str">
        <f>IF(Input!K902="","",Input!K902)</f>
        <v/>
      </c>
      <c r="M896" t="str">
        <f>IF(Input!L902="","",Input!L902)</f>
        <v/>
      </c>
      <c r="N896" s="304" t="str">
        <f>IF(Input!M902="","",Input!M902)</f>
        <v/>
      </c>
      <c r="O896" t="str">
        <f>IF(Input!N902="","",IF(_xlfn.NUMBERVALUE(Input!N902)=0,"",_xlfn.NUMBERVALUE(Input!N902)))</f>
        <v/>
      </c>
      <c r="P896" t="str">
        <f>IF(Input!O902="","",_xlfn.NUMBERVALUE(Input!O902))</f>
        <v/>
      </c>
      <c r="Q896" t="str">
        <f>IF(Input!P902="","",Input!P902)</f>
        <v/>
      </c>
      <c r="R896" t="str">
        <f>IF(Input!Q902="","",Input!Q902)</f>
        <v/>
      </c>
      <c r="S896" t="str">
        <f>IF(Input!R902="","",_xlfn.NUMBERVALUE(Input!R902))</f>
        <v/>
      </c>
      <c r="T896" t="str">
        <f>IF(Input!S902="","",Input!S902)</f>
        <v/>
      </c>
      <c r="U896" t="str">
        <f>IF(Input!T902="","",_xlfn.NUMBERVALUE(Input!T902))</f>
        <v/>
      </c>
      <c r="V896" t="str">
        <f>IF(Input!U902="","",(Input!U902))</f>
        <v/>
      </c>
      <c r="W896" t="str">
        <f>IF(Input!V902="","",_xlfn.NUMBERVALUE(Input!V902))</f>
        <v/>
      </c>
      <c r="X896" t="str">
        <f>IF(Input!W902="","",_xlfn.NUMBERVALUE(Input!W902))</f>
        <v/>
      </c>
      <c r="Y896" t="str">
        <f>IF(Input!X902="","",_xlfn.NUMBERVALUE(Input!X902))</f>
        <v/>
      </c>
      <c r="Z896" t="str">
        <f>IF(Input!Y902="","",_xlfn.NUMBERVALUE(Input!Y902))</f>
        <v/>
      </c>
    </row>
    <row r="897" spans="1:26" x14ac:dyDescent="0.25">
      <c r="A897" s="257" t="str">
        <f>IF(ISERROR(Input!A903),"",Input!A903)</f>
        <v/>
      </c>
      <c r="B897" t="str">
        <f t="shared" si="13"/>
        <v/>
      </c>
      <c r="C897" t="str">
        <f>IF(ISERROR(Input!B903),"",IF(Input!B903="","",Input!B903))</f>
        <v/>
      </c>
      <c r="D897" t="str">
        <f>IF(ISERROR(IF(Input!C903="","",Input!C903*1)),"",IF(Input!C903="","",Input!C903*1))</f>
        <v/>
      </c>
      <c r="E897" t="str">
        <f>IF(ISERROR(IF(Input!D903="","",Input!D903)),"",IF(Input!D903="","",Input!D903))</f>
        <v/>
      </c>
      <c r="F897" t="str">
        <f>IF(Input!E903="","",IF(ISNUMBER(_xlfn.NUMBERVALUE(Input!E903)),ROUND(Input!E903,0),Input!E903))</f>
        <v/>
      </c>
      <c r="G897" s="269" t="str">
        <f>IF(ISBLANK(Input!F903),"",(Input!F903))</f>
        <v/>
      </c>
      <c r="H897" t="str">
        <f>IF(Input!G903="","",Input!G903)</f>
        <v/>
      </c>
      <c r="I897" t="str">
        <f>IF(Input!H903="","",Input!H903)</f>
        <v/>
      </c>
      <c r="J897" t="str">
        <f>IFERROR(IF(Input!I903="","",IF(VLOOKUP(Input!D903,'Measure List'!$A$2:$D$5000,4,FALSE)="Residential","",Input!I903)),"")</f>
        <v/>
      </c>
      <c r="K897" t="str">
        <f>IF(Input!J903="","",Input!J903)</f>
        <v/>
      </c>
      <c r="L897" t="str">
        <f>IF(Input!K903="","",Input!K903)</f>
        <v/>
      </c>
      <c r="M897" t="str">
        <f>IF(Input!L903="","",Input!L903)</f>
        <v/>
      </c>
      <c r="N897" s="304" t="str">
        <f>IF(Input!M903="","",Input!M903)</f>
        <v/>
      </c>
      <c r="O897" t="str">
        <f>IF(Input!N903="","",IF(_xlfn.NUMBERVALUE(Input!N903)=0,"",_xlfn.NUMBERVALUE(Input!N903)))</f>
        <v/>
      </c>
      <c r="P897" t="str">
        <f>IF(Input!O903="","",_xlfn.NUMBERVALUE(Input!O903))</f>
        <v/>
      </c>
      <c r="Q897" t="str">
        <f>IF(Input!P903="","",Input!P903)</f>
        <v/>
      </c>
      <c r="R897" t="str">
        <f>IF(Input!Q903="","",Input!Q903)</f>
        <v/>
      </c>
      <c r="S897" t="str">
        <f>IF(Input!R903="","",_xlfn.NUMBERVALUE(Input!R903))</f>
        <v/>
      </c>
      <c r="T897" t="str">
        <f>IF(Input!S903="","",Input!S903)</f>
        <v/>
      </c>
      <c r="U897" t="str">
        <f>IF(Input!T903="","",_xlfn.NUMBERVALUE(Input!T903))</f>
        <v/>
      </c>
      <c r="V897" t="str">
        <f>IF(Input!U903="","",(Input!U903))</f>
        <v/>
      </c>
      <c r="W897" t="str">
        <f>IF(Input!V903="","",_xlfn.NUMBERVALUE(Input!V903))</f>
        <v/>
      </c>
      <c r="X897" t="str">
        <f>IF(Input!W903="","",_xlfn.NUMBERVALUE(Input!W903))</f>
        <v/>
      </c>
      <c r="Y897" t="str">
        <f>IF(Input!X903="","",_xlfn.NUMBERVALUE(Input!X903))</f>
        <v/>
      </c>
      <c r="Z897" t="str">
        <f>IF(Input!Y903="","",_xlfn.NUMBERVALUE(Input!Y903))</f>
        <v/>
      </c>
    </row>
    <row r="898" spans="1:26" x14ac:dyDescent="0.25">
      <c r="A898" s="257" t="str">
        <f>IF(ISERROR(Input!A904),"",Input!A904)</f>
        <v/>
      </c>
      <c r="B898" t="str">
        <f t="shared" si="13"/>
        <v/>
      </c>
      <c r="C898" t="str">
        <f>IF(ISERROR(Input!B904),"",IF(Input!B904="","",Input!B904))</f>
        <v/>
      </c>
      <c r="D898" t="str">
        <f>IF(ISERROR(IF(Input!C904="","",Input!C904*1)),"",IF(Input!C904="","",Input!C904*1))</f>
        <v/>
      </c>
      <c r="E898" t="str">
        <f>IF(ISERROR(IF(Input!D904="","",Input!D904)),"",IF(Input!D904="","",Input!D904))</f>
        <v/>
      </c>
      <c r="F898" t="str">
        <f>IF(Input!E904="","",IF(ISNUMBER(_xlfn.NUMBERVALUE(Input!E904)),ROUND(Input!E904,0),Input!E904))</f>
        <v/>
      </c>
      <c r="G898" s="269" t="str">
        <f>IF(ISBLANK(Input!F904),"",(Input!F904))</f>
        <v/>
      </c>
      <c r="H898" t="str">
        <f>IF(Input!G904="","",Input!G904)</f>
        <v/>
      </c>
      <c r="I898" t="str">
        <f>IF(Input!H904="","",Input!H904)</f>
        <v/>
      </c>
      <c r="J898" t="str">
        <f>IFERROR(IF(Input!I904="","",IF(VLOOKUP(Input!D904,'Measure List'!$A$2:$D$5000,4,FALSE)="Residential","",Input!I904)),"")</f>
        <v/>
      </c>
      <c r="K898" t="str">
        <f>IF(Input!J904="","",Input!J904)</f>
        <v/>
      </c>
      <c r="L898" t="str">
        <f>IF(Input!K904="","",Input!K904)</f>
        <v/>
      </c>
      <c r="M898" t="str">
        <f>IF(Input!L904="","",Input!L904)</f>
        <v/>
      </c>
      <c r="N898" s="304" t="str">
        <f>IF(Input!M904="","",Input!M904)</f>
        <v/>
      </c>
      <c r="O898" t="str">
        <f>IF(Input!N904="","",IF(_xlfn.NUMBERVALUE(Input!N904)=0,"",_xlfn.NUMBERVALUE(Input!N904)))</f>
        <v/>
      </c>
      <c r="P898" t="str">
        <f>IF(Input!O904="","",_xlfn.NUMBERVALUE(Input!O904))</f>
        <v/>
      </c>
      <c r="Q898" t="str">
        <f>IF(Input!P904="","",Input!P904)</f>
        <v/>
      </c>
      <c r="R898" t="str">
        <f>IF(Input!Q904="","",Input!Q904)</f>
        <v/>
      </c>
      <c r="S898" t="str">
        <f>IF(Input!R904="","",_xlfn.NUMBERVALUE(Input!R904))</f>
        <v/>
      </c>
      <c r="T898" t="str">
        <f>IF(Input!S904="","",Input!S904)</f>
        <v/>
      </c>
      <c r="U898" t="str">
        <f>IF(Input!T904="","",_xlfn.NUMBERVALUE(Input!T904))</f>
        <v/>
      </c>
      <c r="V898" t="str">
        <f>IF(Input!U904="","",(Input!U904))</f>
        <v/>
      </c>
      <c r="W898" t="str">
        <f>IF(Input!V904="","",_xlfn.NUMBERVALUE(Input!V904))</f>
        <v/>
      </c>
      <c r="X898" t="str">
        <f>IF(Input!W904="","",_xlfn.NUMBERVALUE(Input!W904))</f>
        <v/>
      </c>
      <c r="Y898" t="str">
        <f>IF(Input!X904="","",_xlfn.NUMBERVALUE(Input!X904))</f>
        <v/>
      </c>
      <c r="Z898" t="str">
        <f>IF(Input!Y904="","",_xlfn.NUMBERVALUE(Input!Y904))</f>
        <v/>
      </c>
    </row>
    <row r="899" spans="1:26" x14ac:dyDescent="0.25">
      <c r="A899" s="257" t="str">
        <f>IF(ISERROR(Input!A905),"",Input!A905)</f>
        <v/>
      </c>
      <c r="B899" t="str">
        <f t="shared" ref="B899:B962" si="14">IF(A899="","",$AA$2)</f>
        <v/>
      </c>
      <c r="C899" t="str">
        <f>IF(ISERROR(Input!B905),"",IF(Input!B905="","",Input!B905))</f>
        <v/>
      </c>
      <c r="D899" t="str">
        <f>IF(ISERROR(IF(Input!C905="","",Input!C905*1)),"",IF(Input!C905="","",Input!C905*1))</f>
        <v/>
      </c>
      <c r="E899" t="str">
        <f>IF(ISERROR(IF(Input!D905="","",Input!D905)),"",IF(Input!D905="","",Input!D905))</f>
        <v/>
      </c>
      <c r="F899" t="str">
        <f>IF(Input!E905="","",IF(ISNUMBER(_xlfn.NUMBERVALUE(Input!E905)),ROUND(Input!E905,0),Input!E905))</f>
        <v/>
      </c>
      <c r="G899" s="269" t="str">
        <f>IF(ISBLANK(Input!F905),"",(Input!F905))</f>
        <v/>
      </c>
      <c r="H899" t="str">
        <f>IF(Input!G905="","",Input!G905)</f>
        <v/>
      </c>
      <c r="I899" t="str">
        <f>IF(Input!H905="","",Input!H905)</f>
        <v/>
      </c>
      <c r="J899" t="str">
        <f>IFERROR(IF(Input!I905="","",IF(VLOOKUP(Input!D905,'Measure List'!$A$2:$D$5000,4,FALSE)="Residential","",Input!I905)),"")</f>
        <v/>
      </c>
      <c r="K899" t="str">
        <f>IF(Input!J905="","",Input!J905)</f>
        <v/>
      </c>
      <c r="L899" t="str">
        <f>IF(Input!K905="","",Input!K905)</f>
        <v/>
      </c>
      <c r="M899" t="str">
        <f>IF(Input!L905="","",Input!L905)</f>
        <v/>
      </c>
      <c r="N899" s="304" t="str">
        <f>IF(Input!M905="","",Input!M905)</f>
        <v/>
      </c>
      <c r="O899" t="str">
        <f>IF(Input!N905="","",IF(_xlfn.NUMBERVALUE(Input!N905)=0,"",_xlfn.NUMBERVALUE(Input!N905)))</f>
        <v/>
      </c>
      <c r="P899" t="str">
        <f>IF(Input!O905="","",_xlfn.NUMBERVALUE(Input!O905))</f>
        <v/>
      </c>
      <c r="Q899" t="str">
        <f>IF(Input!P905="","",Input!P905)</f>
        <v/>
      </c>
      <c r="R899" t="str">
        <f>IF(Input!Q905="","",Input!Q905)</f>
        <v/>
      </c>
      <c r="S899" t="str">
        <f>IF(Input!R905="","",_xlfn.NUMBERVALUE(Input!R905))</f>
        <v/>
      </c>
      <c r="T899" t="str">
        <f>IF(Input!S905="","",Input!S905)</f>
        <v/>
      </c>
      <c r="U899" t="str">
        <f>IF(Input!T905="","",_xlfn.NUMBERVALUE(Input!T905))</f>
        <v/>
      </c>
      <c r="V899" t="str">
        <f>IF(Input!U905="","",(Input!U905))</f>
        <v/>
      </c>
      <c r="W899" t="str">
        <f>IF(Input!V905="","",_xlfn.NUMBERVALUE(Input!V905))</f>
        <v/>
      </c>
      <c r="X899" t="str">
        <f>IF(Input!W905="","",_xlfn.NUMBERVALUE(Input!W905))</f>
        <v/>
      </c>
      <c r="Y899" t="str">
        <f>IF(Input!X905="","",_xlfn.NUMBERVALUE(Input!X905))</f>
        <v/>
      </c>
      <c r="Z899" t="str">
        <f>IF(Input!Y905="","",_xlfn.NUMBERVALUE(Input!Y905))</f>
        <v/>
      </c>
    </row>
    <row r="900" spans="1:26" x14ac:dyDescent="0.25">
      <c r="A900" s="257" t="str">
        <f>IF(ISERROR(Input!A906),"",Input!A906)</f>
        <v/>
      </c>
      <c r="B900" t="str">
        <f t="shared" si="14"/>
        <v/>
      </c>
      <c r="C900" t="str">
        <f>IF(ISERROR(Input!B906),"",IF(Input!B906="","",Input!B906))</f>
        <v/>
      </c>
      <c r="D900" t="str">
        <f>IF(ISERROR(IF(Input!C906="","",Input!C906*1)),"",IF(Input!C906="","",Input!C906*1))</f>
        <v/>
      </c>
      <c r="E900" t="str">
        <f>IF(ISERROR(IF(Input!D906="","",Input!D906)),"",IF(Input!D906="","",Input!D906))</f>
        <v/>
      </c>
      <c r="F900" t="str">
        <f>IF(Input!E906="","",IF(ISNUMBER(_xlfn.NUMBERVALUE(Input!E906)),ROUND(Input!E906,0),Input!E906))</f>
        <v/>
      </c>
      <c r="G900" s="269" t="str">
        <f>IF(ISBLANK(Input!F906),"",(Input!F906))</f>
        <v/>
      </c>
      <c r="H900" t="str">
        <f>IF(Input!G906="","",Input!G906)</f>
        <v/>
      </c>
      <c r="I900" t="str">
        <f>IF(Input!H906="","",Input!H906)</f>
        <v/>
      </c>
      <c r="J900" t="str">
        <f>IFERROR(IF(Input!I906="","",IF(VLOOKUP(Input!D906,'Measure List'!$A$2:$D$5000,4,FALSE)="Residential","",Input!I906)),"")</f>
        <v/>
      </c>
      <c r="K900" t="str">
        <f>IF(Input!J906="","",Input!J906)</f>
        <v/>
      </c>
      <c r="L900" t="str">
        <f>IF(Input!K906="","",Input!K906)</f>
        <v/>
      </c>
      <c r="M900" t="str">
        <f>IF(Input!L906="","",Input!L906)</f>
        <v/>
      </c>
      <c r="N900" s="304" t="str">
        <f>IF(Input!M906="","",Input!M906)</f>
        <v/>
      </c>
      <c r="O900" t="str">
        <f>IF(Input!N906="","",IF(_xlfn.NUMBERVALUE(Input!N906)=0,"",_xlfn.NUMBERVALUE(Input!N906)))</f>
        <v/>
      </c>
      <c r="P900" t="str">
        <f>IF(Input!O906="","",_xlfn.NUMBERVALUE(Input!O906))</f>
        <v/>
      </c>
      <c r="Q900" t="str">
        <f>IF(Input!P906="","",Input!P906)</f>
        <v/>
      </c>
      <c r="R900" t="str">
        <f>IF(Input!Q906="","",Input!Q906)</f>
        <v/>
      </c>
      <c r="S900" t="str">
        <f>IF(Input!R906="","",_xlfn.NUMBERVALUE(Input!R906))</f>
        <v/>
      </c>
      <c r="T900" t="str">
        <f>IF(Input!S906="","",Input!S906)</f>
        <v/>
      </c>
      <c r="U900" t="str">
        <f>IF(Input!T906="","",_xlfn.NUMBERVALUE(Input!T906))</f>
        <v/>
      </c>
      <c r="V900" t="str">
        <f>IF(Input!U906="","",(Input!U906))</f>
        <v/>
      </c>
      <c r="W900" t="str">
        <f>IF(Input!V906="","",_xlfn.NUMBERVALUE(Input!V906))</f>
        <v/>
      </c>
      <c r="X900" t="str">
        <f>IF(Input!W906="","",_xlfn.NUMBERVALUE(Input!W906))</f>
        <v/>
      </c>
      <c r="Y900" t="str">
        <f>IF(Input!X906="","",_xlfn.NUMBERVALUE(Input!X906))</f>
        <v/>
      </c>
      <c r="Z900" t="str">
        <f>IF(Input!Y906="","",_xlfn.NUMBERVALUE(Input!Y906))</f>
        <v/>
      </c>
    </row>
    <row r="901" spans="1:26" x14ac:dyDescent="0.25">
      <c r="A901" s="257" t="str">
        <f>IF(ISERROR(Input!A907),"",Input!A907)</f>
        <v/>
      </c>
      <c r="B901" t="str">
        <f t="shared" si="14"/>
        <v/>
      </c>
      <c r="C901" t="str">
        <f>IF(ISERROR(Input!B907),"",IF(Input!B907="","",Input!B907))</f>
        <v/>
      </c>
      <c r="D901" t="str">
        <f>IF(ISERROR(IF(Input!C907="","",Input!C907*1)),"",IF(Input!C907="","",Input!C907*1))</f>
        <v/>
      </c>
      <c r="E901" t="str">
        <f>IF(ISERROR(IF(Input!D907="","",Input!D907)),"",IF(Input!D907="","",Input!D907))</f>
        <v/>
      </c>
      <c r="F901" t="str">
        <f>IF(Input!E907="","",IF(ISNUMBER(_xlfn.NUMBERVALUE(Input!E907)),ROUND(Input!E907,0),Input!E907))</f>
        <v/>
      </c>
      <c r="G901" s="269" t="str">
        <f>IF(ISBLANK(Input!F907),"",(Input!F907))</f>
        <v/>
      </c>
      <c r="H901" t="str">
        <f>IF(Input!G907="","",Input!G907)</f>
        <v/>
      </c>
      <c r="I901" t="str">
        <f>IF(Input!H907="","",Input!H907)</f>
        <v/>
      </c>
      <c r="J901" t="str">
        <f>IFERROR(IF(Input!I907="","",IF(VLOOKUP(Input!D907,'Measure List'!$A$2:$D$5000,4,FALSE)="Residential","",Input!I907)),"")</f>
        <v/>
      </c>
      <c r="K901" t="str">
        <f>IF(Input!J907="","",Input!J907)</f>
        <v/>
      </c>
      <c r="L901" t="str">
        <f>IF(Input!K907="","",Input!K907)</f>
        <v/>
      </c>
      <c r="M901" t="str">
        <f>IF(Input!L907="","",Input!L907)</f>
        <v/>
      </c>
      <c r="N901" s="304" t="str">
        <f>IF(Input!M907="","",Input!M907)</f>
        <v/>
      </c>
      <c r="O901" t="str">
        <f>IF(Input!N907="","",IF(_xlfn.NUMBERVALUE(Input!N907)=0,"",_xlfn.NUMBERVALUE(Input!N907)))</f>
        <v/>
      </c>
      <c r="P901" t="str">
        <f>IF(Input!O907="","",_xlfn.NUMBERVALUE(Input!O907))</f>
        <v/>
      </c>
      <c r="Q901" t="str">
        <f>IF(Input!P907="","",Input!P907)</f>
        <v/>
      </c>
      <c r="R901" t="str">
        <f>IF(Input!Q907="","",Input!Q907)</f>
        <v/>
      </c>
      <c r="S901" t="str">
        <f>IF(Input!R907="","",_xlfn.NUMBERVALUE(Input!R907))</f>
        <v/>
      </c>
      <c r="T901" t="str">
        <f>IF(Input!S907="","",Input!S907)</f>
        <v/>
      </c>
      <c r="U901" t="str">
        <f>IF(Input!T907="","",_xlfn.NUMBERVALUE(Input!T907))</f>
        <v/>
      </c>
      <c r="V901" t="str">
        <f>IF(Input!U907="","",(Input!U907))</f>
        <v/>
      </c>
      <c r="W901" t="str">
        <f>IF(Input!V907="","",_xlfn.NUMBERVALUE(Input!V907))</f>
        <v/>
      </c>
      <c r="X901" t="str">
        <f>IF(Input!W907="","",_xlfn.NUMBERVALUE(Input!W907))</f>
        <v/>
      </c>
      <c r="Y901" t="str">
        <f>IF(Input!X907="","",_xlfn.NUMBERVALUE(Input!X907))</f>
        <v/>
      </c>
      <c r="Z901" t="str">
        <f>IF(Input!Y907="","",_xlfn.NUMBERVALUE(Input!Y907))</f>
        <v/>
      </c>
    </row>
    <row r="902" spans="1:26" x14ac:dyDescent="0.25">
      <c r="A902" s="257" t="str">
        <f>IF(ISERROR(Input!A908),"",Input!A908)</f>
        <v/>
      </c>
      <c r="B902" t="str">
        <f t="shared" si="14"/>
        <v/>
      </c>
      <c r="C902" t="str">
        <f>IF(ISERROR(Input!B908),"",IF(Input!B908="","",Input!B908))</f>
        <v/>
      </c>
      <c r="D902" t="str">
        <f>IF(ISERROR(IF(Input!C908="","",Input!C908*1)),"",IF(Input!C908="","",Input!C908*1))</f>
        <v/>
      </c>
      <c r="E902" t="str">
        <f>IF(ISERROR(IF(Input!D908="","",Input!D908)),"",IF(Input!D908="","",Input!D908))</f>
        <v/>
      </c>
      <c r="F902" t="str">
        <f>IF(Input!E908="","",IF(ISNUMBER(_xlfn.NUMBERVALUE(Input!E908)),ROUND(Input!E908,0),Input!E908))</f>
        <v/>
      </c>
      <c r="G902" s="269" t="str">
        <f>IF(ISBLANK(Input!F908),"",(Input!F908))</f>
        <v/>
      </c>
      <c r="H902" t="str">
        <f>IF(Input!G908="","",Input!G908)</f>
        <v/>
      </c>
      <c r="I902" t="str">
        <f>IF(Input!H908="","",Input!H908)</f>
        <v/>
      </c>
      <c r="J902" t="str">
        <f>IFERROR(IF(Input!I908="","",IF(VLOOKUP(Input!D908,'Measure List'!$A$2:$D$5000,4,FALSE)="Residential","",Input!I908)),"")</f>
        <v/>
      </c>
      <c r="K902" t="str">
        <f>IF(Input!J908="","",Input!J908)</f>
        <v/>
      </c>
      <c r="L902" t="str">
        <f>IF(Input!K908="","",Input!K908)</f>
        <v/>
      </c>
      <c r="M902" t="str">
        <f>IF(Input!L908="","",Input!L908)</f>
        <v/>
      </c>
      <c r="N902" s="304" t="str">
        <f>IF(Input!M908="","",Input!M908)</f>
        <v/>
      </c>
      <c r="O902" t="str">
        <f>IF(Input!N908="","",IF(_xlfn.NUMBERVALUE(Input!N908)=0,"",_xlfn.NUMBERVALUE(Input!N908)))</f>
        <v/>
      </c>
      <c r="P902" t="str">
        <f>IF(Input!O908="","",_xlfn.NUMBERVALUE(Input!O908))</f>
        <v/>
      </c>
      <c r="Q902" t="str">
        <f>IF(Input!P908="","",Input!P908)</f>
        <v/>
      </c>
      <c r="R902" t="str">
        <f>IF(Input!Q908="","",Input!Q908)</f>
        <v/>
      </c>
      <c r="S902" t="str">
        <f>IF(Input!R908="","",_xlfn.NUMBERVALUE(Input!R908))</f>
        <v/>
      </c>
      <c r="T902" t="str">
        <f>IF(Input!S908="","",Input!S908)</f>
        <v/>
      </c>
      <c r="U902" t="str">
        <f>IF(Input!T908="","",_xlfn.NUMBERVALUE(Input!T908))</f>
        <v/>
      </c>
      <c r="V902" t="str">
        <f>IF(Input!U908="","",(Input!U908))</f>
        <v/>
      </c>
      <c r="W902" t="str">
        <f>IF(Input!V908="","",_xlfn.NUMBERVALUE(Input!V908))</f>
        <v/>
      </c>
      <c r="X902" t="str">
        <f>IF(Input!W908="","",_xlfn.NUMBERVALUE(Input!W908))</f>
        <v/>
      </c>
      <c r="Y902" t="str">
        <f>IF(Input!X908="","",_xlfn.NUMBERVALUE(Input!X908))</f>
        <v/>
      </c>
      <c r="Z902" t="str">
        <f>IF(Input!Y908="","",_xlfn.NUMBERVALUE(Input!Y908))</f>
        <v/>
      </c>
    </row>
    <row r="903" spans="1:26" x14ac:dyDescent="0.25">
      <c r="A903" s="257" t="str">
        <f>IF(ISERROR(Input!A909),"",Input!A909)</f>
        <v/>
      </c>
      <c r="B903" t="str">
        <f t="shared" si="14"/>
        <v/>
      </c>
      <c r="C903" t="str">
        <f>IF(ISERROR(Input!B909),"",IF(Input!B909="","",Input!B909))</f>
        <v/>
      </c>
      <c r="D903" t="str">
        <f>IF(ISERROR(IF(Input!C909="","",Input!C909*1)),"",IF(Input!C909="","",Input!C909*1))</f>
        <v/>
      </c>
      <c r="E903" t="str">
        <f>IF(ISERROR(IF(Input!D909="","",Input!D909)),"",IF(Input!D909="","",Input!D909))</f>
        <v/>
      </c>
      <c r="F903" t="str">
        <f>IF(Input!E909="","",IF(ISNUMBER(_xlfn.NUMBERVALUE(Input!E909)),ROUND(Input!E909,0),Input!E909))</f>
        <v/>
      </c>
      <c r="G903" s="269" t="str">
        <f>IF(ISBLANK(Input!F909),"",(Input!F909))</f>
        <v/>
      </c>
      <c r="H903" t="str">
        <f>IF(Input!G909="","",Input!G909)</f>
        <v/>
      </c>
      <c r="I903" t="str">
        <f>IF(Input!H909="","",Input!H909)</f>
        <v/>
      </c>
      <c r="J903" t="str">
        <f>IFERROR(IF(Input!I909="","",IF(VLOOKUP(Input!D909,'Measure List'!$A$2:$D$5000,4,FALSE)="Residential","",Input!I909)),"")</f>
        <v/>
      </c>
      <c r="K903" t="str">
        <f>IF(Input!J909="","",Input!J909)</f>
        <v/>
      </c>
      <c r="L903" t="str">
        <f>IF(Input!K909="","",Input!K909)</f>
        <v/>
      </c>
      <c r="M903" t="str">
        <f>IF(Input!L909="","",Input!L909)</f>
        <v/>
      </c>
      <c r="N903" s="304" t="str">
        <f>IF(Input!M909="","",Input!M909)</f>
        <v/>
      </c>
      <c r="O903" t="str">
        <f>IF(Input!N909="","",IF(_xlfn.NUMBERVALUE(Input!N909)=0,"",_xlfn.NUMBERVALUE(Input!N909)))</f>
        <v/>
      </c>
      <c r="P903" t="str">
        <f>IF(Input!O909="","",_xlfn.NUMBERVALUE(Input!O909))</f>
        <v/>
      </c>
      <c r="Q903" t="str">
        <f>IF(Input!P909="","",Input!P909)</f>
        <v/>
      </c>
      <c r="R903" t="str">
        <f>IF(Input!Q909="","",Input!Q909)</f>
        <v/>
      </c>
      <c r="S903" t="str">
        <f>IF(Input!R909="","",_xlfn.NUMBERVALUE(Input!R909))</f>
        <v/>
      </c>
      <c r="T903" t="str">
        <f>IF(Input!S909="","",Input!S909)</f>
        <v/>
      </c>
      <c r="U903" t="str">
        <f>IF(Input!T909="","",_xlfn.NUMBERVALUE(Input!T909))</f>
        <v/>
      </c>
      <c r="V903" t="str">
        <f>IF(Input!U909="","",(Input!U909))</f>
        <v/>
      </c>
      <c r="W903" t="str">
        <f>IF(Input!V909="","",_xlfn.NUMBERVALUE(Input!V909))</f>
        <v/>
      </c>
      <c r="X903" t="str">
        <f>IF(Input!W909="","",_xlfn.NUMBERVALUE(Input!W909))</f>
        <v/>
      </c>
      <c r="Y903" t="str">
        <f>IF(Input!X909="","",_xlfn.NUMBERVALUE(Input!X909))</f>
        <v/>
      </c>
      <c r="Z903" t="str">
        <f>IF(Input!Y909="","",_xlfn.NUMBERVALUE(Input!Y909))</f>
        <v/>
      </c>
    </row>
    <row r="904" spans="1:26" x14ac:dyDescent="0.25">
      <c r="A904" s="257" t="str">
        <f>IF(ISERROR(Input!A910),"",Input!A910)</f>
        <v/>
      </c>
      <c r="B904" t="str">
        <f t="shared" si="14"/>
        <v/>
      </c>
      <c r="C904" t="str">
        <f>IF(ISERROR(Input!B910),"",IF(Input!B910="","",Input!B910))</f>
        <v/>
      </c>
      <c r="D904" t="str">
        <f>IF(ISERROR(IF(Input!C910="","",Input!C910*1)),"",IF(Input!C910="","",Input!C910*1))</f>
        <v/>
      </c>
      <c r="E904" t="str">
        <f>IF(ISERROR(IF(Input!D910="","",Input!D910)),"",IF(Input!D910="","",Input!D910))</f>
        <v/>
      </c>
      <c r="F904" t="str">
        <f>IF(Input!E910="","",IF(ISNUMBER(_xlfn.NUMBERVALUE(Input!E910)),ROUND(Input!E910,0),Input!E910))</f>
        <v/>
      </c>
      <c r="G904" s="269" t="str">
        <f>IF(ISBLANK(Input!F910),"",(Input!F910))</f>
        <v/>
      </c>
      <c r="H904" t="str">
        <f>IF(Input!G910="","",Input!G910)</f>
        <v/>
      </c>
      <c r="I904" t="str">
        <f>IF(Input!H910="","",Input!H910)</f>
        <v/>
      </c>
      <c r="J904" t="str">
        <f>IFERROR(IF(Input!I910="","",IF(VLOOKUP(Input!D910,'Measure List'!$A$2:$D$5000,4,FALSE)="Residential","",Input!I910)),"")</f>
        <v/>
      </c>
      <c r="K904" t="str">
        <f>IF(Input!J910="","",Input!J910)</f>
        <v/>
      </c>
      <c r="L904" t="str">
        <f>IF(Input!K910="","",Input!K910)</f>
        <v/>
      </c>
      <c r="M904" t="str">
        <f>IF(Input!L910="","",Input!L910)</f>
        <v/>
      </c>
      <c r="N904" s="304" t="str">
        <f>IF(Input!M910="","",Input!M910)</f>
        <v/>
      </c>
      <c r="O904" t="str">
        <f>IF(Input!N910="","",IF(_xlfn.NUMBERVALUE(Input!N910)=0,"",_xlfn.NUMBERVALUE(Input!N910)))</f>
        <v/>
      </c>
      <c r="P904" t="str">
        <f>IF(Input!O910="","",_xlfn.NUMBERVALUE(Input!O910))</f>
        <v/>
      </c>
      <c r="Q904" t="str">
        <f>IF(Input!P910="","",Input!P910)</f>
        <v/>
      </c>
      <c r="R904" t="str">
        <f>IF(Input!Q910="","",Input!Q910)</f>
        <v/>
      </c>
      <c r="S904" t="str">
        <f>IF(Input!R910="","",_xlfn.NUMBERVALUE(Input!R910))</f>
        <v/>
      </c>
      <c r="T904" t="str">
        <f>IF(Input!S910="","",Input!S910)</f>
        <v/>
      </c>
      <c r="U904" t="str">
        <f>IF(Input!T910="","",_xlfn.NUMBERVALUE(Input!T910))</f>
        <v/>
      </c>
      <c r="V904" t="str">
        <f>IF(Input!U910="","",(Input!U910))</f>
        <v/>
      </c>
      <c r="W904" t="str">
        <f>IF(Input!V910="","",_xlfn.NUMBERVALUE(Input!V910))</f>
        <v/>
      </c>
      <c r="X904" t="str">
        <f>IF(Input!W910="","",_xlfn.NUMBERVALUE(Input!W910))</f>
        <v/>
      </c>
      <c r="Y904" t="str">
        <f>IF(Input!X910="","",_xlfn.NUMBERVALUE(Input!X910))</f>
        <v/>
      </c>
      <c r="Z904" t="str">
        <f>IF(Input!Y910="","",_xlfn.NUMBERVALUE(Input!Y910))</f>
        <v/>
      </c>
    </row>
    <row r="905" spans="1:26" x14ac:dyDescent="0.25">
      <c r="A905" s="257" t="str">
        <f>IF(ISERROR(Input!A911),"",Input!A911)</f>
        <v/>
      </c>
      <c r="B905" t="str">
        <f t="shared" si="14"/>
        <v/>
      </c>
      <c r="C905" t="str">
        <f>IF(ISERROR(Input!B911),"",IF(Input!B911="","",Input!B911))</f>
        <v/>
      </c>
      <c r="D905" t="str">
        <f>IF(ISERROR(IF(Input!C911="","",Input!C911*1)),"",IF(Input!C911="","",Input!C911*1))</f>
        <v/>
      </c>
      <c r="E905" t="str">
        <f>IF(ISERROR(IF(Input!D911="","",Input!D911)),"",IF(Input!D911="","",Input!D911))</f>
        <v/>
      </c>
      <c r="F905" t="str">
        <f>IF(Input!E911="","",IF(ISNUMBER(_xlfn.NUMBERVALUE(Input!E911)),ROUND(Input!E911,0),Input!E911))</f>
        <v/>
      </c>
      <c r="G905" s="269" t="str">
        <f>IF(ISBLANK(Input!F911),"",(Input!F911))</f>
        <v/>
      </c>
      <c r="H905" t="str">
        <f>IF(Input!G911="","",Input!G911)</f>
        <v/>
      </c>
      <c r="I905" t="str">
        <f>IF(Input!H911="","",Input!H911)</f>
        <v/>
      </c>
      <c r="J905" t="str">
        <f>IFERROR(IF(Input!I911="","",IF(VLOOKUP(Input!D911,'Measure List'!$A$2:$D$5000,4,FALSE)="Residential","",Input!I911)),"")</f>
        <v/>
      </c>
      <c r="K905" t="str">
        <f>IF(Input!J911="","",Input!J911)</f>
        <v/>
      </c>
      <c r="L905" t="str">
        <f>IF(Input!K911="","",Input!K911)</f>
        <v/>
      </c>
      <c r="M905" t="str">
        <f>IF(Input!L911="","",Input!L911)</f>
        <v/>
      </c>
      <c r="N905" s="304" t="str">
        <f>IF(Input!M911="","",Input!M911)</f>
        <v/>
      </c>
      <c r="O905" t="str">
        <f>IF(Input!N911="","",IF(_xlfn.NUMBERVALUE(Input!N911)=0,"",_xlfn.NUMBERVALUE(Input!N911)))</f>
        <v/>
      </c>
      <c r="P905" t="str">
        <f>IF(Input!O911="","",_xlfn.NUMBERVALUE(Input!O911))</f>
        <v/>
      </c>
      <c r="Q905" t="str">
        <f>IF(Input!P911="","",Input!P911)</f>
        <v/>
      </c>
      <c r="R905" t="str">
        <f>IF(Input!Q911="","",Input!Q911)</f>
        <v/>
      </c>
      <c r="S905" t="str">
        <f>IF(Input!R911="","",_xlfn.NUMBERVALUE(Input!R911))</f>
        <v/>
      </c>
      <c r="T905" t="str">
        <f>IF(Input!S911="","",Input!S911)</f>
        <v/>
      </c>
      <c r="U905" t="str">
        <f>IF(Input!T911="","",_xlfn.NUMBERVALUE(Input!T911))</f>
        <v/>
      </c>
      <c r="V905" t="str">
        <f>IF(Input!U911="","",(Input!U911))</f>
        <v/>
      </c>
      <c r="W905" t="str">
        <f>IF(Input!V911="","",_xlfn.NUMBERVALUE(Input!V911))</f>
        <v/>
      </c>
      <c r="X905" t="str">
        <f>IF(Input!W911="","",_xlfn.NUMBERVALUE(Input!W911))</f>
        <v/>
      </c>
      <c r="Y905" t="str">
        <f>IF(Input!X911="","",_xlfn.NUMBERVALUE(Input!X911))</f>
        <v/>
      </c>
      <c r="Z905" t="str">
        <f>IF(Input!Y911="","",_xlfn.NUMBERVALUE(Input!Y911))</f>
        <v/>
      </c>
    </row>
    <row r="906" spans="1:26" x14ac:dyDescent="0.25">
      <c r="A906" s="257" t="str">
        <f>IF(ISERROR(Input!A912),"",Input!A912)</f>
        <v/>
      </c>
      <c r="B906" t="str">
        <f t="shared" si="14"/>
        <v/>
      </c>
      <c r="C906" t="str">
        <f>IF(ISERROR(Input!B912),"",IF(Input!B912="","",Input!B912))</f>
        <v/>
      </c>
      <c r="D906" t="str">
        <f>IF(ISERROR(IF(Input!C912="","",Input!C912*1)),"",IF(Input!C912="","",Input!C912*1))</f>
        <v/>
      </c>
      <c r="E906" t="str">
        <f>IF(ISERROR(IF(Input!D912="","",Input!D912)),"",IF(Input!D912="","",Input!D912))</f>
        <v/>
      </c>
      <c r="F906" t="str">
        <f>IF(Input!E912="","",IF(ISNUMBER(_xlfn.NUMBERVALUE(Input!E912)),ROUND(Input!E912,0),Input!E912))</f>
        <v/>
      </c>
      <c r="G906" s="269" t="str">
        <f>IF(ISBLANK(Input!F912),"",(Input!F912))</f>
        <v/>
      </c>
      <c r="H906" t="str">
        <f>IF(Input!G912="","",Input!G912)</f>
        <v/>
      </c>
      <c r="I906" t="str">
        <f>IF(Input!H912="","",Input!H912)</f>
        <v/>
      </c>
      <c r="J906" t="str">
        <f>IFERROR(IF(Input!I912="","",IF(VLOOKUP(Input!D912,'Measure List'!$A$2:$D$5000,4,FALSE)="Residential","",Input!I912)),"")</f>
        <v/>
      </c>
      <c r="K906" t="str">
        <f>IF(Input!J912="","",Input!J912)</f>
        <v/>
      </c>
      <c r="L906" t="str">
        <f>IF(Input!K912="","",Input!K912)</f>
        <v/>
      </c>
      <c r="M906" t="str">
        <f>IF(Input!L912="","",Input!L912)</f>
        <v/>
      </c>
      <c r="N906" s="304" t="str">
        <f>IF(Input!M912="","",Input!M912)</f>
        <v/>
      </c>
      <c r="O906" t="str">
        <f>IF(Input!N912="","",IF(_xlfn.NUMBERVALUE(Input!N912)=0,"",_xlfn.NUMBERVALUE(Input!N912)))</f>
        <v/>
      </c>
      <c r="P906" t="str">
        <f>IF(Input!O912="","",_xlfn.NUMBERVALUE(Input!O912))</f>
        <v/>
      </c>
      <c r="Q906" t="str">
        <f>IF(Input!P912="","",Input!P912)</f>
        <v/>
      </c>
      <c r="R906" t="str">
        <f>IF(Input!Q912="","",Input!Q912)</f>
        <v/>
      </c>
      <c r="S906" t="str">
        <f>IF(Input!R912="","",_xlfn.NUMBERVALUE(Input!R912))</f>
        <v/>
      </c>
      <c r="T906" t="str">
        <f>IF(Input!S912="","",Input!S912)</f>
        <v/>
      </c>
      <c r="U906" t="str">
        <f>IF(Input!T912="","",_xlfn.NUMBERVALUE(Input!T912))</f>
        <v/>
      </c>
      <c r="V906" t="str">
        <f>IF(Input!U912="","",(Input!U912))</f>
        <v/>
      </c>
      <c r="W906" t="str">
        <f>IF(Input!V912="","",_xlfn.NUMBERVALUE(Input!V912))</f>
        <v/>
      </c>
      <c r="X906" t="str">
        <f>IF(Input!W912="","",_xlfn.NUMBERVALUE(Input!W912))</f>
        <v/>
      </c>
      <c r="Y906" t="str">
        <f>IF(Input!X912="","",_xlfn.NUMBERVALUE(Input!X912))</f>
        <v/>
      </c>
      <c r="Z906" t="str">
        <f>IF(Input!Y912="","",_xlfn.NUMBERVALUE(Input!Y912))</f>
        <v/>
      </c>
    </row>
    <row r="907" spans="1:26" x14ac:dyDescent="0.25">
      <c r="A907" s="257" t="str">
        <f>IF(ISERROR(Input!A913),"",Input!A913)</f>
        <v/>
      </c>
      <c r="B907" t="str">
        <f t="shared" si="14"/>
        <v/>
      </c>
      <c r="C907" t="str">
        <f>IF(ISERROR(Input!B913),"",IF(Input!B913="","",Input!B913))</f>
        <v/>
      </c>
      <c r="D907" t="str">
        <f>IF(ISERROR(IF(Input!C913="","",Input!C913*1)),"",IF(Input!C913="","",Input!C913*1))</f>
        <v/>
      </c>
      <c r="E907" t="str">
        <f>IF(ISERROR(IF(Input!D913="","",Input!D913)),"",IF(Input!D913="","",Input!D913))</f>
        <v/>
      </c>
      <c r="F907" t="str">
        <f>IF(Input!E913="","",IF(ISNUMBER(_xlfn.NUMBERVALUE(Input!E913)),ROUND(Input!E913,0),Input!E913))</f>
        <v/>
      </c>
      <c r="G907" s="269" t="str">
        <f>IF(ISBLANK(Input!F913),"",(Input!F913))</f>
        <v/>
      </c>
      <c r="H907" t="str">
        <f>IF(Input!G913="","",Input!G913)</f>
        <v/>
      </c>
      <c r="I907" t="str">
        <f>IF(Input!H913="","",Input!H913)</f>
        <v/>
      </c>
      <c r="J907" t="str">
        <f>IFERROR(IF(Input!I913="","",IF(VLOOKUP(Input!D913,'Measure List'!$A$2:$D$5000,4,FALSE)="Residential","",Input!I913)),"")</f>
        <v/>
      </c>
      <c r="K907" t="str">
        <f>IF(Input!J913="","",Input!J913)</f>
        <v/>
      </c>
      <c r="L907" t="str">
        <f>IF(Input!K913="","",Input!K913)</f>
        <v/>
      </c>
      <c r="M907" t="str">
        <f>IF(Input!L913="","",Input!L913)</f>
        <v/>
      </c>
      <c r="N907" s="304" t="str">
        <f>IF(Input!M913="","",Input!M913)</f>
        <v/>
      </c>
      <c r="O907" t="str">
        <f>IF(Input!N913="","",IF(_xlfn.NUMBERVALUE(Input!N913)=0,"",_xlfn.NUMBERVALUE(Input!N913)))</f>
        <v/>
      </c>
      <c r="P907" t="str">
        <f>IF(Input!O913="","",_xlfn.NUMBERVALUE(Input!O913))</f>
        <v/>
      </c>
      <c r="Q907" t="str">
        <f>IF(Input!P913="","",Input!P913)</f>
        <v/>
      </c>
      <c r="R907" t="str">
        <f>IF(Input!Q913="","",Input!Q913)</f>
        <v/>
      </c>
      <c r="S907" t="str">
        <f>IF(Input!R913="","",_xlfn.NUMBERVALUE(Input!R913))</f>
        <v/>
      </c>
      <c r="T907" t="str">
        <f>IF(Input!S913="","",Input!S913)</f>
        <v/>
      </c>
      <c r="U907" t="str">
        <f>IF(Input!T913="","",_xlfn.NUMBERVALUE(Input!T913))</f>
        <v/>
      </c>
      <c r="V907" t="str">
        <f>IF(Input!U913="","",(Input!U913))</f>
        <v/>
      </c>
      <c r="W907" t="str">
        <f>IF(Input!V913="","",_xlfn.NUMBERVALUE(Input!V913))</f>
        <v/>
      </c>
      <c r="X907" t="str">
        <f>IF(Input!W913="","",_xlfn.NUMBERVALUE(Input!W913))</f>
        <v/>
      </c>
      <c r="Y907" t="str">
        <f>IF(Input!X913="","",_xlfn.NUMBERVALUE(Input!X913))</f>
        <v/>
      </c>
      <c r="Z907" t="str">
        <f>IF(Input!Y913="","",_xlfn.NUMBERVALUE(Input!Y913))</f>
        <v/>
      </c>
    </row>
    <row r="908" spans="1:26" x14ac:dyDescent="0.25">
      <c r="A908" s="257" t="str">
        <f>IF(ISERROR(Input!A914),"",Input!A914)</f>
        <v/>
      </c>
      <c r="B908" t="str">
        <f t="shared" si="14"/>
        <v/>
      </c>
      <c r="C908" t="str">
        <f>IF(ISERROR(Input!B914),"",IF(Input!B914="","",Input!B914))</f>
        <v/>
      </c>
      <c r="D908" t="str">
        <f>IF(ISERROR(IF(Input!C914="","",Input!C914*1)),"",IF(Input!C914="","",Input!C914*1))</f>
        <v/>
      </c>
      <c r="E908" t="str">
        <f>IF(ISERROR(IF(Input!D914="","",Input!D914)),"",IF(Input!D914="","",Input!D914))</f>
        <v/>
      </c>
      <c r="F908" t="str">
        <f>IF(Input!E914="","",IF(ISNUMBER(_xlfn.NUMBERVALUE(Input!E914)),ROUND(Input!E914,0),Input!E914))</f>
        <v/>
      </c>
      <c r="G908" s="269" t="str">
        <f>IF(ISBLANK(Input!F914),"",(Input!F914))</f>
        <v/>
      </c>
      <c r="H908" t="str">
        <f>IF(Input!G914="","",Input!G914)</f>
        <v/>
      </c>
      <c r="I908" t="str">
        <f>IF(Input!H914="","",Input!H914)</f>
        <v/>
      </c>
      <c r="J908" t="str">
        <f>IFERROR(IF(Input!I914="","",IF(VLOOKUP(Input!D914,'Measure List'!$A$2:$D$5000,4,FALSE)="Residential","",Input!I914)),"")</f>
        <v/>
      </c>
      <c r="K908" t="str">
        <f>IF(Input!J914="","",Input!J914)</f>
        <v/>
      </c>
      <c r="L908" t="str">
        <f>IF(Input!K914="","",Input!K914)</f>
        <v/>
      </c>
      <c r="M908" t="str">
        <f>IF(Input!L914="","",Input!L914)</f>
        <v/>
      </c>
      <c r="N908" s="304" t="str">
        <f>IF(Input!M914="","",Input!M914)</f>
        <v/>
      </c>
      <c r="O908" t="str">
        <f>IF(Input!N914="","",IF(_xlfn.NUMBERVALUE(Input!N914)=0,"",_xlfn.NUMBERVALUE(Input!N914)))</f>
        <v/>
      </c>
      <c r="P908" t="str">
        <f>IF(Input!O914="","",_xlfn.NUMBERVALUE(Input!O914))</f>
        <v/>
      </c>
      <c r="Q908" t="str">
        <f>IF(Input!P914="","",Input!P914)</f>
        <v/>
      </c>
      <c r="R908" t="str">
        <f>IF(Input!Q914="","",Input!Q914)</f>
        <v/>
      </c>
      <c r="S908" t="str">
        <f>IF(Input!R914="","",_xlfn.NUMBERVALUE(Input!R914))</f>
        <v/>
      </c>
      <c r="T908" t="str">
        <f>IF(Input!S914="","",Input!S914)</f>
        <v/>
      </c>
      <c r="U908" t="str">
        <f>IF(Input!T914="","",_xlfn.NUMBERVALUE(Input!T914))</f>
        <v/>
      </c>
      <c r="V908" t="str">
        <f>IF(Input!U914="","",(Input!U914))</f>
        <v/>
      </c>
      <c r="W908" t="str">
        <f>IF(Input!V914="","",_xlfn.NUMBERVALUE(Input!V914))</f>
        <v/>
      </c>
      <c r="X908" t="str">
        <f>IF(Input!W914="","",_xlfn.NUMBERVALUE(Input!W914))</f>
        <v/>
      </c>
      <c r="Y908" t="str">
        <f>IF(Input!X914="","",_xlfn.NUMBERVALUE(Input!X914))</f>
        <v/>
      </c>
      <c r="Z908" t="str">
        <f>IF(Input!Y914="","",_xlfn.NUMBERVALUE(Input!Y914))</f>
        <v/>
      </c>
    </row>
    <row r="909" spans="1:26" x14ac:dyDescent="0.25">
      <c r="A909" s="257" t="str">
        <f>IF(ISERROR(Input!A915),"",Input!A915)</f>
        <v/>
      </c>
      <c r="B909" t="str">
        <f t="shared" si="14"/>
        <v/>
      </c>
      <c r="C909" t="str">
        <f>IF(ISERROR(Input!B915),"",IF(Input!B915="","",Input!B915))</f>
        <v/>
      </c>
      <c r="D909" t="str">
        <f>IF(ISERROR(IF(Input!C915="","",Input!C915*1)),"",IF(Input!C915="","",Input!C915*1))</f>
        <v/>
      </c>
      <c r="E909" t="str">
        <f>IF(ISERROR(IF(Input!D915="","",Input!D915)),"",IF(Input!D915="","",Input!D915))</f>
        <v/>
      </c>
      <c r="F909" t="str">
        <f>IF(Input!E915="","",IF(ISNUMBER(_xlfn.NUMBERVALUE(Input!E915)),ROUND(Input!E915,0),Input!E915))</f>
        <v/>
      </c>
      <c r="G909" s="269" t="str">
        <f>IF(ISBLANK(Input!F915),"",(Input!F915))</f>
        <v/>
      </c>
      <c r="H909" t="str">
        <f>IF(Input!G915="","",Input!G915)</f>
        <v/>
      </c>
      <c r="I909" t="str">
        <f>IF(Input!H915="","",Input!H915)</f>
        <v/>
      </c>
      <c r="J909" t="str">
        <f>IFERROR(IF(Input!I915="","",IF(VLOOKUP(Input!D915,'Measure List'!$A$2:$D$5000,4,FALSE)="Residential","",Input!I915)),"")</f>
        <v/>
      </c>
      <c r="K909" t="str">
        <f>IF(Input!J915="","",Input!J915)</f>
        <v/>
      </c>
      <c r="L909" t="str">
        <f>IF(Input!K915="","",Input!K915)</f>
        <v/>
      </c>
      <c r="M909" t="str">
        <f>IF(Input!L915="","",Input!L915)</f>
        <v/>
      </c>
      <c r="N909" s="304" t="str">
        <f>IF(Input!M915="","",Input!M915)</f>
        <v/>
      </c>
      <c r="O909" t="str">
        <f>IF(Input!N915="","",IF(_xlfn.NUMBERVALUE(Input!N915)=0,"",_xlfn.NUMBERVALUE(Input!N915)))</f>
        <v/>
      </c>
      <c r="P909" t="str">
        <f>IF(Input!O915="","",_xlfn.NUMBERVALUE(Input!O915))</f>
        <v/>
      </c>
      <c r="Q909" t="str">
        <f>IF(Input!P915="","",Input!P915)</f>
        <v/>
      </c>
      <c r="R909" t="str">
        <f>IF(Input!Q915="","",Input!Q915)</f>
        <v/>
      </c>
      <c r="S909" t="str">
        <f>IF(Input!R915="","",_xlfn.NUMBERVALUE(Input!R915))</f>
        <v/>
      </c>
      <c r="T909" t="str">
        <f>IF(Input!S915="","",Input!S915)</f>
        <v/>
      </c>
      <c r="U909" t="str">
        <f>IF(Input!T915="","",_xlfn.NUMBERVALUE(Input!T915))</f>
        <v/>
      </c>
      <c r="V909" t="str">
        <f>IF(Input!U915="","",(Input!U915))</f>
        <v/>
      </c>
      <c r="W909" t="str">
        <f>IF(Input!V915="","",_xlfn.NUMBERVALUE(Input!V915))</f>
        <v/>
      </c>
      <c r="X909" t="str">
        <f>IF(Input!W915="","",_xlfn.NUMBERVALUE(Input!W915))</f>
        <v/>
      </c>
      <c r="Y909" t="str">
        <f>IF(Input!X915="","",_xlfn.NUMBERVALUE(Input!X915))</f>
        <v/>
      </c>
      <c r="Z909" t="str">
        <f>IF(Input!Y915="","",_xlfn.NUMBERVALUE(Input!Y915))</f>
        <v/>
      </c>
    </row>
    <row r="910" spans="1:26" x14ac:dyDescent="0.25">
      <c r="A910" s="257" t="str">
        <f>IF(ISERROR(Input!A916),"",Input!A916)</f>
        <v/>
      </c>
      <c r="B910" t="str">
        <f t="shared" si="14"/>
        <v/>
      </c>
      <c r="C910" t="str">
        <f>IF(ISERROR(Input!B916),"",IF(Input!B916="","",Input!B916))</f>
        <v/>
      </c>
      <c r="D910" t="str">
        <f>IF(ISERROR(IF(Input!C916="","",Input!C916*1)),"",IF(Input!C916="","",Input!C916*1))</f>
        <v/>
      </c>
      <c r="E910" t="str">
        <f>IF(ISERROR(IF(Input!D916="","",Input!D916)),"",IF(Input!D916="","",Input!D916))</f>
        <v/>
      </c>
      <c r="F910" t="str">
        <f>IF(Input!E916="","",IF(ISNUMBER(_xlfn.NUMBERVALUE(Input!E916)),ROUND(Input!E916,0),Input!E916))</f>
        <v/>
      </c>
      <c r="G910" s="269" t="str">
        <f>IF(ISBLANK(Input!F916),"",(Input!F916))</f>
        <v/>
      </c>
      <c r="H910" t="str">
        <f>IF(Input!G916="","",Input!G916)</f>
        <v/>
      </c>
      <c r="I910" t="str">
        <f>IF(Input!H916="","",Input!H916)</f>
        <v/>
      </c>
      <c r="J910" t="str">
        <f>IFERROR(IF(Input!I916="","",IF(VLOOKUP(Input!D916,'Measure List'!$A$2:$D$5000,4,FALSE)="Residential","",Input!I916)),"")</f>
        <v/>
      </c>
      <c r="K910" t="str">
        <f>IF(Input!J916="","",Input!J916)</f>
        <v/>
      </c>
      <c r="L910" t="str">
        <f>IF(Input!K916="","",Input!K916)</f>
        <v/>
      </c>
      <c r="M910" t="str">
        <f>IF(Input!L916="","",Input!L916)</f>
        <v/>
      </c>
      <c r="N910" s="304" t="str">
        <f>IF(Input!M916="","",Input!M916)</f>
        <v/>
      </c>
      <c r="O910" t="str">
        <f>IF(Input!N916="","",IF(_xlfn.NUMBERVALUE(Input!N916)=0,"",_xlfn.NUMBERVALUE(Input!N916)))</f>
        <v/>
      </c>
      <c r="P910" t="str">
        <f>IF(Input!O916="","",_xlfn.NUMBERVALUE(Input!O916))</f>
        <v/>
      </c>
      <c r="Q910" t="str">
        <f>IF(Input!P916="","",Input!P916)</f>
        <v/>
      </c>
      <c r="R910" t="str">
        <f>IF(Input!Q916="","",Input!Q916)</f>
        <v/>
      </c>
      <c r="S910" t="str">
        <f>IF(Input!R916="","",_xlfn.NUMBERVALUE(Input!R916))</f>
        <v/>
      </c>
      <c r="T910" t="str">
        <f>IF(Input!S916="","",Input!S916)</f>
        <v/>
      </c>
      <c r="U910" t="str">
        <f>IF(Input!T916="","",_xlfn.NUMBERVALUE(Input!T916))</f>
        <v/>
      </c>
      <c r="V910" t="str">
        <f>IF(Input!U916="","",(Input!U916))</f>
        <v/>
      </c>
      <c r="W910" t="str">
        <f>IF(Input!V916="","",_xlfn.NUMBERVALUE(Input!V916))</f>
        <v/>
      </c>
      <c r="X910" t="str">
        <f>IF(Input!W916="","",_xlfn.NUMBERVALUE(Input!W916))</f>
        <v/>
      </c>
      <c r="Y910" t="str">
        <f>IF(Input!X916="","",_xlfn.NUMBERVALUE(Input!X916))</f>
        <v/>
      </c>
      <c r="Z910" t="str">
        <f>IF(Input!Y916="","",_xlfn.NUMBERVALUE(Input!Y916))</f>
        <v/>
      </c>
    </row>
    <row r="911" spans="1:26" x14ac:dyDescent="0.25">
      <c r="A911" s="257" t="str">
        <f>IF(ISERROR(Input!A917),"",Input!A917)</f>
        <v/>
      </c>
      <c r="B911" t="str">
        <f t="shared" si="14"/>
        <v/>
      </c>
      <c r="C911" t="str">
        <f>IF(ISERROR(Input!B917),"",IF(Input!B917="","",Input!B917))</f>
        <v/>
      </c>
      <c r="D911" t="str">
        <f>IF(ISERROR(IF(Input!C917="","",Input!C917*1)),"",IF(Input!C917="","",Input!C917*1))</f>
        <v/>
      </c>
      <c r="E911" t="str">
        <f>IF(ISERROR(IF(Input!D917="","",Input!D917)),"",IF(Input!D917="","",Input!D917))</f>
        <v/>
      </c>
      <c r="F911" t="str">
        <f>IF(Input!E917="","",IF(ISNUMBER(_xlfn.NUMBERVALUE(Input!E917)),ROUND(Input!E917,0),Input!E917))</f>
        <v/>
      </c>
      <c r="G911" s="269" t="str">
        <f>IF(ISBLANK(Input!F917),"",(Input!F917))</f>
        <v/>
      </c>
      <c r="H911" t="str">
        <f>IF(Input!G917="","",Input!G917)</f>
        <v/>
      </c>
      <c r="I911" t="str">
        <f>IF(Input!H917="","",Input!H917)</f>
        <v/>
      </c>
      <c r="J911" t="str">
        <f>IFERROR(IF(Input!I917="","",IF(VLOOKUP(Input!D917,'Measure List'!$A$2:$D$5000,4,FALSE)="Residential","",Input!I917)),"")</f>
        <v/>
      </c>
      <c r="K911" t="str">
        <f>IF(Input!J917="","",Input!J917)</f>
        <v/>
      </c>
      <c r="L911" t="str">
        <f>IF(Input!K917="","",Input!K917)</f>
        <v/>
      </c>
      <c r="M911" t="str">
        <f>IF(Input!L917="","",Input!L917)</f>
        <v/>
      </c>
      <c r="N911" s="304" t="str">
        <f>IF(Input!M917="","",Input!M917)</f>
        <v/>
      </c>
      <c r="O911" t="str">
        <f>IF(Input!N917="","",IF(_xlfn.NUMBERVALUE(Input!N917)=0,"",_xlfn.NUMBERVALUE(Input!N917)))</f>
        <v/>
      </c>
      <c r="P911" t="str">
        <f>IF(Input!O917="","",_xlfn.NUMBERVALUE(Input!O917))</f>
        <v/>
      </c>
      <c r="Q911" t="str">
        <f>IF(Input!P917="","",Input!P917)</f>
        <v/>
      </c>
      <c r="R911" t="str">
        <f>IF(Input!Q917="","",Input!Q917)</f>
        <v/>
      </c>
      <c r="S911" t="str">
        <f>IF(Input!R917="","",_xlfn.NUMBERVALUE(Input!R917))</f>
        <v/>
      </c>
      <c r="T911" t="str">
        <f>IF(Input!S917="","",Input!S917)</f>
        <v/>
      </c>
      <c r="U911" t="str">
        <f>IF(Input!T917="","",_xlfn.NUMBERVALUE(Input!T917))</f>
        <v/>
      </c>
      <c r="V911" t="str">
        <f>IF(Input!U917="","",(Input!U917))</f>
        <v/>
      </c>
      <c r="W911" t="str">
        <f>IF(Input!V917="","",_xlfn.NUMBERVALUE(Input!V917))</f>
        <v/>
      </c>
      <c r="X911" t="str">
        <f>IF(Input!W917="","",_xlfn.NUMBERVALUE(Input!W917))</f>
        <v/>
      </c>
      <c r="Y911" t="str">
        <f>IF(Input!X917="","",_xlfn.NUMBERVALUE(Input!X917))</f>
        <v/>
      </c>
      <c r="Z911" t="str">
        <f>IF(Input!Y917="","",_xlfn.NUMBERVALUE(Input!Y917))</f>
        <v/>
      </c>
    </row>
    <row r="912" spans="1:26" x14ac:dyDescent="0.25">
      <c r="A912" s="257" t="str">
        <f>IF(ISERROR(Input!A918),"",Input!A918)</f>
        <v/>
      </c>
      <c r="B912" t="str">
        <f t="shared" si="14"/>
        <v/>
      </c>
      <c r="C912" t="str">
        <f>IF(ISERROR(Input!B918),"",IF(Input!B918="","",Input!B918))</f>
        <v/>
      </c>
      <c r="D912" t="str">
        <f>IF(ISERROR(IF(Input!C918="","",Input!C918*1)),"",IF(Input!C918="","",Input!C918*1))</f>
        <v/>
      </c>
      <c r="E912" t="str">
        <f>IF(ISERROR(IF(Input!D918="","",Input!D918)),"",IF(Input!D918="","",Input!D918))</f>
        <v/>
      </c>
      <c r="F912" t="str">
        <f>IF(Input!E918="","",IF(ISNUMBER(_xlfn.NUMBERVALUE(Input!E918)),ROUND(Input!E918,0),Input!E918))</f>
        <v/>
      </c>
      <c r="G912" s="269" t="str">
        <f>IF(ISBLANK(Input!F918),"",(Input!F918))</f>
        <v/>
      </c>
      <c r="H912" t="str">
        <f>IF(Input!G918="","",Input!G918)</f>
        <v/>
      </c>
      <c r="I912" t="str">
        <f>IF(Input!H918="","",Input!H918)</f>
        <v/>
      </c>
      <c r="J912" t="str">
        <f>IFERROR(IF(Input!I918="","",IF(VLOOKUP(Input!D918,'Measure List'!$A$2:$D$5000,4,FALSE)="Residential","",Input!I918)),"")</f>
        <v/>
      </c>
      <c r="K912" t="str">
        <f>IF(Input!J918="","",Input!J918)</f>
        <v/>
      </c>
      <c r="L912" t="str">
        <f>IF(Input!K918="","",Input!K918)</f>
        <v/>
      </c>
      <c r="M912" t="str">
        <f>IF(Input!L918="","",Input!L918)</f>
        <v/>
      </c>
      <c r="N912" s="304" t="str">
        <f>IF(Input!M918="","",Input!M918)</f>
        <v/>
      </c>
      <c r="O912" t="str">
        <f>IF(Input!N918="","",IF(_xlfn.NUMBERVALUE(Input!N918)=0,"",_xlfn.NUMBERVALUE(Input!N918)))</f>
        <v/>
      </c>
      <c r="P912" t="str">
        <f>IF(Input!O918="","",_xlfn.NUMBERVALUE(Input!O918))</f>
        <v/>
      </c>
      <c r="Q912" t="str">
        <f>IF(Input!P918="","",Input!P918)</f>
        <v/>
      </c>
      <c r="R912" t="str">
        <f>IF(Input!Q918="","",Input!Q918)</f>
        <v/>
      </c>
      <c r="S912" t="str">
        <f>IF(Input!R918="","",_xlfn.NUMBERVALUE(Input!R918))</f>
        <v/>
      </c>
      <c r="T912" t="str">
        <f>IF(Input!S918="","",Input!S918)</f>
        <v/>
      </c>
      <c r="U912" t="str">
        <f>IF(Input!T918="","",_xlfn.NUMBERVALUE(Input!T918))</f>
        <v/>
      </c>
      <c r="V912" t="str">
        <f>IF(Input!U918="","",(Input!U918))</f>
        <v/>
      </c>
      <c r="W912" t="str">
        <f>IF(Input!V918="","",_xlfn.NUMBERVALUE(Input!V918))</f>
        <v/>
      </c>
      <c r="X912" t="str">
        <f>IF(Input!W918="","",_xlfn.NUMBERVALUE(Input!W918))</f>
        <v/>
      </c>
      <c r="Y912" t="str">
        <f>IF(Input!X918="","",_xlfn.NUMBERVALUE(Input!X918))</f>
        <v/>
      </c>
      <c r="Z912" t="str">
        <f>IF(Input!Y918="","",_xlfn.NUMBERVALUE(Input!Y918))</f>
        <v/>
      </c>
    </row>
    <row r="913" spans="1:26" x14ac:dyDescent="0.25">
      <c r="A913" s="257" t="str">
        <f>IF(ISERROR(Input!A919),"",Input!A919)</f>
        <v/>
      </c>
      <c r="B913" t="str">
        <f t="shared" si="14"/>
        <v/>
      </c>
      <c r="C913" t="str">
        <f>IF(ISERROR(Input!B919),"",IF(Input!B919="","",Input!B919))</f>
        <v/>
      </c>
      <c r="D913" t="str">
        <f>IF(ISERROR(IF(Input!C919="","",Input!C919*1)),"",IF(Input!C919="","",Input!C919*1))</f>
        <v/>
      </c>
      <c r="E913" t="str">
        <f>IF(ISERROR(IF(Input!D919="","",Input!D919)),"",IF(Input!D919="","",Input!D919))</f>
        <v/>
      </c>
      <c r="F913" t="str">
        <f>IF(Input!E919="","",IF(ISNUMBER(_xlfn.NUMBERVALUE(Input!E919)),ROUND(Input!E919,0),Input!E919))</f>
        <v/>
      </c>
      <c r="G913" s="269" t="str">
        <f>IF(ISBLANK(Input!F919),"",(Input!F919))</f>
        <v/>
      </c>
      <c r="H913" t="str">
        <f>IF(Input!G919="","",Input!G919)</f>
        <v/>
      </c>
      <c r="I913" t="str">
        <f>IF(Input!H919="","",Input!H919)</f>
        <v/>
      </c>
      <c r="J913" t="str">
        <f>IFERROR(IF(Input!I919="","",IF(VLOOKUP(Input!D919,'Measure List'!$A$2:$D$5000,4,FALSE)="Residential","",Input!I919)),"")</f>
        <v/>
      </c>
      <c r="K913" t="str">
        <f>IF(Input!J919="","",Input!J919)</f>
        <v/>
      </c>
      <c r="L913" t="str">
        <f>IF(Input!K919="","",Input!K919)</f>
        <v/>
      </c>
      <c r="M913" t="str">
        <f>IF(Input!L919="","",Input!L919)</f>
        <v/>
      </c>
      <c r="N913" s="304" t="str">
        <f>IF(Input!M919="","",Input!M919)</f>
        <v/>
      </c>
      <c r="O913" t="str">
        <f>IF(Input!N919="","",IF(_xlfn.NUMBERVALUE(Input!N919)=0,"",_xlfn.NUMBERVALUE(Input!N919)))</f>
        <v/>
      </c>
      <c r="P913" t="str">
        <f>IF(Input!O919="","",_xlfn.NUMBERVALUE(Input!O919))</f>
        <v/>
      </c>
      <c r="Q913" t="str">
        <f>IF(Input!P919="","",Input!P919)</f>
        <v/>
      </c>
      <c r="R913" t="str">
        <f>IF(Input!Q919="","",Input!Q919)</f>
        <v/>
      </c>
      <c r="S913" t="str">
        <f>IF(Input!R919="","",_xlfn.NUMBERVALUE(Input!R919))</f>
        <v/>
      </c>
      <c r="T913" t="str">
        <f>IF(Input!S919="","",Input!S919)</f>
        <v/>
      </c>
      <c r="U913" t="str">
        <f>IF(Input!T919="","",_xlfn.NUMBERVALUE(Input!T919))</f>
        <v/>
      </c>
      <c r="V913" t="str">
        <f>IF(Input!U919="","",(Input!U919))</f>
        <v/>
      </c>
      <c r="W913" t="str">
        <f>IF(Input!V919="","",_xlfn.NUMBERVALUE(Input!V919))</f>
        <v/>
      </c>
      <c r="X913" t="str">
        <f>IF(Input!W919="","",_xlfn.NUMBERVALUE(Input!W919))</f>
        <v/>
      </c>
      <c r="Y913" t="str">
        <f>IF(Input!X919="","",_xlfn.NUMBERVALUE(Input!X919))</f>
        <v/>
      </c>
      <c r="Z913" t="str">
        <f>IF(Input!Y919="","",_xlfn.NUMBERVALUE(Input!Y919))</f>
        <v/>
      </c>
    </row>
    <row r="914" spans="1:26" x14ac:dyDescent="0.25">
      <c r="A914" s="257" t="str">
        <f>IF(ISERROR(Input!A920),"",Input!A920)</f>
        <v/>
      </c>
      <c r="B914" t="str">
        <f t="shared" si="14"/>
        <v/>
      </c>
      <c r="C914" t="str">
        <f>IF(ISERROR(Input!B920),"",IF(Input!B920="","",Input!B920))</f>
        <v/>
      </c>
      <c r="D914" t="str">
        <f>IF(ISERROR(IF(Input!C920="","",Input!C920*1)),"",IF(Input!C920="","",Input!C920*1))</f>
        <v/>
      </c>
      <c r="E914" t="str">
        <f>IF(ISERROR(IF(Input!D920="","",Input!D920)),"",IF(Input!D920="","",Input!D920))</f>
        <v/>
      </c>
      <c r="F914" t="str">
        <f>IF(Input!E920="","",IF(ISNUMBER(_xlfn.NUMBERVALUE(Input!E920)),ROUND(Input!E920,0),Input!E920))</f>
        <v/>
      </c>
      <c r="G914" s="269" t="str">
        <f>IF(ISBLANK(Input!F920),"",(Input!F920))</f>
        <v/>
      </c>
      <c r="H914" t="str">
        <f>IF(Input!G920="","",Input!G920)</f>
        <v/>
      </c>
      <c r="I914" t="str">
        <f>IF(Input!H920="","",Input!H920)</f>
        <v/>
      </c>
      <c r="J914" t="str">
        <f>IFERROR(IF(Input!I920="","",IF(VLOOKUP(Input!D920,'Measure List'!$A$2:$D$5000,4,FALSE)="Residential","",Input!I920)),"")</f>
        <v/>
      </c>
      <c r="K914" t="str">
        <f>IF(Input!J920="","",Input!J920)</f>
        <v/>
      </c>
      <c r="L914" t="str">
        <f>IF(Input!K920="","",Input!K920)</f>
        <v/>
      </c>
      <c r="M914" t="str">
        <f>IF(Input!L920="","",Input!L920)</f>
        <v/>
      </c>
      <c r="N914" s="304" t="str">
        <f>IF(Input!M920="","",Input!M920)</f>
        <v/>
      </c>
      <c r="O914" t="str">
        <f>IF(Input!N920="","",IF(_xlfn.NUMBERVALUE(Input!N920)=0,"",_xlfn.NUMBERVALUE(Input!N920)))</f>
        <v/>
      </c>
      <c r="P914" t="str">
        <f>IF(Input!O920="","",_xlfn.NUMBERVALUE(Input!O920))</f>
        <v/>
      </c>
      <c r="Q914" t="str">
        <f>IF(Input!P920="","",Input!P920)</f>
        <v/>
      </c>
      <c r="R914" t="str">
        <f>IF(Input!Q920="","",Input!Q920)</f>
        <v/>
      </c>
      <c r="S914" t="str">
        <f>IF(Input!R920="","",_xlfn.NUMBERVALUE(Input!R920))</f>
        <v/>
      </c>
      <c r="T914" t="str">
        <f>IF(Input!S920="","",Input!S920)</f>
        <v/>
      </c>
      <c r="U914" t="str">
        <f>IF(Input!T920="","",_xlfn.NUMBERVALUE(Input!T920))</f>
        <v/>
      </c>
      <c r="V914" t="str">
        <f>IF(Input!U920="","",(Input!U920))</f>
        <v/>
      </c>
      <c r="W914" t="str">
        <f>IF(Input!V920="","",_xlfn.NUMBERVALUE(Input!V920))</f>
        <v/>
      </c>
      <c r="X914" t="str">
        <f>IF(Input!W920="","",_xlfn.NUMBERVALUE(Input!W920))</f>
        <v/>
      </c>
      <c r="Y914" t="str">
        <f>IF(Input!X920="","",_xlfn.NUMBERVALUE(Input!X920))</f>
        <v/>
      </c>
      <c r="Z914" t="str">
        <f>IF(Input!Y920="","",_xlfn.NUMBERVALUE(Input!Y920))</f>
        <v/>
      </c>
    </row>
    <row r="915" spans="1:26" x14ac:dyDescent="0.25">
      <c r="A915" s="257" t="str">
        <f>IF(ISERROR(Input!A921),"",Input!A921)</f>
        <v/>
      </c>
      <c r="B915" t="str">
        <f t="shared" si="14"/>
        <v/>
      </c>
      <c r="C915" t="str">
        <f>IF(ISERROR(Input!B921),"",IF(Input!B921="","",Input!B921))</f>
        <v/>
      </c>
      <c r="D915" t="str">
        <f>IF(ISERROR(IF(Input!C921="","",Input!C921*1)),"",IF(Input!C921="","",Input!C921*1))</f>
        <v/>
      </c>
      <c r="E915" t="str">
        <f>IF(ISERROR(IF(Input!D921="","",Input!D921)),"",IF(Input!D921="","",Input!D921))</f>
        <v/>
      </c>
      <c r="F915" t="str">
        <f>IF(Input!E921="","",IF(ISNUMBER(_xlfn.NUMBERVALUE(Input!E921)),ROUND(Input!E921,0),Input!E921))</f>
        <v/>
      </c>
      <c r="G915" s="269" t="str">
        <f>IF(ISBLANK(Input!F921),"",(Input!F921))</f>
        <v/>
      </c>
      <c r="H915" t="str">
        <f>IF(Input!G921="","",Input!G921)</f>
        <v/>
      </c>
      <c r="I915" t="str">
        <f>IF(Input!H921="","",Input!H921)</f>
        <v/>
      </c>
      <c r="J915" t="str">
        <f>IFERROR(IF(Input!I921="","",IF(VLOOKUP(Input!D921,'Measure List'!$A$2:$D$5000,4,FALSE)="Residential","",Input!I921)),"")</f>
        <v/>
      </c>
      <c r="K915" t="str">
        <f>IF(Input!J921="","",Input!J921)</f>
        <v/>
      </c>
      <c r="L915" t="str">
        <f>IF(Input!K921="","",Input!K921)</f>
        <v/>
      </c>
      <c r="M915" t="str">
        <f>IF(Input!L921="","",Input!L921)</f>
        <v/>
      </c>
      <c r="N915" s="304" t="str">
        <f>IF(Input!M921="","",Input!M921)</f>
        <v/>
      </c>
      <c r="O915" t="str">
        <f>IF(Input!N921="","",IF(_xlfn.NUMBERVALUE(Input!N921)=0,"",_xlfn.NUMBERVALUE(Input!N921)))</f>
        <v/>
      </c>
      <c r="P915" t="str">
        <f>IF(Input!O921="","",_xlfn.NUMBERVALUE(Input!O921))</f>
        <v/>
      </c>
      <c r="Q915" t="str">
        <f>IF(Input!P921="","",Input!P921)</f>
        <v/>
      </c>
      <c r="R915" t="str">
        <f>IF(Input!Q921="","",Input!Q921)</f>
        <v/>
      </c>
      <c r="S915" t="str">
        <f>IF(Input!R921="","",_xlfn.NUMBERVALUE(Input!R921))</f>
        <v/>
      </c>
      <c r="T915" t="str">
        <f>IF(Input!S921="","",Input!S921)</f>
        <v/>
      </c>
      <c r="U915" t="str">
        <f>IF(Input!T921="","",_xlfn.NUMBERVALUE(Input!T921))</f>
        <v/>
      </c>
      <c r="V915" t="str">
        <f>IF(Input!U921="","",(Input!U921))</f>
        <v/>
      </c>
      <c r="W915" t="str">
        <f>IF(Input!V921="","",_xlfn.NUMBERVALUE(Input!V921))</f>
        <v/>
      </c>
      <c r="X915" t="str">
        <f>IF(Input!W921="","",_xlfn.NUMBERVALUE(Input!W921))</f>
        <v/>
      </c>
      <c r="Y915" t="str">
        <f>IF(Input!X921="","",_xlfn.NUMBERVALUE(Input!X921))</f>
        <v/>
      </c>
      <c r="Z915" t="str">
        <f>IF(Input!Y921="","",_xlfn.NUMBERVALUE(Input!Y921))</f>
        <v/>
      </c>
    </row>
    <row r="916" spans="1:26" x14ac:dyDescent="0.25">
      <c r="A916" s="257" t="str">
        <f>IF(ISERROR(Input!A922),"",Input!A922)</f>
        <v/>
      </c>
      <c r="B916" t="str">
        <f t="shared" si="14"/>
        <v/>
      </c>
      <c r="C916" t="str">
        <f>IF(ISERROR(Input!B922),"",IF(Input!B922="","",Input!B922))</f>
        <v/>
      </c>
      <c r="D916" t="str">
        <f>IF(ISERROR(IF(Input!C922="","",Input!C922*1)),"",IF(Input!C922="","",Input!C922*1))</f>
        <v/>
      </c>
      <c r="E916" t="str">
        <f>IF(ISERROR(IF(Input!D922="","",Input!D922)),"",IF(Input!D922="","",Input!D922))</f>
        <v/>
      </c>
      <c r="F916" t="str">
        <f>IF(Input!E922="","",IF(ISNUMBER(_xlfn.NUMBERVALUE(Input!E922)),ROUND(Input!E922,0),Input!E922))</f>
        <v/>
      </c>
      <c r="G916" s="269" t="str">
        <f>IF(ISBLANK(Input!F922),"",(Input!F922))</f>
        <v/>
      </c>
      <c r="H916" t="str">
        <f>IF(Input!G922="","",Input!G922)</f>
        <v/>
      </c>
      <c r="I916" t="str">
        <f>IF(Input!H922="","",Input!H922)</f>
        <v/>
      </c>
      <c r="J916" t="str">
        <f>IFERROR(IF(Input!I922="","",IF(VLOOKUP(Input!D922,'Measure List'!$A$2:$D$5000,4,FALSE)="Residential","",Input!I922)),"")</f>
        <v/>
      </c>
      <c r="K916" t="str">
        <f>IF(Input!J922="","",Input!J922)</f>
        <v/>
      </c>
      <c r="L916" t="str">
        <f>IF(Input!K922="","",Input!K922)</f>
        <v/>
      </c>
      <c r="M916" t="str">
        <f>IF(Input!L922="","",Input!L922)</f>
        <v/>
      </c>
      <c r="N916" s="304" t="str">
        <f>IF(Input!M922="","",Input!M922)</f>
        <v/>
      </c>
      <c r="O916" t="str">
        <f>IF(Input!N922="","",IF(_xlfn.NUMBERVALUE(Input!N922)=0,"",_xlfn.NUMBERVALUE(Input!N922)))</f>
        <v/>
      </c>
      <c r="P916" t="str">
        <f>IF(Input!O922="","",_xlfn.NUMBERVALUE(Input!O922))</f>
        <v/>
      </c>
      <c r="Q916" t="str">
        <f>IF(Input!P922="","",Input!P922)</f>
        <v/>
      </c>
      <c r="R916" t="str">
        <f>IF(Input!Q922="","",Input!Q922)</f>
        <v/>
      </c>
      <c r="S916" t="str">
        <f>IF(Input!R922="","",_xlfn.NUMBERVALUE(Input!R922))</f>
        <v/>
      </c>
      <c r="T916" t="str">
        <f>IF(Input!S922="","",Input!S922)</f>
        <v/>
      </c>
      <c r="U916" t="str">
        <f>IF(Input!T922="","",_xlfn.NUMBERVALUE(Input!T922))</f>
        <v/>
      </c>
      <c r="V916" t="str">
        <f>IF(Input!U922="","",(Input!U922))</f>
        <v/>
      </c>
      <c r="W916" t="str">
        <f>IF(Input!V922="","",_xlfn.NUMBERVALUE(Input!V922))</f>
        <v/>
      </c>
      <c r="X916" t="str">
        <f>IF(Input!W922="","",_xlfn.NUMBERVALUE(Input!W922))</f>
        <v/>
      </c>
      <c r="Y916" t="str">
        <f>IF(Input!X922="","",_xlfn.NUMBERVALUE(Input!X922))</f>
        <v/>
      </c>
      <c r="Z916" t="str">
        <f>IF(Input!Y922="","",_xlfn.NUMBERVALUE(Input!Y922))</f>
        <v/>
      </c>
    </row>
    <row r="917" spans="1:26" x14ac:dyDescent="0.25">
      <c r="A917" s="257" t="str">
        <f>IF(ISERROR(Input!A923),"",Input!A923)</f>
        <v/>
      </c>
      <c r="B917" t="str">
        <f t="shared" si="14"/>
        <v/>
      </c>
      <c r="C917" t="str">
        <f>IF(ISERROR(Input!B923),"",IF(Input!B923="","",Input!B923))</f>
        <v/>
      </c>
      <c r="D917" t="str">
        <f>IF(ISERROR(IF(Input!C923="","",Input!C923*1)),"",IF(Input!C923="","",Input!C923*1))</f>
        <v/>
      </c>
      <c r="E917" t="str">
        <f>IF(ISERROR(IF(Input!D923="","",Input!D923)),"",IF(Input!D923="","",Input!D923))</f>
        <v/>
      </c>
      <c r="F917" t="str">
        <f>IF(Input!E923="","",IF(ISNUMBER(_xlfn.NUMBERVALUE(Input!E923)),ROUND(Input!E923,0),Input!E923))</f>
        <v/>
      </c>
      <c r="G917" s="269" t="str">
        <f>IF(ISBLANK(Input!F923),"",(Input!F923))</f>
        <v/>
      </c>
      <c r="H917" t="str">
        <f>IF(Input!G923="","",Input!G923)</f>
        <v/>
      </c>
      <c r="I917" t="str">
        <f>IF(Input!H923="","",Input!H923)</f>
        <v/>
      </c>
      <c r="J917" t="str">
        <f>IFERROR(IF(Input!I923="","",IF(VLOOKUP(Input!D923,'Measure List'!$A$2:$D$5000,4,FALSE)="Residential","",Input!I923)),"")</f>
        <v/>
      </c>
      <c r="K917" t="str">
        <f>IF(Input!J923="","",Input!J923)</f>
        <v/>
      </c>
      <c r="L917" t="str">
        <f>IF(Input!K923="","",Input!K923)</f>
        <v/>
      </c>
      <c r="M917" t="str">
        <f>IF(Input!L923="","",Input!L923)</f>
        <v/>
      </c>
      <c r="N917" s="304" t="str">
        <f>IF(Input!M923="","",Input!M923)</f>
        <v/>
      </c>
      <c r="O917" t="str">
        <f>IF(Input!N923="","",IF(_xlfn.NUMBERVALUE(Input!N923)=0,"",_xlfn.NUMBERVALUE(Input!N923)))</f>
        <v/>
      </c>
      <c r="P917" t="str">
        <f>IF(Input!O923="","",_xlfn.NUMBERVALUE(Input!O923))</f>
        <v/>
      </c>
      <c r="Q917" t="str">
        <f>IF(Input!P923="","",Input!P923)</f>
        <v/>
      </c>
      <c r="R917" t="str">
        <f>IF(Input!Q923="","",Input!Q923)</f>
        <v/>
      </c>
      <c r="S917" t="str">
        <f>IF(Input!R923="","",_xlfn.NUMBERVALUE(Input!R923))</f>
        <v/>
      </c>
      <c r="T917" t="str">
        <f>IF(Input!S923="","",Input!S923)</f>
        <v/>
      </c>
      <c r="U917" t="str">
        <f>IF(Input!T923="","",_xlfn.NUMBERVALUE(Input!T923))</f>
        <v/>
      </c>
      <c r="V917" t="str">
        <f>IF(Input!U923="","",(Input!U923))</f>
        <v/>
      </c>
      <c r="W917" t="str">
        <f>IF(Input!V923="","",_xlfn.NUMBERVALUE(Input!V923))</f>
        <v/>
      </c>
      <c r="X917" t="str">
        <f>IF(Input!W923="","",_xlfn.NUMBERVALUE(Input!W923))</f>
        <v/>
      </c>
      <c r="Y917" t="str">
        <f>IF(Input!X923="","",_xlfn.NUMBERVALUE(Input!X923))</f>
        <v/>
      </c>
      <c r="Z917" t="str">
        <f>IF(Input!Y923="","",_xlfn.NUMBERVALUE(Input!Y923))</f>
        <v/>
      </c>
    </row>
    <row r="918" spans="1:26" x14ac:dyDescent="0.25">
      <c r="A918" s="257" t="str">
        <f>IF(ISERROR(Input!A924),"",Input!A924)</f>
        <v/>
      </c>
      <c r="B918" t="str">
        <f t="shared" si="14"/>
        <v/>
      </c>
      <c r="C918" t="str">
        <f>IF(ISERROR(Input!B924),"",IF(Input!B924="","",Input!B924))</f>
        <v/>
      </c>
      <c r="D918" t="str">
        <f>IF(ISERROR(IF(Input!C924="","",Input!C924*1)),"",IF(Input!C924="","",Input!C924*1))</f>
        <v/>
      </c>
      <c r="E918" t="str">
        <f>IF(ISERROR(IF(Input!D924="","",Input!D924)),"",IF(Input!D924="","",Input!D924))</f>
        <v/>
      </c>
      <c r="F918" t="str">
        <f>IF(Input!E924="","",IF(ISNUMBER(_xlfn.NUMBERVALUE(Input!E924)),ROUND(Input!E924,0),Input!E924))</f>
        <v/>
      </c>
      <c r="G918" s="269" t="str">
        <f>IF(ISBLANK(Input!F924),"",(Input!F924))</f>
        <v/>
      </c>
      <c r="H918" t="str">
        <f>IF(Input!G924="","",Input!G924)</f>
        <v/>
      </c>
      <c r="I918" t="str">
        <f>IF(Input!H924="","",Input!H924)</f>
        <v/>
      </c>
      <c r="J918" t="str">
        <f>IFERROR(IF(Input!I924="","",IF(VLOOKUP(Input!D924,'Measure List'!$A$2:$D$5000,4,FALSE)="Residential","",Input!I924)),"")</f>
        <v/>
      </c>
      <c r="K918" t="str">
        <f>IF(Input!J924="","",Input!J924)</f>
        <v/>
      </c>
      <c r="L918" t="str">
        <f>IF(Input!K924="","",Input!K924)</f>
        <v/>
      </c>
      <c r="M918" t="str">
        <f>IF(Input!L924="","",Input!L924)</f>
        <v/>
      </c>
      <c r="N918" s="304" t="str">
        <f>IF(Input!M924="","",Input!M924)</f>
        <v/>
      </c>
      <c r="O918" t="str">
        <f>IF(Input!N924="","",IF(_xlfn.NUMBERVALUE(Input!N924)=0,"",_xlfn.NUMBERVALUE(Input!N924)))</f>
        <v/>
      </c>
      <c r="P918" t="str">
        <f>IF(Input!O924="","",_xlfn.NUMBERVALUE(Input!O924))</f>
        <v/>
      </c>
      <c r="Q918" t="str">
        <f>IF(Input!P924="","",Input!P924)</f>
        <v/>
      </c>
      <c r="R918" t="str">
        <f>IF(Input!Q924="","",Input!Q924)</f>
        <v/>
      </c>
      <c r="S918" t="str">
        <f>IF(Input!R924="","",_xlfn.NUMBERVALUE(Input!R924))</f>
        <v/>
      </c>
      <c r="T918" t="str">
        <f>IF(Input!S924="","",Input!S924)</f>
        <v/>
      </c>
      <c r="U918" t="str">
        <f>IF(Input!T924="","",_xlfn.NUMBERVALUE(Input!T924))</f>
        <v/>
      </c>
      <c r="V918" t="str">
        <f>IF(Input!U924="","",(Input!U924))</f>
        <v/>
      </c>
      <c r="W918" t="str">
        <f>IF(Input!V924="","",_xlfn.NUMBERVALUE(Input!V924))</f>
        <v/>
      </c>
      <c r="X918" t="str">
        <f>IF(Input!W924="","",_xlfn.NUMBERVALUE(Input!W924))</f>
        <v/>
      </c>
      <c r="Y918" t="str">
        <f>IF(Input!X924="","",_xlfn.NUMBERVALUE(Input!X924))</f>
        <v/>
      </c>
      <c r="Z918" t="str">
        <f>IF(Input!Y924="","",_xlfn.NUMBERVALUE(Input!Y924))</f>
        <v/>
      </c>
    </row>
    <row r="919" spans="1:26" x14ac:dyDescent="0.25">
      <c r="A919" s="257" t="str">
        <f>IF(ISERROR(Input!A925),"",Input!A925)</f>
        <v/>
      </c>
      <c r="B919" t="str">
        <f t="shared" si="14"/>
        <v/>
      </c>
      <c r="C919" t="str">
        <f>IF(ISERROR(Input!B925),"",IF(Input!B925="","",Input!B925))</f>
        <v/>
      </c>
      <c r="D919" t="str">
        <f>IF(ISERROR(IF(Input!C925="","",Input!C925*1)),"",IF(Input!C925="","",Input!C925*1))</f>
        <v/>
      </c>
      <c r="E919" t="str">
        <f>IF(ISERROR(IF(Input!D925="","",Input!D925)),"",IF(Input!D925="","",Input!D925))</f>
        <v/>
      </c>
      <c r="F919" t="str">
        <f>IF(Input!E925="","",IF(ISNUMBER(_xlfn.NUMBERVALUE(Input!E925)),ROUND(Input!E925,0),Input!E925))</f>
        <v/>
      </c>
      <c r="G919" s="269" t="str">
        <f>IF(ISBLANK(Input!F925),"",(Input!F925))</f>
        <v/>
      </c>
      <c r="H919" t="str">
        <f>IF(Input!G925="","",Input!G925)</f>
        <v/>
      </c>
      <c r="I919" t="str">
        <f>IF(Input!H925="","",Input!H925)</f>
        <v/>
      </c>
      <c r="J919" t="str">
        <f>IFERROR(IF(Input!I925="","",IF(VLOOKUP(Input!D925,'Measure List'!$A$2:$D$5000,4,FALSE)="Residential","",Input!I925)),"")</f>
        <v/>
      </c>
      <c r="K919" t="str">
        <f>IF(Input!J925="","",Input!J925)</f>
        <v/>
      </c>
      <c r="L919" t="str">
        <f>IF(Input!K925="","",Input!K925)</f>
        <v/>
      </c>
      <c r="M919" t="str">
        <f>IF(Input!L925="","",Input!L925)</f>
        <v/>
      </c>
      <c r="N919" s="304" t="str">
        <f>IF(Input!M925="","",Input!M925)</f>
        <v/>
      </c>
      <c r="O919" t="str">
        <f>IF(Input!N925="","",IF(_xlfn.NUMBERVALUE(Input!N925)=0,"",_xlfn.NUMBERVALUE(Input!N925)))</f>
        <v/>
      </c>
      <c r="P919" t="str">
        <f>IF(Input!O925="","",_xlfn.NUMBERVALUE(Input!O925))</f>
        <v/>
      </c>
      <c r="Q919" t="str">
        <f>IF(Input!P925="","",Input!P925)</f>
        <v/>
      </c>
      <c r="R919" t="str">
        <f>IF(Input!Q925="","",Input!Q925)</f>
        <v/>
      </c>
      <c r="S919" t="str">
        <f>IF(Input!R925="","",_xlfn.NUMBERVALUE(Input!R925))</f>
        <v/>
      </c>
      <c r="T919" t="str">
        <f>IF(Input!S925="","",Input!S925)</f>
        <v/>
      </c>
      <c r="U919" t="str">
        <f>IF(Input!T925="","",_xlfn.NUMBERVALUE(Input!T925))</f>
        <v/>
      </c>
      <c r="V919" t="str">
        <f>IF(Input!U925="","",(Input!U925))</f>
        <v/>
      </c>
      <c r="W919" t="str">
        <f>IF(Input!V925="","",_xlfn.NUMBERVALUE(Input!V925))</f>
        <v/>
      </c>
      <c r="X919" t="str">
        <f>IF(Input!W925="","",_xlfn.NUMBERVALUE(Input!W925))</f>
        <v/>
      </c>
      <c r="Y919" t="str">
        <f>IF(Input!X925="","",_xlfn.NUMBERVALUE(Input!X925))</f>
        <v/>
      </c>
      <c r="Z919" t="str">
        <f>IF(Input!Y925="","",_xlfn.NUMBERVALUE(Input!Y925))</f>
        <v/>
      </c>
    </row>
    <row r="920" spans="1:26" x14ac:dyDescent="0.25">
      <c r="A920" s="257" t="str">
        <f>IF(ISERROR(Input!A926),"",Input!A926)</f>
        <v/>
      </c>
      <c r="B920" t="str">
        <f t="shared" si="14"/>
        <v/>
      </c>
      <c r="C920" t="str">
        <f>IF(ISERROR(Input!B926),"",IF(Input!B926="","",Input!B926))</f>
        <v/>
      </c>
      <c r="D920" t="str">
        <f>IF(ISERROR(IF(Input!C926="","",Input!C926*1)),"",IF(Input!C926="","",Input!C926*1))</f>
        <v/>
      </c>
      <c r="E920" t="str">
        <f>IF(ISERROR(IF(Input!D926="","",Input!D926)),"",IF(Input!D926="","",Input!D926))</f>
        <v/>
      </c>
      <c r="F920" t="str">
        <f>IF(Input!E926="","",IF(ISNUMBER(_xlfn.NUMBERVALUE(Input!E926)),ROUND(Input!E926,0),Input!E926))</f>
        <v/>
      </c>
      <c r="G920" s="269" t="str">
        <f>IF(ISBLANK(Input!F926),"",(Input!F926))</f>
        <v/>
      </c>
      <c r="H920" t="str">
        <f>IF(Input!G926="","",Input!G926)</f>
        <v/>
      </c>
      <c r="I920" t="str">
        <f>IF(Input!H926="","",Input!H926)</f>
        <v/>
      </c>
      <c r="J920" t="str">
        <f>IFERROR(IF(Input!I926="","",IF(VLOOKUP(Input!D926,'Measure List'!$A$2:$D$5000,4,FALSE)="Residential","",Input!I926)),"")</f>
        <v/>
      </c>
      <c r="K920" t="str">
        <f>IF(Input!J926="","",Input!J926)</f>
        <v/>
      </c>
      <c r="L920" t="str">
        <f>IF(Input!K926="","",Input!K926)</f>
        <v/>
      </c>
      <c r="M920" t="str">
        <f>IF(Input!L926="","",Input!L926)</f>
        <v/>
      </c>
      <c r="N920" s="304" t="str">
        <f>IF(Input!M926="","",Input!M926)</f>
        <v/>
      </c>
      <c r="O920" t="str">
        <f>IF(Input!N926="","",IF(_xlfn.NUMBERVALUE(Input!N926)=0,"",_xlfn.NUMBERVALUE(Input!N926)))</f>
        <v/>
      </c>
      <c r="P920" t="str">
        <f>IF(Input!O926="","",_xlfn.NUMBERVALUE(Input!O926))</f>
        <v/>
      </c>
      <c r="Q920" t="str">
        <f>IF(Input!P926="","",Input!P926)</f>
        <v/>
      </c>
      <c r="R920" t="str">
        <f>IF(Input!Q926="","",Input!Q926)</f>
        <v/>
      </c>
      <c r="S920" t="str">
        <f>IF(Input!R926="","",_xlfn.NUMBERVALUE(Input!R926))</f>
        <v/>
      </c>
      <c r="T920" t="str">
        <f>IF(Input!S926="","",Input!S926)</f>
        <v/>
      </c>
      <c r="U920" t="str">
        <f>IF(Input!T926="","",_xlfn.NUMBERVALUE(Input!T926))</f>
        <v/>
      </c>
      <c r="V920" t="str">
        <f>IF(Input!U926="","",(Input!U926))</f>
        <v/>
      </c>
      <c r="W920" t="str">
        <f>IF(Input!V926="","",_xlfn.NUMBERVALUE(Input!V926))</f>
        <v/>
      </c>
      <c r="X920" t="str">
        <f>IF(Input!W926="","",_xlfn.NUMBERVALUE(Input!W926))</f>
        <v/>
      </c>
      <c r="Y920" t="str">
        <f>IF(Input!X926="","",_xlfn.NUMBERVALUE(Input!X926))</f>
        <v/>
      </c>
      <c r="Z920" t="str">
        <f>IF(Input!Y926="","",_xlfn.NUMBERVALUE(Input!Y926))</f>
        <v/>
      </c>
    </row>
    <row r="921" spans="1:26" x14ac:dyDescent="0.25">
      <c r="A921" s="257" t="str">
        <f>IF(ISERROR(Input!A927),"",Input!A927)</f>
        <v/>
      </c>
      <c r="B921" t="str">
        <f t="shared" si="14"/>
        <v/>
      </c>
      <c r="C921" t="str">
        <f>IF(ISERROR(Input!B927),"",IF(Input!B927="","",Input!B927))</f>
        <v/>
      </c>
      <c r="D921" t="str">
        <f>IF(ISERROR(IF(Input!C927="","",Input!C927*1)),"",IF(Input!C927="","",Input!C927*1))</f>
        <v/>
      </c>
      <c r="E921" t="str">
        <f>IF(ISERROR(IF(Input!D927="","",Input!D927)),"",IF(Input!D927="","",Input!D927))</f>
        <v/>
      </c>
      <c r="F921" t="str">
        <f>IF(Input!E927="","",IF(ISNUMBER(_xlfn.NUMBERVALUE(Input!E927)),ROUND(Input!E927,0),Input!E927))</f>
        <v/>
      </c>
      <c r="G921" s="269" t="str">
        <f>IF(ISBLANK(Input!F927),"",(Input!F927))</f>
        <v/>
      </c>
      <c r="H921" t="str">
        <f>IF(Input!G927="","",Input!G927)</f>
        <v/>
      </c>
      <c r="I921" t="str">
        <f>IF(Input!H927="","",Input!H927)</f>
        <v/>
      </c>
      <c r="J921" t="str">
        <f>IFERROR(IF(Input!I927="","",IF(VLOOKUP(Input!D927,'Measure List'!$A$2:$D$5000,4,FALSE)="Residential","",Input!I927)),"")</f>
        <v/>
      </c>
      <c r="K921" t="str">
        <f>IF(Input!J927="","",Input!J927)</f>
        <v/>
      </c>
      <c r="L921" t="str">
        <f>IF(Input!K927="","",Input!K927)</f>
        <v/>
      </c>
      <c r="M921" t="str">
        <f>IF(Input!L927="","",Input!L927)</f>
        <v/>
      </c>
      <c r="N921" s="304" t="str">
        <f>IF(Input!M927="","",Input!M927)</f>
        <v/>
      </c>
      <c r="O921" t="str">
        <f>IF(Input!N927="","",IF(_xlfn.NUMBERVALUE(Input!N927)=0,"",_xlfn.NUMBERVALUE(Input!N927)))</f>
        <v/>
      </c>
      <c r="P921" t="str">
        <f>IF(Input!O927="","",_xlfn.NUMBERVALUE(Input!O927))</f>
        <v/>
      </c>
      <c r="Q921" t="str">
        <f>IF(Input!P927="","",Input!P927)</f>
        <v/>
      </c>
      <c r="R921" t="str">
        <f>IF(Input!Q927="","",Input!Q927)</f>
        <v/>
      </c>
      <c r="S921" t="str">
        <f>IF(Input!R927="","",_xlfn.NUMBERVALUE(Input!R927))</f>
        <v/>
      </c>
      <c r="T921" t="str">
        <f>IF(Input!S927="","",Input!S927)</f>
        <v/>
      </c>
      <c r="U921" t="str">
        <f>IF(Input!T927="","",_xlfn.NUMBERVALUE(Input!T927))</f>
        <v/>
      </c>
      <c r="V921" t="str">
        <f>IF(Input!U927="","",(Input!U927))</f>
        <v/>
      </c>
      <c r="W921" t="str">
        <f>IF(Input!V927="","",_xlfn.NUMBERVALUE(Input!V927))</f>
        <v/>
      </c>
      <c r="X921" t="str">
        <f>IF(Input!W927="","",_xlfn.NUMBERVALUE(Input!W927))</f>
        <v/>
      </c>
      <c r="Y921" t="str">
        <f>IF(Input!X927="","",_xlfn.NUMBERVALUE(Input!X927))</f>
        <v/>
      </c>
      <c r="Z921" t="str">
        <f>IF(Input!Y927="","",_xlfn.NUMBERVALUE(Input!Y927))</f>
        <v/>
      </c>
    </row>
    <row r="922" spans="1:26" x14ac:dyDescent="0.25">
      <c r="A922" s="257" t="str">
        <f>IF(ISERROR(Input!A928),"",Input!A928)</f>
        <v/>
      </c>
      <c r="B922" t="str">
        <f t="shared" si="14"/>
        <v/>
      </c>
      <c r="C922" t="str">
        <f>IF(ISERROR(Input!B928),"",IF(Input!B928="","",Input!B928))</f>
        <v/>
      </c>
      <c r="D922" t="str">
        <f>IF(ISERROR(IF(Input!C928="","",Input!C928*1)),"",IF(Input!C928="","",Input!C928*1))</f>
        <v/>
      </c>
      <c r="E922" t="str">
        <f>IF(ISERROR(IF(Input!D928="","",Input!D928)),"",IF(Input!D928="","",Input!D928))</f>
        <v/>
      </c>
      <c r="F922" t="str">
        <f>IF(Input!E928="","",IF(ISNUMBER(_xlfn.NUMBERVALUE(Input!E928)),ROUND(Input!E928,0),Input!E928))</f>
        <v/>
      </c>
      <c r="G922" s="269" t="str">
        <f>IF(ISBLANK(Input!F928),"",(Input!F928))</f>
        <v/>
      </c>
      <c r="H922" t="str">
        <f>IF(Input!G928="","",Input!G928)</f>
        <v/>
      </c>
      <c r="I922" t="str">
        <f>IF(Input!H928="","",Input!H928)</f>
        <v/>
      </c>
      <c r="J922" t="str">
        <f>IFERROR(IF(Input!I928="","",IF(VLOOKUP(Input!D928,'Measure List'!$A$2:$D$5000,4,FALSE)="Residential","",Input!I928)),"")</f>
        <v/>
      </c>
      <c r="K922" t="str">
        <f>IF(Input!J928="","",Input!J928)</f>
        <v/>
      </c>
      <c r="L922" t="str">
        <f>IF(Input!K928="","",Input!K928)</f>
        <v/>
      </c>
      <c r="M922" t="str">
        <f>IF(Input!L928="","",Input!L928)</f>
        <v/>
      </c>
      <c r="N922" s="304" t="str">
        <f>IF(Input!M928="","",Input!M928)</f>
        <v/>
      </c>
      <c r="O922" t="str">
        <f>IF(Input!N928="","",IF(_xlfn.NUMBERVALUE(Input!N928)=0,"",_xlfn.NUMBERVALUE(Input!N928)))</f>
        <v/>
      </c>
      <c r="P922" t="str">
        <f>IF(Input!O928="","",_xlfn.NUMBERVALUE(Input!O928))</f>
        <v/>
      </c>
      <c r="Q922" t="str">
        <f>IF(Input!P928="","",Input!P928)</f>
        <v/>
      </c>
      <c r="R922" t="str">
        <f>IF(Input!Q928="","",Input!Q928)</f>
        <v/>
      </c>
      <c r="S922" t="str">
        <f>IF(Input!R928="","",_xlfn.NUMBERVALUE(Input!R928))</f>
        <v/>
      </c>
      <c r="T922" t="str">
        <f>IF(Input!S928="","",Input!S928)</f>
        <v/>
      </c>
      <c r="U922" t="str">
        <f>IF(Input!T928="","",_xlfn.NUMBERVALUE(Input!T928))</f>
        <v/>
      </c>
      <c r="V922" t="str">
        <f>IF(Input!U928="","",(Input!U928))</f>
        <v/>
      </c>
      <c r="W922" t="str">
        <f>IF(Input!V928="","",_xlfn.NUMBERVALUE(Input!V928))</f>
        <v/>
      </c>
      <c r="X922" t="str">
        <f>IF(Input!W928="","",_xlfn.NUMBERVALUE(Input!W928))</f>
        <v/>
      </c>
      <c r="Y922" t="str">
        <f>IF(Input!X928="","",_xlfn.NUMBERVALUE(Input!X928))</f>
        <v/>
      </c>
      <c r="Z922" t="str">
        <f>IF(Input!Y928="","",_xlfn.NUMBERVALUE(Input!Y928))</f>
        <v/>
      </c>
    </row>
    <row r="923" spans="1:26" x14ac:dyDescent="0.25">
      <c r="A923" s="257" t="str">
        <f>IF(ISERROR(Input!A929),"",Input!A929)</f>
        <v/>
      </c>
      <c r="B923" t="str">
        <f t="shared" si="14"/>
        <v/>
      </c>
      <c r="C923" t="str">
        <f>IF(ISERROR(Input!B929),"",IF(Input!B929="","",Input!B929))</f>
        <v/>
      </c>
      <c r="D923" t="str">
        <f>IF(ISERROR(IF(Input!C929="","",Input!C929*1)),"",IF(Input!C929="","",Input!C929*1))</f>
        <v/>
      </c>
      <c r="E923" t="str">
        <f>IF(ISERROR(IF(Input!D929="","",Input!D929)),"",IF(Input!D929="","",Input!D929))</f>
        <v/>
      </c>
      <c r="F923" t="str">
        <f>IF(Input!E929="","",IF(ISNUMBER(_xlfn.NUMBERVALUE(Input!E929)),ROUND(Input!E929,0),Input!E929))</f>
        <v/>
      </c>
      <c r="G923" s="269" t="str">
        <f>IF(ISBLANK(Input!F929),"",(Input!F929))</f>
        <v/>
      </c>
      <c r="H923" t="str">
        <f>IF(Input!G929="","",Input!G929)</f>
        <v/>
      </c>
      <c r="I923" t="str">
        <f>IF(Input!H929="","",Input!H929)</f>
        <v/>
      </c>
      <c r="J923" t="str">
        <f>IFERROR(IF(Input!I929="","",IF(VLOOKUP(Input!D929,'Measure List'!$A$2:$D$5000,4,FALSE)="Residential","",Input!I929)),"")</f>
        <v/>
      </c>
      <c r="K923" t="str">
        <f>IF(Input!J929="","",Input!J929)</f>
        <v/>
      </c>
      <c r="L923" t="str">
        <f>IF(Input!K929="","",Input!K929)</f>
        <v/>
      </c>
      <c r="M923" t="str">
        <f>IF(Input!L929="","",Input!L929)</f>
        <v/>
      </c>
      <c r="N923" s="304" t="str">
        <f>IF(Input!M929="","",Input!M929)</f>
        <v/>
      </c>
      <c r="O923" t="str">
        <f>IF(Input!N929="","",IF(_xlfn.NUMBERVALUE(Input!N929)=0,"",_xlfn.NUMBERVALUE(Input!N929)))</f>
        <v/>
      </c>
      <c r="P923" t="str">
        <f>IF(Input!O929="","",_xlfn.NUMBERVALUE(Input!O929))</f>
        <v/>
      </c>
      <c r="Q923" t="str">
        <f>IF(Input!P929="","",Input!P929)</f>
        <v/>
      </c>
      <c r="R923" t="str">
        <f>IF(Input!Q929="","",Input!Q929)</f>
        <v/>
      </c>
      <c r="S923" t="str">
        <f>IF(Input!R929="","",_xlfn.NUMBERVALUE(Input!R929))</f>
        <v/>
      </c>
      <c r="T923" t="str">
        <f>IF(Input!S929="","",Input!S929)</f>
        <v/>
      </c>
      <c r="U923" t="str">
        <f>IF(Input!T929="","",_xlfn.NUMBERVALUE(Input!T929))</f>
        <v/>
      </c>
      <c r="V923" t="str">
        <f>IF(Input!U929="","",(Input!U929))</f>
        <v/>
      </c>
      <c r="W923" t="str">
        <f>IF(Input!V929="","",_xlfn.NUMBERVALUE(Input!V929))</f>
        <v/>
      </c>
      <c r="X923" t="str">
        <f>IF(Input!W929="","",_xlfn.NUMBERVALUE(Input!W929))</f>
        <v/>
      </c>
      <c r="Y923" t="str">
        <f>IF(Input!X929="","",_xlfn.NUMBERVALUE(Input!X929))</f>
        <v/>
      </c>
      <c r="Z923" t="str">
        <f>IF(Input!Y929="","",_xlfn.NUMBERVALUE(Input!Y929))</f>
        <v/>
      </c>
    </row>
    <row r="924" spans="1:26" x14ac:dyDescent="0.25">
      <c r="A924" s="257" t="str">
        <f>IF(ISERROR(Input!A930),"",Input!A930)</f>
        <v/>
      </c>
      <c r="B924" t="str">
        <f t="shared" si="14"/>
        <v/>
      </c>
      <c r="C924" t="str">
        <f>IF(ISERROR(Input!B930),"",IF(Input!B930="","",Input!B930))</f>
        <v/>
      </c>
      <c r="D924" t="str">
        <f>IF(ISERROR(IF(Input!C930="","",Input!C930*1)),"",IF(Input!C930="","",Input!C930*1))</f>
        <v/>
      </c>
      <c r="E924" t="str">
        <f>IF(ISERROR(IF(Input!D930="","",Input!D930)),"",IF(Input!D930="","",Input!D930))</f>
        <v/>
      </c>
      <c r="F924" t="str">
        <f>IF(Input!E930="","",IF(ISNUMBER(_xlfn.NUMBERVALUE(Input!E930)),ROUND(Input!E930,0),Input!E930))</f>
        <v/>
      </c>
      <c r="G924" s="269" t="str">
        <f>IF(ISBLANK(Input!F930),"",(Input!F930))</f>
        <v/>
      </c>
      <c r="H924" t="str">
        <f>IF(Input!G930="","",Input!G930)</f>
        <v/>
      </c>
      <c r="I924" t="str">
        <f>IF(Input!H930="","",Input!H930)</f>
        <v/>
      </c>
      <c r="J924" t="str">
        <f>IFERROR(IF(Input!I930="","",IF(VLOOKUP(Input!D930,'Measure List'!$A$2:$D$5000,4,FALSE)="Residential","",Input!I930)),"")</f>
        <v/>
      </c>
      <c r="K924" t="str">
        <f>IF(Input!J930="","",Input!J930)</f>
        <v/>
      </c>
      <c r="L924" t="str">
        <f>IF(Input!K930="","",Input!K930)</f>
        <v/>
      </c>
      <c r="M924" t="str">
        <f>IF(Input!L930="","",Input!L930)</f>
        <v/>
      </c>
      <c r="N924" s="304" t="str">
        <f>IF(Input!M930="","",Input!M930)</f>
        <v/>
      </c>
      <c r="O924" t="str">
        <f>IF(Input!N930="","",IF(_xlfn.NUMBERVALUE(Input!N930)=0,"",_xlfn.NUMBERVALUE(Input!N930)))</f>
        <v/>
      </c>
      <c r="P924" t="str">
        <f>IF(Input!O930="","",_xlfn.NUMBERVALUE(Input!O930))</f>
        <v/>
      </c>
      <c r="Q924" t="str">
        <f>IF(Input!P930="","",Input!P930)</f>
        <v/>
      </c>
      <c r="R924" t="str">
        <f>IF(Input!Q930="","",Input!Q930)</f>
        <v/>
      </c>
      <c r="S924" t="str">
        <f>IF(Input!R930="","",_xlfn.NUMBERVALUE(Input!R930))</f>
        <v/>
      </c>
      <c r="T924" t="str">
        <f>IF(Input!S930="","",Input!S930)</f>
        <v/>
      </c>
      <c r="U924" t="str">
        <f>IF(Input!T930="","",_xlfn.NUMBERVALUE(Input!T930))</f>
        <v/>
      </c>
      <c r="V924" t="str">
        <f>IF(Input!U930="","",(Input!U930))</f>
        <v/>
      </c>
      <c r="W924" t="str">
        <f>IF(Input!V930="","",_xlfn.NUMBERVALUE(Input!V930))</f>
        <v/>
      </c>
      <c r="X924" t="str">
        <f>IF(Input!W930="","",_xlfn.NUMBERVALUE(Input!W930))</f>
        <v/>
      </c>
      <c r="Y924" t="str">
        <f>IF(Input!X930="","",_xlfn.NUMBERVALUE(Input!X930))</f>
        <v/>
      </c>
      <c r="Z924" t="str">
        <f>IF(Input!Y930="","",_xlfn.NUMBERVALUE(Input!Y930))</f>
        <v/>
      </c>
    </row>
    <row r="925" spans="1:26" x14ac:dyDescent="0.25">
      <c r="A925" s="257" t="str">
        <f>IF(ISERROR(Input!A931),"",Input!A931)</f>
        <v/>
      </c>
      <c r="B925" t="str">
        <f t="shared" si="14"/>
        <v/>
      </c>
      <c r="C925" t="str">
        <f>IF(ISERROR(Input!B931),"",IF(Input!B931="","",Input!B931))</f>
        <v/>
      </c>
      <c r="D925" t="str">
        <f>IF(ISERROR(IF(Input!C931="","",Input!C931*1)),"",IF(Input!C931="","",Input!C931*1))</f>
        <v/>
      </c>
      <c r="E925" t="str">
        <f>IF(ISERROR(IF(Input!D931="","",Input!D931)),"",IF(Input!D931="","",Input!D931))</f>
        <v/>
      </c>
      <c r="F925" t="str">
        <f>IF(Input!E931="","",IF(ISNUMBER(_xlfn.NUMBERVALUE(Input!E931)),ROUND(Input!E931,0),Input!E931))</f>
        <v/>
      </c>
      <c r="G925" s="269" t="str">
        <f>IF(ISBLANK(Input!F931),"",(Input!F931))</f>
        <v/>
      </c>
      <c r="H925" t="str">
        <f>IF(Input!G931="","",Input!G931)</f>
        <v/>
      </c>
      <c r="I925" t="str">
        <f>IF(Input!H931="","",Input!H931)</f>
        <v/>
      </c>
      <c r="J925" t="str">
        <f>IFERROR(IF(Input!I931="","",IF(VLOOKUP(Input!D931,'Measure List'!$A$2:$D$5000,4,FALSE)="Residential","",Input!I931)),"")</f>
        <v/>
      </c>
      <c r="K925" t="str">
        <f>IF(Input!J931="","",Input!J931)</f>
        <v/>
      </c>
      <c r="L925" t="str">
        <f>IF(Input!K931="","",Input!K931)</f>
        <v/>
      </c>
      <c r="M925" t="str">
        <f>IF(Input!L931="","",Input!L931)</f>
        <v/>
      </c>
      <c r="N925" s="304" t="str">
        <f>IF(Input!M931="","",Input!M931)</f>
        <v/>
      </c>
      <c r="O925" t="str">
        <f>IF(Input!N931="","",IF(_xlfn.NUMBERVALUE(Input!N931)=0,"",_xlfn.NUMBERVALUE(Input!N931)))</f>
        <v/>
      </c>
      <c r="P925" t="str">
        <f>IF(Input!O931="","",_xlfn.NUMBERVALUE(Input!O931))</f>
        <v/>
      </c>
      <c r="Q925" t="str">
        <f>IF(Input!P931="","",Input!P931)</f>
        <v/>
      </c>
      <c r="R925" t="str">
        <f>IF(Input!Q931="","",Input!Q931)</f>
        <v/>
      </c>
      <c r="S925" t="str">
        <f>IF(Input!R931="","",_xlfn.NUMBERVALUE(Input!R931))</f>
        <v/>
      </c>
      <c r="T925" t="str">
        <f>IF(Input!S931="","",Input!S931)</f>
        <v/>
      </c>
      <c r="U925" t="str">
        <f>IF(Input!T931="","",_xlfn.NUMBERVALUE(Input!T931))</f>
        <v/>
      </c>
      <c r="V925" t="str">
        <f>IF(Input!U931="","",(Input!U931))</f>
        <v/>
      </c>
      <c r="W925" t="str">
        <f>IF(Input!V931="","",_xlfn.NUMBERVALUE(Input!V931))</f>
        <v/>
      </c>
      <c r="X925" t="str">
        <f>IF(Input!W931="","",_xlfn.NUMBERVALUE(Input!W931))</f>
        <v/>
      </c>
      <c r="Y925" t="str">
        <f>IF(Input!X931="","",_xlfn.NUMBERVALUE(Input!X931))</f>
        <v/>
      </c>
      <c r="Z925" t="str">
        <f>IF(Input!Y931="","",_xlfn.NUMBERVALUE(Input!Y931))</f>
        <v/>
      </c>
    </row>
    <row r="926" spans="1:26" x14ac:dyDescent="0.25">
      <c r="A926" s="257" t="str">
        <f>IF(ISERROR(Input!A932),"",Input!A932)</f>
        <v/>
      </c>
      <c r="B926" t="str">
        <f t="shared" si="14"/>
        <v/>
      </c>
      <c r="C926" t="str">
        <f>IF(ISERROR(Input!B932),"",IF(Input!B932="","",Input!B932))</f>
        <v/>
      </c>
      <c r="D926" t="str">
        <f>IF(ISERROR(IF(Input!C932="","",Input!C932*1)),"",IF(Input!C932="","",Input!C932*1))</f>
        <v/>
      </c>
      <c r="E926" t="str">
        <f>IF(ISERROR(IF(Input!D932="","",Input!D932)),"",IF(Input!D932="","",Input!D932))</f>
        <v/>
      </c>
      <c r="F926" t="str">
        <f>IF(Input!E932="","",IF(ISNUMBER(_xlfn.NUMBERVALUE(Input!E932)),ROUND(Input!E932,0),Input!E932))</f>
        <v/>
      </c>
      <c r="G926" s="269" t="str">
        <f>IF(ISBLANK(Input!F932),"",(Input!F932))</f>
        <v/>
      </c>
      <c r="H926" t="str">
        <f>IF(Input!G932="","",Input!G932)</f>
        <v/>
      </c>
      <c r="I926" t="str">
        <f>IF(Input!H932="","",Input!H932)</f>
        <v/>
      </c>
      <c r="J926" t="str">
        <f>IFERROR(IF(Input!I932="","",IF(VLOOKUP(Input!D932,'Measure List'!$A$2:$D$5000,4,FALSE)="Residential","",Input!I932)),"")</f>
        <v/>
      </c>
      <c r="K926" t="str">
        <f>IF(Input!J932="","",Input!J932)</f>
        <v/>
      </c>
      <c r="L926" t="str">
        <f>IF(Input!K932="","",Input!K932)</f>
        <v/>
      </c>
      <c r="M926" t="str">
        <f>IF(Input!L932="","",Input!L932)</f>
        <v/>
      </c>
      <c r="N926" s="304" t="str">
        <f>IF(Input!M932="","",Input!M932)</f>
        <v/>
      </c>
      <c r="O926" t="str">
        <f>IF(Input!N932="","",IF(_xlfn.NUMBERVALUE(Input!N932)=0,"",_xlfn.NUMBERVALUE(Input!N932)))</f>
        <v/>
      </c>
      <c r="P926" t="str">
        <f>IF(Input!O932="","",_xlfn.NUMBERVALUE(Input!O932))</f>
        <v/>
      </c>
      <c r="Q926" t="str">
        <f>IF(Input!P932="","",Input!P932)</f>
        <v/>
      </c>
      <c r="R926" t="str">
        <f>IF(Input!Q932="","",Input!Q932)</f>
        <v/>
      </c>
      <c r="S926" t="str">
        <f>IF(Input!R932="","",_xlfn.NUMBERVALUE(Input!R932))</f>
        <v/>
      </c>
      <c r="T926" t="str">
        <f>IF(Input!S932="","",Input!S932)</f>
        <v/>
      </c>
      <c r="U926" t="str">
        <f>IF(Input!T932="","",_xlfn.NUMBERVALUE(Input!T932))</f>
        <v/>
      </c>
      <c r="V926" t="str">
        <f>IF(Input!U932="","",(Input!U932))</f>
        <v/>
      </c>
      <c r="W926" t="str">
        <f>IF(Input!V932="","",_xlfn.NUMBERVALUE(Input!V932))</f>
        <v/>
      </c>
      <c r="X926" t="str">
        <f>IF(Input!W932="","",_xlfn.NUMBERVALUE(Input!W932))</f>
        <v/>
      </c>
      <c r="Y926" t="str">
        <f>IF(Input!X932="","",_xlfn.NUMBERVALUE(Input!X932))</f>
        <v/>
      </c>
      <c r="Z926" t="str">
        <f>IF(Input!Y932="","",_xlfn.NUMBERVALUE(Input!Y932))</f>
        <v/>
      </c>
    </row>
    <row r="927" spans="1:26" x14ac:dyDescent="0.25">
      <c r="A927" s="257" t="str">
        <f>IF(ISERROR(Input!A933),"",Input!A933)</f>
        <v/>
      </c>
      <c r="B927" t="str">
        <f t="shared" si="14"/>
        <v/>
      </c>
      <c r="C927" t="str">
        <f>IF(ISERROR(Input!B933),"",IF(Input!B933="","",Input!B933))</f>
        <v/>
      </c>
      <c r="D927" t="str">
        <f>IF(ISERROR(IF(Input!C933="","",Input!C933*1)),"",IF(Input!C933="","",Input!C933*1))</f>
        <v/>
      </c>
      <c r="E927" t="str">
        <f>IF(ISERROR(IF(Input!D933="","",Input!D933)),"",IF(Input!D933="","",Input!D933))</f>
        <v/>
      </c>
      <c r="F927" t="str">
        <f>IF(Input!E933="","",IF(ISNUMBER(_xlfn.NUMBERVALUE(Input!E933)),ROUND(Input!E933,0),Input!E933))</f>
        <v/>
      </c>
      <c r="G927" s="269" t="str">
        <f>IF(ISBLANK(Input!F933),"",(Input!F933))</f>
        <v/>
      </c>
      <c r="H927" t="str">
        <f>IF(Input!G933="","",Input!G933)</f>
        <v/>
      </c>
      <c r="I927" t="str">
        <f>IF(Input!H933="","",Input!H933)</f>
        <v/>
      </c>
      <c r="J927" t="str">
        <f>IFERROR(IF(Input!I933="","",IF(VLOOKUP(Input!D933,'Measure List'!$A$2:$D$5000,4,FALSE)="Residential","",Input!I933)),"")</f>
        <v/>
      </c>
      <c r="K927" t="str">
        <f>IF(Input!J933="","",Input!J933)</f>
        <v/>
      </c>
      <c r="L927" t="str">
        <f>IF(Input!K933="","",Input!K933)</f>
        <v/>
      </c>
      <c r="M927" t="str">
        <f>IF(Input!L933="","",Input!L933)</f>
        <v/>
      </c>
      <c r="N927" s="304" t="str">
        <f>IF(Input!M933="","",Input!M933)</f>
        <v/>
      </c>
      <c r="O927" t="str">
        <f>IF(Input!N933="","",IF(_xlfn.NUMBERVALUE(Input!N933)=0,"",_xlfn.NUMBERVALUE(Input!N933)))</f>
        <v/>
      </c>
      <c r="P927" t="str">
        <f>IF(Input!O933="","",_xlfn.NUMBERVALUE(Input!O933))</f>
        <v/>
      </c>
      <c r="Q927" t="str">
        <f>IF(Input!P933="","",Input!P933)</f>
        <v/>
      </c>
      <c r="R927" t="str">
        <f>IF(Input!Q933="","",Input!Q933)</f>
        <v/>
      </c>
      <c r="S927" t="str">
        <f>IF(Input!R933="","",_xlfn.NUMBERVALUE(Input!R933))</f>
        <v/>
      </c>
      <c r="T927" t="str">
        <f>IF(Input!S933="","",Input!S933)</f>
        <v/>
      </c>
      <c r="U927" t="str">
        <f>IF(Input!T933="","",_xlfn.NUMBERVALUE(Input!T933))</f>
        <v/>
      </c>
      <c r="V927" t="str">
        <f>IF(Input!U933="","",(Input!U933))</f>
        <v/>
      </c>
      <c r="W927" t="str">
        <f>IF(Input!V933="","",_xlfn.NUMBERVALUE(Input!V933))</f>
        <v/>
      </c>
      <c r="X927" t="str">
        <f>IF(Input!W933="","",_xlfn.NUMBERVALUE(Input!W933))</f>
        <v/>
      </c>
      <c r="Y927" t="str">
        <f>IF(Input!X933="","",_xlfn.NUMBERVALUE(Input!X933))</f>
        <v/>
      </c>
      <c r="Z927" t="str">
        <f>IF(Input!Y933="","",_xlfn.NUMBERVALUE(Input!Y933))</f>
        <v/>
      </c>
    </row>
    <row r="928" spans="1:26" x14ac:dyDescent="0.25">
      <c r="A928" s="257" t="str">
        <f>IF(ISERROR(Input!A934),"",Input!A934)</f>
        <v/>
      </c>
      <c r="B928" t="str">
        <f t="shared" si="14"/>
        <v/>
      </c>
      <c r="C928" t="str">
        <f>IF(ISERROR(Input!B934),"",IF(Input!B934="","",Input!B934))</f>
        <v/>
      </c>
      <c r="D928" t="str">
        <f>IF(ISERROR(IF(Input!C934="","",Input!C934*1)),"",IF(Input!C934="","",Input!C934*1))</f>
        <v/>
      </c>
      <c r="E928" t="str">
        <f>IF(ISERROR(IF(Input!D934="","",Input!D934)),"",IF(Input!D934="","",Input!D934))</f>
        <v/>
      </c>
      <c r="F928" t="str">
        <f>IF(Input!E934="","",IF(ISNUMBER(_xlfn.NUMBERVALUE(Input!E934)),ROUND(Input!E934,0),Input!E934))</f>
        <v/>
      </c>
      <c r="G928" s="269" t="str">
        <f>IF(ISBLANK(Input!F934),"",(Input!F934))</f>
        <v/>
      </c>
      <c r="H928" t="str">
        <f>IF(Input!G934="","",Input!G934)</f>
        <v/>
      </c>
      <c r="I928" t="str">
        <f>IF(Input!H934="","",Input!H934)</f>
        <v/>
      </c>
      <c r="J928" t="str">
        <f>IFERROR(IF(Input!I934="","",IF(VLOOKUP(Input!D934,'Measure List'!$A$2:$D$5000,4,FALSE)="Residential","",Input!I934)),"")</f>
        <v/>
      </c>
      <c r="K928" t="str">
        <f>IF(Input!J934="","",Input!J934)</f>
        <v/>
      </c>
      <c r="L928" t="str">
        <f>IF(Input!K934="","",Input!K934)</f>
        <v/>
      </c>
      <c r="M928" t="str">
        <f>IF(Input!L934="","",Input!L934)</f>
        <v/>
      </c>
      <c r="N928" s="304" t="str">
        <f>IF(Input!M934="","",Input!M934)</f>
        <v/>
      </c>
      <c r="O928" t="str">
        <f>IF(Input!N934="","",IF(_xlfn.NUMBERVALUE(Input!N934)=0,"",_xlfn.NUMBERVALUE(Input!N934)))</f>
        <v/>
      </c>
      <c r="P928" t="str">
        <f>IF(Input!O934="","",_xlfn.NUMBERVALUE(Input!O934))</f>
        <v/>
      </c>
      <c r="Q928" t="str">
        <f>IF(Input!P934="","",Input!P934)</f>
        <v/>
      </c>
      <c r="R928" t="str">
        <f>IF(Input!Q934="","",Input!Q934)</f>
        <v/>
      </c>
      <c r="S928" t="str">
        <f>IF(Input!R934="","",_xlfn.NUMBERVALUE(Input!R934))</f>
        <v/>
      </c>
      <c r="T928" t="str">
        <f>IF(Input!S934="","",Input!S934)</f>
        <v/>
      </c>
      <c r="U928" t="str">
        <f>IF(Input!T934="","",_xlfn.NUMBERVALUE(Input!T934))</f>
        <v/>
      </c>
      <c r="V928" t="str">
        <f>IF(Input!U934="","",(Input!U934))</f>
        <v/>
      </c>
      <c r="W928" t="str">
        <f>IF(Input!V934="","",_xlfn.NUMBERVALUE(Input!V934))</f>
        <v/>
      </c>
      <c r="X928" t="str">
        <f>IF(Input!W934="","",_xlfn.NUMBERVALUE(Input!W934))</f>
        <v/>
      </c>
      <c r="Y928" t="str">
        <f>IF(Input!X934="","",_xlfn.NUMBERVALUE(Input!X934))</f>
        <v/>
      </c>
      <c r="Z928" t="str">
        <f>IF(Input!Y934="","",_xlfn.NUMBERVALUE(Input!Y934))</f>
        <v/>
      </c>
    </row>
    <row r="929" spans="1:26" x14ac:dyDescent="0.25">
      <c r="A929" s="257" t="str">
        <f>IF(ISERROR(Input!A935),"",Input!A935)</f>
        <v/>
      </c>
      <c r="B929" t="str">
        <f t="shared" si="14"/>
        <v/>
      </c>
      <c r="C929" t="str">
        <f>IF(ISERROR(Input!B935),"",IF(Input!B935="","",Input!B935))</f>
        <v/>
      </c>
      <c r="D929" t="str">
        <f>IF(ISERROR(IF(Input!C935="","",Input!C935*1)),"",IF(Input!C935="","",Input!C935*1))</f>
        <v/>
      </c>
      <c r="E929" t="str">
        <f>IF(ISERROR(IF(Input!D935="","",Input!D935)),"",IF(Input!D935="","",Input!D935))</f>
        <v/>
      </c>
      <c r="F929" t="str">
        <f>IF(Input!E935="","",IF(ISNUMBER(_xlfn.NUMBERVALUE(Input!E935)),ROUND(Input!E935,0),Input!E935))</f>
        <v/>
      </c>
      <c r="G929" s="269" t="str">
        <f>IF(ISBLANK(Input!F935),"",(Input!F935))</f>
        <v/>
      </c>
      <c r="H929" t="str">
        <f>IF(Input!G935="","",Input!G935)</f>
        <v/>
      </c>
      <c r="I929" t="str">
        <f>IF(Input!H935="","",Input!H935)</f>
        <v/>
      </c>
      <c r="J929" t="str">
        <f>IFERROR(IF(Input!I935="","",IF(VLOOKUP(Input!D935,'Measure List'!$A$2:$D$5000,4,FALSE)="Residential","",Input!I935)),"")</f>
        <v/>
      </c>
      <c r="K929" t="str">
        <f>IF(Input!J935="","",Input!J935)</f>
        <v/>
      </c>
      <c r="L929" t="str">
        <f>IF(Input!K935="","",Input!K935)</f>
        <v/>
      </c>
      <c r="M929" t="str">
        <f>IF(Input!L935="","",Input!L935)</f>
        <v/>
      </c>
      <c r="N929" s="304" t="str">
        <f>IF(Input!M935="","",Input!M935)</f>
        <v/>
      </c>
      <c r="O929" t="str">
        <f>IF(Input!N935="","",IF(_xlfn.NUMBERVALUE(Input!N935)=0,"",_xlfn.NUMBERVALUE(Input!N935)))</f>
        <v/>
      </c>
      <c r="P929" t="str">
        <f>IF(Input!O935="","",_xlfn.NUMBERVALUE(Input!O935))</f>
        <v/>
      </c>
      <c r="Q929" t="str">
        <f>IF(Input!P935="","",Input!P935)</f>
        <v/>
      </c>
      <c r="R929" t="str">
        <f>IF(Input!Q935="","",Input!Q935)</f>
        <v/>
      </c>
      <c r="S929" t="str">
        <f>IF(Input!R935="","",_xlfn.NUMBERVALUE(Input!R935))</f>
        <v/>
      </c>
      <c r="T929" t="str">
        <f>IF(Input!S935="","",Input!S935)</f>
        <v/>
      </c>
      <c r="U929" t="str">
        <f>IF(Input!T935="","",_xlfn.NUMBERVALUE(Input!T935))</f>
        <v/>
      </c>
      <c r="V929" t="str">
        <f>IF(Input!U935="","",(Input!U935))</f>
        <v/>
      </c>
      <c r="W929" t="str">
        <f>IF(Input!V935="","",_xlfn.NUMBERVALUE(Input!V935))</f>
        <v/>
      </c>
      <c r="X929" t="str">
        <f>IF(Input!W935="","",_xlfn.NUMBERVALUE(Input!W935))</f>
        <v/>
      </c>
      <c r="Y929" t="str">
        <f>IF(Input!X935="","",_xlfn.NUMBERVALUE(Input!X935))</f>
        <v/>
      </c>
      <c r="Z929" t="str">
        <f>IF(Input!Y935="","",_xlfn.NUMBERVALUE(Input!Y935))</f>
        <v/>
      </c>
    </row>
    <row r="930" spans="1:26" x14ac:dyDescent="0.25">
      <c r="A930" s="257" t="str">
        <f>IF(ISERROR(Input!A936),"",Input!A936)</f>
        <v/>
      </c>
      <c r="B930" t="str">
        <f t="shared" si="14"/>
        <v/>
      </c>
      <c r="C930" t="str">
        <f>IF(ISERROR(Input!B936),"",IF(Input!B936="","",Input!B936))</f>
        <v/>
      </c>
      <c r="D930" t="str">
        <f>IF(ISERROR(IF(Input!C936="","",Input!C936*1)),"",IF(Input!C936="","",Input!C936*1))</f>
        <v/>
      </c>
      <c r="E930" t="str">
        <f>IF(ISERROR(IF(Input!D936="","",Input!D936)),"",IF(Input!D936="","",Input!D936))</f>
        <v/>
      </c>
      <c r="F930" t="str">
        <f>IF(Input!E936="","",IF(ISNUMBER(_xlfn.NUMBERVALUE(Input!E936)),ROUND(Input!E936,0),Input!E936))</f>
        <v/>
      </c>
      <c r="G930" s="269" t="str">
        <f>IF(ISBLANK(Input!F936),"",(Input!F936))</f>
        <v/>
      </c>
      <c r="H930" t="str">
        <f>IF(Input!G936="","",Input!G936)</f>
        <v/>
      </c>
      <c r="I930" t="str">
        <f>IF(Input!H936="","",Input!H936)</f>
        <v/>
      </c>
      <c r="J930" t="str">
        <f>IFERROR(IF(Input!I936="","",IF(VLOOKUP(Input!D936,'Measure List'!$A$2:$D$5000,4,FALSE)="Residential","",Input!I936)),"")</f>
        <v/>
      </c>
      <c r="K930" t="str">
        <f>IF(Input!J936="","",Input!J936)</f>
        <v/>
      </c>
      <c r="L930" t="str">
        <f>IF(Input!K936="","",Input!K936)</f>
        <v/>
      </c>
      <c r="M930" t="str">
        <f>IF(Input!L936="","",Input!L936)</f>
        <v/>
      </c>
      <c r="N930" s="304" t="str">
        <f>IF(Input!M936="","",Input!M936)</f>
        <v/>
      </c>
      <c r="O930" t="str">
        <f>IF(Input!N936="","",IF(_xlfn.NUMBERVALUE(Input!N936)=0,"",_xlfn.NUMBERVALUE(Input!N936)))</f>
        <v/>
      </c>
      <c r="P930" t="str">
        <f>IF(Input!O936="","",_xlfn.NUMBERVALUE(Input!O936))</f>
        <v/>
      </c>
      <c r="Q930" t="str">
        <f>IF(Input!P936="","",Input!P936)</f>
        <v/>
      </c>
      <c r="R930" t="str">
        <f>IF(Input!Q936="","",Input!Q936)</f>
        <v/>
      </c>
      <c r="S930" t="str">
        <f>IF(Input!R936="","",_xlfn.NUMBERVALUE(Input!R936))</f>
        <v/>
      </c>
      <c r="T930" t="str">
        <f>IF(Input!S936="","",Input!S936)</f>
        <v/>
      </c>
      <c r="U930" t="str">
        <f>IF(Input!T936="","",_xlfn.NUMBERVALUE(Input!T936))</f>
        <v/>
      </c>
      <c r="V930" t="str">
        <f>IF(Input!U936="","",(Input!U936))</f>
        <v/>
      </c>
      <c r="W930" t="str">
        <f>IF(Input!V936="","",_xlfn.NUMBERVALUE(Input!V936))</f>
        <v/>
      </c>
      <c r="X930" t="str">
        <f>IF(Input!W936="","",_xlfn.NUMBERVALUE(Input!W936))</f>
        <v/>
      </c>
      <c r="Y930" t="str">
        <f>IF(Input!X936="","",_xlfn.NUMBERVALUE(Input!X936))</f>
        <v/>
      </c>
      <c r="Z930" t="str">
        <f>IF(Input!Y936="","",_xlfn.NUMBERVALUE(Input!Y936))</f>
        <v/>
      </c>
    </row>
    <row r="931" spans="1:26" x14ac:dyDescent="0.25">
      <c r="A931" s="257" t="str">
        <f>IF(ISERROR(Input!A937),"",Input!A937)</f>
        <v/>
      </c>
      <c r="B931" t="str">
        <f t="shared" si="14"/>
        <v/>
      </c>
      <c r="C931" t="str">
        <f>IF(ISERROR(Input!B937),"",IF(Input!B937="","",Input!B937))</f>
        <v/>
      </c>
      <c r="D931" t="str">
        <f>IF(ISERROR(IF(Input!C937="","",Input!C937*1)),"",IF(Input!C937="","",Input!C937*1))</f>
        <v/>
      </c>
      <c r="E931" t="str">
        <f>IF(ISERROR(IF(Input!D937="","",Input!D937)),"",IF(Input!D937="","",Input!D937))</f>
        <v/>
      </c>
      <c r="F931" t="str">
        <f>IF(Input!E937="","",IF(ISNUMBER(_xlfn.NUMBERVALUE(Input!E937)),ROUND(Input!E937,0),Input!E937))</f>
        <v/>
      </c>
      <c r="G931" s="269" t="str">
        <f>IF(ISBLANK(Input!F937),"",(Input!F937))</f>
        <v/>
      </c>
      <c r="H931" t="str">
        <f>IF(Input!G937="","",Input!G937)</f>
        <v/>
      </c>
      <c r="I931" t="str">
        <f>IF(Input!H937="","",Input!H937)</f>
        <v/>
      </c>
      <c r="J931" t="str">
        <f>IFERROR(IF(Input!I937="","",IF(VLOOKUP(Input!D937,'Measure List'!$A$2:$D$5000,4,FALSE)="Residential","",Input!I937)),"")</f>
        <v/>
      </c>
      <c r="K931" t="str">
        <f>IF(Input!J937="","",Input!J937)</f>
        <v/>
      </c>
      <c r="L931" t="str">
        <f>IF(Input!K937="","",Input!K937)</f>
        <v/>
      </c>
      <c r="M931" t="str">
        <f>IF(Input!L937="","",Input!L937)</f>
        <v/>
      </c>
      <c r="N931" s="304" t="str">
        <f>IF(Input!M937="","",Input!M937)</f>
        <v/>
      </c>
      <c r="O931" t="str">
        <f>IF(Input!N937="","",IF(_xlfn.NUMBERVALUE(Input!N937)=0,"",_xlfn.NUMBERVALUE(Input!N937)))</f>
        <v/>
      </c>
      <c r="P931" t="str">
        <f>IF(Input!O937="","",_xlfn.NUMBERVALUE(Input!O937))</f>
        <v/>
      </c>
      <c r="Q931" t="str">
        <f>IF(Input!P937="","",Input!P937)</f>
        <v/>
      </c>
      <c r="R931" t="str">
        <f>IF(Input!Q937="","",Input!Q937)</f>
        <v/>
      </c>
      <c r="S931" t="str">
        <f>IF(Input!R937="","",_xlfn.NUMBERVALUE(Input!R937))</f>
        <v/>
      </c>
      <c r="T931" t="str">
        <f>IF(Input!S937="","",Input!S937)</f>
        <v/>
      </c>
      <c r="U931" t="str">
        <f>IF(Input!T937="","",_xlfn.NUMBERVALUE(Input!T937))</f>
        <v/>
      </c>
      <c r="V931" t="str">
        <f>IF(Input!U937="","",(Input!U937))</f>
        <v/>
      </c>
      <c r="W931" t="str">
        <f>IF(Input!V937="","",_xlfn.NUMBERVALUE(Input!V937))</f>
        <v/>
      </c>
      <c r="X931" t="str">
        <f>IF(Input!W937="","",_xlfn.NUMBERVALUE(Input!W937))</f>
        <v/>
      </c>
      <c r="Y931" t="str">
        <f>IF(Input!X937="","",_xlfn.NUMBERVALUE(Input!X937))</f>
        <v/>
      </c>
      <c r="Z931" t="str">
        <f>IF(Input!Y937="","",_xlfn.NUMBERVALUE(Input!Y937))</f>
        <v/>
      </c>
    </row>
    <row r="932" spans="1:26" x14ac:dyDescent="0.25">
      <c r="A932" s="257" t="str">
        <f>IF(ISERROR(Input!A938),"",Input!A938)</f>
        <v/>
      </c>
      <c r="B932" t="str">
        <f t="shared" si="14"/>
        <v/>
      </c>
      <c r="C932" t="str">
        <f>IF(ISERROR(Input!B938),"",IF(Input!B938="","",Input!B938))</f>
        <v/>
      </c>
      <c r="D932" t="str">
        <f>IF(ISERROR(IF(Input!C938="","",Input!C938*1)),"",IF(Input!C938="","",Input!C938*1))</f>
        <v/>
      </c>
      <c r="E932" t="str">
        <f>IF(ISERROR(IF(Input!D938="","",Input!D938)),"",IF(Input!D938="","",Input!D938))</f>
        <v/>
      </c>
      <c r="F932" t="str">
        <f>IF(Input!E938="","",IF(ISNUMBER(_xlfn.NUMBERVALUE(Input!E938)),ROUND(Input!E938,0),Input!E938))</f>
        <v/>
      </c>
      <c r="G932" s="269" t="str">
        <f>IF(ISBLANK(Input!F938),"",(Input!F938))</f>
        <v/>
      </c>
      <c r="H932" t="str">
        <f>IF(Input!G938="","",Input!G938)</f>
        <v/>
      </c>
      <c r="I932" t="str">
        <f>IF(Input!H938="","",Input!H938)</f>
        <v/>
      </c>
      <c r="J932" t="str">
        <f>IFERROR(IF(Input!I938="","",IF(VLOOKUP(Input!D938,'Measure List'!$A$2:$D$5000,4,FALSE)="Residential","",Input!I938)),"")</f>
        <v/>
      </c>
      <c r="K932" t="str">
        <f>IF(Input!J938="","",Input!J938)</f>
        <v/>
      </c>
      <c r="L932" t="str">
        <f>IF(Input!K938="","",Input!K938)</f>
        <v/>
      </c>
      <c r="M932" t="str">
        <f>IF(Input!L938="","",Input!L938)</f>
        <v/>
      </c>
      <c r="N932" s="304" t="str">
        <f>IF(Input!M938="","",Input!M938)</f>
        <v/>
      </c>
      <c r="O932" t="str">
        <f>IF(Input!N938="","",IF(_xlfn.NUMBERVALUE(Input!N938)=0,"",_xlfn.NUMBERVALUE(Input!N938)))</f>
        <v/>
      </c>
      <c r="P932" t="str">
        <f>IF(Input!O938="","",_xlfn.NUMBERVALUE(Input!O938))</f>
        <v/>
      </c>
      <c r="Q932" t="str">
        <f>IF(Input!P938="","",Input!P938)</f>
        <v/>
      </c>
      <c r="R932" t="str">
        <f>IF(Input!Q938="","",Input!Q938)</f>
        <v/>
      </c>
      <c r="S932" t="str">
        <f>IF(Input!R938="","",_xlfn.NUMBERVALUE(Input!R938))</f>
        <v/>
      </c>
      <c r="T932" t="str">
        <f>IF(Input!S938="","",Input!S938)</f>
        <v/>
      </c>
      <c r="U932" t="str">
        <f>IF(Input!T938="","",_xlfn.NUMBERVALUE(Input!T938))</f>
        <v/>
      </c>
      <c r="V932" t="str">
        <f>IF(Input!U938="","",(Input!U938))</f>
        <v/>
      </c>
      <c r="W932" t="str">
        <f>IF(Input!V938="","",_xlfn.NUMBERVALUE(Input!V938))</f>
        <v/>
      </c>
      <c r="X932" t="str">
        <f>IF(Input!W938="","",_xlfn.NUMBERVALUE(Input!W938))</f>
        <v/>
      </c>
      <c r="Y932" t="str">
        <f>IF(Input!X938="","",_xlfn.NUMBERVALUE(Input!X938))</f>
        <v/>
      </c>
      <c r="Z932" t="str">
        <f>IF(Input!Y938="","",_xlfn.NUMBERVALUE(Input!Y938))</f>
        <v/>
      </c>
    </row>
    <row r="933" spans="1:26" x14ac:dyDescent="0.25">
      <c r="A933" s="257" t="str">
        <f>IF(ISERROR(Input!A939),"",Input!A939)</f>
        <v/>
      </c>
      <c r="B933" t="str">
        <f t="shared" si="14"/>
        <v/>
      </c>
      <c r="C933" t="str">
        <f>IF(ISERROR(Input!B939),"",IF(Input!B939="","",Input!B939))</f>
        <v/>
      </c>
      <c r="D933" t="str">
        <f>IF(ISERROR(IF(Input!C939="","",Input!C939*1)),"",IF(Input!C939="","",Input!C939*1))</f>
        <v/>
      </c>
      <c r="E933" t="str">
        <f>IF(ISERROR(IF(Input!D939="","",Input!D939)),"",IF(Input!D939="","",Input!D939))</f>
        <v/>
      </c>
      <c r="F933" t="str">
        <f>IF(Input!E939="","",IF(ISNUMBER(_xlfn.NUMBERVALUE(Input!E939)),ROUND(Input!E939,0),Input!E939))</f>
        <v/>
      </c>
      <c r="G933" s="269" t="str">
        <f>IF(ISBLANK(Input!F939),"",(Input!F939))</f>
        <v/>
      </c>
      <c r="H933" t="str">
        <f>IF(Input!G939="","",Input!G939)</f>
        <v/>
      </c>
      <c r="I933" t="str">
        <f>IF(Input!H939="","",Input!H939)</f>
        <v/>
      </c>
      <c r="J933" t="str">
        <f>IFERROR(IF(Input!I939="","",IF(VLOOKUP(Input!D939,'Measure List'!$A$2:$D$5000,4,FALSE)="Residential","",Input!I939)),"")</f>
        <v/>
      </c>
      <c r="K933" t="str">
        <f>IF(Input!J939="","",Input!J939)</f>
        <v/>
      </c>
      <c r="L933" t="str">
        <f>IF(Input!K939="","",Input!K939)</f>
        <v/>
      </c>
      <c r="M933" t="str">
        <f>IF(Input!L939="","",Input!L939)</f>
        <v/>
      </c>
      <c r="N933" s="304" t="str">
        <f>IF(Input!M939="","",Input!M939)</f>
        <v/>
      </c>
      <c r="O933" t="str">
        <f>IF(Input!N939="","",IF(_xlfn.NUMBERVALUE(Input!N939)=0,"",_xlfn.NUMBERVALUE(Input!N939)))</f>
        <v/>
      </c>
      <c r="P933" t="str">
        <f>IF(Input!O939="","",_xlfn.NUMBERVALUE(Input!O939))</f>
        <v/>
      </c>
      <c r="Q933" t="str">
        <f>IF(Input!P939="","",Input!P939)</f>
        <v/>
      </c>
      <c r="R933" t="str">
        <f>IF(Input!Q939="","",Input!Q939)</f>
        <v/>
      </c>
      <c r="S933" t="str">
        <f>IF(Input!R939="","",_xlfn.NUMBERVALUE(Input!R939))</f>
        <v/>
      </c>
      <c r="T933" t="str">
        <f>IF(Input!S939="","",Input!S939)</f>
        <v/>
      </c>
      <c r="U933" t="str">
        <f>IF(Input!T939="","",_xlfn.NUMBERVALUE(Input!T939))</f>
        <v/>
      </c>
      <c r="V933" t="str">
        <f>IF(Input!U939="","",(Input!U939))</f>
        <v/>
      </c>
      <c r="W933" t="str">
        <f>IF(Input!V939="","",_xlfn.NUMBERVALUE(Input!V939))</f>
        <v/>
      </c>
      <c r="X933" t="str">
        <f>IF(Input!W939="","",_xlfn.NUMBERVALUE(Input!W939))</f>
        <v/>
      </c>
      <c r="Y933" t="str">
        <f>IF(Input!X939="","",_xlfn.NUMBERVALUE(Input!X939))</f>
        <v/>
      </c>
      <c r="Z933" t="str">
        <f>IF(Input!Y939="","",_xlfn.NUMBERVALUE(Input!Y939))</f>
        <v/>
      </c>
    </row>
    <row r="934" spans="1:26" x14ac:dyDescent="0.25">
      <c r="A934" s="257" t="str">
        <f>IF(ISERROR(Input!A940),"",Input!A940)</f>
        <v/>
      </c>
      <c r="B934" t="str">
        <f t="shared" si="14"/>
        <v/>
      </c>
      <c r="C934" t="str">
        <f>IF(ISERROR(Input!B940),"",IF(Input!B940="","",Input!B940))</f>
        <v/>
      </c>
      <c r="D934" t="str">
        <f>IF(ISERROR(IF(Input!C940="","",Input!C940*1)),"",IF(Input!C940="","",Input!C940*1))</f>
        <v/>
      </c>
      <c r="E934" t="str">
        <f>IF(ISERROR(IF(Input!D940="","",Input!D940)),"",IF(Input!D940="","",Input!D940))</f>
        <v/>
      </c>
      <c r="F934" t="str">
        <f>IF(Input!E940="","",IF(ISNUMBER(_xlfn.NUMBERVALUE(Input!E940)),ROUND(Input!E940,0),Input!E940))</f>
        <v/>
      </c>
      <c r="G934" s="269" t="str">
        <f>IF(ISBLANK(Input!F940),"",(Input!F940))</f>
        <v/>
      </c>
      <c r="H934" t="str">
        <f>IF(Input!G940="","",Input!G940)</f>
        <v/>
      </c>
      <c r="I934" t="str">
        <f>IF(Input!H940="","",Input!H940)</f>
        <v/>
      </c>
      <c r="J934" t="str">
        <f>IFERROR(IF(Input!I940="","",IF(VLOOKUP(Input!D940,'Measure List'!$A$2:$D$5000,4,FALSE)="Residential","",Input!I940)),"")</f>
        <v/>
      </c>
      <c r="K934" t="str">
        <f>IF(Input!J940="","",Input!J940)</f>
        <v/>
      </c>
      <c r="L934" t="str">
        <f>IF(Input!K940="","",Input!K940)</f>
        <v/>
      </c>
      <c r="M934" t="str">
        <f>IF(Input!L940="","",Input!L940)</f>
        <v/>
      </c>
      <c r="N934" s="304" t="str">
        <f>IF(Input!M940="","",Input!M940)</f>
        <v/>
      </c>
      <c r="O934" t="str">
        <f>IF(Input!N940="","",IF(_xlfn.NUMBERVALUE(Input!N940)=0,"",_xlfn.NUMBERVALUE(Input!N940)))</f>
        <v/>
      </c>
      <c r="P934" t="str">
        <f>IF(Input!O940="","",_xlfn.NUMBERVALUE(Input!O940))</f>
        <v/>
      </c>
      <c r="Q934" t="str">
        <f>IF(Input!P940="","",Input!P940)</f>
        <v/>
      </c>
      <c r="R934" t="str">
        <f>IF(Input!Q940="","",Input!Q940)</f>
        <v/>
      </c>
      <c r="S934" t="str">
        <f>IF(Input!R940="","",_xlfn.NUMBERVALUE(Input!R940))</f>
        <v/>
      </c>
      <c r="T934" t="str">
        <f>IF(Input!S940="","",Input!S940)</f>
        <v/>
      </c>
      <c r="U934" t="str">
        <f>IF(Input!T940="","",_xlfn.NUMBERVALUE(Input!T940))</f>
        <v/>
      </c>
      <c r="V934" t="str">
        <f>IF(Input!U940="","",(Input!U940))</f>
        <v/>
      </c>
      <c r="W934" t="str">
        <f>IF(Input!V940="","",_xlfn.NUMBERVALUE(Input!V940))</f>
        <v/>
      </c>
      <c r="X934" t="str">
        <f>IF(Input!W940="","",_xlfn.NUMBERVALUE(Input!W940))</f>
        <v/>
      </c>
      <c r="Y934" t="str">
        <f>IF(Input!X940="","",_xlfn.NUMBERVALUE(Input!X940))</f>
        <v/>
      </c>
      <c r="Z934" t="str">
        <f>IF(Input!Y940="","",_xlfn.NUMBERVALUE(Input!Y940))</f>
        <v/>
      </c>
    </row>
    <row r="935" spans="1:26" x14ac:dyDescent="0.25">
      <c r="A935" s="257" t="str">
        <f>IF(ISERROR(Input!A941),"",Input!A941)</f>
        <v/>
      </c>
      <c r="B935" t="str">
        <f t="shared" si="14"/>
        <v/>
      </c>
      <c r="C935" t="str">
        <f>IF(ISERROR(Input!B941),"",IF(Input!B941="","",Input!B941))</f>
        <v/>
      </c>
      <c r="D935" t="str">
        <f>IF(ISERROR(IF(Input!C941="","",Input!C941*1)),"",IF(Input!C941="","",Input!C941*1))</f>
        <v/>
      </c>
      <c r="E935" t="str">
        <f>IF(ISERROR(IF(Input!D941="","",Input!D941)),"",IF(Input!D941="","",Input!D941))</f>
        <v/>
      </c>
      <c r="F935" t="str">
        <f>IF(Input!E941="","",IF(ISNUMBER(_xlfn.NUMBERVALUE(Input!E941)),ROUND(Input!E941,0),Input!E941))</f>
        <v/>
      </c>
      <c r="G935" s="269" t="str">
        <f>IF(ISBLANK(Input!F941),"",(Input!F941))</f>
        <v/>
      </c>
      <c r="H935" t="str">
        <f>IF(Input!G941="","",Input!G941)</f>
        <v/>
      </c>
      <c r="I935" t="str">
        <f>IF(Input!H941="","",Input!H941)</f>
        <v/>
      </c>
      <c r="J935" t="str">
        <f>IFERROR(IF(Input!I941="","",IF(VLOOKUP(Input!D941,'Measure List'!$A$2:$D$5000,4,FALSE)="Residential","",Input!I941)),"")</f>
        <v/>
      </c>
      <c r="K935" t="str">
        <f>IF(Input!J941="","",Input!J941)</f>
        <v/>
      </c>
      <c r="L935" t="str">
        <f>IF(Input!K941="","",Input!K941)</f>
        <v/>
      </c>
      <c r="M935" t="str">
        <f>IF(Input!L941="","",Input!L941)</f>
        <v/>
      </c>
      <c r="N935" s="304" t="str">
        <f>IF(Input!M941="","",Input!M941)</f>
        <v/>
      </c>
      <c r="O935" t="str">
        <f>IF(Input!N941="","",IF(_xlfn.NUMBERVALUE(Input!N941)=0,"",_xlfn.NUMBERVALUE(Input!N941)))</f>
        <v/>
      </c>
      <c r="P935" t="str">
        <f>IF(Input!O941="","",_xlfn.NUMBERVALUE(Input!O941))</f>
        <v/>
      </c>
      <c r="Q935" t="str">
        <f>IF(Input!P941="","",Input!P941)</f>
        <v/>
      </c>
      <c r="R935" t="str">
        <f>IF(Input!Q941="","",Input!Q941)</f>
        <v/>
      </c>
      <c r="S935" t="str">
        <f>IF(Input!R941="","",_xlfn.NUMBERVALUE(Input!R941))</f>
        <v/>
      </c>
      <c r="T935" t="str">
        <f>IF(Input!S941="","",Input!S941)</f>
        <v/>
      </c>
      <c r="U935" t="str">
        <f>IF(Input!T941="","",_xlfn.NUMBERVALUE(Input!T941))</f>
        <v/>
      </c>
      <c r="V935" t="str">
        <f>IF(Input!U941="","",(Input!U941))</f>
        <v/>
      </c>
      <c r="W935" t="str">
        <f>IF(Input!V941="","",_xlfn.NUMBERVALUE(Input!V941))</f>
        <v/>
      </c>
      <c r="X935" t="str">
        <f>IF(Input!W941="","",_xlfn.NUMBERVALUE(Input!W941))</f>
        <v/>
      </c>
      <c r="Y935" t="str">
        <f>IF(Input!X941="","",_xlfn.NUMBERVALUE(Input!X941))</f>
        <v/>
      </c>
      <c r="Z935" t="str">
        <f>IF(Input!Y941="","",_xlfn.NUMBERVALUE(Input!Y941))</f>
        <v/>
      </c>
    </row>
    <row r="936" spans="1:26" x14ac:dyDescent="0.25">
      <c r="A936" s="257" t="str">
        <f>IF(ISERROR(Input!A942),"",Input!A942)</f>
        <v/>
      </c>
      <c r="B936" t="str">
        <f t="shared" si="14"/>
        <v/>
      </c>
      <c r="C936" t="str">
        <f>IF(ISERROR(Input!B942),"",IF(Input!B942="","",Input!B942))</f>
        <v/>
      </c>
      <c r="D936" t="str">
        <f>IF(ISERROR(IF(Input!C942="","",Input!C942*1)),"",IF(Input!C942="","",Input!C942*1))</f>
        <v/>
      </c>
      <c r="E936" t="str">
        <f>IF(ISERROR(IF(Input!D942="","",Input!D942)),"",IF(Input!D942="","",Input!D942))</f>
        <v/>
      </c>
      <c r="F936" t="str">
        <f>IF(Input!E942="","",IF(ISNUMBER(_xlfn.NUMBERVALUE(Input!E942)),ROUND(Input!E942,0),Input!E942))</f>
        <v/>
      </c>
      <c r="G936" s="269" t="str">
        <f>IF(ISBLANK(Input!F942),"",(Input!F942))</f>
        <v/>
      </c>
      <c r="H936" t="str">
        <f>IF(Input!G942="","",Input!G942)</f>
        <v/>
      </c>
      <c r="I936" t="str">
        <f>IF(Input!H942="","",Input!H942)</f>
        <v/>
      </c>
      <c r="J936" t="str">
        <f>IFERROR(IF(Input!I942="","",IF(VLOOKUP(Input!D942,'Measure List'!$A$2:$D$5000,4,FALSE)="Residential","",Input!I942)),"")</f>
        <v/>
      </c>
      <c r="K936" t="str">
        <f>IF(Input!J942="","",Input!J942)</f>
        <v/>
      </c>
      <c r="L936" t="str">
        <f>IF(Input!K942="","",Input!K942)</f>
        <v/>
      </c>
      <c r="M936" t="str">
        <f>IF(Input!L942="","",Input!L942)</f>
        <v/>
      </c>
      <c r="N936" s="304" t="str">
        <f>IF(Input!M942="","",Input!M942)</f>
        <v/>
      </c>
      <c r="O936" t="str">
        <f>IF(Input!N942="","",IF(_xlfn.NUMBERVALUE(Input!N942)=0,"",_xlfn.NUMBERVALUE(Input!N942)))</f>
        <v/>
      </c>
      <c r="P936" t="str">
        <f>IF(Input!O942="","",_xlfn.NUMBERVALUE(Input!O942))</f>
        <v/>
      </c>
      <c r="Q936" t="str">
        <f>IF(Input!P942="","",Input!P942)</f>
        <v/>
      </c>
      <c r="R936" t="str">
        <f>IF(Input!Q942="","",Input!Q942)</f>
        <v/>
      </c>
      <c r="S936" t="str">
        <f>IF(Input!R942="","",_xlfn.NUMBERVALUE(Input!R942))</f>
        <v/>
      </c>
      <c r="T936" t="str">
        <f>IF(Input!S942="","",Input!S942)</f>
        <v/>
      </c>
      <c r="U936" t="str">
        <f>IF(Input!T942="","",_xlfn.NUMBERVALUE(Input!T942))</f>
        <v/>
      </c>
      <c r="V936" t="str">
        <f>IF(Input!U942="","",(Input!U942))</f>
        <v/>
      </c>
      <c r="W936" t="str">
        <f>IF(Input!V942="","",_xlfn.NUMBERVALUE(Input!V942))</f>
        <v/>
      </c>
      <c r="X936" t="str">
        <f>IF(Input!W942="","",_xlfn.NUMBERVALUE(Input!W942))</f>
        <v/>
      </c>
      <c r="Y936" t="str">
        <f>IF(Input!X942="","",_xlfn.NUMBERVALUE(Input!X942))</f>
        <v/>
      </c>
      <c r="Z936" t="str">
        <f>IF(Input!Y942="","",_xlfn.NUMBERVALUE(Input!Y942))</f>
        <v/>
      </c>
    </row>
    <row r="937" spans="1:26" x14ac:dyDescent="0.25">
      <c r="A937" s="257" t="str">
        <f>IF(ISERROR(Input!A943),"",Input!A943)</f>
        <v/>
      </c>
      <c r="B937" t="str">
        <f t="shared" si="14"/>
        <v/>
      </c>
      <c r="C937" t="str">
        <f>IF(ISERROR(Input!B943),"",IF(Input!B943="","",Input!B943))</f>
        <v/>
      </c>
      <c r="D937" t="str">
        <f>IF(ISERROR(IF(Input!C943="","",Input!C943*1)),"",IF(Input!C943="","",Input!C943*1))</f>
        <v/>
      </c>
      <c r="E937" t="str">
        <f>IF(ISERROR(IF(Input!D943="","",Input!D943)),"",IF(Input!D943="","",Input!D943))</f>
        <v/>
      </c>
      <c r="F937" t="str">
        <f>IF(Input!E943="","",IF(ISNUMBER(_xlfn.NUMBERVALUE(Input!E943)),ROUND(Input!E943,0),Input!E943))</f>
        <v/>
      </c>
      <c r="G937" s="269" t="str">
        <f>IF(ISBLANK(Input!F943),"",(Input!F943))</f>
        <v/>
      </c>
      <c r="H937" t="str">
        <f>IF(Input!G943="","",Input!G943)</f>
        <v/>
      </c>
      <c r="I937" t="str">
        <f>IF(Input!H943="","",Input!H943)</f>
        <v/>
      </c>
      <c r="J937" t="str">
        <f>IFERROR(IF(Input!I943="","",IF(VLOOKUP(Input!D943,'Measure List'!$A$2:$D$5000,4,FALSE)="Residential","",Input!I943)),"")</f>
        <v/>
      </c>
      <c r="K937" t="str">
        <f>IF(Input!J943="","",Input!J943)</f>
        <v/>
      </c>
      <c r="L937" t="str">
        <f>IF(Input!K943="","",Input!K943)</f>
        <v/>
      </c>
      <c r="M937" t="str">
        <f>IF(Input!L943="","",Input!L943)</f>
        <v/>
      </c>
      <c r="N937" s="304" t="str">
        <f>IF(Input!M943="","",Input!M943)</f>
        <v/>
      </c>
      <c r="O937" t="str">
        <f>IF(Input!N943="","",IF(_xlfn.NUMBERVALUE(Input!N943)=0,"",_xlfn.NUMBERVALUE(Input!N943)))</f>
        <v/>
      </c>
      <c r="P937" t="str">
        <f>IF(Input!O943="","",_xlfn.NUMBERVALUE(Input!O943))</f>
        <v/>
      </c>
      <c r="Q937" t="str">
        <f>IF(Input!P943="","",Input!P943)</f>
        <v/>
      </c>
      <c r="R937" t="str">
        <f>IF(Input!Q943="","",Input!Q943)</f>
        <v/>
      </c>
      <c r="S937" t="str">
        <f>IF(Input!R943="","",_xlfn.NUMBERVALUE(Input!R943))</f>
        <v/>
      </c>
      <c r="T937" t="str">
        <f>IF(Input!S943="","",Input!S943)</f>
        <v/>
      </c>
      <c r="U937" t="str">
        <f>IF(Input!T943="","",_xlfn.NUMBERVALUE(Input!T943))</f>
        <v/>
      </c>
      <c r="V937" t="str">
        <f>IF(Input!U943="","",(Input!U943))</f>
        <v/>
      </c>
      <c r="W937" t="str">
        <f>IF(Input!V943="","",_xlfn.NUMBERVALUE(Input!V943))</f>
        <v/>
      </c>
      <c r="X937" t="str">
        <f>IF(Input!W943="","",_xlfn.NUMBERVALUE(Input!W943))</f>
        <v/>
      </c>
      <c r="Y937" t="str">
        <f>IF(Input!X943="","",_xlfn.NUMBERVALUE(Input!X943))</f>
        <v/>
      </c>
      <c r="Z937" t="str">
        <f>IF(Input!Y943="","",_xlfn.NUMBERVALUE(Input!Y943))</f>
        <v/>
      </c>
    </row>
    <row r="938" spans="1:26" x14ac:dyDescent="0.25">
      <c r="A938" s="257" t="str">
        <f>IF(ISERROR(Input!A944),"",Input!A944)</f>
        <v/>
      </c>
      <c r="B938" t="str">
        <f t="shared" si="14"/>
        <v/>
      </c>
      <c r="C938" t="str">
        <f>IF(ISERROR(Input!B944),"",IF(Input!B944="","",Input!B944))</f>
        <v/>
      </c>
      <c r="D938" t="str">
        <f>IF(ISERROR(IF(Input!C944="","",Input!C944*1)),"",IF(Input!C944="","",Input!C944*1))</f>
        <v/>
      </c>
      <c r="E938" t="str">
        <f>IF(ISERROR(IF(Input!D944="","",Input!D944)),"",IF(Input!D944="","",Input!D944))</f>
        <v/>
      </c>
      <c r="F938" t="str">
        <f>IF(Input!E944="","",IF(ISNUMBER(_xlfn.NUMBERVALUE(Input!E944)),ROUND(Input!E944,0),Input!E944))</f>
        <v/>
      </c>
      <c r="G938" s="269" t="str">
        <f>IF(ISBLANK(Input!F944),"",(Input!F944))</f>
        <v/>
      </c>
      <c r="H938" t="str">
        <f>IF(Input!G944="","",Input!G944)</f>
        <v/>
      </c>
      <c r="I938" t="str">
        <f>IF(Input!H944="","",Input!H944)</f>
        <v/>
      </c>
      <c r="J938" t="str">
        <f>IFERROR(IF(Input!I944="","",IF(VLOOKUP(Input!D944,'Measure List'!$A$2:$D$5000,4,FALSE)="Residential","",Input!I944)),"")</f>
        <v/>
      </c>
      <c r="K938" t="str">
        <f>IF(Input!J944="","",Input!J944)</f>
        <v/>
      </c>
      <c r="L938" t="str">
        <f>IF(Input!K944="","",Input!K944)</f>
        <v/>
      </c>
      <c r="M938" t="str">
        <f>IF(Input!L944="","",Input!L944)</f>
        <v/>
      </c>
      <c r="N938" s="304" t="str">
        <f>IF(Input!M944="","",Input!M944)</f>
        <v/>
      </c>
      <c r="O938" t="str">
        <f>IF(Input!N944="","",IF(_xlfn.NUMBERVALUE(Input!N944)=0,"",_xlfn.NUMBERVALUE(Input!N944)))</f>
        <v/>
      </c>
      <c r="P938" t="str">
        <f>IF(Input!O944="","",_xlfn.NUMBERVALUE(Input!O944))</f>
        <v/>
      </c>
      <c r="Q938" t="str">
        <f>IF(Input!P944="","",Input!P944)</f>
        <v/>
      </c>
      <c r="R938" t="str">
        <f>IF(Input!Q944="","",Input!Q944)</f>
        <v/>
      </c>
      <c r="S938" t="str">
        <f>IF(Input!R944="","",_xlfn.NUMBERVALUE(Input!R944))</f>
        <v/>
      </c>
      <c r="T938" t="str">
        <f>IF(Input!S944="","",Input!S944)</f>
        <v/>
      </c>
      <c r="U938" t="str">
        <f>IF(Input!T944="","",_xlfn.NUMBERVALUE(Input!T944))</f>
        <v/>
      </c>
      <c r="V938" t="str">
        <f>IF(Input!U944="","",(Input!U944))</f>
        <v/>
      </c>
      <c r="W938" t="str">
        <f>IF(Input!V944="","",_xlfn.NUMBERVALUE(Input!V944))</f>
        <v/>
      </c>
      <c r="X938" t="str">
        <f>IF(Input!W944="","",_xlfn.NUMBERVALUE(Input!W944))</f>
        <v/>
      </c>
      <c r="Y938" t="str">
        <f>IF(Input!X944="","",_xlfn.NUMBERVALUE(Input!X944))</f>
        <v/>
      </c>
      <c r="Z938" t="str">
        <f>IF(Input!Y944="","",_xlfn.NUMBERVALUE(Input!Y944))</f>
        <v/>
      </c>
    </row>
    <row r="939" spans="1:26" x14ac:dyDescent="0.25">
      <c r="A939" s="257" t="str">
        <f>IF(ISERROR(Input!A945),"",Input!A945)</f>
        <v/>
      </c>
      <c r="B939" t="str">
        <f t="shared" si="14"/>
        <v/>
      </c>
      <c r="C939" t="str">
        <f>IF(ISERROR(Input!B945),"",IF(Input!B945="","",Input!B945))</f>
        <v/>
      </c>
      <c r="D939" t="str">
        <f>IF(ISERROR(IF(Input!C945="","",Input!C945*1)),"",IF(Input!C945="","",Input!C945*1))</f>
        <v/>
      </c>
      <c r="E939" t="str">
        <f>IF(ISERROR(IF(Input!D945="","",Input!D945)),"",IF(Input!D945="","",Input!D945))</f>
        <v/>
      </c>
      <c r="F939" t="str">
        <f>IF(Input!E945="","",IF(ISNUMBER(_xlfn.NUMBERVALUE(Input!E945)),ROUND(Input!E945,0),Input!E945))</f>
        <v/>
      </c>
      <c r="G939" s="269" t="str">
        <f>IF(ISBLANK(Input!F945),"",(Input!F945))</f>
        <v/>
      </c>
      <c r="H939" t="str">
        <f>IF(Input!G945="","",Input!G945)</f>
        <v/>
      </c>
      <c r="I939" t="str">
        <f>IF(Input!H945="","",Input!H945)</f>
        <v/>
      </c>
      <c r="J939" t="str">
        <f>IFERROR(IF(Input!I945="","",IF(VLOOKUP(Input!D945,'Measure List'!$A$2:$D$5000,4,FALSE)="Residential","",Input!I945)),"")</f>
        <v/>
      </c>
      <c r="K939" t="str">
        <f>IF(Input!J945="","",Input!J945)</f>
        <v/>
      </c>
      <c r="L939" t="str">
        <f>IF(Input!K945="","",Input!K945)</f>
        <v/>
      </c>
      <c r="M939" t="str">
        <f>IF(Input!L945="","",Input!L945)</f>
        <v/>
      </c>
      <c r="N939" s="304" t="str">
        <f>IF(Input!M945="","",Input!M945)</f>
        <v/>
      </c>
      <c r="O939" t="str">
        <f>IF(Input!N945="","",IF(_xlfn.NUMBERVALUE(Input!N945)=0,"",_xlfn.NUMBERVALUE(Input!N945)))</f>
        <v/>
      </c>
      <c r="P939" t="str">
        <f>IF(Input!O945="","",_xlfn.NUMBERVALUE(Input!O945))</f>
        <v/>
      </c>
      <c r="Q939" t="str">
        <f>IF(Input!P945="","",Input!P945)</f>
        <v/>
      </c>
      <c r="R939" t="str">
        <f>IF(Input!Q945="","",Input!Q945)</f>
        <v/>
      </c>
      <c r="S939" t="str">
        <f>IF(Input!R945="","",_xlfn.NUMBERVALUE(Input!R945))</f>
        <v/>
      </c>
      <c r="T939" t="str">
        <f>IF(Input!S945="","",Input!S945)</f>
        <v/>
      </c>
      <c r="U939" t="str">
        <f>IF(Input!T945="","",_xlfn.NUMBERVALUE(Input!T945))</f>
        <v/>
      </c>
      <c r="V939" t="str">
        <f>IF(Input!U945="","",(Input!U945))</f>
        <v/>
      </c>
      <c r="W939" t="str">
        <f>IF(Input!V945="","",_xlfn.NUMBERVALUE(Input!V945))</f>
        <v/>
      </c>
      <c r="X939" t="str">
        <f>IF(Input!W945="","",_xlfn.NUMBERVALUE(Input!W945))</f>
        <v/>
      </c>
      <c r="Y939" t="str">
        <f>IF(Input!X945="","",_xlfn.NUMBERVALUE(Input!X945))</f>
        <v/>
      </c>
      <c r="Z939" t="str">
        <f>IF(Input!Y945="","",_xlfn.NUMBERVALUE(Input!Y945))</f>
        <v/>
      </c>
    </row>
    <row r="940" spans="1:26" x14ac:dyDescent="0.25">
      <c r="A940" s="257" t="str">
        <f>IF(ISERROR(Input!A946),"",Input!A946)</f>
        <v/>
      </c>
      <c r="B940" t="str">
        <f t="shared" si="14"/>
        <v/>
      </c>
      <c r="C940" t="str">
        <f>IF(ISERROR(Input!B946),"",IF(Input!B946="","",Input!B946))</f>
        <v/>
      </c>
      <c r="D940" t="str">
        <f>IF(ISERROR(IF(Input!C946="","",Input!C946*1)),"",IF(Input!C946="","",Input!C946*1))</f>
        <v/>
      </c>
      <c r="E940" t="str">
        <f>IF(ISERROR(IF(Input!D946="","",Input!D946)),"",IF(Input!D946="","",Input!D946))</f>
        <v/>
      </c>
      <c r="F940" t="str">
        <f>IF(Input!E946="","",IF(ISNUMBER(_xlfn.NUMBERVALUE(Input!E946)),ROUND(Input!E946,0),Input!E946))</f>
        <v/>
      </c>
      <c r="G940" s="269" t="str">
        <f>IF(ISBLANK(Input!F946),"",(Input!F946))</f>
        <v/>
      </c>
      <c r="H940" t="str">
        <f>IF(Input!G946="","",Input!G946)</f>
        <v/>
      </c>
      <c r="I940" t="str">
        <f>IF(Input!H946="","",Input!H946)</f>
        <v/>
      </c>
      <c r="J940" t="str">
        <f>IFERROR(IF(Input!I946="","",IF(VLOOKUP(Input!D946,'Measure List'!$A$2:$D$5000,4,FALSE)="Residential","",Input!I946)),"")</f>
        <v/>
      </c>
      <c r="K940" t="str">
        <f>IF(Input!J946="","",Input!J946)</f>
        <v/>
      </c>
      <c r="L940" t="str">
        <f>IF(Input!K946="","",Input!K946)</f>
        <v/>
      </c>
      <c r="M940" t="str">
        <f>IF(Input!L946="","",Input!L946)</f>
        <v/>
      </c>
      <c r="N940" s="304" t="str">
        <f>IF(Input!M946="","",Input!M946)</f>
        <v/>
      </c>
      <c r="O940" t="str">
        <f>IF(Input!N946="","",IF(_xlfn.NUMBERVALUE(Input!N946)=0,"",_xlfn.NUMBERVALUE(Input!N946)))</f>
        <v/>
      </c>
      <c r="P940" t="str">
        <f>IF(Input!O946="","",_xlfn.NUMBERVALUE(Input!O946))</f>
        <v/>
      </c>
      <c r="Q940" t="str">
        <f>IF(Input!P946="","",Input!P946)</f>
        <v/>
      </c>
      <c r="R940" t="str">
        <f>IF(Input!Q946="","",Input!Q946)</f>
        <v/>
      </c>
      <c r="S940" t="str">
        <f>IF(Input!R946="","",_xlfn.NUMBERVALUE(Input!R946))</f>
        <v/>
      </c>
      <c r="T940" t="str">
        <f>IF(Input!S946="","",Input!S946)</f>
        <v/>
      </c>
      <c r="U940" t="str">
        <f>IF(Input!T946="","",_xlfn.NUMBERVALUE(Input!T946))</f>
        <v/>
      </c>
      <c r="V940" t="str">
        <f>IF(Input!U946="","",(Input!U946))</f>
        <v/>
      </c>
      <c r="W940" t="str">
        <f>IF(Input!V946="","",_xlfn.NUMBERVALUE(Input!V946))</f>
        <v/>
      </c>
      <c r="X940" t="str">
        <f>IF(Input!W946="","",_xlfn.NUMBERVALUE(Input!W946))</f>
        <v/>
      </c>
      <c r="Y940" t="str">
        <f>IF(Input!X946="","",_xlfn.NUMBERVALUE(Input!X946))</f>
        <v/>
      </c>
      <c r="Z940" t="str">
        <f>IF(Input!Y946="","",_xlfn.NUMBERVALUE(Input!Y946))</f>
        <v/>
      </c>
    </row>
    <row r="941" spans="1:26" x14ac:dyDescent="0.25">
      <c r="A941" s="257" t="str">
        <f>IF(ISERROR(Input!A947),"",Input!A947)</f>
        <v/>
      </c>
      <c r="B941" t="str">
        <f t="shared" si="14"/>
        <v/>
      </c>
      <c r="C941" t="str">
        <f>IF(ISERROR(Input!B947),"",IF(Input!B947="","",Input!B947))</f>
        <v/>
      </c>
      <c r="D941" t="str">
        <f>IF(ISERROR(IF(Input!C947="","",Input!C947*1)),"",IF(Input!C947="","",Input!C947*1))</f>
        <v/>
      </c>
      <c r="E941" t="str">
        <f>IF(ISERROR(IF(Input!D947="","",Input!D947)),"",IF(Input!D947="","",Input!D947))</f>
        <v/>
      </c>
      <c r="F941" t="str">
        <f>IF(Input!E947="","",IF(ISNUMBER(_xlfn.NUMBERVALUE(Input!E947)),ROUND(Input!E947,0),Input!E947))</f>
        <v/>
      </c>
      <c r="G941" s="269" t="str">
        <f>IF(ISBLANK(Input!F947),"",(Input!F947))</f>
        <v/>
      </c>
      <c r="H941" t="str">
        <f>IF(Input!G947="","",Input!G947)</f>
        <v/>
      </c>
      <c r="I941" t="str">
        <f>IF(Input!H947="","",Input!H947)</f>
        <v/>
      </c>
      <c r="J941" t="str">
        <f>IFERROR(IF(Input!I947="","",IF(VLOOKUP(Input!D947,'Measure List'!$A$2:$D$5000,4,FALSE)="Residential","",Input!I947)),"")</f>
        <v/>
      </c>
      <c r="K941" t="str">
        <f>IF(Input!J947="","",Input!J947)</f>
        <v/>
      </c>
      <c r="L941" t="str">
        <f>IF(Input!K947="","",Input!K947)</f>
        <v/>
      </c>
      <c r="M941" t="str">
        <f>IF(Input!L947="","",Input!L947)</f>
        <v/>
      </c>
      <c r="N941" s="304" t="str">
        <f>IF(Input!M947="","",Input!M947)</f>
        <v/>
      </c>
      <c r="O941" t="str">
        <f>IF(Input!N947="","",IF(_xlfn.NUMBERVALUE(Input!N947)=0,"",_xlfn.NUMBERVALUE(Input!N947)))</f>
        <v/>
      </c>
      <c r="P941" t="str">
        <f>IF(Input!O947="","",_xlfn.NUMBERVALUE(Input!O947))</f>
        <v/>
      </c>
      <c r="Q941" t="str">
        <f>IF(Input!P947="","",Input!P947)</f>
        <v/>
      </c>
      <c r="R941" t="str">
        <f>IF(Input!Q947="","",Input!Q947)</f>
        <v/>
      </c>
      <c r="S941" t="str">
        <f>IF(Input!R947="","",_xlfn.NUMBERVALUE(Input!R947))</f>
        <v/>
      </c>
      <c r="T941" t="str">
        <f>IF(Input!S947="","",Input!S947)</f>
        <v/>
      </c>
      <c r="U941" t="str">
        <f>IF(Input!T947="","",_xlfn.NUMBERVALUE(Input!T947))</f>
        <v/>
      </c>
      <c r="V941" t="str">
        <f>IF(Input!U947="","",(Input!U947))</f>
        <v/>
      </c>
      <c r="W941" t="str">
        <f>IF(Input!V947="","",_xlfn.NUMBERVALUE(Input!V947))</f>
        <v/>
      </c>
      <c r="X941" t="str">
        <f>IF(Input!W947="","",_xlfn.NUMBERVALUE(Input!W947))</f>
        <v/>
      </c>
      <c r="Y941" t="str">
        <f>IF(Input!X947="","",_xlfn.NUMBERVALUE(Input!X947))</f>
        <v/>
      </c>
      <c r="Z941" t="str">
        <f>IF(Input!Y947="","",_xlfn.NUMBERVALUE(Input!Y947))</f>
        <v/>
      </c>
    </row>
    <row r="942" spans="1:26" x14ac:dyDescent="0.25">
      <c r="A942" s="257" t="str">
        <f>IF(ISERROR(Input!A948),"",Input!A948)</f>
        <v/>
      </c>
      <c r="B942" t="str">
        <f t="shared" si="14"/>
        <v/>
      </c>
      <c r="C942" t="str">
        <f>IF(ISERROR(Input!B948),"",IF(Input!B948="","",Input!B948))</f>
        <v/>
      </c>
      <c r="D942" t="str">
        <f>IF(ISERROR(IF(Input!C948="","",Input!C948*1)),"",IF(Input!C948="","",Input!C948*1))</f>
        <v/>
      </c>
      <c r="E942" t="str">
        <f>IF(ISERROR(IF(Input!D948="","",Input!D948)),"",IF(Input!D948="","",Input!D948))</f>
        <v/>
      </c>
      <c r="F942" t="str">
        <f>IF(Input!E948="","",IF(ISNUMBER(_xlfn.NUMBERVALUE(Input!E948)),ROUND(Input!E948,0),Input!E948))</f>
        <v/>
      </c>
      <c r="G942" s="269" t="str">
        <f>IF(ISBLANK(Input!F948),"",(Input!F948))</f>
        <v/>
      </c>
      <c r="H942" t="str">
        <f>IF(Input!G948="","",Input!G948)</f>
        <v/>
      </c>
      <c r="I942" t="str">
        <f>IF(Input!H948="","",Input!H948)</f>
        <v/>
      </c>
      <c r="J942" t="str">
        <f>IFERROR(IF(Input!I948="","",IF(VLOOKUP(Input!D948,'Measure List'!$A$2:$D$5000,4,FALSE)="Residential","",Input!I948)),"")</f>
        <v/>
      </c>
      <c r="K942" t="str">
        <f>IF(Input!J948="","",Input!J948)</f>
        <v/>
      </c>
      <c r="L942" t="str">
        <f>IF(Input!K948="","",Input!K948)</f>
        <v/>
      </c>
      <c r="M942" t="str">
        <f>IF(Input!L948="","",Input!L948)</f>
        <v/>
      </c>
      <c r="N942" s="304" t="str">
        <f>IF(Input!M948="","",Input!M948)</f>
        <v/>
      </c>
      <c r="O942" t="str">
        <f>IF(Input!N948="","",IF(_xlfn.NUMBERVALUE(Input!N948)=0,"",_xlfn.NUMBERVALUE(Input!N948)))</f>
        <v/>
      </c>
      <c r="P942" t="str">
        <f>IF(Input!O948="","",_xlfn.NUMBERVALUE(Input!O948))</f>
        <v/>
      </c>
      <c r="Q942" t="str">
        <f>IF(Input!P948="","",Input!P948)</f>
        <v/>
      </c>
      <c r="R942" t="str">
        <f>IF(Input!Q948="","",Input!Q948)</f>
        <v/>
      </c>
      <c r="S942" t="str">
        <f>IF(Input!R948="","",_xlfn.NUMBERVALUE(Input!R948))</f>
        <v/>
      </c>
      <c r="T942" t="str">
        <f>IF(Input!S948="","",Input!S948)</f>
        <v/>
      </c>
      <c r="U942" t="str">
        <f>IF(Input!T948="","",_xlfn.NUMBERVALUE(Input!T948))</f>
        <v/>
      </c>
      <c r="V942" t="str">
        <f>IF(Input!U948="","",(Input!U948))</f>
        <v/>
      </c>
      <c r="W942" t="str">
        <f>IF(Input!V948="","",_xlfn.NUMBERVALUE(Input!V948))</f>
        <v/>
      </c>
      <c r="X942" t="str">
        <f>IF(Input!W948="","",_xlfn.NUMBERVALUE(Input!W948))</f>
        <v/>
      </c>
      <c r="Y942" t="str">
        <f>IF(Input!X948="","",_xlfn.NUMBERVALUE(Input!X948))</f>
        <v/>
      </c>
      <c r="Z942" t="str">
        <f>IF(Input!Y948="","",_xlfn.NUMBERVALUE(Input!Y948))</f>
        <v/>
      </c>
    </row>
    <row r="943" spans="1:26" x14ac:dyDescent="0.25">
      <c r="A943" s="257" t="str">
        <f>IF(ISERROR(Input!A949),"",Input!A949)</f>
        <v/>
      </c>
      <c r="B943" t="str">
        <f t="shared" si="14"/>
        <v/>
      </c>
      <c r="C943" t="str">
        <f>IF(ISERROR(Input!B949),"",IF(Input!B949="","",Input!B949))</f>
        <v/>
      </c>
      <c r="D943" t="str">
        <f>IF(ISERROR(IF(Input!C949="","",Input!C949*1)),"",IF(Input!C949="","",Input!C949*1))</f>
        <v/>
      </c>
      <c r="E943" t="str">
        <f>IF(ISERROR(IF(Input!D949="","",Input!D949)),"",IF(Input!D949="","",Input!D949))</f>
        <v/>
      </c>
      <c r="F943" t="str">
        <f>IF(Input!E949="","",IF(ISNUMBER(_xlfn.NUMBERVALUE(Input!E949)),ROUND(Input!E949,0),Input!E949))</f>
        <v/>
      </c>
      <c r="G943" s="269" t="str">
        <f>IF(ISBLANK(Input!F949),"",(Input!F949))</f>
        <v/>
      </c>
      <c r="H943" t="str">
        <f>IF(Input!G949="","",Input!G949)</f>
        <v/>
      </c>
      <c r="I943" t="str">
        <f>IF(Input!H949="","",Input!H949)</f>
        <v/>
      </c>
      <c r="J943" t="str">
        <f>IFERROR(IF(Input!I949="","",IF(VLOOKUP(Input!D949,'Measure List'!$A$2:$D$5000,4,FALSE)="Residential","",Input!I949)),"")</f>
        <v/>
      </c>
      <c r="K943" t="str">
        <f>IF(Input!J949="","",Input!J949)</f>
        <v/>
      </c>
      <c r="L943" t="str">
        <f>IF(Input!K949="","",Input!K949)</f>
        <v/>
      </c>
      <c r="M943" t="str">
        <f>IF(Input!L949="","",Input!L949)</f>
        <v/>
      </c>
      <c r="N943" s="304" t="str">
        <f>IF(Input!M949="","",Input!M949)</f>
        <v/>
      </c>
      <c r="O943" t="str">
        <f>IF(Input!N949="","",IF(_xlfn.NUMBERVALUE(Input!N949)=0,"",_xlfn.NUMBERVALUE(Input!N949)))</f>
        <v/>
      </c>
      <c r="P943" t="str">
        <f>IF(Input!O949="","",_xlfn.NUMBERVALUE(Input!O949))</f>
        <v/>
      </c>
      <c r="Q943" t="str">
        <f>IF(Input!P949="","",Input!P949)</f>
        <v/>
      </c>
      <c r="R943" t="str">
        <f>IF(Input!Q949="","",Input!Q949)</f>
        <v/>
      </c>
      <c r="S943" t="str">
        <f>IF(Input!R949="","",_xlfn.NUMBERVALUE(Input!R949))</f>
        <v/>
      </c>
      <c r="T943" t="str">
        <f>IF(Input!S949="","",Input!S949)</f>
        <v/>
      </c>
      <c r="U943" t="str">
        <f>IF(Input!T949="","",_xlfn.NUMBERVALUE(Input!T949))</f>
        <v/>
      </c>
      <c r="V943" t="str">
        <f>IF(Input!U949="","",(Input!U949))</f>
        <v/>
      </c>
      <c r="W943" t="str">
        <f>IF(Input!V949="","",_xlfn.NUMBERVALUE(Input!V949))</f>
        <v/>
      </c>
      <c r="X943" t="str">
        <f>IF(Input!W949="","",_xlfn.NUMBERVALUE(Input!W949))</f>
        <v/>
      </c>
      <c r="Y943" t="str">
        <f>IF(Input!X949="","",_xlfn.NUMBERVALUE(Input!X949))</f>
        <v/>
      </c>
      <c r="Z943" t="str">
        <f>IF(Input!Y949="","",_xlfn.NUMBERVALUE(Input!Y949))</f>
        <v/>
      </c>
    </row>
    <row r="944" spans="1:26" x14ac:dyDescent="0.25">
      <c r="A944" s="257" t="str">
        <f>IF(ISERROR(Input!A950),"",Input!A950)</f>
        <v/>
      </c>
      <c r="B944" t="str">
        <f t="shared" si="14"/>
        <v/>
      </c>
      <c r="C944" t="str">
        <f>IF(ISERROR(Input!B950),"",IF(Input!B950="","",Input!B950))</f>
        <v/>
      </c>
      <c r="D944" t="str">
        <f>IF(ISERROR(IF(Input!C950="","",Input!C950*1)),"",IF(Input!C950="","",Input!C950*1))</f>
        <v/>
      </c>
      <c r="E944" t="str">
        <f>IF(ISERROR(IF(Input!D950="","",Input!D950)),"",IF(Input!D950="","",Input!D950))</f>
        <v/>
      </c>
      <c r="F944" t="str">
        <f>IF(Input!E950="","",IF(ISNUMBER(_xlfn.NUMBERVALUE(Input!E950)),ROUND(Input!E950,0),Input!E950))</f>
        <v/>
      </c>
      <c r="G944" s="269" t="str">
        <f>IF(ISBLANK(Input!F950),"",(Input!F950))</f>
        <v/>
      </c>
      <c r="H944" t="str">
        <f>IF(Input!G950="","",Input!G950)</f>
        <v/>
      </c>
      <c r="I944" t="str">
        <f>IF(Input!H950="","",Input!H950)</f>
        <v/>
      </c>
      <c r="J944" t="str">
        <f>IFERROR(IF(Input!I950="","",IF(VLOOKUP(Input!D950,'Measure List'!$A$2:$D$5000,4,FALSE)="Residential","",Input!I950)),"")</f>
        <v/>
      </c>
      <c r="K944" t="str">
        <f>IF(Input!J950="","",Input!J950)</f>
        <v/>
      </c>
      <c r="L944" t="str">
        <f>IF(Input!K950="","",Input!K950)</f>
        <v/>
      </c>
      <c r="M944" t="str">
        <f>IF(Input!L950="","",Input!L950)</f>
        <v/>
      </c>
      <c r="N944" s="304" t="str">
        <f>IF(Input!M950="","",Input!M950)</f>
        <v/>
      </c>
      <c r="O944" t="str">
        <f>IF(Input!N950="","",IF(_xlfn.NUMBERVALUE(Input!N950)=0,"",_xlfn.NUMBERVALUE(Input!N950)))</f>
        <v/>
      </c>
      <c r="P944" t="str">
        <f>IF(Input!O950="","",_xlfn.NUMBERVALUE(Input!O950))</f>
        <v/>
      </c>
      <c r="Q944" t="str">
        <f>IF(Input!P950="","",Input!P950)</f>
        <v/>
      </c>
      <c r="R944" t="str">
        <f>IF(Input!Q950="","",Input!Q950)</f>
        <v/>
      </c>
      <c r="S944" t="str">
        <f>IF(Input!R950="","",_xlfn.NUMBERVALUE(Input!R950))</f>
        <v/>
      </c>
      <c r="T944" t="str">
        <f>IF(Input!S950="","",Input!S950)</f>
        <v/>
      </c>
      <c r="U944" t="str">
        <f>IF(Input!T950="","",_xlfn.NUMBERVALUE(Input!T950))</f>
        <v/>
      </c>
      <c r="V944" t="str">
        <f>IF(Input!U950="","",(Input!U950))</f>
        <v/>
      </c>
      <c r="W944" t="str">
        <f>IF(Input!V950="","",_xlfn.NUMBERVALUE(Input!V950))</f>
        <v/>
      </c>
      <c r="X944" t="str">
        <f>IF(Input!W950="","",_xlfn.NUMBERVALUE(Input!W950))</f>
        <v/>
      </c>
      <c r="Y944" t="str">
        <f>IF(Input!X950="","",_xlfn.NUMBERVALUE(Input!X950))</f>
        <v/>
      </c>
      <c r="Z944" t="str">
        <f>IF(Input!Y950="","",_xlfn.NUMBERVALUE(Input!Y950))</f>
        <v/>
      </c>
    </row>
    <row r="945" spans="1:26" x14ac:dyDescent="0.25">
      <c r="A945" s="257" t="str">
        <f>IF(ISERROR(Input!A951),"",Input!A951)</f>
        <v/>
      </c>
      <c r="B945" t="str">
        <f t="shared" si="14"/>
        <v/>
      </c>
      <c r="C945" t="str">
        <f>IF(ISERROR(Input!B951),"",IF(Input!B951="","",Input!B951))</f>
        <v/>
      </c>
      <c r="D945" t="str">
        <f>IF(ISERROR(IF(Input!C951="","",Input!C951*1)),"",IF(Input!C951="","",Input!C951*1))</f>
        <v/>
      </c>
      <c r="E945" t="str">
        <f>IF(ISERROR(IF(Input!D951="","",Input!D951)),"",IF(Input!D951="","",Input!D951))</f>
        <v/>
      </c>
      <c r="F945" t="str">
        <f>IF(Input!E951="","",IF(ISNUMBER(_xlfn.NUMBERVALUE(Input!E951)),ROUND(Input!E951,0),Input!E951))</f>
        <v/>
      </c>
      <c r="G945" s="269" t="str">
        <f>IF(ISBLANK(Input!F951),"",(Input!F951))</f>
        <v/>
      </c>
      <c r="H945" t="str">
        <f>IF(Input!G951="","",Input!G951)</f>
        <v/>
      </c>
      <c r="I945" t="str">
        <f>IF(Input!H951="","",Input!H951)</f>
        <v/>
      </c>
      <c r="J945" t="str">
        <f>IFERROR(IF(Input!I951="","",IF(VLOOKUP(Input!D951,'Measure List'!$A$2:$D$5000,4,FALSE)="Residential","",Input!I951)),"")</f>
        <v/>
      </c>
      <c r="K945" t="str">
        <f>IF(Input!J951="","",Input!J951)</f>
        <v/>
      </c>
      <c r="L945" t="str">
        <f>IF(Input!K951="","",Input!K951)</f>
        <v/>
      </c>
      <c r="M945" t="str">
        <f>IF(Input!L951="","",Input!L951)</f>
        <v/>
      </c>
      <c r="N945" s="304" t="str">
        <f>IF(Input!M951="","",Input!M951)</f>
        <v/>
      </c>
      <c r="O945" t="str">
        <f>IF(Input!N951="","",IF(_xlfn.NUMBERVALUE(Input!N951)=0,"",_xlfn.NUMBERVALUE(Input!N951)))</f>
        <v/>
      </c>
      <c r="P945" t="str">
        <f>IF(Input!O951="","",_xlfn.NUMBERVALUE(Input!O951))</f>
        <v/>
      </c>
      <c r="Q945" t="str">
        <f>IF(Input!P951="","",Input!P951)</f>
        <v/>
      </c>
      <c r="R945" t="str">
        <f>IF(Input!Q951="","",Input!Q951)</f>
        <v/>
      </c>
      <c r="S945" t="str">
        <f>IF(Input!R951="","",_xlfn.NUMBERVALUE(Input!R951))</f>
        <v/>
      </c>
      <c r="T945" t="str">
        <f>IF(Input!S951="","",Input!S951)</f>
        <v/>
      </c>
      <c r="U945" t="str">
        <f>IF(Input!T951="","",_xlfn.NUMBERVALUE(Input!T951))</f>
        <v/>
      </c>
      <c r="V945" t="str">
        <f>IF(Input!U951="","",(Input!U951))</f>
        <v/>
      </c>
      <c r="W945" t="str">
        <f>IF(Input!V951="","",_xlfn.NUMBERVALUE(Input!V951))</f>
        <v/>
      </c>
      <c r="X945" t="str">
        <f>IF(Input!W951="","",_xlfn.NUMBERVALUE(Input!W951))</f>
        <v/>
      </c>
      <c r="Y945" t="str">
        <f>IF(Input!X951="","",_xlfn.NUMBERVALUE(Input!X951))</f>
        <v/>
      </c>
      <c r="Z945" t="str">
        <f>IF(Input!Y951="","",_xlfn.NUMBERVALUE(Input!Y951))</f>
        <v/>
      </c>
    </row>
    <row r="946" spans="1:26" x14ac:dyDescent="0.25">
      <c r="A946" s="257" t="str">
        <f>IF(ISERROR(Input!A952),"",Input!A952)</f>
        <v/>
      </c>
      <c r="B946" t="str">
        <f t="shared" si="14"/>
        <v/>
      </c>
      <c r="C946" t="str">
        <f>IF(ISERROR(Input!B952),"",IF(Input!B952="","",Input!B952))</f>
        <v/>
      </c>
      <c r="D946" t="str">
        <f>IF(ISERROR(IF(Input!C952="","",Input!C952*1)),"",IF(Input!C952="","",Input!C952*1))</f>
        <v/>
      </c>
      <c r="E946" t="str">
        <f>IF(ISERROR(IF(Input!D952="","",Input!D952)),"",IF(Input!D952="","",Input!D952))</f>
        <v/>
      </c>
      <c r="F946" t="str">
        <f>IF(Input!E952="","",IF(ISNUMBER(_xlfn.NUMBERVALUE(Input!E952)),ROUND(Input!E952,0),Input!E952))</f>
        <v/>
      </c>
      <c r="G946" s="269" t="str">
        <f>IF(ISBLANK(Input!F952),"",(Input!F952))</f>
        <v/>
      </c>
      <c r="H946" t="str">
        <f>IF(Input!G952="","",Input!G952)</f>
        <v/>
      </c>
      <c r="I946" t="str">
        <f>IF(Input!H952="","",Input!H952)</f>
        <v/>
      </c>
      <c r="J946" t="str">
        <f>IFERROR(IF(Input!I952="","",IF(VLOOKUP(Input!D952,'Measure List'!$A$2:$D$5000,4,FALSE)="Residential","",Input!I952)),"")</f>
        <v/>
      </c>
      <c r="K946" t="str">
        <f>IF(Input!J952="","",Input!J952)</f>
        <v/>
      </c>
      <c r="L946" t="str">
        <f>IF(Input!K952="","",Input!K952)</f>
        <v/>
      </c>
      <c r="M946" t="str">
        <f>IF(Input!L952="","",Input!L952)</f>
        <v/>
      </c>
      <c r="N946" s="304" t="str">
        <f>IF(Input!M952="","",Input!M952)</f>
        <v/>
      </c>
      <c r="O946" t="str">
        <f>IF(Input!N952="","",IF(_xlfn.NUMBERVALUE(Input!N952)=0,"",_xlfn.NUMBERVALUE(Input!N952)))</f>
        <v/>
      </c>
      <c r="P946" t="str">
        <f>IF(Input!O952="","",_xlfn.NUMBERVALUE(Input!O952))</f>
        <v/>
      </c>
      <c r="Q946" t="str">
        <f>IF(Input!P952="","",Input!P952)</f>
        <v/>
      </c>
      <c r="R946" t="str">
        <f>IF(Input!Q952="","",Input!Q952)</f>
        <v/>
      </c>
      <c r="S946" t="str">
        <f>IF(Input!R952="","",_xlfn.NUMBERVALUE(Input!R952))</f>
        <v/>
      </c>
      <c r="T946" t="str">
        <f>IF(Input!S952="","",Input!S952)</f>
        <v/>
      </c>
      <c r="U946" t="str">
        <f>IF(Input!T952="","",_xlfn.NUMBERVALUE(Input!T952))</f>
        <v/>
      </c>
      <c r="V946" t="str">
        <f>IF(Input!U952="","",(Input!U952))</f>
        <v/>
      </c>
      <c r="W946" t="str">
        <f>IF(Input!V952="","",_xlfn.NUMBERVALUE(Input!V952))</f>
        <v/>
      </c>
      <c r="X946" t="str">
        <f>IF(Input!W952="","",_xlfn.NUMBERVALUE(Input!W952))</f>
        <v/>
      </c>
      <c r="Y946" t="str">
        <f>IF(Input!X952="","",_xlfn.NUMBERVALUE(Input!X952))</f>
        <v/>
      </c>
      <c r="Z946" t="str">
        <f>IF(Input!Y952="","",_xlfn.NUMBERVALUE(Input!Y952))</f>
        <v/>
      </c>
    </row>
    <row r="947" spans="1:26" x14ac:dyDescent="0.25">
      <c r="A947" s="257" t="str">
        <f>IF(ISERROR(Input!A953),"",Input!A953)</f>
        <v/>
      </c>
      <c r="B947" t="str">
        <f t="shared" si="14"/>
        <v/>
      </c>
      <c r="C947" t="str">
        <f>IF(ISERROR(Input!B953),"",IF(Input!B953="","",Input!B953))</f>
        <v/>
      </c>
      <c r="D947" t="str">
        <f>IF(ISERROR(IF(Input!C953="","",Input!C953*1)),"",IF(Input!C953="","",Input!C953*1))</f>
        <v/>
      </c>
      <c r="E947" t="str">
        <f>IF(ISERROR(IF(Input!D953="","",Input!D953)),"",IF(Input!D953="","",Input!D953))</f>
        <v/>
      </c>
      <c r="F947" t="str">
        <f>IF(Input!E953="","",IF(ISNUMBER(_xlfn.NUMBERVALUE(Input!E953)),ROUND(Input!E953,0),Input!E953))</f>
        <v/>
      </c>
      <c r="G947" s="269" t="str">
        <f>IF(ISBLANK(Input!F953),"",(Input!F953))</f>
        <v/>
      </c>
      <c r="H947" t="str">
        <f>IF(Input!G953="","",Input!G953)</f>
        <v/>
      </c>
      <c r="I947" t="str">
        <f>IF(Input!H953="","",Input!H953)</f>
        <v/>
      </c>
      <c r="J947" t="str">
        <f>IFERROR(IF(Input!I953="","",IF(VLOOKUP(Input!D953,'Measure List'!$A$2:$D$5000,4,FALSE)="Residential","",Input!I953)),"")</f>
        <v/>
      </c>
      <c r="K947" t="str">
        <f>IF(Input!J953="","",Input!J953)</f>
        <v/>
      </c>
      <c r="L947" t="str">
        <f>IF(Input!K953="","",Input!K953)</f>
        <v/>
      </c>
      <c r="M947" t="str">
        <f>IF(Input!L953="","",Input!L953)</f>
        <v/>
      </c>
      <c r="N947" s="304" t="str">
        <f>IF(Input!M953="","",Input!M953)</f>
        <v/>
      </c>
      <c r="O947" t="str">
        <f>IF(Input!N953="","",IF(_xlfn.NUMBERVALUE(Input!N953)=0,"",_xlfn.NUMBERVALUE(Input!N953)))</f>
        <v/>
      </c>
      <c r="P947" t="str">
        <f>IF(Input!O953="","",_xlfn.NUMBERVALUE(Input!O953))</f>
        <v/>
      </c>
      <c r="Q947" t="str">
        <f>IF(Input!P953="","",Input!P953)</f>
        <v/>
      </c>
      <c r="R947" t="str">
        <f>IF(Input!Q953="","",Input!Q953)</f>
        <v/>
      </c>
      <c r="S947" t="str">
        <f>IF(Input!R953="","",_xlfn.NUMBERVALUE(Input!R953))</f>
        <v/>
      </c>
      <c r="T947" t="str">
        <f>IF(Input!S953="","",Input!S953)</f>
        <v/>
      </c>
      <c r="U947" t="str">
        <f>IF(Input!T953="","",_xlfn.NUMBERVALUE(Input!T953))</f>
        <v/>
      </c>
      <c r="V947" t="str">
        <f>IF(Input!U953="","",(Input!U953))</f>
        <v/>
      </c>
      <c r="W947" t="str">
        <f>IF(Input!V953="","",_xlfn.NUMBERVALUE(Input!V953))</f>
        <v/>
      </c>
      <c r="X947" t="str">
        <f>IF(Input!W953="","",_xlfn.NUMBERVALUE(Input!W953))</f>
        <v/>
      </c>
      <c r="Y947" t="str">
        <f>IF(Input!X953="","",_xlfn.NUMBERVALUE(Input!X953))</f>
        <v/>
      </c>
      <c r="Z947" t="str">
        <f>IF(Input!Y953="","",_xlfn.NUMBERVALUE(Input!Y953))</f>
        <v/>
      </c>
    </row>
    <row r="948" spans="1:26" x14ac:dyDescent="0.25">
      <c r="A948" s="257" t="str">
        <f>IF(ISERROR(Input!A954),"",Input!A954)</f>
        <v/>
      </c>
      <c r="B948" t="str">
        <f t="shared" si="14"/>
        <v/>
      </c>
      <c r="C948" t="str">
        <f>IF(ISERROR(Input!B954),"",IF(Input!B954="","",Input!B954))</f>
        <v/>
      </c>
      <c r="D948" t="str">
        <f>IF(ISERROR(IF(Input!C954="","",Input!C954*1)),"",IF(Input!C954="","",Input!C954*1))</f>
        <v/>
      </c>
      <c r="E948" t="str">
        <f>IF(ISERROR(IF(Input!D954="","",Input!D954)),"",IF(Input!D954="","",Input!D954))</f>
        <v/>
      </c>
      <c r="F948" t="str">
        <f>IF(Input!E954="","",IF(ISNUMBER(_xlfn.NUMBERVALUE(Input!E954)),ROUND(Input!E954,0),Input!E954))</f>
        <v/>
      </c>
      <c r="G948" s="269" t="str">
        <f>IF(ISBLANK(Input!F954),"",(Input!F954))</f>
        <v/>
      </c>
      <c r="H948" t="str">
        <f>IF(Input!G954="","",Input!G954)</f>
        <v/>
      </c>
      <c r="I948" t="str">
        <f>IF(Input!H954="","",Input!H954)</f>
        <v/>
      </c>
      <c r="J948" t="str">
        <f>IFERROR(IF(Input!I954="","",IF(VLOOKUP(Input!D954,'Measure List'!$A$2:$D$5000,4,FALSE)="Residential","",Input!I954)),"")</f>
        <v/>
      </c>
      <c r="K948" t="str">
        <f>IF(Input!J954="","",Input!J954)</f>
        <v/>
      </c>
      <c r="L948" t="str">
        <f>IF(Input!K954="","",Input!K954)</f>
        <v/>
      </c>
      <c r="M948" t="str">
        <f>IF(Input!L954="","",Input!L954)</f>
        <v/>
      </c>
      <c r="N948" s="304" t="str">
        <f>IF(Input!M954="","",Input!M954)</f>
        <v/>
      </c>
      <c r="O948" t="str">
        <f>IF(Input!N954="","",IF(_xlfn.NUMBERVALUE(Input!N954)=0,"",_xlfn.NUMBERVALUE(Input!N954)))</f>
        <v/>
      </c>
      <c r="P948" t="str">
        <f>IF(Input!O954="","",_xlfn.NUMBERVALUE(Input!O954))</f>
        <v/>
      </c>
      <c r="Q948" t="str">
        <f>IF(Input!P954="","",Input!P954)</f>
        <v/>
      </c>
      <c r="R948" t="str">
        <f>IF(Input!Q954="","",Input!Q954)</f>
        <v/>
      </c>
      <c r="S948" t="str">
        <f>IF(Input!R954="","",_xlfn.NUMBERVALUE(Input!R954))</f>
        <v/>
      </c>
      <c r="T948" t="str">
        <f>IF(Input!S954="","",Input!S954)</f>
        <v/>
      </c>
      <c r="U948" t="str">
        <f>IF(Input!T954="","",_xlfn.NUMBERVALUE(Input!T954))</f>
        <v/>
      </c>
      <c r="V948" t="str">
        <f>IF(Input!U954="","",(Input!U954))</f>
        <v/>
      </c>
      <c r="W948" t="str">
        <f>IF(Input!V954="","",_xlfn.NUMBERVALUE(Input!V954))</f>
        <v/>
      </c>
      <c r="X948" t="str">
        <f>IF(Input!W954="","",_xlfn.NUMBERVALUE(Input!W954))</f>
        <v/>
      </c>
      <c r="Y948" t="str">
        <f>IF(Input!X954="","",_xlfn.NUMBERVALUE(Input!X954))</f>
        <v/>
      </c>
      <c r="Z948" t="str">
        <f>IF(Input!Y954="","",_xlfn.NUMBERVALUE(Input!Y954))</f>
        <v/>
      </c>
    </row>
    <row r="949" spans="1:26" x14ac:dyDescent="0.25">
      <c r="A949" s="257" t="str">
        <f>IF(ISERROR(Input!A955),"",Input!A955)</f>
        <v/>
      </c>
      <c r="B949" t="str">
        <f t="shared" si="14"/>
        <v/>
      </c>
      <c r="C949" t="str">
        <f>IF(ISERROR(Input!B955),"",IF(Input!B955="","",Input!B955))</f>
        <v/>
      </c>
      <c r="D949" t="str">
        <f>IF(ISERROR(IF(Input!C955="","",Input!C955*1)),"",IF(Input!C955="","",Input!C955*1))</f>
        <v/>
      </c>
      <c r="E949" t="str">
        <f>IF(ISERROR(IF(Input!D955="","",Input!D955)),"",IF(Input!D955="","",Input!D955))</f>
        <v/>
      </c>
      <c r="F949" t="str">
        <f>IF(Input!E955="","",IF(ISNUMBER(_xlfn.NUMBERVALUE(Input!E955)),ROUND(Input!E955,0),Input!E955))</f>
        <v/>
      </c>
      <c r="G949" s="269" t="str">
        <f>IF(ISBLANK(Input!F955),"",(Input!F955))</f>
        <v/>
      </c>
      <c r="H949" t="str">
        <f>IF(Input!G955="","",Input!G955)</f>
        <v/>
      </c>
      <c r="I949" t="str">
        <f>IF(Input!H955="","",Input!H955)</f>
        <v/>
      </c>
      <c r="J949" t="str">
        <f>IFERROR(IF(Input!I955="","",IF(VLOOKUP(Input!D955,'Measure List'!$A$2:$D$5000,4,FALSE)="Residential","",Input!I955)),"")</f>
        <v/>
      </c>
      <c r="K949" t="str">
        <f>IF(Input!J955="","",Input!J955)</f>
        <v/>
      </c>
      <c r="L949" t="str">
        <f>IF(Input!K955="","",Input!K955)</f>
        <v/>
      </c>
      <c r="M949" t="str">
        <f>IF(Input!L955="","",Input!L955)</f>
        <v/>
      </c>
      <c r="N949" s="304" t="str">
        <f>IF(Input!M955="","",Input!M955)</f>
        <v/>
      </c>
      <c r="O949" t="str">
        <f>IF(Input!N955="","",IF(_xlfn.NUMBERVALUE(Input!N955)=0,"",_xlfn.NUMBERVALUE(Input!N955)))</f>
        <v/>
      </c>
      <c r="P949" t="str">
        <f>IF(Input!O955="","",_xlfn.NUMBERVALUE(Input!O955))</f>
        <v/>
      </c>
      <c r="Q949" t="str">
        <f>IF(Input!P955="","",Input!P955)</f>
        <v/>
      </c>
      <c r="R949" t="str">
        <f>IF(Input!Q955="","",Input!Q955)</f>
        <v/>
      </c>
      <c r="S949" t="str">
        <f>IF(Input!R955="","",_xlfn.NUMBERVALUE(Input!R955))</f>
        <v/>
      </c>
      <c r="T949" t="str">
        <f>IF(Input!S955="","",Input!S955)</f>
        <v/>
      </c>
      <c r="U949" t="str">
        <f>IF(Input!T955="","",_xlfn.NUMBERVALUE(Input!T955))</f>
        <v/>
      </c>
      <c r="V949" t="str">
        <f>IF(Input!U955="","",(Input!U955))</f>
        <v/>
      </c>
      <c r="W949" t="str">
        <f>IF(Input!V955="","",_xlfn.NUMBERVALUE(Input!V955))</f>
        <v/>
      </c>
      <c r="X949" t="str">
        <f>IF(Input!W955="","",_xlfn.NUMBERVALUE(Input!W955))</f>
        <v/>
      </c>
      <c r="Y949" t="str">
        <f>IF(Input!X955="","",_xlfn.NUMBERVALUE(Input!X955))</f>
        <v/>
      </c>
      <c r="Z949" t="str">
        <f>IF(Input!Y955="","",_xlfn.NUMBERVALUE(Input!Y955))</f>
        <v/>
      </c>
    </row>
    <row r="950" spans="1:26" x14ac:dyDescent="0.25">
      <c r="A950" s="257" t="str">
        <f>IF(ISERROR(Input!A956),"",Input!A956)</f>
        <v/>
      </c>
      <c r="B950" t="str">
        <f t="shared" si="14"/>
        <v/>
      </c>
      <c r="C950" t="str">
        <f>IF(ISERROR(Input!B956),"",IF(Input!B956="","",Input!B956))</f>
        <v/>
      </c>
      <c r="D950" t="str">
        <f>IF(ISERROR(IF(Input!C956="","",Input!C956*1)),"",IF(Input!C956="","",Input!C956*1))</f>
        <v/>
      </c>
      <c r="E950" t="str">
        <f>IF(ISERROR(IF(Input!D956="","",Input!D956)),"",IF(Input!D956="","",Input!D956))</f>
        <v/>
      </c>
      <c r="F950" t="str">
        <f>IF(Input!E956="","",IF(ISNUMBER(_xlfn.NUMBERVALUE(Input!E956)),ROUND(Input!E956,0),Input!E956))</f>
        <v/>
      </c>
      <c r="G950" s="269" t="str">
        <f>IF(ISBLANK(Input!F956),"",(Input!F956))</f>
        <v/>
      </c>
      <c r="H950" t="str">
        <f>IF(Input!G956="","",Input!G956)</f>
        <v/>
      </c>
      <c r="I950" t="str">
        <f>IF(Input!H956="","",Input!H956)</f>
        <v/>
      </c>
      <c r="J950" t="str">
        <f>IFERROR(IF(Input!I956="","",IF(VLOOKUP(Input!D956,'Measure List'!$A$2:$D$5000,4,FALSE)="Residential","",Input!I956)),"")</f>
        <v/>
      </c>
      <c r="K950" t="str">
        <f>IF(Input!J956="","",Input!J956)</f>
        <v/>
      </c>
      <c r="L950" t="str">
        <f>IF(Input!K956="","",Input!K956)</f>
        <v/>
      </c>
      <c r="M950" t="str">
        <f>IF(Input!L956="","",Input!L956)</f>
        <v/>
      </c>
      <c r="N950" s="304" t="str">
        <f>IF(Input!M956="","",Input!M956)</f>
        <v/>
      </c>
      <c r="O950" t="str">
        <f>IF(Input!N956="","",IF(_xlfn.NUMBERVALUE(Input!N956)=0,"",_xlfn.NUMBERVALUE(Input!N956)))</f>
        <v/>
      </c>
      <c r="P950" t="str">
        <f>IF(Input!O956="","",_xlfn.NUMBERVALUE(Input!O956))</f>
        <v/>
      </c>
      <c r="Q950" t="str">
        <f>IF(Input!P956="","",Input!P956)</f>
        <v/>
      </c>
      <c r="R950" t="str">
        <f>IF(Input!Q956="","",Input!Q956)</f>
        <v/>
      </c>
      <c r="S950" t="str">
        <f>IF(Input!R956="","",_xlfn.NUMBERVALUE(Input!R956))</f>
        <v/>
      </c>
      <c r="T950" t="str">
        <f>IF(Input!S956="","",Input!S956)</f>
        <v/>
      </c>
      <c r="U950" t="str">
        <f>IF(Input!T956="","",_xlfn.NUMBERVALUE(Input!T956))</f>
        <v/>
      </c>
      <c r="V950" t="str">
        <f>IF(Input!U956="","",(Input!U956))</f>
        <v/>
      </c>
      <c r="W950" t="str">
        <f>IF(Input!V956="","",_xlfn.NUMBERVALUE(Input!V956))</f>
        <v/>
      </c>
      <c r="X950" t="str">
        <f>IF(Input!W956="","",_xlfn.NUMBERVALUE(Input!W956))</f>
        <v/>
      </c>
      <c r="Y950" t="str">
        <f>IF(Input!X956="","",_xlfn.NUMBERVALUE(Input!X956))</f>
        <v/>
      </c>
      <c r="Z950" t="str">
        <f>IF(Input!Y956="","",_xlfn.NUMBERVALUE(Input!Y956))</f>
        <v/>
      </c>
    </row>
    <row r="951" spans="1:26" x14ac:dyDescent="0.25">
      <c r="A951" s="257" t="str">
        <f>IF(ISERROR(Input!A957),"",Input!A957)</f>
        <v/>
      </c>
      <c r="B951" t="str">
        <f t="shared" si="14"/>
        <v/>
      </c>
      <c r="C951" t="str">
        <f>IF(ISERROR(Input!B957),"",IF(Input!B957="","",Input!B957))</f>
        <v/>
      </c>
      <c r="D951" t="str">
        <f>IF(ISERROR(IF(Input!C957="","",Input!C957*1)),"",IF(Input!C957="","",Input!C957*1))</f>
        <v/>
      </c>
      <c r="E951" t="str">
        <f>IF(ISERROR(IF(Input!D957="","",Input!D957)),"",IF(Input!D957="","",Input!D957))</f>
        <v/>
      </c>
      <c r="F951" t="str">
        <f>IF(Input!E957="","",IF(ISNUMBER(_xlfn.NUMBERVALUE(Input!E957)),ROUND(Input!E957,0),Input!E957))</f>
        <v/>
      </c>
      <c r="G951" s="269" t="str">
        <f>IF(ISBLANK(Input!F957),"",(Input!F957))</f>
        <v/>
      </c>
      <c r="H951" t="str">
        <f>IF(Input!G957="","",Input!G957)</f>
        <v/>
      </c>
      <c r="I951" t="str">
        <f>IF(Input!H957="","",Input!H957)</f>
        <v/>
      </c>
      <c r="J951" t="str">
        <f>IFERROR(IF(Input!I957="","",IF(VLOOKUP(Input!D957,'Measure List'!$A$2:$D$5000,4,FALSE)="Residential","",Input!I957)),"")</f>
        <v/>
      </c>
      <c r="K951" t="str">
        <f>IF(Input!J957="","",Input!J957)</f>
        <v/>
      </c>
      <c r="L951" t="str">
        <f>IF(Input!K957="","",Input!K957)</f>
        <v/>
      </c>
      <c r="M951" t="str">
        <f>IF(Input!L957="","",Input!L957)</f>
        <v/>
      </c>
      <c r="N951" s="304" t="str">
        <f>IF(Input!M957="","",Input!M957)</f>
        <v/>
      </c>
      <c r="O951" t="str">
        <f>IF(Input!N957="","",IF(_xlfn.NUMBERVALUE(Input!N957)=0,"",_xlfn.NUMBERVALUE(Input!N957)))</f>
        <v/>
      </c>
      <c r="P951" t="str">
        <f>IF(Input!O957="","",_xlfn.NUMBERVALUE(Input!O957))</f>
        <v/>
      </c>
      <c r="Q951" t="str">
        <f>IF(Input!P957="","",Input!P957)</f>
        <v/>
      </c>
      <c r="R951" t="str">
        <f>IF(Input!Q957="","",Input!Q957)</f>
        <v/>
      </c>
      <c r="S951" t="str">
        <f>IF(Input!R957="","",_xlfn.NUMBERVALUE(Input!R957))</f>
        <v/>
      </c>
      <c r="T951" t="str">
        <f>IF(Input!S957="","",Input!S957)</f>
        <v/>
      </c>
      <c r="U951" t="str">
        <f>IF(Input!T957="","",_xlfn.NUMBERVALUE(Input!T957))</f>
        <v/>
      </c>
      <c r="V951" t="str">
        <f>IF(Input!U957="","",(Input!U957))</f>
        <v/>
      </c>
      <c r="W951" t="str">
        <f>IF(Input!V957="","",_xlfn.NUMBERVALUE(Input!V957))</f>
        <v/>
      </c>
      <c r="X951" t="str">
        <f>IF(Input!W957="","",_xlfn.NUMBERVALUE(Input!W957))</f>
        <v/>
      </c>
      <c r="Y951" t="str">
        <f>IF(Input!X957="","",_xlfn.NUMBERVALUE(Input!X957))</f>
        <v/>
      </c>
      <c r="Z951" t="str">
        <f>IF(Input!Y957="","",_xlfn.NUMBERVALUE(Input!Y957))</f>
        <v/>
      </c>
    </row>
    <row r="952" spans="1:26" x14ac:dyDescent="0.25">
      <c r="A952" s="257" t="str">
        <f>IF(ISERROR(Input!A958),"",Input!A958)</f>
        <v/>
      </c>
      <c r="B952" t="str">
        <f t="shared" si="14"/>
        <v/>
      </c>
      <c r="C952" t="str">
        <f>IF(ISERROR(Input!B958),"",IF(Input!B958="","",Input!B958))</f>
        <v/>
      </c>
      <c r="D952" t="str">
        <f>IF(ISERROR(IF(Input!C958="","",Input!C958*1)),"",IF(Input!C958="","",Input!C958*1))</f>
        <v/>
      </c>
      <c r="E952" t="str">
        <f>IF(ISERROR(IF(Input!D958="","",Input!D958)),"",IF(Input!D958="","",Input!D958))</f>
        <v/>
      </c>
      <c r="F952" t="str">
        <f>IF(Input!E958="","",IF(ISNUMBER(_xlfn.NUMBERVALUE(Input!E958)),ROUND(Input!E958,0),Input!E958))</f>
        <v/>
      </c>
      <c r="G952" s="269" t="str">
        <f>IF(ISBLANK(Input!F958),"",(Input!F958))</f>
        <v/>
      </c>
      <c r="H952" t="str">
        <f>IF(Input!G958="","",Input!G958)</f>
        <v/>
      </c>
      <c r="I952" t="str">
        <f>IF(Input!H958="","",Input!H958)</f>
        <v/>
      </c>
      <c r="J952" t="str">
        <f>IFERROR(IF(Input!I958="","",IF(VLOOKUP(Input!D958,'Measure List'!$A$2:$D$5000,4,FALSE)="Residential","",Input!I958)),"")</f>
        <v/>
      </c>
      <c r="K952" t="str">
        <f>IF(Input!J958="","",Input!J958)</f>
        <v/>
      </c>
      <c r="L952" t="str">
        <f>IF(Input!K958="","",Input!K958)</f>
        <v/>
      </c>
      <c r="M952" t="str">
        <f>IF(Input!L958="","",Input!L958)</f>
        <v/>
      </c>
      <c r="N952" s="304" t="str">
        <f>IF(Input!M958="","",Input!M958)</f>
        <v/>
      </c>
      <c r="O952" t="str">
        <f>IF(Input!N958="","",IF(_xlfn.NUMBERVALUE(Input!N958)=0,"",_xlfn.NUMBERVALUE(Input!N958)))</f>
        <v/>
      </c>
      <c r="P952" t="str">
        <f>IF(Input!O958="","",_xlfn.NUMBERVALUE(Input!O958))</f>
        <v/>
      </c>
      <c r="Q952" t="str">
        <f>IF(Input!P958="","",Input!P958)</f>
        <v/>
      </c>
      <c r="R952" t="str">
        <f>IF(Input!Q958="","",Input!Q958)</f>
        <v/>
      </c>
      <c r="S952" t="str">
        <f>IF(Input!R958="","",_xlfn.NUMBERVALUE(Input!R958))</f>
        <v/>
      </c>
      <c r="T952" t="str">
        <f>IF(Input!S958="","",Input!S958)</f>
        <v/>
      </c>
      <c r="U952" t="str">
        <f>IF(Input!T958="","",_xlfn.NUMBERVALUE(Input!T958))</f>
        <v/>
      </c>
      <c r="V952" t="str">
        <f>IF(Input!U958="","",(Input!U958))</f>
        <v/>
      </c>
      <c r="W952" t="str">
        <f>IF(Input!V958="","",_xlfn.NUMBERVALUE(Input!V958))</f>
        <v/>
      </c>
      <c r="X952" t="str">
        <f>IF(Input!W958="","",_xlfn.NUMBERVALUE(Input!W958))</f>
        <v/>
      </c>
      <c r="Y952" t="str">
        <f>IF(Input!X958="","",_xlfn.NUMBERVALUE(Input!X958))</f>
        <v/>
      </c>
      <c r="Z952" t="str">
        <f>IF(Input!Y958="","",_xlfn.NUMBERVALUE(Input!Y958))</f>
        <v/>
      </c>
    </row>
    <row r="953" spans="1:26" x14ac:dyDescent="0.25">
      <c r="A953" s="257" t="str">
        <f>IF(ISERROR(Input!A959),"",Input!A959)</f>
        <v/>
      </c>
      <c r="B953" t="str">
        <f t="shared" si="14"/>
        <v/>
      </c>
      <c r="C953" t="str">
        <f>IF(ISERROR(Input!B959),"",IF(Input!B959="","",Input!B959))</f>
        <v/>
      </c>
      <c r="D953" t="str">
        <f>IF(ISERROR(IF(Input!C959="","",Input!C959*1)),"",IF(Input!C959="","",Input!C959*1))</f>
        <v/>
      </c>
      <c r="E953" t="str">
        <f>IF(ISERROR(IF(Input!D959="","",Input!D959)),"",IF(Input!D959="","",Input!D959))</f>
        <v/>
      </c>
      <c r="F953" t="str">
        <f>IF(Input!E959="","",IF(ISNUMBER(_xlfn.NUMBERVALUE(Input!E959)),ROUND(Input!E959,0),Input!E959))</f>
        <v/>
      </c>
      <c r="G953" s="269" t="str">
        <f>IF(ISBLANK(Input!F959),"",(Input!F959))</f>
        <v/>
      </c>
      <c r="H953" t="str">
        <f>IF(Input!G959="","",Input!G959)</f>
        <v/>
      </c>
      <c r="I953" t="str">
        <f>IF(Input!H959="","",Input!H959)</f>
        <v/>
      </c>
      <c r="J953" t="str">
        <f>IFERROR(IF(Input!I959="","",IF(VLOOKUP(Input!D959,'Measure List'!$A$2:$D$5000,4,FALSE)="Residential","",Input!I959)),"")</f>
        <v/>
      </c>
      <c r="K953" t="str">
        <f>IF(Input!J959="","",Input!J959)</f>
        <v/>
      </c>
      <c r="L953" t="str">
        <f>IF(Input!K959="","",Input!K959)</f>
        <v/>
      </c>
      <c r="M953" t="str">
        <f>IF(Input!L959="","",Input!L959)</f>
        <v/>
      </c>
      <c r="N953" s="304" t="str">
        <f>IF(Input!M959="","",Input!M959)</f>
        <v/>
      </c>
      <c r="O953" t="str">
        <f>IF(Input!N959="","",IF(_xlfn.NUMBERVALUE(Input!N959)=0,"",_xlfn.NUMBERVALUE(Input!N959)))</f>
        <v/>
      </c>
      <c r="P953" t="str">
        <f>IF(Input!O959="","",_xlfn.NUMBERVALUE(Input!O959))</f>
        <v/>
      </c>
      <c r="Q953" t="str">
        <f>IF(Input!P959="","",Input!P959)</f>
        <v/>
      </c>
      <c r="R953" t="str">
        <f>IF(Input!Q959="","",Input!Q959)</f>
        <v/>
      </c>
      <c r="S953" t="str">
        <f>IF(Input!R959="","",_xlfn.NUMBERVALUE(Input!R959))</f>
        <v/>
      </c>
      <c r="T953" t="str">
        <f>IF(Input!S959="","",Input!S959)</f>
        <v/>
      </c>
      <c r="U953" t="str">
        <f>IF(Input!T959="","",_xlfn.NUMBERVALUE(Input!T959))</f>
        <v/>
      </c>
      <c r="V953" t="str">
        <f>IF(Input!U959="","",(Input!U959))</f>
        <v/>
      </c>
      <c r="W953" t="str">
        <f>IF(Input!V959="","",_xlfn.NUMBERVALUE(Input!V959))</f>
        <v/>
      </c>
      <c r="X953" t="str">
        <f>IF(Input!W959="","",_xlfn.NUMBERVALUE(Input!W959))</f>
        <v/>
      </c>
      <c r="Y953" t="str">
        <f>IF(Input!X959="","",_xlfn.NUMBERVALUE(Input!X959))</f>
        <v/>
      </c>
      <c r="Z953" t="str">
        <f>IF(Input!Y959="","",_xlfn.NUMBERVALUE(Input!Y959))</f>
        <v/>
      </c>
    </row>
    <row r="954" spans="1:26" x14ac:dyDescent="0.25">
      <c r="A954" s="257" t="str">
        <f>IF(ISERROR(Input!A960),"",Input!A960)</f>
        <v/>
      </c>
      <c r="B954" t="str">
        <f t="shared" si="14"/>
        <v/>
      </c>
      <c r="C954" t="str">
        <f>IF(ISERROR(Input!B960),"",IF(Input!B960="","",Input!B960))</f>
        <v/>
      </c>
      <c r="D954" t="str">
        <f>IF(ISERROR(IF(Input!C960="","",Input!C960*1)),"",IF(Input!C960="","",Input!C960*1))</f>
        <v/>
      </c>
      <c r="E954" t="str">
        <f>IF(ISERROR(IF(Input!D960="","",Input!D960)),"",IF(Input!D960="","",Input!D960))</f>
        <v/>
      </c>
      <c r="F954" t="str">
        <f>IF(Input!E960="","",IF(ISNUMBER(_xlfn.NUMBERVALUE(Input!E960)),ROUND(Input!E960,0),Input!E960))</f>
        <v/>
      </c>
      <c r="G954" s="269" t="str">
        <f>IF(ISBLANK(Input!F960),"",(Input!F960))</f>
        <v/>
      </c>
      <c r="H954" t="str">
        <f>IF(Input!G960="","",Input!G960)</f>
        <v/>
      </c>
      <c r="I954" t="str">
        <f>IF(Input!H960="","",Input!H960)</f>
        <v/>
      </c>
      <c r="J954" t="str">
        <f>IFERROR(IF(Input!I960="","",IF(VLOOKUP(Input!D960,'Measure List'!$A$2:$D$5000,4,FALSE)="Residential","",Input!I960)),"")</f>
        <v/>
      </c>
      <c r="K954" t="str">
        <f>IF(Input!J960="","",Input!J960)</f>
        <v/>
      </c>
      <c r="L954" t="str">
        <f>IF(Input!K960="","",Input!K960)</f>
        <v/>
      </c>
      <c r="M954" t="str">
        <f>IF(Input!L960="","",Input!L960)</f>
        <v/>
      </c>
      <c r="N954" s="304" t="str">
        <f>IF(Input!M960="","",Input!M960)</f>
        <v/>
      </c>
      <c r="O954" t="str">
        <f>IF(Input!N960="","",IF(_xlfn.NUMBERVALUE(Input!N960)=0,"",_xlfn.NUMBERVALUE(Input!N960)))</f>
        <v/>
      </c>
      <c r="P954" t="str">
        <f>IF(Input!O960="","",_xlfn.NUMBERVALUE(Input!O960))</f>
        <v/>
      </c>
      <c r="Q954" t="str">
        <f>IF(Input!P960="","",Input!P960)</f>
        <v/>
      </c>
      <c r="R954" t="str">
        <f>IF(Input!Q960="","",Input!Q960)</f>
        <v/>
      </c>
      <c r="S954" t="str">
        <f>IF(Input!R960="","",_xlfn.NUMBERVALUE(Input!R960))</f>
        <v/>
      </c>
      <c r="T954" t="str">
        <f>IF(Input!S960="","",Input!S960)</f>
        <v/>
      </c>
      <c r="U954" t="str">
        <f>IF(Input!T960="","",_xlfn.NUMBERVALUE(Input!T960))</f>
        <v/>
      </c>
      <c r="V954" t="str">
        <f>IF(Input!U960="","",(Input!U960))</f>
        <v/>
      </c>
      <c r="W954" t="str">
        <f>IF(Input!V960="","",_xlfn.NUMBERVALUE(Input!V960))</f>
        <v/>
      </c>
      <c r="X954" t="str">
        <f>IF(Input!W960="","",_xlfn.NUMBERVALUE(Input!W960))</f>
        <v/>
      </c>
      <c r="Y954" t="str">
        <f>IF(Input!X960="","",_xlfn.NUMBERVALUE(Input!X960))</f>
        <v/>
      </c>
      <c r="Z954" t="str">
        <f>IF(Input!Y960="","",_xlfn.NUMBERVALUE(Input!Y960))</f>
        <v/>
      </c>
    </row>
    <row r="955" spans="1:26" x14ac:dyDescent="0.25">
      <c r="A955" s="257" t="str">
        <f>IF(ISERROR(Input!A961),"",Input!A961)</f>
        <v/>
      </c>
      <c r="B955" t="str">
        <f t="shared" si="14"/>
        <v/>
      </c>
      <c r="C955" t="str">
        <f>IF(ISERROR(Input!B961),"",IF(Input!B961="","",Input!B961))</f>
        <v/>
      </c>
      <c r="D955" t="str">
        <f>IF(ISERROR(IF(Input!C961="","",Input!C961*1)),"",IF(Input!C961="","",Input!C961*1))</f>
        <v/>
      </c>
      <c r="E955" t="str">
        <f>IF(ISERROR(IF(Input!D961="","",Input!D961)),"",IF(Input!D961="","",Input!D961))</f>
        <v/>
      </c>
      <c r="F955" t="str">
        <f>IF(Input!E961="","",IF(ISNUMBER(_xlfn.NUMBERVALUE(Input!E961)),ROUND(Input!E961,0),Input!E961))</f>
        <v/>
      </c>
      <c r="G955" s="269" t="str">
        <f>IF(ISBLANK(Input!F961),"",(Input!F961))</f>
        <v/>
      </c>
      <c r="H955" t="str">
        <f>IF(Input!G961="","",Input!G961)</f>
        <v/>
      </c>
      <c r="I955" t="str">
        <f>IF(Input!H961="","",Input!H961)</f>
        <v/>
      </c>
      <c r="J955" t="str">
        <f>IFERROR(IF(Input!I961="","",IF(VLOOKUP(Input!D961,'Measure List'!$A$2:$D$5000,4,FALSE)="Residential","",Input!I961)),"")</f>
        <v/>
      </c>
      <c r="K955" t="str">
        <f>IF(Input!J961="","",Input!J961)</f>
        <v/>
      </c>
      <c r="L955" t="str">
        <f>IF(Input!K961="","",Input!K961)</f>
        <v/>
      </c>
      <c r="M955" t="str">
        <f>IF(Input!L961="","",Input!L961)</f>
        <v/>
      </c>
      <c r="N955" s="304" t="str">
        <f>IF(Input!M961="","",Input!M961)</f>
        <v/>
      </c>
      <c r="O955" t="str">
        <f>IF(Input!N961="","",IF(_xlfn.NUMBERVALUE(Input!N961)=0,"",_xlfn.NUMBERVALUE(Input!N961)))</f>
        <v/>
      </c>
      <c r="P955" t="str">
        <f>IF(Input!O961="","",_xlfn.NUMBERVALUE(Input!O961))</f>
        <v/>
      </c>
      <c r="Q955" t="str">
        <f>IF(Input!P961="","",Input!P961)</f>
        <v/>
      </c>
      <c r="R955" t="str">
        <f>IF(Input!Q961="","",Input!Q961)</f>
        <v/>
      </c>
      <c r="S955" t="str">
        <f>IF(Input!R961="","",_xlfn.NUMBERVALUE(Input!R961))</f>
        <v/>
      </c>
      <c r="T955" t="str">
        <f>IF(Input!S961="","",Input!S961)</f>
        <v/>
      </c>
      <c r="U955" t="str">
        <f>IF(Input!T961="","",_xlfn.NUMBERVALUE(Input!T961))</f>
        <v/>
      </c>
      <c r="V955" t="str">
        <f>IF(Input!U961="","",(Input!U961))</f>
        <v/>
      </c>
      <c r="W955" t="str">
        <f>IF(Input!V961="","",_xlfn.NUMBERVALUE(Input!V961))</f>
        <v/>
      </c>
      <c r="X955" t="str">
        <f>IF(Input!W961="","",_xlfn.NUMBERVALUE(Input!W961))</f>
        <v/>
      </c>
      <c r="Y955" t="str">
        <f>IF(Input!X961="","",_xlfn.NUMBERVALUE(Input!X961))</f>
        <v/>
      </c>
      <c r="Z955" t="str">
        <f>IF(Input!Y961="","",_xlfn.NUMBERVALUE(Input!Y961))</f>
        <v/>
      </c>
    </row>
    <row r="956" spans="1:26" x14ac:dyDescent="0.25">
      <c r="A956" s="257" t="str">
        <f>IF(ISERROR(Input!A962),"",Input!A962)</f>
        <v/>
      </c>
      <c r="B956" t="str">
        <f t="shared" si="14"/>
        <v/>
      </c>
      <c r="C956" t="str">
        <f>IF(ISERROR(Input!B962),"",IF(Input!B962="","",Input!B962))</f>
        <v/>
      </c>
      <c r="D956" t="str">
        <f>IF(ISERROR(IF(Input!C962="","",Input!C962*1)),"",IF(Input!C962="","",Input!C962*1))</f>
        <v/>
      </c>
      <c r="E956" t="str">
        <f>IF(ISERROR(IF(Input!D962="","",Input!D962)),"",IF(Input!D962="","",Input!D962))</f>
        <v/>
      </c>
      <c r="F956" t="str">
        <f>IF(Input!E962="","",IF(ISNUMBER(_xlfn.NUMBERVALUE(Input!E962)),ROUND(Input!E962,0),Input!E962))</f>
        <v/>
      </c>
      <c r="G956" s="269" t="str">
        <f>IF(ISBLANK(Input!F962),"",(Input!F962))</f>
        <v/>
      </c>
      <c r="H956" t="str">
        <f>IF(Input!G962="","",Input!G962)</f>
        <v/>
      </c>
      <c r="I956" t="str">
        <f>IF(Input!H962="","",Input!H962)</f>
        <v/>
      </c>
      <c r="J956" t="str">
        <f>IFERROR(IF(Input!I962="","",IF(VLOOKUP(Input!D962,'Measure List'!$A$2:$D$5000,4,FALSE)="Residential","",Input!I962)),"")</f>
        <v/>
      </c>
      <c r="K956" t="str">
        <f>IF(Input!J962="","",Input!J962)</f>
        <v/>
      </c>
      <c r="L956" t="str">
        <f>IF(Input!K962="","",Input!K962)</f>
        <v/>
      </c>
      <c r="M956" t="str">
        <f>IF(Input!L962="","",Input!L962)</f>
        <v/>
      </c>
      <c r="N956" s="304" t="str">
        <f>IF(Input!M962="","",Input!M962)</f>
        <v/>
      </c>
      <c r="O956" t="str">
        <f>IF(Input!N962="","",IF(_xlfn.NUMBERVALUE(Input!N962)=0,"",_xlfn.NUMBERVALUE(Input!N962)))</f>
        <v/>
      </c>
      <c r="P956" t="str">
        <f>IF(Input!O962="","",_xlfn.NUMBERVALUE(Input!O962))</f>
        <v/>
      </c>
      <c r="Q956" t="str">
        <f>IF(Input!P962="","",Input!P962)</f>
        <v/>
      </c>
      <c r="R956" t="str">
        <f>IF(Input!Q962="","",Input!Q962)</f>
        <v/>
      </c>
      <c r="S956" t="str">
        <f>IF(Input!R962="","",_xlfn.NUMBERVALUE(Input!R962))</f>
        <v/>
      </c>
      <c r="T956" t="str">
        <f>IF(Input!S962="","",Input!S962)</f>
        <v/>
      </c>
      <c r="U956" t="str">
        <f>IF(Input!T962="","",_xlfn.NUMBERVALUE(Input!T962))</f>
        <v/>
      </c>
      <c r="V956" t="str">
        <f>IF(Input!U962="","",(Input!U962))</f>
        <v/>
      </c>
      <c r="W956" t="str">
        <f>IF(Input!V962="","",_xlfn.NUMBERVALUE(Input!V962))</f>
        <v/>
      </c>
      <c r="X956" t="str">
        <f>IF(Input!W962="","",_xlfn.NUMBERVALUE(Input!W962))</f>
        <v/>
      </c>
      <c r="Y956" t="str">
        <f>IF(Input!X962="","",_xlfn.NUMBERVALUE(Input!X962))</f>
        <v/>
      </c>
      <c r="Z956" t="str">
        <f>IF(Input!Y962="","",_xlfn.NUMBERVALUE(Input!Y962))</f>
        <v/>
      </c>
    </row>
    <row r="957" spans="1:26" x14ac:dyDescent="0.25">
      <c r="A957" s="257" t="str">
        <f>IF(ISERROR(Input!A963),"",Input!A963)</f>
        <v/>
      </c>
      <c r="B957" t="str">
        <f t="shared" si="14"/>
        <v/>
      </c>
      <c r="C957" t="str">
        <f>IF(ISERROR(Input!B963),"",IF(Input!B963="","",Input!B963))</f>
        <v/>
      </c>
      <c r="D957" t="str">
        <f>IF(ISERROR(IF(Input!C963="","",Input!C963*1)),"",IF(Input!C963="","",Input!C963*1))</f>
        <v/>
      </c>
      <c r="E957" t="str">
        <f>IF(ISERROR(IF(Input!D963="","",Input!D963)),"",IF(Input!D963="","",Input!D963))</f>
        <v/>
      </c>
      <c r="F957" t="str">
        <f>IF(Input!E963="","",IF(ISNUMBER(_xlfn.NUMBERVALUE(Input!E963)),ROUND(Input!E963,0),Input!E963))</f>
        <v/>
      </c>
      <c r="G957" s="269" t="str">
        <f>IF(ISBLANK(Input!F963),"",(Input!F963))</f>
        <v/>
      </c>
      <c r="H957" t="str">
        <f>IF(Input!G963="","",Input!G963)</f>
        <v/>
      </c>
      <c r="I957" t="str">
        <f>IF(Input!H963="","",Input!H963)</f>
        <v/>
      </c>
      <c r="J957" t="str">
        <f>IFERROR(IF(Input!I963="","",IF(VLOOKUP(Input!D963,'Measure List'!$A$2:$D$5000,4,FALSE)="Residential","",Input!I963)),"")</f>
        <v/>
      </c>
      <c r="K957" t="str">
        <f>IF(Input!J963="","",Input!J963)</f>
        <v/>
      </c>
      <c r="L957" t="str">
        <f>IF(Input!K963="","",Input!K963)</f>
        <v/>
      </c>
      <c r="M957" t="str">
        <f>IF(Input!L963="","",Input!L963)</f>
        <v/>
      </c>
      <c r="N957" s="304" t="str">
        <f>IF(Input!M963="","",Input!M963)</f>
        <v/>
      </c>
      <c r="O957" t="str">
        <f>IF(Input!N963="","",IF(_xlfn.NUMBERVALUE(Input!N963)=0,"",_xlfn.NUMBERVALUE(Input!N963)))</f>
        <v/>
      </c>
      <c r="P957" t="str">
        <f>IF(Input!O963="","",_xlfn.NUMBERVALUE(Input!O963))</f>
        <v/>
      </c>
      <c r="Q957" t="str">
        <f>IF(Input!P963="","",Input!P963)</f>
        <v/>
      </c>
      <c r="R957" t="str">
        <f>IF(Input!Q963="","",Input!Q963)</f>
        <v/>
      </c>
      <c r="S957" t="str">
        <f>IF(Input!R963="","",_xlfn.NUMBERVALUE(Input!R963))</f>
        <v/>
      </c>
      <c r="T957" t="str">
        <f>IF(Input!S963="","",Input!S963)</f>
        <v/>
      </c>
      <c r="U957" t="str">
        <f>IF(Input!T963="","",_xlfn.NUMBERVALUE(Input!T963))</f>
        <v/>
      </c>
      <c r="V957" t="str">
        <f>IF(Input!U963="","",(Input!U963))</f>
        <v/>
      </c>
      <c r="W957" t="str">
        <f>IF(Input!V963="","",_xlfn.NUMBERVALUE(Input!V963))</f>
        <v/>
      </c>
      <c r="X957" t="str">
        <f>IF(Input!W963="","",_xlfn.NUMBERVALUE(Input!W963))</f>
        <v/>
      </c>
      <c r="Y957" t="str">
        <f>IF(Input!X963="","",_xlfn.NUMBERVALUE(Input!X963))</f>
        <v/>
      </c>
      <c r="Z957" t="str">
        <f>IF(Input!Y963="","",_xlfn.NUMBERVALUE(Input!Y963))</f>
        <v/>
      </c>
    </row>
    <row r="958" spans="1:26" x14ac:dyDescent="0.25">
      <c r="A958" s="257" t="str">
        <f>IF(ISERROR(Input!A964),"",Input!A964)</f>
        <v/>
      </c>
      <c r="B958" t="str">
        <f t="shared" si="14"/>
        <v/>
      </c>
      <c r="C958" t="str">
        <f>IF(ISERROR(Input!B964),"",IF(Input!B964="","",Input!B964))</f>
        <v/>
      </c>
      <c r="D958" t="str">
        <f>IF(ISERROR(IF(Input!C964="","",Input!C964*1)),"",IF(Input!C964="","",Input!C964*1))</f>
        <v/>
      </c>
      <c r="E958" t="str">
        <f>IF(ISERROR(IF(Input!D964="","",Input!D964)),"",IF(Input!D964="","",Input!D964))</f>
        <v/>
      </c>
      <c r="F958" t="str">
        <f>IF(Input!E964="","",IF(ISNUMBER(_xlfn.NUMBERVALUE(Input!E964)),ROUND(Input!E964,0),Input!E964))</f>
        <v/>
      </c>
      <c r="G958" s="269" t="str">
        <f>IF(ISBLANK(Input!F964),"",(Input!F964))</f>
        <v/>
      </c>
      <c r="H958" t="str">
        <f>IF(Input!G964="","",Input!G964)</f>
        <v/>
      </c>
      <c r="I958" t="str">
        <f>IF(Input!H964="","",Input!H964)</f>
        <v/>
      </c>
      <c r="J958" t="str">
        <f>IFERROR(IF(Input!I964="","",IF(VLOOKUP(Input!D964,'Measure List'!$A$2:$D$5000,4,FALSE)="Residential","",Input!I964)),"")</f>
        <v/>
      </c>
      <c r="K958" t="str">
        <f>IF(Input!J964="","",Input!J964)</f>
        <v/>
      </c>
      <c r="L958" t="str">
        <f>IF(Input!K964="","",Input!K964)</f>
        <v/>
      </c>
      <c r="M958" t="str">
        <f>IF(Input!L964="","",Input!L964)</f>
        <v/>
      </c>
      <c r="N958" s="304" t="str">
        <f>IF(Input!M964="","",Input!M964)</f>
        <v/>
      </c>
      <c r="O958" t="str">
        <f>IF(Input!N964="","",IF(_xlfn.NUMBERVALUE(Input!N964)=0,"",_xlfn.NUMBERVALUE(Input!N964)))</f>
        <v/>
      </c>
      <c r="P958" t="str">
        <f>IF(Input!O964="","",_xlfn.NUMBERVALUE(Input!O964))</f>
        <v/>
      </c>
      <c r="Q958" t="str">
        <f>IF(Input!P964="","",Input!P964)</f>
        <v/>
      </c>
      <c r="R958" t="str">
        <f>IF(Input!Q964="","",Input!Q964)</f>
        <v/>
      </c>
      <c r="S958" t="str">
        <f>IF(Input!R964="","",_xlfn.NUMBERVALUE(Input!R964))</f>
        <v/>
      </c>
      <c r="T958" t="str">
        <f>IF(Input!S964="","",Input!S964)</f>
        <v/>
      </c>
      <c r="U958" t="str">
        <f>IF(Input!T964="","",_xlfn.NUMBERVALUE(Input!T964))</f>
        <v/>
      </c>
      <c r="V958" t="str">
        <f>IF(Input!U964="","",(Input!U964))</f>
        <v/>
      </c>
      <c r="W958" t="str">
        <f>IF(Input!V964="","",_xlfn.NUMBERVALUE(Input!V964))</f>
        <v/>
      </c>
      <c r="X958" t="str">
        <f>IF(Input!W964="","",_xlfn.NUMBERVALUE(Input!W964))</f>
        <v/>
      </c>
      <c r="Y958" t="str">
        <f>IF(Input!X964="","",_xlfn.NUMBERVALUE(Input!X964))</f>
        <v/>
      </c>
      <c r="Z958" t="str">
        <f>IF(Input!Y964="","",_xlfn.NUMBERVALUE(Input!Y964))</f>
        <v/>
      </c>
    </row>
    <row r="959" spans="1:26" x14ac:dyDescent="0.25">
      <c r="A959" s="257" t="str">
        <f>IF(ISERROR(Input!A965),"",Input!A965)</f>
        <v/>
      </c>
      <c r="B959" t="str">
        <f t="shared" si="14"/>
        <v/>
      </c>
      <c r="C959" t="str">
        <f>IF(ISERROR(Input!B965),"",IF(Input!B965="","",Input!B965))</f>
        <v/>
      </c>
      <c r="D959" t="str">
        <f>IF(ISERROR(IF(Input!C965="","",Input!C965*1)),"",IF(Input!C965="","",Input!C965*1))</f>
        <v/>
      </c>
      <c r="E959" t="str">
        <f>IF(ISERROR(IF(Input!D965="","",Input!D965)),"",IF(Input!D965="","",Input!D965))</f>
        <v/>
      </c>
      <c r="F959" t="str">
        <f>IF(Input!E965="","",IF(ISNUMBER(_xlfn.NUMBERVALUE(Input!E965)),ROUND(Input!E965,0),Input!E965))</f>
        <v/>
      </c>
      <c r="G959" s="269" t="str">
        <f>IF(ISBLANK(Input!F965),"",(Input!F965))</f>
        <v/>
      </c>
      <c r="H959" t="str">
        <f>IF(Input!G965="","",Input!G965)</f>
        <v/>
      </c>
      <c r="I959" t="str">
        <f>IF(Input!H965="","",Input!H965)</f>
        <v/>
      </c>
      <c r="J959" t="str">
        <f>IFERROR(IF(Input!I965="","",IF(VLOOKUP(Input!D965,'Measure List'!$A$2:$D$5000,4,FALSE)="Residential","",Input!I965)),"")</f>
        <v/>
      </c>
      <c r="K959" t="str">
        <f>IF(Input!J965="","",Input!J965)</f>
        <v/>
      </c>
      <c r="L959" t="str">
        <f>IF(Input!K965="","",Input!K965)</f>
        <v/>
      </c>
      <c r="M959" t="str">
        <f>IF(Input!L965="","",Input!L965)</f>
        <v/>
      </c>
      <c r="N959" s="304" t="str">
        <f>IF(Input!M965="","",Input!M965)</f>
        <v/>
      </c>
      <c r="O959" t="str">
        <f>IF(Input!N965="","",IF(_xlfn.NUMBERVALUE(Input!N965)=0,"",_xlfn.NUMBERVALUE(Input!N965)))</f>
        <v/>
      </c>
      <c r="P959" t="str">
        <f>IF(Input!O965="","",_xlfn.NUMBERVALUE(Input!O965))</f>
        <v/>
      </c>
      <c r="Q959" t="str">
        <f>IF(Input!P965="","",Input!P965)</f>
        <v/>
      </c>
      <c r="R959" t="str">
        <f>IF(Input!Q965="","",Input!Q965)</f>
        <v/>
      </c>
      <c r="S959" t="str">
        <f>IF(Input!R965="","",_xlfn.NUMBERVALUE(Input!R965))</f>
        <v/>
      </c>
      <c r="T959" t="str">
        <f>IF(Input!S965="","",Input!S965)</f>
        <v/>
      </c>
      <c r="U959" t="str">
        <f>IF(Input!T965="","",_xlfn.NUMBERVALUE(Input!T965))</f>
        <v/>
      </c>
      <c r="V959" t="str">
        <f>IF(Input!U965="","",(Input!U965))</f>
        <v/>
      </c>
      <c r="W959" t="str">
        <f>IF(Input!V965="","",_xlfn.NUMBERVALUE(Input!V965))</f>
        <v/>
      </c>
      <c r="X959" t="str">
        <f>IF(Input!W965="","",_xlfn.NUMBERVALUE(Input!W965))</f>
        <v/>
      </c>
      <c r="Y959" t="str">
        <f>IF(Input!X965="","",_xlfn.NUMBERVALUE(Input!X965))</f>
        <v/>
      </c>
      <c r="Z959" t="str">
        <f>IF(Input!Y965="","",_xlfn.NUMBERVALUE(Input!Y965))</f>
        <v/>
      </c>
    </row>
    <row r="960" spans="1:26" x14ac:dyDescent="0.25">
      <c r="A960" s="257" t="str">
        <f>IF(ISERROR(Input!A966),"",Input!A966)</f>
        <v/>
      </c>
      <c r="B960" t="str">
        <f t="shared" si="14"/>
        <v/>
      </c>
      <c r="C960" t="str">
        <f>IF(ISERROR(Input!B966),"",IF(Input!B966="","",Input!B966))</f>
        <v/>
      </c>
      <c r="D960" t="str">
        <f>IF(ISERROR(IF(Input!C966="","",Input!C966*1)),"",IF(Input!C966="","",Input!C966*1))</f>
        <v/>
      </c>
      <c r="E960" t="str">
        <f>IF(ISERROR(IF(Input!D966="","",Input!D966)),"",IF(Input!D966="","",Input!D966))</f>
        <v/>
      </c>
      <c r="F960" t="str">
        <f>IF(Input!E966="","",IF(ISNUMBER(_xlfn.NUMBERVALUE(Input!E966)),ROUND(Input!E966,0),Input!E966))</f>
        <v/>
      </c>
      <c r="G960" s="269" t="str">
        <f>IF(ISBLANK(Input!F966),"",(Input!F966))</f>
        <v/>
      </c>
      <c r="H960" t="str">
        <f>IF(Input!G966="","",Input!G966)</f>
        <v/>
      </c>
      <c r="I960" t="str">
        <f>IF(Input!H966="","",Input!H966)</f>
        <v/>
      </c>
      <c r="J960" t="str">
        <f>IFERROR(IF(Input!I966="","",IF(VLOOKUP(Input!D966,'Measure List'!$A$2:$D$5000,4,FALSE)="Residential","",Input!I966)),"")</f>
        <v/>
      </c>
      <c r="K960" t="str">
        <f>IF(Input!J966="","",Input!J966)</f>
        <v/>
      </c>
      <c r="L960" t="str">
        <f>IF(Input!K966="","",Input!K966)</f>
        <v/>
      </c>
      <c r="M960" t="str">
        <f>IF(Input!L966="","",Input!L966)</f>
        <v/>
      </c>
      <c r="N960" s="304" t="str">
        <f>IF(Input!M966="","",Input!M966)</f>
        <v/>
      </c>
      <c r="O960" t="str">
        <f>IF(Input!N966="","",IF(_xlfn.NUMBERVALUE(Input!N966)=0,"",_xlfn.NUMBERVALUE(Input!N966)))</f>
        <v/>
      </c>
      <c r="P960" t="str">
        <f>IF(Input!O966="","",_xlfn.NUMBERVALUE(Input!O966))</f>
        <v/>
      </c>
      <c r="Q960" t="str">
        <f>IF(Input!P966="","",Input!P966)</f>
        <v/>
      </c>
      <c r="R960" t="str">
        <f>IF(Input!Q966="","",Input!Q966)</f>
        <v/>
      </c>
      <c r="S960" t="str">
        <f>IF(Input!R966="","",_xlfn.NUMBERVALUE(Input!R966))</f>
        <v/>
      </c>
      <c r="T960" t="str">
        <f>IF(Input!S966="","",Input!S966)</f>
        <v/>
      </c>
      <c r="U960" t="str">
        <f>IF(Input!T966="","",_xlfn.NUMBERVALUE(Input!T966))</f>
        <v/>
      </c>
      <c r="V960" t="str">
        <f>IF(Input!U966="","",(Input!U966))</f>
        <v/>
      </c>
      <c r="W960" t="str">
        <f>IF(Input!V966="","",_xlfn.NUMBERVALUE(Input!V966))</f>
        <v/>
      </c>
      <c r="X960" t="str">
        <f>IF(Input!W966="","",_xlfn.NUMBERVALUE(Input!W966))</f>
        <v/>
      </c>
      <c r="Y960" t="str">
        <f>IF(Input!X966="","",_xlfn.NUMBERVALUE(Input!X966))</f>
        <v/>
      </c>
      <c r="Z960" t="str">
        <f>IF(Input!Y966="","",_xlfn.NUMBERVALUE(Input!Y966))</f>
        <v/>
      </c>
    </row>
    <row r="961" spans="1:26" x14ac:dyDescent="0.25">
      <c r="A961" s="257" t="str">
        <f>IF(ISERROR(Input!A967),"",Input!A967)</f>
        <v/>
      </c>
      <c r="B961" t="str">
        <f t="shared" si="14"/>
        <v/>
      </c>
      <c r="C961" t="str">
        <f>IF(ISERROR(Input!B967),"",IF(Input!B967="","",Input!B967))</f>
        <v/>
      </c>
      <c r="D961" t="str">
        <f>IF(ISERROR(IF(Input!C967="","",Input!C967*1)),"",IF(Input!C967="","",Input!C967*1))</f>
        <v/>
      </c>
      <c r="E961" t="str">
        <f>IF(ISERROR(IF(Input!D967="","",Input!D967)),"",IF(Input!D967="","",Input!D967))</f>
        <v/>
      </c>
      <c r="F961" t="str">
        <f>IF(Input!E967="","",IF(ISNUMBER(_xlfn.NUMBERVALUE(Input!E967)),ROUND(Input!E967,0),Input!E967))</f>
        <v/>
      </c>
      <c r="G961" s="269" t="str">
        <f>IF(ISBLANK(Input!F967),"",(Input!F967))</f>
        <v/>
      </c>
      <c r="H961" t="str">
        <f>IF(Input!G967="","",Input!G967)</f>
        <v/>
      </c>
      <c r="I961" t="str">
        <f>IF(Input!H967="","",Input!H967)</f>
        <v/>
      </c>
      <c r="J961" t="str">
        <f>IFERROR(IF(Input!I967="","",IF(VLOOKUP(Input!D967,'Measure List'!$A$2:$D$5000,4,FALSE)="Residential","",Input!I967)),"")</f>
        <v/>
      </c>
      <c r="K961" t="str">
        <f>IF(Input!J967="","",Input!J967)</f>
        <v/>
      </c>
      <c r="L961" t="str">
        <f>IF(Input!K967="","",Input!K967)</f>
        <v/>
      </c>
      <c r="M961" t="str">
        <f>IF(Input!L967="","",Input!L967)</f>
        <v/>
      </c>
      <c r="N961" s="304" t="str">
        <f>IF(Input!M967="","",Input!M967)</f>
        <v/>
      </c>
      <c r="O961" t="str">
        <f>IF(Input!N967="","",IF(_xlfn.NUMBERVALUE(Input!N967)=0,"",_xlfn.NUMBERVALUE(Input!N967)))</f>
        <v/>
      </c>
      <c r="P961" t="str">
        <f>IF(Input!O967="","",_xlfn.NUMBERVALUE(Input!O967))</f>
        <v/>
      </c>
      <c r="Q961" t="str">
        <f>IF(Input!P967="","",Input!P967)</f>
        <v/>
      </c>
      <c r="R961" t="str">
        <f>IF(Input!Q967="","",Input!Q967)</f>
        <v/>
      </c>
      <c r="S961" t="str">
        <f>IF(Input!R967="","",_xlfn.NUMBERVALUE(Input!R967))</f>
        <v/>
      </c>
      <c r="T961" t="str">
        <f>IF(Input!S967="","",Input!S967)</f>
        <v/>
      </c>
      <c r="U961" t="str">
        <f>IF(Input!T967="","",_xlfn.NUMBERVALUE(Input!T967))</f>
        <v/>
      </c>
      <c r="V961" t="str">
        <f>IF(Input!U967="","",(Input!U967))</f>
        <v/>
      </c>
      <c r="W961" t="str">
        <f>IF(Input!V967="","",_xlfn.NUMBERVALUE(Input!V967))</f>
        <v/>
      </c>
      <c r="X961" t="str">
        <f>IF(Input!W967="","",_xlfn.NUMBERVALUE(Input!W967))</f>
        <v/>
      </c>
      <c r="Y961" t="str">
        <f>IF(Input!X967="","",_xlfn.NUMBERVALUE(Input!X967))</f>
        <v/>
      </c>
      <c r="Z961" t="str">
        <f>IF(Input!Y967="","",_xlfn.NUMBERVALUE(Input!Y967))</f>
        <v/>
      </c>
    </row>
    <row r="962" spans="1:26" x14ac:dyDescent="0.25">
      <c r="A962" s="257" t="str">
        <f>IF(ISERROR(Input!A968),"",Input!A968)</f>
        <v/>
      </c>
      <c r="B962" t="str">
        <f t="shared" si="14"/>
        <v/>
      </c>
      <c r="C962" t="str">
        <f>IF(ISERROR(Input!B968),"",IF(Input!B968="","",Input!B968))</f>
        <v/>
      </c>
      <c r="D962" t="str">
        <f>IF(ISERROR(IF(Input!C968="","",Input!C968*1)),"",IF(Input!C968="","",Input!C968*1))</f>
        <v/>
      </c>
      <c r="E962" t="str">
        <f>IF(ISERROR(IF(Input!D968="","",Input!D968)),"",IF(Input!D968="","",Input!D968))</f>
        <v/>
      </c>
      <c r="F962" t="str">
        <f>IF(Input!E968="","",IF(ISNUMBER(_xlfn.NUMBERVALUE(Input!E968)),ROUND(Input!E968,0),Input!E968))</f>
        <v/>
      </c>
      <c r="G962" s="269" t="str">
        <f>IF(ISBLANK(Input!F968),"",(Input!F968))</f>
        <v/>
      </c>
      <c r="H962" t="str">
        <f>IF(Input!G968="","",Input!G968)</f>
        <v/>
      </c>
      <c r="I962" t="str">
        <f>IF(Input!H968="","",Input!H968)</f>
        <v/>
      </c>
      <c r="J962" t="str">
        <f>IFERROR(IF(Input!I968="","",IF(VLOOKUP(Input!D968,'Measure List'!$A$2:$D$5000,4,FALSE)="Residential","",Input!I968)),"")</f>
        <v/>
      </c>
      <c r="K962" t="str">
        <f>IF(Input!J968="","",Input!J968)</f>
        <v/>
      </c>
      <c r="L962" t="str">
        <f>IF(Input!K968="","",Input!K968)</f>
        <v/>
      </c>
      <c r="M962" t="str">
        <f>IF(Input!L968="","",Input!L968)</f>
        <v/>
      </c>
      <c r="N962" s="304" t="str">
        <f>IF(Input!M968="","",Input!M968)</f>
        <v/>
      </c>
      <c r="O962" t="str">
        <f>IF(Input!N968="","",IF(_xlfn.NUMBERVALUE(Input!N968)=0,"",_xlfn.NUMBERVALUE(Input!N968)))</f>
        <v/>
      </c>
      <c r="P962" t="str">
        <f>IF(Input!O968="","",_xlfn.NUMBERVALUE(Input!O968))</f>
        <v/>
      </c>
      <c r="Q962" t="str">
        <f>IF(Input!P968="","",Input!P968)</f>
        <v/>
      </c>
      <c r="R962" t="str">
        <f>IF(Input!Q968="","",Input!Q968)</f>
        <v/>
      </c>
      <c r="S962" t="str">
        <f>IF(Input!R968="","",_xlfn.NUMBERVALUE(Input!R968))</f>
        <v/>
      </c>
      <c r="T962" t="str">
        <f>IF(Input!S968="","",Input!S968)</f>
        <v/>
      </c>
      <c r="U962" t="str">
        <f>IF(Input!T968="","",_xlfn.NUMBERVALUE(Input!T968))</f>
        <v/>
      </c>
      <c r="V962" t="str">
        <f>IF(Input!U968="","",(Input!U968))</f>
        <v/>
      </c>
      <c r="W962" t="str">
        <f>IF(Input!V968="","",_xlfn.NUMBERVALUE(Input!V968))</f>
        <v/>
      </c>
      <c r="X962" t="str">
        <f>IF(Input!W968="","",_xlfn.NUMBERVALUE(Input!W968))</f>
        <v/>
      </c>
      <c r="Y962" t="str">
        <f>IF(Input!X968="","",_xlfn.NUMBERVALUE(Input!X968))</f>
        <v/>
      </c>
      <c r="Z962" t="str">
        <f>IF(Input!Y968="","",_xlfn.NUMBERVALUE(Input!Y968))</f>
        <v/>
      </c>
    </row>
    <row r="963" spans="1:26" x14ac:dyDescent="0.25">
      <c r="A963" s="257" t="str">
        <f>IF(ISERROR(Input!A969),"",Input!A969)</f>
        <v/>
      </c>
      <c r="B963" t="str">
        <f t="shared" ref="B963:B1000" si="15">IF(A963="","",$AA$2)</f>
        <v/>
      </c>
      <c r="C963" t="str">
        <f>IF(ISERROR(Input!B969),"",IF(Input!B969="","",Input!B969))</f>
        <v/>
      </c>
      <c r="D963" t="str">
        <f>IF(ISERROR(IF(Input!C969="","",Input!C969*1)),"",IF(Input!C969="","",Input!C969*1))</f>
        <v/>
      </c>
      <c r="E963" t="str">
        <f>IF(ISERROR(IF(Input!D969="","",Input!D969)),"",IF(Input!D969="","",Input!D969))</f>
        <v/>
      </c>
      <c r="F963" t="str">
        <f>IF(Input!E969="","",IF(ISNUMBER(_xlfn.NUMBERVALUE(Input!E969)),ROUND(Input!E969,0),Input!E969))</f>
        <v/>
      </c>
      <c r="G963" s="269" t="str">
        <f>IF(ISBLANK(Input!F969),"",(Input!F969))</f>
        <v/>
      </c>
      <c r="H963" t="str">
        <f>IF(Input!G969="","",Input!G969)</f>
        <v/>
      </c>
      <c r="I963" t="str">
        <f>IF(Input!H969="","",Input!H969)</f>
        <v/>
      </c>
      <c r="J963" t="str">
        <f>IFERROR(IF(Input!I969="","",IF(VLOOKUP(Input!D969,'Measure List'!$A$2:$D$5000,4,FALSE)="Residential","",Input!I969)),"")</f>
        <v/>
      </c>
      <c r="K963" t="str">
        <f>IF(Input!J969="","",Input!J969)</f>
        <v/>
      </c>
      <c r="L963" t="str">
        <f>IF(Input!K969="","",Input!K969)</f>
        <v/>
      </c>
      <c r="M963" t="str">
        <f>IF(Input!L969="","",Input!L969)</f>
        <v/>
      </c>
      <c r="N963" s="304" t="str">
        <f>IF(Input!M969="","",Input!M969)</f>
        <v/>
      </c>
      <c r="O963" t="str">
        <f>IF(Input!N969="","",IF(_xlfn.NUMBERVALUE(Input!N969)=0,"",_xlfn.NUMBERVALUE(Input!N969)))</f>
        <v/>
      </c>
      <c r="P963" t="str">
        <f>IF(Input!O969="","",_xlfn.NUMBERVALUE(Input!O969))</f>
        <v/>
      </c>
      <c r="Q963" t="str">
        <f>IF(Input!P969="","",Input!P969)</f>
        <v/>
      </c>
      <c r="R963" t="str">
        <f>IF(Input!Q969="","",Input!Q969)</f>
        <v/>
      </c>
      <c r="S963" t="str">
        <f>IF(Input!R969="","",_xlfn.NUMBERVALUE(Input!R969))</f>
        <v/>
      </c>
      <c r="T963" t="str">
        <f>IF(Input!S969="","",Input!S969)</f>
        <v/>
      </c>
      <c r="U963" t="str">
        <f>IF(Input!T969="","",_xlfn.NUMBERVALUE(Input!T969))</f>
        <v/>
      </c>
      <c r="V963" t="str">
        <f>IF(Input!U969="","",(Input!U969))</f>
        <v/>
      </c>
      <c r="W963" t="str">
        <f>IF(Input!V969="","",_xlfn.NUMBERVALUE(Input!V969))</f>
        <v/>
      </c>
      <c r="X963" t="str">
        <f>IF(Input!W969="","",_xlfn.NUMBERVALUE(Input!W969))</f>
        <v/>
      </c>
      <c r="Y963" t="str">
        <f>IF(Input!X969="","",_xlfn.NUMBERVALUE(Input!X969))</f>
        <v/>
      </c>
      <c r="Z963" t="str">
        <f>IF(Input!Y969="","",_xlfn.NUMBERVALUE(Input!Y969))</f>
        <v/>
      </c>
    </row>
    <row r="964" spans="1:26" x14ac:dyDescent="0.25">
      <c r="A964" s="257" t="str">
        <f>IF(ISERROR(Input!A970),"",Input!A970)</f>
        <v/>
      </c>
      <c r="B964" t="str">
        <f t="shared" si="15"/>
        <v/>
      </c>
      <c r="C964" t="str">
        <f>IF(ISERROR(Input!B970),"",IF(Input!B970="","",Input!B970))</f>
        <v/>
      </c>
      <c r="D964" t="str">
        <f>IF(ISERROR(IF(Input!C970="","",Input!C970*1)),"",IF(Input!C970="","",Input!C970*1))</f>
        <v/>
      </c>
      <c r="E964" t="str">
        <f>IF(ISERROR(IF(Input!D970="","",Input!D970)),"",IF(Input!D970="","",Input!D970))</f>
        <v/>
      </c>
      <c r="F964" t="str">
        <f>IF(Input!E970="","",IF(ISNUMBER(_xlfn.NUMBERVALUE(Input!E970)),ROUND(Input!E970,0),Input!E970))</f>
        <v/>
      </c>
      <c r="G964" s="269" t="str">
        <f>IF(ISBLANK(Input!F970),"",(Input!F970))</f>
        <v/>
      </c>
      <c r="H964" t="str">
        <f>IF(Input!G970="","",Input!G970)</f>
        <v/>
      </c>
      <c r="I964" t="str">
        <f>IF(Input!H970="","",Input!H970)</f>
        <v/>
      </c>
      <c r="J964" t="str">
        <f>IFERROR(IF(Input!I970="","",IF(VLOOKUP(Input!D970,'Measure List'!$A$2:$D$5000,4,FALSE)="Residential","",Input!I970)),"")</f>
        <v/>
      </c>
      <c r="K964" t="str">
        <f>IF(Input!J970="","",Input!J970)</f>
        <v/>
      </c>
      <c r="L964" t="str">
        <f>IF(Input!K970="","",Input!K970)</f>
        <v/>
      </c>
      <c r="M964" t="str">
        <f>IF(Input!L970="","",Input!L970)</f>
        <v/>
      </c>
      <c r="N964" s="304" t="str">
        <f>IF(Input!M970="","",Input!M970)</f>
        <v/>
      </c>
      <c r="O964" t="str">
        <f>IF(Input!N970="","",IF(_xlfn.NUMBERVALUE(Input!N970)=0,"",_xlfn.NUMBERVALUE(Input!N970)))</f>
        <v/>
      </c>
      <c r="P964" t="str">
        <f>IF(Input!O970="","",_xlfn.NUMBERVALUE(Input!O970))</f>
        <v/>
      </c>
      <c r="Q964" t="str">
        <f>IF(Input!P970="","",Input!P970)</f>
        <v/>
      </c>
      <c r="R964" t="str">
        <f>IF(Input!Q970="","",Input!Q970)</f>
        <v/>
      </c>
      <c r="S964" t="str">
        <f>IF(Input!R970="","",_xlfn.NUMBERVALUE(Input!R970))</f>
        <v/>
      </c>
      <c r="T964" t="str">
        <f>IF(Input!S970="","",Input!S970)</f>
        <v/>
      </c>
      <c r="U964" t="str">
        <f>IF(Input!T970="","",_xlfn.NUMBERVALUE(Input!T970))</f>
        <v/>
      </c>
      <c r="V964" t="str">
        <f>IF(Input!U970="","",(Input!U970))</f>
        <v/>
      </c>
      <c r="W964" t="str">
        <f>IF(Input!V970="","",_xlfn.NUMBERVALUE(Input!V970))</f>
        <v/>
      </c>
      <c r="X964" t="str">
        <f>IF(Input!W970="","",_xlfn.NUMBERVALUE(Input!W970))</f>
        <v/>
      </c>
      <c r="Y964" t="str">
        <f>IF(Input!X970="","",_xlfn.NUMBERVALUE(Input!X970))</f>
        <v/>
      </c>
      <c r="Z964" t="str">
        <f>IF(Input!Y970="","",_xlfn.NUMBERVALUE(Input!Y970))</f>
        <v/>
      </c>
    </row>
    <row r="965" spans="1:26" x14ac:dyDescent="0.25">
      <c r="A965" s="257" t="str">
        <f>IF(ISERROR(Input!A971),"",Input!A971)</f>
        <v/>
      </c>
      <c r="B965" t="str">
        <f t="shared" si="15"/>
        <v/>
      </c>
      <c r="C965" t="str">
        <f>IF(ISERROR(Input!B971),"",IF(Input!B971="","",Input!B971))</f>
        <v/>
      </c>
      <c r="D965" t="str">
        <f>IF(ISERROR(IF(Input!C971="","",Input!C971*1)),"",IF(Input!C971="","",Input!C971*1))</f>
        <v/>
      </c>
      <c r="E965" t="str">
        <f>IF(ISERROR(IF(Input!D971="","",Input!D971)),"",IF(Input!D971="","",Input!D971))</f>
        <v/>
      </c>
      <c r="F965" t="str">
        <f>IF(Input!E971="","",IF(ISNUMBER(_xlfn.NUMBERVALUE(Input!E971)),ROUND(Input!E971,0),Input!E971))</f>
        <v/>
      </c>
      <c r="G965" s="269" t="str">
        <f>IF(ISBLANK(Input!F971),"",(Input!F971))</f>
        <v/>
      </c>
      <c r="H965" t="str">
        <f>IF(Input!G971="","",Input!G971)</f>
        <v/>
      </c>
      <c r="I965" t="str">
        <f>IF(Input!H971="","",Input!H971)</f>
        <v/>
      </c>
      <c r="J965" t="str">
        <f>IFERROR(IF(Input!I971="","",IF(VLOOKUP(Input!D971,'Measure List'!$A$2:$D$5000,4,FALSE)="Residential","",Input!I971)),"")</f>
        <v/>
      </c>
      <c r="K965" t="str">
        <f>IF(Input!J971="","",Input!J971)</f>
        <v/>
      </c>
      <c r="L965" t="str">
        <f>IF(Input!K971="","",Input!K971)</f>
        <v/>
      </c>
      <c r="M965" t="str">
        <f>IF(Input!L971="","",Input!L971)</f>
        <v/>
      </c>
      <c r="N965" s="304" t="str">
        <f>IF(Input!M971="","",Input!M971)</f>
        <v/>
      </c>
      <c r="O965" t="str">
        <f>IF(Input!N971="","",IF(_xlfn.NUMBERVALUE(Input!N971)=0,"",_xlfn.NUMBERVALUE(Input!N971)))</f>
        <v/>
      </c>
      <c r="P965" t="str">
        <f>IF(Input!O971="","",_xlfn.NUMBERVALUE(Input!O971))</f>
        <v/>
      </c>
      <c r="Q965" t="str">
        <f>IF(Input!P971="","",Input!P971)</f>
        <v/>
      </c>
      <c r="R965" t="str">
        <f>IF(Input!Q971="","",Input!Q971)</f>
        <v/>
      </c>
      <c r="S965" t="str">
        <f>IF(Input!R971="","",_xlfn.NUMBERVALUE(Input!R971))</f>
        <v/>
      </c>
      <c r="T965" t="str">
        <f>IF(Input!S971="","",Input!S971)</f>
        <v/>
      </c>
      <c r="U965" t="str">
        <f>IF(Input!T971="","",_xlfn.NUMBERVALUE(Input!T971))</f>
        <v/>
      </c>
      <c r="V965" t="str">
        <f>IF(Input!U971="","",(Input!U971))</f>
        <v/>
      </c>
      <c r="W965" t="str">
        <f>IF(Input!V971="","",_xlfn.NUMBERVALUE(Input!V971))</f>
        <v/>
      </c>
      <c r="X965" t="str">
        <f>IF(Input!W971="","",_xlfn.NUMBERVALUE(Input!W971))</f>
        <v/>
      </c>
      <c r="Y965" t="str">
        <f>IF(Input!X971="","",_xlfn.NUMBERVALUE(Input!X971))</f>
        <v/>
      </c>
      <c r="Z965" t="str">
        <f>IF(Input!Y971="","",_xlfn.NUMBERVALUE(Input!Y971))</f>
        <v/>
      </c>
    </row>
    <row r="966" spans="1:26" x14ac:dyDescent="0.25">
      <c r="A966" s="257" t="str">
        <f>IF(ISERROR(Input!A972),"",Input!A972)</f>
        <v/>
      </c>
      <c r="B966" t="str">
        <f t="shared" si="15"/>
        <v/>
      </c>
      <c r="C966" t="str">
        <f>IF(ISERROR(Input!B972),"",IF(Input!B972="","",Input!B972))</f>
        <v/>
      </c>
      <c r="D966" t="str">
        <f>IF(ISERROR(IF(Input!C972="","",Input!C972*1)),"",IF(Input!C972="","",Input!C972*1))</f>
        <v/>
      </c>
      <c r="E966" t="str">
        <f>IF(ISERROR(IF(Input!D972="","",Input!D972)),"",IF(Input!D972="","",Input!D972))</f>
        <v/>
      </c>
      <c r="F966" t="str">
        <f>IF(Input!E972="","",IF(ISNUMBER(_xlfn.NUMBERVALUE(Input!E972)),ROUND(Input!E972,0),Input!E972))</f>
        <v/>
      </c>
      <c r="G966" s="269" t="str">
        <f>IF(ISBLANK(Input!F972),"",(Input!F972))</f>
        <v/>
      </c>
      <c r="H966" t="str">
        <f>IF(Input!G972="","",Input!G972)</f>
        <v/>
      </c>
      <c r="I966" t="str">
        <f>IF(Input!H972="","",Input!H972)</f>
        <v/>
      </c>
      <c r="J966" t="str">
        <f>IFERROR(IF(Input!I972="","",IF(VLOOKUP(Input!D972,'Measure List'!$A$2:$D$5000,4,FALSE)="Residential","",Input!I972)),"")</f>
        <v/>
      </c>
      <c r="K966" t="str">
        <f>IF(Input!J972="","",Input!J972)</f>
        <v/>
      </c>
      <c r="L966" t="str">
        <f>IF(Input!K972="","",Input!K972)</f>
        <v/>
      </c>
      <c r="M966" t="str">
        <f>IF(Input!L972="","",Input!L972)</f>
        <v/>
      </c>
      <c r="N966" s="304" t="str">
        <f>IF(Input!M972="","",Input!M972)</f>
        <v/>
      </c>
      <c r="O966" t="str">
        <f>IF(Input!N972="","",IF(_xlfn.NUMBERVALUE(Input!N972)=0,"",_xlfn.NUMBERVALUE(Input!N972)))</f>
        <v/>
      </c>
      <c r="P966" t="str">
        <f>IF(Input!O972="","",_xlfn.NUMBERVALUE(Input!O972))</f>
        <v/>
      </c>
      <c r="Q966" t="str">
        <f>IF(Input!P972="","",Input!P972)</f>
        <v/>
      </c>
      <c r="R966" t="str">
        <f>IF(Input!Q972="","",Input!Q972)</f>
        <v/>
      </c>
      <c r="S966" t="str">
        <f>IF(Input!R972="","",_xlfn.NUMBERVALUE(Input!R972))</f>
        <v/>
      </c>
      <c r="T966" t="str">
        <f>IF(Input!S972="","",Input!S972)</f>
        <v/>
      </c>
      <c r="U966" t="str">
        <f>IF(Input!T972="","",_xlfn.NUMBERVALUE(Input!T972))</f>
        <v/>
      </c>
      <c r="V966" t="str">
        <f>IF(Input!U972="","",(Input!U972))</f>
        <v/>
      </c>
      <c r="W966" t="str">
        <f>IF(Input!V972="","",_xlfn.NUMBERVALUE(Input!V972))</f>
        <v/>
      </c>
      <c r="X966" t="str">
        <f>IF(Input!W972="","",_xlfn.NUMBERVALUE(Input!W972))</f>
        <v/>
      </c>
      <c r="Y966" t="str">
        <f>IF(Input!X972="","",_xlfn.NUMBERVALUE(Input!X972))</f>
        <v/>
      </c>
      <c r="Z966" t="str">
        <f>IF(Input!Y972="","",_xlfn.NUMBERVALUE(Input!Y972))</f>
        <v/>
      </c>
    </row>
    <row r="967" spans="1:26" x14ac:dyDescent="0.25">
      <c r="A967" s="257" t="str">
        <f>IF(ISERROR(Input!A973),"",Input!A973)</f>
        <v/>
      </c>
      <c r="B967" t="str">
        <f t="shared" si="15"/>
        <v/>
      </c>
      <c r="C967" t="str">
        <f>IF(ISERROR(Input!B973),"",IF(Input!B973="","",Input!B973))</f>
        <v/>
      </c>
      <c r="D967" t="str">
        <f>IF(ISERROR(IF(Input!C973="","",Input!C973*1)),"",IF(Input!C973="","",Input!C973*1))</f>
        <v/>
      </c>
      <c r="E967" t="str">
        <f>IF(ISERROR(IF(Input!D973="","",Input!D973)),"",IF(Input!D973="","",Input!D973))</f>
        <v/>
      </c>
      <c r="F967" t="str">
        <f>IF(Input!E973="","",IF(ISNUMBER(_xlfn.NUMBERVALUE(Input!E973)),ROUND(Input!E973,0),Input!E973))</f>
        <v/>
      </c>
      <c r="G967" s="269" t="str">
        <f>IF(ISBLANK(Input!F973),"",(Input!F973))</f>
        <v/>
      </c>
      <c r="H967" t="str">
        <f>IF(Input!G973="","",Input!G973)</f>
        <v/>
      </c>
      <c r="I967" t="str">
        <f>IF(Input!H973="","",Input!H973)</f>
        <v/>
      </c>
      <c r="J967" t="str">
        <f>IFERROR(IF(Input!I973="","",IF(VLOOKUP(Input!D973,'Measure List'!$A$2:$D$5000,4,FALSE)="Residential","",Input!I973)),"")</f>
        <v/>
      </c>
      <c r="K967" t="str">
        <f>IF(Input!J973="","",Input!J973)</f>
        <v/>
      </c>
      <c r="L967" t="str">
        <f>IF(Input!K973="","",Input!K973)</f>
        <v/>
      </c>
      <c r="M967" t="str">
        <f>IF(Input!L973="","",Input!L973)</f>
        <v/>
      </c>
      <c r="N967" s="304" t="str">
        <f>IF(Input!M973="","",Input!M973)</f>
        <v/>
      </c>
      <c r="O967" t="str">
        <f>IF(Input!N973="","",IF(_xlfn.NUMBERVALUE(Input!N973)=0,"",_xlfn.NUMBERVALUE(Input!N973)))</f>
        <v/>
      </c>
      <c r="P967" t="str">
        <f>IF(Input!O973="","",_xlfn.NUMBERVALUE(Input!O973))</f>
        <v/>
      </c>
      <c r="Q967" t="str">
        <f>IF(Input!P973="","",Input!P973)</f>
        <v/>
      </c>
      <c r="R967" t="str">
        <f>IF(Input!Q973="","",Input!Q973)</f>
        <v/>
      </c>
      <c r="S967" t="str">
        <f>IF(Input!R973="","",_xlfn.NUMBERVALUE(Input!R973))</f>
        <v/>
      </c>
      <c r="T967" t="str">
        <f>IF(Input!S973="","",Input!S973)</f>
        <v/>
      </c>
      <c r="U967" t="str">
        <f>IF(Input!T973="","",_xlfn.NUMBERVALUE(Input!T973))</f>
        <v/>
      </c>
      <c r="V967" t="str">
        <f>IF(Input!U973="","",(Input!U973))</f>
        <v/>
      </c>
      <c r="W967" t="str">
        <f>IF(Input!V973="","",_xlfn.NUMBERVALUE(Input!V973))</f>
        <v/>
      </c>
      <c r="X967" t="str">
        <f>IF(Input!W973="","",_xlfn.NUMBERVALUE(Input!W973))</f>
        <v/>
      </c>
      <c r="Y967" t="str">
        <f>IF(Input!X973="","",_xlfn.NUMBERVALUE(Input!X973))</f>
        <v/>
      </c>
      <c r="Z967" t="str">
        <f>IF(Input!Y973="","",_xlfn.NUMBERVALUE(Input!Y973))</f>
        <v/>
      </c>
    </row>
    <row r="968" spans="1:26" x14ac:dyDescent="0.25">
      <c r="A968" s="257" t="str">
        <f>IF(ISERROR(Input!A974),"",Input!A974)</f>
        <v/>
      </c>
      <c r="B968" t="str">
        <f t="shared" si="15"/>
        <v/>
      </c>
      <c r="C968" t="str">
        <f>IF(ISERROR(Input!B974),"",IF(Input!B974="","",Input!B974))</f>
        <v/>
      </c>
      <c r="D968" t="str">
        <f>IF(ISERROR(IF(Input!C974="","",Input!C974*1)),"",IF(Input!C974="","",Input!C974*1))</f>
        <v/>
      </c>
      <c r="E968" t="str">
        <f>IF(ISERROR(IF(Input!D974="","",Input!D974)),"",IF(Input!D974="","",Input!D974))</f>
        <v/>
      </c>
      <c r="F968" t="str">
        <f>IF(Input!E974="","",IF(ISNUMBER(_xlfn.NUMBERVALUE(Input!E974)),ROUND(Input!E974,0),Input!E974))</f>
        <v/>
      </c>
      <c r="G968" s="269" t="str">
        <f>IF(ISBLANK(Input!F974),"",(Input!F974))</f>
        <v/>
      </c>
      <c r="H968" t="str">
        <f>IF(Input!G974="","",Input!G974)</f>
        <v/>
      </c>
      <c r="I968" t="str">
        <f>IF(Input!H974="","",Input!H974)</f>
        <v/>
      </c>
      <c r="J968" t="str">
        <f>IFERROR(IF(Input!I974="","",IF(VLOOKUP(Input!D974,'Measure List'!$A$2:$D$5000,4,FALSE)="Residential","",Input!I974)),"")</f>
        <v/>
      </c>
      <c r="K968" t="str">
        <f>IF(Input!J974="","",Input!J974)</f>
        <v/>
      </c>
      <c r="L968" t="str">
        <f>IF(Input!K974="","",Input!K974)</f>
        <v/>
      </c>
      <c r="M968" t="str">
        <f>IF(Input!L974="","",Input!L974)</f>
        <v/>
      </c>
      <c r="N968" s="304" t="str">
        <f>IF(Input!M974="","",Input!M974)</f>
        <v/>
      </c>
      <c r="O968" t="str">
        <f>IF(Input!N974="","",IF(_xlfn.NUMBERVALUE(Input!N974)=0,"",_xlfn.NUMBERVALUE(Input!N974)))</f>
        <v/>
      </c>
      <c r="P968" t="str">
        <f>IF(Input!O974="","",_xlfn.NUMBERVALUE(Input!O974))</f>
        <v/>
      </c>
      <c r="Q968" t="str">
        <f>IF(Input!P974="","",Input!P974)</f>
        <v/>
      </c>
      <c r="R968" t="str">
        <f>IF(Input!Q974="","",Input!Q974)</f>
        <v/>
      </c>
      <c r="S968" t="str">
        <f>IF(Input!R974="","",_xlfn.NUMBERVALUE(Input!R974))</f>
        <v/>
      </c>
      <c r="T968" t="str">
        <f>IF(Input!S974="","",Input!S974)</f>
        <v/>
      </c>
      <c r="U968" t="str">
        <f>IF(Input!T974="","",_xlfn.NUMBERVALUE(Input!T974))</f>
        <v/>
      </c>
      <c r="V968" t="str">
        <f>IF(Input!U974="","",(Input!U974))</f>
        <v/>
      </c>
      <c r="W968" t="str">
        <f>IF(Input!V974="","",_xlfn.NUMBERVALUE(Input!V974))</f>
        <v/>
      </c>
      <c r="X968" t="str">
        <f>IF(Input!W974="","",_xlfn.NUMBERVALUE(Input!W974))</f>
        <v/>
      </c>
      <c r="Y968" t="str">
        <f>IF(Input!X974="","",_xlfn.NUMBERVALUE(Input!X974))</f>
        <v/>
      </c>
      <c r="Z968" t="str">
        <f>IF(Input!Y974="","",_xlfn.NUMBERVALUE(Input!Y974))</f>
        <v/>
      </c>
    </row>
    <row r="969" spans="1:26" x14ac:dyDescent="0.25">
      <c r="A969" s="257" t="str">
        <f>IF(ISERROR(Input!A975),"",Input!A975)</f>
        <v/>
      </c>
      <c r="B969" t="str">
        <f t="shared" si="15"/>
        <v/>
      </c>
      <c r="C969" t="str">
        <f>IF(ISERROR(Input!B975),"",IF(Input!B975="","",Input!B975))</f>
        <v/>
      </c>
      <c r="D969" t="str">
        <f>IF(ISERROR(IF(Input!C975="","",Input!C975*1)),"",IF(Input!C975="","",Input!C975*1))</f>
        <v/>
      </c>
      <c r="E969" t="str">
        <f>IF(ISERROR(IF(Input!D975="","",Input!D975)),"",IF(Input!D975="","",Input!D975))</f>
        <v/>
      </c>
      <c r="F969" t="str">
        <f>IF(Input!E975="","",IF(ISNUMBER(_xlfn.NUMBERVALUE(Input!E975)),ROUND(Input!E975,0),Input!E975))</f>
        <v/>
      </c>
      <c r="G969" s="269" t="str">
        <f>IF(ISBLANK(Input!F975),"",(Input!F975))</f>
        <v/>
      </c>
      <c r="H969" t="str">
        <f>IF(Input!G975="","",Input!G975)</f>
        <v/>
      </c>
      <c r="I969" t="str">
        <f>IF(Input!H975="","",Input!H975)</f>
        <v/>
      </c>
      <c r="J969" t="str">
        <f>IFERROR(IF(Input!I975="","",IF(VLOOKUP(Input!D975,'Measure List'!$A$2:$D$5000,4,FALSE)="Residential","",Input!I975)),"")</f>
        <v/>
      </c>
      <c r="K969" t="str">
        <f>IF(Input!J975="","",Input!J975)</f>
        <v/>
      </c>
      <c r="L969" t="str">
        <f>IF(Input!K975="","",Input!K975)</f>
        <v/>
      </c>
      <c r="M969" t="str">
        <f>IF(Input!L975="","",Input!L975)</f>
        <v/>
      </c>
      <c r="N969" s="304" t="str">
        <f>IF(Input!M975="","",Input!M975)</f>
        <v/>
      </c>
      <c r="O969" t="str">
        <f>IF(Input!N975="","",IF(_xlfn.NUMBERVALUE(Input!N975)=0,"",_xlfn.NUMBERVALUE(Input!N975)))</f>
        <v/>
      </c>
      <c r="P969" t="str">
        <f>IF(Input!O975="","",_xlfn.NUMBERVALUE(Input!O975))</f>
        <v/>
      </c>
      <c r="Q969" t="str">
        <f>IF(Input!P975="","",Input!P975)</f>
        <v/>
      </c>
      <c r="R969" t="str">
        <f>IF(Input!Q975="","",Input!Q975)</f>
        <v/>
      </c>
      <c r="S969" t="str">
        <f>IF(Input!R975="","",_xlfn.NUMBERVALUE(Input!R975))</f>
        <v/>
      </c>
      <c r="T969" t="str">
        <f>IF(Input!S975="","",Input!S975)</f>
        <v/>
      </c>
      <c r="U969" t="str">
        <f>IF(Input!T975="","",_xlfn.NUMBERVALUE(Input!T975))</f>
        <v/>
      </c>
      <c r="V969" t="str">
        <f>IF(Input!U975="","",(Input!U975))</f>
        <v/>
      </c>
      <c r="W969" t="str">
        <f>IF(Input!V975="","",_xlfn.NUMBERVALUE(Input!V975))</f>
        <v/>
      </c>
      <c r="X969" t="str">
        <f>IF(Input!W975="","",_xlfn.NUMBERVALUE(Input!W975))</f>
        <v/>
      </c>
      <c r="Y969" t="str">
        <f>IF(Input!X975="","",_xlfn.NUMBERVALUE(Input!X975))</f>
        <v/>
      </c>
      <c r="Z969" t="str">
        <f>IF(Input!Y975="","",_xlfn.NUMBERVALUE(Input!Y975))</f>
        <v/>
      </c>
    </row>
    <row r="970" spans="1:26" x14ac:dyDescent="0.25">
      <c r="A970" s="257" t="str">
        <f>IF(ISERROR(Input!A976),"",Input!A976)</f>
        <v/>
      </c>
      <c r="B970" t="str">
        <f t="shared" si="15"/>
        <v/>
      </c>
      <c r="C970" t="str">
        <f>IF(ISERROR(Input!B976),"",IF(Input!B976="","",Input!B976))</f>
        <v/>
      </c>
      <c r="D970" t="str">
        <f>IF(ISERROR(IF(Input!C976="","",Input!C976*1)),"",IF(Input!C976="","",Input!C976*1))</f>
        <v/>
      </c>
      <c r="E970" t="str">
        <f>IF(ISERROR(IF(Input!D976="","",Input!D976)),"",IF(Input!D976="","",Input!D976))</f>
        <v/>
      </c>
      <c r="F970" t="str">
        <f>IF(Input!E976="","",IF(ISNUMBER(_xlfn.NUMBERVALUE(Input!E976)),ROUND(Input!E976,0),Input!E976))</f>
        <v/>
      </c>
      <c r="G970" s="269" t="str">
        <f>IF(ISBLANK(Input!F976),"",(Input!F976))</f>
        <v/>
      </c>
      <c r="H970" t="str">
        <f>IF(Input!G976="","",Input!G976)</f>
        <v/>
      </c>
      <c r="I970" t="str">
        <f>IF(Input!H976="","",Input!H976)</f>
        <v/>
      </c>
      <c r="J970" t="str">
        <f>IFERROR(IF(Input!I976="","",IF(VLOOKUP(Input!D976,'Measure List'!$A$2:$D$5000,4,FALSE)="Residential","",Input!I976)),"")</f>
        <v/>
      </c>
      <c r="K970" t="str">
        <f>IF(Input!J976="","",Input!J976)</f>
        <v/>
      </c>
      <c r="L970" t="str">
        <f>IF(Input!K976="","",Input!K976)</f>
        <v/>
      </c>
      <c r="M970" t="str">
        <f>IF(Input!L976="","",Input!L976)</f>
        <v/>
      </c>
      <c r="N970" s="304" t="str">
        <f>IF(Input!M976="","",Input!M976)</f>
        <v/>
      </c>
      <c r="O970" t="str">
        <f>IF(Input!N976="","",IF(_xlfn.NUMBERVALUE(Input!N976)=0,"",_xlfn.NUMBERVALUE(Input!N976)))</f>
        <v/>
      </c>
      <c r="P970" t="str">
        <f>IF(Input!O976="","",_xlfn.NUMBERVALUE(Input!O976))</f>
        <v/>
      </c>
      <c r="Q970" t="str">
        <f>IF(Input!P976="","",Input!P976)</f>
        <v/>
      </c>
      <c r="R970" t="str">
        <f>IF(Input!Q976="","",Input!Q976)</f>
        <v/>
      </c>
      <c r="S970" t="str">
        <f>IF(Input!R976="","",_xlfn.NUMBERVALUE(Input!R976))</f>
        <v/>
      </c>
      <c r="T970" t="str">
        <f>IF(Input!S976="","",Input!S976)</f>
        <v/>
      </c>
      <c r="U970" t="str">
        <f>IF(Input!T976="","",_xlfn.NUMBERVALUE(Input!T976))</f>
        <v/>
      </c>
      <c r="V970" t="str">
        <f>IF(Input!U976="","",(Input!U976))</f>
        <v/>
      </c>
      <c r="W970" t="str">
        <f>IF(Input!V976="","",_xlfn.NUMBERVALUE(Input!V976))</f>
        <v/>
      </c>
      <c r="X970" t="str">
        <f>IF(Input!W976="","",_xlfn.NUMBERVALUE(Input!W976))</f>
        <v/>
      </c>
      <c r="Y970" t="str">
        <f>IF(Input!X976="","",_xlfn.NUMBERVALUE(Input!X976))</f>
        <v/>
      </c>
      <c r="Z970" t="str">
        <f>IF(Input!Y976="","",_xlfn.NUMBERVALUE(Input!Y976))</f>
        <v/>
      </c>
    </row>
    <row r="971" spans="1:26" x14ac:dyDescent="0.25">
      <c r="A971" s="257" t="str">
        <f>IF(ISERROR(Input!A977),"",Input!A977)</f>
        <v/>
      </c>
      <c r="B971" t="str">
        <f t="shared" si="15"/>
        <v/>
      </c>
      <c r="C971" t="str">
        <f>IF(ISERROR(Input!B977),"",IF(Input!B977="","",Input!B977))</f>
        <v/>
      </c>
      <c r="D971" t="str">
        <f>IF(ISERROR(IF(Input!C977="","",Input!C977*1)),"",IF(Input!C977="","",Input!C977*1))</f>
        <v/>
      </c>
      <c r="E971" t="str">
        <f>IF(ISERROR(IF(Input!D977="","",Input!D977)),"",IF(Input!D977="","",Input!D977))</f>
        <v/>
      </c>
      <c r="F971" t="str">
        <f>IF(Input!E977="","",IF(ISNUMBER(_xlfn.NUMBERVALUE(Input!E977)),ROUND(Input!E977,0),Input!E977))</f>
        <v/>
      </c>
      <c r="G971" s="269" t="str">
        <f>IF(ISBLANK(Input!F977),"",(Input!F977))</f>
        <v/>
      </c>
      <c r="H971" t="str">
        <f>IF(Input!G977="","",Input!G977)</f>
        <v/>
      </c>
      <c r="I971" t="str">
        <f>IF(Input!H977="","",Input!H977)</f>
        <v/>
      </c>
      <c r="J971" t="str">
        <f>IFERROR(IF(Input!I977="","",IF(VLOOKUP(Input!D977,'Measure List'!$A$2:$D$5000,4,FALSE)="Residential","",Input!I977)),"")</f>
        <v/>
      </c>
      <c r="K971" t="str">
        <f>IF(Input!J977="","",Input!J977)</f>
        <v/>
      </c>
      <c r="L971" t="str">
        <f>IF(Input!K977="","",Input!K977)</f>
        <v/>
      </c>
      <c r="M971" t="str">
        <f>IF(Input!L977="","",Input!L977)</f>
        <v/>
      </c>
      <c r="N971" s="304" t="str">
        <f>IF(Input!M977="","",Input!M977)</f>
        <v/>
      </c>
      <c r="O971" t="str">
        <f>IF(Input!N977="","",IF(_xlfn.NUMBERVALUE(Input!N977)=0,"",_xlfn.NUMBERVALUE(Input!N977)))</f>
        <v/>
      </c>
      <c r="P971" t="str">
        <f>IF(Input!O977="","",_xlfn.NUMBERVALUE(Input!O977))</f>
        <v/>
      </c>
      <c r="Q971" t="str">
        <f>IF(Input!P977="","",Input!P977)</f>
        <v/>
      </c>
      <c r="R971" t="str">
        <f>IF(Input!Q977="","",Input!Q977)</f>
        <v/>
      </c>
      <c r="S971" t="str">
        <f>IF(Input!R977="","",_xlfn.NUMBERVALUE(Input!R977))</f>
        <v/>
      </c>
      <c r="T971" t="str">
        <f>IF(Input!S977="","",Input!S977)</f>
        <v/>
      </c>
      <c r="U971" t="str">
        <f>IF(Input!T977="","",_xlfn.NUMBERVALUE(Input!T977))</f>
        <v/>
      </c>
      <c r="V971" t="str">
        <f>IF(Input!U977="","",(Input!U977))</f>
        <v/>
      </c>
      <c r="W971" t="str">
        <f>IF(Input!V977="","",_xlfn.NUMBERVALUE(Input!V977))</f>
        <v/>
      </c>
      <c r="X971" t="str">
        <f>IF(Input!W977="","",_xlfn.NUMBERVALUE(Input!W977))</f>
        <v/>
      </c>
      <c r="Y971" t="str">
        <f>IF(Input!X977="","",_xlfn.NUMBERVALUE(Input!X977))</f>
        <v/>
      </c>
      <c r="Z971" t="str">
        <f>IF(Input!Y977="","",_xlfn.NUMBERVALUE(Input!Y977))</f>
        <v/>
      </c>
    </row>
    <row r="972" spans="1:26" x14ac:dyDescent="0.25">
      <c r="A972" s="257" t="str">
        <f>IF(ISERROR(Input!A978),"",Input!A978)</f>
        <v/>
      </c>
      <c r="B972" t="str">
        <f t="shared" si="15"/>
        <v/>
      </c>
      <c r="C972" t="str">
        <f>IF(ISERROR(Input!B978),"",IF(Input!B978="","",Input!B978))</f>
        <v/>
      </c>
      <c r="D972" t="str">
        <f>IF(ISERROR(IF(Input!C978="","",Input!C978*1)),"",IF(Input!C978="","",Input!C978*1))</f>
        <v/>
      </c>
      <c r="E972" t="str">
        <f>IF(ISERROR(IF(Input!D978="","",Input!D978)),"",IF(Input!D978="","",Input!D978))</f>
        <v/>
      </c>
      <c r="F972" t="str">
        <f>IF(Input!E978="","",IF(ISNUMBER(_xlfn.NUMBERVALUE(Input!E978)),ROUND(Input!E978,0),Input!E978))</f>
        <v/>
      </c>
      <c r="G972" s="269" t="str">
        <f>IF(ISBLANK(Input!F978),"",(Input!F978))</f>
        <v/>
      </c>
      <c r="H972" t="str">
        <f>IF(Input!G978="","",Input!G978)</f>
        <v/>
      </c>
      <c r="I972" t="str">
        <f>IF(Input!H978="","",Input!H978)</f>
        <v/>
      </c>
      <c r="J972" t="str">
        <f>IFERROR(IF(Input!I978="","",IF(VLOOKUP(Input!D978,'Measure List'!$A$2:$D$5000,4,FALSE)="Residential","",Input!I978)),"")</f>
        <v/>
      </c>
      <c r="K972" t="str">
        <f>IF(Input!J978="","",Input!J978)</f>
        <v/>
      </c>
      <c r="L972" t="str">
        <f>IF(Input!K978="","",Input!K978)</f>
        <v/>
      </c>
      <c r="M972" t="str">
        <f>IF(Input!L978="","",Input!L978)</f>
        <v/>
      </c>
      <c r="N972" s="304" t="str">
        <f>IF(Input!M978="","",Input!M978)</f>
        <v/>
      </c>
      <c r="O972" t="str">
        <f>IF(Input!N978="","",IF(_xlfn.NUMBERVALUE(Input!N978)=0,"",_xlfn.NUMBERVALUE(Input!N978)))</f>
        <v/>
      </c>
      <c r="P972" t="str">
        <f>IF(Input!O978="","",_xlfn.NUMBERVALUE(Input!O978))</f>
        <v/>
      </c>
      <c r="Q972" t="str">
        <f>IF(Input!P978="","",Input!P978)</f>
        <v/>
      </c>
      <c r="R972" t="str">
        <f>IF(Input!Q978="","",Input!Q978)</f>
        <v/>
      </c>
      <c r="S972" t="str">
        <f>IF(Input!R978="","",_xlfn.NUMBERVALUE(Input!R978))</f>
        <v/>
      </c>
      <c r="T972" t="str">
        <f>IF(Input!S978="","",Input!S978)</f>
        <v/>
      </c>
      <c r="U972" t="str">
        <f>IF(Input!T978="","",_xlfn.NUMBERVALUE(Input!T978))</f>
        <v/>
      </c>
      <c r="V972" t="str">
        <f>IF(Input!U978="","",(Input!U978))</f>
        <v/>
      </c>
      <c r="W972" t="str">
        <f>IF(Input!V978="","",_xlfn.NUMBERVALUE(Input!V978))</f>
        <v/>
      </c>
      <c r="X972" t="str">
        <f>IF(Input!W978="","",_xlfn.NUMBERVALUE(Input!W978))</f>
        <v/>
      </c>
      <c r="Y972" t="str">
        <f>IF(Input!X978="","",_xlfn.NUMBERVALUE(Input!X978))</f>
        <v/>
      </c>
      <c r="Z972" t="str">
        <f>IF(Input!Y978="","",_xlfn.NUMBERVALUE(Input!Y978))</f>
        <v/>
      </c>
    </row>
    <row r="973" spans="1:26" x14ac:dyDescent="0.25">
      <c r="A973" s="257" t="str">
        <f>IF(ISERROR(Input!A979),"",Input!A979)</f>
        <v/>
      </c>
      <c r="B973" t="str">
        <f t="shared" si="15"/>
        <v/>
      </c>
      <c r="C973" t="str">
        <f>IF(ISERROR(Input!B979),"",IF(Input!B979="","",Input!B979))</f>
        <v/>
      </c>
      <c r="D973" t="str">
        <f>IF(ISERROR(IF(Input!C979="","",Input!C979*1)),"",IF(Input!C979="","",Input!C979*1))</f>
        <v/>
      </c>
      <c r="E973" t="str">
        <f>IF(ISERROR(IF(Input!D979="","",Input!D979)),"",IF(Input!D979="","",Input!D979))</f>
        <v/>
      </c>
      <c r="F973" t="str">
        <f>IF(Input!E979="","",IF(ISNUMBER(_xlfn.NUMBERVALUE(Input!E979)),ROUND(Input!E979,0),Input!E979))</f>
        <v/>
      </c>
      <c r="G973" s="269" t="str">
        <f>IF(ISBLANK(Input!F979),"",(Input!F979))</f>
        <v/>
      </c>
      <c r="H973" t="str">
        <f>IF(Input!G979="","",Input!G979)</f>
        <v/>
      </c>
      <c r="I973" t="str">
        <f>IF(Input!H979="","",Input!H979)</f>
        <v/>
      </c>
      <c r="J973" t="str">
        <f>IFERROR(IF(Input!I979="","",IF(VLOOKUP(Input!D979,'Measure List'!$A$2:$D$5000,4,FALSE)="Residential","",Input!I979)),"")</f>
        <v/>
      </c>
      <c r="K973" t="str">
        <f>IF(Input!J979="","",Input!J979)</f>
        <v/>
      </c>
      <c r="L973" t="str">
        <f>IF(Input!K979="","",Input!K979)</f>
        <v/>
      </c>
      <c r="M973" t="str">
        <f>IF(Input!L979="","",Input!L979)</f>
        <v/>
      </c>
      <c r="N973" s="304" t="str">
        <f>IF(Input!M979="","",Input!M979)</f>
        <v/>
      </c>
      <c r="O973" t="str">
        <f>IF(Input!N979="","",IF(_xlfn.NUMBERVALUE(Input!N979)=0,"",_xlfn.NUMBERVALUE(Input!N979)))</f>
        <v/>
      </c>
      <c r="P973" t="str">
        <f>IF(Input!O979="","",_xlfn.NUMBERVALUE(Input!O979))</f>
        <v/>
      </c>
      <c r="Q973" t="str">
        <f>IF(Input!P979="","",Input!P979)</f>
        <v/>
      </c>
      <c r="R973" t="str">
        <f>IF(Input!Q979="","",Input!Q979)</f>
        <v/>
      </c>
      <c r="S973" t="str">
        <f>IF(Input!R979="","",_xlfn.NUMBERVALUE(Input!R979))</f>
        <v/>
      </c>
      <c r="T973" t="str">
        <f>IF(Input!S979="","",Input!S979)</f>
        <v/>
      </c>
      <c r="U973" t="str">
        <f>IF(Input!T979="","",_xlfn.NUMBERVALUE(Input!T979))</f>
        <v/>
      </c>
      <c r="V973" t="str">
        <f>IF(Input!U979="","",(Input!U979))</f>
        <v/>
      </c>
      <c r="W973" t="str">
        <f>IF(Input!V979="","",_xlfn.NUMBERVALUE(Input!V979))</f>
        <v/>
      </c>
      <c r="X973" t="str">
        <f>IF(Input!W979="","",_xlfn.NUMBERVALUE(Input!W979))</f>
        <v/>
      </c>
      <c r="Y973" t="str">
        <f>IF(Input!X979="","",_xlfn.NUMBERVALUE(Input!X979))</f>
        <v/>
      </c>
      <c r="Z973" t="str">
        <f>IF(Input!Y979="","",_xlfn.NUMBERVALUE(Input!Y979))</f>
        <v/>
      </c>
    </row>
    <row r="974" spans="1:26" x14ac:dyDescent="0.25">
      <c r="A974" s="257" t="str">
        <f>IF(ISERROR(Input!A980),"",Input!A980)</f>
        <v/>
      </c>
      <c r="B974" t="str">
        <f t="shared" si="15"/>
        <v/>
      </c>
      <c r="C974" t="str">
        <f>IF(ISERROR(Input!B980),"",IF(Input!B980="","",Input!B980))</f>
        <v/>
      </c>
      <c r="D974" t="str">
        <f>IF(ISERROR(IF(Input!C980="","",Input!C980*1)),"",IF(Input!C980="","",Input!C980*1))</f>
        <v/>
      </c>
      <c r="E974" t="str">
        <f>IF(ISERROR(IF(Input!D980="","",Input!D980)),"",IF(Input!D980="","",Input!D980))</f>
        <v/>
      </c>
      <c r="F974" t="str">
        <f>IF(Input!E980="","",IF(ISNUMBER(_xlfn.NUMBERVALUE(Input!E980)),ROUND(Input!E980,0),Input!E980))</f>
        <v/>
      </c>
      <c r="G974" s="269" t="str">
        <f>IF(ISBLANK(Input!F980),"",(Input!F980))</f>
        <v/>
      </c>
      <c r="H974" t="str">
        <f>IF(Input!G980="","",Input!G980)</f>
        <v/>
      </c>
      <c r="I974" t="str">
        <f>IF(Input!H980="","",Input!H980)</f>
        <v/>
      </c>
      <c r="J974" t="str">
        <f>IFERROR(IF(Input!I980="","",IF(VLOOKUP(Input!D980,'Measure List'!$A$2:$D$5000,4,FALSE)="Residential","",Input!I980)),"")</f>
        <v/>
      </c>
      <c r="K974" t="str">
        <f>IF(Input!J980="","",Input!J980)</f>
        <v/>
      </c>
      <c r="L974" t="str">
        <f>IF(Input!K980="","",Input!K980)</f>
        <v/>
      </c>
      <c r="M974" t="str">
        <f>IF(Input!L980="","",Input!L980)</f>
        <v/>
      </c>
      <c r="N974" s="304" t="str">
        <f>IF(Input!M980="","",Input!M980)</f>
        <v/>
      </c>
      <c r="O974" t="str">
        <f>IF(Input!N980="","",IF(_xlfn.NUMBERVALUE(Input!N980)=0,"",_xlfn.NUMBERVALUE(Input!N980)))</f>
        <v/>
      </c>
      <c r="P974" t="str">
        <f>IF(Input!O980="","",_xlfn.NUMBERVALUE(Input!O980))</f>
        <v/>
      </c>
      <c r="Q974" t="str">
        <f>IF(Input!P980="","",Input!P980)</f>
        <v/>
      </c>
      <c r="R974" t="str">
        <f>IF(Input!Q980="","",Input!Q980)</f>
        <v/>
      </c>
      <c r="S974" t="str">
        <f>IF(Input!R980="","",_xlfn.NUMBERVALUE(Input!R980))</f>
        <v/>
      </c>
      <c r="T974" t="str">
        <f>IF(Input!S980="","",Input!S980)</f>
        <v/>
      </c>
      <c r="U974" t="str">
        <f>IF(Input!T980="","",_xlfn.NUMBERVALUE(Input!T980))</f>
        <v/>
      </c>
      <c r="V974" t="str">
        <f>IF(Input!U980="","",(Input!U980))</f>
        <v/>
      </c>
      <c r="W974" t="str">
        <f>IF(Input!V980="","",_xlfn.NUMBERVALUE(Input!V980))</f>
        <v/>
      </c>
      <c r="X974" t="str">
        <f>IF(Input!W980="","",_xlfn.NUMBERVALUE(Input!W980))</f>
        <v/>
      </c>
      <c r="Y974" t="str">
        <f>IF(Input!X980="","",_xlfn.NUMBERVALUE(Input!X980))</f>
        <v/>
      </c>
      <c r="Z974" t="str">
        <f>IF(Input!Y980="","",_xlfn.NUMBERVALUE(Input!Y980))</f>
        <v/>
      </c>
    </row>
    <row r="975" spans="1:26" x14ac:dyDescent="0.25">
      <c r="A975" s="257" t="str">
        <f>IF(ISERROR(Input!A981),"",Input!A981)</f>
        <v/>
      </c>
      <c r="B975" t="str">
        <f t="shared" si="15"/>
        <v/>
      </c>
      <c r="C975" t="str">
        <f>IF(ISERROR(Input!B981),"",IF(Input!B981="","",Input!B981))</f>
        <v/>
      </c>
      <c r="D975" t="str">
        <f>IF(ISERROR(IF(Input!C981="","",Input!C981*1)),"",IF(Input!C981="","",Input!C981*1))</f>
        <v/>
      </c>
      <c r="E975" t="str">
        <f>IF(ISERROR(IF(Input!D981="","",Input!D981)),"",IF(Input!D981="","",Input!D981))</f>
        <v/>
      </c>
      <c r="F975" t="str">
        <f>IF(Input!E981="","",IF(ISNUMBER(_xlfn.NUMBERVALUE(Input!E981)),ROUND(Input!E981,0),Input!E981))</f>
        <v/>
      </c>
      <c r="G975" s="269" t="str">
        <f>IF(ISBLANK(Input!F981),"",(Input!F981))</f>
        <v/>
      </c>
      <c r="H975" t="str">
        <f>IF(Input!G981="","",Input!G981)</f>
        <v/>
      </c>
      <c r="I975" t="str">
        <f>IF(Input!H981="","",Input!H981)</f>
        <v/>
      </c>
      <c r="J975" t="str">
        <f>IFERROR(IF(Input!I981="","",IF(VLOOKUP(Input!D981,'Measure List'!$A$2:$D$5000,4,FALSE)="Residential","",Input!I981)),"")</f>
        <v/>
      </c>
      <c r="K975" t="str">
        <f>IF(Input!J981="","",Input!J981)</f>
        <v/>
      </c>
      <c r="L975" t="str">
        <f>IF(Input!K981="","",Input!K981)</f>
        <v/>
      </c>
      <c r="M975" t="str">
        <f>IF(Input!L981="","",Input!L981)</f>
        <v/>
      </c>
      <c r="N975" s="304" t="str">
        <f>IF(Input!M981="","",Input!M981)</f>
        <v/>
      </c>
      <c r="O975" t="str">
        <f>IF(Input!N981="","",IF(_xlfn.NUMBERVALUE(Input!N981)=0,"",_xlfn.NUMBERVALUE(Input!N981)))</f>
        <v/>
      </c>
      <c r="P975" t="str">
        <f>IF(Input!O981="","",_xlfn.NUMBERVALUE(Input!O981))</f>
        <v/>
      </c>
      <c r="Q975" t="str">
        <f>IF(Input!P981="","",Input!P981)</f>
        <v/>
      </c>
      <c r="R975" t="str">
        <f>IF(Input!Q981="","",Input!Q981)</f>
        <v/>
      </c>
      <c r="S975" t="str">
        <f>IF(Input!R981="","",_xlfn.NUMBERVALUE(Input!R981))</f>
        <v/>
      </c>
      <c r="T975" t="str">
        <f>IF(Input!S981="","",Input!S981)</f>
        <v/>
      </c>
      <c r="U975" t="str">
        <f>IF(Input!T981="","",_xlfn.NUMBERVALUE(Input!T981))</f>
        <v/>
      </c>
      <c r="V975" t="str">
        <f>IF(Input!U981="","",(Input!U981))</f>
        <v/>
      </c>
      <c r="W975" t="str">
        <f>IF(Input!V981="","",_xlfn.NUMBERVALUE(Input!V981))</f>
        <v/>
      </c>
      <c r="X975" t="str">
        <f>IF(Input!W981="","",_xlfn.NUMBERVALUE(Input!W981))</f>
        <v/>
      </c>
      <c r="Y975" t="str">
        <f>IF(Input!X981="","",_xlfn.NUMBERVALUE(Input!X981))</f>
        <v/>
      </c>
      <c r="Z975" t="str">
        <f>IF(Input!Y981="","",_xlfn.NUMBERVALUE(Input!Y981))</f>
        <v/>
      </c>
    </row>
    <row r="976" spans="1:26" x14ac:dyDescent="0.25">
      <c r="A976" s="257" t="str">
        <f>IF(ISERROR(Input!A982),"",Input!A982)</f>
        <v/>
      </c>
      <c r="B976" t="str">
        <f t="shared" si="15"/>
        <v/>
      </c>
      <c r="C976" t="str">
        <f>IF(ISERROR(Input!B982),"",IF(Input!B982="","",Input!B982))</f>
        <v/>
      </c>
      <c r="D976" t="str">
        <f>IF(ISERROR(IF(Input!C982="","",Input!C982*1)),"",IF(Input!C982="","",Input!C982*1))</f>
        <v/>
      </c>
      <c r="E976" t="str">
        <f>IF(ISERROR(IF(Input!D982="","",Input!D982)),"",IF(Input!D982="","",Input!D982))</f>
        <v/>
      </c>
      <c r="F976" t="str">
        <f>IF(Input!E982="","",IF(ISNUMBER(_xlfn.NUMBERVALUE(Input!E982)),ROUND(Input!E982,0),Input!E982))</f>
        <v/>
      </c>
      <c r="G976" s="269" t="str">
        <f>IF(ISBLANK(Input!F982),"",(Input!F982))</f>
        <v/>
      </c>
      <c r="H976" t="str">
        <f>IF(Input!G982="","",Input!G982)</f>
        <v/>
      </c>
      <c r="I976" t="str">
        <f>IF(Input!H982="","",Input!H982)</f>
        <v/>
      </c>
      <c r="J976" t="str">
        <f>IFERROR(IF(Input!I982="","",IF(VLOOKUP(Input!D982,'Measure List'!$A$2:$D$5000,4,FALSE)="Residential","",Input!I982)),"")</f>
        <v/>
      </c>
      <c r="K976" t="str">
        <f>IF(Input!J982="","",Input!J982)</f>
        <v/>
      </c>
      <c r="L976" t="str">
        <f>IF(Input!K982="","",Input!K982)</f>
        <v/>
      </c>
      <c r="M976" t="str">
        <f>IF(Input!L982="","",Input!L982)</f>
        <v/>
      </c>
      <c r="N976" s="304" t="str">
        <f>IF(Input!M982="","",Input!M982)</f>
        <v/>
      </c>
      <c r="O976" t="str">
        <f>IF(Input!N982="","",IF(_xlfn.NUMBERVALUE(Input!N982)=0,"",_xlfn.NUMBERVALUE(Input!N982)))</f>
        <v/>
      </c>
      <c r="P976" t="str">
        <f>IF(Input!O982="","",_xlfn.NUMBERVALUE(Input!O982))</f>
        <v/>
      </c>
      <c r="Q976" t="str">
        <f>IF(Input!P982="","",Input!P982)</f>
        <v/>
      </c>
      <c r="R976" t="str">
        <f>IF(Input!Q982="","",Input!Q982)</f>
        <v/>
      </c>
      <c r="S976" t="str">
        <f>IF(Input!R982="","",_xlfn.NUMBERVALUE(Input!R982))</f>
        <v/>
      </c>
      <c r="T976" t="str">
        <f>IF(Input!S982="","",Input!S982)</f>
        <v/>
      </c>
      <c r="U976" t="str">
        <f>IF(Input!T982="","",_xlfn.NUMBERVALUE(Input!T982))</f>
        <v/>
      </c>
      <c r="V976" t="str">
        <f>IF(Input!U982="","",(Input!U982))</f>
        <v/>
      </c>
      <c r="W976" t="str">
        <f>IF(Input!V982="","",_xlfn.NUMBERVALUE(Input!V982))</f>
        <v/>
      </c>
      <c r="X976" t="str">
        <f>IF(Input!W982="","",_xlfn.NUMBERVALUE(Input!W982))</f>
        <v/>
      </c>
      <c r="Y976" t="str">
        <f>IF(Input!X982="","",_xlfn.NUMBERVALUE(Input!X982))</f>
        <v/>
      </c>
      <c r="Z976" t="str">
        <f>IF(Input!Y982="","",_xlfn.NUMBERVALUE(Input!Y982))</f>
        <v/>
      </c>
    </row>
    <row r="977" spans="1:26" x14ac:dyDescent="0.25">
      <c r="A977" s="257" t="str">
        <f>IF(ISERROR(Input!A983),"",Input!A983)</f>
        <v/>
      </c>
      <c r="B977" t="str">
        <f t="shared" si="15"/>
        <v/>
      </c>
      <c r="C977" t="str">
        <f>IF(ISERROR(Input!B983),"",IF(Input!B983="","",Input!B983))</f>
        <v/>
      </c>
      <c r="D977" t="str">
        <f>IF(ISERROR(IF(Input!C983="","",Input!C983*1)),"",IF(Input!C983="","",Input!C983*1))</f>
        <v/>
      </c>
      <c r="E977" t="str">
        <f>IF(ISERROR(IF(Input!D983="","",Input!D983)),"",IF(Input!D983="","",Input!D983))</f>
        <v/>
      </c>
      <c r="F977" t="str">
        <f>IF(Input!E983="","",IF(ISNUMBER(_xlfn.NUMBERVALUE(Input!E983)),ROUND(Input!E983,0),Input!E983))</f>
        <v/>
      </c>
      <c r="G977" s="269" t="str">
        <f>IF(ISBLANK(Input!F983),"",(Input!F983))</f>
        <v/>
      </c>
      <c r="H977" t="str">
        <f>IF(Input!G983="","",Input!G983)</f>
        <v/>
      </c>
      <c r="I977" t="str">
        <f>IF(Input!H983="","",Input!H983)</f>
        <v/>
      </c>
      <c r="J977" t="str">
        <f>IFERROR(IF(Input!I983="","",IF(VLOOKUP(Input!D983,'Measure List'!$A$2:$D$5000,4,FALSE)="Residential","",Input!I983)),"")</f>
        <v/>
      </c>
      <c r="K977" t="str">
        <f>IF(Input!J983="","",Input!J983)</f>
        <v/>
      </c>
      <c r="L977" t="str">
        <f>IF(Input!K983="","",Input!K983)</f>
        <v/>
      </c>
      <c r="M977" t="str">
        <f>IF(Input!L983="","",Input!L983)</f>
        <v/>
      </c>
      <c r="N977" s="304" t="str">
        <f>IF(Input!M983="","",Input!M983)</f>
        <v/>
      </c>
      <c r="O977" t="str">
        <f>IF(Input!N983="","",IF(_xlfn.NUMBERVALUE(Input!N983)=0,"",_xlfn.NUMBERVALUE(Input!N983)))</f>
        <v/>
      </c>
      <c r="P977" t="str">
        <f>IF(Input!O983="","",_xlfn.NUMBERVALUE(Input!O983))</f>
        <v/>
      </c>
      <c r="Q977" t="str">
        <f>IF(Input!P983="","",Input!P983)</f>
        <v/>
      </c>
      <c r="R977" t="str">
        <f>IF(Input!Q983="","",Input!Q983)</f>
        <v/>
      </c>
      <c r="S977" t="str">
        <f>IF(Input!R983="","",_xlfn.NUMBERVALUE(Input!R983))</f>
        <v/>
      </c>
      <c r="T977" t="str">
        <f>IF(Input!S983="","",Input!S983)</f>
        <v/>
      </c>
      <c r="U977" t="str">
        <f>IF(Input!T983="","",_xlfn.NUMBERVALUE(Input!T983))</f>
        <v/>
      </c>
      <c r="V977" t="str">
        <f>IF(Input!U983="","",(Input!U983))</f>
        <v/>
      </c>
      <c r="W977" t="str">
        <f>IF(Input!V983="","",_xlfn.NUMBERVALUE(Input!V983))</f>
        <v/>
      </c>
      <c r="X977" t="str">
        <f>IF(Input!W983="","",_xlfn.NUMBERVALUE(Input!W983))</f>
        <v/>
      </c>
      <c r="Y977" t="str">
        <f>IF(Input!X983="","",_xlfn.NUMBERVALUE(Input!X983))</f>
        <v/>
      </c>
      <c r="Z977" t="str">
        <f>IF(Input!Y983="","",_xlfn.NUMBERVALUE(Input!Y983))</f>
        <v/>
      </c>
    </row>
    <row r="978" spans="1:26" x14ac:dyDescent="0.25">
      <c r="A978" s="257" t="str">
        <f>IF(ISERROR(Input!A984),"",Input!A984)</f>
        <v/>
      </c>
      <c r="B978" t="str">
        <f t="shared" si="15"/>
        <v/>
      </c>
      <c r="C978" t="str">
        <f>IF(ISERROR(Input!B984),"",IF(Input!B984="","",Input!B984))</f>
        <v/>
      </c>
      <c r="D978" t="str">
        <f>IF(ISERROR(IF(Input!C984="","",Input!C984*1)),"",IF(Input!C984="","",Input!C984*1))</f>
        <v/>
      </c>
      <c r="E978" t="str">
        <f>IF(ISERROR(IF(Input!D984="","",Input!D984)),"",IF(Input!D984="","",Input!D984))</f>
        <v/>
      </c>
      <c r="F978" t="str">
        <f>IF(Input!E984="","",IF(ISNUMBER(_xlfn.NUMBERVALUE(Input!E984)),ROUND(Input!E984,0),Input!E984))</f>
        <v/>
      </c>
      <c r="G978" s="269" t="str">
        <f>IF(ISBLANK(Input!F984),"",(Input!F984))</f>
        <v/>
      </c>
      <c r="H978" t="str">
        <f>IF(Input!G984="","",Input!G984)</f>
        <v/>
      </c>
      <c r="I978" t="str">
        <f>IF(Input!H984="","",Input!H984)</f>
        <v/>
      </c>
      <c r="J978" t="str">
        <f>IFERROR(IF(Input!I984="","",IF(VLOOKUP(Input!D984,'Measure List'!$A$2:$D$5000,4,FALSE)="Residential","",Input!I984)),"")</f>
        <v/>
      </c>
      <c r="K978" t="str">
        <f>IF(Input!J984="","",Input!J984)</f>
        <v/>
      </c>
      <c r="L978" t="str">
        <f>IF(Input!K984="","",Input!K984)</f>
        <v/>
      </c>
      <c r="M978" t="str">
        <f>IF(Input!L984="","",Input!L984)</f>
        <v/>
      </c>
      <c r="N978" s="304" t="str">
        <f>IF(Input!M984="","",Input!M984)</f>
        <v/>
      </c>
      <c r="O978" t="str">
        <f>IF(Input!N984="","",IF(_xlfn.NUMBERVALUE(Input!N984)=0,"",_xlfn.NUMBERVALUE(Input!N984)))</f>
        <v/>
      </c>
      <c r="P978" t="str">
        <f>IF(Input!O984="","",_xlfn.NUMBERVALUE(Input!O984))</f>
        <v/>
      </c>
      <c r="Q978" t="str">
        <f>IF(Input!P984="","",Input!P984)</f>
        <v/>
      </c>
      <c r="R978" t="str">
        <f>IF(Input!Q984="","",Input!Q984)</f>
        <v/>
      </c>
      <c r="S978" t="str">
        <f>IF(Input!R984="","",_xlfn.NUMBERVALUE(Input!R984))</f>
        <v/>
      </c>
      <c r="T978" t="str">
        <f>IF(Input!S984="","",Input!S984)</f>
        <v/>
      </c>
      <c r="U978" t="str">
        <f>IF(Input!T984="","",_xlfn.NUMBERVALUE(Input!T984))</f>
        <v/>
      </c>
      <c r="V978" t="str">
        <f>IF(Input!U984="","",(Input!U984))</f>
        <v/>
      </c>
      <c r="W978" t="str">
        <f>IF(Input!V984="","",_xlfn.NUMBERVALUE(Input!V984))</f>
        <v/>
      </c>
      <c r="X978" t="str">
        <f>IF(Input!W984="","",_xlfn.NUMBERVALUE(Input!W984))</f>
        <v/>
      </c>
      <c r="Y978" t="str">
        <f>IF(Input!X984="","",_xlfn.NUMBERVALUE(Input!X984))</f>
        <v/>
      </c>
      <c r="Z978" t="str">
        <f>IF(Input!Y984="","",_xlfn.NUMBERVALUE(Input!Y984))</f>
        <v/>
      </c>
    </row>
    <row r="979" spans="1:26" x14ac:dyDescent="0.25">
      <c r="A979" s="257" t="str">
        <f>IF(ISERROR(Input!A985),"",Input!A985)</f>
        <v/>
      </c>
      <c r="B979" t="str">
        <f t="shared" si="15"/>
        <v/>
      </c>
      <c r="C979" t="str">
        <f>IF(ISERROR(Input!B985),"",IF(Input!B985="","",Input!B985))</f>
        <v/>
      </c>
      <c r="D979" t="str">
        <f>IF(ISERROR(IF(Input!C985="","",Input!C985*1)),"",IF(Input!C985="","",Input!C985*1))</f>
        <v/>
      </c>
      <c r="E979" t="str">
        <f>IF(ISERROR(IF(Input!D985="","",Input!D985)),"",IF(Input!D985="","",Input!D985))</f>
        <v/>
      </c>
      <c r="F979" t="str">
        <f>IF(Input!E985="","",IF(ISNUMBER(_xlfn.NUMBERVALUE(Input!E985)),ROUND(Input!E985,0),Input!E985))</f>
        <v/>
      </c>
      <c r="G979" s="269" t="str">
        <f>IF(ISBLANK(Input!F985),"",(Input!F985))</f>
        <v/>
      </c>
      <c r="H979" t="str">
        <f>IF(Input!G985="","",Input!G985)</f>
        <v/>
      </c>
      <c r="I979" t="str">
        <f>IF(Input!H985="","",Input!H985)</f>
        <v/>
      </c>
      <c r="J979" t="str">
        <f>IFERROR(IF(Input!I985="","",IF(VLOOKUP(Input!D985,'Measure List'!$A$2:$D$5000,4,FALSE)="Residential","",Input!I985)),"")</f>
        <v/>
      </c>
      <c r="K979" t="str">
        <f>IF(Input!J985="","",Input!J985)</f>
        <v/>
      </c>
      <c r="L979" t="str">
        <f>IF(Input!K985="","",Input!K985)</f>
        <v/>
      </c>
      <c r="M979" t="str">
        <f>IF(Input!L985="","",Input!L985)</f>
        <v/>
      </c>
      <c r="N979" s="304" t="str">
        <f>IF(Input!M985="","",Input!M985)</f>
        <v/>
      </c>
      <c r="O979" t="str">
        <f>IF(Input!N985="","",IF(_xlfn.NUMBERVALUE(Input!N985)=0,"",_xlfn.NUMBERVALUE(Input!N985)))</f>
        <v/>
      </c>
      <c r="P979" t="str">
        <f>IF(Input!O985="","",_xlfn.NUMBERVALUE(Input!O985))</f>
        <v/>
      </c>
      <c r="Q979" t="str">
        <f>IF(Input!P985="","",Input!P985)</f>
        <v/>
      </c>
      <c r="R979" t="str">
        <f>IF(Input!Q985="","",Input!Q985)</f>
        <v/>
      </c>
      <c r="S979" t="str">
        <f>IF(Input!R985="","",_xlfn.NUMBERVALUE(Input!R985))</f>
        <v/>
      </c>
      <c r="T979" t="str">
        <f>IF(Input!S985="","",Input!S985)</f>
        <v/>
      </c>
      <c r="U979" t="str">
        <f>IF(Input!T985="","",_xlfn.NUMBERVALUE(Input!T985))</f>
        <v/>
      </c>
      <c r="V979" t="str">
        <f>IF(Input!U985="","",(Input!U985))</f>
        <v/>
      </c>
      <c r="W979" t="str">
        <f>IF(Input!V985="","",_xlfn.NUMBERVALUE(Input!V985))</f>
        <v/>
      </c>
      <c r="X979" t="str">
        <f>IF(Input!W985="","",_xlfn.NUMBERVALUE(Input!W985))</f>
        <v/>
      </c>
      <c r="Y979" t="str">
        <f>IF(Input!X985="","",_xlfn.NUMBERVALUE(Input!X985))</f>
        <v/>
      </c>
      <c r="Z979" t="str">
        <f>IF(Input!Y985="","",_xlfn.NUMBERVALUE(Input!Y985))</f>
        <v/>
      </c>
    </row>
    <row r="980" spans="1:26" x14ac:dyDescent="0.25">
      <c r="A980" s="257" t="str">
        <f>IF(ISERROR(Input!A986),"",Input!A986)</f>
        <v/>
      </c>
      <c r="B980" t="str">
        <f t="shared" si="15"/>
        <v/>
      </c>
      <c r="C980" t="str">
        <f>IF(ISERROR(Input!B986),"",IF(Input!B986="","",Input!B986))</f>
        <v/>
      </c>
      <c r="D980" t="str">
        <f>IF(ISERROR(IF(Input!C986="","",Input!C986*1)),"",IF(Input!C986="","",Input!C986*1))</f>
        <v/>
      </c>
      <c r="E980" t="str">
        <f>IF(ISERROR(IF(Input!D986="","",Input!D986)),"",IF(Input!D986="","",Input!D986))</f>
        <v/>
      </c>
      <c r="F980" t="str">
        <f>IF(Input!E986="","",IF(ISNUMBER(_xlfn.NUMBERVALUE(Input!E986)),ROUND(Input!E986,0),Input!E986))</f>
        <v/>
      </c>
      <c r="G980" s="269" t="str">
        <f>IF(ISBLANK(Input!F986),"",(Input!F986))</f>
        <v/>
      </c>
      <c r="H980" t="str">
        <f>IF(Input!G986="","",Input!G986)</f>
        <v/>
      </c>
      <c r="I980" t="str">
        <f>IF(Input!H986="","",Input!H986)</f>
        <v/>
      </c>
      <c r="J980" t="str">
        <f>IFERROR(IF(Input!I986="","",IF(VLOOKUP(Input!D986,'Measure List'!$A$2:$D$5000,4,FALSE)="Residential","",Input!I986)),"")</f>
        <v/>
      </c>
      <c r="K980" t="str">
        <f>IF(Input!J986="","",Input!J986)</f>
        <v/>
      </c>
      <c r="L980" t="str">
        <f>IF(Input!K986="","",Input!K986)</f>
        <v/>
      </c>
      <c r="M980" t="str">
        <f>IF(Input!L986="","",Input!L986)</f>
        <v/>
      </c>
      <c r="N980" s="304" t="str">
        <f>IF(Input!M986="","",Input!M986)</f>
        <v/>
      </c>
      <c r="O980" t="str">
        <f>IF(Input!N986="","",IF(_xlfn.NUMBERVALUE(Input!N986)=0,"",_xlfn.NUMBERVALUE(Input!N986)))</f>
        <v/>
      </c>
      <c r="P980" t="str">
        <f>IF(Input!O986="","",_xlfn.NUMBERVALUE(Input!O986))</f>
        <v/>
      </c>
      <c r="Q980" t="str">
        <f>IF(Input!P986="","",Input!P986)</f>
        <v/>
      </c>
      <c r="R980" t="str">
        <f>IF(Input!Q986="","",Input!Q986)</f>
        <v/>
      </c>
      <c r="S980" t="str">
        <f>IF(Input!R986="","",_xlfn.NUMBERVALUE(Input!R986))</f>
        <v/>
      </c>
      <c r="T980" t="str">
        <f>IF(Input!S986="","",Input!S986)</f>
        <v/>
      </c>
      <c r="U980" t="str">
        <f>IF(Input!T986="","",_xlfn.NUMBERVALUE(Input!T986))</f>
        <v/>
      </c>
      <c r="V980" t="str">
        <f>IF(Input!U986="","",(Input!U986))</f>
        <v/>
      </c>
      <c r="W980" t="str">
        <f>IF(Input!V986="","",_xlfn.NUMBERVALUE(Input!V986))</f>
        <v/>
      </c>
      <c r="X980" t="str">
        <f>IF(Input!W986="","",_xlfn.NUMBERVALUE(Input!W986))</f>
        <v/>
      </c>
      <c r="Y980" t="str">
        <f>IF(Input!X986="","",_xlfn.NUMBERVALUE(Input!X986))</f>
        <v/>
      </c>
      <c r="Z980" t="str">
        <f>IF(Input!Y986="","",_xlfn.NUMBERVALUE(Input!Y986))</f>
        <v/>
      </c>
    </row>
    <row r="981" spans="1:26" x14ac:dyDescent="0.25">
      <c r="A981" s="257" t="str">
        <f>IF(ISERROR(Input!A987),"",Input!A987)</f>
        <v/>
      </c>
      <c r="B981" t="str">
        <f t="shared" si="15"/>
        <v/>
      </c>
      <c r="C981" t="str">
        <f>IF(ISERROR(Input!B987),"",IF(Input!B987="","",Input!B987))</f>
        <v/>
      </c>
      <c r="D981" t="str">
        <f>IF(ISERROR(IF(Input!C987="","",Input!C987*1)),"",IF(Input!C987="","",Input!C987*1))</f>
        <v/>
      </c>
      <c r="E981" t="str">
        <f>IF(ISERROR(IF(Input!D987="","",Input!D987)),"",IF(Input!D987="","",Input!D987))</f>
        <v/>
      </c>
      <c r="F981" t="str">
        <f>IF(Input!E987="","",IF(ISNUMBER(_xlfn.NUMBERVALUE(Input!E987)),ROUND(Input!E987,0),Input!E987))</f>
        <v/>
      </c>
      <c r="G981" s="269" t="str">
        <f>IF(ISBLANK(Input!F987),"",(Input!F987))</f>
        <v/>
      </c>
      <c r="H981" t="str">
        <f>IF(Input!G987="","",Input!G987)</f>
        <v/>
      </c>
      <c r="I981" t="str">
        <f>IF(Input!H987="","",Input!H987)</f>
        <v/>
      </c>
      <c r="J981" t="str">
        <f>IFERROR(IF(Input!I987="","",IF(VLOOKUP(Input!D987,'Measure List'!$A$2:$D$5000,4,FALSE)="Residential","",Input!I987)),"")</f>
        <v/>
      </c>
      <c r="K981" t="str">
        <f>IF(Input!J987="","",Input!J987)</f>
        <v/>
      </c>
      <c r="L981" t="str">
        <f>IF(Input!K987="","",Input!K987)</f>
        <v/>
      </c>
      <c r="M981" t="str">
        <f>IF(Input!L987="","",Input!L987)</f>
        <v/>
      </c>
      <c r="N981" s="304" t="str">
        <f>IF(Input!M987="","",Input!M987)</f>
        <v/>
      </c>
      <c r="O981" t="str">
        <f>IF(Input!N987="","",IF(_xlfn.NUMBERVALUE(Input!N987)=0,"",_xlfn.NUMBERVALUE(Input!N987)))</f>
        <v/>
      </c>
      <c r="P981" t="str">
        <f>IF(Input!O987="","",_xlfn.NUMBERVALUE(Input!O987))</f>
        <v/>
      </c>
      <c r="Q981" t="str">
        <f>IF(Input!P987="","",Input!P987)</f>
        <v/>
      </c>
      <c r="R981" t="str">
        <f>IF(Input!Q987="","",Input!Q987)</f>
        <v/>
      </c>
      <c r="S981" t="str">
        <f>IF(Input!R987="","",_xlfn.NUMBERVALUE(Input!R987))</f>
        <v/>
      </c>
      <c r="T981" t="str">
        <f>IF(Input!S987="","",Input!S987)</f>
        <v/>
      </c>
      <c r="U981" t="str">
        <f>IF(Input!T987="","",_xlfn.NUMBERVALUE(Input!T987))</f>
        <v/>
      </c>
      <c r="V981" t="str">
        <f>IF(Input!U987="","",(Input!U987))</f>
        <v/>
      </c>
      <c r="W981" t="str">
        <f>IF(Input!V987="","",_xlfn.NUMBERVALUE(Input!V987))</f>
        <v/>
      </c>
      <c r="X981" t="str">
        <f>IF(Input!W987="","",_xlfn.NUMBERVALUE(Input!W987))</f>
        <v/>
      </c>
      <c r="Y981" t="str">
        <f>IF(Input!X987="","",_xlfn.NUMBERVALUE(Input!X987))</f>
        <v/>
      </c>
      <c r="Z981" t="str">
        <f>IF(Input!Y987="","",_xlfn.NUMBERVALUE(Input!Y987))</f>
        <v/>
      </c>
    </row>
    <row r="982" spans="1:26" x14ac:dyDescent="0.25">
      <c r="A982" s="257" t="str">
        <f>IF(ISERROR(Input!A988),"",Input!A988)</f>
        <v/>
      </c>
      <c r="B982" t="str">
        <f t="shared" si="15"/>
        <v/>
      </c>
      <c r="C982" t="str">
        <f>IF(ISERROR(Input!B988),"",IF(Input!B988="","",Input!B988))</f>
        <v/>
      </c>
      <c r="D982" t="str">
        <f>IF(ISERROR(IF(Input!C988="","",Input!C988*1)),"",IF(Input!C988="","",Input!C988*1))</f>
        <v/>
      </c>
      <c r="E982" t="str">
        <f>IF(ISERROR(IF(Input!D988="","",Input!D988)),"",IF(Input!D988="","",Input!D988))</f>
        <v/>
      </c>
      <c r="F982" t="str">
        <f>IF(Input!E988="","",IF(ISNUMBER(_xlfn.NUMBERVALUE(Input!E988)),ROUND(Input!E988,0),Input!E988))</f>
        <v/>
      </c>
      <c r="G982" s="269" t="str">
        <f>IF(ISBLANK(Input!F988),"",(Input!F988))</f>
        <v/>
      </c>
      <c r="H982" t="str">
        <f>IF(Input!G988="","",Input!G988)</f>
        <v/>
      </c>
      <c r="I982" t="str">
        <f>IF(Input!H988="","",Input!H988)</f>
        <v/>
      </c>
      <c r="J982" t="str">
        <f>IFERROR(IF(Input!I988="","",IF(VLOOKUP(Input!D988,'Measure List'!$A$2:$D$5000,4,FALSE)="Residential","",Input!I988)),"")</f>
        <v/>
      </c>
      <c r="K982" t="str">
        <f>IF(Input!J988="","",Input!J988)</f>
        <v/>
      </c>
      <c r="L982" t="str">
        <f>IF(Input!K988="","",Input!K988)</f>
        <v/>
      </c>
      <c r="M982" t="str">
        <f>IF(Input!L988="","",Input!L988)</f>
        <v/>
      </c>
      <c r="N982" s="304" t="str">
        <f>IF(Input!M988="","",Input!M988)</f>
        <v/>
      </c>
      <c r="O982" t="str">
        <f>IF(Input!N988="","",IF(_xlfn.NUMBERVALUE(Input!N988)=0,"",_xlfn.NUMBERVALUE(Input!N988)))</f>
        <v/>
      </c>
      <c r="P982" t="str">
        <f>IF(Input!O988="","",_xlfn.NUMBERVALUE(Input!O988))</f>
        <v/>
      </c>
      <c r="Q982" t="str">
        <f>IF(Input!P988="","",Input!P988)</f>
        <v/>
      </c>
      <c r="R982" t="str">
        <f>IF(Input!Q988="","",Input!Q988)</f>
        <v/>
      </c>
      <c r="S982" t="str">
        <f>IF(Input!R988="","",_xlfn.NUMBERVALUE(Input!R988))</f>
        <v/>
      </c>
      <c r="T982" t="str">
        <f>IF(Input!S988="","",Input!S988)</f>
        <v/>
      </c>
      <c r="U982" t="str">
        <f>IF(Input!T988="","",_xlfn.NUMBERVALUE(Input!T988))</f>
        <v/>
      </c>
      <c r="V982" t="str">
        <f>IF(Input!U988="","",(Input!U988))</f>
        <v/>
      </c>
      <c r="W982" t="str">
        <f>IF(Input!V988="","",_xlfn.NUMBERVALUE(Input!V988))</f>
        <v/>
      </c>
      <c r="X982" t="str">
        <f>IF(Input!W988="","",_xlfn.NUMBERVALUE(Input!W988))</f>
        <v/>
      </c>
      <c r="Y982" t="str">
        <f>IF(Input!X988="","",_xlfn.NUMBERVALUE(Input!X988))</f>
        <v/>
      </c>
      <c r="Z982" t="str">
        <f>IF(Input!Y988="","",_xlfn.NUMBERVALUE(Input!Y988))</f>
        <v/>
      </c>
    </row>
    <row r="983" spans="1:26" x14ac:dyDescent="0.25">
      <c r="A983" s="257" t="str">
        <f>IF(ISERROR(Input!A989),"",Input!A989)</f>
        <v/>
      </c>
      <c r="B983" t="str">
        <f t="shared" si="15"/>
        <v/>
      </c>
      <c r="C983" t="str">
        <f>IF(ISERROR(Input!B989),"",IF(Input!B989="","",Input!B989))</f>
        <v/>
      </c>
      <c r="D983" t="str">
        <f>IF(ISERROR(IF(Input!C989="","",Input!C989*1)),"",IF(Input!C989="","",Input!C989*1))</f>
        <v/>
      </c>
      <c r="E983" t="str">
        <f>IF(ISERROR(IF(Input!D989="","",Input!D989)),"",IF(Input!D989="","",Input!D989))</f>
        <v/>
      </c>
      <c r="F983" t="str">
        <f>IF(Input!E989="","",IF(ISNUMBER(_xlfn.NUMBERVALUE(Input!E989)),ROUND(Input!E989,0),Input!E989))</f>
        <v/>
      </c>
      <c r="G983" s="269" t="str">
        <f>IF(ISBLANK(Input!F989),"",(Input!F989))</f>
        <v/>
      </c>
      <c r="H983" t="str">
        <f>IF(Input!G989="","",Input!G989)</f>
        <v/>
      </c>
      <c r="I983" t="str">
        <f>IF(Input!H989="","",Input!H989)</f>
        <v/>
      </c>
      <c r="J983" t="str">
        <f>IFERROR(IF(Input!I989="","",IF(VLOOKUP(Input!D989,'Measure List'!$A$2:$D$5000,4,FALSE)="Residential","",Input!I989)),"")</f>
        <v/>
      </c>
      <c r="K983" t="str">
        <f>IF(Input!J989="","",Input!J989)</f>
        <v/>
      </c>
      <c r="L983" t="str">
        <f>IF(Input!K989="","",Input!K989)</f>
        <v/>
      </c>
      <c r="M983" t="str">
        <f>IF(Input!L989="","",Input!L989)</f>
        <v/>
      </c>
      <c r="N983" s="304" t="str">
        <f>IF(Input!M989="","",Input!M989)</f>
        <v/>
      </c>
      <c r="O983" t="str">
        <f>IF(Input!N989="","",IF(_xlfn.NUMBERVALUE(Input!N989)=0,"",_xlfn.NUMBERVALUE(Input!N989)))</f>
        <v/>
      </c>
      <c r="P983" t="str">
        <f>IF(Input!O989="","",_xlfn.NUMBERVALUE(Input!O989))</f>
        <v/>
      </c>
      <c r="Q983" t="str">
        <f>IF(Input!P989="","",Input!P989)</f>
        <v/>
      </c>
      <c r="R983" t="str">
        <f>IF(Input!Q989="","",Input!Q989)</f>
        <v/>
      </c>
      <c r="S983" t="str">
        <f>IF(Input!R989="","",_xlfn.NUMBERVALUE(Input!R989))</f>
        <v/>
      </c>
      <c r="T983" t="str">
        <f>IF(Input!S989="","",Input!S989)</f>
        <v/>
      </c>
      <c r="U983" t="str">
        <f>IF(Input!T989="","",_xlfn.NUMBERVALUE(Input!T989))</f>
        <v/>
      </c>
      <c r="V983" t="str">
        <f>IF(Input!U989="","",(Input!U989))</f>
        <v/>
      </c>
      <c r="W983" t="str">
        <f>IF(Input!V989="","",_xlfn.NUMBERVALUE(Input!V989))</f>
        <v/>
      </c>
      <c r="X983" t="str">
        <f>IF(Input!W989="","",_xlfn.NUMBERVALUE(Input!W989))</f>
        <v/>
      </c>
      <c r="Y983" t="str">
        <f>IF(Input!X989="","",_xlfn.NUMBERVALUE(Input!X989))</f>
        <v/>
      </c>
      <c r="Z983" t="str">
        <f>IF(Input!Y989="","",_xlfn.NUMBERVALUE(Input!Y989))</f>
        <v/>
      </c>
    </row>
    <row r="984" spans="1:26" x14ac:dyDescent="0.25">
      <c r="A984" s="257" t="str">
        <f>IF(ISERROR(Input!A990),"",Input!A990)</f>
        <v/>
      </c>
      <c r="B984" t="str">
        <f t="shared" si="15"/>
        <v/>
      </c>
      <c r="C984" t="str">
        <f>IF(ISERROR(Input!B990),"",IF(Input!B990="","",Input!B990))</f>
        <v/>
      </c>
      <c r="D984" t="str">
        <f>IF(ISERROR(IF(Input!C990="","",Input!C990*1)),"",IF(Input!C990="","",Input!C990*1))</f>
        <v/>
      </c>
      <c r="E984" t="str">
        <f>IF(ISERROR(IF(Input!D990="","",Input!D990)),"",IF(Input!D990="","",Input!D990))</f>
        <v/>
      </c>
      <c r="F984" t="str">
        <f>IF(Input!E990="","",IF(ISNUMBER(_xlfn.NUMBERVALUE(Input!E990)),ROUND(Input!E990,0),Input!E990))</f>
        <v/>
      </c>
      <c r="G984" s="269" t="str">
        <f>IF(ISBLANK(Input!F990),"",(Input!F990))</f>
        <v/>
      </c>
      <c r="H984" t="str">
        <f>IF(Input!G990="","",Input!G990)</f>
        <v/>
      </c>
      <c r="I984" t="str">
        <f>IF(Input!H990="","",Input!H990)</f>
        <v/>
      </c>
      <c r="J984" t="str">
        <f>IFERROR(IF(Input!I990="","",IF(VLOOKUP(Input!D990,'Measure List'!$A$2:$D$5000,4,FALSE)="Residential","",Input!I990)),"")</f>
        <v/>
      </c>
      <c r="K984" t="str">
        <f>IF(Input!J990="","",Input!J990)</f>
        <v/>
      </c>
      <c r="L984" t="str">
        <f>IF(Input!K990="","",Input!K990)</f>
        <v/>
      </c>
      <c r="M984" t="str">
        <f>IF(Input!L990="","",Input!L990)</f>
        <v/>
      </c>
      <c r="N984" s="304" t="str">
        <f>IF(Input!M990="","",Input!M990)</f>
        <v/>
      </c>
      <c r="O984" t="str">
        <f>IF(Input!N990="","",IF(_xlfn.NUMBERVALUE(Input!N990)=0,"",_xlfn.NUMBERVALUE(Input!N990)))</f>
        <v/>
      </c>
      <c r="P984" t="str">
        <f>IF(Input!O990="","",_xlfn.NUMBERVALUE(Input!O990))</f>
        <v/>
      </c>
      <c r="Q984" t="str">
        <f>IF(Input!P990="","",Input!P990)</f>
        <v/>
      </c>
      <c r="R984" t="str">
        <f>IF(Input!Q990="","",Input!Q990)</f>
        <v/>
      </c>
      <c r="S984" t="str">
        <f>IF(Input!R990="","",_xlfn.NUMBERVALUE(Input!R990))</f>
        <v/>
      </c>
      <c r="T984" t="str">
        <f>IF(Input!S990="","",Input!S990)</f>
        <v/>
      </c>
      <c r="U984" t="str">
        <f>IF(Input!T990="","",_xlfn.NUMBERVALUE(Input!T990))</f>
        <v/>
      </c>
      <c r="V984" t="str">
        <f>IF(Input!U990="","",(Input!U990))</f>
        <v/>
      </c>
      <c r="W984" t="str">
        <f>IF(Input!V990="","",_xlfn.NUMBERVALUE(Input!V990))</f>
        <v/>
      </c>
      <c r="X984" t="str">
        <f>IF(Input!W990="","",_xlfn.NUMBERVALUE(Input!W990))</f>
        <v/>
      </c>
      <c r="Y984" t="str">
        <f>IF(Input!X990="","",_xlfn.NUMBERVALUE(Input!X990))</f>
        <v/>
      </c>
      <c r="Z984" t="str">
        <f>IF(Input!Y990="","",_xlfn.NUMBERVALUE(Input!Y990))</f>
        <v/>
      </c>
    </row>
    <row r="985" spans="1:26" x14ac:dyDescent="0.25">
      <c r="A985" s="257" t="str">
        <f>IF(ISERROR(Input!A991),"",Input!A991)</f>
        <v/>
      </c>
      <c r="B985" t="str">
        <f t="shared" si="15"/>
        <v/>
      </c>
      <c r="C985" t="str">
        <f>IF(ISERROR(Input!B991),"",IF(Input!B991="","",Input!B991))</f>
        <v/>
      </c>
      <c r="D985" t="str">
        <f>IF(ISERROR(IF(Input!C991="","",Input!C991*1)),"",IF(Input!C991="","",Input!C991*1))</f>
        <v/>
      </c>
      <c r="E985" t="str">
        <f>IF(ISERROR(IF(Input!D991="","",Input!D991)),"",IF(Input!D991="","",Input!D991))</f>
        <v/>
      </c>
      <c r="F985" t="str">
        <f>IF(Input!E991="","",IF(ISNUMBER(_xlfn.NUMBERVALUE(Input!E991)),ROUND(Input!E991,0),Input!E991))</f>
        <v/>
      </c>
      <c r="G985" s="269" t="str">
        <f>IF(ISBLANK(Input!F991),"",(Input!F991))</f>
        <v/>
      </c>
      <c r="H985" t="str">
        <f>IF(Input!G991="","",Input!G991)</f>
        <v/>
      </c>
      <c r="I985" t="str">
        <f>IF(Input!H991="","",Input!H991)</f>
        <v/>
      </c>
      <c r="J985" t="str">
        <f>IFERROR(IF(Input!I991="","",IF(VLOOKUP(Input!D991,'Measure List'!$A$2:$D$5000,4,FALSE)="Residential","",Input!I991)),"")</f>
        <v/>
      </c>
      <c r="K985" t="str">
        <f>IF(Input!J991="","",Input!J991)</f>
        <v/>
      </c>
      <c r="L985" t="str">
        <f>IF(Input!K991="","",Input!K991)</f>
        <v/>
      </c>
      <c r="M985" t="str">
        <f>IF(Input!L991="","",Input!L991)</f>
        <v/>
      </c>
      <c r="N985" s="304" t="str">
        <f>IF(Input!M991="","",Input!M991)</f>
        <v/>
      </c>
      <c r="O985" t="str">
        <f>IF(Input!N991="","",IF(_xlfn.NUMBERVALUE(Input!N991)=0,"",_xlfn.NUMBERVALUE(Input!N991)))</f>
        <v/>
      </c>
      <c r="P985" t="str">
        <f>IF(Input!O991="","",_xlfn.NUMBERVALUE(Input!O991))</f>
        <v/>
      </c>
      <c r="Q985" t="str">
        <f>IF(Input!P991="","",Input!P991)</f>
        <v/>
      </c>
      <c r="R985" t="str">
        <f>IF(Input!Q991="","",Input!Q991)</f>
        <v/>
      </c>
      <c r="S985" t="str">
        <f>IF(Input!R991="","",_xlfn.NUMBERVALUE(Input!R991))</f>
        <v/>
      </c>
      <c r="T985" t="str">
        <f>IF(Input!S991="","",Input!S991)</f>
        <v/>
      </c>
      <c r="U985" t="str">
        <f>IF(Input!T991="","",_xlfn.NUMBERVALUE(Input!T991))</f>
        <v/>
      </c>
      <c r="V985" t="str">
        <f>IF(Input!U991="","",(Input!U991))</f>
        <v/>
      </c>
      <c r="W985" t="str">
        <f>IF(Input!V991="","",_xlfn.NUMBERVALUE(Input!V991))</f>
        <v/>
      </c>
      <c r="X985" t="str">
        <f>IF(Input!W991="","",_xlfn.NUMBERVALUE(Input!W991))</f>
        <v/>
      </c>
      <c r="Y985" t="str">
        <f>IF(Input!X991="","",_xlfn.NUMBERVALUE(Input!X991))</f>
        <v/>
      </c>
      <c r="Z985" t="str">
        <f>IF(Input!Y991="","",_xlfn.NUMBERVALUE(Input!Y991))</f>
        <v/>
      </c>
    </row>
    <row r="986" spans="1:26" x14ac:dyDescent="0.25">
      <c r="A986" s="257" t="str">
        <f>IF(ISERROR(Input!A992),"",Input!A992)</f>
        <v/>
      </c>
      <c r="B986" t="str">
        <f t="shared" si="15"/>
        <v/>
      </c>
      <c r="C986" t="str">
        <f>IF(ISERROR(Input!B992),"",IF(Input!B992="","",Input!B992))</f>
        <v/>
      </c>
      <c r="D986" t="str">
        <f>IF(ISERROR(IF(Input!C992="","",Input!C992*1)),"",IF(Input!C992="","",Input!C992*1))</f>
        <v/>
      </c>
      <c r="E986" t="str">
        <f>IF(ISERROR(IF(Input!D992="","",Input!D992)),"",IF(Input!D992="","",Input!D992))</f>
        <v/>
      </c>
      <c r="F986" t="str">
        <f>IF(Input!E992="","",IF(ISNUMBER(_xlfn.NUMBERVALUE(Input!E992)),ROUND(Input!E992,0),Input!E992))</f>
        <v/>
      </c>
      <c r="G986" s="269" t="str">
        <f>IF(ISBLANK(Input!F992),"",(Input!F992))</f>
        <v/>
      </c>
      <c r="H986" t="str">
        <f>IF(Input!G992="","",Input!G992)</f>
        <v/>
      </c>
      <c r="I986" t="str">
        <f>IF(Input!H992="","",Input!H992)</f>
        <v/>
      </c>
      <c r="J986" t="str">
        <f>IFERROR(IF(Input!I992="","",IF(VLOOKUP(Input!D992,'Measure List'!$A$2:$D$5000,4,FALSE)="Residential","",Input!I992)),"")</f>
        <v/>
      </c>
      <c r="K986" t="str">
        <f>IF(Input!J992="","",Input!J992)</f>
        <v/>
      </c>
      <c r="L986" t="str">
        <f>IF(Input!K992="","",Input!K992)</f>
        <v/>
      </c>
      <c r="M986" t="str">
        <f>IF(Input!L992="","",Input!L992)</f>
        <v/>
      </c>
      <c r="N986" s="304" t="str">
        <f>IF(Input!M992="","",Input!M992)</f>
        <v/>
      </c>
      <c r="O986" t="str">
        <f>IF(Input!N992="","",IF(_xlfn.NUMBERVALUE(Input!N992)=0,"",_xlfn.NUMBERVALUE(Input!N992)))</f>
        <v/>
      </c>
      <c r="P986" t="str">
        <f>IF(Input!O992="","",_xlfn.NUMBERVALUE(Input!O992))</f>
        <v/>
      </c>
      <c r="Q986" t="str">
        <f>IF(Input!P992="","",Input!P992)</f>
        <v/>
      </c>
      <c r="R986" t="str">
        <f>IF(Input!Q992="","",Input!Q992)</f>
        <v/>
      </c>
      <c r="S986" t="str">
        <f>IF(Input!R992="","",_xlfn.NUMBERVALUE(Input!R992))</f>
        <v/>
      </c>
      <c r="T986" t="str">
        <f>IF(Input!S992="","",Input!S992)</f>
        <v/>
      </c>
      <c r="U986" t="str">
        <f>IF(Input!T992="","",_xlfn.NUMBERVALUE(Input!T992))</f>
        <v/>
      </c>
      <c r="V986" t="str">
        <f>IF(Input!U992="","",(Input!U992))</f>
        <v/>
      </c>
      <c r="W986" t="str">
        <f>IF(Input!V992="","",_xlfn.NUMBERVALUE(Input!V992))</f>
        <v/>
      </c>
      <c r="X986" t="str">
        <f>IF(Input!W992="","",_xlfn.NUMBERVALUE(Input!W992))</f>
        <v/>
      </c>
      <c r="Y986" t="str">
        <f>IF(Input!X992="","",_xlfn.NUMBERVALUE(Input!X992))</f>
        <v/>
      </c>
      <c r="Z986" t="str">
        <f>IF(Input!Y992="","",_xlfn.NUMBERVALUE(Input!Y992))</f>
        <v/>
      </c>
    </row>
    <row r="987" spans="1:26" x14ac:dyDescent="0.25">
      <c r="A987" s="257" t="str">
        <f>IF(ISERROR(Input!A993),"",Input!A993)</f>
        <v/>
      </c>
      <c r="B987" t="str">
        <f t="shared" si="15"/>
        <v/>
      </c>
      <c r="C987" t="str">
        <f>IF(ISERROR(Input!B993),"",IF(Input!B993="","",Input!B993))</f>
        <v/>
      </c>
      <c r="D987" t="str">
        <f>IF(ISERROR(IF(Input!C993="","",Input!C993*1)),"",IF(Input!C993="","",Input!C993*1))</f>
        <v/>
      </c>
      <c r="E987" t="str">
        <f>IF(ISERROR(IF(Input!D993="","",Input!D993)),"",IF(Input!D993="","",Input!D993))</f>
        <v/>
      </c>
      <c r="F987" t="str">
        <f>IF(Input!E993="","",IF(ISNUMBER(_xlfn.NUMBERVALUE(Input!E993)),ROUND(Input!E993,0),Input!E993))</f>
        <v/>
      </c>
      <c r="G987" s="269" t="str">
        <f>IF(ISBLANK(Input!F993),"",(Input!F993))</f>
        <v/>
      </c>
      <c r="H987" t="str">
        <f>IF(Input!G993="","",Input!G993)</f>
        <v/>
      </c>
      <c r="I987" t="str">
        <f>IF(Input!H993="","",Input!H993)</f>
        <v/>
      </c>
      <c r="J987" t="str">
        <f>IFERROR(IF(Input!I993="","",IF(VLOOKUP(Input!D993,'Measure List'!$A$2:$D$5000,4,FALSE)="Residential","",Input!I993)),"")</f>
        <v/>
      </c>
      <c r="K987" t="str">
        <f>IF(Input!J993="","",Input!J993)</f>
        <v/>
      </c>
      <c r="L987" t="str">
        <f>IF(Input!K993="","",Input!K993)</f>
        <v/>
      </c>
      <c r="M987" t="str">
        <f>IF(Input!L993="","",Input!L993)</f>
        <v/>
      </c>
      <c r="N987" s="304" t="str">
        <f>IF(Input!M993="","",Input!M993)</f>
        <v/>
      </c>
      <c r="O987" t="str">
        <f>IF(Input!N993="","",IF(_xlfn.NUMBERVALUE(Input!N993)=0,"",_xlfn.NUMBERVALUE(Input!N993)))</f>
        <v/>
      </c>
      <c r="P987" t="str">
        <f>IF(Input!O993="","",_xlfn.NUMBERVALUE(Input!O993))</f>
        <v/>
      </c>
      <c r="Q987" t="str">
        <f>IF(Input!P993="","",Input!P993)</f>
        <v/>
      </c>
      <c r="R987" t="str">
        <f>IF(Input!Q993="","",Input!Q993)</f>
        <v/>
      </c>
      <c r="S987" t="str">
        <f>IF(Input!R993="","",_xlfn.NUMBERVALUE(Input!R993))</f>
        <v/>
      </c>
      <c r="T987" t="str">
        <f>IF(Input!S993="","",Input!S993)</f>
        <v/>
      </c>
      <c r="U987" t="str">
        <f>IF(Input!T993="","",_xlfn.NUMBERVALUE(Input!T993))</f>
        <v/>
      </c>
      <c r="V987" t="str">
        <f>IF(Input!U993="","",(Input!U993))</f>
        <v/>
      </c>
      <c r="W987" t="str">
        <f>IF(Input!V993="","",_xlfn.NUMBERVALUE(Input!V993))</f>
        <v/>
      </c>
      <c r="X987" t="str">
        <f>IF(Input!W993="","",_xlfn.NUMBERVALUE(Input!W993))</f>
        <v/>
      </c>
      <c r="Y987" t="str">
        <f>IF(Input!X993="","",_xlfn.NUMBERVALUE(Input!X993))</f>
        <v/>
      </c>
      <c r="Z987" t="str">
        <f>IF(Input!Y993="","",_xlfn.NUMBERVALUE(Input!Y993))</f>
        <v/>
      </c>
    </row>
    <row r="988" spans="1:26" x14ac:dyDescent="0.25">
      <c r="A988" s="257" t="str">
        <f>IF(ISERROR(Input!A994),"",Input!A994)</f>
        <v/>
      </c>
      <c r="B988" t="str">
        <f t="shared" si="15"/>
        <v/>
      </c>
      <c r="C988" t="str">
        <f>IF(ISERROR(Input!B994),"",IF(Input!B994="","",Input!B994))</f>
        <v/>
      </c>
      <c r="D988" t="str">
        <f>IF(ISERROR(IF(Input!C994="","",Input!C994*1)),"",IF(Input!C994="","",Input!C994*1))</f>
        <v/>
      </c>
      <c r="E988" t="str">
        <f>IF(ISERROR(IF(Input!D994="","",Input!D994)),"",IF(Input!D994="","",Input!D994))</f>
        <v/>
      </c>
      <c r="F988" t="str">
        <f>IF(Input!E994="","",IF(ISNUMBER(_xlfn.NUMBERVALUE(Input!E994)),ROUND(Input!E994,0),Input!E994))</f>
        <v/>
      </c>
      <c r="G988" s="269" t="str">
        <f>IF(ISBLANK(Input!F994),"",(Input!F994))</f>
        <v/>
      </c>
      <c r="H988" t="str">
        <f>IF(Input!G994="","",Input!G994)</f>
        <v/>
      </c>
      <c r="I988" t="str">
        <f>IF(Input!H994="","",Input!H994)</f>
        <v/>
      </c>
      <c r="J988" t="str">
        <f>IFERROR(IF(Input!I994="","",IF(VLOOKUP(Input!D994,'Measure List'!$A$2:$D$5000,4,FALSE)="Residential","",Input!I994)),"")</f>
        <v/>
      </c>
      <c r="K988" t="str">
        <f>IF(Input!J994="","",Input!J994)</f>
        <v/>
      </c>
      <c r="L988" t="str">
        <f>IF(Input!K994="","",Input!K994)</f>
        <v/>
      </c>
      <c r="M988" t="str">
        <f>IF(Input!L994="","",Input!L994)</f>
        <v/>
      </c>
      <c r="N988" s="304" t="str">
        <f>IF(Input!M994="","",Input!M994)</f>
        <v/>
      </c>
      <c r="O988" t="str">
        <f>IF(Input!N994="","",IF(_xlfn.NUMBERVALUE(Input!N994)=0,"",_xlfn.NUMBERVALUE(Input!N994)))</f>
        <v/>
      </c>
      <c r="P988" t="str">
        <f>IF(Input!O994="","",_xlfn.NUMBERVALUE(Input!O994))</f>
        <v/>
      </c>
      <c r="Q988" t="str">
        <f>IF(Input!P994="","",Input!P994)</f>
        <v/>
      </c>
      <c r="R988" t="str">
        <f>IF(Input!Q994="","",Input!Q994)</f>
        <v/>
      </c>
      <c r="S988" t="str">
        <f>IF(Input!R994="","",_xlfn.NUMBERVALUE(Input!R994))</f>
        <v/>
      </c>
      <c r="T988" t="str">
        <f>IF(Input!S994="","",Input!S994)</f>
        <v/>
      </c>
      <c r="U988" t="str">
        <f>IF(Input!T994="","",_xlfn.NUMBERVALUE(Input!T994))</f>
        <v/>
      </c>
      <c r="V988" t="str">
        <f>IF(Input!U994="","",(Input!U994))</f>
        <v/>
      </c>
      <c r="W988" t="str">
        <f>IF(Input!V994="","",_xlfn.NUMBERVALUE(Input!V994))</f>
        <v/>
      </c>
      <c r="X988" t="str">
        <f>IF(Input!W994="","",_xlfn.NUMBERVALUE(Input!W994))</f>
        <v/>
      </c>
      <c r="Y988" t="str">
        <f>IF(Input!X994="","",_xlfn.NUMBERVALUE(Input!X994))</f>
        <v/>
      </c>
      <c r="Z988" t="str">
        <f>IF(Input!Y994="","",_xlfn.NUMBERVALUE(Input!Y994))</f>
        <v/>
      </c>
    </row>
    <row r="989" spans="1:26" x14ac:dyDescent="0.25">
      <c r="A989" s="257" t="str">
        <f>IF(ISERROR(Input!A995),"",Input!A995)</f>
        <v/>
      </c>
      <c r="B989" t="str">
        <f t="shared" si="15"/>
        <v/>
      </c>
      <c r="C989" t="str">
        <f>IF(ISERROR(Input!B995),"",IF(Input!B995="","",Input!B995))</f>
        <v/>
      </c>
      <c r="D989" t="str">
        <f>IF(ISERROR(IF(Input!C995="","",Input!C995*1)),"",IF(Input!C995="","",Input!C995*1))</f>
        <v/>
      </c>
      <c r="E989" t="str">
        <f>IF(ISERROR(IF(Input!D995="","",Input!D995)),"",IF(Input!D995="","",Input!D995))</f>
        <v/>
      </c>
      <c r="F989" t="str">
        <f>IF(Input!E995="","",IF(ISNUMBER(_xlfn.NUMBERVALUE(Input!E995)),ROUND(Input!E995,0),Input!E995))</f>
        <v/>
      </c>
      <c r="G989" s="269" t="str">
        <f>IF(ISBLANK(Input!F995),"",(Input!F995))</f>
        <v/>
      </c>
      <c r="H989" t="str">
        <f>IF(Input!G995="","",Input!G995)</f>
        <v/>
      </c>
      <c r="I989" t="str">
        <f>IF(Input!H995="","",Input!H995)</f>
        <v/>
      </c>
      <c r="J989" t="str">
        <f>IFERROR(IF(Input!I995="","",IF(VLOOKUP(Input!D995,'Measure List'!$A$2:$D$5000,4,FALSE)="Residential","",Input!I995)),"")</f>
        <v/>
      </c>
      <c r="K989" t="str">
        <f>IF(Input!J995="","",Input!J995)</f>
        <v/>
      </c>
      <c r="L989" t="str">
        <f>IF(Input!K995="","",Input!K995)</f>
        <v/>
      </c>
      <c r="M989" t="str">
        <f>IF(Input!L995="","",Input!L995)</f>
        <v/>
      </c>
      <c r="N989" s="304" t="str">
        <f>IF(Input!M995="","",Input!M995)</f>
        <v/>
      </c>
      <c r="O989" t="str">
        <f>IF(Input!N995="","",IF(_xlfn.NUMBERVALUE(Input!N995)=0,"",_xlfn.NUMBERVALUE(Input!N995)))</f>
        <v/>
      </c>
      <c r="P989" t="str">
        <f>IF(Input!O995="","",_xlfn.NUMBERVALUE(Input!O995))</f>
        <v/>
      </c>
      <c r="Q989" t="str">
        <f>IF(Input!P995="","",Input!P995)</f>
        <v/>
      </c>
      <c r="R989" t="str">
        <f>IF(Input!Q995="","",Input!Q995)</f>
        <v/>
      </c>
      <c r="S989" t="str">
        <f>IF(Input!R995="","",_xlfn.NUMBERVALUE(Input!R995))</f>
        <v/>
      </c>
      <c r="T989" t="str">
        <f>IF(Input!S995="","",Input!S995)</f>
        <v/>
      </c>
      <c r="U989" t="str">
        <f>IF(Input!T995="","",_xlfn.NUMBERVALUE(Input!T995))</f>
        <v/>
      </c>
      <c r="V989" t="str">
        <f>IF(Input!U995="","",(Input!U995))</f>
        <v/>
      </c>
      <c r="W989" t="str">
        <f>IF(Input!V995="","",_xlfn.NUMBERVALUE(Input!V995))</f>
        <v/>
      </c>
      <c r="X989" t="str">
        <f>IF(Input!W995="","",_xlfn.NUMBERVALUE(Input!W995))</f>
        <v/>
      </c>
      <c r="Y989" t="str">
        <f>IF(Input!X995="","",_xlfn.NUMBERVALUE(Input!X995))</f>
        <v/>
      </c>
      <c r="Z989" t="str">
        <f>IF(Input!Y995="","",_xlfn.NUMBERVALUE(Input!Y995))</f>
        <v/>
      </c>
    </row>
    <row r="990" spans="1:26" x14ac:dyDescent="0.25">
      <c r="A990" s="257" t="str">
        <f>IF(ISERROR(Input!A996),"",Input!A996)</f>
        <v/>
      </c>
      <c r="B990" t="str">
        <f t="shared" si="15"/>
        <v/>
      </c>
      <c r="C990" t="str">
        <f>IF(ISERROR(Input!B996),"",IF(Input!B996="","",Input!B996))</f>
        <v/>
      </c>
      <c r="D990" t="str">
        <f>IF(ISERROR(IF(Input!C996="","",Input!C996*1)),"",IF(Input!C996="","",Input!C996*1))</f>
        <v/>
      </c>
      <c r="E990" t="str">
        <f>IF(ISERROR(IF(Input!D996="","",Input!D996)),"",IF(Input!D996="","",Input!D996))</f>
        <v/>
      </c>
      <c r="F990" t="str">
        <f>IF(Input!E996="","",IF(ISNUMBER(_xlfn.NUMBERVALUE(Input!E996)),ROUND(Input!E996,0),Input!E996))</f>
        <v/>
      </c>
      <c r="G990" s="269" t="str">
        <f>IF(ISBLANK(Input!F996),"",(Input!F996))</f>
        <v/>
      </c>
      <c r="H990" t="str">
        <f>IF(Input!G996="","",Input!G996)</f>
        <v/>
      </c>
      <c r="I990" t="str">
        <f>IF(Input!H996="","",Input!H996)</f>
        <v/>
      </c>
      <c r="J990" t="str">
        <f>IFERROR(IF(Input!I996="","",IF(VLOOKUP(Input!D996,'Measure List'!$A$2:$D$5000,4,FALSE)="Residential","",Input!I996)),"")</f>
        <v/>
      </c>
      <c r="K990" t="str">
        <f>IF(Input!J996="","",Input!J996)</f>
        <v/>
      </c>
      <c r="L990" t="str">
        <f>IF(Input!K996="","",Input!K996)</f>
        <v/>
      </c>
      <c r="M990" t="str">
        <f>IF(Input!L996="","",Input!L996)</f>
        <v/>
      </c>
      <c r="N990" s="304" t="str">
        <f>IF(Input!M996="","",Input!M996)</f>
        <v/>
      </c>
      <c r="O990" t="str">
        <f>IF(Input!N996="","",IF(_xlfn.NUMBERVALUE(Input!N996)=0,"",_xlfn.NUMBERVALUE(Input!N996)))</f>
        <v/>
      </c>
      <c r="P990" t="str">
        <f>IF(Input!O996="","",_xlfn.NUMBERVALUE(Input!O996))</f>
        <v/>
      </c>
      <c r="Q990" t="str">
        <f>IF(Input!P996="","",Input!P996)</f>
        <v/>
      </c>
      <c r="R990" t="str">
        <f>IF(Input!Q996="","",Input!Q996)</f>
        <v/>
      </c>
      <c r="S990" t="str">
        <f>IF(Input!R996="","",_xlfn.NUMBERVALUE(Input!R996))</f>
        <v/>
      </c>
      <c r="T990" t="str">
        <f>IF(Input!S996="","",Input!S996)</f>
        <v/>
      </c>
      <c r="U990" t="str">
        <f>IF(Input!T996="","",_xlfn.NUMBERVALUE(Input!T996))</f>
        <v/>
      </c>
      <c r="V990" t="str">
        <f>IF(Input!U996="","",(Input!U996))</f>
        <v/>
      </c>
      <c r="W990" t="str">
        <f>IF(Input!V996="","",_xlfn.NUMBERVALUE(Input!V996))</f>
        <v/>
      </c>
      <c r="X990" t="str">
        <f>IF(Input!W996="","",_xlfn.NUMBERVALUE(Input!W996))</f>
        <v/>
      </c>
      <c r="Y990" t="str">
        <f>IF(Input!X996="","",_xlfn.NUMBERVALUE(Input!X996))</f>
        <v/>
      </c>
      <c r="Z990" t="str">
        <f>IF(Input!Y996="","",_xlfn.NUMBERVALUE(Input!Y996))</f>
        <v/>
      </c>
    </row>
    <row r="991" spans="1:26" x14ac:dyDescent="0.25">
      <c r="A991" s="257" t="str">
        <f>IF(ISERROR(Input!A997),"",Input!A997)</f>
        <v/>
      </c>
      <c r="B991" t="str">
        <f t="shared" si="15"/>
        <v/>
      </c>
      <c r="C991" t="str">
        <f>IF(ISERROR(Input!B997),"",IF(Input!B997="","",Input!B997))</f>
        <v/>
      </c>
      <c r="D991" t="str">
        <f>IF(ISERROR(IF(Input!C997="","",Input!C997*1)),"",IF(Input!C997="","",Input!C997*1))</f>
        <v/>
      </c>
      <c r="E991" t="str">
        <f>IF(ISERROR(IF(Input!D997="","",Input!D997)),"",IF(Input!D997="","",Input!D997))</f>
        <v/>
      </c>
      <c r="F991" t="str">
        <f>IF(Input!E997="","",IF(ISNUMBER(_xlfn.NUMBERVALUE(Input!E997)),ROUND(Input!E997,0),Input!E997))</f>
        <v/>
      </c>
      <c r="G991" s="269" t="str">
        <f>IF(ISBLANK(Input!F997),"",(Input!F997))</f>
        <v/>
      </c>
      <c r="H991" t="str">
        <f>IF(Input!G997="","",Input!G997)</f>
        <v/>
      </c>
      <c r="I991" t="str">
        <f>IF(Input!H997="","",Input!H997)</f>
        <v/>
      </c>
      <c r="J991" t="str">
        <f>IFERROR(IF(Input!I997="","",IF(VLOOKUP(Input!D997,'Measure List'!$A$2:$D$5000,4,FALSE)="Residential","",Input!I997)),"")</f>
        <v/>
      </c>
      <c r="K991" t="str">
        <f>IF(Input!J997="","",Input!J997)</f>
        <v/>
      </c>
      <c r="L991" t="str">
        <f>IF(Input!K997="","",Input!K997)</f>
        <v/>
      </c>
      <c r="M991" t="str">
        <f>IF(Input!L997="","",Input!L997)</f>
        <v/>
      </c>
      <c r="N991" s="304" t="str">
        <f>IF(Input!M997="","",Input!M997)</f>
        <v/>
      </c>
      <c r="O991" t="str">
        <f>IF(Input!N997="","",IF(_xlfn.NUMBERVALUE(Input!N997)=0,"",_xlfn.NUMBERVALUE(Input!N997)))</f>
        <v/>
      </c>
      <c r="P991" t="str">
        <f>IF(Input!O997="","",_xlfn.NUMBERVALUE(Input!O997))</f>
        <v/>
      </c>
      <c r="Q991" t="str">
        <f>IF(Input!P997="","",Input!P997)</f>
        <v/>
      </c>
      <c r="R991" t="str">
        <f>IF(Input!Q997="","",Input!Q997)</f>
        <v/>
      </c>
      <c r="S991" t="str">
        <f>IF(Input!R997="","",_xlfn.NUMBERVALUE(Input!R997))</f>
        <v/>
      </c>
      <c r="T991" t="str">
        <f>IF(Input!S997="","",Input!S997)</f>
        <v/>
      </c>
      <c r="U991" t="str">
        <f>IF(Input!T997="","",_xlfn.NUMBERVALUE(Input!T997))</f>
        <v/>
      </c>
      <c r="V991" t="str">
        <f>IF(Input!U997="","",(Input!U997))</f>
        <v/>
      </c>
      <c r="W991" t="str">
        <f>IF(Input!V997="","",_xlfn.NUMBERVALUE(Input!V997))</f>
        <v/>
      </c>
      <c r="X991" t="str">
        <f>IF(Input!W997="","",_xlfn.NUMBERVALUE(Input!W997))</f>
        <v/>
      </c>
      <c r="Y991" t="str">
        <f>IF(Input!X997="","",_xlfn.NUMBERVALUE(Input!X997))</f>
        <v/>
      </c>
      <c r="Z991" t="str">
        <f>IF(Input!Y997="","",_xlfn.NUMBERVALUE(Input!Y997))</f>
        <v/>
      </c>
    </row>
    <row r="992" spans="1:26" x14ac:dyDescent="0.25">
      <c r="A992" s="257" t="str">
        <f>IF(ISERROR(Input!A998),"",Input!A998)</f>
        <v/>
      </c>
      <c r="B992" t="str">
        <f t="shared" si="15"/>
        <v/>
      </c>
      <c r="C992" t="str">
        <f>IF(ISERROR(Input!B998),"",IF(Input!B998="","",Input!B998))</f>
        <v/>
      </c>
      <c r="D992" t="str">
        <f>IF(ISERROR(IF(Input!C998="","",Input!C998*1)),"",IF(Input!C998="","",Input!C998*1))</f>
        <v/>
      </c>
      <c r="E992" t="str">
        <f>IF(ISERROR(IF(Input!D998="","",Input!D998)),"",IF(Input!D998="","",Input!D998))</f>
        <v/>
      </c>
      <c r="F992" t="str">
        <f>IF(Input!E998="","",IF(ISNUMBER(_xlfn.NUMBERVALUE(Input!E998)),ROUND(Input!E998,0),Input!E998))</f>
        <v/>
      </c>
      <c r="G992" s="269" t="str">
        <f>IF(ISBLANK(Input!F998),"",(Input!F998))</f>
        <v/>
      </c>
      <c r="H992" t="str">
        <f>IF(Input!G998="","",Input!G998)</f>
        <v/>
      </c>
      <c r="I992" t="str">
        <f>IF(Input!H998="","",Input!H998)</f>
        <v/>
      </c>
      <c r="J992" t="str">
        <f>IFERROR(IF(Input!I998="","",IF(VLOOKUP(Input!D998,'Measure List'!$A$2:$D$5000,4,FALSE)="Residential","",Input!I998)),"")</f>
        <v/>
      </c>
      <c r="K992" t="str">
        <f>IF(Input!J998="","",Input!J998)</f>
        <v/>
      </c>
      <c r="L992" t="str">
        <f>IF(Input!K998="","",Input!K998)</f>
        <v/>
      </c>
      <c r="M992" t="str">
        <f>IF(Input!L998="","",Input!L998)</f>
        <v/>
      </c>
      <c r="N992" s="304" t="str">
        <f>IF(Input!M998="","",Input!M998)</f>
        <v/>
      </c>
      <c r="O992" t="str">
        <f>IF(Input!N998="","",IF(_xlfn.NUMBERVALUE(Input!N998)=0,"",_xlfn.NUMBERVALUE(Input!N998)))</f>
        <v/>
      </c>
      <c r="P992" t="str">
        <f>IF(Input!O998="","",_xlfn.NUMBERVALUE(Input!O998))</f>
        <v/>
      </c>
      <c r="Q992" t="str">
        <f>IF(Input!P998="","",Input!P998)</f>
        <v/>
      </c>
      <c r="R992" t="str">
        <f>IF(Input!Q998="","",Input!Q998)</f>
        <v/>
      </c>
      <c r="S992" t="str">
        <f>IF(Input!R998="","",_xlfn.NUMBERVALUE(Input!R998))</f>
        <v/>
      </c>
      <c r="T992" t="str">
        <f>IF(Input!S998="","",Input!S998)</f>
        <v/>
      </c>
      <c r="U992" t="str">
        <f>IF(Input!T998="","",_xlfn.NUMBERVALUE(Input!T998))</f>
        <v/>
      </c>
      <c r="V992" t="str">
        <f>IF(Input!U998="","",(Input!U998))</f>
        <v/>
      </c>
      <c r="W992" t="str">
        <f>IF(Input!V998="","",_xlfn.NUMBERVALUE(Input!V998))</f>
        <v/>
      </c>
      <c r="X992" t="str">
        <f>IF(Input!W998="","",_xlfn.NUMBERVALUE(Input!W998))</f>
        <v/>
      </c>
      <c r="Y992" t="str">
        <f>IF(Input!X998="","",_xlfn.NUMBERVALUE(Input!X998))</f>
        <v/>
      </c>
      <c r="Z992" t="str">
        <f>IF(Input!Y998="","",_xlfn.NUMBERVALUE(Input!Y998))</f>
        <v/>
      </c>
    </row>
    <row r="993" spans="1:26" x14ac:dyDescent="0.25">
      <c r="A993" s="257" t="str">
        <f>IF(ISERROR(Input!A999),"",Input!A999)</f>
        <v/>
      </c>
      <c r="B993" t="str">
        <f t="shared" si="15"/>
        <v/>
      </c>
      <c r="C993" t="str">
        <f>IF(ISERROR(Input!B999),"",IF(Input!B999="","",Input!B999))</f>
        <v/>
      </c>
      <c r="D993" t="str">
        <f>IF(ISERROR(IF(Input!C999="","",Input!C999*1)),"",IF(Input!C999="","",Input!C999*1))</f>
        <v/>
      </c>
      <c r="E993" t="str">
        <f>IF(ISERROR(IF(Input!D999="","",Input!D999)),"",IF(Input!D999="","",Input!D999))</f>
        <v/>
      </c>
      <c r="F993" t="str">
        <f>IF(Input!E999="","",IF(ISNUMBER(_xlfn.NUMBERVALUE(Input!E999)),ROUND(Input!E999,0),Input!E999))</f>
        <v/>
      </c>
      <c r="G993" s="269" t="str">
        <f>IF(ISBLANK(Input!F999),"",(Input!F999))</f>
        <v/>
      </c>
      <c r="H993" t="str">
        <f>IF(Input!G999="","",Input!G999)</f>
        <v/>
      </c>
      <c r="I993" t="str">
        <f>IF(Input!H999="","",Input!H999)</f>
        <v/>
      </c>
      <c r="J993" t="str">
        <f>IFERROR(IF(Input!I999="","",IF(VLOOKUP(Input!D999,'Measure List'!$A$2:$D$5000,4,FALSE)="Residential","",Input!I999)),"")</f>
        <v/>
      </c>
      <c r="K993" t="str">
        <f>IF(Input!J999="","",Input!J999)</f>
        <v/>
      </c>
      <c r="L993" t="str">
        <f>IF(Input!K999="","",Input!K999)</f>
        <v/>
      </c>
      <c r="M993" t="str">
        <f>IF(Input!L999="","",Input!L999)</f>
        <v/>
      </c>
      <c r="N993" s="304" t="str">
        <f>IF(Input!M999="","",Input!M999)</f>
        <v/>
      </c>
      <c r="O993" t="str">
        <f>IF(Input!N999="","",IF(_xlfn.NUMBERVALUE(Input!N999)=0,"",_xlfn.NUMBERVALUE(Input!N999)))</f>
        <v/>
      </c>
      <c r="P993" t="str">
        <f>IF(Input!O999="","",_xlfn.NUMBERVALUE(Input!O999))</f>
        <v/>
      </c>
      <c r="Q993" t="str">
        <f>IF(Input!P999="","",Input!P999)</f>
        <v/>
      </c>
      <c r="R993" t="str">
        <f>IF(Input!Q999="","",Input!Q999)</f>
        <v/>
      </c>
      <c r="S993" t="str">
        <f>IF(Input!R999="","",_xlfn.NUMBERVALUE(Input!R999))</f>
        <v/>
      </c>
      <c r="T993" t="str">
        <f>IF(Input!S999="","",Input!S999)</f>
        <v/>
      </c>
      <c r="U993" t="str">
        <f>IF(Input!T999="","",_xlfn.NUMBERVALUE(Input!T999))</f>
        <v/>
      </c>
      <c r="V993" t="str">
        <f>IF(Input!U999="","",(Input!U999))</f>
        <v/>
      </c>
      <c r="W993" t="str">
        <f>IF(Input!V999="","",_xlfn.NUMBERVALUE(Input!V999))</f>
        <v/>
      </c>
      <c r="X993" t="str">
        <f>IF(Input!W999="","",_xlfn.NUMBERVALUE(Input!W999))</f>
        <v/>
      </c>
      <c r="Y993" t="str">
        <f>IF(Input!X999="","",_xlfn.NUMBERVALUE(Input!X999))</f>
        <v/>
      </c>
      <c r="Z993" t="str">
        <f>IF(Input!Y999="","",_xlfn.NUMBERVALUE(Input!Y999))</f>
        <v/>
      </c>
    </row>
    <row r="994" spans="1:26" x14ac:dyDescent="0.25">
      <c r="A994" s="257" t="str">
        <f>IF(ISERROR(Input!A1000),"",Input!A1000)</f>
        <v/>
      </c>
      <c r="B994" t="str">
        <f t="shared" si="15"/>
        <v/>
      </c>
      <c r="C994" t="str">
        <f>IF(ISERROR(Input!B1000),"",IF(Input!B1000="","",Input!B1000))</f>
        <v/>
      </c>
      <c r="D994" t="str">
        <f>IF(ISERROR(IF(Input!C1000="","",Input!C1000*1)),"",IF(Input!C1000="","",Input!C1000*1))</f>
        <v/>
      </c>
      <c r="E994" t="str">
        <f>IF(ISERROR(IF(Input!D1000="","",Input!D1000)),"",IF(Input!D1000="","",Input!D1000))</f>
        <v/>
      </c>
      <c r="F994" t="str">
        <f>IF(Input!E1000="","",IF(ISNUMBER(_xlfn.NUMBERVALUE(Input!E1000)),ROUND(Input!E1000,0),Input!E1000))</f>
        <v/>
      </c>
      <c r="G994" s="269" t="str">
        <f>IF(ISBLANK(Input!F1000),"",(Input!F1000))</f>
        <v/>
      </c>
      <c r="H994" t="str">
        <f>IF(Input!G1000="","",Input!G1000)</f>
        <v/>
      </c>
      <c r="I994" t="str">
        <f>IF(Input!H1000="","",Input!H1000)</f>
        <v/>
      </c>
      <c r="J994" t="str">
        <f>IFERROR(IF(Input!I1000="","",IF(VLOOKUP(Input!D1000,'Measure List'!$A$2:$D$5000,4,FALSE)="Residential","",Input!I1000)),"")</f>
        <v/>
      </c>
      <c r="K994" t="str">
        <f>IF(Input!J1000="","",Input!J1000)</f>
        <v/>
      </c>
      <c r="L994" t="str">
        <f>IF(Input!K1000="","",Input!K1000)</f>
        <v/>
      </c>
      <c r="M994" t="str">
        <f>IF(Input!L1000="","",Input!L1000)</f>
        <v/>
      </c>
      <c r="N994" s="304" t="str">
        <f>IF(Input!M1000="","",Input!M1000)</f>
        <v/>
      </c>
      <c r="O994" t="str">
        <f>IF(Input!N1000="","",IF(_xlfn.NUMBERVALUE(Input!N1000)=0,"",_xlfn.NUMBERVALUE(Input!N1000)))</f>
        <v/>
      </c>
      <c r="P994" t="str">
        <f>IF(Input!O1000="","",_xlfn.NUMBERVALUE(Input!O1000))</f>
        <v/>
      </c>
      <c r="Q994" t="str">
        <f>IF(Input!P1000="","",Input!P1000)</f>
        <v/>
      </c>
      <c r="R994" t="str">
        <f>IF(Input!Q1000="","",Input!Q1000)</f>
        <v/>
      </c>
      <c r="S994" t="str">
        <f>IF(Input!R1000="","",_xlfn.NUMBERVALUE(Input!R1000))</f>
        <v/>
      </c>
      <c r="T994" t="str">
        <f>IF(Input!S1000="","",Input!S1000)</f>
        <v/>
      </c>
      <c r="U994" t="str">
        <f>IF(Input!T1000="","",_xlfn.NUMBERVALUE(Input!T1000))</f>
        <v/>
      </c>
      <c r="V994" t="str">
        <f>IF(Input!U1000="","",(Input!U1000))</f>
        <v/>
      </c>
      <c r="W994" t="str">
        <f>IF(Input!V1000="","",_xlfn.NUMBERVALUE(Input!V1000))</f>
        <v/>
      </c>
      <c r="X994" t="str">
        <f>IF(Input!W1000="","",_xlfn.NUMBERVALUE(Input!W1000))</f>
        <v/>
      </c>
      <c r="Y994" t="str">
        <f>IF(Input!X1000="","",_xlfn.NUMBERVALUE(Input!X1000))</f>
        <v/>
      </c>
      <c r="Z994" t="str">
        <f>IF(Input!Y1000="","",_xlfn.NUMBERVALUE(Input!Y1000))</f>
        <v/>
      </c>
    </row>
    <row r="995" spans="1:26" x14ac:dyDescent="0.25">
      <c r="A995" s="257" t="str">
        <f>IF(ISERROR(Input!A1001),"",Input!A1001)</f>
        <v/>
      </c>
      <c r="B995" t="str">
        <f t="shared" si="15"/>
        <v/>
      </c>
      <c r="C995" t="str">
        <f>IF(ISERROR(Input!B1001),"",IF(Input!B1001="","",Input!B1001))</f>
        <v/>
      </c>
      <c r="D995" t="str">
        <f>IF(ISERROR(IF(Input!C1001="","",Input!C1001*1)),"",IF(Input!C1001="","",Input!C1001*1))</f>
        <v/>
      </c>
      <c r="E995" t="str">
        <f>IF(ISERROR(IF(Input!D1001="","",Input!D1001)),"",IF(Input!D1001="","",Input!D1001))</f>
        <v/>
      </c>
      <c r="F995" t="str">
        <f>IF(Input!E1001="","",IF(ISNUMBER(_xlfn.NUMBERVALUE(Input!E1001)),ROUND(Input!E1001,0),Input!E1001))</f>
        <v/>
      </c>
      <c r="G995" s="269" t="str">
        <f>IF(ISBLANK(Input!F1001),"",(Input!F1001))</f>
        <v/>
      </c>
      <c r="H995" t="str">
        <f>IF(Input!G1001="","",Input!G1001)</f>
        <v/>
      </c>
      <c r="I995" t="str">
        <f>IF(Input!H1001="","",Input!H1001)</f>
        <v/>
      </c>
      <c r="J995" t="str">
        <f>IFERROR(IF(Input!I1001="","",IF(VLOOKUP(Input!D1001,'Measure List'!$A$2:$D$5000,4,FALSE)="Residential","",Input!I1001)),"")</f>
        <v/>
      </c>
      <c r="K995" t="str">
        <f>IF(Input!J1001="","",Input!J1001)</f>
        <v/>
      </c>
      <c r="L995" t="str">
        <f>IF(Input!K1001="","",Input!K1001)</f>
        <v/>
      </c>
      <c r="M995" t="str">
        <f>IF(Input!L1001="","",Input!L1001)</f>
        <v/>
      </c>
      <c r="N995" s="304" t="str">
        <f>IF(Input!M1001="","",Input!M1001)</f>
        <v/>
      </c>
      <c r="O995" t="str">
        <f>IF(Input!N1001="","",IF(_xlfn.NUMBERVALUE(Input!N1001)=0,"",_xlfn.NUMBERVALUE(Input!N1001)))</f>
        <v/>
      </c>
      <c r="P995" t="str">
        <f>IF(Input!O1001="","",_xlfn.NUMBERVALUE(Input!O1001))</f>
        <v/>
      </c>
      <c r="Q995" t="str">
        <f>IF(Input!P1001="","",Input!P1001)</f>
        <v/>
      </c>
      <c r="R995" t="str">
        <f>IF(Input!Q1001="","",Input!Q1001)</f>
        <v/>
      </c>
      <c r="S995" t="str">
        <f>IF(Input!R1001="","",_xlfn.NUMBERVALUE(Input!R1001))</f>
        <v/>
      </c>
      <c r="T995" t="str">
        <f>IF(Input!S1001="","",Input!S1001)</f>
        <v/>
      </c>
      <c r="U995" t="str">
        <f>IF(Input!T1001="","",_xlfn.NUMBERVALUE(Input!T1001))</f>
        <v/>
      </c>
      <c r="V995" t="str">
        <f>IF(Input!U1001="","",(Input!U1001))</f>
        <v/>
      </c>
      <c r="W995" t="str">
        <f>IF(Input!V1001="","",_xlfn.NUMBERVALUE(Input!V1001))</f>
        <v/>
      </c>
      <c r="X995" t="str">
        <f>IF(Input!W1001="","",_xlfn.NUMBERVALUE(Input!W1001))</f>
        <v/>
      </c>
      <c r="Y995" t="str">
        <f>IF(Input!X1001="","",_xlfn.NUMBERVALUE(Input!X1001))</f>
        <v/>
      </c>
      <c r="Z995" t="str">
        <f>IF(Input!Y1001="","",_xlfn.NUMBERVALUE(Input!Y1001))</f>
        <v/>
      </c>
    </row>
    <row r="996" spans="1:26" x14ac:dyDescent="0.25">
      <c r="A996" s="257" t="str">
        <f>IF(ISERROR(Input!A1002),"",Input!A1002)</f>
        <v/>
      </c>
      <c r="B996" t="str">
        <f t="shared" si="15"/>
        <v/>
      </c>
      <c r="C996" t="str">
        <f>IF(ISERROR(Input!B1002),"",IF(Input!B1002="","",Input!B1002))</f>
        <v/>
      </c>
      <c r="D996" t="str">
        <f>IF(ISERROR(IF(Input!C1002="","",Input!C1002*1)),"",IF(Input!C1002="","",Input!C1002*1))</f>
        <v/>
      </c>
      <c r="E996" t="str">
        <f>IF(ISERROR(IF(Input!D1002="","",Input!D1002)),"",IF(Input!D1002="","",Input!D1002))</f>
        <v/>
      </c>
      <c r="F996" t="str">
        <f>IF(Input!E1002="","",IF(ISNUMBER(_xlfn.NUMBERVALUE(Input!E1002)),ROUND(Input!E1002,0),Input!E1002))</f>
        <v/>
      </c>
      <c r="G996" s="269" t="str">
        <f>IF(ISBLANK(Input!F1002),"",(Input!F1002))</f>
        <v/>
      </c>
      <c r="H996" t="str">
        <f>IF(Input!G1002="","",Input!G1002)</f>
        <v/>
      </c>
      <c r="I996" t="str">
        <f>IF(Input!H1002="","",Input!H1002)</f>
        <v/>
      </c>
      <c r="J996" t="str">
        <f>IFERROR(IF(Input!I1002="","",IF(VLOOKUP(Input!D1002,'Measure List'!$A$2:$D$5000,4,FALSE)="Residential","",Input!I1002)),"")</f>
        <v/>
      </c>
      <c r="K996" t="str">
        <f>IF(Input!J1002="","",Input!J1002)</f>
        <v/>
      </c>
      <c r="L996" t="str">
        <f>IF(Input!K1002="","",Input!K1002)</f>
        <v/>
      </c>
      <c r="M996" t="str">
        <f>IF(Input!L1002="","",Input!L1002)</f>
        <v/>
      </c>
      <c r="N996" s="304" t="str">
        <f>IF(Input!M1002="","",Input!M1002)</f>
        <v/>
      </c>
      <c r="O996" t="str">
        <f>IF(Input!N1002="","",IF(_xlfn.NUMBERVALUE(Input!N1002)=0,"",_xlfn.NUMBERVALUE(Input!N1002)))</f>
        <v/>
      </c>
      <c r="P996" t="str">
        <f>IF(Input!O1002="","",_xlfn.NUMBERVALUE(Input!O1002))</f>
        <v/>
      </c>
      <c r="Q996" t="str">
        <f>IF(Input!P1002="","",Input!P1002)</f>
        <v/>
      </c>
      <c r="R996" t="str">
        <f>IF(Input!Q1002="","",Input!Q1002)</f>
        <v/>
      </c>
      <c r="S996" t="str">
        <f>IF(Input!R1002="","",_xlfn.NUMBERVALUE(Input!R1002))</f>
        <v/>
      </c>
      <c r="T996" t="str">
        <f>IF(Input!S1002="","",Input!S1002)</f>
        <v/>
      </c>
      <c r="U996" t="str">
        <f>IF(Input!T1002="","",_xlfn.NUMBERVALUE(Input!T1002))</f>
        <v/>
      </c>
      <c r="V996" t="str">
        <f>IF(Input!U1002="","",(Input!U1002))</f>
        <v/>
      </c>
      <c r="W996" t="str">
        <f>IF(Input!V1002="","",_xlfn.NUMBERVALUE(Input!V1002))</f>
        <v/>
      </c>
      <c r="X996" t="str">
        <f>IF(Input!W1002="","",_xlfn.NUMBERVALUE(Input!W1002))</f>
        <v/>
      </c>
      <c r="Y996" t="str">
        <f>IF(Input!X1002="","",_xlfn.NUMBERVALUE(Input!X1002))</f>
        <v/>
      </c>
      <c r="Z996" t="str">
        <f>IF(Input!Y1002="","",_xlfn.NUMBERVALUE(Input!Y1002))</f>
        <v/>
      </c>
    </row>
    <row r="997" spans="1:26" x14ac:dyDescent="0.25">
      <c r="A997" s="257" t="str">
        <f>IF(ISERROR(Input!A1003),"",Input!A1003)</f>
        <v/>
      </c>
      <c r="B997" t="str">
        <f t="shared" si="15"/>
        <v/>
      </c>
      <c r="C997" t="str">
        <f>IF(ISERROR(Input!B1003),"",IF(Input!B1003="","",Input!B1003))</f>
        <v/>
      </c>
      <c r="D997" t="str">
        <f>IF(ISERROR(IF(Input!C1003="","",Input!C1003*1)),"",IF(Input!C1003="","",Input!C1003*1))</f>
        <v/>
      </c>
      <c r="E997" t="str">
        <f>IF(ISERROR(IF(Input!D1003="","",Input!D1003)),"",IF(Input!D1003="","",Input!D1003))</f>
        <v/>
      </c>
      <c r="F997" t="str">
        <f>IF(Input!E1003="","",IF(ISNUMBER(_xlfn.NUMBERVALUE(Input!E1003)),ROUND(Input!E1003,0),Input!E1003))</f>
        <v/>
      </c>
      <c r="G997" s="269" t="str">
        <f>IF(ISBLANK(Input!F1003),"",(Input!F1003))</f>
        <v/>
      </c>
      <c r="H997" t="str">
        <f>IF(Input!G1003="","",Input!G1003)</f>
        <v/>
      </c>
      <c r="I997" t="str">
        <f>IF(Input!H1003="","",Input!H1003)</f>
        <v/>
      </c>
      <c r="J997" t="str">
        <f>IFERROR(IF(Input!I1003="","",IF(VLOOKUP(Input!D1003,'Measure List'!$A$2:$D$5000,4,FALSE)="Residential","",Input!I1003)),"")</f>
        <v/>
      </c>
      <c r="K997" t="str">
        <f>IF(Input!J1003="","",Input!J1003)</f>
        <v/>
      </c>
      <c r="L997" t="str">
        <f>IF(Input!K1003="","",Input!K1003)</f>
        <v/>
      </c>
      <c r="M997" t="str">
        <f>IF(Input!L1003="","",Input!L1003)</f>
        <v/>
      </c>
      <c r="N997" s="304" t="str">
        <f>IF(Input!M1003="","",Input!M1003)</f>
        <v/>
      </c>
      <c r="O997" t="str">
        <f>IF(Input!N1003="","",IF(_xlfn.NUMBERVALUE(Input!N1003)=0,"",_xlfn.NUMBERVALUE(Input!N1003)))</f>
        <v/>
      </c>
      <c r="P997" t="str">
        <f>IF(Input!O1003="","",_xlfn.NUMBERVALUE(Input!O1003))</f>
        <v/>
      </c>
      <c r="Q997" t="str">
        <f>IF(Input!P1003="","",Input!P1003)</f>
        <v/>
      </c>
      <c r="R997" t="str">
        <f>IF(Input!Q1003="","",Input!Q1003)</f>
        <v/>
      </c>
      <c r="S997" t="str">
        <f>IF(Input!R1003="","",_xlfn.NUMBERVALUE(Input!R1003))</f>
        <v/>
      </c>
      <c r="T997" t="str">
        <f>IF(Input!S1003="","",Input!S1003)</f>
        <v/>
      </c>
      <c r="U997" t="str">
        <f>IF(Input!T1003="","",_xlfn.NUMBERVALUE(Input!T1003))</f>
        <v/>
      </c>
      <c r="V997" t="str">
        <f>IF(Input!U1003="","",(Input!U1003))</f>
        <v/>
      </c>
      <c r="W997" t="str">
        <f>IF(Input!V1003="","",_xlfn.NUMBERVALUE(Input!V1003))</f>
        <v/>
      </c>
      <c r="X997" t="str">
        <f>IF(Input!W1003="","",_xlfn.NUMBERVALUE(Input!W1003))</f>
        <v/>
      </c>
      <c r="Y997" t="str">
        <f>IF(Input!X1003="","",_xlfn.NUMBERVALUE(Input!X1003))</f>
        <v/>
      </c>
      <c r="Z997" t="str">
        <f>IF(Input!Y1003="","",_xlfn.NUMBERVALUE(Input!Y1003))</f>
        <v/>
      </c>
    </row>
    <row r="998" spans="1:26" x14ac:dyDescent="0.25">
      <c r="A998" s="257" t="str">
        <f>IF(ISERROR(Input!A1004),"",Input!A1004)</f>
        <v/>
      </c>
      <c r="B998" t="str">
        <f t="shared" si="15"/>
        <v/>
      </c>
      <c r="C998" t="str">
        <f>IF(ISERROR(Input!B1004),"",IF(Input!B1004="","",Input!B1004))</f>
        <v/>
      </c>
      <c r="D998" t="str">
        <f>IF(ISERROR(IF(Input!C1004="","",Input!C1004*1)),"",IF(Input!C1004="","",Input!C1004*1))</f>
        <v/>
      </c>
      <c r="E998" t="str">
        <f>IF(ISERROR(IF(Input!D1004="","",Input!D1004)),"",IF(Input!D1004="","",Input!D1004))</f>
        <v/>
      </c>
      <c r="F998" t="str">
        <f>IF(Input!E1004="","",IF(ISNUMBER(_xlfn.NUMBERVALUE(Input!E1004)),ROUND(Input!E1004,0),Input!E1004))</f>
        <v/>
      </c>
      <c r="G998" s="269" t="str">
        <f>IF(ISBLANK(Input!F1004),"",(Input!F1004))</f>
        <v/>
      </c>
      <c r="H998" t="str">
        <f>IF(Input!G1004="","",Input!G1004)</f>
        <v/>
      </c>
      <c r="I998" t="str">
        <f>IF(Input!H1004="","",Input!H1004)</f>
        <v/>
      </c>
      <c r="J998" t="str">
        <f>IFERROR(IF(Input!I1004="","",IF(VLOOKUP(Input!D1004,'Measure List'!$A$2:$D$5000,4,FALSE)="Residential","",Input!I1004)),"")</f>
        <v/>
      </c>
      <c r="K998" t="str">
        <f>IF(Input!J1004="","",Input!J1004)</f>
        <v/>
      </c>
      <c r="L998" t="str">
        <f>IF(Input!K1004="","",Input!K1004)</f>
        <v/>
      </c>
      <c r="M998" t="str">
        <f>IF(Input!L1004="","",Input!L1004)</f>
        <v/>
      </c>
      <c r="N998" s="304" t="str">
        <f>IF(Input!M1004="","",Input!M1004)</f>
        <v/>
      </c>
      <c r="O998" t="str">
        <f>IF(Input!N1004="","",IF(_xlfn.NUMBERVALUE(Input!N1004)=0,"",_xlfn.NUMBERVALUE(Input!N1004)))</f>
        <v/>
      </c>
      <c r="P998" t="str">
        <f>IF(Input!O1004="","",_xlfn.NUMBERVALUE(Input!O1004))</f>
        <v/>
      </c>
      <c r="Q998" t="str">
        <f>IF(Input!P1004="","",Input!P1004)</f>
        <v/>
      </c>
      <c r="R998" t="str">
        <f>IF(Input!Q1004="","",Input!Q1004)</f>
        <v/>
      </c>
      <c r="S998" t="str">
        <f>IF(Input!R1004="","",_xlfn.NUMBERVALUE(Input!R1004))</f>
        <v/>
      </c>
      <c r="T998" t="str">
        <f>IF(Input!S1004="","",Input!S1004)</f>
        <v/>
      </c>
      <c r="U998" t="str">
        <f>IF(Input!T1004="","",_xlfn.NUMBERVALUE(Input!T1004))</f>
        <v/>
      </c>
      <c r="V998" t="str">
        <f>IF(Input!U1004="","",(Input!U1004))</f>
        <v/>
      </c>
      <c r="W998" t="str">
        <f>IF(Input!V1004="","",_xlfn.NUMBERVALUE(Input!V1004))</f>
        <v/>
      </c>
      <c r="X998" t="str">
        <f>IF(Input!W1004="","",_xlfn.NUMBERVALUE(Input!W1004))</f>
        <v/>
      </c>
      <c r="Y998" t="str">
        <f>IF(Input!X1004="","",_xlfn.NUMBERVALUE(Input!X1004))</f>
        <v/>
      </c>
      <c r="Z998" t="str">
        <f>IF(Input!Y1004="","",_xlfn.NUMBERVALUE(Input!Y1004))</f>
        <v/>
      </c>
    </row>
    <row r="999" spans="1:26" x14ac:dyDescent="0.25">
      <c r="A999" s="257" t="str">
        <f>IF(ISERROR(Input!A1005),"",Input!A1005)</f>
        <v/>
      </c>
      <c r="B999" t="str">
        <f t="shared" si="15"/>
        <v/>
      </c>
      <c r="C999" t="str">
        <f>IF(ISERROR(Input!B1005),"",IF(Input!B1005="","",Input!B1005))</f>
        <v/>
      </c>
      <c r="D999" t="str">
        <f>IF(ISERROR(IF(Input!C1005="","",Input!C1005*1)),"",IF(Input!C1005="","",Input!C1005*1))</f>
        <v/>
      </c>
      <c r="E999" t="str">
        <f>IF(ISERROR(IF(Input!D1005="","",Input!D1005)),"",IF(Input!D1005="","",Input!D1005))</f>
        <v/>
      </c>
      <c r="F999" t="str">
        <f>IF(Input!E1005="","",IF(ISNUMBER(_xlfn.NUMBERVALUE(Input!E1005)),ROUND(Input!E1005,0),Input!E1005))</f>
        <v/>
      </c>
      <c r="G999" s="269" t="str">
        <f>IF(ISBLANK(Input!F1005),"",(Input!F1005))</f>
        <v/>
      </c>
      <c r="H999" t="str">
        <f>IF(Input!G1005="","",Input!G1005)</f>
        <v/>
      </c>
      <c r="I999" t="str">
        <f>IF(Input!H1005="","",Input!H1005)</f>
        <v/>
      </c>
      <c r="J999" t="str">
        <f>IFERROR(IF(Input!I1005="","",IF(VLOOKUP(Input!D1005,'Measure List'!$A$2:$D$5000,4,FALSE)="Residential","",Input!I1005)),"")</f>
        <v/>
      </c>
      <c r="K999" t="str">
        <f>IF(Input!J1005="","",Input!J1005)</f>
        <v/>
      </c>
      <c r="L999" t="str">
        <f>IF(Input!K1005="","",Input!K1005)</f>
        <v/>
      </c>
      <c r="M999" t="str">
        <f>IF(Input!L1005="","",Input!L1005)</f>
        <v/>
      </c>
      <c r="N999" s="304" t="str">
        <f>IF(Input!M1005="","",Input!M1005)</f>
        <v/>
      </c>
      <c r="O999" t="str">
        <f>IF(Input!N1005="","",IF(_xlfn.NUMBERVALUE(Input!N1005)=0,"",_xlfn.NUMBERVALUE(Input!N1005)))</f>
        <v/>
      </c>
      <c r="P999" t="str">
        <f>IF(Input!O1005="","",_xlfn.NUMBERVALUE(Input!O1005))</f>
        <v/>
      </c>
      <c r="Q999" t="str">
        <f>IF(Input!P1005="","",Input!P1005)</f>
        <v/>
      </c>
      <c r="R999" t="str">
        <f>IF(Input!Q1005="","",Input!Q1005)</f>
        <v/>
      </c>
      <c r="S999" t="str">
        <f>IF(Input!R1005="","",_xlfn.NUMBERVALUE(Input!R1005))</f>
        <v/>
      </c>
      <c r="T999" t="str">
        <f>IF(Input!S1005="","",Input!S1005)</f>
        <v/>
      </c>
      <c r="U999" t="str">
        <f>IF(Input!T1005="","",_xlfn.NUMBERVALUE(Input!T1005))</f>
        <v/>
      </c>
      <c r="V999" t="str">
        <f>IF(Input!U1005="","",(Input!U1005))</f>
        <v/>
      </c>
      <c r="W999" t="str">
        <f>IF(Input!V1005="","",_xlfn.NUMBERVALUE(Input!V1005))</f>
        <v/>
      </c>
      <c r="X999" t="str">
        <f>IF(Input!W1005="","",_xlfn.NUMBERVALUE(Input!W1005))</f>
        <v/>
      </c>
      <c r="Y999" t="str">
        <f>IF(Input!X1005="","",_xlfn.NUMBERVALUE(Input!X1005))</f>
        <v/>
      </c>
      <c r="Z999" t="str">
        <f>IF(Input!Y1005="","",_xlfn.NUMBERVALUE(Input!Y1005))</f>
        <v/>
      </c>
    </row>
    <row r="1000" spans="1:26" x14ac:dyDescent="0.25">
      <c r="A1000" s="257" t="str">
        <f>IF(ISERROR(Input!A1006),"",Input!A1006)</f>
        <v/>
      </c>
      <c r="B1000" t="str">
        <f t="shared" si="15"/>
        <v/>
      </c>
      <c r="C1000" t="str">
        <f>IF(ISERROR(Input!B1006),"",IF(Input!B1006="","",Input!B1006))</f>
        <v/>
      </c>
      <c r="D1000" t="str">
        <f>IF(ISERROR(IF(Input!C1006="","",Input!C1006*1)),"",IF(Input!C1006="","",Input!C1006*1))</f>
        <v/>
      </c>
      <c r="E1000" t="str">
        <f>IF(ISERROR(IF(Input!D1006="","",Input!D1006)),"",IF(Input!D1006="","",Input!D1006))</f>
        <v/>
      </c>
      <c r="F1000" t="str">
        <f>IF(Input!E1006="","",IF(ISNUMBER(_xlfn.NUMBERVALUE(Input!E1006)),ROUND(Input!E1006,0),Input!E1006))</f>
        <v/>
      </c>
      <c r="G1000" s="269" t="str">
        <f>IF(ISBLANK(Input!F1006),"",(Input!F1006))</f>
        <v/>
      </c>
      <c r="H1000" t="str">
        <f>IF(Input!G1006="","",Input!G1006)</f>
        <v/>
      </c>
      <c r="I1000" t="str">
        <f>IF(Input!H1006="","",Input!H1006)</f>
        <v/>
      </c>
      <c r="J1000" t="str">
        <f>IFERROR(IF(Input!I1006="","",IF(VLOOKUP(Input!D1006,'Measure List'!$A$2:$D$5000,4,FALSE)="Residential","",Input!I1006)),"")</f>
        <v/>
      </c>
      <c r="K1000" t="str">
        <f>IF(Input!J1006="","",Input!J1006)</f>
        <v/>
      </c>
      <c r="L1000" t="str">
        <f>IF(Input!K1006="","",Input!K1006)</f>
        <v/>
      </c>
      <c r="M1000" t="str">
        <f>IF(Input!L1006="","",Input!L1006)</f>
        <v/>
      </c>
      <c r="N1000" s="304" t="str">
        <f>IF(Input!M1006="","",Input!M1006)</f>
        <v/>
      </c>
      <c r="O1000" t="str">
        <f>IF(Input!N1006="","",IF(_xlfn.NUMBERVALUE(Input!N1006)=0,"",_xlfn.NUMBERVALUE(Input!N1006)))</f>
        <v/>
      </c>
      <c r="P1000" t="str">
        <f>IF(Input!O1006="","",_xlfn.NUMBERVALUE(Input!O1006))</f>
        <v/>
      </c>
      <c r="Q1000" t="str">
        <f>IF(Input!P1006="","",Input!P1006)</f>
        <v/>
      </c>
      <c r="R1000" t="str">
        <f>IF(Input!Q1006="","",Input!Q1006)</f>
        <v/>
      </c>
      <c r="S1000" t="str">
        <f>IF(Input!R1006="","",_xlfn.NUMBERVALUE(Input!R1006))</f>
        <v/>
      </c>
      <c r="T1000" t="str">
        <f>IF(Input!S1006="","",Input!S1006)</f>
        <v/>
      </c>
      <c r="U1000" t="str">
        <f>IF(Input!T1006="","",_xlfn.NUMBERVALUE(Input!T1006))</f>
        <v/>
      </c>
      <c r="V1000" t="str">
        <f>IF(Input!U1006="","",(Input!U1006))</f>
        <v/>
      </c>
      <c r="W1000" t="str">
        <f>IF(Input!V1006="","",_xlfn.NUMBERVALUE(Input!V1006))</f>
        <v/>
      </c>
      <c r="X1000" t="str">
        <f>IF(Input!W1006="","",_xlfn.NUMBERVALUE(Input!W1006))</f>
        <v/>
      </c>
      <c r="Y1000" t="str">
        <f>IF(Input!X1006="","",_xlfn.NUMBERVALUE(Input!X1006))</f>
        <v/>
      </c>
      <c r="Z1000" t="str">
        <f>IF(Input!Y1006="","",_xlfn.NUMBERVALUE(Input!Y1006))</f>
        <v/>
      </c>
    </row>
    <row r="1001" spans="1:26" s="258" customFormat="1" x14ac:dyDescent="0.25">
      <c r="G1001" s="270"/>
      <c r="N1001" s="305"/>
    </row>
    <row r="1002" spans="1:26" s="258" customFormat="1" x14ac:dyDescent="0.25">
      <c r="G1002" s="270"/>
      <c r="N1002" s="305"/>
    </row>
    <row r="1003" spans="1:26" x14ac:dyDescent="0.25"/>
  </sheetData>
  <sheetProtection algorithmName="SHA-512" hashValue="KvwbxfwPXMDPuy15IWKZBCysZAKly6qdi4kWAwhFMpxI4JpB1f0oMDwYuowqgixk9logOA6/GDCzYAulaltZkw==" saltValue="2KJnLiIeHktVZb0G+JKmqw==" spinCount="100000" sheet="1" selectLockedCells="1" selectUnlockedCells="1"/>
  <protectedRanges>
    <protectedRange sqref="A1:Z1" name="AllowSort_1"/>
  </protectedRanges>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F074D-044C-4E05-BAC2-BE46A05E17FC}">
  <sheetPr>
    <tabColor rgb="FFC00000"/>
  </sheetPr>
  <dimension ref="A1:H17"/>
  <sheetViews>
    <sheetView showGridLines="0" workbookViewId="0">
      <selection activeCell="F15" sqref="F15"/>
    </sheetView>
  </sheetViews>
  <sheetFormatPr defaultColWidth="9.109375" defaultRowHeight="14.4" x14ac:dyDescent="0.3"/>
  <cols>
    <col min="1" max="1" width="9.109375" style="343"/>
    <col min="2" max="2" width="30.44140625" style="343" customWidth="1"/>
    <col min="3" max="3" width="17" style="343" customWidth="1"/>
    <col min="4" max="4" width="9.109375" style="343"/>
    <col min="5" max="5" width="14.6640625" style="343" customWidth="1"/>
    <col min="6" max="6" width="61.5546875" style="343" customWidth="1"/>
    <col min="7" max="7" width="11" style="343" customWidth="1"/>
    <col min="8" max="8" width="9.5546875" style="343" customWidth="1"/>
    <col min="9" max="16384" width="9.109375" style="343"/>
  </cols>
  <sheetData>
    <row r="1" spans="1:8" ht="25.2" customHeight="1" x14ac:dyDescent="0.3">
      <c r="A1" s="355" t="s">
        <v>3438</v>
      </c>
      <c r="B1" s="355"/>
      <c r="C1" s="355"/>
      <c r="D1" s="355"/>
      <c r="E1" s="355"/>
      <c r="F1" s="355"/>
      <c r="G1" s="355"/>
      <c r="H1" s="355"/>
    </row>
    <row r="2" spans="1:8" ht="28.8" x14ac:dyDescent="0.3">
      <c r="A2" s="353" t="s">
        <v>3437</v>
      </c>
      <c r="B2" s="354" t="s">
        <v>3436</v>
      </c>
      <c r="C2" s="354" t="s">
        <v>3435</v>
      </c>
      <c r="D2" s="353" t="s">
        <v>3434</v>
      </c>
      <c r="E2" s="353" t="s">
        <v>3433</v>
      </c>
      <c r="F2" s="352" t="s">
        <v>3432</v>
      </c>
      <c r="G2" s="351" t="s">
        <v>3431</v>
      </c>
      <c r="H2" s="351" t="s">
        <v>3430</v>
      </c>
    </row>
    <row r="3" spans="1:8" x14ac:dyDescent="0.3">
      <c r="A3" s="349">
        <v>1</v>
      </c>
      <c r="B3" s="349" t="s">
        <v>3415</v>
      </c>
      <c r="C3" s="349" t="s">
        <v>3412</v>
      </c>
      <c r="D3" s="348" t="s">
        <v>181</v>
      </c>
      <c r="E3" s="348" t="s">
        <v>3429</v>
      </c>
      <c r="F3" s="350" t="s">
        <v>3428</v>
      </c>
      <c r="G3" s="348">
        <v>4.2</v>
      </c>
      <c r="H3" s="347">
        <v>46092</v>
      </c>
    </row>
    <row r="4" spans="1:8" ht="28.8" x14ac:dyDescent="0.3">
      <c r="A4" s="346">
        <v>2</v>
      </c>
      <c r="B4" s="349" t="s">
        <v>3415</v>
      </c>
      <c r="C4" s="349" t="s">
        <v>3412</v>
      </c>
      <c r="D4" s="344" t="s">
        <v>181</v>
      </c>
      <c r="E4" s="344" t="s">
        <v>3417</v>
      </c>
      <c r="F4" s="345" t="s">
        <v>3427</v>
      </c>
      <c r="G4" s="348">
        <v>4.2</v>
      </c>
      <c r="H4" s="347">
        <v>46092</v>
      </c>
    </row>
    <row r="5" spans="1:8" x14ac:dyDescent="0.3">
      <c r="A5" s="346">
        <v>3</v>
      </c>
      <c r="B5" s="349" t="s">
        <v>3415</v>
      </c>
      <c r="C5" s="349" t="s">
        <v>3412</v>
      </c>
      <c r="D5" s="344" t="s">
        <v>181</v>
      </c>
      <c r="E5" s="344" t="s">
        <v>3417</v>
      </c>
      <c r="F5" s="345" t="s">
        <v>3426</v>
      </c>
      <c r="G5" s="348">
        <v>4.2</v>
      </c>
      <c r="H5" s="347">
        <v>46092</v>
      </c>
    </row>
    <row r="6" spans="1:8" x14ac:dyDescent="0.3">
      <c r="A6" s="346">
        <v>4</v>
      </c>
      <c r="B6" s="349" t="s">
        <v>3415</v>
      </c>
      <c r="C6" s="346" t="s">
        <v>3412</v>
      </c>
      <c r="D6" s="344" t="s">
        <v>181</v>
      </c>
      <c r="E6" s="344" t="s">
        <v>3417</v>
      </c>
      <c r="F6" s="345" t="s">
        <v>3425</v>
      </c>
      <c r="G6" s="348">
        <v>4.2</v>
      </c>
      <c r="H6" s="347">
        <v>46092</v>
      </c>
    </row>
    <row r="7" spans="1:8" x14ac:dyDescent="0.3">
      <c r="A7" s="346">
        <v>5</v>
      </c>
      <c r="B7" s="349" t="s">
        <v>3415</v>
      </c>
      <c r="C7" s="346" t="s">
        <v>3412</v>
      </c>
      <c r="D7" s="344" t="s">
        <v>181</v>
      </c>
      <c r="E7" s="344" t="s">
        <v>3417</v>
      </c>
      <c r="F7" s="345" t="s">
        <v>3424</v>
      </c>
      <c r="G7" s="348">
        <v>4.2</v>
      </c>
      <c r="H7" s="347">
        <v>46092</v>
      </c>
    </row>
    <row r="8" spans="1:8" ht="28.8" x14ac:dyDescent="0.3">
      <c r="A8" s="346">
        <v>6</v>
      </c>
      <c r="B8" s="349" t="s">
        <v>3415</v>
      </c>
      <c r="C8" s="346" t="s">
        <v>3412</v>
      </c>
      <c r="D8" s="344" t="s">
        <v>0</v>
      </c>
      <c r="E8" s="344" t="s">
        <v>3414</v>
      </c>
      <c r="F8" s="345" t="s">
        <v>3423</v>
      </c>
      <c r="G8" s="348">
        <v>4.2</v>
      </c>
      <c r="H8" s="347">
        <v>46092</v>
      </c>
    </row>
    <row r="9" spans="1:8" ht="28.8" x14ac:dyDescent="0.3">
      <c r="A9" s="346">
        <v>7</v>
      </c>
      <c r="B9" s="349" t="s">
        <v>3415</v>
      </c>
      <c r="C9" s="346" t="s">
        <v>3412</v>
      </c>
      <c r="D9" s="344" t="s">
        <v>181</v>
      </c>
      <c r="E9" s="344" t="s">
        <v>3417</v>
      </c>
      <c r="F9" s="345" t="s">
        <v>3422</v>
      </c>
      <c r="G9" s="348">
        <v>4.2</v>
      </c>
      <c r="H9" s="347">
        <v>46092</v>
      </c>
    </row>
    <row r="10" spans="1:8" ht="28.8" x14ac:dyDescent="0.3">
      <c r="A10" s="346">
        <v>8</v>
      </c>
      <c r="B10" s="349" t="s">
        <v>3415</v>
      </c>
      <c r="C10" s="346" t="s">
        <v>3412</v>
      </c>
      <c r="D10" s="344" t="s">
        <v>181</v>
      </c>
      <c r="E10" s="344" t="s">
        <v>3417</v>
      </c>
      <c r="F10" s="345" t="s">
        <v>3421</v>
      </c>
      <c r="G10" s="348">
        <v>4.2</v>
      </c>
      <c r="H10" s="347">
        <v>46092</v>
      </c>
    </row>
    <row r="11" spans="1:8" x14ac:dyDescent="0.3">
      <c r="A11" s="346">
        <v>9</v>
      </c>
      <c r="B11" s="346" t="s">
        <v>3420</v>
      </c>
      <c r="C11" s="346" t="s">
        <v>3412</v>
      </c>
      <c r="D11" s="344" t="s">
        <v>181</v>
      </c>
      <c r="E11" s="344" t="s">
        <v>3417</v>
      </c>
      <c r="F11" s="345" t="s">
        <v>3419</v>
      </c>
      <c r="G11" s="348">
        <v>4.2</v>
      </c>
      <c r="H11" s="347">
        <v>46092</v>
      </c>
    </row>
    <row r="12" spans="1:8" ht="28.8" x14ac:dyDescent="0.3">
      <c r="A12" s="346">
        <v>10</v>
      </c>
      <c r="B12" s="346" t="s">
        <v>3418</v>
      </c>
      <c r="C12" s="346" t="s">
        <v>3412</v>
      </c>
      <c r="D12" s="344" t="s">
        <v>181</v>
      </c>
      <c r="E12" s="344" t="s">
        <v>3417</v>
      </c>
      <c r="F12" s="345" t="s">
        <v>3416</v>
      </c>
      <c r="G12" s="348">
        <v>4.2</v>
      </c>
      <c r="H12" s="347">
        <v>46092</v>
      </c>
    </row>
    <row r="13" spans="1:8" x14ac:dyDescent="0.3">
      <c r="A13" s="346">
        <v>11</v>
      </c>
      <c r="B13" s="346" t="s">
        <v>3415</v>
      </c>
      <c r="C13" s="346" t="s">
        <v>3412</v>
      </c>
      <c r="D13" s="344" t="s">
        <v>0</v>
      </c>
      <c r="E13" s="344" t="s">
        <v>3414</v>
      </c>
      <c r="F13" s="345" t="s">
        <v>3413</v>
      </c>
      <c r="G13" s="348">
        <v>4.2</v>
      </c>
      <c r="H13" s="347">
        <v>46092</v>
      </c>
    </row>
    <row r="14" spans="1:8" x14ac:dyDescent="0.3">
      <c r="A14" s="346">
        <v>12</v>
      </c>
      <c r="B14" s="346" t="s">
        <v>3412</v>
      </c>
      <c r="C14" s="346" t="s">
        <v>3412</v>
      </c>
      <c r="D14" s="344" t="s">
        <v>0</v>
      </c>
      <c r="E14" s="358" t="s">
        <v>3448</v>
      </c>
      <c r="F14" s="357" t="s">
        <v>3449</v>
      </c>
      <c r="G14" s="348">
        <v>4.2</v>
      </c>
      <c r="H14" s="347">
        <v>46092</v>
      </c>
    </row>
    <row r="15" spans="1:8" ht="115.2" x14ac:dyDescent="0.3">
      <c r="A15" s="346">
        <v>13</v>
      </c>
      <c r="B15" s="359" t="s">
        <v>3412</v>
      </c>
      <c r="C15" s="395" t="s">
        <v>3729</v>
      </c>
      <c r="D15" s="358" t="s">
        <v>0</v>
      </c>
      <c r="E15" s="358" t="s">
        <v>3414</v>
      </c>
      <c r="F15" s="394" t="s">
        <v>3728</v>
      </c>
      <c r="G15" s="358">
        <v>4.3</v>
      </c>
      <c r="H15" s="393">
        <v>46290</v>
      </c>
    </row>
    <row r="16" spans="1:8" x14ac:dyDescent="0.3">
      <c r="A16" s="346"/>
      <c r="B16" s="346"/>
      <c r="C16" s="346"/>
      <c r="D16" s="344"/>
      <c r="E16" s="344"/>
      <c r="F16" s="345"/>
      <c r="G16" s="344"/>
      <c r="H16" s="344"/>
    </row>
    <row r="17" spans="1:8" x14ac:dyDescent="0.3">
      <c r="A17" s="346"/>
      <c r="B17" s="346"/>
      <c r="C17" s="346"/>
      <c r="D17" s="344"/>
      <c r="E17" s="344"/>
      <c r="F17" s="345"/>
      <c r="G17" s="344"/>
      <c r="H17" s="34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DQ181"/>
  <sheetViews>
    <sheetView topLeftCell="A161" workbookViewId="0">
      <selection activeCell="C199" sqref="C199"/>
    </sheetView>
  </sheetViews>
  <sheetFormatPr defaultColWidth="9.109375" defaultRowHeight="13.2" x14ac:dyDescent="0.25"/>
  <cols>
    <col min="1" max="1" width="44.44140625" style="51" customWidth="1"/>
    <col min="2" max="2" width="22.109375" style="137" customWidth="1"/>
    <col min="3" max="3" width="89.88671875" style="51" bestFit="1" customWidth="1"/>
    <col min="4" max="16384" width="9.109375" style="51"/>
  </cols>
  <sheetData>
    <row r="1" spans="1:121" customFormat="1" ht="14.4" x14ac:dyDescent="0.3">
      <c r="A1" s="122" t="s">
        <v>1753</v>
      </c>
      <c r="B1" s="123" t="s">
        <v>1754</v>
      </c>
      <c r="C1" s="123" t="s">
        <v>1755</v>
      </c>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c r="CH1" s="51"/>
      <c r="CI1" s="51"/>
      <c r="CJ1" s="51"/>
      <c r="CK1" s="51"/>
      <c r="CL1" s="51"/>
      <c r="CM1" s="51"/>
      <c r="CN1" s="51"/>
      <c r="CO1" s="51"/>
      <c r="CP1" s="51"/>
      <c r="CQ1" s="51"/>
      <c r="CR1" s="51"/>
      <c r="CS1" s="51"/>
      <c r="CT1" s="51"/>
      <c r="CU1" s="51"/>
      <c r="CV1" s="51"/>
      <c r="CW1" s="51"/>
      <c r="CX1" s="51"/>
      <c r="CY1" s="51"/>
      <c r="CZ1" s="51"/>
      <c r="DA1" s="51"/>
      <c r="DB1" s="51"/>
      <c r="DC1" s="51"/>
      <c r="DD1" s="51"/>
      <c r="DE1" s="51"/>
      <c r="DF1" s="51"/>
      <c r="DG1" s="51"/>
      <c r="DH1" s="51"/>
      <c r="DI1" s="51"/>
      <c r="DJ1" s="51"/>
      <c r="DK1" s="51"/>
      <c r="DL1" s="51"/>
      <c r="DM1" s="51"/>
      <c r="DN1" s="51"/>
      <c r="DO1" s="51"/>
      <c r="DP1" s="51"/>
      <c r="DQ1" s="51"/>
    </row>
    <row r="2" spans="1:121" customFormat="1" ht="27" x14ac:dyDescent="0.3">
      <c r="A2" s="124" t="s">
        <v>1756</v>
      </c>
      <c r="B2" s="125" t="s">
        <v>1757</v>
      </c>
      <c r="C2" s="126"/>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row>
    <row r="3" spans="1:121" customFormat="1" ht="40.200000000000003" x14ac:dyDescent="0.3">
      <c r="A3" s="127" t="s">
        <v>1758</v>
      </c>
      <c r="B3" s="125" t="s">
        <v>1757</v>
      </c>
      <c r="C3" s="126"/>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1"/>
      <c r="CE3" s="51"/>
      <c r="CF3" s="51"/>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row>
    <row r="4" spans="1:121" customFormat="1" ht="26.4" x14ac:dyDescent="0.25">
      <c r="A4" s="127" t="s">
        <v>1759</v>
      </c>
      <c r="B4" s="125" t="s">
        <v>1757</v>
      </c>
      <c r="C4" s="128"/>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row>
    <row r="5" spans="1:121" customFormat="1" x14ac:dyDescent="0.25">
      <c r="A5" s="124" t="s">
        <v>1760</v>
      </c>
      <c r="B5" s="129" t="s">
        <v>1757</v>
      </c>
      <c r="C5" s="128"/>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1"/>
      <c r="DB5" s="51"/>
      <c r="DC5" s="51"/>
      <c r="DD5" s="51"/>
      <c r="DE5" s="51"/>
      <c r="DF5" s="51"/>
      <c r="DG5" s="51"/>
      <c r="DH5" s="51"/>
      <c r="DI5" s="51"/>
      <c r="DJ5" s="51"/>
      <c r="DK5" s="51"/>
      <c r="DL5" s="51"/>
      <c r="DM5" s="51"/>
      <c r="DN5" s="51"/>
      <c r="DO5" s="51"/>
      <c r="DP5" s="51"/>
      <c r="DQ5" s="51"/>
    </row>
    <row r="6" spans="1:121" customFormat="1" ht="26.4" x14ac:dyDescent="0.25">
      <c r="A6" s="124" t="s">
        <v>1761</v>
      </c>
      <c r="B6" s="129" t="s">
        <v>1757</v>
      </c>
      <c r="C6" s="128"/>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51"/>
      <c r="DK6" s="51"/>
      <c r="DL6" s="51"/>
      <c r="DM6" s="51"/>
      <c r="DN6" s="51"/>
      <c r="DO6" s="51"/>
      <c r="DP6" s="51"/>
      <c r="DQ6" s="51"/>
    </row>
    <row r="7" spans="1:121" customFormat="1" ht="26.4" x14ac:dyDescent="0.25">
      <c r="A7" s="124" t="s">
        <v>1762</v>
      </c>
      <c r="B7" s="129" t="s">
        <v>1757</v>
      </c>
      <c r="C7" s="128"/>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51"/>
    </row>
    <row r="8" spans="1:121" customFormat="1" ht="27" x14ac:dyDescent="0.3">
      <c r="A8" s="124" t="s">
        <v>1763</v>
      </c>
      <c r="B8" s="129" t="s">
        <v>1757</v>
      </c>
      <c r="C8" s="128" t="s">
        <v>1764</v>
      </c>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row>
    <row r="9" spans="1:121" customFormat="1" ht="26.4" x14ac:dyDescent="0.25">
      <c r="A9" s="124" t="s">
        <v>1765</v>
      </c>
      <c r="B9" s="129" t="s">
        <v>1757</v>
      </c>
      <c r="C9" s="128" t="s">
        <v>1766</v>
      </c>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c r="DL9" s="51"/>
      <c r="DM9" s="51"/>
      <c r="DN9" s="51"/>
      <c r="DO9" s="51"/>
      <c r="DP9" s="51"/>
      <c r="DQ9" s="51"/>
    </row>
    <row r="10" spans="1:121" customFormat="1" ht="42" x14ac:dyDescent="0.3">
      <c r="A10" s="124" t="s">
        <v>1767</v>
      </c>
      <c r="B10" s="130" t="s">
        <v>1768</v>
      </c>
      <c r="C10" s="124" t="s">
        <v>1769</v>
      </c>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c r="DL10" s="51"/>
      <c r="DM10" s="51"/>
      <c r="DN10" s="51"/>
      <c r="DO10" s="51"/>
      <c r="DP10" s="51"/>
      <c r="DQ10" s="51"/>
    </row>
    <row r="11" spans="1:121" customFormat="1" ht="26.4" x14ac:dyDescent="0.25">
      <c r="A11" s="124" t="s">
        <v>1770</v>
      </c>
      <c r="B11" s="129" t="s">
        <v>1757</v>
      </c>
      <c r="C11" s="128"/>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c r="DL11" s="51"/>
      <c r="DM11" s="51"/>
      <c r="DN11" s="51"/>
      <c r="DO11" s="51"/>
      <c r="DP11" s="51"/>
      <c r="DQ11" s="51"/>
    </row>
    <row r="12" spans="1:121" customFormat="1" ht="26.4" x14ac:dyDescent="0.25">
      <c r="A12" s="124" t="s">
        <v>1771</v>
      </c>
      <c r="B12" s="125" t="s">
        <v>1757</v>
      </c>
      <c r="C12" s="128"/>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row>
    <row r="13" spans="1:121" customFormat="1" ht="26.4" x14ac:dyDescent="0.25">
      <c r="A13" s="124" t="s">
        <v>1772</v>
      </c>
      <c r="B13" s="125" t="s">
        <v>1757</v>
      </c>
      <c r="C13" s="128"/>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row>
    <row r="14" spans="1:121" customFormat="1" ht="26.4" x14ac:dyDescent="0.25">
      <c r="A14" s="124" t="s">
        <v>1773</v>
      </c>
      <c r="B14" s="125" t="s">
        <v>1757</v>
      </c>
      <c r="C14" s="128"/>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row>
    <row r="15" spans="1:121" customFormat="1" x14ac:dyDescent="0.25">
      <c r="A15" s="124" t="s">
        <v>1774</v>
      </c>
      <c r="B15" s="125" t="s">
        <v>1757</v>
      </c>
      <c r="C15" s="128"/>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row>
    <row r="16" spans="1:121" customFormat="1" x14ac:dyDescent="0.25">
      <c r="A16" s="127" t="s">
        <v>1775</v>
      </c>
      <c r="B16" s="125" t="s">
        <v>1757</v>
      </c>
      <c r="C16" s="128"/>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row>
    <row r="17" spans="1:121" customFormat="1" ht="26.4" x14ac:dyDescent="0.25">
      <c r="A17" s="127" t="s">
        <v>1776</v>
      </c>
      <c r="B17" s="125" t="s">
        <v>1757</v>
      </c>
      <c r="C17" s="128"/>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row>
    <row r="18" spans="1:121" customFormat="1" ht="26.4" x14ac:dyDescent="0.25">
      <c r="A18" s="127" t="s">
        <v>1777</v>
      </c>
      <c r="B18" s="125" t="s">
        <v>1757</v>
      </c>
      <c r="C18" s="128"/>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row>
    <row r="19" spans="1:121" customFormat="1" x14ac:dyDescent="0.25">
      <c r="A19" s="124" t="s">
        <v>1778</v>
      </c>
      <c r="B19" s="125" t="s">
        <v>1757</v>
      </c>
      <c r="C19" s="128"/>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row>
    <row r="20" spans="1:121" customFormat="1" ht="14.4" x14ac:dyDescent="0.3">
      <c r="A20" s="124" t="s">
        <v>1779</v>
      </c>
      <c r="B20" s="125" t="s">
        <v>1757</v>
      </c>
      <c r="C20" s="126"/>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row>
    <row r="21" spans="1:121" customFormat="1" x14ac:dyDescent="0.25">
      <c r="A21" s="124" t="s">
        <v>1780</v>
      </c>
      <c r="B21" s="125" t="s">
        <v>1757</v>
      </c>
      <c r="C21" s="128"/>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row>
    <row r="22" spans="1:121" customFormat="1" ht="27.6" x14ac:dyDescent="0.3">
      <c r="A22" s="124" t="s">
        <v>1781</v>
      </c>
      <c r="B22" s="125" t="s">
        <v>1757</v>
      </c>
      <c r="C22" s="128"/>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row>
    <row r="23" spans="1:121" customFormat="1" ht="66.599999999999994" x14ac:dyDescent="0.3">
      <c r="A23" s="127" t="s">
        <v>1782</v>
      </c>
      <c r="B23" s="125" t="s">
        <v>1757</v>
      </c>
      <c r="C23" s="124" t="s">
        <v>1783</v>
      </c>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row>
    <row r="24" spans="1:121" customFormat="1" x14ac:dyDescent="0.25">
      <c r="A24" s="124" t="s">
        <v>1784</v>
      </c>
      <c r="B24" s="125" t="s">
        <v>1757</v>
      </c>
      <c r="C24" s="128"/>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row>
    <row r="25" spans="1:121" customFormat="1" ht="26.4" x14ac:dyDescent="0.25">
      <c r="A25" s="124" t="s">
        <v>1785</v>
      </c>
      <c r="B25" s="130" t="s">
        <v>1768</v>
      </c>
      <c r="C25" s="128" t="s">
        <v>1786</v>
      </c>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row>
    <row r="26" spans="1:121" s="134" customFormat="1" ht="39.6" x14ac:dyDescent="0.25">
      <c r="A26" s="131" t="s">
        <v>1787</v>
      </c>
      <c r="B26" s="125" t="s">
        <v>1757</v>
      </c>
      <c r="C26" s="132"/>
      <c r="D26" s="133"/>
      <c r="E26" s="133"/>
      <c r="F26" s="133"/>
      <c r="G26" s="133"/>
      <c r="H26" s="133"/>
      <c r="I26" s="133"/>
      <c r="J26" s="133"/>
      <c r="K26" s="133"/>
      <c r="L26" s="133"/>
      <c r="M26" s="133"/>
      <c r="N26" s="133"/>
      <c r="O26" s="133"/>
      <c r="P26" s="133"/>
      <c r="Q26" s="133"/>
      <c r="R26" s="133"/>
      <c r="S26" s="133"/>
      <c r="T26" s="133"/>
      <c r="U26" s="133"/>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3"/>
      <c r="BY26" s="133"/>
      <c r="BZ26" s="133"/>
      <c r="CA26" s="133"/>
      <c r="CB26" s="133"/>
      <c r="CC26" s="133"/>
      <c r="CD26" s="133"/>
      <c r="CE26" s="133"/>
      <c r="CF26" s="133"/>
      <c r="CG26" s="133"/>
      <c r="CH26" s="133"/>
      <c r="CI26" s="133"/>
      <c r="CJ26" s="133"/>
      <c r="CK26" s="133"/>
      <c r="CL26" s="133"/>
      <c r="CM26" s="133"/>
      <c r="CN26" s="133"/>
      <c r="CO26" s="133"/>
      <c r="CP26" s="133"/>
      <c r="CQ26" s="133"/>
      <c r="CR26" s="133"/>
      <c r="CS26" s="133"/>
      <c r="CT26" s="133"/>
      <c r="CU26" s="133"/>
      <c r="CV26" s="133"/>
      <c r="CW26" s="133"/>
      <c r="CX26" s="133"/>
      <c r="CY26" s="133"/>
      <c r="CZ26" s="133"/>
      <c r="DA26" s="133"/>
      <c r="DB26" s="133"/>
      <c r="DC26" s="133"/>
      <c r="DD26" s="133"/>
      <c r="DE26" s="133"/>
      <c r="DF26" s="133"/>
      <c r="DG26" s="133"/>
      <c r="DH26" s="133"/>
      <c r="DI26" s="133"/>
      <c r="DJ26" s="133"/>
      <c r="DK26" s="133"/>
      <c r="DL26" s="133"/>
      <c r="DM26" s="133"/>
      <c r="DN26" s="133"/>
      <c r="DO26" s="133"/>
      <c r="DP26" s="133"/>
      <c r="DQ26" s="133"/>
    </row>
    <row r="27" spans="1:121" s="134" customFormat="1" x14ac:dyDescent="0.25">
      <c r="A27" s="131" t="s">
        <v>1788</v>
      </c>
      <c r="B27" s="130" t="s">
        <v>1768</v>
      </c>
      <c r="C27" s="132" t="s">
        <v>1789</v>
      </c>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33"/>
      <c r="BB27" s="133"/>
      <c r="BC27" s="133"/>
      <c r="BD27" s="133"/>
      <c r="BE27" s="133"/>
      <c r="BF27" s="133"/>
      <c r="BG27" s="133"/>
      <c r="BH27" s="133"/>
      <c r="BI27" s="133"/>
      <c r="BJ27" s="133"/>
      <c r="BK27" s="133"/>
      <c r="BL27" s="133"/>
      <c r="BM27" s="133"/>
      <c r="BN27" s="133"/>
      <c r="BO27" s="133"/>
      <c r="BP27" s="133"/>
      <c r="BQ27" s="133"/>
      <c r="BR27" s="133"/>
      <c r="BS27" s="133"/>
      <c r="BT27" s="133"/>
      <c r="BU27" s="133"/>
      <c r="BV27" s="133"/>
      <c r="BW27" s="133"/>
      <c r="BX27" s="133"/>
      <c r="BY27" s="133"/>
      <c r="BZ27" s="133"/>
      <c r="CA27" s="133"/>
      <c r="CB27" s="133"/>
      <c r="CC27" s="133"/>
      <c r="CD27" s="133"/>
      <c r="CE27" s="133"/>
      <c r="CF27" s="133"/>
      <c r="CG27" s="133"/>
      <c r="CH27" s="133"/>
      <c r="CI27" s="133"/>
      <c r="CJ27" s="133"/>
      <c r="CK27" s="133"/>
      <c r="CL27" s="133"/>
      <c r="CM27" s="133"/>
      <c r="CN27" s="133"/>
      <c r="CO27" s="133"/>
      <c r="CP27" s="133"/>
      <c r="CQ27" s="133"/>
      <c r="CR27" s="133"/>
      <c r="CS27" s="133"/>
      <c r="CT27" s="133"/>
      <c r="CU27" s="133"/>
      <c r="CV27" s="133"/>
      <c r="CW27" s="133"/>
      <c r="CX27" s="133"/>
      <c r="CY27" s="133"/>
      <c r="CZ27" s="133"/>
      <c r="DA27" s="133"/>
      <c r="DB27" s="133"/>
      <c r="DC27" s="133"/>
      <c r="DD27" s="133"/>
      <c r="DE27" s="133"/>
      <c r="DF27" s="133"/>
      <c r="DG27" s="133"/>
      <c r="DH27" s="133"/>
      <c r="DI27" s="133"/>
      <c r="DJ27" s="133"/>
      <c r="DK27" s="133"/>
      <c r="DL27" s="133"/>
      <c r="DM27" s="133"/>
      <c r="DN27" s="133"/>
      <c r="DO27" s="133"/>
      <c r="DP27" s="133"/>
      <c r="DQ27" s="133"/>
    </row>
    <row r="28" spans="1:121" customFormat="1" ht="26.4" x14ac:dyDescent="0.25">
      <c r="A28" s="124" t="s">
        <v>1790</v>
      </c>
      <c r="B28" s="135" t="s">
        <v>1791</v>
      </c>
      <c r="C28" s="128" t="s">
        <v>1792</v>
      </c>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row>
    <row r="29" spans="1:121" customFormat="1" ht="27" x14ac:dyDescent="0.3">
      <c r="A29" s="124" t="s">
        <v>1793</v>
      </c>
      <c r="B29" s="136" t="s">
        <v>1791</v>
      </c>
      <c r="C29" s="128" t="s">
        <v>1794</v>
      </c>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row>
    <row r="30" spans="1:121" customFormat="1" x14ac:dyDescent="0.25">
      <c r="A30" s="124" t="s">
        <v>1795</v>
      </c>
      <c r="B30" s="125" t="s">
        <v>1757</v>
      </c>
      <c r="C30" s="128"/>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row>
    <row r="31" spans="1:121" customFormat="1" ht="26.4" x14ac:dyDescent="0.25">
      <c r="A31" s="124" t="s">
        <v>1796</v>
      </c>
      <c r="B31" s="125" t="s">
        <v>1757</v>
      </c>
      <c r="C31" s="128"/>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c r="DL31" s="51"/>
      <c r="DM31" s="51"/>
      <c r="DN31" s="51"/>
      <c r="DO31" s="51"/>
      <c r="DP31" s="51"/>
      <c r="DQ31" s="51"/>
    </row>
    <row r="32" spans="1:121" customFormat="1" ht="26.4" x14ac:dyDescent="0.25">
      <c r="A32" s="124" t="s">
        <v>1797</v>
      </c>
      <c r="B32" s="125" t="s">
        <v>1757</v>
      </c>
      <c r="C32" s="124" t="s">
        <v>1798</v>
      </c>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row>
    <row r="33" spans="1:121" customFormat="1" x14ac:dyDescent="0.25">
      <c r="A33" s="124" t="s">
        <v>1799</v>
      </c>
      <c r="B33" s="125" t="s">
        <v>1757</v>
      </c>
      <c r="C33" s="128"/>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row>
    <row r="34" spans="1:121" customFormat="1" x14ac:dyDescent="0.25">
      <c r="A34" s="124" t="s">
        <v>1800</v>
      </c>
      <c r="B34" s="125" t="s">
        <v>1757</v>
      </c>
      <c r="C34" s="128"/>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row>
    <row r="35" spans="1:121" customFormat="1" x14ac:dyDescent="0.25">
      <c r="A35" s="51"/>
      <c r="B35" s="137"/>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row>
    <row r="36" spans="1:121" customFormat="1" x14ac:dyDescent="0.25">
      <c r="A36" s="51"/>
      <c r="B36" s="137"/>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row>
    <row r="37" spans="1:121" customFormat="1" x14ac:dyDescent="0.25">
      <c r="A37" s="138" t="s">
        <v>1801</v>
      </c>
      <c r="B37" s="137"/>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c r="DL37" s="51"/>
      <c r="DM37" s="51"/>
      <c r="DN37" s="51"/>
      <c r="DO37" s="51"/>
      <c r="DP37" s="51"/>
      <c r="DQ37" s="51"/>
    </row>
    <row r="38" spans="1:121" customFormat="1" x14ac:dyDescent="0.25">
      <c r="A38" s="51"/>
      <c r="B38" s="137"/>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row>
    <row r="39" spans="1:121" s="258" customFormat="1" ht="21" x14ac:dyDescent="0.4">
      <c r="A39" s="340" t="s">
        <v>1802</v>
      </c>
      <c r="B39" s="336"/>
    </row>
    <row r="40" spans="1:121" customFormat="1" x14ac:dyDescent="0.25">
      <c r="A40" s="138" t="s">
        <v>1803</v>
      </c>
      <c r="B40" s="137"/>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row>
    <row r="41" spans="1:121" customFormat="1" x14ac:dyDescent="0.25">
      <c r="A41" s="138" t="s">
        <v>1804</v>
      </c>
      <c r="B41" s="137"/>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row>
    <row r="42" spans="1:121" customFormat="1" x14ac:dyDescent="0.25">
      <c r="A42" s="138" t="s">
        <v>1805</v>
      </c>
      <c r="B42" s="137"/>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row>
    <row r="43" spans="1:121" customFormat="1" x14ac:dyDescent="0.25">
      <c r="A43" s="138" t="s">
        <v>1806</v>
      </c>
      <c r="B43" s="137"/>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c r="DL43" s="51"/>
      <c r="DM43" s="51"/>
      <c r="DN43" s="51"/>
      <c r="DO43" s="51"/>
      <c r="DP43" s="51"/>
      <c r="DQ43" s="51"/>
    </row>
    <row r="44" spans="1:121" customFormat="1" x14ac:dyDescent="0.25">
      <c r="A44" s="51" t="s">
        <v>1807</v>
      </c>
      <c r="B44" s="137"/>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row>
    <row r="45" spans="1:121" customFormat="1" x14ac:dyDescent="0.25">
      <c r="A45" s="51" t="s">
        <v>1808</v>
      </c>
      <c r="B45" s="137"/>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row>
    <row r="46" spans="1:121" customFormat="1" x14ac:dyDescent="0.25">
      <c r="A46" s="51" t="s">
        <v>1809</v>
      </c>
      <c r="B46" s="137"/>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c r="DL46" s="51"/>
      <c r="DM46" s="51"/>
      <c r="DN46" s="51"/>
      <c r="DO46" s="51"/>
      <c r="DP46" s="51"/>
      <c r="DQ46" s="51"/>
    </row>
    <row r="47" spans="1:121" customFormat="1" x14ac:dyDescent="0.25">
      <c r="A47" s="138" t="s">
        <v>1810</v>
      </c>
      <c r="B47" s="137"/>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c r="DL47" s="51"/>
      <c r="DM47" s="51"/>
      <c r="DN47" s="51"/>
      <c r="DO47" s="51"/>
      <c r="DP47" s="51"/>
      <c r="DQ47" s="51"/>
    </row>
    <row r="48" spans="1:121" customFormat="1" x14ac:dyDescent="0.25">
      <c r="A48" s="51" t="s">
        <v>1811</v>
      </c>
      <c r="B48" s="137"/>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c r="DL48" s="51"/>
      <c r="DM48" s="51"/>
      <c r="DN48" s="51"/>
      <c r="DO48" s="51"/>
      <c r="DP48" s="51"/>
      <c r="DQ48" s="51"/>
    </row>
    <row r="49" spans="1:121" customFormat="1" x14ac:dyDescent="0.25">
      <c r="A49" s="51" t="s">
        <v>1812</v>
      </c>
      <c r="B49" s="137"/>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c r="DL49" s="51"/>
      <c r="DM49" s="51"/>
      <c r="DN49" s="51"/>
      <c r="DO49" s="51"/>
      <c r="DP49" s="51"/>
      <c r="DQ49" s="51"/>
    </row>
    <row r="50" spans="1:121" customFormat="1" x14ac:dyDescent="0.25">
      <c r="A50" s="51" t="s">
        <v>1813</v>
      </c>
      <c r="B50" s="137"/>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c r="DL50" s="51"/>
      <c r="DM50" s="51"/>
      <c r="DN50" s="51"/>
      <c r="DO50" s="51"/>
      <c r="DP50" s="51"/>
      <c r="DQ50" s="51"/>
    </row>
    <row r="51" spans="1:121" customFormat="1" x14ac:dyDescent="0.25">
      <c r="A51" s="51" t="s">
        <v>1814</v>
      </c>
      <c r="B51" s="137"/>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c r="DD51" s="51"/>
      <c r="DE51" s="51"/>
      <c r="DF51" s="51"/>
      <c r="DG51" s="51"/>
      <c r="DH51" s="51"/>
      <c r="DI51" s="51"/>
      <c r="DJ51" s="51"/>
      <c r="DK51" s="51"/>
      <c r="DL51" s="51"/>
      <c r="DM51" s="51"/>
      <c r="DN51" s="51"/>
      <c r="DO51" s="51"/>
      <c r="DP51" s="51"/>
      <c r="DQ51" s="51"/>
    </row>
    <row r="52" spans="1:121" customFormat="1" x14ac:dyDescent="0.25">
      <c r="A52" s="51" t="s">
        <v>1815</v>
      </c>
      <c r="B52" s="137"/>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c r="DD52" s="51"/>
      <c r="DE52" s="51"/>
      <c r="DF52" s="51"/>
      <c r="DG52" s="51"/>
      <c r="DH52" s="51"/>
      <c r="DI52" s="51"/>
      <c r="DJ52" s="51"/>
      <c r="DK52" s="51"/>
      <c r="DL52" s="51"/>
      <c r="DM52" s="51"/>
      <c r="DN52" s="51"/>
      <c r="DO52" s="51"/>
      <c r="DP52" s="51"/>
      <c r="DQ52" s="51"/>
    </row>
    <row r="53" spans="1:121" customFormat="1" x14ac:dyDescent="0.25">
      <c r="A53" s="51" t="s">
        <v>1816</v>
      </c>
      <c r="B53" s="137"/>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row>
    <row r="54" spans="1:121" customFormat="1" x14ac:dyDescent="0.25">
      <c r="A54" s="51" t="s">
        <v>1817</v>
      </c>
      <c r="B54" s="137"/>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row>
    <row r="55" spans="1:121" customFormat="1" x14ac:dyDescent="0.25">
      <c r="A55" s="51" t="s">
        <v>1818</v>
      </c>
      <c r="B55" s="137"/>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row>
    <row r="56" spans="1:121" customFormat="1" x14ac:dyDescent="0.25">
      <c r="A56" s="51"/>
      <c r="B56" s="137"/>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row>
    <row r="57" spans="1:121" s="258" customFormat="1" x14ac:dyDescent="0.25">
      <c r="A57" s="258" t="s">
        <v>1819</v>
      </c>
      <c r="B57" s="336"/>
    </row>
    <row r="58" spans="1:121" customFormat="1" x14ac:dyDescent="0.25">
      <c r="A58" s="51" t="s">
        <v>1820</v>
      </c>
      <c r="B58" s="137"/>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51"/>
      <c r="DD58" s="51"/>
      <c r="DE58" s="51"/>
      <c r="DF58" s="51"/>
      <c r="DG58" s="51"/>
      <c r="DH58" s="51"/>
      <c r="DI58" s="51"/>
      <c r="DJ58" s="51"/>
      <c r="DK58" s="51"/>
      <c r="DL58" s="51"/>
      <c r="DM58" s="51"/>
      <c r="DN58" s="51"/>
      <c r="DO58" s="51"/>
      <c r="DP58" s="51"/>
      <c r="DQ58" s="51"/>
    </row>
    <row r="59" spans="1:121" x14ac:dyDescent="0.25">
      <c r="A59" s="51" t="s">
        <v>1821</v>
      </c>
    </row>
    <row r="60" spans="1:121" x14ac:dyDescent="0.25">
      <c r="A60" s="51" t="s">
        <v>1822</v>
      </c>
    </row>
    <row r="61" spans="1:121" x14ac:dyDescent="0.25">
      <c r="A61" s="51" t="s">
        <v>1823</v>
      </c>
    </row>
    <row r="62" spans="1:121" x14ac:dyDescent="0.25">
      <c r="A62" s="51" t="s">
        <v>1824</v>
      </c>
    </row>
    <row r="63" spans="1:121" x14ac:dyDescent="0.25">
      <c r="A63" s="51" t="s">
        <v>1825</v>
      </c>
    </row>
    <row r="64" spans="1:121" x14ac:dyDescent="0.25">
      <c r="A64" s="51" t="s">
        <v>1826</v>
      </c>
    </row>
    <row r="65" spans="1:2" x14ac:dyDescent="0.25">
      <c r="A65" s="51" t="s">
        <v>1827</v>
      </c>
    </row>
    <row r="66" spans="1:2" x14ac:dyDescent="0.25">
      <c r="A66" s="51" t="s">
        <v>1828</v>
      </c>
    </row>
    <row r="67" spans="1:2" x14ac:dyDescent="0.25">
      <c r="A67" s="51" t="s">
        <v>1829</v>
      </c>
    </row>
    <row r="69" spans="1:2" s="258" customFormat="1" x14ac:dyDescent="0.25">
      <c r="A69" s="339" t="s">
        <v>1830</v>
      </c>
      <c r="B69" s="336"/>
    </row>
    <row r="70" spans="1:2" x14ac:dyDescent="0.25">
      <c r="A70" s="51" t="s">
        <v>1831</v>
      </c>
    </row>
    <row r="71" spans="1:2" x14ac:dyDescent="0.25">
      <c r="A71" s="51" t="s">
        <v>1832</v>
      </c>
    </row>
    <row r="72" spans="1:2" x14ac:dyDescent="0.25">
      <c r="A72" s="51" t="s">
        <v>1833</v>
      </c>
    </row>
    <row r="74" spans="1:2" s="258" customFormat="1" x14ac:dyDescent="0.25">
      <c r="A74" s="338" t="s">
        <v>1834</v>
      </c>
      <c r="B74" s="336"/>
    </row>
    <row r="75" spans="1:2" x14ac:dyDescent="0.25">
      <c r="A75" s="51" t="s">
        <v>1835</v>
      </c>
    </row>
    <row r="77" spans="1:2" s="258" customFormat="1" x14ac:dyDescent="0.25">
      <c r="A77" s="338" t="s">
        <v>1836</v>
      </c>
      <c r="B77" s="336"/>
    </row>
    <row r="78" spans="1:2" x14ac:dyDescent="0.25">
      <c r="A78" s="51" t="s">
        <v>1837</v>
      </c>
    </row>
    <row r="80" spans="1:2" s="258" customFormat="1" x14ac:dyDescent="0.25">
      <c r="A80" s="338" t="s">
        <v>1838</v>
      </c>
      <c r="B80" s="336"/>
    </row>
    <row r="81" spans="1:2" x14ac:dyDescent="0.25">
      <c r="A81" s="138" t="s">
        <v>1839</v>
      </c>
    </row>
    <row r="83" spans="1:2" s="258" customFormat="1" x14ac:dyDescent="0.25">
      <c r="A83" s="338" t="s">
        <v>1840</v>
      </c>
      <c r="B83" s="336"/>
    </row>
    <row r="84" spans="1:2" x14ac:dyDescent="0.25">
      <c r="A84" s="51" t="s">
        <v>1841</v>
      </c>
    </row>
    <row r="85" spans="1:2" x14ac:dyDescent="0.25">
      <c r="A85" s="51" t="s">
        <v>1842</v>
      </c>
    </row>
    <row r="87" spans="1:2" s="258" customFormat="1" x14ac:dyDescent="0.25">
      <c r="A87" s="338" t="s">
        <v>1843</v>
      </c>
      <c r="B87" s="336"/>
    </row>
    <row r="88" spans="1:2" x14ac:dyDescent="0.25">
      <c r="A88" s="51" t="s">
        <v>1844</v>
      </c>
    </row>
    <row r="89" spans="1:2" x14ac:dyDescent="0.25">
      <c r="A89" s="51" t="s">
        <v>1845</v>
      </c>
    </row>
    <row r="91" spans="1:2" s="258" customFormat="1" x14ac:dyDescent="0.25">
      <c r="A91" s="258" t="s">
        <v>1846</v>
      </c>
      <c r="B91" s="336"/>
    </row>
    <row r="92" spans="1:2" x14ac:dyDescent="0.25">
      <c r="A92" s="51" t="s">
        <v>1847</v>
      </c>
    </row>
    <row r="93" spans="1:2" x14ac:dyDescent="0.25">
      <c r="A93" s="51" t="s">
        <v>1848</v>
      </c>
    </row>
    <row r="95" spans="1:2" s="258" customFormat="1" x14ac:dyDescent="0.25">
      <c r="A95" s="258" t="s">
        <v>1849</v>
      </c>
      <c r="B95" s="336"/>
    </row>
    <row r="96" spans="1:2" x14ac:dyDescent="0.25">
      <c r="A96" s="51" t="s">
        <v>1850</v>
      </c>
    </row>
    <row r="97" spans="1:6" x14ac:dyDescent="0.25">
      <c r="A97" s="51" t="s">
        <v>1851</v>
      </c>
    </row>
    <row r="99" spans="1:6" s="258" customFormat="1" x14ac:dyDescent="0.25">
      <c r="A99" s="258" t="s">
        <v>1849</v>
      </c>
      <c r="B99" s="336"/>
    </row>
    <row r="100" spans="1:6" x14ac:dyDescent="0.25">
      <c r="A100" s="51" t="s">
        <v>1852</v>
      </c>
    </row>
    <row r="102" spans="1:6" s="258" customFormat="1" x14ac:dyDescent="0.25">
      <c r="A102" s="258" t="s">
        <v>1853</v>
      </c>
      <c r="B102" s="336"/>
    </row>
    <row r="103" spans="1:6" x14ac:dyDescent="0.25">
      <c r="A103" s="51" t="s">
        <v>1854</v>
      </c>
    </row>
    <row r="104" spans="1:6" x14ac:dyDescent="0.25">
      <c r="A104" s="51" t="s">
        <v>1855</v>
      </c>
    </row>
    <row r="105" spans="1:6" x14ac:dyDescent="0.25">
      <c r="A105" s="51" t="s">
        <v>1856</v>
      </c>
    </row>
    <row r="106" spans="1:6" x14ac:dyDescent="0.25">
      <c r="A106" s="51" t="s">
        <v>1857</v>
      </c>
      <c r="F106"/>
    </row>
    <row r="107" spans="1:6" x14ac:dyDescent="0.25">
      <c r="A107" s="51" t="s">
        <v>1858</v>
      </c>
    </row>
    <row r="109" spans="1:6" s="258" customFormat="1" x14ac:dyDescent="0.25">
      <c r="A109" s="258" t="s">
        <v>1859</v>
      </c>
      <c r="B109" s="336"/>
    </row>
    <row r="110" spans="1:6" x14ac:dyDescent="0.25">
      <c r="A110" s="51" t="s">
        <v>1860</v>
      </c>
    </row>
    <row r="111" spans="1:6" x14ac:dyDescent="0.25">
      <c r="A111" s="51" t="s">
        <v>1861</v>
      </c>
    </row>
    <row r="112" spans="1:6" x14ac:dyDescent="0.25">
      <c r="A112" s="51" t="s">
        <v>1862</v>
      </c>
    </row>
    <row r="113" spans="1:2" x14ac:dyDescent="0.25">
      <c r="A113" s="51" t="s">
        <v>1863</v>
      </c>
    </row>
    <row r="114" spans="1:2" x14ac:dyDescent="0.25">
      <c r="A114" s="51" t="s">
        <v>1864</v>
      </c>
    </row>
    <row r="121" spans="1:2" x14ac:dyDescent="0.25">
      <c r="A121" s="51" t="s">
        <v>1865</v>
      </c>
    </row>
    <row r="123" spans="1:2" s="258" customFormat="1" x14ac:dyDescent="0.25">
      <c r="A123" s="338" t="s">
        <v>1960</v>
      </c>
      <c r="B123" s="336"/>
    </row>
    <row r="124" spans="1:2" x14ac:dyDescent="0.25">
      <c r="A124" s="51" t="s">
        <v>1961</v>
      </c>
    </row>
    <row r="125" spans="1:2" x14ac:dyDescent="0.25">
      <c r="A125" s="51" t="s">
        <v>1962</v>
      </c>
    </row>
    <row r="126" spans="1:2" x14ac:dyDescent="0.25">
      <c r="A126" s="51" t="s">
        <v>1963</v>
      </c>
    </row>
    <row r="127" spans="1:2" x14ac:dyDescent="0.25">
      <c r="A127" s="51" t="s">
        <v>1964</v>
      </c>
    </row>
    <row r="129" spans="1:2" s="258" customFormat="1" x14ac:dyDescent="0.25">
      <c r="A129" s="337" t="s">
        <v>1967</v>
      </c>
      <c r="B129" s="336"/>
    </row>
    <row r="130" spans="1:2" ht="14.4" x14ac:dyDescent="0.3">
      <c r="A130" s="266" t="s">
        <v>1968</v>
      </c>
    </row>
    <row r="131" spans="1:2" ht="14.4" x14ac:dyDescent="0.3">
      <c r="A131" s="266" t="s">
        <v>1969</v>
      </c>
    </row>
    <row r="132" spans="1:2" ht="14.4" x14ac:dyDescent="0.3">
      <c r="A132" s="266" t="s">
        <v>1970</v>
      </c>
    </row>
    <row r="134" spans="1:2" s="258" customFormat="1" x14ac:dyDescent="0.25">
      <c r="A134" s="337" t="s">
        <v>1972</v>
      </c>
      <c r="B134" s="336"/>
    </row>
    <row r="135" spans="1:2" x14ac:dyDescent="0.25">
      <c r="A135" s="51" t="s">
        <v>1971</v>
      </c>
    </row>
    <row r="137" spans="1:2" s="258" customFormat="1" x14ac:dyDescent="0.25">
      <c r="A137" s="337" t="s">
        <v>1983</v>
      </c>
      <c r="B137" s="336"/>
    </row>
    <row r="138" spans="1:2" x14ac:dyDescent="0.25">
      <c r="A138" s="51" t="s">
        <v>1973</v>
      </c>
    </row>
    <row r="139" spans="1:2" x14ac:dyDescent="0.25">
      <c r="A139" s="51" t="s">
        <v>1974</v>
      </c>
    </row>
    <row r="140" spans="1:2" x14ac:dyDescent="0.25">
      <c r="A140" s="51" t="s">
        <v>1975</v>
      </c>
    </row>
    <row r="141" spans="1:2" x14ac:dyDescent="0.25">
      <c r="A141" s="51" t="s">
        <v>1976</v>
      </c>
    </row>
    <row r="142" spans="1:2" x14ac:dyDescent="0.25">
      <c r="A142" s="51" t="s">
        <v>1977</v>
      </c>
    </row>
    <row r="144" spans="1:2" s="258" customFormat="1" x14ac:dyDescent="0.25">
      <c r="A144" s="337" t="s">
        <v>1984</v>
      </c>
      <c r="B144" s="336"/>
    </row>
    <row r="145" spans="1:2" x14ac:dyDescent="0.25">
      <c r="A145" s="51" t="s">
        <v>1985</v>
      </c>
    </row>
    <row r="147" spans="1:2" s="258" customFormat="1" x14ac:dyDescent="0.25">
      <c r="A147" s="337" t="s">
        <v>1989</v>
      </c>
      <c r="B147" s="336"/>
    </row>
    <row r="148" spans="1:2" x14ac:dyDescent="0.25">
      <c r="A148" s="51" t="s">
        <v>1986</v>
      </c>
    </row>
    <row r="149" spans="1:2" x14ac:dyDescent="0.25">
      <c r="A149" s="51" t="s">
        <v>1987</v>
      </c>
    </row>
    <row r="150" spans="1:2" x14ac:dyDescent="0.25">
      <c r="A150" s="51" t="s">
        <v>1988</v>
      </c>
    </row>
    <row r="152" spans="1:2" s="258" customFormat="1" x14ac:dyDescent="0.25">
      <c r="A152" s="337" t="s">
        <v>1993</v>
      </c>
      <c r="B152" s="336"/>
    </row>
    <row r="153" spans="1:2" x14ac:dyDescent="0.25">
      <c r="A153" s="51" t="s">
        <v>1994</v>
      </c>
    </row>
    <row r="154" spans="1:2" x14ac:dyDescent="0.25">
      <c r="A154" s="51" t="s">
        <v>1995</v>
      </c>
    </row>
    <row r="156" spans="1:2" s="258" customFormat="1" x14ac:dyDescent="0.25">
      <c r="A156" s="337" t="s">
        <v>1996</v>
      </c>
      <c r="B156" s="336"/>
    </row>
    <row r="157" spans="1:2" x14ac:dyDescent="0.25">
      <c r="A157" s="300" t="s">
        <v>2430</v>
      </c>
    </row>
    <row r="158" spans="1:2" x14ac:dyDescent="0.25">
      <c r="A158" s="51" t="s">
        <v>1997</v>
      </c>
    </row>
    <row r="159" spans="1:2" x14ac:dyDescent="0.25">
      <c r="A159" s="300" t="s">
        <v>2428</v>
      </c>
    </row>
    <row r="160" spans="1:2" x14ac:dyDescent="0.25">
      <c r="A160" s="51" t="s">
        <v>1999</v>
      </c>
    </row>
    <row r="161" spans="1:2" x14ac:dyDescent="0.25">
      <c r="A161" s="51" t="s">
        <v>1998</v>
      </c>
    </row>
    <row r="162" spans="1:2" x14ac:dyDescent="0.25">
      <c r="A162" s="300" t="s">
        <v>2429</v>
      </c>
    </row>
    <row r="163" spans="1:2" x14ac:dyDescent="0.25">
      <c r="A163" s="300" t="s">
        <v>2707</v>
      </c>
    </row>
    <row r="164" spans="1:2" x14ac:dyDescent="0.25">
      <c r="A164" s="300" t="s">
        <v>2876</v>
      </c>
    </row>
    <row r="165" spans="1:2" x14ac:dyDescent="0.25">
      <c r="A165" s="300" t="s">
        <v>2877</v>
      </c>
    </row>
    <row r="168" spans="1:2" s="258" customFormat="1" x14ac:dyDescent="0.25">
      <c r="A168" s="335" t="s">
        <v>2883</v>
      </c>
      <c r="B168" s="336"/>
    </row>
    <row r="169" spans="1:2" x14ac:dyDescent="0.25">
      <c r="A169" s="300" t="s">
        <v>2885</v>
      </c>
    </row>
    <row r="170" spans="1:2" x14ac:dyDescent="0.25">
      <c r="A170" s="300" t="s">
        <v>2884</v>
      </c>
    </row>
    <row r="171" spans="1:2" x14ac:dyDescent="0.25">
      <c r="A171" s="300" t="s">
        <v>2886</v>
      </c>
    </row>
    <row r="173" spans="1:2" x14ac:dyDescent="0.25">
      <c r="A173" s="300" t="s">
        <v>3309</v>
      </c>
    </row>
    <row r="174" spans="1:2" x14ac:dyDescent="0.25">
      <c r="A174" s="300" t="s">
        <v>3310</v>
      </c>
    </row>
    <row r="175" spans="1:2" x14ac:dyDescent="0.25">
      <c r="A175" s="300" t="s">
        <v>3311</v>
      </c>
    </row>
    <row r="177" spans="1:2" x14ac:dyDescent="0.25">
      <c r="A177" s="300" t="s">
        <v>3307</v>
      </c>
    </row>
    <row r="178" spans="1:2" x14ac:dyDescent="0.25">
      <c r="A178" s="300" t="s">
        <v>3308</v>
      </c>
    </row>
    <row r="181" spans="1:2" s="258" customFormat="1" x14ac:dyDescent="0.25">
      <c r="A181" s="335"/>
      <c r="B181" s="336"/>
    </row>
  </sheetData>
  <pageMargins left="0.7" right="0.7" top="0.75" bottom="0.75" header="0.3" footer="0.3"/>
  <pageSetup orientation="portrait" horizontalDpi="90" verticalDpi="90" r:id="rId1"/>
  <drawing r:id="rId2"/>
  <legacyDrawing r:id="rId3"/>
  <oleObjects>
    <mc:AlternateContent xmlns:mc="http://schemas.openxmlformats.org/markup-compatibility/2006">
      <mc:Choice Requires="x14">
        <oleObject progId="Package" dvAspect="DVASPECT_ICON" shapeId="8193" r:id="rId4">
          <objectPr defaultSize="0" autoPict="0" r:id="rId5">
            <anchor moveWithCells="1" sizeWithCells="1">
              <from>
                <xdr:col>2</xdr:col>
                <xdr:colOff>2727960</xdr:colOff>
                <xdr:row>103</xdr:row>
                <xdr:rowOff>7620</xdr:rowOff>
              </from>
              <to>
                <xdr:col>2</xdr:col>
                <xdr:colOff>3497580</xdr:colOff>
                <xdr:row>106</xdr:row>
                <xdr:rowOff>60960</xdr:rowOff>
              </to>
            </anchor>
          </objectPr>
        </oleObject>
      </mc:Choice>
      <mc:Fallback>
        <oleObject progId="Package" dvAspect="DVASPECT_ICON" shapeId="8193" r:id="rId4"/>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Y28"/>
  <sheetViews>
    <sheetView workbookViewId="0">
      <selection activeCell="E30" sqref="E30"/>
    </sheetView>
  </sheetViews>
  <sheetFormatPr defaultColWidth="9.109375" defaultRowHeight="13.2" x14ac:dyDescent="0.25"/>
  <cols>
    <col min="1" max="20" width="13.5546875" customWidth="1"/>
    <col min="21" max="21" width="13.5546875" hidden="1" customWidth="1"/>
    <col min="22" max="25" width="13.5546875" customWidth="1"/>
  </cols>
  <sheetData>
    <row r="1" spans="1:25" ht="20.399999999999999" x14ac:dyDescent="0.25">
      <c r="A1" s="89" t="s">
        <v>180</v>
      </c>
      <c r="B1" s="93" t="s">
        <v>184</v>
      </c>
      <c r="C1" s="93" t="s">
        <v>206</v>
      </c>
      <c r="D1" s="93" t="s">
        <v>185</v>
      </c>
      <c r="E1" s="93" t="s">
        <v>186</v>
      </c>
      <c r="F1" s="93" t="s">
        <v>187</v>
      </c>
      <c r="G1" s="93" t="s">
        <v>188</v>
      </c>
      <c r="H1" s="55" t="s">
        <v>189</v>
      </c>
      <c r="I1" s="55" t="s">
        <v>190</v>
      </c>
      <c r="J1" s="55" t="s">
        <v>191</v>
      </c>
      <c r="K1" s="55" t="s">
        <v>192</v>
      </c>
      <c r="L1" s="55" t="s">
        <v>179</v>
      </c>
      <c r="M1" s="55" t="s">
        <v>193</v>
      </c>
      <c r="N1" s="94" t="s">
        <v>203</v>
      </c>
      <c r="O1" s="94" t="s">
        <v>204</v>
      </c>
      <c r="P1" s="55" t="s">
        <v>194</v>
      </c>
      <c r="Q1" s="55" t="s">
        <v>195</v>
      </c>
      <c r="R1" s="55" t="s">
        <v>196</v>
      </c>
      <c r="S1" s="55" t="s">
        <v>197</v>
      </c>
      <c r="T1" s="55" t="s">
        <v>247</v>
      </c>
      <c r="U1" s="94" t="s">
        <v>248</v>
      </c>
      <c r="V1" s="55" t="s">
        <v>198</v>
      </c>
      <c r="W1" s="55" t="s">
        <v>199</v>
      </c>
      <c r="X1" s="55" t="s">
        <v>200</v>
      </c>
      <c r="Y1" s="55" t="s">
        <v>201</v>
      </c>
    </row>
    <row r="2" spans="1:25" x14ac:dyDescent="0.25">
      <c r="A2" s="90">
        <v>1</v>
      </c>
      <c r="B2" s="91" t="s">
        <v>232</v>
      </c>
      <c r="C2" s="91" t="s">
        <v>232</v>
      </c>
      <c r="D2" s="91" t="s">
        <v>232</v>
      </c>
      <c r="E2" s="91" t="s">
        <v>232</v>
      </c>
      <c r="F2" s="91" t="s">
        <v>232</v>
      </c>
      <c r="G2" s="91" t="s">
        <v>232</v>
      </c>
      <c r="H2" s="91"/>
      <c r="I2" s="91"/>
      <c r="J2" s="91"/>
      <c r="K2" s="91"/>
      <c r="L2" s="91"/>
      <c r="M2" s="91"/>
      <c r="N2" s="91"/>
      <c r="O2" s="91"/>
      <c r="P2" s="91"/>
      <c r="Q2" s="91"/>
      <c r="R2" s="91"/>
      <c r="S2" s="91"/>
      <c r="T2" s="91"/>
      <c r="U2" s="91"/>
      <c r="V2" s="91"/>
      <c r="W2" s="91"/>
      <c r="X2" s="91"/>
      <c r="Y2" s="91"/>
    </row>
    <row r="3" spans="1:25" x14ac:dyDescent="0.25">
      <c r="A3" s="90">
        <v>2</v>
      </c>
      <c r="B3" s="91" t="s">
        <v>232</v>
      </c>
      <c r="C3" s="91" t="s">
        <v>232</v>
      </c>
      <c r="D3" s="91" t="s">
        <v>232</v>
      </c>
      <c r="E3" s="91" t="s">
        <v>232</v>
      </c>
      <c r="F3" s="91" t="s">
        <v>232</v>
      </c>
      <c r="G3" s="91" t="s">
        <v>232</v>
      </c>
      <c r="H3" s="91"/>
      <c r="I3" s="91"/>
      <c r="J3" s="91"/>
      <c r="K3" s="91"/>
      <c r="L3" s="91"/>
      <c r="M3" s="91"/>
      <c r="N3" s="91"/>
      <c r="O3" s="91"/>
      <c r="P3" s="91"/>
      <c r="Q3" s="91"/>
      <c r="R3" s="91"/>
      <c r="S3" s="91"/>
      <c r="T3" s="91"/>
      <c r="U3" s="91"/>
      <c r="V3" s="91"/>
      <c r="W3" s="91"/>
      <c r="X3" s="91"/>
      <c r="Y3" s="91"/>
    </row>
    <row r="4" spans="1:25" x14ac:dyDescent="0.25">
      <c r="A4" s="90">
        <v>3</v>
      </c>
      <c r="B4" s="91" t="s">
        <v>232</v>
      </c>
      <c r="C4" s="91" t="s">
        <v>232</v>
      </c>
      <c r="D4" s="91" t="s">
        <v>232</v>
      </c>
      <c r="E4" s="91" t="s">
        <v>232</v>
      </c>
      <c r="F4" s="91" t="s">
        <v>232</v>
      </c>
      <c r="G4" s="91" t="s">
        <v>232</v>
      </c>
      <c r="H4" s="91"/>
      <c r="I4" s="91"/>
      <c r="J4" s="91"/>
      <c r="K4" s="91"/>
      <c r="L4" s="91"/>
      <c r="M4" s="91"/>
      <c r="N4" s="91"/>
      <c r="O4" s="91"/>
      <c r="P4" s="91"/>
      <c r="Q4" s="91"/>
      <c r="R4" s="91"/>
      <c r="S4" s="91"/>
      <c r="T4" s="91"/>
      <c r="U4" s="91"/>
      <c r="V4" s="91"/>
      <c r="W4" s="91"/>
      <c r="X4" s="91"/>
      <c r="Y4" s="91"/>
    </row>
    <row r="5" spans="1:25" x14ac:dyDescent="0.25">
      <c r="A5" s="90">
        <v>4</v>
      </c>
      <c r="B5" s="91" t="s">
        <v>232</v>
      </c>
      <c r="C5" s="91" t="s">
        <v>232</v>
      </c>
      <c r="D5" s="91" t="s">
        <v>232</v>
      </c>
      <c r="E5" s="91" t="s">
        <v>232</v>
      </c>
      <c r="F5" s="91" t="s">
        <v>232</v>
      </c>
      <c r="G5" s="91" t="s">
        <v>232</v>
      </c>
      <c r="H5" s="91"/>
      <c r="I5" s="91"/>
      <c r="J5" s="91"/>
      <c r="K5" s="91"/>
      <c r="L5" s="91"/>
      <c r="M5" s="91"/>
      <c r="N5" s="91"/>
      <c r="O5" s="91"/>
      <c r="P5" s="91" t="s">
        <v>232</v>
      </c>
      <c r="Q5" s="91" t="s">
        <v>232</v>
      </c>
      <c r="R5" s="91"/>
      <c r="S5" s="91"/>
      <c r="T5" s="91"/>
      <c r="U5" s="91"/>
      <c r="V5" s="91"/>
      <c r="W5" s="91"/>
      <c r="X5" s="91"/>
      <c r="Y5" s="91"/>
    </row>
    <row r="6" spans="1:25" x14ac:dyDescent="0.25">
      <c r="A6" s="90">
        <v>5</v>
      </c>
      <c r="B6" s="91" t="s">
        <v>232</v>
      </c>
      <c r="C6" s="91" t="s">
        <v>232</v>
      </c>
      <c r="D6" s="91" t="s">
        <v>232</v>
      </c>
      <c r="E6" s="91" t="s">
        <v>232</v>
      </c>
      <c r="F6" s="91" t="s">
        <v>232</v>
      </c>
      <c r="G6" s="91" t="s">
        <v>232</v>
      </c>
      <c r="H6" s="91"/>
      <c r="I6" s="91"/>
      <c r="J6" s="91"/>
      <c r="K6" s="91"/>
      <c r="L6" s="91"/>
      <c r="M6" s="91"/>
      <c r="N6" s="91"/>
      <c r="O6" s="91"/>
      <c r="P6" s="91"/>
      <c r="Q6" s="91"/>
      <c r="R6" s="91"/>
      <c r="S6" s="91"/>
      <c r="T6" s="91"/>
      <c r="U6" s="91"/>
      <c r="V6" s="91"/>
      <c r="W6" s="91"/>
      <c r="X6" s="91"/>
      <c r="Y6" s="91"/>
    </row>
    <row r="7" spans="1:25" x14ac:dyDescent="0.25">
      <c r="A7" s="90">
        <v>6</v>
      </c>
      <c r="B7" s="91" t="s">
        <v>232</v>
      </c>
      <c r="C7" s="91" t="s">
        <v>232</v>
      </c>
      <c r="D7" s="91" t="s">
        <v>232</v>
      </c>
      <c r="E7" s="91" t="s">
        <v>232</v>
      </c>
      <c r="F7" s="91" t="s">
        <v>232</v>
      </c>
      <c r="G7" s="91" t="s">
        <v>232</v>
      </c>
      <c r="H7" s="91"/>
      <c r="I7" s="91"/>
      <c r="J7" s="91"/>
      <c r="K7" s="91"/>
      <c r="L7" s="91"/>
      <c r="M7" s="91"/>
      <c r="N7" s="91"/>
      <c r="O7" s="91"/>
      <c r="P7" s="91"/>
      <c r="Q7" s="91"/>
      <c r="R7" s="91"/>
      <c r="S7" s="91"/>
      <c r="T7" s="91"/>
      <c r="U7" s="91"/>
      <c r="V7" s="91"/>
      <c r="W7" s="91"/>
      <c r="X7" s="91"/>
      <c r="Y7" s="91"/>
    </row>
    <row r="8" spans="1:25" x14ac:dyDescent="0.25">
      <c r="A8" s="90">
        <v>7</v>
      </c>
      <c r="B8" s="91" t="s">
        <v>232</v>
      </c>
      <c r="C8" s="91" t="s">
        <v>232</v>
      </c>
      <c r="D8" s="91" t="s">
        <v>232</v>
      </c>
      <c r="E8" s="91" t="s">
        <v>232</v>
      </c>
      <c r="F8" s="91" t="s">
        <v>232</v>
      </c>
      <c r="G8" s="91" t="s">
        <v>232</v>
      </c>
      <c r="H8" s="91"/>
      <c r="I8" s="91"/>
      <c r="J8" s="91"/>
      <c r="K8" s="91"/>
      <c r="L8" s="91"/>
      <c r="M8" s="91"/>
      <c r="N8" s="91"/>
      <c r="O8" s="91"/>
      <c r="P8" s="91"/>
      <c r="Q8" s="91"/>
      <c r="R8" s="91"/>
      <c r="S8" s="91"/>
      <c r="T8" s="91"/>
      <c r="U8" s="91"/>
      <c r="V8" s="91"/>
      <c r="W8" s="91"/>
      <c r="X8" s="91"/>
      <c r="Y8" s="91"/>
    </row>
    <row r="9" spans="1:25" x14ac:dyDescent="0.25">
      <c r="A9" s="90">
        <v>8</v>
      </c>
      <c r="B9" s="91" t="s">
        <v>232</v>
      </c>
      <c r="C9" s="91" t="s">
        <v>232</v>
      </c>
      <c r="D9" s="91" t="s">
        <v>232</v>
      </c>
      <c r="E9" s="91" t="s">
        <v>232</v>
      </c>
      <c r="F9" s="91" t="s">
        <v>232</v>
      </c>
      <c r="G9" s="91" t="s">
        <v>232</v>
      </c>
      <c r="H9" s="91" t="s">
        <v>232</v>
      </c>
      <c r="I9" s="91"/>
      <c r="J9" s="91" t="s">
        <v>232</v>
      </c>
      <c r="K9" s="91" t="s">
        <v>232</v>
      </c>
      <c r="L9" s="91" t="s">
        <v>232</v>
      </c>
      <c r="M9" s="91" t="s">
        <v>232</v>
      </c>
      <c r="N9" s="91"/>
      <c r="O9" s="91"/>
      <c r="P9" s="91"/>
      <c r="Q9" s="91"/>
      <c r="R9" s="91"/>
      <c r="S9" s="91"/>
      <c r="T9" s="91"/>
      <c r="U9" s="91"/>
      <c r="V9" s="91"/>
      <c r="W9" s="91"/>
      <c r="X9" s="91"/>
      <c r="Y9" s="91"/>
    </row>
    <row r="10" spans="1:25" x14ac:dyDescent="0.25">
      <c r="A10" s="90">
        <v>9</v>
      </c>
      <c r="B10" s="91" t="s">
        <v>232</v>
      </c>
      <c r="C10" s="91" t="s">
        <v>232</v>
      </c>
      <c r="D10" s="91" t="s">
        <v>232</v>
      </c>
      <c r="E10" s="91" t="s">
        <v>232</v>
      </c>
      <c r="F10" s="91" t="s">
        <v>232</v>
      </c>
      <c r="G10" s="91" t="s">
        <v>232</v>
      </c>
      <c r="H10" s="91" t="s">
        <v>232</v>
      </c>
      <c r="I10" s="91"/>
      <c r="J10" s="91" t="s">
        <v>232</v>
      </c>
      <c r="K10" s="91" t="s">
        <v>232</v>
      </c>
      <c r="L10" s="91" t="s">
        <v>232</v>
      </c>
      <c r="M10" s="91" t="s">
        <v>232</v>
      </c>
      <c r="N10" s="91"/>
      <c r="O10" s="91"/>
      <c r="P10" s="91"/>
      <c r="Q10" s="91"/>
      <c r="R10" s="91"/>
      <c r="S10" s="91"/>
      <c r="T10" s="91"/>
      <c r="U10" s="91"/>
      <c r="V10" s="91" t="s">
        <v>232</v>
      </c>
      <c r="W10" s="91" t="s">
        <v>232</v>
      </c>
      <c r="X10" s="91"/>
      <c r="Y10" s="91"/>
    </row>
    <row r="11" spans="1:25" x14ac:dyDescent="0.25">
      <c r="A11" s="90">
        <v>10</v>
      </c>
      <c r="B11" s="91" t="s">
        <v>232</v>
      </c>
      <c r="C11" s="91" t="s">
        <v>232</v>
      </c>
      <c r="D11" s="91" t="s">
        <v>232</v>
      </c>
      <c r="E11" s="91" t="s">
        <v>232</v>
      </c>
      <c r="F11" s="91" t="s">
        <v>232</v>
      </c>
      <c r="G11" s="91" t="s">
        <v>232</v>
      </c>
      <c r="H11" s="91" t="s">
        <v>232</v>
      </c>
      <c r="I11" s="91"/>
      <c r="J11" s="91" t="s">
        <v>232</v>
      </c>
      <c r="K11" s="91" t="s">
        <v>232</v>
      </c>
      <c r="L11" s="91" t="s">
        <v>232</v>
      </c>
      <c r="M11" s="91" t="s">
        <v>232</v>
      </c>
      <c r="N11" s="91"/>
      <c r="O11" s="91"/>
      <c r="P11" s="91"/>
      <c r="Q11" s="91"/>
      <c r="R11" s="91"/>
      <c r="S11" s="91"/>
      <c r="T11" s="91"/>
      <c r="U11" s="91"/>
      <c r="V11" s="91"/>
      <c r="W11" s="91"/>
      <c r="X11" s="91"/>
      <c r="Y11" s="91"/>
    </row>
    <row r="12" spans="1:25" x14ac:dyDescent="0.25">
      <c r="A12" s="90">
        <v>11</v>
      </c>
      <c r="B12" s="91" t="s">
        <v>232</v>
      </c>
      <c r="C12" s="91" t="s">
        <v>232</v>
      </c>
      <c r="D12" s="91" t="s">
        <v>232</v>
      </c>
      <c r="E12" s="91" t="s">
        <v>232</v>
      </c>
      <c r="F12" s="91" t="s">
        <v>232</v>
      </c>
      <c r="G12" s="91" t="s">
        <v>232</v>
      </c>
      <c r="H12" s="91" t="s">
        <v>232</v>
      </c>
      <c r="I12" s="91"/>
      <c r="J12" s="91" t="s">
        <v>232</v>
      </c>
      <c r="K12" s="91" t="s">
        <v>232</v>
      </c>
      <c r="L12" s="91" t="s">
        <v>232</v>
      </c>
      <c r="M12" s="91" t="s">
        <v>232</v>
      </c>
      <c r="N12" s="91"/>
      <c r="O12" s="91"/>
      <c r="P12" s="91"/>
      <c r="Q12" s="91"/>
      <c r="R12" s="91"/>
      <c r="S12" s="91"/>
      <c r="T12" s="91" t="s">
        <v>232</v>
      </c>
      <c r="U12" s="91"/>
      <c r="V12" s="91"/>
      <c r="W12" s="91"/>
      <c r="X12" s="91"/>
      <c r="Y12" s="91"/>
    </row>
    <row r="13" spans="1:25" x14ac:dyDescent="0.25">
      <c r="A13" s="90">
        <v>12</v>
      </c>
      <c r="B13" s="91" t="s">
        <v>232</v>
      </c>
      <c r="C13" s="92" t="s">
        <v>232</v>
      </c>
      <c r="D13" s="92" t="s">
        <v>232</v>
      </c>
      <c r="E13" s="92" t="s">
        <v>232</v>
      </c>
      <c r="F13" s="92" t="s">
        <v>232</v>
      </c>
      <c r="G13" s="92" t="s">
        <v>232</v>
      </c>
      <c r="H13" s="92" t="s">
        <v>232</v>
      </c>
      <c r="I13" s="92"/>
      <c r="J13" s="92" t="s">
        <v>232</v>
      </c>
      <c r="K13" s="92" t="s">
        <v>232</v>
      </c>
      <c r="L13" s="92" t="s">
        <v>232</v>
      </c>
      <c r="M13" s="92" t="s">
        <v>232</v>
      </c>
      <c r="N13" s="92"/>
      <c r="O13" s="92"/>
      <c r="P13" s="91"/>
      <c r="Q13" s="91"/>
      <c r="R13" s="91"/>
      <c r="S13" s="91"/>
      <c r="T13" s="92"/>
      <c r="U13" s="92"/>
      <c r="V13" s="92"/>
      <c r="W13" s="92"/>
      <c r="X13" s="92"/>
      <c r="Y13" s="92"/>
    </row>
    <row r="14" spans="1:25" x14ac:dyDescent="0.25">
      <c r="A14" s="90">
        <v>13</v>
      </c>
      <c r="B14" s="91" t="s">
        <v>232</v>
      </c>
      <c r="C14" s="91" t="s">
        <v>232</v>
      </c>
      <c r="D14" s="91" t="s">
        <v>232</v>
      </c>
      <c r="E14" s="91" t="s">
        <v>232</v>
      </c>
      <c r="F14" s="91" t="s">
        <v>232</v>
      </c>
      <c r="G14" s="91" t="s">
        <v>232</v>
      </c>
      <c r="H14" s="91" t="s">
        <v>232</v>
      </c>
      <c r="I14" s="91"/>
      <c r="J14" s="91" t="s">
        <v>232</v>
      </c>
      <c r="K14" s="91" t="s">
        <v>232</v>
      </c>
      <c r="L14" s="91" t="s">
        <v>232</v>
      </c>
      <c r="M14" s="91" t="s">
        <v>232</v>
      </c>
      <c r="N14" s="91"/>
      <c r="O14" s="91"/>
      <c r="P14" s="91"/>
      <c r="Q14" s="91"/>
      <c r="R14" s="91"/>
      <c r="S14" s="91"/>
      <c r="T14" s="91"/>
      <c r="U14" s="91"/>
      <c r="V14" s="91"/>
      <c r="W14" s="91"/>
      <c r="X14" s="91"/>
      <c r="Y14" s="91"/>
    </row>
    <row r="15" spans="1:25" x14ac:dyDescent="0.25">
      <c r="A15" s="90">
        <v>14</v>
      </c>
      <c r="B15" s="91" t="s">
        <v>232</v>
      </c>
      <c r="C15" s="91" t="s">
        <v>232</v>
      </c>
      <c r="D15" s="91" t="s">
        <v>232</v>
      </c>
      <c r="E15" s="91" t="s">
        <v>232</v>
      </c>
      <c r="F15" s="91" t="s">
        <v>232</v>
      </c>
      <c r="G15" s="91" t="s">
        <v>232</v>
      </c>
      <c r="H15" s="91" t="s">
        <v>232</v>
      </c>
      <c r="I15" s="91"/>
      <c r="J15" s="91" t="s">
        <v>232</v>
      </c>
      <c r="K15" s="91" t="s">
        <v>232</v>
      </c>
      <c r="L15" s="91" t="s">
        <v>232</v>
      </c>
      <c r="M15" s="91" t="s">
        <v>232</v>
      </c>
      <c r="N15" s="91"/>
      <c r="O15" s="91"/>
      <c r="P15" s="91"/>
      <c r="Q15" s="91"/>
      <c r="R15" s="91"/>
      <c r="S15" s="91"/>
      <c r="T15" s="91" t="s">
        <v>232</v>
      </c>
      <c r="U15" s="91"/>
      <c r="V15" s="91"/>
      <c r="W15" s="91"/>
      <c r="X15" s="91"/>
      <c r="Y15" s="91"/>
    </row>
    <row r="16" spans="1:25" x14ac:dyDescent="0.25">
      <c r="A16" s="90">
        <v>15</v>
      </c>
      <c r="B16" s="91" t="s">
        <v>232</v>
      </c>
      <c r="C16" s="91" t="s">
        <v>232</v>
      </c>
      <c r="D16" s="91" t="s">
        <v>232</v>
      </c>
      <c r="E16" s="91" t="s">
        <v>232</v>
      </c>
      <c r="F16" s="91" t="s">
        <v>232</v>
      </c>
      <c r="G16" s="91" t="s">
        <v>232</v>
      </c>
      <c r="H16" s="91" t="s">
        <v>232</v>
      </c>
      <c r="I16" s="91"/>
      <c r="J16" s="91" t="s">
        <v>232</v>
      </c>
      <c r="K16" s="91" t="s">
        <v>232</v>
      </c>
      <c r="L16" s="91" t="s">
        <v>232</v>
      </c>
      <c r="M16" s="91" t="s">
        <v>232</v>
      </c>
      <c r="N16" s="91"/>
      <c r="O16" s="91"/>
      <c r="P16" s="91"/>
      <c r="Q16" s="91"/>
      <c r="R16" s="91"/>
      <c r="S16" s="91" t="s">
        <v>232</v>
      </c>
      <c r="T16" s="91"/>
      <c r="U16" s="91"/>
      <c r="V16" s="91"/>
      <c r="W16" s="91"/>
      <c r="X16" s="91"/>
      <c r="Y16" s="91"/>
    </row>
    <row r="17" spans="1:25" x14ac:dyDescent="0.25">
      <c r="A17" s="90">
        <v>16</v>
      </c>
      <c r="B17" s="91" t="s">
        <v>232</v>
      </c>
      <c r="C17" s="91" t="s">
        <v>232</v>
      </c>
      <c r="D17" s="91" t="s">
        <v>232</v>
      </c>
      <c r="E17" s="91" t="s">
        <v>232</v>
      </c>
      <c r="F17" s="91" t="s">
        <v>232</v>
      </c>
      <c r="G17" s="91" t="s">
        <v>232</v>
      </c>
      <c r="H17" s="91" t="s">
        <v>232</v>
      </c>
      <c r="I17" s="91"/>
      <c r="J17" s="91" t="s">
        <v>232</v>
      </c>
      <c r="K17" s="91" t="s">
        <v>232</v>
      </c>
      <c r="L17" s="91" t="s">
        <v>232</v>
      </c>
      <c r="M17" s="91" t="s">
        <v>232</v>
      </c>
      <c r="N17" s="91"/>
      <c r="O17" s="91"/>
      <c r="P17" s="91"/>
      <c r="Q17" s="91"/>
      <c r="R17" s="91"/>
      <c r="S17" s="91" t="s">
        <v>232</v>
      </c>
      <c r="T17" s="91"/>
      <c r="U17" s="91"/>
      <c r="V17" s="91"/>
      <c r="W17" s="91"/>
      <c r="X17" s="91"/>
      <c r="Y17" s="91"/>
    </row>
    <row r="18" spans="1:25" x14ac:dyDescent="0.25">
      <c r="A18" s="90">
        <v>17</v>
      </c>
      <c r="B18" s="91" t="s">
        <v>232</v>
      </c>
      <c r="C18" s="91" t="s">
        <v>232</v>
      </c>
      <c r="D18" s="91" t="s">
        <v>232</v>
      </c>
      <c r="E18" s="91" t="s">
        <v>232</v>
      </c>
      <c r="F18" s="91" t="s">
        <v>232</v>
      </c>
      <c r="G18" s="91" t="s">
        <v>232</v>
      </c>
      <c r="H18" s="91" t="s">
        <v>232</v>
      </c>
      <c r="I18" s="91"/>
      <c r="J18" s="91" t="s">
        <v>232</v>
      </c>
      <c r="K18" s="91" t="s">
        <v>232</v>
      </c>
      <c r="L18" s="91" t="s">
        <v>232</v>
      </c>
      <c r="M18" s="91" t="s">
        <v>232</v>
      </c>
      <c r="N18" s="91"/>
      <c r="O18" s="91"/>
      <c r="P18" s="91" t="s">
        <v>232</v>
      </c>
      <c r="Q18" s="91" t="s">
        <v>232</v>
      </c>
      <c r="R18" s="91" t="s">
        <v>232</v>
      </c>
      <c r="S18" s="91"/>
      <c r="T18" s="91"/>
      <c r="U18" s="91"/>
      <c r="V18" s="91"/>
      <c r="W18" s="91"/>
      <c r="X18" s="91"/>
      <c r="Y18" s="91"/>
    </row>
    <row r="19" spans="1:25" x14ac:dyDescent="0.25">
      <c r="A19" s="90">
        <v>18</v>
      </c>
      <c r="B19" s="91" t="s">
        <v>232</v>
      </c>
      <c r="C19" s="91" t="s">
        <v>232</v>
      </c>
      <c r="D19" s="91" t="s">
        <v>232</v>
      </c>
      <c r="E19" s="91" t="s">
        <v>232</v>
      </c>
      <c r="F19" s="91" t="s">
        <v>232</v>
      </c>
      <c r="G19" s="91" t="s">
        <v>232</v>
      </c>
      <c r="H19" s="91" t="s">
        <v>232</v>
      </c>
      <c r="I19" s="91"/>
      <c r="J19" s="91"/>
      <c r="K19" s="91"/>
      <c r="L19" s="91"/>
      <c r="M19" s="91"/>
      <c r="N19" s="91"/>
      <c r="O19" s="91"/>
      <c r="P19" s="91"/>
      <c r="Q19" s="91"/>
      <c r="R19" s="91"/>
      <c r="S19" s="91"/>
      <c r="T19" s="91"/>
      <c r="U19" s="91"/>
      <c r="V19" s="91"/>
      <c r="W19" s="91"/>
      <c r="X19" s="91"/>
      <c r="Y19" s="91"/>
    </row>
    <row r="20" spans="1:25" x14ac:dyDescent="0.25">
      <c r="A20" s="90">
        <v>19</v>
      </c>
      <c r="B20" s="91" t="s">
        <v>232</v>
      </c>
      <c r="C20" s="91" t="s">
        <v>232</v>
      </c>
      <c r="D20" s="91" t="s">
        <v>232</v>
      </c>
      <c r="E20" s="91" t="s">
        <v>232</v>
      </c>
      <c r="F20" s="91" t="s">
        <v>232</v>
      </c>
      <c r="G20" s="91" t="s">
        <v>232</v>
      </c>
      <c r="H20" s="91" t="s">
        <v>232</v>
      </c>
      <c r="I20" s="91"/>
      <c r="J20" s="91"/>
      <c r="K20" s="91"/>
      <c r="L20" s="91"/>
      <c r="M20" s="91"/>
      <c r="N20" s="91"/>
      <c r="O20" s="91"/>
      <c r="P20" s="91"/>
      <c r="Q20" s="91"/>
      <c r="R20" s="91"/>
      <c r="S20" s="91"/>
      <c r="T20" s="91"/>
      <c r="U20" s="91"/>
      <c r="V20" s="91" t="s">
        <v>232</v>
      </c>
      <c r="W20" s="91"/>
      <c r="X20" s="91"/>
      <c r="Y20" s="91"/>
    </row>
    <row r="21" spans="1:25" x14ac:dyDescent="0.25">
      <c r="A21" s="90">
        <v>20</v>
      </c>
      <c r="B21" s="91" t="s">
        <v>232</v>
      </c>
      <c r="C21" s="91" t="s">
        <v>232</v>
      </c>
      <c r="D21" s="91" t="s">
        <v>232</v>
      </c>
      <c r="E21" s="91" t="s">
        <v>232</v>
      </c>
      <c r="F21" s="91" t="s">
        <v>232</v>
      </c>
      <c r="G21" s="91" t="s">
        <v>232</v>
      </c>
      <c r="H21" s="91" t="s">
        <v>232</v>
      </c>
      <c r="I21" s="91"/>
      <c r="J21" s="91" t="s">
        <v>232</v>
      </c>
      <c r="K21" s="91" t="s">
        <v>232</v>
      </c>
      <c r="L21" s="91" t="s">
        <v>232</v>
      </c>
      <c r="M21" s="91" t="s">
        <v>232</v>
      </c>
      <c r="N21" s="91"/>
      <c r="O21" s="91"/>
      <c r="P21" s="91"/>
      <c r="Q21" s="91"/>
      <c r="R21" s="91"/>
      <c r="S21" s="91"/>
      <c r="T21" s="91"/>
      <c r="U21" s="91"/>
      <c r="V21" s="91"/>
      <c r="W21" s="91"/>
      <c r="X21" s="91"/>
      <c r="Y21" s="91"/>
    </row>
    <row r="22" spans="1:25" x14ac:dyDescent="0.25">
      <c r="A22" s="90">
        <v>21</v>
      </c>
      <c r="B22" s="91" t="s">
        <v>232</v>
      </c>
      <c r="C22" s="91" t="s">
        <v>232</v>
      </c>
      <c r="D22" s="91" t="s">
        <v>232</v>
      </c>
      <c r="E22" s="91" t="s">
        <v>232</v>
      </c>
      <c r="F22" s="91" t="s">
        <v>232</v>
      </c>
      <c r="G22" s="91" t="s">
        <v>232</v>
      </c>
      <c r="H22" s="91" t="s">
        <v>232</v>
      </c>
      <c r="I22" s="91"/>
      <c r="J22" s="91" t="s">
        <v>232</v>
      </c>
      <c r="K22" s="91" t="s">
        <v>232</v>
      </c>
      <c r="L22" s="91" t="s">
        <v>232</v>
      </c>
      <c r="M22" s="91" t="s">
        <v>232</v>
      </c>
      <c r="N22" s="91"/>
      <c r="O22" s="91"/>
      <c r="P22" s="91" t="s">
        <v>232</v>
      </c>
      <c r="Q22" s="91" t="s">
        <v>232</v>
      </c>
      <c r="R22" s="91" t="s">
        <v>232</v>
      </c>
      <c r="S22" s="91"/>
      <c r="T22" s="91"/>
      <c r="U22" s="91"/>
      <c r="V22" s="91"/>
      <c r="W22" s="91"/>
      <c r="X22" s="91"/>
      <c r="Y22" s="91"/>
    </row>
    <row r="23" spans="1:25" x14ac:dyDescent="0.25">
      <c r="A23" s="90">
        <v>22</v>
      </c>
      <c r="B23" s="91" t="s">
        <v>232</v>
      </c>
      <c r="C23" s="91" t="s">
        <v>232</v>
      </c>
      <c r="D23" s="91" t="s">
        <v>232</v>
      </c>
      <c r="E23" s="91" t="s">
        <v>232</v>
      </c>
      <c r="F23" s="91" t="s">
        <v>232</v>
      </c>
      <c r="G23" s="91" t="s">
        <v>232</v>
      </c>
      <c r="H23" s="91" t="s">
        <v>232</v>
      </c>
      <c r="I23" s="91" t="s">
        <v>232</v>
      </c>
      <c r="J23" s="91" t="s">
        <v>232</v>
      </c>
      <c r="K23" s="91" t="s">
        <v>232</v>
      </c>
      <c r="L23" s="91" t="s">
        <v>232</v>
      </c>
      <c r="M23" s="91" t="s">
        <v>232</v>
      </c>
      <c r="N23" s="91"/>
      <c r="O23" s="91"/>
      <c r="P23" s="91"/>
      <c r="Q23" s="91"/>
      <c r="R23" s="91"/>
      <c r="S23" s="91"/>
      <c r="T23" s="91"/>
      <c r="U23" s="91"/>
      <c r="V23" s="91"/>
      <c r="W23" s="91"/>
      <c r="X23" s="91"/>
      <c r="Y23" s="91"/>
    </row>
    <row r="24" spans="1:25" x14ac:dyDescent="0.25">
      <c r="A24" s="90">
        <v>23</v>
      </c>
      <c r="B24" s="91" t="s">
        <v>232</v>
      </c>
      <c r="C24" s="91" t="s">
        <v>232</v>
      </c>
      <c r="D24" s="91" t="s">
        <v>232</v>
      </c>
      <c r="E24" s="91" t="s">
        <v>232</v>
      </c>
      <c r="F24" s="91" t="s">
        <v>232</v>
      </c>
      <c r="G24" s="91" t="s">
        <v>232</v>
      </c>
      <c r="H24" s="91" t="s">
        <v>232</v>
      </c>
      <c r="I24" s="91" t="s">
        <v>232</v>
      </c>
      <c r="J24" s="91" t="s">
        <v>232</v>
      </c>
      <c r="K24" s="91" t="s">
        <v>232</v>
      </c>
      <c r="L24" s="91" t="s">
        <v>232</v>
      </c>
      <c r="M24" s="91" t="s">
        <v>232</v>
      </c>
      <c r="N24" s="91"/>
      <c r="O24" s="91"/>
      <c r="P24" s="91"/>
      <c r="Q24" s="91"/>
      <c r="R24" s="91"/>
      <c r="S24" s="91"/>
      <c r="T24" s="91"/>
      <c r="U24" s="91"/>
      <c r="V24" s="91"/>
      <c r="W24" s="91"/>
      <c r="X24" s="91"/>
      <c r="Y24" s="91"/>
    </row>
    <row r="25" spans="1:25" x14ac:dyDescent="0.25">
      <c r="A25" s="90">
        <v>24</v>
      </c>
      <c r="B25" s="91" t="s">
        <v>232</v>
      </c>
      <c r="C25" s="91" t="s">
        <v>232</v>
      </c>
      <c r="D25" s="91" t="s">
        <v>232</v>
      </c>
      <c r="E25" s="91" t="s">
        <v>232</v>
      </c>
      <c r="F25" s="91" t="s">
        <v>232</v>
      </c>
      <c r="G25" s="91" t="s">
        <v>232</v>
      </c>
      <c r="H25" s="91" t="s">
        <v>232</v>
      </c>
      <c r="I25" s="91"/>
      <c r="J25" s="91" t="s">
        <v>232</v>
      </c>
      <c r="K25" s="91" t="s">
        <v>232</v>
      </c>
      <c r="L25" s="91" t="s">
        <v>232</v>
      </c>
      <c r="M25" s="91" t="s">
        <v>232</v>
      </c>
      <c r="N25" s="91"/>
      <c r="O25" s="91"/>
      <c r="P25" s="91"/>
      <c r="Q25" s="91"/>
      <c r="R25" s="91"/>
      <c r="S25" s="91"/>
      <c r="T25" s="91"/>
      <c r="U25" s="91"/>
      <c r="V25" s="91" t="s">
        <v>232</v>
      </c>
      <c r="W25" s="91" t="s">
        <v>232</v>
      </c>
      <c r="X25" s="91" t="s">
        <v>232</v>
      </c>
      <c r="Y25" s="91" t="s">
        <v>232</v>
      </c>
    </row>
    <row r="26" spans="1:25" x14ac:dyDescent="0.25">
      <c r="A26" s="90">
        <v>25</v>
      </c>
      <c r="B26" s="91" t="s">
        <v>232</v>
      </c>
      <c r="C26" s="91" t="s">
        <v>232</v>
      </c>
      <c r="D26" s="91" t="s">
        <v>232</v>
      </c>
      <c r="E26" s="91" t="s">
        <v>232</v>
      </c>
      <c r="F26" s="91" t="s">
        <v>232</v>
      </c>
      <c r="G26" s="91" t="s">
        <v>232</v>
      </c>
      <c r="H26" s="91" t="s">
        <v>232</v>
      </c>
      <c r="I26" s="91" t="s">
        <v>232</v>
      </c>
      <c r="J26" s="91" t="s">
        <v>232</v>
      </c>
      <c r="K26" s="91" t="s">
        <v>232</v>
      </c>
      <c r="L26" s="91" t="s">
        <v>232</v>
      </c>
      <c r="M26" s="91" t="s">
        <v>232</v>
      </c>
      <c r="N26" s="91"/>
      <c r="O26" s="91"/>
      <c r="P26" s="91" t="s">
        <v>232</v>
      </c>
      <c r="Q26" s="91" t="s">
        <v>232</v>
      </c>
      <c r="R26" s="91" t="s">
        <v>232</v>
      </c>
      <c r="S26" s="91"/>
      <c r="T26" s="91"/>
      <c r="U26" s="91"/>
      <c r="V26" s="91"/>
      <c r="W26" s="91"/>
      <c r="X26" s="91"/>
      <c r="Y26" s="91"/>
    </row>
    <row r="27" spans="1:25" x14ac:dyDescent="0.25">
      <c r="A27" s="90">
        <v>26</v>
      </c>
      <c r="B27" s="91" t="s">
        <v>232</v>
      </c>
      <c r="C27" s="91" t="s">
        <v>232</v>
      </c>
      <c r="D27" s="91" t="s">
        <v>232</v>
      </c>
      <c r="E27" s="91" t="s">
        <v>232</v>
      </c>
      <c r="F27" s="91" t="s">
        <v>232</v>
      </c>
      <c r="G27" s="91" t="s">
        <v>232</v>
      </c>
      <c r="H27" s="91" t="s">
        <v>232</v>
      </c>
      <c r="I27" s="91" t="s">
        <v>232</v>
      </c>
      <c r="J27" s="91" t="s">
        <v>232</v>
      </c>
      <c r="K27" s="91" t="s">
        <v>232</v>
      </c>
      <c r="L27" s="91" t="s">
        <v>232</v>
      </c>
      <c r="M27" s="91" t="s">
        <v>232</v>
      </c>
      <c r="N27" s="91"/>
      <c r="O27" s="91"/>
      <c r="P27" s="91" t="s">
        <v>232</v>
      </c>
      <c r="Q27" s="91" t="s">
        <v>232</v>
      </c>
      <c r="R27" s="91" t="s">
        <v>232</v>
      </c>
      <c r="S27" s="91"/>
      <c r="T27" s="91"/>
      <c r="U27" s="91"/>
      <c r="V27" s="91"/>
      <c r="W27" s="91"/>
      <c r="X27" s="91"/>
      <c r="Y27" s="91"/>
    </row>
    <row r="28" spans="1:25" x14ac:dyDescent="0.25">
      <c r="A28" s="90"/>
    </row>
  </sheetData>
  <sheetProtection algorithmName="SHA-512" hashValue="FXtmTlFuJ2q8vb7QGvrG7o5T5OrPyQhfmyGLeagB7RPeF2MefMKGIpI9a9HPj48SNS92aL6xZ6iSLQeKk+knwQ==" saltValue="zziJC+v9MzJBRYSWjAQhKA==" spinCount="100000" sheet="1" objects="1" scenarios="1" selectLockedCells="1" selectUnlockedCell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Y28"/>
  <sheetViews>
    <sheetView zoomScale="110" zoomScaleNormal="110" workbookViewId="0">
      <pane xSplit="1" ySplit="1" topLeftCell="B2" activePane="bottomRight" state="frozen"/>
      <selection pane="topRight" activeCell="B1" sqref="B1"/>
      <selection pane="bottomLeft" activeCell="A2" sqref="A2"/>
      <selection pane="bottomRight" activeCell="O10" sqref="O10"/>
    </sheetView>
  </sheetViews>
  <sheetFormatPr defaultColWidth="9.109375" defaultRowHeight="13.2" x14ac:dyDescent="0.25"/>
  <cols>
    <col min="1" max="25" width="13.5546875" customWidth="1"/>
  </cols>
  <sheetData>
    <row r="1" spans="1:25" ht="20.399999999999999" x14ac:dyDescent="0.25">
      <c r="A1" s="89" t="s">
        <v>180</v>
      </c>
      <c r="B1" s="55" t="s">
        <v>184</v>
      </c>
      <c r="C1" s="55" t="s">
        <v>206</v>
      </c>
      <c r="D1" s="55" t="s">
        <v>185</v>
      </c>
      <c r="E1" s="55" t="s">
        <v>186</v>
      </c>
      <c r="F1" s="55" t="s">
        <v>187</v>
      </c>
      <c r="G1" s="55" t="s">
        <v>188</v>
      </c>
      <c r="H1" s="55" t="s">
        <v>189</v>
      </c>
      <c r="I1" s="55" t="s">
        <v>190</v>
      </c>
      <c r="J1" s="55" t="s">
        <v>191</v>
      </c>
      <c r="K1" s="55" t="s">
        <v>192</v>
      </c>
      <c r="L1" s="55" t="s">
        <v>179</v>
      </c>
      <c r="M1" s="55" t="s">
        <v>193</v>
      </c>
      <c r="N1" s="55" t="s">
        <v>203</v>
      </c>
      <c r="O1" s="55" t="s">
        <v>204</v>
      </c>
      <c r="P1" s="55" t="s">
        <v>194</v>
      </c>
      <c r="Q1" s="55" t="s">
        <v>195</v>
      </c>
      <c r="R1" s="55" t="s">
        <v>196</v>
      </c>
      <c r="S1" s="55" t="s">
        <v>197</v>
      </c>
      <c r="T1" s="55" t="s">
        <v>247</v>
      </c>
      <c r="U1" s="55" t="s">
        <v>248</v>
      </c>
      <c r="V1" s="55" t="s">
        <v>198</v>
      </c>
      <c r="W1" s="55" t="s">
        <v>199</v>
      </c>
      <c r="X1" s="55" t="s">
        <v>200</v>
      </c>
      <c r="Y1" s="55" t="s">
        <v>201</v>
      </c>
    </row>
    <row r="2" spans="1:25" x14ac:dyDescent="0.25">
      <c r="A2" s="90">
        <v>1</v>
      </c>
      <c r="B2" s="91" t="s">
        <v>232</v>
      </c>
      <c r="C2" s="91" t="s">
        <v>232</v>
      </c>
      <c r="D2" s="91" t="s">
        <v>232</v>
      </c>
      <c r="E2" s="91" t="s">
        <v>232</v>
      </c>
      <c r="F2" s="91" t="s">
        <v>232</v>
      </c>
      <c r="G2" s="91" t="s">
        <v>232</v>
      </c>
      <c r="H2" s="91" t="s">
        <v>249</v>
      </c>
      <c r="I2" s="91" t="s">
        <v>249</v>
      </c>
      <c r="J2" s="91" t="s">
        <v>249</v>
      </c>
      <c r="K2" s="91" t="s">
        <v>249</v>
      </c>
      <c r="L2" s="91" t="s">
        <v>249</v>
      </c>
      <c r="M2" s="91" t="s">
        <v>249</v>
      </c>
      <c r="N2" s="91" t="s">
        <v>249</v>
      </c>
      <c r="O2" s="91" t="s">
        <v>249</v>
      </c>
      <c r="P2" s="91" t="s">
        <v>249</v>
      </c>
      <c r="Q2" s="91" t="s">
        <v>249</v>
      </c>
      <c r="R2" s="91" t="s">
        <v>249</v>
      </c>
      <c r="S2" s="91" t="s">
        <v>249</v>
      </c>
      <c r="T2" s="91" t="s">
        <v>249</v>
      </c>
      <c r="U2" s="91" t="s">
        <v>249</v>
      </c>
      <c r="V2" s="91" t="s">
        <v>249</v>
      </c>
      <c r="W2" s="91" t="s">
        <v>249</v>
      </c>
      <c r="X2" s="91" t="s">
        <v>249</v>
      </c>
      <c r="Y2" s="91" t="s">
        <v>249</v>
      </c>
    </row>
    <row r="3" spans="1:25" x14ac:dyDescent="0.25">
      <c r="A3" s="90">
        <v>2</v>
      </c>
      <c r="B3" s="91" t="s">
        <v>232</v>
      </c>
      <c r="C3" s="91" t="s">
        <v>232</v>
      </c>
      <c r="D3" s="91" t="s">
        <v>232</v>
      </c>
      <c r="E3" s="91" t="s">
        <v>232</v>
      </c>
      <c r="F3" s="91" t="s">
        <v>232</v>
      </c>
      <c r="G3" s="91" t="s">
        <v>232</v>
      </c>
      <c r="H3" s="91" t="s">
        <v>249</v>
      </c>
      <c r="I3" s="91" t="s">
        <v>249</v>
      </c>
      <c r="J3" s="91" t="s">
        <v>249</v>
      </c>
      <c r="K3" s="91" t="s">
        <v>249</v>
      </c>
      <c r="L3" s="91" t="s">
        <v>249</v>
      </c>
      <c r="M3" s="91" t="s">
        <v>249</v>
      </c>
      <c r="N3" s="91" t="s">
        <v>249</v>
      </c>
      <c r="O3" s="91" t="s">
        <v>249</v>
      </c>
      <c r="P3" s="91" t="s">
        <v>249</v>
      </c>
      <c r="Q3" s="91" t="s">
        <v>249</v>
      </c>
      <c r="R3" s="91" t="s">
        <v>249</v>
      </c>
      <c r="S3" s="91" t="s">
        <v>249</v>
      </c>
      <c r="T3" s="91" t="s">
        <v>249</v>
      </c>
      <c r="U3" s="91" t="s">
        <v>249</v>
      </c>
      <c r="V3" s="91" t="s">
        <v>249</v>
      </c>
      <c r="W3" s="91" t="s">
        <v>249</v>
      </c>
      <c r="X3" s="91" t="s">
        <v>249</v>
      </c>
      <c r="Y3" s="91" t="s">
        <v>249</v>
      </c>
    </row>
    <row r="4" spans="1:25" x14ac:dyDescent="0.25">
      <c r="A4" s="90">
        <v>3</v>
      </c>
      <c r="B4" s="91" t="s">
        <v>232</v>
      </c>
      <c r="C4" s="91" t="s">
        <v>232</v>
      </c>
      <c r="D4" s="91" t="s">
        <v>232</v>
      </c>
      <c r="E4" s="91" t="s">
        <v>232</v>
      </c>
      <c r="F4" s="91" t="s">
        <v>232</v>
      </c>
      <c r="G4" s="91" t="s">
        <v>232</v>
      </c>
      <c r="H4" s="91" t="s">
        <v>249</v>
      </c>
      <c r="I4" s="91" t="s">
        <v>249</v>
      </c>
      <c r="J4" s="91" t="s">
        <v>249</v>
      </c>
      <c r="K4" s="91" t="s">
        <v>249</v>
      </c>
      <c r="L4" s="91" t="s">
        <v>249</v>
      </c>
      <c r="M4" s="91" t="s">
        <v>249</v>
      </c>
      <c r="N4" s="91" t="s">
        <v>249</v>
      </c>
      <c r="O4" s="91" t="s">
        <v>249</v>
      </c>
      <c r="P4" s="91" t="s">
        <v>249</v>
      </c>
      <c r="Q4" s="91" t="s">
        <v>249</v>
      </c>
      <c r="R4" s="91" t="s">
        <v>249</v>
      </c>
      <c r="S4" s="91" t="s">
        <v>249</v>
      </c>
      <c r="T4" s="91" t="s">
        <v>249</v>
      </c>
      <c r="U4" s="91" t="s">
        <v>249</v>
      </c>
      <c r="V4" s="91" t="s">
        <v>249</v>
      </c>
      <c r="W4" s="91" t="s">
        <v>249</v>
      </c>
      <c r="X4" s="91" t="s">
        <v>249</v>
      </c>
      <c r="Y4" s="91" t="s">
        <v>249</v>
      </c>
    </row>
    <row r="5" spans="1:25" x14ac:dyDescent="0.25">
      <c r="A5" s="90">
        <v>4</v>
      </c>
      <c r="B5" s="91" t="s">
        <v>232</v>
      </c>
      <c r="C5" s="91" t="s">
        <v>232</v>
      </c>
      <c r="D5" s="91" t="s">
        <v>232</v>
      </c>
      <c r="E5" s="91" t="s">
        <v>232</v>
      </c>
      <c r="F5" s="91" t="s">
        <v>232</v>
      </c>
      <c r="G5" s="91" t="s">
        <v>232</v>
      </c>
      <c r="H5" s="91" t="s">
        <v>249</v>
      </c>
      <c r="I5" s="91" t="s">
        <v>249</v>
      </c>
      <c r="J5" s="91" t="s">
        <v>249</v>
      </c>
      <c r="K5" s="91" t="s">
        <v>249</v>
      </c>
      <c r="L5" s="91" t="s">
        <v>249</v>
      </c>
      <c r="M5" s="91" t="s">
        <v>249</v>
      </c>
      <c r="N5" s="91" t="s">
        <v>249</v>
      </c>
      <c r="O5" s="91" t="s">
        <v>249</v>
      </c>
      <c r="P5" s="91" t="s">
        <v>232</v>
      </c>
      <c r="Q5" s="91" t="s">
        <v>232</v>
      </c>
      <c r="R5" s="91" t="s">
        <v>249</v>
      </c>
      <c r="S5" s="91" t="s">
        <v>249</v>
      </c>
      <c r="T5" s="91" t="s">
        <v>249</v>
      </c>
      <c r="U5" s="91" t="s">
        <v>249</v>
      </c>
      <c r="V5" s="91" t="s">
        <v>249</v>
      </c>
      <c r="W5" s="91" t="s">
        <v>249</v>
      </c>
      <c r="X5" s="91" t="s">
        <v>249</v>
      </c>
      <c r="Y5" s="91" t="s">
        <v>249</v>
      </c>
    </row>
    <row r="6" spans="1:25" x14ac:dyDescent="0.25">
      <c r="A6" s="90">
        <v>5</v>
      </c>
      <c r="B6" s="91" t="s">
        <v>232</v>
      </c>
      <c r="C6" s="91" t="s">
        <v>232</v>
      </c>
      <c r="D6" s="91" t="s">
        <v>232</v>
      </c>
      <c r="E6" s="91" t="s">
        <v>232</v>
      </c>
      <c r="F6" s="91" t="s">
        <v>232</v>
      </c>
      <c r="G6" s="91" t="s">
        <v>232</v>
      </c>
      <c r="H6" s="91" t="s">
        <v>249</v>
      </c>
      <c r="I6" s="91" t="s">
        <v>249</v>
      </c>
      <c r="J6" s="91" t="s">
        <v>249</v>
      </c>
      <c r="K6" s="91" t="s">
        <v>249</v>
      </c>
      <c r="L6" s="91" t="s">
        <v>249</v>
      </c>
      <c r="M6" s="91" t="s">
        <v>249</v>
      </c>
      <c r="N6" s="91" t="s">
        <v>249</v>
      </c>
      <c r="O6" s="91" t="s">
        <v>249</v>
      </c>
      <c r="P6" s="91" t="s">
        <v>249</v>
      </c>
      <c r="Q6" s="91" t="s">
        <v>249</v>
      </c>
      <c r="R6" s="91" t="s">
        <v>249</v>
      </c>
      <c r="S6" s="91" t="s">
        <v>249</v>
      </c>
      <c r="T6" s="91" t="s">
        <v>249</v>
      </c>
      <c r="U6" s="91" t="s">
        <v>249</v>
      </c>
      <c r="V6" s="91" t="s">
        <v>249</v>
      </c>
      <c r="W6" s="91" t="s">
        <v>249</v>
      </c>
      <c r="X6" s="91" t="s">
        <v>249</v>
      </c>
      <c r="Y6" s="91" t="s">
        <v>249</v>
      </c>
    </row>
    <row r="7" spans="1:25" x14ac:dyDescent="0.25">
      <c r="A7" s="90">
        <v>6</v>
      </c>
      <c r="B7" s="91" t="s">
        <v>232</v>
      </c>
      <c r="C7" s="91" t="s">
        <v>232</v>
      </c>
      <c r="D7" s="91" t="s">
        <v>232</v>
      </c>
      <c r="E7" s="91" t="s">
        <v>232</v>
      </c>
      <c r="F7" s="91" t="s">
        <v>232</v>
      </c>
      <c r="G7" s="91" t="s">
        <v>232</v>
      </c>
      <c r="H7" s="91" t="s">
        <v>249</v>
      </c>
      <c r="I7" s="91" t="s">
        <v>249</v>
      </c>
      <c r="J7" s="91" t="s">
        <v>249</v>
      </c>
      <c r="K7" s="91" t="s">
        <v>249</v>
      </c>
      <c r="L7" s="91" t="s">
        <v>249</v>
      </c>
      <c r="M7" s="91" t="s">
        <v>249</v>
      </c>
      <c r="N7" s="91" t="s">
        <v>249</v>
      </c>
      <c r="O7" s="91" t="s">
        <v>249</v>
      </c>
      <c r="P7" s="91" t="s">
        <v>249</v>
      </c>
      <c r="Q7" s="91" t="s">
        <v>249</v>
      </c>
      <c r="R7" s="91" t="s">
        <v>249</v>
      </c>
      <c r="S7" s="91" t="s">
        <v>249</v>
      </c>
      <c r="T7" s="91" t="s">
        <v>249</v>
      </c>
      <c r="U7" s="91" t="s">
        <v>249</v>
      </c>
      <c r="V7" s="91" t="s">
        <v>249</v>
      </c>
      <c r="W7" s="91" t="s">
        <v>249</v>
      </c>
      <c r="X7" s="91" t="s">
        <v>249</v>
      </c>
      <c r="Y7" s="91" t="s">
        <v>249</v>
      </c>
    </row>
    <row r="8" spans="1:25" x14ac:dyDescent="0.25">
      <c r="A8" s="90">
        <v>7</v>
      </c>
      <c r="B8" s="91" t="s">
        <v>232</v>
      </c>
      <c r="C8" s="91" t="s">
        <v>232</v>
      </c>
      <c r="D8" s="91" t="s">
        <v>232</v>
      </c>
      <c r="E8" s="91" t="s">
        <v>232</v>
      </c>
      <c r="F8" s="91" t="s">
        <v>232</v>
      </c>
      <c r="G8" s="91" t="s">
        <v>232</v>
      </c>
      <c r="H8" s="91" t="s">
        <v>249</v>
      </c>
      <c r="I8" s="91" t="s">
        <v>249</v>
      </c>
      <c r="J8" s="91" t="s">
        <v>249</v>
      </c>
      <c r="K8" s="91" t="s">
        <v>249</v>
      </c>
      <c r="L8" s="91" t="s">
        <v>249</v>
      </c>
      <c r="M8" s="91" t="s">
        <v>249</v>
      </c>
      <c r="N8" s="91" t="s">
        <v>249</v>
      </c>
      <c r="O8" s="91" t="s">
        <v>249</v>
      </c>
      <c r="P8" s="91" t="s">
        <v>249</v>
      </c>
      <c r="Q8" s="91" t="s">
        <v>249</v>
      </c>
      <c r="R8" s="91" t="s">
        <v>249</v>
      </c>
      <c r="S8" s="91" t="s">
        <v>249</v>
      </c>
      <c r="T8" s="91" t="s">
        <v>249</v>
      </c>
      <c r="U8" s="91" t="s">
        <v>249</v>
      </c>
      <c r="V8" s="91" t="s">
        <v>249</v>
      </c>
      <c r="W8" s="91" t="s">
        <v>249</v>
      </c>
      <c r="X8" s="91" t="s">
        <v>249</v>
      </c>
      <c r="Y8" s="91" t="s">
        <v>249</v>
      </c>
    </row>
    <row r="9" spans="1:25" x14ac:dyDescent="0.25">
      <c r="A9" s="90">
        <v>8</v>
      </c>
      <c r="B9" s="91" t="s">
        <v>232</v>
      </c>
      <c r="C9" s="91" t="s">
        <v>232</v>
      </c>
      <c r="D9" s="91" t="s">
        <v>232</v>
      </c>
      <c r="E9" s="91" t="s">
        <v>232</v>
      </c>
      <c r="F9" s="91" t="s">
        <v>232</v>
      </c>
      <c r="G9" s="91" t="s">
        <v>232</v>
      </c>
      <c r="H9" s="91" t="s">
        <v>232</v>
      </c>
      <c r="I9" s="91" t="s">
        <v>249</v>
      </c>
      <c r="J9" s="91" t="s">
        <v>232</v>
      </c>
      <c r="K9" s="91" t="s">
        <v>232</v>
      </c>
      <c r="L9" s="91" t="s">
        <v>232</v>
      </c>
      <c r="M9" s="91" t="s">
        <v>232</v>
      </c>
      <c r="N9" s="91" t="s">
        <v>249</v>
      </c>
      <c r="O9" s="91" t="s">
        <v>249</v>
      </c>
      <c r="P9" s="91" t="s">
        <v>249</v>
      </c>
      <c r="Q9" s="91" t="s">
        <v>249</v>
      </c>
      <c r="R9" s="91" t="s">
        <v>249</v>
      </c>
      <c r="S9" s="91" t="s">
        <v>249</v>
      </c>
      <c r="T9" s="91" t="s">
        <v>249</v>
      </c>
      <c r="U9" s="91" t="s">
        <v>249</v>
      </c>
      <c r="V9" s="91" t="s">
        <v>249</v>
      </c>
      <c r="W9" s="91" t="s">
        <v>249</v>
      </c>
      <c r="X9" s="91" t="s">
        <v>249</v>
      </c>
      <c r="Y9" s="91" t="s">
        <v>249</v>
      </c>
    </row>
    <row r="10" spans="1:25" x14ac:dyDescent="0.25">
      <c r="A10" s="90">
        <v>9</v>
      </c>
      <c r="B10" s="91" t="s">
        <v>232</v>
      </c>
      <c r="C10" s="91" t="s">
        <v>232</v>
      </c>
      <c r="D10" s="91" t="s">
        <v>232</v>
      </c>
      <c r="E10" s="91" t="s">
        <v>232</v>
      </c>
      <c r="F10" s="91" t="s">
        <v>232</v>
      </c>
      <c r="G10" s="91" t="s">
        <v>232</v>
      </c>
      <c r="H10" s="91" t="s">
        <v>232</v>
      </c>
      <c r="I10" s="91" t="s">
        <v>249</v>
      </c>
      <c r="J10" s="91" t="s">
        <v>232</v>
      </c>
      <c r="K10" s="91" t="s">
        <v>232</v>
      </c>
      <c r="L10" s="91" t="s">
        <v>232</v>
      </c>
      <c r="M10" s="91" t="s">
        <v>232</v>
      </c>
      <c r="N10" s="91" t="s">
        <v>249</v>
      </c>
      <c r="O10" s="91" t="s">
        <v>249</v>
      </c>
      <c r="P10" s="91" t="s">
        <v>249</v>
      </c>
      <c r="Q10" s="91" t="s">
        <v>249</v>
      </c>
      <c r="R10" s="91" t="s">
        <v>249</v>
      </c>
      <c r="S10" s="91" t="s">
        <v>249</v>
      </c>
      <c r="T10" s="91" t="s">
        <v>249</v>
      </c>
      <c r="U10" s="91" t="s">
        <v>249</v>
      </c>
      <c r="V10" s="91" t="s">
        <v>232</v>
      </c>
      <c r="W10" s="91" t="s">
        <v>232</v>
      </c>
      <c r="X10" s="91" t="s">
        <v>249</v>
      </c>
      <c r="Y10" s="91" t="s">
        <v>249</v>
      </c>
    </row>
    <row r="11" spans="1:25" x14ac:dyDescent="0.25">
      <c r="A11" s="90">
        <v>10</v>
      </c>
      <c r="B11" s="91" t="s">
        <v>232</v>
      </c>
      <c r="C11" s="91" t="s">
        <v>232</v>
      </c>
      <c r="D11" s="91" t="s">
        <v>232</v>
      </c>
      <c r="E11" s="91" t="s">
        <v>232</v>
      </c>
      <c r="F11" s="91" t="s">
        <v>232</v>
      </c>
      <c r="G11" s="91" t="s">
        <v>232</v>
      </c>
      <c r="H11" s="91" t="s">
        <v>232</v>
      </c>
      <c r="I11" s="91" t="s">
        <v>249</v>
      </c>
      <c r="J11" s="91" t="s">
        <v>232</v>
      </c>
      <c r="K11" s="91" t="s">
        <v>232</v>
      </c>
      <c r="L11" s="91" t="s">
        <v>232</v>
      </c>
      <c r="M11" s="91" t="s">
        <v>232</v>
      </c>
      <c r="N11" s="91" t="s">
        <v>249</v>
      </c>
      <c r="O11" s="91" t="s">
        <v>249</v>
      </c>
      <c r="P11" s="91" t="s">
        <v>249</v>
      </c>
      <c r="Q11" s="91" t="s">
        <v>249</v>
      </c>
      <c r="R11" s="91" t="s">
        <v>249</v>
      </c>
      <c r="S11" s="91" t="s">
        <v>249</v>
      </c>
      <c r="T11" s="91" t="s">
        <v>249</v>
      </c>
      <c r="U11" s="91" t="s">
        <v>249</v>
      </c>
      <c r="V11" s="91" t="s">
        <v>249</v>
      </c>
      <c r="W11" s="91" t="s">
        <v>249</v>
      </c>
      <c r="X11" s="91" t="s">
        <v>249</v>
      </c>
      <c r="Y11" s="91" t="s">
        <v>249</v>
      </c>
    </row>
    <row r="12" spans="1:25" x14ac:dyDescent="0.25">
      <c r="A12" s="90">
        <v>11</v>
      </c>
      <c r="B12" s="91" t="s">
        <v>232</v>
      </c>
      <c r="C12" s="91" t="s">
        <v>232</v>
      </c>
      <c r="D12" s="91" t="s">
        <v>232</v>
      </c>
      <c r="E12" s="91" t="s">
        <v>232</v>
      </c>
      <c r="F12" s="91" t="s">
        <v>232</v>
      </c>
      <c r="G12" s="91" t="s">
        <v>232</v>
      </c>
      <c r="H12" s="91" t="s">
        <v>232</v>
      </c>
      <c r="I12" s="91" t="s">
        <v>249</v>
      </c>
      <c r="J12" s="91" t="s">
        <v>232</v>
      </c>
      <c r="K12" s="91" t="s">
        <v>232</v>
      </c>
      <c r="L12" s="91" t="s">
        <v>232</v>
      </c>
      <c r="M12" s="91" t="s">
        <v>232</v>
      </c>
      <c r="N12" s="91" t="s">
        <v>249</v>
      </c>
      <c r="O12" s="91" t="s">
        <v>249</v>
      </c>
      <c r="P12" s="91" t="s">
        <v>249</v>
      </c>
      <c r="Q12" s="91" t="s">
        <v>249</v>
      </c>
      <c r="R12" s="91" t="s">
        <v>249</v>
      </c>
      <c r="S12" s="91" t="s">
        <v>249</v>
      </c>
      <c r="T12" s="91" t="s">
        <v>232</v>
      </c>
      <c r="U12" s="91" t="s">
        <v>249</v>
      </c>
      <c r="V12" s="91" t="s">
        <v>249</v>
      </c>
      <c r="W12" s="91" t="s">
        <v>249</v>
      </c>
      <c r="X12" s="91" t="s">
        <v>249</v>
      </c>
      <c r="Y12" s="91" t="s">
        <v>249</v>
      </c>
    </row>
    <row r="13" spans="1:25" x14ac:dyDescent="0.25">
      <c r="A13" s="90">
        <v>12</v>
      </c>
      <c r="B13" s="91" t="s">
        <v>232</v>
      </c>
      <c r="C13" s="92" t="s">
        <v>232</v>
      </c>
      <c r="D13" s="92" t="s">
        <v>232</v>
      </c>
      <c r="E13" s="92" t="s">
        <v>232</v>
      </c>
      <c r="F13" s="92" t="s">
        <v>232</v>
      </c>
      <c r="G13" s="92" t="s">
        <v>232</v>
      </c>
      <c r="H13" s="92" t="s">
        <v>232</v>
      </c>
      <c r="I13" s="92" t="s">
        <v>249</v>
      </c>
      <c r="J13" s="92" t="s">
        <v>232</v>
      </c>
      <c r="K13" s="92" t="s">
        <v>232</v>
      </c>
      <c r="L13" s="92" t="s">
        <v>232</v>
      </c>
      <c r="M13" s="92" t="s">
        <v>232</v>
      </c>
      <c r="N13" s="92" t="s">
        <v>249</v>
      </c>
      <c r="O13" s="92" t="s">
        <v>249</v>
      </c>
      <c r="P13" s="91" t="s">
        <v>249</v>
      </c>
      <c r="Q13" s="91" t="s">
        <v>249</v>
      </c>
      <c r="R13" s="91" t="s">
        <v>249</v>
      </c>
      <c r="S13" s="91" t="s">
        <v>249</v>
      </c>
      <c r="T13" s="92" t="s">
        <v>249</v>
      </c>
      <c r="U13" s="92" t="s">
        <v>249</v>
      </c>
      <c r="V13" s="92" t="s">
        <v>249</v>
      </c>
      <c r="W13" s="92" t="s">
        <v>249</v>
      </c>
      <c r="X13" s="92" t="s">
        <v>249</v>
      </c>
      <c r="Y13" s="92" t="s">
        <v>249</v>
      </c>
    </row>
    <row r="14" spans="1:25" x14ac:dyDescent="0.25">
      <c r="A14" s="90">
        <v>13</v>
      </c>
      <c r="B14" s="91" t="s">
        <v>232</v>
      </c>
      <c r="C14" s="91" t="s">
        <v>232</v>
      </c>
      <c r="D14" s="91" t="s">
        <v>232</v>
      </c>
      <c r="E14" s="91" t="s">
        <v>232</v>
      </c>
      <c r="F14" s="91" t="s">
        <v>232</v>
      </c>
      <c r="G14" s="91" t="s">
        <v>232</v>
      </c>
      <c r="H14" s="91" t="s">
        <v>232</v>
      </c>
      <c r="I14" s="91" t="s">
        <v>249</v>
      </c>
      <c r="J14" s="91" t="s">
        <v>232</v>
      </c>
      <c r="K14" s="91" t="s">
        <v>232</v>
      </c>
      <c r="L14" s="91" t="s">
        <v>232</v>
      </c>
      <c r="M14" s="91" t="s">
        <v>232</v>
      </c>
      <c r="N14" s="91" t="s">
        <v>249</v>
      </c>
      <c r="O14" s="91" t="s">
        <v>249</v>
      </c>
      <c r="P14" s="91" t="s">
        <v>249</v>
      </c>
      <c r="Q14" s="91" t="s">
        <v>249</v>
      </c>
      <c r="R14" s="91" t="s">
        <v>249</v>
      </c>
      <c r="S14" s="91" t="s">
        <v>249</v>
      </c>
      <c r="T14" s="91" t="s">
        <v>249</v>
      </c>
      <c r="U14" s="91" t="s">
        <v>249</v>
      </c>
      <c r="V14" s="91" t="s">
        <v>249</v>
      </c>
      <c r="W14" s="91" t="s">
        <v>249</v>
      </c>
      <c r="X14" s="91" t="s">
        <v>249</v>
      </c>
      <c r="Y14" s="91" t="s">
        <v>249</v>
      </c>
    </row>
    <row r="15" spans="1:25" x14ac:dyDescent="0.25">
      <c r="A15" s="90">
        <v>14</v>
      </c>
      <c r="B15" s="91" t="s">
        <v>232</v>
      </c>
      <c r="C15" s="91" t="s">
        <v>232</v>
      </c>
      <c r="D15" s="91" t="s">
        <v>232</v>
      </c>
      <c r="E15" s="91" t="s">
        <v>232</v>
      </c>
      <c r="F15" s="91" t="s">
        <v>232</v>
      </c>
      <c r="G15" s="91" t="s">
        <v>232</v>
      </c>
      <c r="H15" s="91" t="s">
        <v>232</v>
      </c>
      <c r="I15" s="91" t="s">
        <v>249</v>
      </c>
      <c r="J15" s="91" t="s">
        <v>232</v>
      </c>
      <c r="K15" s="91" t="s">
        <v>232</v>
      </c>
      <c r="L15" s="91" t="s">
        <v>232</v>
      </c>
      <c r="M15" s="91" t="s">
        <v>232</v>
      </c>
      <c r="N15" s="91" t="s">
        <v>249</v>
      </c>
      <c r="O15" s="91" t="s">
        <v>249</v>
      </c>
      <c r="P15" s="91" t="s">
        <v>249</v>
      </c>
      <c r="Q15" s="91" t="s">
        <v>249</v>
      </c>
      <c r="R15" s="91" t="s">
        <v>249</v>
      </c>
      <c r="S15" s="91" t="s">
        <v>249</v>
      </c>
      <c r="T15" s="91" t="s">
        <v>232</v>
      </c>
      <c r="U15" s="91" t="s">
        <v>249</v>
      </c>
      <c r="V15" s="91" t="s">
        <v>249</v>
      </c>
      <c r="W15" s="91" t="s">
        <v>249</v>
      </c>
      <c r="X15" s="91" t="s">
        <v>249</v>
      </c>
      <c r="Y15" s="91" t="s">
        <v>249</v>
      </c>
    </row>
    <row r="16" spans="1:25" x14ac:dyDescent="0.25">
      <c r="A16" s="90">
        <v>15</v>
      </c>
      <c r="B16" s="91" t="s">
        <v>232</v>
      </c>
      <c r="C16" s="91" t="s">
        <v>232</v>
      </c>
      <c r="D16" s="91" t="s">
        <v>232</v>
      </c>
      <c r="E16" s="91" t="s">
        <v>232</v>
      </c>
      <c r="F16" s="91" t="s">
        <v>232</v>
      </c>
      <c r="G16" s="91" t="s">
        <v>232</v>
      </c>
      <c r="H16" s="91" t="s">
        <v>232</v>
      </c>
      <c r="I16" s="91" t="s">
        <v>249</v>
      </c>
      <c r="J16" s="91" t="s">
        <v>232</v>
      </c>
      <c r="K16" s="91" t="s">
        <v>232</v>
      </c>
      <c r="L16" s="91" t="s">
        <v>232</v>
      </c>
      <c r="M16" s="91" t="s">
        <v>232</v>
      </c>
      <c r="N16" s="91" t="s">
        <v>249</v>
      </c>
      <c r="O16" s="91" t="s">
        <v>249</v>
      </c>
      <c r="P16" s="91" t="s">
        <v>249</v>
      </c>
      <c r="Q16" s="91" t="s">
        <v>249</v>
      </c>
      <c r="R16" s="91" t="s">
        <v>249</v>
      </c>
      <c r="S16" s="91" t="s">
        <v>232</v>
      </c>
      <c r="T16" s="91" t="s">
        <v>249</v>
      </c>
      <c r="U16" s="91" t="s">
        <v>249</v>
      </c>
      <c r="V16" s="91" t="s">
        <v>249</v>
      </c>
      <c r="W16" s="91" t="s">
        <v>249</v>
      </c>
      <c r="X16" s="91" t="s">
        <v>249</v>
      </c>
      <c r="Y16" s="91" t="s">
        <v>249</v>
      </c>
    </row>
    <row r="17" spans="1:25" x14ac:dyDescent="0.25">
      <c r="A17" s="90">
        <v>16</v>
      </c>
      <c r="B17" s="91" t="s">
        <v>232</v>
      </c>
      <c r="C17" s="91" t="s">
        <v>232</v>
      </c>
      <c r="D17" s="91" t="s">
        <v>232</v>
      </c>
      <c r="E17" s="91" t="s">
        <v>232</v>
      </c>
      <c r="F17" s="91" t="s">
        <v>232</v>
      </c>
      <c r="G17" s="91" t="s">
        <v>232</v>
      </c>
      <c r="H17" s="91" t="s">
        <v>232</v>
      </c>
      <c r="I17" s="91" t="s">
        <v>249</v>
      </c>
      <c r="J17" s="91" t="s">
        <v>232</v>
      </c>
      <c r="K17" s="91" t="s">
        <v>232</v>
      </c>
      <c r="L17" s="91" t="s">
        <v>232</v>
      </c>
      <c r="M17" s="91" t="s">
        <v>232</v>
      </c>
      <c r="N17" s="91" t="s">
        <v>249</v>
      </c>
      <c r="O17" s="91" t="s">
        <v>249</v>
      </c>
      <c r="P17" s="91" t="s">
        <v>249</v>
      </c>
      <c r="Q17" s="91" t="s">
        <v>249</v>
      </c>
      <c r="R17" s="91" t="s">
        <v>249</v>
      </c>
      <c r="S17" s="91" t="s">
        <v>232</v>
      </c>
      <c r="T17" s="91" t="s">
        <v>249</v>
      </c>
      <c r="U17" s="91" t="s">
        <v>249</v>
      </c>
      <c r="V17" s="91" t="s">
        <v>249</v>
      </c>
      <c r="W17" s="91" t="s">
        <v>249</v>
      </c>
      <c r="X17" s="91" t="s">
        <v>249</v>
      </c>
      <c r="Y17" s="91" t="s">
        <v>249</v>
      </c>
    </row>
    <row r="18" spans="1:25" x14ac:dyDescent="0.25">
      <c r="A18" s="90">
        <v>17</v>
      </c>
      <c r="B18" s="91" t="s">
        <v>232</v>
      </c>
      <c r="C18" s="91" t="s">
        <v>232</v>
      </c>
      <c r="D18" s="91" t="s">
        <v>232</v>
      </c>
      <c r="E18" s="91" t="s">
        <v>232</v>
      </c>
      <c r="F18" s="91" t="s">
        <v>232</v>
      </c>
      <c r="G18" s="91" t="s">
        <v>232</v>
      </c>
      <c r="H18" s="91" t="s">
        <v>232</v>
      </c>
      <c r="I18" s="91" t="s">
        <v>249</v>
      </c>
      <c r="J18" s="91" t="s">
        <v>232</v>
      </c>
      <c r="K18" s="91" t="s">
        <v>232</v>
      </c>
      <c r="L18" s="91" t="s">
        <v>232</v>
      </c>
      <c r="M18" s="91" t="s">
        <v>232</v>
      </c>
      <c r="N18" s="91" t="s">
        <v>249</v>
      </c>
      <c r="O18" s="91" t="s">
        <v>249</v>
      </c>
      <c r="P18" s="91" t="s">
        <v>232</v>
      </c>
      <c r="Q18" s="91" t="s">
        <v>232</v>
      </c>
      <c r="R18" s="91" t="s">
        <v>232</v>
      </c>
      <c r="S18" s="91" t="s">
        <v>249</v>
      </c>
      <c r="T18" s="91" t="s">
        <v>249</v>
      </c>
      <c r="U18" s="91" t="s">
        <v>249</v>
      </c>
      <c r="V18" s="91" t="s">
        <v>249</v>
      </c>
      <c r="W18" s="91" t="s">
        <v>249</v>
      </c>
      <c r="X18" s="91" t="s">
        <v>249</v>
      </c>
      <c r="Y18" s="91" t="s">
        <v>249</v>
      </c>
    </row>
    <row r="19" spans="1:25" x14ac:dyDescent="0.25">
      <c r="A19" s="90">
        <v>18</v>
      </c>
      <c r="B19" s="91" t="s">
        <v>232</v>
      </c>
      <c r="C19" s="91" t="s">
        <v>232</v>
      </c>
      <c r="D19" s="91" t="s">
        <v>232</v>
      </c>
      <c r="E19" s="91" t="s">
        <v>232</v>
      </c>
      <c r="F19" s="91" t="s">
        <v>232</v>
      </c>
      <c r="G19" s="91" t="s">
        <v>232</v>
      </c>
      <c r="H19" s="91" t="s">
        <v>232</v>
      </c>
      <c r="I19" s="91" t="s">
        <v>249</v>
      </c>
      <c r="J19" s="91" t="s">
        <v>249</v>
      </c>
      <c r="K19" s="91" t="s">
        <v>249</v>
      </c>
      <c r="L19" s="91" t="s">
        <v>249</v>
      </c>
      <c r="M19" s="91" t="s">
        <v>249</v>
      </c>
      <c r="N19" s="91" t="s">
        <v>249</v>
      </c>
      <c r="O19" s="91" t="s">
        <v>249</v>
      </c>
      <c r="P19" s="91" t="s">
        <v>249</v>
      </c>
      <c r="Q19" s="91" t="s">
        <v>249</v>
      </c>
      <c r="R19" s="91" t="s">
        <v>249</v>
      </c>
      <c r="S19" s="91" t="s">
        <v>249</v>
      </c>
      <c r="T19" s="91" t="s">
        <v>249</v>
      </c>
      <c r="U19" s="91" t="s">
        <v>249</v>
      </c>
      <c r="V19" s="91" t="s">
        <v>249</v>
      </c>
      <c r="W19" s="91" t="s">
        <v>249</v>
      </c>
      <c r="X19" s="91" t="s">
        <v>249</v>
      </c>
      <c r="Y19" s="91" t="s">
        <v>249</v>
      </c>
    </row>
    <row r="20" spans="1:25" x14ac:dyDescent="0.25">
      <c r="A20" s="90">
        <v>19</v>
      </c>
      <c r="B20" s="91" t="s">
        <v>232</v>
      </c>
      <c r="C20" s="91" t="s">
        <v>232</v>
      </c>
      <c r="D20" s="91" t="s">
        <v>232</v>
      </c>
      <c r="E20" s="91" t="s">
        <v>232</v>
      </c>
      <c r="F20" s="91" t="s">
        <v>232</v>
      </c>
      <c r="G20" s="91" t="s">
        <v>232</v>
      </c>
      <c r="H20" s="91" t="s">
        <v>232</v>
      </c>
      <c r="I20" s="91" t="s">
        <v>249</v>
      </c>
      <c r="J20" s="91" t="s">
        <v>249</v>
      </c>
      <c r="K20" s="91" t="s">
        <v>249</v>
      </c>
      <c r="L20" s="91" t="s">
        <v>249</v>
      </c>
      <c r="M20" s="91" t="s">
        <v>249</v>
      </c>
      <c r="N20" s="91" t="s">
        <v>249</v>
      </c>
      <c r="O20" s="91" t="s">
        <v>249</v>
      </c>
      <c r="P20" s="91" t="s">
        <v>249</v>
      </c>
      <c r="Q20" s="91" t="s">
        <v>249</v>
      </c>
      <c r="R20" s="91" t="s">
        <v>249</v>
      </c>
      <c r="S20" s="91" t="s">
        <v>249</v>
      </c>
      <c r="T20" s="91" t="s">
        <v>249</v>
      </c>
      <c r="U20" s="91" t="s">
        <v>249</v>
      </c>
      <c r="V20" s="91" t="s">
        <v>232</v>
      </c>
      <c r="W20" s="91" t="s">
        <v>249</v>
      </c>
      <c r="X20" s="91" t="s">
        <v>249</v>
      </c>
      <c r="Y20" s="91" t="s">
        <v>249</v>
      </c>
    </row>
    <row r="21" spans="1:25" x14ac:dyDescent="0.25">
      <c r="A21" s="90">
        <v>20</v>
      </c>
      <c r="B21" s="91" t="s">
        <v>232</v>
      </c>
      <c r="C21" s="91" t="s">
        <v>232</v>
      </c>
      <c r="D21" s="91" t="s">
        <v>232</v>
      </c>
      <c r="E21" s="91" t="s">
        <v>232</v>
      </c>
      <c r="F21" s="91" t="s">
        <v>232</v>
      </c>
      <c r="G21" s="91" t="s">
        <v>232</v>
      </c>
      <c r="H21" s="91" t="s">
        <v>232</v>
      </c>
      <c r="I21" s="91" t="s">
        <v>249</v>
      </c>
      <c r="J21" s="91" t="s">
        <v>232</v>
      </c>
      <c r="K21" s="91" t="s">
        <v>232</v>
      </c>
      <c r="L21" s="91" t="s">
        <v>232</v>
      </c>
      <c r="M21" s="91" t="s">
        <v>232</v>
      </c>
      <c r="N21" s="91" t="s">
        <v>249</v>
      </c>
      <c r="O21" s="91" t="s">
        <v>249</v>
      </c>
      <c r="P21" s="91" t="s">
        <v>249</v>
      </c>
      <c r="Q21" s="91" t="s">
        <v>249</v>
      </c>
      <c r="R21" s="91" t="s">
        <v>249</v>
      </c>
      <c r="S21" s="91" t="s">
        <v>249</v>
      </c>
      <c r="T21" s="91" t="s">
        <v>249</v>
      </c>
      <c r="U21" s="91" t="s">
        <v>249</v>
      </c>
      <c r="V21" s="91" t="s">
        <v>249</v>
      </c>
      <c r="W21" s="91" t="s">
        <v>249</v>
      </c>
      <c r="X21" s="91" t="s">
        <v>249</v>
      </c>
      <c r="Y21" s="91" t="s">
        <v>249</v>
      </c>
    </row>
    <row r="22" spans="1:25" x14ac:dyDescent="0.25">
      <c r="A22" s="90">
        <v>21</v>
      </c>
      <c r="B22" s="91" t="s">
        <v>232</v>
      </c>
      <c r="C22" s="91" t="s">
        <v>232</v>
      </c>
      <c r="D22" s="91" t="s">
        <v>232</v>
      </c>
      <c r="E22" s="91" t="s">
        <v>232</v>
      </c>
      <c r="F22" s="91" t="s">
        <v>232</v>
      </c>
      <c r="G22" s="91" t="s">
        <v>232</v>
      </c>
      <c r="H22" s="91" t="s">
        <v>232</v>
      </c>
      <c r="I22" s="91" t="s">
        <v>249</v>
      </c>
      <c r="J22" s="91" t="s">
        <v>232</v>
      </c>
      <c r="K22" s="91" t="s">
        <v>232</v>
      </c>
      <c r="L22" s="91" t="s">
        <v>232</v>
      </c>
      <c r="M22" s="91" t="s">
        <v>232</v>
      </c>
      <c r="N22" s="91" t="s">
        <v>249</v>
      </c>
      <c r="O22" s="91" t="s">
        <v>249</v>
      </c>
      <c r="P22" s="91" t="s">
        <v>232</v>
      </c>
      <c r="Q22" s="91" t="s">
        <v>232</v>
      </c>
      <c r="R22" s="91" t="s">
        <v>232</v>
      </c>
      <c r="S22" s="91" t="s">
        <v>249</v>
      </c>
      <c r="T22" s="91" t="s">
        <v>249</v>
      </c>
      <c r="U22" s="91" t="s">
        <v>249</v>
      </c>
      <c r="V22" s="91" t="s">
        <v>249</v>
      </c>
      <c r="W22" s="91" t="s">
        <v>249</v>
      </c>
      <c r="X22" s="91" t="s">
        <v>249</v>
      </c>
      <c r="Y22" s="91" t="s">
        <v>249</v>
      </c>
    </row>
    <row r="23" spans="1:25" x14ac:dyDescent="0.25">
      <c r="A23" s="90">
        <v>22</v>
      </c>
      <c r="B23" s="91" t="s">
        <v>232</v>
      </c>
      <c r="C23" s="91" t="s">
        <v>232</v>
      </c>
      <c r="D23" s="91" t="s">
        <v>232</v>
      </c>
      <c r="E23" s="91" t="s">
        <v>232</v>
      </c>
      <c r="F23" s="91" t="s">
        <v>232</v>
      </c>
      <c r="G23" s="91" t="s">
        <v>232</v>
      </c>
      <c r="H23" s="91" t="s">
        <v>232</v>
      </c>
      <c r="I23" s="91" t="s">
        <v>232</v>
      </c>
      <c r="J23" s="91" t="s">
        <v>232</v>
      </c>
      <c r="K23" s="91" t="s">
        <v>232</v>
      </c>
      <c r="L23" s="91" t="s">
        <v>232</v>
      </c>
      <c r="M23" s="91" t="s">
        <v>232</v>
      </c>
      <c r="N23" s="91" t="s">
        <v>249</v>
      </c>
      <c r="O23" s="91" t="s">
        <v>249</v>
      </c>
      <c r="P23" s="91" t="s">
        <v>249</v>
      </c>
      <c r="Q23" s="91" t="s">
        <v>249</v>
      </c>
      <c r="R23" s="91" t="s">
        <v>249</v>
      </c>
      <c r="S23" s="91" t="s">
        <v>249</v>
      </c>
      <c r="T23" s="91" t="s">
        <v>249</v>
      </c>
      <c r="U23" s="91" t="s">
        <v>249</v>
      </c>
      <c r="V23" s="91" t="s">
        <v>249</v>
      </c>
      <c r="W23" s="91" t="s">
        <v>249</v>
      </c>
      <c r="X23" s="91" t="s">
        <v>249</v>
      </c>
      <c r="Y23" s="91" t="s">
        <v>249</v>
      </c>
    </row>
    <row r="24" spans="1:25" x14ac:dyDescent="0.25">
      <c r="A24" s="90">
        <v>23</v>
      </c>
      <c r="B24" s="91" t="s">
        <v>232</v>
      </c>
      <c r="C24" s="91" t="s">
        <v>232</v>
      </c>
      <c r="D24" s="91" t="s">
        <v>232</v>
      </c>
      <c r="E24" s="91" t="s">
        <v>232</v>
      </c>
      <c r="F24" s="91" t="s">
        <v>232</v>
      </c>
      <c r="G24" s="91" t="s">
        <v>232</v>
      </c>
      <c r="H24" s="91" t="s">
        <v>232</v>
      </c>
      <c r="I24" s="91" t="s">
        <v>232</v>
      </c>
      <c r="J24" s="91" t="s">
        <v>232</v>
      </c>
      <c r="K24" s="91" t="s">
        <v>232</v>
      </c>
      <c r="L24" s="91" t="s">
        <v>232</v>
      </c>
      <c r="M24" s="91" t="s">
        <v>232</v>
      </c>
      <c r="N24" s="91" t="s">
        <v>249</v>
      </c>
      <c r="O24" s="91" t="s">
        <v>249</v>
      </c>
      <c r="P24" s="91" t="s">
        <v>249</v>
      </c>
      <c r="Q24" s="91" t="s">
        <v>249</v>
      </c>
      <c r="R24" s="91" t="s">
        <v>249</v>
      </c>
      <c r="S24" s="91" t="s">
        <v>249</v>
      </c>
      <c r="T24" s="91" t="s">
        <v>249</v>
      </c>
      <c r="U24" s="91" t="s">
        <v>249</v>
      </c>
      <c r="V24" s="91" t="s">
        <v>249</v>
      </c>
      <c r="W24" s="91" t="s">
        <v>249</v>
      </c>
      <c r="X24" s="91" t="s">
        <v>249</v>
      </c>
      <c r="Y24" s="91" t="s">
        <v>249</v>
      </c>
    </row>
    <row r="25" spans="1:25" x14ac:dyDescent="0.25">
      <c r="A25" s="90">
        <v>24</v>
      </c>
      <c r="B25" s="91" t="s">
        <v>232</v>
      </c>
      <c r="C25" s="91" t="s">
        <v>232</v>
      </c>
      <c r="D25" s="91" t="s">
        <v>232</v>
      </c>
      <c r="E25" s="91" t="s">
        <v>232</v>
      </c>
      <c r="F25" s="91" t="s">
        <v>232</v>
      </c>
      <c r="G25" s="91" t="s">
        <v>232</v>
      </c>
      <c r="H25" s="91" t="s">
        <v>232</v>
      </c>
      <c r="I25" s="91" t="s">
        <v>249</v>
      </c>
      <c r="J25" s="91" t="s">
        <v>232</v>
      </c>
      <c r="K25" s="91" t="s">
        <v>232</v>
      </c>
      <c r="L25" s="91" t="s">
        <v>232</v>
      </c>
      <c r="M25" s="91" t="s">
        <v>232</v>
      </c>
      <c r="N25" s="91" t="s">
        <v>249</v>
      </c>
      <c r="O25" s="91" t="s">
        <v>249</v>
      </c>
      <c r="P25" s="91" t="s">
        <v>249</v>
      </c>
      <c r="Q25" s="91" t="s">
        <v>249</v>
      </c>
      <c r="R25" s="91" t="s">
        <v>249</v>
      </c>
      <c r="S25" s="91" t="s">
        <v>249</v>
      </c>
      <c r="T25" s="91" t="s">
        <v>249</v>
      </c>
      <c r="U25" s="91" t="s">
        <v>249</v>
      </c>
      <c r="V25" s="91" t="s">
        <v>232</v>
      </c>
      <c r="W25" s="91" t="s">
        <v>232</v>
      </c>
      <c r="X25" s="91" t="s">
        <v>232</v>
      </c>
      <c r="Y25" s="91" t="s">
        <v>232</v>
      </c>
    </row>
    <row r="26" spans="1:25" x14ac:dyDescent="0.25">
      <c r="A26" s="90">
        <v>25</v>
      </c>
      <c r="B26" s="91" t="s">
        <v>232</v>
      </c>
      <c r="C26" s="91" t="s">
        <v>232</v>
      </c>
      <c r="D26" s="91" t="s">
        <v>232</v>
      </c>
      <c r="E26" s="91" t="s">
        <v>232</v>
      </c>
      <c r="F26" s="91" t="s">
        <v>232</v>
      </c>
      <c r="G26" s="91" t="s">
        <v>232</v>
      </c>
      <c r="H26" s="91" t="s">
        <v>232</v>
      </c>
      <c r="I26" s="91" t="s">
        <v>232</v>
      </c>
      <c r="J26" s="91" t="s">
        <v>232</v>
      </c>
      <c r="K26" s="91" t="s">
        <v>232</v>
      </c>
      <c r="L26" s="91" t="s">
        <v>232</v>
      </c>
      <c r="M26" s="91" t="s">
        <v>232</v>
      </c>
      <c r="N26" s="91" t="s">
        <v>249</v>
      </c>
      <c r="O26" s="91" t="s">
        <v>249</v>
      </c>
      <c r="P26" s="91" t="s">
        <v>232</v>
      </c>
      <c r="Q26" s="91" t="s">
        <v>232</v>
      </c>
      <c r="R26" s="91" t="s">
        <v>232</v>
      </c>
      <c r="S26" s="91" t="s">
        <v>249</v>
      </c>
      <c r="T26" s="91" t="s">
        <v>249</v>
      </c>
      <c r="U26" s="91" t="s">
        <v>249</v>
      </c>
      <c r="V26" s="91" t="s">
        <v>249</v>
      </c>
      <c r="W26" s="91" t="s">
        <v>249</v>
      </c>
      <c r="X26" s="91" t="s">
        <v>249</v>
      </c>
      <c r="Y26" s="91" t="s">
        <v>249</v>
      </c>
    </row>
    <row r="27" spans="1:25" x14ac:dyDescent="0.25">
      <c r="A27" s="90">
        <v>26</v>
      </c>
      <c r="B27" s="91" t="s">
        <v>232</v>
      </c>
      <c r="C27" s="91" t="s">
        <v>232</v>
      </c>
      <c r="D27" s="91" t="s">
        <v>232</v>
      </c>
      <c r="E27" s="91" t="s">
        <v>232</v>
      </c>
      <c r="F27" s="91" t="s">
        <v>232</v>
      </c>
      <c r="G27" s="91" t="s">
        <v>232</v>
      </c>
      <c r="H27" s="91" t="s">
        <v>232</v>
      </c>
      <c r="I27" s="91" t="s">
        <v>232</v>
      </c>
      <c r="J27" s="91" t="s">
        <v>232</v>
      </c>
      <c r="K27" s="91" t="s">
        <v>232</v>
      </c>
      <c r="L27" s="91" t="s">
        <v>232</v>
      </c>
      <c r="M27" s="91" t="s">
        <v>232</v>
      </c>
      <c r="N27" s="91" t="s">
        <v>249</v>
      </c>
      <c r="O27" s="91" t="s">
        <v>249</v>
      </c>
      <c r="P27" s="91" t="s">
        <v>232</v>
      </c>
      <c r="Q27" s="91" t="s">
        <v>232</v>
      </c>
      <c r="R27" s="91" t="s">
        <v>232</v>
      </c>
      <c r="S27" s="91" t="s">
        <v>249</v>
      </c>
      <c r="T27" s="91" t="s">
        <v>249</v>
      </c>
      <c r="U27" s="91" t="s">
        <v>249</v>
      </c>
      <c r="V27" s="91" t="s">
        <v>249</v>
      </c>
      <c r="W27" s="91" t="s">
        <v>249</v>
      </c>
      <c r="X27" s="91" t="s">
        <v>249</v>
      </c>
      <c r="Y27" s="91" t="s">
        <v>249</v>
      </c>
    </row>
    <row r="28" spans="1:25" x14ac:dyDescent="0.25">
      <c r="A28" s="90"/>
    </row>
  </sheetData>
  <sheetProtection algorithmName="SHA-512" hashValue="5DKm+mfA/CywOWBwbHnv1imqtyM0zSJ7lbe8MK1rRD5AyTmmwdtuC8GQE+UJpvZhMNW+B6X2W1NP7ojDCp/j9w==" saltValue="5F9wD5w2FyIZ2N1sZljUXw==" spinCount="100000" sheet="1" objects="1" scenarios="1" formatCells="0"/>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C00000"/>
  </sheetPr>
  <dimension ref="A1:AA27"/>
  <sheetViews>
    <sheetView workbookViewId="0"/>
  </sheetViews>
  <sheetFormatPr defaultRowHeight="14.4" x14ac:dyDescent="0.3"/>
  <cols>
    <col min="1" max="1" width="11.109375" customWidth="1"/>
    <col min="2" max="2" width="10" bestFit="1" customWidth="1"/>
    <col min="3" max="7" width="8.88671875" customWidth="1"/>
    <col min="8" max="8" width="12.88671875" customWidth="1"/>
    <col min="9" max="9" width="8.88671875" customWidth="1"/>
    <col min="10" max="10" width="11.88671875" customWidth="1"/>
    <col min="11" max="11" width="16.88671875" customWidth="1"/>
    <col min="12" max="12" width="13.44140625" customWidth="1"/>
    <col min="13" max="13" width="14.88671875" customWidth="1"/>
    <col min="14" max="14" width="18.5546875" customWidth="1"/>
    <col min="15" max="15" width="8.5546875" bestFit="1" customWidth="1"/>
    <col min="16" max="16" width="6.88671875" bestFit="1" customWidth="1"/>
    <col min="17" max="17" width="74.5546875" style="88" customWidth="1"/>
    <col min="18" max="18" width="10.5546875" style="50" hidden="1" customWidth="1"/>
    <col min="19" max="19" width="15.88671875" hidden="1" customWidth="1"/>
    <col min="20" max="20" width="6.88671875" hidden="1" customWidth="1"/>
    <col min="21" max="22" width="6.109375" hidden="1" customWidth="1"/>
    <col min="23" max="23" width="20.5546875" hidden="1" customWidth="1"/>
    <col min="24" max="24" width="18.109375" hidden="1" customWidth="1"/>
    <col min="25" max="26" width="10.5546875" hidden="1" customWidth="1"/>
  </cols>
  <sheetData>
    <row r="1" spans="1:27" s="60" customFormat="1" ht="21" thickBot="1" x14ac:dyDescent="0.3">
      <c r="A1" s="55" t="s">
        <v>180</v>
      </c>
      <c r="B1" s="55" t="s">
        <v>189</v>
      </c>
      <c r="C1" s="55" t="s">
        <v>190</v>
      </c>
      <c r="D1" s="55" t="s">
        <v>191</v>
      </c>
      <c r="E1" s="55" t="s">
        <v>192</v>
      </c>
      <c r="F1" s="55" t="s">
        <v>179</v>
      </c>
      <c r="G1" s="55" t="s">
        <v>193</v>
      </c>
      <c r="H1" s="55" t="s">
        <v>194</v>
      </c>
      <c r="I1" s="55" t="s">
        <v>195</v>
      </c>
      <c r="J1" s="55" t="s">
        <v>196</v>
      </c>
      <c r="K1" s="55" t="s">
        <v>197</v>
      </c>
      <c r="L1" s="55" t="s">
        <v>228</v>
      </c>
      <c r="M1" s="55" t="s">
        <v>198</v>
      </c>
      <c r="N1" s="55" t="s">
        <v>199</v>
      </c>
      <c r="O1" s="55" t="s">
        <v>200</v>
      </c>
      <c r="P1" s="55" t="s">
        <v>201</v>
      </c>
      <c r="Q1" s="56" t="s">
        <v>229</v>
      </c>
      <c r="R1" s="57" t="s">
        <v>230</v>
      </c>
      <c r="S1" s="58"/>
      <c r="T1" s="58"/>
      <c r="U1" s="58"/>
      <c r="V1" s="58"/>
      <c r="W1" s="58" t="s">
        <v>231</v>
      </c>
      <c r="X1" s="58"/>
      <c r="Y1" s="58"/>
      <c r="Z1" s="59"/>
    </row>
    <row r="2" spans="1:27" s="52" customFormat="1" x14ac:dyDescent="0.3">
      <c r="A2" s="61">
        <v>1</v>
      </c>
      <c r="B2" s="62"/>
      <c r="C2" s="62"/>
      <c r="D2" s="62"/>
      <c r="E2" s="62"/>
      <c r="F2" s="62"/>
      <c r="G2" s="62"/>
      <c r="H2" s="62"/>
      <c r="I2" s="62"/>
      <c r="J2" s="62"/>
      <c r="K2" s="62"/>
      <c r="L2" s="62"/>
      <c r="M2" s="62"/>
      <c r="N2" s="62"/>
      <c r="O2" s="62"/>
      <c r="P2" s="63"/>
      <c r="Q2" s="64"/>
      <c r="R2" s="65" t="s">
        <v>194</v>
      </c>
      <c r="S2" s="66" t="s">
        <v>233</v>
      </c>
      <c r="T2" s="66"/>
      <c r="U2" s="66"/>
      <c r="V2" s="66"/>
      <c r="W2" s="66"/>
      <c r="X2" s="66"/>
      <c r="Y2" s="66"/>
      <c r="Z2" s="67"/>
      <c r="AA2" s="68"/>
    </row>
    <row r="3" spans="1:27" s="52" customFormat="1" x14ac:dyDescent="0.3">
      <c r="A3" s="69">
        <v>2</v>
      </c>
      <c r="B3" s="70"/>
      <c r="C3" s="70"/>
      <c r="D3" s="70"/>
      <c r="E3" s="70"/>
      <c r="F3" s="70"/>
      <c r="G3" s="70"/>
      <c r="H3" s="70"/>
      <c r="I3" s="70"/>
      <c r="J3" s="70"/>
      <c r="K3" s="70"/>
      <c r="L3" s="70"/>
      <c r="M3" s="70"/>
      <c r="N3" s="70"/>
      <c r="O3" s="70"/>
      <c r="P3" s="71"/>
      <c r="Q3" s="72"/>
      <c r="R3" s="73" t="s">
        <v>189</v>
      </c>
      <c r="S3" s="74" t="s">
        <v>234</v>
      </c>
      <c r="T3" s="74" t="s">
        <v>235</v>
      </c>
      <c r="U3" s="74" t="s">
        <v>236</v>
      </c>
      <c r="V3" s="74" t="s">
        <v>237</v>
      </c>
      <c r="W3" s="74"/>
      <c r="X3" s="74"/>
      <c r="Y3" s="74"/>
      <c r="Z3" s="75"/>
      <c r="AA3" s="68"/>
    </row>
    <row r="4" spans="1:27" s="52" customFormat="1" x14ac:dyDescent="0.3">
      <c r="A4" s="69">
        <v>3</v>
      </c>
      <c r="B4" s="70"/>
      <c r="C4" s="70"/>
      <c r="D4" s="70"/>
      <c r="E4" s="70"/>
      <c r="F4" s="70"/>
      <c r="G4" s="70"/>
      <c r="H4" s="70"/>
      <c r="I4" s="70"/>
      <c r="J4" s="70"/>
      <c r="K4" s="70"/>
      <c r="L4" s="70"/>
      <c r="M4" s="70"/>
      <c r="N4" s="70"/>
      <c r="O4" s="70"/>
      <c r="P4" s="71"/>
      <c r="R4" s="73" t="s">
        <v>189</v>
      </c>
      <c r="S4" s="74" t="s">
        <v>234</v>
      </c>
      <c r="T4" s="74" t="s">
        <v>235</v>
      </c>
      <c r="U4" s="74" t="s">
        <v>236</v>
      </c>
      <c r="V4" s="74" t="s">
        <v>237</v>
      </c>
      <c r="W4" s="74" t="s">
        <v>238</v>
      </c>
      <c r="X4" s="74" t="s">
        <v>239</v>
      </c>
      <c r="Y4" s="74"/>
      <c r="Z4" s="75"/>
      <c r="AA4" s="68"/>
    </row>
    <row r="5" spans="1:27" s="52" customFormat="1" x14ac:dyDescent="0.3">
      <c r="A5" s="69">
        <v>4</v>
      </c>
      <c r="B5" s="70"/>
      <c r="C5" s="70"/>
      <c r="D5" s="70"/>
      <c r="E5" s="70"/>
      <c r="F5" s="70"/>
      <c r="G5" s="70"/>
      <c r="H5" s="70" t="s">
        <v>232</v>
      </c>
      <c r="I5" s="70" t="s">
        <v>232</v>
      </c>
      <c r="J5" s="70"/>
      <c r="K5" s="70"/>
      <c r="L5" s="70"/>
      <c r="M5" s="70"/>
      <c r="N5" s="70"/>
      <c r="O5" s="70"/>
      <c r="P5" s="71"/>
      <c r="Q5" s="72" t="s">
        <v>3439</v>
      </c>
      <c r="R5" s="73" t="s">
        <v>189</v>
      </c>
      <c r="S5" s="74" t="s">
        <v>234</v>
      </c>
      <c r="T5" s="74" t="s">
        <v>235</v>
      </c>
      <c r="U5" s="74" t="s">
        <v>236</v>
      </c>
      <c r="V5" s="74" t="s">
        <v>237</v>
      </c>
      <c r="W5" s="74"/>
      <c r="X5" s="74"/>
      <c r="Y5" s="74"/>
      <c r="Z5" s="75"/>
      <c r="AA5" s="68"/>
    </row>
    <row r="6" spans="1:27" s="52" customFormat="1" x14ac:dyDescent="0.3">
      <c r="A6" s="69">
        <v>5</v>
      </c>
      <c r="B6" s="70"/>
      <c r="C6" s="70"/>
      <c r="D6" s="70"/>
      <c r="E6" s="70"/>
      <c r="F6" s="70"/>
      <c r="G6" s="70"/>
      <c r="H6" s="70"/>
      <c r="I6" s="70"/>
      <c r="J6" s="70"/>
      <c r="K6" s="70"/>
      <c r="L6" s="70"/>
      <c r="M6" s="70"/>
      <c r="N6" s="70"/>
      <c r="O6" s="70"/>
      <c r="P6" s="71"/>
      <c r="Q6" s="72"/>
      <c r="R6" s="73" t="s">
        <v>189</v>
      </c>
      <c r="S6" s="74" t="s">
        <v>234</v>
      </c>
      <c r="T6" s="74" t="s">
        <v>235</v>
      </c>
      <c r="U6" s="74" t="s">
        <v>236</v>
      </c>
      <c r="V6" s="74" t="s">
        <v>237</v>
      </c>
      <c r="W6" s="74" t="s">
        <v>240</v>
      </c>
      <c r="X6" s="74"/>
      <c r="Y6" s="74"/>
      <c r="Z6" s="75"/>
      <c r="AA6" s="68"/>
    </row>
    <row r="7" spans="1:27" s="52" customFormat="1" x14ac:dyDescent="0.3">
      <c r="A7" s="69">
        <v>6</v>
      </c>
      <c r="B7" s="76"/>
      <c r="C7" s="76"/>
      <c r="D7" s="76"/>
      <c r="E7" s="76"/>
      <c r="F7" s="76"/>
      <c r="G7" s="76"/>
      <c r="H7" s="70"/>
      <c r="I7" s="70"/>
      <c r="J7" s="70"/>
      <c r="K7" s="70"/>
      <c r="L7" s="76"/>
      <c r="M7" s="76"/>
      <c r="N7" s="76"/>
      <c r="O7" s="76"/>
      <c r="P7" s="77"/>
      <c r="Q7" s="72"/>
      <c r="R7" s="73" t="s">
        <v>189</v>
      </c>
      <c r="S7" s="74" t="s">
        <v>234</v>
      </c>
      <c r="T7" s="74" t="s">
        <v>235</v>
      </c>
      <c r="U7" s="74" t="s">
        <v>236</v>
      </c>
      <c r="V7" s="74" t="s">
        <v>237</v>
      </c>
      <c r="W7" s="74"/>
      <c r="X7" s="74"/>
      <c r="Y7" s="74"/>
      <c r="Z7" s="75"/>
      <c r="AA7" s="68"/>
    </row>
    <row r="8" spans="1:27" s="52" customFormat="1" x14ac:dyDescent="0.3">
      <c r="A8" s="69">
        <v>7</v>
      </c>
      <c r="B8" s="70"/>
      <c r="C8" s="70"/>
      <c r="D8" s="70"/>
      <c r="E8" s="70"/>
      <c r="F8" s="70"/>
      <c r="G8" s="70"/>
      <c r="H8" s="70"/>
      <c r="I8" s="70"/>
      <c r="J8" s="70"/>
      <c r="K8" s="70"/>
      <c r="L8" s="70"/>
      <c r="M8" s="70"/>
      <c r="N8" s="70"/>
      <c r="O8" s="70"/>
      <c r="P8" s="71"/>
      <c r="Q8" s="72"/>
      <c r="R8" s="73" t="s">
        <v>189</v>
      </c>
      <c r="S8" s="74" t="s">
        <v>234</v>
      </c>
      <c r="T8" s="74" t="s">
        <v>235</v>
      </c>
      <c r="U8" s="74" t="s">
        <v>236</v>
      </c>
      <c r="V8" s="74" t="s">
        <v>237</v>
      </c>
      <c r="W8" s="74"/>
      <c r="X8" s="74"/>
      <c r="Y8" s="74"/>
      <c r="Z8" s="75"/>
      <c r="AA8" s="68"/>
    </row>
    <row r="9" spans="1:27" s="52" customFormat="1" x14ac:dyDescent="0.3">
      <c r="A9" s="69">
        <v>8</v>
      </c>
      <c r="B9" s="70" t="s">
        <v>232</v>
      </c>
      <c r="C9" s="70"/>
      <c r="D9" s="70" t="s">
        <v>232</v>
      </c>
      <c r="E9" s="70" t="s">
        <v>232</v>
      </c>
      <c r="F9" s="70" t="s">
        <v>232</v>
      </c>
      <c r="G9" s="70" t="s">
        <v>232</v>
      </c>
      <c r="H9" s="70"/>
      <c r="I9" s="70"/>
      <c r="J9" s="70"/>
      <c r="K9" s="70"/>
      <c r="L9" s="70"/>
      <c r="M9" s="70"/>
      <c r="N9" s="70"/>
      <c r="O9" s="70"/>
      <c r="P9" s="71"/>
      <c r="Q9" s="72" t="s">
        <v>3441</v>
      </c>
      <c r="R9" s="73" t="s">
        <v>189</v>
      </c>
      <c r="S9" s="74" t="s">
        <v>234</v>
      </c>
      <c r="T9" s="74" t="s">
        <v>235</v>
      </c>
      <c r="U9" s="74" t="s">
        <v>236</v>
      </c>
      <c r="V9" s="74" t="s">
        <v>237</v>
      </c>
      <c r="W9" s="74" t="s">
        <v>240</v>
      </c>
      <c r="X9" s="74"/>
      <c r="Y9" s="74"/>
      <c r="Z9" s="75"/>
      <c r="AA9" s="68"/>
    </row>
    <row r="10" spans="1:27" s="52" customFormat="1" x14ac:dyDescent="0.3">
      <c r="A10" s="69">
        <v>9</v>
      </c>
      <c r="B10" s="70" t="s">
        <v>232</v>
      </c>
      <c r="C10" s="70"/>
      <c r="D10" s="70" t="s">
        <v>232</v>
      </c>
      <c r="E10" s="70" t="s">
        <v>232</v>
      </c>
      <c r="F10" s="70" t="s">
        <v>232</v>
      </c>
      <c r="G10" s="70" t="s">
        <v>232</v>
      </c>
      <c r="H10" s="70"/>
      <c r="I10" s="70"/>
      <c r="J10" s="70"/>
      <c r="K10" s="70"/>
      <c r="L10" s="70"/>
      <c r="M10" s="70" t="s">
        <v>232</v>
      </c>
      <c r="N10" s="70" t="s">
        <v>232</v>
      </c>
      <c r="O10" s="70"/>
      <c r="P10" s="71"/>
      <c r="Q10" s="72" t="str">
        <f>CONCATENATE(B1,", ",D1,", ",E1,", ",F1,", ",G1,", ",M1,", ",N1)</f>
        <v>Unique Site ID, Street, City, State, Zip, Savings Per Unit, Reimbursement Per Unit</v>
      </c>
      <c r="R10" s="73" t="s">
        <v>189</v>
      </c>
      <c r="S10" s="74" t="s">
        <v>234</v>
      </c>
      <c r="T10" s="74" t="s">
        <v>235</v>
      </c>
      <c r="U10" s="74" t="s">
        <v>236</v>
      </c>
      <c r="V10" s="74" t="s">
        <v>237</v>
      </c>
      <c r="W10" s="74" t="s">
        <v>241</v>
      </c>
      <c r="X10" s="74"/>
      <c r="Y10" s="74"/>
      <c r="Z10" s="75"/>
      <c r="AA10" s="68"/>
    </row>
    <row r="11" spans="1:27" s="52" customFormat="1" x14ac:dyDescent="0.3">
      <c r="A11" s="69">
        <v>10</v>
      </c>
      <c r="B11" s="70" t="s">
        <v>232</v>
      </c>
      <c r="C11" s="70"/>
      <c r="D11" s="70" t="s">
        <v>232</v>
      </c>
      <c r="E11" s="70" t="s">
        <v>232</v>
      </c>
      <c r="F11" s="70" t="s">
        <v>232</v>
      </c>
      <c r="G11" s="70" t="s">
        <v>232</v>
      </c>
      <c r="H11" s="70"/>
      <c r="I11" s="70"/>
      <c r="J11" s="70"/>
      <c r="K11" s="70"/>
      <c r="L11" s="70"/>
      <c r="M11" s="70"/>
      <c r="N11" s="70"/>
      <c r="O11" s="70"/>
      <c r="P11" s="71"/>
      <c r="Q11" s="72" t="s">
        <v>3441</v>
      </c>
      <c r="R11" s="73" t="s">
        <v>189</v>
      </c>
      <c r="S11" s="74" t="s">
        <v>234</v>
      </c>
      <c r="T11" s="74" t="s">
        <v>235</v>
      </c>
      <c r="U11" s="74" t="s">
        <v>236</v>
      </c>
      <c r="V11" s="74" t="s">
        <v>237</v>
      </c>
      <c r="W11" s="74" t="s">
        <v>241</v>
      </c>
      <c r="X11" s="74"/>
      <c r="Y11" s="74"/>
      <c r="Z11" s="75"/>
      <c r="AA11" s="68"/>
    </row>
    <row r="12" spans="1:27" s="52" customFormat="1" x14ac:dyDescent="0.3">
      <c r="A12" s="69">
        <v>11</v>
      </c>
      <c r="B12" s="70" t="s">
        <v>232</v>
      </c>
      <c r="C12" s="70"/>
      <c r="D12" s="70" t="s">
        <v>232</v>
      </c>
      <c r="E12" s="70" t="s">
        <v>232</v>
      </c>
      <c r="F12" s="70" t="s">
        <v>232</v>
      </c>
      <c r="G12" s="70" t="s">
        <v>232</v>
      </c>
      <c r="H12" s="70"/>
      <c r="I12" s="70"/>
      <c r="J12" s="70"/>
      <c r="K12" s="70"/>
      <c r="L12" s="70" t="s">
        <v>232</v>
      </c>
      <c r="M12" s="70"/>
      <c r="N12" s="70"/>
      <c r="O12" s="70"/>
      <c r="P12" s="71"/>
      <c r="Q12" s="72" t="str">
        <f>CONCATENATE(B1,", ",D1,", ",E1,", ",F1,", ",G1,", ",H1,", ",L1)</f>
        <v>Unique Site ID, Street, City, State, Zip, Manufacturer, PTCS Measure Id</v>
      </c>
      <c r="R12" s="73" t="s">
        <v>189</v>
      </c>
      <c r="S12" s="74" t="s">
        <v>234</v>
      </c>
      <c r="T12" s="74" t="s">
        <v>235</v>
      </c>
      <c r="U12" s="74" t="s">
        <v>236</v>
      </c>
      <c r="V12" s="74" t="s">
        <v>237</v>
      </c>
      <c r="W12" s="74" t="s">
        <v>242</v>
      </c>
      <c r="X12" s="74" t="s">
        <v>233</v>
      </c>
      <c r="Y12" s="74" t="s">
        <v>243</v>
      </c>
      <c r="Z12" s="75"/>
      <c r="AA12" s="68"/>
    </row>
    <row r="13" spans="1:27" s="52" customFormat="1" x14ac:dyDescent="0.3">
      <c r="A13" s="69">
        <v>12</v>
      </c>
      <c r="B13" s="70" t="s">
        <v>232</v>
      </c>
      <c r="C13" s="70"/>
      <c r="D13" s="70" t="s">
        <v>232</v>
      </c>
      <c r="E13" s="70" t="s">
        <v>232</v>
      </c>
      <c r="F13" s="70" t="s">
        <v>232</v>
      </c>
      <c r="G13" s="70" t="s">
        <v>232</v>
      </c>
      <c r="H13" s="70"/>
      <c r="I13" s="70"/>
      <c r="J13" s="70"/>
      <c r="K13" s="70"/>
      <c r="L13" s="70"/>
      <c r="M13" s="70"/>
      <c r="N13" s="70"/>
      <c r="O13" s="70"/>
      <c r="P13" s="71"/>
      <c r="Q13" s="72" t="s">
        <v>3441</v>
      </c>
      <c r="R13" s="73" t="s">
        <v>189</v>
      </c>
      <c r="S13" s="74"/>
      <c r="T13" s="74"/>
      <c r="U13" s="74"/>
      <c r="V13" s="74"/>
      <c r="W13" s="74"/>
      <c r="X13" s="74"/>
      <c r="Y13" s="74"/>
      <c r="Z13" s="75"/>
      <c r="AA13" s="68"/>
    </row>
    <row r="14" spans="1:27" s="52" customFormat="1" x14ac:dyDescent="0.3">
      <c r="A14" s="78">
        <v>13</v>
      </c>
      <c r="B14" s="79" t="s">
        <v>232</v>
      </c>
      <c r="C14" s="70"/>
      <c r="D14" s="70" t="s">
        <v>232</v>
      </c>
      <c r="E14" s="70" t="s">
        <v>232</v>
      </c>
      <c r="F14" s="70" t="s">
        <v>232</v>
      </c>
      <c r="G14" s="70" t="s">
        <v>232</v>
      </c>
      <c r="H14" s="70"/>
      <c r="I14" s="70"/>
      <c r="J14" s="70"/>
      <c r="K14" s="70"/>
      <c r="L14" s="70"/>
      <c r="M14" s="70"/>
      <c r="N14" s="70"/>
      <c r="O14" s="70"/>
      <c r="P14" s="71"/>
      <c r="Q14" s="72" t="s">
        <v>3441</v>
      </c>
      <c r="R14" s="73" t="s">
        <v>189</v>
      </c>
      <c r="S14" s="74" t="s">
        <v>238</v>
      </c>
      <c r="T14" s="74"/>
      <c r="U14" s="74"/>
      <c r="V14" s="74"/>
      <c r="W14" s="74"/>
      <c r="X14" s="74"/>
      <c r="Y14" s="74"/>
      <c r="Z14" s="75"/>
      <c r="AA14" s="68"/>
    </row>
    <row r="15" spans="1:27" s="52" customFormat="1" x14ac:dyDescent="0.3">
      <c r="A15" s="78">
        <v>14</v>
      </c>
      <c r="B15" s="79" t="s">
        <v>232</v>
      </c>
      <c r="C15" s="70"/>
      <c r="D15" s="70" t="s">
        <v>232</v>
      </c>
      <c r="E15" s="70" t="s">
        <v>232</v>
      </c>
      <c r="F15" s="70" t="s">
        <v>232</v>
      </c>
      <c r="G15" s="70" t="s">
        <v>232</v>
      </c>
      <c r="H15" s="70"/>
      <c r="I15" s="70"/>
      <c r="J15" s="70"/>
      <c r="K15" s="70"/>
      <c r="L15" s="70" t="s">
        <v>232</v>
      </c>
      <c r="M15" s="70"/>
      <c r="N15" s="70"/>
      <c r="O15" s="70"/>
      <c r="P15" s="71"/>
      <c r="Q15" s="72" t="s">
        <v>3442</v>
      </c>
      <c r="R15" s="73" t="s">
        <v>189</v>
      </c>
      <c r="S15" s="74" t="s">
        <v>234</v>
      </c>
      <c r="T15" s="74" t="s">
        <v>235</v>
      </c>
      <c r="U15" s="74" t="s">
        <v>236</v>
      </c>
      <c r="V15" s="74" t="s">
        <v>237</v>
      </c>
      <c r="W15" s="74"/>
      <c r="X15" s="74"/>
      <c r="Y15" s="74"/>
      <c r="Z15" s="75"/>
      <c r="AA15" s="68"/>
    </row>
    <row r="16" spans="1:27" s="52" customFormat="1" x14ac:dyDescent="0.3">
      <c r="A16" s="78">
        <v>15</v>
      </c>
      <c r="B16" s="79" t="s">
        <v>232</v>
      </c>
      <c r="C16" s="70"/>
      <c r="D16" s="70" t="s">
        <v>232</v>
      </c>
      <c r="E16" s="70" t="s">
        <v>232</v>
      </c>
      <c r="F16" s="70" t="s">
        <v>232</v>
      </c>
      <c r="G16" s="70" t="s">
        <v>232</v>
      </c>
      <c r="H16" s="70"/>
      <c r="I16" s="70"/>
      <c r="J16" s="70"/>
      <c r="K16" s="70" t="s">
        <v>232</v>
      </c>
      <c r="L16" s="70"/>
      <c r="M16" s="70"/>
      <c r="N16" s="70"/>
      <c r="O16" s="70"/>
      <c r="P16" s="71"/>
      <c r="Q16" s="72" t="s">
        <v>3443</v>
      </c>
      <c r="R16" s="73" t="s">
        <v>189</v>
      </c>
      <c r="S16" s="74" t="s">
        <v>234</v>
      </c>
      <c r="T16" s="74" t="s">
        <v>235</v>
      </c>
      <c r="U16" s="74" t="s">
        <v>236</v>
      </c>
      <c r="V16" s="74" t="s">
        <v>237</v>
      </c>
      <c r="W16" s="74" t="s">
        <v>242</v>
      </c>
      <c r="X16" s="74" t="s">
        <v>233</v>
      </c>
      <c r="Y16" s="74" t="s">
        <v>243</v>
      </c>
      <c r="Z16" s="75"/>
      <c r="AA16" s="68"/>
    </row>
    <row r="17" spans="1:27" s="52" customFormat="1" x14ac:dyDescent="0.3">
      <c r="A17" s="78">
        <v>16</v>
      </c>
      <c r="B17" s="79" t="s">
        <v>232</v>
      </c>
      <c r="C17" s="70"/>
      <c r="D17" s="70" t="s">
        <v>232</v>
      </c>
      <c r="E17" s="70" t="s">
        <v>232</v>
      </c>
      <c r="F17" s="70" t="s">
        <v>232</v>
      </c>
      <c r="G17" s="70" t="s">
        <v>232</v>
      </c>
      <c r="H17" s="70"/>
      <c r="I17" s="70"/>
      <c r="J17" s="70"/>
      <c r="K17" s="70" t="s">
        <v>232</v>
      </c>
      <c r="L17" s="70"/>
      <c r="M17" s="70"/>
      <c r="N17" s="70"/>
      <c r="O17" s="70"/>
      <c r="P17" s="71"/>
      <c r="Q17" s="72" t="s">
        <v>3443</v>
      </c>
      <c r="R17" s="80" t="s">
        <v>189</v>
      </c>
      <c r="S17" s="74" t="s">
        <v>244</v>
      </c>
      <c r="T17" s="74" t="s">
        <v>234</v>
      </c>
      <c r="U17" s="74" t="s">
        <v>235</v>
      </c>
      <c r="V17" s="74" t="s">
        <v>236</v>
      </c>
      <c r="W17" s="74" t="s">
        <v>237</v>
      </c>
      <c r="X17" s="74"/>
      <c r="Y17" s="74"/>
      <c r="Z17" s="75"/>
      <c r="AA17" s="68"/>
    </row>
    <row r="18" spans="1:27" s="52" customFormat="1" x14ac:dyDescent="0.3">
      <c r="A18" s="78">
        <v>17</v>
      </c>
      <c r="B18" s="79" t="s">
        <v>232</v>
      </c>
      <c r="C18" s="70"/>
      <c r="D18" s="70" t="s">
        <v>232</v>
      </c>
      <c r="E18" s="70" t="s">
        <v>232</v>
      </c>
      <c r="F18" s="70" t="s">
        <v>232</v>
      </c>
      <c r="G18" s="70" t="s">
        <v>232</v>
      </c>
      <c r="H18" s="70" t="s">
        <v>232</v>
      </c>
      <c r="I18" s="70" t="s">
        <v>232</v>
      </c>
      <c r="J18" s="70"/>
      <c r="K18" s="70"/>
      <c r="L18" s="70"/>
      <c r="M18" s="70"/>
      <c r="N18" s="70"/>
      <c r="O18" s="70"/>
      <c r="P18" s="71"/>
      <c r="Q18" s="72" t="s">
        <v>3314</v>
      </c>
      <c r="R18" s="73" t="s">
        <v>189</v>
      </c>
      <c r="S18" s="74" t="s">
        <v>244</v>
      </c>
      <c r="T18" s="74" t="s">
        <v>234</v>
      </c>
      <c r="U18" s="74" t="s">
        <v>235</v>
      </c>
      <c r="V18" s="74" t="s">
        <v>236</v>
      </c>
      <c r="W18" s="74" t="s">
        <v>237</v>
      </c>
      <c r="X18" s="74"/>
      <c r="Y18" s="74"/>
      <c r="Z18" s="75"/>
      <c r="AA18" s="68"/>
    </row>
    <row r="19" spans="1:27" s="52" customFormat="1" x14ac:dyDescent="0.3">
      <c r="A19" s="78">
        <v>18</v>
      </c>
      <c r="B19" s="79" t="s">
        <v>232</v>
      </c>
      <c r="C19" s="70"/>
      <c r="D19" s="70"/>
      <c r="E19" s="70"/>
      <c r="F19" s="70"/>
      <c r="G19" s="70"/>
      <c r="H19" s="70"/>
      <c r="I19" s="70"/>
      <c r="J19" s="70"/>
      <c r="K19" s="70"/>
      <c r="L19" s="70"/>
      <c r="M19" s="70"/>
      <c r="N19" s="70"/>
      <c r="O19" s="70"/>
      <c r="P19" s="71"/>
      <c r="Q19" s="72" t="s">
        <v>189</v>
      </c>
      <c r="R19" s="73" t="s">
        <v>189</v>
      </c>
      <c r="S19" s="74" t="s">
        <v>234</v>
      </c>
      <c r="T19" s="74" t="s">
        <v>235</v>
      </c>
      <c r="U19" s="74" t="s">
        <v>236</v>
      </c>
      <c r="V19" s="74" t="s">
        <v>237</v>
      </c>
      <c r="W19" s="74" t="s">
        <v>238</v>
      </c>
      <c r="X19" s="74" t="s">
        <v>239</v>
      </c>
      <c r="Y19" s="74" t="s">
        <v>245</v>
      </c>
      <c r="Z19" s="75" t="s">
        <v>246</v>
      </c>
      <c r="AA19" s="68"/>
    </row>
    <row r="20" spans="1:27" s="52" customFormat="1" x14ac:dyDescent="0.3">
      <c r="A20" s="69">
        <v>19</v>
      </c>
      <c r="B20" s="70" t="s">
        <v>232</v>
      </c>
      <c r="C20" s="70"/>
      <c r="D20" s="70"/>
      <c r="E20" s="70"/>
      <c r="F20" s="70"/>
      <c r="G20" s="70"/>
      <c r="H20" s="70"/>
      <c r="I20" s="70"/>
      <c r="J20" s="70"/>
      <c r="K20" s="70"/>
      <c r="L20" s="70"/>
      <c r="M20" s="70" t="s">
        <v>232</v>
      </c>
      <c r="N20" s="70"/>
      <c r="O20" s="70"/>
      <c r="P20" s="71"/>
      <c r="Q20" s="72" t="s">
        <v>3444</v>
      </c>
      <c r="R20" s="73" t="s">
        <v>189</v>
      </c>
      <c r="S20" s="74" t="s">
        <v>244</v>
      </c>
      <c r="T20" s="74" t="s">
        <v>234</v>
      </c>
      <c r="U20" s="74" t="s">
        <v>235</v>
      </c>
      <c r="V20" s="74" t="s">
        <v>236</v>
      </c>
      <c r="W20" s="74" t="s">
        <v>237</v>
      </c>
      <c r="X20" s="74" t="s">
        <v>242</v>
      </c>
      <c r="Y20" s="74" t="s">
        <v>233</v>
      </c>
      <c r="Z20" s="75" t="s">
        <v>243</v>
      </c>
      <c r="AA20" s="68"/>
    </row>
    <row r="21" spans="1:27" s="52" customFormat="1" ht="15" thickBot="1" x14ac:dyDescent="0.35">
      <c r="A21" s="69">
        <v>20</v>
      </c>
      <c r="B21" s="70" t="s">
        <v>232</v>
      </c>
      <c r="C21" s="70"/>
      <c r="D21" s="70" t="s">
        <v>232</v>
      </c>
      <c r="E21" s="70" t="s">
        <v>232</v>
      </c>
      <c r="F21" s="70" t="s">
        <v>232</v>
      </c>
      <c r="G21" s="70" t="s">
        <v>232</v>
      </c>
      <c r="H21" s="70"/>
      <c r="I21" s="70"/>
      <c r="J21" s="70"/>
      <c r="K21" s="70"/>
      <c r="L21" s="70"/>
      <c r="M21" s="70"/>
      <c r="N21" s="70"/>
      <c r="O21" s="70"/>
      <c r="P21" s="71"/>
      <c r="Q21" s="72" t="str">
        <f>CONCATENATE(B1,", ",D1,", ",E1,", ",F1,", ",G1)</f>
        <v>Unique Site ID, Street, City, State, Zip</v>
      </c>
      <c r="R21" s="84" t="s">
        <v>189</v>
      </c>
      <c r="S21" s="85" t="s">
        <v>244</v>
      </c>
      <c r="T21" s="85" t="s">
        <v>234</v>
      </c>
      <c r="U21" s="85" t="s">
        <v>235</v>
      </c>
      <c r="V21" s="85" t="s">
        <v>236</v>
      </c>
      <c r="W21" s="85" t="s">
        <v>237</v>
      </c>
      <c r="X21" s="85" t="s">
        <v>242</v>
      </c>
      <c r="Y21" s="85" t="s">
        <v>233</v>
      </c>
      <c r="Z21" s="86" t="s">
        <v>243</v>
      </c>
      <c r="AA21" s="68"/>
    </row>
    <row r="22" spans="1:27" s="52" customFormat="1" x14ac:dyDescent="0.3">
      <c r="A22" s="69">
        <v>21</v>
      </c>
      <c r="B22" s="70" t="s">
        <v>232</v>
      </c>
      <c r="C22" s="70"/>
      <c r="D22" s="70" t="s">
        <v>232</v>
      </c>
      <c r="E22" s="70" t="s">
        <v>232</v>
      </c>
      <c r="F22" s="70" t="s">
        <v>232</v>
      </c>
      <c r="G22" s="70" t="s">
        <v>232</v>
      </c>
      <c r="H22" s="70" t="s">
        <v>232</v>
      </c>
      <c r="I22" s="70" t="s">
        <v>232</v>
      </c>
      <c r="J22" s="70" t="s">
        <v>232</v>
      </c>
      <c r="K22" s="70"/>
      <c r="L22" s="70"/>
      <c r="M22" s="70"/>
      <c r="N22" s="70"/>
      <c r="O22" s="70"/>
      <c r="P22" s="71"/>
      <c r="Q22" s="72" t="s">
        <v>3445</v>
      </c>
      <c r="R22" s="87"/>
      <c r="S22" s="68"/>
      <c r="T22" s="68"/>
      <c r="U22" s="68"/>
      <c r="V22" s="68"/>
      <c r="W22" s="68"/>
      <c r="X22" s="68"/>
      <c r="Y22" s="68"/>
      <c r="Z22" s="68"/>
      <c r="AA22" s="68"/>
    </row>
    <row r="23" spans="1:27" s="52" customFormat="1" x14ac:dyDescent="0.3">
      <c r="A23" s="69">
        <v>22</v>
      </c>
      <c r="B23" s="70" t="s">
        <v>232</v>
      </c>
      <c r="C23" s="70" t="s">
        <v>232</v>
      </c>
      <c r="D23" s="70" t="s">
        <v>232</v>
      </c>
      <c r="E23" s="70" t="s">
        <v>232</v>
      </c>
      <c r="F23" s="70" t="s">
        <v>232</v>
      </c>
      <c r="G23" s="70" t="s">
        <v>232</v>
      </c>
      <c r="H23" s="70"/>
      <c r="I23" s="70"/>
      <c r="J23" s="70"/>
      <c r="K23" s="70"/>
      <c r="L23" s="70"/>
      <c r="M23" s="70"/>
      <c r="N23" s="70"/>
      <c r="O23" s="70"/>
      <c r="P23" s="71"/>
      <c r="Q23" s="72" t="s">
        <v>3446</v>
      </c>
      <c r="R23" s="87"/>
      <c r="S23" s="68"/>
      <c r="T23" s="68"/>
      <c r="U23" s="68"/>
      <c r="V23" s="68"/>
      <c r="W23" s="68"/>
      <c r="X23" s="68"/>
      <c r="Y23" s="68"/>
      <c r="Z23" s="68"/>
      <c r="AA23" s="68"/>
    </row>
    <row r="24" spans="1:27" ht="13.2" x14ac:dyDescent="0.25">
      <c r="A24" s="69">
        <v>23</v>
      </c>
      <c r="B24" s="70" t="s">
        <v>232</v>
      </c>
      <c r="C24" s="70" t="s">
        <v>232</v>
      </c>
      <c r="D24" s="70" t="s">
        <v>232</v>
      </c>
      <c r="E24" s="70" t="s">
        <v>232</v>
      </c>
      <c r="F24" s="70" t="s">
        <v>232</v>
      </c>
      <c r="G24" s="70" t="s">
        <v>232</v>
      </c>
      <c r="H24" s="70"/>
      <c r="I24" s="70"/>
      <c r="J24" s="70"/>
      <c r="K24" s="70"/>
      <c r="L24" s="70"/>
      <c r="M24" s="70"/>
      <c r="N24" s="70"/>
      <c r="O24" s="70"/>
      <c r="P24" s="71"/>
      <c r="Q24" s="72" t="s">
        <v>3446</v>
      </c>
    </row>
    <row r="25" spans="1:27" ht="13.2" x14ac:dyDescent="0.25">
      <c r="A25" s="69">
        <v>24</v>
      </c>
      <c r="B25" s="70" t="s">
        <v>232</v>
      </c>
      <c r="C25" s="70"/>
      <c r="D25" s="70" t="s">
        <v>232</v>
      </c>
      <c r="E25" s="70" t="s">
        <v>232</v>
      </c>
      <c r="F25" s="70" t="s">
        <v>232</v>
      </c>
      <c r="G25" s="70" t="s">
        <v>232</v>
      </c>
      <c r="H25" s="70"/>
      <c r="I25" s="70"/>
      <c r="J25" s="70"/>
      <c r="K25" s="70"/>
      <c r="L25" s="70"/>
      <c r="M25" s="70" t="s">
        <v>232</v>
      </c>
      <c r="N25" s="70" t="s">
        <v>232</v>
      </c>
      <c r="O25" s="70" t="s">
        <v>232</v>
      </c>
      <c r="P25" s="71" t="s">
        <v>232</v>
      </c>
      <c r="Q25" s="72" t="s">
        <v>3447</v>
      </c>
    </row>
    <row r="26" spans="1:27" ht="13.2" x14ac:dyDescent="0.25">
      <c r="A26" s="69">
        <v>25</v>
      </c>
      <c r="B26" s="70" t="s">
        <v>232</v>
      </c>
      <c r="C26" s="70" t="s">
        <v>232</v>
      </c>
      <c r="D26" s="70" t="s">
        <v>232</v>
      </c>
      <c r="E26" s="70" t="s">
        <v>232</v>
      </c>
      <c r="F26" s="70" t="s">
        <v>232</v>
      </c>
      <c r="G26" s="70" t="s">
        <v>232</v>
      </c>
      <c r="H26" s="70" t="s">
        <v>232</v>
      </c>
      <c r="I26" s="70" t="s">
        <v>232</v>
      </c>
      <c r="J26" s="70" t="s">
        <v>232</v>
      </c>
      <c r="K26" s="70"/>
      <c r="L26" s="70"/>
      <c r="M26" s="70"/>
      <c r="N26" s="70"/>
      <c r="O26" s="70"/>
      <c r="P26" s="71"/>
      <c r="Q26" s="72" t="s">
        <v>3440</v>
      </c>
    </row>
    <row r="27" spans="1:27" ht="13.8" thickBot="1" x14ac:dyDescent="0.3">
      <c r="A27" s="356">
        <v>26</v>
      </c>
      <c r="B27" s="81" t="s">
        <v>232</v>
      </c>
      <c r="C27" s="81" t="s">
        <v>232</v>
      </c>
      <c r="D27" s="81" t="s">
        <v>232</v>
      </c>
      <c r="E27" s="81" t="s">
        <v>232</v>
      </c>
      <c r="F27" s="81" t="s">
        <v>232</v>
      </c>
      <c r="G27" s="81" t="s">
        <v>232</v>
      </c>
      <c r="H27" s="81" t="s">
        <v>232</v>
      </c>
      <c r="I27" s="81" t="s">
        <v>232</v>
      </c>
      <c r="J27" s="81" t="s">
        <v>232</v>
      </c>
      <c r="K27" s="81"/>
      <c r="L27" s="81"/>
      <c r="M27" s="81"/>
      <c r="N27" s="81"/>
      <c r="O27" s="81"/>
      <c r="P27" s="82"/>
      <c r="Q27" s="83" t="s">
        <v>3440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L142"/>
  <sheetViews>
    <sheetView workbookViewId="0">
      <selection activeCell="J30" sqref="J30"/>
    </sheetView>
  </sheetViews>
  <sheetFormatPr defaultColWidth="8.88671875" defaultRowHeight="13.2" x14ac:dyDescent="0.25"/>
  <cols>
    <col min="1" max="1" width="9.88671875" style="299" customWidth="1"/>
    <col min="2" max="2" width="14.109375" style="299" bestFit="1" customWidth="1"/>
    <col min="3" max="3" width="15.109375" style="299" bestFit="1" customWidth="1"/>
    <col min="4" max="4" width="9.88671875" style="299" customWidth="1"/>
    <col min="5" max="5" width="36.109375" style="299" bestFit="1" customWidth="1"/>
    <col min="6" max="6" width="14.109375" style="299" customWidth="1"/>
    <col min="8" max="8" width="46.6640625" customWidth="1"/>
    <col min="9" max="9" width="10.88671875" customWidth="1"/>
    <col min="11" max="11" width="21.109375" customWidth="1"/>
    <col min="12" max="12" width="19.109375" customWidth="1"/>
  </cols>
  <sheetData>
    <row r="1" spans="1:12" s="294" customFormat="1" ht="31.2" x14ac:dyDescent="0.3">
      <c r="A1" s="293" t="s">
        <v>205</v>
      </c>
      <c r="B1" s="293" t="s">
        <v>206</v>
      </c>
      <c r="C1" s="293" t="s">
        <v>207</v>
      </c>
      <c r="D1" s="293" t="s">
        <v>179</v>
      </c>
      <c r="E1" s="293" t="s">
        <v>208</v>
      </c>
      <c r="F1" s="293" t="s">
        <v>209</v>
      </c>
      <c r="H1" s="431" t="s">
        <v>1990</v>
      </c>
      <c r="I1" s="431"/>
      <c r="K1" s="293" t="s">
        <v>202</v>
      </c>
      <c r="L1" s="295"/>
    </row>
    <row r="2" spans="1:12" s="52" customFormat="1" ht="28.8" x14ac:dyDescent="0.3">
      <c r="A2" s="52" t="s">
        <v>181</v>
      </c>
      <c r="B2" s="53" t="s">
        <v>210</v>
      </c>
      <c r="C2" s="53" t="s">
        <v>211</v>
      </c>
      <c r="D2" s="53" t="s">
        <v>212</v>
      </c>
      <c r="E2" s="53" t="s">
        <v>134</v>
      </c>
      <c r="H2" s="296" t="s">
        <v>1991</v>
      </c>
      <c r="I2" s="297">
        <v>45200</v>
      </c>
    </row>
    <row r="3" spans="1:12" s="52" customFormat="1" ht="14.4" x14ac:dyDescent="0.3">
      <c r="A3" s="52" t="s">
        <v>0</v>
      </c>
      <c r="B3" s="53" t="s">
        <v>213</v>
      </c>
      <c r="C3" s="53"/>
      <c r="D3" s="53" t="s">
        <v>1</v>
      </c>
      <c r="E3" s="52" t="s">
        <v>10</v>
      </c>
      <c r="F3" s="52">
        <v>10055</v>
      </c>
      <c r="H3" s="52" t="s">
        <v>1992</v>
      </c>
      <c r="I3" s="298">
        <f ca="1">TODAY()</f>
        <v>46294</v>
      </c>
      <c r="K3" s="52" t="s">
        <v>2</v>
      </c>
    </row>
    <row r="4" spans="1:12" s="52" customFormat="1" ht="14.4" x14ac:dyDescent="0.3">
      <c r="A4" s="53"/>
      <c r="B4" s="53" t="s">
        <v>214</v>
      </c>
      <c r="C4" s="53"/>
      <c r="D4" s="53" t="s">
        <v>215</v>
      </c>
      <c r="E4" s="52" t="s">
        <v>11</v>
      </c>
      <c r="F4" s="52">
        <v>10057</v>
      </c>
      <c r="K4" s="52" t="s">
        <v>182</v>
      </c>
    </row>
    <row r="5" spans="1:12" s="52" customFormat="1" ht="14.4" x14ac:dyDescent="0.3">
      <c r="A5" s="53"/>
      <c r="B5" s="53"/>
      <c r="C5" s="53"/>
      <c r="D5" s="53" t="s">
        <v>216</v>
      </c>
      <c r="E5" s="52" t="s">
        <v>90</v>
      </c>
      <c r="F5" s="52">
        <v>10015</v>
      </c>
      <c r="K5" s="52" t="s">
        <v>183</v>
      </c>
    </row>
    <row r="6" spans="1:12" s="52" customFormat="1" ht="14.4" x14ac:dyDescent="0.3">
      <c r="A6" s="53"/>
      <c r="B6" s="53"/>
      <c r="C6" s="53"/>
      <c r="D6" s="53" t="s">
        <v>217</v>
      </c>
      <c r="E6" s="52" t="s">
        <v>12</v>
      </c>
      <c r="F6" s="52">
        <v>10059</v>
      </c>
    </row>
    <row r="7" spans="1:12" s="52" customFormat="1" ht="14.4" x14ac:dyDescent="0.3">
      <c r="A7" s="53"/>
      <c r="B7" s="53"/>
      <c r="C7" s="53"/>
      <c r="D7" s="53" t="s">
        <v>218</v>
      </c>
      <c r="E7" s="52" t="s">
        <v>91</v>
      </c>
      <c r="F7" s="52">
        <v>10024</v>
      </c>
    </row>
    <row r="8" spans="1:12" s="52" customFormat="1" ht="14.4" x14ac:dyDescent="0.3">
      <c r="A8" s="53"/>
      <c r="B8" s="53"/>
      <c r="C8" s="53"/>
      <c r="D8" s="53" t="s">
        <v>219</v>
      </c>
      <c r="E8" s="52" t="s">
        <v>4</v>
      </c>
      <c r="F8" s="52">
        <v>10025</v>
      </c>
    </row>
    <row r="9" spans="1:12" s="52" customFormat="1" ht="14.4" x14ac:dyDescent="0.3">
      <c r="A9" s="53"/>
      <c r="B9" s="53"/>
      <c r="C9" s="53"/>
      <c r="D9" s="53" t="s">
        <v>220</v>
      </c>
      <c r="E9" s="52" t="s">
        <v>5</v>
      </c>
      <c r="F9" s="52">
        <v>10027</v>
      </c>
    </row>
    <row r="10" spans="1:12" s="52" customFormat="1" ht="14.4" x14ac:dyDescent="0.3">
      <c r="A10" s="53"/>
      <c r="B10" s="53"/>
      <c r="C10" s="53"/>
      <c r="D10" s="53"/>
      <c r="E10" s="52" t="s">
        <v>6</v>
      </c>
      <c r="F10" s="52">
        <v>10029</v>
      </c>
    </row>
    <row r="11" spans="1:12" ht="14.4" x14ac:dyDescent="0.3">
      <c r="E11" s="52" t="s">
        <v>13</v>
      </c>
      <c r="F11" s="52">
        <v>10061</v>
      </c>
    </row>
    <row r="12" spans="1:12" ht="14.4" x14ac:dyDescent="0.3">
      <c r="E12" s="52" t="s">
        <v>14</v>
      </c>
      <c r="F12" s="54">
        <v>10062</v>
      </c>
    </row>
    <row r="13" spans="1:12" ht="14.4" x14ac:dyDescent="0.3">
      <c r="E13" s="52" t="s">
        <v>2706</v>
      </c>
      <c r="F13" s="52">
        <v>12345</v>
      </c>
    </row>
    <row r="14" spans="1:12" ht="14.4" x14ac:dyDescent="0.3">
      <c r="E14" s="52" t="s">
        <v>1950</v>
      </c>
      <c r="F14" s="52">
        <v>13738</v>
      </c>
    </row>
    <row r="15" spans="1:12" ht="14.4" x14ac:dyDescent="0.3">
      <c r="E15" s="52" t="s">
        <v>15</v>
      </c>
      <c r="F15" s="52">
        <v>10064</v>
      </c>
    </row>
    <row r="16" spans="1:12" ht="14.4" x14ac:dyDescent="0.3">
      <c r="E16" s="52" t="s">
        <v>7</v>
      </c>
      <c r="F16" s="52">
        <v>10044</v>
      </c>
    </row>
    <row r="17" spans="5:6" ht="14.4" x14ac:dyDescent="0.3">
      <c r="E17" s="52" t="s">
        <v>16</v>
      </c>
      <c r="F17" s="52">
        <v>10065</v>
      </c>
    </row>
    <row r="18" spans="5:6" ht="14.4" x14ac:dyDescent="0.3">
      <c r="E18" s="52" t="s">
        <v>8</v>
      </c>
      <c r="F18" s="52">
        <v>10046</v>
      </c>
    </row>
    <row r="19" spans="5:6" ht="14.4" x14ac:dyDescent="0.3">
      <c r="E19" s="52" t="s">
        <v>9</v>
      </c>
      <c r="F19" s="52">
        <v>10047</v>
      </c>
    </row>
    <row r="20" spans="5:6" ht="14.4" x14ac:dyDescent="0.3">
      <c r="E20" s="52" t="s">
        <v>17</v>
      </c>
      <c r="F20" s="52">
        <v>10066</v>
      </c>
    </row>
    <row r="21" spans="5:6" ht="14.4" x14ac:dyDescent="0.3">
      <c r="E21" s="52" t="s">
        <v>18</v>
      </c>
      <c r="F21" s="54">
        <v>10067</v>
      </c>
    </row>
    <row r="22" spans="5:6" ht="14.4" x14ac:dyDescent="0.3">
      <c r="E22" s="52" t="s">
        <v>19</v>
      </c>
      <c r="F22" s="52">
        <v>10068</v>
      </c>
    </row>
    <row r="23" spans="5:6" ht="14.4" x14ac:dyDescent="0.3">
      <c r="E23" s="52" t="s">
        <v>92</v>
      </c>
      <c r="F23" s="52">
        <v>10101</v>
      </c>
    </row>
    <row r="24" spans="5:6" ht="14.4" x14ac:dyDescent="0.3">
      <c r="E24" s="52" t="s">
        <v>40</v>
      </c>
      <c r="F24" s="52">
        <v>10103</v>
      </c>
    </row>
    <row r="25" spans="5:6" ht="14.4" x14ac:dyDescent="0.3">
      <c r="E25" s="52" t="s">
        <v>41</v>
      </c>
      <c r="F25" s="52">
        <v>10105</v>
      </c>
    </row>
    <row r="26" spans="5:6" ht="14.4" x14ac:dyDescent="0.3">
      <c r="E26" s="52" t="s">
        <v>42</v>
      </c>
      <c r="F26" s="52">
        <v>10106</v>
      </c>
    </row>
    <row r="27" spans="5:6" ht="14.4" x14ac:dyDescent="0.3">
      <c r="E27" s="52" t="s">
        <v>43</v>
      </c>
      <c r="F27" s="52">
        <v>10109</v>
      </c>
    </row>
    <row r="28" spans="5:6" ht="14.4" x14ac:dyDescent="0.3">
      <c r="E28" s="52" t="s">
        <v>44</v>
      </c>
      <c r="F28" s="52">
        <v>10111</v>
      </c>
    </row>
    <row r="29" spans="5:6" ht="14.4" x14ac:dyDescent="0.3">
      <c r="E29" s="52" t="s">
        <v>46</v>
      </c>
      <c r="F29" s="52">
        <v>10113</v>
      </c>
    </row>
    <row r="30" spans="5:6" ht="14.4" x14ac:dyDescent="0.3">
      <c r="E30" s="52" t="s">
        <v>45</v>
      </c>
      <c r="F30" s="54">
        <v>10112</v>
      </c>
    </row>
    <row r="31" spans="5:6" ht="14.4" x14ac:dyDescent="0.3">
      <c r="E31" s="52" t="s">
        <v>47</v>
      </c>
      <c r="F31" s="52">
        <v>10116</v>
      </c>
    </row>
    <row r="32" spans="5:6" ht="14.4" x14ac:dyDescent="0.3">
      <c r="E32" s="52" t="s">
        <v>48</v>
      </c>
      <c r="F32" s="52">
        <v>10118</v>
      </c>
    </row>
    <row r="33" spans="5:6" ht="14.4" x14ac:dyDescent="0.3">
      <c r="E33" s="52" t="s">
        <v>49</v>
      </c>
      <c r="F33" s="52">
        <v>10121</v>
      </c>
    </row>
    <row r="34" spans="5:6" ht="14.4" x14ac:dyDescent="0.3">
      <c r="E34" s="52" t="s">
        <v>115</v>
      </c>
      <c r="F34" s="52">
        <v>10378</v>
      </c>
    </row>
    <row r="35" spans="5:6" ht="14.4" x14ac:dyDescent="0.3">
      <c r="E35" s="52" t="s">
        <v>93</v>
      </c>
      <c r="F35" s="52">
        <v>10123</v>
      </c>
    </row>
    <row r="36" spans="5:6" ht="14.4" x14ac:dyDescent="0.3">
      <c r="E36" s="52" t="s">
        <v>20</v>
      </c>
      <c r="F36" s="52">
        <v>10070</v>
      </c>
    </row>
    <row r="37" spans="5:6" ht="14.4" x14ac:dyDescent="0.3">
      <c r="E37" s="52" t="s">
        <v>120</v>
      </c>
      <c r="F37" s="52">
        <v>10426</v>
      </c>
    </row>
    <row r="38" spans="5:6" ht="14.4" x14ac:dyDescent="0.3">
      <c r="E38" s="52" t="s">
        <v>50</v>
      </c>
      <c r="F38" s="54">
        <v>10136</v>
      </c>
    </row>
    <row r="39" spans="5:6" ht="14.4" x14ac:dyDescent="0.3">
      <c r="E39" s="52" t="s">
        <v>21</v>
      </c>
      <c r="F39" s="52">
        <v>10071</v>
      </c>
    </row>
    <row r="40" spans="5:6" ht="14.4" x14ac:dyDescent="0.3">
      <c r="E40" s="52" t="s">
        <v>51</v>
      </c>
      <c r="F40" s="52">
        <v>10142</v>
      </c>
    </row>
    <row r="41" spans="5:6" ht="14.4" x14ac:dyDescent="0.3">
      <c r="E41" s="52" t="s">
        <v>116</v>
      </c>
      <c r="F41" s="52">
        <v>10144</v>
      </c>
    </row>
    <row r="42" spans="5:6" ht="14.4" x14ac:dyDescent="0.3">
      <c r="E42" s="52" t="s">
        <v>22</v>
      </c>
      <c r="F42" s="54">
        <v>10072</v>
      </c>
    </row>
    <row r="43" spans="5:6" ht="14.4" x14ac:dyDescent="0.3">
      <c r="E43" s="52" t="s">
        <v>52</v>
      </c>
      <c r="F43" s="52">
        <v>10156</v>
      </c>
    </row>
    <row r="44" spans="5:6" ht="14.4" x14ac:dyDescent="0.3">
      <c r="E44" s="52" t="s">
        <v>53</v>
      </c>
      <c r="F44" s="54">
        <v>10157</v>
      </c>
    </row>
    <row r="45" spans="5:6" ht="14.4" x14ac:dyDescent="0.3">
      <c r="E45" s="52" t="s">
        <v>54</v>
      </c>
      <c r="F45" s="54">
        <v>10158</v>
      </c>
    </row>
    <row r="46" spans="5:6" ht="14.4" x14ac:dyDescent="0.3">
      <c r="E46" s="52" t="s">
        <v>56</v>
      </c>
      <c r="F46" s="52">
        <v>90210</v>
      </c>
    </row>
    <row r="47" spans="5:6" ht="14.4" x14ac:dyDescent="0.3">
      <c r="E47" s="52" t="s">
        <v>55</v>
      </c>
      <c r="F47" s="52">
        <v>10170</v>
      </c>
    </row>
    <row r="48" spans="5:6" ht="14.4" x14ac:dyDescent="0.3">
      <c r="E48" s="52" t="s">
        <v>57</v>
      </c>
      <c r="F48" s="52">
        <v>10172</v>
      </c>
    </row>
    <row r="49" spans="5:6" ht="14.4" x14ac:dyDescent="0.3">
      <c r="E49" s="52" t="s">
        <v>58</v>
      </c>
      <c r="F49" s="52">
        <v>10173</v>
      </c>
    </row>
    <row r="50" spans="5:6" ht="14.4" x14ac:dyDescent="0.3">
      <c r="E50" s="52" t="s">
        <v>59</v>
      </c>
      <c r="F50" s="54">
        <v>10174</v>
      </c>
    </row>
    <row r="51" spans="5:6" ht="14.4" x14ac:dyDescent="0.3">
      <c r="E51" s="52" t="s">
        <v>94</v>
      </c>
      <c r="F51" s="52">
        <v>10177</v>
      </c>
    </row>
    <row r="52" spans="5:6" ht="14.4" x14ac:dyDescent="0.3">
      <c r="E52" s="52" t="s">
        <v>60</v>
      </c>
      <c r="F52" s="52">
        <v>10179</v>
      </c>
    </row>
    <row r="53" spans="5:6" ht="14.4" x14ac:dyDescent="0.3">
      <c r="E53" s="52" t="s">
        <v>23</v>
      </c>
      <c r="F53" s="52">
        <v>10074</v>
      </c>
    </row>
    <row r="54" spans="5:6" ht="14.4" x14ac:dyDescent="0.3">
      <c r="E54" s="52" t="s">
        <v>95</v>
      </c>
      <c r="F54" s="52">
        <v>10183</v>
      </c>
    </row>
    <row r="55" spans="5:6" ht="14.4" x14ac:dyDescent="0.3">
      <c r="E55" s="52" t="s">
        <v>61</v>
      </c>
      <c r="F55" s="52">
        <v>10186</v>
      </c>
    </row>
    <row r="56" spans="5:6" ht="14.4" x14ac:dyDescent="0.3">
      <c r="E56" s="52" t="s">
        <v>101</v>
      </c>
      <c r="F56" s="52">
        <v>10190</v>
      </c>
    </row>
    <row r="57" spans="5:6" ht="14.4" x14ac:dyDescent="0.3">
      <c r="E57" s="52" t="s">
        <v>96</v>
      </c>
      <c r="F57" s="54">
        <v>10191</v>
      </c>
    </row>
    <row r="58" spans="5:6" ht="14.4" x14ac:dyDescent="0.3">
      <c r="E58" s="52" t="s">
        <v>62</v>
      </c>
      <c r="F58" s="54">
        <v>10197</v>
      </c>
    </row>
    <row r="59" spans="5:6" ht="14.4" x14ac:dyDescent="0.3">
      <c r="E59" s="52" t="s">
        <v>24</v>
      </c>
      <c r="F59" s="52">
        <v>10597</v>
      </c>
    </row>
    <row r="60" spans="5:6" ht="14.4" x14ac:dyDescent="0.3">
      <c r="E60" s="52" t="s">
        <v>25</v>
      </c>
      <c r="F60" s="52">
        <v>10076</v>
      </c>
    </row>
    <row r="61" spans="5:6" ht="14.4" x14ac:dyDescent="0.3">
      <c r="E61" s="52" t="s">
        <v>63</v>
      </c>
      <c r="F61" s="52">
        <v>10202</v>
      </c>
    </row>
    <row r="62" spans="5:6" ht="14.4" x14ac:dyDescent="0.3">
      <c r="E62" s="52" t="s">
        <v>64</v>
      </c>
      <c r="F62" s="52">
        <v>10203</v>
      </c>
    </row>
    <row r="63" spans="5:6" ht="14.4" x14ac:dyDescent="0.3">
      <c r="E63" s="52" t="s">
        <v>26</v>
      </c>
      <c r="F63" s="52">
        <v>10204</v>
      </c>
    </row>
    <row r="64" spans="5:6" ht="14.4" x14ac:dyDescent="0.3">
      <c r="E64" s="52" t="s">
        <v>65</v>
      </c>
      <c r="F64" s="52">
        <v>10209</v>
      </c>
    </row>
    <row r="65" spans="5:6" ht="14.4" x14ac:dyDescent="0.3">
      <c r="E65" s="52" t="s">
        <v>103</v>
      </c>
      <c r="F65" s="52">
        <v>12026</v>
      </c>
    </row>
    <row r="66" spans="5:6" ht="14.4" x14ac:dyDescent="0.3">
      <c r="E66" s="52" t="s">
        <v>97</v>
      </c>
      <c r="F66" s="52">
        <v>10230</v>
      </c>
    </row>
    <row r="67" spans="5:6" ht="14.4" x14ac:dyDescent="0.3">
      <c r="E67" s="52" t="s">
        <v>98</v>
      </c>
      <c r="F67" s="52">
        <v>10231</v>
      </c>
    </row>
    <row r="68" spans="5:6" ht="14.4" x14ac:dyDescent="0.3">
      <c r="E68" s="52" t="s">
        <v>67</v>
      </c>
      <c r="F68" s="52">
        <v>10234</v>
      </c>
    </row>
    <row r="69" spans="5:6" ht="14.4" x14ac:dyDescent="0.3">
      <c r="E69" s="52" t="s">
        <v>66</v>
      </c>
      <c r="F69" s="52">
        <v>13927</v>
      </c>
    </row>
    <row r="70" spans="5:6" ht="14.4" x14ac:dyDescent="0.3">
      <c r="E70" s="52" t="s">
        <v>68</v>
      </c>
      <c r="F70" s="52">
        <v>10235</v>
      </c>
    </row>
    <row r="71" spans="5:6" ht="14.4" x14ac:dyDescent="0.3">
      <c r="E71" s="52" t="s">
        <v>69</v>
      </c>
      <c r="F71" s="52">
        <v>10236</v>
      </c>
    </row>
    <row r="72" spans="5:6" ht="14.4" x14ac:dyDescent="0.3">
      <c r="E72" s="52" t="s">
        <v>99</v>
      </c>
      <c r="F72" s="52">
        <v>10237</v>
      </c>
    </row>
    <row r="73" spans="5:6" ht="14.4" x14ac:dyDescent="0.3">
      <c r="E73" s="52" t="s">
        <v>70</v>
      </c>
      <c r="F73" s="54">
        <v>10239</v>
      </c>
    </row>
    <row r="74" spans="5:6" ht="14.4" x14ac:dyDescent="0.3">
      <c r="E74" s="52" t="s">
        <v>71</v>
      </c>
      <c r="F74" s="52">
        <v>10242</v>
      </c>
    </row>
    <row r="75" spans="5:6" ht="14.4" x14ac:dyDescent="0.3">
      <c r="E75" s="52" t="s">
        <v>72</v>
      </c>
      <c r="F75" s="52">
        <v>10244</v>
      </c>
    </row>
    <row r="76" spans="5:6" ht="14.4" x14ac:dyDescent="0.3">
      <c r="E76" s="52" t="s">
        <v>221</v>
      </c>
      <c r="F76" s="52">
        <v>10246</v>
      </c>
    </row>
    <row r="77" spans="5:6" ht="14.4" x14ac:dyDescent="0.3">
      <c r="E77" s="52" t="s">
        <v>222</v>
      </c>
      <c r="F77" s="52">
        <v>10247</v>
      </c>
    </row>
    <row r="78" spans="5:6" ht="14.4" x14ac:dyDescent="0.3">
      <c r="E78" s="52" t="s">
        <v>27</v>
      </c>
      <c r="F78" s="52">
        <v>10078</v>
      </c>
    </row>
    <row r="79" spans="5:6" ht="14.4" x14ac:dyDescent="0.3">
      <c r="E79" s="52" t="s">
        <v>113</v>
      </c>
      <c r="F79" s="52">
        <v>10079</v>
      </c>
    </row>
    <row r="80" spans="5:6" ht="14.4" x14ac:dyDescent="0.3">
      <c r="E80" s="52" t="s">
        <v>73</v>
      </c>
      <c r="F80" s="54">
        <v>10256</v>
      </c>
    </row>
    <row r="81" spans="5:6" ht="14.4" x14ac:dyDescent="0.3">
      <c r="E81" s="52" t="s">
        <v>28</v>
      </c>
      <c r="F81" s="52">
        <v>10080</v>
      </c>
    </row>
    <row r="82" spans="5:6" ht="14.4" x14ac:dyDescent="0.3">
      <c r="E82" s="52" t="s">
        <v>29</v>
      </c>
      <c r="F82" s="52">
        <v>10081</v>
      </c>
    </row>
    <row r="83" spans="5:6" ht="14.4" x14ac:dyDescent="0.3">
      <c r="E83" s="52" t="s">
        <v>30</v>
      </c>
      <c r="F83" s="52">
        <v>10082</v>
      </c>
    </row>
    <row r="84" spans="5:6" ht="14.4" x14ac:dyDescent="0.3">
      <c r="E84" s="52" t="s">
        <v>74</v>
      </c>
      <c r="F84" s="52">
        <v>10258</v>
      </c>
    </row>
    <row r="85" spans="5:6" ht="14.4" x14ac:dyDescent="0.3">
      <c r="E85" s="52" t="s">
        <v>75</v>
      </c>
      <c r="F85" s="52">
        <v>10259</v>
      </c>
    </row>
    <row r="86" spans="5:6" ht="14.4" x14ac:dyDescent="0.3">
      <c r="E86" s="52" t="s">
        <v>76</v>
      </c>
      <c r="F86" s="52">
        <v>10260</v>
      </c>
    </row>
    <row r="87" spans="5:6" ht="14.4" x14ac:dyDescent="0.3">
      <c r="E87" s="52" t="s">
        <v>31</v>
      </c>
      <c r="F87" s="52">
        <v>10083</v>
      </c>
    </row>
    <row r="88" spans="5:6" ht="14.4" x14ac:dyDescent="0.3">
      <c r="E88" s="52" t="s">
        <v>77</v>
      </c>
      <c r="F88" s="52">
        <v>10273</v>
      </c>
    </row>
    <row r="89" spans="5:6" ht="14.4" x14ac:dyDescent="0.3">
      <c r="E89" s="52" t="s">
        <v>121</v>
      </c>
      <c r="F89" s="52">
        <v>10406</v>
      </c>
    </row>
    <row r="90" spans="5:6" ht="14.4" x14ac:dyDescent="0.3">
      <c r="E90" s="52" t="s">
        <v>78</v>
      </c>
      <c r="F90" s="52">
        <v>10278</v>
      </c>
    </row>
    <row r="91" spans="5:6" ht="14.4" x14ac:dyDescent="0.3">
      <c r="E91" s="52" t="s">
        <v>79</v>
      </c>
      <c r="F91" s="52">
        <v>10279</v>
      </c>
    </row>
    <row r="92" spans="5:6" ht="14.4" x14ac:dyDescent="0.3">
      <c r="E92" s="52" t="s">
        <v>80</v>
      </c>
      <c r="F92" s="52">
        <v>10284</v>
      </c>
    </row>
    <row r="93" spans="5:6" ht="14.4" x14ac:dyDescent="0.3">
      <c r="E93" s="52" t="s">
        <v>81</v>
      </c>
      <c r="F93" s="52">
        <v>10285</v>
      </c>
    </row>
    <row r="94" spans="5:6" ht="14.4" x14ac:dyDescent="0.3">
      <c r="E94" s="52" t="s">
        <v>82</v>
      </c>
      <c r="F94" s="52">
        <v>10286</v>
      </c>
    </row>
    <row r="95" spans="5:6" ht="14.4" x14ac:dyDescent="0.3">
      <c r="E95" s="52" t="s">
        <v>83</v>
      </c>
      <c r="F95" s="52">
        <v>10288</v>
      </c>
    </row>
    <row r="96" spans="5:6" ht="14.4" x14ac:dyDescent="0.3">
      <c r="E96" s="52" t="s">
        <v>84</v>
      </c>
      <c r="F96" s="52">
        <v>10291</v>
      </c>
    </row>
    <row r="97" spans="5:6" ht="14.4" x14ac:dyDescent="0.3">
      <c r="E97" s="52" t="s">
        <v>102</v>
      </c>
      <c r="F97" s="52">
        <v>10294</v>
      </c>
    </row>
    <row r="98" spans="5:6" ht="14.4" x14ac:dyDescent="0.3">
      <c r="E98" s="52" t="s">
        <v>85</v>
      </c>
      <c r="F98" s="52">
        <v>10304</v>
      </c>
    </row>
    <row r="99" spans="5:6" ht="14.4" x14ac:dyDescent="0.3">
      <c r="E99" s="52" t="s">
        <v>86</v>
      </c>
      <c r="F99" s="52">
        <v>10306</v>
      </c>
    </row>
    <row r="100" spans="5:6" ht="14.4" x14ac:dyDescent="0.3">
      <c r="E100" s="52" t="s">
        <v>87</v>
      </c>
      <c r="F100" s="54">
        <v>10307</v>
      </c>
    </row>
    <row r="101" spans="5:6" ht="14.4" x14ac:dyDescent="0.3">
      <c r="E101" s="52" t="s">
        <v>32</v>
      </c>
      <c r="F101" s="52">
        <v>10086</v>
      </c>
    </row>
    <row r="102" spans="5:6" ht="14.4" x14ac:dyDescent="0.3">
      <c r="E102" s="52" t="s">
        <v>88</v>
      </c>
      <c r="F102" s="54">
        <v>10706</v>
      </c>
    </row>
    <row r="103" spans="5:6" ht="14.4" x14ac:dyDescent="0.3">
      <c r="E103" s="52" t="s">
        <v>33</v>
      </c>
      <c r="F103" s="52">
        <v>10087</v>
      </c>
    </row>
    <row r="104" spans="5:6" ht="14.4" x14ac:dyDescent="0.3">
      <c r="E104" s="52" t="s">
        <v>104</v>
      </c>
      <c r="F104" s="52">
        <v>10331</v>
      </c>
    </row>
    <row r="105" spans="5:6" ht="14.4" x14ac:dyDescent="0.3">
      <c r="E105" s="52" t="s">
        <v>105</v>
      </c>
      <c r="F105" s="52">
        <v>10333</v>
      </c>
    </row>
    <row r="106" spans="5:6" ht="14.4" x14ac:dyDescent="0.3">
      <c r="E106" s="52" t="s">
        <v>34</v>
      </c>
      <c r="F106" s="54">
        <v>10089</v>
      </c>
    </row>
    <row r="107" spans="5:6" ht="14.4" x14ac:dyDescent="0.3">
      <c r="E107" s="52" t="s">
        <v>106</v>
      </c>
      <c r="F107" s="52">
        <v>10338</v>
      </c>
    </row>
    <row r="108" spans="5:6" ht="14.4" x14ac:dyDescent="0.3">
      <c r="E108" s="52" t="s">
        <v>35</v>
      </c>
      <c r="F108" s="52">
        <v>10091</v>
      </c>
    </row>
    <row r="109" spans="5:6" ht="14.4" x14ac:dyDescent="0.3">
      <c r="E109" s="52" t="s">
        <v>107</v>
      </c>
      <c r="F109" s="52">
        <v>10342</v>
      </c>
    </row>
    <row r="110" spans="5:6" ht="14.4" x14ac:dyDescent="0.3">
      <c r="E110" s="52" t="s">
        <v>108</v>
      </c>
      <c r="F110" s="52">
        <v>10343</v>
      </c>
    </row>
    <row r="111" spans="5:6" ht="14.4" x14ac:dyDescent="0.3">
      <c r="E111" s="52" t="s">
        <v>3</v>
      </c>
      <c r="F111" s="52">
        <v>10349</v>
      </c>
    </row>
    <row r="112" spans="5:6" ht="14.4" x14ac:dyDescent="0.3">
      <c r="E112" s="52" t="s">
        <v>89</v>
      </c>
      <c r="F112" s="52">
        <v>10352</v>
      </c>
    </row>
    <row r="113" spans="5:6" ht="14.4" x14ac:dyDescent="0.3">
      <c r="E113" s="52" t="s">
        <v>223</v>
      </c>
      <c r="F113" s="52">
        <v>10354</v>
      </c>
    </row>
    <row r="114" spans="5:6" ht="14.4" x14ac:dyDescent="0.3">
      <c r="E114" s="52" t="s">
        <v>36</v>
      </c>
      <c r="F114" s="52">
        <v>10094</v>
      </c>
    </row>
    <row r="115" spans="5:6" ht="14.4" x14ac:dyDescent="0.3">
      <c r="E115" s="52" t="s">
        <v>109</v>
      </c>
      <c r="F115" s="52">
        <v>10360</v>
      </c>
    </row>
    <row r="116" spans="5:6" ht="14.4" x14ac:dyDescent="0.3">
      <c r="E116" s="52" t="s">
        <v>224</v>
      </c>
      <c r="F116" s="54">
        <v>10363</v>
      </c>
    </row>
    <row r="117" spans="5:6" ht="14.4" x14ac:dyDescent="0.3">
      <c r="E117" s="52" t="s">
        <v>117</v>
      </c>
      <c r="F117" s="52">
        <v>10379</v>
      </c>
    </row>
    <row r="118" spans="5:6" ht="14.4" x14ac:dyDescent="0.3">
      <c r="E118" s="52" t="s">
        <v>37</v>
      </c>
      <c r="F118" s="52">
        <v>10095</v>
      </c>
    </row>
    <row r="119" spans="5:6" ht="14.4" x14ac:dyDescent="0.3">
      <c r="E119" s="52" t="s">
        <v>110</v>
      </c>
      <c r="F119" s="52">
        <v>10369</v>
      </c>
    </row>
    <row r="120" spans="5:6" ht="14.4" x14ac:dyDescent="0.3">
      <c r="E120" s="52" t="s">
        <v>111</v>
      </c>
      <c r="F120" s="52">
        <v>10370</v>
      </c>
    </row>
    <row r="121" spans="5:6" ht="14.4" x14ac:dyDescent="0.3">
      <c r="E121" s="52" t="s">
        <v>112</v>
      </c>
      <c r="F121" s="52">
        <v>10371</v>
      </c>
    </row>
    <row r="122" spans="5:6" ht="14.4" x14ac:dyDescent="0.3">
      <c r="E122" s="52" t="s">
        <v>114</v>
      </c>
      <c r="F122" s="52">
        <v>10376</v>
      </c>
    </row>
    <row r="123" spans="5:6" ht="14.4" x14ac:dyDescent="0.3">
      <c r="E123" s="52" t="s">
        <v>38</v>
      </c>
      <c r="F123" s="52">
        <v>10097</v>
      </c>
    </row>
    <row r="124" spans="5:6" ht="14.4" x14ac:dyDescent="0.3">
      <c r="E124" s="52" t="s">
        <v>118</v>
      </c>
      <c r="F124" s="52">
        <v>10482</v>
      </c>
    </row>
    <row r="125" spans="5:6" ht="14.4" x14ac:dyDescent="0.3">
      <c r="E125" s="52" t="s">
        <v>225</v>
      </c>
      <c r="F125" s="52">
        <v>10388</v>
      </c>
    </row>
    <row r="126" spans="5:6" ht="14.4" x14ac:dyDescent="0.3">
      <c r="E126" s="52" t="s">
        <v>119</v>
      </c>
      <c r="F126" s="54">
        <v>10391</v>
      </c>
    </row>
    <row r="127" spans="5:6" ht="14.4" x14ac:dyDescent="0.3">
      <c r="E127" s="52" t="s">
        <v>226</v>
      </c>
      <c r="F127" s="52">
        <v>10400</v>
      </c>
    </row>
    <row r="128" spans="5:6" ht="14.4" x14ac:dyDescent="0.3">
      <c r="E128" s="52" t="s">
        <v>122</v>
      </c>
      <c r="F128" s="52">
        <v>10409</v>
      </c>
    </row>
    <row r="129" spans="5:6" ht="14.4" x14ac:dyDescent="0.3">
      <c r="E129" s="52" t="s">
        <v>123</v>
      </c>
      <c r="F129" s="52">
        <v>10326</v>
      </c>
    </row>
    <row r="130" spans="5:6" ht="14.4" x14ac:dyDescent="0.3">
      <c r="E130" s="52" t="s">
        <v>124</v>
      </c>
      <c r="F130" s="52">
        <v>10408</v>
      </c>
    </row>
    <row r="131" spans="5:6" ht="14.4" x14ac:dyDescent="0.3">
      <c r="E131" s="52" t="s">
        <v>125</v>
      </c>
      <c r="F131" s="54">
        <v>10434</v>
      </c>
    </row>
    <row r="132" spans="5:6" ht="14.4" x14ac:dyDescent="0.3">
      <c r="E132" s="52" t="s">
        <v>126</v>
      </c>
      <c r="F132" s="52">
        <v>10436</v>
      </c>
    </row>
    <row r="133" spans="5:6" ht="14.4" x14ac:dyDescent="0.3">
      <c r="E133" s="52" t="s">
        <v>100</v>
      </c>
      <c r="F133" s="52">
        <v>10440</v>
      </c>
    </row>
    <row r="134" spans="5:6" ht="14.4" x14ac:dyDescent="0.3">
      <c r="E134" s="52" t="s">
        <v>127</v>
      </c>
      <c r="F134" s="52">
        <v>10442</v>
      </c>
    </row>
    <row r="135" spans="5:6" ht="14.4" x14ac:dyDescent="0.3">
      <c r="E135" s="52" t="s">
        <v>39</v>
      </c>
      <c r="F135" s="52">
        <v>11680</v>
      </c>
    </row>
    <row r="136" spans="5:6" ht="14.4" x14ac:dyDescent="0.3">
      <c r="E136" s="52" t="s">
        <v>129</v>
      </c>
      <c r="F136" s="52">
        <v>10448</v>
      </c>
    </row>
    <row r="137" spans="5:6" ht="14.4" x14ac:dyDescent="0.3">
      <c r="E137" s="52" t="s">
        <v>227</v>
      </c>
      <c r="F137" s="52">
        <v>10451</v>
      </c>
    </row>
    <row r="138" spans="5:6" ht="14.4" x14ac:dyDescent="0.3">
      <c r="E138" s="52" t="s">
        <v>128</v>
      </c>
      <c r="F138" s="52">
        <v>10446</v>
      </c>
    </row>
    <row r="139" spans="5:6" ht="14.4" x14ac:dyDescent="0.3">
      <c r="E139" s="52" t="s">
        <v>130</v>
      </c>
      <c r="F139" s="54">
        <v>10502</v>
      </c>
    </row>
    <row r="140" spans="5:6" ht="14.4" x14ac:dyDescent="0.3">
      <c r="E140" s="52"/>
      <c r="F140" s="54"/>
    </row>
    <row r="141" spans="5:6" x14ac:dyDescent="0.25">
      <c r="E141"/>
      <c r="F141"/>
    </row>
    <row r="142" spans="5:6" x14ac:dyDescent="0.25">
      <c r="E142"/>
      <c r="F142"/>
    </row>
  </sheetData>
  <sheetProtection algorithmName="SHA-512" hashValue="hTx+8VbRsWvTS6P4GYb4px+UnMPF474rfh7xA5VrQshgJZ3g6AqFO+XSIiWu7+VmXFgHjlOdzsixbYKbGZ31tg==" saltValue="1fKv3NeuCejs1KVZ2gZiZA==" spinCount="100000" sheet="1" objects="1" scenarios="1"/>
  <mergeCells count="1">
    <mergeCell ref="H1:I1"/>
  </mergeCells>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851AFD2A4FE9B54E9270C7498DCAA5B8" ma:contentTypeVersion="0" ma:contentTypeDescription="Create a new document." ma:contentTypeScope="" ma:versionID="77b54f162bc286a23d11e50485c36772">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69F0AF-BD1E-4BEC-8A4B-7F7DA9D8386D}">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2.xml><?xml version="1.0" encoding="utf-8"?>
<ds:datastoreItem xmlns:ds="http://schemas.openxmlformats.org/officeDocument/2006/customXml" ds:itemID="{EF16E7B5-815C-4217-989B-BE0CE1227414}">
  <ds:schemaRefs>
    <ds:schemaRef ds:uri="http://schemas.microsoft.com/DataMashup"/>
  </ds:schemaRefs>
</ds:datastoreItem>
</file>

<file path=customXml/itemProps3.xml><?xml version="1.0" encoding="utf-8"?>
<ds:datastoreItem xmlns:ds="http://schemas.openxmlformats.org/officeDocument/2006/customXml" ds:itemID="{D5590FB1-F41C-46B1-9E31-AEE1F4FAC910}">
  <ds:schemaRefs>
    <ds:schemaRef ds:uri="http://schemas.microsoft.com/office/2006/metadata/longProperties"/>
  </ds:schemaRefs>
</ds:datastoreItem>
</file>

<file path=customXml/itemProps4.xml><?xml version="1.0" encoding="utf-8"?>
<ds:datastoreItem xmlns:ds="http://schemas.openxmlformats.org/officeDocument/2006/customXml" ds:itemID="{26A9D865-71AC-40EE-B75C-5E4544315958}">
  <ds:schemaRefs>
    <ds:schemaRef ds:uri="http://schemas.microsoft.com/sharepoint/v3/contenttype/forms"/>
  </ds:schemaRefs>
</ds:datastoreItem>
</file>

<file path=customXml/itemProps5.xml><?xml version="1.0" encoding="utf-8"?>
<ds:datastoreItem xmlns:ds="http://schemas.openxmlformats.org/officeDocument/2006/customXml" ds:itemID="{6D9D6E0C-93BD-4E1A-B198-ED26EEFDDC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Instructions - Start Here</vt:lpstr>
      <vt:lpstr>Input</vt:lpstr>
      <vt:lpstr>Error Check before Upload</vt:lpstr>
      <vt:lpstr>October 2026 Measure List</vt:lpstr>
      <vt:lpstr>Measure List</vt:lpstr>
      <vt:lpstr>BEETS Upload</vt:lpstr>
      <vt:lpstr>Change Log</vt:lpstr>
      <vt:lpstr>Change Log Legacy</vt:lpstr>
      <vt:lpstr>UIR - notes</vt:lpstr>
      <vt:lpstr>UIR from Alan</vt:lpstr>
      <vt:lpstr>UIR</vt:lpstr>
      <vt:lpstr>Dropdowns</vt:lpstr>
    </vt:vector>
  </TitlesOfParts>
  <Company>BPA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Lauren Miller Gage</dc:creator>
  <cp:lastModifiedBy>Kust,Ming Z (BPA) - PEM-6</cp:lastModifiedBy>
  <cp:lastPrinted>2017-10-06T17:11:00Z</cp:lastPrinted>
  <dcterms:created xsi:type="dcterms:W3CDTF">2011-08-01T18:56:00Z</dcterms:created>
  <dcterms:modified xsi:type="dcterms:W3CDTF">2026-09-29T19:07:39Z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SID">
    <vt:lpwstr/>
  </property>
  <property fmtid="{D5CDD505-2E9C-101B-9397-08002B2CF9AE}" pid="3" name="display_urn:schemas-microsoft-com:office:office#Editor">
    <vt:lpwstr>System Account</vt:lpwstr>
  </property>
  <property fmtid="{D5CDD505-2E9C-101B-9397-08002B2CF9AE}" pid="4" name="xd_Signature">
    <vt:lpwstr/>
  </property>
  <property fmtid="{D5CDD505-2E9C-101B-9397-08002B2CF9AE}" pid="5" name="Order">
    <vt:lpwstr>110400.000000000</vt:lpwstr>
  </property>
  <property fmtid="{D5CDD505-2E9C-101B-9397-08002B2CF9AE}" pid="6" name="TemplateUrl">
    <vt:lpwstr/>
  </property>
  <property fmtid="{D5CDD505-2E9C-101B-9397-08002B2CF9AE}" pid="7" name="PublicationDate">
    <vt:lpwstr/>
  </property>
  <property fmtid="{D5CDD505-2E9C-101B-9397-08002B2CF9AE}" pid="8" name="xd_ProgID">
    <vt:lpwstr/>
  </property>
  <property fmtid="{D5CDD505-2E9C-101B-9397-08002B2CF9AE}" pid="9" name="display_urn:schemas-microsoft-com:office:office#Author">
    <vt:lpwstr>System Account</vt:lpwstr>
  </property>
  <property fmtid="{D5CDD505-2E9C-101B-9397-08002B2CF9AE}" pid="10" name="ContentTypeId">
    <vt:lpwstr>0x010100851AFD2A4FE9B54E9270C7498DCAA5B8</vt:lpwstr>
  </property>
</Properties>
</file>